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ermek\OneDrive\Рабочий стол\DATA Analyst\для отчета дэшборд оборачиваемость\"/>
    </mc:Choice>
  </mc:AlternateContent>
  <xr:revisionPtr revIDLastSave="0" documentId="13_ncr:1_{A14817E3-8AA9-4802-8804-AD3C915D4696}" xr6:coauthVersionLast="47" xr6:coauthVersionMax="47" xr10:uidLastSave="{00000000-0000-0000-0000-000000000000}"/>
  <bookViews>
    <workbookView xWindow="-108" yWindow="-108" windowWidth="23256" windowHeight="12456" tabRatio="695" xr2:uid="{00000000-000D-0000-FFFF-FFFF00000000}"/>
  </bookViews>
  <sheets>
    <sheet name="ИЗ ОСНОВЫ НОМЕНКЛАТУР" sheetId="2" r:id="rId1"/>
    <sheet name="ОСТАТКИ" sheetId="3" r:id="rId2"/>
    <sheet name="ПРОДАЖИ" sheetId="4" r:id="rId3"/>
    <sheet name="ОБОРАЧИВ ПО СЕТИ+ABC" sheetId="6" r:id="rId4"/>
    <sheet name="ОБОРАЧ СКЛАДОВ" sheetId="11" r:id="rId5"/>
    <sheet name="ABC ПО СКЛАДАМ" sheetId="9" r:id="rId6"/>
  </sheets>
  <definedNames>
    <definedName name="_xlnm._FilterDatabase" localSheetId="0" hidden="1">'ИЗ ОСНОВЫ НОМЕНКЛАТУР'!$A$2:$H$8208</definedName>
    <definedName name="_xlnm._FilterDatabase" localSheetId="1" hidden="1">ОСТАТКИ!$A$7:$AE$4042</definedName>
    <definedName name="_xlnm._FilterDatabase" localSheetId="2" hidden="1">ПРОДАЖИ!$A$2:$AE$4173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35" i="11" l="1"/>
  <c r="V135" i="11"/>
  <c r="S135" i="11"/>
  <c r="V134" i="11"/>
  <c r="S134" i="11"/>
  <c r="V133" i="11"/>
  <c r="S133" i="11"/>
  <c r="V132" i="11"/>
  <c r="S132" i="11"/>
  <c r="V131" i="11"/>
  <c r="S131" i="11"/>
  <c r="V130" i="11"/>
  <c r="S130" i="11"/>
  <c r="V129" i="11"/>
  <c r="S129" i="11"/>
  <c r="V128" i="11"/>
  <c r="S128" i="11"/>
  <c r="V127" i="11"/>
  <c r="S127" i="11"/>
  <c r="V126" i="11"/>
  <c r="S126" i="11"/>
  <c r="V125" i="11"/>
  <c r="S125" i="11"/>
  <c r="V124" i="11"/>
  <c r="S124" i="11"/>
  <c r="V123" i="11"/>
  <c r="S123" i="11"/>
  <c r="V122" i="11"/>
  <c r="S122" i="11"/>
  <c r="V121" i="11"/>
  <c r="S121" i="11"/>
  <c r="V120" i="11"/>
  <c r="S120" i="11"/>
  <c r="V119" i="11"/>
  <c r="S119" i="11"/>
  <c r="V118" i="11"/>
  <c r="S118" i="11"/>
  <c r="V117" i="11"/>
  <c r="S117" i="11"/>
  <c r="V116" i="11"/>
  <c r="S116" i="11"/>
  <c r="V115" i="11"/>
  <c r="S115" i="11"/>
  <c r="V114" i="11"/>
  <c r="S114" i="11"/>
  <c r="V113" i="11"/>
  <c r="S113" i="11"/>
  <c r="V112" i="11"/>
  <c r="S112" i="11"/>
  <c r="V111" i="11"/>
  <c r="S111" i="11"/>
  <c r="V110" i="11"/>
  <c r="S110" i="11"/>
  <c r="V109" i="11"/>
  <c r="S109" i="11"/>
  <c r="V108" i="11"/>
  <c r="S108" i="11"/>
  <c r="V107" i="11"/>
  <c r="S107" i="11"/>
  <c r="V106" i="11"/>
  <c r="S106" i="11"/>
  <c r="V105" i="11"/>
  <c r="S105" i="11"/>
  <c r="V104" i="11"/>
  <c r="S104" i="11"/>
  <c r="V103" i="11"/>
  <c r="S103" i="11"/>
  <c r="V102" i="11"/>
  <c r="S102" i="11"/>
  <c r="V101" i="11"/>
  <c r="S101" i="11"/>
  <c r="V100" i="11"/>
  <c r="S100" i="11"/>
  <c r="V99" i="11"/>
  <c r="S99" i="11"/>
  <c r="V98" i="11"/>
  <c r="S98" i="11"/>
  <c r="V97" i="11"/>
  <c r="S97" i="11"/>
  <c r="V96" i="11"/>
  <c r="S96" i="11"/>
  <c r="V95" i="11"/>
  <c r="S95" i="11"/>
  <c r="V94" i="11"/>
  <c r="S94" i="11"/>
  <c r="V93" i="11"/>
  <c r="S93" i="11"/>
  <c r="V92" i="11"/>
  <c r="S92" i="11"/>
  <c r="V91" i="11"/>
  <c r="S91" i="11"/>
  <c r="V90" i="11"/>
  <c r="S90" i="11"/>
  <c r="V89" i="11"/>
  <c r="S89" i="11"/>
  <c r="V88" i="11"/>
  <c r="S88" i="11"/>
  <c r="V87" i="11"/>
  <c r="S87" i="11"/>
  <c r="V86" i="11"/>
  <c r="S86" i="11"/>
  <c r="V85" i="11"/>
  <c r="S85" i="11"/>
  <c r="V84" i="11"/>
  <c r="S84" i="11"/>
  <c r="V83" i="11"/>
  <c r="S83" i="11"/>
  <c r="V82" i="11"/>
  <c r="S82" i="11"/>
  <c r="V81" i="11"/>
  <c r="S81" i="11"/>
  <c r="V80" i="11"/>
  <c r="S80" i="11"/>
  <c r="V79" i="11"/>
  <c r="S79" i="11"/>
  <c r="V78" i="11"/>
  <c r="S78" i="11"/>
  <c r="V77" i="11"/>
  <c r="S77" i="11"/>
  <c r="V76" i="11"/>
  <c r="S76" i="11"/>
  <c r="V75" i="11"/>
  <c r="S75" i="11"/>
  <c r="V74" i="11"/>
  <c r="S74" i="11"/>
  <c r="V73" i="11"/>
  <c r="S73" i="11"/>
  <c r="V72" i="11"/>
  <c r="S72" i="11"/>
  <c r="V71" i="11"/>
  <c r="S71" i="11"/>
  <c r="V70" i="11"/>
  <c r="S70" i="11"/>
  <c r="V69" i="11"/>
  <c r="S69" i="11"/>
  <c r="V68" i="11"/>
  <c r="S68" i="11"/>
  <c r="V67" i="11"/>
  <c r="S67" i="11"/>
  <c r="V66" i="11"/>
  <c r="S66" i="11"/>
  <c r="V65" i="11"/>
  <c r="S65" i="11"/>
  <c r="V64" i="11"/>
  <c r="S64" i="11"/>
  <c r="V63" i="11"/>
  <c r="S63" i="11"/>
  <c r="V62" i="11"/>
  <c r="S62" i="11"/>
  <c r="V61" i="11"/>
  <c r="S61" i="11"/>
  <c r="V60" i="11"/>
  <c r="S60" i="11"/>
  <c r="V59" i="11"/>
  <c r="S59" i="11"/>
  <c r="V58" i="11"/>
  <c r="S58" i="11"/>
  <c r="V57" i="11"/>
  <c r="S57" i="11"/>
  <c r="V56" i="11"/>
  <c r="S56" i="11"/>
  <c r="V55" i="11"/>
  <c r="S55" i="11"/>
  <c r="V54" i="11"/>
  <c r="S54" i="11"/>
  <c r="V53" i="11"/>
  <c r="S53" i="11"/>
  <c r="V52" i="11"/>
  <c r="S52" i="11"/>
  <c r="V51" i="11"/>
  <c r="S51" i="11"/>
  <c r="V50" i="11"/>
  <c r="S50" i="11"/>
  <c r="V49" i="11"/>
  <c r="S49" i="11"/>
  <c r="V48" i="11"/>
  <c r="S48" i="11"/>
  <c r="V47" i="11"/>
  <c r="S47" i="11"/>
  <c r="V46" i="11"/>
  <c r="S46" i="11"/>
  <c r="V45" i="11"/>
  <c r="S45" i="11"/>
  <c r="V44" i="11"/>
  <c r="S44" i="11"/>
  <c r="V43" i="11"/>
  <c r="S43" i="11"/>
  <c r="V42" i="11"/>
  <c r="S42" i="11"/>
  <c r="V41" i="11"/>
  <c r="S41" i="11"/>
  <c r="V40" i="11"/>
  <c r="S40" i="11"/>
  <c r="V39" i="11"/>
  <c r="S39" i="11"/>
  <c r="V38" i="11"/>
  <c r="S38" i="11"/>
  <c r="V37" i="11"/>
  <c r="S37" i="11"/>
  <c r="V36" i="11"/>
  <c r="S36" i="11"/>
  <c r="V35" i="11"/>
  <c r="S35" i="11"/>
  <c r="V34" i="11"/>
  <c r="S34" i="11"/>
  <c r="V33" i="11"/>
  <c r="S33" i="11"/>
  <c r="V32" i="11"/>
  <c r="S32" i="11"/>
  <c r="V31" i="11"/>
  <c r="S31" i="11"/>
  <c r="V30" i="11"/>
  <c r="S30" i="11"/>
  <c r="V29" i="11"/>
  <c r="S29" i="11"/>
  <c r="V28" i="11"/>
  <c r="S28" i="11"/>
  <c r="V27" i="11"/>
  <c r="S27" i="11"/>
  <c r="V26" i="11"/>
  <c r="S26" i="11"/>
  <c r="V25" i="11"/>
  <c r="S25" i="11"/>
  <c r="V24" i="11"/>
  <c r="S24" i="11"/>
  <c r="V23" i="11"/>
  <c r="S23" i="11"/>
  <c r="V22" i="11"/>
  <c r="S22" i="11"/>
  <c r="V21" i="11"/>
  <c r="S21" i="11"/>
  <c r="V20" i="11"/>
  <c r="S20" i="11"/>
  <c r="V19" i="11"/>
  <c r="S19" i="11"/>
  <c r="V18" i="11"/>
  <c r="S18" i="11"/>
  <c r="V17" i="11"/>
  <c r="S17" i="11"/>
  <c r="V16" i="11"/>
  <c r="S16" i="11"/>
  <c r="V15" i="11"/>
  <c r="S15" i="11"/>
  <c r="V14" i="11"/>
  <c r="S14" i="11"/>
  <c r="V13" i="11"/>
  <c r="S13" i="11"/>
  <c r="V12" i="11"/>
  <c r="S12" i="11"/>
  <c r="V11" i="11"/>
  <c r="S11" i="11"/>
  <c r="V10" i="11"/>
  <c r="S10" i="11"/>
  <c r="V9" i="11"/>
  <c r="S9" i="11"/>
  <c r="V8" i="11"/>
  <c r="S8" i="11"/>
  <c r="V7" i="11"/>
  <c r="S7" i="11"/>
  <c r="V6" i="11"/>
  <c r="S6" i="11"/>
  <c r="V5" i="11"/>
  <c r="S5" i="11"/>
  <c r="V4" i="11"/>
  <c r="S4" i="11"/>
  <c r="N135" i="11"/>
  <c r="K135" i="11"/>
  <c r="N134" i="11"/>
  <c r="K134" i="11"/>
  <c r="N133" i="11"/>
  <c r="K133" i="11"/>
  <c r="N132" i="11"/>
  <c r="K132" i="11"/>
  <c r="N131" i="11"/>
  <c r="K131" i="11"/>
  <c r="N130" i="11"/>
  <c r="K130" i="11"/>
  <c r="N129" i="11"/>
  <c r="K129" i="11"/>
  <c r="N128" i="11"/>
  <c r="K128" i="11"/>
  <c r="N127" i="11"/>
  <c r="K127" i="11"/>
  <c r="N126" i="11"/>
  <c r="K126" i="11"/>
  <c r="N125" i="11"/>
  <c r="K125" i="11"/>
  <c r="N124" i="11"/>
  <c r="K124" i="11"/>
  <c r="N123" i="11"/>
  <c r="K123" i="11"/>
  <c r="N122" i="11"/>
  <c r="K122" i="11"/>
  <c r="N121" i="11"/>
  <c r="K121" i="11"/>
  <c r="N120" i="11"/>
  <c r="K120" i="11"/>
  <c r="N119" i="11"/>
  <c r="K119" i="11"/>
  <c r="N118" i="11"/>
  <c r="K118" i="11"/>
  <c r="N117" i="11"/>
  <c r="K117" i="11"/>
  <c r="N116" i="11"/>
  <c r="K116" i="11"/>
  <c r="N115" i="11"/>
  <c r="K115" i="11"/>
  <c r="N114" i="11"/>
  <c r="K114" i="11"/>
  <c r="N113" i="11"/>
  <c r="K113" i="11"/>
  <c r="N112" i="11"/>
  <c r="K112" i="11"/>
  <c r="N111" i="11"/>
  <c r="K111" i="11"/>
  <c r="N110" i="11"/>
  <c r="K110" i="11"/>
  <c r="N109" i="11"/>
  <c r="K109" i="11"/>
  <c r="N108" i="11"/>
  <c r="K108" i="11"/>
  <c r="N107" i="11"/>
  <c r="K107" i="11"/>
  <c r="N106" i="11"/>
  <c r="K106" i="11"/>
  <c r="N105" i="11"/>
  <c r="K105" i="11"/>
  <c r="N104" i="11"/>
  <c r="K104" i="11"/>
  <c r="N103" i="11"/>
  <c r="K103" i="11"/>
  <c r="N102" i="11"/>
  <c r="K102" i="11"/>
  <c r="N101" i="11"/>
  <c r="K101" i="11"/>
  <c r="N100" i="11"/>
  <c r="K100" i="11"/>
  <c r="N99" i="11"/>
  <c r="K99" i="11"/>
  <c r="N98" i="11"/>
  <c r="K98" i="11"/>
  <c r="N97" i="11"/>
  <c r="K97" i="11"/>
  <c r="N96" i="11"/>
  <c r="K96" i="11"/>
  <c r="N95" i="11"/>
  <c r="K95" i="11"/>
  <c r="N94" i="11"/>
  <c r="K94" i="11"/>
  <c r="N93" i="11"/>
  <c r="K93" i="11"/>
  <c r="N92" i="11"/>
  <c r="K92" i="11"/>
  <c r="N91" i="11"/>
  <c r="K91" i="11"/>
  <c r="N90" i="11"/>
  <c r="K90" i="11"/>
  <c r="N89" i="11"/>
  <c r="K89" i="11"/>
  <c r="N88" i="11"/>
  <c r="K88" i="11"/>
  <c r="N87" i="11"/>
  <c r="K87" i="11"/>
  <c r="N86" i="11"/>
  <c r="K86" i="11"/>
  <c r="N85" i="11"/>
  <c r="K85" i="11"/>
  <c r="N84" i="11"/>
  <c r="K84" i="11"/>
  <c r="N83" i="11"/>
  <c r="K83" i="11"/>
  <c r="N82" i="11"/>
  <c r="K82" i="11"/>
  <c r="N81" i="11"/>
  <c r="K81" i="11"/>
  <c r="N80" i="11"/>
  <c r="K80" i="11"/>
  <c r="N79" i="11"/>
  <c r="K79" i="11"/>
  <c r="N78" i="11"/>
  <c r="K78" i="11"/>
  <c r="N77" i="11"/>
  <c r="K77" i="11"/>
  <c r="N76" i="11"/>
  <c r="K76" i="11"/>
  <c r="N75" i="11"/>
  <c r="K75" i="11"/>
  <c r="N74" i="11"/>
  <c r="K74" i="11"/>
  <c r="N73" i="11"/>
  <c r="K73" i="11"/>
  <c r="N72" i="11"/>
  <c r="K72" i="11"/>
  <c r="N71" i="11"/>
  <c r="K71" i="11"/>
  <c r="N70" i="11"/>
  <c r="K70" i="11"/>
  <c r="N69" i="11"/>
  <c r="K69" i="11"/>
  <c r="N68" i="11"/>
  <c r="K68" i="11"/>
  <c r="N67" i="11"/>
  <c r="K67" i="11"/>
  <c r="N66" i="11"/>
  <c r="K66" i="11"/>
  <c r="N65" i="11"/>
  <c r="K65" i="11"/>
  <c r="N64" i="11"/>
  <c r="K64" i="11"/>
  <c r="N63" i="11"/>
  <c r="K63" i="11"/>
  <c r="N62" i="11"/>
  <c r="K62" i="11"/>
  <c r="N61" i="11"/>
  <c r="K61" i="11"/>
  <c r="N60" i="11"/>
  <c r="K60" i="11"/>
  <c r="N59" i="11"/>
  <c r="K59" i="11"/>
  <c r="N58" i="11"/>
  <c r="K58" i="11"/>
  <c r="N57" i="11"/>
  <c r="K57" i="11"/>
  <c r="N56" i="11"/>
  <c r="K56" i="11"/>
  <c r="N55" i="11"/>
  <c r="K55" i="11"/>
  <c r="N54" i="11"/>
  <c r="K54" i="11"/>
  <c r="N53" i="11"/>
  <c r="K53" i="11"/>
  <c r="N52" i="11"/>
  <c r="K52" i="11"/>
  <c r="N51" i="11"/>
  <c r="K51" i="11"/>
  <c r="N50" i="11"/>
  <c r="K50" i="11"/>
  <c r="N49" i="11"/>
  <c r="K49" i="11"/>
  <c r="N48" i="11"/>
  <c r="K48" i="11"/>
  <c r="N47" i="11"/>
  <c r="K47" i="11"/>
  <c r="N46" i="11"/>
  <c r="K46" i="11"/>
  <c r="N45" i="11"/>
  <c r="K45" i="11"/>
  <c r="N44" i="11"/>
  <c r="K44" i="11"/>
  <c r="N43" i="11"/>
  <c r="K43" i="11"/>
  <c r="N42" i="11"/>
  <c r="K42" i="11"/>
  <c r="N41" i="11"/>
  <c r="K41" i="11"/>
  <c r="N40" i="11"/>
  <c r="K40" i="11"/>
  <c r="N39" i="11"/>
  <c r="K39" i="11"/>
  <c r="N38" i="11"/>
  <c r="K38" i="11"/>
  <c r="N37" i="11"/>
  <c r="K37" i="11"/>
  <c r="N36" i="11"/>
  <c r="K36" i="11"/>
  <c r="N35" i="11"/>
  <c r="K35" i="11"/>
  <c r="N34" i="11"/>
  <c r="K34" i="11"/>
  <c r="N33" i="11"/>
  <c r="K33" i="11"/>
  <c r="N32" i="11"/>
  <c r="K32" i="11"/>
  <c r="N31" i="11"/>
  <c r="K31" i="11"/>
  <c r="N30" i="11"/>
  <c r="K30" i="11"/>
  <c r="N29" i="11"/>
  <c r="K29" i="11"/>
  <c r="N28" i="11"/>
  <c r="K28" i="11"/>
  <c r="N27" i="11"/>
  <c r="K27" i="11"/>
  <c r="N26" i="11"/>
  <c r="K26" i="11"/>
  <c r="N25" i="11"/>
  <c r="K25" i="11"/>
  <c r="N24" i="11"/>
  <c r="K24" i="11"/>
  <c r="N23" i="11"/>
  <c r="K23" i="11"/>
  <c r="N22" i="11"/>
  <c r="K22" i="11"/>
  <c r="N21" i="11"/>
  <c r="K21" i="11"/>
  <c r="N20" i="11"/>
  <c r="K20" i="11"/>
  <c r="N19" i="11"/>
  <c r="K19" i="11"/>
  <c r="N18" i="11"/>
  <c r="K18" i="11"/>
  <c r="N17" i="11"/>
  <c r="K17" i="11"/>
  <c r="N16" i="11"/>
  <c r="K16" i="11"/>
  <c r="N15" i="11"/>
  <c r="K15" i="11"/>
  <c r="N14" i="11"/>
  <c r="K14" i="11"/>
  <c r="N13" i="11"/>
  <c r="K13" i="11"/>
  <c r="N12" i="11"/>
  <c r="K12" i="11"/>
  <c r="N11" i="11"/>
  <c r="K11" i="11"/>
  <c r="N10" i="11"/>
  <c r="K10" i="11"/>
  <c r="N9" i="11"/>
  <c r="K9" i="11"/>
  <c r="N8" i="11"/>
  <c r="K8" i="11"/>
  <c r="N7" i="11"/>
  <c r="K7" i="11"/>
  <c r="N6" i="11"/>
  <c r="K6" i="11"/>
  <c r="N5" i="11"/>
  <c r="K5" i="11"/>
  <c r="N4" i="11"/>
  <c r="K4" i="11"/>
  <c r="AC21" i="4" l="1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C43" i="4"/>
  <c r="AD43" i="4"/>
  <c r="AE43" i="4"/>
  <c r="AC44" i="4"/>
  <c r="AD44" i="4"/>
  <c r="AE44" i="4"/>
  <c r="AC45" i="4"/>
  <c r="AD45" i="4"/>
  <c r="AE45" i="4"/>
  <c r="AC46" i="4"/>
  <c r="AD46" i="4"/>
  <c r="AE46" i="4"/>
  <c r="AC47" i="4"/>
  <c r="AD47" i="4"/>
  <c r="AE47" i="4"/>
  <c r="AC48" i="4"/>
  <c r="AD48" i="4"/>
  <c r="AE48" i="4"/>
  <c r="AC49" i="4"/>
  <c r="AD49" i="4"/>
  <c r="AE49" i="4"/>
  <c r="AC50" i="4"/>
  <c r="AD50" i="4"/>
  <c r="AE50" i="4"/>
  <c r="AC51" i="4"/>
  <c r="AD51" i="4"/>
  <c r="AE51" i="4"/>
  <c r="AC52" i="4"/>
  <c r="AD52" i="4"/>
  <c r="AE52" i="4"/>
  <c r="AC53" i="4"/>
  <c r="AD53" i="4"/>
  <c r="AE53" i="4"/>
  <c r="AC54" i="4"/>
  <c r="AD54" i="4"/>
  <c r="AE54" i="4"/>
  <c r="AC55" i="4"/>
  <c r="AD55" i="4"/>
  <c r="AE55" i="4"/>
  <c r="AC56" i="4"/>
  <c r="AD56" i="4"/>
  <c r="AE56" i="4"/>
  <c r="AC57" i="4"/>
  <c r="AD57" i="4"/>
  <c r="AE57" i="4"/>
  <c r="AC58" i="4"/>
  <c r="AD58" i="4"/>
  <c r="AE58" i="4"/>
  <c r="AC59" i="4"/>
  <c r="AD59" i="4"/>
  <c r="AE59" i="4"/>
  <c r="AC60" i="4"/>
  <c r="AD60" i="4"/>
  <c r="AE60" i="4"/>
  <c r="AC61" i="4"/>
  <c r="AD61" i="4"/>
  <c r="AE61" i="4"/>
  <c r="AC62" i="4"/>
  <c r="AD62" i="4"/>
  <c r="AE62" i="4"/>
  <c r="AC63" i="4"/>
  <c r="AD63" i="4"/>
  <c r="AE63" i="4"/>
  <c r="AC64" i="4"/>
  <c r="AD64" i="4"/>
  <c r="AE64" i="4"/>
  <c r="AC65" i="4"/>
  <c r="AD65" i="4"/>
  <c r="AE65" i="4"/>
  <c r="AC66" i="4"/>
  <c r="AD66" i="4"/>
  <c r="AE66" i="4"/>
  <c r="AC67" i="4"/>
  <c r="AD67" i="4"/>
  <c r="AE67" i="4"/>
  <c r="AC68" i="4"/>
  <c r="AD68" i="4"/>
  <c r="AE68" i="4"/>
  <c r="AC69" i="4"/>
  <c r="AD69" i="4"/>
  <c r="AE69" i="4"/>
  <c r="AC70" i="4"/>
  <c r="AD70" i="4"/>
  <c r="AE70" i="4"/>
  <c r="AC71" i="4"/>
  <c r="AD71" i="4"/>
  <c r="AE71" i="4"/>
  <c r="AC72" i="4"/>
  <c r="AD72" i="4"/>
  <c r="AE72" i="4"/>
  <c r="AC73" i="4"/>
  <c r="AD73" i="4"/>
  <c r="AE73" i="4"/>
  <c r="AC74" i="4"/>
  <c r="AD74" i="4"/>
  <c r="AE74" i="4"/>
  <c r="AC75" i="4"/>
  <c r="AD75" i="4"/>
  <c r="AE75" i="4"/>
  <c r="AC76" i="4"/>
  <c r="AD76" i="4"/>
  <c r="AE76" i="4"/>
  <c r="AC77" i="4"/>
  <c r="AD77" i="4"/>
  <c r="AE77" i="4"/>
  <c r="AC78" i="4"/>
  <c r="AD78" i="4"/>
  <c r="AE78" i="4"/>
  <c r="AC79" i="4"/>
  <c r="AD79" i="4"/>
  <c r="AE79" i="4"/>
  <c r="AC80" i="4"/>
  <c r="AD80" i="4"/>
  <c r="AE80" i="4"/>
  <c r="AC81" i="4"/>
  <c r="AD81" i="4"/>
  <c r="AE81" i="4"/>
  <c r="AC82" i="4"/>
  <c r="AD82" i="4"/>
  <c r="AE82" i="4"/>
  <c r="AC83" i="4"/>
  <c r="AD83" i="4"/>
  <c r="AE83" i="4"/>
  <c r="AC84" i="4"/>
  <c r="AD84" i="4"/>
  <c r="AE84" i="4"/>
  <c r="AC85" i="4"/>
  <c r="AD85" i="4"/>
  <c r="AE85" i="4"/>
  <c r="AC86" i="4"/>
  <c r="AD86" i="4"/>
  <c r="AE86" i="4"/>
  <c r="AC87" i="4"/>
  <c r="AD87" i="4"/>
  <c r="AE87" i="4"/>
  <c r="AC88" i="4"/>
  <c r="AD88" i="4"/>
  <c r="AE88" i="4"/>
  <c r="AC89" i="4"/>
  <c r="AD89" i="4"/>
  <c r="AE89" i="4"/>
  <c r="AC90" i="4"/>
  <c r="AD90" i="4"/>
  <c r="AE90" i="4"/>
  <c r="AC91" i="4"/>
  <c r="AD91" i="4"/>
  <c r="AE91" i="4"/>
  <c r="AC92" i="4"/>
  <c r="AD92" i="4"/>
  <c r="AE92" i="4"/>
  <c r="AC93" i="4"/>
  <c r="AD93" i="4"/>
  <c r="AE93" i="4"/>
  <c r="AC94" i="4"/>
  <c r="AD94" i="4"/>
  <c r="AE94" i="4"/>
  <c r="AC95" i="4"/>
  <c r="AD95" i="4"/>
  <c r="AE95" i="4"/>
  <c r="AC96" i="4"/>
  <c r="AD96" i="4"/>
  <c r="AE96" i="4"/>
  <c r="AC97" i="4"/>
  <c r="AD97" i="4"/>
  <c r="AE97" i="4"/>
  <c r="AC98" i="4"/>
  <c r="AD98" i="4"/>
  <c r="AE98" i="4"/>
  <c r="AC99" i="4"/>
  <c r="AD99" i="4"/>
  <c r="AE99" i="4"/>
  <c r="AC100" i="4"/>
  <c r="AD100" i="4"/>
  <c r="AE100" i="4"/>
  <c r="AC101" i="4"/>
  <c r="AD101" i="4"/>
  <c r="AE101" i="4"/>
  <c r="AC102" i="4"/>
  <c r="AD102" i="4"/>
  <c r="AE102" i="4"/>
  <c r="AC103" i="4"/>
  <c r="AD103" i="4"/>
  <c r="AE103" i="4"/>
  <c r="AC104" i="4"/>
  <c r="AD104" i="4"/>
  <c r="AE104" i="4"/>
  <c r="AC105" i="4"/>
  <c r="AD105" i="4"/>
  <c r="AE105" i="4"/>
  <c r="AC106" i="4"/>
  <c r="AD106" i="4"/>
  <c r="AE106" i="4"/>
  <c r="AC107" i="4"/>
  <c r="AD107" i="4"/>
  <c r="AE107" i="4"/>
  <c r="AC108" i="4"/>
  <c r="AD108" i="4"/>
  <c r="AE108" i="4"/>
  <c r="AC109" i="4"/>
  <c r="AD109" i="4"/>
  <c r="AE109" i="4"/>
  <c r="AC110" i="4"/>
  <c r="AD110" i="4"/>
  <c r="AE110" i="4"/>
  <c r="AC111" i="4"/>
  <c r="AD111" i="4"/>
  <c r="AE111" i="4"/>
  <c r="AC112" i="4"/>
  <c r="AD112" i="4"/>
  <c r="AE112" i="4"/>
  <c r="AC113" i="4"/>
  <c r="AD113" i="4"/>
  <c r="AE113" i="4"/>
  <c r="AC114" i="4"/>
  <c r="AD114" i="4"/>
  <c r="AE114" i="4"/>
  <c r="AC115" i="4"/>
  <c r="AD115" i="4"/>
  <c r="AE115" i="4"/>
  <c r="AC116" i="4"/>
  <c r="AD116" i="4"/>
  <c r="AE116" i="4"/>
  <c r="AC117" i="4"/>
  <c r="AD117" i="4"/>
  <c r="AE117" i="4"/>
  <c r="AC118" i="4"/>
  <c r="AD118" i="4"/>
  <c r="AE118" i="4"/>
  <c r="AC119" i="4"/>
  <c r="AD119" i="4"/>
  <c r="AE119" i="4"/>
  <c r="AC120" i="4"/>
  <c r="AD120" i="4"/>
  <c r="AE120" i="4"/>
  <c r="AC121" i="4"/>
  <c r="AD121" i="4"/>
  <c r="AE121" i="4"/>
  <c r="AC122" i="4"/>
  <c r="AD122" i="4"/>
  <c r="AE122" i="4"/>
  <c r="AC123" i="4"/>
  <c r="AD123" i="4"/>
  <c r="AE123" i="4"/>
  <c r="AC124" i="4"/>
  <c r="AD124" i="4"/>
  <c r="AE124" i="4"/>
  <c r="AC125" i="4"/>
  <c r="AD125" i="4"/>
  <c r="AE125" i="4"/>
  <c r="AC126" i="4"/>
  <c r="AD126" i="4"/>
  <c r="AE126" i="4"/>
  <c r="AC127" i="4"/>
  <c r="AD127" i="4"/>
  <c r="AE127" i="4"/>
  <c r="AC128" i="4"/>
  <c r="AD128" i="4"/>
  <c r="AE128" i="4"/>
  <c r="AC129" i="4"/>
  <c r="AD129" i="4"/>
  <c r="AE129" i="4"/>
  <c r="AC130" i="4"/>
  <c r="AD130" i="4"/>
  <c r="AE130" i="4"/>
  <c r="AC131" i="4"/>
  <c r="AD131" i="4"/>
  <c r="AE131" i="4"/>
  <c r="AC132" i="4"/>
  <c r="AD132" i="4"/>
  <c r="AE132" i="4"/>
  <c r="AC133" i="4"/>
  <c r="AD133" i="4"/>
  <c r="AE133" i="4"/>
  <c r="AC134" i="4"/>
  <c r="AD134" i="4"/>
  <c r="AE134" i="4"/>
  <c r="AC135" i="4"/>
  <c r="AD135" i="4"/>
  <c r="AE135" i="4"/>
  <c r="AC136" i="4"/>
  <c r="AD136" i="4"/>
  <c r="AE136" i="4"/>
  <c r="AC137" i="4"/>
  <c r="AD137" i="4"/>
  <c r="AE137" i="4"/>
  <c r="AC138" i="4"/>
  <c r="AD138" i="4"/>
  <c r="AE138" i="4"/>
  <c r="AC139" i="4"/>
  <c r="AD139" i="4"/>
  <c r="AE139" i="4"/>
  <c r="AC140" i="4"/>
  <c r="AD140" i="4"/>
  <c r="AE140" i="4"/>
  <c r="AC141" i="4"/>
  <c r="AD141" i="4"/>
  <c r="AE141" i="4"/>
  <c r="AC142" i="4"/>
  <c r="AD142" i="4"/>
  <c r="AE142" i="4"/>
  <c r="AC143" i="4"/>
  <c r="AD143" i="4"/>
  <c r="AE143" i="4"/>
  <c r="AC144" i="4"/>
  <c r="AD144" i="4"/>
  <c r="AE144" i="4"/>
  <c r="AC145" i="4"/>
  <c r="AD145" i="4"/>
  <c r="AE145" i="4"/>
  <c r="AC146" i="4"/>
  <c r="AD146" i="4"/>
  <c r="AE146" i="4"/>
  <c r="AC147" i="4"/>
  <c r="AD147" i="4"/>
  <c r="AE147" i="4"/>
  <c r="AC148" i="4"/>
  <c r="AD148" i="4"/>
  <c r="AE148" i="4"/>
  <c r="AC149" i="4"/>
  <c r="AD149" i="4"/>
  <c r="AE149" i="4"/>
  <c r="AC150" i="4"/>
  <c r="AD150" i="4"/>
  <c r="AE150" i="4"/>
  <c r="AC151" i="4"/>
  <c r="AD151" i="4"/>
  <c r="AE151" i="4"/>
  <c r="AC152" i="4"/>
  <c r="AD152" i="4"/>
  <c r="AE152" i="4"/>
  <c r="AC153" i="4"/>
  <c r="AD153" i="4"/>
  <c r="AE153" i="4"/>
  <c r="AC154" i="4"/>
  <c r="AD154" i="4"/>
  <c r="AE154" i="4"/>
  <c r="AC155" i="4"/>
  <c r="AD155" i="4"/>
  <c r="AE155" i="4"/>
  <c r="AC156" i="4"/>
  <c r="AD156" i="4"/>
  <c r="AE156" i="4"/>
  <c r="AC157" i="4"/>
  <c r="AD157" i="4"/>
  <c r="AE157" i="4"/>
  <c r="AC158" i="4"/>
  <c r="AD158" i="4"/>
  <c r="AE158" i="4"/>
  <c r="AC159" i="4"/>
  <c r="AD159" i="4"/>
  <c r="AE159" i="4"/>
  <c r="AC160" i="4"/>
  <c r="AD160" i="4"/>
  <c r="AE160" i="4"/>
  <c r="AC161" i="4"/>
  <c r="AD161" i="4"/>
  <c r="AE161" i="4"/>
  <c r="AC162" i="4"/>
  <c r="AD162" i="4"/>
  <c r="AE162" i="4"/>
  <c r="AC163" i="4"/>
  <c r="AD163" i="4"/>
  <c r="AE163" i="4"/>
  <c r="AC164" i="4"/>
  <c r="AD164" i="4"/>
  <c r="AE164" i="4"/>
  <c r="AC165" i="4"/>
  <c r="AD165" i="4"/>
  <c r="AE165" i="4"/>
  <c r="AC166" i="4"/>
  <c r="AD166" i="4"/>
  <c r="AE166" i="4"/>
  <c r="AC167" i="4"/>
  <c r="AD167" i="4"/>
  <c r="AE167" i="4"/>
  <c r="AC168" i="4"/>
  <c r="AD168" i="4"/>
  <c r="AE168" i="4"/>
  <c r="AC169" i="4"/>
  <c r="AD169" i="4"/>
  <c r="AE169" i="4"/>
  <c r="AC170" i="4"/>
  <c r="AD170" i="4"/>
  <c r="AE170" i="4"/>
  <c r="AC171" i="4"/>
  <c r="AD171" i="4"/>
  <c r="AE171" i="4"/>
  <c r="AC172" i="4"/>
  <c r="AD172" i="4"/>
  <c r="AE172" i="4"/>
  <c r="AC173" i="4"/>
  <c r="AD173" i="4"/>
  <c r="AE173" i="4"/>
  <c r="AC174" i="4"/>
  <c r="AD174" i="4"/>
  <c r="AE174" i="4"/>
  <c r="AC175" i="4"/>
  <c r="AD175" i="4"/>
  <c r="AE175" i="4"/>
  <c r="AC176" i="4"/>
  <c r="AD176" i="4"/>
  <c r="AE176" i="4"/>
  <c r="AC177" i="4"/>
  <c r="AD177" i="4"/>
  <c r="AE177" i="4"/>
  <c r="AC178" i="4"/>
  <c r="AD178" i="4"/>
  <c r="AE178" i="4"/>
  <c r="AC179" i="4"/>
  <c r="AD179" i="4"/>
  <c r="AE179" i="4"/>
  <c r="AC180" i="4"/>
  <c r="AD180" i="4"/>
  <c r="AE180" i="4"/>
  <c r="AC181" i="4"/>
  <c r="AD181" i="4"/>
  <c r="AE181" i="4"/>
  <c r="AC182" i="4"/>
  <c r="AD182" i="4"/>
  <c r="AE182" i="4"/>
  <c r="AC183" i="4"/>
  <c r="AD183" i="4"/>
  <c r="AE183" i="4"/>
  <c r="AC184" i="4"/>
  <c r="AD184" i="4"/>
  <c r="AE184" i="4"/>
  <c r="AC185" i="4"/>
  <c r="AD185" i="4"/>
  <c r="AE185" i="4"/>
  <c r="AC186" i="4"/>
  <c r="AD186" i="4"/>
  <c r="AE186" i="4"/>
  <c r="AC187" i="4"/>
  <c r="AD187" i="4"/>
  <c r="AE187" i="4"/>
  <c r="AC188" i="4"/>
  <c r="AD188" i="4"/>
  <c r="AE188" i="4"/>
  <c r="AC189" i="4"/>
  <c r="AD189" i="4"/>
  <c r="AE189" i="4"/>
  <c r="AC190" i="4"/>
  <c r="AD190" i="4"/>
  <c r="AE190" i="4"/>
  <c r="AC191" i="4"/>
  <c r="AD191" i="4"/>
  <c r="AE191" i="4"/>
  <c r="AC192" i="4"/>
  <c r="AD192" i="4"/>
  <c r="AE192" i="4"/>
  <c r="AC193" i="4"/>
  <c r="AD193" i="4"/>
  <c r="AE193" i="4"/>
  <c r="AC194" i="4"/>
  <c r="AD194" i="4"/>
  <c r="AE194" i="4"/>
  <c r="AC195" i="4"/>
  <c r="AD195" i="4"/>
  <c r="AE195" i="4"/>
  <c r="AC196" i="4"/>
  <c r="AD196" i="4"/>
  <c r="AE196" i="4"/>
  <c r="AC197" i="4"/>
  <c r="AD197" i="4"/>
  <c r="AE197" i="4"/>
  <c r="AC198" i="4"/>
  <c r="AD198" i="4"/>
  <c r="AE198" i="4"/>
  <c r="AC199" i="4"/>
  <c r="AD199" i="4"/>
  <c r="AE199" i="4"/>
  <c r="AC200" i="4"/>
  <c r="AD200" i="4"/>
  <c r="AE200" i="4"/>
  <c r="AC201" i="4"/>
  <c r="AD201" i="4"/>
  <c r="AE201" i="4"/>
  <c r="AC202" i="4"/>
  <c r="AD202" i="4"/>
  <c r="AE202" i="4"/>
  <c r="AC203" i="4"/>
  <c r="AD203" i="4"/>
  <c r="AE203" i="4"/>
  <c r="AC204" i="4"/>
  <c r="AD204" i="4"/>
  <c r="AE204" i="4"/>
  <c r="AC205" i="4"/>
  <c r="AD205" i="4"/>
  <c r="AE205" i="4"/>
  <c r="AC206" i="4"/>
  <c r="AD206" i="4"/>
  <c r="AE206" i="4"/>
  <c r="AC207" i="4"/>
  <c r="AD207" i="4"/>
  <c r="AE207" i="4"/>
  <c r="AC208" i="4"/>
  <c r="AD208" i="4"/>
  <c r="AE208" i="4"/>
  <c r="AC209" i="4"/>
  <c r="AD209" i="4"/>
  <c r="AE209" i="4"/>
  <c r="AC210" i="4"/>
  <c r="AD210" i="4"/>
  <c r="AE210" i="4"/>
  <c r="AC211" i="4"/>
  <c r="AD211" i="4"/>
  <c r="AE211" i="4"/>
  <c r="AC212" i="4"/>
  <c r="AD212" i="4"/>
  <c r="AE212" i="4"/>
  <c r="AC213" i="4"/>
  <c r="AD213" i="4"/>
  <c r="AE213" i="4"/>
  <c r="AC214" i="4"/>
  <c r="AD214" i="4"/>
  <c r="AE214" i="4"/>
  <c r="AC215" i="4"/>
  <c r="AD215" i="4"/>
  <c r="AE215" i="4"/>
  <c r="AC216" i="4"/>
  <c r="AD216" i="4"/>
  <c r="AE216" i="4"/>
  <c r="AC217" i="4"/>
  <c r="AD217" i="4"/>
  <c r="AE217" i="4"/>
  <c r="AC218" i="4"/>
  <c r="AD218" i="4"/>
  <c r="AE218" i="4"/>
  <c r="AC219" i="4"/>
  <c r="AD219" i="4"/>
  <c r="AE219" i="4"/>
  <c r="AC220" i="4"/>
  <c r="AD220" i="4"/>
  <c r="AE220" i="4"/>
  <c r="AC221" i="4"/>
  <c r="AD221" i="4"/>
  <c r="AE221" i="4"/>
  <c r="AC222" i="4"/>
  <c r="AD222" i="4"/>
  <c r="AE222" i="4"/>
  <c r="AC223" i="4"/>
  <c r="AD223" i="4"/>
  <c r="AE223" i="4"/>
  <c r="AC224" i="4"/>
  <c r="AD224" i="4"/>
  <c r="AE224" i="4"/>
  <c r="AC225" i="4"/>
  <c r="AD225" i="4"/>
  <c r="AE225" i="4"/>
  <c r="AC226" i="4"/>
  <c r="AD226" i="4"/>
  <c r="AE226" i="4"/>
  <c r="AC227" i="4"/>
  <c r="AD227" i="4"/>
  <c r="AE227" i="4"/>
  <c r="AC228" i="4"/>
  <c r="AD228" i="4"/>
  <c r="AE228" i="4"/>
  <c r="AC229" i="4"/>
  <c r="AD229" i="4"/>
  <c r="AE229" i="4"/>
  <c r="AC230" i="4"/>
  <c r="AD230" i="4"/>
  <c r="AE230" i="4"/>
  <c r="AC231" i="4"/>
  <c r="AD231" i="4"/>
  <c r="AE231" i="4"/>
  <c r="AC232" i="4"/>
  <c r="AD232" i="4"/>
  <c r="AE232" i="4"/>
  <c r="AC233" i="4"/>
  <c r="AD233" i="4"/>
  <c r="AE233" i="4"/>
  <c r="AC234" i="4"/>
  <c r="AD234" i="4"/>
  <c r="AE234" i="4"/>
  <c r="AC235" i="4"/>
  <c r="AD235" i="4"/>
  <c r="AE235" i="4"/>
  <c r="AC236" i="4"/>
  <c r="AD236" i="4"/>
  <c r="AE236" i="4"/>
  <c r="AC237" i="4"/>
  <c r="AD237" i="4"/>
  <c r="AE237" i="4"/>
  <c r="AC238" i="4"/>
  <c r="AD238" i="4"/>
  <c r="AE238" i="4"/>
  <c r="AC239" i="4"/>
  <c r="AD239" i="4"/>
  <c r="AE239" i="4"/>
  <c r="AC240" i="4"/>
  <c r="AD240" i="4"/>
  <c r="AE240" i="4"/>
  <c r="AC241" i="4"/>
  <c r="AD241" i="4"/>
  <c r="AE241" i="4"/>
  <c r="AC242" i="4"/>
  <c r="AD242" i="4"/>
  <c r="AE242" i="4"/>
  <c r="AC243" i="4"/>
  <c r="AD243" i="4"/>
  <c r="AE243" i="4"/>
  <c r="AC244" i="4"/>
  <c r="AD244" i="4"/>
  <c r="AE244" i="4"/>
  <c r="AC245" i="4"/>
  <c r="AD245" i="4"/>
  <c r="AE245" i="4"/>
  <c r="AC246" i="4"/>
  <c r="AD246" i="4"/>
  <c r="AE246" i="4"/>
  <c r="AC247" i="4"/>
  <c r="AD247" i="4"/>
  <c r="AE247" i="4"/>
  <c r="AC248" i="4"/>
  <c r="AD248" i="4"/>
  <c r="AE248" i="4"/>
  <c r="AC249" i="4"/>
  <c r="AD249" i="4"/>
  <c r="AE249" i="4"/>
  <c r="AC250" i="4"/>
  <c r="AD250" i="4"/>
  <c r="AE250" i="4"/>
  <c r="AC251" i="4"/>
  <c r="AD251" i="4"/>
  <c r="AE251" i="4"/>
  <c r="AC252" i="4"/>
  <c r="AD252" i="4"/>
  <c r="AE252" i="4"/>
  <c r="AC253" i="4"/>
  <c r="AD253" i="4"/>
  <c r="AE253" i="4"/>
  <c r="AC254" i="4"/>
  <c r="AD254" i="4"/>
  <c r="AE254" i="4"/>
  <c r="AC255" i="4"/>
  <c r="AD255" i="4"/>
  <c r="AE255" i="4"/>
  <c r="AC256" i="4"/>
  <c r="AD256" i="4"/>
  <c r="AE256" i="4"/>
  <c r="AC257" i="4"/>
  <c r="AD257" i="4"/>
  <c r="AE257" i="4"/>
  <c r="AC258" i="4"/>
  <c r="AD258" i="4"/>
  <c r="AE258" i="4"/>
  <c r="AC259" i="4"/>
  <c r="AD259" i="4"/>
  <c r="AE259" i="4"/>
  <c r="AC260" i="4"/>
  <c r="AD260" i="4"/>
  <c r="AE260" i="4"/>
  <c r="AC261" i="4"/>
  <c r="AD261" i="4"/>
  <c r="AE261" i="4"/>
  <c r="AC262" i="4"/>
  <c r="AD262" i="4"/>
  <c r="AE262" i="4"/>
  <c r="AC263" i="4"/>
  <c r="AD263" i="4"/>
  <c r="AE263" i="4"/>
  <c r="AC264" i="4"/>
  <c r="AD264" i="4"/>
  <c r="AE264" i="4"/>
  <c r="AC265" i="4"/>
  <c r="AD265" i="4"/>
  <c r="AE265" i="4"/>
  <c r="AC266" i="4"/>
  <c r="AD266" i="4"/>
  <c r="AE266" i="4"/>
  <c r="AC267" i="4"/>
  <c r="AD267" i="4"/>
  <c r="AE267" i="4"/>
  <c r="AC268" i="4"/>
  <c r="AD268" i="4"/>
  <c r="AE268" i="4"/>
  <c r="AC269" i="4"/>
  <c r="AD269" i="4"/>
  <c r="AE269" i="4"/>
  <c r="AC270" i="4"/>
  <c r="AD270" i="4"/>
  <c r="AE270" i="4"/>
  <c r="AC271" i="4"/>
  <c r="AD271" i="4"/>
  <c r="AE271" i="4"/>
  <c r="AC272" i="4"/>
  <c r="AD272" i="4"/>
  <c r="AE272" i="4"/>
  <c r="AC273" i="4"/>
  <c r="AD273" i="4"/>
  <c r="AE273" i="4"/>
  <c r="AC274" i="4"/>
  <c r="AD274" i="4"/>
  <c r="AE274" i="4"/>
  <c r="AC275" i="4"/>
  <c r="AD275" i="4"/>
  <c r="AE275" i="4"/>
  <c r="AC276" i="4"/>
  <c r="AD276" i="4"/>
  <c r="AE276" i="4"/>
  <c r="AC277" i="4"/>
  <c r="AD277" i="4"/>
  <c r="AE277" i="4"/>
  <c r="AC278" i="4"/>
  <c r="AD278" i="4"/>
  <c r="AE278" i="4"/>
  <c r="AC279" i="4"/>
  <c r="AD279" i="4"/>
  <c r="AE279" i="4"/>
  <c r="AC280" i="4"/>
  <c r="AD280" i="4"/>
  <c r="AE280" i="4"/>
  <c r="AC281" i="4"/>
  <c r="AD281" i="4"/>
  <c r="AE281" i="4"/>
  <c r="AC282" i="4"/>
  <c r="AD282" i="4"/>
  <c r="AE282" i="4"/>
  <c r="AC283" i="4"/>
  <c r="AD283" i="4"/>
  <c r="AE283" i="4"/>
  <c r="AC284" i="4"/>
  <c r="AD284" i="4"/>
  <c r="AE284" i="4"/>
  <c r="AC285" i="4"/>
  <c r="AD285" i="4"/>
  <c r="AE285" i="4"/>
  <c r="AC286" i="4"/>
  <c r="AD286" i="4"/>
  <c r="AE286" i="4"/>
  <c r="AC287" i="4"/>
  <c r="AD287" i="4"/>
  <c r="AE287" i="4"/>
  <c r="AC288" i="4"/>
  <c r="AD288" i="4"/>
  <c r="AE288" i="4"/>
  <c r="AC289" i="4"/>
  <c r="AD289" i="4"/>
  <c r="AE289" i="4"/>
  <c r="AC290" i="4"/>
  <c r="AD290" i="4"/>
  <c r="AE290" i="4"/>
  <c r="AC291" i="4"/>
  <c r="AD291" i="4"/>
  <c r="AE291" i="4"/>
  <c r="AC292" i="4"/>
  <c r="AD292" i="4"/>
  <c r="AE292" i="4"/>
  <c r="AC293" i="4"/>
  <c r="AD293" i="4"/>
  <c r="AE293" i="4"/>
  <c r="AC294" i="4"/>
  <c r="AD294" i="4"/>
  <c r="AE294" i="4"/>
  <c r="AC295" i="4"/>
  <c r="AD295" i="4"/>
  <c r="AE295" i="4"/>
  <c r="AC296" i="4"/>
  <c r="AD296" i="4"/>
  <c r="AE296" i="4"/>
  <c r="AC297" i="4"/>
  <c r="AD297" i="4"/>
  <c r="AE297" i="4"/>
  <c r="AC298" i="4"/>
  <c r="AD298" i="4"/>
  <c r="AE298" i="4"/>
  <c r="AC299" i="4"/>
  <c r="AD299" i="4"/>
  <c r="AE299" i="4"/>
  <c r="AC300" i="4"/>
  <c r="AD300" i="4"/>
  <c r="AE300" i="4"/>
  <c r="AC301" i="4"/>
  <c r="AD301" i="4"/>
  <c r="AE301" i="4"/>
  <c r="AC302" i="4"/>
  <c r="AD302" i="4"/>
  <c r="AE302" i="4"/>
  <c r="AC303" i="4"/>
  <c r="AD303" i="4"/>
  <c r="AE303" i="4"/>
  <c r="AC304" i="4"/>
  <c r="AD304" i="4"/>
  <c r="AE304" i="4"/>
  <c r="AC305" i="4"/>
  <c r="AD305" i="4"/>
  <c r="AE305" i="4"/>
  <c r="AC306" i="4"/>
  <c r="AD306" i="4"/>
  <c r="AE306" i="4"/>
  <c r="AC307" i="4"/>
  <c r="AD307" i="4"/>
  <c r="AE307" i="4"/>
  <c r="AC308" i="4"/>
  <c r="AD308" i="4"/>
  <c r="AE308" i="4"/>
  <c r="AC309" i="4"/>
  <c r="AD309" i="4"/>
  <c r="AE309" i="4"/>
  <c r="AC310" i="4"/>
  <c r="AD310" i="4"/>
  <c r="AE310" i="4"/>
  <c r="AC311" i="4"/>
  <c r="AD311" i="4"/>
  <c r="AE311" i="4"/>
  <c r="AC312" i="4"/>
  <c r="AD312" i="4"/>
  <c r="AE312" i="4"/>
  <c r="AC313" i="4"/>
  <c r="AD313" i="4"/>
  <c r="AE313" i="4"/>
  <c r="AC314" i="4"/>
  <c r="AD314" i="4"/>
  <c r="AE314" i="4"/>
  <c r="AC315" i="4"/>
  <c r="AD315" i="4"/>
  <c r="AE315" i="4"/>
  <c r="AC316" i="4"/>
  <c r="AD316" i="4"/>
  <c r="AE316" i="4"/>
  <c r="AC317" i="4"/>
  <c r="AD317" i="4"/>
  <c r="AE317" i="4"/>
  <c r="AC318" i="4"/>
  <c r="AD318" i="4"/>
  <c r="AE318" i="4"/>
  <c r="AC319" i="4"/>
  <c r="AD319" i="4"/>
  <c r="AE319" i="4"/>
  <c r="AC320" i="4"/>
  <c r="AD320" i="4"/>
  <c r="AE320" i="4"/>
  <c r="AC321" i="4"/>
  <c r="AD321" i="4"/>
  <c r="AE321" i="4"/>
  <c r="AC322" i="4"/>
  <c r="AD322" i="4"/>
  <c r="AE322" i="4"/>
  <c r="AC323" i="4"/>
  <c r="AD323" i="4"/>
  <c r="AE323" i="4"/>
  <c r="AC324" i="4"/>
  <c r="AD324" i="4"/>
  <c r="AE324" i="4"/>
  <c r="AC325" i="4"/>
  <c r="AD325" i="4"/>
  <c r="AE325" i="4"/>
  <c r="AC326" i="4"/>
  <c r="AD326" i="4"/>
  <c r="AE326" i="4"/>
  <c r="AC327" i="4"/>
  <c r="AD327" i="4"/>
  <c r="AE327" i="4"/>
  <c r="AC328" i="4"/>
  <c r="AD328" i="4"/>
  <c r="AE328" i="4"/>
  <c r="AC329" i="4"/>
  <c r="AD329" i="4"/>
  <c r="AE329" i="4"/>
  <c r="AC330" i="4"/>
  <c r="AD330" i="4"/>
  <c r="AE330" i="4"/>
  <c r="AC331" i="4"/>
  <c r="AD331" i="4"/>
  <c r="AE331" i="4"/>
  <c r="AC332" i="4"/>
  <c r="AD332" i="4"/>
  <c r="AE332" i="4"/>
  <c r="AC333" i="4"/>
  <c r="AD333" i="4"/>
  <c r="AE333" i="4"/>
  <c r="AC334" i="4"/>
  <c r="AD334" i="4"/>
  <c r="AE334" i="4"/>
  <c r="AC335" i="4"/>
  <c r="AD335" i="4"/>
  <c r="AE335" i="4"/>
  <c r="AC336" i="4"/>
  <c r="AD336" i="4"/>
  <c r="AE336" i="4"/>
  <c r="AC337" i="4"/>
  <c r="AD337" i="4"/>
  <c r="AE337" i="4"/>
  <c r="AC338" i="4"/>
  <c r="AD338" i="4"/>
  <c r="AE338" i="4"/>
  <c r="AC339" i="4"/>
  <c r="AD339" i="4"/>
  <c r="AE339" i="4"/>
  <c r="AC340" i="4"/>
  <c r="AD340" i="4"/>
  <c r="AE340" i="4"/>
  <c r="AC341" i="4"/>
  <c r="AD341" i="4"/>
  <c r="AE341" i="4"/>
  <c r="AC342" i="4"/>
  <c r="AD342" i="4"/>
  <c r="AE342" i="4"/>
  <c r="AC343" i="4"/>
  <c r="AD343" i="4"/>
  <c r="AE343" i="4"/>
  <c r="AC344" i="4"/>
  <c r="AD344" i="4"/>
  <c r="AE344" i="4"/>
  <c r="AC345" i="4"/>
  <c r="AD345" i="4"/>
  <c r="AE345" i="4"/>
  <c r="AC346" i="4"/>
  <c r="AD346" i="4"/>
  <c r="AE346" i="4"/>
  <c r="AC347" i="4"/>
  <c r="AD347" i="4"/>
  <c r="AE347" i="4"/>
  <c r="AC348" i="4"/>
  <c r="AD348" i="4"/>
  <c r="AE348" i="4"/>
  <c r="AC349" i="4"/>
  <c r="AD349" i="4"/>
  <c r="AE349" i="4"/>
  <c r="AC350" i="4"/>
  <c r="AD350" i="4"/>
  <c r="AE350" i="4"/>
  <c r="AC351" i="4"/>
  <c r="AD351" i="4"/>
  <c r="AE351" i="4"/>
  <c r="AC352" i="4"/>
  <c r="AD352" i="4"/>
  <c r="AE352" i="4"/>
  <c r="AC353" i="4"/>
  <c r="AD353" i="4"/>
  <c r="AE353" i="4"/>
  <c r="AC354" i="4"/>
  <c r="AD354" i="4"/>
  <c r="AE354" i="4"/>
  <c r="AC355" i="4"/>
  <c r="AD355" i="4"/>
  <c r="AE355" i="4"/>
  <c r="AC356" i="4"/>
  <c r="AD356" i="4"/>
  <c r="AE356" i="4"/>
  <c r="AC357" i="4"/>
  <c r="AD357" i="4"/>
  <c r="AE357" i="4"/>
  <c r="AC358" i="4"/>
  <c r="AD358" i="4"/>
  <c r="AE358" i="4"/>
  <c r="AC359" i="4"/>
  <c r="AD359" i="4"/>
  <c r="AE359" i="4"/>
  <c r="AC360" i="4"/>
  <c r="AD360" i="4"/>
  <c r="AE360" i="4"/>
  <c r="AC361" i="4"/>
  <c r="AD361" i="4"/>
  <c r="AE361" i="4"/>
  <c r="AC362" i="4"/>
  <c r="AD362" i="4"/>
  <c r="AE362" i="4"/>
  <c r="AC363" i="4"/>
  <c r="AD363" i="4"/>
  <c r="AE363" i="4"/>
  <c r="AC364" i="4"/>
  <c r="AD364" i="4"/>
  <c r="AE364" i="4"/>
  <c r="AC365" i="4"/>
  <c r="AD365" i="4"/>
  <c r="AE365" i="4"/>
  <c r="AC366" i="4"/>
  <c r="AD366" i="4"/>
  <c r="AE366" i="4"/>
  <c r="AC367" i="4"/>
  <c r="AD367" i="4"/>
  <c r="AE367" i="4"/>
  <c r="AC368" i="4"/>
  <c r="AD368" i="4"/>
  <c r="AE368" i="4"/>
  <c r="AC369" i="4"/>
  <c r="AD369" i="4"/>
  <c r="AE369" i="4"/>
  <c r="AC370" i="4"/>
  <c r="AD370" i="4"/>
  <c r="AE370" i="4"/>
  <c r="AC371" i="4"/>
  <c r="AD371" i="4"/>
  <c r="AE371" i="4"/>
  <c r="AC372" i="4"/>
  <c r="AD372" i="4"/>
  <c r="AE372" i="4"/>
  <c r="AC373" i="4"/>
  <c r="AD373" i="4"/>
  <c r="AE373" i="4"/>
  <c r="AC374" i="4"/>
  <c r="AD374" i="4"/>
  <c r="AE374" i="4"/>
  <c r="AC375" i="4"/>
  <c r="AD375" i="4"/>
  <c r="AE375" i="4"/>
  <c r="AC376" i="4"/>
  <c r="AD376" i="4"/>
  <c r="AE376" i="4"/>
  <c r="AC377" i="4"/>
  <c r="AD377" i="4"/>
  <c r="AE377" i="4"/>
  <c r="AC378" i="4"/>
  <c r="AD378" i="4"/>
  <c r="AE378" i="4"/>
  <c r="AC379" i="4"/>
  <c r="AD379" i="4"/>
  <c r="AE379" i="4"/>
  <c r="AC380" i="4"/>
  <c r="AD380" i="4"/>
  <c r="AE380" i="4"/>
  <c r="AC381" i="4"/>
  <c r="AD381" i="4"/>
  <c r="AE381" i="4"/>
  <c r="AC382" i="4"/>
  <c r="AD382" i="4"/>
  <c r="AE382" i="4"/>
  <c r="AC383" i="4"/>
  <c r="AD383" i="4"/>
  <c r="AE383" i="4"/>
  <c r="AC384" i="4"/>
  <c r="AD384" i="4"/>
  <c r="AE384" i="4"/>
  <c r="AC385" i="4"/>
  <c r="AD385" i="4"/>
  <c r="AE385" i="4"/>
  <c r="AC386" i="4"/>
  <c r="AD386" i="4"/>
  <c r="AE386" i="4"/>
  <c r="AC387" i="4"/>
  <c r="AD387" i="4"/>
  <c r="AE387" i="4"/>
  <c r="AC388" i="4"/>
  <c r="AD388" i="4"/>
  <c r="AE388" i="4"/>
  <c r="AC389" i="4"/>
  <c r="AD389" i="4"/>
  <c r="AE389" i="4"/>
  <c r="AC390" i="4"/>
  <c r="AD390" i="4"/>
  <c r="AE390" i="4"/>
  <c r="AC391" i="4"/>
  <c r="AD391" i="4"/>
  <c r="AE391" i="4"/>
  <c r="AC392" i="4"/>
  <c r="AD392" i="4"/>
  <c r="AE392" i="4"/>
  <c r="AC393" i="4"/>
  <c r="AD393" i="4"/>
  <c r="AE393" i="4"/>
  <c r="AC394" i="4"/>
  <c r="AD394" i="4"/>
  <c r="AE394" i="4"/>
  <c r="AC395" i="4"/>
  <c r="AD395" i="4"/>
  <c r="AE395" i="4"/>
  <c r="AC396" i="4"/>
  <c r="AD396" i="4"/>
  <c r="AE396" i="4"/>
  <c r="AC397" i="4"/>
  <c r="AD397" i="4"/>
  <c r="AE397" i="4"/>
  <c r="AC398" i="4"/>
  <c r="AD398" i="4"/>
  <c r="AE398" i="4"/>
  <c r="AC399" i="4"/>
  <c r="AD399" i="4"/>
  <c r="AE399" i="4"/>
  <c r="AC400" i="4"/>
  <c r="AD400" i="4"/>
  <c r="AE400" i="4"/>
  <c r="AC401" i="4"/>
  <c r="AD401" i="4"/>
  <c r="AE401" i="4"/>
  <c r="AC402" i="4"/>
  <c r="AD402" i="4"/>
  <c r="AE402" i="4"/>
  <c r="AC403" i="4"/>
  <c r="AD403" i="4"/>
  <c r="AE403" i="4"/>
  <c r="AC404" i="4"/>
  <c r="AD404" i="4"/>
  <c r="AE404" i="4"/>
  <c r="AC405" i="4"/>
  <c r="AD405" i="4"/>
  <c r="AE405" i="4"/>
  <c r="AC406" i="4"/>
  <c r="AD406" i="4"/>
  <c r="AE406" i="4"/>
  <c r="AC407" i="4"/>
  <c r="AD407" i="4"/>
  <c r="AE407" i="4"/>
  <c r="AC408" i="4"/>
  <c r="AD408" i="4"/>
  <c r="AE408" i="4"/>
  <c r="AC409" i="4"/>
  <c r="AD409" i="4"/>
  <c r="AE409" i="4"/>
  <c r="AC410" i="4"/>
  <c r="AD410" i="4"/>
  <c r="AE410" i="4"/>
  <c r="AC411" i="4"/>
  <c r="AD411" i="4"/>
  <c r="AE411" i="4"/>
  <c r="AC412" i="4"/>
  <c r="AD412" i="4"/>
  <c r="AE412" i="4"/>
  <c r="AC413" i="4"/>
  <c r="AD413" i="4"/>
  <c r="AE413" i="4"/>
  <c r="AC414" i="4"/>
  <c r="AD414" i="4"/>
  <c r="AE414" i="4"/>
  <c r="AC415" i="4"/>
  <c r="AD415" i="4"/>
  <c r="AE415" i="4"/>
  <c r="AC416" i="4"/>
  <c r="AD416" i="4"/>
  <c r="AE416" i="4"/>
  <c r="AC417" i="4"/>
  <c r="AD417" i="4"/>
  <c r="AE417" i="4"/>
  <c r="AC418" i="4"/>
  <c r="AD418" i="4"/>
  <c r="AE418" i="4"/>
  <c r="AC419" i="4"/>
  <c r="AD419" i="4"/>
  <c r="AE419" i="4"/>
  <c r="AC420" i="4"/>
  <c r="AD420" i="4"/>
  <c r="AE420" i="4"/>
  <c r="AC421" i="4"/>
  <c r="AD421" i="4"/>
  <c r="AE421" i="4"/>
  <c r="AC422" i="4"/>
  <c r="AD422" i="4"/>
  <c r="AE422" i="4"/>
  <c r="AC423" i="4"/>
  <c r="AD423" i="4"/>
  <c r="AE423" i="4"/>
  <c r="AC424" i="4"/>
  <c r="AD424" i="4"/>
  <c r="AE424" i="4"/>
  <c r="AC425" i="4"/>
  <c r="AD425" i="4"/>
  <c r="AE425" i="4"/>
  <c r="AC426" i="4"/>
  <c r="AD426" i="4"/>
  <c r="AE426" i="4"/>
  <c r="AC427" i="4"/>
  <c r="AD427" i="4"/>
  <c r="AE427" i="4"/>
  <c r="AC428" i="4"/>
  <c r="AD428" i="4"/>
  <c r="AE428" i="4"/>
  <c r="AC429" i="4"/>
  <c r="AD429" i="4"/>
  <c r="AE429" i="4"/>
  <c r="AC430" i="4"/>
  <c r="AD430" i="4"/>
  <c r="AE430" i="4"/>
  <c r="AC431" i="4"/>
  <c r="AD431" i="4"/>
  <c r="AE431" i="4"/>
  <c r="AC432" i="4"/>
  <c r="AD432" i="4"/>
  <c r="AE432" i="4"/>
  <c r="AC433" i="4"/>
  <c r="AD433" i="4"/>
  <c r="AE433" i="4"/>
  <c r="AC434" i="4"/>
  <c r="AD434" i="4"/>
  <c r="AE434" i="4"/>
  <c r="AC435" i="4"/>
  <c r="AD435" i="4"/>
  <c r="AE435" i="4"/>
  <c r="AC436" i="4"/>
  <c r="AD436" i="4"/>
  <c r="AE436" i="4"/>
  <c r="AC437" i="4"/>
  <c r="AD437" i="4"/>
  <c r="AE437" i="4"/>
  <c r="AC438" i="4"/>
  <c r="AD438" i="4"/>
  <c r="AE438" i="4"/>
  <c r="AC439" i="4"/>
  <c r="AD439" i="4"/>
  <c r="AE439" i="4"/>
  <c r="AC440" i="4"/>
  <c r="AD440" i="4"/>
  <c r="AE440" i="4"/>
  <c r="AC441" i="4"/>
  <c r="AD441" i="4"/>
  <c r="AE441" i="4"/>
  <c r="AC442" i="4"/>
  <c r="AD442" i="4"/>
  <c r="AE442" i="4"/>
  <c r="AC443" i="4"/>
  <c r="AD443" i="4"/>
  <c r="AE443" i="4"/>
  <c r="AC444" i="4"/>
  <c r="AD444" i="4"/>
  <c r="AE444" i="4"/>
  <c r="AC445" i="4"/>
  <c r="AD445" i="4"/>
  <c r="AE445" i="4"/>
  <c r="AC446" i="4"/>
  <c r="AD446" i="4"/>
  <c r="AE446" i="4"/>
  <c r="AC447" i="4"/>
  <c r="AD447" i="4"/>
  <c r="AE447" i="4"/>
  <c r="AC448" i="4"/>
  <c r="AD448" i="4"/>
  <c r="AE448" i="4"/>
  <c r="AC449" i="4"/>
  <c r="AD449" i="4"/>
  <c r="AE449" i="4"/>
  <c r="AC450" i="4"/>
  <c r="AD450" i="4"/>
  <c r="AE450" i="4"/>
  <c r="AC451" i="4"/>
  <c r="AD451" i="4"/>
  <c r="AE451" i="4"/>
  <c r="AC452" i="4"/>
  <c r="AD452" i="4"/>
  <c r="AE452" i="4"/>
  <c r="AC453" i="4"/>
  <c r="AD453" i="4"/>
  <c r="AE453" i="4"/>
  <c r="AC454" i="4"/>
  <c r="AD454" i="4"/>
  <c r="AE454" i="4"/>
  <c r="AC455" i="4"/>
  <c r="AD455" i="4"/>
  <c r="AE455" i="4"/>
  <c r="AC456" i="4"/>
  <c r="AD456" i="4"/>
  <c r="AE456" i="4"/>
  <c r="AC457" i="4"/>
  <c r="AD457" i="4"/>
  <c r="AE457" i="4"/>
  <c r="AC458" i="4"/>
  <c r="AD458" i="4"/>
  <c r="AE458" i="4"/>
  <c r="AC459" i="4"/>
  <c r="AD459" i="4"/>
  <c r="AE459" i="4"/>
  <c r="AC460" i="4"/>
  <c r="AD460" i="4"/>
  <c r="AE460" i="4"/>
  <c r="AC461" i="4"/>
  <c r="AD461" i="4"/>
  <c r="AE461" i="4"/>
  <c r="AC462" i="4"/>
  <c r="AD462" i="4"/>
  <c r="AE462" i="4"/>
  <c r="AC463" i="4"/>
  <c r="AD463" i="4"/>
  <c r="AE463" i="4"/>
  <c r="AC464" i="4"/>
  <c r="AD464" i="4"/>
  <c r="AE464" i="4"/>
  <c r="AC465" i="4"/>
  <c r="AD465" i="4"/>
  <c r="AE465" i="4"/>
  <c r="AC466" i="4"/>
  <c r="AD466" i="4"/>
  <c r="AE466" i="4"/>
  <c r="AC467" i="4"/>
  <c r="AD467" i="4"/>
  <c r="AE467" i="4"/>
  <c r="AC468" i="4"/>
  <c r="AD468" i="4"/>
  <c r="AE468" i="4"/>
  <c r="AC469" i="4"/>
  <c r="AD469" i="4"/>
  <c r="AE469" i="4"/>
  <c r="AC470" i="4"/>
  <c r="AD470" i="4"/>
  <c r="AE470" i="4"/>
  <c r="AC471" i="4"/>
  <c r="AD471" i="4"/>
  <c r="AE471" i="4"/>
  <c r="AC472" i="4"/>
  <c r="AD472" i="4"/>
  <c r="AE472" i="4"/>
  <c r="AC473" i="4"/>
  <c r="AD473" i="4"/>
  <c r="AE473" i="4"/>
  <c r="AC474" i="4"/>
  <c r="AD474" i="4"/>
  <c r="AE474" i="4"/>
  <c r="AC475" i="4"/>
  <c r="AD475" i="4"/>
  <c r="AE475" i="4"/>
  <c r="AC476" i="4"/>
  <c r="AD476" i="4"/>
  <c r="AE476" i="4"/>
  <c r="AC477" i="4"/>
  <c r="AD477" i="4"/>
  <c r="AE477" i="4"/>
  <c r="AC478" i="4"/>
  <c r="AD478" i="4"/>
  <c r="AE478" i="4"/>
  <c r="AC479" i="4"/>
  <c r="AD479" i="4"/>
  <c r="AE479" i="4"/>
  <c r="AC480" i="4"/>
  <c r="AD480" i="4"/>
  <c r="AE480" i="4"/>
  <c r="AC481" i="4"/>
  <c r="AD481" i="4"/>
  <c r="AE481" i="4"/>
  <c r="AC482" i="4"/>
  <c r="AD482" i="4"/>
  <c r="AE482" i="4"/>
  <c r="AC483" i="4"/>
  <c r="AD483" i="4"/>
  <c r="AE483" i="4"/>
  <c r="AC484" i="4"/>
  <c r="AD484" i="4"/>
  <c r="AE484" i="4"/>
  <c r="AC485" i="4"/>
  <c r="AD485" i="4"/>
  <c r="AE485" i="4"/>
  <c r="AC486" i="4"/>
  <c r="AD486" i="4"/>
  <c r="AE486" i="4"/>
  <c r="AC487" i="4"/>
  <c r="AD487" i="4"/>
  <c r="AE487" i="4"/>
  <c r="AC488" i="4"/>
  <c r="AD488" i="4"/>
  <c r="AE488" i="4"/>
  <c r="AC489" i="4"/>
  <c r="AD489" i="4"/>
  <c r="AE489" i="4"/>
  <c r="AC490" i="4"/>
  <c r="AD490" i="4"/>
  <c r="AE490" i="4"/>
  <c r="AC491" i="4"/>
  <c r="AD491" i="4"/>
  <c r="AE491" i="4"/>
  <c r="AC492" i="4"/>
  <c r="AD492" i="4"/>
  <c r="AE492" i="4"/>
  <c r="AC493" i="4"/>
  <c r="AD493" i="4"/>
  <c r="AE493" i="4"/>
  <c r="AC494" i="4"/>
  <c r="AD494" i="4"/>
  <c r="AE494" i="4"/>
  <c r="AC495" i="4"/>
  <c r="AD495" i="4"/>
  <c r="AE495" i="4"/>
  <c r="AC496" i="4"/>
  <c r="AD496" i="4"/>
  <c r="AE496" i="4"/>
  <c r="AC497" i="4"/>
  <c r="AD497" i="4"/>
  <c r="AE497" i="4"/>
  <c r="AC498" i="4"/>
  <c r="AD498" i="4"/>
  <c r="AE498" i="4"/>
  <c r="AC499" i="4"/>
  <c r="AD499" i="4"/>
  <c r="AE499" i="4"/>
  <c r="AC500" i="4"/>
  <c r="AD500" i="4"/>
  <c r="AE500" i="4"/>
  <c r="AC501" i="4"/>
  <c r="AD501" i="4"/>
  <c r="AE501" i="4"/>
  <c r="AC502" i="4"/>
  <c r="AD502" i="4"/>
  <c r="AE502" i="4"/>
  <c r="AC503" i="4"/>
  <c r="AD503" i="4"/>
  <c r="AE503" i="4"/>
  <c r="AC504" i="4"/>
  <c r="AD504" i="4"/>
  <c r="AE504" i="4"/>
  <c r="AC505" i="4"/>
  <c r="AD505" i="4"/>
  <c r="AE505" i="4"/>
  <c r="AC506" i="4"/>
  <c r="AD506" i="4"/>
  <c r="AE506" i="4"/>
  <c r="AC507" i="4"/>
  <c r="AD507" i="4"/>
  <c r="AE507" i="4"/>
  <c r="AC508" i="4"/>
  <c r="AD508" i="4"/>
  <c r="AE508" i="4"/>
  <c r="AC509" i="4"/>
  <c r="AD509" i="4"/>
  <c r="AE509" i="4"/>
  <c r="AC510" i="4"/>
  <c r="AD510" i="4"/>
  <c r="AE510" i="4"/>
  <c r="AC511" i="4"/>
  <c r="AD511" i="4"/>
  <c r="AE511" i="4"/>
  <c r="AC512" i="4"/>
  <c r="AD512" i="4"/>
  <c r="AE512" i="4"/>
  <c r="AC513" i="4"/>
  <c r="AD513" i="4"/>
  <c r="AE513" i="4"/>
  <c r="AC514" i="4"/>
  <c r="AD514" i="4"/>
  <c r="AE514" i="4"/>
  <c r="AC515" i="4"/>
  <c r="AD515" i="4"/>
  <c r="AE515" i="4"/>
  <c r="AC516" i="4"/>
  <c r="AD516" i="4"/>
  <c r="AE516" i="4"/>
  <c r="AC517" i="4"/>
  <c r="AD517" i="4"/>
  <c r="AE517" i="4"/>
  <c r="AC518" i="4"/>
  <c r="AD518" i="4"/>
  <c r="AE518" i="4"/>
  <c r="AC519" i="4"/>
  <c r="AD519" i="4"/>
  <c r="AE519" i="4"/>
  <c r="AC520" i="4"/>
  <c r="AD520" i="4"/>
  <c r="AE520" i="4"/>
  <c r="AC521" i="4"/>
  <c r="AD521" i="4"/>
  <c r="AE521" i="4"/>
  <c r="AC522" i="4"/>
  <c r="AD522" i="4"/>
  <c r="AE522" i="4"/>
  <c r="AC523" i="4"/>
  <c r="AD523" i="4"/>
  <c r="AE523" i="4"/>
  <c r="AC524" i="4"/>
  <c r="AD524" i="4"/>
  <c r="AE524" i="4"/>
  <c r="AC525" i="4"/>
  <c r="AD525" i="4"/>
  <c r="AE525" i="4"/>
  <c r="AC526" i="4"/>
  <c r="AD526" i="4"/>
  <c r="AE526" i="4"/>
  <c r="AC527" i="4"/>
  <c r="AD527" i="4"/>
  <c r="AE527" i="4"/>
  <c r="AC528" i="4"/>
  <c r="AD528" i="4"/>
  <c r="AE528" i="4"/>
  <c r="AC529" i="4"/>
  <c r="AD529" i="4"/>
  <c r="AE529" i="4"/>
  <c r="AC530" i="4"/>
  <c r="AD530" i="4"/>
  <c r="AE530" i="4"/>
  <c r="AC531" i="4"/>
  <c r="AD531" i="4"/>
  <c r="AE531" i="4"/>
  <c r="AC532" i="4"/>
  <c r="AD532" i="4"/>
  <c r="AE532" i="4"/>
  <c r="AC533" i="4"/>
  <c r="AD533" i="4"/>
  <c r="AE533" i="4"/>
  <c r="AC534" i="4"/>
  <c r="AD534" i="4"/>
  <c r="AE534" i="4"/>
  <c r="AC535" i="4"/>
  <c r="AD535" i="4"/>
  <c r="AE535" i="4"/>
  <c r="AC536" i="4"/>
  <c r="AD536" i="4"/>
  <c r="AE536" i="4"/>
  <c r="AC537" i="4"/>
  <c r="AD537" i="4"/>
  <c r="AE537" i="4"/>
  <c r="AC538" i="4"/>
  <c r="AD538" i="4"/>
  <c r="AE538" i="4"/>
  <c r="AC539" i="4"/>
  <c r="AD539" i="4"/>
  <c r="AE539" i="4"/>
  <c r="AC540" i="4"/>
  <c r="AD540" i="4"/>
  <c r="AE540" i="4"/>
  <c r="AC541" i="4"/>
  <c r="AD541" i="4"/>
  <c r="AE541" i="4"/>
  <c r="AC542" i="4"/>
  <c r="AD542" i="4"/>
  <c r="AE542" i="4"/>
  <c r="AC543" i="4"/>
  <c r="AD543" i="4"/>
  <c r="AE543" i="4"/>
  <c r="AC544" i="4"/>
  <c r="AD544" i="4"/>
  <c r="AE544" i="4"/>
  <c r="AC545" i="4"/>
  <c r="AD545" i="4"/>
  <c r="AE545" i="4"/>
  <c r="AC546" i="4"/>
  <c r="AD546" i="4"/>
  <c r="AE546" i="4"/>
  <c r="AC547" i="4"/>
  <c r="AD547" i="4"/>
  <c r="AE547" i="4"/>
  <c r="AC548" i="4"/>
  <c r="AD548" i="4"/>
  <c r="AE548" i="4"/>
  <c r="AC549" i="4"/>
  <c r="AD549" i="4"/>
  <c r="AE549" i="4"/>
  <c r="AC550" i="4"/>
  <c r="AD550" i="4"/>
  <c r="AE550" i="4"/>
  <c r="AC551" i="4"/>
  <c r="AD551" i="4"/>
  <c r="AE551" i="4"/>
  <c r="AC552" i="4"/>
  <c r="AD552" i="4"/>
  <c r="AE552" i="4"/>
  <c r="AC553" i="4"/>
  <c r="AD553" i="4"/>
  <c r="AE553" i="4"/>
  <c r="AC554" i="4"/>
  <c r="AD554" i="4"/>
  <c r="AE554" i="4"/>
  <c r="AC555" i="4"/>
  <c r="AD555" i="4"/>
  <c r="AE555" i="4"/>
  <c r="AC556" i="4"/>
  <c r="AD556" i="4"/>
  <c r="AE556" i="4"/>
  <c r="AC557" i="4"/>
  <c r="AD557" i="4"/>
  <c r="AE557" i="4"/>
  <c r="AC558" i="4"/>
  <c r="AD558" i="4"/>
  <c r="AE558" i="4"/>
  <c r="AC559" i="4"/>
  <c r="AD559" i="4"/>
  <c r="AE559" i="4"/>
  <c r="AC560" i="4"/>
  <c r="AD560" i="4"/>
  <c r="AE560" i="4"/>
  <c r="AC561" i="4"/>
  <c r="AD561" i="4"/>
  <c r="AE561" i="4"/>
  <c r="AC562" i="4"/>
  <c r="AD562" i="4"/>
  <c r="AE562" i="4"/>
  <c r="AC563" i="4"/>
  <c r="AD563" i="4"/>
  <c r="AE563" i="4"/>
  <c r="AC564" i="4"/>
  <c r="AD564" i="4"/>
  <c r="AE564" i="4"/>
  <c r="AC565" i="4"/>
  <c r="AD565" i="4"/>
  <c r="AE565" i="4"/>
  <c r="AC566" i="4"/>
  <c r="AD566" i="4"/>
  <c r="AE566" i="4"/>
  <c r="AC567" i="4"/>
  <c r="AD567" i="4"/>
  <c r="AE567" i="4"/>
  <c r="AC568" i="4"/>
  <c r="AD568" i="4"/>
  <c r="AE568" i="4"/>
  <c r="AC569" i="4"/>
  <c r="AD569" i="4"/>
  <c r="AE569" i="4"/>
  <c r="AC570" i="4"/>
  <c r="AD570" i="4"/>
  <c r="AE570" i="4"/>
  <c r="AC571" i="4"/>
  <c r="AD571" i="4"/>
  <c r="AE571" i="4"/>
  <c r="AC572" i="4"/>
  <c r="AD572" i="4"/>
  <c r="AE572" i="4"/>
  <c r="AC573" i="4"/>
  <c r="AD573" i="4"/>
  <c r="AE573" i="4"/>
  <c r="AC574" i="4"/>
  <c r="AD574" i="4"/>
  <c r="AE574" i="4"/>
  <c r="AC575" i="4"/>
  <c r="AD575" i="4"/>
  <c r="AE575" i="4"/>
  <c r="AC576" i="4"/>
  <c r="AD576" i="4"/>
  <c r="AE576" i="4"/>
  <c r="AC577" i="4"/>
  <c r="AD577" i="4"/>
  <c r="AE577" i="4"/>
  <c r="AC578" i="4"/>
  <c r="AD578" i="4"/>
  <c r="AE578" i="4"/>
  <c r="AC579" i="4"/>
  <c r="AD579" i="4"/>
  <c r="AE579" i="4"/>
  <c r="AC580" i="4"/>
  <c r="AD580" i="4"/>
  <c r="AE580" i="4"/>
  <c r="AC581" i="4"/>
  <c r="AD581" i="4"/>
  <c r="AE581" i="4"/>
  <c r="AC582" i="4"/>
  <c r="AD582" i="4"/>
  <c r="AE582" i="4"/>
  <c r="AC583" i="4"/>
  <c r="AD583" i="4"/>
  <c r="AE583" i="4"/>
  <c r="AC584" i="4"/>
  <c r="AD584" i="4"/>
  <c r="AE584" i="4"/>
  <c r="AC585" i="4"/>
  <c r="AD585" i="4"/>
  <c r="AE585" i="4"/>
  <c r="AC586" i="4"/>
  <c r="AD586" i="4"/>
  <c r="AE586" i="4"/>
  <c r="AC587" i="4"/>
  <c r="AD587" i="4"/>
  <c r="AE587" i="4"/>
  <c r="AC588" i="4"/>
  <c r="AD588" i="4"/>
  <c r="AE588" i="4"/>
  <c r="AC589" i="4"/>
  <c r="AD589" i="4"/>
  <c r="AE589" i="4"/>
  <c r="AC590" i="4"/>
  <c r="AD590" i="4"/>
  <c r="AE590" i="4"/>
  <c r="AC591" i="4"/>
  <c r="AD591" i="4"/>
  <c r="AE591" i="4"/>
  <c r="AC592" i="4"/>
  <c r="AD592" i="4"/>
  <c r="AE592" i="4"/>
  <c r="AC593" i="4"/>
  <c r="AD593" i="4"/>
  <c r="AE593" i="4"/>
  <c r="AC594" i="4"/>
  <c r="AD594" i="4"/>
  <c r="AE594" i="4"/>
  <c r="AC595" i="4"/>
  <c r="AD595" i="4"/>
  <c r="AE595" i="4"/>
  <c r="AC596" i="4"/>
  <c r="AD596" i="4"/>
  <c r="AE596" i="4"/>
  <c r="AC597" i="4"/>
  <c r="AD597" i="4"/>
  <c r="AE597" i="4"/>
  <c r="AC598" i="4"/>
  <c r="AD598" i="4"/>
  <c r="AE598" i="4"/>
  <c r="AC599" i="4"/>
  <c r="AD599" i="4"/>
  <c r="AE599" i="4"/>
  <c r="AC600" i="4"/>
  <c r="AD600" i="4"/>
  <c r="AE600" i="4"/>
  <c r="AC601" i="4"/>
  <c r="AD601" i="4"/>
  <c r="AE601" i="4"/>
  <c r="AC602" i="4"/>
  <c r="AD602" i="4"/>
  <c r="AE602" i="4"/>
  <c r="AC603" i="4"/>
  <c r="AD603" i="4"/>
  <c r="AE603" i="4"/>
  <c r="AC604" i="4"/>
  <c r="AD604" i="4"/>
  <c r="AE604" i="4"/>
  <c r="AC605" i="4"/>
  <c r="AD605" i="4"/>
  <c r="AE605" i="4"/>
  <c r="AC606" i="4"/>
  <c r="AD606" i="4"/>
  <c r="AE606" i="4"/>
  <c r="AC607" i="4"/>
  <c r="AD607" i="4"/>
  <c r="AE607" i="4"/>
  <c r="AC608" i="4"/>
  <c r="AD608" i="4"/>
  <c r="AE608" i="4"/>
  <c r="AC609" i="4"/>
  <c r="AD609" i="4"/>
  <c r="AE609" i="4"/>
  <c r="AC610" i="4"/>
  <c r="AD610" i="4"/>
  <c r="AE610" i="4"/>
  <c r="AC611" i="4"/>
  <c r="AD611" i="4"/>
  <c r="AE611" i="4"/>
  <c r="AC612" i="4"/>
  <c r="AD612" i="4"/>
  <c r="AE612" i="4"/>
  <c r="AC613" i="4"/>
  <c r="AD613" i="4"/>
  <c r="AE613" i="4"/>
  <c r="AC614" i="4"/>
  <c r="AD614" i="4"/>
  <c r="AE614" i="4"/>
  <c r="AC615" i="4"/>
  <c r="AD615" i="4"/>
  <c r="AE615" i="4"/>
  <c r="AC616" i="4"/>
  <c r="AD616" i="4"/>
  <c r="AE616" i="4"/>
  <c r="AC617" i="4"/>
  <c r="AD617" i="4"/>
  <c r="AE617" i="4"/>
  <c r="AC618" i="4"/>
  <c r="AD618" i="4"/>
  <c r="AE618" i="4"/>
  <c r="AC619" i="4"/>
  <c r="AD619" i="4"/>
  <c r="AE619" i="4"/>
  <c r="AC620" i="4"/>
  <c r="AD620" i="4"/>
  <c r="AE620" i="4"/>
  <c r="AC621" i="4"/>
  <c r="AD621" i="4"/>
  <c r="AE621" i="4"/>
  <c r="AC622" i="4"/>
  <c r="AD622" i="4"/>
  <c r="AE622" i="4"/>
  <c r="AC623" i="4"/>
  <c r="AD623" i="4"/>
  <c r="AE623" i="4"/>
  <c r="AC624" i="4"/>
  <c r="AD624" i="4"/>
  <c r="AE624" i="4"/>
  <c r="AC625" i="4"/>
  <c r="AD625" i="4"/>
  <c r="AE625" i="4"/>
  <c r="AC626" i="4"/>
  <c r="AD626" i="4"/>
  <c r="AE626" i="4"/>
  <c r="AC627" i="4"/>
  <c r="AD627" i="4"/>
  <c r="AE627" i="4"/>
  <c r="AC628" i="4"/>
  <c r="AD628" i="4"/>
  <c r="AE628" i="4"/>
  <c r="AC629" i="4"/>
  <c r="AD629" i="4"/>
  <c r="AE629" i="4"/>
  <c r="AC630" i="4"/>
  <c r="AD630" i="4"/>
  <c r="AE630" i="4"/>
  <c r="AC631" i="4"/>
  <c r="AD631" i="4"/>
  <c r="AE631" i="4"/>
  <c r="AC632" i="4"/>
  <c r="AD632" i="4"/>
  <c r="AE632" i="4"/>
  <c r="AC633" i="4"/>
  <c r="AD633" i="4"/>
  <c r="AE633" i="4"/>
  <c r="AC634" i="4"/>
  <c r="AD634" i="4"/>
  <c r="AE634" i="4"/>
  <c r="AC635" i="4"/>
  <c r="AD635" i="4"/>
  <c r="AE635" i="4"/>
  <c r="AC636" i="4"/>
  <c r="AD636" i="4"/>
  <c r="AE636" i="4"/>
  <c r="AC637" i="4"/>
  <c r="AD637" i="4"/>
  <c r="AE637" i="4"/>
  <c r="AC638" i="4"/>
  <c r="AD638" i="4"/>
  <c r="AE638" i="4"/>
  <c r="AC639" i="4"/>
  <c r="AD639" i="4"/>
  <c r="AE639" i="4"/>
  <c r="AC640" i="4"/>
  <c r="AD640" i="4"/>
  <c r="AE640" i="4"/>
  <c r="AC641" i="4"/>
  <c r="AD641" i="4"/>
  <c r="AE641" i="4"/>
  <c r="AC642" i="4"/>
  <c r="AD642" i="4"/>
  <c r="AE642" i="4"/>
  <c r="AC643" i="4"/>
  <c r="AD643" i="4"/>
  <c r="AE643" i="4"/>
  <c r="AC644" i="4"/>
  <c r="AD644" i="4"/>
  <c r="AE644" i="4"/>
  <c r="AC645" i="4"/>
  <c r="AD645" i="4"/>
  <c r="AE645" i="4"/>
  <c r="AC646" i="4"/>
  <c r="AD646" i="4"/>
  <c r="AE646" i="4"/>
  <c r="AC647" i="4"/>
  <c r="AD647" i="4"/>
  <c r="AE647" i="4"/>
  <c r="AC648" i="4"/>
  <c r="AD648" i="4"/>
  <c r="AE648" i="4"/>
  <c r="AC649" i="4"/>
  <c r="AD649" i="4"/>
  <c r="AE649" i="4"/>
  <c r="AC650" i="4"/>
  <c r="AD650" i="4"/>
  <c r="AE650" i="4"/>
  <c r="AC651" i="4"/>
  <c r="AD651" i="4"/>
  <c r="AE651" i="4"/>
  <c r="AC652" i="4"/>
  <c r="AD652" i="4"/>
  <c r="AE652" i="4"/>
  <c r="AC653" i="4"/>
  <c r="AD653" i="4"/>
  <c r="AE653" i="4"/>
  <c r="AC654" i="4"/>
  <c r="AD654" i="4"/>
  <c r="AE654" i="4"/>
  <c r="AC655" i="4"/>
  <c r="AD655" i="4"/>
  <c r="AE655" i="4"/>
  <c r="AC656" i="4"/>
  <c r="AD656" i="4"/>
  <c r="AE656" i="4"/>
  <c r="AC657" i="4"/>
  <c r="AD657" i="4"/>
  <c r="AE657" i="4"/>
  <c r="AC658" i="4"/>
  <c r="AD658" i="4"/>
  <c r="AE658" i="4"/>
  <c r="AC659" i="4"/>
  <c r="AD659" i="4"/>
  <c r="AE659" i="4"/>
  <c r="AC660" i="4"/>
  <c r="AD660" i="4"/>
  <c r="AE660" i="4"/>
  <c r="AC661" i="4"/>
  <c r="AD661" i="4"/>
  <c r="AE661" i="4"/>
  <c r="AC662" i="4"/>
  <c r="AD662" i="4"/>
  <c r="AE662" i="4"/>
  <c r="AC663" i="4"/>
  <c r="AD663" i="4"/>
  <c r="AE663" i="4"/>
  <c r="AC664" i="4"/>
  <c r="AD664" i="4"/>
  <c r="AE664" i="4"/>
  <c r="AC665" i="4"/>
  <c r="AD665" i="4"/>
  <c r="AE665" i="4"/>
  <c r="AC666" i="4"/>
  <c r="AD666" i="4"/>
  <c r="AE666" i="4"/>
  <c r="AC667" i="4"/>
  <c r="AD667" i="4"/>
  <c r="AE667" i="4"/>
  <c r="AC668" i="4"/>
  <c r="AD668" i="4"/>
  <c r="AE668" i="4"/>
  <c r="AC669" i="4"/>
  <c r="AD669" i="4"/>
  <c r="AE669" i="4"/>
  <c r="AC670" i="4"/>
  <c r="AD670" i="4"/>
  <c r="AE670" i="4"/>
  <c r="AC671" i="4"/>
  <c r="AD671" i="4"/>
  <c r="AE671" i="4"/>
  <c r="AC672" i="4"/>
  <c r="AD672" i="4"/>
  <c r="AE672" i="4"/>
  <c r="AC673" i="4"/>
  <c r="AD673" i="4"/>
  <c r="AE673" i="4"/>
  <c r="AC674" i="4"/>
  <c r="AD674" i="4"/>
  <c r="AE674" i="4"/>
  <c r="AC675" i="4"/>
  <c r="AD675" i="4"/>
  <c r="AE675" i="4"/>
  <c r="AC676" i="4"/>
  <c r="AD676" i="4"/>
  <c r="AE676" i="4"/>
  <c r="AC677" i="4"/>
  <c r="AD677" i="4"/>
  <c r="AE677" i="4"/>
  <c r="AC678" i="4"/>
  <c r="AD678" i="4"/>
  <c r="AE678" i="4"/>
  <c r="AC679" i="4"/>
  <c r="AD679" i="4"/>
  <c r="AE679" i="4"/>
  <c r="AC680" i="4"/>
  <c r="AD680" i="4"/>
  <c r="AE680" i="4"/>
  <c r="AC681" i="4"/>
  <c r="AD681" i="4"/>
  <c r="AE681" i="4"/>
  <c r="AC682" i="4"/>
  <c r="AD682" i="4"/>
  <c r="AE682" i="4"/>
  <c r="AC683" i="4"/>
  <c r="AD683" i="4"/>
  <c r="AE683" i="4"/>
  <c r="AC684" i="4"/>
  <c r="AD684" i="4"/>
  <c r="AE684" i="4"/>
  <c r="AC685" i="4"/>
  <c r="AD685" i="4"/>
  <c r="AE685" i="4"/>
  <c r="AC686" i="4"/>
  <c r="AD686" i="4"/>
  <c r="AE686" i="4"/>
  <c r="AC687" i="4"/>
  <c r="AD687" i="4"/>
  <c r="AE687" i="4"/>
  <c r="AC688" i="4"/>
  <c r="AD688" i="4"/>
  <c r="AE688" i="4"/>
  <c r="AC689" i="4"/>
  <c r="AD689" i="4"/>
  <c r="AE689" i="4"/>
  <c r="AC690" i="4"/>
  <c r="AD690" i="4"/>
  <c r="AE690" i="4"/>
  <c r="AC691" i="4"/>
  <c r="AD691" i="4"/>
  <c r="AE691" i="4"/>
  <c r="AC692" i="4"/>
  <c r="AD692" i="4"/>
  <c r="AE692" i="4"/>
  <c r="AC693" i="4"/>
  <c r="AD693" i="4"/>
  <c r="AE693" i="4"/>
  <c r="AC694" i="4"/>
  <c r="AD694" i="4"/>
  <c r="AE694" i="4"/>
  <c r="AC695" i="4"/>
  <c r="AD695" i="4"/>
  <c r="AE695" i="4"/>
  <c r="AC696" i="4"/>
  <c r="AD696" i="4"/>
  <c r="AE696" i="4"/>
  <c r="AC697" i="4"/>
  <c r="AD697" i="4"/>
  <c r="AE697" i="4"/>
  <c r="AC698" i="4"/>
  <c r="AD698" i="4"/>
  <c r="AE698" i="4"/>
  <c r="AC699" i="4"/>
  <c r="AD699" i="4"/>
  <c r="AE699" i="4"/>
  <c r="AC700" i="4"/>
  <c r="AD700" i="4"/>
  <c r="AE700" i="4"/>
  <c r="AC701" i="4"/>
  <c r="AD701" i="4"/>
  <c r="AE701" i="4"/>
  <c r="AC702" i="4"/>
  <c r="AD702" i="4"/>
  <c r="AE702" i="4"/>
  <c r="AC703" i="4"/>
  <c r="AD703" i="4"/>
  <c r="AE703" i="4"/>
  <c r="AC704" i="4"/>
  <c r="AD704" i="4"/>
  <c r="AE704" i="4"/>
  <c r="AC705" i="4"/>
  <c r="AD705" i="4"/>
  <c r="AE705" i="4"/>
  <c r="AC706" i="4"/>
  <c r="AD706" i="4"/>
  <c r="AE706" i="4"/>
  <c r="AC707" i="4"/>
  <c r="AD707" i="4"/>
  <c r="AE707" i="4"/>
  <c r="AC708" i="4"/>
  <c r="AD708" i="4"/>
  <c r="AE708" i="4"/>
  <c r="AC709" i="4"/>
  <c r="AD709" i="4"/>
  <c r="AE709" i="4"/>
  <c r="AC710" i="4"/>
  <c r="AD710" i="4"/>
  <c r="AE710" i="4"/>
  <c r="AC711" i="4"/>
  <c r="AD711" i="4"/>
  <c r="AE711" i="4"/>
  <c r="AC712" i="4"/>
  <c r="AD712" i="4"/>
  <c r="AE712" i="4"/>
  <c r="AC713" i="4"/>
  <c r="AD713" i="4"/>
  <c r="AE713" i="4"/>
  <c r="AC714" i="4"/>
  <c r="AD714" i="4"/>
  <c r="AE714" i="4"/>
  <c r="AC715" i="4"/>
  <c r="AD715" i="4"/>
  <c r="AE715" i="4"/>
  <c r="AC716" i="4"/>
  <c r="AD716" i="4"/>
  <c r="AE716" i="4"/>
  <c r="AC717" i="4"/>
  <c r="AD717" i="4"/>
  <c r="AE717" i="4"/>
  <c r="AC718" i="4"/>
  <c r="AD718" i="4"/>
  <c r="AE718" i="4"/>
  <c r="AC719" i="4"/>
  <c r="AD719" i="4"/>
  <c r="AE719" i="4"/>
  <c r="AC720" i="4"/>
  <c r="AD720" i="4"/>
  <c r="AE720" i="4"/>
  <c r="AC721" i="4"/>
  <c r="AD721" i="4"/>
  <c r="AE721" i="4"/>
  <c r="AC722" i="4"/>
  <c r="AD722" i="4"/>
  <c r="AE722" i="4"/>
  <c r="AC723" i="4"/>
  <c r="AD723" i="4"/>
  <c r="AE723" i="4"/>
  <c r="AC724" i="4"/>
  <c r="AD724" i="4"/>
  <c r="AE724" i="4"/>
  <c r="AC725" i="4"/>
  <c r="AD725" i="4"/>
  <c r="AE725" i="4"/>
  <c r="AC726" i="4"/>
  <c r="AD726" i="4"/>
  <c r="AE726" i="4"/>
  <c r="AC727" i="4"/>
  <c r="AD727" i="4"/>
  <c r="AE727" i="4"/>
  <c r="AC728" i="4"/>
  <c r="AD728" i="4"/>
  <c r="AE728" i="4"/>
  <c r="AC729" i="4"/>
  <c r="AD729" i="4"/>
  <c r="AE729" i="4"/>
  <c r="AC730" i="4"/>
  <c r="AD730" i="4"/>
  <c r="AE730" i="4"/>
  <c r="AC731" i="4"/>
  <c r="AD731" i="4"/>
  <c r="AE731" i="4"/>
  <c r="AC732" i="4"/>
  <c r="AD732" i="4"/>
  <c r="AE732" i="4"/>
  <c r="AC733" i="4"/>
  <c r="AD733" i="4"/>
  <c r="AE733" i="4"/>
  <c r="AC734" i="4"/>
  <c r="AD734" i="4"/>
  <c r="AE734" i="4"/>
  <c r="AC735" i="4"/>
  <c r="AD735" i="4"/>
  <c r="AE735" i="4"/>
  <c r="AC736" i="4"/>
  <c r="AD736" i="4"/>
  <c r="AE736" i="4"/>
  <c r="AC737" i="4"/>
  <c r="AD737" i="4"/>
  <c r="AE737" i="4"/>
  <c r="AC738" i="4"/>
  <c r="AD738" i="4"/>
  <c r="AE738" i="4"/>
  <c r="AC739" i="4"/>
  <c r="AD739" i="4"/>
  <c r="AE739" i="4"/>
  <c r="AC740" i="4"/>
  <c r="AD740" i="4"/>
  <c r="AE740" i="4"/>
  <c r="AC741" i="4"/>
  <c r="AD741" i="4"/>
  <c r="AE741" i="4"/>
  <c r="AC742" i="4"/>
  <c r="AD742" i="4"/>
  <c r="AE742" i="4"/>
  <c r="AC743" i="4"/>
  <c r="AD743" i="4"/>
  <c r="AE743" i="4"/>
  <c r="AC744" i="4"/>
  <c r="AD744" i="4"/>
  <c r="AE744" i="4"/>
  <c r="AC745" i="4"/>
  <c r="AD745" i="4"/>
  <c r="AE745" i="4"/>
  <c r="AC746" i="4"/>
  <c r="AD746" i="4"/>
  <c r="AE746" i="4"/>
  <c r="AC747" i="4"/>
  <c r="AD747" i="4"/>
  <c r="AE747" i="4"/>
  <c r="AC748" i="4"/>
  <c r="AD748" i="4"/>
  <c r="AE748" i="4"/>
  <c r="AC749" i="4"/>
  <c r="AD749" i="4"/>
  <c r="AE749" i="4"/>
  <c r="AC750" i="4"/>
  <c r="AD750" i="4"/>
  <c r="AE750" i="4"/>
  <c r="AC751" i="4"/>
  <c r="AD751" i="4"/>
  <c r="AE751" i="4"/>
  <c r="AC752" i="4"/>
  <c r="AD752" i="4"/>
  <c r="AE752" i="4"/>
  <c r="AC753" i="4"/>
  <c r="AD753" i="4"/>
  <c r="AE753" i="4"/>
  <c r="AC754" i="4"/>
  <c r="AD754" i="4"/>
  <c r="AE754" i="4"/>
  <c r="AC755" i="4"/>
  <c r="AD755" i="4"/>
  <c r="AE755" i="4"/>
  <c r="AC756" i="4"/>
  <c r="AD756" i="4"/>
  <c r="AE756" i="4"/>
  <c r="AC757" i="4"/>
  <c r="AD757" i="4"/>
  <c r="AE757" i="4"/>
  <c r="AC758" i="4"/>
  <c r="AD758" i="4"/>
  <c r="AE758" i="4"/>
  <c r="AC759" i="4"/>
  <c r="AD759" i="4"/>
  <c r="AE759" i="4"/>
  <c r="AC760" i="4"/>
  <c r="AD760" i="4"/>
  <c r="AE760" i="4"/>
  <c r="AC761" i="4"/>
  <c r="AD761" i="4"/>
  <c r="AE761" i="4"/>
  <c r="AC762" i="4"/>
  <c r="AD762" i="4"/>
  <c r="AE762" i="4"/>
  <c r="AC763" i="4"/>
  <c r="AD763" i="4"/>
  <c r="AE763" i="4"/>
  <c r="AC764" i="4"/>
  <c r="AD764" i="4"/>
  <c r="AE764" i="4"/>
  <c r="AC765" i="4"/>
  <c r="AD765" i="4"/>
  <c r="AE765" i="4"/>
  <c r="AC766" i="4"/>
  <c r="AD766" i="4"/>
  <c r="AE766" i="4"/>
  <c r="AC767" i="4"/>
  <c r="AD767" i="4"/>
  <c r="AE767" i="4"/>
  <c r="AC768" i="4"/>
  <c r="AD768" i="4"/>
  <c r="AE768" i="4"/>
  <c r="AC769" i="4"/>
  <c r="AD769" i="4"/>
  <c r="AE769" i="4"/>
  <c r="AC770" i="4"/>
  <c r="AD770" i="4"/>
  <c r="AE770" i="4"/>
  <c r="AC771" i="4"/>
  <c r="AD771" i="4"/>
  <c r="AE771" i="4"/>
  <c r="AC772" i="4"/>
  <c r="AD772" i="4"/>
  <c r="AE772" i="4"/>
  <c r="AC773" i="4"/>
  <c r="AD773" i="4"/>
  <c r="AE773" i="4"/>
  <c r="AC774" i="4"/>
  <c r="AD774" i="4"/>
  <c r="AE774" i="4"/>
  <c r="AC775" i="4"/>
  <c r="AD775" i="4"/>
  <c r="AE775" i="4"/>
  <c r="AC776" i="4"/>
  <c r="AD776" i="4"/>
  <c r="AE776" i="4"/>
  <c r="AC777" i="4"/>
  <c r="AD777" i="4"/>
  <c r="AE777" i="4"/>
  <c r="AC778" i="4"/>
  <c r="AD778" i="4"/>
  <c r="AE778" i="4"/>
  <c r="AC779" i="4"/>
  <c r="AD779" i="4"/>
  <c r="AE779" i="4"/>
  <c r="AC780" i="4"/>
  <c r="AD780" i="4"/>
  <c r="AE780" i="4"/>
  <c r="AC781" i="4"/>
  <c r="AD781" i="4"/>
  <c r="AE781" i="4"/>
  <c r="AC782" i="4"/>
  <c r="AD782" i="4"/>
  <c r="AE782" i="4"/>
  <c r="AC783" i="4"/>
  <c r="AD783" i="4"/>
  <c r="AE783" i="4"/>
  <c r="AC784" i="4"/>
  <c r="AD784" i="4"/>
  <c r="AE784" i="4"/>
  <c r="AC785" i="4"/>
  <c r="AD785" i="4"/>
  <c r="AE785" i="4"/>
  <c r="AC786" i="4"/>
  <c r="AD786" i="4"/>
  <c r="AE786" i="4"/>
  <c r="AC787" i="4"/>
  <c r="AD787" i="4"/>
  <c r="AE787" i="4"/>
  <c r="AC788" i="4"/>
  <c r="AD788" i="4"/>
  <c r="AE788" i="4"/>
  <c r="AC789" i="4"/>
  <c r="AD789" i="4"/>
  <c r="AE789" i="4"/>
  <c r="AC790" i="4"/>
  <c r="AD790" i="4"/>
  <c r="AE790" i="4"/>
  <c r="AC791" i="4"/>
  <c r="AD791" i="4"/>
  <c r="AE791" i="4"/>
  <c r="AC792" i="4"/>
  <c r="AD792" i="4"/>
  <c r="AE792" i="4"/>
  <c r="AC793" i="4"/>
  <c r="AD793" i="4"/>
  <c r="AE793" i="4"/>
  <c r="AC794" i="4"/>
  <c r="AD794" i="4"/>
  <c r="AE794" i="4"/>
  <c r="AC795" i="4"/>
  <c r="AD795" i="4"/>
  <c r="AE795" i="4"/>
  <c r="AC796" i="4"/>
  <c r="AD796" i="4"/>
  <c r="AE796" i="4"/>
  <c r="AC797" i="4"/>
  <c r="AD797" i="4"/>
  <c r="AE797" i="4"/>
  <c r="AC798" i="4"/>
  <c r="AD798" i="4"/>
  <c r="AE798" i="4"/>
  <c r="AC799" i="4"/>
  <c r="AD799" i="4"/>
  <c r="AE799" i="4"/>
  <c r="AC800" i="4"/>
  <c r="AD800" i="4"/>
  <c r="AE800" i="4"/>
  <c r="AC801" i="4"/>
  <c r="AD801" i="4"/>
  <c r="AE801" i="4"/>
  <c r="AC802" i="4"/>
  <c r="AD802" i="4"/>
  <c r="AE802" i="4"/>
  <c r="AC803" i="4"/>
  <c r="AD803" i="4"/>
  <c r="AE803" i="4"/>
  <c r="AC804" i="4"/>
  <c r="AD804" i="4"/>
  <c r="AE804" i="4"/>
  <c r="AC805" i="4"/>
  <c r="AD805" i="4"/>
  <c r="AE805" i="4"/>
  <c r="AC806" i="4"/>
  <c r="AD806" i="4"/>
  <c r="AE806" i="4"/>
  <c r="AC807" i="4"/>
  <c r="AD807" i="4"/>
  <c r="AE807" i="4"/>
  <c r="AC808" i="4"/>
  <c r="AD808" i="4"/>
  <c r="AE808" i="4"/>
  <c r="AC809" i="4"/>
  <c r="AD809" i="4"/>
  <c r="AE809" i="4"/>
  <c r="AC810" i="4"/>
  <c r="AD810" i="4"/>
  <c r="AE810" i="4"/>
  <c r="AC811" i="4"/>
  <c r="AD811" i="4"/>
  <c r="AE811" i="4"/>
  <c r="AC812" i="4"/>
  <c r="AD812" i="4"/>
  <c r="AE812" i="4"/>
  <c r="AC813" i="4"/>
  <c r="AD813" i="4"/>
  <c r="AE813" i="4"/>
  <c r="AC814" i="4"/>
  <c r="AD814" i="4"/>
  <c r="AE814" i="4"/>
  <c r="AC815" i="4"/>
  <c r="AD815" i="4"/>
  <c r="AE815" i="4"/>
  <c r="AC816" i="4"/>
  <c r="AD816" i="4"/>
  <c r="AE816" i="4"/>
  <c r="AC817" i="4"/>
  <c r="AD817" i="4"/>
  <c r="AE817" i="4"/>
  <c r="AC818" i="4"/>
  <c r="AD818" i="4"/>
  <c r="AE818" i="4"/>
  <c r="AC819" i="4"/>
  <c r="AD819" i="4"/>
  <c r="AE819" i="4"/>
  <c r="AC820" i="4"/>
  <c r="AD820" i="4"/>
  <c r="AE820" i="4"/>
  <c r="AC821" i="4"/>
  <c r="AD821" i="4"/>
  <c r="AE821" i="4"/>
  <c r="AC822" i="4"/>
  <c r="AD822" i="4"/>
  <c r="AE822" i="4"/>
  <c r="AC823" i="4"/>
  <c r="AD823" i="4"/>
  <c r="AE823" i="4"/>
  <c r="AC824" i="4"/>
  <c r="AD824" i="4"/>
  <c r="AE824" i="4"/>
  <c r="AC825" i="4"/>
  <c r="AD825" i="4"/>
  <c r="AE825" i="4"/>
  <c r="AC826" i="4"/>
  <c r="AD826" i="4"/>
  <c r="AE826" i="4"/>
  <c r="AC827" i="4"/>
  <c r="AD827" i="4"/>
  <c r="AE827" i="4"/>
  <c r="AC828" i="4"/>
  <c r="AD828" i="4"/>
  <c r="AE828" i="4"/>
  <c r="AC829" i="4"/>
  <c r="AD829" i="4"/>
  <c r="AE829" i="4"/>
  <c r="AC830" i="4"/>
  <c r="AD830" i="4"/>
  <c r="AE830" i="4"/>
  <c r="AC831" i="4"/>
  <c r="AD831" i="4"/>
  <c r="AE831" i="4"/>
  <c r="AC832" i="4"/>
  <c r="AD832" i="4"/>
  <c r="AE832" i="4"/>
  <c r="AC833" i="4"/>
  <c r="AD833" i="4"/>
  <c r="AE833" i="4"/>
  <c r="AC834" i="4"/>
  <c r="AD834" i="4"/>
  <c r="AE834" i="4"/>
  <c r="AC835" i="4"/>
  <c r="AD835" i="4"/>
  <c r="AE835" i="4"/>
  <c r="AC836" i="4"/>
  <c r="AD836" i="4"/>
  <c r="AE836" i="4"/>
  <c r="AC837" i="4"/>
  <c r="AD837" i="4"/>
  <c r="AE837" i="4"/>
  <c r="AC838" i="4"/>
  <c r="AD838" i="4"/>
  <c r="AE838" i="4"/>
  <c r="AC839" i="4"/>
  <c r="AD839" i="4"/>
  <c r="AE839" i="4"/>
  <c r="AC840" i="4"/>
  <c r="AD840" i="4"/>
  <c r="AE840" i="4"/>
  <c r="AC841" i="4"/>
  <c r="AD841" i="4"/>
  <c r="AE841" i="4"/>
  <c r="AC842" i="4"/>
  <c r="AD842" i="4"/>
  <c r="AE842" i="4"/>
  <c r="AC843" i="4"/>
  <c r="AD843" i="4"/>
  <c r="AE843" i="4"/>
  <c r="AC844" i="4"/>
  <c r="AD844" i="4"/>
  <c r="AE844" i="4"/>
  <c r="AC845" i="4"/>
  <c r="AD845" i="4"/>
  <c r="AE845" i="4"/>
  <c r="AC846" i="4"/>
  <c r="AD846" i="4"/>
  <c r="AE846" i="4"/>
  <c r="AC847" i="4"/>
  <c r="AD847" i="4"/>
  <c r="AE847" i="4"/>
  <c r="AC848" i="4"/>
  <c r="AD848" i="4"/>
  <c r="AE848" i="4"/>
  <c r="AC849" i="4"/>
  <c r="AD849" i="4"/>
  <c r="AE849" i="4"/>
  <c r="AC850" i="4"/>
  <c r="AD850" i="4"/>
  <c r="AE850" i="4"/>
  <c r="AC851" i="4"/>
  <c r="AD851" i="4"/>
  <c r="AE851" i="4"/>
  <c r="AC852" i="4"/>
  <c r="AD852" i="4"/>
  <c r="AE852" i="4"/>
  <c r="AC853" i="4"/>
  <c r="AD853" i="4"/>
  <c r="AE853" i="4"/>
  <c r="AC854" i="4"/>
  <c r="AD854" i="4"/>
  <c r="AE854" i="4"/>
  <c r="AC855" i="4"/>
  <c r="AD855" i="4"/>
  <c r="AE855" i="4"/>
  <c r="AC856" i="4"/>
  <c r="AD856" i="4"/>
  <c r="AE856" i="4"/>
  <c r="AC857" i="4"/>
  <c r="AD857" i="4"/>
  <c r="AE857" i="4"/>
  <c r="AC858" i="4"/>
  <c r="AD858" i="4"/>
  <c r="AE858" i="4"/>
  <c r="AC859" i="4"/>
  <c r="AD859" i="4"/>
  <c r="AE859" i="4"/>
  <c r="AC860" i="4"/>
  <c r="AD860" i="4"/>
  <c r="AE860" i="4"/>
  <c r="AC861" i="4"/>
  <c r="AD861" i="4"/>
  <c r="AE861" i="4"/>
  <c r="AC862" i="4"/>
  <c r="AD862" i="4"/>
  <c r="AE862" i="4"/>
  <c r="AC863" i="4"/>
  <c r="AD863" i="4"/>
  <c r="AE863" i="4"/>
  <c r="AC864" i="4"/>
  <c r="AD864" i="4"/>
  <c r="AE864" i="4"/>
  <c r="AC865" i="4"/>
  <c r="AD865" i="4"/>
  <c r="AE865" i="4"/>
  <c r="AC866" i="4"/>
  <c r="AD866" i="4"/>
  <c r="AE866" i="4"/>
  <c r="AC867" i="4"/>
  <c r="AD867" i="4"/>
  <c r="AE867" i="4"/>
  <c r="AC868" i="4"/>
  <c r="AD868" i="4"/>
  <c r="AE868" i="4"/>
  <c r="AC869" i="4"/>
  <c r="AD869" i="4"/>
  <c r="AE869" i="4"/>
  <c r="AC870" i="4"/>
  <c r="AD870" i="4"/>
  <c r="AE870" i="4"/>
  <c r="AC871" i="4"/>
  <c r="AD871" i="4"/>
  <c r="AE871" i="4"/>
  <c r="AC872" i="4"/>
  <c r="AD872" i="4"/>
  <c r="AE872" i="4"/>
  <c r="AC873" i="4"/>
  <c r="AD873" i="4"/>
  <c r="AE873" i="4"/>
  <c r="AC874" i="4"/>
  <c r="AD874" i="4"/>
  <c r="AE874" i="4"/>
  <c r="AC875" i="4"/>
  <c r="AD875" i="4"/>
  <c r="AE875" i="4"/>
  <c r="AC876" i="4"/>
  <c r="AD876" i="4"/>
  <c r="AE876" i="4"/>
  <c r="AC877" i="4"/>
  <c r="AD877" i="4"/>
  <c r="AE877" i="4"/>
  <c r="AC878" i="4"/>
  <c r="AD878" i="4"/>
  <c r="AE878" i="4"/>
  <c r="AC879" i="4"/>
  <c r="AD879" i="4"/>
  <c r="AE879" i="4"/>
  <c r="AC880" i="4"/>
  <c r="AD880" i="4"/>
  <c r="AE880" i="4"/>
  <c r="AC881" i="4"/>
  <c r="AD881" i="4"/>
  <c r="AE881" i="4"/>
  <c r="AC882" i="4"/>
  <c r="AD882" i="4"/>
  <c r="AE882" i="4"/>
  <c r="AC883" i="4"/>
  <c r="AD883" i="4"/>
  <c r="AE883" i="4"/>
  <c r="AC884" i="4"/>
  <c r="AD884" i="4"/>
  <c r="AE884" i="4"/>
  <c r="AC885" i="4"/>
  <c r="AD885" i="4"/>
  <c r="AE885" i="4"/>
  <c r="AC886" i="4"/>
  <c r="AD886" i="4"/>
  <c r="AE886" i="4"/>
  <c r="AC887" i="4"/>
  <c r="AD887" i="4"/>
  <c r="AE887" i="4"/>
  <c r="AC888" i="4"/>
  <c r="AD888" i="4"/>
  <c r="AE888" i="4"/>
  <c r="AC889" i="4"/>
  <c r="AD889" i="4"/>
  <c r="AE889" i="4"/>
  <c r="AC890" i="4"/>
  <c r="AD890" i="4"/>
  <c r="AE890" i="4"/>
  <c r="AC891" i="4"/>
  <c r="AD891" i="4"/>
  <c r="AE891" i="4"/>
  <c r="AC892" i="4"/>
  <c r="AD892" i="4"/>
  <c r="AE892" i="4"/>
  <c r="AC893" i="4"/>
  <c r="AD893" i="4"/>
  <c r="AE893" i="4"/>
  <c r="AC894" i="4"/>
  <c r="AD894" i="4"/>
  <c r="AE894" i="4"/>
  <c r="AC895" i="4"/>
  <c r="AD895" i="4"/>
  <c r="AE895" i="4"/>
  <c r="AC896" i="4"/>
  <c r="AD896" i="4"/>
  <c r="AE896" i="4"/>
  <c r="AC897" i="4"/>
  <c r="AD897" i="4"/>
  <c r="AE897" i="4"/>
  <c r="AC898" i="4"/>
  <c r="AD898" i="4"/>
  <c r="AE898" i="4"/>
  <c r="AC899" i="4"/>
  <c r="AD899" i="4"/>
  <c r="AE899" i="4"/>
  <c r="AC900" i="4"/>
  <c r="AD900" i="4"/>
  <c r="AE900" i="4"/>
  <c r="AC901" i="4"/>
  <c r="AD901" i="4"/>
  <c r="AE901" i="4"/>
  <c r="AC902" i="4"/>
  <c r="AD902" i="4"/>
  <c r="AE902" i="4"/>
  <c r="AC903" i="4"/>
  <c r="AD903" i="4"/>
  <c r="AE903" i="4"/>
  <c r="AC904" i="4"/>
  <c r="AD904" i="4"/>
  <c r="AE904" i="4"/>
  <c r="AC905" i="4"/>
  <c r="AD905" i="4"/>
  <c r="AE905" i="4"/>
  <c r="AC906" i="4"/>
  <c r="AD906" i="4"/>
  <c r="AE906" i="4"/>
  <c r="AC907" i="4"/>
  <c r="AD907" i="4"/>
  <c r="AE907" i="4"/>
  <c r="AC908" i="4"/>
  <c r="AD908" i="4"/>
  <c r="AE908" i="4"/>
  <c r="AC909" i="4"/>
  <c r="AD909" i="4"/>
  <c r="AE909" i="4"/>
  <c r="AC910" i="4"/>
  <c r="AD910" i="4"/>
  <c r="AE910" i="4"/>
  <c r="AC911" i="4"/>
  <c r="AD911" i="4"/>
  <c r="AE911" i="4"/>
  <c r="AC912" i="4"/>
  <c r="AD912" i="4"/>
  <c r="AE912" i="4"/>
  <c r="AC913" i="4"/>
  <c r="AD913" i="4"/>
  <c r="AE913" i="4"/>
  <c r="AC914" i="4"/>
  <c r="AD914" i="4"/>
  <c r="AE914" i="4"/>
  <c r="AC915" i="4"/>
  <c r="AD915" i="4"/>
  <c r="AE915" i="4"/>
  <c r="AC916" i="4"/>
  <c r="AD916" i="4"/>
  <c r="AE916" i="4"/>
  <c r="AC917" i="4"/>
  <c r="AD917" i="4"/>
  <c r="AE917" i="4"/>
  <c r="AC918" i="4"/>
  <c r="AD918" i="4"/>
  <c r="AE918" i="4"/>
  <c r="AC919" i="4"/>
  <c r="AD919" i="4"/>
  <c r="AE919" i="4"/>
  <c r="AC920" i="4"/>
  <c r="AD920" i="4"/>
  <c r="AE920" i="4"/>
  <c r="AC921" i="4"/>
  <c r="AD921" i="4"/>
  <c r="AE921" i="4"/>
  <c r="AC922" i="4"/>
  <c r="AD922" i="4"/>
  <c r="AE922" i="4"/>
  <c r="AC923" i="4"/>
  <c r="AD923" i="4"/>
  <c r="AE923" i="4"/>
  <c r="AC924" i="4"/>
  <c r="AD924" i="4"/>
  <c r="AE924" i="4"/>
  <c r="AC925" i="4"/>
  <c r="AD925" i="4"/>
  <c r="AE925" i="4"/>
  <c r="AC926" i="4"/>
  <c r="AD926" i="4"/>
  <c r="AE926" i="4"/>
  <c r="AC927" i="4"/>
  <c r="AD927" i="4"/>
  <c r="AE927" i="4"/>
  <c r="AC928" i="4"/>
  <c r="AD928" i="4"/>
  <c r="AE928" i="4"/>
  <c r="AC929" i="4"/>
  <c r="AD929" i="4"/>
  <c r="AE929" i="4"/>
  <c r="AC930" i="4"/>
  <c r="AD930" i="4"/>
  <c r="AE930" i="4"/>
  <c r="AC931" i="4"/>
  <c r="AD931" i="4"/>
  <c r="AE931" i="4"/>
  <c r="AC932" i="4"/>
  <c r="AD932" i="4"/>
  <c r="AE932" i="4"/>
  <c r="AC933" i="4"/>
  <c r="AD933" i="4"/>
  <c r="AE933" i="4"/>
  <c r="AC934" i="4"/>
  <c r="AD934" i="4"/>
  <c r="AE934" i="4"/>
  <c r="AC935" i="4"/>
  <c r="AD935" i="4"/>
  <c r="AE935" i="4"/>
  <c r="AC936" i="4"/>
  <c r="AD936" i="4"/>
  <c r="AE936" i="4"/>
  <c r="AC937" i="4"/>
  <c r="AD937" i="4"/>
  <c r="AE937" i="4"/>
  <c r="AC938" i="4"/>
  <c r="AD938" i="4"/>
  <c r="AE938" i="4"/>
  <c r="AC939" i="4"/>
  <c r="AD939" i="4"/>
  <c r="AE939" i="4"/>
  <c r="AC940" i="4"/>
  <c r="AD940" i="4"/>
  <c r="AE940" i="4"/>
  <c r="AC941" i="4"/>
  <c r="AD941" i="4"/>
  <c r="AE941" i="4"/>
  <c r="AC942" i="4"/>
  <c r="AD942" i="4"/>
  <c r="AE942" i="4"/>
  <c r="AC943" i="4"/>
  <c r="AD943" i="4"/>
  <c r="AE943" i="4"/>
  <c r="AC944" i="4"/>
  <c r="AD944" i="4"/>
  <c r="AE944" i="4"/>
  <c r="AC945" i="4"/>
  <c r="AD945" i="4"/>
  <c r="AE945" i="4"/>
  <c r="AC946" i="4"/>
  <c r="AD946" i="4"/>
  <c r="AE946" i="4"/>
  <c r="AC947" i="4"/>
  <c r="AD947" i="4"/>
  <c r="AE947" i="4"/>
  <c r="AC948" i="4"/>
  <c r="AD948" i="4"/>
  <c r="AE948" i="4"/>
  <c r="AC949" i="4"/>
  <c r="AD949" i="4"/>
  <c r="AE949" i="4"/>
  <c r="AC950" i="4"/>
  <c r="AD950" i="4"/>
  <c r="AE950" i="4"/>
  <c r="AC951" i="4"/>
  <c r="AD951" i="4"/>
  <c r="AE951" i="4"/>
  <c r="AC952" i="4"/>
  <c r="AD952" i="4"/>
  <c r="AE952" i="4"/>
  <c r="AC953" i="4"/>
  <c r="AD953" i="4"/>
  <c r="AE953" i="4"/>
  <c r="AC954" i="4"/>
  <c r="AD954" i="4"/>
  <c r="AE954" i="4"/>
  <c r="AC955" i="4"/>
  <c r="AD955" i="4"/>
  <c r="AE955" i="4"/>
  <c r="AC956" i="4"/>
  <c r="AD956" i="4"/>
  <c r="AE956" i="4"/>
  <c r="AC957" i="4"/>
  <c r="AD957" i="4"/>
  <c r="AE957" i="4"/>
  <c r="AC958" i="4"/>
  <c r="AD958" i="4"/>
  <c r="AE958" i="4"/>
  <c r="AC959" i="4"/>
  <c r="AD959" i="4"/>
  <c r="AE959" i="4"/>
  <c r="AC960" i="4"/>
  <c r="AD960" i="4"/>
  <c r="AE960" i="4"/>
  <c r="AC961" i="4"/>
  <c r="AD961" i="4"/>
  <c r="AE961" i="4"/>
  <c r="AC962" i="4"/>
  <c r="AD962" i="4"/>
  <c r="AE962" i="4"/>
  <c r="AC963" i="4"/>
  <c r="AD963" i="4"/>
  <c r="AE963" i="4"/>
  <c r="AC964" i="4"/>
  <c r="AD964" i="4"/>
  <c r="AE964" i="4"/>
  <c r="AC965" i="4"/>
  <c r="AD965" i="4"/>
  <c r="AE965" i="4"/>
  <c r="AC966" i="4"/>
  <c r="AD966" i="4"/>
  <c r="AE966" i="4"/>
  <c r="AC967" i="4"/>
  <c r="AD967" i="4"/>
  <c r="AE967" i="4"/>
  <c r="AC968" i="4"/>
  <c r="AD968" i="4"/>
  <c r="AE968" i="4"/>
  <c r="AC969" i="4"/>
  <c r="AD969" i="4"/>
  <c r="AE969" i="4"/>
  <c r="AC970" i="4"/>
  <c r="AD970" i="4"/>
  <c r="AE970" i="4"/>
  <c r="AC971" i="4"/>
  <c r="AD971" i="4"/>
  <c r="AE971" i="4"/>
  <c r="AC972" i="4"/>
  <c r="AD972" i="4"/>
  <c r="AE972" i="4"/>
  <c r="AC973" i="4"/>
  <c r="AD973" i="4"/>
  <c r="AE973" i="4"/>
  <c r="AC974" i="4"/>
  <c r="AD974" i="4"/>
  <c r="AE974" i="4"/>
  <c r="AC975" i="4"/>
  <c r="AD975" i="4"/>
  <c r="AE975" i="4"/>
  <c r="AC976" i="4"/>
  <c r="AD976" i="4"/>
  <c r="AE976" i="4"/>
  <c r="AC977" i="4"/>
  <c r="AD977" i="4"/>
  <c r="AE977" i="4"/>
  <c r="AC978" i="4"/>
  <c r="AD978" i="4"/>
  <c r="AE978" i="4"/>
  <c r="AC979" i="4"/>
  <c r="AD979" i="4"/>
  <c r="AE979" i="4"/>
  <c r="AC980" i="4"/>
  <c r="AD980" i="4"/>
  <c r="AE980" i="4"/>
  <c r="AC981" i="4"/>
  <c r="AD981" i="4"/>
  <c r="AE981" i="4"/>
  <c r="AC982" i="4"/>
  <c r="AD982" i="4"/>
  <c r="AE982" i="4"/>
  <c r="AC983" i="4"/>
  <c r="AD983" i="4"/>
  <c r="AE983" i="4"/>
  <c r="AC984" i="4"/>
  <c r="AD984" i="4"/>
  <c r="AE984" i="4"/>
  <c r="AC985" i="4"/>
  <c r="AD985" i="4"/>
  <c r="AE985" i="4"/>
  <c r="AC986" i="4"/>
  <c r="AD986" i="4"/>
  <c r="AE986" i="4"/>
  <c r="AC987" i="4"/>
  <c r="AD987" i="4"/>
  <c r="AE987" i="4"/>
  <c r="AC988" i="4"/>
  <c r="AD988" i="4"/>
  <c r="AE988" i="4"/>
  <c r="AC989" i="4"/>
  <c r="AD989" i="4"/>
  <c r="AE989" i="4"/>
  <c r="AC990" i="4"/>
  <c r="AD990" i="4"/>
  <c r="AE990" i="4"/>
  <c r="AC991" i="4"/>
  <c r="AD991" i="4"/>
  <c r="AE991" i="4"/>
  <c r="AC992" i="4"/>
  <c r="AD992" i="4"/>
  <c r="AE992" i="4"/>
  <c r="AC993" i="4"/>
  <c r="AD993" i="4"/>
  <c r="AE993" i="4"/>
  <c r="AC994" i="4"/>
  <c r="AD994" i="4"/>
  <c r="AE994" i="4"/>
  <c r="AC995" i="4"/>
  <c r="AD995" i="4"/>
  <c r="AE995" i="4"/>
  <c r="AC996" i="4"/>
  <c r="AD996" i="4"/>
  <c r="AE996" i="4"/>
  <c r="AC997" i="4"/>
  <c r="AD997" i="4"/>
  <c r="AE997" i="4"/>
  <c r="AC998" i="4"/>
  <c r="AD998" i="4"/>
  <c r="AE998" i="4"/>
  <c r="AC999" i="4"/>
  <c r="AD999" i="4"/>
  <c r="AE999" i="4"/>
  <c r="AC1000" i="4"/>
  <c r="AD1000" i="4"/>
  <c r="AE1000" i="4"/>
  <c r="AC1001" i="4"/>
  <c r="AD1001" i="4"/>
  <c r="AE1001" i="4"/>
  <c r="AC1002" i="4"/>
  <c r="AD1002" i="4"/>
  <c r="AE1002" i="4"/>
  <c r="AC1003" i="4"/>
  <c r="AD1003" i="4"/>
  <c r="AE1003" i="4"/>
  <c r="AC1004" i="4"/>
  <c r="AD1004" i="4"/>
  <c r="AE1004" i="4"/>
  <c r="AC1005" i="4"/>
  <c r="AD1005" i="4"/>
  <c r="AE1005" i="4"/>
  <c r="AC1006" i="4"/>
  <c r="AD1006" i="4"/>
  <c r="AE1006" i="4"/>
  <c r="AC1007" i="4"/>
  <c r="AD1007" i="4"/>
  <c r="AE1007" i="4"/>
  <c r="AC1008" i="4"/>
  <c r="AD1008" i="4"/>
  <c r="AE1008" i="4"/>
  <c r="AC1009" i="4"/>
  <c r="AD1009" i="4"/>
  <c r="AE1009" i="4"/>
  <c r="AC1010" i="4"/>
  <c r="AD1010" i="4"/>
  <c r="AE1010" i="4"/>
  <c r="AC1011" i="4"/>
  <c r="AD1011" i="4"/>
  <c r="AE1011" i="4"/>
  <c r="AC1012" i="4"/>
  <c r="AD1012" i="4"/>
  <c r="AE1012" i="4"/>
  <c r="AC1013" i="4"/>
  <c r="AD1013" i="4"/>
  <c r="AE1013" i="4"/>
  <c r="AC1014" i="4"/>
  <c r="AD1014" i="4"/>
  <c r="AE1014" i="4"/>
  <c r="AC1015" i="4"/>
  <c r="AD1015" i="4"/>
  <c r="AE1015" i="4"/>
  <c r="AC1016" i="4"/>
  <c r="AD1016" i="4"/>
  <c r="AE1016" i="4"/>
  <c r="AC1017" i="4"/>
  <c r="AD1017" i="4"/>
  <c r="AE1017" i="4"/>
  <c r="AC1018" i="4"/>
  <c r="AD1018" i="4"/>
  <c r="AE1018" i="4"/>
  <c r="AC1019" i="4"/>
  <c r="AD1019" i="4"/>
  <c r="AE1019" i="4"/>
  <c r="AC1020" i="4"/>
  <c r="AD1020" i="4"/>
  <c r="AE1020" i="4"/>
  <c r="AC1021" i="4"/>
  <c r="AD1021" i="4"/>
  <c r="AE1021" i="4"/>
  <c r="AC1022" i="4"/>
  <c r="AD1022" i="4"/>
  <c r="AE1022" i="4"/>
  <c r="AC1023" i="4"/>
  <c r="AD1023" i="4"/>
  <c r="AE1023" i="4"/>
  <c r="AC1024" i="4"/>
  <c r="AD1024" i="4"/>
  <c r="AE1024" i="4"/>
  <c r="AC1025" i="4"/>
  <c r="AD1025" i="4"/>
  <c r="AE1025" i="4"/>
  <c r="AC1026" i="4"/>
  <c r="AD1026" i="4"/>
  <c r="AE1026" i="4"/>
  <c r="AC1027" i="4"/>
  <c r="AD1027" i="4"/>
  <c r="AE1027" i="4"/>
  <c r="AC1028" i="4"/>
  <c r="AD1028" i="4"/>
  <c r="AE1028" i="4"/>
  <c r="AC1029" i="4"/>
  <c r="AD1029" i="4"/>
  <c r="AE1029" i="4"/>
  <c r="AC1030" i="4"/>
  <c r="AD1030" i="4"/>
  <c r="AE1030" i="4"/>
  <c r="AC1031" i="4"/>
  <c r="AD1031" i="4"/>
  <c r="AE1031" i="4"/>
  <c r="AC1032" i="4"/>
  <c r="AD1032" i="4"/>
  <c r="AE1032" i="4"/>
  <c r="AC1033" i="4"/>
  <c r="AD1033" i="4"/>
  <c r="AE1033" i="4"/>
  <c r="AC1034" i="4"/>
  <c r="AD1034" i="4"/>
  <c r="AE1034" i="4"/>
  <c r="AC1035" i="4"/>
  <c r="AD1035" i="4"/>
  <c r="AE1035" i="4"/>
  <c r="AC1036" i="4"/>
  <c r="AD1036" i="4"/>
  <c r="AE1036" i="4"/>
  <c r="AC1037" i="4"/>
  <c r="AD1037" i="4"/>
  <c r="AE1037" i="4"/>
  <c r="AC1038" i="4"/>
  <c r="AD1038" i="4"/>
  <c r="AE1038" i="4"/>
  <c r="AC1039" i="4"/>
  <c r="AD1039" i="4"/>
  <c r="AE1039" i="4"/>
  <c r="AC1040" i="4"/>
  <c r="AD1040" i="4"/>
  <c r="AE1040" i="4"/>
  <c r="AC1041" i="4"/>
  <c r="AD1041" i="4"/>
  <c r="AE1041" i="4"/>
  <c r="AC1042" i="4"/>
  <c r="AD1042" i="4"/>
  <c r="AE1042" i="4"/>
  <c r="AC1043" i="4"/>
  <c r="AD1043" i="4"/>
  <c r="AE1043" i="4"/>
  <c r="AC1044" i="4"/>
  <c r="AD1044" i="4"/>
  <c r="AE1044" i="4"/>
  <c r="AC1045" i="4"/>
  <c r="AD1045" i="4"/>
  <c r="AE1045" i="4"/>
  <c r="AC1046" i="4"/>
  <c r="AD1046" i="4"/>
  <c r="AE1046" i="4"/>
  <c r="AC1047" i="4"/>
  <c r="AD1047" i="4"/>
  <c r="AE1047" i="4"/>
  <c r="AC1048" i="4"/>
  <c r="AD1048" i="4"/>
  <c r="AE1048" i="4"/>
  <c r="AC1049" i="4"/>
  <c r="AD1049" i="4"/>
  <c r="AE1049" i="4"/>
  <c r="AC1050" i="4"/>
  <c r="AD1050" i="4"/>
  <c r="AE1050" i="4"/>
  <c r="AC1051" i="4"/>
  <c r="AD1051" i="4"/>
  <c r="AE1051" i="4"/>
  <c r="AC1052" i="4"/>
  <c r="AD1052" i="4"/>
  <c r="AE1052" i="4"/>
  <c r="AC1053" i="4"/>
  <c r="AD1053" i="4"/>
  <c r="AE1053" i="4"/>
  <c r="AC1054" i="4"/>
  <c r="AD1054" i="4"/>
  <c r="AE1054" i="4"/>
  <c r="AC1055" i="4"/>
  <c r="AD1055" i="4"/>
  <c r="AE1055" i="4"/>
  <c r="AC1056" i="4"/>
  <c r="AD1056" i="4"/>
  <c r="AE1056" i="4"/>
  <c r="AC1057" i="4"/>
  <c r="AD1057" i="4"/>
  <c r="AE1057" i="4"/>
  <c r="AC1058" i="4"/>
  <c r="AD1058" i="4"/>
  <c r="AE1058" i="4"/>
  <c r="AC1059" i="4"/>
  <c r="AD1059" i="4"/>
  <c r="AE1059" i="4"/>
  <c r="AC1060" i="4"/>
  <c r="AD1060" i="4"/>
  <c r="AE1060" i="4"/>
  <c r="AC1061" i="4"/>
  <c r="AD1061" i="4"/>
  <c r="AE1061" i="4"/>
  <c r="AC1062" i="4"/>
  <c r="AD1062" i="4"/>
  <c r="AE1062" i="4"/>
  <c r="AC1063" i="4"/>
  <c r="AD1063" i="4"/>
  <c r="AE1063" i="4"/>
  <c r="AC1064" i="4"/>
  <c r="AD1064" i="4"/>
  <c r="AE1064" i="4"/>
  <c r="AC1065" i="4"/>
  <c r="AD1065" i="4"/>
  <c r="AE1065" i="4"/>
  <c r="AC1066" i="4"/>
  <c r="AD1066" i="4"/>
  <c r="AE1066" i="4"/>
  <c r="AC1067" i="4"/>
  <c r="AD1067" i="4"/>
  <c r="AE1067" i="4"/>
  <c r="AC1068" i="4"/>
  <c r="AD1068" i="4"/>
  <c r="AE1068" i="4"/>
  <c r="AC1069" i="4"/>
  <c r="AD1069" i="4"/>
  <c r="AE1069" i="4"/>
  <c r="AC1070" i="4"/>
  <c r="AD1070" i="4"/>
  <c r="AE1070" i="4"/>
  <c r="AC1071" i="4"/>
  <c r="AD1071" i="4"/>
  <c r="AE1071" i="4"/>
  <c r="AC1072" i="4"/>
  <c r="AD1072" i="4"/>
  <c r="AE1072" i="4"/>
  <c r="AC1073" i="4"/>
  <c r="AD1073" i="4"/>
  <c r="AE1073" i="4"/>
  <c r="AC1074" i="4"/>
  <c r="AD1074" i="4"/>
  <c r="AE1074" i="4"/>
  <c r="AC1075" i="4"/>
  <c r="AD1075" i="4"/>
  <c r="AE1075" i="4"/>
  <c r="AC1076" i="4"/>
  <c r="AD1076" i="4"/>
  <c r="AE1076" i="4"/>
  <c r="AC1077" i="4"/>
  <c r="AD1077" i="4"/>
  <c r="AE1077" i="4"/>
  <c r="AC1078" i="4"/>
  <c r="AD1078" i="4"/>
  <c r="AE1078" i="4"/>
  <c r="AC1079" i="4"/>
  <c r="AD1079" i="4"/>
  <c r="AE1079" i="4"/>
  <c r="AC1080" i="4"/>
  <c r="AD1080" i="4"/>
  <c r="AE1080" i="4"/>
  <c r="AC1081" i="4"/>
  <c r="AD1081" i="4"/>
  <c r="AE1081" i="4"/>
  <c r="AC1082" i="4"/>
  <c r="AD1082" i="4"/>
  <c r="AE1082" i="4"/>
  <c r="AC1083" i="4"/>
  <c r="AD1083" i="4"/>
  <c r="AE1083" i="4"/>
  <c r="AC1084" i="4"/>
  <c r="AD1084" i="4"/>
  <c r="AE1084" i="4"/>
  <c r="AC1085" i="4"/>
  <c r="AD1085" i="4"/>
  <c r="AE1085" i="4"/>
  <c r="AC1086" i="4"/>
  <c r="AD1086" i="4"/>
  <c r="AE1086" i="4"/>
  <c r="AC1087" i="4"/>
  <c r="AD1087" i="4"/>
  <c r="AE1087" i="4"/>
  <c r="AC1088" i="4"/>
  <c r="AD1088" i="4"/>
  <c r="AE1088" i="4"/>
  <c r="AC1089" i="4"/>
  <c r="AD1089" i="4"/>
  <c r="AE1089" i="4"/>
  <c r="AC1090" i="4"/>
  <c r="AD1090" i="4"/>
  <c r="AE1090" i="4"/>
  <c r="AC1091" i="4"/>
  <c r="AD1091" i="4"/>
  <c r="AE1091" i="4"/>
  <c r="AC1092" i="4"/>
  <c r="AD1092" i="4"/>
  <c r="AE1092" i="4"/>
  <c r="AC1093" i="4"/>
  <c r="AD1093" i="4"/>
  <c r="AE1093" i="4"/>
  <c r="AC1094" i="4"/>
  <c r="AD1094" i="4"/>
  <c r="AE1094" i="4"/>
  <c r="AC1095" i="4"/>
  <c r="AD1095" i="4"/>
  <c r="AE1095" i="4"/>
  <c r="AC1096" i="4"/>
  <c r="AD1096" i="4"/>
  <c r="AE1096" i="4"/>
  <c r="AC1097" i="4"/>
  <c r="AD1097" i="4"/>
  <c r="AE1097" i="4"/>
  <c r="AC1098" i="4"/>
  <c r="AD1098" i="4"/>
  <c r="AE1098" i="4"/>
  <c r="AC1099" i="4"/>
  <c r="AD1099" i="4"/>
  <c r="AE1099" i="4"/>
  <c r="AC1100" i="4"/>
  <c r="AD1100" i="4"/>
  <c r="AE1100" i="4"/>
  <c r="AC1101" i="4"/>
  <c r="AD1101" i="4"/>
  <c r="AE1101" i="4"/>
  <c r="AC1102" i="4"/>
  <c r="AD1102" i="4"/>
  <c r="AE1102" i="4"/>
  <c r="AC1103" i="4"/>
  <c r="AD1103" i="4"/>
  <c r="AE1103" i="4"/>
  <c r="AC1104" i="4"/>
  <c r="AD1104" i="4"/>
  <c r="AE1104" i="4"/>
  <c r="AC1105" i="4"/>
  <c r="AD1105" i="4"/>
  <c r="AE1105" i="4"/>
  <c r="AC1106" i="4"/>
  <c r="AD1106" i="4"/>
  <c r="AE1106" i="4"/>
  <c r="AC1107" i="4"/>
  <c r="AD1107" i="4"/>
  <c r="AE1107" i="4"/>
  <c r="AC1108" i="4"/>
  <c r="AD1108" i="4"/>
  <c r="AE1108" i="4"/>
  <c r="AC1109" i="4"/>
  <c r="AD1109" i="4"/>
  <c r="AE1109" i="4"/>
  <c r="AC1110" i="4"/>
  <c r="AD1110" i="4"/>
  <c r="AE1110" i="4"/>
  <c r="AC1111" i="4"/>
  <c r="AD1111" i="4"/>
  <c r="AE1111" i="4"/>
  <c r="AC1112" i="4"/>
  <c r="AD1112" i="4"/>
  <c r="AE1112" i="4"/>
  <c r="AC1113" i="4"/>
  <c r="AD1113" i="4"/>
  <c r="AE1113" i="4"/>
  <c r="AC1114" i="4"/>
  <c r="AD1114" i="4"/>
  <c r="AE1114" i="4"/>
  <c r="AC1115" i="4"/>
  <c r="AD1115" i="4"/>
  <c r="AE1115" i="4"/>
  <c r="AC1116" i="4"/>
  <c r="AD1116" i="4"/>
  <c r="AE1116" i="4"/>
  <c r="AC1117" i="4"/>
  <c r="AD1117" i="4"/>
  <c r="AE1117" i="4"/>
  <c r="AC1118" i="4"/>
  <c r="AD1118" i="4"/>
  <c r="AE1118" i="4"/>
  <c r="AC1119" i="4"/>
  <c r="AD1119" i="4"/>
  <c r="AE1119" i="4"/>
  <c r="AC1120" i="4"/>
  <c r="AD1120" i="4"/>
  <c r="AE1120" i="4"/>
  <c r="AC1121" i="4"/>
  <c r="AD1121" i="4"/>
  <c r="AE1121" i="4"/>
  <c r="AC1122" i="4"/>
  <c r="AD1122" i="4"/>
  <c r="AE1122" i="4"/>
  <c r="AC1123" i="4"/>
  <c r="AD1123" i="4"/>
  <c r="AE1123" i="4"/>
  <c r="AC1124" i="4"/>
  <c r="AD1124" i="4"/>
  <c r="AE1124" i="4"/>
  <c r="AC1125" i="4"/>
  <c r="AD1125" i="4"/>
  <c r="AE1125" i="4"/>
  <c r="AC1126" i="4"/>
  <c r="AD1126" i="4"/>
  <c r="AE1126" i="4"/>
  <c r="AC1127" i="4"/>
  <c r="AD1127" i="4"/>
  <c r="AE1127" i="4"/>
  <c r="AC1128" i="4"/>
  <c r="AD1128" i="4"/>
  <c r="AE1128" i="4"/>
  <c r="AC1129" i="4"/>
  <c r="AD1129" i="4"/>
  <c r="AE1129" i="4"/>
  <c r="AC1130" i="4"/>
  <c r="AD1130" i="4"/>
  <c r="AE1130" i="4"/>
  <c r="AC1131" i="4"/>
  <c r="AD1131" i="4"/>
  <c r="AE1131" i="4"/>
  <c r="AC1132" i="4"/>
  <c r="AD1132" i="4"/>
  <c r="AE1132" i="4"/>
  <c r="AC1133" i="4"/>
  <c r="AD1133" i="4"/>
  <c r="AE1133" i="4"/>
  <c r="AC1134" i="4"/>
  <c r="AD1134" i="4"/>
  <c r="AE1134" i="4"/>
  <c r="AC1135" i="4"/>
  <c r="AD1135" i="4"/>
  <c r="AE1135" i="4"/>
  <c r="AC1136" i="4"/>
  <c r="AD1136" i="4"/>
  <c r="AE1136" i="4"/>
  <c r="AC1137" i="4"/>
  <c r="AD1137" i="4"/>
  <c r="AE1137" i="4"/>
  <c r="AC1138" i="4"/>
  <c r="AD1138" i="4"/>
  <c r="AE1138" i="4"/>
  <c r="AC1139" i="4"/>
  <c r="AD1139" i="4"/>
  <c r="AE1139" i="4"/>
  <c r="AC1140" i="4"/>
  <c r="AD1140" i="4"/>
  <c r="AE1140" i="4"/>
  <c r="AC1141" i="4"/>
  <c r="AD1141" i="4"/>
  <c r="AE1141" i="4"/>
  <c r="AC1142" i="4"/>
  <c r="AD1142" i="4"/>
  <c r="AE1142" i="4"/>
  <c r="AC1143" i="4"/>
  <c r="AD1143" i="4"/>
  <c r="AE1143" i="4"/>
  <c r="AC1144" i="4"/>
  <c r="AD1144" i="4"/>
  <c r="AE1144" i="4"/>
  <c r="AC1145" i="4"/>
  <c r="AD1145" i="4"/>
  <c r="AE1145" i="4"/>
  <c r="AC1146" i="4"/>
  <c r="AD1146" i="4"/>
  <c r="AE1146" i="4"/>
  <c r="AC1147" i="4"/>
  <c r="AD1147" i="4"/>
  <c r="AE1147" i="4"/>
  <c r="AC1148" i="4"/>
  <c r="AD1148" i="4"/>
  <c r="AE1148" i="4"/>
  <c r="AC1149" i="4"/>
  <c r="AD1149" i="4"/>
  <c r="AE1149" i="4"/>
  <c r="AC1150" i="4"/>
  <c r="AD1150" i="4"/>
  <c r="AE1150" i="4"/>
  <c r="AC1151" i="4"/>
  <c r="AD1151" i="4"/>
  <c r="AE1151" i="4"/>
  <c r="AC1152" i="4"/>
  <c r="AD1152" i="4"/>
  <c r="AE1152" i="4"/>
  <c r="AC1153" i="4"/>
  <c r="AD1153" i="4"/>
  <c r="AE1153" i="4"/>
  <c r="AC1154" i="4"/>
  <c r="AD1154" i="4"/>
  <c r="AE1154" i="4"/>
  <c r="AC1155" i="4"/>
  <c r="AD1155" i="4"/>
  <c r="AE1155" i="4"/>
  <c r="AC1156" i="4"/>
  <c r="AD1156" i="4"/>
  <c r="AE1156" i="4"/>
  <c r="AC1157" i="4"/>
  <c r="AD1157" i="4"/>
  <c r="AE1157" i="4"/>
  <c r="AC1158" i="4"/>
  <c r="AD1158" i="4"/>
  <c r="AE1158" i="4"/>
  <c r="AC1159" i="4"/>
  <c r="AD1159" i="4"/>
  <c r="AE1159" i="4"/>
  <c r="AC1160" i="4"/>
  <c r="AD1160" i="4"/>
  <c r="AE1160" i="4"/>
  <c r="AC1161" i="4"/>
  <c r="AD1161" i="4"/>
  <c r="AE1161" i="4"/>
  <c r="AC1162" i="4"/>
  <c r="AD1162" i="4"/>
  <c r="AE1162" i="4"/>
  <c r="AC1163" i="4"/>
  <c r="AD1163" i="4"/>
  <c r="AE1163" i="4"/>
  <c r="AC1164" i="4"/>
  <c r="AD1164" i="4"/>
  <c r="AE1164" i="4"/>
  <c r="AC1165" i="4"/>
  <c r="AD1165" i="4"/>
  <c r="AE1165" i="4"/>
  <c r="AC1166" i="4"/>
  <c r="AD1166" i="4"/>
  <c r="AE1166" i="4"/>
  <c r="AC1167" i="4"/>
  <c r="AD1167" i="4"/>
  <c r="AE1167" i="4"/>
  <c r="AC1168" i="4"/>
  <c r="AD1168" i="4"/>
  <c r="AE1168" i="4"/>
  <c r="AC1169" i="4"/>
  <c r="AD1169" i="4"/>
  <c r="AE1169" i="4"/>
  <c r="AC1170" i="4"/>
  <c r="AD1170" i="4"/>
  <c r="AE1170" i="4"/>
  <c r="AC1171" i="4"/>
  <c r="AD1171" i="4"/>
  <c r="AE1171" i="4"/>
  <c r="AC1172" i="4"/>
  <c r="AD1172" i="4"/>
  <c r="AE1172" i="4"/>
  <c r="AC1173" i="4"/>
  <c r="AD1173" i="4"/>
  <c r="AE1173" i="4"/>
  <c r="AC1174" i="4"/>
  <c r="AD1174" i="4"/>
  <c r="AE1174" i="4"/>
  <c r="AC1175" i="4"/>
  <c r="AD1175" i="4"/>
  <c r="AE1175" i="4"/>
  <c r="AC1176" i="4"/>
  <c r="AD1176" i="4"/>
  <c r="AE1176" i="4"/>
  <c r="AC1177" i="4"/>
  <c r="AD1177" i="4"/>
  <c r="AE1177" i="4"/>
  <c r="AC1178" i="4"/>
  <c r="AD1178" i="4"/>
  <c r="AE1178" i="4"/>
  <c r="AC1179" i="4"/>
  <c r="AD1179" i="4"/>
  <c r="AE1179" i="4"/>
  <c r="AC1180" i="4"/>
  <c r="AD1180" i="4"/>
  <c r="AE1180" i="4"/>
  <c r="AC1181" i="4"/>
  <c r="AD1181" i="4"/>
  <c r="AE1181" i="4"/>
  <c r="AC1182" i="4"/>
  <c r="AD1182" i="4"/>
  <c r="AE1182" i="4"/>
  <c r="AC1183" i="4"/>
  <c r="AD1183" i="4"/>
  <c r="AE1183" i="4"/>
  <c r="AC1184" i="4"/>
  <c r="AD1184" i="4"/>
  <c r="AE1184" i="4"/>
  <c r="AC1185" i="4"/>
  <c r="AD1185" i="4"/>
  <c r="AE1185" i="4"/>
  <c r="AC1186" i="4"/>
  <c r="AD1186" i="4"/>
  <c r="AE1186" i="4"/>
  <c r="AC1187" i="4"/>
  <c r="AD1187" i="4"/>
  <c r="AE1187" i="4"/>
  <c r="AC1188" i="4"/>
  <c r="AD1188" i="4"/>
  <c r="AE1188" i="4"/>
  <c r="AC1189" i="4"/>
  <c r="AD1189" i="4"/>
  <c r="AE1189" i="4"/>
  <c r="AC1190" i="4"/>
  <c r="AD1190" i="4"/>
  <c r="AE1190" i="4"/>
  <c r="AC1191" i="4"/>
  <c r="AD1191" i="4"/>
  <c r="AE1191" i="4"/>
  <c r="AC1192" i="4"/>
  <c r="AD1192" i="4"/>
  <c r="AE1192" i="4"/>
  <c r="AC1193" i="4"/>
  <c r="AD1193" i="4"/>
  <c r="AE1193" i="4"/>
  <c r="AC1194" i="4"/>
  <c r="AD1194" i="4"/>
  <c r="AE1194" i="4"/>
  <c r="AC1195" i="4"/>
  <c r="AD1195" i="4"/>
  <c r="AE1195" i="4"/>
  <c r="AC1196" i="4"/>
  <c r="AD1196" i="4"/>
  <c r="AE1196" i="4"/>
  <c r="AC1197" i="4"/>
  <c r="AD1197" i="4"/>
  <c r="AE1197" i="4"/>
  <c r="AC1198" i="4"/>
  <c r="AD1198" i="4"/>
  <c r="AE1198" i="4"/>
  <c r="AC1199" i="4"/>
  <c r="AD1199" i="4"/>
  <c r="AE1199" i="4"/>
  <c r="AC1200" i="4"/>
  <c r="AD1200" i="4"/>
  <c r="AE1200" i="4"/>
  <c r="AC1201" i="4"/>
  <c r="AD1201" i="4"/>
  <c r="AE1201" i="4"/>
  <c r="AC1202" i="4"/>
  <c r="AD1202" i="4"/>
  <c r="AE1202" i="4"/>
  <c r="AC1203" i="4"/>
  <c r="AD1203" i="4"/>
  <c r="AE1203" i="4"/>
  <c r="AC1204" i="4"/>
  <c r="AD1204" i="4"/>
  <c r="AE1204" i="4"/>
  <c r="AC1205" i="4"/>
  <c r="AD1205" i="4"/>
  <c r="AE1205" i="4"/>
  <c r="AC1206" i="4"/>
  <c r="AD1206" i="4"/>
  <c r="AE1206" i="4"/>
  <c r="AC1207" i="4"/>
  <c r="AD1207" i="4"/>
  <c r="AE1207" i="4"/>
  <c r="AC1208" i="4"/>
  <c r="AD1208" i="4"/>
  <c r="AE1208" i="4"/>
  <c r="AC1209" i="4"/>
  <c r="AD1209" i="4"/>
  <c r="AE1209" i="4"/>
  <c r="AC1210" i="4"/>
  <c r="AD1210" i="4"/>
  <c r="AE1210" i="4"/>
  <c r="AC1211" i="4"/>
  <c r="AD1211" i="4"/>
  <c r="AE1211" i="4"/>
  <c r="AC1212" i="4"/>
  <c r="AD1212" i="4"/>
  <c r="AE1212" i="4"/>
  <c r="AC1213" i="4"/>
  <c r="AD1213" i="4"/>
  <c r="AE1213" i="4"/>
  <c r="AC1214" i="4"/>
  <c r="AD1214" i="4"/>
  <c r="AE1214" i="4"/>
  <c r="AC1215" i="4"/>
  <c r="AD1215" i="4"/>
  <c r="AE1215" i="4"/>
  <c r="AC1216" i="4"/>
  <c r="AD1216" i="4"/>
  <c r="AE1216" i="4"/>
  <c r="AC1217" i="4"/>
  <c r="AD1217" i="4"/>
  <c r="AE1217" i="4"/>
  <c r="AC1218" i="4"/>
  <c r="AD1218" i="4"/>
  <c r="AE1218" i="4"/>
  <c r="AC1219" i="4"/>
  <c r="AD1219" i="4"/>
  <c r="AE1219" i="4"/>
  <c r="AC1220" i="4"/>
  <c r="AD1220" i="4"/>
  <c r="AE1220" i="4"/>
  <c r="AC1221" i="4"/>
  <c r="AD1221" i="4"/>
  <c r="AE1221" i="4"/>
  <c r="AC1222" i="4"/>
  <c r="AD1222" i="4"/>
  <c r="AE1222" i="4"/>
  <c r="AC1223" i="4"/>
  <c r="AD1223" i="4"/>
  <c r="AE1223" i="4"/>
  <c r="AC1224" i="4"/>
  <c r="AD1224" i="4"/>
  <c r="AE1224" i="4"/>
  <c r="AC1225" i="4"/>
  <c r="AD1225" i="4"/>
  <c r="AE1225" i="4"/>
  <c r="AC1226" i="4"/>
  <c r="AD1226" i="4"/>
  <c r="AE1226" i="4"/>
  <c r="AC1227" i="4"/>
  <c r="AD1227" i="4"/>
  <c r="AE1227" i="4"/>
  <c r="AC1228" i="4"/>
  <c r="AD1228" i="4"/>
  <c r="AE1228" i="4"/>
  <c r="AC1229" i="4"/>
  <c r="AD1229" i="4"/>
  <c r="AE1229" i="4"/>
  <c r="AC1230" i="4"/>
  <c r="AD1230" i="4"/>
  <c r="AE1230" i="4"/>
  <c r="AC1231" i="4"/>
  <c r="AD1231" i="4"/>
  <c r="AE1231" i="4"/>
  <c r="AC1232" i="4"/>
  <c r="AD1232" i="4"/>
  <c r="AE1232" i="4"/>
  <c r="AC1233" i="4"/>
  <c r="AD1233" i="4"/>
  <c r="AE1233" i="4"/>
  <c r="AC1234" i="4"/>
  <c r="AD1234" i="4"/>
  <c r="AE1234" i="4"/>
  <c r="AC1235" i="4"/>
  <c r="AD1235" i="4"/>
  <c r="AE1235" i="4"/>
  <c r="AC1236" i="4"/>
  <c r="AD1236" i="4"/>
  <c r="AE1236" i="4"/>
  <c r="AC1237" i="4"/>
  <c r="AD1237" i="4"/>
  <c r="AE1237" i="4"/>
  <c r="AC1238" i="4"/>
  <c r="AD1238" i="4"/>
  <c r="AE1238" i="4"/>
  <c r="AC1239" i="4"/>
  <c r="AD1239" i="4"/>
  <c r="AE1239" i="4"/>
  <c r="AC1240" i="4"/>
  <c r="AD1240" i="4"/>
  <c r="AE1240" i="4"/>
  <c r="AC1241" i="4"/>
  <c r="AD1241" i="4"/>
  <c r="AE1241" i="4"/>
  <c r="AC1242" i="4"/>
  <c r="AD1242" i="4"/>
  <c r="AE1242" i="4"/>
  <c r="AC1243" i="4"/>
  <c r="AD1243" i="4"/>
  <c r="AE1243" i="4"/>
  <c r="AC1244" i="4"/>
  <c r="AD1244" i="4"/>
  <c r="AE1244" i="4"/>
  <c r="AC1245" i="4"/>
  <c r="AD1245" i="4"/>
  <c r="AE1245" i="4"/>
  <c r="AC1246" i="4"/>
  <c r="AD1246" i="4"/>
  <c r="AE1246" i="4"/>
  <c r="AC1247" i="4"/>
  <c r="AD1247" i="4"/>
  <c r="AE1247" i="4"/>
  <c r="AC1248" i="4"/>
  <c r="AD1248" i="4"/>
  <c r="AE1248" i="4"/>
  <c r="AC1249" i="4"/>
  <c r="AD1249" i="4"/>
  <c r="AE1249" i="4"/>
  <c r="AC1250" i="4"/>
  <c r="AD1250" i="4"/>
  <c r="AE1250" i="4"/>
  <c r="AC1251" i="4"/>
  <c r="AD1251" i="4"/>
  <c r="AE1251" i="4"/>
  <c r="AC1252" i="4"/>
  <c r="AD1252" i="4"/>
  <c r="AE1252" i="4"/>
  <c r="AC1253" i="4"/>
  <c r="AD1253" i="4"/>
  <c r="AE1253" i="4"/>
  <c r="AC1254" i="4"/>
  <c r="AD1254" i="4"/>
  <c r="AE1254" i="4"/>
  <c r="AC1255" i="4"/>
  <c r="AD1255" i="4"/>
  <c r="AE1255" i="4"/>
  <c r="AC1256" i="4"/>
  <c r="AD1256" i="4"/>
  <c r="AE1256" i="4"/>
  <c r="AC1257" i="4"/>
  <c r="AD1257" i="4"/>
  <c r="AE1257" i="4"/>
  <c r="AC1258" i="4"/>
  <c r="AD1258" i="4"/>
  <c r="AE1258" i="4"/>
  <c r="AC1259" i="4"/>
  <c r="AD1259" i="4"/>
  <c r="AE1259" i="4"/>
  <c r="AC1260" i="4"/>
  <c r="AD1260" i="4"/>
  <c r="AE1260" i="4"/>
  <c r="AC1261" i="4"/>
  <c r="AD1261" i="4"/>
  <c r="AE1261" i="4"/>
  <c r="AC1262" i="4"/>
  <c r="AD1262" i="4"/>
  <c r="AE1262" i="4"/>
  <c r="AC1263" i="4"/>
  <c r="AD1263" i="4"/>
  <c r="AE1263" i="4"/>
  <c r="AC1264" i="4"/>
  <c r="AD1264" i="4"/>
  <c r="AE1264" i="4"/>
  <c r="AC1265" i="4"/>
  <c r="AD1265" i="4"/>
  <c r="AE1265" i="4"/>
  <c r="AC1266" i="4"/>
  <c r="AD1266" i="4"/>
  <c r="AE1266" i="4"/>
  <c r="AC1267" i="4"/>
  <c r="AD1267" i="4"/>
  <c r="AE1267" i="4"/>
  <c r="AC1268" i="4"/>
  <c r="AD1268" i="4"/>
  <c r="AE1268" i="4"/>
  <c r="AC1269" i="4"/>
  <c r="AD1269" i="4"/>
  <c r="AE1269" i="4"/>
  <c r="AC1270" i="4"/>
  <c r="AD1270" i="4"/>
  <c r="AE1270" i="4"/>
  <c r="AC1271" i="4"/>
  <c r="AD1271" i="4"/>
  <c r="AE1271" i="4"/>
  <c r="AC1272" i="4"/>
  <c r="AD1272" i="4"/>
  <c r="AE1272" i="4"/>
  <c r="AC1273" i="4"/>
  <c r="AD1273" i="4"/>
  <c r="AE1273" i="4"/>
  <c r="AC1274" i="4"/>
  <c r="AD1274" i="4"/>
  <c r="AE1274" i="4"/>
  <c r="AC1275" i="4"/>
  <c r="AD1275" i="4"/>
  <c r="AE1275" i="4"/>
  <c r="AC1276" i="4"/>
  <c r="AD1276" i="4"/>
  <c r="AE1276" i="4"/>
  <c r="AC1277" i="4"/>
  <c r="AD1277" i="4"/>
  <c r="AE1277" i="4"/>
  <c r="AC1278" i="4"/>
  <c r="AD1278" i="4"/>
  <c r="AE1278" i="4"/>
  <c r="AC1279" i="4"/>
  <c r="AD1279" i="4"/>
  <c r="AE1279" i="4"/>
  <c r="AC1280" i="4"/>
  <c r="AD1280" i="4"/>
  <c r="AE1280" i="4"/>
  <c r="AC1281" i="4"/>
  <c r="AD1281" i="4"/>
  <c r="AE1281" i="4"/>
  <c r="AC1282" i="4"/>
  <c r="AD1282" i="4"/>
  <c r="AE1282" i="4"/>
  <c r="AC1283" i="4"/>
  <c r="AD1283" i="4"/>
  <c r="AE1283" i="4"/>
  <c r="AC1284" i="4"/>
  <c r="AD1284" i="4"/>
  <c r="AE1284" i="4"/>
  <c r="AC1285" i="4"/>
  <c r="AD1285" i="4"/>
  <c r="AE1285" i="4"/>
  <c r="AC1286" i="4"/>
  <c r="AD1286" i="4"/>
  <c r="AE1286" i="4"/>
  <c r="AC1287" i="4"/>
  <c r="AD1287" i="4"/>
  <c r="AE1287" i="4"/>
  <c r="AC1288" i="4"/>
  <c r="AD1288" i="4"/>
  <c r="AE1288" i="4"/>
  <c r="AC1289" i="4"/>
  <c r="AD1289" i="4"/>
  <c r="AE1289" i="4"/>
  <c r="AC1290" i="4"/>
  <c r="AD1290" i="4"/>
  <c r="AE1290" i="4"/>
  <c r="AC1291" i="4"/>
  <c r="AD1291" i="4"/>
  <c r="AE1291" i="4"/>
  <c r="AC1292" i="4"/>
  <c r="AD1292" i="4"/>
  <c r="AE1292" i="4"/>
  <c r="AC1293" i="4"/>
  <c r="AD1293" i="4"/>
  <c r="AE1293" i="4"/>
  <c r="AC1294" i="4"/>
  <c r="AD1294" i="4"/>
  <c r="AE1294" i="4"/>
  <c r="AC1295" i="4"/>
  <c r="AD1295" i="4"/>
  <c r="AE1295" i="4"/>
  <c r="AC1296" i="4"/>
  <c r="AD1296" i="4"/>
  <c r="AE1296" i="4"/>
  <c r="AC1297" i="4"/>
  <c r="AD1297" i="4"/>
  <c r="AE1297" i="4"/>
  <c r="AC1298" i="4"/>
  <c r="AD1298" i="4"/>
  <c r="AE1298" i="4"/>
  <c r="AC1299" i="4"/>
  <c r="AD1299" i="4"/>
  <c r="AE1299" i="4"/>
  <c r="AC1300" i="4"/>
  <c r="AD1300" i="4"/>
  <c r="AE1300" i="4"/>
  <c r="AC1301" i="4"/>
  <c r="AD1301" i="4"/>
  <c r="AE1301" i="4"/>
  <c r="AC1302" i="4"/>
  <c r="AD1302" i="4"/>
  <c r="AE1302" i="4"/>
  <c r="AC1303" i="4"/>
  <c r="AD1303" i="4"/>
  <c r="AE1303" i="4"/>
  <c r="AC1304" i="4"/>
  <c r="AD1304" i="4"/>
  <c r="AE1304" i="4"/>
  <c r="AC1305" i="4"/>
  <c r="AD1305" i="4"/>
  <c r="AE1305" i="4"/>
  <c r="AC1306" i="4"/>
  <c r="AD1306" i="4"/>
  <c r="AE1306" i="4"/>
  <c r="AC1307" i="4"/>
  <c r="AD1307" i="4"/>
  <c r="AE1307" i="4"/>
  <c r="AC1308" i="4"/>
  <c r="AD1308" i="4"/>
  <c r="AE1308" i="4"/>
  <c r="AC1309" i="4"/>
  <c r="AD1309" i="4"/>
  <c r="AE1309" i="4"/>
  <c r="AC1310" i="4"/>
  <c r="AD1310" i="4"/>
  <c r="AE1310" i="4"/>
  <c r="AC1311" i="4"/>
  <c r="AD1311" i="4"/>
  <c r="AE1311" i="4"/>
  <c r="AC1312" i="4"/>
  <c r="AD1312" i="4"/>
  <c r="AE1312" i="4"/>
  <c r="AC1313" i="4"/>
  <c r="AD1313" i="4"/>
  <c r="AE1313" i="4"/>
  <c r="AC1314" i="4"/>
  <c r="AD1314" i="4"/>
  <c r="AE1314" i="4"/>
  <c r="AC1315" i="4"/>
  <c r="AD1315" i="4"/>
  <c r="AE1315" i="4"/>
  <c r="AC1316" i="4"/>
  <c r="AD1316" i="4"/>
  <c r="AE1316" i="4"/>
  <c r="AC1317" i="4"/>
  <c r="AD1317" i="4"/>
  <c r="AE1317" i="4"/>
  <c r="AC1318" i="4"/>
  <c r="AD1318" i="4"/>
  <c r="AE1318" i="4"/>
  <c r="AC1319" i="4"/>
  <c r="AD1319" i="4"/>
  <c r="AE1319" i="4"/>
  <c r="AC1320" i="4"/>
  <c r="AD1320" i="4"/>
  <c r="AE1320" i="4"/>
  <c r="AC1321" i="4"/>
  <c r="AD1321" i="4"/>
  <c r="AE1321" i="4"/>
  <c r="AC1322" i="4"/>
  <c r="AD1322" i="4"/>
  <c r="AE1322" i="4"/>
  <c r="AC1323" i="4"/>
  <c r="AD1323" i="4"/>
  <c r="AE1323" i="4"/>
  <c r="AC1324" i="4"/>
  <c r="AD1324" i="4"/>
  <c r="AE1324" i="4"/>
  <c r="AC1325" i="4"/>
  <c r="AD1325" i="4"/>
  <c r="AE1325" i="4"/>
  <c r="AC1326" i="4"/>
  <c r="AD1326" i="4"/>
  <c r="AE1326" i="4"/>
  <c r="AC1327" i="4"/>
  <c r="AD1327" i="4"/>
  <c r="AE1327" i="4"/>
  <c r="AC1328" i="4"/>
  <c r="AD1328" i="4"/>
  <c r="AE1328" i="4"/>
  <c r="AC1329" i="4"/>
  <c r="AD1329" i="4"/>
  <c r="AE1329" i="4"/>
  <c r="AC1330" i="4"/>
  <c r="AD1330" i="4"/>
  <c r="AE1330" i="4"/>
  <c r="AC1331" i="4"/>
  <c r="AD1331" i="4"/>
  <c r="AE1331" i="4"/>
  <c r="AC1332" i="4"/>
  <c r="AD1332" i="4"/>
  <c r="AE1332" i="4"/>
  <c r="AC1333" i="4"/>
  <c r="AD1333" i="4"/>
  <c r="AE1333" i="4"/>
  <c r="AC1334" i="4"/>
  <c r="AD1334" i="4"/>
  <c r="AE1334" i="4"/>
  <c r="AC1335" i="4"/>
  <c r="AD1335" i="4"/>
  <c r="AE1335" i="4"/>
  <c r="AC1336" i="4"/>
  <c r="AD1336" i="4"/>
  <c r="AE1336" i="4"/>
  <c r="AC1337" i="4"/>
  <c r="AD1337" i="4"/>
  <c r="AE1337" i="4"/>
  <c r="AC1338" i="4"/>
  <c r="AD1338" i="4"/>
  <c r="AE1338" i="4"/>
  <c r="AC1339" i="4"/>
  <c r="AD1339" i="4"/>
  <c r="AE1339" i="4"/>
  <c r="AC1340" i="4"/>
  <c r="AD1340" i="4"/>
  <c r="AE1340" i="4"/>
  <c r="AC1341" i="4"/>
  <c r="AD1341" i="4"/>
  <c r="AE1341" i="4"/>
  <c r="AC1342" i="4"/>
  <c r="AD1342" i="4"/>
  <c r="AE1342" i="4"/>
  <c r="AC1343" i="4"/>
  <c r="AD1343" i="4"/>
  <c r="AE1343" i="4"/>
  <c r="AC1344" i="4"/>
  <c r="AD1344" i="4"/>
  <c r="AE1344" i="4"/>
  <c r="AC1345" i="4"/>
  <c r="AD1345" i="4"/>
  <c r="AE1345" i="4"/>
  <c r="AC1346" i="4"/>
  <c r="AD1346" i="4"/>
  <c r="AE1346" i="4"/>
  <c r="AC1347" i="4"/>
  <c r="AD1347" i="4"/>
  <c r="AE1347" i="4"/>
  <c r="AC1348" i="4"/>
  <c r="AD1348" i="4"/>
  <c r="AE1348" i="4"/>
  <c r="AC1349" i="4"/>
  <c r="AD1349" i="4"/>
  <c r="AE1349" i="4"/>
  <c r="AC1350" i="4"/>
  <c r="AD1350" i="4"/>
  <c r="AE1350" i="4"/>
  <c r="AC1351" i="4"/>
  <c r="AD1351" i="4"/>
  <c r="AE1351" i="4"/>
  <c r="AC1352" i="4"/>
  <c r="AD1352" i="4"/>
  <c r="AE1352" i="4"/>
  <c r="AC1353" i="4"/>
  <c r="AD1353" i="4"/>
  <c r="AE1353" i="4"/>
  <c r="AC1354" i="4"/>
  <c r="AD1354" i="4"/>
  <c r="AE1354" i="4"/>
  <c r="AC1355" i="4"/>
  <c r="AD1355" i="4"/>
  <c r="AE1355" i="4"/>
  <c r="AC1356" i="4"/>
  <c r="AD1356" i="4"/>
  <c r="AE1356" i="4"/>
  <c r="AC1357" i="4"/>
  <c r="AD1357" i="4"/>
  <c r="AE1357" i="4"/>
  <c r="AC1358" i="4"/>
  <c r="AD1358" i="4"/>
  <c r="AE1358" i="4"/>
  <c r="AC1359" i="4"/>
  <c r="AD1359" i="4"/>
  <c r="AE1359" i="4"/>
  <c r="AC1360" i="4"/>
  <c r="AD1360" i="4"/>
  <c r="AE1360" i="4"/>
  <c r="AC1361" i="4"/>
  <c r="AD1361" i="4"/>
  <c r="AE1361" i="4"/>
  <c r="AC1362" i="4"/>
  <c r="AD1362" i="4"/>
  <c r="AE1362" i="4"/>
  <c r="AC1363" i="4"/>
  <c r="AD1363" i="4"/>
  <c r="AE1363" i="4"/>
  <c r="AC1364" i="4"/>
  <c r="AD1364" i="4"/>
  <c r="AE1364" i="4"/>
  <c r="AC1365" i="4"/>
  <c r="AD1365" i="4"/>
  <c r="AE1365" i="4"/>
  <c r="AC1366" i="4"/>
  <c r="AD1366" i="4"/>
  <c r="AE1366" i="4"/>
  <c r="AC1367" i="4"/>
  <c r="AD1367" i="4"/>
  <c r="AE1367" i="4"/>
  <c r="AC1368" i="4"/>
  <c r="AD1368" i="4"/>
  <c r="AE1368" i="4"/>
  <c r="AC1369" i="4"/>
  <c r="AD1369" i="4"/>
  <c r="AE1369" i="4"/>
  <c r="AC1370" i="4"/>
  <c r="AD1370" i="4"/>
  <c r="AE1370" i="4"/>
  <c r="AC1371" i="4"/>
  <c r="AD1371" i="4"/>
  <c r="AE1371" i="4"/>
  <c r="AC1372" i="4"/>
  <c r="AD1372" i="4"/>
  <c r="AE1372" i="4"/>
  <c r="AC1373" i="4"/>
  <c r="AD1373" i="4"/>
  <c r="AE1373" i="4"/>
  <c r="AC1374" i="4"/>
  <c r="AD1374" i="4"/>
  <c r="AE1374" i="4"/>
  <c r="AC1375" i="4"/>
  <c r="AD1375" i="4"/>
  <c r="AE1375" i="4"/>
  <c r="AC1376" i="4"/>
  <c r="AD1376" i="4"/>
  <c r="AE1376" i="4"/>
  <c r="AC1377" i="4"/>
  <c r="AD1377" i="4"/>
  <c r="AE1377" i="4"/>
  <c r="AC1378" i="4"/>
  <c r="AD1378" i="4"/>
  <c r="AE1378" i="4"/>
  <c r="AC1379" i="4"/>
  <c r="AD1379" i="4"/>
  <c r="AE1379" i="4"/>
  <c r="AC1380" i="4"/>
  <c r="AD1380" i="4"/>
  <c r="AE1380" i="4"/>
  <c r="AC1381" i="4"/>
  <c r="AD1381" i="4"/>
  <c r="AE1381" i="4"/>
  <c r="AC1382" i="4"/>
  <c r="AD1382" i="4"/>
  <c r="AE1382" i="4"/>
  <c r="AC1383" i="4"/>
  <c r="AD1383" i="4"/>
  <c r="AE1383" i="4"/>
  <c r="AC1384" i="4"/>
  <c r="AD1384" i="4"/>
  <c r="AE1384" i="4"/>
  <c r="AC1385" i="4"/>
  <c r="AD1385" i="4"/>
  <c r="AE1385" i="4"/>
  <c r="AC1386" i="4"/>
  <c r="AD1386" i="4"/>
  <c r="AE1386" i="4"/>
  <c r="AC1387" i="4"/>
  <c r="AD1387" i="4"/>
  <c r="AE1387" i="4"/>
  <c r="AC1388" i="4"/>
  <c r="AD1388" i="4"/>
  <c r="AE1388" i="4"/>
  <c r="AC1389" i="4"/>
  <c r="AD1389" i="4"/>
  <c r="AE1389" i="4"/>
  <c r="AC1390" i="4"/>
  <c r="AD1390" i="4"/>
  <c r="AE1390" i="4"/>
  <c r="AC1391" i="4"/>
  <c r="AD1391" i="4"/>
  <c r="AE1391" i="4"/>
  <c r="AC1392" i="4"/>
  <c r="AD1392" i="4"/>
  <c r="AE1392" i="4"/>
  <c r="AC1393" i="4"/>
  <c r="AD1393" i="4"/>
  <c r="AE1393" i="4"/>
  <c r="AC1394" i="4"/>
  <c r="AD1394" i="4"/>
  <c r="AE1394" i="4"/>
  <c r="AC1395" i="4"/>
  <c r="AD1395" i="4"/>
  <c r="AE1395" i="4"/>
  <c r="AC1396" i="4"/>
  <c r="AD1396" i="4"/>
  <c r="AE1396" i="4"/>
  <c r="AC1397" i="4"/>
  <c r="AD1397" i="4"/>
  <c r="AE1397" i="4"/>
  <c r="AC1398" i="4"/>
  <c r="AD1398" i="4"/>
  <c r="AE1398" i="4"/>
  <c r="AC1399" i="4"/>
  <c r="AD1399" i="4"/>
  <c r="AE1399" i="4"/>
  <c r="AC1400" i="4"/>
  <c r="AD1400" i="4"/>
  <c r="AE1400" i="4"/>
  <c r="AC1401" i="4"/>
  <c r="AD1401" i="4"/>
  <c r="AE1401" i="4"/>
  <c r="AC1402" i="4"/>
  <c r="AD1402" i="4"/>
  <c r="AE1402" i="4"/>
  <c r="AC1403" i="4"/>
  <c r="AD1403" i="4"/>
  <c r="AE1403" i="4"/>
  <c r="AC1404" i="4"/>
  <c r="AD1404" i="4"/>
  <c r="AE1404" i="4"/>
  <c r="AC1405" i="4"/>
  <c r="AD1405" i="4"/>
  <c r="AE1405" i="4"/>
  <c r="AC1406" i="4"/>
  <c r="AD1406" i="4"/>
  <c r="AE1406" i="4"/>
  <c r="AC1407" i="4"/>
  <c r="AD1407" i="4"/>
  <c r="AE1407" i="4"/>
  <c r="AC1408" i="4"/>
  <c r="AD1408" i="4"/>
  <c r="AE1408" i="4"/>
  <c r="AC1409" i="4"/>
  <c r="AD1409" i="4"/>
  <c r="AE1409" i="4"/>
  <c r="AC1410" i="4"/>
  <c r="AD1410" i="4"/>
  <c r="AE1410" i="4"/>
  <c r="AC1411" i="4"/>
  <c r="AD1411" i="4"/>
  <c r="AE1411" i="4"/>
  <c r="AC1412" i="4"/>
  <c r="AD1412" i="4"/>
  <c r="AE1412" i="4"/>
  <c r="AC1413" i="4"/>
  <c r="AD1413" i="4"/>
  <c r="AE1413" i="4"/>
  <c r="AC1414" i="4"/>
  <c r="AD1414" i="4"/>
  <c r="AE1414" i="4"/>
  <c r="AC1415" i="4"/>
  <c r="AD1415" i="4"/>
  <c r="AE1415" i="4"/>
  <c r="AC1416" i="4"/>
  <c r="AD1416" i="4"/>
  <c r="AE1416" i="4"/>
  <c r="AC1417" i="4"/>
  <c r="AD1417" i="4"/>
  <c r="AE1417" i="4"/>
  <c r="AC1418" i="4"/>
  <c r="AD1418" i="4"/>
  <c r="AE1418" i="4"/>
  <c r="AC1419" i="4"/>
  <c r="AD1419" i="4"/>
  <c r="AE1419" i="4"/>
  <c r="AC1420" i="4"/>
  <c r="AD1420" i="4"/>
  <c r="AE1420" i="4"/>
  <c r="AC1421" i="4"/>
  <c r="AD1421" i="4"/>
  <c r="AE1421" i="4"/>
  <c r="AC1422" i="4"/>
  <c r="AD1422" i="4"/>
  <c r="AE1422" i="4"/>
  <c r="AC1423" i="4"/>
  <c r="AD1423" i="4"/>
  <c r="AE1423" i="4"/>
  <c r="AC1424" i="4"/>
  <c r="AD1424" i="4"/>
  <c r="AE1424" i="4"/>
  <c r="AC1425" i="4"/>
  <c r="AD1425" i="4"/>
  <c r="AE1425" i="4"/>
  <c r="AC1426" i="4"/>
  <c r="AD1426" i="4"/>
  <c r="AE1426" i="4"/>
  <c r="AC1427" i="4"/>
  <c r="AD1427" i="4"/>
  <c r="AE1427" i="4"/>
  <c r="AC1428" i="4"/>
  <c r="AD1428" i="4"/>
  <c r="AE1428" i="4"/>
  <c r="AC1429" i="4"/>
  <c r="AD1429" i="4"/>
  <c r="AE1429" i="4"/>
  <c r="AC1430" i="4"/>
  <c r="AD1430" i="4"/>
  <c r="AE1430" i="4"/>
  <c r="AC1431" i="4"/>
  <c r="AD1431" i="4"/>
  <c r="AE1431" i="4"/>
  <c r="AC1432" i="4"/>
  <c r="AD1432" i="4"/>
  <c r="AE1432" i="4"/>
  <c r="AC1433" i="4"/>
  <c r="AD1433" i="4"/>
  <c r="AE1433" i="4"/>
  <c r="AC1434" i="4"/>
  <c r="AD1434" i="4"/>
  <c r="AE1434" i="4"/>
  <c r="AC1435" i="4"/>
  <c r="AD1435" i="4"/>
  <c r="AE1435" i="4"/>
  <c r="AC1436" i="4"/>
  <c r="AD1436" i="4"/>
  <c r="AE1436" i="4"/>
  <c r="AC1437" i="4"/>
  <c r="AD1437" i="4"/>
  <c r="AE1437" i="4"/>
  <c r="AC1438" i="4"/>
  <c r="AD1438" i="4"/>
  <c r="AE1438" i="4"/>
  <c r="AC1439" i="4"/>
  <c r="AD1439" i="4"/>
  <c r="AE1439" i="4"/>
  <c r="AC1440" i="4"/>
  <c r="AD1440" i="4"/>
  <c r="AE1440" i="4"/>
  <c r="AC1441" i="4"/>
  <c r="AD1441" i="4"/>
  <c r="AE1441" i="4"/>
  <c r="AC1442" i="4"/>
  <c r="AD1442" i="4"/>
  <c r="AE1442" i="4"/>
  <c r="AC1443" i="4"/>
  <c r="AD1443" i="4"/>
  <c r="AE1443" i="4"/>
  <c r="AC1444" i="4"/>
  <c r="AD1444" i="4"/>
  <c r="AE1444" i="4"/>
  <c r="AC1445" i="4"/>
  <c r="AD1445" i="4"/>
  <c r="AE1445" i="4"/>
  <c r="AC1446" i="4"/>
  <c r="AD1446" i="4"/>
  <c r="AE1446" i="4"/>
  <c r="AC1447" i="4"/>
  <c r="AD1447" i="4"/>
  <c r="AE1447" i="4"/>
  <c r="AC1448" i="4"/>
  <c r="AD1448" i="4"/>
  <c r="AE1448" i="4"/>
  <c r="AC1449" i="4"/>
  <c r="AD1449" i="4"/>
  <c r="AE1449" i="4"/>
  <c r="AC1450" i="4"/>
  <c r="AD1450" i="4"/>
  <c r="AE1450" i="4"/>
  <c r="AC1451" i="4"/>
  <c r="AD1451" i="4"/>
  <c r="AE1451" i="4"/>
  <c r="AC1452" i="4"/>
  <c r="AD1452" i="4"/>
  <c r="AE1452" i="4"/>
  <c r="AC1453" i="4"/>
  <c r="AD1453" i="4"/>
  <c r="AE1453" i="4"/>
  <c r="AC1454" i="4"/>
  <c r="AD1454" i="4"/>
  <c r="AE1454" i="4"/>
  <c r="AC1455" i="4"/>
  <c r="AD1455" i="4"/>
  <c r="AE1455" i="4"/>
  <c r="AC1456" i="4"/>
  <c r="AD1456" i="4"/>
  <c r="AE1456" i="4"/>
  <c r="AC1457" i="4"/>
  <c r="AD1457" i="4"/>
  <c r="AE1457" i="4"/>
  <c r="AC1458" i="4"/>
  <c r="AD1458" i="4"/>
  <c r="AE1458" i="4"/>
  <c r="AC1459" i="4"/>
  <c r="AD1459" i="4"/>
  <c r="AE1459" i="4"/>
  <c r="AC1460" i="4"/>
  <c r="AD1460" i="4"/>
  <c r="AE1460" i="4"/>
  <c r="AC1461" i="4"/>
  <c r="AD1461" i="4"/>
  <c r="AE1461" i="4"/>
  <c r="AC1462" i="4"/>
  <c r="AD1462" i="4"/>
  <c r="AE1462" i="4"/>
  <c r="AC1463" i="4"/>
  <c r="AD1463" i="4"/>
  <c r="AE1463" i="4"/>
  <c r="AC1464" i="4"/>
  <c r="AD1464" i="4"/>
  <c r="AE1464" i="4"/>
  <c r="AC1465" i="4"/>
  <c r="AD1465" i="4"/>
  <c r="AE1465" i="4"/>
  <c r="AC1466" i="4"/>
  <c r="AD1466" i="4"/>
  <c r="AE1466" i="4"/>
  <c r="AC1467" i="4"/>
  <c r="AD1467" i="4"/>
  <c r="AE1467" i="4"/>
  <c r="AC1468" i="4"/>
  <c r="AD1468" i="4"/>
  <c r="AE1468" i="4"/>
  <c r="AC1469" i="4"/>
  <c r="AD1469" i="4"/>
  <c r="AE1469" i="4"/>
  <c r="AC1470" i="4"/>
  <c r="AD1470" i="4"/>
  <c r="AE1470" i="4"/>
  <c r="AC1471" i="4"/>
  <c r="AD1471" i="4"/>
  <c r="AE1471" i="4"/>
  <c r="AC1472" i="4"/>
  <c r="AD1472" i="4"/>
  <c r="AE1472" i="4"/>
  <c r="AC1473" i="4"/>
  <c r="AD1473" i="4"/>
  <c r="AE1473" i="4"/>
  <c r="AC1474" i="4"/>
  <c r="AD1474" i="4"/>
  <c r="AE1474" i="4"/>
  <c r="AC1475" i="4"/>
  <c r="AD1475" i="4"/>
  <c r="AE1475" i="4"/>
  <c r="AC1476" i="4"/>
  <c r="AD1476" i="4"/>
  <c r="AE1476" i="4"/>
  <c r="AC1477" i="4"/>
  <c r="AD1477" i="4"/>
  <c r="AE1477" i="4"/>
  <c r="AC1478" i="4"/>
  <c r="AD1478" i="4"/>
  <c r="AE1478" i="4"/>
  <c r="AC1479" i="4"/>
  <c r="AD1479" i="4"/>
  <c r="AE1479" i="4"/>
  <c r="AC1480" i="4"/>
  <c r="AD1480" i="4"/>
  <c r="AE1480" i="4"/>
  <c r="AC1481" i="4"/>
  <c r="AD1481" i="4"/>
  <c r="AE1481" i="4"/>
  <c r="AC1482" i="4"/>
  <c r="AD1482" i="4"/>
  <c r="AE1482" i="4"/>
  <c r="AC1483" i="4"/>
  <c r="AD1483" i="4"/>
  <c r="AE1483" i="4"/>
  <c r="AC1484" i="4"/>
  <c r="AD1484" i="4"/>
  <c r="AE1484" i="4"/>
  <c r="AC1485" i="4"/>
  <c r="AD1485" i="4"/>
  <c r="AE1485" i="4"/>
  <c r="AC1486" i="4"/>
  <c r="AD1486" i="4"/>
  <c r="AE1486" i="4"/>
  <c r="AC1487" i="4"/>
  <c r="AD1487" i="4"/>
  <c r="AE1487" i="4"/>
  <c r="AC1488" i="4"/>
  <c r="AD1488" i="4"/>
  <c r="AE1488" i="4"/>
  <c r="AC1489" i="4"/>
  <c r="AD1489" i="4"/>
  <c r="AE1489" i="4"/>
  <c r="AC1490" i="4"/>
  <c r="AD1490" i="4"/>
  <c r="AE1490" i="4"/>
  <c r="AC1491" i="4"/>
  <c r="AD1491" i="4"/>
  <c r="AE1491" i="4"/>
  <c r="AC1492" i="4"/>
  <c r="AD1492" i="4"/>
  <c r="AE1492" i="4"/>
  <c r="AC1493" i="4"/>
  <c r="AD1493" i="4"/>
  <c r="AE1493" i="4"/>
  <c r="AC1494" i="4"/>
  <c r="AD1494" i="4"/>
  <c r="AE1494" i="4"/>
  <c r="AC1495" i="4"/>
  <c r="AD1495" i="4"/>
  <c r="AE1495" i="4"/>
  <c r="AC1496" i="4"/>
  <c r="AD1496" i="4"/>
  <c r="AE1496" i="4"/>
  <c r="AC1497" i="4"/>
  <c r="AD1497" i="4"/>
  <c r="AE1497" i="4"/>
  <c r="AC1498" i="4"/>
  <c r="AD1498" i="4"/>
  <c r="AE1498" i="4"/>
  <c r="AC1499" i="4"/>
  <c r="AD1499" i="4"/>
  <c r="AE1499" i="4"/>
  <c r="AC1500" i="4"/>
  <c r="AD1500" i="4"/>
  <c r="AE1500" i="4"/>
  <c r="AC1501" i="4"/>
  <c r="AD1501" i="4"/>
  <c r="AE1501" i="4"/>
  <c r="AC1502" i="4"/>
  <c r="AD1502" i="4"/>
  <c r="AE1502" i="4"/>
  <c r="AC1503" i="4"/>
  <c r="AD1503" i="4"/>
  <c r="AE1503" i="4"/>
  <c r="AC1504" i="4"/>
  <c r="AD1504" i="4"/>
  <c r="AE1504" i="4"/>
  <c r="AC1505" i="4"/>
  <c r="AD1505" i="4"/>
  <c r="AE1505" i="4"/>
  <c r="AC1506" i="4"/>
  <c r="AD1506" i="4"/>
  <c r="AE1506" i="4"/>
  <c r="AC1507" i="4"/>
  <c r="AD1507" i="4"/>
  <c r="AE1507" i="4"/>
  <c r="AC1508" i="4"/>
  <c r="AD1508" i="4"/>
  <c r="AE1508" i="4"/>
  <c r="AC1509" i="4"/>
  <c r="AD1509" i="4"/>
  <c r="AE1509" i="4"/>
  <c r="AC1510" i="4"/>
  <c r="AD1510" i="4"/>
  <c r="AE1510" i="4"/>
  <c r="AC1511" i="4"/>
  <c r="AD1511" i="4"/>
  <c r="AE1511" i="4"/>
  <c r="AC1512" i="4"/>
  <c r="AD1512" i="4"/>
  <c r="AE1512" i="4"/>
  <c r="AC1513" i="4"/>
  <c r="AD1513" i="4"/>
  <c r="AE1513" i="4"/>
  <c r="AC1514" i="4"/>
  <c r="AD1514" i="4"/>
  <c r="AE1514" i="4"/>
  <c r="AC1515" i="4"/>
  <c r="AD1515" i="4"/>
  <c r="AE1515" i="4"/>
  <c r="AC1516" i="4"/>
  <c r="AD1516" i="4"/>
  <c r="AE1516" i="4"/>
  <c r="AC1517" i="4"/>
  <c r="AD1517" i="4"/>
  <c r="AE1517" i="4"/>
  <c r="AC1518" i="4"/>
  <c r="AD1518" i="4"/>
  <c r="AE1518" i="4"/>
  <c r="AC1519" i="4"/>
  <c r="AD1519" i="4"/>
  <c r="AE1519" i="4"/>
  <c r="AC1520" i="4"/>
  <c r="AD1520" i="4"/>
  <c r="AE1520" i="4"/>
  <c r="AC1521" i="4"/>
  <c r="AD1521" i="4"/>
  <c r="AE1521" i="4"/>
  <c r="AC1522" i="4"/>
  <c r="AD1522" i="4"/>
  <c r="AE1522" i="4"/>
  <c r="AC1523" i="4"/>
  <c r="AD1523" i="4"/>
  <c r="AE1523" i="4"/>
  <c r="AC1524" i="4"/>
  <c r="AD1524" i="4"/>
  <c r="AE1524" i="4"/>
  <c r="AC1525" i="4"/>
  <c r="AD1525" i="4"/>
  <c r="AE1525" i="4"/>
  <c r="AC1526" i="4"/>
  <c r="AD1526" i="4"/>
  <c r="AE1526" i="4"/>
  <c r="AC1527" i="4"/>
  <c r="AD1527" i="4"/>
  <c r="AE1527" i="4"/>
  <c r="AC1528" i="4"/>
  <c r="AD1528" i="4"/>
  <c r="AE1528" i="4"/>
  <c r="AC1529" i="4"/>
  <c r="AD1529" i="4"/>
  <c r="AE1529" i="4"/>
  <c r="AC1530" i="4"/>
  <c r="AD1530" i="4"/>
  <c r="AE1530" i="4"/>
  <c r="AC1531" i="4"/>
  <c r="AD1531" i="4"/>
  <c r="AE1531" i="4"/>
  <c r="AC1532" i="4"/>
  <c r="AD1532" i="4"/>
  <c r="AE1532" i="4"/>
  <c r="AC1533" i="4"/>
  <c r="AD1533" i="4"/>
  <c r="AE1533" i="4"/>
  <c r="AC1534" i="4"/>
  <c r="AD1534" i="4"/>
  <c r="AE1534" i="4"/>
  <c r="AC1535" i="4"/>
  <c r="AD1535" i="4"/>
  <c r="AE1535" i="4"/>
  <c r="AC1536" i="4"/>
  <c r="AD1536" i="4"/>
  <c r="AE1536" i="4"/>
  <c r="AC1537" i="4"/>
  <c r="AD1537" i="4"/>
  <c r="AE1537" i="4"/>
  <c r="AC1538" i="4"/>
  <c r="AD1538" i="4"/>
  <c r="AE1538" i="4"/>
  <c r="AC1539" i="4"/>
  <c r="AD1539" i="4"/>
  <c r="AE1539" i="4"/>
  <c r="AC1540" i="4"/>
  <c r="AD1540" i="4"/>
  <c r="AE1540" i="4"/>
  <c r="AC1541" i="4"/>
  <c r="AD1541" i="4"/>
  <c r="AE1541" i="4"/>
  <c r="AC1542" i="4"/>
  <c r="AD1542" i="4"/>
  <c r="AE1542" i="4"/>
  <c r="AC1543" i="4"/>
  <c r="AD1543" i="4"/>
  <c r="AE1543" i="4"/>
  <c r="AC1544" i="4"/>
  <c r="AD1544" i="4"/>
  <c r="AE1544" i="4"/>
  <c r="AC1545" i="4"/>
  <c r="AD1545" i="4"/>
  <c r="AE1545" i="4"/>
  <c r="AC1546" i="4"/>
  <c r="AD1546" i="4"/>
  <c r="AE1546" i="4"/>
  <c r="AC1547" i="4"/>
  <c r="AD1547" i="4"/>
  <c r="AE1547" i="4"/>
  <c r="AC1548" i="4"/>
  <c r="AD1548" i="4"/>
  <c r="AE1548" i="4"/>
  <c r="AC1549" i="4"/>
  <c r="AD1549" i="4"/>
  <c r="AE1549" i="4"/>
  <c r="AC1550" i="4"/>
  <c r="AD1550" i="4"/>
  <c r="AE1550" i="4"/>
  <c r="AC1551" i="4"/>
  <c r="AD1551" i="4"/>
  <c r="AE1551" i="4"/>
  <c r="AC1552" i="4"/>
  <c r="AD1552" i="4"/>
  <c r="AE1552" i="4"/>
  <c r="AC1553" i="4"/>
  <c r="AD1553" i="4"/>
  <c r="AE1553" i="4"/>
  <c r="AC1554" i="4"/>
  <c r="AD1554" i="4"/>
  <c r="AE1554" i="4"/>
  <c r="AC1555" i="4"/>
  <c r="AD1555" i="4"/>
  <c r="AE1555" i="4"/>
  <c r="AC1556" i="4"/>
  <c r="AD1556" i="4"/>
  <c r="AE1556" i="4"/>
  <c r="AC1557" i="4"/>
  <c r="AD1557" i="4"/>
  <c r="AE1557" i="4"/>
  <c r="AC1558" i="4"/>
  <c r="AD1558" i="4"/>
  <c r="AE1558" i="4"/>
  <c r="AC1559" i="4"/>
  <c r="AD1559" i="4"/>
  <c r="AE1559" i="4"/>
  <c r="AC1560" i="4"/>
  <c r="AD1560" i="4"/>
  <c r="AE1560" i="4"/>
  <c r="AC1561" i="4"/>
  <c r="AD1561" i="4"/>
  <c r="AE1561" i="4"/>
  <c r="AC1562" i="4"/>
  <c r="AD1562" i="4"/>
  <c r="AE1562" i="4"/>
  <c r="AC1563" i="4"/>
  <c r="AD1563" i="4"/>
  <c r="AE1563" i="4"/>
  <c r="AC1564" i="4"/>
  <c r="AD1564" i="4"/>
  <c r="AE1564" i="4"/>
  <c r="AC1565" i="4"/>
  <c r="AD1565" i="4"/>
  <c r="AE1565" i="4"/>
  <c r="AC1566" i="4"/>
  <c r="AD1566" i="4"/>
  <c r="AE1566" i="4"/>
  <c r="AC1567" i="4"/>
  <c r="AD1567" i="4"/>
  <c r="AE1567" i="4"/>
  <c r="AC1568" i="4"/>
  <c r="AD1568" i="4"/>
  <c r="AE1568" i="4"/>
  <c r="AC1569" i="4"/>
  <c r="AD1569" i="4"/>
  <c r="AE1569" i="4"/>
  <c r="AC1570" i="4"/>
  <c r="AD1570" i="4"/>
  <c r="AE1570" i="4"/>
  <c r="AC1571" i="4"/>
  <c r="AD1571" i="4"/>
  <c r="AE1571" i="4"/>
  <c r="AC1572" i="4"/>
  <c r="AD1572" i="4"/>
  <c r="AE1572" i="4"/>
  <c r="AC1573" i="4"/>
  <c r="AD1573" i="4"/>
  <c r="AE1573" i="4"/>
  <c r="AC1574" i="4"/>
  <c r="AD1574" i="4"/>
  <c r="AE1574" i="4"/>
  <c r="AC1575" i="4"/>
  <c r="AD1575" i="4"/>
  <c r="AE1575" i="4"/>
  <c r="AC1576" i="4"/>
  <c r="AD1576" i="4"/>
  <c r="AE1576" i="4"/>
  <c r="AC1577" i="4"/>
  <c r="AD1577" i="4"/>
  <c r="AE1577" i="4"/>
  <c r="AC1578" i="4"/>
  <c r="AD1578" i="4"/>
  <c r="AE1578" i="4"/>
  <c r="AC1579" i="4"/>
  <c r="AD1579" i="4"/>
  <c r="AE1579" i="4"/>
  <c r="AC1580" i="4"/>
  <c r="AD1580" i="4"/>
  <c r="AE1580" i="4"/>
  <c r="AC1581" i="4"/>
  <c r="AD1581" i="4"/>
  <c r="AE1581" i="4"/>
  <c r="AC1582" i="4"/>
  <c r="AD1582" i="4"/>
  <c r="AE1582" i="4"/>
  <c r="AC1583" i="4"/>
  <c r="AD1583" i="4"/>
  <c r="AE1583" i="4"/>
  <c r="AC1584" i="4"/>
  <c r="AD1584" i="4"/>
  <c r="AE1584" i="4"/>
  <c r="AC1585" i="4"/>
  <c r="AD1585" i="4"/>
  <c r="AE1585" i="4"/>
  <c r="AC1586" i="4"/>
  <c r="AD1586" i="4"/>
  <c r="AE1586" i="4"/>
  <c r="AC1587" i="4"/>
  <c r="AD1587" i="4"/>
  <c r="AE1587" i="4"/>
  <c r="AC1588" i="4"/>
  <c r="AD1588" i="4"/>
  <c r="AE1588" i="4"/>
  <c r="AC1589" i="4"/>
  <c r="AD1589" i="4"/>
  <c r="AE1589" i="4"/>
  <c r="AC1590" i="4"/>
  <c r="AD1590" i="4"/>
  <c r="AE1590" i="4"/>
  <c r="AC1591" i="4"/>
  <c r="AD1591" i="4"/>
  <c r="AE1591" i="4"/>
  <c r="AC1592" i="4"/>
  <c r="AD1592" i="4"/>
  <c r="AE1592" i="4"/>
  <c r="AC1593" i="4"/>
  <c r="AD1593" i="4"/>
  <c r="AE1593" i="4"/>
  <c r="AC1594" i="4"/>
  <c r="AD1594" i="4"/>
  <c r="AE1594" i="4"/>
  <c r="AC1595" i="4"/>
  <c r="AD1595" i="4"/>
  <c r="AE1595" i="4"/>
  <c r="AC1596" i="4"/>
  <c r="AD1596" i="4"/>
  <c r="AE1596" i="4"/>
  <c r="AC1597" i="4"/>
  <c r="AD1597" i="4"/>
  <c r="AE1597" i="4"/>
  <c r="AC1598" i="4"/>
  <c r="AD1598" i="4"/>
  <c r="AE1598" i="4"/>
  <c r="AC1599" i="4"/>
  <c r="AD1599" i="4"/>
  <c r="AE1599" i="4"/>
  <c r="AC1600" i="4"/>
  <c r="AD1600" i="4"/>
  <c r="AE1600" i="4"/>
  <c r="AC1601" i="4"/>
  <c r="AD1601" i="4"/>
  <c r="AE1601" i="4"/>
  <c r="AC1602" i="4"/>
  <c r="AD1602" i="4"/>
  <c r="AE1602" i="4"/>
  <c r="AC1603" i="4"/>
  <c r="AD1603" i="4"/>
  <c r="AE1603" i="4"/>
  <c r="AC1604" i="4"/>
  <c r="AD1604" i="4"/>
  <c r="AE1604" i="4"/>
  <c r="AC1605" i="4"/>
  <c r="AD1605" i="4"/>
  <c r="AE1605" i="4"/>
  <c r="AC1606" i="4"/>
  <c r="AD1606" i="4"/>
  <c r="AE1606" i="4"/>
  <c r="AC1607" i="4"/>
  <c r="AD1607" i="4"/>
  <c r="AE1607" i="4"/>
  <c r="AC1608" i="4"/>
  <c r="AD1608" i="4"/>
  <c r="AE1608" i="4"/>
  <c r="AC1609" i="4"/>
  <c r="AD1609" i="4"/>
  <c r="AE1609" i="4"/>
  <c r="AC1610" i="4"/>
  <c r="AD1610" i="4"/>
  <c r="AE1610" i="4"/>
  <c r="AC1611" i="4"/>
  <c r="AD1611" i="4"/>
  <c r="AE1611" i="4"/>
  <c r="AC1612" i="4"/>
  <c r="AD1612" i="4"/>
  <c r="AE1612" i="4"/>
  <c r="AC1613" i="4"/>
  <c r="AD1613" i="4"/>
  <c r="AE1613" i="4"/>
  <c r="AC1614" i="4"/>
  <c r="AD1614" i="4"/>
  <c r="AE1614" i="4"/>
  <c r="AC1615" i="4"/>
  <c r="AD1615" i="4"/>
  <c r="AE1615" i="4"/>
  <c r="AC1616" i="4"/>
  <c r="AD1616" i="4"/>
  <c r="AE1616" i="4"/>
  <c r="AC1617" i="4"/>
  <c r="AD1617" i="4"/>
  <c r="AE1617" i="4"/>
  <c r="AC1618" i="4"/>
  <c r="AD1618" i="4"/>
  <c r="AE1618" i="4"/>
  <c r="AC1619" i="4"/>
  <c r="AD1619" i="4"/>
  <c r="AE1619" i="4"/>
  <c r="AC1620" i="4"/>
  <c r="AD1620" i="4"/>
  <c r="AE1620" i="4"/>
  <c r="AC1621" i="4"/>
  <c r="AD1621" i="4"/>
  <c r="AE1621" i="4"/>
  <c r="AC1622" i="4"/>
  <c r="AD1622" i="4"/>
  <c r="AE1622" i="4"/>
  <c r="AC1623" i="4"/>
  <c r="AD1623" i="4"/>
  <c r="AE1623" i="4"/>
  <c r="AC1624" i="4"/>
  <c r="AD1624" i="4"/>
  <c r="AE1624" i="4"/>
  <c r="AC1625" i="4"/>
  <c r="AD1625" i="4"/>
  <c r="AE1625" i="4"/>
  <c r="AC1626" i="4"/>
  <c r="AD1626" i="4"/>
  <c r="AE1626" i="4"/>
  <c r="AC1627" i="4"/>
  <c r="AD1627" i="4"/>
  <c r="AE1627" i="4"/>
  <c r="AC1628" i="4"/>
  <c r="AD1628" i="4"/>
  <c r="AE1628" i="4"/>
  <c r="AC1629" i="4"/>
  <c r="AD1629" i="4"/>
  <c r="AE1629" i="4"/>
  <c r="AC1630" i="4"/>
  <c r="AD1630" i="4"/>
  <c r="AE1630" i="4"/>
  <c r="AC1631" i="4"/>
  <c r="AD1631" i="4"/>
  <c r="AE1631" i="4"/>
  <c r="AC1632" i="4"/>
  <c r="AD1632" i="4"/>
  <c r="AE1632" i="4"/>
  <c r="AC1633" i="4"/>
  <c r="AD1633" i="4"/>
  <c r="AE1633" i="4"/>
  <c r="AC1634" i="4"/>
  <c r="AD1634" i="4"/>
  <c r="AE1634" i="4"/>
  <c r="AC1635" i="4"/>
  <c r="AD1635" i="4"/>
  <c r="AE1635" i="4"/>
  <c r="AC1636" i="4"/>
  <c r="AD1636" i="4"/>
  <c r="AE1636" i="4"/>
  <c r="AC1637" i="4"/>
  <c r="AD1637" i="4"/>
  <c r="AE1637" i="4"/>
  <c r="AC1638" i="4"/>
  <c r="AD1638" i="4"/>
  <c r="AE1638" i="4"/>
  <c r="AC1639" i="4"/>
  <c r="AD1639" i="4"/>
  <c r="AE1639" i="4"/>
  <c r="AC1640" i="4"/>
  <c r="AD1640" i="4"/>
  <c r="AE1640" i="4"/>
  <c r="AC1641" i="4"/>
  <c r="AD1641" i="4"/>
  <c r="AE1641" i="4"/>
  <c r="AC1642" i="4"/>
  <c r="AD1642" i="4"/>
  <c r="AE1642" i="4"/>
  <c r="AC1643" i="4"/>
  <c r="AD1643" i="4"/>
  <c r="AE1643" i="4"/>
  <c r="AC1644" i="4"/>
  <c r="AD1644" i="4"/>
  <c r="AE1644" i="4"/>
  <c r="AC1645" i="4"/>
  <c r="AD1645" i="4"/>
  <c r="AE1645" i="4"/>
  <c r="AC1646" i="4"/>
  <c r="AD1646" i="4"/>
  <c r="AE1646" i="4"/>
  <c r="AC1647" i="4"/>
  <c r="AD1647" i="4"/>
  <c r="AE1647" i="4"/>
  <c r="AC1648" i="4"/>
  <c r="AD1648" i="4"/>
  <c r="AE1648" i="4"/>
  <c r="AC1649" i="4"/>
  <c r="AD1649" i="4"/>
  <c r="AE1649" i="4"/>
  <c r="AC1650" i="4"/>
  <c r="AD1650" i="4"/>
  <c r="AE1650" i="4"/>
  <c r="AC1651" i="4"/>
  <c r="AD1651" i="4"/>
  <c r="AE1651" i="4"/>
  <c r="AC1652" i="4"/>
  <c r="AD1652" i="4"/>
  <c r="AE1652" i="4"/>
  <c r="AC1653" i="4"/>
  <c r="AD1653" i="4"/>
  <c r="AE1653" i="4"/>
  <c r="AC1654" i="4"/>
  <c r="AD1654" i="4"/>
  <c r="AE1654" i="4"/>
  <c r="AC1655" i="4"/>
  <c r="AD1655" i="4"/>
  <c r="AE1655" i="4"/>
  <c r="AC1656" i="4"/>
  <c r="AD1656" i="4"/>
  <c r="AE1656" i="4"/>
  <c r="AC1657" i="4"/>
  <c r="AD1657" i="4"/>
  <c r="AE1657" i="4"/>
  <c r="AC1658" i="4"/>
  <c r="AD1658" i="4"/>
  <c r="AE1658" i="4"/>
  <c r="AC1659" i="4"/>
  <c r="AD1659" i="4"/>
  <c r="AE1659" i="4"/>
  <c r="AC1660" i="4"/>
  <c r="AD1660" i="4"/>
  <c r="AE1660" i="4"/>
  <c r="AC1661" i="4"/>
  <c r="AD1661" i="4"/>
  <c r="AE1661" i="4"/>
  <c r="AC1662" i="4"/>
  <c r="AD1662" i="4"/>
  <c r="AE1662" i="4"/>
  <c r="AC1663" i="4"/>
  <c r="AD1663" i="4"/>
  <c r="AE1663" i="4"/>
  <c r="AC1664" i="4"/>
  <c r="AD1664" i="4"/>
  <c r="AE1664" i="4"/>
  <c r="AC1665" i="4"/>
  <c r="AD1665" i="4"/>
  <c r="AE1665" i="4"/>
  <c r="AC1666" i="4"/>
  <c r="AD1666" i="4"/>
  <c r="AE1666" i="4"/>
  <c r="AC1667" i="4"/>
  <c r="AD1667" i="4"/>
  <c r="AE1667" i="4"/>
  <c r="AC1668" i="4"/>
  <c r="AD1668" i="4"/>
  <c r="AE1668" i="4"/>
  <c r="AC1669" i="4"/>
  <c r="AD1669" i="4"/>
  <c r="AE1669" i="4"/>
  <c r="AC1670" i="4"/>
  <c r="AD1670" i="4"/>
  <c r="AE1670" i="4"/>
  <c r="AC1671" i="4"/>
  <c r="AD1671" i="4"/>
  <c r="AE1671" i="4"/>
  <c r="AC1672" i="4"/>
  <c r="AD1672" i="4"/>
  <c r="AE1672" i="4"/>
  <c r="AC1673" i="4"/>
  <c r="AD1673" i="4"/>
  <c r="AE1673" i="4"/>
  <c r="AC1674" i="4"/>
  <c r="AD1674" i="4"/>
  <c r="AE1674" i="4"/>
  <c r="AC1675" i="4"/>
  <c r="AD1675" i="4"/>
  <c r="AE1675" i="4"/>
  <c r="AC1676" i="4"/>
  <c r="AD1676" i="4"/>
  <c r="AE1676" i="4"/>
  <c r="AC1677" i="4"/>
  <c r="AD1677" i="4"/>
  <c r="AE1677" i="4"/>
  <c r="AC1678" i="4"/>
  <c r="AD1678" i="4"/>
  <c r="AE1678" i="4"/>
  <c r="AC1679" i="4"/>
  <c r="AD1679" i="4"/>
  <c r="AE1679" i="4"/>
  <c r="AC1680" i="4"/>
  <c r="AD1680" i="4"/>
  <c r="AE1680" i="4"/>
  <c r="AC1681" i="4"/>
  <c r="AD1681" i="4"/>
  <c r="AE1681" i="4"/>
  <c r="AC1682" i="4"/>
  <c r="AD1682" i="4"/>
  <c r="AE1682" i="4"/>
  <c r="AC1683" i="4"/>
  <c r="AD1683" i="4"/>
  <c r="AE1683" i="4"/>
  <c r="AC1684" i="4"/>
  <c r="AD1684" i="4"/>
  <c r="AE1684" i="4"/>
  <c r="AC1685" i="4"/>
  <c r="AD1685" i="4"/>
  <c r="AE1685" i="4"/>
  <c r="AC1686" i="4"/>
  <c r="AD1686" i="4"/>
  <c r="AE1686" i="4"/>
  <c r="AC1687" i="4"/>
  <c r="AD1687" i="4"/>
  <c r="AE1687" i="4"/>
  <c r="AC1688" i="4"/>
  <c r="AD1688" i="4"/>
  <c r="AE1688" i="4"/>
  <c r="AC1689" i="4"/>
  <c r="AD1689" i="4"/>
  <c r="AE1689" i="4"/>
  <c r="AC1690" i="4"/>
  <c r="AD1690" i="4"/>
  <c r="AE1690" i="4"/>
  <c r="AC1691" i="4"/>
  <c r="AD1691" i="4"/>
  <c r="AE1691" i="4"/>
  <c r="AC1692" i="4"/>
  <c r="AD1692" i="4"/>
  <c r="AE1692" i="4"/>
  <c r="AC1693" i="4"/>
  <c r="AD1693" i="4"/>
  <c r="AE1693" i="4"/>
  <c r="AC1694" i="4"/>
  <c r="AD1694" i="4"/>
  <c r="AE1694" i="4"/>
  <c r="AC1695" i="4"/>
  <c r="AD1695" i="4"/>
  <c r="AE1695" i="4"/>
  <c r="AC1696" i="4"/>
  <c r="AD1696" i="4"/>
  <c r="AE1696" i="4"/>
  <c r="AC1697" i="4"/>
  <c r="AD1697" i="4"/>
  <c r="AE1697" i="4"/>
  <c r="AC1698" i="4"/>
  <c r="AD1698" i="4"/>
  <c r="AE1698" i="4"/>
  <c r="AC1699" i="4"/>
  <c r="AD1699" i="4"/>
  <c r="AE1699" i="4"/>
  <c r="AC1700" i="4"/>
  <c r="AD1700" i="4"/>
  <c r="AE1700" i="4"/>
  <c r="AC1701" i="4"/>
  <c r="AD1701" i="4"/>
  <c r="AE1701" i="4"/>
  <c r="AC1702" i="4"/>
  <c r="AD1702" i="4"/>
  <c r="AE1702" i="4"/>
  <c r="AC1703" i="4"/>
  <c r="AD1703" i="4"/>
  <c r="AE1703" i="4"/>
  <c r="AC1704" i="4"/>
  <c r="AD1704" i="4"/>
  <c r="AE1704" i="4"/>
  <c r="AC1705" i="4"/>
  <c r="AD1705" i="4"/>
  <c r="AE1705" i="4"/>
  <c r="AC1706" i="4"/>
  <c r="AD1706" i="4"/>
  <c r="AE1706" i="4"/>
  <c r="AC1707" i="4"/>
  <c r="AD1707" i="4"/>
  <c r="AE1707" i="4"/>
  <c r="AC1708" i="4"/>
  <c r="AD1708" i="4"/>
  <c r="AE1708" i="4"/>
  <c r="AC1709" i="4"/>
  <c r="AD1709" i="4"/>
  <c r="AE1709" i="4"/>
  <c r="AC1710" i="4"/>
  <c r="AD1710" i="4"/>
  <c r="AE1710" i="4"/>
  <c r="AC1711" i="4"/>
  <c r="AD1711" i="4"/>
  <c r="AE1711" i="4"/>
  <c r="AC1712" i="4"/>
  <c r="AD1712" i="4"/>
  <c r="AE1712" i="4"/>
  <c r="AC1713" i="4"/>
  <c r="AD1713" i="4"/>
  <c r="AE1713" i="4"/>
  <c r="AC1714" i="4"/>
  <c r="AD1714" i="4"/>
  <c r="AE1714" i="4"/>
  <c r="AC1715" i="4"/>
  <c r="AD1715" i="4"/>
  <c r="AE1715" i="4"/>
  <c r="AC1716" i="4"/>
  <c r="AD1716" i="4"/>
  <c r="AE1716" i="4"/>
  <c r="AC1717" i="4"/>
  <c r="AD1717" i="4"/>
  <c r="AE1717" i="4"/>
  <c r="AC1718" i="4"/>
  <c r="AD1718" i="4"/>
  <c r="AE1718" i="4"/>
  <c r="AC1719" i="4"/>
  <c r="AD1719" i="4"/>
  <c r="AE1719" i="4"/>
  <c r="AC1720" i="4"/>
  <c r="AD1720" i="4"/>
  <c r="AE1720" i="4"/>
  <c r="AC1721" i="4"/>
  <c r="AD1721" i="4"/>
  <c r="AE1721" i="4"/>
  <c r="AC1722" i="4"/>
  <c r="AD1722" i="4"/>
  <c r="AE1722" i="4"/>
  <c r="AC1723" i="4"/>
  <c r="AD1723" i="4"/>
  <c r="AE1723" i="4"/>
  <c r="AC1724" i="4"/>
  <c r="AD1724" i="4"/>
  <c r="AE1724" i="4"/>
  <c r="AC1725" i="4"/>
  <c r="AD1725" i="4"/>
  <c r="AE1725" i="4"/>
  <c r="AC1726" i="4"/>
  <c r="AD1726" i="4"/>
  <c r="AE1726" i="4"/>
  <c r="AC1727" i="4"/>
  <c r="AD1727" i="4"/>
  <c r="AE1727" i="4"/>
  <c r="AC1728" i="4"/>
  <c r="AD1728" i="4"/>
  <c r="AE1728" i="4"/>
  <c r="AC1729" i="4"/>
  <c r="AD1729" i="4"/>
  <c r="AE1729" i="4"/>
  <c r="AC1730" i="4"/>
  <c r="AD1730" i="4"/>
  <c r="AE1730" i="4"/>
  <c r="AC1731" i="4"/>
  <c r="AD1731" i="4"/>
  <c r="AE1731" i="4"/>
  <c r="AC1732" i="4"/>
  <c r="AD1732" i="4"/>
  <c r="AE1732" i="4"/>
  <c r="AC1733" i="4"/>
  <c r="AD1733" i="4"/>
  <c r="AE1733" i="4"/>
  <c r="AC1734" i="4"/>
  <c r="AD1734" i="4"/>
  <c r="AE1734" i="4"/>
  <c r="AC1735" i="4"/>
  <c r="AD1735" i="4"/>
  <c r="AE1735" i="4"/>
  <c r="AC1736" i="4"/>
  <c r="AD1736" i="4"/>
  <c r="AE1736" i="4"/>
  <c r="AC1737" i="4"/>
  <c r="AD1737" i="4"/>
  <c r="AE1737" i="4"/>
  <c r="AC1738" i="4"/>
  <c r="AD1738" i="4"/>
  <c r="AE1738" i="4"/>
  <c r="AC1739" i="4"/>
  <c r="AD1739" i="4"/>
  <c r="AE1739" i="4"/>
  <c r="AC1740" i="4"/>
  <c r="AD1740" i="4"/>
  <c r="AE1740" i="4"/>
  <c r="AC1741" i="4"/>
  <c r="AD1741" i="4"/>
  <c r="AE1741" i="4"/>
  <c r="AC1742" i="4"/>
  <c r="AD1742" i="4"/>
  <c r="AE1742" i="4"/>
  <c r="AC1743" i="4"/>
  <c r="AD1743" i="4"/>
  <c r="AE1743" i="4"/>
  <c r="AC1744" i="4"/>
  <c r="AD1744" i="4"/>
  <c r="AE1744" i="4"/>
  <c r="AC1745" i="4"/>
  <c r="AD1745" i="4"/>
  <c r="AE1745" i="4"/>
  <c r="AC1746" i="4"/>
  <c r="AD1746" i="4"/>
  <c r="AE1746" i="4"/>
  <c r="AC1747" i="4"/>
  <c r="AD1747" i="4"/>
  <c r="AE1747" i="4"/>
  <c r="AC1748" i="4"/>
  <c r="AD1748" i="4"/>
  <c r="AE1748" i="4"/>
  <c r="AC1749" i="4"/>
  <c r="AD1749" i="4"/>
  <c r="AE1749" i="4"/>
  <c r="AC1750" i="4"/>
  <c r="AD1750" i="4"/>
  <c r="AE1750" i="4"/>
  <c r="AC1751" i="4"/>
  <c r="AD1751" i="4"/>
  <c r="AE1751" i="4"/>
  <c r="AC1752" i="4"/>
  <c r="AD1752" i="4"/>
  <c r="AE1752" i="4"/>
  <c r="AC1753" i="4"/>
  <c r="AD1753" i="4"/>
  <c r="AE1753" i="4"/>
  <c r="AC1754" i="4"/>
  <c r="AD1754" i="4"/>
  <c r="AE1754" i="4"/>
  <c r="AC1755" i="4"/>
  <c r="AD1755" i="4"/>
  <c r="AE1755" i="4"/>
  <c r="AC1756" i="4"/>
  <c r="AD1756" i="4"/>
  <c r="AE1756" i="4"/>
  <c r="AC1757" i="4"/>
  <c r="AD1757" i="4"/>
  <c r="AE1757" i="4"/>
  <c r="AC1758" i="4"/>
  <c r="AD1758" i="4"/>
  <c r="AE1758" i="4"/>
  <c r="AC1759" i="4"/>
  <c r="AD1759" i="4"/>
  <c r="AE1759" i="4"/>
  <c r="AC1760" i="4"/>
  <c r="AD1760" i="4"/>
  <c r="AE1760" i="4"/>
  <c r="AC1761" i="4"/>
  <c r="AD1761" i="4"/>
  <c r="AE1761" i="4"/>
  <c r="AC1762" i="4"/>
  <c r="AD1762" i="4"/>
  <c r="AE1762" i="4"/>
  <c r="AC1763" i="4"/>
  <c r="AD1763" i="4"/>
  <c r="AE1763" i="4"/>
  <c r="AC1764" i="4"/>
  <c r="AD1764" i="4"/>
  <c r="AE1764" i="4"/>
  <c r="AC1765" i="4"/>
  <c r="AD1765" i="4"/>
  <c r="AE1765" i="4"/>
  <c r="AC1766" i="4"/>
  <c r="AD1766" i="4"/>
  <c r="AE1766" i="4"/>
  <c r="AC1767" i="4"/>
  <c r="AD1767" i="4"/>
  <c r="AE1767" i="4"/>
  <c r="AC1768" i="4"/>
  <c r="AD1768" i="4"/>
  <c r="AE1768" i="4"/>
  <c r="AC1769" i="4"/>
  <c r="AD1769" i="4"/>
  <c r="AE1769" i="4"/>
  <c r="AC1770" i="4"/>
  <c r="AD1770" i="4"/>
  <c r="AE1770" i="4"/>
  <c r="AC1771" i="4"/>
  <c r="AD1771" i="4"/>
  <c r="AE1771" i="4"/>
  <c r="AC1772" i="4"/>
  <c r="AD1772" i="4"/>
  <c r="AE1772" i="4"/>
  <c r="AC1773" i="4"/>
  <c r="AD1773" i="4"/>
  <c r="AE1773" i="4"/>
  <c r="AC1774" i="4"/>
  <c r="AD1774" i="4"/>
  <c r="AE1774" i="4"/>
  <c r="AC1775" i="4"/>
  <c r="AD1775" i="4"/>
  <c r="AE1775" i="4"/>
  <c r="AC1776" i="4"/>
  <c r="AD1776" i="4"/>
  <c r="AE1776" i="4"/>
  <c r="AC1777" i="4"/>
  <c r="AD1777" i="4"/>
  <c r="AE1777" i="4"/>
  <c r="AC1778" i="4"/>
  <c r="AD1778" i="4"/>
  <c r="AE1778" i="4"/>
  <c r="AC1779" i="4"/>
  <c r="AD1779" i="4"/>
  <c r="AE1779" i="4"/>
  <c r="AC1780" i="4"/>
  <c r="AD1780" i="4"/>
  <c r="AE1780" i="4"/>
  <c r="AC1781" i="4"/>
  <c r="AD1781" i="4"/>
  <c r="AE1781" i="4"/>
  <c r="AC1782" i="4"/>
  <c r="AD1782" i="4"/>
  <c r="AE1782" i="4"/>
  <c r="AC1783" i="4"/>
  <c r="AD1783" i="4"/>
  <c r="AE1783" i="4"/>
  <c r="AC1784" i="4"/>
  <c r="AD1784" i="4"/>
  <c r="AE1784" i="4"/>
  <c r="AC1785" i="4"/>
  <c r="AD1785" i="4"/>
  <c r="AE1785" i="4"/>
  <c r="AC1786" i="4"/>
  <c r="AD1786" i="4"/>
  <c r="AE1786" i="4"/>
  <c r="AC1787" i="4"/>
  <c r="AD1787" i="4"/>
  <c r="AE1787" i="4"/>
  <c r="AC1788" i="4"/>
  <c r="AD1788" i="4"/>
  <c r="AE1788" i="4"/>
  <c r="AC1789" i="4"/>
  <c r="AD1789" i="4"/>
  <c r="AE1789" i="4"/>
  <c r="AC1790" i="4"/>
  <c r="AD1790" i="4"/>
  <c r="AE1790" i="4"/>
  <c r="AC1791" i="4"/>
  <c r="AD1791" i="4"/>
  <c r="AE1791" i="4"/>
  <c r="AC1792" i="4"/>
  <c r="AD1792" i="4"/>
  <c r="AE1792" i="4"/>
  <c r="AC1793" i="4"/>
  <c r="AD1793" i="4"/>
  <c r="AE1793" i="4"/>
  <c r="AC1794" i="4"/>
  <c r="AD1794" i="4"/>
  <c r="AE1794" i="4"/>
  <c r="AC1795" i="4"/>
  <c r="AD1795" i="4"/>
  <c r="AE1795" i="4"/>
  <c r="AC1796" i="4"/>
  <c r="AD1796" i="4"/>
  <c r="AE1796" i="4"/>
  <c r="AC1797" i="4"/>
  <c r="AD1797" i="4"/>
  <c r="AE1797" i="4"/>
  <c r="AC1798" i="4"/>
  <c r="AD1798" i="4"/>
  <c r="AE1798" i="4"/>
  <c r="AC1799" i="4"/>
  <c r="AD1799" i="4"/>
  <c r="AE1799" i="4"/>
  <c r="AC1800" i="4"/>
  <c r="AD1800" i="4"/>
  <c r="AE1800" i="4"/>
  <c r="AC1801" i="4"/>
  <c r="AD1801" i="4"/>
  <c r="AE1801" i="4"/>
  <c r="AC1802" i="4"/>
  <c r="AD1802" i="4"/>
  <c r="AE1802" i="4"/>
  <c r="AC1803" i="4"/>
  <c r="AD1803" i="4"/>
  <c r="AE1803" i="4"/>
  <c r="AC1804" i="4"/>
  <c r="AD1804" i="4"/>
  <c r="AE1804" i="4"/>
  <c r="AC1805" i="4"/>
  <c r="AD1805" i="4"/>
  <c r="AE1805" i="4"/>
  <c r="AC1806" i="4"/>
  <c r="AD1806" i="4"/>
  <c r="AE1806" i="4"/>
  <c r="AC1807" i="4"/>
  <c r="AD1807" i="4"/>
  <c r="AE1807" i="4"/>
  <c r="AC1808" i="4"/>
  <c r="AD1808" i="4"/>
  <c r="AE1808" i="4"/>
  <c r="AC1809" i="4"/>
  <c r="AD1809" i="4"/>
  <c r="AE1809" i="4"/>
  <c r="AC1810" i="4"/>
  <c r="AD1810" i="4"/>
  <c r="AE1810" i="4"/>
  <c r="AC1811" i="4"/>
  <c r="AD1811" i="4"/>
  <c r="AE1811" i="4"/>
  <c r="AC1812" i="4"/>
  <c r="AD1812" i="4"/>
  <c r="AE1812" i="4"/>
  <c r="AC1813" i="4"/>
  <c r="AD1813" i="4"/>
  <c r="AE1813" i="4"/>
  <c r="AC1814" i="4"/>
  <c r="AD1814" i="4"/>
  <c r="AE1814" i="4"/>
  <c r="AC1815" i="4"/>
  <c r="AD1815" i="4"/>
  <c r="AE1815" i="4"/>
  <c r="AC1816" i="4"/>
  <c r="AD1816" i="4"/>
  <c r="AE1816" i="4"/>
  <c r="AC1817" i="4"/>
  <c r="AD1817" i="4"/>
  <c r="AE1817" i="4"/>
  <c r="AC1818" i="4"/>
  <c r="AD1818" i="4"/>
  <c r="AE1818" i="4"/>
  <c r="AC1819" i="4"/>
  <c r="AD1819" i="4"/>
  <c r="AE1819" i="4"/>
  <c r="AC1820" i="4"/>
  <c r="AD1820" i="4"/>
  <c r="AE1820" i="4"/>
  <c r="AC1821" i="4"/>
  <c r="AD1821" i="4"/>
  <c r="AE1821" i="4"/>
  <c r="AC1822" i="4"/>
  <c r="AD1822" i="4"/>
  <c r="AE1822" i="4"/>
  <c r="AC1823" i="4"/>
  <c r="AD1823" i="4"/>
  <c r="AE1823" i="4"/>
  <c r="AC1824" i="4"/>
  <c r="AD1824" i="4"/>
  <c r="AE1824" i="4"/>
  <c r="AC1825" i="4"/>
  <c r="AD1825" i="4"/>
  <c r="AE1825" i="4"/>
  <c r="AC1826" i="4"/>
  <c r="AD1826" i="4"/>
  <c r="AE1826" i="4"/>
  <c r="AC1827" i="4"/>
  <c r="AD1827" i="4"/>
  <c r="AE1827" i="4"/>
  <c r="AC1828" i="4"/>
  <c r="AD1828" i="4"/>
  <c r="AE1828" i="4"/>
  <c r="AC1829" i="4"/>
  <c r="AD1829" i="4"/>
  <c r="AE1829" i="4"/>
  <c r="AC1830" i="4"/>
  <c r="AD1830" i="4"/>
  <c r="AE1830" i="4"/>
  <c r="AC1831" i="4"/>
  <c r="AD1831" i="4"/>
  <c r="AE1831" i="4"/>
  <c r="AC1832" i="4"/>
  <c r="AD1832" i="4"/>
  <c r="AE1832" i="4"/>
  <c r="AC1833" i="4"/>
  <c r="AD1833" i="4"/>
  <c r="AE1833" i="4"/>
  <c r="AC1834" i="4"/>
  <c r="AD1834" i="4"/>
  <c r="AE1834" i="4"/>
  <c r="AC1835" i="4"/>
  <c r="AD1835" i="4"/>
  <c r="AE1835" i="4"/>
  <c r="AC1836" i="4"/>
  <c r="AD1836" i="4"/>
  <c r="AE1836" i="4"/>
  <c r="AC1837" i="4"/>
  <c r="AD1837" i="4"/>
  <c r="AE1837" i="4"/>
  <c r="AC1838" i="4"/>
  <c r="AD1838" i="4"/>
  <c r="AE1838" i="4"/>
  <c r="AC1839" i="4"/>
  <c r="AD1839" i="4"/>
  <c r="AE1839" i="4"/>
  <c r="AC1840" i="4"/>
  <c r="AD1840" i="4"/>
  <c r="AE1840" i="4"/>
  <c r="AC1841" i="4"/>
  <c r="AD1841" i="4"/>
  <c r="AE1841" i="4"/>
  <c r="AC1842" i="4"/>
  <c r="AD1842" i="4"/>
  <c r="AE1842" i="4"/>
  <c r="AC1843" i="4"/>
  <c r="AD1843" i="4"/>
  <c r="AE1843" i="4"/>
  <c r="AC1844" i="4"/>
  <c r="AD1844" i="4"/>
  <c r="AE1844" i="4"/>
  <c r="AC1845" i="4"/>
  <c r="AD1845" i="4"/>
  <c r="AE1845" i="4"/>
  <c r="AC1846" i="4"/>
  <c r="AD1846" i="4"/>
  <c r="AE1846" i="4"/>
  <c r="AC1847" i="4"/>
  <c r="AD1847" i="4"/>
  <c r="AE1847" i="4"/>
  <c r="AC1848" i="4"/>
  <c r="AD1848" i="4"/>
  <c r="AE1848" i="4"/>
  <c r="AC1849" i="4"/>
  <c r="AD1849" i="4"/>
  <c r="AE1849" i="4"/>
  <c r="AC1850" i="4"/>
  <c r="AD1850" i="4"/>
  <c r="AE1850" i="4"/>
  <c r="AC1851" i="4"/>
  <c r="AD1851" i="4"/>
  <c r="AE1851" i="4"/>
  <c r="AC1852" i="4"/>
  <c r="AD1852" i="4"/>
  <c r="AE1852" i="4"/>
  <c r="AC1853" i="4"/>
  <c r="AD1853" i="4"/>
  <c r="AE1853" i="4"/>
  <c r="AC1854" i="4"/>
  <c r="AD1854" i="4"/>
  <c r="AE1854" i="4"/>
  <c r="AC1855" i="4"/>
  <c r="AD1855" i="4"/>
  <c r="AE1855" i="4"/>
  <c r="AC1856" i="4"/>
  <c r="AD1856" i="4"/>
  <c r="AE1856" i="4"/>
  <c r="AC1857" i="4"/>
  <c r="AD1857" i="4"/>
  <c r="AE1857" i="4"/>
  <c r="AC1858" i="4"/>
  <c r="AD1858" i="4"/>
  <c r="AE1858" i="4"/>
  <c r="AC1859" i="4"/>
  <c r="AD1859" i="4"/>
  <c r="AE1859" i="4"/>
  <c r="AC1860" i="4"/>
  <c r="AD1860" i="4"/>
  <c r="AE1860" i="4"/>
  <c r="AC1861" i="4"/>
  <c r="AD1861" i="4"/>
  <c r="AE1861" i="4"/>
  <c r="AC1862" i="4"/>
  <c r="AD1862" i="4"/>
  <c r="AE1862" i="4"/>
  <c r="AC1863" i="4"/>
  <c r="AD1863" i="4"/>
  <c r="AE1863" i="4"/>
  <c r="AC1864" i="4"/>
  <c r="AD1864" i="4"/>
  <c r="AE1864" i="4"/>
  <c r="AC1865" i="4"/>
  <c r="AD1865" i="4"/>
  <c r="AE1865" i="4"/>
  <c r="AC1866" i="4"/>
  <c r="AD1866" i="4"/>
  <c r="AE1866" i="4"/>
  <c r="AC1867" i="4"/>
  <c r="AD1867" i="4"/>
  <c r="AE1867" i="4"/>
  <c r="AC1868" i="4"/>
  <c r="AD1868" i="4"/>
  <c r="AE1868" i="4"/>
  <c r="AC1869" i="4"/>
  <c r="AD1869" i="4"/>
  <c r="AE1869" i="4"/>
  <c r="AC1870" i="4"/>
  <c r="AD1870" i="4"/>
  <c r="AE1870" i="4"/>
  <c r="AC1871" i="4"/>
  <c r="AD1871" i="4"/>
  <c r="AE1871" i="4"/>
  <c r="AC1872" i="4"/>
  <c r="AD1872" i="4"/>
  <c r="AE1872" i="4"/>
  <c r="AC1873" i="4"/>
  <c r="AD1873" i="4"/>
  <c r="AE1873" i="4"/>
  <c r="AC1874" i="4"/>
  <c r="AD1874" i="4"/>
  <c r="AE1874" i="4"/>
  <c r="AC1875" i="4"/>
  <c r="AD1875" i="4"/>
  <c r="AE1875" i="4"/>
  <c r="AC1876" i="4"/>
  <c r="AD1876" i="4"/>
  <c r="AE1876" i="4"/>
  <c r="AC1877" i="4"/>
  <c r="AD1877" i="4"/>
  <c r="AE1877" i="4"/>
  <c r="AC1878" i="4"/>
  <c r="AD1878" i="4"/>
  <c r="AE1878" i="4"/>
  <c r="AC1879" i="4"/>
  <c r="AD1879" i="4"/>
  <c r="AE1879" i="4"/>
  <c r="AC1880" i="4"/>
  <c r="AD1880" i="4"/>
  <c r="AE1880" i="4"/>
  <c r="AC1881" i="4"/>
  <c r="AD1881" i="4"/>
  <c r="AE1881" i="4"/>
  <c r="AC1882" i="4"/>
  <c r="AD1882" i="4"/>
  <c r="AE1882" i="4"/>
  <c r="AC1883" i="4"/>
  <c r="AD1883" i="4"/>
  <c r="AE1883" i="4"/>
  <c r="AC1884" i="4"/>
  <c r="AD1884" i="4"/>
  <c r="AE1884" i="4"/>
  <c r="AC1885" i="4"/>
  <c r="AD1885" i="4"/>
  <c r="AE1885" i="4"/>
  <c r="AC1886" i="4"/>
  <c r="AD1886" i="4"/>
  <c r="AE1886" i="4"/>
  <c r="AC1887" i="4"/>
  <c r="AD1887" i="4"/>
  <c r="AE1887" i="4"/>
  <c r="AC1888" i="4"/>
  <c r="AD1888" i="4"/>
  <c r="AE1888" i="4"/>
  <c r="AC1889" i="4"/>
  <c r="AD1889" i="4"/>
  <c r="AE1889" i="4"/>
  <c r="AC1890" i="4"/>
  <c r="AD1890" i="4"/>
  <c r="AE1890" i="4"/>
  <c r="AC1891" i="4"/>
  <c r="AD1891" i="4"/>
  <c r="AE1891" i="4"/>
  <c r="AC1892" i="4"/>
  <c r="AD1892" i="4"/>
  <c r="AE1892" i="4"/>
  <c r="AC1893" i="4"/>
  <c r="AD1893" i="4"/>
  <c r="AE1893" i="4"/>
  <c r="AC1894" i="4"/>
  <c r="AD1894" i="4"/>
  <c r="AE1894" i="4"/>
  <c r="AC1895" i="4"/>
  <c r="AD1895" i="4"/>
  <c r="AE1895" i="4"/>
  <c r="AC1896" i="4"/>
  <c r="AD1896" i="4"/>
  <c r="AE1896" i="4"/>
  <c r="AC1897" i="4"/>
  <c r="AD1897" i="4"/>
  <c r="AE1897" i="4"/>
  <c r="AC1898" i="4"/>
  <c r="AD1898" i="4"/>
  <c r="AE1898" i="4"/>
  <c r="AC1899" i="4"/>
  <c r="AD1899" i="4"/>
  <c r="AE1899" i="4"/>
  <c r="AC1900" i="4"/>
  <c r="AD1900" i="4"/>
  <c r="AE1900" i="4"/>
  <c r="AC1901" i="4"/>
  <c r="AD1901" i="4"/>
  <c r="AE1901" i="4"/>
  <c r="AC1902" i="4"/>
  <c r="AD1902" i="4"/>
  <c r="AE1902" i="4"/>
  <c r="AC1903" i="4"/>
  <c r="AD1903" i="4"/>
  <c r="AE1903" i="4"/>
  <c r="AC1904" i="4"/>
  <c r="AD1904" i="4"/>
  <c r="AE1904" i="4"/>
  <c r="AC1905" i="4"/>
  <c r="AD1905" i="4"/>
  <c r="AE1905" i="4"/>
  <c r="AC1906" i="4"/>
  <c r="AD1906" i="4"/>
  <c r="AE1906" i="4"/>
  <c r="AC1907" i="4"/>
  <c r="AD1907" i="4"/>
  <c r="AE1907" i="4"/>
  <c r="AC1908" i="4"/>
  <c r="AD1908" i="4"/>
  <c r="AE1908" i="4"/>
  <c r="AC1909" i="4"/>
  <c r="AD1909" i="4"/>
  <c r="AE1909" i="4"/>
  <c r="AC1910" i="4"/>
  <c r="AD1910" i="4"/>
  <c r="AE1910" i="4"/>
  <c r="AC1911" i="4"/>
  <c r="AD1911" i="4"/>
  <c r="AE1911" i="4"/>
  <c r="AC1912" i="4"/>
  <c r="AD1912" i="4"/>
  <c r="AE1912" i="4"/>
  <c r="AC1913" i="4"/>
  <c r="AD1913" i="4"/>
  <c r="AE1913" i="4"/>
  <c r="AC1914" i="4"/>
  <c r="AD1914" i="4"/>
  <c r="AE1914" i="4"/>
  <c r="AC1915" i="4"/>
  <c r="AD1915" i="4"/>
  <c r="AE1915" i="4"/>
  <c r="AC1916" i="4"/>
  <c r="AD1916" i="4"/>
  <c r="AE1916" i="4"/>
  <c r="AC1917" i="4"/>
  <c r="AD1917" i="4"/>
  <c r="AE1917" i="4"/>
  <c r="AC1918" i="4"/>
  <c r="AD1918" i="4"/>
  <c r="AE1918" i="4"/>
  <c r="AC1919" i="4"/>
  <c r="AD1919" i="4"/>
  <c r="AE1919" i="4"/>
  <c r="AC1920" i="4"/>
  <c r="AD1920" i="4"/>
  <c r="AE1920" i="4"/>
  <c r="AC1921" i="4"/>
  <c r="AD1921" i="4"/>
  <c r="AE1921" i="4"/>
  <c r="AC1922" i="4"/>
  <c r="AD1922" i="4"/>
  <c r="AE1922" i="4"/>
  <c r="AC1923" i="4"/>
  <c r="AD1923" i="4"/>
  <c r="AE1923" i="4"/>
  <c r="AC1924" i="4"/>
  <c r="AD1924" i="4"/>
  <c r="AE1924" i="4"/>
  <c r="AC1925" i="4"/>
  <c r="AD1925" i="4"/>
  <c r="AE1925" i="4"/>
  <c r="AC1926" i="4"/>
  <c r="AD1926" i="4"/>
  <c r="AE1926" i="4"/>
  <c r="AC1927" i="4"/>
  <c r="AD1927" i="4"/>
  <c r="AE1927" i="4"/>
  <c r="AC1928" i="4"/>
  <c r="AD1928" i="4"/>
  <c r="AE1928" i="4"/>
  <c r="AC1929" i="4"/>
  <c r="AD1929" i="4"/>
  <c r="AE1929" i="4"/>
  <c r="AC1930" i="4"/>
  <c r="AD1930" i="4"/>
  <c r="AE1930" i="4"/>
  <c r="AC1931" i="4"/>
  <c r="AD1931" i="4"/>
  <c r="AE1931" i="4"/>
  <c r="AC1932" i="4"/>
  <c r="AD1932" i="4"/>
  <c r="AE1932" i="4"/>
  <c r="AC1933" i="4"/>
  <c r="AD1933" i="4"/>
  <c r="AE1933" i="4"/>
  <c r="AC1934" i="4"/>
  <c r="AD1934" i="4"/>
  <c r="AE1934" i="4"/>
  <c r="AC1935" i="4"/>
  <c r="AD1935" i="4"/>
  <c r="AE1935" i="4"/>
  <c r="AC1936" i="4"/>
  <c r="AD1936" i="4"/>
  <c r="AE1936" i="4"/>
  <c r="AC1937" i="4"/>
  <c r="AD1937" i="4"/>
  <c r="AE1937" i="4"/>
  <c r="AC1938" i="4"/>
  <c r="AD1938" i="4"/>
  <c r="AE1938" i="4"/>
  <c r="AC1939" i="4"/>
  <c r="AD1939" i="4"/>
  <c r="AE1939" i="4"/>
  <c r="AC1940" i="4"/>
  <c r="AD1940" i="4"/>
  <c r="AE1940" i="4"/>
  <c r="AC1941" i="4"/>
  <c r="AD1941" i="4"/>
  <c r="AE1941" i="4"/>
  <c r="AC1942" i="4"/>
  <c r="AD1942" i="4"/>
  <c r="AE1942" i="4"/>
  <c r="AC1943" i="4"/>
  <c r="AD1943" i="4"/>
  <c r="AE1943" i="4"/>
  <c r="AC1944" i="4"/>
  <c r="AD1944" i="4"/>
  <c r="AE1944" i="4"/>
  <c r="AC1945" i="4"/>
  <c r="AD1945" i="4"/>
  <c r="AE1945" i="4"/>
  <c r="AC1946" i="4"/>
  <c r="AD1946" i="4"/>
  <c r="AE1946" i="4"/>
  <c r="AC1947" i="4"/>
  <c r="AD1947" i="4"/>
  <c r="AE1947" i="4"/>
  <c r="AC1948" i="4"/>
  <c r="AD1948" i="4"/>
  <c r="AE1948" i="4"/>
  <c r="AC1949" i="4"/>
  <c r="AD1949" i="4"/>
  <c r="AE1949" i="4"/>
  <c r="AC1950" i="4"/>
  <c r="AD1950" i="4"/>
  <c r="AE1950" i="4"/>
  <c r="AC1951" i="4"/>
  <c r="AD1951" i="4"/>
  <c r="AE1951" i="4"/>
  <c r="AC1952" i="4"/>
  <c r="AD1952" i="4"/>
  <c r="AE1952" i="4"/>
  <c r="AC1953" i="4"/>
  <c r="AD1953" i="4"/>
  <c r="AE1953" i="4"/>
  <c r="AC1954" i="4"/>
  <c r="AD1954" i="4"/>
  <c r="AE1954" i="4"/>
  <c r="AC1955" i="4"/>
  <c r="AD1955" i="4"/>
  <c r="AE1955" i="4"/>
  <c r="AC1956" i="4"/>
  <c r="AD1956" i="4"/>
  <c r="AE1956" i="4"/>
  <c r="AC1957" i="4"/>
  <c r="AD1957" i="4"/>
  <c r="AE1957" i="4"/>
  <c r="AC1958" i="4"/>
  <c r="AD1958" i="4"/>
  <c r="AE1958" i="4"/>
  <c r="AC1959" i="4"/>
  <c r="AD1959" i="4"/>
  <c r="AE1959" i="4"/>
  <c r="AC1960" i="4"/>
  <c r="AD1960" i="4"/>
  <c r="AE1960" i="4"/>
  <c r="AC1961" i="4"/>
  <c r="AD1961" i="4"/>
  <c r="AE1961" i="4"/>
  <c r="AC1962" i="4"/>
  <c r="AD1962" i="4"/>
  <c r="AE1962" i="4"/>
  <c r="AC1963" i="4"/>
  <c r="AD1963" i="4"/>
  <c r="AE1963" i="4"/>
  <c r="AC1964" i="4"/>
  <c r="AD1964" i="4"/>
  <c r="AE1964" i="4"/>
  <c r="AC1965" i="4"/>
  <c r="AD1965" i="4"/>
  <c r="AE1965" i="4"/>
  <c r="AC1966" i="4"/>
  <c r="AD1966" i="4"/>
  <c r="AE1966" i="4"/>
  <c r="AC1967" i="4"/>
  <c r="AD1967" i="4"/>
  <c r="AE1967" i="4"/>
  <c r="AC1968" i="4"/>
  <c r="AD1968" i="4"/>
  <c r="AE1968" i="4"/>
  <c r="AC1969" i="4"/>
  <c r="AD1969" i="4"/>
  <c r="AE1969" i="4"/>
  <c r="AC1970" i="4"/>
  <c r="AD1970" i="4"/>
  <c r="AE1970" i="4"/>
  <c r="AC1971" i="4"/>
  <c r="AD1971" i="4"/>
  <c r="AE1971" i="4"/>
  <c r="AC1972" i="4"/>
  <c r="AD1972" i="4"/>
  <c r="AE1972" i="4"/>
  <c r="AC1973" i="4"/>
  <c r="AD1973" i="4"/>
  <c r="AE1973" i="4"/>
  <c r="AC1974" i="4"/>
  <c r="AD1974" i="4"/>
  <c r="AE1974" i="4"/>
  <c r="AC1975" i="4"/>
  <c r="AD1975" i="4"/>
  <c r="AE1975" i="4"/>
  <c r="AC1976" i="4"/>
  <c r="AD1976" i="4"/>
  <c r="AE1976" i="4"/>
  <c r="AC1977" i="4"/>
  <c r="AD1977" i="4"/>
  <c r="AE1977" i="4"/>
  <c r="AC1978" i="4"/>
  <c r="AD1978" i="4"/>
  <c r="AE1978" i="4"/>
  <c r="AC1979" i="4"/>
  <c r="AD1979" i="4"/>
  <c r="AE1979" i="4"/>
  <c r="AC1980" i="4"/>
  <c r="AD1980" i="4"/>
  <c r="AE1980" i="4"/>
  <c r="AC1981" i="4"/>
  <c r="AD1981" i="4"/>
  <c r="AE1981" i="4"/>
  <c r="AC1982" i="4"/>
  <c r="AD1982" i="4"/>
  <c r="AE1982" i="4"/>
  <c r="AC1983" i="4"/>
  <c r="AD1983" i="4"/>
  <c r="AE1983" i="4"/>
  <c r="AC1984" i="4"/>
  <c r="AD1984" i="4"/>
  <c r="AE1984" i="4"/>
  <c r="AC1985" i="4"/>
  <c r="AD1985" i="4"/>
  <c r="AE1985" i="4"/>
  <c r="AC1986" i="4"/>
  <c r="AD1986" i="4"/>
  <c r="AE1986" i="4"/>
  <c r="AC1987" i="4"/>
  <c r="AD1987" i="4"/>
  <c r="AE1987" i="4"/>
  <c r="AC1988" i="4"/>
  <c r="AD1988" i="4"/>
  <c r="AE1988" i="4"/>
  <c r="AC1989" i="4"/>
  <c r="AD1989" i="4"/>
  <c r="AE1989" i="4"/>
  <c r="AC1990" i="4"/>
  <c r="AD1990" i="4"/>
  <c r="AE1990" i="4"/>
  <c r="AC1991" i="4"/>
  <c r="AD1991" i="4"/>
  <c r="AE1991" i="4"/>
  <c r="AC1992" i="4"/>
  <c r="AD1992" i="4"/>
  <c r="AE1992" i="4"/>
  <c r="AC1993" i="4"/>
  <c r="AD1993" i="4"/>
  <c r="AE1993" i="4"/>
  <c r="AC1994" i="4"/>
  <c r="AD1994" i="4"/>
  <c r="AE1994" i="4"/>
  <c r="AC1995" i="4"/>
  <c r="AD1995" i="4"/>
  <c r="AE1995" i="4"/>
  <c r="AC1996" i="4"/>
  <c r="AD1996" i="4"/>
  <c r="AE1996" i="4"/>
  <c r="AC1997" i="4"/>
  <c r="AD1997" i="4"/>
  <c r="AE1997" i="4"/>
  <c r="AC1998" i="4"/>
  <c r="AD1998" i="4"/>
  <c r="AE1998" i="4"/>
  <c r="AC1999" i="4"/>
  <c r="AD1999" i="4"/>
  <c r="AE1999" i="4"/>
  <c r="AC2000" i="4"/>
  <c r="AD2000" i="4"/>
  <c r="AE2000" i="4"/>
  <c r="AC2001" i="4"/>
  <c r="AD2001" i="4"/>
  <c r="AE2001" i="4"/>
  <c r="AC2002" i="4"/>
  <c r="AD2002" i="4"/>
  <c r="AE2002" i="4"/>
  <c r="AC2003" i="4"/>
  <c r="AD2003" i="4"/>
  <c r="AE2003" i="4"/>
  <c r="AC2004" i="4"/>
  <c r="AD2004" i="4"/>
  <c r="AE2004" i="4"/>
  <c r="AC2005" i="4"/>
  <c r="AD2005" i="4"/>
  <c r="AE2005" i="4"/>
  <c r="AC2006" i="4"/>
  <c r="AD2006" i="4"/>
  <c r="AE2006" i="4"/>
  <c r="AC2007" i="4"/>
  <c r="AD2007" i="4"/>
  <c r="AE2007" i="4"/>
  <c r="AC2008" i="4"/>
  <c r="AD2008" i="4"/>
  <c r="AE2008" i="4"/>
  <c r="AC2009" i="4"/>
  <c r="AD2009" i="4"/>
  <c r="AE2009" i="4"/>
  <c r="AC2010" i="4"/>
  <c r="AD2010" i="4"/>
  <c r="AE2010" i="4"/>
  <c r="AC2011" i="4"/>
  <c r="AD2011" i="4"/>
  <c r="AE2011" i="4"/>
  <c r="AC2012" i="4"/>
  <c r="AD2012" i="4"/>
  <c r="AE2012" i="4"/>
  <c r="AC2013" i="4"/>
  <c r="AD2013" i="4"/>
  <c r="AE2013" i="4"/>
  <c r="AC2014" i="4"/>
  <c r="AD2014" i="4"/>
  <c r="AE2014" i="4"/>
  <c r="AC2015" i="4"/>
  <c r="AD2015" i="4"/>
  <c r="AE2015" i="4"/>
  <c r="AC2016" i="4"/>
  <c r="AD2016" i="4"/>
  <c r="AE2016" i="4"/>
  <c r="AC2017" i="4"/>
  <c r="AD2017" i="4"/>
  <c r="AE2017" i="4"/>
  <c r="AC2018" i="4"/>
  <c r="AD2018" i="4"/>
  <c r="AE2018" i="4"/>
  <c r="AC2019" i="4"/>
  <c r="AD2019" i="4"/>
  <c r="AE2019" i="4"/>
  <c r="AC2020" i="4"/>
  <c r="AD2020" i="4"/>
  <c r="AE2020" i="4"/>
  <c r="AC2021" i="4"/>
  <c r="AD2021" i="4"/>
  <c r="AE2021" i="4"/>
  <c r="AC2022" i="4"/>
  <c r="AD2022" i="4"/>
  <c r="AE2022" i="4"/>
  <c r="AC2023" i="4"/>
  <c r="AD2023" i="4"/>
  <c r="AE2023" i="4"/>
  <c r="AC2024" i="4"/>
  <c r="AD2024" i="4"/>
  <c r="AE2024" i="4"/>
  <c r="AC2025" i="4"/>
  <c r="AD2025" i="4"/>
  <c r="AE2025" i="4"/>
  <c r="AC2026" i="4"/>
  <c r="AD2026" i="4"/>
  <c r="AE2026" i="4"/>
  <c r="AC2027" i="4"/>
  <c r="AD2027" i="4"/>
  <c r="AE2027" i="4"/>
  <c r="AC2028" i="4"/>
  <c r="AD2028" i="4"/>
  <c r="AE2028" i="4"/>
  <c r="AC2029" i="4"/>
  <c r="AD2029" i="4"/>
  <c r="AE2029" i="4"/>
  <c r="AC2030" i="4"/>
  <c r="AD2030" i="4"/>
  <c r="AE2030" i="4"/>
  <c r="AC2031" i="4"/>
  <c r="AD2031" i="4"/>
  <c r="AE2031" i="4"/>
  <c r="AC2032" i="4"/>
  <c r="AD2032" i="4"/>
  <c r="AE2032" i="4"/>
  <c r="AC2033" i="4"/>
  <c r="AD2033" i="4"/>
  <c r="AE2033" i="4"/>
  <c r="AC2034" i="4"/>
  <c r="AD2034" i="4"/>
  <c r="AE2034" i="4"/>
  <c r="AC2035" i="4"/>
  <c r="AD2035" i="4"/>
  <c r="AE2035" i="4"/>
  <c r="AC2036" i="4"/>
  <c r="AD2036" i="4"/>
  <c r="AE2036" i="4"/>
  <c r="AC2037" i="4"/>
  <c r="AD2037" i="4"/>
  <c r="AE2037" i="4"/>
  <c r="AC2038" i="4"/>
  <c r="AD2038" i="4"/>
  <c r="AE2038" i="4"/>
  <c r="AC2039" i="4"/>
  <c r="AD2039" i="4"/>
  <c r="AE2039" i="4"/>
  <c r="AC2040" i="4"/>
  <c r="AD2040" i="4"/>
  <c r="AE2040" i="4"/>
  <c r="AC2041" i="4"/>
  <c r="AD2041" i="4"/>
  <c r="AE2041" i="4"/>
  <c r="AC2042" i="4"/>
  <c r="AD2042" i="4"/>
  <c r="AE2042" i="4"/>
  <c r="AC2043" i="4"/>
  <c r="AD2043" i="4"/>
  <c r="AE2043" i="4"/>
  <c r="AC2044" i="4"/>
  <c r="AD2044" i="4"/>
  <c r="AE2044" i="4"/>
  <c r="AC2045" i="4"/>
  <c r="AD2045" i="4"/>
  <c r="AE2045" i="4"/>
  <c r="AC2046" i="4"/>
  <c r="AD2046" i="4"/>
  <c r="AE2046" i="4"/>
  <c r="AC2047" i="4"/>
  <c r="AD2047" i="4"/>
  <c r="AE2047" i="4"/>
  <c r="AC2048" i="4"/>
  <c r="AD2048" i="4"/>
  <c r="AE2048" i="4"/>
  <c r="AC2049" i="4"/>
  <c r="AD2049" i="4"/>
  <c r="AE2049" i="4"/>
  <c r="AC2050" i="4"/>
  <c r="AD2050" i="4"/>
  <c r="AE2050" i="4"/>
  <c r="AC2051" i="4"/>
  <c r="AD2051" i="4"/>
  <c r="AE2051" i="4"/>
  <c r="AC2052" i="4"/>
  <c r="AD2052" i="4"/>
  <c r="AE2052" i="4"/>
  <c r="AC2053" i="4"/>
  <c r="AD2053" i="4"/>
  <c r="AE2053" i="4"/>
  <c r="AC2054" i="4"/>
  <c r="AD2054" i="4"/>
  <c r="AE2054" i="4"/>
  <c r="AC2055" i="4"/>
  <c r="AD2055" i="4"/>
  <c r="AE2055" i="4"/>
  <c r="AC2056" i="4"/>
  <c r="AD2056" i="4"/>
  <c r="AE2056" i="4"/>
  <c r="AC2057" i="4"/>
  <c r="AD2057" i="4"/>
  <c r="AE2057" i="4"/>
  <c r="AC2058" i="4"/>
  <c r="AD2058" i="4"/>
  <c r="AE2058" i="4"/>
  <c r="AC2059" i="4"/>
  <c r="AD2059" i="4"/>
  <c r="AE2059" i="4"/>
  <c r="AC2060" i="4"/>
  <c r="AD2060" i="4"/>
  <c r="AE2060" i="4"/>
  <c r="AC2061" i="4"/>
  <c r="AD2061" i="4"/>
  <c r="AE2061" i="4"/>
  <c r="AC2062" i="4"/>
  <c r="AD2062" i="4"/>
  <c r="AE2062" i="4"/>
  <c r="AC2063" i="4"/>
  <c r="AD2063" i="4"/>
  <c r="AE2063" i="4"/>
  <c r="AC2064" i="4"/>
  <c r="AD2064" i="4"/>
  <c r="AE2064" i="4"/>
  <c r="AC2065" i="4"/>
  <c r="AD2065" i="4"/>
  <c r="AE2065" i="4"/>
  <c r="AC2066" i="4"/>
  <c r="AD2066" i="4"/>
  <c r="AE2066" i="4"/>
  <c r="AC2067" i="4"/>
  <c r="AD2067" i="4"/>
  <c r="AE2067" i="4"/>
  <c r="AC2068" i="4"/>
  <c r="AD2068" i="4"/>
  <c r="AE2068" i="4"/>
  <c r="AC2069" i="4"/>
  <c r="AD2069" i="4"/>
  <c r="AE2069" i="4"/>
  <c r="AC2070" i="4"/>
  <c r="AD2070" i="4"/>
  <c r="AE2070" i="4"/>
  <c r="AC2071" i="4"/>
  <c r="AD2071" i="4"/>
  <c r="AE2071" i="4"/>
  <c r="AC2072" i="4"/>
  <c r="AD2072" i="4"/>
  <c r="AE2072" i="4"/>
  <c r="AC2073" i="4"/>
  <c r="AD2073" i="4"/>
  <c r="AE2073" i="4"/>
  <c r="AC2074" i="4"/>
  <c r="AD2074" i="4"/>
  <c r="AE2074" i="4"/>
  <c r="AC2075" i="4"/>
  <c r="AD2075" i="4"/>
  <c r="AE2075" i="4"/>
  <c r="AC2076" i="4"/>
  <c r="AD2076" i="4"/>
  <c r="AE2076" i="4"/>
  <c r="AC2077" i="4"/>
  <c r="AD2077" i="4"/>
  <c r="AE2077" i="4"/>
  <c r="AC2078" i="4"/>
  <c r="AD2078" i="4"/>
  <c r="AE2078" i="4"/>
  <c r="AC2079" i="4"/>
  <c r="AD2079" i="4"/>
  <c r="AE2079" i="4"/>
  <c r="AC2080" i="4"/>
  <c r="AD2080" i="4"/>
  <c r="AE2080" i="4"/>
  <c r="AC2081" i="4"/>
  <c r="AD2081" i="4"/>
  <c r="AE2081" i="4"/>
  <c r="AC2082" i="4"/>
  <c r="AD2082" i="4"/>
  <c r="AE2082" i="4"/>
  <c r="AC2083" i="4"/>
  <c r="AD2083" i="4"/>
  <c r="AE2083" i="4"/>
  <c r="AC2084" i="4"/>
  <c r="AD2084" i="4"/>
  <c r="AE2084" i="4"/>
  <c r="AC2085" i="4"/>
  <c r="AD2085" i="4"/>
  <c r="AE2085" i="4"/>
  <c r="AC2086" i="4"/>
  <c r="AD2086" i="4"/>
  <c r="AE2086" i="4"/>
  <c r="AC2087" i="4"/>
  <c r="AD2087" i="4"/>
  <c r="AE2087" i="4"/>
  <c r="AC2088" i="4"/>
  <c r="AD2088" i="4"/>
  <c r="AE2088" i="4"/>
  <c r="AC2089" i="4"/>
  <c r="AD2089" i="4"/>
  <c r="AE2089" i="4"/>
  <c r="AC2090" i="4"/>
  <c r="AD2090" i="4"/>
  <c r="AE2090" i="4"/>
  <c r="AC2091" i="4"/>
  <c r="AD2091" i="4"/>
  <c r="AE2091" i="4"/>
  <c r="AC2092" i="4"/>
  <c r="AD2092" i="4"/>
  <c r="AE2092" i="4"/>
  <c r="AC2093" i="4"/>
  <c r="AD2093" i="4"/>
  <c r="AE2093" i="4"/>
  <c r="AC2094" i="4"/>
  <c r="AD2094" i="4"/>
  <c r="AE2094" i="4"/>
  <c r="AC2095" i="4"/>
  <c r="AD2095" i="4"/>
  <c r="AE2095" i="4"/>
  <c r="AC2096" i="4"/>
  <c r="AD2096" i="4"/>
  <c r="AE2096" i="4"/>
  <c r="AC2097" i="4"/>
  <c r="AD2097" i="4"/>
  <c r="AE2097" i="4"/>
  <c r="AC2098" i="4"/>
  <c r="AD2098" i="4"/>
  <c r="AE2098" i="4"/>
  <c r="AC2099" i="4"/>
  <c r="AD2099" i="4"/>
  <c r="AE2099" i="4"/>
  <c r="AC2100" i="4"/>
  <c r="AD2100" i="4"/>
  <c r="AE2100" i="4"/>
  <c r="AC2101" i="4"/>
  <c r="AD2101" i="4"/>
  <c r="AE2101" i="4"/>
  <c r="AC2102" i="4"/>
  <c r="AD2102" i="4"/>
  <c r="AE2102" i="4"/>
  <c r="AC2103" i="4"/>
  <c r="AD2103" i="4"/>
  <c r="AE2103" i="4"/>
  <c r="AC2104" i="4"/>
  <c r="AD2104" i="4"/>
  <c r="AE2104" i="4"/>
  <c r="AC2105" i="4"/>
  <c r="AD2105" i="4"/>
  <c r="AE2105" i="4"/>
  <c r="AC2106" i="4"/>
  <c r="AD2106" i="4"/>
  <c r="AE2106" i="4"/>
  <c r="AC2107" i="4"/>
  <c r="AD2107" i="4"/>
  <c r="AE2107" i="4"/>
  <c r="AC2108" i="4"/>
  <c r="AD2108" i="4"/>
  <c r="AE2108" i="4"/>
  <c r="AC2109" i="4"/>
  <c r="AD2109" i="4"/>
  <c r="AE2109" i="4"/>
  <c r="AC2110" i="4"/>
  <c r="AD2110" i="4"/>
  <c r="AE2110" i="4"/>
  <c r="AC2111" i="4"/>
  <c r="AD2111" i="4"/>
  <c r="AE2111" i="4"/>
  <c r="AC2112" i="4"/>
  <c r="AD2112" i="4"/>
  <c r="AE2112" i="4"/>
  <c r="AC2113" i="4"/>
  <c r="AD2113" i="4"/>
  <c r="AE2113" i="4"/>
  <c r="AC2114" i="4"/>
  <c r="AD2114" i="4"/>
  <c r="AE2114" i="4"/>
  <c r="AC2115" i="4"/>
  <c r="AD2115" i="4"/>
  <c r="AE2115" i="4"/>
  <c r="AC2116" i="4"/>
  <c r="AD2116" i="4"/>
  <c r="AE2116" i="4"/>
  <c r="AC2117" i="4"/>
  <c r="AD2117" i="4"/>
  <c r="AE2117" i="4"/>
  <c r="AC2118" i="4"/>
  <c r="AD2118" i="4"/>
  <c r="AE2118" i="4"/>
  <c r="AC2119" i="4"/>
  <c r="AD2119" i="4"/>
  <c r="AE2119" i="4"/>
  <c r="AC2120" i="4"/>
  <c r="AD2120" i="4"/>
  <c r="AE2120" i="4"/>
  <c r="AC2121" i="4"/>
  <c r="AD2121" i="4"/>
  <c r="AE2121" i="4"/>
  <c r="AC2122" i="4"/>
  <c r="AD2122" i="4"/>
  <c r="AE2122" i="4"/>
  <c r="AC2123" i="4"/>
  <c r="AD2123" i="4"/>
  <c r="AE2123" i="4"/>
  <c r="AC2124" i="4"/>
  <c r="AD2124" i="4"/>
  <c r="AE2124" i="4"/>
  <c r="AC2125" i="4"/>
  <c r="AD2125" i="4"/>
  <c r="AE2125" i="4"/>
  <c r="AC2126" i="4"/>
  <c r="AD2126" i="4"/>
  <c r="AE2126" i="4"/>
  <c r="AC2127" i="4"/>
  <c r="AD2127" i="4"/>
  <c r="AE2127" i="4"/>
  <c r="AC2128" i="4"/>
  <c r="AD2128" i="4"/>
  <c r="AE2128" i="4"/>
  <c r="AC2129" i="4"/>
  <c r="AD2129" i="4"/>
  <c r="AE2129" i="4"/>
  <c r="AC2130" i="4"/>
  <c r="AD2130" i="4"/>
  <c r="AE2130" i="4"/>
  <c r="AC2131" i="4"/>
  <c r="AD2131" i="4"/>
  <c r="AE2131" i="4"/>
  <c r="AC2132" i="4"/>
  <c r="AD2132" i="4"/>
  <c r="AE2132" i="4"/>
  <c r="AC2133" i="4"/>
  <c r="AD2133" i="4"/>
  <c r="AE2133" i="4"/>
  <c r="AC2134" i="4"/>
  <c r="AD2134" i="4"/>
  <c r="AE2134" i="4"/>
  <c r="AC2135" i="4"/>
  <c r="AD2135" i="4"/>
  <c r="AE2135" i="4"/>
  <c r="AC2136" i="4"/>
  <c r="AD2136" i="4"/>
  <c r="AE2136" i="4"/>
  <c r="AC2137" i="4"/>
  <c r="AD2137" i="4"/>
  <c r="AE2137" i="4"/>
  <c r="AC2138" i="4"/>
  <c r="AD2138" i="4"/>
  <c r="AE2138" i="4"/>
  <c r="AC2139" i="4"/>
  <c r="AD2139" i="4"/>
  <c r="AE2139" i="4"/>
  <c r="AC2140" i="4"/>
  <c r="AD2140" i="4"/>
  <c r="AE2140" i="4"/>
  <c r="AC2141" i="4"/>
  <c r="AD2141" i="4"/>
  <c r="AE2141" i="4"/>
  <c r="AC2142" i="4"/>
  <c r="AD2142" i="4"/>
  <c r="AE2142" i="4"/>
  <c r="AC2143" i="4"/>
  <c r="AD2143" i="4"/>
  <c r="AE2143" i="4"/>
  <c r="AC2144" i="4"/>
  <c r="AD2144" i="4"/>
  <c r="AE2144" i="4"/>
  <c r="AC2145" i="4"/>
  <c r="AD2145" i="4"/>
  <c r="AE2145" i="4"/>
  <c r="AC2146" i="4"/>
  <c r="AD2146" i="4"/>
  <c r="AE2146" i="4"/>
  <c r="AC2147" i="4"/>
  <c r="AD2147" i="4"/>
  <c r="AE2147" i="4"/>
  <c r="AC2148" i="4"/>
  <c r="AD2148" i="4"/>
  <c r="AE2148" i="4"/>
  <c r="AC2149" i="4"/>
  <c r="AD2149" i="4"/>
  <c r="AE2149" i="4"/>
  <c r="AC2150" i="4"/>
  <c r="AD2150" i="4"/>
  <c r="AE2150" i="4"/>
  <c r="AC2151" i="4"/>
  <c r="AD2151" i="4"/>
  <c r="AE2151" i="4"/>
  <c r="AC2152" i="4"/>
  <c r="AD2152" i="4"/>
  <c r="AE2152" i="4"/>
  <c r="AC2153" i="4"/>
  <c r="AD2153" i="4"/>
  <c r="AE2153" i="4"/>
  <c r="AC2154" i="4"/>
  <c r="AD2154" i="4"/>
  <c r="AE2154" i="4"/>
  <c r="AC2155" i="4"/>
  <c r="AD2155" i="4"/>
  <c r="AE2155" i="4"/>
  <c r="AC2156" i="4"/>
  <c r="AD2156" i="4"/>
  <c r="AE2156" i="4"/>
  <c r="AC2157" i="4"/>
  <c r="AD2157" i="4"/>
  <c r="AE2157" i="4"/>
  <c r="AC2158" i="4"/>
  <c r="AD2158" i="4"/>
  <c r="AE2158" i="4"/>
  <c r="AC2159" i="4"/>
  <c r="AD2159" i="4"/>
  <c r="AE2159" i="4"/>
  <c r="AC2160" i="4"/>
  <c r="AD2160" i="4"/>
  <c r="AE2160" i="4"/>
  <c r="AC2161" i="4"/>
  <c r="AD2161" i="4"/>
  <c r="AE2161" i="4"/>
  <c r="AC2162" i="4"/>
  <c r="AD2162" i="4"/>
  <c r="AE2162" i="4"/>
  <c r="AC2163" i="4"/>
  <c r="AD2163" i="4"/>
  <c r="AE2163" i="4"/>
  <c r="AC2164" i="4"/>
  <c r="AD2164" i="4"/>
  <c r="AE2164" i="4"/>
  <c r="AC2165" i="4"/>
  <c r="AD2165" i="4"/>
  <c r="AE2165" i="4"/>
  <c r="AC2166" i="4"/>
  <c r="AD2166" i="4"/>
  <c r="AE2166" i="4"/>
  <c r="AC2167" i="4"/>
  <c r="AD2167" i="4"/>
  <c r="AE2167" i="4"/>
  <c r="AC2168" i="4"/>
  <c r="AD2168" i="4"/>
  <c r="AE2168" i="4"/>
  <c r="AC2169" i="4"/>
  <c r="AD2169" i="4"/>
  <c r="AE2169" i="4"/>
  <c r="AC2170" i="4"/>
  <c r="AD2170" i="4"/>
  <c r="AE2170" i="4"/>
  <c r="AC2171" i="4"/>
  <c r="AD2171" i="4"/>
  <c r="AE2171" i="4"/>
  <c r="AC2172" i="4"/>
  <c r="AD2172" i="4"/>
  <c r="AE2172" i="4"/>
  <c r="AC2173" i="4"/>
  <c r="AD2173" i="4"/>
  <c r="AE2173" i="4"/>
  <c r="AC2174" i="4"/>
  <c r="AD2174" i="4"/>
  <c r="AE2174" i="4"/>
  <c r="AC2175" i="4"/>
  <c r="AD2175" i="4"/>
  <c r="AE2175" i="4"/>
  <c r="AC2176" i="4"/>
  <c r="AD2176" i="4"/>
  <c r="AE2176" i="4"/>
  <c r="AC2177" i="4"/>
  <c r="AD2177" i="4"/>
  <c r="AE2177" i="4"/>
  <c r="AC2178" i="4"/>
  <c r="AD2178" i="4"/>
  <c r="AE2178" i="4"/>
  <c r="AC2179" i="4"/>
  <c r="AD2179" i="4"/>
  <c r="AE2179" i="4"/>
  <c r="AC2180" i="4"/>
  <c r="AD2180" i="4"/>
  <c r="AE2180" i="4"/>
  <c r="AC2181" i="4"/>
  <c r="AD2181" i="4"/>
  <c r="AE2181" i="4"/>
  <c r="AC2182" i="4"/>
  <c r="AD2182" i="4"/>
  <c r="AE2182" i="4"/>
  <c r="AC2183" i="4"/>
  <c r="AD2183" i="4"/>
  <c r="AE2183" i="4"/>
  <c r="AC2184" i="4"/>
  <c r="AD2184" i="4"/>
  <c r="AE2184" i="4"/>
  <c r="AC2185" i="4"/>
  <c r="AD2185" i="4"/>
  <c r="AE2185" i="4"/>
  <c r="AC2186" i="4"/>
  <c r="AD2186" i="4"/>
  <c r="AE2186" i="4"/>
  <c r="AC2187" i="4"/>
  <c r="AD2187" i="4"/>
  <c r="AE2187" i="4"/>
  <c r="AC2188" i="4"/>
  <c r="AD2188" i="4"/>
  <c r="AE2188" i="4"/>
  <c r="AC2189" i="4"/>
  <c r="AD2189" i="4"/>
  <c r="AE2189" i="4"/>
  <c r="AC2190" i="4"/>
  <c r="AD2190" i="4"/>
  <c r="AE2190" i="4"/>
  <c r="AC2191" i="4"/>
  <c r="AD2191" i="4"/>
  <c r="AE2191" i="4"/>
  <c r="AC2192" i="4"/>
  <c r="AD2192" i="4"/>
  <c r="AE2192" i="4"/>
  <c r="AC2193" i="4"/>
  <c r="AD2193" i="4"/>
  <c r="AE2193" i="4"/>
  <c r="AC2194" i="4"/>
  <c r="AD2194" i="4"/>
  <c r="AE2194" i="4"/>
  <c r="AC2195" i="4"/>
  <c r="AD2195" i="4"/>
  <c r="AE2195" i="4"/>
  <c r="AC2196" i="4"/>
  <c r="AD2196" i="4"/>
  <c r="AE2196" i="4"/>
  <c r="AC2197" i="4"/>
  <c r="AD2197" i="4"/>
  <c r="AE2197" i="4"/>
  <c r="AC2198" i="4"/>
  <c r="AD2198" i="4"/>
  <c r="AE2198" i="4"/>
  <c r="AC2199" i="4"/>
  <c r="AD2199" i="4"/>
  <c r="AE2199" i="4"/>
  <c r="AC2200" i="4"/>
  <c r="AD2200" i="4"/>
  <c r="AE2200" i="4"/>
  <c r="AC2201" i="4"/>
  <c r="AD2201" i="4"/>
  <c r="AE2201" i="4"/>
  <c r="AC2202" i="4"/>
  <c r="AD2202" i="4"/>
  <c r="AE2202" i="4"/>
  <c r="AC2203" i="4"/>
  <c r="AD2203" i="4"/>
  <c r="AE2203" i="4"/>
  <c r="AC2204" i="4"/>
  <c r="AD2204" i="4"/>
  <c r="AE2204" i="4"/>
  <c r="AC2205" i="4"/>
  <c r="AD2205" i="4"/>
  <c r="AE2205" i="4"/>
  <c r="AC2206" i="4"/>
  <c r="AD2206" i="4"/>
  <c r="AE2206" i="4"/>
  <c r="AC2207" i="4"/>
  <c r="AD2207" i="4"/>
  <c r="AE2207" i="4"/>
  <c r="AC2208" i="4"/>
  <c r="AD2208" i="4"/>
  <c r="AE2208" i="4"/>
  <c r="AC2209" i="4"/>
  <c r="AD2209" i="4"/>
  <c r="AE2209" i="4"/>
  <c r="AC2210" i="4"/>
  <c r="AD2210" i="4"/>
  <c r="AE2210" i="4"/>
  <c r="AC2211" i="4"/>
  <c r="AD2211" i="4"/>
  <c r="AE2211" i="4"/>
  <c r="AC2212" i="4"/>
  <c r="AD2212" i="4"/>
  <c r="AE2212" i="4"/>
  <c r="AC2213" i="4"/>
  <c r="AD2213" i="4"/>
  <c r="AE2213" i="4"/>
  <c r="AC2214" i="4"/>
  <c r="AD2214" i="4"/>
  <c r="AE2214" i="4"/>
  <c r="AC2215" i="4"/>
  <c r="AD2215" i="4"/>
  <c r="AE2215" i="4"/>
  <c r="AC2216" i="4"/>
  <c r="AD2216" i="4"/>
  <c r="AE2216" i="4"/>
  <c r="AC2217" i="4"/>
  <c r="AD2217" i="4"/>
  <c r="AE2217" i="4"/>
  <c r="AC2218" i="4"/>
  <c r="AD2218" i="4"/>
  <c r="AE2218" i="4"/>
  <c r="AC2219" i="4"/>
  <c r="AD2219" i="4"/>
  <c r="AE2219" i="4"/>
  <c r="AC2220" i="4"/>
  <c r="AD2220" i="4"/>
  <c r="AE2220" i="4"/>
  <c r="AC2221" i="4"/>
  <c r="AD2221" i="4"/>
  <c r="AE2221" i="4"/>
  <c r="AC2222" i="4"/>
  <c r="AD2222" i="4"/>
  <c r="AE2222" i="4"/>
  <c r="AC2223" i="4"/>
  <c r="AD2223" i="4"/>
  <c r="AE2223" i="4"/>
  <c r="AC2224" i="4"/>
  <c r="AD2224" i="4"/>
  <c r="AE2224" i="4"/>
  <c r="AC2225" i="4"/>
  <c r="AD2225" i="4"/>
  <c r="AE2225" i="4"/>
  <c r="AC2226" i="4"/>
  <c r="AD2226" i="4"/>
  <c r="AE2226" i="4"/>
  <c r="AC2227" i="4"/>
  <c r="AD2227" i="4"/>
  <c r="AE2227" i="4"/>
  <c r="AC2228" i="4"/>
  <c r="AD2228" i="4"/>
  <c r="AE2228" i="4"/>
  <c r="AC2229" i="4"/>
  <c r="AD2229" i="4"/>
  <c r="AE2229" i="4"/>
  <c r="AC2230" i="4"/>
  <c r="AD2230" i="4"/>
  <c r="AE2230" i="4"/>
  <c r="AC2231" i="4"/>
  <c r="AD2231" i="4"/>
  <c r="AE2231" i="4"/>
  <c r="AC2232" i="4"/>
  <c r="AD2232" i="4"/>
  <c r="AE2232" i="4"/>
  <c r="AC2233" i="4"/>
  <c r="AD2233" i="4"/>
  <c r="AE2233" i="4"/>
  <c r="AC2234" i="4"/>
  <c r="AD2234" i="4"/>
  <c r="AE2234" i="4"/>
  <c r="AC2235" i="4"/>
  <c r="AD2235" i="4"/>
  <c r="AE2235" i="4"/>
  <c r="AC2236" i="4"/>
  <c r="AD2236" i="4"/>
  <c r="AE2236" i="4"/>
  <c r="AC2237" i="4"/>
  <c r="AD2237" i="4"/>
  <c r="AE2237" i="4"/>
  <c r="AC2238" i="4"/>
  <c r="AD2238" i="4"/>
  <c r="AE2238" i="4"/>
  <c r="AC2239" i="4"/>
  <c r="AD2239" i="4"/>
  <c r="AE2239" i="4"/>
  <c r="AC2240" i="4"/>
  <c r="AD2240" i="4"/>
  <c r="AE2240" i="4"/>
  <c r="AC2241" i="4"/>
  <c r="AD2241" i="4"/>
  <c r="AE2241" i="4"/>
  <c r="AC2242" i="4"/>
  <c r="AD2242" i="4"/>
  <c r="AE2242" i="4"/>
  <c r="AC2243" i="4"/>
  <c r="AD2243" i="4"/>
  <c r="AE2243" i="4"/>
  <c r="AC2244" i="4"/>
  <c r="AD2244" i="4"/>
  <c r="AE2244" i="4"/>
  <c r="AC2245" i="4"/>
  <c r="AD2245" i="4"/>
  <c r="AE2245" i="4"/>
  <c r="AC2246" i="4"/>
  <c r="AD2246" i="4"/>
  <c r="AE2246" i="4"/>
  <c r="AC2247" i="4"/>
  <c r="AD2247" i="4"/>
  <c r="AE2247" i="4"/>
  <c r="AC2248" i="4"/>
  <c r="AD2248" i="4"/>
  <c r="AE2248" i="4"/>
  <c r="AC2249" i="4"/>
  <c r="AD2249" i="4"/>
  <c r="AE2249" i="4"/>
  <c r="AC2250" i="4"/>
  <c r="AD2250" i="4"/>
  <c r="AE2250" i="4"/>
  <c r="AC2251" i="4"/>
  <c r="AD2251" i="4"/>
  <c r="AE2251" i="4"/>
  <c r="AC2252" i="4"/>
  <c r="AD2252" i="4"/>
  <c r="AE2252" i="4"/>
  <c r="AC2253" i="4"/>
  <c r="AD2253" i="4"/>
  <c r="AE2253" i="4"/>
  <c r="AC2254" i="4"/>
  <c r="AD2254" i="4"/>
  <c r="AE2254" i="4"/>
  <c r="AC2255" i="4"/>
  <c r="AD2255" i="4"/>
  <c r="AE2255" i="4"/>
  <c r="AC2256" i="4"/>
  <c r="AD2256" i="4"/>
  <c r="AE2256" i="4"/>
  <c r="AC2257" i="4"/>
  <c r="AD2257" i="4"/>
  <c r="AE2257" i="4"/>
  <c r="AC2258" i="4"/>
  <c r="AD2258" i="4"/>
  <c r="AE2258" i="4"/>
  <c r="AC2259" i="4"/>
  <c r="AD2259" i="4"/>
  <c r="AE2259" i="4"/>
  <c r="AC2260" i="4"/>
  <c r="AD2260" i="4"/>
  <c r="AE2260" i="4"/>
  <c r="AC2261" i="4"/>
  <c r="AD2261" i="4"/>
  <c r="AE2261" i="4"/>
  <c r="AC2262" i="4"/>
  <c r="AD2262" i="4"/>
  <c r="AE2262" i="4"/>
  <c r="AC2263" i="4"/>
  <c r="AD2263" i="4"/>
  <c r="AE2263" i="4"/>
  <c r="AC2264" i="4"/>
  <c r="AD2264" i="4"/>
  <c r="AE2264" i="4"/>
  <c r="AC2265" i="4"/>
  <c r="AD2265" i="4"/>
  <c r="AE2265" i="4"/>
  <c r="AC2266" i="4"/>
  <c r="AD2266" i="4"/>
  <c r="AE2266" i="4"/>
  <c r="AC2267" i="4"/>
  <c r="AD2267" i="4"/>
  <c r="AE2267" i="4"/>
  <c r="AC2268" i="4"/>
  <c r="AD2268" i="4"/>
  <c r="AE2268" i="4"/>
  <c r="AC2269" i="4"/>
  <c r="AD2269" i="4"/>
  <c r="AE2269" i="4"/>
  <c r="AC2270" i="4"/>
  <c r="AD2270" i="4"/>
  <c r="AE2270" i="4"/>
  <c r="AC2271" i="4"/>
  <c r="AD2271" i="4"/>
  <c r="AE2271" i="4"/>
  <c r="AC2272" i="4"/>
  <c r="AD2272" i="4"/>
  <c r="AE2272" i="4"/>
  <c r="AC2273" i="4"/>
  <c r="AD2273" i="4"/>
  <c r="AE2273" i="4"/>
  <c r="AC2274" i="4"/>
  <c r="AD2274" i="4"/>
  <c r="AE2274" i="4"/>
  <c r="AC2275" i="4"/>
  <c r="AD2275" i="4"/>
  <c r="AE2275" i="4"/>
  <c r="AC2276" i="4"/>
  <c r="AD2276" i="4"/>
  <c r="AE2276" i="4"/>
  <c r="AC2277" i="4"/>
  <c r="AD2277" i="4"/>
  <c r="AE2277" i="4"/>
  <c r="AC2278" i="4"/>
  <c r="AD2278" i="4"/>
  <c r="AE2278" i="4"/>
  <c r="AC2279" i="4"/>
  <c r="AD2279" i="4"/>
  <c r="AE2279" i="4"/>
  <c r="AC2280" i="4"/>
  <c r="AD2280" i="4"/>
  <c r="AE2280" i="4"/>
  <c r="AC2281" i="4"/>
  <c r="AD2281" i="4"/>
  <c r="AE2281" i="4"/>
  <c r="AC2282" i="4"/>
  <c r="AD2282" i="4"/>
  <c r="AE2282" i="4"/>
  <c r="AC2283" i="4"/>
  <c r="AD2283" i="4"/>
  <c r="AE2283" i="4"/>
  <c r="AC2284" i="4"/>
  <c r="AD2284" i="4"/>
  <c r="AE2284" i="4"/>
  <c r="AC2285" i="4"/>
  <c r="AD2285" i="4"/>
  <c r="AE2285" i="4"/>
  <c r="AC2286" i="4"/>
  <c r="AD2286" i="4"/>
  <c r="AE2286" i="4"/>
  <c r="AC2287" i="4"/>
  <c r="AD2287" i="4"/>
  <c r="AE2287" i="4"/>
  <c r="AC2288" i="4"/>
  <c r="AD2288" i="4"/>
  <c r="AE2288" i="4"/>
  <c r="AC2289" i="4"/>
  <c r="AD2289" i="4"/>
  <c r="AE2289" i="4"/>
  <c r="AC2290" i="4"/>
  <c r="AD2290" i="4"/>
  <c r="AE2290" i="4"/>
  <c r="AC2291" i="4"/>
  <c r="AD2291" i="4"/>
  <c r="AE2291" i="4"/>
  <c r="AC2292" i="4"/>
  <c r="AD2292" i="4"/>
  <c r="AE2292" i="4"/>
  <c r="AC2293" i="4"/>
  <c r="AD2293" i="4"/>
  <c r="AE2293" i="4"/>
  <c r="AC2294" i="4"/>
  <c r="AD2294" i="4"/>
  <c r="AE2294" i="4"/>
  <c r="AC2295" i="4"/>
  <c r="AD2295" i="4"/>
  <c r="AE2295" i="4"/>
  <c r="AC2296" i="4"/>
  <c r="AD2296" i="4"/>
  <c r="AE2296" i="4"/>
  <c r="AC2297" i="4"/>
  <c r="AD2297" i="4"/>
  <c r="AE2297" i="4"/>
  <c r="AC2298" i="4"/>
  <c r="AD2298" i="4"/>
  <c r="AE2298" i="4"/>
  <c r="AC2299" i="4"/>
  <c r="AD2299" i="4"/>
  <c r="AE2299" i="4"/>
  <c r="AC2300" i="4"/>
  <c r="AD2300" i="4"/>
  <c r="AE2300" i="4"/>
  <c r="AC2301" i="4"/>
  <c r="AD2301" i="4"/>
  <c r="AE2301" i="4"/>
  <c r="AC2302" i="4"/>
  <c r="AD2302" i="4"/>
  <c r="AE2302" i="4"/>
  <c r="AC2303" i="4"/>
  <c r="AD2303" i="4"/>
  <c r="AE2303" i="4"/>
  <c r="AC2304" i="4"/>
  <c r="AD2304" i="4"/>
  <c r="AE2304" i="4"/>
  <c r="AC2305" i="4"/>
  <c r="AD2305" i="4"/>
  <c r="AE2305" i="4"/>
  <c r="AC2306" i="4"/>
  <c r="AD2306" i="4"/>
  <c r="AE2306" i="4"/>
  <c r="AC2307" i="4"/>
  <c r="AD2307" i="4"/>
  <c r="AE2307" i="4"/>
  <c r="AC2308" i="4"/>
  <c r="AD2308" i="4"/>
  <c r="AE2308" i="4"/>
  <c r="AC2309" i="4"/>
  <c r="AD2309" i="4"/>
  <c r="AE2309" i="4"/>
  <c r="AC2310" i="4"/>
  <c r="AD2310" i="4"/>
  <c r="AE2310" i="4"/>
  <c r="AC2311" i="4"/>
  <c r="AD2311" i="4"/>
  <c r="AE2311" i="4"/>
  <c r="AC2312" i="4"/>
  <c r="AD2312" i="4"/>
  <c r="AE2312" i="4"/>
  <c r="AC2313" i="4"/>
  <c r="AD2313" i="4"/>
  <c r="AE2313" i="4"/>
  <c r="AC2314" i="4"/>
  <c r="AD2314" i="4"/>
  <c r="AE2314" i="4"/>
  <c r="AC2315" i="4"/>
  <c r="AD2315" i="4"/>
  <c r="AE2315" i="4"/>
  <c r="AC2316" i="4"/>
  <c r="AD2316" i="4"/>
  <c r="AE2316" i="4"/>
  <c r="AC2317" i="4"/>
  <c r="AD2317" i="4"/>
  <c r="AE2317" i="4"/>
  <c r="AC2318" i="4"/>
  <c r="AD2318" i="4"/>
  <c r="AE2318" i="4"/>
  <c r="AC2319" i="4"/>
  <c r="AD2319" i="4"/>
  <c r="AE2319" i="4"/>
  <c r="AC2320" i="4"/>
  <c r="AD2320" i="4"/>
  <c r="AE2320" i="4"/>
  <c r="AC2321" i="4"/>
  <c r="AD2321" i="4"/>
  <c r="AE2321" i="4"/>
  <c r="AC2322" i="4"/>
  <c r="AD2322" i="4"/>
  <c r="AE2322" i="4"/>
  <c r="AC2323" i="4"/>
  <c r="AD2323" i="4"/>
  <c r="AE2323" i="4"/>
  <c r="AC2324" i="4"/>
  <c r="AD2324" i="4"/>
  <c r="AE2324" i="4"/>
  <c r="AC2325" i="4"/>
  <c r="AD2325" i="4"/>
  <c r="AE2325" i="4"/>
  <c r="AC2326" i="4"/>
  <c r="AD2326" i="4"/>
  <c r="AE2326" i="4"/>
  <c r="AC2327" i="4"/>
  <c r="AD2327" i="4"/>
  <c r="AE2327" i="4"/>
  <c r="AC2328" i="4"/>
  <c r="AD2328" i="4"/>
  <c r="AE2328" i="4"/>
  <c r="AC2329" i="4"/>
  <c r="AD2329" i="4"/>
  <c r="AE2329" i="4"/>
  <c r="AC2330" i="4"/>
  <c r="AD2330" i="4"/>
  <c r="AE2330" i="4"/>
  <c r="AC2331" i="4"/>
  <c r="AD2331" i="4"/>
  <c r="AE2331" i="4"/>
  <c r="AC2332" i="4"/>
  <c r="AD2332" i="4"/>
  <c r="AE2332" i="4"/>
  <c r="AC2333" i="4"/>
  <c r="AD2333" i="4"/>
  <c r="AE2333" i="4"/>
  <c r="AC2334" i="4"/>
  <c r="AD2334" i="4"/>
  <c r="AE2334" i="4"/>
  <c r="AC2335" i="4"/>
  <c r="AD2335" i="4"/>
  <c r="AE2335" i="4"/>
  <c r="AC2336" i="4"/>
  <c r="AD2336" i="4"/>
  <c r="AE2336" i="4"/>
  <c r="AC2337" i="4"/>
  <c r="AD2337" i="4"/>
  <c r="AE2337" i="4"/>
  <c r="AC2338" i="4"/>
  <c r="AD2338" i="4"/>
  <c r="AE2338" i="4"/>
  <c r="AC2339" i="4"/>
  <c r="AD2339" i="4"/>
  <c r="AE2339" i="4"/>
  <c r="AC2340" i="4"/>
  <c r="AD2340" i="4"/>
  <c r="AE2340" i="4"/>
  <c r="AC2341" i="4"/>
  <c r="AD2341" i="4"/>
  <c r="AE2341" i="4"/>
  <c r="AC2342" i="4"/>
  <c r="AD2342" i="4"/>
  <c r="AE2342" i="4"/>
  <c r="AC2343" i="4"/>
  <c r="AD2343" i="4"/>
  <c r="AE2343" i="4"/>
  <c r="AC2344" i="4"/>
  <c r="AD2344" i="4"/>
  <c r="AE2344" i="4"/>
  <c r="AC2345" i="4"/>
  <c r="AD2345" i="4"/>
  <c r="AE2345" i="4"/>
  <c r="AC2346" i="4"/>
  <c r="AD2346" i="4"/>
  <c r="AE2346" i="4"/>
  <c r="AC2347" i="4"/>
  <c r="AD2347" i="4"/>
  <c r="AE2347" i="4"/>
  <c r="AC2348" i="4"/>
  <c r="AD2348" i="4"/>
  <c r="AE2348" i="4"/>
  <c r="AC2349" i="4"/>
  <c r="AD2349" i="4"/>
  <c r="AE2349" i="4"/>
  <c r="AC2350" i="4"/>
  <c r="AD2350" i="4"/>
  <c r="AE2350" i="4"/>
  <c r="AC2351" i="4"/>
  <c r="AD2351" i="4"/>
  <c r="AE2351" i="4"/>
  <c r="AC2352" i="4"/>
  <c r="AD2352" i="4"/>
  <c r="AE2352" i="4"/>
  <c r="AC2353" i="4"/>
  <c r="AD2353" i="4"/>
  <c r="AE2353" i="4"/>
  <c r="AC2354" i="4"/>
  <c r="AD2354" i="4"/>
  <c r="AE2354" i="4"/>
  <c r="AC2355" i="4"/>
  <c r="AD2355" i="4"/>
  <c r="AE2355" i="4"/>
  <c r="AC2356" i="4"/>
  <c r="AD2356" i="4"/>
  <c r="AE2356" i="4"/>
  <c r="AC2357" i="4"/>
  <c r="AD2357" i="4"/>
  <c r="AE2357" i="4"/>
  <c r="AC2358" i="4"/>
  <c r="AD2358" i="4"/>
  <c r="AE2358" i="4"/>
  <c r="AC2359" i="4"/>
  <c r="AD2359" i="4"/>
  <c r="AE2359" i="4"/>
  <c r="AC2360" i="4"/>
  <c r="AD2360" i="4"/>
  <c r="AE2360" i="4"/>
  <c r="AC2361" i="4"/>
  <c r="AD2361" i="4"/>
  <c r="AE2361" i="4"/>
  <c r="AC2362" i="4"/>
  <c r="AD2362" i="4"/>
  <c r="AE2362" i="4"/>
  <c r="AC2363" i="4"/>
  <c r="AD2363" i="4"/>
  <c r="AE2363" i="4"/>
  <c r="AC2364" i="4"/>
  <c r="AD2364" i="4"/>
  <c r="AE2364" i="4"/>
  <c r="AC2365" i="4"/>
  <c r="AD2365" i="4"/>
  <c r="AE2365" i="4"/>
  <c r="AC2366" i="4"/>
  <c r="AD2366" i="4"/>
  <c r="AE2366" i="4"/>
  <c r="AC2367" i="4"/>
  <c r="AD2367" i="4"/>
  <c r="AE2367" i="4"/>
  <c r="AC2368" i="4"/>
  <c r="AD2368" i="4"/>
  <c r="AE2368" i="4"/>
  <c r="AC2369" i="4"/>
  <c r="AD2369" i="4"/>
  <c r="AE2369" i="4"/>
  <c r="AC2370" i="4"/>
  <c r="AD2370" i="4"/>
  <c r="AE2370" i="4"/>
  <c r="AC2371" i="4"/>
  <c r="AD2371" i="4"/>
  <c r="AE2371" i="4"/>
  <c r="AC2372" i="4"/>
  <c r="AD2372" i="4"/>
  <c r="AE2372" i="4"/>
  <c r="AC2373" i="4"/>
  <c r="AD2373" i="4"/>
  <c r="AE2373" i="4"/>
  <c r="AC2374" i="4"/>
  <c r="AD2374" i="4"/>
  <c r="AE2374" i="4"/>
  <c r="AC2375" i="4"/>
  <c r="AD2375" i="4"/>
  <c r="AE2375" i="4"/>
  <c r="AC2376" i="4"/>
  <c r="AD2376" i="4"/>
  <c r="AE2376" i="4"/>
  <c r="AC2377" i="4"/>
  <c r="AD2377" i="4"/>
  <c r="AE2377" i="4"/>
  <c r="AC2378" i="4"/>
  <c r="AD2378" i="4"/>
  <c r="AE2378" i="4"/>
  <c r="AC2379" i="4"/>
  <c r="AD2379" i="4"/>
  <c r="AE2379" i="4"/>
  <c r="AC2380" i="4"/>
  <c r="AD2380" i="4"/>
  <c r="AE2380" i="4"/>
  <c r="AC2381" i="4"/>
  <c r="AD2381" i="4"/>
  <c r="AE2381" i="4"/>
  <c r="AC2382" i="4"/>
  <c r="AD2382" i="4"/>
  <c r="AE2382" i="4"/>
  <c r="AC2383" i="4"/>
  <c r="AD2383" i="4"/>
  <c r="AE2383" i="4"/>
  <c r="AC2384" i="4"/>
  <c r="AD2384" i="4"/>
  <c r="AE2384" i="4"/>
  <c r="AC2385" i="4"/>
  <c r="AD2385" i="4"/>
  <c r="AE2385" i="4"/>
  <c r="AC2386" i="4"/>
  <c r="AD2386" i="4"/>
  <c r="AE2386" i="4"/>
  <c r="AC2387" i="4"/>
  <c r="AD2387" i="4"/>
  <c r="AE2387" i="4"/>
  <c r="AC2388" i="4"/>
  <c r="AD2388" i="4"/>
  <c r="AE2388" i="4"/>
  <c r="AC2389" i="4"/>
  <c r="AD2389" i="4"/>
  <c r="AE2389" i="4"/>
  <c r="AC2390" i="4"/>
  <c r="AD2390" i="4"/>
  <c r="AE2390" i="4"/>
  <c r="AC2391" i="4"/>
  <c r="AD2391" i="4"/>
  <c r="AE2391" i="4"/>
  <c r="AC2392" i="4"/>
  <c r="AD2392" i="4"/>
  <c r="AE2392" i="4"/>
  <c r="AC2393" i="4"/>
  <c r="AD2393" i="4"/>
  <c r="AE2393" i="4"/>
  <c r="AC2394" i="4"/>
  <c r="AD2394" i="4"/>
  <c r="AE2394" i="4"/>
  <c r="AC2395" i="4"/>
  <c r="AD2395" i="4"/>
  <c r="AE2395" i="4"/>
  <c r="AC2396" i="4"/>
  <c r="AD2396" i="4"/>
  <c r="AE2396" i="4"/>
  <c r="AC2397" i="4"/>
  <c r="AD2397" i="4"/>
  <c r="AE2397" i="4"/>
  <c r="AC2398" i="4"/>
  <c r="AD2398" i="4"/>
  <c r="AE2398" i="4"/>
  <c r="AC2399" i="4"/>
  <c r="AD2399" i="4"/>
  <c r="AE2399" i="4"/>
  <c r="AC2400" i="4"/>
  <c r="AD2400" i="4"/>
  <c r="AE2400" i="4"/>
  <c r="AC2401" i="4"/>
  <c r="AD2401" i="4"/>
  <c r="AE2401" i="4"/>
  <c r="AC2402" i="4"/>
  <c r="AD2402" i="4"/>
  <c r="AE2402" i="4"/>
  <c r="AC2403" i="4"/>
  <c r="AD2403" i="4"/>
  <c r="AE2403" i="4"/>
  <c r="AC2404" i="4"/>
  <c r="AD2404" i="4"/>
  <c r="AE2404" i="4"/>
  <c r="AC2405" i="4"/>
  <c r="AD2405" i="4"/>
  <c r="AE2405" i="4"/>
  <c r="AC2406" i="4"/>
  <c r="AD2406" i="4"/>
  <c r="AE2406" i="4"/>
  <c r="AC2407" i="4"/>
  <c r="AD2407" i="4"/>
  <c r="AE2407" i="4"/>
  <c r="AC2408" i="4"/>
  <c r="AD2408" i="4"/>
  <c r="AE2408" i="4"/>
  <c r="AC2409" i="4"/>
  <c r="AD2409" i="4"/>
  <c r="AE2409" i="4"/>
  <c r="AC2410" i="4"/>
  <c r="AD2410" i="4"/>
  <c r="AE2410" i="4"/>
  <c r="AC2411" i="4"/>
  <c r="AD2411" i="4"/>
  <c r="AE2411" i="4"/>
  <c r="AC2412" i="4"/>
  <c r="AD2412" i="4"/>
  <c r="AE2412" i="4"/>
  <c r="AC2413" i="4"/>
  <c r="AD2413" i="4"/>
  <c r="AE2413" i="4"/>
  <c r="AC2414" i="4"/>
  <c r="AD2414" i="4"/>
  <c r="AE2414" i="4"/>
  <c r="AC2415" i="4"/>
  <c r="AD2415" i="4"/>
  <c r="AE2415" i="4"/>
  <c r="AC2416" i="4"/>
  <c r="AD2416" i="4"/>
  <c r="AE2416" i="4"/>
  <c r="AC2417" i="4"/>
  <c r="AD2417" i="4"/>
  <c r="AE2417" i="4"/>
  <c r="AC2418" i="4"/>
  <c r="AD2418" i="4"/>
  <c r="AE2418" i="4"/>
  <c r="AC2419" i="4"/>
  <c r="AD2419" i="4"/>
  <c r="AE2419" i="4"/>
  <c r="AC2420" i="4"/>
  <c r="AD2420" i="4"/>
  <c r="AE2420" i="4"/>
  <c r="AC2421" i="4"/>
  <c r="AD2421" i="4"/>
  <c r="AE2421" i="4"/>
  <c r="AC2422" i="4"/>
  <c r="AD2422" i="4"/>
  <c r="AE2422" i="4"/>
  <c r="AC2423" i="4"/>
  <c r="AD2423" i="4"/>
  <c r="AE2423" i="4"/>
  <c r="AC2424" i="4"/>
  <c r="AD2424" i="4"/>
  <c r="AE2424" i="4"/>
  <c r="AC2425" i="4"/>
  <c r="AD2425" i="4"/>
  <c r="AE2425" i="4"/>
  <c r="AC2426" i="4"/>
  <c r="AD2426" i="4"/>
  <c r="AE2426" i="4"/>
  <c r="AC2427" i="4"/>
  <c r="AD2427" i="4"/>
  <c r="AE2427" i="4"/>
  <c r="AC2428" i="4"/>
  <c r="AD2428" i="4"/>
  <c r="AE2428" i="4"/>
  <c r="AC2429" i="4"/>
  <c r="AD2429" i="4"/>
  <c r="AE2429" i="4"/>
  <c r="AC2430" i="4"/>
  <c r="AD2430" i="4"/>
  <c r="AE2430" i="4"/>
  <c r="AC2431" i="4"/>
  <c r="AD2431" i="4"/>
  <c r="AE2431" i="4"/>
  <c r="AC2432" i="4"/>
  <c r="AD2432" i="4"/>
  <c r="AE2432" i="4"/>
  <c r="AC2433" i="4"/>
  <c r="AD2433" i="4"/>
  <c r="AE2433" i="4"/>
  <c r="AC2434" i="4"/>
  <c r="AD2434" i="4"/>
  <c r="AE2434" i="4"/>
  <c r="AC2435" i="4"/>
  <c r="AD2435" i="4"/>
  <c r="AE2435" i="4"/>
  <c r="AC2436" i="4"/>
  <c r="AD2436" i="4"/>
  <c r="AE2436" i="4"/>
  <c r="AC2437" i="4"/>
  <c r="AD2437" i="4"/>
  <c r="AE2437" i="4"/>
  <c r="AC2438" i="4"/>
  <c r="AD2438" i="4"/>
  <c r="AE2438" i="4"/>
  <c r="AC2439" i="4"/>
  <c r="AD2439" i="4"/>
  <c r="AE2439" i="4"/>
  <c r="AC2440" i="4"/>
  <c r="AD2440" i="4"/>
  <c r="AE2440" i="4"/>
  <c r="AC2441" i="4"/>
  <c r="AD2441" i="4"/>
  <c r="AE2441" i="4"/>
  <c r="AC2442" i="4"/>
  <c r="AD2442" i="4"/>
  <c r="AE2442" i="4"/>
  <c r="AC2443" i="4"/>
  <c r="AD2443" i="4"/>
  <c r="AE2443" i="4"/>
  <c r="AC2444" i="4"/>
  <c r="AD2444" i="4"/>
  <c r="AE2444" i="4"/>
  <c r="AC2445" i="4"/>
  <c r="AD2445" i="4"/>
  <c r="AE2445" i="4"/>
  <c r="AC2446" i="4"/>
  <c r="AD2446" i="4"/>
  <c r="AE2446" i="4"/>
  <c r="AC2447" i="4"/>
  <c r="AD2447" i="4"/>
  <c r="AE2447" i="4"/>
  <c r="AC2448" i="4"/>
  <c r="AD2448" i="4"/>
  <c r="AE2448" i="4"/>
  <c r="AC2449" i="4"/>
  <c r="AD2449" i="4"/>
  <c r="AE2449" i="4"/>
  <c r="AC2450" i="4"/>
  <c r="AD2450" i="4"/>
  <c r="AE2450" i="4"/>
  <c r="AC2451" i="4"/>
  <c r="AD2451" i="4"/>
  <c r="AE2451" i="4"/>
  <c r="AC2452" i="4"/>
  <c r="AD2452" i="4"/>
  <c r="AE2452" i="4"/>
  <c r="AC2453" i="4"/>
  <c r="AD2453" i="4"/>
  <c r="AE2453" i="4"/>
  <c r="AC2454" i="4"/>
  <c r="AD2454" i="4"/>
  <c r="AE2454" i="4"/>
  <c r="AC2455" i="4"/>
  <c r="AD2455" i="4"/>
  <c r="AE2455" i="4"/>
  <c r="AC2456" i="4"/>
  <c r="AD2456" i="4"/>
  <c r="AE2456" i="4"/>
  <c r="AC2457" i="4"/>
  <c r="AD2457" i="4"/>
  <c r="AE2457" i="4"/>
  <c r="AC2458" i="4"/>
  <c r="AD2458" i="4"/>
  <c r="AE2458" i="4"/>
  <c r="AC2459" i="4"/>
  <c r="AD2459" i="4"/>
  <c r="AE2459" i="4"/>
  <c r="AC2460" i="4"/>
  <c r="AD2460" i="4"/>
  <c r="AE2460" i="4"/>
  <c r="AC2461" i="4"/>
  <c r="AD2461" i="4"/>
  <c r="AE2461" i="4"/>
  <c r="AC2462" i="4"/>
  <c r="AD2462" i="4"/>
  <c r="AE2462" i="4"/>
  <c r="AC2463" i="4"/>
  <c r="AD2463" i="4"/>
  <c r="AE2463" i="4"/>
  <c r="AC2464" i="4"/>
  <c r="AD2464" i="4"/>
  <c r="AE2464" i="4"/>
  <c r="AC2465" i="4"/>
  <c r="AD2465" i="4"/>
  <c r="AE2465" i="4"/>
  <c r="AC2466" i="4"/>
  <c r="AD2466" i="4"/>
  <c r="AE2466" i="4"/>
  <c r="AC2467" i="4"/>
  <c r="AD2467" i="4"/>
  <c r="AE2467" i="4"/>
  <c r="AC2468" i="4"/>
  <c r="AD2468" i="4"/>
  <c r="AE2468" i="4"/>
  <c r="AC2469" i="4"/>
  <c r="AD2469" i="4"/>
  <c r="AE2469" i="4"/>
  <c r="AC2470" i="4"/>
  <c r="AD2470" i="4"/>
  <c r="AE2470" i="4"/>
  <c r="AC2471" i="4"/>
  <c r="AD2471" i="4"/>
  <c r="AE2471" i="4"/>
  <c r="AC2472" i="4"/>
  <c r="AD2472" i="4"/>
  <c r="AE2472" i="4"/>
  <c r="AC2473" i="4"/>
  <c r="AD2473" i="4"/>
  <c r="AE2473" i="4"/>
  <c r="AC2474" i="4"/>
  <c r="AD2474" i="4"/>
  <c r="AE2474" i="4"/>
  <c r="AC2475" i="4"/>
  <c r="AD2475" i="4"/>
  <c r="AE2475" i="4"/>
  <c r="AC2476" i="4"/>
  <c r="AD2476" i="4"/>
  <c r="AE2476" i="4"/>
  <c r="AC2477" i="4"/>
  <c r="AD2477" i="4"/>
  <c r="AE2477" i="4"/>
  <c r="AC2478" i="4"/>
  <c r="AD2478" i="4"/>
  <c r="AE2478" i="4"/>
  <c r="AC2479" i="4"/>
  <c r="AD2479" i="4"/>
  <c r="AE2479" i="4"/>
  <c r="AC2480" i="4"/>
  <c r="AD2480" i="4"/>
  <c r="AE2480" i="4"/>
  <c r="AC2481" i="4"/>
  <c r="AD2481" i="4"/>
  <c r="AE2481" i="4"/>
  <c r="AC2482" i="4"/>
  <c r="AD2482" i="4"/>
  <c r="AE2482" i="4"/>
  <c r="AC2483" i="4"/>
  <c r="AD2483" i="4"/>
  <c r="AE2483" i="4"/>
  <c r="AC2484" i="4"/>
  <c r="AD2484" i="4"/>
  <c r="AE2484" i="4"/>
  <c r="AC2485" i="4"/>
  <c r="AD2485" i="4"/>
  <c r="AE2485" i="4"/>
  <c r="AC2486" i="4"/>
  <c r="AD2486" i="4"/>
  <c r="AE2486" i="4"/>
  <c r="AC2487" i="4"/>
  <c r="AD2487" i="4"/>
  <c r="AE2487" i="4"/>
  <c r="AC2488" i="4"/>
  <c r="AD2488" i="4"/>
  <c r="AE2488" i="4"/>
  <c r="AC2489" i="4"/>
  <c r="AD2489" i="4"/>
  <c r="AE2489" i="4"/>
  <c r="AC2490" i="4"/>
  <c r="AD2490" i="4"/>
  <c r="AE2490" i="4"/>
  <c r="AC2491" i="4"/>
  <c r="AD2491" i="4"/>
  <c r="AE2491" i="4"/>
  <c r="AC2492" i="4"/>
  <c r="AD2492" i="4"/>
  <c r="AE2492" i="4"/>
  <c r="AC2493" i="4"/>
  <c r="AD2493" i="4"/>
  <c r="AE2493" i="4"/>
  <c r="AC2494" i="4"/>
  <c r="AD2494" i="4"/>
  <c r="AE2494" i="4"/>
  <c r="AC2495" i="4"/>
  <c r="AD2495" i="4"/>
  <c r="AE2495" i="4"/>
  <c r="AC2496" i="4"/>
  <c r="AD2496" i="4"/>
  <c r="AE2496" i="4"/>
  <c r="AC2497" i="4"/>
  <c r="AD2497" i="4"/>
  <c r="AE2497" i="4"/>
  <c r="AC2498" i="4"/>
  <c r="AD2498" i="4"/>
  <c r="AE2498" i="4"/>
  <c r="AC2499" i="4"/>
  <c r="AD2499" i="4"/>
  <c r="AE2499" i="4"/>
  <c r="AC2500" i="4"/>
  <c r="AD2500" i="4"/>
  <c r="AE2500" i="4"/>
  <c r="AC2501" i="4"/>
  <c r="AD2501" i="4"/>
  <c r="AE2501" i="4"/>
  <c r="AC2502" i="4"/>
  <c r="AD2502" i="4"/>
  <c r="AE2502" i="4"/>
  <c r="AC2503" i="4"/>
  <c r="AD2503" i="4"/>
  <c r="AE2503" i="4"/>
  <c r="AC2504" i="4"/>
  <c r="AD2504" i="4"/>
  <c r="AE2504" i="4"/>
  <c r="AC2505" i="4"/>
  <c r="AD2505" i="4"/>
  <c r="AE2505" i="4"/>
  <c r="AC2506" i="4"/>
  <c r="AD2506" i="4"/>
  <c r="AE2506" i="4"/>
  <c r="AC2507" i="4"/>
  <c r="AD2507" i="4"/>
  <c r="AE2507" i="4"/>
  <c r="AC2508" i="4"/>
  <c r="AD2508" i="4"/>
  <c r="AE2508" i="4"/>
  <c r="AC2509" i="4"/>
  <c r="AD2509" i="4"/>
  <c r="AE2509" i="4"/>
  <c r="AC2510" i="4"/>
  <c r="AD2510" i="4"/>
  <c r="AE2510" i="4"/>
  <c r="AC2511" i="4"/>
  <c r="AD2511" i="4"/>
  <c r="AE2511" i="4"/>
  <c r="AC2512" i="4"/>
  <c r="AD2512" i="4"/>
  <c r="AE2512" i="4"/>
  <c r="AC2513" i="4"/>
  <c r="AD2513" i="4"/>
  <c r="AE2513" i="4"/>
  <c r="AC2514" i="4"/>
  <c r="AD2514" i="4"/>
  <c r="AE2514" i="4"/>
  <c r="AC2515" i="4"/>
  <c r="AD2515" i="4"/>
  <c r="AE2515" i="4"/>
  <c r="AC2516" i="4"/>
  <c r="AD2516" i="4"/>
  <c r="AE2516" i="4"/>
  <c r="AC2517" i="4"/>
  <c r="AD2517" i="4"/>
  <c r="AE2517" i="4"/>
  <c r="AC2518" i="4"/>
  <c r="AD2518" i="4"/>
  <c r="AE2518" i="4"/>
  <c r="AC2519" i="4"/>
  <c r="AD2519" i="4"/>
  <c r="AE2519" i="4"/>
  <c r="AC2520" i="4"/>
  <c r="AD2520" i="4"/>
  <c r="AE2520" i="4"/>
  <c r="AC2521" i="4"/>
  <c r="AD2521" i="4"/>
  <c r="AE2521" i="4"/>
  <c r="AC2522" i="4"/>
  <c r="AD2522" i="4"/>
  <c r="AE2522" i="4"/>
  <c r="AC2523" i="4"/>
  <c r="AD2523" i="4"/>
  <c r="AE2523" i="4"/>
  <c r="AC2524" i="4"/>
  <c r="AD2524" i="4"/>
  <c r="AE2524" i="4"/>
  <c r="AC2525" i="4"/>
  <c r="AD2525" i="4"/>
  <c r="AE2525" i="4"/>
  <c r="AC2526" i="4"/>
  <c r="AD2526" i="4"/>
  <c r="AE2526" i="4"/>
  <c r="AC2527" i="4"/>
  <c r="AD2527" i="4"/>
  <c r="AE2527" i="4"/>
  <c r="AC2528" i="4"/>
  <c r="AD2528" i="4"/>
  <c r="AE2528" i="4"/>
  <c r="AC2529" i="4"/>
  <c r="AD2529" i="4"/>
  <c r="AE2529" i="4"/>
  <c r="AC2530" i="4"/>
  <c r="AD2530" i="4"/>
  <c r="AE2530" i="4"/>
  <c r="AC2531" i="4"/>
  <c r="AD2531" i="4"/>
  <c r="AE2531" i="4"/>
  <c r="AC2532" i="4"/>
  <c r="AD2532" i="4"/>
  <c r="AE2532" i="4"/>
  <c r="AC2533" i="4"/>
  <c r="AD2533" i="4"/>
  <c r="AE2533" i="4"/>
  <c r="AC2534" i="4"/>
  <c r="AD2534" i="4"/>
  <c r="AE2534" i="4"/>
  <c r="AC2535" i="4"/>
  <c r="AD2535" i="4"/>
  <c r="AE2535" i="4"/>
  <c r="AC2536" i="4"/>
  <c r="AD2536" i="4"/>
  <c r="AE2536" i="4"/>
  <c r="AC2537" i="4"/>
  <c r="AD2537" i="4"/>
  <c r="AE2537" i="4"/>
  <c r="AC2538" i="4"/>
  <c r="AD2538" i="4"/>
  <c r="AE2538" i="4"/>
  <c r="AC2539" i="4"/>
  <c r="AD2539" i="4"/>
  <c r="AE2539" i="4"/>
  <c r="AC2540" i="4"/>
  <c r="AD2540" i="4"/>
  <c r="AE2540" i="4"/>
  <c r="AC2541" i="4"/>
  <c r="AD2541" i="4"/>
  <c r="AE2541" i="4"/>
  <c r="AC2542" i="4"/>
  <c r="AD2542" i="4"/>
  <c r="AE2542" i="4"/>
  <c r="AC2543" i="4"/>
  <c r="AD2543" i="4"/>
  <c r="AE2543" i="4"/>
  <c r="AC2544" i="4"/>
  <c r="AD2544" i="4"/>
  <c r="AE2544" i="4"/>
  <c r="AC2545" i="4"/>
  <c r="AD2545" i="4"/>
  <c r="AE2545" i="4"/>
  <c r="AC2546" i="4"/>
  <c r="AD2546" i="4"/>
  <c r="AE2546" i="4"/>
  <c r="AC2547" i="4"/>
  <c r="AD2547" i="4"/>
  <c r="AE2547" i="4"/>
  <c r="AC2548" i="4"/>
  <c r="AD2548" i="4"/>
  <c r="AE2548" i="4"/>
  <c r="AC2549" i="4"/>
  <c r="AD2549" i="4"/>
  <c r="AE2549" i="4"/>
  <c r="AC2550" i="4"/>
  <c r="AD2550" i="4"/>
  <c r="AE2550" i="4"/>
  <c r="AC2551" i="4"/>
  <c r="AD2551" i="4"/>
  <c r="AE2551" i="4"/>
  <c r="AC2552" i="4"/>
  <c r="AD2552" i="4"/>
  <c r="AE2552" i="4"/>
  <c r="AC2553" i="4"/>
  <c r="AD2553" i="4"/>
  <c r="AE2553" i="4"/>
  <c r="AC2554" i="4"/>
  <c r="AD2554" i="4"/>
  <c r="AE2554" i="4"/>
  <c r="AC2555" i="4"/>
  <c r="AD2555" i="4"/>
  <c r="AE2555" i="4"/>
  <c r="AC2556" i="4"/>
  <c r="AD2556" i="4"/>
  <c r="AE2556" i="4"/>
  <c r="AC2557" i="4"/>
  <c r="AD2557" i="4"/>
  <c r="AE2557" i="4"/>
  <c r="AC2558" i="4"/>
  <c r="AD2558" i="4"/>
  <c r="AE2558" i="4"/>
  <c r="AC2559" i="4"/>
  <c r="AD2559" i="4"/>
  <c r="AE2559" i="4"/>
  <c r="AC2560" i="4"/>
  <c r="AD2560" i="4"/>
  <c r="AE2560" i="4"/>
  <c r="AC2561" i="4"/>
  <c r="AD2561" i="4"/>
  <c r="AE2561" i="4"/>
  <c r="AC2562" i="4"/>
  <c r="AD2562" i="4"/>
  <c r="AE2562" i="4"/>
  <c r="AC2563" i="4"/>
  <c r="AD2563" i="4"/>
  <c r="AE2563" i="4"/>
  <c r="AC2564" i="4"/>
  <c r="AD2564" i="4"/>
  <c r="AE2564" i="4"/>
  <c r="AC2565" i="4"/>
  <c r="AD2565" i="4"/>
  <c r="AE2565" i="4"/>
  <c r="AC2566" i="4"/>
  <c r="AD2566" i="4"/>
  <c r="AE2566" i="4"/>
  <c r="AC2567" i="4"/>
  <c r="AD2567" i="4"/>
  <c r="AE2567" i="4"/>
  <c r="AC2568" i="4"/>
  <c r="AD2568" i="4"/>
  <c r="AE2568" i="4"/>
  <c r="AC2569" i="4"/>
  <c r="AD2569" i="4"/>
  <c r="AE2569" i="4"/>
  <c r="AC2570" i="4"/>
  <c r="AD2570" i="4"/>
  <c r="AE2570" i="4"/>
  <c r="AC2571" i="4"/>
  <c r="AD2571" i="4"/>
  <c r="AE2571" i="4"/>
  <c r="AC2572" i="4"/>
  <c r="AD2572" i="4"/>
  <c r="AE2572" i="4"/>
  <c r="AC2573" i="4"/>
  <c r="AD2573" i="4"/>
  <c r="AE2573" i="4"/>
  <c r="AC2574" i="4"/>
  <c r="AD2574" i="4"/>
  <c r="AE2574" i="4"/>
  <c r="AC2575" i="4"/>
  <c r="AD2575" i="4"/>
  <c r="AE2575" i="4"/>
  <c r="AC2576" i="4"/>
  <c r="AD2576" i="4"/>
  <c r="AE2576" i="4"/>
  <c r="AC2577" i="4"/>
  <c r="AD2577" i="4"/>
  <c r="AE2577" i="4"/>
  <c r="AC2578" i="4"/>
  <c r="AD2578" i="4"/>
  <c r="AE2578" i="4"/>
  <c r="AC2579" i="4"/>
  <c r="AD2579" i="4"/>
  <c r="AE2579" i="4"/>
  <c r="AC2580" i="4"/>
  <c r="AD2580" i="4"/>
  <c r="AE2580" i="4"/>
  <c r="AC2581" i="4"/>
  <c r="AD2581" i="4"/>
  <c r="AE2581" i="4"/>
  <c r="AC2582" i="4"/>
  <c r="AD2582" i="4"/>
  <c r="AE2582" i="4"/>
  <c r="AC2583" i="4"/>
  <c r="AD2583" i="4"/>
  <c r="AE2583" i="4"/>
  <c r="AC2584" i="4"/>
  <c r="AD2584" i="4"/>
  <c r="AE2584" i="4"/>
  <c r="AC2585" i="4"/>
  <c r="AD2585" i="4"/>
  <c r="AE2585" i="4"/>
  <c r="AC2586" i="4"/>
  <c r="AD2586" i="4"/>
  <c r="AE2586" i="4"/>
  <c r="AC2587" i="4"/>
  <c r="AD2587" i="4"/>
  <c r="AE2587" i="4"/>
  <c r="AC2588" i="4"/>
  <c r="AD2588" i="4"/>
  <c r="AE2588" i="4"/>
  <c r="AC2589" i="4"/>
  <c r="AD2589" i="4"/>
  <c r="AE2589" i="4"/>
  <c r="AC2590" i="4"/>
  <c r="AD2590" i="4"/>
  <c r="AE2590" i="4"/>
  <c r="AC2591" i="4"/>
  <c r="AD2591" i="4"/>
  <c r="AE2591" i="4"/>
  <c r="AC2592" i="4"/>
  <c r="AD2592" i="4"/>
  <c r="AE2592" i="4"/>
  <c r="AC2593" i="4"/>
  <c r="AD2593" i="4"/>
  <c r="AE2593" i="4"/>
  <c r="AC2594" i="4"/>
  <c r="AD2594" i="4"/>
  <c r="AE2594" i="4"/>
  <c r="AC2595" i="4"/>
  <c r="AD2595" i="4"/>
  <c r="AE2595" i="4"/>
  <c r="AC2596" i="4"/>
  <c r="AD2596" i="4"/>
  <c r="AE2596" i="4"/>
  <c r="AC2597" i="4"/>
  <c r="AD2597" i="4"/>
  <c r="AE2597" i="4"/>
  <c r="AC2598" i="4"/>
  <c r="AD2598" i="4"/>
  <c r="AE2598" i="4"/>
  <c r="AC2599" i="4"/>
  <c r="AD2599" i="4"/>
  <c r="AE2599" i="4"/>
  <c r="AC2600" i="4"/>
  <c r="AD2600" i="4"/>
  <c r="AE2600" i="4"/>
  <c r="AC2601" i="4"/>
  <c r="AD2601" i="4"/>
  <c r="AE2601" i="4"/>
  <c r="AC2602" i="4"/>
  <c r="AD2602" i="4"/>
  <c r="AE2602" i="4"/>
  <c r="AC2603" i="4"/>
  <c r="AD2603" i="4"/>
  <c r="AE2603" i="4"/>
  <c r="AC2604" i="4"/>
  <c r="AD2604" i="4"/>
  <c r="AE2604" i="4"/>
  <c r="AC2605" i="4"/>
  <c r="AD2605" i="4"/>
  <c r="AE2605" i="4"/>
  <c r="AC2606" i="4"/>
  <c r="AD2606" i="4"/>
  <c r="AE2606" i="4"/>
  <c r="AC2607" i="4"/>
  <c r="AD2607" i="4"/>
  <c r="AE2607" i="4"/>
  <c r="AC2608" i="4"/>
  <c r="AD2608" i="4"/>
  <c r="AE2608" i="4"/>
  <c r="AC2609" i="4"/>
  <c r="AD2609" i="4"/>
  <c r="AE2609" i="4"/>
  <c r="AC2610" i="4"/>
  <c r="AD2610" i="4"/>
  <c r="AE2610" i="4"/>
  <c r="AC2611" i="4"/>
  <c r="AD2611" i="4"/>
  <c r="AE2611" i="4"/>
  <c r="AC2612" i="4"/>
  <c r="AD2612" i="4"/>
  <c r="AE2612" i="4"/>
  <c r="AC2613" i="4"/>
  <c r="AD2613" i="4"/>
  <c r="AE2613" i="4"/>
  <c r="AC2614" i="4"/>
  <c r="AD2614" i="4"/>
  <c r="AE2614" i="4"/>
  <c r="AC2615" i="4"/>
  <c r="AD2615" i="4"/>
  <c r="AE2615" i="4"/>
  <c r="AC2616" i="4"/>
  <c r="AD2616" i="4"/>
  <c r="AE2616" i="4"/>
  <c r="AC2617" i="4"/>
  <c r="AD2617" i="4"/>
  <c r="AE2617" i="4"/>
  <c r="AC2618" i="4"/>
  <c r="AD2618" i="4"/>
  <c r="AE2618" i="4"/>
  <c r="AC2619" i="4"/>
  <c r="AD2619" i="4"/>
  <c r="AE2619" i="4"/>
  <c r="AC2620" i="4"/>
  <c r="AD2620" i="4"/>
  <c r="AE2620" i="4"/>
  <c r="AC2621" i="4"/>
  <c r="AD2621" i="4"/>
  <c r="AE2621" i="4"/>
  <c r="AC2622" i="4"/>
  <c r="AD2622" i="4"/>
  <c r="AE2622" i="4"/>
  <c r="AC2623" i="4"/>
  <c r="AD2623" i="4"/>
  <c r="AE2623" i="4"/>
  <c r="AC2624" i="4"/>
  <c r="AD2624" i="4"/>
  <c r="AE2624" i="4"/>
  <c r="AC2625" i="4"/>
  <c r="AD2625" i="4"/>
  <c r="AE2625" i="4"/>
  <c r="AC2626" i="4"/>
  <c r="AD2626" i="4"/>
  <c r="AE2626" i="4"/>
  <c r="AC2627" i="4"/>
  <c r="AD2627" i="4"/>
  <c r="AE2627" i="4"/>
  <c r="AC2628" i="4"/>
  <c r="AD2628" i="4"/>
  <c r="AE2628" i="4"/>
  <c r="AC2629" i="4"/>
  <c r="AD2629" i="4"/>
  <c r="AE2629" i="4"/>
  <c r="AC2630" i="4"/>
  <c r="AD2630" i="4"/>
  <c r="AE2630" i="4"/>
  <c r="AC2631" i="4"/>
  <c r="AD2631" i="4"/>
  <c r="AE2631" i="4"/>
  <c r="AC2632" i="4"/>
  <c r="AD2632" i="4"/>
  <c r="AE2632" i="4"/>
  <c r="AC2633" i="4"/>
  <c r="AD2633" i="4"/>
  <c r="AE2633" i="4"/>
  <c r="AC2634" i="4"/>
  <c r="AD2634" i="4"/>
  <c r="AE2634" i="4"/>
  <c r="AC2635" i="4"/>
  <c r="AD2635" i="4"/>
  <c r="AE2635" i="4"/>
  <c r="AC2636" i="4"/>
  <c r="AD2636" i="4"/>
  <c r="AE2636" i="4"/>
  <c r="AC2637" i="4"/>
  <c r="AD2637" i="4"/>
  <c r="AE2637" i="4"/>
  <c r="AC2638" i="4"/>
  <c r="AD2638" i="4"/>
  <c r="AE2638" i="4"/>
  <c r="AC2639" i="4"/>
  <c r="AD2639" i="4"/>
  <c r="AE2639" i="4"/>
  <c r="AC2640" i="4"/>
  <c r="AD2640" i="4"/>
  <c r="AE2640" i="4"/>
  <c r="AC2641" i="4"/>
  <c r="AD2641" i="4"/>
  <c r="AE2641" i="4"/>
  <c r="AC2642" i="4"/>
  <c r="AD2642" i="4"/>
  <c r="AE2642" i="4"/>
  <c r="AC2643" i="4"/>
  <c r="AD2643" i="4"/>
  <c r="AE2643" i="4"/>
  <c r="AC2644" i="4"/>
  <c r="AD2644" i="4"/>
  <c r="AE2644" i="4"/>
  <c r="AC2645" i="4"/>
  <c r="AD2645" i="4"/>
  <c r="AE2645" i="4"/>
  <c r="AC2646" i="4"/>
  <c r="AD2646" i="4"/>
  <c r="AE2646" i="4"/>
  <c r="AC2647" i="4"/>
  <c r="AD2647" i="4"/>
  <c r="AE2647" i="4"/>
  <c r="AC2648" i="4"/>
  <c r="AD2648" i="4"/>
  <c r="AE2648" i="4"/>
  <c r="AC2649" i="4"/>
  <c r="AD2649" i="4"/>
  <c r="AE2649" i="4"/>
  <c r="AC2650" i="4"/>
  <c r="AD2650" i="4"/>
  <c r="AE2650" i="4"/>
  <c r="AC2651" i="4"/>
  <c r="AD2651" i="4"/>
  <c r="AE2651" i="4"/>
  <c r="AC2652" i="4"/>
  <c r="AD2652" i="4"/>
  <c r="AE2652" i="4"/>
  <c r="AC2653" i="4"/>
  <c r="AD2653" i="4"/>
  <c r="AE2653" i="4"/>
  <c r="AC2654" i="4"/>
  <c r="AD2654" i="4"/>
  <c r="AE2654" i="4"/>
  <c r="AC2655" i="4"/>
  <c r="AD2655" i="4"/>
  <c r="AE2655" i="4"/>
  <c r="AC2656" i="4"/>
  <c r="AD2656" i="4"/>
  <c r="AE2656" i="4"/>
  <c r="AC2657" i="4"/>
  <c r="AD2657" i="4"/>
  <c r="AE2657" i="4"/>
  <c r="AC2658" i="4"/>
  <c r="AD2658" i="4"/>
  <c r="AE2658" i="4"/>
  <c r="AC2659" i="4"/>
  <c r="AD2659" i="4"/>
  <c r="AE2659" i="4"/>
  <c r="AC2660" i="4"/>
  <c r="AD2660" i="4"/>
  <c r="AE2660" i="4"/>
  <c r="AC2661" i="4"/>
  <c r="AD2661" i="4"/>
  <c r="AE2661" i="4"/>
  <c r="AC2662" i="4"/>
  <c r="AD2662" i="4"/>
  <c r="AE2662" i="4"/>
  <c r="AC2663" i="4"/>
  <c r="AD2663" i="4"/>
  <c r="AE2663" i="4"/>
  <c r="AC2664" i="4"/>
  <c r="AD2664" i="4"/>
  <c r="AE2664" i="4"/>
  <c r="AC2665" i="4"/>
  <c r="AD2665" i="4"/>
  <c r="AE2665" i="4"/>
  <c r="AC2666" i="4"/>
  <c r="AD2666" i="4"/>
  <c r="AE2666" i="4"/>
  <c r="AC2667" i="4"/>
  <c r="AD2667" i="4"/>
  <c r="AE2667" i="4"/>
  <c r="AC2668" i="4"/>
  <c r="AD2668" i="4"/>
  <c r="AE2668" i="4"/>
  <c r="AC2669" i="4"/>
  <c r="AD2669" i="4"/>
  <c r="AE2669" i="4"/>
  <c r="AC2670" i="4"/>
  <c r="AD2670" i="4"/>
  <c r="AE2670" i="4"/>
  <c r="AC2671" i="4"/>
  <c r="AD2671" i="4"/>
  <c r="AE2671" i="4"/>
  <c r="AC2672" i="4"/>
  <c r="AD2672" i="4"/>
  <c r="AE2672" i="4"/>
  <c r="AC2673" i="4"/>
  <c r="AD2673" i="4"/>
  <c r="AE2673" i="4"/>
  <c r="AC2674" i="4"/>
  <c r="AD2674" i="4"/>
  <c r="AE2674" i="4"/>
  <c r="AC2675" i="4"/>
  <c r="AD2675" i="4"/>
  <c r="AE2675" i="4"/>
  <c r="AC2676" i="4"/>
  <c r="AD2676" i="4"/>
  <c r="AE2676" i="4"/>
  <c r="AC2677" i="4"/>
  <c r="AD2677" i="4"/>
  <c r="AE2677" i="4"/>
  <c r="AC2678" i="4"/>
  <c r="AD2678" i="4"/>
  <c r="AE2678" i="4"/>
  <c r="AC2679" i="4"/>
  <c r="AD2679" i="4"/>
  <c r="AE2679" i="4"/>
  <c r="AC2680" i="4"/>
  <c r="AD2680" i="4"/>
  <c r="AE2680" i="4"/>
  <c r="AC2681" i="4"/>
  <c r="AD2681" i="4"/>
  <c r="AE2681" i="4"/>
  <c r="AC2682" i="4"/>
  <c r="AD2682" i="4"/>
  <c r="AE2682" i="4"/>
  <c r="AC2683" i="4"/>
  <c r="AD2683" i="4"/>
  <c r="AE2683" i="4"/>
  <c r="AC2684" i="4"/>
  <c r="AD2684" i="4"/>
  <c r="AE2684" i="4"/>
  <c r="AC2685" i="4"/>
  <c r="AD2685" i="4"/>
  <c r="AE2685" i="4"/>
  <c r="AC2686" i="4"/>
  <c r="AD2686" i="4"/>
  <c r="AE2686" i="4"/>
  <c r="AC2687" i="4"/>
  <c r="AD2687" i="4"/>
  <c r="AE2687" i="4"/>
  <c r="AC2688" i="4"/>
  <c r="AD2688" i="4"/>
  <c r="AE2688" i="4"/>
  <c r="AC2689" i="4"/>
  <c r="AD2689" i="4"/>
  <c r="AE2689" i="4"/>
  <c r="AC2690" i="4"/>
  <c r="AD2690" i="4"/>
  <c r="AE2690" i="4"/>
  <c r="AC2691" i="4"/>
  <c r="AD2691" i="4"/>
  <c r="AE2691" i="4"/>
  <c r="AC2692" i="4"/>
  <c r="AD2692" i="4"/>
  <c r="AE2692" i="4"/>
  <c r="AC2693" i="4"/>
  <c r="AD2693" i="4"/>
  <c r="AE2693" i="4"/>
  <c r="AC2694" i="4"/>
  <c r="AD2694" i="4"/>
  <c r="AE2694" i="4"/>
  <c r="AC2695" i="4"/>
  <c r="AD2695" i="4"/>
  <c r="AE2695" i="4"/>
  <c r="AC2696" i="4"/>
  <c r="AD2696" i="4"/>
  <c r="AE2696" i="4"/>
  <c r="AC2697" i="4"/>
  <c r="AD2697" i="4"/>
  <c r="AE2697" i="4"/>
  <c r="AC2698" i="4"/>
  <c r="AD2698" i="4"/>
  <c r="AE2698" i="4"/>
  <c r="AC2699" i="4"/>
  <c r="AD2699" i="4"/>
  <c r="AE2699" i="4"/>
  <c r="AC2700" i="4"/>
  <c r="AD2700" i="4"/>
  <c r="AE2700" i="4"/>
  <c r="AC2701" i="4"/>
  <c r="AD2701" i="4"/>
  <c r="AE2701" i="4"/>
  <c r="AC2702" i="4"/>
  <c r="AD2702" i="4"/>
  <c r="AE2702" i="4"/>
  <c r="AC2703" i="4"/>
  <c r="AD2703" i="4"/>
  <c r="AE2703" i="4"/>
  <c r="AC2704" i="4"/>
  <c r="AD2704" i="4"/>
  <c r="AE2704" i="4"/>
  <c r="AC2705" i="4"/>
  <c r="AD2705" i="4"/>
  <c r="AE2705" i="4"/>
  <c r="AC2706" i="4"/>
  <c r="AD2706" i="4"/>
  <c r="AE2706" i="4"/>
  <c r="AC2707" i="4"/>
  <c r="AD2707" i="4"/>
  <c r="AE2707" i="4"/>
  <c r="AC2708" i="4"/>
  <c r="AD2708" i="4"/>
  <c r="AE2708" i="4"/>
  <c r="AC2709" i="4"/>
  <c r="AD2709" i="4"/>
  <c r="AE2709" i="4"/>
  <c r="AC2710" i="4"/>
  <c r="AD2710" i="4"/>
  <c r="AE2710" i="4"/>
  <c r="AC2711" i="4"/>
  <c r="AD2711" i="4"/>
  <c r="AE2711" i="4"/>
  <c r="AC2712" i="4"/>
  <c r="AD2712" i="4"/>
  <c r="AE2712" i="4"/>
  <c r="AC2713" i="4"/>
  <c r="AD2713" i="4"/>
  <c r="AE2713" i="4"/>
  <c r="AC2714" i="4"/>
  <c r="AD2714" i="4"/>
  <c r="AE2714" i="4"/>
  <c r="AC2715" i="4"/>
  <c r="AD2715" i="4"/>
  <c r="AE2715" i="4"/>
  <c r="AC2716" i="4"/>
  <c r="AD2716" i="4"/>
  <c r="AE2716" i="4"/>
  <c r="AC2717" i="4"/>
  <c r="AD2717" i="4"/>
  <c r="AE2717" i="4"/>
  <c r="AC2718" i="4"/>
  <c r="AD2718" i="4"/>
  <c r="AE2718" i="4"/>
  <c r="AC2719" i="4"/>
  <c r="AD2719" i="4"/>
  <c r="AE2719" i="4"/>
  <c r="AC2720" i="4"/>
  <c r="AD2720" i="4"/>
  <c r="AE2720" i="4"/>
  <c r="AC2721" i="4"/>
  <c r="AD2721" i="4"/>
  <c r="AE2721" i="4"/>
  <c r="AC2722" i="4"/>
  <c r="AD2722" i="4"/>
  <c r="AE2722" i="4"/>
  <c r="AC2723" i="4"/>
  <c r="AD2723" i="4"/>
  <c r="AE2723" i="4"/>
  <c r="AC2724" i="4"/>
  <c r="AD2724" i="4"/>
  <c r="AE2724" i="4"/>
  <c r="AC2725" i="4"/>
  <c r="AD2725" i="4"/>
  <c r="AE2725" i="4"/>
  <c r="AC2726" i="4"/>
  <c r="AD2726" i="4"/>
  <c r="AE2726" i="4"/>
  <c r="AC2727" i="4"/>
  <c r="AD2727" i="4"/>
  <c r="AE2727" i="4"/>
  <c r="AC2728" i="4"/>
  <c r="AD2728" i="4"/>
  <c r="AE2728" i="4"/>
  <c r="AC2729" i="4"/>
  <c r="AD2729" i="4"/>
  <c r="AE2729" i="4"/>
  <c r="AC2730" i="4"/>
  <c r="AD2730" i="4"/>
  <c r="AE2730" i="4"/>
  <c r="AC2731" i="4"/>
  <c r="AD2731" i="4"/>
  <c r="AE2731" i="4"/>
  <c r="AC2732" i="4"/>
  <c r="AD2732" i="4"/>
  <c r="AE2732" i="4"/>
  <c r="AC2733" i="4"/>
  <c r="AD2733" i="4"/>
  <c r="AE2733" i="4"/>
  <c r="AC2734" i="4"/>
  <c r="AD2734" i="4"/>
  <c r="AE2734" i="4"/>
  <c r="AC2735" i="4"/>
  <c r="AD2735" i="4"/>
  <c r="AE2735" i="4"/>
  <c r="AC2736" i="4"/>
  <c r="AD2736" i="4"/>
  <c r="AE2736" i="4"/>
  <c r="AC2737" i="4"/>
  <c r="AD2737" i="4"/>
  <c r="AE2737" i="4"/>
  <c r="AC2738" i="4"/>
  <c r="AD2738" i="4"/>
  <c r="AE2738" i="4"/>
  <c r="AC2739" i="4"/>
  <c r="AD2739" i="4"/>
  <c r="AE2739" i="4"/>
  <c r="AC2740" i="4"/>
  <c r="AD2740" i="4"/>
  <c r="AE2740" i="4"/>
  <c r="AC2741" i="4"/>
  <c r="AD2741" i="4"/>
  <c r="AE2741" i="4"/>
  <c r="AC2742" i="4"/>
  <c r="AD2742" i="4"/>
  <c r="AE2742" i="4"/>
  <c r="AC2743" i="4"/>
  <c r="AD2743" i="4"/>
  <c r="AE2743" i="4"/>
  <c r="AC2744" i="4"/>
  <c r="AD2744" i="4"/>
  <c r="AE2744" i="4"/>
  <c r="AC2745" i="4"/>
  <c r="AD2745" i="4"/>
  <c r="AE2745" i="4"/>
  <c r="AC2746" i="4"/>
  <c r="AD2746" i="4"/>
  <c r="AE2746" i="4"/>
  <c r="AC2747" i="4"/>
  <c r="AD2747" i="4"/>
  <c r="AE2747" i="4"/>
  <c r="AC2748" i="4"/>
  <c r="AD2748" i="4"/>
  <c r="AE2748" i="4"/>
  <c r="AC2749" i="4"/>
  <c r="AD2749" i="4"/>
  <c r="AE2749" i="4"/>
  <c r="AC2750" i="4"/>
  <c r="AD2750" i="4"/>
  <c r="AE2750" i="4"/>
  <c r="AC2751" i="4"/>
  <c r="AD2751" i="4"/>
  <c r="AE2751" i="4"/>
  <c r="AC2752" i="4"/>
  <c r="AD2752" i="4"/>
  <c r="AE2752" i="4"/>
  <c r="AC2753" i="4"/>
  <c r="AD2753" i="4"/>
  <c r="AE2753" i="4"/>
  <c r="AC2754" i="4"/>
  <c r="AD2754" i="4"/>
  <c r="AE2754" i="4"/>
  <c r="AC2755" i="4"/>
  <c r="AD2755" i="4"/>
  <c r="AE2755" i="4"/>
  <c r="AC2756" i="4"/>
  <c r="AD2756" i="4"/>
  <c r="AE2756" i="4"/>
  <c r="AC2757" i="4"/>
  <c r="AD2757" i="4"/>
  <c r="AE2757" i="4"/>
  <c r="AC2758" i="4"/>
  <c r="AD2758" i="4"/>
  <c r="AE2758" i="4"/>
  <c r="AC2759" i="4"/>
  <c r="AD2759" i="4"/>
  <c r="AE2759" i="4"/>
  <c r="AC2760" i="4"/>
  <c r="AD2760" i="4"/>
  <c r="AE2760" i="4"/>
  <c r="AC2761" i="4"/>
  <c r="AD2761" i="4"/>
  <c r="AE2761" i="4"/>
  <c r="AC2762" i="4"/>
  <c r="AD2762" i="4"/>
  <c r="AE2762" i="4"/>
  <c r="AC2763" i="4"/>
  <c r="AD2763" i="4"/>
  <c r="AE2763" i="4"/>
  <c r="AC2764" i="4"/>
  <c r="AD2764" i="4"/>
  <c r="AE2764" i="4"/>
  <c r="AC2765" i="4"/>
  <c r="AD2765" i="4"/>
  <c r="AE2765" i="4"/>
  <c r="AC2766" i="4"/>
  <c r="AD2766" i="4"/>
  <c r="AE2766" i="4"/>
  <c r="AC2767" i="4"/>
  <c r="AD2767" i="4"/>
  <c r="AE2767" i="4"/>
  <c r="AC2768" i="4"/>
  <c r="AD2768" i="4"/>
  <c r="AE2768" i="4"/>
  <c r="AC2769" i="4"/>
  <c r="AD2769" i="4"/>
  <c r="AE2769" i="4"/>
  <c r="AC2770" i="4"/>
  <c r="AD2770" i="4"/>
  <c r="AE2770" i="4"/>
  <c r="AC2771" i="4"/>
  <c r="AD2771" i="4"/>
  <c r="AE2771" i="4"/>
  <c r="AC2772" i="4"/>
  <c r="AD2772" i="4"/>
  <c r="AE2772" i="4"/>
  <c r="AC2773" i="4"/>
  <c r="AD2773" i="4"/>
  <c r="AE2773" i="4"/>
  <c r="AC2774" i="4"/>
  <c r="AD2774" i="4"/>
  <c r="AE2774" i="4"/>
  <c r="AC2775" i="4"/>
  <c r="AD2775" i="4"/>
  <c r="AE2775" i="4"/>
  <c r="AC2776" i="4"/>
  <c r="AD2776" i="4"/>
  <c r="AE2776" i="4"/>
  <c r="AC2777" i="4"/>
  <c r="AD2777" i="4"/>
  <c r="AE2777" i="4"/>
  <c r="AC2778" i="4"/>
  <c r="AD2778" i="4"/>
  <c r="AE2778" i="4"/>
  <c r="AC2779" i="4"/>
  <c r="AD2779" i="4"/>
  <c r="AE2779" i="4"/>
  <c r="AC2780" i="4"/>
  <c r="AD2780" i="4"/>
  <c r="AE2780" i="4"/>
  <c r="AC2781" i="4"/>
  <c r="AD2781" i="4"/>
  <c r="AE2781" i="4"/>
  <c r="AC2782" i="4"/>
  <c r="AD2782" i="4"/>
  <c r="AE2782" i="4"/>
  <c r="AC2783" i="4"/>
  <c r="AD2783" i="4"/>
  <c r="AE2783" i="4"/>
  <c r="AC2784" i="4"/>
  <c r="AD2784" i="4"/>
  <c r="AE2784" i="4"/>
  <c r="AC2785" i="4"/>
  <c r="AD2785" i="4"/>
  <c r="AE2785" i="4"/>
  <c r="AC2786" i="4"/>
  <c r="AD2786" i="4"/>
  <c r="AE2786" i="4"/>
  <c r="AC2787" i="4"/>
  <c r="AD2787" i="4"/>
  <c r="AE2787" i="4"/>
  <c r="AC2788" i="4"/>
  <c r="AD2788" i="4"/>
  <c r="AE2788" i="4"/>
  <c r="AC2789" i="4"/>
  <c r="AD2789" i="4"/>
  <c r="AE2789" i="4"/>
  <c r="AC2790" i="4"/>
  <c r="AD2790" i="4"/>
  <c r="AE2790" i="4"/>
  <c r="AC2791" i="4"/>
  <c r="AD2791" i="4"/>
  <c r="AE2791" i="4"/>
  <c r="AC2792" i="4"/>
  <c r="AD2792" i="4"/>
  <c r="AE2792" i="4"/>
  <c r="AC2793" i="4"/>
  <c r="AD2793" i="4"/>
  <c r="AE2793" i="4"/>
  <c r="AC2794" i="4"/>
  <c r="AD2794" i="4"/>
  <c r="AE2794" i="4"/>
  <c r="AC2795" i="4"/>
  <c r="AD2795" i="4"/>
  <c r="AE2795" i="4"/>
  <c r="AC2796" i="4"/>
  <c r="AD2796" i="4"/>
  <c r="AE2796" i="4"/>
  <c r="AC2797" i="4"/>
  <c r="AD2797" i="4"/>
  <c r="AE2797" i="4"/>
  <c r="AC2798" i="4"/>
  <c r="AD2798" i="4"/>
  <c r="AE2798" i="4"/>
  <c r="AC2799" i="4"/>
  <c r="AD2799" i="4"/>
  <c r="AE2799" i="4"/>
  <c r="AC2800" i="4"/>
  <c r="AD2800" i="4"/>
  <c r="AE2800" i="4"/>
  <c r="AC2801" i="4"/>
  <c r="AD2801" i="4"/>
  <c r="AE2801" i="4"/>
  <c r="AC2802" i="4"/>
  <c r="AD2802" i="4"/>
  <c r="AE2802" i="4"/>
  <c r="AC2803" i="4"/>
  <c r="AD2803" i="4"/>
  <c r="AE2803" i="4"/>
  <c r="AC2804" i="4"/>
  <c r="AD2804" i="4"/>
  <c r="AE2804" i="4"/>
  <c r="AC2805" i="4"/>
  <c r="AD2805" i="4"/>
  <c r="AE2805" i="4"/>
  <c r="AC2806" i="4"/>
  <c r="AD2806" i="4"/>
  <c r="AE2806" i="4"/>
  <c r="AC2807" i="4"/>
  <c r="AD2807" i="4"/>
  <c r="AE2807" i="4"/>
  <c r="AC2808" i="4"/>
  <c r="AD2808" i="4"/>
  <c r="AE2808" i="4"/>
  <c r="AC2809" i="4"/>
  <c r="AD2809" i="4"/>
  <c r="AE2809" i="4"/>
  <c r="AC2810" i="4"/>
  <c r="AD2810" i="4"/>
  <c r="AE2810" i="4"/>
  <c r="AC2811" i="4"/>
  <c r="AD2811" i="4"/>
  <c r="AE2811" i="4"/>
  <c r="AC2812" i="4"/>
  <c r="AD2812" i="4"/>
  <c r="AE2812" i="4"/>
  <c r="AC2813" i="4"/>
  <c r="AD2813" i="4"/>
  <c r="AE2813" i="4"/>
  <c r="AC2814" i="4"/>
  <c r="AD2814" i="4"/>
  <c r="AE2814" i="4"/>
  <c r="AC2815" i="4"/>
  <c r="AD2815" i="4"/>
  <c r="AE2815" i="4"/>
  <c r="AC2816" i="4"/>
  <c r="AD2816" i="4"/>
  <c r="AE2816" i="4"/>
  <c r="AC2817" i="4"/>
  <c r="AD2817" i="4"/>
  <c r="AE2817" i="4"/>
  <c r="AC2818" i="4"/>
  <c r="AD2818" i="4"/>
  <c r="AE2818" i="4"/>
  <c r="AC2819" i="4"/>
  <c r="AD2819" i="4"/>
  <c r="AE2819" i="4"/>
  <c r="AC2820" i="4"/>
  <c r="AD2820" i="4"/>
  <c r="AE2820" i="4"/>
  <c r="AC2821" i="4"/>
  <c r="AD2821" i="4"/>
  <c r="AE2821" i="4"/>
  <c r="AC2822" i="4"/>
  <c r="AD2822" i="4"/>
  <c r="AE2822" i="4"/>
  <c r="AC2823" i="4"/>
  <c r="AD2823" i="4"/>
  <c r="AE2823" i="4"/>
  <c r="AC2824" i="4"/>
  <c r="AD2824" i="4"/>
  <c r="AE2824" i="4"/>
  <c r="AC2825" i="4"/>
  <c r="AD2825" i="4"/>
  <c r="AE2825" i="4"/>
  <c r="AC2826" i="4"/>
  <c r="AD2826" i="4"/>
  <c r="AE2826" i="4"/>
  <c r="AC2827" i="4"/>
  <c r="AD2827" i="4"/>
  <c r="AE2827" i="4"/>
  <c r="AC2828" i="4"/>
  <c r="AD2828" i="4"/>
  <c r="AE2828" i="4"/>
  <c r="AC2829" i="4"/>
  <c r="AD2829" i="4"/>
  <c r="AE2829" i="4"/>
  <c r="AC2830" i="4"/>
  <c r="AD2830" i="4"/>
  <c r="AE2830" i="4"/>
  <c r="AC2831" i="4"/>
  <c r="AD2831" i="4"/>
  <c r="AE2831" i="4"/>
  <c r="AC2832" i="4"/>
  <c r="AD2832" i="4"/>
  <c r="AE2832" i="4"/>
  <c r="AC2833" i="4"/>
  <c r="AD2833" i="4"/>
  <c r="AE2833" i="4"/>
  <c r="AC2834" i="4"/>
  <c r="AD2834" i="4"/>
  <c r="AE2834" i="4"/>
  <c r="AC2835" i="4"/>
  <c r="AD2835" i="4"/>
  <c r="AE2835" i="4"/>
  <c r="AC2836" i="4"/>
  <c r="AD2836" i="4"/>
  <c r="AE2836" i="4"/>
  <c r="AC2837" i="4"/>
  <c r="AD2837" i="4"/>
  <c r="AE2837" i="4"/>
  <c r="AC2838" i="4"/>
  <c r="AD2838" i="4"/>
  <c r="AE2838" i="4"/>
  <c r="AC2839" i="4"/>
  <c r="AD2839" i="4"/>
  <c r="AE2839" i="4"/>
  <c r="AC2840" i="4"/>
  <c r="AD2840" i="4"/>
  <c r="AE2840" i="4"/>
  <c r="AC2841" i="4"/>
  <c r="AD2841" i="4"/>
  <c r="AE2841" i="4"/>
  <c r="AC2842" i="4"/>
  <c r="AD2842" i="4"/>
  <c r="AE2842" i="4"/>
  <c r="AC2843" i="4"/>
  <c r="AD2843" i="4"/>
  <c r="AE2843" i="4"/>
  <c r="AC2844" i="4"/>
  <c r="AD2844" i="4"/>
  <c r="AE2844" i="4"/>
  <c r="AC2845" i="4"/>
  <c r="AD2845" i="4"/>
  <c r="AE2845" i="4"/>
  <c r="AC2846" i="4"/>
  <c r="AD2846" i="4"/>
  <c r="AE2846" i="4"/>
  <c r="AC2847" i="4"/>
  <c r="AD2847" i="4"/>
  <c r="AE2847" i="4"/>
  <c r="AC2848" i="4"/>
  <c r="AD2848" i="4"/>
  <c r="AE2848" i="4"/>
  <c r="AC2849" i="4"/>
  <c r="AD2849" i="4"/>
  <c r="AE2849" i="4"/>
  <c r="AC2850" i="4"/>
  <c r="AD2850" i="4"/>
  <c r="AE2850" i="4"/>
  <c r="AC2851" i="4"/>
  <c r="AD2851" i="4"/>
  <c r="AE2851" i="4"/>
  <c r="AC2852" i="4"/>
  <c r="AD2852" i="4"/>
  <c r="AE2852" i="4"/>
  <c r="AC2853" i="4"/>
  <c r="AD2853" i="4"/>
  <c r="AE2853" i="4"/>
  <c r="AC2854" i="4"/>
  <c r="AD2854" i="4"/>
  <c r="AE2854" i="4"/>
  <c r="AC2855" i="4"/>
  <c r="AD2855" i="4"/>
  <c r="AE2855" i="4"/>
  <c r="AC2856" i="4"/>
  <c r="AD2856" i="4"/>
  <c r="AE2856" i="4"/>
  <c r="AC2857" i="4"/>
  <c r="AD2857" i="4"/>
  <c r="AE2857" i="4"/>
  <c r="AC2858" i="4"/>
  <c r="AD2858" i="4"/>
  <c r="AE2858" i="4"/>
  <c r="AC2859" i="4"/>
  <c r="AD2859" i="4"/>
  <c r="AE2859" i="4"/>
  <c r="AC2860" i="4"/>
  <c r="AD2860" i="4"/>
  <c r="AE2860" i="4"/>
  <c r="AC2861" i="4"/>
  <c r="AD2861" i="4"/>
  <c r="AE2861" i="4"/>
  <c r="AC2862" i="4"/>
  <c r="AD2862" i="4"/>
  <c r="AE2862" i="4"/>
  <c r="AC2863" i="4"/>
  <c r="AD2863" i="4"/>
  <c r="AE2863" i="4"/>
  <c r="AC2864" i="4"/>
  <c r="AD2864" i="4"/>
  <c r="AE2864" i="4"/>
  <c r="AC2865" i="4"/>
  <c r="AD2865" i="4"/>
  <c r="AE2865" i="4"/>
  <c r="AC2866" i="4"/>
  <c r="AD2866" i="4"/>
  <c r="AE2866" i="4"/>
  <c r="AC2867" i="4"/>
  <c r="AD2867" i="4"/>
  <c r="AE2867" i="4"/>
  <c r="AC2868" i="4"/>
  <c r="AD2868" i="4"/>
  <c r="AE2868" i="4"/>
  <c r="AC2869" i="4"/>
  <c r="AD2869" i="4"/>
  <c r="AE2869" i="4"/>
  <c r="AC2870" i="4"/>
  <c r="AD2870" i="4"/>
  <c r="AE2870" i="4"/>
  <c r="AC2871" i="4"/>
  <c r="AD2871" i="4"/>
  <c r="AE2871" i="4"/>
  <c r="AC2872" i="4"/>
  <c r="AD2872" i="4"/>
  <c r="AE2872" i="4"/>
  <c r="AC2873" i="4"/>
  <c r="AD2873" i="4"/>
  <c r="AE2873" i="4"/>
  <c r="AC2874" i="4"/>
  <c r="AD2874" i="4"/>
  <c r="AE2874" i="4"/>
  <c r="AC2875" i="4"/>
  <c r="AD2875" i="4"/>
  <c r="AE2875" i="4"/>
  <c r="AC2876" i="4"/>
  <c r="AD2876" i="4"/>
  <c r="AE2876" i="4"/>
  <c r="AC2877" i="4"/>
  <c r="AD2877" i="4"/>
  <c r="AE2877" i="4"/>
  <c r="AC2878" i="4"/>
  <c r="AD2878" i="4"/>
  <c r="AE2878" i="4"/>
  <c r="AC2879" i="4"/>
  <c r="AD2879" i="4"/>
  <c r="AE2879" i="4"/>
  <c r="AC2880" i="4"/>
  <c r="AD2880" i="4"/>
  <c r="AE2880" i="4"/>
  <c r="AC2881" i="4"/>
  <c r="AD2881" i="4"/>
  <c r="AE2881" i="4"/>
  <c r="AC2882" i="4"/>
  <c r="AD2882" i="4"/>
  <c r="AE2882" i="4"/>
  <c r="AC2883" i="4"/>
  <c r="AD2883" i="4"/>
  <c r="AE2883" i="4"/>
  <c r="AC2884" i="4"/>
  <c r="AD2884" i="4"/>
  <c r="AE2884" i="4"/>
  <c r="AC2885" i="4"/>
  <c r="AD2885" i="4"/>
  <c r="AE2885" i="4"/>
  <c r="AC2886" i="4"/>
  <c r="AD2886" i="4"/>
  <c r="AE2886" i="4"/>
  <c r="AC2887" i="4"/>
  <c r="AD2887" i="4"/>
  <c r="AE2887" i="4"/>
  <c r="AC2888" i="4"/>
  <c r="AD2888" i="4"/>
  <c r="AE2888" i="4"/>
  <c r="AC2889" i="4"/>
  <c r="AD2889" i="4"/>
  <c r="AE2889" i="4"/>
  <c r="AC2890" i="4"/>
  <c r="AD2890" i="4"/>
  <c r="AE2890" i="4"/>
  <c r="AC2891" i="4"/>
  <c r="AD2891" i="4"/>
  <c r="AE2891" i="4"/>
  <c r="AC2892" i="4"/>
  <c r="AD2892" i="4"/>
  <c r="AE2892" i="4"/>
  <c r="AC2893" i="4"/>
  <c r="AD2893" i="4"/>
  <c r="AE2893" i="4"/>
  <c r="AC2894" i="4"/>
  <c r="AD2894" i="4"/>
  <c r="AE2894" i="4"/>
  <c r="AC2895" i="4"/>
  <c r="AD2895" i="4"/>
  <c r="AE2895" i="4"/>
  <c r="AC2896" i="4"/>
  <c r="AD2896" i="4"/>
  <c r="AE2896" i="4"/>
  <c r="AC2897" i="4"/>
  <c r="AD2897" i="4"/>
  <c r="AE2897" i="4"/>
  <c r="AC2898" i="4"/>
  <c r="AD2898" i="4"/>
  <c r="AE2898" i="4"/>
  <c r="AC2899" i="4"/>
  <c r="AD2899" i="4"/>
  <c r="AE2899" i="4"/>
  <c r="AC2900" i="4"/>
  <c r="AD2900" i="4"/>
  <c r="AE2900" i="4"/>
  <c r="AC2901" i="4"/>
  <c r="AD2901" i="4"/>
  <c r="AE2901" i="4"/>
  <c r="AC2902" i="4"/>
  <c r="AD2902" i="4"/>
  <c r="AE2902" i="4"/>
  <c r="AC2903" i="4"/>
  <c r="AD2903" i="4"/>
  <c r="AE2903" i="4"/>
  <c r="AC2904" i="4"/>
  <c r="AD2904" i="4"/>
  <c r="AE2904" i="4"/>
  <c r="AC2905" i="4"/>
  <c r="AD2905" i="4"/>
  <c r="AE2905" i="4"/>
  <c r="AC2906" i="4"/>
  <c r="AD2906" i="4"/>
  <c r="AE2906" i="4"/>
  <c r="AC2907" i="4"/>
  <c r="AD2907" i="4"/>
  <c r="AE2907" i="4"/>
  <c r="AC2908" i="4"/>
  <c r="AD2908" i="4"/>
  <c r="AE2908" i="4"/>
  <c r="AC2909" i="4"/>
  <c r="AD2909" i="4"/>
  <c r="AE2909" i="4"/>
  <c r="AC2910" i="4"/>
  <c r="AD2910" i="4"/>
  <c r="AE2910" i="4"/>
  <c r="AC2911" i="4"/>
  <c r="AD2911" i="4"/>
  <c r="AE2911" i="4"/>
  <c r="AC2912" i="4"/>
  <c r="AD2912" i="4"/>
  <c r="AE2912" i="4"/>
  <c r="AC2913" i="4"/>
  <c r="AD2913" i="4"/>
  <c r="AE2913" i="4"/>
  <c r="AC2914" i="4"/>
  <c r="AD2914" i="4"/>
  <c r="AE2914" i="4"/>
  <c r="AC2915" i="4"/>
  <c r="AD2915" i="4"/>
  <c r="AE2915" i="4"/>
  <c r="AC2916" i="4"/>
  <c r="AD2916" i="4"/>
  <c r="AE2916" i="4"/>
  <c r="AC2917" i="4"/>
  <c r="AD2917" i="4"/>
  <c r="AE2917" i="4"/>
  <c r="AC2918" i="4"/>
  <c r="AD2918" i="4"/>
  <c r="AE2918" i="4"/>
  <c r="AC2919" i="4"/>
  <c r="AD2919" i="4"/>
  <c r="AE2919" i="4"/>
  <c r="AC2920" i="4"/>
  <c r="AD2920" i="4"/>
  <c r="AE2920" i="4"/>
  <c r="AC2921" i="4"/>
  <c r="AD2921" i="4"/>
  <c r="AE2921" i="4"/>
  <c r="AC2922" i="4"/>
  <c r="AD2922" i="4"/>
  <c r="AE2922" i="4"/>
  <c r="AC2923" i="4"/>
  <c r="AD2923" i="4"/>
  <c r="AE2923" i="4"/>
  <c r="AC2924" i="4"/>
  <c r="AD2924" i="4"/>
  <c r="AE2924" i="4"/>
  <c r="AC2925" i="4"/>
  <c r="AD2925" i="4"/>
  <c r="AE2925" i="4"/>
  <c r="AC2926" i="4"/>
  <c r="AD2926" i="4"/>
  <c r="AE2926" i="4"/>
  <c r="AC2927" i="4"/>
  <c r="AD2927" i="4"/>
  <c r="AE2927" i="4"/>
  <c r="AC2928" i="4"/>
  <c r="AD2928" i="4"/>
  <c r="AE2928" i="4"/>
  <c r="AC2929" i="4"/>
  <c r="AD2929" i="4"/>
  <c r="AE2929" i="4"/>
  <c r="AC2930" i="4"/>
  <c r="AD2930" i="4"/>
  <c r="AE2930" i="4"/>
  <c r="AC2931" i="4"/>
  <c r="AD2931" i="4"/>
  <c r="AE2931" i="4"/>
  <c r="AC2932" i="4"/>
  <c r="AD2932" i="4"/>
  <c r="AE2932" i="4"/>
  <c r="AC2933" i="4"/>
  <c r="AD2933" i="4"/>
  <c r="AE2933" i="4"/>
  <c r="AC2934" i="4"/>
  <c r="AD2934" i="4"/>
  <c r="AE2934" i="4"/>
  <c r="AC2935" i="4"/>
  <c r="AD2935" i="4"/>
  <c r="AE2935" i="4"/>
  <c r="AC2936" i="4"/>
  <c r="AD2936" i="4"/>
  <c r="AE2936" i="4"/>
  <c r="AC2937" i="4"/>
  <c r="AD2937" i="4"/>
  <c r="AE2937" i="4"/>
  <c r="AC2938" i="4"/>
  <c r="AD2938" i="4"/>
  <c r="AE2938" i="4"/>
  <c r="AC2939" i="4"/>
  <c r="AD2939" i="4"/>
  <c r="AE2939" i="4"/>
  <c r="AC2940" i="4"/>
  <c r="AD2940" i="4"/>
  <c r="AE2940" i="4"/>
  <c r="AC2941" i="4"/>
  <c r="AD2941" i="4"/>
  <c r="AE2941" i="4"/>
  <c r="AC2942" i="4"/>
  <c r="AD2942" i="4"/>
  <c r="AE2942" i="4"/>
  <c r="AC2943" i="4"/>
  <c r="AD2943" i="4"/>
  <c r="AE2943" i="4"/>
  <c r="AC2944" i="4"/>
  <c r="AD2944" i="4"/>
  <c r="AE2944" i="4"/>
  <c r="AC2945" i="4"/>
  <c r="AD2945" i="4"/>
  <c r="AE2945" i="4"/>
  <c r="AC2946" i="4"/>
  <c r="AD2946" i="4"/>
  <c r="AE2946" i="4"/>
  <c r="AC2947" i="4"/>
  <c r="AD2947" i="4"/>
  <c r="AE2947" i="4"/>
  <c r="AC2948" i="4"/>
  <c r="AD2948" i="4"/>
  <c r="AE2948" i="4"/>
  <c r="AC2949" i="4"/>
  <c r="AD2949" i="4"/>
  <c r="AE2949" i="4"/>
  <c r="AC2950" i="4"/>
  <c r="AD2950" i="4"/>
  <c r="AE2950" i="4"/>
  <c r="AC2951" i="4"/>
  <c r="AD2951" i="4"/>
  <c r="AE2951" i="4"/>
  <c r="AC2952" i="4"/>
  <c r="AD2952" i="4"/>
  <c r="AE2952" i="4"/>
  <c r="AC2953" i="4"/>
  <c r="AD2953" i="4"/>
  <c r="AE2953" i="4"/>
  <c r="AC2954" i="4"/>
  <c r="AD2954" i="4"/>
  <c r="AE2954" i="4"/>
  <c r="AC2955" i="4"/>
  <c r="AD2955" i="4"/>
  <c r="AE2955" i="4"/>
  <c r="AC2956" i="4"/>
  <c r="AD2956" i="4"/>
  <c r="AE2956" i="4"/>
  <c r="AC2957" i="4"/>
  <c r="AD2957" i="4"/>
  <c r="AE2957" i="4"/>
  <c r="AC2958" i="4"/>
  <c r="AD2958" i="4"/>
  <c r="AE2958" i="4"/>
  <c r="AC2959" i="4"/>
  <c r="AD2959" i="4"/>
  <c r="AE2959" i="4"/>
  <c r="AC2960" i="4"/>
  <c r="AD2960" i="4"/>
  <c r="AE2960" i="4"/>
  <c r="AC2961" i="4"/>
  <c r="AD2961" i="4"/>
  <c r="AE2961" i="4"/>
  <c r="AC2962" i="4"/>
  <c r="AD2962" i="4"/>
  <c r="AE2962" i="4"/>
  <c r="AC2963" i="4"/>
  <c r="AD2963" i="4"/>
  <c r="AE2963" i="4"/>
  <c r="AC2964" i="4"/>
  <c r="AD2964" i="4"/>
  <c r="AE2964" i="4"/>
  <c r="AC2965" i="4"/>
  <c r="AD2965" i="4"/>
  <c r="AE2965" i="4"/>
  <c r="AC2966" i="4"/>
  <c r="AD2966" i="4"/>
  <c r="AE2966" i="4"/>
  <c r="AC2967" i="4"/>
  <c r="AD2967" i="4"/>
  <c r="AE2967" i="4"/>
  <c r="AC2968" i="4"/>
  <c r="AD2968" i="4"/>
  <c r="AE2968" i="4"/>
  <c r="AC2969" i="4"/>
  <c r="AD2969" i="4"/>
  <c r="AE2969" i="4"/>
  <c r="AC2970" i="4"/>
  <c r="AD2970" i="4"/>
  <c r="AE2970" i="4"/>
  <c r="AC2971" i="4"/>
  <c r="AD2971" i="4"/>
  <c r="AE2971" i="4"/>
  <c r="AC2972" i="4"/>
  <c r="AD2972" i="4"/>
  <c r="AE2972" i="4"/>
  <c r="AC2973" i="4"/>
  <c r="AD2973" i="4"/>
  <c r="AE2973" i="4"/>
  <c r="AC2974" i="4"/>
  <c r="AD2974" i="4"/>
  <c r="AE2974" i="4"/>
  <c r="AC2975" i="4"/>
  <c r="AD2975" i="4"/>
  <c r="AE2975" i="4"/>
  <c r="AC2976" i="4"/>
  <c r="AD2976" i="4"/>
  <c r="AE2976" i="4"/>
  <c r="AC2977" i="4"/>
  <c r="AD2977" i="4"/>
  <c r="AE2977" i="4"/>
  <c r="AC2978" i="4"/>
  <c r="AD2978" i="4"/>
  <c r="AE2978" i="4"/>
  <c r="AC2979" i="4"/>
  <c r="AD2979" i="4"/>
  <c r="AE2979" i="4"/>
  <c r="AC2980" i="4"/>
  <c r="AD2980" i="4"/>
  <c r="AE2980" i="4"/>
  <c r="AC2981" i="4"/>
  <c r="AD2981" i="4"/>
  <c r="AE2981" i="4"/>
  <c r="AC2982" i="4"/>
  <c r="AD2982" i="4"/>
  <c r="AE2982" i="4"/>
  <c r="AC2983" i="4"/>
  <c r="AD2983" i="4"/>
  <c r="AE2983" i="4"/>
  <c r="AC2984" i="4"/>
  <c r="AD2984" i="4"/>
  <c r="AE2984" i="4"/>
  <c r="AC2985" i="4"/>
  <c r="AD2985" i="4"/>
  <c r="AE2985" i="4"/>
  <c r="AC2986" i="4"/>
  <c r="AD2986" i="4"/>
  <c r="AE2986" i="4"/>
  <c r="AC2987" i="4"/>
  <c r="AD2987" i="4"/>
  <c r="AE2987" i="4"/>
  <c r="AC2988" i="4"/>
  <c r="AD2988" i="4"/>
  <c r="AE2988" i="4"/>
  <c r="AC2989" i="4"/>
  <c r="AD2989" i="4"/>
  <c r="AE2989" i="4"/>
  <c r="AC2990" i="4"/>
  <c r="AD2990" i="4"/>
  <c r="AE2990" i="4"/>
  <c r="AC2991" i="4"/>
  <c r="AD2991" i="4"/>
  <c r="AE2991" i="4"/>
  <c r="AC2992" i="4"/>
  <c r="AD2992" i="4"/>
  <c r="AE2992" i="4"/>
  <c r="AC2993" i="4"/>
  <c r="AD2993" i="4"/>
  <c r="AE2993" i="4"/>
  <c r="AC2994" i="4"/>
  <c r="AD2994" i="4"/>
  <c r="AE2994" i="4"/>
  <c r="AC2995" i="4"/>
  <c r="AD2995" i="4"/>
  <c r="AE2995" i="4"/>
  <c r="AC2996" i="4"/>
  <c r="AD2996" i="4"/>
  <c r="AE2996" i="4"/>
  <c r="AC2997" i="4"/>
  <c r="AD2997" i="4"/>
  <c r="AE2997" i="4"/>
  <c r="AC2998" i="4"/>
  <c r="AD2998" i="4"/>
  <c r="AE2998" i="4"/>
  <c r="AC2999" i="4"/>
  <c r="AD2999" i="4"/>
  <c r="AE2999" i="4"/>
  <c r="AC3000" i="4"/>
  <c r="AD3000" i="4"/>
  <c r="AE3000" i="4"/>
  <c r="AC3001" i="4"/>
  <c r="AD3001" i="4"/>
  <c r="AE3001" i="4"/>
  <c r="AC3002" i="4"/>
  <c r="AD3002" i="4"/>
  <c r="AE3002" i="4"/>
  <c r="AC3003" i="4"/>
  <c r="AD3003" i="4"/>
  <c r="AE3003" i="4"/>
  <c r="AC3004" i="4"/>
  <c r="AD3004" i="4"/>
  <c r="AE3004" i="4"/>
  <c r="AC3005" i="4"/>
  <c r="AD3005" i="4"/>
  <c r="AE3005" i="4"/>
  <c r="AC3006" i="4"/>
  <c r="AD3006" i="4"/>
  <c r="AE3006" i="4"/>
  <c r="AC3007" i="4"/>
  <c r="AD3007" i="4"/>
  <c r="AE3007" i="4"/>
  <c r="AC3008" i="4"/>
  <c r="AD3008" i="4"/>
  <c r="AE3008" i="4"/>
  <c r="AC3009" i="4"/>
  <c r="AD3009" i="4"/>
  <c r="AE3009" i="4"/>
  <c r="AC3010" i="4"/>
  <c r="AD3010" i="4"/>
  <c r="AE3010" i="4"/>
  <c r="AC3011" i="4"/>
  <c r="AD3011" i="4"/>
  <c r="AE3011" i="4"/>
  <c r="AC3012" i="4"/>
  <c r="AD3012" i="4"/>
  <c r="AE3012" i="4"/>
  <c r="AC3013" i="4"/>
  <c r="AD3013" i="4"/>
  <c r="AE3013" i="4"/>
  <c r="AC3014" i="4"/>
  <c r="AD3014" i="4"/>
  <c r="AE3014" i="4"/>
  <c r="AC3015" i="4"/>
  <c r="AD3015" i="4"/>
  <c r="AE3015" i="4"/>
  <c r="AC3016" i="4"/>
  <c r="AD3016" i="4"/>
  <c r="AE3016" i="4"/>
  <c r="AC3017" i="4"/>
  <c r="AD3017" i="4"/>
  <c r="AE3017" i="4"/>
  <c r="AC3018" i="4"/>
  <c r="AD3018" i="4"/>
  <c r="AE3018" i="4"/>
  <c r="AC3019" i="4"/>
  <c r="AD3019" i="4"/>
  <c r="AE3019" i="4"/>
  <c r="AC3020" i="4"/>
  <c r="AD3020" i="4"/>
  <c r="AE3020" i="4"/>
  <c r="AC3021" i="4"/>
  <c r="AD3021" i="4"/>
  <c r="AE3021" i="4"/>
  <c r="AC3022" i="4"/>
  <c r="AD3022" i="4"/>
  <c r="AE3022" i="4"/>
  <c r="AC3023" i="4"/>
  <c r="AD3023" i="4"/>
  <c r="AE3023" i="4"/>
  <c r="AC3024" i="4"/>
  <c r="AD3024" i="4"/>
  <c r="AE3024" i="4"/>
  <c r="AC3025" i="4"/>
  <c r="AD3025" i="4"/>
  <c r="AE3025" i="4"/>
  <c r="AC3026" i="4"/>
  <c r="AD3026" i="4"/>
  <c r="AE3026" i="4"/>
  <c r="AC3027" i="4"/>
  <c r="AD3027" i="4"/>
  <c r="AE3027" i="4"/>
  <c r="AC3028" i="4"/>
  <c r="AD3028" i="4"/>
  <c r="AE3028" i="4"/>
  <c r="AC3029" i="4"/>
  <c r="AD3029" i="4"/>
  <c r="AE3029" i="4"/>
  <c r="AC3030" i="4"/>
  <c r="AD3030" i="4"/>
  <c r="AE3030" i="4"/>
  <c r="AC3031" i="4"/>
  <c r="AD3031" i="4"/>
  <c r="AE3031" i="4"/>
  <c r="AC3032" i="4"/>
  <c r="AD3032" i="4"/>
  <c r="AE3032" i="4"/>
  <c r="AC3033" i="4"/>
  <c r="AD3033" i="4"/>
  <c r="AE3033" i="4"/>
  <c r="AC3034" i="4"/>
  <c r="AD3034" i="4"/>
  <c r="AE3034" i="4"/>
  <c r="AC3035" i="4"/>
  <c r="AD3035" i="4"/>
  <c r="AE3035" i="4"/>
  <c r="AC3036" i="4"/>
  <c r="AD3036" i="4"/>
  <c r="AE3036" i="4"/>
  <c r="AC3037" i="4"/>
  <c r="AD3037" i="4"/>
  <c r="AE3037" i="4"/>
  <c r="AC3038" i="4"/>
  <c r="AD3038" i="4"/>
  <c r="AE3038" i="4"/>
  <c r="AC3039" i="4"/>
  <c r="AD3039" i="4"/>
  <c r="AE3039" i="4"/>
  <c r="AC3040" i="4"/>
  <c r="AD3040" i="4"/>
  <c r="AE3040" i="4"/>
  <c r="AC3041" i="4"/>
  <c r="AD3041" i="4"/>
  <c r="AE3041" i="4"/>
  <c r="AC3042" i="4"/>
  <c r="AD3042" i="4"/>
  <c r="AE3042" i="4"/>
  <c r="AC3043" i="4"/>
  <c r="AD3043" i="4"/>
  <c r="AE3043" i="4"/>
  <c r="AC3044" i="4"/>
  <c r="AD3044" i="4"/>
  <c r="AE3044" i="4"/>
  <c r="AC3045" i="4"/>
  <c r="AD3045" i="4"/>
  <c r="AE3045" i="4"/>
  <c r="AC3046" i="4"/>
  <c r="AD3046" i="4"/>
  <c r="AE3046" i="4"/>
  <c r="AC3047" i="4"/>
  <c r="AD3047" i="4"/>
  <c r="AE3047" i="4"/>
  <c r="AC3048" i="4"/>
  <c r="AD3048" i="4"/>
  <c r="AE3048" i="4"/>
  <c r="AC3049" i="4"/>
  <c r="AD3049" i="4"/>
  <c r="AE3049" i="4"/>
  <c r="AC3050" i="4"/>
  <c r="AD3050" i="4"/>
  <c r="AE3050" i="4"/>
  <c r="AC3051" i="4"/>
  <c r="AD3051" i="4"/>
  <c r="AE3051" i="4"/>
  <c r="AC3052" i="4"/>
  <c r="AD3052" i="4"/>
  <c r="AE3052" i="4"/>
  <c r="AC3053" i="4"/>
  <c r="AD3053" i="4"/>
  <c r="AE3053" i="4"/>
  <c r="AC3054" i="4"/>
  <c r="AD3054" i="4"/>
  <c r="AE3054" i="4"/>
  <c r="AC3055" i="4"/>
  <c r="AD3055" i="4"/>
  <c r="AE3055" i="4"/>
  <c r="AC3056" i="4"/>
  <c r="AD3056" i="4"/>
  <c r="AE3056" i="4"/>
  <c r="AC3057" i="4"/>
  <c r="AD3057" i="4"/>
  <c r="AE3057" i="4"/>
  <c r="AC3058" i="4"/>
  <c r="AD3058" i="4"/>
  <c r="AE3058" i="4"/>
  <c r="AC3059" i="4"/>
  <c r="AD3059" i="4"/>
  <c r="AE3059" i="4"/>
  <c r="AC3060" i="4"/>
  <c r="AD3060" i="4"/>
  <c r="AE3060" i="4"/>
  <c r="AC3061" i="4"/>
  <c r="AD3061" i="4"/>
  <c r="AE3061" i="4"/>
  <c r="AC3062" i="4"/>
  <c r="AD3062" i="4"/>
  <c r="AE3062" i="4"/>
  <c r="AC3063" i="4"/>
  <c r="AD3063" i="4"/>
  <c r="AE3063" i="4"/>
  <c r="AC3064" i="4"/>
  <c r="AD3064" i="4"/>
  <c r="AE3064" i="4"/>
  <c r="AC3065" i="4"/>
  <c r="AD3065" i="4"/>
  <c r="AE3065" i="4"/>
  <c r="AC3066" i="4"/>
  <c r="AD3066" i="4"/>
  <c r="AE3066" i="4"/>
  <c r="AC3067" i="4"/>
  <c r="AD3067" i="4"/>
  <c r="AE3067" i="4"/>
  <c r="AC3068" i="4"/>
  <c r="AD3068" i="4"/>
  <c r="AE3068" i="4"/>
  <c r="AC3069" i="4"/>
  <c r="AD3069" i="4"/>
  <c r="AE3069" i="4"/>
  <c r="AC3070" i="4"/>
  <c r="AD3070" i="4"/>
  <c r="AE3070" i="4"/>
  <c r="AC3071" i="4"/>
  <c r="AD3071" i="4"/>
  <c r="AE3071" i="4"/>
  <c r="AC3072" i="4"/>
  <c r="AD3072" i="4"/>
  <c r="AE3072" i="4"/>
  <c r="AC3073" i="4"/>
  <c r="AD3073" i="4"/>
  <c r="AE3073" i="4"/>
  <c r="AC3074" i="4"/>
  <c r="AD3074" i="4"/>
  <c r="AE3074" i="4"/>
  <c r="AC3075" i="4"/>
  <c r="AD3075" i="4"/>
  <c r="AE3075" i="4"/>
  <c r="AC3076" i="4"/>
  <c r="AD3076" i="4"/>
  <c r="AE3076" i="4"/>
  <c r="AC3077" i="4"/>
  <c r="AD3077" i="4"/>
  <c r="AE3077" i="4"/>
  <c r="AC3078" i="4"/>
  <c r="AD3078" i="4"/>
  <c r="AE3078" i="4"/>
  <c r="AC3079" i="4"/>
  <c r="AD3079" i="4"/>
  <c r="AE3079" i="4"/>
  <c r="AC3080" i="4"/>
  <c r="AD3080" i="4"/>
  <c r="AE3080" i="4"/>
  <c r="AC3081" i="4"/>
  <c r="AD3081" i="4"/>
  <c r="AE3081" i="4"/>
  <c r="AC3082" i="4"/>
  <c r="AD3082" i="4"/>
  <c r="AE3082" i="4"/>
  <c r="AC3083" i="4"/>
  <c r="AD3083" i="4"/>
  <c r="AE3083" i="4"/>
  <c r="AC3084" i="4"/>
  <c r="AD3084" i="4"/>
  <c r="AE3084" i="4"/>
  <c r="AC3085" i="4"/>
  <c r="AD3085" i="4"/>
  <c r="AE3085" i="4"/>
  <c r="AC3086" i="4"/>
  <c r="AD3086" i="4"/>
  <c r="AE3086" i="4"/>
  <c r="AC3087" i="4"/>
  <c r="AD3087" i="4"/>
  <c r="AE3087" i="4"/>
  <c r="AC3088" i="4"/>
  <c r="AD3088" i="4"/>
  <c r="AE3088" i="4"/>
  <c r="AC3089" i="4"/>
  <c r="AD3089" i="4"/>
  <c r="AE3089" i="4"/>
  <c r="AC3090" i="4"/>
  <c r="AD3090" i="4"/>
  <c r="AE3090" i="4"/>
  <c r="AC3091" i="4"/>
  <c r="AD3091" i="4"/>
  <c r="AE3091" i="4"/>
  <c r="AC3092" i="4"/>
  <c r="AD3092" i="4"/>
  <c r="AE3092" i="4"/>
  <c r="AC3093" i="4"/>
  <c r="AD3093" i="4"/>
  <c r="AE3093" i="4"/>
  <c r="AC3094" i="4"/>
  <c r="AD3094" i="4"/>
  <c r="AE3094" i="4"/>
  <c r="AC3095" i="4"/>
  <c r="AD3095" i="4"/>
  <c r="AE3095" i="4"/>
  <c r="AC3096" i="4"/>
  <c r="AD3096" i="4"/>
  <c r="AE3096" i="4"/>
  <c r="AC3097" i="4"/>
  <c r="AD3097" i="4"/>
  <c r="AE3097" i="4"/>
  <c r="AC3098" i="4"/>
  <c r="AD3098" i="4"/>
  <c r="AE3098" i="4"/>
  <c r="AC3099" i="4"/>
  <c r="AD3099" i="4"/>
  <c r="AE3099" i="4"/>
  <c r="AC3100" i="4"/>
  <c r="AD3100" i="4"/>
  <c r="AE3100" i="4"/>
  <c r="AC3101" i="4"/>
  <c r="AD3101" i="4"/>
  <c r="AE3101" i="4"/>
  <c r="AC3102" i="4"/>
  <c r="AD3102" i="4"/>
  <c r="AE3102" i="4"/>
  <c r="AC3103" i="4"/>
  <c r="AD3103" i="4"/>
  <c r="AE3103" i="4"/>
  <c r="AC3104" i="4"/>
  <c r="AD3104" i="4"/>
  <c r="AE3104" i="4"/>
  <c r="AC3105" i="4"/>
  <c r="AD3105" i="4"/>
  <c r="AE3105" i="4"/>
  <c r="AC3106" i="4"/>
  <c r="AD3106" i="4"/>
  <c r="AE3106" i="4"/>
  <c r="AC3107" i="4"/>
  <c r="AD3107" i="4"/>
  <c r="AE3107" i="4"/>
  <c r="AC3108" i="4"/>
  <c r="AD3108" i="4"/>
  <c r="AE3108" i="4"/>
  <c r="AC3109" i="4"/>
  <c r="AD3109" i="4"/>
  <c r="AE3109" i="4"/>
  <c r="AC3110" i="4"/>
  <c r="AD3110" i="4"/>
  <c r="AE3110" i="4"/>
  <c r="AC3111" i="4"/>
  <c r="AD3111" i="4"/>
  <c r="AE3111" i="4"/>
  <c r="AC3112" i="4"/>
  <c r="AD3112" i="4"/>
  <c r="AE3112" i="4"/>
  <c r="AC3113" i="4"/>
  <c r="AD3113" i="4"/>
  <c r="AE3113" i="4"/>
  <c r="AC3114" i="4"/>
  <c r="AD3114" i="4"/>
  <c r="AE3114" i="4"/>
  <c r="AC3115" i="4"/>
  <c r="AD3115" i="4"/>
  <c r="AE3115" i="4"/>
  <c r="AC3116" i="4"/>
  <c r="AD3116" i="4"/>
  <c r="AE3116" i="4"/>
  <c r="AC3117" i="4"/>
  <c r="AD3117" i="4"/>
  <c r="AE3117" i="4"/>
  <c r="AC3118" i="4"/>
  <c r="AD3118" i="4"/>
  <c r="AE3118" i="4"/>
  <c r="AC3119" i="4"/>
  <c r="AD3119" i="4"/>
  <c r="AE3119" i="4"/>
  <c r="AC3120" i="4"/>
  <c r="AD3120" i="4"/>
  <c r="AE3120" i="4"/>
  <c r="AC3121" i="4"/>
  <c r="AD3121" i="4"/>
  <c r="AE3121" i="4"/>
  <c r="AC3122" i="4"/>
  <c r="AD3122" i="4"/>
  <c r="AE3122" i="4"/>
  <c r="AC3123" i="4"/>
  <c r="AD3123" i="4"/>
  <c r="AE3123" i="4"/>
  <c r="AC3124" i="4"/>
  <c r="AD3124" i="4"/>
  <c r="AE3124" i="4"/>
  <c r="AC3125" i="4"/>
  <c r="AD3125" i="4"/>
  <c r="AE3125" i="4"/>
  <c r="AC3126" i="4"/>
  <c r="AD3126" i="4"/>
  <c r="AE3126" i="4"/>
  <c r="AC3127" i="4"/>
  <c r="AD3127" i="4"/>
  <c r="AE3127" i="4"/>
  <c r="AC3128" i="4"/>
  <c r="AD3128" i="4"/>
  <c r="AE3128" i="4"/>
  <c r="AC3129" i="4"/>
  <c r="AD3129" i="4"/>
  <c r="AE3129" i="4"/>
  <c r="AC3130" i="4"/>
  <c r="AD3130" i="4"/>
  <c r="AE3130" i="4"/>
  <c r="AC3131" i="4"/>
  <c r="AD3131" i="4"/>
  <c r="AE3131" i="4"/>
  <c r="AC3132" i="4"/>
  <c r="AD3132" i="4"/>
  <c r="AE3132" i="4"/>
  <c r="AC3133" i="4"/>
  <c r="AD3133" i="4"/>
  <c r="AE3133" i="4"/>
  <c r="AC3134" i="4"/>
  <c r="AD3134" i="4"/>
  <c r="AE3134" i="4"/>
  <c r="AC3135" i="4"/>
  <c r="AD3135" i="4"/>
  <c r="AE3135" i="4"/>
  <c r="AC3136" i="4"/>
  <c r="AD3136" i="4"/>
  <c r="AE3136" i="4"/>
  <c r="AC3137" i="4"/>
  <c r="AD3137" i="4"/>
  <c r="AE3137" i="4"/>
  <c r="AC3138" i="4"/>
  <c r="AD3138" i="4"/>
  <c r="AE3138" i="4"/>
  <c r="AC3139" i="4"/>
  <c r="AD3139" i="4"/>
  <c r="AE3139" i="4"/>
  <c r="AC3140" i="4"/>
  <c r="AD3140" i="4"/>
  <c r="AE3140" i="4"/>
  <c r="AC3141" i="4"/>
  <c r="AD3141" i="4"/>
  <c r="AE3141" i="4"/>
  <c r="AC3142" i="4"/>
  <c r="AD3142" i="4"/>
  <c r="AE3142" i="4"/>
  <c r="AC3143" i="4"/>
  <c r="AD3143" i="4"/>
  <c r="AE3143" i="4"/>
  <c r="AC3144" i="4"/>
  <c r="AD3144" i="4"/>
  <c r="AE3144" i="4"/>
  <c r="AC3145" i="4"/>
  <c r="AD3145" i="4"/>
  <c r="AE3145" i="4"/>
  <c r="AC3146" i="4"/>
  <c r="AD3146" i="4"/>
  <c r="AE3146" i="4"/>
  <c r="AC3147" i="4"/>
  <c r="AD3147" i="4"/>
  <c r="AE3147" i="4"/>
  <c r="AC3148" i="4"/>
  <c r="AD3148" i="4"/>
  <c r="AE3148" i="4"/>
  <c r="AC3149" i="4"/>
  <c r="AD3149" i="4"/>
  <c r="AE3149" i="4"/>
  <c r="AC3150" i="4"/>
  <c r="AD3150" i="4"/>
  <c r="AE3150" i="4"/>
  <c r="AC3151" i="4"/>
  <c r="AD3151" i="4"/>
  <c r="AE3151" i="4"/>
  <c r="AC3152" i="4"/>
  <c r="AD3152" i="4"/>
  <c r="AE3152" i="4"/>
  <c r="AC3153" i="4"/>
  <c r="AD3153" i="4"/>
  <c r="AE3153" i="4"/>
  <c r="AC3154" i="4"/>
  <c r="AD3154" i="4"/>
  <c r="AE3154" i="4"/>
  <c r="AC3155" i="4"/>
  <c r="AD3155" i="4"/>
  <c r="AE3155" i="4"/>
  <c r="AC3156" i="4"/>
  <c r="AD3156" i="4"/>
  <c r="AE3156" i="4"/>
  <c r="AC3157" i="4"/>
  <c r="AD3157" i="4"/>
  <c r="AE3157" i="4"/>
  <c r="AC3158" i="4"/>
  <c r="AD3158" i="4"/>
  <c r="AE3158" i="4"/>
  <c r="AC3159" i="4"/>
  <c r="AD3159" i="4"/>
  <c r="AE3159" i="4"/>
  <c r="AC3160" i="4"/>
  <c r="AD3160" i="4"/>
  <c r="AE3160" i="4"/>
  <c r="AC3161" i="4"/>
  <c r="AD3161" i="4"/>
  <c r="AE3161" i="4"/>
  <c r="AC3162" i="4"/>
  <c r="AD3162" i="4"/>
  <c r="AE3162" i="4"/>
  <c r="AC3163" i="4"/>
  <c r="AD3163" i="4"/>
  <c r="AE3163" i="4"/>
  <c r="AC3164" i="4"/>
  <c r="AD3164" i="4"/>
  <c r="AE3164" i="4"/>
  <c r="AC3165" i="4"/>
  <c r="AD3165" i="4"/>
  <c r="AE3165" i="4"/>
  <c r="AC3166" i="4"/>
  <c r="AD3166" i="4"/>
  <c r="AE3166" i="4"/>
  <c r="AC3167" i="4"/>
  <c r="AD3167" i="4"/>
  <c r="AE3167" i="4"/>
  <c r="AC3168" i="4"/>
  <c r="AD3168" i="4"/>
  <c r="AE3168" i="4"/>
  <c r="AC3169" i="4"/>
  <c r="AD3169" i="4"/>
  <c r="AE3169" i="4"/>
  <c r="AC3170" i="4"/>
  <c r="AD3170" i="4"/>
  <c r="AE3170" i="4"/>
  <c r="AC3171" i="4"/>
  <c r="AD3171" i="4"/>
  <c r="AE3171" i="4"/>
  <c r="AC3172" i="4"/>
  <c r="AD3172" i="4"/>
  <c r="AE3172" i="4"/>
  <c r="AC3173" i="4"/>
  <c r="AD3173" i="4"/>
  <c r="AE3173" i="4"/>
  <c r="AC3174" i="4"/>
  <c r="AD3174" i="4"/>
  <c r="AE3174" i="4"/>
  <c r="AC3175" i="4"/>
  <c r="AD3175" i="4"/>
  <c r="AE3175" i="4"/>
  <c r="AC3176" i="4"/>
  <c r="AD3176" i="4"/>
  <c r="AE3176" i="4"/>
  <c r="AC3177" i="4"/>
  <c r="AD3177" i="4"/>
  <c r="AE3177" i="4"/>
  <c r="AC3178" i="4"/>
  <c r="AD3178" i="4"/>
  <c r="AE3178" i="4"/>
  <c r="AC3179" i="4"/>
  <c r="AD3179" i="4"/>
  <c r="AE3179" i="4"/>
  <c r="AC3180" i="4"/>
  <c r="AD3180" i="4"/>
  <c r="AE3180" i="4"/>
  <c r="AC3181" i="4"/>
  <c r="AD3181" i="4"/>
  <c r="AE3181" i="4"/>
  <c r="AC3182" i="4"/>
  <c r="AD3182" i="4"/>
  <c r="AE3182" i="4"/>
  <c r="AC3183" i="4"/>
  <c r="AD3183" i="4"/>
  <c r="AE3183" i="4"/>
  <c r="AC3184" i="4"/>
  <c r="AD3184" i="4"/>
  <c r="AE3184" i="4"/>
  <c r="AC3185" i="4"/>
  <c r="AD3185" i="4"/>
  <c r="AE3185" i="4"/>
  <c r="AC3186" i="4"/>
  <c r="AD3186" i="4"/>
  <c r="AE3186" i="4"/>
  <c r="AC3187" i="4"/>
  <c r="AD3187" i="4"/>
  <c r="AE3187" i="4"/>
  <c r="AC3188" i="4"/>
  <c r="AD3188" i="4"/>
  <c r="AE3188" i="4"/>
  <c r="AC3189" i="4"/>
  <c r="AD3189" i="4"/>
  <c r="AE3189" i="4"/>
  <c r="AC3190" i="4"/>
  <c r="AD3190" i="4"/>
  <c r="AE3190" i="4"/>
  <c r="AC3191" i="4"/>
  <c r="AD3191" i="4"/>
  <c r="AE3191" i="4"/>
  <c r="AC3192" i="4"/>
  <c r="AD3192" i="4"/>
  <c r="AE3192" i="4"/>
  <c r="AC3193" i="4"/>
  <c r="AD3193" i="4"/>
  <c r="AE3193" i="4"/>
  <c r="AC3194" i="4"/>
  <c r="AD3194" i="4"/>
  <c r="AE3194" i="4"/>
  <c r="AC3195" i="4"/>
  <c r="AD3195" i="4"/>
  <c r="AE3195" i="4"/>
  <c r="AC3196" i="4"/>
  <c r="AD3196" i="4"/>
  <c r="AE3196" i="4"/>
  <c r="AC3197" i="4"/>
  <c r="AD3197" i="4"/>
  <c r="AE3197" i="4"/>
  <c r="AC3198" i="4"/>
  <c r="AD3198" i="4"/>
  <c r="AE3198" i="4"/>
  <c r="AC3199" i="4"/>
  <c r="AD3199" i="4"/>
  <c r="AE3199" i="4"/>
  <c r="AC3200" i="4"/>
  <c r="AD3200" i="4"/>
  <c r="AE3200" i="4"/>
  <c r="AC3201" i="4"/>
  <c r="AD3201" i="4"/>
  <c r="AE3201" i="4"/>
  <c r="AC3202" i="4"/>
  <c r="AD3202" i="4"/>
  <c r="AE3202" i="4"/>
  <c r="AC3203" i="4"/>
  <c r="AD3203" i="4"/>
  <c r="AE3203" i="4"/>
  <c r="AC3204" i="4"/>
  <c r="AD3204" i="4"/>
  <c r="AE3204" i="4"/>
  <c r="AC3205" i="4"/>
  <c r="AD3205" i="4"/>
  <c r="AE3205" i="4"/>
  <c r="AC3206" i="4"/>
  <c r="AD3206" i="4"/>
  <c r="AE3206" i="4"/>
  <c r="AC3207" i="4"/>
  <c r="AD3207" i="4"/>
  <c r="AE3207" i="4"/>
  <c r="AC3208" i="4"/>
  <c r="AD3208" i="4"/>
  <c r="AE3208" i="4"/>
  <c r="AC3209" i="4"/>
  <c r="AD3209" i="4"/>
  <c r="AE3209" i="4"/>
  <c r="AC3210" i="4"/>
  <c r="AD3210" i="4"/>
  <c r="AE3210" i="4"/>
  <c r="AC3211" i="4"/>
  <c r="AD3211" i="4"/>
  <c r="AE3211" i="4"/>
  <c r="AC3212" i="4"/>
  <c r="AD3212" i="4"/>
  <c r="AE3212" i="4"/>
  <c r="AC3213" i="4"/>
  <c r="AD3213" i="4"/>
  <c r="AE3213" i="4"/>
  <c r="AC3214" i="4"/>
  <c r="AD3214" i="4"/>
  <c r="AE3214" i="4"/>
  <c r="AC3215" i="4"/>
  <c r="AD3215" i="4"/>
  <c r="AE3215" i="4"/>
  <c r="AC3216" i="4"/>
  <c r="AD3216" i="4"/>
  <c r="AE3216" i="4"/>
  <c r="AC3217" i="4"/>
  <c r="AD3217" i="4"/>
  <c r="AE3217" i="4"/>
  <c r="AC3218" i="4"/>
  <c r="AD3218" i="4"/>
  <c r="AE3218" i="4"/>
  <c r="AC3219" i="4"/>
  <c r="AD3219" i="4"/>
  <c r="AE3219" i="4"/>
  <c r="AC3220" i="4"/>
  <c r="AD3220" i="4"/>
  <c r="AE3220" i="4"/>
  <c r="AC3221" i="4"/>
  <c r="AD3221" i="4"/>
  <c r="AE3221" i="4"/>
  <c r="AC3222" i="4"/>
  <c r="AD3222" i="4"/>
  <c r="AE3222" i="4"/>
  <c r="AC3223" i="4"/>
  <c r="AD3223" i="4"/>
  <c r="AE3223" i="4"/>
  <c r="AC3224" i="4"/>
  <c r="AD3224" i="4"/>
  <c r="AE3224" i="4"/>
  <c r="AC3225" i="4"/>
  <c r="AD3225" i="4"/>
  <c r="AE3225" i="4"/>
  <c r="AC3226" i="4"/>
  <c r="AD3226" i="4"/>
  <c r="AE3226" i="4"/>
  <c r="AC3227" i="4"/>
  <c r="AD3227" i="4"/>
  <c r="AE3227" i="4"/>
  <c r="AC3228" i="4"/>
  <c r="AD3228" i="4"/>
  <c r="AE3228" i="4"/>
  <c r="AC3229" i="4"/>
  <c r="AD3229" i="4"/>
  <c r="AE3229" i="4"/>
  <c r="AC3230" i="4"/>
  <c r="AD3230" i="4"/>
  <c r="AE3230" i="4"/>
  <c r="AC3231" i="4"/>
  <c r="AD3231" i="4"/>
  <c r="AE3231" i="4"/>
  <c r="AC3232" i="4"/>
  <c r="AD3232" i="4"/>
  <c r="AE3232" i="4"/>
  <c r="AC3233" i="4"/>
  <c r="AD3233" i="4"/>
  <c r="AE3233" i="4"/>
  <c r="AC3234" i="4"/>
  <c r="AD3234" i="4"/>
  <c r="AE3234" i="4"/>
  <c r="AC3235" i="4"/>
  <c r="AD3235" i="4"/>
  <c r="AE3235" i="4"/>
  <c r="AC3236" i="4"/>
  <c r="AD3236" i="4"/>
  <c r="AE3236" i="4"/>
  <c r="AC3237" i="4"/>
  <c r="AD3237" i="4"/>
  <c r="AE3237" i="4"/>
  <c r="AC3238" i="4"/>
  <c r="AD3238" i="4"/>
  <c r="AE3238" i="4"/>
  <c r="AC3239" i="4"/>
  <c r="AD3239" i="4"/>
  <c r="AE3239" i="4"/>
  <c r="AC3240" i="4"/>
  <c r="AD3240" i="4"/>
  <c r="AE3240" i="4"/>
  <c r="AC3241" i="4"/>
  <c r="AD3241" i="4"/>
  <c r="AE3241" i="4"/>
  <c r="AC3242" i="4"/>
  <c r="AD3242" i="4"/>
  <c r="AE3242" i="4"/>
  <c r="AC3243" i="4"/>
  <c r="AD3243" i="4"/>
  <c r="AE3243" i="4"/>
  <c r="AC3244" i="4"/>
  <c r="AD3244" i="4"/>
  <c r="AE3244" i="4"/>
  <c r="AC3245" i="4"/>
  <c r="AD3245" i="4"/>
  <c r="AE3245" i="4"/>
  <c r="AC3246" i="4"/>
  <c r="AD3246" i="4"/>
  <c r="AE3246" i="4"/>
  <c r="AC3247" i="4"/>
  <c r="AD3247" i="4"/>
  <c r="AE3247" i="4"/>
  <c r="AC3248" i="4"/>
  <c r="AD3248" i="4"/>
  <c r="AE3248" i="4"/>
  <c r="AC3249" i="4"/>
  <c r="AD3249" i="4"/>
  <c r="AE3249" i="4"/>
  <c r="AC3250" i="4"/>
  <c r="AD3250" i="4"/>
  <c r="AE3250" i="4"/>
  <c r="AC3251" i="4"/>
  <c r="AD3251" i="4"/>
  <c r="AE3251" i="4"/>
  <c r="AC3252" i="4"/>
  <c r="AD3252" i="4"/>
  <c r="AE3252" i="4"/>
  <c r="AC3253" i="4"/>
  <c r="AD3253" i="4"/>
  <c r="AE3253" i="4"/>
  <c r="AC3254" i="4"/>
  <c r="AD3254" i="4"/>
  <c r="AE3254" i="4"/>
  <c r="AC3255" i="4"/>
  <c r="AD3255" i="4"/>
  <c r="AE3255" i="4"/>
  <c r="AC3256" i="4"/>
  <c r="AD3256" i="4"/>
  <c r="AE3256" i="4"/>
  <c r="AC3257" i="4"/>
  <c r="AD3257" i="4"/>
  <c r="AE3257" i="4"/>
  <c r="AC3258" i="4"/>
  <c r="AD3258" i="4"/>
  <c r="AE3258" i="4"/>
  <c r="AC3259" i="4"/>
  <c r="AD3259" i="4"/>
  <c r="AE3259" i="4"/>
  <c r="AC3260" i="4"/>
  <c r="AD3260" i="4"/>
  <c r="AE3260" i="4"/>
  <c r="AC3261" i="4"/>
  <c r="AD3261" i="4"/>
  <c r="AE3261" i="4"/>
  <c r="AC3262" i="4"/>
  <c r="AD3262" i="4"/>
  <c r="AE3262" i="4"/>
  <c r="AC3263" i="4"/>
  <c r="AD3263" i="4"/>
  <c r="AE3263" i="4"/>
  <c r="AC3264" i="4"/>
  <c r="AD3264" i="4"/>
  <c r="AE3264" i="4"/>
  <c r="AC3265" i="4"/>
  <c r="AD3265" i="4"/>
  <c r="AE3265" i="4"/>
  <c r="AC3266" i="4"/>
  <c r="AD3266" i="4"/>
  <c r="AE3266" i="4"/>
  <c r="AC3267" i="4"/>
  <c r="AD3267" i="4"/>
  <c r="AE3267" i="4"/>
  <c r="AC3268" i="4"/>
  <c r="AD3268" i="4"/>
  <c r="AE3268" i="4"/>
  <c r="AC3269" i="4"/>
  <c r="AD3269" i="4"/>
  <c r="AE3269" i="4"/>
  <c r="AC3270" i="4"/>
  <c r="AD3270" i="4"/>
  <c r="AE3270" i="4"/>
  <c r="AC3271" i="4"/>
  <c r="AD3271" i="4"/>
  <c r="AE3271" i="4"/>
  <c r="AC3272" i="4"/>
  <c r="AD3272" i="4"/>
  <c r="AE3272" i="4"/>
  <c r="AC3273" i="4"/>
  <c r="AD3273" i="4"/>
  <c r="AE3273" i="4"/>
  <c r="AC3274" i="4"/>
  <c r="AD3274" i="4"/>
  <c r="AE3274" i="4"/>
  <c r="AC3275" i="4"/>
  <c r="AD3275" i="4"/>
  <c r="AE3275" i="4"/>
  <c r="AC3276" i="4"/>
  <c r="AD3276" i="4"/>
  <c r="AE3276" i="4"/>
  <c r="AC3277" i="4"/>
  <c r="AD3277" i="4"/>
  <c r="AE3277" i="4"/>
  <c r="AC3278" i="4"/>
  <c r="AD3278" i="4"/>
  <c r="AE3278" i="4"/>
  <c r="AC3279" i="4"/>
  <c r="AD3279" i="4"/>
  <c r="AE3279" i="4"/>
  <c r="AC3280" i="4"/>
  <c r="AD3280" i="4"/>
  <c r="AE3280" i="4"/>
  <c r="AC3281" i="4"/>
  <c r="AD3281" i="4"/>
  <c r="AE3281" i="4"/>
  <c r="AC3282" i="4"/>
  <c r="AD3282" i="4"/>
  <c r="AE3282" i="4"/>
  <c r="AC3283" i="4"/>
  <c r="AD3283" i="4"/>
  <c r="AE3283" i="4"/>
  <c r="AC3284" i="4"/>
  <c r="AD3284" i="4"/>
  <c r="AE3284" i="4"/>
  <c r="AC3285" i="4"/>
  <c r="AD3285" i="4"/>
  <c r="AE3285" i="4"/>
  <c r="AC3286" i="4"/>
  <c r="AD3286" i="4"/>
  <c r="AE3286" i="4"/>
  <c r="AC3287" i="4"/>
  <c r="AD3287" i="4"/>
  <c r="AE3287" i="4"/>
  <c r="AC3288" i="4"/>
  <c r="AD3288" i="4"/>
  <c r="AE3288" i="4"/>
  <c r="AC3289" i="4"/>
  <c r="AD3289" i="4"/>
  <c r="AE3289" i="4"/>
  <c r="AC3290" i="4"/>
  <c r="AD3290" i="4"/>
  <c r="AE3290" i="4"/>
  <c r="AC3291" i="4"/>
  <c r="AD3291" i="4"/>
  <c r="AE3291" i="4"/>
  <c r="AC3292" i="4"/>
  <c r="AD3292" i="4"/>
  <c r="AE3292" i="4"/>
  <c r="AC3293" i="4"/>
  <c r="AD3293" i="4"/>
  <c r="AE3293" i="4"/>
  <c r="AC3294" i="4"/>
  <c r="AD3294" i="4"/>
  <c r="AE3294" i="4"/>
  <c r="AC3295" i="4"/>
  <c r="AD3295" i="4"/>
  <c r="AE3295" i="4"/>
  <c r="AC3296" i="4"/>
  <c r="AD3296" i="4"/>
  <c r="AE3296" i="4"/>
  <c r="AC3297" i="4"/>
  <c r="AD3297" i="4"/>
  <c r="AE3297" i="4"/>
  <c r="AC3298" i="4"/>
  <c r="AD3298" i="4"/>
  <c r="AE3298" i="4"/>
  <c r="AC3299" i="4"/>
  <c r="AD3299" i="4"/>
  <c r="AE3299" i="4"/>
  <c r="AC3300" i="4"/>
  <c r="AD3300" i="4"/>
  <c r="AE3300" i="4"/>
  <c r="AC3301" i="4"/>
  <c r="AD3301" i="4"/>
  <c r="AE3301" i="4"/>
  <c r="AC3302" i="4"/>
  <c r="AD3302" i="4"/>
  <c r="AE3302" i="4"/>
  <c r="AC3303" i="4"/>
  <c r="AD3303" i="4"/>
  <c r="AE3303" i="4"/>
  <c r="AC3304" i="4"/>
  <c r="AD3304" i="4"/>
  <c r="AE3304" i="4"/>
  <c r="AC3305" i="4"/>
  <c r="AD3305" i="4"/>
  <c r="AE3305" i="4"/>
  <c r="AC3306" i="4"/>
  <c r="AD3306" i="4"/>
  <c r="AE3306" i="4"/>
  <c r="AC3307" i="4"/>
  <c r="AD3307" i="4"/>
  <c r="AE3307" i="4"/>
  <c r="AC3308" i="4"/>
  <c r="AD3308" i="4"/>
  <c r="AE3308" i="4"/>
  <c r="AC3309" i="4"/>
  <c r="AD3309" i="4"/>
  <c r="AE3309" i="4"/>
  <c r="AC3310" i="4"/>
  <c r="AD3310" i="4"/>
  <c r="AE3310" i="4"/>
  <c r="AC3311" i="4"/>
  <c r="AD3311" i="4"/>
  <c r="AE3311" i="4"/>
  <c r="AC3312" i="4"/>
  <c r="AD3312" i="4"/>
  <c r="AE3312" i="4"/>
  <c r="AC3313" i="4"/>
  <c r="AD3313" i="4"/>
  <c r="AE3313" i="4"/>
  <c r="AC3314" i="4"/>
  <c r="AD3314" i="4"/>
  <c r="AE3314" i="4"/>
  <c r="AC3315" i="4"/>
  <c r="AD3315" i="4"/>
  <c r="AE3315" i="4"/>
  <c r="AC3316" i="4"/>
  <c r="AD3316" i="4"/>
  <c r="AE3316" i="4"/>
  <c r="AC3317" i="4"/>
  <c r="AD3317" i="4"/>
  <c r="AE3317" i="4"/>
  <c r="AC3318" i="4"/>
  <c r="AD3318" i="4"/>
  <c r="AE3318" i="4"/>
  <c r="AC3319" i="4"/>
  <c r="AD3319" i="4"/>
  <c r="AE3319" i="4"/>
  <c r="AC3320" i="4"/>
  <c r="AD3320" i="4"/>
  <c r="AE3320" i="4"/>
  <c r="AC3321" i="4"/>
  <c r="AD3321" i="4"/>
  <c r="AE3321" i="4"/>
  <c r="AC3322" i="4"/>
  <c r="AD3322" i="4"/>
  <c r="AE3322" i="4"/>
  <c r="AC3323" i="4"/>
  <c r="AD3323" i="4"/>
  <c r="AE3323" i="4"/>
  <c r="AC3324" i="4"/>
  <c r="AD3324" i="4"/>
  <c r="AE3324" i="4"/>
  <c r="AC3325" i="4"/>
  <c r="AD3325" i="4"/>
  <c r="AE3325" i="4"/>
  <c r="AC3326" i="4"/>
  <c r="AD3326" i="4"/>
  <c r="AE3326" i="4"/>
  <c r="AC3327" i="4"/>
  <c r="AD3327" i="4"/>
  <c r="AE3327" i="4"/>
  <c r="AC3328" i="4"/>
  <c r="AD3328" i="4"/>
  <c r="AE3328" i="4"/>
  <c r="AC3329" i="4"/>
  <c r="AD3329" i="4"/>
  <c r="AE3329" i="4"/>
  <c r="AC3330" i="4"/>
  <c r="AD3330" i="4"/>
  <c r="AE3330" i="4"/>
  <c r="AC3331" i="4"/>
  <c r="AD3331" i="4"/>
  <c r="AE3331" i="4"/>
  <c r="AC3332" i="4"/>
  <c r="AD3332" i="4"/>
  <c r="AE3332" i="4"/>
  <c r="AC3333" i="4"/>
  <c r="AD3333" i="4"/>
  <c r="AE3333" i="4"/>
  <c r="AC3334" i="4"/>
  <c r="AD3334" i="4"/>
  <c r="AE3334" i="4"/>
  <c r="AC3335" i="4"/>
  <c r="AD3335" i="4"/>
  <c r="AE3335" i="4"/>
  <c r="AC3336" i="4"/>
  <c r="AD3336" i="4"/>
  <c r="AE3336" i="4"/>
  <c r="AC3337" i="4"/>
  <c r="AD3337" i="4"/>
  <c r="AE3337" i="4"/>
  <c r="AC3338" i="4"/>
  <c r="AD3338" i="4"/>
  <c r="AE3338" i="4"/>
  <c r="AC3339" i="4"/>
  <c r="AD3339" i="4"/>
  <c r="AE3339" i="4"/>
  <c r="AC3340" i="4"/>
  <c r="AD3340" i="4"/>
  <c r="AE3340" i="4"/>
  <c r="AC3341" i="4"/>
  <c r="AD3341" i="4"/>
  <c r="AE3341" i="4"/>
  <c r="AC3342" i="4"/>
  <c r="AD3342" i="4"/>
  <c r="AE3342" i="4"/>
  <c r="AC3343" i="4"/>
  <c r="AD3343" i="4"/>
  <c r="AE3343" i="4"/>
  <c r="AC3344" i="4"/>
  <c r="AD3344" i="4"/>
  <c r="AE3344" i="4"/>
  <c r="AC3345" i="4"/>
  <c r="AD3345" i="4"/>
  <c r="AE3345" i="4"/>
  <c r="AC3346" i="4"/>
  <c r="AD3346" i="4"/>
  <c r="AE3346" i="4"/>
  <c r="AC3347" i="4"/>
  <c r="AD3347" i="4"/>
  <c r="AE3347" i="4"/>
  <c r="AC3348" i="4"/>
  <c r="AD3348" i="4"/>
  <c r="AE3348" i="4"/>
  <c r="AC3349" i="4"/>
  <c r="AD3349" i="4"/>
  <c r="AE3349" i="4"/>
  <c r="AC3350" i="4"/>
  <c r="AD3350" i="4"/>
  <c r="AE3350" i="4"/>
  <c r="AC3351" i="4"/>
  <c r="AD3351" i="4"/>
  <c r="AE3351" i="4"/>
  <c r="AC3352" i="4"/>
  <c r="AD3352" i="4"/>
  <c r="AE3352" i="4"/>
  <c r="AC3353" i="4"/>
  <c r="AD3353" i="4"/>
  <c r="AE3353" i="4"/>
  <c r="AC3354" i="4"/>
  <c r="AD3354" i="4"/>
  <c r="AE3354" i="4"/>
  <c r="AC3355" i="4"/>
  <c r="AD3355" i="4"/>
  <c r="AE3355" i="4"/>
  <c r="AC3356" i="4"/>
  <c r="AD3356" i="4"/>
  <c r="AE3356" i="4"/>
  <c r="AC3357" i="4"/>
  <c r="AD3357" i="4"/>
  <c r="AE3357" i="4"/>
  <c r="AC3358" i="4"/>
  <c r="AD3358" i="4"/>
  <c r="AE3358" i="4"/>
  <c r="AC3359" i="4"/>
  <c r="AD3359" i="4"/>
  <c r="AE3359" i="4"/>
  <c r="AC3360" i="4"/>
  <c r="AD3360" i="4"/>
  <c r="AE3360" i="4"/>
  <c r="AC3361" i="4"/>
  <c r="AD3361" i="4"/>
  <c r="AE3361" i="4"/>
  <c r="AC3362" i="4"/>
  <c r="AD3362" i="4"/>
  <c r="AE3362" i="4"/>
  <c r="AC3363" i="4"/>
  <c r="AD3363" i="4"/>
  <c r="AE3363" i="4"/>
  <c r="AC3364" i="4"/>
  <c r="AD3364" i="4"/>
  <c r="AE3364" i="4"/>
  <c r="AC3365" i="4"/>
  <c r="AD3365" i="4"/>
  <c r="AE3365" i="4"/>
  <c r="AC3366" i="4"/>
  <c r="AD3366" i="4"/>
  <c r="AE3366" i="4"/>
  <c r="AC3367" i="4"/>
  <c r="AD3367" i="4"/>
  <c r="AE3367" i="4"/>
  <c r="AC3368" i="4"/>
  <c r="AD3368" i="4"/>
  <c r="AE3368" i="4"/>
  <c r="AC3369" i="4"/>
  <c r="AD3369" i="4"/>
  <c r="AE3369" i="4"/>
  <c r="AC3370" i="4"/>
  <c r="AD3370" i="4"/>
  <c r="AE3370" i="4"/>
  <c r="AC3371" i="4"/>
  <c r="AD3371" i="4"/>
  <c r="AE3371" i="4"/>
  <c r="AC3372" i="4"/>
  <c r="AD3372" i="4"/>
  <c r="AE3372" i="4"/>
  <c r="AC3373" i="4"/>
  <c r="AD3373" i="4"/>
  <c r="AE3373" i="4"/>
  <c r="AC3374" i="4"/>
  <c r="AD3374" i="4"/>
  <c r="AE3374" i="4"/>
  <c r="AC3375" i="4"/>
  <c r="AD3375" i="4"/>
  <c r="AE3375" i="4"/>
  <c r="AC3376" i="4"/>
  <c r="AD3376" i="4"/>
  <c r="AE3376" i="4"/>
  <c r="AC3377" i="4"/>
  <c r="AD3377" i="4"/>
  <c r="AE3377" i="4"/>
  <c r="AC3378" i="4"/>
  <c r="AD3378" i="4"/>
  <c r="AE3378" i="4"/>
  <c r="AC3379" i="4"/>
  <c r="AD3379" i="4"/>
  <c r="AE3379" i="4"/>
  <c r="AC3380" i="4"/>
  <c r="AD3380" i="4"/>
  <c r="AE3380" i="4"/>
  <c r="AC3381" i="4"/>
  <c r="AD3381" i="4"/>
  <c r="AE3381" i="4"/>
  <c r="AC3382" i="4"/>
  <c r="AD3382" i="4"/>
  <c r="AE3382" i="4"/>
  <c r="AC3383" i="4"/>
  <c r="AD3383" i="4"/>
  <c r="AE3383" i="4"/>
  <c r="AC3384" i="4"/>
  <c r="AD3384" i="4"/>
  <c r="AE3384" i="4"/>
  <c r="AC3385" i="4"/>
  <c r="AD3385" i="4"/>
  <c r="AE3385" i="4"/>
  <c r="AC3386" i="4"/>
  <c r="AD3386" i="4"/>
  <c r="AE3386" i="4"/>
  <c r="AC3387" i="4"/>
  <c r="AD3387" i="4"/>
  <c r="AE3387" i="4"/>
  <c r="AC3388" i="4"/>
  <c r="AD3388" i="4"/>
  <c r="AE3388" i="4"/>
  <c r="AC3389" i="4"/>
  <c r="AD3389" i="4"/>
  <c r="AE3389" i="4"/>
  <c r="AC3390" i="4"/>
  <c r="AD3390" i="4"/>
  <c r="AE3390" i="4"/>
  <c r="AC3391" i="4"/>
  <c r="AD3391" i="4"/>
  <c r="AE3391" i="4"/>
  <c r="AC3392" i="4"/>
  <c r="AD3392" i="4"/>
  <c r="AE3392" i="4"/>
  <c r="AC3393" i="4"/>
  <c r="AD3393" i="4"/>
  <c r="AE3393" i="4"/>
  <c r="AC3394" i="4"/>
  <c r="AD3394" i="4"/>
  <c r="AE3394" i="4"/>
  <c r="AC3395" i="4"/>
  <c r="AD3395" i="4"/>
  <c r="AE3395" i="4"/>
  <c r="AC3396" i="4"/>
  <c r="AD3396" i="4"/>
  <c r="AE3396" i="4"/>
  <c r="AC3397" i="4"/>
  <c r="AD3397" i="4"/>
  <c r="AE3397" i="4"/>
  <c r="AC3398" i="4"/>
  <c r="AD3398" i="4"/>
  <c r="AE3398" i="4"/>
  <c r="AC3399" i="4"/>
  <c r="AD3399" i="4"/>
  <c r="AE3399" i="4"/>
  <c r="AC3400" i="4"/>
  <c r="AD3400" i="4"/>
  <c r="AE3400" i="4"/>
  <c r="AC3401" i="4"/>
  <c r="AD3401" i="4"/>
  <c r="AE3401" i="4"/>
  <c r="AC3402" i="4"/>
  <c r="AD3402" i="4"/>
  <c r="AE3402" i="4"/>
  <c r="AC3403" i="4"/>
  <c r="AD3403" i="4"/>
  <c r="AE3403" i="4"/>
  <c r="AC3404" i="4"/>
  <c r="AD3404" i="4"/>
  <c r="AE3404" i="4"/>
  <c r="AC3405" i="4"/>
  <c r="AD3405" i="4"/>
  <c r="AE3405" i="4"/>
  <c r="AC3406" i="4"/>
  <c r="AD3406" i="4"/>
  <c r="AE3406" i="4"/>
  <c r="AC3407" i="4"/>
  <c r="AD3407" i="4"/>
  <c r="AE3407" i="4"/>
  <c r="AC3408" i="4"/>
  <c r="AD3408" i="4"/>
  <c r="AE3408" i="4"/>
  <c r="AC3409" i="4"/>
  <c r="AD3409" i="4"/>
  <c r="AE3409" i="4"/>
  <c r="AC3410" i="4"/>
  <c r="AD3410" i="4"/>
  <c r="AE3410" i="4"/>
  <c r="AC3411" i="4"/>
  <c r="AD3411" i="4"/>
  <c r="AE3411" i="4"/>
  <c r="AC3412" i="4"/>
  <c r="AD3412" i="4"/>
  <c r="AE3412" i="4"/>
  <c r="AC3413" i="4"/>
  <c r="AD3413" i="4"/>
  <c r="AE3413" i="4"/>
  <c r="AC3414" i="4"/>
  <c r="AD3414" i="4"/>
  <c r="AE3414" i="4"/>
  <c r="AC3415" i="4"/>
  <c r="AD3415" i="4"/>
  <c r="AE3415" i="4"/>
  <c r="AC3416" i="4"/>
  <c r="AD3416" i="4"/>
  <c r="AE3416" i="4"/>
  <c r="AC3417" i="4"/>
  <c r="AD3417" i="4"/>
  <c r="AE3417" i="4"/>
  <c r="AC3418" i="4"/>
  <c r="AD3418" i="4"/>
  <c r="AE3418" i="4"/>
  <c r="AC3419" i="4"/>
  <c r="AD3419" i="4"/>
  <c r="AE3419" i="4"/>
  <c r="AC3420" i="4"/>
  <c r="AD3420" i="4"/>
  <c r="AE3420" i="4"/>
  <c r="AC3421" i="4"/>
  <c r="AD3421" i="4"/>
  <c r="AE3421" i="4"/>
  <c r="AC3422" i="4"/>
  <c r="AD3422" i="4"/>
  <c r="AE3422" i="4"/>
  <c r="AC3423" i="4"/>
  <c r="AD3423" i="4"/>
  <c r="AE3423" i="4"/>
  <c r="AC3424" i="4"/>
  <c r="AD3424" i="4"/>
  <c r="AE3424" i="4"/>
  <c r="AC3425" i="4"/>
  <c r="AD3425" i="4"/>
  <c r="AE3425" i="4"/>
  <c r="AC3426" i="4"/>
  <c r="AD3426" i="4"/>
  <c r="AE3426" i="4"/>
  <c r="AC3427" i="4"/>
  <c r="AD3427" i="4"/>
  <c r="AE3427" i="4"/>
  <c r="AC3428" i="4"/>
  <c r="AD3428" i="4"/>
  <c r="AE3428" i="4"/>
  <c r="AC3429" i="4"/>
  <c r="AD3429" i="4"/>
  <c r="AE3429" i="4"/>
  <c r="AC3430" i="4"/>
  <c r="AD3430" i="4"/>
  <c r="AE3430" i="4"/>
  <c r="AC3431" i="4"/>
  <c r="AD3431" i="4"/>
  <c r="AE3431" i="4"/>
  <c r="AC3432" i="4"/>
  <c r="AD3432" i="4"/>
  <c r="AE3432" i="4"/>
  <c r="AC3433" i="4"/>
  <c r="AD3433" i="4"/>
  <c r="AE3433" i="4"/>
  <c r="AC3434" i="4"/>
  <c r="AD3434" i="4"/>
  <c r="AE3434" i="4"/>
  <c r="AC3435" i="4"/>
  <c r="AD3435" i="4"/>
  <c r="AE3435" i="4"/>
  <c r="AC3436" i="4"/>
  <c r="AD3436" i="4"/>
  <c r="AE3436" i="4"/>
  <c r="AC3437" i="4"/>
  <c r="AD3437" i="4"/>
  <c r="AE3437" i="4"/>
  <c r="AC3438" i="4"/>
  <c r="AD3438" i="4"/>
  <c r="AE3438" i="4"/>
  <c r="AC3439" i="4"/>
  <c r="AD3439" i="4"/>
  <c r="AE3439" i="4"/>
  <c r="AC3440" i="4"/>
  <c r="AD3440" i="4"/>
  <c r="AE3440" i="4"/>
  <c r="AC3441" i="4"/>
  <c r="AD3441" i="4"/>
  <c r="AE3441" i="4"/>
  <c r="AC3442" i="4"/>
  <c r="AD3442" i="4"/>
  <c r="AE3442" i="4"/>
  <c r="AC3443" i="4"/>
  <c r="AD3443" i="4"/>
  <c r="AE3443" i="4"/>
  <c r="AC3444" i="4"/>
  <c r="AD3444" i="4"/>
  <c r="AE3444" i="4"/>
  <c r="AC3445" i="4"/>
  <c r="AD3445" i="4"/>
  <c r="AE3445" i="4"/>
  <c r="AC3446" i="4"/>
  <c r="AD3446" i="4"/>
  <c r="AE3446" i="4"/>
  <c r="AC3447" i="4"/>
  <c r="AD3447" i="4"/>
  <c r="AE3447" i="4"/>
  <c r="AC3448" i="4"/>
  <c r="AD3448" i="4"/>
  <c r="AE3448" i="4"/>
  <c r="AC3449" i="4"/>
  <c r="AD3449" i="4"/>
  <c r="AE3449" i="4"/>
  <c r="AC3450" i="4"/>
  <c r="AD3450" i="4"/>
  <c r="AE3450" i="4"/>
  <c r="AC3451" i="4"/>
  <c r="AD3451" i="4"/>
  <c r="AE3451" i="4"/>
  <c r="AC3452" i="4"/>
  <c r="AD3452" i="4"/>
  <c r="AE3452" i="4"/>
  <c r="AC3453" i="4"/>
  <c r="AD3453" i="4"/>
  <c r="AE3453" i="4"/>
  <c r="AC3454" i="4"/>
  <c r="AD3454" i="4"/>
  <c r="AE3454" i="4"/>
  <c r="AC3455" i="4"/>
  <c r="AD3455" i="4"/>
  <c r="AE3455" i="4"/>
  <c r="AC3456" i="4"/>
  <c r="AD3456" i="4"/>
  <c r="AE3456" i="4"/>
  <c r="AC3457" i="4"/>
  <c r="AD3457" i="4"/>
  <c r="AE3457" i="4"/>
  <c r="AC3458" i="4"/>
  <c r="AD3458" i="4"/>
  <c r="AE3458" i="4"/>
  <c r="AC3459" i="4"/>
  <c r="AD3459" i="4"/>
  <c r="AE3459" i="4"/>
  <c r="AC3460" i="4"/>
  <c r="AD3460" i="4"/>
  <c r="AE3460" i="4"/>
  <c r="AC3461" i="4"/>
  <c r="AD3461" i="4"/>
  <c r="AE3461" i="4"/>
  <c r="AC3462" i="4"/>
  <c r="AD3462" i="4"/>
  <c r="AE3462" i="4"/>
  <c r="AC3463" i="4"/>
  <c r="AD3463" i="4"/>
  <c r="AE3463" i="4"/>
  <c r="AC3464" i="4"/>
  <c r="AD3464" i="4"/>
  <c r="AE3464" i="4"/>
  <c r="AC3465" i="4"/>
  <c r="AD3465" i="4"/>
  <c r="AE3465" i="4"/>
  <c r="AC3466" i="4"/>
  <c r="AD3466" i="4"/>
  <c r="AE3466" i="4"/>
  <c r="AC3467" i="4"/>
  <c r="AD3467" i="4"/>
  <c r="AE3467" i="4"/>
  <c r="AC3468" i="4"/>
  <c r="AD3468" i="4"/>
  <c r="AE3468" i="4"/>
  <c r="AC3469" i="4"/>
  <c r="AD3469" i="4"/>
  <c r="AE3469" i="4"/>
  <c r="AC3470" i="4"/>
  <c r="AD3470" i="4"/>
  <c r="AE3470" i="4"/>
  <c r="AC3471" i="4"/>
  <c r="AD3471" i="4"/>
  <c r="AE3471" i="4"/>
  <c r="AC3472" i="4"/>
  <c r="AD3472" i="4"/>
  <c r="AE3472" i="4"/>
  <c r="AC3473" i="4"/>
  <c r="AD3473" i="4"/>
  <c r="AE3473" i="4"/>
  <c r="AC3474" i="4"/>
  <c r="AD3474" i="4"/>
  <c r="AE3474" i="4"/>
  <c r="AC3475" i="4"/>
  <c r="AD3475" i="4"/>
  <c r="AE3475" i="4"/>
  <c r="AC3476" i="4"/>
  <c r="AD3476" i="4"/>
  <c r="AE3476" i="4"/>
  <c r="AC3477" i="4"/>
  <c r="AD3477" i="4"/>
  <c r="AE3477" i="4"/>
  <c r="AC3478" i="4"/>
  <c r="AD3478" i="4"/>
  <c r="AE3478" i="4"/>
  <c r="AC3479" i="4"/>
  <c r="AD3479" i="4"/>
  <c r="AE3479" i="4"/>
  <c r="AC3480" i="4"/>
  <c r="AD3480" i="4"/>
  <c r="AE3480" i="4"/>
  <c r="AC3481" i="4"/>
  <c r="AD3481" i="4"/>
  <c r="AE3481" i="4"/>
  <c r="AC3482" i="4"/>
  <c r="AD3482" i="4"/>
  <c r="AE3482" i="4"/>
  <c r="AC3483" i="4"/>
  <c r="AD3483" i="4"/>
  <c r="AE3483" i="4"/>
  <c r="AC3484" i="4"/>
  <c r="AD3484" i="4"/>
  <c r="AE3484" i="4"/>
  <c r="AC3485" i="4"/>
  <c r="AD3485" i="4"/>
  <c r="AE3485" i="4"/>
  <c r="AC3486" i="4"/>
  <c r="AD3486" i="4"/>
  <c r="AE3486" i="4"/>
  <c r="AC3487" i="4"/>
  <c r="AD3487" i="4"/>
  <c r="AE3487" i="4"/>
  <c r="AC3488" i="4"/>
  <c r="AD3488" i="4"/>
  <c r="AE3488" i="4"/>
  <c r="AC3489" i="4"/>
  <c r="AD3489" i="4"/>
  <c r="AE3489" i="4"/>
  <c r="AC3490" i="4"/>
  <c r="AD3490" i="4"/>
  <c r="AE3490" i="4"/>
  <c r="AC3491" i="4"/>
  <c r="AD3491" i="4"/>
  <c r="AE3491" i="4"/>
  <c r="AC3492" i="4"/>
  <c r="AD3492" i="4"/>
  <c r="AE3492" i="4"/>
  <c r="AC3493" i="4"/>
  <c r="AD3493" i="4"/>
  <c r="AE3493" i="4"/>
  <c r="AC3494" i="4"/>
  <c r="AD3494" i="4"/>
  <c r="AE3494" i="4"/>
  <c r="AC3495" i="4"/>
  <c r="AD3495" i="4"/>
  <c r="AE3495" i="4"/>
  <c r="AC3496" i="4"/>
  <c r="AD3496" i="4"/>
  <c r="AE3496" i="4"/>
  <c r="AC3497" i="4"/>
  <c r="AD3497" i="4"/>
  <c r="AE3497" i="4"/>
  <c r="AC3498" i="4"/>
  <c r="AD3498" i="4"/>
  <c r="AE3498" i="4"/>
  <c r="AC3499" i="4"/>
  <c r="AD3499" i="4"/>
  <c r="AE3499" i="4"/>
  <c r="AC3500" i="4"/>
  <c r="AD3500" i="4"/>
  <c r="AE3500" i="4"/>
  <c r="AC3501" i="4"/>
  <c r="AD3501" i="4"/>
  <c r="AE3501" i="4"/>
  <c r="AC3502" i="4"/>
  <c r="AD3502" i="4"/>
  <c r="AE3502" i="4"/>
  <c r="AC3503" i="4"/>
  <c r="AD3503" i="4"/>
  <c r="AE3503" i="4"/>
  <c r="AC3504" i="4"/>
  <c r="AD3504" i="4"/>
  <c r="AE3504" i="4"/>
  <c r="AC3505" i="4"/>
  <c r="AD3505" i="4"/>
  <c r="AE3505" i="4"/>
  <c r="AC3506" i="4"/>
  <c r="AD3506" i="4"/>
  <c r="AE3506" i="4"/>
  <c r="AC3507" i="4"/>
  <c r="AD3507" i="4"/>
  <c r="AE3507" i="4"/>
  <c r="AC3508" i="4"/>
  <c r="AD3508" i="4"/>
  <c r="AE3508" i="4"/>
  <c r="AC3509" i="4"/>
  <c r="AD3509" i="4"/>
  <c r="AE3509" i="4"/>
  <c r="AC3510" i="4"/>
  <c r="AD3510" i="4"/>
  <c r="AE3510" i="4"/>
  <c r="AC3511" i="4"/>
  <c r="AD3511" i="4"/>
  <c r="AE3511" i="4"/>
  <c r="AC3512" i="4"/>
  <c r="AD3512" i="4"/>
  <c r="AE3512" i="4"/>
  <c r="AC3513" i="4"/>
  <c r="AD3513" i="4"/>
  <c r="AE3513" i="4"/>
  <c r="AC3514" i="4"/>
  <c r="AD3514" i="4"/>
  <c r="AE3514" i="4"/>
  <c r="AC3515" i="4"/>
  <c r="AD3515" i="4"/>
  <c r="AE3515" i="4"/>
  <c r="AC3516" i="4"/>
  <c r="AD3516" i="4"/>
  <c r="AE3516" i="4"/>
  <c r="AC3517" i="4"/>
  <c r="AD3517" i="4"/>
  <c r="AE3517" i="4"/>
  <c r="AC3518" i="4"/>
  <c r="AD3518" i="4"/>
  <c r="AE3518" i="4"/>
  <c r="AC3519" i="4"/>
  <c r="AD3519" i="4"/>
  <c r="AE3519" i="4"/>
  <c r="AC3520" i="4"/>
  <c r="AD3520" i="4"/>
  <c r="AE3520" i="4"/>
  <c r="AC3521" i="4"/>
  <c r="AD3521" i="4"/>
  <c r="AE3521" i="4"/>
  <c r="AC3522" i="4"/>
  <c r="AD3522" i="4"/>
  <c r="AE3522" i="4"/>
  <c r="AC3523" i="4"/>
  <c r="AD3523" i="4"/>
  <c r="AE3523" i="4"/>
  <c r="AC3524" i="4"/>
  <c r="AD3524" i="4"/>
  <c r="AE3524" i="4"/>
  <c r="AC3525" i="4"/>
  <c r="AD3525" i="4"/>
  <c r="AE3525" i="4"/>
  <c r="AC3526" i="4"/>
  <c r="AD3526" i="4"/>
  <c r="AE3526" i="4"/>
  <c r="AC3527" i="4"/>
  <c r="AD3527" i="4"/>
  <c r="AE3527" i="4"/>
  <c r="AC3528" i="4"/>
  <c r="AD3528" i="4"/>
  <c r="AE3528" i="4"/>
  <c r="AC3529" i="4"/>
  <c r="AD3529" i="4"/>
  <c r="AE3529" i="4"/>
  <c r="AC3530" i="4"/>
  <c r="AD3530" i="4"/>
  <c r="AE3530" i="4"/>
  <c r="AC3531" i="4"/>
  <c r="AD3531" i="4"/>
  <c r="AE3531" i="4"/>
  <c r="AC3532" i="4"/>
  <c r="AD3532" i="4"/>
  <c r="AE3532" i="4"/>
  <c r="AC3533" i="4"/>
  <c r="AD3533" i="4"/>
  <c r="AE3533" i="4"/>
  <c r="AC3534" i="4"/>
  <c r="AD3534" i="4"/>
  <c r="AE3534" i="4"/>
  <c r="AC3535" i="4"/>
  <c r="AD3535" i="4"/>
  <c r="AE3535" i="4"/>
  <c r="AC3536" i="4"/>
  <c r="AD3536" i="4"/>
  <c r="AE3536" i="4"/>
  <c r="AC3537" i="4"/>
  <c r="AD3537" i="4"/>
  <c r="AE3537" i="4"/>
  <c r="AC3538" i="4"/>
  <c r="AD3538" i="4"/>
  <c r="AE3538" i="4"/>
  <c r="AC3539" i="4"/>
  <c r="AD3539" i="4"/>
  <c r="AE3539" i="4"/>
  <c r="AC3540" i="4"/>
  <c r="AD3540" i="4"/>
  <c r="AE3540" i="4"/>
  <c r="AC3541" i="4"/>
  <c r="AD3541" i="4"/>
  <c r="AE3541" i="4"/>
  <c r="AC3542" i="4"/>
  <c r="AD3542" i="4"/>
  <c r="AE3542" i="4"/>
  <c r="AC3543" i="4"/>
  <c r="AD3543" i="4"/>
  <c r="AE3543" i="4"/>
  <c r="AC3544" i="4"/>
  <c r="AD3544" i="4"/>
  <c r="AE3544" i="4"/>
  <c r="AC3545" i="4"/>
  <c r="AD3545" i="4"/>
  <c r="AE3545" i="4"/>
  <c r="AC3546" i="4"/>
  <c r="AD3546" i="4"/>
  <c r="AE3546" i="4"/>
  <c r="AC3547" i="4"/>
  <c r="AD3547" i="4"/>
  <c r="AE3547" i="4"/>
  <c r="AC3548" i="4"/>
  <c r="AD3548" i="4"/>
  <c r="AE3548" i="4"/>
  <c r="AC3549" i="4"/>
  <c r="AD3549" i="4"/>
  <c r="AE3549" i="4"/>
  <c r="AC3550" i="4"/>
  <c r="AD3550" i="4"/>
  <c r="AE3550" i="4"/>
  <c r="AC3551" i="4"/>
  <c r="AD3551" i="4"/>
  <c r="AE3551" i="4"/>
  <c r="AC3552" i="4"/>
  <c r="AD3552" i="4"/>
  <c r="AE3552" i="4"/>
  <c r="AC3553" i="4"/>
  <c r="AD3553" i="4"/>
  <c r="AE3553" i="4"/>
  <c r="AC3554" i="4"/>
  <c r="AD3554" i="4"/>
  <c r="AE3554" i="4"/>
  <c r="AC3555" i="4"/>
  <c r="AD3555" i="4"/>
  <c r="AE3555" i="4"/>
  <c r="AC3556" i="4"/>
  <c r="AD3556" i="4"/>
  <c r="AE3556" i="4"/>
  <c r="AC3557" i="4"/>
  <c r="AD3557" i="4"/>
  <c r="AE3557" i="4"/>
  <c r="AC3558" i="4"/>
  <c r="AD3558" i="4"/>
  <c r="AE3558" i="4"/>
  <c r="AC3559" i="4"/>
  <c r="AD3559" i="4"/>
  <c r="AE3559" i="4"/>
  <c r="AC3560" i="4"/>
  <c r="AD3560" i="4"/>
  <c r="AE3560" i="4"/>
  <c r="AC3561" i="4"/>
  <c r="AD3561" i="4"/>
  <c r="AE3561" i="4"/>
  <c r="AC3562" i="4"/>
  <c r="AD3562" i="4"/>
  <c r="AE3562" i="4"/>
  <c r="AC3563" i="4"/>
  <c r="AD3563" i="4"/>
  <c r="AE3563" i="4"/>
  <c r="AC3564" i="4"/>
  <c r="AD3564" i="4"/>
  <c r="AE3564" i="4"/>
  <c r="AC3565" i="4"/>
  <c r="AD3565" i="4"/>
  <c r="AE3565" i="4"/>
  <c r="AC3566" i="4"/>
  <c r="AD3566" i="4"/>
  <c r="AE3566" i="4"/>
  <c r="AC3567" i="4"/>
  <c r="AD3567" i="4"/>
  <c r="AE3567" i="4"/>
  <c r="AC3568" i="4"/>
  <c r="AD3568" i="4"/>
  <c r="AE3568" i="4"/>
  <c r="AC3569" i="4"/>
  <c r="AD3569" i="4"/>
  <c r="AE3569" i="4"/>
  <c r="AC3570" i="4"/>
  <c r="AD3570" i="4"/>
  <c r="AE3570" i="4"/>
  <c r="AC3571" i="4"/>
  <c r="AD3571" i="4"/>
  <c r="AE3571" i="4"/>
  <c r="AC3572" i="4"/>
  <c r="AD3572" i="4"/>
  <c r="AE3572" i="4"/>
  <c r="AC3573" i="4"/>
  <c r="AD3573" i="4"/>
  <c r="AE3573" i="4"/>
  <c r="AC3574" i="4"/>
  <c r="AD3574" i="4"/>
  <c r="AE3574" i="4"/>
  <c r="AC3575" i="4"/>
  <c r="AD3575" i="4"/>
  <c r="AE3575" i="4"/>
  <c r="AC3576" i="4"/>
  <c r="AD3576" i="4"/>
  <c r="AE3576" i="4"/>
  <c r="AC3577" i="4"/>
  <c r="AD3577" i="4"/>
  <c r="AE3577" i="4"/>
  <c r="AC3578" i="4"/>
  <c r="AD3578" i="4"/>
  <c r="AE3578" i="4"/>
  <c r="AC3579" i="4"/>
  <c r="AD3579" i="4"/>
  <c r="AE3579" i="4"/>
  <c r="AC3580" i="4"/>
  <c r="AD3580" i="4"/>
  <c r="AE3580" i="4"/>
  <c r="AC3581" i="4"/>
  <c r="AD3581" i="4"/>
  <c r="AE3581" i="4"/>
  <c r="AC3582" i="4"/>
  <c r="AD3582" i="4"/>
  <c r="AE3582" i="4"/>
  <c r="AC3583" i="4"/>
  <c r="AD3583" i="4"/>
  <c r="AE3583" i="4"/>
  <c r="AC3584" i="4"/>
  <c r="AD3584" i="4"/>
  <c r="AE3584" i="4"/>
  <c r="AC3585" i="4"/>
  <c r="AD3585" i="4"/>
  <c r="AE3585" i="4"/>
  <c r="AC3586" i="4"/>
  <c r="AD3586" i="4"/>
  <c r="AE3586" i="4"/>
  <c r="AC3587" i="4"/>
  <c r="AD3587" i="4"/>
  <c r="AE3587" i="4"/>
  <c r="AC3588" i="4"/>
  <c r="AD3588" i="4"/>
  <c r="AE3588" i="4"/>
  <c r="AC3589" i="4"/>
  <c r="AD3589" i="4"/>
  <c r="AE3589" i="4"/>
  <c r="AC3590" i="4"/>
  <c r="AD3590" i="4"/>
  <c r="AE3590" i="4"/>
  <c r="AC3591" i="4"/>
  <c r="AD3591" i="4"/>
  <c r="AE3591" i="4"/>
  <c r="AC3592" i="4"/>
  <c r="AD3592" i="4"/>
  <c r="AE3592" i="4"/>
  <c r="AC3593" i="4"/>
  <c r="AD3593" i="4"/>
  <c r="AE3593" i="4"/>
  <c r="AC3594" i="4"/>
  <c r="AD3594" i="4"/>
  <c r="AE3594" i="4"/>
  <c r="AC3595" i="4"/>
  <c r="AD3595" i="4"/>
  <c r="AE3595" i="4"/>
  <c r="AC3596" i="4"/>
  <c r="AD3596" i="4"/>
  <c r="AE3596" i="4"/>
  <c r="AC3597" i="4"/>
  <c r="AD3597" i="4"/>
  <c r="AE3597" i="4"/>
  <c r="AC3598" i="4"/>
  <c r="AD3598" i="4"/>
  <c r="AE3598" i="4"/>
  <c r="AC3599" i="4"/>
  <c r="AD3599" i="4"/>
  <c r="AE3599" i="4"/>
  <c r="AC3600" i="4"/>
  <c r="AD3600" i="4"/>
  <c r="AE3600" i="4"/>
  <c r="AC3601" i="4"/>
  <c r="AD3601" i="4"/>
  <c r="AE3601" i="4"/>
  <c r="AC3602" i="4"/>
  <c r="AD3602" i="4"/>
  <c r="AE3602" i="4"/>
  <c r="AC3603" i="4"/>
  <c r="AD3603" i="4"/>
  <c r="AE3603" i="4"/>
  <c r="AC3604" i="4"/>
  <c r="AD3604" i="4"/>
  <c r="AE3604" i="4"/>
  <c r="AC3605" i="4"/>
  <c r="AD3605" i="4"/>
  <c r="AE3605" i="4"/>
  <c r="AC3606" i="4"/>
  <c r="AD3606" i="4"/>
  <c r="AE3606" i="4"/>
  <c r="AC3607" i="4"/>
  <c r="AD3607" i="4"/>
  <c r="AE3607" i="4"/>
  <c r="AC3608" i="4"/>
  <c r="AD3608" i="4"/>
  <c r="AE3608" i="4"/>
  <c r="AC3609" i="4"/>
  <c r="AD3609" i="4"/>
  <c r="AE3609" i="4"/>
  <c r="AC3610" i="4"/>
  <c r="AD3610" i="4"/>
  <c r="AE3610" i="4"/>
  <c r="AC3611" i="4"/>
  <c r="AD3611" i="4"/>
  <c r="AE3611" i="4"/>
  <c r="AC3612" i="4"/>
  <c r="AD3612" i="4"/>
  <c r="AE3612" i="4"/>
  <c r="AC3613" i="4"/>
  <c r="AD3613" i="4"/>
  <c r="AE3613" i="4"/>
  <c r="AC3614" i="4"/>
  <c r="AD3614" i="4"/>
  <c r="AE3614" i="4"/>
  <c r="AC3615" i="4"/>
  <c r="AD3615" i="4"/>
  <c r="AE3615" i="4"/>
  <c r="AC3616" i="4"/>
  <c r="AD3616" i="4"/>
  <c r="AE3616" i="4"/>
  <c r="AC3617" i="4"/>
  <c r="AD3617" i="4"/>
  <c r="AE3617" i="4"/>
  <c r="AC3618" i="4"/>
  <c r="AD3618" i="4"/>
  <c r="AE3618" i="4"/>
  <c r="AC3619" i="4"/>
  <c r="AD3619" i="4"/>
  <c r="AE3619" i="4"/>
  <c r="AC3620" i="4"/>
  <c r="AD3620" i="4"/>
  <c r="AE3620" i="4"/>
  <c r="AC3621" i="4"/>
  <c r="AD3621" i="4"/>
  <c r="AE3621" i="4"/>
  <c r="AC3622" i="4"/>
  <c r="AD3622" i="4"/>
  <c r="AE3622" i="4"/>
  <c r="AC3623" i="4"/>
  <c r="AD3623" i="4"/>
  <c r="AE3623" i="4"/>
  <c r="AC3624" i="4"/>
  <c r="AD3624" i="4"/>
  <c r="AE3624" i="4"/>
  <c r="AC3625" i="4"/>
  <c r="AD3625" i="4"/>
  <c r="AE3625" i="4"/>
  <c r="AC3626" i="4"/>
  <c r="AD3626" i="4"/>
  <c r="AE3626" i="4"/>
  <c r="AC3627" i="4"/>
  <c r="AD3627" i="4"/>
  <c r="AE3627" i="4"/>
  <c r="AC3628" i="4"/>
  <c r="AD3628" i="4"/>
  <c r="AE3628" i="4"/>
  <c r="AC3629" i="4"/>
  <c r="AD3629" i="4"/>
  <c r="AE3629" i="4"/>
  <c r="AC3630" i="4"/>
  <c r="AD3630" i="4"/>
  <c r="AE3630" i="4"/>
  <c r="AC3631" i="4"/>
  <c r="AD3631" i="4"/>
  <c r="AE3631" i="4"/>
  <c r="AC3632" i="4"/>
  <c r="AD3632" i="4"/>
  <c r="AE3632" i="4"/>
  <c r="AC3633" i="4"/>
  <c r="AD3633" i="4"/>
  <c r="AE3633" i="4"/>
  <c r="AC3634" i="4"/>
  <c r="AD3634" i="4"/>
  <c r="AE3634" i="4"/>
  <c r="AC3635" i="4"/>
  <c r="AD3635" i="4"/>
  <c r="AE3635" i="4"/>
  <c r="AC3636" i="4"/>
  <c r="AD3636" i="4"/>
  <c r="AE3636" i="4"/>
  <c r="AC3637" i="4"/>
  <c r="AD3637" i="4"/>
  <c r="AE3637" i="4"/>
  <c r="AC3638" i="4"/>
  <c r="AD3638" i="4"/>
  <c r="AE3638" i="4"/>
  <c r="AC3639" i="4"/>
  <c r="AD3639" i="4"/>
  <c r="AE3639" i="4"/>
  <c r="AC3640" i="4"/>
  <c r="AD3640" i="4"/>
  <c r="AE3640" i="4"/>
  <c r="AC3641" i="4"/>
  <c r="AD3641" i="4"/>
  <c r="AE3641" i="4"/>
  <c r="AC3642" i="4"/>
  <c r="AD3642" i="4"/>
  <c r="AE3642" i="4"/>
  <c r="AC3643" i="4"/>
  <c r="AD3643" i="4"/>
  <c r="AE3643" i="4"/>
  <c r="AC3644" i="4"/>
  <c r="AD3644" i="4"/>
  <c r="AE3644" i="4"/>
  <c r="AC3645" i="4"/>
  <c r="AD3645" i="4"/>
  <c r="AE3645" i="4"/>
  <c r="AC3646" i="4"/>
  <c r="AD3646" i="4"/>
  <c r="AE3646" i="4"/>
  <c r="AC3647" i="4"/>
  <c r="AD3647" i="4"/>
  <c r="AE3647" i="4"/>
  <c r="AC3648" i="4"/>
  <c r="AD3648" i="4"/>
  <c r="AE3648" i="4"/>
  <c r="AC3649" i="4"/>
  <c r="AD3649" i="4"/>
  <c r="AE3649" i="4"/>
  <c r="AC3650" i="4"/>
  <c r="AD3650" i="4"/>
  <c r="AE3650" i="4"/>
  <c r="AC3651" i="4"/>
  <c r="AD3651" i="4"/>
  <c r="AE3651" i="4"/>
  <c r="AC3652" i="4"/>
  <c r="AD3652" i="4"/>
  <c r="AE3652" i="4"/>
  <c r="AC3653" i="4"/>
  <c r="AD3653" i="4"/>
  <c r="AE3653" i="4"/>
  <c r="AC3654" i="4"/>
  <c r="AD3654" i="4"/>
  <c r="AE3654" i="4"/>
  <c r="AC3655" i="4"/>
  <c r="AD3655" i="4"/>
  <c r="AE3655" i="4"/>
  <c r="AC3656" i="4"/>
  <c r="AD3656" i="4"/>
  <c r="AE3656" i="4"/>
  <c r="AC3657" i="4"/>
  <c r="AD3657" i="4"/>
  <c r="AE3657" i="4"/>
  <c r="AC3658" i="4"/>
  <c r="AD3658" i="4"/>
  <c r="AE3658" i="4"/>
  <c r="AC3659" i="4"/>
  <c r="AD3659" i="4"/>
  <c r="AE3659" i="4"/>
  <c r="AC3660" i="4"/>
  <c r="AD3660" i="4"/>
  <c r="AE3660" i="4"/>
  <c r="AC3661" i="4"/>
  <c r="AD3661" i="4"/>
  <c r="AE3661" i="4"/>
  <c r="AC3662" i="4"/>
  <c r="AD3662" i="4"/>
  <c r="AE3662" i="4"/>
  <c r="AC3663" i="4"/>
  <c r="AD3663" i="4"/>
  <c r="AE3663" i="4"/>
  <c r="AC3664" i="4"/>
  <c r="AD3664" i="4"/>
  <c r="AE3664" i="4"/>
  <c r="AC3665" i="4"/>
  <c r="AD3665" i="4"/>
  <c r="AE3665" i="4"/>
  <c r="AC3666" i="4"/>
  <c r="AD3666" i="4"/>
  <c r="AE3666" i="4"/>
  <c r="AC3667" i="4"/>
  <c r="AD3667" i="4"/>
  <c r="AE3667" i="4"/>
  <c r="AC3668" i="4"/>
  <c r="AD3668" i="4"/>
  <c r="AE3668" i="4"/>
  <c r="AC3669" i="4"/>
  <c r="AD3669" i="4"/>
  <c r="AE3669" i="4"/>
  <c r="AC3670" i="4"/>
  <c r="AD3670" i="4"/>
  <c r="AE3670" i="4"/>
  <c r="AC3671" i="4"/>
  <c r="AD3671" i="4"/>
  <c r="AE3671" i="4"/>
  <c r="AC3672" i="4"/>
  <c r="AD3672" i="4"/>
  <c r="AE3672" i="4"/>
  <c r="AC3673" i="4"/>
  <c r="AD3673" i="4"/>
  <c r="AE3673" i="4"/>
  <c r="AC3674" i="4"/>
  <c r="AD3674" i="4"/>
  <c r="AE3674" i="4"/>
  <c r="AC3675" i="4"/>
  <c r="AD3675" i="4"/>
  <c r="AE3675" i="4"/>
  <c r="AC3676" i="4"/>
  <c r="AD3676" i="4"/>
  <c r="AE3676" i="4"/>
  <c r="AC3677" i="4"/>
  <c r="AD3677" i="4"/>
  <c r="AE3677" i="4"/>
  <c r="AC3678" i="4"/>
  <c r="AD3678" i="4"/>
  <c r="AE3678" i="4"/>
  <c r="AC3679" i="4"/>
  <c r="AD3679" i="4"/>
  <c r="AE3679" i="4"/>
  <c r="AC3680" i="4"/>
  <c r="AD3680" i="4"/>
  <c r="AE3680" i="4"/>
  <c r="AC3681" i="4"/>
  <c r="AD3681" i="4"/>
  <c r="AE3681" i="4"/>
  <c r="AC3682" i="4"/>
  <c r="AD3682" i="4"/>
  <c r="AE3682" i="4"/>
  <c r="AC3683" i="4"/>
  <c r="AD3683" i="4"/>
  <c r="AE3683" i="4"/>
  <c r="AC3684" i="4"/>
  <c r="AD3684" i="4"/>
  <c r="AE3684" i="4"/>
  <c r="AC3685" i="4"/>
  <c r="AD3685" i="4"/>
  <c r="AE3685" i="4"/>
  <c r="AC3686" i="4"/>
  <c r="AD3686" i="4"/>
  <c r="AE3686" i="4"/>
  <c r="AC3687" i="4"/>
  <c r="AD3687" i="4"/>
  <c r="AE3687" i="4"/>
  <c r="AC3688" i="4"/>
  <c r="AD3688" i="4"/>
  <c r="AE3688" i="4"/>
  <c r="AC3689" i="4"/>
  <c r="AD3689" i="4"/>
  <c r="AE3689" i="4"/>
  <c r="AC3690" i="4"/>
  <c r="AD3690" i="4"/>
  <c r="AE3690" i="4"/>
  <c r="AC3691" i="4"/>
  <c r="AD3691" i="4"/>
  <c r="AE3691" i="4"/>
  <c r="AC3692" i="4"/>
  <c r="AD3692" i="4"/>
  <c r="AE3692" i="4"/>
  <c r="AC3693" i="4"/>
  <c r="AD3693" i="4"/>
  <c r="AE3693" i="4"/>
  <c r="AC3694" i="4"/>
  <c r="AD3694" i="4"/>
  <c r="AE3694" i="4"/>
  <c r="AC3695" i="4"/>
  <c r="AD3695" i="4"/>
  <c r="AE3695" i="4"/>
  <c r="AC3696" i="4"/>
  <c r="AD3696" i="4"/>
  <c r="AE3696" i="4"/>
  <c r="AC3697" i="4"/>
  <c r="AD3697" i="4"/>
  <c r="AE3697" i="4"/>
  <c r="AC3698" i="4"/>
  <c r="AD3698" i="4"/>
  <c r="AE3698" i="4"/>
  <c r="AC3699" i="4"/>
  <c r="AD3699" i="4"/>
  <c r="AE3699" i="4"/>
  <c r="AC3700" i="4"/>
  <c r="AD3700" i="4"/>
  <c r="AE3700" i="4"/>
  <c r="AC3701" i="4"/>
  <c r="AD3701" i="4"/>
  <c r="AE3701" i="4"/>
  <c r="AC3702" i="4"/>
  <c r="AD3702" i="4"/>
  <c r="AE3702" i="4"/>
  <c r="AC3703" i="4"/>
  <c r="AD3703" i="4"/>
  <c r="AE3703" i="4"/>
  <c r="AC3704" i="4"/>
  <c r="AD3704" i="4"/>
  <c r="AE3704" i="4"/>
  <c r="AC3705" i="4"/>
  <c r="AD3705" i="4"/>
  <c r="AE3705" i="4"/>
  <c r="AC3706" i="4"/>
  <c r="AD3706" i="4"/>
  <c r="AE3706" i="4"/>
  <c r="AC3707" i="4"/>
  <c r="AD3707" i="4"/>
  <c r="AE3707" i="4"/>
  <c r="AC3708" i="4"/>
  <c r="AD3708" i="4"/>
  <c r="AE3708" i="4"/>
  <c r="AC3709" i="4"/>
  <c r="AD3709" i="4"/>
  <c r="AE3709" i="4"/>
  <c r="AC3710" i="4"/>
  <c r="AD3710" i="4"/>
  <c r="AE3710" i="4"/>
  <c r="AC3711" i="4"/>
  <c r="AD3711" i="4"/>
  <c r="AE3711" i="4"/>
  <c r="AC3712" i="4"/>
  <c r="AD3712" i="4"/>
  <c r="AE3712" i="4"/>
  <c r="AC3713" i="4"/>
  <c r="AD3713" i="4"/>
  <c r="AE3713" i="4"/>
  <c r="AC3714" i="4"/>
  <c r="AD3714" i="4"/>
  <c r="AE3714" i="4"/>
  <c r="AC3715" i="4"/>
  <c r="AD3715" i="4"/>
  <c r="AE3715" i="4"/>
  <c r="AC3716" i="4"/>
  <c r="AD3716" i="4"/>
  <c r="AE3716" i="4"/>
  <c r="AC3717" i="4"/>
  <c r="AD3717" i="4"/>
  <c r="AE3717" i="4"/>
  <c r="AC3718" i="4"/>
  <c r="AD3718" i="4"/>
  <c r="AE3718" i="4"/>
  <c r="AC3719" i="4"/>
  <c r="AD3719" i="4"/>
  <c r="AE3719" i="4"/>
  <c r="AC3720" i="4"/>
  <c r="AD3720" i="4"/>
  <c r="AE3720" i="4"/>
  <c r="AC3721" i="4"/>
  <c r="AD3721" i="4"/>
  <c r="AE3721" i="4"/>
  <c r="AC3722" i="4"/>
  <c r="AD3722" i="4"/>
  <c r="AE3722" i="4"/>
  <c r="AC3723" i="4"/>
  <c r="AD3723" i="4"/>
  <c r="AE3723" i="4"/>
  <c r="AC3724" i="4"/>
  <c r="AD3724" i="4"/>
  <c r="AE3724" i="4"/>
  <c r="AC3725" i="4"/>
  <c r="AD3725" i="4"/>
  <c r="AE3725" i="4"/>
  <c r="AC3726" i="4"/>
  <c r="AD3726" i="4"/>
  <c r="AE3726" i="4"/>
  <c r="AC3727" i="4"/>
  <c r="AD3727" i="4"/>
  <c r="AE3727" i="4"/>
  <c r="AC3728" i="4"/>
  <c r="AD3728" i="4"/>
  <c r="AE3728" i="4"/>
  <c r="AC3729" i="4"/>
  <c r="AD3729" i="4"/>
  <c r="AE3729" i="4"/>
  <c r="AC3730" i="4"/>
  <c r="AD3730" i="4"/>
  <c r="AE3730" i="4"/>
  <c r="AC3731" i="4"/>
  <c r="AD3731" i="4"/>
  <c r="AE3731" i="4"/>
  <c r="AC3732" i="4"/>
  <c r="AD3732" i="4"/>
  <c r="AE3732" i="4"/>
  <c r="AC3733" i="4"/>
  <c r="AD3733" i="4"/>
  <c r="AE3733" i="4"/>
  <c r="AC3734" i="4"/>
  <c r="AD3734" i="4"/>
  <c r="AE3734" i="4"/>
  <c r="AC3735" i="4"/>
  <c r="AD3735" i="4"/>
  <c r="AE3735" i="4"/>
  <c r="AC3736" i="4"/>
  <c r="AD3736" i="4"/>
  <c r="AE3736" i="4"/>
  <c r="AC3737" i="4"/>
  <c r="AD3737" i="4"/>
  <c r="AE3737" i="4"/>
  <c r="AC3738" i="4"/>
  <c r="AD3738" i="4"/>
  <c r="AE3738" i="4"/>
  <c r="AC3739" i="4"/>
  <c r="AD3739" i="4"/>
  <c r="AE3739" i="4"/>
  <c r="AC3740" i="4"/>
  <c r="AD3740" i="4"/>
  <c r="AE3740" i="4"/>
  <c r="AC3741" i="4"/>
  <c r="AD3741" i="4"/>
  <c r="AE3741" i="4"/>
  <c r="AC3742" i="4"/>
  <c r="AD3742" i="4"/>
  <c r="AE3742" i="4"/>
  <c r="AC3743" i="4"/>
  <c r="AD3743" i="4"/>
  <c r="AE3743" i="4"/>
  <c r="AC3744" i="4"/>
  <c r="AD3744" i="4"/>
  <c r="AE3744" i="4"/>
  <c r="AC3745" i="4"/>
  <c r="AD3745" i="4"/>
  <c r="AE3745" i="4"/>
  <c r="AC3746" i="4"/>
  <c r="AD3746" i="4"/>
  <c r="AE3746" i="4"/>
  <c r="AC3747" i="4"/>
  <c r="AD3747" i="4"/>
  <c r="AE3747" i="4"/>
  <c r="AC3748" i="4"/>
  <c r="AD3748" i="4"/>
  <c r="AE3748" i="4"/>
  <c r="AC3749" i="4"/>
  <c r="AD3749" i="4"/>
  <c r="AE3749" i="4"/>
  <c r="AC3750" i="4"/>
  <c r="AD3750" i="4"/>
  <c r="AE3750" i="4"/>
  <c r="AC3751" i="4"/>
  <c r="AD3751" i="4"/>
  <c r="AE3751" i="4"/>
  <c r="AC3752" i="4"/>
  <c r="AD3752" i="4"/>
  <c r="AE3752" i="4"/>
  <c r="AC3753" i="4"/>
  <c r="AD3753" i="4"/>
  <c r="AE3753" i="4"/>
  <c r="AC3754" i="4"/>
  <c r="AD3754" i="4"/>
  <c r="AE3754" i="4"/>
  <c r="AC3755" i="4"/>
  <c r="AD3755" i="4"/>
  <c r="AE3755" i="4"/>
  <c r="AC3756" i="4"/>
  <c r="AD3756" i="4"/>
  <c r="AE3756" i="4"/>
  <c r="AC3757" i="4"/>
  <c r="AD3757" i="4"/>
  <c r="AE3757" i="4"/>
  <c r="AC3758" i="4"/>
  <c r="AD3758" i="4"/>
  <c r="AE3758" i="4"/>
  <c r="AC3759" i="4"/>
  <c r="AD3759" i="4"/>
  <c r="AE3759" i="4"/>
  <c r="AC3760" i="4"/>
  <c r="AD3760" i="4"/>
  <c r="AE3760" i="4"/>
  <c r="AC3761" i="4"/>
  <c r="AD3761" i="4"/>
  <c r="AE3761" i="4"/>
  <c r="AC3762" i="4"/>
  <c r="AD3762" i="4"/>
  <c r="AE3762" i="4"/>
  <c r="AC3763" i="4"/>
  <c r="AD3763" i="4"/>
  <c r="AE3763" i="4"/>
  <c r="AC3764" i="4"/>
  <c r="AD3764" i="4"/>
  <c r="AE3764" i="4"/>
  <c r="AC3765" i="4"/>
  <c r="AD3765" i="4"/>
  <c r="AE3765" i="4"/>
  <c r="AC3766" i="4"/>
  <c r="AD3766" i="4"/>
  <c r="AE3766" i="4"/>
  <c r="AC3767" i="4"/>
  <c r="AD3767" i="4"/>
  <c r="AE3767" i="4"/>
  <c r="AC3768" i="4"/>
  <c r="AD3768" i="4"/>
  <c r="AE3768" i="4"/>
  <c r="AC3769" i="4"/>
  <c r="AD3769" i="4"/>
  <c r="AE3769" i="4"/>
  <c r="AC3770" i="4"/>
  <c r="AD3770" i="4"/>
  <c r="AE3770" i="4"/>
  <c r="AC3771" i="4"/>
  <c r="AD3771" i="4"/>
  <c r="AE3771" i="4"/>
  <c r="AC3772" i="4"/>
  <c r="AD3772" i="4"/>
  <c r="AE3772" i="4"/>
  <c r="AC3773" i="4"/>
  <c r="AD3773" i="4"/>
  <c r="AE3773" i="4"/>
  <c r="AC3774" i="4"/>
  <c r="AD3774" i="4"/>
  <c r="AE3774" i="4"/>
  <c r="AC3775" i="4"/>
  <c r="AD3775" i="4"/>
  <c r="AE3775" i="4"/>
  <c r="AC3776" i="4"/>
  <c r="AD3776" i="4"/>
  <c r="AE3776" i="4"/>
  <c r="AC3777" i="4"/>
  <c r="AD3777" i="4"/>
  <c r="AE3777" i="4"/>
  <c r="AC3778" i="4"/>
  <c r="AD3778" i="4"/>
  <c r="AE3778" i="4"/>
  <c r="AC3779" i="4"/>
  <c r="AD3779" i="4"/>
  <c r="AE3779" i="4"/>
  <c r="AC3780" i="4"/>
  <c r="AD3780" i="4"/>
  <c r="AE3780" i="4"/>
  <c r="AC3781" i="4"/>
  <c r="AD3781" i="4"/>
  <c r="AE3781" i="4"/>
  <c r="AC3782" i="4"/>
  <c r="AD3782" i="4"/>
  <c r="AE3782" i="4"/>
  <c r="AC3783" i="4"/>
  <c r="AD3783" i="4"/>
  <c r="AE3783" i="4"/>
  <c r="AC3784" i="4"/>
  <c r="AD3784" i="4"/>
  <c r="AE3784" i="4"/>
  <c r="AC3785" i="4"/>
  <c r="AD3785" i="4"/>
  <c r="AE3785" i="4"/>
  <c r="AC3786" i="4"/>
  <c r="AD3786" i="4"/>
  <c r="AE3786" i="4"/>
  <c r="AC3787" i="4"/>
  <c r="AD3787" i="4"/>
  <c r="AE3787" i="4"/>
  <c r="AC3788" i="4"/>
  <c r="AD3788" i="4"/>
  <c r="AE3788" i="4"/>
  <c r="AC3789" i="4"/>
  <c r="AD3789" i="4"/>
  <c r="AE3789" i="4"/>
  <c r="AC3790" i="4"/>
  <c r="AD3790" i="4"/>
  <c r="AE3790" i="4"/>
  <c r="AC3791" i="4"/>
  <c r="AD3791" i="4"/>
  <c r="AE3791" i="4"/>
  <c r="AC3792" i="4"/>
  <c r="AD3792" i="4"/>
  <c r="AE3792" i="4"/>
  <c r="AC3793" i="4"/>
  <c r="AD3793" i="4"/>
  <c r="AE3793" i="4"/>
  <c r="AC3794" i="4"/>
  <c r="AD3794" i="4"/>
  <c r="AE3794" i="4"/>
  <c r="AC3795" i="4"/>
  <c r="AD3795" i="4"/>
  <c r="AE3795" i="4"/>
  <c r="AC3796" i="4"/>
  <c r="AD3796" i="4"/>
  <c r="AE3796" i="4"/>
  <c r="AC3797" i="4"/>
  <c r="AD3797" i="4"/>
  <c r="AE3797" i="4"/>
  <c r="AC3798" i="4"/>
  <c r="AD3798" i="4"/>
  <c r="AE3798" i="4"/>
  <c r="AC3799" i="4"/>
  <c r="AD3799" i="4"/>
  <c r="AE3799" i="4"/>
  <c r="AC3800" i="4"/>
  <c r="AD3800" i="4"/>
  <c r="AE3800" i="4"/>
  <c r="AC3801" i="4"/>
  <c r="AD3801" i="4"/>
  <c r="AE3801" i="4"/>
  <c r="AC3802" i="4"/>
  <c r="AD3802" i="4"/>
  <c r="AE3802" i="4"/>
  <c r="AC3803" i="4"/>
  <c r="AD3803" i="4"/>
  <c r="AE3803" i="4"/>
  <c r="AC3804" i="4"/>
  <c r="AD3804" i="4"/>
  <c r="AE3804" i="4"/>
  <c r="AC3805" i="4"/>
  <c r="AD3805" i="4"/>
  <c r="AE3805" i="4"/>
  <c r="AC3806" i="4"/>
  <c r="AD3806" i="4"/>
  <c r="AE3806" i="4"/>
  <c r="AC3807" i="4"/>
  <c r="AD3807" i="4"/>
  <c r="AE3807" i="4"/>
  <c r="AC3808" i="4"/>
  <c r="AD3808" i="4"/>
  <c r="AE3808" i="4"/>
  <c r="AC3809" i="4"/>
  <c r="AD3809" i="4"/>
  <c r="AE3809" i="4"/>
  <c r="AC3810" i="4"/>
  <c r="AD3810" i="4"/>
  <c r="AE3810" i="4"/>
  <c r="AC3811" i="4"/>
  <c r="AD3811" i="4"/>
  <c r="AE3811" i="4"/>
  <c r="AC3812" i="4"/>
  <c r="AD3812" i="4"/>
  <c r="AE3812" i="4"/>
  <c r="AC3813" i="4"/>
  <c r="AD3813" i="4"/>
  <c r="AE3813" i="4"/>
  <c r="AC3814" i="4"/>
  <c r="AD3814" i="4"/>
  <c r="AE3814" i="4"/>
  <c r="AC3815" i="4"/>
  <c r="AD3815" i="4"/>
  <c r="AE3815" i="4"/>
  <c r="AC3816" i="4"/>
  <c r="AD3816" i="4"/>
  <c r="AE3816" i="4"/>
  <c r="AC3817" i="4"/>
  <c r="AD3817" i="4"/>
  <c r="AE3817" i="4"/>
  <c r="AC3818" i="4"/>
  <c r="AD3818" i="4"/>
  <c r="AE3818" i="4"/>
  <c r="AC3819" i="4"/>
  <c r="AD3819" i="4"/>
  <c r="AE3819" i="4"/>
  <c r="AC3820" i="4"/>
  <c r="AD3820" i="4"/>
  <c r="AE3820" i="4"/>
  <c r="AC3821" i="4"/>
  <c r="AD3821" i="4"/>
  <c r="AE3821" i="4"/>
  <c r="AC3822" i="4"/>
  <c r="AD3822" i="4"/>
  <c r="AE3822" i="4"/>
  <c r="AC3823" i="4"/>
  <c r="AD3823" i="4"/>
  <c r="AE3823" i="4"/>
  <c r="AC3824" i="4"/>
  <c r="AD3824" i="4"/>
  <c r="AE3824" i="4"/>
  <c r="AC3825" i="4"/>
  <c r="AD3825" i="4"/>
  <c r="AE3825" i="4"/>
  <c r="AC3826" i="4"/>
  <c r="AD3826" i="4"/>
  <c r="AE3826" i="4"/>
  <c r="AC3827" i="4"/>
  <c r="AD3827" i="4"/>
  <c r="AE3827" i="4"/>
  <c r="AC3828" i="4"/>
  <c r="AD3828" i="4"/>
  <c r="AE3828" i="4"/>
  <c r="AC3829" i="4"/>
  <c r="AD3829" i="4"/>
  <c r="AE3829" i="4"/>
  <c r="AC3830" i="4"/>
  <c r="AD3830" i="4"/>
  <c r="AE3830" i="4"/>
  <c r="AC3831" i="4"/>
  <c r="AD3831" i="4"/>
  <c r="AE3831" i="4"/>
  <c r="AC3832" i="4"/>
  <c r="AD3832" i="4"/>
  <c r="AE3832" i="4"/>
  <c r="AC3833" i="4"/>
  <c r="AD3833" i="4"/>
  <c r="AE3833" i="4"/>
  <c r="AC3834" i="4"/>
  <c r="AD3834" i="4"/>
  <c r="AE3834" i="4"/>
  <c r="AC3835" i="4"/>
  <c r="AD3835" i="4"/>
  <c r="AE3835" i="4"/>
  <c r="AC3836" i="4"/>
  <c r="AD3836" i="4"/>
  <c r="AE3836" i="4"/>
  <c r="AC3837" i="4"/>
  <c r="AD3837" i="4"/>
  <c r="AE3837" i="4"/>
  <c r="AC3838" i="4"/>
  <c r="AD3838" i="4"/>
  <c r="AE3838" i="4"/>
  <c r="AC3839" i="4"/>
  <c r="AD3839" i="4"/>
  <c r="AE3839" i="4"/>
  <c r="AC3840" i="4"/>
  <c r="AD3840" i="4"/>
  <c r="AE3840" i="4"/>
  <c r="AC3841" i="4"/>
  <c r="AD3841" i="4"/>
  <c r="AE3841" i="4"/>
  <c r="AC3842" i="4"/>
  <c r="AD3842" i="4"/>
  <c r="AE3842" i="4"/>
  <c r="AC3843" i="4"/>
  <c r="AD3843" i="4"/>
  <c r="AE3843" i="4"/>
  <c r="AC3844" i="4"/>
  <c r="AD3844" i="4"/>
  <c r="AE3844" i="4"/>
  <c r="AC3845" i="4"/>
  <c r="AD3845" i="4"/>
  <c r="AE3845" i="4"/>
  <c r="AC3846" i="4"/>
  <c r="AD3846" i="4"/>
  <c r="AE3846" i="4"/>
  <c r="AC3847" i="4"/>
  <c r="AD3847" i="4"/>
  <c r="AE3847" i="4"/>
  <c r="AC3848" i="4"/>
  <c r="AD3848" i="4"/>
  <c r="AE3848" i="4"/>
  <c r="AC3849" i="4"/>
  <c r="AD3849" i="4"/>
  <c r="AE3849" i="4"/>
  <c r="AC3850" i="4"/>
  <c r="AD3850" i="4"/>
  <c r="AE3850" i="4"/>
  <c r="AC3851" i="4"/>
  <c r="AD3851" i="4"/>
  <c r="AE3851" i="4"/>
  <c r="AC3852" i="4"/>
  <c r="AD3852" i="4"/>
  <c r="AE3852" i="4"/>
  <c r="AC3853" i="4"/>
  <c r="AD3853" i="4"/>
  <c r="AE3853" i="4"/>
  <c r="AC3854" i="4"/>
  <c r="AD3854" i="4"/>
  <c r="AE3854" i="4"/>
  <c r="AC3855" i="4"/>
  <c r="AD3855" i="4"/>
  <c r="AE3855" i="4"/>
  <c r="AC3856" i="4"/>
  <c r="AD3856" i="4"/>
  <c r="AE3856" i="4"/>
  <c r="AC3857" i="4"/>
  <c r="AD3857" i="4"/>
  <c r="AE3857" i="4"/>
  <c r="AC3858" i="4"/>
  <c r="AD3858" i="4"/>
  <c r="AE3858" i="4"/>
  <c r="AC3859" i="4"/>
  <c r="AD3859" i="4"/>
  <c r="AE3859" i="4"/>
  <c r="AC3860" i="4"/>
  <c r="AD3860" i="4"/>
  <c r="AE3860" i="4"/>
  <c r="AC3861" i="4"/>
  <c r="AD3861" i="4"/>
  <c r="AE3861" i="4"/>
  <c r="AC3862" i="4"/>
  <c r="AD3862" i="4"/>
  <c r="AE3862" i="4"/>
  <c r="AC3863" i="4"/>
  <c r="AD3863" i="4"/>
  <c r="AE3863" i="4"/>
  <c r="AC3864" i="4"/>
  <c r="AD3864" i="4"/>
  <c r="AE3864" i="4"/>
  <c r="AC3865" i="4"/>
  <c r="AD3865" i="4"/>
  <c r="AE3865" i="4"/>
  <c r="AC3866" i="4"/>
  <c r="AD3866" i="4"/>
  <c r="AE3866" i="4"/>
  <c r="AC3867" i="4"/>
  <c r="AD3867" i="4"/>
  <c r="AE3867" i="4"/>
  <c r="AC3868" i="4"/>
  <c r="AD3868" i="4"/>
  <c r="AE3868" i="4"/>
  <c r="AC3869" i="4"/>
  <c r="AD3869" i="4"/>
  <c r="AE3869" i="4"/>
  <c r="AC3870" i="4"/>
  <c r="AD3870" i="4"/>
  <c r="AE3870" i="4"/>
  <c r="AC3871" i="4"/>
  <c r="AD3871" i="4"/>
  <c r="AE3871" i="4"/>
  <c r="AC3872" i="4"/>
  <c r="AD3872" i="4"/>
  <c r="AE3872" i="4"/>
  <c r="AC3873" i="4"/>
  <c r="AD3873" i="4"/>
  <c r="AE3873" i="4"/>
  <c r="AC3874" i="4"/>
  <c r="AD3874" i="4"/>
  <c r="AE3874" i="4"/>
  <c r="AC3875" i="4"/>
  <c r="AD3875" i="4"/>
  <c r="AE3875" i="4"/>
  <c r="AC3876" i="4"/>
  <c r="AD3876" i="4"/>
  <c r="AE3876" i="4"/>
  <c r="AC3877" i="4"/>
  <c r="AD3877" i="4"/>
  <c r="AE3877" i="4"/>
  <c r="AC3878" i="4"/>
  <c r="AD3878" i="4"/>
  <c r="AE3878" i="4"/>
  <c r="AC3879" i="4"/>
  <c r="AD3879" i="4"/>
  <c r="AE3879" i="4"/>
  <c r="AC3880" i="4"/>
  <c r="AD3880" i="4"/>
  <c r="AE3880" i="4"/>
  <c r="AC3881" i="4"/>
  <c r="AD3881" i="4"/>
  <c r="AE3881" i="4"/>
  <c r="AC3882" i="4"/>
  <c r="AD3882" i="4"/>
  <c r="AE3882" i="4"/>
  <c r="AC3883" i="4"/>
  <c r="AD3883" i="4"/>
  <c r="AE3883" i="4"/>
  <c r="AC3884" i="4"/>
  <c r="AD3884" i="4"/>
  <c r="AE3884" i="4"/>
  <c r="AC3885" i="4"/>
  <c r="AD3885" i="4"/>
  <c r="AE3885" i="4"/>
  <c r="AC3886" i="4"/>
  <c r="AD3886" i="4"/>
  <c r="AE3886" i="4"/>
  <c r="AC3887" i="4"/>
  <c r="AD3887" i="4"/>
  <c r="AE3887" i="4"/>
  <c r="AC3888" i="4"/>
  <c r="AD3888" i="4"/>
  <c r="AE3888" i="4"/>
  <c r="AC3889" i="4"/>
  <c r="AD3889" i="4"/>
  <c r="AE3889" i="4"/>
  <c r="AC3890" i="4"/>
  <c r="AD3890" i="4"/>
  <c r="AE3890" i="4"/>
  <c r="AC3891" i="4"/>
  <c r="AD3891" i="4"/>
  <c r="AE3891" i="4"/>
  <c r="AC3892" i="4"/>
  <c r="AD3892" i="4"/>
  <c r="AE3892" i="4"/>
  <c r="AC3893" i="4"/>
  <c r="AD3893" i="4"/>
  <c r="AE3893" i="4"/>
  <c r="AC3894" i="4"/>
  <c r="AD3894" i="4"/>
  <c r="AE3894" i="4"/>
  <c r="AC3895" i="4"/>
  <c r="AD3895" i="4"/>
  <c r="AE3895" i="4"/>
  <c r="AC3896" i="4"/>
  <c r="AD3896" i="4"/>
  <c r="AE3896" i="4"/>
  <c r="AC3897" i="4"/>
  <c r="AD3897" i="4"/>
  <c r="AE3897" i="4"/>
  <c r="AC3898" i="4"/>
  <c r="AD3898" i="4"/>
  <c r="AE3898" i="4"/>
  <c r="AC3899" i="4"/>
  <c r="AD3899" i="4"/>
  <c r="AE3899" i="4"/>
  <c r="AC3900" i="4"/>
  <c r="AD3900" i="4"/>
  <c r="AE3900" i="4"/>
  <c r="AC3901" i="4"/>
  <c r="AD3901" i="4"/>
  <c r="AE3901" i="4"/>
  <c r="AC3902" i="4"/>
  <c r="AD3902" i="4"/>
  <c r="AE3902" i="4"/>
  <c r="AC3903" i="4"/>
  <c r="AD3903" i="4"/>
  <c r="AE3903" i="4"/>
  <c r="AC3904" i="4"/>
  <c r="AD3904" i="4"/>
  <c r="AE3904" i="4"/>
  <c r="AC3905" i="4"/>
  <c r="AD3905" i="4"/>
  <c r="AE3905" i="4"/>
  <c r="AC3906" i="4"/>
  <c r="AD3906" i="4"/>
  <c r="AE3906" i="4"/>
  <c r="AC3907" i="4"/>
  <c r="AD3907" i="4"/>
  <c r="AE3907" i="4"/>
  <c r="AC3908" i="4"/>
  <c r="AD3908" i="4"/>
  <c r="AE3908" i="4"/>
  <c r="AC3909" i="4"/>
  <c r="AD3909" i="4"/>
  <c r="AE3909" i="4"/>
  <c r="AC3910" i="4"/>
  <c r="AD3910" i="4"/>
  <c r="AE3910" i="4"/>
  <c r="AC3911" i="4"/>
  <c r="AD3911" i="4"/>
  <c r="AE3911" i="4"/>
  <c r="AC3912" i="4"/>
  <c r="AD3912" i="4"/>
  <c r="AE3912" i="4"/>
  <c r="AC3913" i="4"/>
  <c r="AD3913" i="4"/>
  <c r="AE3913" i="4"/>
  <c r="AC3914" i="4"/>
  <c r="AD3914" i="4"/>
  <c r="AE3914" i="4"/>
  <c r="AC3915" i="4"/>
  <c r="AD3915" i="4"/>
  <c r="AE3915" i="4"/>
  <c r="AC3916" i="4"/>
  <c r="AD3916" i="4"/>
  <c r="AE3916" i="4"/>
  <c r="AC3917" i="4"/>
  <c r="AD3917" i="4"/>
  <c r="AE3917" i="4"/>
  <c r="AC3918" i="4"/>
  <c r="AD3918" i="4"/>
  <c r="AE3918" i="4"/>
  <c r="AC3919" i="4"/>
  <c r="AD3919" i="4"/>
  <c r="AE3919" i="4"/>
  <c r="AC3920" i="4"/>
  <c r="AD3920" i="4"/>
  <c r="AE3920" i="4"/>
  <c r="AC3921" i="4"/>
  <c r="AD3921" i="4"/>
  <c r="AE3921" i="4"/>
  <c r="AC3922" i="4"/>
  <c r="AD3922" i="4"/>
  <c r="AE3922" i="4"/>
  <c r="AC3923" i="4"/>
  <c r="AD3923" i="4"/>
  <c r="AE3923" i="4"/>
  <c r="AC3924" i="4"/>
  <c r="AD3924" i="4"/>
  <c r="AE3924" i="4"/>
  <c r="AC3925" i="4"/>
  <c r="AD3925" i="4"/>
  <c r="AE3925" i="4"/>
  <c r="AC3926" i="4"/>
  <c r="AD3926" i="4"/>
  <c r="AE3926" i="4"/>
  <c r="AC3927" i="4"/>
  <c r="AD3927" i="4"/>
  <c r="AE3927" i="4"/>
  <c r="AC3928" i="4"/>
  <c r="AD3928" i="4"/>
  <c r="AE3928" i="4"/>
  <c r="AC3929" i="4"/>
  <c r="AD3929" i="4"/>
  <c r="AE3929" i="4"/>
  <c r="AC3930" i="4"/>
  <c r="AD3930" i="4"/>
  <c r="AE3930" i="4"/>
  <c r="AC3931" i="4"/>
  <c r="AD3931" i="4"/>
  <c r="AE3931" i="4"/>
  <c r="AC3932" i="4"/>
  <c r="AD3932" i="4"/>
  <c r="AE3932" i="4"/>
  <c r="AC3933" i="4"/>
  <c r="AD3933" i="4"/>
  <c r="AE3933" i="4"/>
  <c r="AC3934" i="4"/>
  <c r="AD3934" i="4"/>
  <c r="AE3934" i="4"/>
  <c r="AC3935" i="4"/>
  <c r="AD3935" i="4"/>
  <c r="AE3935" i="4"/>
  <c r="AC3936" i="4"/>
  <c r="AD3936" i="4"/>
  <c r="AE3936" i="4"/>
  <c r="AC3937" i="4"/>
  <c r="AD3937" i="4"/>
  <c r="AE3937" i="4"/>
  <c r="AC3938" i="4"/>
  <c r="AD3938" i="4"/>
  <c r="AE3938" i="4"/>
  <c r="AC3939" i="4"/>
  <c r="AD3939" i="4"/>
  <c r="AE3939" i="4"/>
  <c r="AC3940" i="4"/>
  <c r="AD3940" i="4"/>
  <c r="AE3940" i="4"/>
  <c r="AC3941" i="4"/>
  <c r="AD3941" i="4"/>
  <c r="AE3941" i="4"/>
  <c r="AC3942" i="4"/>
  <c r="AD3942" i="4"/>
  <c r="AE3942" i="4"/>
  <c r="AC3943" i="4"/>
  <c r="AD3943" i="4"/>
  <c r="AE3943" i="4"/>
  <c r="AC3944" i="4"/>
  <c r="AD3944" i="4"/>
  <c r="AE3944" i="4"/>
  <c r="AC3945" i="4"/>
  <c r="AD3945" i="4"/>
  <c r="AE3945" i="4"/>
  <c r="AC3946" i="4"/>
  <c r="AD3946" i="4"/>
  <c r="AE3946" i="4"/>
  <c r="AC3947" i="4"/>
  <c r="AD3947" i="4"/>
  <c r="AE3947" i="4"/>
  <c r="AC3948" i="4"/>
  <c r="AD3948" i="4"/>
  <c r="AE3948" i="4"/>
  <c r="AC3949" i="4"/>
  <c r="AD3949" i="4"/>
  <c r="AE3949" i="4"/>
  <c r="AC3950" i="4"/>
  <c r="AD3950" i="4"/>
  <c r="AE3950" i="4"/>
  <c r="AC3951" i="4"/>
  <c r="AD3951" i="4"/>
  <c r="AE3951" i="4"/>
  <c r="AC3952" i="4"/>
  <c r="AD3952" i="4"/>
  <c r="AE3952" i="4"/>
  <c r="AC3953" i="4"/>
  <c r="AD3953" i="4"/>
  <c r="AE3953" i="4"/>
  <c r="AC3954" i="4"/>
  <c r="AD3954" i="4"/>
  <c r="AE3954" i="4"/>
  <c r="AC3955" i="4"/>
  <c r="AD3955" i="4"/>
  <c r="AE3955" i="4"/>
  <c r="AC3956" i="4"/>
  <c r="AD3956" i="4"/>
  <c r="AE3956" i="4"/>
  <c r="AC3957" i="4"/>
  <c r="AD3957" i="4"/>
  <c r="AE3957" i="4"/>
  <c r="AC3958" i="4"/>
  <c r="AD3958" i="4"/>
  <c r="AE3958" i="4"/>
  <c r="AC3959" i="4"/>
  <c r="AD3959" i="4"/>
  <c r="AE3959" i="4"/>
  <c r="AC3960" i="4"/>
  <c r="AD3960" i="4"/>
  <c r="AE3960" i="4"/>
  <c r="AC3961" i="4"/>
  <c r="AD3961" i="4"/>
  <c r="AE3961" i="4"/>
  <c r="AC3962" i="4"/>
  <c r="AD3962" i="4"/>
  <c r="AE3962" i="4"/>
  <c r="AC3963" i="4"/>
  <c r="AD3963" i="4"/>
  <c r="AE3963" i="4"/>
  <c r="AC3964" i="4"/>
  <c r="AD3964" i="4"/>
  <c r="AE3964" i="4"/>
  <c r="AC3965" i="4"/>
  <c r="AD3965" i="4"/>
  <c r="AE3965" i="4"/>
  <c r="AC3966" i="4"/>
  <c r="AD3966" i="4"/>
  <c r="AE3966" i="4"/>
  <c r="AC3967" i="4"/>
  <c r="AD3967" i="4"/>
  <c r="AE3967" i="4"/>
  <c r="AC3968" i="4"/>
  <c r="AD3968" i="4"/>
  <c r="AE3968" i="4"/>
  <c r="AC3969" i="4"/>
  <c r="AD3969" i="4"/>
  <c r="AE3969" i="4"/>
  <c r="AC3970" i="4"/>
  <c r="AD3970" i="4"/>
  <c r="AE3970" i="4"/>
  <c r="AC3971" i="4"/>
  <c r="AD3971" i="4"/>
  <c r="AE3971" i="4"/>
  <c r="AC3972" i="4"/>
  <c r="AD3972" i="4"/>
  <c r="AE3972" i="4"/>
  <c r="AC3973" i="4"/>
  <c r="AD3973" i="4"/>
  <c r="AE3973" i="4"/>
  <c r="AC3974" i="4"/>
  <c r="AD3974" i="4"/>
  <c r="AE3974" i="4"/>
  <c r="AC3975" i="4"/>
  <c r="AD3975" i="4"/>
  <c r="AE3975" i="4"/>
  <c r="AC3976" i="4"/>
  <c r="AD3976" i="4"/>
  <c r="AE3976" i="4"/>
  <c r="AC3977" i="4"/>
  <c r="AD3977" i="4"/>
  <c r="AE3977" i="4"/>
  <c r="AC3978" i="4"/>
  <c r="AD3978" i="4"/>
  <c r="AE3978" i="4"/>
  <c r="AC3979" i="4"/>
  <c r="AD3979" i="4"/>
  <c r="AE3979" i="4"/>
  <c r="AC3980" i="4"/>
  <c r="AD3980" i="4"/>
  <c r="AE3980" i="4"/>
  <c r="AC3981" i="4"/>
  <c r="AD3981" i="4"/>
  <c r="AE3981" i="4"/>
  <c r="AC3982" i="4"/>
  <c r="AD3982" i="4"/>
  <c r="AE3982" i="4"/>
  <c r="AC3983" i="4"/>
  <c r="AD3983" i="4"/>
  <c r="AE3983" i="4"/>
  <c r="AC3984" i="4"/>
  <c r="AD3984" i="4"/>
  <c r="AE3984" i="4"/>
  <c r="AC3985" i="4"/>
  <c r="AD3985" i="4"/>
  <c r="AE3985" i="4"/>
  <c r="AC3986" i="4"/>
  <c r="AD3986" i="4"/>
  <c r="AE3986" i="4"/>
  <c r="AC3987" i="4"/>
  <c r="AD3987" i="4"/>
  <c r="AE3987" i="4"/>
  <c r="AC3988" i="4"/>
  <c r="AD3988" i="4"/>
  <c r="AE3988" i="4"/>
  <c r="AC3989" i="4"/>
  <c r="AD3989" i="4"/>
  <c r="AE3989" i="4"/>
  <c r="AC3990" i="4"/>
  <c r="AD3990" i="4"/>
  <c r="AE3990" i="4"/>
  <c r="AC3991" i="4"/>
  <c r="AD3991" i="4"/>
  <c r="AE3991" i="4"/>
  <c r="AC3992" i="4"/>
  <c r="AD3992" i="4"/>
  <c r="AE3992" i="4"/>
  <c r="AC3993" i="4"/>
  <c r="AD3993" i="4"/>
  <c r="AE3993" i="4"/>
  <c r="AC3994" i="4"/>
  <c r="AD3994" i="4"/>
  <c r="AE3994" i="4"/>
  <c r="AC3995" i="4"/>
  <c r="AD3995" i="4"/>
  <c r="AE3995" i="4"/>
  <c r="AC3996" i="4"/>
  <c r="AD3996" i="4"/>
  <c r="AE3996" i="4"/>
  <c r="AC3997" i="4"/>
  <c r="AD3997" i="4"/>
  <c r="AE3997" i="4"/>
  <c r="AC3998" i="4"/>
  <c r="AD3998" i="4"/>
  <c r="AE3998" i="4"/>
  <c r="AC3999" i="4"/>
  <c r="AD3999" i="4"/>
  <c r="AE3999" i="4"/>
  <c r="AC4000" i="4"/>
  <c r="AD4000" i="4"/>
  <c r="AE4000" i="4"/>
  <c r="AC4001" i="4"/>
  <c r="AD4001" i="4"/>
  <c r="AE4001" i="4"/>
  <c r="AC4002" i="4"/>
  <c r="AD4002" i="4"/>
  <c r="AE4002" i="4"/>
  <c r="AC4003" i="4"/>
  <c r="AD4003" i="4"/>
  <c r="AE4003" i="4"/>
  <c r="AC4004" i="4"/>
  <c r="AD4004" i="4"/>
  <c r="AE4004" i="4"/>
  <c r="AC4005" i="4"/>
  <c r="AD4005" i="4"/>
  <c r="AE4005" i="4"/>
  <c r="AC4006" i="4"/>
  <c r="AD4006" i="4"/>
  <c r="AE4006" i="4"/>
  <c r="AC4007" i="4"/>
  <c r="AD4007" i="4"/>
  <c r="AE4007" i="4"/>
  <c r="AC4008" i="4"/>
  <c r="AD4008" i="4"/>
  <c r="AE4008" i="4"/>
  <c r="AC4009" i="4"/>
  <c r="AD4009" i="4"/>
  <c r="AE4009" i="4"/>
  <c r="AC4010" i="4"/>
  <c r="AD4010" i="4"/>
  <c r="AE4010" i="4"/>
  <c r="AC4011" i="4"/>
  <c r="AD4011" i="4"/>
  <c r="AE4011" i="4"/>
  <c r="AC4012" i="4"/>
  <c r="AD4012" i="4"/>
  <c r="AE4012" i="4"/>
  <c r="AC4013" i="4"/>
  <c r="AD4013" i="4"/>
  <c r="AE4013" i="4"/>
  <c r="AC4014" i="4"/>
  <c r="AD4014" i="4"/>
  <c r="AE4014" i="4"/>
  <c r="AC4015" i="4"/>
  <c r="AD4015" i="4"/>
  <c r="AE4015" i="4"/>
  <c r="AC4016" i="4"/>
  <c r="AD4016" i="4"/>
  <c r="AE4016" i="4"/>
  <c r="AC4017" i="4"/>
  <c r="AD4017" i="4"/>
  <c r="AE4017" i="4"/>
  <c r="AC4018" i="4"/>
  <c r="AD4018" i="4"/>
  <c r="AE4018" i="4"/>
  <c r="AC4019" i="4"/>
  <c r="AD4019" i="4"/>
  <c r="AE4019" i="4"/>
  <c r="AC4020" i="4"/>
  <c r="AD4020" i="4"/>
  <c r="AE4020" i="4"/>
  <c r="AC4021" i="4"/>
  <c r="AD4021" i="4"/>
  <c r="AE4021" i="4"/>
  <c r="AC4022" i="4"/>
  <c r="AD4022" i="4"/>
  <c r="AE4022" i="4"/>
  <c r="AC4023" i="4"/>
  <c r="AD4023" i="4"/>
  <c r="AE4023" i="4"/>
  <c r="AC4024" i="4"/>
  <c r="AD4024" i="4"/>
  <c r="AE4024" i="4"/>
  <c r="AC4025" i="4"/>
  <c r="AD4025" i="4"/>
  <c r="AE4025" i="4"/>
  <c r="AC4026" i="4"/>
  <c r="AD4026" i="4"/>
  <c r="AE4026" i="4"/>
  <c r="AC4027" i="4"/>
  <c r="AD4027" i="4"/>
  <c r="AE4027" i="4"/>
  <c r="AC4028" i="4"/>
  <c r="AD4028" i="4"/>
  <c r="AE4028" i="4"/>
  <c r="AC4029" i="4"/>
  <c r="AD4029" i="4"/>
  <c r="AE4029" i="4"/>
  <c r="AC4030" i="4"/>
  <c r="AD4030" i="4"/>
  <c r="AE4030" i="4"/>
  <c r="AC4031" i="4"/>
  <c r="AD4031" i="4"/>
  <c r="AE4031" i="4"/>
  <c r="AC4032" i="4"/>
  <c r="AD4032" i="4"/>
  <c r="AE4032" i="4"/>
  <c r="AC4033" i="4"/>
  <c r="AD4033" i="4"/>
  <c r="AE4033" i="4"/>
  <c r="AC4034" i="4"/>
  <c r="AD4034" i="4"/>
  <c r="AE4034" i="4"/>
  <c r="AC4035" i="4"/>
  <c r="AD4035" i="4"/>
  <c r="AE4035" i="4"/>
  <c r="AC4036" i="4"/>
  <c r="AD4036" i="4"/>
  <c r="AE4036" i="4"/>
  <c r="AC4037" i="4"/>
  <c r="AD4037" i="4"/>
  <c r="AE4037" i="4"/>
  <c r="AC4038" i="4"/>
  <c r="AD4038" i="4"/>
  <c r="AE4038" i="4"/>
  <c r="AC4039" i="4"/>
  <c r="AD4039" i="4"/>
  <c r="AE4039" i="4"/>
  <c r="AC4040" i="4"/>
  <c r="AD4040" i="4"/>
  <c r="AE4040" i="4"/>
  <c r="AC4041" i="4"/>
  <c r="AD4041" i="4"/>
  <c r="AE4041" i="4"/>
  <c r="AC4042" i="4"/>
  <c r="AD4042" i="4"/>
  <c r="AE4042" i="4"/>
  <c r="AC4043" i="4"/>
  <c r="AD4043" i="4"/>
  <c r="AE4043" i="4"/>
  <c r="AC4044" i="4"/>
  <c r="AD4044" i="4"/>
  <c r="AE4044" i="4"/>
  <c r="AC4045" i="4"/>
  <c r="AD4045" i="4"/>
  <c r="AE4045" i="4"/>
  <c r="AC4046" i="4"/>
  <c r="AD4046" i="4"/>
  <c r="AE4046" i="4"/>
  <c r="AC4047" i="4"/>
  <c r="AD4047" i="4"/>
  <c r="AE4047" i="4"/>
  <c r="AC4048" i="4"/>
  <c r="AD4048" i="4"/>
  <c r="AE4048" i="4"/>
  <c r="AC4049" i="4"/>
  <c r="AD4049" i="4"/>
  <c r="AE4049" i="4"/>
  <c r="AC4050" i="4"/>
  <c r="AD4050" i="4"/>
  <c r="AE4050" i="4"/>
  <c r="AC4051" i="4"/>
  <c r="AD4051" i="4"/>
  <c r="AE4051" i="4"/>
  <c r="AC4052" i="4"/>
  <c r="AD4052" i="4"/>
  <c r="AE4052" i="4"/>
  <c r="AC4053" i="4"/>
  <c r="AD4053" i="4"/>
  <c r="AE4053" i="4"/>
  <c r="AC4054" i="4"/>
  <c r="AD4054" i="4"/>
  <c r="AE4054" i="4"/>
  <c r="AC4055" i="4"/>
  <c r="AD4055" i="4"/>
  <c r="AE4055" i="4"/>
  <c r="AC4056" i="4"/>
  <c r="AD4056" i="4"/>
  <c r="AE4056" i="4"/>
  <c r="AC4057" i="4"/>
  <c r="AD4057" i="4"/>
  <c r="AE4057" i="4"/>
  <c r="AC4058" i="4"/>
  <c r="AD4058" i="4"/>
  <c r="AE4058" i="4"/>
  <c r="AC4059" i="4"/>
  <c r="AD4059" i="4"/>
  <c r="AE4059" i="4"/>
  <c r="AC4060" i="4"/>
  <c r="AD4060" i="4"/>
  <c r="AE4060" i="4"/>
  <c r="AC4061" i="4"/>
  <c r="AD4061" i="4"/>
  <c r="AE4061" i="4"/>
  <c r="AC4062" i="4"/>
  <c r="AD4062" i="4"/>
  <c r="AE4062" i="4"/>
  <c r="AC4063" i="4"/>
  <c r="AD4063" i="4"/>
  <c r="AE4063" i="4"/>
  <c r="AC4064" i="4"/>
  <c r="AD4064" i="4"/>
  <c r="AE4064" i="4"/>
  <c r="AC4065" i="4"/>
  <c r="AD4065" i="4"/>
  <c r="AE4065" i="4"/>
  <c r="AC4066" i="4"/>
  <c r="AD4066" i="4"/>
  <c r="AE4066" i="4"/>
  <c r="AC4067" i="4"/>
  <c r="AD4067" i="4"/>
  <c r="AE4067" i="4"/>
  <c r="AC4068" i="4"/>
  <c r="AD4068" i="4"/>
  <c r="AE4068" i="4"/>
  <c r="AC4069" i="4"/>
  <c r="AD4069" i="4"/>
  <c r="AE4069" i="4"/>
  <c r="AC4070" i="4"/>
  <c r="AD4070" i="4"/>
  <c r="AE4070" i="4"/>
  <c r="AC4071" i="4"/>
  <c r="AD4071" i="4"/>
  <c r="AE4071" i="4"/>
  <c r="AC4072" i="4"/>
  <c r="AD4072" i="4"/>
  <c r="AE4072" i="4"/>
  <c r="AC4073" i="4"/>
  <c r="AD4073" i="4"/>
  <c r="AE4073" i="4"/>
  <c r="AC4074" i="4"/>
  <c r="AD4074" i="4"/>
  <c r="AE4074" i="4"/>
  <c r="AC4075" i="4"/>
  <c r="AD4075" i="4"/>
  <c r="AE4075" i="4"/>
  <c r="AC4076" i="4"/>
  <c r="AD4076" i="4"/>
  <c r="AE4076" i="4"/>
  <c r="AC4077" i="4"/>
  <c r="AD4077" i="4"/>
  <c r="AE4077" i="4"/>
  <c r="AC4078" i="4"/>
  <c r="AD4078" i="4"/>
  <c r="AE4078" i="4"/>
  <c r="AC4079" i="4"/>
  <c r="AD4079" i="4"/>
  <c r="AE4079" i="4"/>
  <c r="AC4080" i="4"/>
  <c r="AD4080" i="4"/>
  <c r="AE4080" i="4"/>
  <c r="AC4081" i="4"/>
  <c r="AD4081" i="4"/>
  <c r="AE4081" i="4"/>
  <c r="AC4082" i="4"/>
  <c r="AD4082" i="4"/>
  <c r="AE4082" i="4"/>
  <c r="AC4083" i="4"/>
  <c r="AD4083" i="4"/>
  <c r="AE4083" i="4"/>
  <c r="AC4084" i="4"/>
  <c r="AD4084" i="4"/>
  <c r="AE4084" i="4"/>
  <c r="AC4085" i="4"/>
  <c r="AD4085" i="4"/>
  <c r="AE4085" i="4"/>
  <c r="AC4086" i="4"/>
  <c r="AD4086" i="4"/>
  <c r="AE4086" i="4"/>
  <c r="AC4087" i="4"/>
  <c r="AD4087" i="4"/>
  <c r="AE4087" i="4"/>
  <c r="AC4088" i="4"/>
  <c r="AD4088" i="4"/>
  <c r="AE4088" i="4"/>
  <c r="AC4089" i="4"/>
  <c r="AD4089" i="4"/>
  <c r="AE4089" i="4"/>
  <c r="AC4090" i="4"/>
  <c r="AD4090" i="4"/>
  <c r="AE4090" i="4"/>
  <c r="AC4091" i="4"/>
  <c r="AD4091" i="4"/>
  <c r="AE4091" i="4"/>
  <c r="AC4092" i="4"/>
  <c r="AD4092" i="4"/>
  <c r="AE4092" i="4"/>
  <c r="AC4093" i="4"/>
  <c r="AD4093" i="4"/>
  <c r="AE4093" i="4"/>
  <c r="AC4094" i="4"/>
  <c r="AD4094" i="4"/>
  <c r="AE4094" i="4"/>
  <c r="AC4095" i="4"/>
  <c r="AD4095" i="4"/>
  <c r="AE4095" i="4"/>
  <c r="AC4096" i="4"/>
  <c r="AD4096" i="4"/>
  <c r="AE4096" i="4"/>
  <c r="AC4097" i="4"/>
  <c r="AD4097" i="4"/>
  <c r="AE4097" i="4"/>
  <c r="AC4098" i="4"/>
  <c r="AD4098" i="4"/>
  <c r="AE4098" i="4"/>
  <c r="AC4099" i="4"/>
  <c r="AD4099" i="4"/>
  <c r="AE4099" i="4"/>
  <c r="AC4100" i="4"/>
  <c r="AD4100" i="4"/>
  <c r="AE4100" i="4"/>
  <c r="AC4101" i="4"/>
  <c r="AD4101" i="4"/>
  <c r="AE4101" i="4"/>
  <c r="AC4102" i="4"/>
  <c r="AD4102" i="4"/>
  <c r="AE4102" i="4"/>
  <c r="AC4103" i="4"/>
  <c r="AD4103" i="4"/>
  <c r="AE4103" i="4"/>
  <c r="AC4104" i="4"/>
  <c r="AD4104" i="4"/>
  <c r="AE4104" i="4"/>
  <c r="AC4105" i="4"/>
  <c r="AD4105" i="4"/>
  <c r="AE4105" i="4"/>
  <c r="AC4106" i="4"/>
  <c r="AD4106" i="4"/>
  <c r="AE4106" i="4"/>
  <c r="AC4107" i="4"/>
  <c r="AD4107" i="4"/>
  <c r="AE4107" i="4"/>
  <c r="AC4108" i="4"/>
  <c r="AD4108" i="4"/>
  <c r="AE4108" i="4"/>
  <c r="AC4109" i="4"/>
  <c r="AD4109" i="4"/>
  <c r="AE4109" i="4"/>
  <c r="AC4110" i="4"/>
  <c r="AD4110" i="4"/>
  <c r="AE4110" i="4"/>
  <c r="AC4111" i="4"/>
  <c r="AD4111" i="4"/>
  <c r="AE4111" i="4"/>
  <c r="AC4112" i="4"/>
  <c r="AD4112" i="4"/>
  <c r="AE4112" i="4"/>
  <c r="AC4113" i="4"/>
  <c r="AD4113" i="4"/>
  <c r="AE4113" i="4"/>
  <c r="AC4114" i="4"/>
  <c r="AD4114" i="4"/>
  <c r="AE4114" i="4"/>
  <c r="AC4115" i="4"/>
  <c r="AD4115" i="4"/>
  <c r="AE4115" i="4"/>
  <c r="AC4116" i="4"/>
  <c r="AD4116" i="4"/>
  <c r="AE4116" i="4"/>
  <c r="AC4117" i="4"/>
  <c r="AD4117" i="4"/>
  <c r="AE4117" i="4"/>
  <c r="AC4118" i="4"/>
  <c r="AD4118" i="4"/>
  <c r="AE4118" i="4"/>
  <c r="AC4119" i="4"/>
  <c r="AD4119" i="4"/>
  <c r="AE4119" i="4"/>
  <c r="AC4120" i="4"/>
  <c r="AD4120" i="4"/>
  <c r="AE4120" i="4"/>
  <c r="AC4121" i="4"/>
  <c r="AD4121" i="4"/>
  <c r="AE4121" i="4"/>
  <c r="AC4122" i="4"/>
  <c r="AD4122" i="4"/>
  <c r="AE4122" i="4"/>
  <c r="AC4123" i="4"/>
  <c r="AD4123" i="4"/>
  <c r="AE4123" i="4"/>
  <c r="AC4124" i="4"/>
  <c r="AD4124" i="4"/>
  <c r="AE4124" i="4"/>
  <c r="AC4125" i="4"/>
  <c r="AD4125" i="4"/>
  <c r="AE4125" i="4"/>
  <c r="AC4126" i="4"/>
  <c r="AD4126" i="4"/>
  <c r="AE4126" i="4"/>
  <c r="AC4127" i="4"/>
  <c r="AD4127" i="4"/>
  <c r="AE4127" i="4"/>
  <c r="AC4128" i="4"/>
  <c r="AD4128" i="4"/>
  <c r="AE4128" i="4"/>
  <c r="AC4129" i="4"/>
  <c r="AD4129" i="4"/>
  <c r="AE4129" i="4"/>
  <c r="AC4130" i="4"/>
  <c r="AD4130" i="4"/>
  <c r="AE4130" i="4"/>
  <c r="AC4131" i="4"/>
  <c r="AD4131" i="4"/>
  <c r="AE4131" i="4"/>
  <c r="AC4132" i="4"/>
  <c r="AD4132" i="4"/>
  <c r="AE4132" i="4"/>
  <c r="AC4133" i="4"/>
  <c r="AD4133" i="4"/>
  <c r="AE4133" i="4"/>
  <c r="AC4134" i="4"/>
  <c r="AD4134" i="4"/>
  <c r="AE4134" i="4"/>
  <c r="AC4135" i="4"/>
  <c r="AD4135" i="4"/>
  <c r="AE4135" i="4"/>
  <c r="AC4136" i="4"/>
  <c r="AD4136" i="4"/>
  <c r="AE4136" i="4"/>
  <c r="AC4137" i="4"/>
  <c r="AD4137" i="4"/>
  <c r="AE4137" i="4"/>
  <c r="AC4138" i="4"/>
  <c r="AD4138" i="4"/>
  <c r="AE4138" i="4"/>
  <c r="AC4139" i="4"/>
  <c r="AD4139" i="4"/>
  <c r="AE4139" i="4"/>
  <c r="AC4140" i="4"/>
  <c r="AD4140" i="4"/>
  <c r="AE4140" i="4"/>
  <c r="AC4141" i="4"/>
  <c r="AD4141" i="4"/>
  <c r="AE4141" i="4"/>
  <c r="AC4142" i="4"/>
  <c r="AD4142" i="4"/>
  <c r="AE4142" i="4"/>
  <c r="AC4143" i="4"/>
  <c r="AD4143" i="4"/>
  <c r="AE4143" i="4"/>
  <c r="AC4144" i="4"/>
  <c r="AD4144" i="4"/>
  <c r="AE4144" i="4"/>
  <c r="AC4145" i="4"/>
  <c r="AD4145" i="4"/>
  <c r="AE4145" i="4"/>
  <c r="AC4146" i="4"/>
  <c r="AD4146" i="4"/>
  <c r="AE4146" i="4"/>
  <c r="AC4147" i="4"/>
  <c r="AD4147" i="4"/>
  <c r="AE4147" i="4"/>
  <c r="AC4148" i="4"/>
  <c r="AD4148" i="4"/>
  <c r="AE4148" i="4"/>
  <c r="AC4149" i="4"/>
  <c r="AD4149" i="4"/>
  <c r="AE4149" i="4"/>
  <c r="AC4150" i="4"/>
  <c r="AD4150" i="4"/>
  <c r="AE4150" i="4"/>
  <c r="AC4151" i="4"/>
  <c r="AD4151" i="4"/>
  <c r="AE4151" i="4"/>
  <c r="AC4152" i="4"/>
  <c r="AD4152" i="4"/>
  <c r="AE4152" i="4"/>
  <c r="AC4153" i="4"/>
  <c r="AD4153" i="4"/>
  <c r="AE4153" i="4"/>
  <c r="AC4154" i="4"/>
  <c r="AD4154" i="4"/>
  <c r="AE4154" i="4"/>
  <c r="AC4155" i="4"/>
  <c r="AD4155" i="4"/>
  <c r="AE4155" i="4"/>
  <c r="AC4156" i="4"/>
  <c r="AD4156" i="4"/>
  <c r="AE4156" i="4"/>
  <c r="AC4157" i="4"/>
  <c r="AD4157" i="4"/>
  <c r="AE4157" i="4"/>
  <c r="AC4158" i="4"/>
  <c r="AD4158" i="4"/>
  <c r="AE4158" i="4"/>
  <c r="AC4159" i="4"/>
  <c r="AD4159" i="4"/>
  <c r="AE4159" i="4"/>
  <c r="AC4160" i="4"/>
  <c r="AD4160" i="4"/>
  <c r="AE4160" i="4"/>
  <c r="AC4161" i="4"/>
  <c r="AD4161" i="4"/>
  <c r="AE4161" i="4"/>
  <c r="AC4162" i="4"/>
  <c r="AD4162" i="4"/>
  <c r="AE4162" i="4"/>
  <c r="AC4163" i="4"/>
  <c r="AD4163" i="4"/>
  <c r="AE4163" i="4"/>
  <c r="AC4164" i="4"/>
  <c r="AD4164" i="4"/>
  <c r="AE4164" i="4"/>
  <c r="AC4165" i="4"/>
  <c r="AD4165" i="4"/>
  <c r="AE4165" i="4"/>
  <c r="AC4166" i="4"/>
  <c r="AD4166" i="4"/>
  <c r="AE4166" i="4"/>
  <c r="AC4167" i="4"/>
  <c r="AD4167" i="4"/>
  <c r="AE4167" i="4"/>
  <c r="AC4168" i="4"/>
  <c r="AD4168" i="4"/>
  <c r="AE4168" i="4"/>
  <c r="AC4169" i="4"/>
  <c r="AD4169" i="4"/>
  <c r="AE4169" i="4"/>
  <c r="AC4170" i="4"/>
  <c r="AD4170" i="4"/>
  <c r="AE4170" i="4"/>
  <c r="AC4171" i="4"/>
  <c r="AD4171" i="4"/>
  <c r="AE4171" i="4"/>
  <c r="AC4172" i="4"/>
  <c r="AD4172" i="4"/>
  <c r="AE4172" i="4"/>
  <c r="AC4173" i="4"/>
  <c r="AD4173" i="4"/>
  <c r="AE4173" i="4"/>
  <c r="AC4" i="4"/>
  <c r="AD4" i="4"/>
  <c r="AE4" i="4"/>
  <c r="AC5" i="4"/>
  <c r="AD5" i="4"/>
  <c r="AE5" i="4"/>
  <c r="AC6" i="4"/>
  <c r="AD6" i="4"/>
  <c r="AE6" i="4"/>
  <c r="AC7" i="4"/>
  <c r="AD7" i="4"/>
  <c r="AE7" i="4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E3" i="4"/>
  <c r="AD3" i="4"/>
  <c r="AC3" i="4"/>
  <c r="AA4173" i="4"/>
  <c r="Z4173" i="4"/>
  <c r="Y4173" i="4"/>
  <c r="X4173" i="4"/>
  <c r="W4173" i="4"/>
  <c r="V4173" i="4"/>
  <c r="U4173" i="4"/>
  <c r="T4173" i="4"/>
  <c r="AA4172" i="4"/>
  <c r="Z4172" i="4"/>
  <c r="Y4172" i="4"/>
  <c r="X4172" i="4"/>
  <c r="W4172" i="4"/>
  <c r="V4172" i="4"/>
  <c r="U4172" i="4"/>
  <c r="T4172" i="4"/>
  <c r="AA4171" i="4"/>
  <c r="Z4171" i="4"/>
  <c r="Y4171" i="4"/>
  <c r="X4171" i="4"/>
  <c r="W4171" i="4"/>
  <c r="V4171" i="4"/>
  <c r="U4171" i="4"/>
  <c r="T4171" i="4"/>
  <c r="AA4170" i="4"/>
  <c r="Z4170" i="4"/>
  <c r="Y4170" i="4"/>
  <c r="X4170" i="4"/>
  <c r="W4170" i="4"/>
  <c r="V4170" i="4"/>
  <c r="U4170" i="4"/>
  <c r="T4170" i="4"/>
  <c r="AA4169" i="4"/>
  <c r="Z4169" i="4"/>
  <c r="Y4169" i="4"/>
  <c r="X4169" i="4"/>
  <c r="W4169" i="4"/>
  <c r="V4169" i="4"/>
  <c r="U4169" i="4"/>
  <c r="T4169" i="4"/>
  <c r="AA4168" i="4"/>
  <c r="Z4168" i="4"/>
  <c r="Y4168" i="4"/>
  <c r="X4168" i="4"/>
  <c r="W4168" i="4"/>
  <c r="V4168" i="4"/>
  <c r="U4168" i="4"/>
  <c r="T4168" i="4"/>
  <c r="AA4167" i="4"/>
  <c r="Z4167" i="4"/>
  <c r="Y4167" i="4"/>
  <c r="X4167" i="4"/>
  <c r="W4167" i="4"/>
  <c r="V4167" i="4"/>
  <c r="U4167" i="4"/>
  <c r="T4167" i="4"/>
  <c r="AA4166" i="4"/>
  <c r="Z4166" i="4"/>
  <c r="Y4166" i="4"/>
  <c r="X4166" i="4"/>
  <c r="W4166" i="4"/>
  <c r="V4166" i="4"/>
  <c r="U4166" i="4"/>
  <c r="T4166" i="4"/>
  <c r="AA4165" i="4"/>
  <c r="Z4165" i="4"/>
  <c r="Y4165" i="4"/>
  <c r="X4165" i="4"/>
  <c r="W4165" i="4"/>
  <c r="V4165" i="4"/>
  <c r="U4165" i="4"/>
  <c r="T4165" i="4"/>
  <c r="AA4164" i="4"/>
  <c r="Z4164" i="4"/>
  <c r="Y4164" i="4"/>
  <c r="X4164" i="4"/>
  <c r="W4164" i="4"/>
  <c r="V4164" i="4"/>
  <c r="U4164" i="4"/>
  <c r="T4164" i="4"/>
  <c r="AA4163" i="4"/>
  <c r="Z4163" i="4"/>
  <c r="Y4163" i="4"/>
  <c r="X4163" i="4"/>
  <c r="W4163" i="4"/>
  <c r="V4163" i="4"/>
  <c r="U4163" i="4"/>
  <c r="T4163" i="4"/>
  <c r="AA4162" i="4"/>
  <c r="Z4162" i="4"/>
  <c r="Y4162" i="4"/>
  <c r="X4162" i="4"/>
  <c r="W4162" i="4"/>
  <c r="V4162" i="4"/>
  <c r="U4162" i="4"/>
  <c r="T4162" i="4"/>
  <c r="AA4161" i="4"/>
  <c r="Z4161" i="4"/>
  <c r="Y4161" i="4"/>
  <c r="X4161" i="4"/>
  <c r="W4161" i="4"/>
  <c r="V4161" i="4"/>
  <c r="U4161" i="4"/>
  <c r="T4161" i="4"/>
  <c r="AA4160" i="4"/>
  <c r="Z4160" i="4"/>
  <c r="Y4160" i="4"/>
  <c r="X4160" i="4"/>
  <c r="W4160" i="4"/>
  <c r="V4160" i="4"/>
  <c r="U4160" i="4"/>
  <c r="T4160" i="4"/>
  <c r="AA4159" i="4"/>
  <c r="Z4159" i="4"/>
  <c r="Y4159" i="4"/>
  <c r="X4159" i="4"/>
  <c r="W4159" i="4"/>
  <c r="V4159" i="4"/>
  <c r="U4159" i="4"/>
  <c r="T4159" i="4"/>
  <c r="AA4158" i="4"/>
  <c r="Z4158" i="4"/>
  <c r="Y4158" i="4"/>
  <c r="X4158" i="4"/>
  <c r="W4158" i="4"/>
  <c r="V4158" i="4"/>
  <c r="U4158" i="4"/>
  <c r="T4158" i="4"/>
  <c r="AA4157" i="4"/>
  <c r="Z4157" i="4"/>
  <c r="Y4157" i="4"/>
  <c r="X4157" i="4"/>
  <c r="W4157" i="4"/>
  <c r="V4157" i="4"/>
  <c r="U4157" i="4"/>
  <c r="T4157" i="4"/>
  <c r="AA4156" i="4"/>
  <c r="Z4156" i="4"/>
  <c r="Y4156" i="4"/>
  <c r="X4156" i="4"/>
  <c r="W4156" i="4"/>
  <c r="V4156" i="4"/>
  <c r="U4156" i="4"/>
  <c r="T4156" i="4"/>
  <c r="AA4155" i="4"/>
  <c r="Z4155" i="4"/>
  <c r="Y4155" i="4"/>
  <c r="X4155" i="4"/>
  <c r="W4155" i="4"/>
  <c r="V4155" i="4"/>
  <c r="U4155" i="4"/>
  <c r="T4155" i="4"/>
  <c r="AA4154" i="4"/>
  <c r="Z4154" i="4"/>
  <c r="Y4154" i="4"/>
  <c r="X4154" i="4"/>
  <c r="W4154" i="4"/>
  <c r="V4154" i="4"/>
  <c r="U4154" i="4"/>
  <c r="T4154" i="4"/>
  <c r="AA4153" i="4"/>
  <c r="Z4153" i="4"/>
  <c r="Y4153" i="4"/>
  <c r="X4153" i="4"/>
  <c r="W4153" i="4"/>
  <c r="V4153" i="4"/>
  <c r="U4153" i="4"/>
  <c r="T4153" i="4"/>
  <c r="AA4152" i="4"/>
  <c r="Z4152" i="4"/>
  <c r="Y4152" i="4"/>
  <c r="X4152" i="4"/>
  <c r="W4152" i="4"/>
  <c r="V4152" i="4"/>
  <c r="U4152" i="4"/>
  <c r="T4152" i="4"/>
  <c r="AA4151" i="4"/>
  <c r="Z4151" i="4"/>
  <c r="Y4151" i="4"/>
  <c r="X4151" i="4"/>
  <c r="W4151" i="4"/>
  <c r="V4151" i="4"/>
  <c r="U4151" i="4"/>
  <c r="T4151" i="4"/>
  <c r="AA4150" i="4"/>
  <c r="Z4150" i="4"/>
  <c r="Y4150" i="4"/>
  <c r="X4150" i="4"/>
  <c r="W4150" i="4"/>
  <c r="V4150" i="4"/>
  <c r="U4150" i="4"/>
  <c r="T4150" i="4"/>
  <c r="AA4149" i="4"/>
  <c r="Z4149" i="4"/>
  <c r="Y4149" i="4"/>
  <c r="X4149" i="4"/>
  <c r="W4149" i="4"/>
  <c r="V4149" i="4"/>
  <c r="U4149" i="4"/>
  <c r="T4149" i="4"/>
  <c r="AA4148" i="4"/>
  <c r="Z4148" i="4"/>
  <c r="Y4148" i="4"/>
  <c r="X4148" i="4"/>
  <c r="W4148" i="4"/>
  <c r="V4148" i="4"/>
  <c r="U4148" i="4"/>
  <c r="T4148" i="4"/>
  <c r="AA4147" i="4"/>
  <c r="Z4147" i="4"/>
  <c r="Y4147" i="4"/>
  <c r="X4147" i="4"/>
  <c r="W4147" i="4"/>
  <c r="V4147" i="4"/>
  <c r="U4147" i="4"/>
  <c r="T4147" i="4"/>
  <c r="AA4146" i="4"/>
  <c r="Z4146" i="4"/>
  <c r="Y4146" i="4"/>
  <c r="X4146" i="4"/>
  <c r="W4146" i="4"/>
  <c r="V4146" i="4"/>
  <c r="U4146" i="4"/>
  <c r="T4146" i="4"/>
  <c r="AA4145" i="4"/>
  <c r="Z4145" i="4"/>
  <c r="Y4145" i="4"/>
  <c r="X4145" i="4"/>
  <c r="W4145" i="4"/>
  <c r="V4145" i="4"/>
  <c r="U4145" i="4"/>
  <c r="T4145" i="4"/>
  <c r="AA4144" i="4"/>
  <c r="Z4144" i="4"/>
  <c r="Y4144" i="4"/>
  <c r="X4144" i="4"/>
  <c r="W4144" i="4"/>
  <c r="V4144" i="4"/>
  <c r="U4144" i="4"/>
  <c r="T4144" i="4"/>
  <c r="AA4143" i="4"/>
  <c r="Z4143" i="4"/>
  <c r="Y4143" i="4"/>
  <c r="X4143" i="4"/>
  <c r="W4143" i="4"/>
  <c r="V4143" i="4"/>
  <c r="U4143" i="4"/>
  <c r="T4143" i="4"/>
  <c r="AA4142" i="4"/>
  <c r="Z4142" i="4"/>
  <c r="Y4142" i="4"/>
  <c r="X4142" i="4"/>
  <c r="W4142" i="4"/>
  <c r="V4142" i="4"/>
  <c r="U4142" i="4"/>
  <c r="T4142" i="4"/>
  <c r="AA4141" i="4"/>
  <c r="Z4141" i="4"/>
  <c r="Y4141" i="4"/>
  <c r="X4141" i="4"/>
  <c r="W4141" i="4"/>
  <c r="V4141" i="4"/>
  <c r="U4141" i="4"/>
  <c r="T4141" i="4"/>
  <c r="AA4140" i="4"/>
  <c r="Z4140" i="4"/>
  <c r="Y4140" i="4"/>
  <c r="X4140" i="4"/>
  <c r="W4140" i="4"/>
  <c r="V4140" i="4"/>
  <c r="U4140" i="4"/>
  <c r="T4140" i="4"/>
  <c r="AA4139" i="4"/>
  <c r="Z4139" i="4"/>
  <c r="Y4139" i="4"/>
  <c r="X4139" i="4"/>
  <c r="W4139" i="4"/>
  <c r="V4139" i="4"/>
  <c r="U4139" i="4"/>
  <c r="T4139" i="4"/>
  <c r="AA4138" i="4"/>
  <c r="Z4138" i="4"/>
  <c r="Y4138" i="4"/>
  <c r="X4138" i="4"/>
  <c r="W4138" i="4"/>
  <c r="V4138" i="4"/>
  <c r="U4138" i="4"/>
  <c r="T4138" i="4"/>
  <c r="AA4137" i="4"/>
  <c r="Z4137" i="4"/>
  <c r="Y4137" i="4"/>
  <c r="X4137" i="4"/>
  <c r="W4137" i="4"/>
  <c r="V4137" i="4"/>
  <c r="U4137" i="4"/>
  <c r="T4137" i="4"/>
  <c r="AA4136" i="4"/>
  <c r="Z4136" i="4"/>
  <c r="Y4136" i="4"/>
  <c r="X4136" i="4"/>
  <c r="W4136" i="4"/>
  <c r="V4136" i="4"/>
  <c r="U4136" i="4"/>
  <c r="T4136" i="4"/>
  <c r="AA4135" i="4"/>
  <c r="Z4135" i="4"/>
  <c r="Y4135" i="4"/>
  <c r="X4135" i="4"/>
  <c r="W4135" i="4"/>
  <c r="V4135" i="4"/>
  <c r="U4135" i="4"/>
  <c r="T4135" i="4"/>
  <c r="AA4134" i="4"/>
  <c r="Z4134" i="4"/>
  <c r="Y4134" i="4"/>
  <c r="X4134" i="4"/>
  <c r="W4134" i="4"/>
  <c r="V4134" i="4"/>
  <c r="U4134" i="4"/>
  <c r="T4134" i="4"/>
  <c r="AA4133" i="4"/>
  <c r="Z4133" i="4"/>
  <c r="Y4133" i="4"/>
  <c r="X4133" i="4"/>
  <c r="W4133" i="4"/>
  <c r="V4133" i="4"/>
  <c r="U4133" i="4"/>
  <c r="T4133" i="4"/>
  <c r="AA4132" i="4"/>
  <c r="Z4132" i="4"/>
  <c r="Y4132" i="4"/>
  <c r="X4132" i="4"/>
  <c r="W4132" i="4"/>
  <c r="V4132" i="4"/>
  <c r="U4132" i="4"/>
  <c r="T4132" i="4"/>
  <c r="AA4131" i="4"/>
  <c r="Z4131" i="4"/>
  <c r="Y4131" i="4"/>
  <c r="X4131" i="4"/>
  <c r="W4131" i="4"/>
  <c r="V4131" i="4"/>
  <c r="U4131" i="4"/>
  <c r="T4131" i="4"/>
  <c r="AA4130" i="4"/>
  <c r="Z4130" i="4"/>
  <c r="Y4130" i="4"/>
  <c r="X4130" i="4"/>
  <c r="W4130" i="4"/>
  <c r="V4130" i="4"/>
  <c r="U4130" i="4"/>
  <c r="T4130" i="4"/>
  <c r="AA4129" i="4"/>
  <c r="Z4129" i="4"/>
  <c r="Y4129" i="4"/>
  <c r="X4129" i="4"/>
  <c r="W4129" i="4"/>
  <c r="V4129" i="4"/>
  <c r="U4129" i="4"/>
  <c r="T4129" i="4"/>
  <c r="AA4128" i="4"/>
  <c r="Z4128" i="4"/>
  <c r="Y4128" i="4"/>
  <c r="X4128" i="4"/>
  <c r="W4128" i="4"/>
  <c r="V4128" i="4"/>
  <c r="U4128" i="4"/>
  <c r="T4128" i="4"/>
  <c r="AA4127" i="4"/>
  <c r="Z4127" i="4"/>
  <c r="Y4127" i="4"/>
  <c r="X4127" i="4"/>
  <c r="W4127" i="4"/>
  <c r="V4127" i="4"/>
  <c r="U4127" i="4"/>
  <c r="T4127" i="4"/>
  <c r="AA4126" i="4"/>
  <c r="Z4126" i="4"/>
  <c r="Y4126" i="4"/>
  <c r="X4126" i="4"/>
  <c r="W4126" i="4"/>
  <c r="V4126" i="4"/>
  <c r="U4126" i="4"/>
  <c r="T4126" i="4"/>
  <c r="AA4125" i="4"/>
  <c r="Z4125" i="4"/>
  <c r="Y4125" i="4"/>
  <c r="X4125" i="4"/>
  <c r="W4125" i="4"/>
  <c r="V4125" i="4"/>
  <c r="U4125" i="4"/>
  <c r="T4125" i="4"/>
  <c r="AA4124" i="4"/>
  <c r="Z4124" i="4"/>
  <c r="Y4124" i="4"/>
  <c r="X4124" i="4"/>
  <c r="W4124" i="4"/>
  <c r="V4124" i="4"/>
  <c r="U4124" i="4"/>
  <c r="T4124" i="4"/>
  <c r="AA4123" i="4"/>
  <c r="Z4123" i="4"/>
  <c r="Y4123" i="4"/>
  <c r="X4123" i="4"/>
  <c r="W4123" i="4"/>
  <c r="V4123" i="4"/>
  <c r="U4123" i="4"/>
  <c r="T4123" i="4"/>
  <c r="AA4122" i="4"/>
  <c r="Z4122" i="4"/>
  <c r="Y4122" i="4"/>
  <c r="X4122" i="4"/>
  <c r="W4122" i="4"/>
  <c r="V4122" i="4"/>
  <c r="U4122" i="4"/>
  <c r="T4122" i="4"/>
  <c r="AA4121" i="4"/>
  <c r="Z4121" i="4"/>
  <c r="Y4121" i="4"/>
  <c r="X4121" i="4"/>
  <c r="W4121" i="4"/>
  <c r="V4121" i="4"/>
  <c r="U4121" i="4"/>
  <c r="T4121" i="4"/>
  <c r="AA4120" i="4"/>
  <c r="Z4120" i="4"/>
  <c r="Y4120" i="4"/>
  <c r="X4120" i="4"/>
  <c r="W4120" i="4"/>
  <c r="V4120" i="4"/>
  <c r="U4120" i="4"/>
  <c r="T4120" i="4"/>
  <c r="AA4119" i="4"/>
  <c r="Z4119" i="4"/>
  <c r="Y4119" i="4"/>
  <c r="X4119" i="4"/>
  <c r="W4119" i="4"/>
  <c r="V4119" i="4"/>
  <c r="U4119" i="4"/>
  <c r="T4119" i="4"/>
  <c r="AA4118" i="4"/>
  <c r="Z4118" i="4"/>
  <c r="Y4118" i="4"/>
  <c r="X4118" i="4"/>
  <c r="W4118" i="4"/>
  <c r="V4118" i="4"/>
  <c r="U4118" i="4"/>
  <c r="T4118" i="4"/>
  <c r="AA4117" i="4"/>
  <c r="Z4117" i="4"/>
  <c r="Y4117" i="4"/>
  <c r="X4117" i="4"/>
  <c r="W4117" i="4"/>
  <c r="V4117" i="4"/>
  <c r="U4117" i="4"/>
  <c r="T4117" i="4"/>
  <c r="AA4116" i="4"/>
  <c r="Z4116" i="4"/>
  <c r="Y4116" i="4"/>
  <c r="X4116" i="4"/>
  <c r="W4116" i="4"/>
  <c r="V4116" i="4"/>
  <c r="U4116" i="4"/>
  <c r="T4116" i="4"/>
  <c r="AA4115" i="4"/>
  <c r="Z4115" i="4"/>
  <c r="Y4115" i="4"/>
  <c r="X4115" i="4"/>
  <c r="W4115" i="4"/>
  <c r="V4115" i="4"/>
  <c r="U4115" i="4"/>
  <c r="T4115" i="4"/>
  <c r="AA4114" i="4"/>
  <c r="Z4114" i="4"/>
  <c r="Y4114" i="4"/>
  <c r="X4114" i="4"/>
  <c r="W4114" i="4"/>
  <c r="V4114" i="4"/>
  <c r="U4114" i="4"/>
  <c r="T4114" i="4"/>
  <c r="AA4113" i="4"/>
  <c r="Z4113" i="4"/>
  <c r="Y4113" i="4"/>
  <c r="X4113" i="4"/>
  <c r="W4113" i="4"/>
  <c r="V4113" i="4"/>
  <c r="U4113" i="4"/>
  <c r="T4113" i="4"/>
  <c r="AA4112" i="4"/>
  <c r="Z4112" i="4"/>
  <c r="Y4112" i="4"/>
  <c r="X4112" i="4"/>
  <c r="W4112" i="4"/>
  <c r="V4112" i="4"/>
  <c r="U4112" i="4"/>
  <c r="T4112" i="4"/>
  <c r="AA4111" i="4"/>
  <c r="Z4111" i="4"/>
  <c r="Y4111" i="4"/>
  <c r="X4111" i="4"/>
  <c r="W4111" i="4"/>
  <c r="V4111" i="4"/>
  <c r="U4111" i="4"/>
  <c r="T4111" i="4"/>
  <c r="AA4110" i="4"/>
  <c r="Z4110" i="4"/>
  <c r="Y4110" i="4"/>
  <c r="X4110" i="4"/>
  <c r="W4110" i="4"/>
  <c r="V4110" i="4"/>
  <c r="U4110" i="4"/>
  <c r="T4110" i="4"/>
  <c r="AA4109" i="4"/>
  <c r="Z4109" i="4"/>
  <c r="Y4109" i="4"/>
  <c r="X4109" i="4"/>
  <c r="W4109" i="4"/>
  <c r="V4109" i="4"/>
  <c r="U4109" i="4"/>
  <c r="T4109" i="4"/>
  <c r="AA4108" i="4"/>
  <c r="Z4108" i="4"/>
  <c r="Y4108" i="4"/>
  <c r="X4108" i="4"/>
  <c r="W4108" i="4"/>
  <c r="V4108" i="4"/>
  <c r="U4108" i="4"/>
  <c r="T4108" i="4"/>
  <c r="AA4107" i="4"/>
  <c r="Z4107" i="4"/>
  <c r="Y4107" i="4"/>
  <c r="X4107" i="4"/>
  <c r="W4107" i="4"/>
  <c r="V4107" i="4"/>
  <c r="U4107" i="4"/>
  <c r="T4107" i="4"/>
  <c r="AA4106" i="4"/>
  <c r="Z4106" i="4"/>
  <c r="Y4106" i="4"/>
  <c r="X4106" i="4"/>
  <c r="W4106" i="4"/>
  <c r="V4106" i="4"/>
  <c r="U4106" i="4"/>
  <c r="T4106" i="4"/>
  <c r="AA4105" i="4"/>
  <c r="Z4105" i="4"/>
  <c r="Y4105" i="4"/>
  <c r="X4105" i="4"/>
  <c r="W4105" i="4"/>
  <c r="V4105" i="4"/>
  <c r="U4105" i="4"/>
  <c r="T4105" i="4"/>
  <c r="AA4104" i="4"/>
  <c r="Z4104" i="4"/>
  <c r="Y4104" i="4"/>
  <c r="X4104" i="4"/>
  <c r="W4104" i="4"/>
  <c r="V4104" i="4"/>
  <c r="U4104" i="4"/>
  <c r="T4104" i="4"/>
  <c r="AA4103" i="4"/>
  <c r="Z4103" i="4"/>
  <c r="Y4103" i="4"/>
  <c r="X4103" i="4"/>
  <c r="W4103" i="4"/>
  <c r="V4103" i="4"/>
  <c r="U4103" i="4"/>
  <c r="T4103" i="4"/>
  <c r="AA4102" i="4"/>
  <c r="Z4102" i="4"/>
  <c r="Y4102" i="4"/>
  <c r="X4102" i="4"/>
  <c r="W4102" i="4"/>
  <c r="V4102" i="4"/>
  <c r="U4102" i="4"/>
  <c r="T4102" i="4"/>
  <c r="AA4101" i="4"/>
  <c r="Z4101" i="4"/>
  <c r="Y4101" i="4"/>
  <c r="X4101" i="4"/>
  <c r="W4101" i="4"/>
  <c r="V4101" i="4"/>
  <c r="U4101" i="4"/>
  <c r="T4101" i="4"/>
  <c r="AA4100" i="4"/>
  <c r="Z4100" i="4"/>
  <c r="Y4100" i="4"/>
  <c r="X4100" i="4"/>
  <c r="W4100" i="4"/>
  <c r="V4100" i="4"/>
  <c r="U4100" i="4"/>
  <c r="T4100" i="4"/>
  <c r="AA4099" i="4"/>
  <c r="Z4099" i="4"/>
  <c r="Y4099" i="4"/>
  <c r="X4099" i="4"/>
  <c r="W4099" i="4"/>
  <c r="V4099" i="4"/>
  <c r="U4099" i="4"/>
  <c r="T4099" i="4"/>
  <c r="AA4098" i="4"/>
  <c r="Z4098" i="4"/>
  <c r="Y4098" i="4"/>
  <c r="X4098" i="4"/>
  <c r="W4098" i="4"/>
  <c r="V4098" i="4"/>
  <c r="U4098" i="4"/>
  <c r="T4098" i="4"/>
  <c r="AA4097" i="4"/>
  <c r="Z4097" i="4"/>
  <c r="Y4097" i="4"/>
  <c r="X4097" i="4"/>
  <c r="W4097" i="4"/>
  <c r="V4097" i="4"/>
  <c r="U4097" i="4"/>
  <c r="T4097" i="4"/>
  <c r="AA4096" i="4"/>
  <c r="Z4096" i="4"/>
  <c r="Y4096" i="4"/>
  <c r="X4096" i="4"/>
  <c r="W4096" i="4"/>
  <c r="V4096" i="4"/>
  <c r="U4096" i="4"/>
  <c r="T4096" i="4"/>
  <c r="AA4095" i="4"/>
  <c r="Z4095" i="4"/>
  <c r="Y4095" i="4"/>
  <c r="X4095" i="4"/>
  <c r="W4095" i="4"/>
  <c r="V4095" i="4"/>
  <c r="U4095" i="4"/>
  <c r="T4095" i="4"/>
  <c r="AA4094" i="4"/>
  <c r="Z4094" i="4"/>
  <c r="Y4094" i="4"/>
  <c r="X4094" i="4"/>
  <c r="W4094" i="4"/>
  <c r="V4094" i="4"/>
  <c r="U4094" i="4"/>
  <c r="T4094" i="4"/>
  <c r="AA4093" i="4"/>
  <c r="Z4093" i="4"/>
  <c r="Y4093" i="4"/>
  <c r="X4093" i="4"/>
  <c r="W4093" i="4"/>
  <c r="V4093" i="4"/>
  <c r="U4093" i="4"/>
  <c r="T4093" i="4"/>
  <c r="AA4092" i="4"/>
  <c r="Z4092" i="4"/>
  <c r="Y4092" i="4"/>
  <c r="X4092" i="4"/>
  <c r="W4092" i="4"/>
  <c r="V4092" i="4"/>
  <c r="U4092" i="4"/>
  <c r="T4092" i="4"/>
  <c r="AA4091" i="4"/>
  <c r="Z4091" i="4"/>
  <c r="Y4091" i="4"/>
  <c r="X4091" i="4"/>
  <c r="W4091" i="4"/>
  <c r="V4091" i="4"/>
  <c r="U4091" i="4"/>
  <c r="T4091" i="4"/>
  <c r="AA4090" i="4"/>
  <c r="Z4090" i="4"/>
  <c r="Y4090" i="4"/>
  <c r="X4090" i="4"/>
  <c r="W4090" i="4"/>
  <c r="V4090" i="4"/>
  <c r="U4090" i="4"/>
  <c r="T4090" i="4"/>
  <c r="AA4089" i="4"/>
  <c r="Z4089" i="4"/>
  <c r="Y4089" i="4"/>
  <c r="X4089" i="4"/>
  <c r="W4089" i="4"/>
  <c r="V4089" i="4"/>
  <c r="U4089" i="4"/>
  <c r="T4089" i="4"/>
  <c r="AA4088" i="4"/>
  <c r="Z4088" i="4"/>
  <c r="Y4088" i="4"/>
  <c r="X4088" i="4"/>
  <c r="W4088" i="4"/>
  <c r="V4088" i="4"/>
  <c r="U4088" i="4"/>
  <c r="T4088" i="4"/>
  <c r="AA4087" i="4"/>
  <c r="Z4087" i="4"/>
  <c r="Y4087" i="4"/>
  <c r="X4087" i="4"/>
  <c r="W4087" i="4"/>
  <c r="V4087" i="4"/>
  <c r="U4087" i="4"/>
  <c r="T4087" i="4"/>
  <c r="AA4086" i="4"/>
  <c r="Z4086" i="4"/>
  <c r="Y4086" i="4"/>
  <c r="X4086" i="4"/>
  <c r="W4086" i="4"/>
  <c r="V4086" i="4"/>
  <c r="U4086" i="4"/>
  <c r="T4086" i="4"/>
  <c r="AA4085" i="4"/>
  <c r="Z4085" i="4"/>
  <c r="Y4085" i="4"/>
  <c r="X4085" i="4"/>
  <c r="W4085" i="4"/>
  <c r="V4085" i="4"/>
  <c r="U4085" i="4"/>
  <c r="T4085" i="4"/>
  <c r="AA4084" i="4"/>
  <c r="Z4084" i="4"/>
  <c r="Y4084" i="4"/>
  <c r="X4084" i="4"/>
  <c r="W4084" i="4"/>
  <c r="V4084" i="4"/>
  <c r="U4084" i="4"/>
  <c r="T4084" i="4"/>
  <c r="AA4083" i="4"/>
  <c r="Z4083" i="4"/>
  <c r="Y4083" i="4"/>
  <c r="X4083" i="4"/>
  <c r="W4083" i="4"/>
  <c r="V4083" i="4"/>
  <c r="U4083" i="4"/>
  <c r="T4083" i="4"/>
  <c r="AA4082" i="4"/>
  <c r="Z4082" i="4"/>
  <c r="Y4082" i="4"/>
  <c r="X4082" i="4"/>
  <c r="W4082" i="4"/>
  <c r="V4082" i="4"/>
  <c r="U4082" i="4"/>
  <c r="T4082" i="4"/>
  <c r="AA4081" i="4"/>
  <c r="Z4081" i="4"/>
  <c r="Y4081" i="4"/>
  <c r="X4081" i="4"/>
  <c r="W4081" i="4"/>
  <c r="V4081" i="4"/>
  <c r="U4081" i="4"/>
  <c r="T4081" i="4"/>
  <c r="AA4080" i="4"/>
  <c r="Z4080" i="4"/>
  <c r="Y4080" i="4"/>
  <c r="X4080" i="4"/>
  <c r="W4080" i="4"/>
  <c r="V4080" i="4"/>
  <c r="U4080" i="4"/>
  <c r="T4080" i="4"/>
  <c r="AA4079" i="4"/>
  <c r="Z4079" i="4"/>
  <c r="Y4079" i="4"/>
  <c r="X4079" i="4"/>
  <c r="W4079" i="4"/>
  <c r="V4079" i="4"/>
  <c r="U4079" i="4"/>
  <c r="T4079" i="4"/>
  <c r="AA4078" i="4"/>
  <c r="Z4078" i="4"/>
  <c r="Y4078" i="4"/>
  <c r="X4078" i="4"/>
  <c r="W4078" i="4"/>
  <c r="V4078" i="4"/>
  <c r="U4078" i="4"/>
  <c r="T4078" i="4"/>
  <c r="AA4077" i="4"/>
  <c r="Z4077" i="4"/>
  <c r="Y4077" i="4"/>
  <c r="X4077" i="4"/>
  <c r="W4077" i="4"/>
  <c r="V4077" i="4"/>
  <c r="U4077" i="4"/>
  <c r="T4077" i="4"/>
  <c r="AA4076" i="4"/>
  <c r="Z4076" i="4"/>
  <c r="Y4076" i="4"/>
  <c r="X4076" i="4"/>
  <c r="W4076" i="4"/>
  <c r="V4076" i="4"/>
  <c r="U4076" i="4"/>
  <c r="T4076" i="4"/>
  <c r="AA4075" i="4"/>
  <c r="Z4075" i="4"/>
  <c r="Y4075" i="4"/>
  <c r="X4075" i="4"/>
  <c r="W4075" i="4"/>
  <c r="V4075" i="4"/>
  <c r="U4075" i="4"/>
  <c r="T4075" i="4"/>
  <c r="AA4074" i="4"/>
  <c r="Z4074" i="4"/>
  <c r="Y4074" i="4"/>
  <c r="X4074" i="4"/>
  <c r="W4074" i="4"/>
  <c r="V4074" i="4"/>
  <c r="U4074" i="4"/>
  <c r="T4074" i="4"/>
  <c r="AA4073" i="4"/>
  <c r="Z4073" i="4"/>
  <c r="Y4073" i="4"/>
  <c r="X4073" i="4"/>
  <c r="W4073" i="4"/>
  <c r="V4073" i="4"/>
  <c r="U4073" i="4"/>
  <c r="T4073" i="4"/>
  <c r="AA4072" i="4"/>
  <c r="Z4072" i="4"/>
  <c r="Y4072" i="4"/>
  <c r="X4072" i="4"/>
  <c r="W4072" i="4"/>
  <c r="V4072" i="4"/>
  <c r="U4072" i="4"/>
  <c r="T4072" i="4"/>
  <c r="AA4071" i="4"/>
  <c r="Z4071" i="4"/>
  <c r="Y4071" i="4"/>
  <c r="X4071" i="4"/>
  <c r="W4071" i="4"/>
  <c r="V4071" i="4"/>
  <c r="U4071" i="4"/>
  <c r="T4071" i="4"/>
  <c r="AA4070" i="4"/>
  <c r="Z4070" i="4"/>
  <c r="Y4070" i="4"/>
  <c r="X4070" i="4"/>
  <c r="W4070" i="4"/>
  <c r="V4070" i="4"/>
  <c r="U4070" i="4"/>
  <c r="T4070" i="4"/>
  <c r="AA4069" i="4"/>
  <c r="Z4069" i="4"/>
  <c r="Y4069" i="4"/>
  <c r="X4069" i="4"/>
  <c r="W4069" i="4"/>
  <c r="V4069" i="4"/>
  <c r="U4069" i="4"/>
  <c r="T4069" i="4"/>
  <c r="AA4068" i="4"/>
  <c r="Z4068" i="4"/>
  <c r="Y4068" i="4"/>
  <c r="X4068" i="4"/>
  <c r="W4068" i="4"/>
  <c r="V4068" i="4"/>
  <c r="U4068" i="4"/>
  <c r="T4068" i="4"/>
  <c r="AA4067" i="4"/>
  <c r="Z4067" i="4"/>
  <c r="Y4067" i="4"/>
  <c r="X4067" i="4"/>
  <c r="W4067" i="4"/>
  <c r="V4067" i="4"/>
  <c r="U4067" i="4"/>
  <c r="T4067" i="4"/>
  <c r="AA4066" i="4"/>
  <c r="Z4066" i="4"/>
  <c r="Y4066" i="4"/>
  <c r="X4066" i="4"/>
  <c r="W4066" i="4"/>
  <c r="V4066" i="4"/>
  <c r="U4066" i="4"/>
  <c r="T4066" i="4"/>
  <c r="AA4065" i="4"/>
  <c r="Z4065" i="4"/>
  <c r="Y4065" i="4"/>
  <c r="X4065" i="4"/>
  <c r="W4065" i="4"/>
  <c r="V4065" i="4"/>
  <c r="U4065" i="4"/>
  <c r="T4065" i="4"/>
  <c r="AA4064" i="4"/>
  <c r="Z4064" i="4"/>
  <c r="Y4064" i="4"/>
  <c r="X4064" i="4"/>
  <c r="W4064" i="4"/>
  <c r="V4064" i="4"/>
  <c r="U4064" i="4"/>
  <c r="T4064" i="4"/>
  <c r="AA4063" i="4"/>
  <c r="Z4063" i="4"/>
  <c r="Y4063" i="4"/>
  <c r="X4063" i="4"/>
  <c r="W4063" i="4"/>
  <c r="V4063" i="4"/>
  <c r="U4063" i="4"/>
  <c r="T4063" i="4"/>
  <c r="AA4062" i="4"/>
  <c r="Z4062" i="4"/>
  <c r="Y4062" i="4"/>
  <c r="X4062" i="4"/>
  <c r="W4062" i="4"/>
  <c r="V4062" i="4"/>
  <c r="U4062" i="4"/>
  <c r="T4062" i="4"/>
  <c r="AA4061" i="4"/>
  <c r="Z4061" i="4"/>
  <c r="Y4061" i="4"/>
  <c r="X4061" i="4"/>
  <c r="W4061" i="4"/>
  <c r="V4061" i="4"/>
  <c r="U4061" i="4"/>
  <c r="T4061" i="4"/>
  <c r="AA4060" i="4"/>
  <c r="Z4060" i="4"/>
  <c r="Y4060" i="4"/>
  <c r="X4060" i="4"/>
  <c r="W4060" i="4"/>
  <c r="V4060" i="4"/>
  <c r="U4060" i="4"/>
  <c r="T4060" i="4"/>
  <c r="AA4059" i="4"/>
  <c r="Z4059" i="4"/>
  <c r="Y4059" i="4"/>
  <c r="X4059" i="4"/>
  <c r="W4059" i="4"/>
  <c r="V4059" i="4"/>
  <c r="U4059" i="4"/>
  <c r="T4059" i="4"/>
  <c r="AA4058" i="4"/>
  <c r="Z4058" i="4"/>
  <c r="Y4058" i="4"/>
  <c r="X4058" i="4"/>
  <c r="W4058" i="4"/>
  <c r="V4058" i="4"/>
  <c r="U4058" i="4"/>
  <c r="T4058" i="4"/>
  <c r="AA4057" i="4"/>
  <c r="Z4057" i="4"/>
  <c r="Y4057" i="4"/>
  <c r="X4057" i="4"/>
  <c r="W4057" i="4"/>
  <c r="V4057" i="4"/>
  <c r="U4057" i="4"/>
  <c r="T4057" i="4"/>
  <c r="AA4056" i="4"/>
  <c r="Z4056" i="4"/>
  <c r="Y4056" i="4"/>
  <c r="X4056" i="4"/>
  <c r="W4056" i="4"/>
  <c r="V4056" i="4"/>
  <c r="U4056" i="4"/>
  <c r="T4056" i="4"/>
  <c r="AA4055" i="4"/>
  <c r="Z4055" i="4"/>
  <c r="Y4055" i="4"/>
  <c r="X4055" i="4"/>
  <c r="W4055" i="4"/>
  <c r="V4055" i="4"/>
  <c r="U4055" i="4"/>
  <c r="T4055" i="4"/>
  <c r="AA4054" i="4"/>
  <c r="Z4054" i="4"/>
  <c r="Y4054" i="4"/>
  <c r="X4054" i="4"/>
  <c r="W4054" i="4"/>
  <c r="V4054" i="4"/>
  <c r="U4054" i="4"/>
  <c r="T4054" i="4"/>
  <c r="AA4053" i="4"/>
  <c r="Z4053" i="4"/>
  <c r="Y4053" i="4"/>
  <c r="X4053" i="4"/>
  <c r="W4053" i="4"/>
  <c r="V4053" i="4"/>
  <c r="U4053" i="4"/>
  <c r="T4053" i="4"/>
  <c r="AA4052" i="4"/>
  <c r="Z4052" i="4"/>
  <c r="Y4052" i="4"/>
  <c r="X4052" i="4"/>
  <c r="W4052" i="4"/>
  <c r="V4052" i="4"/>
  <c r="U4052" i="4"/>
  <c r="T4052" i="4"/>
  <c r="AA4051" i="4"/>
  <c r="Z4051" i="4"/>
  <c r="Y4051" i="4"/>
  <c r="X4051" i="4"/>
  <c r="W4051" i="4"/>
  <c r="V4051" i="4"/>
  <c r="U4051" i="4"/>
  <c r="T4051" i="4"/>
  <c r="AA4050" i="4"/>
  <c r="Z4050" i="4"/>
  <c r="Y4050" i="4"/>
  <c r="X4050" i="4"/>
  <c r="W4050" i="4"/>
  <c r="V4050" i="4"/>
  <c r="U4050" i="4"/>
  <c r="T4050" i="4"/>
  <c r="AA4049" i="4"/>
  <c r="Z4049" i="4"/>
  <c r="Y4049" i="4"/>
  <c r="X4049" i="4"/>
  <c r="W4049" i="4"/>
  <c r="V4049" i="4"/>
  <c r="U4049" i="4"/>
  <c r="T4049" i="4"/>
  <c r="AA4048" i="4"/>
  <c r="Z4048" i="4"/>
  <c r="Y4048" i="4"/>
  <c r="X4048" i="4"/>
  <c r="W4048" i="4"/>
  <c r="V4048" i="4"/>
  <c r="U4048" i="4"/>
  <c r="T4048" i="4"/>
  <c r="AA4047" i="4"/>
  <c r="Z4047" i="4"/>
  <c r="Y4047" i="4"/>
  <c r="X4047" i="4"/>
  <c r="W4047" i="4"/>
  <c r="V4047" i="4"/>
  <c r="U4047" i="4"/>
  <c r="T4047" i="4"/>
  <c r="AA4046" i="4"/>
  <c r="Z4046" i="4"/>
  <c r="Y4046" i="4"/>
  <c r="X4046" i="4"/>
  <c r="W4046" i="4"/>
  <c r="V4046" i="4"/>
  <c r="U4046" i="4"/>
  <c r="T4046" i="4"/>
  <c r="AA4045" i="4"/>
  <c r="Z4045" i="4"/>
  <c r="Y4045" i="4"/>
  <c r="X4045" i="4"/>
  <c r="W4045" i="4"/>
  <c r="V4045" i="4"/>
  <c r="U4045" i="4"/>
  <c r="T4045" i="4"/>
  <c r="AA4044" i="4"/>
  <c r="Z4044" i="4"/>
  <c r="Y4044" i="4"/>
  <c r="X4044" i="4"/>
  <c r="W4044" i="4"/>
  <c r="V4044" i="4"/>
  <c r="U4044" i="4"/>
  <c r="T4044" i="4"/>
  <c r="AA4043" i="4"/>
  <c r="Z4043" i="4"/>
  <c r="Y4043" i="4"/>
  <c r="X4043" i="4"/>
  <c r="W4043" i="4"/>
  <c r="V4043" i="4"/>
  <c r="U4043" i="4"/>
  <c r="T4043" i="4"/>
  <c r="AA4042" i="4"/>
  <c r="Z4042" i="4"/>
  <c r="Y4042" i="4"/>
  <c r="X4042" i="4"/>
  <c r="W4042" i="4"/>
  <c r="V4042" i="4"/>
  <c r="U4042" i="4"/>
  <c r="T4042" i="4"/>
  <c r="AA4041" i="4"/>
  <c r="Z4041" i="4"/>
  <c r="Y4041" i="4"/>
  <c r="X4041" i="4"/>
  <c r="W4041" i="4"/>
  <c r="V4041" i="4"/>
  <c r="U4041" i="4"/>
  <c r="T4041" i="4"/>
  <c r="AA4040" i="4"/>
  <c r="Z4040" i="4"/>
  <c r="Y4040" i="4"/>
  <c r="X4040" i="4"/>
  <c r="W4040" i="4"/>
  <c r="V4040" i="4"/>
  <c r="U4040" i="4"/>
  <c r="T4040" i="4"/>
  <c r="AA4039" i="4"/>
  <c r="Z4039" i="4"/>
  <c r="Y4039" i="4"/>
  <c r="X4039" i="4"/>
  <c r="W4039" i="4"/>
  <c r="V4039" i="4"/>
  <c r="U4039" i="4"/>
  <c r="T4039" i="4"/>
  <c r="AA4038" i="4"/>
  <c r="Z4038" i="4"/>
  <c r="Y4038" i="4"/>
  <c r="X4038" i="4"/>
  <c r="W4038" i="4"/>
  <c r="V4038" i="4"/>
  <c r="U4038" i="4"/>
  <c r="T4038" i="4"/>
  <c r="AA4037" i="4"/>
  <c r="Z4037" i="4"/>
  <c r="Y4037" i="4"/>
  <c r="X4037" i="4"/>
  <c r="W4037" i="4"/>
  <c r="V4037" i="4"/>
  <c r="U4037" i="4"/>
  <c r="T4037" i="4"/>
  <c r="AA4036" i="4"/>
  <c r="Z4036" i="4"/>
  <c r="Y4036" i="4"/>
  <c r="X4036" i="4"/>
  <c r="W4036" i="4"/>
  <c r="V4036" i="4"/>
  <c r="U4036" i="4"/>
  <c r="T4036" i="4"/>
  <c r="AA4035" i="4"/>
  <c r="Z4035" i="4"/>
  <c r="Y4035" i="4"/>
  <c r="X4035" i="4"/>
  <c r="W4035" i="4"/>
  <c r="V4035" i="4"/>
  <c r="U4035" i="4"/>
  <c r="T4035" i="4"/>
  <c r="AA4034" i="4"/>
  <c r="Z4034" i="4"/>
  <c r="Y4034" i="4"/>
  <c r="X4034" i="4"/>
  <c r="W4034" i="4"/>
  <c r="V4034" i="4"/>
  <c r="U4034" i="4"/>
  <c r="T4034" i="4"/>
  <c r="AA4033" i="4"/>
  <c r="Z4033" i="4"/>
  <c r="Y4033" i="4"/>
  <c r="X4033" i="4"/>
  <c r="W4033" i="4"/>
  <c r="V4033" i="4"/>
  <c r="U4033" i="4"/>
  <c r="T4033" i="4"/>
  <c r="AA4032" i="4"/>
  <c r="Z4032" i="4"/>
  <c r="Y4032" i="4"/>
  <c r="X4032" i="4"/>
  <c r="W4032" i="4"/>
  <c r="V4032" i="4"/>
  <c r="U4032" i="4"/>
  <c r="T4032" i="4"/>
  <c r="AA4031" i="4"/>
  <c r="Z4031" i="4"/>
  <c r="Y4031" i="4"/>
  <c r="X4031" i="4"/>
  <c r="W4031" i="4"/>
  <c r="V4031" i="4"/>
  <c r="U4031" i="4"/>
  <c r="T4031" i="4"/>
  <c r="AA4030" i="4"/>
  <c r="Z4030" i="4"/>
  <c r="Y4030" i="4"/>
  <c r="X4030" i="4"/>
  <c r="W4030" i="4"/>
  <c r="V4030" i="4"/>
  <c r="U4030" i="4"/>
  <c r="T4030" i="4"/>
  <c r="AA4029" i="4"/>
  <c r="Z4029" i="4"/>
  <c r="Y4029" i="4"/>
  <c r="X4029" i="4"/>
  <c r="W4029" i="4"/>
  <c r="V4029" i="4"/>
  <c r="U4029" i="4"/>
  <c r="T4029" i="4"/>
  <c r="AA4028" i="4"/>
  <c r="Z4028" i="4"/>
  <c r="Y4028" i="4"/>
  <c r="X4028" i="4"/>
  <c r="W4028" i="4"/>
  <c r="V4028" i="4"/>
  <c r="U4028" i="4"/>
  <c r="T4028" i="4"/>
  <c r="AA4027" i="4"/>
  <c r="Z4027" i="4"/>
  <c r="Y4027" i="4"/>
  <c r="X4027" i="4"/>
  <c r="W4027" i="4"/>
  <c r="V4027" i="4"/>
  <c r="U4027" i="4"/>
  <c r="T4027" i="4"/>
  <c r="AA4026" i="4"/>
  <c r="Z4026" i="4"/>
  <c r="Y4026" i="4"/>
  <c r="X4026" i="4"/>
  <c r="W4026" i="4"/>
  <c r="V4026" i="4"/>
  <c r="U4026" i="4"/>
  <c r="T4026" i="4"/>
  <c r="AA4025" i="4"/>
  <c r="Z4025" i="4"/>
  <c r="Y4025" i="4"/>
  <c r="X4025" i="4"/>
  <c r="W4025" i="4"/>
  <c r="V4025" i="4"/>
  <c r="U4025" i="4"/>
  <c r="T4025" i="4"/>
  <c r="AA4024" i="4"/>
  <c r="Z4024" i="4"/>
  <c r="Y4024" i="4"/>
  <c r="X4024" i="4"/>
  <c r="W4024" i="4"/>
  <c r="V4024" i="4"/>
  <c r="U4024" i="4"/>
  <c r="T4024" i="4"/>
  <c r="AA4023" i="4"/>
  <c r="Z4023" i="4"/>
  <c r="Y4023" i="4"/>
  <c r="X4023" i="4"/>
  <c r="W4023" i="4"/>
  <c r="V4023" i="4"/>
  <c r="U4023" i="4"/>
  <c r="T4023" i="4"/>
  <c r="AA4022" i="4"/>
  <c r="Z4022" i="4"/>
  <c r="Y4022" i="4"/>
  <c r="X4022" i="4"/>
  <c r="W4022" i="4"/>
  <c r="V4022" i="4"/>
  <c r="U4022" i="4"/>
  <c r="T4022" i="4"/>
  <c r="AA4021" i="4"/>
  <c r="Z4021" i="4"/>
  <c r="Y4021" i="4"/>
  <c r="X4021" i="4"/>
  <c r="W4021" i="4"/>
  <c r="V4021" i="4"/>
  <c r="U4021" i="4"/>
  <c r="T4021" i="4"/>
  <c r="AA4020" i="4"/>
  <c r="Z4020" i="4"/>
  <c r="Y4020" i="4"/>
  <c r="X4020" i="4"/>
  <c r="W4020" i="4"/>
  <c r="V4020" i="4"/>
  <c r="U4020" i="4"/>
  <c r="T4020" i="4"/>
  <c r="AA4019" i="4"/>
  <c r="Z4019" i="4"/>
  <c r="Y4019" i="4"/>
  <c r="X4019" i="4"/>
  <c r="W4019" i="4"/>
  <c r="V4019" i="4"/>
  <c r="U4019" i="4"/>
  <c r="T4019" i="4"/>
  <c r="AA4018" i="4"/>
  <c r="Z4018" i="4"/>
  <c r="Y4018" i="4"/>
  <c r="X4018" i="4"/>
  <c r="W4018" i="4"/>
  <c r="V4018" i="4"/>
  <c r="U4018" i="4"/>
  <c r="T4018" i="4"/>
  <c r="AA4017" i="4"/>
  <c r="Z4017" i="4"/>
  <c r="Y4017" i="4"/>
  <c r="X4017" i="4"/>
  <c r="W4017" i="4"/>
  <c r="V4017" i="4"/>
  <c r="U4017" i="4"/>
  <c r="T4017" i="4"/>
  <c r="AA4016" i="4"/>
  <c r="Z4016" i="4"/>
  <c r="Y4016" i="4"/>
  <c r="X4016" i="4"/>
  <c r="W4016" i="4"/>
  <c r="V4016" i="4"/>
  <c r="U4016" i="4"/>
  <c r="T4016" i="4"/>
  <c r="AA4015" i="4"/>
  <c r="Z4015" i="4"/>
  <c r="Y4015" i="4"/>
  <c r="X4015" i="4"/>
  <c r="W4015" i="4"/>
  <c r="V4015" i="4"/>
  <c r="U4015" i="4"/>
  <c r="T4015" i="4"/>
  <c r="AA4014" i="4"/>
  <c r="Z4014" i="4"/>
  <c r="Y4014" i="4"/>
  <c r="X4014" i="4"/>
  <c r="W4014" i="4"/>
  <c r="V4014" i="4"/>
  <c r="U4014" i="4"/>
  <c r="T4014" i="4"/>
  <c r="AA4013" i="4"/>
  <c r="Z4013" i="4"/>
  <c r="Y4013" i="4"/>
  <c r="X4013" i="4"/>
  <c r="W4013" i="4"/>
  <c r="V4013" i="4"/>
  <c r="U4013" i="4"/>
  <c r="T4013" i="4"/>
  <c r="AA4012" i="4"/>
  <c r="Z4012" i="4"/>
  <c r="Y4012" i="4"/>
  <c r="X4012" i="4"/>
  <c r="W4012" i="4"/>
  <c r="V4012" i="4"/>
  <c r="U4012" i="4"/>
  <c r="T4012" i="4"/>
  <c r="AA4011" i="4"/>
  <c r="Z4011" i="4"/>
  <c r="Y4011" i="4"/>
  <c r="X4011" i="4"/>
  <c r="W4011" i="4"/>
  <c r="V4011" i="4"/>
  <c r="U4011" i="4"/>
  <c r="T4011" i="4"/>
  <c r="AA4010" i="4"/>
  <c r="Z4010" i="4"/>
  <c r="Y4010" i="4"/>
  <c r="X4010" i="4"/>
  <c r="W4010" i="4"/>
  <c r="V4010" i="4"/>
  <c r="U4010" i="4"/>
  <c r="T4010" i="4"/>
  <c r="AA4009" i="4"/>
  <c r="Z4009" i="4"/>
  <c r="Y4009" i="4"/>
  <c r="X4009" i="4"/>
  <c r="W4009" i="4"/>
  <c r="V4009" i="4"/>
  <c r="U4009" i="4"/>
  <c r="T4009" i="4"/>
  <c r="AA4008" i="4"/>
  <c r="Z4008" i="4"/>
  <c r="Y4008" i="4"/>
  <c r="X4008" i="4"/>
  <c r="W4008" i="4"/>
  <c r="V4008" i="4"/>
  <c r="U4008" i="4"/>
  <c r="T4008" i="4"/>
  <c r="AA4007" i="4"/>
  <c r="Z4007" i="4"/>
  <c r="Y4007" i="4"/>
  <c r="X4007" i="4"/>
  <c r="W4007" i="4"/>
  <c r="V4007" i="4"/>
  <c r="U4007" i="4"/>
  <c r="T4007" i="4"/>
  <c r="AA4006" i="4"/>
  <c r="Z4006" i="4"/>
  <c r="Y4006" i="4"/>
  <c r="X4006" i="4"/>
  <c r="W4006" i="4"/>
  <c r="V4006" i="4"/>
  <c r="U4006" i="4"/>
  <c r="T4006" i="4"/>
  <c r="AA4005" i="4"/>
  <c r="Z4005" i="4"/>
  <c r="Y4005" i="4"/>
  <c r="X4005" i="4"/>
  <c r="W4005" i="4"/>
  <c r="V4005" i="4"/>
  <c r="U4005" i="4"/>
  <c r="T4005" i="4"/>
  <c r="AA4004" i="4"/>
  <c r="Z4004" i="4"/>
  <c r="Y4004" i="4"/>
  <c r="X4004" i="4"/>
  <c r="W4004" i="4"/>
  <c r="V4004" i="4"/>
  <c r="U4004" i="4"/>
  <c r="T4004" i="4"/>
  <c r="AA4003" i="4"/>
  <c r="Z4003" i="4"/>
  <c r="Y4003" i="4"/>
  <c r="X4003" i="4"/>
  <c r="W4003" i="4"/>
  <c r="V4003" i="4"/>
  <c r="U4003" i="4"/>
  <c r="T4003" i="4"/>
  <c r="AA4002" i="4"/>
  <c r="Z4002" i="4"/>
  <c r="Y4002" i="4"/>
  <c r="X4002" i="4"/>
  <c r="W4002" i="4"/>
  <c r="V4002" i="4"/>
  <c r="U4002" i="4"/>
  <c r="T4002" i="4"/>
  <c r="AA4001" i="4"/>
  <c r="Z4001" i="4"/>
  <c r="Y4001" i="4"/>
  <c r="X4001" i="4"/>
  <c r="W4001" i="4"/>
  <c r="V4001" i="4"/>
  <c r="U4001" i="4"/>
  <c r="T4001" i="4"/>
  <c r="AA4000" i="4"/>
  <c r="Z4000" i="4"/>
  <c r="Y4000" i="4"/>
  <c r="X4000" i="4"/>
  <c r="W4000" i="4"/>
  <c r="V4000" i="4"/>
  <c r="U4000" i="4"/>
  <c r="T4000" i="4"/>
  <c r="AA3999" i="4"/>
  <c r="Z3999" i="4"/>
  <c r="Y3999" i="4"/>
  <c r="X3999" i="4"/>
  <c r="W3999" i="4"/>
  <c r="V3999" i="4"/>
  <c r="U3999" i="4"/>
  <c r="T3999" i="4"/>
  <c r="AA3998" i="4"/>
  <c r="Z3998" i="4"/>
  <c r="Y3998" i="4"/>
  <c r="X3998" i="4"/>
  <c r="W3998" i="4"/>
  <c r="V3998" i="4"/>
  <c r="U3998" i="4"/>
  <c r="T3998" i="4"/>
  <c r="AA3997" i="4"/>
  <c r="Z3997" i="4"/>
  <c r="Y3997" i="4"/>
  <c r="X3997" i="4"/>
  <c r="W3997" i="4"/>
  <c r="V3997" i="4"/>
  <c r="U3997" i="4"/>
  <c r="T3997" i="4"/>
  <c r="AA3996" i="4"/>
  <c r="Z3996" i="4"/>
  <c r="Y3996" i="4"/>
  <c r="X3996" i="4"/>
  <c r="W3996" i="4"/>
  <c r="V3996" i="4"/>
  <c r="U3996" i="4"/>
  <c r="T3996" i="4"/>
  <c r="AA3995" i="4"/>
  <c r="Z3995" i="4"/>
  <c r="Y3995" i="4"/>
  <c r="X3995" i="4"/>
  <c r="W3995" i="4"/>
  <c r="V3995" i="4"/>
  <c r="U3995" i="4"/>
  <c r="T3995" i="4"/>
  <c r="AA3994" i="4"/>
  <c r="Z3994" i="4"/>
  <c r="Y3994" i="4"/>
  <c r="X3994" i="4"/>
  <c r="W3994" i="4"/>
  <c r="V3994" i="4"/>
  <c r="U3994" i="4"/>
  <c r="T3994" i="4"/>
  <c r="AA3993" i="4"/>
  <c r="Z3993" i="4"/>
  <c r="Y3993" i="4"/>
  <c r="X3993" i="4"/>
  <c r="W3993" i="4"/>
  <c r="V3993" i="4"/>
  <c r="U3993" i="4"/>
  <c r="T3993" i="4"/>
  <c r="AA3992" i="4"/>
  <c r="Z3992" i="4"/>
  <c r="Y3992" i="4"/>
  <c r="X3992" i="4"/>
  <c r="W3992" i="4"/>
  <c r="V3992" i="4"/>
  <c r="U3992" i="4"/>
  <c r="T3992" i="4"/>
  <c r="AA3991" i="4"/>
  <c r="Z3991" i="4"/>
  <c r="Y3991" i="4"/>
  <c r="X3991" i="4"/>
  <c r="W3991" i="4"/>
  <c r="V3991" i="4"/>
  <c r="U3991" i="4"/>
  <c r="T3991" i="4"/>
  <c r="AA3990" i="4"/>
  <c r="Z3990" i="4"/>
  <c r="Y3990" i="4"/>
  <c r="X3990" i="4"/>
  <c r="W3990" i="4"/>
  <c r="V3990" i="4"/>
  <c r="U3990" i="4"/>
  <c r="T3990" i="4"/>
  <c r="AA3989" i="4"/>
  <c r="Z3989" i="4"/>
  <c r="Y3989" i="4"/>
  <c r="X3989" i="4"/>
  <c r="W3989" i="4"/>
  <c r="V3989" i="4"/>
  <c r="U3989" i="4"/>
  <c r="T3989" i="4"/>
  <c r="AA3988" i="4"/>
  <c r="Z3988" i="4"/>
  <c r="Y3988" i="4"/>
  <c r="X3988" i="4"/>
  <c r="W3988" i="4"/>
  <c r="V3988" i="4"/>
  <c r="U3988" i="4"/>
  <c r="T3988" i="4"/>
  <c r="AA3987" i="4"/>
  <c r="Z3987" i="4"/>
  <c r="Y3987" i="4"/>
  <c r="X3987" i="4"/>
  <c r="W3987" i="4"/>
  <c r="V3987" i="4"/>
  <c r="U3987" i="4"/>
  <c r="T3987" i="4"/>
  <c r="AA3986" i="4"/>
  <c r="Z3986" i="4"/>
  <c r="Y3986" i="4"/>
  <c r="X3986" i="4"/>
  <c r="W3986" i="4"/>
  <c r="V3986" i="4"/>
  <c r="U3986" i="4"/>
  <c r="T3986" i="4"/>
  <c r="AA3985" i="4"/>
  <c r="Z3985" i="4"/>
  <c r="Y3985" i="4"/>
  <c r="X3985" i="4"/>
  <c r="W3985" i="4"/>
  <c r="V3985" i="4"/>
  <c r="U3985" i="4"/>
  <c r="T3985" i="4"/>
  <c r="AA3984" i="4"/>
  <c r="Z3984" i="4"/>
  <c r="Y3984" i="4"/>
  <c r="X3984" i="4"/>
  <c r="W3984" i="4"/>
  <c r="V3984" i="4"/>
  <c r="U3984" i="4"/>
  <c r="T3984" i="4"/>
  <c r="AA3983" i="4"/>
  <c r="Z3983" i="4"/>
  <c r="Y3983" i="4"/>
  <c r="X3983" i="4"/>
  <c r="W3983" i="4"/>
  <c r="V3983" i="4"/>
  <c r="U3983" i="4"/>
  <c r="T3983" i="4"/>
  <c r="AA3982" i="4"/>
  <c r="Z3982" i="4"/>
  <c r="Y3982" i="4"/>
  <c r="X3982" i="4"/>
  <c r="W3982" i="4"/>
  <c r="V3982" i="4"/>
  <c r="U3982" i="4"/>
  <c r="T3982" i="4"/>
  <c r="AA3981" i="4"/>
  <c r="Z3981" i="4"/>
  <c r="Y3981" i="4"/>
  <c r="X3981" i="4"/>
  <c r="W3981" i="4"/>
  <c r="V3981" i="4"/>
  <c r="U3981" i="4"/>
  <c r="T3981" i="4"/>
  <c r="AA3980" i="4"/>
  <c r="Z3980" i="4"/>
  <c r="Y3980" i="4"/>
  <c r="X3980" i="4"/>
  <c r="W3980" i="4"/>
  <c r="V3980" i="4"/>
  <c r="U3980" i="4"/>
  <c r="T3980" i="4"/>
  <c r="AA3979" i="4"/>
  <c r="Z3979" i="4"/>
  <c r="Y3979" i="4"/>
  <c r="X3979" i="4"/>
  <c r="W3979" i="4"/>
  <c r="V3979" i="4"/>
  <c r="U3979" i="4"/>
  <c r="T3979" i="4"/>
  <c r="AA3978" i="4"/>
  <c r="Z3978" i="4"/>
  <c r="Y3978" i="4"/>
  <c r="X3978" i="4"/>
  <c r="W3978" i="4"/>
  <c r="V3978" i="4"/>
  <c r="U3978" i="4"/>
  <c r="T3978" i="4"/>
  <c r="AA3977" i="4"/>
  <c r="Z3977" i="4"/>
  <c r="Y3977" i="4"/>
  <c r="X3977" i="4"/>
  <c r="W3977" i="4"/>
  <c r="V3977" i="4"/>
  <c r="U3977" i="4"/>
  <c r="T3977" i="4"/>
  <c r="AA3976" i="4"/>
  <c r="Z3976" i="4"/>
  <c r="Y3976" i="4"/>
  <c r="X3976" i="4"/>
  <c r="W3976" i="4"/>
  <c r="V3976" i="4"/>
  <c r="U3976" i="4"/>
  <c r="T3976" i="4"/>
  <c r="AA3975" i="4"/>
  <c r="Z3975" i="4"/>
  <c r="Y3975" i="4"/>
  <c r="X3975" i="4"/>
  <c r="W3975" i="4"/>
  <c r="V3975" i="4"/>
  <c r="U3975" i="4"/>
  <c r="T3975" i="4"/>
  <c r="AA3974" i="4"/>
  <c r="Z3974" i="4"/>
  <c r="Y3974" i="4"/>
  <c r="X3974" i="4"/>
  <c r="W3974" i="4"/>
  <c r="V3974" i="4"/>
  <c r="U3974" i="4"/>
  <c r="T3974" i="4"/>
  <c r="AA3973" i="4"/>
  <c r="Z3973" i="4"/>
  <c r="Y3973" i="4"/>
  <c r="X3973" i="4"/>
  <c r="W3973" i="4"/>
  <c r="V3973" i="4"/>
  <c r="U3973" i="4"/>
  <c r="T3973" i="4"/>
  <c r="AA3972" i="4"/>
  <c r="Z3972" i="4"/>
  <c r="Y3972" i="4"/>
  <c r="X3972" i="4"/>
  <c r="W3972" i="4"/>
  <c r="V3972" i="4"/>
  <c r="U3972" i="4"/>
  <c r="T3972" i="4"/>
  <c r="AA3971" i="4"/>
  <c r="Z3971" i="4"/>
  <c r="Y3971" i="4"/>
  <c r="X3971" i="4"/>
  <c r="W3971" i="4"/>
  <c r="V3971" i="4"/>
  <c r="U3971" i="4"/>
  <c r="T3971" i="4"/>
  <c r="AA3970" i="4"/>
  <c r="Z3970" i="4"/>
  <c r="Y3970" i="4"/>
  <c r="X3970" i="4"/>
  <c r="W3970" i="4"/>
  <c r="V3970" i="4"/>
  <c r="U3970" i="4"/>
  <c r="T3970" i="4"/>
  <c r="AA3969" i="4"/>
  <c r="Z3969" i="4"/>
  <c r="Y3969" i="4"/>
  <c r="X3969" i="4"/>
  <c r="W3969" i="4"/>
  <c r="V3969" i="4"/>
  <c r="U3969" i="4"/>
  <c r="T3969" i="4"/>
  <c r="AA3968" i="4"/>
  <c r="Z3968" i="4"/>
  <c r="Y3968" i="4"/>
  <c r="X3968" i="4"/>
  <c r="W3968" i="4"/>
  <c r="V3968" i="4"/>
  <c r="U3968" i="4"/>
  <c r="T3968" i="4"/>
  <c r="AA3967" i="4"/>
  <c r="Z3967" i="4"/>
  <c r="Y3967" i="4"/>
  <c r="X3967" i="4"/>
  <c r="W3967" i="4"/>
  <c r="V3967" i="4"/>
  <c r="U3967" i="4"/>
  <c r="T3967" i="4"/>
  <c r="AA3966" i="4"/>
  <c r="Z3966" i="4"/>
  <c r="Y3966" i="4"/>
  <c r="X3966" i="4"/>
  <c r="W3966" i="4"/>
  <c r="V3966" i="4"/>
  <c r="U3966" i="4"/>
  <c r="T3966" i="4"/>
  <c r="AA3965" i="4"/>
  <c r="Z3965" i="4"/>
  <c r="Y3965" i="4"/>
  <c r="X3965" i="4"/>
  <c r="W3965" i="4"/>
  <c r="V3965" i="4"/>
  <c r="U3965" i="4"/>
  <c r="T3965" i="4"/>
  <c r="AA3964" i="4"/>
  <c r="Z3964" i="4"/>
  <c r="Y3964" i="4"/>
  <c r="X3964" i="4"/>
  <c r="W3964" i="4"/>
  <c r="V3964" i="4"/>
  <c r="U3964" i="4"/>
  <c r="T3964" i="4"/>
  <c r="AA3963" i="4"/>
  <c r="Z3963" i="4"/>
  <c r="Y3963" i="4"/>
  <c r="X3963" i="4"/>
  <c r="W3963" i="4"/>
  <c r="V3963" i="4"/>
  <c r="U3963" i="4"/>
  <c r="T3963" i="4"/>
  <c r="AA3962" i="4"/>
  <c r="Z3962" i="4"/>
  <c r="Y3962" i="4"/>
  <c r="X3962" i="4"/>
  <c r="W3962" i="4"/>
  <c r="V3962" i="4"/>
  <c r="U3962" i="4"/>
  <c r="T3962" i="4"/>
  <c r="AA3961" i="4"/>
  <c r="Z3961" i="4"/>
  <c r="Y3961" i="4"/>
  <c r="X3961" i="4"/>
  <c r="W3961" i="4"/>
  <c r="V3961" i="4"/>
  <c r="U3961" i="4"/>
  <c r="T3961" i="4"/>
  <c r="AA3960" i="4"/>
  <c r="Z3960" i="4"/>
  <c r="Y3960" i="4"/>
  <c r="X3960" i="4"/>
  <c r="W3960" i="4"/>
  <c r="V3960" i="4"/>
  <c r="U3960" i="4"/>
  <c r="T3960" i="4"/>
  <c r="AA3959" i="4"/>
  <c r="Z3959" i="4"/>
  <c r="Y3959" i="4"/>
  <c r="X3959" i="4"/>
  <c r="W3959" i="4"/>
  <c r="V3959" i="4"/>
  <c r="U3959" i="4"/>
  <c r="T3959" i="4"/>
  <c r="AA3958" i="4"/>
  <c r="Z3958" i="4"/>
  <c r="Y3958" i="4"/>
  <c r="X3958" i="4"/>
  <c r="W3958" i="4"/>
  <c r="V3958" i="4"/>
  <c r="U3958" i="4"/>
  <c r="T3958" i="4"/>
  <c r="AA3957" i="4"/>
  <c r="Z3957" i="4"/>
  <c r="Y3957" i="4"/>
  <c r="X3957" i="4"/>
  <c r="W3957" i="4"/>
  <c r="V3957" i="4"/>
  <c r="U3957" i="4"/>
  <c r="T3957" i="4"/>
  <c r="AA3956" i="4"/>
  <c r="Z3956" i="4"/>
  <c r="Y3956" i="4"/>
  <c r="X3956" i="4"/>
  <c r="W3956" i="4"/>
  <c r="V3956" i="4"/>
  <c r="U3956" i="4"/>
  <c r="T3956" i="4"/>
  <c r="AA3955" i="4"/>
  <c r="Z3955" i="4"/>
  <c r="Y3955" i="4"/>
  <c r="X3955" i="4"/>
  <c r="W3955" i="4"/>
  <c r="V3955" i="4"/>
  <c r="U3955" i="4"/>
  <c r="T3955" i="4"/>
  <c r="AA3954" i="4"/>
  <c r="Z3954" i="4"/>
  <c r="Y3954" i="4"/>
  <c r="X3954" i="4"/>
  <c r="W3954" i="4"/>
  <c r="V3954" i="4"/>
  <c r="U3954" i="4"/>
  <c r="T3954" i="4"/>
  <c r="AA3953" i="4"/>
  <c r="Z3953" i="4"/>
  <c r="Y3953" i="4"/>
  <c r="X3953" i="4"/>
  <c r="W3953" i="4"/>
  <c r="V3953" i="4"/>
  <c r="U3953" i="4"/>
  <c r="T3953" i="4"/>
  <c r="AA3952" i="4"/>
  <c r="Z3952" i="4"/>
  <c r="Y3952" i="4"/>
  <c r="X3952" i="4"/>
  <c r="W3952" i="4"/>
  <c r="V3952" i="4"/>
  <c r="U3952" i="4"/>
  <c r="T3952" i="4"/>
  <c r="AA3951" i="4"/>
  <c r="Z3951" i="4"/>
  <c r="Y3951" i="4"/>
  <c r="X3951" i="4"/>
  <c r="W3951" i="4"/>
  <c r="V3951" i="4"/>
  <c r="U3951" i="4"/>
  <c r="T3951" i="4"/>
  <c r="AA3950" i="4"/>
  <c r="Z3950" i="4"/>
  <c r="Y3950" i="4"/>
  <c r="X3950" i="4"/>
  <c r="W3950" i="4"/>
  <c r="V3950" i="4"/>
  <c r="U3950" i="4"/>
  <c r="T3950" i="4"/>
  <c r="AA3949" i="4"/>
  <c r="Z3949" i="4"/>
  <c r="Y3949" i="4"/>
  <c r="X3949" i="4"/>
  <c r="W3949" i="4"/>
  <c r="V3949" i="4"/>
  <c r="U3949" i="4"/>
  <c r="T3949" i="4"/>
  <c r="AA3948" i="4"/>
  <c r="Z3948" i="4"/>
  <c r="Y3948" i="4"/>
  <c r="X3948" i="4"/>
  <c r="W3948" i="4"/>
  <c r="V3948" i="4"/>
  <c r="U3948" i="4"/>
  <c r="T3948" i="4"/>
  <c r="AA3947" i="4"/>
  <c r="Z3947" i="4"/>
  <c r="Y3947" i="4"/>
  <c r="X3947" i="4"/>
  <c r="W3947" i="4"/>
  <c r="V3947" i="4"/>
  <c r="U3947" i="4"/>
  <c r="T3947" i="4"/>
  <c r="AA3946" i="4"/>
  <c r="Z3946" i="4"/>
  <c r="Y3946" i="4"/>
  <c r="X3946" i="4"/>
  <c r="W3946" i="4"/>
  <c r="V3946" i="4"/>
  <c r="U3946" i="4"/>
  <c r="T3946" i="4"/>
  <c r="AA3945" i="4"/>
  <c r="Z3945" i="4"/>
  <c r="Y3945" i="4"/>
  <c r="X3945" i="4"/>
  <c r="W3945" i="4"/>
  <c r="V3945" i="4"/>
  <c r="U3945" i="4"/>
  <c r="T3945" i="4"/>
  <c r="AA3944" i="4"/>
  <c r="Z3944" i="4"/>
  <c r="Y3944" i="4"/>
  <c r="X3944" i="4"/>
  <c r="W3944" i="4"/>
  <c r="V3944" i="4"/>
  <c r="U3944" i="4"/>
  <c r="T3944" i="4"/>
  <c r="AA3943" i="4"/>
  <c r="Z3943" i="4"/>
  <c r="Y3943" i="4"/>
  <c r="X3943" i="4"/>
  <c r="W3943" i="4"/>
  <c r="V3943" i="4"/>
  <c r="U3943" i="4"/>
  <c r="T3943" i="4"/>
  <c r="AA3942" i="4"/>
  <c r="Z3942" i="4"/>
  <c r="Y3942" i="4"/>
  <c r="X3942" i="4"/>
  <c r="W3942" i="4"/>
  <c r="V3942" i="4"/>
  <c r="U3942" i="4"/>
  <c r="T3942" i="4"/>
  <c r="AA3941" i="4"/>
  <c r="Z3941" i="4"/>
  <c r="Y3941" i="4"/>
  <c r="X3941" i="4"/>
  <c r="W3941" i="4"/>
  <c r="V3941" i="4"/>
  <c r="U3941" i="4"/>
  <c r="T3941" i="4"/>
  <c r="AA3940" i="4"/>
  <c r="Z3940" i="4"/>
  <c r="Y3940" i="4"/>
  <c r="X3940" i="4"/>
  <c r="W3940" i="4"/>
  <c r="V3940" i="4"/>
  <c r="U3940" i="4"/>
  <c r="T3940" i="4"/>
  <c r="AA3939" i="4"/>
  <c r="Z3939" i="4"/>
  <c r="Y3939" i="4"/>
  <c r="X3939" i="4"/>
  <c r="W3939" i="4"/>
  <c r="V3939" i="4"/>
  <c r="U3939" i="4"/>
  <c r="T3939" i="4"/>
  <c r="AA3938" i="4"/>
  <c r="Z3938" i="4"/>
  <c r="Y3938" i="4"/>
  <c r="X3938" i="4"/>
  <c r="W3938" i="4"/>
  <c r="V3938" i="4"/>
  <c r="U3938" i="4"/>
  <c r="T3938" i="4"/>
  <c r="AA3937" i="4"/>
  <c r="Z3937" i="4"/>
  <c r="Y3937" i="4"/>
  <c r="X3937" i="4"/>
  <c r="W3937" i="4"/>
  <c r="V3937" i="4"/>
  <c r="U3937" i="4"/>
  <c r="T3937" i="4"/>
  <c r="AA3936" i="4"/>
  <c r="Z3936" i="4"/>
  <c r="Y3936" i="4"/>
  <c r="X3936" i="4"/>
  <c r="W3936" i="4"/>
  <c r="V3936" i="4"/>
  <c r="U3936" i="4"/>
  <c r="T3936" i="4"/>
  <c r="AA3935" i="4"/>
  <c r="Z3935" i="4"/>
  <c r="Y3935" i="4"/>
  <c r="X3935" i="4"/>
  <c r="W3935" i="4"/>
  <c r="V3935" i="4"/>
  <c r="U3935" i="4"/>
  <c r="T3935" i="4"/>
  <c r="AA3934" i="4"/>
  <c r="Z3934" i="4"/>
  <c r="Y3934" i="4"/>
  <c r="X3934" i="4"/>
  <c r="W3934" i="4"/>
  <c r="V3934" i="4"/>
  <c r="U3934" i="4"/>
  <c r="T3934" i="4"/>
  <c r="AA3933" i="4"/>
  <c r="Z3933" i="4"/>
  <c r="Y3933" i="4"/>
  <c r="X3933" i="4"/>
  <c r="W3933" i="4"/>
  <c r="V3933" i="4"/>
  <c r="U3933" i="4"/>
  <c r="T3933" i="4"/>
  <c r="AA3932" i="4"/>
  <c r="Z3932" i="4"/>
  <c r="Y3932" i="4"/>
  <c r="X3932" i="4"/>
  <c r="W3932" i="4"/>
  <c r="V3932" i="4"/>
  <c r="U3932" i="4"/>
  <c r="T3932" i="4"/>
  <c r="AA3931" i="4"/>
  <c r="Z3931" i="4"/>
  <c r="Y3931" i="4"/>
  <c r="X3931" i="4"/>
  <c r="W3931" i="4"/>
  <c r="V3931" i="4"/>
  <c r="U3931" i="4"/>
  <c r="T3931" i="4"/>
  <c r="AA3930" i="4"/>
  <c r="Z3930" i="4"/>
  <c r="Y3930" i="4"/>
  <c r="X3930" i="4"/>
  <c r="W3930" i="4"/>
  <c r="V3930" i="4"/>
  <c r="U3930" i="4"/>
  <c r="T3930" i="4"/>
  <c r="AA3929" i="4"/>
  <c r="Z3929" i="4"/>
  <c r="Y3929" i="4"/>
  <c r="X3929" i="4"/>
  <c r="W3929" i="4"/>
  <c r="V3929" i="4"/>
  <c r="U3929" i="4"/>
  <c r="T3929" i="4"/>
  <c r="AA3928" i="4"/>
  <c r="Z3928" i="4"/>
  <c r="Y3928" i="4"/>
  <c r="X3928" i="4"/>
  <c r="W3928" i="4"/>
  <c r="V3928" i="4"/>
  <c r="U3928" i="4"/>
  <c r="T3928" i="4"/>
  <c r="AA3927" i="4"/>
  <c r="Z3927" i="4"/>
  <c r="Y3927" i="4"/>
  <c r="X3927" i="4"/>
  <c r="W3927" i="4"/>
  <c r="V3927" i="4"/>
  <c r="U3927" i="4"/>
  <c r="T3927" i="4"/>
  <c r="AA3926" i="4"/>
  <c r="Z3926" i="4"/>
  <c r="Y3926" i="4"/>
  <c r="X3926" i="4"/>
  <c r="W3926" i="4"/>
  <c r="V3926" i="4"/>
  <c r="U3926" i="4"/>
  <c r="T3926" i="4"/>
  <c r="AA3925" i="4"/>
  <c r="Z3925" i="4"/>
  <c r="Y3925" i="4"/>
  <c r="X3925" i="4"/>
  <c r="W3925" i="4"/>
  <c r="V3925" i="4"/>
  <c r="U3925" i="4"/>
  <c r="T3925" i="4"/>
  <c r="AA3924" i="4"/>
  <c r="Z3924" i="4"/>
  <c r="Y3924" i="4"/>
  <c r="X3924" i="4"/>
  <c r="W3924" i="4"/>
  <c r="V3924" i="4"/>
  <c r="U3924" i="4"/>
  <c r="T3924" i="4"/>
  <c r="AA3923" i="4"/>
  <c r="Z3923" i="4"/>
  <c r="Y3923" i="4"/>
  <c r="X3923" i="4"/>
  <c r="W3923" i="4"/>
  <c r="V3923" i="4"/>
  <c r="U3923" i="4"/>
  <c r="T3923" i="4"/>
  <c r="AA3922" i="4"/>
  <c r="Z3922" i="4"/>
  <c r="Y3922" i="4"/>
  <c r="X3922" i="4"/>
  <c r="W3922" i="4"/>
  <c r="V3922" i="4"/>
  <c r="U3922" i="4"/>
  <c r="T3922" i="4"/>
  <c r="AA3921" i="4"/>
  <c r="Z3921" i="4"/>
  <c r="Y3921" i="4"/>
  <c r="X3921" i="4"/>
  <c r="W3921" i="4"/>
  <c r="V3921" i="4"/>
  <c r="U3921" i="4"/>
  <c r="T3921" i="4"/>
  <c r="AA3920" i="4"/>
  <c r="Z3920" i="4"/>
  <c r="Y3920" i="4"/>
  <c r="X3920" i="4"/>
  <c r="W3920" i="4"/>
  <c r="V3920" i="4"/>
  <c r="U3920" i="4"/>
  <c r="T3920" i="4"/>
  <c r="AA3919" i="4"/>
  <c r="Z3919" i="4"/>
  <c r="Y3919" i="4"/>
  <c r="X3919" i="4"/>
  <c r="W3919" i="4"/>
  <c r="V3919" i="4"/>
  <c r="U3919" i="4"/>
  <c r="T3919" i="4"/>
  <c r="AA3918" i="4"/>
  <c r="Z3918" i="4"/>
  <c r="Y3918" i="4"/>
  <c r="X3918" i="4"/>
  <c r="W3918" i="4"/>
  <c r="V3918" i="4"/>
  <c r="U3918" i="4"/>
  <c r="T3918" i="4"/>
  <c r="AA3917" i="4"/>
  <c r="Z3917" i="4"/>
  <c r="Y3917" i="4"/>
  <c r="X3917" i="4"/>
  <c r="W3917" i="4"/>
  <c r="V3917" i="4"/>
  <c r="U3917" i="4"/>
  <c r="T3917" i="4"/>
  <c r="AA3916" i="4"/>
  <c r="Z3916" i="4"/>
  <c r="Y3916" i="4"/>
  <c r="X3916" i="4"/>
  <c r="W3916" i="4"/>
  <c r="V3916" i="4"/>
  <c r="U3916" i="4"/>
  <c r="T3916" i="4"/>
  <c r="AA3915" i="4"/>
  <c r="Z3915" i="4"/>
  <c r="Y3915" i="4"/>
  <c r="X3915" i="4"/>
  <c r="W3915" i="4"/>
  <c r="V3915" i="4"/>
  <c r="U3915" i="4"/>
  <c r="T3915" i="4"/>
  <c r="AA3914" i="4"/>
  <c r="Z3914" i="4"/>
  <c r="Y3914" i="4"/>
  <c r="X3914" i="4"/>
  <c r="W3914" i="4"/>
  <c r="V3914" i="4"/>
  <c r="U3914" i="4"/>
  <c r="T3914" i="4"/>
  <c r="AA3913" i="4"/>
  <c r="Z3913" i="4"/>
  <c r="Y3913" i="4"/>
  <c r="X3913" i="4"/>
  <c r="W3913" i="4"/>
  <c r="V3913" i="4"/>
  <c r="U3913" i="4"/>
  <c r="T3913" i="4"/>
  <c r="AA3912" i="4"/>
  <c r="Z3912" i="4"/>
  <c r="Y3912" i="4"/>
  <c r="X3912" i="4"/>
  <c r="W3912" i="4"/>
  <c r="V3912" i="4"/>
  <c r="U3912" i="4"/>
  <c r="T3912" i="4"/>
  <c r="AA3911" i="4"/>
  <c r="Z3911" i="4"/>
  <c r="Y3911" i="4"/>
  <c r="X3911" i="4"/>
  <c r="W3911" i="4"/>
  <c r="V3911" i="4"/>
  <c r="U3911" i="4"/>
  <c r="T3911" i="4"/>
  <c r="AA3910" i="4"/>
  <c r="Z3910" i="4"/>
  <c r="Y3910" i="4"/>
  <c r="X3910" i="4"/>
  <c r="W3910" i="4"/>
  <c r="V3910" i="4"/>
  <c r="U3910" i="4"/>
  <c r="T3910" i="4"/>
  <c r="AA3909" i="4"/>
  <c r="Z3909" i="4"/>
  <c r="Y3909" i="4"/>
  <c r="X3909" i="4"/>
  <c r="W3909" i="4"/>
  <c r="V3909" i="4"/>
  <c r="U3909" i="4"/>
  <c r="T3909" i="4"/>
  <c r="AA3908" i="4"/>
  <c r="Z3908" i="4"/>
  <c r="Y3908" i="4"/>
  <c r="X3908" i="4"/>
  <c r="W3908" i="4"/>
  <c r="V3908" i="4"/>
  <c r="U3908" i="4"/>
  <c r="T3908" i="4"/>
  <c r="AA3907" i="4"/>
  <c r="Z3907" i="4"/>
  <c r="Y3907" i="4"/>
  <c r="X3907" i="4"/>
  <c r="W3907" i="4"/>
  <c r="V3907" i="4"/>
  <c r="U3907" i="4"/>
  <c r="T3907" i="4"/>
  <c r="AA3906" i="4"/>
  <c r="Z3906" i="4"/>
  <c r="Y3906" i="4"/>
  <c r="X3906" i="4"/>
  <c r="W3906" i="4"/>
  <c r="V3906" i="4"/>
  <c r="U3906" i="4"/>
  <c r="T3906" i="4"/>
  <c r="AA3905" i="4"/>
  <c r="Z3905" i="4"/>
  <c r="Y3905" i="4"/>
  <c r="X3905" i="4"/>
  <c r="W3905" i="4"/>
  <c r="V3905" i="4"/>
  <c r="U3905" i="4"/>
  <c r="T3905" i="4"/>
  <c r="AA3904" i="4"/>
  <c r="Z3904" i="4"/>
  <c r="Y3904" i="4"/>
  <c r="X3904" i="4"/>
  <c r="W3904" i="4"/>
  <c r="V3904" i="4"/>
  <c r="U3904" i="4"/>
  <c r="T3904" i="4"/>
  <c r="AA3903" i="4"/>
  <c r="Z3903" i="4"/>
  <c r="Y3903" i="4"/>
  <c r="X3903" i="4"/>
  <c r="W3903" i="4"/>
  <c r="V3903" i="4"/>
  <c r="U3903" i="4"/>
  <c r="T3903" i="4"/>
  <c r="AA3902" i="4"/>
  <c r="Z3902" i="4"/>
  <c r="Y3902" i="4"/>
  <c r="X3902" i="4"/>
  <c r="W3902" i="4"/>
  <c r="V3902" i="4"/>
  <c r="U3902" i="4"/>
  <c r="T3902" i="4"/>
  <c r="AA3901" i="4"/>
  <c r="Z3901" i="4"/>
  <c r="Y3901" i="4"/>
  <c r="X3901" i="4"/>
  <c r="W3901" i="4"/>
  <c r="V3901" i="4"/>
  <c r="U3901" i="4"/>
  <c r="T3901" i="4"/>
  <c r="AA3900" i="4"/>
  <c r="Z3900" i="4"/>
  <c r="Y3900" i="4"/>
  <c r="X3900" i="4"/>
  <c r="W3900" i="4"/>
  <c r="V3900" i="4"/>
  <c r="U3900" i="4"/>
  <c r="T3900" i="4"/>
  <c r="AA3899" i="4"/>
  <c r="Z3899" i="4"/>
  <c r="Y3899" i="4"/>
  <c r="X3899" i="4"/>
  <c r="W3899" i="4"/>
  <c r="V3899" i="4"/>
  <c r="U3899" i="4"/>
  <c r="T3899" i="4"/>
  <c r="AA3898" i="4"/>
  <c r="Z3898" i="4"/>
  <c r="Y3898" i="4"/>
  <c r="X3898" i="4"/>
  <c r="W3898" i="4"/>
  <c r="V3898" i="4"/>
  <c r="U3898" i="4"/>
  <c r="T3898" i="4"/>
  <c r="AA3897" i="4"/>
  <c r="Z3897" i="4"/>
  <c r="Y3897" i="4"/>
  <c r="X3897" i="4"/>
  <c r="W3897" i="4"/>
  <c r="V3897" i="4"/>
  <c r="U3897" i="4"/>
  <c r="T3897" i="4"/>
  <c r="AA3896" i="4"/>
  <c r="Z3896" i="4"/>
  <c r="Y3896" i="4"/>
  <c r="X3896" i="4"/>
  <c r="W3896" i="4"/>
  <c r="V3896" i="4"/>
  <c r="U3896" i="4"/>
  <c r="T3896" i="4"/>
  <c r="AA3895" i="4"/>
  <c r="Z3895" i="4"/>
  <c r="Y3895" i="4"/>
  <c r="X3895" i="4"/>
  <c r="W3895" i="4"/>
  <c r="V3895" i="4"/>
  <c r="U3895" i="4"/>
  <c r="T3895" i="4"/>
  <c r="AA3894" i="4"/>
  <c r="Z3894" i="4"/>
  <c r="Y3894" i="4"/>
  <c r="X3894" i="4"/>
  <c r="W3894" i="4"/>
  <c r="V3894" i="4"/>
  <c r="U3894" i="4"/>
  <c r="T3894" i="4"/>
  <c r="AA3893" i="4"/>
  <c r="Z3893" i="4"/>
  <c r="Y3893" i="4"/>
  <c r="X3893" i="4"/>
  <c r="W3893" i="4"/>
  <c r="V3893" i="4"/>
  <c r="U3893" i="4"/>
  <c r="T3893" i="4"/>
  <c r="AA3892" i="4"/>
  <c r="Z3892" i="4"/>
  <c r="Y3892" i="4"/>
  <c r="X3892" i="4"/>
  <c r="W3892" i="4"/>
  <c r="V3892" i="4"/>
  <c r="U3892" i="4"/>
  <c r="T3892" i="4"/>
  <c r="AA3891" i="4"/>
  <c r="Z3891" i="4"/>
  <c r="Y3891" i="4"/>
  <c r="X3891" i="4"/>
  <c r="W3891" i="4"/>
  <c r="V3891" i="4"/>
  <c r="U3891" i="4"/>
  <c r="T3891" i="4"/>
  <c r="AA3890" i="4"/>
  <c r="Z3890" i="4"/>
  <c r="Y3890" i="4"/>
  <c r="X3890" i="4"/>
  <c r="W3890" i="4"/>
  <c r="V3890" i="4"/>
  <c r="U3890" i="4"/>
  <c r="T3890" i="4"/>
  <c r="AA3889" i="4"/>
  <c r="Z3889" i="4"/>
  <c r="Y3889" i="4"/>
  <c r="X3889" i="4"/>
  <c r="W3889" i="4"/>
  <c r="V3889" i="4"/>
  <c r="U3889" i="4"/>
  <c r="T3889" i="4"/>
  <c r="AA3888" i="4"/>
  <c r="Z3888" i="4"/>
  <c r="Y3888" i="4"/>
  <c r="X3888" i="4"/>
  <c r="W3888" i="4"/>
  <c r="V3888" i="4"/>
  <c r="U3888" i="4"/>
  <c r="T3888" i="4"/>
  <c r="AA3887" i="4"/>
  <c r="Z3887" i="4"/>
  <c r="Y3887" i="4"/>
  <c r="X3887" i="4"/>
  <c r="W3887" i="4"/>
  <c r="V3887" i="4"/>
  <c r="U3887" i="4"/>
  <c r="T3887" i="4"/>
  <c r="AA3886" i="4"/>
  <c r="Z3886" i="4"/>
  <c r="Y3886" i="4"/>
  <c r="X3886" i="4"/>
  <c r="W3886" i="4"/>
  <c r="V3886" i="4"/>
  <c r="U3886" i="4"/>
  <c r="T3886" i="4"/>
  <c r="AA3885" i="4"/>
  <c r="Z3885" i="4"/>
  <c r="Y3885" i="4"/>
  <c r="X3885" i="4"/>
  <c r="W3885" i="4"/>
  <c r="V3885" i="4"/>
  <c r="U3885" i="4"/>
  <c r="T3885" i="4"/>
  <c r="AA3884" i="4"/>
  <c r="Z3884" i="4"/>
  <c r="Y3884" i="4"/>
  <c r="X3884" i="4"/>
  <c r="W3884" i="4"/>
  <c r="V3884" i="4"/>
  <c r="U3884" i="4"/>
  <c r="T3884" i="4"/>
  <c r="AA3883" i="4"/>
  <c r="Z3883" i="4"/>
  <c r="Y3883" i="4"/>
  <c r="X3883" i="4"/>
  <c r="W3883" i="4"/>
  <c r="V3883" i="4"/>
  <c r="U3883" i="4"/>
  <c r="T3883" i="4"/>
  <c r="AA3882" i="4"/>
  <c r="Z3882" i="4"/>
  <c r="Y3882" i="4"/>
  <c r="X3882" i="4"/>
  <c r="W3882" i="4"/>
  <c r="V3882" i="4"/>
  <c r="U3882" i="4"/>
  <c r="T3882" i="4"/>
  <c r="AA3881" i="4"/>
  <c r="Z3881" i="4"/>
  <c r="Y3881" i="4"/>
  <c r="X3881" i="4"/>
  <c r="W3881" i="4"/>
  <c r="V3881" i="4"/>
  <c r="U3881" i="4"/>
  <c r="T3881" i="4"/>
  <c r="AA3880" i="4"/>
  <c r="Z3880" i="4"/>
  <c r="Y3880" i="4"/>
  <c r="X3880" i="4"/>
  <c r="W3880" i="4"/>
  <c r="V3880" i="4"/>
  <c r="U3880" i="4"/>
  <c r="T3880" i="4"/>
  <c r="AA3879" i="4"/>
  <c r="Z3879" i="4"/>
  <c r="Y3879" i="4"/>
  <c r="X3879" i="4"/>
  <c r="W3879" i="4"/>
  <c r="V3879" i="4"/>
  <c r="U3879" i="4"/>
  <c r="T3879" i="4"/>
  <c r="AA3878" i="4"/>
  <c r="Z3878" i="4"/>
  <c r="Y3878" i="4"/>
  <c r="X3878" i="4"/>
  <c r="W3878" i="4"/>
  <c r="V3878" i="4"/>
  <c r="U3878" i="4"/>
  <c r="T3878" i="4"/>
  <c r="AA3877" i="4"/>
  <c r="Z3877" i="4"/>
  <c r="Y3877" i="4"/>
  <c r="X3877" i="4"/>
  <c r="W3877" i="4"/>
  <c r="V3877" i="4"/>
  <c r="U3877" i="4"/>
  <c r="T3877" i="4"/>
  <c r="AA3876" i="4"/>
  <c r="Z3876" i="4"/>
  <c r="Y3876" i="4"/>
  <c r="X3876" i="4"/>
  <c r="W3876" i="4"/>
  <c r="V3876" i="4"/>
  <c r="U3876" i="4"/>
  <c r="T3876" i="4"/>
  <c r="AA3875" i="4"/>
  <c r="Z3875" i="4"/>
  <c r="Y3875" i="4"/>
  <c r="X3875" i="4"/>
  <c r="W3875" i="4"/>
  <c r="V3875" i="4"/>
  <c r="U3875" i="4"/>
  <c r="T3875" i="4"/>
  <c r="AA3874" i="4"/>
  <c r="Z3874" i="4"/>
  <c r="Y3874" i="4"/>
  <c r="X3874" i="4"/>
  <c r="W3874" i="4"/>
  <c r="V3874" i="4"/>
  <c r="U3874" i="4"/>
  <c r="T3874" i="4"/>
  <c r="AA3873" i="4"/>
  <c r="Z3873" i="4"/>
  <c r="Y3873" i="4"/>
  <c r="X3873" i="4"/>
  <c r="W3873" i="4"/>
  <c r="V3873" i="4"/>
  <c r="U3873" i="4"/>
  <c r="T3873" i="4"/>
  <c r="AA3872" i="4"/>
  <c r="Z3872" i="4"/>
  <c r="Y3872" i="4"/>
  <c r="X3872" i="4"/>
  <c r="W3872" i="4"/>
  <c r="V3872" i="4"/>
  <c r="U3872" i="4"/>
  <c r="T3872" i="4"/>
  <c r="AA3871" i="4"/>
  <c r="Z3871" i="4"/>
  <c r="Y3871" i="4"/>
  <c r="X3871" i="4"/>
  <c r="W3871" i="4"/>
  <c r="V3871" i="4"/>
  <c r="U3871" i="4"/>
  <c r="T3871" i="4"/>
  <c r="AA3870" i="4"/>
  <c r="Z3870" i="4"/>
  <c r="Y3870" i="4"/>
  <c r="X3870" i="4"/>
  <c r="W3870" i="4"/>
  <c r="V3870" i="4"/>
  <c r="U3870" i="4"/>
  <c r="T3870" i="4"/>
  <c r="AA3869" i="4"/>
  <c r="Z3869" i="4"/>
  <c r="Y3869" i="4"/>
  <c r="X3869" i="4"/>
  <c r="W3869" i="4"/>
  <c r="V3869" i="4"/>
  <c r="U3869" i="4"/>
  <c r="T3869" i="4"/>
  <c r="AA3868" i="4"/>
  <c r="Z3868" i="4"/>
  <c r="Y3868" i="4"/>
  <c r="X3868" i="4"/>
  <c r="W3868" i="4"/>
  <c r="V3868" i="4"/>
  <c r="U3868" i="4"/>
  <c r="T3868" i="4"/>
  <c r="AA3867" i="4"/>
  <c r="Z3867" i="4"/>
  <c r="Y3867" i="4"/>
  <c r="X3867" i="4"/>
  <c r="W3867" i="4"/>
  <c r="V3867" i="4"/>
  <c r="U3867" i="4"/>
  <c r="T3867" i="4"/>
  <c r="AA3866" i="4"/>
  <c r="Z3866" i="4"/>
  <c r="Y3866" i="4"/>
  <c r="X3866" i="4"/>
  <c r="W3866" i="4"/>
  <c r="V3866" i="4"/>
  <c r="U3866" i="4"/>
  <c r="T3866" i="4"/>
  <c r="AA3865" i="4"/>
  <c r="Z3865" i="4"/>
  <c r="Y3865" i="4"/>
  <c r="X3865" i="4"/>
  <c r="W3865" i="4"/>
  <c r="V3865" i="4"/>
  <c r="U3865" i="4"/>
  <c r="T3865" i="4"/>
  <c r="AA3864" i="4"/>
  <c r="Z3864" i="4"/>
  <c r="Y3864" i="4"/>
  <c r="X3864" i="4"/>
  <c r="W3864" i="4"/>
  <c r="V3864" i="4"/>
  <c r="U3864" i="4"/>
  <c r="T3864" i="4"/>
  <c r="AA3863" i="4"/>
  <c r="Z3863" i="4"/>
  <c r="Y3863" i="4"/>
  <c r="X3863" i="4"/>
  <c r="W3863" i="4"/>
  <c r="V3863" i="4"/>
  <c r="U3863" i="4"/>
  <c r="T3863" i="4"/>
  <c r="AA3862" i="4"/>
  <c r="Z3862" i="4"/>
  <c r="Y3862" i="4"/>
  <c r="X3862" i="4"/>
  <c r="W3862" i="4"/>
  <c r="V3862" i="4"/>
  <c r="U3862" i="4"/>
  <c r="T3862" i="4"/>
  <c r="AA3861" i="4"/>
  <c r="Z3861" i="4"/>
  <c r="Y3861" i="4"/>
  <c r="X3861" i="4"/>
  <c r="W3861" i="4"/>
  <c r="V3861" i="4"/>
  <c r="U3861" i="4"/>
  <c r="T3861" i="4"/>
  <c r="AA3860" i="4"/>
  <c r="Z3860" i="4"/>
  <c r="Y3860" i="4"/>
  <c r="X3860" i="4"/>
  <c r="W3860" i="4"/>
  <c r="V3860" i="4"/>
  <c r="U3860" i="4"/>
  <c r="T3860" i="4"/>
  <c r="AA3859" i="4"/>
  <c r="Z3859" i="4"/>
  <c r="Y3859" i="4"/>
  <c r="X3859" i="4"/>
  <c r="W3859" i="4"/>
  <c r="V3859" i="4"/>
  <c r="U3859" i="4"/>
  <c r="T3859" i="4"/>
  <c r="AA3858" i="4"/>
  <c r="Z3858" i="4"/>
  <c r="Y3858" i="4"/>
  <c r="X3858" i="4"/>
  <c r="W3858" i="4"/>
  <c r="V3858" i="4"/>
  <c r="U3858" i="4"/>
  <c r="T3858" i="4"/>
  <c r="AA3857" i="4"/>
  <c r="Z3857" i="4"/>
  <c r="Y3857" i="4"/>
  <c r="X3857" i="4"/>
  <c r="W3857" i="4"/>
  <c r="V3857" i="4"/>
  <c r="U3857" i="4"/>
  <c r="T3857" i="4"/>
  <c r="AA3856" i="4"/>
  <c r="Z3856" i="4"/>
  <c r="Y3856" i="4"/>
  <c r="X3856" i="4"/>
  <c r="W3856" i="4"/>
  <c r="V3856" i="4"/>
  <c r="U3856" i="4"/>
  <c r="T3856" i="4"/>
  <c r="AA3855" i="4"/>
  <c r="Z3855" i="4"/>
  <c r="Y3855" i="4"/>
  <c r="X3855" i="4"/>
  <c r="W3855" i="4"/>
  <c r="V3855" i="4"/>
  <c r="U3855" i="4"/>
  <c r="T3855" i="4"/>
  <c r="AA3854" i="4"/>
  <c r="Z3854" i="4"/>
  <c r="Y3854" i="4"/>
  <c r="X3854" i="4"/>
  <c r="W3854" i="4"/>
  <c r="V3854" i="4"/>
  <c r="U3854" i="4"/>
  <c r="T3854" i="4"/>
  <c r="AA3853" i="4"/>
  <c r="Z3853" i="4"/>
  <c r="Y3853" i="4"/>
  <c r="X3853" i="4"/>
  <c r="W3853" i="4"/>
  <c r="V3853" i="4"/>
  <c r="U3853" i="4"/>
  <c r="T3853" i="4"/>
  <c r="AA3852" i="4"/>
  <c r="Z3852" i="4"/>
  <c r="Y3852" i="4"/>
  <c r="X3852" i="4"/>
  <c r="W3852" i="4"/>
  <c r="V3852" i="4"/>
  <c r="U3852" i="4"/>
  <c r="T3852" i="4"/>
  <c r="AA3851" i="4"/>
  <c r="Z3851" i="4"/>
  <c r="Y3851" i="4"/>
  <c r="X3851" i="4"/>
  <c r="W3851" i="4"/>
  <c r="V3851" i="4"/>
  <c r="U3851" i="4"/>
  <c r="T3851" i="4"/>
  <c r="AA3850" i="4"/>
  <c r="Z3850" i="4"/>
  <c r="Y3850" i="4"/>
  <c r="X3850" i="4"/>
  <c r="W3850" i="4"/>
  <c r="V3850" i="4"/>
  <c r="U3850" i="4"/>
  <c r="T3850" i="4"/>
  <c r="AA3849" i="4"/>
  <c r="Z3849" i="4"/>
  <c r="Y3849" i="4"/>
  <c r="X3849" i="4"/>
  <c r="W3849" i="4"/>
  <c r="V3849" i="4"/>
  <c r="U3849" i="4"/>
  <c r="T3849" i="4"/>
  <c r="AA3848" i="4"/>
  <c r="Z3848" i="4"/>
  <c r="Y3848" i="4"/>
  <c r="X3848" i="4"/>
  <c r="W3848" i="4"/>
  <c r="V3848" i="4"/>
  <c r="U3848" i="4"/>
  <c r="T3848" i="4"/>
  <c r="AA3847" i="4"/>
  <c r="Z3847" i="4"/>
  <c r="Y3847" i="4"/>
  <c r="X3847" i="4"/>
  <c r="W3847" i="4"/>
  <c r="V3847" i="4"/>
  <c r="U3847" i="4"/>
  <c r="T3847" i="4"/>
  <c r="AA3846" i="4"/>
  <c r="Z3846" i="4"/>
  <c r="Y3846" i="4"/>
  <c r="X3846" i="4"/>
  <c r="W3846" i="4"/>
  <c r="V3846" i="4"/>
  <c r="U3846" i="4"/>
  <c r="T3846" i="4"/>
  <c r="AA3845" i="4"/>
  <c r="Z3845" i="4"/>
  <c r="Y3845" i="4"/>
  <c r="X3845" i="4"/>
  <c r="W3845" i="4"/>
  <c r="V3845" i="4"/>
  <c r="U3845" i="4"/>
  <c r="T3845" i="4"/>
  <c r="AA3844" i="4"/>
  <c r="Z3844" i="4"/>
  <c r="Y3844" i="4"/>
  <c r="X3844" i="4"/>
  <c r="W3844" i="4"/>
  <c r="V3844" i="4"/>
  <c r="U3844" i="4"/>
  <c r="T3844" i="4"/>
  <c r="AA3843" i="4"/>
  <c r="Z3843" i="4"/>
  <c r="Y3843" i="4"/>
  <c r="X3843" i="4"/>
  <c r="W3843" i="4"/>
  <c r="V3843" i="4"/>
  <c r="U3843" i="4"/>
  <c r="T3843" i="4"/>
  <c r="AA3842" i="4"/>
  <c r="Z3842" i="4"/>
  <c r="Y3842" i="4"/>
  <c r="X3842" i="4"/>
  <c r="W3842" i="4"/>
  <c r="V3842" i="4"/>
  <c r="U3842" i="4"/>
  <c r="T3842" i="4"/>
  <c r="AA3841" i="4"/>
  <c r="Z3841" i="4"/>
  <c r="Y3841" i="4"/>
  <c r="X3841" i="4"/>
  <c r="W3841" i="4"/>
  <c r="V3841" i="4"/>
  <c r="U3841" i="4"/>
  <c r="T3841" i="4"/>
  <c r="AA3840" i="4"/>
  <c r="Z3840" i="4"/>
  <c r="Y3840" i="4"/>
  <c r="X3840" i="4"/>
  <c r="W3840" i="4"/>
  <c r="V3840" i="4"/>
  <c r="U3840" i="4"/>
  <c r="T3840" i="4"/>
  <c r="AA3839" i="4"/>
  <c r="Z3839" i="4"/>
  <c r="Y3839" i="4"/>
  <c r="X3839" i="4"/>
  <c r="W3839" i="4"/>
  <c r="V3839" i="4"/>
  <c r="U3839" i="4"/>
  <c r="T3839" i="4"/>
  <c r="AA3838" i="4"/>
  <c r="Z3838" i="4"/>
  <c r="Y3838" i="4"/>
  <c r="X3838" i="4"/>
  <c r="W3838" i="4"/>
  <c r="V3838" i="4"/>
  <c r="U3838" i="4"/>
  <c r="T3838" i="4"/>
  <c r="AA3837" i="4"/>
  <c r="Z3837" i="4"/>
  <c r="Y3837" i="4"/>
  <c r="X3837" i="4"/>
  <c r="W3837" i="4"/>
  <c r="V3837" i="4"/>
  <c r="U3837" i="4"/>
  <c r="T3837" i="4"/>
  <c r="AA3836" i="4"/>
  <c r="Z3836" i="4"/>
  <c r="Y3836" i="4"/>
  <c r="X3836" i="4"/>
  <c r="W3836" i="4"/>
  <c r="V3836" i="4"/>
  <c r="U3836" i="4"/>
  <c r="T3836" i="4"/>
  <c r="AA3835" i="4"/>
  <c r="Z3835" i="4"/>
  <c r="Y3835" i="4"/>
  <c r="X3835" i="4"/>
  <c r="W3835" i="4"/>
  <c r="V3835" i="4"/>
  <c r="U3835" i="4"/>
  <c r="T3835" i="4"/>
  <c r="AA3834" i="4"/>
  <c r="Z3834" i="4"/>
  <c r="Y3834" i="4"/>
  <c r="X3834" i="4"/>
  <c r="W3834" i="4"/>
  <c r="V3834" i="4"/>
  <c r="U3834" i="4"/>
  <c r="T3834" i="4"/>
  <c r="AA3833" i="4"/>
  <c r="Z3833" i="4"/>
  <c r="Y3833" i="4"/>
  <c r="X3833" i="4"/>
  <c r="W3833" i="4"/>
  <c r="V3833" i="4"/>
  <c r="U3833" i="4"/>
  <c r="T3833" i="4"/>
  <c r="AA3832" i="4"/>
  <c r="Z3832" i="4"/>
  <c r="Y3832" i="4"/>
  <c r="X3832" i="4"/>
  <c r="W3832" i="4"/>
  <c r="V3832" i="4"/>
  <c r="U3832" i="4"/>
  <c r="T3832" i="4"/>
  <c r="AA3831" i="4"/>
  <c r="Z3831" i="4"/>
  <c r="Y3831" i="4"/>
  <c r="X3831" i="4"/>
  <c r="W3831" i="4"/>
  <c r="V3831" i="4"/>
  <c r="U3831" i="4"/>
  <c r="T3831" i="4"/>
  <c r="AA3830" i="4"/>
  <c r="Z3830" i="4"/>
  <c r="Y3830" i="4"/>
  <c r="X3830" i="4"/>
  <c r="W3830" i="4"/>
  <c r="V3830" i="4"/>
  <c r="U3830" i="4"/>
  <c r="T3830" i="4"/>
  <c r="AA3829" i="4"/>
  <c r="Z3829" i="4"/>
  <c r="Y3829" i="4"/>
  <c r="X3829" i="4"/>
  <c r="W3829" i="4"/>
  <c r="V3829" i="4"/>
  <c r="U3829" i="4"/>
  <c r="T3829" i="4"/>
  <c r="AA3828" i="4"/>
  <c r="Z3828" i="4"/>
  <c r="Y3828" i="4"/>
  <c r="X3828" i="4"/>
  <c r="W3828" i="4"/>
  <c r="V3828" i="4"/>
  <c r="U3828" i="4"/>
  <c r="T3828" i="4"/>
  <c r="AA3827" i="4"/>
  <c r="Z3827" i="4"/>
  <c r="Y3827" i="4"/>
  <c r="X3827" i="4"/>
  <c r="W3827" i="4"/>
  <c r="V3827" i="4"/>
  <c r="U3827" i="4"/>
  <c r="T3827" i="4"/>
  <c r="AA3826" i="4"/>
  <c r="Z3826" i="4"/>
  <c r="Y3826" i="4"/>
  <c r="X3826" i="4"/>
  <c r="W3826" i="4"/>
  <c r="V3826" i="4"/>
  <c r="U3826" i="4"/>
  <c r="T3826" i="4"/>
  <c r="AA3825" i="4"/>
  <c r="Z3825" i="4"/>
  <c r="Y3825" i="4"/>
  <c r="X3825" i="4"/>
  <c r="W3825" i="4"/>
  <c r="V3825" i="4"/>
  <c r="U3825" i="4"/>
  <c r="T3825" i="4"/>
  <c r="AA3824" i="4"/>
  <c r="Z3824" i="4"/>
  <c r="Y3824" i="4"/>
  <c r="X3824" i="4"/>
  <c r="W3824" i="4"/>
  <c r="V3824" i="4"/>
  <c r="U3824" i="4"/>
  <c r="T3824" i="4"/>
  <c r="AA3823" i="4"/>
  <c r="Z3823" i="4"/>
  <c r="Y3823" i="4"/>
  <c r="X3823" i="4"/>
  <c r="W3823" i="4"/>
  <c r="V3823" i="4"/>
  <c r="U3823" i="4"/>
  <c r="T3823" i="4"/>
  <c r="AA3822" i="4"/>
  <c r="Z3822" i="4"/>
  <c r="Y3822" i="4"/>
  <c r="X3822" i="4"/>
  <c r="W3822" i="4"/>
  <c r="V3822" i="4"/>
  <c r="U3822" i="4"/>
  <c r="T3822" i="4"/>
  <c r="AA3821" i="4"/>
  <c r="Z3821" i="4"/>
  <c r="Y3821" i="4"/>
  <c r="X3821" i="4"/>
  <c r="W3821" i="4"/>
  <c r="V3821" i="4"/>
  <c r="U3821" i="4"/>
  <c r="T3821" i="4"/>
  <c r="AA3820" i="4"/>
  <c r="Z3820" i="4"/>
  <c r="Y3820" i="4"/>
  <c r="X3820" i="4"/>
  <c r="W3820" i="4"/>
  <c r="V3820" i="4"/>
  <c r="U3820" i="4"/>
  <c r="T3820" i="4"/>
  <c r="AA3819" i="4"/>
  <c r="Z3819" i="4"/>
  <c r="Y3819" i="4"/>
  <c r="X3819" i="4"/>
  <c r="W3819" i="4"/>
  <c r="V3819" i="4"/>
  <c r="U3819" i="4"/>
  <c r="T3819" i="4"/>
  <c r="AA3818" i="4"/>
  <c r="Z3818" i="4"/>
  <c r="Y3818" i="4"/>
  <c r="X3818" i="4"/>
  <c r="W3818" i="4"/>
  <c r="V3818" i="4"/>
  <c r="U3818" i="4"/>
  <c r="T3818" i="4"/>
  <c r="AA3817" i="4"/>
  <c r="Z3817" i="4"/>
  <c r="Y3817" i="4"/>
  <c r="X3817" i="4"/>
  <c r="W3817" i="4"/>
  <c r="V3817" i="4"/>
  <c r="U3817" i="4"/>
  <c r="T3817" i="4"/>
  <c r="AA3816" i="4"/>
  <c r="Z3816" i="4"/>
  <c r="Y3816" i="4"/>
  <c r="X3816" i="4"/>
  <c r="W3816" i="4"/>
  <c r="V3816" i="4"/>
  <c r="U3816" i="4"/>
  <c r="T3816" i="4"/>
  <c r="AA3815" i="4"/>
  <c r="Z3815" i="4"/>
  <c r="Y3815" i="4"/>
  <c r="X3815" i="4"/>
  <c r="W3815" i="4"/>
  <c r="V3815" i="4"/>
  <c r="U3815" i="4"/>
  <c r="T3815" i="4"/>
  <c r="AA3814" i="4"/>
  <c r="Z3814" i="4"/>
  <c r="Y3814" i="4"/>
  <c r="X3814" i="4"/>
  <c r="W3814" i="4"/>
  <c r="V3814" i="4"/>
  <c r="U3814" i="4"/>
  <c r="T3814" i="4"/>
  <c r="AA3813" i="4"/>
  <c r="Z3813" i="4"/>
  <c r="Y3813" i="4"/>
  <c r="X3813" i="4"/>
  <c r="W3813" i="4"/>
  <c r="V3813" i="4"/>
  <c r="U3813" i="4"/>
  <c r="T3813" i="4"/>
  <c r="AA3812" i="4"/>
  <c r="Z3812" i="4"/>
  <c r="Y3812" i="4"/>
  <c r="X3812" i="4"/>
  <c r="W3812" i="4"/>
  <c r="V3812" i="4"/>
  <c r="U3812" i="4"/>
  <c r="T3812" i="4"/>
  <c r="AA3811" i="4"/>
  <c r="Z3811" i="4"/>
  <c r="Y3811" i="4"/>
  <c r="X3811" i="4"/>
  <c r="W3811" i="4"/>
  <c r="V3811" i="4"/>
  <c r="U3811" i="4"/>
  <c r="T3811" i="4"/>
  <c r="AA3810" i="4"/>
  <c r="Z3810" i="4"/>
  <c r="Y3810" i="4"/>
  <c r="X3810" i="4"/>
  <c r="W3810" i="4"/>
  <c r="V3810" i="4"/>
  <c r="U3810" i="4"/>
  <c r="T3810" i="4"/>
  <c r="AA3809" i="4"/>
  <c r="Z3809" i="4"/>
  <c r="Y3809" i="4"/>
  <c r="X3809" i="4"/>
  <c r="W3809" i="4"/>
  <c r="V3809" i="4"/>
  <c r="U3809" i="4"/>
  <c r="T3809" i="4"/>
  <c r="AA3808" i="4"/>
  <c r="Z3808" i="4"/>
  <c r="Y3808" i="4"/>
  <c r="X3808" i="4"/>
  <c r="W3808" i="4"/>
  <c r="V3808" i="4"/>
  <c r="U3808" i="4"/>
  <c r="T3808" i="4"/>
  <c r="AA3807" i="4"/>
  <c r="Z3807" i="4"/>
  <c r="Y3807" i="4"/>
  <c r="X3807" i="4"/>
  <c r="W3807" i="4"/>
  <c r="V3807" i="4"/>
  <c r="U3807" i="4"/>
  <c r="T3807" i="4"/>
  <c r="AA3806" i="4"/>
  <c r="Z3806" i="4"/>
  <c r="Y3806" i="4"/>
  <c r="X3806" i="4"/>
  <c r="W3806" i="4"/>
  <c r="V3806" i="4"/>
  <c r="U3806" i="4"/>
  <c r="T3806" i="4"/>
  <c r="AA3805" i="4"/>
  <c r="Z3805" i="4"/>
  <c r="Y3805" i="4"/>
  <c r="X3805" i="4"/>
  <c r="W3805" i="4"/>
  <c r="V3805" i="4"/>
  <c r="U3805" i="4"/>
  <c r="T3805" i="4"/>
  <c r="AA3804" i="4"/>
  <c r="Z3804" i="4"/>
  <c r="Y3804" i="4"/>
  <c r="X3804" i="4"/>
  <c r="W3804" i="4"/>
  <c r="V3804" i="4"/>
  <c r="U3804" i="4"/>
  <c r="T3804" i="4"/>
  <c r="AA3803" i="4"/>
  <c r="Z3803" i="4"/>
  <c r="Y3803" i="4"/>
  <c r="X3803" i="4"/>
  <c r="W3803" i="4"/>
  <c r="V3803" i="4"/>
  <c r="U3803" i="4"/>
  <c r="T3803" i="4"/>
  <c r="AA3802" i="4"/>
  <c r="Z3802" i="4"/>
  <c r="Y3802" i="4"/>
  <c r="X3802" i="4"/>
  <c r="W3802" i="4"/>
  <c r="V3802" i="4"/>
  <c r="U3802" i="4"/>
  <c r="T3802" i="4"/>
  <c r="AA3801" i="4"/>
  <c r="Z3801" i="4"/>
  <c r="Y3801" i="4"/>
  <c r="X3801" i="4"/>
  <c r="W3801" i="4"/>
  <c r="V3801" i="4"/>
  <c r="U3801" i="4"/>
  <c r="T3801" i="4"/>
  <c r="AA3800" i="4"/>
  <c r="Z3800" i="4"/>
  <c r="Y3800" i="4"/>
  <c r="X3800" i="4"/>
  <c r="W3800" i="4"/>
  <c r="V3800" i="4"/>
  <c r="U3800" i="4"/>
  <c r="T3800" i="4"/>
  <c r="AA3799" i="4"/>
  <c r="Z3799" i="4"/>
  <c r="Y3799" i="4"/>
  <c r="X3799" i="4"/>
  <c r="W3799" i="4"/>
  <c r="V3799" i="4"/>
  <c r="U3799" i="4"/>
  <c r="T3799" i="4"/>
  <c r="AA3798" i="4"/>
  <c r="Z3798" i="4"/>
  <c r="Y3798" i="4"/>
  <c r="X3798" i="4"/>
  <c r="W3798" i="4"/>
  <c r="V3798" i="4"/>
  <c r="U3798" i="4"/>
  <c r="T3798" i="4"/>
  <c r="AA3797" i="4"/>
  <c r="Z3797" i="4"/>
  <c r="Y3797" i="4"/>
  <c r="X3797" i="4"/>
  <c r="W3797" i="4"/>
  <c r="V3797" i="4"/>
  <c r="U3797" i="4"/>
  <c r="T3797" i="4"/>
  <c r="AA3796" i="4"/>
  <c r="Z3796" i="4"/>
  <c r="Y3796" i="4"/>
  <c r="X3796" i="4"/>
  <c r="W3796" i="4"/>
  <c r="V3796" i="4"/>
  <c r="U3796" i="4"/>
  <c r="T3796" i="4"/>
  <c r="AA3795" i="4"/>
  <c r="Z3795" i="4"/>
  <c r="Y3795" i="4"/>
  <c r="X3795" i="4"/>
  <c r="W3795" i="4"/>
  <c r="V3795" i="4"/>
  <c r="U3795" i="4"/>
  <c r="T3795" i="4"/>
  <c r="AA3794" i="4"/>
  <c r="Z3794" i="4"/>
  <c r="Y3794" i="4"/>
  <c r="X3794" i="4"/>
  <c r="W3794" i="4"/>
  <c r="V3794" i="4"/>
  <c r="U3794" i="4"/>
  <c r="T3794" i="4"/>
  <c r="AA3793" i="4"/>
  <c r="Z3793" i="4"/>
  <c r="Y3793" i="4"/>
  <c r="X3793" i="4"/>
  <c r="W3793" i="4"/>
  <c r="V3793" i="4"/>
  <c r="U3793" i="4"/>
  <c r="T3793" i="4"/>
  <c r="AA3792" i="4"/>
  <c r="Z3792" i="4"/>
  <c r="Y3792" i="4"/>
  <c r="X3792" i="4"/>
  <c r="W3792" i="4"/>
  <c r="V3792" i="4"/>
  <c r="U3792" i="4"/>
  <c r="T3792" i="4"/>
  <c r="AA3791" i="4"/>
  <c r="Z3791" i="4"/>
  <c r="Y3791" i="4"/>
  <c r="X3791" i="4"/>
  <c r="W3791" i="4"/>
  <c r="V3791" i="4"/>
  <c r="U3791" i="4"/>
  <c r="T3791" i="4"/>
  <c r="AA3790" i="4"/>
  <c r="Z3790" i="4"/>
  <c r="Y3790" i="4"/>
  <c r="X3790" i="4"/>
  <c r="W3790" i="4"/>
  <c r="V3790" i="4"/>
  <c r="U3790" i="4"/>
  <c r="T3790" i="4"/>
  <c r="AA3789" i="4"/>
  <c r="Z3789" i="4"/>
  <c r="Y3789" i="4"/>
  <c r="X3789" i="4"/>
  <c r="W3789" i="4"/>
  <c r="V3789" i="4"/>
  <c r="U3789" i="4"/>
  <c r="T3789" i="4"/>
  <c r="AA3788" i="4"/>
  <c r="Z3788" i="4"/>
  <c r="Y3788" i="4"/>
  <c r="X3788" i="4"/>
  <c r="W3788" i="4"/>
  <c r="V3788" i="4"/>
  <c r="U3788" i="4"/>
  <c r="T3788" i="4"/>
  <c r="AA3787" i="4"/>
  <c r="Z3787" i="4"/>
  <c r="Y3787" i="4"/>
  <c r="X3787" i="4"/>
  <c r="W3787" i="4"/>
  <c r="V3787" i="4"/>
  <c r="U3787" i="4"/>
  <c r="T3787" i="4"/>
  <c r="AA3786" i="4"/>
  <c r="Z3786" i="4"/>
  <c r="Y3786" i="4"/>
  <c r="X3786" i="4"/>
  <c r="W3786" i="4"/>
  <c r="V3786" i="4"/>
  <c r="U3786" i="4"/>
  <c r="T3786" i="4"/>
  <c r="AA3785" i="4"/>
  <c r="Z3785" i="4"/>
  <c r="Y3785" i="4"/>
  <c r="X3785" i="4"/>
  <c r="W3785" i="4"/>
  <c r="V3785" i="4"/>
  <c r="U3785" i="4"/>
  <c r="T3785" i="4"/>
  <c r="AA3784" i="4"/>
  <c r="Z3784" i="4"/>
  <c r="Y3784" i="4"/>
  <c r="X3784" i="4"/>
  <c r="W3784" i="4"/>
  <c r="V3784" i="4"/>
  <c r="U3784" i="4"/>
  <c r="T3784" i="4"/>
  <c r="AA3783" i="4"/>
  <c r="Z3783" i="4"/>
  <c r="Y3783" i="4"/>
  <c r="X3783" i="4"/>
  <c r="W3783" i="4"/>
  <c r="V3783" i="4"/>
  <c r="U3783" i="4"/>
  <c r="T3783" i="4"/>
  <c r="AA3782" i="4"/>
  <c r="Z3782" i="4"/>
  <c r="Y3782" i="4"/>
  <c r="X3782" i="4"/>
  <c r="W3782" i="4"/>
  <c r="V3782" i="4"/>
  <c r="U3782" i="4"/>
  <c r="T3782" i="4"/>
  <c r="AA3781" i="4"/>
  <c r="Z3781" i="4"/>
  <c r="Y3781" i="4"/>
  <c r="X3781" i="4"/>
  <c r="W3781" i="4"/>
  <c r="V3781" i="4"/>
  <c r="U3781" i="4"/>
  <c r="T3781" i="4"/>
  <c r="AA3780" i="4"/>
  <c r="Z3780" i="4"/>
  <c r="Y3780" i="4"/>
  <c r="X3780" i="4"/>
  <c r="W3780" i="4"/>
  <c r="V3780" i="4"/>
  <c r="U3780" i="4"/>
  <c r="T3780" i="4"/>
  <c r="AA3779" i="4"/>
  <c r="Z3779" i="4"/>
  <c r="Y3779" i="4"/>
  <c r="X3779" i="4"/>
  <c r="W3779" i="4"/>
  <c r="V3779" i="4"/>
  <c r="U3779" i="4"/>
  <c r="T3779" i="4"/>
  <c r="AA3778" i="4"/>
  <c r="Z3778" i="4"/>
  <c r="Y3778" i="4"/>
  <c r="X3778" i="4"/>
  <c r="W3778" i="4"/>
  <c r="V3778" i="4"/>
  <c r="U3778" i="4"/>
  <c r="T3778" i="4"/>
  <c r="AA3777" i="4"/>
  <c r="Z3777" i="4"/>
  <c r="Y3777" i="4"/>
  <c r="X3777" i="4"/>
  <c r="W3777" i="4"/>
  <c r="V3777" i="4"/>
  <c r="U3777" i="4"/>
  <c r="T3777" i="4"/>
  <c r="AA3776" i="4"/>
  <c r="Z3776" i="4"/>
  <c r="Y3776" i="4"/>
  <c r="X3776" i="4"/>
  <c r="W3776" i="4"/>
  <c r="V3776" i="4"/>
  <c r="U3776" i="4"/>
  <c r="T3776" i="4"/>
  <c r="AA3775" i="4"/>
  <c r="Z3775" i="4"/>
  <c r="Y3775" i="4"/>
  <c r="X3775" i="4"/>
  <c r="W3775" i="4"/>
  <c r="V3775" i="4"/>
  <c r="U3775" i="4"/>
  <c r="T3775" i="4"/>
  <c r="AA3774" i="4"/>
  <c r="Z3774" i="4"/>
  <c r="Y3774" i="4"/>
  <c r="X3774" i="4"/>
  <c r="W3774" i="4"/>
  <c r="V3774" i="4"/>
  <c r="U3774" i="4"/>
  <c r="T3774" i="4"/>
  <c r="AA3773" i="4"/>
  <c r="Z3773" i="4"/>
  <c r="Y3773" i="4"/>
  <c r="X3773" i="4"/>
  <c r="W3773" i="4"/>
  <c r="V3773" i="4"/>
  <c r="U3773" i="4"/>
  <c r="T3773" i="4"/>
  <c r="AA3772" i="4"/>
  <c r="Z3772" i="4"/>
  <c r="Y3772" i="4"/>
  <c r="X3772" i="4"/>
  <c r="W3772" i="4"/>
  <c r="V3772" i="4"/>
  <c r="U3772" i="4"/>
  <c r="T3772" i="4"/>
  <c r="AA3771" i="4"/>
  <c r="Z3771" i="4"/>
  <c r="Y3771" i="4"/>
  <c r="X3771" i="4"/>
  <c r="W3771" i="4"/>
  <c r="V3771" i="4"/>
  <c r="U3771" i="4"/>
  <c r="T3771" i="4"/>
  <c r="AA3770" i="4"/>
  <c r="Z3770" i="4"/>
  <c r="Y3770" i="4"/>
  <c r="X3770" i="4"/>
  <c r="W3770" i="4"/>
  <c r="V3770" i="4"/>
  <c r="U3770" i="4"/>
  <c r="T3770" i="4"/>
  <c r="AA3769" i="4"/>
  <c r="Z3769" i="4"/>
  <c r="Y3769" i="4"/>
  <c r="X3769" i="4"/>
  <c r="W3769" i="4"/>
  <c r="V3769" i="4"/>
  <c r="U3769" i="4"/>
  <c r="T3769" i="4"/>
  <c r="AA3768" i="4"/>
  <c r="Z3768" i="4"/>
  <c r="Y3768" i="4"/>
  <c r="X3768" i="4"/>
  <c r="W3768" i="4"/>
  <c r="V3768" i="4"/>
  <c r="U3768" i="4"/>
  <c r="T3768" i="4"/>
  <c r="AA3767" i="4"/>
  <c r="Z3767" i="4"/>
  <c r="Y3767" i="4"/>
  <c r="X3767" i="4"/>
  <c r="W3767" i="4"/>
  <c r="V3767" i="4"/>
  <c r="U3767" i="4"/>
  <c r="T3767" i="4"/>
  <c r="AA3766" i="4"/>
  <c r="Z3766" i="4"/>
  <c r="Y3766" i="4"/>
  <c r="X3766" i="4"/>
  <c r="W3766" i="4"/>
  <c r="V3766" i="4"/>
  <c r="U3766" i="4"/>
  <c r="T3766" i="4"/>
  <c r="AA3765" i="4"/>
  <c r="Z3765" i="4"/>
  <c r="Y3765" i="4"/>
  <c r="X3765" i="4"/>
  <c r="W3765" i="4"/>
  <c r="V3765" i="4"/>
  <c r="U3765" i="4"/>
  <c r="T3765" i="4"/>
  <c r="AA3764" i="4"/>
  <c r="Z3764" i="4"/>
  <c r="Y3764" i="4"/>
  <c r="X3764" i="4"/>
  <c r="W3764" i="4"/>
  <c r="V3764" i="4"/>
  <c r="U3764" i="4"/>
  <c r="T3764" i="4"/>
  <c r="AA3763" i="4"/>
  <c r="Z3763" i="4"/>
  <c r="Y3763" i="4"/>
  <c r="X3763" i="4"/>
  <c r="W3763" i="4"/>
  <c r="V3763" i="4"/>
  <c r="U3763" i="4"/>
  <c r="T3763" i="4"/>
  <c r="AA3762" i="4"/>
  <c r="Z3762" i="4"/>
  <c r="Y3762" i="4"/>
  <c r="X3762" i="4"/>
  <c r="W3762" i="4"/>
  <c r="V3762" i="4"/>
  <c r="U3762" i="4"/>
  <c r="T3762" i="4"/>
  <c r="AA3761" i="4"/>
  <c r="Z3761" i="4"/>
  <c r="Y3761" i="4"/>
  <c r="X3761" i="4"/>
  <c r="W3761" i="4"/>
  <c r="V3761" i="4"/>
  <c r="U3761" i="4"/>
  <c r="T3761" i="4"/>
  <c r="AA3760" i="4"/>
  <c r="Z3760" i="4"/>
  <c r="Y3760" i="4"/>
  <c r="X3760" i="4"/>
  <c r="W3760" i="4"/>
  <c r="V3760" i="4"/>
  <c r="U3760" i="4"/>
  <c r="T3760" i="4"/>
  <c r="AA3759" i="4"/>
  <c r="Z3759" i="4"/>
  <c r="Y3759" i="4"/>
  <c r="X3759" i="4"/>
  <c r="W3759" i="4"/>
  <c r="V3759" i="4"/>
  <c r="U3759" i="4"/>
  <c r="T3759" i="4"/>
  <c r="AA3758" i="4"/>
  <c r="Z3758" i="4"/>
  <c r="Y3758" i="4"/>
  <c r="X3758" i="4"/>
  <c r="W3758" i="4"/>
  <c r="V3758" i="4"/>
  <c r="U3758" i="4"/>
  <c r="T3758" i="4"/>
  <c r="AA3757" i="4"/>
  <c r="Z3757" i="4"/>
  <c r="Y3757" i="4"/>
  <c r="X3757" i="4"/>
  <c r="W3757" i="4"/>
  <c r="V3757" i="4"/>
  <c r="U3757" i="4"/>
  <c r="T3757" i="4"/>
  <c r="AA3756" i="4"/>
  <c r="Z3756" i="4"/>
  <c r="Y3756" i="4"/>
  <c r="X3756" i="4"/>
  <c r="W3756" i="4"/>
  <c r="V3756" i="4"/>
  <c r="U3756" i="4"/>
  <c r="T3756" i="4"/>
  <c r="AA3755" i="4"/>
  <c r="Z3755" i="4"/>
  <c r="Y3755" i="4"/>
  <c r="X3755" i="4"/>
  <c r="W3755" i="4"/>
  <c r="V3755" i="4"/>
  <c r="U3755" i="4"/>
  <c r="T3755" i="4"/>
  <c r="AA3754" i="4"/>
  <c r="Z3754" i="4"/>
  <c r="Y3754" i="4"/>
  <c r="X3754" i="4"/>
  <c r="W3754" i="4"/>
  <c r="V3754" i="4"/>
  <c r="U3754" i="4"/>
  <c r="T3754" i="4"/>
  <c r="AA3753" i="4"/>
  <c r="Z3753" i="4"/>
  <c r="Y3753" i="4"/>
  <c r="X3753" i="4"/>
  <c r="W3753" i="4"/>
  <c r="V3753" i="4"/>
  <c r="U3753" i="4"/>
  <c r="T3753" i="4"/>
  <c r="AA3752" i="4"/>
  <c r="Z3752" i="4"/>
  <c r="Y3752" i="4"/>
  <c r="X3752" i="4"/>
  <c r="W3752" i="4"/>
  <c r="V3752" i="4"/>
  <c r="U3752" i="4"/>
  <c r="T3752" i="4"/>
  <c r="AA3751" i="4"/>
  <c r="Z3751" i="4"/>
  <c r="Y3751" i="4"/>
  <c r="X3751" i="4"/>
  <c r="W3751" i="4"/>
  <c r="V3751" i="4"/>
  <c r="U3751" i="4"/>
  <c r="T3751" i="4"/>
  <c r="AA3750" i="4"/>
  <c r="Z3750" i="4"/>
  <c r="Y3750" i="4"/>
  <c r="X3750" i="4"/>
  <c r="W3750" i="4"/>
  <c r="V3750" i="4"/>
  <c r="U3750" i="4"/>
  <c r="T3750" i="4"/>
  <c r="AA3749" i="4"/>
  <c r="Z3749" i="4"/>
  <c r="Y3749" i="4"/>
  <c r="X3749" i="4"/>
  <c r="W3749" i="4"/>
  <c r="V3749" i="4"/>
  <c r="U3749" i="4"/>
  <c r="T3749" i="4"/>
  <c r="AA3748" i="4"/>
  <c r="Z3748" i="4"/>
  <c r="Y3748" i="4"/>
  <c r="X3748" i="4"/>
  <c r="W3748" i="4"/>
  <c r="V3748" i="4"/>
  <c r="U3748" i="4"/>
  <c r="T3748" i="4"/>
  <c r="AA3747" i="4"/>
  <c r="Z3747" i="4"/>
  <c r="Y3747" i="4"/>
  <c r="X3747" i="4"/>
  <c r="W3747" i="4"/>
  <c r="V3747" i="4"/>
  <c r="U3747" i="4"/>
  <c r="T3747" i="4"/>
  <c r="AA3746" i="4"/>
  <c r="Z3746" i="4"/>
  <c r="Y3746" i="4"/>
  <c r="X3746" i="4"/>
  <c r="W3746" i="4"/>
  <c r="V3746" i="4"/>
  <c r="U3746" i="4"/>
  <c r="T3746" i="4"/>
  <c r="AA3745" i="4"/>
  <c r="Z3745" i="4"/>
  <c r="Y3745" i="4"/>
  <c r="X3745" i="4"/>
  <c r="W3745" i="4"/>
  <c r="V3745" i="4"/>
  <c r="U3745" i="4"/>
  <c r="T3745" i="4"/>
  <c r="AA3744" i="4"/>
  <c r="Z3744" i="4"/>
  <c r="Y3744" i="4"/>
  <c r="X3744" i="4"/>
  <c r="W3744" i="4"/>
  <c r="V3744" i="4"/>
  <c r="U3744" i="4"/>
  <c r="T3744" i="4"/>
  <c r="AA3743" i="4"/>
  <c r="Z3743" i="4"/>
  <c r="Y3743" i="4"/>
  <c r="X3743" i="4"/>
  <c r="W3743" i="4"/>
  <c r="V3743" i="4"/>
  <c r="U3743" i="4"/>
  <c r="T3743" i="4"/>
  <c r="AA3742" i="4"/>
  <c r="Z3742" i="4"/>
  <c r="Y3742" i="4"/>
  <c r="X3742" i="4"/>
  <c r="W3742" i="4"/>
  <c r="V3742" i="4"/>
  <c r="U3742" i="4"/>
  <c r="T3742" i="4"/>
  <c r="AA3741" i="4"/>
  <c r="Z3741" i="4"/>
  <c r="Y3741" i="4"/>
  <c r="X3741" i="4"/>
  <c r="W3741" i="4"/>
  <c r="V3741" i="4"/>
  <c r="U3741" i="4"/>
  <c r="T3741" i="4"/>
  <c r="AA3740" i="4"/>
  <c r="Z3740" i="4"/>
  <c r="Y3740" i="4"/>
  <c r="X3740" i="4"/>
  <c r="W3740" i="4"/>
  <c r="V3740" i="4"/>
  <c r="U3740" i="4"/>
  <c r="T3740" i="4"/>
  <c r="AA3739" i="4"/>
  <c r="Z3739" i="4"/>
  <c r="Y3739" i="4"/>
  <c r="X3739" i="4"/>
  <c r="W3739" i="4"/>
  <c r="V3739" i="4"/>
  <c r="U3739" i="4"/>
  <c r="T3739" i="4"/>
  <c r="AA3738" i="4"/>
  <c r="Z3738" i="4"/>
  <c r="Y3738" i="4"/>
  <c r="X3738" i="4"/>
  <c r="W3738" i="4"/>
  <c r="V3738" i="4"/>
  <c r="U3738" i="4"/>
  <c r="T3738" i="4"/>
  <c r="AA3737" i="4"/>
  <c r="Z3737" i="4"/>
  <c r="Y3737" i="4"/>
  <c r="X3737" i="4"/>
  <c r="W3737" i="4"/>
  <c r="V3737" i="4"/>
  <c r="U3737" i="4"/>
  <c r="T3737" i="4"/>
  <c r="AA3736" i="4"/>
  <c r="Z3736" i="4"/>
  <c r="Y3736" i="4"/>
  <c r="X3736" i="4"/>
  <c r="W3736" i="4"/>
  <c r="V3736" i="4"/>
  <c r="U3736" i="4"/>
  <c r="T3736" i="4"/>
  <c r="AA3735" i="4"/>
  <c r="Z3735" i="4"/>
  <c r="Y3735" i="4"/>
  <c r="X3735" i="4"/>
  <c r="W3735" i="4"/>
  <c r="V3735" i="4"/>
  <c r="U3735" i="4"/>
  <c r="T3735" i="4"/>
  <c r="AA3734" i="4"/>
  <c r="Z3734" i="4"/>
  <c r="Y3734" i="4"/>
  <c r="X3734" i="4"/>
  <c r="W3734" i="4"/>
  <c r="V3734" i="4"/>
  <c r="U3734" i="4"/>
  <c r="T3734" i="4"/>
  <c r="AA3733" i="4"/>
  <c r="Z3733" i="4"/>
  <c r="Y3733" i="4"/>
  <c r="X3733" i="4"/>
  <c r="W3733" i="4"/>
  <c r="V3733" i="4"/>
  <c r="U3733" i="4"/>
  <c r="T3733" i="4"/>
  <c r="AA3732" i="4"/>
  <c r="Z3732" i="4"/>
  <c r="Y3732" i="4"/>
  <c r="X3732" i="4"/>
  <c r="W3732" i="4"/>
  <c r="V3732" i="4"/>
  <c r="U3732" i="4"/>
  <c r="T3732" i="4"/>
  <c r="AA3731" i="4"/>
  <c r="Z3731" i="4"/>
  <c r="Y3731" i="4"/>
  <c r="X3731" i="4"/>
  <c r="W3731" i="4"/>
  <c r="V3731" i="4"/>
  <c r="U3731" i="4"/>
  <c r="T3731" i="4"/>
  <c r="AA3730" i="4"/>
  <c r="Z3730" i="4"/>
  <c r="Y3730" i="4"/>
  <c r="X3730" i="4"/>
  <c r="W3730" i="4"/>
  <c r="V3730" i="4"/>
  <c r="U3730" i="4"/>
  <c r="T3730" i="4"/>
  <c r="AA3729" i="4"/>
  <c r="Z3729" i="4"/>
  <c r="Y3729" i="4"/>
  <c r="X3729" i="4"/>
  <c r="W3729" i="4"/>
  <c r="V3729" i="4"/>
  <c r="U3729" i="4"/>
  <c r="T3729" i="4"/>
  <c r="AA3728" i="4"/>
  <c r="Z3728" i="4"/>
  <c r="Y3728" i="4"/>
  <c r="X3728" i="4"/>
  <c r="W3728" i="4"/>
  <c r="V3728" i="4"/>
  <c r="U3728" i="4"/>
  <c r="T3728" i="4"/>
  <c r="AA3727" i="4"/>
  <c r="Z3727" i="4"/>
  <c r="Y3727" i="4"/>
  <c r="X3727" i="4"/>
  <c r="W3727" i="4"/>
  <c r="V3727" i="4"/>
  <c r="U3727" i="4"/>
  <c r="T3727" i="4"/>
  <c r="AA3726" i="4"/>
  <c r="Z3726" i="4"/>
  <c r="Y3726" i="4"/>
  <c r="X3726" i="4"/>
  <c r="W3726" i="4"/>
  <c r="V3726" i="4"/>
  <c r="U3726" i="4"/>
  <c r="T3726" i="4"/>
  <c r="AA3725" i="4"/>
  <c r="Z3725" i="4"/>
  <c r="Y3725" i="4"/>
  <c r="X3725" i="4"/>
  <c r="W3725" i="4"/>
  <c r="V3725" i="4"/>
  <c r="U3725" i="4"/>
  <c r="T3725" i="4"/>
  <c r="AA3724" i="4"/>
  <c r="Z3724" i="4"/>
  <c r="Y3724" i="4"/>
  <c r="X3724" i="4"/>
  <c r="W3724" i="4"/>
  <c r="V3724" i="4"/>
  <c r="U3724" i="4"/>
  <c r="T3724" i="4"/>
  <c r="AA3723" i="4"/>
  <c r="Z3723" i="4"/>
  <c r="Y3723" i="4"/>
  <c r="X3723" i="4"/>
  <c r="W3723" i="4"/>
  <c r="V3723" i="4"/>
  <c r="U3723" i="4"/>
  <c r="T3723" i="4"/>
  <c r="AA3722" i="4"/>
  <c r="Z3722" i="4"/>
  <c r="Y3722" i="4"/>
  <c r="X3722" i="4"/>
  <c r="W3722" i="4"/>
  <c r="V3722" i="4"/>
  <c r="U3722" i="4"/>
  <c r="T3722" i="4"/>
  <c r="AA3721" i="4"/>
  <c r="Z3721" i="4"/>
  <c r="Y3721" i="4"/>
  <c r="X3721" i="4"/>
  <c r="W3721" i="4"/>
  <c r="V3721" i="4"/>
  <c r="U3721" i="4"/>
  <c r="T3721" i="4"/>
  <c r="AA3720" i="4"/>
  <c r="Z3720" i="4"/>
  <c r="Y3720" i="4"/>
  <c r="X3720" i="4"/>
  <c r="W3720" i="4"/>
  <c r="V3720" i="4"/>
  <c r="U3720" i="4"/>
  <c r="T3720" i="4"/>
  <c r="AA3719" i="4"/>
  <c r="Z3719" i="4"/>
  <c r="Y3719" i="4"/>
  <c r="X3719" i="4"/>
  <c r="W3719" i="4"/>
  <c r="V3719" i="4"/>
  <c r="U3719" i="4"/>
  <c r="T3719" i="4"/>
  <c r="AA3718" i="4"/>
  <c r="Z3718" i="4"/>
  <c r="Y3718" i="4"/>
  <c r="X3718" i="4"/>
  <c r="W3718" i="4"/>
  <c r="V3718" i="4"/>
  <c r="U3718" i="4"/>
  <c r="T3718" i="4"/>
  <c r="AA3717" i="4"/>
  <c r="Z3717" i="4"/>
  <c r="Y3717" i="4"/>
  <c r="X3717" i="4"/>
  <c r="W3717" i="4"/>
  <c r="V3717" i="4"/>
  <c r="U3717" i="4"/>
  <c r="T3717" i="4"/>
  <c r="AA3716" i="4"/>
  <c r="Z3716" i="4"/>
  <c r="Y3716" i="4"/>
  <c r="X3716" i="4"/>
  <c r="W3716" i="4"/>
  <c r="V3716" i="4"/>
  <c r="U3716" i="4"/>
  <c r="T3716" i="4"/>
  <c r="AA3715" i="4"/>
  <c r="Z3715" i="4"/>
  <c r="Y3715" i="4"/>
  <c r="X3715" i="4"/>
  <c r="W3715" i="4"/>
  <c r="V3715" i="4"/>
  <c r="U3715" i="4"/>
  <c r="T3715" i="4"/>
  <c r="AA3714" i="4"/>
  <c r="Z3714" i="4"/>
  <c r="Y3714" i="4"/>
  <c r="X3714" i="4"/>
  <c r="W3714" i="4"/>
  <c r="V3714" i="4"/>
  <c r="U3714" i="4"/>
  <c r="T3714" i="4"/>
  <c r="AA3713" i="4"/>
  <c r="Z3713" i="4"/>
  <c r="Y3713" i="4"/>
  <c r="X3713" i="4"/>
  <c r="W3713" i="4"/>
  <c r="V3713" i="4"/>
  <c r="U3713" i="4"/>
  <c r="T3713" i="4"/>
  <c r="AA3712" i="4"/>
  <c r="Z3712" i="4"/>
  <c r="Y3712" i="4"/>
  <c r="X3712" i="4"/>
  <c r="W3712" i="4"/>
  <c r="V3712" i="4"/>
  <c r="U3712" i="4"/>
  <c r="T3712" i="4"/>
  <c r="AA3711" i="4"/>
  <c r="Z3711" i="4"/>
  <c r="Y3711" i="4"/>
  <c r="X3711" i="4"/>
  <c r="W3711" i="4"/>
  <c r="V3711" i="4"/>
  <c r="U3711" i="4"/>
  <c r="T3711" i="4"/>
  <c r="AA3710" i="4"/>
  <c r="Z3710" i="4"/>
  <c r="Y3710" i="4"/>
  <c r="X3710" i="4"/>
  <c r="W3710" i="4"/>
  <c r="V3710" i="4"/>
  <c r="U3710" i="4"/>
  <c r="T3710" i="4"/>
  <c r="AA3709" i="4"/>
  <c r="Z3709" i="4"/>
  <c r="Y3709" i="4"/>
  <c r="X3709" i="4"/>
  <c r="W3709" i="4"/>
  <c r="V3709" i="4"/>
  <c r="U3709" i="4"/>
  <c r="T3709" i="4"/>
  <c r="AA3708" i="4"/>
  <c r="Z3708" i="4"/>
  <c r="Y3708" i="4"/>
  <c r="X3708" i="4"/>
  <c r="W3708" i="4"/>
  <c r="V3708" i="4"/>
  <c r="U3708" i="4"/>
  <c r="T3708" i="4"/>
  <c r="AA3707" i="4"/>
  <c r="Z3707" i="4"/>
  <c r="Y3707" i="4"/>
  <c r="X3707" i="4"/>
  <c r="W3707" i="4"/>
  <c r="V3707" i="4"/>
  <c r="U3707" i="4"/>
  <c r="T3707" i="4"/>
  <c r="AA3706" i="4"/>
  <c r="Z3706" i="4"/>
  <c r="Y3706" i="4"/>
  <c r="X3706" i="4"/>
  <c r="W3706" i="4"/>
  <c r="V3706" i="4"/>
  <c r="U3706" i="4"/>
  <c r="T3706" i="4"/>
  <c r="AA3705" i="4"/>
  <c r="Z3705" i="4"/>
  <c r="Y3705" i="4"/>
  <c r="X3705" i="4"/>
  <c r="W3705" i="4"/>
  <c r="V3705" i="4"/>
  <c r="U3705" i="4"/>
  <c r="T3705" i="4"/>
  <c r="AA3704" i="4"/>
  <c r="Z3704" i="4"/>
  <c r="Y3704" i="4"/>
  <c r="X3704" i="4"/>
  <c r="W3704" i="4"/>
  <c r="V3704" i="4"/>
  <c r="U3704" i="4"/>
  <c r="T3704" i="4"/>
  <c r="AA3703" i="4"/>
  <c r="Z3703" i="4"/>
  <c r="Y3703" i="4"/>
  <c r="X3703" i="4"/>
  <c r="W3703" i="4"/>
  <c r="V3703" i="4"/>
  <c r="U3703" i="4"/>
  <c r="T3703" i="4"/>
  <c r="AA3702" i="4"/>
  <c r="Z3702" i="4"/>
  <c r="Y3702" i="4"/>
  <c r="X3702" i="4"/>
  <c r="W3702" i="4"/>
  <c r="V3702" i="4"/>
  <c r="U3702" i="4"/>
  <c r="T3702" i="4"/>
  <c r="AA3701" i="4"/>
  <c r="Z3701" i="4"/>
  <c r="Y3701" i="4"/>
  <c r="X3701" i="4"/>
  <c r="W3701" i="4"/>
  <c r="V3701" i="4"/>
  <c r="U3701" i="4"/>
  <c r="T3701" i="4"/>
  <c r="AA3700" i="4"/>
  <c r="Z3700" i="4"/>
  <c r="Y3700" i="4"/>
  <c r="X3700" i="4"/>
  <c r="W3700" i="4"/>
  <c r="V3700" i="4"/>
  <c r="U3700" i="4"/>
  <c r="T3700" i="4"/>
  <c r="AA3699" i="4"/>
  <c r="Z3699" i="4"/>
  <c r="Y3699" i="4"/>
  <c r="X3699" i="4"/>
  <c r="W3699" i="4"/>
  <c r="V3699" i="4"/>
  <c r="U3699" i="4"/>
  <c r="T3699" i="4"/>
  <c r="AA3698" i="4"/>
  <c r="Z3698" i="4"/>
  <c r="Y3698" i="4"/>
  <c r="X3698" i="4"/>
  <c r="W3698" i="4"/>
  <c r="V3698" i="4"/>
  <c r="U3698" i="4"/>
  <c r="T3698" i="4"/>
  <c r="AA3697" i="4"/>
  <c r="Z3697" i="4"/>
  <c r="Y3697" i="4"/>
  <c r="X3697" i="4"/>
  <c r="W3697" i="4"/>
  <c r="V3697" i="4"/>
  <c r="U3697" i="4"/>
  <c r="T3697" i="4"/>
  <c r="AA3696" i="4"/>
  <c r="Z3696" i="4"/>
  <c r="Y3696" i="4"/>
  <c r="X3696" i="4"/>
  <c r="W3696" i="4"/>
  <c r="V3696" i="4"/>
  <c r="U3696" i="4"/>
  <c r="T3696" i="4"/>
  <c r="AA3695" i="4"/>
  <c r="Z3695" i="4"/>
  <c r="Y3695" i="4"/>
  <c r="X3695" i="4"/>
  <c r="W3695" i="4"/>
  <c r="V3695" i="4"/>
  <c r="U3695" i="4"/>
  <c r="T3695" i="4"/>
  <c r="AA3694" i="4"/>
  <c r="Z3694" i="4"/>
  <c r="Y3694" i="4"/>
  <c r="X3694" i="4"/>
  <c r="W3694" i="4"/>
  <c r="V3694" i="4"/>
  <c r="U3694" i="4"/>
  <c r="T3694" i="4"/>
  <c r="AA3693" i="4"/>
  <c r="Z3693" i="4"/>
  <c r="Y3693" i="4"/>
  <c r="X3693" i="4"/>
  <c r="W3693" i="4"/>
  <c r="V3693" i="4"/>
  <c r="U3693" i="4"/>
  <c r="T3693" i="4"/>
  <c r="AA3692" i="4"/>
  <c r="Z3692" i="4"/>
  <c r="Y3692" i="4"/>
  <c r="X3692" i="4"/>
  <c r="W3692" i="4"/>
  <c r="V3692" i="4"/>
  <c r="U3692" i="4"/>
  <c r="T3692" i="4"/>
  <c r="AA3691" i="4"/>
  <c r="Z3691" i="4"/>
  <c r="Y3691" i="4"/>
  <c r="X3691" i="4"/>
  <c r="W3691" i="4"/>
  <c r="V3691" i="4"/>
  <c r="U3691" i="4"/>
  <c r="T3691" i="4"/>
  <c r="AA3690" i="4"/>
  <c r="Z3690" i="4"/>
  <c r="Y3690" i="4"/>
  <c r="X3690" i="4"/>
  <c r="W3690" i="4"/>
  <c r="V3690" i="4"/>
  <c r="U3690" i="4"/>
  <c r="T3690" i="4"/>
  <c r="AA3689" i="4"/>
  <c r="Z3689" i="4"/>
  <c r="Y3689" i="4"/>
  <c r="X3689" i="4"/>
  <c r="W3689" i="4"/>
  <c r="V3689" i="4"/>
  <c r="U3689" i="4"/>
  <c r="T3689" i="4"/>
  <c r="AA3688" i="4"/>
  <c r="Z3688" i="4"/>
  <c r="Y3688" i="4"/>
  <c r="X3688" i="4"/>
  <c r="W3688" i="4"/>
  <c r="V3688" i="4"/>
  <c r="U3688" i="4"/>
  <c r="T3688" i="4"/>
  <c r="AA3687" i="4"/>
  <c r="Z3687" i="4"/>
  <c r="Y3687" i="4"/>
  <c r="X3687" i="4"/>
  <c r="W3687" i="4"/>
  <c r="V3687" i="4"/>
  <c r="U3687" i="4"/>
  <c r="T3687" i="4"/>
  <c r="AA3686" i="4"/>
  <c r="Z3686" i="4"/>
  <c r="Y3686" i="4"/>
  <c r="X3686" i="4"/>
  <c r="W3686" i="4"/>
  <c r="V3686" i="4"/>
  <c r="U3686" i="4"/>
  <c r="T3686" i="4"/>
  <c r="AA3685" i="4"/>
  <c r="Z3685" i="4"/>
  <c r="Y3685" i="4"/>
  <c r="X3685" i="4"/>
  <c r="W3685" i="4"/>
  <c r="V3685" i="4"/>
  <c r="U3685" i="4"/>
  <c r="T3685" i="4"/>
  <c r="AA3684" i="4"/>
  <c r="Z3684" i="4"/>
  <c r="Y3684" i="4"/>
  <c r="X3684" i="4"/>
  <c r="W3684" i="4"/>
  <c r="V3684" i="4"/>
  <c r="U3684" i="4"/>
  <c r="T3684" i="4"/>
  <c r="AA3683" i="4"/>
  <c r="Z3683" i="4"/>
  <c r="Y3683" i="4"/>
  <c r="X3683" i="4"/>
  <c r="W3683" i="4"/>
  <c r="V3683" i="4"/>
  <c r="U3683" i="4"/>
  <c r="T3683" i="4"/>
  <c r="AA3682" i="4"/>
  <c r="Z3682" i="4"/>
  <c r="Y3682" i="4"/>
  <c r="X3682" i="4"/>
  <c r="W3682" i="4"/>
  <c r="V3682" i="4"/>
  <c r="U3682" i="4"/>
  <c r="T3682" i="4"/>
  <c r="AA3681" i="4"/>
  <c r="Z3681" i="4"/>
  <c r="Y3681" i="4"/>
  <c r="X3681" i="4"/>
  <c r="W3681" i="4"/>
  <c r="V3681" i="4"/>
  <c r="U3681" i="4"/>
  <c r="T3681" i="4"/>
  <c r="AA3680" i="4"/>
  <c r="Z3680" i="4"/>
  <c r="Y3680" i="4"/>
  <c r="X3680" i="4"/>
  <c r="W3680" i="4"/>
  <c r="V3680" i="4"/>
  <c r="U3680" i="4"/>
  <c r="T3680" i="4"/>
  <c r="AA3679" i="4"/>
  <c r="Z3679" i="4"/>
  <c r="Y3679" i="4"/>
  <c r="X3679" i="4"/>
  <c r="W3679" i="4"/>
  <c r="V3679" i="4"/>
  <c r="U3679" i="4"/>
  <c r="T3679" i="4"/>
  <c r="AA3678" i="4"/>
  <c r="Z3678" i="4"/>
  <c r="Y3678" i="4"/>
  <c r="X3678" i="4"/>
  <c r="W3678" i="4"/>
  <c r="V3678" i="4"/>
  <c r="U3678" i="4"/>
  <c r="T3678" i="4"/>
  <c r="AA3677" i="4"/>
  <c r="Z3677" i="4"/>
  <c r="Y3677" i="4"/>
  <c r="X3677" i="4"/>
  <c r="W3677" i="4"/>
  <c r="V3677" i="4"/>
  <c r="U3677" i="4"/>
  <c r="T3677" i="4"/>
  <c r="AA3676" i="4"/>
  <c r="Z3676" i="4"/>
  <c r="Y3676" i="4"/>
  <c r="X3676" i="4"/>
  <c r="W3676" i="4"/>
  <c r="V3676" i="4"/>
  <c r="U3676" i="4"/>
  <c r="T3676" i="4"/>
  <c r="AA3675" i="4"/>
  <c r="Z3675" i="4"/>
  <c r="Y3675" i="4"/>
  <c r="X3675" i="4"/>
  <c r="W3675" i="4"/>
  <c r="V3675" i="4"/>
  <c r="U3675" i="4"/>
  <c r="T3675" i="4"/>
  <c r="AA3674" i="4"/>
  <c r="Z3674" i="4"/>
  <c r="Y3674" i="4"/>
  <c r="X3674" i="4"/>
  <c r="W3674" i="4"/>
  <c r="V3674" i="4"/>
  <c r="U3674" i="4"/>
  <c r="T3674" i="4"/>
  <c r="AA3673" i="4"/>
  <c r="Z3673" i="4"/>
  <c r="Y3673" i="4"/>
  <c r="X3673" i="4"/>
  <c r="W3673" i="4"/>
  <c r="V3673" i="4"/>
  <c r="U3673" i="4"/>
  <c r="T3673" i="4"/>
  <c r="AA3672" i="4"/>
  <c r="Z3672" i="4"/>
  <c r="Y3672" i="4"/>
  <c r="X3672" i="4"/>
  <c r="W3672" i="4"/>
  <c r="V3672" i="4"/>
  <c r="U3672" i="4"/>
  <c r="T3672" i="4"/>
  <c r="AA3671" i="4"/>
  <c r="Z3671" i="4"/>
  <c r="Y3671" i="4"/>
  <c r="X3671" i="4"/>
  <c r="W3671" i="4"/>
  <c r="V3671" i="4"/>
  <c r="U3671" i="4"/>
  <c r="T3671" i="4"/>
  <c r="AA3670" i="4"/>
  <c r="Z3670" i="4"/>
  <c r="Y3670" i="4"/>
  <c r="X3670" i="4"/>
  <c r="W3670" i="4"/>
  <c r="V3670" i="4"/>
  <c r="U3670" i="4"/>
  <c r="T3670" i="4"/>
  <c r="AA3669" i="4"/>
  <c r="Z3669" i="4"/>
  <c r="Y3669" i="4"/>
  <c r="X3669" i="4"/>
  <c r="W3669" i="4"/>
  <c r="V3669" i="4"/>
  <c r="U3669" i="4"/>
  <c r="T3669" i="4"/>
  <c r="AA3668" i="4"/>
  <c r="Z3668" i="4"/>
  <c r="Y3668" i="4"/>
  <c r="X3668" i="4"/>
  <c r="W3668" i="4"/>
  <c r="V3668" i="4"/>
  <c r="U3668" i="4"/>
  <c r="T3668" i="4"/>
  <c r="AA3667" i="4"/>
  <c r="Z3667" i="4"/>
  <c r="Y3667" i="4"/>
  <c r="X3667" i="4"/>
  <c r="W3667" i="4"/>
  <c r="V3667" i="4"/>
  <c r="U3667" i="4"/>
  <c r="T3667" i="4"/>
  <c r="AA3666" i="4"/>
  <c r="Z3666" i="4"/>
  <c r="Y3666" i="4"/>
  <c r="X3666" i="4"/>
  <c r="W3666" i="4"/>
  <c r="V3666" i="4"/>
  <c r="U3666" i="4"/>
  <c r="T3666" i="4"/>
  <c r="AA3665" i="4"/>
  <c r="Z3665" i="4"/>
  <c r="Y3665" i="4"/>
  <c r="X3665" i="4"/>
  <c r="W3665" i="4"/>
  <c r="V3665" i="4"/>
  <c r="U3665" i="4"/>
  <c r="T3665" i="4"/>
  <c r="AA3664" i="4"/>
  <c r="Z3664" i="4"/>
  <c r="Y3664" i="4"/>
  <c r="X3664" i="4"/>
  <c r="W3664" i="4"/>
  <c r="V3664" i="4"/>
  <c r="U3664" i="4"/>
  <c r="T3664" i="4"/>
  <c r="AA3663" i="4"/>
  <c r="Z3663" i="4"/>
  <c r="Y3663" i="4"/>
  <c r="X3663" i="4"/>
  <c r="W3663" i="4"/>
  <c r="V3663" i="4"/>
  <c r="U3663" i="4"/>
  <c r="T3663" i="4"/>
  <c r="AA3662" i="4"/>
  <c r="Z3662" i="4"/>
  <c r="Y3662" i="4"/>
  <c r="X3662" i="4"/>
  <c r="W3662" i="4"/>
  <c r="V3662" i="4"/>
  <c r="U3662" i="4"/>
  <c r="T3662" i="4"/>
  <c r="AA3661" i="4"/>
  <c r="Z3661" i="4"/>
  <c r="Y3661" i="4"/>
  <c r="X3661" i="4"/>
  <c r="W3661" i="4"/>
  <c r="V3661" i="4"/>
  <c r="U3661" i="4"/>
  <c r="T3661" i="4"/>
  <c r="AA3660" i="4"/>
  <c r="Z3660" i="4"/>
  <c r="Y3660" i="4"/>
  <c r="X3660" i="4"/>
  <c r="W3660" i="4"/>
  <c r="V3660" i="4"/>
  <c r="U3660" i="4"/>
  <c r="T3660" i="4"/>
  <c r="AA3659" i="4"/>
  <c r="Z3659" i="4"/>
  <c r="Y3659" i="4"/>
  <c r="X3659" i="4"/>
  <c r="W3659" i="4"/>
  <c r="V3659" i="4"/>
  <c r="U3659" i="4"/>
  <c r="T3659" i="4"/>
  <c r="AA3658" i="4"/>
  <c r="Z3658" i="4"/>
  <c r="Y3658" i="4"/>
  <c r="X3658" i="4"/>
  <c r="W3658" i="4"/>
  <c r="V3658" i="4"/>
  <c r="U3658" i="4"/>
  <c r="T3658" i="4"/>
  <c r="AA3657" i="4"/>
  <c r="Z3657" i="4"/>
  <c r="Y3657" i="4"/>
  <c r="X3657" i="4"/>
  <c r="W3657" i="4"/>
  <c r="V3657" i="4"/>
  <c r="U3657" i="4"/>
  <c r="T3657" i="4"/>
  <c r="AA3656" i="4"/>
  <c r="Z3656" i="4"/>
  <c r="Y3656" i="4"/>
  <c r="X3656" i="4"/>
  <c r="W3656" i="4"/>
  <c r="V3656" i="4"/>
  <c r="U3656" i="4"/>
  <c r="T3656" i="4"/>
  <c r="AA3655" i="4"/>
  <c r="Z3655" i="4"/>
  <c r="Y3655" i="4"/>
  <c r="X3655" i="4"/>
  <c r="W3655" i="4"/>
  <c r="V3655" i="4"/>
  <c r="U3655" i="4"/>
  <c r="T3655" i="4"/>
  <c r="AA3654" i="4"/>
  <c r="Z3654" i="4"/>
  <c r="Y3654" i="4"/>
  <c r="X3654" i="4"/>
  <c r="W3654" i="4"/>
  <c r="V3654" i="4"/>
  <c r="U3654" i="4"/>
  <c r="T3654" i="4"/>
  <c r="AA3653" i="4"/>
  <c r="Z3653" i="4"/>
  <c r="Y3653" i="4"/>
  <c r="X3653" i="4"/>
  <c r="W3653" i="4"/>
  <c r="V3653" i="4"/>
  <c r="U3653" i="4"/>
  <c r="T3653" i="4"/>
  <c r="AA3652" i="4"/>
  <c r="Z3652" i="4"/>
  <c r="Y3652" i="4"/>
  <c r="X3652" i="4"/>
  <c r="W3652" i="4"/>
  <c r="V3652" i="4"/>
  <c r="U3652" i="4"/>
  <c r="T3652" i="4"/>
  <c r="AA3651" i="4"/>
  <c r="Z3651" i="4"/>
  <c r="Y3651" i="4"/>
  <c r="X3651" i="4"/>
  <c r="W3651" i="4"/>
  <c r="V3651" i="4"/>
  <c r="U3651" i="4"/>
  <c r="T3651" i="4"/>
  <c r="AA3650" i="4"/>
  <c r="Z3650" i="4"/>
  <c r="Y3650" i="4"/>
  <c r="X3650" i="4"/>
  <c r="W3650" i="4"/>
  <c r="V3650" i="4"/>
  <c r="U3650" i="4"/>
  <c r="T3650" i="4"/>
  <c r="AA3649" i="4"/>
  <c r="Z3649" i="4"/>
  <c r="Y3649" i="4"/>
  <c r="X3649" i="4"/>
  <c r="W3649" i="4"/>
  <c r="V3649" i="4"/>
  <c r="U3649" i="4"/>
  <c r="T3649" i="4"/>
  <c r="AA3648" i="4"/>
  <c r="Z3648" i="4"/>
  <c r="Y3648" i="4"/>
  <c r="X3648" i="4"/>
  <c r="W3648" i="4"/>
  <c r="V3648" i="4"/>
  <c r="U3648" i="4"/>
  <c r="T3648" i="4"/>
  <c r="AA3647" i="4"/>
  <c r="Z3647" i="4"/>
  <c r="Y3647" i="4"/>
  <c r="X3647" i="4"/>
  <c r="W3647" i="4"/>
  <c r="V3647" i="4"/>
  <c r="U3647" i="4"/>
  <c r="T3647" i="4"/>
  <c r="AA3646" i="4"/>
  <c r="Z3646" i="4"/>
  <c r="Y3646" i="4"/>
  <c r="X3646" i="4"/>
  <c r="W3646" i="4"/>
  <c r="V3646" i="4"/>
  <c r="U3646" i="4"/>
  <c r="T3646" i="4"/>
  <c r="AA3645" i="4"/>
  <c r="Z3645" i="4"/>
  <c r="Y3645" i="4"/>
  <c r="X3645" i="4"/>
  <c r="W3645" i="4"/>
  <c r="V3645" i="4"/>
  <c r="U3645" i="4"/>
  <c r="T3645" i="4"/>
  <c r="AA3644" i="4"/>
  <c r="Z3644" i="4"/>
  <c r="Y3644" i="4"/>
  <c r="X3644" i="4"/>
  <c r="W3644" i="4"/>
  <c r="V3644" i="4"/>
  <c r="U3644" i="4"/>
  <c r="T3644" i="4"/>
  <c r="AA3643" i="4"/>
  <c r="Z3643" i="4"/>
  <c r="Y3643" i="4"/>
  <c r="X3643" i="4"/>
  <c r="W3643" i="4"/>
  <c r="V3643" i="4"/>
  <c r="U3643" i="4"/>
  <c r="T3643" i="4"/>
  <c r="AA3642" i="4"/>
  <c r="Z3642" i="4"/>
  <c r="Y3642" i="4"/>
  <c r="X3642" i="4"/>
  <c r="W3642" i="4"/>
  <c r="V3642" i="4"/>
  <c r="U3642" i="4"/>
  <c r="T3642" i="4"/>
  <c r="AA3641" i="4"/>
  <c r="Z3641" i="4"/>
  <c r="Y3641" i="4"/>
  <c r="X3641" i="4"/>
  <c r="W3641" i="4"/>
  <c r="V3641" i="4"/>
  <c r="U3641" i="4"/>
  <c r="T3641" i="4"/>
  <c r="AA3640" i="4"/>
  <c r="Z3640" i="4"/>
  <c r="Y3640" i="4"/>
  <c r="X3640" i="4"/>
  <c r="W3640" i="4"/>
  <c r="V3640" i="4"/>
  <c r="U3640" i="4"/>
  <c r="T3640" i="4"/>
  <c r="AA3639" i="4"/>
  <c r="Z3639" i="4"/>
  <c r="Y3639" i="4"/>
  <c r="X3639" i="4"/>
  <c r="W3639" i="4"/>
  <c r="V3639" i="4"/>
  <c r="U3639" i="4"/>
  <c r="T3639" i="4"/>
  <c r="AA3638" i="4"/>
  <c r="Z3638" i="4"/>
  <c r="Y3638" i="4"/>
  <c r="X3638" i="4"/>
  <c r="W3638" i="4"/>
  <c r="V3638" i="4"/>
  <c r="U3638" i="4"/>
  <c r="T3638" i="4"/>
  <c r="AA3637" i="4"/>
  <c r="Z3637" i="4"/>
  <c r="Y3637" i="4"/>
  <c r="X3637" i="4"/>
  <c r="W3637" i="4"/>
  <c r="V3637" i="4"/>
  <c r="U3637" i="4"/>
  <c r="T3637" i="4"/>
  <c r="AA3636" i="4"/>
  <c r="Z3636" i="4"/>
  <c r="Y3636" i="4"/>
  <c r="X3636" i="4"/>
  <c r="W3636" i="4"/>
  <c r="V3636" i="4"/>
  <c r="U3636" i="4"/>
  <c r="T3636" i="4"/>
  <c r="AA3635" i="4"/>
  <c r="Z3635" i="4"/>
  <c r="Y3635" i="4"/>
  <c r="X3635" i="4"/>
  <c r="W3635" i="4"/>
  <c r="V3635" i="4"/>
  <c r="U3635" i="4"/>
  <c r="T3635" i="4"/>
  <c r="AA3634" i="4"/>
  <c r="Z3634" i="4"/>
  <c r="Y3634" i="4"/>
  <c r="X3634" i="4"/>
  <c r="W3634" i="4"/>
  <c r="V3634" i="4"/>
  <c r="U3634" i="4"/>
  <c r="T3634" i="4"/>
  <c r="AA3633" i="4"/>
  <c r="Z3633" i="4"/>
  <c r="Y3633" i="4"/>
  <c r="X3633" i="4"/>
  <c r="W3633" i="4"/>
  <c r="V3633" i="4"/>
  <c r="U3633" i="4"/>
  <c r="T3633" i="4"/>
  <c r="AA3632" i="4"/>
  <c r="Z3632" i="4"/>
  <c r="Y3632" i="4"/>
  <c r="X3632" i="4"/>
  <c r="W3632" i="4"/>
  <c r="V3632" i="4"/>
  <c r="U3632" i="4"/>
  <c r="T3632" i="4"/>
  <c r="AA3631" i="4"/>
  <c r="Z3631" i="4"/>
  <c r="Y3631" i="4"/>
  <c r="X3631" i="4"/>
  <c r="W3631" i="4"/>
  <c r="V3631" i="4"/>
  <c r="U3631" i="4"/>
  <c r="T3631" i="4"/>
  <c r="AA3630" i="4"/>
  <c r="Z3630" i="4"/>
  <c r="Y3630" i="4"/>
  <c r="X3630" i="4"/>
  <c r="W3630" i="4"/>
  <c r="V3630" i="4"/>
  <c r="U3630" i="4"/>
  <c r="T3630" i="4"/>
  <c r="AA3629" i="4"/>
  <c r="Z3629" i="4"/>
  <c r="Y3629" i="4"/>
  <c r="X3629" i="4"/>
  <c r="W3629" i="4"/>
  <c r="V3629" i="4"/>
  <c r="U3629" i="4"/>
  <c r="T3629" i="4"/>
  <c r="AA3628" i="4"/>
  <c r="Z3628" i="4"/>
  <c r="Y3628" i="4"/>
  <c r="X3628" i="4"/>
  <c r="W3628" i="4"/>
  <c r="V3628" i="4"/>
  <c r="U3628" i="4"/>
  <c r="T3628" i="4"/>
  <c r="AA3627" i="4"/>
  <c r="Z3627" i="4"/>
  <c r="Y3627" i="4"/>
  <c r="X3627" i="4"/>
  <c r="W3627" i="4"/>
  <c r="V3627" i="4"/>
  <c r="U3627" i="4"/>
  <c r="T3627" i="4"/>
  <c r="AA3626" i="4"/>
  <c r="Z3626" i="4"/>
  <c r="Y3626" i="4"/>
  <c r="X3626" i="4"/>
  <c r="W3626" i="4"/>
  <c r="V3626" i="4"/>
  <c r="U3626" i="4"/>
  <c r="T3626" i="4"/>
  <c r="AA3625" i="4"/>
  <c r="Z3625" i="4"/>
  <c r="Y3625" i="4"/>
  <c r="X3625" i="4"/>
  <c r="W3625" i="4"/>
  <c r="V3625" i="4"/>
  <c r="U3625" i="4"/>
  <c r="T3625" i="4"/>
  <c r="AA3624" i="4"/>
  <c r="Z3624" i="4"/>
  <c r="Y3624" i="4"/>
  <c r="X3624" i="4"/>
  <c r="W3624" i="4"/>
  <c r="V3624" i="4"/>
  <c r="U3624" i="4"/>
  <c r="T3624" i="4"/>
  <c r="AA3623" i="4"/>
  <c r="Z3623" i="4"/>
  <c r="Y3623" i="4"/>
  <c r="X3623" i="4"/>
  <c r="W3623" i="4"/>
  <c r="V3623" i="4"/>
  <c r="U3623" i="4"/>
  <c r="T3623" i="4"/>
  <c r="AA3622" i="4"/>
  <c r="Z3622" i="4"/>
  <c r="Y3622" i="4"/>
  <c r="X3622" i="4"/>
  <c r="W3622" i="4"/>
  <c r="V3622" i="4"/>
  <c r="U3622" i="4"/>
  <c r="T3622" i="4"/>
  <c r="AA3621" i="4"/>
  <c r="Z3621" i="4"/>
  <c r="Y3621" i="4"/>
  <c r="X3621" i="4"/>
  <c r="W3621" i="4"/>
  <c r="V3621" i="4"/>
  <c r="U3621" i="4"/>
  <c r="T3621" i="4"/>
  <c r="AA3620" i="4"/>
  <c r="Z3620" i="4"/>
  <c r="Y3620" i="4"/>
  <c r="X3620" i="4"/>
  <c r="W3620" i="4"/>
  <c r="V3620" i="4"/>
  <c r="U3620" i="4"/>
  <c r="T3620" i="4"/>
  <c r="AA3619" i="4"/>
  <c r="Z3619" i="4"/>
  <c r="Y3619" i="4"/>
  <c r="X3619" i="4"/>
  <c r="W3619" i="4"/>
  <c r="V3619" i="4"/>
  <c r="U3619" i="4"/>
  <c r="T3619" i="4"/>
  <c r="AA3618" i="4"/>
  <c r="Z3618" i="4"/>
  <c r="Y3618" i="4"/>
  <c r="X3618" i="4"/>
  <c r="W3618" i="4"/>
  <c r="V3618" i="4"/>
  <c r="U3618" i="4"/>
  <c r="T3618" i="4"/>
  <c r="AA3617" i="4"/>
  <c r="Z3617" i="4"/>
  <c r="Y3617" i="4"/>
  <c r="X3617" i="4"/>
  <c r="W3617" i="4"/>
  <c r="V3617" i="4"/>
  <c r="U3617" i="4"/>
  <c r="T3617" i="4"/>
  <c r="AA3616" i="4"/>
  <c r="Z3616" i="4"/>
  <c r="Y3616" i="4"/>
  <c r="X3616" i="4"/>
  <c r="W3616" i="4"/>
  <c r="V3616" i="4"/>
  <c r="U3616" i="4"/>
  <c r="T3616" i="4"/>
  <c r="AA3615" i="4"/>
  <c r="Z3615" i="4"/>
  <c r="Y3615" i="4"/>
  <c r="X3615" i="4"/>
  <c r="W3615" i="4"/>
  <c r="V3615" i="4"/>
  <c r="U3615" i="4"/>
  <c r="T3615" i="4"/>
  <c r="AA3614" i="4"/>
  <c r="Z3614" i="4"/>
  <c r="Y3614" i="4"/>
  <c r="X3614" i="4"/>
  <c r="W3614" i="4"/>
  <c r="V3614" i="4"/>
  <c r="U3614" i="4"/>
  <c r="T3614" i="4"/>
  <c r="AA3613" i="4"/>
  <c r="Z3613" i="4"/>
  <c r="Y3613" i="4"/>
  <c r="X3613" i="4"/>
  <c r="W3613" i="4"/>
  <c r="V3613" i="4"/>
  <c r="U3613" i="4"/>
  <c r="T3613" i="4"/>
  <c r="AA3612" i="4"/>
  <c r="Z3612" i="4"/>
  <c r="Y3612" i="4"/>
  <c r="X3612" i="4"/>
  <c r="W3612" i="4"/>
  <c r="V3612" i="4"/>
  <c r="U3612" i="4"/>
  <c r="T3612" i="4"/>
  <c r="AA3611" i="4"/>
  <c r="Z3611" i="4"/>
  <c r="Y3611" i="4"/>
  <c r="X3611" i="4"/>
  <c r="W3611" i="4"/>
  <c r="V3611" i="4"/>
  <c r="U3611" i="4"/>
  <c r="T3611" i="4"/>
  <c r="AA3610" i="4"/>
  <c r="Z3610" i="4"/>
  <c r="Y3610" i="4"/>
  <c r="X3610" i="4"/>
  <c r="W3610" i="4"/>
  <c r="V3610" i="4"/>
  <c r="U3610" i="4"/>
  <c r="T3610" i="4"/>
  <c r="AA3609" i="4"/>
  <c r="Z3609" i="4"/>
  <c r="Y3609" i="4"/>
  <c r="X3609" i="4"/>
  <c r="W3609" i="4"/>
  <c r="V3609" i="4"/>
  <c r="U3609" i="4"/>
  <c r="T3609" i="4"/>
  <c r="AA3608" i="4"/>
  <c r="Z3608" i="4"/>
  <c r="Y3608" i="4"/>
  <c r="X3608" i="4"/>
  <c r="W3608" i="4"/>
  <c r="V3608" i="4"/>
  <c r="U3608" i="4"/>
  <c r="T3608" i="4"/>
  <c r="AA3607" i="4"/>
  <c r="Z3607" i="4"/>
  <c r="Y3607" i="4"/>
  <c r="X3607" i="4"/>
  <c r="W3607" i="4"/>
  <c r="V3607" i="4"/>
  <c r="U3607" i="4"/>
  <c r="T3607" i="4"/>
  <c r="AA3606" i="4"/>
  <c r="Z3606" i="4"/>
  <c r="Y3606" i="4"/>
  <c r="X3606" i="4"/>
  <c r="W3606" i="4"/>
  <c r="V3606" i="4"/>
  <c r="U3606" i="4"/>
  <c r="T3606" i="4"/>
  <c r="AA3605" i="4"/>
  <c r="Z3605" i="4"/>
  <c r="Y3605" i="4"/>
  <c r="X3605" i="4"/>
  <c r="W3605" i="4"/>
  <c r="V3605" i="4"/>
  <c r="U3605" i="4"/>
  <c r="T3605" i="4"/>
  <c r="AA3604" i="4"/>
  <c r="Z3604" i="4"/>
  <c r="Y3604" i="4"/>
  <c r="X3604" i="4"/>
  <c r="W3604" i="4"/>
  <c r="V3604" i="4"/>
  <c r="U3604" i="4"/>
  <c r="T3604" i="4"/>
  <c r="AA3603" i="4"/>
  <c r="Z3603" i="4"/>
  <c r="Y3603" i="4"/>
  <c r="X3603" i="4"/>
  <c r="W3603" i="4"/>
  <c r="V3603" i="4"/>
  <c r="U3603" i="4"/>
  <c r="T3603" i="4"/>
  <c r="AA3602" i="4"/>
  <c r="Z3602" i="4"/>
  <c r="Y3602" i="4"/>
  <c r="X3602" i="4"/>
  <c r="W3602" i="4"/>
  <c r="V3602" i="4"/>
  <c r="U3602" i="4"/>
  <c r="T3602" i="4"/>
  <c r="AA3601" i="4"/>
  <c r="Z3601" i="4"/>
  <c r="Y3601" i="4"/>
  <c r="X3601" i="4"/>
  <c r="W3601" i="4"/>
  <c r="V3601" i="4"/>
  <c r="U3601" i="4"/>
  <c r="T3601" i="4"/>
  <c r="AA3600" i="4"/>
  <c r="Z3600" i="4"/>
  <c r="Y3600" i="4"/>
  <c r="X3600" i="4"/>
  <c r="W3600" i="4"/>
  <c r="V3600" i="4"/>
  <c r="U3600" i="4"/>
  <c r="T3600" i="4"/>
  <c r="AA3599" i="4"/>
  <c r="Z3599" i="4"/>
  <c r="Y3599" i="4"/>
  <c r="X3599" i="4"/>
  <c r="W3599" i="4"/>
  <c r="V3599" i="4"/>
  <c r="U3599" i="4"/>
  <c r="T3599" i="4"/>
  <c r="AA3598" i="4"/>
  <c r="Z3598" i="4"/>
  <c r="Y3598" i="4"/>
  <c r="X3598" i="4"/>
  <c r="W3598" i="4"/>
  <c r="V3598" i="4"/>
  <c r="U3598" i="4"/>
  <c r="T3598" i="4"/>
  <c r="AA3597" i="4"/>
  <c r="Z3597" i="4"/>
  <c r="Y3597" i="4"/>
  <c r="X3597" i="4"/>
  <c r="W3597" i="4"/>
  <c r="V3597" i="4"/>
  <c r="U3597" i="4"/>
  <c r="T3597" i="4"/>
  <c r="AA3596" i="4"/>
  <c r="Z3596" i="4"/>
  <c r="Y3596" i="4"/>
  <c r="X3596" i="4"/>
  <c r="W3596" i="4"/>
  <c r="V3596" i="4"/>
  <c r="U3596" i="4"/>
  <c r="T3596" i="4"/>
  <c r="AA3595" i="4"/>
  <c r="Z3595" i="4"/>
  <c r="Y3595" i="4"/>
  <c r="X3595" i="4"/>
  <c r="W3595" i="4"/>
  <c r="V3595" i="4"/>
  <c r="U3595" i="4"/>
  <c r="T3595" i="4"/>
  <c r="AA3594" i="4"/>
  <c r="Z3594" i="4"/>
  <c r="Y3594" i="4"/>
  <c r="X3594" i="4"/>
  <c r="W3594" i="4"/>
  <c r="V3594" i="4"/>
  <c r="U3594" i="4"/>
  <c r="T3594" i="4"/>
  <c r="AA3593" i="4"/>
  <c r="Z3593" i="4"/>
  <c r="Y3593" i="4"/>
  <c r="X3593" i="4"/>
  <c r="W3593" i="4"/>
  <c r="V3593" i="4"/>
  <c r="U3593" i="4"/>
  <c r="T3593" i="4"/>
  <c r="AA3592" i="4"/>
  <c r="Z3592" i="4"/>
  <c r="Y3592" i="4"/>
  <c r="X3592" i="4"/>
  <c r="W3592" i="4"/>
  <c r="V3592" i="4"/>
  <c r="U3592" i="4"/>
  <c r="T3592" i="4"/>
  <c r="AA3591" i="4"/>
  <c r="Z3591" i="4"/>
  <c r="Y3591" i="4"/>
  <c r="X3591" i="4"/>
  <c r="W3591" i="4"/>
  <c r="V3591" i="4"/>
  <c r="U3591" i="4"/>
  <c r="T3591" i="4"/>
  <c r="AA3590" i="4"/>
  <c r="Z3590" i="4"/>
  <c r="Y3590" i="4"/>
  <c r="X3590" i="4"/>
  <c r="W3590" i="4"/>
  <c r="V3590" i="4"/>
  <c r="U3590" i="4"/>
  <c r="T3590" i="4"/>
  <c r="AA3589" i="4"/>
  <c r="Z3589" i="4"/>
  <c r="Y3589" i="4"/>
  <c r="X3589" i="4"/>
  <c r="W3589" i="4"/>
  <c r="V3589" i="4"/>
  <c r="U3589" i="4"/>
  <c r="T3589" i="4"/>
  <c r="AA3588" i="4"/>
  <c r="Z3588" i="4"/>
  <c r="Y3588" i="4"/>
  <c r="X3588" i="4"/>
  <c r="W3588" i="4"/>
  <c r="V3588" i="4"/>
  <c r="U3588" i="4"/>
  <c r="T3588" i="4"/>
  <c r="AA3587" i="4"/>
  <c r="Z3587" i="4"/>
  <c r="Y3587" i="4"/>
  <c r="X3587" i="4"/>
  <c r="W3587" i="4"/>
  <c r="V3587" i="4"/>
  <c r="U3587" i="4"/>
  <c r="T3587" i="4"/>
  <c r="AA3586" i="4"/>
  <c r="Z3586" i="4"/>
  <c r="Y3586" i="4"/>
  <c r="X3586" i="4"/>
  <c r="W3586" i="4"/>
  <c r="V3586" i="4"/>
  <c r="U3586" i="4"/>
  <c r="T3586" i="4"/>
  <c r="AA3585" i="4"/>
  <c r="Z3585" i="4"/>
  <c r="Y3585" i="4"/>
  <c r="X3585" i="4"/>
  <c r="W3585" i="4"/>
  <c r="V3585" i="4"/>
  <c r="U3585" i="4"/>
  <c r="T3585" i="4"/>
  <c r="AA3584" i="4"/>
  <c r="Z3584" i="4"/>
  <c r="Y3584" i="4"/>
  <c r="X3584" i="4"/>
  <c r="W3584" i="4"/>
  <c r="V3584" i="4"/>
  <c r="U3584" i="4"/>
  <c r="T3584" i="4"/>
  <c r="AA3583" i="4"/>
  <c r="Z3583" i="4"/>
  <c r="Y3583" i="4"/>
  <c r="X3583" i="4"/>
  <c r="W3583" i="4"/>
  <c r="V3583" i="4"/>
  <c r="U3583" i="4"/>
  <c r="T3583" i="4"/>
  <c r="AA3582" i="4"/>
  <c r="Z3582" i="4"/>
  <c r="Y3582" i="4"/>
  <c r="X3582" i="4"/>
  <c r="W3582" i="4"/>
  <c r="V3582" i="4"/>
  <c r="U3582" i="4"/>
  <c r="T3582" i="4"/>
  <c r="AA3581" i="4"/>
  <c r="Z3581" i="4"/>
  <c r="Y3581" i="4"/>
  <c r="X3581" i="4"/>
  <c r="W3581" i="4"/>
  <c r="V3581" i="4"/>
  <c r="U3581" i="4"/>
  <c r="T3581" i="4"/>
  <c r="AA3580" i="4"/>
  <c r="Z3580" i="4"/>
  <c r="Y3580" i="4"/>
  <c r="X3580" i="4"/>
  <c r="W3580" i="4"/>
  <c r="V3580" i="4"/>
  <c r="U3580" i="4"/>
  <c r="T3580" i="4"/>
  <c r="AA3579" i="4"/>
  <c r="Z3579" i="4"/>
  <c r="Y3579" i="4"/>
  <c r="X3579" i="4"/>
  <c r="W3579" i="4"/>
  <c r="V3579" i="4"/>
  <c r="U3579" i="4"/>
  <c r="T3579" i="4"/>
  <c r="AA3578" i="4"/>
  <c r="Z3578" i="4"/>
  <c r="Y3578" i="4"/>
  <c r="X3578" i="4"/>
  <c r="W3578" i="4"/>
  <c r="V3578" i="4"/>
  <c r="U3578" i="4"/>
  <c r="T3578" i="4"/>
  <c r="AA3577" i="4"/>
  <c r="Z3577" i="4"/>
  <c r="Y3577" i="4"/>
  <c r="X3577" i="4"/>
  <c r="W3577" i="4"/>
  <c r="V3577" i="4"/>
  <c r="U3577" i="4"/>
  <c r="T3577" i="4"/>
  <c r="AA3576" i="4"/>
  <c r="Z3576" i="4"/>
  <c r="Y3576" i="4"/>
  <c r="X3576" i="4"/>
  <c r="W3576" i="4"/>
  <c r="V3576" i="4"/>
  <c r="U3576" i="4"/>
  <c r="T3576" i="4"/>
  <c r="AA3575" i="4"/>
  <c r="Z3575" i="4"/>
  <c r="Y3575" i="4"/>
  <c r="X3575" i="4"/>
  <c r="W3575" i="4"/>
  <c r="V3575" i="4"/>
  <c r="U3575" i="4"/>
  <c r="T3575" i="4"/>
  <c r="AA3574" i="4"/>
  <c r="Z3574" i="4"/>
  <c r="Y3574" i="4"/>
  <c r="X3574" i="4"/>
  <c r="W3574" i="4"/>
  <c r="V3574" i="4"/>
  <c r="U3574" i="4"/>
  <c r="T3574" i="4"/>
  <c r="AA3573" i="4"/>
  <c r="Z3573" i="4"/>
  <c r="Y3573" i="4"/>
  <c r="X3573" i="4"/>
  <c r="W3573" i="4"/>
  <c r="V3573" i="4"/>
  <c r="U3573" i="4"/>
  <c r="T3573" i="4"/>
  <c r="AA3572" i="4"/>
  <c r="Z3572" i="4"/>
  <c r="Y3572" i="4"/>
  <c r="X3572" i="4"/>
  <c r="W3572" i="4"/>
  <c r="V3572" i="4"/>
  <c r="U3572" i="4"/>
  <c r="T3572" i="4"/>
  <c r="AA3571" i="4"/>
  <c r="Z3571" i="4"/>
  <c r="Y3571" i="4"/>
  <c r="X3571" i="4"/>
  <c r="W3571" i="4"/>
  <c r="V3571" i="4"/>
  <c r="U3571" i="4"/>
  <c r="T3571" i="4"/>
  <c r="AA3570" i="4"/>
  <c r="Z3570" i="4"/>
  <c r="Y3570" i="4"/>
  <c r="X3570" i="4"/>
  <c r="W3570" i="4"/>
  <c r="V3570" i="4"/>
  <c r="U3570" i="4"/>
  <c r="T3570" i="4"/>
  <c r="AA3569" i="4"/>
  <c r="Z3569" i="4"/>
  <c r="Y3569" i="4"/>
  <c r="X3569" i="4"/>
  <c r="W3569" i="4"/>
  <c r="V3569" i="4"/>
  <c r="U3569" i="4"/>
  <c r="T3569" i="4"/>
  <c r="AA3568" i="4"/>
  <c r="Z3568" i="4"/>
  <c r="Y3568" i="4"/>
  <c r="X3568" i="4"/>
  <c r="W3568" i="4"/>
  <c r="V3568" i="4"/>
  <c r="U3568" i="4"/>
  <c r="T3568" i="4"/>
  <c r="AA3567" i="4"/>
  <c r="Z3567" i="4"/>
  <c r="Y3567" i="4"/>
  <c r="X3567" i="4"/>
  <c r="W3567" i="4"/>
  <c r="V3567" i="4"/>
  <c r="U3567" i="4"/>
  <c r="T3567" i="4"/>
  <c r="AA3566" i="4"/>
  <c r="Z3566" i="4"/>
  <c r="Y3566" i="4"/>
  <c r="X3566" i="4"/>
  <c r="W3566" i="4"/>
  <c r="V3566" i="4"/>
  <c r="U3566" i="4"/>
  <c r="T3566" i="4"/>
  <c r="AA3565" i="4"/>
  <c r="Z3565" i="4"/>
  <c r="Y3565" i="4"/>
  <c r="X3565" i="4"/>
  <c r="W3565" i="4"/>
  <c r="V3565" i="4"/>
  <c r="U3565" i="4"/>
  <c r="T3565" i="4"/>
  <c r="AA3564" i="4"/>
  <c r="Z3564" i="4"/>
  <c r="Y3564" i="4"/>
  <c r="X3564" i="4"/>
  <c r="W3564" i="4"/>
  <c r="V3564" i="4"/>
  <c r="U3564" i="4"/>
  <c r="T3564" i="4"/>
  <c r="AA3563" i="4"/>
  <c r="Z3563" i="4"/>
  <c r="Y3563" i="4"/>
  <c r="X3563" i="4"/>
  <c r="W3563" i="4"/>
  <c r="V3563" i="4"/>
  <c r="U3563" i="4"/>
  <c r="T3563" i="4"/>
  <c r="AA3562" i="4"/>
  <c r="Z3562" i="4"/>
  <c r="Y3562" i="4"/>
  <c r="X3562" i="4"/>
  <c r="W3562" i="4"/>
  <c r="V3562" i="4"/>
  <c r="U3562" i="4"/>
  <c r="T3562" i="4"/>
  <c r="AA3561" i="4"/>
  <c r="Z3561" i="4"/>
  <c r="Y3561" i="4"/>
  <c r="X3561" i="4"/>
  <c r="W3561" i="4"/>
  <c r="V3561" i="4"/>
  <c r="U3561" i="4"/>
  <c r="T3561" i="4"/>
  <c r="AA3560" i="4"/>
  <c r="Z3560" i="4"/>
  <c r="Y3560" i="4"/>
  <c r="X3560" i="4"/>
  <c r="W3560" i="4"/>
  <c r="V3560" i="4"/>
  <c r="U3560" i="4"/>
  <c r="T3560" i="4"/>
  <c r="AA3559" i="4"/>
  <c r="Z3559" i="4"/>
  <c r="Y3559" i="4"/>
  <c r="X3559" i="4"/>
  <c r="W3559" i="4"/>
  <c r="V3559" i="4"/>
  <c r="U3559" i="4"/>
  <c r="T3559" i="4"/>
  <c r="AA3558" i="4"/>
  <c r="Z3558" i="4"/>
  <c r="Y3558" i="4"/>
  <c r="X3558" i="4"/>
  <c r="W3558" i="4"/>
  <c r="V3558" i="4"/>
  <c r="U3558" i="4"/>
  <c r="T3558" i="4"/>
  <c r="AA3557" i="4"/>
  <c r="Z3557" i="4"/>
  <c r="Y3557" i="4"/>
  <c r="X3557" i="4"/>
  <c r="W3557" i="4"/>
  <c r="V3557" i="4"/>
  <c r="U3557" i="4"/>
  <c r="T3557" i="4"/>
  <c r="AA3556" i="4"/>
  <c r="Z3556" i="4"/>
  <c r="Y3556" i="4"/>
  <c r="X3556" i="4"/>
  <c r="W3556" i="4"/>
  <c r="V3556" i="4"/>
  <c r="U3556" i="4"/>
  <c r="T3556" i="4"/>
  <c r="AA3555" i="4"/>
  <c r="Z3555" i="4"/>
  <c r="Y3555" i="4"/>
  <c r="X3555" i="4"/>
  <c r="W3555" i="4"/>
  <c r="V3555" i="4"/>
  <c r="U3555" i="4"/>
  <c r="T3555" i="4"/>
  <c r="AA3554" i="4"/>
  <c r="Z3554" i="4"/>
  <c r="Y3554" i="4"/>
  <c r="X3554" i="4"/>
  <c r="W3554" i="4"/>
  <c r="V3554" i="4"/>
  <c r="U3554" i="4"/>
  <c r="T3554" i="4"/>
  <c r="AA3553" i="4"/>
  <c r="Z3553" i="4"/>
  <c r="Y3553" i="4"/>
  <c r="X3553" i="4"/>
  <c r="W3553" i="4"/>
  <c r="V3553" i="4"/>
  <c r="U3553" i="4"/>
  <c r="T3553" i="4"/>
  <c r="AA3552" i="4"/>
  <c r="Z3552" i="4"/>
  <c r="Y3552" i="4"/>
  <c r="X3552" i="4"/>
  <c r="W3552" i="4"/>
  <c r="V3552" i="4"/>
  <c r="U3552" i="4"/>
  <c r="T3552" i="4"/>
  <c r="AA3551" i="4"/>
  <c r="Z3551" i="4"/>
  <c r="Y3551" i="4"/>
  <c r="X3551" i="4"/>
  <c r="W3551" i="4"/>
  <c r="V3551" i="4"/>
  <c r="U3551" i="4"/>
  <c r="T3551" i="4"/>
  <c r="AA3550" i="4"/>
  <c r="Z3550" i="4"/>
  <c r="Y3550" i="4"/>
  <c r="X3550" i="4"/>
  <c r="W3550" i="4"/>
  <c r="V3550" i="4"/>
  <c r="U3550" i="4"/>
  <c r="T3550" i="4"/>
  <c r="AA3549" i="4"/>
  <c r="Z3549" i="4"/>
  <c r="Y3549" i="4"/>
  <c r="X3549" i="4"/>
  <c r="W3549" i="4"/>
  <c r="V3549" i="4"/>
  <c r="U3549" i="4"/>
  <c r="T3549" i="4"/>
  <c r="AA3548" i="4"/>
  <c r="Z3548" i="4"/>
  <c r="Y3548" i="4"/>
  <c r="X3548" i="4"/>
  <c r="W3548" i="4"/>
  <c r="V3548" i="4"/>
  <c r="U3548" i="4"/>
  <c r="T3548" i="4"/>
  <c r="AA3547" i="4"/>
  <c r="Z3547" i="4"/>
  <c r="Y3547" i="4"/>
  <c r="X3547" i="4"/>
  <c r="W3547" i="4"/>
  <c r="V3547" i="4"/>
  <c r="U3547" i="4"/>
  <c r="T3547" i="4"/>
  <c r="AA3546" i="4"/>
  <c r="Z3546" i="4"/>
  <c r="Y3546" i="4"/>
  <c r="X3546" i="4"/>
  <c r="W3546" i="4"/>
  <c r="V3546" i="4"/>
  <c r="U3546" i="4"/>
  <c r="T3546" i="4"/>
  <c r="AA3545" i="4"/>
  <c r="Z3545" i="4"/>
  <c r="Y3545" i="4"/>
  <c r="X3545" i="4"/>
  <c r="W3545" i="4"/>
  <c r="V3545" i="4"/>
  <c r="U3545" i="4"/>
  <c r="T3545" i="4"/>
  <c r="AA3544" i="4"/>
  <c r="Z3544" i="4"/>
  <c r="Y3544" i="4"/>
  <c r="X3544" i="4"/>
  <c r="W3544" i="4"/>
  <c r="V3544" i="4"/>
  <c r="U3544" i="4"/>
  <c r="T3544" i="4"/>
  <c r="AA3543" i="4"/>
  <c r="Z3543" i="4"/>
  <c r="Y3543" i="4"/>
  <c r="X3543" i="4"/>
  <c r="W3543" i="4"/>
  <c r="V3543" i="4"/>
  <c r="U3543" i="4"/>
  <c r="T3543" i="4"/>
  <c r="AA3542" i="4"/>
  <c r="Z3542" i="4"/>
  <c r="Y3542" i="4"/>
  <c r="X3542" i="4"/>
  <c r="W3542" i="4"/>
  <c r="V3542" i="4"/>
  <c r="U3542" i="4"/>
  <c r="T3542" i="4"/>
  <c r="AA3541" i="4"/>
  <c r="Z3541" i="4"/>
  <c r="Y3541" i="4"/>
  <c r="X3541" i="4"/>
  <c r="W3541" i="4"/>
  <c r="V3541" i="4"/>
  <c r="U3541" i="4"/>
  <c r="T3541" i="4"/>
  <c r="AA3540" i="4"/>
  <c r="Z3540" i="4"/>
  <c r="Y3540" i="4"/>
  <c r="X3540" i="4"/>
  <c r="W3540" i="4"/>
  <c r="V3540" i="4"/>
  <c r="U3540" i="4"/>
  <c r="T3540" i="4"/>
  <c r="AA3539" i="4"/>
  <c r="Z3539" i="4"/>
  <c r="Y3539" i="4"/>
  <c r="X3539" i="4"/>
  <c r="W3539" i="4"/>
  <c r="V3539" i="4"/>
  <c r="U3539" i="4"/>
  <c r="T3539" i="4"/>
  <c r="AA3538" i="4"/>
  <c r="Z3538" i="4"/>
  <c r="Y3538" i="4"/>
  <c r="X3538" i="4"/>
  <c r="W3538" i="4"/>
  <c r="V3538" i="4"/>
  <c r="U3538" i="4"/>
  <c r="T3538" i="4"/>
  <c r="AA3537" i="4"/>
  <c r="Z3537" i="4"/>
  <c r="Y3537" i="4"/>
  <c r="X3537" i="4"/>
  <c r="W3537" i="4"/>
  <c r="V3537" i="4"/>
  <c r="U3537" i="4"/>
  <c r="T3537" i="4"/>
  <c r="AA3536" i="4"/>
  <c r="Z3536" i="4"/>
  <c r="Y3536" i="4"/>
  <c r="X3536" i="4"/>
  <c r="W3536" i="4"/>
  <c r="V3536" i="4"/>
  <c r="U3536" i="4"/>
  <c r="T3536" i="4"/>
  <c r="AA3535" i="4"/>
  <c r="Z3535" i="4"/>
  <c r="Y3535" i="4"/>
  <c r="X3535" i="4"/>
  <c r="W3535" i="4"/>
  <c r="V3535" i="4"/>
  <c r="U3535" i="4"/>
  <c r="T3535" i="4"/>
  <c r="AA3534" i="4"/>
  <c r="Z3534" i="4"/>
  <c r="Y3534" i="4"/>
  <c r="X3534" i="4"/>
  <c r="W3534" i="4"/>
  <c r="V3534" i="4"/>
  <c r="U3534" i="4"/>
  <c r="T3534" i="4"/>
  <c r="AA3533" i="4"/>
  <c r="Z3533" i="4"/>
  <c r="Y3533" i="4"/>
  <c r="X3533" i="4"/>
  <c r="W3533" i="4"/>
  <c r="V3533" i="4"/>
  <c r="U3533" i="4"/>
  <c r="T3533" i="4"/>
  <c r="AA3532" i="4"/>
  <c r="Z3532" i="4"/>
  <c r="Y3532" i="4"/>
  <c r="X3532" i="4"/>
  <c r="W3532" i="4"/>
  <c r="V3532" i="4"/>
  <c r="U3532" i="4"/>
  <c r="T3532" i="4"/>
  <c r="AA3531" i="4"/>
  <c r="Z3531" i="4"/>
  <c r="Y3531" i="4"/>
  <c r="X3531" i="4"/>
  <c r="W3531" i="4"/>
  <c r="V3531" i="4"/>
  <c r="U3531" i="4"/>
  <c r="T3531" i="4"/>
  <c r="AA3530" i="4"/>
  <c r="Z3530" i="4"/>
  <c r="Y3530" i="4"/>
  <c r="X3530" i="4"/>
  <c r="W3530" i="4"/>
  <c r="V3530" i="4"/>
  <c r="U3530" i="4"/>
  <c r="T3530" i="4"/>
  <c r="AA3529" i="4"/>
  <c r="Z3529" i="4"/>
  <c r="Y3529" i="4"/>
  <c r="X3529" i="4"/>
  <c r="W3529" i="4"/>
  <c r="V3529" i="4"/>
  <c r="U3529" i="4"/>
  <c r="T3529" i="4"/>
  <c r="AA3528" i="4"/>
  <c r="Z3528" i="4"/>
  <c r="Y3528" i="4"/>
  <c r="X3528" i="4"/>
  <c r="W3528" i="4"/>
  <c r="V3528" i="4"/>
  <c r="U3528" i="4"/>
  <c r="T3528" i="4"/>
  <c r="AA3527" i="4"/>
  <c r="Z3527" i="4"/>
  <c r="Y3527" i="4"/>
  <c r="X3527" i="4"/>
  <c r="W3527" i="4"/>
  <c r="V3527" i="4"/>
  <c r="U3527" i="4"/>
  <c r="T3527" i="4"/>
  <c r="AA3526" i="4"/>
  <c r="Z3526" i="4"/>
  <c r="Y3526" i="4"/>
  <c r="X3526" i="4"/>
  <c r="W3526" i="4"/>
  <c r="V3526" i="4"/>
  <c r="U3526" i="4"/>
  <c r="T3526" i="4"/>
  <c r="AA3525" i="4"/>
  <c r="Z3525" i="4"/>
  <c r="Y3525" i="4"/>
  <c r="X3525" i="4"/>
  <c r="W3525" i="4"/>
  <c r="V3525" i="4"/>
  <c r="U3525" i="4"/>
  <c r="T3525" i="4"/>
  <c r="AA3524" i="4"/>
  <c r="Z3524" i="4"/>
  <c r="Y3524" i="4"/>
  <c r="X3524" i="4"/>
  <c r="W3524" i="4"/>
  <c r="V3524" i="4"/>
  <c r="U3524" i="4"/>
  <c r="T3524" i="4"/>
  <c r="AA3523" i="4"/>
  <c r="Z3523" i="4"/>
  <c r="Y3523" i="4"/>
  <c r="X3523" i="4"/>
  <c r="W3523" i="4"/>
  <c r="V3523" i="4"/>
  <c r="U3523" i="4"/>
  <c r="T3523" i="4"/>
  <c r="AA3522" i="4"/>
  <c r="Z3522" i="4"/>
  <c r="Y3522" i="4"/>
  <c r="X3522" i="4"/>
  <c r="W3522" i="4"/>
  <c r="V3522" i="4"/>
  <c r="U3522" i="4"/>
  <c r="T3522" i="4"/>
  <c r="AA3521" i="4"/>
  <c r="Z3521" i="4"/>
  <c r="Y3521" i="4"/>
  <c r="X3521" i="4"/>
  <c r="W3521" i="4"/>
  <c r="V3521" i="4"/>
  <c r="U3521" i="4"/>
  <c r="T3521" i="4"/>
  <c r="AA3520" i="4"/>
  <c r="Z3520" i="4"/>
  <c r="Y3520" i="4"/>
  <c r="X3520" i="4"/>
  <c r="W3520" i="4"/>
  <c r="V3520" i="4"/>
  <c r="U3520" i="4"/>
  <c r="T3520" i="4"/>
  <c r="AA3519" i="4"/>
  <c r="Z3519" i="4"/>
  <c r="Y3519" i="4"/>
  <c r="X3519" i="4"/>
  <c r="W3519" i="4"/>
  <c r="V3519" i="4"/>
  <c r="U3519" i="4"/>
  <c r="T3519" i="4"/>
  <c r="AA3518" i="4"/>
  <c r="Z3518" i="4"/>
  <c r="Y3518" i="4"/>
  <c r="X3518" i="4"/>
  <c r="W3518" i="4"/>
  <c r="V3518" i="4"/>
  <c r="U3518" i="4"/>
  <c r="T3518" i="4"/>
  <c r="AA3517" i="4"/>
  <c r="Z3517" i="4"/>
  <c r="Y3517" i="4"/>
  <c r="X3517" i="4"/>
  <c r="W3517" i="4"/>
  <c r="V3517" i="4"/>
  <c r="U3517" i="4"/>
  <c r="T3517" i="4"/>
  <c r="AA3516" i="4"/>
  <c r="Z3516" i="4"/>
  <c r="Y3516" i="4"/>
  <c r="X3516" i="4"/>
  <c r="W3516" i="4"/>
  <c r="V3516" i="4"/>
  <c r="U3516" i="4"/>
  <c r="T3516" i="4"/>
  <c r="AA3515" i="4"/>
  <c r="Z3515" i="4"/>
  <c r="Y3515" i="4"/>
  <c r="X3515" i="4"/>
  <c r="W3515" i="4"/>
  <c r="V3515" i="4"/>
  <c r="U3515" i="4"/>
  <c r="T3515" i="4"/>
  <c r="AA3514" i="4"/>
  <c r="Z3514" i="4"/>
  <c r="Y3514" i="4"/>
  <c r="X3514" i="4"/>
  <c r="W3514" i="4"/>
  <c r="V3514" i="4"/>
  <c r="U3514" i="4"/>
  <c r="T3514" i="4"/>
  <c r="AA3513" i="4"/>
  <c r="Z3513" i="4"/>
  <c r="Y3513" i="4"/>
  <c r="X3513" i="4"/>
  <c r="W3513" i="4"/>
  <c r="V3513" i="4"/>
  <c r="U3513" i="4"/>
  <c r="T3513" i="4"/>
  <c r="AA3512" i="4"/>
  <c r="Z3512" i="4"/>
  <c r="Y3512" i="4"/>
  <c r="X3512" i="4"/>
  <c r="W3512" i="4"/>
  <c r="V3512" i="4"/>
  <c r="U3512" i="4"/>
  <c r="T3512" i="4"/>
  <c r="AA3511" i="4"/>
  <c r="Z3511" i="4"/>
  <c r="Y3511" i="4"/>
  <c r="X3511" i="4"/>
  <c r="W3511" i="4"/>
  <c r="V3511" i="4"/>
  <c r="U3511" i="4"/>
  <c r="T3511" i="4"/>
  <c r="AA3510" i="4"/>
  <c r="Z3510" i="4"/>
  <c r="Y3510" i="4"/>
  <c r="X3510" i="4"/>
  <c r="W3510" i="4"/>
  <c r="V3510" i="4"/>
  <c r="U3510" i="4"/>
  <c r="T3510" i="4"/>
  <c r="AA3509" i="4"/>
  <c r="Z3509" i="4"/>
  <c r="Y3509" i="4"/>
  <c r="X3509" i="4"/>
  <c r="W3509" i="4"/>
  <c r="V3509" i="4"/>
  <c r="U3509" i="4"/>
  <c r="T3509" i="4"/>
  <c r="AA3508" i="4"/>
  <c r="Z3508" i="4"/>
  <c r="Y3508" i="4"/>
  <c r="X3508" i="4"/>
  <c r="W3508" i="4"/>
  <c r="V3508" i="4"/>
  <c r="U3508" i="4"/>
  <c r="T3508" i="4"/>
  <c r="AA3507" i="4"/>
  <c r="Z3507" i="4"/>
  <c r="Y3507" i="4"/>
  <c r="X3507" i="4"/>
  <c r="W3507" i="4"/>
  <c r="V3507" i="4"/>
  <c r="U3507" i="4"/>
  <c r="T3507" i="4"/>
  <c r="AA3506" i="4"/>
  <c r="Z3506" i="4"/>
  <c r="Y3506" i="4"/>
  <c r="X3506" i="4"/>
  <c r="W3506" i="4"/>
  <c r="V3506" i="4"/>
  <c r="U3506" i="4"/>
  <c r="T3506" i="4"/>
  <c r="AA3505" i="4"/>
  <c r="Z3505" i="4"/>
  <c r="Y3505" i="4"/>
  <c r="X3505" i="4"/>
  <c r="W3505" i="4"/>
  <c r="V3505" i="4"/>
  <c r="U3505" i="4"/>
  <c r="T3505" i="4"/>
  <c r="AA3504" i="4"/>
  <c r="Z3504" i="4"/>
  <c r="Y3504" i="4"/>
  <c r="X3504" i="4"/>
  <c r="W3504" i="4"/>
  <c r="V3504" i="4"/>
  <c r="U3504" i="4"/>
  <c r="T3504" i="4"/>
  <c r="AA3503" i="4"/>
  <c r="Z3503" i="4"/>
  <c r="Y3503" i="4"/>
  <c r="X3503" i="4"/>
  <c r="W3503" i="4"/>
  <c r="V3503" i="4"/>
  <c r="U3503" i="4"/>
  <c r="T3503" i="4"/>
  <c r="AA3502" i="4"/>
  <c r="Z3502" i="4"/>
  <c r="Y3502" i="4"/>
  <c r="X3502" i="4"/>
  <c r="W3502" i="4"/>
  <c r="V3502" i="4"/>
  <c r="U3502" i="4"/>
  <c r="T3502" i="4"/>
  <c r="AA3501" i="4"/>
  <c r="Z3501" i="4"/>
  <c r="Y3501" i="4"/>
  <c r="X3501" i="4"/>
  <c r="W3501" i="4"/>
  <c r="V3501" i="4"/>
  <c r="U3501" i="4"/>
  <c r="T3501" i="4"/>
  <c r="AA3500" i="4"/>
  <c r="Z3500" i="4"/>
  <c r="Y3500" i="4"/>
  <c r="X3500" i="4"/>
  <c r="W3500" i="4"/>
  <c r="V3500" i="4"/>
  <c r="U3500" i="4"/>
  <c r="T3500" i="4"/>
  <c r="AA3499" i="4"/>
  <c r="Z3499" i="4"/>
  <c r="Y3499" i="4"/>
  <c r="X3499" i="4"/>
  <c r="W3499" i="4"/>
  <c r="V3499" i="4"/>
  <c r="U3499" i="4"/>
  <c r="T3499" i="4"/>
  <c r="AA3498" i="4"/>
  <c r="Z3498" i="4"/>
  <c r="Y3498" i="4"/>
  <c r="X3498" i="4"/>
  <c r="W3498" i="4"/>
  <c r="V3498" i="4"/>
  <c r="U3498" i="4"/>
  <c r="T3498" i="4"/>
  <c r="AA3497" i="4"/>
  <c r="Z3497" i="4"/>
  <c r="Y3497" i="4"/>
  <c r="X3497" i="4"/>
  <c r="W3497" i="4"/>
  <c r="V3497" i="4"/>
  <c r="U3497" i="4"/>
  <c r="T3497" i="4"/>
  <c r="AA3496" i="4"/>
  <c r="Z3496" i="4"/>
  <c r="Y3496" i="4"/>
  <c r="X3496" i="4"/>
  <c r="W3496" i="4"/>
  <c r="V3496" i="4"/>
  <c r="U3496" i="4"/>
  <c r="T3496" i="4"/>
  <c r="AA3495" i="4"/>
  <c r="Z3495" i="4"/>
  <c r="Y3495" i="4"/>
  <c r="X3495" i="4"/>
  <c r="W3495" i="4"/>
  <c r="V3495" i="4"/>
  <c r="U3495" i="4"/>
  <c r="T3495" i="4"/>
  <c r="AA3494" i="4"/>
  <c r="Z3494" i="4"/>
  <c r="Y3494" i="4"/>
  <c r="X3494" i="4"/>
  <c r="W3494" i="4"/>
  <c r="V3494" i="4"/>
  <c r="U3494" i="4"/>
  <c r="T3494" i="4"/>
  <c r="AA3493" i="4"/>
  <c r="Z3493" i="4"/>
  <c r="Y3493" i="4"/>
  <c r="X3493" i="4"/>
  <c r="W3493" i="4"/>
  <c r="V3493" i="4"/>
  <c r="U3493" i="4"/>
  <c r="T3493" i="4"/>
  <c r="AA3492" i="4"/>
  <c r="Z3492" i="4"/>
  <c r="Y3492" i="4"/>
  <c r="X3492" i="4"/>
  <c r="W3492" i="4"/>
  <c r="V3492" i="4"/>
  <c r="U3492" i="4"/>
  <c r="T3492" i="4"/>
  <c r="AA3491" i="4"/>
  <c r="Z3491" i="4"/>
  <c r="Y3491" i="4"/>
  <c r="X3491" i="4"/>
  <c r="W3491" i="4"/>
  <c r="V3491" i="4"/>
  <c r="U3491" i="4"/>
  <c r="T3491" i="4"/>
  <c r="AA3490" i="4"/>
  <c r="Z3490" i="4"/>
  <c r="Y3490" i="4"/>
  <c r="X3490" i="4"/>
  <c r="W3490" i="4"/>
  <c r="V3490" i="4"/>
  <c r="U3490" i="4"/>
  <c r="T3490" i="4"/>
  <c r="AA3489" i="4"/>
  <c r="Z3489" i="4"/>
  <c r="Y3489" i="4"/>
  <c r="X3489" i="4"/>
  <c r="W3489" i="4"/>
  <c r="V3489" i="4"/>
  <c r="U3489" i="4"/>
  <c r="T3489" i="4"/>
  <c r="AA3488" i="4"/>
  <c r="Z3488" i="4"/>
  <c r="Y3488" i="4"/>
  <c r="X3488" i="4"/>
  <c r="W3488" i="4"/>
  <c r="V3488" i="4"/>
  <c r="U3488" i="4"/>
  <c r="T3488" i="4"/>
  <c r="AA3487" i="4"/>
  <c r="Z3487" i="4"/>
  <c r="Y3487" i="4"/>
  <c r="X3487" i="4"/>
  <c r="W3487" i="4"/>
  <c r="V3487" i="4"/>
  <c r="U3487" i="4"/>
  <c r="T3487" i="4"/>
  <c r="AA3486" i="4"/>
  <c r="Z3486" i="4"/>
  <c r="Y3486" i="4"/>
  <c r="X3486" i="4"/>
  <c r="W3486" i="4"/>
  <c r="V3486" i="4"/>
  <c r="U3486" i="4"/>
  <c r="T3486" i="4"/>
  <c r="AA3485" i="4"/>
  <c r="Z3485" i="4"/>
  <c r="Y3485" i="4"/>
  <c r="X3485" i="4"/>
  <c r="W3485" i="4"/>
  <c r="V3485" i="4"/>
  <c r="U3485" i="4"/>
  <c r="T3485" i="4"/>
  <c r="AA3484" i="4"/>
  <c r="Z3484" i="4"/>
  <c r="Y3484" i="4"/>
  <c r="X3484" i="4"/>
  <c r="W3484" i="4"/>
  <c r="V3484" i="4"/>
  <c r="U3484" i="4"/>
  <c r="T3484" i="4"/>
  <c r="AA3483" i="4"/>
  <c r="Z3483" i="4"/>
  <c r="Y3483" i="4"/>
  <c r="X3483" i="4"/>
  <c r="W3483" i="4"/>
  <c r="V3483" i="4"/>
  <c r="U3483" i="4"/>
  <c r="T3483" i="4"/>
  <c r="AA3482" i="4"/>
  <c r="Z3482" i="4"/>
  <c r="Y3482" i="4"/>
  <c r="X3482" i="4"/>
  <c r="W3482" i="4"/>
  <c r="V3482" i="4"/>
  <c r="U3482" i="4"/>
  <c r="T3482" i="4"/>
  <c r="AA3481" i="4"/>
  <c r="Z3481" i="4"/>
  <c r="Y3481" i="4"/>
  <c r="X3481" i="4"/>
  <c r="W3481" i="4"/>
  <c r="V3481" i="4"/>
  <c r="U3481" i="4"/>
  <c r="T3481" i="4"/>
  <c r="AA3480" i="4"/>
  <c r="Z3480" i="4"/>
  <c r="Y3480" i="4"/>
  <c r="X3480" i="4"/>
  <c r="W3480" i="4"/>
  <c r="V3480" i="4"/>
  <c r="U3480" i="4"/>
  <c r="T3480" i="4"/>
  <c r="AA3479" i="4"/>
  <c r="Z3479" i="4"/>
  <c r="Y3479" i="4"/>
  <c r="X3479" i="4"/>
  <c r="W3479" i="4"/>
  <c r="V3479" i="4"/>
  <c r="U3479" i="4"/>
  <c r="T3479" i="4"/>
  <c r="AA3478" i="4"/>
  <c r="Z3478" i="4"/>
  <c r="Y3478" i="4"/>
  <c r="X3478" i="4"/>
  <c r="W3478" i="4"/>
  <c r="V3478" i="4"/>
  <c r="U3478" i="4"/>
  <c r="T3478" i="4"/>
  <c r="AA3477" i="4"/>
  <c r="Z3477" i="4"/>
  <c r="Y3477" i="4"/>
  <c r="X3477" i="4"/>
  <c r="W3477" i="4"/>
  <c r="V3477" i="4"/>
  <c r="U3477" i="4"/>
  <c r="T3477" i="4"/>
  <c r="AA3476" i="4"/>
  <c r="Z3476" i="4"/>
  <c r="Y3476" i="4"/>
  <c r="X3476" i="4"/>
  <c r="W3476" i="4"/>
  <c r="V3476" i="4"/>
  <c r="U3476" i="4"/>
  <c r="T3476" i="4"/>
  <c r="AA3475" i="4"/>
  <c r="Z3475" i="4"/>
  <c r="Y3475" i="4"/>
  <c r="X3475" i="4"/>
  <c r="W3475" i="4"/>
  <c r="V3475" i="4"/>
  <c r="U3475" i="4"/>
  <c r="T3475" i="4"/>
  <c r="AA3474" i="4"/>
  <c r="Z3474" i="4"/>
  <c r="Y3474" i="4"/>
  <c r="X3474" i="4"/>
  <c r="W3474" i="4"/>
  <c r="V3474" i="4"/>
  <c r="U3474" i="4"/>
  <c r="T3474" i="4"/>
  <c r="AA3473" i="4"/>
  <c r="Z3473" i="4"/>
  <c r="Y3473" i="4"/>
  <c r="X3473" i="4"/>
  <c r="W3473" i="4"/>
  <c r="V3473" i="4"/>
  <c r="U3473" i="4"/>
  <c r="T3473" i="4"/>
  <c r="AA3472" i="4"/>
  <c r="Z3472" i="4"/>
  <c r="Y3472" i="4"/>
  <c r="X3472" i="4"/>
  <c r="W3472" i="4"/>
  <c r="V3472" i="4"/>
  <c r="U3472" i="4"/>
  <c r="T3472" i="4"/>
  <c r="AA3471" i="4"/>
  <c r="Z3471" i="4"/>
  <c r="Y3471" i="4"/>
  <c r="X3471" i="4"/>
  <c r="W3471" i="4"/>
  <c r="V3471" i="4"/>
  <c r="U3471" i="4"/>
  <c r="T3471" i="4"/>
  <c r="AA3470" i="4"/>
  <c r="Z3470" i="4"/>
  <c r="Y3470" i="4"/>
  <c r="X3470" i="4"/>
  <c r="W3470" i="4"/>
  <c r="V3470" i="4"/>
  <c r="U3470" i="4"/>
  <c r="T3470" i="4"/>
  <c r="AA3469" i="4"/>
  <c r="Z3469" i="4"/>
  <c r="Y3469" i="4"/>
  <c r="X3469" i="4"/>
  <c r="W3469" i="4"/>
  <c r="V3469" i="4"/>
  <c r="U3469" i="4"/>
  <c r="T3469" i="4"/>
  <c r="AA3468" i="4"/>
  <c r="Z3468" i="4"/>
  <c r="Y3468" i="4"/>
  <c r="X3468" i="4"/>
  <c r="W3468" i="4"/>
  <c r="V3468" i="4"/>
  <c r="U3468" i="4"/>
  <c r="T3468" i="4"/>
  <c r="AA3467" i="4"/>
  <c r="Z3467" i="4"/>
  <c r="Y3467" i="4"/>
  <c r="X3467" i="4"/>
  <c r="W3467" i="4"/>
  <c r="V3467" i="4"/>
  <c r="U3467" i="4"/>
  <c r="T3467" i="4"/>
  <c r="AA3466" i="4"/>
  <c r="Z3466" i="4"/>
  <c r="Y3466" i="4"/>
  <c r="X3466" i="4"/>
  <c r="W3466" i="4"/>
  <c r="V3466" i="4"/>
  <c r="U3466" i="4"/>
  <c r="T3466" i="4"/>
  <c r="AA3465" i="4"/>
  <c r="Z3465" i="4"/>
  <c r="Y3465" i="4"/>
  <c r="X3465" i="4"/>
  <c r="W3465" i="4"/>
  <c r="V3465" i="4"/>
  <c r="U3465" i="4"/>
  <c r="T3465" i="4"/>
  <c r="AA3464" i="4"/>
  <c r="Z3464" i="4"/>
  <c r="Y3464" i="4"/>
  <c r="X3464" i="4"/>
  <c r="W3464" i="4"/>
  <c r="V3464" i="4"/>
  <c r="U3464" i="4"/>
  <c r="T3464" i="4"/>
  <c r="AA3463" i="4"/>
  <c r="Z3463" i="4"/>
  <c r="Y3463" i="4"/>
  <c r="X3463" i="4"/>
  <c r="W3463" i="4"/>
  <c r="V3463" i="4"/>
  <c r="U3463" i="4"/>
  <c r="T3463" i="4"/>
  <c r="AA3462" i="4"/>
  <c r="Z3462" i="4"/>
  <c r="Y3462" i="4"/>
  <c r="X3462" i="4"/>
  <c r="W3462" i="4"/>
  <c r="V3462" i="4"/>
  <c r="U3462" i="4"/>
  <c r="T3462" i="4"/>
  <c r="AA3461" i="4"/>
  <c r="Z3461" i="4"/>
  <c r="Y3461" i="4"/>
  <c r="X3461" i="4"/>
  <c r="W3461" i="4"/>
  <c r="V3461" i="4"/>
  <c r="U3461" i="4"/>
  <c r="T3461" i="4"/>
  <c r="AA3460" i="4"/>
  <c r="Z3460" i="4"/>
  <c r="Y3460" i="4"/>
  <c r="X3460" i="4"/>
  <c r="W3460" i="4"/>
  <c r="V3460" i="4"/>
  <c r="U3460" i="4"/>
  <c r="T3460" i="4"/>
  <c r="AA3459" i="4"/>
  <c r="Z3459" i="4"/>
  <c r="Y3459" i="4"/>
  <c r="X3459" i="4"/>
  <c r="W3459" i="4"/>
  <c r="V3459" i="4"/>
  <c r="U3459" i="4"/>
  <c r="T3459" i="4"/>
  <c r="AA3458" i="4"/>
  <c r="Z3458" i="4"/>
  <c r="Y3458" i="4"/>
  <c r="X3458" i="4"/>
  <c r="W3458" i="4"/>
  <c r="V3458" i="4"/>
  <c r="U3458" i="4"/>
  <c r="T3458" i="4"/>
  <c r="AA3457" i="4"/>
  <c r="Z3457" i="4"/>
  <c r="Y3457" i="4"/>
  <c r="X3457" i="4"/>
  <c r="W3457" i="4"/>
  <c r="V3457" i="4"/>
  <c r="U3457" i="4"/>
  <c r="T3457" i="4"/>
  <c r="AA3456" i="4"/>
  <c r="Z3456" i="4"/>
  <c r="Y3456" i="4"/>
  <c r="X3456" i="4"/>
  <c r="W3456" i="4"/>
  <c r="V3456" i="4"/>
  <c r="U3456" i="4"/>
  <c r="T3456" i="4"/>
  <c r="AA3455" i="4"/>
  <c r="Z3455" i="4"/>
  <c r="Y3455" i="4"/>
  <c r="X3455" i="4"/>
  <c r="W3455" i="4"/>
  <c r="V3455" i="4"/>
  <c r="U3455" i="4"/>
  <c r="T3455" i="4"/>
  <c r="AA3454" i="4"/>
  <c r="Z3454" i="4"/>
  <c r="Y3454" i="4"/>
  <c r="X3454" i="4"/>
  <c r="W3454" i="4"/>
  <c r="V3454" i="4"/>
  <c r="U3454" i="4"/>
  <c r="T3454" i="4"/>
  <c r="AA3453" i="4"/>
  <c r="Z3453" i="4"/>
  <c r="Y3453" i="4"/>
  <c r="X3453" i="4"/>
  <c r="W3453" i="4"/>
  <c r="V3453" i="4"/>
  <c r="U3453" i="4"/>
  <c r="T3453" i="4"/>
  <c r="AA3452" i="4"/>
  <c r="Z3452" i="4"/>
  <c r="Y3452" i="4"/>
  <c r="X3452" i="4"/>
  <c r="W3452" i="4"/>
  <c r="V3452" i="4"/>
  <c r="U3452" i="4"/>
  <c r="T3452" i="4"/>
  <c r="AA3451" i="4"/>
  <c r="Z3451" i="4"/>
  <c r="Y3451" i="4"/>
  <c r="X3451" i="4"/>
  <c r="W3451" i="4"/>
  <c r="V3451" i="4"/>
  <c r="U3451" i="4"/>
  <c r="T3451" i="4"/>
  <c r="AA3450" i="4"/>
  <c r="Z3450" i="4"/>
  <c r="Y3450" i="4"/>
  <c r="X3450" i="4"/>
  <c r="W3450" i="4"/>
  <c r="V3450" i="4"/>
  <c r="U3450" i="4"/>
  <c r="T3450" i="4"/>
  <c r="AA3449" i="4"/>
  <c r="Z3449" i="4"/>
  <c r="Y3449" i="4"/>
  <c r="X3449" i="4"/>
  <c r="W3449" i="4"/>
  <c r="V3449" i="4"/>
  <c r="U3449" i="4"/>
  <c r="T3449" i="4"/>
  <c r="AA3448" i="4"/>
  <c r="Z3448" i="4"/>
  <c r="Y3448" i="4"/>
  <c r="X3448" i="4"/>
  <c r="W3448" i="4"/>
  <c r="V3448" i="4"/>
  <c r="U3448" i="4"/>
  <c r="T3448" i="4"/>
  <c r="AA3447" i="4"/>
  <c r="Z3447" i="4"/>
  <c r="Y3447" i="4"/>
  <c r="X3447" i="4"/>
  <c r="W3447" i="4"/>
  <c r="V3447" i="4"/>
  <c r="U3447" i="4"/>
  <c r="T3447" i="4"/>
  <c r="AA3446" i="4"/>
  <c r="Z3446" i="4"/>
  <c r="Y3446" i="4"/>
  <c r="X3446" i="4"/>
  <c r="W3446" i="4"/>
  <c r="V3446" i="4"/>
  <c r="U3446" i="4"/>
  <c r="T3446" i="4"/>
  <c r="AA3445" i="4"/>
  <c r="Z3445" i="4"/>
  <c r="Y3445" i="4"/>
  <c r="X3445" i="4"/>
  <c r="W3445" i="4"/>
  <c r="V3445" i="4"/>
  <c r="U3445" i="4"/>
  <c r="T3445" i="4"/>
  <c r="AA3444" i="4"/>
  <c r="Z3444" i="4"/>
  <c r="Y3444" i="4"/>
  <c r="X3444" i="4"/>
  <c r="W3444" i="4"/>
  <c r="V3444" i="4"/>
  <c r="U3444" i="4"/>
  <c r="T3444" i="4"/>
  <c r="AA3443" i="4"/>
  <c r="Z3443" i="4"/>
  <c r="Y3443" i="4"/>
  <c r="X3443" i="4"/>
  <c r="W3443" i="4"/>
  <c r="V3443" i="4"/>
  <c r="U3443" i="4"/>
  <c r="T3443" i="4"/>
  <c r="AA3442" i="4"/>
  <c r="Z3442" i="4"/>
  <c r="Y3442" i="4"/>
  <c r="X3442" i="4"/>
  <c r="W3442" i="4"/>
  <c r="V3442" i="4"/>
  <c r="U3442" i="4"/>
  <c r="T3442" i="4"/>
  <c r="AA3441" i="4"/>
  <c r="Z3441" i="4"/>
  <c r="Y3441" i="4"/>
  <c r="X3441" i="4"/>
  <c r="W3441" i="4"/>
  <c r="V3441" i="4"/>
  <c r="U3441" i="4"/>
  <c r="T3441" i="4"/>
  <c r="AA3440" i="4"/>
  <c r="Z3440" i="4"/>
  <c r="Y3440" i="4"/>
  <c r="X3440" i="4"/>
  <c r="W3440" i="4"/>
  <c r="V3440" i="4"/>
  <c r="U3440" i="4"/>
  <c r="T3440" i="4"/>
  <c r="AA3439" i="4"/>
  <c r="Z3439" i="4"/>
  <c r="Y3439" i="4"/>
  <c r="X3439" i="4"/>
  <c r="W3439" i="4"/>
  <c r="V3439" i="4"/>
  <c r="U3439" i="4"/>
  <c r="T3439" i="4"/>
  <c r="AA3438" i="4"/>
  <c r="Z3438" i="4"/>
  <c r="Y3438" i="4"/>
  <c r="X3438" i="4"/>
  <c r="W3438" i="4"/>
  <c r="V3438" i="4"/>
  <c r="U3438" i="4"/>
  <c r="T3438" i="4"/>
  <c r="AA3437" i="4"/>
  <c r="Z3437" i="4"/>
  <c r="Y3437" i="4"/>
  <c r="X3437" i="4"/>
  <c r="W3437" i="4"/>
  <c r="V3437" i="4"/>
  <c r="U3437" i="4"/>
  <c r="T3437" i="4"/>
  <c r="AA3436" i="4"/>
  <c r="Z3436" i="4"/>
  <c r="Y3436" i="4"/>
  <c r="X3436" i="4"/>
  <c r="W3436" i="4"/>
  <c r="V3436" i="4"/>
  <c r="U3436" i="4"/>
  <c r="T3436" i="4"/>
  <c r="AA3435" i="4"/>
  <c r="Z3435" i="4"/>
  <c r="Y3435" i="4"/>
  <c r="X3435" i="4"/>
  <c r="W3435" i="4"/>
  <c r="V3435" i="4"/>
  <c r="U3435" i="4"/>
  <c r="T3435" i="4"/>
  <c r="AA3434" i="4"/>
  <c r="Z3434" i="4"/>
  <c r="Y3434" i="4"/>
  <c r="X3434" i="4"/>
  <c r="W3434" i="4"/>
  <c r="V3434" i="4"/>
  <c r="U3434" i="4"/>
  <c r="T3434" i="4"/>
  <c r="AA3433" i="4"/>
  <c r="Z3433" i="4"/>
  <c r="Y3433" i="4"/>
  <c r="X3433" i="4"/>
  <c r="W3433" i="4"/>
  <c r="V3433" i="4"/>
  <c r="U3433" i="4"/>
  <c r="T3433" i="4"/>
  <c r="AA3432" i="4"/>
  <c r="Z3432" i="4"/>
  <c r="Y3432" i="4"/>
  <c r="X3432" i="4"/>
  <c r="W3432" i="4"/>
  <c r="V3432" i="4"/>
  <c r="U3432" i="4"/>
  <c r="T3432" i="4"/>
  <c r="AA3431" i="4"/>
  <c r="Z3431" i="4"/>
  <c r="Y3431" i="4"/>
  <c r="X3431" i="4"/>
  <c r="W3431" i="4"/>
  <c r="V3431" i="4"/>
  <c r="U3431" i="4"/>
  <c r="T3431" i="4"/>
  <c r="AA3430" i="4"/>
  <c r="Z3430" i="4"/>
  <c r="Y3430" i="4"/>
  <c r="X3430" i="4"/>
  <c r="W3430" i="4"/>
  <c r="V3430" i="4"/>
  <c r="U3430" i="4"/>
  <c r="T3430" i="4"/>
  <c r="AA3429" i="4"/>
  <c r="Z3429" i="4"/>
  <c r="Y3429" i="4"/>
  <c r="X3429" i="4"/>
  <c r="W3429" i="4"/>
  <c r="V3429" i="4"/>
  <c r="U3429" i="4"/>
  <c r="T3429" i="4"/>
  <c r="AA3428" i="4"/>
  <c r="Z3428" i="4"/>
  <c r="Y3428" i="4"/>
  <c r="X3428" i="4"/>
  <c r="W3428" i="4"/>
  <c r="V3428" i="4"/>
  <c r="U3428" i="4"/>
  <c r="T3428" i="4"/>
  <c r="AA3427" i="4"/>
  <c r="Z3427" i="4"/>
  <c r="Y3427" i="4"/>
  <c r="X3427" i="4"/>
  <c r="W3427" i="4"/>
  <c r="V3427" i="4"/>
  <c r="U3427" i="4"/>
  <c r="T3427" i="4"/>
  <c r="AA3426" i="4"/>
  <c r="Z3426" i="4"/>
  <c r="Y3426" i="4"/>
  <c r="X3426" i="4"/>
  <c r="W3426" i="4"/>
  <c r="V3426" i="4"/>
  <c r="U3426" i="4"/>
  <c r="T3426" i="4"/>
  <c r="AA3425" i="4"/>
  <c r="Z3425" i="4"/>
  <c r="Y3425" i="4"/>
  <c r="X3425" i="4"/>
  <c r="W3425" i="4"/>
  <c r="V3425" i="4"/>
  <c r="U3425" i="4"/>
  <c r="T3425" i="4"/>
  <c r="AA3424" i="4"/>
  <c r="Z3424" i="4"/>
  <c r="Y3424" i="4"/>
  <c r="X3424" i="4"/>
  <c r="W3424" i="4"/>
  <c r="V3424" i="4"/>
  <c r="U3424" i="4"/>
  <c r="T3424" i="4"/>
  <c r="AA3423" i="4"/>
  <c r="Z3423" i="4"/>
  <c r="Y3423" i="4"/>
  <c r="X3423" i="4"/>
  <c r="W3423" i="4"/>
  <c r="V3423" i="4"/>
  <c r="U3423" i="4"/>
  <c r="T3423" i="4"/>
  <c r="AA3422" i="4"/>
  <c r="Z3422" i="4"/>
  <c r="Y3422" i="4"/>
  <c r="X3422" i="4"/>
  <c r="W3422" i="4"/>
  <c r="V3422" i="4"/>
  <c r="U3422" i="4"/>
  <c r="T3422" i="4"/>
  <c r="AA3421" i="4"/>
  <c r="Z3421" i="4"/>
  <c r="Y3421" i="4"/>
  <c r="X3421" i="4"/>
  <c r="W3421" i="4"/>
  <c r="V3421" i="4"/>
  <c r="U3421" i="4"/>
  <c r="T3421" i="4"/>
  <c r="AA3420" i="4"/>
  <c r="Z3420" i="4"/>
  <c r="Y3420" i="4"/>
  <c r="X3420" i="4"/>
  <c r="W3420" i="4"/>
  <c r="V3420" i="4"/>
  <c r="U3420" i="4"/>
  <c r="T3420" i="4"/>
  <c r="AA3419" i="4"/>
  <c r="Z3419" i="4"/>
  <c r="Y3419" i="4"/>
  <c r="X3419" i="4"/>
  <c r="W3419" i="4"/>
  <c r="V3419" i="4"/>
  <c r="U3419" i="4"/>
  <c r="T3419" i="4"/>
  <c r="AA3418" i="4"/>
  <c r="Z3418" i="4"/>
  <c r="Y3418" i="4"/>
  <c r="X3418" i="4"/>
  <c r="W3418" i="4"/>
  <c r="V3418" i="4"/>
  <c r="U3418" i="4"/>
  <c r="T3418" i="4"/>
  <c r="AA3417" i="4"/>
  <c r="Z3417" i="4"/>
  <c r="Y3417" i="4"/>
  <c r="X3417" i="4"/>
  <c r="W3417" i="4"/>
  <c r="V3417" i="4"/>
  <c r="U3417" i="4"/>
  <c r="T3417" i="4"/>
  <c r="AA3416" i="4"/>
  <c r="Z3416" i="4"/>
  <c r="Y3416" i="4"/>
  <c r="X3416" i="4"/>
  <c r="W3416" i="4"/>
  <c r="V3416" i="4"/>
  <c r="U3416" i="4"/>
  <c r="T3416" i="4"/>
  <c r="AA3415" i="4"/>
  <c r="Z3415" i="4"/>
  <c r="Y3415" i="4"/>
  <c r="X3415" i="4"/>
  <c r="W3415" i="4"/>
  <c r="V3415" i="4"/>
  <c r="U3415" i="4"/>
  <c r="T3415" i="4"/>
  <c r="AA3414" i="4"/>
  <c r="Z3414" i="4"/>
  <c r="Y3414" i="4"/>
  <c r="X3414" i="4"/>
  <c r="W3414" i="4"/>
  <c r="V3414" i="4"/>
  <c r="U3414" i="4"/>
  <c r="T3414" i="4"/>
  <c r="AA3413" i="4"/>
  <c r="Z3413" i="4"/>
  <c r="Y3413" i="4"/>
  <c r="X3413" i="4"/>
  <c r="W3413" i="4"/>
  <c r="V3413" i="4"/>
  <c r="U3413" i="4"/>
  <c r="T3413" i="4"/>
  <c r="AA3412" i="4"/>
  <c r="Z3412" i="4"/>
  <c r="Y3412" i="4"/>
  <c r="X3412" i="4"/>
  <c r="W3412" i="4"/>
  <c r="V3412" i="4"/>
  <c r="U3412" i="4"/>
  <c r="T3412" i="4"/>
  <c r="AA3411" i="4"/>
  <c r="Z3411" i="4"/>
  <c r="Y3411" i="4"/>
  <c r="X3411" i="4"/>
  <c r="W3411" i="4"/>
  <c r="V3411" i="4"/>
  <c r="U3411" i="4"/>
  <c r="T3411" i="4"/>
  <c r="AA3410" i="4"/>
  <c r="Z3410" i="4"/>
  <c r="Y3410" i="4"/>
  <c r="X3410" i="4"/>
  <c r="W3410" i="4"/>
  <c r="V3410" i="4"/>
  <c r="U3410" i="4"/>
  <c r="T3410" i="4"/>
  <c r="AA3409" i="4"/>
  <c r="Z3409" i="4"/>
  <c r="Y3409" i="4"/>
  <c r="X3409" i="4"/>
  <c r="W3409" i="4"/>
  <c r="V3409" i="4"/>
  <c r="U3409" i="4"/>
  <c r="T3409" i="4"/>
  <c r="AA3408" i="4"/>
  <c r="Z3408" i="4"/>
  <c r="Y3408" i="4"/>
  <c r="X3408" i="4"/>
  <c r="W3408" i="4"/>
  <c r="V3408" i="4"/>
  <c r="U3408" i="4"/>
  <c r="T3408" i="4"/>
  <c r="AA3407" i="4"/>
  <c r="Z3407" i="4"/>
  <c r="Y3407" i="4"/>
  <c r="X3407" i="4"/>
  <c r="W3407" i="4"/>
  <c r="V3407" i="4"/>
  <c r="U3407" i="4"/>
  <c r="T3407" i="4"/>
  <c r="AA3406" i="4"/>
  <c r="Z3406" i="4"/>
  <c r="Y3406" i="4"/>
  <c r="X3406" i="4"/>
  <c r="W3406" i="4"/>
  <c r="V3406" i="4"/>
  <c r="U3406" i="4"/>
  <c r="T3406" i="4"/>
  <c r="AA3405" i="4"/>
  <c r="Z3405" i="4"/>
  <c r="Y3405" i="4"/>
  <c r="X3405" i="4"/>
  <c r="W3405" i="4"/>
  <c r="V3405" i="4"/>
  <c r="U3405" i="4"/>
  <c r="T3405" i="4"/>
  <c r="AA3404" i="4"/>
  <c r="Z3404" i="4"/>
  <c r="Y3404" i="4"/>
  <c r="X3404" i="4"/>
  <c r="W3404" i="4"/>
  <c r="V3404" i="4"/>
  <c r="U3404" i="4"/>
  <c r="T3404" i="4"/>
  <c r="AA3403" i="4"/>
  <c r="Z3403" i="4"/>
  <c r="Y3403" i="4"/>
  <c r="X3403" i="4"/>
  <c r="W3403" i="4"/>
  <c r="V3403" i="4"/>
  <c r="U3403" i="4"/>
  <c r="T3403" i="4"/>
  <c r="AA3402" i="4"/>
  <c r="Z3402" i="4"/>
  <c r="Y3402" i="4"/>
  <c r="X3402" i="4"/>
  <c r="W3402" i="4"/>
  <c r="V3402" i="4"/>
  <c r="U3402" i="4"/>
  <c r="T3402" i="4"/>
  <c r="AA3401" i="4"/>
  <c r="Z3401" i="4"/>
  <c r="Y3401" i="4"/>
  <c r="X3401" i="4"/>
  <c r="W3401" i="4"/>
  <c r="V3401" i="4"/>
  <c r="U3401" i="4"/>
  <c r="T3401" i="4"/>
  <c r="AA3400" i="4"/>
  <c r="Z3400" i="4"/>
  <c r="Y3400" i="4"/>
  <c r="X3400" i="4"/>
  <c r="W3400" i="4"/>
  <c r="V3400" i="4"/>
  <c r="U3400" i="4"/>
  <c r="T3400" i="4"/>
  <c r="AA3399" i="4"/>
  <c r="Z3399" i="4"/>
  <c r="Y3399" i="4"/>
  <c r="X3399" i="4"/>
  <c r="W3399" i="4"/>
  <c r="V3399" i="4"/>
  <c r="U3399" i="4"/>
  <c r="T3399" i="4"/>
  <c r="AA3398" i="4"/>
  <c r="Z3398" i="4"/>
  <c r="Y3398" i="4"/>
  <c r="X3398" i="4"/>
  <c r="W3398" i="4"/>
  <c r="V3398" i="4"/>
  <c r="U3398" i="4"/>
  <c r="T3398" i="4"/>
  <c r="AA3397" i="4"/>
  <c r="Z3397" i="4"/>
  <c r="Y3397" i="4"/>
  <c r="X3397" i="4"/>
  <c r="W3397" i="4"/>
  <c r="V3397" i="4"/>
  <c r="U3397" i="4"/>
  <c r="T3397" i="4"/>
  <c r="AA3396" i="4"/>
  <c r="Z3396" i="4"/>
  <c r="Y3396" i="4"/>
  <c r="X3396" i="4"/>
  <c r="W3396" i="4"/>
  <c r="V3396" i="4"/>
  <c r="U3396" i="4"/>
  <c r="T3396" i="4"/>
  <c r="AA3395" i="4"/>
  <c r="Z3395" i="4"/>
  <c r="Y3395" i="4"/>
  <c r="X3395" i="4"/>
  <c r="W3395" i="4"/>
  <c r="V3395" i="4"/>
  <c r="U3395" i="4"/>
  <c r="T3395" i="4"/>
  <c r="AA3394" i="4"/>
  <c r="Z3394" i="4"/>
  <c r="Y3394" i="4"/>
  <c r="X3394" i="4"/>
  <c r="W3394" i="4"/>
  <c r="V3394" i="4"/>
  <c r="U3394" i="4"/>
  <c r="T3394" i="4"/>
  <c r="AA3393" i="4"/>
  <c r="Z3393" i="4"/>
  <c r="Y3393" i="4"/>
  <c r="X3393" i="4"/>
  <c r="W3393" i="4"/>
  <c r="V3393" i="4"/>
  <c r="U3393" i="4"/>
  <c r="T3393" i="4"/>
  <c r="AA3392" i="4"/>
  <c r="Z3392" i="4"/>
  <c r="Y3392" i="4"/>
  <c r="X3392" i="4"/>
  <c r="W3392" i="4"/>
  <c r="V3392" i="4"/>
  <c r="U3392" i="4"/>
  <c r="T3392" i="4"/>
  <c r="AA3391" i="4"/>
  <c r="Z3391" i="4"/>
  <c r="Y3391" i="4"/>
  <c r="X3391" i="4"/>
  <c r="W3391" i="4"/>
  <c r="V3391" i="4"/>
  <c r="U3391" i="4"/>
  <c r="T3391" i="4"/>
  <c r="AA3390" i="4"/>
  <c r="Z3390" i="4"/>
  <c r="Y3390" i="4"/>
  <c r="X3390" i="4"/>
  <c r="W3390" i="4"/>
  <c r="V3390" i="4"/>
  <c r="U3390" i="4"/>
  <c r="T3390" i="4"/>
  <c r="AA3389" i="4"/>
  <c r="Z3389" i="4"/>
  <c r="Y3389" i="4"/>
  <c r="X3389" i="4"/>
  <c r="W3389" i="4"/>
  <c r="V3389" i="4"/>
  <c r="U3389" i="4"/>
  <c r="T3389" i="4"/>
  <c r="AA3388" i="4"/>
  <c r="Z3388" i="4"/>
  <c r="Y3388" i="4"/>
  <c r="X3388" i="4"/>
  <c r="W3388" i="4"/>
  <c r="V3388" i="4"/>
  <c r="U3388" i="4"/>
  <c r="T3388" i="4"/>
  <c r="AA3387" i="4"/>
  <c r="Z3387" i="4"/>
  <c r="Y3387" i="4"/>
  <c r="X3387" i="4"/>
  <c r="W3387" i="4"/>
  <c r="V3387" i="4"/>
  <c r="U3387" i="4"/>
  <c r="T3387" i="4"/>
  <c r="AA3386" i="4"/>
  <c r="Z3386" i="4"/>
  <c r="Y3386" i="4"/>
  <c r="X3386" i="4"/>
  <c r="W3386" i="4"/>
  <c r="V3386" i="4"/>
  <c r="U3386" i="4"/>
  <c r="T3386" i="4"/>
  <c r="AA3385" i="4"/>
  <c r="Z3385" i="4"/>
  <c r="Y3385" i="4"/>
  <c r="X3385" i="4"/>
  <c r="W3385" i="4"/>
  <c r="V3385" i="4"/>
  <c r="U3385" i="4"/>
  <c r="T3385" i="4"/>
  <c r="AA3384" i="4"/>
  <c r="Z3384" i="4"/>
  <c r="Y3384" i="4"/>
  <c r="X3384" i="4"/>
  <c r="W3384" i="4"/>
  <c r="V3384" i="4"/>
  <c r="U3384" i="4"/>
  <c r="T3384" i="4"/>
  <c r="AA3383" i="4"/>
  <c r="Z3383" i="4"/>
  <c r="Y3383" i="4"/>
  <c r="X3383" i="4"/>
  <c r="W3383" i="4"/>
  <c r="V3383" i="4"/>
  <c r="U3383" i="4"/>
  <c r="T3383" i="4"/>
  <c r="AA3382" i="4"/>
  <c r="Z3382" i="4"/>
  <c r="Y3382" i="4"/>
  <c r="X3382" i="4"/>
  <c r="W3382" i="4"/>
  <c r="V3382" i="4"/>
  <c r="U3382" i="4"/>
  <c r="T3382" i="4"/>
  <c r="AA3381" i="4"/>
  <c r="Z3381" i="4"/>
  <c r="Y3381" i="4"/>
  <c r="X3381" i="4"/>
  <c r="W3381" i="4"/>
  <c r="V3381" i="4"/>
  <c r="U3381" i="4"/>
  <c r="T3381" i="4"/>
  <c r="AA3380" i="4"/>
  <c r="Z3380" i="4"/>
  <c r="Y3380" i="4"/>
  <c r="X3380" i="4"/>
  <c r="W3380" i="4"/>
  <c r="V3380" i="4"/>
  <c r="U3380" i="4"/>
  <c r="T3380" i="4"/>
  <c r="AA3379" i="4"/>
  <c r="Z3379" i="4"/>
  <c r="Y3379" i="4"/>
  <c r="X3379" i="4"/>
  <c r="W3379" i="4"/>
  <c r="V3379" i="4"/>
  <c r="U3379" i="4"/>
  <c r="T3379" i="4"/>
  <c r="AA3378" i="4"/>
  <c r="Z3378" i="4"/>
  <c r="Y3378" i="4"/>
  <c r="X3378" i="4"/>
  <c r="W3378" i="4"/>
  <c r="V3378" i="4"/>
  <c r="U3378" i="4"/>
  <c r="T3378" i="4"/>
  <c r="AA3377" i="4"/>
  <c r="Z3377" i="4"/>
  <c r="Y3377" i="4"/>
  <c r="X3377" i="4"/>
  <c r="W3377" i="4"/>
  <c r="V3377" i="4"/>
  <c r="U3377" i="4"/>
  <c r="T3377" i="4"/>
  <c r="AA3376" i="4"/>
  <c r="Z3376" i="4"/>
  <c r="Y3376" i="4"/>
  <c r="X3376" i="4"/>
  <c r="W3376" i="4"/>
  <c r="V3376" i="4"/>
  <c r="U3376" i="4"/>
  <c r="T3376" i="4"/>
  <c r="AA3375" i="4"/>
  <c r="Z3375" i="4"/>
  <c r="Y3375" i="4"/>
  <c r="X3375" i="4"/>
  <c r="W3375" i="4"/>
  <c r="V3375" i="4"/>
  <c r="U3375" i="4"/>
  <c r="T3375" i="4"/>
  <c r="AA3374" i="4"/>
  <c r="Z3374" i="4"/>
  <c r="Y3374" i="4"/>
  <c r="X3374" i="4"/>
  <c r="W3374" i="4"/>
  <c r="V3374" i="4"/>
  <c r="U3374" i="4"/>
  <c r="T3374" i="4"/>
  <c r="AA3373" i="4"/>
  <c r="Z3373" i="4"/>
  <c r="Y3373" i="4"/>
  <c r="X3373" i="4"/>
  <c r="W3373" i="4"/>
  <c r="V3373" i="4"/>
  <c r="U3373" i="4"/>
  <c r="T3373" i="4"/>
  <c r="AA3372" i="4"/>
  <c r="Z3372" i="4"/>
  <c r="Y3372" i="4"/>
  <c r="X3372" i="4"/>
  <c r="W3372" i="4"/>
  <c r="V3372" i="4"/>
  <c r="U3372" i="4"/>
  <c r="T3372" i="4"/>
  <c r="AA3371" i="4"/>
  <c r="Z3371" i="4"/>
  <c r="Y3371" i="4"/>
  <c r="X3371" i="4"/>
  <c r="W3371" i="4"/>
  <c r="V3371" i="4"/>
  <c r="U3371" i="4"/>
  <c r="T3371" i="4"/>
  <c r="AA3370" i="4"/>
  <c r="Z3370" i="4"/>
  <c r="Y3370" i="4"/>
  <c r="X3370" i="4"/>
  <c r="W3370" i="4"/>
  <c r="V3370" i="4"/>
  <c r="U3370" i="4"/>
  <c r="T3370" i="4"/>
  <c r="AA3369" i="4"/>
  <c r="Z3369" i="4"/>
  <c r="Y3369" i="4"/>
  <c r="X3369" i="4"/>
  <c r="W3369" i="4"/>
  <c r="V3369" i="4"/>
  <c r="U3369" i="4"/>
  <c r="T3369" i="4"/>
  <c r="AA3368" i="4"/>
  <c r="Z3368" i="4"/>
  <c r="Y3368" i="4"/>
  <c r="X3368" i="4"/>
  <c r="W3368" i="4"/>
  <c r="V3368" i="4"/>
  <c r="U3368" i="4"/>
  <c r="T3368" i="4"/>
  <c r="AA3367" i="4"/>
  <c r="Z3367" i="4"/>
  <c r="Y3367" i="4"/>
  <c r="X3367" i="4"/>
  <c r="W3367" i="4"/>
  <c r="V3367" i="4"/>
  <c r="U3367" i="4"/>
  <c r="T3367" i="4"/>
  <c r="AA3366" i="4"/>
  <c r="Z3366" i="4"/>
  <c r="Y3366" i="4"/>
  <c r="X3366" i="4"/>
  <c r="W3366" i="4"/>
  <c r="V3366" i="4"/>
  <c r="U3366" i="4"/>
  <c r="T3366" i="4"/>
  <c r="AA3365" i="4"/>
  <c r="Z3365" i="4"/>
  <c r="Y3365" i="4"/>
  <c r="X3365" i="4"/>
  <c r="W3365" i="4"/>
  <c r="V3365" i="4"/>
  <c r="U3365" i="4"/>
  <c r="T3365" i="4"/>
  <c r="AA3364" i="4"/>
  <c r="Z3364" i="4"/>
  <c r="Y3364" i="4"/>
  <c r="X3364" i="4"/>
  <c r="W3364" i="4"/>
  <c r="V3364" i="4"/>
  <c r="U3364" i="4"/>
  <c r="T3364" i="4"/>
  <c r="AA3363" i="4"/>
  <c r="Z3363" i="4"/>
  <c r="Y3363" i="4"/>
  <c r="X3363" i="4"/>
  <c r="W3363" i="4"/>
  <c r="V3363" i="4"/>
  <c r="U3363" i="4"/>
  <c r="T3363" i="4"/>
  <c r="AA3362" i="4"/>
  <c r="Z3362" i="4"/>
  <c r="Y3362" i="4"/>
  <c r="X3362" i="4"/>
  <c r="W3362" i="4"/>
  <c r="V3362" i="4"/>
  <c r="U3362" i="4"/>
  <c r="T3362" i="4"/>
  <c r="AA3361" i="4"/>
  <c r="Z3361" i="4"/>
  <c r="Y3361" i="4"/>
  <c r="X3361" i="4"/>
  <c r="W3361" i="4"/>
  <c r="V3361" i="4"/>
  <c r="U3361" i="4"/>
  <c r="T3361" i="4"/>
  <c r="AA3360" i="4"/>
  <c r="Z3360" i="4"/>
  <c r="Y3360" i="4"/>
  <c r="X3360" i="4"/>
  <c r="W3360" i="4"/>
  <c r="V3360" i="4"/>
  <c r="U3360" i="4"/>
  <c r="T3360" i="4"/>
  <c r="AA3359" i="4"/>
  <c r="Z3359" i="4"/>
  <c r="Y3359" i="4"/>
  <c r="X3359" i="4"/>
  <c r="W3359" i="4"/>
  <c r="V3359" i="4"/>
  <c r="U3359" i="4"/>
  <c r="T3359" i="4"/>
  <c r="AA3358" i="4"/>
  <c r="Z3358" i="4"/>
  <c r="Y3358" i="4"/>
  <c r="X3358" i="4"/>
  <c r="W3358" i="4"/>
  <c r="V3358" i="4"/>
  <c r="U3358" i="4"/>
  <c r="T3358" i="4"/>
  <c r="AA3357" i="4"/>
  <c r="Z3357" i="4"/>
  <c r="Y3357" i="4"/>
  <c r="X3357" i="4"/>
  <c r="W3357" i="4"/>
  <c r="V3357" i="4"/>
  <c r="U3357" i="4"/>
  <c r="T3357" i="4"/>
  <c r="AA3356" i="4"/>
  <c r="Z3356" i="4"/>
  <c r="Y3356" i="4"/>
  <c r="X3356" i="4"/>
  <c r="W3356" i="4"/>
  <c r="V3356" i="4"/>
  <c r="U3356" i="4"/>
  <c r="T3356" i="4"/>
  <c r="AA3355" i="4"/>
  <c r="Z3355" i="4"/>
  <c r="Y3355" i="4"/>
  <c r="X3355" i="4"/>
  <c r="W3355" i="4"/>
  <c r="V3355" i="4"/>
  <c r="U3355" i="4"/>
  <c r="T3355" i="4"/>
  <c r="AA3354" i="4"/>
  <c r="Z3354" i="4"/>
  <c r="Y3354" i="4"/>
  <c r="X3354" i="4"/>
  <c r="W3354" i="4"/>
  <c r="V3354" i="4"/>
  <c r="U3354" i="4"/>
  <c r="T3354" i="4"/>
  <c r="AA3353" i="4"/>
  <c r="Z3353" i="4"/>
  <c r="Y3353" i="4"/>
  <c r="X3353" i="4"/>
  <c r="W3353" i="4"/>
  <c r="V3353" i="4"/>
  <c r="U3353" i="4"/>
  <c r="T3353" i="4"/>
  <c r="AA3352" i="4"/>
  <c r="Z3352" i="4"/>
  <c r="Y3352" i="4"/>
  <c r="X3352" i="4"/>
  <c r="W3352" i="4"/>
  <c r="V3352" i="4"/>
  <c r="U3352" i="4"/>
  <c r="T3352" i="4"/>
  <c r="AA3351" i="4"/>
  <c r="Z3351" i="4"/>
  <c r="Y3351" i="4"/>
  <c r="X3351" i="4"/>
  <c r="W3351" i="4"/>
  <c r="V3351" i="4"/>
  <c r="U3351" i="4"/>
  <c r="T3351" i="4"/>
  <c r="AA3350" i="4"/>
  <c r="Z3350" i="4"/>
  <c r="Y3350" i="4"/>
  <c r="X3350" i="4"/>
  <c r="W3350" i="4"/>
  <c r="V3350" i="4"/>
  <c r="U3350" i="4"/>
  <c r="T3350" i="4"/>
  <c r="AA3349" i="4"/>
  <c r="Z3349" i="4"/>
  <c r="Y3349" i="4"/>
  <c r="X3349" i="4"/>
  <c r="W3349" i="4"/>
  <c r="V3349" i="4"/>
  <c r="U3349" i="4"/>
  <c r="T3349" i="4"/>
  <c r="AA3348" i="4"/>
  <c r="Z3348" i="4"/>
  <c r="Y3348" i="4"/>
  <c r="X3348" i="4"/>
  <c r="W3348" i="4"/>
  <c r="V3348" i="4"/>
  <c r="U3348" i="4"/>
  <c r="T3348" i="4"/>
  <c r="AA3347" i="4"/>
  <c r="Z3347" i="4"/>
  <c r="Y3347" i="4"/>
  <c r="X3347" i="4"/>
  <c r="W3347" i="4"/>
  <c r="V3347" i="4"/>
  <c r="U3347" i="4"/>
  <c r="T3347" i="4"/>
  <c r="AA3346" i="4"/>
  <c r="Z3346" i="4"/>
  <c r="Y3346" i="4"/>
  <c r="X3346" i="4"/>
  <c r="W3346" i="4"/>
  <c r="V3346" i="4"/>
  <c r="U3346" i="4"/>
  <c r="T3346" i="4"/>
  <c r="AA3345" i="4"/>
  <c r="Z3345" i="4"/>
  <c r="Y3345" i="4"/>
  <c r="X3345" i="4"/>
  <c r="W3345" i="4"/>
  <c r="V3345" i="4"/>
  <c r="U3345" i="4"/>
  <c r="T3345" i="4"/>
  <c r="AA3344" i="4"/>
  <c r="Z3344" i="4"/>
  <c r="Y3344" i="4"/>
  <c r="X3344" i="4"/>
  <c r="W3344" i="4"/>
  <c r="V3344" i="4"/>
  <c r="U3344" i="4"/>
  <c r="T3344" i="4"/>
  <c r="AA3343" i="4"/>
  <c r="Z3343" i="4"/>
  <c r="Y3343" i="4"/>
  <c r="X3343" i="4"/>
  <c r="W3343" i="4"/>
  <c r="V3343" i="4"/>
  <c r="U3343" i="4"/>
  <c r="T3343" i="4"/>
  <c r="AA3342" i="4"/>
  <c r="Z3342" i="4"/>
  <c r="Y3342" i="4"/>
  <c r="X3342" i="4"/>
  <c r="W3342" i="4"/>
  <c r="V3342" i="4"/>
  <c r="U3342" i="4"/>
  <c r="T3342" i="4"/>
  <c r="AA3341" i="4"/>
  <c r="Z3341" i="4"/>
  <c r="Y3341" i="4"/>
  <c r="X3341" i="4"/>
  <c r="W3341" i="4"/>
  <c r="V3341" i="4"/>
  <c r="U3341" i="4"/>
  <c r="T3341" i="4"/>
  <c r="AA3340" i="4"/>
  <c r="Z3340" i="4"/>
  <c r="Y3340" i="4"/>
  <c r="X3340" i="4"/>
  <c r="W3340" i="4"/>
  <c r="V3340" i="4"/>
  <c r="U3340" i="4"/>
  <c r="T3340" i="4"/>
  <c r="AA3339" i="4"/>
  <c r="Z3339" i="4"/>
  <c r="Y3339" i="4"/>
  <c r="X3339" i="4"/>
  <c r="W3339" i="4"/>
  <c r="V3339" i="4"/>
  <c r="U3339" i="4"/>
  <c r="T3339" i="4"/>
  <c r="AA3338" i="4"/>
  <c r="Z3338" i="4"/>
  <c r="Y3338" i="4"/>
  <c r="X3338" i="4"/>
  <c r="W3338" i="4"/>
  <c r="V3338" i="4"/>
  <c r="U3338" i="4"/>
  <c r="T3338" i="4"/>
  <c r="AA3337" i="4"/>
  <c r="Z3337" i="4"/>
  <c r="Y3337" i="4"/>
  <c r="X3337" i="4"/>
  <c r="W3337" i="4"/>
  <c r="V3337" i="4"/>
  <c r="U3337" i="4"/>
  <c r="T3337" i="4"/>
  <c r="AA3336" i="4"/>
  <c r="Z3336" i="4"/>
  <c r="Y3336" i="4"/>
  <c r="X3336" i="4"/>
  <c r="W3336" i="4"/>
  <c r="V3336" i="4"/>
  <c r="U3336" i="4"/>
  <c r="T3336" i="4"/>
  <c r="AA3335" i="4"/>
  <c r="Z3335" i="4"/>
  <c r="Y3335" i="4"/>
  <c r="X3335" i="4"/>
  <c r="W3335" i="4"/>
  <c r="V3335" i="4"/>
  <c r="U3335" i="4"/>
  <c r="T3335" i="4"/>
  <c r="AA3334" i="4"/>
  <c r="Z3334" i="4"/>
  <c r="Y3334" i="4"/>
  <c r="X3334" i="4"/>
  <c r="W3334" i="4"/>
  <c r="V3334" i="4"/>
  <c r="U3334" i="4"/>
  <c r="T3334" i="4"/>
  <c r="AA3333" i="4"/>
  <c r="Z3333" i="4"/>
  <c r="Y3333" i="4"/>
  <c r="X3333" i="4"/>
  <c r="W3333" i="4"/>
  <c r="V3333" i="4"/>
  <c r="U3333" i="4"/>
  <c r="T3333" i="4"/>
  <c r="AA3332" i="4"/>
  <c r="Z3332" i="4"/>
  <c r="Y3332" i="4"/>
  <c r="X3332" i="4"/>
  <c r="W3332" i="4"/>
  <c r="V3332" i="4"/>
  <c r="U3332" i="4"/>
  <c r="T3332" i="4"/>
  <c r="AA3331" i="4"/>
  <c r="Z3331" i="4"/>
  <c r="Y3331" i="4"/>
  <c r="X3331" i="4"/>
  <c r="W3331" i="4"/>
  <c r="V3331" i="4"/>
  <c r="U3331" i="4"/>
  <c r="T3331" i="4"/>
  <c r="AA3330" i="4"/>
  <c r="Z3330" i="4"/>
  <c r="Y3330" i="4"/>
  <c r="X3330" i="4"/>
  <c r="W3330" i="4"/>
  <c r="V3330" i="4"/>
  <c r="U3330" i="4"/>
  <c r="T3330" i="4"/>
  <c r="AA3329" i="4"/>
  <c r="Z3329" i="4"/>
  <c r="Y3329" i="4"/>
  <c r="X3329" i="4"/>
  <c r="W3329" i="4"/>
  <c r="V3329" i="4"/>
  <c r="U3329" i="4"/>
  <c r="T3329" i="4"/>
  <c r="AA3328" i="4"/>
  <c r="Z3328" i="4"/>
  <c r="Y3328" i="4"/>
  <c r="X3328" i="4"/>
  <c r="W3328" i="4"/>
  <c r="V3328" i="4"/>
  <c r="U3328" i="4"/>
  <c r="T3328" i="4"/>
  <c r="AA3327" i="4"/>
  <c r="Z3327" i="4"/>
  <c r="Y3327" i="4"/>
  <c r="X3327" i="4"/>
  <c r="W3327" i="4"/>
  <c r="V3327" i="4"/>
  <c r="U3327" i="4"/>
  <c r="T3327" i="4"/>
  <c r="AA3326" i="4"/>
  <c r="Z3326" i="4"/>
  <c r="Y3326" i="4"/>
  <c r="X3326" i="4"/>
  <c r="W3326" i="4"/>
  <c r="V3326" i="4"/>
  <c r="U3326" i="4"/>
  <c r="T3326" i="4"/>
  <c r="AA3325" i="4"/>
  <c r="Z3325" i="4"/>
  <c r="Y3325" i="4"/>
  <c r="X3325" i="4"/>
  <c r="W3325" i="4"/>
  <c r="V3325" i="4"/>
  <c r="U3325" i="4"/>
  <c r="T3325" i="4"/>
  <c r="AA3324" i="4"/>
  <c r="Z3324" i="4"/>
  <c r="Y3324" i="4"/>
  <c r="X3324" i="4"/>
  <c r="W3324" i="4"/>
  <c r="V3324" i="4"/>
  <c r="U3324" i="4"/>
  <c r="T3324" i="4"/>
  <c r="AA3323" i="4"/>
  <c r="Z3323" i="4"/>
  <c r="Y3323" i="4"/>
  <c r="X3323" i="4"/>
  <c r="W3323" i="4"/>
  <c r="V3323" i="4"/>
  <c r="U3323" i="4"/>
  <c r="T3323" i="4"/>
  <c r="AA3322" i="4"/>
  <c r="Z3322" i="4"/>
  <c r="Y3322" i="4"/>
  <c r="X3322" i="4"/>
  <c r="W3322" i="4"/>
  <c r="V3322" i="4"/>
  <c r="U3322" i="4"/>
  <c r="T3322" i="4"/>
  <c r="AA3321" i="4"/>
  <c r="Z3321" i="4"/>
  <c r="Y3321" i="4"/>
  <c r="X3321" i="4"/>
  <c r="W3321" i="4"/>
  <c r="V3321" i="4"/>
  <c r="U3321" i="4"/>
  <c r="T3321" i="4"/>
  <c r="AA3320" i="4"/>
  <c r="Z3320" i="4"/>
  <c r="Y3320" i="4"/>
  <c r="X3320" i="4"/>
  <c r="W3320" i="4"/>
  <c r="V3320" i="4"/>
  <c r="U3320" i="4"/>
  <c r="T3320" i="4"/>
  <c r="AA3319" i="4"/>
  <c r="Z3319" i="4"/>
  <c r="Y3319" i="4"/>
  <c r="X3319" i="4"/>
  <c r="W3319" i="4"/>
  <c r="V3319" i="4"/>
  <c r="U3319" i="4"/>
  <c r="T3319" i="4"/>
  <c r="AA3318" i="4"/>
  <c r="Z3318" i="4"/>
  <c r="Y3318" i="4"/>
  <c r="X3318" i="4"/>
  <c r="W3318" i="4"/>
  <c r="V3318" i="4"/>
  <c r="U3318" i="4"/>
  <c r="T3318" i="4"/>
  <c r="AA3317" i="4"/>
  <c r="Z3317" i="4"/>
  <c r="Y3317" i="4"/>
  <c r="X3317" i="4"/>
  <c r="W3317" i="4"/>
  <c r="V3317" i="4"/>
  <c r="U3317" i="4"/>
  <c r="T3317" i="4"/>
  <c r="AA3316" i="4"/>
  <c r="Z3316" i="4"/>
  <c r="Y3316" i="4"/>
  <c r="X3316" i="4"/>
  <c r="W3316" i="4"/>
  <c r="V3316" i="4"/>
  <c r="U3316" i="4"/>
  <c r="T3316" i="4"/>
  <c r="AA3315" i="4"/>
  <c r="Z3315" i="4"/>
  <c r="Y3315" i="4"/>
  <c r="X3315" i="4"/>
  <c r="W3315" i="4"/>
  <c r="V3315" i="4"/>
  <c r="U3315" i="4"/>
  <c r="T3315" i="4"/>
  <c r="AA3314" i="4"/>
  <c r="Z3314" i="4"/>
  <c r="Y3314" i="4"/>
  <c r="X3314" i="4"/>
  <c r="W3314" i="4"/>
  <c r="V3314" i="4"/>
  <c r="U3314" i="4"/>
  <c r="T3314" i="4"/>
  <c r="AA3313" i="4"/>
  <c r="Z3313" i="4"/>
  <c r="Y3313" i="4"/>
  <c r="X3313" i="4"/>
  <c r="W3313" i="4"/>
  <c r="V3313" i="4"/>
  <c r="U3313" i="4"/>
  <c r="T3313" i="4"/>
  <c r="AA3312" i="4"/>
  <c r="Z3312" i="4"/>
  <c r="Y3312" i="4"/>
  <c r="X3312" i="4"/>
  <c r="W3312" i="4"/>
  <c r="V3312" i="4"/>
  <c r="U3312" i="4"/>
  <c r="T3312" i="4"/>
  <c r="AA3311" i="4"/>
  <c r="Z3311" i="4"/>
  <c r="Y3311" i="4"/>
  <c r="X3311" i="4"/>
  <c r="W3311" i="4"/>
  <c r="V3311" i="4"/>
  <c r="U3311" i="4"/>
  <c r="T3311" i="4"/>
  <c r="AA3310" i="4"/>
  <c r="Z3310" i="4"/>
  <c r="Y3310" i="4"/>
  <c r="X3310" i="4"/>
  <c r="W3310" i="4"/>
  <c r="V3310" i="4"/>
  <c r="U3310" i="4"/>
  <c r="T3310" i="4"/>
  <c r="AA3309" i="4"/>
  <c r="Z3309" i="4"/>
  <c r="Y3309" i="4"/>
  <c r="X3309" i="4"/>
  <c r="W3309" i="4"/>
  <c r="V3309" i="4"/>
  <c r="U3309" i="4"/>
  <c r="T3309" i="4"/>
  <c r="AA3308" i="4"/>
  <c r="Z3308" i="4"/>
  <c r="Y3308" i="4"/>
  <c r="X3308" i="4"/>
  <c r="W3308" i="4"/>
  <c r="V3308" i="4"/>
  <c r="U3308" i="4"/>
  <c r="T3308" i="4"/>
  <c r="AA3307" i="4"/>
  <c r="Z3307" i="4"/>
  <c r="Y3307" i="4"/>
  <c r="X3307" i="4"/>
  <c r="W3307" i="4"/>
  <c r="V3307" i="4"/>
  <c r="U3307" i="4"/>
  <c r="T3307" i="4"/>
  <c r="AA3306" i="4"/>
  <c r="Z3306" i="4"/>
  <c r="Y3306" i="4"/>
  <c r="X3306" i="4"/>
  <c r="W3306" i="4"/>
  <c r="V3306" i="4"/>
  <c r="U3306" i="4"/>
  <c r="T3306" i="4"/>
  <c r="AA3305" i="4"/>
  <c r="Z3305" i="4"/>
  <c r="Y3305" i="4"/>
  <c r="X3305" i="4"/>
  <c r="W3305" i="4"/>
  <c r="V3305" i="4"/>
  <c r="U3305" i="4"/>
  <c r="T3305" i="4"/>
  <c r="AA3304" i="4"/>
  <c r="Z3304" i="4"/>
  <c r="Y3304" i="4"/>
  <c r="X3304" i="4"/>
  <c r="W3304" i="4"/>
  <c r="V3304" i="4"/>
  <c r="U3304" i="4"/>
  <c r="T3304" i="4"/>
  <c r="AA3303" i="4"/>
  <c r="Z3303" i="4"/>
  <c r="Y3303" i="4"/>
  <c r="X3303" i="4"/>
  <c r="W3303" i="4"/>
  <c r="V3303" i="4"/>
  <c r="U3303" i="4"/>
  <c r="T3303" i="4"/>
  <c r="AA3302" i="4"/>
  <c r="Z3302" i="4"/>
  <c r="Y3302" i="4"/>
  <c r="X3302" i="4"/>
  <c r="W3302" i="4"/>
  <c r="V3302" i="4"/>
  <c r="U3302" i="4"/>
  <c r="T3302" i="4"/>
  <c r="AA3301" i="4"/>
  <c r="Z3301" i="4"/>
  <c r="Y3301" i="4"/>
  <c r="X3301" i="4"/>
  <c r="W3301" i="4"/>
  <c r="V3301" i="4"/>
  <c r="U3301" i="4"/>
  <c r="T3301" i="4"/>
  <c r="AA3300" i="4"/>
  <c r="Z3300" i="4"/>
  <c r="Y3300" i="4"/>
  <c r="X3300" i="4"/>
  <c r="W3300" i="4"/>
  <c r="V3300" i="4"/>
  <c r="U3300" i="4"/>
  <c r="T3300" i="4"/>
  <c r="AA3299" i="4"/>
  <c r="Z3299" i="4"/>
  <c r="Y3299" i="4"/>
  <c r="X3299" i="4"/>
  <c r="W3299" i="4"/>
  <c r="V3299" i="4"/>
  <c r="U3299" i="4"/>
  <c r="T3299" i="4"/>
  <c r="AA3298" i="4"/>
  <c r="Z3298" i="4"/>
  <c r="Y3298" i="4"/>
  <c r="X3298" i="4"/>
  <c r="W3298" i="4"/>
  <c r="V3298" i="4"/>
  <c r="U3298" i="4"/>
  <c r="T3298" i="4"/>
  <c r="AA3297" i="4"/>
  <c r="Z3297" i="4"/>
  <c r="Y3297" i="4"/>
  <c r="X3297" i="4"/>
  <c r="W3297" i="4"/>
  <c r="V3297" i="4"/>
  <c r="U3297" i="4"/>
  <c r="T3297" i="4"/>
  <c r="AA3296" i="4"/>
  <c r="Z3296" i="4"/>
  <c r="Y3296" i="4"/>
  <c r="X3296" i="4"/>
  <c r="W3296" i="4"/>
  <c r="V3296" i="4"/>
  <c r="U3296" i="4"/>
  <c r="T3296" i="4"/>
  <c r="AA3295" i="4"/>
  <c r="Z3295" i="4"/>
  <c r="Y3295" i="4"/>
  <c r="X3295" i="4"/>
  <c r="W3295" i="4"/>
  <c r="V3295" i="4"/>
  <c r="U3295" i="4"/>
  <c r="T3295" i="4"/>
  <c r="AA3294" i="4"/>
  <c r="Z3294" i="4"/>
  <c r="Y3294" i="4"/>
  <c r="X3294" i="4"/>
  <c r="W3294" i="4"/>
  <c r="V3294" i="4"/>
  <c r="U3294" i="4"/>
  <c r="T3294" i="4"/>
  <c r="AA3293" i="4"/>
  <c r="Z3293" i="4"/>
  <c r="Y3293" i="4"/>
  <c r="X3293" i="4"/>
  <c r="W3293" i="4"/>
  <c r="V3293" i="4"/>
  <c r="U3293" i="4"/>
  <c r="T3293" i="4"/>
  <c r="AA3292" i="4"/>
  <c r="Z3292" i="4"/>
  <c r="Y3292" i="4"/>
  <c r="X3292" i="4"/>
  <c r="W3292" i="4"/>
  <c r="V3292" i="4"/>
  <c r="U3292" i="4"/>
  <c r="T3292" i="4"/>
  <c r="AA3291" i="4"/>
  <c r="Z3291" i="4"/>
  <c r="Y3291" i="4"/>
  <c r="X3291" i="4"/>
  <c r="W3291" i="4"/>
  <c r="V3291" i="4"/>
  <c r="U3291" i="4"/>
  <c r="T3291" i="4"/>
  <c r="AA3290" i="4"/>
  <c r="Z3290" i="4"/>
  <c r="Y3290" i="4"/>
  <c r="X3290" i="4"/>
  <c r="W3290" i="4"/>
  <c r="V3290" i="4"/>
  <c r="U3290" i="4"/>
  <c r="T3290" i="4"/>
  <c r="AA3289" i="4"/>
  <c r="Z3289" i="4"/>
  <c r="Y3289" i="4"/>
  <c r="X3289" i="4"/>
  <c r="W3289" i="4"/>
  <c r="V3289" i="4"/>
  <c r="U3289" i="4"/>
  <c r="T3289" i="4"/>
  <c r="AA3288" i="4"/>
  <c r="Z3288" i="4"/>
  <c r="Y3288" i="4"/>
  <c r="X3288" i="4"/>
  <c r="W3288" i="4"/>
  <c r="V3288" i="4"/>
  <c r="U3288" i="4"/>
  <c r="T3288" i="4"/>
  <c r="AA3287" i="4"/>
  <c r="Z3287" i="4"/>
  <c r="Y3287" i="4"/>
  <c r="X3287" i="4"/>
  <c r="W3287" i="4"/>
  <c r="V3287" i="4"/>
  <c r="U3287" i="4"/>
  <c r="T3287" i="4"/>
  <c r="AA3286" i="4"/>
  <c r="Z3286" i="4"/>
  <c r="Y3286" i="4"/>
  <c r="X3286" i="4"/>
  <c r="W3286" i="4"/>
  <c r="V3286" i="4"/>
  <c r="U3286" i="4"/>
  <c r="T3286" i="4"/>
  <c r="AA3285" i="4"/>
  <c r="Z3285" i="4"/>
  <c r="Y3285" i="4"/>
  <c r="X3285" i="4"/>
  <c r="W3285" i="4"/>
  <c r="V3285" i="4"/>
  <c r="U3285" i="4"/>
  <c r="T3285" i="4"/>
  <c r="AA3284" i="4"/>
  <c r="Z3284" i="4"/>
  <c r="Y3284" i="4"/>
  <c r="X3284" i="4"/>
  <c r="W3284" i="4"/>
  <c r="V3284" i="4"/>
  <c r="U3284" i="4"/>
  <c r="T3284" i="4"/>
  <c r="AA3283" i="4"/>
  <c r="Z3283" i="4"/>
  <c r="Y3283" i="4"/>
  <c r="X3283" i="4"/>
  <c r="W3283" i="4"/>
  <c r="V3283" i="4"/>
  <c r="U3283" i="4"/>
  <c r="T3283" i="4"/>
  <c r="AA3282" i="4"/>
  <c r="Z3282" i="4"/>
  <c r="Y3282" i="4"/>
  <c r="X3282" i="4"/>
  <c r="W3282" i="4"/>
  <c r="V3282" i="4"/>
  <c r="U3282" i="4"/>
  <c r="T3282" i="4"/>
  <c r="AA3281" i="4"/>
  <c r="Z3281" i="4"/>
  <c r="Y3281" i="4"/>
  <c r="X3281" i="4"/>
  <c r="W3281" i="4"/>
  <c r="V3281" i="4"/>
  <c r="U3281" i="4"/>
  <c r="T3281" i="4"/>
  <c r="AA3280" i="4"/>
  <c r="Z3280" i="4"/>
  <c r="Y3280" i="4"/>
  <c r="X3280" i="4"/>
  <c r="W3280" i="4"/>
  <c r="V3280" i="4"/>
  <c r="U3280" i="4"/>
  <c r="T3280" i="4"/>
  <c r="AA3279" i="4"/>
  <c r="Z3279" i="4"/>
  <c r="Y3279" i="4"/>
  <c r="X3279" i="4"/>
  <c r="W3279" i="4"/>
  <c r="V3279" i="4"/>
  <c r="U3279" i="4"/>
  <c r="T3279" i="4"/>
  <c r="AA3278" i="4"/>
  <c r="Z3278" i="4"/>
  <c r="Y3278" i="4"/>
  <c r="X3278" i="4"/>
  <c r="W3278" i="4"/>
  <c r="V3278" i="4"/>
  <c r="U3278" i="4"/>
  <c r="T3278" i="4"/>
  <c r="AA3277" i="4"/>
  <c r="Z3277" i="4"/>
  <c r="Y3277" i="4"/>
  <c r="X3277" i="4"/>
  <c r="W3277" i="4"/>
  <c r="V3277" i="4"/>
  <c r="U3277" i="4"/>
  <c r="T3277" i="4"/>
  <c r="AA3276" i="4"/>
  <c r="Z3276" i="4"/>
  <c r="Y3276" i="4"/>
  <c r="X3276" i="4"/>
  <c r="W3276" i="4"/>
  <c r="V3276" i="4"/>
  <c r="U3276" i="4"/>
  <c r="T3276" i="4"/>
  <c r="AA3275" i="4"/>
  <c r="Z3275" i="4"/>
  <c r="Y3275" i="4"/>
  <c r="X3275" i="4"/>
  <c r="W3275" i="4"/>
  <c r="V3275" i="4"/>
  <c r="U3275" i="4"/>
  <c r="T3275" i="4"/>
  <c r="AA3274" i="4"/>
  <c r="Z3274" i="4"/>
  <c r="Y3274" i="4"/>
  <c r="X3274" i="4"/>
  <c r="W3274" i="4"/>
  <c r="V3274" i="4"/>
  <c r="U3274" i="4"/>
  <c r="T3274" i="4"/>
  <c r="AA3273" i="4"/>
  <c r="Z3273" i="4"/>
  <c r="Y3273" i="4"/>
  <c r="X3273" i="4"/>
  <c r="W3273" i="4"/>
  <c r="V3273" i="4"/>
  <c r="U3273" i="4"/>
  <c r="T3273" i="4"/>
  <c r="AA3272" i="4"/>
  <c r="Z3272" i="4"/>
  <c r="Y3272" i="4"/>
  <c r="X3272" i="4"/>
  <c r="W3272" i="4"/>
  <c r="V3272" i="4"/>
  <c r="U3272" i="4"/>
  <c r="T3272" i="4"/>
  <c r="AA3271" i="4"/>
  <c r="Z3271" i="4"/>
  <c r="Y3271" i="4"/>
  <c r="X3271" i="4"/>
  <c r="W3271" i="4"/>
  <c r="V3271" i="4"/>
  <c r="U3271" i="4"/>
  <c r="T3271" i="4"/>
  <c r="AA3270" i="4"/>
  <c r="Z3270" i="4"/>
  <c r="Y3270" i="4"/>
  <c r="X3270" i="4"/>
  <c r="W3270" i="4"/>
  <c r="V3270" i="4"/>
  <c r="U3270" i="4"/>
  <c r="T3270" i="4"/>
  <c r="AA3269" i="4"/>
  <c r="Z3269" i="4"/>
  <c r="Y3269" i="4"/>
  <c r="X3269" i="4"/>
  <c r="W3269" i="4"/>
  <c r="V3269" i="4"/>
  <c r="U3269" i="4"/>
  <c r="T3269" i="4"/>
  <c r="AA3268" i="4"/>
  <c r="Z3268" i="4"/>
  <c r="Y3268" i="4"/>
  <c r="X3268" i="4"/>
  <c r="W3268" i="4"/>
  <c r="V3268" i="4"/>
  <c r="U3268" i="4"/>
  <c r="T3268" i="4"/>
  <c r="AA3267" i="4"/>
  <c r="Z3267" i="4"/>
  <c r="Y3267" i="4"/>
  <c r="X3267" i="4"/>
  <c r="W3267" i="4"/>
  <c r="V3267" i="4"/>
  <c r="U3267" i="4"/>
  <c r="T3267" i="4"/>
  <c r="AA3266" i="4"/>
  <c r="Z3266" i="4"/>
  <c r="Y3266" i="4"/>
  <c r="X3266" i="4"/>
  <c r="W3266" i="4"/>
  <c r="V3266" i="4"/>
  <c r="U3266" i="4"/>
  <c r="T3266" i="4"/>
  <c r="AA3265" i="4"/>
  <c r="Z3265" i="4"/>
  <c r="Y3265" i="4"/>
  <c r="X3265" i="4"/>
  <c r="W3265" i="4"/>
  <c r="V3265" i="4"/>
  <c r="U3265" i="4"/>
  <c r="T3265" i="4"/>
  <c r="AA3264" i="4"/>
  <c r="Z3264" i="4"/>
  <c r="Y3264" i="4"/>
  <c r="X3264" i="4"/>
  <c r="W3264" i="4"/>
  <c r="V3264" i="4"/>
  <c r="U3264" i="4"/>
  <c r="T3264" i="4"/>
  <c r="AA3263" i="4"/>
  <c r="Z3263" i="4"/>
  <c r="Y3263" i="4"/>
  <c r="X3263" i="4"/>
  <c r="W3263" i="4"/>
  <c r="V3263" i="4"/>
  <c r="U3263" i="4"/>
  <c r="T3263" i="4"/>
  <c r="AA3262" i="4"/>
  <c r="Z3262" i="4"/>
  <c r="Y3262" i="4"/>
  <c r="X3262" i="4"/>
  <c r="W3262" i="4"/>
  <c r="V3262" i="4"/>
  <c r="U3262" i="4"/>
  <c r="T3262" i="4"/>
  <c r="AA3261" i="4"/>
  <c r="Z3261" i="4"/>
  <c r="Y3261" i="4"/>
  <c r="X3261" i="4"/>
  <c r="W3261" i="4"/>
  <c r="V3261" i="4"/>
  <c r="U3261" i="4"/>
  <c r="T3261" i="4"/>
  <c r="AA3260" i="4"/>
  <c r="Z3260" i="4"/>
  <c r="Y3260" i="4"/>
  <c r="X3260" i="4"/>
  <c r="W3260" i="4"/>
  <c r="V3260" i="4"/>
  <c r="U3260" i="4"/>
  <c r="T3260" i="4"/>
  <c r="AA3259" i="4"/>
  <c r="Z3259" i="4"/>
  <c r="Y3259" i="4"/>
  <c r="X3259" i="4"/>
  <c r="W3259" i="4"/>
  <c r="V3259" i="4"/>
  <c r="U3259" i="4"/>
  <c r="T3259" i="4"/>
  <c r="AA3258" i="4"/>
  <c r="Z3258" i="4"/>
  <c r="Y3258" i="4"/>
  <c r="X3258" i="4"/>
  <c r="W3258" i="4"/>
  <c r="V3258" i="4"/>
  <c r="U3258" i="4"/>
  <c r="T3258" i="4"/>
  <c r="AA3257" i="4"/>
  <c r="Z3257" i="4"/>
  <c r="Y3257" i="4"/>
  <c r="X3257" i="4"/>
  <c r="W3257" i="4"/>
  <c r="V3257" i="4"/>
  <c r="U3257" i="4"/>
  <c r="T3257" i="4"/>
  <c r="AA3256" i="4"/>
  <c r="Z3256" i="4"/>
  <c r="Y3256" i="4"/>
  <c r="X3256" i="4"/>
  <c r="W3256" i="4"/>
  <c r="V3256" i="4"/>
  <c r="U3256" i="4"/>
  <c r="T3256" i="4"/>
  <c r="AA3255" i="4"/>
  <c r="Z3255" i="4"/>
  <c r="Y3255" i="4"/>
  <c r="X3255" i="4"/>
  <c r="W3255" i="4"/>
  <c r="V3255" i="4"/>
  <c r="U3255" i="4"/>
  <c r="T3255" i="4"/>
  <c r="AA3254" i="4"/>
  <c r="Z3254" i="4"/>
  <c r="Y3254" i="4"/>
  <c r="X3254" i="4"/>
  <c r="W3254" i="4"/>
  <c r="V3254" i="4"/>
  <c r="U3254" i="4"/>
  <c r="T3254" i="4"/>
  <c r="AA3253" i="4"/>
  <c r="Z3253" i="4"/>
  <c r="Y3253" i="4"/>
  <c r="X3253" i="4"/>
  <c r="W3253" i="4"/>
  <c r="V3253" i="4"/>
  <c r="U3253" i="4"/>
  <c r="T3253" i="4"/>
  <c r="AA3252" i="4"/>
  <c r="Z3252" i="4"/>
  <c r="Y3252" i="4"/>
  <c r="X3252" i="4"/>
  <c r="W3252" i="4"/>
  <c r="V3252" i="4"/>
  <c r="U3252" i="4"/>
  <c r="T3252" i="4"/>
  <c r="AA3251" i="4"/>
  <c r="Z3251" i="4"/>
  <c r="Y3251" i="4"/>
  <c r="X3251" i="4"/>
  <c r="W3251" i="4"/>
  <c r="V3251" i="4"/>
  <c r="U3251" i="4"/>
  <c r="T3251" i="4"/>
  <c r="AA3250" i="4"/>
  <c r="Z3250" i="4"/>
  <c r="Y3250" i="4"/>
  <c r="X3250" i="4"/>
  <c r="W3250" i="4"/>
  <c r="V3250" i="4"/>
  <c r="U3250" i="4"/>
  <c r="T3250" i="4"/>
  <c r="AA3249" i="4"/>
  <c r="Z3249" i="4"/>
  <c r="Y3249" i="4"/>
  <c r="X3249" i="4"/>
  <c r="W3249" i="4"/>
  <c r="V3249" i="4"/>
  <c r="U3249" i="4"/>
  <c r="T3249" i="4"/>
  <c r="AA3248" i="4"/>
  <c r="Z3248" i="4"/>
  <c r="Y3248" i="4"/>
  <c r="X3248" i="4"/>
  <c r="W3248" i="4"/>
  <c r="V3248" i="4"/>
  <c r="U3248" i="4"/>
  <c r="T3248" i="4"/>
  <c r="AA3247" i="4"/>
  <c r="Z3247" i="4"/>
  <c r="Y3247" i="4"/>
  <c r="X3247" i="4"/>
  <c r="W3247" i="4"/>
  <c r="V3247" i="4"/>
  <c r="U3247" i="4"/>
  <c r="T3247" i="4"/>
  <c r="AA3246" i="4"/>
  <c r="Z3246" i="4"/>
  <c r="Y3246" i="4"/>
  <c r="X3246" i="4"/>
  <c r="W3246" i="4"/>
  <c r="V3246" i="4"/>
  <c r="U3246" i="4"/>
  <c r="T3246" i="4"/>
  <c r="AA3245" i="4"/>
  <c r="Z3245" i="4"/>
  <c r="Y3245" i="4"/>
  <c r="X3245" i="4"/>
  <c r="W3245" i="4"/>
  <c r="V3245" i="4"/>
  <c r="U3245" i="4"/>
  <c r="T3245" i="4"/>
  <c r="AA3244" i="4"/>
  <c r="Z3244" i="4"/>
  <c r="Y3244" i="4"/>
  <c r="X3244" i="4"/>
  <c r="W3244" i="4"/>
  <c r="V3244" i="4"/>
  <c r="U3244" i="4"/>
  <c r="T3244" i="4"/>
  <c r="AA3243" i="4"/>
  <c r="Z3243" i="4"/>
  <c r="Y3243" i="4"/>
  <c r="X3243" i="4"/>
  <c r="W3243" i="4"/>
  <c r="V3243" i="4"/>
  <c r="U3243" i="4"/>
  <c r="T3243" i="4"/>
  <c r="AA3242" i="4"/>
  <c r="Z3242" i="4"/>
  <c r="Y3242" i="4"/>
  <c r="X3242" i="4"/>
  <c r="W3242" i="4"/>
  <c r="V3242" i="4"/>
  <c r="U3242" i="4"/>
  <c r="T3242" i="4"/>
  <c r="AA3241" i="4"/>
  <c r="Z3241" i="4"/>
  <c r="Y3241" i="4"/>
  <c r="X3241" i="4"/>
  <c r="W3241" i="4"/>
  <c r="V3241" i="4"/>
  <c r="U3241" i="4"/>
  <c r="T3241" i="4"/>
  <c r="AA3240" i="4"/>
  <c r="Z3240" i="4"/>
  <c r="Y3240" i="4"/>
  <c r="X3240" i="4"/>
  <c r="W3240" i="4"/>
  <c r="V3240" i="4"/>
  <c r="U3240" i="4"/>
  <c r="T3240" i="4"/>
  <c r="AA3239" i="4"/>
  <c r="Z3239" i="4"/>
  <c r="Y3239" i="4"/>
  <c r="X3239" i="4"/>
  <c r="W3239" i="4"/>
  <c r="V3239" i="4"/>
  <c r="U3239" i="4"/>
  <c r="T3239" i="4"/>
  <c r="AA3238" i="4"/>
  <c r="Z3238" i="4"/>
  <c r="Y3238" i="4"/>
  <c r="X3238" i="4"/>
  <c r="W3238" i="4"/>
  <c r="V3238" i="4"/>
  <c r="U3238" i="4"/>
  <c r="T3238" i="4"/>
  <c r="AA3237" i="4"/>
  <c r="Z3237" i="4"/>
  <c r="Y3237" i="4"/>
  <c r="X3237" i="4"/>
  <c r="W3237" i="4"/>
  <c r="V3237" i="4"/>
  <c r="U3237" i="4"/>
  <c r="T3237" i="4"/>
  <c r="AA3236" i="4"/>
  <c r="Z3236" i="4"/>
  <c r="Y3236" i="4"/>
  <c r="X3236" i="4"/>
  <c r="W3236" i="4"/>
  <c r="V3236" i="4"/>
  <c r="U3236" i="4"/>
  <c r="T3236" i="4"/>
  <c r="AA3235" i="4"/>
  <c r="Z3235" i="4"/>
  <c r="Y3235" i="4"/>
  <c r="X3235" i="4"/>
  <c r="W3235" i="4"/>
  <c r="V3235" i="4"/>
  <c r="U3235" i="4"/>
  <c r="T3235" i="4"/>
  <c r="AA3234" i="4"/>
  <c r="Z3234" i="4"/>
  <c r="Y3234" i="4"/>
  <c r="X3234" i="4"/>
  <c r="W3234" i="4"/>
  <c r="V3234" i="4"/>
  <c r="U3234" i="4"/>
  <c r="T3234" i="4"/>
  <c r="AA3233" i="4"/>
  <c r="Z3233" i="4"/>
  <c r="Y3233" i="4"/>
  <c r="X3233" i="4"/>
  <c r="W3233" i="4"/>
  <c r="V3233" i="4"/>
  <c r="U3233" i="4"/>
  <c r="T3233" i="4"/>
  <c r="AA3232" i="4"/>
  <c r="Z3232" i="4"/>
  <c r="Y3232" i="4"/>
  <c r="X3232" i="4"/>
  <c r="W3232" i="4"/>
  <c r="V3232" i="4"/>
  <c r="U3232" i="4"/>
  <c r="T3232" i="4"/>
  <c r="AA3231" i="4"/>
  <c r="Z3231" i="4"/>
  <c r="Y3231" i="4"/>
  <c r="X3231" i="4"/>
  <c r="W3231" i="4"/>
  <c r="V3231" i="4"/>
  <c r="U3231" i="4"/>
  <c r="T3231" i="4"/>
  <c r="AA3230" i="4"/>
  <c r="Z3230" i="4"/>
  <c r="Y3230" i="4"/>
  <c r="X3230" i="4"/>
  <c r="W3230" i="4"/>
  <c r="V3230" i="4"/>
  <c r="U3230" i="4"/>
  <c r="T3230" i="4"/>
  <c r="AA3229" i="4"/>
  <c r="Z3229" i="4"/>
  <c r="Y3229" i="4"/>
  <c r="X3229" i="4"/>
  <c r="W3229" i="4"/>
  <c r="V3229" i="4"/>
  <c r="U3229" i="4"/>
  <c r="T3229" i="4"/>
  <c r="AA3228" i="4"/>
  <c r="Z3228" i="4"/>
  <c r="Y3228" i="4"/>
  <c r="X3228" i="4"/>
  <c r="W3228" i="4"/>
  <c r="V3228" i="4"/>
  <c r="U3228" i="4"/>
  <c r="T3228" i="4"/>
  <c r="AA3227" i="4"/>
  <c r="Z3227" i="4"/>
  <c r="Y3227" i="4"/>
  <c r="X3227" i="4"/>
  <c r="W3227" i="4"/>
  <c r="V3227" i="4"/>
  <c r="U3227" i="4"/>
  <c r="T3227" i="4"/>
  <c r="AA3226" i="4"/>
  <c r="Z3226" i="4"/>
  <c r="Y3226" i="4"/>
  <c r="X3226" i="4"/>
  <c r="W3226" i="4"/>
  <c r="V3226" i="4"/>
  <c r="U3226" i="4"/>
  <c r="T3226" i="4"/>
  <c r="AA3225" i="4"/>
  <c r="Z3225" i="4"/>
  <c r="Y3225" i="4"/>
  <c r="X3225" i="4"/>
  <c r="W3225" i="4"/>
  <c r="V3225" i="4"/>
  <c r="U3225" i="4"/>
  <c r="T3225" i="4"/>
  <c r="AA3224" i="4"/>
  <c r="Z3224" i="4"/>
  <c r="Y3224" i="4"/>
  <c r="X3224" i="4"/>
  <c r="W3224" i="4"/>
  <c r="V3224" i="4"/>
  <c r="U3224" i="4"/>
  <c r="T3224" i="4"/>
  <c r="AA3223" i="4"/>
  <c r="Z3223" i="4"/>
  <c r="Y3223" i="4"/>
  <c r="X3223" i="4"/>
  <c r="W3223" i="4"/>
  <c r="V3223" i="4"/>
  <c r="U3223" i="4"/>
  <c r="T3223" i="4"/>
  <c r="AA3222" i="4"/>
  <c r="Z3222" i="4"/>
  <c r="Y3222" i="4"/>
  <c r="X3222" i="4"/>
  <c r="W3222" i="4"/>
  <c r="V3222" i="4"/>
  <c r="U3222" i="4"/>
  <c r="T3222" i="4"/>
  <c r="AA3221" i="4"/>
  <c r="Z3221" i="4"/>
  <c r="Y3221" i="4"/>
  <c r="X3221" i="4"/>
  <c r="W3221" i="4"/>
  <c r="V3221" i="4"/>
  <c r="U3221" i="4"/>
  <c r="T3221" i="4"/>
  <c r="AA3220" i="4"/>
  <c r="Z3220" i="4"/>
  <c r="Y3220" i="4"/>
  <c r="X3220" i="4"/>
  <c r="W3220" i="4"/>
  <c r="V3220" i="4"/>
  <c r="U3220" i="4"/>
  <c r="T3220" i="4"/>
  <c r="AA3219" i="4"/>
  <c r="Z3219" i="4"/>
  <c r="Y3219" i="4"/>
  <c r="X3219" i="4"/>
  <c r="W3219" i="4"/>
  <c r="V3219" i="4"/>
  <c r="U3219" i="4"/>
  <c r="T3219" i="4"/>
  <c r="AA3218" i="4"/>
  <c r="Z3218" i="4"/>
  <c r="Y3218" i="4"/>
  <c r="X3218" i="4"/>
  <c r="W3218" i="4"/>
  <c r="V3218" i="4"/>
  <c r="U3218" i="4"/>
  <c r="T3218" i="4"/>
  <c r="AA3217" i="4"/>
  <c r="Z3217" i="4"/>
  <c r="Y3217" i="4"/>
  <c r="X3217" i="4"/>
  <c r="W3217" i="4"/>
  <c r="V3217" i="4"/>
  <c r="U3217" i="4"/>
  <c r="T3217" i="4"/>
  <c r="AA3216" i="4"/>
  <c r="Z3216" i="4"/>
  <c r="Y3216" i="4"/>
  <c r="X3216" i="4"/>
  <c r="W3216" i="4"/>
  <c r="V3216" i="4"/>
  <c r="U3216" i="4"/>
  <c r="T3216" i="4"/>
  <c r="AA3215" i="4"/>
  <c r="Z3215" i="4"/>
  <c r="Y3215" i="4"/>
  <c r="X3215" i="4"/>
  <c r="W3215" i="4"/>
  <c r="V3215" i="4"/>
  <c r="U3215" i="4"/>
  <c r="T3215" i="4"/>
  <c r="AA3214" i="4"/>
  <c r="Z3214" i="4"/>
  <c r="Y3214" i="4"/>
  <c r="X3214" i="4"/>
  <c r="W3214" i="4"/>
  <c r="V3214" i="4"/>
  <c r="U3214" i="4"/>
  <c r="T3214" i="4"/>
  <c r="AA3213" i="4"/>
  <c r="Z3213" i="4"/>
  <c r="Y3213" i="4"/>
  <c r="X3213" i="4"/>
  <c r="W3213" i="4"/>
  <c r="V3213" i="4"/>
  <c r="U3213" i="4"/>
  <c r="T3213" i="4"/>
  <c r="AA3212" i="4"/>
  <c r="Z3212" i="4"/>
  <c r="Y3212" i="4"/>
  <c r="X3212" i="4"/>
  <c r="W3212" i="4"/>
  <c r="V3212" i="4"/>
  <c r="U3212" i="4"/>
  <c r="T3212" i="4"/>
  <c r="AA3211" i="4"/>
  <c r="Z3211" i="4"/>
  <c r="Y3211" i="4"/>
  <c r="X3211" i="4"/>
  <c r="W3211" i="4"/>
  <c r="V3211" i="4"/>
  <c r="U3211" i="4"/>
  <c r="T3211" i="4"/>
  <c r="AA3210" i="4"/>
  <c r="Z3210" i="4"/>
  <c r="Y3210" i="4"/>
  <c r="X3210" i="4"/>
  <c r="W3210" i="4"/>
  <c r="V3210" i="4"/>
  <c r="U3210" i="4"/>
  <c r="T3210" i="4"/>
  <c r="AA3209" i="4"/>
  <c r="Z3209" i="4"/>
  <c r="Y3209" i="4"/>
  <c r="X3209" i="4"/>
  <c r="W3209" i="4"/>
  <c r="V3209" i="4"/>
  <c r="U3209" i="4"/>
  <c r="T3209" i="4"/>
  <c r="AA3208" i="4"/>
  <c r="Z3208" i="4"/>
  <c r="Y3208" i="4"/>
  <c r="X3208" i="4"/>
  <c r="W3208" i="4"/>
  <c r="V3208" i="4"/>
  <c r="U3208" i="4"/>
  <c r="T3208" i="4"/>
  <c r="AA3207" i="4"/>
  <c r="Z3207" i="4"/>
  <c r="Y3207" i="4"/>
  <c r="X3207" i="4"/>
  <c r="W3207" i="4"/>
  <c r="V3207" i="4"/>
  <c r="U3207" i="4"/>
  <c r="T3207" i="4"/>
  <c r="AA3206" i="4"/>
  <c r="Z3206" i="4"/>
  <c r="Y3206" i="4"/>
  <c r="X3206" i="4"/>
  <c r="W3206" i="4"/>
  <c r="V3206" i="4"/>
  <c r="U3206" i="4"/>
  <c r="T3206" i="4"/>
  <c r="AA3205" i="4"/>
  <c r="Z3205" i="4"/>
  <c r="Y3205" i="4"/>
  <c r="X3205" i="4"/>
  <c r="W3205" i="4"/>
  <c r="V3205" i="4"/>
  <c r="U3205" i="4"/>
  <c r="T3205" i="4"/>
  <c r="AA3204" i="4"/>
  <c r="Z3204" i="4"/>
  <c r="Y3204" i="4"/>
  <c r="X3204" i="4"/>
  <c r="W3204" i="4"/>
  <c r="V3204" i="4"/>
  <c r="U3204" i="4"/>
  <c r="T3204" i="4"/>
  <c r="AA3203" i="4"/>
  <c r="Z3203" i="4"/>
  <c r="Y3203" i="4"/>
  <c r="X3203" i="4"/>
  <c r="W3203" i="4"/>
  <c r="V3203" i="4"/>
  <c r="U3203" i="4"/>
  <c r="T3203" i="4"/>
  <c r="AA3202" i="4"/>
  <c r="Z3202" i="4"/>
  <c r="Y3202" i="4"/>
  <c r="X3202" i="4"/>
  <c r="W3202" i="4"/>
  <c r="V3202" i="4"/>
  <c r="U3202" i="4"/>
  <c r="T3202" i="4"/>
  <c r="AA3201" i="4"/>
  <c r="Z3201" i="4"/>
  <c r="Y3201" i="4"/>
  <c r="X3201" i="4"/>
  <c r="W3201" i="4"/>
  <c r="V3201" i="4"/>
  <c r="U3201" i="4"/>
  <c r="T3201" i="4"/>
  <c r="AA3200" i="4"/>
  <c r="Z3200" i="4"/>
  <c r="Y3200" i="4"/>
  <c r="X3200" i="4"/>
  <c r="W3200" i="4"/>
  <c r="V3200" i="4"/>
  <c r="U3200" i="4"/>
  <c r="T3200" i="4"/>
  <c r="AA3199" i="4"/>
  <c r="Z3199" i="4"/>
  <c r="Y3199" i="4"/>
  <c r="X3199" i="4"/>
  <c r="W3199" i="4"/>
  <c r="V3199" i="4"/>
  <c r="U3199" i="4"/>
  <c r="T3199" i="4"/>
  <c r="AA3198" i="4"/>
  <c r="Z3198" i="4"/>
  <c r="Y3198" i="4"/>
  <c r="X3198" i="4"/>
  <c r="W3198" i="4"/>
  <c r="V3198" i="4"/>
  <c r="U3198" i="4"/>
  <c r="T3198" i="4"/>
  <c r="AA3197" i="4"/>
  <c r="Z3197" i="4"/>
  <c r="Y3197" i="4"/>
  <c r="X3197" i="4"/>
  <c r="W3197" i="4"/>
  <c r="V3197" i="4"/>
  <c r="U3197" i="4"/>
  <c r="T3197" i="4"/>
  <c r="AA3196" i="4"/>
  <c r="Z3196" i="4"/>
  <c r="Y3196" i="4"/>
  <c r="X3196" i="4"/>
  <c r="W3196" i="4"/>
  <c r="V3196" i="4"/>
  <c r="U3196" i="4"/>
  <c r="T3196" i="4"/>
  <c r="AA3195" i="4"/>
  <c r="Z3195" i="4"/>
  <c r="Y3195" i="4"/>
  <c r="X3195" i="4"/>
  <c r="W3195" i="4"/>
  <c r="V3195" i="4"/>
  <c r="U3195" i="4"/>
  <c r="T3195" i="4"/>
  <c r="AA3194" i="4"/>
  <c r="Z3194" i="4"/>
  <c r="Y3194" i="4"/>
  <c r="X3194" i="4"/>
  <c r="W3194" i="4"/>
  <c r="V3194" i="4"/>
  <c r="U3194" i="4"/>
  <c r="T3194" i="4"/>
  <c r="AA3193" i="4"/>
  <c r="Z3193" i="4"/>
  <c r="Y3193" i="4"/>
  <c r="X3193" i="4"/>
  <c r="W3193" i="4"/>
  <c r="V3193" i="4"/>
  <c r="U3193" i="4"/>
  <c r="T3193" i="4"/>
  <c r="AA3192" i="4"/>
  <c r="Z3192" i="4"/>
  <c r="Y3192" i="4"/>
  <c r="X3192" i="4"/>
  <c r="W3192" i="4"/>
  <c r="V3192" i="4"/>
  <c r="U3192" i="4"/>
  <c r="T3192" i="4"/>
  <c r="AA3191" i="4"/>
  <c r="Z3191" i="4"/>
  <c r="Y3191" i="4"/>
  <c r="X3191" i="4"/>
  <c r="W3191" i="4"/>
  <c r="V3191" i="4"/>
  <c r="U3191" i="4"/>
  <c r="T3191" i="4"/>
  <c r="AA3190" i="4"/>
  <c r="Z3190" i="4"/>
  <c r="Y3190" i="4"/>
  <c r="X3190" i="4"/>
  <c r="W3190" i="4"/>
  <c r="V3190" i="4"/>
  <c r="U3190" i="4"/>
  <c r="T3190" i="4"/>
  <c r="AA3189" i="4"/>
  <c r="Z3189" i="4"/>
  <c r="Y3189" i="4"/>
  <c r="X3189" i="4"/>
  <c r="W3189" i="4"/>
  <c r="V3189" i="4"/>
  <c r="U3189" i="4"/>
  <c r="T3189" i="4"/>
  <c r="AA3188" i="4"/>
  <c r="Z3188" i="4"/>
  <c r="Y3188" i="4"/>
  <c r="X3188" i="4"/>
  <c r="W3188" i="4"/>
  <c r="V3188" i="4"/>
  <c r="U3188" i="4"/>
  <c r="T3188" i="4"/>
  <c r="AA3187" i="4"/>
  <c r="Z3187" i="4"/>
  <c r="Y3187" i="4"/>
  <c r="X3187" i="4"/>
  <c r="W3187" i="4"/>
  <c r="V3187" i="4"/>
  <c r="U3187" i="4"/>
  <c r="T3187" i="4"/>
  <c r="AA3186" i="4"/>
  <c r="Z3186" i="4"/>
  <c r="Y3186" i="4"/>
  <c r="X3186" i="4"/>
  <c r="W3186" i="4"/>
  <c r="V3186" i="4"/>
  <c r="U3186" i="4"/>
  <c r="T3186" i="4"/>
  <c r="AA3185" i="4"/>
  <c r="Z3185" i="4"/>
  <c r="Y3185" i="4"/>
  <c r="X3185" i="4"/>
  <c r="W3185" i="4"/>
  <c r="V3185" i="4"/>
  <c r="U3185" i="4"/>
  <c r="T3185" i="4"/>
  <c r="AA3184" i="4"/>
  <c r="Z3184" i="4"/>
  <c r="Y3184" i="4"/>
  <c r="X3184" i="4"/>
  <c r="W3184" i="4"/>
  <c r="V3184" i="4"/>
  <c r="U3184" i="4"/>
  <c r="T3184" i="4"/>
  <c r="AA3183" i="4"/>
  <c r="Z3183" i="4"/>
  <c r="Y3183" i="4"/>
  <c r="X3183" i="4"/>
  <c r="W3183" i="4"/>
  <c r="V3183" i="4"/>
  <c r="U3183" i="4"/>
  <c r="T3183" i="4"/>
  <c r="AA3182" i="4"/>
  <c r="Z3182" i="4"/>
  <c r="Y3182" i="4"/>
  <c r="X3182" i="4"/>
  <c r="W3182" i="4"/>
  <c r="V3182" i="4"/>
  <c r="U3182" i="4"/>
  <c r="T3182" i="4"/>
  <c r="AA3181" i="4"/>
  <c r="Z3181" i="4"/>
  <c r="Y3181" i="4"/>
  <c r="X3181" i="4"/>
  <c r="W3181" i="4"/>
  <c r="V3181" i="4"/>
  <c r="U3181" i="4"/>
  <c r="T3181" i="4"/>
  <c r="AA3180" i="4"/>
  <c r="Z3180" i="4"/>
  <c r="Y3180" i="4"/>
  <c r="X3180" i="4"/>
  <c r="W3180" i="4"/>
  <c r="V3180" i="4"/>
  <c r="U3180" i="4"/>
  <c r="T3180" i="4"/>
  <c r="AA3179" i="4"/>
  <c r="Z3179" i="4"/>
  <c r="Y3179" i="4"/>
  <c r="X3179" i="4"/>
  <c r="W3179" i="4"/>
  <c r="V3179" i="4"/>
  <c r="U3179" i="4"/>
  <c r="T3179" i="4"/>
  <c r="AA3178" i="4"/>
  <c r="Z3178" i="4"/>
  <c r="Y3178" i="4"/>
  <c r="X3178" i="4"/>
  <c r="W3178" i="4"/>
  <c r="V3178" i="4"/>
  <c r="U3178" i="4"/>
  <c r="T3178" i="4"/>
  <c r="AA3177" i="4"/>
  <c r="Z3177" i="4"/>
  <c r="Y3177" i="4"/>
  <c r="X3177" i="4"/>
  <c r="W3177" i="4"/>
  <c r="V3177" i="4"/>
  <c r="U3177" i="4"/>
  <c r="T3177" i="4"/>
  <c r="AA3176" i="4"/>
  <c r="Z3176" i="4"/>
  <c r="Y3176" i="4"/>
  <c r="X3176" i="4"/>
  <c r="W3176" i="4"/>
  <c r="V3176" i="4"/>
  <c r="U3176" i="4"/>
  <c r="T3176" i="4"/>
  <c r="AA3175" i="4"/>
  <c r="Z3175" i="4"/>
  <c r="Y3175" i="4"/>
  <c r="X3175" i="4"/>
  <c r="W3175" i="4"/>
  <c r="V3175" i="4"/>
  <c r="U3175" i="4"/>
  <c r="T3175" i="4"/>
  <c r="AA3174" i="4"/>
  <c r="Z3174" i="4"/>
  <c r="Y3174" i="4"/>
  <c r="X3174" i="4"/>
  <c r="W3174" i="4"/>
  <c r="V3174" i="4"/>
  <c r="U3174" i="4"/>
  <c r="T3174" i="4"/>
  <c r="AA3173" i="4"/>
  <c r="Z3173" i="4"/>
  <c r="Y3173" i="4"/>
  <c r="X3173" i="4"/>
  <c r="W3173" i="4"/>
  <c r="V3173" i="4"/>
  <c r="U3173" i="4"/>
  <c r="T3173" i="4"/>
  <c r="AA3172" i="4"/>
  <c r="Z3172" i="4"/>
  <c r="Y3172" i="4"/>
  <c r="X3172" i="4"/>
  <c r="W3172" i="4"/>
  <c r="V3172" i="4"/>
  <c r="U3172" i="4"/>
  <c r="T3172" i="4"/>
  <c r="AA3171" i="4"/>
  <c r="Z3171" i="4"/>
  <c r="Y3171" i="4"/>
  <c r="X3171" i="4"/>
  <c r="W3171" i="4"/>
  <c r="V3171" i="4"/>
  <c r="U3171" i="4"/>
  <c r="T3171" i="4"/>
  <c r="AA3170" i="4"/>
  <c r="Z3170" i="4"/>
  <c r="Y3170" i="4"/>
  <c r="X3170" i="4"/>
  <c r="W3170" i="4"/>
  <c r="V3170" i="4"/>
  <c r="U3170" i="4"/>
  <c r="T3170" i="4"/>
  <c r="AA3169" i="4"/>
  <c r="Z3169" i="4"/>
  <c r="Y3169" i="4"/>
  <c r="X3169" i="4"/>
  <c r="W3169" i="4"/>
  <c r="V3169" i="4"/>
  <c r="U3169" i="4"/>
  <c r="T3169" i="4"/>
  <c r="AA3168" i="4"/>
  <c r="Z3168" i="4"/>
  <c r="Y3168" i="4"/>
  <c r="X3168" i="4"/>
  <c r="W3168" i="4"/>
  <c r="V3168" i="4"/>
  <c r="U3168" i="4"/>
  <c r="T3168" i="4"/>
  <c r="AA3167" i="4"/>
  <c r="Z3167" i="4"/>
  <c r="Y3167" i="4"/>
  <c r="X3167" i="4"/>
  <c r="W3167" i="4"/>
  <c r="V3167" i="4"/>
  <c r="U3167" i="4"/>
  <c r="T3167" i="4"/>
  <c r="AA3166" i="4"/>
  <c r="Z3166" i="4"/>
  <c r="Y3166" i="4"/>
  <c r="X3166" i="4"/>
  <c r="W3166" i="4"/>
  <c r="V3166" i="4"/>
  <c r="U3166" i="4"/>
  <c r="T3166" i="4"/>
  <c r="AA3165" i="4"/>
  <c r="Z3165" i="4"/>
  <c r="Y3165" i="4"/>
  <c r="X3165" i="4"/>
  <c r="W3165" i="4"/>
  <c r="V3165" i="4"/>
  <c r="U3165" i="4"/>
  <c r="T3165" i="4"/>
  <c r="AA3164" i="4"/>
  <c r="Z3164" i="4"/>
  <c r="Y3164" i="4"/>
  <c r="X3164" i="4"/>
  <c r="W3164" i="4"/>
  <c r="V3164" i="4"/>
  <c r="U3164" i="4"/>
  <c r="T3164" i="4"/>
  <c r="AA3163" i="4"/>
  <c r="Z3163" i="4"/>
  <c r="Y3163" i="4"/>
  <c r="X3163" i="4"/>
  <c r="W3163" i="4"/>
  <c r="V3163" i="4"/>
  <c r="U3163" i="4"/>
  <c r="T3163" i="4"/>
  <c r="AA3162" i="4"/>
  <c r="Z3162" i="4"/>
  <c r="Y3162" i="4"/>
  <c r="X3162" i="4"/>
  <c r="W3162" i="4"/>
  <c r="V3162" i="4"/>
  <c r="U3162" i="4"/>
  <c r="T3162" i="4"/>
  <c r="AA3161" i="4"/>
  <c r="Z3161" i="4"/>
  <c r="Y3161" i="4"/>
  <c r="X3161" i="4"/>
  <c r="W3161" i="4"/>
  <c r="V3161" i="4"/>
  <c r="U3161" i="4"/>
  <c r="T3161" i="4"/>
  <c r="AA3160" i="4"/>
  <c r="Z3160" i="4"/>
  <c r="Y3160" i="4"/>
  <c r="X3160" i="4"/>
  <c r="W3160" i="4"/>
  <c r="V3160" i="4"/>
  <c r="U3160" i="4"/>
  <c r="T3160" i="4"/>
  <c r="AA3159" i="4"/>
  <c r="Z3159" i="4"/>
  <c r="Y3159" i="4"/>
  <c r="X3159" i="4"/>
  <c r="W3159" i="4"/>
  <c r="V3159" i="4"/>
  <c r="U3159" i="4"/>
  <c r="T3159" i="4"/>
  <c r="AA3158" i="4"/>
  <c r="Z3158" i="4"/>
  <c r="Y3158" i="4"/>
  <c r="X3158" i="4"/>
  <c r="W3158" i="4"/>
  <c r="V3158" i="4"/>
  <c r="U3158" i="4"/>
  <c r="T3158" i="4"/>
  <c r="AA3157" i="4"/>
  <c r="Z3157" i="4"/>
  <c r="Y3157" i="4"/>
  <c r="X3157" i="4"/>
  <c r="W3157" i="4"/>
  <c r="V3157" i="4"/>
  <c r="U3157" i="4"/>
  <c r="T3157" i="4"/>
  <c r="AA3156" i="4"/>
  <c r="Z3156" i="4"/>
  <c r="Y3156" i="4"/>
  <c r="X3156" i="4"/>
  <c r="W3156" i="4"/>
  <c r="V3156" i="4"/>
  <c r="U3156" i="4"/>
  <c r="T3156" i="4"/>
  <c r="AA3155" i="4"/>
  <c r="Z3155" i="4"/>
  <c r="Y3155" i="4"/>
  <c r="X3155" i="4"/>
  <c r="W3155" i="4"/>
  <c r="V3155" i="4"/>
  <c r="U3155" i="4"/>
  <c r="T3155" i="4"/>
  <c r="AA3154" i="4"/>
  <c r="Z3154" i="4"/>
  <c r="Y3154" i="4"/>
  <c r="X3154" i="4"/>
  <c r="W3154" i="4"/>
  <c r="V3154" i="4"/>
  <c r="U3154" i="4"/>
  <c r="T3154" i="4"/>
  <c r="AA3153" i="4"/>
  <c r="Z3153" i="4"/>
  <c r="Y3153" i="4"/>
  <c r="X3153" i="4"/>
  <c r="W3153" i="4"/>
  <c r="V3153" i="4"/>
  <c r="U3153" i="4"/>
  <c r="T3153" i="4"/>
  <c r="AA3152" i="4"/>
  <c r="Z3152" i="4"/>
  <c r="Y3152" i="4"/>
  <c r="X3152" i="4"/>
  <c r="W3152" i="4"/>
  <c r="V3152" i="4"/>
  <c r="U3152" i="4"/>
  <c r="T3152" i="4"/>
  <c r="AA3151" i="4"/>
  <c r="Z3151" i="4"/>
  <c r="Y3151" i="4"/>
  <c r="X3151" i="4"/>
  <c r="W3151" i="4"/>
  <c r="V3151" i="4"/>
  <c r="U3151" i="4"/>
  <c r="T3151" i="4"/>
  <c r="AA3150" i="4"/>
  <c r="Z3150" i="4"/>
  <c r="Y3150" i="4"/>
  <c r="X3150" i="4"/>
  <c r="W3150" i="4"/>
  <c r="V3150" i="4"/>
  <c r="U3150" i="4"/>
  <c r="T3150" i="4"/>
  <c r="AA3149" i="4"/>
  <c r="Z3149" i="4"/>
  <c r="Y3149" i="4"/>
  <c r="X3149" i="4"/>
  <c r="W3149" i="4"/>
  <c r="V3149" i="4"/>
  <c r="U3149" i="4"/>
  <c r="T3149" i="4"/>
  <c r="AA3148" i="4"/>
  <c r="Z3148" i="4"/>
  <c r="Y3148" i="4"/>
  <c r="X3148" i="4"/>
  <c r="W3148" i="4"/>
  <c r="V3148" i="4"/>
  <c r="U3148" i="4"/>
  <c r="T3148" i="4"/>
  <c r="AA3147" i="4"/>
  <c r="Z3147" i="4"/>
  <c r="Y3147" i="4"/>
  <c r="X3147" i="4"/>
  <c r="W3147" i="4"/>
  <c r="V3147" i="4"/>
  <c r="U3147" i="4"/>
  <c r="T3147" i="4"/>
  <c r="AA3146" i="4"/>
  <c r="Z3146" i="4"/>
  <c r="Y3146" i="4"/>
  <c r="X3146" i="4"/>
  <c r="W3146" i="4"/>
  <c r="V3146" i="4"/>
  <c r="U3146" i="4"/>
  <c r="T3146" i="4"/>
  <c r="AA3145" i="4"/>
  <c r="Z3145" i="4"/>
  <c r="Y3145" i="4"/>
  <c r="X3145" i="4"/>
  <c r="W3145" i="4"/>
  <c r="V3145" i="4"/>
  <c r="U3145" i="4"/>
  <c r="T3145" i="4"/>
  <c r="AA3144" i="4"/>
  <c r="Z3144" i="4"/>
  <c r="Y3144" i="4"/>
  <c r="X3144" i="4"/>
  <c r="W3144" i="4"/>
  <c r="V3144" i="4"/>
  <c r="U3144" i="4"/>
  <c r="T3144" i="4"/>
  <c r="AA3143" i="4"/>
  <c r="Z3143" i="4"/>
  <c r="Y3143" i="4"/>
  <c r="X3143" i="4"/>
  <c r="W3143" i="4"/>
  <c r="V3143" i="4"/>
  <c r="U3143" i="4"/>
  <c r="T3143" i="4"/>
  <c r="AA3142" i="4"/>
  <c r="Z3142" i="4"/>
  <c r="Y3142" i="4"/>
  <c r="X3142" i="4"/>
  <c r="W3142" i="4"/>
  <c r="V3142" i="4"/>
  <c r="U3142" i="4"/>
  <c r="T3142" i="4"/>
  <c r="AA3141" i="4"/>
  <c r="Z3141" i="4"/>
  <c r="Y3141" i="4"/>
  <c r="X3141" i="4"/>
  <c r="W3141" i="4"/>
  <c r="V3141" i="4"/>
  <c r="U3141" i="4"/>
  <c r="T3141" i="4"/>
  <c r="AA3140" i="4"/>
  <c r="Z3140" i="4"/>
  <c r="Y3140" i="4"/>
  <c r="X3140" i="4"/>
  <c r="W3140" i="4"/>
  <c r="V3140" i="4"/>
  <c r="U3140" i="4"/>
  <c r="T3140" i="4"/>
  <c r="AA3139" i="4"/>
  <c r="Z3139" i="4"/>
  <c r="Y3139" i="4"/>
  <c r="X3139" i="4"/>
  <c r="W3139" i="4"/>
  <c r="V3139" i="4"/>
  <c r="U3139" i="4"/>
  <c r="T3139" i="4"/>
  <c r="AA3138" i="4"/>
  <c r="Z3138" i="4"/>
  <c r="Y3138" i="4"/>
  <c r="X3138" i="4"/>
  <c r="W3138" i="4"/>
  <c r="V3138" i="4"/>
  <c r="U3138" i="4"/>
  <c r="T3138" i="4"/>
  <c r="AA3137" i="4"/>
  <c r="Z3137" i="4"/>
  <c r="Y3137" i="4"/>
  <c r="X3137" i="4"/>
  <c r="W3137" i="4"/>
  <c r="V3137" i="4"/>
  <c r="U3137" i="4"/>
  <c r="T3137" i="4"/>
  <c r="AA3136" i="4"/>
  <c r="Z3136" i="4"/>
  <c r="Y3136" i="4"/>
  <c r="X3136" i="4"/>
  <c r="W3136" i="4"/>
  <c r="V3136" i="4"/>
  <c r="U3136" i="4"/>
  <c r="T3136" i="4"/>
  <c r="AA3135" i="4"/>
  <c r="Z3135" i="4"/>
  <c r="Y3135" i="4"/>
  <c r="X3135" i="4"/>
  <c r="W3135" i="4"/>
  <c r="V3135" i="4"/>
  <c r="U3135" i="4"/>
  <c r="T3135" i="4"/>
  <c r="AA3134" i="4"/>
  <c r="Z3134" i="4"/>
  <c r="Y3134" i="4"/>
  <c r="X3134" i="4"/>
  <c r="W3134" i="4"/>
  <c r="V3134" i="4"/>
  <c r="U3134" i="4"/>
  <c r="T3134" i="4"/>
  <c r="AA3133" i="4"/>
  <c r="Z3133" i="4"/>
  <c r="Y3133" i="4"/>
  <c r="X3133" i="4"/>
  <c r="W3133" i="4"/>
  <c r="V3133" i="4"/>
  <c r="U3133" i="4"/>
  <c r="T3133" i="4"/>
  <c r="AA3132" i="4"/>
  <c r="Z3132" i="4"/>
  <c r="Y3132" i="4"/>
  <c r="X3132" i="4"/>
  <c r="W3132" i="4"/>
  <c r="V3132" i="4"/>
  <c r="U3132" i="4"/>
  <c r="T3132" i="4"/>
  <c r="AA3131" i="4"/>
  <c r="Z3131" i="4"/>
  <c r="Y3131" i="4"/>
  <c r="X3131" i="4"/>
  <c r="W3131" i="4"/>
  <c r="V3131" i="4"/>
  <c r="U3131" i="4"/>
  <c r="T3131" i="4"/>
  <c r="AA3130" i="4"/>
  <c r="Z3130" i="4"/>
  <c r="Y3130" i="4"/>
  <c r="X3130" i="4"/>
  <c r="W3130" i="4"/>
  <c r="V3130" i="4"/>
  <c r="U3130" i="4"/>
  <c r="T3130" i="4"/>
  <c r="AA3129" i="4"/>
  <c r="Z3129" i="4"/>
  <c r="Y3129" i="4"/>
  <c r="X3129" i="4"/>
  <c r="W3129" i="4"/>
  <c r="V3129" i="4"/>
  <c r="U3129" i="4"/>
  <c r="T3129" i="4"/>
  <c r="AA3128" i="4"/>
  <c r="Z3128" i="4"/>
  <c r="Y3128" i="4"/>
  <c r="X3128" i="4"/>
  <c r="W3128" i="4"/>
  <c r="V3128" i="4"/>
  <c r="U3128" i="4"/>
  <c r="T3128" i="4"/>
  <c r="AA3127" i="4"/>
  <c r="Z3127" i="4"/>
  <c r="Y3127" i="4"/>
  <c r="X3127" i="4"/>
  <c r="W3127" i="4"/>
  <c r="V3127" i="4"/>
  <c r="U3127" i="4"/>
  <c r="T3127" i="4"/>
  <c r="AA3126" i="4"/>
  <c r="Z3126" i="4"/>
  <c r="Y3126" i="4"/>
  <c r="X3126" i="4"/>
  <c r="W3126" i="4"/>
  <c r="V3126" i="4"/>
  <c r="U3126" i="4"/>
  <c r="T3126" i="4"/>
  <c r="AA3125" i="4"/>
  <c r="Z3125" i="4"/>
  <c r="Y3125" i="4"/>
  <c r="X3125" i="4"/>
  <c r="W3125" i="4"/>
  <c r="V3125" i="4"/>
  <c r="U3125" i="4"/>
  <c r="T3125" i="4"/>
  <c r="AA3124" i="4"/>
  <c r="Z3124" i="4"/>
  <c r="Y3124" i="4"/>
  <c r="X3124" i="4"/>
  <c r="W3124" i="4"/>
  <c r="V3124" i="4"/>
  <c r="U3124" i="4"/>
  <c r="T3124" i="4"/>
  <c r="AA3123" i="4"/>
  <c r="Z3123" i="4"/>
  <c r="Y3123" i="4"/>
  <c r="X3123" i="4"/>
  <c r="W3123" i="4"/>
  <c r="V3123" i="4"/>
  <c r="U3123" i="4"/>
  <c r="T3123" i="4"/>
  <c r="AA3122" i="4"/>
  <c r="Z3122" i="4"/>
  <c r="Y3122" i="4"/>
  <c r="X3122" i="4"/>
  <c r="W3122" i="4"/>
  <c r="V3122" i="4"/>
  <c r="U3122" i="4"/>
  <c r="T3122" i="4"/>
  <c r="AA3121" i="4"/>
  <c r="Z3121" i="4"/>
  <c r="Y3121" i="4"/>
  <c r="X3121" i="4"/>
  <c r="W3121" i="4"/>
  <c r="V3121" i="4"/>
  <c r="U3121" i="4"/>
  <c r="T3121" i="4"/>
  <c r="AA3120" i="4"/>
  <c r="Z3120" i="4"/>
  <c r="Y3120" i="4"/>
  <c r="X3120" i="4"/>
  <c r="W3120" i="4"/>
  <c r="V3120" i="4"/>
  <c r="U3120" i="4"/>
  <c r="T3120" i="4"/>
  <c r="AA3119" i="4"/>
  <c r="Z3119" i="4"/>
  <c r="Y3119" i="4"/>
  <c r="X3119" i="4"/>
  <c r="W3119" i="4"/>
  <c r="V3119" i="4"/>
  <c r="U3119" i="4"/>
  <c r="T3119" i="4"/>
  <c r="AA3118" i="4"/>
  <c r="Z3118" i="4"/>
  <c r="Y3118" i="4"/>
  <c r="X3118" i="4"/>
  <c r="W3118" i="4"/>
  <c r="V3118" i="4"/>
  <c r="U3118" i="4"/>
  <c r="T3118" i="4"/>
  <c r="AA3117" i="4"/>
  <c r="Z3117" i="4"/>
  <c r="Y3117" i="4"/>
  <c r="X3117" i="4"/>
  <c r="W3117" i="4"/>
  <c r="V3117" i="4"/>
  <c r="U3117" i="4"/>
  <c r="T3117" i="4"/>
  <c r="AA3116" i="4"/>
  <c r="Z3116" i="4"/>
  <c r="Y3116" i="4"/>
  <c r="X3116" i="4"/>
  <c r="W3116" i="4"/>
  <c r="V3116" i="4"/>
  <c r="U3116" i="4"/>
  <c r="T3116" i="4"/>
  <c r="AA3115" i="4"/>
  <c r="Z3115" i="4"/>
  <c r="Y3115" i="4"/>
  <c r="X3115" i="4"/>
  <c r="W3115" i="4"/>
  <c r="V3115" i="4"/>
  <c r="U3115" i="4"/>
  <c r="T3115" i="4"/>
  <c r="AA3114" i="4"/>
  <c r="Z3114" i="4"/>
  <c r="Y3114" i="4"/>
  <c r="X3114" i="4"/>
  <c r="W3114" i="4"/>
  <c r="V3114" i="4"/>
  <c r="U3114" i="4"/>
  <c r="T3114" i="4"/>
  <c r="AA3113" i="4"/>
  <c r="Z3113" i="4"/>
  <c r="Y3113" i="4"/>
  <c r="X3113" i="4"/>
  <c r="W3113" i="4"/>
  <c r="V3113" i="4"/>
  <c r="U3113" i="4"/>
  <c r="T3113" i="4"/>
  <c r="AA3112" i="4"/>
  <c r="Z3112" i="4"/>
  <c r="Y3112" i="4"/>
  <c r="X3112" i="4"/>
  <c r="W3112" i="4"/>
  <c r="V3112" i="4"/>
  <c r="U3112" i="4"/>
  <c r="T3112" i="4"/>
  <c r="AA3111" i="4"/>
  <c r="Z3111" i="4"/>
  <c r="Y3111" i="4"/>
  <c r="X3111" i="4"/>
  <c r="W3111" i="4"/>
  <c r="V3111" i="4"/>
  <c r="U3111" i="4"/>
  <c r="T3111" i="4"/>
  <c r="AA3110" i="4"/>
  <c r="Z3110" i="4"/>
  <c r="Y3110" i="4"/>
  <c r="X3110" i="4"/>
  <c r="W3110" i="4"/>
  <c r="V3110" i="4"/>
  <c r="U3110" i="4"/>
  <c r="T3110" i="4"/>
  <c r="AA3109" i="4"/>
  <c r="Z3109" i="4"/>
  <c r="Y3109" i="4"/>
  <c r="X3109" i="4"/>
  <c r="W3109" i="4"/>
  <c r="V3109" i="4"/>
  <c r="U3109" i="4"/>
  <c r="T3109" i="4"/>
  <c r="AA3108" i="4"/>
  <c r="Z3108" i="4"/>
  <c r="Y3108" i="4"/>
  <c r="X3108" i="4"/>
  <c r="W3108" i="4"/>
  <c r="V3108" i="4"/>
  <c r="U3108" i="4"/>
  <c r="T3108" i="4"/>
  <c r="AA3107" i="4"/>
  <c r="Z3107" i="4"/>
  <c r="Y3107" i="4"/>
  <c r="X3107" i="4"/>
  <c r="W3107" i="4"/>
  <c r="V3107" i="4"/>
  <c r="U3107" i="4"/>
  <c r="T3107" i="4"/>
  <c r="AA3106" i="4"/>
  <c r="Z3106" i="4"/>
  <c r="Y3106" i="4"/>
  <c r="X3106" i="4"/>
  <c r="W3106" i="4"/>
  <c r="V3106" i="4"/>
  <c r="U3106" i="4"/>
  <c r="T3106" i="4"/>
  <c r="AA3105" i="4"/>
  <c r="Z3105" i="4"/>
  <c r="Y3105" i="4"/>
  <c r="X3105" i="4"/>
  <c r="W3105" i="4"/>
  <c r="V3105" i="4"/>
  <c r="U3105" i="4"/>
  <c r="T3105" i="4"/>
  <c r="AA3104" i="4"/>
  <c r="Z3104" i="4"/>
  <c r="Y3104" i="4"/>
  <c r="X3104" i="4"/>
  <c r="W3104" i="4"/>
  <c r="V3104" i="4"/>
  <c r="U3104" i="4"/>
  <c r="T3104" i="4"/>
  <c r="AA3103" i="4"/>
  <c r="Z3103" i="4"/>
  <c r="Y3103" i="4"/>
  <c r="X3103" i="4"/>
  <c r="W3103" i="4"/>
  <c r="V3103" i="4"/>
  <c r="U3103" i="4"/>
  <c r="T3103" i="4"/>
  <c r="AA3102" i="4"/>
  <c r="Z3102" i="4"/>
  <c r="Y3102" i="4"/>
  <c r="X3102" i="4"/>
  <c r="W3102" i="4"/>
  <c r="V3102" i="4"/>
  <c r="U3102" i="4"/>
  <c r="T3102" i="4"/>
  <c r="AA3101" i="4"/>
  <c r="Z3101" i="4"/>
  <c r="Y3101" i="4"/>
  <c r="X3101" i="4"/>
  <c r="W3101" i="4"/>
  <c r="V3101" i="4"/>
  <c r="U3101" i="4"/>
  <c r="T3101" i="4"/>
  <c r="AA3100" i="4"/>
  <c r="Z3100" i="4"/>
  <c r="Y3100" i="4"/>
  <c r="X3100" i="4"/>
  <c r="W3100" i="4"/>
  <c r="V3100" i="4"/>
  <c r="U3100" i="4"/>
  <c r="T3100" i="4"/>
  <c r="AA3099" i="4"/>
  <c r="Z3099" i="4"/>
  <c r="Y3099" i="4"/>
  <c r="X3099" i="4"/>
  <c r="W3099" i="4"/>
  <c r="V3099" i="4"/>
  <c r="U3099" i="4"/>
  <c r="T3099" i="4"/>
  <c r="AA3098" i="4"/>
  <c r="Z3098" i="4"/>
  <c r="Y3098" i="4"/>
  <c r="X3098" i="4"/>
  <c r="W3098" i="4"/>
  <c r="V3098" i="4"/>
  <c r="U3098" i="4"/>
  <c r="T3098" i="4"/>
  <c r="AA3097" i="4"/>
  <c r="Z3097" i="4"/>
  <c r="Y3097" i="4"/>
  <c r="X3097" i="4"/>
  <c r="W3097" i="4"/>
  <c r="V3097" i="4"/>
  <c r="U3097" i="4"/>
  <c r="T3097" i="4"/>
  <c r="AA3096" i="4"/>
  <c r="Z3096" i="4"/>
  <c r="Y3096" i="4"/>
  <c r="X3096" i="4"/>
  <c r="W3096" i="4"/>
  <c r="V3096" i="4"/>
  <c r="U3096" i="4"/>
  <c r="T3096" i="4"/>
  <c r="AA3095" i="4"/>
  <c r="Z3095" i="4"/>
  <c r="Y3095" i="4"/>
  <c r="X3095" i="4"/>
  <c r="W3095" i="4"/>
  <c r="V3095" i="4"/>
  <c r="U3095" i="4"/>
  <c r="T3095" i="4"/>
  <c r="AA3094" i="4"/>
  <c r="Z3094" i="4"/>
  <c r="Y3094" i="4"/>
  <c r="X3094" i="4"/>
  <c r="W3094" i="4"/>
  <c r="V3094" i="4"/>
  <c r="U3094" i="4"/>
  <c r="T3094" i="4"/>
  <c r="AA3093" i="4"/>
  <c r="Z3093" i="4"/>
  <c r="Y3093" i="4"/>
  <c r="X3093" i="4"/>
  <c r="W3093" i="4"/>
  <c r="V3093" i="4"/>
  <c r="U3093" i="4"/>
  <c r="T3093" i="4"/>
  <c r="AA3092" i="4"/>
  <c r="Z3092" i="4"/>
  <c r="Y3092" i="4"/>
  <c r="X3092" i="4"/>
  <c r="W3092" i="4"/>
  <c r="V3092" i="4"/>
  <c r="U3092" i="4"/>
  <c r="T3092" i="4"/>
  <c r="AA3091" i="4"/>
  <c r="Z3091" i="4"/>
  <c r="Y3091" i="4"/>
  <c r="X3091" i="4"/>
  <c r="W3091" i="4"/>
  <c r="V3091" i="4"/>
  <c r="U3091" i="4"/>
  <c r="T3091" i="4"/>
  <c r="AA3090" i="4"/>
  <c r="Z3090" i="4"/>
  <c r="Y3090" i="4"/>
  <c r="X3090" i="4"/>
  <c r="W3090" i="4"/>
  <c r="V3090" i="4"/>
  <c r="U3090" i="4"/>
  <c r="T3090" i="4"/>
  <c r="AA3089" i="4"/>
  <c r="Z3089" i="4"/>
  <c r="Y3089" i="4"/>
  <c r="X3089" i="4"/>
  <c r="W3089" i="4"/>
  <c r="V3089" i="4"/>
  <c r="U3089" i="4"/>
  <c r="T3089" i="4"/>
  <c r="AA3088" i="4"/>
  <c r="Z3088" i="4"/>
  <c r="Y3088" i="4"/>
  <c r="X3088" i="4"/>
  <c r="W3088" i="4"/>
  <c r="V3088" i="4"/>
  <c r="U3088" i="4"/>
  <c r="T3088" i="4"/>
  <c r="AA3087" i="4"/>
  <c r="Z3087" i="4"/>
  <c r="Y3087" i="4"/>
  <c r="X3087" i="4"/>
  <c r="W3087" i="4"/>
  <c r="V3087" i="4"/>
  <c r="U3087" i="4"/>
  <c r="T3087" i="4"/>
  <c r="AA3086" i="4"/>
  <c r="Z3086" i="4"/>
  <c r="Y3086" i="4"/>
  <c r="X3086" i="4"/>
  <c r="W3086" i="4"/>
  <c r="V3086" i="4"/>
  <c r="U3086" i="4"/>
  <c r="T3086" i="4"/>
  <c r="AA3085" i="4"/>
  <c r="Z3085" i="4"/>
  <c r="Y3085" i="4"/>
  <c r="X3085" i="4"/>
  <c r="W3085" i="4"/>
  <c r="V3085" i="4"/>
  <c r="U3085" i="4"/>
  <c r="T3085" i="4"/>
  <c r="AA3084" i="4"/>
  <c r="Z3084" i="4"/>
  <c r="Y3084" i="4"/>
  <c r="X3084" i="4"/>
  <c r="W3084" i="4"/>
  <c r="V3084" i="4"/>
  <c r="U3084" i="4"/>
  <c r="T3084" i="4"/>
  <c r="AA3083" i="4"/>
  <c r="Z3083" i="4"/>
  <c r="Y3083" i="4"/>
  <c r="X3083" i="4"/>
  <c r="W3083" i="4"/>
  <c r="V3083" i="4"/>
  <c r="U3083" i="4"/>
  <c r="T3083" i="4"/>
  <c r="AA3082" i="4"/>
  <c r="Z3082" i="4"/>
  <c r="Y3082" i="4"/>
  <c r="X3082" i="4"/>
  <c r="W3082" i="4"/>
  <c r="V3082" i="4"/>
  <c r="U3082" i="4"/>
  <c r="T3082" i="4"/>
  <c r="AA3081" i="4"/>
  <c r="Z3081" i="4"/>
  <c r="Y3081" i="4"/>
  <c r="X3081" i="4"/>
  <c r="W3081" i="4"/>
  <c r="V3081" i="4"/>
  <c r="U3081" i="4"/>
  <c r="T3081" i="4"/>
  <c r="AA3080" i="4"/>
  <c r="Z3080" i="4"/>
  <c r="Y3080" i="4"/>
  <c r="X3080" i="4"/>
  <c r="W3080" i="4"/>
  <c r="V3080" i="4"/>
  <c r="U3080" i="4"/>
  <c r="T3080" i="4"/>
  <c r="AA3079" i="4"/>
  <c r="Z3079" i="4"/>
  <c r="Y3079" i="4"/>
  <c r="X3079" i="4"/>
  <c r="W3079" i="4"/>
  <c r="V3079" i="4"/>
  <c r="U3079" i="4"/>
  <c r="T3079" i="4"/>
  <c r="AA3078" i="4"/>
  <c r="Z3078" i="4"/>
  <c r="Y3078" i="4"/>
  <c r="X3078" i="4"/>
  <c r="W3078" i="4"/>
  <c r="V3078" i="4"/>
  <c r="U3078" i="4"/>
  <c r="T3078" i="4"/>
  <c r="AA3077" i="4"/>
  <c r="Z3077" i="4"/>
  <c r="Y3077" i="4"/>
  <c r="X3077" i="4"/>
  <c r="W3077" i="4"/>
  <c r="V3077" i="4"/>
  <c r="U3077" i="4"/>
  <c r="T3077" i="4"/>
  <c r="AA3076" i="4"/>
  <c r="Z3076" i="4"/>
  <c r="Y3076" i="4"/>
  <c r="X3076" i="4"/>
  <c r="W3076" i="4"/>
  <c r="V3076" i="4"/>
  <c r="U3076" i="4"/>
  <c r="T3076" i="4"/>
  <c r="AA3075" i="4"/>
  <c r="Z3075" i="4"/>
  <c r="Y3075" i="4"/>
  <c r="X3075" i="4"/>
  <c r="W3075" i="4"/>
  <c r="V3075" i="4"/>
  <c r="U3075" i="4"/>
  <c r="T3075" i="4"/>
  <c r="AA3074" i="4"/>
  <c r="Z3074" i="4"/>
  <c r="Y3074" i="4"/>
  <c r="X3074" i="4"/>
  <c r="W3074" i="4"/>
  <c r="V3074" i="4"/>
  <c r="U3074" i="4"/>
  <c r="T3074" i="4"/>
  <c r="AA3073" i="4"/>
  <c r="Z3073" i="4"/>
  <c r="Y3073" i="4"/>
  <c r="X3073" i="4"/>
  <c r="W3073" i="4"/>
  <c r="V3073" i="4"/>
  <c r="U3073" i="4"/>
  <c r="T3073" i="4"/>
  <c r="AA3072" i="4"/>
  <c r="Z3072" i="4"/>
  <c r="Y3072" i="4"/>
  <c r="X3072" i="4"/>
  <c r="W3072" i="4"/>
  <c r="V3072" i="4"/>
  <c r="U3072" i="4"/>
  <c r="T3072" i="4"/>
  <c r="AA3071" i="4"/>
  <c r="Z3071" i="4"/>
  <c r="Y3071" i="4"/>
  <c r="X3071" i="4"/>
  <c r="W3071" i="4"/>
  <c r="V3071" i="4"/>
  <c r="U3071" i="4"/>
  <c r="T3071" i="4"/>
  <c r="AA3070" i="4"/>
  <c r="Z3070" i="4"/>
  <c r="Y3070" i="4"/>
  <c r="X3070" i="4"/>
  <c r="W3070" i="4"/>
  <c r="V3070" i="4"/>
  <c r="U3070" i="4"/>
  <c r="T3070" i="4"/>
  <c r="AA3069" i="4"/>
  <c r="Z3069" i="4"/>
  <c r="Y3069" i="4"/>
  <c r="X3069" i="4"/>
  <c r="W3069" i="4"/>
  <c r="V3069" i="4"/>
  <c r="U3069" i="4"/>
  <c r="T3069" i="4"/>
  <c r="AA3068" i="4"/>
  <c r="Z3068" i="4"/>
  <c r="Y3068" i="4"/>
  <c r="X3068" i="4"/>
  <c r="W3068" i="4"/>
  <c r="V3068" i="4"/>
  <c r="U3068" i="4"/>
  <c r="T3068" i="4"/>
  <c r="AA3067" i="4"/>
  <c r="Z3067" i="4"/>
  <c r="Y3067" i="4"/>
  <c r="X3067" i="4"/>
  <c r="W3067" i="4"/>
  <c r="V3067" i="4"/>
  <c r="U3067" i="4"/>
  <c r="T3067" i="4"/>
  <c r="AA3066" i="4"/>
  <c r="Z3066" i="4"/>
  <c r="Y3066" i="4"/>
  <c r="X3066" i="4"/>
  <c r="W3066" i="4"/>
  <c r="V3066" i="4"/>
  <c r="U3066" i="4"/>
  <c r="T3066" i="4"/>
  <c r="AA3065" i="4"/>
  <c r="Z3065" i="4"/>
  <c r="Y3065" i="4"/>
  <c r="X3065" i="4"/>
  <c r="W3065" i="4"/>
  <c r="V3065" i="4"/>
  <c r="U3065" i="4"/>
  <c r="T3065" i="4"/>
  <c r="AA3064" i="4"/>
  <c r="Z3064" i="4"/>
  <c r="Y3064" i="4"/>
  <c r="X3064" i="4"/>
  <c r="W3064" i="4"/>
  <c r="V3064" i="4"/>
  <c r="U3064" i="4"/>
  <c r="T3064" i="4"/>
  <c r="AA3063" i="4"/>
  <c r="Z3063" i="4"/>
  <c r="Y3063" i="4"/>
  <c r="X3063" i="4"/>
  <c r="W3063" i="4"/>
  <c r="V3063" i="4"/>
  <c r="U3063" i="4"/>
  <c r="T3063" i="4"/>
  <c r="AA3062" i="4"/>
  <c r="Z3062" i="4"/>
  <c r="Y3062" i="4"/>
  <c r="X3062" i="4"/>
  <c r="W3062" i="4"/>
  <c r="V3062" i="4"/>
  <c r="U3062" i="4"/>
  <c r="T3062" i="4"/>
  <c r="AA3061" i="4"/>
  <c r="Z3061" i="4"/>
  <c r="Y3061" i="4"/>
  <c r="X3061" i="4"/>
  <c r="W3061" i="4"/>
  <c r="V3061" i="4"/>
  <c r="U3061" i="4"/>
  <c r="T3061" i="4"/>
  <c r="AA3060" i="4"/>
  <c r="Z3060" i="4"/>
  <c r="Y3060" i="4"/>
  <c r="X3060" i="4"/>
  <c r="W3060" i="4"/>
  <c r="V3060" i="4"/>
  <c r="U3060" i="4"/>
  <c r="T3060" i="4"/>
  <c r="AA3059" i="4"/>
  <c r="Z3059" i="4"/>
  <c r="Y3059" i="4"/>
  <c r="X3059" i="4"/>
  <c r="W3059" i="4"/>
  <c r="V3059" i="4"/>
  <c r="U3059" i="4"/>
  <c r="T3059" i="4"/>
  <c r="AA3058" i="4"/>
  <c r="Z3058" i="4"/>
  <c r="Y3058" i="4"/>
  <c r="X3058" i="4"/>
  <c r="W3058" i="4"/>
  <c r="V3058" i="4"/>
  <c r="U3058" i="4"/>
  <c r="T3058" i="4"/>
  <c r="AA3057" i="4"/>
  <c r="Z3057" i="4"/>
  <c r="Y3057" i="4"/>
  <c r="X3057" i="4"/>
  <c r="W3057" i="4"/>
  <c r="V3057" i="4"/>
  <c r="U3057" i="4"/>
  <c r="T3057" i="4"/>
  <c r="AA3056" i="4"/>
  <c r="Z3056" i="4"/>
  <c r="Y3056" i="4"/>
  <c r="X3056" i="4"/>
  <c r="W3056" i="4"/>
  <c r="V3056" i="4"/>
  <c r="U3056" i="4"/>
  <c r="T3056" i="4"/>
  <c r="AA3055" i="4"/>
  <c r="Z3055" i="4"/>
  <c r="Y3055" i="4"/>
  <c r="X3055" i="4"/>
  <c r="W3055" i="4"/>
  <c r="V3055" i="4"/>
  <c r="U3055" i="4"/>
  <c r="T3055" i="4"/>
  <c r="AA3054" i="4"/>
  <c r="Z3054" i="4"/>
  <c r="Y3054" i="4"/>
  <c r="X3054" i="4"/>
  <c r="W3054" i="4"/>
  <c r="V3054" i="4"/>
  <c r="U3054" i="4"/>
  <c r="T3054" i="4"/>
  <c r="AA3053" i="4"/>
  <c r="Z3053" i="4"/>
  <c r="Y3053" i="4"/>
  <c r="X3053" i="4"/>
  <c r="W3053" i="4"/>
  <c r="V3053" i="4"/>
  <c r="U3053" i="4"/>
  <c r="T3053" i="4"/>
  <c r="AA3052" i="4"/>
  <c r="Z3052" i="4"/>
  <c r="Y3052" i="4"/>
  <c r="X3052" i="4"/>
  <c r="W3052" i="4"/>
  <c r="V3052" i="4"/>
  <c r="U3052" i="4"/>
  <c r="T3052" i="4"/>
  <c r="AA3051" i="4"/>
  <c r="Z3051" i="4"/>
  <c r="Y3051" i="4"/>
  <c r="X3051" i="4"/>
  <c r="W3051" i="4"/>
  <c r="V3051" i="4"/>
  <c r="U3051" i="4"/>
  <c r="T3051" i="4"/>
  <c r="AA3050" i="4"/>
  <c r="Z3050" i="4"/>
  <c r="Y3050" i="4"/>
  <c r="X3050" i="4"/>
  <c r="W3050" i="4"/>
  <c r="V3050" i="4"/>
  <c r="U3050" i="4"/>
  <c r="T3050" i="4"/>
  <c r="AA3049" i="4"/>
  <c r="Z3049" i="4"/>
  <c r="Y3049" i="4"/>
  <c r="X3049" i="4"/>
  <c r="W3049" i="4"/>
  <c r="V3049" i="4"/>
  <c r="U3049" i="4"/>
  <c r="T3049" i="4"/>
  <c r="AA3048" i="4"/>
  <c r="Z3048" i="4"/>
  <c r="Y3048" i="4"/>
  <c r="X3048" i="4"/>
  <c r="W3048" i="4"/>
  <c r="V3048" i="4"/>
  <c r="U3048" i="4"/>
  <c r="T3048" i="4"/>
  <c r="AA3047" i="4"/>
  <c r="Z3047" i="4"/>
  <c r="Y3047" i="4"/>
  <c r="X3047" i="4"/>
  <c r="W3047" i="4"/>
  <c r="V3047" i="4"/>
  <c r="U3047" i="4"/>
  <c r="T3047" i="4"/>
  <c r="AA3046" i="4"/>
  <c r="Z3046" i="4"/>
  <c r="Y3046" i="4"/>
  <c r="X3046" i="4"/>
  <c r="W3046" i="4"/>
  <c r="V3046" i="4"/>
  <c r="U3046" i="4"/>
  <c r="T3046" i="4"/>
  <c r="AA3045" i="4"/>
  <c r="Z3045" i="4"/>
  <c r="Y3045" i="4"/>
  <c r="X3045" i="4"/>
  <c r="W3045" i="4"/>
  <c r="V3045" i="4"/>
  <c r="U3045" i="4"/>
  <c r="T3045" i="4"/>
  <c r="AA3044" i="4"/>
  <c r="Z3044" i="4"/>
  <c r="Y3044" i="4"/>
  <c r="X3044" i="4"/>
  <c r="W3044" i="4"/>
  <c r="V3044" i="4"/>
  <c r="U3044" i="4"/>
  <c r="T3044" i="4"/>
  <c r="AA3043" i="4"/>
  <c r="Z3043" i="4"/>
  <c r="Y3043" i="4"/>
  <c r="X3043" i="4"/>
  <c r="W3043" i="4"/>
  <c r="V3043" i="4"/>
  <c r="U3043" i="4"/>
  <c r="T3043" i="4"/>
  <c r="AA3042" i="4"/>
  <c r="Z3042" i="4"/>
  <c r="Y3042" i="4"/>
  <c r="X3042" i="4"/>
  <c r="W3042" i="4"/>
  <c r="V3042" i="4"/>
  <c r="U3042" i="4"/>
  <c r="T3042" i="4"/>
  <c r="AA3041" i="4"/>
  <c r="Z3041" i="4"/>
  <c r="Y3041" i="4"/>
  <c r="X3041" i="4"/>
  <c r="W3041" i="4"/>
  <c r="V3041" i="4"/>
  <c r="U3041" i="4"/>
  <c r="T3041" i="4"/>
  <c r="AA3040" i="4"/>
  <c r="Z3040" i="4"/>
  <c r="Y3040" i="4"/>
  <c r="X3040" i="4"/>
  <c r="W3040" i="4"/>
  <c r="V3040" i="4"/>
  <c r="U3040" i="4"/>
  <c r="T3040" i="4"/>
  <c r="AA3039" i="4"/>
  <c r="Z3039" i="4"/>
  <c r="Y3039" i="4"/>
  <c r="X3039" i="4"/>
  <c r="W3039" i="4"/>
  <c r="V3039" i="4"/>
  <c r="U3039" i="4"/>
  <c r="T3039" i="4"/>
  <c r="AA3038" i="4"/>
  <c r="Z3038" i="4"/>
  <c r="Y3038" i="4"/>
  <c r="X3038" i="4"/>
  <c r="W3038" i="4"/>
  <c r="V3038" i="4"/>
  <c r="U3038" i="4"/>
  <c r="T3038" i="4"/>
  <c r="AA3037" i="4"/>
  <c r="Z3037" i="4"/>
  <c r="Y3037" i="4"/>
  <c r="X3037" i="4"/>
  <c r="W3037" i="4"/>
  <c r="V3037" i="4"/>
  <c r="U3037" i="4"/>
  <c r="T3037" i="4"/>
  <c r="AA3036" i="4"/>
  <c r="Z3036" i="4"/>
  <c r="Y3036" i="4"/>
  <c r="X3036" i="4"/>
  <c r="W3036" i="4"/>
  <c r="V3036" i="4"/>
  <c r="U3036" i="4"/>
  <c r="T3036" i="4"/>
  <c r="AA3035" i="4"/>
  <c r="Z3035" i="4"/>
  <c r="Y3035" i="4"/>
  <c r="X3035" i="4"/>
  <c r="W3035" i="4"/>
  <c r="V3035" i="4"/>
  <c r="U3035" i="4"/>
  <c r="T3035" i="4"/>
  <c r="AA3034" i="4"/>
  <c r="Z3034" i="4"/>
  <c r="Y3034" i="4"/>
  <c r="X3034" i="4"/>
  <c r="W3034" i="4"/>
  <c r="V3034" i="4"/>
  <c r="U3034" i="4"/>
  <c r="T3034" i="4"/>
  <c r="AA3033" i="4"/>
  <c r="Z3033" i="4"/>
  <c r="Y3033" i="4"/>
  <c r="X3033" i="4"/>
  <c r="W3033" i="4"/>
  <c r="V3033" i="4"/>
  <c r="U3033" i="4"/>
  <c r="T3033" i="4"/>
  <c r="AA3032" i="4"/>
  <c r="Z3032" i="4"/>
  <c r="Y3032" i="4"/>
  <c r="X3032" i="4"/>
  <c r="W3032" i="4"/>
  <c r="V3032" i="4"/>
  <c r="U3032" i="4"/>
  <c r="T3032" i="4"/>
  <c r="AA3031" i="4"/>
  <c r="Z3031" i="4"/>
  <c r="Y3031" i="4"/>
  <c r="X3031" i="4"/>
  <c r="W3031" i="4"/>
  <c r="V3031" i="4"/>
  <c r="U3031" i="4"/>
  <c r="T3031" i="4"/>
  <c r="AA3030" i="4"/>
  <c r="Z3030" i="4"/>
  <c r="Y3030" i="4"/>
  <c r="X3030" i="4"/>
  <c r="W3030" i="4"/>
  <c r="V3030" i="4"/>
  <c r="U3030" i="4"/>
  <c r="T3030" i="4"/>
  <c r="AA3029" i="4"/>
  <c r="Z3029" i="4"/>
  <c r="Y3029" i="4"/>
  <c r="X3029" i="4"/>
  <c r="W3029" i="4"/>
  <c r="V3029" i="4"/>
  <c r="U3029" i="4"/>
  <c r="T3029" i="4"/>
  <c r="AA3028" i="4"/>
  <c r="Z3028" i="4"/>
  <c r="Y3028" i="4"/>
  <c r="X3028" i="4"/>
  <c r="W3028" i="4"/>
  <c r="V3028" i="4"/>
  <c r="U3028" i="4"/>
  <c r="T3028" i="4"/>
  <c r="AA3027" i="4"/>
  <c r="Z3027" i="4"/>
  <c r="Y3027" i="4"/>
  <c r="X3027" i="4"/>
  <c r="W3027" i="4"/>
  <c r="V3027" i="4"/>
  <c r="U3027" i="4"/>
  <c r="T3027" i="4"/>
  <c r="AA3026" i="4"/>
  <c r="Z3026" i="4"/>
  <c r="Y3026" i="4"/>
  <c r="X3026" i="4"/>
  <c r="W3026" i="4"/>
  <c r="V3026" i="4"/>
  <c r="U3026" i="4"/>
  <c r="T3026" i="4"/>
  <c r="AA3025" i="4"/>
  <c r="Z3025" i="4"/>
  <c r="Y3025" i="4"/>
  <c r="X3025" i="4"/>
  <c r="W3025" i="4"/>
  <c r="V3025" i="4"/>
  <c r="U3025" i="4"/>
  <c r="T3025" i="4"/>
  <c r="AA3024" i="4"/>
  <c r="Z3024" i="4"/>
  <c r="Y3024" i="4"/>
  <c r="X3024" i="4"/>
  <c r="W3024" i="4"/>
  <c r="V3024" i="4"/>
  <c r="U3024" i="4"/>
  <c r="T3024" i="4"/>
  <c r="AA3023" i="4"/>
  <c r="Z3023" i="4"/>
  <c r="Y3023" i="4"/>
  <c r="X3023" i="4"/>
  <c r="W3023" i="4"/>
  <c r="V3023" i="4"/>
  <c r="U3023" i="4"/>
  <c r="T3023" i="4"/>
  <c r="AA3022" i="4"/>
  <c r="Z3022" i="4"/>
  <c r="Y3022" i="4"/>
  <c r="X3022" i="4"/>
  <c r="W3022" i="4"/>
  <c r="V3022" i="4"/>
  <c r="U3022" i="4"/>
  <c r="T3022" i="4"/>
  <c r="AA3021" i="4"/>
  <c r="Z3021" i="4"/>
  <c r="Y3021" i="4"/>
  <c r="X3021" i="4"/>
  <c r="W3021" i="4"/>
  <c r="V3021" i="4"/>
  <c r="U3021" i="4"/>
  <c r="T3021" i="4"/>
  <c r="AA3020" i="4"/>
  <c r="Z3020" i="4"/>
  <c r="Y3020" i="4"/>
  <c r="X3020" i="4"/>
  <c r="W3020" i="4"/>
  <c r="V3020" i="4"/>
  <c r="U3020" i="4"/>
  <c r="T3020" i="4"/>
  <c r="AA3019" i="4"/>
  <c r="Z3019" i="4"/>
  <c r="Y3019" i="4"/>
  <c r="X3019" i="4"/>
  <c r="W3019" i="4"/>
  <c r="V3019" i="4"/>
  <c r="U3019" i="4"/>
  <c r="T3019" i="4"/>
  <c r="AA3018" i="4"/>
  <c r="Z3018" i="4"/>
  <c r="Y3018" i="4"/>
  <c r="X3018" i="4"/>
  <c r="W3018" i="4"/>
  <c r="V3018" i="4"/>
  <c r="U3018" i="4"/>
  <c r="T3018" i="4"/>
  <c r="AA3017" i="4"/>
  <c r="Z3017" i="4"/>
  <c r="Y3017" i="4"/>
  <c r="X3017" i="4"/>
  <c r="W3017" i="4"/>
  <c r="V3017" i="4"/>
  <c r="U3017" i="4"/>
  <c r="T3017" i="4"/>
  <c r="AA3016" i="4"/>
  <c r="Z3016" i="4"/>
  <c r="Y3016" i="4"/>
  <c r="X3016" i="4"/>
  <c r="W3016" i="4"/>
  <c r="V3016" i="4"/>
  <c r="U3016" i="4"/>
  <c r="T3016" i="4"/>
  <c r="AA3015" i="4"/>
  <c r="Z3015" i="4"/>
  <c r="Y3015" i="4"/>
  <c r="X3015" i="4"/>
  <c r="W3015" i="4"/>
  <c r="V3015" i="4"/>
  <c r="U3015" i="4"/>
  <c r="T3015" i="4"/>
  <c r="AA3014" i="4"/>
  <c r="Z3014" i="4"/>
  <c r="Y3014" i="4"/>
  <c r="X3014" i="4"/>
  <c r="W3014" i="4"/>
  <c r="V3014" i="4"/>
  <c r="U3014" i="4"/>
  <c r="T3014" i="4"/>
  <c r="AA3013" i="4"/>
  <c r="Z3013" i="4"/>
  <c r="Y3013" i="4"/>
  <c r="X3013" i="4"/>
  <c r="W3013" i="4"/>
  <c r="V3013" i="4"/>
  <c r="U3013" i="4"/>
  <c r="T3013" i="4"/>
  <c r="AA3012" i="4"/>
  <c r="Z3012" i="4"/>
  <c r="Y3012" i="4"/>
  <c r="X3012" i="4"/>
  <c r="W3012" i="4"/>
  <c r="V3012" i="4"/>
  <c r="U3012" i="4"/>
  <c r="T3012" i="4"/>
  <c r="AA3011" i="4"/>
  <c r="Z3011" i="4"/>
  <c r="Y3011" i="4"/>
  <c r="X3011" i="4"/>
  <c r="W3011" i="4"/>
  <c r="V3011" i="4"/>
  <c r="U3011" i="4"/>
  <c r="T3011" i="4"/>
  <c r="AA3010" i="4"/>
  <c r="Z3010" i="4"/>
  <c r="Y3010" i="4"/>
  <c r="X3010" i="4"/>
  <c r="W3010" i="4"/>
  <c r="V3010" i="4"/>
  <c r="U3010" i="4"/>
  <c r="T3010" i="4"/>
  <c r="AA3009" i="4"/>
  <c r="Z3009" i="4"/>
  <c r="Y3009" i="4"/>
  <c r="X3009" i="4"/>
  <c r="W3009" i="4"/>
  <c r="V3009" i="4"/>
  <c r="U3009" i="4"/>
  <c r="T3009" i="4"/>
  <c r="AA3008" i="4"/>
  <c r="Z3008" i="4"/>
  <c r="Y3008" i="4"/>
  <c r="X3008" i="4"/>
  <c r="W3008" i="4"/>
  <c r="V3008" i="4"/>
  <c r="U3008" i="4"/>
  <c r="T3008" i="4"/>
  <c r="AA3007" i="4"/>
  <c r="Z3007" i="4"/>
  <c r="Y3007" i="4"/>
  <c r="X3007" i="4"/>
  <c r="W3007" i="4"/>
  <c r="V3007" i="4"/>
  <c r="U3007" i="4"/>
  <c r="T3007" i="4"/>
  <c r="AA3006" i="4"/>
  <c r="Z3006" i="4"/>
  <c r="Y3006" i="4"/>
  <c r="X3006" i="4"/>
  <c r="W3006" i="4"/>
  <c r="V3006" i="4"/>
  <c r="U3006" i="4"/>
  <c r="T3006" i="4"/>
  <c r="AA3005" i="4"/>
  <c r="Z3005" i="4"/>
  <c r="Y3005" i="4"/>
  <c r="X3005" i="4"/>
  <c r="W3005" i="4"/>
  <c r="V3005" i="4"/>
  <c r="U3005" i="4"/>
  <c r="T3005" i="4"/>
  <c r="AA3004" i="4"/>
  <c r="Z3004" i="4"/>
  <c r="Y3004" i="4"/>
  <c r="X3004" i="4"/>
  <c r="W3004" i="4"/>
  <c r="V3004" i="4"/>
  <c r="U3004" i="4"/>
  <c r="T3004" i="4"/>
  <c r="AA3003" i="4"/>
  <c r="Z3003" i="4"/>
  <c r="Y3003" i="4"/>
  <c r="X3003" i="4"/>
  <c r="W3003" i="4"/>
  <c r="V3003" i="4"/>
  <c r="U3003" i="4"/>
  <c r="T3003" i="4"/>
  <c r="AA3002" i="4"/>
  <c r="Z3002" i="4"/>
  <c r="Y3002" i="4"/>
  <c r="X3002" i="4"/>
  <c r="W3002" i="4"/>
  <c r="V3002" i="4"/>
  <c r="U3002" i="4"/>
  <c r="T3002" i="4"/>
  <c r="AA3001" i="4"/>
  <c r="Z3001" i="4"/>
  <c r="Y3001" i="4"/>
  <c r="X3001" i="4"/>
  <c r="W3001" i="4"/>
  <c r="V3001" i="4"/>
  <c r="U3001" i="4"/>
  <c r="T3001" i="4"/>
  <c r="AA3000" i="4"/>
  <c r="Z3000" i="4"/>
  <c r="Y3000" i="4"/>
  <c r="X3000" i="4"/>
  <c r="W3000" i="4"/>
  <c r="V3000" i="4"/>
  <c r="U3000" i="4"/>
  <c r="T3000" i="4"/>
  <c r="AA2999" i="4"/>
  <c r="Z2999" i="4"/>
  <c r="Y2999" i="4"/>
  <c r="X2999" i="4"/>
  <c r="W2999" i="4"/>
  <c r="V2999" i="4"/>
  <c r="U2999" i="4"/>
  <c r="T2999" i="4"/>
  <c r="AA2998" i="4"/>
  <c r="Z2998" i="4"/>
  <c r="Y2998" i="4"/>
  <c r="X2998" i="4"/>
  <c r="W2998" i="4"/>
  <c r="V2998" i="4"/>
  <c r="U2998" i="4"/>
  <c r="T2998" i="4"/>
  <c r="AA2997" i="4"/>
  <c r="Z2997" i="4"/>
  <c r="Y2997" i="4"/>
  <c r="X2997" i="4"/>
  <c r="W2997" i="4"/>
  <c r="V2997" i="4"/>
  <c r="U2997" i="4"/>
  <c r="T2997" i="4"/>
  <c r="AA2996" i="4"/>
  <c r="Z2996" i="4"/>
  <c r="Y2996" i="4"/>
  <c r="X2996" i="4"/>
  <c r="W2996" i="4"/>
  <c r="V2996" i="4"/>
  <c r="U2996" i="4"/>
  <c r="T2996" i="4"/>
  <c r="AA2995" i="4"/>
  <c r="Z2995" i="4"/>
  <c r="Y2995" i="4"/>
  <c r="X2995" i="4"/>
  <c r="W2995" i="4"/>
  <c r="V2995" i="4"/>
  <c r="U2995" i="4"/>
  <c r="T2995" i="4"/>
  <c r="AA2994" i="4"/>
  <c r="Z2994" i="4"/>
  <c r="Y2994" i="4"/>
  <c r="X2994" i="4"/>
  <c r="W2994" i="4"/>
  <c r="V2994" i="4"/>
  <c r="U2994" i="4"/>
  <c r="T2994" i="4"/>
  <c r="AA2993" i="4"/>
  <c r="Z2993" i="4"/>
  <c r="Y2993" i="4"/>
  <c r="X2993" i="4"/>
  <c r="W2993" i="4"/>
  <c r="V2993" i="4"/>
  <c r="U2993" i="4"/>
  <c r="T2993" i="4"/>
  <c r="AA2992" i="4"/>
  <c r="Z2992" i="4"/>
  <c r="Y2992" i="4"/>
  <c r="X2992" i="4"/>
  <c r="W2992" i="4"/>
  <c r="V2992" i="4"/>
  <c r="U2992" i="4"/>
  <c r="T2992" i="4"/>
  <c r="AA2991" i="4"/>
  <c r="Z2991" i="4"/>
  <c r="Y2991" i="4"/>
  <c r="X2991" i="4"/>
  <c r="W2991" i="4"/>
  <c r="V2991" i="4"/>
  <c r="U2991" i="4"/>
  <c r="T2991" i="4"/>
  <c r="AA2990" i="4"/>
  <c r="Z2990" i="4"/>
  <c r="Y2990" i="4"/>
  <c r="X2990" i="4"/>
  <c r="W2990" i="4"/>
  <c r="V2990" i="4"/>
  <c r="U2990" i="4"/>
  <c r="T2990" i="4"/>
  <c r="AA2989" i="4"/>
  <c r="Z2989" i="4"/>
  <c r="Y2989" i="4"/>
  <c r="X2989" i="4"/>
  <c r="W2989" i="4"/>
  <c r="V2989" i="4"/>
  <c r="U2989" i="4"/>
  <c r="T2989" i="4"/>
  <c r="AA2988" i="4"/>
  <c r="Z2988" i="4"/>
  <c r="Y2988" i="4"/>
  <c r="X2988" i="4"/>
  <c r="W2988" i="4"/>
  <c r="V2988" i="4"/>
  <c r="U2988" i="4"/>
  <c r="T2988" i="4"/>
  <c r="AA2987" i="4"/>
  <c r="Z2987" i="4"/>
  <c r="Y2987" i="4"/>
  <c r="X2987" i="4"/>
  <c r="W2987" i="4"/>
  <c r="V2987" i="4"/>
  <c r="U2987" i="4"/>
  <c r="T2987" i="4"/>
  <c r="AA2986" i="4"/>
  <c r="Z2986" i="4"/>
  <c r="Y2986" i="4"/>
  <c r="X2986" i="4"/>
  <c r="W2986" i="4"/>
  <c r="V2986" i="4"/>
  <c r="U2986" i="4"/>
  <c r="T2986" i="4"/>
  <c r="AA2985" i="4"/>
  <c r="Z2985" i="4"/>
  <c r="Y2985" i="4"/>
  <c r="X2985" i="4"/>
  <c r="W2985" i="4"/>
  <c r="V2985" i="4"/>
  <c r="U2985" i="4"/>
  <c r="T2985" i="4"/>
  <c r="AA2984" i="4"/>
  <c r="Z2984" i="4"/>
  <c r="Y2984" i="4"/>
  <c r="X2984" i="4"/>
  <c r="W2984" i="4"/>
  <c r="V2984" i="4"/>
  <c r="U2984" i="4"/>
  <c r="T2984" i="4"/>
  <c r="AA2983" i="4"/>
  <c r="Z2983" i="4"/>
  <c r="Y2983" i="4"/>
  <c r="X2983" i="4"/>
  <c r="W2983" i="4"/>
  <c r="V2983" i="4"/>
  <c r="U2983" i="4"/>
  <c r="T2983" i="4"/>
  <c r="AA2982" i="4"/>
  <c r="Z2982" i="4"/>
  <c r="Y2982" i="4"/>
  <c r="X2982" i="4"/>
  <c r="W2982" i="4"/>
  <c r="V2982" i="4"/>
  <c r="U2982" i="4"/>
  <c r="T2982" i="4"/>
  <c r="AA2981" i="4"/>
  <c r="Z2981" i="4"/>
  <c r="Y2981" i="4"/>
  <c r="X2981" i="4"/>
  <c r="W2981" i="4"/>
  <c r="V2981" i="4"/>
  <c r="U2981" i="4"/>
  <c r="T2981" i="4"/>
  <c r="AA2980" i="4"/>
  <c r="Z2980" i="4"/>
  <c r="Y2980" i="4"/>
  <c r="X2980" i="4"/>
  <c r="W2980" i="4"/>
  <c r="V2980" i="4"/>
  <c r="U2980" i="4"/>
  <c r="T2980" i="4"/>
  <c r="AA2979" i="4"/>
  <c r="Z2979" i="4"/>
  <c r="Y2979" i="4"/>
  <c r="X2979" i="4"/>
  <c r="W2979" i="4"/>
  <c r="V2979" i="4"/>
  <c r="U2979" i="4"/>
  <c r="T2979" i="4"/>
  <c r="AA2978" i="4"/>
  <c r="Z2978" i="4"/>
  <c r="Y2978" i="4"/>
  <c r="X2978" i="4"/>
  <c r="W2978" i="4"/>
  <c r="V2978" i="4"/>
  <c r="U2978" i="4"/>
  <c r="T2978" i="4"/>
  <c r="AA2977" i="4"/>
  <c r="Z2977" i="4"/>
  <c r="Y2977" i="4"/>
  <c r="X2977" i="4"/>
  <c r="W2977" i="4"/>
  <c r="V2977" i="4"/>
  <c r="U2977" i="4"/>
  <c r="T2977" i="4"/>
  <c r="AA2976" i="4"/>
  <c r="Z2976" i="4"/>
  <c r="Y2976" i="4"/>
  <c r="X2976" i="4"/>
  <c r="W2976" i="4"/>
  <c r="V2976" i="4"/>
  <c r="U2976" i="4"/>
  <c r="T2976" i="4"/>
  <c r="AA2975" i="4"/>
  <c r="Z2975" i="4"/>
  <c r="Y2975" i="4"/>
  <c r="X2975" i="4"/>
  <c r="W2975" i="4"/>
  <c r="V2975" i="4"/>
  <c r="U2975" i="4"/>
  <c r="T2975" i="4"/>
  <c r="AA2974" i="4"/>
  <c r="Z2974" i="4"/>
  <c r="Y2974" i="4"/>
  <c r="X2974" i="4"/>
  <c r="W2974" i="4"/>
  <c r="V2974" i="4"/>
  <c r="U2974" i="4"/>
  <c r="T2974" i="4"/>
  <c r="AA2973" i="4"/>
  <c r="Z2973" i="4"/>
  <c r="Y2973" i="4"/>
  <c r="X2973" i="4"/>
  <c r="W2973" i="4"/>
  <c r="V2973" i="4"/>
  <c r="U2973" i="4"/>
  <c r="T2973" i="4"/>
  <c r="AA2972" i="4"/>
  <c r="Z2972" i="4"/>
  <c r="Y2972" i="4"/>
  <c r="X2972" i="4"/>
  <c r="W2972" i="4"/>
  <c r="V2972" i="4"/>
  <c r="U2972" i="4"/>
  <c r="T2972" i="4"/>
  <c r="AA2971" i="4"/>
  <c r="Z2971" i="4"/>
  <c r="Y2971" i="4"/>
  <c r="X2971" i="4"/>
  <c r="W2971" i="4"/>
  <c r="V2971" i="4"/>
  <c r="U2971" i="4"/>
  <c r="T2971" i="4"/>
  <c r="AA2970" i="4"/>
  <c r="Z2970" i="4"/>
  <c r="Y2970" i="4"/>
  <c r="X2970" i="4"/>
  <c r="W2970" i="4"/>
  <c r="V2970" i="4"/>
  <c r="U2970" i="4"/>
  <c r="T2970" i="4"/>
  <c r="AA2969" i="4"/>
  <c r="Z2969" i="4"/>
  <c r="Y2969" i="4"/>
  <c r="X2969" i="4"/>
  <c r="W2969" i="4"/>
  <c r="V2969" i="4"/>
  <c r="U2969" i="4"/>
  <c r="T2969" i="4"/>
  <c r="AA2968" i="4"/>
  <c r="Z2968" i="4"/>
  <c r="Y2968" i="4"/>
  <c r="X2968" i="4"/>
  <c r="W2968" i="4"/>
  <c r="V2968" i="4"/>
  <c r="U2968" i="4"/>
  <c r="T2968" i="4"/>
  <c r="AA2967" i="4"/>
  <c r="Z2967" i="4"/>
  <c r="Y2967" i="4"/>
  <c r="X2967" i="4"/>
  <c r="W2967" i="4"/>
  <c r="V2967" i="4"/>
  <c r="U2967" i="4"/>
  <c r="T2967" i="4"/>
  <c r="AA2966" i="4"/>
  <c r="Z2966" i="4"/>
  <c r="Y2966" i="4"/>
  <c r="X2966" i="4"/>
  <c r="W2966" i="4"/>
  <c r="V2966" i="4"/>
  <c r="U2966" i="4"/>
  <c r="T2966" i="4"/>
  <c r="AA2965" i="4"/>
  <c r="Z2965" i="4"/>
  <c r="Y2965" i="4"/>
  <c r="X2965" i="4"/>
  <c r="W2965" i="4"/>
  <c r="V2965" i="4"/>
  <c r="U2965" i="4"/>
  <c r="T2965" i="4"/>
  <c r="AA2964" i="4"/>
  <c r="Z2964" i="4"/>
  <c r="Y2964" i="4"/>
  <c r="X2964" i="4"/>
  <c r="W2964" i="4"/>
  <c r="V2964" i="4"/>
  <c r="U2964" i="4"/>
  <c r="T2964" i="4"/>
  <c r="AA2963" i="4"/>
  <c r="Z2963" i="4"/>
  <c r="Y2963" i="4"/>
  <c r="X2963" i="4"/>
  <c r="W2963" i="4"/>
  <c r="V2963" i="4"/>
  <c r="U2963" i="4"/>
  <c r="T2963" i="4"/>
  <c r="AA2962" i="4"/>
  <c r="Z2962" i="4"/>
  <c r="Y2962" i="4"/>
  <c r="X2962" i="4"/>
  <c r="W2962" i="4"/>
  <c r="V2962" i="4"/>
  <c r="U2962" i="4"/>
  <c r="T2962" i="4"/>
  <c r="AA2961" i="4"/>
  <c r="Z2961" i="4"/>
  <c r="Y2961" i="4"/>
  <c r="X2961" i="4"/>
  <c r="W2961" i="4"/>
  <c r="V2961" i="4"/>
  <c r="U2961" i="4"/>
  <c r="T2961" i="4"/>
  <c r="AA2960" i="4"/>
  <c r="Z2960" i="4"/>
  <c r="Y2960" i="4"/>
  <c r="X2960" i="4"/>
  <c r="W2960" i="4"/>
  <c r="V2960" i="4"/>
  <c r="U2960" i="4"/>
  <c r="T2960" i="4"/>
  <c r="AA2959" i="4"/>
  <c r="Z2959" i="4"/>
  <c r="Y2959" i="4"/>
  <c r="X2959" i="4"/>
  <c r="W2959" i="4"/>
  <c r="V2959" i="4"/>
  <c r="U2959" i="4"/>
  <c r="T2959" i="4"/>
  <c r="AA2958" i="4"/>
  <c r="Z2958" i="4"/>
  <c r="Y2958" i="4"/>
  <c r="X2958" i="4"/>
  <c r="W2958" i="4"/>
  <c r="V2958" i="4"/>
  <c r="U2958" i="4"/>
  <c r="T2958" i="4"/>
  <c r="AA2957" i="4"/>
  <c r="Z2957" i="4"/>
  <c r="Y2957" i="4"/>
  <c r="X2957" i="4"/>
  <c r="W2957" i="4"/>
  <c r="V2957" i="4"/>
  <c r="U2957" i="4"/>
  <c r="T2957" i="4"/>
  <c r="AA2956" i="4"/>
  <c r="Z2956" i="4"/>
  <c r="Y2956" i="4"/>
  <c r="X2956" i="4"/>
  <c r="W2956" i="4"/>
  <c r="V2956" i="4"/>
  <c r="U2956" i="4"/>
  <c r="T2956" i="4"/>
  <c r="AA2955" i="4"/>
  <c r="Z2955" i="4"/>
  <c r="Y2955" i="4"/>
  <c r="X2955" i="4"/>
  <c r="W2955" i="4"/>
  <c r="V2955" i="4"/>
  <c r="U2955" i="4"/>
  <c r="T2955" i="4"/>
  <c r="AA2954" i="4"/>
  <c r="Z2954" i="4"/>
  <c r="Y2954" i="4"/>
  <c r="X2954" i="4"/>
  <c r="W2954" i="4"/>
  <c r="V2954" i="4"/>
  <c r="U2954" i="4"/>
  <c r="T2954" i="4"/>
  <c r="AA2953" i="4"/>
  <c r="Z2953" i="4"/>
  <c r="Y2953" i="4"/>
  <c r="X2953" i="4"/>
  <c r="W2953" i="4"/>
  <c r="V2953" i="4"/>
  <c r="U2953" i="4"/>
  <c r="T2953" i="4"/>
  <c r="AA2952" i="4"/>
  <c r="Z2952" i="4"/>
  <c r="Y2952" i="4"/>
  <c r="X2952" i="4"/>
  <c r="W2952" i="4"/>
  <c r="V2952" i="4"/>
  <c r="U2952" i="4"/>
  <c r="T2952" i="4"/>
  <c r="AA2951" i="4"/>
  <c r="Z2951" i="4"/>
  <c r="Y2951" i="4"/>
  <c r="X2951" i="4"/>
  <c r="W2951" i="4"/>
  <c r="V2951" i="4"/>
  <c r="U2951" i="4"/>
  <c r="T2951" i="4"/>
  <c r="AA2950" i="4"/>
  <c r="Z2950" i="4"/>
  <c r="Y2950" i="4"/>
  <c r="X2950" i="4"/>
  <c r="W2950" i="4"/>
  <c r="V2950" i="4"/>
  <c r="U2950" i="4"/>
  <c r="T2950" i="4"/>
  <c r="AA2949" i="4"/>
  <c r="Z2949" i="4"/>
  <c r="Y2949" i="4"/>
  <c r="X2949" i="4"/>
  <c r="W2949" i="4"/>
  <c r="V2949" i="4"/>
  <c r="U2949" i="4"/>
  <c r="T2949" i="4"/>
  <c r="AA2948" i="4"/>
  <c r="Z2948" i="4"/>
  <c r="Y2948" i="4"/>
  <c r="X2948" i="4"/>
  <c r="W2948" i="4"/>
  <c r="V2948" i="4"/>
  <c r="U2948" i="4"/>
  <c r="T2948" i="4"/>
  <c r="AA2947" i="4"/>
  <c r="Z2947" i="4"/>
  <c r="Y2947" i="4"/>
  <c r="X2947" i="4"/>
  <c r="W2947" i="4"/>
  <c r="V2947" i="4"/>
  <c r="U2947" i="4"/>
  <c r="T2947" i="4"/>
  <c r="AA2946" i="4"/>
  <c r="Z2946" i="4"/>
  <c r="Y2946" i="4"/>
  <c r="X2946" i="4"/>
  <c r="W2946" i="4"/>
  <c r="V2946" i="4"/>
  <c r="U2946" i="4"/>
  <c r="T2946" i="4"/>
  <c r="AA2945" i="4"/>
  <c r="Z2945" i="4"/>
  <c r="Y2945" i="4"/>
  <c r="X2945" i="4"/>
  <c r="W2945" i="4"/>
  <c r="V2945" i="4"/>
  <c r="U2945" i="4"/>
  <c r="T2945" i="4"/>
  <c r="AA2944" i="4"/>
  <c r="Z2944" i="4"/>
  <c r="Y2944" i="4"/>
  <c r="X2944" i="4"/>
  <c r="W2944" i="4"/>
  <c r="V2944" i="4"/>
  <c r="U2944" i="4"/>
  <c r="T2944" i="4"/>
  <c r="AA2943" i="4"/>
  <c r="Z2943" i="4"/>
  <c r="Y2943" i="4"/>
  <c r="X2943" i="4"/>
  <c r="W2943" i="4"/>
  <c r="V2943" i="4"/>
  <c r="U2943" i="4"/>
  <c r="T2943" i="4"/>
  <c r="AA2942" i="4"/>
  <c r="Z2942" i="4"/>
  <c r="Y2942" i="4"/>
  <c r="X2942" i="4"/>
  <c r="W2942" i="4"/>
  <c r="V2942" i="4"/>
  <c r="U2942" i="4"/>
  <c r="T2942" i="4"/>
  <c r="AA2941" i="4"/>
  <c r="Z2941" i="4"/>
  <c r="Y2941" i="4"/>
  <c r="X2941" i="4"/>
  <c r="W2941" i="4"/>
  <c r="V2941" i="4"/>
  <c r="U2941" i="4"/>
  <c r="T2941" i="4"/>
  <c r="AA2940" i="4"/>
  <c r="Z2940" i="4"/>
  <c r="Y2940" i="4"/>
  <c r="X2940" i="4"/>
  <c r="W2940" i="4"/>
  <c r="V2940" i="4"/>
  <c r="U2940" i="4"/>
  <c r="T2940" i="4"/>
  <c r="AA2939" i="4"/>
  <c r="Z2939" i="4"/>
  <c r="Y2939" i="4"/>
  <c r="X2939" i="4"/>
  <c r="W2939" i="4"/>
  <c r="V2939" i="4"/>
  <c r="U2939" i="4"/>
  <c r="T2939" i="4"/>
  <c r="AA2938" i="4"/>
  <c r="Z2938" i="4"/>
  <c r="Y2938" i="4"/>
  <c r="X2938" i="4"/>
  <c r="W2938" i="4"/>
  <c r="V2938" i="4"/>
  <c r="U2938" i="4"/>
  <c r="T2938" i="4"/>
  <c r="AA2937" i="4"/>
  <c r="Z2937" i="4"/>
  <c r="Y2937" i="4"/>
  <c r="X2937" i="4"/>
  <c r="W2937" i="4"/>
  <c r="V2937" i="4"/>
  <c r="U2937" i="4"/>
  <c r="T2937" i="4"/>
  <c r="AA2936" i="4"/>
  <c r="Z2936" i="4"/>
  <c r="Y2936" i="4"/>
  <c r="X2936" i="4"/>
  <c r="W2936" i="4"/>
  <c r="V2936" i="4"/>
  <c r="U2936" i="4"/>
  <c r="T2936" i="4"/>
  <c r="AA2935" i="4"/>
  <c r="Z2935" i="4"/>
  <c r="Y2935" i="4"/>
  <c r="X2935" i="4"/>
  <c r="W2935" i="4"/>
  <c r="V2935" i="4"/>
  <c r="U2935" i="4"/>
  <c r="T2935" i="4"/>
  <c r="AA2934" i="4"/>
  <c r="Z2934" i="4"/>
  <c r="Y2934" i="4"/>
  <c r="X2934" i="4"/>
  <c r="W2934" i="4"/>
  <c r="V2934" i="4"/>
  <c r="U2934" i="4"/>
  <c r="T2934" i="4"/>
  <c r="AA2933" i="4"/>
  <c r="Z2933" i="4"/>
  <c r="Y2933" i="4"/>
  <c r="X2933" i="4"/>
  <c r="W2933" i="4"/>
  <c r="V2933" i="4"/>
  <c r="U2933" i="4"/>
  <c r="T2933" i="4"/>
  <c r="AA2932" i="4"/>
  <c r="Z2932" i="4"/>
  <c r="Y2932" i="4"/>
  <c r="X2932" i="4"/>
  <c r="W2932" i="4"/>
  <c r="V2932" i="4"/>
  <c r="U2932" i="4"/>
  <c r="T2932" i="4"/>
  <c r="AA2931" i="4"/>
  <c r="Z2931" i="4"/>
  <c r="Y2931" i="4"/>
  <c r="X2931" i="4"/>
  <c r="W2931" i="4"/>
  <c r="V2931" i="4"/>
  <c r="U2931" i="4"/>
  <c r="T2931" i="4"/>
  <c r="AA2930" i="4"/>
  <c r="Z2930" i="4"/>
  <c r="Y2930" i="4"/>
  <c r="X2930" i="4"/>
  <c r="W2930" i="4"/>
  <c r="V2930" i="4"/>
  <c r="U2930" i="4"/>
  <c r="T2930" i="4"/>
  <c r="AA2929" i="4"/>
  <c r="Z2929" i="4"/>
  <c r="Y2929" i="4"/>
  <c r="X2929" i="4"/>
  <c r="W2929" i="4"/>
  <c r="V2929" i="4"/>
  <c r="U2929" i="4"/>
  <c r="T2929" i="4"/>
  <c r="AA2928" i="4"/>
  <c r="Z2928" i="4"/>
  <c r="Y2928" i="4"/>
  <c r="X2928" i="4"/>
  <c r="W2928" i="4"/>
  <c r="V2928" i="4"/>
  <c r="U2928" i="4"/>
  <c r="T2928" i="4"/>
  <c r="AA2927" i="4"/>
  <c r="Z2927" i="4"/>
  <c r="Y2927" i="4"/>
  <c r="X2927" i="4"/>
  <c r="W2927" i="4"/>
  <c r="V2927" i="4"/>
  <c r="U2927" i="4"/>
  <c r="T2927" i="4"/>
  <c r="AA2926" i="4"/>
  <c r="Z2926" i="4"/>
  <c r="Y2926" i="4"/>
  <c r="X2926" i="4"/>
  <c r="W2926" i="4"/>
  <c r="V2926" i="4"/>
  <c r="U2926" i="4"/>
  <c r="T2926" i="4"/>
  <c r="AA2925" i="4"/>
  <c r="Z2925" i="4"/>
  <c r="Y2925" i="4"/>
  <c r="X2925" i="4"/>
  <c r="W2925" i="4"/>
  <c r="V2925" i="4"/>
  <c r="U2925" i="4"/>
  <c r="T2925" i="4"/>
  <c r="AA2924" i="4"/>
  <c r="Z2924" i="4"/>
  <c r="Y2924" i="4"/>
  <c r="X2924" i="4"/>
  <c r="W2924" i="4"/>
  <c r="V2924" i="4"/>
  <c r="U2924" i="4"/>
  <c r="T2924" i="4"/>
  <c r="AA2923" i="4"/>
  <c r="Z2923" i="4"/>
  <c r="Y2923" i="4"/>
  <c r="X2923" i="4"/>
  <c r="W2923" i="4"/>
  <c r="V2923" i="4"/>
  <c r="U2923" i="4"/>
  <c r="T2923" i="4"/>
  <c r="AA2922" i="4"/>
  <c r="Z2922" i="4"/>
  <c r="Y2922" i="4"/>
  <c r="X2922" i="4"/>
  <c r="W2922" i="4"/>
  <c r="V2922" i="4"/>
  <c r="U2922" i="4"/>
  <c r="T2922" i="4"/>
  <c r="AA2921" i="4"/>
  <c r="Z2921" i="4"/>
  <c r="Y2921" i="4"/>
  <c r="X2921" i="4"/>
  <c r="W2921" i="4"/>
  <c r="V2921" i="4"/>
  <c r="U2921" i="4"/>
  <c r="T2921" i="4"/>
  <c r="AA2920" i="4"/>
  <c r="Z2920" i="4"/>
  <c r="Y2920" i="4"/>
  <c r="X2920" i="4"/>
  <c r="W2920" i="4"/>
  <c r="V2920" i="4"/>
  <c r="U2920" i="4"/>
  <c r="T2920" i="4"/>
  <c r="AA2919" i="4"/>
  <c r="Z2919" i="4"/>
  <c r="Y2919" i="4"/>
  <c r="X2919" i="4"/>
  <c r="W2919" i="4"/>
  <c r="V2919" i="4"/>
  <c r="U2919" i="4"/>
  <c r="T2919" i="4"/>
  <c r="AA2918" i="4"/>
  <c r="Z2918" i="4"/>
  <c r="Y2918" i="4"/>
  <c r="X2918" i="4"/>
  <c r="W2918" i="4"/>
  <c r="V2918" i="4"/>
  <c r="U2918" i="4"/>
  <c r="T2918" i="4"/>
  <c r="AA2917" i="4"/>
  <c r="Z2917" i="4"/>
  <c r="Y2917" i="4"/>
  <c r="X2917" i="4"/>
  <c r="W2917" i="4"/>
  <c r="V2917" i="4"/>
  <c r="U2917" i="4"/>
  <c r="T2917" i="4"/>
  <c r="AA2916" i="4"/>
  <c r="Z2916" i="4"/>
  <c r="Y2916" i="4"/>
  <c r="X2916" i="4"/>
  <c r="W2916" i="4"/>
  <c r="V2916" i="4"/>
  <c r="U2916" i="4"/>
  <c r="T2916" i="4"/>
  <c r="AA2915" i="4"/>
  <c r="Z2915" i="4"/>
  <c r="Y2915" i="4"/>
  <c r="X2915" i="4"/>
  <c r="W2915" i="4"/>
  <c r="V2915" i="4"/>
  <c r="U2915" i="4"/>
  <c r="T2915" i="4"/>
  <c r="AA2914" i="4"/>
  <c r="Z2914" i="4"/>
  <c r="Y2914" i="4"/>
  <c r="X2914" i="4"/>
  <c r="W2914" i="4"/>
  <c r="V2914" i="4"/>
  <c r="U2914" i="4"/>
  <c r="T2914" i="4"/>
  <c r="AA2913" i="4"/>
  <c r="Z2913" i="4"/>
  <c r="Y2913" i="4"/>
  <c r="X2913" i="4"/>
  <c r="W2913" i="4"/>
  <c r="V2913" i="4"/>
  <c r="U2913" i="4"/>
  <c r="T2913" i="4"/>
  <c r="AA2912" i="4"/>
  <c r="Z2912" i="4"/>
  <c r="Y2912" i="4"/>
  <c r="X2912" i="4"/>
  <c r="W2912" i="4"/>
  <c r="V2912" i="4"/>
  <c r="U2912" i="4"/>
  <c r="T2912" i="4"/>
  <c r="AA2911" i="4"/>
  <c r="Z2911" i="4"/>
  <c r="Y2911" i="4"/>
  <c r="X2911" i="4"/>
  <c r="W2911" i="4"/>
  <c r="V2911" i="4"/>
  <c r="U2911" i="4"/>
  <c r="T2911" i="4"/>
  <c r="AA2910" i="4"/>
  <c r="Z2910" i="4"/>
  <c r="Y2910" i="4"/>
  <c r="X2910" i="4"/>
  <c r="W2910" i="4"/>
  <c r="V2910" i="4"/>
  <c r="U2910" i="4"/>
  <c r="T2910" i="4"/>
  <c r="AA2909" i="4"/>
  <c r="Z2909" i="4"/>
  <c r="Y2909" i="4"/>
  <c r="X2909" i="4"/>
  <c r="W2909" i="4"/>
  <c r="V2909" i="4"/>
  <c r="U2909" i="4"/>
  <c r="T2909" i="4"/>
  <c r="AA2908" i="4"/>
  <c r="Z2908" i="4"/>
  <c r="Y2908" i="4"/>
  <c r="X2908" i="4"/>
  <c r="W2908" i="4"/>
  <c r="V2908" i="4"/>
  <c r="U2908" i="4"/>
  <c r="T2908" i="4"/>
  <c r="AA2907" i="4"/>
  <c r="Z2907" i="4"/>
  <c r="Y2907" i="4"/>
  <c r="X2907" i="4"/>
  <c r="W2907" i="4"/>
  <c r="V2907" i="4"/>
  <c r="U2907" i="4"/>
  <c r="T2907" i="4"/>
  <c r="AA2906" i="4"/>
  <c r="Z2906" i="4"/>
  <c r="Y2906" i="4"/>
  <c r="X2906" i="4"/>
  <c r="W2906" i="4"/>
  <c r="V2906" i="4"/>
  <c r="U2906" i="4"/>
  <c r="T2906" i="4"/>
  <c r="AA2905" i="4"/>
  <c r="Z2905" i="4"/>
  <c r="Y2905" i="4"/>
  <c r="X2905" i="4"/>
  <c r="W2905" i="4"/>
  <c r="V2905" i="4"/>
  <c r="U2905" i="4"/>
  <c r="T2905" i="4"/>
  <c r="AA2904" i="4"/>
  <c r="Z2904" i="4"/>
  <c r="Y2904" i="4"/>
  <c r="X2904" i="4"/>
  <c r="W2904" i="4"/>
  <c r="V2904" i="4"/>
  <c r="U2904" i="4"/>
  <c r="T2904" i="4"/>
  <c r="AA2903" i="4"/>
  <c r="Z2903" i="4"/>
  <c r="Y2903" i="4"/>
  <c r="X2903" i="4"/>
  <c r="W2903" i="4"/>
  <c r="V2903" i="4"/>
  <c r="U2903" i="4"/>
  <c r="T2903" i="4"/>
  <c r="AA2902" i="4"/>
  <c r="Z2902" i="4"/>
  <c r="Y2902" i="4"/>
  <c r="X2902" i="4"/>
  <c r="W2902" i="4"/>
  <c r="V2902" i="4"/>
  <c r="U2902" i="4"/>
  <c r="T2902" i="4"/>
  <c r="AA2901" i="4"/>
  <c r="Z2901" i="4"/>
  <c r="Y2901" i="4"/>
  <c r="X2901" i="4"/>
  <c r="W2901" i="4"/>
  <c r="V2901" i="4"/>
  <c r="U2901" i="4"/>
  <c r="T2901" i="4"/>
  <c r="AA2900" i="4"/>
  <c r="Z2900" i="4"/>
  <c r="Y2900" i="4"/>
  <c r="X2900" i="4"/>
  <c r="W2900" i="4"/>
  <c r="V2900" i="4"/>
  <c r="U2900" i="4"/>
  <c r="T2900" i="4"/>
  <c r="AA2899" i="4"/>
  <c r="Z2899" i="4"/>
  <c r="Y2899" i="4"/>
  <c r="X2899" i="4"/>
  <c r="W2899" i="4"/>
  <c r="V2899" i="4"/>
  <c r="U2899" i="4"/>
  <c r="T2899" i="4"/>
  <c r="AA2898" i="4"/>
  <c r="Z2898" i="4"/>
  <c r="Y2898" i="4"/>
  <c r="X2898" i="4"/>
  <c r="W2898" i="4"/>
  <c r="V2898" i="4"/>
  <c r="U2898" i="4"/>
  <c r="T2898" i="4"/>
  <c r="AA2897" i="4"/>
  <c r="Z2897" i="4"/>
  <c r="Y2897" i="4"/>
  <c r="X2897" i="4"/>
  <c r="W2897" i="4"/>
  <c r="V2897" i="4"/>
  <c r="U2897" i="4"/>
  <c r="T2897" i="4"/>
  <c r="AA2896" i="4"/>
  <c r="Z2896" i="4"/>
  <c r="Y2896" i="4"/>
  <c r="X2896" i="4"/>
  <c r="W2896" i="4"/>
  <c r="V2896" i="4"/>
  <c r="U2896" i="4"/>
  <c r="T2896" i="4"/>
  <c r="AA2895" i="4"/>
  <c r="Z2895" i="4"/>
  <c r="Y2895" i="4"/>
  <c r="X2895" i="4"/>
  <c r="W2895" i="4"/>
  <c r="V2895" i="4"/>
  <c r="U2895" i="4"/>
  <c r="T2895" i="4"/>
  <c r="AA2894" i="4"/>
  <c r="Z2894" i="4"/>
  <c r="Y2894" i="4"/>
  <c r="X2894" i="4"/>
  <c r="W2894" i="4"/>
  <c r="V2894" i="4"/>
  <c r="U2894" i="4"/>
  <c r="T2894" i="4"/>
  <c r="AA2893" i="4"/>
  <c r="Z2893" i="4"/>
  <c r="Y2893" i="4"/>
  <c r="X2893" i="4"/>
  <c r="W2893" i="4"/>
  <c r="V2893" i="4"/>
  <c r="U2893" i="4"/>
  <c r="T2893" i="4"/>
  <c r="AA2892" i="4"/>
  <c r="Z2892" i="4"/>
  <c r="Y2892" i="4"/>
  <c r="X2892" i="4"/>
  <c r="W2892" i="4"/>
  <c r="V2892" i="4"/>
  <c r="U2892" i="4"/>
  <c r="T2892" i="4"/>
  <c r="AA2891" i="4"/>
  <c r="Z2891" i="4"/>
  <c r="Y2891" i="4"/>
  <c r="X2891" i="4"/>
  <c r="W2891" i="4"/>
  <c r="V2891" i="4"/>
  <c r="U2891" i="4"/>
  <c r="T2891" i="4"/>
  <c r="AA2890" i="4"/>
  <c r="Z2890" i="4"/>
  <c r="Y2890" i="4"/>
  <c r="X2890" i="4"/>
  <c r="W2890" i="4"/>
  <c r="V2890" i="4"/>
  <c r="U2890" i="4"/>
  <c r="T2890" i="4"/>
  <c r="AA2889" i="4"/>
  <c r="Z2889" i="4"/>
  <c r="Y2889" i="4"/>
  <c r="X2889" i="4"/>
  <c r="W2889" i="4"/>
  <c r="V2889" i="4"/>
  <c r="U2889" i="4"/>
  <c r="T2889" i="4"/>
  <c r="AA2888" i="4"/>
  <c r="Z2888" i="4"/>
  <c r="Y2888" i="4"/>
  <c r="X2888" i="4"/>
  <c r="W2888" i="4"/>
  <c r="V2888" i="4"/>
  <c r="U2888" i="4"/>
  <c r="T2888" i="4"/>
  <c r="AA2887" i="4"/>
  <c r="Z2887" i="4"/>
  <c r="Y2887" i="4"/>
  <c r="X2887" i="4"/>
  <c r="W2887" i="4"/>
  <c r="V2887" i="4"/>
  <c r="U2887" i="4"/>
  <c r="T2887" i="4"/>
  <c r="AA2886" i="4"/>
  <c r="Z2886" i="4"/>
  <c r="Y2886" i="4"/>
  <c r="X2886" i="4"/>
  <c r="W2886" i="4"/>
  <c r="V2886" i="4"/>
  <c r="U2886" i="4"/>
  <c r="T2886" i="4"/>
  <c r="AA2885" i="4"/>
  <c r="Z2885" i="4"/>
  <c r="Y2885" i="4"/>
  <c r="X2885" i="4"/>
  <c r="W2885" i="4"/>
  <c r="V2885" i="4"/>
  <c r="U2885" i="4"/>
  <c r="T2885" i="4"/>
  <c r="AA2884" i="4"/>
  <c r="Z2884" i="4"/>
  <c r="Y2884" i="4"/>
  <c r="X2884" i="4"/>
  <c r="W2884" i="4"/>
  <c r="V2884" i="4"/>
  <c r="U2884" i="4"/>
  <c r="T2884" i="4"/>
  <c r="AA2883" i="4"/>
  <c r="Z2883" i="4"/>
  <c r="Y2883" i="4"/>
  <c r="X2883" i="4"/>
  <c r="W2883" i="4"/>
  <c r="V2883" i="4"/>
  <c r="U2883" i="4"/>
  <c r="T2883" i="4"/>
  <c r="AA2882" i="4"/>
  <c r="Z2882" i="4"/>
  <c r="Y2882" i="4"/>
  <c r="X2882" i="4"/>
  <c r="W2882" i="4"/>
  <c r="V2882" i="4"/>
  <c r="U2882" i="4"/>
  <c r="T2882" i="4"/>
  <c r="AA2881" i="4"/>
  <c r="Z2881" i="4"/>
  <c r="Y2881" i="4"/>
  <c r="X2881" i="4"/>
  <c r="W2881" i="4"/>
  <c r="V2881" i="4"/>
  <c r="U2881" i="4"/>
  <c r="T2881" i="4"/>
  <c r="AA2880" i="4"/>
  <c r="Z2880" i="4"/>
  <c r="Y2880" i="4"/>
  <c r="X2880" i="4"/>
  <c r="W2880" i="4"/>
  <c r="V2880" i="4"/>
  <c r="U2880" i="4"/>
  <c r="T2880" i="4"/>
  <c r="AA2879" i="4"/>
  <c r="Z2879" i="4"/>
  <c r="Y2879" i="4"/>
  <c r="X2879" i="4"/>
  <c r="W2879" i="4"/>
  <c r="V2879" i="4"/>
  <c r="U2879" i="4"/>
  <c r="T2879" i="4"/>
  <c r="AA2878" i="4"/>
  <c r="Z2878" i="4"/>
  <c r="Y2878" i="4"/>
  <c r="X2878" i="4"/>
  <c r="W2878" i="4"/>
  <c r="V2878" i="4"/>
  <c r="U2878" i="4"/>
  <c r="T2878" i="4"/>
  <c r="AA2877" i="4"/>
  <c r="Z2877" i="4"/>
  <c r="Y2877" i="4"/>
  <c r="X2877" i="4"/>
  <c r="W2877" i="4"/>
  <c r="V2877" i="4"/>
  <c r="U2877" i="4"/>
  <c r="T2877" i="4"/>
  <c r="AA2876" i="4"/>
  <c r="Z2876" i="4"/>
  <c r="Y2876" i="4"/>
  <c r="X2876" i="4"/>
  <c r="W2876" i="4"/>
  <c r="V2876" i="4"/>
  <c r="U2876" i="4"/>
  <c r="T2876" i="4"/>
  <c r="AA2875" i="4"/>
  <c r="Z2875" i="4"/>
  <c r="Y2875" i="4"/>
  <c r="X2875" i="4"/>
  <c r="W2875" i="4"/>
  <c r="V2875" i="4"/>
  <c r="U2875" i="4"/>
  <c r="T2875" i="4"/>
  <c r="AA2874" i="4"/>
  <c r="Z2874" i="4"/>
  <c r="Y2874" i="4"/>
  <c r="X2874" i="4"/>
  <c r="W2874" i="4"/>
  <c r="V2874" i="4"/>
  <c r="U2874" i="4"/>
  <c r="T2874" i="4"/>
  <c r="AA2873" i="4"/>
  <c r="Z2873" i="4"/>
  <c r="Y2873" i="4"/>
  <c r="X2873" i="4"/>
  <c r="W2873" i="4"/>
  <c r="V2873" i="4"/>
  <c r="U2873" i="4"/>
  <c r="T2873" i="4"/>
  <c r="AA2872" i="4"/>
  <c r="Z2872" i="4"/>
  <c r="Y2872" i="4"/>
  <c r="X2872" i="4"/>
  <c r="W2872" i="4"/>
  <c r="V2872" i="4"/>
  <c r="U2872" i="4"/>
  <c r="T2872" i="4"/>
  <c r="AA2871" i="4"/>
  <c r="Z2871" i="4"/>
  <c r="Y2871" i="4"/>
  <c r="X2871" i="4"/>
  <c r="W2871" i="4"/>
  <c r="V2871" i="4"/>
  <c r="U2871" i="4"/>
  <c r="T2871" i="4"/>
  <c r="AA2870" i="4"/>
  <c r="Z2870" i="4"/>
  <c r="Y2870" i="4"/>
  <c r="X2870" i="4"/>
  <c r="W2870" i="4"/>
  <c r="V2870" i="4"/>
  <c r="U2870" i="4"/>
  <c r="T2870" i="4"/>
  <c r="AA2869" i="4"/>
  <c r="Z2869" i="4"/>
  <c r="Y2869" i="4"/>
  <c r="X2869" i="4"/>
  <c r="W2869" i="4"/>
  <c r="V2869" i="4"/>
  <c r="U2869" i="4"/>
  <c r="T2869" i="4"/>
  <c r="AA2868" i="4"/>
  <c r="Z2868" i="4"/>
  <c r="Y2868" i="4"/>
  <c r="X2868" i="4"/>
  <c r="W2868" i="4"/>
  <c r="V2868" i="4"/>
  <c r="U2868" i="4"/>
  <c r="T2868" i="4"/>
  <c r="AA2867" i="4"/>
  <c r="Z2867" i="4"/>
  <c r="Y2867" i="4"/>
  <c r="X2867" i="4"/>
  <c r="W2867" i="4"/>
  <c r="V2867" i="4"/>
  <c r="U2867" i="4"/>
  <c r="T2867" i="4"/>
  <c r="AA2866" i="4"/>
  <c r="Z2866" i="4"/>
  <c r="Y2866" i="4"/>
  <c r="X2866" i="4"/>
  <c r="W2866" i="4"/>
  <c r="V2866" i="4"/>
  <c r="U2866" i="4"/>
  <c r="T2866" i="4"/>
  <c r="AA2865" i="4"/>
  <c r="Z2865" i="4"/>
  <c r="Y2865" i="4"/>
  <c r="X2865" i="4"/>
  <c r="W2865" i="4"/>
  <c r="V2865" i="4"/>
  <c r="U2865" i="4"/>
  <c r="T2865" i="4"/>
  <c r="AA2864" i="4"/>
  <c r="Z2864" i="4"/>
  <c r="Y2864" i="4"/>
  <c r="X2864" i="4"/>
  <c r="W2864" i="4"/>
  <c r="V2864" i="4"/>
  <c r="U2864" i="4"/>
  <c r="T2864" i="4"/>
  <c r="AA2863" i="4"/>
  <c r="Z2863" i="4"/>
  <c r="Y2863" i="4"/>
  <c r="X2863" i="4"/>
  <c r="W2863" i="4"/>
  <c r="V2863" i="4"/>
  <c r="U2863" i="4"/>
  <c r="T2863" i="4"/>
  <c r="AA2862" i="4"/>
  <c r="Z2862" i="4"/>
  <c r="Y2862" i="4"/>
  <c r="X2862" i="4"/>
  <c r="W2862" i="4"/>
  <c r="V2862" i="4"/>
  <c r="U2862" i="4"/>
  <c r="T2862" i="4"/>
  <c r="AA2861" i="4"/>
  <c r="Z2861" i="4"/>
  <c r="Y2861" i="4"/>
  <c r="X2861" i="4"/>
  <c r="W2861" i="4"/>
  <c r="V2861" i="4"/>
  <c r="U2861" i="4"/>
  <c r="T2861" i="4"/>
  <c r="AA2860" i="4"/>
  <c r="Z2860" i="4"/>
  <c r="Y2860" i="4"/>
  <c r="X2860" i="4"/>
  <c r="W2860" i="4"/>
  <c r="V2860" i="4"/>
  <c r="U2860" i="4"/>
  <c r="T2860" i="4"/>
  <c r="AA2859" i="4"/>
  <c r="Z2859" i="4"/>
  <c r="Y2859" i="4"/>
  <c r="X2859" i="4"/>
  <c r="W2859" i="4"/>
  <c r="V2859" i="4"/>
  <c r="U2859" i="4"/>
  <c r="T2859" i="4"/>
  <c r="AA2858" i="4"/>
  <c r="Z2858" i="4"/>
  <c r="Y2858" i="4"/>
  <c r="X2858" i="4"/>
  <c r="W2858" i="4"/>
  <c r="V2858" i="4"/>
  <c r="U2858" i="4"/>
  <c r="T2858" i="4"/>
  <c r="AA2857" i="4"/>
  <c r="Z2857" i="4"/>
  <c r="Y2857" i="4"/>
  <c r="X2857" i="4"/>
  <c r="W2857" i="4"/>
  <c r="V2857" i="4"/>
  <c r="U2857" i="4"/>
  <c r="T2857" i="4"/>
  <c r="AA2856" i="4"/>
  <c r="Z2856" i="4"/>
  <c r="Y2856" i="4"/>
  <c r="X2856" i="4"/>
  <c r="W2856" i="4"/>
  <c r="V2856" i="4"/>
  <c r="U2856" i="4"/>
  <c r="T2856" i="4"/>
  <c r="AA2855" i="4"/>
  <c r="Z2855" i="4"/>
  <c r="Y2855" i="4"/>
  <c r="X2855" i="4"/>
  <c r="W2855" i="4"/>
  <c r="V2855" i="4"/>
  <c r="U2855" i="4"/>
  <c r="T2855" i="4"/>
  <c r="AA2854" i="4"/>
  <c r="Z2854" i="4"/>
  <c r="Y2854" i="4"/>
  <c r="X2854" i="4"/>
  <c r="W2854" i="4"/>
  <c r="V2854" i="4"/>
  <c r="U2854" i="4"/>
  <c r="T2854" i="4"/>
  <c r="AA2853" i="4"/>
  <c r="Z2853" i="4"/>
  <c r="Y2853" i="4"/>
  <c r="X2853" i="4"/>
  <c r="W2853" i="4"/>
  <c r="V2853" i="4"/>
  <c r="U2853" i="4"/>
  <c r="T2853" i="4"/>
  <c r="AA2852" i="4"/>
  <c r="Z2852" i="4"/>
  <c r="Y2852" i="4"/>
  <c r="X2852" i="4"/>
  <c r="W2852" i="4"/>
  <c r="V2852" i="4"/>
  <c r="U2852" i="4"/>
  <c r="T2852" i="4"/>
  <c r="AA2851" i="4"/>
  <c r="Z2851" i="4"/>
  <c r="Y2851" i="4"/>
  <c r="X2851" i="4"/>
  <c r="W2851" i="4"/>
  <c r="V2851" i="4"/>
  <c r="U2851" i="4"/>
  <c r="T2851" i="4"/>
  <c r="AA2850" i="4"/>
  <c r="Z2850" i="4"/>
  <c r="Y2850" i="4"/>
  <c r="X2850" i="4"/>
  <c r="W2850" i="4"/>
  <c r="V2850" i="4"/>
  <c r="U2850" i="4"/>
  <c r="T2850" i="4"/>
  <c r="AA2849" i="4"/>
  <c r="Z2849" i="4"/>
  <c r="Y2849" i="4"/>
  <c r="X2849" i="4"/>
  <c r="W2849" i="4"/>
  <c r="V2849" i="4"/>
  <c r="U2849" i="4"/>
  <c r="T2849" i="4"/>
  <c r="AA2848" i="4"/>
  <c r="Z2848" i="4"/>
  <c r="Y2848" i="4"/>
  <c r="X2848" i="4"/>
  <c r="W2848" i="4"/>
  <c r="V2848" i="4"/>
  <c r="U2848" i="4"/>
  <c r="T2848" i="4"/>
  <c r="AA2847" i="4"/>
  <c r="Z2847" i="4"/>
  <c r="Y2847" i="4"/>
  <c r="X2847" i="4"/>
  <c r="W2847" i="4"/>
  <c r="V2847" i="4"/>
  <c r="U2847" i="4"/>
  <c r="T2847" i="4"/>
  <c r="AA2846" i="4"/>
  <c r="Z2846" i="4"/>
  <c r="Y2846" i="4"/>
  <c r="X2846" i="4"/>
  <c r="W2846" i="4"/>
  <c r="V2846" i="4"/>
  <c r="U2846" i="4"/>
  <c r="T2846" i="4"/>
  <c r="AA2845" i="4"/>
  <c r="Z2845" i="4"/>
  <c r="Y2845" i="4"/>
  <c r="X2845" i="4"/>
  <c r="W2845" i="4"/>
  <c r="V2845" i="4"/>
  <c r="U2845" i="4"/>
  <c r="T2845" i="4"/>
  <c r="AA2844" i="4"/>
  <c r="Z2844" i="4"/>
  <c r="Y2844" i="4"/>
  <c r="X2844" i="4"/>
  <c r="W2844" i="4"/>
  <c r="V2844" i="4"/>
  <c r="U2844" i="4"/>
  <c r="T2844" i="4"/>
  <c r="AA2843" i="4"/>
  <c r="Z2843" i="4"/>
  <c r="Y2843" i="4"/>
  <c r="X2843" i="4"/>
  <c r="W2843" i="4"/>
  <c r="V2843" i="4"/>
  <c r="U2843" i="4"/>
  <c r="T2843" i="4"/>
  <c r="AA2842" i="4"/>
  <c r="Z2842" i="4"/>
  <c r="Y2842" i="4"/>
  <c r="X2842" i="4"/>
  <c r="W2842" i="4"/>
  <c r="V2842" i="4"/>
  <c r="U2842" i="4"/>
  <c r="T2842" i="4"/>
  <c r="AA2841" i="4"/>
  <c r="Z2841" i="4"/>
  <c r="Y2841" i="4"/>
  <c r="X2841" i="4"/>
  <c r="W2841" i="4"/>
  <c r="V2841" i="4"/>
  <c r="U2841" i="4"/>
  <c r="T2841" i="4"/>
  <c r="AA2840" i="4"/>
  <c r="Z2840" i="4"/>
  <c r="Y2840" i="4"/>
  <c r="X2840" i="4"/>
  <c r="W2840" i="4"/>
  <c r="V2840" i="4"/>
  <c r="U2840" i="4"/>
  <c r="T2840" i="4"/>
  <c r="AA2839" i="4"/>
  <c r="Z2839" i="4"/>
  <c r="Y2839" i="4"/>
  <c r="X2839" i="4"/>
  <c r="W2839" i="4"/>
  <c r="V2839" i="4"/>
  <c r="U2839" i="4"/>
  <c r="T2839" i="4"/>
  <c r="AA2838" i="4"/>
  <c r="Z2838" i="4"/>
  <c r="Y2838" i="4"/>
  <c r="X2838" i="4"/>
  <c r="W2838" i="4"/>
  <c r="V2838" i="4"/>
  <c r="U2838" i="4"/>
  <c r="T2838" i="4"/>
  <c r="AA2837" i="4"/>
  <c r="Z2837" i="4"/>
  <c r="Y2837" i="4"/>
  <c r="X2837" i="4"/>
  <c r="W2837" i="4"/>
  <c r="V2837" i="4"/>
  <c r="U2837" i="4"/>
  <c r="T2837" i="4"/>
  <c r="AA2836" i="4"/>
  <c r="Z2836" i="4"/>
  <c r="Y2836" i="4"/>
  <c r="X2836" i="4"/>
  <c r="W2836" i="4"/>
  <c r="V2836" i="4"/>
  <c r="U2836" i="4"/>
  <c r="T2836" i="4"/>
  <c r="AA2835" i="4"/>
  <c r="Z2835" i="4"/>
  <c r="Y2835" i="4"/>
  <c r="X2835" i="4"/>
  <c r="W2835" i="4"/>
  <c r="V2835" i="4"/>
  <c r="U2835" i="4"/>
  <c r="T2835" i="4"/>
  <c r="AA2834" i="4"/>
  <c r="Z2834" i="4"/>
  <c r="Y2834" i="4"/>
  <c r="X2834" i="4"/>
  <c r="W2834" i="4"/>
  <c r="V2834" i="4"/>
  <c r="U2834" i="4"/>
  <c r="T2834" i="4"/>
  <c r="AA2833" i="4"/>
  <c r="Z2833" i="4"/>
  <c r="Y2833" i="4"/>
  <c r="X2833" i="4"/>
  <c r="W2833" i="4"/>
  <c r="V2833" i="4"/>
  <c r="U2833" i="4"/>
  <c r="T2833" i="4"/>
  <c r="AA2832" i="4"/>
  <c r="Z2832" i="4"/>
  <c r="Y2832" i="4"/>
  <c r="X2832" i="4"/>
  <c r="W2832" i="4"/>
  <c r="V2832" i="4"/>
  <c r="U2832" i="4"/>
  <c r="T2832" i="4"/>
  <c r="AA2831" i="4"/>
  <c r="Z2831" i="4"/>
  <c r="Y2831" i="4"/>
  <c r="X2831" i="4"/>
  <c r="W2831" i="4"/>
  <c r="V2831" i="4"/>
  <c r="U2831" i="4"/>
  <c r="T2831" i="4"/>
  <c r="AA2830" i="4"/>
  <c r="Z2830" i="4"/>
  <c r="Y2830" i="4"/>
  <c r="X2830" i="4"/>
  <c r="W2830" i="4"/>
  <c r="V2830" i="4"/>
  <c r="U2830" i="4"/>
  <c r="T2830" i="4"/>
  <c r="AA2829" i="4"/>
  <c r="Z2829" i="4"/>
  <c r="Y2829" i="4"/>
  <c r="X2829" i="4"/>
  <c r="W2829" i="4"/>
  <c r="V2829" i="4"/>
  <c r="U2829" i="4"/>
  <c r="T2829" i="4"/>
  <c r="AA2828" i="4"/>
  <c r="Z2828" i="4"/>
  <c r="Y2828" i="4"/>
  <c r="X2828" i="4"/>
  <c r="W2828" i="4"/>
  <c r="V2828" i="4"/>
  <c r="U2828" i="4"/>
  <c r="T2828" i="4"/>
  <c r="AA2827" i="4"/>
  <c r="Z2827" i="4"/>
  <c r="Y2827" i="4"/>
  <c r="X2827" i="4"/>
  <c r="W2827" i="4"/>
  <c r="V2827" i="4"/>
  <c r="U2827" i="4"/>
  <c r="T2827" i="4"/>
  <c r="AA2826" i="4"/>
  <c r="Z2826" i="4"/>
  <c r="Y2826" i="4"/>
  <c r="X2826" i="4"/>
  <c r="W2826" i="4"/>
  <c r="V2826" i="4"/>
  <c r="U2826" i="4"/>
  <c r="T2826" i="4"/>
  <c r="AA2825" i="4"/>
  <c r="Z2825" i="4"/>
  <c r="Y2825" i="4"/>
  <c r="X2825" i="4"/>
  <c r="W2825" i="4"/>
  <c r="V2825" i="4"/>
  <c r="U2825" i="4"/>
  <c r="T2825" i="4"/>
  <c r="AA2824" i="4"/>
  <c r="Z2824" i="4"/>
  <c r="Y2824" i="4"/>
  <c r="X2824" i="4"/>
  <c r="W2824" i="4"/>
  <c r="V2824" i="4"/>
  <c r="U2824" i="4"/>
  <c r="T2824" i="4"/>
  <c r="AA2823" i="4"/>
  <c r="Z2823" i="4"/>
  <c r="Y2823" i="4"/>
  <c r="X2823" i="4"/>
  <c r="W2823" i="4"/>
  <c r="V2823" i="4"/>
  <c r="U2823" i="4"/>
  <c r="T2823" i="4"/>
  <c r="AA2822" i="4"/>
  <c r="Z2822" i="4"/>
  <c r="Y2822" i="4"/>
  <c r="X2822" i="4"/>
  <c r="W2822" i="4"/>
  <c r="V2822" i="4"/>
  <c r="U2822" i="4"/>
  <c r="T2822" i="4"/>
  <c r="AA2821" i="4"/>
  <c r="Z2821" i="4"/>
  <c r="Y2821" i="4"/>
  <c r="X2821" i="4"/>
  <c r="W2821" i="4"/>
  <c r="V2821" i="4"/>
  <c r="U2821" i="4"/>
  <c r="T2821" i="4"/>
  <c r="AA2820" i="4"/>
  <c r="Z2820" i="4"/>
  <c r="Y2820" i="4"/>
  <c r="X2820" i="4"/>
  <c r="W2820" i="4"/>
  <c r="V2820" i="4"/>
  <c r="U2820" i="4"/>
  <c r="T2820" i="4"/>
  <c r="AA2819" i="4"/>
  <c r="Z2819" i="4"/>
  <c r="Y2819" i="4"/>
  <c r="X2819" i="4"/>
  <c r="W2819" i="4"/>
  <c r="V2819" i="4"/>
  <c r="U2819" i="4"/>
  <c r="T2819" i="4"/>
  <c r="AA2818" i="4"/>
  <c r="Z2818" i="4"/>
  <c r="Y2818" i="4"/>
  <c r="X2818" i="4"/>
  <c r="W2818" i="4"/>
  <c r="V2818" i="4"/>
  <c r="U2818" i="4"/>
  <c r="T2818" i="4"/>
  <c r="AA2817" i="4"/>
  <c r="Z2817" i="4"/>
  <c r="Y2817" i="4"/>
  <c r="X2817" i="4"/>
  <c r="W2817" i="4"/>
  <c r="V2817" i="4"/>
  <c r="U2817" i="4"/>
  <c r="T2817" i="4"/>
  <c r="AA2816" i="4"/>
  <c r="Z2816" i="4"/>
  <c r="Y2816" i="4"/>
  <c r="X2816" i="4"/>
  <c r="W2816" i="4"/>
  <c r="V2816" i="4"/>
  <c r="U2816" i="4"/>
  <c r="T2816" i="4"/>
  <c r="AA2815" i="4"/>
  <c r="Z2815" i="4"/>
  <c r="Y2815" i="4"/>
  <c r="X2815" i="4"/>
  <c r="W2815" i="4"/>
  <c r="V2815" i="4"/>
  <c r="U2815" i="4"/>
  <c r="T2815" i="4"/>
  <c r="AA2814" i="4"/>
  <c r="Z2814" i="4"/>
  <c r="Y2814" i="4"/>
  <c r="X2814" i="4"/>
  <c r="W2814" i="4"/>
  <c r="V2814" i="4"/>
  <c r="U2814" i="4"/>
  <c r="T2814" i="4"/>
  <c r="AA2813" i="4"/>
  <c r="Z2813" i="4"/>
  <c r="Y2813" i="4"/>
  <c r="X2813" i="4"/>
  <c r="W2813" i="4"/>
  <c r="V2813" i="4"/>
  <c r="U2813" i="4"/>
  <c r="T2813" i="4"/>
  <c r="AA2812" i="4"/>
  <c r="Z2812" i="4"/>
  <c r="Y2812" i="4"/>
  <c r="X2812" i="4"/>
  <c r="W2812" i="4"/>
  <c r="V2812" i="4"/>
  <c r="U2812" i="4"/>
  <c r="T2812" i="4"/>
  <c r="AA2811" i="4"/>
  <c r="Z2811" i="4"/>
  <c r="Y2811" i="4"/>
  <c r="X2811" i="4"/>
  <c r="W2811" i="4"/>
  <c r="V2811" i="4"/>
  <c r="U2811" i="4"/>
  <c r="T2811" i="4"/>
  <c r="AA2810" i="4"/>
  <c r="Z2810" i="4"/>
  <c r="Y2810" i="4"/>
  <c r="X2810" i="4"/>
  <c r="W2810" i="4"/>
  <c r="V2810" i="4"/>
  <c r="U2810" i="4"/>
  <c r="T2810" i="4"/>
  <c r="AA2809" i="4"/>
  <c r="Z2809" i="4"/>
  <c r="Y2809" i="4"/>
  <c r="X2809" i="4"/>
  <c r="W2809" i="4"/>
  <c r="V2809" i="4"/>
  <c r="U2809" i="4"/>
  <c r="T2809" i="4"/>
  <c r="AA2808" i="4"/>
  <c r="Z2808" i="4"/>
  <c r="Y2808" i="4"/>
  <c r="X2808" i="4"/>
  <c r="W2808" i="4"/>
  <c r="V2808" i="4"/>
  <c r="U2808" i="4"/>
  <c r="T2808" i="4"/>
  <c r="AA2807" i="4"/>
  <c r="Z2807" i="4"/>
  <c r="Y2807" i="4"/>
  <c r="X2807" i="4"/>
  <c r="W2807" i="4"/>
  <c r="V2807" i="4"/>
  <c r="U2807" i="4"/>
  <c r="T2807" i="4"/>
  <c r="AA2806" i="4"/>
  <c r="Z2806" i="4"/>
  <c r="Y2806" i="4"/>
  <c r="X2806" i="4"/>
  <c r="W2806" i="4"/>
  <c r="V2806" i="4"/>
  <c r="U2806" i="4"/>
  <c r="T2806" i="4"/>
  <c r="AA2805" i="4"/>
  <c r="Z2805" i="4"/>
  <c r="Y2805" i="4"/>
  <c r="X2805" i="4"/>
  <c r="W2805" i="4"/>
  <c r="V2805" i="4"/>
  <c r="U2805" i="4"/>
  <c r="T2805" i="4"/>
  <c r="AA2804" i="4"/>
  <c r="Z2804" i="4"/>
  <c r="Y2804" i="4"/>
  <c r="X2804" i="4"/>
  <c r="W2804" i="4"/>
  <c r="V2804" i="4"/>
  <c r="U2804" i="4"/>
  <c r="T2804" i="4"/>
  <c r="AA2803" i="4"/>
  <c r="Z2803" i="4"/>
  <c r="Y2803" i="4"/>
  <c r="X2803" i="4"/>
  <c r="W2803" i="4"/>
  <c r="V2803" i="4"/>
  <c r="U2803" i="4"/>
  <c r="T2803" i="4"/>
  <c r="AA2802" i="4"/>
  <c r="Z2802" i="4"/>
  <c r="Y2802" i="4"/>
  <c r="X2802" i="4"/>
  <c r="W2802" i="4"/>
  <c r="V2802" i="4"/>
  <c r="U2802" i="4"/>
  <c r="T2802" i="4"/>
  <c r="AA2801" i="4"/>
  <c r="Z2801" i="4"/>
  <c r="Y2801" i="4"/>
  <c r="X2801" i="4"/>
  <c r="W2801" i="4"/>
  <c r="V2801" i="4"/>
  <c r="U2801" i="4"/>
  <c r="T2801" i="4"/>
  <c r="AA2800" i="4"/>
  <c r="Z2800" i="4"/>
  <c r="Y2800" i="4"/>
  <c r="X2800" i="4"/>
  <c r="W2800" i="4"/>
  <c r="V2800" i="4"/>
  <c r="U2800" i="4"/>
  <c r="T2800" i="4"/>
  <c r="AA2799" i="4"/>
  <c r="Z2799" i="4"/>
  <c r="Y2799" i="4"/>
  <c r="X2799" i="4"/>
  <c r="W2799" i="4"/>
  <c r="V2799" i="4"/>
  <c r="U2799" i="4"/>
  <c r="T2799" i="4"/>
  <c r="AA2798" i="4"/>
  <c r="Z2798" i="4"/>
  <c r="Y2798" i="4"/>
  <c r="X2798" i="4"/>
  <c r="W2798" i="4"/>
  <c r="V2798" i="4"/>
  <c r="U2798" i="4"/>
  <c r="T2798" i="4"/>
  <c r="AA2797" i="4"/>
  <c r="Z2797" i="4"/>
  <c r="Y2797" i="4"/>
  <c r="X2797" i="4"/>
  <c r="W2797" i="4"/>
  <c r="V2797" i="4"/>
  <c r="U2797" i="4"/>
  <c r="T2797" i="4"/>
  <c r="AA2796" i="4"/>
  <c r="Z2796" i="4"/>
  <c r="Y2796" i="4"/>
  <c r="X2796" i="4"/>
  <c r="W2796" i="4"/>
  <c r="V2796" i="4"/>
  <c r="U2796" i="4"/>
  <c r="T2796" i="4"/>
  <c r="AA2795" i="4"/>
  <c r="Z2795" i="4"/>
  <c r="Y2795" i="4"/>
  <c r="X2795" i="4"/>
  <c r="W2795" i="4"/>
  <c r="V2795" i="4"/>
  <c r="U2795" i="4"/>
  <c r="T2795" i="4"/>
  <c r="AA2794" i="4"/>
  <c r="Z2794" i="4"/>
  <c r="Y2794" i="4"/>
  <c r="X2794" i="4"/>
  <c r="W2794" i="4"/>
  <c r="V2794" i="4"/>
  <c r="U2794" i="4"/>
  <c r="T2794" i="4"/>
  <c r="AA2793" i="4"/>
  <c r="Z2793" i="4"/>
  <c r="Y2793" i="4"/>
  <c r="X2793" i="4"/>
  <c r="W2793" i="4"/>
  <c r="V2793" i="4"/>
  <c r="U2793" i="4"/>
  <c r="T2793" i="4"/>
  <c r="AA2792" i="4"/>
  <c r="Z2792" i="4"/>
  <c r="Y2792" i="4"/>
  <c r="X2792" i="4"/>
  <c r="W2792" i="4"/>
  <c r="V2792" i="4"/>
  <c r="U2792" i="4"/>
  <c r="T2792" i="4"/>
  <c r="AA2791" i="4"/>
  <c r="Z2791" i="4"/>
  <c r="Y2791" i="4"/>
  <c r="X2791" i="4"/>
  <c r="W2791" i="4"/>
  <c r="V2791" i="4"/>
  <c r="U2791" i="4"/>
  <c r="T2791" i="4"/>
  <c r="AA2790" i="4"/>
  <c r="Z2790" i="4"/>
  <c r="Y2790" i="4"/>
  <c r="X2790" i="4"/>
  <c r="W2790" i="4"/>
  <c r="V2790" i="4"/>
  <c r="U2790" i="4"/>
  <c r="T2790" i="4"/>
  <c r="AA2789" i="4"/>
  <c r="Z2789" i="4"/>
  <c r="Y2789" i="4"/>
  <c r="X2789" i="4"/>
  <c r="W2789" i="4"/>
  <c r="V2789" i="4"/>
  <c r="U2789" i="4"/>
  <c r="T2789" i="4"/>
  <c r="AA2788" i="4"/>
  <c r="Z2788" i="4"/>
  <c r="Y2788" i="4"/>
  <c r="X2788" i="4"/>
  <c r="W2788" i="4"/>
  <c r="V2788" i="4"/>
  <c r="U2788" i="4"/>
  <c r="T2788" i="4"/>
  <c r="AA2787" i="4"/>
  <c r="Z2787" i="4"/>
  <c r="Y2787" i="4"/>
  <c r="X2787" i="4"/>
  <c r="W2787" i="4"/>
  <c r="V2787" i="4"/>
  <c r="U2787" i="4"/>
  <c r="T2787" i="4"/>
  <c r="AA2786" i="4"/>
  <c r="Z2786" i="4"/>
  <c r="Y2786" i="4"/>
  <c r="X2786" i="4"/>
  <c r="W2786" i="4"/>
  <c r="V2786" i="4"/>
  <c r="U2786" i="4"/>
  <c r="T2786" i="4"/>
  <c r="AA2785" i="4"/>
  <c r="Z2785" i="4"/>
  <c r="Y2785" i="4"/>
  <c r="X2785" i="4"/>
  <c r="W2785" i="4"/>
  <c r="V2785" i="4"/>
  <c r="U2785" i="4"/>
  <c r="T2785" i="4"/>
  <c r="AA2784" i="4"/>
  <c r="Z2784" i="4"/>
  <c r="Y2784" i="4"/>
  <c r="X2784" i="4"/>
  <c r="W2784" i="4"/>
  <c r="V2784" i="4"/>
  <c r="U2784" i="4"/>
  <c r="T2784" i="4"/>
  <c r="AA2783" i="4"/>
  <c r="Z2783" i="4"/>
  <c r="Y2783" i="4"/>
  <c r="X2783" i="4"/>
  <c r="W2783" i="4"/>
  <c r="V2783" i="4"/>
  <c r="U2783" i="4"/>
  <c r="T2783" i="4"/>
  <c r="AA2782" i="4"/>
  <c r="Z2782" i="4"/>
  <c r="Y2782" i="4"/>
  <c r="X2782" i="4"/>
  <c r="W2782" i="4"/>
  <c r="V2782" i="4"/>
  <c r="U2782" i="4"/>
  <c r="T2782" i="4"/>
  <c r="AA2781" i="4"/>
  <c r="Z2781" i="4"/>
  <c r="Y2781" i="4"/>
  <c r="X2781" i="4"/>
  <c r="W2781" i="4"/>
  <c r="V2781" i="4"/>
  <c r="U2781" i="4"/>
  <c r="T2781" i="4"/>
  <c r="AA2780" i="4"/>
  <c r="Z2780" i="4"/>
  <c r="Y2780" i="4"/>
  <c r="X2780" i="4"/>
  <c r="W2780" i="4"/>
  <c r="V2780" i="4"/>
  <c r="U2780" i="4"/>
  <c r="T2780" i="4"/>
  <c r="AA2779" i="4"/>
  <c r="Z2779" i="4"/>
  <c r="Y2779" i="4"/>
  <c r="X2779" i="4"/>
  <c r="W2779" i="4"/>
  <c r="V2779" i="4"/>
  <c r="U2779" i="4"/>
  <c r="T2779" i="4"/>
  <c r="AA2778" i="4"/>
  <c r="Z2778" i="4"/>
  <c r="Y2778" i="4"/>
  <c r="X2778" i="4"/>
  <c r="W2778" i="4"/>
  <c r="V2778" i="4"/>
  <c r="U2778" i="4"/>
  <c r="T2778" i="4"/>
  <c r="AA2777" i="4"/>
  <c r="Z2777" i="4"/>
  <c r="Y2777" i="4"/>
  <c r="X2777" i="4"/>
  <c r="W2777" i="4"/>
  <c r="V2777" i="4"/>
  <c r="U2777" i="4"/>
  <c r="T2777" i="4"/>
  <c r="AA2776" i="4"/>
  <c r="Z2776" i="4"/>
  <c r="Y2776" i="4"/>
  <c r="X2776" i="4"/>
  <c r="W2776" i="4"/>
  <c r="V2776" i="4"/>
  <c r="U2776" i="4"/>
  <c r="T2776" i="4"/>
  <c r="AA2775" i="4"/>
  <c r="Z2775" i="4"/>
  <c r="Y2775" i="4"/>
  <c r="X2775" i="4"/>
  <c r="W2775" i="4"/>
  <c r="V2775" i="4"/>
  <c r="U2775" i="4"/>
  <c r="T2775" i="4"/>
  <c r="AA2774" i="4"/>
  <c r="Z2774" i="4"/>
  <c r="Y2774" i="4"/>
  <c r="X2774" i="4"/>
  <c r="W2774" i="4"/>
  <c r="V2774" i="4"/>
  <c r="U2774" i="4"/>
  <c r="T2774" i="4"/>
  <c r="AA2773" i="4"/>
  <c r="Z2773" i="4"/>
  <c r="Y2773" i="4"/>
  <c r="X2773" i="4"/>
  <c r="W2773" i="4"/>
  <c r="V2773" i="4"/>
  <c r="U2773" i="4"/>
  <c r="T2773" i="4"/>
  <c r="AA2772" i="4"/>
  <c r="Z2772" i="4"/>
  <c r="Y2772" i="4"/>
  <c r="X2772" i="4"/>
  <c r="W2772" i="4"/>
  <c r="V2772" i="4"/>
  <c r="U2772" i="4"/>
  <c r="T2772" i="4"/>
  <c r="AA2771" i="4"/>
  <c r="Z2771" i="4"/>
  <c r="Y2771" i="4"/>
  <c r="X2771" i="4"/>
  <c r="W2771" i="4"/>
  <c r="V2771" i="4"/>
  <c r="U2771" i="4"/>
  <c r="T2771" i="4"/>
  <c r="AA2770" i="4"/>
  <c r="Z2770" i="4"/>
  <c r="Y2770" i="4"/>
  <c r="X2770" i="4"/>
  <c r="W2770" i="4"/>
  <c r="V2770" i="4"/>
  <c r="U2770" i="4"/>
  <c r="T2770" i="4"/>
  <c r="AA2769" i="4"/>
  <c r="Z2769" i="4"/>
  <c r="Y2769" i="4"/>
  <c r="X2769" i="4"/>
  <c r="W2769" i="4"/>
  <c r="V2769" i="4"/>
  <c r="U2769" i="4"/>
  <c r="T2769" i="4"/>
  <c r="AA2768" i="4"/>
  <c r="Z2768" i="4"/>
  <c r="Y2768" i="4"/>
  <c r="X2768" i="4"/>
  <c r="W2768" i="4"/>
  <c r="V2768" i="4"/>
  <c r="U2768" i="4"/>
  <c r="T2768" i="4"/>
  <c r="AA2767" i="4"/>
  <c r="Z2767" i="4"/>
  <c r="Y2767" i="4"/>
  <c r="X2767" i="4"/>
  <c r="W2767" i="4"/>
  <c r="V2767" i="4"/>
  <c r="U2767" i="4"/>
  <c r="T2767" i="4"/>
  <c r="AA2766" i="4"/>
  <c r="Z2766" i="4"/>
  <c r="Y2766" i="4"/>
  <c r="X2766" i="4"/>
  <c r="W2766" i="4"/>
  <c r="V2766" i="4"/>
  <c r="U2766" i="4"/>
  <c r="T2766" i="4"/>
  <c r="AA2765" i="4"/>
  <c r="Z2765" i="4"/>
  <c r="Y2765" i="4"/>
  <c r="X2765" i="4"/>
  <c r="W2765" i="4"/>
  <c r="V2765" i="4"/>
  <c r="U2765" i="4"/>
  <c r="T2765" i="4"/>
  <c r="AA2764" i="4"/>
  <c r="Z2764" i="4"/>
  <c r="Y2764" i="4"/>
  <c r="X2764" i="4"/>
  <c r="W2764" i="4"/>
  <c r="V2764" i="4"/>
  <c r="U2764" i="4"/>
  <c r="T2764" i="4"/>
  <c r="AA2763" i="4"/>
  <c r="Z2763" i="4"/>
  <c r="Y2763" i="4"/>
  <c r="X2763" i="4"/>
  <c r="W2763" i="4"/>
  <c r="V2763" i="4"/>
  <c r="U2763" i="4"/>
  <c r="T2763" i="4"/>
  <c r="AA2762" i="4"/>
  <c r="Z2762" i="4"/>
  <c r="Y2762" i="4"/>
  <c r="X2762" i="4"/>
  <c r="W2762" i="4"/>
  <c r="V2762" i="4"/>
  <c r="U2762" i="4"/>
  <c r="T2762" i="4"/>
  <c r="AA2761" i="4"/>
  <c r="Z2761" i="4"/>
  <c r="Y2761" i="4"/>
  <c r="X2761" i="4"/>
  <c r="W2761" i="4"/>
  <c r="V2761" i="4"/>
  <c r="U2761" i="4"/>
  <c r="T2761" i="4"/>
  <c r="AA2760" i="4"/>
  <c r="Z2760" i="4"/>
  <c r="Y2760" i="4"/>
  <c r="X2760" i="4"/>
  <c r="W2760" i="4"/>
  <c r="V2760" i="4"/>
  <c r="U2760" i="4"/>
  <c r="T2760" i="4"/>
  <c r="AA2759" i="4"/>
  <c r="Z2759" i="4"/>
  <c r="Y2759" i="4"/>
  <c r="X2759" i="4"/>
  <c r="W2759" i="4"/>
  <c r="V2759" i="4"/>
  <c r="U2759" i="4"/>
  <c r="T2759" i="4"/>
  <c r="AA2758" i="4"/>
  <c r="Z2758" i="4"/>
  <c r="Y2758" i="4"/>
  <c r="X2758" i="4"/>
  <c r="W2758" i="4"/>
  <c r="V2758" i="4"/>
  <c r="U2758" i="4"/>
  <c r="T2758" i="4"/>
  <c r="AA2757" i="4"/>
  <c r="Z2757" i="4"/>
  <c r="Y2757" i="4"/>
  <c r="X2757" i="4"/>
  <c r="W2757" i="4"/>
  <c r="V2757" i="4"/>
  <c r="U2757" i="4"/>
  <c r="T2757" i="4"/>
  <c r="AA2756" i="4"/>
  <c r="Z2756" i="4"/>
  <c r="Y2756" i="4"/>
  <c r="X2756" i="4"/>
  <c r="W2756" i="4"/>
  <c r="V2756" i="4"/>
  <c r="U2756" i="4"/>
  <c r="T2756" i="4"/>
  <c r="AA2755" i="4"/>
  <c r="Z2755" i="4"/>
  <c r="Y2755" i="4"/>
  <c r="X2755" i="4"/>
  <c r="W2755" i="4"/>
  <c r="V2755" i="4"/>
  <c r="U2755" i="4"/>
  <c r="T2755" i="4"/>
  <c r="AA2754" i="4"/>
  <c r="Z2754" i="4"/>
  <c r="Y2754" i="4"/>
  <c r="X2754" i="4"/>
  <c r="W2754" i="4"/>
  <c r="V2754" i="4"/>
  <c r="U2754" i="4"/>
  <c r="T2754" i="4"/>
  <c r="AA2753" i="4"/>
  <c r="Z2753" i="4"/>
  <c r="Y2753" i="4"/>
  <c r="X2753" i="4"/>
  <c r="W2753" i="4"/>
  <c r="V2753" i="4"/>
  <c r="U2753" i="4"/>
  <c r="T2753" i="4"/>
  <c r="AA2752" i="4"/>
  <c r="Z2752" i="4"/>
  <c r="Y2752" i="4"/>
  <c r="X2752" i="4"/>
  <c r="W2752" i="4"/>
  <c r="V2752" i="4"/>
  <c r="U2752" i="4"/>
  <c r="T2752" i="4"/>
  <c r="AA2751" i="4"/>
  <c r="Z2751" i="4"/>
  <c r="Y2751" i="4"/>
  <c r="X2751" i="4"/>
  <c r="W2751" i="4"/>
  <c r="V2751" i="4"/>
  <c r="U2751" i="4"/>
  <c r="T2751" i="4"/>
  <c r="AA2750" i="4"/>
  <c r="Z2750" i="4"/>
  <c r="Y2750" i="4"/>
  <c r="X2750" i="4"/>
  <c r="W2750" i="4"/>
  <c r="V2750" i="4"/>
  <c r="U2750" i="4"/>
  <c r="T2750" i="4"/>
  <c r="AA2749" i="4"/>
  <c r="Z2749" i="4"/>
  <c r="Y2749" i="4"/>
  <c r="X2749" i="4"/>
  <c r="W2749" i="4"/>
  <c r="V2749" i="4"/>
  <c r="U2749" i="4"/>
  <c r="T2749" i="4"/>
  <c r="AA2748" i="4"/>
  <c r="Z2748" i="4"/>
  <c r="Y2748" i="4"/>
  <c r="X2748" i="4"/>
  <c r="W2748" i="4"/>
  <c r="V2748" i="4"/>
  <c r="U2748" i="4"/>
  <c r="T2748" i="4"/>
  <c r="AA2747" i="4"/>
  <c r="Z2747" i="4"/>
  <c r="Y2747" i="4"/>
  <c r="X2747" i="4"/>
  <c r="W2747" i="4"/>
  <c r="V2747" i="4"/>
  <c r="U2747" i="4"/>
  <c r="T2747" i="4"/>
  <c r="AA2746" i="4"/>
  <c r="Z2746" i="4"/>
  <c r="Y2746" i="4"/>
  <c r="X2746" i="4"/>
  <c r="W2746" i="4"/>
  <c r="V2746" i="4"/>
  <c r="U2746" i="4"/>
  <c r="T2746" i="4"/>
  <c r="AA2745" i="4"/>
  <c r="Z2745" i="4"/>
  <c r="Y2745" i="4"/>
  <c r="X2745" i="4"/>
  <c r="W2745" i="4"/>
  <c r="V2745" i="4"/>
  <c r="U2745" i="4"/>
  <c r="T2745" i="4"/>
  <c r="AA2744" i="4"/>
  <c r="Z2744" i="4"/>
  <c r="Y2744" i="4"/>
  <c r="X2744" i="4"/>
  <c r="W2744" i="4"/>
  <c r="V2744" i="4"/>
  <c r="U2744" i="4"/>
  <c r="T2744" i="4"/>
  <c r="AA2743" i="4"/>
  <c r="Z2743" i="4"/>
  <c r="Y2743" i="4"/>
  <c r="X2743" i="4"/>
  <c r="W2743" i="4"/>
  <c r="V2743" i="4"/>
  <c r="U2743" i="4"/>
  <c r="T2743" i="4"/>
  <c r="AA2742" i="4"/>
  <c r="Z2742" i="4"/>
  <c r="Y2742" i="4"/>
  <c r="X2742" i="4"/>
  <c r="W2742" i="4"/>
  <c r="V2742" i="4"/>
  <c r="U2742" i="4"/>
  <c r="T2742" i="4"/>
  <c r="AA2741" i="4"/>
  <c r="Z2741" i="4"/>
  <c r="Y2741" i="4"/>
  <c r="X2741" i="4"/>
  <c r="W2741" i="4"/>
  <c r="V2741" i="4"/>
  <c r="U2741" i="4"/>
  <c r="T2741" i="4"/>
  <c r="AA2740" i="4"/>
  <c r="Z2740" i="4"/>
  <c r="Y2740" i="4"/>
  <c r="X2740" i="4"/>
  <c r="W2740" i="4"/>
  <c r="V2740" i="4"/>
  <c r="U2740" i="4"/>
  <c r="T2740" i="4"/>
  <c r="AA2739" i="4"/>
  <c r="Z2739" i="4"/>
  <c r="Y2739" i="4"/>
  <c r="X2739" i="4"/>
  <c r="W2739" i="4"/>
  <c r="V2739" i="4"/>
  <c r="U2739" i="4"/>
  <c r="T2739" i="4"/>
  <c r="AA2738" i="4"/>
  <c r="Z2738" i="4"/>
  <c r="Y2738" i="4"/>
  <c r="X2738" i="4"/>
  <c r="W2738" i="4"/>
  <c r="V2738" i="4"/>
  <c r="U2738" i="4"/>
  <c r="T2738" i="4"/>
  <c r="AA2737" i="4"/>
  <c r="Z2737" i="4"/>
  <c r="Y2737" i="4"/>
  <c r="X2737" i="4"/>
  <c r="W2737" i="4"/>
  <c r="V2737" i="4"/>
  <c r="U2737" i="4"/>
  <c r="T2737" i="4"/>
  <c r="AA2736" i="4"/>
  <c r="Z2736" i="4"/>
  <c r="Y2736" i="4"/>
  <c r="X2736" i="4"/>
  <c r="W2736" i="4"/>
  <c r="V2736" i="4"/>
  <c r="U2736" i="4"/>
  <c r="T2736" i="4"/>
  <c r="AA2735" i="4"/>
  <c r="Z2735" i="4"/>
  <c r="Y2735" i="4"/>
  <c r="X2735" i="4"/>
  <c r="W2735" i="4"/>
  <c r="V2735" i="4"/>
  <c r="U2735" i="4"/>
  <c r="T2735" i="4"/>
  <c r="AA2734" i="4"/>
  <c r="Z2734" i="4"/>
  <c r="Y2734" i="4"/>
  <c r="X2734" i="4"/>
  <c r="W2734" i="4"/>
  <c r="V2734" i="4"/>
  <c r="U2734" i="4"/>
  <c r="T2734" i="4"/>
  <c r="AA2733" i="4"/>
  <c r="Z2733" i="4"/>
  <c r="Y2733" i="4"/>
  <c r="X2733" i="4"/>
  <c r="W2733" i="4"/>
  <c r="V2733" i="4"/>
  <c r="U2733" i="4"/>
  <c r="T2733" i="4"/>
  <c r="AA2732" i="4"/>
  <c r="Z2732" i="4"/>
  <c r="Y2732" i="4"/>
  <c r="X2732" i="4"/>
  <c r="W2732" i="4"/>
  <c r="V2732" i="4"/>
  <c r="U2732" i="4"/>
  <c r="T2732" i="4"/>
  <c r="AA2731" i="4"/>
  <c r="Z2731" i="4"/>
  <c r="Y2731" i="4"/>
  <c r="X2731" i="4"/>
  <c r="W2731" i="4"/>
  <c r="V2731" i="4"/>
  <c r="U2731" i="4"/>
  <c r="T2731" i="4"/>
  <c r="AA2730" i="4"/>
  <c r="Z2730" i="4"/>
  <c r="Y2730" i="4"/>
  <c r="X2730" i="4"/>
  <c r="W2730" i="4"/>
  <c r="V2730" i="4"/>
  <c r="U2730" i="4"/>
  <c r="T2730" i="4"/>
  <c r="AA2729" i="4"/>
  <c r="Z2729" i="4"/>
  <c r="Y2729" i="4"/>
  <c r="X2729" i="4"/>
  <c r="W2729" i="4"/>
  <c r="V2729" i="4"/>
  <c r="U2729" i="4"/>
  <c r="T2729" i="4"/>
  <c r="AA2728" i="4"/>
  <c r="Z2728" i="4"/>
  <c r="Y2728" i="4"/>
  <c r="X2728" i="4"/>
  <c r="W2728" i="4"/>
  <c r="V2728" i="4"/>
  <c r="U2728" i="4"/>
  <c r="T2728" i="4"/>
  <c r="AA2727" i="4"/>
  <c r="Z2727" i="4"/>
  <c r="Y2727" i="4"/>
  <c r="X2727" i="4"/>
  <c r="W2727" i="4"/>
  <c r="V2727" i="4"/>
  <c r="U2727" i="4"/>
  <c r="T2727" i="4"/>
  <c r="AA2726" i="4"/>
  <c r="Z2726" i="4"/>
  <c r="Y2726" i="4"/>
  <c r="X2726" i="4"/>
  <c r="W2726" i="4"/>
  <c r="V2726" i="4"/>
  <c r="U2726" i="4"/>
  <c r="T2726" i="4"/>
  <c r="AA2725" i="4"/>
  <c r="Z2725" i="4"/>
  <c r="Y2725" i="4"/>
  <c r="X2725" i="4"/>
  <c r="W2725" i="4"/>
  <c r="V2725" i="4"/>
  <c r="U2725" i="4"/>
  <c r="T2725" i="4"/>
  <c r="AA2724" i="4"/>
  <c r="Z2724" i="4"/>
  <c r="Y2724" i="4"/>
  <c r="X2724" i="4"/>
  <c r="W2724" i="4"/>
  <c r="V2724" i="4"/>
  <c r="U2724" i="4"/>
  <c r="T2724" i="4"/>
  <c r="AA2723" i="4"/>
  <c r="Z2723" i="4"/>
  <c r="Y2723" i="4"/>
  <c r="X2723" i="4"/>
  <c r="W2723" i="4"/>
  <c r="V2723" i="4"/>
  <c r="U2723" i="4"/>
  <c r="T2723" i="4"/>
  <c r="AA2722" i="4"/>
  <c r="Z2722" i="4"/>
  <c r="Y2722" i="4"/>
  <c r="X2722" i="4"/>
  <c r="W2722" i="4"/>
  <c r="V2722" i="4"/>
  <c r="U2722" i="4"/>
  <c r="T2722" i="4"/>
  <c r="AA2721" i="4"/>
  <c r="Z2721" i="4"/>
  <c r="Y2721" i="4"/>
  <c r="X2721" i="4"/>
  <c r="W2721" i="4"/>
  <c r="V2721" i="4"/>
  <c r="U2721" i="4"/>
  <c r="T2721" i="4"/>
  <c r="AA2720" i="4"/>
  <c r="Z2720" i="4"/>
  <c r="Y2720" i="4"/>
  <c r="X2720" i="4"/>
  <c r="W2720" i="4"/>
  <c r="V2720" i="4"/>
  <c r="U2720" i="4"/>
  <c r="T2720" i="4"/>
  <c r="AA2719" i="4"/>
  <c r="Z2719" i="4"/>
  <c r="Y2719" i="4"/>
  <c r="X2719" i="4"/>
  <c r="W2719" i="4"/>
  <c r="V2719" i="4"/>
  <c r="U2719" i="4"/>
  <c r="T2719" i="4"/>
  <c r="AA2718" i="4"/>
  <c r="Z2718" i="4"/>
  <c r="Y2718" i="4"/>
  <c r="X2718" i="4"/>
  <c r="W2718" i="4"/>
  <c r="V2718" i="4"/>
  <c r="U2718" i="4"/>
  <c r="T2718" i="4"/>
  <c r="AA2717" i="4"/>
  <c r="Z2717" i="4"/>
  <c r="Y2717" i="4"/>
  <c r="X2717" i="4"/>
  <c r="W2717" i="4"/>
  <c r="V2717" i="4"/>
  <c r="U2717" i="4"/>
  <c r="T2717" i="4"/>
  <c r="AA2716" i="4"/>
  <c r="Z2716" i="4"/>
  <c r="Y2716" i="4"/>
  <c r="X2716" i="4"/>
  <c r="W2716" i="4"/>
  <c r="V2716" i="4"/>
  <c r="U2716" i="4"/>
  <c r="T2716" i="4"/>
  <c r="AA2715" i="4"/>
  <c r="Z2715" i="4"/>
  <c r="Y2715" i="4"/>
  <c r="X2715" i="4"/>
  <c r="W2715" i="4"/>
  <c r="V2715" i="4"/>
  <c r="U2715" i="4"/>
  <c r="T2715" i="4"/>
  <c r="AA2714" i="4"/>
  <c r="Z2714" i="4"/>
  <c r="Y2714" i="4"/>
  <c r="X2714" i="4"/>
  <c r="W2714" i="4"/>
  <c r="V2714" i="4"/>
  <c r="U2714" i="4"/>
  <c r="T2714" i="4"/>
  <c r="AA2713" i="4"/>
  <c r="Z2713" i="4"/>
  <c r="Y2713" i="4"/>
  <c r="X2713" i="4"/>
  <c r="W2713" i="4"/>
  <c r="V2713" i="4"/>
  <c r="U2713" i="4"/>
  <c r="T2713" i="4"/>
  <c r="AA2712" i="4"/>
  <c r="Z2712" i="4"/>
  <c r="Y2712" i="4"/>
  <c r="X2712" i="4"/>
  <c r="W2712" i="4"/>
  <c r="V2712" i="4"/>
  <c r="U2712" i="4"/>
  <c r="T2712" i="4"/>
  <c r="AA2711" i="4"/>
  <c r="Z2711" i="4"/>
  <c r="Y2711" i="4"/>
  <c r="X2711" i="4"/>
  <c r="W2711" i="4"/>
  <c r="V2711" i="4"/>
  <c r="U2711" i="4"/>
  <c r="T2711" i="4"/>
  <c r="AA2710" i="4"/>
  <c r="Z2710" i="4"/>
  <c r="Y2710" i="4"/>
  <c r="X2710" i="4"/>
  <c r="W2710" i="4"/>
  <c r="V2710" i="4"/>
  <c r="U2710" i="4"/>
  <c r="T2710" i="4"/>
  <c r="AA2709" i="4"/>
  <c r="Z2709" i="4"/>
  <c r="Y2709" i="4"/>
  <c r="X2709" i="4"/>
  <c r="W2709" i="4"/>
  <c r="V2709" i="4"/>
  <c r="U2709" i="4"/>
  <c r="T2709" i="4"/>
  <c r="AA2708" i="4"/>
  <c r="Z2708" i="4"/>
  <c r="Y2708" i="4"/>
  <c r="X2708" i="4"/>
  <c r="W2708" i="4"/>
  <c r="V2708" i="4"/>
  <c r="U2708" i="4"/>
  <c r="T2708" i="4"/>
  <c r="AA2707" i="4"/>
  <c r="Z2707" i="4"/>
  <c r="Y2707" i="4"/>
  <c r="X2707" i="4"/>
  <c r="W2707" i="4"/>
  <c r="V2707" i="4"/>
  <c r="U2707" i="4"/>
  <c r="T2707" i="4"/>
  <c r="AA2706" i="4"/>
  <c r="Z2706" i="4"/>
  <c r="Y2706" i="4"/>
  <c r="X2706" i="4"/>
  <c r="W2706" i="4"/>
  <c r="V2706" i="4"/>
  <c r="U2706" i="4"/>
  <c r="T2706" i="4"/>
  <c r="AA2705" i="4"/>
  <c r="Z2705" i="4"/>
  <c r="Y2705" i="4"/>
  <c r="X2705" i="4"/>
  <c r="W2705" i="4"/>
  <c r="V2705" i="4"/>
  <c r="U2705" i="4"/>
  <c r="T2705" i="4"/>
  <c r="AA2704" i="4"/>
  <c r="Z2704" i="4"/>
  <c r="Y2704" i="4"/>
  <c r="X2704" i="4"/>
  <c r="W2704" i="4"/>
  <c r="V2704" i="4"/>
  <c r="U2704" i="4"/>
  <c r="T2704" i="4"/>
  <c r="AA2703" i="4"/>
  <c r="Z2703" i="4"/>
  <c r="Y2703" i="4"/>
  <c r="X2703" i="4"/>
  <c r="W2703" i="4"/>
  <c r="V2703" i="4"/>
  <c r="U2703" i="4"/>
  <c r="T2703" i="4"/>
  <c r="AA2702" i="4"/>
  <c r="Z2702" i="4"/>
  <c r="Y2702" i="4"/>
  <c r="X2702" i="4"/>
  <c r="W2702" i="4"/>
  <c r="V2702" i="4"/>
  <c r="U2702" i="4"/>
  <c r="T2702" i="4"/>
  <c r="AA2701" i="4"/>
  <c r="Z2701" i="4"/>
  <c r="Y2701" i="4"/>
  <c r="X2701" i="4"/>
  <c r="W2701" i="4"/>
  <c r="V2701" i="4"/>
  <c r="U2701" i="4"/>
  <c r="T2701" i="4"/>
  <c r="AA2700" i="4"/>
  <c r="Z2700" i="4"/>
  <c r="Y2700" i="4"/>
  <c r="X2700" i="4"/>
  <c r="W2700" i="4"/>
  <c r="V2700" i="4"/>
  <c r="U2700" i="4"/>
  <c r="T2700" i="4"/>
  <c r="AA2699" i="4"/>
  <c r="Z2699" i="4"/>
  <c r="Y2699" i="4"/>
  <c r="X2699" i="4"/>
  <c r="W2699" i="4"/>
  <c r="V2699" i="4"/>
  <c r="U2699" i="4"/>
  <c r="T2699" i="4"/>
  <c r="AA2698" i="4"/>
  <c r="Z2698" i="4"/>
  <c r="Y2698" i="4"/>
  <c r="X2698" i="4"/>
  <c r="W2698" i="4"/>
  <c r="V2698" i="4"/>
  <c r="U2698" i="4"/>
  <c r="T2698" i="4"/>
  <c r="AA2697" i="4"/>
  <c r="Z2697" i="4"/>
  <c r="Y2697" i="4"/>
  <c r="X2697" i="4"/>
  <c r="W2697" i="4"/>
  <c r="V2697" i="4"/>
  <c r="U2697" i="4"/>
  <c r="T2697" i="4"/>
  <c r="AA2696" i="4"/>
  <c r="Z2696" i="4"/>
  <c r="Y2696" i="4"/>
  <c r="X2696" i="4"/>
  <c r="W2696" i="4"/>
  <c r="V2696" i="4"/>
  <c r="U2696" i="4"/>
  <c r="T2696" i="4"/>
  <c r="AA2695" i="4"/>
  <c r="Z2695" i="4"/>
  <c r="Y2695" i="4"/>
  <c r="X2695" i="4"/>
  <c r="W2695" i="4"/>
  <c r="V2695" i="4"/>
  <c r="U2695" i="4"/>
  <c r="T2695" i="4"/>
  <c r="AA2694" i="4"/>
  <c r="Z2694" i="4"/>
  <c r="Y2694" i="4"/>
  <c r="X2694" i="4"/>
  <c r="W2694" i="4"/>
  <c r="V2694" i="4"/>
  <c r="U2694" i="4"/>
  <c r="T2694" i="4"/>
  <c r="AA2693" i="4"/>
  <c r="Z2693" i="4"/>
  <c r="Y2693" i="4"/>
  <c r="X2693" i="4"/>
  <c r="W2693" i="4"/>
  <c r="V2693" i="4"/>
  <c r="U2693" i="4"/>
  <c r="T2693" i="4"/>
  <c r="AA2692" i="4"/>
  <c r="Z2692" i="4"/>
  <c r="Y2692" i="4"/>
  <c r="X2692" i="4"/>
  <c r="W2692" i="4"/>
  <c r="V2692" i="4"/>
  <c r="U2692" i="4"/>
  <c r="T2692" i="4"/>
  <c r="AA2691" i="4"/>
  <c r="Z2691" i="4"/>
  <c r="Y2691" i="4"/>
  <c r="X2691" i="4"/>
  <c r="W2691" i="4"/>
  <c r="V2691" i="4"/>
  <c r="U2691" i="4"/>
  <c r="T2691" i="4"/>
  <c r="AA2690" i="4"/>
  <c r="Z2690" i="4"/>
  <c r="Y2690" i="4"/>
  <c r="X2690" i="4"/>
  <c r="W2690" i="4"/>
  <c r="V2690" i="4"/>
  <c r="U2690" i="4"/>
  <c r="T2690" i="4"/>
  <c r="AA2689" i="4"/>
  <c r="Z2689" i="4"/>
  <c r="Y2689" i="4"/>
  <c r="X2689" i="4"/>
  <c r="W2689" i="4"/>
  <c r="V2689" i="4"/>
  <c r="U2689" i="4"/>
  <c r="T2689" i="4"/>
  <c r="AA2688" i="4"/>
  <c r="Z2688" i="4"/>
  <c r="Y2688" i="4"/>
  <c r="X2688" i="4"/>
  <c r="W2688" i="4"/>
  <c r="V2688" i="4"/>
  <c r="U2688" i="4"/>
  <c r="T2688" i="4"/>
  <c r="AA2687" i="4"/>
  <c r="Z2687" i="4"/>
  <c r="Y2687" i="4"/>
  <c r="X2687" i="4"/>
  <c r="W2687" i="4"/>
  <c r="V2687" i="4"/>
  <c r="U2687" i="4"/>
  <c r="T2687" i="4"/>
  <c r="AA2686" i="4"/>
  <c r="Z2686" i="4"/>
  <c r="Y2686" i="4"/>
  <c r="X2686" i="4"/>
  <c r="W2686" i="4"/>
  <c r="V2686" i="4"/>
  <c r="U2686" i="4"/>
  <c r="T2686" i="4"/>
  <c r="AA2685" i="4"/>
  <c r="Z2685" i="4"/>
  <c r="Y2685" i="4"/>
  <c r="X2685" i="4"/>
  <c r="W2685" i="4"/>
  <c r="V2685" i="4"/>
  <c r="U2685" i="4"/>
  <c r="T2685" i="4"/>
  <c r="AA2684" i="4"/>
  <c r="Z2684" i="4"/>
  <c r="Y2684" i="4"/>
  <c r="X2684" i="4"/>
  <c r="W2684" i="4"/>
  <c r="V2684" i="4"/>
  <c r="U2684" i="4"/>
  <c r="T2684" i="4"/>
  <c r="AA2683" i="4"/>
  <c r="Z2683" i="4"/>
  <c r="Y2683" i="4"/>
  <c r="X2683" i="4"/>
  <c r="W2683" i="4"/>
  <c r="V2683" i="4"/>
  <c r="U2683" i="4"/>
  <c r="T2683" i="4"/>
  <c r="AA2682" i="4"/>
  <c r="Z2682" i="4"/>
  <c r="Y2682" i="4"/>
  <c r="X2682" i="4"/>
  <c r="W2682" i="4"/>
  <c r="V2682" i="4"/>
  <c r="U2682" i="4"/>
  <c r="T2682" i="4"/>
  <c r="AA2681" i="4"/>
  <c r="Z2681" i="4"/>
  <c r="Y2681" i="4"/>
  <c r="X2681" i="4"/>
  <c r="W2681" i="4"/>
  <c r="V2681" i="4"/>
  <c r="U2681" i="4"/>
  <c r="T2681" i="4"/>
  <c r="AA2680" i="4"/>
  <c r="Z2680" i="4"/>
  <c r="Y2680" i="4"/>
  <c r="X2680" i="4"/>
  <c r="W2680" i="4"/>
  <c r="V2680" i="4"/>
  <c r="U2680" i="4"/>
  <c r="T2680" i="4"/>
  <c r="AA2679" i="4"/>
  <c r="Z2679" i="4"/>
  <c r="Y2679" i="4"/>
  <c r="X2679" i="4"/>
  <c r="W2679" i="4"/>
  <c r="V2679" i="4"/>
  <c r="U2679" i="4"/>
  <c r="T2679" i="4"/>
  <c r="AA2678" i="4"/>
  <c r="Z2678" i="4"/>
  <c r="Y2678" i="4"/>
  <c r="X2678" i="4"/>
  <c r="W2678" i="4"/>
  <c r="V2678" i="4"/>
  <c r="U2678" i="4"/>
  <c r="T2678" i="4"/>
  <c r="AA2677" i="4"/>
  <c r="Z2677" i="4"/>
  <c r="Y2677" i="4"/>
  <c r="X2677" i="4"/>
  <c r="W2677" i="4"/>
  <c r="V2677" i="4"/>
  <c r="U2677" i="4"/>
  <c r="T2677" i="4"/>
  <c r="AA2676" i="4"/>
  <c r="Z2676" i="4"/>
  <c r="Y2676" i="4"/>
  <c r="X2676" i="4"/>
  <c r="W2676" i="4"/>
  <c r="V2676" i="4"/>
  <c r="U2676" i="4"/>
  <c r="T2676" i="4"/>
  <c r="AA2675" i="4"/>
  <c r="Z2675" i="4"/>
  <c r="Y2675" i="4"/>
  <c r="X2675" i="4"/>
  <c r="W2675" i="4"/>
  <c r="V2675" i="4"/>
  <c r="U2675" i="4"/>
  <c r="T2675" i="4"/>
  <c r="AA2674" i="4"/>
  <c r="Z2674" i="4"/>
  <c r="Y2674" i="4"/>
  <c r="X2674" i="4"/>
  <c r="W2674" i="4"/>
  <c r="V2674" i="4"/>
  <c r="U2674" i="4"/>
  <c r="T2674" i="4"/>
  <c r="AA2673" i="4"/>
  <c r="Z2673" i="4"/>
  <c r="Y2673" i="4"/>
  <c r="X2673" i="4"/>
  <c r="W2673" i="4"/>
  <c r="V2673" i="4"/>
  <c r="U2673" i="4"/>
  <c r="T2673" i="4"/>
  <c r="AA2672" i="4"/>
  <c r="Z2672" i="4"/>
  <c r="Y2672" i="4"/>
  <c r="X2672" i="4"/>
  <c r="W2672" i="4"/>
  <c r="V2672" i="4"/>
  <c r="U2672" i="4"/>
  <c r="T2672" i="4"/>
  <c r="AA2671" i="4"/>
  <c r="Z2671" i="4"/>
  <c r="Y2671" i="4"/>
  <c r="X2671" i="4"/>
  <c r="W2671" i="4"/>
  <c r="V2671" i="4"/>
  <c r="U2671" i="4"/>
  <c r="T2671" i="4"/>
  <c r="AA2670" i="4"/>
  <c r="Z2670" i="4"/>
  <c r="Y2670" i="4"/>
  <c r="X2670" i="4"/>
  <c r="W2670" i="4"/>
  <c r="V2670" i="4"/>
  <c r="U2670" i="4"/>
  <c r="T2670" i="4"/>
  <c r="AA2669" i="4"/>
  <c r="Z2669" i="4"/>
  <c r="Y2669" i="4"/>
  <c r="X2669" i="4"/>
  <c r="W2669" i="4"/>
  <c r="V2669" i="4"/>
  <c r="U2669" i="4"/>
  <c r="T2669" i="4"/>
  <c r="AA2668" i="4"/>
  <c r="Z2668" i="4"/>
  <c r="Y2668" i="4"/>
  <c r="X2668" i="4"/>
  <c r="W2668" i="4"/>
  <c r="V2668" i="4"/>
  <c r="U2668" i="4"/>
  <c r="T2668" i="4"/>
  <c r="AA2667" i="4"/>
  <c r="Z2667" i="4"/>
  <c r="Y2667" i="4"/>
  <c r="X2667" i="4"/>
  <c r="W2667" i="4"/>
  <c r="V2667" i="4"/>
  <c r="U2667" i="4"/>
  <c r="T2667" i="4"/>
  <c r="AA2666" i="4"/>
  <c r="Z2666" i="4"/>
  <c r="Y2666" i="4"/>
  <c r="X2666" i="4"/>
  <c r="W2666" i="4"/>
  <c r="V2666" i="4"/>
  <c r="U2666" i="4"/>
  <c r="T2666" i="4"/>
  <c r="AA2665" i="4"/>
  <c r="Z2665" i="4"/>
  <c r="Y2665" i="4"/>
  <c r="X2665" i="4"/>
  <c r="W2665" i="4"/>
  <c r="V2665" i="4"/>
  <c r="U2665" i="4"/>
  <c r="T2665" i="4"/>
  <c r="AA2664" i="4"/>
  <c r="Z2664" i="4"/>
  <c r="Y2664" i="4"/>
  <c r="X2664" i="4"/>
  <c r="W2664" i="4"/>
  <c r="V2664" i="4"/>
  <c r="U2664" i="4"/>
  <c r="T2664" i="4"/>
  <c r="AA2663" i="4"/>
  <c r="Z2663" i="4"/>
  <c r="Y2663" i="4"/>
  <c r="X2663" i="4"/>
  <c r="W2663" i="4"/>
  <c r="V2663" i="4"/>
  <c r="U2663" i="4"/>
  <c r="T2663" i="4"/>
  <c r="AA2662" i="4"/>
  <c r="Z2662" i="4"/>
  <c r="Y2662" i="4"/>
  <c r="X2662" i="4"/>
  <c r="W2662" i="4"/>
  <c r="V2662" i="4"/>
  <c r="U2662" i="4"/>
  <c r="T2662" i="4"/>
  <c r="AA2661" i="4"/>
  <c r="Z2661" i="4"/>
  <c r="Y2661" i="4"/>
  <c r="X2661" i="4"/>
  <c r="W2661" i="4"/>
  <c r="V2661" i="4"/>
  <c r="U2661" i="4"/>
  <c r="T2661" i="4"/>
  <c r="AA2660" i="4"/>
  <c r="Z2660" i="4"/>
  <c r="Y2660" i="4"/>
  <c r="X2660" i="4"/>
  <c r="W2660" i="4"/>
  <c r="V2660" i="4"/>
  <c r="U2660" i="4"/>
  <c r="T2660" i="4"/>
  <c r="AA2659" i="4"/>
  <c r="Z2659" i="4"/>
  <c r="Y2659" i="4"/>
  <c r="X2659" i="4"/>
  <c r="W2659" i="4"/>
  <c r="V2659" i="4"/>
  <c r="U2659" i="4"/>
  <c r="T2659" i="4"/>
  <c r="AA2658" i="4"/>
  <c r="Z2658" i="4"/>
  <c r="Y2658" i="4"/>
  <c r="X2658" i="4"/>
  <c r="W2658" i="4"/>
  <c r="V2658" i="4"/>
  <c r="U2658" i="4"/>
  <c r="T2658" i="4"/>
  <c r="AA2657" i="4"/>
  <c r="Z2657" i="4"/>
  <c r="Y2657" i="4"/>
  <c r="X2657" i="4"/>
  <c r="W2657" i="4"/>
  <c r="V2657" i="4"/>
  <c r="U2657" i="4"/>
  <c r="T2657" i="4"/>
  <c r="AA2656" i="4"/>
  <c r="Z2656" i="4"/>
  <c r="Y2656" i="4"/>
  <c r="X2656" i="4"/>
  <c r="W2656" i="4"/>
  <c r="V2656" i="4"/>
  <c r="U2656" i="4"/>
  <c r="T2656" i="4"/>
  <c r="AA2655" i="4"/>
  <c r="Z2655" i="4"/>
  <c r="Y2655" i="4"/>
  <c r="X2655" i="4"/>
  <c r="W2655" i="4"/>
  <c r="V2655" i="4"/>
  <c r="U2655" i="4"/>
  <c r="T2655" i="4"/>
  <c r="AA2654" i="4"/>
  <c r="Z2654" i="4"/>
  <c r="Y2654" i="4"/>
  <c r="X2654" i="4"/>
  <c r="W2654" i="4"/>
  <c r="V2654" i="4"/>
  <c r="U2654" i="4"/>
  <c r="T2654" i="4"/>
  <c r="AA2653" i="4"/>
  <c r="Z2653" i="4"/>
  <c r="Y2653" i="4"/>
  <c r="X2653" i="4"/>
  <c r="W2653" i="4"/>
  <c r="V2653" i="4"/>
  <c r="U2653" i="4"/>
  <c r="T2653" i="4"/>
  <c r="AA2652" i="4"/>
  <c r="Z2652" i="4"/>
  <c r="Y2652" i="4"/>
  <c r="X2652" i="4"/>
  <c r="W2652" i="4"/>
  <c r="V2652" i="4"/>
  <c r="U2652" i="4"/>
  <c r="T2652" i="4"/>
  <c r="AA2651" i="4"/>
  <c r="Z2651" i="4"/>
  <c r="Y2651" i="4"/>
  <c r="X2651" i="4"/>
  <c r="W2651" i="4"/>
  <c r="V2651" i="4"/>
  <c r="U2651" i="4"/>
  <c r="T2651" i="4"/>
  <c r="AA2650" i="4"/>
  <c r="Z2650" i="4"/>
  <c r="Y2650" i="4"/>
  <c r="X2650" i="4"/>
  <c r="W2650" i="4"/>
  <c r="V2650" i="4"/>
  <c r="U2650" i="4"/>
  <c r="T2650" i="4"/>
  <c r="AA2649" i="4"/>
  <c r="Z2649" i="4"/>
  <c r="Y2649" i="4"/>
  <c r="X2649" i="4"/>
  <c r="W2649" i="4"/>
  <c r="V2649" i="4"/>
  <c r="U2649" i="4"/>
  <c r="T2649" i="4"/>
  <c r="AA2648" i="4"/>
  <c r="Z2648" i="4"/>
  <c r="Y2648" i="4"/>
  <c r="X2648" i="4"/>
  <c r="W2648" i="4"/>
  <c r="V2648" i="4"/>
  <c r="U2648" i="4"/>
  <c r="T2648" i="4"/>
  <c r="AA2647" i="4"/>
  <c r="Z2647" i="4"/>
  <c r="Y2647" i="4"/>
  <c r="X2647" i="4"/>
  <c r="W2647" i="4"/>
  <c r="V2647" i="4"/>
  <c r="U2647" i="4"/>
  <c r="T2647" i="4"/>
  <c r="AA2646" i="4"/>
  <c r="Z2646" i="4"/>
  <c r="Y2646" i="4"/>
  <c r="X2646" i="4"/>
  <c r="W2646" i="4"/>
  <c r="V2646" i="4"/>
  <c r="U2646" i="4"/>
  <c r="T2646" i="4"/>
  <c r="AA2645" i="4"/>
  <c r="Z2645" i="4"/>
  <c r="Y2645" i="4"/>
  <c r="X2645" i="4"/>
  <c r="W2645" i="4"/>
  <c r="V2645" i="4"/>
  <c r="U2645" i="4"/>
  <c r="T2645" i="4"/>
  <c r="AA2644" i="4"/>
  <c r="Z2644" i="4"/>
  <c r="Y2644" i="4"/>
  <c r="X2644" i="4"/>
  <c r="W2644" i="4"/>
  <c r="V2644" i="4"/>
  <c r="U2644" i="4"/>
  <c r="T2644" i="4"/>
  <c r="AA2643" i="4"/>
  <c r="Z2643" i="4"/>
  <c r="Y2643" i="4"/>
  <c r="X2643" i="4"/>
  <c r="W2643" i="4"/>
  <c r="V2643" i="4"/>
  <c r="U2643" i="4"/>
  <c r="T2643" i="4"/>
  <c r="AA2642" i="4"/>
  <c r="Z2642" i="4"/>
  <c r="Y2642" i="4"/>
  <c r="X2642" i="4"/>
  <c r="W2642" i="4"/>
  <c r="V2642" i="4"/>
  <c r="U2642" i="4"/>
  <c r="T2642" i="4"/>
  <c r="AA2641" i="4"/>
  <c r="Z2641" i="4"/>
  <c r="Y2641" i="4"/>
  <c r="X2641" i="4"/>
  <c r="W2641" i="4"/>
  <c r="V2641" i="4"/>
  <c r="U2641" i="4"/>
  <c r="T2641" i="4"/>
  <c r="AA2640" i="4"/>
  <c r="Z2640" i="4"/>
  <c r="Y2640" i="4"/>
  <c r="X2640" i="4"/>
  <c r="W2640" i="4"/>
  <c r="V2640" i="4"/>
  <c r="U2640" i="4"/>
  <c r="T2640" i="4"/>
  <c r="AA2639" i="4"/>
  <c r="Z2639" i="4"/>
  <c r="Y2639" i="4"/>
  <c r="X2639" i="4"/>
  <c r="W2639" i="4"/>
  <c r="V2639" i="4"/>
  <c r="U2639" i="4"/>
  <c r="T2639" i="4"/>
  <c r="AA2638" i="4"/>
  <c r="Z2638" i="4"/>
  <c r="Y2638" i="4"/>
  <c r="X2638" i="4"/>
  <c r="W2638" i="4"/>
  <c r="V2638" i="4"/>
  <c r="U2638" i="4"/>
  <c r="T2638" i="4"/>
  <c r="AA2637" i="4"/>
  <c r="Z2637" i="4"/>
  <c r="Y2637" i="4"/>
  <c r="X2637" i="4"/>
  <c r="W2637" i="4"/>
  <c r="V2637" i="4"/>
  <c r="U2637" i="4"/>
  <c r="T2637" i="4"/>
  <c r="AA2636" i="4"/>
  <c r="Z2636" i="4"/>
  <c r="Y2636" i="4"/>
  <c r="X2636" i="4"/>
  <c r="W2636" i="4"/>
  <c r="V2636" i="4"/>
  <c r="U2636" i="4"/>
  <c r="T2636" i="4"/>
  <c r="AA2635" i="4"/>
  <c r="Z2635" i="4"/>
  <c r="Y2635" i="4"/>
  <c r="X2635" i="4"/>
  <c r="W2635" i="4"/>
  <c r="V2635" i="4"/>
  <c r="U2635" i="4"/>
  <c r="T2635" i="4"/>
  <c r="AA2634" i="4"/>
  <c r="Z2634" i="4"/>
  <c r="Y2634" i="4"/>
  <c r="X2634" i="4"/>
  <c r="W2634" i="4"/>
  <c r="V2634" i="4"/>
  <c r="U2634" i="4"/>
  <c r="T2634" i="4"/>
  <c r="AA2633" i="4"/>
  <c r="Z2633" i="4"/>
  <c r="Y2633" i="4"/>
  <c r="X2633" i="4"/>
  <c r="W2633" i="4"/>
  <c r="V2633" i="4"/>
  <c r="U2633" i="4"/>
  <c r="T2633" i="4"/>
  <c r="AA2632" i="4"/>
  <c r="Z2632" i="4"/>
  <c r="Y2632" i="4"/>
  <c r="X2632" i="4"/>
  <c r="W2632" i="4"/>
  <c r="V2632" i="4"/>
  <c r="U2632" i="4"/>
  <c r="T2632" i="4"/>
  <c r="AA2631" i="4"/>
  <c r="Z2631" i="4"/>
  <c r="Y2631" i="4"/>
  <c r="X2631" i="4"/>
  <c r="W2631" i="4"/>
  <c r="V2631" i="4"/>
  <c r="U2631" i="4"/>
  <c r="T2631" i="4"/>
  <c r="AA2630" i="4"/>
  <c r="Z2630" i="4"/>
  <c r="Y2630" i="4"/>
  <c r="X2630" i="4"/>
  <c r="W2630" i="4"/>
  <c r="V2630" i="4"/>
  <c r="U2630" i="4"/>
  <c r="T2630" i="4"/>
  <c r="AA2629" i="4"/>
  <c r="Z2629" i="4"/>
  <c r="Y2629" i="4"/>
  <c r="X2629" i="4"/>
  <c r="W2629" i="4"/>
  <c r="V2629" i="4"/>
  <c r="U2629" i="4"/>
  <c r="T2629" i="4"/>
  <c r="AA2628" i="4"/>
  <c r="Z2628" i="4"/>
  <c r="Y2628" i="4"/>
  <c r="X2628" i="4"/>
  <c r="W2628" i="4"/>
  <c r="V2628" i="4"/>
  <c r="U2628" i="4"/>
  <c r="T2628" i="4"/>
  <c r="AA2627" i="4"/>
  <c r="Z2627" i="4"/>
  <c r="Y2627" i="4"/>
  <c r="X2627" i="4"/>
  <c r="W2627" i="4"/>
  <c r="V2627" i="4"/>
  <c r="U2627" i="4"/>
  <c r="T2627" i="4"/>
  <c r="AA2626" i="4"/>
  <c r="Z2626" i="4"/>
  <c r="Y2626" i="4"/>
  <c r="X2626" i="4"/>
  <c r="W2626" i="4"/>
  <c r="V2626" i="4"/>
  <c r="U2626" i="4"/>
  <c r="T2626" i="4"/>
  <c r="AA2625" i="4"/>
  <c r="Z2625" i="4"/>
  <c r="Y2625" i="4"/>
  <c r="X2625" i="4"/>
  <c r="W2625" i="4"/>
  <c r="V2625" i="4"/>
  <c r="U2625" i="4"/>
  <c r="T2625" i="4"/>
  <c r="AA2624" i="4"/>
  <c r="Z2624" i="4"/>
  <c r="Y2624" i="4"/>
  <c r="X2624" i="4"/>
  <c r="W2624" i="4"/>
  <c r="V2624" i="4"/>
  <c r="U2624" i="4"/>
  <c r="T2624" i="4"/>
  <c r="AA2623" i="4"/>
  <c r="Z2623" i="4"/>
  <c r="Y2623" i="4"/>
  <c r="X2623" i="4"/>
  <c r="W2623" i="4"/>
  <c r="V2623" i="4"/>
  <c r="U2623" i="4"/>
  <c r="T2623" i="4"/>
  <c r="AA2622" i="4"/>
  <c r="Z2622" i="4"/>
  <c r="Y2622" i="4"/>
  <c r="X2622" i="4"/>
  <c r="W2622" i="4"/>
  <c r="V2622" i="4"/>
  <c r="U2622" i="4"/>
  <c r="T2622" i="4"/>
  <c r="AA2621" i="4"/>
  <c r="Z2621" i="4"/>
  <c r="Y2621" i="4"/>
  <c r="X2621" i="4"/>
  <c r="W2621" i="4"/>
  <c r="V2621" i="4"/>
  <c r="U2621" i="4"/>
  <c r="T2621" i="4"/>
  <c r="AA2620" i="4"/>
  <c r="Z2620" i="4"/>
  <c r="Y2620" i="4"/>
  <c r="X2620" i="4"/>
  <c r="W2620" i="4"/>
  <c r="V2620" i="4"/>
  <c r="U2620" i="4"/>
  <c r="T2620" i="4"/>
  <c r="AA2619" i="4"/>
  <c r="Z2619" i="4"/>
  <c r="Y2619" i="4"/>
  <c r="X2619" i="4"/>
  <c r="W2619" i="4"/>
  <c r="V2619" i="4"/>
  <c r="U2619" i="4"/>
  <c r="T2619" i="4"/>
  <c r="AA2618" i="4"/>
  <c r="Z2618" i="4"/>
  <c r="Y2618" i="4"/>
  <c r="X2618" i="4"/>
  <c r="W2618" i="4"/>
  <c r="V2618" i="4"/>
  <c r="U2618" i="4"/>
  <c r="T2618" i="4"/>
  <c r="AA2617" i="4"/>
  <c r="Z2617" i="4"/>
  <c r="Y2617" i="4"/>
  <c r="X2617" i="4"/>
  <c r="W2617" i="4"/>
  <c r="V2617" i="4"/>
  <c r="U2617" i="4"/>
  <c r="T2617" i="4"/>
  <c r="AA2616" i="4"/>
  <c r="Z2616" i="4"/>
  <c r="Y2616" i="4"/>
  <c r="X2616" i="4"/>
  <c r="W2616" i="4"/>
  <c r="V2616" i="4"/>
  <c r="U2616" i="4"/>
  <c r="T2616" i="4"/>
  <c r="AA2615" i="4"/>
  <c r="Z2615" i="4"/>
  <c r="Y2615" i="4"/>
  <c r="X2615" i="4"/>
  <c r="W2615" i="4"/>
  <c r="V2615" i="4"/>
  <c r="U2615" i="4"/>
  <c r="T2615" i="4"/>
  <c r="AA2614" i="4"/>
  <c r="Z2614" i="4"/>
  <c r="Y2614" i="4"/>
  <c r="X2614" i="4"/>
  <c r="W2614" i="4"/>
  <c r="V2614" i="4"/>
  <c r="U2614" i="4"/>
  <c r="T2614" i="4"/>
  <c r="AA2613" i="4"/>
  <c r="Z2613" i="4"/>
  <c r="Y2613" i="4"/>
  <c r="X2613" i="4"/>
  <c r="W2613" i="4"/>
  <c r="V2613" i="4"/>
  <c r="U2613" i="4"/>
  <c r="T2613" i="4"/>
  <c r="AA2612" i="4"/>
  <c r="Z2612" i="4"/>
  <c r="Y2612" i="4"/>
  <c r="X2612" i="4"/>
  <c r="W2612" i="4"/>
  <c r="V2612" i="4"/>
  <c r="U2612" i="4"/>
  <c r="T2612" i="4"/>
  <c r="AA2611" i="4"/>
  <c r="Z2611" i="4"/>
  <c r="Y2611" i="4"/>
  <c r="X2611" i="4"/>
  <c r="W2611" i="4"/>
  <c r="V2611" i="4"/>
  <c r="U2611" i="4"/>
  <c r="T2611" i="4"/>
  <c r="AA2610" i="4"/>
  <c r="Z2610" i="4"/>
  <c r="Y2610" i="4"/>
  <c r="X2610" i="4"/>
  <c r="W2610" i="4"/>
  <c r="V2610" i="4"/>
  <c r="U2610" i="4"/>
  <c r="T2610" i="4"/>
  <c r="AA2609" i="4"/>
  <c r="Z2609" i="4"/>
  <c r="Y2609" i="4"/>
  <c r="X2609" i="4"/>
  <c r="W2609" i="4"/>
  <c r="V2609" i="4"/>
  <c r="U2609" i="4"/>
  <c r="T2609" i="4"/>
  <c r="AA2608" i="4"/>
  <c r="Z2608" i="4"/>
  <c r="Y2608" i="4"/>
  <c r="X2608" i="4"/>
  <c r="W2608" i="4"/>
  <c r="V2608" i="4"/>
  <c r="U2608" i="4"/>
  <c r="T2608" i="4"/>
  <c r="AA2607" i="4"/>
  <c r="Z2607" i="4"/>
  <c r="Y2607" i="4"/>
  <c r="X2607" i="4"/>
  <c r="W2607" i="4"/>
  <c r="V2607" i="4"/>
  <c r="U2607" i="4"/>
  <c r="T2607" i="4"/>
  <c r="AA2606" i="4"/>
  <c r="Z2606" i="4"/>
  <c r="Y2606" i="4"/>
  <c r="X2606" i="4"/>
  <c r="W2606" i="4"/>
  <c r="V2606" i="4"/>
  <c r="U2606" i="4"/>
  <c r="T2606" i="4"/>
  <c r="AA2605" i="4"/>
  <c r="Z2605" i="4"/>
  <c r="Y2605" i="4"/>
  <c r="X2605" i="4"/>
  <c r="W2605" i="4"/>
  <c r="V2605" i="4"/>
  <c r="U2605" i="4"/>
  <c r="T2605" i="4"/>
  <c r="AA2604" i="4"/>
  <c r="Z2604" i="4"/>
  <c r="Y2604" i="4"/>
  <c r="X2604" i="4"/>
  <c r="W2604" i="4"/>
  <c r="V2604" i="4"/>
  <c r="U2604" i="4"/>
  <c r="T2604" i="4"/>
  <c r="AA2603" i="4"/>
  <c r="Z2603" i="4"/>
  <c r="Y2603" i="4"/>
  <c r="X2603" i="4"/>
  <c r="W2603" i="4"/>
  <c r="V2603" i="4"/>
  <c r="U2603" i="4"/>
  <c r="T2603" i="4"/>
  <c r="AA2602" i="4"/>
  <c r="Z2602" i="4"/>
  <c r="Y2602" i="4"/>
  <c r="X2602" i="4"/>
  <c r="W2602" i="4"/>
  <c r="V2602" i="4"/>
  <c r="U2602" i="4"/>
  <c r="T2602" i="4"/>
  <c r="AA2601" i="4"/>
  <c r="Z2601" i="4"/>
  <c r="Y2601" i="4"/>
  <c r="X2601" i="4"/>
  <c r="W2601" i="4"/>
  <c r="V2601" i="4"/>
  <c r="U2601" i="4"/>
  <c r="T2601" i="4"/>
  <c r="AA2600" i="4"/>
  <c r="Z2600" i="4"/>
  <c r="Y2600" i="4"/>
  <c r="X2600" i="4"/>
  <c r="W2600" i="4"/>
  <c r="V2600" i="4"/>
  <c r="U2600" i="4"/>
  <c r="T2600" i="4"/>
  <c r="AA2599" i="4"/>
  <c r="Z2599" i="4"/>
  <c r="Y2599" i="4"/>
  <c r="X2599" i="4"/>
  <c r="W2599" i="4"/>
  <c r="V2599" i="4"/>
  <c r="U2599" i="4"/>
  <c r="T2599" i="4"/>
  <c r="AA2598" i="4"/>
  <c r="Z2598" i="4"/>
  <c r="Y2598" i="4"/>
  <c r="X2598" i="4"/>
  <c r="W2598" i="4"/>
  <c r="V2598" i="4"/>
  <c r="U2598" i="4"/>
  <c r="T2598" i="4"/>
  <c r="AA2597" i="4"/>
  <c r="Z2597" i="4"/>
  <c r="Y2597" i="4"/>
  <c r="X2597" i="4"/>
  <c r="W2597" i="4"/>
  <c r="V2597" i="4"/>
  <c r="U2597" i="4"/>
  <c r="T2597" i="4"/>
  <c r="AA2596" i="4"/>
  <c r="Z2596" i="4"/>
  <c r="Y2596" i="4"/>
  <c r="X2596" i="4"/>
  <c r="W2596" i="4"/>
  <c r="V2596" i="4"/>
  <c r="U2596" i="4"/>
  <c r="T2596" i="4"/>
  <c r="AA2595" i="4"/>
  <c r="Z2595" i="4"/>
  <c r="Y2595" i="4"/>
  <c r="X2595" i="4"/>
  <c r="W2595" i="4"/>
  <c r="V2595" i="4"/>
  <c r="U2595" i="4"/>
  <c r="T2595" i="4"/>
  <c r="AA2594" i="4"/>
  <c r="Z2594" i="4"/>
  <c r="Y2594" i="4"/>
  <c r="X2594" i="4"/>
  <c r="W2594" i="4"/>
  <c r="V2594" i="4"/>
  <c r="U2594" i="4"/>
  <c r="T2594" i="4"/>
  <c r="AA2593" i="4"/>
  <c r="Z2593" i="4"/>
  <c r="Y2593" i="4"/>
  <c r="X2593" i="4"/>
  <c r="W2593" i="4"/>
  <c r="V2593" i="4"/>
  <c r="U2593" i="4"/>
  <c r="T2593" i="4"/>
  <c r="AA2592" i="4"/>
  <c r="Z2592" i="4"/>
  <c r="Y2592" i="4"/>
  <c r="X2592" i="4"/>
  <c r="W2592" i="4"/>
  <c r="V2592" i="4"/>
  <c r="U2592" i="4"/>
  <c r="T2592" i="4"/>
  <c r="AA2591" i="4"/>
  <c r="Z2591" i="4"/>
  <c r="Y2591" i="4"/>
  <c r="X2591" i="4"/>
  <c r="W2591" i="4"/>
  <c r="V2591" i="4"/>
  <c r="U2591" i="4"/>
  <c r="T2591" i="4"/>
  <c r="AA2590" i="4"/>
  <c r="Z2590" i="4"/>
  <c r="Y2590" i="4"/>
  <c r="X2590" i="4"/>
  <c r="W2590" i="4"/>
  <c r="V2590" i="4"/>
  <c r="U2590" i="4"/>
  <c r="T2590" i="4"/>
  <c r="AA2589" i="4"/>
  <c r="Z2589" i="4"/>
  <c r="Y2589" i="4"/>
  <c r="X2589" i="4"/>
  <c r="W2589" i="4"/>
  <c r="V2589" i="4"/>
  <c r="U2589" i="4"/>
  <c r="T2589" i="4"/>
  <c r="AA2588" i="4"/>
  <c r="Z2588" i="4"/>
  <c r="Y2588" i="4"/>
  <c r="X2588" i="4"/>
  <c r="W2588" i="4"/>
  <c r="V2588" i="4"/>
  <c r="U2588" i="4"/>
  <c r="T2588" i="4"/>
  <c r="AA2587" i="4"/>
  <c r="Z2587" i="4"/>
  <c r="Y2587" i="4"/>
  <c r="X2587" i="4"/>
  <c r="W2587" i="4"/>
  <c r="V2587" i="4"/>
  <c r="U2587" i="4"/>
  <c r="T2587" i="4"/>
  <c r="AA2586" i="4"/>
  <c r="Z2586" i="4"/>
  <c r="Y2586" i="4"/>
  <c r="X2586" i="4"/>
  <c r="W2586" i="4"/>
  <c r="V2586" i="4"/>
  <c r="U2586" i="4"/>
  <c r="T2586" i="4"/>
  <c r="AA2585" i="4"/>
  <c r="Z2585" i="4"/>
  <c r="Y2585" i="4"/>
  <c r="X2585" i="4"/>
  <c r="W2585" i="4"/>
  <c r="V2585" i="4"/>
  <c r="U2585" i="4"/>
  <c r="T2585" i="4"/>
  <c r="AA2584" i="4"/>
  <c r="Z2584" i="4"/>
  <c r="Y2584" i="4"/>
  <c r="X2584" i="4"/>
  <c r="W2584" i="4"/>
  <c r="V2584" i="4"/>
  <c r="U2584" i="4"/>
  <c r="T2584" i="4"/>
  <c r="AA2583" i="4"/>
  <c r="Z2583" i="4"/>
  <c r="Y2583" i="4"/>
  <c r="X2583" i="4"/>
  <c r="W2583" i="4"/>
  <c r="V2583" i="4"/>
  <c r="U2583" i="4"/>
  <c r="T2583" i="4"/>
  <c r="AA2582" i="4"/>
  <c r="Z2582" i="4"/>
  <c r="Y2582" i="4"/>
  <c r="X2582" i="4"/>
  <c r="W2582" i="4"/>
  <c r="V2582" i="4"/>
  <c r="U2582" i="4"/>
  <c r="T2582" i="4"/>
  <c r="AA2581" i="4"/>
  <c r="Z2581" i="4"/>
  <c r="Y2581" i="4"/>
  <c r="X2581" i="4"/>
  <c r="W2581" i="4"/>
  <c r="V2581" i="4"/>
  <c r="U2581" i="4"/>
  <c r="T2581" i="4"/>
  <c r="AA2580" i="4"/>
  <c r="Z2580" i="4"/>
  <c r="Y2580" i="4"/>
  <c r="X2580" i="4"/>
  <c r="W2580" i="4"/>
  <c r="V2580" i="4"/>
  <c r="U2580" i="4"/>
  <c r="T2580" i="4"/>
  <c r="AA2579" i="4"/>
  <c r="Z2579" i="4"/>
  <c r="Y2579" i="4"/>
  <c r="X2579" i="4"/>
  <c r="W2579" i="4"/>
  <c r="V2579" i="4"/>
  <c r="U2579" i="4"/>
  <c r="T2579" i="4"/>
  <c r="AA2578" i="4"/>
  <c r="Z2578" i="4"/>
  <c r="Y2578" i="4"/>
  <c r="X2578" i="4"/>
  <c r="W2578" i="4"/>
  <c r="V2578" i="4"/>
  <c r="U2578" i="4"/>
  <c r="T2578" i="4"/>
  <c r="AA2577" i="4"/>
  <c r="Z2577" i="4"/>
  <c r="Y2577" i="4"/>
  <c r="X2577" i="4"/>
  <c r="W2577" i="4"/>
  <c r="V2577" i="4"/>
  <c r="U2577" i="4"/>
  <c r="T2577" i="4"/>
  <c r="AA2576" i="4"/>
  <c r="Z2576" i="4"/>
  <c r="Y2576" i="4"/>
  <c r="X2576" i="4"/>
  <c r="W2576" i="4"/>
  <c r="V2576" i="4"/>
  <c r="U2576" i="4"/>
  <c r="T2576" i="4"/>
  <c r="AA2575" i="4"/>
  <c r="Z2575" i="4"/>
  <c r="Y2575" i="4"/>
  <c r="X2575" i="4"/>
  <c r="W2575" i="4"/>
  <c r="V2575" i="4"/>
  <c r="U2575" i="4"/>
  <c r="T2575" i="4"/>
  <c r="AA2574" i="4"/>
  <c r="Z2574" i="4"/>
  <c r="Y2574" i="4"/>
  <c r="X2574" i="4"/>
  <c r="W2574" i="4"/>
  <c r="V2574" i="4"/>
  <c r="U2574" i="4"/>
  <c r="T2574" i="4"/>
  <c r="AA2573" i="4"/>
  <c r="Z2573" i="4"/>
  <c r="Y2573" i="4"/>
  <c r="X2573" i="4"/>
  <c r="W2573" i="4"/>
  <c r="V2573" i="4"/>
  <c r="U2573" i="4"/>
  <c r="T2573" i="4"/>
  <c r="AA2572" i="4"/>
  <c r="Z2572" i="4"/>
  <c r="Y2572" i="4"/>
  <c r="X2572" i="4"/>
  <c r="W2572" i="4"/>
  <c r="V2572" i="4"/>
  <c r="U2572" i="4"/>
  <c r="T2572" i="4"/>
  <c r="AA2571" i="4"/>
  <c r="Z2571" i="4"/>
  <c r="Y2571" i="4"/>
  <c r="X2571" i="4"/>
  <c r="W2571" i="4"/>
  <c r="V2571" i="4"/>
  <c r="U2571" i="4"/>
  <c r="T2571" i="4"/>
  <c r="AA2570" i="4"/>
  <c r="Z2570" i="4"/>
  <c r="Y2570" i="4"/>
  <c r="X2570" i="4"/>
  <c r="W2570" i="4"/>
  <c r="V2570" i="4"/>
  <c r="U2570" i="4"/>
  <c r="T2570" i="4"/>
  <c r="AA2569" i="4"/>
  <c r="Z2569" i="4"/>
  <c r="Y2569" i="4"/>
  <c r="X2569" i="4"/>
  <c r="W2569" i="4"/>
  <c r="V2569" i="4"/>
  <c r="U2569" i="4"/>
  <c r="T2569" i="4"/>
  <c r="AA2568" i="4"/>
  <c r="Z2568" i="4"/>
  <c r="Y2568" i="4"/>
  <c r="X2568" i="4"/>
  <c r="W2568" i="4"/>
  <c r="V2568" i="4"/>
  <c r="U2568" i="4"/>
  <c r="T2568" i="4"/>
  <c r="AA2567" i="4"/>
  <c r="Z2567" i="4"/>
  <c r="Y2567" i="4"/>
  <c r="X2567" i="4"/>
  <c r="W2567" i="4"/>
  <c r="V2567" i="4"/>
  <c r="U2567" i="4"/>
  <c r="T2567" i="4"/>
  <c r="AA2566" i="4"/>
  <c r="Z2566" i="4"/>
  <c r="Y2566" i="4"/>
  <c r="X2566" i="4"/>
  <c r="W2566" i="4"/>
  <c r="V2566" i="4"/>
  <c r="U2566" i="4"/>
  <c r="T2566" i="4"/>
  <c r="AA2565" i="4"/>
  <c r="Z2565" i="4"/>
  <c r="Y2565" i="4"/>
  <c r="X2565" i="4"/>
  <c r="W2565" i="4"/>
  <c r="V2565" i="4"/>
  <c r="U2565" i="4"/>
  <c r="T2565" i="4"/>
  <c r="AA2564" i="4"/>
  <c r="Z2564" i="4"/>
  <c r="Y2564" i="4"/>
  <c r="X2564" i="4"/>
  <c r="W2564" i="4"/>
  <c r="V2564" i="4"/>
  <c r="U2564" i="4"/>
  <c r="T2564" i="4"/>
  <c r="AA2563" i="4"/>
  <c r="Z2563" i="4"/>
  <c r="Y2563" i="4"/>
  <c r="X2563" i="4"/>
  <c r="W2563" i="4"/>
  <c r="V2563" i="4"/>
  <c r="U2563" i="4"/>
  <c r="T2563" i="4"/>
  <c r="AA2562" i="4"/>
  <c r="Z2562" i="4"/>
  <c r="Y2562" i="4"/>
  <c r="X2562" i="4"/>
  <c r="W2562" i="4"/>
  <c r="V2562" i="4"/>
  <c r="U2562" i="4"/>
  <c r="T2562" i="4"/>
  <c r="AA2561" i="4"/>
  <c r="Z2561" i="4"/>
  <c r="Y2561" i="4"/>
  <c r="X2561" i="4"/>
  <c r="W2561" i="4"/>
  <c r="V2561" i="4"/>
  <c r="U2561" i="4"/>
  <c r="T2561" i="4"/>
  <c r="AA2560" i="4"/>
  <c r="Z2560" i="4"/>
  <c r="Y2560" i="4"/>
  <c r="X2560" i="4"/>
  <c r="W2560" i="4"/>
  <c r="V2560" i="4"/>
  <c r="U2560" i="4"/>
  <c r="T2560" i="4"/>
  <c r="AA2559" i="4"/>
  <c r="Z2559" i="4"/>
  <c r="Y2559" i="4"/>
  <c r="X2559" i="4"/>
  <c r="W2559" i="4"/>
  <c r="V2559" i="4"/>
  <c r="U2559" i="4"/>
  <c r="T2559" i="4"/>
  <c r="AA2558" i="4"/>
  <c r="Z2558" i="4"/>
  <c r="Y2558" i="4"/>
  <c r="X2558" i="4"/>
  <c r="W2558" i="4"/>
  <c r="V2558" i="4"/>
  <c r="U2558" i="4"/>
  <c r="T2558" i="4"/>
  <c r="AA2557" i="4"/>
  <c r="Z2557" i="4"/>
  <c r="Y2557" i="4"/>
  <c r="X2557" i="4"/>
  <c r="W2557" i="4"/>
  <c r="V2557" i="4"/>
  <c r="U2557" i="4"/>
  <c r="T2557" i="4"/>
  <c r="AA2556" i="4"/>
  <c r="Z2556" i="4"/>
  <c r="Y2556" i="4"/>
  <c r="X2556" i="4"/>
  <c r="W2556" i="4"/>
  <c r="V2556" i="4"/>
  <c r="U2556" i="4"/>
  <c r="T2556" i="4"/>
  <c r="AA2555" i="4"/>
  <c r="Z2555" i="4"/>
  <c r="Y2555" i="4"/>
  <c r="X2555" i="4"/>
  <c r="W2555" i="4"/>
  <c r="V2555" i="4"/>
  <c r="U2555" i="4"/>
  <c r="T2555" i="4"/>
  <c r="AA2554" i="4"/>
  <c r="Z2554" i="4"/>
  <c r="Y2554" i="4"/>
  <c r="X2554" i="4"/>
  <c r="W2554" i="4"/>
  <c r="V2554" i="4"/>
  <c r="U2554" i="4"/>
  <c r="T2554" i="4"/>
  <c r="AA2553" i="4"/>
  <c r="Z2553" i="4"/>
  <c r="Y2553" i="4"/>
  <c r="X2553" i="4"/>
  <c r="W2553" i="4"/>
  <c r="V2553" i="4"/>
  <c r="U2553" i="4"/>
  <c r="T2553" i="4"/>
  <c r="AA2552" i="4"/>
  <c r="Z2552" i="4"/>
  <c r="Y2552" i="4"/>
  <c r="X2552" i="4"/>
  <c r="W2552" i="4"/>
  <c r="V2552" i="4"/>
  <c r="U2552" i="4"/>
  <c r="T2552" i="4"/>
  <c r="AA2551" i="4"/>
  <c r="Z2551" i="4"/>
  <c r="Y2551" i="4"/>
  <c r="X2551" i="4"/>
  <c r="W2551" i="4"/>
  <c r="V2551" i="4"/>
  <c r="U2551" i="4"/>
  <c r="T2551" i="4"/>
  <c r="AA2550" i="4"/>
  <c r="Z2550" i="4"/>
  <c r="Y2550" i="4"/>
  <c r="X2550" i="4"/>
  <c r="W2550" i="4"/>
  <c r="V2550" i="4"/>
  <c r="U2550" i="4"/>
  <c r="T2550" i="4"/>
  <c r="AA2549" i="4"/>
  <c r="Z2549" i="4"/>
  <c r="Y2549" i="4"/>
  <c r="X2549" i="4"/>
  <c r="W2549" i="4"/>
  <c r="V2549" i="4"/>
  <c r="U2549" i="4"/>
  <c r="T2549" i="4"/>
  <c r="AA2548" i="4"/>
  <c r="Z2548" i="4"/>
  <c r="Y2548" i="4"/>
  <c r="X2548" i="4"/>
  <c r="W2548" i="4"/>
  <c r="V2548" i="4"/>
  <c r="U2548" i="4"/>
  <c r="T2548" i="4"/>
  <c r="AA2547" i="4"/>
  <c r="Z2547" i="4"/>
  <c r="Y2547" i="4"/>
  <c r="X2547" i="4"/>
  <c r="W2547" i="4"/>
  <c r="V2547" i="4"/>
  <c r="U2547" i="4"/>
  <c r="T2547" i="4"/>
  <c r="AA2546" i="4"/>
  <c r="Z2546" i="4"/>
  <c r="Y2546" i="4"/>
  <c r="X2546" i="4"/>
  <c r="W2546" i="4"/>
  <c r="V2546" i="4"/>
  <c r="U2546" i="4"/>
  <c r="T2546" i="4"/>
  <c r="AA2545" i="4"/>
  <c r="Z2545" i="4"/>
  <c r="Y2545" i="4"/>
  <c r="X2545" i="4"/>
  <c r="W2545" i="4"/>
  <c r="V2545" i="4"/>
  <c r="U2545" i="4"/>
  <c r="T2545" i="4"/>
  <c r="AA2544" i="4"/>
  <c r="Z2544" i="4"/>
  <c r="Y2544" i="4"/>
  <c r="X2544" i="4"/>
  <c r="W2544" i="4"/>
  <c r="V2544" i="4"/>
  <c r="U2544" i="4"/>
  <c r="T2544" i="4"/>
  <c r="AA2543" i="4"/>
  <c r="Z2543" i="4"/>
  <c r="Y2543" i="4"/>
  <c r="X2543" i="4"/>
  <c r="W2543" i="4"/>
  <c r="V2543" i="4"/>
  <c r="U2543" i="4"/>
  <c r="T2543" i="4"/>
  <c r="AA2542" i="4"/>
  <c r="Z2542" i="4"/>
  <c r="Y2542" i="4"/>
  <c r="X2542" i="4"/>
  <c r="W2542" i="4"/>
  <c r="V2542" i="4"/>
  <c r="U2542" i="4"/>
  <c r="T2542" i="4"/>
  <c r="AA2541" i="4"/>
  <c r="Z2541" i="4"/>
  <c r="Y2541" i="4"/>
  <c r="X2541" i="4"/>
  <c r="W2541" i="4"/>
  <c r="V2541" i="4"/>
  <c r="U2541" i="4"/>
  <c r="T2541" i="4"/>
  <c r="AA2540" i="4"/>
  <c r="Z2540" i="4"/>
  <c r="Y2540" i="4"/>
  <c r="X2540" i="4"/>
  <c r="W2540" i="4"/>
  <c r="V2540" i="4"/>
  <c r="U2540" i="4"/>
  <c r="T2540" i="4"/>
  <c r="AA2539" i="4"/>
  <c r="Z2539" i="4"/>
  <c r="Y2539" i="4"/>
  <c r="X2539" i="4"/>
  <c r="W2539" i="4"/>
  <c r="V2539" i="4"/>
  <c r="U2539" i="4"/>
  <c r="T2539" i="4"/>
  <c r="AA2538" i="4"/>
  <c r="Z2538" i="4"/>
  <c r="Y2538" i="4"/>
  <c r="X2538" i="4"/>
  <c r="W2538" i="4"/>
  <c r="V2538" i="4"/>
  <c r="U2538" i="4"/>
  <c r="T2538" i="4"/>
  <c r="AA2537" i="4"/>
  <c r="Z2537" i="4"/>
  <c r="Y2537" i="4"/>
  <c r="X2537" i="4"/>
  <c r="W2537" i="4"/>
  <c r="V2537" i="4"/>
  <c r="U2537" i="4"/>
  <c r="T2537" i="4"/>
  <c r="AA2536" i="4"/>
  <c r="Z2536" i="4"/>
  <c r="Y2536" i="4"/>
  <c r="X2536" i="4"/>
  <c r="W2536" i="4"/>
  <c r="V2536" i="4"/>
  <c r="U2536" i="4"/>
  <c r="T2536" i="4"/>
  <c r="AA2535" i="4"/>
  <c r="Z2535" i="4"/>
  <c r="Y2535" i="4"/>
  <c r="X2535" i="4"/>
  <c r="W2535" i="4"/>
  <c r="V2535" i="4"/>
  <c r="U2535" i="4"/>
  <c r="T2535" i="4"/>
  <c r="AA2534" i="4"/>
  <c r="Z2534" i="4"/>
  <c r="Y2534" i="4"/>
  <c r="X2534" i="4"/>
  <c r="W2534" i="4"/>
  <c r="V2534" i="4"/>
  <c r="U2534" i="4"/>
  <c r="T2534" i="4"/>
  <c r="AA2533" i="4"/>
  <c r="Z2533" i="4"/>
  <c r="Y2533" i="4"/>
  <c r="X2533" i="4"/>
  <c r="W2533" i="4"/>
  <c r="V2533" i="4"/>
  <c r="U2533" i="4"/>
  <c r="T2533" i="4"/>
  <c r="AA2532" i="4"/>
  <c r="Z2532" i="4"/>
  <c r="Y2532" i="4"/>
  <c r="X2532" i="4"/>
  <c r="W2532" i="4"/>
  <c r="V2532" i="4"/>
  <c r="U2532" i="4"/>
  <c r="T2532" i="4"/>
  <c r="AA2531" i="4"/>
  <c r="Z2531" i="4"/>
  <c r="Y2531" i="4"/>
  <c r="X2531" i="4"/>
  <c r="W2531" i="4"/>
  <c r="V2531" i="4"/>
  <c r="U2531" i="4"/>
  <c r="T2531" i="4"/>
  <c r="AA2530" i="4"/>
  <c r="Z2530" i="4"/>
  <c r="Y2530" i="4"/>
  <c r="X2530" i="4"/>
  <c r="W2530" i="4"/>
  <c r="V2530" i="4"/>
  <c r="U2530" i="4"/>
  <c r="T2530" i="4"/>
  <c r="AA2529" i="4"/>
  <c r="Z2529" i="4"/>
  <c r="Y2529" i="4"/>
  <c r="X2529" i="4"/>
  <c r="W2529" i="4"/>
  <c r="V2529" i="4"/>
  <c r="U2529" i="4"/>
  <c r="T2529" i="4"/>
  <c r="AA2528" i="4"/>
  <c r="Z2528" i="4"/>
  <c r="Y2528" i="4"/>
  <c r="X2528" i="4"/>
  <c r="W2528" i="4"/>
  <c r="V2528" i="4"/>
  <c r="U2528" i="4"/>
  <c r="T2528" i="4"/>
  <c r="AA2527" i="4"/>
  <c r="Z2527" i="4"/>
  <c r="Y2527" i="4"/>
  <c r="X2527" i="4"/>
  <c r="W2527" i="4"/>
  <c r="V2527" i="4"/>
  <c r="U2527" i="4"/>
  <c r="T2527" i="4"/>
  <c r="AA2526" i="4"/>
  <c r="Z2526" i="4"/>
  <c r="Y2526" i="4"/>
  <c r="X2526" i="4"/>
  <c r="W2526" i="4"/>
  <c r="V2526" i="4"/>
  <c r="U2526" i="4"/>
  <c r="T2526" i="4"/>
  <c r="AA2525" i="4"/>
  <c r="Z2525" i="4"/>
  <c r="Y2525" i="4"/>
  <c r="X2525" i="4"/>
  <c r="W2525" i="4"/>
  <c r="V2525" i="4"/>
  <c r="U2525" i="4"/>
  <c r="T2525" i="4"/>
  <c r="AA2524" i="4"/>
  <c r="Z2524" i="4"/>
  <c r="Y2524" i="4"/>
  <c r="X2524" i="4"/>
  <c r="W2524" i="4"/>
  <c r="V2524" i="4"/>
  <c r="U2524" i="4"/>
  <c r="T2524" i="4"/>
  <c r="AA2523" i="4"/>
  <c r="Z2523" i="4"/>
  <c r="Y2523" i="4"/>
  <c r="X2523" i="4"/>
  <c r="W2523" i="4"/>
  <c r="V2523" i="4"/>
  <c r="U2523" i="4"/>
  <c r="T2523" i="4"/>
  <c r="AA2522" i="4"/>
  <c r="Z2522" i="4"/>
  <c r="Y2522" i="4"/>
  <c r="X2522" i="4"/>
  <c r="W2522" i="4"/>
  <c r="V2522" i="4"/>
  <c r="U2522" i="4"/>
  <c r="T2522" i="4"/>
  <c r="AA2521" i="4"/>
  <c r="Z2521" i="4"/>
  <c r="Y2521" i="4"/>
  <c r="X2521" i="4"/>
  <c r="W2521" i="4"/>
  <c r="V2521" i="4"/>
  <c r="U2521" i="4"/>
  <c r="T2521" i="4"/>
  <c r="AA2520" i="4"/>
  <c r="Z2520" i="4"/>
  <c r="Y2520" i="4"/>
  <c r="X2520" i="4"/>
  <c r="W2520" i="4"/>
  <c r="V2520" i="4"/>
  <c r="U2520" i="4"/>
  <c r="T2520" i="4"/>
  <c r="AA2519" i="4"/>
  <c r="Z2519" i="4"/>
  <c r="Y2519" i="4"/>
  <c r="X2519" i="4"/>
  <c r="W2519" i="4"/>
  <c r="V2519" i="4"/>
  <c r="U2519" i="4"/>
  <c r="T2519" i="4"/>
  <c r="AA2518" i="4"/>
  <c r="Z2518" i="4"/>
  <c r="Y2518" i="4"/>
  <c r="X2518" i="4"/>
  <c r="W2518" i="4"/>
  <c r="V2518" i="4"/>
  <c r="U2518" i="4"/>
  <c r="T2518" i="4"/>
  <c r="AA2517" i="4"/>
  <c r="Z2517" i="4"/>
  <c r="Y2517" i="4"/>
  <c r="X2517" i="4"/>
  <c r="W2517" i="4"/>
  <c r="V2517" i="4"/>
  <c r="U2517" i="4"/>
  <c r="T2517" i="4"/>
  <c r="AA2516" i="4"/>
  <c r="Z2516" i="4"/>
  <c r="Y2516" i="4"/>
  <c r="X2516" i="4"/>
  <c r="W2516" i="4"/>
  <c r="V2516" i="4"/>
  <c r="U2516" i="4"/>
  <c r="T2516" i="4"/>
  <c r="AA2515" i="4"/>
  <c r="Z2515" i="4"/>
  <c r="Y2515" i="4"/>
  <c r="X2515" i="4"/>
  <c r="W2515" i="4"/>
  <c r="V2515" i="4"/>
  <c r="U2515" i="4"/>
  <c r="T2515" i="4"/>
  <c r="AA2514" i="4"/>
  <c r="Z2514" i="4"/>
  <c r="Y2514" i="4"/>
  <c r="X2514" i="4"/>
  <c r="W2514" i="4"/>
  <c r="V2514" i="4"/>
  <c r="U2514" i="4"/>
  <c r="T2514" i="4"/>
  <c r="AA2513" i="4"/>
  <c r="Z2513" i="4"/>
  <c r="Y2513" i="4"/>
  <c r="X2513" i="4"/>
  <c r="W2513" i="4"/>
  <c r="V2513" i="4"/>
  <c r="U2513" i="4"/>
  <c r="T2513" i="4"/>
  <c r="AA2512" i="4"/>
  <c r="Z2512" i="4"/>
  <c r="Y2512" i="4"/>
  <c r="X2512" i="4"/>
  <c r="W2512" i="4"/>
  <c r="V2512" i="4"/>
  <c r="U2512" i="4"/>
  <c r="T2512" i="4"/>
  <c r="AA2511" i="4"/>
  <c r="Z2511" i="4"/>
  <c r="Y2511" i="4"/>
  <c r="X2511" i="4"/>
  <c r="W2511" i="4"/>
  <c r="V2511" i="4"/>
  <c r="U2511" i="4"/>
  <c r="T2511" i="4"/>
  <c r="AA2510" i="4"/>
  <c r="Z2510" i="4"/>
  <c r="Y2510" i="4"/>
  <c r="X2510" i="4"/>
  <c r="W2510" i="4"/>
  <c r="V2510" i="4"/>
  <c r="U2510" i="4"/>
  <c r="T2510" i="4"/>
  <c r="AA2509" i="4"/>
  <c r="Z2509" i="4"/>
  <c r="Y2509" i="4"/>
  <c r="X2509" i="4"/>
  <c r="W2509" i="4"/>
  <c r="V2509" i="4"/>
  <c r="U2509" i="4"/>
  <c r="T2509" i="4"/>
  <c r="AA2508" i="4"/>
  <c r="Z2508" i="4"/>
  <c r="Y2508" i="4"/>
  <c r="X2508" i="4"/>
  <c r="W2508" i="4"/>
  <c r="V2508" i="4"/>
  <c r="U2508" i="4"/>
  <c r="T2508" i="4"/>
  <c r="AA2507" i="4"/>
  <c r="Z2507" i="4"/>
  <c r="Y2507" i="4"/>
  <c r="X2507" i="4"/>
  <c r="W2507" i="4"/>
  <c r="V2507" i="4"/>
  <c r="U2507" i="4"/>
  <c r="T2507" i="4"/>
  <c r="AA2506" i="4"/>
  <c r="Z2506" i="4"/>
  <c r="Y2506" i="4"/>
  <c r="X2506" i="4"/>
  <c r="W2506" i="4"/>
  <c r="V2506" i="4"/>
  <c r="U2506" i="4"/>
  <c r="T2506" i="4"/>
  <c r="AA2505" i="4"/>
  <c r="Z2505" i="4"/>
  <c r="Y2505" i="4"/>
  <c r="X2505" i="4"/>
  <c r="W2505" i="4"/>
  <c r="V2505" i="4"/>
  <c r="U2505" i="4"/>
  <c r="T2505" i="4"/>
  <c r="AA2504" i="4"/>
  <c r="Z2504" i="4"/>
  <c r="Y2504" i="4"/>
  <c r="X2504" i="4"/>
  <c r="W2504" i="4"/>
  <c r="V2504" i="4"/>
  <c r="U2504" i="4"/>
  <c r="T2504" i="4"/>
  <c r="AA2503" i="4"/>
  <c r="Z2503" i="4"/>
  <c r="Y2503" i="4"/>
  <c r="X2503" i="4"/>
  <c r="W2503" i="4"/>
  <c r="V2503" i="4"/>
  <c r="U2503" i="4"/>
  <c r="T2503" i="4"/>
  <c r="AA2502" i="4"/>
  <c r="Z2502" i="4"/>
  <c r="Y2502" i="4"/>
  <c r="X2502" i="4"/>
  <c r="W2502" i="4"/>
  <c r="V2502" i="4"/>
  <c r="U2502" i="4"/>
  <c r="T2502" i="4"/>
  <c r="AA2501" i="4"/>
  <c r="Z2501" i="4"/>
  <c r="Y2501" i="4"/>
  <c r="X2501" i="4"/>
  <c r="W2501" i="4"/>
  <c r="V2501" i="4"/>
  <c r="U2501" i="4"/>
  <c r="T2501" i="4"/>
  <c r="AA2500" i="4"/>
  <c r="Z2500" i="4"/>
  <c r="Y2500" i="4"/>
  <c r="X2500" i="4"/>
  <c r="W2500" i="4"/>
  <c r="V2500" i="4"/>
  <c r="U2500" i="4"/>
  <c r="T2500" i="4"/>
  <c r="AA2499" i="4"/>
  <c r="Z2499" i="4"/>
  <c r="Y2499" i="4"/>
  <c r="X2499" i="4"/>
  <c r="W2499" i="4"/>
  <c r="V2499" i="4"/>
  <c r="U2499" i="4"/>
  <c r="T2499" i="4"/>
  <c r="AA2498" i="4"/>
  <c r="Z2498" i="4"/>
  <c r="Y2498" i="4"/>
  <c r="X2498" i="4"/>
  <c r="W2498" i="4"/>
  <c r="V2498" i="4"/>
  <c r="U2498" i="4"/>
  <c r="T2498" i="4"/>
  <c r="AA2497" i="4"/>
  <c r="Z2497" i="4"/>
  <c r="Y2497" i="4"/>
  <c r="X2497" i="4"/>
  <c r="W2497" i="4"/>
  <c r="V2497" i="4"/>
  <c r="U2497" i="4"/>
  <c r="T2497" i="4"/>
  <c r="AA2496" i="4"/>
  <c r="Z2496" i="4"/>
  <c r="Y2496" i="4"/>
  <c r="X2496" i="4"/>
  <c r="W2496" i="4"/>
  <c r="V2496" i="4"/>
  <c r="U2496" i="4"/>
  <c r="T2496" i="4"/>
  <c r="AA2495" i="4"/>
  <c r="Z2495" i="4"/>
  <c r="Y2495" i="4"/>
  <c r="X2495" i="4"/>
  <c r="W2495" i="4"/>
  <c r="V2495" i="4"/>
  <c r="U2495" i="4"/>
  <c r="T2495" i="4"/>
  <c r="AA2494" i="4"/>
  <c r="Z2494" i="4"/>
  <c r="Y2494" i="4"/>
  <c r="X2494" i="4"/>
  <c r="W2494" i="4"/>
  <c r="V2494" i="4"/>
  <c r="U2494" i="4"/>
  <c r="T2494" i="4"/>
  <c r="AA2493" i="4"/>
  <c r="Z2493" i="4"/>
  <c r="Y2493" i="4"/>
  <c r="X2493" i="4"/>
  <c r="W2493" i="4"/>
  <c r="V2493" i="4"/>
  <c r="U2493" i="4"/>
  <c r="T2493" i="4"/>
  <c r="AA2492" i="4"/>
  <c r="Z2492" i="4"/>
  <c r="Y2492" i="4"/>
  <c r="X2492" i="4"/>
  <c r="W2492" i="4"/>
  <c r="V2492" i="4"/>
  <c r="U2492" i="4"/>
  <c r="T2492" i="4"/>
  <c r="AA2491" i="4"/>
  <c r="Z2491" i="4"/>
  <c r="Y2491" i="4"/>
  <c r="X2491" i="4"/>
  <c r="W2491" i="4"/>
  <c r="V2491" i="4"/>
  <c r="U2491" i="4"/>
  <c r="T2491" i="4"/>
  <c r="AA2490" i="4"/>
  <c r="Z2490" i="4"/>
  <c r="Y2490" i="4"/>
  <c r="X2490" i="4"/>
  <c r="W2490" i="4"/>
  <c r="V2490" i="4"/>
  <c r="U2490" i="4"/>
  <c r="T2490" i="4"/>
  <c r="AA2489" i="4"/>
  <c r="Z2489" i="4"/>
  <c r="Y2489" i="4"/>
  <c r="X2489" i="4"/>
  <c r="W2489" i="4"/>
  <c r="V2489" i="4"/>
  <c r="U2489" i="4"/>
  <c r="T2489" i="4"/>
  <c r="AA2488" i="4"/>
  <c r="Z2488" i="4"/>
  <c r="Y2488" i="4"/>
  <c r="X2488" i="4"/>
  <c r="W2488" i="4"/>
  <c r="V2488" i="4"/>
  <c r="U2488" i="4"/>
  <c r="T2488" i="4"/>
  <c r="AA2487" i="4"/>
  <c r="Z2487" i="4"/>
  <c r="Y2487" i="4"/>
  <c r="X2487" i="4"/>
  <c r="W2487" i="4"/>
  <c r="V2487" i="4"/>
  <c r="U2487" i="4"/>
  <c r="T2487" i="4"/>
  <c r="AA2486" i="4"/>
  <c r="Z2486" i="4"/>
  <c r="Y2486" i="4"/>
  <c r="X2486" i="4"/>
  <c r="W2486" i="4"/>
  <c r="V2486" i="4"/>
  <c r="U2486" i="4"/>
  <c r="T2486" i="4"/>
  <c r="AA2485" i="4"/>
  <c r="Z2485" i="4"/>
  <c r="Y2485" i="4"/>
  <c r="X2485" i="4"/>
  <c r="W2485" i="4"/>
  <c r="V2485" i="4"/>
  <c r="U2485" i="4"/>
  <c r="T2485" i="4"/>
  <c r="AA2484" i="4"/>
  <c r="Z2484" i="4"/>
  <c r="Y2484" i="4"/>
  <c r="X2484" i="4"/>
  <c r="W2484" i="4"/>
  <c r="V2484" i="4"/>
  <c r="U2484" i="4"/>
  <c r="T2484" i="4"/>
  <c r="AA2483" i="4"/>
  <c r="Z2483" i="4"/>
  <c r="Y2483" i="4"/>
  <c r="X2483" i="4"/>
  <c r="W2483" i="4"/>
  <c r="V2483" i="4"/>
  <c r="U2483" i="4"/>
  <c r="T2483" i="4"/>
  <c r="AA2482" i="4"/>
  <c r="Z2482" i="4"/>
  <c r="Y2482" i="4"/>
  <c r="X2482" i="4"/>
  <c r="W2482" i="4"/>
  <c r="V2482" i="4"/>
  <c r="U2482" i="4"/>
  <c r="T2482" i="4"/>
  <c r="AA2481" i="4"/>
  <c r="Z2481" i="4"/>
  <c r="Y2481" i="4"/>
  <c r="X2481" i="4"/>
  <c r="W2481" i="4"/>
  <c r="V2481" i="4"/>
  <c r="U2481" i="4"/>
  <c r="T2481" i="4"/>
  <c r="AA2480" i="4"/>
  <c r="Z2480" i="4"/>
  <c r="Y2480" i="4"/>
  <c r="X2480" i="4"/>
  <c r="W2480" i="4"/>
  <c r="V2480" i="4"/>
  <c r="U2480" i="4"/>
  <c r="T2480" i="4"/>
  <c r="AA2479" i="4"/>
  <c r="Z2479" i="4"/>
  <c r="Y2479" i="4"/>
  <c r="X2479" i="4"/>
  <c r="W2479" i="4"/>
  <c r="V2479" i="4"/>
  <c r="U2479" i="4"/>
  <c r="T2479" i="4"/>
  <c r="AA2478" i="4"/>
  <c r="Z2478" i="4"/>
  <c r="Y2478" i="4"/>
  <c r="X2478" i="4"/>
  <c r="W2478" i="4"/>
  <c r="V2478" i="4"/>
  <c r="U2478" i="4"/>
  <c r="T2478" i="4"/>
  <c r="AA2477" i="4"/>
  <c r="Z2477" i="4"/>
  <c r="Y2477" i="4"/>
  <c r="X2477" i="4"/>
  <c r="W2477" i="4"/>
  <c r="V2477" i="4"/>
  <c r="U2477" i="4"/>
  <c r="T2477" i="4"/>
  <c r="AA2476" i="4"/>
  <c r="Z2476" i="4"/>
  <c r="Y2476" i="4"/>
  <c r="X2476" i="4"/>
  <c r="W2476" i="4"/>
  <c r="V2476" i="4"/>
  <c r="U2476" i="4"/>
  <c r="T2476" i="4"/>
  <c r="AA2475" i="4"/>
  <c r="Z2475" i="4"/>
  <c r="Y2475" i="4"/>
  <c r="X2475" i="4"/>
  <c r="W2475" i="4"/>
  <c r="V2475" i="4"/>
  <c r="U2475" i="4"/>
  <c r="T2475" i="4"/>
  <c r="AA2474" i="4"/>
  <c r="Z2474" i="4"/>
  <c r="Y2474" i="4"/>
  <c r="X2474" i="4"/>
  <c r="W2474" i="4"/>
  <c r="V2474" i="4"/>
  <c r="U2474" i="4"/>
  <c r="T2474" i="4"/>
  <c r="AA2473" i="4"/>
  <c r="Z2473" i="4"/>
  <c r="Y2473" i="4"/>
  <c r="X2473" i="4"/>
  <c r="W2473" i="4"/>
  <c r="V2473" i="4"/>
  <c r="U2473" i="4"/>
  <c r="T2473" i="4"/>
  <c r="AA2472" i="4"/>
  <c r="Z2472" i="4"/>
  <c r="Y2472" i="4"/>
  <c r="X2472" i="4"/>
  <c r="W2472" i="4"/>
  <c r="V2472" i="4"/>
  <c r="U2472" i="4"/>
  <c r="T2472" i="4"/>
  <c r="AA2471" i="4"/>
  <c r="Z2471" i="4"/>
  <c r="Y2471" i="4"/>
  <c r="X2471" i="4"/>
  <c r="W2471" i="4"/>
  <c r="V2471" i="4"/>
  <c r="U2471" i="4"/>
  <c r="T2471" i="4"/>
  <c r="AA2470" i="4"/>
  <c r="Z2470" i="4"/>
  <c r="Y2470" i="4"/>
  <c r="X2470" i="4"/>
  <c r="W2470" i="4"/>
  <c r="V2470" i="4"/>
  <c r="U2470" i="4"/>
  <c r="T2470" i="4"/>
  <c r="AA2469" i="4"/>
  <c r="Z2469" i="4"/>
  <c r="Y2469" i="4"/>
  <c r="X2469" i="4"/>
  <c r="W2469" i="4"/>
  <c r="V2469" i="4"/>
  <c r="U2469" i="4"/>
  <c r="T2469" i="4"/>
  <c r="AA2468" i="4"/>
  <c r="Z2468" i="4"/>
  <c r="Y2468" i="4"/>
  <c r="X2468" i="4"/>
  <c r="W2468" i="4"/>
  <c r="V2468" i="4"/>
  <c r="U2468" i="4"/>
  <c r="T2468" i="4"/>
  <c r="AA2467" i="4"/>
  <c r="Z2467" i="4"/>
  <c r="Y2467" i="4"/>
  <c r="X2467" i="4"/>
  <c r="W2467" i="4"/>
  <c r="V2467" i="4"/>
  <c r="U2467" i="4"/>
  <c r="T2467" i="4"/>
  <c r="AA2466" i="4"/>
  <c r="Z2466" i="4"/>
  <c r="Y2466" i="4"/>
  <c r="X2466" i="4"/>
  <c r="W2466" i="4"/>
  <c r="V2466" i="4"/>
  <c r="U2466" i="4"/>
  <c r="T2466" i="4"/>
  <c r="AA2465" i="4"/>
  <c r="Z2465" i="4"/>
  <c r="Y2465" i="4"/>
  <c r="X2465" i="4"/>
  <c r="W2465" i="4"/>
  <c r="V2465" i="4"/>
  <c r="U2465" i="4"/>
  <c r="T2465" i="4"/>
  <c r="AA2464" i="4"/>
  <c r="Z2464" i="4"/>
  <c r="Y2464" i="4"/>
  <c r="X2464" i="4"/>
  <c r="W2464" i="4"/>
  <c r="V2464" i="4"/>
  <c r="U2464" i="4"/>
  <c r="T2464" i="4"/>
  <c r="AA2463" i="4"/>
  <c r="Z2463" i="4"/>
  <c r="Y2463" i="4"/>
  <c r="X2463" i="4"/>
  <c r="W2463" i="4"/>
  <c r="V2463" i="4"/>
  <c r="U2463" i="4"/>
  <c r="T2463" i="4"/>
  <c r="AA2462" i="4"/>
  <c r="Z2462" i="4"/>
  <c r="Y2462" i="4"/>
  <c r="X2462" i="4"/>
  <c r="W2462" i="4"/>
  <c r="V2462" i="4"/>
  <c r="U2462" i="4"/>
  <c r="T2462" i="4"/>
  <c r="AA2461" i="4"/>
  <c r="Z2461" i="4"/>
  <c r="Y2461" i="4"/>
  <c r="X2461" i="4"/>
  <c r="W2461" i="4"/>
  <c r="V2461" i="4"/>
  <c r="U2461" i="4"/>
  <c r="T2461" i="4"/>
  <c r="AA2460" i="4"/>
  <c r="Z2460" i="4"/>
  <c r="Y2460" i="4"/>
  <c r="X2460" i="4"/>
  <c r="W2460" i="4"/>
  <c r="V2460" i="4"/>
  <c r="U2460" i="4"/>
  <c r="T2460" i="4"/>
  <c r="AA2459" i="4"/>
  <c r="Z2459" i="4"/>
  <c r="Y2459" i="4"/>
  <c r="X2459" i="4"/>
  <c r="W2459" i="4"/>
  <c r="V2459" i="4"/>
  <c r="U2459" i="4"/>
  <c r="T2459" i="4"/>
  <c r="AA2458" i="4"/>
  <c r="Z2458" i="4"/>
  <c r="Y2458" i="4"/>
  <c r="X2458" i="4"/>
  <c r="W2458" i="4"/>
  <c r="V2458" i="4"/>
  <c r="U2458" i="4"/>
  <c r="T2458" i="4"/>
  <c r="AA2457" i="4"/>
  <c r="Z2457" i="4"/>
  <c r="Y2457" i="4"/>
  <c r="X2457" i="4"/>
  <c r="W2457" i="4"/>
  <c r="V2457" i="4"/>
  <c r="U2457" i="4"/>
  <c r="T2457" i="4"/>
  <c r="AA2456" i="4"/>
  <c r="Z2456" i="4"/>
  <c r="Y2456" i="4"/>
  <c r="X2456" i="4"/>
  <c r="W2456" i="4"/>
  <c r="V2456" i="4"/>
  <c r="U2456" i="4"/>
  <c r="T2456" i="4"/>
  <c r="AA2455" i="4"/>
  <c r="Z2455" i="4"/>
  <c r="Y2455" i="4"/>
  <c r="X2455" i="4"/>
  <c r="W2455" i="4"/>
  <c r="V2455" i="4"/>
  <c r="U2455" i="4"/>
  <c r="T2455" i="4"/>
  <c r="AA2454" i="4"/>
  <c r="Z2454" i="4"/>
  <c r="Y2454" i="4"/>
  <c r="X2454" i="4"/>
  <c r="W2454" i="4"/>
  <c r="V2454" i="4"/>
  <c r="U2454" i="4"/>
  <c r="T2454" i="4"/>
  <c r="AA2453" i="4"/>
  <c r="Z2453" i="4"/>
  <c r="Y2453" i="4"/>
  <c r="X2453" i="4"/>
  <c r="W2453" i="4"/>
  <c r="V2453" i="4"/>
  <c r="U2453" i="4"/>
  <c r="T2453" i="4"/>
  <c r="AA2452" i="4"/>
  <c r="Z2452" i="4"/>
  <c r="Y2452" i="4"/>
  <c r="X2452" i="4"/>
  <c r="W2452" i="4"/>
  <c r="V2452" i="4"/>
  <c r="U2452" i="4"/>
  <c r="T2452" i="4"/>
  <c r="AA2451" i="4"/>
  <c r="Z2451" i="4"/>
  <c r="Y2451" i="4"/>
  <c r="X2451" i="4"/>
  <c r="W2451" i="4"/>
  <c r="V2451" i="4"/>
  <c r="U2451" i="4"/>
  <c r="T2451" i="4"/>
  <c r="AA2450" i="4"/>
  <c r="Z2450" i="4"/>
  <c r="Y2450" i="4"/>
  <c r="X2450" i="4"/>
  <c r="W2450" i="4"/>
  <c r="V2450" i="4"/>
  <c r="U2450" i="4"/>
  <c r="T2450" i="4"/>
  <c r="AA2449" i="4"/>
  <c r="Z2449" i="4"/>
  <c r="Y2449" i="4"/>
  <c r="X2449" i="4"/>
  <c r="W2449" i="4"/>
  <c r="V2449" i="4"/>
  <c r="U2449" i="4"/>
  <c r="T2449" i="4"/>
  <c r="AA2448" i="4"/>
  <c r="Z2448" i="4"/>
  <c r="Y2448" i="4"/>
  <c r="X2448" i="4"/>
  <c r="W2448" i="4"/>
  <c r="V2448" i="4"/>
  <c r="U2448" i="4"/>
  <c r="T2448" i="4"/>
  <c r="AA2447" i="4"/>
  <c r="Z2447" i="4"/>
  <c r="Y2447" i="4"/>
  <c r="X2447" i="4"/>
  <c r="W2447" i="4"/>
  <c r="V2447" i="4"/>
  <c r="U2447" i="4"/>
  <c r="T2447" i="4"/>
  <c r="AA2446" i="4"/>
  <c r="Z2446" i="4"/>
  <c r="Y2446" i="4"/>
  <c r="X2446" i="4"/>
  <c r="W2446" i="4"/>
  <c r="V2446" i="4"/>
  <c r="U2446" i="4"/>
  <c r="T2446" i="4"/>
  <c r="AA2445" i="4"/>
  <c r="Z2445" i="4"/>
  <c r="Y2445" i="4"/>
  <c r="X2445" i="4"/>
  <c r="W2445" i="4"/>
  <c r="V2445" i="4"/>
  <c r="U2445" i="4"/>
  <c r="T2445" i="4"/>
  <c r="AA2444" i="4"/>
  <c r="Z2444" i="4"/>
  <c r="Y2444" i="4"/>
  <c r="X2444" i="4"/>
  <c r="W2444" i="4"/>
  <c r="V2444" i="4"/>
  <c r="U2444" i="4"/>
  <c r="T2444" i="4"/>
  <c r="AA2443" i="4"/>
  <c r="Z2443" i="4"/>
  <c r="Y2443" i="4"/>
  <c r="X2443" i="4"/>
  <c r="W2443" i="4"/>
  <c r="V2443" i="4"/>
  <c r="U2443" i="4"/>
  <c r="T2443" i="4"/>
  <c r="AA2442" i="4"/>
  <c r="Z2442" i="4"/>
  <c r="Y2442" i="4"/>
  <c r="X2442" i="4"/>
  <c r="W2442" i="4"/>
  <c r="V2442" i="4"/>
  <c r="U2442" i="4"/>
  <c r="T2442" i="4"/>
  <c r="AA2441" i="4"/>
  <c r="Z2441" i="4"/>
  <c r="Y2441" i="4"/>
  <c r="X2441" i="4"/>
  <c r="W2441" i="4"/>
  <c r="V2441" i="4"/>
  <c r="U2441" i="4"/>
  <c r="T2441" i="4"/>
  <c r="AA2440" i="4"/>
  <c r="Z2440" i="4"/>
  <c r="Y2440" i="4"/>
  <c r="X2440" i="4"/>
  <c r="W2440" i="4"/>
  <c r="V2440" i="4"/>
  <c r="U2440" i="4"/>
  <c r="T2440" i="4"/>
  <c r="AA2439" i="4"/>
  <c r="Z2439" i="4"/>
  <c r="Y2439" i="4"/>
  <c r="X2439" i="4"/>
  <c r="W2439" i="4"/>
  <c r="V2439" i="4"/>
  <c r="U2439" i="4"/>
  <c r="T2439" i="4"/>
  <c r="AA2438" i="4"/>
  <c r="Z2438" i="4"/>
  <c r="Y2438" i="4"/>
  <c r="X2438" i="4"/>
  <c r="W2438" i="4"/>
  <c r="V2438" i="4"/>
  <c r="U2438" i="4"/>
  <c r="T2438" i="4"/>
  <c r="AA2437" i="4"/>
  <c r="Z2437" i="4"/>
  <c r="Y2437" i="4"/>
  <c r="X2437" i="4"/>
  <c r="W2437" i="4"/>
  <c r="V2437" i="4"/>
  <c r="U2437" i="4"/>
  <c r="T2437" i="4"/>
  <c r="AA2436" i="4"/>
  <c r="Z2436" i="4"/>
  <c r="Y2436" i="4"/>
  <c r="X2436" i="4"/>
  <c r="W2436" i="4"/>
  <c r="V2436" i="4"/>
  <c r="U2436" i="4"/>
  <c r="T2436" i="4"/>
  <c r="AA2435" i="4"/>
  <c r="Z2435" i="4"/>
  <c r="Y2435" i="4"/>
  <c r="X2435" i="4"/>
  <c r="W2435" i="4"/>
  <c r="V2435" i="4"/>
  <c r="U2435" i="4"/>
  <c r="T2435" i="4"/>
  <c r="AA2434" i="4"/>
  <c r="Z2434" i="4"/>
  <c r="Y2434" i="4"/>
  <c r="X2434" i="4"/>
  <c r="W2434" i="4"/>
  <c r="V2434" i="4"/>
  <c r="U2434" i="4"/>
  <c r="T2434" i="4"/>
  <c r="AA2433" i="4"/>
  <c r="Z2433" i="4"/>
  <c r="Y2433" i="4"/>
  <c r="X2433" i="4"/>
  <c r="W2433" i="4"/>
  <c r="V2433" i="4"/>
  <c r="U2433" i="4"/>
  <c r="T2433" i="4"/>
  <c r="AA2432" i="4"/>
  <c r="Z2432" i="4"/>
  <c r="Y2432" i="4"/>
  <c r="X2432" i="4"/>
  <c r="W2432" i="4"/>
  <c r="V2432" i="4"/>
  <c r="U2432" i="4"/>
  <c r="T2432" i="4"/>
  <c r="AA2431" i="4"/>
  <c r="Z2431" i="4"/>
  <c r="Y2431" i="4"/>
  <c r="X2431" i="4"/>
  <c r="W2431" i="4"/>
  <c r="V2431" i="4"/>
  <c r="U2431" i="4"/>
  <c r="T2431" i="4"/>
  <c r="AA2430" i="4"/>
  <c r="Z2430" i="4"/>
  <c r="Y2430" i="4"/>
  <c r="X2430" i="4"/>
  <c r="W2430" i="4"/>
  <c r="V2430" i="4"/>
  <c r="U2430" i="4"/>
  <c r="T2430" i="4"/>
  <c r="AA2429" i="4"/>
  <c r="Z2429" i="4"/>
  <c r="Y2429" i="4"/>
  <c r="X2429" i="4"/>
  <c r="W2429" i="4"/>
  <c r="V2429" i="4"/>
  <c r="U2429" i="4"/>
  <c r="T2429" i="4"/>
  <c r="AA2428" i="4"/>
  <c r="Z2428" i="4"/>
  <c r="Y2428" i="4"/>
  <c r="X2428" i="4"/>
  <c r="W2428" i="4"/>
  <c r="V2428" i="4"/>
  <c r="U2428" i="4"/>
  <c r="T2428" i="4"/>
  <c r="AA2427" i="4"/>
  <c r="Z2427" i="4"/>
  <c r="Y2427" i="4"/>
  <c r="X2427" i="4"/>
  <c r="W2427" i="4"/>
  <c r="V2427" i="4"/>
  <c r="U2427" i="4"/>
  <c r="T2427" i="4"/>
  <c r="AA2426" i="4"/>
  <c r="Z2426" i="4"/>
  <c r="Y2426" i="4"/>
  <c r="X2426" i="4"/>
  <c r="W2426" i="4"/>
  <c r="V2426" i="4"/>
  <c r="U2426" i="4"/>
  <c r="T2426" i="4"/>
  <c r="AA2425" i="4"/>
  <c r="Z2425" i="4"/>
  <c r="Y2425" i="4"/>
  <c r="X2425" i="4"/>
  <c r="W2425" i="4"/>
  <c r="V2425" i="4"/>
  <c r="U2425" i="4"/>
  <c r="T2425" i="4"/>
  <c r="AA2424" i="4"/>
  <c r="Z2424" i="4"/>
  <c r="Y2424" i="4"/>
  <c r="X2424" i="4"/>
  <c r="W2424" i="4"/>
  <c r="V2424" i="4"/>
  <c r="U2424" i="4"/>
  <c r="T2424" i="4"/>
  <c r="AA2423" i="4"/>
  <c r="Z2423" i="4"/>
  <c r="Y2423" i="4"/>
  <c r="X2423" i="4"/>
  <c r="W2423" i="4"/>
  <c r="V2423" i="4"/>
  <c r="U2423" i="4"/>
  <c r="T2423" i="4"/>
  <c r="AA2422" i="4"/>
  <c r="Z2422" i="4"/>
  <c r="Y2422" i="4"/>
  <c r="X2422" i="4"/>
  <c r="W2422" i="4"/>
  <c r="V2422" i="4"/>
  <c r="U2422" i="4"/>
  <c r="T2422" i="4"/>
  <c r="AA2421" i="4"/>
  <c r="Z2421" i="4"/>
  <c r="Y2421" i="4"/>
  <c r="X2421" i="4"/>
  <c r="W2421" i="4"/>
  <c r="V2421" i="4"/>
  <c r="U2421" i="4"/>
  <c r="T2421" i="4"/>
  <c r="AA2420" i="4"/>
  <c r="Z2420" i="4"/>
  <c r="Y2420" i="4"/>
  <c r="X2420" i="4"/>
  <c r="W2420" i="4"/>
  <c r="V2420" i="4"/>
  <c r="U2420" i="4"/>
  <c r="T2420" i="4"/>
  <c r="AA2419" i="4"/>
  <c r="Z2419" i="4"/>
  <c r="Y2419" i="4"/>
  <c r="X2419" i="4"/>
  <c r="W2419" i="4"/>
  <c r="V2419" i="4"/>
  <c r="U2419" i="4"/>
  <c r="T2419" i="4"/>
  <c r="AA2418" i="4"/>
  <c r="Z2418" i="4"/>
  <c r="Y2418" i="4"/>
  <c r="X2418" i="4"/>
  <c r="W2418" i="4"/>
  <c r="V2418" i="4"/>
  <c r="U2418" i="4"/>
  <c r="T2418" i="4"/>
  <c r="AA2417" i="4"/>
  <c r="Z2417" i="4"/>
  <c r="Y2417" i="4"/>
  <c r="X2417" i="4"/>
  <c r="W2417" i="4"/>
  <c r="V2417" i="4"/>
  <c r="U2417" i="4"/>
  <c r="T2417" i="4"/>
  <c r="AA2416" i="4"/>
  <c r="Z2416" i="4"/>
  <c r="Y2416" i="4"/>
  <c r="X2416" i="4"/>
  <c r="W2416" i="4"/>
  <c r="V2416" i="4"/>
  <c r="U2416" i="4"/>
  <c r="T2416" i="4"/>
  <c r="AA2415" i="4"/>
  <c r="Z2415" i="4"/>
  <c r="Y2415" i="4"/>
  <c r="X2415" i="4"/>
  <c r="W2415" i="4"/>
  <c r="V2415" i="4"/>
  <c r="U2415" i="4"/>
  <c r="T2415" i="4"/>
  <c r="AA2414" i="4"/>
  <c r="Z2414" i="4"/>
  <c r="Y2414" i="4"/>
  <c r="X2414" i="4"/>
  <c r="W2414" i="4"/>
  <c r="V2414" i="4"/>
  <c r="U2414" i="4"/>
  <c r="T2414" i="4"/>
  <c r="AA2413" i="4"/>
  <c r="Z2413" i="4"/>
  <c r="Y2413" i="4"/>
  <c r="X2413" i="4"/>
  <c r="W2413" i="4"/>
  <c r="V2413" i="4"/>
  <c r="U2413" i="4"/>
  <c r="T2413" i="4"/>
  <c r="AA2412" i="4"/>
  <c r="Z2412" i="4"/>
  <c r="Y2412" i="4"/>
  <c r="X2412" i="4"/>
  <c r="W2412" i="4"/>
  <c r="V2412" i="4"/>
  <c r="U2412" i="4"/>
  <c r="T2412" i="4"/>
  <c r="AA2411" i="4"/>
  <c r="Z2411" i="4"/>
  <c r="Y2411" i="4"/>
  <c r="X2411" i="4"/>
  <c r="W2411" i="4"/>
  <c r="V2411" i="4"/>
  <c r="U2411" i="4"/>
  <c r="T2411" i="4"/>
  <c r="AA2410" i="4"/>
  <c r="Z2410" i="4"/>
  <c r="Y2410" i="4"/>
  <c r="X2410" i="4"/>
  <c r="W2410" i="4"/>
  <c r="V2410" i="4"/>
  <c r="U2410" i="4"/>
  <c r="T2410" i="4"/>
  <c r="AA2409" i="4"/>
  <c r="Z2409" i="4"/>
  <c r="Y2409" i="4"/>
  <c r="X2409" i="4"/>
  <c r="W2409" i="4"/>
  <c r="V2409" i="4"/>
  <c r="U2409" i="4"/>
  <c r="T2409" i="4"/>
  <c r="AA2408" i="4"/>
  <c r="Z2408" i="4"/>
  <c r="Y2408" i="4"/>
  <c r="X2408" i="4"/>
  <c r="W2408" i="4"/>
  <c r="V2408" i="4"/>
  <c r="U2408" i="4"/>
  <c r="T2408" i="4"/>
  <c r="AA2407" i="4"/>
  <c r="Z2407" i="4"/>
  <c r="Y2407" i="4"/>
  <c r="X2407" i="4"/>
  <c r="W2407" i="4"/>
  <c r="V2407" i="4"/>
  <c r="U2407" i="4"/>
  <c r="T2407" i="4"/>
  <c r="AA2406" i="4"/>
  <c r="Z2406" i="4"/>
  <c r="Y2406" i="4"/>
  <c r="X2406" i="4"/>
  <c r="W2406" i="4"/>
  <c r="V2406" i="4"/>
  <c r="U2406" i="4"/>
  <c r="T2406" i="4"/>
  <c r="AA2405" i="4"/>
  <c r="Z2405" i="4"/>
  <c r="Y2405" i="4"/>
  <c r="X2405" i="4"/>
  <c r="W2405" i="4"/>
  <c r="V2405" i="4"/>
  <c r="U2405" i="4"/>
  <c r="T2405" i="4"/>
  <c r="AA2404" i="4"/>
  <c r="Z2404" i="4"/>
  <c r="Y2404" i="4"/>
  <c r="X2404" i="4"/>
  <c r="W2404" i="4"/>
  <c r="V2404" i="4"/>
  <c r="U2404" i="4"/>
  <c r="T2404" i="4"/>
  <c r="AA2403" i="4"/>
  <c r="Z2403" i="4"/>
  <c r="Y2403" i="4"/>
  <c r="X2403" i="4"/>
  <c r="W2403" i="4"/>
  <c r="V2403" i="4"/>
  <c r="U2403" i="4"/>
  <c r="T2403" i="4"/>
  <c r="AA2402" i="4"/>
  <c r="Z2402" i="4"/>
  <c r="Y2402" i="4"/>
  <c r="X2402" i="4"/>
  <c r="W2402" i="4"/>
  <c r="V2402" i="4"/>
  <c r="U2402" i="4"/>
  <c r="T2402" i="4"/>
  <c r="AA2401" i="4"/>
  <c r="Z2401" i="4"/>
  <c r="Y2401" i="4"/>
  <c r="X2401" i="4"/>
  <c r="W2401" i="4"/>
  <c r="V2401" i="4"/>
  <c r="U2401" i="4"/>
  <c r="T2401" i="4"/>
  <c r="AA2400" i="4"/>
  <c r="Z2400" i="4"/>
  <c r="Y2400" i="4"/>
  <c r="X2400" i="4"/>
  <c r="W2400" i="4"/>
  <c r="V2400" i="4"/>
  <c r="U2400" i="4"/>
  <c r="T2400" i="4"/>
  <c r="AA2399" i="4"/>
  <c r="Z2399" i="4"/>
  <c r="Y2399" i="4"/>
  <c r="X2399" i="4"/>
  <c r="W2399" i="4"/>
  <c r="V2399" i="4"/>
  <c r="U2399" i="4"/>
  <c r="T2399" i="4"/>
  <c r="AA2398" i="4"/>
  <c r="Z2398" i="4"/>
  <c r="Y2398" i="4"/>
  <c r="X2398" i="4"/>
  <c r="W2398" i="4"/>
  <c r="V2398" i="4"/>
  <c r="U2398" i="4"/>
  <c r="T2398" i="4"/>
  <c r="AA2397" i="4"/>
  <c r="Z2397" i="4"/>
  <c r="Y2397" i="4"/>
  <c r="X2397" i="4"/>
  <c r="W2397" i="4"/>
  <c r="V2397" i="4"/>
  <c r="U2397" i="4"/>
  <c r="T2397" i="4"/>
  <c r="AA2396" i="4"/>
  <c r="Z2396" i="4"/>
  <c r="Y2396" i="4"/>
  <c r="X2396" i="4"/>
  <c r="W2396" i="4"/>
  <c r="V2396" i="4"/>
  <c r="U2396" i="4"/>
  <c r="T2396" i="4"/>
  <c r="AA2395" i="4"/>
  <c r="Z2395" i="4"/>
  <c r="Y2395" i="4"/>
  <c r="X2395" i="4"/>
  <c r="W2395" i="4"/>
  <c r="V2395" i="4"/>
  <c r="U2395" i="4"/>
  <c r="T2395" i="4"/>
  <c r="AA2394" i="4"/>
  <c r="Z2394" i="4"/>
  <c r="Y2394" i="4"/>
  <c r="X2394" i="4"/>
  <c r="W2394" i="4"/>
  <c r="V2394" i="4"/>
  <c r="U2394" i="4"/>
  <c r="T2394" i="4"/>
  <c r="AA2393" i="4"/>
  <c r="Z2393" i="4"/>
  <c r="Y2393" i="4"/>
  <c r="X2393" i="4"/>
  <c r="W2393" i="4"/>
  <c r="V2393" i="4"/>
  <c r="U2393" i="4"/>
  <c r="T2393" i="4"/>
  <c r="AA2392" i="4"/>
  <c r="Z2392" i="4"/>
  <c r="Y2392" i="4"/>
  <c r="X2392" i="4"/>
  <c r="W2392" i="4"/>
  <c r="V2392" i="4"/>
  <c r="U2392" i="4"/>
  <c r="T2392" i="4"/>
  <c r="AA2391" i="4"/>
  <c r="Z2391" i="4"/>
  <c r="Y2391" i="4"/>
  <c r="X2391" i="4"/>
  <c r="W2391" i="4"/>
  <c r="V2391" i="4"/>
  <c r="U2391" i="4"/>
  <c r="T2391" i="4"/>
  <c r="AA2390" i="4"/>
  <c r="Z2390" i="4"/>
  <c r="Y2390" i="4"/>
  <c r="X2390" i="4"/>
  <c r="W2390" i="4"/>
  <c r="V2390" i="4"/>
  <c r="U2390" i="4"/>
  <c r="T2390" i="4"/>
  <c r="AA2389" i="4"/>
  <c r="Z2389" i="4"/>
  <c r="Y2389" i="4"/>
  <c r="X2389" i="4"/>
  <c r="W2389" i="4"/>
  <c r="V2389" i="4"/>
  <c r="U2389" i="4"/>
  <c r="T2389" i="4"/>
  <c r="AA2388" i="4"/>
  <c r="Z2388" i="4"/>
  <c r="Y2388" i="4"/>
  <c r="X2388" i="4"/>
  <c r="W2388" i="4"/>
  <c r="V2388" i="4"/>
  <c r="U2388" i="4"/>
  <c r="T2388" i="4"/>
  <c r="AA2387" i="4"/>
  <c r="Z2387" i="4"/>
  <c r="Y2387" i="4"/>
  <c r="X2387" i="4"/>
  <c r="W2387" i="4"/>
  <c r="V2387" i="4"/>
  <c r="U2387" i="4"/>
  <c r="T2387" i="4"/>
  <c r="AA2386" i="4"/>
  <c r="Z2386" i="4"/>
  <c r="Y2386" i="4"/>
  <c r="X2386" i="4"/>
  <c r="W2386" i="4"/>
  <c r="V2386" i="4"/>
  <c r="U2386" i="4"/>
  <c r="T2386" i="4"/>
  <c r="AA2385" i="4"/>
  <c r="Z2385" i="4"/>
  <c r="Y2385" i="4"/>
  <c r="X2385" i="4"/>
  <c r="W2385" i="4"/>
  <c r="V2385" i="4"/>
  <c r="U2385" i="4"/>
  <c r="T2385" i="4"/>
  <c r="AA2384" i="4"/>
  <c r="Z2384" i="4"/>
  <c r="Y2384" i="4"/>
  <c r="X2384" i="4"/>
  <c r="W2384" i="4"/>
  <c r="V2384" i="4"/>
  <c r="U2384" i="4"/>
  <c r="T2384" i="4"/>
  <c r="AA2383" i="4"/>
  <c r="Z2383" i="4"/>
  <c r="Y2383" i="4"/>
  <c r="X2383" i="4"/>
  <c r="W2383" i="4"/>
  <c r="V2383" i="4"/>
  <c r="U2383" i="4"/>
  <c r="T2383" i="4"/>
  <c r="AA2382" i="4"/>
  <c r="Z2382" i="4"/>
  <c r="Y2382" i="4"/>
  <c r="X2382" i="4"/>
  <c r="W2382" i="4"/>
  <c r="V2382" i="4"/>
  <c r="U2382" i="4"/>
  <c r="T2382" i="4"/>
  <c r="AA2381" i="4"/>
  <c r="Z2381" i="4"/>
  <c r="Y2381" i="4"/>
  <c r="X2381" i="4"/>
  <c r="W2381" i="4"/>
  <c r="V2381" i="4"/>
  <c r="U2381" i="4"/>
  <c r="T2381" i="4"/>
  <c r="AA2380" i="4"/>
  <c r="Z2380" i="4"/>
  <c r="Y2380" i="4"/>
  <c r="X2380" i="4"/>
  <c r="W2380" i="4"/>
  <c r="V2380" i="4"/>
  <c r="U2380" i="4"/>
  <c r="T2380" i="4"/>
  <c r="AA2379" i="4"/>
  <c r="Z2379" i="4"/>
  <c r="Y2379" i="4"/>
  <c r="X2379" i="4"/>
  <c r="W2379" i="4"/>
  <c r="V2379" i="4"/>
  <c r="U2379" i="4"/>
  <c r="T2379" i="4"/>
  <c r="AA2378" i="4"/>
  <c r="Z2378" i="4"/>
  <c r="Y2378" i="4"/>
  <c r="X2378" i="4"/>
  <c r="W2378" i="4"/>
  <c r="V2378" i="4"/>
  <c r="U2378" i="4"/>
  <c r="T2378" i="4"/>
  <c r="AA2377" i="4"/>
  <c r="Z2377" i="4"/>
  <c r="Y2377" i="4"/>
  <c r="X2377" i="4"/>
  <c r="W2377" i="4"/>
  <c r="V2377" i="4"/>
  <c r="U2377" i="4"/>
  <c r="T2377" i="4"/>
  <c r="AA2376" i="4"/>
  <c r="Z2376" i="4"/>
  <c r="Y2376" i="4"/>
  <c r="X2376" i="4"/>
  <c r="W2376" i="4"/>
  <c r="V2376" i="4"/>
  <c r="U2376" i="4"/>
  <c r="T2376" i="4"/>
  <c r="AA2375" i="4"/>
  <c r="Z2375" i="4"/>
  <c r="Y2375" i="4"/>
  <c r="X2375" i="4"/>
  <c r="W2375" i="4"/>
  <c r="V2375" i="4"/>
  <c r="U2375" i="4"/>
  <c r="T2375" i="4"/>
  <c r="AA2374" i="4"/>
  <c r="Z2374" i="4"/>
  <c r="Y2374" i="4"/>
  <c r="X2374" i="4"/>
  <c r="W2374" i="4"/>
  <c r="V2374" i="4"/>
  <c r="U2374" i="4"/>
  <c r="T2374" i="4"/>
  <c r="AA2373" i="4"/>
  <c r="Z2373" i="4"/>
  <c r="Y2373" i="4"/>
  <c r="X2373" i="4"/>
  <c r="W2373" i="4"/>
  <c r="V2373" i="4"/>
  <c r="U2373" i="4"/>
  <c r="T2373" i="4"/>
  <c r="AA2372" i="4"/>
  <c r="Z2372" i="4"/>
  <c r="Y2372" i="4"/>
  <c r="X2372" i="4"/>
  <c r="W2372" i="4"/>
  <c r="V2372" i="4"/>
  <c r="U2372" i="4"/>
  <c r="T2372" i="4"/>
  <c r="AA2371" i="4"/>
  <c r="Z2371" i="4"/>
  <c r="Y2371" i="4"/>
  <c r="X2371" i="4"/>
  <c r="W2371" i="4"/>
  <c r="V2371" i="4"/>
  <c r="U2371" i="4"/>
  <c r="T2371" i="4"/>
  <c r="AA2370" i="4"/>
  <c r="Z2370" i="4"/>
  <c r="Y2370" i="4"/>
  <c r="X2370" i="4"/>
  <c r="W2370" i="4"/>
  <c r="V2370" i="4"/>
  <c r="U2370" i="4"/>
  <c r="T2370" i="4"/>
  <c r="AA2369" i="4"/>
  <c r="Z2369" i="4"/>
  <c r="Y2369" i="4"/>
  <c r="X2369" i="4"/>
  <c r="W2369" i="4"/>
  <c r="V2369" i="4"/>
  <c r="U2369" i="4"/>
  <c r="T2369" i="4"/>
  <c r="AA2368" i="4"/>
  <c r="Z2368" i="4"/>
  <c r="Y2368" i="4"/>
  <c r="X2368" i="4"/>
  <c r="W2368" i="4"/>
  <c r="V2368" i="4"/>
  <c r="U2368" i="4"/>
  <c r="T2368" i="4"/>
  <c r="AA2367" i="4"/>
  <c r="Z2367" i="4"/>
  <c r="Y2367" i="4"/>
  <c r="X2367" i="4"/>
  <c r="W2367" i="4"/>
  <c r="V2367" i="4"/>
  <c r="U2367" i="4"/>
  <c r="T2367" i="4"/>
  <c r="AA2366" i="4"/>
  <c r="Z2366" i="4"/>
  <c r="Y2366" i="4"/>
  <c r="X2366" i="4"/>
  <c r="W2366" i="4"/>
  <c r="V2366" i="4"/>
  <c r="U2366" i="4"/>
  <c r="T2366" i="4"/>
  <c r="AA2365" i="4"/>
  <c r="Z2365" i="4"/>
  <c r="Y2365" i="4"/>
  <c r="X2365" i="4"/>
  <c r="W2365" i="4"/>
  <c r="V2365" i="4"/>
  <c r="U2365" i="4"/>
  <c r="T2365" i="4"/>
  <c r="AA2364" i="4"/>
  <c r="Z2364" i="4"/>
  <c r="Y2364" i="4"/>
  <c r="X2364" i="4"/>
  <c r="W2364" i="4"/>
  <c r="V2364" i="4"/>
  <c r="U2364" i="4"/>
  <c r="T2364" i="4"/>
  <c r="AA2363" i="4"/>
  <c r="Z2363" i="4"/>
  <c r="Y2363" i="4"/>
  <c r="X2363" i="4"/>
  <c r="W2363" i="4"/>
  <c r="V2363" i="4"/>
  <c r="U2363" i="4"/>
  <c r="T2363" i="4"/>
  <c r="AA2362" i="4"/>
  <c r="Z2362" i="4"/>
  <c r="Y2362" i="4"/>
  <c r="X2362" i="4"/>
  <c r="W2362" i="4"/>
  <c r="V2362" i="4"/>
  <c r="U2362" i="4"/>
  <c r="T2362" i="4"/>
  <c r="AA2361" i="4"/>
  <c r="Z2361" i="4"/>
  <c r="Y2361" i="4"/>
  <c r="X2361" i="4"/>
  <c r="W2361" i="4"/>
  <c r="V2361" i="4"/>
  <c r="U2361" i="4"/>
  <c r="T2361" i="4"/>
  <c r="AA2360" i="4"/>
  <c r="Z2360" i="4"/>
  <c r="Y2360" i="4"/>
  <c r="X2360" i="4"/>
  <c r="W2360" i="4"/>
  <c r="V2360" i="4"/>
  <c r="U2360" i="4"/>
  <c r="T2360" i="4"/>
  <c r="AA2359" i="4"/>
  <c r="Z2359" i="4"/>
  <c r="Y2359" i="4"/>
  <c r="X2359" i="4"/>
  <c r="W2359" i="4"/>
  <c r="V2359" i="4"/>
  <c r="U2359" i="4"/>
  <c r="T2359" i="4"/>
  <c r="AA2358" i="4"/>
  <c r="Z2358" i="4"/>
  <c r="Y2358" i="4"/>
  <c r="X2358" i="4"/>
  <c r="W2358" i="4"/>
  <c r="V2358" i="4"/>
  <c r="U2358" i="4"/>
  <c r="T2358" i="4"/>
  <c r="AA2357" i="4"/>
  <c r="Z2357" i="4"/>
  <c r="Y2357" i="4"/>
  <c r="X2357" i="4"/>
  <c r="W2357" i="4"/>
  <c r="V2357" i="4"/>
  <c r="U2357" i="4"/>
  <c r="T2357" i="4"/>
  <c r="AA2356" i="4"/>
  <c r="Z2356" i="4"/>
  <c r="Y2356" i="4"/>
  <c r="X2356" i="4"/>
  <c r="W2356" i="4"/>
  <c r="V2356" i="4"/>
  <c r="U2356" i="4"/>
  <c r="T2356" i="4"/>
  <c r="AA2355" i="4"/>
  <c r="Z2355" i="4"/>
  <c r="Y2355" i="4"/>
  <c r="X2355" i="4"/>
  <c r="W2355" i="4"/>
  <c r="V2355" i="4"/>
  <c r="U2355" i="4"/>
  <c r="T2355" i="4"/>
  <c r="AA2354" i="4"/>
  <c r="Z2354" i="4"/>
  <c r="Y2354" i="4"/>
  <c r="X2354" i="4"/>
  <c r="W2354" i="4"/>
  <c r="V2354" i="4"/>
  <c r="U2354" i="4"/>
  <c r="T2354" i="4"/>
  <c r="AA2353" i="4"/>
  <c r="Z2353" i="4"/>
  <c r="Y2353" i="4"/>
  <c r="X2353" i="4"/>
  <c r="W2353" i="4"/>
  <c r="V2353" i="4"/>
  <c r="U2353" i="4"/>
  <c r="T2353" i="4"/>
  <c r="AA2352" i="4"/>
  <c r="Z2352" i="4"/>
  <c r="Y2352" i="4"/>
  <c r="X2352" i="4"/>
  <c r="W2352" i="4"/>
  <c r="V2352" i="4"/>
  <c r="U2352" i="4"/>
  <c r="T2352" i="4"/>
  <c r="AA2351" i="4"/>
  <c r="Z2351" i="4"/>
  <c r="Y2351" i="4"/>
  <c r="X2351" i="4"/>
  <c r="W2351" i="4"/>
  <c r="V2351" i="4"/>
  <c r="U2351" i="4"/>
  <c r="T2351" i="4"/>
  <c r="AA2350" i="4"/>
  <c r="Z2350" i="4"/>
  <c r="Y2350" i="4"/>
  <c r="X2350" i="4"/>
  <c r="W2350" i="4"/>
  <c r="V2350" i="4"/>
  <c r="U2350" i="4"/>
  <c r="T2350" i="4"/>
  <c r="AA2349" i="4"/>
  <c r="Z2349" i="4"/>
  <c r="Y2349" i="4"/>
  <c r="X2349" i="4"/>
  <c r="W2349" i="4"/>
  <c r="V2349" i="4"/>
  <c r="U2349" i="4"/>
  <c r="T2349" i="4"/>
  <c r="AA2348" i="4"/>
  <c r="Z2348" i="4"/>
  <c r="Y2348" i="4"/>
  <c r="X2348" i="4"/>
  <c r="W2348" i="4"/>
  <c r="V2348" i="4"/>
  <c r="U2348" i="4"/>
  <c r="T2348" i="4"/>
  <c r="AA2347" i="4"/>
  <c r="Z2347" i="4"/>
  <c r="Y2347" i="4"/>
  <c r="X2347" i="4"/>
  <c r="W2347" i="4"/>
  <c r="V2347" i="4"/>
  <c r="U2347" i="4"/>
  <c r="T2347" i="4"/>
  <c r="AA2346" i="4"/>
  <c r="Z2346" i="4"/>
  <c r="Y2346" i="4"/>
  <c r="X2346" i="4"/>
  <c r="W2346" i="4"/>
  <c r="V2346" i="4"/>
  <c r="U2346" i="4"/>
  <c r="T2346" i="4"/>
  <c r="AA2345" i="4"/>
  <c r="Z2345" i="4"/>
  <c r="Y2345" i="4"/>
  <c r="X2345" i="4"/>
  <c r="W2345" i="4"/>
  <c r="V2345" i="4"/>
  <c r="U2345" i="4"/>
  <c r="T2345" i="4"/>
  <c r="AA2344" i="4"/>
  <c r="Z2344" i="4"/>
  <c r="Y2344" i="4"/>
  <c r="X2344" i="4"/>
  <c r="W2344" i="4"/>
  <c r="V2344" i="4"/>
  <c r="U2344" i="4"/>
  <c r="T2344" i="4"/>
  <c r="AA2343" i="4"/>
  <c r="Z2343" i="4"/>
  <c r="Y2343" i="4"/>
  <c r="X2343" i="4"/>
  <c r="W2343" i="4"/>
  <c r="V2343" i="4"/>
  <c r="U2343" i="4"/>
  <c r="T2343" i="4"/>
  <c r="AA2342" i="4"/>
  <c r="Z2342" i="4"/>
  <c r="Y2342" i="4"/>
  <c r="X2342" i="4"/>
  <c r="W2342" i="4"/>
  <c r="V2342" i="4"/>
  <c r="U2342" i="4"/>
  <c r="T2342" i="4"/>
  <c r="AA2341" i="4"/>
  <c r="Z2341" i="4"/>
  <c r="Y2341" i="4"/>
  <c r="X2341" i="4"/>
  <c r="W2341" i="4"/>
  <c r="V2341" i="4"/>
  <c r="U2341" i="4"/>
  <c r="T2341" i="4"/>
  <c r="AA2340" i="4"/>
  <c r="Z2340" i="4"/>
  <c r="Y2340" i="4"/>
  <c r="X2340" i="4"/>
  <c r="W2340" i="4"/>
  <c r="V2340" i="4"/>
  <c r="U2340" i="4"/>
  <c r="T2340" i="4"/>
  <c r="AA2339" i="4"/>
  <c r="Z2339" i="4"/>
  <c r="Y2339" i="4"/>
  <c r="X2339" i="4"/>
  <c r="W2339" i="4"/>
  <c r="V2339" i="4"/>
  <c r="U2339" i="4"/>
  <c r="T2339" i="4"/>
  <c r="AA2338" i="4"/>
  <c r="Z2338" i="4"/>
  <c r="Y2338" i="4"/>
  <c r="X2338" i="4"/>
  <c r="W2338" i="4"/>
  <c r="V2338" i="4"/>
  <c r="U2338" i="4"/>
  <c r="T2338" i="4"/>
  <c r="AA2337" i="4"/>
  <c r="Z2337" i="4"/>
  <c r="Y2337" i="4"/>
  <c r="X2337" i="4"/>
  <c r="W2337" i="4"/>
  <c r="V2337" i="4"/>
  <c r="U2337" i="4"/>
  <c r="T2337" i="4"/>
  <c r="AA2336" i="4"/>
  <c r="Z2336" i="4"/>
  <c r="Y2336" i="4"/>
  <c r="X2336" i="4"/>
  <c r="W2336" i="4"/>
  <c r="V2336" i="4"/>
  <c r="U2336" i="4"/>
  <c r="T2336" i="4"/>
  <c r="AA2335" i="4"/>
  <c r="Z2335" i="4"/>
  <c r="Y2335" i="4"/>
  <c r="X2335" i="4"/>
  <c r="W2335" i="4"/>
  <c r="V2335" i="4"/>
  <c r="U2335" i="4"/>
  <c r="T2335" i="4"/>
  <c r="AA2334" i="4"/>
  <c r="Z2334" i="4"/>
  <c r="Y2334" i="4"/>
  <c r="X2334" i="4"/>
  <c r="W2334" i="4"/>
  <c r="V2334" i="4"/>
  <c r="U2334" i="4"/>
  <c r="T2334" i="4"/>
  <c r="AA2333" i="4"/>
  <c r="Z2333" i="4"/>
  <c r="Y2333" i="4"/>
  <c r="X2333" i="4"/>
  <c r="W2333" i="4"/>
  <c r="V2333" i="4"/>
  <c r="U2333" i="4"/>
  <c r="T2333" i="4"/>
  <c r="AA2332" i="4"/>
  <c r="Z2332" i="4"/>
  <c r="Y2332" i="4"/>
  <c r="X2332" i="4"/>
  <c r="W2332" i="4"/>
  <c r="V2332" i="4"/>
  <c r="U2332" i="4"/>
  <c r="T2332" i="4"/>
  <c r="AA2331" i="4"/>
  <c r="Z2331" i="4"/>
  <c r="Y2331" i="4"/>
  <c r="X2331" i="4"/>
  <c r="W2331" i="4"/>
  <c r="V2331" i="4"/>
  <c r="U2331" i="4"/>
  <c r="T2331" i="4"/>
  <c r="AA2330" i="4"/>
  <c r="Z2330" i="4"/>
  <c r="Y2330" i="4"/>
  <c r="X2330" i="4"/>
  <c r="W2330" i="4"/>
  <c r="V2330" i="4"/>
  <c r="U2330" i="4"/>
  <c r="T2330" i="4"/>
  <c r="AA2329" i="4"/>
  <c r="Z2329" i="4"/>
  <c r="Y2329" i="4"/>
  <c r="X2329" i="4"/>
  <c r="W2329" i="4"/>
  <c r="V2329" i="4"/>
  <c r="U2329" i="4"/>
  <c r="T2329" i="4"/>
  <c r="AA2328" i="4"/>
  <c r="Z2328" i="4"/>
  <c r="Y2328" i="4"/>
  <c r="X2328" i="4"/>
  <c r="W2328" i="4"/>
  <c r="V2328" i="4"/>
  <c r="U2328" i="4"/>
  <c r="T2328" i="4"/>
  <c r="AA2327" i="4"/>
  <c r="Z2327" i="4"/>
  <c r="Y2327" i="4"/>
  <c r="X2327" i="4"/>
  <c r="W2327" i="4"/>
  <c r="V2327" i="4"/>
  <c r="U2327" i="4"/>
  <c r="T2327" i="4"/>
  <c r="AA2326" i="4"/>
  <c r="Z2326" i="4"/>
  <c r="Y2326" i="4"/>
  <c r="X2326" i="4"/>
  <c r="W2326" i="4"/>
  <c r="V2326" i="4"/>
  <c r="U2326" i="4"/>
  <c r="T2326" i="4"/>
  <c r="AA2325" i="4"/>
  <c r="Z2325" i="4"/>
  <c r="Y2325" i="4"/>
  <c r="X2325" i="4"/>
  <c r="W2325" i="4"/>
  <c r="V2325" i="4"/>
  <c r="U2325" i="4"/>
  <c r="T2325" i="4"/>
  <c r="AA2324" i="4"/>
  <c r="Z2324" i="4"/>
  <c r="Y2324" i="4"/>
  <c r="X2324" i="4"/>
  <c r="W2324" i="4"/>
  <c r="V2324" i="4"/>
  <c r="U2324" i="4"/>
  <c r="T2324" i="4"/>
  <c r="AA2323" i="4"/>
  <c r="Z2323" i="4"/>
  <c r="Y2323" i="4"/>
  <c r="X2323" i="4"/>
  <c r="W2323" i="4"/>
  <c r="V2323" i="4"/>
  <c r="U2323" i="4"/>
  <c r="T2323" i="4"/>
  <c r="AA2322" i="4"/>
  <c r="Z2322" i="4"/>
  <c r="Y2322" i="4"/>
  <c r="X2322" i="4"/>
  <c r="W2322" i="4"/>
  <c r="V2322" i="4"/>
  <c r="U2322" i="4"/>
  <c r="T2322" i="4"/>
  <c r="AA2321" i="4"/>
  <c r="Z2321" i="4"/>
  <c r="Y2321" i="4"/>
  <c r="X2321" i="4"/>
  <c r="W2321" i="4"/>
  <c r="V2321" i="4"/>
  <c r="U2321" i="4"/>
  <c r="T2321" i="4"/>
  <c r="AA2320" i="4"/>
  <c r="Z2320" i="4"/>
  <c r="Y2320" i="4"/>
  <c r="X2320" i="4"/>
  <c r="W2320" i="4"/>
  <c r="V2320" i="4"/>
  <c r="U2320" i="4"/>
  <c r="T2320" i="4"/>
  <c r="AA2319" i="4"/>
  <c r="Z2319" i="4"/>
  <c r="Y2319" i="4"/>
  <c r="X2319" i="4"/>
  <c r="W2319" i="4"/>
  <c r="V2319" i="4"/>
  <c r="U2319" i="4"/>
  <c r="T2319" i="4"/>
  <c r="AA2318" i="4"/>
  <c r="Z2318" i="4"/>
  <c r="Y2318" i="4"/>
  <c r="X2318" i="4"/>
  <c r="W2318" i="4"/>
  <c r="V2318" i="4"/>
  <c r="U2318" i="4"/>
  <c r="T2318" i="4"/>
  <c r="AA2317" i="4"/>
  <c r="Z2317" i="4"/>
  <c r="Y2317" i="4"/>
  <c r="X2317" i="4"/>
  <c r="W2317" i="4"/>
  <c r="V2317" i="4"/>
  <c r="U2317" i="4"/>
  <c r="T2317" i="4"/>
  <c r="AA2316" i="4"/>
  <c r="Z2316" i="4"/>
  <c r="Y2316" i="4"/>
  <c r="X2316" i="4"/>
  <c r="W2316" i="4"/>
  <c r="V2316" i="4"/>
  <c r="U2316" i="4"/>
  <c r="T2316" i="4"/>
  <c r="AA2315" i="4"/>
  <c r="Z2315" i="4"/>
  <c r="Y2315" i="4"/>
  <c r="X2315" i="4"/>
  <c r="W2315" i="4"/>
  <c r="V2315" i="4"/>
  <c r="U2315" i="4"/>
  <c r="T2315" i="4"/>
  <c r="AA2314" i="4"/>
  <c r="Z2314" i="4"/>
  <c r="Y2314" i="4"/>
  <c r="X2314" i="4"/>
  <c r="W2314" i="4"/>
  <c r="V2314" i="4"/>
  <c r="U2314" i="4"/>
  <c r="T2314" i="4"/>
  <c r="AA2313" i="4"/>
  <c r="Z2313" i="4"/>
  <c r="Y2313" i="4"/>
  <c r="X2313" i="4"/>
  <c r="W2313" i="4"/>
  <c r="V2313" i="4"/>
  <c r="U2313" i="4"/>
  <c r="T2313" i="4"/>
  <c r="AA2312" i="4"/>
  <c r="Z2312" i="4"/>
  <c r="Y2312" i="4"/>
  <c r="X2312" i="4"/>
  <c r="W2312" i="4"/>
  <c r="V2312" i="4"/>
  <c r="U2312" i="4"/>
  <c r="T2312" i="4"/>
  <c r="AA2311" i="4"/>
  <c r="Z2311" i="4"/>
  <c r="Y2311" i="4"/>
  <c r="X2311" i="4"/>
  <c r="W2311" i="4"/>
  <c r="V2311" i="4"/>
  <c r="U2311" i="4"/>
  <c r="T2311" i="4"/>
  <c r="AA2310" i="4"/>
  <c r="Z2310" i="4"/>
  <c r="Y2310" i="4"/>
  <c r="X2310" i="4"/>
  <c r="W2310" i="4"/>
  <c r="V2310" i="4"/>
  <c r="U2310" i="4"/>
  <c r="T2310" i="4"/>
  <c r="AA2309" i="4"/>
  <c r="Z2309" i="4"/>
  <c r="Y2309" i="4"/>
  <c r="X2309" i="4"/>
  <c r="W2309" i="4"/>
  <c r="V2309" i="4"/>
  <c r="U2309" i="4"/>
  <c r="T2309" i="4"/>
  <c r="AA2308" i="4"/>
  <c r="Z2308" i="4"/>
  <c r="Y2308" i="4"/>
  <c r="X2308" i="4"/>
  <c r="W2308" i="4"/>
  <c r="V2308" i="4"/>
  <c r="U2308" i="4"/>
  <c r="T2308" i="4"/>
  <c r="AA2307" i="4"/>
  <c r="Z2307" i="4"/>
  <c r="Y2307" i="4"/>
  <c r="X2307" i="4"/>
  <c r="W2307" i="4"/>
  <c r="V2307" i="4"/>
  <c r="U2307" i="4"/>
  <c r="T2307" i="4"/>
  <c r="AA2306" i="4"/>
  <c r="Z2306" i="4"/>
  <c r="Y2306" i="4"/>
  <c r="X2306" i="4"/>
  <c r="W2306" i="4"/>
  <c r="V2306" i="4"/>
  <c r="U2306" i="4"/>
  <c r="T2306" i="4"/>
  <c r="AA2305" i="4"/>
  <c r="Z2305" i="4"/>
  <c r="Y2305" i="4"/>
  <c r="X2305" i="4"/>
  <c r="W2305" i="4"/>
  <c r="V2305" i="4"/>
  <c r="U2305" i="4"/>
  <c r="T2305" i="4"/>
  <c r="AA2304" i="4"/>
  <c r="Z2304" i="4"/>
  <c r="Y2304" i="4"/>
  <c r="X2304" i="4"/>
  <c r="W2304" i="4"/>
  <c r="V2304" i="4"/>
  <c r="U2304" i="4"/>
  <c r="T2304" i="4"/>
  <c r="AA2303" i="4"/>
  <c r="Z2303" i="4"/>
  <c r="Y2303" i="4"/>
  <c r="X2303" i="4"/>
  <c r="W2303" i="4"/>
  <c r="V2303" i="4"/>
  <c r="U2303" i="4"/>
  <c r="T2303" i="4"/>
  <c r="AA2302" i="4"/>
  <c r="Z2302" i="4"/>
  <c r="Y2302" i="4"/>
  <c r="X2302" i="4"/>
  <c r="W2302" i="4"/>
  <c r="V2302" i="4"/>
  <c r="U2302" i="4"/>
  <c r="T2302" i="4"/>
  <c r="AA2301" i="4"/>
  <c r="Z2301" i="4"/>
  <c r="Y2301" i="4"/>
  <c r="X2301" i="4"/>
  <c r="W2301" i="4"/>
  <c r="V2301" i="4"/>
  <c r="U2301" i="4"/>
  <c r="T2301" i="4"/>
  <c r="AA2300" i="4"/>
  <c r="Z2300" i="4"/>
  <c r="Y2300" i="4"/>
  <c r="X2300" i="4"/>
  <c r="W2300" i="4"/>
  <c r="V2300" i="4"/>
  <c r="U2300" i="4"/>
  <c r="T2300" i="4"/>
  <c r="AA2299" i="4"/>
  <c r="Z2299" i="4"/>
  <c r="Y2299" i="4"/>
  <c r="X2299" i="4"/>
  <c r="W2299" i="4"/>
  <c r="V2299" i="4"/>
  <c r="U2299" i="4"/>
  <c r="T2299" i="4"/>
  <c r="AA2298" i="4"/>
  <c r="Z2298" i="4"/>
  <c r="Y2298" i="4"/>
  <c r="X2298" i="4"/>
  <c r="W2298" i="4"/>
  <c r="V2298" i="4"/>
  <c r="U2298" i="4"/>
  <c r="T2298" i="4"/>
  <c r="AA2297" i="4"/>
  <c r="Z2297" i="4"/>
  <c r="Y2297" i="4"/>
  <c r="X2297" i="4"/>
  <c r="W2297" i="4"/>
  <c r="V2297" i="4"/>
  <c r="U2297" i="4"/>
  <c r="T2297" i="4"/>
  <c r="AA2296" i="4"/>
  <c r="Z2296" i="4"/>
  <c r="Y2296" i="4"/>
  <c r="X2296" i="4"/>
  <c r="W2296" i="4"/>
  <c r="V2296" i="4"/>
  <c r="U2296" i="4"/>
  <c r="T2296" i="4"/>
  <c r="AA2295" i="4"/>
  <c r="Z2295" i="4"/>
  <c r="Y2295" i="4"/>
  <c r="X2295" i="4"/>
  <c r="W2295" i="4"/>
  <c r="V2295" i="4"/>
  <c r="U2295" i="4"/>
  <c r="T2295" i="4"/>
  <c r="AA2294" i="4"/>
  <c r="Z2294" i="4"/>
  <c r="Y2294" i="4"/>
  <c r="X2294" i="4"/>
  <c r="W2294" i="4"/>
  <c r="V2294" i="4"/>
  <c r="U2294" i="4"/>
  <c r="T2294" i="4"/>
  <c r="AA2293" i="4"/>
  <c r="Z2293" i="4"/>
  <c r="Y2293" i="4"/>
  <c r="X2293" i="4"/>
  <c r="W2293" i="4"/>
  <c r="V2293" i="4"/>
  <c r="U2293" i="4"/>
  <c r="T2293" i="4"/>
  <c r="AA2292" i="4"/>
  <c r="Z2292" i="4"/>
  <c r="Y2292" i="4"/>
  <c r="X2292" i="4"/>
  <c r="W2292" i="4"/>
  <c r="V2292" i="4"/>
  <c r="U2292" i="4"/>
  <c r="T2292" i="4"/>
  <c r="AA2291" i="4"/>
  <c r="Z2291" i="4"/>
  <c r="Y2291" i="4"/>
  <c r="X2291" i="4"/>
  <c r="W2291" i="4"/>
  <c r="V2291" i="4"/>
  <c r="U2291" i="4"/>
  <c r="T2291" i="4"/>
  <c r="AA2290" i="4"/>
  <c r="Z2290" i="4"/>
  <c r="Y2290" i="4"/>
  <c r="X2290" i="4"/>
  <c r="W2290" i="4"/>
  <c r="V2290" i="4"/>
  <c r="U2290" i="4"/>
  <c r="T2290" i="4"/>
  <c r="AA2289" i="4"/>
  <c r="Z2289" i="4"/>
  <c r="Y2289" i="4"/>
  <c r="X2289" i="4"/>
  <c r="W2289" i="4"/>
  <c r="V2289" i="4"/>
  <c r="U2289" i="4"/>
  <c r="T2289" i="4"/>
  <c r="AA2288" i="4"/>
  <c r="Z2288" i="4"/>
  <c r="Y2288" i="4"/>
  <c r="X2288" i="4"/>
  <c r="W2288" i="4"/>
  <c r="V2288" i="4"/>
  <c r="U2288" i="4"/>
  <c r="T2288" i="4"/>
  <c r="AA2287" i="4"/>
  <c r="Z2287" i="4"/>
  <c r="Y2287" i="4"/>
  <c r="X2287" i="4"/>
  <c r="W2287" i="4"/>
  <c r="V2287" i="4"/>
  <c r="U2287" i="4"/>
  <c r="T2287" i="4"/>
  <c r="AA2286" i="4"/>
  <c r="Z2286" i="4"/>
  <c r="Y2286" i="4"/>
  <c r="X2286" i="4"/>
  <c r="W2286" i="4"/>
  <c r="V2286" i="4"/>
  <c r="U2286" i="4"/>
  <c r="T2286" i="4"/>
  <c r="AA2285" i="4"/>
  <c r="Z2285" i="4"/>
  <c r="Y2285" i="4"/>
  <c r="X2285" i="4"/>
  <c r="W2285" i="4"/>
  <c r="V2285" i="4"/>
  <c r="U2285" i="4"/>
  <c r="T2285" i="4"/>
  <c r="AA2284" i="4"/>
  <c r="Z2284" i="4"/>
  <c r="Y2284" i="4"/>
  <c r="X2284" i="4"/>
  <c r="W2284" i="4"/>
  <c r="V2284" i="4"/>
  <c r="U2284" i="4"/>
  <c r="T2284" i="4"/>
  <c r="AA2283" i="4"/>
  <c r="Z2283" i="4"/>
  <c r="Y2283" i="4"/>
  <c r="X2283" i="4"/>
  <c r="W2283" i="4"/>
  <c r="V2283" i="4"/>
  <c r="U2283" i="4"/>
  <c r="T2283" i="4"/>
  <c r="AA2282" i="4"/>
  <c r="Z2282" i="4"/>
  <c r="Y2282" i="4"/>
  <c r="X2282" i="4"/>
  <c r="W2282" i="4"/>
  <c r="V2282" i="4"/>
  <c r="U2282" i="4"/>
  <c r="T2282" i="4"/>
  <c r="AA2281" i="4"/>
  <c r="Z2281" i="4"/>
  <c r="Y2281" i="4"/>
  <c r="X2281" i="4"/>
  <c r="W2281" i="4"/>
  <c r="V2281" i="4"/>
  <c r="U2281" i="4"/>
  <c r="T2281" i="4"/>
  <c r="AA2280" i="4"/>
  <c r="Z2280" i="4"/>
  <c r="Y2280" i="4"/>
  <c r="X2280" i="4"/>
  <c r="W2280" i="4"/>
  <c r="V2280" i="4"/>
  <c r="U2280" i="4"/>
  <c r="T2280" i="4"/>
  <c r="AA2279" i="4"/>
  <c r="Z2279" i="4"/>
  <c r="Y2279" i="4"/>
  <c r="X2279" i="4"/>
  <c r="W2279" i="4"/>
  <c r="V2279" i="4"/>
  <c r="U2279" i="4"/>
  <c r="T2279" i="4"/>
  <c r="AA2278" i="4"/>
  <c r="Z2278" i="4"/>
  <c r="Y2278" i="4"/>
  <c r="X2278" i="4"/>
  <c r="W2278" i="4"/>
  <c r="V2278" i="4"/>
  <c r="U2278" i="4"/>
  <c r="T2278" i="4"/>
  <c r="AA2277" i="4"/>
  <c r="Z2277" i="4"/>
  <c r="Y2277" i="4"/>
  <c r="X2277" i="4"/>
  <c r="W2277" i="4"/>
  <c r="V2277" i="4"/>
  <c r="U2277" i="4"/>
  <c r="T2277" i="4"/>
  <c r="AA2276" i="4"/>
  <c r="Z2276" i="4"/>
  <c r="Y2276" i="4"/>
  <c r="X2276" i="4"/>
  <c r="W2276" i="4"/>
  <c r="V2276" i="4"/>
  <c r="U2276" i="4"/>
  <c r="T2276" i="4"/>
  <c r="AA2275" i="4"/>
  <c r="Z2275" i="4"/>
  <c r="Y2275" i="4"/>
  <c r="X2275" i="4"/>
  <c r="W2275" i="4"/>
  <c r="V2275" i="4"/>
  <c r="U2275" i="4"/>
  <c r="T2275" i="4"/>
  <c r="AA2274" i="4"/>
  <c r="Z2274" i="4"/>
  <c r="Y2274" i="4"/>
  <c r="X2274" i="4"/>
  <c r="W2274" i="4"/>
  <c r="V2274" i="4"/>
  <c r="U2274" i="4"/>
  <c r="T2274" i="4"/>
  <c r="AA2273" i="4"/>
  <c r="Z2273" i="4"/>
  <c r="Y2273" i="4"/>
  <c r="X2273" i="4"/>
  <c r="W2273" i="4"/>
  <c r="V2273" i="4"/>
  <c r="U2273" i="4"/>
  <c r="T2273" i="4"/>
  <c r="AA2272" i="4"/>
  <c r="Z2272" i="4"/>
  <c r="Y2272" i="4"/>
  <c r="X2272" i="4"/>
  <c r="W2272" i="4"/>
  <c r="V2272" i="4"/>
  <c r="U2272" i="4"/>
  <c r="T2272" i="4"/>
  <c r="AA2271" i="4"/>
  <c r="Z2271" i="4"/>
  <c r="Y2271" i="4"/>
  <c r="X2271" i="4"/>
  <c r="W2271" i="4"/>
  <c r="V2271" i="4"/>
  <c r="U2271" i="4"/>
  <c r="T2271" i="4"/>
  <c r="AA2270" i="4"/>
  <c r="Z2270" i="4"/>
  <c r="Y2270" i="4"/>
  <c r="X2270" i="4"/>
  <c r="W2270" i="4"/>
  <c r="V2270" i="4"/>
  <c r="U2270" i="4"/>
  <c r="T2270" i="4"/>
  <c r="AA2269" i="4"/>
  <c r="Z2269" i="4"/>
  <c r="Y2269" i="4"/>
  <c r="X2269" i="4"/>
  <c r="W2269" i="4"/>
  <c r="V2269" i="4"/>
  <c r="U2269" i="4"/>
  <c r="T2269" i="4"/>
  <c r="AA2268" i="4"/>
  <c r="Z2268" i="4"/>
  <c r="Y2268" i="4"/>
  <c r="X2268" i="4"/>
  <c r="W2268" i="4"/>
  <c r="V2268" i="4"/>
  <c r="U2268" i="4"/>
  <c r="T2268" i="4"/>
  <c r="AA2267" i="4"/>
  <c r="Z2267" i="4"/>
  <c r="Y2267" i="4"/>
  <c r="X2267" i="4"/>
  <c r="W2267" i="4"/>
  <c r="V2267" i="4"/>
  <c r="U2267" i="4"/>
  <c r="T2267" i="4"/>
  <c r="AA2266" i="4"/>
  <c r="Z2266" i="4"/>
  <c r="Y2266" i="4"/>
  <c r="X2266" i="4"/>
  <c r="W2266" i="4"/>
  <c r="V2266" i="4"/>
  <c r="U2266" i="4"/>
  <c r="T2266" i="4"/>
  <c r="AA2265" i="4"/>
  <c r="Z2265" i="4"/>
  <c r="Y2265" i="4"/>
  <c r="X2265" i="4"/>
  <c r="W2265" i="4"/>
  <c r="V2265" i="4"/>
  <c r="U2265" i="4"/>
  <c r="T2265" i="4"/>
  <c r="AA2264" i="4"/>
  <c r="Z2264" i="4"/>
  <c r="Y2264" i="4"/>
  <c r="X2264" i="4"/>
  <c r="W2264" i="4"/>
  <c r="V2264" i="4"/>
  <c r="U2264" i="4"/>
  <c r="T2264" i="4"/>
  <c r="AA2263" i="4"/>
  <c r="Z2263" i="4"/>
  <c r="Y2263" i="4"/>
  <c r="X2263" i="4"/>
  <c r="W2263" i="4"/>
  <c r="V2263" i="4"/>
  <c r="U2263" i="4"/>
  <c r="T2263" i="4"/>
  <c r="AA2262" i="4"/>
  <c r="Z2262" i="4"/>
  <c r="Y2262" i="4"/>
  <c r="X2262" i="4"/>
  <c r="W2262" i="4"/>
  <c r="V2262" i="4"/>
  <c r="U2262" i="4"/>
  <c r="T2262" i="4"/>
  <c r="AA2261" i="4"/>
  <c r="Z2261" i="4"/>
  <c r="Y2261" i="4"/>
  <c r="X2261" i="4"/>
  <c r="W2261" i="4"/>
  <c r="V2261" i="4"/>
  <c r="U2261" i="4"/>
  <c r="T2261" i="4"/>
  <c r="AA2260" i="4"/>
  <c r="Z2260" i="4"/>
  <c r="Y2260" i="4"/>
  <c r="X2260" i="4"/>
  <c r="W2260" i="4"/>
  <c r="V2260" i="4"/>
  <c r="U2260" i="4"/>
  <c r="T2260" i="4"/>
  <c r="AA2259" i="4"/>
  <c r="Z2259" i="4"/>
  <c r="Y2259" i="4"/>
  <c r="X2259" i="4"/>
  <c r="W2259" i="4"/>
  <c r="V2259" i="4"/>
  <c r="U2259" i="4"/>
  <c r="T2259" i="4"/>
  <c r="AA2258" i="4"/>
  <c r="Z2258" i="4"/>
  <c r="Y2258" i="4"/>
  <c r="X2258" i="4"/>
  <c r="W2258" i="4"/>
  <c r="V2258" i="4"/>
  <c r="U2258" i="4"/>
  <c r="T2258" i="4"/>
  <c r="AA2257" i="4"/>
  <c r="Z2257" i="4"/>
  <c r="Y2257" i="4"/>
  <c r="X2257" i="4"/>
  <c r="W2257" i="4"/>
  <c r="V2257" i="4"/>
  <c r="U2257" i="4"/>
  <c r="T2257" i="4"/>
  <c r="AA2256" i="4"/>
  <c r="Z2256" i="4"/>
  <c r="Y2256" i="4"/>
  <c r="X2256" i="4"/>
  <c r="W2256" i="4"/>
  <c r="V2256" i="4"/>
  <c r="U2256" i="4"/>
  <c r="T2256" i="4"/>
  <c r="AA2255" i="4"/>
  <c r="Z2255" i="4"/>
  <c r="Y2255" i="4"/>
  <c r="X2255" i="4"/>
  <c r="W2255" i="4"/>
  <c r="V2255" i="4"/>
  <c r="U2255" i="4"/>
  <c r="T2255" i="4"/>
  <c r="AA2254" i="4"/>
  <c r="Z2254" i="4"/>
  <c r="Y2254" i="4"/>
  <c r="X2254" i="4"/>
  <c r="W2254" i="4"/>
  <c r="V2254" i="4"/>
  <c r="U2254" i="4"/>
  <c r="T2254" i="4"/>
  <c r="AA2253" i="4"/>
  <c r="Z2253" i="4"/>
  <c r="Y2253" i="4"/>
  <c r="X2253" i="4"/>
  <c r="W2253" i="4"/>
  <c r="V2253" i="4"/>
  <c r="U2253" i="4"/>
  <c r="T2253" i="4"/>
  <c r="AA2252" i="4"/>
  <c r="Z2252" i="4"/>
  <c r="Y2252" i="4"/>
  <c r="X2252" i="4"/>
  <c r="W2252" i="4"/>
  <c r="V2252" i="4"/>
  <c r="U2252" i="4"/>
  <c r="T2252" i="4"/>
  <c r="AA2251" i="4"/>
  <c r="Z2251" i="4"/>
  <c r="Y2251" i="4"/>
  <c r="X2251" i="4"/>
  <c r="W2251" i="4"/>
  <c r="V2251" i="4"/>
  <c r="U2251" i="4"/>
  <c r="T2251" i="4"/>
  <c r="AA2250" i="4"/>
  <c r="Z2250" i="4"/>
  <c r="Y2250" i="4"/>
  <c r="X2250" i="4"/>
  <c r="W2250" i="4"/>
  <c r="V2250" i="4"/>
  <c r="U2250" i="4"/>
  <c r="T2250" i="4"/>
  <c r="AA2249" i="4"/>
  <c r="Z2249" i="4"/>
  <c r="Y2249" i="4"/>
  <c r="X2249" i="4"/>
  <c r="W2249" i="4"/>
  <c r="V2249" i="4"/>
  <c r="U2249" i="4"/>
  <c r="T2249" i="4"/>
  <c r="AA2248" i="4"/>
  <c r="Z2248" i="4"/>
  <c r="Y2248" i="4"/>
  <c r="X2248" i="4"/>
  <c r="W2248" i="4"/>
  <c r="V2248" i="4"/>
  <c r="U2248" i="4"/>
  <c r="T2248" i="4"/>
  <c r="AA2247" i="4"/>
  <c r="Z2247" i="4"/>
  <c r="Y2247" i="4"/>
  <c r="X2247" i="4"/>
  <c r="W2247" i="4"/>
  <c r="V2247" i="4"/>
  <c r="U2247" i="4"/>
  <c r="T2247" i="4"/>
  <c r="AA2246" i="4"/>
  <c r="Z2246" i="4"/>
  <c r="Y2246" i="4"/>
  <c r="X2246" i="4"/>
  <c r="W2246" i="4"/>
  <c r="V2246" i="4"/>
  <c r="U2246" i="4"/>
  <c r="T2246" i="4"/>
  <c r="AA2245" i="4"/>
  <c r="Z2245" i="4"/>
  <c r="Y2245" i="4"/>
  <c r="X2245" i="4"/>
  <c r="W2245" i="4"/>
  <c r="V2245" i="4"/>
  <c r="U2245" i="4"/>
  <c r="T2245" i="4"/>
  <c r="AA2244" i="4"/>
  <c r="Z2244" i="4"/>
  <c r="Y2244" i="4"/>
  <c r="X2244" i="4"/>
  <c r="W2244" i="4"/>
  <c r="V2244" i="4"/>
  <c r="U2244" i="4"/>
  <c r="T2244" i="4"/>
  <c r="AA2243" i="4"/>
  <c r="Z2243" i="4"/>
  <c r="Y2243" i="4"/>
  <c r="X2243" i="4"/>
  <c r="W2243" i="4"/>
  <c r="V2243" i="4"/>
  <c r="U2243" i="4"/>
  <c r="T2243" i="4"/>
  <c r="AA2242" i="4"/>
  <c r="Z2242" i="4"/>
  <c r="Y2242" i="4"/>
  <c r="X2242" i="4"/>
  <c r="W2242" i="4"/>
  <c r="V2242" i="4"/>
  <c r="U2242" i="4"/>
  <c r="T2242" i="4"/>
  <c r="AA2241" i="4"/>
  <c r="Z2241" i="4"/>
  <c r="Y2241" i="4"/>
  <c r="X2241" i="4"/>
  <c r="W2241" i="4"/>
  <c r="V2241" i="4"/>
  <c r="U2241" i="4"/>
  <c r="T2241" i="4"/>
  <c r="AA2240" i="4"/>
  <c r="Z2240" i="4"/>
  <c r="Y2240" i="4"/>
  <c r="X2240" i="4"/>
  <c r="W2240" i="4"/>
  <c r="V2240" i="4"/>
  <c r="U2240" i="4"/>
  <c r="T2240" i="4"/>
  <c r="AA2239" i="4"/>
  <c r="Z2239" i="4"/>
  <c r="Y2239" i="4"/>
  <c r="X2239" i="4"/>
  <c r="W2239" i="4"/>
  <c r="V2239" i="4"/>
  <c r="U2239" i="4"/>
  <c r="T2239" i="4"/>
  <c r="AA2238" i="4"/>
  <c r="Z2238" i="4"/>
  <c r="Y2238" i="4"/>
  <c r="X2238" i="4"/>
  <c r="W2238" i="4"/>
  <c r="V2238" i="4"/>
  <c r="U2238" i="4"/>
  <c r="T2238" i="4"/>
  <c r="AA2237" i="4"/>
  <c r="Z2237" i="4"/>
  <c r="Y2237" i="4"/>
  <c r="X2237" i="4"/>
  <c r="W2237" i="4"/>
  <c r="V2237" i="4"/>
  <c r="U2237" i="4"/>
  <c r="T2237" i="4"/>
  <c r="AA2236" i="4"/>
  <c r="Z2236" i="4"/>
  <c r="Y2236" i="4"/>
  <c r="X2236" i="4"/>
  <c r="W2236" i="4"/>
  <c r="V2236" i="4"/>
  <c r="U2236" i="4"/>
  <c r="T2236" i="4"/>
  <c r="AA2235" i="4"/>
  <c r="Z2235" i="4"/>
  <c r="Y2235" i="4"/>
  <c r="X2235" i="4"/>
  <c r="W2235" i="4"/>
  <c r="V2235" i="4"/>
  <c r="U2235" i="4"/>
  <c r="T2235" i="4"/>
  <c r="AA2234" i="4"/>
  <c r="Z2234" i="4"/>
  <c r="Y2234" i="4"/>
  <c r="X2234" i="4"/>
  <c r="W2234" i="4"/>
  <c r="V2234" i="4"/>
  <c r="U2234" i="4"/>
  <c r="T2234" i="4"/>
  <c r="AA2233" i="4"/>
  <c r="Z2233" i="4"/>
  <c r="Y2233" i="4"/>
  <c r="X2233" i="4"/>
  <c r="W2233" i="4"/>
  <c r="V2233" i="4"/>
  <c r="U2233" i="4"/>
  <c r="T2233" i="4"/>
  <c r="AA2232" i="4"/>
  <c r="Z2232" i="4"/>
  <c r="Y2232" i="4"/>
  <c r="X2232" i="4"/>
  <c r="W2232" i="4"/>
  <c r="V2232" i="4"/>
  <c r="U2232" i="4"/>
  <c r="T2232" i="4"/>
  <c r="AA2231" i="4"/>
  <c r="Z2231" i="4"/>
  <c r="Y2231" i="4"/>
  <c r="X2231" i="4"/>
  <c r="W2231" i="4"/>
  <c r="V2231" i="4"/>
  <c r="U2231" i="4"/>
  <c r="T2231" i="4"/>
  <c r="AA2230" i="4"/>
  <c r="Z2230" i="4"/>
  <c r="Y2230" i="4"/>
  <c r="X2230" i="4"/>
  <c r="W2230" i="4"/>
  <c r="V2230" i="4"/>
  <c r="U2230" i="4"/>
  <c r="T2230" i="4"/>
  <c r="AA2229" i="4"/>
  <c r="Z2229" i="4"/>
  <c r="Y2229" i="4"/>
  <c r="X2229" i="4"/>
  <c r="W2229" i="4"/>
  <c r="V2229" i="4"/>
  <c r="U2229" i="4"/>
  <c r="T2229" i="4"/>
  <c r="AA2228" i="4"/>
  <c r="Z2228" i="4"/>
  <c r="Y2228" i="4"/>
  <c r="X2228" i="4"/>
  <c r="W2228" i="4"/>
  <c r="V2228" i="4"/>
  <c r="U2228" i="4"/>
  <c r="T2228" i="4"/>
  <c r="AA2227" i="4"/>
  <c r="Z2227" i="4"/>
  <c r="Y2227" i="4"/>
  <c r="X2227" i="4"/>
  <c r="W2227" i="4"/>
  <c r="V2227" i="4"/>
  <c r="U2227" i="4"/>
  <c r="T2227" i="4"/>
  <c r="AA2226" i="4"/>
  <c r="Z2226" i="4"/>
  <c r="Y2226" i="4"/>
  <c r="X2226" i="4"/>
  <c r="W2226" i="4"/>
  <c r="V2226" i="4"/>
  <c r="U2226" i="4"/>
  <c r="T2226" i="4"/>
  <c r="AA2225" i="4"/>
  <c r="Z2225" i="4"/>
  <c r="Y2225" i="4"/>
  <c r="X2225" i="4"/>
  <c r="W2225" i="4"/>
  <c r="V2225" i="4"/>
  <c r="U2225" i="4"/>
  <c r="T2225" i="4"/>
  <c r="AA2224" i="4"/>
  <c r="Z2224" i="4"/>
  <c r="Y2224" i="4"/>
  <c r="X2224" i="4"/>
  <c r="W2224" i="4"/>
  <c r="V2224" i="4"/>
  <c r="U2224" i="4"/>
  <c r="T2224" i="4"/>
  <c r="AA2223" i="4"/>
  <c r="Z2223" i="4"/>
  <c r="Y2223" i="4"/>
  <c r="X2223" i="4"/>
  <c r="W2223" i="4"/>
  <c r="V2223" i="4"/>
  <c r="U2223" i="4"/>
  <c r="T2223" i="4"/>
  <c r="AA2222" i="4"/>
  <c r="Z2222" i="4"/>
  <c r="Y2222" i="4"/>
  <c r="X2222" i="4"/>
  <c r="W2222" i="4"/>
  <c r="V2222" i="4"/>
  <c r="U2222" i="4"/>
  <c r="T2222" i="4"/>
  <c r="AA2221" i="4"/>
  <c r="Z2221" i="4"/>
  <c r="Y2221" i="4"/>
  <c r="X2221" i="4"/>
  <c r="W2221" i="4"/>
  <c r="V2221" i="4"/>
  <c r="U2221" i="4"/>
  <c r="T2221" i="4"/>
  <c r="AA2220" i="4"/>
  <c r="Z2220" i="4"/>
  <c r="Y2220" i="4"/>
  <c r="X2220" i="4"/>
  <c r="W2220" i="4"/>
  <c r="V2220" i="4"/>
  <c r="U2220" i="4"/>
  <c r="T2220" i="4"/>
  <c r="AA2219" i="4"/>
  <c r="Z2219" i="4"/>
  <c r="Y2219" i="4"/>
  <c r="X2219" i="4"/>
  <c r="W2219" i="4"/>
  <c r="V2219" i="4"/>
  <c r="U2219" i="4"/>
  <c r="T2219" i="4"/>
  <c r="AA2218" i="4"/>
  <c r="Z2218" i="4"/>
  <c r="Y2218" i="4"/>
  <c r="X2218" i="4"/>
  <c r="W2218" i="4"/>
  <c r="V2218" i="4"/>
  <c r="U2218" i="4"/>
  <c r="T2218" i="4"/>
  <c r="AA2217" i="4"/>
  <c r="Z2217" i="4"/>
  <c r="Y2217" i="4"/>
  <c r="X2217" i="4"/>
  <c r="W2217" i="4"/>
  <c r="V2217" i="4"/>
  <c r="U2217" i="4"/>
  <c r="T2217" i="4"/>
  <c r="AA2216" i="4"/>
  <c r="Z2216" i="4"/>
  <c r="Y2216" i="4"/>
  <c r="X2216" i="4"/>
  <c r="W2216" i="4"/>
  <c r="V2216" i="4"/>
  <c r="U2216" i="4"/>
  <c r="T2216" i="4"/>
  <c r="AA2215" i="4"/>
  <c r="Z2215" i="4"/>
  <c r="Y2215" i="4"/>
  <c r="X2215" i="4"/>
  <c r="W2215" i="4"/>
  <c r="V2215" i="4"/>
  <c r="U2215" i="4"/>
  <c r="T2215" i="4"/>
  <c r="AA2214" i="4"/>
  <c r="Z2214" i="4"/>
  <c r="Y2214" i="4"/>
  <c r="X2214" i="4"/>
  <c r="W2214" i="4"/>
  <c r="V2214" i="4"/>
  <c r="U2214" i="4"/>
  <c r="T2214" i="4"/>
  <c r="AA2213" i="4"/>
  <c r="Z2213" i="4"/>
  <c r="Y2213" i="4"/>
  <c r="X2213" i="4"/>
  <c r="W2213" i="4"/>
  <c r="V2213" i="4"/>
  <c r="U2213" i="4"/>
  <c r="T2213" i="4"/>
  <c r="AA2212" i="4"/>
  <c r="Z2212" i="4"/>
  <c r="Y2212" i="4"/>
  <c r="X2212" i="4"/>
  <c r="W2212" i="4"/>
  <c r="V2212" i="4"/>
  <c r="U2212" i="4"/>
  <c r="T2212" i="4"/>
  <c r="AA2211" i="4"/>
  <c r="Z2211" i="4"/>
  <c r="Y2211" i="4"/>
  <c r="X2211" i="4"/>
  <c r="W2211" i="4"/>
  <c r="V2211" i="4"/>
  <c r="U2211" i="4"/>
  <c r="T2211" i="4"/>
  <c r="AA2210" i="4"/>
  <c r="Z2210" i="4"/>
  <c r="Y2210" i="4"/>
  <c r="X2210" i="4"/>
  <c r="W2210" i="4"/>
  <c r="V2210" i="4"/>
  <c r="U2210" i="4"/>
  <c r="T2210" i="4"/>
  <c r="AA2209" i="4"/>
  <c r="Z2209" i="4"/>
  <c r="Y2209" i="4"/>
  <c r="X2209" i="4"/>
  <c r="W2209" i="4"/>
  <c r="V2209" i="4"/>
  <c r="U2209" i="4"/>
  <c r="T2209" i="4"/>
  <c r="AA2208" i="4"/>
  <c r="Z2208" i="4"/>
  <c r="Y2208" i="4"/>
  <c r="X2208" i="4"/>
  <c r="W2208" i="4"/>
  <c r="V2208" i="4"/>
  <c r="U2208" i="4"/>
  <c r="T2208" i="4"/>
  <c r="AA2207" i="4"/>
  <c r="Z2207" i="4"/>
  <c r="Y2207" i="4"/>
  <c r="X2207" i="4"/>
  <c r="W2207" i="4"/>
  <c r="V2207" i="4"/>
  <c r="U2207" i="4"/>
  <c r="T2207" i="4"/>
  <c r="AA2206" i="4"/>
  <c r="Z2206" i="4"/>
  <c r="Y2206" i="4"/>
  <c r="X2206" i="4"/>
  <c r="W2206" i="4"/>
  <c r="V2206" i="4"/>
  <c r="U2206" i="4"/>
  <c r="T2206" i="4"/>
  <c r="AA2205" i="4"/>
  <c r="Z2205" i="4"/>
  <c r="Y2205" i="4"/>
  <c r="X2205" i="4"/>
  <c r="W2205" i="4"/>
  <c r="V2205" i="4"/>
  <c r="U2205" i="4"/>
  <c r="T2205" i="4"/>
  <c r="AA2204" i="4"/>
  <c r="Z2204" i="4"/>
  <c r="Y2204" i="4"/>
  <c r="X2204" i="4"/>
  <c r="W2204" i="4"/>
  <c r="V2204" i="4"/>
  <c r="U2204" i="4"/>
  <c r="T2204" i="4"/>
  <c r="AA2203" i="4"/>
  <c r="Z2203" i="4"/>
  <c r="Y2203" i="4"/>
  <c r="X2203" i="4"/>
  <c r="W2203" i="4"/>
  <c r="V2203" i="4"/>
  <c r="U2203" i="4"/>
  <c r="T2203" i="4"/>
  <c r="AA2202" i="4"/>
  <c r="Z2202" i="4"/>
  <c r="Y2202" i="4"/>
  <c r="X2202" i="4"/>
  <c r="W2202" i="4"/>
  <c r="V2202" i="4"/>
  <c r="U2202" i="4"/>
  <c r="T2202" i="4"/>
  <c r="AA2201" i="4"/>
  <c r="Z2201" i="4"/>
  <c r="Y2201" i="4"/>
  <c r="X2201" i="4"/>
  <c r="W2201" i="4"/>
  <c r="V2201" i="4"/>
  <c r="U2201" i="4"/>
  <c r="T2201" i="4"/>
  <c r="AA2200" i="4"/>
  <c r="Z2200" i="4"/>
  <c r="Y2200" i="4"/>
  <c r="X2200" i="4"/>
  <c r="W2200" i="4"/>
  <c r="V2200" i="4"/>
  <c r="U2200" i="4"/>
  <c r="T2200" i="4"/>
  <c r="AA2199" i="4"/>
  <c r="Z2199" i="4"/>
  <c r="Y2199" i="4"/>
  <c r="X2199" i="4"/>
  <c r="W2199" i="4"/>
  <c r="V2199" i="4"/>
  <c r="U2199" i="4"/>
  <c r="T2199" i="4"/>
  <c r="AA2198" i="4"/>
  <c r="Z2198" i="4"/>
  <c r="Y2198" i="4"/>
  <c r="X2198" i="4"/>
  <c r="W2198" i="4"/>
  <c r="V2198" i="4"/>
  <c r="U2198" i="4"/>
  <c r="T2198" i="4"/>
  <c r="AA2197" i="4"/>
  <c r="Z2197" i="4"/>
  <c r="Y2197" i="4"/>
  <c r="X2197" i="4"/>
  <c r="W2197" i="4"/>
  <c r="V2197" i="4"/>
  <c r="U2197" i="4"/>
  <c r="T2197" i="4"/>
  <c r="AA2196" i="4"/>
  <c r="Z2196" i="4"/>
  <c r="Y2196" i="4"/>
  <c r="X2196" i="4"/>
  <c r="W2196" i="4"/>
  <c r="V2196" i="4"/>
  <c r="U2196" i="4"/>
  <c r="T2196" i="4"/>
  <c r="AA2195" i="4"/>
  <c r="Z2195" i="4"/>
  <c r="Y2195" i="4"/>
  <c r="X2195" i="4"/>
  <c r="W2195" i="4"/>
  <c r="V2195" i="4"/>
  <c r="U2195" i="4"/>
  <c r="T2195" i="4"/>
  <c r="AA2194" i="4"/>
  <c r="Z2194" i="4"/>
  <c r="Y2194" i="4"/>
  <c r="X2194" i="4"/>
  <c r="W2194" i="4"/>
  <c r="V2194" i="4"/>
  <c r="U2194" i="4"/>
  <c r="T2194" i="4"/>
  <c r="AA2193" i="4"/>
  <c r="Z2193" i="4"/>
  <c r="Y2193" i="4"/>
  <c r="X2193" i="4"/>
  <c r="W2193" i="4"/>
  <c r="V2193" i="4"/>
  <c r="U2193" i="4"/>
  <c r="T2193" i="4"/>
  <c r="AA2192" i="4"/>
  <c r="Z2192" i="4"/>
  <c r="Y2192" i="4"/>
  <c r="X2192" i="4"/>
  <c r="W2192" i="4"/>
  <c r="V2192" i="4"/>
  <c r="U2192" i="4"/>
  <c r="T2192" i="4"/>
  <c r="AA2191" i="4"/>
  <c r="Z2191" i="4"/>
  <c r="Y2191" i="4"/>
  <c r="X2191" i="4"/>
  <c r="W2191" i="4"/>
  <c r="V2191" i="4"/>
  <c r="U2191" i="4"/>
  <c r="T2191" i="4"/>
  <c r="AA2190" i="4"/>
  <c r="Z2190" i="4"/>
  <c r="Y2190" i="4"/>
  <c r="X2190" i="4"/>
  <c r="W2190" i="4"/>
  <c r="V2190" i="4"/>
  <c r="U2190" i="4"/>
  <c r="T2190" i="4"/>
  <c r="AA2189" i="4"/>
  <c r="Z2189" i="4"/>
  <c r="Y2189" i="4"/>
  <c r="X2189" i="4"/>
  <c r="W2189" i="4"/>
  <c r="V2189" i="4"/>
  <c r="U2189" i="4"/>
  <c r="T2189" i="4"/>
  <c r="AA2188" i="4"/>
  <c r="Z2188" i="4"/>
  <c r="Y2188" i="4"/>
  <c r="X2188" i="4"/>
  <c r="W2188" i="4"/>
  <c r="V2188" i="4"/>
  <c r="U2188" i="4"/>
  <c r="T2188" i="4"/>
  <c r="AA2187" i="4"/>
  <c r="Z2187" i="4"/>
  <c r="Y2187" i="4"/>
  <c r="X2187" i="4"/>
  <c r="W2187" i="4"/>
  <c r="V2187" i="4"/>
  <c r="U2187" i="4"/>
  <c r="T2187" i="4"/>
  <c r="AA2186" i="4"/>
  <c r="Z2186" i="4"/>
  <c r="Y2186" i="4"/>
  <c r="X2186" i="4"/>
  <c r="W2186" i="4"/>
  <c r="V2186" i="4"/>
  <c r="U2186" i="4"/>
  <c r="T2186" i="4"/>
  <c r="AA2185" i="4"/>
  <c r="Z2185" i="4"/>
  <c r="Y2185" i="4"/>
  <c r="X2185" i="4"/>
  <c r="W2185" i="4"/>
  <c r="V2185" i="4"/>
  <c r="U2185" i="4"/>
  <c r="T2185" i="4"/>
  <c r="AA2184" i="4"/>
  <c r="Z2184" i="4"/>
  <c r="Y2184" i="4"/>
  <c r="X2184" i="4"/>
  <c r="W2184" i="4"/>
  <c r="V2184" i="4"/>
  <c r="U2184" i="4"/>
  <c r="T2184" i="4"/>
  <c r="AA2183" i="4"/>
  <c r="Z2183" i="4"/>
  <c r="Y2183" i="4"/>
  <c r="X2183" i="4"/>
  <c r="W2183" i="4"/>
  <c r="V2183" i="4"/>
  <c r="U2183" i="4"/>
  <c r="T2183" i="4"/>
  <c r="AA2182" i="4"/>
  <c r="Z2182" i="4"/>
  <c r="Y2182" i="4"/>
  <c r="X2182" i="4"/>
  <c r="W2182" i="4"/>
  <c r="V2182" i="4"/>
  <c r="U2182" i="4"/>
  <c r="T2182" i="4"/>
  <c r="AA2181" i="4"/>
  <c r="Z2181" i="4"/>
  <c r="Y2181" i="4"/>
  <c r="X2181" i="4"/>
  <c r="W2181" i="4"/>
  <c r="V2181" i="4"/>
  <c r="U2181" i="4"/>
  <c r="T2181" i="4"/>
  <c r="AA2180" i="4"/>
  <c r="Z2180" i="4"/>
  <c r="Y2180" i="4"/>
  <c r="X2180" i="4"/>
  <c r="W2180" i="4"/>
  <c r="V2180" i="4"/>
  <c r="U2180" i="4"/>
  <c r="T2180" i="4"/>
  <c r="AA2179" i="4"/>
  <c r="Z2179" i="4"/>
  <c r="Y2179" i="4"/>
  <c r="X2179" i="4"/>
  <c r="W2179" i="4"/>
  <c r="V2179" i="4"/>
  <c r="U2179" i="4"/>
  <c r="T2179" i="4"/>
  <c r="AA2178" i="4"/>
  <c r="Z2178" i="4"/>
  <c r="Y2178" i="4"/>
  <c r="X2178" i="4"/>
  <c r="W2178" i="4"/>
  <c r="V2178" i="4"/>
  <c r="U2178" i="4"/>
  <c r="T2178" i="4"/>
  <c r="AA2177" i="4"/>
  <c r="Z2177" i="4"/>
  <c r="Y2177" i="4"/>
  <c r="X2177" i="4"/>
  <c r="W2177" i="4"/>
  <c r="V2177" i="4"/>
  <c r="U2177" i="4"/>
  <c r="T2177" i="4"/>
  <c r="AA2176" i="4"/>
  <c r="Z2176" i="4"/>
  <c r="Y2176" i="4"/>
  <c r="X2176" i="4"/>
  <c r="W2176" i="4"/>
  <c r="V2176" i="4"/>
  <c r="U2176" i="4"/>
  <c r="T2176" i="4"/>
  <c r="AA2175" i="4"/>
  <c r="Z2175" i="4"/>
  <c r="Y2175" i="4"/>
  <c r="X2175" i="4"/>
  <c r="W2175" i="4"/>
  <c r="V2175" i="4"/>
  <c r="U2175" i="4"/>
  <c r="T2175" i="4"/>
  <c r="AA2174" i="4"/>
  <c r="Z2174" i="4"/>
  <c r="Y2174" i="4"/>
  <c r="X2174" i="4"/>
  <c r="W2174" i="4"/>
  <c r="V2174" i="4"/>
  <c r="U2174" i="4"/>
  <c r="T2174" i="4"/>
  <c r="AA2173" i="4"/>
  <c r="Z2173" i="4"/>
  <c r="Y2173" i="4"/>
  <c r="X2173" i="4"/>
  <c r="W2173" i="4"/>
  <c r="V2173" i="4"/>
  <c r="U2173" i="4"/>
  <c r="T2173" i="4"/>
  <c r="AA2172" i="4"/>
  <c r="Z2172" i="4"/>
  <c r="Y2172" i="4"/>
  <c r="X2172" i="4"/>
  <c r="W2172" i="4"/>
  <c r="V2172" i="4"/>
  <c r="U2172" i="4"/>
  <c r="T2172" i="4"/>
  <c r="AA2171" i="4"/>
  <c r="Z2171" i="4"/>
  <c r="Y2171" i="4"/>
  <c r="X2171" i="4"/>
  <c r="W2171" i="4"/>
  <c r="V2171" i="4"/>
  <c r="U2171" i="4"/>
  <c r="T2171" i="4"/>
  <c r="AA2170" i="4"/>
  <c r="Z2170" i="4"/>
  <c r="Y2170" i="4"/>
  <c r="X2170" i="4"/>
  <c r="W2170" i="4"/>
  <c r="V2170" i="4"/>
  <c r="U2170" i="4"/>
  <c r="T2170" i="4"/>
  <c r="AA2169" i="4"/>
  <c r="Z2169" i="4"/>
  <c r="Y2169" i="4"/>
  <c r="X2169" i="4"/>
  <c r="W2169" i="4"/>
  <c r="V2169" i="4"/>
  <c r="U2169" i="4"/>
  <c r="T2169" i="4"/>
  <c r="AA2168" i="4"/>
  <c r="Z2168" i="4"/>
  <c r="Y2168" i="4"/>
  <c r="X2168" i="4"/>
  <c r="W2168" i="4"/>
  <c r="V2168" i="4"/>
  <c r="U2168" i="4"/>
  <c r="T2168" i="4"/>
  <c r="AA2167" i="4"/>
  <c r="Z2167" i="4"/>
  <c r="Y2167" i="4"/>
  <c r="X2167" i="4"/>
  <c r="W2167" i="4"/>
  <c r="V2167" i="4"/>
  <c r="U2167" i="4"/>
  <c r="T2167" i="4"/>
  <c r="AA2166" i="4"/>
  <c r="Z2166" i="4"/>
  <c r="Y2166" i="4"/>
  <c r="X2166" i="4"/>
  <c r="W2166" i="4"/>
  <c r="V2166" i="4"/>
  <c r="U2166" i="4"/>
  <c r="T2166" i="4"/>
  <c r="AA2165" i="4"/>
  <c r="Z2165" i="4"/>
  <c r="Y2165" i="4"/>
  <c r="X2165" i="4"/>
  <c r="W2165" i="4"/>
  <c r="V2165" i="4"/>
  <c r="U2165" i="4"/>
  <c r="T2165" i="4"/>
  <c r="AA2164" i="4"/>
  <c r="Z2164" i="4"/>
  <c r="Y2164" i="4"/>
  <c r="X2164" i="4"/>
  <c r="W2164" i="4"/>
  <c r="V2164" i="4"/>
  <c r="U2164" i="4"/>
  <c r="T2164" i="4"/>
  <c r="AA2163" i="4"/>
  <c r="Z2163" i="4"/>
  <c r="Y2163" i="4"/>
  <c r="X2163" i="4"/>
  <c r="W2163" i="4"/>
  <c r="V2163" i="4"/>
  <c r="U2163" i="4"/>
  <c r="T2163" i="4"/>
  <c r="AA2162" i="4"/>
  <c r="Z2162" i="4"/>
  <c r="Y2162" i="4"/>
  <c r="X2162" i="4"/>
  <c r="W2162" i="4"/>
  <c r="V2162" i="4"/>
  <c r="U2162" i="4"/>
  <c r="T2162" i="4"/>
  <c r="AA2161" i="4"/>
  <c r="Z2161" i="4"/>
  <c r="Y2161" i="4"/>
  <c r="X2161" i="4"/>
  <c r="W2161" i="4"/>
  <c r="V2161" i="4"/>
  <c r="U2161" i="4"/>
  <c r="T2161" i="4"/>
  <c r="AA2160" i="4"/>
  <c r="Z2160" i="4"/>
  <c r="Y2160" i="4"/>
  <c r="X2160" i="4"/>
  <c r="W2160" i="4"/>
  <c r="V2160" i="4"/>
  <c r="U2160" i="4"/>
  <c r="T2160" i="4"/>
  <c r="AA2159" i="4"/>
  <c r="Z2159" i="4"/>
  <c r="Y2159" i="4"/>
  <c r="X2159" i="4"/>
  <c r="W2159" i="4"/>
  <c r="V2159" i="4"/>
  <c r="U2159" i="4"/>
  <c r="T2159" i="4"/>
  <c r="AA2158" i="4"/>
  <c r="Z2158" i="4"/>
  <c r="Y2158" i="4"/>
  <c r="X2158" i="4"/>
  <c r="W2158" i="4"/>
  <c r="V2158" i="4"/>
  <c r="U2158" i="4"/>
  <c r="T2158" i="4"/>
  <c r="AA2157" i="4"/>
  <c r="Z2157" i="4"/>
  <c r="Y2157" i="4"/>
  <c r="X2157" i="4"/>
  <c r="W2157" i="4"/>
  <c r="V2157" i="4"/>
  <c r="U2157" i="4"/>
  <c r="T2157" i="4"/>
  <c r="AA2156" i="4"/>
  <c r="Z2156" i="4"/>
  <c r="Y2156" i="4"/>
  <c r="X2156" i="4"/>
  <c r="W2156" i="4"/>
  <c r="V2156" i="4"/>
  <c r="U2156" i="4"/>
  <c r="T2156" i="4"/>
  <c r="AA2155" i="4"/>
  <c r="Z2155" i="4"/>
  <c r="Y2155" i="4"/>
  <c r="X2155" i="4"/>
  <c r="W2155" i="4"/>
  <c r="V2155" i="4"/>
  <c r="U2155" i="4"/>
  <c r="T2155" i="4"/>
  <c r="AA2154" i="4"/>
  <c r="Z2154" i="4"/>
  <c r="Y2154" i="4"/>
  <c r="X2154" i="4"/>
  <c r="W2154" i="4"/>
  <c r="V2154" i="4"/>
  <c r="U2154" i="4"/>
  <c r="T2154" i="4"/>
  <c r="AA2153" i="4"/>
  <c r="Z2153" i="4"/>
  <c r="Y2153" i="4"/>
  <c r="X2153" i="4"/>
  <c r="W2153" i="4"/>
  <c r="V2153" i="4"/>
  <c r="U2153" i="4"/>
  <c r="T2153" i="4"/>
  <c r="AA2152" i="4"/>
  <c r="Z2152" i="4"/>
  <c r="Y2152" i="4"/>
  <c r="X2152" i="4"/>
  <c r="W2152" i="4"/>
  <c r="V2152" i="4"/>
  <c r="U2152" i="4"/>
  <c r="T2152" i="4"/>
  <c r="AA2151" i="4"/>
  <c r="Z2151" i="4"/>
  <c r="Y2151" i="4"/>
  <c r="X2151" i="4"/>
  <c r="W2151" i="4"/>
  <c r="V2151" i="4"/>
  <c r="U2151" i="4"/>
  <c r="T2151" i="4"/>
  <c r="AA2150" i="4"/>
  <c r="Z2150" i="4"/>
  <c r="Y2150" i="4"/>
  <c r="X2150" i="4"/>
  <c r="W2150" i="4"/>
  <c r="V2150" i="4"/>
  <c r="U2150" i="4"/>
  <c r="T2150" i="4"/>
  <c r="AA2149" i="4"/>
  <c r="Z2149" i="4"/>
  <c r="Y2149" i="4"/>
  <c r="X2149" i="4"/>
  <c r="W2149" i="4"/>
  <c r="V2149" i="4"/>
  <c r="U2149" i="4"/>
  <c r="T2149" i="4"/>
  <c r="AA2148" i="4"/>
  <c r="Z2148" i="4"/>
  <c r="Y2148" i="4"/>
  <c r="X2148" i="4"/>
  <c r="W2148" i="4"/>
  <c r="V2148" i="4"/>
  <c r="U2148" i="4"/>
  <c r="T2148" i="4"/>
  <c r="AA2147" i="4"/>
  <c r="Z2147" i="4"/>
  <c r="Y2147" i="4"/>
  <c r="X2147" i="4"/>
  <c r="W2147" i="4"/>
  <c r="V2147" i="4"/>
  <c r="U2147" i="4"/>
  <c r="T2147" i="4"/>
  <c r="AA2146" i="4"/>
  <c r="Z2146" i="4"/>
  <c r="Y2146" i="4"/>
  <c r="X2146" i="4"/>
  <c r="W2146" i="4"/>
  <c r="V2146" i="4"/>
  <c r="U2146" i="4"/>
  <c r="T2146" i="4"/>
  <c r="AA2145" i="4"/>
  <c r="Z2145" i="4"/>
  <c r="Y2145" i="4"/>
  <c r="X2145" i="4"/>
  <c r="W2145" i="4"/>
  <c r="V2145" i="4"/>
  <c r="U2145" i="4"/>
  <c r="T2145" i="4"/>
  <c r="AA2144" i="4"/>
  <c r="Z2144" i="4"/>
  <c r="Y2144" i="4"/>
  <c r="X2144" i="4"/>
  <c r="W2144" i="4"/>
  <c r="V2144" i="4"/>
  <c r="U2144" i="4"/>
  <c r="T2144" i="4"/>
  <c r="AA2143" i="4"/>
  <c r="Z2143" i="4"/>
  <c r="Y2143" i="4"/>
  <c r="X2143" i="4"/>
  <c r="W2143" i="4"/>
  <c r="V2143" i="4"/>
  <c r="U2143" i="4"/>
  <c r="T2143" i="4"/>
  <c r="AA2142" i="4"/>
  <c r="Z2142" i="4"/>
  <c r="Y2142" i="4"/>
  <c r="X2142" i="4"/>
  <c r="W2142" i="4"/>
  <c r="V2142" i="4"/>
  <c r="U2142" i="4"/>
  <c r="T2142" i="4"/>
  <c r="AA2141" i="4"/>
  <c r="Z2141" i="4"/>
  <c r="Y2141" i="4"/>
  <c r="X2141" i="4"/>
  <c r="W2141" i="4"/>
  <c r="V2141" i="4"/>
  <c r="U2141" i="4"/>
  <c r="T2141" i="4"/>
  <c r="AA2140" i="4"/>
  <c r="Z2140" i="4"/>
  <c r="Y2140" i="4"/>
  <c r="X2140" i="4"/>
  <c r="W2140" i="4"/>
  <c r="V2140" i="4"/>
  <c r="U2140" i="4"/>
  <c r="T2140" i="4"/>
  <c r="AA2139" i="4"/>
  <c r="Z2139" i="4"/>
  <c r="Y2139" i="4"/>
  <c r="X2139" i="4"/>
  <c r="W2139" i="4"/>
  <c r="V2139" i="4"/>
  <c r="U2139" i="4"/>
  <c r="T2139" i="4"/>
  <c r="AA2138" i="4"/>
  <c r="Z2138" i="4"/>
  <c r="Y2138" i="4"/>
  <c r="X2138" i="4"/>
  <c r="W2138" i="4"/>
  <c r="V2138" i="4"/>
  <c r="U2138" i="4"/>
  <c r="T2138" i="4"/>
  <c r="AA2137" i="4"/>
  <c r="Z2137" i="4"/>
  <c r="Y2137" i="4"/>
  <c r="X2137" i="4"/>
  <c r="W2137" i="4"/>
  <c r="V2137" i="4"/>
  <c r="U2137" i="4"/>
  <c r="T2137" i="4"/>
  <c r="AA2136" i="4"/>
  <c r="Z2136" i="4"/>
  <c r="Y2136" i="4"/>
  <c r="X2136" i="4"/>
  <c r="W2136" i="4"/>
  <c r="V2136" i="4"/>
  <c r="U2136" i="4"/>
  <c r="T2136" i="4"/>
  <c r="AA2135" i="4"/>
  <c r="Z2135" i="4"/>
  <c r="Y2135" i="4"/>
  <c r="X2135" i="4"/>
  <c r="W2135" i="4"/>
  <c r="V2135" i="4"/>
  <c r="U2135" i="4"/>
  <c r="T2135" i="4"/>
  <c r="AA2134" i="4"/>
  <c r="Z2134" i="4"/>
  <c r="Y2134" i="4"/>
  <c r="X2134" i="4"/>
  <c r="W2134" i="4"/>
  <c r="V2134" i="4"/>
  <c r="U2134" i="4"/>
  <c r="T2134" i="4"/>
  <c r="AA2133" i="4"/>
  <c r="Z2133" i="4"/>
  <c r="Y2133" i="4"/>
  <c r="X2133" i="4"/>
  <c r="W2133" i="4"/>
  <c r="V2133" i="4"/>
  <c r="U2133" i="4"/>
  <c r="T2133" i="4"/>
  <c r="AA2132" i="4"/>
  <c r="Z2132" i="4"/>
  <c r="Y2132" i="4"/>
  <c r="X2132" i="4"/>
  <c r="W2132" i="4"/>
  <c r="V2132" i="4"/>
  <c r="U2132" i="4"/>
  <c r="T2132" i="4"/>
  <c r="AA2131" i="4"/>
  <c r="Z2131" i="4"/>
  <c r="Y2131" i="4"/>
  <c r="X2131" i="4"/>
  <c r="W2131" i="4"/>
  <c r="V2131" i="4"/>
  <c r="U2131" i="4"/>
  <c r="T2131" i="4"/>
  <c r="AA2130" i="4"/>
  <c r="Z2130" i="4"/>
  <c r="Y2130" i="4"/>
  <c r="X2130" i="4"/>
  <c r="W2130" i="4"/>
  <c r="V2130" i="4"/>
  <c r="U2130" i="4"/>
  <c r="T2130" i="4"/>
  <c r="AA2129" i="4"/>
  <c r="Z2129" i="4"/>
  <c r="Y2129" i="4"/>
  <c r="X2129" i="4"/>
  <c r="W2129" i="4"/>
  <c r="V2129" i="4"/>
  <c r="U2129" i="4"/>
  <c r="T2129" i="4"/>
  <c r="AA2128" i="4"/>
  <c r="Z2128" i="4"/>
  <c r="Y2128" i="4"/>
  <c r="X2128" i="4"/>
  <c r="W2128" i="4"/>
  <c r="V2128" i="4"/>
  <c r="U2128" i="4"/>
  <c r="T2128" i="4"/>
  <c r="AA2127" i="4"/>
  <c r="Z2127" i="4"/>
  <c r="Y2127" i="4"/>
  <c r="X2127" i="4"/>
  <c r="W2127" i="4"/>
  <c r="V2127" i="4"/>
  <c r="U2127" i="4"/>
  <c r="T2127" i="4"/>
  <c r="AA2126" i="4"/>
  <c r="Z2126" i="4"/>
  <c r="Y2126" i="4"/>
  <c r="X2126" i="4"/>
  <c r="W2126" i="4"/>
  <c r="V2126" i="4"/>
  <c r="U2126" i="4"/>
  <c r="T2126" i="4"/>
  <c r="AA2125" i="4"/>
  <c r="Z2125" i="4"/>
  <c r="Y2125" i="4"/>
  <c r="X2125" i="4"/>
  <c r="W2125" i="4"/>
  <c r="V2125" i="4"/>
  <c r="U2125" i="4"/>
  <c r="T2125" i="4"/>
  <c r="AA2124" i="4"/>
  <c r="Z2124" i="4"/>
  <c r="Y2124" i="4"/>
  <c r="X2124" i="4"/>
  <c r="W2124" i="4"/>
  <c r="V2124" i="4"/>
  <c r="U2124" i="4"/>
  <c r="T2124" i="4"/>
  <c r="AA2123" i="4"/>
  <c r="Z2123" i="4"/>
  <c r="Y2123" i="4"/>
  <c r="X2123" i="4"/>
  <c r="W2123" i="4"/>
  <c r="V2123" i="4"/>
  <c r="U2123" i="4"/>
  <c r="T2123" i="4"/>
  <c r="AA2122" i="4"/>
  <c r="Z2122" i="4"/>
  <c r="Y2122" i="4"/>
  <c r="X2122" i="4"/>
  <c r="W2122" i="4"/>
  <c r="V2122" i="4"/>
  <c r="U2122" i="4"/>
  <c r="T2122" i="4"/>
  <c r="AA2121" i="4"/>
  <c r="Z2121" i="4"/>
  <c r="Y2121" i="4"/>
  <c r="X2121" i="4"/>
  <c r="W2121" i="4"/>
  <c r="V2121" i="4"/>
  <c r="U2121" i="4"/>
  <c r="T2121" i="4"/>
  <c r="AA2120" i="4"/>
  <c r="Z2120" i="4"/>
  <c r="Y2120" i="4"/>
  <c r="X2120" i="4"/>
  <c r="W2120" i="4"/>
  <c r="V2120" i="4"/>
  <c r="U2120" i="4"/>
  <c r="T2120" i="4"/>
  <c r="AA2119" i="4"/>
  <c r="Z2119" i="4"/>
  <c r="Y2119" i="4"/>
  <c r="X2119" i="4"/>
  <c r="W2119" i="4"/>
  <c r="V2119" i="4"/>
  <c r="U2119" i="4"/>
  <c r="T2119" i="4"/>
  <c r="AA2118" i="4"/>
  <c r="Z2118" i="4"/>
  <c r="Y2118" i="4"/>
  <c r="X2118" i="4"/>
  <c r="W2118" i="4"/>
  <c r="V2118" i="4"/>
  <c r="U2118" i="4"/>
  <c r="T2118" i="4"/>
  <c r="AA2117" i="4"/>
  <c r="Z2117" i="4"/>
  <c r="Y2117" i="4"/>
  <c r="X2117" i="4"/>
  <c r="W2117" i="4"/>
  <c r="V2117" i="4"/>
  <c r="U2117" i="4"/>
  <c r="T2117" i="4"/>
  <c r="AA2116" i="4"/>
  <c r="Z2116" i="4"/>
  <c r="Y2116" i="4"/>
  <c r="X2116" i="4"/>
  <c r="W2116" i="4"/>
  <c r="V2116" i="4"/>
  <c r="U2116" i="4"/>
  <c r="T2116" i="4"/>
  <c r="AA2115" i="4"/>
  <c r="Z2115" i="4"/>
  <c r="Y2115" i="4"/>
  <c r="X2115" i="4"/>
  <c r="W2115" i="4"/>
  <c r="V2115" i="4"/>
  <c r="U2115" i="4"/>
  <c r="T2115" i="4"/>
  <c r="AA2114" i="4"/>
  <c r="Z2114" i="4"/>
  <c r="Y2114" i="4"/>
  <c r="X2114" i="4"/>
  <c r="W2114" i="4"/>
  <c r="V2114" i="4"/>
  <c r="U2114" i="4"/>
  <c r="T2114" i="4"/>
  <c r="AA2113" i="4"/>
  <c r="Z2113" i="4"/>
  <c r="Y2113" i="4"/>
  <c r="X2113" i="4"/>
  <c r="W2113" i="4"/>
  <c r="V2113" i="4"/>
  <c r="U2113" i="4"/>
  <c r="T2113" i="4"/>
  <c r="AA2112" i="4"/>
  <c r="Z2112" i="4"/>
  <c r="Y2112" i="4"/>
  <c r="X2112" i="4"/>
  <c r="W2112" i="4"/>
  <c r="V2112" i="4"/>
  <c r="U2112" i="4"/>
  <c r="T2112" i="4"/>
  <c r="AA2111" i="4"/>
  <c r="Z2111" i="4"/>
  <c r="Y2111" i="4"/>
  <c r="X2111" i="4"/>
  <c r="W2111" i="4"/>
  <c r="V2111" i="4"/>
  <c r="U2111" i="4"/>
  <c r="T2111" i="4"/>
  <c r="AA2110" i="4"/>
  <c r="Z2110" i="4"/>
  <c r="Y2110" i="4"/>
  <c r="X2110" i="4"/>
  <c r="W2110" i="4"/>
  <c r="V2110" i="4"/>
  <c r="U2110" i="4"/>
  <c r="T2110" i="4"/>
  <c r="AA2109" i="4"/>
  <c r="Z2109" i="4"/>
  <c r="Y2109" i="4"/>
  <c r="X2109" i="4"/>
  <c r="W2109" i="4"/>
  <c r="V2109" i="4"/>
  <c r="U2109" i="4"/>
  <c r="T2109" i="4"/>
  <c r="AA2108" i="4"/>
  <c r="Z2108" i="4"/>
  <c r="Y2108" i="4"/>
  <c r="X2108" i="4"/>
  <c r="W2108" i="4"/>
  <c r="V2108" i="4"/>
  <c r="U2108" i="4"/>
  <c r="T2108" i="4"/>
  <c r="AA2107" i="4"/>
  <c r="Z2107" i="4"/>
  <c r="Y2107" i="4"/>
  <c r="X2107" i="4"/>
  <c r="W2107" i="4"/>
  <c r="V2107" i="4"/>
  <c r="U2107" i="4"/>
  <c r="T2107" i="4"/>
  <c r="AA2106" i="4"/>
  <c r="Z2106" i="4"/>
  <c r="Y2106" i="4"/>
  <c r="X2106" i="4"/>
  <c r="W2106" i="4"/>
  <c r="V2106" i="4"/>
  <c r="U2106" i="4"/>
  <c r="T2106" i="4"/>
  <c r="AA2105" i="4"/>
  <c r="Z2105" i="4"/>
  <c r="Y2105" i="4"/>
  <c r="X2105" i="4"/>
  <c r="W2105" i="4"/>
  <c r="V2105" i="4"/>
  <c r="U2105" i="4"/>
  <c r="T2105" i="4"/>
  <c r="AA2104" i="4"/>
  <c r="Z2104" i="4"/>
  <c r="Y2104" i="4"/>
  <c r="X2104" i="4"/>
  <c r="W2104" i="4"/>
  <c r="V2104" i="4"/>
  <c r="U2104" i="4"/>
  <c r="T2104" i="4"/>
  <c r="AA2103" i="4"/>
  <c r="Z2103" i="4"/>
  <c r="Y2103" i="4"/>
  <c r="X2103" i="4"/>
  <c r="W2103" i="4"/>
  <c r="V2103" i="4"/>
  <c r="U2103" i="4"/>
  <c r="T2103" i="4"/>
  <c r="AA2102" i="4"/>
  <c r="Z2102" i="4"/>
  <c r="Y2102" i="4"/>
  <c r="X2102" i="4"/>
  <c r="W2102" i="4"/>
  <c r="V2102" i="4"/>
  <c r="U2102" i="4"/>
  <c r="T2102" i="4"/>
  <c r="AA2101" i="4"/>
  <c r="Z2101" i="4"/>
  <c r="Y2101" i="4"/>
  <c r="X2101" i="4"/>
  <c r="W2101" i="4"/>
  <c r="V2101" i="4"/>
  <c r="U2101" i="4"/>
  <c r="T2101" i="4"/>
  <c r="AA2100" i="4"/>
  <c r="Z2100" i="4"/>
  <c r="Y2100" i="4"/>
  <c r="X2100" i="4"/>
  <c r="W2100" i="4"/>
  <c r="V2100" i="4"/>
  <c r="U2100" i="4"/>
  <c r="T2100" i="4"/>
  <c r="AA2099" i="4"/>
  <c r="Z2099" i="4"/>
  <c r="Y2099" i="4"/>
  <c r="X2099" i="4"/>
  <c r="W2099" i="4"/>
  <c r="V2099" i="4"/>
  <c r="U2099" i="4"/>
  <c r="T2099" i="4"/>
  <c r="AA2098" i="4"/>
  <c r="Z2098" i="4"/>
  <c r="Y2098" i="4"/>
  <c r="X2098" i="4"/>
  <c r="W2098" i="4"/>
  <c r="V2098" i="4"/>
  <c r="U2098" i="4"/>
  <c r="T2098" i="4"/>
  <c r="AA2097" i="4"/>
  <c r="Z2097" i="4"/>
  <c r="Y2097" i="4"/>
  <c r="X2097" i="4"/>
  <c r="W2097" i="4"/>
  <c r="V2097" i="4"/>
  <c r="U2097" i="4"/>
  <c r="T2097" i="4"/>
  <c r="AA2096" i="4"/>
  <c r="Z2096" i="4"/>
  <c r="Y2096" i="4"/>
  <c r="X2096" i="4"/>
  <c r="W2096" i="4"/>
  <c r="V2096" i="4"/>
  <c r="U2096" i="4"/>
  <c r="T2096" i="4"/>
  <c r="AA2095" i="4"/>
  <c r="Z2095" i="4"/>
  <c r="Y2095" i="4"/>
  <c r="X2095" i="4"/>
  <c r="W2095" i="4"/>
  <c r="V2095" i="4"/>
  <c r="U2095" i="4"/>
  <c r="T2095" i="4"/>
  <c r="AA2094" i="4"/>
  <c r="Z2094" i="4"/>
  <c r="Y2094" i="4"/>
  <c r="X2094" i="4"/>
  <c r="W2094" i="4"/>
  <c r="V2094" i="4"/>
  <c r="U2094" i="4"/>
  <c r="T2094" i="4"/>
  <c r="AA2093" i="4"/>
  <c r="Z2093" i="4"/>
  <c r="Y2093" i="4"/>
  <c r="X2093" i="4"/>
  <c r="W2093" i="4"/>
  <c r="V2093" i="4"/>
  <c r="U2093" i="4"/>
  <c r="T2093" i="4"/>
  <c r="AA2092" i="4"/>
  <c r="Z2092" i="4"/>
  <c r="Y2092" i="4"/>
  <c r="X2092" i="4"/>
  <c r="W2092" i="4"/>
  <c r="V2092" i="4"/>
  <c r="U2092" i="4"/>
  <c r="T2092" i="4"/>
  <c r="AA2091" i="4"/>
  <c r="Z2091" i="4"/>
  <c r="Y2091" i="4"/>
  <c r="X2091" i="4"/>
  <c r="W2091" i="4"/>
  <c r="V2091" i="4"/>
  <c r="U2091" i="4"/>
  <c r="T2091" i="4"/>
  <c r="AA2090" i="4"/>
  <c r="Z2090" i="4"/>
  <c r="Y2090" i="4"/>
  <c r="X2090" i="4"/>
  <c r="W2090" i="4"/>
  <c r="V2090" i="4"/>
  <c r="U2090" i="4"/>
  <c r="T2090" i="4"/>
  <c r="AA2089" i="4"/>
  <c r="Z2089" i="4"/>
  <c r="Y2089" i="4"/>
  <c r="X2089" i="4"/>
  <c r="W2089" i="4"/>
  <c r="V2089" i="4"/>
  <c r="U2089" i="4"/>
  <c r="T2089" i="4"/>
  <c r="AA2088" i="4"/>
  <c r="Z2088" i="4"/>
  <c r="Y2088" i="4"/>
  <c r="X2088" i="4"/>
  <c r="W2088" i="4"/>
  <c r="V2088" i="4"/>
  <c r="U2088" i="4"/>
  <c r="T2088" i="4"/>
  <c r="AA2087" i="4"/>
  <c r="Z2087" i="4"/>
  <c r="Y2087" i="4"/>
  <c r="X2087" i="4"/>
  <c r="W2087" i="4"/>
  <c r="V2087" i="4"/>
  <c r="U2087" i="4"/>
  <c r="T2087" i="4"/>
  <c r="AA2086" i="4"/>
  <c r="Z2086" i="4"/>
  <c r="Y2086" i="4"/>
  <c r="X2086" i="4"/>
  <c r="W2086" i="4"/>
  <c r="V2086" i="4"/>
  <c r="U2086" i="4"/>
  <c r="T2086" i="4"/>
  <c r="AA2085" i="4"/>
  <c r="Z2085" i="4"/>
  <c r="Y2085" i="4"/>
  <c r="X2085" i="4"/>
  <c r="W2085" i="4"/>
  <c r="V2085" i="4"/>
  <c r="U2085" i="4"/>
  <c r="T2085" i="4"/>
  <c r="AA2084" i="4"/>
  <c r="Z2084" i="4"/>
  <c r="Y2084" i="4"/>
  <c r="X2084" i="4"/>
  <c r="W2084" i="4"/>
  <c r="V2084" i="4"/>
  <c r="U2084" i="4"/>
  <c r="T2084" i="4"/>
  <c r="AA2083" i="4"/>
  <c r="Z2083" i="4"/>
  <c r="Y2083" i="4"/>
  <c r="X2083" i="4"/>
  <c r="W2083" i="4"/>
  <c r="V2083" i="4"/>
  <c r="U2083" i="4"/>
  <c r="T2083" i="4"/>
  <c r="AA2082" i="4"/>
  <c r="Z2082" i="4"/>
  <c r="Y2082" i="4"/>
  <c r="X2082" i="4"/>
  <c r="W2082" i="4"/>
  <c r="V2082" i="4"/>
  <c r="U2082" i="4"/>
  <c r="T2082" i="4"/>
  <c r="AA2081" i="4"/>
  <c r="Z2081" i="4"/>
  <c r="Y2081" i="4"/>
  <c r="X2081" i="4"/>
  <c r="W2081" i="4"/>
  <c r="V2081" i="4"/>
  <c r="U2081" i="4"/>
  <c r="T2081" i="4"/>
  <c r="AA2080" i="4"/>
  <c r="Z2080" i="4"/>
  <c r="Y2080" i="4"/>
  <c r="X2080" i="4"/>
  <c r="W2080" i="4"/>
  <c r="V2080" i="4"/>
  <c r="U2080" i="4"/>
  <c r="T2080" i="4"/>
  <c r="AA2079" i="4"/>
  <c r="Z2079" i="4"/>
  <c r="Y2079" i="4"/>
  <c r="X2079" i="4"/>
  <c r="W2079" i="4"/>
  <c r="V2079" i="4"/>
  <c r="U2079" i="4"/>
  <c r="T2079" i="4"/>
  <c r="AA2078" i="4"/>
  <c r="Z2078" i="4"/>
  <c r="Y2078" i="4"/>
  <c r="X2078" i="4"/>
  <c r="W2078" i="4"/>
  <c r="V2078" i="4"/>
  <c r="U2078" i="4"/>
  <c r="T2078" i="4"/>
  <c r="AA2077" i="4"/>
  <c r="Z2077" i="4"/>
  <c r="Y2077" i="4"/>
  <c r="X2077" i="4"/>
  <c r="W2077" i="4"/>
  <c r="V2077" i="4"/>
  <c r="U2077" i="4"/>
  <c r="T2077" i="4"/>
  <c r="AA2076" i="4"/>
  <c r="Z2076" i="4"/>
  <c r="Y2076" i="4"/>
  <c r="X2076" i="4"/>
  <c r="W2076" i="4"/>
  <c r="V2076" i="4"/>
  <c r="U2076" i="4"/>
  <c r="T2076" i="4"/>
  <c r="AA2075" i="4"/>
  <c r="Z2075" i="4"/>
  <c r="Y2075" i="4"/>
  <c r="X2075" i="4"/>
  <c r="W2075" i="4"/>
  <c r="V2075" i="4"/>
  <c r="U2075" i="4"/>
  <c r="T2075" i="4"/>
  <c r="AA2074" i="4"/>
  <c r="Z2074" i="4"/>
  <c r="Y2074" i="4"/>
  <c r="X2074" i="4"/>
  <c r="W2074" i="4"/>
  <c r="V2074" i="4"/>
  <c r="U2074" i="4"/>
  <c r="T2074" i="4"/>
  <c r="AA2073" i="4"/>
  <c r="Z2073" i="4"/>
  <c r="Y2073" i="4"/>
  <c r="X2073" i="4"/>
  <c r="W2073" i="4"/>
  <c r="V2073" i="4"/>
  <c r="U2073" i="4"/>
  <c r="T2073" i="4"/>
  <c r="AA2072" i="4"/>
  <c r="Z2072" i="4"/>
  <c r="Y2072" i="4"/>
  <c r="X2072" i="4"/>
  <c r="W2072" i="4"/>
  <c r="V2072" i="4"/>
  <c r="U2072" i="4"/>
  <c r="T2072" i="4"/>
  <c r="AA2071" i="4"/>
  <c r="Z2071" i="4"/>
  <c r="Y2071" i="4"/>
  <c r="X2071" i="4"/>
  <c r="W2071" i="4"/>
  <c r="V2071" i="4"/>
  <c r="U2071" i="4"/>
  <c r="T2071" i="4"/>
  <c r="AA2070" i="4"/>
  <c r="Z2070" i="4"/>
  <c r="Y2070" i="4"/>
  <c r="X2070" i="4"/>
  <c r="W2070" i="4"/>
  <c r="V2070" i="4"/>
  <c r="U2070" i="4"/>
  <c r="T2070" i="4"/>
  <c r="AA2069" i="4"/>
  <c r="Z2069" i="4"/>
  <c r="Y2069" i="4"/>
  <c r="X2069" i="4"/>
  <c r="W2069" i="4"/>
  <c r="V2069" i="4"/>
  <c r="U2069" i="4"/>
  <c r="T2069" i="4"/>
  <c r="AA2068" i="4"/>
  <c r="Z2068" i="4"/>
  <c r="Y2068" i="4"/>
  <c r="X2068" i="4"/>
  <c r="W2068" i="4"/>
  <c r="V2068" i="4"/>
  <c r="U2068" i="4"/>
  <c r="T2068" i="4"/>
  <c r="AA2067" i="4"/>
  <c r="Z2067" i="4"/>
  <c r="Y2067" i="4"/>
  <c r="X2067" i="4"/>
  <c r="W2067" i="4"/>
  <c r="V2067" i="4"/>
  <c r="U2067" i="4"/>
  <c r="T2067" i="4"/>
  <c r="AA2066" i="4"/>
  <c r="Z2066" i="4"/>
  <c r="Y2066" i="4"/>
  <c r="X2066" i="4"/>
  <c r="W2066" i="4"/>
  <c r="V2066" i="4"/>
  <c r="U2066" i="4"/>
  <c r="T2066" i="4"/>
  <c r="AA2065" i="4"/>
  <c r="Z2065" i="4"/>
  <c r="Y2065" i="4"/>
  <c r="X2065" i="4"/>
  <c r="W2065" i="4"/>
  <c r="V2065" i="4"/>
  <c r="U2065" i="4"/>
  <c r="T2065" i="4"/>
  <c r="AA2064" i="4"/>
  <c r="Z2064" i="4"/>
  <c r="Y2064" i="4"/>
  <c r="X2064" i="4"/>
  <c r="W2064" i="4"/>
  <c r="V2064" i="4"/>
  <c r="U2064" i="4"/>
  <c r="T2064" i="4"/>
  <c r="AA2063" i="4"/>
  <c r="Z2063" i="4"/>
  <c r="Y2063" i="4"/>
  <c r="X2063" i="4"/>
  <c r="W2063" i="4"/>
  <c r="V2063" i="4"/>
  <c r="U2063" i="4"/>
  <c r="T2063" i="4"/>
  <c r="AA2062" i="4"/>
  <c r="Z2062" i="4"/>
  <c r="Y2062" i="4"/>
  <c r="X2062" i="4"/>
  <c r="W2062" i="4"/>
  <c r="V2062" i="4"/>
  <c r="U2062" i="4"/>
  <c r="T2062" i="4"/>
  <c r="AA2061" i="4"/>
  <c r="Z2061" i="4"/>
  <c r="Y2061" i="4"/>
  <c r="X2061" i="4"/>
  <c r="W2061" i="4"/>
  <c r="V2061" i="4"/>
  <c r="U2061" i="4"/>
  <c r="T2061" i="4"/>
  <c r="AA2060" i="4"/>
  <c r="Z2060" i="4"/>
  <c r="Y2060" i="4"/>
  <c r="X2060" i="4"/>
  <c r="W2060" i="4"/>
  <c r="V2060" i="4"/>
  <c r="U2060" i="4"/>
  <c r="T2060" i="4"/>
  <c r="AA2059" i="4"/>
  <c r="Z2059" i="4"/>
  <c r="Y2059" i="4"/>
  <c r="X2059" i="4"/>
  <c r="W2059" i="4"/>
  <c r="V2059" i="4"/>
  <c r="U2059" i="4"/>
  <c r="T2059" i="4"/>
  <c r="AA2058" i="4"/>
  <c r="Z2058" i="4"/>
  <c r="Y2058" i="4"/>
  <c r="X2058" i="4"/>
  <c r="W2058" i="4"/>
  <c r="V2058" i="4"/>
  <c r="U2058" i="4"/>
  <c r="T2058" i="4"/>
  <c r="AA2057" i="4"/>
  <c r="Z2057" i="4"/>
  <c r="Y2057" i="4"/>
  <c r="X2057" i="4"/>
  <c r="W2057" i="4"/>
  <c r="V2057" i="4"/>
  <c r="U2057" i="4"/>
  <c r="T2057" i="4"/>
  <c r="AA2056" i="4"/>
  <c r="Z2056" i="4"/>
  <c r="Y2056" i="4"/>
  <c r="X2056" i="4"/>
  <c r="W2056" i="4"/>
  <c r="V2056" i="4"/>
  <c r="U2056" i="4"/>
  <c r="T2056" i="4"/>
  <c r="AA2055" i="4"/>
  <c r="Z2055" i="4"/>
  <c r="Y2055" i="4"/>
  <c r="X2055" i="4"/>
  <c r="W2055" i="4"/>
  <c r="V2055" i="4"/>
  <c r="U2055" i="4"/>
  <c r="T2055" i="4"/>
  <c r="AA2054" i="4"/>
  <c r="Z2054" i="4"/>
  <c r="Y2054" i="4"/>
  <c r="X2054" i="4"/>
  <c r="W2054" i="4"/>
  <c r="V2054" i="4"/>
  <c r="U2054" i="4"/>
  <c r="T2054" i="4"/>
  <c r="AA2053" i="4"/>
  <c r="Z2053" i="4"/>
  <c r="Y2053" i="4"/>
  <c r="X2053" i="4"/>
  <c r="W2053" i="4"/>
  <c r="V2053" i="4"/>
  <c r="U2053" i="4"/>
  <c r="T2053" i="4"/>
  <c r="AA2052" i="4"/>
  <c r="Z2052" i="4"/>
  <c r="Y2052" i="4"/>
  <c r="X2052" i="4"/>
  <c r="W2052" i="4"/>
  <c r="V2052" i="4"/>
  <c r="U2052" i="4"/>
  <c r="T2052" i="4"/>
  <c r="AA2051" i="4"/>
  <c r="Z2051" i="4"/>
  <c r="Y2051" i="4"/>
  <c r="X2051" i="4"/>
  <c r="W2051" i="4"/>
  <c r="V2051" i="4"/>
  <c r="U2051" i="4"/>
  <c r="T2051" i="4"/>
  <c r="AA2050" i="4"/>
  <c r="Z2050" i="4"/>
  <c r="Y2050" i="4"/>
  <c r="X2050" i="4"/>
  <c r="W2050" i="4"/>
  <c r="V2050" i="4"/>
  <c r="U2050" i="4"/>
  <c r="T2050" i="4"/>
  <c r="AA2049" i="4"/>
  <c r="Z2049" i="4"/>
  <c r="Y2049" i="4"/>
  <c r="X2049" i="4"/>
  <c r="W2049" i="4"/>
  <c r="V2049" i="4"/>
  <c r="U2049" i="4"/>
  <c r="T2049" i="4"/>
  <c r="AA2048" i="4"/>
  <c r="Z2048" i="4"/>
  <c r="Y2048" i="4"/>
  <c r="X2048" i="4"/>
  <c r="W2048" i="4"/>
  <c r="V2048" i="4"/>
  <c r="U2048" i="4"/>
  <c r="T2048" i="4"/>
  <c r="AA2047" i="4"/>
  <c r="Z2047" i="4"/>
  <c r="Y2047" i="4"/>
  <c r="X2047" i="4"/>
  <c r="W2047" i="4"/>
  <c r="V2047" i="4"/>
  <c r="U2047" i="4"/>
  <c r="T2047" i="4"/>
  <c r="AA2046" i="4"/>
  <c r="Z2046" i="4"/>
  <c r="Y2046" i="4"/>
  <c r="X2046" i="4"/>
  <c r="W2046" i="4"/>
  <c r="V2046" i="4"/>
  <c r="U2046" i="4"/>
  <c r="T2046" i="4"/>
  <c r="AA2045" i="4"/>
  <c r="Z2045" i="4"/>
  <c r="Y2045" i="4"/>
  <c r="X2045" i="4"/>
  <c r="W2045" i="4"/>
  <c r="V2045" i="4"/>
  <c r="U2045" i="4"/>
  <c r="T2045" i="4"/>
  <c r="AA2044" i="4"/>
  <c r="Z2044" i="4"/>
  <c r="Y2044" i="4"/>
  <c r="X2044" i="4"/>
  <c r="W2044" i="4"/>
  <c r="V2044" i="4"/>
  <c r="U2044" i="4"/>
  <c r="T2044" i="4"/>
  <c r="AA2043" i="4"/>
  <c r="Z2043" i="4"/>
  <c r="Y2043" i="4"/>
  <c r="X2043" i="4"/>
  <c r="W2043" i="4"/>
  <c r="V2043" i="4"/>
  <c r="U2043" i="4"/>
  <c r="T2043" i="4"/>
  <c r="AA2042" i="4"/>
  <c r="Z2042" i="4"/>
  <c r="Y2042" i="4"/>
  <c r="X2042" i="4"/>
  <c r="W2042" i="4"/>
  <c r="V2042" i="4"/>
  <c r="U2042" i="4"/>
  <c r="T2042" i="4"/>
  <c r="AA2041" i="4"/>
  <c r="Z2041" i="4"/>
  <c r="Y2041" i="4"/>
  <c r="X2041" i="4"/>
  <c r="W2041" i="4"/>
  <c r="V2041" i="4"/>
  <c r="U2041" i="4"/>
  <c r="T2041" i="4"/>
  <c r="AA2040" i="4"/>
  <c r="Z2040" i="4"/>
  <c r="Y2040" i="4"/>
  <c r="X2040" i="4"/>
  <c r="W2040" i="4"/>
  <c r="V2040" i="4"/>
  <c r="U2040" i="4"/>
  <c r="T2040" i="4"/>
  <c r="AA2039" i="4"/>
  <c r="Z2039" i="4"/>
  <c r="Y2039" i="4"/>
  <c r="X2039" i="4"/>
  <c r="W2039" i="4"/>
  <c r="V2039" i="4"/>
  <c r="U2039" i="4"/>
  <c r="T2039" i="4"/>
  <c r="AA2038" i="4"/>
  <c r="Z2038" i="4"/>
  <c r="Y2038" i="4"/>
  <c r="X2038" i="4"/>
  <c r="W2038" i="4"/>
  <c r="V2038" i="4"/>
  <c r="U2038" i="4"/>
  <c r="T2038" i="4"/>
  <c r="AA2037" i="4"/>
  <c r="Z2037" i="4"/>
  <c r="Y2037" i="4"/>
  <c r="X2037" i="4"/>
  <c r="W2037" i="4"/>
  <c r="V2037" i="4"/>
  <c r="U2037" i="4"/>
  <c r="T2037" i="4"/>
  <c r="AA2036" i="4"/>
  <c r="Z2036" i="4"/>
  <c r="Y2036" i="4"/>
  <c r="X2036" i="4"/>
  <c r="W2036" i="4"/>
  <c r="V2036" i="4"/>
  <c r="U2036" i="4"/>
  <c r="T2036" i="4"/>
  <c r="AA2035" i="4"/>
  <c r="Z2035" i="4"/>
  <c r="Y2035" i="4"/>
  <c r="X2035" i="4"/>
  <c r="W2035" i="4"/>
  <c r="V2035" i="4"/>
  <c r="U2035" i="4"/>
  <c r="T2035" i="4"/>
  <c r="AA2034" i="4"/>
  <c r="Z2034" i="4"/>
  <c r="Y2034" i="4"/>
  <c r="X2034" i="4"/>
  <c r="W2034" i="4"/>
  <c r="V2034" i="4"/>
  <c r="U2034" i="4"/>
  <c r="T2034" i="4"/>
  <c r="AA2033" i="4"/>
  <c r="Z2033" i="4"/>
  <c r="Y2033" i="4"/>
  <c r="X2033" i="4"/>
  <c r="W2033" i="4"/>
  <c r="V2033" i="4"/>
  <c r="U2033" i="4"/>
  <c r="T2033" i="4"/>
  <c r="AA2032" i="4"/>
  <c r="Z2032" i="4"/>
  <c r="Y2032" i="4"/>
  <c r="X2032" i="4"/>
  <c r="W2032" i="4"/>
  <c r="V2032" i="4"/>
  <c r="U2032" i="4"/>
  <c r="T2032" i="4"/>
  <c r="AA2031" i="4"/>
  <c r="Z2031" i="4"/>
  <c r="Y2031" i="4"/>
  <c r="X2031" i="4"/>
  <c r="W2031" i="4"/>
  <c r="V2031" i="4"/>
  <c r="U2031" i="4"/>
  <c r="T2031" i="4"/>
  <c r="AA2030" i="4"/>
  <c r="Z2030" i="4"/>
  <c r="Y2030" i="4"/>
  <c r="X2030" i="4"/>
  <c r="W2030" i="4"/>
  <c r="V2030" i="4"/>
  <c r="U2030" i="4"/>
  <c r="T2030" i="4"/>
  <c r="AA2029" i="4"/>
  <c r="Z2029" i="4"/>
  <c r="Y2029" i="4"/>
  <c r="X2029" i="4"/>
  <c r="W2029" i="4"/>
  <c r="V2029" i="4"/>
  <c r="U2029" i="4"/>
  <c r="T2029" i="4"/>
  <c r="AA2028" i="4"/>
  <c r="Z2028" i="4"/>
  <c r="Y2028" i="4"/>
  <c r="X2028" i="4"/>
  <c r="W2028" i="4"/>
  <c r="V2028" i="4"/>
  <c r="U2028" i="4"/>
  <c r="T2028" i="4"/>
  <c r="AA2027" i="4"/>
  <c r="Z2027" i="4"/>
  <c r="Y2027" i="4"/>
  <c r="X2027" i="4"/>
  <c r="W2027" i="4"/>
  <c r="V2027" i="4"/>
  <c r="U2027" i="4"/>
  <c r="T2027" i="4"/>
  <c r="AA2026" i="4"/>
  <c r="Z2026" i="4"/>
  <c r="Y2026" i="4"/>
  <c r="X2026" i="4"/>
  <c r="W2026" i="4"/>
  <c r="V2026" i="4"/>
  <c r="U2026" i="4"/>
  <c r="T2026" i="4"/>
  <c r="AA2025" i="4"/>
  <c r="Z2025" i="4"/>
  <c r="Y2025" i="4"/>
  <c r="X2025" i="4"/>
  <c r="W2025" i="4"/>
  <c r="V2025" i="4"/>
  <c r="U2025" i="4"/>
  <c r="T2025" i="4"/>
  <c r="AA2024" i="4"/>
  <c r="Z2024" i="4"/>
  <c r="Y2024" i="4"/>
  <c r="X2024" i="4"/>
  <c r="W2024" i="4"/>
  <c r="V2024" i="4"/>
  <c r="U2024" i="4"/>
  <c r="T2024" i="4"/>
  <c r="AA2023" i="4"/>
  <c r="Z2023" i="4"/>
  <c r="Y2023" i="4"/>
  <c r="X2023" i="4"/>
  <c r="W2023" i="4"/>
  <c r="V2023" i="4"/>
  <c r="U2023" i="4"/>
  <c r="T2023" i="4"/>
  <c r="AA2022" i="4"/>
  <c r="Z2022" i="4"/>
  <c r="Y2022" i="4"/>
  <c r="X2022" i="4"/>
  <c r="W2022" i="4"/>
  <c r="V2022" i="4"/>
  <c r="U2022" i="4"/>
  <c r="T2022" i="4"/>
  <c r="AA2021" i="4"/>
  <c r="Z2021" i="4"/>
  <c r="Y2021" i="4"/>
  <c r="X2021" i="4"/>
  <c r="W2021" i="4"/>
  <c r="V2021" i="4"/>
  <c r="U2021" i="4"/>
  <c r="T2021" i="4"/>
  <c r="AA2020" i="4"/>
  <c r="Z2020" i="4"/>
  <c r="Y2020" i="4"/>
  <c r="X2020" i="4"/>
  <c r="W2020" i="4"/>
  <c r="V2020" i="4"/>
  <c r="U2020" i="4"/>
  <c r="T2020" i="4"/>
  <c r="AA2019" i="4"/>
  <c r="Z2019" i="4"/>
  <c r="Y2019" i="4"/>
  <c r="X2019" i="4"/>
  <c r="W2019" i="4"/>
  <c r="V2019" i="4"/>
  <c r="U2019" i="4"/>
  <c r="T2019" i="4"/>
  <c r="AA2018" i="4"/>
  <c r="Z2018" i="4"/>
  <c r="Y2018" i="4"/>
  <c r="X2018" i="4"/>
  <c r="W2018" i="4"/>
  <c r="V2018" i="4"/>
  <c r="U2018" i="4"/>
  <c r="T2018" i="4"/>
  <c r="AA2017" i="4"/>
  <c r="Z2017" i="4"/>
  <c r="Y2017" i="4"/>
  <c r="X2017" i="4"/>
  <c r="W2017" i="4"/>
  <c r="V2017" i="4"/>
  <c r="U2017" i="4"/>
  <c r="T2017" i="4"/>
  <c r="AA2016" i="4"/>
  <c r="Z2016" i="4"/>
  <c r="Y2016" i="4"/>
  <c r="X2016" i="4"/>
  <c r="W2016" i="4"/>
  <c r="V2016" i="4"/>
  <c r="U2016" i="4"/>
  <c r="T2016" i="4"/>
  <c r="AA2015" i="4"/>
  <c r="Z2015" i="4"/>
  <c r="Y2015" i="4"/>
  <c r="X2015" i="4"/>
  <c r="W2015" i="4"/>
  <c r="V2015" i="4"/>
  <c r="U2015" i="4"/>
  <c r="T2015" i="4"/>
  <c r="AA2014" i="4"/>
  <c r="Z2014" i="4"/>
  <c r="Y2014" i="4"/>
  <c r="X2014" i="4"/>
  <c r="W2014" i="4"/>
  <c r="V2014" i="4"/>
  <c r="U2014" i="4"/>
  <c r="T2014" i="4"/>
  <c r="AA2013" i="4"/>
  <c r="Z2013" i="4"/>
  <c r="Y2013" i="4"/>
  <c r="X2013" i="4"/>
  <c r="W2013" i="4"/>
  <c r="V2013" i="4"/>
  <c r="U2013" i="4"/>
  <c r="T2013" i="4"/>
  <c r="AA2012" i="4"/>
  <c r="Z2012" i="4"/>
  <c r="Y2012" i="4"/>
  <c r="X2012" i="4"/>
  <c r="W2012" i="4"/>
  <c r="V2012" i="4"/>
  <c r="U2012" i="4"/>
  <c r="T2012" i="4"/>
  <c r="AA2011" i="4"/>
  <c r="Z2011" i="4"/>
  <c r="Y2011" i="4"/>
  <c r="X2011" i="4"/>
  <c r="W2011" i="4"/>
  <c r="V2011" i="4"/>
  <c r="U2011" i="4"/>
  <c r="T2011" i="4"/>
  <c r="AA2010" i="4"/>
  <c r="Z2010" i="4"/>
  <c r="Y2010" i="4"/>
  <c r="X2010" i="4"/>
  <c r="W2010" i="4"/>
  <c r="V2010" i="4"/>
  <c r="U2010" i="4"/>
  <c r="T2010" i="4"/>
  <c r="AA2009" i="4"/>
  <c r="Z2009" i="4"/>
  <c r="Y2009" i="4"/>
  <c r="X2009" i="4"/>
  <c r="W2009" i="4"/>
  <c r="V2009" i="4"/>
  <c r="U2009" i="4"/>
  <c r="T2009" i="4"/>
  <c r="AA2008" i="4"/>
  <c r="Z2008" i="4"/>
  <c r="Y2008" i="4"/>
  <c r="X2008" i="4"/>
  <c r="W2008" i="4"/>
  <c r="V2008" i="4"/>
  <c r="U2008" i="4"/>
  <c r="T2008" i="4"/>
  <c r="AA2007" i="4"/>
  <c r="Z2007" i="4"/>
  <c r="Y2007" i="4"/>
  <c r="X2007" i="4"/>
  <c r="W2007" i="4"/>
  <c r="V2007" i="4"/>
  <c r="U2007" i="4"/>
  <c r="T2007" i="4"/>
  <c r="AA2006" i="4"/>
  <c r="Z2006" i="4"/>
  <c r="Y2006" i="4"/>
  <c r="X2006" i="4"/>
  <c r="W2006" i="4"/>
  <c r="V2006" i="4"/>
  <c r="U2006" i="4"/>
  <c r="T2006" i="4"/>
  <c r="AA2005" i="4"/>
  <c r="Z2005" i="4"/>
  <c r="Y2005" i="4"/>
  <c r="X2005" i="4"/>
  <c r="W2005" i="4"/>
  <c r="V2005" i="4"/>
  <c r="U2005" i="4"/>
  <c r="T2005" i="4"/>
  <c r="AA2004" i="4"/>
  <c r="Z2004" i="4"/>
  <c r="Y2004" i="4"/>
  <c r="X2004" i="4"/>
  <c r="W2004" i="4"/>
  <c r="V2004" i="4"/>
  <c r="U2004" i="4"/>
  <c r="T2004" i="4"/>
  <c r="AA2003" i="4"/>
  <c r="Z2003" i="4"/>
  <c r="Y2003" i="4"/>
  <c r="X2003" i="4"/>
  <c r="W2003" i="4"/>
  <c r="V2003" i="4"/>
  <c r="U2003" i="4"/>
  <c r="T2003" i="4"/>
  <c r="AA2002" i="4"/>
  <c r="Z2002" i="4"/>
  <c r="Y2002" i="4"/>
  <c r="X2002" i="4"/>
  <c r="W2002" i="4"/>
  <c r="V2002" i="4"/>
  <c r="U2002" i="4"/>
  <c r="T2002" i="4"/>
  <c r="AA2001" i="4"/>
  <c r="Z2001" i="4"/>
  <c r="Y2001" i="4"/>
  <c r="X2001" i="4"/>
  <c r="W2001" i="4"/>
  <c r="V2001" i="4"/>
  <c r="U2001" i="4"/>
  <c r="T2001" i="4"/>
  <c r="AA2000" i="4"/>
  <c r="Z2000" i="4"/>
  <c r="Y2000" i="4"/>
  <c r="X2000" i="4"/>
  <c r="W2000" i="4"/>
  <c r="V2000" i="4"/>
  <c r="U2000" i="4"/>
  <c r="T2000" i="4"/>
  <c r="AA1999" i="4"/>
  <c r="Z1999" i="4"/>
  <c r="Y1999" i="4"/>
  <c r="X1999" i="4"/>
  <c r="W1999" i="4"/>
  <c r="V1999" i="4"/>
  <c r="U1999" i="4"/>
  <c r="T1999" i="4"/>
  <c r="AA1998" i="4"/>
  <c r="Z1998" i="4"/>
  <c r="Y1998" i="4"/>
  <c r="X1998" i="4"/>
  <c r="W1998" i="4"/>
  <c r="V1998" i="4"/>
  <c r="U1998" i="4"/>
  <c r="T1998" i="4"/>
  <c r="AA1997" i="4"/>
  <c r="Z1997" i="4"/>
  <c r="Y1997" i="4"/>
  <c r="X1997" i="4"/>
  <c r="W1997" i="4"/>
  <c r="V1997" i="4"/>
  <c r="U1997" i="4"/>
  <c r="T1997" i="4"/>
  <c r="AA1996" i="4"/>
  <c r="Z1996" i="4"/>
  <c r="Y1996" i="4"/>
  <c r="X1996" i="4"/>
  <c r="W1996" i="4"/>
  <c r="V1996" i="4"/>
  <c r="U1996" i="4"/>
  <c r="T1996" i="4"/>
  <c r="AA1995" i="4"/>
  <c r="Z1995" i="4"/>
  <c r="Y1995" i="4"/>
  <c r="X1995" i="4"/>
  <c r="W1995" i="4"/>
  <c r="V1995" i="4"/>
  <c r="U1995" i="4"/>
  <c r="T1995" i="4"/>
  <c r="AA1994" i="4"/>
  <c r="Z1994" i="4"/>
  <c r="Y1994" i="4"/>
  <c r="X1994" i="4"/>
  <c r="W1994" i="4"/>
  <c r="V1994" i="4"/>
  <c r="U1994" i="4"/>
  <c r="T1994" i="4"/>
  <c r="AA1993" i="4"/>
  <c r="Z1993" i="4"/>
  <c r="Y1993" i="4"/>
  <c r="X1993" i="4"/>
  <c r="W1993" i="4"/>
  <c r="V1993" i="4"/>
  <c r="U1993" i="4"/>
  <c r="T1993" i="4"/>
  <c r="AA1992" i="4"/>
  <c r="Z1992" i="4"/>
  <c r="Y1992" i="4"/>
  <c r="X1992" i="4"/>
  <c r="W1992" i="4"/>
  <c r="V1992" i="4"/>
  <c r="U1992" i="4"/>
  <c r="T1992" i="4"/>
  <c r="AA1991" i="4"/>
  <c r="Z1991" i="4"/>
  <c r="Y1991" i="4"/>
  <c r="X1991" i="4"/>
  <c r="W1991" i="4"/>
  <c r="V1991" i="4"/>
  <c r="U1991" i="4"/>
  <c r="T1991" i="4"/>
  <c r="AA1990" i="4"/>
  <c r="Z1990" i="4"/>
  <c r="Y1990" i="4"/>
  <c r="X1990" i="4"/>
  <c r="W1990" i="4"/>
  <c r="V1990" i="4"/>
  <c r="U1990" i="4"/>
  <c r="T1990" i="4"/>
  <c r="AA1989" i="4"/>
  <c r="Z1989" i="4"/>
  <c r="Y1989" i="4"/>
  <c r="X1989" i="4"/>
  <c r="W1989" i="4"/>
  <c r="V1989" i="4"/>
  <c r="U1989" i="4"/>
  <c r="T1989" i="4"/>
  <c r="AA1988" i="4"/>
  <c r="Z1988" i="4"/>
  <c r="Y1988" i="4"/>
  <c r="X1988" i="4"/>
  <c r="W1988" i="4"/>
  <c r="V1988" i="4"/>
  <c r="U1988" i="4"/>
  <c r="T1988" i="4"/>
  <c r="AA1987" i="4"/>
  <c r="Z1987" i="4"/>
  <c r="Y1987" i="4"/>
  <c r="X1987" i="4"/>
  <c r="W1987" i="4"/>
  <c r="V1987" i="4"/>
  <c r="U1987" i="4"/>
  <c r="T1987" i="4"/>
  <c r="AA1986" i="4"/>
  <c r="Z1986" i="4"/>
  <c r="Y1986" i="4"/>
  <c r="X1986" i="4"/>
  <c r="W1986" i="4"/>
  <c r="V1986" i="4"/>
  <c r="U1986" i="4"/>
  <c r="T1986" i="4"/>
  <c r="AA1985" i="4"/>
  <c r="Z1985" i="4"/>
  <c r="Y1985" i="4"/>
  <c r="X1985" i="4"/>
  <c r="W1985" i="4"/>
  <c r="V1985" i="4"/>
  <c r="U1985" i="4"/>
  <c r="T1985" i="4"/>
  <c r="AA1984" i="4"/>
  <c r="Z1984" i="4"/>
  <c r="Y1984" i="4"/>
  <c r="X1984" i="4"/>
  <c r="W1984" i="4"/>
  <c r="V1984" i="4"/>
  <c r="U1984" i="4"/>
  <c r="T1984" i="4"/>
  <c r="AA1983" i="4"/>
  <c r="Z1983" i="4"/>
  <c r="Y1983" i="4"/>
  <c r="X1983" i="4"/>
  <c r="W1983" i="4"/>
  <c r="V1983" i="4"/>
  <c r="U1983" i="4"/>
  <c r="T1983" i="4"/>
  <c r="AA1982" i="4"/>
  <c r="Z1982" i="4"/>
  <c r="Y1982" i="4"/>
  <c r="X1982" i="4"/>
  <c r="W1982" i="4"/>
  <c r="V1982" i="4"/>
  <c r="U1982" i="4"/>
  <c r="T1982" i="4"/>
  <c r="AA1981" i="4"/>
  <c r="Z1981" i="4"/>
  <c r="Y1981" i="4"/>
  <c r="X1981" i="4"/>
  <c r="W1981" i="4"/>
  <c r="V1981" i="4"/>
  <c r="U1981" i="4"/>
  <c r="T1981" i="4"/>
  <c r="AA1980" i="4"/>
  <c r="Z1980" i="4"/>
  <c r="Y1980" i="4"/>
  <c r="X1980" i="4"/>
  <c r="W1980" i="4"/>
  <c r="V1980" i="4"/>
  <c r="U1980" i="4"/>
  <c r="T1980" i="4"/>
  <c r="AA1979" i="4"/>
  <c r="Z1979" i="4"/>
  <c r="Y1979" i="4"/>
  <c r="X1979" i="4"/>
  <c r="W1979" i="4"/>
  <c r="V1979" i="4"/>
  <c r="U1979" i="4"/>
  <c r="T1979" i="4"/>
  <c r="AA1978" i="4"/>
  <c r="Z1978" i="4"/>
  <c r="Y1978" i="4"/>
  <c r="X1978" i="4"/>
  <c r="W1978" i="4"/>
  <c r="V1978" i="4"/>
  <c r="U1978" i="4"/>
  <c r="T1978" i="4"/>
  <c r="AA1977" i="4"/>
  <c r="Z1977" i="4"/>
  <c r="Y1977" i="4"/>
  <c r="X1977" i="4"/>
  <c r="W1977" i="4"/>
  <c r="V1977" i="4"/>
  <c r="U1977" i="4"/>
  <c r="T1977" i="4"/>
  <c r="AA1976" i="4"/>
  <c r="Z1976" i="4"/>
  <c r="Y1976" i="4"/>
  <c r="X1976" i="4"/>
  <c r="W1976" i="4"/>
  <c r="V1976" i="4"/>
  <c r="U1976" i="4"/>
  <c r="T1976" i="4"/>
  <c r="AA1975" i="4"/>
  <c r="Z1975" i="4"/>
  <c r="Y1975" i="4"/>
  <c r="X1975" i="4"/>
  <c r="W1975" i="4"/>
  <c r="V1975" i="4"/>
  <c r="U1975" i="4"/>
  <c r="T1975" i="4"/>
  <c r="AA1974" i="4"/>
  <c r="Z1974" i="4"/>
  <c r="Y1974" i="4"/>
  <c r="X1974" i="4"/>
  <c r="W1974" i="4"/>
  <c r="V1974" i="4"/>
  <c r="U1974" i="4"/>
  <c r="T1974" i="4"/>
  <c r="AA1973" i="4"/>
  <c r="Z1973" i="4"/>
  <c r="Y1973" i="4"/>
  <c r="X1973" i="4"/>
  <c r="W1973" i="4"/>
  <c r="V1973" i="4"/>
  <c r="U1973" i="4"/>
  <c r="T1973" i="4"/>
  <c r="AA1972" i="4"/>
  <c r="Z1972" i="4"/>
  <c r="Y1972" i="4"/>
  <c r="X1972" i="4"/>
  <c r="W1972" i="4"/>
  <c r="V1972" i="4"/>
  <c r="U1972" i="4"/>
  <c r="T1972" i="4"/>
  <c r="AA1971" i="4"/>
  <c r="Z1971" i="4"/>
  <c r="Y1971" i="4"/>
  <c r="X1971" i="4"/>
  <c r="W1971" i="4"/>
  <c r="V1971" i="4"/>
  <c r="U1971" i="4"/>
  <c r="T1971" i="4"/>
  <c r="AA1970" i="4"/>
  <c r="Z1970" i="4"/>
  <c r="Y1970" i="4"/>
  <c r="X1970" i="4"/>
  <c r="W1970" i="4"/>
  <c r="V1970" i="4"/>
  <c r="U1970" i="4"/>
  <c r="T1970" i="4"/>
  <c r="AA1969" i="4"/>
  <c r="Z1969" i="4"/>
  <c r="Y1969" i="4"/>
  <c r="X1969" i="4"/>
  <c r="W1969" i="4"/>
  <c r="V1969" i="4"/>
  <c r="U1969" i="4"/>
  <c r="T1969" i="4"/>
  <c r="AA1968" i="4"/>
  <c r="Z1968" i="4"/>
  <c r="Y1968" i="4"/>
  <c r="X1968" i="4"/>
  <c r="W1968" i="4"/>
  <c r="V1968" i="4"/>
  <c r="U1968" i="4"/>
  <c r="T1968" i="4"/>
  <c r="AA1967" i="4"/>
  <c r="Z1967" i="4"/>
  <c r="Y1967" i="4"/>
  <c r="X1967" i="4"/>
  <c r="W1967" i="4"/>
  <c r="V1967" i="4"/>
  <c r="U1967" i="4"/>
  <c r="T1967" i="4"/>
  <c r="AA1966" i="4"/>
  <c r="Z1966" i="4"/>
  <c r="Y1966" i="4"/>
  <c r="X1966" i="4"/>
  <c r="W1966" i="4"/>
  <c r="V1966" i="4"/>
  <c r="U1966" i="4"/>
  <c r="T1966" i="4"/>
  <c r="AA1965" i="4"/>
  <c r="Z1965" i="4"/>
  <c r="Y1965" i="4"/>
  <c r="X1965" i="4"/>
  <c r="W1965" i="4"/>
  <c r="V1965" i="4"/>
  <c r="U1965" i="4"/>
  <c r="T1965" i="4"/>
  <c r="AA1964" i="4"/>
  <c r="Z1964" i="4"/>
  <c r="Y1964" i="4"/>
  <c r="X1964" i="4"/>
  <c r="W1964" i="4"/>
  <c r="V1964" i="4"/>
  <c r="U1964" i="4"/>
  <c r="T1964" i="4"/>
  <c r="AA1963" i="4"/>
  <c r="Z1963" i="4"/>
  <c r="Y1963" i="4"/>
  <c r="X1963" i="4"/>
  <c r="W1963" i="4"/>
  <c r="V1963" i="4"/>
  <c r="U1963" i="4"/>
  <c r="T1963" i="4"/>
  <c r="AA1962" i="4"/>
  <c r="Z1962" i="4"/>
  <c r="Y1962" i="4"/>
  <c r="X1962" i="4"/>
  <c r="W1962" i="4"/>
  <c r="V1962" i="4"/>
  <c r="U1962" i="4"/>
  <c r="T1962" i="4"/>
  <c r="AA1961" i="4"/>
  <c r="Z1961" i="4"/>
  <c r="Y1961" i="4"/>
  <c r="X1961" i="4"/>
  <c r="W1961" i="4"/>
  <c r="V1961" i="4"/>
  <c r="U1961" i="4"/>
  <c r="T1961" i="4"/>
  <c r="AA1960" i="4"/>
  <c r="Z1960" i="4"/>
  <c r="Y1960" i="4"/>
  <c r="X1960" i="4"/>
  <c r="W1960" i="4"/>
  <c r="V1960" i="4"/>
  <c r="U1960" i="4"/>
  <c r="T1960" i="4"/>
  <c r="AA1959" i="4"/>
  <c r="Z1959" i="4"/>
  <c r="Y1959" i="4"/>
  <c r="X1959" i="4"/>
  <c r="W1959" i="4"/>
  <c r="V1959" i="4"/>
  <c r="U1959" i="4"/>
  <c r="T1959" i="4"/>
  <c r="AA1958" i="4"/>
  <c r="Z1958" i="4"/>
  <c r="Y1958" i="4"/>
  <c r="X1958" i="4"/>
  <c r="W1958" i="4"/>
  <c r="V1958" i="4"/>
  <c r="U1958" i="4"/>
  <c r="T1958" i="4"/>
  <c r="AA1957" i="4"/>
  <c r="Z1957" i="4"/>
  <c r="Y1957" i="4"/>
  <c r="X1957" i="4"/>
  <c r="W1957" i="4"/>
  <c r="V1957" i="4"/>
  <c r="U1957" i="4"/>
  <c r="T1957" i="4"/>
  <c r="AA1956" i="4"/>
  <c r="Z1956" i="4"/>
  <c r="Y1956" i="4"/>
  <c r="X1956" i="4"/>
  <c r="W1956" i="4"/>
  <c r="V1956" i="4"/>
  <c r="U1956" i="4"/>
  <c r="T1956" i="4"/>
  <c r="AA1955" i="4"/>
  <c r="Z1955" i="4"/>
  <c r="Y1955" i="4"/>
  <c r="X1955" i="4"/>
  <c r="W1955" i="4"/>
  <c r="V1955" i="4"/>
  <c r="U1955" i="4"/>
  <c r="T1955" i="4"/>
  <c r="AA1954" i="4"/>
  <c r="Z1954" i="4"/>
  <c r="Y1954" i="4"/>
  <c r="X1954" i="4"/>
  <c r="W1954" i="4"/>
  <c r="V1954" i="4"/>
  <c r="U1954" i="4"/>
  <c r="T1954" i="4"/>
  <c r="AA1953" i="4"/>
  <c r="Z1953" i="4"/>
  <c r="Y1953" i="4"/>
  <c r="X1953" i="4"/>
  <c r="W1953" i="4"/>
  <c r="V1953" i="4"/>
  <c r="U1953" i="4"/>
  <c r="T1953" i="4"/>
  <c r="AA1952" i="4"/>
  <c r="Z1952" i="4"/>
  <c r="Y1952" i="4"/>
  <c r="X1952" i="4"/>
  <c r="W1952" i="4"/>
  <c r="V1952" i="4"/>
  <c r="U1952" i="4"/>
  <c r="T1952" i="4"/>
  <c r="AA1951" i="4"/>
  <c r="Z1951" i="4"/>
  <c r="Y1951" i="4"/>
  <c r="X1951" i="4"/>
  <c r="W1951" i="4"/>
  <c r="V1951" i="4"/>
  <c r="U1951" i="4"/>
  <c r="T1951" i="4"/>
  <c r="AA1950" i="4"/>
  <c r="Z1950" i="4"/>
  <c r="Y1950" i="4"/>
  <c r="X1950" i="4"/>
  <c r="W1950" i="4"/>
  <c r="V1950" i="4"/>
  <c r="U1950" i="4"/>
  <c r="T1950" i="4"/>
  <c r="AA1949" i="4"/>
  <c r="Z1949" i="4"/>
  <c r="Y1949" i="4"/>
  <c r="X1949" i="4"/>
  <c r="W1949" i="4"/>
  <c r="V1949" i="4"/>
  <c r="U1949" i="4"/>
  <c r="T1949" i="4"/>
  <c r="AA1948" i="4"/>
  <c r="Z1948" i="4"/>
  <c r="Y1948" i="4"/>
  <c r="X1948" i="4"/>
  <c r="W1948" i="4"/>
  <c r="V1948" i="4"/>
  <c r="U1948" i="4"/>
  <c r="T1948" i="4"/>
  <c r="AA1947" i="4"/>
  <c r="Z1947" i="4"/>
  <c r="Y1947" i="4"/>
  <c r="X1947" i="4"/>
  <c r="W1947" i="4"/>
  <c r="V1947" i="4"/>
  <c r="U1947" i="4"/>
  <c r="T1947" i="4"/>
  <c r="AA1946" i="4"/>
  <c r="Z1946" i="4"/>
  <c r="Y1946" i="4"/>
  <c r="X1946" i="4"/>
  <c r="W1946" i="4"/>
  <c r="V1946" i="4"/>
  <c r="U1946" i="4"/>
  <c r="T1946" i="4"/>
  <c r="AA1945" i="4"/>
  <c r="Z1945" i="4"/>
  <c r="Y1945" i="4"/>
  <c r="X1945" i="4"/>
  <c r="W1945" i="4"/>
  <c r="V1945" i="4"/>
  <c r="U1945" i="4"/>
  <c r="T1945" i="4"/>
  <c r="AA1944" i="4"/>
  <c r="Z1944" i="4"/>
  <c r="Y1944" i="4"/>
  <c r="X1944" i="4"/>
  <c r="W1944" i="4"/>
  <c r="V1944" i="4"/>
  <c r="U1944" i="4"/>
  <c r="T1944" i="4"/>
  <c r="AA1943" i="4"/>
  <c r="Z1943" i="4"/>
  <c r="Y1943" i="4"/>
  <c r="X1943" i="4"/>
  <c r="W1943" i="4"/>
  <c r="V1943" i="4"/>
  <c r="U1943" i="4"/>
  <c r="T1943" i="4"/>
  <c r="AA1942" i="4"/>
  <c r="Z1942" i="4"/>
  <c r="Y1942" i="4"/>
  <c r="X1942" i="4"/>
  <c r="W1942" i="4"/>
  <c r="V1942" i="4"/>
  <c r="U1942" i="4"/>
  <c r="T1942" i="4"/>
  <c r="AA1941" i="4"/>
  <c r="Z1941" i="4"/>
  <c r="Y1941" i="4"/>
  <c r="X1941" i="4"/>
  <c r="W1941" i="4"/>
  <c r="V1941" i="4"/>
  <c r="U1941" i="4"/>
  <c r="T1941" i="4"/>
  <c r="AA1940" i="4"/>
  <c r="Z1940" i="4"/>
  <c r="Y1940" i="4"/>
  <c r="X1940" i="4"/>
  <c r="W1940" i="4"/>
  <c r="V1940" i="4"/>
  <c r="U1940" i="4"/>
  <c r="T1940" i="4"/>
  <c r="AA1939" i="4"/>
  <c r="Z1939" i="4"/>
  <c r="Y1939" i="4"/>
  <c r="X1939" i="4"/>
  <c r="W1939" i="4"/>
  <c r="V1939" i="4"/>
  <c r="U1939" i="4"/>
  <c r="T1939" i="4"/>
  <c r="AA1938" i="4"/>
  <c r="Z1938" i="4"/>
  <c r="Y1938" i="4"/>
  <c r="X1938" i="4"/>
  <c r="W1938" i="4"/>
  <c r="V1938" i="4"/>
  <c r="U1938" i="4"/>
  <c r="T1938" i="4"/>
  <c r="AA1937" i="4"/>
  <c r="Z1937" i="4"/>
  <c r="Y1937" i="4"/>
  <c r="X1937" i="4"/>
  <c r="W1937" i="4"/>
  <c r="V1937" i="4"/>
  <c r="U1937" i="4"/>
  <c r="T1937" i="4"/>
  <c r="AA1936" i="4"/>
  <c r="Z1936" i="4"/>
  <c r="Y1936" i="4"/>
  <c r="X1936" i="4"/>
  <c r="W1936" i="4"/>
  <c r="V1936" i="4"/>
  <c r="U1936" i="4"/>
  <c r="T1936" i="4"/>
  <c r="AA1935" i="4"/>
  <c r="Z1935" i="4"/>
  <c r="Y1935" i="4"/>
  <c r="X1935" i="4"/>
  <c r="W1935" i="4"/>
  <c r="V1935" i="4"/>
  <c r="U1935" i="4"/>
  <c r="T1935" i="4"/>
  <c r="AA1934" i="4"/>
  <c r="Z1934" i="4"/>
  <c r="Y1934" i="4"/>
  <c r="X1934" i="4"/>
  <c r="W1934" i="4"/>
  <c r="V1934" i="4"/>
  <c r="U1934" i="4"/>
  <c r="T1934" i="4"/>
  <c r="AA1933" i="4"/>
  <c r="Z1933" i="4"/>
  <c r="Y1933" i="4"/>
  <c r="X1933" i="4"/>
  <c r="W1933" i="4"/>
  <c r="V1933" i="4"/>
  <c r="U1933" i="4"/>
  <c r="T1933" i="4"/>
  <c r="AA1932" i="4"/>
  <c r="Z1932" i="4"/>
  <c r="Y1932" i="4"/>
  <c r="X1932" i="4"/>
  <c r="W1932" i="4"/>
  <c r="V1932" i="4"/>
  <c r="U1932" i="4"/>
  <c r="T1932" i="4"/>
  <c r="AA1931" i="4"/>
  <c r="Z1931" i="4"/>
  <c r="Y1931" i="4"/>
  <c r="X1931" i="4"/>
  <c r="W1931" i="4"/>
  <c r="V1931" i="4"/>
  <c r="U1931" i="4"/>
  <c r="T1931" i="4"/>
  <c r="AA1930" i="4"/>
  <c r="Z1930" i="4"/>
  <c r="Y1930" i="4"/>
  <c r="X1930" i="4"/>
  <c r="W1930" i="4"/>
  <c r="V1930" i="4"/>
  <c r="U1930" i="4"/>
  <c r="T1930" i="4"/>
  <c r="AA1929" i="4"/>
  <c r="Z1929" i="4"/>
  <c r="Y1929" i="4"/>
  <c r="X1929" i="4"/>
  <c r="W1929" i="4"/>
  <c r="V1929" i="4"/>
  <c r="U1929" i="4"/>
  <c r="T1929" i="4"/>
  <c r="AA1928" i="4"/>
  <c r="Z1928" i="4"/>
  <c r="Y1928" i="4"/>
  <c r="X1928" i="4"/>
  <c r="W1928" i="4"/>
  <c r="V1928" i="4"/>
  <c r="U1928" i="4"/>
  <c r="T1928" i="4"/>
  <c r="AA1927" i="4"/>
  <c r="Z1927" i="4"/>
  <c r="Y1927" i="4"/>
  <c r="X1927" i="4"/>
  <c r="W1927" i="4"/>
  <c r="V1927" i="4"/>
  <c r="U1927" i="4"/>
  <c r="T1927" i="4"/>
  <c r="AA1926" i="4"/>
  <c r="Z1926" i="4"/>
  <c r="Y1926" i="4"/>
  <c r="X1926" i="4"/>
  <c r="W1926" i="4"/>
  <c r="V1926" i="4"/>
  <c r="U1926" i="4"/>
  <c r="T1926" i="4"/>
  <c r="AA1925" i="4"/>
  <c r="Z1925" i="4"/>
  <c r="Y1925" i="4"/>
  <c r="X1925" i="4"/>
  <c r="W1925" i="4"/>
  <c r="V1925" i="4"/>
  <c r="U1925" i="4"/>
  <c r="T1925" i="4"/>
  <c r="AA1924" i="4"/>
  <c r="Z1924" i="4"/>
  <c r="Y1924" i="4"/>
  <c r="X1924" i="4"/>
  <c r="W1924" i="4"/>
  <c r="V1924" i="4"/>
  <c r="U1924" i="4"/>
  <c r="T1924" i="4"/>
  <c r="AA1923" i="4"/>
  <c r="Z1923" i="4"/>
  <c r="Y1923" i="4"/>
  <c r="X1923" i="4"/>
  <c r="W1923" i="4"/>
  <c r="V1923" i="4"/>
  <c r="U1923" i="4"/>
  <c r="T1923" i="4"/>
  <c r="AA1922" i="4"/>
  <c r="Z1922" i="4"/>
  <c r="Y1922" i="4"/>
  <c r="X1922" i="4"/>
  <c r="W1922" i="4"/>
  <c r="V1922" i="4"/>
  <c r="U1922" i="4"/>
  <c r="T1922" i="4"/>
  <c r="AA1921" i="4"/>
  <c r="Z1921" i="4"/>
  <c r="Y1921" i="4"/>
  <c r="X1921" i="4"/>
  <c r="W1921" i="4"/>
  <c r="V1921" i="4"/>
  <c r="U1921" i="4"/>
  <c r="T1921" i="4"/>
  <c r="AA1920" i="4"/>
  <c r="Z1920" i="4"/>
  <c r="Y1920" i="4"/>
  <c r="X1920" i="4"/>
  <c r="W1920" i="4"/>
  <c r="V1920" i="4"/>
  <c r="U1920" i="4"/>
  <c r="T1920" i="4"/>
  <c r="AA1919" i="4"/>
  <c r="Z1919" i="4"/>
  <c r="Y1919" i="4"/>
  <c r="X1919" i="4"/>
  <c r="W1919" i="4"/>
  <c r="V1919" i="4"/>
  <c r="U1919" i="4"/>
  <c r="T1919" i="4"/>
  <c r="AA1918" i="4"/>
  <c r="Z1918" i="4"/>
  <c r="Y1918" i="4"/>
  <c r="X1918" i="4"/>
  <c r="W1918" i="4"/>
  <c r="V1918" i="4"/>
  <c r="U1918" i="4"/>
  <c r="T1918" i="4"/>
  <c r="AA1917" i="4"/>
  <c r="Z1917" i="4"/>
  <c r="Y1917" i="4"/>
  <c r="X1917" i="4"/>
  <c r="W1917" i="4"/>
  <c r="V1917" i="4"/>
  <c r="U1917" i="4"/>
  <c r="T1917" i="4"/>
  <c r="AA1916" i="4"/>
  <c r="Z1916" i="4"/>
  <c r="Y1916" i="4"/>
  <c r="X1916" i="4"/>
  <c r="W1916" i="4"/>
  <c r="V1916" i="4"/>
  <c r="U1916" i="4"/>
  <c r="T1916" i="4"/>
  <c r="AA1915" i="4"/>
  <c r="Z1915" i="4"/>
  <c r="Y1915" i="4"/>
  <c r="X1915" i="4"/>
  <c r="W1915" i="4"/>
  <c r="V1915" i="4"/>
  <c r="U1915" i="4"/>
  <c r="T1915" i="4"/>
  <c r="AA1914" i="4"/>
  <c r="Z1914" i="4"/>
  <c r="Y1914" i="4"/>
  <c r="X1914" i="4"/>
  <c r="W1914" i="4"/>
  <c r="V1914" i="4"/>
  <c r="U1914" i="4"/>
  <c r="T1914" i="4"/>
  <c r="AA1913" i="4"/>
  <c r="Z1913" i="4"/>
  <c r="Y1913" i="4"/>
  <c r="X1913" i="4"/>
  <c r="W1913" i="4"/>
  <c r="V1913" i="4"/>
  <c r="U1913" i="4"/>
  <c r="T1913" i="4"/>
  <c r="AA1912" i="4"/>
  <c r="Z1912" i="4"/>
  <c r="Y1912" i="4"/>
  <c r="X1912" i="4"/>
  <c r="W1912" i="4"/>
  <c r="V1912" i="4"/>
  <c r="U1912" i="4"/>
  <c r="T1912" i="4"/>
  <c r="AA1911" i="4"/>
  <c r="Z1911" i="4"/>
  <c r="Y1911" i="4"/>
  <c r="X1911" i="4"/>
  <c r="W1911" i="4"/>
  <c r="V1911" i="4"/>
  <c r="U1911" i="4"/>
  <c r="T1911" i="4"/>
  <c r="AA1910" i="4"/>
  <c r="Z1910" i="4"/>
  <c r="Y1910" i="4"/>
  <c r="X1910" i="4"/>
  <c r="W1910" i="4"/>
  <c r="V1910" i="4"/>
  <c r="U1910" i="4"/>
  <c r="T1910" i="4"/>
  <c r="AA1909" i="4"/>
  <c r="Z1909" i="4"/>
  <c r="Y1909" i="4"/>
  <c r="X1909" i="4"/>
  <c r="W1909" i="4"/>
  <c r="V1909" i="4"/>
  <c r="U1909" i="4"/>
  <c r="T1909" i="4"/>
  <c r="AA1908" i="4"/>
  <c r="Z1908" i="4"/>
  <c r="Y1908" i="4"/>
  <c r="X1908" i="4"/>
  <c r="W1908" i="4"/>
  <c r="V1908" i="4"/>
  <c r="U1908" i="4"/>
  <c r="T1908" i="4"/>
  <c r="AA1907" i="4"/>
  <c r="Z1907" i="4"/>
  <c r="Y1907" i="4"/>
  <c r="X1907" i="4"/>
  <c r="W1907" i="4"/>
  <c r="V1907" i="4"/>
  <c r="U1907" i="4"/>
  <c r="T1907" i="4"/>
  <c r="AA1906" i="4"/>
  <c r="Z1906" i="4"/>
  <c r="Y1906" i="4"/>
  <c r="X1906" i="4"/>
  <c r="W1906" i="4"/>
  <c r="V1906" i="4"/>
  <c r="U1906" i="4"/>
  <c r="T1906" i="4"/>
  <c r="AA1905" i="4"/>
  <c r="Z1905" i="4"/>
  <c r="Y1905" i="4"/>
  <c r="X1905" i="4"/>
  <c r="W1905" i="4"/>
  <c r="V1905" i="4"/>
  <c r="U1905" i="4"/>
  <c r="T1905" i="4"/>
  <c r="AA1904" i="4"/>
  <c r="Z1904" i="4"/>
  <c r="Y1904" i="4"/>
  <c r="X1904" i="4"/>
  <c r="W1904" i="4"/>
  <c r="V1904" i="4"/>
  <c r="U1904" i="4"/>
  <c r="T1904" i="4"/>
  <c r="AA1903" i="4"/>
  <c r="Z1903" i="4"/>
  <c r="Y1903" i="4"/>
  <c r="X1903" i="4"/>
  <c r="W1903" i="4"/>
  <c r="V1903" i="4"/>
  <c r="U1903" i="4"/>
  <c r="T1903" i="4"/>
  <c r="AA1902" i="4"/>
  <c r="Z1902" i="4"/>
  <c r="Y1902" i="4"/>
  <c r="X1902" i="4"/>
  <c r="W1902" i="4"/>
  <c r="V1902" i="4"/>
  <c r="U1902" i="4"/>
  <c r="T1902" i="4"/>
  <c r="AA1901" i="4"/>
  <c r="Z1901" i="4"/>
  <c r="Y1901" i="4"/>
  <c r="X1901" i="4"/>
  <c r="W1901" i="4"/>
  <c r="V1901" i="4"/>
  <c r="U1901" i="4"/>
  <c r="T1901" i="4"/>
  <c r="AA1900" i="4"/>
  <c r="Z1900" i="4"/>
  <c r="Y1900" i="4"/>
  <c r="X1900" i="4"/>
  <c r="W1900" i="4"/>
  <c r="V1900" i="4"/>
  <c r="U1900" i="4"/>
  <c r="T1900" i="4"/>
  <c r="AA1899" i="4"/>
  <c r="Z1899" i="4"/>
  <c r="Y1899" i="4"/>
  <c r="X1899" i="4"/>
  <c r="W1899" i="4"/>
  <c r="V1899" i="4"/>
  <c r="U1899" i="4"/>
  <c r="T1899" i="4"/>
  <c r="AA1898" i="4"/>
  <c r="Z1898" i="4"/>
  <c r="Y1898" i="4"/>
  <c r="X1898" i="4"/>
  <c r="W1898" i="4"/>
  <c r="V1898" i="4"/>
  <c r="U1898" i="4"/>
  <c r="T1898" i="4"/>
  <c r="AA1897" i="4"/>
  <c r="Z1897" i="4"/>
  <c r="Y1897" i="4"/>
  <c r="X1897" i="4"/>
  <c r="W1897" i="4"/>
  <c r="V1897" i="4"/>
  <c r="U1897" i="4"/>
  <c r="T1897" i="4"/>
  <c r="AA1896" i="4"/>
  <c r="Z1896" i="4"/>
  <c r="Y1896" i="4"/>
  <c r="X1896" i="4"/>
  <c r="W1896" i="4"/>
  <c r="V1896" i="4"/>
  <c r="U1896" i="4"/>
  <c r="T1896" i="4"/>
  <c r="AA1895" i="4"/>
  <c r="Z1895" i="4"/>
  <c r="Y1895" i="4"/>
  <c r="X1895" i="4"/>
  <c r="W1895" i="4"/>
  <c r="V1895" i="4"/>
  <c r="U1895" i="4"/>
  <c r="T1895" i="4"/>
  <c r="AA1894" i="4"/>
  <c r="Z1894" i="4"/>
  <c r="Y1894" i="4"/>
  <c r="X1894" i="4"/>
  <c r="W1894" i="4"/>
  <c r="V1894" i="4"/>
  <c r="U1894" i="4"/>
  <c r="T1894" i="4"/>
  <c r="AA1893" i="4"/>
  <c r="Z1893" i="4"/>
  <c r="Y1893" i="4"/>
  <c r="X1893" i="4"/>
  <c r="W1893" i="4"/>
  <c r="V1893" i="4"/>
  <c r="U1893" i="4"/>
  <c r="T1893" i="4"/>
  <c r="AA1892" i="4"/>
  <c r="Z1892" i="4"/>
  <c r="Y1892" i="4"/>
  <c r="X1892" i="4"/>
  <c r="W1892" i="4"/>
  <c r="V1892" i="4"/>
  <c r="U1892" i="4"/>
  <c r="T1892" i="4"/>
  <c r="AA1891" i="4"/>
  <c r="Z1891" i="4"/>
  <c r="Y1891" i="4"/>
  <c r="X1891" i="4"/>
  <c r="W1891" i="4"/>
  <c r="V1891" i="4"/>
  <c r="U1891" i="4"/>
  <c r="T1891" i="4"/>
  <c r="AA1890" i="4"/>
  <c r="Z1890" i="4"/>
  <c r="Y1890" i="4"/>
  <c r="X1890" i="4"/>
  <c r="W1890" i="4"/>
  <c r="V1890" i="4"/>
  <c r="U1890" i="4"/>
  <c r="T1890" i="4"/>
  <c r="AA1889" i="4"/>
  <c r="Z1889" i="4"/>
  <c r="Y1889" i="4"/>
  <c r="X1889" i="4"/>
  <c r="W1889" i="4"/>
  <c r="V1889" i="4"/>
  <c r="U1889" i="4"/>
  <c r="T1889" i="4"/>
  <c r="AA1888" i="4"/>
  <c r="Z1888" i="4"/>
  <c r="Y1888" i="4"/>
  <c r="X1888" i="4"/>
  <c r="W1888" i="4"/>
  <c r="V1888" i="4"/>
  <c r="U1888" i="4"/>
  <c r="T1888" i="4"/>
  <c r="AA1887" i="4"/>
  <c r="Z1887" i="4"/>
  <c r="Y1887" i="4"/>
  <c r="X1887" i="4"/>
  <c r="W1887" i="4"/>
  <c r="V1887" i="4"/>
  <c r="U1887" i="4"/>
  <c r="T1887" i="4"/>
  <c r="AA1886" i="4"/>
  <c r="Z1886" i="4"/>
  <c r="Y1886" i="4"/>
  <c r="X1886" i="4"/>
  <c r="W1886" i="4"/>
  <c r="V1886" i="4"/>
  <c r="U1886" i="4"/>
  <c r="T1886" i="4"/>
  <c r="AA1885" i="4"/>
  <c r="Z1885" i="4"/>
  <c r="Y1885" i="4"/>
  <c r="X1885" i="4"/>
  <c r="W1885" i="4"/>
  <c r="V1885" i="4"/>
  <c r="U1885" i="4"/>
  <c r="T1885" i="4"/>
  <c r="AA1884" i="4"/>
  <c r="Z1884" i="4"/>
  <c r="Y1884" i="4"/>
  <c r="X1884" i="4"/>
  <c r="W1884" i="4"/>
  <c r="V1884" i="4"/>
  <c r="U1884" i="4"/>
  <c r="T1884" i="4"/>
  <c r="AA1883" i="4"/>
  <c r="Z1883" i="4"/>
  <c r="Y1883" i="4"/>
  <c r="X1883" i="4"/>
  <c r="W1883" i="4"/>
  <c r="V1883" i="4"/>
  <c r="U1883" i="4"/>
  <c r="T1883" i="4"/>
  <c r="AA1882" i="4"/>
  <c r="Z1882" i="4"/>
  <c r="Y1882" i="4"/>
  <c r="X1882" i="4"/>
  <c r="W1882" i="4"/>
  <c r="V1882" i="4"/>
  <c r="U1882" i="4"/>
  <c r="T1882" i="4"/>
  <c r="AA1881" i="4"/>
  <c r="Z1881" i="4"/>
  <c r="Y1881" i="4"/>
  <c r="X1881" i="4"/>
  <c r="W1881" i="4"/>
  <c r="V1881" i="4"/>
  <c r="U1881" i="4"/>
  <c r="T1881" i="4"/>
  <c r="AA1880" i="4"/>
  <c r="Z1880" i="4"/>
  <c r="Y1880" i="4"/>
  <c r="X1880" i="4"/>
  <c r="W1880" i="4"/>
  <c r="V1880" i="4"/>
  <c r="U1880" i="4"/>
  <c r="T1880" i="4"/>
  <c r="AA1879" i="4"/>
  <c r="Z1879" i="4"/>
  <c r="Y1879" i="4"/>
  <c r="X1879" i="4"/>
  <c r="W1879" i="4"/>
  <c r="V1879" i="4"/>
  <c r="U1879" i="4"/>
  <c r="T1879" i="4"/>
  <c r="AA1878" i="4"/>
  <c r="Z1878" i="4"/>
  <c r="Y1878" i="4"/>
  <c r="X1878" i="4"/>
  <c r="W1878" i="4"/>
  <c r="V1878" i="4"/>
  <c r="U1878" i="4"/>
  <c r="T1878" i="4"/>
  <c r="AA1877" i="4"/>
  <c r="Z1877" i="4"/>
  <c r="Y1877" i="4"/>
  <c r="X1877" i="4"/>
  <c r="W1877" i="4"/>
  <c r="V1877" i="4"/>
  <c r="U1877" i="4"/>
  <c r="T1877" i="4"/>
  <c r="AA1876" i="4"/>
  <c r="Z1876" i="4"/>
  <c r="Y1876" i="4"/>
  <c r="X1876" i="4"/>
  <c r="W1876" i="4"/>
  <c r="V1876" i="4"/>
  <c r="U1876" i="4"/>
  <c r="T1876" i="4"/>
  <c r="AA1875" i="4"/>
  <c r="Z1875" i="4"/>
  <c r="Y1875" i="4"/>
  <c r="X1875" i="4"/>
  <c r="W1875" i="4"/>
  <c r="V1875" i="4"/>
  <c r="U1875" i="4"/>
  <c r="T1875" i="4"/>
  <c r="AA1874" i="4"/>
  <c r="Z1874" i="4"/>
  <c r="Y1874" i="4"/>
  <c r="X1874" i="4"/>
  <c r="W1874" i="4"/>
  <c r="V1874" i="4"/>
  <c r="U1874" i="4"/>
  <c r="T1874" i="4"/>
  <c r="AA1873" i="4"/>
  <c r="Z1873" i="4"/>
  <c r="Y1873" i="4"/>
  <c r="X1873" i="4"/>
  <c r="W1873" i="4"/>
  <c r="V1873" i="4"/>
  <c r="U1873" i="4"/>
  <c r="T1873" i="4"/>
  <c r="AA1872" i="4"/>
  <c r="Z1872" i="4"/>
  <c r="Y1872" i="4"/>
  <c r="X1872" i="4"/>
  <c r="W1872" i="4"/>
  <c r="V1872" i="4"/>
  <c r="U1872" i="4"/>
  <c r="T1872" i="4"/>
  <c r="AA1871" i="4"/>
  <c r="Z1871" i="4"/>
  <c r="Y1871" i="4"/>
  <c r="X1871" i="4"/>
  <c r="W1871" i="4"/>
  <c r="V1871" i="4"/>
  <c r="U1871" i="4"/>
  <c r="T1871" i="4"/>
  <c r="AA1870" i="4"/>
  <c r="Z1870" i="4"/>
  <c r="Y1870" i="4"/>
  <c r="X1870" i="4"/>
  <c r="W1870" i="4"/>
  <c r="V1870" i="4"/>
  <c r="U1870" i="4"/>
  <c r="T1870" i="4"/>
  <c r="AA1869" i="4"/>
  <c r="Z1869" i="4"/>
  <c r="Y1869" i="4"/>
  <c r="X1869" i="4"/>
  <c r="W1869" i="4"/>
  <c r="V1869" i="4"/>
  <c r="U1869" i="4"/>
  <c r="T1869" i="4"/>
  <c r="AA1868" i="4"/>
  <c r="Z1868" i="4"/>
  <c r="Y1868" i="4"/>
  <c r="X1868" i="4"/>
  <c r="W1868" i="4"/>
  <c r="V1868" i="4"/>
  <c r="U1868" i="4"/>
  <c r="T1868" i="4"/>
  <c r="AA1867" i="4"/>
  <c r="Z1867" i="4"/>
  <c r="Y1867" i="4"/>
  <c r="X1867" i="4"/>
  <c r="W1867" i="4"/>
  <c r="V1867" i="4"/>
  <c r="U1867" i="4"/>
  <c r="T1867" i="4"/>
  <c r="AA1866" i="4"/>
  <c r="Z1866" i="4"/>
  <c r="Y1866" i="4"/>
  <c r="X1866" i="4"/>
  <c r="W1866" i="4"/>
  <c r="V1866" i="4"/>
  <c r="U1866" i="4"/>
  <c r="T1866" i="4"/>
  <c r="AA1865" i="4"/>
  <c r="Z1865" i="4"/>
  <c r="Y1865" i="4"/>
  <c r="X1865" i="4"/>
  <c r="W1865" i="4"/>
  <c r="V1865" i="4"/>
  <c r="U1865" i="4"/>
  <c r="T1865" i="4"/>
  <c r="AA1864" i="4"/>
  <c r="Z1864" i="4"/>
  <c r="Y1864" i="4"/>
  <c r="X1864" i="4"/>
  <c r="W1864" i="4"/>
  <c r="V1864" i="4"/>
  <c r="U1864" i="4"/>
  <c r="T1864" i="4"/>
  <c r="AA1863" i="4"/>
  <c r="Z1863" i="4"/>
  <c r="Y1863" i="4"/>
  <c r="X1863" i="4"/>
  <c r="W1863" i="4"/>
  <c r="V1863" i="4"/>
  <c r="U1863" i="4"/>
  <c r="T1863" i="4"/>
  <c r="AA1862" i="4"/>
  <c r="Z1862" i="4"/>
  <c r="Y1862" i="4"/>
  <c r="X1862" i="4"/>
  <c r="W1862" i="4"/>
  <c r="V1862" i="4"/>
  <c r="U1862" i="4"/>
  <c r="T1862" i="4"/>
  <c r="AA1861" i="4"/>
  <c r="Z1861" i="4"/>
  <c r="Y1861" i="4"/>
  <c r="X1861" i="4"/>
  <c r="W1861" i="4"/>
  <c r="V1861" i="4"/>
  <c r="U1861" i="4"/>
  <c r="T1861" i="4"/>
  <c r="AA1860" i="4"/>
  <c r="Z1860" i="4"/>
  <c r="Y1860" i="4"/>
  <c r="X1860" i="4"/>
  <c r="W1860" i="4"/>
  <c r="V1860" i="4"/>
  <c r="U1860" i="4"/>
  <c r="T1860" i="4"/>
  <c r="AA1859" i="4"/>
  <c r="Z1859" i="4"/>
  <c r="Y1859" i="4"/>
  <c r="X1859" i="4"/>
  <c r="W1859" i="4"/>
  <c r="V1859" i="4"/>
  <c r="U1859" i="4"/>
  <c r="T1859" i="4"/>
  <c r="AA1858" i="4"/>
  <c r="Z1858" i="4"/>
  <c r="Y1858" i="4"/>
  <c r="X1858" i="4"/>
  <c r="W1858" i="4"/>
  <c r="V1858" i="4"/>
  <c r="U1858" i="4"/>
  <c r="T1858" i="4"/>
  <c r="AA1857" i="4"/>
  <c r="Z1857" i="4"/>
  <c r="Y1857" i="4"/>
  <c r="X1857" i="4"/>
  <c r="W1857" i="4"/>
  <c r="V1857" i="4"/>
  <c r="U1857" i="4"/>
  <c r="T1857" i="4"/>
  <c r="AA1856" i="4"/>
  <c r="Z1856" i="4"/>
  <c r="Y1856" i="4"/>
  <c r="X1856" i="4"/>
  <c r="W1856" i="4"/>
  <c r="V1856" i="4"/>
  <c r="U1856" i="4"/>
  <c r="T1856" i="4"/>
  <c r="AA1855" i="4"/>
  <c r="Z1855" i="4"/>
  <c r="Y1855" i="4"/>
  <c r="X1855" i="4"/>
  <c r="W1855" i="4"/>
  <c r="V1855" i="4"/>
  <c r="U1855" i="4"/>
  <c r="T1855" i="4"/>
  <c r="AA1854" i="4"/>
  <c r="Z1854" i="4"/>
  <c r="Y1854" i="4"/>
  <c r="X1854" i="4"/>
  <c r="W1854" i="4"/>
  <c r="V1854" i="4"/>
  <c r="U1854" i="4"/>
  <c r="T1854" i="4"/>
  <c r="AA1853" i="4"/>
  <c r="Z1853" i="4"/>
  <c r="Y1853" i="4"/>
  <c r="X1853" i="4"/>
  <c r="W1853" i="4"/>
  <c r="V1853" i="4"/>
  <c r="U1853" i="4"/>
  <c r="T1853" i="4"/>
  <c r="AA1852" i="4"/>
  <c r="Z1852" i="4"/>
  <c r="Y1852" i="4"/>
  <c r="X1852" i="4"/>
  <c r="W1852" i="4"/>
  <c r="V1852" i="4"/>
  <c r="U1852" i="4"/>
  <c r="T1852" i="4"/>
  <c r="AA1851" i="4"/>
  <c r="Z1851" i="4"/>
  <c r="Y1851" i="4"/>
  <c r="X1851" i="4"/>
  <c r="W1851" i="4"/>
  <c r="V1851" i="4"/>
  <c r="U1851" i="4"/>
  <c r="T1851" i="4"/>
  <c r="AA1850" i="4"/>
  <c r="Z1850" i="4"/>
  <c r="Y1850" i="4"/>
  <c r="X1850" i="4"/>
  <c r="W1850" i="4"/>
  <c r="V1850" i="4"/>
  <c r="U1850" i="4"/>
  <c r="T1850" i="4"/>
  <c r="AA1849" i="4"/>
  <c r="Z1849" i="4"/>
  <c r="Y1849" i="4"/>
  <c r="X1849" i="4"/>
  <c r="W1849" i="4"/>
  <c r="V1849" i="4"/>
  <c r="U1849" i="4"/>
  <c r="T1849" i="4"/>
  <c r="AA1848" i="4"/>
  <c r="Z1848" i="4"/>
  <c r="Y1848" i="4"/>
  <c r="X1848" i="4"/>
  <c r="W1848" i="4"/>
  <c r="V1848" i="4"/>
  <c r="U1848" i="4"/>
  <c r="T1848" i="4"/>
  <c r="AA1847" i="4"/>
  <c r="Z1847" i="4"/>
  <c r="Y1847" i="4"/>
  <c r="X1847" i="4"/>
  <c r="W1847" i="4"/>
  <c r="V1847" i="4"/>
  <c r="U1847" i="4"/>
  <c r="T1847" i="4"/>
  <c r="AA1846" i="4"/>
  <c r="Z1846" i="4"/>
  <c r="Y1846" i="4"/>
  <c r="X1846" i="4"/>
  <c r="W1846" i="4"/>
  <c r="V1846" i="4"/>
  <c r="U1846" i="4"/>
  <c r="T1846" i="4"/>
  <c r="AA1845" i="4"/>
  <c r="Z1845" i="4"/>
  <c r="Y1845" i="4"/>
  <c r="X1845" i="4"/>
  <c r="W1845" i="4"/>
  <c r="V1845" i="4"/>
  <c r="U1845" i="4"/>
  <c r="T1845" i="4"/>
  <c r="AA1844" i="4"/>
  <c r="Z1844" i="4"/>
  <c r="Y1844" i="4"/>
  <c r="X1844" i="4"/>
  <c r="W1844" i="4"/>
  <c r="V1844" i="4"/>
  <c r="U1844" i="4"/>
  <c r="T1844" i="4"/>
  <c r="AA1843" i="4"/>
  <c r="Z1843" i="4"/>
  <c r="Y1843" i="4"/>
  <c r="X1843" i="4"/>
  <c r="W1843" i="4"/>
  <c r="V1843" i="4"/>
  <c r="U1843" i="4"/>
  <c r="T1843" i="4"/>
  <c r="AA1842" i="4"/>
  <c r="Z1842" i="4"/>
  <c r="Y1842" i="4"/>
  <c r="X1842" i="4"/>
  <c r="W1842" i="4"/>
  <c r="V1842" i="4"/>
  <c r="U1842" i="4"/>
  <c r="T1842" i="4"/>
  <c r="AA1841" i="4"/>
  <c r="Z1841" i="4"/>
  <c r="Y1841" i="4"/>
  <c r="X1841" i="4"/>
  <c r="W1841" i="4"/>
  <c r="V1841" i="4"/>
  <c r="U1841" i="4"/>
  <c r="T1841" i="4"/>
  <c r="AA1840" i="4"/>
  <c r="Z1840" i="4"/>
  <c r="Y1840" i="4"/>
  <c r="X1840" i="4"/>
  <c r="W1840" i="4"/>
  <c r="V1840" i="4"/>
  <c r="U1840" i="4"/>
  <c r="T1840" i="4"/>
  <c r="AA1839" i="4"/>
  <c r="Z1839" i="4"/>
  <c r="Y1839" i="4"/>
  <c r="X1839" i="4"/>
  <c r="W1839" i="4"/>
  <c r="V1839" i="4"/>
  <c r="U1839" i="4"/>
  <c r="T1839" i="4"/>
  <c r="AA1838" i="4"/>
  <c r="Z1838" i="4"/>
  <c r="Y1838" i="4"/>
  <c r="X1838" i="4"/>
  <c r="W1838" i="4"/>
  <c r="V1838" i="4"/>
  <c r="U1838" i="4"/>
  <c r="T1838" i="4"/>
  <c r="AA1837" i="4"/>
  <c r="Z1837" i="4"/>
  <c r="Y1837" i="4"/>
  <c r="X1837" i="4"/>
  <c r="W1837" i="4"/>
  <c r="V1837" i="4"/>
  <c r="U1837" i="4"/>
  <c r="T1837" i="4"/>
  <c r="AA1836" i="4"/>
  <c r="Z1836" i="4"/>
  <c r="Y1836" i="4"/>
  <c r="X1836" i="4"/>
  <c r="W1836" i="4"/>
  <c r="V1836" i="4"/>
  <c r="U1836" i="4"/>
  <c r="T1836" i="4"/>
  <c r="AA1835" i="4"/>
  <c r="Z1835" i="4"/>
  <c r="Y1835" i="4"/>
  <c r="X1835" i="4"/>
  <c r="W1835" i="4"/>
  <c r="V1835" i="4"/>
  <c r="U1835" i="4"/>
  <c r="T1835" i="4"/>
  <c r="AA1834" i="4"/>
  <c r="Z1834" i="4"/>
  <c r="Y1834" i="4"/>
  <c r="X1834" i="4"/>
  <c r="W1834" i="4"/>
  <c r="V1834" i="4"/>
  <c r="U1834" i="4"/>
  <c r="T1834" i="4"/>
  <c r="AA1833" i="4"/>
  <c r="Z1833" i="4"/>
  <c r="Y1833" i="4"/>
  <c r="X1833" i="4"/>
  <c r="W1833" i="4"/>
  <c r="V1833" i="4"/>
  <c r="U1833" i="4"/>
  <c r="T1833" i="4"/>
  <c r="AA1832" i="4"/>
  <c r="Z1832" i="4"/>
  <c r="Y1832" i="4"/>
  <c r="X1832" i="4"/>
  <c r="W1832" i="4"/>
  <c r="V1832" i="4"/>
  <c r="U1832" i="4"/>
  <c r="T1832" i="4"/>
  <c r="AA1831" i="4"/>
  <c r="Z1831" i="4"/>
  <c r="Y1831" i="4"/>
  <c r="X1831" i="4"/>
  <c r="W1831" i="4"/>
  <c r="V1831" i="4"/>
  <c r="U1831" i="4"/>
  <c r="T1831" i="4"/>
  <c r="AA1830" i="4"/>
  <c r="Z1830" i="4"/>
  <c r="Y1830" i="4"/>
  <c r="X1830" i="4"/>
  <c r="W1830" i="4"/>
  <c r="V1830" i="4"/>
  <c r="U1830" i="4"/>
  <c r="T1830" i="4"/>
  <c r="AA1829" i="4"/>
  <c r="Z1829" i="4"/>
  <c r="Y1829" i="4"/>
  <c r="X1829" i="4"/>
  <c r="W1829" i="4"/>
  <c r="V1829" i="4"/>
  <c r="U1829" i="4"/>
  <c r="T1829" i="4"/>
  <c r="AA1828" i="4"/>
  <c r="Z1828" i="4"/>
  <c r="Y1828" i="4"/>
  <c r="X1828" i="4"/>
  <c r="W1828" i="4"/>
  <c r="V1828" i="4"/>
  <c r="U1828" i="4"/>
  <c r="T1828" i="4"/>
  <c r="AA1827" i="4"/>
  <c r="Z1827" i="4"/>
  <c r="Y1827" i="4"/>
  <c r="X1827" i="4"/>
  <c r="W1827" i="4"/>
  <c r="V1827" i="4"/>
  <c r="U1827" i="4"/>
  <c r="T1827" i="4"/>
  <c r="AA1826" i="4"/>
  <c r="Z1826" i="4"/>
  <c r="Y1826" i="4"/>
  <c r="X1826" i="4"/>
  <c r="W1826" i="4"/>
  <c r="V1826" i="4"/>
  <c r="U1826" i="4"/>
  <c r="T1826" i="4"/>
  <c r="AA1825" i="4"/>
  <c r="Z1825" i="4"/>
  <c r="Y1825" i="4"/>
  <c r="X1825" i="4"/>
  <c r="W1825" i="4"/>
  <c r="V1825" i="4"/>
  <c r="U1825" i="4"/>
  <c r="T1825" i="4"/>
  <c r="AA1824" i="4"/>
  <c r="Z1824" i="4"/>
  <c r="Y1824" i="4"/>
  <c r="X1824" i="4"/>
  <c r="W1824" i="4"/>
  <c r="V1824" i="4"/>
  <c r="U1824" i="4"/>
  <c r="T1824" i="4"/>
  <c r="AA1823" i="4"/>
  <c r="Z1823" i="4"/>
  <c r="Y1823" i="4"/>
  <c r="X1823" i="4"/>
  <c r="W1823" i="4"/>
  <c r="V1823" i="4"/>
  <c r="U1823" i="4"/>
  <c r="T1823" i="4"/>
  <c r="AA1822" i="4"/>
  <c r="Z1822" i="4"/>
  <c r="Y1822" i="4"/>
  <c r="X1822" i="4"/>
  <c r="W1822" i="4"/>
  <c r="V1822" i="4"/>
  <c r="U1822" i="4"/>
  <c r="T1822" i="4"/>
  <c r="AA1821" i="4"/>
  <c r="Z1821" i="4"/>
  <c r="Y1821" i="4"/>
  <c r="X1821" i="4"/>
  <c r="W1821" i="4"/>
  <c r="V1821" i="4"/>
  <c r="U1821" i="4"/>
  <c r="T1821" i="4"/>
  <c r="AA1820" i="4"/>
  <c r="Z1820" i="4"/>
  <c r="Y1820" i="4"/>
  <c r="X1820" i="4"/>
  <c r="W1820" i="4"/>
  <c r="V1820" i="4"/>
  <c r="U1820" i="4"/>
  <c r="T1820" i="4"/>
  <c r="AA1819" i="4"/>
  <c r="Z1819" i="4"/>
  <c r="Y1819" i="4"/>
  <c r="X1819" i="4"/>
  <c r="W1819" i="4"/>
  <c r="V1819" i="4"/>
  <c r="U1819" i="4"/>
  <c r="T1819" i="4"/>
  <c r="AA1818" i="4"/>
  <c r="Z1818" i="4"/>
  <c r="Y1818" i="4"/>
  <c r="X1818" i="4"/>
  <c r="W1818" i="4"/>
  <c r="V1818" i="4"/>
  <c r="U1818" i="4"/>
  <c r="T1818" i="4"/>
  <c r="AA1817" i="4"/>
  <c r="Z1817" i="4"/>
  <c r="Y1817" i="4"/>
  <c r="X1817" i="4"/>
  <c r="W1817" i="4"/>
  <c r="V1817" i="4"/>
  <c r="U1817" i="4"/>
  <c r="T1817" i="4"/>
  <c r="AA1816" i="4"/>
  <c r="Z1816" i="4"/>
  <c r="Y1816" i="4"/>
  <c r="X1816" i="4"/>
  <c r="W1816" i="4"/>
  <c r="V1816" i="4"/>
  <c r="U1816" i="4"/>
  <c r="T1816" i="4"/>
  <c r="AA1815" i="4"/>
  <c r="Z1815" i="4"/>
  <c r="Y1815" i="4"/>
  <c r="X1815" i="4"/>
  <c r="W1815" i="4"/>
  <c r="V1815" i="4"/>
  <c r="U1815" i="4"/>
  <c r="T1815" i="4"/>
  <c r="AA1814" i="4"/>
  <c r="Z1814" i="4"/>
  <c r="Y1814" i="4"/>
  <c r="X1814" i="4"/>
  <c r="W1814" i="4"/>
  <c r="V1814" i="4"/>
  <c r="U1814" i="4"/>
  <c r="T1814" i="4"/>
  <c r="AA1813" i="4"/>
  <c r="Z1813" i="4"/>
  <c r="Y1813" i="4"/>
  <c r="X1813" i="4"/>
  <c r="W1813" i="4"/>
  <c r="V1813" i="4"/>
  <c r="U1813" i="4"/>
  <c r="T1813" i="4"/>
  <c r="AA1812" i="4"/>
  <c r="Z1812" i="4"/>
  <c r="Y1812" i="4"/>
  <c r="X1812" i="4"/>
  <c r="W1812" i="4"/>
  <c r="V1812" i="4"/>
  <c r="U1812" i="4"/>
  <c r="T1812" i="4"/>
  <c r="AA1811" i="4"/>
  <c r="Z1811" i="4"/>
  <c r="Y1811" i="4"/>
  <c r="X1811" i="4"/>
  <c r="W1811" i="4"/>
  <c r="V1811" i="4"/>
  <c r="U1811" i="4"/>
  <c r="T1811" i="4"/>
  <c r="AA1810" i="4"/>
  <c r="Z1810" i="4"/>
  <c r="Y1810" i="4"/>
  <c r="X1810" i="4"/>
  <c r="W1810" i="4"/>
  <c r="V1810" i="4"/>
  <c r="U1810" i="4"/>
  <c r="T1810" i="4"/>
  <c r="AA1809" i="4"/>
  <c r="Z1809" i="4"/>
  <c r="Y1809" i="4"/>
  <c r="X1809" i="4"/>
  <c r="W1809" i="4"/>
  <c r="V1809" i="4"/>
  <c r="U1809" i="4"/>
  <c r="T1809" i="4"/>
  <c r="AA1808" i="4"/>
  <c r="Z1808" i="4"/>
  <c r="Y1808" i="4"/>
  <c r="X1808" i="4"/>
  <c r="W1808" i="4"/>
  <c r="V1808" i="4"/>
  <c r="U1808" i="4"/>
  <c r="T1808" i="4"/>
  <c r="AA1807" i="4"/>
  <c r="Z1807" i="4"/>
  <c r="Y1807" i="4"/>
  <c r="X1807" i="4"/>
  <c r="W1807" i="4"/>
  <c r="V1807" i="4"/>
  <c r="U1807" i="4"/>
  <c r="T1807" i="4"/>
  <c r="AA1806" i="4"/>
  <c r="Z1806" i="4"/>
  <c r="Y1806" i="4"/>
  <c r="X1806" i="4"/>
  <c r="W1806" i="4"/>
  <c r="V1806" i="4"/>
  <c r="U1806" i="4"/>
  <c r="T1806" i="4"/>
  <c r="AA1805" i="4"/>
  <c r="Z1805" i="4"/>
  <c r="Y1805" i="4"/>
  <c r="X1805" i="4"/>
  <c r="W1805" i="4"/>
  <c r="V1805" i="4"/>
  <c r="U1805" i="4"/>
  <c r="T1805" i="4"/>
  <c r="AA1804" i="4"/>
  <c r="Z1804" i="4"/>
  <c r="Y1804" i="4"/>
  <c r="X1804" i="4"/>
  <c r="W1804" i="4"/>
  <c r="V1804" i="4"/>
  <c r="U1804" i="4"/>
  <c r="T1804" i="4"/>
  <c r="AA1803" i="4"/>
  <c r="Z1803" i="4"/>
  <c r="Y1803" i="4"/>
  <c r="X1803" i="4"/>
  <c r="W1803" i="4"/>
  <c r="V1803" i="4"/>
  <c r="U1803" i="4"/>
  <c r="T1803" i="4"/>
  <c r="AA1802" i="4"/>
  <c r="Z1802" i="4"/>
  <c r="Y1802" i="4"/>
  <c r="X1802" i="4"/>
  <c r="W1802" i="4"/>
  <c r="V1802" i="4"/>
  <c r="U1802" i="4"/>
  <c r="T1802" i="4"/>
  <c r="AA1801" i="4"/>
  <c r="Z1801" i="4"/>
  <c r="Y1801" i="4"/>
  <c r="X1801" i="4"/>
  <c r="W1801" i="4"/>
  <c r="V1801" i="4"/>
  <c r="U1801" i="4"/>
  <c r="T1801" i="4"/>
  <c r="AA1800" i="4"/>
  <c r="Z1800" i="4"/>
  <c r="Y1800" i="4"/>
  <c r="X1800" i="4"/>
  <c r="W1800" i="4"/>
  <c r="V1800" i="4"/>
  <c r="U1800" i="4"/>
  <c r="T1800" i="4"/>
  <c r="AA1799" i="4"/>
  <c r="Z1799" i="4"/>
  <c r="Y1799" i="4"/>
  <c r="X1799" i="4"/>
  <c r="W1799" i="4"/>
  <c r="V1799" i="4"/>
  <c r="U1799" i="4"/>
  <c r="T1799" i="4"/>
  <c r="AA1798" i="4"/>
  <c r="Z1798" i="4"/>
  <c r="Y1798" i="4"/>
  <c r="X1798" i="4"/>
  <c r="W1798" i="4"/>
  <c r="V1798" i="4"/>
  <c r="U1798" i="4"/>
  <c r="T1798" i="4"/>
  <c r="AA1797" i="4"/>
  <c r="Z1797" i="4"/>
  <c r="Y1797" i="4"/>
  <c r="X1797" i="4"/>
  <c r="W1797" i="4"/>
  <c r="V1797" i="4"/>
  <c r="U1797" i="4"/>
  <c r="T1797" i="4"/>
  <c r="AA1796" i="4"/>
  <c r="Z1796" i="4"/>
  <c r="Y1796" i="4"/>
  <c r="X1796" i="4"/>
  <c r="W1796" i="4"/>
  <c r="V1796" i="4"/>
  <c r="U1796" i="4"/>
  <c r="T1796" i="4"/>
  <c r="AA1795" i="4"/>
  <c r="Z1795" i="4"/>
  <c r="Y1795" i="4"/>
  <c r="X1795" i="4"/>
  <c r="W1795" i="4"/>
  <c r="V1795" i="4"/>
  <c r="U1795" i="4"/>
  <c r="T1795" i="4"/>
  <c r="AA1794" i="4"/>
  <c r="Z1794" i="4"/>
  <c r="Y1794" i="4"/>
  <c r="X1794" i="4"/>
  <c r="W1794" i="4"/>
  <c r="V1794" i="4"/>
  <c r="U1794" i="4"/>
  <c r="T1794" i="4"/>
  <c r="AA1793" i="4"/>
  <c r="Z1793" i="4"/>
  <c r="Y1793" i="4"/>
  <c r="X1793" i="4"/>
  <c r="W1793" i="4"/>
  <c r="V1793" i="4"/>
  <c r="U1793" i="4"/>
  <c r="T1793" i="4"/>
  <c r="AA1792" i="4"/>
  <c r="Z1792" i="4"/>
  <c r="Y1792" i="4"/>
  <c r="X1792" i="4"/>
  <c r="W1792" i="4"/>
  <c r="V1792" i="4"/>
  <c r="U1792" i="4"/>
  <c r="T1792" i="4"/>
  <c r="AA1791" i="4"/>
  <c r="Z1791" i="4"/>
  <c r="Y1791" i="4"/>
  <c r="X1791" i="4"/>
  <c r="W1791" i="4"/>
  <c r="V1791" i="4"/>
  <c r="U1791" i="4"/>
  <c r="T1791" i="4"/>
  <c r="AA1790" i="4"/>
  <c r="Z1790" i="4"/>
  <c r="Y1790" i="4"/>
  <c r="X1790" i="4"/>
  <c r="W1790" i="4"/>
  <c r="V1790" i="4"/>
  <c r="U1790" i="4"/>
  <c r="T1790" i="4"/>
  <c r="AA1789" i="4"/>
  <c r="Z1789" i="4"/>
  <c r="Y1789" i="4"/>
  <c r="X1789" i="4"/>
  <c r="W1789" i="4"/>
  <c r="V1789" i="4"/>
  <c r="U1789" i="4"/>
  <c r="T1789" i="4"/>
  <c r="AA1788" i="4"/>
  <c r="Z1788" i="4"/>
  <c r="Y1788" i="4"/>
  <c r="X1788" i="4"/>
  <c r="W1788" i="4"/>
  <c r="V1788" i="4"/>
  <c r="U1788" i="4"/>
  <c r="T1788" i="4"/>
  <c r="AA1787" i="4"/>
  <c r="Z1787" i="4"/>
  <c r="Y1787" i="4"/>
  <c r="X1787" i="4"/>
  <c r="W1787" i="4"/>
  <c r="V1787" i="4"/>
  <c r="U1787" i="4"/>
  <c r="T1787" i="4"/>
  <c r="AA1786" i="4"/>
  <c r="Z1786" i="4"/>
  <c r="Y1786" i="4"/>
  <c r="X1786" i="4"/>
  <c r="W1786" i="4"/>
  <c r="V1786" i="4"/>
  <c r="U1786" i="4"/>
  <c r="T1786" i="4"/>
  <c r="AA1785" i="4"/>
  <c r="Z1785" i="4"/>
  <c r="Y1785" i="4"/>
  <c r="X1785" i="4"/>
  <c r="W1785" i="4"/>
  <c r="V1785" i="4"/>
  <c r="U1785" i="4"/>
  <c r="T1785" i="4"/>
  <c r="AA1784" i="4"/>
  <c r="Z1784" i="4"/>
  <c r="Y1784" i="4"/>
  <c r="X1784" i="4"/>
  <c r="W1784" i="4"/>
  <c r="V1784" i="4"/>
  <c r="U1784" i="4"/>
  <c r="T1784" i="4"/>
  <c r="AA1783" i="4"/>
  <c r="Z1783" i="4"/>
  <c r="Y1783" i="4"/>
  <c r="X1783" i="4"/>
  <c r="W1783" i="4"/>
  <c r="V1783" i="4"/>
  <c r="U1783" i="4"/>
  <c r="T1783" i="4"/>
  <c r="AA1782" i="4"/>
  <c r="Z1782" i="4"/>
  <c r="Y1782" i="4"/>
  <c r="X1782" i="4"/>
  <c r="W1782" i="4"/>
  <c r="V1782" i="4"/>
  <c r="U1782" i="4"/>
  <c r="T1782" i="4"/>
  <c r="AA1781" i="4"/>
  <c r="Z1781" i="4"/>
  <c r="Y1781" i="4"/>
  <c r="X1781" i="4"/>
  <c r="W1781" i="4"/>
  <c r="V1781" i="4"/>
  <c r="U1781" i="4"/>
  <c r="T1781" i="4"/>
  <c r="AA1780" i="4"/>
  <c r="Z1780" i="4"/>
  <c r="Y1780" i="4"/>
  <c r="X1780" i="4"/>
  <c r="W1780" i="4"/>
  <c r="V1780" i="4"/>
  <c r="U1780" i="4"/>
  <c r="T1780" i="4"/>
  <c r="AA1779" i="4"/>
  <c r="Z1779" i="4"/>
  <c r="Y1779" i="4"/>
  <c r="X1779" i="4"/>
  <c r="W1779" i="4"/>
  <c r="V1779" i="4"/>
  <c r="U1779" i="4"/>
  <c r="T1779" i="4"/>
  <c r="AA1778" i="4"/>
  <c r="Z1778" i="4"/>
  <c r="Y1778" i="4"/>
  <c r="X1778" i="4"/>
  <c r="W1778" i="4"/>
  <c r="V1778" i="4"/>
  <c r="U1778" i="4"/>
  <c r="T1778" i="4"/>
  <c r="AA1777" i="4"/>
  <c r="Z1777" i="4"/>
  <c r="Y1777" i="4"/>
  <c r="X1777" i="4"/>
  <c r="W1777" i="4"/>
  <c r="V1777" i="4"/>
  <c r="U1777" i="4"/>
  <c r="T1777" i="4"/>
  <c r="AA1776" i="4"/>
  <c r="Z1776" i="4"/>
  <c r="Y1776" i="4"/>
  <c r="X1776" i="4"/>
  <c r="W1776" i="4"/>
  <c r="V1776" i="4"/>
  <c r="U1776" i="4"/>
  <c r="T1776" i="4"/>
  <c r="AA1775" i="4"/>
  <c r="Z1775" i="4"/>
  <c r="Y1775" i="4"/>
  <c r="X1775" i="4"/>
  <c r="W1775" i="4"/>
  <c r="V1775" i="4"/>
  <c r="U1775" i="4"/>
  <c r="T1775" i="4"/>
  <c r="AA1774" i="4"/>
  <c r="Z1774" i="4"/>
  <c r="Y1774" i="4"/>
  <c r="X1774" i="4"/>
  <c r="W1774" i="4"/>
  <c r="V1774" i="4"/>
  <c r="U1774" i="4"/>
  <c r="T1774" i="4"/>
  <c r="AA1773" i="4"/>
  <c r="Z1773" i="4"/>
  <c r="Y1773" i="4"/>
  <c r="X1773" i="4"/>
  <c r="W1773" i="4"/>
  <c r="V1773" i="4"/>
  <c r="U1773" i="4"/>
  <c r="T1773" i="4"/>
  <c r="AA1772" i="4"/>
  <c r="Z1772" i="4"/>
  <c r="Y1772" i="4"/>
  <c r="X1772" i="4"/>
  <c r="W1772" i="4"/>
  <c r="V1772" i="4"/>
  <c r="U1772" i="4"/>
  <c r="T1772" i="4"/>
  <c r="AA1771" i="4"/>
  <c r="Z1771" i="4"/>
  <c r="Y1771" i="4"/>
  <c r="X1771" i="4"/>
  <c r="W1771" i="4"/>
  <c r="V1771" i="4"/>
  <c r="U1771" i="4"/>
  <c r="T1771" i="4"/>
  <c r="AA1770" i="4"/>
  <c r="Z1770" i="4"/>
  <c r="Y1770" i="4"/>
  <c r="X1770" i="4"/>
  <c r="W1770" i="4"/>
  <c r="V1770" i="4"/>
  <c r="U1770" i="4"/>
  <c r="T1770" i="4"/>
  <c r="AA1769" i="4"/>
  <c r="Z1769" i="4"/>
  <c r="Y1769" i="4"/>
  <c r="X1769" i="4"/>
  <c r="W1769" i="4"/>
  <c r="V1769" i="4"/>
  <c r="U1769" i="4"/>
  <c r="T1769" i="4"/>
  <c r="AA1768" i="4"/>
  <c r="Z1768" i="4"/>
  <c r="Y1768" i="4"/>
  <c r="X1768" i="4"/>
  <c r="W1768" i="4"/>
  <c r="V1768" i="4"/>
  <c r="U1768" i="4"/>
  <c r="T1768" i="4"/>
  <c r="AA1767" i="4"/>
  <c r="Z1767" i="4"/>
  <c r="Y1767" i="4"/>
  <c r="X1767" i="4"/>
  <c r="W1767" i="4"/>
  <c r="V1767" i="4"/>
  <c r="U1767" i="4"/>
  <c r="T1767" i="4"/>
  <c r="AA1766" i="4"/>
  <c r="Z1766" i="4"/>
  <c r="Y1766" i="4"/>
  <c r="X1766" i="4"/>
  <c r="W1766" i="4"/>
  <c r="V1766" i="4"/>
  <c r="U1766" i="4"/>
  <c r="T1766" i="4"/>
  <c r="AA1765" i="4"/>
  <c r="Z1765" i="4"/>
  <c r="Y1765" i="4"/>
  <c r="X1765" i="4"/>
  <c r="W1765" i="4"/>
  <c r="V1765" i="4"/>
  <c r="U1765" i="4"/>
  <c r="T1765" i="4"/>
  <c r="AA1764" i="4"/>
  <c r="Z1764" i="4"/>
  <c r="Y1764" i="4"/>
  <c r="X1764" i="4"/>
  <c r="W1764" i="4"/>
  <c r="V1764" i="4"/>
  <c r="U1764" i="4"/>
  <c r="T1764" i="4"/>
  <c r="AA1763" i="4"/>
  <c r="Z1763" i="4"/>
  <c r="Y1763" i="4"/>
  <c r="X1763" i="4"/>
  <c r="W1763" i="4"/>
  <c r="V1763" i="4"/>
  <c r="U1763" i="4"/>
  <c r="T1763" i="4"/>
  <c r="AA1762" i="4"/>
  <c r="Z1762" i="4"/>
  <c r="Y1762" i="4"/>
  <c r="X1762" i="4"/>
  <c r="W1762" i="4"/>
  <c r="V1762" i="4"/>
  <c r="U1762" i="4"/>
  <c r="T1762" i="4"/>
  <c r="AA1761" i="4"/>
  <c r="Z1761" i="4"/>
  <c r="Y1761" i="4"/>
  <c r="X1761" i="4"/>
  <c r="W1761" i="4"/>
  <c r="V1761" i="4"/>
  <c r="U1761" i="4"/>
  <c r="T1761" i="4"/>
  <c r="AA1760" i="4"/>
  <c r="Z1760" i="4"/>
  <c r="Y1760" i="4"/>
  <c r="X1760" i="4"/>
  <c r="W1760" i="4"/>
  <c r="V1760" i="4"/>
  <c r="U1760" i="4"/>
  <c r="T1760" i="4"/>
  <c r="AA1759" i="4"/>
  <c r="Z1759" i="4"/>
  <c r="Y1759" i="4"/>
  <c r="X1759" i="4"/>
  <c r="W1759" i="4"/>
  <c r="V1759" i="4"/>
  <c r="U1759" i="4"/>
  <c r="T1759" i="4"/>
  <c r="AA1758" i="4"/>
  <c r="Z1758" i="4"/>
  <c r="Y1758" i="4"/>
  <c r="X1758" i="4"/>
  <c r="W1758" i="4"/>
  <c r="V1758" i="4"/>
  <c r="U1758" i="4"/>
  <c r="T1758" i="4"/>
  <c r="AA1757" i="4"/>
  <c r="Z1757" i="4"/>
  <c r="Y1757" i="4"/>
  <c r="X1757" i="4"/>
  <c r="W1757" i="4"/>
  <c r="V1757" i="4"/>
  <c r="U1757" i="4"/>
  <c r="T1757" i="4"/>
  <c r="AA1756" i="4"/>
  <c r="Z1756" i="4"/>
  <c r="Y1756" i="4"/>
  <c r="X1756" i="4"/>
  <c r="W1756" i="4"/>
  <c r="V1756" i="4"/>
  <c r="U1756" i="4"/>
  <c r="T1756" i="4"/>
  <c r="AA1755" i="4"/>
  <c r="Z1755" i="4"/>
  <c r="Y1755" i="4"/>
  <c r="X1755" i="4"/>
  <c r="W1755" i="4"/>
  <c r="V1755" i="4"/>
  <c r="U1755" i="4"/>
  <c r="T1755" i="4"/>
  <c r="AA1754" i="4"/>
  <c r="Z1754" i="4"/>
  <c r="Y1754" i="4"/>
  <c r="X1754" i="4"/>
  <c r="W1754" i="4"/>
  <c r="V1754" i="4"/>
  <c r="U1754" i="4"/>
  <c r="T1754" i="4"/>
  <c r="AA1753" i="4"/>
  <c r="Z1753" i="4"/>
  <c r="Y1753" i="4"/>
  <c r="X1753" i="4"/>
  <c r="W1753" i="4"/>
  <c r="V1753" i="4"/>
  <c r="U1753" i="4"/>
  <c r="T1753" i="4"/>
  <c r="AA1752" i="4"/>
  <c r="Z1752" i="4"/>
  <c r="Y1752" i="4"/>
  <c r="X1752" i="4"/>
  <c r="W1752" i="4"/>
  <c r="V1752" i="4"/>
  <c r="U1752" i="4"/>
  <c r="T1752" i="4"/>
  <c r="AA1751" i="4"/>
  <c r="Z1751" i="4"/>
  <c r="Y1751" i="4"/>
  <c r="X1751" i="4"/>
  <c r="W1751" i="4"/>
  <c r="V1751" i="4"/>
  <c r="U1751" i="4"/>
  <c r="T1751" i="4"/>
  <c r="AA1750" i="4"/>
  <c r="Z1750" i="4"/>
  <c r="Y1750" i="4"/>
  <c r="X1750" i="4"/>
  <c r="W1750" i="4"/>
  <c r="V1750" i="4"/>
  <c r="U1750" i="4"/>
  <c r="T1750" i="4"/>
  <c r="AA1749" i="4"/>
  <c r="Z1749" i="4"/>
  <c r="Y1749" i="4"/>
  <c r="X1749" i="4"/>
  <c r="W1749" i="4"/>
  <c r="V1749" i="4"/>
  <c r="U1749" i="4"/>
  <c r="T1749" i="4"/>
  <c r="AA1748" i="4"/>
  <c r="Z1748" i="4"/>
  <c r="Y1748" i="4"/>
  <c r="X1748" i="4"/>
  <c r="W1748" i="4"/>
  <c r="V1748" i="4"/>
  <c r="U1748" i="4"/>
  <c r="T1748" i="4"/>
  <c r="AA1747" i="4"/>
  <c r="Z1747" i="4"/>
  <c r="Y1747" i="4"/>
  <c r="X1747" i="4"/>
  <c r="W1747" i="4"/>
  <c r="V1747" i="4"/>
  <c r="U1747" i="4"/>
  <c r="T1747" i="4"/>
  <c r="AA1746" i="4"/>
  <c r="Z1746" i="4"/>
  <c r="Y1746" i="4"/>
  <c r="X1746" i="4"/>
  <c r="W1746" i="4"/>
  <c r="V1746" i="4"/>
  <c r="U1746" i="4"/>
  <c r="T1746" i="4"/>
  <c r="AA1745" i="4"/>
  <c r="Z1745" i="4"/>
  <c r="Y1745" i="4"/>
  <c r="X1745" i="4"/>
  <c r="W1745" i="4"/>
  <c r="V1745" i="4"/>
  <c r="U1745" i="4"/>
  <c r="T1745" i="4"/>
  <c r="AA1744" i="4"/>
  <c r="Z1744" i="4"/>
  <c r="Y1744" i="4"/>
  <c r="X1744" i="4"/>
  <c r="W1744" i="4"/>
  <c r="V1744" i="4"/>
  <c r="U1744" i="4"/>
  <c r="T1744" i="4"/>
  <c r="AA1743" i="4"/>
  <c r="Z1743" i="4"/>
  <c r="Y1743" i="4"/>
  <c r="X1743" i="4"/>
  <c r="W1743" i="4"/>
  <c r="V1743" i="4"/>
  <c r="U1743" i="4"/>
  <c r="T1743" i="4"/>
  <c r="AA1742" i="4"/>
  <c r="Z1742" i="4"/>
  <c r="Y1742" i="4"/>
  <c r="X1742" i="4"/>
  <c r="W1742" i="4"/>
  <c r="V1742" i="4"/>
  <c r="U1742" i="4"/>
  <c r="T1742" i="4"/>
  <c r="AA1741" i="4"/>
  <c r="Z1741" i="4"/>
  <c r="Y1741" i="4"/>
  <c r="X1741" i="4"/>
  <c r="W1741" i="4"/>
  <c r="V1741" i="4"/>
  <c r="U1741" i="4"/>
  <c r="T1741" i="4"/>
  <c r="AA1740" i="4"/>
  <c r="Z1740" i="4"/>
  <c r="Y1740" i="4"/>
  <c r="X1740" i="4"/>
  <c r="W1740" i="4"/>
  <c r="V1740" i="4"/>
  <c r="U1740" i="4"/>
  <c r="T1740" i="4"/>
  <c r="AA1739" i="4"/>
  <c r="Z1739" i="4"/>
  <c r="Y1739" i="4"/>
  <c r="X1739" i="4"/>
  <c r="W1739" i="4"/>
  <c r="V1739" i="4"/>
  <c r="U1739" i="4"/>
  <c r="T1739" i="4"/>
  <c r="AA1738" i="4"/>
  <c r="Z1738" i="4"/>
  <c r="Y1738" i="4"/>
  <c r="X1738" i="4"/>
  <c r="W1738" i="4"/>
  <c r="V1738" i="4"/>
  <c r="U1738" i="4"/>
  <c r="T1738" i="4"/>
  <c r="AA1737" i="4"/>
  <c r="Z1737" i="4"/>
  <c r="Y1737" i="4"/>
  <c r="X1737" i="4"/>
  <c r="W1737" i="4"/>
  <c r="V1737" i="4"/>
  <c r="U1737" i="4"/>
  <c r="T1737" i="4"/>
  <c r="AA1736" i="4"/>
  <c r="Z1736" i="4"/>
  <c r="Y1736" i="4"/>
  <c r="X1736" i="4"/>
  <c r="W1736" i="4"/>
  <c r="V1736" i="4"/>
  <c r="U1736" i="4"/>
  <c r="T1736" i="4"/>
  <c r="AA1735" i="4"/>
  <c r="Z1735" i="4"/>
  <c r="Y1735" i="4"/>
  <c r="X1735" i="4"/>
  <c r="W1735" i="4"/>
  <c r="V1735" i="4"/>
  <c r="U1735" i="4"/>
  <c r="T1735" i="4"/>
  <c r="AA1734" i="4"/>
  <c r="Z1734" i="4"/>
  <c r="Y1734" i="4"/>
  <c r="X1734" i="4"/>
  <c r="W1734" i="4"/>
  <c r="V1734" i="4"/>
  <c r="U1734" i="4"/>
  <c r="T1734" i="4"/>
  <c r="AA1733" i="4"/>
  <c r="Z1733" i="4"/>
  <c r="Y1733" i="4"/>
  <c r="X1733" i="4"/>
  <c r="W1733" i="4"/>
  <c r="V1733" i="4"/>
  <c r="U1733" i="4"/>
  <c r="T1733" i="4"/>
  <c r="AA1732" i="4"/>
  <c r="Z1732" i="4"/>
  <c r="Y1732" i="4"/>
  <c r="X1732" i="4"/>
  <c r="W1732" i="4"/>
  <c r="V1732" i="4"/>
  <c r="U1732" i="4"/>
  <c r="T1732" i="4"/>
  <c r="AA1731" i="4"/>
  <c r="Z1731" i="4"/>
  <c r="Y1731" i="4"/>
  <c r="X1731" i="4"/>
  <c r="W1731" i="4"/>
  <c r="V1731" i="4"/>
  <c r="U1731" i="4"/>
  <c r="T1731" i="4"/>
  <c r="AA1730" i="4"/>
  <c r="Z1730" i="4"/>
  <c r="Y1730" i="4"/>
  <c r="X1730" i="4"/>
  <c r="W1730" i="4"/>
  <c r="V1730" i="4"/>
  <c r="U1730" i="4"/>
  <c r="T1730" i="4"/>
  <c r="AA1729" i="4"/>
  <c r="Z1729" i="4"/>
  <c r="Y1729" i="4"/>
  <c r="X1729" i="4"/>
  <c r="W1729" i="4"/>
  <c r="V1729" i="4"/>
  <c r="U1729" i="4"/>
  <c r="T1729" i="4"/>
  <c r="AA1728" i="4"/>
  <c r="Z1728" i="4"/>
  <c r="Y1728" i="4"/>
  <c r="X1728" i="4"/>
  <c r="W1728" i="4"/>
  <c r="V1728" i="4"/>
  <c r="U1728" i="4"/>
  <c r="T1728" i="4"/>
  <c r="AA1727" i="4"/>
  <c r="Z1727" i="4"/>
  <c r="Y1727" i="4"/>
  <c r="X1727" i="4"/>
  <c r="W1727" i="4"/>
  <c r="V1727" i="4"/>
  <c r="U1727" i="4"/>
  <c r="T1727" i="4"/>
  <c r="AA1726" i="4"/>
  <c r="Z1726" i="4"/>
  <c r="Y1726" i="4"/>
  <c r="X1726" i="4"/>
  <c r="W1726" i="4"/>
  <c r="V1726" i="4"/>
  <c r="U1726" i="4"/>
  <c r="T1726" i="4"/>
  <c r="AA1725" i="4"/>
  <c r="Z1725" i="4"/>
  <c r="Y1725" i="4"/>
  <c r="X1725" i="4"/>
  <c r="W1725" i="4"/>
  <c r="V1725" i="4"/>
  <c r="U1725" i="4"/>
  <c r="T1725" i="4"/>
  <c r="AA1724" i="4"/>
  <c r="Z1724" i="4"/>
  <c r="Y1724" i="4"/>
  <c r="X1724" i="4"/>
  <c r="W1724" i="4"/>
  <c r="V1724" i="4"/>
  <c r="U1724" i="4"/>
  <c r="T1724" i="4"/>
  <c r="AA1723" i="4"/>
  <c r="Z1723" i="4"/>
  <c r="Y1723" i="4"/>
  <c r="X1723" i="4"/>
  <c r="W1723" i="4"/>
  <c r="V1723" i="4"/>
  <c r="U1723" i="4"/>
  <c r="T1723" i="4"/>
  <c r="AA1722" i="4"/>
  <c r="Z1722" i="4"/>
  <c r="Y1722" i="4"/>
  <c r="X1722" i="4"/>
  <c r="W1722" i="4"/>
  <c r="V1722" i="4"/>
  <c r="U1722" i="4"/>
  <c r="T1722" i="4"/>
  <c r="AA1721" i="4"/>
  <c r="Z1721" i="4"/>
  <c r="Y1721" i="4"/>
  <c r="X1721" i="4"/>
  <c r="W1721" i="4"/>
  <c r="V1721" i="4"/>
  <c r="U1721" i="4"/>
  <c r="T1721" i="4"/>
  <c r="AA1720" i="4"/>
  <c r="Z1720" i="4"/>
  <c r="Y1720" i="4"/>
  <c r="X1720" i="4"/>
  <c r="W1720" i="4"/>
  <c r="V1720" i="4"/>
  <c r="U1720" i="4"/>
  <c r="T1720" i="4"/>
  <c r="AA1719" i="4"/>
  <c r="Z1719" i="4"/>
  <c r="Y1719" i="4"/>
  <c r="X1719" i="4"/>
  <c r="W1719" i="4"/>
  <c r="V1719" i="4"/>
  <c r="U1719" i="4"/>
  <c r="T1719" i="4"/>
  <c r="AA1718" i="4"/>
  <c r="Z1718" i="4"/>
  <c r="Y1718" i="4"/>
  <c r="X1718" i="4"/>
  <c r="W1718" i="4"/>
  <c r="V1718" i="4"/>
  <c r="U1718" i="4"/>
  <c r="T1718" i="4"/>
  <c r="AA1717" i="4"/>
  <c r="Z1717" i="4"/>
  <c r="Y1717" i="4"/>
  <c r="X1717" i="4"/>
  <c r="W1717" i="4"/>
  <c r="V1717" i="4"/>
  <c r="U1717" i="4"/>
  <c r="T1717" i="4"/>
  <c r="AA1716" i="4"/>
  <c r="Z1716" i="4"/>
  <c r="Y1716" i="4"/>
  <c r="X1716" i="4"/>
  <c r="W1716" i="4"/>
  <c r="V1716" i="4"/>
  <c r="U1716" i="4"/>
  <c r="T1716" i="4"/>
  <c r="AA1715" i="4"/>
  <c r="Z1715" i="4"/>
  <c r="Y1715" i="4"/>
  <c r="X1715" i="4"/>
  <c r="W1715" i="4"/>
  <c r="V1715" i="4"/>
  <c r="U1715" i="4"/>
  <c r="T1715" i="4"/>
  <c r="AA1714" i="4"/>
  <c r="Z1714" i="4"/>
  <c r="Y1714" i="4"/>
  <c r="X1714" i="4"/>
  <c r="W1714" i="4"/>
  <c r="V1714" i="4"/>
  <c r="U1714" i="4"/>
  <c r="T1714" i="4"/>
  <c r="AA1713" i="4"/>
  <c r="Z1713" i="4"/>
  <c r="Y1713" i="4"/>
  <c r="X1713" i="4"/>
  <c r="W1713" i="4"/>
  <c r="V1713" i="4"/>
  <c r="U1713" i="4"/>
  <c r="T1713" i="4"/>
  <c r="AA1712" i="4"/>
  <c r="Z1712" i="4"/>
  <c r="Y1712" i="4"/>
  <c r="X1712" i="4"/>
  <c r="W1712" i="4"/>
  <c r="V1712" i="4"/>
  <c r="U1712" i="4"/>
  <c r="T1712" i="4"/>
  <c r="AA1711" i="4"/>
  <c r="Z1711" i="4"/>
  <c r="Y1711" i="4"/>
  <c r="X1711" i="4"/>
  <c r="W1711" i="4"/>
  <c r="V1711" i="4"/>
  <c r="U1711" i="4"/>
  <c r="T1711" i="4"/>
  <c r="AA1710" i="4"/>
  <c r="Z1710" i="4"/>
  <c r="Y1710" i="4"/>
  <c r="X1710" i="4"/>
  <c r="W1710" i="4"/>
  <c r="V1710" i="4"/>
  <c r="U1710" i="4"/>
  <c r="T1710" i="4"/>
  <c r="AA1709" i="4"/>
  <c r="Z1709" i="4"/>
  <c r="Y1709" i="4"/>
  <c r="X1709" i="4"/>
  <c r="W1709" i="4"/>
  <c r="V1709" i="4"/>
  <c r="U1709" i="4"/>
  <c r="T1709" i="4"/>
  <c r="AA1708" i="4"/>
  <c r="Z1708" i="4"/>
  <c r="Y1708" i="4"/>
  <c r="X1708" i="4"/>
  <c r="W1708" i="4"/>
  <c r="V1708" i="4"/>
  <c r="U1708" i="4"/>
  <c r="T1708" i="4"/>
  <c r="AA1707" i="4"/>
  <c r="Z1707" i="4"/>
  <c r="Y1707" i="4"/>
  <c r="X1707" i="4"/>
  <c r="W1707" i="4"/>
  <c r="V1707" i="4"/>
  <c r="U1707" i="4"/>
  <c r="T1707" i="4"/>
  <c r="AA1706" i="4"/>
  <c r="Z1706" i="4"/>
  <c r="Y1706" i="4"/>
  <c r="X1706" i="4"/>
  <c r="W1706" i="4"/>
  <c r="V1706" i="4"/>
  <c r="U1706" i="4"/>
  <c r="T1706" i="4"/>
  <c r="AA1705" i="4"/>
  <c r="Z1705" i="4"/>
  <c r="Y1705" i="4"/>
  <c r="X1705" i="4"/>
  <c r="W1705" i="4"/>
  <c r="V1705" i="4"/>
  <c r="U1705" i="4"/>
  <c r="T1705" i="4"/>
  <c r="AA1704" i="4"/>
  <c r="Z1704" i="4"/>
  <c r="Y1704" i="4"/>
  <c r="X1704" i="4"/>
  <c r="W1704" i="4"/>
  <c r="V1704" i="4"/>
  <c r="U1704" i="4"/>
  <c r="T1704" i="4"/>
  <c r="AA1703" i="4"/>
  <c r="Z1703" i="4"/>
  <c r="Y1703" i="4"/>
  <c r="X1703" i="4"/>
  <c r="W1703" i="4"/>
  <c r="V1703" i="4"/>
  <c r="U1703" i="4"/>
  <c r="T1703" i="4"/>
  <c r="AA1702" i="4"/>
  <c r="Z1702" i="4"/>
  <c r="Y1702" i="4"/>
  <c r="X1702" i="4"/>
  <c r="W1702" i="4"/>
  <c r="V1702" i="4"/>
  <c r="U1702" i="4"/>
  <c r="T1702" i="4"/>
  <c r="AA1701" i="4"/>
  <c r="Z1701" i="4"/>
  <c r="Y1701" i="4"/>
  <c r="X1701" i="4"/>
  <c r="W1701" i="4"/>
  <c r="V1701" i="4"/>
  <c r="U1701" i="4"/>
  <c r="T1701" i="4"/>
  <c r="AA1700" i="4"/>
  <c r="Z1700" i="4"/>
  <c r="Y1700" i="4"/>
  <c r="X1700" i="4"/>
  <c r="W1700" i="4"/>
  <c r="V1700" i="4"/>
  <c r="U1700" i="4"/>
  <c r="T1700" i="4"/>
  <c r="AA1699" i="4"/>
  <c r="Z1699" i="4"/>
  <c r="Y1699" i="4"/>
  <c r="X1699" i="4"/>
  <c r="W1699" i="4"/>
  <c r="V1699" i="4"/>
  <c r="U1699" i="4"/>
  <c r="T1699" i="4"/>
  <c r="AA1698" i="4"/>
  <c r="Z1698" i="4"/>
  <c r="Y1698" i="4"/>
  <c r="X1698" i="4"/>
  <c r="W1698" i="4"/>
  <c r="V1698" i="4"/>
  <c r="U1698" i="4"/>
  <c r="T1698" i="4"/>
  <c r="AA1697" i="4"/>
  <c r="Z1697" i="4"/>
  <c r="Y1697" i="4"/>
  <c r="X1697" i="4"/>
  <c r="W1697" i="4"/>
  <c r="V1697" i="4"/>
  <c r="U1697" i="4"/>
  <c r="T1697" i="4"/>
  <c r="AA1696" i="4"/>
  <c r="Z1696" i="4"/>
  <c r="Y1696" i="4"/>
  <c r="X1696" i="4"/>
  <c r="W1696" i="4"/>
  <c r="V1696" i="4"/>
  <c r="U1696" i="4"/>
  <c r="T1696" i="4"/>
  <c r="AA1695" i="4"/>
  <c r="Z1695" i="4"/>
  <c r="Y1695" i="4"/>
  <c r="X1695" i="4"/>
  <c r="W1695" i="4"/>
  <c r="V1695" i="4"/>
  <c r="U1695" i="4"/>
  <c r="T1695" i="4"/>
  <c r="AA1694" i="4"/>
  <c r="Z1694" i="4"/>
  <c r="Y1694" i="4"/>
  <c r="X1694" i="4"/>
  <c r="W1694" i="4"/>
  <c r="V1694" i="4"/>
  <c r="U1694" i="4"/>
  <c r="T1694" i="4"/>
  <c r="AA1693" i="4"/>
  <c r="Z1693" i="4"/>
  <c r="Y1693" i="4"/>
  <c r="X1693" i="4"/>
  <c r="W1693" i="4"/>
  <c r="V1693" i="4"/>
  <c r="U1693" i="4"/>
  <c r="T1693" i="4"/>
  <c r="AA1692" i="4"/>
  <c r="Z1692" i="4"/>
  <c r="Y1692" i="4"/>
  <c r="X1692" i="4"/>
  <c r="W1692" i="4"/>
  <c r="V1692" i="4"/>
  <c r="U1692" i="4"/>
  <c r="T1692" i="4"/>
  <c r="AA1691" i="4"/>
  <c r="Z1691" i="4"/>
  <c r="Y1691" i="4"/>
  <c r="X1691" i="4"/>
  <c r="W1691" i="4"/>
  <c r="V1691" i="4"/>
  <c r="U1691" i="4"/>
  <c r="T1691" i="4"/>
  <c r="AA1690" i="4"/>
  <c r="Z1690" i="4"/>
  <c r="Y1690" i="4"/>
  <c r="X1690" i="4"/>
  <c r="W1690" i="4"/>
  <c r="V1690" i="4"/>
  <c r="U1690" i="4"/>
  <c r="T1690" i="4"/>
  <c r="AA1689" i="4"/>
  <c r="Z1689" i="4"/>
  <c r="Y1689" i="4"/>
  <c r="X1689" i="4"/>
  <c r="W1689" i="4"/>
  <c r="V1689" i="4"/>
  <c r="U1689" i="4"/>
  <c r="T1689" i="4"/>
  <c r="AA1688" i="4"/>
  <c r="Z1688" i="4"/>
  <c r="Y1688" i="4"/>
  <c r="X1688" i="4"/>
  <c r="W1688" i="4"/>
  <c r="V1688" i="4"/>
  <c r="U1688" i="4"/>
  <c r="T1688" i="4"/>
  <c r="AA1687" i="4"/>
  <c r="Z1687" i="4"/>
  <c r="Y1687" i="4"/>
  <c r="X1687" i="4"/>
  <c r="W1687" i="4"/>
  <c r="V1687" i="4"/>
  <c r="U1687" i="4"/>
  <c r="T1687" i="4"/>
  <c r="AA1686" i="4"/>
  <c r="Z1686" i="4"/>
  <c r="Y1686" i="4"/>
  <c r="X1686" i="4"/>
  <c r="W1686" i="4"/>
  <c r="V1686" i="4"/>
  <c r="U1686" i="4"/>
  <c r="T1686" i="4"/>
  <c r="AA1685" i="4"/>
  <c r="Z1685" i="4"/>
  <c r="Y1685" i="4"/>
  <c r="X1685" i="4"/>
  <c r="W1685" i="4"/>
  <c r="V1685" i="4"/>
  <c r="U1685" i="4"/>
  <c r="T1685" i="4"/>
  <c r="AA1684" i="4"/>
  <c r="Z1684" i="4"/>
  <c r="Y1684" i="4"/>
  <c r="X1684" i="4"/>
  <c r="W1684" i="4"/>
  <c r="V1684" i="4"/>
  <c r="U1684" i="4"/>
  <c r="T1684" i="4"/>
  <c r="AA1683" i="4"/>
  <c r="Z1683" i="4"/>
  <c r="Y1683" i="4"/>
  <c r="X1683" i="4"/>
  <c r="W1683" i="4"/>
  <c r="V1683" i="4"/>
  <c r="U1683" i="4"/>
  <c r="T1683" i="4"/>
  <c r="AA1682" i="4"/>
  <c r="Z1682" i="4"/>
  <c r="Y1682" i="4"/>
  <c r="X1682" i="4"/>
  <c r="W1682" i="4"/>
  <c r="V1682" i="4"/>
  <c r="U1682" i="4"/>
  <c r="T1682" i="4"/>
  <c r="AA1681" i="4"/>
  <c r="Z1681" i="4"/>
  <c r="Y1681" i="4"/>
  <c r="X1681" i="4"/>
  <c r="W1681" i="4"/>
  <c r="V1681" i="4"/>
  <c r="U1681" i="4"/>
  <c r="T1681" i="4"/>
  <c r="AA1680" i="4"/>
  <c r="Z1680" i="4"/>
  <c r="Y1680" i="4"/>
  <c r="X1680" i="4"/>
  <c r="W1680" i="4"/>
  <c r="V1680" i="4"/>
  <c r="U1680" i="4"/>
  <c r="T1680" i="4"/>
  <c r="AA1679" i="4"/>
  <c r="Z1679" i="4"/>
  <c r="Y1679" i="4"/>
  <c r="X1679" i="4"/>
  <c r="W1679" i="4"/>
  <c r="V1679" i="4"/>
  <c r="U1679" i="4"/>
  <c r="T1679" i="4"/>
  <c r="AA1678" i="4"/>
  <c r="Z1678" i="4"/>
  <c r="Y1678" i="4"/>
  <c r="X1678" i="4"/>
  <c r="W1678" i="4"/>
  <c r="V1678" i="4"/>
  <c r="U1678" i="4"/>
  <c r="T1678" i="4"/>
  <c r="AA1677" i="4"/>
  <c r="Z1677" i="4"/>
  <c r="Y1677" i="4"/>
  <c r="X1677" i="4"/>
  <c r="W1677" i="4"/>
  <c r="V1677" i="4"/>
  <c r="U1677" i="4"/>
  <c r="T1677" i="4"/>
  <c r="AA1676" i="4"/>
  <c r="Z1676" i="4"/>
  <c r="Y1676" i="4"/>
  <c r="X1676" i="4"/>
  <c r="W1676" i="4"/>
  <c r="V1676" i="4"/>
  <c r="U1676" i="4"/>
  <c r="T1676" i="4"/>
  <c r="AA1675" i="4"/>
  <c r="Z1675" i="4"/>
  <c r="Y1675" i="4"/>
  <c r="X1675" i="4"/>
  <c r="W1675" i="4"/>
  <c r="V1675" i="4"/>
  <c r="U1675" i="4"/>
  <c r="T1675" i="4"/>
  <c r="AA1674" i="4"/>
  <c r="Z1674" i="4"/>
  <c r="Y1674" i="4"/>
  <c r="X1674" i="4"/>
  <c r="W1674" i="4"/>
  <c r="V1674" i="4"/>
  <c r="U1674" i="4"/>
  <c r="T1674" i="4"/>
  <c r="AA1673" i="4"/>
  <c r="Z1673" i="4"/>
  <c r="Y1673" i="4"/>
  <c r="X1673" i="4"/>
  <c r="W1673" i="4"/>
  <c r="V1673" i="4"/>
  <c r="U1673" i="4"/>
  <c r="T1673" i="4"/>
  <c r="AA1672" i="4"/>
  <c r="Z1672" i="4"/>
  <c r="Y1672" i="4"/>
  <c r="X1672" i="4"/>
  <c r="W1672" i="4"/>
  <c r="V1672" i="4"/>
  <c r="U1672" i="4"/>
  <c r="T1672" i="4"/>
  <c r="AA1671" i="4"/>
  <c r="Z1671" i="4"/>
  <c r="Y1671" i="4"/>
  <c r="X1671" i="4"/>
  <c r="W1671" i="4"/>
  <c r="V1671" i="4"/>
  <c r="U1671" i="4"/>
  <c r="T1671" i="4"/>
  <c r="AA1670" i="4"/>
  <c r="Z1670" i="4"/>
  <c r="Y1670" i="4"/>
  <c r="X1670" i="4"/>
  <c r="W1670" i="4"/>
  <c r="V1670" i="4"/>
  <c r="U1670" i="4"/>
  <c r="T1670" i="4"/>
  <c r="AA1669" i="4"/>
  <c r="Z1669" i="4"/>
  <c r="Y1669" i="4"/>
  <c r="X1669" i="4"/>
  <c r="W1669" i="4"/>
  <c r="V1669" i="4"/>
  <c r="U1669" i="4"/>
  <c r="T1669" i="4"/>
  <c r="AA1668" i="4"/>
  <c r="Z1668" i="4"/>
  <c r="Y1668" i="4"/>
  <c r="X1668" i="4"/>
  <c r="W1668" i="4"/>
  <c r="V1668" i="4"/>
  <c r="U1668" i="4"/>
  <c r="T1668" i="4"/>
  <c r="AA1667" i="4"/>
  <c r="Z1667" i="4"/>
  <c r="Y1667" i="4"/>
  <c r="X1667" i="4"/>
  <c r="W1667" i="4"/>
  <c r="V1667" i="4"/>
  <c r="U1667" i="4"/>
  <c r="T1667" i="4"/>
  <c r="AA1666" i="4"/>
  <c r="Z1666" i="4"/>
  <c r="Y1666" i="4"/>
  <c r="X1666" i="4"/>
  <c r="W1666" i="4"/>
  <c r="V1666" i="4"/>
  <c r="U1666" i="4"/>
  <c r="T1666" i="4"/>
  <c r="AA1665" i="4"/>
  <c r="Z1665" i="4"/>
  <c r="Y1665" i="4"/>
  <c r="X1665" i="4"/>
  <c r="W1665" i="4"/>
  <c r="V1665" i="4"/>
  <c r="U1665" i="4"/>
  <c r="T1665" i="4"/>
  <c r="AA1664" i="4"/>
  <c r="Z1664" i="4"/>
  <c r="Y1664" i="4"/>
  <c r="X1664" i="4"/>
  <c r="W1664" i="4"/>
  <c r="V1664" i="4"/>
  <c r="U1664" i="4"/>
  <c r="T1664" i="4"/>
  <c r="AA1663" i="4"/>
  <c r="Z1663" i="4"/>
  <c r="Y1663" i="4"/>
  <c r="X1663" i="4"/>
  <c r="W1663" i="4"/>
  <c r="V1663" i="4"/>
  <c r="U1663" i="4"/>
  <c r="T1663" i="4"/>
  <c r="AA1662" i="4"/>
  <c r="Z1662" i="4"/>
  <c r="Y1662" i="4"/>
  <c r="X1662" i="4"/>
  <c r="W1662" i="4"/>
  <c r="V1662" i="4"/>
  <c r="U1662" i="4"/>
  <c r="T1662" i="4"/>
  <c r="AA1661" i="4"/>
  <c r="Z1661" i="4"/>
  <c r="Y1661" i="4"/>
  <c r="X1661" i="4"/>
  <c r="W1661" i="4"/>
  <c r="V1661" i="4"/>
  <c r="U1661" i="4"/>
  <c r="T1661" i="4"/>
  <c r="AA1660" i="4"/>
  <c r="Z1660" i="4"/>
  <c r="Y1660" i="4"/>
  <c r="X1660" i="4"/>
  <c r="W1660" i="4"/>
  <c r="V1660" i="4"/>
  <c r="U1660" i="4"/>
  <c r="T1660" i="4"/>
  <c r="AA1659" i="4"/>
  <c r="Z1659" i="4"/>
  <c r="Y1659" i="4"/>
  <c r="X1659" i="4"/>
  <c r="W1659" i="4"/>
  <c r="V1659" i="4"/>
  <c r="U1659" i="4"/>
  <c r="T1659" i="4"/>
  <c r="AA1658" i="4"/>
  <c r="Z1658" i="4"/>
  <c r="Y1658" i="4"/>
  <c r="X1658" i="4"/>
  <c r="W1658" i="4"/>
  <c r="V1658" i="4"/>
  <c r="U1658" i="4"/>
  <c r="T1658" i="4"/>
  <c r="AA1657" i="4"/>
  <c r="Z1657" i="4"/>
  <c r="Y1657" i="4"/>
  <c r="X1657" i="4"/>
  <c r="W1657" i="4"/>
  <c r="V1657" i="4"/>
  <c r="U1657" i="4"/>
  <c r="T1657" i="4"/>
  <c r="AA1656" i="4"/>
  <c r="Z1656" i="4"/>
  <c r="Y1656" i="4"/>
  <c r="X1656" i="4"/>
  <c r="W1656" i="4"/>
  <c r="V1656" i="4"/>
  <c r="U1656" i="4"/>
  <c r="T1656" i="4"/>
  <c r="AA1655" i="4"/>
  <c r="Z1655" i="4"/>
  <c r="Y1655" i="4"/>
  <c r="X1655" i="4"/>
  <c r="W1655" i="4"/>
  <c r="V1655" i="4"/>
  <c r="U1655" i="4"/>
  <c r="T1655" i="4"/>
  <c r="AA1654" i="4"/>
  <c r="Z1654" i="4"/>
  <c r="Y1654" i="4"/>
  <c r="X1654" i="4"/>
  <c r="W1654" i="4"/>
  <c r="V1654" i="4"/>
  <c r="U1654" i="4"/>
  <c r="T1654" i="4"/>
  <c r="AA1653" i="4"/>
  <c r="Z1653" i="4"/>
  <c r="Y1653" i="4"/>
  <c r="X1653" i="4"/>
  <c r="W1653" i="4"/>
  <c r="V1653" i="4"/>
  <c r="U1653" i="4"/>
  <c r="T1653" i="4"/>
  <c r="AA1652" i="4"/>
  <c r="Z1652" i="4"/>
  <c r="Y1652" i="4"/>
  <c r="X1652" i="4"/>
  <c r="W1652" i="4"/>
  <c r="V1652" i="4"/>
  <c r="U1652" i="4"/>
  <c r="T1652" i="4"/>
  <c r="AA1651" i="4"/>
  <c r="Z1651" i="4"/>
  <c r="Y1651" i="4"/>
  <c r="X1651" i="4"/>
  <c r="W1651" i="4"/>
  <c r="V1651" i="4"/>
  <c r="U1651" i="4"/>
  <c r="T1651" i="4"/>
  <c r="AA1650" i="4"/>
  <c r="Z1650" i="4"/>
  <c r="Y1650" i="4"/>
  <c r="X1650" i="4"/>
  <c r="W1650" i="4"/>
  <c r="V1650" i="4"/>
  <c r="U1650" i="4"/>
  <c r="T1650" i="4"/>
  <c r="AA1649" i="4"/>
  <c r="Z1649" i="4"/>
  <c r="Y1649" i="4"/>
  <c r="X1649" i="4"/>
  <c r="W1649" i="4"/>
  <c r="V1649" i="4"/>
  <c r="U1649" i="4"/>
  <c r="T1649" i="4"/>
  <c r="AA1648" i="4"/>
  <c r="Z1648" i="4"/>
  <c r="Y1648" i="4"/>
  <c r="X1648" i="4"/>
  <c r="W1648" i="4"/>
  <c r="V1648" i="4"/>
  <c r="U1648" i="4"/>
  <c r="T1648" i="4"/>
  <c r="AA1647" i="4"/>
  <c r="Z1647" i="4"/>
  <c r="Y1647" i="4"/>
  <c r="X1647" i="4"/>
  <c r="W1647" i="4"/>
  <c r="V1647" i="4"/>
  <c r="U1647" i="4"/>
  <c r="T1647" i="4"/>
  <c r="AA1646" i="4"/>
  <c r="Z1646" i="4"/>
  <c r="Y1646" i="4"/>
  <c r="X1646" i="4"/>
  <c r="W1646" i="4"/>
  <c r="V1646" i="4"/>
  <c r="U1646" i="4"/>
  <c r="T1646" i="4"/>
  <c r="AA1645" i="4"/>
  <c r="Z1645" i="4"/>
  <c r="Y1645" i="4"/>
  <c r="X1645" i="4"/>
  <c r="W1645" i="4"/>
  <c r="V1645" i="4"/>
  <c r="U1645" i="4"/>
  <c r="T1645" i="4"/>
  <c r="AA1644" i="4"/>
  <c r="Z1644" i="4"/>
  <c r="Y1644" i="4"/>
  <c r="X1644" i="4"/>
  <c r="W1644" i="4"/>
  <c r="V1644" i="4"/>
  <c r="U1644" i="4"/>
  <c r="T1644" i="4"/>
  <c r="AA1643" i="4"/>
  <c r="Z1643" i="4"/>
  <c r="Y1643" i="4"/>
  <c r="X1643" i="4"/>
  <c r="W1643" i="4"/>
  <c r="V1643" i="4"/>
  <c r="U1643" i="4"/>
  <c r="T1643" i="4"/>
  <c r="AA1642" i="4"/>
  <c r="Z1642" i="4"/>
  <c r="Y1642" i="4"/>
  <c r="X1642" i="4"/>
  <c r="W1642" i="4"/>
  <c r="V1642" i="4"/>
  <c r="U1642" i="4"/>
  <c r="T1642" i="4"/>
  <c r="AA1641" i="4"/>
  <c r="Z1641" i="4"/>
  <c r="Y1641" i="4"/>
  <c r="X1641" i="4"/>
  <c r="W1641" i="4"/>
  <c r="V1641" i="4"/>
  <c r="U1641" i="4"/>
  <c r="T1641" i="4"/>
  <c r="AA1640" i="4"/>
  <c r="Z1640" i="4"/>
  <c r="Y1640" i="4"/>
  <c r="X1640" i="4"/>
  <c r="W1640" i="4"/>
  <c r="V1640" i="4"/>
  <c r="U1640" i="4"/>
  <c r="T1640" i="4"/>
  <c r="AA1639" i="4"/>
  <c r="Z1639" i="4"/>
  <c r="Y1639" i="4"/>
  <c r="X1639" i="4"/>
  <c r="W1639" i="4"/>
  <c r="V1639" i="4"/>
  <c r="U1639" i="4"/>
  <c r="T1639" i="4"/>
  <c r="AA1638" i="4"/>
  <c r="Z1638" i="4"/>
  <c r="Y1638" i="4"/>
  <c r="X1638" i="4"/>
  <c r="W1638" i="4"/>
  <c r="V1638" i="4"/>
  <c r="U1638" i="4"/>
  <c r="T1638" i="4"/>
  <c r="AA1637" i="4"/>
  <c r="Z1637" i="4"/>
  <c r="Y1637" i="4"/>
  <c r="X1637" i="4"/>
  <c r="W1637" i="4"/>
  <c r="V1637" i="4"/>
  <c r="U1637" i="4"/>
  <c r="T1637" i="4"/>
  <c r="AA1636" i="4"/>
  <c r="Z1636" i="4"/>
  <c r="Y1636" i="4"/>
  <c r="X1636" i="4"/>
  <c r="W1636" i="4"/>
  <c r="V1636" i="4"/>
  <c r="U1636" i="4"/>
  <c r="T1636" i="4"/>
  <c r="AA1635" i="4"/>
  <c r="Z1635" i="4"/>
  <c r="Y1635" i="4"/>
  <c r="X1635" i="4"/>
  <c r="W1635" i="4"/>
  <c r="V1635" i="4"/>
  <c r="U1635" i="4"/>
  <c r="T1635" i="4"/>
  <c r="AA1634" i="4"/>
  <c r="Z1634" i="4"/>
  <c r="Y1634" i="4"/>
  <c r="X1634" i="4"/>
  <c r="W1634" i="4"/>
  <c r="V1634" i="4"/>
  <c r="U1634" i="4"/>
  <c r="T1634" i="4"/>
  <c r="AA1633" i="4"/>
  <c r="Z1633" i="4"/>
  <c r="Y1633" i="4"/>
  <c r="X1633" i="4"/>
  <c r="W1633" i="4"/>
  <c r="V1633" i="4"/>
  <c r="U1633" i="4"/>
  <c r="T1633" i="4"/>
  <c r="AA1632" i="4"/>
  <c r="Z1632" i="4"/>
  <c r="Y1632" i="4"/>
  <c r="X1632" i="4"/>
  <c r="W1632" i="4"/>
  <c r="V1632" i="4"/>
  <c r="U1632" i="4"/>
  <c r="T1632" i="4"/>
  <c r="AA1631" i="4"/>
  <c r="Z1631" i="4"/>
  <c r="Y1631" i="4"/>
  <c r="X1631" i="4"/>
  <c r="W1631" i="4"/>
  <c r="V1631" i="4"/>
  <c r="U1631" i="4"/>
  <c r="T1631" i="4"/>
  <c r="AA1630" i="4"/>
  <c r="Z1630" i="4"/>
  <c r="Y1630" i="4"/>
  <c r="X1630" i="4"/>
  <c r="W1630" i="4"/>
  <c r="V1630" i="4"/>
  <c r="U1630" i="4"/>
  <c r="T1630" i="4"/>
  <c r="AA1629" i="4"/>
  <c r="Z1629" i="4"/>
  <c r="Y1629" i="4"/>
  <c r="X1629" i="4"/>
  <c r="W1629" i="4"/>
  <c r="V1629" i="4"/>
  <c r="U1629" i="4"/>
  <c r="T1629" i="4"/>
  <c r="AA1628" i="4"/>
  <c r="Z1628" i="4"/>
  <c r="Y1628" i="4"/>
  <c r="X1628" i="4"/>
  <c r="W1628" i="4"/>
  <c r="V1628" i="4"/>
  <c r="U1628" i="4"/>
  <c r="T1628" i="4"/>
  <c r="AA1627" i="4"/>
  <c r="Z1627" i="4"/>
  <c r="Y1627" i="4"/>
  <c r="X1627" i="4"/>
  <c r="W1627" i="4"/>
  <c r="V1627" i="4"/>
  <c r="U1627" i="4"/>
  <c r="T1627" i="4"/>
  <c r="AA1626" i="4"/>
  <c r="Z1626" i="4"/>
  <c r="Y1626" i="4"/>
  <c r="X1626" i="4"/>
  <c r="W1626" i="4"/>
  <c r="V1626" i="4"/>
  <c r="U1626" i="4"/>
  <c r="T1626" i="4"/>
  <c r="AA1625" i="4"/>
  <c r="Z1625" i="4"/>
  <c r="Y1625" i="4"/>
  <c r="X1625" i="4"/>
  <c r="W1625" i="4"/>
  <c r="V1625" i="4"/>
  <c r="U1625" i="4"/>
  <c r="T1625" i="4"/>
  <c r="AA1624" i="4"/>
  <c r="Z1624" i="4"/>
  <c r="Y1624" i="4"/>
  <c r="X1624" i="4"/>
  <c r="W1624" i="4"/>
  <c r="V1624" i="4"/>
  <c r="U1624" i="4"/>
  <c r="T1624" i="4"/>
  <c r="AA1623" i="4"/>
  <c r="Z1623" i="4"/>
  <c r="Y1623" i="4"/>
  <c r="X1623" i="4"/>
  <c r="W1623" i="4"/>
  <c r="V1623" i="4"/>
  <c r="U1623" i="4"/>
  <c r="T1623" i="4"/>
  <c r="AA1622" i="4"/>
  <c r="Z1622" i="4"/>
  <c r="Y1622" i="4"/>
  <c r="X1622" i="4"/>
  <c r="W1622" i="4"/>
  <c r="V1622" i="4"/>
  <c r="U1622" i="4"/>
  <c r="T1622" i="4"/>
  <c r="AA1621" i="4"/>
  <c r="Z1621" i="4"/>
  <c r="Y1621" i="4"/>
  <c r="X1621" i="4"/>
  <c r="W1621" i="4"/>
  <c r="V1621" i="4"/>
  <c r="U1621" i="4"/>
  <c r="T1621" i="4"/>
  <c r="AA1620" i="4"/>
  <c r="Z1620" i="4"/>
  <c r="Y1620" i="4"/>
  <c r="X1620" i="4"/>
  <c r="W1620" i="4"/>
  <c r="V1620" i="4"/>
  <c r="U1620" i="4"/>
  <c r="T1620" i="4"/>
  <c r="AA1619" i="4"/>
  <c r="Z1619" i="4"/>
  <c r="Y1619" i="4"/>
  <c r="X1619" i="4"/>
  <c r="W1619" i="4"/>
  <c r="V1619" i="4"/>
  <c r="U1619" i="4"/>
  <c r="T1619" i="4"/>
  <c r="AA1618" i="4"/>
  <c r="Z1618" i="4"/>
  <c r="Y1618" i="4"/>
  <c r="X1618" i="4"/>
  <c r="W1618" i="4"/>
  <c r="V1618" i="4"/>
  <c r="U1618" i="4"/>
  <c r="T1618" i="4"/>
  <c r="AA1617" i="4"/>
  <c r="Z1617" i="4"/>
  <c r="Y1617" i="4"/>
  <c r="X1617" i="4"/>
  <c r="W1617" i="4"/>
  <c r="V1617" i="4"/>
  <c r="U1617" i="4"/>
  <c r="T1617" i="4"/>
  <c r="AA1616" i="4"/>
  <c r="Z1616" i="4"/>
  <c r="Y1616" i="4"/>
  <c r="X1616" i="4"/>
  <c r="W1616" i="4"/>
  <c r="V1616" i="4"/>
  <c r="U1616" i="4"/>
  <c r="T1616" i="4"/>
  <c r="AA1615" i="4"/>
  <c r="Z1615" i="4"/>
  <c r="Y1615" i="4"/>
  <c r="X1615" i="4"/>
  <c r="W1615" i="4"/>
  <c r="V1615" i="4"/>
  <c r="U1615" i="4"/>
  <c r="T1615" i="4"/>
  <c r="AA1614" i="4"/>
  <c r="Z1614" i="4"/>
  <c r="Y1614" i="4"/>
  <c r="X1614" i="4"/>
  <c r="W1614" i="4"/>
  <c r="V1614" i="4"/>
  <c r="U1614" i="4"/>
  <c r="T1614" i="4"/>
  <c r="AA1613" i="4"/>
  <c r="Z1613" i="4"/>
  <c r="Y1613" i="4"/>
  <c r="X1613" i="4"/>
  <c r="W1613" i="4"/>
  <c r="V1613" i="4"/>
  <c r="U1613" i="4"/>
  <c r="T1613" i="4"/>
  <c r="AA1612" i="4"/>
  <c r="Z1612" i="4"/>
  <c r="Y1612" i="4"/>
  <c r="X1612" i="4"/>
  <c r="W1612" i="4"/>
  <c r="V1612" i="4"/>
  <c r="U1612" i="4"/>
  <c r="T1612" i="4"/>
  <c r="AA1611" i="4"/>
  <c r="Z1611" i="4"/>
  <c r="Y1611" i="4"/>
  <c r="X1611" i="4"/>
  <c r="W1611" i="4"/>
  <c r="V1611" i="4"/>
  <c r="U1611" i="4"/>
  <c r="T1611" i="4"/>
  <c r="AA1610" i="4"/>
  <c r="Z1610" i="4"/>
  <c r="Y1610" i="4"/>
  <c r="X1610" i="4"/>
  <c r="W1610" i="4"/>
  <c r="V1610" i="4"/>
  <c r="U1610" i="4"/>
  <c r="T1610" i="4"/>
  <c r="AA1609" i="4"/>
  <c r="Z1609" i="4"/>
  <c r="Y1609" i="4"/>
  <c r="X1609" i="4"/>
  <c r="W1609" i="4"/>
  <c r="V1609" i="4"/>
  <c r="U1609" i="4"/>
  <c r="T1609" i="4"/>
  <c r="AA1608" i="4"/>
  <c r="Z1608" i="4"/>
  <c r="Y1608" i="4"/>
  <c r="X1608" i="4"/>
  <c r="W1608" i="4"/>
  <c r="V1608" i="4"/>
  <c r="U1608" i="4"/>
  <c r="T1608" i="4"/>
  <c r="AA1607" i="4"/>
  <c r="Z1607" i="4"/>
  <c r="Y1607" i="4"/>
  <c r="X1607" i="4"/>
  <c r="W1607" i="4"/>
  <c r="V1607" i="4"/>
  <c r="U1607" i="4"/>
  <c r="T1607" i="4"/>
  <c r="AA1606" i="4"/>
  <c r="Z1606" i="4"/>
  <c r="Y1606" i="4"/>
  <c r="X1606" i="4"/>
  <c r="W1606" i="4"/>
  <c r="V1606" i="4"/>
  <c r="U1606" i="4"/>
  <c r="T1606" i="4"/>
  <c r="AA1605" i="4"/>
  <c r="Z1605" i="4"/>
  <c r="Y1605" i="4"/>
  <c r="X1605" i="4"/>
  <c r="W1605" i="4"/>
  <c r="V1605" i="4"/>
  <c r="U1605" i="4"/>
  <c r="T1605" i="4"/>
  <c r="AA1604" i="4"/>
  <c r="Z1604" i="4"/>
  <c r="Y1604" i="4"/>
  <c r="X1604" i="4"/>
  <c r="W1604" i="4"/>
  <c r="V1604" i="4"/>
  <c r="U1604" i="4"/>
  <c r="T1604" i="4"/>
  <c r="AA1603" i="4"/>
  <c r="Z1603" i="4"/>
  <c r="Y1603" i="4"/>
  <c r="X1603" i="4"/>
  <c r="W1603" i="4"/>
  <c r="V1603" i="4"/>
  <c r="U1603" i="4"/>
  <c r="T1603" i="4"/>
  <c r="AA1602" i="4"/>
  <c r="Z1602" i="4"/>
  <c r="Y1602" i="4"/>
  <c r="X1602" i="4"/>
  <c r="W1602" i="4"/>
  <c r="V1602" i="4"/>
  <c r="U1602" i="4"/>
  <c r="T1602" i="4"/>
  <c r="AA1601" i="4"/>
  <c r="Z1601" i="4"/>
  <c r="Y1601" i="4"/>
  <c r="X1601" i="4"/>
  <c r="W1601" i="4"/>
  <c r="V1601" i="4"/>
  <c r="U1601" i="4"/>
  <c r="T1601" i="4"/>
  <c r="AA1600" i="4"/>
  <c r="Z1600" i="4"/>
  <c r="Y1600" i="4"/>
  <c r="X1600" i="4"/>
  <c r="W1600" i="4"/>
  <c r="V1600" i="4"/>
  <c r="U1600" i="4"/>
  <c r="T1600" i="4"/>
  <c r="AA1599" i="4"/>
  <c r="Z1599" i="4"/>
  <c r="Y1599" i="4"/>
  <c r="X1599" i="4"/>
  <c r="W1599" i="4"/>
  <c r="V1599" i="4"/>
  <c r="U1599" i="4"/>
  <c r="T1599" i="4"/>
  <c r="AA1598" i="4"/>
  <c r="Z1598" i="4"/>
  <c r="Y1598" i="4"/>
  <c r="X1598" i="4"/>
  <c r="W1598" i="4"/>
  <c r="V1598" i="4"/>
  <c r="U1598" i="4"/>
  <c r="T1598" i="4"/>
  <c r="AA1597" i="4"/>
  <c r="Z1597" i="4"/>
  <c r="Y1597" i="4"/>
  <c r="X1597" i="4"/>
  <c r="W1597" i="4"/>
  <c r="V1597" i="4"/>
  <c r="U1597" i="4"/>
  <c r="T1597" i="4"/>
  <c r="AA1596" i="4"/>
  <c r="Z1596" i="4"/>
  <c r="Y1596" i="4"/>
  <c r="X1596" i="4"/>
  <c r="W1596" i="4"/>
  <c r="V1596" i="4"/>
  <c r="U1596" i="4"/>
  <c r="T1596" i="4"/>
  <c r="AA1595" i="4"/>
  <c r="Z1595" i="4"/>
  <c r="Y1595" i="4"/>
  <c r="X1595" i="4"/>
  <c r="W1595" i="4"/>
  <c r="V1595" i="4"/>
  <c r="U1595" i="4"/>
  <c r="T1595" i="4"/>
  <c r="AA1594" i="4"/>
  <c r="Z1594" i="4"/>
  <c r="Y1594" i="4"/>
  <c r="X1594" i="4"/>
  <c r="W1594" i="4"/>
  <c r="V1594" i="4"/>
  <c r="U1594" i="4"/>
  <c r="T1594" i="4"/>
  <c r="AA1593" i="4"/>
  <c r="Z1593" i="4"/>
  <c r="Y1593" i="4"/>
  <c r="X1593" i="4"/>
  <c r="W1593" i="4"/>
  <c r="V1593" i="4"/>
  <c r="U1593" i="4"/>
  <c r="T1593" i="4"/>
  <c r="AA1592" i="4"/>
  <c r="Z1592" i="4"/>
  <c r="Y1592" i="4"/>
  <c r="X1592" i="4"/>
  <c r="W1592" i="4"/>
  <c r="V1592" i="4"/>
  <c r="U1592" i="4"/>
  <c r="T1592" i="4"/>
  <c r="AA1591" i="4"/>
  <c r="Z1591" i="4"/>
  <c r="Y1591" i="4"/>
  <c r="X1591" i="4"/>
  <c r="W1591" i="4"/>
  <c r="V1591" i="4"/>
  <c r="U1591" i="4"/>
  <c r="T1591" i="4"/>
  <c r="AA1590" i="4"/>
  <c r="Z1590" i="4"/>
  <c r="Y1590" i="4"/>
  <c r="X1590" i="4"/>
  <c r="W1590" i="4"/>
  <c r="V1590" i="4"/>
  <c r="U1590" i="4"/>
  <c r="T1590" i="4"/>
  <c r="AA1589" i="4"/>
  <c r="Z1589" i="4"/>
  <c r="Y1589" i="4"/>
  <c r="X1589" i="4"/>
  <c r="W1589" i="4"/>
  <c r="V1589" i="4"/>
  <c r="U1589" i="4"/>
  <c r="T1589" i="4"/>
  <c r="AA1588" i="4"/>
  <c r="Z1588" i="4"/>
  <c r="Y1588" i="4"/>
  <c r="X1588" i="4"/>
  <c r="W1588" i="4"/>
  <c r="V1588" i="4"/>
  <c r="U1588" i="4"/>
  <c r="T1588" i="4"/>
  <c r="AA1587" i="4"/>
  <c r="Z1587" i="4"/>
  <c r="Y1587" i="4"/>
  <c r="X1587" i="4"/>
  <c r="W1587" i="4"/>
  <c r="V1587" i="4"/>
  <c r="U1587" i="4"/>
  <c r="T1587" i="4"/>
  <c r="AA1586" i="4"/>
  <c r="Z1586" i="4"/>
  <c r="Y1586" i="4"/>
  <c r="X1586" i="4"/>
  <c r="W1586" i="4"/>
  <c r="V1586" i="4"/>
  <c r="U1586" i="4"/>
  <c r="T1586" i="4"/>
  <c r="AA1585" i="4"/>
  <c r="Z1585" i="4"/>
  <c r="Y1585" i="4"/>
  <c r="X1585" i="4"/>
  <c r="W1585" i="4"/>
  <c r="V1585" i="4"/>
  <c r="U1585" i="4"/>
  <c r="T1585" i="4"/>
  <c r="AA1584" i="4"/>
  <c r="Z1584" i="4"/>
  <c r="Y1584" i="4"/>
  <c r="X1584" i="4"/>
  <c r="W1584" i="4"/>
  <c r="V1584" i="4"/>
  <c r="U1584" i="4"/>
  <c r="T1584" i="4"/>
  <c r="AA1583" i="4"/>
  <c r="Z1583" i="4"/>
  <c r="Y1583" i="4"/>
  <c r="X1583" i="4"/>
  <c r="W1583" i="4"/>
  <c r="V1583" i="4"/>
  <c r="U1583" i="4"/>
  <c r="T1583" i="4"/>
  <c r="AA1582" i="4"/>
  <c r="Z1582" i="4"/>
  <c r="Y1582" i="4"/>
  <c r="X1582" i="4"/>
  <c r="W1582" i="4"/>
  <c r="V1582" i="4"/>
  <c r="U1582" i="4"/>
  <c r="T1582" i="4"/>
  <c r="AA1581" i="4"/>
  <c r="Z1581" i="4"/>
  <c r="Y1581" i="4"/>
  <c r="X1581" i="4"/>
  <c r="W1581" i="4"/>
  <c r="V1581" i="4"/>
  <c r="U1581" i="4"/>
  <c r="T1581" i="4"/>
  <c r="AA1580" i="4"/>
  <c r="Z1580" i="4"/>
  <c r="Y1580" i="4"/>
  <c r="X1580" i="4"/>
  <c r="W1580" i="4"/>
  <c r="V1580" i="4"/>
  <c r="U1580" i="4"/>
  <c r="T1580" i="4"/>
  <c r="AA1579" i="4"/>
  <c r="Z1579" i="4"/>
  <c r="Y1579" i="4"/>
  <c r="X1579" i="4"/>
  <c r="W1579" i="4"/>
  <c r="V1579" i="4"/>
  <c r="U1579" i="4"/>
  <c r="T1579" i="4"/>
  <c r="AA1578" i="4"/>
  <c r="Z1578" i="4"/>
  <c r="Y1578" i="4"/>
  <c r="X1578" i="4"/>
  <c r="W1578" i="4"/>
  <c r="V1578" i="4"/>
  <c r="U1578" i="4"/>
  <c r="T1578" i="4"/>
  <c r="AA1577" i="4"/>
  <c r="Z1577" i="4"/>
  <c r="Y1577" i="4"/>
  <c r="X1577" i="4"/>
  <c r="W1577" i="4"/>
  <c r="V1577" i="4"/>
  <c r="U1577" i="4"/>
  <c r="T1577" i="4"/>
  <c r="AA1576" i="4"/>
  <c r="Z1576" i="4"/>
  <c r="Y1576" i="4"/>
  <c r="X1576" i="4"/>
  <c r="W1576" i="4"/>
  <c r="V1576" i="4"/>
  <c r="U1576" i="4"/>
  <c r="T1576" i="4"/>
  <c r="AA1575" i="4"/>
  <c r="Z1575" i="4"/>
  <c r="Y1575" i="4"/>
  <c r="X1575" i="4"/>
  <c r="W1575" i="4"/>
  <c r="V1575" i="4"/>
  <c r="U1575" i="4"/>
  <c r="T1575" i="4"/>
  <c r="AA1574" i="4"/>
  <c r="Z1574" i="4"/>
  <c r="Y1574" i="4"/>
  <c r="X1574" i="4"/>
  <c r="W1574" i="4"/>
  <c r="V1574" i="4"/>
  <c r="U1574" i="4"/>
  <c r="T1574" i="4"/>
  <c r="AA1573" i="4"/>
  <c r="Z1573" i="4"/>
  <c r="Y1573" i="4"/>
  <c r="X1573" i="4"/>
  <c r="W1573" i="4"/>
  <c r="V1573" i="4"/>
  <c r="U1573" i="4"/>
  <c r="T1573" i="4"/>
  <c r="AA1572" i="4"/>
  <c r="Z1572" i="4"/>
  <c r="Y1572" i="4"/>
  <c r="X1572" i="4"/>
  <c r="W1572" i="4"/>
  <c r="V1572" i="4"/>
  <c r="U1572" i="4"/>
  <c r="T1572" i="4"/>
  <c r="AA1571" i="4"/>
  <c r="Z1571" i="4"/>
  <c r="Y1571" i="4"/>
  <c r="X1571" i="4"/>
  <c r="W1571" i="4"/>
  <c r="V1571" i="4"/>
  <c r="U1571" i="4"/>
  <c r="T1571" i="4"/>
  <c r="AA1570" i="4"/>
  <c r="Z1570" i="4"/>
  <c r="Y1570" i="4"/>
  <c r="X1570" i="4"/>
  <c r="W1570" i="4"/>
  <c r="V1570" i="4"/>
  <c r="U1570" i="4"/>
  <c r="T1570" i="4"/>
  <c r="AA1569" i="4"/>
  <c r="Z1569" i="4"/>
  <c r="Y1569" i="4"/>
  <c r="X1569" i="4"/>
  <c r="W1569" i="4"/>
  <c r="V1569" i="4"/>
  <c r="U1569" i="4"/>
  <c r="T1569" i="4"/>
  <c r="AA1568" i="4"/>
  <c r="Z1568" i="4"/>
  <c r="Y1568" i="4"/>
  <c r="X1568" i="4"/>
  <c r="W1568" i="4"/>
  <c r="V1568" i="4"/>
  <c r="U1568" i="4"/>
  <c r="T1568" i="4"/>
  <c r="AA1567" i="4"/>
  <c r="Z1567" i="4"/>
  <c r="Y1567" i="4"/>
  <c r="X1567" i="4"/>
  <c r="W1567" i="4"/>
  <c r="V1567" i="4"/>
  <c r="U1567" i="4"/>
  <c r="T1567" i="4"/>
  <c r="AA1566" i="4"/>
  <c r="Z1566" i="4"/>
  <c r="Y1566" i="4"/>
  <c r="X1566" i="4"/>
  <c r="W1566" i="4"/>
  <c r="V1566" i="4"/>
  <c r="U1566" i="4"/>
  <c r="T1566" i="4"/>
  <c r="AA1565" i="4"/>
  <c r="Z1565" i="4"/>
  <c r="Y1565" i="4"/>
  <c r="X1565" i="4"/>
  <c r="W1565" i="4"/>
  <c r="V1565" i="4"/>
  <c r="U1565" i="4"/>
  <c r="T1565" i="4"/>
  <c r="AA1564" i="4"/>
  <c r="Z1564" i="4"/>
  <c r="Y1564" i="4"/>
  <c r="X1564" i="4"/>
  <c r="W1564" i="4"/>
  <c r="V1564" i="4"/>
  <c r="U1564" i="4"/>
  <c r="T1564" i="4"/>
  <c r="AA1563" i="4"/>
  <c r="Z1563" i="4"/>
  <c r="Y1563" i="4"/>
  <c r="X1563" i="4"/>
  <c r="W1563" i="4"/>
  <c r="V1563" i="4"/>
  <c r="U1563" i="4"/>
  <c r="T1563" i="4"/>
  <c r="AA1562" i="4"/>
  <c r="Z1562" i="4"/>
  <c r="Y1562" i="4"/>
  <c r="X1562" i="4"/>
  <c r="W1562" i="4"/>
  <c r="V1562" i="4"/>
  <c r="U1562" i="4"/>
  <c r="T1562" i="4"/>
  <c r="AA1561" i="4"/>
  <c r="Z1561" i="4"/>
  <c r="Y1561" i="4"/>
  <c r="X1561" i="4"/>
  <c r="W1561" i="4"/>
  <c r="V1561" i="4"/>
  <c r="U1561" i="4"/>
  <c r="T1561" i="4"/>
  <c r="AA1560" i="4"/>
  <c r="Z1560" i="4"/>
  <c r="Y1560" i="4"/>
  <c r="X1560" i="4"/>
  <c r="W1560" i="4"/>
  <c r="V1560" i="4"/>
  <c r="U1560" i="4"/>
  <c r="T1560" i="4"/>
  <c r="AA1559" i="4"/>
  <c r="Z1559" i="4"/>
  <c r="Y1559" i="4"/>
  <c r="X1559" i="4"/>
  <c r="W1559" i="4"/>
  <c r="V1559" i="4"/>
  <c r="U1559" i="4"/>
  <c r="T1559" i="4"/>
  <c r="AA1558" i="4"/>
  <c r="Z1558" i="4"/>
  <c r="Y1558" i="4"/>
  <c r="X1558" i="4"/>
  <c r="W1558" i="4"/>
  <c r="V1558" i="4"/>
  <c r="U1558" i="4"/>
  <c r="T1558" i="4"/>
  <c r="AA1557" i="4"/>
  <c r="Z1557" i="4"/>
  <c r="Y1557" i="4"/>
  <c r="X1557" i="4"/>
  <c r="W1557" i="4"/>
  <c r="V1557" i="4"/>
  <c r="U1557" i="4"/>
  <c r="T1557" i="4"/>
  <c r="AA1556" i="4"/>
  <c r="Z1556" i="4"/>
  <c r="Y1556" i="4"/>
  <c r="X1556" i="4"/>
  <c r="W1556" i="4"/>
  <c r="V1556" i="4"/>
  <c r="U1556" i="4"/>
  <c r="T1556" i="4"/>
  <c r="AA1555" i="4"/>
  <c r="Z1555" i="4"/>
  <c r="Y1555" i="4"/>
  <c r="X1555" i="4"/>
  <c r="W1555" i="4"/>
  <c r="V1555" i="4"/>
  <c r="U1555" i="4"/>
  <c r="T1555" i="4"/>
  <c r="AA1554" i="4"/>
  <c r="Z1554" i="4"/>
  <c r="Y1554" i="4"/>
  <c r="X1554" i="4"/>
  <c r="W1554" i="4"/>
  <c r="V1554" i="4"/>
  <c r="U1554" i="4"/>
  <c r="T1554" i="4"/>
  <c r="AA1553" i="4"/>
  <c r="Z1553" i="4"/>
  <c r="Y1553" i="4"/>
  <c r="X1553" i="4"/>
  <c r="W1553" i="4"/>
  <c r="V1553" i="4"/>
  <c r="U1553" i="4"/>
  <c r="T1553" i="4"/>
  <c r="AA1552" i="4"/>
  <c r="Z1552" i="4"/>
  <c r="Y1552" i="4"/>
  <c r="X1552" i="4"/>
  <c r="W1552" i="4"/>
  <c r="V1552" i="4"/>
  <c r="U1552" i="4"/>
  <c r="T1552" i="4"/>
  <c r="AA1551" i="4"/>
  <c r="Z1551" i="4"/>
  <c r="Y1551" i="4"/>
  <c r="X1551" i="4"/>
  <c r="W1551" i="4"/>
  <c r="V1551" i="4"/>
  <c r="U1551" i="4"/>
  <c r="T1551" i="4"/>
  <c r="AA1550" i="4"/>
  <c r="Z1550" i="4"/>
  <c r="Y1550" i="4"/>
  <c r="X1550" i="4"/>
  <c r="W1550" i="4"/>
  <c r="V1550" i="4"/>
  <c r="U1550" i="4"/>
  <c r="T1550" i="4"/>
  <c r="AA1549" i="4"/>
  <c r="Z1549" i="4"/>
  <c r="Y1549" i="4"/>
  <c r="X1549" i="4"/>
  <c r="W1549" i="4"/>
  <c r="V1549" i="4"/>
  <c r="U1549" i="4"/>
  <c r="T1549" i="4"/>
  <c r="AA1548" i="4"/>
  <c r="Z1548" i="4"/>
  <c r="Y1548" i="4"/>
  <c r="X1548" i="4"/>
  <c r="W1548" i="4"/>
  <c r="V1548" i="4"/>
  <c r="U1548" i="4"/>
  <c r="T1548" i="4"/>
  <c r="AA1547" i="4"/>
  <c r="Z1547" i="4"/>
  <c r="Y1547" i="4"/>
  <c r="X1547" i="4"/>
  <c r="W1547" i="4"/>
  <c r="V1547" i="4"/>
  <c r="U1547" i="4"/>
  <c r="T1547" i="4"/>
  <c r="AA1546" i="4"/>
  <c r="Z1546" i="4"/>
  <c r="Y1546" i="4"/>
  <c r="X1546" i="4"/>
  <c r="W1546" i="4"/>
  <c r="V1546" i="4"/>
  <c r="U1546" i="4"/>
  <c r="T1546" i="4"/>
  <c r="AA1545" i="4"/>
  <c r="Z1545" i="4"/>
  <c r="Y1545" i="4"/>
  <c r="X1545" i="4"/>
  <c r="W1545" i="4"/>
  <c r="V1545" i="4"/>
  <c r="U1545" i="4"/>
  <c r="T1545" i="4"/>
  <c r="AA1544" i="4"/>
  <c r="Z1544" i="4"/>
  <c r="Y1544" i="4"/>
  <c r="X1544" i="4"/>
  <c r="W1544" i="4"/>
  <c r="V1544" i="4"/>
  <c r="U1544" i="4"/>
  <c r="T1544" i="4"/>
  <c r="AA1543" i="4"/>
  <c r="Z1543" i="4"/>
  <c r="Y1543" i="4"/>
  <c r="X1543" i="4"/>
  <c r="W1543" i="4"/>
  <c r="V1543" i="4"/>
  <c r="U1543" i="4"/>
  <c r="T1543" i="4"/>
  <c r="AA1542" i="4"/>
  <c r="Z1542" i="4"/>
  <c r="Y1542" i="4"/>
  <c r="X1542" i="4"/>
  <c r="W1542" i="4"/>
  <c r="V1542" i="4"/>
  <c r="U1542" i="4"/>
  <c r="T1542" i="4"/>
  <c r="AA1541" i="4"/>
  <c r="Z1541" i="4"/>
  <c r="Y1541" i="4"/>
  <c r="X1541" i="4"/>
  <c r="W1541" i="4"/>
  <c r="V1541" i="4"/>
  <c r="U1541" i="4"/>
  <c r="T1541" i="4"/>
  <c r="AA1540" i="4"/>
  <c r="Z1540" i="4"/>
  <c r="Y1540" i="4"/>
  <c r="X1540" i="4"/>
  <c r="W1540" i="4"/>
  <c r="V1540" i="4"/>
  <c r="U1540" i="4"/>
  <c r="T1540" i="4"/>
  <c r="AA1539" i="4"/>
  <c r="Z1539" i="4"/>
  <c r="Y1539" i="4"/>
  <c r="X1539" i="4"/>
  <c r="W1539" i="4"/>
  <c r="V1539" i="4"/>
  <c r="U1539" i="4"/>
  <c r="T1539" i="4"/>
  <c r="AA1538" i="4"/>
  <c r="Z1538" i="4"/>
  <c r="Y1538" i="4"/>
  <c r="X1538" i="4"/>
  <c r="W1538" i="4"/>
  <c r="V1538" i="4"/>
  <c r="U1538" i="4"/>
  <c r="T1538" i="4"/>
  <c r="AA1537" i="4"/>
  <c r="Z1537" i="4"/>
  <c r="Y1537" i="4"/>
  <c r="X1537" i="4"/>
  <c r="W1537" i="4"/>
  <c r="V1537" i="4"/>
  <c r="U1537" i="4"/>
  <c r="T1537" i="4"/>
  <c r="AA1536" i="4"/>
  <c r="Z1536" i="4"/>
  <c r="Y1536" i="4"/>
  <c r="X1536" i="4"/>
  <c r="W1536" i="4"/>
  <c r="V1536" i="4"/>
  <c r="U1536" i="4"/>
  <c r="T1536" i="4"/>
  <c r="AA1535" i="4"/>
  <c r="Z1535" i="4"/>
  <c r="Y1535" i="4"/>
  <c r="X1535" i="4"/>
  <c r="W1535" i="4"/>
  <c r="V1535" i="4"/>
  <c r="U1535" i="4"/>
  <c r="T1535" i="4"/>
  <c r="AA1534" i="4"/>
  <c r="Z1534" i="4"/>
  <c r="Y1534" i="4"/>
  <c r="X1534" i="4"/>
  <c r="W1534" i="4"/>
  <c r="V1534" i="4"/>
  <c r="U1534" i="4"/>
  <c r="T1534" i="4"/>
  <c r="AA1533" i="4"/>
  <c r="Z1533" i="4"/>
  <c r="Y1533" i="4"/>
  <c r="X1533" i="4"/>
  <c r="W1533" i="4"/>
  <c r="V1533" i="4"/>
  <c r="U1533" i="4"/>
  <c r="T1533" i="4"/>
  <c r="AA1532" i="4"/>
  <c r="Z1532" i="4"/>
  <c r="Y1532" i="4"/>
  <c r="X1532" i="4"/>
  <c r="W1532" i="4"/>
  <c r="V1532" i="4"/>
  <c r="U1532" i="4"/>
  <c r="T1532" i="4"/>
  <c r="AA1531" i="4"/>
  <c r="Z1531" i="4"/>
  <c r="Y1531" i="4"/>
  <c r="X1531" i="4"/>
  <c r="W1531" i="4"/>
  <c r="V1531" i="4"/>
  <c r="U1531" i="4"/>
  <c r="T1531" i="4"/>
  <c r="AA1530" i="4"/>
  <c r="Z1530" i="4"/>
  <c r="Y1530" i="4"/>
  <c r="X1530" i="4"/>
  <c r="W1530" i="4"/>
  <c r="V1530" i="4"/>
  <c r="U1530" i="4"/>
  <c r="T1530" i="4"/>
  <c r="AA1529" i="4"/>
  <c r="Z1529" i="4"/>
  <c r="Y1529" i="4"/>
  <c r="X1529" i="4"/>
  <c r="W1529" i="4"/>
  <c r="V1529" i="4"/>
  <c r="U1529" i="4"/>
  <c r="T1529" i="4"/>
  <c r="AA1528" i="4"/>
  <c r="Z1528" i="4"/>
  <c r="Y1528" i="4"/>
  <c r="X1528" i="4"/>
  <c r="W1528" i="4"/>
  <c r="V1528" i="4"/>
  <c r="U1528" i="4"/>
  <c r="T1528" i="4"/>
  <c r="AA1527" i="4"/>
  <c r="Z1527" i="4"/>
  <c r="Y1527" i="4"/>
  <c r="X1527" i="4"/>
  <c r="W1527" i="4"/>
  <c r="V1527" i="4"/>
  <c r="U1527" i="4"/>
  <c r="T1527" i="4"/>
  <c r="AA1526" i="4"/>
  <c r="Z1526" i="4"/>
  <c r="Y1526" i="4"/>
  <c r="X1526" i="4"/>
  <c r="W1526" i="4"/>
  <c r="V1526" i="4"/>
  <c r="U1526" i="4"/>
  <c r="T1526" i="4"/>
  <c r="AA1525" i="4"/>
  <c r="Z1525" i="4"/>
  <c r="Y1525" i="4"/>
  <c r="X1525" i="4"/>
  <c r="W1525" i="4"/>
  <c r="V1525" i="4"/>
  <c r="U1525" i="4"/>
  <c r="T1525" i="4"/>
  <c r="AA1524" i="4"/>
  <c r="Z1524" i="4"/>
  <c r="Y1524" i="4"/>
  <c r="X1524" i="4"/>
  <c r="W1524" i="4"/>
  <c r="V1524" i="4"/>
  <c r="U1524" i="4"/>
  <c r="T1524" i="4"/>
  <c r="AA1523" i="4"/>
  <c r="Z1523" i="4"/>
  <c r="Y1523" i="4"/>
  <c r="X1523" i="4"/>
  <c r="W1523" i="4"/>
  <c r="V1523" i="4"/>
  <c r="U1523" i="4"/>
  <c r="T1523" i="4"/>
  <c r="AA1522" i="4"/>
  <c r="Z1522" i="4"/>
  <c r="Y1522" i="4"/>
  <c r="X1522" i="4"/>
  <c r="W1522" i="4"/>
  <c r="V1522" i="4"/>
  <c r="U1522" i="4"/>
  <c r="T1522" i="4"/>
  <c r="AA1521" i="4"/>
  <c r="Z1521" i="4"/>
  <c r="Y1521" i="4"/>
  <c r="X1521" i="4"/>
  <c r="W1521" i="4"/>
  <c r="V1521" i="4"/>
  <c r="U1521" i="4"/>
  <c r="T1521" i="4"/>
  <c r="AA1520" i="4"/>
  <c r="Z1520" i="4"/>
  <c r="Y1520" i="4"/>
  <c r="X1520" i="4"/>
  <c r="W1520" i="4"/>
  <c r="V1520" i="4"/>
  <c r="U1520" i="4"/>
  <c r="T1520" i="4"/>
  <c r="AA1519" i="4"/>
  <c r="Z1519" i="4"/>
  <c r="Y1519" i="4"/>
  <c r="X1519" i="4"/>
  <c r="W1519" i="4"/>
  <c r="V1519" i="4"/>
  <c r="U1519" i="4"/>
  <c r="T1519" i="4"/>
  <c r="AA1518" i="4"/>
  <c r="Z1518" i="4"/>
  <c r="Y1518" i="4"/>
  <c r="X1518" i="4"/>
  <c r="W1518" i="4"/>
  <c r="V1518" i="4"/>
  <c r="U1518" i="4"/>
  <c r="T1518" i="4"/>
  <c r="AA1517" i="4"/>
  <c r="Z1517" i="4"/>
  <c r="Y1517" i="4"/>
  <c r="X1517" i="4"/>
  <c r="W1517" i="4"/>
  <c r="V1517" i="4"/>
  <c r="U1517" i="4"/>
  <c r="T1517" i="4"/>
  <c r="AA1516" i="4"/>
  <c r="Z1516" i="4"/>
  <c r="Y1516" i="4"/>
  <c r="X1516" i="4"/>
  <c r="W1516" i="4"/>
  <c r="V1516" i="4"/>
  <c r="U1516" i="4"/>
  <c r="T1516" i="4"/>
  <c r="AA1515" i="4"/>
  <c r="Z1515" i="4"/>
  <c r="Y1515" i="4"/>
  <c r="X1515" i="4"/>
  <c r="W1515" i="4"/>
  <c r="V1515" i="4"/>
  <c r="U1515" i="4"/>
  <c r="T1515" i="4"/>
  <c r="AA1514" i="4"/>
  <c r="Z1514" i="4"/>
  <c r="Y1514" i="4"/>
  <c r="X1514" i="4"/>
  <c r="W1514" i="4"/>
  <c r="V1514" i="4"/>
  <c r="U1514" i="4"/>
  <c r="T1514" i="4"/>
  <c r="AA1513" i="4"/>
  <c r="Z1513" i="4"/>
  <c r="Y1513" i="4"/>
  <c r="X1513" i="4"/>
  <c r="W1513" i="4"/>
  <c r="V1513" i="4"/>
  <c r="U1513" i="4"/>
  <c r="T1513" i="4"/>
  <c r="AA1512" i="4"/>
  <c r="Z1512" i="4"/>
  <c r="Y1512" i="4"/>
  <c r="X1512" i="4"/>
  <c r="W1512" i="4"/>
  <c r="V1512" i="4"/>
  <c r="U1512" i="4"/>
  <c r="T1512" i="4"/>
  <c r="AA1511" i="4"/>
  <c r="Z1511" i="4"/>
  <c r="Y1511" i="4"/>
  <c r="X1511" i="4"/>
  <c r="W1511" i="4"/>
  <c r="V1511" i="4"/>
  <c r="U1511" i="4"/>
  <c r="T1511" i="4"/>
  <c r="AA1510" i="4"/>
  <c r="Z1510" i="4"/>
  <c r="Y1510" i="4"/>
  <c r="X1510" i="4"/>
  <c r="W1510" i="4"/>
  <c r="V1510" i="4"/>
  <c r="U1510" i="4"/>
  <c r="T1510" i="4"/>
  <c r="AA1509" i="4"/>
  <c r="Z1509" i="4"/>
  <c r="Y1509" i="4"/>
  <c r="X1509" i="4"/>
  <c r="W1509" i="4"/>
  <c r="V1509" i="4"/>
  <c r="U1509" i="4"/>
  <c r="T1509" i="4"/>
  <c r="AA1508" i="4"/>
  <c r="Z1508" i="4"/>
  <c r="Y1508" i="4"/>
  <c r="X1508" i="4"/>
  <c r="W1508" i="4"/>
  <c r="V1508" i="4"/>
  <c r="U1508" i="4"/>
  <c r="T1508" i="4"/>
  <c r="AA1507" i="4"/>
  <c r="Z1507" i="4"/>
  <c r="Y1507" i="4"/>
  <c r="X1507" i="4"/>
  <c r="W1507" i="4"/>
  <c r="V1507" i="4"/>
  <c r="U1507" i="4"/>
  <c r="T1507" i="4"/>
  <c r="AA1506" i="4"/>
  <c r="Z1506" i="4"/>
  <c r="Y1506" i="4"/>
  <c r="X1506" i="4"/>
  <c r="W1506" i="4"/>
  <c r="V1506" i="4"/>
  <c r="U1506" i="4"/>
  <c r="T1506" i="4"/>
  <c r="AA1505" i="4"/>
  <c r="Z1505" i="4"/>
  <c r="Y1505" i="4"/>
  <c r="X1505" i="4"/>
  <c r="W1505" i="4"/>
  <c r="V1505" i="4"/>
  <c r="U1505" i="4"/>
  <c r="T1505" i="4"/>
  <c r="AA1504" i="4"/>
  <c r="Z1504" i="4"/>
  <c r="Y1504" i="4"/>
  <c r="X1504" i="4"/>
  <c r="W1504" i="4"/>
  <c r="V1504" i="4"/>
  <c r="U1504" i="4"/>
  <c r="T1504" i="4"/>
  <c r="AA1503" i="4"/>
  <c r="Z1503" i="4"/>
  <c r="Y1503" i="4"/>
  <c r="X1503" i="4"/>
  <c r="W1503" i="4"/>
  <c r="V1503" i="4"/>
  <c r="U1503" i="4"/>
  <c r="T1503" i="4"/>
  <c r="AA1502" i="4"/>
  <c r="Z1502" i="4"/>
  <c r="Y1502" i="4"/>
  <c r="X1502" i="4"/>
  <c r="W1502" i="4"/>
  <c r="V1502" i="4"/>
  <c r="U1502" i="4"/>
  <c r="T1502" i="4"/>
  <c r="AA1501" i="4"/>
  <c r="Z1501" i="4"/>
  <c r="Y1501" i="4"/>
  <c r="X1501" i="4"/>
  <c r="W1501" i="4"/>
  <c r="V1501" i="4"/>
  <c r="U1501" i="4"/>
  <c r="T1501" i="4"/>
  <c r="AA1500" i="4"/>
  <c r="Z1500" i="4"/>
  <c r="Y1500" i="4"/>
  <c r="X1500" i="4"/>
  <c r="W1500" i="4"/>
  <c r="V1500" i="4"/>
  <c r="U1500" i="4"/>
  <c r="T1500" i="4"/>
  <c r="AA1499" i="4"/>
  <c r="Z1499" i="4"/>
  <c r="Y1499" i="4"/>
  <c r="X1499" i="4"/>
  <c r="W1499" i="4"/>
  <c r="V1499" i="4"/>
  <c r="U1499" i="4"/>
  <c r="T1499" i="4"/>
  <c r="AA1498" i="4"/>
  <c r="Z1498" i="4"/>
  <c r="Y1498" i="4"/>
  <c r="X1498" i="4"/>
  <c r="W1498" i="4"/>
  <c r="V1498" i="4"/>
  <c r="U1498" i="4"/>
  <c r="T1498" i="4"/>
  <c r="AA1497" i="4"/>
  <c r="Z1497" i="4"/>
  <c r="Y1497" i="4"/>
  <c r="X1497" i="4"/>
  <c r="W1497" i="4"/>
  <c r="V1497" i="4"/>
  <c r="U1497" i="4"/>
  <c r="T1497" i="4"/>
  <c r="AA1496" i="4"/>
  <c r="Z1496" i="4"/>
  <c r="Y1496" i="4"/>
  <c r="X1496" i="4"/>
  <c r="W1496" i="4"/>
  <c r="V1496" i="4"/>
  <c r="U1496" i="4"/>
  <c r="T1496" i="4"/>
  <c r="AA1495" i="4"/>
  <c r="Z1495" i="4"/>
  <c r="Y1495" i="4"/>
  <c r="X1495" i="4"/>
  <c r="W1495" i="4"/>
  <c r="V1495" i="4"/>
  <c r="U1495" i="4"/>
  <c r="T1495" i="4"/>
  <c r="AA1494" i="4"/>
  <c r="Z1494" i="4"/>
  <c r="Y1494" i="4"/>
  <c r="X1494" i="4"/>
  <c r="W1494" i="4"/>
  <c r="V1494" i="4"/>
  <c r="U1494" i="4"/>
  <c r="T1494" i="4"/>
  <c r="AA1493" i="4"/>
  <c r="Z1493" i="4"/>
  <c r="Y1493" i="4"/>
  <c r="X1493" i="4"/>
  <c r="W1493" i="4"/>
  <c r="V1493" i="4"/>
  <c r="U1493" i="4"/>
  <c r="T1493" i="4"/>
  <c r="AA1492" i="4"/>
  <c r="Z1492" i="4"/>
  <c r="Y1492" i="4"/>
  <c r="X1492" i="4"/>
  <c r="W1492" i="4"/>
  <c r="V1492" i="4"/>
  <c r="U1492" i="4"/>
  <c r="T1492" i="4"/>
  <c r="AA1491" i="4"/>
  <c r="Z1491" i="4"/>
  <c r="Y1491" i="4"/>
  <c r="X1491" i="4"/>
  <c r="W1491" i="4"/>
  <c r="V1491" i="4"/>
  <c r="U1491" i="4"/>
  <c r="T1491" i="4"/>
  <c r="AA1490" i="4"/>
  <c r="Z1490" i="4"/>
  <c r="Y1490" i="4"/>
  <c r="X1490" i="4"/>
  <c r="W1490" i="4"/>
  <c r="V1490" i="4"/>
  <c r="U1490" i="4"/>
  <c r="T1490" i="4"/>
  <c r="AA1489" i="4"/>
  <c r="Z1489" i="4"/>
  <c r="Y1489" i="4"/>
  <c r="X1489" i="4"/>
  <c r="W1489" i="4"/>
  <c r="V1489" i="4"/>
  <c r="U1489" i="4"/>
  <c r="T1489" i="4"/>
  <c r="AA1488" i="4"/>
  <c r="Z1488" i="4"/>
  <c r="Y1488" i="4"/>
  <c r="X1488" i="4"/>
  <c r="W1488" i="4"/>
  <c r="V1488" i="4"/>
  <c r="U1488" i="4"/>
  <c r="T1488" i="4"/>
  <c r="AA1487" i="4"/>
  <c r="Z1487" i="4"/>
  <c r="Y1487" i="4"/>
  <c r="X1487" i="4"/>
  <c r="W1487" i="4"/>
  <c r="V1487" i="4"/>
  <c r="U1487" i="4"/>
  <c r="T1487" i="4"/>
  <c r="AA1486" i="4"/>
  <c r="Z1486" i="4"/>
  <c r="Y1486" i="4"/>
  <c r="X1486" i="4"/>
  <c r="W1486" i="4"/>
  <c r="V1486" i="4"/>
  <c r="U1486" i="4"/>
  <c r="T1486" i="4"/>
  <c r="AA1485" i="4"/>
  <c r="Z1485" i="4"/>
  <c r="Y1485" i="4"/>
  <c r="X1485" i="4"/>
  <c r="W1485" i="4"/>
  <c r="V1485" i="4"/>
  <c r="U1485" i="4"/>
  <c r="T1485" i="4"/>
  <c r="AA1484" i="4"/>
  <c r="Z1484" i="4"/>
  <c r="Y1484" i="4"/>
  <c r="X1484" i="4"/>
  <c r="W1484" i="4"/>
  <c r="V1484" i="4"/>
  <c r="U1484" i="4"/>
  <c r="T1484" i="4"/>
  <c r="AA1483" i="4"/>
  <c r="Z1483" i="4"/>
  <c r="Y1483" i="4"/>
  <c r="X1483" i="4"/>
  <c r="W1483" i="4"/>
  <c r="V1483" i="4"/>
  <c r="U1483" i="4"/>
  <c r="T1483" i="4"/>
  <c r="AA1482" i="4"/>
  <c r="Z1482" i="4"/>
  <c r="Y1482" i="4"/>
  <c r="X1482" i="4"/>
  <c r="W1482" i="4"/>
  <c r="V1482" i="4"/>
  <c r="U1482" i="4"/>
  <c r="T1482" i="4"/>
  <c r="AA1481" i="4"/>
  <c r="Z1481" i="4"/>
  <c r="Y1481" i="4"/>
  <c r="X1481" i="4"/>
  <c r="W1481" i="4"/>
  <c r="V1481" i="4"/>
  <c r="U1481" i="4"/>
  <c r="T1481" i="4"/>
  <c r="AA1480" i="4"/>
  <c r="Z1480" i="4"/>
  <c r="Y1480" i="4"/>
  <c r="X1480" i="4"/>
  <c r="W1480" i="4"/>
  <c r="V1480" i="4"/>
  <c r="U1480" i="4"/>
  <c r="T1480" i="4"/>
  <c r="AA1479" i="4"/>
  <c r="Z1479" i="4"/>
  <c r="Y1479" i="4"/>
  <c r="X1479" i="4"/>
  <c r="W1479" i="4"/>
  <c r="V1479" i="4"/>
  <c r="U1479" i="4"/>
  <c r="T1479" i="4"/>
  <c r="AA1478" i="4"/>
  <c r="Z1478" i="4"/>
  <c r="Y1478" i="4"/>
  <c r="X1478" i="4"/>
  <c r="W1478" i="4"/>
  <c r="V1478" i="4"/>
  <c r="U1478" i="4"/>
  <c r="T1478" i="4"/>
  <c r="AA1477" i="4"/>
  <c r="Z1477" i="4"/>
  <c r="Y1477" i="4"/>
  <c r="X1477" i="4"/>
  <c r="W1477" i="4"/>
  <c r="V1477" i="4"/>
  <c r="U1477" i="4"/>
  <c r="T1477" i="4"/>
  <c r="AA1476" i="4"/>
  <c r="Z1476" i="4"/>
  <c r="Y1476" i="4"/>
  <c r="X1476" i="4"/>
  <c r="W1476" i="4"/>
  <c r="V1476" i="4"/>
  <c r="U1476" i="4"/>
  <c r="T1476" i="4"/>
  <c r="AA1475" i="4"/>
  <c r="Z1475" i="4"/>
  <c r="Y1475" i="4"/>
  <c r="X1475" i="4"/>
  <c r="W1475" i="4"/>
  <c r="V1475" i="4"/>
  <c r="U1475" i="4"/>
  <c r="T1475" i="4"/>
  <c r="AA1474" i="4"/>
  <c r="Z1474" i="4"/>
  <c r="Y1474" i="4"/>
  <c r="X1474" i="4"/>
  <c r="W1474" i="4"/>
  <c r="V1474" i="4"/>
  <c r="U1474" i="4"/>
  <c r="T1474" i="4"/>
  <c r="AA1473" i="4"/>
  <c r="Z1473" i="4"/>
  <c r="Y1473" i="4"/>
  <c r="X1473" i="4"/>
  <c r="W1473" i="4"/>
  <c r="V1473" i="4"/>
  <c r="U1473" i="4"/>
  <c r="T1473" i="4"/>
  <c r="AA1472" i="4"/>
  <c r="Z1472" i="4"/>
  <c r="Y1472" i="4"/>
  <c r="X1472" i="4"/>
  <c r="W1472" i="4"/>
  <c r="V1472" i="4"/>
  <c r="U1472" i="4"/>
  <c r="T1472" i="4"/>
  <c r="AA1471" i="4"/>
  <c r="Z1471" i="4"/>
  <c r="Y1471" i="4"/>
  <c r="X1471" i="4"/>
  <c r="W1471" i="4"/>
  <c r="V1471" i="4"/>
  <c r="U1471" i="4"/>
  <c r="T1471" i="4"/>
  <c r="AA1470" i="4"/>
  <c r="Z1470" i="4"/>
  <c r="Y1470" i="4"/>
  <c r="X1470" i="4"/>
  <c r="W1470" i="4"/>
  <c r="V1470" i="4"/>
  <c r="U1470" i="4"/>
  <c r="T1470" i="4"/>
  <c r="AA1469" i="4"/>
  <c r="Z1469" i="4"/>
  <c r="Y1469" i="4"/>
  <c r="X1469" i="4"/>
  <c r="W1469" i="4"/>
  <c r="V1469" i="4"/>
  <c r="U1469" i="4"/>
  <c r="T1469" i="4"/>
  <c r="AA1468" i="4"/>
  <c r="Z1468" i="4"/>
  <c r="Y1468" i="4"/>
  <c r="X1468" i="4"/>
  <c r="W1468" i="4"/>
  <c r="V1468" i="4"/>
  <c r="U1468" i="4"/>
  <c r="T1468" i="4"/>
  <c r="AA1467" i="4"/>
  <c r="Z1467" i="4"/>
  <c r="Y1467" i="4"/>
  <c r="X1467" i="4"/>
  <c r="W1467" i="4"/>
  <c r="V1467" i="4"/>
  <c r="U1467" i="4"/>
  <c r="T1467" i="4"/>
  <c r="AA1466" i="4"/>
  <c r="Z1466" i="4"/>
  <c r="Y1466" i="4"/>
  <c r="X1466" i="4"/>
  <c r="W1466" i="4"/>
  <c r="V1466" i="4"/>
  <c r="U1466" i="4"/>
  <c r="T1466" i="4"/>
  <c r="AA1465" i="4"/>
  <c r="Z1465" i="4"/>
  <c r="Y1465" i="4"/>
  <c r="X1465" i="4"/>
  <c r="W1465" i="4"/>
  <c r="V1465" i="4"/>
  <c r="U1465" i="4"/>
  <c r="T1465" i="4"/>
  <c r="AA1464" i="4"/>
  <c r="Z1464" i="4"/>
  <c r="Y1464" i="4"/>
  <c r="X1464" i="4"/>
  <c r="W1464" i="4"/>
  <c r="V1464" i="4"/>
  <c r="U1464" i="4"/>
  <c r="T1464" i="4"/>
  <c r="AA1463" i="4"/>
  <c r="Z1463" i="4"/>
  <c r="Y1463" i="4"/>
  <c r="X1463" i="4"/>
  <c r="W1463" i="4"/>
  <c r="V1463" i="4"/>
  <c r="U1463" i="4"/>
  <c r="T1463" i="4"/>
  <c r="AA1462" i="4"/>
  <c r="Z1462" i="4"/>
  <c r="Y1462" i="4"/>
  <c r="X1462" i="4"/>
  <c r="W1462" i="4"/>
  <c r="V1462" i="4"/>
  <c r="U1462" i="4"/>
  <c r="T1462" i="4"/>
  <c r="AA1461" i="4"/>
  <c r="Z1461" i="4"/>
  <c r="Y1461" i="4"/>
  <c r="X1461" i="4"/>
  <c r="W1461" i="4"/>
  <c r="V1461" i="4"/>
  <c r="U1461" i="4"/>
  <c r="T1461" i="4"/>
  <c r="AA1460" i="4"/>
  <c r="Z1460" i="4"/>
  <c r="Y1460" i="4"/>
  <c r="X1460" i="4"/>
  <c r="W1460" i="4"/>
  <c r="V1460" i="4"/>
  <c r="U1460" i="4"/>
  <c r="T1460" i="4"/>
  <c r="AA1459" i="4"/>
  <c r="Z1459" i="4"/>
  <c r="Y1459" i="4"/>
  <c r="X1459" i="4"/>
  <c r="W1459" i="4"/>
  <c r="V1459" i="4"/>
  <c r="U1459" i="4"/>
  <c r="T1459" i="4"/>
  <c r="AA1458" i="4"/>
  <c r="Z1458" i="4"/>
  <c r="Y1458" i="4"/>
  <c r="X1458" i="4"/>
  <c r="W1458" i="4"/>
  <c r="V1458" i="4"/>
  <c r="U1458" i="4"/>
  <c r="T1458" i="4"/>
  <c r="AA1457" i="4"/>
  <c r="Z1457" i="4"/>
  <c r="Y1457" i="4"/>
  <c r="X1457" i="4"/>
  <c r="W1457" i="4"/>
  <c r="V1457" i="4"/>
  <c r="U1457" i="4"/>
  <c r="T1457" i="4"/>
  <c r="AA1456" i="4"/>
  <c r="Z1456" i="4"/>
  <c r="Y1456" i="4"/>
  <c r="X1456" i="4"/>
  <c r="W1456" i="4"/>
  <c r="V1456" i="4"/>
  <c r="U1456" i="4"/>
  <c r="T1456" i="4"/>
  <c r="AA1455" i="4"/>
  <c r="Z1455" i="4"/>
  <c r="Y1455" i="4"/>
  <c r="X1455" i="4"/>
  <c r="W1455" i="4"/>
  <c r="V1455" i="4"/>
  <c r="U1455" i="4"/>
  <c r="T1455" i="4"/>
  <c r="AA1454" i="4"/>
  <c r="Z1454" i="4"/>
  <c r="Y1454" i="4"/>
  <c r="X1454" i="4"/>
  <c r="W1454" i="4"/>
  <c r="V1454" i="4"/>
  <c r="U1454" i="4"/>
  <c r="T1454" i="4"/>
  <c r="AA1453" i="4"/>
  <c r="Z1453" i="4"/>
  <c r="Y1453" i="4"/>
  <c r="X1453" i="4"/>
  <c r="W1453" i="4"/>
  <c r="V1453" i="4"/>
  <c r="U1453" i="4"/>
  <c r="T1453" i="4"/>
  <c r="AA1452" i="4"/>
  <c r="Z1452" i="4"/>
  <c r="Y1452" i="4"/>
  <c r="X1452" i="4"/>
  <c r="W1452" i="4"/>
  <c r="V1452" i="4"/>
  <c r="U1452" i="4"/>
  <c r="T1452" i="4"/>
  <c r="AA1451" i="4"/>
  <c r="Z1451" i="4"/>
  <c r="Y1451" i="4"/>
  <c r="X1451" i="4"/>
  <c r="W1451" i="4"/>
  <c r="V1451" i="4"/>
  <c r="U1451" i="4"/>
  <c r="T1451" i="4"/>
  <c r="AA1450" i="4"/>
  <c r="Z1450" i="4"/>
  <c r="Y1450" i="4"/>
  <c r="X1450" i="4"/>
  <c r="W1450" i="4"/>
  <c r="V1450" i="4"/>
  <c r="U1450" i="4"/>
  <c r="T1450" i="4"/>
  <c r="AA1449" i="4"/>
  <c r="Z1449" i="4"/>
  <c r="Y1449" i="4"/>
  <c r="X1449" i="4"/>
  <c r="W1449" i="4"/>
  <c r="V1449" i="4"/>
  <c r="U1449" i="4"/>
  <c r="T1449" i="4"/>
  <c r="AA1448" i="4"/>
  <c r="Z1448" i="4"/>
  <c r="Y1448" i="4"/>
  <c r="X1448" i="4"/>
  <c r="W1448" i="4"/>
  <c r="V1448" i="4"/>
  <c r="U1448" i="4"/>
  <c r="T1448" i="4"/>
  <c r="AA1447" i="4"/>
  <c r="Z1447" i="4"/>
  <c r="Y1447" i="4"/>
  <c r="X1447" i="4"/>
  <c r="W1447" i="4"/>
  <c r="V1447" i="4"/>
  <c r="U1447" i="4"/>
  <c r="T1447" i="4"/>
  <c r="AA1446" i="4"/>
  <c r="Z1446" i="4"/>
  <c r="Y1446" i="4"/>
  <c r="X1446" i="4"/>
  <c r="W1446" i="4"/>
  <c r="V1446" i="4"/>
  <c r="U1446" i="4"/>
  <c r="T1446" i="4"/>
  <c r="AA1445" i="4"/>
  <c r="Z1445" i="4"/>
  <c r="Y1445" i="4"/>
  <c r="X1445" i="4"/>
  <c r="W1445" i="4"/>
  <c r="V1445" i="4"/>
  <c r="U1445" i="4"/>
  <c r="T1445" i="4"/>
  <c r="AA1444" i="4"/>
  <c r="Z1444" i="4"/>
  <c r="Y1444" i="4"/>
  <c r="X1444" i="4"/>
  <c r="W1444" i="4"/>
  <c r="V1444" i="4"/>
  <c r="U1444" i="4"/>
  <c r="T1444" i="4"/>
  <c r="AA1443" i="4"/>
  <c r="Z1443" i="4"/>
  <c r="Y1443" i="4"/>
  <c r="X1443" i="4"/>
  <c r="W1443" i="4"/>
  <c r="V1443" i="4"/>
  <c r="U1443" i="4"/>
  <c r="T1443" i="4"/>
  <c r="AA1442" i="4"/>
  <c r="Z1442" i="4"/>
  <c r="Y1442" i="4"/>
  <c r="X1442" i="4"/>
  <c r="W1442" i="4"/>
  <c r="V1442" i="4"/>
  <c r="U1442" i="4"/>
  <c r="T1442" i="4"/>
  <c r="AA1441" i="4"/>
  <c r="Z1441" i="4"/>
  <c r="Y1441" i="4"/>
  <c r="X1441" i="4"/>
  <c r="W1441" i="4"/>
  <c r="V1441" i="4"/>
  <c r="U1441" i="4"/>
  <c r="T1441" i="4"/>
  <c r="AA1440" i="4"/>
  <c r="Z1440" i="4"/>
  <c r="Y1440" i="4"/>
  <c r="X1440" i="4"/>
  <c r="W1440" i="4"/>
  <c r="V1440" i="4"/>
  <c r="U1440" i="4"/>
  <c r="T1440" i="4"/>
  <c r="AA1439" i="4"/>
  <c r="Z1439" i="4"/>
  <c r="Y1439" i="4"/>
  <c r="X1439" i="4"/>
  <c r="W1439" i="4"/>
  <c r="V1439" i="4"/>
  <c r="U1439" i="4"/>
  <c r="T1439" i="4"/>
  <c r="AA1438" i="4"/>
  <c r="Z1438" i="4"/>
  <c r="Y1438" i="4"/>
  <c r="X1438" i="4"/>
  <c r="W1438" i="4"/>
  <c r="V1438" i="4"/>
  <c r="U1438" i="4"/>
  <c r="T1438" i="4"/>
  <c r="AA1437" i="4"/>
  <c r="Z1437" i="4"/>
  <c r="Y1437" i="4"/>
  <c r="X1437" i="4"/>
  <c r="W1437" i="4"/>
  <c r="V1437" i="4"/>
  <c r="U1437" i="4"/>
  <c r="T1437" i="4"/>
  <c r="AA1436" i="4"/>
  <c r="Z1436" i="4"/>
  <c r="Y1436" i="4"/>
  <c r="X1436" i="4"/>
  <c r="W1436" i="4"/>
  <c r="V1436" i="4"/>
  <c r="U1436" i="4"/>
  <c r="T1436" i="4"/>
  <c r="AA1435" i="4"/>
  <c r="Z1435" i="4"/>
  <c r="Y1435" i="4"/>
  <c r="X1435" i="4"/>
  <c r="W1435" i="4"/>
  <c r="V1435" i="4"/>
  <c r="U1435" i="4"/>
  <c r="T1435" i="4"/>
  <c r="AA1434" i="4"/>
  <c r="Z1434" i="4"/>
  <c r="Y1434" i="4"/>
  <c r="X1434" i="4"/>
  <c r="W1434" i="4"/>
  <c r="V1434" i="4"/>
  <c r="U1434" i="4"/>
  <c r="T1434" i="4"/>
  <c r="AA1433" i="4"/>
  <c r="Z1433" i="4"/>
  <c r="Y1433" i="4"/>
  <c r="X1433" i="4"/>
  <c r="W1433" i="4"/>
  <c r="V1433" i="4"/>
  <c r="U1433" i="4"/>
  <c r="T1433" i="4"/>
  <c r="AA1432" i="4"/>
  <c r="Z1432" i="4"/>
  <c r="Y1432" i="4"/>
  <c r="X1432" i="4"/>
  <c r="W1432" i="4"/>
  <c r="V1432" i="4"/>
  <c r="U1432" i="4"/>
  <c r="T1432" i="4"/>
  <c r="AA1431" i="4"/>
  <c r="Z1431" i="4"/>
  <c r="Y1431" i="4"/>
  <c r="X1431" i="4"/>
  <c r="W1431" i="4"/>
  <c r="V1431" i="4"/>
  <c r="U1431" i="4"/>
  <c r="T1431" i="4"/>
  <c r="AA1430" i="4"/>
  <c r="Z1430" i="4"/>
  <c r="Y1430" i="4"/>
  <c r="X1430" i="4"/>
  <c r="W1430" i="4"/>
  <c r="V1430" i="4"/>
  <c r="U1430" i="4"/>
  <c r="T1430" i="4"/>
  <c r="AA1429" i="4"/>
  <c r="Z1429" i="4"/>
  <c r="Y1429" i="4"/>
  <c r="X1429" i="4"/>
  <c r="W1429" i="4"/>
  <c r="V1429" i="4"/>
  <c r="U1429" i="4"/>
  <c r="T1429" i="4"/>
  <c r="AA1428" i="4"/>
  <c r="Z1428" i="4"/>
  <c r="Y1428" i="4"/>
  <c r="X1428" i="4"/>
  <c r="W1428" i="4"/>
  <c r="V1428" i="4"/>
  <c r="U1428" i="4"/>
  <c r="T1428" i="4"/>
  <c r="AA1427" i="4"/>
  <c r="Z1427" i="4"/>
  <c r="Y1427" i="4"/>
  <c r="X1427" i="4"/>
  <c r="W1427" i="4"/>
  <c r="V1427" i="4"/>
  <c r="U1427" i="4"/>
  <c r="T1427" i="4"/>
  <c r="AA1426" i="4"/>
  <c r="Z1426" i="4"/>
  <c r="Y1426" i="4"/>
  <c r="X1426" i="4"/>
  <c r="W1426" i="4"/>
  <c r="V1426" i="4"/>
  <c r="U1426" i="4"/>
  <c r="T1426" i="4"/>
  <c r="AA1425" i="4"/>
  <c r="Z1425" i="4"/>
  <c r="Y1425" i="4"/>
  <c r="X1425" i="4"/>
  <c r="W1425" i="4"/>
  <c r="V1425" i="4"/>
  <c r="U1425" i="4"/>
  <c r="T1425" i="4"/>
  <c r="AA1424" i="4"/>
  <c r="Z1424" i="4"/>
  <c r="Y1424" i="4"/>
  <c r="X1424" i="4"/>
  <c r="W1424" i="4"/>
  <c r="V1424" i="4"/>
  <c r="U1424" i="4"/>
  <c r="T1424" i="4"/>
  <c r="AA1423" i="4"/>
  <c r="Z1423" i="4"/>
  <c r="Y1423" i="4"/>
  <c r="X1423" i="4"/>
  <c r="W1423" i="4"/>
  <c r="V1423" i="4"/>
  <c r="U1423" i="4"/>
  <c r="T1423" i="4"/>
  <c r="AA1422" i="4"/>
  <c r="Z1422" i="4"/>
  <c r="Y1422" i="4"/>
  <c r="X1422" i="4"/>
  <c r="W1422" i="4"/>
  <c r="V1422" i="4"/>
  <c r="U1422" i="4"/>
  <c r="T1422" i="4"/>
  <c r="AA1421" i="4"/>
  <c r="Z1421" i="4"/>
  <c r="Y1421" i="4"/>
  <c r="X1421" i="4"/>
  <c r="W1421" i="4"/>
  <c r="V1421" i="4"/>
  <c r="U1421" i="4"/>
  <c r="T1421" i="4"/>
  <c r="AA1420" i="4"/>
  <c r="Z1420" i="4"/>
  <c r="Y1420" i="4"/>
  <c r="X1420" i="4"/>
  <c r="W1420" i="4"/>
  <c r="V1420" i="4"/>
  <c r="U1420" i="4"/>
  <c r="T1420" i="4"/>
  <c r="AA1419" i="4"/>
  <c r="Z1419" i="4"/>
  <c r="Y1419" i="4"/>
  <c r="X1419" i="4"/>
  <c r="W1419" i="4"/>
  <c r="V1419" i="4"/>
  <c r="U1419" i="4"/>
  <c r="T1419" i="4"/>
  <c r="AA1418" i="4"/>
  <c r="Z1418" i="4"/>
  <c r="Y1418" i="4"/>
  <c r="X1418" i="4"/>
  <c r="W1418" i="4"/>
  <c r="V1418" i="4"/>
  <c r="U1418" i="4"/>
  <c r="T1418" i="4"/>
  <c r="AA1417" i="4"/>
  <c r="Z1417" i="4"/>
  <c r="Y1417" i="4"/>
  <c r="X1417" i="4"/>
  <c r="W1417" i="4"/>
  <c r="V1417" i="4"/>
  <c r="U1417" i="4"/>
  <c r="T1417" i="4"/>
  <c r="AA1416" i="4"/>
  <c r="Z1416" i="4"/>
  <c r="Y1416" i="4"/>
  <c r="X1416" i="4"/>
  <c r="W1416" i="4"/>
  <c r="V1416" i="4"/>
  <c r="U1416" i="4"/>
  <c r="T1416" i="4"/>
  <c r="AA1415" i="4"/>
  <c r="Z1415" i="4"/>
  <c r="Y1415" i="4"/>
  <c r="X1415" i="4"/>
  <c r="W1415" i="4"/>
  <c r="V1415" i="4"/>
  <c r="U1415" i="4"/>
  <c r="T1415" i="4"/>
  <c r="AA1414" i="4"/>
  <c r="Z1414" i="4"/>
  <c r="Y1414" i="4"/>
  <c r="X1414" i="4"/>
  <c r="W1414" i="4"/>
  <c r="V1414" i="4"/>
  <c r="U1414" i="4"/>
  <c r="T1414" i="4"/>
  <c r="AA1413" i="4"/>
  <c r="Z1413" i="4"/>
  <c r="Y1413" i="4"/>
  <c r="X1413" i="4"/>
  <c r="W1413" i="4"/>
  <c r="V1413" i="4"/>
  <c r="U1413" i="4"/>
  <c r="T1413" i="4"/>
  <c r="AA1412" i="4"/>
  <c r="Z1412" i="4"/>
  <c r="Y1412" i="4"/>
  <c r="X1412" i="4"/>
  <c r="W1412" i="4"/>
  <c r="V1412" i="4"/>
  <c r="U1412" i="4"/>
  <c r="T1412" i="4"/>
  <c r="AA1411" i="4"/>
  <c r="Z1411" i="4"/>
  <c r="Y1411" i="4"/>
  <c r="X1411" i="4"/>
  <c r="W1411" i="4"/>
  <c r="V1411" i="4"/>
  <c r="U1411" i="4"/>
  <c r="T1411" i="4"/>
  <c r="AA1410" i="4"/>
  <c r="Z1410" i="4"/>
  <c r="Y1410" i="4"/>
  <c r="X1410" i="4"/>
  <c r="W1410" i="4"/>
  <c r="V1410" i="4"/>
  <c r="U1410" i="4"/>
  <c r="T1410" i="4"/>
  <c r="AA1409" i="4"/>
  <c r="Z1409" i="4"/>
  <c r="Y1409" i="4"/>
  <c r="X1409" i="4"/>
  <c r="W1409" i="4"/>
  <c r="V1409" i="4"/>
  <c r="U1409" i="4"/>
  <c r="T1409" i="4"/>
  <c r="AA1408" i="4"/>
  <c r="Z1408" i="4"/>
  <c r="Y1408" i="4"/>
  <c r="X1408" i="4"/>
  <c r="W1408" i="4"/>
  <c r="V1408" i="4"/>
  <c r="U1408" i="4"/>
  <c r="T1408" i="4"/>
  <c r="AA1407" i="4"/>
  <c r="Z1407" i="4"/>
  <c r="Y1407" i="4"/>
  <c r="X1407" i="4"/>
  <c r="W1407" i="4"/>
  <c r="V1407" i="4"/>
  <c r="U1407" i="4"/>
  <c r="T1407" i="4"/>
  <c r="AA1406" i="4"/>
  <c r="Z1406" i="4"/>
  <c r="Y1406" i="4"/>
  <c r="X1406" i="4"/>
  <c r="W1406" i="4"/>
  <c r="V1406" i="4"/>
  <c r="U1406" i="4"/>
  <c r="T1406" i="4"/>
  <c r="AA1405" i="4"/>
  <c r="Z1405" i="4"/>
  <c r="Y1405" i="4"/>
  <c r="X1405" i="4"/>
  <c r="W1405" i="4"/>
  <c r="V1405" i="4"/>
  <c r="U1405" i="4"/>
  <c r="T1405" i="4"/>
  <c r="AA1404" i="4"/>
  <c r="Z1404" i="4"/>
  <c r="Y1404" i="4"/>
  <c r="X1404" i="4"/>
  <c r="W1404" i="4"/>
  <c r="V1404" i="4"/>
  <c r="U1404" i="4"/>
  <c r="T1404" i="4"/>
  <c r="AA1403" i="4"/>
  <c r="Z1403" i="4"/>
  <c r="Y1403" i="4"/>
  <c r="X1403" i="4"/>
  <c r="W1403" i="4"/>
  <c r="V1403" i="4"/>
  <c r="U1403" i="4"/>
  <c r="T1403" i="4"/>
  <c r="AA1402" i="4"/>
  <c r="Z1402" i="4"/>
  <c r="Y1402" i="4"/>
  <c r="X1402" i="4"/>
  <c r="W1402" i="4"/>
  <c r="V1402" i="4"/>
  <c r="U1402" i="4"/>
  <c r="T1402" i="4"/>
  <c r="AA1401" i="4"/>
  <c r="Z1401" i="4"/>
  <c r="Y1401" i="4"/>
  <c r="X1401" i="4"/>
  <c r="W1401" i="4"/>
  <c r="V1401" i="4"/>
  <c r="U1401" i="4"/>
  <c r="T1401" i="4"/>
  <c r="AA1400" i="4"/>
  <c r="Z1400" i="4"/>
  <c r="Y1400" i="4"/>
  <c r="X1400" i="4"/>
  <c r="W1400" i="4"/>
  <c r="V1400" i="4"/>
  <c r="U1400" i="4"/>
  <c r="T1400" i="4"/>
  <c r="AA1399" i="4"/>
  <c r="Z1399" i="4"/>
  <c r="Y1399" i="4"/>
  <c r="X1399" i="4"/>
  <c r="W1399" i="4"/>
  <c r="V1399" i="4"/>
  <c r="U1399" i="4"/>
  <c r="T1399" i="4"/>
  <c r="AA1398" i="4"/>
  <c r="Z1398" i="4"/>
  <c r="Y1398" i="4"/>
  <c r="X1398" i="4"/>
  <c r="W1398" i="4"/>
  <c r="V1398" i="4"/>
  <c r="U1398" i="4"/>
  <c r="T1398" i="4"/>
  <c r="AA1397" i="4"/>
  <c r="Z1397" i="4"/>
  <c r="Y1397" i="4"/>
  <c r="X1397" i="4"/>
  <c r="W1397" i="4"/>
  <c r="V1397" i="4"/>
  <c r="U1397" i="4"/>
  <c r="T1397" i="4"/>
  <c r="AA1396" i="4"/>
  <c r="Z1396" i="4"/>
  <c r="Y1396" i="4"/>
  <c r="X1396" i="4"/>
  <c r="W1396" i="4"/>
  <c r="V1396" i="4"/>
  <c r="U1396" i="4"/>
  <c r="T1396" i="4"/>
  <c r="AA1395" i="4"/>
  <c r="Z1395" i="4"/>
  <c r="Y1395" i="4"/>
  <c r="X1395" i="4"/>
  <c r="W1395" i="4"/>
  <c r="V1395" i="4"/>
  <c r="U1395" i="4"/>
  <c r="T1395" i="4"/>
  <c r="AA1394" i="4"/>
  <c r="Z1394" i="4"/>
  <c r="Y1394" i="4"/>
  <c r="X1394" i="4"/>
  <c r="W1394" i="4"/>
  <c r="V1394" i="4"/>
  <c r="U1394" i="4"/>
  <c r="T1394" i="4"/>
  <c r="AA1393" i="4"/>
  <c r="Z1393" i="4"/>
  <c r="Y1393" i="4"/>
  <c r="X1393" i="4"/>
  <c r="W1393" i="4"/>
  <c r="V1393" i="4"/>
  <c r="U1393" i="4"/>
  <c r="T1393" i="4"/>
  <c r="AA1392" i="4"/>
  <c r="Z1392" i="4"/>
  <c r="Y1392" i="4"/>
  <c r="X1392" i="4"/>
  <c r="W1392" i="4"/>
  <c r="V1392" i="4"/>
  <c r="U1392" i="4"/>
  <c r="T1392" i="4"/>
  <c r="AA1391" i="4"/>
  <c r="Z1391" i="4"/>
  <c r="Y1391" i="4"/>
  <c r="X1391" i="4"/>
  <c r="W1391" i="4"/>
  <c r="V1391" i="4"/>
  <c r="U1391" i="4"/>
  <c r="T1391" i="4"/>
  <c r="AA1390" i="4"/>
  <c r="Z1390" i="4"/>
  <c r="Y1390" i="4"/>
  <c r="X1390" i="4"/>
  <c r="W1390" i="4"/>
  <c r="V1390" i="4"/>
  <c r="U1390" i="4"/>
  <c r="T1390" i="4"/>
  <c r="AA1389" i="4"/>
  <c r="Z1389" i="4"/>
  <c r="Y1389" i="4"/>
  <c r="X1389" i="4"/>
  <c r="W1389" i="4"/>
  <c r="V1389" i="4"/>
  <c r="U1389" i="4"/>
  <c r="T1389" i="4"/>
  <c r="AA1388" i="4"/>
  <c r="Z1388" i="4"/>
  <c r="Y1388" i="4"/>
  <c r="X1388" i="4"/>
  <c r="W1388" i="4"/>
  <c r="V1388" i="4"/>
  <c r="U1388" i="4"/>
  <c r="T1388" i="4"/>
  <c r="AA1387" i="4"/>
  <c r="Z1387" i="4"/>
  <c r="Y1387" i="4"/>
  <c r="X1387" i="4"/>
  <c r="W1387" i="4"/>
  <c r="V1387" i="4"/>
  <c r="U1387" i="4"/>
  <c r="T1387" i="4"/>
  <c r="AA1386" i="4"/>
  <c r="Z1386" i="4"/>
  <c r="Y1386" i="4"/>
  <c r="X1386" i="4"/>
  <c r="W1386" i="4"/>
  <c r="V1386" i="4"/>
  <c r="U1386" i="4"/>
  <c r="T1386" i="4"/>
  <c r="AA1385" i="4"/>
  <c r="Z1385" i="4"/>
  <c r="Y1385" i="4"/>
  <c r="X1385" i="4"/>
  <c r="W1385" i="4"/>
  <c r="V1385" i="4"/>
  <c r="U1385" i="4"/>
  <c r="T1385" i="4"/>
  <c r="AA1384" i="4"/>
  <c r="Z1384" i="4"/>
  <c r="Y1384" i="4"/>
  <c r="X1384" i="4"/>
  <c r="W1384" i="4"/>
  <c r="V1384" i="4"/>
  <c r="U1384" i="4"/>
  <c r="T1384" i="4"/>
  <c r="AA1383" i="4"/>
  <c r="Z1383" i="4"/>
  <c r="Y1383" i="4"/>
  <c r="X1383" i="4"/>
  <c r="W1383" i="4"/>
  <c r="V1383" i="4"/>
  <c r="U1383" i="4"/>
  <c r="T1383" i="4"/>
  <c r="AA1382" i="4"/>
  <c r="Z1382" i="4"/>
  <c r="Y1382" i="4"/>
  <c r="X1382" i="4"/>
  <c r="W1382" i="4"/>
  <c r="V1382" i="4"/>
  <c r="U1382" i="4"/>
  <c r="T1382" i="4"/>
  <c r="AA1381" i="4"/>
  <c r="Z1381" i="4"/>
  <c r="Y1381" i="4"/>
  <c r="X1381" i="4"/>
  <c r="W1381" i="4"/>
  <c r="V1381" i="4"/>
  <c r="U1381" i="4"/>
  <c r="T1381" i="4"/>
  <c r="AA1380" i="4"/>
  <c r="Z1380" i="4"/>
  <c r="Y1380" i="4"/>
  <c r="X1380" i="4"/>
  <c r="W1380" i="4"/>
  <c r="V1380" i="4"/>
  <c r="U1380" i="4"/>
  <c r="T1380" i="4"/>
  <c r="AA1379" i="4"/>
  <c r="Z1379" i="4"/>
  <c r="Y1379" i="4"/>
  <c r="X1379" i="4"/>
  <c r="W1379" i="4"/>
  <c r="V1379" i="4"/>
  <c r="U1379" i="4"/>
  <c r="T1379" i="4"/>
  <c r="AA1378" i="4"/>
  <c r="Z1378" i="4"/>
  <c r="Y1378" i="4"/>
  <c r="X1378" i="4"/>
  <c r="W1378" i="4"/>
  <c r="V1378" i="4"/>
  <c r="U1378" i="4"/>
  <c r="T1378" i="4"/>
  <c r="AA1377" i="4"/>
  <c r="Z1377" i="4"/>
  <c r="Y1377" i="4"/>
  <c r="X1377" i="4"/>
  <c r="W1377" i="4"/>
  <c r="V1377" i="4"/>
  <c r="U1377" i="4"/>
  <c r="T1377" i="4"/>
  <c r="AA1376" i="4"/>
  <c r="Z1376" i="4"/>
  <c r="Y1376" i="4"/>
  <c r="X1376" i="4"/>
  <c r="W1376" i="4"/>
  <c r="V1376" i="4"/>
  <c r="U1376" i="4"/>
  <c r="T1376" i="4"/>
  <c r="AA1375" i="4"/>
  <c r="Z1375" i="4"/>
  <c r="Y1375" i="4"/>
  <c r="X1375" i="4"/>
  <c r="W1375" i="4"/>
  <c r="V1375" i="4"/>
  <c r="U1375" i="4"/>
  <c r="T1375" i="4"/>
  <c r="AA1374" i="4"/>
  <c r="Z1374" i="4"/>
  <c r="Y1374" i="4"/>
  <c r="X1374" i="4"/>
  <c r="W1374" i="4"/>
  <c r="V1374" i="4"/>
  <c r="U1374" i="4"/>
  <c r="T1374" i="4"/>
  <c r="AA1373" i="4"/>
  <c r="Z1373" i="4"/>
  <c r="Y1373" i="4"/>
  <c r="X1373" i="4"/>
  <c r="W1373" i="4"/>
  <c r="V1373" i="4"/>
  <c r="U1373" i="4"/>
  <c r="T1373" i="4"/>
  <c r="AA1372" i="4"/>
  <c r="Z1372" i="4"/>
  <c r="Y1372" i="4"/>
  <c r="X1372" i="4"/>
  <c r="W1372" i="4"/>
  <c r="V1372" i="4"/>
  <c r="U1372" i="4"/>
  <c r="T1372" i="4"/>
  <c r="AA1371" i="4"/>
  <c r="Z1371" i="4"/>
  <c r="Y1371" i="4"/>
  <c r="X1371" i="4"/>
  <c r="W1371" i="4"/>
  <c r="V1371" i="4"/>
  <c r="U1371" i="4"/>
  <c r="T1371" i="4"/>
  <c r="AA1370" i="4"/>
  <c r="Z1370" i="4"/>
  <c r="Y1370" i="4"/>
  <c r="X1370" i="4"/>
  <c r="W1370" i="4"/>
  <c r="V1370" i="4"/>
  <c r="U1370" i="4"/>
  <c r="T1370" i="4"/>
  <c r="AA1369" i="4"/>
  <c r="Z1369" i="4"/>
  <c r="Y1369" i="4"/>
  <c r="X1369" i="4"/>
  <c r="W1369" i="4"/>
  <c r="V1369" i="4"/>
  <c r="U1369" i="4"/>
  <c r="T1369" i="4"/>
  <c r="AA1368" i="4"/>
  <c r="Z1368" i="4"/>
  <c r="Y1368" i="4"/>
  <c r="X1368" i="4"/>
  <c r="W1368" i="4"/>
  <c r="V1368" i="4"/>
  <c r="U1368" i="4"/>
  <c r="T1368" i="4"/>
  <c r="AA1367" i="4"/>
  <c r="Z1367" i="4"/>
  <c r="Y1367" i="4"/>
  <c r="X1367" i="4"/>
  <c r="W1367" i="4"/>
  <c r="V1367" i="4"/>
  <c r="U1367" i="4"/>
  <c r="T1367" i="4"/>
  <c r="AA1366" i="4"/>
  <c r="Z1366" i="4"/>
  <c r="Y1366" i="4"/>
  <c r="X1366" i="4"/>
  <c r="W1366" i="4"/>
  <c r="V1366" i="4"/>
  <c r="U1366" i="4"/>
  <c r="T1366" i="4"/>
  <c r="AA1365" i="4"/>
  <c r="Z1365" i="4"/>
  <c r="Y1365" i="4"/>
  <c r="X1365" i="4"/>
  <c r="W1365" i="4"/>
  <c r="V1365" i="4"/>
  <c r="U1365" i="4"/>
  <c r="T1365" i="4"/>
  <c r="AA1364" i="4"/>
  <c r="Z1364" i="4"/>
  <c r="Y1364" i="4"/>
  <c r="X1364" i="4"/>
  <c r="W1364" i="4"/>
  <c r="V1364" i="4"/>
  <c r="U1364" i="4"/>
  <c r="T1364" i="4"/>
  <c r="AA1363" i="4"/>
  <c r="Z1363" i="4"/>
  <c r="Y1363" i="4"/>
  <c r="X1363" i="4"/>
  <c r="W1363" i="4"/>
  <c r="V1363" i="4"/>
  <c r="U1363" i="4"/>
  <c r="T1363" i="4"/>
  <c r="AA1362" i="4"/>
  <c r="Z1362" i="4"/>
  <c r="Y1362" i="4"/>
  <c r="X1362" i="4"/>
  <c r="W1362" i="4"/>
  <c r="V1362" i="4"/>
  <c r="U1362" i="4"/>
  <c r="T1362" i="4"/>
  <c r="AA1361" i="4"/>
  <c r="Z1361" i="4"/>
  <c r="Y1361" i="4"/>
  <c r="X1361" i="4"/>
  <c r="W1361" i="4"/>
  <c r="V1361" i="4"/>
  <c r="U1361" i="4"/>
  <c r="T1361" i="4"/>
  <c r="AA1360" i="4"/>
  <c r="Z1360" i="4"/>
  <c r="Y1360" i="4"/>
  <c r="X1360" i="4"/>
  <c r="W1360" i="4"/>
  <c r="V1360" i="4"/>
  <c r="U1360" i="4"/>
  <c r="T1360" i="4"/>
  <c r="AA1359" i="4"/>
  <c r="Z1359" i="4"/>
  <c r="Y1359" i="4"/>
  <c r="X1359" i="4"/>
  <c r="W1359" i="4"/>
  <c r="V1359" i="4"/>
  <c r="U1359" i="4"/>
  <c r="T1359" i="4"/>
  <c r="AA1358" i="4"/>
  <c r="Z1358" i="4"/>
  <c r="Y1358" i="4"/>
  <c r="X1358" i="4"/>
  <c r="W1358" i="4"/>
  <c r="V1358" i="4"/>
  <c r="U1358" i="4"/>
  <c r="T1358" i="4"/>
  <c r="AA1357" i="4"/>
  <c r="Z1357" i="4"/>
  <c r="Y1357" i="4"/>
  <c r="X1357" i="4"/>
  <c r="W1357" i="4"/>
  <c r="V1357" i="4"/>
  <c r="U1357" i="4"/>
  <c r="T1357" i="4"/>
  <c r="AA1356" i="4"/>
  <c r="Z1356" i="4"/>
  <c r="Y1356" i="4"/>
  <c r="X1356" i="4"/>
  <c r="W1356" i="4"/>
  <c r="V1356" i="4"/>
  <c r="U1356" i="4"/>
  <c r="T1356" i="4"/>
  <c r="AA1355" i="4"/>
  <c r="Z1355" i="4"/>
  <c r="Y1355" i="4"/>
  <c r="X1355" i="4"/>
  <c r="W1355" i="4"/>
  <c r="V1355" i="4"/>
  <c r="U1355" i="4"/>
  <c r="T1355" i="4"/>
  <c r="AA1354" i="4"/>
  <c r="Z1354" i="4"/>
  <c r="Y1354" i="4"/>
  <c r="X1354" i="4"/>
  <c r="W1354" i="4"/>
  <c r="V1354" i="4"/>
  <c r="U1354" i="4"/>
  <c r="T1354" i="4"/>
  <c r="AA1353" i="4"/>
  <c r="Z1353" i="4"/>
  <c r="Y1353" i="4"/>
  <c r="X1353" i="4"/>
  <c r="W1353" i="4"/>
  <c r="V1353" i="4"/>
  <c r="U1353" i="4"/>
  <c r="T1353" i="4"/>
  <c r="AA1352" i="4"/>
  <c r="Z1352" i="4"/>
  <c r="Y1352" i="4"/>
  <c r="X1352" i="4"/>
  <c r="W1352" i="4"/>
  <c r="V1352" i="4"/>
  <c r="U1352" i="4"/>
  <c r="T1352" i="4"/>
  <c r="AA1351" i="4"/>
  <c r="Z1351" i="4"/>
  <c r="Y1351" i="4"/>
  <c r="X1351" i="4"/>
  <c r="W1351" i="4"/>
  <c r="V1351" i="4"/>
  <c r="U1351" i="4"/>
  <c r="T1351" i="4"/>
  <c r="AA1350" i="4"/>
  <c r="Z1350" i="4"/>
  <c r="Y1350" i="4"/>
  <c r="X1350" i="4"/>
  <c r="W1350" i="4"/>
  <c r="V1350" i="4"/>
  <c r="U1350" i="4"/>
  <c r="T1350" i="4"/>
  <c r="AA1349" i="4"/>
  <c r="Z1349" i="4"/>
  <c r="Y1349" i="4"/>
  <c r="X1349" i="4"/>
  <c r="W1349" i="4"/>
  <c r="V1349" i="4"/>
  <c r="U1349" i="4"/>
  <c r="T1349" i="4"/>
  <c r="AA1348" i="4"/>
  <c r="Z1348" i="4"/>
  <c r="Y1348" i="4"/>
  <c r="X1348" i="4"/>
  <c r="W1348" i="4"/>
  <c r="V1348" i="4"/>
  <c r="U1348" i="4"/>
  <c r="T1348" i="4"/>
  <c r="AA1347" i="4"/>
  <c r="Z1347" i="4"/>
  <c r="Y1347" i="4"/>
  <c r="X1347" i="4"/>
  <c r="W1347" i="4"/>
  <c r="V1347" i="4"/>
  <c r="U1347" i="4"/>
  <c r="T1347" i="4"/>
  <c r="AA1346" i="4"/>
  <c r="Z1346" i="4"/>
  <c r="Y1346" i="4"/>
  <c r="X1346" i="4"/>
  <c r="W1346" i="4"/>
  <c r="V1346" i="4"/>
  <c r="U1346" i="4"/>
  <c r="T1346" i="4"/>
  <c r="AA1345" i="4"/>
  <c r="Z1345" i="4"/>
  <c r="Y1345" i="4"/>
  <c r="X1345" i="4"/>
  <c r="W1345" i="4"/>
  <c r="V1345" i="4"/>
  <c r="U1345" i="4"/>
  <c r="T1345" i="4"/>
  <c r="AA1344" i="4"/>
  <c r="Z1344" i="4"/>
  <c r="Y1344" i="4"/>
  <c r="X1344" i="4"/>
  <c r="W1344" i="4"/>
  <c r="V1344" i="4"/>
  <c r="U1344" i="4"/>
  <c r="T1344" i="4"/>
  <c r="AA1343" i="4"/>
  <c r="Z1343" i="4"/>
  <c r="Y1343" i="4"/>
  <c r="X1343" i="4"/>
  <c r="W1343" i="4"/>
  <c r="V1343" i="4"/>
  <c r="U1343" i="4"/>
  <c r="T1343" i="4"/>
  <c r="AA1342" i="4"/>
  <c r="Z1342" i="4"/>
  <c r="Y1342" i="4"/>
  <c r="X1342" i="4"/>
  <c r="W1342" i="4"/>
  <c r="V1342" i="4"/>
  <c r="U1342" i="4"/>
  <c r="T1342" i="4"/>
  <c r="AA1341" i="4"/>
  <c r="Z1341" i="4"/>
  <c r="Y1341" i="4"/>
  <c r="X1341" i="4"/>
  <c r="W1341" i="4"/>
  <c r="V1341" i="4"/>
  <c r="U1341" i="4"/>
  <c r="T1341" i="4"/>
  <c r="AA1340" i="4"/>
  <c r="Z1340" i="4"/>
  <c r="Y1340" i="4"/>
  <c r="X1340" i="4"/>
  <c r="W1340" i="4"/>
  <c r="V1340" i="4"/>
  <c r="U1340" i="4"/>
  <c r="T1340" i="4"/>
  <c r="AA1339" i="4"/>
  <c r="Z1339" i="4"/>
  <c r="Y1339" i="4"/>
  <c r="X1339" i="4"/>
  <c r="W1339" i="4"/>
  <c r="V1339" i="4"/>
  <c r="U1339" i="4"/>
  <c r="T1339" i="4"/>
  <c r="AA1338" i="4"/>
  <c r="Z1338" i="4"/>
  <c r="Y1338" i="4"/>
  <c r="X1338" i="4"/>
  <c r="W1338" i="4"/>
  <c r="V1338" i="4"/>
  <c r="U1338" i="4"/>
  <c r="T1338" i="4"/>
  <c r="AA1337" i="4"/>
  <c r="Z1337" i="4"/>
  <c r="Y1337" i="4"/>
  <c r="X1337" i="4"/>
  <c r="W1337" i="4"/>
  <c r="V1337" i="4"/>
  <c r="U1337" i="4"/>
  <c r="T1337" i="4"/>
  <c r="AA1336" i="4"/>
  <c r="Z1336" i="4"/>
  <c r="Y1336" i="4"/>
  <c r="X1336" i="4"/>
  <c r="W1336" i="4"/>
  <c r="V1336" i="4"/>
  <c r="U1336" i="4"/>
  <c r="T1336" i="4"/>
  <c r="AA1335" i="4"/>
  <c r="Z1335" i="4"/>
  <c r="Y1335" i="4"/>
  <c r="X1335" i="4"/>
  <c r="W1335" i="4"/>
  <c r="V1335" i="4"/>
  <c r="U1335" i="4"/>
  <c r="T1335" i="4"/>
  <c r="AA1334" i="4"/>
  <c r="Z1334" i="4"/>
  <c r="Y1334" i="4"/>
  <c r="X1334" i="4"/>
  <c r="W1334" i="4"/>
  <c r="V1334" i="4"/>
  <c r="U1334" i="4"/>
  <c r="T1334" i="4"/>
  <c r="AA1333" i="4"/>
  <c r="Z1333" i="4"/>
  <c r="Y1333" i="4"/>
  <c r="X1333" i="4"/>
  <c r="W1333" i="4"/>
  <c r="V1333" i="4"/>
  <c r="U1333" i="4"/>
  <c r="T1333" i="4"/>
  <c r="AA1332" i="4"/>
  <c r="Z1332" i="4"/>
  <c r="Y1332" i="4"/>
  <c r="X1332" i="4"/>
  <c r="W1332" i="4"/>
  <c r="V1332" i="4"/>
  <c r="U1332" i="4"/>
  <c r="T1332" i="4"/>
  <c r="AA1331" i="4"/>
  <c r="Z1331" i="4"/>
  <c r="Y1331" i="4"/>
  <c r="X1331" i="4"/>
  <c r="W1331" i="4"/>
  <c r="V1331" i="4"/>
  <c r="U1331" i="4"/>
  <c r="T1331" i="4"/>
  <c r="AA1330" i="4"/>
  <c r="Z1330" i="4"/>
  <c r="Y1330" i="4"/>
  <c r="X1330" i="4"/>
  <c r="W1330" i="4"/>
  <c r="V1330" i="4"/>
  <c r="U1330" i="4"/>
  <c r="T1330" i="4"/>
  <c r="AA1329" i="4"/>
  <c r="Z1329" i="4"/>
  <c r="Y1329" i="4"/>
  <c r="X1329" i="4"/>
  <c r="W1329" i="4"/>
  <c r="V1329" i="4"/>
  <c r="U1329" i="4"/>
  <c r="T1329" i="4"/>
  <c r="AA1328" i="4"/>
  <c r="Z1328" i="4"/>
  <c r="Y1328" i="4"/>
  <c r="X1328" i="4"/>
  <c r="W1328" i="4"/>
  <c r="V1328" i="4"/>
  <c r="U1328" i="4"/>
  <c r="T1328" i="4"/>
  <c r="AA1327" i="4"/>
  <c r="Z1327" i="4"/>
  <c r="Y1327" i="4"/>
  <c r="X1327" i="4"/>
  <c r="W1327" i="4"/>
  <c r="V1327" i="4"/>
  <c r="U1327" i="4"/>
  <c r="T1327" i="4"/>
  <c r="AA1326" i="4"/>
  <c r="Z1326" i="4"/>
  <c r="Y1326" i="4"/>
  <c r="X1326" i="4"/>
  <c r="W1326" i="4"/>
  <c r="V1326" i="4"/>
  <c r="U1326" i="4"/>
  <c r="T1326" i="4"/>
  <c r="AA1325" i="4"/>
  <c r="Z1325" i="4"/>
  <c r="Y1325" i="4"/>
  <c r="X1325" i="4"/>
  <c r="W1325" i="4"/>
  <c r="V1325" i="4"/>
  <c r="U1325" i="4"/>
  <c r="T1325" i="4"/>
  <c r="AA1324" i="4"/>
  <c r="Z1324" i="4"/>
  <c r="Y1324" i="4"/>
  <c r="X1324" i="4"/>
  <c r="W1324" i="4"/>
  <c r="V1324" i="4"/>
  <c r="U1324" i="4"/>
  <c r="T1324" i="4"/>
  <c r="AA1323" i="4"/>
  <c r="Z1323" i="4"/>
  <c r="Y1323" i="4"/>
  <c r="X1323" i="4"/>
  <c r="W1323" i="4"/>
  <c r="V1323" i="4"/>
  <c r="U1323" i="4"/>
  <c r="T1323" i="4"/>
  <c r="AA1322" i="4"/>
  <c r="Z1322" i="4"/>
  <c r="Y1322" i="4"/>
  <c r="X1322" i="4"/>
  <c r="W1322" i="4"/>
  <c r="V1322" i="4"/>
  <c r="U1322" i="4"/>
  <c r="T1322" i="4"/>
  <c r="AA1321" i="4"/>
  <c r="Z1321" i="4"/>
  <c r="Y1321" i="4"/>
  <c r="X1321" i="4"/>
  <c r="W1321" i="4"/>
  <c r="V1321" i="4"/>
  <c r="U1321" i="4"/>
  <c r="T1321" i="4"/>
  <c r="AA1320" i="4"/>
  <c r="Z1320" i="4"/>
  <c r="Y1320" i="4"/>
  <c r="X1320" i="4"/>
  <c r="W1320" i="4"/>
  <c r="V1320" i="4"/>
  <c r="U1320" i="4"/>
  <c r="T1320" i="4"/>
  <c r="AA1319" i="4"/>
  <c r="Z1319" i="4"/>
  <c r="Y1319" i="4"/>
  <c r="X1319" i="4"/>
  <c r="W1319" i="4"/>
  <c r="V1319" i="4"/>
  <c r="U1319" i="4"/>
  <c r="T1319" i="4"/>
  <c r="AA1318" i="4"/>
  <c r="Z1318" i="4"/>
  <c r="Y1318" i="4"/>
  <c r="X1318" i="4"/>
  <c r="W1318" i="4"/>
  <c r="V1318" i="4"/>
  <c r="U1318" i="4"/>
  <c r="T1318" i="4"/>
  <c r="AA1317" i="4"/>
  <c r="Z1317" i="4"/>
  <c r="Y1317" i="4"/>
  <c r="X1317" i="4"/>
  <c r="W1317" i="4"/>
  <c r="V1317" i="4"/>
  <c r="U1317" i="4"/>
  <c r="T1317" i="4"/>
  <c r="AA1316" i="4"/>
  <c r="Z1316" i="4"/>
  <c r="Y1316" i="4"/>
  <c r="X1316" i="4"/>
  <c r="W1316" i="4"/>
  <c r="V1316" i="4"/>
  <c r="U1316" i="4"/>
  <c r="T1316" i="4"/>
  <c r="AA1315" i="4"/>
  <c r="Z1315" i="4"/>
  <c r="Y1315" i="4"/>
  <c r="X1315" i="4"/>
  <c r="W1315" i="4"/>
  <c r="V1315" i="4"/>
  <c r="U1315" i="4"/>
  <c r="T1315" i="4"/>
  <c r="AA1314" i="4"/>
  <c r="Z1314" i="4"/>
  <c r="Y1314" i="4"/>
  <c r="X1314" i="4"/>
  <c r="W1314" i="4"/>
  <c r="V1314" i="4"/>
  <c r="U1314" i="4"/>
  <c r="T1314" i="4"/>
  <c r="AA1313" i="4"/>
  <c r="Z1313" i="4"/>
  <c r="Y1313" i="4"/>
  <c r="X1313" i="4"/>
  <c r="W1313" i="4"/>
  <c r="V1313" i="4"/>
  <c r="U1313" i="4"/>
  <c r="T1313" i="4"/>
  <c r="AA1312" i="4"/>
  <c r="Z1312" i="4"/>
  <c r="Y1312" i="4"/>
  <c r="X1312" i="4"/>
  <c r="W1312" i="4"/>
  <c r="V1312" i="4"/>
  <c r="U1312" i="4"/>
  <c r="T1312" i="4"/>
  <c r="AA1311" i="4"/>
  <c r="Z1311" i="4"/>
  <c r="Y1311" i="4"/>
  <c r="X1311" i="4"/>
  <c r="W1311" i="4"/>
  <c r="V1311" i="4"/>
  <c r="U1311" i="4"/>
  <c r="T1311" i="4"/>
  <c r="AA1310" i="4"/>
  <c r="Z1310" i="4"/>
  <c r="Y1310" i="4"/>
  <c r="X1310" i="4"/>
  <c r="W1310" i="4"/>
  <c r="V1310" i="4"/>
  <c r="U1310" i="4"/>
  <c r="T1310" i="4"/>
  <c r="AA1309" i="4"/>
  <c r="Z1309" i="4"/>
  <c r="Y1309" i="4"/>
  <c r="X1309" i="4"/>
  <c r="W1309" i="4"/>
  <c r="V1309" i="4"/>
  <c r="U1309" i="4"/>
  <c r="T1309" i="4"/>
  <c r="AA1308" i="4"/>
  <c r="Z1308" i="4"/>
  <c r="Y1308" i="4"/>
  <c r="X1308" i="4"/>
  <c r="W1308" i="4"/>
  <c r="V1308" i="4"/>
  <c r="U1308" i="4"/>
  <c r="T1308" i="4"/>
  <c r="AA1307" i="4"/>
  <c r="Z1307" i="4"/>
  <c r="Y1307" i="4"/>
  <c r="X1307" i="4"/>
  <c r="W1307" i="4"/>
  <c r="V1307" i="4"/>
  <c r="U1307" i="4"/>
  <c r="T1307" i="4"/>
  <c r="AA1306" i="4"/>
  <c r="Z1306" i="4"/>
  <c r="Y1306" i="4"/>
  <c r="X1306" i="4"/>
  <c r="W1306" i="4"/>
  <c r="V1306" i="4"/>
  <c r="U1306" i="4"/>
  <c r="T1306" i="4"/>
  <c r="AA1305" i="4"/>
  <c r="Z1305" i="4"/>
  <c r="Y1305" i="4"/>
  <c r="X1305" i="4"/>
  <c r="W1305" i="4"/>
  <c r="V1305" i="4"/>
  <c r="U1305" i="4"/>
  <c r="T1305" i="4"/>
  <c r="AA1304" i="4"/>
  <c r="Z1304" i="4"/>
  <c r="Y1304" i="4"/>
  <c r="X1304" i="4"/>
  <c r="W1304" i="4"/>
  <c r="V1304" i="4"/>
  <c r="U1304" i="4"/>
  <c r="T1304" i="4"/>
  <c r="AA1303" i="4"/>
  <c r="Z1303" i="4"/>
  <c r="Y1303" i="4"/>
  <c r="X1303" i="4"/>
  <c r="W1303" i="4"/>
  <c r="V1303" i="4"/>
  <c r="U1303" i="4"/>
  <c r="T1303" i="4"/>
  <c r="AA1302" i="4"/>
  <c r="Z1302" i="4"/>
  <c r="Y1302" i="4"/>
  <c r="X1302" i="4"/>
  <c r="W1302" i="4"/>
  <c r="V1302" i="4"/>
  <c r="U1302" i="4"/>
  <c r="T1302" i="4"/>
  <c r="AA1301" i="4"/>
  <c r="Z1301" i="4"/>
  <c r="Y1301" i="4"/>
  <c r="X1301" i="4"/>
  <c r="W1301" i="4"/>
  <c r="V1301" i="4"/>
  <c r="U1301" i="4"/>
  <c r="T1301" i="4"/>
  <c r="AA1300" i="4"/>
  <c r="Z1300" i="4"/>
  <c r="Y1300" i="4"/>
  <c r="X1300" i="4"/>
  <c r="W1300" i="4"/>
  <c r="V1300" i="4"/>
  <c r="U1300" i="4"/>
  <c r="T1300" i="4"/>
  <c r="AA1299" i="4"/>
  <c r="Z1299" i="4"/>
  <c r="Y1299" i="4"/>
  <c r="X1299" i="4"/>
  <c r="W1299" i="4"/>
  <c r="V1299" i="4"/>
  <c r="U1299" i="4"/>
  <c r="T1299" i="4"/>
  <c r="AA1298" i="4"/>
  <c r="Z1298" i="4"/>
  <c r="Y1298" i="4"/>
  <c r="X1298" i="4"/>
  <c r="W1298" i="4"/>
  <c r="V1298" i="4"/>
  <c r="U1298" i="4"/>
  <c r="T1298" i="4"/>
  <c r="AA1297" i="4"/>
  <c r="Z1297" i="4"/>
  <c r="Y1297" i="4"/>
  <c r="X1297" i="4"/>
  <c r="W1297" i="4"/>
  <c r="V1297" i="4"/>
  <c r="U1297" i="4"/>
  <c r="T1297" i="4"/>
  <c r="AA1296" i="4"/>
  <c r="Z1296" i="4"/>
  <c r="Y1296" i="4"/>
  <c r="X1296" i="4"/>
  <c r="W1296" i="4"/>
  <c r="V1296" i="4"/>
  <c r="U1296" i="4"/>
  <c r="T1296" i="4"/>
  <c r="AA1295" i="4"/>
  <c r="Z1295" i="4"/>
  <c r="Y1295" i="4"/>
  <c r="X1295" i="4"/>
  <c r="W1295" i="4"/>
  <c r="V1295" i="4"/>
  <c r="U1295" i="4"/>
  <c r="T1295" i="4"/>
  <c r="AA1294" i="4"/>
  <c r="Z1294" i="4"/>
  <c r="Y1294" i="4"/>
  <c r="X1294" i="4"/>
  <c r="W1294" i="4"/>
  <c r="V1294" i="4"/>
  <c r="U1294" i="4"/>
  <c r="T1294" i="4"/>
  <c r="AA1293" i="4"/>
  <c r="Z1293" i="4"/>
  <c r="Y1293" i="4"/>
  <c r="X1293" i="4"/>
  <c r="W1293" i="4"/>
  <c r="V1293" i="4"/>
  <c r="U1293" i="4"/>
  <c r="T1293" i="4"/>
  <c r="AA1292" i="4"/>
  <c r="Z1292" i="4"/>
  <c r="Y1292" i="4"/>
  <c r="X1292" i="4"/>
  <c r="W1292" i="4"/>
  <c r="V1292" i="4"/>
  <c r="U1292" i="4"/>
  <c r="T1292" i="4"/>
  <c r="AA1291" i="4"/>
  <c r="Z1291" i="4"/>
  <c r="Y1291" i="4"/>
  <c r="X1291" i="4"/>
  <c r="W1291" i="4"/>
  <c r="V1291" i="4"/>
  <c r="U1291" i="4"/>
  <c r="T1291" i="4"/>
  <c r="AA1290" i="4"/>
  <c r="Z1290" i="4"/>
  <c r="Y1290" i="4"/>
  <c r="X1290" i="4"/>
  <c r="W1290" i="4"/>
  <c r="V1290" i="4"/>
  <c r="U1290" i="4"/>
  <c r="T1290" i="4"/>
  <c r="AA1289" i="4"/>
  <c r="Z1289" i="4"/>
  <c r="Y1289" i="4"/>
  <c r="X1289" i="4"/>
  <c r="W1289" i="4"/>
  <c r="V1289" i="4"/>
  <c r="U1289" i="4"/>
  <c r="T1289" i="4"/>
  <c r="AA1288" i="4"/>
  <c r="Z1288" i="4"/>
  <c r="Y1288" i="4"/>
  <c r="X1288" i="4"/>
  <c r="W1288" i="4"/>
  <c r="V1288" i="4"/>
  <c r="U1288" i="4"/>
  <c r="T1288" i="4"/>
  <c r="AA1287" i="4"/>
  <c r="Z1287" i="4"/>
  <c r="Y1287" i="4"/>
  <c r="X1287" i="4"/>
  <c r="W1287" i="4"/>
  <c r="V1287" i="4"/>
  <c r="U1287" i="4"/>
  <c r="T1287" i="4"/>
  <c r="AA1286" i="4"/>
  <c r="Z1286" i="4"/>
  <c r="Y1286" i="4"/>
  <c r="X1286" i="4"/>
  <c r="W1286" i="4"/>
  <c r="V1286" i="4"/>
  <c r="U1286" i="4"/>
  <c r="T1286" i="4"/>
  <c r="AA1285" i="4"/>
  <c r="Z1285" i="4"/>
  <c r="Y1285" i="4"/>
  <c r="X1285" i="4"/>
  <c r="W1285" i="4"/>
  <c r="V1285" i="4"/>
  <c r="U1285" i="4"/>
  <c r="T1285" i="4"/>
  <c r="AA1284" i="4"/>
  <c r="Z1284" i="4"/>
  <c r="Y1284" i="4"/>
  <c r="X1284" i="4"/>
  <c r="W1284" i="4"/>
  <c r="V1284" i="4"/>
  <c r="U1284" i="4"/>
  <c r="T1284" i="4"/>
  <c r="AA1283" i="4"/>
  <c r="Z1283" i="4"/>
  <c r="Y1283" i="4"/>
  <c r="X1283" i="4"/>
  <c r="W1283" i="4"/>
  <c r="V1283" i="4"/>
  <c r="U1283" i="4"/>
  <c r="T1283" i="4"/>
  <c r="AA1282" i="4"/>
  <c r="Z1282" i="4"/>
  <c r="Y1282" i="4"/>
  <c r="X1282" i="4"/>
  <c r="W1282" i="4"/>
  <c r="V1282" i="4"/>
  <c r="U1282" i="4"/>
  <c r="T1282" i="4"/>
  <c r="AA1281" i="4"/>
  <c r="Z1281" i="4"/>
  <c r="Y1281" i="4"/>
  <c r="X1281" i="4"/>
  <c r="W1281" i="4"/>
  <c r="V1281" i="4"/>
  <c r="U1281" i="4"/>
  <c r="T1281" i="4"/>
  <c r="AA1280" i="4"/>
  <c r="Z1280" i="4"/>
  <c r="Y1280" i="4"/>
  <c r="X1280" i="4"/>
  <c r="W1280" i="4"/>
  <c r="V1280" i="4"/>
  <c r="U1280" i="4"/>
  <c r="T1280" i="4"/>
  <c r="AA1279" i="4"/>
  <c r="Z1279" i="4"/>
  <c r="Y1279" i="4"/>
  <c r="X1279" i="4"/>
  <c r="W1279" i="4"/>
  <c r="V1279" i="4"/>
  <c r="U1279" i="4"/>
  <c r="T1279" i="4"/>
  <c r="AA1278" i="4"/>
  <c r="Z1278" i="4"/>
  <c r="Y1278" i="4"/>
  <c r="X1278" i="4"/>
  <c r="W1278" i="4"/>
  <c r="V1278" i="4"/>
  <c r="U1278" i="4"/>
  <c r="T1278" i="4"/>
  <c r="AA1277" i="4"/>
  <c r="Z1277" i="4"/>
  <c r="Y1277" i="4"/>
  <c r="X1277" i="4"/>
  <c r="W1277" i="4"/>
  <c r="V1277" i="4"/>
  <c r="U1277" i="4"/>
  <c r="T1277" i="4"/>
  <c r="AA1276" i="4"/>
  <c r="Z1276" i="4"/>
  <c r="Y1276" i="4"/>
  <c r="X1276" i="4"/>
  <c r="W1276" i="4"/>
  <c r="V1276" i="4"/>
  <c r="U1276" i="4"/>
  <c r="T1276" i="4"/>
  <c r="AA1275" i="4"/>
  <c r="Z1275" i="4"/>
  <c r="Y1275" i="4"/>
  <c r="X1275" i="4"/>
  <c r="W1275" i="4"/>
  <c r="V1275" i="4"/>
  <c r="U1275" i="4"/>
  <c r="T1275" i="4"/>
  <c r="AA1274" i="4"/>
  <c r="Z1274" i="4"/>
  <c r="Y1274" i="4"/>
  <c r="X1274" i="4"/>
  <c r="W1274" i="4"/>
  <c r="V1274" i="4"/>
  <c r="U1274" i="4"/>
  <c r="T1274" i="4"/>
  <c r="AA1273" i="4"/>
  <c r="Z1273" i="4"/>
  <c r="Y1273" i="4"/>
  <c r="X1273" i="4"/>
  <c r="W1273" i="4"/>
  <c r="V1273" i="4"/>
  <c r="U1273" i="4"/>
  <c r="T1273" i="4"/>
  <c r="AA1272" i="4"/>
  <c r="Z1272" i="4"/>
  <c r="Y1272" i="4"/>
  <c r="X1272" i="4"/>
  <c r="W1272" i="4"/>
  <c r="V1272" i="4"/>
  <c r="U1272" i="4"/>
  <c r="T1272" i="4"/>
  <c r="AA1271" i="4"/>
  <c r="Z1271" i="4"/>
  <c r="Y1271" i="4"/>
  <c r="X1271" i="4"/>
  <c r="W1271" i="4"/>
  <c r="V1271" i="4"/>
  <c r="U1271" i="4"/>
  <c r="T1271" i="4"/>
  <c r="AA1270" i="4"/>
  <c r="Z1270" i="4"/>
  <c r="Y1270" i="4"/>
  <c r="X1270" i="4"/>
  <c r="W1270" i="4"/>
  <c r="V1270" i="4"/>
  <c r="U1270" i="4"/>
  <c r="T1270" i="4"/>
  <c r="AA1269" i="4"/>
  <c r="Z1269" i="4"/>
  <c r="Y1269" i="4"/>
  <c r="X1269" i="4"/>
  <c r="W1269" i="4"/>
  <c r="V1269" i="4"/>
  <c r="U1269" i="4"/>
  <c r="T1269" i="4"/>
  <c r="AA1268" i="4"/>
  <c r="Z1268" i="4"/>
  <c r="Y1268" i="4"/>
  <c r="X1268" i="4"/>
  <c r="W1268" i="4"/>
  <c r="V1268" i="4"/>
  <c r="U1268" i="4"/>
  <c r="T1268" i="4"/>
  <c r="AA1267" i="4"/>
  <c r="Z1267" i="4"/>
  <c r="Y1267" i="4"/>
  <c r="X1267" i="4"/>
  <c r="W1267" i="4"/>
  <c r="V1267" i="4"/>
  <c r="U1267" i="4"/>
  <c r="T1267" i="4"/>
  <c r="AA1266" i="4"/>
  <c r="Z1266" i="4"/>
  <c r="Y1266" i="4"/>
  <c r="X1266" i="4"/>
  <c r="W1266" i="4"/>
  <c r="V1266" i="4"/>
  <c r="U1266" i="4"/>
  <c r="T1266" i="4"/>
  <c r="AA1265" i="4"/>
  <c r="Z1265" i="4"/>
  <c r="Y1265" i="4"/>
  <c r="X1265" i="4"/>
  <c r="W1265" i="4"/>
  <c r="V1265" i="4"/>
  <c r="U1265" i="4"/>
  <c r="T1265" i="4"/>
  <c r="AA1264" i="4"/>
  <c r="Z1264" i="4"/>
  <c r="Y1264" i="4"/>
  <c r="X1264" i="4"/>
  <c r="W1264" i="4"/>
  <c r="V1264" i="4"/>
  <c r="U1264" i="4"/>
  <c r="T1264" i="4"/>
  <c r="AA1263" i="4"/>
  <c r="Z1263" i="4"/>
  <c r="Y1263" i="4"/>
  <c r="X1263" i="4"/>
  <c r="W1263" i="4"/>
  <c r="V1263" i="4"/>
  <c r="U1263" i="4"/>
  <c r="T1263" i="4"/>
  <c r="AA1262" i="4"/>
  <c r="Z1262" i="4"/>
  <c r="Y1262" i="4"/>
  <c r="X1262" i="4"/>
  <c r="W1262" i="4"/>
  <c r="V1262" i="4"/>
  <c r="U1262" i="4"/>
  <c r="T1262" i="4"/>
  <c r="AA1261" i="4"/>
  <c r="Z1261" i="4"/>
  <c r="Y1261" i="4"/>
  <c r="X1261" i="4"/>
  <c r="W1261" i="4"/>
  <c r="V1261" i="4"/>
  <c r="U1261" i="4"/>
  <c r="T1261" i="4"/>
  <c r="AA1260" i="4"/>
  <c r="Z1260" i="4"/>
  <c r="Y1260" i="4"/>
  <c r="X1260" i="4"/>
  <c r="W1260" i="4"/>
  <c r="V1260" i="4"/>
  <c r="U1260" i="4"/>
  <c r="T1260" i="4"/>
  <c r="AA1259" i="4"/>
  <c r="Z1259" i="4"/>
  <c r="Y1259" i="4"/>
  <c r="X1259" i="4"/>
  <c r="W1259" i="4"/>
  <c r="V1259" i="4"/>
  <c r="U1259" i="4"/>
  <c r="T1259" i="4"/>
  <c r="AA1258" i="4"/>
  <c r="Z1258" i="4"/>
  <c r="Y1258" i="4"/>
  <c r="X1258" i="4"/>
  <c r="W1258" i="4"/>
  <c r="V1258" i="4"/>
  <c r="U1258" i="4"/>
  <c r="T1258" i="4"/>
  <c r="AA1257" i="4"/>
  <c r="Z1257" i="4"/>
  <c r="Y1257" i="4"/>
  <c r="X1257" i="4"/>
  <c r="W1257" i="4"/>
  <c r="V1257" i="4"/>
  <c r="U1257" i="4"/>
  <c r="T1257" i="4"/>
  <c r="AA1256" i="4"/>
  <c r="Z1256" i="4"/>
  <c r="Y1256" i="4"/>
  <c r="X1256" i="4"/>
  <c r="W1256" i="4"/>
  <c r="V1256" i="4"/>
  <c r="U1256" i="4"/>
  <c r="T1256" i="4"/>
  <c r="AA1255" i="4"/>
  <c r="Z1255" i="4"/>
  <c r="Y1255" i="4"/>
  <c r="X1255" i="4"/>
  <c r="W1255" i="4"/>
  <c r="V1255" i="4"/>
  <c r="U1255" i="4"/>
  <c r="T1255" i="4"/>
  <c r="AA1254" i="4"/>
  <c r="Z1254" i="4"/>
  <c r="Y1254" i="4"/>
  <c r="X1254" i="4"/>
  <c r="W1254" i="4"/>
  <c r="V1254" i="4"/>
  <c r="U1254" i="4"/>
  <c r="T1254" i="4"/>
  <c r="AA1253" i="4"/>
  <c r="Z1253" i="4"/>
  <c r="Y1253" i="4"/>
  <c r="X1253" i="4"/>
  <c r="W1253" i="4"/>
  <c r="V1253" i="4"/>
  <c r="U1253" i="4"/>
  <c r="T1253" i="4"/>
  <c r="AA1252" i="4"/>
  <c r="Z1252" i="4"/>
  <c r="Y1252" i="4"/>
  <c r="X1252" i="4"/>
  <c r="W1252" i="4"/>
  <c r="V1252" i="4"/>
  <c r="U1252" i="4"/>
  <c r="T1252" i="4"/>
  <c r="AA1251" i="4"/>
  <c r="Z1251" i="4"/>
  <c r="Y1251" i="4"/>
  <c r="X1251" i="4"/>
  <c r="W1251" i="4"/>
  <c r="V1251" i="4"/>
  <c r="U1251" i="4"/>
  <c r="T1251" i="4"/>
  <c r="AA1250" i="4"/>
  <c r="Z1250" i="4"/>
  <c r="Y1250" i="4"/>
  <c r="X1250" i="4"/>
  <c r="W1250" i="4"/>
  <c r="V1250" i="4"/>
  <c r="U1250" i="4"/>
  <c r="T1250" i="4"/>
  <c r="AA1249" i="4"/>
  <c r="Z1249" i="4"/>
  <c r="Y1249" i="4"/>
  <c r="X1249" i="4"/>
  <c r="W1249" i="4"/>
  <c r="V1249" i="4"/>
  <c r="U1249" i="4"/>
  <c r="T1249" i="4"/>
  <c r="AA1248" i="4"/>
  <c r="Z1248" i="4"/>
  <c r="Y1248" i="4"/>
  <c r="X1248" i="4"/>
  <c r="W1248" i="4"/>
  <c r="V1248" i="4"/>
  <c r="U1248" i="4"/>
  <c r="T1248" i="4"/>
  <c r="AA1247" i="4"/>
  <c r="Z1247" i="4"/>
  <c r="Y1247" i="4"/>
  <c r="X1247" i="4"/>
  <c r="W1247" i="4"/>
  <c r="V1247" i="4"/>
  <c r="U1247" i="4"/>
  <c r="T1247" i="4"/>
  <c r="AA1246" i="4"/>
  <c r="Z1246" i="4"/>
  <c r="Y1246" i="4"/>
  <c r="X1246" i="4"/>
  <c r="W1246" i="4"/>
  <c r="V1246" i="4"/>
  <c r="U1246" i="4"/>
  <c r="T1246" i="4"/>
  <c r="AA1245" i="4"/>
  <c r="Z1245" i="4"/>
  <c r="Y1245" i="4"/>
  <c r="X1245" i="4"/>
  <c r="W1245" i="4"/>
  <c r="V1245" i="4"/>
  <c r="U1245" i="4"/>
  <c r="T1245" i="4"/>
  <c r="AA1244" i="4"/>
  <c r="Z1244" i="4"/>
  <c r="Y1244" i="4"/>
  <c r="X1244" i="4"/>
  <c r="W1244" i="4"/>
  <c r="V1244" i="4"/>
  <c r="U1244" i="4"/>
  <c r="T1244" i="4"/>
  <c r="AA1243" i="4"/>
  <c r="Z1243" i="4"/>
  <c r="Y1243" i="4"/>
  <c r="X1243" i="4"/>
  <c r="W1243" i="4"/>
  <c r="V1243" i="4"/>
  <c r="U1243" i="4"/>
  <c r="T1243" i="4"/>
  <c r="AA1242" i="4"/>
  <c r="Z1242" i="4"/>
  <c r="Y1242" i="4"/>
  <c r="X1242" i="4"/>
  <c r="W1242" i="4"/>
  <c r="V1242" i="4"/>
  <c r="U1242" i="4"/>
  <c r="T1242" i="4"/>
  <c r="AA1241" i="4"/>
  <c r="Z1241" i="4"/>
  <c r="Y1241" i="4"/>
  <c r="X1241" i="4"/>
  <c r="W1241" i="4"/>
  <c r="V1241" i="4"/>
  <c r="U1241" i="4"/>
  <c r="T1241" i="4"/>
  <c r="AA1240" i="4"/>
  <c r="Z1240" i="4"/>
  <c r="Y1240" i="4"/>
  <c r="X1240" i="4"/>
  <c r="W1240" i="4"/>
  <c r="V1240" i="4"/>
  <c r="U1240" i="4"/>
  <c r="T1240" i="4"/>
  <c r="AA1239" i="4"/>
  <c r="Z1239" i="4"/>
  <c r="Y1239" i="4"/>
  <c r="X1239" i="4"/>
  <c r="W1239" i="4"/>
  <c r="V1239" i="4"/>
  <c r="U1239" i="4"/>
  <c r="T1239" i="4"/>
  <c r="AA1238" i="4"/>
  <c r="Z1238" i="4"/>
  <c r="Y1238" i="4"/>
  <c r="X1238" i="4"/>
  <c r="W1238" i="4"/>
  <c r="V1238" i="4"/>
  <c r="U1238" i="4"/>
  <c r="T1238" i="4"/>
  <c r="AA1237" i="4"/>
  <c r="Z1237" i="4"/>
  <c r="Y1237" i="4"/>
  <c r="X1237" i="4"/>
  <c r="W1237" i="4"/>
  <c r="V1237" i="4"/>
  <c r="U1237" i="4"/>
  <c r="T1237" i="4"/>
  <c r="AA1236" i="4"/>
  <c r="Z1236" i="4"/>
  <c r="Y1236" i="4"/>
  <c r="X1236" i="4"/>
  <c r="W1236" i="4"/>
  <c r="V1236" i="4"/>
  <c r="U1236" i="4"/>
  <c r="T1236" i="4"/>
  <c r="AA1235" i="4"/>
  <c r="Z1235" i="4"/>
  <c r="Y1235" i="4"/>
  <c r="X1235" i="4"/>
  <c r="W1235" i="4"/>
  <c r="V1235" i="4"/>
  <c r="U1235" i="4"/>
  <c r="T1235" i="4"/>
  <c r="AA1234" i="4"/>
  <c r="Z1234" i="4"/>
  <c r="Y1234" i="4"/>
  <c r="X1234" i="4"/>
  <c r="W1234" i="4"/>
  <c r="V1234" i="4"/>
  <c r="U1234" i="4"/>
  <c r="T1234" i="4"/>
  <c r="AA1233" i="4"/>
  <c r="Z1233" i="4"/>
  <c r="Y1233" i="4"/>
  <c r="X1233" i="4"/>
  <c r="W1233" i="4"/>
  <c r="V1233" i="4"/>
  <c r="U1233" i="4"/>
  <c r="T1233" i="4"/>
  <c r="AA1232" i="4"/>
  <c r="Z1232" i="4"/>
  <c r="Y1232" i="4"/>
  <c r="X1232" i="4"/>
  <c r="W1232" i="4"/>
  <c r="V1232" i="4"/>
  <c r="U1232" i="4"/>
  <c r="T1232" i="4"/>
  <c r="AA1231" i="4"/>
  <c r="Z1231" i="4"/>
  <c r="Y1231" i="4"/>
  <c r="X1231" i="4"/>
  <c r="W1231" i="4"/>
  <c r="V1231" i="4"/>
  <c r="U1231" i="4"/>
  <c r="T1231" i="4"/>
  <c r="AA1230" i="4"/>
  <c r="Z1230" i="4"/>
  <c r="Y1230" i="4"/>
  <c r="X1230" i="4"/>
  <c r="W1230" i="4"/>
  <c r="V1230" i="4"/>
  <c r="U1230" i="4"/>
  <c r="T1230" i="4"/>
  <c r="AA1229" i="4"/>
  <c r="Z1229" i="4"/>
  <c r="Y1229" i="4"/>
  <c r="X1229" i="4"/>
  <c r="W1229" i="4"/>
  <c r="V1229" i="4"/>
  <c r="U1229" i="4"/>
  <c r="T1229" i="4"/>
  <c r="AA1228" i="4"/>
  <c r="Z1228" i="4"/>
  <c r="Y1228" i="4"/>
  <c r="X1228" i="4"/>
  <c r="W1228" i="4"/>
  <c r="V1228" i="4"/>
  <c r="U1228" i="4"/>
  <c r="T1228" i="4"/>
  <c r="AA1227" i="4"/>
  <c r="Z1227" i="4"/>
  <c r="Y1227" i="4"/>
  <c r="X1227" i="4"/>
  <c r="W1227" i="4"/>
  <c r="V1227" i="4"/>
  <c r="U1227" i="4"/>
  <c r="T1227" i="4"/>
  <c r="AA1226" i="4"/>
  <c r="Z1226" i="4"/>
  <c r="Y1226" i="4"/>
  <c r="X1226" i="4"/>
  <c r="W1226" i="4"/>
  <c r="V1226" i="4"/>
  <c r="U1226" i="4"/>
  <c r="T1226" i="4"/>
  <c r="AA1225" i="4"/>
  <c r="Z1225" i="4"/>
  <c r="Y1225" i="4"/>
  <c r="X1225" i="4"/>
  <c r="W1225" i="4"/>
  <c r="V1225" i="4"/>
  <c r="U1225" i="4"/>
  <c r="T1225" i="4"/>
  <c r="AA1224" i="4"/>
  <c r="Z1224" i="4"/>
  <c r="Y1224" i="4"/>
  <c r="X1224" i="4"/>
  <c r="W1224" i="4"/>
  <c r="V1224" i="4"/>
  <c r="U1224" i="4"/>
  <c r="T1224" i="4"/>
  <c r="AA1223" i="4"/>
  <c r="Z1223" i="4"/>
  <c r="Y1223" i="4"/>
  <c r="X1223" i="4"/>
  <c r="W1223" i="4"/>
  <c r="V1223" i="4"/>
  <c r="U1223" i="4"/>
  <c r="T1223" i="4"/>
  <c r="AA1222" i="4"/>
  <c r="Z1222" i="4"/>
  <c r="Y1222" i="4"/>
  <c r="X1222" i="4"/>
  <c r="W1222" i="4"/>
  <c r="V1222" i="4"/>
  <c r="U1222" i="4"/>
  <c r="T1222" i="4"/>
  <c r="AA1221" i="4"/>
  <c r="Z1221" i="4"/>
  <c r="Y1221" i="4"/>
  <c r="X1221" i="4"/>
  <c r="W1221" i="4"/>
  <c r="V1221" i="4"/>
  <c r="U1221" i="4"/>
  <c r="T1221" i="4"/>
  <c r="AA1220" i="4"/>
  <c r="Z1220" i="4"/>
  <c r="Y1220" i="4"/>
  <c r="X1220" i="4"/>
  <c r="W1220" i="4"/>
  <c r="V1220" i="4"/>
  <c r="U1220" i="4"/>
  <c r="T1220" i="4"/>
  <c r="AA1219" i="4"/>
  <c r="Z1219" i="4"/>
  <c r="Y1219" i="4"/>
  <c r="X1219" i="4"/>
  <c r="W1219" i="4"/>
  <c r="V1219" i="4"/>
  <c r="U1219" i="4"/>
  <c r="T1219" i="4"/>
  <c r="AA1218" i="4"/>
  <c r="Z1218" i="4"/>
  <c r="Y1218" i="4"/>
  <c r="X1218" i="4"/>
  <c r="W1218" i="4"/>
  <c r="V1218" i="4"/>
  <c r="U1218" i="4"/>
  <c r="T1218" i="4"/>
  <c r="AA1217" i="4"/>
  <c r="Z1217" i="4"/>
  <c r="Y1217" i="4"/>
  <c r="X1217" i="4"/>
  <c r="W1217" i="4"/>
  <c r="V1217" i="4"/>
  <c r="U1217" i="4"/>
  <c r="T1217" i="4"/>
  <c r="AA1216" i="4"/>
  <c r="Z1216" i="4"/>
  <c r="Y1216" i="4"/>
  <c r="X1216" i="4"/>
  <c r="W1216" i="4"/>
  <c r="V1216" i="4"/>
  <c r="U1216" i="4"/>
  <c r="T1216" i="4"/>
  <c r="AA1215" i="4"/>
  <c r="Z1215" i="4"/>
  <c r="Y1215" i="4"/>
  <c r="X1215" i="4"/>
  <c r="W1215" i="4"/>
  <c r="V1215" i="4"/>
  <c r="U1215" i="4"/>
  <c r="T1215" i="4"/>
  <c r="AA1214" i="4"/>
  <c r="Z1214" i="4"/>
  <c r="Y1214" i="4"/>
  <c r="X1214" i="4"/>
  <c r="W1214" i="4"/>
  <c r="V1214" i="4"/>
  <c r="U1214" i="4"/>
  <c r="T1214" i="4"/>
  <c r="AA1213" i="4"/>
  <c r="Z1213" i="4"/>
  <c r="Y1213" i="4"/>
  <c r="X1213" i="4"/>
  <c r="W1213" i="4"/>
  <c r="V1213" i="4"/>
  <c r="U1213" i="4"/>
  <c r="T1213" i="4"/>
  <c r="AA1212" i="4"/>
  <c r="Z1212" i="4"/>
  <c r="Y1212" i="4"/>
  <c r="X1212" i="4"/>
  <c r="W1212" i="4"/>
  <c r="V1212" i="4"/>
  <c r="U1212" i="4"/>
  <c r="T1212" i="4"/>
  <c r="AA1211" i="4"/>
  <c r="Z1211" i="4"/>
  <c r="Y1211" i="4"/>
  <c r="X1211" i="4"/>
  <c r="W1211" i="4"/>
  <c r="V1211" i="4"/>
  <c r="U1211" i="4"/>
  <c r="T1211" i="4"/>
  <c r="AA1210" i="4"/>
  <c r="Z1210" i="4"/>
  <c r="Y1210" i="4"/>
  <c r="X1210" i="4"/>
  <c r="W1210" i="4"/>
  <c r="V1210" i="4"/>
  <c r="U1210" i="4"/>
  <c r="T1210" i="4"/>
  <c r="AA1209" i="4"/>
  <c r="Z1209" i="4"/>
  <c r="Y1209" i="4"/>
  <c r="X1209" i="4"/>
  <c r="W1209" i="4"/>
  <c r="V1209" i="4"/>
  <c r="U1209" i="4"/>
  <c r="T1209" i="4"/>
  <c r="AA1208" i="4"/>
  <c r="Z1208" i="4"/>
  <c r="Y1208" i="4"/>
  <c r="X1208" i="4"/>
  <c r="W1208" i="4"/>
  <c r="V1208" i="4"/>
  <c r="U1208" i="4"/>
  <c r="T1208" i="4"/>
  <c r="AA1207" i="4"/>
  <c r="Z1207" i="4"/>
  <c r="Y1207" i="4"/>
  <c r="X1207" i="4"/>
  <c r="W1207" i="4"/>
  <c r="V1207" i="4"/>
  <c r="U1207" i="4"/>
  <c r="T1207" i="4"/>
  <c r="AA1206" i="4"/>
  <c r="Z1206" i="4"/>
  <c r="Y1206" i="4"/>
  <c r="X1206" i="4"/>
  <c r="W1206" i="4"/>
  <c r="V1206" i="4"/>
  <c r="U1206" i="4"/>
  <c r="T1206" i="4"/>
  <c r="AA1205" i="4"/>
  <c r="Z1205" i="4"/>
  <c r="Y1205" i="4"/>
  <c r="X1205" i="4"/>
  <c r="W1205" i="4"/>
  <c r="V1205" i="4"/>
  <c r="U1205" i="4"/>
  <c r="T1205" i="4"/>
  <c r="AA1204" i="4"/>
  <c r="Z1204" i="4"/>
  <c r="Y1204" i="4"/>
  <c r="X1204" i="4"/>
  <c r="W1204" i="4"/>
  <c r="V1204" i="4"/>
  <c r="U1204" i="4"/>
  <c r="T1204" i="4"/>
  <c r="AA1203" i="4"/>
  <c r="Z1203" i="4"/>
  <c r="Y1203" i="4"/>
  <c r="X1203" i="4"/>
  <c r="W1203" i="4"/>
  <c r="V1203" i="4"/>
  <c r="U1203" i="4"/>
  <c r="T1203" i="4"/>
  <c r="AA1202" i="4"/>
  <c r="Z1202" i="4"/>
  <c r="Y1202" i="4"/>
  <c r="X1202" i="4"/>
  <c r="W1202" i="4"/>
  <c r="V1202" i="4"/>
  <c r="U1202" i="4"/>
  <c r="T1202" i="4"/>
  <c r="AA1201" i="4"/>
  <c r="Z1201" i="4"/>
  <c r="Y1201" i="4"/>
  <c r="X1201" i="4"/>
  <c r="W1201" i="4"/>
  <c r="V1201" i="4"/>
  <c r="U1201" i="4"/>
  <c r="T1201" i="4"/>
  <c r="AA1200" i="4"/>
  <c r="Z1200" i="4"/>
  <c r="Y1200" i="4"/>
  <c r="X1200" i="4"/>
  <c r="W1200" i="4"/>
  <c r="V1200" i="4"/>
  <c r="U1200" i="4"/>
  <c r="T1200" i="4"/>
  <c r="AA1199" i="4"/>
  <c r="Z1199" i="4"/>
  <c r="Y1199" i="4"/>
  <c r="X1199" i="4"/>
  <c r="W1199" i="4"/>
  <c r="V1199" i="4"/>
  <c r="U1199" i="4"/>
  <c r="T1199" i="4"/>
  <c r="AA1198" i="4"/>
  <c r="Z1198" i="4"/>
  <c r="Y1198" i="4"/>
  <c r="X1198" i="4"/>
  <c r="W1198" i="4"/>
  <c r="V1198" i="4"/>
  <c r="U1198" i="4"/>
  <c r="T1198" i="4"/>
  <c r="AA1197" i="4"/>
  <c r="Z1197" i="4"/>
  <c r="Y1197" i="4"/>
  <c r="X1197" i="4"/>
  <c r="W1197" i="4"/>
  <c r="V1197" i="4"/>
  <c r="U1197" i="4"/>
  <c r="T1197" i="4"/>
  <c r="AA1196" i="4"/>
  <c r="Z1196" i="4"/>
  <c r="Y1196" i="4"/>
  <c r="X1196" i="4"/>
  <c r="W1196" i="4"/>
  <c r="V1196" i="4"/>
  <c r="U1196" i="4"/>
  <c r="T1196" i="4"/>
  <c r="AA1195" i="4"/>
  <c r="Z1195" i="4"/>
  <c r="Y1195" i="4"/>
  <c r="X1195" i="4"/>
  <c r="W1195" i="4"/>
  <c r="V1195" i="4"/>
  <c r="U1195" i="4"/>
  <c r="T1195" i="4"/>
  <c r="AA1194" i="4"/>
  <c r="Z1194" i="4"/>
  <c r="Y1194" i="4"/>
  <c r="X1194" i="4"/>
  <c r="W1194" i="4"/>
  <c r="V1194" i="4"/>
  <c r="U1194" i="4"/>
  <c r="T1194" i="4"/>
  <c r="AA1193" i="4"/>
  <c r="Z1193" i="4"/>
  <c r="Y1193" i="4"/>
  <c r="X1193" i="4"/>
  <c r="W1193" i="4"/>
  <c r="V1193" i="4"/>
  <c r="U1193" i="4"/>
  <c r="T1193" i="4"/>
  <c r="AA1192" i="4"/>
  <c r="Z1192" i="4"/>
  <c r="Y1192" i="4"/>
  <c r="X1192" i="4"/>
  <c r="W1192" i="4"/>
  <c r="V1192" i="4"/>
  <c r="U1192" i="4"/>
  <c r="T1192" i="4"/>
  <c r="AA1191" i="4"/>
  <c r="Z1191" i="4"/>
  <c r="Y1191" i="4"/>
  <c r="X1191" i="4"/>
  <c r="W1191" i="4"/>
  <c r="V1191" i="4"/>
  <c r="U1191" i="4"/>
  <c r="T1191" i="4"/>
  <c r="AA1190" i="4"/>
  <c r="Z1190" i="4"/>
  <c r="Y1190" i="4"/>
  <c r="X1190" i="4"/>
  <c r="W1190" i="4"/>
  <c r="V1190" i="4"/>
  <c r="U1190" i="4"/>
  <c r="T1190" i="4"/>
  <c r="AA1189" i="4"/>
  <c r="Z1189" i="4"/>
  <c r="Y1189" i="4"/>
  <c r="X1189" i="4"/>
  <c r="W1189" i="4"/>
  <c r="V1189" i="4"/>
  <c r="U1189" i="4"/>
  <c r="T1189" i="4"/>
  <c r="AA1188" i="4"/>
  <c r="Z1188" i="4"/>
  <c r="Y1188" i="4"/>
  <c r="X1188" i="4"/>
  <c r="W1188" i="4"/>
  <c r="V1188" i="4"/>
  <c r="U1188" i="4"/>
  <c r="T1188" i="4"/>
  <c r="AA1187" i="4"/>
  <c r="Z1187" i="4"/>
  <c r="Y1187" i="4"/>
  <c r="X1187" i="4"/>
  <c r="W1187" i="4"/>
  <c r="V1187" i="4"/>
  <c r="U1187" i="4"/>
  <c r="T1187" i="4"/>
  <c r="AA1186" i="4"/>
  <c r="Z1186" i="4"/>
  <c r="Y1186" i="4"/>
  <c r="X1186" i="4"/>
  <c r="W1186" i="4"/>
  <c r="V1186" i="4"/>
  <c r="U1186" i="4"/>
  <c r="T1186" i="4"/>
  <c r="AA1185" i="4"/>
  <c r="Z1185" i="4"/>
  <c r="Y1185" i="4"/>
  <c r="X1185" i="4"/>
  <c r="W1185" i="4"/>
  <c r="V1185" i="4"/>
  <c r="U1185" i="4"/>
  <c r="T1185" i="4"/>
  <c r="AA1184" i="4"/>
  <c r="Z1184" i="4"/>
  <c r="Y1184" i="4"/>
  <c r="X1184" i="4"/>
  <c r="W1184" i="4"/>
  <c r="V1184" i="4"/>
  <c r="U1184" i="4"/>
  <c r="T1184" i="4"/>
  <c r="AA1183" i="4"/>
  <c r="Z1183" i="4"/>
  <c r="Y1183" i="4"/>
  <c r="X1183" i="4"/>
  <c r="W1183" i="4"/>
  <c r="V1183" i="4"/>
  <c r="U1183" i="4"/>
  <c r="T1183" i="4"/>
  <c r="AA1182" i="4"/>
  <c r="Z1182" i="4"/>
  <c r="Y1182" i="4"/>
  <c r="X1182" i="4"/>
  <c r="W1182" i="4"/>
  <c r="V1182" i="4"/>
  <c r="U1182" i="4"/>
  <c r="T1182" i="4"/>
  <c r="AA1181" i="4"/>
  <c r="Z1181" i="4"/>
  <c r="Y1181" i="4"/>
  <c r="X1181" i="4"/>
  <c r="W1181" i="4"/>
  <c r="V1181" i="4"/>
  <c r="U1181" i="4"/>
  <c r="T1181" i="4"/>
  <c r="AA1180" i="4"/>
  <c r="Z1180" i="4"/>
  <c r="Y1180" i="4"/>
  <c r="X1180" i="4"/>
  <c r="W1180" i="4"/>
  <c r="V1180" i="4"/>
  <c r="U1180" i="4"/>
  <c r="T1180" i="4"/>
  <c r="AA1179" i="4"/>
  <c r="Z1179" i="4"/>
  <c r="Y1179" i="4"/>
  <c r="X1179" i="4"/>
  <c r="W1179" i="4"/>
  <c r="V1179" i="4"/>
  <c r="U1179" i="4"/>
  <c r="T1179" i="4"/>
  <c r="AA1178" i="4"/>
  <c r="Z1178" i="4"/>
  <c r="Y1178" i="4"/>
  <c r="X1178" i="4"/>
  <c r="W1178" i="4"/>
  <c r="V1178" i="4"/>
  <c r="U1178" i="4"/>
  <c r="T1178" i="4"/>
  <c r="AA1177" i="4"/>
  <c r="Z1177" i="4"/>
  <c r="Y1177" i="4"/>
  <c r="X1177" i="4"/>
  <c r="W1177" i="4"/>
  <c r="V1177" i="4"/>
  <c r="U1177" i="4"/>
  <c r="T1177" i="4"/>
  <c r="AA1176" i="4"/>
  <c r="Z1176" i="4"/>
  <c r="Y1176" i="4"/>
  <c r="X1176" i="4"/>
  <c r="W1176" i="4"/>
  <c r="V1176" i="4"/>
  <c r="U1176" i="4"/>
  <c r="T1176" i="4"/>
  <c r="AA1175" i="4"/>
  <c r="Z1175" i="4"/>
  <c r="Y1175" i="4"/>
  <c r="X1175" i="4"/>
  <c r="W1175" i="4"/>
  <c r="V1175" i="4"/>
  <c r="U1175" i="4"/>
  <c r="T1175" i="4"/>
  <c r="AA1174" i="4"/>
  <c r="Z1174" i="4"/>
  <c r="Y1174" i="4"/>
  <c r="X1174" i="4"/>
  <c r="W1174" i="4"/>
  <c r="V1174" i="4"/>
  <c r="U1174" i="4"/>
  <c r="T1174" i="4"/>
  <c r="AA1173" i="4"/>
  <c r="Z1173" i="4"/>
  <c r="Y1173" i="4"/>
  <c r="X1173" i="4"/>
  <c r="W1173" i="4"/>
  <c r="V1173" i="4"/>
  <c r="U1173" i="4"/>
  <c r="T1173" i="4"/>
  <c r="AA1172" i="4"/>
  <c r="Z1172" i="4"/>
  <c r="Y1172" i="4"/>
  <c r="X1172" i="4"/>
  <c r="W1172" i="4"/>
  <c r="V1172" i="4"/>
  <c r="U1172" i="4"/>
  <c r="T1172" i="4"/>
  <c r="AA1171" i="4"/>
  <c r="Z1171" i="4"/>
  <c r="Y1171" i="4"/>
  <c r="X1171" i="4"/>
  <c r="W1171" i="4"/>
  <c r="V1171" i="4"/>
  <c r="U1171" i="4"/>
  <c r="T1171" i="4"/>
  <c r="AA1170" i="4"/>
  <c r="Z1170" i="4"/>
  <c r="Y1170" i="4"/>
  <c r="X1170" i="4"/>
  <c r="W1170" i="4"/>
  <c r="V1170" i="4"/>
  <c r="U1170" i="4"/>
  <c r="T1170" i="4"/>
  <c r="AA1169" i="4"/>
  <c r="Z1169" i="4"/>
  <c r="Y1169" i="4"/>
  <c r="X1169" i="4"/>
  <c r="W1169" i="4"/>
  <c r="V1169" i="4"/>
  <c r="U1169" i="4"/>
  <c r="T1169" i="4"/>
  <c r="AA1168" i="4"/>
  <c r="Z1168" i="4"/>
  <c r="Y1168" i="4"/>
  <c r="X1168" i="4"/>
  <c r="W1168" i="4"/>
  <c r="V1168" i="4"/>
  <c r="U1168" i="4"/>
  <c r="T1168" i="4"/>
  <c r="AA1167" i="4"/>
  <c r="Z1167" i="4"/>
  <c r="Y1167" i="4"/>
  <c r="X1167" i="4"/>
  <c r="W1167" i="4"/>
  <c r="V1167" i="4"/>
  <c r="U1167" i="4"/>
  <c r="T1167" i="4"/>
  <c r="AA1166" i="4"/>
  <c r="Z1166" i="4"/>
  <c r="Y1166" i="4"/>
  <c r="X1166" i="4"/>
  <c r="W1166" i="4"/>
  <c r="V1166" i="4"/>
  <c r="U1166" i="4"/>
  <c r="T1166" i="4"/>
  <c r="AA1165" i="4"/>
  <c r="Z1165" i="4"/>
  <c r="Y1165" i="4"/>
  <c r="X1165" i="4"/>
  <c r="W1165" i="4"/>
  <c r="V1165" i="4"/>
  <c r="U1165" i="4"/>
  <c r="T1165" i="4"/>
  <c r="AA1164" i="4"/>
  <c r="Z1164" i="4"/>
  <c r="Y1164" i="4"/>
  <c r="X1164" i="4"/>
  <c r="W1164" i="4"/>
  <c r="V1164" i="4"/>
  <c r="U1164" i="4"/>
  <c r="T1164" i="4"/>
  <c r="AA1163" i="4"/>
  <c r="Z1163" i="4"/>
  <c r="Y1163" i="4"/>
  <c r="X1163" i="4"/>
  <c r="W1163" i="4"/>
  <c r="V1163" i="4"/>
  <c r="U1163" i="4"/>
  <c r="T1163" i="4"/>
  <c r="AA1162" i="4"/>
  <c r="Z1162" i="4"/>
  <c r="Y1162" i="4"/>
  <c r="X1162" i="4"/>
  <c r="W1162" i="4"/>
  <c r="V1162" i="4"/>
  <c r="U1162" i="4"/>
  <c r="T1162" i="4"/>
  <c r="AA1161" i="4"/>
  <c r="Z1161" i="4"/>
  <c r="Y1161" i="4"/>
  <c r="X1161" i="4"/>
  <c r="W1161" i="4"/>
  <c r="V1161" i="4"/>
  <c r="U1161" i="4"/>
  <c r="T1161" i="4"/>
  <c r="AA1160" i="4"/>
  <c r="Z1160" i="4"/>
  <c r="Y1160" i="4"/>
  <c r="X1160" i="4"/>
  <c r="W1160" i="4"/>
  <c r="V1160" i="4"/>
  <c r="U1160" i="4"/>
  <c r="T1160" i="4"/>
  <c r="AA1159" i="4"/>
  <c r="Z1159" i="4"/>
  <c r="Y1159" i="4"/>
  <c r="X1159" i="4"/>
  <c r="W1159" i="4"/>
  <c r="V1159" i="4"/>
  <c r="U1159" i="4"/>
  <c r="T1159" i="4"/>
  <c r="AA1158" i="4"/>
  <c r="Z1158" i="4"/>
  <c r="Y1158" i="4"/>
  <c r="X1158" i="4"/>
  <c r="W1158" i="4"/>
  <c r="V1158" i="4"/>
  <c r="U1158" i="4"/>
  <c r="T1158" i="4"/>
  <c r="AA1157" i="4"/>
  <c r="Z1157" i="4"/>
  <c r="Y1157" i="4"/>
  <c r="X1157" i="4"/>
  <c r="W1157" i="4"/>
  <c r="V1157" i="4"/>
  <c r="U1157" i="4"/>
  <c r="T1157" i="4"/>
  <c r="AA1156" i="4"/>
  <c r="Z1156" i="4"/>
  <c r="Y1156" i="4"/>
  <c r="X1156" i="4"/>
  <c r="W1156" i="4"/>
  <c r="V1156" i="4"/>
  <c r="U1156" i="4"/>
  <c r="T1156" i="4"/>
  <c r="AA1155" i="4"/>
  <c r="Z1155" i="4"/>
  <c r="Y1155" i="4"/>
  <c r="X1155" i="4"/>
  <c r="W1155" i="4"/>
  <c r="V1155" i="4"/>
  <c r="U1155" i="4"/>
  <c r="T1155" i="4"/>
  <c r="AA1154" i="4"/>
  <c r="Z1154" i="4"/>
  <c r="Y1154" i="4"/>
  <c r="X1154" i="4"/>
  <c r="W1154" i="4"/>
  <c r="V1154" i="4"/>
  <c r="U1154" i="4"/>
  <c r="T1154" i="4"/>
  <c r="AA1153" i="4"/>
  <c r="Z1153" i="4"/>
  <c r="Y1153" i="4"/>
  <c r="X1153" i="4"/>
  <c r="W1153" i="4"/>
  <c r="V1153" i="4"/>
  <c r="U1153" i="4"/>
  <c r="T1153" i="4"/>
  <c r="AA1152" i="4"/>
  <c r="Z1152" i="4"/>
  <c r="Y1152" i="4"/>
  <c r="X1152" i="4"/>
  <c r="W1152" i="4"/>
  <c r="V1152" i="4"/>
  <c r="U1152" i="4"/>
  <c r="T1152" i="4"/>
  <c r="AA1151" i="4"/>
  <c r="Z1151" i="4"/>
  <c r="Y1151" i="4"/>
  <c r="X1151" i="4"/>
  <c r="W1151" i="4"/>
  <c r="V1151" i="4"/>
  <c r="U1151" i="4"/>
  <c r="T1151" i="4"/>
  <c r="AA1150" i="4"/>
  <c r="Z1150" i="4"/>
  <c r="Y1150" i="4"/>
  <c r="X1150" i="4"/>
  <c r="W1150" i="4"/>
  <c r="V1150" i="4"/>
  <c r="U1150" i="4"/>
  <c r="T1150" i="4"/>
  <c r="AA1149" i="4"/>
  <c r="Z1149" i="4"/>
  <c r="Y1149" i="4"/>
  <c r="X1149" i="4"/>
  <c r="W1149" i="4"/>
  <c r="V1149" i="4"/>
  <c r="U1149" i="4"/>
  <c r="T1149" i="4"/>
  <c r="AA1148" i="4"/>
  <c r="Z1148" i="4"/>
  <c r="Y1148" i="4"/>
  <c r="X1148" i="4"/>
  <c r="W1148" i="4"/>
  <c r="V1148" i="4"/>
  <c r="U1148" i="4"/>
  <c r="T1148" i="4"/>
  <c r="AA1147" i="4"/>
  <c r="Z1147" i="4"/>
  <c r="Y1147" i="4"/>
  <c r="X1147" i="4"/>
  <c r="W1147" i="4"/>
  <c r="V1147" i="4"/>
  <c r="U1147" i="4"/>
  <c r="T1147" i="4"/>
  <c r="AA1146" i="4"/>
  <c r="Z1146" i="4"/>
  <c r="Y1146" i="4"/>
  <c r="X1146" i="4"/>
  <c r="W1146" i="4"/>
  <c r="V1146" i="4"/>
  <c r="U1146" i="4"/>
  <c r="T1146" i="4"/>
  <c r="AA1145" i="4"/>
  <c r="Z1145" i="4"/>
  <c r="Y1145" i="4"/>
  <c r="X1145" i="4"/>
  <c r="W1145" i="4"/>
  <c r="V1145" i="4"/>
  <c r="U1145" i="4"/>
  <c r="T1145" i="4"/>
  <c r="AA1144" i="4"/>
  <c r="Z1144" i="4"/>
  <c r="Y1144" i="4"/>
  <c r="X1144" i="4"/>
  <c r="W1144" i="4"/>
  <c r="V1144" i="4"/>
  <c r="U1144" i="4"/>
  <c r="T1144" i="4"/>
  <c r="AA1143" i="4"/>
  <c r="Z1143" i="4"/>
  <c r="Y1143" i="4"/>
  <c r="X1143" i="4"/>
  <c r="W1143" i="4"/>
  <c r="V1143" i="4"/>
  <c r="U1143" i="4"/>
  <c r="T1143" i="4"/>
  <c r="AA1142" i="4"/>
  <c r="Z1142" i="4"/>
  <c r="Y1142" i="4"/>
  <c r="X1142" i="4"/>
  <c r="W1142" i="4"/>
  <c r="V1142" i="4"/>
  <c r="U1142" i="4"/>
  <c r="T1142" i="4"/>
  <c r="AA1141" i="4"/>
  <c r="Z1141" i="4"/>
  <c r="Y1141" i="4"/>
  <c r="X1141" i="4"/>
  <c r="W1141" i="4"/>
  <c r="V1141" i="4"/>
  <c r="U1141" i="4"/>
  <c r="T1141" i="4"/>
  <c r="AA1140" i="4"/>
  <c r="Z1140" i="4"/>
  <c r="Y1140" i="4"/>
  <c r="X1140" i="4"/>
  <c r="W1140" i="4"/>
  <c r="V1140" i="4"/>
  <c r="U1140" i="4"/>
  <c r="T1140" i="4"/>
  <c r="AA1139" i="4"/>
  <c r="Z1139" i="4"/>
  <c r="Y1139" i="4"/>
  <c r="X1139" i="4"/>
  <c r="W1139" i="4"/>
  <c r="V1139" i="4"/>
  <c r="U1139" i="4"/>
  <c r="T1139" i="4"/>
  <c r="AA1138" i="4"/>
  <c r="Z1138" i="4"/>
  <c r="Y1138" i="4"/>
  <c r="X1138" i="4"/>
  <c r="W1138" i="4"/>
  <c r="V1138" i="4"/>
  <c r="U1138" i="4"/>
  <c r="T1138" i="4"/>
  <c r="AA1137" i="4"/>
  <c r="Z1137" i="4"/>
  <c r="Y1137" i="4"/>
  <c r="X1137" i="4"/>
  <c r="W1137" i="4"/>
  <c r="V1137" i="4"/>
  <c r="U1137" i="4"/>
  <c r="T1137" i="4"/>
  <c r="AA1136" i="4"/>
  <c r="Z1136" i="4"/>
  <c r="Y1136" i="4"/>
  <c r="X1136" i="4"/>
  <c r="W1136" i="4"/>
  <c r="V1136" i="4"/>
  <c r="U1136" i="4"/>
  <c r="T1136" i="4"/>
  <c r="AA1135" i="4"/>
  <c r="Z1135" i="4"/>
  <c r="Y1135" i="4"/>
  <c r="X1135" i="4"/>
  <c r="W1135" i="4"/>
  <c r="V1135" i="4"/>
  <c r="U1135" i="4"/>
  <c r="T1135" i="4"/>
  <c r="AA1134" i="4"/>
  <c r="Z1134" i="4"/>
  <c r="Y1134" i="4"/>
  <c r="X1134" i="4"/>
  <c r="W1134" i="4"/>
  <c r="V1134" i="4"/>
  <c r="U1134" i="4"/>
  <c r="T1134" i="4"/>
  <c r="AA1133" i="4"/>
  <c r="Z1133" i="4"/>
  <c r="Y1133" i="4"/>
  <c r="X1133" i="4"/>
  <c r="W1133" i="4"/>
  <c r="V1133" i="4"/>
  <c r="U1133" i="4"/>
  <c r="T1133" i="4"/>
  <c r="AA1132" i="4"/>
  <c r="Z1132" i="4"/>
  <c r="Y1132" i="4"/>
  <c r="X1132" i="4"/>
  <c r="W1132" i="4"/>
  <c r="V1132" i="4"/>
  <c r="U1132" i="4"/>
  <c r="T1132" i="4"/>
  <c r="AA1131" i="4"/>
  <c r="Z1131" i="4"/>
  <c r="Y1131" i="4"/>
  <c r="X1131" i="4"/>
  <c r="W1131" i="4"/>
  <c r="V1131" i="4"/>
  <c r="U1131" i="4"/>
  <c r="T1131" i="4"/>
  <c r="AA1130" i="4"/>
  <c r="Z1130" i="4"/>
  <c r="Y1130" i="4"/>
  <c r="X1130" i="4"/>
  <c r="W1130" i="4"/>
  <c r="V1130" i="4"/>
  <c r="U1130" i="4"/>
  <c r="T1130" i="4"/>
  <c r="AA1129" i="4"/>
  <c r="Z1129" i="4"/>
  <c r="Y1129" i="4"/>
  <c r="X1129" i="4"/>
  <c r="W1129" i="4"/>
  <c r="V1129" i="4"/>
  <c r="U1129" i="4"/>
  <c r="T1129" i="4"/>
  <c r="AA1128" i="4"/>
  <c r="Z1128" i="4"/>
  <c r="Y1128" i="4"/>
  <c r="X1128" i="4"/>
  <c r="W1128" i="4"/>
  <c r="V1128" i="4"/>
  <c r="U1128" i="4"/>
  <c r="T1128" i="4"/>
  <c r="AA1127" i="4"/>
  <c r="Z1127" i="4"/>
  <c r="Y1127" i="4"/>
  <c r="X1127" i="4"/>
  <c r="W1127" i="4"/>
  <c r="V1127" i="4"/>
  <c r="U1127" i="4"/>
  <c r="T1127" i="4"/>
  <c r="AA1126" i="4"/>
  <c r="Z1126" i="4"/>
  <c r="Y1126" i="4"/>
  <c r="X1126" i="4"/>
  <c r="W1126" i="4"/>
  <c r="V1126" i="4"/>
  <c r="U1126" i="4"/>
  <c r="T1126" i="4"/>
  <c r="AA1125" i="4"/>
  <c r="Z1125" i="4"/>
  <c r="Y1125" i="4"/>
  <c r="X1125" i="4"/>
  <c r="W1125" i="4"/>
  <c r="V1125" i="4"/>
  <c r="U1125" i="4"/>
  <c r="T1125" i="4"/>
  <c r="AA1124" i="4"/>
  <c r="Z1124" i="4"/>
  <c r="Y1124" i="4"/>
  <c r="X1124" i="4"/>
  <c r="W1124" i="4"/>
  <c r="V1124" i="4"/>
  <c r="U1124" i="4"/>
  <c r="T1124" i="4"/>
  <c r="AA1123" i="4"/>
  <c r="Z1123" i="4"/>
  <c r="Y1123" i="4"/>
  <c r="X1123" i="4"/>
  <c r="W1123" i="4"/>
  <c r="V1123" i="4"/>
  <c r="U1123" i="4"/>
  <c r="T1123" i="4"/>
  <c r="AA1122" i="4"/>
  <c r="Z1122" i="4"/>
  <c r="Y1122" i="4"/>
  <c r="X1122" i="4"/>
  <c r="W1122" i="4"/>
  <c r="V1122" i="4"/>
  <c r="U1122" i="4"/>
  <c r="T1122" i="4"/>
  <c r="AA1121" i="4"/>
  <c r="Z1121" i="4"/>
  <c r="Y1121" i="4"/>
  <c r="X1121" i="4"/>
  <c r="W1121" i="4"/>
  <c r="V1121" i="4"/>
  <c r="U1121" i="4"/>
  <c r="T1121" i="4"/>
  <c r="AA1120" i="4"/>
  <c r="Z1120" i="4"/>
  <c r="Y1120" i="4"/>
  <c r="X1120" i="4"/>
  <c r="W1120" i="4"/>
  <c r="V1120" i="4"/>
  <c r="U1120" i="4"/>
  <c r="T1120" i="4"/>
  <c r="AA1119" i="4"/>
  <c r="Z1119" i="4"/>
  <c r="Y1119" i="4"/>
  <c r="X1119" i="4"/>
  <c r="W1119" i="4"/>
  <c r="V1119" i="4"/>
  <c r="U1119" i="4"/>
  <c r="T1119" i="4"/>
  <c r="AA1118" i="4"/>
  <c r="Z1118" i="4"/>
  <c r="Y1118" i="4"/>
  <c r="X1118" i="4"/>
  <c r="W1118" i="4"/>
  <c r="V1118" i="4"/>
  <c r="U1118" i="4"/>
  <c r="T1118" i="4"/>
  <c r="AA1117" i="4"/>
  <c r="Z1117" i="4"/>
  <c r="Y1117" i="4"/>
  <c r="X1117" i="4"/>
  <c r="W1117" i="4"/>
  <c r="V1117" i="4"/>
  <c r="U1117" i="4"/>
  <c r="T1117" i="4"/>
  <c r="AA1116" i="4"/>
  <c r="Z1116" i="4"/>
  <c r="Y1116" i="4"/>
  <c r="X1116" i="4"/>
  <c r="W1116" i="4"/>
  <c r="V1116" i="4"/>
  <c r="U1116" i="4"/>
  <c r="T1116" i="4"/>
  <c r="AA1115" i="4"/>
  <c r="Z1115" i="4"/>
  <c r="Y1115" i="4"/>
  <c r="X1115" i="4"/>
  <c r="W1115" i="4"/>
  <c r="V1115" i="4"/>
  <c r="U1115" i="4"/>
  <c r="T1115" i="4"/>
  <c r="AA1114" i="4"/>
  <c r="Z1114" i="4"/>
  <c r="Y1114" i="4"/>
  <c r="X1114" i="4"/>
  <c r="W1114" i="4"/>
  <c r="V1114" i="4"/>
  <c r="U1114" i="4"/>
  <c r="T1114" i="4"/>
  <c r="AA1113" i="4"/>
  <c r="Z1113" i="4"/>
  <c r="Y1113" i="4"/>
  <c r="X1113" i="4"/>
  <c r="W1113" i="4"/>
  <c r="V1113" i="4"/>
  <c r="U1113" i="4"/>
  <c r="T1113" i="4"/>
  <c r="AA1112" i="4"/>
  <c r="Z1112" i="4"/>
  <c r="Y1112" i="4"/>
  <c r="X1112" i="4"/>
  <c r="W1112" i="4"/>
  <c r="V1112" i="4"/>
  <c r="U1112" i="4"/>
  <c r="T1112" i="4"/>
  <c r="AA1111" i="4"/>
  <c r="Z1111" i="4"/>
  <c r="Y1111" i="4"/>
  <c r="X1111" i="4"/>
  <c r="W1111" i="4"/>
  <c r="V1111" i="4"/>
  <c r="U1111" i="4"/>
  <c r="T1111" i="4"/>
  <c r="AA1110" i="4"/>
  <c r="Z1110" i="4"/>
  <c r="Y1110" i="4"/>
  <c r="X1110" i="4"/>
  <c r="W1110" i="4"/>
  <c r="V1110" i="4"/>
  <c r="U1110" i="4"/>
  <c r="T1110" i="4"/>
  <c r="AA1109" i="4"/>
  <c r="Z1109" i="4"/>
  <c r="Y1109" i="4"/>
  <c r="X1109" i="4"/>
  <c r="W1109" i="4"/>
  <c r="V1109" i="4"/>
  <c r="U1109" i="4"/>
  <c r="T1109" i="4"/>
  <c r="AA1108" i="4"/>
  <c r="Z1108" i="4"/>
  <c r="Y1108" i="4"/>
  <c r="X1108" i="4"/>
  <c r="W1108" i="4"/>
  <c r="V1108" i="4"/>
  <c r="U1108" i="4"/>
  <c r="T1108" i="4"/>
  <c r="AA1107" i="4"/>
  <c r="Z1107" i="4"/>
  <c r="Y1107" i="4"/>
  <c r="X1107" i="4"/>
  <c r="W1107" i="4"/>
  <c r="V1107" i="4"/>
  <c r="U1107" i="4"/>
  <c r="T1107" i="4"/>
  <c r="AA1106" i="4"/>
  <c r="Z1106" i="4"/>
  <c r="Y1106" i="4"/>
  <c r="X1106" i="4"/>
  <c r="W1106" i="4"/>
  <c r="V1106" i="4"/>
  <c r="U1106" i="4"/>
  <c r="T1106" i="4"/>
  <c r="AA1105" i="4"/>
  <c r="Z1105" i="4"/>
  <c r="Y1105" i="4"/>
  <c r="X1105" i="4"/>
  <c r="W1105" i="4"/>
  <c r="V1105" i="4"/>
  <c r="U1105" i="4"/>
  <c r="T1105" i="4"/>
  <c r="AA1104" i="4"/>
  <c r="Z1104" i="4"/>
  <c r="Y1104" i="4"/>
  <c r="X1104" i="4"/>
  <c r="W1104" i="4"/>
  <c r="V1104" i="4"/>
  <c r="U1104" i="4"/>
  <c r="T1104" i="4"/>
  <c r="AA1103" i="4"/>
  <c r="Z1103" i="4"/>
  <c r="Y1103" i="4"/>
  <c r="X1103" i="4"/>
  <c r="W1103" i="4"/>
  <c r="V1103" i="4"/>
  <c r="U1103" i="4"/>
  <c r="T1103" i="4"/>
  <c r="AA1102" i="4"/>
  <c r="Z1102" i="4"/>
  <c r="Y1102" i="4"/>
  <c r="X1102" i="4"/>
  <c r="W1102" i="4"/>
  <c r="V1102" i="4"/>
  <c r="U1102" i="4"/>
  <c r="T1102" i="4"/>
  <c r="AA1101" i="4"/>
  <c r="Z1101" i="4"/>
  <c r="Y1101" i="4"/>
  <c r="X1101" i="4"/>
  <c r="W1101" i="4"/>
  <c r="V1101" i="4"/>
  <c r="U1101" i="4"/>
  <c r="T1101" i="4"/>
  <c r="AA1100" i="4"/>
  <c r="Z1100" i="4"/>
  <c r="Y1100" i="4"/>
  <c r="X1100" i="4"/>
  <c r="W1100" i="4"/>
  <c r="V1100" i="4"/>
  <c r="U1100" i="4"/>
  <c r="T1100" i="4"/>
  <c r="AA1099" i="4"/>
  <c r="Z1099" i="4"/>
  <c r="Y1099" i="4"/>
  <c r="X1099" i="4"/>
  <c r="W1099" i="4"/>
  <c r="V1099" i="4"/>
  <c r="U1099" i="4"/>
  <c r="T1099" i="4"/>
  <c r="AA1098" i="4"/>
  <c r="Z1098" i="4"/>
  <c r="Y1098" i="4"/>
  <c r="X1098" i="4"/>
  <c r="W1098" i="4"/>
  <c r="V1098" i="4"/>
  <c r="U1098" i="4"/>
  <c r="T1098" i="4"/>
  <c r="AA1097" i="4"/>
  <c r="Z1097" i="4"/>
  <c r="Y1097" i="4"/>
  <c r="X1097" i="4"/>
  <c r="W1097" i="4"/>
  <c r="V1097" i="4"/>
  <c r="U1097" i="4"/>
  <c r="T1097" i="4"/>
  <c r="AA1096" i="4"/>
  <c r="Z1096" i="4"/>
  <c r="Y1096" i="4"/>
  <c r="X1096" i="4"/>
  <c r="W1096" i="4"/>
  <c r="V1096" i="4"/>
  <c r="U1096" i="4"/>
  <c r="T1096" i="4"/>
  <c r="AA1095" i="4"/>
  <c r="Z1095" i="4"/>
  <c r="Y1095" i="4"/>
  <c r="X1095" i="4"/>
  <c r="W1095" i="4"/>
  <c r="V1095" i="4"/>
  <c r="U1095" i="4"/>
  <c r="T1095" i="4"/>
  <c r="AA1094" i="4"/>
  <c r="Z1094" i="4"/>
  <c r="Y1094" i="4"/>
  <c r="X1094" i="4"/>
  <c r="W1094" i="4"/>
  <c r="V1094" i="4"/>
  <c r="U1094" i="4"/>
  <c r="T1094" i="4"/>
  <c r="AA1093" i="4"/>
  <c r="Z1093" i="4"/>
  <c r="Y1093" i="4"/>
  <c r="X1093" i="4"/>
  <c r="W1093" i="4"/>
  <c r="V1093" i="4"/>
  <c r="U1093" i="4"/>
  <c r="T1093" i="4"/>
  <c r="AA1092" i="4"/>
  <c r="Z1092" i="4"/>
  <c r="Y1092" i="4"/>
  <c r="X1092" i="4"/>
  <c r="W1092" i="4"/>
  <c r="V1092" i="4"/>
  <c r="U1092" i="4"/>
  <c r="T1092" i="4"/>
  <c r="AA1091" i="4"/>
  <c r="Z1091" i="4"/>
  <c r="Y1091" i="4"/>
  <c r="X1091" i="4"/>
  <c r="W1091" i="4"/>
  <c r="V1091" i="4"/>
  <c r="U1091" i="4"/>
  <c r="T1091" i="4"/>
  <c r="AA1090" i="4"/>
  <c r="Z1090" i="4"/>
  <c r="Y1090" i="4"/>
  <c r="X1090" i="4"/>
  <c r="W1090" i="4"/>
  <c r="V1090" i="4"/>
  <c r="U1090" i="4"/>
  <c r="T1090" i="4"/>
  <c r="AA1089" i="4"/>
  <c r="Z1089" i="4"/>
  <c r="Y1089" i="4"/>
  <c r="X1089" i="4"/>
  <c r="W1089" i="4"/>
  <c r="V1089" i="4"/>
  <c r="U1089" i="4"/>
  <c r="T1089" i="4"/>
  <c r="AA1088" i="4"/>
  <c r="Z1088" i="4"/>
  <c r="Y1088" i="4"/>
  <c r="X1088" i="4"/>
  <c r="W1088" i="4"/>
  <c r="V1088" i="4"/>
  <c r="U1088" i="4"/>
  <c r="T1088" i="4"/>
  <c r="AA1087" i="4"/>
  <c r="Z1087" i="4"/>
  <c r="Y1087" i="4"/>
  <c r="X1087" i="4"/>
  <c r="W1087" i="4"/>
  <c r="V1087" i="4"/>
  <c r="U1087" i="4"/>
  <c r="T1087" i="4"/>
  <c r="AA1086" i="4"/>
  <c r="Z1086" i="4"/>
  <c r="Y1086" i="4"/>
  <c r="X1086" i="4"/>
  <c r="W1086" i="4"/>
  <c r="V1086" i="4"/>
  <c r="U1086" i="4"/>
  <c r="T1086" i="4"/>
  <c r="AA1085" i="4"/>
  <c r="Z1085" i="4"/>
  <c r="Y1085" i="4"/>
  <c r="X1085" i="4"/>
  <c r="W1085" i="4"/>
  <c r="V1085" i="4"/>
  <c r="U1085" i="4"/>
  <c r="T1085" i="4"/>
  <c r="AA1084" i="4"/>
  <c r="Z1084" i="4"/>
  <c r="Y1084" i="4"/>
  <c r="X1084" i="4"/>
  <c r="W1084" i="4"/>
  <c r="V1084" i="4"/>
  <c r="U1084" i="4"/>
  <c r="T1084" i="4"/>
  <c r="AA1083" i="4"/>
  <c r="Z1083" i="4"/>
  <c r="Y1083" i="4"/>
  <c r="X1083" i="4"/>
  <c r="W1083" i="4"/>
  <c r="V1083" i="4"/>
  <c r="U1083" i="4"/>
  <c r="T1083" i="4"/>
  <c r="AA1082" i="4"/>
  <c r="Z1082" i="4"/>
  <c r="Y1082" i="4"/>
  <c r="X1082" i="4"/>
  <c r="W1082" i="4"/>
  <c r="V1082" i="4"/>
  <c r="U1082" i="4"/>
  <c r="T1082" i="4"/>
  <c r="AA1081" i="4"/>
  <c r="Z1081" i="4"/>
  <c r="Y1081" i="4"/>
  <c r="X1081" i="4"/>
  <c r="W1081" i="4"/>
  <c r="V1081" i="4"/>
  <c r="U1081" i="4"/>
  <c r="T1081" i="4"/>
  <c r="AA1080" i="4"/>
  <c r="Z1080" i="4"/>
  <c r="Y1080" i="4"/>
  <c r="X1080" i="4"/>
  <c r="W1080" i="4"/>
  <c r="V1080" i="4"/>
  <c r="U1080" i="4"/>
  <c r="T1080" i="4"/>
  <c r="AA1079" i="4"/>
  <c r="Z1079" i="4"/>
  <c r="Y1079" i="4"/>
  <c r="X1079" i="4"/>
  <c r="W1079" i="4"/>
  <c r="V1079" i="4"/>
  <c r="U1079" i="4"/>
  <c r="T1079" i="4"/>
  <c r="AA1078" i="4"/>
  <c r="Z1078" i="4"/>
  <c r="Y1078" i="4"/>
  <c r="X1078" i="4"/>
  <c r="W1078" i="4"/>
  <c r="V1078" i="4"/>
  <c r="U1078" i="4"/>
  <c r="T1078" i="4"/>
  <c r="AA1077" i="4"/>
  <c r="Z1077" i="4"/>
  <c r="Y1077" i="4"/>
  <c r="X1077" i="4"/>
  <c r="W1077" i="4"/>
  <c r="V1077" i="4"/>
  <c r="U1077" i="4"/>
  <c r="T1077" i="4"/>
  <c r="AA1076" i="4"/>
  <c r="Z1076" i="4"/>
  <c r="Y1076" i="4"/>
  <c r="X1076" i="4"/>
  <c r="W1076" i="4"/>
  <c r="V1076" i="4"/>
  <c r="U1076" i="4"/>
  <c r="T1076" i="4"/>
  <c r="AA1075" i="4"/>
  <c r="Z1075" i="4"/>
  <c r="Y1075" i="4"/>
  <c r="X1075" i="4"/>
  <c r="W1075" i="4"/>
  <c r="V1075" i="4"/>
  <c r="U1075" i="4"/>
  <c r="T1075" i="4"/>
  <c r="AA1074" i="4"/>
  <c r="Z1074" i="4"/>
  <c r="Y1074" i="4"/>
  <c r="X1074" i="4"/>
  <c r="W1074" i="4"/>
  <c r="V1074" i="4"/>
  <c r="U1074" i="4"/>
  <c r="T1074" i="4"/>
  <c r="AA1073" i="4"/>
  <c r="Z1073" i="4"/>
  <c r="Y1073" i="4"/>
  <c r="X1073" i="4"/>
  <c r="W1073" i="4"/>
  <c r="V1073" i="4"/>
  <c r="U1073" i="4"/>
  <c r="T1073" i="4"/>
  <c r="AA1072" i="4"/>
  <c r="Z1072" i="4"/>
  <c r="Y1072" i="4"/>
  <c r="X1072" i="4"/>
  <c r="W1072" i="4"/>
  <c r="V1072" i="4"/>
  <c r="U1072" i="4"/>
  <c r="T1072" i="4"/>
  <c r="AA1071" i="4"/>
  <c r="Z1071" i="4"/>
  <c r="Y1071" i="4"/>
  <c r="X1071" i="4"/>
  <c r="W1071" i="4"/>
  <c r="V1071" i="4"/>
  <c r="U1071" i="4"/>
  <c r="T1071" i="4"/>
  <c r="AA1070" i="4"/>
  <c r="Z1070" i="4"/>
  <c r="Y1070" i="4"/>
  <c r="X1070" i="4"/>
  <c r="W1070" i="4"/>
  <c r="V1070" i="4"/>
  <c r="U1070" i="4"/>
  <c r="T1070" i="4"/>
  <c r="AA1069" i="4"/>
  <c r="Z1069" i="4"/>
  <c r="Y1069" i="4"/>
  <c r="X1069" i="4"/>
  <c r="W1069" i="4"/>
  <c r="V1069" i="4"/>
  <c r="U1069" i="4"/>
  <c r="T1069" i="4"/>
  <c r="AA1068" i="4"/>
  <c r="Z1068" i="4"/>
  <c r="Y1068" i="4"/>
  <c r="X1068" i="4"/>
  <c r="W1068" i="4"/>
  <c r="V1068" i="4"/>
  <c r="U1068" i="4"/>
  <c r="T1068" i="4"/>
  <c r="AA1067" i="4"/>
  <c r="Z1067" i="4"/>
  <c r="Y1067" i="4"/>
  <c r="X1067" i="4"/>
  <c r="W1067" i="4"/>
  <c r="V1067" i="4"/>
  <c r="U1067" i="4"/>
  <c r="T1067" i="4"/>
  <c r="AA1066" i="4"/>
  <c r="Z1066" i="4"/>
  <c r="Y1066" i="4"/>
  <c r="X1066" i="4"/>
  <c r="W1066" i="4"/>
  <c r="V1066" i="4"/>
  <c r="U1066" i="4"/>
  <c r="T1066" i="4"/>
  <c r="AA1065" i="4"/>
  <c r="Z1065" i="4"/>
  <c r="Y1065" i="4"/>
  <c r="X1065" i="4"/>
  <c r="W1065" i="4"/>
  <c r="V1065" i="4"/>
  <c r="U1065" i="4"/>
  <c r="T1065" i="4"/>
  <c r="AA1064" i="4"/>
  <c r="Z1064" i="4"/>
  <c r="Y1064" i="4"/>
  <c r="X1064" i="4"/>
  <c r="W1064" i="4"/>
  <c r="V1064" i="4"/>
  <c r="U1064" i="4"/>
  <c r="T1064" i="4"/>
  <c r="AA1063" i="4"/>
  <c r="Z1063" i="4"/>
  <c r="Y1063" i="4"/>
  <c r="X1063" i="4"/>
  <c r="W1063" i="4"/>
  <c r="V1063" i="4"/>
  <c r="U1063" i="4"/>
  <c r="T1063" i="4"/>
  <c r="AA1062" i="4"/>
  <c r="Z1062" i="4"/>
  <c r="Y1062" i="4"/>
  <c r="X1062" i="4"/>
  <c r="W1062" i="4"/>
  <c r="V1062" i="4"/>
  <c r="U1062" i="4"/>
  <c r="T1062" i="4"/>
  <c r="AA1061" i="4"/>
  <c r="Z1061" i="4"/>
  <c r="Y1061" i="4"/>
  <c r="X1061" i="4"/>
  <c r="W1061" i="4"/>
  <c r="V1061" i="4"/>
  <c r="U1061" i="4"/>
  <c r="T1061" i="4"/>
  <c r="AA1060" i="4"/>
  <c r="Z1060" i="4"/>
  <c r="Y1060" i="4"/>
  <c r="X1060" i="4"/>
  <c r="W1060" i="4"/>
  <c r="V1060" i="4"/>
  <c r="U1060" i="4"/>
  <c r="T1060" i="4"/>
  <c r="AA1059" i="4"/>
  <c r="Z1059" i="4"/>
  <c r="Y1059" i="4"/>
  <c r="X1059" i="4"/>
  <c r="W1059" i="4"/>
  <c r="V1059" i="4"/>
  <c r="U1059" i="4"/>
  <c r="T1059" i="4"/>
  <c r="AA1058" i="4"/>
  <c r="Z1058" i="4"/>
  <c r="Y1058" i="4"/>
  <c r="X1058" i="4"/>
  <c r="W1058" i="4"/>
  <c r="V1058" i="4"/>
  <c r="U1058" i="4"/>
  <c r="T1058" i="4"/>
  <c r="AA1057" i="4"/>
  <c r="Z1057" i="4"/>
  <c r="Y1057" i="4"/>
  <c r="X1057" i="4"/>
  <c r="W1057" i="4"/>
  <c r="V1057" i="4"/>
  <c r="U1057" i="4"/>
  <c r="T1057" i="4"/>
  <c r="AA1056" i="4"/>
  <c r="Z1056" i="4"/>
  <c r="Y1056" i="4"/>
  <c r="X1056" i="4"/>
  <c r="W1056" i="4"/>
  <c r="V1056" i="4"/>
  <c r="U1056" i="4"/>
  <c r="T1056" i="4"/>
  <c r="AA1055" i="4"/>
  <c r="Z1055" i="4"/>
  <c r="Y1055" i="4"/>
  <c r="X1055" i="4"/>
  <c r="W1055" i="4"/>
  <c r="V1055" i="4"/>
  <c r="U1055" i="4"/>
  <c r="T1055" i="4"/>
  <c r="AA1054" i="4"/>
  <c r="Z1054" i="4"/>
  <c r="Y1054" i="4"/>
  <c r="X1054" i="4"/>
  <c r="W1054" i="4"/>
  <c r="V1054" i="4"/>
  <c r="U1054" i="4"/>
  <c r="T1054" i="4"/>
  <c r="AA1053" i="4"/>
  <c r="Z1053" i="4"/>
  <c r="Y1053" i="4"/>
  <c r="X1053" i="4"/>
  <c r="W1053" i="4"/>
  <c r="V1053" i="4"/>
  <c r="U1053" i="4"/>
  <c r="T1053" i="4"/>
  <c r="AA1052" i="4"/>
  <c r="Z1052" i="4"/>
  <c r="Y1052" i="4"/>
  <c r="X1052" i="4"/>
  <c r="W1052" i="4"/>
  <c r="V1052" i="4"/>
  <c r="U1052" i="4"/>
  <c r="T1052" i="4"/>
  <c r="AA1051" i="4"/>
  <c r="Z1051" i="4"/>
  <c r="Y1051" i="4"/>
  <c r="X1051" i="4"/>
  <c r="W1051" i="4"/>
  <c r="V1051" i="4"/>
  <c r="U1051" i="4"/>
  <c r="T1051" i="4"/>
  <c r="AA1050" i="4"/>
  <c r="Z1050" i="4"/>
  <c r="Y1050" i="4"/>
  <c r="X1050" i="4"/>
  <c r="W1050" i="4"/>
  <c r="V1050" i="4"/>
  <c r="U1050" i="4"/>
  <c r="T1050" i="4"/>
  <c r="AA1049" i="4"/>
  <c r="Z1049" i="4"/>
  <c r="Y1049" i="4"/>
  <c r="X1049" i="4"/>
  <c r="W1049" i="4"/>
  <c r="V1049" i="4"/>
  <c r="U1049" i="4"/>
  <c r="T1049" i="4"/>
  <c r="AA1048" i="4"/>
  <c r="Z1048" i="4"/>
  <c r="Y1048" i="4"/>
  <c r="X1048" i="4"/>
  <c r="W1048" i="4"/>
  <c r="V1048" i="4"/>
  <c r="U1048" i="4"/>
  <c r="T1048" i="4"/>
  <c r="AA1047" i="4"/>
  <c r="Z1047" i="4"/>
  <c r="Y1047" i="4"/>
  <c r="X1047" i="4"/>
  <c r="W1047" i="4"/>
  <c r="V1047" i="4"/>
  <c r="U1047" i="4"/>
  <c r="T1047" i="4"/>
  <c r="AA1046" i="4"/>
  <c r="Z1046" i="4"/>
  <c r="Y1046" i="4"/>
  <c r="X1046" i="4"/>
  <c r="W1046" i="4"/>
  <c r="V1046" i="4"/>
  <c r="U1046" i="4"/>
  <c r="T1046" i="4"/>
  <c r="AA1045" i="4"/>
  <c r="Z1045" i="4"/>
  <c r="Y1045" i="4"/>
  <c r="X1045" i="4"/>
  <c r="W1045" i="4"/>
  <c r="V1045" i="4"/>
  <c r="U1045" i="4"/>
  <c r="T1045" i="4"/>
  <c r="AA1044" i="4"/>
  <c r="Z1044" i="4"/>
  <c r="Y1044" i="4"/>
  <c r="X1044" i="4"/>
  <c r="W1044" i="4"/>
  <c r="V1044" i="4"/>
  <c r="U1044" i="4"/>
  <c r="T1044" i="4"/>
  <c r="AA1043" i="4"/>
  <c r="Z1043" i="4"/>
  <c r="Y1043" i="4"/>
  <c r="X1043" i="4"/>
  <c r="W1043" i="4"/>
  <c r="V1043" i="4"/>
  <c r="U1043" i="4"/>
  <c r="T1043" i="4"/>
  <c r="AA1042" i="4"/>
  <c r="Z1042" i="4"/>
  <c r="Y1042" i="4"/>
  <c r="X1042" i="4"/>
  <c r="W1042" i="4"/>
  <c r="V1042" i="4"/>
  <c r="U1042" i="4"/>
  <c r="T1042" i="4"/>
  <c r="AA1041" i="4"/>
  <c r="Z1041" i="4"/>
  <c r="Y1041" i="4"/>
  <c r="X1041" i="4"/>
  <c r="W1041" i="4"/>
  <c r="V1041" i="4"/>
  <c r="U1041" i="4"/>
  <c r="T1041" i="4"/>
  <c r="AA1040" i="4"/>
  <c r="Z1040" i="4"/>
  <c r="Y1040" i="4"/>
  <c r="X1040" i="4"/>
  <c r="W1040" i="4"/>
  <c r="V1040" i="4"/>
  <c r="U1040" i="4"/>
  <c r="T1040" i="4"/>
  <c r="AA1039" i="4"/>
  <c r="Z1039" i="4"/>
  <c r="Y1039" i="4"/>
  <c r="X1039" i="4"/>
  <c r="W1039" i="4"/>
  <c r="V1039" i="4"/>
  <c r="U1039" i="4"/>
  <c r="T1039" i="4"/>
  <c r="AA1038" i="4"/>
  <c r="Z1038" i="4"/>
  <c r="Y1038" i="4"/>
  <c r="X1038" i="4"/>
  <c r="W1038" i="4"/>
  <c r="V1038" i="4"/>
  <c r="U1038" i="4"/>
  <c r="T1038" i="4"/>
  <c r="AA1037" i="4"/>
  <c r="Z1037" i="4"/>
  <c r="Y1037" i="4"/>
  <c r="X1037" i="4"/>
  <c r="W1037" i="4"/>
  <c r="V1037" i="4"/>
  <c r="U1037" i="4"/>
  <c r="T1037" i="4"/>
  <c r="AA1036" i="4"/>
  <c r="Z1036" i="4"/>
  <c r="Y1036" i="4"/>
  <c r="X1036" i="4"/>
  <c r="W1036" i="4"/>
  <c r="V1036" i="4"/>
  <c r="U1036" i="4"/>
  <c r="T1036" i="4"/>
  <c r="AA1035" i="4"/>
  <c r="Z1035" i="4"/>
  <c r="Y1035" i="4"/>
  <c r="X1035" i="4"/>
  <c r="W1035" i="4"/>
  <c r="V1035" i="4"/>
  <c r="U1035" i="4"/>
  <c r="T1035" i="4"/>
  <c r="AA1034" i="4"/>
  <c r="Z1034" i="4"/>
  <c r="Y1034" i="4"/>
  <c r="X1034" i="4"/>
  <c r="W1034" i="4"/>
  <c r="V1034" i="4"/>
  <c r="U1034" i="4"/>
  <c r="T1034" i="4"/>
  <c r="AA1033" i="4"/>
  <c r="Z1033" i="4"/>
  <c r="Y1033" i="4"/>
  <c r="X1033" i="4"/>
  <c r="W1033" i="4"/>
  <c r="V1033" i="4"/>
  <c r="U1033" i="4"/>
  <c r="T1033" i="4"/>
  <c r="AA1032" i="4"/>
  <c r="Z1032" i="4"/>
  <c r="Y1032" i="4"/>
  <c r="X1032" i="4"/>
  <c r="W1032" i="4"/>
  <c r="V1032" i="4"/>
  <c r="U1032" i="4"/>
  <c r="T1032" i="4"/>
  <c r="AA1031" i="4"/>
  <c r="Z1031" i="4"/>
  <c r="Y1031" i="4"/>
  <c r="X1031" i="4"/>
  <c r="W1031" i="4"/>
  <c r="V1031" i="4"/>
  <c r="U1031" i="4"/>
  <c r="T1031" i="4"/>
  <c r="AA1030" i="4"/>
  <c r="Z1030" i="4"/>
  <c r="Y1030" i="4"/>
  <c r="X1030" i="4"/>
  <c r="W1030" i="4"/>
  <c r="V1030" i="4"/>
  <c r="U1030" i="4"/>
  <c r="T1030" i="4"/>
  <c r="AA1029" i="4"/>
  <c r="Z1029" i="4"/>
  <c r="Y1029" i="4"/>
  <c r="X1029" i="4"/>
  <c r="W1029" i="4"/>
  <c r="V1029" i="4"/>
  <c r="U1029" i="4"/>
  <c r="T1029" i="4"/>
  <c r="AA1028" i="4"/>
  <c r="Z1028" i="4"/>
  <c r="Y1028" i="4"/>
  <c r="X1028" i="4"/>
  <c r="W1028" i="4"/>
  <c r="V1028" i="4"/>
  <c r="U1028" i="4"/>
  <c r="T1028" i="4"/>
  <c r="AA1027" i="4"/>
  <c r="Z1027" i="4"/>
  <c r="Y1027" i="4"/>
  <c r="X1027" i="4"/>
  <c r="W1027" i="4"/>
  <c r="V1027" i="4"/>
  <c r="U1027" i="4"/>
  <c r="T1027" i="4"/>
  <c r="AA1026" i="4"/>
  <c r="Z1026" i="4"/>
  <c r="Y1026" i="4"/>
  <c r="X1026" i="4"/>
  <c r="W1026" i="4"/>
  <c r="V1026" i="4"/>
  <c r="U1026" i="4"/>
  <c r="T1026" i="4"/>
  <c r="AA1025" i="4"/>
  <c r="Z1025" i="4"/>
  <c r="Y1025" i="4"/>
  <c r="X1025" i="4"/>
  <c r="W1025" i="4"/>
  <c r="V1025" i="4"/>
  <c r="U1025" i="4"/>
  <c r="T1025" i="4"/>
  <c r="AA1024" i="4"/>
  <c r="Z1024" i="4"/>
  <c r="Y1024" i="4"/>
  <c r="X1024" i="4"/>
  <c r="W1024" i="4"/>
  <c r="V1024" i="4"/>
  <c r="U1024" i="4"/>
  <c r="T1024" i="4"/>
  <c r="AA1023" i="4"/>
  <c r="Z1023" i="4"/>
  <c r="Y1023" i="4"/>
  <c r="X1023" i="4"/>
  <c r="W1023" i="4"/>
  <c r="V1023" i="4"/>
  <c r="U1023" i="4"/>
  <c r="T1023" i="4"/>
  <c r="AA1022" i="4"/>
  <c r="Z1022" i="4"/>
  <c r="Y1022" i="4"/>
  <c r="X1022" i="4"/>
  <c r="W1022" i="4"/>
  <c r="V1022" i="4"/>
  <c r="U1022" i="4"/>
  <c r="T1022" i="4"/>
  <c r="AA1021" i="4"/>
  <c r="Z1021" i="4"/>
  <c r="Y1021" i="4"/>
  <c r="X1021" i="4"/>
  <c r="W1021" i="4"/>
  <c r="V1021" i="4"/>
  <c r="U1021" i="4"/>
  <c r="T1021" i="4"/>
  <c r="AA1020" i="4"/>
  <c r="Z1020" i="4"/>
  <c r="Y1020" i="4"/>
  <c r="X1020" i="4"/>
  <c r="W1020" i="4"/>
  <c r="V1020" i="4"/>
  <c r="U1020" i="4"/>
  <c r="T1020" i="4"/>
  <c r="AA1019" i="4"/>
  <c r="Z1019" i="4"/>
  <c r="Y1019" i="4"/>
  <c r="X1019" i="4"/>
  <c r="W1019" i="4"/>
  <c r="V1019" i="4"/>
  <c r="U1019" i="4"/>
  <c r="T1019" i="4"/>
  <c r="AA1018" i="4"/>
  <c r="Z1018" i="4"/>
  <c r="Y1018" i="4"/>
  <c r="X1018" i="4"/>
  <c r="W1018" i="4"/>
  <c r="V1018" i="4"/>
  <c r="U1018" i="4"/>
  <c r="T1018" i="4"/>
  <c r="AA1017" i="4"/>
  <c r="Z1017" i="4"/>
  <c r="Y1017" i="4"/>
  <c r="X1017" i="4"/>
  <c r="W1017" i="4"/>
  <c r="V1017" i="4"/>
  <c r="U1017" i="4"/>
  <c r="T1017" i="4"/>
  <c r="AA1016" i="4"/>
  <c r="Z1016" i="4"/>
  <c r="Y1016" i="4"/>
  <c r="X1016" i="4"/>
  <c r="W1016" i="4"/>
  <c r="V1016" i="4"/>
  <c r="U1016" i="4"/>
  <c r="T1016" i="4"/>
  <c r="AA1015" i="4"/>
  <c r="Z1015" i="4"/>
  <c r="Y1015" i="4"/>
  <c r="X1015" i="4"/>
  <c r="W1015" i="4"/>
  <c r="V1015" i="4"/>
  <c r="U1015" i="4"/>
  <c r="T1015" i="4"/>
  <c r="AA1014" i="4"/>
  <c r="Z1014" i="4"/>
  <c r="Y1014" i="4"/>
  <c r="X1014" i="4"/>
  <c r="W1014" i="4"/>
  <c r="V1014" i="4"/>
  <c r="U1014" i="4"/>
  <c r="T1014" i="4"/>
  <c r="AA1013" i="4"/>
  <c r="Z1013" i="4"/>
  <c r="Y1013" i="4"/>
  <c r="X1013" i="4"/>
  <c r="W1013" i="4"/>
  <c r="V1013" i="4"/>
  <c r="U1013" i="4"/>
  <c r="T1013" i="4"/>
  <c r="AA1012" i="4"/>
  <c r="Z1012" i="4"/>
  <c r="Y1012" i="4"/>
  <c r="X1012" i="4"/>
  <c r="W1012" i="4"/>
  <c r="V1012" i="4"/>
  <c r="U1012" i="4"/>
  <c r="T1012" i="4"/>
  <c r="AA1011" i="4"/>
  <c r="Z1011" i="4"/>
  <c r="Y1011" i="4"/>
  <c r="X1011" i="4"/>
  <c r="W1011" i="4"/>
  <c r="V1011" i="4"/>
  <c r="U1011" i="4"/>
  <c r="T1011" i="4"/>
  <c r="AA1010" i="4"/>
  <c r="Z1010" i="4"/>
  <c r="Y1010" i="4"/>
  <c r="X1010" i="4"/>
  <c r="W1010" i="4"/>
  <c r="V1010" i="4"/>
  <c r="U1010" i="4"/>
  <c r="T1010" i="4"/>
  <c r="AA1009" i="4"/>
  <c r="Z1009" i="4"/>
  <c r="Y1009" i="4"/>
  <c r="X1009" i="4"/>
  <c r="W1009" i="4"/>
  <c r="V1009" i="4"/>
  <c r="U1009" i="4"/>
  <c r="T1009" i="4"/>
  <c r="AA1008" i="4"/>
  <c r="Z1008" i="4"/>
  <c r="Y1008" i="4"/>
  <c r="X1008" i="4"/>
  <c r="W1008" i="4"/>
  <c r="V1008" i="4"/>
  <c r="U1008" i="4"/>
  <c r="T1008" i="4"/>
  <c r="AA1007" i="4"/>
  <c r="Z1007" i="4"/>
  <c r="Y1007" i="4"/>
  <c r="X1007" i="4"/>
  <c r="W1007" i="4"/>
  <c r="V1007" i="4"/>
  <c r="U1007" i="4"/>
  <c r="T1007" i="4"/>
  <c r="AA1006" i="4"/>
  <c r="Z1006" i="4"/>
  <c r="Y1006" i="4"/>
  <c r="X1006" i="4"/>
  <c r="W1006" i="4"/>
  <c r="V1006" i="4"/>
  <c r="U1006" i="4"/>
  <c r="T1006" i="4"/>
  <c r="AA1005" i="4"/>
  <c r="Z1005" i="4"/>
  <c r="Y1005" i="4"/>
  <c r="X1005" i="4"/>
  <c r="W1005" i="4"/>
  <c r="V1005" i="4"/>
  <c r="U1005" i="4"/>
  <c r="T1005" i="4"/>
  <c r="AA1004" i="4"/>
  <c r="Z1004" i="4"/>
  <c r="Y1004" i="4"/>
  <c r="X1004" i="4"/>
  <c r="W1004" i="4"/>
  <c r="V1004" i="4"/>
  <c r="U1004" i="4"/>
  <c r="T1004" i="4"/>
  <c r="AA1003" i="4"/>
  <c r="Z1003" i="4"/>
  <c r="Y1003" i="4"/>
  <c r="X1003" i="4"/>
  <c r="W1003" i="4"/>
  <c r="V1003" i="4"/>
  <c r="U1003" i="4"/>
  <c r="T1003" i="4"/>
  <c r="AA1002" i="4"/>
  <c r="Z1002" i="4"/>
  <c r="Y1002" i="4"/>
  <c r="X1002" i="4"/>
  <c r="W1002" i="4"/>
  <c r="V1002" i="4"/>
  <c r="U1002" i="4"/>
  <c r="T1002" i="4"/>
  <c r="AA1001" i="4"/>
  <c r="Z1001" i="4"/>
  <c r="Y1001" i="4"/>
  <c r="X1001" i="4"/>
  <c r="W1001" i="4"/>
  <c r="V1001" i="4"/>
  <c r="U1001" i="4"/>
  <c r="T1001" i="4"/>
  <c r="AA1000" i="4"/>
  <c r="Z1000" i="4"/>
  <c r="Y1000" i="4"/>
  <c r="X1000" i="4"/>
  <c r="W1000" i="4"/>
  <c r="V1000" i="4"/>
  <c r="U1000" i="4"/>
  <c r="T1000" i="4"/>
  <c r="AA999" i="4"/>
  <c r="Z999" i="4"/>
  <c r="Y999" i="4"/>
  <c r="X999" i="4"/>
  <c r="W999" i="4"/>
  <c r="V999" i="4"/>
  <c r="U999" i="4"/>
  <c r="T999" i="4"/>
  <c r="AA998" i="4"/>
  <c r="Z998" i="4"/>
  <c r="Y998" i="4"/>
  <c r="X998" i="4"/>
  <c r="W998" i="4"/>
  <c r="V998" i="4"/>
  <c r="U998" i="4"/>
  <c r="T998" i="4"/>
  <c r="AA997" i="4"/>
  <c r="Z997" i="4"/>
  <c r="Y997" i="4"/>
  <c r="X997" i="4"/>
  <c r="W997" i="4"/>
  <c r="V997" i="4"/>
  <c r="U997" i="4"/>
  <c r="T997" i="4"/>
  <c r="AA996" i="4"/>
  <c r="Z996" i="4"/>
  <c r="Y996" i="4"/>
  <c r="X996" i="4"/>
  <c r="W996" i="4"/>
  <c r="V996" i="4"/>
  <c r="U996" i="4"/>
  <c r="T996" i="4"/>
  <c r="AA995" i="4"/>
  <c r="Z995" i="4"/>
  <c r="Y995" i="4"/>
  <c r="X995" i="4"/>
  <c r="W995" i="4"/>
  <c r="V995" i="4"/>
  <c r="U995" i="4"/>
  <c r="T995" i="4"/>
  <c r="AA994" i="4"/>
  <c r="Z994" i="4"/>
  <c r="Y994" i="4"/>
  <c r="X994" i="4"/>
  <c r="W994" i="4"/>
  <c r="V994" i="4"/>
  <c r="U994" i="4"/>
  <c r="T994" i="4"/>
  <c r="AA993" i="4"/>
  <c r="Z993" i="4"/>
  <c r="Y993" i="4"/>
  <c r="X993" i="4"/>
  <c r="W993" i="4"/>
  <c r="V993" i="4"/>
  <c r="U993" i="4"/>
  <c r="T993" i="4"/>
  <c r="AA992" i="4"/>
  <c r="Z992" i="4"/>
  <c r="Y992" i="4"/>
  <c r="X992" i="4"/>
  <c r="W992" i="4"/>
  <c r="V992" i="4"/>
  <c r="U992" i="4"/>
  <c r="T992" i="4"/>
  <c r="AA991" i="4"/>
  <c r="Z991" i="4"/>
  <c r="Y991" i="4"/>
  <c r="X991" i="4"/>
  <c r="W991" i="4"/>
  <c r="V991" i="4"/>
  <c r="U991" i="4"/>
  <c r="T991" i="4"/>
  <c r="AA990" i="4"/>
  <c r="Z990" i="4"/>
  <c r="Y990" i="4"/>
  <c r="X990" i="4"/>
  <c r="W990" i="4"/>
  <c r="V990" i="4"/>
  <c r="U990" i="4"/>
  <c r="T990" i="4"/>
  <c r="AA989" i="4"/>
  <c r="Z989" i="4"/>
  <c r="Y989" i="4"/>
  <c r="X989" i="4"/>
  <c r="W989" i="4"/>
  <c r="V989" i="4"/>
  <c r="U989" i="4"/>
  <c r="T989" i="4"/>
  <c r="AA988" i="4"/>
  <c r="Z988" i="4"/>
  <c r="Y988" i="4"/>
  <c r="X988" i="4"/>
  <c r="W988" i="4"/>
  <c r="V988" i="4"/>
  <c r="U988" i="4"/>
  <c r="T988" i="4"/>
  <c r="AA987" i="4"/>
  <c r="Z987" i="4"/>
  <c r="Y987" i="4"/>
  <c r="X987" i="4"/>
  <c r="W987" i="4"/>
  <c r="V987" i="4"/>
  <c r="U987" i="4"/>
  <c r="T987" i="4"/>
  <c r="AA986" i="4"/>
  <c r="Z986" i="4"/>
  <c r="Y986" i="4"/>
  <c r="X986" i="4"/>
  <c r="W986" i="4"/>
  <c r="V986" i="4"/>
  <c r="U986" i="4"/>
  <c r="T986" i="4"/>
  <c r="AA985" i="4"/>
  <c r="Z985" i="4"/>
  <c r="Y985" i="4"/>
  <c r="X985" i="4"/>
  <c r="W985" i="4"/>
  <c r="V985" i="4"/>
  <c r="U985" i="4"/>
  <c r="T985" i="4"/>
  <c r="AA984" i="4"/>
  <c r="Z984" i="4"/>
  <c r="Y984" i="4"/>
  <c r="X984" i="4"/>
  <c r="W984" i="4"/>
  <c r="V984" i="4"/>
  <c r="U984" i="4"/>
  <c r="T984" i="4"/>
  <c r="AA983" i="4"/>
  <c r="Z983" i="4"/>
  <c r="Y983" i="4"/>
  <c r="X983" i="4"/>
  <c r="W983" i="4"/>
  <c r="V983" i="4"/>
  <c r="U983" i="4"/>
  <c r="T983" i="4"/>
  <c r="AA982" i="4"/>
  <c r="Z982" i="4"/>
  <c r="Y982" i="4"/>
  <c r="X982" i="4"/>
  <c r="W982" i="4"/>
  <c r="V982" i="4"/>
  <c r="U982" i="4"/>
  <c r="T982" i="4"/>
  <c r="AA981" i="4"/>
  <c r="Z981" i="4"/>
  <c r="Y981" i="4"/>
  <c r="X981" i="4"/>
  <c r="W981" i="4"/>
  <c r="V981" i="4"/>
  <c r="U981" i="4"/>
  <c r="T981" i="4"/>
  <c r="AA980" i="4"/>
  <c r="Z980" i="4"/>
  <c r="Y980" i="4"/>
  <c r="X980" i="4"/>
  <c r="W980" i="4"/>
  <c r="V980" i="4"/>
  <c r="U980" i="4"/>
  <c r="T980" i="4"/>
  <c r="AA979" i="4"/>
  <c r="Z979" i="4"/>
  <c r="Y979" i="4"/>
  <c r="X979" i="4"/>
  <c r="W979" i="4"/>
  <c r="V979" i="4"/>
  <c r="U979" i="4"/>
  <c r="T979" i="4"/>
  <c r="AA978" i="4"/>
  <c r="Z978" i="4"/>
  <c r="Y978" i="4"/>
  <c r="X978" i="4"/>
  <c r="W978" i="4"/>
  <c r="V978" i="4"/>
  <c r="U978" i="4"/>
  <c r="T978" i="4"/>
  <c r="AA977" i="4"/>
  <c r="Z977" i="4"/>
  <c r="Y977" i="4"/>
  <c r="X977" i="4"/>
  <c r="W977" i="4"/>
  <c r="V977" i="4"/>
  <c r="U977" i="4"/>
  <c r="T977" i="4"/>
  <c r="AA976" i="4"/>
  <c r="Z976" i="4"/>
  <c r="Y976" i="4"/>
  <c r="X976" i="4"/>
  <c r="W976" i="4"/>
  <c r="V976" i="4"/>
  <c r="U976" i="4"/>
  <c r="T976" i="4"/>
  <c r="AA975" i="4"/>
  <c r="Z975" i="4"/>
  <c r="Y975" i="4"/>
  <c r="X975" i="4"/>
  <c r="W975" i="4"/>
  <c r="V975" i="4"/>
  <c r="U975" i="4"/>
  <c r="T975" i="4"/>
  <c r="AA974" i="4"/>
  <c r="Z974" i="4"/>
  <c r="Y974" i="4"/>
  <c r="X974" i="4"/>
  <c r="W974" i="4"/>
  <c r="V974" i="4"/>
  <c r="U974" i="4"/>
  <c r="T974" i="4"/>
  <c r="AA973" i="4"/>
  <c r="Z973" i="4"/>
  <c r="Y973" i="4"/>
  <c r="X973" i="4"/>
  <c r="W973" i="4"/>
  <c r="V973" i="4"/>
  <c r="U973" i="4"/>
  <c r="T973" i="4"/>
  <c r="AA972" i="4"/>
  <c r="Z972" i="4"/>
  <c r="Y972" i="4"/>
  <c r="X972" i="4"/>
  <c r="W972" i="4"/>
  <c r="V972" i="4"/>
  <c r="U972" i="4"/>
  <c r="T972" i="4"/>
  <c r="AA971" i="4"/>
  <c r="Z971" i="4"/>
  <c r="Y971" i="4"/>
  <c r="X971" i="4"/>
  <c r="W971" i="4"/>
  <c r="V971" i="4"/>
  <c r="U971" i="4"/>
  <c r="T971" i="4"/>
  <c r="AA970" i="4"/>
  <c r="Z970" i="4"/>
  <c r="Y970" i="4"/>
  <c r="X970" i="4"/>
  <c r="W970" i="4"/>
  <c r="V970" i="4"/>
  <c r="U970" i="4"/>
  <c r="T970" i="4"/>
  <c r="AA969" i="4"/>
  <c r="Z969" i="4"/>
  <c r="Y969" i="4"/>
  <c r="X969" i="4"/>
  <c r="W969" i="4"/>
  <c r="V969" i="4"/>
  <c r="U969" i="4"/>
  <c r="T969" i="4"/>
  <c r="AA968" i="4"/>
  <c r="Z968" i="4"/>
  <c r="Y968" i="4"/>
  <c r="X968" i="4"/>
  <c r="W968" i="4"/>
  <c r="V968" i="4"/>
  <c r="U968" i="4"/>
  <c r="T968" i="4"/>
  <c r="AA967" i="4"/>
  <c r="Z967" i="4"/>
  <c r="Y967" i="4"/>
  <c r="X967" i="4"/>
  <c r="W967" i="4"/>
  <c r="V967" i="4"/>
  <c r="U967" i="4"/>
  <c r="T967" i="4"/>
  <c r="AA966" i="4"/>
  <c r="Z966" i="4"/>
  <c r="Y966" i="4"/>
  <c r="X966" i="4"/>
  <c r="W966" i="4"/>
  <c r="V966" i="4"/>
  <c r="U966" i="4"/>
  <c r="T966" i="4"/>
  <c r="AA965" i="4"/>
  <c r="Z965" i="4"/>
  <c r="Y965" i="4"/>
  <c r="X965" i="4"/>
  <c r="W965" i="4"/>
  <c r="V965" i="4"/>
  <c r="U965" i="4"/>
  <c r="T965" i="4"/>
  <c r="AA964" i="4"/>
  <c r="Z964" i="4"/>
  <c r="Y964" i="4"/>
  <c r="X964" i="4"/>
  <c r="W964" i="4"/>
  <c r="V964" i="4"/>
  <c r="U964" i="4"/>
  <c r="T964" i="4"/>
  <c r="AA963" i="4"/>
  <c r="Z963" i="4"/>
  <c r="Y963" i="4"/>
  <c r="X963" i="4"/>
  <c r="W963" i="4"/>
  <c r="V963" i="4"/>
  <c r="U963" i="4"/>
  <c r="T963" i="4"/>
  <c r="AA962" i="4"/>
  <c r="Z962" i="4"/>
  <c r="Y962" i="4"/>
  <c r="X962" i="4"/>
  <c r="W962" i="4"/>
  <c r="V962" i="4"/>
  <c r="U962" i="4"/>
  <c r="T962" i="4"/>
  <c r="AA961" i="4"/>
  <c r="Z961" i="4"/>
  <c r="Y961" i="4"/>
  <c r="X961" i="4"/>
  <c r="W961" i="4"/>
  <c r="V961" i="4"/>
  <c r="U961" i="4"/>
  <c r="T961" i="4"/>
  <c r="AA960" i="4"/>
  <c r="Z960" i="4"/>
  <c r="Y960" i="4"/>
  <c r="X960" i="4"/>
  <c r="W960" i="4"/>
  <c r="V960" i="4"/>
  <c r="U960" i="4"/>
  <c r="T960" i="4"/>
  <c r="AA959" i="4"/>
  <c r="Z959" i="4"/>
  <c r="Y959" i="4"/>
  <c r="X959" i="4"/>
  <c r="W959" i="4"/>
  <c r="V959" i="4"/>
  <c r="U959" i="4"/>
  <c r="T959" i="4"/>
  <c r="AA958" i="4"/>
  <c r="Z958" i="4"/>
  <c r="Y958" i="4"/>
  <c r="X958" i="4"/>
  <c r="W958" i="4"/>
  <c r="V958" i="4"/>
  <c r="U958" i="4"/>
  <c r="T958" i="4"/>
  <c r="AA957" i="4"/>
  <c r="Z957" i="4"/>
  <c r="Y957" i="4"/>
  <c r="X957" i="4"/>
  <c r="W957" i="4"/>
  <c r="V957" i="4"/>
  <c r="U957" i="4"/>
  <c r="T957" i="4"/>
  <c r="AA956" i="4"/>
  <c r="Z956" i="4"/>
  <c r="Y956" i="4"/>
  <c r="X956" i="4"/>
  <c r="W956" i="4"/>
  <c r="V956" i="4"/>
  <c r="U956" i="4"/>
  <c r="T956" i="4"/>
  <c r="AA955" i="4"/>
  <c r="Z955" i="4"/>
  <c r="Y955" i="4"/>
  <c r="X955" i="4"/>
  <c r="W955" i="4"/>
  <c r="V955" i="4"/>
  <c r="U955" i="4"/>
  <c r="T955" i="4"/>
  <c r="AA954" i="4"/>
  <c r="Z954" i="4"/>
  <c r="Y954" i="4"/>
  <c r="X954" i="4"/>
  <c r="W954" i="4"/>
  <c r="V954" i="4"/>
  <c r="U954" i="4"/>
  <c r="T954" i="4"/>
  <c r="AA953" i="4"/>
  <c r="Z953" i="4"/>
  <c r="Y953" i="4"/>
  <c r="X953" i="4"/>
  <c r="W953" i="4"/>
  <c r="V953" i="4"/>
  <c r="U953" i="4"/>
  <c r="T953" i="4"/>
  <c r="AA952" i="4"/>
  <c r="Z952" i="4"/>
  <c r="Y952" i="4"/>
  <c r="X952" i="4"/>
  <c r="W952" i="4"/>
  <c r="V952" i="4"/>
  <c r="U952" i="4"/>
  <c r="T952" i="4"/>
  <c r="AA951" i="4"/>
  <c r="Z951" i="4"/>
  <c r="Y951" i="4"/>
  <c r="X951" i="4"/>
  <c r="W951" i="4"/>
  <c r="V951" i="4"/>
  <c r="U951" i="4"/>
  <c r="T951" i="4"/>
  <c r="AA950" i="4"/>
  <c r="Z950" i="4"/>
  <c r="Y950" i="4"/>
  <c r="X950" i="4"/>
  <c r="W950" i="4"/>
  <c r="V950" i="4"/>
  <c r="U950" i="4"/>
  <c r="T950" i="4"/>
  <c r="AA949" i="4"/>
  <c r="Z949" i="4"/>
  <c r="Y949" i="4"/>
  <c r="X949" i="4"/>
  <c r="W949" i="4"/>
  <c r="V949" i="4"/>
  <c r="U949" i="4"/>
  <c r="T949" i="4"/>
  <c r="AA948" i="4"/>
  <c r="Z948" i="4"/>
  <c r="Y948" i="4"/>
  <c r="X948" i="4"/>
  <c r="W948" i="4"/>
  <c r="V948" i="4"/>
  <c r="U948" i="4"/>
  <c r="T948" i="4"/>
  <c r="AA947" i="4"/>
  <c r="Z947" i="4"/>
  <c r="Y947" i="4"/>
  <c r="X947" i="4"/>
  <c r="W947" i="4"/>
  <c r="V947" i="4"/>
  <c r="U947" i="4"/>
  <c r="T947" i="4"/>
  <c r="AA946" i="4"/>
  <c r="Z946" i="4"/>
  <c r="Y946" i="4"/>
  <c r="X946" i="4"/>
  <c r="W946" i="4"/>
  <c r="V946" i="4"/>
  <c r="U946" i="4"/>
  <c r="T946" i="4"/>
  <c r="AA945" i="4"/>
  <c r="Z945" i="4"/>
  <c r="Y945" i="4"/>
  <c r="X945" i="4"/>
  <c r="W945" i="4"/>
  <c r="V945" i="4"/>
  <c r="U945" i="4"/>
  <c r="T945" i="4"/>
  <c r="AA944" i="4"/>
  <c r="Z944" i="4"/>
  <c r="Y944" i="4"/>
  <c r="X944" i="4"/>
  <c r="W944" i="4"/>
  <c r="V944" i="4"/>
  <c r="U944" i="4"/>
  <c r="T944" i="4"/>
  <c r="AA943" i="4"/>
  <c r="Z943" i="4"/>
  <c r="Y943" i="4"/>
  <c r="X943" i="4"/>
  <c r="W943" i="4"/>
  <c r="V943" i="4"/>
  <c r="U943" i="4"/>
  <c r="T943" i="4"/>
  <c r="AA942" i="4"/>
  <c r="Z942" i="4"/>
  <c r="Y942" i="4"/>
  <c r="X942" i="4"/>
  <c r="W942" i="4"/>
  <c r="V942" i="4"/>
  <c r="U942" i="4"/>
  <c r="T942" i="4"/>
  <c r="AA941" i="4"/>
  <c r="Z941" i="4"/>
  <c r="Y941" i="4"/>
  <c r="X941" i="4"/>
  <c r="W941" i="4"/>
  <c r="V941" i="4"/>
  <c r="U941" i="4"/>
  <c r="T941" i="4"/>
  <c r="AA940" i="4"/>
  <c r="Z940" i="4"/>
  <c r="Y940" i="4"/>
  <c r="X940" i="4"/>
  <c r="W940" i="4"/>
  <c r="V940" i="4"/>
  <c r="U940" i="4"/>
  <c r="T940" i="4"/>
  <c r="AA939" i="4"/>
  <c r="Z939" i="4"/>
  <c r="Y939" i="4"/>
  <c r="X939" i="4"/>
  <c r="W939" i="4"/>
  <c r="V939" i="4"/>
  <c r="U939" i="4"/>
  <c r="T939" i="4"/>
  <c r="AA938" i="4"/>
  <c r="Z938" i="4"/>
  <c r="Y938" i="4"/>
  <c r="X938" i="4"/>
  <c r="W938" i="4"/>
  <c r="V938" i="4"/>
  <c r="U938" i="4"/>
  <c r="T938" i="4"/>
  <c r="AA937" i="4"/>
  <c r="Z937" i="4"/>
  <c r="Y937" i="4"/>
  <c r="X937" i="4"/>
  <c r="W937" i="4"/>
  <c r="V937" i="4"/>
  <c r="U937" i="4"/>
  <c r="T937" i="4"/>
  <c r="AA936" i="4"/>
  <c r="Z936" i="4"/>
  <c r="Y936" i="4"/>
  <c r="X936" i="4"/>
  <c r="W936" i="4"/>
  <c r="V936" i="4"/>
  <c r="U936" i="4"/>
  <c r="T936" i="4"/>
  <c r="AA935" i="4"/>
  <c r="Z935" i="4"/>
  <c r="Y935" i="4"/>
  <c r="X935" i="4"/>
  <c r="W935" i="4"/>
  <c r="V935" i="4"/>
  <c r="U935" i="4"/>
  <c r="T935" i="4"/>
  <c r="AA934" i="4"/>
  <c r="Z934" i="4"/>
  <c r="Y934" i="4"/>
  <c r="X934" i="4"/>
  <c r="W934" i="4"/>
  <c r="V934" i="4"/>
  <c r="U934" i="4"/>
  <c r="T934" i="4"/>
  <c r="AA933" i="4"/>
  <c r="Z933" i="4"/>
  <c r="Y933" i="4"/>
  <c r="X933" i="4"/>
  <c r="W933" i="4"/>
  <c r="V933" i="4"/>
  <c r="U933" i="4"/>
  <c r="T933" i="4"/>
  <c r="AA932" i="4"/>
  <c r="Z932" i="4"/>
  <c r="Y932" i="4"/>
  <c r="X932" i="4"/>
  <c r="W932" i="4"/>
  <c r="V932" i="4"/>
  <c r="U932" i="4"/>
  <c r="T932" i="4"/>
  <c r="AA931" i="4"/>
  <c r="Z931" i="4"/>
  <c r="Y931" i="4"/>
  <c r="X931" i="4"/>
  <c r="W931" i="4"/>
  <c r="V931" i="4"/>
  <c r="U931" i="4"/>
  <c r="T931" i="4"/>
  <c r="AA930" i="4"/>
  <c r="Z930" i="4"/>
  <c r="Y930" i="4"/>
  <c r="X930" i="4"/>
  <c r="W930" i="4"/>
  <c r="V930" i="4"/>
  <c r="U930" i="4"/>
  <c r="T930" i="4"/>
  <c r="AA929" i="4"/>
  <c r="Z929" i="4"/>
  <c r="Y929" i="4"/>
  <c r="X929" i="4"/>
  <c r="W929" i="4"/>
  <c r="V929" i="4"/>
  <c r="U929" i="4"/>
  <c r="T929" i="4"/>
  <c r="AA928" i="4"/>
  <c r="Z928" i="4"/>
  <c r="Y928" i="4"/>
  <c r="X928" i="4"/>
  <c r="W928" i="4"/>
  <c r="V928" i="4"/>
  <c r="U928" i="4"/>
  <c r="T928" i="4"/>
  <c r="AA927" i="4"/>
  <c r="Z927" i="4"/>
  <c r="Y927" i="4"/>
  <c r="X927" i="4"/>
  <c r="W927" i="4"/>
  <c r="V927" i="4"/>
  <c r="U927" i="4"/>
  <c r="T927" i="4"/>
  <c r="AA926" i="4"/>
  <c r="Z926" i="4"/>
  <c r="Y926" i="4"/>
  <c r="X926" i="4"/>
  <c r="W926" i="4"/>
  <c r="V926" i="4"/>
  <c r="U926" i="4"/>
  <c r="T926" i="4"/>
  <c r="AA925" i="4"/>
  <c r="Z925" i="4"/>
  <c r="Y925" i="4"/>
  <c r="X925" i="4"/>
  <c r="W925" i="4"/>
  <c r="V925" i="4"/>
  <c r="U925" i="4"/>
  <c r="T925" i="4"/>
  <c r="AA924" i="4"/>
  <c r="Z924" i="4"/>
  <c r="Y924" i="4"/>
  <c r="X924" i="4"/>
  <c r="W924" i="4"/>
  <c r="V924" i="4"/>
  <c r="U924" i="4"/>
  <c r="T924" i="4"/>
  <c r="AA923" i="4"/>
  <c r="Z923" i="4"/>
  <c r="Y923" i="4"/>
  <c r="X923" i="4"/>
  <c r="W923" i="4"/>
  <c r="V923" i="4"/>
  <c r="U923" i="4"/>
  <c r="T923" i="4"/>
  <c r="AA922" i="4"/>
  <c r="Z922" i="4"/>
  <c r="Y922" i="4"/>
  <c r="X922" i="4"/>
  <c r="W922" i="4"/>
  <c r="V922" i="4"/>
  <c r="U922" i="4"/>
  <c r="T922" i="4"/>
  <c r="AA921" i="4"/>
  <c r="Z921" i="4"/>
  <c r="Y921" i="4"/>
  <c r="X921" i="4"/>
  <c r="W921" i="4"/>
  <c r="V921" i="4"/>
  <c r="U921" i="4"/>
  <c r="T921" i="4"/>
  <c r="AA920" i="4"/>
  <c r="Z920" i="4"/>
  <c r="Y920" i="4"/>
  <c r="X920" i="4"/>
  <c r="W920" i="4"/>
  <c r="V920" i="4"/>
  <c r="U920" i="4"/>
  <c r="T920" i="4"/>
  <c r="AA919" i="4"/>
  <c r="Z919" i="4"/>
  <c r="Y919" i="4"/>
  <c r="X919" i="4"/>
  <c r="W919" i="4"/>
  <c r="V919" i="4"/>
  <c r="U919" i="4"/>
  <c r="T919" i="4"/>
  <c r="AA918" i="4"/>
  <c r="Z918" i="4"/>
  <c r="Y918" i="4"/>
  <c r="X918" i="4"/>
  <c r="W918" i="4"/>
  <c r="V918" i="4"/>
  <c r="U918" i="4"/>
  <c r="T918" i="4"/>
  <c r="AA917" i="4"/>
  <c r="Z917" i="4"/>
  <c r="Y917" i="4"/>
  <c r="X917" i="4"/>
  <c r="W917" i="4"/>
  <c r="V917" i="4"/>
  <c r="U917" i="4"/>
  <c r="T917" i="4"/>
  <c r="AA916" i="4"/>
  <c r="Z916" i="4"/>
  <c r="Y916" i="4"/>
  <c r="X916" i="4"/>
  <c r="W916" i="4"/>
  <c r="V916" i="4"/>
  <c r="U916" i="4"/>
  <c r="T916" i="4"/>
  <c r="AA915" i="4"/>
  <c r="Z915" i="4"/>
  <c r="Y915" i="4"/>
  <c r="X915" i="4"/>
  <c r="W915" i="4"/>
  <c r="V915" i="4"/>
  <c r="U915" i="4"/>
  <c r="T915" i="4"/>
  <c r="AA914" i="4"/>
  <c r="Z914" i="4"/>
  <c r="Y914" i="4"/>
  <c r="X914" i="4"/>
  <c r="W914" i="4"/>
  <c r="V914" i="4"/>
  <c r="U914" i="4"/>
  <c r="T914" i="4"/>
  <c r="AA913" i="4"/>
  <c r="Z913" i="4"/>
  <c r="Y913" i="4"/>
  <c r="X913" i="4"/>
  <c r="W913" i="4"/>
  <c r="V913" i="4"/>
  <c r="U913" i="4"/>
  <c r="T913" i="4"/>
  <c r="AA912" i="4"/>
  <c r="Z912" i="4"/>
  <c r="Y912" i="4"/>
  <c r="X912" i="4"/>
  <c r="W912" i="4"/>
  <c r="V912" i="4"/>
  <c r="U912" i="4"/>
  <c r="T912" i="4"/>
  <c r="AA911" i="4"/>
  <c r="Z911" i="4"/>
  <c r="Y911" i="4"/>
  <c r="X911" i="4"/>
  <c r="W911" i="4"/>
  <c r="V911" i="4"/>
  <c r="U911" i="4"/>
  <c r="T911" i="4"/>
  <c r="AA910" i="4"/>
  <c r="Z910" i="4"/>
  <c r="Y910" i="4"/>
  <c r="X910" i="4"/>
  <c r="W910" i="4"/>
  <c r="V910" i="4"/>
  <c r="U910" i="4"/>
  <c r="T910" i="4"/>
  <c r="AA909" i="4"/>
  <c r="Z909" i="4"/>
  <c r="Y909" i="4"/>
  <c r="X909" i="4"/>
  <c r="W909" i="4"/>
  <c r="V909" i="4"/>
  <c r="U909" i="4"/>
  <c r="T909" i="4"/>
  <c r="AA908" i="4"/>
  <c r="Z908" i="4"/>
  <c r="Y908" i="4"/>
  <c r="X908" i="4"/>
  <c r="W908" i="4"/>
  <c r="V908" i="4"/>
  <c r="U908" i="4"/>
  <c r="T908" i="4"/>
  <c r="AA907" i="4"/>
  <c r="Z907" i="4"/>
  <c r="Y907" i="4"/>
  <c r="X907" i="4"/>
  <c r="W907" i="4"/>
  <c r="V907" i="4"/>
  <c r="U907" i="4"/>
  <c r="T907" i="4"/>
  <c r="AA906" i="4"/>
  <c r="Z906" i="4"/>
  <c r="Y906" i="4"/>
  <c r="X906" i="4"/>
  <c r="W906" i="4"/>
  <c r="V906" i="4"/>
  <c r="U906" i="4"/>
  <c r="T906" i="4"/>
  <c r="AA905" i="4"/>
  <c r="Z905" i="4"/>
  <c r="Y905" i="4"/>
  <c r="X905" i="4"/>
  <c r="W905" i="4"/>
  <c r="V905" i="4"/>
  <c r="U905" i="4"/>
  <c r="T905" i="4"/>
  <c r="AA904" i="4"/>
  <c r="Z904" i="4"/>
  <c r="Y904" i="4"/>
  <c r="X904" i="4"/>
  <c r="W904" i="4"/>
  <c r="V904" i="4"/>
  <c r="U904" i="4"/>
  <c r="T904" i="4"/>
  <c r="AA903" i="4"/>
  <c r="Z903" i="4"/>
  <c r="Y903" i="4"/>
  <c r="X903" i="4"/>
  <c r="W903" i="4"/>
  <c r="V903" i="4"/>
  <c r="U903" i="4"/>
  <c r="T903" i="4"/>
  <c r="AA902" i="4"/>
  <c r="Z902" i="4"/>
  <c r="Y902" i="4"/>
  <c r="X902" i="4"/>
  <c r="W902" i="4"/>
  <c r="V902" i="4"/>
  <c r="U902" i="4"/>
  <c r="T902" i="4"/>
  <c r="AA901" i="4"/>
  <c r="Z901" i="4"/>
  <c r="Y901" i="4"/>
  <c r="X901" i="4"/>
  <c r="W901" i="4"/>
  <c r="V901" i="4"/>
  <c r="U901" i="4"/>
  <c r="T901" i="4"/>
  <c r="AA900" i="4"/>
  <c r="Z900" i="4"/>
  <c r="Y900" i="4"/>
  <c r="X900" i="4"/>
  <c r="W900" i="4"/>
  <c r="V900" i="4"/>
  <c r="U900" i="4"/>
  <c r="T900" i="4"/>
  <c r="AA899" i="4"/>
  <c r="Z899" i="4"/>
  <c r="Y899" i="4"/>
  <c r="X899" i="4"/>
  <c r="W899" i="4"/>
  <c r="V899" i="4"/>
  <c r="U899" i="4"/>
  <c r="T899" i="4"/>
  <c r="AA898" i="4"/>
  <c r="Z898" i="4"/>
  <c r="Y898" i="4"/>
  <c r="X898" i="4"/>
  <c r="W898" i="4"/>
  <c r="V898" i="4"/>
  <c r="U898" i="4"/>
  <c r="T898" i="4"/>
  <c r="AA897" i="4"/>
  <c r="Z897" i="4"/>
  <c r="Y897" i="4"/>
  <c r="X897" i="4"/>
  <c r="W897" i="4"/>
  <c r="V897" i="4"/>
  <c r="U897" i="4"/>
  <c r="T897" i="4"/>
  <c r="AA896" i="4"/>
  <c r="Z896" i="4"/>
  <c r="Y896" i="4"/>
  <c r="X896" i="4"/>
  <c r="W896" i="4"/>
  <c r="V896" i="4"/>
  <c r="U896" i="4"/>
  <c r="T896" i="4"/>
  <c r="AA895" i="4"/>
  <c r="Z895" i="4"/>
  <c r="Y895" i="4"/>
  <c r="X895" i="4"/>
  <c r="W895" i="4"/>
  <c r="V895" i="4"/>
  <c r="U895" i="4"/>
  <c r="T895" i="4"/>
  <c r="AA894" i="4"/>
  <c r="Z894" i="4"/>
  <c r="Y894" i="4"/>
  <c r="X894" i="4"/>
  <c r="W894" i="4"/>
  <c r="V894" i="4"/>
  <c r="U894" i="4"/>
  <c r="T894" i="4"/>
  <c r="AA893" i="4"/>
  <c r="Z893" i="4"/>
  <c r="Y893" i="4"/>
  <c r="X893" i="4"/>
  <c r="W893" i="4"/>
  <c r="V893" i="4"/>
  <c r="U893" i="4"/>
  <c r="T893" i="4"/>
  <c r="AA892" i="4"/>
  <c r="Z892" i="4"/>
  <c r="Y892" i="4"/>
  <c r="X892" i="4"/>
  <c r="W892" i="4"/>
  <c r="V892" i="4"/>
  <c r="U892" i="4"/>
  <c r="T892" i="4"/>
  <c r="AA891" i="4"/>
  <c r="Z891" i="4"/>
  <c r="Y891" i="4"/>
  <c r="X891" i="4"/>
  <c r="W891" i="4"/>
  <c r="V891" i="4"/>
  <c r="U891" i="4"/>
  <c r="T891" i="4"/>
  <c r="AA890" i="4"/>
  <c r="Z890" i="4"/>
  <c r="Y890" i="4"/>
  <c r="X890" i="4"/>
  <c r="W890" i="4"/>
  <c r="V890" i="4"/>
  <c r="U890" i="4"/>
  <c r="T890" i="4"/>
  <c r="AA889" i="4"/>
  <c r="Z889" i="4"/>
  <c r="Y889" i="4"/>
  <c r="X889" i="4"/>
  <c r="W889" i="4"/>
  <c r="V889" i="4"/>
  <c r="U889" i="4"/>
  <c r="T889" i="4"/>
  <c r="AA888" i="4"/>
  <c r="Z888" i="4"/>
  <c r="Y888" i="4"/>
  <c r="X888" i="4"/>
  <c r="W888" i="4"/>
  <c r="V888" i="4"/>
  <c r="U888" i="4"/>
  <c r="T888" i="4"/>
  <c r="AA887" i="4"/>
  <c r="Z887" i="4"/>
  <c r="Y887" i="4"/>
  <c r="X887" i="4"/>
  <c r="W887" i="4"/>
  <c r="V887" i="4"/>
  <c r="U887" i="4"/>
  <c r="T887" i="4"/>
  <c r="AA886" i="4"/>
  <c r="Z886" i="4"/>
  <c r="Y886" i="4"/>
  <c r="X886" i="4"/>
  <c r="W886" i="4"/>
  <c r="V886" i="4"/>
  <c r="U886" i="4"/>
  <c r="T886" i="4"/>
  <c r="AA885" i="4"/>
  <c r="Z885" i="4"/>
  <c r="Y885" i="4"/>
  <c r="X885" i="4"/>
  <c r="W885" i="4"/>
  <c r="V885" i="4"/>
  <c r="U885" i="4"/>
  <c r="T885" i="4"/>
  <c r="AA884" i="4"/>
  <c r="Z884" i="4"/>
  <c r="Y884" i="4"/>
  <c r="X884" i="4"/>
  <c r="W884" i="4"/>
  <c r="V884" i="4"/>
  <c r="U884" i="4"/>
  <c r="T884" i="4"/>
  <c r="AA883" i="4"/>
  <c r="Z883" i="4"/>
  <c r="Y883" i="4"/>
  <c r="X883" i="4"/>
  <c r="W883" i="4"/>
  <c r="V883" i="4"/>
  <c r="U883" i="4"/>
  <c r="T883" i="4"/>
  <c r="AA882" i="4"/>
  <c r="Z882" i="4"/>
  <c r="Y882" i="4"/>
  <c r="X882" i="4"/>
  <c r="W882" i="4"/>
  <c r="V882" i="4"/>
  <c r="U882" i="4"/>
  <c r="T882" i="4"/>
  <c r="AA881" i="4"/>
  <c r="Z881" i="4"/>
  <c r="Y881" i="4"/>
  <c r="X881" i="4"/>
  <c r="W881" i="4"/>
  <c r="V881" i="4"/>
  <c r="U881" i="4"/>
  <c r="T881" i="4"/>
  <c r="AA880" i="4"/>
  <c r="Z880" i="4"/>
  <c r="Y880" i="4"/>
  <c r="X880" i="4"/>
  <c r="W880" i="4"/>
  <c r="V880" i="4"/>
  <c r="U880" i="4"/>
  <c r="T880" i="4"/>
  <c r="AA879" i="4"/>
  <c r="Z879" i="4"/>
  <c r="Y879" i="4"/>
  <c r="X879" i="4"/>
  <c r="W879" i="4"/>
  <c r="V879" i="4"/>
  <c r="U879" i="4"/>
  <c r="T879" i="4"/>
  <c r="AA878" i="4"/>
  <c r="Z878" i="4"/>
  <c r="Y878" i="4"/>
  <c r="X878" i="4"/>
  <c r="W878" i="4"/>
  <c r="V878" i="4"/>
  <c r="U878" i="4"/>
  <c r="T878" i="4"/>
  <c r="AA877" i="4"/>
  <c r="Z877" i="4"/>
  <c r="Y877" i="4"/>
  <c r="X877" i="4"/>
  <c r="W877" i="4"/>
  <c r="V877" i="4"/>
  <c r="U877" i="4"/>
  <c r="T877" i="4"/>
  <c r="AA876" i="4"/>
  <c r="Z876" i="4"/>
  <c r="Y876" i="4"/>
  <c r="X876" i="4"/>
  <c r="W876" i="4"/>
  <c r="V876" i="4"/>
  <c r="U876" i="4"/>
  <c r="T876" i="4"/>
  <c r="AA875" i="4"/>
  <c r="Z875" i="4"/>
  <c r="Y875" i="4"/>
  <c r="X875" i="4"/>
  <c r="W875" i="4"/>
  <c r="V875" i="4"/>
  <c r="U875" i="4"/>
  <c r="T875" i="4"/>
  <c r="AA874" i="4"/>
  <c r="Z874" i="4"/>
  <c r="Y874" i="4"/>
  <c r="X874" i="4"/>
  <c r="W874" i="4"/>
  <c r="V874" i="4"/>
  <c r="U874" i="4"/>
  <c r="T874" i="4"/>
  <c r="AA873" i="4"/>
  <c r="Z873" i="4"/>
  <c r="Y873" i="4"/>
  <c r="X873" i="4"/>
  <c r="W873" i="4"/>
  <c r="V873" i="4"/>
  <c r="U873" i="4"/>
  <c r="T873" i="4"/>
  <c r="AA872" i="4"/>
  <c r="Z872" i="4"/>
  <c r="Y872" i="4"/>
  <c r="X872" i="4"/>
  <c r="W872" i="4"/>
  <c r="V872" i="4"/>
  <c r="U872" i="4"/>
  <c r="T872" i="4"/>
  <c r="AA871" i="4"/>
  <c r="Z871" i="4"/>
  <c r="Y871" i="4"/>
  <c r="X871" i="4"/>
  <c r="W871" i="4"/>
  <c r="V871" i="4"/>
  <c r="U871" i="4"/>
  <c r="T871" i="4"/>
  <c r="AA870" i="4"/>
  <c r="Z870" i="4"/>
  <c r="Y870" i="4"/>
  <c r="X870" i="4"/>
  <c r="W870" i="4"/>
  <c r="V870" i="4"/>
  <c r="U870" i="4"/>
  <c r="T870" i="4"/>
  <c r="AA869" i="4"/>
  <c r="Z869" i="4"/>
  <c r="Y869" i="4"/>
  <c r="X869" i="4"/>
  <c r="W869" i="4"/>
  <c r="V869" i="4"/>
  <c r="U869" i="4"/>
  <c r="T869" i="4"/>
  <c r="AA868" i="4"/>
  <c r="Z868" i="4"/>
  <c r="Y868" i="4"/>
  <c r="X868" i="4"/>
  <c r="W868" i="4"/>
  <c r="V868" i="4"/>
  <c r="U868" i="4"/>
  <c r="T868" i="4"/>
  <c r="AA867" i="4"/>
  <c r="Z867" i="4"/>
  <c r="Y867" i="4"/>
  <c r="X867" i="4"/>
  <c r="W867" i="4"/>
  <c r="V867" i="4"/>
  <c r="U867" i="4"/>
  <c r="T867" i="4"/>
  <c r="AA866" i="4"/>
  <c r="Z866" i="4"/>
  <c r="Y866" i="4"/>
  <c r="X866" i="4"/>
  <c r="W866" i="4"/>
  <c r="V866" i="4"/>
  <c r="U866" i="4"/>
  <c r="T866" i="4"/>
  <c r="AA865" i="4"/>
  <c r="Z865" i="4"/>
  <c r="Y865" i="4"/>
  <c r="X865" i="4"/>
  <c r="W865" i="4"/>
  <c r="V865" i="4"/>
  <c r="U865" i="4"/>
  <c r="T865" i="4"/>
  <c r="AA864" i="4"/>
  <c r="Z864" i="4"/>
  <c r="Y864" i="4"/>
  <c r="X864" i="4"/>
  <c r="W864" i="4"/>
  <c r="V864" i="4"/>
  <c r="U864" i="4"/>
  <c r="T864" i="4"/>
  <c r="AA863" i="4"/>
  <c r="Z863" i="4"/>
  <c r="Y863" i="4"/>
  <c r="X863" i="4"/>
  <c r="W863" i="4"/>
  <c r="V863" i="4"/>
  <c r="U863" i="4"/>
  <c r="T863" i="4"/>
  <c r="AA862" i="4"/>
  <c r="Z862" i="4"/>
  <c r="Y862" i="4"/>
  <c r="X862" i="4"/>
  <c r="W862" i="4"/>
  <c r="V862" i="4"/>
  <c r="U862" i="4"/>
  <c r="T862" i="4"/>
  <c r="AA861" i="4"/>
  <c r="Z861" i="4"/>
  <c r="Y861" i="4"/>
  <c r="X861" i="4"/>
  <c r="W861" i="4"/>
  <c r="V861" i="4"/>
  <c r="U861" i="4"/>
  <c r="T861" i="4"/>
  <c r="AA860" i="4"/>
  <c r="Z860" i="4"/>
  <c r="Y860" i="4"/>
  <c r="X860" i="4"/>
  <c r="W860" i="4"/>
  <c r="V860" i="4"/>
  <c r="U860" i="4"/>
  <c r="T860" i="4"/>
  <c r="AA859" i="4"/>
  <c r="Z859" i="4"/>
  <c r="Y859" i="4"/>
  <c r="X859" i="4"/>
  <c r="W859" i="4"/>
  <c r="V859" i="4"/>
  <c r="U859" i="4"/>
  <c r="T859" i="4"/>
  <c r="AA858" i="4"/>
  <c r="Z858" i="4"/>
  <c r="Y858" i="4"/>
  <c r="X858" i="4"/>
  <c r="W858" i="4"/>
  <c r="V858" i="4"/>
  <c r="U858" i="4"/>
  <c r="T858" i="4"/>
  <c r="AA857" i="4"/>
  <c r="Z857" i="4"/>
  <c r="Y857" i="4"/>
  <c r="X857" i="4"/>
  <c r="W857" i="4"/>
  <c r="V857" i="4"/>
  <c r="U857" i="4"/>
  <c r="T857" i="4"/>
  <c r="AA856" i="4"/>
  <c r="Z856" i="4"/>
  <c r="Y856" i="4"/>
  <c r="X856" i="4"/>
  <c r="W856" i="4"/>
  <c r="V856" i="4"/>
  <c r="U856" i="4"/>
  <c r="T856" i="4"/>
  <c r="AA855" i="4"/>
  <c r="Z855" i="4"/>
  <c r="Y855" i="4"/>
  <c r="X855" i="4"/>
  <c r="W855" i="4"/>
  <c r="V855" i="4"/>
  <c r="U855" i="4"/>
  <c r="T855" i="4"/>
  <c r="AA854" i="4"/>
  <c r="Z854" i="4"/>
  <c r="Y854" i="4"/>
  <c r="X854" i="4"/>
  <c r="W854" i="4"/>
  <c r="V854" i="4"/>
  <c r="U854" i="4"/>
  <c r="T854" i="4"/>
  <c r="AA853" i="4"/>
  <c r="Z853" i="4"/>
  <c r="Y853" i="4"/>
  <c r="X853" i="4"/>
  <c r="W853" i="4"/>
  <c r="V853" i="4"/>
  <c r="U853" i="4"/>
  <c r="T853" i="4"/>
  <c r="AA852" i="4"/>
  <c r="Z852" i="4"/>
  <c r="Y852" i="4"/>
  <c r="X852" i="4"/>
  <c r="W852" i="4"/>
  <c r="V852" i="4"/>
  <c r="U852" i="4"/>
  <c r="T852" i="4"/>
  <c r="AA851" i="4"/>
  <c r="Z851" i="4"/>
  <c r="Y851" i="4"/>
  <c r="X851" i="4"/>
  <c r="W851" i="4"/>
  <c r="V851" i="4"/>
  <c r="U851" i="4"/>
  <c r="T851" i="4"/>
  <c r="AA850" i="4"/>
  <c r="Z850" i="4"/>
  <c r="Y850" i="4"/>
  <c r="X850" i="4"/>
  <c r="W850" i="4"/>
  <c r="V850" i="4"/>
  <c r="U850" i="4"/>
  <c r="T850" i="4"/>
  <c r="AA849" i="4"/>
  <c r="Z849" i="4"/>
  <c r="Y849" i="4"/>
  <c r="X849" i="4"/>
  <c r="W849" i="4"/>
  <c r="V849" i="4"/>
  <c r="U849" i="4"/>
  <c r="T849" i="4"/>
  <c r="AA848" i="4"/>
  <c r="Z848" i="4"/>
  <c r="Y848" i="4"/>
  <c r="X848" i="4"/>
  <c r="W848" i="4"/>
  <c r="V848" i="4"/>
  <c r="U848" i="4"/>
  <c r="T848" i="4"/>
  <c r="AA847" i="4"/>
  <c r="Z847" i="4"/>
  <c r="Y847" i="4"/>
  <c r="X847" i="4"/>
  <c r="W847" i="4"/>
  <c r="V847" i="4"/>
  <c r="U847" i="4"/>
  <c r="T847" i="4"/>
  <c r="AA846" i="4"/>
  <c r="Z846" i="4"/>
  <c r="Y846" i="4"/>
  <c r="X846" i="4"/>
  <c r="W846" i="4"/>
  <c r="V846" i="4"/>
  <c r="U846" i="4"/>
  <c r="T846" i="4"/>
  <c r="AA845" i="4"/>
  <c r="Z845" i="4"/>
  <c r="Y845" i="4"/>
  <c r="X845" i="4"/>
  <c r="W845" i="4"/>
  <c r="V845" i="4"/>
  <c r="U845" i="4"/>
  <c r="T845" i="4"/>
  <c r="AA844" i="4"/>
  <c r="Z844" i="4"/>
  <c r="Y844" i="4"/>
  <c r="X844" i="4"/>
  <c r="W844" i="4"/>
  <c r="V844" i="4"/>
  <c r="U844" i="4"/>
  <c r="T844" i="4"/>
  <c r="AA843" i="4"/>
  <c r="Z843" i="4"/>
  <c r="Y843" i="4"/>
  <c r="X843" i="4"/>
  <c r="W843" i="4"/>
  <c r="V843" i="4"/>
  <c r="U843" i="4"/>
  <c r="T843" i="4"/>
  <c r="AA842" i="4"/>
  <c r="Z842" i="4"/>
  <c r="Y842" i="4"/>
  <c r="X842" i="4"/>
  <c r="W842" i="4"/>
  <c r="V842" i="4"/>
  <c r="U842" i="4"/>
  <c r="T842" i="4"/>
  <c r="AA841" i="4"/>
  <c r="Z841" i="4"/>
  <c r="Y841" i="4"/>
  <c r="X841" i="4"/>
  <c r="W841" i="4"/>
  <c r="V841" i="4"/>
  <c r="U841" i="4"/>
  <c r="T841" i="4"/>
  <c r="AA840" i="4"/>
  <c r="Z840" i="4"/>
  <c r="Y840" i="4"/>
  <c r="X840" i="4"/>
  <c r="W840" i="4"/>
  <c r="V840" i="4"/>
  <c r="U840" i="4"/>
  <c r="T840" i="4"/>
  <c r="AA839" i="4"/>
  <c r="Z839" i="4"/>
  <c r="Y839" i="4"/>
  <c r="X839" i="4"/>
  <c r="W839" i="4"/>
  <c r="V839" i="4"/>
  <c r="U839" i="4"/>
  <c r="T839" i="4"/>
  <c r="AA838" i="4"/>
  <c r="Z838" i="4"/>
  <c r="Y838" i="4"/>
  <c r="X838" i="4"/>
  <c r="W838" i="4"/>
  <c r="V838" i="4"/>
  <c r="U838" i="4"/>
  <c r="T838" i="4"/>
  <c r="AA837" i="4"/>
  <c r="Z837" i="4"/>
  <c r="Y837" i="4"/>
  <c r="X837" i="4"/>
  <c r="W837" i="4"/>
  <c r="V837" i="4"/>
  <c r="U837" i="4"/>
  <c r="T837" i="4"/>
  <c r="AA836" i="4"/>
  <c r="Z836" i="4"/>
  <c r="Y836" i="4"/>
  <c r="X836" i="4"/>
  <c r="W836" i="4"/>
  <c r="V836" i="4"/>
  <c r="U836" i="4"/>
  <c r="T836" i="4"/>
  <c r="AA835" i="4"/>
  <c r="Z835" i="4"/>
  <c r="Y835" i="4"/>
  <c r="X835" i="4"/>
  <c r="W835" i="4"/>
  <c r="V835" i="4"/>
  <c r="U835" i="4"/>
  <c r="T835" i="4"/>
  <c r="AA834" i="4"/>
  <c r="Z834" i="4"/>
  <c r="Y834" i="4"/>
  <c r="X834" i="4"/>
  <c r="W834" i="4"/>
  <c r="V834" i="4"/>
  <c r="U834" i="4"/>
  <c r="T834" i="4"/>
  <c r="AA833" i="4"/>
  <c r="Z833" i="4"/>
  <c r="Y833" i="4"/>
  <c r="X833" i="4"/>
  <c r="W833" i="4"/>
  <c r="V833" i="4"/>
  <c r="U833" i="4"/>
  <c r="T833" i="4"/>
  <c r="AA832" i="4"/>
  <c r="Z832" i="4"/>
  <c r="Y832" i="4"/>
  <c r="X832" i="4"/>
  <c r="W832" i="4"/>
  <c r="V832" i="4"/>
  <c r="U832" i="4"/>
  <c r="T832" i="4"/>
  <c r="AA831" i="4"/>
  <c r="Z831" i="4"/>
  <c r="Y831" i="4"/>
  <c r="X831" i="4"/>
  <c r="W831" i="4"/>
  <c r="V831" i="4"/>
  <c r="U831" i="4"/>
  <c r="T831" i="4"/>
  <c r="AA830" i="4"/>
  <c r="Z830" i="4"/>
  <c r="Y830" i="4"/>
  <c r="X830" i="4"/>
  <c r="W830" i="4"/>
  <c r="V830" i="4"/>
  <c r="U830" i="4"/>
  <c r="T830" i="4"/>
  <c r="AA829" i="4"/>
  <c r="Z829" i="4"/>
  <c r="Y829" i="4"/>
  <c r="X829" i="4"/>
  <c r="W829" i="4"/>
  <c r="V829" i="4"/>
  <c r="U829" i="4"/>
  <c r="T829" i="4"/>
  <c r="AA828" i="4"/>
  <c r="Z828" i="4"/>
  <c r="Y828" i="4"/>
  <c r="X828" i="4"/>
  <c r="W828" i="4"/>
  <c r="V828" i="4"/>
  <c r="U828" i="4"/>
  <c r="T828" i="4"/>
  <c r="AA827" i="4"/>
  <c r="Z827" i="4"/>
  <c r="Y827" i="4"/>
  <c r="X827" i="4"/>
  <c r="W827" i="4"/>
  <c r="V827" i="4"/>
  <c r="U827" i="4"/>
  <c r="T827" i="4"/>
  <c r="AA826" i="4"/>
  <c r="Z826" i="4"/>
  <c r="Y826" i="4"/>
  <c r="X826" i="4"/>
  <c r="W826" i="4"/>
  <c r="V826" i="4"/>
  <c r="U826" i="4"/>
  <c r="T826" i="4"/>
  <c r="AA825" i="4"/>
  <c r="Z825" i="4"/>
  <c r="Y825" i="4"/>
  <c r="X825" i="4"/>
  <c r="W825" i="4"/>
  <c r="V825" i="4"/>
  <c r="U825" i="4"/>
  <c r="T825" i="4"/>
  <c r="AA824" i="4"/>
  <c r="Z824" i="4"/>
  <c r="Y824" i="4"/>
  <c r="X824" i="4"/>
  <c r="W824" i="4"/>
  <c r="V824" i="4"/>
  <c r="U824" i="4"/>
  <c r="T824" i="4"/>
  <c r="AA823" i="4"/>
  <c r="Z823" i="4"/>
  <c r="Y823" i="4"/>
  <c r="X823" i="4"/>
  <c r="W823" i="4"/>
  <c r="V823" i="4"/>
  <c r="U823" i="4"/>
  <c r="T823" i="4"/>
  <c r="AA822" i="4"/>
  <c r="Z822" i="4"/>
  <c r="Y822" i="4"/>
  <c r="X822" i="4"/>
  <c r="W822" i="4"/>
  <c r="V822" i="4"/>
  <c r="U822" i="4"/>
  <c r="T822" i="4"/>
  <c r="AA821" i="4"/>
  <c r="Z821" i="4"/>
  <c r="Y821" i="4"/>
  <c r="X821" i="4"/>
  <c r="W821" i="4"/>
  <c r="V821" i="4"/>
  <c r="U821" i="4"/>
  <c r="T821" i="4"/>
  <c r="AA820" i="4"/>
  <c r="Z820" i="4"/>
  <c r="Y820" i="4"/>
  <c r="X820" i="4"/>
  <c r="W820" i="4"/>
  <c r="V820" i="4"/>
  <c r="U820" i="4"/>
  <c r="T820" i="4"/>
  <c r="AA819" i="4"/>
  <c r="Z819" i="4"/>
  <c r="Y819" i="4"/>
  <c r="X819" i="4"/>
  <c r="W819" i="4"/>
  <c r="V819" i="4"/>
  <c r="U819" i="4"/>
  <c r="T819" i="4"/>
  <c r="AA818" i="4"/>
  <c r="Z818" i="4"/>
  <c r="Y818" i="4"/>
  <c r="X818" i="4"/>
  <c r="W818" i="4"/>
  <c r="V818" i="4"/>
  <c r="U818" i="4"/>
  <c r="T818" i="4"/>
  <c r="AA817" i="4"/>
  <c r="Z817" i="4"/>
  <c r="Y817" i="4"/>
  <c r="X817" i="4"/>
  <c r="W817" i="4"/>
  <c r="V817" i="4"/>
  <c r="U817" i="4"/>
  <c r="T817" i="4"/>
  <c r="AA816" i="4"/>
  <c r="Z816" i="4"/>
  <c r="Y816" i="4"/>
  <c r="X816" i="4"/>
  <c r="W816" i="4"/>
  <c r="V816" i="4"/>
  <c r="U816" i="4"/>
  <c r="T816" i="4"/>
  <c r="AA815" i="4"/>
  <c r="Z815" i="4"/>
  <c r="Y815" i="4"/>
  <c r="X815" i="4"/>
  <c r="W815" i="4"/>
  <c r="V815" i="4"/>
  <c r="U815" i="4"/>
  <c r="T815" i="4"/>
  <c r="AA814" i="4"/>
  <c r="Z814" i="4"/>
  <c r="Y814" i="4"/>
  <c r="X814" i="4"/>
  <c r="W814" i="4"/>
  <c r="V814" i="4"/>
  <c r="U814" i="4"/>
  <c r="T814" i="4"/>
  <c r="AA813" i="4"/>
  <c r="Z813" i="4"/>
  <c r="Y813" i="4"/>
  <c r="X813" i="4"/>
  <c r="W813" i="4"/>
  <c r="V813" i="4"/>
  <c r="U813" i="4"/>
  <c r="T813" i="4"/>
  <c r="AA812" i="4"/>
  <c r="Z812" i="4"/>
  <c r="Y812" i="4"/>
  <c r="X812" i="4"/>
  <c r="W812" i="4"/>
  <c r="V812" i="4"/>
  <c r="U812" i="4"/>
  <c r="T812" i="4"/>
  <c r="AA811" i="4"/>
  <c r="Z811" i="4"/>
  <c r="Y811" i="4"/>
  <c r="X811" i="4"/>
  <c r="W811" i="4"/>
  <c r="V811" i="4"/>
  <c r="U811" i="4"/>
  <c r="T811" i="4"/>
  <c r="AA810" i="4"/>
  <c r="Z810" i="4"/>
  <c r="Y810" i="4"/>
  <c r="X810" i="4"/>
  <c r="W810" i="4"/>
  <c r="V810" i="4"/>
  <c r="U810" i="4"/>
  <c r="T810" i="4"/>
  <c r="AA809" i="4"/>
  <c r="Z809" i="4"/>
  <c r="Y809" i="4"/>
  <c r="X809" i="4"/>
  <c r="W809" i="4"/>
  <c r="V809" i="4"/>
  <c r="U809" i="4"/>
  <c r="T809" i="4"/>
  <c r="AA808" i="4"/>
  <c r="Z808" i="4"/>
  <c r="Y808" i="4"/>
  <c r="X808" i="4"/>
  <c r="W808" i="4"/>
  <c r="V808" i="4"/>
  <c r="U808" i="4"/>
  <c r="T808" i="4"/>
  <c r="AA807" i="4"/>
  <c r="Z807" i="4"/>
  <c r="Y807" i="4"/>
  <c r="X807" i="4"/>
  <c r="W807" i="4"/>
  <c r="V807" i="4"/>
  <c r="U807" i="4"/>
  <c r="T807" i="4"/>
  <c r="AA806" i="4"/>
  <c r="Z806" i="4"/>
  <c r="Y806" i="4"/>
  <c r="X806" i="4"/>
  <c r="W806" i="4"/>
  <c r="V806" i="4"/>
  <c r="U806" i="4"/>
  <c r="T806" i="4"/>
  <c r="AA805" i="4"/>
  <c r="Z805" i="4"/>
  <c r="Y805" i="4"/>
  <c r="X805" i="4"/>
  <c r="W805" i="4"/>
  <c r="V805" i="4"/>
  <c r="U805" i="4"/>
  <c r="T805" i="4"/>
  <c r="AA804" i="4"/>
  <c r="Z804" i="4"/>
  <c r="Y804" i="4"/>
  <c r="X804" i="4"/>
  <c r="W804" i="4"/>
  <c r="V804" i="4"/>
  <c r="U804" i="4"/>
  <c r="T804" i="4"/>
  <c r="AA803" i="4"/>
  <c r="Z803" i="4"/>
  <c r="Y803" i="4"/>
  <c r="X803" i="4"/>
  <c r="W803" i="4"/>
  <c r="V803" i="4"/>
  <c r="U803" i="4"/>
  <c r="T803" i="4"/>
  <c r="AA802" i="4"/>
  <c r="Z802" i="4"/>
  <c r="Y802" i="4"/>
  <c r="X802" i="4"/>
  <c r="W802" i="4"/>
  <c r="V802" i="4"/>
  <c r="U802" i="4"/>
  <c r="T802" i="4"/>
  <c r="AA801" i="4"/>
  <c r="Z801" i="4"/>
  <c r="Y801" i="4"/>
  <c r="X801" i="4"/>
  <c r="W801" i="4"/>
  <c r="V801" i="4"/>
  <c r="U801" i="4"/>
  <c r="T801" i="4"/>
  <c r="AA800" i="4"/>
  <c r="Z800" i="4"/>
  <c r="Y800" i="4"/>
  <c r="X800" i="4"/>
  <c r="W800" i="4"/>
  <c r="V800" i="4"/>
  <c r="U800" i="4"/>
  <c r="T800" i="4"/>
  <c r="AA799" i="4"/>
  <c r="Z799" i="4"/>
  <c r="Y799" i="4"/>
  <c r="X799" i="4"/>
  <c r="W799" i="4"/>
  <c r="V799" i="4"/>
  <c r="U799" i="4"/>
  <c r="T799" i="4"/>
  <c r="AA798" i="4"/>
  <c r="Z798" i="4"/>
  <c r="Y798" i="4"/>
  <c r="X798" i="4"/>
  <c r="W798" i="4"/>
  <c r="V798" i="4"/>
  <c r="U798" i="4"/>
  <c r="T798" i="4"/>
  <c r="AA797" i="4"/>
  <c r="Z797" i="4"/>
  <c r="Y797" i="4"/>
  <c r="X797" i="4"/>
  <c r="W797" i="4"/>
  <c r="V797" i="4"/>
  <c r="U797" i="4"/>
  <c r="T797" i="4"/>
  <c r="AA796" i="4"/>
  <c r="Z796" i="4"/>
  <c r="Y796" i="4"/>
  <c r="X796" i="4"/>
  <c r="W796" i="4"/>
  <c r="V796" i="4"/>
  <c r="U796" i="4"/>
  <c r="T796" i="4"/>
  <c r="AA795" i="4"/>
  <c r="Z795" i="4"/>
  <c r="Y795" i="4"/>
  <c r="X795" i="4"/>
  <c r="W795" i="4"/>
  <c r="V795" i="4"/>
  <c r="U795" i="4"/>
  <c r="T795" i="4"/>
  <c r="AA794" i="4"/>
  <c r="Z794" i="4"/>
  <c r="Y794" i="4"/>
  <c r="X794" i="4"/>
  <c r="W794" i="4"/>
  <c r="V794" i="4"/>
  <c r="U794" i="4"/>
  <c r="T794" i="4"/>
  <c r="AA793" i="4"/>
  <c r="Z793" i="4"/>
  <c r="Y793" i="4"/>
  <c r="X793" i="4"/>
  <c r="W793" i="4"/>
  <c r="V793" i="4"/>
  <c r="U793" i="4"/>
  <c r="T793" i="4"/>
  <c r="AA792" i="4"/>
  <c r="Z792" i="4"/>
  <c r="Y792" i="4"/>
  <c r="X792" i="4"/>
  <c r="W792" i="4"/>
  <c r="V792" i="4"/>
  <c r="U792" i="4"/>
  <c r="T792" i="4"/>
  <c r="AA791" i="4"/>
  <c r="Z791" i="4"/>
  <c r="Y791" i="4"/>
  <c r="X791" i="4"/>
  <c r="W791" i="4"/>
  <c r="V791" i="4"/>
  <c r="U791" i="4"/>
  <c r="T791" i="4"/>
  <c r="AA790" i="4"/>
  <c r="Z790" i="4"/>
  <c r="Y790" i="4"/>
  <c r="X790" i="4"/>
  <c r="W790" i="4"/>
  <c r="V790" i="4"/>
  <c r="U790" i="4"/>
  <c r="T790" i="4"/>
  <c r="AA789" i="4"/>
  <c r="Z789" i="4"/>
  <c r="Y789" i="4"/>
  <c r="X789" i="4"/>
  <c r="W789" i="4"/>
  <c r="V789" i="4"/>
  <c r="U789" i="4"/>
  <c r="T789" i="4"/>
  <c r="AA788" i="4"/>
  <c r="Z788" i="4"/>
  <c r="Y788" i="4"/>
  <c r="X788" i="4"/>
  <c r="W788" i="4"/>
  <c r="V788" i="4"/>
  <c r="U788" i="4"/>
  <c r="T788" i="4"/>
  <c r="AA787" i="4"/>
  <c r="Z787" i="4"/>
  <c r="Y787" i="4"/>
  <c r="X787" i="4"/>
  <c r="W787" i="4"/>
  <c r="V787" i="4"/>
  <c r="U787" i="4"/>
  <c r="T787" i="4"/>
  <c r="AA786" i="4"/>
  <c r="Z786" i="4"/>
  <c r="Y786" i="4"/>
  <c r="X786" i="4"/>
  <c r="W786" i="4"/>
  <c r="V786" i="4"/>
  <c r="U786" i="4"/>
  <c r="T786" i="4"/>
  <c r="AA785" i="4"/>
  <c r="Z785" i="4"/>
  <c r="Y785" i="4"/>
  <c r="X785" i="4"/>
  <c r="W785" i="4"/>
  <c r="V785" i="4"/>
  <c r="U785" i="4"/>
  <c r="T785" i="4"/>
  <c r="AA784" i="4"/>
  <c r="Z784" i="4"/>
  <c r="Y784" i="4"/>
  <c r="X784" i="4"/>
  <c r="W784" i="4"/>
  <c r="V784" i="4"/>
  <c r="U784" i="4"/>
  <c r="T784" i="4"/>
  <c r="AA783" i="4"/>
  <c r="Z783" i="4"/>
  <c r="Y783" i="4"/>
  <c r="X783" i="4"/>
  <c r="W783" i="4"/>
  <c r="V783" i="4"/>
  <c r="U783" i="4"/>
  <c r="T783" i="4"/>
  <c r="AA782" i="4"/>
  <c r="Z782" i="4"/>
  <c r="Y782" i="4"/>
  <c r="X782" i="4"/>
  <c r="W782" i="4"/>
  <c r="V782" i="4"/>
  <c r="U782" i="4"/>
  <c r="T782" i="4"/>
  <c r="AA781" i="4"/>
  <c r="Z781" i="4"/>
  <c r="Y781" i="4"/>
  <c r="X781" i="4"/>
  <c r="W781" i="4"/>
  <c r="V781" i="4"/>
  <c r="U781" i="4"/>
  <c r="T781" i="4"/>
  <c r="AA780" i="4"/>
  <c r="Z780" i="4"/>
  <c r="Y780" i="4"/>
  <c r="X780" i="4"/>
  <c r="W780" i="4"/>
  <c r="V780" i="4"/>
  <c r="U780" i="4"/>
  <c r="T780" i="4"/>
  <c r="AA779" i="4"/>
  <c r="Z779" i="4"/>
  <c r="Y779" i="4"/>
  <c r="X779" i="4"/>
  <c r="W779" i="4"/>
  <c r="V779" i="4"/>
  <c r="U779" i="4"/>
  <c r="T779" i="4"/>
  <c r="AA778" i="4"/>
  <c r="Z778" i="4"/>
  <c r="Y778" i="4"/>
  <c r="X778" i="4"/>
  <c r="W778" i="4"/>
  <c r="V778" i="4"/>
  <c r="U778" i="4"/>
  <c r="T778" i="4"/>
  <c r="AA777" i="4"/>
  <c r="Z777" i="4"/>
  <c r="Y777" i="4"/>
  <c r="X777" i="4"/>
  <c r="W777" i="4"/>
  <c r="V777" i="4"/>
  <c r="U777" i="4"/>
  <c r="T777" i="4"/>
  <c r="AA776" i="4"/>
  <c r="Z776" i="4"/>
  <c r="Y776" i="4"/>
  <c r="X776" i="4"/>
  <c r="W776" i="4"/>
  <c r="V776" i="4"/>
  <c r="U776" i="4"/>
  <c r="T776" i="4"/>
  <c r="AA775" i="4"/>
  <c r="Z775" i="4"/>
  <c r="Y775" i="4"/>
  <c r="X775" i="4"/>
  <c r="W775" i="4"/>
  <c r="V775" i="4"/>
  <c r="U775" i="4"/>
  <c r="T775" i="4"/>
  <c r="AA774" i="4"/>
  <c r="Z774" i="4"/>
  <c r="Y774" i="4"/>
  <c r="X774" i="4"/>
  <c r="W774" i="4"/>
  <c r="V774" i="4"/>
  <c r="U774" i="4"/>
  <c r="T774" i="4"/>
  <c r="AA773" i="4"/>
  <c r="Z773" i="4"/>
  <c r="Y773" i="4"/>
  <c r="X773" i="4"/>
  <c r="W773" i="4"/>
  <c r="V773" i="4"/>
  <c r="U773" i="4"/>
  <c r="T773" i="4"/>
  <c r="AA772" i="4"/>
  <c r="Z772" i="4"/>
  <c r="Y772" i="4"/>
  <c r="X772" i="4"/>
  <c r="W772" i="4"/>
  <c r="V772" i="4"/>
  <c r="U772" i="4"/>
  <c r="T772" i="4"/>
  <c r="AA771" i="4"/>
  <c r="Z771" i="4"/>
  <c r="Y771" i="4"/>
  <c r="X771" i="4"/>
  <c r="W771" i="4"/>
  <c r="V771" i="4"/>
  <c r="U771" i="4"/>
  <c r="T771" i="4"/>
  <c r="AA770" i="4"/>
  <c r="Z770" i="4"/>
  <c r="Y770" i="4"/>
  <c r="X770" i="4"/>
  <c r="W770" i="4"/>
  <c r="V770" i="4"/>
  <c r="U770" i="4"/>
  <c r="T770" i="4"/>
  <c r="AA769" i="4"/>
  <c r="Z769" i="4"/>
  <c r="Y769" i="4"/>
  <c r="X769" i="4"/>
  <c r="W769" i="4"/>
  <c r="V769" i="4"/>
  <c r="U769" i="4"/>
  <c r="T769" i="4"/>
  <c r="AA768" i="4"/>
  <c r="Z768" i="4"/>
  <c r="Y768" i="4"/>
  <c r="X768" i="4"/>
  <c r="W768" i="4"/>
  <c r="V768" i="4"/>
  <c r="U768" i="4"/>
  <c r="T768" i="4"/>
  <c r="AA767" i="4"/>
  <c r="Z767" i="4"/>
  <c r="Y767" i="4"/>
  <c r="X767" i="4"/>
  <c r="W767" i="4"/>
  <c r="V767" i="4"/>
  <c r="U767" i="4"/>
  <c r="T767" i="4"/>
  <c r="AA766" i="4"/>
  <c r="Z766" i="4"/>
  <c r="Y766" i="4"/>
  <c r="X766" i="4"/>
  <c r="W766" i="4"/>
  <c r="V766" i="4"/>
  <c r="U766" i="4"/>
  <c r="T766" i="4"/>
  <c r="AA765" i="4"/>
  <c r="Z765" i="4"/>
  <c r="Y765" i="4"/>
  <c r="X765" i="4"/>
  <c r="W765" i="4"/>
  <c r="V765" i="4"/>
  <c r="U765" i="4"/>
  <c r="T765" i="4"/>
  <c r="AA764" i="4"/>
  <c r="Z764" i="4"/>
  <c r="Y764" i="4"/>
  <c r="X764" i="4"/>
  <c r="W764" i="4"/>
  <c r="V764" i="4"/>
  <c r="U764" i="4"/>
  <c r="T764" i="4"/>
  <c r="AA763" i="4"/>
  <c r="Z763" i="4"/>
  <c r="Y763" i="4"/>
  <c r="X763" i="4"/>
  <c r="W763" i="4"/>
  <c r="V763" i="4"/>
  <c r="U763" i="4"/>
  <c r="T763" i="4"/>
  <c r="AA762" i="4"/>
  <c r="Z762" i="4"/>
  <c r="Y762" i="4"/>
  <c r="X762" i="4"/>
  <c r="W762" i="4"/>
  <c r="V762" i="4"/>
  <c r="U762" i="4"/>
  <c r="T762" i="4"/>
  <c r="AA761" i="4"/>
  <c r="Z761" i="4"/>
  <c r="Y761" i="4"/>
  <c r="X761" i="4"/>
  <c r="W761" i="4"/>
  <c r="V761" i="4"/>
  <c r="U761" i="4"/>
  <c r="T761" i="4"/>
  <c r="AA760" i="4"/>
  <c r="Z760" i="4"/>
  <c r="Y760" i="4"/>
  <c r="X760" i="4"/>
  <c r="W760" i="4"/>
  <c r="V760" i="4"/>
  <c r="U760" i="4"/>
  <c r="T760" i="4"/>
  <c r="AA759" i="4"/>
  <c r="Z759" i="4"/>
  <c r="Y759" i="4"/>
  <c r="X759" i="4"/>
  <c r="W759" i="4"/>
  <c r="V759" i="4"/>
  <c r="U759" i="4"/>
  <c r="T759" i="4"/>
  <c r="AA758" i="4"/>
  <c r="Z758" i="4"/>
  <c r="Y758" i="4"/>
  <c r="X758" i="4"/>
  <c r="W758" i="4"/>
  <c r="V758" i="4"/>
  <c r="U758" i="4"/>
  <c r="T758" i="4"/>
  <c r="AA757" i="4"/>
  <c r="Z757" i="4"/>
  <c r="Y757" i="4"/>
  <c r="X757" i="4"/>
  <c r="W757" i="4"/>
  <c r="V757" i="4"/>
  <c r="U757" i="4"/>
  <c r="T757" i="4"/>
  <c r="AA756" i="4"/>
  <c r="Z756" i="4"/>
  <c r="Y756" i="4"/>
  <c r="X756" i="4"/>
  <c r="W756" i="4"/>
  <c r="V756" i="4"/>
  <c r="U756" i="4"/>
  <c r="T756" i="4"/>
  <c r="AA755" i="4"/>
  <c r="Z755" i="4"/>
  <c r="Y755" i="4"/>
  <c r="X755" i="4"/>
  <c r="W755" i="4"/>
  <c r="V755" i="4"/>
  <c r="U755" i="4"/>
  <c r="T755" i="4"/>
  <c r="AA754" i="4"/>
  <c r="Z754" i="4"/>
  <c r="Y754" i="4"/>
  <c r="X754" i="4"/>
  <c r="W754" i="4"/>
  <c r="V754" i="4"/>
  <c r="U754" i="4"/>
  <c r="T754" i="4"/>
  <c r="AA753" i="4"/>
  <c r="Z753" i="4"/>
  <c r="Y753" i="4"/>
  <c r="X753" i="4"/>
  <c r="W753" i="4"/>
  <c r="V753" i="4"/>
  <c r="U753" i="4"/>
  <c r="T753" i="4"/>
  <c r="AA752" i="4"/>
  <c r="Z752" i="4"/>
  <c r="Y752" i="4"/>
  <c r="X752" i="4"/>
  <c r="W752" i="4"/>
  <c r="V752" i="4"/>
  <c r="U752" i="4"/>
  <c r="T752" i="4"/>
  <c r="AA751" i="4"/>
  <c r="Z751" i="4"/>
  <c r="Y751" i="4"/>
  <c r="X751" i="4"/>
  <c r="W751" i="4"/>
  <c r="V751" i="4"/>
  <c r="U751" i="4"/>
  <c r="T751" i="4"/>
  <c r="AA750" i="4"/>
  <c r="Z750" i="4"/>
  <c r="Y750" i="4"/>
  <c r="X750" i="4"/>
  <c r="W750" i="4"/>
  <c r="V750" i="4"/>
  <c r="U750" i="4"/>
  <c r="T750" i="4"/>
  <c r="AA749" i="4"/>
  <c r="Z749" i="4"/>
  <c r="Y749" i="4"/>
  <c r="X749" i="4"/>
  <c r="W749" i="4"/>
  <c r="V749" i="4"/>
  <c r="U749" i="4"/>
  <c r="T749" i="4"/>
  <c r="AA748" i="4"/>
  <c r="Z748" i="4"/>
  <c r="Y748" i="4"/>
  <c r="X748" i="4"/>
  <c r="W748" i="4"/>
  <c r="V748" i="4"/>
  <c r="U748" i="4"/>
  <c r="T748" i="4"/>
  <c r="AA747" i="4"/>
  <c r="Z747" i="4"/>
  <c r="Y747" i="4"/>
  <c r="X747" i="4"/>
  <c r="W747" i="4"/>
  <c r="V747" i="4"/>
  <c r="U747" i="4"/>
  <c r="T747" i="4"/>
  <c r="AA746" i="4"/>
  <c r="Z746" i="4"/>
  <c r="Y746" i="4"/>
  <c r="X746" i="4"/>
  <c r="W746" i="4"/>
  <c r="V746" i="4"/>
  <c r="U746" i="4"/>
  <c r="T746" i="4"/>
  <c r="AA745" i="4"/>
  <c r="Z745" i="4"/>
  <c r="Y745" i="4"/>
  <c r="X745" i="4"/>
  <c r="W745" i="4"/>
  <c r="V745" i="4"/>
  <c r="U745" i="4"/>
  <c r="T745" i="4"/>
  <c r="AA744" i="4"/>
  <c r="Z744" i="4"/>
  <c r="Y744" i="4"/>
  <c r="X744" i="4"/>
  <c r="W744" i="4"/>
  <c r="V744" i="4"/>
  <c r="U744" i="4"/>
  <c r="T744" i="4"/>
  <c r="AA743" i="4"/>
  <c r="Z743" i="4"/>
  <c r="Y743" i="4"/>
  <c r="X743" i="4"/>
  <c r="W743" i="4"/>
  <c r="V743" i="4"/>
  <c r="U743" i="4"/>
  <c r="T743" i="4"/>
  <c r="AA742" i="4"/>
  <c r="Z742" i="4"/>
  <c r="Y742" i="4"/>
  <c r="X742" i="4"/>
  <c r="W742" i="4"/>
  <c r="V742" i="4"/>
  <c r="U742" i="4"/>
  <c r="T742" i="4"/>
  <c r="AA741" i="4"/>
  <c r="Z741" i="4"/>
  <c r="Y741" i="4"/>
  <c r="X741" i="4"/>
  <c r="W741" i="4"/>
  <c r="V741" i="4"/>
  <c r="U741" i="4"/>
  <c r="T741" i="4"/>
  <c r="AA740" i="4"/>
  <c r="Z740" i="4"/>
  <c r="Y740" i="4"/>
  <c r="X740" i="4"/>
  <c r="W740" i="4"/>
  <c r="V740" i="4"/>
  <c r="U740" i="4"/>
  <c r="T740" i="4"/>
  <c r="AA739" i="4"/>
  <c r="Z739" i="4"/>
  <c r="Y739" i="4"/>
  <c r="X739" i="4"/>
  <c r="W739" i="4"/>
  <c r="V739" i="4"/>
  <c r="U739" i="4"/>
  <c r="T739" i="4"/>
  <c r="AA738" i="4"/>
  <c r="Z738" i="4"/>
  <c r="Y738" i="4"/>
  <c r="X738" i="4"/>
  <c r="W738" i="4"/>
  <c r="V738" i="4"/>
  <c r="U738" i="4"/>
  <c r="T738" i="4"/>
  <c r="AA737" i="4"/>
  <c r="Z737" i="4"/>
  <c r="Y737" i="4"/>
  <c r="X737" i="4"/>
  <c r="W737" i="4"/>
  <c r="V737" i="4"/>
  <c r="U737" i="4"/>
  <c r="T737" i="4"/>
  <c r="AA736" i="4"/>
  <c r="Z736" i="4"/>
  <c r="Y736" i="4"/>
  <c r="X736" i="4"/>
  <c r="W736" i="4"/>
  <c r="V736" i="4"/>
  <c r="U736" i="4"/>
  <c r="T736" i="4"/>
  <c r="AA735" i="4"/>
  <c r="Z735" i="4"/>
  <c r="Y735" i="4"/>
  <c r="X735" i="4"/>
  <c r="W735" i="4"/>
  <c r="V735" i="4"/>
  <c r="U735" i="4"/>
  <c r="T735" i="4"/>
  <c r="AA734" i="4"/>
  <c r="Z734" i="4"/>
  <c r="Y734" i="4"/>
  <c r="X734" i="4"/>
  <c r="W734" i="4"/>
  <c r="V734" i="4"/>
  <c r="U734" i="4"/>
  <c r="T734" i="4"/>
  <c r="AA733" i="4"/>
  <c r="Z733" i="4"/>
  <c r="Y733" i="4"/>
  <c r="X733" i="4"/>
  <c r="W733" i="4"/>
  <c r="V733" i="4"/>
  <c r="U733" i="4"/>
  <c r="T733" i="4"/>
  <c r="AA732" i="4"/>
  <c r="Z732" i="4"/>
  <c r="Y732" i="4"/>
  <c r="X732" i="4"/>
  <c r="W732" i="4"/>
  <c r="V732" i="4"/>
  <c r="U732" i="4"/>
  <c r="T732" i="4"/>
  <c r="AA731" i="4"/>
  <c r="Z731" i="4"/>
  <c r="Y731" i="4"/>
  <c r="X731" i="4"/>
  <c r="W731" i="4"/>
  <c r="V731" i="4"/>
  <c r="U731" i="4"/>
  <c r="T731" i="4"/>
  <c r="AA730" i="4"/>
  <c r="Z730" i="4"/>
  <c r="Y730" i="4"/>
  <c r="X730" i="4"/>
  <c r="W730" i="4"/>
  <c r="V730" i="4"/>
  <c r="U730" i="4"/>
  <c r="T730" i="4"/>
  <c r="AA729" i="4"/>
  <c r="Z729" i="4"/>
  <c r="Y729" i="4"/>
  <c r="X729" i="4"/>
  <c r="W729" i="4"/>
  <c r="V729" i="4"/>
  <c r="U729" i="4"/>
  <c r="T729" i="4"/>
  <c r="AA728" i="4"/>
  <c r="Z728" i="4"/>
  <c r="Y728" i="4"/>
  <c r="X728" i="4"/>
  <c r="W728" i="4"/>
  <c r="V728" i="4"/>
  <c r="U728" i="4"/>
  <c r="T728" i="4"/>
  <c r="AA727" i="4"/>
  <c r="Z727" i="4"/>
  <c r="Y727" i="4"/>
  <c r="X727" i="4"/>
  <c r="W727" i="4"/>
  <c r="V727" i="4"/>
  <c r="U727" i="4"/>
  <c r="T727" i="4"/>
  <c r="AA726" i="4"/>
  <c r="Z726" i="4"/>
  <c r="Y726" i="4"/>
  <c r="X726" i="4"/>
  <c r="W726" i="4"/>
  <c r="V726" i="4"/>
  <c r="U726" i="4"/>
  <c r="T726" i="4"/>
  <c r="AA725" i="4"/>
  <c r="Z725" i="4"/>
  <c r="Y725" i="4"/>
  <c r="X725" i="4"/>
  <c r="W725" i="4"/>
  <c r="V725" i="4"/>
  <c r="U725" i="4"/>
  <c r="T725" i="4"/>
  <c r="AA724" i="4"/>
  <c r="Z724" i="4"/>
  <c r="Y724" i="4"/>
  <c r="X724" i="4"/>
  <c r="W724" i="4"/>
  <c r="V724" i="4"/>
  <c r="U724" i="4"/>
  <c r="T724" i="4"/>
  <c r="AA723" i="4"/>
  <c r="Z723" i="4"/>
  <c r="Y723" i="4"/>
  <c r="X723" i="4"/>
  <c r="W723" i="4"/>
  <c r="V723" i="4"/>
  <c r="U723" i="4"/>
  <c r="T723" i="4"/>
  <c r="AA722" i="4"/>
  <c r="Z722" i="4"/>
  <c r="Y722" i="4"/>
  <c r="X722" i="4"/>
  <c r="W722" i="4"/>
  <c r="V722" i="4"/>
  <c r="U722" i="4"/>
  <c r="T722" i="4"/>
  <c r="AA721" i="4"/>
  <c r="Z721" i="4"/>
  <c r="Y721" i="4"/>
  <c r="X721" i="4"/>
  <c r="W721" i="4"/>
  <c r="V721" i="4"/>
  <c r="U721" i="4"/>
  <c r="T721" i="4"/>
  <c r="AA720" i="4"/>
  <c r="Z720" i="4"/>
  <c r="Y720" i="4"/>
  <c r="X720" i="4"/>
  <c r="W720" i="4"/>
  <c r="V720" i="4"/>
  <c r="U720" i="4"/>
  <c r="T720" i="4"/>
  <c r="AA719" i="4"/>
  <c r="Z719" i="4"/>
  <c r="Y719" i="4"/>
  <c r="X719" i="4"/>
  <c r="W719" i="4"/>
  <c r="V719" i="4"/>
  <c r="U719" i="4"/>
  <c r="T719" i="4"/>
  <c r="AA718" i="4"/>
  <c r="Z718" i="4"/>
  <c r="Y718" i="4"/>
  <c r="X718" i="4"/>
  <c r="W718" i="4"/>
  <c r="V718" i="4"/>
  <c r="U718" i="4"/>
  <c r="T718" i="4"/>
  <c r="AA717" i="4"/>
  <c r="Z717" i="4"/>
  <c r="Y717" i="4"/>
  <c r="X717" i="4"/>
  <c r="W717" i="4"/>
  <c r="V717" i="4"/>
  <c r="U717" i="4"/>
  <c r="T717" i="4"/>
  <c r="AA716" i="4"/>
  <c r="Z716" i="4"/>
  <c r="Y716" i="4"/>
  <c r="X716" i="4"/>
  <c r="W716" i="4"/>
  <c r="V716" i="4"/>
  <c r="U716" i="4"/>
  <c r="T716" i="4"/>
  <c r="AA715" i="4"/>
  <c r="Z715" i="4"/>
  <c r="Y715" i="4"/>
  <c r="X715" i="4"/>
  <c r="W715" i="4"/>
  <c r="V715" i="4"/>
  <c r="U715" i="4"/>
  <c r="T715" i="4"/>
  <c r="AA714" i="4"/>
  <c r="Z714" i="4"/>
  <c r="Y714" i="4"/>
  <c r="X714" i="4"/>
  <c r="W714" i="4"/>
  <c r="V714" i="4"/>
  <c r="U714" i="4"/>
  <c r="T714" i="4"/>
  <c r="AA713" i="4"/>
  <c r="Z713" i="4"/>
  <c r="Y713" i="4"/>
  <c r="X713" i="4"/>
  <c r="W713" i="4"/>
  <c r="V713" i="4"/>
  <c r="U713" i="4"/>
  <c r="T713" i="4"/>
  <c r="AA712" i="4"/>
  <c r="Z712" i="4"/>
  <c r="Y712" i="4"/>
  <c r="X712" i="4"/>
  <c r="W712" i="4"/>
  <c r="V712" i="4"/>
  <c r="U712" i="4"/>
  <c r="T712" i="4"/>
  <c r="AA711" i="4"/>
  <c r="Z711" i="4"/>
  <c r="Y711" i="4"/>
  <c r="X711" i="4"/>
  <c r="W711" i="4"/>
  <c r="V711" i="4"/>
  <c r="U711" i="4"/>
  <c r="T711" i="4"/>
  <c r="AA710" i="4"/>
  <c r="Z710" i="4"/>
  <c r="Y710" i="4"/>
  <c r="X710" i="4"/>
  <c r="W710" i="4"/>
  <c r="V710" i="4"/>
  <c r="U710" i="4"/>
  <c r="T710" i="4"/>
  <c r="AA709" i="4"/>
  <c r="Z709" i="4"/>
  <c r="Y709" i="4"/>
  <c r="X709" i="4"/>
  <c r="W709" i="4"/>
  <c r="V709" i="4"/>
  <c r="U709" i="4"/>
  <c r="T709" i="4"/>
  <c r="AA708" i="4"/>
  <c r="Z708" i="4"/>
  <c r="Y708" i="4"/>
  <c r="X708" i="4"/>
  <c r="W708" i="4"/>
  <c r="V708" i="4"/>
  <c r="U708" i="4"/>
  <c r="T708" i="4"/>
  <c r="AA707" i="4"/>
  <c r="Z707" i="4"/>
  <c r="Y707" i="4"/>
  <c r="X707" i="4"/>
  <c r="W707" i="4"/>
  <c r="V707" i="4"/>
  <c r="U707" i="4"/>
  <c r="T707" i="4"/>
  <c r="AA706" i="4"/>
  <c r="Z706" i="4"/>
  <c r="Y706" i="4"/>
  <c r="X706" i="4"/>
  <c r="W706" i="4"/>
  <c r="V706" i="4"/>
  <c r="U706" i="4"/>
  <c r="T706" i="4"/>
  <c r="AA705" i="4"/>
  <c r="Z705" i="4"/>
  <c r="Y705" i="4"/>
  <c r="X705" i="4"/>
  <c r="W705" i="4"/>
  <c r="V705" i="4"/>
  <c r="U705" i="4"/>
  <c r="T705" i="4"/>
  <c r="AA704" i="4"/>
  <c r="Z704" i="4"/>
  <c r="Y704" i="4"/>
  <c r="X704" i="4"/>
  <c r="W704" i="4"/>
  <c r="V704" i="4"/>
  <c r="U704" i="4"/>
  <c r="T704" i="4"/>
  <c r="AA703" i="4"/>
  <c r="Z703" i="4"/>
  <c r="Y703" i="4"/>
  <c r="X703" i="4"/>
  <c r="W703" i="4"/>
  <c r="V703" i="4"/>
  <c r="U703" i="4"/>
  <c r="T703" i="4"/>
  <c r="AA702" i="4"/>
  <c r="Z702" i="4"/>
  <c r="Y702" i="4"/>
  <c r="X702" i="4"/>
  <c r="W702" i="4"/>
  <c r="V702" i="4"/>
  <c r="U702" i="4"/>
  <c r="T702" i="4"/>
  <c r="AA701" i="4"/>
  <c r="Z701" i="4"/>
  <c r="Y701" i="4"/>
  <c r="X701" i="4"/>
  <c r="W701" i="4"/>
  <c r="V701" i="4"/>
  <c r="U701" i="4"/>
  <c r="T701" i="4"/>
  <c r="AA700" i="4"/>
  <c r="Z700" i="4"/>
  <c r="Y700" i="4"/>
  <c r="X700" i="4"/>
  <c r="W700" i="4"/>
  <c r="V700" i="4"/>
  <c r="U700" i="4"/>
  <c r="T700" i="4"/>
  <c r="AA699" i="4"/>
  <c r="Z699" i="4"/>
  <c r="Y699" i="4"/>
  <c r="X699" i="4"/>
  <c r="W699" i="4"/>
  <c r="V699" i="4"/>
  <c r="U699" i="4"/>
  <c r="T699" i="4"/>
  <c r="AA698" i="4"/>
  <c r="Z698" i="4"/>
  <c r="Y698" i="4"/>
  <c r="X698" i="4"/>
  <c r="W698" i="4"/>
  <c r="V698" i="4"/>
  <c r="U698" i="4"/>
  <c r="T698" i="4"/>
  <c r="AA697" i="4"/>
  <c r="Z697" i="4"/>
  <c r="Y697" i="4"/>
  <c r="X697" i="4"/>
  <c r="W697" i="4"/>
  <c r="V697" i="4"/>
  <c r="U697" i="4"/>
  <c r="T697" i="4"/>
  <c r="AA696" i="4"/>
  <c r="Z696" i="4"/>
  <c r="Y696" i="4"/>
  <c r="X696" i="4"/>
  <c r="W696" i="4"/>
  <c r="V696" i="4"/>
  <c r="U696" i="4"/>
  <c r="T696" i="4"/>
  <c r="AA695" i="4"/>
  <c r="Z695" i="4"/>
  <c r="Y695" i="4"/>
  <c r="X695" i="4"/>
  <c r="W695" i="4"/>
  <c r="V695" i="4"/>
  <c r="U695" i="4"/>
  <c r="T695" i="4"/>
  <c r="AA694" i="4"/>
  <c r="Z694" i="4"/>
  <c r="Y694" i="4"/>
  <c r="X694" i="4"/>
  <c r="W694" i="4"/>
  <c r="V694" i="4"/>
  <c r="U694" i="4"/>
  <c r="T694" i="4"/>
  <c r="AA693" i="4"/>
  <c r="Z693" i="4"/>
  <c r="Y693" i="4"/>
  <c r="X693" i="4"/>
  <c r="W693" i="4"/>
  <c r="V693" i="4"/>
  <c r="U693" i="4"/>
  <c r="T693" i="4"/>
  <c r="AA692" i="4"/>
  <c r="Z692" i="4"/>
  <c r="Y692" i="4"/>
  <c r="X692" i="4"/>
  <c r="W692" i="4"/>
  <c r="V692" i="4"/>
  <c r="U692" i="4"/>
  <c r="T692" i="4"/>
  <c r="AA691" i="4"/>
  <c r="Z691" i="4"/>
  <c r="Y691" i="4"/>
  <c r="X691" i="4"/>
  <c r="W691" i="4"/>
  <c r="V691" i="4"/>
  <c r="U691" i="4"/>
  <c r="T691" i="4"/>
  <c r="AA690" i="4"/>
  <c r="Z690" i="4"/>
  <c r="Y690" i="4"/>
  <c r="X690" i="4"/>
  <c r="W690" i="4"/>
  <c r="V690" i="4"/>
  <c r="U690" i="4"/>
  <c r="T690" i="4"/>
  <c r="AA689" i="4"/>
  <c r="Z689" i="4"/>
  <c r="Y689" i="4"/>
  <c r="X689" i="4"/>
  <c r="W689" i="4"/>
  <c r="V689" i="4"/>
  <c r="U689" i="4"/>
  <c r="T689" i="4"/>
  <c r="AA688" i="4"/>
  <c r="Z688" i="4"/>
  <c r="Y688" i="4"/>
  <c r="X688" i="4"/>
  <c r="W688" i="4"/>
  <c r="V688" i="4"/>
  <c r="U688" i="4"/>
  <c r="T688" i="4"/>
  <c r="AA687" i="4"/>
  <c r="Z687" i="4"/>
  <c r="Y687" i="4"/>
  <c r="X687" i="4"/>
  <c r="W687" i="4"/>
  <c r="V687" i="4"/>
  <c r="U687" i="4"/>
  <c r="T687" i="4"/>
  <c r="AA686" i="4"/>
  <c r="Z686" i="4"/>
  <c r="Y686" i="4"/>
  <c r="X686" i="4"/>
  <c r="W686" i="4"/>
  <c r="V686" i="4"/>
  <c r="U686" i="4"/>
  <c r="T686" i="4"/>
  <c r="AA685" i="4"/>
  <c r="Z685" i="4"/>
  <c r="Y685" i="4"/>
  <c r="X685" i="4"/>
  <c r="W685" i="4"/>
  <c r="V685" i="4"/>
  <c r="U685" i="4"/>
  <c r="T685" i="4"/>
  <c r="AA684" i="4"/>
  <c r="Z684" i="4"/>
  <c r="Y684" i="4"/>
  <c r="X684" i="4"/>
  <c r="W684" i="4"/>
  <c r="V684" i="4"/>
  <c r="U684" i="4"/>
  <c r="T684" i="4"/>
  <c r="AA683" i="4"/>
  <c r="Z683" i="4"/>
  <c r="Y683" i="4"/>
  <c r="X683" i="4"/>
  <c r="W683" i="4"/>
  <c r="V683" i="4"/>
  <c r="U683" i="4"/>
  <c r="T683" i="4"/>
  <c r="AA682" i="4"/>
  <c r="Z682" i="4"/>
  <c r="Y682" i="4"/>
  <c r="X682" i="4"/>
  <c r="W682" i="4"/>
  <c r="V682" i="4"/>
  <c r="U682" i="4"/>
  <c r="T682" i="4"/>
  <c r="AA681" i="4"/>
  <c r="Z681" i="4"/>
  <c r="Y681" i="4"/>
  <c r="X681" i="4"/>
  <c r="W681" i="4"/>
  <c r="V681" i="4"/>
  <c r="U681" i="4"/>
  <c r="T681" i="4"/>
  <c r="AA680" i="4"/>
  <c r="Z680" i="4"/>
  <c r="Y680" i="4"/>
  <c r="X680" i="4"/>
  <c r="W680" i="4"/>
  <c r="V680" i="4"/>
  <c r="U680" i="4"/>
  <c r="T680" i="4"/>
  <c r="AA679" i="4"/>
  <c r="Z679" i="4"/>
  <c r="Y679" i="4"/>
  <c r="X679" i="4"/>
  <c r="W679" i="4"/>
  <c r="V679" i="4"/>
  <c r="U679" i="4"/>
  <c r="T679" i="4"/>
  <c r="AA678" i="4"/>
  <c r="Z678" i="4"/>
  <c r="Y678" i="4"/>
  <c r="X678" i="4"/>
  <c r="W678" i="4"/>
  <c r="V678" i="4"/>
  <c r="U678" i="4"/>
  <c r="T678" i="4"/>
  <c r="AA677" i="4"/>
  <c r="Z677" i="4"/>
  <c r="Y677" i="4"/>
  <c r="X677" i="4"/>
  <c r="W677" i="4"/>
  <c r="V677" i="4"/>
  <c r="U677" i="4"/>
  <c r="T677" i="4"/>
  <c r="AA676" i="4"/>
  <c r="Z676" i="4"/>
  <c r="Y676" i="4"/>
  <c r="X676" i="4"/>
  <c r="W676" i="4"/>
  <c r="V676" i="4"/>
  <c r="U676" i="4"/>
  <c r="T676" i="4"/>
  <c r="AA675" i="4"/>
  <c r="Z675" i="4"/>
  <c r="Y675" i="4"/>
  <c r="X675" i="4"/>
  <c r="W675" i="4"/>
  <c r="V675" i="4"/>
  <c r="U675" i="4"/>
  <c r="T675" i="4"/>
  <c r="AA674" i="4"/>
  <c r="Z674" i="4"/>
  <c r="Y674" i="4"/>
  <c r="X674" i="4"/>
  <c r="W674" i="4"/>
  <c r="V674" i="4"/>
  <c r="U674" i="4"/>
  <c r="T674" i="4"/>
  <c r="AA673" i="4"/>
  <c r="Z673" i="4"/>
  <c r="Y673" i="4"/>
  <c r="X673" i="4"/>
  <c r="W673" i="4"/>
  <c r="V673" i="4"/>
  <c r="U673" i="4"/>
  <c r="T673" i="4"/>
  <c r="AA672" i="4"/>
  <c r="Z672" i="4"/>
  <c r="Y672" i="4"/>
  <c r="X672" i="4"/>
  <c r="W672" i="4"/>
  <c r="V672" i="4"/>
  <c r="U672" i="4"/>
  <c r="T672" i="4"/>
  <c r="AA671" i="4"/>
  <c r="Z671" i="4"/>
  <c r="Y671" i="4"/>
  <c r="X671" i="4"/>
  <c r="W671" i="4"/>
  <c r="V671" i="4"/>
  <c r="U671" i="4"/>
  <c r="T671" i="4"/>
  <c r="AA670" i="4"/>
  <c r="Z670" i="4"/>
  <c r="Y670" i="4"/>
  <c r="X670" i="4"/>
  <c r="W670" i="4"/>
  <c r="V670" i="4"/>
  <c r="U670" i="4"/>
  <c r="T670" i="4"/>
  <c r="AA669" i="4"/>
  <c r="Z669" i="4"/>
  <c r="Y669" i="4"/>
  <c r="X669" i="4"/>
  <c r="W669" i="4"/>
  <c r="V669" i="4"/>
  <c r="U669" i="4"/>
  <c r="T669" i="4"/>
  <c r="AA668" i="4"/>
  <c r="Z668" i="4"/>
  <c r="Y668" i="4"/>
  <c r="X668" i="4"/>
  <c r="W668" i="4"/>
  <c r="V668" i="4"/>
  <c r="U668" i="4"/>
  <c r="T668" i="4"/>
  <c r="AA667" i="4"/>
  <c r="Z667" i="4"/>
  <c r="Y667" i="4"/>
  <c r="X667" i="4"/>
  <c r="W667" i="4"/>
  <c r="V667" i="4"/>
  <c r="U667" i="4"/>
  <c r="T667" i="4"/>
  <c r="AA666" i="4"/>
  <c r="Z666" i="4"/>
  <c r="Y666" i="4"/>
  <c r="X666" i="4"/>
  <c r="W666" i="4"/>
  <c r="V666" i="4"/>
  <c r="U666" i="4"/>
  <c r="T666" i="4"/>
  <c r="AA665" i="4"/>
  <c r="Z665" i="4"/>
  <c r="Y665" i="4"/>
  <c r="X665" i="4"/>
  <c r="W665" i="4"/>
  <c r="V665" i="4"/>
  <c r="U665" i="4"/>
  <c r="T665" i="4"/>
  <c r="AA664" i="4"/>
  <c r="Z664" i="4"/>
  <c r="Y664" i="4"/>
  <c r="X664" i="4"/>
  <c r="W664" i="4"/>
  <c r="V664" i="4"/>
  <c r="U664" i="4"/>
  <c r="T664" i="4"/>
  <c r="AA663" i="4"/>
  <c r="Z663" i="4"/>
  <c r="Y663" i="4"/>
  <c r="X663" i="4"/>
  <c r="W663" i="4"/>
  <c r="V663" i="4"/>
  <c r="U663" i="4"/>
  <c r="T663" i="4"/>
  <c r="AA662" i="4"/>
  <c r="Z662" i="4"/>
  <c r="Y662" i="4"/>
  <c r="X662" i="4"/>
  <c r="W662" i="4"/>
  <c r="V662" i="4"/>
  <c r="U662" i="4"/>
  <c r="T662" i="4"/>
  <c r="AA661" i="4"/>
  <c r="Z661" i="4"/>
  <c r="Y661" i="4"/>
  <c r="X661" i="4"/>
  <c r="W661" i="4"/>
  <c r="V661" i="4"/>
  <c r="U661" i="4"/>
  <c r="T661" i="4"/>
  <c r="AA660" i="4"/>
  <c r="Z660" i="4"/>
  <c r="Y660" i="4"/>
  <c r="X660" i="4"/>
  <c r="W660" i="4"/>
  <c r="V660" i="4"/>
  <c r="U660" i="4"/>
  <c r="T660" i="4"/>
  <c r="AA659" i="4"/>
  <c r="Z659" i="4"/>
  <c r="Y659" i="4"/>
  <c r="X659" i="4"/>
  <c r="W659" i="4"/>
  <c r="V659" i="4"/>
  <c r="U659" i="4"/>
  <c r="T659" i="4"/>
  <c r="AA658" i="4"/>
  <c r="Z658" i="4"/>
  <c r="Y658" i="4"/>
  <c r="X658" i="4"/>
  <c r="W658" i="4"/>
  <c r="V658" i="4"/>
  <c r="U658" i="4"/>
  <c r="T658" i="4"/>
  <c r="AA657" i="4"/>
  <c r="Z657" i="4"/>
  <c r="Y657" i="4"/>
  <c r="X657" i="4"/>
  <c r="W657" i="4"/>
  <c r="V657" i="4"/>
  <c r="U657" i="4"/>
  <c r="T657" i="4"/>
  <c r="AA656" i="4"/>
  <c r="Z656" i="4"/>
  <c r="Y656" i="4"/>
  <c r="X656" i="4"/>
  <c r="W656" i="4"/>
  <c r="V656" i="4"/>
  <c r="U656" i="4"/>
  <c r="T656" i="4"/>
  <c r="AA655" i="4"/>
  <c r="Z655" i="4"/>
  <c r="Y655" i="4"/>
  <c r="X655" i="4"/>
  <c r="W655" i="4"/>
  <c r="V655" i="4"/>
  <c r="U655" i="4"/>
  <c r="T655" i="4"/>
  <c r="AA654" i="4"/>
  <c r="Z654" i="4"/>
  <c r="Y654" i="4"/>
  <c r="X654" i="4"/>
  <c r="W654" i="4"/>
  <c r="V654" i="4"/>
  <c r="U654" i="4"/>
  <c r="T654" i="4"/>
  <c r="AA653" i="4"/>
  <c r="Z653" i="4"/>
  <c r="Y653" i="4"/>
  <c r="X653" i="4"/>
  <c r="W653" i="4"/>
  <c r="V653" i="4"/>
  <c r="U653" i="4"/>
  <c r="T653" i="4"/>
  <c r="AA652" i="4"/>
  <c r="Z652" i="4"/>
  <c r="Y652" i="4"/>
  <c r="X652" i="4"/>
  <c r="W652" i="4"/>
  <c r="V652" i="4"/>
  <c r="U652" i="4"/>
  <c r="T652" i="4"/>
  <c r="AA651" i="4"/>
  <c r="Z651" i="4"/>
  <c r="Y651" i="4"/>
  <c r="X651" i="4"/>
  <c r="W651" i="4"/>
  <c r="V651" i="4"/>
  <c r="U651" i="4"/>
  <c r="T651" i="4"/>
  <c r="AA650" i="4"/>
  <c r="Z650" i="4"/>
  <c r="Y650" i="4"/>
  <c r="X650" i="4"/>
  <c r="W650" i="4"/>
  <c r="V650" i="4"/>
  <c r="U650" i="4"/>
  <c r="T650" i="4"/>
  <c r="AA649" i="4"/>
  <c r="Z649" i="4"/>
  <c r="Y649" i="4"/>
  <c r="X649" i="4"/>
  <c r="W649" i="4"/>
  <c r="V649" i="4"/>
  <c r="U649" i="4"/>
  <c r="T649" i="4"/>
  <c r="AA648" i="4"/>
  <c r="Z648" i="4"/>
  <c r="Y648" i="4"/>
  <c r="X648" i="4"/>
  <c r="W648" i="4"/>
  <c r="V648" i="4"/>
  <c r="U648" i="4"/>
  <c r="T648" i="4"/>
  <c r="AA647" i="4"/>
  <c r="Z647" i="4"/>
  <c r="Y647" i="4"/>
  <c r="X647" i="4"/>
  <c r="W647" i="4"/>
  <c r="V647" i="4"/>
  <c r="U647" i="4"/>
  <c r="T647" i="4"/>
  <c r="AA646" i="4"/>
  <c r="Z646" i="4"/>
  <c r="Y646" i="4"/>
  <c r="X646" i="4"/>
  <c r="W646" i="4"/>
  <c r="V646" i="4"/>
  <c r="U646" i="4"/>
  <c r="T646" i="4"/>
  <c r="AA645" i="4"/>
  <c r="Z645" i="4"/>
  <c r="Y645" i="4"/>
  <c r="X645" i="4"/>
  <c r="W645" i="4"/>
  <c r="V645" i="4"/>
  <c r="U645" i="4"/>
  <c r="T645" i="4"/>
  <c r="AA644" i="4"/>
  <c r="Z644" i="4"/>
  <c r="Y644" i="4"/>
  <c r="X644" i="4"/>
  <c r="W644" i="4"/>
  <c r="V644" i="4"/>
  <c r="U644" i="4"/>
  <c r="T644" i="4"/>
  <c r="AA643" i="4"/>
  <c r="Z643" i="4"/>
  <c r="Y643" i="4"/>
  <c r="X643" i="4"/>
  <c r="W643" i="4"/>
  <c r="V643" i="4"/>
  <c r="U643" i="4"/>
  <c r="T643" i="4"/>
  <c r="AA642" i="4"/>
  <c r="Z642" i="4"/>
  <c r="Y642" i="4"/>
  <c r="X642" i="4"/>
  <c r="W642" i="4"/>
  <c r="V642" i="4"/>
  <c r="U642" i="4"/>
  <c r="T642" i="4"/>
  <c r="AA641" i="4"/>
  <c r="Z641" i="4"/>
  <c r="Y641" i="4"/>
  <c r="X641" i="4"/>
  <c r="W641" i="4"/>
  <c r="V641" i="4"/>
  <c r="U641" i="4"/>
  <c r="T641" i="4"/>
  <c r="AA640" i="4"/>
  <c r="Z640" i="4"/>
  <c r="Y640" i="4"/>
  <c r="X640" i="4"/>
  <c r="W640" i="4"/>
  <c r="V640" i="4"/>
  <c r="U640" i="4"/>
  <c r="T640" i="4"/>
  <c r="AA639" i="4"/>
  <c r="Z639" i="4"/>
  <c r="Y639" i="4"/>
  <c r="X639" i="4"/>
  <c r="W639" i="4"/>
  <c r="V639" i="4"/>
  <c r="U639" i="4"/>
  <c r="T639" i="4"/>
  <c r="AA638" i="4"/>
  <c r="Z638" i="4"/>
  <c r="Y638" i="4"/>
  <c r="X638" i="4"/>
  <c r="W638" i="4"/>
  <c r="V638" i="4"/>
  <c r="U638" i="4"/>
  <c r="T638" i="4"/>
  <c r="AA637" i="4"/>
  <c r="Z637" i="4"/>
  <c r="Y637" i="4"/>
  <c r="X637" i="4"/>
  <c r="W637" i="4"/>
  <c r="V637" i="4"/>
  <c r="U637" i="4"/>
  <c r="T637" i="4"/>
  <c r="AA636" i="4"/>
  <c r="Z636" i="4"/>
  <c r="Y636" i="4"/>
  <c r="X636" i="4"/>
  <c r="W636" i="4"/>
  <c r="V636" i="4"/>
  <c r="U636" i="4"/>
  <c r="T636" i="4"/>
  <c r="AA635" i="4"/>
  <c r="Z635" i="4"/>
  <c r="Y635" i="4"/>
  <c r="X635" i="4"/>
  <c r="W635" i="4"/>
  <c r="V635" i="4"/>
  <c r="U635" i="4"/>
  <c r="T635" i="4"/>
  <c r="AA634" i="4"/>
  <c r="Z634" i="4"/>
  <c r="Y634" i="4"/>
  <c r="X634" i="4"/>
  <c r="W634" i="4"/>
  <c r="V634" i="4"/>
  <c r="U634" i="4"/>
  <c r="T634" i="4"/>
  <c r="AA633" i="4"/>
  <c r="Z633" i="4"/>
  <c r="Y633" i="4"/>
  <c r="X633" i="4"/>
  <c r="W633" i="4"/>
  <c r="V633" i="4"/>
  <c r="U633" i="4"/>
  <c r="T633" i="4"/>
  <c r="AA632" i="4"/>
  <c r="Z632" i="4"/>
  <c r="Y632" i="4"/>
  <c r="X632" i="4"/>
  <c r="W632" i="4"/>
  <c r="V632" i="4"/>
  <c r="U632" i="4"/>
  <c r="T632" i="4"/>
  <c r="AA631" i="4"/>
  <c r="Z631" i="4"/>
  <c r="Y631" i="4"/>
  <c r="X631" i="4"/>
  <c r="W631" i="4"/>
  <c r="V631" i="4"/>
  <c r="U631" i="4"/>
  <c r="T631" i="4"/>
  <c r="AA630" i="4"/>
  <c r="Z630" i="4"/>
  <c r="Y630" i="4"/>
  <c r="X630" i="4"/>
  <c r="W630" i="4"/>
  <c r="V630" i="4"/>
  <c r="U630" i="4"/>
  <c r="T630" i="4"/>
  <c r="AA629" i="4"/>
  <c r="Z629" i="4"/>
  <c r="Y629" i="4"/>
  <c r="X629" i="4"/>
  <c r="W629" i="4"/>
  <c r="V629" i="4"/>
  <c r="U629" i="4"/>
  <c r="T629" i="4"/>
  <c r="AA628" i="4"/>
  <c r="Z628" i="4"/>
  <c r="Y628" i="4"/>
  <c r="X628" i="4"/>
  <c r="W628" i="4"/>
  <c r="V628" i="4"/>
  <c r="U628" i="4"/>
  <c r="T628" i="4"/>
  <c r="AA627" i="4"/>
  <c r="Z627" i="4"/>
  <c r="Y627" i="4"/>
  <c r="X627" i="4"/>
  <c r="W627" i="4"/>
  <c r="V627" i="4"/>
  <c r="U627" i="4"/>
  <c r="T627" i="4"/>
  <c r="AA626" i="4"/>
  <c r="Z626" i="4"/>
  <c r="Y626" i="4"/>
  <c r="X626" i="4"/>
  <c r="W626" i="4"/>
  <c r="V626" i="4"/>
  <c r="U626" i="4"/>
  <c r="T626" i="4"/>
  <c r="AA625" i="4"/>
  <c r="Z625" i="4"/>
  <c r="Y625" i="4"/>
  <c r="X625" i="4"/>
  <c r="W625" i="4"/>
  <c r="V625" i="4"/>
  <c r="U625" i="4"/>
  <c r="T625" i="4"/>
  <c r="AA624" i="4"/>
  <c r="Z624" i="4"/>
  <c r="Y624" i="4"/>
  <c r="X624" i="4"/>
  <c r="W624" i="4"/>
  <c r="V624" i="4"/>
  <c r="U624" i="4"/>
  <c r="T624" i="4"/>
  <c r="AA623" i="4"/>
  <c r="Z623" i="4"/>
  <c r="Y623" i="4"/>
  <c r="X623" i="4"/>
  <c r="W623" i="4"/>
  <c r="V623" i="4"/>
  <c r="U623" i="4"/>
  <c r="T623" i="4"/>
  <c r="AA622" i="4"/>
  <c r="Z622" i="4"/>
  <c r="Y622" i="4"/>
  <c r="X622" i="4"/>
  <c r="W622" i="4"/>
  <c r="V622" i="4"/>
  <c r="U622" i="4"/>
  <c r="T622" i="4"/>
  <c r="AA621" i="4"/>
  <c r="Z621" i="4"/>
  <c r="Y621" i="4"/>
  <c r="X621" i="4"/>
  <c r="W621" i="4"/>
  <c r="V621" i="4"/>
  <c r="U621" i="4"/>
  <c r="T621" i="4"/>
  <c r="AA620" i="4"/>
  <c r="Z620" i="4"/>
  <c r="Y620" i="4"/>
  <c r="X620" i="4"/>
  <c r="W620" i="4"/>
  <c r="V620" i="4"/>
  <c r="U620" i="4"/>
  <c r="T620" i="4"/>
  <c r="AA619" i="4"/>
  <c r="Z619" i="4"/>
  <c r="Y619" i="4"/>
  <c r="X619" i="4"/>
  <c r="W619" i="4"/>
  <c r="V619" i="4"/>
  <c r="U619" i="4"/>
  <c r="T619" i="4"/>
  <c r="AA618" i="4"/>
  <c r="Z618" i="4"/>
  <c r="Y618" i="4"/>
  <c r="X618" i="4"/>
  <c r="W618" i="4"/>
  <c r="V618" i="4"/>
  <c r="U618" i="4"/>
  <c r="T618" i="4"/>
  <c r="AA617" i="4"/>
  <c r="Z617" i="4"/>
  <c r="Y617" i="4"/>
  <c r="X617" i="4"/>
  <c r="W617" i="4"/>
  <c r="V617" i="4"/>
  <c r="U617" i="4"/>
  <c r="T617" i="4"/>
  <c r="AA616" i="4"/>
  <c r="Z616" i="4"/>
  <c r="Y616" i="4"/>
  <c r="X616" i="4"/>
  <c r="W616" i="4"/>
  <c r="V616" i="4"/>
  <c r="U616" i="4"/>
  <c r="T616" i="4"/>
  <c r="AA615" i="4"/>
  <c r="Z615" i="4"/>
  <c r="Y615" i="4"/>
  <c r="X615" i="4"/>
  <c r="W615" i="4"/>
  <c r="V615" i="4"/>
  <c r="U615" i="4"/>
  <c r="T615" i="4"/>
  <c r="AA614" i="4"/>
  <c r="Z614" i="4"/>
  <c r="Y614" i="4"/>
  <c r="X614" i="4"/>
  <c r="W614" i="4"/>
  <c r="V614" i="4"/>
  <c r="U614" i="4"/>
  <c r="T614" i="4"/>
  <c r="AA613" i="4"/>
  <c r="Z613" i="4"/>
  <c r="Y613" i="4"/>
  <c r="X613" i="4"/>
  <c r="W613" i="4"/>
  <c r="V613" i="4"/>
  <c r="U613" i="4"/>
  <c r="T613" i="4"/>
  <c r="AA612" i="4"/>
  <c r="Z612" i="4"/>
  <c r="Y612" i="4"/>
  <c r="X612" i="4"/>
  <c r="W612" i="4"/>
  <c r="V612" i="4"/>
  <c r="U612" i="4"/>
  <c r="T612" i="4"/>
  <c r="AA611" i="4"/>
  <c r="Z611" i="4"/>
  <c r="Y611" i="4"/>
  <c r="X611" i="4"/>
  <c r="W611" i="4"/>
  <c r="V611" i="4"/>
  <c r="U611" i="4"/>
  <c r="T611" i="4"/>
  <c r="AA610" i="4"/>
  <c r="Z610" i="4"/>
  <c r="Y610" i="4"/>
  <c r="X610" i="4"/>
  <c r="W610" i="4"/>
  <c r="V610" i="4"/>
  <c r="U610" i="4"/>
  <c r="T610" i="4"/>
  <c r="AA609" i="4"/>
  <c r="Z609" i="4"/>
  <c r="Y609" i="4"/>
  <c r="X609" i="4"/>
  <c r="W609" i="4"/>
  <c r="V609" i="4"/>
  <c r="U609" i="4"/>
  <c r="T609" i="4"/>
  <c r="AA608" i="4"/>
  <c r="Z608" i="4"/>
  <c r="Y608" i="4"/>
  <c r="X608" i="4"/>
  <c r="W608" i="4"/>
  <c r="V608" i="4"/>
  <c r="U608" i="4"/>
  <c r="T608" i="4"/>
  <c r="AA607" i="4"/>
  <c r="Z607" i="4"/>
  <c r="Y607" i="4"/>
  <c r="X607" i="4"/>
  <c r="W607" i="4"/>
  <c r="V607" i="4"/>
  <c r="U607" i="4"/>
  <c r="T607" i="4"/>
  <c r="AA606" i="4"/>
  <c r="Z606" i="4"/>
  <c r="Y606" i="4"/>
  <c r="X606" i="4"/>
  <c r="W606" i="4"/>
  <c r="V606" i="4"/>
  <c r="U606" i="4"/>
  <c r="T606" i="4"/>
  <c r="AA605" i="4"/>
  <c r="Z605" i="4"/>
  <c r="Y605" i="4"/>
  <c r="X605" i="4"/>
  <c r="W605" i="4"/>
  <c r="V605" i="4"/>
  <c r="U605" i="4"/>
  <c r="T605" i="4"/>
  <c r="AA604" i="4"/>
  <c r="Z604" i="4"/>
  <c r="Y604" i="4"/>
  <c r="X604" i="4"/>
  <c r="W604" i="4"/>
  <c r="V604" i="4"/>
  <c r="U604" i="4"/>
  <c r="T604" i="4"/>
  <c r="AA603" i="4"/>
  <c r="Z603" i="4"/>
  <c r="Y603" i="4"/>
  <c r="X603" i="4"/>
  <c r="W603" i="4"/>
  <c r="V603" i="4"/>
  <c r="U603" i="4"/>
  <c r="T603" i="4"/>
  <c r="AA602" i="4"/>
  <c r="Z602" i="4"/>
  <c r="Y602" i="4"/>
  <c r="X602" i="4"/>
  <c r="W602" i="4"/>
  <c r="V602" i="4"/>
  <c r="U602" i="4"/>
  <c r="T602" i="4"/>
  <c r="AA601" i="4"/>
  <c r="Z601" i="4"/>
  <c r="Y601" i="4"/>
  <c r="X601" i="4"/>
  <c r="W601" i="4"/>
  <c r="V601" i="4"/>
  <c r="U601" i="4"/>
  <c r="T601" i="4"/>
  <c r="AA600" i="4"/>
  <c r="Z600" i="4"/>
  <c r="Y600" i="4"/>
  <c r="X600" i="4"/>
  <c r="W600" i="4"/>
  <c r="V600" i="4"/>
  <c r="U600" i="4"/>
  <c r="T600" i="4"/>
  <c r="AA599" i="4"/>
  <c r="Z599" i="4"/>
  <c r="Y599" i="4"/>
  <c r="X599" i="4"/>
  <c r="W599" i="4"/>
  <c r="V599" i="4"/>
  <c r="U599" i="4"/>
  <c r="T599" i="4"/>
  <c r="AA598" i="4"/>
  <c r="Z598" i="4"/>
  <c r="Y598" i="4"/>
  <c r="X598" i="4"/>
  <c r="W598" i="4"/>
  <c r="V598" i="4"/>
  <c r="U598" i="4"/>
  <c r="T598" i="4"/>
  <c r="AA597" i="4"/>
  <c r="Z597" i="4"/>
  <c r="Y597" i="4"/>
  <c r="X597" i="4"/>
  <c r="W597" i="4"/>
  <c r="V597" i="4"/>
  <c r="U597" i="4"/>
  <c r="T597" i="4"/>
  <c r="AA596" i="4"/>
  <c r="Z596" i="4"/>
  <c r="Y596" i="4"/>
  <c r="X596" i="4"/>
  <c r="W596" i="4"/>
  <c r="V596" i="4"/>
  <c r="U596" i="4"/>
  <c r="T596" i="4"/>
  <c r="AA595" i="4"/>
  <c r="Z595" i="4"/>
  <c r="Y595" i="4"/>
  <c r="X595" i="4"/>
  <c r="W595" i="4"/>
  <c r="V595" i="4"/>
  <c r="U595" i="4"/>
  <c r="T595" i="4"/>
  <c r="AA594" i="4"/>
  <c r="Z594" i="4"/>
  <c r="Y594" i="4"/>
  <c r="X594" i="4"/>
  <c r="W594" i="4"/>
  <c r="V594" i="4"/>
  <c r="U594" i="4"/>
  <c r="T594" i="4"/>
  <c r="AA593" i="4"/>
  <c r="Z593" i="4"/>
  <c r="Y593" i="4"/>
  <c r="X593" i="4"/>
  <c r="W593" i="4"/>
  <c r="V593" i="4"/>
  <c r="U593" i="4"/>
  <c r="T593" i="4"/>
  <c r="AA592" i="4"/>
  <c r="Z592" i="4"/>
  <c r="Y592" i="4"/>
  <c r="X592" i="4"/>
  <c r="W592" i="4"/>
  <c r="V592" i="4"/>
  <c r="U592" i="4"/>
  <c r="T592" i="4"/>
  <c r="AA591" i="4"/>
  <c r="Z591" i="4"/>
  <c r="Y591" i="4"/>
  <c r="X591" i="4"/>
  <c r="W591" i="4"/>
  <c r="V591" i="4"/>
  <c r="U591" i="4"/>
  <c r="T591" i="4"/>
  <c r="AA590" i="4"/>
  <c r="Z590" i="4"/>
  <c r="Y590" i="4"/>
  <c r="X590" i="4"/>
  <c r="W590" i="4"/>
  <c r="V590" i="4"/>
  <c r="U590" i="4"/>
  <c r="T590" i="4"/>
  <c r="AA589" i="4"/>
  <c r="Z589" i="4"/>
  <c r="Y589" i="4"/>
  <c r="X589" i="4"/>
  <c r="W589" i="4"/>
  <c r="V589" i="4"/>
  <c r="U589" i="4"/>
  <c r="T589" i="4"/>
  <c r="AA588" i="4"/>
  <c r="Z588" i="4"/>
  <c r="Y588" i="4"/>
  <c r="X588" i="4"/>
  <c r="W588" i="4"/>
  <c r="V588" i="4"/>
  <c r="U588" i="4"/>
  <c r="T588" i="4"/>
  <c r="AA587" i="4"/>
  <c r="Z587" i="4"/>
  <c r="Y587" i="4"/>
  <c r="X587" i="4"/>
  <c r="W587" i="4"/>
  <c r="V587" i="4"/>
  <c r="U587" i="4"/>
  <c r="T587" i="4"/>
  <c r="AA586" i="4"/>
  <c r="Z586" i="4"/>
  <c r="Y586" i="4"/>
  <c r="X586" i="4"/>
  <c r="W586" i="4"/>
  <c r="V586" i="4"/>
  <c r="U586" i="4"/>
  <c r="T586" i="4"/>
  <c r="AA585" i="4"/>
  <c r="Z585" i="4"/>
  <c r="Y585" i="4"/>
  <c r="X585" i="4"/>
  <c r="W585" i="4"/>
  <c r="V585" i="4"/>
  <c r="U585" i="4"/>
  <c r="T585" i="4"/>
  <c r="AA584" i="4"/>
  <c r="Z584" i="4"/>
  <c r="Y584" i="4"/>
  <c r="X584" i="4"/>
  <c r="W584" i="4"/>
  <c r="V584" i="4"/>
  <c r="U584" i="4"/>
  <c r="T584" i="4"/>
  <c r="AA583" i="4"/>
  <c r="Z583" i="4"/>
  <c r="Y583" i="4"/>
  <c r="X583" i="4"/>
  <c r="W583" i="4"/>
  <c r="V583" i="4"/>
  <c r="U583" i="4"/>
  <c r="T583" i="4"/>
  <c r="AA582" i="4"/>
  <c r="Z582" i="4"/>
  <c r="Y582" i="4"/>
  <c r="X582" i="4"/>
  <c r="W582" i="4"/>
  <c r="V582" i="4"/>
  <c r="U582" i="4"/>
  <c r="T582" i="4"/>
  <c r="AA581" i="4"/>
  <c r="Z581" i="4"/>
  <c r="Y581" i="4"/>
  <c r="X581" i="4"/>
  <c r="W581" i="4"/>
  <c r="V581" i="4"/>
  <c r="U581" i="4"/>
  <c r="T581" i="4"/>
  <c r="AA580" i="4"/>
  <c r="Z580" i="4"/>
  <c r="Y580" i="4"/>
  <c r="X580" i="4"/>
  <c r="W580" i="4"/>
  <c r="V580" i="4"/>
  <c r="U580" i="4"/>
  <c r="T580" i="4"/>
  <c r="AA579" i="4"/>
  <c r="Z579" i="4"/>
  <c r="Y579" i="4"/>
  <c r="X579" i="4"/>
  <c r="W579" i="4"/>
  <c r="V579" i="4"/>
  <c r="U579" i="4"/>
  <c r="T579" i="4"/>
  <c r="AA578" i="4"/>
  <c r="Z578" i="4"/>
  <c r="Y578" i="4"/>
  <c r="X578" i="4"/>
  <c r="W578" i="4"/>
  <c r="V578" i="4"/>
  <c r="U578" i="4"/>
  <c r="T578" i="4"/>
  <c r="AA577" i="4"/>
  <c r="Z577" i="4"/>
  <c r="Y577" i="4"/>
  <c r="X577" i="4"/>
  <c r="W577" i="4"/>
  <c r="V577" i="4"/>
  <c r="U577" i="4"/>
  <c r="T577" i="4"/>
  <c r="AA576" i="4"/>
  <c r="Z576" i="4"/>
  <c r="Y576" i="4"/>
  <c r="X576" i="4"/>
  <c r="W576" i="4"/>
  <c r="V576" i="4"/>
  <c r="U576" i="4"/>
  <c r="T576" i="4"/>
  <c r="AA575" i="4"/>
  <c r="Z575" i="4"/>
  <c r="Y575" i="4"/>
  <c r="X575" i="4"/>
  <c r="W575" i="4"/>
  <c r="V575" i="4"/>
  <c r="U575" i="4"/>
  <c r="T575" i="4"/>
  <c r="AA574" i="4"/>
  <c r="Z574" i="4"/>
  <c r="Y574" i="4"/>
  <c r="X574" i="4"/>
  <c r="W574" i="4"/>
  <c r="V574" i="4"/>
  <c r="U574" i="4"/>
  <c r="T574" i="4"/>
  <c r="AA573" i="4"/>
  <c r="Z573" i="4"/>
  <c r="Y573" i="4"/>
  <c r="X573" i="4"/>
  <c r="W573" i="4"/>
  <c r="V573" i="4"/>
  <c r="U573" i="4"/>
  <c r="T573" i="4"/>
  <c r="AA572" i="4"/>
  <c r="Z572" i="4"/>
  <c r="Y572" i="4"/>
  <c r="X572" i="4"/>
  <c r="W572" i="4"/>
  <c r="V572" i="4"/>
  <c r="U572" i="4"/>
  <c r="T572" i="4"/>
  <c r="AA571" i="4"/>
  <c r="Z571" i="4"/>
  <c r="Y571" i="4"/>
  <c r="X571" i="4"/>
  <c r="W571" i="4"/>
  <c r="V571" i="4"/>
  <c r="U571" i="4"/>
  <c r="T571" i="4"/>
  <c r="AA570" i="4"/>
  <c r="Z570" i="4"/>
  <c r="Y570" i="4"/>
  <c r="X570" i="4"/>
  <c r="W570" i="4"/>
  <c r="V570" i="4"/>
  <c r="U570" i="4"/>
  <c r="T570" i="4"/>
  <c r="AA569" i="4"/>
  <c r="Z569" i="4"/>
  <c r="Y569" i="4"/>
  <c r="X569" i="4"/>
  <c r="W569" i="4"/>
  <c r="V569" i="4"/>
  <c r="U569" i="4"/>
  <c r="T569" i="4"/>
  <c r="AA568" i="4"/>
  <c r="Z568" i="4"/>
  <c r="Y568" i="4"/>
  <c r="X568" i="4"/>
  <c r="W568" i="4"/>
  <c r="V568" i="4"/>
  <c r="U568" i="4"/>
  <c r="T568" i="4"/>
  <c r="AA567" i="4"/>
  <c r="Z567" i="4"/>
  <c r="Y567" i="4"/>
  <c r="X567" i="4"/>
  <c r="W567" i="4"/>
  <c r="V567" i="4"/>
  <c r="U567" i="4"/>
  <c r="T567" i="4"/>
  <c r="AA566" i="4"/>
  <c r="Z566" i="4"/>
  <c r="Y566" i="4"/>
  <c r="X566" i="4"/>
  <c r="W566" i="4"/>
  <c r="V566" i="4"/>
  <c r="U566" i="4"/>
  <c r="T566" i="4"/>
  <c r="AA565" i="4"/>
  <c r="Z565" i="4"/>
  <c r="Y565" i="4"/>
  <c r="X565" i="4"/>
  <c r="W565" i="4"/>
  <c r="V565" i="4"/>
  <c r="U565" i="4"/>
  <c r="T565" i="4"/>
  <c r="AA564" i="4"/>
  <c r="Z564" i="4"/>
  <c r="Y564" i="4"/>
  <c r="X564" i="4"/>
  <c r="W564" i="4"/>
  <c r="V564" i="4"/>
  <c r="U564" i="4"/>
  <c r="T564" i="4"/>
  <c r="AA563" i="4"/>
  <c r="Z563" i="4"/>
  <c r="Y563" i="4"/>
  <c r="X563" i="4"/>
  <c r="W563" i="4"/>
  <c r="V563" i="4"/>
  <c r="U563" i="4"/>
  <c r="T563" i="4"/>
  <c r="AA562" i="4"/>
  <c r="Z562" i="4"/>
  <c r="Y562" i="4"/>
  <c r="X562" i="4"/>
  <c r="W562" i="4"/>
  <c r="V562" i="4"/>
  <c r="U562" i="4"/>
  <c r="T562" i="4"/>
  <c r="AA561" i="4"/>
  <c r="Z561" i="4"/>
  <c r="Y561" i="4"/>
  <c r="X561" i="4"/>
  <c r="W561" i="4"/>
  <c r="V561" i="4"/>
  <c r="U561" i="4"/>
  <c r="T561" i="4"/>
  <c r="AA560" i="4"/>
  <c r="Z560" i="4"/>
  <c r="Y560" i="4"/>
  <c r="X560" i="4"/>
  <c r="W560" i="4"/>
  <c r="V560" i="4"/>
  <c r="U560" i="4"/>
  <c r="T560" i="4"/>
  <c r="AA559" i="4"/>
  <c r="Z559" i="4"/>
  <c r="Y559" i="4"/>
  <c r="X559" i="4"/>
  <c r="W559" i="4"/>
  <c r="V559" i="4"/>
  <c r="U559" i="4"/>
  <c r="T559" i="4"/>
  <c r="AA558" i="4"/>
  <c r="Z558" i="4"/>
  <c r="Y558" i="4"/>
  <c r="X558" i="4"/>
  <c r="W558" i="4"/>
  <c r="V558" i="4"/>
  <c r="U558" i="4"/>
  <c r="T558" i="4"/>
  <c r="AA557" i="4"/>
  <c r="Z557" i="4"/>
  <c r="Y557" i="4"/>
  <c r="X557" i="4"/>
  <c r="W557" i="4"/>
  <c r="V557" i="4"/>
  <c r="U557" i="4"/>
  <c r="T557" i="4"/>
  <c r="AA556" i="4"/>
  <c r="Z556" i="4"/>
  <c r="Y556" i="4"/>
  <c r="X556" i="4"/>
  <c r="W556" i="4"/>
  <c r="V556" i="4"/>
  <c r="U556" i="4"/>
  <c r="T556" i="4"/>
  <c r="AA555" i="4"/>
  <c r="Z555" i="4"/>
  <c r="Y555" i="4"/>
  <c r="X555" i="4"/>
  <c r="W555" i="4"/>
  <c r="V555" i="4"/>
  <c r="U555" i="4"/>
  <c r="T555" i="4"/>
  <c r="AA554" i="4"/>
  <c r="Z554" i="4"/>
  <c r="Y554" i="4"/>
  <c r="X554" i="4"/>
  <c r="W554" i="4"/>
  <c r="V554" i="4"/>
  <c r="U554" i="4"/>
  <c r="T554" i="4"/>
  <c r="AA553" i="4"/>
  <c r="Z553" i="4"/>
  <c r="Y553" i="4"/>
  <c r="X553" i="4"/>
  <c r="W553" i="4"/>
  <c r="V553" i="4"/>
  <c r="U553" i="4"/>
  <c r="T553" i="4"/>
  <c r="AA552" i="4"/>
  <c r="Z552" i="4"/>
  <c r="Y552" i="4"/>
  <c r="X552" i="4"/>
  <c r="W552" i="4"/>
  <c r="V552" i="4"/>
  <c r="U552" i="4"/>
  <c r="T552" i="4"/>
  <c r="AA551" i="4"/>
  <c r="Z551" i="4"/>
  <c r="Y551" i="4"/>
  <c r="X551" i="4"/>
  <c r="W551" i="4"/>
  <c r="V551" i="4"/>
  <c r="U551" i="4"/>
  <c r="T551" i="4"/>
  <c r="AA550" i="4"/>
  <c r="Z550" i="4"/>
  <c r="Y550" i="4"/>
  <c r="X550" i="4"/>
  <c r="W550" i="4"/>
  <c r="V550" i="4"/>
  <c r="U550" i="4"/>
  <c r="T550" i="4"/>
  <c r="AA549" i="4"/>
  <c r="Z549" i="4"/>
  <c r="Y549" i="4"/>
  <c r="X549" i="4"/>
  <c r="W549" i="4"/>
  <c r="V549" i="4"/>
  <c r="U549" i="4"/>
  <c r="T549" i="4"/>
  <c r="AA548" i="4"/>
  <c r="Z548" i="4"/>
  <c r="Y548" i="4"/>
  <c r="X548" i="4"/>
  <c r="W548" i="4"/>
  <c r="V548" i="4"/>
  <c r="U548" i="4"/>
  <c r="T548" i="4"/>
  <c r="AA547" i="4"/>
  <c r="Z547" i="4"/>
  <c r="Y547" i="4"/>
  <c r="X547" i="4"/>
  <c r="W547" i="4"/>
  <c r="V547" i="4"/>
  <c r="U547" i="4"/>
  <c r="T547" i="4"/>
  <c r="AA546" i="4"/>
  <c r="Z546" i="4"/>
  <c r="Y546" i="4"/>
  <c r="X546" i="4"/>
  <c r="W546" i="4"/>
  <c r="V546" i="4"/>
  <c r="U546" i="4"/>
  <c r="T546" i="4"/>
  <c r="AA545" i="4"/>
  <c r="Z545" i="4"/>
  <c r="Y545" i="4"/>
  <c r="X545" i="4"/>
  <c r="W545" i="4"/>
  <c r="V545" i="4"/>
  <c r="U545" i="4"/>
  <c r="T545" i="4"/>
  <c r="AA544" i="4"/>
  <c r="Z544" i="4"/>
  <c r="Y544" i="4"/>
  <c r="X544" i="4"/>
  <c r="W544" i="4"/>
  <c r="V544" i="4"/>
  <c r="U544" i="4"/>
  <c r="T544" i="4"/>
  <c r="AA543" i="4"/>
  <c r="Z543" i="4"/>
  <c r="Y543" i="4"/>
  <c r="X543" i="4"/>
  <c r="W543" i="4"/>
  <c r="V543" i="4"/>
  <c r="U543" i="4"/>
  <c r="T543" i="4"/>
  <c r="AA542" i="4"/>
  <c r="Z542" i="4"/>
  <c r="Y542" i="4"/>
  <c r="X542" i="4"/>
  <c r="W542" i="4"/>
  <c r="V542" i="4"/>
  <c r="U542" i="4"/>
  <c r="T542" i="4"/>
  <c r="AA541" i="4"/>
  <c r="Z541" i="4"/>
  <c r="Y541" i="4"/>
  <c r="X541" i="4"/>
  <c r="W541" i="4"/>
  <c r="V541" i="4"/>
  <c r="U541" i="4"/>
  <c r="T541" i="4"/>
  <c r="AA540" i="4"/>
  <c r="Z540" i="4"/>
  <c r="Y540" i="4"/>
  <c r="X540" i="4"/>
  <c r="W540" i="4"/>
  <c r="V540" i="4"/>
  <c r="U540" i="4"/>
  <c r="T540" i="4"/>
  <c r="AA539" i="4"/>
  <c r="Z539" i="4"/>
  <c r="Y539" i="4"/>
  <c r="X539" i="4"/>
  <c r="W539" i="4"/>
  <c r="V539" i="4"/>
  <c r="U539" i="4"/>
  <c r="T539" i="4"/>
  <c r="AA538" i="4"/>
  <c r="Z538" i="4"/>
  <c r="Y538" i="4"/>
  <c r="X538" i="4"/>
  <c r="W538" i="4"/>
  <c r="V538" i="4"/>
  <c r="U538" i="4"/>
  <c r="T538" i="4"/>
  <c r="AA537" i="4"/>
  <c r="Z537" i="4"/>
  <c r="Y537" i="4"/>
  <c r="X537" i="4"/>
  <c r="W537" i="4"/>
  <c r="V537" i="4"/>
  <c r="U537" i="4"/>
  <c r="T537" i="4"/>
  <c r="AA536" i="4"/>
  <c r="Z536" i="4"/>
  <c r="Y536" i="4"/>
  <c r="X536" i="4"/>
  <c r="W536" i="4"/>
  <c r="V536" i="4"/>
  <c r="U536" i="4"/>
  <c r="T536" i="4"/>
  <c r="AA535" i="4"/>
  <c r="Z535" i="4"/>
  <c r="Y535" i="4"/>
  <c r="X535" i="4"/>
  <c r="W535" i="4"/>
  <c r="V535" i="4"/>
  <c r="U535" i="4"/>
  <c r="T535" i="4"/>
  <c r="AA534" i="4"/>
  <c r="Z534" i="4"/>
  <c r="Y534" i="4"/>
  <c r="X534" i="4"/>
  <c r="W534" i="4"/>
  <c r="V534" i="4"/>
  <c r="U534" i="4"/>
  <c r="T534" i="4"/>
  <c r="AA533" i="4"/>
  <c r="Z533" i="4"/>
  <c r="Y533" i="4"/>
  <c r="X533" i="4"/>
  <c r="W533" i="4"/>
  <c r="V533" i="4"/>
  <c r="U533" i="4"/>
  <c r="T533" i="4"/>
  <c r="AA532" i="4"/>
  <c r="Z532" i="4"/>
  <c r="Y532" i="4"/>
  <c r="X532" i="4"/>
  <c r="W532" i="4"/>
  <c r="V532" i="4"/>
  <c r="U532" i="4"/>
  <c r="T532" i="4"/>
  <c r="AA531" i="4"/>
  <c r="Z531" i="4"/>
  <c r="Y531" i="4"/>
  <c r="X531" i="4"/>
  <c r="W531" i="4"/>
  <c r="V531" i="4"/>
  <c r="U531" i="4"/>
  <c r="T531" i="4"/>
  <c r="AA530" i="4"/>
  <c r="Z530" i="4"/>
  <c r="Y530" i="4"/>
  <c r="X530" i="4"/>
  <c r="W530" i="4"/>
  <c r="V530" i="4"/>
  <c r="U530" i="4"/>
  <c r="T530" i="4"/>
  <c r="AA529" i="4"/>
  <c r="Z529" i="4"/>
  <c r="Y529" i="4"/>
  <c r="X529" i="4"/>
  <c r="W529" i="4"/>
  <c r="V529" i="4"/>
  <c r="U529" i="4"/>
  <c r="T529" i="4"/>
  <c r="AA528" i="4"/>
  <c r="Z528" i="4"/>
  <c r="Y528" i="4"/>
  <c r="X528" i="4"/>
  <c r="W528" i="4"/>
  <c r="V528" i="4"/>
  <c r="U528" i="4"/>
  <c r="T528" i="4"/>
  <c r="AA527" i="4"/>
  <c r="Z527" i="4"/>
  <c r="Y527" i="4"/>
  <c r="X527" i="4"/>
  <c r="W527" i="4"/>
  <c r="V527" i="4"/>
  <c r="U527" i="4"/>
  <c r="T527" i="4"/>
  <c r="AA526" i="4"/>
  <c r="Z526" i="4"/>
  <c r="Y526" i="4"/>
  <c r="X526" i="4"/>
  <c r="W526" i="4"/>
  <c r="V526" i="4"/>
  <c r="U526" i="4"/>
  <c r="T526" i="4"/>
  <c r="AA525" i="4"/>
  <c r="Z525" i="4"/>
  <c r="Y525" i="4"/>
  <c r="X525" i="4"/>
  <c r="W525" i="4"/>
  <c r="V525" i="4"/>
  <c r="U525" i="4"/>
  <c r="T525" i="4"/>
  <c r="AA524" i="4"/>
  <c r="Z524" i="4"/>
  <c r="Y524" i="4"/>
  <c r="X524" i="4"/>
  <c r="W524" i="4"/>
  <c r="V524" i="4"/>
  <c r="U524" i="4"/>
  <c r="T524" i="4"/>
  <c r="AA523" i="4"/>
  <c r="Z523" i="4"/>
  <c r="Y523" i="4"/>
  <c r="X523" i="4"/>
  <c r="W523" i="4"/>
  <c r="V523" i="4"/>
  <c r="U523" i="4"/>
  <c r="T523" i="4"/>
  <c r="AA522" i="4"/>
  <c r="Z522" i="4"/>
  <c r="Y522" i="4"/>
  <c r="X522" i="4"/>
  <c r="W522" i="4"/>
  <c r="V522" i="4"/>
  <c r="U522" i="4"/>
  <c r="T522" i="4"/>
  <c r="AA521" i="4"/>
  <c r="Z521" i="4"/>
  <c r="Y521" i="4"/>
  <c r="X521" i="4"/>
  <c r="W521" i="4"/>
  <c r="V521" i="4"/>
  <c r="U521" i="4"/>
  <c r="T521" i="4"/>
  <c r="AA520" i="4"/>
  <c r="Z520" i="4"/>
  <c r="Y520" i="4"/>
  <c r="X520" i="4"/>
  <c r="W520" i="4"/>
  <c r="V520" i="4"/>
  <c r="U520" i="4"/>
  <c r="T520" i="4"/>
  <c r="AA519" i="4"/>
  <c r="Z519" i="4"/>
  <c r="Y519" i="4"/>
  <c r="X519" i="4"/>
  <c r="W519" i="4"/>
  <c r="V519" i="4"/>
  <c r="U519" i="4"/>
  <c r="T519" i="4"/>
  <c r="AA518" i="4"/>
  <c r="Z518" i="4"/>
  <c r="Y518" i="4"/>
  <c r="X518" i="4"/>
  <c r="W518" i="4"/>
  <c r="V518" i="4"/>
  <c r="U518" i="4"/>
  <c r="T518" i="4"/>
  <c r="AA517" i="4"/>
  <c r="Z517" i="4"/>
  <c r="Y517" i="4"/>
  <c r="X517" i="4"/>
  <c r="W517" i="4"/>
  <c r="V517" i="4"/>
  <c r="U517" i="4"/>
  <c r="T517" i="4"/>
  <c r="AA516" i="4"/>
  <c r="Z516" i="4"/>
  <c r="Y516" i="4"/>
  <c r="X516" i="4"/>
  <c r="W516" i="4"/>
  <c r="V516" i="4"/>
  <c r="U516" i="4"/>
  <c r="T516" i="4"/>
  <c r="AA515" i="4"/>
  <c r="Z515" i="4"/>
  <c r="Y515" i="4"/>
  <c r="X515" i="4"/>
  <c r="W515" i="4"/>
  <c r="V515" i="4"/>
  <c r="U515" i="4"/>
  <c r="T515" i="4"/>
  <c r="AA514" i="4"/>
  <c r="Z514" i="4"/>
  <c r="Y514" i="4"/>
  <c r="X514" i="4"/>
  <c r="W514" i="4"/>
  <c r="V514" i="4"/>
  <c r="U514" i="4"/>
  <c r="T514" i="4"/>
  <c r="AA513" i="4"/>
  <c r="Z513" i="4"/>
  <c r="Y513" i="4"/>
  <c r="X513" i="4"/>
  <c r="W513" i="4"/>
  <c r="V513" i="4"/>
  <c r="U513" i="4"/>
  <c r="T513" i="4"/>
  <c r="AA512" i="4"/>
  <c r="Z512" i="4"/>
  <c r="Y512" i="4"/>
  <c r="X512" i="4"/>
  <c r="W512" i="4"/>
  <c r="V512" i="4"/>
  <c r="U512" i="4"/>
  <c r="T512" i="4"/>
  <c r="AA511" i="4"/>
  <c r="Z511" i="4"/>
  <c r="Y511" i="4"/>
  <c r="X511" i="4"/>
  <c r="W511" i="4"/>
  <c r="V511" i="4"/>
  <c r="U511" i="4"/>
  <c r="T511" i="4"/>
  <c r="AA510" i="4"/>
  <c r="Z510" i="4"/>
  <c r="Y510" i="4"/>
  <c r="X510" i="4"/>
  <c r="W510" i="4"/>
  <c r="V510" i="4"/>
  <c r="U510" i="4"/>
  <c r="T510" i="4"/>
  <c r="AA509" i="4"/>
  <c r="Z509" i="4"/>
  <c r="Y509" i="4"/>
  <c r="X509" i="4"/>
  <c r="W509" i="4"/>
  <c r="V509" i="4"/>
  <c r="U509" i="4"/>
  <c r="T509" i="4"/>
  <c r="AA508" i="4"/>
  <c r="Z508" i="4"/>
  <c r="Y508" i="4"/>
  <c r="X508" i="4"/>
  <c r="W508" i="4"/>
  <c r="V508" i="4"/>
  <c r="U508" i="4"/>
  <c r="T508" i="4"/>
  <c r="AA507" i="4"/>
  <c r="Z507" i="4"/>
  <c r="Y507" i="4"/>
  <c r="X507" i="4"/>
  <c r="W507" i="4"/>
  <c r="V507" i="4"/>
  <c r="U507" i="4"/>
  <c r="T507" i="4"/>
  <c r="AA506" i="4"/>
  <c r="Z506" i="4"/>
  <c r="Y506" i="4"/>
  <c r="X506" i="4"/>
  <c r="W506" i="4"/>
  <c r="V506" i="4"/>
  <c r="U506" i="4"/>
  <c r="T506" i="4"/>
  <c r="AA505" i="4"/>
  <c r="Z505" i="4"/>
  <c r="Y505" i="4"/>
  <c r="X505" i="4"/>
  <c r="W505" i="4"/>
  <c r="V505" i="4"/>
  <c r="U505" i="4"/>
  <c r="T505" i="4"/>
  <c r="AA504" i="4"/>
  <c r="Z504" i="4"/>
  <c r="Y504" i="4"/>
  <c r="X504" i="4"/>
  <c r="W504" i="4"/>
  <c r="V504" i="4"/>
  <c r="U504" i="4"/>
  <c r="T504" i="4"/>
  <c r="AA503" i="4"/>
  <c r="Z503" i="4"/>
  <c r="Y503" i="4"/>
  <c r="X503" i="4"/>
  <c r="W503" i="4"/>
  <c r="V503" i="4"/>
  <c r="U503" i="4"/>
  <c r="T503" i="4"/>
  <c r="AA502" i="4"/>
  <c r="Z502" i="4"/>
  <c r="Y502" i="4"/>
  <c r="X502" i="4"/>
  <c r="W502" i="4"/>
  <c r="V502" i="4"/>
  <c r="U502" i="4"/>
  <c r="T502" i="4"/>
  <c r="AA501" i="4"/>
  <c r="Z501" i="4"/>
  <c r="Y501" i="4"/>
  <c r="X501" i="4"/>
  <c r="W501" i="4"/>
  <c r="V501" i="4"/>
  <c r="U501" i="4"/>
  <c r="T501" i="4"/>
  <c r="AA500" i="4"/>
  <c r="Z500" i="4"/>
  <c r="Y500" i="4"/>
  <c r="X500" i="4"/>
  <c r="W500" i="4"/>
  <c r="V500" i="4"/>
  <c r="U500" i="4"/>
  <c r="T500" i="4"/>
  <c r="AA499" i="4"/>
  <c r="Z499" i="4"/>
  <c r="Y499" i="4"/>
  <c r="X499" i="4"/>
  <c r="W499" i="4"/>
  <c r="V499" i="4"/>
  <c r="U499" i="4"/>
  <c r="T499" i="4"/>
  <c r="AA498" i="4"/>
  <c r="Z498" i="4"/>
  <c r="Y498" i="4"/>
  <c r="X498" i="4"/>
  <c r="W498" i="4"/>
  <c r="V498" i="4"/>
  <c r="U498" i="4"/>
  <c r="T498" i="4"/>
  <c r="AA497" i="4"/>
  <c r="Z497" i="4"/>
  <c r="Y497" i="4"/>
  <c r="X497" i="4"/>
  <c r="W497" i="4"/>
  <c r="V497" i="4"/>
  <c r="U497" i="4"/>
  <c r="T497" i="4"/>
  <c r="AA496" i="4"/>
  <c r="Z496" i="4"/>
  <c r="Y496" i="4"/>
  <c r="X496" i="4"/>
  <c r="W496" i="4"/>
  <c r="V496" i="4"/>
  <c r="U496" i="4"/>
  <c r="T496" i="4"/>
  <c r="AA495" i="4"/>
  <c r="Z495" i="4"/>
  <c r="Y495" i="4"/>
  <c r="X495" i="4"/>
  <c r="W495" i="4"/>
  <c r="V495" i="4"/>
  <c r="U495" i="4"/>
  <c r="T495" i="4"/>
  <c r="AA494" i="4"/>
  <c r="Z494" i="4"/>
  <c r="Y494" i="4"/>
  <c r="X494" i="4"/>
  <c r="W494" i="4"/>
  <c r="V494" i="4"/>
  <c r="U494" i="4"/>
  <c r="T494" i="4"/>
  <c r="AA493" i="4"/>
  <c r="Z493" i="4"/>
  <c r="Y493" i="4"/>
  <c r="X493" i="4"/>
  <c r="W493" i="4"/>
  <c r="V493" i="4"/>
  <c r="U493" i="4"/>
  <c r="T493" i="4"/>
  <c r="AA492" i="4"/>
  <c r="Z492" i="4"/>
  <c r="Y492" i="4"/>
  <c r="X492" i="4"/>
  <c r="W492" i="4"/>
  <c r="V492" i="4"/>
  <c r="U492" i="4"/>
  <c r="T492" i="4"/>
  <c r="AA491" i="4"/>
  <c r="Z491" i="4"/>
  <c r="Y491" i="4"/>
  <c r="X491" i="4"/>
  <c r="W491" i="4"/>
  <c r="V491" i="4"/>
  <c r="U491" i="4"/>
  <c r="T491" i="4"/>
  <c r="AA490" i="4"/>
  <c r="Z490" i="4"/>
  <c r="Y490" i="4"/>
  <c r="X490" i="4"/>
  <c r="W490" i="4"/>
  <c r="V490" i="4"/>
  <c r="U490" i="4"/>
  <c r="T490" i="4"/>
  <c r="AA489" i="4"/>
  <c r="Z489" i="4"/>
  <c r="Y489" i="4"/>
  <c r="X489" i="4"/>
  <c r="W489" i="4"/>
  <c r="V489" i="4"/>
  <c r="U489" i="4"/>
  <c r="T489" i="4"/>
  <c r="AA488" i="4"/>
  <c r="Z488" i="4"/>
  <c r="Y488" i="4"/>
  <c r="X488" i="4"/>
  <c r="W488" i="4"/>
  <c r="V488" i="4"/>
  <c r="U488" i="4"/>
  <c r="T488" i="4"/>
  <c r="AA487" i="4"/>
  <c r="Z487" i="4"/>
  <c r="Y487" i="4"/>
  <c r="X487" i="4"/>
  <c r="W487" i="4"/>
  <c r="V487" i="4"/>
  <c r="U487" i="4"/>
  <c r="T487" i="4"/>
  <c r="AA486" i="4"/>
  <c r="Z486" i="4"/>
  <c r="Y486" i="4"/>
  <c r="X486" i="4"/>
  <c r="W486" i="4"/>
  <c r="V486" i="4"/>
  <c r="U486" i="4"/>
  <c r="T486" i="4"/>
  <c r="AA485" i="4"/>
  <c r="Z485" i="4"/>
  <c r="Y485" i="4"/>
  <c r="X485" i="4"/>
  <c r="W485" i="4"/>
  <c r="V485" i="4"/>
  <c r="U485" i="4"/>
  <c r="T485" i="4"/>
  <c r="AA484" i="4"/>
  <c r="Z484" i="4"/>
  <c r="Y484" i="4"/>
  <c r="X484" i="4"/>
  <c r="W484" i="4"/>
  <c r="V484" i="4"/>
  <c r="U484" i="4"/>
  <c r="T484" i="4"/>
  <c r="AA483" i="4"/>
  <c r="Z483" i="4"/>
  <c r="Y483" i="4"/>
  <c r="X483" i="4"/>
  <c r="W483" i="4"/>
  <c r="V483" i="4"/>
  <c r="U483" i="4"/>
  <c r="T483" i="4"/>
  <c r="AA482" i="4"/>
  <c r="Z482" i="4"/>
  <c r="Y482" i="4"/>
  <c r="X482" i="4"/>
  <c r="W482" i="4"/>
  <c r="V482" i="4"/>
  <c r="U482" i="4"/>
  <c r="T482" i="4"/>
  <c r="AA481" i="4"/>
  <c r="Z481" i="4"/>
  <c r="Y481" i="4"/>
  <c r="X481" i="4"/>
  <c r="W481" i="4"/>
  <c r="V481" i="4"/>
  <c r="U481" i="4"/>
  <c r="T481" i="4"/>
  <c r="AA480" i="4"/>
  <c r="Z480" i="4"/>
  <c r="Y480" i="4"/>
  <c r="X480" i="4"/>
  <c r="W480" i="4"/>
  <c r="V480" i="4"/>
  <c r="U480" i="4"/>
  <c r="T480" i="4"/>
  <c r="AA479" i="4"/>
  <c r="Z479" i="4"/>
  <c r="Y479" i="4"/>
  <c r="X479" i="4"/>
  <c r="W479" i="4"/>
  <c r="V479" i="4"/>
  <c r="U479" i="4"/>
  <c r="T479" i="4"/>
  <c r="AA478" i="4"/>
  <c r="Z478" i="4"/>
  <c r="Y478" i="4"/>
  <c r="X478" i="4"/>
  <c r="W478" i="4"/>
  <c r="V478" i="4"/>
  <c r="U478" i="4"/>
  <c r="T478" i="4"/>
  <c r="AA477" i="4"/>
  <c r="Z477" i="4"/>
  <c r="Y477" i="4"/>
  <c r="X477" i="4"/>
  <c r="W477" i="4"/>
  <c r="V477" i="4"/>
  <c r="U477" i="4"/>
  <c r="T477" i="4"/>
  <c r="AA476" i="4"/>
  <c r="Z476" i="4"/>
  <c r="Y476" i="4"/>
  <c r="X476" i="4"/>
  <c r="W476" i="4"/>
  <c r="V476" i="4"/>
  <c r="U476" i="4"/>
  <c r="T476" i="4"/>
  <c r="AA475" i="4"/>
  <c r="Z475" i="4"/>
  <c r="Y475" i="4"/>
  <c r="X475" i="4"/>
  <c r="W475" i="4"/>
  <c r="V475" i="4"/>
  <c r="U475" i="4"/>
  <c r="T475" i="4"/>
  <c r="AA474" i="4"/>
  <c r="Z474" i="4"/>
  <c r="Y474" i="4"/>
  <c r="X474" i="4"/>
  <c r="W474" i="4"/>
  <c r="V474" i="4"/>
  <c r="U474" i="4"/>
  <c r="T474" i="4"/>
  <c r="AA473" i="4"/>
  <c r="Z473" i="4"/>
  <c r="Y473" i="4"/>
  <c r="X473" i="4"/>
  <c r="W473" i="4"/>
  <c r="V473" i="4"/>
  <c r="U473" i="4"/>
  <c r="T473" i="4"/>
  <c r="AA472" i="4"/>
  <c r="Z472" i="4"/>
  <c r="Y472" i="4"/>
  <c r="X472" i="4"/>
  <c r="W472" i="4"/>
  <c r="V472" i="4"/>
  <c r="U472" i="4"/>
  <c r="T472" i="4"/>
  <c r="AA471" i="4"/>
  <c r="Z471" i="4"/>
  <c r="Y471" i="4"/>
  <c r="X471" i="4"/>
  <c r="W471" i="4"/>
  <c r="V471" i="4"/>
  <c r="U471" i="4"/>
  <c r="T471" i="4"/>
  <c r="AA470" i="4"/>
  <c r="Z470" i="4"/>
  <c r="Y470" i="4"/>
  <c r="X470" i="4"/>
  <c r="W470" i="4"/>
  <c r="V470" i="4"/>
  <c r="U470" i="4"/>
  <c r="T470" i="4"/>
  <c r="AA469" i="4"/>
  <c r="Z469" i="4"/>
  <c r="Y469" i="4"/>
  <c r="X469" i="4"/>
  <c r="W469" i="4"/>
  <c r="V469" i="4"/>
  <c r="U469" i="4"/>
  <c r="T469" i="4"/>
  <c r="AA468" i="4"/>
  <c r="Z468" i="4"/>
  <c r="Y468" i="4"/>
  <c r="X468" i="4"/>
  <c r="W468" i="4"/>
  <c r="V468" i="4"/>
  <c r="U468" i="4"/>
  <c r="T468" i="4"/>
  <c r="AA467" i="4"/>
  <c r="Z467" i="4"/>
  <c r="Y467" i="4"/>
  <c r="X467" i="4"/>
  <c r="W467" i="4"/>
  <c r="V467" i="4"/>
  <c r="U467" i="4"/>
  <c r="T467" i="4"/>
  <c r="AA466" i="4"/>
  <c r="Z466" i="4"/>
  <c r="Y466" i="4"/>
  <c r="X466" i="4"/>
  <c r="W466" i="4"/>
  <c r="V466" i="4"/>
  <c r="U466" i="4"/>
  <c r="T466" i="4"/>
  <c r="AA465" i="4"/>
  <c r="Z465" i="4"/>
  <c r="Y465" i="4"/>
  <c r="X465" i="4"/>
  <c r="W465" i="4"/>
  <c r="V465" i="4"/>
  <c r="U465" i="4"/>
  <c r="T465" i="4"/>
  <c r="AA464" i="4"/>
  <c r="Z464" i="4"/>
  <c r="Y464" i="4"/>
  <c r="X464" i="4"/>
  <c r="W464" i="4"/>
  <c r="V464" i="4"/>
  <c r="U464" i="4"/>
  <c r="T464" i="4"/>
  <c r="AA463" i="4"/>
  <c r="Z463" i="4"/>
  <c r="Y463" i="4"/>
  <c r="X463" i="4"/>
  <c r="W463" i="4"/>
  <c r="V463" i="4"/>
  <c r="U463" i="4"/>
  <c r="T463" i="4"/>
  <c r="AA462" i="4"/>
  <c r="Z462" i="4"/>
  <c r="Y462" i="4"/>
  <c r="X462" i="4"/>
  <c r="W462" i="4"/>
  <c r="V462" i="4"/>
  <c r="U462" i="4"/>
  <c r="T462" i="4"/>
  <c r="AA461" i="4"/>
  <c r="Z461" i="4"/>
  <c r="Y461" i="4"/>
  <c r="X461" i="4"/>
  <c r="W461" i="4"/>
  <c r="V461" i="4"/>
  <c r="U461" i="4"/>
  <c r="T461" i="4"/>
  <c r="AA460" i="4"/>
  <c r="Z460" i="4"/>
  <c r="Y460" i="4"/>
  <c r="X460" i="4"/>
  <c r="W460" i="4"/>
  <c r="V460" i="4"/>
  <c r="U460" i="4"/>
  <c r="T460" i="4"/>
  <c r="AA459" i="4"/>
  <c r="Z459" i="4"/>
  <c r="Y459" i="4"/>
  <c r="X459" i="4"/>
  <c r="W459" i="4"/>
  <c r="V459" i="4"/>
  <c r="U459" i="4"/>
  <c r="T459" i="4"/>
  <c r="AA458" i="4"/>
  <c r="Z458" i="4"/>
  <c r="Y458" i="4"/>
  <c r="X458" i="4"/>
  <c r="W458" i="4"/>
  <c r="V458" i="4"/>
  <c r="U458" i="4"/>
  <c r="T458" i="4"/>
  <c r="AA457" i="4"/>
  <c r="Z457" i="4"/>
  <c r="Y457" i="4"/>
  <c r="X457" i="4"/>
  <c r="W457" i="4"/>
  <c r="V457" i="4"/>
  <c r="U457" i="4"/>
  <c r="T457" i="4"/>
  <c r="AA456" i="4"/>
  <c r="Z456" i="4"/>
  <c r="Y456" i="4"/>
  <c r="X456" i="4"/>
  <c r="W456" i="4"/>
  <c r="V456" i="4"/>
  <c r="U456" i="4"/>
  <c r="T456" i="4"/>
  <c r="AA455" i="4"/>
  <c r="Z455" i="4"/>
  <c r="Y455" i="4"/>
  <c r="X455" i="4"/>
  <c r="W455" i="4"/>
  <c r="V455" i="4"/>
  <c r="U455" i="4"/>
  <c r="T455" i="4"/>
  <c r="AA454" i="4"/>
  <c r="Z454" i="4"/>
  <c r="Y454" i="4"/>
  <c r="X454" i="4"/>
  <c r="W454" i="4"/>
  <c r="V454" i="4"/>
  <c r="U454" i="4"/>
  <c r="T454" i="4"/>
  <c r="AA453" i="4"/>
  <c r="Z453" i="4"/>
  <c r="Y453" i="4"/>
  <c r="X453" i="4"/>
  <c r="W453" i="4"/>
  <c r="V453" i="4"/>
  <c r="U453" i="4"/>
  <c r="T453" i="4"/>
  <c r="AA452" i="4"/>
  <c r="Z452" i="4"/>
  <c r="Y452" i="4"/>
  <c r="X452" i="4"/>
  <c r="W452" i="4"/>
  <c r="V452" i="4"/>
  <c r="U452" i="4"/>
  <c r="T452" i="4"/>
  <c r="AA451" i="4"/>
  <c r="Z451" i="4"/>
  <c r="Y451" i="4"/>
  <c r="X451" i="4"/>
  <c r="W451" i="4"/>
  <c r="V451" i="4"/>
  <c r="U451" i="4"/>
  <c r="T451" i="4"/>
  <c r="AA450" i="4"/>
  <c r="Z450" i="4"/>
  <c r="Y450" i="4"/>
  <c r="X450" i="4"/>
  <c r="W450" i="4"/>
  <c r="V450" i="4"/>
  <c r="U450" i="4"/>
  <c r="T450" i="4"/>
  <c r="AA449" i="4"/>
  <c r="Z449" i="4"/>
  <c r="Y449" i="4"/>
  <c r="X449" i="4"/>
  <c r="W449" i="4"/>
  <c r="V449" i="4"/>
  <c r="U449" i="4"/>
  <c r="T449" i="4"/>
  <c r="AA448" i="4"/>
  <c r="Z448" i="4"/>
  <c r="Y448" i="4"/>
  <c r="X448" i="4"/>
  <c r="W448" i="4"/>
  <c r="V448" i="4"/>
  <c r="U448" i="4"/>
  <c r="T448" i="4"/>
  <c r="AA447" i="4"/>
  <c r="Z447" i="4"/>
  <c r="Y447" i="4"/>
  <c r="X447" i="4"/>
  <c r="W447" i="4"/>
  <c r="V447" i="4"/>
  <c r="U447" i="4"/>
  <c r="T447" i="4"/>
  <c r="AA446" i="4"/>
  <c r="Z446" i="4"/>
  <c r="Y446" i="4"/>
  <c r="X446" i="4"/>
  <c r="W446" i="4"/>
  <c r="V446" i="4"/>
  <c r="U446" i="4"/>
  <c r="T446" i="4"/>
  <c r="AA445" i="4"/>
  <c r="Z445" i="4"/>
  <c r="Y445" i="4"/>
  <c r="X445" i="4"/>
  <c r="W445" i="4"/>
  <c r="V445" i="4"/>
  <c r="U445" i="4"/>
  <c r="T445" i="4"/>
  <c r="AA444" i="4"/>
  <c r="Z444" i="4"/>
  <c r="Y444" i="4"/>
  <c r="X444" i="4"/>
  <c r="W444" i="4"/>
  <c r="V444" i="4"/>
  <c r="U444" i="4"/>
  <c r="T444" i="4"/>
  <c r="AA443" i="4"/>
  <c r="Z443" i="4"/>
  <c r="Y443" i="4"/>
  <c r="X443" i="4"/>
  <c r="W443" i="4"/>
  <c r="V443" i="4"/>
  <c r="U443" i="4"/>
  <c r="T443" i="4"/>
  <c r="AA442" i="4"/>
  <c r="Z442" i="4"/>
  <c r="Y442" i="4"/>
  <c r="X442" i="4"/>
  <c r="W442" i="4"/>
  <c r="V442" i="4"/>
  <c r="U442" i="4"/>
  <c r="T442" i="4"/>
  <c r="AA441" i="4"/>
  <c r="Z441" i="4"/>
  <c r="Y441" i="4"/>
  <c r="X441" i="4"/>
  <c r="W441" i="4"/>
  <c r="V441" i="4"/>
  <c r="U441" i="4"/>
  <c r="T441" i="4"/>
  <c r="AA440" i="4"/>
  <c r="Z440" i="4"/>
  <c r="Y440" i="4"/>
  <c r="X440" i="4"/>
  <c r="W440" i="4"/>
  <c r="V440" i="4"/>
  <c r="U440" i="4"/>
  <c r="T440" i="4"/>
  <c r="AA439" i="4"/>
  <c r="Z439" i="4"/>
  <c r="Y439" i="4"/>
  <c r="X439" i="4"/>
  <c r="W439" i="4"/>
  <c r="V439" i="4"/>
  <c r="U439" i="4"/>
  <c r="T439" i="4"/>
  <c r="AA438" i="4"/>
  <c r="Z438" i="4"/>
  <c r="Y438" i="4"/>
  <c r="X438" i="4"/>
  <c r="W438" i="4"/>
  <c r="V438" i="4"/>
  <c r="U438" i="4"/>
  <c r="T438" i="4"/>
  <c r="AA437" i="4"/>
  <c r="Z437" i="4"/>
  <c r="Y437" i="4"/>
  <c r="X437" i="4"/>
  <c r="W437" i="4"/>
  <c r="V437" i="4"/>
  <c r="U437" i="4"/>
  <c r="T437" i="4"/>
  <c r="AA436" i="4"/>
  <c r="Z436" i="4"/>
  <c r="Y436" i="4"/>
  <c r="X436" i="4"/>
  <c r="W436" i="4"/>
  <c r="V436" i="4"/>
  <c r="U436" i="4"/>
  <c r="T436" i="4"/>
  <c r="AA435" i="4"/>
  <c r="Z435" i="4"/>
  <c r="Y435" i="4"/>
  <c r="X435" i="4"/>
  <c r="W435" i="4"/>
  <c r="V435" i="4"/>
  <c r="U435" i="4"/>
  <c r="T435" i="4"/>
  <c r="AA434" i="4"/>
  <c r="Z434" i="4"/>
  <c r="Y434" i="4"/>
  <c r="X434" i="4"/>
  <c r="W434" i="4"/>
  <c r="V434" i="4"/>
  <c r="U434" i="4"/>
  <c r="T434" i="4"/>
  <c r="AA433" i="4"/>
  <c r="Z433" i="4"/>
  <c r="Y433" i="4"/>
  <c r="X433" i="4"/>
  <c r="W433" i="4"/>
  <c r="V433" i="4"/>
  <c r="U433" i="4"/>
  <c r="T433" i="4"/>
  <c r="AA432" i="4"/>
  <c r="Z432" i="4"/>
  <c r="Y432" i="4"/>
  <c r="X432" i="4"/>
  <c r="W432" i="4"/>
  <c r="V432" i="4"/>
  <c r="U432" i="4"/>
  <c r="T432" i="4"/>
  <c r="AA431" i="4"/>
  <c r="Z431" i="4"/>
  <c r="Y431" i="4"/>
  <c r="X431" i="4"/>
  <c r="W431" i="4"/>
  <c r="V431" i="4"/>
  <c r="U431" i="4"/>
  <c r="T431" i="4"/>
  <c r="AA430" i="4"/>
  <c r="Z430" i="4"/>
  <c r="Y430" i="4"/>
  <c r="X430" i="4"/>
  <c r="W430" i="4"/>
  <c r="V430" i="4"/>
  <c r="U430" i="4"/>
  <c r="T430" i="4"/>
  <c r="AA429" i="4"/>
  <c r="Z429" i="4"/>
  <c r="Y429" i="4"/>
  <c r="X429" i="4"/>
  <c r="W429" i="4"/>
  <c r="V429" i="4"/>
  <c r="U429" i="4"/>
  <c r="T429" i="4"/>
  <c r="AA428" i="4"/>
  <c r="Z428" i="4"/>
  <c r="Y428" i="4"/>
  <c r="X428" i="4"/>
  <c r="W428" i="4"/>
  <c r="V428" i="4"/>
  <c r="U428" i="4"/>
  <c r="T428" i="4"/>
  <c r="AA427" i="4"/>
  <c r="Z427" i="4"/>
  <c r="Y427" i="4"/>
  <c r="X427" i="4"/>
  <c r="W427" i="4"/>
  <c r="V427" i="4"/>
  <c r="U427" i="4"/>
  <c r="T427" i="4"/>
  <c r="AA426" i="4"/>
  <c r="Z426" i="4"/>
  <c r="Y426" i="4"/>
  <c r="X426" i="4"/>
  <c r="W426" i="4"/>
  <c r="V426" i="4"/>
  <c r="U426" i="4"/>
  <c r="T426" i="4"/>
  <c r="AA425" i="4"/>
  <c r="Z425" i="4"/>
  <c r="Y425" i="4"/>
  <c r="X425" i="4"/>
  <c r="W425" i="4"/>
  <c r="V425" i="4"/>
  <c r="U425" i="4"/>
  <c r="T425" i="4"/>
  <c r="AA424" i="4"/>
  <c r="Z424" i="4"/>
  <c r="Y424" i="4"/>
  <c r="X424" i="4"/>
  <c r="W424" i="4"/>
  <c r="V424" i="4"/>
  <c r="U424" i="4"/>
  <c r="T424" i="4"/>
  <c r="AA423" i="4"/>
  <c r="Z423" i="4"/>
  <c r="Y423" i="4"/>
  <c r="X423" i="4"/>
  <c r="W423" i="4"/>
  <c r="V423" i="4"/>
  <c r="U423" i="4"/>
  <c r="T423" i="4"/>
  <c r="AA422" i="4"/>
  <c r="Z422" i="4"/>
  <c r="Y422" i="4"/>
  <c r="X422" i="4"/>
  <c r="W422" i="4"/>
  <c r="V422" i="4"/>
  <c r="U422" i="4"/>
  <c r="T422" i="4"/>
  <c r="AA421" i="4"/>
  <c r="Z421" i="4"/>
  <c r="Y421" i="4"/>
  <c r="X421" i="4"/>
  <c r="W421" i="4"/>
  <c r="V421" i="4"/>
  <c r="U421" i="4"/>
  <c r="T421" i="4"/>
  <c r="AA420" i="4"/>
  <c r="Z420" i="4"/>
  <c r="Y420" i="4"/>
  <c r="X420" i="4"/>
  <c r="W420" i="4"/>
  <c r="V420" i="4"/>
  <c r="U420" i="4"/>
  <c r="T420" i="4"/>
  <c r="AA419" i="4"/>
  <c r="Z419" i="4"/>
  <c r="Y419" i="4"/>
  <c r="X419" i="4"/>
  <c r="W419" i="4"/>
  <c r="V419" i="4"/>
  <c r="U419" i="4"/>
  <c r="T419" i="4"/>
  <c r="AA418" i="4"/>
  <c r="Z418" i="4"/>
  <c r="Y418" i="4"/>
  <c r="X418" i="4"/>
  <c r="W418" i="4"/>
  <c r="V418" i="4"/>
  <c r="U418" i="4"/>
  <c r="T418" i="4"/>
  <c r="AA417" i="4"/>
  <c r="Z417" i="4"/>
  <c r="Y417" i="4"/>
  <c r="X417" i="4"/>
  <c r="W417" i="4"/>
  <c r="V417" i="4"/>
  <c r="U417" i="4"/>
  <c r="T417" i="4"/>
  <c r="AA416" i="4"/>
  <c r="Z416" i="4"/>
  <c r="Y416" i="4"/>
  <c r="X416" i="4"/>
  <c r="W416" i="4"/>
  <c r="V416" i="4"/>
  <c r="U416" i="4"/>
  <c r="T416" i="4"/>
  <c r="AA415" i="4"/>
  <c r="Z415" i="4"/>
  <c r="Y415" i="4"/>
  <c r="X415" i="4"/>
  <c r="W415" i="4"/>
  <c r="V415" i="4"/>
  <c r="U415" i="4"/>
  <c r="T415" i="4"/>
  <c r="AA414" i="4"/>
  <c r="Z414" i="4"/>
  <c r="Y414" i="4"/>
  <c r="X414" i="4"/>
  <c r="W414" i="4"/>
  <c r="V414" i="4"/>
  <c r="U414" i="4"/>
  <c r="T414" i="4"/>
  <c r="AA413" i="4"/>
  <c r="Z413" i="4"/>
  <c r="Y413" i="4"/>
  <c r="X413" i="4"/>
  <c r="W413" i="4"/>
  <c r="V413" i="4"/>
  <c r="U413" i="4"/>
  <c r="T413" i="4"/>
  <c r="AA412" i="4"/>
  <c r="Z412" i="4"/>
  <c r="Y412" i="4"/>
  <c r="X412" i="4"/>
  <c r="W412" i="4"/>
  <c r="V412" i="4"/>
  <c r="U412" i="4"/>
  <c r="T412" i="4"/>
  <c r="AA411" i="4"/>
  <c r="Z411" i="4"/>
  <c r="Y411" i="4"/>
  <c r="X411" i="4"/>
  <c r="W411" i="4"/>
  <c r="V411" i="4"/>
  <c r="U411" i="4"/>
  <c r="T411" i="4"/>
  <c r="AA410" i="4"/>
  <c r="Z410" i="4"/>
  <c r="Y410" i="4"/>
  <c r="X410" i="4"/>
  <c r="W410" i="4"/>
  <c r="V410" i="4"/>
  <c r="U410" i="4"/>
  <c r="T410" i="4"/>
  <c r="AA409" i="4"/>
  <c r="Z409" i="4"/>
  <c r="Y409" i="4"/>
  <c r="X409" i="4"/>
  <c r="W409" i="4"/>
  <c r="V409" i="4"/>
  <c r="U409" i="4"/>
  <c r="T409" i="4"/>
  <c r="AA408" i="4"/>
  <c r="Z408" i="4"/>
  <c r="Y408" i="4"/>
  <c r="X408" i="4"/>
  <c r="W408" i="4"/>
  <c r="V408" i="4"/>
  <c r="U408" i="4"/>
  <c r="T408" i="4"/>
  <c r="AA407" i="4"/>
  <c r="Z407" i="4"/>
  <c r="Y407" i="4"/>
  <c r="X407" i="4"/>
  <c r="W407" i="4"/>
  <c r="V407" i="4"/>
  <c r="U407" i="4"/>
  <c r="T407" i="4"/>
  <c r="AA406" i="4"/>
  <c r="Z406" i="4"/>
  <c r="Y406" i="4"/>
  <c r="X406" i="4"/>
  <c r="W406" i="4"/>
  <c r="V406" i="4"/>
  <c r="U406" i="4"/>
  <c r="T406" i="4"/>
  <c r="AA405" i="4"/>
  <c r="Z405" i="4"/>
  <c r="Y405" i="4"/>
  <c r="X405" i="4"/>
  <c r="W405" i="4"/>
  <c r="V405" i="4"/>
  <c r="U405" i="4"/>
  <c r="T405" i="4"/>
  <c r="AA404" i="4"/>
  <c r="Z404" i="4"/>
  <c r="Y404" i="4"/>
  <c r="X404" i="4"/>
  <c r="W404" i="4"/>
  <c r="V404" i="4"/>
  <c r="U404" i="4"/>
  <c r="T404" i="4"/>
  <c r="AA403" i="4"/>
  <c r="Z403" i="4"/>
  <c r="Y403" i="4"/>
  <c r="X403" i="4"/>
  <c r="W403" i="4"/>
  <c r="V403" i="4"/>
  <c r="U403" i="4"/>
  <c r="T403" i="4"/>
  <c r="AA402" i="4"/>
  <c r="Z402" i="4"/>
  <c r="Y402" i="4"/>
  <c r="X402" i="4"/>
  <c r="W402" i="4"/>
  <c r="V402" i="4"/>
  <c r="U402" i="4"/>
  <c r="T402" i="4"/>
  <c r="AA401" i="4"/>
  <c r="Z401" i="4"/>
  <c r="Y401" i="4"/>
  <c r="X401" i="4"/>
  <c r="W401" i="4"/>
  <c r="V401" i="4"/>
  <c r="U401" i="4"/>
  <c r="T401" i="4"/>
  <c r="AA400" i="4"/>
  <c r="Z400" i="4"/>
  <c r="Y400" i="4"/>
  <c r="X400" i="4"/>
  <c r="W400" i="4"/>
  <c r="V400" i="4"/>
  <c r="U400" i="4"/>
  <c r="T400" i="4"/>
  <c r="AA399" i="4"/>
  <c r="Z399" i="4"/>
  <c r="Y399" i="4"/>
  <c r="X399" i="4"/>
  <c r="W399" i="4"/>
  <c r="V399" i="4"/>
  <c r="U399" i="4"/>
  <c r="T399" i="4"/>
  <c r="AA398" i="4"/>
  <c r="Z398" i="4"/>
  <c r="Y398" i="4"/>
  <c r="X398" i="4"/>
  <c r="W398" i="4"/>
  <c r="V398" i="4"/>
  <c r="U398" i="4"/>
  <c r="T398" i="4"/>
  <c r="AA397" i="4"/>
  <c r="Z397" i="4"/>
  <c r="Y397" i="4"/>
  <c r="X397" i="4"/>
  <c r="W397" i="4"/>
  <c r="V397" i="4"/>
  <c r="U397" i="4"/>
  <c r="T397" i="4"/>
  <c r="AA396" i="4"/>
  <c r="Z396" i="4"/>
  <c r="Y396" i="4"/>
  <c r="X396" i="4"/>
  <c r="W396" i="4"/>
  <c r="V396" i="4"/>
  <c r="U396" i="4"/>
  <c r="T396" i="4"/>
  <c r="AA395" i="4"/>
  <c r="Z395" i="4"/>
  <c r="Y395" i="4"/>
  <c r="X395" i="4"/>
  <c r="W395" i="4"/>
  <c r="V395" i="4"/>
  <c r="U395" i="4"/>
  <c r="T395" i="4"/>
  <c r="AA394" i="4"/>
  <c r="Z394" i="4"/>
  <c r="Y394" i="4"/>
  <c r="X394" i="4"/>
  <c r="W394" i="4"/>
  <c r="V394" i="4"/>
  <c r="U394" i="4"/>
  <c r="T394" i="4"/>
  <c r="AA393" i="4"/>
  <c r="Z393" i="4"/>
  <c r="Y393" i="4"/>
  <c r="X393" i="4"/>
  <c r="W393" i="4"/>
  <c r="V393" i="4"/>
  <c r="U393" i="4"/>
  <c r="T393" i="4"/>
  <c r="AA392" i="4"/>
  <c r="Z392" i="4"/>
  <c r="Y392" i="4"/>
  <c r="X392" i="4"/>
  <c r="W392" i="4"/>
  <c r="V392" i="4"/>
  <c r="U392" i="4"/>
  <c r="T392" i="4"/>
  <c r="AA391" i="4"/>
  <c r="Z391" i="4"/>
  <c r="Y391" i="4"/>
  <c r="X391" i="4"/>
  <c r="W391" i="4"/>
  <c r="V391" i="4"/>
  <c r="U391" i="4"/>
  <c r="T391" i="4"/>
  <c r="AA390" i="4"/>
  <c r="Z390" i="4"/>
  <c r="Y390" i="4"/>
  <c r="X390" i="4"/>
  <c r="W390" i="4"/>
  <c r="V390" i="4"/>
  <c r="U390" i="4"/>
  <c r="T390" i="4"/>
  <c r="AA389" i="4"/>
  <c r="Z389" i="4"/>
  <c r="Y389" i="4"/>
  <c r="X389" i="4"/>
  <c r="W389" i="4"/>
  <c r="V389" i="4"/>
  <c r="U389" i="4"/>
  <c r="T389" i="4"/>
  <c r="AA388" i="4"/>
  <c r="Z388" i="4"/>
  <c r="Y388" i="4"/>
  <c r="X388" i="4"/>
  <c r="W388" i="4"/>
  <c r="V388" i="4"/>
  <c r="U388" i="4"/>
  <c r="T388" i="4"/>
  <c r="AA387" i="4"/>
  <c r="Z387" i="4"/>
  <c r="Y387" i="4"/>
  <c r="X387" i="4"/>
  <c r="W387" i="4"/>
  <c r="V387" i="4"/>
  <c r="U387" i="4"/>
  <c r="T387" i="4"/>
  <c r="AA386" i="4"/>
  <c r="Z386" i="4"/>
  <c r="Y386" i="4"/>
  <c r="X386" i="4"/>
  <c r="W386" i="4"/>
  <c r="V386" i="4"/>
  <c r="U386" i="4"/>
  <c r="T386" i="4"/>
  <c r="AA385" i="4"/>
  <c r="Z385" i="4"/>
  <c r="Y385" i="4"/>
  <c r="X385" i="4"/>
  <c r="W385" i="4"/>
  <c r="V385" i="4"/>
  <c r="U385" i="4"/>
  <c r="T385" i="4"/>
  <c r="AA384" i="4"/>
  <c r="Z384" i="4"/>
  <c r="Y384" i="4"/>
  <c r="X384" i="4"/>
  <c r="W384" i="4"/>
  <c r="V384" i="4"/>
  <c r="U384" i="4"/>
  <c r="T384" i="4"/>
  <c r="AA383" i="4"/>
  <c r="Z383" i="4"/>
  <c r="Y383" i="4"/>
  <c r="X383" i="4"/>
  <c r="W383" i="4"/>
  <c r="V383" i="4"/>
  <c r="U383" i="4"/>
  <c r="T383" i="4"/>
  <c r="AA382" i="4"/>
  <c r="Z382" i="4"/>
  <c r="Y382" i="4"/>
  <c r="X382" i="4"/>
  <c r="W382" i="4"/>
  <c r="V382" i="4"/>
  <c r="U382" i="4"/>
  <c r="T382" i="4"/>
  <c r="AA381" i="4"/>
  <c r="Z381" i="4"/>
  <c r="Y381" i="4"/>
  <c r="X381" i="4"/>
  <c r="W381" i="4"/>
  <c r="V381" i="4"/>
  <c r="U381" i="4"/>
  <c r="T381" i="4"/>
  <c r="AA380" i="4"/>
  <c r="Z380" i="4"/>
  <c r="Y380" i="4"/>
  <c r="X380" i="4"/>
  <c r="W380" i="4"/>
  <c r="V380" i="4"/>
  <c r="U380" i="4"/>
  <c r="T380" i="4"/>
  <c r="AA379" i="4"/>
  <c r="Z379" i="4"/>
  <c r="Y379" i="4"/>
  <c r="X379" i="4"/>
  <c r="W379" i="4"/>
  <c r="V379" i="4"/>
  <c r="U379" i="4"/>
  <c r="T379" i="4"/>
  <c r="AA378" i="4"/>
  <c r="Z378" i="4"/>
  <c r="Y378" i="4"/>
  <c r="X378" i="4"/>
  <c r="W378" i="4"/>
  <c r="V378" i="4"/>
  <c r="U378" i="4"/>
  <c r="T378" i="4"/>
  <c r="AA377" i="4"/>
  <c r="Z377" i="4"/>
  <c r="Y377" i="4"/>
  <c r="X377" i="4"/>
  <c r="W377" i="4"/>
  <c r="V377" i="4"/>
  <c r="U377" i="4"/>
  <c r="T377" i="4"/>
  <c r="AA376" i="4"/>
  <c r="Z376" i="4"/>
  <c r="Y376" i="4"/>
  <c r="X376" i="4"/>
  <c r="W376" i="4"/>
  <c r="V376" i="4"/>
  <c r="U376" i="4"/>
  <c r="T376" i="4"/>
  <c r="AA375" i="4"/>
  <c r="Z375" i="4"/>
  <c r="Y375" i="4"/>
  <c r="X375" i="4"/>
  <c r="W375" i="4"/>
  <c r="V375" i="4"/>
  <c r="U375" i="4"/>
  <c r="T375" i="4"/>
  <c r="AA374" i="4"/>
  <c r="Z374" i="4"/>
  <c r="Y374" i="4"/>
  <c r="X374" i="4"/>
  <c r="W374" i="4"/>
  <c r="V374" i="4"/>
  <c r="U374" i="4"/>
  <c r="T374" i="4"/>
  <c r="AA373" i="4"/>
  <c r="Z373" i="4"/>
  <c r="Y373" i="4"/>
  <c r="X373" i="4"/>
  <c r="W373" i="4"/>
  <c r="V373" i="4"/>
  <c r="U373" i="4"/>
  <c r="T373" i="4"/>
  <c r="AA372" i="4"/>
  <c r="Z372" i="4"/>
  <c r="Y372" i="4"/>
  <c r="X372" i="4"/>
  <c r="W372" i="4"/>
  <c r="V372" i="4"/>
  <c r="U372" i="4"/>
  <c r="T372" i="4"/>
  <c r="AA371" i="4"/>
  <c r="Z371" i="4"/>
  <c r="Y371" i="4"/>
  <c r="X371" i="4"/>
  <c r="W371" i="4"/>
  <c r="V371" i="4"/>
  <c r="U371" i="4"/>
  <c r="T371" i="4"/>
  <c r="AA370" i="4"/>
  <c r="Z370" i="4"/>
  <c r="Y370" i="4"/>
  <c r="X370" i="4"/>
  <c r="W370" i="4"/>
  <c r="V370" i="4"/>
  <c r="U370" i="4"/>
  <c r="T370" i="4"/>
  <c r="AA369" i="4"/>
  <c r="Z369" i="4"/>
  <c r="Y369" i="4"/>
  <c r="X369" i="4"/>
  <c r="W369" i="4"/>
  <c r="V369" i="4"/>
  <c r="U369" i="4"/>
  <c r="T369" i="4"/>
  <c r="AA368" i="4"/>
  <c r="Z368" i="4"/>
  <c r="Y368" i="4"/>
  <c r="X368" i="4"/>
  <c r="W368" i="4"/>
  <c r="V368" i="4"/>
  <c r="U368" i="4"/>
  <c r="T368" i="4"/>
  <c r="AA367" i="4"/>
  <c r="Z367" i="4"/>
  <c r="Y367" i="4"/>
  <c r="X367" i="4"/>
  <c r="W367" i="4"/>
  <c r="V367" i="4"/>
  <c r="U367" i="4"/>
  <c r="T367" i="4"/>
  <c r="AA366" i="4"/>
  <c r="Z366" i="4"/>
  <c r="Y366" i="4"/>
  <c r="X366" i="4"/>
  <c r="W366" i="4"/>
  <c r="V366" i="4"/>
  <c r="U366" i="4"/>
  <c r="T366" i="4"/>
  <c r="AA365" i="4"/>
  <c r="Z365" i="4"/>
  <c r="Y365" i="4"/>
  <c r="X365" i="4"/>
  <c r="W365" i="4"/>
  <c r="V365" i="4"/>
  <c r="U365" i="4"/>
  <c r="T365" i="4"/>
  <c r="AA364" i="4"/>
  <c r="Z364" i="4"/>
  <c r="Y364" i="4"/>
  <c r="X364" i="4"/>
  <c r="W364" i="4"/>
  <c r="V364" i="4"/>
  <c r="U364" i="4"/>
  <c r="T364" i="4"/>
  <c r="AA363" i="4"/>
  <c r="Z363" i="4"/>
  <c r="Y363" i="4"/>
  <c r="X363" i="4"/>
  <c r="W363" i="4"/>
  <c r="V363" i="4"/>
  <c r="U363" i="4"/>
  <c r="T363" i="4"/>
  <c r="AA362" i="4"/>
  <c r="Z362" i="4"/>
  <c r="Y362" i="4"/>
  <c r="X362" i="4"/>
  <c r="W362" i="4"/>
  <c r="V362" i="4"/>
  <c r="U362" i="4"/>
  <c r="T362" i="4"/>
  <c r="AA361" i="4"/>
  <c r="Z361" i="4"/>
  <c r="Y361" i="4"/>
  <c r="X361" i="4"/>
  <c r="W361" i="4"/>
  <c r="V361" i="4"/>
  <c r="U361" i="4"/>
  <c r="T361" i="4"/>
  <c r="AA360" i="4"/>
  <c r="Z360" i="4"/>
  <c r="Y360" i="4"/>
  <c r="X360" i="4"/>
  <c r="W360" i="4"/>
  <c r="V360" i="4"/>
  <c r="U360" i="4"/>
  <c r="T360" i="4"/>
  <c r="AA359" i="4"/>
  <c r="Z359" i="4"/>
  <c r="Y359" i="4"/>
  <c r="X359" i="4"/>
  <c r="W359" i="4"/>
  <c r="V359" i="4"/>
  <c r="U359" i="4"/>
  <c r="T359" i="4"/>
  <c r="AA358" i="4"/>
  <c r="Z358" i="4"/>
  <c r="Y358" i="4"/>
  <c r="X358" i="4"/>
  <c r="W358" i="4"/>
  <c r="V358" i="4"/>
  <c r="U358" i="4"/>
  <c r="T358" i="4"/>
  <c r="AA357" i="4"/>
  <c r="Z357" i="4"/>
  <c r="Y357" i="4"/>
  <c r="X357" i="4"/>
  <c r="W357" i="4"/>
  <c r="V357" i="4"/>
  <c r="U357" i="4"/>
  <c r="T357" i="4"/>
  <c r="AA356" i="4"/>
  <c r="Z356" i="4"/>
  <c r="Y356" i="4"/>
  <c r="X356" i="4"/>
  <c r="W356" i="4"/>
  <c r="V356" i="4"/>
  <c r="U356" i="4"/>
  <c r="T356" i="4"/>
  <c r="AA355" i="4"/>
  <c r="Z355" i="4"/>
  <c r="Y355" i="4"/>
  <c r="X355" i="4"/>
  <c r="W355" i="4"/>
  <c r="V355" i="4"/>
  <c r="U355" i="4"/>
  <c r="T355" i="4"/>
  <c r="AA354" i="4"/>
  <c r="Z354" i="4"/>
  <c r="Y354" i="4"/>
  <c r="X354" i="4"/>
  <c r="W354" i="4"/>
  <c r="V354" i="4"/>
  <c r="U354" i="4"/>
  <c r="T354" i="4"/>
  <c r="AA353" i="4"/>
  <c r="Z353" i="4"/>
  <c r="Y353" i="4"/>
  <c r="X353" i="4"/>
  <c r="W353" i="4"/>
  <c r="V353" i="4"/>
  <c r="U353" i="4"/>
  <c r="T353" i="4"/>
  <c r="AA352" i="4"/>
  <c r="Z352" i="4"/>
  <c r="Y352" i="4"/>
  <c r="X352" i="4"/>
  <c r="W352" i="4"/>
  <c r="V352" i="4"/>
  <c r="U352" i="4"/>
  <c r="T352" i="4"/>
  <c r="AA351" i="4"/>
  <c r="Z351" i="4"/>
  <c r="Y351" i="4"/>
  <c r="X351" i="4"/>
  <c r="W351" i="4"/>
  <c r="V351" i="4"/>
  <c r="U351" i="4"/>
  <c r="T351" i="4"/>
  <c r="AA350" i="4"/>
  <c r="Z350" i="4"/>
  <c r="Y350" i="4"/>
  <c r="X350" i="4"/>
  <c r="W350" i="4"/>
  <c r="V350" i="4"/>
  <c r="U350" i="4"/>
  <c r="T350" i="4"/>
  <c r="AA349" i="4"/>
  <c r="Z349" i="4"/>
  <c r="Y349" i="4"/>
  <c r="X349" i="4"/>
  <c r="W349" i="4"/>
  <c r="V349" i="4"/>
  <c r="U349" i="4"/>
  <c r="T349" i="4"/>
  <c r="AA348" i="4"/>
  <c r="Z348" i="4"/>
  <c r="Y348" i="4"/>
  <c r="X348" i="4"/>
  <c r="W348" i="4"/>
  <c r="V348" i="4"/>
  <c r="U348" i="4"/>
  <c r="T348" i="4"/>
  <c r="AA347" i="4"/>
  <c r="Z347" i="4"/>
  <c r="Y347" i="4"/>
  <c r="X347" i="4"/>
  <c r="W347" i="4"/>
  <c r="V347" i="4"/>
  <c r="U347" i="4"/>
  <c r="T347" i="4"/>
  <c r="AA346" i="4"/>
  <c r="Z346" i="4"/>
  <c r="Y346" i="4"/>
  <c r="X346" i="4"/>
  <c r="W346" i="4"/>
  <c r="V346" i="4"/>
  <c r="U346" i="4"/>
  <c r="T346" i="4"/>
  <c r="AA345" i="4"/>
  <c r="Z345" i="4"/>
  <c r="Y345" i="4"/>
  <c r="X345" i="4"/>
  <c r="W345" i="4"/>
  <c r="V345" i="4"/>
  <c r="U345" i="4"/>
  <c r="T345" i="4"/>
  <c r="AA344" i="4"/>
  <c r="Z344" i="4"/>
  <c r="Y344" i="4"/>
  <c r="X344" i="4"/>
  <c r="W344" i="4"/>
  <c r="V344" i="4"/>
  <c r="U344" i="4"/>
  <c r="T344" i="4"/>
  <c r="AA343" i="4"/>
  <c r="Z343" i="4"/>
  <c r="Y343" i="4"/>
  <c r="X343" i="4"/>
  <c r="W343" i="4"/>
  <c r="V343" i="4"/>
  <c r="U343" i="4"/>
  <c r="T343" i="4"/>
  <c r="AA342" i="4"/>
  <c r="Z342" i="4"/>
  <c r="Y342" i="4"/>
  <c r="X342" i="4"/>
  <c r="W342" i="4"/>
  <c r="V342" i="4"/>
  <c r="U342" i="4"/>
  <c r="T342" i="4"/>
  <c r="AA341" i="4"/>
  <c r="Z341" i="4"/>
  <c r="Y341" i="4"/>
  <c r="X341" i="4"/>
  <c r="W341" i="4"/>
  <c r="V341" i="4"/>
  <c r="U341" i="4"/>
  <c r="T341" i="4"/>
  <c r="AA340" i="4"/>
  <c r="Z340" i="4"/>
  <c r="Y340" i="4"/>
  <c r="X340" i="4"/>
  <c r="W340" i="4"/>
  <c r="V340" i="4"/>
  <c r="U340" i="4"/>
  <c r="T340" i="4"/>
  <c r="AA339" i="4"/>
  <c r="Z339" i="4"/>
  <c r="Y339" i="4"/>
  <c r="X339" i="4"/>
  <c r="W339" i="4"/>
  <c r="V339" i="4"/>
  <c r="U339" i="4"/>
  <c r="T339" i="4"/>
  <c r="AA338" i="4"/>
  <c r="Z338" i="4"/>
  <c r="Y338" i="4"/>
  <c r="X338" i="4"/>
  <c r="W338" i="4"/>
  <c r="V338" i="4"/>
  <c r="U338" i="4"/>
  <c r="T338" i="4"/>
  <c r="AA337" i="4"/>
  <c r="Z337" i="4"/>
  <c r="Y337" i="4"/>
  <c r="X337" i="4"/>
  <c r="W337" i="4"/>
  <c r="V337" i="4"/>
  <c r="U337" i="4"/>
  <c r="T337" i="4"/>
  <c r="AA336" i="4"/>
  <c r="Z336" i="4"/>
  <c r="Y336" i="4"/>
  <c r="X336" i="4"/>
  <c r="W336" i="4"/>
  <c r="V336" i="4"/>
  <c r="U336" i="4"/>
  <c r="T336" i="4"/>
  <c r="AA335" i="4"/>
  <c r="Z335" i="4"/>
  <c r="Y335" i="4"/>
  <c r="X335" i="4"/>
  <c r="W335" i="4"/>
  <c r="V335" i="4"/>
  <c r="U335" i="4"/>
  <c r="T335" i="4"/>
  <c r="AA334" i="4"/>
  <c r="Z334" i="4"/>
  <c r="Y334" i="4"/>
  <c r="X334" i="4"/>
  <c r="W334" i="4"/>
  <c r="V334" i="4"/>
  <c r="U334" i="4"/>
  <c r="T334" i="4"/>
  <c r="AA333" i="4"/>
  <c r="Z333" i="4"/>
  <c r="Y333" i="4"/>
  <c r="X333" i="4"/>
  <c r="W333" i="4"/>
  <c r="V333" i="4"/>
  <c r="U333" i="4"/>
  <c r="T333" i="4"/>
  <c r="AA332" i="4"/>
  <c r="Z332" i="4"/>
  <c r="Y332" i="4"/>
  <c r="X332" i="4"/>
  <c r="W332" i="4"/>
  <c r="V332" i="4"/>
  <c r="U332" i="4"/>
  <c r="T332" i="4"/>
  <c r="AA331" i="4"/>
  <c r="Z331" i="4"/>
  <c r="Y331" i="4"/>
  <c r="X331" i="4"/>
  <c r="W331" i="4"/>
  <c r="V331" i="4"/>
  <c r="U331" i="4"/>
  <c r="T331" i="4"/>
  <c r="AA330" i="4"/>
  <c r="Z330" i="4"/>
  <c r="Y330" i="4"/>
  <c r="X330" i="4"/>
  <c r="W330" i="4"/>
  <c r="V330" i="4"/>
  <c r="U330" i="4"/>
  <c r="T330" i="4"/>
  <c r="AA329" i="4"/>
  <c r="Z329" i="4"/>
  <c r="Y329" i="4"/>
  <c r="X329" i="4"/>
  <c r="W329" i="4"/>
  <c r="V329" i="4"/>
  <c r="U329" i="4"/>
  <c r="T329" i="4"/>
  <c r="AA328" i="4"/>
  <c r="Z328" i="4"/>
  <c r="Y328" i="4"/>
  <c r="X328" i="4"/>
  <c r="W328" i="4"/>
  <c r="V328" i="4"/>
  <c r="U328" i="4"/>
  <c r="T328" i="4"/>
  <c r="AA327" i="4"/>
  <c r="Z327" i="4"/>
  <c r="Y327" i="4"/>
  <c r="X327" i="4"/>
  <c r="W327" i="4"/>
  <c r="V327" i="4"/>
  <c r="U327" i="4"/>
  <c r="T327" i="4"/>
  <c r="AA326" i="4"/>
  <c r="Z326" i="4"/>
  <c r="Y326" i="4"/>
  <c r="X326" i="4"/>
  <c r="W326" i="4"/>
  <c r="V326" i="4"/>
  <c r="U326" i="4"/>
  <c r="T326" i="4"/>
  <c r="AA325" i="4"/>
  <c r="Z325" i="4"/>
  <c r="Y325" i="4"/>
  <c r="X325" i="4"/>
  <c r="W325" i="4"/>
  <c r="V325" i="4"/>
  <c r="U325" i="4"/>
  <c r="T325" i="4"/>
  <c r="AA324" i="4"/>
  <c r="Z324" i="4"/>
  <c r="Y324" i="4"/>
  <c r="X324" i="4"/>
  <c r="W324" i="4"/>
  <c r="V324" i="4"/>
  <c r="U324" i="4"/>
  <c r="T324" i="4"/>
  <c r="AA323" i="4"/>
  <c r="Z323" i="4"/>
  <c r="Y323" i="4"/>
  <c r="X323" i="4"/>
  <c r="W323" i="4"/>
  <c r="V323" i="4"/>
  <c r="U323" i="4"/>
  <c r="T323" i="4"/>
  <c r="AA322" i="4"/>
  <c r="Z322" i="4"/>
  <c r="Y322" i="4"/>
  <c r="X322" i="4"/>
  <c r="W322" i="4"/>
  <c r="V322" i="4"/>
  <c r="U322" i="4"/>
  <c r="T322" i="4"/>
  <c r="AA321" i="4"/>
  <c r="Z321" i="4"/>
  <c r="Y321" i="4"/>
  <c r="X321" i="4"/>
  <c r="W321" i="4"/>
  <c r="V321" i="4"/>
  <c r="U321" i="4"/>
  <c r="T321" i="4"/>
  <c r="AA320" i="4"/>
  <c r="Z320" i="4"/>
  <c r="Y320" i="4"/>
  <c r="X320" i="4"/>
  <c r="W320" i="4"/>
  <c r="V320" i="4"/>
  <c r="U320" i="4"/>
  <c r="T320" i="4"/>
  <c r="AA319" i="4"/>
  <c r="Z319" i="4"/>
  <c r="Y319" i="4"/>
  <c r="X319" i="4"/>
  <c r="W319" i="4"/>
  <c r="V319" i="4"/>
  <c r="U319" i="4"/>
  <c r="T319" i="4"/>
  <c r="AA318" i="4"/>
  <c r="Z318" i="4"/>
  <c r="Y318" i="4"/>
  <c r="X318" i="4"/>
  <c r="W318" i="4"/>
  <c r="V318" i="4"/>
  <c r="U318" i="4"/>
  <c r="T318" i="4"/>
  <c r="AA317" i="4"/>
  <c r="Z317" i="4"/>
  <c r="Y317" i="4"/>
  <c r="X317" i="4"/>
  <c r="W317" i="4"/>
  <c r="V317" i="4"/>
  <c r="U317" i="4"/>
  <c r="T317" i="4"/>
  <c r="AA316" i="4"/>
  <c r="Z316" i="4"/>
  <c r="Y316" i="4"/>
  <c r="X316" i="4"/>
  <c r="W316" i="4"/>
  <c r="V316" i="4"/>
  <c r="U316" i="4"/>
  <c r="T316" i="4"/>
  <c r="AA315" i="4"/>
  <c r="Z315" i="4"/>
  <c r="Y315" i="4"/>
  <c r="X315" i="4"/>
  <c r="W315" i="4"/>
  <c r="V315" i="4"/>
  <c r="U315" i="4"/>
  <c r="T315" i="4"/>
  <c r="AA314" i="4"/>
  <c r="Z314" i="4"/>
  <c r="Y314" i="4"/>
  <c r="X314" i="4"/>
  <c r="W314" i="4"/>
  <c r="V314" i="4"/>
  <c r="U314" i="4"/>
  <c r="T314" i="4"/>
  <c r="AA313" i="4"/>
  <c r="Z313" i="4"/>
  <c r="Y313" i="4"/>
  <c r="X313" i="4"/>
  <c r="W313" i="4"/>
  <c r="V313" i="4"/>
  <c r="U313" i="4"/>
  <c r="T313" i="4"/>
  <c r="AA312" i="4"/>
  <c r="Z312" i="4"/>
  <c r="Y312" i="4"/>
  <c r="X312" i="4"/>
  <c r="W312" i="4"/>
  <c r="V312" i="4"/>
  <c r="U312" i="4"/>
  <c r="T312" i="4"/>
  <c r="AA311" i="4"/>
  <c r="Z311" i="4"/>
  <c r="Y311" i="4"/>
  <c r="X311" i="4"/>
  <c r="W311" i="4"/>
  <c r="V311" i="4"/>
  <c r="U311" i="4"/>
  <c r="T311" i="4"/>
  <c r="AA310" i="4"/>
  <c r="Z310" i="4"/>
  <c r="Y310" i="4"/>
  <c r="X310" i="4"/>
  <c r="W310" i="4"/>
  <c r="V310" i="4"/>
  <c r="U310" i="4"/>
  <c r="T310" i="4"/>
  <c r="AA309" i="4"/>
  <c r="Z309" i="4"/>
  <c r="Y309" i="4"/>
  <c r="X309" i="4"/>
  <c r="W309" i="4"/>
  <c r="V309" i="4"/>
  <c r="U309" i="4"/>
  <c r="T309" i="4"/>
  <c r="AA308" i="4"/>
  <c r="Z308" i="4"/>
  <c r="Y308" i="4"/>
  <c r="X308" i="4"/>
  <c r="W308" i="4"/>
  <c r="V308" i="4"/>
  <c r="U308" i="4"/>
  <c r="T308" i="4"/>
  <c r="AA307" i="4"/>
  <c r="Z307" i="4"/>
  <c r="Y307" i="4"/>
  <c r="X307" i="4"/>
  <c r="W307" i="4"/>
  <c r="V307" i="4"/>
  <c r="U307" i="4"/>
  <c r="T307" i="4"/>
  <c r="AA306" i="4"/>
  <c r="Z306" i="4"/>
  <c r="Y306" i="4"/>
  <c r="X306" i="4"/>
  <c r="W306" i="4"/>
  <c r="V306" i="4"/>
  <c r="U306" i="4"/>
  <c r="T306" i="4"/>
  <c r="AA305" i="4"/>
  <c r="Z305" i="4"/>
  <c r="Y305" i="4"/>
  <c r="X305" i="4"/>
  <c r="W305" i="4"/>
  <c r="V305" i="4"/>
  <c r="U305" i="4"/>
  <c r="T305" i="4"/>
  <c r="AA304" i="4"/>
  <c r="Z304" i="4"/>
  <c r="Y304" i="4"/>
  <c r="X304" i="4"/>
  <c r="W304" i="4"/>
  <c r="V304" i="4"/>
  <c r="U304" i="4"/>
  <c r="T304" i="4"/>
  <c r="AA303" i="4"/>
  <c r="Z303" i="4"/>
  <c r="Y303" i="4"/>
  <c r="X303" i="4"/>
  <c r="W303" i="4"/>
  <c r="V303" i="4"/>
  <c r="U303" i="4"/>
  <c r="T303" i="4"/>
  <c r="AA302" i="4"/>
  <c r="Z302" i="4"/>
  <c r="Y302" i="4"/>
  <c r="X302" i="4"/>
  <c r="W302" i="4"/>
  <c r="V302" i="4"/>
  <c r="U302" i="4"/>
  <c r="T302" i="4"/>
  <c r="AA301" i="4"/>
  <c r="Z301" i="4"/>
  <c r="Y301" i="4"/>
  <c r="X301" i="4"/>
  <c r="W301" i="4"/>
  <c r="V301" i="4"/>
  <c r="U301" i="4"/>
  <c r="T301" i="4"/>
  <c r="AA300" i="4"/>
  <c r="Z300" i="4"/>
  <c r="Y300" i="4"/>
  <c r="X300" i="4"/>
  <c r="W300" i="4"/>
  <c r="V300" i="4"/>
  <c r="U300" i="4"/>
  <c r="T300" i="4"/>
  <c r="AA299" i="4"/>
  <c r="Z299" i="4"/>
  <c r="Y299" i="4"/>
  <c r="X299" i="4"/>
  <c r="W299" i="4"/>
  <c r="V299" i="4"/>
  <c r="U299" i="4"/>
  <c r="T299" i="4"/>
  <c r="AA298" i="4"/>
  <c r="Z298" i="4"/>
  <c r="Y298" i="4"/>
  <c r="X298" i="4"/>
  <c r="W298" i="4"/>
  <c r="V298" i="4"/>
  <c r="U298" i="4"/>
  <c r="T298" i="4"/>
  <c r="AA297" i="4"/>
  <c r="Z297" i="4"/>
  <c r="Y297" i="4"/>
  <c r="X297" i="4"/>
  <c r="W297" i="4"/>
  <c r="V297" i="4"/>
  <c r="U297" i="4"/>
  <c r="T297" i="4"/>
  <c r="AA296" i="4"/>
  <c r="Z296" i="4"/>
  <c r="Y296" i="4"/>
  <c r="X296" i="4"/>
  <c r="W296" i="4"/>
  <c r="V296" i="4"/>
  <c r="U296" i="4"/>
  <c r="T296" i="4"/>
  <c r="AA295" i="4"/>
  <c r="Z295" i="4"/>
  <c r="Y295" i="4"/>
  <c r="X295" i="4"/>
  <c r="W295" i="4"/>
  <c r="V295" i="4"/>
  <c r="U295" i="4"/>
  <c r="T295" i="4"/>
  <c r="AA294" i="4"/>
  <c r="Z294" i="4"/>
  <c r="Y294" i="4"/>
  <c r="X294" i="4"/>
  <c r="W294" i="4"/>
  <c r="V294" i="4"/>
  <c r="U294" i="4"/>
  <c r="T294" i="4"/>
  <c r="AA293" i="4"/>
  <c r="Z293" i="4"/>
  <c r="Y293" i="4"/>
  <c r="X293" i="4"/>
  <c r="W293" i="4"/>
  <c r="V293" i="4"/>
  <c r="U293" i="4"/>
  <c r="T293" i="4"/>
  <c r="AA292" i="4"/>
  <c r="Z292" i="4"/>
  <c r="Y292" i="4"/>
  <c r="X292" i="4"/>
  <c r="W292" i="4"/>
  <c r="V292" i="4"/>
  <c r="U292" i="4"/>
  <c r="T292" i="4"/>
  <c r="AA291" i="4"/>
  <c r="Z291" i="4"/>
  <c r="Y291" i="4"/>
  <c r="X291" i="4"/>
  <c r="W291" i="4"/>
  <c r="V291" i="4"/>
  <c r="U291" i="4"/>
  <c r="T291" i="4"/>
  <c r="AA290" i="4"/>
  <c r="Z290" i="4"/>
  <c r="Y290" i="4"/>
  <c r="X290" i="4"/>
  <c r="W290" i="4"/>
  <c r="V290" i="4"/>
  <c r="U290" i="4"/>
  <c r="T290" i="4"/>
  <c r="AA289" i="4"/>
  <c r="Z289" i="4"/>
  <c r="Y289" i="4"/>
  <c r="X289" i="4"/>
  <c r="W289" i="4"/>
  <c r="V289" i="4"/>
  <c r="U289" i="4"/>
  <c r="T289" i="4"/>
  <c r="AA288" i="4"/>
  <c r="Z288" i="4"/>
  <c r="Y288" i="4"/>
  <c r="X288" i="4"/>
  <c r="W288" i="4"/>
  <c r="V288" i="4"/>
  <c r="U288" i="4"/>
  <c r="T288" i="4"/>
  <c r="AA287" i="4"/>
  <c r="Z287" i="4"/>
  <c r="Y287" i="4"/>
  <c r="X287" i="4"/>
  <c r="W287" i="4"/>
  <c r="V287" i="4"/>
  <c r="U287" i="4"/>
  <c r="T287" i="4"/>
  <c r="AA286" i="4"/>
  <c r="Z286" i="4"/>
  <c r="Y286" i="4"/>
  <c r="X286" i="4"/>
  <c r="W286" i="4"/>
  <c r="V286" i="4"/>
  <c r="U286" i="4"/>
  <c r="T286" i="4"/>
  <c r="AA285" i="4"/>
  <c r="Z285" i="4"/>
  <c r="Y285" i="4"/>
  <c r="X285" i="4"/>
  <c r="W285" i="4"/>
  <c r="V285" i="4"/>
  <c r="U285" i="4"/>
  <c r="T285" i="4"/>
  <c r="AA284" i="4"/>
  <c r="Z284" i="4"/>
  <c r="Y284" i="4"/>
  <c r="X284" i="4"/>
  <c r="W284" i="4"/>
  <c r="V284" i="4"/>
  <c r="U284" i="4"/>
  <c r="T284" i="4"/>
  <c r="AA283" i="4"/>
  <c r="Z283" i="4"/>
  <c r="Y283" i="4"/>
  <c r="X283" i="4"/>
  <c r="W283" i="4"/>
  <c r="V283" i="4"/>
  <c r="U283" i="4"/>
  <c r="T283" i="4"/>
  <c r="AA282" i="4"/>
  <c r="Z282" i="4"/>
  <c r="Y282" i="4"/>
  <c r="X282" i="4"/>
  <c r="W282" i="4"/>
  <c r="V282" i="4"/>
  <c r="U282" i="4"/>
  <c r="T282" i="4"/>
  <c r="AA281" i="4"/>
  <c r="Z281" i="4"/>
  <c r="Y281" i="4"/>
  <c r="X281" i="4"/>
  <c r="W281" i="4"/>
  <c r="V281" i="4"/>
  <c r="U281" i="4"/>
  <c r="T281" i="4"/>
  <c r="AA280" i="4"/>
  <c r="Z280" i="4"/>
  <c r="Y280" i="4"/>
  <c r="X280" i="4"/>
  <c r="W280" i="4"/>
  <c r="V280" i="4"/>
  <c r="U280" i="4"/>
  <c r="T280" i="4"/>
  <c r="AA279" i="4"/>
  <c r="Z279" i="4"/>
  <c r="Y279" i="4"/>
  <c r="X279" i="4"/>
  <c r="W279" i="4"/>
  <c r="V279" i="4"/>
  <c r="U279" i="4"/>
  <c r="T279" i="4"/>
  <c r="AA278" i="4"/>
  <c r="Z278" i="4"/>
  <c r="Y278" i="4"/>
  <c r="X278" i="4"/>
  <c r="W278" i="4"/>
  <c r="V278" i="4"/>
  <c r="U278" i="4"/>
  <c r="T278" i="4"/>
  <c r="AA277" i="4"/>
  <c r="Z277" i="4"/>
  <c r="Y277" i="4"/>
  <c r="X277" i="4"/>
  <c r="W277" i="4"/>
  <c r="V277" i="4"/>
  <c r="U277" i="4"/>
  <c r="T277" i="4"/>
  <c r="AA276" i="4"/>
  <c r="Z276" i="4"/>
  <c r="Y276" i="4"/>
  <c r="X276" i="4"/>
  <c r="W276" i="4"/>
  <c r="V276" i="4"/>
  <c r="U276" i="4"/>
  <c r="T276" i="4"/>
  <c r="AA275" i="4"/>
  <c r="Z275" i="4"/>
  <c r="Y275" i="4"/>
  <c r="X275" i="4"/>
  <c r="W275" i="4"/>
  <c r="V275" i="4"/>
  <c r="U275" i="4"/>
  <c r="T275" i="4"/>
  <c r="AA274" i="4"/>
  <c r="Z274" i="4"/>
  <c r="Y274" i="4"/>
  <c r="X274" i="4"/>
  <c r="W274" i="4"/>
  <c r="V274" i="4"/>
  <c r="U274" i="4"/>
  <c r="T274" i="4"/>
  <c r="AA273" i="4"/>
  <c r="Z273" i="4"/>
  <c r="Y273" i="4"/>
  <c r="X273" i="4"/>
  <c r="W273" i="4"/>
  <c r="V273" i="4"/>
  <c r="U273" i="4"/>
  <c r="T273" i="4"/>
  <c r="AA272" i="4"/>
  <c r="Z272" i="4"/>
  <c r="Y272" i="4"/>
  <c r="X272" i="4"/>
  <c r="W272" i="4"/>
  <c r="V272" i="4"/>
  <c r="U272" i="4"/>
  <c r="T272" i="4"/>
  <c r="AA271" i="4"/>
  <c r="Z271" i="4"/>
  <c r="Y271" i="4"/>
  <c r="X271" i="4"/>
  <c r="W271" i="4"/>
  <c r="V271" i="4"/>
  <c r="U271" i="4"/>
  <c r="T271" i="4"/>
  <c r="AA270" i="4"/>
  <c r="Z270" i="4"/>
  <c r="Y270" i="4"/>
  <c r="X270" i="4"/>
  <c r="W270" i="4"/>
  <c r="V270" i="4"/>
  <c r="U270" i="4"/>
  <c r="T270" i="4"/>
  <c r="AA269" i="4"/>
  <c r="Z269" i="4"/>
  <c r="Y269" i="4"/>
  <c r="X269" i="4"/>
  <c r="W269" i="4"/>
  <c r="V269" i="4"/>
  <c r="U269" i="4"/>
  <c r="T269" i="4"/>
  <c r="AA268" i="4"/>
  <c r="Z268" i="4"/>
  <c r="Y268" i="4"/>
  <c r="X268" i="4"/>
  <c r="W268" i="4"/>
  <c r="V268" i="4"/>
  <c r="U268" i="4"/>
  <c r="T268" i="4"/>
  <c r="AA267" i="4"/>
  <c r="Z267" i="4"/>
  <c r="Y267" i="4"/>
  <c r="X267" i="4"/>
  <c r="W267" i="4"/>
  <c r="V267" i="4"/>
  <c r="U267" i="4"/>
  <c r="T267" i="4"/>
  <c r="AA266" i="4"/>
  <c r="Z266" i="4"/>
  <c r="Y266" i="4"/>
  <c r="X266" i="4"/>
  <c r="W266" i="4"/>
  <c r="V266" i="4"/>
  <c r="U266" i="4"/>
  <c r="T266" i="4"/>
  <c r="AA265" i="4"/>
  <c r="Z265" i="4"/>
  <c r="Y265" i="4"/>
  <c r="X265" i="4"/>
  <c r="W265" i="4"/>
  <c r="V265" i="4"/>
  <c r="U265" i="4"/>
  <c r="T265" i="4"/>
  <c r="AA264" i="4"/>
  <c r="Z264" i="4"/>
  <c r="Y264" i="4"/>
  <c r="X264" i="4"/>
  <c r="W264" i="4"/>
  <c r="V264" i="4"/>
  <c r="U264" i="4"/>
  <c r="T264" i="4"/>
  <c r="AA263" i="4"/>
  <c r="Z263" i="4"/>
  <c r="Y263" i="4"/>
  <c r="X263" i="4"/>
  <c r="W263" i="4"/>
  <c r="V263" i="4"/>
  <c r="U263" i="4"/>
  <c r="T263" i="4"/>
  <c r="AA262" i="4"/>
  <c r="Z262" i="4"/>
  <c r="Y262" i="4"/>
  <c r="X262" i="4"/>
  <c r="W262" i="4"/>
  <c r="V262" i="4"/>
  <c r="U262" i="4"/>
  <c r="T262" i="4"/>
  <c r="AA261" i="4"/>
  <c r="Z261" i="4"/>
  <c r="Y261" i="4"/>
  <c r="X261" i="4"/>
  <c r="W261" i="4"/>
  <c r="V261" i="4"/>
  <c r="U261" i="4"/>
  <c r="T261" i="4"/>
  <c r="AA260" i="4"/>
  <c r="Z260" i="4"/>
  <c r="Y260" i="4"/>
  <c r="X260" i="4"/>
  <c r="W260" i="4"/>
  <c r="V260" i="4"/>
  <c r="U260" i="4"/>
  <c r="T260" i="4"/>
  <c r="AA259" i="4"/>
  <c r="Z259" i="4"/>
  <c r="Y259" i="4"/>
  <c r="X259" i="4"/>
  <c r="W259" i="4"/>
  <c r="V259" i="4"/>
  <c r="U259" i="4"/>
  <c r="T259" i="4"/>
  <c r="AA258" i="4"/>
  <c r="Z258" i="4"/>
  <c r="Y258" i="4"/>
  <c r="X258" i="4"/>
  <c r="W258" i="4"/>
  <c r="V258" i="4"/>
  <c r="U258" i="4"/>
  <c r="T258" i="4"/>
  <c r="AA257" i="4"/>
  <c r="Z257" i="4"/>
  <c r="Y257" i="4"/>
  <c r="X257" i="4"/>
  <c r="W257" i="4"/>
  <c r="V257" i="4"/>
  <c r="U257" i="4"/>
  <c r="T257" i="4"/>
  <c r="AA256" i="4"/>
  <c r="Z256" i="4"/>
  <c r="Y256" i="4"/>
  <c r="X256" i="4"/>
  <c r="W256" i="4"/>
  <c r="V256" i="4"/>
  <c r="U256" i="4"/>
  <c r="T256" i="4"/>
  <c r="AA255" i="4"/>
  <c r="Z255" i="4"/>
  <c r="Y255" i="4"/>
  <c r="X255" i="4"/>
  <c r="W255" i="4"/>
  <c r="V255" i="4"/>
  <c r="U255" i="4"/>
  <c r="T255" i="4"/>
  <c r="AA254" i="4"/>
  <c r="Z254" i="4"/>
  <c r="Y254" i="4"/>
  <c r="X254" i="4"/>
  <c r="W254" i="4"/>
  <c r="V254" i="4"/>
  <c r="U254" i="4"/>
  <c r="T254" i="4"/>
  <c r="AA253" i="4"/>
  <c r="Z253" i="4"/>
  <c r="Y253" i="4"/>
  <c r="X253" i="4"/>
  <c r="W253" i="4"/>
  <c r="V253" i="4"/>
  <c r="U253" i="4"/>
  <c r="T253" i="4"/>
  <c r="AA252" i="4"/>
  <c r="Z252" i="4"/>
  <c r="Y252" i="4"/>
  <c r="X252" i="4"/>
  <c r="W252" i="4"/>
  <c r="V252" i="4"/>
  <c r="U252" i="4"/>
  <c r="T252" i="4"/>
  <c r="AA251" i="4"/>
  <c r="Z251" i="4"/>
  <c r="Y251" i="4"/>
  <c r="X251" i="4"/>
  <c r="W251" i="4"/>
  <c r="V251" i="4"/>
  <c r="U251" i="4"/>
  <c r="T251" i="4"/>
  <c r="AA250" i="4"/>
  <c r="Z250" i="4"/>
  <c r="Y250" i="4"/>
  <c r="X250" i="4"/>
  <c r="W250" i="4"/>
  <c r="V250" i="4"/>
  <c r="U250" i="4"/>
  <c r="T250" i="4"/>
  <c r="AA249" i="4"/>
  <c r="Z249" i="4"/>
  <c r="Y249" i="4"/>
  <c r="X249" i="4"/>
  <c r="W249" i="4"/>
  <c r="V249" i="4"/>
  <c r="U249" i="4"/>
  <c r="T249" i="4"/>
  <c r="AA248" i="4"/>
  <c r="Z248" i="4"/>
  <c r="Y248" i="4"/>
  <c r="X248" i="4"/>
  <c r="W248" i="4"/>
  <c r="V248" i="4"/>
  <c r="U248" i="4"/>
  <c r="T248" i="4"/>
  <c r="AA247" i="4"/>
  <c r="Z247" i="4"/>
  <c r="Y247" i="4"/>
  <c r="X247" i="4"/>
  <c r="W247" i="4"/>
  <c r="V247" i="4"/>
  <c r="U247" i="4"/>
  <c r="T247" i="4"/>
  <c r="AA246" i="4"/>
  <c r="Z246" i="4"/>
  <c r="Y246" i="4"/>
  <c r="X246" i="4"/>
  <c r="W246" i="4"/>
  <c r="V246" i="4"/>
  <c r="U246" i="4"/>
  <c r="T246" i="4"/>
  <c r="AA245" i="4"/>
  <c r="Z245" i="4"/>
  <c r="Y245" i="4"/>
  <c r="X245" i="4"/>
  <c r="W245" i="4"/>
  <c r="V245" i="4"/>
  <c r="U245" i="4"/>
  <c r="T245" i="4"/>
  <c r="AA244" i="4"/>
  <c r="Z244" i="4"/>
  <c r="Y244" i="4"/>
  <c r="X244" i="4"/>
  <c r="W244" i="4"/>
  <c r="V244" i="4"/>
  <c r="U244" i="4"/>
  <c r="T244" i="4"/>
  <c r="AA243" i="4"/>
  <c r="Z243" i="4"/>
  <c r="Y243" i="4"/>
  <c r="X243" i="4"/>
  <c r="W243" i="4"/>
  <c r="V243" i="4"/>
  <c r="U243" i="4"/>
  <c r="T243" i="4"/>
  <c r="AA242" i="4"/>
  <c r="Z242" i="4"/>
  <c r="Y242" i="4"/>
  <c r="X242" i="4"/>
  <c r="W242" i="4"/>
  <c r="V242" i="4"/>
  <c r="U242" i="4"/>
  <c r="T242" i="4"/>
  <c r="AA241" i="4"/>
  <c r="Z241" i="4"/>
  <c r="Y241" i="4"/>
  <c r="X241" i="4"/>
  <c r="W241" i="4"/>
  <c r="V241" i="4"/>
  <c r="U241" i="4"/>
  <c r="T241" i="4"/>
  <c r="AA240" i="4"/>
  <c r="Z240" i="4"/>
  <c r="Y240" i="4"/>
  <c r="X240" i="4"/>
  <c r="W240" i="4"/>
  <c r="V240" i="4"/>
  <c r="U240" i="4"/>
  <c r="T240" i="4"/>
  <c r="AA239" i="4"/>
  <c r="Z239" i="4"/>
  <c r="Y239" i="4"/>
  <c r="X239" i="4"/>
  <c r="W239" i="4"/>
  <c r="V239" i="4"/>
  <c r="U239" i="4"/>
  <c r="T239" i="4"/>
  <c r="AA238" i="4"/>
  <c r="Z238" i="4"/>
  <c r="Y238" i="4"/>
  <c r="X238" i="4"/>
  <c r="W238" i="4"/>
  <c r="V238" i="4"/>
  <c r="U238" i="4"/>
  <c r="T238" i="4"/>
  <c r="AA237" i="4"/>
  <c r="Z237" i="4"/>
  <c r="Y237" i="4"/>
  <c r="X237" i="4"/>
  <c r="W237" i="4"/>
  <c r="V237" i="4"/>
  <c r="U237" i="4"/>
  <c r="T237" i="4"/>
  <c r="AA236" i="4"/>
  <c r="Z236" i="4"/>
  <c r="Y236" i="4"/>
  <c r="X236" i="4"/>
  <c r="W236" i="4"/>
  <c r="V236" i="4"/>
  <c r="U236" i="4"/>
  <c r="T236" i="4"/>
  <c r="AA235" i="4"/>
  <c r="Z235" i="4"/>
  <c r="Y235" i="4"/>
  <c r="X235" i="4"/>
  <c r="W235" i="4"/>
  <c r="V235" i="4"/>
  <c r="U235" i="4"/>
  <c r="T235" i="4"/>
  <c r="AA234" i="4"/>
  <c r="Z234" i="4"/>
  <c r="Y234" i="4"/>
  <c r="X234" i="4"/>
  <c r="W234" i="4"/>
  <c r="V234" i="4"/>
  <c r="U234" i="4"/>
  <c r="T234" i="4"/>
  <c r="AA233" i="4"/>
  <c r="Z233" i="4"/>
  <c r="Y233" i="4"/>
  <c r="X233" i="4"/>
  <c r="W233" i="4"/>
  <c r="V233" i="4"/>
  <c r="U233" i="4"/>
  <c r="T233" i="4"/>
  <c r="AA232" i="4"/>
  <c r="Z232" i="4"/>
  <c r="Y232" i="4"/>
  <c r="X232" i="4"/>
  <c r="W232" i="4"/>
  <c r="V232" i="4"/>
  <c r="U232" i="4"/>
  <c r="T232" i="4"/>
  <c r="AA231" i="4"/>
  <c r="Z231" i="4"/>
  <c r="Y231" i="4"/>
  <c r="X231" i="4"/>
  <c r="W231" i="4"/>
  <c r="V231" i="4"/>
  <c r="U231" i="4"/>
  <c r="T231" i="4"/>
  <c r="AA230" i="4"/>
  <c r="Z230" i="4"/>
  <c r="Y230" i="4"/>
  <c r="X230" i="4"/>
  <c r="W230" i="4"/>
  <c r="V230" i="4"/>
  <c r="U230" i="4"/>
  <c r="T230" i="4"/>
  <c r="AA229" i="4"/>
  <c r="Z229" i="4"/>
  <c r="Y229" i="4"/>
  <c r="X229" i="4"/>
  <c r="W229" i="4"/>
  <c r="V229" i="4"/>
  <c r="U229" i="4"/>
  <c r="T229" i="4"/>
  <c r="AA228" i="4"/>
  <c r="Z228" i="4"/>
  <c r="Y228" i="4"/>
  <c r="X228" i="4"/>
  <c r="W228" i="4"/>
  <c r="V228" i="4"/>
  <c r="U228" i="4"/>
  <c r="T228" i="4"/>
  <c r="AA227" i="4"/>
  <c r="Z227" i="4"/>
  <c r="Y227" i="4"/>
  <c r="X227" i="4"/>
  <c r="W227" i="4"/>
  <c r="V227" i="4"/>
  <c r="U227" i="4"/>
  <c r="T227" i="4"/>
  <c r="AA226" i="4"/>
  <c r="Z226" i="4"/>
  <c r="Y226" i="4"/>
  <c r="X226" i="4"/>
  <c r="W226" i="4"/>
  <c r="V226" i="4"/>
  <c r="U226" i="4"/>
  <c r="T226" i="4"/>
  <c r="AA225" i="4"/>
  <c r="Z225" i="4"/>
  <c r="Y225" i="4"/>
  <c r="X225" i="4"/>
  <c r="W225" i="4"/>
  <c r="V225" i="4"/>
  <c r="U225" i="4"/>
  <c r="T225" i="4"/>
  <c r="AA224" i="4"/>
  <c r="Z224" i="4"/>
  <c r="Y224" i="4"/>
  <c r="X224" i="4"/>
  <c r="W224" i="4"/>
  <c r="V224" i="4"/>
  <c r="U224" i="4"/>
  <c r="T224" i="4"/>
  <c r="AA223" i="4"/>
  <c r="Z223" i="4"/>
  <c r="Y223" i="4"/>
  <c r="X223" i="4"/>
  <c r="W223" i="4"/>
  <c r="V223" i="4"/>
  <c r="U223" i="4"/>
  <c r="T223" i="4"/>
  <c r="AA222" i="4"/>
  <c r="Z222" i="4"/>
  <c r="Y222" i="4"/>
  <c r="X222" i="4"/>
  <c r="W222" i="4"/>
  <c r="V222" i="4"/>
  <c r="U222" i="4"/>
  <c r="T222" i="4"/>
  <c r="AA221" i="4"/>
  <c r="Z221" i="4"/>
  <c r="Y221" i="4"/>
  <c r="X221" i="4"/>
  <c r="W221" i="4"/>
  <c r="V221" i="4"/>
  <c r="U221" i="4"/>
  <c r="T221" i="4"/>
  <c r="AA220" i="4"/>
  <c r="Z220" i="4"/>
  <c r="Y220" i="4"/>
  <c r="X220" i="4"/>
  <c r="W220" i="4"/>
  <c r="V220" i="4"/>
  <c r="U220" i="4"/>
  <c r="T220" i="4"/>
  <c r="AA219" i="4"/>
  <c r="Z219" i="4"/>
  <c r="Y219" i="4"/>
  <c r="X219" i="4"/>
  <c r="W219" i="4"/>
  <c r="V219" i="4"/>
  <c r="U219" i="4"/>
  <c r="T219" i="4"/>
  <c r="AA218" i="4"/>
  <c r="Z218" i="4"/>
  <c r="Y218" i="4"/>
  <c r="X218" i="4"/>
  <c r="W218" i="4"/>
  <c r="V218" i="4"/>
  <c r="U218" i="4"/>
  <c r="T218" i="4"/>
  <c r="AA217" i="4"/>
  <c r="Z217" i="4"/>
  <c r="Y217" i="4"/>
  <c r="X217" i="4"/>
  <c r="W217" i="4"/>
  <c r="V217" i="4"/>
  <c r="U217" i="4"/>
  <c r="T217" i="4"/>
  <c r="AA216" i="4"/>
  <c r="Z216" i="4"/>
  <c r="Y216" i="4"/>
  <c r="X216" i="4"/>
  <c r="W216" i="4"/>
  <c r="V216" i="4"/>
  <c r="U216" i="4"/>
  <c r="T216" i="4"/>
  <c r="AA215" i="4"/>
  <c r="Z215" i="4"/>
  <c r="Y215" i="4"/>
  <c r="X215" i="4"/>
  <c r="W215" i="4"/>
  <c r="V215" i="4"/>
  <c r="U215" i="4"/>
  <c r="T215" i="4"/>
  <c r="AA214" i="4"/>
  <c r="Z214" i="4"/>
  <c r="Y214" i="4"/>
  <c r="X214" i="4"/>
  <c r="W214" i="4"/>
  <c r="V214" i="4"/>
  <c r="U214" i="4"/>
  <c r="T214" i="4"/>
  <c r="AA213" i="4"/>
  <c r="Z213" i="4"/>
  <c r="Y213" i="4"/>
  <c r="X213" i="4"/>
  <c r="W213" i="4"/>
  <c r="V213" i="4"/>
  <c r="U213" i="4"/>
  <c r="T213" i="4"/>
  <c r="AA212" i="4"/>
  <c r="Z212" i="4"/>
  <c r="Y212" i="4"/>
  <c r="X212" i="4"/>
  <c r="W212" i="4"/>
  <c r="V212" i="4"/>
  <c r="U212" i="4"/>
  <c r="T212" i="4"/>
  <c r="AA211" i="4"/>
  <c r="Z211" i="4"/>
  <c r="Y211" i="4"/>
  <c r="X211" i="4"/>
  <c r="W211" i="4"/>
  <c r="V211" i="4"/>
  <c r="U211" i="4"/>
  <c r="T211" i="4"/>
  <c r="AA210" i="4"/>
  <c r="Z210" i="4"/>
  <c r="Y210" i="4"/>
  <c r="X210" i="4"/>
  <c r="W210" i="4"/>
  <c r="V210" i="4"/>
  <c r="U210" i="4"/>
  <c r="T210" i="4"/>
  <c r="AA209" i="4"/>
  <c r="Z209" i="4"/>
  <c r="Y209" i="4"/>
  <c r="X209" i="4"/>
  <c r="W209" i="4"/>
  <c r="V209" i="4"/>
  <c r="U209" i="4"/>
  <c r="T209" i="4"/>
  <c r="AA208" i="4"/>
  <c r="Z208" i="4"/>
  <c r="Y208" i="4"/>
  <c r="X208" i="4"/>
  <c r="W208" i="4"/>
  <c r="V208" i="4"/>
  <c r="U208" i="4"/>
  <c r="T208" i="4"/>
  <c r="AA207" i="4"/>
  <c r="Z207" i="4"/>
  <c r="Y207" i="4"/>
  <c r="X207" i="4"/>
  <c r="W207" i="4"/>
  <c r="V207" i="4"/>
  <c r="U207" i="4"/>
  <c r="T207" i="4"/>
  <c r="AA206" i="4"/>
  <c r="Z206" i="4"/>
  <c r="Y206" i="4"/>
  <c r="X206" i="4"/>
  <c r="W206" i="4"/>
  <c r="V206" i="4"/>
  <c r="U206" i="4"/>
  <c r="T206" i="4"/>
  <c r="AA205" i="4"/>
  <c r="Z205" i="4"/>
  <c r="Y205" i="4"/>
  <c r="X205" i="4"/>
  <c r="W205" i="4"/>
  <c r="V205" i="4"/>
  <c r="U205" i="4"/>
  <c r="T205" i="4"/>
  <c r="AA204" i="4"/>
  <c r="Z204" i="4"/>
  <c r="Y204" i="4"/>
  <c r="X204" i="4"/>
  <c r="W204" i="4"/>
  <c r="V204" i="4"/>
  <c r="U204" i="4"/>
  <c r="T204" i="4"/>
  <c r="AA203" i="4"/>
  <c r="Z203" i="4"/>
  <c r="Y203" i="4"/>
  <c r="X203" i="4"/>
  <c r="W203" i="4"/>
  <c r="V203" i="4"/>
  <c r="U203" i="4"/>
  <c r="T203" i="4"/>
  <c r="AA202" i="4"/>
  <c r="Z202" i="4"/>
  <c r="Y202" i="4"/>
  <c r="X202" i="4"/>
  <c r="W202" i="4"/>
  <c r="V202" i="4"/>
  <c r="U202" i="4"/>
  <c r="T202" i="4"/>
  <c r="AA201" i="4"/>
  <c r="Z201" i="4"/>
  <c r="Y201" i="4"/>
  <c r="X201" i="4"/>
  <c r="W201" i="4"/>
  <c r="V201" i="4"/>
  <c r="U201" i="4"/>
  <c r="T201" i="4"/>
  <c r="AA200" i="4"/>
  <c r="Z200" i="4"/>
  <c r="Y200" i="4"/>
  <c r="X200" i="4"/>
  <c r="W200" i="4"/>
  <c r="V200" i="4"/>
  <c r="U200" i="4"/>
  <c r="T200" i="4"/>
  <c r="AA199" i="4"/>
  <c r="Z199" i="4"/>
  <c r="Y199" i="4"/>
  <c r="X199" i="4"/>
  <c r="W199" i="4"/>
  <c r="V199" i="4"/>
  <c r="U199" i="4"/>
  <c r="T199" i="4"/>
  <c r="AA198" i="4"/>
  <c r="Z198" i="4"/>
  <c r="Y198" i="4"/>
  <c r="X198" i="4"/>
  <c r="W198" i="4"/>
  <c r="V198" i="4"/>
  <c r="U198" i="4"/>
  <c r="T198" i="4"/>
  <c r="AA197" i="4"/>
  <c r="Z197" i="4"/>
  <c r="Y197" i="4"/>
  <c r="X197" i="4"/>
  <c r="W197" i="4"/>
  <c r="V197" i="4"/>
  <c r="U197" i="4"/>
  <c r="T197" i="4"/>
  <c r="AA196" i="4"/>
  <c r="Z196" i="4"/>
  <c r="Y196" i="4"/>
  <c r="X196" i="4"/>
  <c r="W196" i="4"/>
  <c r="V196" i="4"/>
  <c r="U196" i="4"/>
  <c r="T196" i="4"/>
  <c r="AA195" i="4"/>
  <c r="Z195" i="4"/>
  <c r="Y195" i="4"/>
  <c r="X195" i="4"/>
  <c r="W195" i="4"/>
  <c r="V195" i="4"/>
  <c r="U195" i="4"/>
  <c r="T195" i="4"/>
  <c r="AA194" i="4"/>
  <c r="Z194" i="4"/>
  <c r="Y194" i="4"/>
  <c r="X194" i="4"/>
  <c r="W194" i="4"/>
  <c r="V194" i="4"/>
  <c r="U194" i="4"/>
  <c r="T194" i="4"/>
  <c r="AA193" i="4"/>
  <c r="Z193" i="4"/>
  <c r="Y193" i="4"/>
  <c r="X193" i="4"/>
  <c r="W193" i="4"/>
  <c r="V193" i="4"/>
  <c r="U193" i="4"/>
  <c r="T193" i="4"/>
  <c r="AA192" i="4"/>
  <c r="Z192" i="4"/>
  <c r="Y192" i="4"/>
  <c r="X192" i="4"/>
  <c r="W192" i="4"/>
  <c r="V192" i="4"/>
  <c r="U192" i="4"/>
  <c r="T192" i="4"/>
  <c r="AA191" i="4"/>
  <c r="Z191" i="4"/>
  <c r="Y191" i="4"/>
  <c r="X191" i="4"/>
  <c r="W191" i="4"/>
  <c r="V191" i="4"/>
  <c r="U191" i="4"/>
  <c r="T191" i="4"/>
  <c r="AA190" i="4"/>
  <c r="Z190" i="4"/>
  <c r="Y190" i="4"/>
  <c r="X190" i="4"/>
  <c r="W190" i="4"/>
  <c r="V190" i="4"/>
  <c r="U190" i="4"/>
  <c r="T190" i="4"/>
  <c r="AA189" i="4"/>
  <c r="Z189" i="4"/>
  <c r="Y189" i="4"/>
  <c r="X189" i="4"/>
  <c r="W189" i="4"/>
  <c r="V189" i="4"/>
  <c r="U189" i="4"/>
  <c r="T189" i="4"/>
  <c r="AA188" i="4"/>
  <c r="Z188" i="4"/>
  <c r="Y188" i="4"/>
  <c r="X188" i="4"/>
  <c r="W188" i="4"/>
  <c r="V188" i="4"/>
  <c r="U188" i="4"/>
  <c r="T188" i="4"/>
  <c r="AA187" i="4"/>
  <c r="Z187" i="4"/>
  <c r="Y187" i="4"/>
  <c r="X187" i="4"/>
  <c r="W187" i="4"/>
  <c r="V187" i="4"/>
  <c r="U187" i="4"/>
  <c r="T187" i="4"/>
  <c r="AA186" i="4"/>
  <c r="Z186" i="4"/>
  <c r="Y186" i="4"/>
  <c r="X186" i="4"/>
  <c r="W186" i="4"/>
  <c r="V186" i="4"/>
  <c r="U186" i="4"/>
  <c r="T186" i="4"/>
  <c r="AA185" i="4"/>
  <c r="Z185" i="4"/>
  <c r="Y185" i="4"/>
  <c r="X185" i="4"/>
  <c r="W185" i="4"/>
  <c r="V185" i="4"/>
  <c r="U185" i="4"/>
  <c r="T185" i="4"/>
  <c r="AA184" i="4"/>
  <c r="Z184" i="4"/>
  <c r="Y184" i="4"/>
  <c r="X184" i="4"/>
  <c r="W184" i="4"/>
  <c r="V184" i="4"/>
  <c r="U184" i="4"/>
  <c r="T184" i="4"/>
  <c r="AA183" i="4"/>
  <c r="Z183" i="4"/>
  <c r="Y183" i="4"/>
  <c r="X183" i="4"/>
  <c r="W183" i="4"/>
  <c r="V183" i="4"/>
  <c r="U183" i="4"/>
  <c r="T183" i="4"/>
  <c r="AA182" i="4"/>
  <c r="Z182" i="4"/>
  <c r="Y182" i="4"/>
  <c r="X182" i="4"/>
  <c r="W182" i="4"/>
  <c r="V182" i="4"/>
  <c r="U182" i="4"/>
  <c r="T182" i="4"/>
  <c r="AA181" i="4"/>
  <c r="Z181" i="4"/>
  <c r="Y181" i="4"/>
  <c r="X181" i="4"/>
  <c r="W181" i="4"/>
  <c r="V181" i="4"/>
  <c r="U181" i="4"/>
  <c r="T181" i="4"/>
  <c r="AA180" i="4"/>
  <c r="Z180" i="4"/>
  <c r="Y180" i="4"/>
  <c r="X180" i="4"/>
  <c r="W180" i="4"/>
  <c r="V180" i="4"/>
  <c r="U180" i="4"/>
  <c r="T180" i="4"/>
  <c r="AA179" i="4"/>
  <c r="Z179" i="4"/>
  <c r="Y179" i="4"/>
  <c r="X179" i="4"/>
  <c r="W179" i="4"/>
  <c r="V179" i="4"/>
  <c r="U179" i="4"/>
  <c r="T179" i="4"/>
  <c r="AA178" i="4"/>
  <c r="Z178" i="4"/>
  <c r="Y178" i="4"/>
  <c r="X178" i="4"/>
  <c r="W178" i="4"/>
  <c r="V178" i="4"/>
  <c r="U178" i="4"/>
  <c r="T178" i="4"/>
  <c r="AA177" i="4"/>
  <c r="Z177" i="4"/>
  <c r="Y177" i="4"/>
  <c r="X177" i="4"/>
  <c r="W177" i="4"/>
  <c r="V177" i="4"/>
  <c r="U177" i="4"/>
  <c r="T177" i="4"/>
  <c r="AA176" i="4"/>
  <c r="Z176" i="4"/>
  <c r="Y176" i="4"/>
  <c r="X176" i="4"/>
  <c r="W176" i="4"/>
  <c r="V176" i="4"/>
  <c r="U176" i="4"/>
  <c r="T176" i="4"/>
  <c r="AA175" i="4"/>
  <c r="Z175" i="4"/>
  <c r="Y175" i="4"/>
  <c r="X175" i="4"/>
  <c r="W175" i="4"/>
  <c r="V175" i="4"/>
  <c r="U175" i="4"/>
  <c r="T175" i="4"/>
  <c r="AA174" i="4"/>
  <c r="Z174" i="4"/>
  <c r="Y174" i="4"/>
  <c r="X174" i="4"/>
  <c r="W174" i="4"/>
  <c r="V174" i="4"/>
  <c r="U174" i="4"/>
  <c r="T174" i="4"/>
  <c r="AA173" i="4"/>
  <c r="Z173" i="4"/>
  <c r="Y173" i="4"/>
  <c r="X173" i="4"/>
  <c r="W173" i="4"/>
  <c r="V173" i="4"/>
  <c r="U173" i="4"/>
  <c r="T173" i="4"/>
  <c r="AA172" i="4"/>
  <c r="Z172" i="4"/>
  <c r="Y172" i="4"/>
  <c r="X172" i="4"/>
  <c r="W172" i="4"/>
  <c r="V172" i="4"/>
  <c r="U172" i="4"/>
  <c r="T172" i="4"/>
  <c r="AA171" i="4"/>
  <c r="Z171" i="4"/>
  <c r="Y171" i="4"/>
  <c r="X171" i="4"/>
  <c r="W171" i="4"/>
  <c r="V171" i="4"/>
  <c r="U171" i="4"/>
  <c r="T171" i="4"/>
  <c r="AA170" i="4"/>
  <c r="Z170" i="4"/>
  <c r="Y170" i="4"/>
  <c r="X170" i="4"/>
  <c r="W170" i="4"/>
  <c r="V170" i="4"/>
  <c r="U170" i="4"/>
  <c r="T170" i="4"/>
  <c r="AA169" i="4"/>
  <c r="Z169" i="4"/>
  <c r="Y169" i="4"/>
  <c r="X169" i="4"/>
  <c r="W169" i="4"/>
  <c r="V169" i="4"/>
  <c r="U169" i="4"/>
  <c r="T169" i="4"/>
  <c r="AA168" i="4"/>
  <c r="Z168" i="4"/>
  <c r="Y168" i="4"/>
  <c r="X168" i="4"/>
  <c r="W168" i="4"/>
  <c r="V168" i="4"/>
  <c r="U168" i="4"/>
  <c r="T168" i="4"/>
  <c r="AA167" i="4"/>
  <c r="Z167" i="4"/>
  <c r="Y167" i="4"/>
  <c r="X167" i="4"/>
  <c r="W167" i="4"/>
  <c r="V167" i="4"/>
  <c r="U167" i="4"/>
  <c r="T167" i="4"/>
  <c r="AA166" i="4"/>
  <c r="Z166" i="4"/>
  <c r="Y166" i="4"/>
  <c r="X166" i="4"/>
  <c r="W166" i="4"/>
  <c r="V166" i="4"/>
  <c r="U166" i="4"/>
  <c r="T166" i="4"/>
  <c r="AA165" i="4"/>
  <c r="Z165" i="4"/>
  <c r="Y165" i="4"/>
  <c r="X165" i="4"/>
  <c r="W165" i="4"/>
  <c r="V165" i="4"/>
  <c r="U165" i="4"/>
  <c r="T165" i="4"/>
  <c r="AA164" i="4"/>
  <c r="Z164" i="4"/>
  <c r="Y164" i="4"/>
  <c r="X164" i="4"/>
  <c r="W164" i="4"/>
  <c r="V164" i="4"/>
  <c r="U164" i="4"/>
  <c r="T164" i="4"/>
  <c r="AA163" i="4"/>
  <c r="Z163" i="4"/>
  <c r="Y163" i="4"/>
  <c r="X163" i="4"/>
  <c r="W163" i="4"/>
  <c r="V163" i="4"/>
  <c r="U163" i="4"/>
  <c r="T163" i="4"/>
  <c r="AA162" i="4"/>
  <c r="Z162" i="4"/>
  <c r="Y162" i="4"/>
  <c r="X162" i="4"/>
  <c r="W162" i="4"/>
  <c r="V162" i="4"/>
  <c r="U162" i="4"/>
  <c r="T162" i="4"/>
  <c r="AA161" i="4"/>
  <c r="Z161" i="4"/>
  <c r="Y161" i="4"/>
  <c r="X161" i="4"/>
  <c r="W161" i="4"/>
  <c r="V161" i="4"/>
  <c r="U161" i="4"/>
  <c r="T161" i="4"/>
  <c r="AA160" i="4"/>
  <c r="Z160" i="4"/>
  <c r="Y160" i="4"/>
  <c r="X160" i="4"/>
  <c r="W160" i="4"/>
  <c r="V160" i="4"/>
  <c r="U160" i="4"/>
  <c r="T160" i="4"/>
  <c r="AA159" i="4"/>
  <c r="Z159" i="4"/>
  <c r="Y159" i="4"/>
  <c r="X159" i="4"/>
  <c r="W159" i="4"/>
  <c r="V159" i="4"/>
  <c r="U159" i="4"/>
  <c r="T159" i="4"/>
  <c r="AA158" i="4"/>
  <c r="Z158" i="4"/>
  <c r="Y158" i="4"/>
  <c r="X158" i="4"/>
  <c r="W158" i="4"/>
  <c r="V158" i="4"/>
  <c r="U158" i="4"/>
  <c r="T158" i="4"/>
  <c r="AA157" i="4"/>
  <c r="Z157" i="4"/>
  <c r="Y157" i="4"/>
  <c r="X157" i="4"/>
  <c r="W157" i="4"/>
  <c r="V157" i="4"/>
  <c r="U157" i="4"/>
  <c r="T157" i="4"/>
  <c r="AA156" i="4"/>
  <c r="Z156" i="4"/>
  <c r="Y156" i="4"/>
  <c r="X156" i="4"/>
  <c r="W156" i="4"/>
  <c r="V156" i="4"/>
  <c r="U156" i="4"/>
  <c r="T156" i="4"/>
  <c r="AA155" i="4"/>
  <c r="Z155" i="4"/>
  <c r="Y155" i="4"/>
  <c r="X155" i="4"/>
  <c r="W155" i="4"/>
  <c r="V155" i="4"/>
  <c r="U155" i="4"/>
  <c r="T155" i="4"/>
  <c r="AA154" i="4"/>
  <c r="Z154" i="4"/>
  <c r="Y154" i="4"/>
  <c r="X154" i="4"/>
  <c r="W154" i="4"/>
  <c r="V154" i="4"/>
  <c r="U154" i="4"/>
  <c r="T154" i="4"/>
  <c r="AA153" i="4"/>
  <c r="Z153" i="4"/>
  <c r="Y153" i="4"/>
  <c r="X153" i="4"/>
  <c r="W153" i="4"/>
  <c r="V153" i="4"/>
  <c r="U153" i="4"/>
  <c r="T153" i="4"/>
  <c r="AA152" i="4"/>
  <c r="Z152" i="4"/>
  <c r="Y152" i="4"/>
  <c r="X152" i="4"/>
  <c r="W152" i="4"/>
  <c r="V152" i="4"/>
  <c r="U152" i="4"/>
  <c r="T152" i="4"/>
  <c r="AA151" i="4"/>
  <c r="Z151" i="4"/>
  <c r="Y151" i="4"/>
  <c r="X151" i="4"/>
  <c r="W151" i="4"/>
  <c r="V151" i="4"/>
  <c r="U151" i="4"/>
  <c r="T151" i="4"/>
  <c r="AA150" i="4"/>
  <c r="Z150" i="4"/>
  <c r="Y150" i="4"/>
  <c r="X150" i="4"/>
  <c r="W150" i="4"/>
  <c r="V150" i="4"/>
  <c r="U150" i="4"/>
  <c r="T150" i="4"/>
  <c r="AA149" i="4"/>
  <c r="Z149" i="4"/>
  <c r="Y149" i="4"/>
  <c r="X149" i="4"/>
  <c r="W149" i="4"/>
  <c r="V149" i="4"/>
  <c r="U149" i="4"/>
  <c r="T149" i="4"/>
  <c r="AA148" i="4"/>
  <c r="Z148" i="4"/>
  <c r="Y148" i="4"/>
  <c r="X148" i="4"/>
  <c r="W148" i="4"/>
  <c r="V148" i="4"/>
  <c r="U148" i="4"/>
  <c r="T148" i="4"/>
  <c r="AA147" i="4"/>
  <c r="Z147" i="4"/>
  <c r="Y147" i="4"/>
  <c r="X147" i="4"/>
  <c r="W147" i="4"/>
  <c r="V147" i="4"/>
  <c r="U147" i="4"/>
  <c r="T147" i="4"/>
  <c r="AA146" i="4"/>
  <c r="Z146" i="4"/>
  <c r="Y146" i="4"/>
  <c r="X146" i="4"/>
  <c r="W146" i="4"/>
  <c r="V146" i="4"/>
  <c r="U146" i="4"/>
  <c r="T146" i="4"/>
  <c r="AA145" i="4"/>
  <c r="Z145" i="4"/>
  <c r="Y145" i="4"/>
  <c r="X145" i="4"/>
  <c r="W145" i="4"/>
  <c r="V145" i="4"/>
  <c r="U145" i="4"/>
  <c r="T145" i="4"/>
  <c r="AA144" i="4"/>
  <c r="Z144" i="4"/>
  <c r="Y144" i="4"/>
  <c r="X144" i="4"/>
  <c r="W144" i="4"/>
  <c r="V144" i="4"/>
  <c r="U144" i="4"/>
  <c r="T144" i="4"/>
  <c r="AA143" i="4"/>
  <c r="Z143" i="4"/>
  <c r="Y143" i="4"/>
  <c r="X143" i="4"/>
  <c r="W143" i="4"/>
  <c r="V143" i="4"/>
  <c r="U143" i="4"/>
  <c r="T143" i="4"/>
  <c r="AA142" i="4"/>
  <c r="Z142" i="4"/>
  <c r="Y142" i="4"/>
  <c r="X142" i="4"/>
  <c r="W142" i="4"/>
  <c r="V142" i="4"/>
  <c r="U142" i="4"/>
  <c r="T142" i="4"/>
  <c r="AA141" i="4"/>
  <c r="Z141" i="4"/>
  <c r="Y141" i="4"/>
  <c r="X141" i="4"/>
  <c r="W141" i="4"/>
  <c r="V141" i="4"/>
  <c r="U141" i="4"/>
  <c r="T141" i="4"/>
  <c r="AA140" i="4"/>
  <c r="Z140" i="4"/>
  <c r="Y140" i="4"/>
  <c r="X140" i="4"/>
  <c r="W140" i="4"/>
  <c r="V140" i="4"/>
  <c r="U140" i="4"/>
  <c r="T140" i="4"/>
  <c r="AA139" i="4"/>
  <c r="Z139" i="4"/>
  <c r="Y139" i="4"/>
  <c r="X139" i="4"/>
  <c r="W139" i="4"/>
  <c r="V139" i="4"/>
  <c r="U139" i="4"/>
  <c r="T139" i="4"/>
  <c r="AA138" i="4"/>
  <c r="Z138" i="4"/>
  <c r="Y138" i="4"/>
  <c r="X138" i="4"/>
  <c r="W138" i="4"/>
  <c r="V138" i="4"/>
  <c r="U138" i="4"/>
  <c r="T138" i="4"/>
  <c r="AA137" i="4"/>
  <c r="Z137" i="4"/>
  <c r="Y137" i="4"/>
  <c r="X137" i="4"/>
  <c r="W137" i="4"/>
  <c r="V137" i="4"/>
  <c r="U137" i="4"/>
  <c r="T137" i="4"/>
  <c r="AA136" i="4"/>
  <c r="Z136" i="4"/>
  <c r="Y136" i="4"/>
  <c r="X136" i="4"/>
  <c r="W136" i="4"/>
  <c r="V136" i="4"/>
  <c r="U136" i="4"/>
  <c r="T136" i="4"/>
  <c r="AA135" i="4"/>
  <c r="Z135" i="4"/>
  <c r="Y135" i="4"/>
  <c r="X135" i="4"/>
  <c r="W135" i="4"/>
  <c r="V135" i="4"/>
  <c r="U135" i="4"/>
  <c r="T135" i="4"/>
  <c r="AA134" i="4"/>
  <c r="Z134" i="4"/>
  <c r="Y134" i="4"/>
  <c r="X134" i="4"/>
  <c r="W134" i="4"/>
  <c r="V134" i="4"/>
  <c r="U134" i="4"/>
  <c r="T134" i="4"/>
  <c r="AA133" i="4"/>
  <c r="Z133" i="4"/>
  <c r="Y133" i="4"/>
  <c r="X133" i="4"/>
  <c r="W133" i="4"/>
  <c r="V133" i="4"/>
  <c r="U133" i="4"/>
  <c r="T133" i="4"/>
  <c r="AA132" i="4"/>
  <c r="Z132" i="4"/>
  <c r="Y132" i="4"/>
  <c r="X132" i="4"/>
  <c r="W132" i="4"/>
  <c r="V132" i="4"/>
  <c r="U132" i="4"/>
  <c r="T132" i="4"/>
  <c r="AA131" i="4"/>
  <c r="Z131" i="4"/>
  <c r="Y131" i="4"/>
  <c r="X131" i="4"/>
  <c r="W131" i="4"/>
  <c r="V131" i="4"/>
  <c r="U131" i="4"/>
  <c r="T131" i="4"/>
  <c r="AA130" i="4"/>
  <c r="Z130" i="4"/>
  <c r="Y130" i="4"/>
  <c r="X130" i="4"/>
  <c r="W130" i="4"/>
  <c r="V130" i="4"/>
  <c r="U130" i="4"/>
  <c r="T130" i="4"/>
  <c r="AA129" i="4"/>
  <c r="Z129" i="4"/>
  <c r="Y129" i="4"/>
  <c r="X129" i="4"/>
  <c r="W129" i="4"/>
  <c r="V129" i="4"/>
  <c r="U129" i="4"/>
  <c r="T129" i="4"/>
  <c r="AA128" i="4"/>
  <c r="Z128" i="4"/>
  <c r="Y128" i="4"/>
  <c r="X128" i="4"/>
  <c r="W128" i="4"/>
  <c r="V128" i="4"/>
  <c r="U128" i="4"/>
  <c r="T128" i="4"/>
  <c r="AA127" i="4"/>
  <c r="Z127" i="4"/>
  <c r="Y127" i="4"/>
  <c r="X127" i="4"/>
  <c r="W127" i="4"/>
  <c r="V127" i="4"/>
  <c r="U127" i="4"/>
  <c r="T127" i="4"/>
  <c r="AA126" i="4"/>
  <c r="Z126" i="4"/>
  <c r="Y126" i="4"/>
  <c r="X126" i="4"/>
  <c r="W126" i="4"/>
  <c r="V126" i="4"/>
  <c r="U126" i="4"/>
  <c r="T126" i="4"/>
  <c r="AA125" i="4"/>
  <c r="Z125" i="4"/>
  <c r="Y125" i="4"/>
  <c r="X125" i="4"/>
  <c r="W125" i="4"/>
  <c r="V125" i="4"/>
  <c r="U125" i="4"/>
  <c r="T125" i="4"/>
  <c r="AA124" i="4"/>
  <c r="Z124" i="4"/>
  <c r="Y124" i="4"/>
  <c r="X124" i="4"/>
  <c r="W124" i="4"/>
  <c r="V124" i="4"/>
  <c r="U124" i="4"/>
  <c r="T124" i="4"/>
  <c r="AA123" i="4"/>
  <c r="Z123" i="4"/>
  <c r="Y123" i="4"/>
  <c r="X123" i="4"/>
  <c r="W123" i="4"/>
  <c r="V123" i="4"/>
  <c r="U123" i="4"/>
  <c r="T123" i="4"/>
  <c r="AA122" i="4"/>
  <c r="Z122" i="4"/>
  <c r="Y122" i="4"/>
  <c r="X122" i="4"/>
  <c r="W122" i="4"/>
  <c r="V122" i="4"/>
  <c r="U122" i="4"/>
  <c r="T122" i="4"/>
  <c r="AA121" i="4"/>
  <c r="Z121" i="4"/>
  <c r="Y121" i="4"/>
  <c r="X121" i="4"/>
  <c r="W121" i="4"/>
  <c r="V121" i="4"/>
  <c r="U121" i="4"/>
  <c r="T121" i="4"/>
  <c r="AA120" i="4"/>
  <c r="Z120" i="4"/>
  <c r="Y120" i="4"/>
  <c r="X120" i="4"/>
  <c r="W120" i="4"/>
  <c r="V120" i="4"/>
  <c r="U120" i="4"/>
  <c r="T120" i="4"/>
  <c r="AA119" i="4"/>
  <c r="Z119" i="4"/>
  <c r="Y119" i="4"/>
  <c r="X119" i="4"/>
  <c r="W119" i="4"/>
  <c r="V119" i="4"/>
  <c r="U119" i="4"/>
  <c r="T119" i="4"/>
  <c r="AA118" i="4"/>
  <c r="Z118" i="4"/>
  <c r="Y118" i="4"/>
  <c r="X118" i="4"/>
  <c r="W118" i="4"/>
  <c r="V118" i="4"/>
  <c r="U118" i="4"/>
  <c r="T118" i="4"/>
  <c r="AA117" i="4"/>
  <c r="Z117" i="4"/>
  <c r="Y117" i="4"/>
  <c r="X117" i="4"/>
  <c r="W117" i="4"/>
  <c r="V117" i="4"/>
  <c r="U117" i="4"/>
  <c r="T117" i="4"/>
  <c r="AA116" i="4"/>
  <c r="Z116" i="4"/>
  <c r="Y116" i="4"/>
  <c r="X116" i="4"/>
  <c r="W116" i="4"/>
  <c r="V116" i="4"/>
  <c r="U116" i="4"/>
  <c r="T116" i="4"/>
  <c r="AA115" i="4"/>
  <c r="Z115" i="4"/>
  <c r="Y115" i="4"/>
  <c r="X115" i="4"/>
  <c r="W115" i="4"/>
  <c r="V115" i="4"/>
  <c r="U115" i="4"/>
  <c r="T115" i="4"/>
  <c r="AA114" i="4"/>
  <c r="Z114" i="4"/>
  <c r="Y114" i="4"/>
  <c r="X114" i="4"/>
  <c r="W114" i="4"/>
  <c r="V114" i="4"/>
  <c r="U114" i="4"/>
  <c r="T114" i="4"/>
  <c r="AA113" i="4"/>
  <c r="Z113" i="4"/>
  <c r="Y113" i="4"/>
  <c r="X113" i="4"/>
  <c r="W113" i="4"/>
  <c r="V113" i="4"/>
  <c r="U113" i="4"/>
  <c r="T113" i="4"/>
  <c r="AA112" i="4"/>
  <c r="Z112" i="4"/>
  <c r="Y112" i="4"/>
  <c r="X112" i="4"/>
  <c r="W112" i="4"/>
  <c r="V112" i="4"/>
  <c r="U112" i="4"/>
  <c r="T112" i="4"/>
  <c r="AA111" i="4"/>
  <c r="Z111" i="4"/>
  <c r="Y111" i="4"/>
  <c r="X111" i="4"/>
  <c r="W111" i="4"/>
  <c r="V111" i="4"/>
  <c r="U111" i="4"/>
  <c r="T111" i="4"/>
  <c r="AA110" i="4"/>
  <c r="Z110" i="4"/>
  <c r="Y110" i="4"/>
  <c r="X110" i="4"/>
  <c r="W110" i="4"/>
  <c r="V110" i="4"/>
  <c r="U110" i="4"/>
  <c r="T110" i="4"/>
  <c r="AA109" i="4"/>
  <c r="Z109" i="4"/>
  <c r="Y109" i="4"/>
  <c r="X109" i="4"/>
  <c r="W109" i="4"/>
  <c r="V109" i="4"/>
  <c r="U109" i="4"/>
  <c r="T109" i="4"/>
  <c r="AA108" i="4"/>
  <c r="Z108" i="4"/>
  <c r="Y108" i="4"/>
  <c r="X108" i="4"/>
  <c r="W108" i="4"/>
  <c r="V108" i="4"/>
  <c r="U108" i="4"/>
  <c r="T108" i="4"/>
  <c r="AA107" i="4"/>
  <c r="Z107" i="4"/>
  <c r="Y107" i="4"/>
  <c r="X107" i="4"/>
  <c r="W107" i="4"/>
  <c r="V107" i="4"/>
  <c r="U107" i="4"/>
  <c r="T107" i="4"/>
  <c r="AA106" i="4"/>
  <c r="Z106" i="4"/>
  <c r="Y106" i="4"/>
  <c r="X106" i="4"/>
  <c r="W106" i="4"/>
  <c r="V106" i="4"/>
  <c r="U106" i="4"/>
  <c r="T106" i="4"/>
  <c r="AA105" i="4"/>
  <c r="Z105" i="4"/>
  <c r="Y105" i="4"/>
  <c r="X105" i="4"/>
  <c r="W105" i="4"/>
  <c r="V105" i="4"/>
  <c r="U105" i="4"/>
  <c r="T105" i="4"/>
  <c r="AA104" i="4"/>
  <c r="Z104" i="4"/>
  <c r="Y104" i="4"/>
  <c r="X104" i="4"/>
  <c r="W104" i="4"/>
  <c r="V104" i="4"/>
  <c r="U104" i="4"/>
  <c r="T104" i="4"/>
  <c r="AA103" i="4"/>
  <c r="Z103" i="4"/>
  <c r="Y103" i="4"/>
  <c r="X103" i="4"/>
  <c r="W103" i="4"/>
  <c r="V103" i="4"/>
  <c r="U103" i="4"/>
  <c r="T103" i="4"/>
  <c r="AA102" i="4"/>
  <c r="Z102" i="4"/>
  <c r="Y102" i="4"/>
  <c r="X102" i="4"/>
  <c r="W102" i="4"/>
  <c r="V102" i="4"/>
  <c r="U102" i="4"/>
  <c r="T102" i="4"/>
  <c r="AA101" i="4"/>
  <c r="Z101" i="4"/>
  <c r="Y101" i="4"/>
  <c r="X101" i="4"/>
  <c r="W101" i="4"/>
  <c r="V101" i="4"/>
  <c r="U101" i="4"/>
  <c r="T101" i="4"/>
  <c r="AA100" i="4"/>
  <c r="Z100" i="4"/>
  <c r="Y100" i="4"/>
  <c r="X100" i="4"/>
  <c r="W100" i="4"/>
  <c r="V100" i="4"/>
  <c r="U100" i="4"/>
  <c r="T100" i="4"/>
  <c r="AA99" i="4"/>
  <c r="Z99" i="4"/>
  <c r="Y99" i="4"/>
  <c r="X99" i="4"/>
  <c r="W99" i="4"/>
  <c r="V99" i="4"/>
  <c r="U99" i="4"/>
  <c r="T99" i="4"/>
  <c r="AA98" i="4"/>
  <c r="Z98" i="4"/>
  <c r="Y98" i="4"/>
  <c r="X98" i="4"/>
  <c r="W98" i="4"/>
  <c r="V98" i="4"/>
  <c r="U98" i="4"/>
  <c r="T98" i="4"/>
  <c r="AA97" i="4"/>
  <c r="Z97" i="4"/>
  <c r="Y97" i="4"/>
  <c r="X97" i="4"/>
  <c r="W97" i="4"/>
  <c r="V97" i="4"/>
  <c r="U97" i="4"/>
  <c r="T97" i="4"/>
  <c r="AA96" i="4"/>
  <c r="Z96" i="4"/>
  <c r="Y96" i="4"/>
  <c r="X96" i="4"/>
  <c r="W96" i="4"/>
  <c r="V96" i="4"/>
  <c r="U96" i="4"/>
  <c r="T96" i="4"/>
  <c r="AA95" i="4"/>
  <c r="Z95" i="4"/>
  <c r="Y95" i="4"/>
  <c r="X95" i="4"/>
  <c r="W95" i="4"/>
  <c r="V95" i="4"/>
  <c r="U95" i="4"/>
  <c r="T95" i="4"/>
  <c r="AA94" i="4"/>
  <c r="Z94" i="4"/>
  <c r="Y94" i="4"/>
  <c r="X94" i="4"/>
  <c r="W94" i="4"/>
  <c r="V94" i="4"/>
  <c r="U94" i="4"/>
  <c r="T94" i="4"/>
  <c r="AA93" i="4"/>
  <c r="Z93" i="4"/>
  <c r="Y93" i="4"/>
  <c r="X93" i="4"/>
  <c r="W93" i="4"/>
  <c r="V93" i="4"/>
  <c r="U93" i="4"/>
  <c r="T93" i="4"/>
  <c r="AA92" i="4"/>
  <c r="Z92" i="4"/>
  <c r="Y92" i="4"/>
  <c r="X92" i="4"/>
  <c r="W92" i="4"/>
  <c r="V92" i="4"/>
  <c r="U92" i="4"/>
  <c r="T92" i="4"/>
  <c r="AA91" i="4"/>
  <c r="Z91" i="4"/>
  <c r="Y91" i="4"/>
  <c r="X91" i="4"/>
  <c r="W91" i="4"/>
  <c r="V91" i="4"/>
  <c r="U91" i="4"/>
  <c r="T91" i="4"/>
  <c r="AA90" i="4"/>
  <c r="Z90" i="4"/>
  <c r="Y90" i="4"/>
  <c r="X90" i="4"/>
  <c r="W90" i="4"/>
  <c r="V90" i="4"/>
  <c r="U90" i="4"/>
  <c r="T90" i="4"/>
  <c r="AA89" i="4"/>
  <c r="Z89" i="4"/>
  <c r="Y89" i="4"/>
  <c r="X89" i="4"/>
  <c r="W89" i="4"/>
  <c r="V89" i="4"/>
  <c r="U89" i="4"/>
  <c r="T89" i="4"/>
  <c r="AA88" i="4"/>
  <c r="Z88" i="4"/>
  <c r="Y88" i="4"/>
  <c r="X88" i="4"/>
  <c r="W88" i="4"/>
  <c r="V88" i="4"/>
  <c r="U88" i="4"/>
  <c r="T88" i="4"/>
  <c r="AA87" i="4"/>
  <c r="Z87" i="4"/>
  <c r="Y87" i="4"/>
  <c r="X87" i="4"/>
  <c r="W87" i="4"/>
  <c r="V87" i="4"/>
  <c r="U87" i="4"/>
  <c r="T87" i="4"/>
  <c r="AA86" i="4"/>
  <c r="Z86" i="4"/>
  <c r="Y86" i="4"/>
  <c r="X86" i="4"/>
  <c r="W86" i="4"/>
  <c r="V86" i="4"/>
  <c r="U86" i="4"/>
  <c r="T86" i="4"/>
  <c r="AA85" i="4"/>
  <c r="Z85" i="4"/>
  <c r="Y85" i="4"/>
  <c r="X85" i="4"/>
  <c r="W85" i="4"/>
  <c r="V85" i="4"/>
  <c r="U85" i="4"/>
  <c r="T85" i="4"/>
  <c r="AA84" i="4"/>
  <c r="Z84" i="4"/>
  <c r="Y84" i="4"/>
  <c r="X84" i="4"/>
  <c r="W84" i="4"/>
  <c r="V84" i="4"/>
  <c r="U84" i="4"/>
  <c r="T84" i="4"/>
  <c r="AA83" i="4"/>
  <c r="Z83" i="4"/>
  <c r="Y83" i="4"/>
  <c r="X83" i="4"/>
  <c r="W83" i="4"/>
  <c r="V83" i="4"/>
  <c r="U83" i="4"/>
  <c r="T83" i="4"/>
  <c r="AA82" i="4"/>
  <c r="Z82" i="4"/>
  <c r="Y82" i="4"/>
  <c r="X82" i="4"/>
  <c r="W82" i="4"/>
  <c r="V82" i="4"/>
  <c r="U82" i="4"/>
  <c r="T82" i="4"/>
  <c r="AA81" i="4"/>
  <c r="Z81" i="4"/>
  <c r="Y81" i="4"/>
  <c r="X81" i="4"/>
  <c r="W81" i="4"/>
  <c r="V81" i="4"/>
  <c r="U81" i="4"/>
  <c r="T81" i="4"/>
  <c r="AA80" i="4"/>
  <c r="Z80" i="4"/>
  <c r="Y80" i="4"/>
  <c r="X80" i="4"/>
  <c r="W80" i="4"/>
  <c r="V80" i="4"/>
  <c r="U80" i="4"/>
  <c r="T80" i="4"/>
  <c r="AA79" i="4"/>
  <c r="Z79" i="4"/>
  <c r="Y79" i="4"/>
  <c r="X79" i="4"/>
  <c r="W79" i="4"/>
  <c r="V79" i="4"/>
  <c r="U79" i="4"/>
  <c r="T79" i="4"/>
  <c r="AA78" i="4"/>
  <c r="Z78" i="4"/>
  <c r="Y78" i="4"/>
  <c r="X78" i="4"/>
  <c r="W78" i="4"/>
  <c r="V78" i="4"/>
  <c r="U78" i="4"/>
  <c r="T78" i="4"/>
  <c r="AA77" i="4"/>
  <c r="Z77" i="4"/>
  <c r="Y77" i="4"/>
  <c r="X77" i="4"/>
  <c r="W77" i="4"/>
  <c r="V77" i="4"/>
  <c r="U77" i="4"/>
  <c r="T77" i="4"/>
  <c r="AA76" i="4"/>
  <c r="Z76" i="4"/>
  <c r="Y76" i="4"/>
  <c r="X76" i="4"/>
  <c r="W76" i="4"/>
  <c r="V76" i="4"/>
  <c r="U76" i="4"/>
  <c r="T76" i="4"/>
  <c r="AA75" i="4"/>
  <c r="Z75" i="4"/>
  <c r="Y75" i="4"/>
  <c r="X75" i="4"/>
  <c r="W75" i="4"/>
  <c r="V75" i="4"/>
  <c r="U75" i="4"/>
  <c r="T75" i="4"/>
  <c r="AA74" i="4"/>
  <c r="Z74" i="4"/>
  <c r="Y74" i="4"/>
  <c r="X74" i="4"/>
  <c r="W74" i="4"/>
  <c r="V74" i="4"/>
  <c r="U74" i="4"/>
  <c r="T74" i="4"/>
  <c r="AA73" i="4"/>
  <c r="Z73" i="4"/>
  <c r="Y73" i="4"/>
  <c r="X73" i="4"/>
  <c r="W73" i="4"/>
  <c r="V73" i="4"/>
  <c r="U73" i="4"/>
  <c r="T73" i="4"/>
  <c r="AA72" i="4"/>
  <c r="Z72" i="4"/>
  <c r="Y72" i="4"/>
  <c r="X72" i="4"/>
  <c r="W72" i="4"/>
  <c r="V72" i="4"/>
  <c r="U72" i="4"/>
  <c r="T72" i="4"/>
  <c r="AA71" i="4"/>
  <c r="Z71" i="4"/>
  <c r="Y71" i="4"/>
  <c r="X71" i="4"/>
  <c r="W71" i="4"/>
  <c r="V71" i="4"/>
  <c r="U71" i="4"/>
  <c r="T71" i="4"/>
  <c r="AA70" i="4"/>
  <c r="Z70" i="4"/>
  <c r="Y70" i="4"/>
  <c r="X70" i="4"/>
  <c r="W70" i="4"/>
  <c r="V70" i="4"/>
  <c r="U70" i="4"/>
  <c r="T70" i="4"/>
  <c r="AA69" i="4"/>
  <c r="Z69" i="4"/>
  <c r="Y69" i="4"/>
  <c r="X69" i="4"/>
  <c r="W69" i="4"/>
  <c r="V69" i="4"/>
  <c r="U69" i="4"/>
  <c r="T69" i="4"/>
  <c r="AA68" i="4"/>
  <c r="Z68" i="4"/>
  <c r="Y68" i="4"/>
  <c r="X68" i="4"/>
  <c r="W68" i="4"/>
  <c r="V68" i="4"/>
  <c r="U68" i="4"/>
  <c r="T68" i="4"/>
  <c r="AA67" i="4"/>
  <c r="Z67" i="4"/>
  <c r="Y67" i="4"/>
  <c r="X67" i="4"/>
  <c r="W67" i="4"/>
  <c r="V67" i="4"/>
  <c r="U67" i="4"/>
  <c r="T67" i="4"/>
  <c r="AA66" i="4"/>
  <c r="Z66" i="4"/>
  <c r="Y66" i="4"/>
  <c r="X66" i="4"/>
  <c r="W66" i="4"/>
  <c r="V66" i="4"/>
  <c r="U66" i="4"/>
  <c r="T66" i="4"/>
  <c r="AA65" i="4"/>
  <c r="Z65" i="4"/>
  <c r="Y65" i="4"/>
  <c r="X65" i="4"/>
  <c r="W65" i="4"/>
  <c r="V65" i="4"/>
  <c r="U65" i="4"/>
  <c r="T65" i="4"/>
  <c r="AA64" i="4"/>
  <c r="Z64" i="4"/>
  <c r="Y64" i="4"/>
  <c r="X64" i="4"/>
  <c r="W64" i="4"/>
  <c r="V64" i="4"/>
  <c r="U64" i="4"/>
  <c r="T64" i="4"/>
  <c r="AA63" i="4"/>
  <c r="Z63" i="4"/>
  <c r="Y63" i="4"/>
  <c r="X63" i="4"/>
  <c r="W63" i="4"/>
  <c r="V63" i="4"/>
  <c r="U63" i="4"/>
  <c r="T63" i="4"/>
  <c r="AA62" i="4"/>
  <c r="Z62" i="4"/>
  <c r="Y62" i="4"/>
  <c r="X62" i="4"/>
  <c r="W62" i="4"/>
  <c r="V62" i="4"/>
  <c r="U62" i="4"/>
  <c r="T62" i="4"/>
  <c r="AA61" i="4"/>
  <c r="Z61" i="4"/>
  <c r="Y61" i="4"/>
  <c r="X61" i="4"/>
  <c r="W61" i="4"/>
  <c r="V61" i="4"/>
  <c r="U61" i="4"/>
  <c r="T61" i="4"/>
  <c r="AA60" i="4"/>
  <c r="Z60" i="4"/>
  <c r="Y60" i="4"/>
  <c r="X60" i="4"/>
  <c r="W60" i="4"/>
  <c r="V60" i="4"/>
  <c r="U60" i="4"/>
  <c r="T60" i="4"/>
  <c r="AA59" i="4"/>
  <c r="Z59" i="4"/>
  <c r="Y59" i="4"/>
  <c r="X59" i="4"/>
  <c r="W59" i="4"/>
  <c r="V59" i="4"/>
  <c r="U59" i="4"/>
  <c r="T59" i="4"/>
  <c r="AA58" i="4"/>
  <c r="Z58" i="4"/>
  <c r="Y58" i="4"/>
  <c r="X58" i="4"/>
  <c r="W58" i="4"/>
  <c r="V58" i="4"/>
  <c r="U58" i="4"/>
  <c r="T58" i="4"/>
  <c r="AA57" i="4"/>
  <c r="Z57" i="4"/>
  <c r="Y57" i="4"/>
  <c r="X57" i="4"/>
  <c r="W57" i="4"/>
  <c r="V57" i="4"/>
  <c r="U57" i="4"/>
  <c r="T57" i="4"/>
  <c r="AA56" i="4"/>
  <c r="Z56" i="4"/>
  <c r="Y56" i="4"/>
  <c r="X56" i="4"/>
  <c r="W56" i="4"/>
  <c r="V56" i="4"/>
  <c r="U56" i="4"/>
  <c r="T56" i="4"/>
  <c r="AA55" i="4"/>
  <c r="Z55" i="4"/>
  <c r="Y55" i="4"/>
  <c r="X55" i="4"/>
  <c r="W55" i="4"/>
  <c r="V55" i="4"/>
  <c r="U55" i="4"/>
  <c r="T55" i="4"/>
  <c r="AA54" i="4"/>
  <c r="Z54" i="4"/>
  <c r="Y54" i="4"/>
  <c r="X54" i="4"/>
  <c r="W54" i="4"/>
  <c r="V54" i="4"/>
  <c r="U54" i="4"/>
  <c r="T54" i="4"/>
  <c r="AA53" i="4"/>
  <c r="Z53" i="4"/>
  <c r="Y53" i="4"/>
  <c r="X53" i="4"/>
  <c r="W53" i="4"/>
  <c r="V53" i="4"/>
  <c r="U53" i="4"/>
  <c r="T53" i="4"/>
  <c r="AA52" i="4"/>
  <c r="Z52" i="4"/>
  <c r="Y52" i="4"/>
  <c r="X52" i="4"/>
  <c r="W52" i="4"/>
  <c r="V52" i="4"/>
  <c r="U52" i="4"/>
  <c r="T52" i="4"/>
  <c r="AA51" i="4"/>
  <c r="Z51" i="4"/>
  <c r="Y51" i="4"/>
  <c r="X51" i="4"/>
  <c r="W51" i="4"/>
  <c r="V51" i="4"/>
  <c r="U51" i="4"/>
  <c r="T51" i="4"/>
  <c r="AA50" i="4"/>
  <c r="Z50" i="4"/>
  <c r="Y50" i="4"/>
  <c r="X50" i="4"/>
  <c r="W50" i="4"/>
  <c r="V50" i="4"/>
  <c r="U50" i="4"/>
  <c r="T50" i="4"/>
  <c r="AA49" i="4"/>
  <c r="Z49" i="4"/>
  <c r="Y49" i="4"/>
  <c r="X49" i="4"/>
  <c r="W49" i="4"/>
  <c r="V49" i="4"/>
  <c r="U49" i="4"/>
  <c r="T49" i="4"/>
  <c r="AA48" i="4"/>
  <c r="Z48" i="4"/>
  <c r="Y48" i="4"/>
  <c r="X48" i="4"/>
  <c r="W48" i="4"/>
  <c r="V48" i="4"/>
  <c r="U48" i="4"/>
  <c r="T48" i="4"/>
  <c r="AA47" i="4"/>
  <c r="Z47" i="4"/>
  <c r="Y47" i="4"/>
  <c r="X47" i="4"/>
  <c r="W47" i="4"/>
  <c r="V47" i="4"/>
  <c r="U47" i="4"/>
  <c r="T47" i="4"/>
  <c r="AA46" i="4"/>
  <c r="Z46" i="4"/>
  <c r="Y46" i="4"/>
  <c r="X46" i="4"/>
  <c r="W46" i="4"/>
  <c r="V46" i="4"/>
  <c r="U46" i="4"/>
  <c r="T46" i="4"/>
  <c r="AA45" i="4"/>
  <c r="Z45" i="4"/>
  <c r="Y45" i="4"/>
  <c r="X45" i="4"/>
  <c r="W45" i="4"/>
  <c r="V45" i="4"/>
  <c r="U45" i="4"/>
  <c r="T45" i="4"/>
  <c r="AA44" i="4"/>
  <c r="Z44" i="4"/>
  <c r="Y44" i="4"/>
  <c r="X44" i="4"/>
  <c r="W44" i="4"/>
  <c r="V44" i="4"/>
  <c r="U44" i="4"/>
  <c r="T44" i="4"/>
  <c r="AA43" i="4"/>
  <c r="Z43" i="4"/>
  <c r="Y43" i="4"/>
  <c r="X43" i="4"/>
  <c r="W43" i="4"/>
  <c r="V43" i="4"/>
  <c r="U43" i="4"/>
  <c r="T43" i="4"/>
  <c r="AA42" i="4"/>
  <c r="Z42" i="4"/>
  <c r="Y42" i="4"/>
  <c r="X42" i="4"/>
  <c r="W42" i="4"/>
  <c r="V42" i="4"/>
  <c r="U42" i="4"/>
  <c r="T42" i="4"/>
  <c r="AA41" i="4"/>
  <c r="Z41" i="4"/>
  <c r="Y41" i="4"/>
  <c r="X41" i="4"/>
  <c r="W41" i="4"/>
  <c r="V41" i="4"/>
  <c r="U41" i="4"/>
  <c r="T41" i="4"/>
  <c r="AA40" i="4"/>
  <c r="Z40" i="4"/>
  <c r="Y40" i="4"/>
  <c r="X40" i="4"/>
  <c r="W40" i="4"/>
  <c r="V40" i="4"/>
  <c r="U40" i="4"/>
  <c r="T40" i="4"/>
  <c r="AA39" i="4"/>
  <c r="Z39" i="4"/>
  <c r="Y39" i="4"/>
  <c r="X39" i="4"/>
  <c r="W39" i="4"/>
  <c r="V39" i="4"/>
  <c r="U39" i="4"/>
  <c r="T39" i="4"/>
  <c r="AA38" i="4"/>
  <c r="Z38" i="4"/>
  <c r="Y38" i="4"/>
  <c r="X38" i="4"/>
  <c r="W38" i="4"/>
  <c r="V38" i="4"/>
  <c r="U38" i="4"/>
  <c r="T38" i="4"/>
  <c r="AA37" i="4"/>
  <c r="Z37" i="4"/>
  <c r="Y37" i="4"/>
  <c r="X37" i="4"/>
  <c r="W37" i="4"/>
  <c r="V37" i="4"/>
  <c r="U37" i="4"/>
  <c r="T37" i="4"/>
  <c r="AA36" i="4"/>
  <c r="Z36" i="4"/>
  <c r="Y36" i="4"/>
  <c r="X36" i="4"/>
  <c r="W36" i="4"/>
  <c r="V36" i="4"/>
  <c r="U36" i="4"/>
  <c r="T36" i="4"/>
  <c r="AA35" i="4"/>
  <c r="Z35" i="4"/>
  <c r="Y35" i="4"/>
  <c r="X35" i="4"/>
  <c r="W35" i="4"/>
  <c r="V35" i="4"/>
  <c r="U35" i="4"/>
  <c r="T35" i="4"/>
  <c r="AA34" i="4"/>
  <c r="Z34" i="4"/>
  <c r="Y34" i="4"/>
  <c r="X34" i="4"/>
  <c r="W34" i="4"/>
  <c r="V34" i="4"/>
  <c r="U34" i="4"/>
  <c r="T34" i="4"/>
  <c r="AA33" i="4"/>
  <c r="Z33" i="4"/>
  <c r="Y33" i="4"/>
  <c r="X33" i="4"/>
  <c r="W33" i="4"/>
  <c r="V33" i="4"/>
  <c r="U33" i="4"/>
  <c r="T33" i="4"/>
  <c r="AA32" i="4"/>
  <c r="Z32" i="4"/>
  <c r="Y32" i="4"/>
  <c r="X32" i="4"/>
  <c r="W32" i="4"/>
  <c r="V32" i="4"/>
  <c r="U32" i="4"/>
  <c r="T32" i="4"/>
  <c r="AA31" i="4"/>
  <c r="Z31" i="4"/>
  <c r="Y31" i="4"/>
  <c r="X31" i="4"/>
  <c r="W31" i="4"/>
  <c r="V31" i="4"/>
  <c r="U31" i="4"/>
  <c r="T31" i="4"/>
  <c r="AA30" i="4"/>
  <c r="Z30" i="4"/>
  <c r="Y30" i="4"/>
  <c r="X30" i="4"/>
  <c r="W30" i="4"/>
  <c r="V30" i="4"/>
  <c r="U30" i="4"/>
  <c r="T30" i="4"/>
  <c r="AA29" i="4"/>
  <c r="Z29" i="4"/>
  <c r="Y29" i="4"/>
  <c r="X29" i="4"/>
  <c r="W29" i="4"/>
  <c r="V29" i="4"/>
  <c r="U29" i="4"/>
  <c r="T29" i="4"/>
  <c r="AA28" i="4"/>
  <c r="Z28" i="4"/>
  <c r="Y28" i="4"/>
  <c r="X28" i="4"/>
  <c r="W28" i="4"/>
  <c r="V28" i="4"/>
  <c r="U28" i="4"/>
  <c r="T28" i="4"/>
  <c r="AA27" i="4"/>
  <c r="Z27" i="4"/>
  <c r="Y27" i="4"/>
  <c r="X27" i="4"/>
  <c r="W27" i="4"/>
  <c r="V27" i="4"/>
  <c r="U27" i="4"/>
  <c r="T27" i="4"/>
  <c r="AA26" i="4"/>
  <c r="Z26" i="4"/>
  <c r="Y26" i="4"/>
  <c r="X26" i="4"/>
  <c r="W26" i="4"/>
  <c r="V26" i="4"/>
  <c r="U26" i="4"/>
  <c r="T26" i="4"/>
  <c r="AA25" i="4"/>
  <c r="Z25" i="4"/>
  <c r="Y25" i="4"/>
  <c r="X25" i="4"/>
  <c r="W25" i="4"/>
  <c r="V25" i="4"/>
  <c r="U25" i="4"/>
  <c r="T25" i="4"/>
  <c r="AA24" i="4"/>
  <c r="Z24" i="4"/>
  <c r="Y24" i="4"/>
  <c r="X24" i="4"/>
  <c r="W24" i="4"/>
  <c r="V24" i="4"/>
  <c r="U24" i="4"/>
  <c r="T24" i="4"/>
  <c r="AA23" i="4"/>
  <c r="Z23" i="4"/>
  <c r="Y23" i="4"/>
  <c r="X23" i="4"/>
  <c r="W23" i="4"/>
  <c r="V23" i="4"/>
  <c r="U23" i="4"/>
  <c r="T23" i="4"/>
  <c r="AA22" i="4"/>
  <c r="Z22" i="4"/>
  <c r="Y22" i="4"/>
  <c r="X22" i="4"/>
  <c r="W22" i="4"/>
  <c r="V22" i="4"/>
  <c r="U22" i="4"/>
  <c r="T22" i="4"/>
  <c r="AA21" i="4"/>
  <c r="Z21" i="4"/>
  <c r="Y21" i="4"/>
  <c r="X21" i="4"/>
  <c r="W21" i="4"/>
  <c r="V21" i="4"/>
  <c r="U21" i="4"/>
  <c r="T21" i="4"/>
  <c r="AA20" i="4"/>
  <c r="Z20" i="4"/>
  <c r="Y20" i="4"/>
  <c r="X20" i="4"/>
  <c r="W20" i="4"/>
  <c r="V20" i="4"/>
  <c r="U20" i="4"/>
  <c r="T20" i="4"/>
  <c r="AA19" i="4"/>
  <c r="Z19" i="4"/>
  <c r="Y19" i="4"/>
  <c r="X19" i="4"/>
  <c r="W19" i="4"/>
  <c r="V19" i="4"/>
  <c r="U19" i="4"/>
  <c r="T19" i="4"/>
  <c r="AA18" i="4"/>
  <c r="Z18" i="4"/>
  <c r="Y18" i="4"/>
  <c r="X18" i="4"/>
  <c r="W18" i="4"/>
  <c r="V18" i="4"/>
  <c r="U18" i="4"/>
  <c r="T18" i="4"/>
  <c r="AA17" i="4"/>
  <c r="Z17" i="4"/>
  <c r="Y17" i="4"/>
  <c r="X17" i="4"/>
  <c r="W17" i="4"/>
  <c r="V17" i="4"/>
  <c r="U17" i="4"/>
  <c r="T17" i="4"/>
  <c r="AA16" i="4"/>
  <c r="Z16" i="4"/>
  <c r="Y16" i="4"/>
  <c r="X16" i="4"/>
  <c r="W16" i="4"/>
  <c r="V16" i="4"/>
  <c r="U16" i="4"/>
  <c r="T16" i="4"/>
  <c r="AA15" i="4"/>
  <c r="Z15" i="4"/>
  <c r="Y15" i="4"/>
  <c r="X15" i="4"/>
  <c r="W15" i="4"/>
  <c r="V15" i="4"/>
  <c r="U15" i="4"/>
  <c r="T15" i="4"/>
  <c r="AA14" i="4"/>
  <c r="Z14" i="4"/>
  <c r="Y14" i="4"/>
  <c r="X14" i="4"/>
  <c r="W14" i="4"/>
  <c r="V14" i="4"/>
  <c r="U14" i="4"/>
  <c r="T14" i="4"/>
  <c r="AA13" i="4"/>
  <c r="Z13" i="4"/>
  <c r="Y13" i="4"/>
  <c r="X13" i="4"/>
  <c r="W13" i="4"/>
  <c r="V13" i="4"/>
  <c r="U13" i="4"/>
  <c r="T13" i="4"/>
  <c r="AA12" i="4"/>
  <c r="Z12" i="4"/>
  <c r="Y12" i="4"/>
  <c r="X12" i="4"/>
  <c r="W12" i="4"/>
  <c r="V12" i="4"/>
  <c r="U12" i="4"/>
  <c r="T12" i="4"/>
  <c r="AA11" i="4"/>
  <c r="Z11" i="4"/>
  <c r="Y11" i="4"/>
  <c r="X11" i="4"/>
  <c r="W11" i="4"/>
  <c r="V11" i="4"/>
  <c r="U11" i="4"/>
  <c r="T11" i="4"/>
  <c r="AA10" i="4"/>
  <c r="Z10" i="4"/>
  <c r="Y10" i="4"/>
  <c r="X10" i="4"/>
  <c r="W10" i="4"/>
  <c r="V10" i="4"/>
  <c r="U10" i="4"/>
  <c r="T10" i="4"/>
  <c r="AA9" i="4"/>
  <c r="Z9" i="4"/>
  <c r="Y9" i="4"/>
  <c r="X9" i="4"/>
  <c r="W9" i="4"/>
  <c r="V9" i="4"/>
  <c r="U9" i="4"/>
  <c r="T9" i="4"/>
  <c r="AA8" i="4"/>
  <c r="Z8" i="4"/>
  <c r="Y8" i="4"/>
  <c r="X8" i="4"/>
  <c r="W8" i="4"/>
  <c r="V8" i="4"/>
  <c r="U8" i="4"/>
  <c r="T8" i="4"/>
  <c r="AA7" i="4"/>
  <c r="Z7" i="4"/>
  <c r="Y7" i="4"/>
  <c r="X7" i="4"/>
  <c r="W7" i="4"/>
  <c r="V7" i="4"/>
  <c r="U7" i="4"/>
  <c r="T7" i="4"/>
  <c r="AA6" i="4"/>
  <c r="Z6" i="4"/>
  <c r="Y6" i="4"/>
  <c r="X6" i="4"/>
  <c r="W6" i="4"/>
  <c r="V6" i="4"/>
  <c r="U6" i="4"/>
  <c r="T6" i="4"/>
  <c r="AA5" i="4"/>
  <c r="Z5" i="4"/>
  <c r="Y5" i="4"/>
  <c r="X5" i="4"/>
  <c r="W5" i="4"/>
  <c r="V5" i="4"/>
  <c r="U5" i="4"/>
  <c r="T5" i="4"/>
  <c r="AA4" i="4"/>
  <c r="Z4" i="4"/>
  <c r="Y4" i="4"/>
  <c r="X4" i="4"/>
  <c r="W4" i="4"/>
  <c r="V4" i="4"/>
  <c r="U4" i="4"/>
  <c r="T4" i="4"/>
  <c r="AA3" i="4"/>
  <c r="Z3" i="4"/>
  <c r="Y3" i="4"/>
  <c r="X3" i="4"/>
  <c r="W3" i="4"/>
  <c r="V3" i="4"/>
  <c r="U3" i="4"/>
  <c r="T3" i="4"/>
  <c r="AD3" i="3"/>
  <c r="AC3" i="3"/>
  <c r="AB3" i="3"/>
  <c r="AA3" i="3"/>
  <c r="Z3" i="3"/>
  <c r="Y3" i="3"/>
  <c r="X3" i="3"/>
  <c r="W3" i="3"/>
  <c r="V3" i="3"/>
  <c r="U3" i="3"/>
  <c r="T3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002" i="3"/>
  <c r="S2003" i="3"/>
  <c r="S2004" i="3"/>
  <c r="S2005" i="3"/>
  <c r="S2006" i="3"/>
  <c r="S2007" i="3"/>
  <c r="S2008" i="3"/>
  <c r="S2009" i="3"/>
  <c r="S2010" i="3"/>
  <c r="S2011" i="3"/>
  <c r="S2012" i="3"/>
  <c r="S2013" i="3"/>
  <c r="S2014" i="3"/>
  <c r="S2015" i="3"/>
  <c r="S2016" i="3"/>
  <c r="S2017" i="3"/>
  <c r="S2018" i="3"/>
  <c r="S2019" i="3"/>
  <c r="S2020" i="3"/>
  <c r="S2021" i="3"/>
  <c r="S2022" i="3"/>
  <c r="S2023" i="3"/>
  <c r="S2024" i="3"/>
  <c r="S2025" i="3"/>
  <c r="S2026" i="3"/>
  <c r="S2027" i="3"/>
  <c r="S2028" i="3"/>
  <c r="S2029" i="3"/>
  <c r="S2030" i="3"/>
  <c r="S2031" i="3"/>
  <c r="S2032" i="3"/>
  <c r="S2033" i="3"/>
  <c r="S2034" i="3"/>
  <c r="S2035" i="3"/>
  <c r="S2036" i="3"/>
  <c r="S2037" i="3"/>
  <c r="S2038" i="3"/>
  <c r="S2039" i="3"/>
  <c r="S2040" i="3"/>
  <c r="S2041" i="3"/>
  <c r="S2042" i="3"/>
  <c r="S2043" i="3"/>
  <c r="S2044" i="3"/>
  <c r="S2045" i="3"/>
  <c r="S2046" i="3"/>
  <c r="S2047" i="3"/>
  <c r="S2048" i="3"/>
  <c r="S2049" i="3"/>
  <c r="S2050" i="3"/>
  <c r="S2051" i="3"/>
  <c r="S2052" i="3"/>
  <c r="S2053" i="3"/>
  <c r="S2054" i="3"/>
  <c r="S2055" i="3"/>
  <c r="S2056" i="3"/>
  <c r="S2057" i="3"/>
  <c r="S2058" i="3"/>
  <c r="S2059" i="3"/>
  <c r="S2060" i="3"/>
  <c r="S2061" i="3"/>
  <c r="S2062" i="3"/>
  <c r="S2063" i="3"/>
  <c r="S2064" i="3"/>
  <c r="S2065" i="3"/>
  <c r="S2066" i="3"/>
  <c r="S2067" i="3"/>
  <c r="S2068" i="3"/>
  <c r="S2069" i="3"/>
  <c r="S2070" i="3"/>
  <c r="S2071" i="3"/>
  <c r="S2072" i="3"/>
  <c r="S2073" i="3"/>
  <c r="S2074" i="3"/>
  <c r="S2075" i="3"/>
  <c r="S2076" i="3"/>
  <c r="S2077" i="3"/>
  <c r="S2078" i="3"/>
  <c r="S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169" i="3"/>
  <c r="S2170" i="3"/>
  <c r="S2171" i="3"/>
  <c r="S2172" i="3"/>
  <c r="S2173" i="3"/>
  <c r="S2174" i="3"/>
  <c r="S2175" i="3"/>
  <c r="S2176" i="3"/>
  <c r="S2177" i="3"/>
  <c r="S2178" i="3"/>
  <c r="S2179" i="3"/>
  <c r="S2180" i="3"/>
  <c r="S2181" i="3"/>
  <c r="S2182" i="3"/>
  <c r="S2183" i="3"/>
  <c r="S2184" i="3"/>
  <c r="S2185" i="3"/>
  <c r="S2186" i="3"/>
  <c r="S2187" i="3"/>
  <c r="S2188" i="3"/>
  <c r="S2189" i="3"/>
  <c r="S2190" i="3"/>
  <c r="S2191" i="3"/>
  <c r="S2192" i="3"/>
  <c r="S2193" i="3"/>
  <c r="S2194" i="3"/>
  <c r="S2195" i="3"/>
  <c r="S2196" i="3"/>
  <c r="S2197" i="3"/>
  <c r="S2198" i="3"/>
  <c r="S2199" i="3"/>
  <c r="S2200" i="3"/>
  <c r="S2201" i="3"/>
  <c r="S2202" i="3"/>
  <c r="S2203" i="3"/>
  <c r="S2204" i="3"/>
  <c r="S2205" i="3"/>
  <c r="S2206" i="3"/>
  <c r="S2207" i="3"/>
  <c r="S2208" i="3"/>
  <c r="S2209" i="3"/>
  <c r="S2210" i="3"/>
  <c r="S2211" i="3"/>
  <c r="S2212" i="3"/>
  <c r="S2213" i="3"/>
  <c r="S2214" i="3"/>
  <c r="S2215" i="3"/>
  <c r="S2216" i="3"/>
  <c r="S2217" i="3"/>
  <c r="S2218" i="3"/>
  <c r="S2219" i="3"/>
  <c r="S2220" i="3"/>
  <c r="S2221" i="3"/>
  <c r="S2222" i="3"/>
  <c r="S2223" i="3"/>
  <c r="S2224" i="3"/>
  <c r="S2225" i="3"/>
  <c r="S2226" i="3"/>
  <c r="S2227" i="3"/>
  <c r="S2228" i="3"/>
  <c r="S2229" i="3"/>
  <c r="S2230" i="3"/>
  <c r="S2231" i="3"/>
  <c r="S2232" i="3"/>
  <c r="S2233" i="3"/>
  <c r="S2234" i="3"/>
  <c r="S2235" i="3"/>
  <c r="S2236" i="3"/>
  <c r="S2237" i="3"/>
  <c r="S2238" i="3"/>
  <c r="S2239" i="3"/>
  <c r="S2240" i="3"/>
  <c r="S2241" i="3"/>
  <c r="S2242" i="3"/>
  <c r="S2243" i="3"/>
  <c r="S2244" i="3"/>
  <c r="S2245" i="3"/>
  <c r="S2246" i="3"/>
  <c r="S2247" i="3"/>
  <c r="S2248" i="3"/>
  <c r="S2249" i="3"/>
  <c r="S2250" i="3"/>
  <c r="S2251" i="3"/>
  <c r="S2252" i="3"/>
  <c r="S2253" i="3"/>
  <c r="S2254" i="3"/>
  <c r="S2255" i="3"/>
  <c r="S2256" i="3"/>
  <c r="S2257" i="3"/>
  <c r="S2258" i="3"/>
  <c r="S2259" i="3"/>
  <c r="S2260" i="3"/>
  <c r="S2261" i="3"/>
  <c r="S2262" i="3"/>
  <c r="S2263" i="3"/>
  <c r="S2264" i="3"/>
  <c r="S2265" i="3"/>
  <c r="S2266" i="3"/>
  <c r="S2267" i="3"/>
  <c r="S2268" i="3"/>
  <c r="S2269" i="3"/>
  <c r="S2270" i="3"/>
  <c r="S2271" i="3"/>
  <c r="S2272" i="3"/>
  <c r="S2273" i="3"/>
  <c r="S2274" i="3"/>
  <c r="S2275" i="3"/>
  <c r="S2276" i="3"/>
  <c r="S2277" i="3"/>
  <c r="S2278" i="3"/>
  <c r="S2279" i="3"/>
  <c r="S2280" i="3"/>
  <c r="S2281" i="3"/>
  <c r="S2282" i="3"/>
  <c r="S2283" i="3"/>
  <c r="S2284" i="3"/>
  <c r="S2285" i="3"/>
  <c r="S2286" i="3"/>
  <c r="S2287" i="3"/>
  <c r="S2288" i="3"/>
  <c r="S2289" i="3"/>
  <c r="S2290" i="3"/>
  <c r="S2291" i="3"/>
  <c r="S2292" i="3"/>
  <c r="S2293" i="3"/>
  <c r="S2294" i="3"/>
  <c r="S2295" i="3"/>
  <c r="S2296" i="3"/>
  <c r="S2297" i="3"/>
  <c r="S2298" i="3"/>
  <c r="S2299" i="3"/>
  <c r="S2300" i="3"/>
  <c r="S2301" i="3"/>
  <c r="S2302" i="3"/>
  <c r="S2303" i="3"/>
  <c r="S2304" i="3"/>
  <c r="S2305" i="3"/>
  <c r="S2306" i="3"/>
  <c r="S2307" i="3"/>
  <c r="S2308" i="3"/>
  <c r="S2309" i="3"/>
  <c r="S2310" i="3"/>
  <c r="S2311" i="3"/>
  <c r="S2312" i="3"/>
  <c r="S2313" i="3"/>
  <c r="S2314" i="3"/>
  <c r="S2315" i="3"/>
  <c r="S2316" i="3"/>
  <c r="S2317" i="3"/>
  <c r="S2318" i="3"/>
  <c r="S2319" i="3"/>
  <c r="S2320" i="3"/>
  <c r="S2321" i="3"/>
  <c r="S2322" i="3"/>
  <c r="S2323" i="3"/>
  <c r="S2324" i="3"/>
  <c r="S2325" i="3"/>
  <c r="S2326" i="3"/>
  <c r="S2327" i="3"/>
  <c r="S2328" i="3"/>
  <c r="S2329" i="3"/>
  <c r="S2330" i="3"/>
  <c r="S2331" i="3"/>
  <c r="S2332" i="3"/>
  <c r="S2333" i="3"/>
  <c r="S2334" i="3"/>
  <c r="S2335" i="3"/>
  <c r="S2336" i="3"/>
  <c r="S2337" i="3"/>
  <c r="S2338" i="3"/>
  <c r="S2339" i="3"/>
  <c r="S2340" i="3"/>
  <c r="S2341" i="3"/>
  <c r="S2342" i="3"/>
  <c r="S2343" i="3"/>
  <c r="S2344" i="3"/>
  <c r="S2345" i="3"/>
  <c r="S2346" i="3"/>
  <c r="S2347" i="3"/>
  <c r="S2348" i="3"/>
  <c r="S2349" i="3"/>
  <c r="S2350" i="3"/>
  <c r="S2351" i="3"/>
  <c r="S2352" i="3"/>
  <c r="S2353" i="3"/>
  <c r="S2354" i="3"/>
  <c r="S2355" i="3"/>
  <c r="S2356" i="3"/>
  <c r="S2357" i="3"/>
  <c r="S2358" i="3"/>
  <c r="S2359" i="3"/>
  <c r="S2360" i="3"/>
  <c r="S2361" i="3"/>
  <c r="S2362" i="3"/>
  <c r="S2363" i="3"/>
  <c r="S2364" i="3"/>
  <c r="S2365" i="3"/>
  <c r="S2366" i="3"/>
  <c r="S2367" i="3"/>
  <c r="S2368" i="3"/>
  <c r="S2369" i="3"/>
  <c r="S2370" i="3"/>
  <c r="S2371" i="3"/>
  <c r="S2372" i="3"/>
  <c r="S2373" i="3"/>
  <c r="S2374" i="3"/>
  <c r="S2375" i="3"/>
  <c r="S2376" i="3"/>
  <c r="S2377" i="3"/>
  <c r="S2378" i="3"/>
  <c r="S2379" i="3"/>
  <c r="S2380" i="3"/>
  <c r="S2381" i="3"/>
  <c r="S2382" i="3"/>
  <c r="S2383" i="3"/>
  <c r="S2384" i="3"/>
  <c r="S2385" i="3"/>
  <c r="S2386" i="3"/>
  <c r="S2387" i="3"/>
  <c r="S2388" i="3"/>
  <c r="S2389" i="3"/>
  <c r="S2390" i="3"/>
  <c r="S2391" i="3"/>
  <c r="S2392" i="3"/>
  <c r="S2393" i="3"/>
  <c r="S2394" i="3"/>
  <c r="S2395" i="3"/>
  <c r="S2396" i="3"/>
  <c r="S2397" i="3"/>
  <c r="S2398" i="3"/>
  <c r="S2399" i="3"/>
  <c r="S2400" i="3"/>
  <c r="S2401" i="3"/>
  <c r="S2402" i="3"/>
  <c r="S2403" i="3"/>
  <c r="S2404" i="3"/>
  <c r="S2405" i="3"/>
  <c r="S2406" i="3"/>
  <c r="S2407" i="3"/>
  <c r="S2408" i="3"/>
  <c r="S2409" i="3"/>
  <c r="S2410" i="3"/>
  <c r="S2411" i="3"/>
  <c r="S2412" i="3"/>
  <c r="S2413" i="3"/>
  <c r="S2414" i="3"/>
  <c r="S2415" i="3"/>
  <c r="S2416" i="3"/>
  <c r="S2417" i="3"/>
  <c r="S2418" i="3"/>
  <c r="S2419" i="3"/>
  <c r="S2420" i="3"/>
  <c r="S2421" i="3"/>
  <c r="S2422" i="3"/>
  <c r="S2423" i="3"/>
  <c r="S2424" i="3"/>
  <c r="S2425" i="3"/>
  <c r="S2426" i="3"/>
  <c r="S2427" i="3"/>
  <c r="S2428" i="3"/>
  <c r="S2429" i="3"/>
  <c r="S2430" i="3"/>
  <c r="S2431" i="3"/>
  <c r="S2432" i="3"/>
  <c r="S2433" i="3"/>
  <c r="S2434" i="3"/>
  <c r="S2435" i="3"/>
  <c r="S2436" i="3"/>
  <c r="S2437" i="3"/>
  <c r="S2438" i="3"/>
  <c r="S2439" i="3"/>
  <c r="S2440" i="3"/>
  <c r="S2441" i="3"/>
  <c r="S2442" i="3"/>
  <c r="S2443" i="3"/>
  <c r="S2444" i="3"/>
  <c r="S2445" i="3"/>
  <c r="S2446" i="3"/>
  <c r="S2447" i="3"/>
  <c r="S2448" i="3"/>
  <c r="S2449" i="3"/>
  <c r="S2450" i="3"/>
  <c r="S2451" i="3"/>
  <c r="S2452" i="3"/>
  <c r="S2453" i="3"/>
  <c r="S2454" i="3"/>
  <c r="S2455" i="3"/>
  <c r="S2456" i="3"/>
  <c r="S2457" i="3"/>
  <c r="S2458" i="3"/>
  <c r="S2459" i="3"/>
  <c r="S2460" i="3"/>
  <c r="S2461" i="3"/>
  <c r="S2462" i="3"/>
  <c r="S2463" i="3"/>
  <c r="S2464" i="3"/>
  <c r="S2465" i="3"/>
  <c r="S2466" i="3"/>
  <c r="S2467" i="3"/>
  <c r="S2468" i="3"/>
  <c r="S2469" i="3"/>
  <c r="S2470" i="3"/>
  <c r="S2471" i="3"/>
  <c r="S2472" i="3"/>
  <c r="S2473" i="3"/>
  <c r="S2474" i="3"/>
  <c r="S2475" i="3"/>
  <c r="S2476" i="3"/>
  <c r="S2477" i="3"/>
  <c r="S2478" i="3"/>
  <c r="S2479" i="3"/>
  <c r="S2480" i="3"/>
  <c r="S2481" i="3"/>
  <c r="S2482" i="3"/>
  <c r="S2483" i="3"/>
  <c r="S2484" i="3"/>
  <c r="S2485" i="3"/>
  <c r="S2486" i="3"/>
  <c r="S2487" i="3"/>
  <c r="S2488" i="3"/>
  <c r="S2489" i="3"/>
  <c r="S2490" i="3"/>
  <c r="S2491" i="3"/>
  <c r="S2492" i="3"/>
  <c r="S2493" i="3"/>
  <c r="S2494" i="3"/>
  <c r="S2495" i="3"/>
  <c r="S2496" i="3"/>
  <c r="S2497" i="3"/>
  <c r="S2498" i="3"/>
  <c r="S2499" i="3"/>
  <c r="S2500" i="3"/>
  <c r="S2501" i="3"/>
  <c r="S2502" i="3"/>
  <c r="S2503" i="3"/>
  <c r="S2504" i="3"/>
  <c r="S2505" i="3"/>
  <c r="S2506" i="3"/>
  <c r="S2507" i="3"/>
  <c r="S2508" i="3"/>
  <c r="S2509" i="3"/>
  <c r="S2510" i="3"/>
  <c r="S2511" i="3"/>
  <c r="S2512" i="3"/>
  <c r="S2513" i="3"/>
  <c r="S2514" i="3"/>
  <c r="S2515" i="3"/>
  <c r="S2516" i="3"/>
  <c r="S2517" i="3"/>
  <c r="S2518" i="3"/>
  <c r="S2519" i="3"/>
  <c r="S2520" i="3"/>
  <c r="S2521" i="3"/>
  <c r="S2522" i="3"/>
  <c r="S2523" i="3"/>
  <c r="S2524" i="3"/>
  <c r="S2525" i="3"/>
  <c r="S2526" i="3"/>
  <c r="S2527" i="3"/>
  <c r="S2528" i="3"/>
  <c r="S2529" i="3"/>
  <c r="S2530" i="3"/>
  <c r="S2531" i="3"/>
  <c r="S2532" i="3"/>
  <c r="S2533" i="3"/>
  <c r="S2534" i="3"/>
  <c r="S2535" i="3"/>
  <c r="S2536" i="3"/>
  <c r="S2537" i="3"/>
  <c r="S2538" i="3"/>
  <c r="S2539" i="3"/>
  <c r="S2540" i="3"/>
  <c r="S2541" i="3"/>
  <c r="S2542" i="3"/>
  <c r="S2543" i="3"/>
  <c r="S2544" i="3"/>
  <c r="S2545" i="3"/>
  <c r="S2546" i="3"/>
  <c r="S2547" i="3"/>
  <c r="S2548" i="3"/>
  <c r="S2549" i="3"/>
  <c r="S2550" i="3"/>
  <c r="S2551" i="3"/>
  <c r="S2552" i="3"/>
  <c r="S2553" i="3"/>
  <c r="S2554" i="3"/>
  <c r="S2555" i="3"/>
  <c r="S2556" i="3"/>
  <c r="S2557" i="3"/>
  <c r="S2558" i="3"/>
  <c r="S2559" i="3"/>
  <c r="S2560" i="3"/>
  <c r="S2561" i="3"/>
  <c r="S2562" i="3"/>
  <c r="S2563" i="3"/>
  <c r="S2564" i="3"/>
  <c r="S2565" i="3"/>
  <c r="S2566" i="3"/>
  <c r="S2567" i="3"/>
  <c r="S2568" i="3"/>
  <c r="S2569" i="3"/>
  <c r="S2570" i="3"/>
  <c r="S2571" i="3"/>
  <c r="S2572" i="3"/>
  <c r="S2573" i="3"/>
  <c r="S2574" i="3"/>
  <c r="S2575" i="3"/>
  <c r="S2576" i="3"/>
  <c r="S2577" i="3"/>
  <c r="S2578" i="3"/>
  <c r="S2579" i="3"/>
  <c r="S2580" i="3"/>
  <c r="S2581" i="3"/>
  <c r="S2582" i="3"/>
  <c r="S2583" i="3"/>
  <c r="S2584" i="3"/>
  <c r="S2585" i="3"/>
  <c r="S2586" i="3"/>
  <c r="S2587" i="3"/>
  <c r="S2588" i="3"/>
  <c r="S2589" i="3"/>
  <c r="S2590" i="3"/>
  <c r="S2591" i="3"/>
  <c r="S2592" i="3"/>
  <c r="S2593" i="3"/>
  <c r="S2594" i="3"/>
  <c r="S2595" i="3"/>
  <c r="S2596" i="3"/>
  <c r="S2597" i="3"/>
  <c r="S2598" i="3"/>
  <c r="S2599" i="3"/>
  <c r="S2600" i="3"/>
  <c r="S2601" i="3"/>
  <c r="S2602" i="3"/>
  <c r="S2603" i="3"/>
  <c r="S2604" i="3"/>
  <c r="S2605" i="3"/>
  <c r="S2606" i="3"/>
  <c r="S2607" i="3"/>
  <c r="S2608" i="3"/>
  <c r="S2609" i="3"/>
  <c r="S2610" i="3"/>
  <c r="S2611" i="3"/>
  <c r="S2612" i="3"/>
  <c r="S2613" i="3"/>
  <c r="S2614" i="3"/>
  <c r="S2615" i="3"/>
  <c r="S2616" i="3"/>
  <c r="S2617" i="3"/>
  <c r="S2618" i="3"/>
  <c r="S2619" i="3"/>
  <c r="S2620" i="3"/>
  <c r="S2621" i="3"/>
  <c r="S2622" i="3"/>
  <c r="S2623" i="3"/>
  <c r="S2624" i="3"/>
  <c r="S2625" i="3"/>
  <c r="S2626" i="3"/>
  <c r="S2627" i="3"/>
  <c r="S2628" i="3"/>
  <c r="S2629" i="3"/>
  <c r="S2630" i="3"/>
  <c r="S2631" i="3"/>
  <c r="S2632" i="3"/>
  <c r="S2633" i="3"/>
  <c r="S2634" i="3"/>
  <c r="S2635" i="3"/>
  <c r="S2636" i="3"/>
  <c r="S2637" i="3"/>
  <c r="S2638" i="3"/>
  <c r="S2639" i="3"/>
  <c r="S2640" i="3"/>
  <c r="S2641" i="3"/>
  <c r="S2642" i="3"/>
  <c r="S2643" i="3"/>
  <c r="S2644" i="3"/>
  <c r="S2645" i="3"/>
  <c r="S2646" i="3"/>
  <c r="S2647" i="3"/>
  <c r="S2648" i="3"/>
  <c r="S2649" i="3"/>
  <c r="S2650" i="3"/>
  <c r="S2651" i="3"/>
  <c r="S2652" i="3"/>
  <c r="S2653" i="3"/>
  <c r="S2654" i="3"/>
  <c r="S2655" i="3"/>
  <c r="S2656" i="3"/>
  <c r="S2657" i="3"/>
  <c r="S2658" i="3"/>
  <c r="S2659" i="3"/>
  <c r="S2660" i="3"/>
  <c r="S2661" i="3"/>
  <c r="S2662" i="3"/>
  <c r="S2663" i="3"/>
  <c r="S2664" i="3"/>
  <c r="S2665" i="3"/>
  <c r="S2666" i="3"/>
  <c r="S2667" i="3"/>
  <c r="S2668" i="3"/>
  <c r="S2669" i="3"/>
  <c r="S2670" i="3"/>
  <c r="S2671" i="3"/>
  <c r="S2672" i="3"/>
  <c r="S2673" i="3"/>
  <c r="S2674" i="3"/>
  <c r="S2675" i="3"/>
  <c r="S2676" i="3"/>
  <c r="S2677" i="3"/>
  <c r="S2678" i="3"/>
  <c r="S2679" i="3"/>
  <c r="S2680" i="3"/>
  <c r="S2681" i="3"/>
  <c r="S2682" i="3"/>
  <c r="S2683" i="3"/>
  <c r="S2684" i="3"/>
  <c r="S2685" i="3"/>
  <c r="S2686" i="3"/>
  <c r="S2687" i="3"/>
  <c r="S2688" i="3"/>
  <c r="S2689" i="3"/>
  <c r="S2690" i="3"/>
  <c r="S2691" i="3"/>
  <c r="S2692" i="3"/>
  <c r="S2693" i="3"/>
  <c r="S2694" i="3"/>
  <c r="S2695" i="3"/>
  <c r="S2696" i="3"/>
  <c r="S2697" i="3"/>
  <c r="S2698" i="3"/>
  <c r="S2699" i="3"/>
  <c r="S2700" i="3"/>
  <c r="S2701" i="3"/>
  <c r="S2702" i="3"/>
  <c r="S2703" i="3"/>
  <c r="S2704" i="3"/>
  <c r="S2705" i="3"/>
  <c r="S2706" i="3"/>
  <c r="S2707" i="3"/>
  <c r="S2708" i="3"/>
  <c r="S2709" i="3"/>
  <c r="S2710" i="3"/>
  <c r="S2711" i="3"/>
  <c r="S2712" i="3"/>
  <c r="S2713" i="3"/>
  <c r="S2714" i="3"/>
  <c r="S2715" i="3"/>
  <c r="S2716" i="3"/>
  <c r="S2717" i="3"/>
  <c r="S2718" i="3"/>
  <c r="S2719" i="3"/>
  <c r="S2720" i="3"/>
  <c r="S2721" i="3"/>
  <c r="S2722" i="3"/>
  <c r="S2723" i="3"/>
  <c r="S2724" i="3"/>
  <c r="S2725" i="3"/>
  <c r="S2726" i="3"/>
  <c r="S2727" i="3"/>
  <c r="S2728" i="3"/>
  <c r="S2729" i="3"/>
  <c r="S2730" i="3"/>
  <c r="S2731" i="3"/>
  <c r="S2732" i="3"/>
  <c r="S2733" i="3"/>
  <c r="S2734" i="3"/>
  <c r="S2735" i="3"/>
  <c r="S2736" i="3"/>
  <c r="S2737" i="3"/>
  <c r="S2738" i="3"/>
  <c r="S2739" i="3"/>
  <c r="S2740" i="3"/>
  <c r="S2741" i="3"/>
  <c r="S2742" i="3"/>
  <c r="S2743" i="3"/>
  <c r="S2744" i="3"/>
  <c r="S2745" i="3"/>
  <c r="S2746" i="3"/>
  <c r="S2747" i="3"/>
  <c r="S2748" i="3"/>
  <c r="S2749" i="3"/>
  <c r="S2750" i="3"/>
  <c r="S2751" i="3"/>
  <c r="S2752" i="3"/>
  <c r="S2753" i="3"/>
  <c r="S2754" i="3"/>
  <c r="S2755" i="3"/>
  <c r="S2756" i="3"/>
  <c r="S2757" i="3"/>
  <c r="S2758" i="3"/>
  <c r="S2759" i="3"/>
  <c r="S2760" i="3"/>
  <c r="S2761" i="3"/>
  <c r="S2762" i="3"/>
  <c r="S2763" i="3"/>
  <c r="S2764" i="3"/>
  <c r="S2765" i="3"/>
  <c r="S2766" i="3"/>
  <c r="S2767" i="3"/>
  <c r="S2768" i="3"/>
  <c r="S2769" i="3"/>
  <c r="S2770" i="3"/>
  <c r="S2771" i="3"/>
  <c r="S2772" i="3"/>
  <c r="S2773" i="3"/>
  <c r="S2774" i="3"/>
  <c r="S2775" i="3"/>
  <c r="S2776" i="3"/>
  <c r="S2777" i="3"/>
  <c r="S2778" i="3"/>
  <c r="S2779" i="3"/>
  <c r="S2780" i="3"/>
  <c r="S2781" i="3"/>
  <c r="S2782" i="3"/>
  <c r="S2783" i="3"/>
  <c r="S2784" i="3"/>
  <c r="S2785" i="3"/>
  <c r="S2786" i="3"/>
  <c r="S2787" i="3"/>
  <c r="S2788" i="3"/>
  <c r="S2789" i="3"/>
  <c r="S2790" i="3"/>
  <c r="S2791" i="3"/>
  <c r="S2792" i="3"/>
  <c r="S2793" i="3"/>
  <c r="S2794" i="3"/>
  <c r="S2795" i="3"/>
  <c r="S2796" i="3"/>
  <c r="S2797" i="3"/>
  <c r="S2798" i="3"/>
  <c r="S2799" i="3"/>
  <c r="S2800" i="3"/>
  <c r="S2801" i="3"/>
  <c r="S2802" i="3"/>
  <c r="S2803" i="3"/>
  <c r="S2804" i="3"/>
  <c r="S2805" i="3"/>
  <c r="S2806" i="3"/>
  <c r="S2807" i="3"/>
  <c r="S2808" i="3"/>
  <c r="S2809" i="3"/>
  <c r="S2810" i="3"/>
  <c r="S2811" i="3"/>
  <c r="S2812" i="3"/>
  <c r="S2813" i="3"/>
  <c r="S2814" i="3"/>
  <c r="S2815" i="3"/>
  <c r="S2816" i="3"/>
  <c r="S2817" i="3"/>
  <c r="S2818" i="3"/>
  <c r="S2819" i="3"/>
  <c r="S2820" i="3"/>
  <c r="S2821" i="3"/>
  <c r="S2822" i="3"/>
  <c r="S2823" i="3"/>
  <c r="S2824" i="3"/>
  <c r="S2825" i="3"/>
  <c r="S2826" i="3"/>
  <c r="S2827" i="3"/>
  <c r="S2828" i="3"/>
  <c r="S2829" i="3"/>
  <c r="S2830" i="3"/>
  <c r="S2831" i="3"/>
  <c r="S2832" i="3"/>
  <c r="S2833" i="3"/>
  <c r="S2834" i="3"/>
  <c r="S2835" i="3"/>
  <c r="S2836" i="3"/>
  <c r="S2837" i="3"/>
  <c r="S2838" i="3"/>
  <c r="S2839" i="3"/>
  <c r="S2840" i="3"/>
  <c r="S2841" i="3"/>
  <c r="S2842" i="3"/>
  <c r="S2843" i="3"/>
  <c r="S2844" i="3"/>
  <c r="S2845" i="3"/>
  <c r="S2846" i="3"/>
  <c r="S2847" i="3"/>
  <c r="S2848" i="3"/>
  <c r="S2849" i="3"/>
  <c r="S2850" i="3"/>
  <c r="S2851" i="3"/>
  <c r="S2852" i="3"/>
  <c r="S2853" i="3"/>
  <c r="S2854" i="3"/>
  <c r="S2855" i="3"/>
  <c r="S2856" i="3"/>
  <c r="S2857" i="3"/>
  <c r="S2858" i="3"/>
  <c r="S2859" i="3"/>
  <c r="S2860" i="3"/>
  <c r="S2861" i="3"/>
  <c r="S2862" i="3"/>
  <c r="S2863" i="3"/>
  <c r="S2864" i="3"/>
  <c r="S2865" i="3"/>
  <c r="S2866" i="3"/>
  <c r="S2867" i="3"/>
  <c r="S2868" i="3"/>
  <c r="S2869" i="3"/>
  <c r="S2870" i="3"/>
  <c r="S2871" i="3"/>
  <c r="S2872" i="3"/>
  <c r="S2873" i="3"/>
  <c r="S2874" i="3"/>
  <c r="S2875" i="3"/>
  <c r="S2876" i="3"/>
  <c r="S2877" i="3"/>
  <c r="S2878" i="3"/>
  <c r="S2879" i="3"/>
  <c r="S2880" i="3"/>
  <c r="S2881" i="3"/>
  <c r="S2882" i="3"/>
  <c r="S2883" i="3"/>
  <c r="S2884" i="3"/>
  <c r="S2885" i="3"/>
  <c r="S2886" i="3"/>
  <c r="S2887" i="3"/>
  <c r="S2888" i="3"/>
  <c r="S2889" i="3"/>
  <c r="S2890" i="3"/>
  <c r="S2891" i="3"/>
  <c r="S2892" i="3"/>
  <c r="S2893" i="3"/>
  <c r="S2894" i="3"/>
  <c r="S2895" i="3"/>
  <c r="S2896" i="3"/>
  <c r="S2897" i="3"/>
  <c r="S2898" i="3"/>
  <c r="S2899" i="3"/>
  <c r="S2900" i="3"/>
  <c r="S2901" i="3"/>
  <c r="S2902" i="3"/>
  <c r="S2903" i="3"/>
  <c r="S2904" i="3"/>
  <c r="S2905" i="3"/>
  <c r="S2906" i="3"/>
  <c r="S2907" i="3"/>
  <c r="S2908" i="3"/>
  <c r="S2909" i="3"/>
  <c r="S2910" i="3"/>
  <c r="S2911" i="3"/>
  <c r="S2912" i="3"/>
  <c r="S2913" i="3"/>
  <c r="S2914" i="3"/>
  <c r="S2915" i="3"/>
  <c r="S2916" i="3"/>
  <c r="S2917" i="3"/>
  <c r="S2918" i="3"/>
  <c r="S2919" i="3"/>
  <c r="S2920" i="3"/>
  <c r="S2921" i="3"/>
  <c r="S2922" i="3"/>
  <c r="S2923" i="3"/>
  <c r="S2924" i="3"/>
  <c r="S2925" i="3"/>
  <c r="S2926" i="3"/>
  <c r="S2927" i="3"/>
  <c r="S2928" i="3"/>
  <c r="S2929" i="3"/>
  <c r="S2930" i="3"/>
  <c r="S2931" i="3"/>
  <c r="S2932" i="3"/>
  <c r="S2933" i="3"/>
  <c r="S2934" i="3"/>
  <c r="S2935" i="3"/>
  <c r="S2936" i="3"/>
  <c r="S2937" i="3"/>
  <c r="S2938" i="3"/>
  <c r="S2939" i="3"/>
  <c r="S2940" i="3"/>
  <c r="S2941" i="3"/>
  <c r="S2942" i="3"/>
  <c r="S2943" i="3"/>
  <c r="S2944" i="3"/>
  <c r="S2945" i="3"/>
  <c r="S2946" i="3"/>
  <c r="S2947" i="3"/>
  <c r="S2948" i="3"/>
  <c r="S2949" i="3"/>
  <c r="S2950" i="3"/>
  <c r="S2951" i="3"/>
  <c r="S2952" i="3"/>
  <c r="S2953" i="3"/>
  <c r="S2954" i="3"/>
  <c r="S2955" i="3"/>
  <c r="S2956" i="3"/>
  <c r="S2957" i="3"/>
  <c r="S2958" i="3"/>
  <c r="S2959" i="3"/>
  <c r="S2960" i="3"/>
  <c r="S2961" i="3"/>
  <c r="S2962" i="3"/>
  <c r="S2963" i="3"/>
  <c r="S2964" i="3"/>
  <c r="S2965" i="3"/>
  <c r="S2966" i="3"/>
  <c r="S2967" i="3"/>
  <c r="S2968" i="3"/>
  <c r="S2969" i="3"/>
  <c r="S2970" i="3"/>
  <c r="S2971" i="3"/>
  <c r="S2972" i="3"/>
  <c r="S2973" i="3"/>
  <c r="S2974" i="3"/>
  <c r="S2975" i="3"/>
  <c r="S2976" i="3"/>
  <c r="S2977" i="3"/>
  <c r="S2978" i="3"/>
  <c r="S2979" i="3"/>
  <c r="S2980" i="3"/>
  <c r="S2981" i="3"/>
  <c r="S2982" i="3"/>
  <c r="S2983" i="3"/>
  <c r="S2984" i="3"/>
  <c r="S2985" i="3"/>
  <c r="S2986" i="3"/>
  <c r="S2987" i="3"/>
  <c r="S2988" i="3"/>
  <c r="S2989" i="3"/>
  <c r="S2990" i="3"/>
  <c r="S2991" i="3"/>
  <c r="S2992" i="3"/>
  <c r="S2993" i="3"/>
  <c r="S2994" i="3"/>
  <c r="S2995" i="3"/>
  <c r="S2996" i="3"/>
  <c r="S2997" i="3"/>
  <c r="S2998" i="3"/>
  <c r="S2999" i="3"/>
  <c r="S3000" i="3"/>
  <c r="S3001" i="3"/>
  <c r="S3002" i="3"/>
  <c r="S3003" i="3"/>
  <c r="S3004" i="3"/>
  <c r="S3005" i="3"/>
  <c r="S3006" i="3"/>
  <c r="S3007" i="3"/>
  <c r="S3008" i="3"/>
  <c r="S3009" i="3"/>
  <c r="S3010" i="3"/>
  <c r="S3011" i="3"/>
  <c r="S3012" i="3"/>
  <c r="S3013" i="3"/>
  <c r="S3014" i="3"/>
  <c r="S3015" i="3"/>
  <c r="S3016" i="3"/>
  <c r="S3017" i="3"/>
  <c r="S3018" i="3"/>
  <c r="S3019" i="3"/>
  <c r="S3020" i="3"/>
  <c r="S3021" i="3"/>
  <c r="S3022" i="3"/>
  <c r="S3023" i="3"/>
  <c r="S3024" i="3"/>
  <c r="S3025" i="3"/>
  <c r="S3026" i="3"/>
  <c r="S3027" i="3"/>
  <c r="S3028" i="3"/>
  <c r="S3029" i="3"/>
  <c r="S3030" i="3"/>
  <c r="S3031" i="3"/>
  <c r="S3032" i="3"/>
  <c r="S3033" i="3"/>
  <c r="S3034" i="3"/>
  <c r="S3035" i="3"/>
  <c r="S3036" i="3"/>
  <c r="S3037" i="3"/>
  <c r="S3038" i="3"/>
  <c r="S3039" i="3"/>
  <c r="S3040" i="3"/>
  <c r="S3041" i="3"/>
  <c r="S3042" i="3"/>
  <c r="S3043" i="3"/>
  <c r="S3044" i="3"/>
  <c r="S3045" i="3"/>
  <c r="S3046" i="3"/>
  <c r="S3047" i="3"/>
  <c r="S3048" i="3"/>
  <c r="S3049" i="3"/>
  <c r="S3050" i="3"/>
  <c r="S3051" i="3"/>
  <c r="S3052" i="3"/>
  <c r="S3053" i="3"/>
  <c r="S3054" i="3"/>
  <c r="S3055" i="3"/>
  <c r="S3056" i="3"/>
  <c r="S3057" i="3"/>
  <c r="S3058" i="3"/>
  <c r="S3059" i="3"/>
  <c r="S3060" i="3"/>
  <c r="S3061" i="3"/>
  <c r="S3062" i="3"/>
  <c r="S3063" i="3"/>
  <c r="S3064" i="3"/>
  <c r="S3065" i="3"/>
  <c r="S3066" i="3"/>
  <c r="S3067" i="3"/>
  <c r="S3068" i="3"/>
  <c r="S3069" i="3"/>
  <c r="S3070" i="3"/>
  <c r="S3071" i="3"/>
  <c r="S3072" i="3"/>
  <c r="S3073" i="3"/>
  <c r="S3074" i="3"/>
  <c r="S3075" i="3"/>
  <c r="S3076" i="3"/>
  <c r="S3077" i="3"/>
  <c r="S3078" i="3"/>
  <c r="S3079" i="3"/>
  <c r="S3080" i="3"/>
  <c r="S3081" i="3"/>
  <c r="S3082" i="3"/>
  <c r="S3083" i="3"/>
  <c r="S3084" i="3"/>
  <c r="S3085" i="3"/>
  <c r="S3086" i="3"/>
  <c r="S3087" i="3"/>
  <c r="S3088" i="3"/>
  <c r="S3089" i="3"/>
  <c r="S3090" i="3"/>
  <c r="S3091" i="3"/>
  <c r="S3092" i="3"/>
  <c r="S3093" i="3"/>
  <c r="S3094" i="3"/>
  <c r="S3095" i="3"/>
  <c r="S3096" i="3"/>
  <c r="S3097" i="3"/>
  <c r="S3098" i="3"/>
  <c r="S3099" i="3"/>
  <c r="S3100" i="3"/>
  <c r="S3101" i="3"/>
  <c r="S3102" i="3"/>
  <c r="S3103" i="3"/>
  <c r="S3104" i="3"/>
  <c r="S3105" i="3"/>
  <c r="S3106" i="3"/>
  <c r="S3107" i="3"/>
  <c r="S3108" i="3"/>
  <c r="S3109" i="3"/>
  <c r="S3110" i="3"/>
  <c r="S3111" i="3"/>
  <c r="S3112" i="3"/>
  <c r="S3113" i="3"/>
  <c r="S3114" i="3"/>
  <c r="S3115" i="3"/>
  <c r="S3116" i="3"/>
  <c r="S3117" i="3"/>
  <c r="S3118" i="3"/>
  <c r="S3119" i="3"/>
  <c r="S3120" i="3"/>
  <c r="S3121" i="3"/>
  <c r="S3122" i="3"/>
  <c r="S3123" i="3"/>
  <c r="S3124" i="3"/>
  <c r="S3125" i="3"/>
  <c r="S3126" i="3"/>
  <c r="S3127" i="3"/>
  <c r="S3128" i="3"/>
  <c r="S3129" i="3"/>
  <c r="S3130" i="3"/>
  <c r="S3131" i="3"/>
  <c r="S3132" i="3"/>
  <c r="S3133" i="3"/>
  <c r="S3134" i="3"/>
  <c r="S3135" i="3"/>
  <c r="S3136" i="3"/>
  <c r="S3137" i="3"/>
  <c r="S3138" i="3"/>
  <c r="S3139" i="3"/>
  <c r="S3140" i="3"/>
  <c r="S3141" i="3"/>
  <c r="S3142" i="3"/>
  <c r="S3143" i="3"/>
  <c r="S3144" i="3"/>
  <c r="S3145" i="3"/>
  <c r="S3146" i="3"/>
  <c r="S3147" i="3"/>
  <c r="S3148" i="3"/>
  <c r="S3149" i="3"/>
  <c r="S3150" i="3"/>
  <c r="S3151" i="3"/>
  <c r="S3152" i="3"/>
  <c r="S3153" i="3"/>
  <c r="S3154" i="3"/>
  <c r="S3155" i="3"/>
  <c r="S3156" i="3"/>
  <c r="S3157" i="3"/>
  <c r="S3158" i="3"/>
  <c r="S3159" i="3"/>
  <c r="S3160" i="3"/>
  <c r="S3161" i="3"/>
  <c r="S3162" i="3"/>
  <c r="S3163" i="3"/>
  <c r="S3164" i="3"/>
  <c r="S3165" i="3"/>
  <c r="S3166" i="3"/>
  <c r="S3167" i="3"/>
  <c r="S3168" i="3"/>
  <c r="S3169" i="3"/>
  <c r="S3170" i="3"/>
  <c r="S3171" i="3"/>
  <c r="S3172" i="3"/>
  <c r="S3173" i="3"/>
  <c r="S3174" i="3"/>
  <c r="S3175" i="3"/>
  <c r="S3176" i="3"/>
  <c r="S3177" i="3"/>
  <c r="S3178" i="3"/>
  <c r="S3179" i="3"/>
  <c r="S3180" i="3"/>
  <c r="S3181" i="3"/>
  <c r="S3182" i="3"/>
  <c r="S3183" i="3"/>
  <c r="S3184" i="3"/>
  <c r="S3185" i="3"/>
  <c r="S3186" i="3"/>
  <c r="S3187" i="3"/>
  <c r="S3188" i="3"/>
  <c r="S3189" i="3"/>
  <c r="S3190" i="3"/>
  <c r="S3191" i="3"/>
  <c r="S3192" i="3"/>
  <c r="S3193" i="3"/>
  <c r="S3194" i="3"/>
  <c r="S3195" i="3"/>
  <c r="S3196" i="3"/>
  <c r="S3197" i="3"/>
  <c r="S3198" i="3"/>
  <c r="S3199" i="3"/>
  <c r="S3200" i="3"/>
  <c r="S3201" i="3"/>
  <c r="S3202" i="3"/>
  <c r="S3203" i="3"/>
  <c r="S3204" i="3"/>
  <c r="S3205" i="3"/>
  <c r="S3206" i="3"/>
  <c r="S3207" i="3"/>
  <c r="S3208" i="3"/>
  <c r="S3209" i="3"/>
  <c r="S3210" i="3"/>
  <c r="S3211" i="3"/>
  <c r="S3212" i="3"/>
  <c r="S3213" i="3"/>
  <c r="S3214" i="3"/>
  <c r="S3215" i="3"/>
  <c r="S3216" i="3"/>
  <c r="S3217" i="3"/>
  <c r="S3218" i="3"/>
  <c r="S3219" i="3"/>
  <c r="S3220" i="3"/>
  <c r="S3221" i="3"/>
  <c r="S3222" i="3"/>
  <c r="S3223" i="3"/>
  <c r="S3224" i="3"/>
  <c r="S3225" i="3"/>
  <c r="S3226" i="3"/>
  <c r="S3227" i="3"/>
  <c r="S3228" i="3"/>
  <c r="S3229" i="3"/>
  <c r="S3230" i="3"/>
  <c r="S3231" i="3"/>
  <c r="S3232" i="3"/>
  <c r="S3233" i="3"/>
  <c r="S3234" i="3"/>
  <c r="S3235" i="3"/>
  <c r="S3236" i="3"/>
  <c r="S3237" i="3"/>
  <c r="S3238" i="3"/>
  <c r="S3239" i="3"/>
  <c r="S3240" i="3"/>
  <c r="S3241" i="3"/>
  <c r="S3242" i="3"/>
  <c r="S3243" i="3"/>
  <c r="S3244" i="3"/>
  <c r="S3245" i="3"/>
  <c r="S3246" i="3"/>
  <c r="S3247" i="3"/>
  <c r="S3248" i="3"/>
  <c r="S3249" i="3"/>
  <c r="S3250" i="3"/>
  <c r="S3251" i="3"/>
  <c r="S3252" i="3"/>
  <c r="S3253" i="3"/>
  <c r="S3254" i="3"/>
  <c r="S3255" i="3"/>
  <c r="S3256" i="3"/>
  <c r="S3257" i="3"/>
  <c r="S3258" i="3"/>
  <c r="S3259" i="3"/>
  <c r="S3260" i="3"/>
  <c r="S3261" i="3"/>
  <c r="S3262" i="3"/>
  <c r="S3263" i="3"/>
  <c r="S3264" i="3"/>
  <c r="S3265" i="3"/>
  <c r="S3266" i="3"/>
  <c r="S3267" i="3"/>
  <c r="S3268" i="3"/>
  <c r="S3269" i="3"/>
  <c r="S3270" i="3"/>
  <c r="S3271" i="3"/>
  <c r="S3272" i="3"/>
  <c r="S3273" i="3"/>
  <c r="S3274" i="3"/>
  <c r="S3275" i="3"/>
  <c r="S3276" i="3"/>
  <c r="S3277" i="3"/>
  <c r="S3278" i="3"/>
  <c r="S3279" i="3"/>
  <c r="S3280" i="3"/>
  <c r="S3281" i="3"/>
  <c r="S3282" i="3"/>
  <c r="S3283" i="3"/>
  <c r="S3284" i="3"/>
  <c r="S3285" i="3"/>
  <c r="S3286" i="3"/>
  <c r="S3287" i="3"/>
  <c r="S3288" i="3"/>
  <c r="S3289" i="3"/>
  <c r="S3290" i="3"/>
  <c r="S3291" i="3"/>
  <c r="S3292" i="3"/>
  <c r="S3293" i="3"/>
  <c r="S3294" i="3"/>
  <c r="S3295" i="3"/>
  <c r="S3296" i="3"/>
  <c r="S3297" i="3"/>
  <c r="S3298" i="3"/>
  <c r="S3299" i="3"/>
  <c r="S3300" i="3"/>
  <c r="S3301" i="3"/>
  <c r="S3302" i="3"/>
  <c r="S3303" i="3"/>
  <c r="S3304" i="3"/>
  <c r="S3305" i="3"/>
  <c r="S3306" i="3"/>
  <c r="S3307" i="3"/>
  <c r="S3308" i="3"/>
  <c r="S3309" i="3"/>
  <c r="S3310" i="3"/>
  <c r="S3311" i="3"/>
  <c r="S3312" i="3"/>
  <c r="S3313" i="3"/>
  <c r="S3314" i="3"/>
  <c r="S3315" i="3"/>
  <c r="S3316" i="3"/>
  <c r="S3317" i="3"/>
  <c r="S3318" i="3"/>
  <c r="S3319" i="3"/>
  <c r="S3320" i="3"/>
  <c r="S3321" i="3"/>
  <c r="S3322" i="3"/>
  <c r="S3323" i="3"/>
  <c r="S3324" i="3"/>
  <c r="S3325" i="3"/>
  <c r="S3326" i="3"/>
  <c r="S3327" i="3"/>
  <c r="S3328" i="3"/>
  <c r="S3329" i="3"/>
  <c r="S3330" i="3"/>
  <c r="S3331" i="3"/>
  <c r="S3332" i="3"/>
  <c r="S3333" i="3"/>
  <c r="S3334" i="3"/>
  <c r="S3335" i="3"/>
  <c r="S3336" i="3"/>
  <c r="S3337" i="3"/>
  <c r="S3338" i="3"/>
  <c r="S3339" i="3"/>
  <c r="S3340" i="3"/>
  <c r="S3341" i="3"/>
  <c r="S3342" i="3"/>
  <c r="S3343" i="3"/>
  <c r="S3344" i="3"/>
  <c r="S3345" i="3"/>
  <c r="S3346" i="3"/>
  <c r="S3347" i="3"/>
  <c r="S3348" i="3"/>
  <c r="S3349" i="3"/>
  <c r="S3350" i="3"/>
  <c r="S3351" i="3"/>
  <c r="S3352" i="3"/>
  <c r="S3353" i="3"/>
  <c r="S3354" i="3"/>
  <c r="S3355" i="3"/>
  <c r="S3356" i="3"/>
  <c r="S3357" i="3"/>
  <c r="S3358" i="3"/>
  <c r="S3359" i="3"/>
  <c r="S3360" i="3"/>
  <c r="S3361" i="3"/>
  <c r="S3362" i="3"/>
  <c r="S3363" i="3"/>
  <c r="S3364" i="3"/>
  <c r="S3365" i="3"/>
  <c r="S3366" i="3"/>
  <c r="S3367" i="3"/>
  <c r="S3368" i="3"/>
  <c r="S3369" i="3"/>
  <c r="S3370" i="3"/>
  <c r="S3371" i="3"/>
  <c r="S3372" i="3"/>
  <c r="S3373" i="3"/>
  <c r="S3374" i="3"/>
  <c r="S3375" i="3"/>
  <c r="S3376" i="3"/>
  <c r="S3377" i="3"/>
  <c r="S3378" i="3"/>
  <c r="S3379" i="3"/>
  <c r="S3380" i="3"/>
  <c r="S3381" i="3"/>
  <c r="S3382" i="3"/>
  <c r="S3383" i="3"/>
  <c r="S3384" i="3"/>
  <c r="S3385" i="3"/>
  <c r="S3386" i="3"/>
  <c r="S3387" i="3"/>
  <c r="S3388" i="3"/>
  <c r="S3389" i="3"/>
  <c r="S3390" i="3"/>
  <c r="S3391" i="3"/>
  <c r="S3392" i="3"/>
  <c r="S3393" i="3"/>
  <c r="S3394" i="3"/>
  <c r="S3395" i="3"/>
  <c r="S3396" i="3"/>
  <c r="S3397" i="3"/>
  <c r="S3398" i="3"/>
  <c r="S3399" i="3"/>
  <c r="S3400" i="3"/>
  <c r="S3401" i="3"/>
  <c r="S3402" i="3"/>
  <c r="S3403" i="3"/>
  <c r="S3404" i="3"/>
  <c r="S3405" i="3"/>
  <c r="S3406" i="3"/>
  <c r="S3407" i="3"/>
  <c r="S3408" i="3"/>
  <c r="S3409" i="3"/>
  <c r="S3410" i="3"/>
  <c r="S3411" i="3"/>
  <c r="S3412" i="3"/>
  <c r="S3413" i="3"/>
  <c r="S3414" i="3"/>
  <c r="S3415" i="3"/>
  <c r="S3416" i="3"/>
  <c r="S3417" i="3"/>
  <c r="S3418" i="3"/>
  <c r="S3419" i="3"/>
  <c r="S3420" i="3"/>
  <c r="S3421" i="3"/>
  <c r="S3422" i="3"/>
  <c r="S3423" i="3"/>
  <c r="S3424" i="3"/>
  <c r="S3425" i="3"/>
  <c r="S3426" i="3"/>
  <c r="S3427" i="3"/>
  <c r="S3428" i="3"/>
  <c r="S3429" i="3"/>
  <c r="S3430" i="3"/>
  <c r="S3431" i="3"/>
  <c r="S3432" i="3"/>
  <c r="S3433" i="3"/>
  <c r="S3434" i="3"/>
  <c r="S3435" i="3"/>
  <c r="S3436" i="3"/>
  <c r="S3437" i="3"/>
  <c r="S3438" i="3"/>
  <c r="S3439" i="3"/>
  <c r="S3440" i="3"/>
  <c r="S3441" i="3"/>
  <c r="S3442" i="3"/>
  <c r="S3443" i="3"/>
  <c r="S3444" i="3"/>
  <c r="S3445" i="3"/>
  <c r="S3446" i="3"/>
  <c r="S3447" i="3"/>
  <c r="S3448" i="3"/>
  <c r="S3449" i="3"/>
  <c r="S3450" i="3"/>
  <c r="S3451" i="3"/>
  <c r="S3452" i="3"/>
  <c r="S3453" i="3"/>
  <c r="S3454" i="3"/>
  <c r="S3455" i="3"/>
  <c r="S3456" i="3"/>
  <c r="S3457" i="3"/>
  <c r="S3458" i="3"/>
  <c r="S3459" i="3"/>
  <c r="S3460" i="3"/>
  <c r="S3461" i="3"/>
  <c r="S3462" i="3"/>
  <c r="S3463" i="3"/>
  <c r="S3464" i="3"/>
  <c r="S3465" i="3"/>
  <c r="S3466" i="3"/>
  <c r="S3467" i="3"/>
  <c r="S3468" i="3"/>
  <c r="S3469" i="3"/>
  <c r="S3470" i="3"/>
  <c r="S3471" i="3"/>
  <c r="S3472" i="3"/>
  <c r="S3473" i="3"/>
  <c r="S3474" i="3"/>
  <c r="S3475" i="3"/>
  <c r="S3476" i="3"/>
  <c r="S3477" i="3"/>
  <c r="S3478" i="3"/>
  <c r="S3479" i="3"/>
  <c r="S3480" i="3"/>
  <c r="S3481" i="3"/>
  <c r="S3482" i="3"/>
  <c r="S3483" i="3"/>
  <c r="S3484" i="3"/>
  <c r="S3485" i="3"/>
  <c r="S3486" i="3"/>
  <c r="S3487" i="3"/>
  <c r="S3488" i="3"/>
  <c r="S3489" i="3"/>
  <c r="S3490" i="3"/>
  <c r="S3491" i="3"/>
  <c r="S3492" i="3"/>
  <c r="S3493" i="3"/>
  <c r="S3494" i="3"/>
  <c r="S3495" i="3"/>
  <c r="S3496" i="3"/>
  <c r="S3497" i="3"/>
  <c r="S3498" i="3"/>
  <c r="S3499" i="3"/>
  <c r="S3500" i="3"/>
  <c r="S3501" i="3"/>
  <c r="S3502" i="3"/>
  <c r="S3503" i="3"/>
  <c r="S3504" i="3"/>
  <c r="S3505" i="3"/>
  <c r="S3506" i="3"/>
  <c r="S3507" i="3"/>
  <c r="S3508" i="3"/>
  <c r="S3509" i="3"/>
  <c r="S3510" i="3"/>
  <c r="S3511" i="3"/>
  <c r="S3512" i="3"/>
  <c r="S3513" i="3"/>
  <c r="S3514" i="3"/>
  <c r="S3515" i="3"/>
  <c r="S3516" i="3"/>
  <c r="S3517" i="3"/>
  <c r="S3518" i="3"/>
  <c r="S3519" i="3"/>
  <c r="S3520" i="3"/>
  <c r="S3521" i="3"/>
  <c r="S3522" i="3"/>
  <c r="S3523" i="3"/>
  <c r="S3524" i="3"/>
  <c r="S3525" i="3"/>
  <c r="S3526" i="3"/>
  <c r="S3527" i="3"/>
  <c r="S3528" i="3"/>
  <c r="S3529" i="3"/>
  <c r="S3530" i="3"/>
  <c r="S3531" i="3"/>
  <c r="S3532" i="3"/>
  <c r="S3533" i="3"/>
  <c r="S3534" i="3"/>
  <c r="S3535" i="3"/>
  <c r="S3536" i="3"/>
  <c r="S3537" i="3"/>
  <c r="S3538" i="3"/>
  <c r="S3539" i="3"/>
  <c r="S3540" i="3"/>
  <c r="S3541" i="3"/>
  <c r="S3542" i="3"/>
  <c r="S3543" i="3"/>
  <c r="S3544" i="3"/>
  <c r="S3545" i="3"/>
  <c r="S3546" i="3"/>
  <c r="S3547" i="3"/>
  <c r="S3548" i="3"/>
  <c r="S3549" i="3"/>
  <c r="S3550" i="3"/>
  <c r="S3551" i="3"/>
  <c r="S3552" i="3"/>
  <c r="S3553" i="3"/>
  <c r="S3554" i="3"/>
  <c r="S3555" i="3"/>
  <c r="S3556" i="3"/>
  <c r="S3557" i="3"/>
  <c r="S3558" i="3"/>
  <c r="S3559" i="3"/>
  <c r="S3560" i="3"/>
  <c r="S3561" i="3"/>
  <c r="S3562" i="3"/>
  <c r="S3563" i="3"/>
  <c r="S3564" i="3"/>
  <c r="S3565" i="3"/>
  <c r="S3566" i="3"/>
  <c r="S3567" i="3"/>
  <c r="S3568" i="3"/>
  <c r="S3569" i="3"/>
  <c r="S3570" i="3"/>
  <c r="S3571" i="3"/>
  <c r="S3572" i="3"/>
  <c r="S3573" i="3"/>
  <c r="S3574" i="3"/>
  <c r="S3575" i="3"/>
  <c r="S3576" i="3"/>
  <c r="S3577" i="3"/>
  <c r="S3578" i="3"/>
  <c r="S3579" i="3"/>
  <c r="S3580" i="3"/>
  <c r="S3581" i="3"/>
  <c r="S3582" i="3"/>
  <c r="S3583" i="3"/>
  <c r="S3584" i="3"/>
  <c r="S3585" i="3"/>
  <c r="S3586" i="3"/>
  <c r="S3587" i="3"/>
  <c r="S3588" i="3"/>
  <c r="S3589" i="3"/>
  <c r="S3590" i="3"/>
  <c r="S3591" i="3"/>
  <c r="S3592" i="3"/>
  <c r="S3593" i="3"/>
  <c r="S3594" i="3"/>
  <c r="S3595" i="3"/>
  <c r="S3596" i="3"/>
  <c r="S3597" i="3"/>
  <c r="S3598" i="3"/>
  <c r="S3599" i="3"/>
  <c r="S3600" i="3"/>
  <c r="S3601" i="3"/>
  <c r="S3602" i="3"/>
  <c r="S3603" i="3"/>
  <c r="S3604" i="3"/>
  <c r="S3605" i="3"/>
  <c r="S3606" i="3"/>
  <c r="S3607" i="3"/>
  <c r="S3608" i="3"/>
  <c r="S3609" i="3"/>
  <c r="S3610" i="3"/>
  <c r="S3611" i="3"/>
  <c r="S3612" i="3"/>
  <c r="S3613" i="3"/>
  <c r="S3614" i="3"/>
  <c r="S3615" i="3"/>
  <c r="S3616" i="3"/>
  <c r="S3617" i="3"/>
  <c r="S3618" i="3"/>
  <c r="S3619" i="3"/>
  <c r="S3620" i="3"/>
  <c r="S3621" i="3"/>
  <c r="S3622" i="3"/>
  <c r="S3623" i="3"/>
  <c r="S3624" i="3"/>
  <c r="S3625" i="3"/>
  <c r="S3626" i="3"/>
  <c r="S3627" i="3"/>
  <c r="S3628" i="3"/>
  <c r="S3629" i="3"/>
  <c r="S3630" i="3"/>
  <c r="S3631" i="3"/>
  <c r="S3632" i="3"/>
  <c r="S3633" i="3"/>
  <c r="S3634" i="3"/>
  <c r="S3635" i="3"/>
  <c r="S3636" i="3"/>
  <c r="S3637" i="3"/>
  <c r="S3638" i="3"/>
  <c r="S3639" i="3"/>
  <c r="S3640" i="3"/>
  <c r="S3641" i="3"/>
  <c r="S3642" i="3"/>
  <c r="S3643" i="3"/>
  <c r="S3644" i="3"/>
  <c r="S3645" i="3"/>
  <c r="S3646" i="3"/>
  <c r="S3647" i="3"/>
  <c r="S3648" i="3"/>
  <c r="S3649" i="3"/>
  <c r="S3650" i="3"/>
  <c r="S3651" i="3"/>
  <c r="S3652" i="3"/>
  <c r="S3653" i="3"/>
  <c r="S3654" i="3"/>
  <c r="S3655" i="3"/>
  <c r="S3656" i="3"/>
  <c r="S3657" i="3"/>
  <c r="S3658" i="3"/>
  <c r="S3659" i="3"/>
  <c r="S3660" i="3"/>
  <c r="S3661" i="3"/>
  <c r="S3662" i="3"/>
  <c r="S3663" i="3"/>
  <c r="S3664" i="3"/>
  <c r="S3665" i="3"/>
  <c r="S3666" i="3"/>
  <c r="S3667" i="3"/>
  <c r="S3668" i="3"/>
  <c r="S3669" i="3"/>
  <c r="S3670" i="3"/>
  <c r="S3671" i="3"/>
  <c r="S3672" i="3"/>
  <c r="S3673" i="3"/>
  <c r="S3674" i="3"/>
  <c r="S3675" i="3"/>
  <c r="S3676" i="3"/>
  <c r="S3677" i="3"/>
  <c r="S3678" i="3"/>
  <c r="S3679" i="3"/>
  <c r="S3680" i="3"/>
  <c r="S3681" i="3"/>
  <c r="S3682" i="3"/>
  <c r="S3683" i="3"/>
  <c r="S3684" i="3"/>
  <c r="S3685" i="3"/>
  <c r="S3686" i="3"/>
  <c r="S3687" i="3"/>
  <c r="S3688" i="3"/>
  <c r="S3689" i="3"/>
  <c r="S3690" i="3"/>
  <c r="S3691" i="3"/>
  <c r="S3692" i="3"/>
  <c r="S3693" i="3"/>
  <c r="S3694" i="3"/>
  <c r="S3695" i="3"/>
  <c r="S3696" i="3"/>
  <c r="S3697" i="3"/>
  <c r="S3698" i="3"/>
  <c r="S3699" i="3"/>
  <c r="S3700" i="3"/>
  <c r="S3701" i="3"/>
  <c r="S3702" i="3"/>
  <c r="S3703" i="3"/>
  <c r="S3704" i="3"/>
  <c r="S3705" i="3"/>
  <c r="S3706" i="3"/>
  <c r="S3707" i="3"/>
  <c r="S3708" i="3"/>
  <c r="S3709" i="3"/>
  <c r="S3710" i="3"/>
  <c r="S3711" i="3"/>
  <c r="S3712" i="3"/>
  <c r="S3713" i="3"/>
  <c r="S3714" i="3"/>
  <c r="S3715" i="3"/>
  <c r="S3716" i="3"/>
  <c r="S3717" i="3"/>
  <c r="S3718" i="3"/>
  <c r="S3719" i="3"/>
  <c r="S3720" i="3"/>
  <c r="S3721" i="3"/>
  <c r="S3722" i="3"/>
  <c r="S3723" i="3"/>
  <c r="S3724" i="3"/>
  <c r="S3725" i="3"/>
  <c r="S3726" i="3"/>
  <c r="S3727" i="3"/>
  <c r="S3728" i="3"/>
  <c r="S3729" i="3"/>
  <c r="S3730" i="3"/>
  <c r="S3731" i="3"/>
  <c r="S3732" i="3"/>
  <c r="S3733" i="3"/>
  <c r="S3734" i="3"/>
  <c r="S3735" i="3"/>
  <c r="S3736" i="3"/>
  <c r="S3737" i="3"/>
  <c r="S3738" i="3"/>
  <c r="S3739" i="3"/>
  <c r="S3740" i="3"/>
  <c r="S3741" i="3"/>
  <c r="S3742" i="3"/>
  <c r="S3743" i="3"/>
  <c r="S3744" i="3"/>
  <c r="S3745" i="3"/>
  <c r="S3746" i="3"/>
  <c r="S3747" i="3"/>
  <c r="S3748" i="3"/>
  <c r="S3749" i="3"/>
  <c r="S3750" i="3"/>
  <c r="S3751" i="3"/>
  <c r="S3752" i="3"/>
  <c r="S3753" i="3"/>
  <c r="S3754" i="3"/>
  <c r="S3755" i="3"/>
  <c r="S3756" i="3"/>
  <c r="S3757" i="3"/>
  <c r="S3758" i="3"/>
  <c r="S3759" i="3"/>
  <c r="S3760" i="3"/>
  <c r="S3761" i="3"/>
  <c r="S3762" i="3"/>
  <c r="S3763" i="3"/>
  <c r="S3764" i="3"/>
  <c r="S3765" i="3"/>
  <c r="S3766" i="3"/>
  <c r="S3767" i="3"/>
  <c r="S3768" i="3"/>
  <c r="S3769" i="3"/>
  <c r="S3770" i="3"/>
  <c r="S3771" i="3"/>
  <c r="S3772" i="3"/>
  <c r="S3773" i="3"/>
  <c r="S3774" i="3"/>
  <c r="S3775" i="3"/>
  <c r="S3776" i="3"/>
  <c r="S3777" i="3"/>
  <c r="S3778" i="3"/>
  <c r="S3779" i="3"/>
  <c r="S3780" i="3"/>
  <c r="S3781" i="3"/>
  <c r="S3782" i="3"/>
  <c r="S3783" i="3"/>
  <c r="S3784" i="3"/>
  <c r="S3785" i="3"/>
  <c r="S3786" i="3"/>
  <c r="S3787" i="3"/>
  <c r="S3788" i="3"/>
  <c r="S3789" i="3"/>
  <c r="S3790" i="3"/>
  <c r="S3791" i="3"/>
  <c r="S3792" i="3"/>
  <c r="S3793" i="3"/>
  <c r="S3794" i="3"/>
  <c r="S3795" i="3"/>
  <c r="S3796" i="3"/>
  <c r="S3797" i="3"/>
  <c r="S3798" i="3"/>
  <c r="S3799" i="3"/>
  <c r="S3800" i="3"/>
  <c r="S3801" i="3"/>
  <c r="S3802" i="3"/>
  <c r="S3803" i="3"/>
  <c r="S3804" i="3"/>
  <c r="S3805" i="3"/>
  <c r="S3806" i="3"/>
  <c r="S3807" i="3"/>
  <c r="S3808" i="3"/>
  <c r="S3809" i="3"/>
  <c r="S3810" i="3"/>
  <c r="S3811" i="3"/>
  <c r="S3812" i="3"/>
  <c r="S3813" i="3"/>
  <c r="S3814" i="3"/>
  <c r="S3815" i="3"/>
  <c r="S3816" i="3"/>
  <c r="S3817" i="3"/>
  <c r="S3818" i="3"/>
  <c r="S3819" i="3"/>
  <c r="S3820" i="3"/>
  <c r="S3821" i="3"/>
  <c r="S3822" i="3"/>
  <c r="S3823" i="3"/>
  <c r="S3824" i="3"/>
  <c r="S3825" i="3"/>
  <c r="S3826" i="3"/>
  <c r="S3827" i="3"/>
  <c r="S3828" i="3"/>
  <c r="S3829" i="3"/>
  <c r="S3830" i="3"/>
  <c r="S3831" i="3"/>
  <c r="S3832" i="3"/>
  <c r="S3833" i="3"/>
  <c r="S3834" i="3"/>
  <c r="S3835" i="3"/>
  <c r="S3836" i="3"/>
  <c r="S3837" i="3"/>
  <c r="S3838" i="3"/>
  <c r="S3839" i="3"/>
  <c r="S3840" i="3"/>
  <c r="S3841" i="3"/>
  <c r="S3842" i="3"/>
  <c r="S3843" i="3"/>
  <c r="S3844" i="3"/>
  <c r="S3845" i="3"/>
  <c r="S3846" i="3"/>
  <c r="S3847" i="3"/>
  <c r="S3848" i="3"/>
  <c r="S3849" i="3"/>
  <c r="S3850" i="3"/>
  <c r="S3851" i="3"/>
  <c r="S3852" i="3"/>
  <c r="S3853" i="3"/>
  <c r="S3854" i="3"/>
  <c r="S3855" i="3"/>
  <c r="S3856" i="3"/>
  <c r="S3857" i="3"/>
  <c r="S3858" i="3"/>
  <c r="S3859" i="3"/>
  <c r="S3860" i="3"/>
  <c r="S3861" i="3"/>
  <c r="S3862" i="3"/>
  <c r="S3863" i="3"/>
  <c r="S3864" i="3"/>
  <c r="S3865" i="3"/>
  <c r="S3866" i="3"/>
  <c r="S3867" i="3"/>
  <c r="S3868" i="3"/>
  <c r="S3869" i="3"/>
  <c r="S3870" i="3"/>
  <c r="S3871" i="3"/>
  <c r="S3872" i="3"/>
  <c r="S3873" i="3"/>
  <c r="S3874" i="3"/>
  <c r="S3875" i="3"/>
  <c r="S3876" i="3"/>
  <c r="S3877" i="3"/>
  <c r="S3878" i="3"/>
  <c r="S3879" i="3"/>
  <c r="S3880" i="3"/>
  <c r="S3881" i="3"/>
  <c r="S3882" i="3"/>
  <c r="S3883" i="3"/>
  <c r="S3884" i="3"/>
  <c r="S3885" i="3"/>
  <c r="S3886" i="3"/>
  <c r="S3887" i="3"/>
  <c r="S3888" i="3"/>
  <c r="S3889" i="3"/>
  <c r="S3890" i="3"/>
  <c r="S3891" i="3"/>
  <c r="S3892" i="3"/>
  <c r="S3893" i="3"/>
  <c r="S3894" i="3"/>
  <c r="S3895" i="3"/>
  <c r="S3896" i="3"/>
  <c r="S3897" i="3"/>
  <c r="S3898" i="3"/>
  <c r="S3899" i="3"/>
  <c r="S3900" i="3"/>
  <c r="S3901" i="3"/>
  <c r="S3902" i="3"/>
  <c r="S3903" i="3"/>
  <c r="S3904" i="3"/>
  <c r="S3905" i="3"/>
  <c r="S3906" i="3"/>
  <c r="S3907" i="3"/>
  <c r="S3908" i="3"/>
  <c r="S3909" i="3"/>
  <c r="S3910" i="3"/>
  <c r="S3911" i="3"/>
  <c r="S3912" i="3"/>
  <c r="S3913" i="3"/>
  <c r="S3914" i="3"/>
  <c r="S3915" i="3"/>
  <c r="S3916" i="3"/>
  <c r="S3917" i="3"/>
  <c r="S3918" i="3"/>
  <c r="S3919" i="3"/>
  <c r="S3920" i="3"/>
  <c r="S3921" i="3"/>
  <c r="S3922" i="3"/>
  <c r="S3923" i="3"/>
  <c r="S3924" i="3"/>
  <c r="S3925" i="3"/>
  <c r="S3926" i="3"/>
  <c r="S3927" i="3"/>
  <c r="S3928" i="3"/>
  <c r="S3929" i="3"/>
  <c r="S3930" i="3"/>
  <c r="S3931" i="3"/>
  <c r="S3932" i="3"/>
  <c r="S3933" i="3"/>
  <c r="S3934" i="3"/>
  <c r="S3935" i="3"/>
  <c r="S3936" i="3"/>
  <c r="S3937" i="3"/>
  <c r="S3938" i="3"/>
  <c r="S3939" i="3"/>
  <c r="S3940" i="3"/>
  <c r="S3941" i="3"/>
  <c r="S3942" i="3"/>
  <c r="S3943" i="3"/>
  <c r="S3944" i="3"/>
  <c r="S3945" i="3"/>
  <c r="S3946" i="3"/>
  <c r="S3947" i="3"/>
  <c r="S3948" i="3"/>
  <c r="S3949" i="3"/>
  <c r="S3950" i="3"/>
  <c r="S3951" i="3"/>
  <c r="S3952" i="3"/>
  <c r="S3953" i="3"/>
  <c r="S3954" i="3"/>
  <c r="S3955" i="3"/>
  <c r="S3956" i="3"/>
  <c r="S3957" i="3"/>
  <c r="S3958" i="3"/>
  <c r="S3959" i="3"/>
  <c r="S3960" i="3"/>
  <c r="S3961" i="3"/>
  <c r="S3962" i="3"/>
  <c r="S3963" i="3"/>
  <c r="S3964" i="3"/>
  <c r="S3965" i="3"/>
  <c r="S3966" i="3"/>
  <c r="S3967" i="3"/>
  <c r="S3968" i="3"/>
  <c r="S3969" i="3"/>
  <c r="S3970" i="3"/>
  <c r="S3971" i="3"/>
  <c r="S3972" i="3"/>
  <c r="S3973" i="3"/>
  <c r="S3974" i="3"/>
  <c r="S3975" i="3"/>
  <c r="S3976" i="3"/>
  <c r="S3977" i="3"/>
  <c r="S3978" i="3"/>
  <c r="S3979" i="3"/>
  <c r="S3980" i="3"/>
  <c r="S3981" i="3"/>
  <c r="S3982" i="3"/>
  <c r="S3983" i="3"/>
  <c r="S3984" i="3"/>
  <c r="S3985" i="3"/>
  <c r="S3986" i="3"/>
  <c r="S3987" i="3"/>
  <c r="S3988" i="3"/>
  <c r="S3989" i="3"/>
  <c r="S3990" i="3"/>
  <c r="S3991" i="3"/>
  <c r="S3992" i="3"/>
  <c r="S3993" i="3"/>
  <c r="S3994" i="3"/>
  <c r="S3995" i="3"/>
  <c r="S3996" i="3"/>
  <c r="S3997" i="3"/>
  <c r="S3998" i="3"/>
  <c r="S3999" i="3"/>
  <c r="S4000" i="3"/>
  <c r="S4001" i="3"/>
  <c r="S4002" i="3"/>
  <c r="S4003" i="3"/>
  <c r="S4004" i="3"/>
  <c r="S4005" i="3"/>
  <c r="S4006" i="3"/>
  <c r="S4007" i="3"/>
  <c r="S4008" i="3"/>
  <c r="S4009" i="3"/>
  <c r="S4010" i="3"/>
  <c r="S4011" i="3"/>
  <c r="S4012" i="3"/>
  <c r="S4013" i="3"/>
  <c r="S4014" i="3"/>
  <c r="S4015" i="3"/>
  <c r="S4016" i="3"/>
  <c r="S4017" i="3"/>
  <c r="S4018" i="3"/>
  <c r="S4019" i="3"/>
  <c r="S4020" i="3"/>
  <c r="S4021" i="3"/>
  <c r="S4022" i="3"/>
  <c r="S4023" i="3"/>
  <c r="S4024" i="3"/>
  <c r="S4025" i="3"/>
  <c r="S4026" i="3"/>
  <c r="S4027" i="3"/>
  <c r="S4028" i="3"/>
  <c r="S4029" i="3"/>
  <c r="S4030" i="3"/>
  <c r="S4031" i="3"/>
  <c r="S4032" i="3"/>
  <c r="S4033" i="3"/>
  <c r="S4034" i="3"/>
  <c r="S4035" i="3"/>
  <c r="S4036" i="3"/>
  <c r="S4037" i="3"/>
  <c r="S4038" i="3"/>
  <c r="S4039" i="3"/>
  <c r="S4040" i="3"/>
  <c r="S4041" i="3"/>
  <c r="S4042" i="3"/>
  <c r="S8" i="3"/>
  <c r="Q137" i="6" l="1"/>
  <c r="Q132" i="6"/>
  <c r="Q128" i="6"/>
  <c r="Q123" i="6"/>
  <c r="Q119" i="6"/>
  <c r="Q115" i="6"/>
  <c r="Q109" i="6"/>
  <c r="Q104" i="6"/>
  <c r="Q99" i="6"/>
  <c r="Q94" i="6"/>
  <c r="Q90" i="6"/>
  <c r="Q85" i="6"/>
  <c r="Q81" i="6"/>
  <c r="Q76" i="6"/>
  <c r="Q72" i="6"/>
  <c r="Q68" i="6"/>
  <c r="Q64" i="6"/>
  <c r="Q59" i="6"/>
  <c r="Q55" i="6"/>
  <c r="Q51" i="6"/>
  <c r="Q47" i="6"/>
  <c r="Q43" i="6"/>
  <c r="Q38" i="6"/>
  <c r="Q34" i="6"/>
  <c r="Q29" i="6"/>
  <c r="Q25" i="6"/>
  <c r="Q21" i="6"/>
  <c r="Q17" i="6"/>
  <c r="Q12" i="6"/>
  <c r="Q8" i="6"/>
  <c r="Q4" i="6"/>
  <c r="M7" i="6"/>
  <c r="M11" i="6"/>
  <c r="M16" i="6"/>
  <c r="M20" i="6"/>
  <c r="M24" i="6"/>
  <c r="M33" i="6"/>
  <c r="M37" i="6"/>
  <c r="M58" i="6"/>
  <c r="M63" i="6"/>
  <c r="M89" i="6"/>
  <c r="M93" i="6"/>
  <c r="M122" i="6"/>
  <c r="M136" i="6"/>
  <c r="I6" i="6"/>
  <c r="I10" i="6"/>
  <c r="I41" i="6"/>
  <c r="I45" i="6"/>
  <c r="I49" i="6"/>
  <c r="I79" i="6"/>
  <c r="I112" i="6"/>
  <c r="I117" i="6"/>
  <c r="I121" i="6"/>
  <c r="Q136" i="6"/>
  <c r="Q131" i="6"/>
  <c r="Q127" i="6"/>
  <c r="Q122" i="6"/>
  <c r="Q118" i="6"/>
  <c r="Q113" i="6"/>
  <c r="Q108" i="6"/>
  <c r="Q103" i="6"/>
  <c r="Q98" i="6"/>
  <c r="Q93" i="6"/>
  <c r="Q89" i="6"/>
  <c r="Q84" i="6"/>
  <c r="Q80" i="6"/>
  <c r="Q75" i="6"/>
  <c r="Q71" i="6"/>
  <c r="Q67" i="6"/>
  <c r="Q63" i="6"/>
  <c r="Q58" i="6"/>
  <c r="Q54" i="6"/>
  <c r="Q50" i="6"/>
  <c r="Q46" i="6"/>
  <c r="Q42" i="6"/>
  <c r="Q37" i="6"/>
  <c r="Q33" i="6"/>
  <c r="Q28" i="6"/>
  <c r="Q24" i="6"/>
  <c r="Q20" i="6"/>
  <c r="Q16" i="6"/>
  <c r="Q11" i="6"/>
  <c r="Q7" i="6"/>
  <c r="M4" i="6"/>
  <c r="M8" i="6"/>
  <c r="M12" i="6"/>
  <c r="M17" i="6"/>
  <c r="M21" i="6"/>
  <c r="M25" i="6"/>
  <c r="M29" i="6"/>
  <c r="M34" i="6"/>
  <c r="M38" i="6"/>
  <c r="M43" i="6"/>
  <c r="M47" i="6"/>
  <c r="M51" i="6"/>
  <c r="M55" i="6"/>
  <c r="M59" i="6"/>
  <c r="M64" i="6"/>
  <c r="M68" i="6"/>
  <c r="M72" i="6"/>
  <c r="M76" i="6"/>
  <c r="M81" i="6"/>
  <c r="M85" i="6"/>
  <c r="M90" i="6"/>
  <c r="M94" i="6"/>
  <c r="M99" i="6"/>
  <c r="M104" i="6"/>
  <c r="M109" i="6"/>
  <c r="M115" i="6"/>
  <c r="M119" i="6"/>
  <c r="M123" i="6"/>
  <c r="M128" i="6"/>
  <c r="M132" i="6"/>
  <c r="M137" i="6"/>
  <c r="I7" i="6"/>
  <c r="I11" i="6"/>
  <c r="I16" i="6"/>
  <c r="I20" i="6"/>
  <c r="I24" i="6"/>
  <c r="I28" i="6"/>
  <c r="I33" i="6"/>
  <c r="I37" i="6"/>
  <c r="I42" i="6"/>
  <c r="I46" i="6"/>
  <c r="I50" i="6"/>
  <c r="I54" i="6"/>
  <c r="I58" i="6"/>
  <c r="I63" i="6"/>
  <c r="I67" i="6"/>
  <c r="I71" i="6"/>
  <c r="I75" i="6"/>
  <c r="I80" i="6"/>
  <c r="I84" i="6"/>
  <c r="I89" i="6"/>
  <c r="I93" i="6"/>
  <c r="I98" i="6"/>
  <c r="I103" i="6"/>
  <c r="I108" i="6"/>
  <c r="I113" i="6"/>
  <c r="I118" i="6"/>
  <c r="I122" i="6"/>
  <c r="I127" i="6"/>
  <c r="I131" i="6"/>
  <c r="I136" i="6"/>
  <c r="I38" i="6"/>
  <c r="I43" i="6"/>
  <c r="I47" i="6"/>
  <c r="I51" i="6"/>
  <c r="I76" i="6"/>
  <c r="I81" i="6"/>
  <c r="I85" i="6"/>
  <c r="I90" i="6"/>
  <c r="I94" i="6"/>
  <c r="I99" i="6"/>
  <c r="I109" i="6"/>
  <c r="I137" i="6"/>
  <c r="Q125" i="6"/>
  <c r="Q120" i="6"/>
  <c r="Q116" i="6"/>
  <c r="Q87" i="6"/>
  <c r="Q82" i="6"/>
  <c r="Q78" i="6"/>
  <c r="Q73" i="6"/>
  <c r="Q69" i="6"/>
  <c r="Q61" i="6"/>
  <c r="Q56" i="6"/>
  <c r="Q52" i="6"/>
  <c r="Q48" i="6"/>
  <c r="Q44" i="6"/>
  <c r="Q39" i="6"/>
  <c r="Q35" i="6"/>
  <c r="Q30" i="6"/>
  <c r="Q18" i="6"/>
  <c r="Q13" i="6"/>
  <c r="M14" i="6"/>
  <c r="M19" i="6"/>
  <c r="M23" i="6"/>
  <c r="M27" i="6"/>
  <c r="M49" i="6"/>
  <c r="M53" i="6"/>
  <c r="M57" i="6"/>
  <c r="M62" i="6"/>
  <c r="M66" i="6"/>
  <c r="M88" i="6"/>
  <c r="M92" i="6"/>
  <c r="M102" i="6"/>
  <c r="M107" i="6"/>
  <c r="M112" i="6"/>
  <c r="M117" i="6"/>
  <c r="M121" i="6"/>
  <c r="M135" i="6"/>
  <c r="M134" i="6" s="1"/>
  <c r="I5" i="6"/>
  <c r="I9" i="6"/>
  <c r="I13" i="6"/>
  <c r="I26" i="6"/>
  <c r="I30" i="6"/>
  <c r="I35" i="6"/>
  <c r="I52" i="6"/>
  <c r="I56" i="6"/>
  <c r="I61" i="6"/>
  <c r="I73" i="6"/>
  <c r="I78" i="6"/>
  <c r="I82" i="6"/>
  <c r="I87" i="6"/>
  <c r="I105" i="6"/>
  <c r="I110" i="6"/>
  <c r="I125" i="6"/>
  <c r="I129" i="6"/>
  <c r="I133" i="6"/>
  <c r="M28" i="6"/>
  <c r="M46" i="6"/>
  <c r="M50" i="6"/>
  <c r="M54" i="6"/>
  <c r="M75" i="6"/>
  <c r="M80" i="6"/>
  <c r="M84" i="6"/>
  <c r="M108" i="6"/>
  <c r="M131" i="6"/>
  <c r="I14" i="6"/>
  <c r="I31" i="6"/>
  <c r="I36" i="6"/>
  <c r="I62" i="6"/>
  <c r="I66" i="6"/>
  <c r="I70" i="6"/>
  <c r="I74" i="6"/>
  <c r="I102" i="6"/>
  <c r="I107" i="6"/>
  <c r="I106" i="6" s="1"/>
  <c r="I130" i="6"/>
  <c r="I135" i="6"/>
  <c r="I134" i="6" s="1"/>
  <c r="Q135" i="6"/>
  <c r="Q134" i="6" s="1"/>
  <c r="Q130" i="6"/>
  <c r="Q126" i="6"/>
  <c r="Q121" i="6"/>
  <c r="Q117" i="6"/>
  <c r="Q112" i="6"/>
  <c r="Q111" i="6" s="1"/>
  <c r="Q107" i="6"/>
  <c r="Q102" i="6"/>
  <c r="Q97" i="6"/>
  <c r="Q92" i="6"/>
  <c r="Q88" i="6"/>
  <c r="Q83" i="6"/>
  <c r="Q79" i="6"/>
  <c r="Q74" i="6"/>
  <c r="Q70" i="6"/>
  <c r="Q66" i="6"/>
  <c r="Q62" i="6"/>
  <c r="Q57" i="6"/>
  <c r="Q53" i="6"/>
  <c r="Q49" i="6"/>
  <c r="Q45" i="6"/>
  <c r="Q41" i="6"/>
  <c r="Q36" i="6"/>
  <c r="Q31" i="6"/>
  <c r="Q27" i="6"/>
  <c r="Q23" i="6"/>
  <c r="Q19" i="6"/>
  <c r="Q14" i="6"/>
  <c r="Q10" i="6"/>
  <c r="Q6" i="6"/>
  <c r="M5" i="6"/>
  <c r="M9" i="6"/>
  <c r="M13" i="6"/>
  <c r="M18" i="6"/>
  <c r="M22" i="6"/>
  <c r="M26" i="6"/>
  <c r="M30" i="6"/>
  <c r="M35" i="6"/>
  <c r="M39" i="6"/>
  <c r="M44" i="6"/>
  <c r="M48" i="6"/>
  <c r="M52" i="6"/>
  <c r="M56" i="6"/>
  <c r="M61" i="6"/>
  <c r="M65" i="6"/>
  <c r="M69" i="6"/>
  <c r="M73" i="6"/>
  <c r="M78" i="6"/>
  <c r="M82" i="6"/>
  <c r="M87" i="6"/>
  <c r="M91" i="6"/>
  <c r="M96" i="6"/>
  <c r="M100" i="6"/>
  <c r="M105" i="6"/>
  <c r="M110" i="6"/>
  <c r="M116" i="6"/>
  <c r="M120" i="6"/>
  <c r="M125" i="6"/>
  <c r="M129" i="6"/>
  <c r="M133" i="6"/>
  <c r="I4" i="6"/>
  <c r="I8" i="6"/>
  <c r="I12" i="6"/>
  <c r="I17" i="6"/>
  <c r="I21" i="6"/>
  <c r="I25" i="6"/>
  <c r="I29" i="6"/>
  <c r="I34" i="6"/>
  <c r="I55" i="6"/>
  <c r="I59" i="6"/>
  <c r="I64" i="6"/>
  <c r="I68" i="6"/>
  <c r="I72" i="6"/>
  <c r="I104" i="6"/>
  <c r="I115" i="6"/>
  <c r="I119" i="6"/>
  <c r="I123" i="6"/>
  <c r="I128" i="6"/>
  <c r="I132" i="6"/>
  <c r="Q133" i="6"/>
  <c r="Q129" i="6"/>
  <c r="Q110" i="6"/>
  <c r="Q105" i="6"/>
  <c r="Q100" i="6"/>
  <c r="Q96" i="6"/>
  <c r="Q91" i="6"/>
  <c r="Q65" i="6"/>
  <c r="Q26" i="6"/>
  <c r="Q22" i="6"/>
  <c r="Q9" i="6"/>
  <c r="Q5" i="6"/>
  <c r="M6" i="6"/>
  <c r="M10" i="6"/>
  <c r="M31" i="6"/>
  <c r="M36" i="6"/>
  <c r="M41" i="6"/>
  <c r="M45" i="6"/>
  <c r="M70" i="6"/>
  <c r="M74" i="6"/>
  <c r="M79" i="6"/>
  <c r="M83" i="6"/>
  <c r="M97" i="6"/>
  <c r="M126" i="6"/>
  <c r="M130" i="6"/>
  <c r="I18" i="6"/>
  <c r="I22" i="6"/>
  <c r="I39" i="6"/>
  <c r="I44" i="6"/>
  <c r="I48" i="6"/>
  <c r="I65" i="6"/>
  <c r="I69" i="6"/>
  <c r="I91" i="6"/>
  <c r="I96" i="6"/>
  <c r="I100" i="6"/>
  <c r="I116" i="6"/>
  <c r="I120" i="6"/>
  <c r="M42" i="6"/>
  <c r="M67" i="6"/>
  <c r="M71" i="6"/>
  <c r="M98" i="6"/>
  <c r="M103" i="6"/>
  <c r="M113" i="6"/>
  <c r="M118" i="6"/>
  <c r="M127" i="6"/>
  <c r="I19" i="6"/>
  <c r="I23" i="6"/>
  <c r="I27" i="6"/>
  <c r="I53" i="6"/>
  <c r="I57" i="6"/>
  <c r="I83" i="6"/>
  <c r="I88" i="6"/>
  <c r="I92" i="6"/>
  <c r="I97" i="6"/>
  <c r="I126" i="6"/>
  <c r="AI5" i="11"/>
  <c r="AI9" i="11"/>
  <c r="AI13" i="11"/>
  <c r="AI17" i="11"/>
  <c r="AI21" i="11"/>
  <c r="AI25" i="11"/>
  <c r="AI29" i="11"/>
  <c r="AI33" i="11"/>
  <c r="AI37" i="11"/>
  <c r="AI41" i="11"/>
  <c r="AI45" i="11"/>
  <c r="AI49" i="11"/>
  <c r="AI53" i="11"/>
  <c r="AI57" i="11"/>
  <c r="AI61" i="11"/>
  <c r="AI65" i="11"/>
  <c r="AI69" i="11"/>
  <c r="AI73" i="11"/>
  <c r="AI77" i="11"/>
  <c r="AI81" i="11"/>
  <c r="AI85" i="11"/>
  <c r="AI89" i="11"/>
  <c r="AI93" i="11"/>
  <c r="AI97" i="11"/>
  <c r="AI101" i="11"/>
  <c r="AI105" i="11"/>
  <c r="AI109" i="11"/>
  <c r="AI113" i="11"/>
  <c r="AI117" i="11"/>
  <c r="AI121" i="11"/>
  <c r="AI125" i="11"/>
  <c r="AI129" i="11"/>
  <c r="AI133" i="11"/>
  <c r="AI4" i="11"/>
  <c r="AH8" i="11"/>
  <c r="AH12" i="11"/>
  <c r="AH16" i="11"/>
  <c r="AH20" i="11"/>
  <c r="AH24" i="11"/>
  <c r="AH28" i="11"/>
  <c r="AH32" i="11"/>
  <c r="AH36" i="11"/>
  <c r="AH40" i="11"/>
  <c r="AH44" i="11"/>
  <c r="AH48" i="11"/>
  <c r="AH52" i="11"/>
  <c r="AH56" i="11"/>
  <c r="AH60" i="11"/>
  <c r="AH64" i="11"/>
  <c r="AH68" i="11"/>
  <c r="AH72" i="11"/>
  <c r="AH76" i="11"/>
  <c r="AH80" i="11"/>
  <c r="AH84" i="11"/>
  <c r="AH88" i="11"/>
  <c r="AH92" i="11"/>
  <c r="AH96" i="11"/>
  <c r="AH100" i="11"/>
  <c r="AH104" i="11"/>
  <c r="AH108" i="11"/>
  <c r="AH112" i="11"/>
  <c r="AH116" i="11"/>
  <c r="AH120" i="11"/>
  <c r="AI6" i="11"/>
  <c r="AI10" i="11"/>
  <c r="AI14" i="11"/>
  <c r="AI18" i="11"/>
  <c r="AI22" i="11"/>
  <c r="AI26" i="11"/>
  <c r="AI30" i="11"/>
  <c r="AI34" i="11"/>
  <c r="AI38" i="11"/>
  <c r="AI42" i="11"/>
  <c r="AI46" i="11"/>
  <c r="AI50" i="11"/>
  <c r="AI54" i="11"/>
  <c r="AI58" i="11"/>
  <c r="AI62" i="11"/>
  <c r="AI66" i="11"/>
  <c r="AI70" i="11"/>
  <c r="AI74" i="11"/>
  <c r="AI78" i="11"/>
  <c r="AI82" i="11"/>
  <c r="AI86" i="11"/>
  <c r="AI90" i="11"/>
  <c r="AI94" i="11"/>
  <c r="AI98" i="11"/>
  <c r="AI102" i="11"/>
  <c r="AI106" i="11"/>
  <c r="AI110" i="11"/>
  <c r="AI114" i="11"/>
  <c r="AI118" i="11"/>
  <c r="AI122" i="11"/>
  <c r="AI126" i="11"/>
  <c r="AI130" i="11"/>
  <c r="AI134" i="11"/>
  <c r="AH5" i="11"/>
  <c r="AJ5" i="11" s="1"/>
  <c r="AH9" i="11"/>
  <c r="AJ9" i="11" s="1"/>
  <c r="AH13" i="11"/>
  <c r="AJ13" i="11" s="1"/>
  <c r="AH17" i="11"/>
  <c r="AJ17" i="11" s="1"/>
  <c r="AH21" i="11"/>
  <c r="AJ21" i="11" s="1"/>
  <c r="AH25" i="11"/>
  <c r="AJ25" i="11" s="1"/>
  <c r="AH29" i="11"/>
  <c r="AJ29" i="11" s="1"/>
  <c r="AH33" i="11"/>
  <c r="AJ33" i="11" s="1"/>
  <c r="AH37" i="11"/>
  <c r="AJ37" i="11" s="1"/>
  <c r="AH41" i="11"/>
  <c r="AJ41" i="11" s="1"/>
  <c r="AH45" i="11"/>
  <c r="AJ45" i="11" s="1"/>
  <c r="AH49" i="11"/>
  <c r="AJ49" i="11" s="1"/>
  <c r="AH53" i="11"/>
  <c r="AJ53" i="11" s="1"/>
  <c r="AH57" i="11"/>
  <c r="AJ57" i="11" s="1"/>
  <c r="AH61" i="11"/>
  <c r="AJ61" i="11" s="1"/>
  <c r="AH65" i="11"/>
  <c r="AJ65" i="11" s="1"/>
  <c r="AH69" i="11"/>
  <c r="AJ69" i="11" s="1"/>
  <c r="AH73" i="11"/>
  <c r="AJ73" i="11" s="1"/>
  <c r="AH77" i="11"/>
  <c r="AJ77" i="11" s="1"/>
  <c r="AH81" i="11"/>
  <c r="AH85" i="11"/>
  <c r="AJ85" i="11" s="1"/>
  <c r="AH89" i="11"/>
  <c r="AJ89" i="11" s="1"/>
  <c r="AH93" i="11"/>
  <c r="AJ93" i="11" s="1"/>
  <c r="AH97" i="11"/>
  <c r="AH101" i="11"/>
  <c r="AH105" i="11"/>
  <c r="AH109" i="11"/>
  <c r="AH113" i="11"/>
  <c r="AJ113" i="11" s="1"/>
  <c r="AH117" i="11"/>
  <c r="AJ117" i="11" s="1"/>
  <c r="AH121" i="11"/>
  <c r="AJ121" i="11" s="1"/>
  <c r="AH125" i="11"/>
  <c r="AH129" i="11"/>
  <c r="AJ129" i="11" s="1"/>
  <c r="AH133" i="11"/>
  <c r="AA8" i="11"/>
  <c r="AA12" i="11"/>
  <c r="AA16" i="11"/>
  <c r="AI7" i="11"/>
  <c r="AI11" i="11"/>
  <c r="AI15" i="11"/>
  <c r="AI19" i="11"/>
  <c r="AI23" i="11"/>
  <c r="AI27" i="11"/>
  <c r="AI31" i="11"/>
  <c r="AI35" i="11"/>
  <c r="AI39" i="11"/>
  <c r="AI43" i="11"/>
  <c r="AI47" i="11"/>
  <c r="AI51" i="11"/>
  <c r="AI55" i="11"/>
  <c r="AI59" i="11"/>
  <c r="AI63" i="11"/>
  <c r="AI67" i="11"/>
  <c r="AI71" i="11"/>
  <c r="AI75" i="11"/>
  <c r="AI79" i="11"/>
  <c r="AI83" i="11"/>
  <c r="AI87" i="11"/>
  <c r="AI91" i="11"/>
  <c r="AI95" i="11"/>
  <c r="AI99" i="11"/>
  <c r="AI103" i="11"/>
  <c r="AI107" i="11"/>
  <c r="AI111" i="11"/>
  <c r="AI115" i="11"/>
  <c r="AI119" i="11"/>
  <c r="AI123" i="11"/>
  <c r="AI127" i="11"/>
  <c r="AI131" i="11"/>
  <c r="AH6" i="11"/>
  <c r="AJ6" i="11" s="1"/>
  <c r="AH10" i="11"/>
  <c r="AJ10" i="11" s="1"/>
  <c r="AH14" i="11"/>
  <c r="AJ14" i="11" s="1"/>
  <c r="AH18" i="11"/>
  <c r="AJ18" i="11" s="1"/>
  <c r="AH22" i="11"/>
  <c r="AJ22" i="11" s="1"/>
  <c r="AH26" i="11"/>
  <c r="AJ26" i="11" s="1"/>
  <c r="AH30" i="11"/>
  <c r="AJ30" i="11" s="1"/>
  <c r="AH34" i="11"/>
  <c r="AJ34" i="11" s="1"/>
  <c r="AH38" i="11"/>
  <c r="AJ38" i="11" s="1"/>
  <c r="AH42" i="11"/>
  <c r="AJ42" i="11" s="1"/>
  <c r="AH46" i="11"/>
  <c r="AJ46" i="11" s="1"/>
  <c r="AH50" i="11"/>
  <c r="AJ50" i="11" s="1"/>
  <c r="AH54" i="11"/>
  <c r="AJ54" i="11" s="1"/>
  <c r="AH58" i="11"/>
  <c r="AJ58" i="11" s="1"/>
  <c r="AH62" i="11"/>
  <c r="AJ62" i="11" s="1"/>
  <c r="AH66" i="11"/>
  <c r="AJ66" i="11" s="1"/>
  <c r="AH70" i="11"/>
  <c r="AJ70" i="11" s="1"/>
  <c r="AH74" i="11"/>
  <c r="AJ74" i="11" s="1"/>
  <c r="AH78" i="11"/>
  <c r="AJ78" i="11" s="1"/>
  <c r="AI8" i="11"/>
  <c r="AI12" i="11"/>
  <c r="AJ12" i="11" s="1"/>
  <c r="AI16" i="11"/>
  <c r="AI20" i="11"/>
  <c r="AI24" i="11"/>
  <c r="AI28" i="11"/>
  <c r="AI32" i="11"/>
  <c r="AJ32" i="11" s="1"/>
  <c r="AI36" i="11"/>
  <c r="AI40" i="11"/>
  <c r="AJ40" i="11" s="1"/>
  <c r="AI44" i="11"/>
  <c r="AI48" i="11"/>
  <c r="AI52" i="11"/>
  <c r="AI56" i="11"/>
  <c r="AJ56" i="11" s="1"/>
  <c r="AI60" i="11"/>
  <c r="AI64" i="11"/>
  <c r="AI68" i="11"/>
  <c r="AI72" i="11"/>
  <c r="AI76" i="11"/>
  <c r="AI80" i="11"/>
  <c r="AI84" i="11"/>
  <c r="AI88" i="11"/>
  <c r="AI92" i="11"/>
  <c r="AI96" i="11"/>
  <c r="AI100" i="11"/>
  <c r="AJ100" i="11" s="1"/>
  <c r="AI104" i="11"/>
  <c r="AJ104" i="11" s="1"/>
  <c r="AI108" i="11"/>
  <c r="AI112" i="11"/>
  <c r="AI116" i="11"/>
  <c r="AI120" i="11"/>
  <c r="AI124" i="11"/>
  <c r="AI128" i="11"/>
  <c r="AI132" i="11"/>
  <c r="AH7" i="11"/>
  <c r="AJ7" i="11" s="1"/>
  <c r="AH11" i="11"/>
  <c r="AJ11" i="11" s="1"/>
  <c r="AH15" i="11"/>
  <c r="AJ15" i="11" s="1"/>
  <c r="AH19" i="11"/>
  <c r="AJ19" i="11" s="1"/>
  <c r="AH23" i="11"/>
  <c r="AJ23" i="11" s="1"/>
  <c r="AH27" i="11"/>
  <c r="AJ27" i="11" s="1"/>
  <c r="AH31" i="11"/>
  <c r="AJ31" i="11" s="1"/>
  <c r="AH35" i="11"/>
  <c r="AJ35" i="11" s="1"/>
  <c r="AH39" i="11"/>
  <c r="AJ39" i="11" s="1"/>
  <c r="AH43" i="11"/>
  <c r="AJ43" i="11" s="1"/>
  <c r="AH47" i="11"/>
  <c r="AJ47" i="11" s="1"/>
  <c r="AH51" i="11"/>
  <c r="AJ51" i="11" s="1"/>
  <c r="AH55" i="11"/>
  <c r="AJ55" i="11" s="1"/>
  <c r="AH59" i="11"/>
  <c r="AJ59" i="11" s="1"/>
  <c r="AH63" i="11"/>
  <c r="AJ63" i="11" s="1"/>
  <c r="AH67" i="11"/>
  <c r="AJ67" i="11" s="1"/>
  <c r="AH71" i="11"/>
  <c r="AJ71" i="11" s="1"/>
  <c r="AH75" i="11"/>
  <c r="AJ75" i="11" s="1"/>
  <c r="AH79" i="11"/>
  <c r="AJ79" i="11" s="1"/>
  <c r="AH83" i="11"/>
  <c r="AJ83" i="11" s="1"/>
  <c r="AH82" i="11"/>
  <c r="AJ82" i="11" s="1"/>
  <c r="AH91" i="11"/>
  <c r="AJ91" i="11" s="1"/>
  <c r="AH99" i="11"/>
  <c r="AJ99" i="11" s="1"/>
  <c r="AH107" i="11"/>
  <c r="AJ107" i="11" s="1"/>
  <c r="AH115" i="11"/>
  <c r="AJ115" i="11" s="1"/>
  <c r="AH123" i="11"/>
  <c r="AJ123" i="11" s="1"/>
  <c r="AH128" i="11"/>
  <c r="AJ128" i="11" s="1"/>
  <c r="AH134" i="11"/>
  <c r="AJ134" i="11" s="1"/>
  <c r="AA9" i="11"/>
  <c r="AA14" i="11"/>
  <c r="AA19" i="11"/>
  <c r="AA23" i="11"/>
  <c r="AA27" i="11"/>
  <c r="AA31" i="11"/>
  <c r="AA35" i="11"/>
  <c r="AA39" i="11"/>
  <c r="AA43" i="11"/>
  <c r="AA47" i="11"/>
  <c r="AA51" i="11"/>
  <c r="AA55" i="11"/>
  <c r="AA59" i="11"/>
  <c r="AA63" i="11"/>
  <c r="AA67" i="11"/>
  <c r="AA71" i="11"/>
  <c r="AA75" i="11"/>
  <c r="AA79" i="11"/>
  <c r="AA83" i="11"/>
  <c r="AA87" i="11"/>
  <c r="AA91" i="11"/>
  <c r="AA95" i="11"/>
  <c r="AA99" i="11"/>
  <c r="AA103" i="11"/>
  <c r="AA107" i="11"/>
  <c r="AA111" i="11"/>
  <c r="AA115" i="11"/>
  <c r="AA119" i="11"/>
  <c r="AA123" i="11"/>
  <c r="AA127" i="11"/>
  <c r="AA131" i="11"/>
  <c r="AA135" i="11"/>
  <c r="Z7" i="11"/>
  <c r="Z11" i="11"/>
  <c r="Z15" i="11"/>
  <c r="Z19" i="11"/>
  <c r="AB19" i="11" s="1"/>
  <c r="Z23" i="11"/>
  <c r="AB23" i="11" s="1"/>
  <c r="Z27" i="11"/>
  <c r="AB27" i="11" s="1"/>
  <c r="Z31" i="11"/>
  <c r="AB31" i="11" s="1"/>
  <c r="Z35" i="11"/>
  <c r="AB35" i="11" s="1"/>
  <c r="Z39" i="11"/>
  <c r="AB39" i="11" s="1"/>
  <c r="Z43" i="11"/>
  <c r="AB43" i="11" s="1"/>
  <c r="Z47" i="11"/>
  <c r="AB47" i="11" s="1"/>
  <c r="Z51" i="11"/>
  <c r="AB51" i="11" s="1"/>
  <c r="Z55" i="11"/>
  <c r="AB55" i="11" s="1"/>
  <c r="Z59" i="11"/>
  <c r="AB59" i="11" s="1"/>
  <c r="Z63" i="11"/>
  <c r="AB63" i="11" s="1"/>
  <c r="Z67" i="11"/>
  <c r="AB67" i="11" s="1"/>
  <c r="Z71" i="11"/>
  <c r="AB71" i="11" s="1"/>
  <c r="Z75" i="11"/>
  <c r="AB75" i="11" s="1"/>
  <c r="Z79" i="11"/>
  <c r="AB79" i="11" s="1"/>
  <c r="Z83" i="11"/>
  <c r="AB83" i="11" s="1"/>
  <c r="Z87" i="11"/>
  <c r="AB87" i="11" s="1"/>
  <c r="Z91" i="11"/>
  <c r="AB91" i="11" s="1"/>
  <c r="Z95" i="11"/>
  <c r="AB95" i="11" s="1"/>
  <c r="Z99" i="11"/>
  <c r="AB99" i="11" s="1"/>
  <c r="Z103" i="11"/>
  <c r="AB103" i="11" s="1"/>
  <c r="Z107" i="11"/>
  <c r="AB107" i="11" s="1"/>
  <c r="Z111" i="11"/>
  <c r="AB111" i="11" s="1"/>
  <c r="Z115" i="11"/>
  <c r="AB115" i="11" s="1"/>
  <c r="Z119" i="11"/>
  <c r="AB119" i="11" s="1"/>
  <c r="Z123" i="11"/>
  <c r="AB123" i="11" s="1"/>
  <c r="Z127" i="11"/>
  <c r="AB127" i="11" s="1"/>
  <c r="AH86" i="11"/>
  <c r="AJ86" i="11" s="1"/>
  <c r="AH94" i="11"/>
  <c r="AJ94" i="11" s="1"/>
  <c r="AH102" i="11"/>
  <c r="AJ102" i="11" s="1"/>
  <c r="AH110" i="11"/>
  <c r="AJ110" i="11" s="1"/>
  <c r="AH118" i="11"/>
  <c r="AJ118" i="11" s="1"/>
  <c r="AH124" i="11"/>
  <c r="AJ124" i="11" s="1"/>
  <c r="AH130" i="11"/>
  <c r="AJ130" i="11" s="1"/>
  <c r="AH135" i="11"/>
  <c r="AJ135" i="11" s="1"/>
  <c r="AA5" i="11"/>
  <c r="AA10" i="11"/>
  <c r="AA15" i="11"/>
  <c r="AA20" i="11"/>
  <c r="AA24" i="11"/>
  <c r="AA28" i="11"/>
  <c r="AA32" i="11"/>
  <c r="AA36" i="11"/>
  <c r="AA40" i="11"/>
  <c r="AA44" i="11"/>
  <c r="AA48" i="11"/>
  <c r="AA52" i="11"/>
  <c r="AA56" i="11"/>
  <c r="AA60" i="11"/>
  <c r="AA64" i="11"/>
  <c r="AA68" i="11"/>
  <c r="AA72" i="11"/>
  <c r="AA76" i="11"/>
  <c r="AA80" i="11"/>
  <c r="AA84" i="11"/>
  <c r="AA88" i="11"/>
  <c r="AA92" i="11"/>
  <c r="AA96" i="11"/>
  <c r="AA100" i="11"/>
  <c r="AA104" i="11"/>
  <c r="AA108" i="11"/>
  <c r="AA112" i="11"/>
  <c r="AA116" i="11"/>
  <c r="AA120" i="11"/>
  <c r="AA124" i="11"/>
  <c r="AA128" i="11"/>
  <c r="AA132" i="11"/>
  <c r="AA4" i="11"/>
  <c r="Z8" i="11"/>
  <c r="AB8" i="11" s="1"/>
  <c r="Z12" i="11"/>
  <c r="AB12" i="11" s="1"/>
  <c r="Z16" i="11"/>
  <c r="AB16" i="11" s="1"/>
  <c r="Z20" i="11"/>
  <c r="AB20" i="11" s="1"/>
  <c r="Z24" i="11"/>
  <c r="AB24" i="11" s="1"/>
  <c r="Z28" i="11"/>
  <c r="Z32" i="11"/>
  <c r="AB32" i="11" s="1"/>
  <c r="Z36" i="11"/>
  <c r="AB36" i="11" s="1"/>
  <c r="Z40" i="11"/>
  <c r="AB40" i="11" s="1"/>
  <c r="Z44" i="11"/>
  <c r="AB44" i="11" s="1"/>
  <c r="Z48" i="11"/>
  <c r="AB48" i="11" s="1"/>
  <c r="Z52" i="11"/>
  <c r="AB52" i="11" s="1"/>
  <c r="Z56" i="11"/>
  <c r="AB56" i="11" s="1"/>
  <c r="Z60" i="11"/>
  <c r="AB60" i="11" s="1"/>
  <c r="Z64" i="11"/>
  <c r="AB64" i="11" s="1"/>
  <c r="Z68" i="11"/>
  <c r="AB68" i="11" s="1"/>
  <c r="Z72" i="11"/>
  <c r="Z76" i="11"/>
  <c r="Z80" i="11"/>
  <c r="AB80" i="11" s="1"/>
  <c r="Z84" i="11"/>
  <c r="AB84" i="11" s="1"/>
  <c r="Z88" i="11"/>
  <c r="AB88" i="11" s="1"/>
  <c r="AH87" i="11"/>
  <c r="AJ87" i="11" s="1"/>
  <c r="AH95" i="11"/>
  <c r="AJ95" i="11" s="1"/>
  <c r="AH103" i="11"/>
  <c r="AJ103" i="11" s="1"/>
  <c r="AH111" i="11"/>
  <c r="AH119" i="11"/>
  <c r="AJ119" i="11" s="1"/>
  <c r="AH126" i="11"/>
  <c r="AJ126" i="11" s="1"/>
  <c r="AH131" i="11"/>
  <c r="AJ131" i="11" s="1"/>
  <c r="AH4" i="11"/>
  <c r="AJ4" i="11" s="1"/>
  <c r="AA6" i="11"/>
  <c r="AA11" i="11"/>
  <c r="AA17" i="11"/>
  <c r="AA21" i="11"/>
  <c r="AA25" i="11"/>
  <c r="AA29" i="11"/>
  <c r="AA33" i="11"/>
  <c r="AA37" i="11"/>
  <c r="AA41" i="11"/>
  <c r="AA45" i="11"/>
  <c r="AA49" i="11"/>
  <c r="AA53" i="11"/>
  <c r="AA57" i="11"/>
  <c r="AA61" i="11"/>
  <c r="AA65" i="11"/>
  <c r="AA69" i="11"/>
  <c r="AA73" i="11"/>
  <c r="AA77" i="11"/>
  <c r="AA81" i="11"/>
  <c r="AA85" i="11"/>
  <c r="AA89" i="11"/>
  <c r="AA93" i="11"/>
  <c r="AA97" i="11"/>
  <c r="AA101" i="11"/>
  <c r="AA105" i="11"/>
  <c r="AA109" i="11"/>
  <c r="AA113" i="11"/>
  <c r="AA117" i="11"/>
  <c r="AA121" i="11"/>
  <c r="AA125" i="11"/>
  <c r="AA129" i="11"/>
  <c r="AA133" i="11"/>
  <c r="Z5" i="11"/>
  <c r="AB5" i="11" s="1"/>
  <c r="Z9" i="11"/>
  <c r="AB9" i="11" s="1"/>
  <c r="Z13" i="11"/>
  <c r="Z17" i="11"/>
  <c r="AB17" i="11" s="1"/>
  <c r="Z21" i="11"/>
  <c r="AB21" i="11" s="1"/>
  <c r="Z25" i="11"/>
  <c r="AB25" i="11" s="1"/>
  <c r="Z29" i="11"/>
  <c r="AB29" i="11" s="1"/>
  <c r="Z33" i="11"/>
  <c r="AB33" i="11" s="1"/>
  <c r="Z37" i="11"/>
  <c r="AB37" i="11" s="1"/>
  <c r="Z41" i="11"/>
  <c r="AB41" i="11" s="1"/>
  <c r="Z45" i="11"/>
  <c r="AB45" i="11" s="1"/>
  <c r="Z49" i="11"/>
  <c r="AB49" i="11" s="1"/>
  <c r="Z53" i="11"/>
  <c r="AB53" i="11" s="1"/>
  <c r="Z57" i="11"/>
  <c r="AB57" i="11" s="1"/>
  <c r="Z61" i="11"/>
  <c r="AB61" i="11" s="1"/>
  <c r="Z65" i="11"/>
  <c r="AB65" i="11" s="1"/>
  <c r="Z69" i="11"/>
  <c r="AB69" i="11" s="1"/>
  <c r="Z73" i="11"/>
  <c r="AB73" i="11" s="1"/>
  <c r="Z77" i="11"/>
  <c r="AB77" i="11" s="1"/>
  <c r="Z81" i="11"/>
  <c r="AB81" i="11" s="1"/>
  <c r="Z85" i="11"/>
  <c r="AB85" i="11" s="1"/>
  <c r="Z89" i="11"/>
  <c r="AB89" i="11" s="1"/>
  <c r="Z93" i="11"/>
  <c r="AB93" i="11" s="1"/>
  <c r="Z97" i="11"/>
  <c r="AB97" i="11" s="1"/>
  <c r="Z101" i="11"/>
  <c r="Z105" i="11"/>
  <c r="AB105" i="11" s="1"/>
  <c r="Z109" i="11"/>
  <c r="AB109" i="11" s="1"/>
  <c r="Z113" i="11"/>
  <c r="AB113" i="11" s="1"/>
  <c r="Z117" i="11"/>
  <c r="AB117" i="11" s="1"/>
  <c r="Z121" i="11"/>
  <c r="Z125" i="11"/>
  <c r="Z129" i="11"/>
  <c r="AB129" i="11" s="1"/>
  <c r="Z133" i="11"/>
  <c r="AB133" i="11" s="1"/>
  <c r="AH90" i="11"/>
  <c r="AJ90" i="11" s="1"/>
  <c r="AH122" i="11"/>
  <c r="AJ122" i="11" s="1"/>
  <c r="AA13" i="11"/>
  <c r="AA30" i="11"/>
  <c r="AA46" i="11"/>
  <c r="AA62" i="11"/>
  <c r="AA78" i="11"/>
  <c r="AA94" i="11"/>
  <c r="AA110" i="11"/>
  <c r="AA126" i="11"/>
  <c r="Z10" i="11"/>
  <c r="AB10" i="11" s="1"/>
  <c r="Z26" i="11"/>
  <c r="Z42" i="11"/>
  <c r="Z58" i="11"/>
  <c r="Z74" i="11"/>
  <c r="Z90" i="11"/>
  <c r="Z98" i="11"/>
  <c r="Z106" i="11"/>
  <c r="Z114" i="11"/>
  <c r="Z122" i="11"/>
  <c r="Z130" i="11"/>
  <c r="Z135" i="11"/>
  <c r="AB135" i="11" s="1"/>
  <c r="R7" i="11"/>
  <c r="T7" i="11" s="1"/>
  <c r="R11" i="11"/>
  <c r="T11" i="11" s="1"/>
  <c r="R15" i="11"/>
  <c r="T15" i="11" s="1"/>
  <c r="R19" i="11"/>
  <c r="T19" i="11" s="1"/>
  <c r="R23" i="11"/>
  <c r="T23" i="11" s="1"/>
  <c r="R27" i="11"/>
  <c r="T27" i="11" s="1"/>
  <c r="R31" i="11"/>
  <c r="T31" i="11" s="1"/>
  <c r="R35" i="11"/>
  <c r="T35" i="11" s="1"/>
  <c r="R39" i="11"/>
  <c r="T39" i="11" s="1"/>
  <c r="R43" i="11"/>
  <c r="T43" i="11" s="1"/>
  <c r="R47" i="11"/>
  <c r="T47" i="11" s="1"/>
  <c r="R51" i="11"/>
  <c r="T51" i="11" s="1"/>
  <c r="R55" i="11"/>
  <c r="T55" i="11" s="1"/>
  <c r="R59" i="11"/>
  <c r="T59" i="11" s="1"/>
  <c r="R63" i="11"/>
  <c r="T63" i="11" s="1"/>
  <c r="R67" i="11"/>
  <c r="T67" i="11" s="1"/>
  <c r="R71" i="11"/>
  <c r="T71" i="11" s="1"/>
  <c r="R75" i="11"/>
  <c r="T75" i="11" s="1"/>
  <c r="R79" i="11"/>
  <c r="T79" i="11" s="1"/>
  <c r="R83" i="11"/>
  <c r="T83" i="11" s="1"/>
  <c r="R87" i="11"/>
  <c r="T87" i="11" s="1"/>
  <c r="R91" i="11"/>
  <c r="T91" i="11" s="1"/>
  <c r="AH98" i="11"/>
  <c r="AJ98" i="11" s="1"/>
  <c r="AH127" i="11"/>
  <c r="AJ127" i="11" s="1"/>
  <c r="AA18" i="11"/>
  <c r="AA34" i="11"/>
  <c r="AA50" i="11"/>
  <c r="AA66" i="11"/>
  <c r="AA82" i="11"/>
  <c r="AA98" i="11"/>
  <c r="AA114" i="11"/>
  <c r="AA130" i="11"/>
  <c r="Z14" i="11"/>
  <c r="AB14" i="11" s="1"/>
  <c r="Z30" i="11"/>
  <c r="AB30" i="11" s="1"/>
  <c r="Z46" i="11"/>
  <c r="AB46" i="11" s="1"/>
  <c r="Z62" i="11"/>
  <c r="AB62" i="11" s="1"/>
  <c r="Z78" i="11"/>
  <c r="AB78" i="11" s="1"/>
  <c r="Z92" i="11"/>
  <c r="AB92" i="11" s="1"/>
  <c r="Z100" i="11"/>
  <c r="Z108" i="11"/>
  <c r="AB108" i="11" s="1"/>
  <c r="Z116" i="11"/>
  <c r="AB116" i="11" s="1"/>
  <c r="Z124" i="11"/>
  <c r="AB124" i="11" s="1"/>
  <c r="Z131" i="11"/>
  <c r="AB131" i="11" s="1"/>
  <c r="Z4" i="11"/>
  <c r="AB4" i="11" s="1"/>
  <c r="R8" i="11"/>
  <c r="T8" i="11" s="1"/>
  <c r="R12" i="11"/>
  <c r="T12" i="11" s="1"/>
  <c r="R16" i="11"/>
  <c r="T16" i="11" s="1"/>
  <c r="R20" i="11"/>
  <c r="T20" i="11" s="1"/>
  <c r="R24" i="11"/>
  <c r="T24" i="11" s="1"/>
  <c r="R28" i="11"/>
  <c r="T28" i="11" s="1"/>
  <c r="R32" i="11"/>
  <c r="T32" i="11" s="1"/>
  <c r="R36" i="11"/>
  <c r="T36" i="11" s="1"/>
  <c r="R40" i="11"/>
  <c r="T40" i="11" s="1"/>
  <c r="R44" i="11"/>
  <c r="T44" i="11" s="1"/>
  <c r="R48" i="11"/>
  <c r="T48" i="11" s="1"/>
  <c r="R52" i="11"/>
  <c r="T52" i="11" s="1"/>
  <c r="R56" i="11"/>
  <c r="T56" i="11" s="1"/>
  <c r="R60" i="11"/>
  <c r="T60" i="11" s="1"/>
  <c r="R64" i="11"/>
  <c r="T64" i="11" s="1"/>
  <c r="R68" i="11"/>
  <c r="T68" i="11" s="1"/>
  <c r="R72" i="11"/>
  <c r="T72" i="11" s="1"/>
  <c r="R76" i="11"/>
  <c r="T76" i="11" s="1"/>
  <c r="R80" i="11"/>
  <c r="T80" i="11" s="1"/>
  <c r="R84" i="11"/>
  <c r="T84" i="11" s="1"/>
  <c r="R88" i="11"/>
  <c r="T88" i="11" s="1"/>
  <c r="R92" i="11"/>
  <c r="T92" i="11" s="1"/>
  <c r="R96" i="11"/>
  <c r="T96" i="11" s="1"/>
  <c r="R100" i="11"/>
  <c r="T100" i="11" s="1"/>
  <c r="R104" i="11"/>
  <c r="T104" i="11" s="1"/>
  <c r="R108" i="11"/>
  <c r="T108" i="11" s="1"/>
  <c r="R112" i="11"/>
  <c r="T112" i="11" s="1"/>
  <c r="R116" i="11"/>
  <c r="T116" i="11" s="1"/>
  <c r="R120" i="11"/>
  <c r="T120" i="11" s="1"/>
  <c r="R124" i="11"/>
  <c r="T124" i="11" s="1"/>
  <c r="R128" i="11"/>
  <c r="T128" i="11" s="1"/>
  <c r="R132" i="11"/>
  <c r="T132" i="11" s="1"/>
  <c r="J6" i="11"/>
  <c r="L6" i="11" s="1"/>
  <c r="J10" i="11"/>
  <c r="L10" i="11" s="1"/>
  <c r="J14" i="11"/>
  <c r="L14" i="11" s="1"/>
  <c r="J18" i="11"/>
  <c r="L18" i="11" s="1"/>
  <c r="J22" i="11"/>
  <c r="L22" i="11" s="1"/>
  <c r="J26" i="11"/>
  <c r="L26" i="11" s="1"/>
  <c r="J30" i="11"/>
  <c r="L30" i="11" s="1"/>
  <c r="J34" i="11"/>
  <c r="L34" i="11" s="1"/>
  <c r="J38" i="11"/>
  <c r="L38" i="11" s="1"/>
  <c r="J42" i="11"/>
  <c r="L42" i="11" s="1"/>
  <c r="J46" i="11"/>
  <c r="L46" i="11" s="1"/>
  <c r="J50" i="11"/>
  <c r="L50" i="11" s="1"/>
  <c r="J54" i="11"/>
  <c r="L54" i="11" s="1"/>
  <c r="J58" i="11"/>
  <c r="L58" i="11" s="1"/>
  <c r="J62" i="11"/>
  <c r="L62" i="11" s="1"/>
  <c r="J66" i="11"/>
  <c r="L66" i="11" s="1"/>
  <c r="J70" i="11"/>
  <c r="L70" i="11" s="1"/>
  <c r="J74" i="11"/>
  <c r="L74" i="11" s="1"/>
  <c r="J78" i="11"/>
  <c r="L78" i="11" s="1"/>
  <c r="J82" i="11"/>
  <c r="L82" i="11" s="1"/>
  <c r="J86" i="11"/>
  <c r="L86" i="11" s="1"/>
  <c r="J90" i="11"/>
  <c r="L90" i="11" s="1"/>
  <c r="J94" i="11"/>
  <c r="L94" i="11" s="1"/>
  <c r="J98" i="11"/>
  <c r="L98" i="11" s="1"/>
  <c r="J102" i="11"/>
  <c r="L102" i="11" s="1"/>
  <c r="J106" i="11"/>
  <c r="L106" i="11" s="1"/>
  <c r="J110" i="11"/>
  <c r="L110" i="11" s="1"/>
  <c r="J114" i="11"/>
  <c r="L114" i="11" s="1"/>
  <c r="J118" i="11"/>
  <c r="L118" i="11" s="1"/>
  <c r="J122" i="11"/>
  <c r="L122" i="11" s="1"/>
  <c r="J126" i="11"/>
  <c r="L126" i="11" s="1"/>
  <c r="J130" i="11"/>
  <c r="L130" i="11" s="1"/>
  <c r="J134" i="11"/>
  <c r="L134" i="11" s="1"/>
  <c r="AH106" i="11"/>
  <c r="AJ106" i="11" s="1"/>
  <c r="AH132" i="11"/>
  <c r="AJ132" i="11" s="1"/>
  <c r="AA22" i="11"/>
  <c r="AA38" i="11"/>
  <c r="AA54" i="11"/>
  <c r="AA70" i="11"/>
  <c r="AA86" i="11"/>
  <c r="AA102" i="11"/>
  <c r="AA118" i="11"/>
  <c r="AA134" i="11"/>
  <c r="Z18" i="11"/>
  <c r="AB18" i="11" s="1"/>
  <c r="Z34" i="11"/>
  <c r="AB34" i="11" s="1"/>
  <c r="Z50" i="11"/>
  <c r="AB50" i="11" s="1"/>
  <c r="Z66" i="11"/>
  <c r="AB66" i="11" s="1"/>
  <c r="Z82" i="11"/>
  <c r="AB82" i="11" s="1"/>
  <c r="Z94" i="11"/>
  <c r="AB94" i="11" s="1"/>
  <c r="Z102" i="11"/>
  <c r="Z110" i="11"/>
  <c r="AB110" i="11" s="1"/>
  <c r="Z118" i="11"/>
  <c r="AB118" i="11" s="1"/>
  <c r="Z126" i="11"/>
  <c r="AB126" i="11" s="1"/>
  <c r="Z132" i="11"/>
  <c r="AB132" i="11" s="1"/>
  <c r="R5" i="11"/>
  <c r="T5" i="11" s="1"/>
  <c r="R9" i="11"/>
  <c r="T9" i="11" s="1"/>
  <c r="R13" i="11"/>
  <c r="T13" i="11" s="1"/>
  <c r="R17" i="11"/>
  <c r="T17" i="11" s="1"/>
  <c r="R21" i="11"/>
  <c r="T21" i="11" s="1"/>
  <c r="R25" i="11"/>
  <c r="T25" i="11" s="1"/>
  <c r="R29" i="11"/>
  <c r="T29" i="11" s="1"/>
  <c r="R33" i="11"/>
  <c r="T33" i="11" s="1"/>
  <c r="R37" i="11"/>
  <c r="T37" i="11" s="1"/>
  <c r="R41" i="11"/>
  <c r="T41" i="11" s="1"/>
  <c r="R45" i="11"/>
  <c r="T45" i="11" s="1"/>
  <c r="R49" i="11"/>
  <c r="T49" i="11" s="1"/>
  <c r="R53" i="11"/>
  <c r="T53" i="11" s="1"/>
  <c r="R57" i="11"/>
  <c r="T57" i="11" s="1"/>
  <c r="R61" i="11"/>
  <c r="T61" i="11" s="1"/>
  <c r="R65" i="11"/>
  <c r="T65" i="11" s="1"/>
  <c r="R69" i="11"/>
  <c r="T69" i="11" s="1"/>
  <c r="R73" i="11"/>
  <c r="T73" i="11" s="1"/>
  <c r="R77" i="11"/>
  <c r="T77" i="11" s="1"/>
  <c r="R81" i="11"/>
  <c r="T81" i="11" s="1"/>
  <c r="R85" i="11"/>
  <c r="T85" i="11" s="1"/>
  <c r="R89" i="11"/>
  <c r="T89" i="11" s="1"/>
  <c r="R93" i="11"/>
  <c r="T93" i="11" s="1"/>
  <c r="R97" i="11"/>
  <c r="T97" i="11" s="1"/>
  <c r="R101" i="11"/>
  <c r="T101" i="11" s="1"/>
  <c r="R105" i="11"/>
  <c r="T105" i="11" s="1"/>
  <c r="R109" i="11"/>
  <c r="T109" i="11" s="1"/>
  <c r="R113" i="11"/>
  <c r="T113" i="11" s="1"/>
  <c r="R117" i="11"/>
  <c r="T117" i="11" s="1"/>
  <c r="R121" i="11"/>
  <c r="T121" i="11" s="1"/>
  <c r="R125" i="11"/>
  <c r="T125" i="11" s="1"/>
  <c r="R129" i="11"/>
  <c r="T129" i="11" s="1"/>
  <c r="R133" i="11"/>
  <c r="T133" i="11" s="1"/>
  <c r="J7" i="11"/>
  <c r="L7" i="11" s="1"/>
  <c r="J11" i="11"/>
  <c r="L11" i="11" s="1"/>
  <c r="J15" i="11"/>
  <c r="L15" i="11" s="1"/>
  <c r="AH114" i="11"/>
  <c r="AJ114" i="11" s="1"/>
  <c r="AA58" i="11"/>
  <c r="AA122" i="11"/>
  <c r="AB122" i="11" s="1"/>
  <c r="Z54" i="11"/>
  <c r="AB54" i="11" s="1"/>
  <c r="Z104" i="11"/>
  <c r="Z134" i="11"/>
  <c r="AB134" i="11" s="1"/>
  <c r="R18" i="11"/>
  <c r="T18" i="11" s="1"/>
  <c r="R34" i="11"/>
  <c r="T34" i="11" s="1"/>
  <c r="R50" i="11"/>
  <c r="T50" i="11" s="1"/>
  <c r="R66" i="11"/>
  <c r="T66" i="11" s="1"/>
  <c r="R82" i="11"/>
  <c r="T82" i="11" s="1"/>
  <c r="R95" i="11"/>
  <c r="T95" i="11" s="1"/>
  <c r="R103" i="11"/>
  <c r="T103" i="11" s="1"/>
  <c r="R111" i="11"/>
  <c r="T111" i="11" s="1"/>
  <c r="R119" i="11"/>
  <c r="T119" i="11" s="1"/>
  <c r="R127" i="11"/>
  <c r="T127" i="11" s="1"/>
  <c r="R135" i="11"/>
  <c r="T135" i="11" s="1"/>
  <c r="J12" i="11"/>
  <c r="L12" i="11" s="1"/>
  <c r="J19" i="11"/>
  <c r="L19" i="11" s="1"/>
  <c r="J24" i="11"/>
  <c r="L24" i="11" s="1"/>
  <c r="J29" i="11"/>
  <c r="L29" i="11" s="1"/>
  <c r="J35" i="11"/>
  <c r="L35" i="11" s="1"/>
  <c r="J40" i="11"/>
  <c r="L40" i="11" s="1"/>
  <c r="J45" i="11"/>
  <c r="L45" i="11" s="1"/>
  <c r="J51" i="11"/>
  <c r="L51" i="11" s="1"/>
  <c r="J56" i="11"/>
  <c r="L56" i="11" s="1"/>
  <c r="J61" i="11"/>
  <c r="L61" i="11" s="1"/>
  <c r="J67" i="11"/>
  <c r="L67" i="11" s="1"/>
  <c r="J72" i="11"/>
  <c r="L72" i="11" s="1"/>
  <c r="J77" i="11"/>
  <c r="L77" i="11" s="1"/>
  <c r="J83" i="11"/>
  <c r="L83" i="11" s="1"/>
  <c r="J88" i="11"/>
  <c r="L88" i="11" s="1"/>
  <c r="J93" i="11"/>
  <c r="L93" i="11" s="1"/>
  <c r="J99" i="11"/>
  <c r="L99" i="11" s="1"/>
  <c r="J104" i="11"/>
  <c r="L104" i="11" s="1"/>
  <c r="J109" i="11"/>
  <c r="L109" i="11" s="1"/>
  <c r="J115" i="11"/>
  <c r="L115" i="11" s="1"/>
  <c r="J120" i="11"/>
  <c r="L120" i="11" s="1"/>
  <c r="J125" i="11"/>
  <c r="L125" i="11" s="1"/>
  <c r="J131" i="11"/>
  <c r="L131" i="11" s="1"/>
  <c r="J4" i="11"/>
  <c r="L4" i="11" s="1"/>
  <c r="AA7" i="11"/>
  <c r="AA74" i="11"/>
  <c r="Z6" i="11"/>
  <c r="AB6" i="11" s="1"/>
  <c r="Z70" i="11"/>
  <c r="AB70" i="11" s="1"/>
  <c r="Z112" i="11"/>
  <c r="AB112" i="11" s="1"/>
  <c r="R6" i="11"/>
  <c r="T6" i="11" s="1"/>
  <c r="R22" i="11"/>
  <c r="T22" i="11" s="1"/>
  <c r="R38" i="11"/>
  <c r="T38" i="11" s="1"/>
  <c r="R54" i="11"/>
  <c r="T54" i="11" s="1"/>
  <c r="R70" i="11"/>
  <c r="T70" i="11" s="1"/>
  <c r="R86" i="11"/>
  <c r="T86" i="11" s="1"/>
  <c r="R98" i="11"/>
  <c r="T98" i="11" s="1"/>
  <c r="R106" i="11"/>
  <c r="T106" i="11" s="1"/>
  <c r="R114" i="11"/>
  <c r="T114" i="11" s="1"/>
  <c r="R122" i="11"/>
  <c r="T122" i="11" s="1"/>
  <c r="R130" i="11"/>
  <c r="T130" i="11" s="1"/>
  <c r="R4" i="11"/>
  <c r="T4" i="11" s="1"/>
  <c r="J5" i="11"/>
  <c r="L5" i="11" s="1"/>
  <c r="J13" i="11"/>
  <c r="L13" i="11" s="1"/>
  <c r="J20" i="11"/>
  <c r="L20" i="11" s="1"/>
  <c r="J25" i="11"/>
  <c r="L25" i="11" s="1"/>
  <c r="J31" i="11"/>
  <c r="L31" i="11" s="1"/>
  <c r="J36" i="11"/>
  <c r="L36" i="11" s="1"/>
  <c r="J41" i="11"/>
  <c r="L41" i="11" s="1"/>
  <c r="J47" i="11"/>
  <c r="L47" i="11" s="1"/>
  <c r="J52" i="11"/>
  <c r="L52" i="11" s="1"/>
  <c r="J57" i="11"/>
  <c r="L57" i="11" s="1"/>
  <c r="J63" i="11"/>
  <c r="L63" i="11" s="1"/>
  <c r="J68" i="11"/>
  <c r="L68" i="11" s="1"/>
  <c r="J73" i="11"/>
  <c r="L73" i="11" s="1"/>
  <c r="J79" i="11"/>
  <c r="L79" i="11" s="1"/>
  <c r="J84" i="11"/>
  <c r="L84" i="11" s="1"/>
  <c r="J89" i="11"/>
  <c r="L89" i="11" s="1"/>
  <c r="J95" i="11"/>
  <c r="L95" i="11" s="1"/>
  <c r="J100" i="11"/>
  <c r="L100" i="11" s="1"/>
  <c r="J105" i="11"/>
  <c r="L105" i="11" s="1"/>
  <c r="J111" i="11"/>
  <c r="L111" i="11" s="1"/>
  <c r="J116" i="11"/>
  <c r="L116" i="11" s="1"/>
  <c r="J121" i="11"/>
  <c r="L121" i="11" s="1"/>
  <c r="AA26" i="11"/>
  <c r="AA90" i="11"/>
  <c r="Z22" i="11"/>
  <c r="AB22" i="11" s="1"/>
  <c r="Z86" i="11"/>
  <c r="AB86" i="11" s="1"/>
  <c r="Z120" i="11"/>
  <c r="AB120" i="11" s="1"/>
  <c r="R10" i="11"/>
  <c r="T10" i="11" s="1"/>
  <c r="R26" i="11"/>
  <c r="T26" i="11" s="1"/>
  <c r="R42" i="11"/>
  <c r="T42" i="11" s="1"/>
  <c r="R58" i="11"/>
  <c r="T58" i="11" s="1"/>
  <c r="R74" i="11"/>
  <c r="T74" i="11" s="1"/>
  <c r="R90" i="11"/>
  <c r="T90" i="11" s="1"/>
  <c r="R99" i="11"/>
  <c r="T99" i="11" s="1"/>
  <c r="R107" i="11"/>
  <c r="T107" i="11" s="1"/>
  <c r="R115" i="11"/>
  <c r="T115" i="11" s="1"/>
  <c r="R123" i="11"/>
  <c r="T123" i="11" s="1"/>
  <c r="R131" i="11"/>
  <c r="T131" i="11" s="1"/>
  <c r="J8" i="11"/>
  <c r="L8" i="11" s="1"/>
  <c r="J16" i="11"/>
  <c r="L16" i="11" s="1"/>
  <c r="J21" i="11"/>
  <c r="L21" i="11" s="1"/>
  <c r="J27" i="11"/>
  <c r="L27" i="11" s="1"/>
  <c r="J32" i="11"/>
  <c r="L32" i="11" s="1"/>
  <c r="J37" i="11"/>
  <c r="L37" i="11" s="1"/>
  <c r="J43" i="11"/>
  <c r="L43" i="11" s="1"/>
  <c r="J48" i="11"/>
  <c r="L48" i="11" s="1"/>
  <c r="J53" i="11"/>
  <c r="L53" i="11" s="1"/>
  <c r="J59" i="11"/>
  <c r="L59" i="11" s="1"/>
  <c r="J64" i="11"/>
  <c r="L64" i="11" s="1"/>
  <c r="J69" i="11"/>
  <c r="L69" i="11" s="1"/>
  <c r="J75" i="11"/>
  <c r="L75" i="11" s="1"/>
  <c r="J80" i="11"/>
  <c r="L80" i="11" s="1"/>
  <c r="J85" i="11"/>
  <c r="L85" i="11" s="1"/>
  <c r="J91" i="11"/>
  <c r="L91" i="11" s="1"/>
  <c r="J96" i="11"/>
  <c r="L96" i="11" s="1"/>
  <c r="J101" i="11"/>
  <c r="L101" i="11" s="1"/>
  <c r="J107" i="11"/>
  <c r="L107" i="11" s="1"/>
  <c r="J112" i="11"/>
  <c r="L112" i="11" s="1"/>
  <c r="J117" i="11"/>
  <c r="L117" i="11" s="1"/>
  <c r="J123" i="11"/>
  <c r="L123" i="11" s="1"/>
  <c r="J128" i="11"/>
  <c r="L128" i="11" s="1"/>
  <c r="J133" i="11"/>
  <c r="L133" i="11" s="1"/>
  <c r="Z38" i="11"/>
  <c r="AB38" i="11" s="1"/>
  <c r="R14" i="11"/>
  <c r="T14" i="11" s="1"/>
  <c r="R78" i="11"/>
  <c r="T78" i="11" s="1"/>
  <c r="R118" i="11"/>
  <c r="T118" i="11" s="1"/>
  <c r="J9" i="11"/>
  <c r="L9" i="11" s="1"/>
  <c r="J33" i="11"/>
  <c r="L33" i="11" s="1"/>
  <c r="J55" i="11"/>
  <c r="L55" i="11" s="1"/>
  <c r="J76" i="11"/>
  <c r="L76" i="11" s="1"/>
  <c r="J97" i="11"/>
  <c r="L97" i="11" s="1"/>
  <c r="J119" i="11"/>
  <c r="L119" i="11" s="1"/>
  <c r="J132" i="11"/>
  <c r="L132" i="11" s="1"/>
  <c r="C7" i="11"/>
  <c r="C11" i="11"/>
  <c r="C15" i="11"/>
  <c r="C19" i="11"/>
  <c r="C23" i="11"/>
  <c r="C27" i="11"/>
  <c r="C31" i="11"/>
  <c r="C35" i="11"/>
  <c r="C39" i="11"/>
  <c r="C43" i="11"/>
  <c r="C47" i="11"/>
  <c r="C51" i="11"/>
  <c r="C55" i="11"/>
  <c r="C59" i="11"/>
  <c r="C63" i="11"/>
  <c r="C67" i="11"/>
  <c r="C71" i="11"/>
  <c r="C75" i="11"/>
  <c r="C79" i="11"/>
  <c r="C83" i="11"/>
  <c r="C87" i="11"/>
  <c r="C91" i="11"/>
  <c r="C95" i="11"/>
  <c r="C99" i="11"/>
  <c r="C103" i="11"/>
  <c r="C107" i="11"/>
  <c r="C111" i="11"/>
  <c r="C115" i="11"/>
  <c r="C119" i="11"/>
  <c r="C123" i="11"/>
  <c r="C127" i="11"/>
  <c r="C131" i="11"/>
  <c r="C135" i="11"/>
  <c r="B7" i="11"/>
  <c r="D7" i="11" s="1"/>
  <c r="B11" i="11"/>
  <c r="D11" i="11" s="1"/>
  <c r="B15" i="11"/>
  <c r="D15" i="11" s="1"/>
  <c r="B19" i="11"/>
  <c r="B23" i="11"/>
  <c r="D23" i="11" s="1"/>
  <c r="B27" i="11"/>
  <c r="D27" i="11" s="1"/>
  <c r="B31" i="11"/>
  <c r="D31" i="11" s="1"/>
  <c r="B35" i="11"/>
  <c r="B39" i="11"/>
  <c r="D39" i="11" s="1"/>
  <c r="B43" i="11"/>
  <c r="D43" i="11" s="1"/>
  <c r="B47" i="11"/>
  <c r="D47" i="11" s="1"/>
  <c r="B51" i="11"/>
  <c r="B55" i="11"/>
  <c r="D55" i="11" s="1"/>
  <c r="B59" i="11"/>
  <c r="D59" i="11" s="1"/>
  <c r="B63" i="11"/>
  <c r="D63" i="11" s="1"/>
  <c r="B67" i="11"/>
  <c r="B71" i="11"/>
  <c r="D71" i="11" s="1"/>
  <c r="B75" i="11"/>
  <c r="D75" i="11" s="1"/>
  <c r="B79" i="11"/>
  <c r="D79" i="11" s="1"/>
  <c r="B83" i="11"/>
  <c r="B87" i="11"/>
  <c r="D87" i="11" s="1"/>
  <c r="B91" i="11"/>
  <c r="D91" i="11" s="1"/>
  <c r="B95" i="11"/>
  <c r="D95" i="11" s="1"/>
  <c r="B99" i="11"/>
  <c r="B103" i="11"/>
  <c r="D103" i="11" s="1"/>
  <c r="B107" i="11"/>
  <c r="D107" i="11" s="1"/>
  <c r="B111" i="11"/>
  <c r="D111" i="11" s="1"/>
  <c r="B115" i="11"/>
  <c r="B119" i="11"/>
  <c r="D119" i="11" s="1"/>
  <c r="B123" i="11"/>
  <c r="D123" i="11" s="1"/>
  <c r="B127" i="11"/>
  <c r="D127" i="11" s="1"/>
  <c r="B131" i="11"/>
  <c r="B135" i="11"/>
  <c r="D135" i="11" s="1"/>
  <c r="C110" i="11"/>
  <c r="C122" i="11"/>
  <c r="C130" i="11"/>
  <c r="C134" i="11"/>
  <c r="B10" i="11"/>
  <c r="B18" i="11"/>
  <c r="Z96" i="11"/>
  <c r="AB96" i="11" s="1"/>
  <c r="R30" i="11"/>
  <c r="T30" i="11" s="1"/>
  <c r="R94" i="11"/>
  <c r="T94" i="11" s="1"/>
  <c r="R126" i="11"/>
  <c r="T126" i="11" s="1"/>
  <c r="J17" i="11"/>
  <c r="L17" i="11" s="1"/>
  <c r="J39" i="11"/>
  <c r="L39" i="11" s="1"/>
  <c r="J60" i="11"/>
  <c r="L60" i="11" s="1"/>
  <c r="J81" i="11"/>
  <c r="L81" i="11" s="1"/>
  <c r="J103" i="11"/>
  <c r="L103" i="11" s="1"/>
  <c r="J124" i="11"/>
  <c r="L124" i="11" s="1"/>
  <c r="J135" i="11"/>
  <c r="L135" i="11" s="1"/>
  <c r="C8" i="11"/>
  <c r="C12" i="11"/>
  <c r="C16" i="11"/>
  <c r="C20" i="11"/>
  <c r="C24" i="11"/>
  <c r="C28" i="11"/>
  <c r="C32" i="11"/>
  <c r="C36" i="11"/>
  <c r="C40" i="11"/>
  <c r="C44" i="11"/>
  <c r="C48" i="11"/>
  <c r="C52" i="11"/>
  <c r="C56" i="11"/>
  <c r="C60" i="11"/>
  <c r="C64" i="11"/>
  <c r="C68" i="11"/>
  <c r="C72" i="11"/>
  <c r="C76" i="11"/>
  <c r="C80" i="11"/>
  <c r="C84" i="11"/>
  <c r="C88" i="11"/>
  <c r="C92" i="11"/>
  <c r="C96" i="11"/>
  <c r="C100" i="11"/>
  <c r="C104" i="11"/>
  <c r="C108" i="11"/>
  <c r="C112" i="11"/>
  <c r="C116" i="11"/>
  <c r="C120" i="11"/>
  <c r="C124" i="11"/>
  <c r="C128" i="11"/>
  <c r="C132" i="11"/>
  <c r="C4" i="11"/>
  <c r="B8" i="11"/>
  <c r="B12" i="11"/>
  <c r="D12" i="11" s="1"/>
  <c r="B16" i="11"/>
  <c r="D16" i="11" s="1"/>
  <c r="B20" i="11"/>
  <c r="D20" i="11" s="1"/>
  <c r="B24" i="11"/>
  <c r="B28" i="11"/>
  <c r="D28" i="11" s="1"/>
  <c r="B32" i="11"/>
  <c r="D32" i="11" s="1"/>
  <c r="B36" i="11"/>
  <c r="D36" i="11" s="1"/>
  <c r="B40" i="11"/>
  <c r="B44" i="11"/>
  <c r="D44" i="11" s="1"/>
  <c r="B48" i="11"/>
  <c r="D48" i="11" s="1"/>
  <c r="B52" i="11"/>
  <c r="D52" i="11" s="1"/>
  <c r="B56" i="11"/>
  <c r="B60" i="11"/>
  <c r="D60" i="11" s="1"/>
  <c r="B64" i="11"/>
  <c r="D64" i="11" s="1"/>
  <c r="B68" i="11"/>
  <c r="D68" i="11" s="1"/>
  <c r="B72" i="11"/>
  <c r="B76" i="11"/>
  <c r="D76" i="11" s="1"/>
  <c r="B80" i="11"/>
  <c r="D80" i="11" s="1"/>
  <c r="B84" i="11"/>
  <c r="D84" i="11" s="1"/>
  <c r="B88" i="11"/>
  <c r="B92" i="11"/>
  <c r="D92" i="11" s="1"/>
  <c r="B96" i="11"/>
  <c r="D96" i="11" s="1"/>
  <c r="B100" i="11"/>
  <c r="D100" i="11" s="1"/>
  <c r="B104" i="11"/>
  <c r="B108" i="11"/>
  <c r="D108" i="11" s="1"/>
  <c r="B112" i="11"/>
  <c r="D112" i="11" s="1"/>
  <c r="B116" i="11"/>
  <c r="D116" i="11" s="1"/>
  <c r="B120" i="11"/>
  <c r="B124" i="11"/>
  <c r="D124" i="11" s="1"/>
  <c r="B128" i="11"/>
  <c r="D128" i="11" s="1"/>
  <c r="B132" i="11"/>
  <c r="D132" i="11" s="1"/>
  <c r="B4" i="11"/>
  <c r="R62" i="11"/>
  <c r="T62" i="11" s="1"/>
  <c r="R110" i="11"/>
  <c r="T110" i="11" s="1"/>
  <c r="J28" i="11"/>
  <c r="L28" i="11" s="1"/>
  <c r="J49" i="11"/>
  <c r="L49" i="11" s="1"/>
  <c r="J71" i="11"/>
  <c r="L71" i="11" s="1"/>
  <c r="J92" i="11"/>
  <c r="L92" i="11" s="1"/>
  <c r="J113" i="11"/>
  <c r="L113" i="11" s="1"/>
  <c r="C6" i="11"/>
  <c r="C18" i="11"/>
  <c r="C22" i="11"/>
  <c r="C30" i="11"/>
  <c r="C62" i="11"/>
  <c r="C70" i="11"/>
  <c r="C78" i="11"/>
  <c r="C86" i="11"/>
  <c r="C94" i="11"/>
  <c r="C102" i="11"/>
  <c r="B26" i="11"/>
  <c r="B34" i="11"/>
  <c r="B66" i="11"/>
  <c r="B74" i="11"/>
  <c r="B82" i="11"/>
  <c r="B94" i="11"/>
  <c r="D94" i="11" s="1"/>
  <c r="B102" i="11"/>
  <c r="B106" i="11"/>
  <c r="B114" i="11"/>
  <c r="B122" i="11"/>
  <c r="D122" i="11" s="1"/>
  <c r="B130" i="11"/>
  <c r="D130" i="11" s="1"/>
  <c r="AA42" i="11"/>
  <c r="Z128" i="11"/>
  <c r="AB128" i="11" s="1"/>
  <c r="R46" i="11"/>
  <c r="T46" i="11" s="1"/>
  <c r="R102" i="11"/>
  <c r="T102" i="11" s="1"/>
  <c r="R134" i="11"/>
  <c r="T134" i="11" s="1"/>
  <c r="J23" i="11"/>
  <c r="L23" i="11" s="1"/>
  <c r="J44" i="11"/>
  <c r="L44" i="11" s="1"/>
  <c r="J65" i="11"/>
  <c r="L65" i="11" s="1"/>
  <c r="J87" i="11"/>
  <c r="L87" i="11" s="1"/>
  <c r="J108" i="11"/>
  <c r="L108" i="11" s="1"/>
  <c r="J127" i="11"/>
  <c r="L127" i="11" s="1"/>
  <c r="C5" i="11"/>
  <c r="C9" i="11"/>
  <c r="C13" i="11"/>
  <c r="C17" i="11"/>
  <c r="C21" i="11"/>
  <c r="C25" i="11"/>
  <c r="C29" i="11"/>
  <c r="C33" i="11"/>
  <c r="C37" i="11"/>
  <c r="C41" i="11"/>
  <c r="C45" i="11"/>
  <c r="C49" i="11"/>
  <c r="C53" i="11"/>
  <c r="C57" i="11"/>
  <c r="C61" i="11"/>
  <c r="C65" i="11"/>
  <c r="C69" i="11"/>
  <c r="C73" i="11"/>
  <c r="C77" i="11"/>
  <c r="C81" i="11"/>
  <c r="C85" i="11"/>
  <c r="C89" i="11"/>
  <c r="C93" i="11"/>
  <c r="C97" i="11"/>
  <c r="C101" i="11"/>
  <c r="C105" i="11"/>
  <c r="C109" i="11"/>
  <c r="C113" i="11"/>
  <c r="C117" i="11"/>
  <c r="C121" i="11"/>
  <c r="C125" i="11"/>
  <c r="C129" i="11"/>
  <c r="C133" i="11"/>
  <c r="B5" i="11"/>
  <c r="D5" i="11" s="1"/>
  <c r="B9" i="11"/>
  <c r="D9" i="11" s="1"/>
  <c r="B13" i="11"/>
  <c r="D13" i="11" s="1"/>
  <c r="B17" i="11"/>
  <c r="B21" i="11"/>
  <c r="D21" i="11" s="1"/>
  <c r="B25" i="11"/>
  <c r="D25" i="11" s="1"/>
  <c r="B29" i="11"/>
  <c r="D29" i="11" s="1"/>
  <c r="B33" i="11"/>
  <c r="B37" i="11"/>
  <c r="D37" i="11" s="1"/>
  <c r="B41" i="11"/>
  <c r="D41" i="11" s="1"/>
  <c r="B45" i="11"/>
  <c r="D45" i="11" s="1"/>
  <c r="B49" i="11"/>
  <c r="B53" i="11"/>
  <c r="D53" i="11" s="1"/>
  <c r="B57" i="11"/>
  <c r="D57" i="11" s="1"/>
  <c r="B61" i="11"/>
  <c r="D61" i="11" s="1"/>
  <c r="B65" i="11"/>
  <c r="B69" i="11"/>
  <c r="D69" i="11" s="1"/>
  <c r="B73" i="11"/>
  <c r="D73" i="11" s="1"/>
  <c r="B77" i="11"/>
  <c r="D77" i="11" s="1"/>
  <c r="B81" i="11"/>
  <c r="B85" i="11"/>
  <c r="D85" i="11" s="1"/>
  <c r="B89" i="11"/>
  <c r="D89" i="11" s="1"/>
  <c r="B93" i="11"/>
  <c r="D93" i="11" s="1"/>
  <c r="B97" i="11"/>
  <c r="B101" i="11"/>
  <c r="D101" i="11" s="1"/>
  <c r="B105" i="11"/>
  <c r="D105" i="11" s="1"/>
  <c r="B109" i="11"/>
  <c r="D109" i="11" s="1"/>
  <c r="B113" i="11"/>
  <c r="B117" i="11"/>
  <c r="D117" i="11" s="1"/>
  <c r="B121" i="11"/>
  <c r="D121" i="11" s="1"/>
  <c r="B125" i="11"/>
  <c r="D125" i="11" s="1"/>
  <c r="B129" i="11"/>
  <c r="B133" i="11"/>
  <c r="D133" i="11" s="1"/>
  <c r="AA106" i="11"/>
  <c r="AB106" i="11" s="1"/>
  <c r="J129" i="11"/>
  <c r="L129" i="11" s="1"/>
  <c r="C10" i="11"/>
  <c r="C14" i="11"/>
  <c r="C26" i="11"/>
  <c r="C34" i="11"/>
  <c r="C38" i="11"/>
  <c r="C42" i="11"/>
  <c r="C46" i="11"/>
  <c r="C50" i="11"/>
  <c r="C54" i="11"/>
  <c r="C58" i="11"/>
  <c r="C66" i="11"/>
  <c r="C74" i="11"/>
  <c r="C82" i="11"/>
  <c r="C90" i="11"/>
  <c r="C98" i="11"/>
  <c r="C106" i="11"/>
  <c r="C114" i="11"/>
  <c r="C118" i="11"/>
  <c r="C126" i="11"/>
  <c r="B6" i="11"/>
  <c r="D6" i="11" s="1"/>
  <c r="B14" i="11"/>
  <c r="B22" i="11"/>
  <c r="D22" i="11" s="1"/>
  <c r="B30" i="11"/>
  <c r="D30" i="11" s="1"/>
  <c r="B38" i="11"/>
  <c r="D38" i="11" s="1"/>
  <c r="B42" i="11"/>
  <c r="B46" i="11"/>
  <c r="B50" i="11"/>
  <c r="D50" i="11" s="1"/>
  <c r="B54" i="11"/>
  <c r="D54" i="11" s="1"/>
  <c r="B58" i="11"/>
  <c r="B62" i="11"/>
  <c r="D62" i="11" s="1"/>
  <c r="B70" i="11"/>
  <c r="D70" i="11" s="1"/>
  <c r="B78" i="11"/>
  <c r="D78" i="11" s="1"/>
  <c r="B86" i="11"/>
  <c r="D86" i="11" s="1"/>
  <c r="B90" i="11"/>
  <c r="D90" i="11" s="1"/>
  <c r="B98" i="11"/>
  <c r="D98" i="11" s="1"/>
  <c r="B110" i="11"/>
  <c r="D110" i="11" s="1"/>
  <c r="B118" i="11"/>
  <c r="B126" i="11"/>
  <c r="B134" i="11"/>
  <c r="D134" i="11" s="1"/>
  <c r="AB7" i="4"/>
  <c r="AB11" i="4"/>
  <c r="AB13" i="4"/>
  <c r="AB19" i="4"/>
  <c r="AB25" i="4"/>
  <c r="AB31" i="4"/>
  <c r="AB36" i="4"/>
  <c r="AB38" i="4"/>
  <c r="AB42" i="4"/>
  <c r="AB44" i="4"/>
  <c r="AB46" i="4"/>
  <c r="AB49" i="4"/>
  <c r="AB51" i="4"/>
  <c r="AB54" i="4"/>
  <c r="AB61" i="4"/>
  <c r="AB66" i="4"/>
  <c r="AB71" i="4"/>
  <c r="AB76" i="4"/>
  <c r="AB78" i="4"/>
  <c r="AB81" i="4"/>
  <c r="AB83" i="4"/>
  <c r="AB87" i="4"/>
  <c r="AB91" i="4"/>
  <c r="AB93" i="4"/>
  <c r="AB96" i="4"/>
  <c r="AB98" i="4"/>
  <c r="AB100" i="4"/>
  <c r="AB108" i="4"/>
  <c r="AB112" i="4"/>
  <c r="AB114" i="4"/>
  <c r="AB117" i="4"/>
  <c r="AB119" i="4"/>
  <c r="AB123" i="4"/>
  <c r="AB128" i="4"/>
  <c r="AB130" i="4"/>
  <c r="AB138" i="4"/>
  <c r="AB143" i="4"/>
  <c r="AB145" i="4"/>
  <c r="AB148" i="4"/>
  <c r="AB150" i="4"/>
  <c r="AB154" i="4"/>
  <c r="AB158" i="4"/>
  <c r="AB160" i="4"/>
  <c r="AB165" i="4"/>
  <c r="AB169" i="4"/>
  <c r="AB171" i="4"/>
  <c r="AB175" i="4"/>
  <c r="AB180" i="4"/>
  <c r="AB185" i="4"/>
  <c r="AB187" i="4"/>
  <c r="AB193" i="4"/>
  <c r="AB197" i="4"/>
  <c r="AB199" i="4"/>
  <c r="AB201" i="4"/>
  <c r="AB206" i="4"/>
  <c r="AB209" i="4"/>
  <c r="AB213" i="4"/>
  <c r="AB219" i="4"/>
  <c r="AB223" i="4"/>
  <c r="AB228" i="4"/>
  <c r="AB241" i="4"/>
  <c r="AB247" i="4"/>
  <c r="AB249" i="4"/>
  <c r="AB257" i="4"/>
  <c r="AB261" i="4"/>
  <c r="AB266" i="4"/>
  <c r="AB270" i="4"/>
  <c r="AB273" i="4"/>
  <c r="AB277" i="4"/>
  <c r="AB279" i="4"/>
  <c r="AB287" i="4"/>
  <c r="AB291" i="4"/>
  <c r="AB294" i="4"/>
  <c r="AB298" i="4"/>
  <c r="AB300" i="4"/>
  <c r="AB304" i="4"/>
  <c r="AB306" i="4"/>
  <c r="AB311" i="4"/>
  <c r="AB319" i="4"/>
  <c r="AB323" i="4"/>
  <c r="AB327" i="4"/>
  <c r="AB329" i="4"/>
  <c r="AB332" i="4"/>
  <c r="AB334" i="4"/>
  <c r="AB342" i="4"/>
  <c r="AB344" i="4"/>
  <c r="AB349" i="4"/>
  <c r="AB351" i="4"/>
  <c r="AB357" i="4"/>
  <c r="AB359" i="4"/>
  <c r="AB361" i="4"/>
  <c r="AB369" i="4"/>
  <c r="AB371" i="4"/>
  <c r="AB376" i="4"/>
  <c r="AB378" i="4"/>
  <c r="AB381" i="4"/>
  <c r="AB383" i="4"/>
  <c r="AB385" i="4"/>
  <c r="AB393" i="4"/>
  <c r="AB397" i="4"/>
  <c r="AB399" i="4"/>
  <c r="AB401" i="4"/>
  <c r="AB407" i="4"/>
  <c r="AB411" i="4"/>
  <c r="AB415" i="4"/>
  <c r="AB417" i="4"/>
  <c r="AB423" i="4"/>
  <c r="AB427" i="4"/>
  <c r="AB429" i="4"/>
  <c r="AB433" i="4"/>
  <c r="AB439" i="4"/>
  <c r="AB441" i="4"/>
  <c r="AB445" i="4"/>
  <c r="AB447" i="4"/>
  <c r="AB452" i="4"/>
  <c r="AB454" i="4"/>
  <c r="AB458" i="4"/>
  <c r="AB460" i="4"/>
  <c r="AB465" i="4"/>
  <c r="AB469" i="4"/>
  <c r="AB471" i="4"/>
  <c r="AB475" i="4"/>
  <c r="AB479" i="4"/>
  <c r="AB481" i="4"/>
  <c r="AB483" i="4"/>
  <c r="AB489" i="4"/>
  <c r="AB494" i="4"/>
  <c r="AB499" i="4"/>
  <c r="AB504" i="4"/>
  <c r="AB508" i="4"/>
  <c r="AB510" i="4"/>
  <c r="AB518" i="4"/>
  <c r="AB522" i="4"/>
  <c r="AB524" i="4"/>
  <c r="AB527" i="4"/>
  <c r="AB529" i="4"/>
  <c r="AB531" i="4"/>
  <c r="AB535" i="4"/>
  <c r="AB537" i="4"/>
  <c r="AB545" i="4"/>
  <c r="AB549" i="4"/>
  <c r="AB551" i="4"/>
  <c r="AB553" i="4"/>
  <c r="AB562" i="4"/>
  <c r="AB566" i="4"/>
  <c r="AB568" i="4"/>
  <c r="AB575" i="4"/>
  <c r="AB583" i="4"/>
  <c r="AB585" i="4"/>
  <c r="AB591" i="4"/>
  <c r="AB596" i="4"/>
  <c r="AB598" i="4"/>
  <c r="AB602" i="4"/>
  <c r="AB607" i="4"/>
  <c r="AB612" i="4"/>
  <c r="AB616" i="4"/>
  <c r="AB618" i="4"/>
  <c r="AB627" i="4"/>
  <c r="AB631" i="4"/>
  <c r="AB633" i="4"/>
  <c r="AB635" i="4"/>
  <c r="AB640" i="4"/>
  <c r="AB642" i="4"/>
  <c r="AB650" i="4"/>
  <c r="AB654" i="4"/>
  <c r="AB665" i="4"/>
  <c r="AB668" i="4"/>
  <c r="AB671" i="4"/>
  <c r="AB683" i="4"/>
  <c r="AB687" i="4"/>
  <c r="AB696" i="4"/>
  <c r="AB704" i="4"/>
  <c r="AB708" i="4"/>
  <c r="AB711" i="4"/>
  <c r="AB713" i="4"/>
  <c r="AB721" i="4"/>
  <c r="AB725" i="4"/>
  <c r="AB727" i="4"/>
  <c r="AB731" i="4"/>
  <c r="AB733" i="4"/>
  <c r="AB735" i="4"/>
  <c r="AB742" i="4"/>
  <c r="AB744" i="4"/>
  <c r="AB751" i="4"/>
  <c r="AB760" i="4"/>
  <c r="AB764" i="4"/>
  <c r="AB769" i="4"/>
  <c r="AB774" i="4"/>
  <c r="AB776" i="4"/>
  <c r="AB782" i="4"/>
  <c r="AB786" i="4"/>
  <c r="AB788" i="4"/>
  <c r="AB793" i="4"/>
  <c r="AB795" i="4"/>
  <c r="AB799" i="4"/>
  <c r="AB803" i="4"/>
  <c r="AB805" i="4"/>
  <c r="AB811" i="4"/>
  <c r="AB813" i="4"/>
  <c r="AB815" i="4"/>
  <c r="AB819" i="4"/>
  <c r="AB820" i="4"/>
  <c r="AB821" i="4"/>
  <c r="AB822" i="4"/>
  <c r="AB823" i="4"/>
  <c r="AB824" i="4"/>
  <c r="AB825" i="4"/>
  <c r="AB826" i="4"/>
  <c r="AB827" i="4"/>
  <c r="AB829" i="4"/>
  <c r="AB830" i="4"/>
  <c r="AB831" i="4"/>
  <c r="AB832" i="4"/>
  <c r="AB833" i="4"/>
  <c r="AB834" i="4"/>
  <c r="AB835" i="4"/>
  <c r="AB836" i="4"/>
  <c r="AB837" i="4"/>
  <c r="AB838" i="4"/>
  <c r="AB839" i="4"/>
  <c r="AB840" i="4"/>
  <c r="AB841" i="4"/>
  <c r="AB842" i="4"/>
  <c r="AB843" i="4"/>
  <c r="AB844" i="4"/>
  <c r="AB845" i="4"/>
  <c r="AB846" i="4"/>
  <c r="AB847" i="4"/>
  <c r="AB848" i="4"/>
  <c r="AB849" i="4"/>
  <c r="AB850" i="4"/>
  <c r="AB851" i="4"/>
  <c r="AB852" i="4"/>
  <c r="AB853" i="4"/>
  <c r="AB854" i="4"/>
  <c r="AB855" i="4"/>
  <c r="AB856" i="4"/>
  <c r="AB857" i="4"/>
  <c r="AB858" i="4"/>
  <c r="AB859" i="4"/>
  <c r="AB860" i="4"/>
  <c r="AB862" i="4"/>
  <c r="AB863" i="4"/>
  <c r="AB864" i="4"/>
  <c r="AB865" i="4"/>
  <c r="AB866" i="4"/>
  <c r="AB867" i="4"/>
  <c r="AB868" i="4"/>
  <c r="AB869" i="4"/>
  <c r="AB870" i="4"/>
  <c r="AB871" i="4"/>
  <c r="AB872" i="4"/>
  <c r="AB873" i="4"/>
  <c r="AB874" i="4"/>
  <c r="AB875" i="4"/>
  <c r="AB876" i="4"/>
  <c r="AB877" i="4"/>
  <c r="AB878" i="4"/>
  <c r="AB879" i="4"/>
  <c r="AB880" i="4"/>
  <c r="AB881" i="4"/>
  <c r="AB882" i="4"/>
  <c r="AB883" i="4"/>
  <c r="AB884" i="4"/>
  <c r="AB885" i="4"/>
  <c r="AB886" i="4"/>
  <c r="AB887" i="4"/>
  <c r="AB888" i="4"/>
  <c r="AB889" i="4"/>
  <c r="AB890" i="4"/>
  <c r="AB891" i="4"/>
  <c r="AB892" i="4"/>
  <c r="AB893" i="4"/>
  <c r="AB894" i="4"/>
  <c r="AB895" i="4"/>
  <c r="AB896" i="4"/>
  <c r="AB897" i="4"/>
  <c r="AB898" i="4"/>
  <c r="AB899" i="4"/>
  <c r="AB900" i="4"/>
  <c r="AB901" i="4"/>
  <c r="AB902" i="4"/>
  <c r="AB903" i="4"/>
  <c r="AB904" i="4"/>
  <c r="AB905" i="4"/>
  <c r="AB906" i="4"/>
  <c r="AB907" i="4"/>
  <c r="AB908" i="4"/>
  <c r="AB909" i="4"/>
  <c r="AB3" i="4"/>
  <c r="AB5" i="4"/>
  <c r="AB10" i="4"/>
  <c r="AB12" i="4"/>
  <c r="AB14" i="4"/>
  <c r="AB16" i="4"/>
  <c r="AB21" i="4"/>
  <c r="AB23" i="4"/>
  <c r="AB28" i="4"/>
  <c r="AB30" i="4"/>
  <c r="AB32" i="4"/>
  <c r="AB34" i="4"/>
  <c r="AB37" i="4"/>
  <c r="AB39" i="4"/>
  <c r="AB41" i="4"/>
  <c r="AB48" i="4"/>
  <c r="AB50" i="4"/>
  <c r="AB53" i="4"/>
  <c r="AB55" i="4"/>
  <c r="AB57" i="4"/>
  <c r="AB67" i="4"/>
  <c r="AB73" i="4"/>
  <c r="AB80" i="4"/>
  <c r="AB82" i="4"/>
  <c r="AB85" i="4"/>
  <c r="AB89" i="4"/>
  <c r="AB94" i="4"/>
  <c r="AB97" i="4"/>
  <c r="AB99" i="4"/>
  <c r="AB101" i="4"/>
  <c r="AB103" i="4"/>
  <c r="AB105" i="4"/>
  <c r="AB107" i="4"/>
  <c r="AB109" i="4"/>
  <c r="AB111" i="4"/>
  <c r="AB113" i="4"/>
  <c r="AB116" i="4"/>
  <c r="AB118" i="4"/>
  <c r="AB120" i="4"/>
  <c r="AB122" i="4"/>
  <c r="AB124" i="4"/>
  <c r="AB126" i="4"/>
  <c r="AB131" i="4"/>
  <c r="AB133" i="4"/>
  <c r="AB135" i="4"/>
  <c r="AB137" i="4"/>
  <c r="AB140" i="4"/>
  <c r="AB147" i="4"/>
  <c r="AB152" i="4"/>
  <c r="AB156" i="4"/>
  <c r="AB161" i="4"/>
  <c r="AB163" i="4"/>
  <c r="AB167" i="4"/>
  <c r="AB172" i="4"/>
  <c r="AB177" i="4"/>
  <c r="AB179" i="4"/>
  <c r="AB182" i="4"/>
  <c r="AB184" i="4"/>
  <c r="AB186" i="4"/>
  <c r="AB188" i="4"/>
  <c r="AB190" i="4"/>
  <c r="AB192" i="4"/>
  <c r="AB194" i="4"/>
  <c r="AB196" i="4"/>
  <c r="AB198" i="4"/>
  <c r="AB203" i="4"/>
  <c r="AB205" i="4"/>
  <c r="AB207" i="4"/>
  <c r="AB211" i="4"/>
  <c r="AB215" i="4"/>
  <c r="AB217" i="4"/>
  <c r="AB221" i="4"/>
  <c r="AB225" i="4"/>
  <c r="AB227" i="4"/>
  <c r="AB230" i="4"/>
  <c r="AB232" i="4"/>
  <c r="AB234" i="4"/>
  <c r="AB236" i="4"/>
  <c r="AB238" i="4"/>
  <c r="AB240" i="4"/>
  <c r="AB242" i="4"/>
  <c r="AB244" i="4"/>
  <c r="AB246" i="4"/>
  <c r="AB248" i="4"/>
  <c r="AB250" i="4"/>
  <c r="AB252" i="4"/>
  <c r="AB254" i="4"/>
  <c r="AB256" i="4"/>
  <c r="AB258" i="4"/>
  <c r="AB260" i="4"/>
  <c r="AB263" i="4"/>
  <c r="AB265" i="4"/>
  <c r="AB267" i="4"/>
  <c r="AB269" i="4"/>
  <c r="AB271" i="4"/>
  <c r="AB274" i="4"/>
  <c r="AB276" i="4"/>
  <c r="AB278" i="4"/>
  <c r="AB281" i="4"/>
  <c r="AB283" i="4"/>
  <c r="AB285" i="4"/>
  <c r="AB289" i="4"/>
  <c r="AB292" i="4"/>
  <c r="AB296" i="4"/>
  <c r="AB302" i="4"/>
  <c r="AB305" i="4"/>
  <c r="AB307" i="4"/>
  <c r="AB309" i="4"/>
  <c r="AB313" i="4"/>
  <c r="AB315" i="4"/>
  <c r="AB318" i="4"/>
  <c r="AB321" i="4"/>
  <c r="AB325" i="4"/>
  <c r="AB330" i="4"/>
  <c r="AB333" i="4"/>
  <c r="AB335" i="4"/>
  <c r="AB337" i="4"/>
  <c r="AB339" i="4"/>
  <c r="AB341" i="4"/>
  <c r="AB343" i="4"/>
  <c r="AB345" i="4"/>
  <c r="AB347" i="4"/>
  <c r="AB352" i="4"/>
  <c r="AB354" i="4"/>
  <c r="AB356" i="4"/>
  <c r="AB358" i="4"/>
  <c r="AB363" i="4"/>
  <c r="AB365" i="4"/>
  <c r="AB367" i="4"/>
  <c r="AB372" i="4"/>
  <c r="AB375" i="4"/>
  <c r="AB377" i="4"/>
  <c r="AB379" i="4"/>
  <c r="AB387" i="4"/>
  <c r="AB389" i="4"/>
  <c r="AB391" i="4"/>
  <c r="AB395" i="4"/>
  <c r="AB396" i="4"/>
  <c r="AB403" i="4"/>
  <c r="AB405" i="4"/>
  <c r="AB409" i="4"/>
  <c r="AB413" i="4"/>
  <c r="AB419" i="4"/>
  <c r="AB421" i="4"/>
  <c r="AB425" i="4"/>
  <c r="AB431" i="4"/>
  <c r="AB435" i="4"/>
  <c r="AB437" i="4"/>
  <c r="AB443" i="4"/>
  <c r="AB446" i="4"/>
  <c r="AB449" i="4"/>
  <c r="AB451" i="4"/>
  <c r="AB453" i="4"/>
  <c r="AB456" i="4"/>
  <c r="AB459" i="4"/>
  <c r="AB461" i="4"/>
  <c r="AB463" i="4"/>
  <c r="AB467" i="4"/>
  <c r="AB472" i="4"/>
  <c r="AB474" i="4"/>
  <c r="AB476" i="4"/>
  <c r="AB478" i="4"/>
  <c r="AB480" i="4"/>
  <c r="AB482" i="4"/>
  <c r="AB484" i="4"/>
  <c r="AB486" i="4"/>
  <c r="AB488" i="4"/>
  <c r="AB491" i="4"/>
  <c r="AB495" i="4"/>
  <c r="AB497" i="4"/>
  <c r="AB501" i="4"/>
  <c r="AB503" i="4"/>
  <c r="AB509" i="4"/>
  <c r="AB512" i="4"/>
  <c r="AB514" i="4"/>
  <c r="AB516" i="4"/>
  <c r="AB520" i="4"/>
  <c r="AB526" i="4"/>
  <c r="AB533" i="4"/>
  <c r="AB538" i="4"/>
  <c r="AB540" i="4"/>
  <c r="AB542" i="4"/>
  <c r="AB544" i="4"/>
  <c r="AB546" i="4"/>
  <c r="AB548" i="4"/>
  <c r="AB550" i="4"/>
  <c r="AB555" i="4"/>
  <c r="AB557" i="4"/>
  <c r="AB559" i="4"/>
  <c r="AB564" i="4"/>
  <c r="AB570" i="4"/>
  <c r="AB572" i="4"/>
  <c r="AB574" i="4"/>
  <c r="AB577" i="4"/>
  <c r="AB579" i="4"/>
  <c r="AB581" i="4"/>
  <c r="AB584" i="4"/>
  <c r="AB586" i="4"/>
  <c r="AB588" i="4"/>
  <c r="AB590" i="4"/>
  <c r="AB592" i="4"/>
  <c r="AB594" i="4"/>
  <c r="AB599" i="4"/>
  <c r="AB601" i="4"/>
  <c r="AB603" i="4"/>
  <c r="AB605" i="4"/>
  <c r="AB608" i="4"/>
  <c r="AB610" i="4"/>
  <c r="AB614" i="4"/>
  <c r="AB620" i="4"/>
  <c r="AB622" i="4"/>
  <c r="AB624" i="4"/>
  <c r="AB626" i="4"/>
  <c r="AB628" i="4"/>
  <c r="AB630" i="4"/>
  <c r="AB632" i="4"/>
  <c r="AB634" i="4"/>
  <c r="AB636" i="4"/>
  <c r="AB638" i="4"/>
  <c r="AB641" i="4"/>
  <c r="AB643" i="4"/>
  <c r="AB645" i="4"/>
  <c r="AB647" i="4"/>
  <c r="AB649" i="4"/>
  <c r="AB651" i="4"/>
  <c r="AB653" i="4"/>
  <c r="AB655" i="4"/>
  <c r="AB657" i="4"/>
  <c r="AB659" i="4"/>
  <c r="AB661" i="4"/>
  <c r="AB663" i="4"/>
  <c r="AB667" i="4"/>
  <c r="AB669" i="4"/>
  <c r="AB670" i="4"/>
  <c r="AB673" i="4"/>
  <c r="AB675" i="4"/>
  <c r="AB677" i="4"/>
  <c r="AB679" i="4"/>
  <c r="AB681" i="4"/>
  <c r="AB685" i="4"/>
  <c r="AB688" i="4"/>
  <c r="AB690" i="4"/>
  <c r="AB692" i="4"/>
  <c r="AB695" i="4"/>
  <c r="AB697" i="4"/>
  <c r="AB699" i="4"/>
  <c r="AB701" i="4"/>
  <c r="AB703" i="4"/>
  <c r="AB706" i="4"/>
  <c r="AB710" i="4"/>
  <c r="AB712" i="4"/>
  <c r="AB714" i="4"/>
  <c r="AB717" i="4"/>
  <c r="AB719" i="4"/>
  <c r="AB723" i="4"/>
  <c r="AB728" i="4"/>
  <c r="AB730" i="4"/>
  <c r="AB732" i="4"/>
  <c r="AB734" i="4"/>
  <c r="AB737" i="4"/>
  <c r="AB739" i="4"/>
  <c r="AB741" i="4"/>
  <c r="AB743" i="4"/>
  <c r="AB745" i="4"/>
  <c r="AB747" i="4"/>
  <c r="AB749" i="4"/>
  <c r="AB753" i="4"/>
  <c r="AB755" i="4"/>
  <c r="AB757" i="4"/>
  <c r="AB759" i="4"/>
  <c r="AB761" i="4"/>
  <c r="AB763" i="4"/>
  <c r="AB765" i="4"/>
  <c r="AB767" i="4"/>
  <c r="AB771" i="4"/>
  <c r="AB773" i="4"/>
  <c r="AB775" i="4"/>
  <c r="AB777" i="4"/>
  <c r="AB779" i="4"/>
  <c r="AB781" i="4"/>
  <c r="AB783" i="4"/>
  <c r="AB785" i="4"/>
  <c r="AB787" i="4"/>
  <c r="AB789" i="4"/>
  <c r="AB791" i="4"/>
  <c r="AB794" i="4"/>
  <c r="AB796" i="4"/>
  <c r="AB798" i="4"/>
  <c r="AB800" i="4"/>
  <c r="AB802" i="4"/>
  <c r="AB804" i="4"/>
  <c r="AB806" i="4"/>
  <c r="AB808" i="4"/>
  <c r="AB810" i="4"/>
  <c r="AB812" i="4"/>
  <c r="AB814" i="4"/>
  <c r="AB817" i="4"/>
  <c r="AB828" i="4"/>
  <c r="AB912" i="4"/>
  <c r="AB4" i="4"/>
  <c r="AB6" i="4"/>
  <c r="AB9" i="4"/>
  <c r="AB15" i="4"/>
  <c r="AB18" i="4"/>
  <c r="AB22" i="4"/>
  <c r="AB24" i="4"/>
  <c r="AB26" i="4"/>
  <c r="AB29" i="4"/>
  <c r="AB33" i="4"/>
  <c r="AB35" i="4"/>
  <c r="AB40" i="4"/>
  <c r="AB43" i="4"/>
  <c r="AB45" i="4"/>
  <c r="AB47" i="4"/>
  <c r="AB52" i="4"/>
  <c r="AB56" i="4"/>
  <c r="AB58" i="4"/>
  <c r="AB60" i="4"/>
  <c r="AB64" i="4"/>
  <c r="AB65" i="4"/>
  <c r="AB68" i="4"/>
  <c r="AB69" i="4"/>
  <c r="AB70" i="4"/>
  <c r="AB72" i="4"/>
  <c r="AB74" i="4"/>
  <c r="AB77" i="4"/>
  <c r="AB79" i="4"/>
  <c r="AB84" i="4"/>
  <c r="AB86" i="4"/>
  <c r="AB88" i="4"/>
  <c r="AB90" i="4"/>
  <c r="AB92" i="4"/>
  <c r="AB95" i="4"/>
  <c r="AB102" i="4"/>
  <c r="AB104" i="4"/>
  <c r="AB106" i="4"/>
  <c r="AB110" i="4"/>
  <c r="AB115" i="4"/>
  <c r="AB121" i="4"/>
  <c r="AB125" i="4"/>
  <c r="AB129" i="4"/>
  <c r="AB132" i="4"/>
  <c r="AB134" i="4"/>
  <c r="AB136" i="4"/>
  <c r="AB139" i="4"/>
  <c r="AB141" i="4"/>
  <c r="AB142" i="4"/>
  <c r="AB144" i="4"/>
  <c r="AB146" i="4"/>
  <c r="AB149" i="4"/>
  <c r="AB151" i="4"/>
  <c r="AB153" i="4"/>
  <c r="AB155" i="4"/>
  <c r="AB157" i="4"/>
  <c r="AB159" i="4"/>
  <c r="AB162" i="4"/>
  <c r="AB164" i="4"/>
  <c r="AB166" i="4"/>
  <c r="AB168" i="4"/>
  <c r="AB170" i="4"/>
  <c r="AB174" i="4"/>
  <c r="AB176" i="4"/>
  <c r="AB178" i="4"/>
  <c r="AB181" i="4"/>
  <c r="AB183" i="4"/>
  <c r="AB189" i="4"/>
  <c r="AB191" i="4"/>
  <c r="AB195" i="4"/>
  <c r="AB200" i="4"/>
  <c r="AB202" i="4"/>
  <c r="AB204" i="4"/>
  <c r="AB208" i="4"/>
  <c r="AB210" i="4"/>
  <c r="AB212" i="4"/>
  <c r="AB214" i="4"/>
  <c r="AB216" i="4"/>
  <c r="AB218" i="4"/>
  <c r="AB220" i="4"/>
  <c r="AB222" i="4"/>
  <c r="AB224" i="4"/>
  <c r="AB226" i="4"/>
  <c r="AB229" i="4"/>
  <c r="AB231" i="4"/>
  <c r="AB233" i="4"/>
  <c r="AB235" i="4"/>
  <c r="AB237" i="4"/>
  <c r="AB239" i="4"/>
  <c r="AB243" i="4"/>
  <c r="AB245" i="4"/>
  <c r="AB251" i="4"/>
  <c r="AB253" i="4"/>
  <c r="AB255" i="4"/>
  <c r="AB259" i="4"/>
  <c r="AB262" i="4"/>
  <c r="AB264" i="4"/>
  <c r="AB268" i="4"/>
  <c r="AB272" i="4"/>
  <c r="AB275" i="4"/>
  <c r="AB280" i="4"/>
  <c r="AB282" i="4"/>
  <c r="AB284" i="4"/>
  <c r="AB286" i="4"/>
  <c r="AB288" i="4"/>
  <c r="AB290" i="4"/>
  <c r="AB293" i="4"/>
  <c r="AB295" i="4"/>
  <c r="AB297" i="4"/>
  <c r="AB299" i="4"/>
  <c r="AB301" i="4"/>
  <c r="AB303" i="4"/>
  <c r="AB308" i="4"/>
  <c r="AB310" i="4"/>
  <c r="AB312" i="4"/>
  <c r="AB314" i="4"/>
  <c r="AB317" i="4"/>
  <c r="AB320" i="4"/>
  <c r="AB322" i="4"/>
  <c r="AB324" i="4"/>
  <c r="AB326" i="4"/>
  <c r="AB328" i="4"/>
  <c r="AB331" i="4"/>
  <c r="AB336" i="4"/>
  <c r="AB338" i="4"/>
  <c r="AB340" i="4"/>
  <c r="AB346" i="4"/>
  <c r="AB348" i="4"/>
  <c r="AB350" i="4"/>
  <c r="AB353" i="4"/>
  <c r="AB355" i="4"/>
  <c r="AB360" i="4"/>
  <c r="AB362" i="4"/>
  <c r="AB364" i="4"/>
  <c r="AB366" i="4"/>
  <c r="AB368" i="4"/>
  <c r="AB370" i="4"/>
  <c r="AB374" i="4"/>
  <c r="AB380" i="4"/>
  <c r="AB382" i="4"/>
  <c r="AB384" i="4"/>
  <c r="AB386" i="4"/>
  <c r="AB388" i="4"/>
  <c r="AB390" i="4"/>
  <c r="AB392" i="4"/>
  <c r="AB394" i="4"/>
  <c r="AB398" i="4"/>
  <c r="AB400" i="4"/>
  <c r="AB402" i="4"/>
  <c r="AB404" i="4"/>
  <c r="AB406" i="4"/>
  <c r="AB408" i="4"/>
  <c r="AB410" i="4"/>
  <c r="AB412" i="4"/>
  <c r="AB414" i="4"/>
  <c r="AB416" i="4"/>
  <c r="AB418" i="4"/>
  <c r="AB420" i="4"/>
  <c r="AB422" i="4"/>
  <c r="AB424" i="4"/>
  <c r="AB426" i="4"/>
  <c r="AB428" i="4"/>
  <c r="AB430" i="4"/>
  <c r="AB432" i="4"/>
  <c r="AB434" i="4"/>
  <c r="AB436" i="4"/>
  <c r="AB438" i="4"/>
  <c r="AB440" i="4"/>
  <c r="AB442" i="4"/>
  <c r="AB444" i="4"/>
  <c r="AB448" i="4"/>
  <c r="AB450" i="4"/>
  <c r="AB455" i="4"/>
  <c r="AB457" i="4"/>
  <c r="AB462" i="4"/>
  <c r="AB464" i="4"/>
  <c r="AB466" i="4"/>
  <c r="AB468" i="4"/>
  <c r="AB470" i="4"/>
  <c r="AB473" i="4"/>
  <c r="AB477" i="4"/>
  <c r="AB487" i="4"/>
  <c r="AB490" i="4"/>
  <c r="AB492" i="4"/>
  <c r="AB496" i="4"/>
  <c r="AB498" i="4"/>
  <c r="AB500" i="4"/>
  <c r="AB502" i="4"/>
  <c r="AB505" i="4"/>
  <c r="AB507" i="4"/>
  <c r="AB511" i="4"/>
  <c r="AB513" i="4"/>
  <c r="AB515" i="4"/>
  <c r="AB517" i="4"/>
  <c r="AB519" i="4"/>
  <c r="AB521" i="4"/>
  <c r="AB523" i="4"/>
  <c r="AB525" i="4"/>
  <c r="AB528" i="4"/>
  <c r="AB530" i="4"/>
  <c r="AB532" i="4"/>
  <c r="AB534" i="4"/>
  <c r="AB536" i="4"/>
  <c r="AB539" i="4"/>
  <c r="AB541" i="4"/>
  <c r="AB543" i="4"/>
  <c r="AB547" i="4"/>
  <c r="AB552" i="4"/>
  <c r="AB554" i="4"/>
  <c r="AB556" i="4"/>
  <c r="AB558" i="4"/>
  <c r="AB560" i="4"/>
  <c r="AB561" i="4"/>
  <c r="AB563" i="4"/>
  <c r="AB565" i="4"/>
  <c r="AB567" i="4"/>
  <c r="AB569" i="4"/>
  <c r="AB571" i="4"/>
  <c r="AB573" i="4"/>
  <c r="AB576" i="4"/>
  <c r="AB578" i="4"/>
  <c r="AB580" i="4"/>
  <c r="AB582" i="4"/>
  <c r="AB587" i="4"/>
  <c r="AB589" i="4"/>
  <c r="AB593" i="4"/>
  <c r="AB595" i="4"/>
  <c r="AB597" i="4"/>
  <c r="AB600" i="4"/>
  <c r="AB604" i="4"/>
  <c r="AB606" i="4"/>
  <c r="AB609" i="4"/>
  <c r="AB611" i="4"/>
  <c r="AB613" i="4"/>
  <c r="AB615" i="4"/>
  <c r="AB617" i="4"/>
  <c r="AB619" i="4"/>
  <c r="AB621" i="4"/>
  <c r="AB623" i="4"/>
  <c r="AB625" i="4"/>
  <c r="AB629" i="4"/>
  <c r="AB637" i="4"/>
  <c r="AB639" i="4"/>
  <c r="AB644" i="4"/>
  <c r="AB646" i="4"/>
  <c r="AB648" i="4"/>
  <c r="AB652" i="4"/>
  <c r="AB656" i="4"/>
  <c r="AB658" i="4"/>
  <c r="AB660" i="4"/>
  <c r="AB662" i="4"/>
  <c r="AB664" i="4"/>
  <c r="AB666" i="4"/>
  <c r="AB672" i="4"/>
  <c r="AB674" i="4"/>
  <c r="AB676" i="4"/>
  <c r="AB678" i="4"/>
  <c r="AB680" i="4"/>
  <c r="AB682" i="4"/>
  <c r="AB684" i="4"/>
  <c r="AB686" i="4"/>
  <c r="AB689" i="4"/>
  <c r="AB691" i="4"/>
  <c r="AB694" i="4"/>
  <c r="AB698" i="4"/>
  <c r="AB700" i="4"/>
  <c r="AB702" i="4"/>
  <c r="AB705" i="4"/>
  <c r="AB707" i="4"/>
  <c r="AB709" i="4"/>
  <c r="AB716" i="4"/>
  <c r="AB718" i="4"/>
  <c r="AB720" i="4"/>
  <c r="AB722" i="4"/>
  <c r="AB724" i="4"/>
  <c r="AB726" i="4"/>
  <c r="AB729" i="4"/>
  <c r="AB736" i="4"/>
  <c r="AB738" i="4"/>
  <c r="AB740" i="4"/>
  <c r="AB746" i="4"/>
  <c r="AB748" i="4"/>
  <c r="AB750" i="4"/>
  <c r="AB752" i="4"/>
  <c r="AB754" i="4"/>
  <c r="AB756" i="4"/>
  <c r="AB758" i="4"/>
  <c r="AB766" i="4"/>
  <c r="AB768" i="4"/>
  <c r="AB770" i="4"/>
  <c r="AB772" i="4"/>
  <c r="AB778" i="4"/>
  <c r="AB780" i="4"/>
  <c r="AB784" i="4"/>
  <c r="AB790" i="4"/>
  <c r="AB792" i="4"/>
  <c r="AB797" i="4"/>
  <c r="AB801" i="4"/>
  <c r="AB807" i="4"/>
  <c r="AB809" i="4"/>
  <c r="AB816" i="4"/>
  <c r="AB818" i="4"/>
  <c r="AB910" i="4"/>
  <c r="AB911" i="4"/>
  <c r="AB916" i="4"/>
  <c r="AB918" i="4"/>
  <c r="AB920" i="4"/>
  <c r="AB926" i="4"/>
  <c r="AB929" i="4"/>
  <c r="AB933" i="4"/>
  <c r="AB935" i="4"/>
  <c r="AB941" i="4"/>
  <c r="AB943" i="4"/>
  <c r="AB954" i="4"/>
  <c r="AB962" i="4"/>
  <c r="AB964" i="4"/>
  <c r="AB966" i="4"/>
  <c r="AB968" i="4"/>
  <c r="AB973" i="4"/>
  <c r="AB976" i="4"/>
  <c r="AB978" i="4"/>
  <c r="AB985" i="4"/>
  <c r="AB987" i="4"/>
  <c r="AB992" i="4"/>
  <c r="AB995" i="4"/>
  <c r="AB997" i="4"/>
  <c r="AB999" i="4"/>
  <c r="AB1007" i="4"/>
  <c r="AB1015" i="4"/>
  <c r="AB1025" i="4"/>
  <c r="AB1028" i="4"/>
  <c r="AB1030" i="4"/>
  <c r="AB1032" i="4"/>
  <c r="AB1034" i="4"/>
  <c r="AB1041" i="4"/>
  <c r="AB1045" i="4"/>
  <c r="AB1049" i="4"/>
  <c r="AB1051" i="4"/>
  <c r="AB1055" i="4"/>
  <c r="AB1057" i="4"/>
  <c r="AB1059" i="4"/>
  <c r="AB1063" i="4"/>
  <c r="AB1065" i="4"/>
  <c r="AB1069" i="4"/>
  <c r="AB1071" i="4"/>
  <c r="AB1077" i="4"/>
  <c r="AB1081" i="4"/>
  <c r="AB1083" i="4"/>
  <c r="AB1088" i="4"/>
  <c r="AB1092" i="4"/>
  <c r="AB1095" i="4"/>
  <c r="AB1097" i="4"/>
  <c r="AB1104" i="4"/>
  <c r="AB1108" i="4"/>
  <c r="AB1110" i="4"/>
  <c r="AB1117" i="4"/>
  <c r="AB1120" i="4"/>
  <c r="AB1122" i="4"/>
  <c r="AB1126" i="4"/>
  <c r="AB1128" i="4"/>
  <c r="AB1130" i="4"/>
  <c r="AB1132" i="4"/>
  <c r="AB1136" i="4"/>
  <c r="AB1140" i="4"/>
  <c r="AB1142" i="4"/>
  <c r="AB1146" i="4"/>
  <c r="AB1148" i="4"/>
  <c r="AB1151" i="4"/>
  <c r="AB1153" i="4"/>
  <c r="AB1156" i="4"/>
  <c r="AB1159" i="4"/>
  <c r="AB1161" i="4"/>
  <c r="AB1165" i="4"/>
  <c r="AB1168" i="4"/>
  <c r="AB1170" i="4"/>
  <c r="AB1177" i="4"/>
  <c r="AB1182" i="4"/>
  <c r="AB1184" i="4"/>
  <c r="AB1189" i="4"/>
  <c r="AB1197" i="4"/>
  <c r="AB1204" i="4"/>
  <c r="AB1210" i="4"/>
  <c r="AB1214" i="4"/>
  <c r="AB1216" i="4"/>
  <c r="AB1219" i="4"/>
  <c r="AB1223" i="4"/>
  <c r="AB1227" i="4"/>
  <c r="AB1231" i="4"/>
  <c r="AB1235" i="4"/>
  <c r="AB1237" i="4"/>
  <c r="AB1242" i="4"/>
  <c r="AB1246" i="4"/>
  <c r="AB1248" i="4"/>
  <c r="AB1252" i="4"/>
  <c r="AB1254" i="4"/>
  <c r="AB1258" i="4"/>
  <c r="AB1263" i="4"/>
  <c r="AB1269" i="4"/>
  <c r="AB1271" i="4"/>
  <c r="AB1292" i="4"/>
  <c r="AB1295" i="4"/>
  <c r="AB1300" i="4"/>
  <c r="AB1302" i="4"/>
  <c r="AB1310" i="4"/>
  <c r="AB1312" i="4"/>
  <c r="AB1314" i="4"/>
  <c r="AB1318" i="4"/>
  <c r="AB1320" i="4"/>
  <c r="AB1331" i="4"/>
  <c r="AB1335" i="4"/>
  <c r="AB1337" i="4"/>
  <c r="AB1347" i="4"/>
  <c r="AB1355" i="4"/>
  <c r="AB1360" i="4"/>
  <c r="AB1362" i="4"/>
  <c r="AB1367" i="4"/>
  <c r="AB1376" i="4"/>
  <c r="AB1379" i="4"/>
  <c r="AB1381" i="4"/>
  <c r="AB1393" i="4"/>
  <c r="AB1396" i="4"/>
  <c r="AB1398" i="4"/>
  <c r="AB1400" i="4"/>
  <c r="AB1408" i="4"/>
  <c r="AB1413" i="4"/>
  <c r="AB1415" i="4"/>
  <c r="AB1427" i="4"/>
  <c r="AB1436" i="4"/>
  <c r="AB1440" i="4"/>
  <c r="AB1442" i="4"/>
  <c r="AB1446" i="4"/>
  <c r="AB1448" i="4"/>
  <c r="AB1454" i="4"/>
  <c r="AB1456" i="4"/>
  <c r="AB1460" i="4"/>
  <c r="AB1464" i="4"/>
  <c r="AB1476" i="4"/>
  <c r="AB1488" i="4"/>
  <c r="AB1492" i="4"/>
  <c r="AB1496" i="4"/>
  <c r="AB1500" i="4"/>
  <c r="AB1504" i="4"/>
  <c r="AB1506" i="4"/>
  <c r="AB1508" i="4"/>
  <c r="AB1510" i="4"/>
  <c r="AB1519" i="4"/>
  <c r="AB1523" i="4"/>
  <c r="AB1525" i="4"/>
  <c r="AB1529" i="4"/>
  <c r="AB1531" i="4"/>
  <c r="AB1535" i="4"/>
  <c r="AB1537" i="4"/>
  <c r="AB1546" i="4"/>
  <c r="AB1551" i="4"/>
  <c r="AB1558" i="4"/>
  <c r="AB1560" i="4"/>
  <c r="AB1567" i="4"/>
  <c r="AB1572" i="4"/>
  <c r="AB1582" i="4"/>
  <c r="AB1588" i="4"/>
  <c r="AB1593" i="4"/>
  <c r="AB1602" i="4"/>
  <c r="AB1604" i="4"/>
  <c r="AB1612" i="4"/>
  <c r="AB1619" i="4"/>
  <c r="AB1621" i="4"/>
  <c r="AB1627" i="4"/>
  <c r="AB1633" i="4"/>
  <c r="AB1637" i="4"/>
  <c r="AB1643" i="4"/>
  <c r="AB1649" i="4"/>
  <c r="AB1656" i="4"/>
  <c r="AB1658" i="4"/>
  <c r="AB1662" i="4"/>
  <c r="AB1665" i="4"/>
  <c r="AB1671" i="4"/>
  <c r="AB1679" i="4"/>
  <c r="AB1682" i="4"/>
  <c r="AB1690" i="4"/>
  <c r="AB1696" i="4"/>
  <c r="AB1699" i="4"/>
  <c r="AB1701" i="4"/>
  <c r="AB1703" i="4"/>
  <c r="AB1705" i="4"/>
  <c r="AB1709" i="4"/>
  <c r="AB1711" i="4"/>
  <c r="AB1713" i="4"/>
  <c r="AB1717" i="4"/>
  <c r="AB1719" i="4"/>
  <c r="AB1723" i="4"/>
  <c r="AB1737" i="4"/>
  <c r="AB1741" i="4"/>
  <c r="AB1743" i="4"/>
  <c r="AB1750" i="4"/>
  <c r="AB1757" i="4"/>
  <c r="AB1759" i="4"/>
  <c r="AB1763" i="4"/>
  <c r="AB1768" i="4"/>
  <c r="AB1770" i="4"/>
  <c r="AB1772" i="4"/>
  <c r="AB1776" i="4"/>
  <c r="AB1784" i="4"/>
  <c r="AB1786" i="4"/>
  <c r="AB1796" i="4"/>
  <c r="AB1798" i="4"/>
  <c r="AB1799" i="4"/>
  <c r="AB1800" i="4"/>
  <c r="AB1801" i="4"/>
  <c r="AB1802" i="4"/>
  <c r="AB1803" i="4"/>
  <c r="AB1804" i="4"/>
  <c r="AB1805" i="4"/>
  <c r="AB1806" i="4"/>
  <c r="AB1807" i="4"/>
  <c r="AB1809" i="4"/>
  <c r="AB1810" i="4"/>
  <c r="AB1811" i="4"/>
  <c r="AB1812" i="4"/>
  <c r="AB1813" i="4"/>
  <c r="AB1814" i="4"/>
  <c r="AB1815" i="4"/>
  <c r="AB1816" i="4"/>
  <c r="AB1817" i="4"/>
  <c r="AB1818" i="4"/>
  <c r="AB1819" i="4"/>
  <c r="AB1820" i="4"/>
  <c r="AB1821" i="4"/>
  <c r="AB1823" i="4"/>
  <c r="AB1824" i="4"/>
  <c r="AB1825" i="4"/>
  <c r="AB1826" i="4"/>
  <c r="AB1827" i="4"/>
  <c r="AB1828" i="4"/>
  <c r="AB1829" i="4"/>
  <c r="AB1830" i="4"/>
  <c r="AB1831" i="4"/>
  <c r="AB1832" i="4"/>
  <c r="AB1833" i="4"/>
  <c r="AB1834" i="4"/>
  <c r="AB1835" i="4"/>
  <c r="AB1836" i="4"/>
  <c r="AB1837" i="4"/>
  <c r="AB1838" i="4"/>
  <c r="AB1839" i="4"/>
  <c r="AB1840" i="4"/>
  <c r="AB1841" i="4"/>
  <c r="AB1842" i="4"/>
  <c r="AB1843" i="4"/>
  <c r="AB1844" i="4"/>
  <c r="AB1845" i="4"/>
  <c r="AB1846" i="4"/>
  <c r="AB1847" i="4"/>
  <c r="AB1848" i="4"/>
  <c r="AB1849" i="4"/>
  <c r="AB1850" i="4"/>
  <c r="AB1851" i="4"/>
  <c r="AB1852" i="4"/>
  <c r="AB1853" i="4"/>
  <c r="AB1854" i="4"/>
  <c r="AB1855" i="4"/>
  <c r="AB1856" i="4"/>
  <c r="AB1857" i="4"/>
  <c r="AB1858" i="4"/>
  <c r="AB1859" i="4"/>
  <c r="AB1861" i="4"/>
  <c r="AB1862" i="4"/>
  <c r="AB1863" i="4"/>
  <c r="AB1864" i="4"/>
  <c r="AB1865" i="4"/>
  <c r="AB1866" i="4"/>
  <c r="AB1867" i="4"/>
  <c r="AB1868" i="4"/>
  <c r="AB1869" i="4"/>
  <c r="AB1870" i="4"/>
  <c r="AB1871" i="4"/>
  <c r="AB1872" i="4"/>
  <c r="AB1873" i="4"/>
  <c r="AB1874" i="4"/>
  <c r="AB1875" i="4"/>
  <c r="AB1876" i="4"/>
  <c r="AB1877" i="4"/>
  <c r="AB1878" i="4"/>
  <c r="AB1879" i="4"/>
  <c r="AB1880" i="4"/>
  <c r="AB1881" i="4"/>
  <c r="AB1882" i="4"/>
  <c r="AB1883" i="4"/>
  <c r="AB1885" i="4"/>
  <c r="AB1886" i="4"/>
  <c r="AB1887" i="4"/>
  <c r="AB1888" i="4"/>
  <c r="AB1889" i="4"/>
  <c r="AB1890" i="4"/>
  <c r="AB1891" i="4"/>
  <c r="AB1892" i="4"/>
  <c r="AB1893" i="4"/>
  <c r="AB1894" i="4"/>
  <c r="AB1895" i="4"/>
  <c r="AB1896" i="4"/>
  <c r="AB1897" i="4"/>
  <c r="AB1898" i="4"/>
  <c r="AB1899" i="4"/>
  <c r="AB1900" i="4"/>
  <c r="AB1901" i="4"/>
  <c r="AB914" i="4"/>
  <c r="AB922" i="4"/>
  <c r="AB924" i="4"/>
  <c r="AB927" i="4"/>
  <c r="AB931" i="4"/>
  <c r="AB934" i="4"/>
  <c r="AB936" i="4"/>
  <c r="AB938" i="4"/>
  <c r="AB940" i="4"/>
  <c r="AB942" i="4"/>
  <c r="AB944" i="4"/>
  <c r="AB946" i="4"/>
  <c r="AB948" i="4"/>
  <c r="AB949" i="4"/>
  <c r="AB951" i="4"/>
  <c r="AB953" i="4"/>
  <c r="AB955" i="4"/>
  <c r="AB957" i="4"/>
  <c r="AB959" i="4"/>
  <c r="AB965" i="4"/>
  <c r="AB970" i="4"/>
  <c r="AB972" i="4"/>
  <c r="AB975" i="4"/>
  <c r="AB980" i="4"/>
  <c r="AB982" i="4"/>
  <c r="AB984" i="4"/>
  <c r="AB986" i="4"/>
  <c r="AB989" i="4"/>
  <c r="AB991" i="4"/>
  <c r="AB993" i="4"/>
  <c r="AB994" i="4"/>
  <c r="AB1001" i="4"/>
  <c r="AB1003" i="4"/>
  <c r="AB1005" i="4"/>
  <c r="AB1009" i="4"/>
  <c r="AB1011" i="4"/>
  <c r="AB1013" i="4"/>
  <c r="AB1017" i="4"/>
  <c r="AB1019" i="4"/>
  <c r="AB1021" i="4"/>
  <c r="AB1023" i="4"/>
  <c r="AB1027" i="4"/>
  <c r="AB1029" i="4"/>
  <c r="AB1031" i="4"/>
  <c r="AB1033" i="4"/>
  <c r="AB1035" i="4"/>
  <c r="AB1037" i="4"/>
  <c r="AB1039" i="4"/>
  <c r="AB1042" i="4"/>
  <c r="AB1044" i="4"/>
  <c r="AB1046" i="4"/>
  <c r="AB1048" i="4"/>
  <c r="AB1050" i="4"/>
  <c r="AB1052" i="4"/>
  <c r="AB1054" i="4"/>
  <c r="AB1056" i="4"/>
  <c r="AB1058" i="4"/>
  <c r="AB1060" i="4"/>
  <c r="AB1062" i="4"/>
  <c r="AB1064" i="4"/>
  <c r="AB1066" i="4"/>
  <c r="AB1068" i="4"/>
  <c r="AB1070" i="4"/>
  <c r="AB1073" i="4"/>
  <c r="AB1075" i="4"/>
  <c r="AB1078" i="4"/>
  <c r="AB1080" i="4"/>
  <c r="AB1082" i="4"/>
  <c r="AB1084" i="4"/>
  <c r="AB1086" i="4"/>
  <c r="AB1091" i="4"/>
  <c r="AB1093" i="4"/>
  <c r="AB1098" i="4"/>
  <c r="AB1100" i="4"/>
  <c r="AB1102" i="4"/>
  <c r="AB1105" i="4"/>
  <c r="AB1107" i="4"/>
  <c r="AB1112" i="4"/>
  <c r="AB1114" i="4"/>
  <c r="AB1116" i="4"/>
  <c r="AB1118" i="4"/>
  <c r="AB1121" i="4"/>
  <c r="AB1123" i="4"/>
  <c r="AB1125" i="4"/>
  <c r="AB1127" i="4"/>
  <c r="AB1133" i="4"/>
  <c r="AB1135" i="4"/>
  <c r="AB1137" i="4"/>
  <c r="AB1139" i="4"/>
  <c r="AB1141" i="4"/>
  <c r="AB1145" i="4"/>
  <c r="AB1147" i="4"/>
  <c r="AB1150" i="4"/>
  <c r="AB1154" i="4"/>
  <c r="AB1157" i="4"/>
  <c r="AB1160" i="4"/>
  <c r="AB1167" i="4"/>
  <c r="AB1172" i="4"/>
  <c r="AB1174" i="4"/>
  <c r="AB1176" i="4"/>
  <c r="AB1178" i="4"/>
  <c r="AB1180" i="4"/>
  <c r="AB1185" i="4"/>
  <c r="AB1187" i="4"/>
  <c r="AB1191" i="4"/>
  <c r="AB1193" i="4"/>
  <c r="AB1195" i="4"/>
  <c r="AB1201" i="4"/>
  <c r="AB1203" i="4"/>
  <c r="AB1205" i="4"/>
  <c r="AB1206" i="4"/>
  <c r="AB1208" i="4"/>
  <c r="AB1211" i="4"/>
  <c r="AB1213" i="4"/>
  <c r="AB1215" i="4"/>
  <c r="AB1217" i="4"/>
  <c r="AB1221" i="4"/>
  <c r="AB1224" i="4"/>
  <c r="AB1226" i="4"/>
  <c r="AB1229" i="4"/>
  <c r="AB1233" i="4"/>
  <c r="AB1236" i="4"/>
  <c r="AB1239" i="4"/>
  <c r="AB1241" i="4"/>
  <c r="AB1243" i="4"/>
  <c r="AB1245" i="4"/>
  <c r="AB1247" i="4"/>
  <c r="AB1249" i="4"/>
  <c r="AB1251" i="4"/>
  <c r="AB1253" i="4"/>
  <c r="AB1255" i="4"/>
  <c r="AB1257" i="4"/>
  <c r="AB1259" i="4"/>
  <c r="AB1261" i="4"/>
  <c r="AB1265" i="4"/>
  <c r="AB1267" i="4"/>
  <c r="AB1273" i="4"/>
  <c r="AB1275" i="4"/>
  <c r="AB1277" i="4"/>
  <c r="AB1279" i="4"/>
  <c r="AB1281" i="4"/>
  <c r="AB1283" i="4"/>
  <c r="AB1285" i="4"/>
  <c r="AB1287" i="4"/>
  <c r="AB1289" i="4"/>
  <c r="AB1291" i="4"/>
  <c r="AB1293" i="4"/>
  <c r="AB1297" i="4"/>
  <c r="AB1299" i="4"/>
  <c r="AB1301" i="4"/>
  <c r="AB1304" i="4"/>
  <c r="AB1306" i="4"/>
  <c r="AB1308" i="4"/>
  <c r="AB1316" i="4"/>
  <c r="AB1321" i="4"/>
  <c r="AB1323" i="4"/>
  <c r="AB1325" i="4"/>
  <c r="AB1327" i="4"/>
  <c r="AB1329" i="4"/>
  <c r="AB1333" i="4"/>
  <c r="AB1338" i="4"/>
  <c r="AB1340" i="4"/>
  <c r="AB1342" i="4"/>
  <c r="AB1344" i="4"/>
  <c r="AB1346" i="4"/>
  <c r="AB1348" i="4"/>
  <c r="AB1350" i="4"/>
  <c r="AB1352" i="4"/>
  <c r="AB1354" i="4"/>
  <c r="AB1356" i="4"/>
  <c r="AB1358" i="4"/>
  <c r="AB1361" i="4"/>
  <c r="AB1363" i="4"/>
  <c r="AB1365" i="4"/>
  <c r="AB1368" i="4"/>
  <c r="AB1370" i="4"/>
  <c r="AB1372" i="4"/>
  <c r="AB1374" i="4"/>
  <c r="AB1378" i="4"/>
  <c r="AB1380" i="4"/>
  <c r="AB1382" i="4"/>
  <c r="AB1384" i="4"/>
  <c r="AB1386" i="4"/>
  <c r="AB1388" i="4"/>
  <c r="AB1390" i="4"/>
  <c r="AB1392" i="4"/>
  <c r="AB1394" i="4"/>
  <c r="AB1402" i="4"/>
  <c r="AB1404" i="4"/>
  <c r="AB1406" i="4"/>
  <c r="AB1409" i="4"/>
  <c r="AB1410" i="4"/>
  <c r="AB1412" i="4"/>
  <c r="AB1414" i="4"/>
  <c r="AB1416" i="4"/>
  <c r="AB1418" i="4"/>
  <c r="AB1420" i="4"/>
  <c r="AB1422" i="4"/>
  <c r="AB1424" i="4"/>
  <c r="AB1426" i="4"/>
  <c r="AB1428" i="4"/>
  <c r="AB1430" i="4"/>
  <c r="AB1432" i="4"/>
  <c r="AB1434" i="4"/>
  <c r="AB1438" i="4"/>
  <c r="AB1443" i="4"/>
  <c r="AB1445" i="4"/>
  <c r="AB1447" i="4"/>
  <c r="AB1449" i="4"/>
  <c r="AB1451" i="4"/>
  <c r="AB1453" i="4"/>
  <c r="AB1455" i="4"/>
  <c r="AB1458" i="4"/>
  <c r="AB1462" i="4"/>
  <c r="AB1466" i="4"/>
  <c r="AB1468" i="4"/>
  <c r="AB1470" i="4"/>
  <c r="AB1472" i="4"/>
  <c r="AB1474" i="4"/>
  <c r="AB1478" i="4"/>
  <c r="AB1480" i="4"/>
  <c r="AB1482" i="4"/>
  <c r="AB1484" i="4"/>
  <c r="AB1486" i="4"/>
  <c r="AB1490" i="4"/>
  <c r="AB1494" i="4"/>
  <c r="AB1498" i="4"/>
  <c r="AB1502" i="4"/>
  <c r="AB1505" i="4"/>
  <c r="AB1509" i="4"/>
  <c r="AB1511" i="4"/>
  <c r="AB1512" i="4"/>
  <c r="AB1516" i="4"/>
  <c r="AB1518" i="4"/>
  <c r="AB1521" i="4"/>
  <c r="AB1527" i="4"/>
  <c r="AB1532" i="4"/>
  <c r="AB1534" i="4"/>
  <c r="AB1536" i="4"/>
  <c r="AB1538" i="4"/>
  <c r="AB1540" i="4"/>
  <c r="AB1542" i="4"/>
  <c r="AB1544" i="4"/>
  <c r="AB1548" i="4"/>
  <c r="AB1550" i="4"/>
  <c r="AB1552" i="4"/>
  <c r="AB1554" i="4"/>
  <c r="AB1556" i="4"/>
  <c r="AB1562" i="4"/>
  <c r="AB1564" i="4"/>
  <c r="AB1566" i="4"/>
  <c r="AB1568" i="4"/>
  <c r="AB1570" i="4"/>
  <c r="AB1573" i="4"/>
  <c r="AB1575" i="4"/>
  <c r="AB1577" i="4"/>
  <c r="AB1579" i="4"/>
  <c r="AB1581" i="4"/>
  <c r="AB1583" i="4"/>
  <c r="AB1585" i="4"/>
  <c r="AB1587" i="4"/>
  <c r="AB1589" i="4"/>
  <c r="AB1591" i="4"/>
  <c r="AB1597" i="4"/>
  <c r="AB1599" i="4"/>
  <c r="AB1601" i="4"/>
  <c r="AB1606" i="4"/>
  <c r="AB1608" i="4"/>
  <c r="AB1610" i="4"/>
  <c r="AB1614" i="4"/>
  <c r="AB1616" i="4"/>
  <c r="AB1618" i="4"/>
  <c r="AB1620" i="4"/>
  <c r="AB1622" i="4"/>
  <c r="AB1624" i="4"/>
  <c r="AB1626" i="4"/>
  <c r="AB1628" i="4"/>
  <c r="AB1630" i="4"/>
  <c r="AB1632" i="4"/>
  <c r="AB1634" i="4"/>
  <c r="AB1636" i="4"/>
  <c r="AB1638" i="4"/>
  <c r="AB1640" i="4"/>
  <c r="AB1642" i="4"/>
  <c r="AB1644" i="4"/>
  <c r="AB1646" i="4"/>
  <c r="AB1648" i="4"/>
  <c r="AB1650" i="4"/>
  <c r="AB1652" i="4"/>
  <c r="AB1654" i="4"/>
  <c r="AB1660" i="4"/>
  <c r="AB1663" i="4"/>
  <c r="AB1667" i="4"/>
  <c r="AB1669" i="4"/>
  <c r="AB1673" i="4"/>
  <c r="AB1675" i="4"/>
  <c r="AB1677" i="4"/>
  <c r="AB1681" i="4"/>
  <c r="AB1683" i="4"/>
  <c r="AB1685" i="4"/>
  <c r="AB1687" i="4"/>
  <c r="AB1689" i="4"/>
  <c r="AB1691" i="4"/>
  <c r="AB1693" i="4"/>
  <c r="AB1695" i="4"/>
  <c r="AB1697" i="4"/>
  <c r="AB1707" i="4"/>
  <c r="AB1712" i="4"/>
  <c r="AB1714" i="4"/>
  <c r="AB1716" i="4"/>
  <c r="AB1718" i="4"/>
  <c r="AB1720" i="4"/>
  <c r="AB1722" i="4"/>
  <c r="AB1724" i="4"/>
  <c r="AB1726" i="4"/>
  <c r="AB1728" i="4"/>
  <c r="AB1730" i="4"/>
  <c r="AB1732" i="4"/>
  <c r="AB1734" i="4"/>
  <c r="AB1736" i="4"/>
  <c r="AB1739" i="4"/>
  <c r="AB1745" i="4"/>
  <c r="AB1747" i="4"/>
  <c r="AB1749" i="4"/>
  <c r="AB1751" i="4"/>
  <c r="AB1753" i="4"/>
  <c r="AB1755" i="4"/>
  <c r="AB1761" i="4"/>
  <c r="AB1765" i="4"/>
  <c r="AB1767" i="4"/>
  <c r="AB1769" i="4"/>
  <c r="AB1774" i="4"/>
  <c r="AB1778" i="4"/>
  <c r="AB1781" i="4"/>
  <c r="AB1783" i="4"/>
  <c r="AB1785" i="4"/>
  <c r="AB1787" i="4"/>
  <c r="AB1789" i="4"/>
  <c r="AB1795" i="4"/>
  <c r="AB1808" i="4"/>
  <c r="AB1902" i="4"/>
  <c r="AB913" i="4"/>
  <c r="AB915" i="4"/>
  <c r="AB917" i="4"/>
  <c r="AB919" i="4"/>
  <c r="AB921" i="4"/>
  <c r="AB923" i="4"/>
  <c r="AB925" i="4"/>
  <c r="AB928" i="4"/>
  <c r="AB930" i="4"/>
  <c r="AB932" i="4"/>
  <c r="AB937" i="4"/>
  <c r="AB939" i="4"/>
  <c r="AB945" i="4"/>
  <c r="AB950" i="4"/>
  <c r="AB952" i="4"/>
  <c r="AB956" i="4"/>
  <c r="AB958" i="4"/>
  <c r="AB960" i="4"/>
  <c r="AB961" i="4"/>
  <c r="AB963" i="4"/>
  <c r="AB967" i="4"/>
  <c r="AB969" i="4"/>
  <c r="AB971" i="4"/>
  <c r="AB974" i="4"/>
  <c r="AB977" i="4"/>
  <c r="AB979" i="4"/>
  <c r="AB981" i="4"/>
  <c r="AB983" i="4"/>
  <c r="AB988" i="4"/>
  <c r="AB990" i="4"/>
  <c r="AB996" i="4"/>
  <c r="AB998" i="4"/>
  <c r="AB1000" i="4"/>
  <c r="AB1002" i="4"/>
  <c r="AB1004" i="4"/>
  <c r="AB1006" i="4"/>
  <c r="AB1008" i="4"/>
  <c r="AB1010" i="4"/>
  <c r="AB1012" i="4"/>
  <c r="AB1014" i="4"/>
  <c r="AB1016" i="4"/>
  <c r="AB1018" i="4"/>
  <c r="AB1020" i="4"/>
  <c r="AB1022" i="4"/>
  <c r="AB1024" i="4"/>
  <c r="AB1026" i="4"/>
  <c r="AB1036" i="4"/>
  <c r="AB1038" i="4"/>
  <c r="AB1040" i="4"/>
  <c r="AB1043" i="4"/>
  <c r="AB1047" i="4"/>
  <c r="AB1053" i="4"/>
  <c r="AB1061" i="4"/>
  <c r="AB1072" i="4"/>
  <c r="AB1074" i="4"/>
  <c r="AB1076" i="4"/>
  <c r="AB1079" i="4"/>
  <c r="AB1085" i="4"/>
  <c r="AB1090" i="4"/>
  <c r="AB1094" i="4"/>
  <c r="AB1096" i="4"/>
  <c r="AB1099" i="4"/>
  <c r="AB1101" i="4"/>
  <c r="AB1103" i="4"/>
  <c r="AB1106" i="4"/>
  <c r="AB1109" i="4"/>
  <c r="AB1111" i="4"/>
  <c r="AB1113" i="4"/>
  <c r="AB1115" i="4"/>
  <c r="AB1119" i="4"/>
  <c r="AB1124" i="4"/>
  <c r="AB1129" i="4"/>
  <c r="AB1131" i="4"/>
  <c r="AB1138" i="4"/>
  <c r="AB1143" i="4"/>
  <c r="AB1144" i="4"/>
  <c r="AB1149" i="4"/>
  <c r="AB1152" i="4"/>
  <c r="AB1155" i="4"/>
  <c r="AB1158" i="4"/>
  <c r="AB1162" i="4"/>
  <c r="AB1164" i="4"/>
  <c r="AB1166" i="4"/>
  <c r="AB1169" i="4"/>
  <c r="AB1171" i="4"/>
  <c r="AB1173" i="4"/>
  <c r="AB1175" i="4"/>
  <c r="AB1181" i="4"/>
  <c r="AB1183" i="4"/>
  <c r="AB1186" i="4"/>
  <c r="AB1188" i="4"/>
  <c r="AB1190" i="4"/>
  <c r="AB1192" i="4"/>
  <c r="AB1194" i="4"/>
  <c r="AB1196" i="4"/>
  <c r="AB1200" i="4"/>
  <c r="AB1202" i="4"/>
  <c r="AB1207" i="4"/>
  <c r="AB1209" i="4"/>
  <c r="AB1212" i="4"/>
  <c r="AB1218" i="4"/>
  <c r="AB1220" i="4"/>
  <c r="AB1222" i="4"/>
  <c r="AB1225" i="4"/>
  <c r="AB1228" i="4"/>
  <c r="AB1230" i="4"/>
  <c r="AB1232" i="4"/>
  <c r="AB1234" i="4"/>
  <c r="AB1238" i="4"/>
  <c r="AB1240" i="4"/>
  <c r="AB1244" i="4"/>
  <c r="AB1250" i="4"/>
  <c r="AB1256" i="4"/>
  <c r="AB1260" i="4"/>
  <c r="AB1262" i="4"/>
  <c r="AB1266" i="4"/>
  <c r="AB1268" i="4"/>
  <c r="AB1270" i="4"/>
  <c r="AB1272" i="4"/>
  <c r="AB1274" i="4"/>
  <c r="AB1276" i="4"/>
  <c r="AB1278" i="4"/>
  <c r="AB1280" i="4"/>
  <c r="AB1282" i="4"/>
  <c r="AB1284" i="4"/>
  <c r="AB1286" i="4"/>
  <c r="AB1288" i="4"/>
  <c r="AB1290" i="4"/>
  <c r="AB1296" i="4"/>
  <c r="AB1298" i="4"/>
  <c r="AB1303" i="4"/>
  <c r="AB1305" i="4"/>
  <c r="AB1307" i="4"/>
  <c r="AB1309" i="4"/>
  <c r="AB1311" i="4"/>
  <c r="AB1313" i="4"/>
  <c r="AB1315" i="4"/>
  <c r="AB1317" i="4"/>
  <c r="AB1319" i="4"/>
  <c r="AB1322" i="4"/>
  <c r="AB1324" i="4"/>
  <c r="AB1326" i="4"/>
  <c r="AB1328" i="4"/>
  <c r="AB1330" i="4"/>
  <c r="AB1332" i="4"/>
  <c r="AB1334" i="4"/>
  <c r="AB1336" i="4"/>
  <c r="AB1339" i="4"/>
  <c r="AB1341" i="4"/>
  <c r="AB1343" i="4"/>
  <c r="AB1345" i="4"/>
  <c r="AB1349" i="4"/>
  <c r="AB1351" i="4"/>
  <c r="AB1353" i="4"/>
  <c r="AB1357" i="4"/>
  <c r="AB1359" i="4"/>
  <c r="AB1364" i="4"/>
  <c r="AB1366" i="4"/>
  <c r="AB1369" i="4"/>
  <c r="AB1371" i="4"/>
  <c r="AB1373" i="4"/>
  <c r="AB1375" i="4"/>
  <c r="AB1377" i="4"/>
  <c r="AB1383" i="4"/>
  <c r="AB1385" i="4"/>
  <c r="AB1387" i="4"/>
  <c r="AB1389" i="4"/>
  <c r="AB1391" i="4"/>
  <c r="AB1395" i="4"/>
  <c r="AB1397" i="4"/>
  <c r="AB1399" i="4"/>
  <c r="AB1401" i="4"/>
  <c r="AB1403" i="4"/>
  <c r="AB1405" i="4"/>
  <c r="AB1407" i="4"/>
  <c r="AB1411" i="4"/>
  <c r="AB1417" i="4"/>
  <c r="AB1419" i="4"/>
  <c r="AB1421" i="4"/>
  <c r="AB1423" i="4"/>
  <c r="AB1425" i="4"/>
  <c r="AB1429" i="4"/>
  <c r="AB1431" i="4"/>
  <c r="AB1433" i="4"/>
  <c r="AB1435" i="4"/>
  <c r="AB1437" i="4"/>
  <c r="AB1439" i="4"/>
  <c r="AB1441" i="4"/>
  <c r="AB1444" i="4"/>
  <c r="AB1450" i="4"/>
  <c r="AB1452" i="4"/>
  <c r="AB1457" i="4"/>
  <c r="AB1459" i="4"/>
  <c r="AB1461" i="4"/>
  <c r="AB1463" i="4"/>
  <c r="AB1465" i="4"/>
  <c r="AB1467" i="4"/>
  <c r="AB1469" i="4"/>
  <c r="AB1471" i="4"/>
  <c r="AB1473" i="4"/>
  <c r="AB1475" i="4"/>
  <c r="AB1477" i="4"/>
  <c r="AB1479" i="4"/>
  <c r="AB1481" i="4"/>
  <c r="AB1483" i="4"/>
  <c r="AB1485" i="4"/>
  <c r="AB1487" i="4"/>
  <c r="AB1489" i="4"/>
  <c r="AB1491" i="4"/>
  <c r="AB1493" i="4"/>
  <c r="AB1495" i="4"/>
  <c r="AB1497" i="4"/>
  <c r="AB1499" i="4"/>
  <c r="AB1501" i="4"/>
  <c r="AB1503" i="4"/>
  <c r="AB1507" i="4"/>
  <c r="AB1513" i="4"/>
  <c r="AB1515" i="4"/>
  <c r="AB1517" i="4"/>
  <c r="AB1520" i="4"/>
  <c r="AB1522" i="4"/>
  <c r="AB1524" i="4"/>
  <c r="AB1526" i="4"/>
  <c r="AB1528" i="4"/>
  <c r="AB1530" i="4"/>
  <c r="AB1533" i="4"/>
  <c r="AB1539" i="4"/>
  <c r="AB1541" i="4"/>
  <c r="AB1543" i="4"/>
  <c r="AB1545" i="4"/>
  <c r="AB1547" i="4"/>
  <c r="AB1549" i="4"/>
  <c r="AB1553" i="4"/>
  <c r="AB1555" i="4"/>
  <c r="AB1557" i="4"/>
  <c r="AB1559" i="4"/>
  <c r="AB1561" i="4"/>
  <c r="AB1563" i="4"/>
  <c r="AB1565" i="4"/>
  <c r="AB1569" i="4"/>
  <c r="AB1571" i="4"/>
  <c r="AB1574" i="4"/>
  <c r="AB1576" i="4"/>
  <c r="AB1578" i="4"/>
  <c r="AB1580" i="4"/>
  <c r="AB1584" i="4"/>
  <c r="AB1586" i="4"/>
  <c r="AB1590" i="4"/>
  <c r="AB1592" i="4"/>
  <c r="AB1594" i="4"/>
  <c r="AB1596" i="4"/>
  <c r="AB1598" i="4"/>
  <c r="AB1600" i="4"/>
  <c r="AB1603" i="4"/>
  <c r="AB1605" i="4"/>
  <c r="AB1607" i="4"/>
  <c r="AB1609" i="4"/>
  <c r="AB1611" i="4"/>
  <c r="AB1613" i="4"/>
  <c r="AB1615" i="4"/>
  <c r="AB1617" i="4"/>
  <c r="AB1623" i="4"/>
  <c r="AB1625" i="4"/>
  <c r="AB1629" i="4"/>
  <c r="AB1631" i="4"/>
  <c r="AB1635" i="4"/>
  <c r="AB1639" i="4"/>
  <c r="AB1641" i="4"/>
  <c r="AB1645" i="4"/>
  <c r="AB1647" i="4"/>
  <c r="AB1651" i="4"/>
  <c r="AB1653" i="4"/>
  <c r="AB1655" i="4"/>
  <c r="AB1657" i="4"/>
  <c r="AB1659" i="4"/>
  <c r="AB1661" i="4"/>
  <c r="AB1664" i="4"/>
  <c r="AB1666" i="4"/>
  <c r="AB1668" i="4"/>
  <c r="AB1670" i="4"/>
  <c r="AB1672" i="4"/>
  <c r="AB1674" i="4"/>
  <c r="AB1676" i="4"/>
  <c r="AB1678" i="4"/>
  <c r="AB1680" i="4"/>
  <c r="AB1684" i="4"/>
  <c r="AB1686" i="4"/>
  <c r="AB1688" i="4"/>
  <c r="AB1692" i="4"/>
  <c r="AB1694" i="4"/>
  <c r="AB1700" i="4"/>
  <c r="AB1702" i="4"/>
  <c r="AB1704" i="4"/>
  <c r="AB1706" i="4"/>
  <c r="AB1708" i="4"/>
  <c r="AB1710" i="4"/>
  <c r="AB1715" i="4"/>
  <c r="AB1725" i="4"/>
  <c r="AB1727" i="4"/>
  <c r="AB1729" i="4"/>
  <c r="AB1731" i="4"/>
  <c r="AB1733" i="4"/>
  <c r="AB1735" i="4"/>
  <c r="AB1738" i="4"/>
  <c r="AB1740" i="4"/>
  <c r="AB1742" i="4"/>
  <c r="AB1744" i="4"/>
  <c r="AB1746" i="4"/>
  <c r="AB1748" i="4"/>
  <c r="AB1752" i="4"/>
  <c r="AB1754" i="4"/>
  <c r="AB1756" i="4"/>
  <c r="AB1758" i="4"/>
  <c r="AB1760" i="4"/>
  <c r="AB1762" i="4"/>
  <c r="AB1764" i="4"/>
  <c r="AB1766" i="4"/>
  <c r="AB1771" i="4"/>
  <c r="AB1773" i="4"/>
  <c r="AB1775" i="4"/>
  <c r="AB1777" i="4"/>
  <c r="AB1780" i="4"/>
  <c r="AB1782" i="4"/>
  <c r="AB1788" i="4"/>
  <c r="AB1790" i="4"/>
  <c r="AB1792" i="4"/>
  <c r="AB1794" i="4"/>
  <c r="AB1797" i="4"/>
  <c r="AB1903" i="4"/>
  <c r="AB1908" i="4"/>
  <c r="AB1910" i="4"/>
  <c r="AB1914" i="4"/>
  <c r="AB1921" i="4"/>
  <c r="AB1927" i="4"/>
  <c r="AB1929" i="4"/>
  <c r="AB1933" i="4"/>
  <c r="AB1937" i="4"/>
  <c r="AB1944" i="4"/>
  <c r="AB1951" i="4"/>
  <c r="AB1955" i="4"/>
  <c r="AB1957" i="4"/>
  <c r="AB1963" i="4"/>
  <c r="AB1970" i="4"/>
  <c r="AB1972" i="4"/>
  <c r="AB1974" i="4"/>
  <c r="AB1977" i="4"/>
  <c r="AB1980" i="4"/>
  <c r="AB1982" i="4"/>
  <c r="AB1987" i="4"/>
  <c r="AB1992" i="4"/>
  <c r="AB1996" i="4"/>
  <c r="AB1998" i="4"/>
  <c r="AB2001" i="4"/>
  <c r="AB2008" i="4"/>
  <c r="AB2010" i="4"/>
  <c r="AB2014" i="4"/>
  <c r="AB2016" i="4"/>
  <c r="AB2020" i="4"/>
  <c r="AB2022" i="4"/>
  <c r="AB2026" i="4"/>
  <c r="AB2028" i="4"/>
  <c r="AB2033" i="4"/>
  <c r="AB2035" i="4"/>
  <c r="AB2043" i="4"/>
  <c r="AB2046" i="4"/>
  <c r="AB2051" i="4"/>
  <c r="AB2054" i="4"/>
  <c r="AB2056" i="4"/>
  <c r="AB2060" i="4"/>
  <c r="AB2062" i="4"/>
  <c r="AB2065" i="4"/>
  <c r="AB2067" i="4"/>
  <c r="AB2069" i="4"/>
  <c r="AB2071" i="4"/>
  <c r="AB2074" i="4"/>
  <c r="AB2075" i="4"/>
  <c r="AB2078" i="4"/>
  <c r="AB2083" i="4"/>
  <c r="AB2086" i="4"/>
  <c r="AB2088" i="4"/>
  <c r="AB2090" i="4"/>
  <c r="AB2092" i="4"/>
  <c r="AB2096" i="4"/>
  <c r="AB2100" i="4"/>
  <c r="AB2104" i="4"/>
  <c r="AB2108" i="4"/>
  <c r="AB2112" i="4"/>
  <c r="AB2114" i="4"/>
  <c r="AB2116" i="4"/>
  <c r="AB2118" i="4"/>
  <c r="AB2125" i="4"/>
  <c r="AB2127" i="4"/>
  <c r="AB2131" i="4"/>
  <c r="AB2133" i="4"/>
  <c r="AB2139" i="4"/>
  <c r="AB2142" i="4"/>
  <c r="AB2144" i="4"/>
  <c r="AB2148" i="4"/>
  <c r="AB2150" i="4"/>
  <c r="AB2155" i="4"/>
  <c r="AB2159" i="4"/>
  <c r="AB2161" i="4"/>
  <c r="AB2166" i="4"/>
  <c r="AB2174" i="4"/>
  <c r="AB2176" i="4"/>
  <c r="AB2180" i="4"/>
  <c r="AB2182" i="4"/>
  <c r="AB2184" i="4"/>
  <c r="AB2186" i="4"/>
  <c r="AB2195" i="4"/>
  <c r="AB2199" i="4"/>
  <c r="AB2203" i="4"/>
  <c r="AB2205" i="4"/>
  <c r="AB2209" i="4"/>
  <c r="AB2213" i="4"/>
  <c r="AB2220" i="4"/>
  <c r="AB2222" i="4"/>
  <c r="AB2231" i="4"/>
  <c r="AB2233" i="4"/>
  <c r="AB2237" i="4"/>
  <c r="AB2240" i="4"/>
  <c r="AB2242" i="4"/>
  <c r="AB2244" i="4"/>
  <c r="AB2246" i="4"/>
  <c r="AB2251" i="4"/>
  <c r="AB2255" i="4"/>
  <c r="AB2259" i="4"/>
  <c r="AB2261" i="4"/>
  <c r="AB2267" i="4"/>
  <c r="AB2269" i="4"/>
  <c r="AB2275" i="4"/>
  <c r="AB2279" i="4"/>
  <c r="AB2285" i="4"/>
  <c r="AB2289" i="4"/>
  <c r="AB2299" i="4"/>
  <c r="AB2303" i="4"/>
  <c r="AB2305" i="4"/>
  <c r="AB2315" i="4"/>
  <c r="AB2317" i="4"/>
  <c r="AB2319" i="4"/>
  <c r="AB2324" i="4"/>
  <c r="AB2326" i="4"/>
  <c r="AB2328" i="4"/>
  <c r="AB2333" i="4"/>
  <c r="AB2335" i="4"/>
  <c r="AB2337" i="4"/>
  <c r="AB2339" i="4"/>
  <c r="AB2343" i="4"/>
  <c r="AB2347" i="4"/>
  <c r="AB2349" i="4"/>
  <c r="AB2351" i="4"/>
  <c r="AB2359" i="4"/>
  <c r="AB2361" i="4"/>
  <c r="AB2367" i="4"/>
  <c r="AB2372" i="4"/>
  <c r="AB2374" i="4"/>
  <c r="AB2376" i="4"/>
  <c r="AB2380" i="4"/>
  <c r="AB2385" i="4"/>
  <c r="AB2389" i="4"/>
  <c r="AB2392" i="4"/>
  <c r="AB2394" i="4"/>
  <c r="AB2395" i="4"/>
  <c r="AB2396" i="4"/>
  <c r="AB2397" i="4"/>
  <c r="AB2399" i="4"/>
  <c r="AB2400" i="4"/>
  <c r="AB2401" i="4"/>
  <c r="AB2402" i="4"/>
  <c r="AB2403" i="4"/>
  <c r="AB2404" i="4"/>
  <c r="AB2405" i="4"/>
  <c r="AB2406" i="4"/>
  <c r="AB2407" i="4"/>
  <c r="AB2408" i="4"/>
  <c r="AB2409" i="4"/>
  <c r="AB2411" i="4"/>
  <c r="AB2412" i="4"/>
  <c r="AB2413" i="4"/>
  <c r="AB2414" i="4"/>
  <c r="AB2415" i="4"/>
  <c r="AB2416" i="4"/>
  <c r="AB2417" i="4"/>
  <c r="AB2418" i="4"/>
  <c r="AB2419" i="4"/>
  <c r="AB2420" i="4"/>
  <c r="AB2421" i="4"/>
  <c r="AB2422" i="4"/>
  <c r="AB2423" i="4"/>
  <c r="AB2424" i="4"/>
  <c r="AB2425" i="4"/>
  <c r="AB2426" i="4"/>
  <c r="AB2427" i="4"/>
  <c r="AB2428" i="4"/>
  <c r="AB2429" i="4"/>
  <c r="AB2430" i="4"/>
  <c r="AB2431" i="4"/>
  <c r="AB2432" i="4"/>
  <c r="AB2433" i="4"/>
  <c r="AB2434" i="4"/>
  <c r="AB2435" i="4"/>
  <c r="AB2436" i="4"/>
  <c r="AB2437" i="4"/>
  <c r="AB2438" i="4"/>
  <c r="AB2439" i="4"/>
  <c r="AB2440" i="4"/>
  <c r="AB2441" i="4"/>
  <c r="AB2442" i="4"/>
  <c r="AB2443" i="4"/>
  <c r="AB2444" i="4"/>
  <c r="AB2445" i="4"/>
  <c r="AB2446" i="4"/>
  <c r="AB2447" i="4"/>
  <c r="AB2448" i="4"/>
  <c r="AB2449" i="4"/>
  <c r="AB2450" i="4"/>
  <c r="AB2451" i="4"/>
  <c r="AB2452" i="4"/>
  <c r="AB2453" i="4"/>
  <c r="AB2454" i="4"/>
  <c r="AB2455" i="4"/>
  <c r="AB2456" i="4"/>
  <c r="AB2457" i="4"/>
  <c r="AB2458" i="4"/>
  <c r="AB2459" i="4"/>
  <c r="AB2460" i="4"/>
  <c r="AB2461" i="4"/>
  <c r="AB2462" i="4"/>
  <c r="AB2463" i="4"/>
  <c r="AB2464" i="4"/>
  <c r="AB2465" i="4"/>
  <c r="AB2466" i="4"/>
  <c r="AB2467" i="4"/>
  <c r="AB2468" i="4"/>
  <c r="AB2469" i="4"/>
  <c r="AB2470" i="4"/>
  <c r="AB2471" i="4"/>
  <c r="AB2472" i="4"/>
  <c r="AB2473" i="4"/>
  <c r="AB2474" i="4"/>
  <c r="AB2475" i="4"/>
  <c r="AB2476" i="4"/>
  <c r="AB2477" i="4"/>
  <c r="AB2478" i="4"/>
  <c r="AB2479" i="4"/>
  <c r="AB2480" i="4"/>
  <c r="AB2481" i="4"/>
  <c r="AB2482" i="4"/>
  <c r="AB2483" i="4"/>
  <c r="AB2484" i="4"/>
  <c r="AB2485" i="4"/>
  <c r="AB2486" i="4"/>
  <c r="AB2487" i="4"/>
  <c r="AB2488" i="4"/>
  <c r="AB2489" i="4"/>
  <c r="AB2490" i="4"/>
  <c r="AB2491" i="4"/>
  <c r="AB2493" i="4"/>
  <c r="AB2494" i="4"/>
  <c r="AB2495" i="4"/>
  <c r="AB2496" i="4"/>
  <c r="AB1904" i="4"/>
  <c r="AB1906" i="4"/>
  <c r="AB1911" i="4"/>
  <c r="AB1915" i="4"/>
  <c r="AB1917" i="4"/>
  <c r="AB1919" i="4"/>
  <c r="AB1922" i="4"/>
  <c r="AB1924" i="4"/>
  <c r="AB1926" i="4"/>
  <c r="AB1931" i="4"/>
  <c r="AB1936" i="4"/>
  <c r="AB1938" i="4"/>
  <c r="AB1940" i="4"/>
  <c r="AB1942" i="4"/>
  <c r="AB1946" i="4"/>
  <c r="AB1948" i="4"/>
  <c r="AB1950" i="4"/>
  <c r="AB1952" i="4"/>
  <c r="AB1956" i="4"/>
  <c r="AB1958" i="4"/>
  <c r="AB1960" i="4"/>
  <c r="AB1962" i="4"/>
  <c r="AB1964" i="4"/>
  <c r="AB1966" i="4"/>
  <c r="AB1968" i="4"/>
  <c r="AB1971" i="4"/>
  <c r="AB1973" i="4"/>
  <c r="AB1979" i="4"/>
  <c r="AB1981" i="4"/>
  <c r="AB1983" i="4"/>
  <c r="AB1985" i="4"/>
  <c r="AB1988" i="4"/>
  <c r="AB1990" i="4"/>
  <c r="AB1994" i="4"/>
  <c r="AB2000" i="4"/>
  <c r="AB2002" i="4"/>
  <c r="AB2004" i="4"/>
  <c r="AB2006" i="4"/>
  <c r="AB2009" i="4"/>
  <c r="AB2011" i="4"/>
  <c r="AB2013" i="4"/>
  <c r="AB2015" i="4"/>
  <c r="AB2018" i="4"/>
  <c r="AB2024" i="4"/>
  <c r="AB2025" i="4"/>
  <c r="AB2027" i="4"/>
  <c r="AB2029" i="4"/>
  <c r="AB2031" i="4"/>
  <c r="AB2037" i="4"/>
  <c r="AB2039" i="4"/>
  <c r="AB2041" i="4"/>
  <c r="AB2045" i="4"/>
  <c r="AB2048" i="4"/>
  <c r="AB2050" i="4"/>
  <c r="AB2052" i="4"/>
  <c r="AB2058" i="4"/>
  <c r="AB2064" i="4"/>
  <c r="AB2066" i="4"/>
  <c r="AB2070" i="4"/>
  <c r="AB2094" i="4"/>
  <c r="AB2098" i="4"/>
  <c r="AB2101" i="4"/>
  <c r="AB2103" i="4"/>
  <c r="AB2105" i="4"/>
  <c r="AB2107" i="4"/>
  <c r="AB2109" i="4"/>
  <c r="AB2111" i="4"/>
  <c r="AB2115" i="4"/>
  <c r="AB2119" i="4"/>
  <c r="AB2121" i="4"/>
  <c r="AB2123" i="4"/>
  <c r="AB2128" i="4"/>
  <c r="AB2130" i="4"/>
  <c r="AB2132" i="4"/>
  <c r="AB2134" i="4"/>
  <c r="AB2136" i="4"/>
  <c r="AB2138" i="4"/>
  <c r="AB2140" i="4"/>
  <c r="AB2146" i="4"/>
  <c r="AB2149" i="4"/>
  <c r="AB2152" i="4"/>
  <c r="AB2154" i="4"/>
  <c r="AB2156" i="4"/>
  <c r="AB2158" i="4"/>
  <c r="AB2160" i="4"/>
  <c r="AB2162" i="4"/>
  <c r="AB2164" i="4"/>
  <c r="AB2168" i="4"/>
  <c r="AB2170" i="4"/>
  <c r="AB2172" i="4"/>
  <c r="AB2175" i="4"/>
  <c r="AB2178" i="4"/>
  <c r="AB2185" i="4"/>
  <c r="AB2187" i="4"/>
  <c r="AB2189" i="4"/>
  <c r="AB2191" i="4"/>
  <c r="AB2193" i="4"/>
  <c r="AB2197" i="4"/>
  <c r="AB2200" i="4"/>
  <c r="AB2202" i="4"/>
  <c r="AB2207" i="4"/>
  <c r="AB2210" i="4"/>
  <c r="AB2212" i="4"/>
  <c r="AB2214" i="4"/>
  <c r="AB2216" i="4"/>
  <c r="AB2218" i="4"/>
  <c r="AB2223" i="4"/>
  <c r="AB2225" i="4"/>
  <c r="AB2227" i="4"/>
  <c r="AB2229" i="4"/>
  <c r="AB2235" i="4"/>
  <c r="AB2238" i="4"/>
  <c r="AB2241" i="4"/>
  <c r="AB2248" i="4"/>
  <c r="AB2250" i="4"/>
  <c r="AB2252" i="4"/>
  <c r="AB2254" i="4"/>
  <c r="AB2257" i="4"/>
  <c r="AB2260" i="4"/>
  <c r="AB2262" i="4"/>
  <c r="AB2264" i="4"/>
  <c r="AB2266" i="4"/>
  <c r="AB2268" i="4"/>
  <c r="AB2270" i="4"/>
  <c r="AB2273" i="4"/>
  <c r="AB2276" i="4"/>
  <c r="AB2278" i="4"/>
  <c r="AB2280" i="4"/>
  <c r="AB2282" i="4"/>
  <c r="AB2284" i="4"/>
  <c r="AB2286" i="4"/>
  <c r="AB2288" i="4"/>
  <c r="AB2290" i="4"/>
  <c r="AB2292" i="4"/>
  <c r="AB2295" i="4"/>
  <c r="AB2297" i="4"/>
  <c r="AB2301" i="4"/>
  <c r="AB2304" i="4"/>
  <c r="AB2306" i="4"/>
  <c r="AB2308" i="4"/>
  <c r="AB2310" i="4"/>
  <c r="AB2312" i="4"/>
  <c r="AB2314" i="4"/>
  <c r="AB2316" i="4"/>
  <c r="AB2321" i="4"/>
  <c r="AB2323" i="4"/>
  <c r="AB2325" i="4"/>
  <c r="AB2327" i="4"/>
  <c r="AB2329" i="4"/>
  <c r="AB2331" i="4"/>
  <c r="AB2338" i="4"/>
  <c r="AB2340" i="4"/>
  <c r="AB2342" i="4"/>
  <c r="AB2344" i="4"/>
  <c r="AB2346" i="4"/>
  <c r="AB2348" i="4"/>
  <c r="AB2350" i="4"/>
  <c r="AB2352" i="4"/>
  <c r="AB2354" i="4"/>
  <c r="AB2356" i="4"/>
  <c r="AB2358" i="4"/>
  <c r="AB2363" i="4"/>
  <c r="AB2365" i="4"/>
  <c r="AB2369" i="4"/>
  <c r="AB2370" i="4"/>
  <c r="AB2373" i="4"/>
  <c r="AB2375" i="4"/>
  <c r="AB2377" i="4"/>
  <c r="AB2379" i="4"/>
  <c r="AB2381" i="4"/>
  <c r="AB2383" i="4"/>
  <c r="AB2387" i="4"/>
  <c r="AB2391" i="4"/>
  <c r="AB2410" i="4"/>
  <c r="AB1905" i="4"/>
  <c r="AB1907" i="4"/>
  <c r="AB1909" i="4"/>
  <c r="AB1912" i="4"/>
  <c r="AB1916" i="4"/>
  <c r="AB1918" i="4"/>
  <c r="AB1920" i="4"/>
  <c r="AB1923" i="4"/>
  <c r="AB1925" i="4"/>
  <c r="AB1928" i="4"/>
  <c r="AB1930" i="4"/>
  <c r="AB1932" i="4"/>
  <c r="AB1941" i="4"/>
  <c r="AB1943" i="4"/>
  <c r="AB1945" i="4"/>
  <c r="AB1947" i="4"/>
  <c r="AB1953" i="4"/>
  <c r="AB1959" i="4"/>
  <c r="AB1961" i="4"/>
  <c r="AB1965" i="4"/>
  <c r="AB1967" i="4"/>
  <c r="AB1975" i="4"/>
  <c r="AB1978" i="4"/>
  <c r="AB1984" i="4"/>
  <c r="AB1986" i="4"/>
  <c r="AB1989" i="4"/>
  <c r="AB1991" i="4"/>
  <c r="AB1993" i="4"/>
  <c r="AB1995" i="4"/>
  <c r="AB1997" i="4"/>
  <c r="AB1999" i="4"/>
  <c r="AB2003" i="4"/>
  <c r="AB2005" i="4"/>
  <c r="AB2007" i="4"/>
  <c r="AB2017" i="4"/>
  <c r="AB2019" i="4"/>
  <c r="AB2021" i="4"/>
  <c r="AB2023" i="4"/>
  <c r="AB2030" i="4"/>
  <c r="AB2032" i="4"/>
  <c r="AB2034" i="4"/>
  <c r="B58" i="6" s="1"/>
  <c r="AB2036" i="4"/>
  <c r="AB2038" i="4"/>
  <c r="AB2040" i="4"/>
  <c r="AB2042" i="4"/>
  <c r="AB2044" i="4"/>
  <c r="AB2049" i="4"/>
  <c r="AB2053" i="4"/>
  <c r="AB2055" i="4"/>
  <c r="AB2057" i="4"/>
  <c r="AB2059" i="4"/>
  <c r="AB2061" i="4"/>
  <c r="AB2063" i="4"/>
  <c r="AB2068" i="4"/>
  <c r="AB2073" i="4"/>
  <c r="AB2076" i="4"/>
  <c r="AB2077" i="4"/>
  <c r="AB2079" i="4"/>
  <c r="AB2080" i="4"/>
  <c r="AB2081" i="4"/>
  <c r="AB2082" i="4"/>
  <c r="AB2084" i="4"/>
  <c r="AB2085" i="4"/>
  <c r="AB2087" i="4"/>
  <c r="AB2089" i="4"/>
  <c r="AB2091" i="4"/>
  <c r="AB2093" i="4"/>
  <c r="AB2095" i="4"/>
  <c r="AB2097" i="4"/>
  <c r="AB2099" i="4"/>
  <c r="AB2102" i="4"/>
  <c r="AB2106" i="4"/>
  <c r="AB2110" i="4"/>
  <c r="AB2113" i="4"/>
  <c r="AB2117" i="4"/>
  <c r="AB2120" i="4"/>
  <c r="AB2122" i="4"/>
  <c r="AB2124" i="4"/>
  <c r="AB2126" i="4"/>
  <c r="AB2129" i="4"/>
  <c r="AB2135" i="4"/>
  <c r="AB2137" i="4"/>
  <c r="AB2141" i="4"/>
  <c r="AB2143" i="4"/>
  <c r="AB2145" i="4"/>
  <c r="AB2147" i="4"/>
  <c r="AB2151" i="4"/>
  <c r="AB2153" i="4"/>
  <c r="AB2157" i="4"/>
  <c r="AB2163" i="4"/>
  <c r="AB2165" i="4"/>
  <c r="AB2167" i="4"/>
  <c r="AB2169" i="4"/>
  <c r="AB2171" i="4"/>
  <c r="AB2173" i="4"/>
  <c r="AB2177" i="4"/>
  <c r="AB2179" i="4"/>
  <c r="AB2181" i="4"/>
  <c r="AB2183" i="4"/>
  <c r="AB2188" i="4"/>
  <c r="AB2190" i="4"/>
  <c r="AB2192" i="4"/>
  <c r="AB2194" i="4"/>
  <c r="AB2196" i="4"/>
  <c r="AB2198" i="4"/>
  <c r="AB2201" i="4"/>
  <c r="AB2204" i="4"/>
  <c r="AB2206" i="4"/>
  <c r="AB2208" i="4"/>
  <c r="AB2211" i="4"/>
  <c r="AB2215" i="4"/>
  <c r="AB2217" i="4"/>
  <c r="AB2219" i="4"/>
  <c r="AB2221" i="4"/>
  <c r="AB2224" i="4"/>
  <c r="AB2226" i="4"/>
  <c r="AB2228" i="4"/>
  <c r="AB2230" i="4"/>
  <c r="AB2232" i="4"/>
  <c r="AB2234" i="4"/>
  <c r="AB2236" i="4"/>
  <c r="AB2239" i="4"/>
  <c r="AB2243" i="4"/>
  <c r="AB2245" i="4"/>
  <c r="AB2247" i="4"/>
  <c r="AB2249" i="4"/>
  <c r="AB2253" i="4"/>
  <c r="AB2256" i="4"/>
  <c r="AB2258" i="4"/>
  <c r="AB2265" i="4"/>
  <c r="AB2272" i="4"/>
  <c r="AB2274" i="4"/>
  <c r="AB2277" i="4"/>
  <c r="AB2281" i="4"/>
  <c r="AB2283" i="4"/>
  <c r="AB2287" i="4"/>
  <c r="AB2291" i="4"/>
  <c r="AB2294" i="4"/>
  <c r="AB2296" i="4"/>
  <c r="AB2298" i="4"/>
  <c r="AB2300" i="4"/>
  <c r="AB2302" i="4"/>
  <c r="AB2307" i="4"/>
  <c r="AB2309" i="4"/>
  <c r="AB2313" i="4"/>
  <c r="AB2318" i="4"/>
  <c r="AB2320" i="4"/>
  <c r="AB2322" i="4"/>
  <c r="AB2330" i="4"/>
  <c r="AB2332" i="4"/>
  <c r="AB2334" i="4"/>
  <c r="AB2341" i="4"/>
  <c r="AB2345" i="4"/>
  <c r="AB2353" i="4"/>
  <c r="AB2355" i="4"/>
  <c r="AB2357" i="4"/>
  <c r="AB2360" i="4"/>
  <c r="AB2362" i="4"/>
  <c r="AB2364" i="4"/>
  <c r="AB2366" i="4"/>
  <c r="AB2368" i="4"/>
  <c r="AB2371" i="4"/>
  <c r="AB2378" i="4"/>
  <c r="AB2382" i="4"/>
  <c r="AB2384" i="4"/>
  <c r="AB2386" i="4"/>
  <c r="AB2388" i="4"/>
  <c r="AB2390" i="4"/>
  <c r="AB2393" i="4"/>
  <c r="AB2398" i="4"/>
  <c r="AB2498" i="4"/>
  <c r="AB2505" i="4"/>
  <c r="AB2514" i="4"/>
  <c r="AB2517" i="4"/>
  <c r="AB2519" i="4"/>
  <c r="AB2523" i="4"/>
  <c r="AB2529" i="4"/>
  <c r="AB2535" i="4"/>
  <c r="AB2541" i="4"/>
  <c r="AB2544" i="4"/>
  <c r="AB2546" i="4"/>
  <c r="AB2552" i="4"/>
  <c r="AB2554" i="4"/>
  <c r="AB2561" i="4"/>
  <c r="AB2569" i="4"/>
  <c r="AB2573" i="4"/>
  <c r="AB2577" i="4"/>
  <c r="AB2583" i="4"/>
  <c r="AB2585" i="4"/>
  <c r="AB2590" i="4"/>
  <c r="AB2593" i="4"/>
  <c r="AB2597" i="4"/>
  <c r="AB2601" i="4"/>
  <c r="AB2603" i="4"/>
  <c r="AB2608" i="4"/>
  <c r="AB2610" i="4"/>
  <c r="AB2617" i="4"/>
  <c r="AB2619" i="4"/>
  <c r="AB2624" i="4"/>
  <c r="AB2626" i="4"/>
  <c r="AB2628" i="4"/>
  <c r="AB2637" i="4"/>
  <c r="AB2639" i="4"/>
  <c r="AB2645" i="4"/>
  <c r="AB2655" i="4"/>
  <c r="AB2659" i="4"/>
  <c r="AB2666" i="4"/>
  <c r="AB2671" i="4"/>
  <c r="AB2673" i="4"/>
  <c r="AB2678" i="4"/>
  <c r="AB2680" i="4"/>
  <c r="AB2684" i="4"/>
  <c r="AB2688" i="4"/>
  <c r="AB2695" i="4"/>
  <c r="AB2703" i="4"/>
  <c r="AB2710" i="4"/>
  <c r="AB2714" i="4"/>
  <c r="AB2716" i="4"/>
  <c r="AB2720" i="4"/>
  <c r="AB2724" i="4"/>
  <c r="AB2728" i="4"/>
  <c r="AB2730" i="4"/>
  <c r="AB2732" i="4"/>
  <c r="AB2740" i="4"/>
  <c r="AB2742" i="4"/>
  <c r="AB2749" i="4"/>
  <c r="AB2751" i="4"/>
  <c r="AB2754" i="4"/>
  <c r="AB2760" i="4"/>
  <c r="AB2764" i="4"/>
  <c r="AB2776" i="4"/>
  <c r="AB2778" i="4"/>
  <c r="AB2782" i="4"/>
  <c r="AB2784" i="4"/>
  <c r="AB2786" i="4"/>
  <c r="AB2794" i="4"/>
  <c r="AB2796" i="4"/>
  <c r="AB2804" i="4"/>
  <c r="AB2807" i="4"/>
  <c r="AB2809" i="4"/>
  <c r="AB2815" i="4"/>
  <c r="AB2822" i="4"/>
  <c r="AB2824" i="4"/>
  <c r="AB2826" i="4"/>
  <c r="AB2832" i="4"/>
  <c r="AB2834" i="4"/>
  <c r="AB2841" i="4"/>
  <c r="AB2845" i="4"/>
  <c r="AB2848" i="4"/>
  <c r="AB2850" i="4"/>
  <c r="AB2860" i="4"/>
  <c r="AB2864" i="4"/>
  <c r="AB2866" i="4"/>
  <c r="AB2869" i="4"/>
  <c r="AB2873" i="4"/>
  <c r="AB2878" i="4"/>
  <c r="AB2880" i="4"/>
  <c r="AB2885" i="4"/>
  <c r="AB2888" i="4"/>
  <c r="AB2890" i="4"/>
  <c r="AB2892" i="4"/>
  <c r="AB2896" i="4"/>
  <c r="AB2898" i="4"/>
  <c r="AB2900" i="4"/>
  <c r="AB2908" i="4"/>
  <c r="AB2912" i="4"/>
  <c r="AB2914" i="4"/>
  <c r="AB2918" i="4"/>
  <c r="AB2920" i="4"/>
  <c r="AB2922" i="4"/>
  <c r="AB2928" i="4"/>
  <c r="AB2931" i="4"/>
  <c r="AB2933" i="4"/>
  <c r="AB2940" i="4"/>
  <c r="AB2942" i="4"/>
  <c r="AB2944" i="4"/>
  <c r="AB2947" i="4"/>
  <c r="AB2948" i="4"/>
  <c r="AB2949" i="4"/>
  <c r="AB2950" i="4"/>
  <c r="AB2951" i="4"/>
  <c r="AB2952" i="4"/>
  <c r="AB2953" i="4"/>
  <c r="AB2954" i="4"/>
  <c r="AB2955" i="4"/>
  <c r="AB2956" i="4"/>
  <c r="AB2957" i="4"/>
  <c r="AB2958" i="4"/>
  <c r="AB2959" i="4"/>
  <c r="AB2960" i="4"/>
  <c r="AB2961" i="4"/>
  <c r="AB2962" i="4"/>
  <c r="AB2963" i="4"/>
  <c r="AB2964" i="4"/>
  <c r="AB2965" i="4"/>
  <c r="AB2966" i="4"/>
  <c r="AB2967" i="4"/>
  <c r="AB2968" i="4"/>
  <c r="AB2969" i="4"/>
  <c r="AB2970" i="4"/>
  <c r="AB2971" i="4"/>
  <c r="AB2972" i="4"/>
  <c r="AB2973" i="4"/>
  <c r="AB2974" i="4"/>
  <c r="AB2975" i="4"/>
  <c r="AB2976" i="4"/>
  <c r="AB2977" i="4"/>
  <c r="AB2978" i="4"/>
  <c r="AB2979" i="4"/>
  <c r="AB2980" i="4"/>
  <c r="AB2981" i="4"/>
  <c r="AB2982" i="4"/>
  <c r="AB2983" i="4"/>
  <c r="AB2984" i="4"/>
  <c r="AB2985" i="4"/>
  <c r="AB2986" i="4"/>
  <c r="AB2987" i="4"/>
  <c r="AB2988" i="4"/>
  <c r="AB2989" i="4"/>
  <c r="AB2990" i="4"/>
  <c r="AB2991" i="4"/>
  <c r="AB2992" i="4"/>
  <c r="AB2993" i="4"/>
  <c r="AB2994" i="4"/>
  <c r="AB2995" i="4"/>
  <c r="AB2996" i="4"/>
  <c r="AB2997" i="4"/>
  <c r="AB2998" i="4"/>
  <c r="AB2999" i="4"/>
  <c r="AB3000" i="4"/>
  <c r="AB3001" i="4"/>
  <c r="AB3002" i="4"/>
  <c r="AB3003" i="4"/>
  <c r="AB3004" i="4"/>
  <c r="AB3005" i="4"/>
  <c r="AB3006" i="4"/>
  <c r="AB3007" i="4"/>
  <c r="AB3008" i="4"/>
  <c r="AB3009" i="4"/>
  <c r="AB3010" i="4"/>
  <c r="AB3011" i="4"/>
  <c r="AB3012" i="4"/>
  <c r="AB3013" i="4"/>
  <c r="AB3014" i="4"/>
  <c r="AB3015" i="4"/>
  <c r="AB3016" i="4"/>
  <c r="AB3017" i="4"/>
  <c r="AB3018" i="4"/>
  <c r="AB3019" i="4"/>
  <c r="AB3020" i="4"/>
  <c r="AB3021" i="4"/>
  <c r="AB3022" i="4"/>
  <c r="AB3023" i="4"/>
  <c r="AB3024" i="4"/>
  <c r="AB3025" i="4"/>
  <c r="AB3026" i="4"/>
  <c r="AB3027" i="4"/>
  <c r="AB3028" i="4"/>
  <c r="AB3029" i="4"/>
  <c r="AB3030" i="4"/>
  <c r="AB3031" i="4"/>
  <c r="AB3032" i="4"/>
  <c r="AB3033" i="4"/>
  <c r="AB3034" i="4"/>
  <c r="AB3035" i="4"/>
  <c r="AB3036" i="4"/>
  <c r="AB3037" i="4"/>
  <c r="AB3038" i="4"/>
  <c r="AB3039" i="4"/>
  <c r="AB3040" i="4"/>
  <c r="AB3041" i="4"/>
  <c r="AB3042" i="4"/>
  <c r="AB3043" i="4"/>
  <c r="AB3044" i="4"/>
  <c r="AB3045" i="4"/>
  <c r="AB3046" i="4"/>
  <c r="AB3048" i="4"/>
  <c r="AB3049" i="4"/>
  <c r="AB3050" i="4"/>
  <c r="AB3051" i="4"/>
  <c r="AB3052" i="4"/>
  <c r="AB3053" i="4"/>
  <c r="AB3054" i="4"/>
  <c r="AB3055" i="4"/>
  <c r="AB3056" i="4"/>
  <c r="AB3057" i="4"/>
  <c r="AB3058" i="4"/>
  <c r="AB3059" i="4"/>
  <c r="AB3060" i="4"/>
  <c r="AB3061" i="4"/>
  <c r="AB3063" i="4"/>
  <c r="AB2499" i="4"/>
  <c r="AB2501" i="4"/>
  <c r="AB2503" i="4"/>
  <c r="AB2507" i="4"/>
  <c r="AB2509" i="4"/>
  <c r="AB2511" i="4"/>
  <c r="AB2513" i="4"/>
  <c r="AB2515" i="4"/>
  <c r="AB2521" i="4"/>
  <c r="AB2525" i="4"/>
  <c r="AB2527" i="4"/>
  <c r="AB2532" i="4"/>
  <c r="AB2534" i="4"/>
  <c r="AB2536" i="4"/>
  <c r="AB2538" i="4"/>
  <c r="AB2540" i="4"/>
  <c r="AB2542" i="4"/>
  <c r="AB2545" i="4"/>
  <c r="AB2550" i="4"/>
  <c r="AB2553" i="4"/>
  <c r="AB2558" i="4"/>
  <c r="AB2560" i="4"/>
  <c r="AB2562" i="4"/>
  <c r="AB2564" i="4"/>
  <c r="AB2566" i="4"/>
  <c r="AB2568" i="4"/>
  <c r="AB2570" i="4"/>
  <c r="AB2572" i="4"/>
  <c r="AB2575" i="4"/>
  <c r="AB2579" i="4"/>
  <c r="AB2587" i="4"/>
  <c r="AB2592" i="4"/>
  <c r="AB2594" i="4"/>
  <c r="AB2596" i="4"/>
  <c r="AB2598" i="4"/>
  <c r="AB2600" i="4"/>
  <c r="AB2602" i="4"/>
  <c r="AB2604" i="4"/>
  <c r="AB2606" i="4"/>
  <c r="AB2609" i="4"/>
  <c r="AB2611" i="4"/>
  <c r="AB2613" i="4"/>
  <c r="AB2615" i="4"/>
  <c r="AB2622" i="4"/>
  <c r="AB2625" i="4"/>
  <c r="AB2632" i="4"/>
  <c r="AB2634" i="4"/>
  <c r="AB2636" i="4"/>
  <c r="AB2638" i="4"/>
  <c r="AB2641" i="4"/>
  <c r="AB2643" i="4"/>
  <c r="AB2647" i="4"/>
  <c r="AB2650" i="4"/>
  <c r="AB2652" i="4"/>
  <c r="AB2654" i="4"/>
  <c r="AB2656" i="4"/>
  <c r="AB2658" i="4"/>
  <c r="AB2662" i="4"/>
  <c r="AB2664" i="4"/>
  <c r="AB2667" i="4"/>
  <c r="AB2669" i="4"/>
  <c r="AB2675" i="4"/>
  <c r="AB2677" i="4"/>
  <c r="AB2679" i="4"/>
  <c r="AB2681" i="4"/>
  <c r="AB2683" i="4"/>
  <c r="AB2685" i="4"/>
  <c r="AB2687" i="4"/>
  <c r="AB2689" i="4"/>
  <c r="AB2691" i="4"/>
  <c r="AB2693" i="4"/>
  <c r="AB2694" i="4"/>
  <c r="AB2696" i="4"/>
  <c r="AB2698" i="4"/>
  <c r="AB2700" i="4"/>
  <c r="AB2702" i="4"/>
  <c r="AB2704" i="4"/>
  <c r="AB2706" i="4"/>
  <c r="AB2708" i="4"/>
  <c r="AB2712" i="4"/>
  <c r="AB2718" i="4"/>
  <c r="AB2722" i="4"/>
  <c r="AB2725" i="4"/>
  <c r="AB2727" i="4"/>
  <c r="AB2729" i="4"/>
  <c r="AB2731" i="4"/>
  <c r="AB2733" i="4"/>
  <c r="AB2735" i="4"/>
  <c r="AB2737" i="4"/>
  <c r="AB2739" i="4"/>
  <c r="AB2741" i="4"/>
  <c r="AB2743" i="4"/>
  <c r="AB2744" i="4"/>
  <c r="AB2746" i="4"/>
  <c r="AB2748" i="4"/>
  <c r="AB2752" i="4"/>
  <c r="AB2756" i="4"/>
  <c r="AB2758" i="4"/>
  <c r="AB2761" i="4"/>
  <c r="AB2763" i="4"/>
  <c r="AB2765" i="4"/>
  <c r="AB2767" i="4"/>
  <c r="AB2769" i="4"/>
  <c r="AB2771" i="4"/>
  <c r="AB2773" i="4"/>
  <c r="AB2775" i="4"/>
  <c r="AB2777" i="4"/>
  <c r="AB2779" i="4"/>
  <c r="AB2780" i="4"/>
  <c r="AB2785" i="4"/>
  <c r="AB2787" i="4"/>
  <c r="AB2789" i="4"/>
  <c r="AB2791" i="4"/>
  <c r="AB2793" i="4"/>
  <c r="AB2795" i="4"/>
  <c r="AB2797" i="4"/>
  <c r="AB2799" i="4"/>
  <c r="AB2801" i="4"/>
  <c r="AB2803" i="4"/>
  <c r="AB2806" i="4"/>
  <c r="AB2808" i="4"/>
  <c r="AB2810" i="4"/>
  <c r="AB2813" i="4"/>
  <c r="AB2817" i="4"/>
  <c r="AB2819" i="4"/>
  <c r="AB2821" i="4"/>
  <c r="AB2828" i="4"/>
  <c r="AB2830" i="4"/>
  <c r="AB2833" i="4"/>
  <c r="AB2835" i="4"/>
  <c r="AB2837" i="4"/>
  <c r="AB2839" i="4"/>
  <c r="AB2843" i="4"/>
  <c r="AB2847" i="4"/>
  <c r="AB2852" i="4"/>
  <c r="AB2854" i="4"/>
  <c r="AB2856" i="4"/>
  <c r="AB2858" i="4"/>
  <c r="AB2862" i="4"/>
  <c r="AB2868" i="4"/>
  <c r="AB2870" i="4"/>
  <c r="AB2872" i="4"/>
  <c r="AB2874" i="4"/>
  <c r="AB2875" i="4"/>
  <c r="AB2877" i="4"/>
  <c r="AB2879" i="4"/>
  <c r="AB2881" i="4"/>
  <c r="AB2883" i="4"/>
  <c r="AB2886" i="4"/>
  <c r="AB2887" i="4"/>
  <c r="AB2893" i="4"/>
  <c r="AB2895" i="4"/>
  <c r="AB2899" i="4"/>
  <c r="AB2901" i="4"/>
  <c r="AB2903" i="4"/>
  <c r="AB2905" i="4"/>
  <c r="AB2907" i="4"/>
  <c r="AB2910" i="4"/>
  <c r="AB2911" i="4"/>
  <c r="AB2916" i="4"/>
  <c r="AB2919" i="4"/>
  <c r="AB2924" i="4"/>
  <c r="AB2926" i="4"/>
  <c r="AB2929" i="4"/>
  <c r="AB2935" i="4"/>
  <c r="AB2937" i="4"/>
  <c r="AB2939" i="4"/>
  <c r="AB2941" i="4"/>
  <c r="AB2946" i="4"/>
  <c r="AB3062" i="4"/>
  <c r="AB2497" i="4"/>
  <c r="AB2500" i="4"/>
  <c r="AB2502" i="4"/>
  <c r="AB2504" i="4"/>
  <c r="AB2506" i="4"/>
  <c r="AB2508" i="4"/>
  <c r="AB2510" i="4"/>
  <c r="AB2512" i="4"/>
  <c r="AB2516" i="4"/>
  <c r="AB2518" i="4"/>
  <c r="AB2520" i="4"/>
  <c r="AB2522" i="4"/>
  <c r="AB2524" i="4"/>
  <c r="AB2526" i="4"/>
  <c r="AB2528" i="4"/>
  <c r="AB2530" i="4"/>
  <c r="AB2533" i="4"/>
  <c r="AB2537" i="4"/>
  <c r="AB2539" i="4"/>
  <c r="AB2543" i="4"/>
  <c r="AB2547" i="4"/>
  <c r="AB2549" i="4"/>
  <c r="AB2551" i="4"/>
  <c r="AB2555" i="4"/>
  <c r="AB2557" i="4"/>
  <c r="AB2559" i="4"/>
  <c r="AB2563" i="4"/>
  <c r="AB2565" i="4"/>
  <c r="AB2567" i="4"/>
  <c r="AB2571" i="4"/>
  <c r="AB2574" i="4"/>
  <c r="AB2576" i="4"/>
  <c r="AB2578" i="4"/>
  <c r="AB2580" i="4"/>
  <c r="AB2582" i="4"/>
  <c r="AB2584" i="4"/>
  <c r="AB2586" i="4"/>
  <c r="AB2588" i="4"/>
  <c r="AB2591" i="4"/>
  <c r="AB2599" i="4"/>
  <c r="AB2605" i="4"/>
  <c r="AB2612" i="4"/>
  <c r="AB2614" i="4"/>
  <c r="AB2616" i="4"/>
  <c r="AB2618" i="4"/>
  <c r="AB2623" i="4"/>
  <c r="AB2627" i="4"/>
  <c r="AB2629" i="4"/>
  <c r="AB2631" i="4"/>
  <c r="AB2633" i="4"/>
  <c r="AB2635" i="4"/>
  <c r="AB2640" i="4"/>
  <c r="AB2642" i="4"/>
  <c r="AB2644" i="4"/>
  <c r="AB2646" i="4"/>
  <c r="AB2649" i="4"/>
  <c r="AB2651" i="4"/>
  <c r="AB2653" i="4"/>
  <c r="AB2657" i="4"/>
  <c r="AB2660" i="4"/>
  <c r="AB2663" i="4"/>
  <c r="AB2665" i="4"/>
  <c r="AB2668" i="4"/>
  <c r="AB2670" i="4"/>
  <c r="AB2672" i="4"/>
  <c r="AB2674" i="4"/>
  <c r="AB2676" i="4"/>
  <c r="AB2682" i="4"/>
  <c r="AB2686" i="4"/>
  <c r="AB2690" i="4"/>
  <c r="AB2692" i="4"/>
  <c r="AB2697" i="4"/>
  <c r="AB2699" i="4"/>
  <c r="AB2701" i="4"/>
  <c r="AB2705" i="4"/>
  <c r="AB2707" i="4"/>
  <c r="AB2709" i="4"/>
  <c r="AB2711" i="4"/>
  <c r="AB2713" i="4"/>
  <c r="AB2715" i="4"/>
  <c r="AB2717" i="4"/>
  <c r="AB2719" i="4"/>
  <c r="AB2721" i="4"/>
  <c r="AB2723" i="4"/>
  <c r="AB2726" i="4"/>
  <c r="AB2734" i="4"/>
  <c r="AB2736" i="4"/>
  <c r="AB2738" i="4"/>
  <c r="AB2745" i="4"/>
  <c r="AB2747" i="4"/>
  <c r="AB2750" i="4"/>
  <c r="AB2755" i="4"/>
  <c r="AB2757" i="4"/>
  <c r="AB2759" i="4"/>
  <c r="AB2762" i="4"/>
  <c r="AB2766" i="4"/>
  <c r="AB2768" i="4"/>
  <c r="AB2770" i="4"/>
  <c r="AB2772" i="4"/>
  <c r="AB2774" i="4"/>
  <c r="AB2781" i="4"/>
  <c r="AB2783" i="4"/>
  <c r="AB2788" i="4"/>
  <c r="AB2790" i="4"/>
  <c r="AB2792" i="4"/>
  <c r="AB2798" i="4"/>
  <c r="AB2800" i="4"/>
  <c r="AB2802" i="4"/>
  <c r="AB2805" i="4"/>
  <c r="AB2812" i="4"/>
  <c r="AB2814" i="4"/>
  <c r="AB2816" i="4"/>
  <c r="AB2818" i="4"/>
  <c r="AB2820" i="4"/>
  <c r="AB2823" i="4"/>
  <c r="AB2825" i="4"/>
  <c r="AB2827" i="4"/>
  <c r="AB2829" i="4"/>
  <c r="AB2831" i="4"/>
  <c r="AB2836" i="4"/>
  <c r="AB2838" i="4"/>
  <c r="AB2840" i="4"/>
  <c r="AB2842" i="4"/>
  <c r="AB2844" i="4"/>
  <c r="AB2846" i="4"/>
  <c r="AB2849" i="4"/>
  <c r="AB2851" i="4"/>
  <c r="AB2853" i="4"/>
  <c r="AB2855" i="4"/>
  <c r="AB2857" i="4"/>
  <c r="AB2859" i="4"/>
  <c r="AB2861" i="4"/>
  <c r="AB2863" i="4"/>
  <c r="AB2865" i="4"/>
  <c r="AB2867" i="4"/>
  <c r="AB2871" i="4"/>
  <c r="AB2876" i="4"/>
  <c r="AB2882" i="4"/>
  <c r="AB2884" i="4"/>
  <c r="AB2889" i="4"/>
  <c r="AB2891" i="4"/>
  <c r="AB2897" i="4"/>
  <c r="AB2902" i="4"/>
  <c r="AB2904" i="4"/>
  <c r="AB2906" i="4"/>
  <c r="AB2913" i="4"/>
  <c r="AB2915" i="4"/>
  <c r="AB2917" i="4"/>
  <c r="AB2921" i="4"/>
  <c r="AB2923" i="4"/>
  <c r="AB2925" i="4"/>
  <c r="AB2927" i="4"/>
  <c r="AB2930" i="4"/>
  <c r="AB2932" i="4"/>
  <c r="AB2934" i="4"/>
  <c r="AB2936" i="4"/>
  <c r="AB2938" i="4"/>
  <c r="AB2943" i="4"/>
  <c r="AB3064" i="4"/>
  <c r="AB3066" i="4"/>
  <c r="AB3068" i="4"/>
  <c r="AB3070" i="4"/>
  <c r="AB3073" i="4"/>
  <c r="AB3078" i="4"/>
  <c r="AB3082" i="4"/>
  <c r="AB3086" i="4"/>
  <c r="AB3090" i="4"/>
  <c r="AB3092" i="4"/>
  <c r="AB3096" i="4"/>
  <c r="AB3100" i="4"/>
  <c r="AB3102" i="4"/>
  <c r="AB3108" i="4"/>
  <c r="AB3113" i="4"/>
  <c r="AB3117" i="4"/>
  <c r="AB3120" i="4"/>
  <c r="AB3122" i="4"/>
  <c r="AB3124" i="4"/>
  <c r="AB3126" i="4"/>
  <c r="AB3132" i="4"/>
  <c r="AB3138" i="4"/>
  <c r="AB3141" i="4"/>
  <c r="AB3143" i="4"/>
  <c r="AB3150" i="4"/>
  <c r="AB3152" i="4"/>
  <c r="AB3154" i="4"/>
  <c r="AB3159" i="4"/>
  <c r="AB3161" i="4"/>
  <c r="AB3165" i="4"/>
  <c r="AB3167" i="4"/>
  <c r="AB3171" i="4"/>
  <c r="AB3175" i="4"/>
  <c r="AB3180" i="4"/>
  <c r="AB3188" i="4"/>
  <c r="AB3192" i="4"/>
  <c r="AB3194" i="4"/>
  <c r="AB3203" i="4"/>
  <c r="AB3205" i="4"/>
  <c r="AB3210" i="4"/>
  <c r="AB3212" i="4"/>
  <c r="AB3216" i="4"/>
  <c r="AB3218" i="4"/>
  <c r="AB3224" i="4"/>
  <c r="AB3226" i="4"/>
  <c r="AB3231" i="4"/>
  <c r="AB3235" i="4"/>
  <c r="AB3239" i="4"/>
  <c r="AB3241" i="4"/>
  <c r="AB3248" i="4"/>
  <c r="AB3257" i="4"/>
  <c r="AB3259" i="4"/>
  <c r="AB3266" i="4"/>
  <c r="AB3268" i="4"/>
  <c r="AB3270" i="4"/>
  <c r="AB3276" i="4"/>
  <c r="AB3278" i="4"/>
  <c r="AB3280" i="4"/>
  <c r="AB3282" i="4"/>
  <c r="AB3284" i="4"/>
  <c r="AB3286" i="4"/>
  <c r="AB3292" i="4"/>
  <c r="AB3294" i="4"/>
  <c r="AB3299" i="4"/>
  <c r="AB3305" i="4"/>
  <c r="AB3306" i="4"/>
  <c r="AB3309" i="4"/>
  <c r="AB3311" i="4"/>
  <c r="AB3312" i="4"/>
  <c r="AB3313" i="4"/>
  <c r="AB3314" i="4"/>
  <c r="AB3315" i="4"/>
  <c r="AB3316" i="4"/>
  <c r="AB3317" i="4"/>
  <c r="AB3318" i="4"/>
  <c r="AB3319" i="4"/>
  <c r="AB3320" i="4"/>
  <c r="AB3321" i="4"/>
  <c r="AB3322" i="4"/>
  <c r="AB3323" i="4"/>
  <c r="AB3324" i="4"/>
  <c r="AB3325" i="4"/>
  <c r="AB3326" i="4"/>
  <c r="AB3327" i="4"/>
  <c r="AB3328" i="4"/>
  <c r="AB3329" i="4"/>
  <c r="AB3330" i="4"/>
  <c r="AB3331" i="4"/>
  <c r="AB3332" i="4"/>
  <c r="AB3333" i="4"/>
  <c r="AB3334" i="4"/>
  <c r="AB3335" i="4"/>
  <c r="AB3336" i="4"/>
  <c r="AB3337" i="4"/>
  <c r="AB3338" i="4"/>
  <c r="AB3339" i="4"/>
  <c r="AB3340" i="4"/>
  <c r="AB3341" i="4"/>
  <c r="AB3342" i="4"/>
  <c r="AB3343" i="4"/>
  <c r="AB3344" i="4"/>
  <c r="AB3345" i="4"/>
  <c r="AB3346" i="4"/>
  <c r="AB3347" i="4"/>
  <c r="AB3348" i="4"/>
  <c r="AB3349" i="4"/>
  <c r="AB3350" i="4"/>
  <c r="AB3351" i="4"/>
  <c r="AB3352" i="4"/>
  <c r="AB3353" i="4"/>
  <c r="AB3354" i="4"/>
  <c r="AB3355" i="4"/>
  <c r="AB3357" i="4"/>
  <c r="AB3358" i="4"/>
  <c r="AB3359" i="4"/>
  <c r="AB3360" i="4"/>
  <c r="AB3361" i="4"/>
  <c r="AB3362" i="4"/>
  <c r="AB3363" i="4"/>
  <c r="AB3364" i="4"/>
  <c r="AB3365" i="4"/>
  <c r="AB3366" i="4"/>
  <c r="AB3367" i="4"/>
  <c r="AB3368" i="4"/>
  <c r="AB3369" i="4"/>
  <c r="AB3370" i="4"/>
  <c r="AB3371" i="4"/>
  <c r="AB3372" i="4"/>
  <c r="AB3373" i="4"/>
  <c r="AB3374" i="4"/>
  <c r="AB3375" i="4"/>
  <c r="AB3376" i="4"/>
  <c r="AB3377" i="4"/>
  <c r="AB3378" i="4"/>
  <c r="AB3379" i="4"/>
  <c r="AB3380" i="4"/>
  <c r="AB3381" i="4"/>
  <c r="AB3383" i="4"/>
  <c r="AB3384" i="4"/>
  <c r="AB3385" i="4"/>
  <c r="AB3386" i="4"/>
  <c r="AB3387" i="4"/>
  <c r="AB3388" i="4"/>
  <c r="AB3389" i="4"/>
  <c r="AB3390" i="4"/>
  <c r="AB3391" i="4"/>
  <c r="AB3392" i="4"/>
  <c r="AB3393" i="4"/>
  <c r="AB3394" i="4"/>
  <c r="AB3395" i="4"/>
  <c r="AB3396" i="4"/>
  <c r="AB3397" i="4"/>
  <c r="AB3398" i="4"/>
  <c r="AB3399" i="4"/>
  <c r="AB3400" i="4"/>
  <c r="AB3401" i="4"/>
  <c r="AB3402" i="4"/>
  <c r="AB3403" i="4"/>
  <c r="AB3404" i="4"/>
  <c r="AB3405" i="4"/>
  <c r="AB3406" i="4"/>
  <c r="AB3407" i="4"/>
  <c r="AB3408" i="4"/>
  <c r="AB3409" i="4"/>
  <c r="AB3410" i="4"/>
  <c r="AB3411" i="4"/>
  <c r="AB3412" i="4"/>
  <c r="AB3413" i="4"/>
  <c r="AB3415" i="4"/>
  <c r="AB3416" i="4"/>
  <c r="AB3417" i="4"/>
  <c r="AB3418" i="4"/>
  <c r="AB3419" i="4"/>
  <c r="AB3420" i="4"/>
  <c r="AB3421" i="4"/>
  <c r="AB3422" i="4"/>
  <c r="AB3423" i="4"/>
  <c r="AB3424" i="4"/>
  <c r="AB3425" i="4"/>
  <c r="AB3426" i="4"/>
  <c r="AB3427" i="4"/>
  <c r="AB3428" i="4"/>
  <c r="AB3429" i="4"/>
  <c r="AB3067" i="4"/>
  <c r="AB3069" i="4"/>
  <c r="AB3071" i="4"/>
  <c r="AB3074" i="4"/>
  <c r="AB3076" i="4"/>
  <c r="AB3079" i="4"/>
  <c r="AB3081" i="4"/>
  <c r="AB3087" i="4"/>
  <c r="AB3091" i="4"/>
  <c r="AB3093" i="4"/>
  <c r="AB3095" i="4"/>
  <c r="AB3097" i="4"/>
  <c r="AB3099" i="4"/>
  <c r="AB3101" i="4"/>
  <c r="AB3103" i="4"/>
  <c r="AB3105" i="4"/>
  <c r="AB3107" i="4"/>
  <c r="AB3109" i="4"/>
  <c r="AB3111" i="4"/>
  <c r="AB3115" i="4"/>
  <c r="AB3119" i="4"/>
  <c r="AB3128" i="4"/>
  <c r="AB3130" i="4"/>
  <c r="AB3133" i="4"/>
  <c r="AB3135" i="4"/>
  <c r="AB3137" i="4"/>
  <c r="AB3140" i="4"/>
  <c r="AB3145" i="4"/>
  <c r="AB3147" i="4"/>
  <c r="AB3149" i="4"/>
  <c r="AB3151" i="4"/>
  <c r="AB3158" i="4"/>
  <c r="AB3160" i="4"/>
  <c r="AB3162" i="4"/>
  <c r="AB3164" i="4"/>
  <c r="AB3169" i="4"/>
  <c r="AB3172" i="4"/>
  <c r="AB3174" i="4"/>
  <c r="AB3177" i="4"/>
  <c r="AB3179" i="4"/>
  <c r="AB3181" i="4"/>
  <c r="AB3183" i="4"/>
  <c r="AB3185" i="4"/>
  <c r="AB3187" i="4"/>
  <c r="AB3189" i="4"/>
  <c r="AB3191" i="4"/>
  <c r="AB3193" i="4"/>
  <c r="AB3195" i="4"/>
  <c r="AB3197" i="4"/>
  <c r="AB3199" i="4"/>
  <c r="AB3201" i="4"/>
  <c r="AB3204" i="4"/>
  <c r="AB3206" i="4"/>
  <c r="AB3208" i="4"/>
  <c r="AB3211" i="4"/>
  <c r="AB3213" i="4"/>
  <c r="AB3215" i="4"/>
  <c r="AB3219" i="4"/>
  <c r="AB3221" i="4"/>
  <c r="AB3223" i="4"/>
  <c r="AB3228" i="4"/>
  <c r="AB3230" i="4"/>
  <c r="AB3232" i="4"/>
  <c r="AB3234" i="4"/>
  <c r="AB3236" i="4"/>
  <c r="AB3238" i="4"/>
  <c r="AB3240" i="4"/>
  <c r="AB3242" i="4"/>
  <c r="AB3244" i="4"/>
  <c r="AB3246" i="4"/>
  <c r="AB3250" i="4"/>
  <c r="AB3252" i="4"/>
  <c r="AB3254" i="4"/>
  <c r="AB3256" i="4"/>
  <c r="AB3258" i="4"/>
  <c r="AB3260" i="4"/>
  <c r="AB3262" i="4"/>
  <c r="AB3264" i="4"/>
  <c r="AB3265" i="4"/>
  <c r="AB3269" i="4"/>
  <c r="AB3271" i="4"/>
  <c r="AB3274" i="4"/>
  <c r="AB3285" i="4"/>
  <c r="AB3287" i="4"/>
  <c r="AB3289" i="4"/>
  <c r="AB3291" i="4"/>
  <c r="AB3296" i="4"/>
  <c r="AB3298" i="4"/>
  <c r="AB3300" i="4"/>
  <c r="AB3302" i="4"/>
  <c r="AB3304" i="4"/>
  <c r="AB3307" i="4"/>
  <c r="AB3430" i="4"/>
  <c r="AB3065" i="4"/>
  <c r="AB3072" i="4"/>
  <c r="AB3075" i="4"/>
  <c r="AB3077" i="4"/>
  <c r="AB3080" i="4"/>
  <c r="AB3083" i="4"/>
  <c r="AB3085" i="4"/>
  <c r="AB3088" i="4"/>
  <c r="AB3089" i="4"/>
  <c r="AB3094" i="4"/>
  <c r="AB3098" i="4"/>
  <c r="AB3104" i="4"/>
  <c r="AB3106" i="4"/>
  <c r="AB3110" i="4"/>
  <c r="AB3112" i="4"/>
  <c r="AB3114" i="4"/>
  <c r="AB3116" i="4"/>
  <c r="AB3118" i="4"/>
  <c r="AB3121" i="4"/>
  <c r="AB3123" i="4"/>
  <c r="AB3125" i="4"/>
  <c r="AB3127" i="4"/>
  <c r="AB3129" i="4"/>
  <c r="AB3131" i="4"/>
  <c r="AB3134" i="4"/>
  <c r="AB3136" i="4"/>
  <c r="AB3139" i="4"/>
  <c r="AB3142" i="4"/>
  <c r="AB3144" i="4"/>
  <c r="AB3146" i="4"/>
  <c r="AB3148" i="4"/>
  <c r="AB3153" i="4"/>
  <c r="AB3155" i="4"/>
  <c r="AB3157" i="4"/>
  <c r="AB3163" i="4"/>
  <c r="AB3166" i="4"/>
  <c r="AB3168" i="4"/>
  <c r="AB3170" i="4"/>
  <c r="AB3173" i="4"/>
  <c r="AB3176" i="4"/>
  <c r="AB3178" i="4"/>
  <c r="AB3182" i="4"/>
  <c r="AB3184" i="4"/>
  <c r="AB3186" i="4"/>
  <c r="AB3190" i="4"/>
  <c r="AB3196" i="4"/>
  <c r="AB3198" i="4"/>
  <c r="AB3200" i="4"/>
  <c r="AB3202" i="4"/>
  <c r="AB3207" i="4"/>
  <c r="AB3209" i="4"/>
  <c r="AB3214" i="4"/>
  <c r="AB3217" i="4"/>
  <c r="AB3220" i="4"/>
  <c r="AB3222" i="4"/>
  <c r="AB3225" i="4"/>
  <c r="AB3227" i="4"/>
  <c r="AB3229" i="4"/>
  <c r="AB3233" i="4"/>
  <c r="AB3237" i="4"/>
  <c r="AB3243" i="4"/>
  <c r="AB3245" i="4"/>
  <c r="AB3247" i="4"/>
  <c r="AB3249" i="4"/>
  <c r="AB3251" i="4"/>
  <c r="AB3253" i="4"/>
  <c r="AB3255" i="4"/>
  <c r="AB3261" i="4"/>
  <c r="AB3263" i="4"/>
  <c r="AB3267" i="4"/>
  <c r="AB3272" i="4"/>
  <c r="AB3273" i="4"/>
  <c r="AB3275" i="4"/>
  <c r="AB3277" i="4"/>
  <c r="AB3279" i="4"/>
  <c r="AB3281" i="4"/>
  <c r="AB3283" i="4"/>
  <c r="AB3288" i="4"/>
  <c r="AB3290" i="4"/>
  <c r="AB3293" i="4"/>
  <c r="AB3295" i="4"/>
  <c r="AB3297" i="4"/>
  <c r="AB3301" i="4"/>
  <c r="AB3303" i="4"/>
  <c r="AB3308" i="4"/>
  <c r="AB3433" i="4"/>
  <c r="AB3435" i="4"/>
  <c r="AB3437" i="4"/>
  <c r="AB3439" i="4"/>
  <c r="AB3443" i="4"/>
  <c r="AB3444" i="4"/>
  <c r="AB3447" i="4"/>
  <c r="AB3449" i="4"/>
  <c r="AB3453" i="4"/>
  <c r="AB3455" i="4"/>
  <c r="AB3457" i="4"/>
  <c r="AB3460" i="4"/>
  <c r="AB3462" i="4"/>
  <c r="AB3464" i="4"/>
  <c r="AB3466" i="4"/>
  <c r="AB3469" i="4"/>
  <c r="AB3471" i="4"/>
  <c r="AB3476" i="4"/>
  <c r="AB3480" i="4"/>
  <c r="AB3482" i="4"/>
  <c r="AB3485" i="4"/>
  <c r="AB3487" i="4"/>
  <c r="AB3491" i="4"/>
  <c r="AB3493" i="4"/>
  <c r="AB3495" i="4"/>
  <c r="AB3497" i="4"/>
  <c r="AB3501" i="4"/>
  <c r="AB3503" i="4"/>
  <c r="AB3511" i="4"/>
  <c r="AB3514" i="4"/>
  <c r="AB3516" i="4"/>
  <c r="AB3518" i="4"/>
  <c r="AB3520" i="4"/>
  <c r="AB3522" i="4"/>
  <c r="AB3524" i="4"/>
  <c r="AB3528" i="4"/>
  <c r="AB3530" i="4"/>
  <c r="AB3532" i="4"/>
  <c r="AB3534" i="4"/>
  <c r="AB3536" i="4"/>
  <c r="AB3538" i="4"/>
  <c r="AB3540" i="4"/>
  <c r="AB3541" i="4"/>
  <c r="AB3544" i="4"/>
  <c r="AB3547" i="4"/>
  <c r="AB3551" i="4"/>
  <c r="AB3554" i="4"/>
  <c r="AB3556" i="4"/>
  <c r="AB3558" i="4"/>
  <c r="AB3560" i="4"/>
  <c r="AB3562" i="4"/>
  <c r="AB3564" i="4"/>
  <c r="AB3566" i="4"/>
  <c r="AB3570" i="4"/>
  <c r="AB3573" i="4"/>
  <c r="AB3575" i="4"/>
  <c r="AB3576" i="4"/>
  <c r="AB3581" i="4"/>
  <c r="AB3583" i="4"/>
  <c r="AB3587" i="4"/>
  <c r="AB3588" i="4"/>
  <c r="AB3590" i="4"/>
  <c r="AB3592" i="4"/>
  <c r="AB3594" i="4"/>
  <c r="AB3596" i="4"/>
  <c r="AB3598" i="4"/>
  <c r="AB3600" i="4"/>
  <c r="AB3601" i="4"/>
  <c r="AB3604" i="4"/>
  <c r="AB3606" i="4"/>
  <c r="AB3607" i="4"/>
  <c r="AB3610" i="4"/>
  <c r="AB3612" i="4"/>
  <c r="AB3614" i="4"/>
  <c r="AB3615" i="4"/>
  <c r="AB3618" i="4"/>
  <c r="AB3620" i="4"/>
  <c r="AB3623" i="4"/>
  <c r="AB3626" i="4"/>
  <c r="AB3628" i="4"/>
  <c r="AB3629" i="4"/>
  <c r="AB3632" i="4"/>
  <c r="AB3633" i="4"/>
  <c r="AB3634" i="4"/>
  <c r="AB3637" i="4"/>
  <c r="AB3638" i="4"/>
  <c r="AB3641" i="4"/>
  <c r="AB3642" i="4"/>
  <c r="AB3647" i="4"/>
  <c r="AB3651" i="4"/>
  <c r="AB3652" i="4"/>
  <c r="AB3654" i="4"/>
  <c r="AB3656" i="4"/>
  <c r="AB3659" i="4"/>
  <c r="AB3661" i="4"/>
  <c r="AB3664" i="4"/>
  <c r="AB3667" i="4"/>
  <c r="AB3669" i="4"/>
  <c r="AB3671" i="4"/>
  <c r="AB3673" i="4"/>
  <c r="AB3675" i="4"/>
  <c r="AB3677" i="4"/>
  <c r="AB3679" i="4"/>
  <c r="AB3681" i="4"/>
  <c r="AB3683" i="4"/>
  <c r="AB3684" i="4"/>
  <c r="AB3686" i="4"/>
  <c r="AB3688" i="4"/>
  <c r="AB3690" i="4"/>
  <c r="AB3691" i="4"/>
  <c r="AB3694" i="4"/>
  <c r="AB3696" i="4"/>
  <c r="AB3698" i="4"/>
  <c r="AB3700" i="4"/>
  <c r="AB3702" i="4"/>
  <c r="AB3704" i="4"/>
  <c r="AB3706" i="4"/>
  <c r="AB3708" i="4"/>
  <c r="AB3710" i="4"/>
  <c r="AB3712" i="4"/>
  <c r="AB3715" i="4"/>
  <c r="AB3718" i="4"/>
  <c r="AB3720" i="4"/>
  <c r="AB3722" i="4"/>
  <c r="AB3724" i="4"/>
  <c r="AB3726" i="4"/>
  <c r="AB3727" i="4"/>
  <c r="AB3729" i="4"/>
  <c r="AB3732" i="4"/>
  <c r="AB3734" i="4"/>
  <c r="AB3736" i="4"/>
  <c r="AB3738" i="4"/>
  <c r="AB3741" i="4"/>
  <c r="AB3744" i="4"/>
  <c r="AB3745" i="4"/>
  <c r="AB3746" i="4"/>
  <c r="AB3749" i="4"/>
  <c r="AB3751" i="4"/>
  <c r="AB3753" i="4"/>
  <c r="AB3756" i="4"/>
  <c r="AB3757" i="4"/>
  <c r="AB3759" i="4"/>
  <c r="AB3762" i="4"/>
  <c r="AB3764" i="4"/>
  <c r="AB3766" i="4"/>
  <c r="AB3768" i="4"/>
  <c r="AB3770" i="4"/>
  <c r="AB3771" i="4"/>
  <c r="AB3773" i="4"/>
  <c r="AB3775" i="4"/>
  <c r="AB3777" i="4"/>
  <c r="AB3779" i="4"/>
  <c r="AB3782" i="4"/>
  <c r="AB3784" i="4"/>
  <c r="AB3786" i="4"/>
  <c r="AB3788" i="4"/>
  <c r="AB3790" i="4"/>
  <c r="AB3792" i="4"/>
  <c r="AB3793" i="4"/>
  <c r="AB3795" i="4"/>
  <c r="AB3798" i="4"/>
  <c r="AB3800" i="4"/>
  <c r="AB3801" i="4"/>
  <c r="AB3802" i="4"/>
  <c r="AB3803" i="4"/>
  <c r="AB3804" i="4"/>
  <c r="AB3805" i="4"/>
  <c r="AB3806" i="4"/>
  <c r="AB3807" i="4"/>
  <c r="AB3808" i="4"/>
  <c r="AB3431" i="4"/>
  <c r="AB3434" i="4"/>
  <c r="AB3438" i="4"/>
  <c r="AB3441" i="4"/>
  <c r="AB3446" i="4"/>
  <c r="AB3448" i="4"/>
  <c r="AB3450" i="4"/>
  <c r="AB3452" i="4"/>
  <c r="AB3454" i="4"/>
  <c r="AB3458" i="4"/>
  <c r="AB3465" i="4"/>
  <c r="AB3467" i="4"/>
  <c r="AB3470" i="4"/>
  <c r="AB3473" i="4"/>
  <c r="AB3475" i="4"/>
  <c r="AB3477" i="4"/>
  <c r="AB3479" i="4"/>
  <c r="AB3481" i="4"/>
  <c r="AB3484" i="4"/>
  <c r="AB3486" i="4"/>
  <c r="AB3488" i="4"/>
  <c r="AB3490" i="4"/>
  <c r="AB3496" i="4"/>
  <c r="AB3498" i="4"/>
  <c r="AB3500" i="4"/>
  <c r="AB3502" i="4"/>
  <c r="AB3506" i="4"/>
  <c r="AB3508" i="4"/>
  <c r="AB3510" i="4"/>
  <c r="AB3512" i="4"/>
  <c r="AB3515" i="4"/>
  <c r="AB3517" i="4"/>
  <c r="AB3519" i="4"/>
  <c r="AB3521" i="4"/>
  <c r="AB3525" i="4"/>
  <c r="AB3527" i="4"/>
  <c r="AB3529" i="4"/>
  <c r="AB3531" i="4"/>
  <c r="AB3537" i="4"/>
  <c r="AB3539" i="4"/>
  <c r="AB3543" i="4"/>
  <c r="AB3546" i="4"/>
  <c r="AB3548" i="4"/>
  <c r="AB3550" i="4"/>
  <c r="AB3553" i="4"/>
  <c r="AB3557" i="4"/>
  <c r="AB3559" i="4"/>
  <c r="AB3561" i="4"/>
  <c r="AB3563" i="4"/>
  <c r="AB3565" i="4"/>
  <c r="AB3567" i="4"/>
  <c r="AB3569" i="4"/>
  <c r="AB3571" i="4"/>
  <c r="AB3574" i="4"/>
  <c r="AB3577" i="4"/>
  <c r="AB3579" i="4"/>
  <c r="AB3580" i="4"/>
  <c r="AB3582" i="4"/>
  <c r="AB3584" i="4"/>
  <c r="AB3585" i="4"/>
  <c r="AB3589" i="4"/>
  <c r="AB3591" i="4"/>
  <c r="AB3593" i="4"/>
  <c r="AB3595" i="4"/>
  <c r="AB3597" i="4"/>
  <c r="AB3599" i="4"/>
  <c r="AB3603" i="4"/>
  <c r="AB3605" i="4"/>
  <c r="AB3608" i="4"/>
  <c r="AB3609" i="4"/>
  <c r="AB3611" i="4"/>
  <c r="AB3613" i="4"/>
  <c r="AB3616" i="4"/>
  <c r="AB3617" i="4"/>
  <c r="AB3619" i="4"/>
  <c r="AB3621" i="4"/>
  <c r="AB3622" i="4"/>
  <c r="AB3625" i="4"/>
  <c r="AB3627" i="4"/>
  <c r="AB3630" i="4"/>
  <c r="AB3631" i="4"/>
  <c r="AB3635" i="4"/>
  <c r="AB3636" i="4"/>
  <c r="AB3639" i="4"/>
  <c r="AB3640" i="4"/>
  <c r="AB3643" i="4"/>
  <c r="AB3644" i="4"/>
  <c r="AB3645" i="4"/>
  <c r="AB3646" i="4"/>
  <c r="AB3648" i="4"/>
  <c r="AB3649" i="4"/>
  <c r="AB3650" i="4"/>
  <c r="AB3653" i="4"/>
  <c r="AB3655" i="4"/>
  <c r="AB3657" i="4"/>
  <c r="AB3658" i="4"/>
  <c r="AB3660" i="4"/>
  <c r="AB3662" i="4"/>
  <c r="AB3665" i="4"/>
  <c r="AB3666" i="4"/>
  <c r="AB3668" i="4"/>
  <c r="AB3670" i="4"/>
  <c r="AB3672" i="4"/>
  <c r="AB3674" i="4"/>
  <c r="AB3676" i="4"/>
  <c r="AB3678" i="4"/>
  <c r="AB3680" i="4"/>
  <c r="AB3682" i="4"/>
  <c r="AB3685" i="4"/>
  <c r="AB3687" i="4"/>
  <c r="AB3689" i="4"/>
  <c r="AB3692" i="4"/>
  <c r="AB3693" i="4"/>
  <c r="AB3695" i="4"/>
  <c r="AB3697" i="4"/>
  <c r="AB3699" i="4"/>
  <c r="AB3701" i="4"/>
  <c r="AB3703" i="4"/>
  <c r="AB3705" i="4"/>
  <c r="AB3707" i="4"/>
  <c r="AB3709" i="4"/>
  <c r="AB3711" i="4"/>
  <c r="AB3713" i="4"/>
  <c r="AB3714" i="4"/>
  <c r="AB3716" i="4"/>
  <c r="AB3717" i="4"/>
  <c r="AB3719" i="4"/>
  <c r="AB3721" i="4"/>
  <c r="AB3723" i="4"/>
  <c r="AB3725" i="4"/>
  <c r="AB3728" i="4"/>
  <c r="AB3730" i="4"/>
  <c r="AB3731" i="4"/>
  <c r="AB3733" i="4"/>
  <c r="AB3735" i="4"/>
  <c r="AB3737" i="4"/>
  <c r="AB3739" i="4"/>
  <c r="AB3740" i="4"/>
  <c r="AB3742" i="4"/>
  <c r="AB3743" i="4"/>
  <c r="AB3747" i="4"/>
  <c r="AB3748" i="4"/>
  <c r="AB3750" i="4"/>
  <c r="AB3752" i="4"/>
  <c r="AB3754" i="4"/>
  <c r="AB3755" i="4"/>
  <c r="AB3758" i="4"/>
  <c r="AB3760" i="4"/>
  <c r="AB3761" i="4"/>
  <c r="AB3763" i="4"/>
  <c r="AB3765" i="4"/>
  <c r="AB3767" i="4"/>
  <c r="AB3769" i="4"/>
  <c r="AB3772" i="4"/>
  <c r="AB3774" i="4"/>
  <c r="AB3776" i="4"/>
  <c r="AB3778" i="4"/>
  <c r="AB3780" i="4"/>
  <c r="AB3781" i="4"/>
  <c r="AB3783" i="4"/>
  <c r="AB3787" i="4"/>
  <c r="AB3789" i="4"/>
  <c r="AB3791" i="4"/>
  <c r="AB3794" i="4"/>
  <c r="AB3796" i="4"/>
  <c r="AB3797" i="4"/>
  <c r="AB3799" i="4"/>
  <c r="AB3811" i="4"/>
  <c r="AB3432" i="4"/>
  <c r="AB3436" i="4"/>
  <c r="AB3440" i="4"/>
  <c r="AB3442" i="4"/>
  <c r="AB3445" i="4"/>
  <c r="AB3451" i="4"/>
  <c r="AB3456" i="4"/>
  <c r="AB3459" i="4"/>
  <c r="AB3461" i="4"/>
  <c r="AB3463" i="4"/>
  <c r="AB3468" i="4"/>
  <c r="AB3472" i="4"/>
  <c r="AB3474" i="4"/>
  <c r="AB3478" i="4"/>
  <c r="AB3483" i="4"/>
  <c r="AB3489" i="4"/>
  <c r="AB3492" i="4"/>
  <c r="AB3494" i="4"/>
  <c r="AB3499" i="4"/>
  <c r="AB3504" i="4"/>
  <c r="AB3507" i="4"/>
  <c r="AB3509" i="4"/>
  <c r="AB3513" i="4"/>
  <c r="AB3523" i="4"/>
  <c r="AB3526" i="4"/>
  <c r="AB3533" i="4"/>
  <c r="AB3535" i="4"/>
  <c r="AB3542" i="4"/>
  <c r="AB3545" i="4"/>
  <c r="AB3549" i="4"/>
  <c r="AB3552" i="4"/>
  <c r="AB3555" i="4"/>
  <c r="AB3568" i="4"/>
  <c r="AB3572" i="4"/>
  <c r="AB3578" i="4"/>
  <c r="AB3586" i="4"/>
  <c r="AB3624" i="4"/>
  <c r="AB3809" i="4"/>
  <c r="AB3815" i="4"/>
  <c r="AB3819" i="4"/>
  <c r="AB3822" i="4"/>
  <c r="AB3826" i="4"/>
  <c r="AB3830" i="4"/>
  <c r="AB3834" i="4"/>
  <c r="AB3841" i="4"/>
  <c r="AB3845" i="4"/>
  <c r="AB3856" i="4"/>
  <c r="AB3863" i="4"/>
  <c r="AB3865" i="4"/>
  <c r="AB3870" i="4"/>
  <c r="AB3873" i="4"/>
  <c r="AB3877" i="4"/>
  <c r="AB3879" i="4"/>
  <c r="AB3883" i="4"/>
  <c r="AB3886" i="4"/>
  <c r="AB3888" i="4"/>
  <c r="AB3892" i="4"/>
  <c r="AB3896" i="4"/>
  <c r="AB3900" i="4"/>
  <c r="AB3903" i="4"/>
  <c r="AB3905" i="4"/>
  <c r="AB3910" i="4"/>
  <c r="AB3928" i="4"/>
  <c r="AB3937" i="4"/>
  <c r="AB3939" i="4"/>
  <c r="AB3944" i="4"/>
  <c r="AB3946" i="4"/>
  <c r="AB3955" i="4"/>
  <c r="AB3957" i="4"/>
  <c r="AB3961" i="4"/>
  <c r="AB3963" i="4"/>
  <c r="AB3965" i="4"/>
  <c r="AB3971" i="4"/>
  <c r="AB3973" i="4"/>
  <c r="AB3977" i="4"/>
  <c r="AB3979" i="4"/>
  <c r="AB3983" i="4"/>
  <c r="AB3987" i="4"/>
  <c r="AB3989" i="4"/>
  <c r="AB3996" i="4"/>
  <c r="AB3998" i="4"/>
  <c r="AB4000" i="4"/>
  <c r="AB4003" i="4"/>
  <c r="AB4005" i="4"/>
  <c r="AB4016" i="4"/>
  <c r="AB4018" i="4"/>
  <c r="AB4020" i="4"/>
  <c r="AB4021" i="4"/>
  <c r="AB4024" i="4"/>
  <c r="AB4025" i="4"/>
  <c r="AB4026" i="4"/>
  <c r="AB4028" i="4"/>
  <c r="AB4029" i="4"/>
  <c r="AB4030" i="4"/>
  <c r="AB4031" i="4"/>
  <c r="AB4032" i="4"/>
  <c r="AB4033" i="4"/>
  <c r="AB4034" i="4"/>
  <c r="AB4036" i="4"/>
  <c r="AB4037" i="4"/>
  <c r="AB4038" i="4"/>
  <c r="AB4039" i="4"/>
  <c r="AB4040" i="4"/>
  <c r="AB4042" i="4"/>
  <c r="AB4043" i="4"/>
  <c r="AB4044" i="4"/>
  <c r="AB4045" i="4"/>
  <c r="AB4046" i="4"/>
  <c r="AB4047" i="4"/>
  <c r="AB4048" i="4"/>
  <c r="AB4049" i="4"/>
  <c r="AB4050" i="4"/>
  <c r="AB4051" i="4"/>
  <c r="AB4052" i="4"/>
  <c r="AB4053" i="4"/>
  <c r="AB4054" i="4"/>
  <c r="AB4055" i="4"/>
  <c r="AB4056" i="4"/>
  <c r="AB4057" i="4"/>
  <c r="AB4058" i="4"/>
  <c r="AB4059" i="4"/>
  <c r="AB4060" i="4"/>
  <c r="AB4061" i="4"/>
  <c r="AB4062" i="4"/>
  <c r="AB4063" i="4"/>
  <c r="AB4064" i="4"/>
  <c r="AB4065" i="4"/>
  <c r="AB4066" i="4"/>
  <c r="AB4067" i="4"/>
  <c r="AB4068" i="4"/>
  <c r="AB4069" i="4"/>
  <c r="AB4070" i="4"/>
  <c r="AB4071" i="4"/>
  <c r="AB4072" i="4"/>
  <c r="AB4073" i="4"/>
  <c r="AB4074" i="4"/>
  <c r="AB4075" i="4"/>
  <c r="AB4076" i="4"/>
  <c r="AB4077" i="4"/>
  <c r="AB4078" i="4"/>
  <c r="AB4079" i="4"/>
  <c r="AB4080" i="4"/>
  <c r="AB4081" i="4"/>
  <c r="AB4082" i="4"/>
  <c r="AB4083" i="4"/>
  <c r="AB4084" i="4"/>
  <c r="AB3813" i="4"/>
  <c r="AB3817" i="4"/>
  <c r="AB3821" i="4"/>
  <c r="AB3823" i="4"/>
  <c r="AB3825" i="4"/>
  <c r="AB3827" i="4"/>
  <c r="AB3829" i="4"/>
  <c r="AB3832" i="4"/>
  <c r="AB3836" i="4"/>
  <c r="AB3838" i="4"/>
  <c r="AB3840" i="4"/>
  <c r="AB3842" i="4"/>
  <c r="AB3844" i="4"/>
  <c r="AB3846" i="4"/>
  <c r="AB3848" i="4"/>
  <c r="AB3850" i="4"/>
  <c r="AB3852" i="4"/>
  <c r="AB3854" i="4"/>
  <c r="AB3858" i="4"/>
  <c r="AB3860" i="4"/>
  <c r="AB3862" i="4"/>
  <c r="AB3864" i="4"/>
  <c r="AB3866" i="4"/>
  <c r="AB3868" i="4"/>
  <c r="AB3871" i="4"/>
  <c r="AB3875" i="4"/>
  <c r="AB3881" i="4"/>
  <c r="AB3885" i="4"/>
  <c r="AB3890" i="4"/>
  <c r="AB3893" i="4"/>
  <c r="AB3895" i="4"/>
  <c r="AB3897" i="4"/>
  <c r="AB3899" i="4"/>
  <c r="AB3902" i="4"/>
  <c r="AB3904" i="4"/>
  <c r="AB3906" i="4"/>
  <c r="AB3908" i="4"/>
  <c r="AB3912" i="4"/>
  <c r="AB3914" i="4"/>
  <c r="AB3916" i="4"/>
  <c r="AB3918" i="4"/>
  <c r="AB3920" i="4"/>
  <c r="AB3922" i="4"/>
  <c r="AB3924" i="4"/>
  <c r="AB3926" i="4"/>
  <c r="AB3930" i="4"/>
  <c r="AB3932" i="4"/>
  <c r="AB3934" i="4"/>
  <c r="AB3936" i="4"/>
  <c r="AB3938" i="4"/>
  <c r="AB3940" i="4"/>
  <c r="AB3941" i="4"/>
  <c r="AB3943" i="4"/>
  <c r="AB3945" i="4"/>
  <c r="AB3947" i="4"/>
  <c r="AB3949" i="4"/>
  <c r="AB3951" i="4"/>
  <c r="AB3953" i="4"/>
  <c r="AB3954" i="4"/>
  <c r="AB3959" i="4"/>
  <c r="AB3962" i="4"/>
  <c r="AB3967" i="4"/>
  <c r="AB3969" i="4"/>
  <c r="AB3974" i="4"/>
  <c r="AB3976" i="4"/>
  <c r="AB3978" i="4"/>
  <c r="AB3980" i="4"/>
  <c r="AB3982" i="4"/>
  <c r="AB3984" i="4"/>
  <c r="AB3986" i="4"/>
  <c r="AB3988" i="4"/>
  <c r="AB3990" i="4"/>
  <c r="AB3992" i="4"/>
  <c r="AB3994" i="4"/>
  <c r="AB3997" i="4"/>
  <c r="AB4001" i="4"/>
  <c r="AB4004" i="4"/>
  <c r="AB4006" i="4"/>
  <c r="AB4008" i="4"/>
  <c r="AB4010" i="4"/>
  <c r="AB4012" i="4"/>
  <c r="AB4014" i="4"/>
  <c r="AB4019" i="4"/>
  <c r="AB4023" i="4"/>
  <c r="AB4035" i="4"/>
  <c r="AB3810" i="4"/>
  <c r="AB3812" i="4"/>
  <c r="AB3814" i="4"/>
  <c r="AB3816" i="4"/>
  <c r="AB3818" i="4"/>
  <c r="AB3820" i="4"/>
  <c r="AB3824" i="4"/>
  <c r="AB3828" i="4"/>
  <c r="AB3831" i="4"/>
  <c r="AB3833" i="4"/>
  <c r="AB3835" i="4"/>
  <c r="AB3837" i="4"/>
  <c r="AB3839" i="4"/>
  <c r="AB3843" i="4"/>
  <c r="AB3847" i="4"/>
  <c r="AB3849" i="4"/>
  <c r="AB3851" i="4"/>
  <c r="AB3853" i="4"/>
  <c r="AB3855" i="4"/>
  <c r="AB3857" i="4"/>
  <c r="AB3859" i="4"/>
  <c r="AB3861" i="4"/>
  <c r="AB3867" i="4"/>
  <c r="AB3869" i="4"/>
  <c r="AB3872" i="4"/>
  <c r="AB3874" i="4"/>
  <c r="AB3876" i="4"/>
  <c r="AB3878" i="4"/>
  <c r="AB3880" i="4"/>
  <c r="AB3882" i="4"/>
  <c r="AB3884" i="4"/>
  <c r="AB3887" i="4"/>
  <c r="AB3889" i="4"/>
  <c r="AB3891" i="4"/>
  <c r="AB3894" i="4"/>
  <c r="AB3898" i="4"/>
  <c r="AB3901" i="4"/>
  <c r="AB3907" i="4"/>
  <c r="AB3909" i="4"/>
  <c r="AB3911" i="4"/>
  <c r="AB3913" i="4"/>
  <c r="AB3915" i="4"/>
  <c r="AB3917" i="4"/>
  <c r="AB3919" i="4"/>
  <c r="AB3921" i="4"/>
  <c r="AB3923" i="4"/>
  <c r="AB3925" i="4"/>
  <c r="AB3927" i="4"/>
  <c r="AB3929" i="4"/>
  <c r="AB3931" i="4"/>
  <c r="AB3933" i="4"/>
  <c r="AB3935" i="4"/>
  <c r="AB3942" i="4"/>
  <c r="AB3948" i="4"/>
  <c r="AB3950" i="4"/>
  <c r="AB3952" i="4"/>
  <c r="AB3956" i="4"/>
  <c r="AB3958" i="4"/>
  <c r="AB3960" i="4"/>
  <c r="AB3964" i="4"/>
  <c r="AB3966" i="4"/>
  <c r="AB3968" i="4"/>
  <c r="AB3970" i="4"/>
  <c r="AB3972" i="4"/>
  <c r="AB3975" i="4"/>
  <c r="AB3981" i="4"/>
  <c r="AB3985" i="4"/>
  <c r="AB3991" i="4"/>
  <c r="AB3993" i="4"/>
  <c r="AB3995" i="4"/>
  <c r="AB3999" i="4"/>
  <c r="AB4002" i="4"/>
  <c r="AB4007" i="4"/>
  <c r="AB4009" i="4"/>
  <c r="AB4011" i="4"/>
  <c r="AB4013" i="4"/>
  <c r="AB4015" i="4"/>
  <c r="AB4017" i="4"/>
  <c r="AB4022" i="4"/>
  <c r="AB4027" i="4"/>
  <c r="AB4085" i="4"/>
  <c r="AB4086" i="4"/>
  <c r="AB4087" i="4"/>
  <c r="AB4088" i="4"/>
  <c r="AB4089" i="4"/>
  <c r="AB4090" i="4"/>
  <c r="AB4091" i="4"/>
  <c r="AB4092" i="4"/>
  <c r="AB4093" i="4"/>
  <c r="AB4094" i="4"/>
  <c r="AB4095" i="4"/>
  <c r="AB4096" i="4"/>
  <c r="AB4097" i="4"/>
  <c r="AB4098" i="4"/>
  <c r="AB4099" i="4"/>
  <c r="AB4100" i="4"/>
  <c r="AB4101" i="4"/>
  <c r="AB4102" i="4"/>
  <c r="AB4103" i="4"/>
  <c r="AB4104" i="4"/>
  <c r="AB4105" i="4"/>
  <c r="AB4106" i="4"/>
  <c r="AB4107" i="4"/>
  <c r="AB4108" i="4"/>
  <c r="AB4109" i="4"/>
  <c r="AB4110" i="4"/>
  <c r="AB4111" i="4"/>
  <c r="AB4112" i="4"/>
  <c r="AB4113" i="4"/>
  <c r="AB4114" i="4"/>
  <c r="AB4115" i="4"/>
  <c r="AB4116" i="4"/>
  <c r="AB4117" i="4"/>
  <c r="AB4118" i="4"/>
  <c r="AB4119" i="4"/>
  <c r="AB4120" i="4"/>
  <c r="AB4121" i="4"/>
  <c r="AB4122" i="4"/>
  <c r="AB4123" i="4"/>
  <c r="AB4124" i="4"/>
  <c r="AB4125" i="4"/>
  <c r="AB4126" i="4"/>
  <c r="AB4127" i="4"/>
  <c r="AB4128" i="4"/>
  <c r="AB4129" i="4"/>
  <c r="AB4130" i="4"/>
  <c r="AB4131" i="4"/>
  <c r="AB4133" i="4"/>
  <c r="AB4134" i="4"/>
  <c r="AB4135" i="4"/>
  <c r="AB4136" i="4"/>
  <c r="AB4138" i="4"/>
  <c r="AB4139" i="4"/>
  <c r="AB4140" i="4"/>
  <c r="AB4141" i="4"/>
  <c r="AB4142" i="4"/>
  <c r="AB4143" i="4"/>
  <c r="AB4144" i="4"/>
  <c r="AB4145" i="4"/>
  <c r="AB4146" i="4"/>
  <c r="AB4147" i="4"/>
  <c r="AB4148" i="4"/>
  <c r="AB4149" i="4"/>
  <c r="AB4150" i="4"/>
  <c r="AB4151" i="4"/>
  <c r="AB4152" i="4"/>
  <c r="AB4153" i="4"/>
  <c r="AB4154" i="4"/>
  <c r="AB4155" i="4"/>
  <c r="AB4156" i="4"/>
  <c r="AB4157" i="4"/>
  <c r="AB4158" i="4"/>
  <c r="AB4159" i="4"/>
  <c r="AB4160" i="4"/>
  <c r="AB4161" i="4"/>
  <c r="AB4162" i="4"/>
  <c r="AB4163" i="4"/>
  <c r="AB4164" i="4"/>
  <c r="AB4165" i="4"/>
  <c r="AB4166" i="4"/>
  <c r="AB4167" i="4"/>
  <c r="AB4169" i="4"/>
  <c r="AB4170" i="4"/>
  <c r="AB4171" i="4"/>
  <c r="AB4172" i="4"/>
  <c r="AB4173" i="4"/>
  <c r="AB506" i="4"/>
  <c r="AB1163" i="4"/>
  <c r="AB1822" i="4"/>
  <c r="AB1949" i="4"/>
  <c r="AB2263" i="4"/>
  <c r="AB2271" i="4"/>
  <c r="AB2311" i="4"/>
  <c r="AB2548" i="4"/>
  <c r="AB3356" i="4"/>
  <c r="AB20" i="4"/>
  <c r="AB63" i="4"/>
  <c r="AB1264" i="4"/>
  <c r="AB1860" i="4"/>
  <c r="AB1969" i="4"/>
  <c r="AB861" i="4"/>
  <c r="AB1954" i="4"/>
  <c r="AB2753" i="4"/>
  <c r="AB4041" i="4"/>
  <c r="B5" i="6"/>
  <c r="B26" i="6"/>
  <c r="B30" i="6"/>
  <c r="B39" i="6"/>
  <c r="B70" i="6"/>
  <c r="B82" i="6"/>
  <c r="B90" i="6"/>
  <c r="B102" i="6"/>
  <c r="B118" i="6"/>
  <c r="B122" i="6"/>
  <c r="B126" i="6"/>
  <c r="B130" i="6"/>
  <c r="B33" i="6"/>
  <c r="B56" i="6"/>
  <c r="B64" i="6"/>
  <c r="B72" i="6"/>
  <c r="B80" i="6"/>
  <c r="B136" i="6"/>
  <c r="B25" i="6"/>
  <c r="B34" i="6"/>
  <c r="B117" i="6"/>
  <c r="B125" i="6"/>
  <c r="B133" i="6"/>
  <c r="B6" i="6"/>
  <c r="B14" i="6"/>
  <c r="B23" i="6"/>
  <c r="B43" i="6"/>
  <c r="B51" i="6"/>
  <c r="B59" i="6"/>
  <c r="B63" i="6"/>
  <c r="B71" i="6"/>
  <c r="B75" i="6"/>
  <c r="B83" i="6"/>
  <c r="B87" i="6"/>
  <c r="B91" i="6"/>
  <c r="B99" i="6"/>
  <c r="B103" i="6"/>
  <c r="B119" i="6"/>
  <c r="B123" i="6"/>
  <c r="B127" i="6"/>
  <c r="B131" i="6"/>
  <c r="B28" i="6"/>
  <c r="B84" i="6"/>
  <c r="B92" i="6"/>
  <c r="B100" i="6"/>
  <c r="B108" i="6"/>
  <c r="B116" i="6"/>
  <c r="B132" i="6"/>
  <c r="B21" i="6"/>
  <c r="B29" i="6"/>
  <c r="B38" i="6"/>
  <c r="B45" i="6"/>
  <c r="B57" i="6"/>
  <c r="B65" i="6"/>
  <c r="B73" i="6"/>
  <c r="B89" i="6"/>
  <c r="B93" i="6"/>
  <c r="B11" i="6"/>
  <c r="B16" i="6"/>
  <c r="B20" i="6"/>
  <c r="B44" i="6"/>
  <c r="B52" i="6"/>
  <c r="B88" i="6"/>
  <c r="B96" i="6"/>
  <c r="B104" i="6"/>
  <c r="B112" i="6"/>
  <c r="B120" i="6"/>
  <c r="B128" i="6"/>
  <c r="B17" i="6"/>
  <c r="B53" i="6"/>
  <c r="B85" i="6"/>
  <c r="B97" i="6"/>
  <c r="B105" i="6"/>
  <c r="B113" i="6"/>
  <c r="B129" i="6"/>
  <c r="AB1976" i="4"/>
  <c r="B54" i="6" s="1"/>
  <c r="AB8" i="4"/>
  <c r="AB59" i="4"/>
  <c r="AB75" i="4"/>
  <c r="AB1067" i="4"/>
  <c r="AB1698" i="4"/>
  <c r="B41" i="6" s="1"/>
  <c r="AB1934" i="4"/>
  <c r="B49" i="6" s="1"/>
  <c r="AB1939" i="4"/>
  <c r="B50" i="6" s="1"/>
  <c r="AB2630" i="4"/>
  <c r="AB2945" i="4"/>
  <c r="AB4168" i="4"/>
  <c r="B137" i="6" s="1"/>
  <c r="AB1721" i="4"/>
  <c r="B42" i="6" s="1"/>
  <c r="AB2648" i="4"/>
  <c r="AB2661" i="4"/>
  <c r="AB2894" i="4"/>
  <c r="AB3310" i="4"/>
  <c r="B98" i="6" s="1"/>
  <c r="AB27" i="4"/>
  <c r="AB762" i="4"/>
  <c r="B12" i="6" s="1"/>
  <c r="AB1913" i="4"/>
  <c r="AB3047" i="4"/>
  <c r="AB3414" i="4"/>
  <c r="B109" i="6" s="1"/>
  <c r="AB1595" i="4"/>
  <c r="B37" i="6" s="1"/>
  <c r="AB2072" i="4"/>
  <c r="B62" i="6" s="1"/>
  <c r="AB3084" i="4"/>
  <c r="AB4132" i="4"/>
  <c r="AB4137" i="4"/>
  <c r="AB1514" i="4"/>
  <c r="B36" i="6" s="1"/>
  <c r="AB1087" i="4"/>
  <c r="AB3156" i="4"/>
  <c r="B81" i="6" s="1"/>
  <c r="AB17" i="4"/>
  <c r="AB127" i="4"/>
  <c r="AB316" i="4"/>
  <c r="AB715" i="4"/>
  <c r="B10" i="6" s="1"/>
  <c r="AB1134" i="4"/>
  <c r="AB1199" i="4"/>
  <c r="AB1884" i="4"/>
  <c r="AB2012" i="4"/>
  <c r="B55" i="6" s="1"/>
  <c r="AB2621" i="4"/>
  <c r="AB3382" i="4"/>
  <c r="B107" i="6" s="1"/>
  <c r="AB1089" i="4"/>
  <c r="AB1179" i="4"/>
  <c r="AB1198" i="4"/>
  <c r="AB2581" i="4"/>
  <c r="AB2909" i="4"/>
  <c r="AB3602" i="4"/>
  <c r="AB3663" i="4"/>
  <c r="AB173" i="4"/>
  <c r="AB373" i="4"/>
  <c r="AB485" i="4"/>
  <c r="B7" i="6" s="1"/>
  <c r="AB693" i="4"/>
  <c r="B9" i="6" s="1"/>
  <c r="AB2556" i="4"/>
  <c r="AB2811" i="4"/>
  <c r="B74" i="6" s="1"/>
  <c r="AB2293" i="4"/>
  <c r="AB2607" i="4"/>
  <c r="AB62" i="4"/>
  <c r="AB1294" i="4"/>
  <c r="B31" i="6" s="1"/>
  <c r="AB1791" i="4"/>
  <c r="B46" i="6" s="1"/>
  <c r="AB1793" i="4"/>
  <c r="B47" i="6" s="1"/>
  <c r="AB2589" i="4"/>
  <c r="AB2595" i="4"/>
  <c r="AB2620" i="4"/>
  <c r="AB3785" i="4"/>
  <c r="B121" i="6" s="1"/>
  <c r="AB493" i="4"/>
  <c r="B8" i="6" s="1"/>
  <c r="AB947" i="4"/>
  <c r="B19" i="6" s="1"/>
  <c r="AB1779" i="4"/>
  <c r="AB1935" i="4"/>
  <c r="AB2047" i="4"/>
  <c r="B61" i="6" s="1"/>
  <c r="AB2336" i="4"/>
  <c r="AB2492" i="4"/>
  <c r="B67" i="6" s="1"/>
  <c r="AB2531" i="4"/>
  <c r="AB3505" i="4"/>
  <c r="B110" i="6" s="1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  <c r="R3911" i="3"/>
  <c r="R3912" i="3"/>
  <c r="R3913" i="3"/>
  <c r="R3914" i="3"/>
  <c r="R3915" i="3"/>
  <c r="R3916" i="3"/>
  <c r="R3917" i="3"/>
  <c r="R3918" i="3"/>
  <c r="R3919" i="3"/>
  <c r="R3920" i="3"/>
  <c r="R3921" i="3"/>
  <c r="R3922" i="3"/>
  <c r="R3923" i="3"/>
  <c r="R3924" i="3"/>
  <c r="R3925" i="3"/>
  <c r="R3926" i="3"/>
  <c r="R3927" i="3"/>
  <c r="R3928" i="3"/>
  <c r="R3929" i="3"/>
  <c r="R3930" i="3"/>
  <c r="R3931" i="3"/>
  <c r="R3932" i="3"/>
  <c r="R3933" i="3"/>
  <c r="R3934" i="3"/>
  <c r="R3935" i="3"/>
  <c r="R3936" i="3"/>
  <c r="R3937" i="3"/>
  <c r="R3938" i="3"/>
  <c r="R3939" i="3"/>
  <c r="R3940" i="3"/>
  <c r="R3941" i="3"/>
  <c r="R3942" i="3"/>
  <c r="R3943" i="3"/>
  <c r="R3944" i="3"/>
  <c r="R3945" i="3"/>
  <c r="R3946" i="3"/>
  <c r="R3947" i="3"/>
  <c r="R3948" i="3"/>
  <c r="R3949" i="3"/>
  <c r="R3950" i="3"/>
  <c r="R3951" i="3"/>
  <c r="R3952" i="3"/>
  <c r="R3953" i="3"/>
  <c r="R3954" i="3"/>
  <c r="R3955" i="3"/>
  <c r="R3956" i="3"/>
  <c r="R3957" i="3"/>
  <c r="R3958" i="3"/>
  <c r="R3959" i="3"/>
  <c r="R3960" i="3"/>
  <c r="R3961" i="3"/>
  <c r="R3962" i="3"/>
  <c r="R3963" i="3"/>
  <c r="R3964" i="3"/>
  <c r="R3965" i="3"/>
  <c r="R3966" i="3"/>
  <c r="R3967" i="3"/>
  <c r="R3968" i="3"/>
  <c r="R3969" i="3"/>
  <c r="R3970" i="3"/>
  <c r="R3971" i="3"/>
  <c r="R3972" i="3"/>
  <c r="R3973" i="3"/>
  <c r="R3974" i="3"/>
  <c r="R3975" i="3"/>
  <c r="R3976" i="3"/>
  <c r="R3977" i="3"/>
  <c r="R3978" i="3"/>
  <c r="R3979" i="3"/>
  <c r="R3980" i="3"/>
  <c r="R3981" i="3"/>
  <c r="R3982" i="3"/>
  <c r="R3983" i="3"/>
  <c r="R3984" i="3"/>
  <c r="R3985" i="3"/>
  <c r="R3986" i="3"/>
  <c r="R3987" i="3"/>
  <c r="R3988" i="3"/>
  <c r="R3989" i="3"/>
  <c r="R3990" i="3"/>
  <c r="R3991" i="3"/>
  <c r="R3992" i="3"/>
  <c r="R3993" i="3"/>
  <c r="R3994" i="3"/>
  <c r="R3995" i="3"/>
  <c r="R3996" i="3"/>
  <c r="R3997" i="3"/>
  <c r="R3998" i="3"/>
  <c r="R3999" i="3"/>
  <c r="R4000" i="3"/>
  <c r="R4001" i="3"/>
  <c r="R4002" i="3"/>
  <c r="R4003" i="3"/>
  <c r="R4004" i="3"/>
  <c r="R4005" i="3"/>
  <c r="R4006" i="3"/>
  <c r="R4007" i="3"/>
  <c r="R4008" i="3"/>
  <c r="R4009" i="3"/>
  <c r="R4010" i="3"/>
  <c r="R4011" i="3"/>
  <c r="R4012" i="3"/>
  <c r="R4013" i="3"/>
  <c r="R4014" i="3"/>
  <c r="R4015" i="3"/>
  <c r="R4016" i="3"/>
  <c r="R4017" i="3"/>
  <c r="R4018" i="3"/>
  <c r="R4019" i="3"/>
  <c r="R4020" i="3"/>
  <c r="R4021" i="3"/>
  <c r="R4022" i="3"/>
  <c r="R4023" i="3"/>
  <c r="R4024" i="3"/>
  <c r="R4025" i="3"/>
  <c r="R4026" i="3"/>
  <c r="R4027" i="3"/>
  <c r="R4028" i="3"/>
  <c r="R4029" i="3"/>
  <c r="R4030" i="3"/>
  <c r="R4031" i="3"/>
  <c r="R4032" i="3"/>
  <c r="R4033" i="3"/>
  <c r="R4034" i="3"/>
  <c r="R4035" i="3"/>
  <c r="R4036" i="3"/>
  <c r="R4037" i="3"/>
  <c r="R4038" i="3"/>
  <c r="R4039" i="3"/>
  <c r="R4040" i="3"/>
  <c r="R4041" i="3"/>
  <c r="R4042" i="3"/>
  <c r="R8" i="3"/>
  <c r="D118" i="11" l="1"/>
  <c r="D58" i="11"/>
  <c r="D42" i="11"/>
  <c r="D14" i="11"/>
  <c r="D129" i="11"/>
  <c r="D113" i="11"/>
  <c r="D97" i="11"/>
  <c r="D81" i="11"/>
  <c r="D65" i="11"/>
  <c r="D49" i="11"/>
  <c r="D33" i="11"/>
  <c r="D17" i="11"/>
  <c r="D102" i="11"/>
  <c r="D66" i="11"/>
  <c r="D4" i="11"/>
  <c r="D120" i="11"/>
  <c r="D104" i="11"/>
  <c r="D88" i="11"/>
  <c r="D72" i="11"/>
  <c r="D56" i="11"/>
  <c r="D40" i="11"/>
  <c r="D24" i="11"/>
  <c r="D8" i="11"/>
  <c r="D131" i="11"/>
  <c r="D115" i="11"/>
  <c r="D99" i="11"/>
  <c r="D83" i="11"/>
  <c r="D67" i="11"/>
  <c r="D51" i="11"/>
  <c r="D35" i="11"/>
  <c r="D19" i="11"/>
  <c r="AB102" i="11"/>
  <c r="AB90" i="11"/>
  <c r="AB26" i="11"/>
  <c r="AB121" i="11"/>
  <c r="AB11" i="11"/>
  <c r="AJ112" i="11"/>
  <c r="AJ96" i="11"/>
  <c r="AJ80" i="11"/>
  <c r="AJ64" i="11"/>
  <c r="AJ48" i="11"/>
  <c r="AJ16" i="11"/>
  <c r="AJ133" i="11"/>
  <c r="AJ101" i="11"/>
  <c r="I114" i="6"/>
  <c r="Q106" i="6"/>
  <c r="I86" i="6"/>
  <c r="I60" i="6"/>
  <c r="M111" i="6"/>
  <c r="Q86" i="6"/>
  <c r="M3" i="6"/>
  <c r="D34" i="11"/>
  <c r="D18" i="11"/>
  <c r="AB114" i="11"/>
  <c r="AB74" i="11"/>
  <c r="AB101" i="11"/>
  <c r="AB76" i="11"/>
  <c r="AB28" i="11"/>
  <c r="AB7" i="11"/>
  <c r="AJ108" i="11"/>
  <c r="AJ92" i="11"/>
  <c r="AJ76" i="11"/>
  <c r="AJ60" i="11"/>
  <c r="AJ44" i="11"/>
  <c r="AJ28" i="11"/>
  <c r="AJ97" i="11"/>
  <c r="AJ81" i="11"/>
  <c r="M124" i="6"/>
  <c r="M86" i="6"/>
  <c r="Q40" i="6"/>
  <c r="I124" i="6"/>
  <c r="M106" i="6"/>
  <c r="I111" i="6"/>
  <c r="I40" i="6"/>
  <c r="Q3" i="6"/>
  <c r="D114" i="11"/>
  <c r="D82" i="11"/>
  <c r="D26" i="11"/>
  <c r="D10" i="11"/>
  <c r="T140" i="11"/>
  <c r="AB58" i="11"/>
  <c r="AB13" i="11"/>
  <c r="AB104" i="11"/>
  <c r="AB72" i="11"/>
  <c r="AJ111" i="11"/>
  <c r="AJ120" i="11"/>
  <c r="AJ88" i="11"/>
  <c r="AJ72" i="11"/>
  <c r="AJ24" i="11"/>
  <c r="AJ8" i="11"/>
  <c r="AJ140" i="11" s="1"/>
  <c r="AJ125" i="11"/>
  <c r="AJ109" i="11"/>
  <c r="I95" i="6"/>
  <c r="Q95" i="6"/>
  <c r="I3" i="6"/>
  <c r="I101" i="6"/>
  <c r="I77" i="6"/>
  <c r="M101" i="6"/>
  <c r="Q77" i="6"/>
  <c r="M15" i="6"/>
  <c r="Q114" i="6"/>
  <c r="D126" i="11"/>
  <c r="D46" i="11"/>
  <c r="D106" i="11"/>
  <c r="D74" i="11"/>
  <c r="L140" i="11"/>
  <c r="AB130" i="11"/>
  <c r="AB98" i="11"/>
  <c r="AB42" i="11"/>
  <c r="AB140" i="11" s="1"/>
  <c r="AB125" i="11"/>
  <c r="AB100" i="11"/>
  <c r="AB15" i="11"/>
  <c r="AJ116" i="11"/>
  <c r="AJ84" i="11"/>
  <c r="AJ68" i="11"/>
  <c r="AJ52" i="11"/>
  <c r="AJ36" i="11"/>
  <c r="AJ20" i="11"/>
  <c r="AJ105" i="11"/>
  <c r="M40" i="6"/>
  <c r="M95" i="6"/>
  <c r="M77" i="6"/>
  <c r="M60" i="6"/>
  <c r="Q101" i="6"/>
  <c r="Q60" i="6"/>
  <c r="Q124" i="6"/>
  <c r="Q139" i="6" s="1"/>
  <c r="I32" i="6"/>
  <c r="I15" i="6"/>
  <c r="I139" i="6" s="1"/>
  <c r="M114" i="6"/>
  <c r="M139" i="6" s="1"/>
  <c r="Q15" i="6"/>
  <c r="Q32" i="6"/>
  <c r="M32" i="6"/>
  <c r="B94" i="6"/>
  <c r="B22" i="6"/>
  <c r="B78" i="6"/>
  <c r="B35" i="6"/>
  <c r="B18" i="6"/>
  <c r="B13" i="6"/>
  <c r="B115" i="6"/>
  <c r="B48" i="6"/>
  <c r="B79" i="6"/>
  <c r="B4" i="6"/>
  <c r="B66" i="6"/>
  <c r="B135" i="6"/>
  <c r="B69" i="6"/>
  <c r="B76" i="6"/>
  <c r="B24" i="6"/>
  <c r="B68" i="6"/>
  <c r="B27" i="6"/>
  <c r="B106" i="6"/>
  <c r="C107" i="6" s="1"/>
  <c r="B95" i="6"/>
  <c r="C98" i="6" s="1"/>
  <c r="B111" i="6"/>
  <c r="C113" i="6" s="1"/>
  <c r="B86" i="6"/>
  <c r="C89" i="6" s="1"/>
  <c r="B101" i="6"/>
  <c r="C105" i="6" s="1"/>
  <c r="B124" i="6"/>
  <c r="C127" i="6" s="1"/>
  <c r="U4028" i="3"/>
  <c r="Y4028" i="3"/>
  <c r="AC4028" i="3"/>
  <c r="V4028" i="3"/>
  <c r="Z4028" i="3"/>
  <c r="AD4028" i="3"/>
  <c r="W4028" i="3"/>
  <c r="AA4028" i="3"/>
  <c r="T4028" i="3"/>
  <c r="X4028" i="3"/>
  <c r="AB4028" i="3"/>
  <c r="U3876" i="3"/>
  <c r="Y3876" i="3"/>
  <c r="AC3876" i="3"/>
  <c r="V3876" i="3"/>
  <c r="Z3876" i="3"/>
  <c r="AD3876" i="3"/>
  <c r="W3876" i="3"/>
  <c r="AA3876" i="3"/>
  <c r="T3876" i="3"/>
  <c r="X3876" i="3"/>
  <c r="AB3876" i="3"/>
  <c r="U3872" i="3"/>
  <c r="Y3872" i="3"/>
  <c r="AC3872" i="3"/>
  <c r="V3872" i="3"/>
  <c r="Z3872" i="3"/>
  <c r="AD3872" i="3"/>
  <c r="W3872" i="3"/>
  <c r="AA3872" i="3"/>
  <c r="T3872" i="3"/>
  <c r="X3872" i="3"/>
  <c r="AB3872" i="3"/>
  <c r="U3856" i="3"/>
  <c r="Y3856" i="3"/>
  <c r="AC3856" i="3"/>
  <c r="V3856" i="3"/>
  <c r="Z3856" i="3"/>
  <c r="AD3856" i="3"/>
  <c r="W3856" i="3"/>
  <c r="AA3856" i="3"/>
  <c r="T3856" i="3"/>
  <c r="X3856" i="3"/>
  <c r="AB3856" i="3"/>
  <c r="U3840" i="3"/>
  <c r="Y3840" i="3"/>
  <c r="AC3840" i="3"/>
  <c r="V3840" i="3"/>
  <c r="Z3840" i="3"/>
  <c r="AD3840" i="3"/>
  <c r="W3840" i="3"/>
  <c r="AA3840" i="3"/>
  <c r="T3840" i="3"/>
  <c r="X3840" i="3"/>
  <c r="AB3840" i="3"/>
  <c r="U3828" i="3"/>
  <c r="Y3828" i="3"/>
  <c r="AC3828" i="3"/>
  <c r="V3828" i="3"/>
  <c r="Z3828" i="3"/>
  <c r="AD3828" i="3"/>
  <c r="W3828" i="3"/>
  <c r="AA3828" i="3"/>
  <c r="T3828" i="3"/>
  <c r="X3828" i="3"/>
  <c r="AB3828" i="3"/>
  <c r="U3812" i="3"/>
  <c r="Y3812" i="3"/>
  <c r="AC3812" i="3"/>
  <c r="V3812" i="3"/>
  <c r="Z3812" i="3"/>
  <c r="AD3812" i="3"/>
  <c r="W3812" i="3"/>
  <c r="AA3812" i="3"/>
  <c r="T3812" i="3"/>
  <c r="X3812" i="3"/>
  <c r="AB3812" i="3"/>
  <c r="U3708" i="3"/>
  <c r="Y3708" i="3"/>
  <c r="AC3708" i="3"/>
  <c r="V3708" i="3"/>
  <c r="Z3708" i="3"/>
  <c r="AD3708" i="3"/>
  <c r="W3708" i="3"/>
  <c r="AA3708" i="3"/>
  <c r="T3708" i="3"/>
  <c r="X3708" i="3"/>
  <c r="AB3708" i="3"/>
  <c r="U3700" i="3"/>
  <c r="Y3700" i="3"/>
  <c r="AC3700" i="3"/>
  <c r="V3700" i="3"/>
  <c r="Z3700" i="3"/>
  <c r="AD3700" i="3"/>
  <c r="W3700" i="3"/>
  <c r="AA3700" i="3"/>
  <c r="T3700" i="3"/>
  <c r="X3700" i="3"/>
  <c r="AB3700" i="3"/>
  <c r="U3692" i="3"/>
  <c r="Y3692" i="3"/>
  <c r="AC3692" i="3"/>
  <c r="V3692" i="3"/>
  <c r="Z3692" i="3"/>
  <c r="AD3692" i="3"/>
  <c r="W3692" i="3"/>
  <c r="AA3692" i="3"/>
  <c r="T3692" i="3"/>
  <c r="X3692" i="3"/>
  <c r="AB3692" i="3"/>
  <c r="U3684" i="3"/>
  <c r="Y3684" i="3"/>
  <c r="AC3684" i="3"/>
  <c r="V3684" i="3"/>
  <c r="Z3684" i="3"/>
  <c r="AD3684" i="3"/>
  <c r="W3684" i="3"/>
  <c r="AA3684" i="3"/>
  <c r="T3684" i="3"/>
  <c r="X3684" i="3"/>
  <c r="AB3684" i="3"/>
  <c r="U3680" i="3"/>
  <c r="Y3680" i="3"/>
  <c r="AC3680" i="3"/>
  <c r="V3680" i="3"/>
  <c r="Z3680" i="3"/>
  <c r="AD3680" i="3"/>
  <c r="W3680" i="3"/>
  <c r="AA3680" i="3"/>
  <c r="T3680" i="3"/>
  <c r="X3680" i="3"/>
  <c r="AB3680" i="3"/>
  <c r="U3672" i="3"/>
  <c r="Y3672" i="3"/>
  <c r="AC3672" i="3"/>
  <c r="V3672" i="3"/>
  <c r="Z3672" i="3"/>
  <c r="AD3672" i="3"/>
  <c r="W3672" i="3"/>
  <c r="AA3672" i="3"/>
  <c r="T3672" i="3"/>
  <c r="X3672" i="3"/>
  <c r="AB3672" i="3"/>
  <c r="U3664" i="3"/>
  <c r="Y3664" i="3"/>
  <c r="AC3664" i="3"/>
  <c r="V3664" i="3"/>
  <c r="Z3664" i="3"/>
  <c r="AD3664" i="3"/>
  <c r="W3664" i="3"/>
  <c r="AA3664" i="3"/>
  <c r="T3664" i="3"/>
  <c r="X3664" i="3"/>
  <c r="AB3664" i="3"/>
  <c r="U3656" i="3"/>
  <c r="Y3656" i="3"/>
  <c r="AC3656" i="3"/>
  <c r="V3656" i="3"/>
  <c r="Z3656" i="3"/>
  <c r="AD3656" i="3"/>
  <c r="W3656" i="3"/>
  <c r="AA3656" i="3"/>
  <c r="T3656" i="3"/>
  <c r="X3656" i="3"/>
  <c r="AB3656" i="3"/>
  <c r="U3648" i="3"/>
  <c r="Y3648" i="3"/>
  <c r="AC3648" i="3"/>
  <c r="V3648" i="3"/>
  <c r="Z3648" i="3"/>
  <c r="AD3648" i="3"/>
  <c r="W3648" i="3"/>
  <c r="AA3648" i="3"/>
  <c r="T3648" i="3"/>
  <c r="X3648" i="3"/>
  <c r="AB3648" i="3"/>
  <c r="U3640" i="3"/>
  <c r="Y3640" i="3"/>
  <c r="AC3640" i="3"/>
  <c r="V3640" i="3"/>
  <c r="Z3640" i="3"/>
  <c r="AD3640" i="3"/>
  <c r="W3640" i="3"/>
  <c r="AA3640" i="3"/>
  <c r="T3640" i="3"/>
  <c r="X3640" i="3"/>
  <c r="AB3640" i="3"/>
  <c r="U3632" i="3"/>
  <c r="Y3632" i="3"/>
  <c r="AC3632" i="3"/>
  <c r="V3632" i="3"/>
  <c r="Z3632" i="3"/>
  <c r="AD3632" i="3"/>
  <c r="W3632" i="3"/>
  <c r="AA3632" i="3"/>
  <c r="T3632" i="3"/>
  <c r="X3632" i="3"/>
  <c r="AB3632" i="3"/>
  <c r="U3628" i="3"/>
  <c r="Y3628" i="3"/>
  <c r="AC3628" i="3"/>
  <c r="V3628" i="3"/>
  <c r="Z3628" i="3"/>
  <c r="AD3628" i="3"/>
  <c r="W3628" i="3"/>
  <c r="AA3628" i="3"/>
  <c r="T3628" i="3"/>
  <c r="X3628" i="3"/>
  <c r="AB3628" i="3"/>
  <c r="U3620" i="3"/>
  <c r="Y3620" i="3"/>
  <c r="AC3620" i="3"/>
  <c r="V3620" i="3"/>
  <c r="Z3620" i="3"/>
  <c r="AD3620" i="3"/>
  <c r="W3620" i="3"/>
  <c r="AA3620" i="3"/>
  <c r="T3620" i="3"/>
  <c r="X3620" i="3"/>
  <c r="AB3620" i="3"/>
  <c r="U3612" i="3"/>
  <c r="Y3612" i="3"/>
  <c r="AC3612" i="3"/>
  <c r="V3612" i="3"/>
  <c r="Z3612" i="3"/>
  <c r="AD3612" i="3"/>
  <c r="W3612" i="3"/>
  <c r="AA3612" i="3"/>
  <c r="T3612" i="3"/>
  <c r="X3612" i="3"/>
  <c r="AB3612" i="3"/>
  <c r="U3604" i="3"/>
  <c r="Y3604" i="3"/>
  <c r="AC3604" i="3"/>
  <c r="V3604" i="3"/>
  <c r="Z3604" i="3"/>
  <c r="AD3604" i="3"/>
  <c r="W3604" i="3"/>
  <c r="AA3604" i="3"/>
  <c r="T3604" i="3"/>
  <c r="X3604" i="3"/>
  <c r="AB3604" i="3"/>
  <c r="W3600" i="3"/>
  <c r="AA3600" i="3"/>
  <c r="T3600" i="3"/>
  <c r="X3600" i="3"/>
  <c r="AB3600" i="3"/>
  <c r="U3600" i="3"/>
  <c r="AC3600" i="3"/>
  <c r="V3600" i="3"/>
  <c r="AD3600" i="3"/>
  <c r="Y3600" i="3"/>
  <c r="Z3600" i="3"/>
  <c r="W3596" i="3"/>
  <c r="AA3596" i="3"/>
  <c r="T3596" i="3"/>
  <c r="X3596" i="3"/>
  <c r="AB3596" i="3"/>
  <c r="Y3596" i="3"/>
  <c r="Z3596" i="3"/>
  <c r="U3596" i="3"/>
  <c r="AC3596" i="3"/>
  <c r="V3596" i="3"/>
  <c r="AD3596" i="3"/>
  <c r="W3592" i="3"/>
  <c r="AA3592" i="3"/>
  <c r="T3592" i="3"/>
  <c r="X3592" i="3"/>
  <c r="AB3592" i="3"/>
  <c r="U3592" i="3"/>
  <c r="AC3592" i="3"/>
  <c r="V3592" i="3"/>
  <c r="AD3592" i="3"/>
  <c r="Y3592" i="3"/>
  <c r="Z3592" i="3"/>
  <c r="W3588" i="3"/>
  <c r="AA3588" i="3"/>
  <c r="T3588" i="3"/>
  <c r="X3588" i="3"/>
  <c r="AB3588" i="3"/>
  <c r="Y3588" i="3"/>
  <c r="Z3588" i="3"/>
  <c r="U3588" i="3"/>
  <c r="AC3588" i="3"/>
  <c r="V3588" i="3"/>
  <c r="AD3588" i="3"/>
  <c r="T4035" i="3"/>
  <c r="X4035" i="3"/>
  <c r="AB4035" i="3"/>
  <c r="U4035" i="3"/>
  <c r="Y4035" i="3"/>
  <c r="AC4035" i="3"/>
  <c r="V4035" i="3"/>
  <c r="Z4035" i="3"/>
  <c r="AD4035" i="3"/>
  <c r="W4035" i="3"/>
  <c r="AA4035" i="3"/>
  <c r="T3967" i="3"/>
  <c r="X3967" i="3"/>
  <c r="AB3967" i="3"/>
  <c r="U3967" i="3"/>
  <c r="Y3967" i="3"/>
  <c r="AC3967" i="3"/>
  <c r="V3967" i="3"/>
  <c r="Z3967" i="3"/>
  <c r="AD3967" i="3"/>
  <c r="W3967" i="3"/>
  <c r="AA3967" i="3"/>
  <c r="T3959" i="3"/>
  <c r="X3959" i="3"/>
  <c r="AB3959" i="3"/>
  <c r="U3959" i="3"/>
  <c r="Y3959" i="3"/>
  <c r="AC3959" i="3"/>
  <c r="V3959" i="3"/>
  <c r="Z3959" i="3"/>
  <c r="AD3959" i="3"/>
  <c r="W3959" i="3"/>
  <c r="AA3959" i="3"/>
  <c r="T3951" i="3"/>
  <c r="X3951" i="3"/>
  <c r="AB3951" i="3"/>
  <c r="U3951" i="3"/>
  <c r="Y3951" i="3"/>
  <c r="AC3951" i="3"/>
  <c r="V3951" i="3"/>
  <c r="Z3951" i="3"/>
  <c r="AD3951" i="3"/>
  <c r="W3951" i="3"/>
  <c r="AA3951" i="3"/>
  <c r="T3943" i="3"/>
  <c r="X3943" i="3"/>
  <c r="AB3943" i="3"/>
  <c r="U3943" i="3"/>
  <c r="Y3943" i="3"/>
  <c r="AC3943" i="3"/>
  <c r="V3943" i="3"/>
  <c r="Z3943" i="3"/>
  <c r="AD3943" i="3"/>
  <c r="W3943" i="3"/>
  <c r="AA3943" i="3"/>
  <c r="T3935" i="3"/>
  <c r="X3935" i="3"/>
  <c r="AB3935" i="3"/>
  <c r="U3935" i="3"/>
  <c r="Y3935" i="3"/>
  <c r="AC3935" i="3"/>
  <c r="V3935" i="3"/>
  <c r="Z3935" i="3"/>
  <c r="AD3935" i="3"/>
  <c r="W3935" i="3"/>
  <c r="AA3935" i="3"/>
  <c r="T3927" i="3"/>
  <c r="X3927" i="3"/>
  <c r="AB3927" i="3"/>
  <c r="U3927" i="3"/>
  <c r="Y3927" i="3"/>
  <c r="AC3927" i="3"/>
  <c r="V3927" i="3"/>
  <c r="Z3927" i="3"/>
  <c r="AD3927" i="3"/>
  <c r="W3927" i="3"/>
  <c r="AA3927" i="3"/>
  <c r="T3707" i="3"/>
  <c r="X3707" i="3"/>
  <c r="AB3707" i="3"/>
  <c r="U3707" i="3"/>
  <c r="Y3707" i="3"/>
  <c r="AC3707" i="3"/>
  <c r="V3707" i="3"/>
  <c r="Z3707" i="3"/>
  <c r="AD3707" i="3"/>
  <c r="W3707" i="3"/>
  <c r="AA3707" i="3"/>
  <c r="T3695" i="3"/>
  <c r="X3695" i="3"/>
  <c r="AB3695" i="3"/>
  <c r="U3695" i="3"/>
  <c r="Y3695" i="3"/>
  <c r="AC3695" i="3"/>
  <c r="V3695" i="3"/>
  <c r="Z3695" i="3"/>
  <c r="AD3695" i="3"/>
  <c r="W3695" i="3"/>
  <c r="AA3695" i="3"/>
  <c r="T3679" i="3"/>
  <c r="X3679" i="3"/>
  <c r="AB3679" i="3"/>
  <c r="U3679" i="3"/>
  <c r="Y3679" i="3"/>
  <c r="AC3679" i="3"/>
  <c r="V3679" i="3"/>
  <c r="Z3679" i="3"/>
  <c r="AD3679" i="3"/>
  <c r="W3679" i="3"/>
  <c r="AA3679" i="3"/>
  <c r="T3667" i="3"/>
  <c r="X3667" i="3"/>
  <c r="AB3667" i="3"/>
  <c r="U3667" i="3"/>
  <c r="Y3667" i="3"/>
  <c r="AC3667" i="3"/>
  <c r="V3667" i="3"/>
  <c r="Z3667" i="3"/>
  <c r="AD3667" i="3"/>
  <c r="W3667" i="3"/>
  <c r="AA3667" i="3"/>
  <c r="T3655" i="3"/>
  <c r="X3655" i="3"/>
  <c r="AB3655" i="3"/>
  <c r="U3655" i="3"/>
  <c r="Y3655" i="3"/>
  <c r="AC3655" i="3"/>
  <c r="V3655" i="3"/>
  <c r="Z3655" i="3"/>
  <c r="AD3655" i="3"/>
  <c r="W3655" i="3"/>
  <c r="AA3655" i="3"/>
  <c r="T3639" i="3"/>
  <c r="X3639" i="3"/>
  <c r="AB3639" i="3"/>
  <c r="U3639" i="3"/>
  <c r="Y3639" i="3"/>
  <c r="AC3639" i="3"/>
  <c r="V3639" i="3"/>
  <c r="Z3639" i="3"/>
  <c r="AD3639" i="3"/>
  <c r="W3639" i="3"/>
  <c r="AA3639" i="3"/>
  <c r="T3631" i="3"/>
  <c r="X3631" i="3"/>
  <c r="AB3631" i="3"/>
  <c r="U3631" i="3"/>
  <c r="Y3631" i="3"/>
  <c r="AC3631" i="3"/>
  <c r="V3631" i="3"/>
  <c r="Z3631" i="3"/>
  <c r="AD3631" i="3"/>
  <c r="W3631" i="3"/>
  <c r="AA3631" i="3"/>
  <c r="T3619" i="3"/>
  <c r="X3619" i="3"/>
  <c r="AB3619" i="3"/>
  <c r="U3619" i="3"/>
  <c r="Y3619" i="3"/>
  <c r="AC3619" i="3"/>
  <c r="V3619" i="3"/>
  <c r="Z3619" i="3"/>
  <c r="AD3619" i="3"/>
  <c r="W3619" i="3"/>
  <c r="AA3619" i="3"/>
  <c r="T3607" i="3"/>
  <c r="X3607" i="3"/>
  <c r="AB3607" i="3"/>
  <c r="U3607" i="3"/>
  <c r="Y3607" i="3"/>
  <c r="AC3607" i="3"/>
  <c r="V3607" i="3"/>
  <c r="Z3607" i="3"/>
  <c r="AD3607" i="3"/>
  <c r="W3607" i="3"/>
  <c r="AA3607" i="3"/>
  <c r="V3595" i="3"/>
  <c r="Z3595" i="3"/>
  <c r="AD3595" i="3"/>
  <c r="W3595" i="3"/>
  <c r="AA3595" i="3"/>
  <c r="T3595" i="3"/>
  <c r="AB3595" i="3"/>
  <c r="U3595" i="3"/>
  <c r="AC3595" i="3"/>
  <c r="X3595" i="3"/>
  <c r="Y3595" i="3"/>
  <c r="V3583" i="3"/>
  <c r="Z3583" i="3"/>
  <c r="AD3583" i="3"/>
  <c r="W3583" i="3"/>
  <c r="AA3583" i="3"/>
  <c r="X3583" i="3"/>
  <c r="Y3583" i="3"/>
  <c r="T3583" i="3"/>
  <c r="AB3583" i="3"/>
  <c r="U3583" i="3"/>
  <c r="AC3583" i="3"/>
  <c r="V3571" i="3"/>
  <c r="Z3571" i="3"/>
  <c r="AD3571" i="3"/>
  <c r="W3571" i="3"/>
  <c r="AA3571" i="3"/>
  <c r="T3571" i="3"/>
  <c r="AB3571" i="3"/>
  <c r="U3571" i="3"/>
  <c r="AC3571" i="3"/>
  <c r="X3571" i="3"/>
  <c r="Y3571" i="3"/>
  <c r="V3559" i="3"/>
  <c r="Z3559" i="3"/>
  <c r="AD3559" i="3"/>
  <c r="W3559" i="3"/>
  <c r="AA3559" i="3"/>
  <c r="X3559" i="3"/>
  <c r="Y3559" i="3"/>
  <c r="T3559" i="3"/>
  <c r="AB3559" i="3"/>
  <c r="U3559" i="3"/>
  <c r="AC3559" i="3"/>
  <c r="V3547" i="3"/>
  <c r="Z3547" i="3"/>
  <c r="AD3547" i="3"/>
  <c r="W3547" i="3"/>
  <c r="AA3547" i="3"/>
  <c r="T3547" i="3"/>
  <c r="AB3547" i="3"/>
  <c r="U3547" i="3"/>
  <c r="AC3547" i="3"/>
  <c r="X3547" i="3"/>
  <c r="Y3547" i="3"/>
  <c r="V3539" i="3"/>
  <c r="Z3539" i="3"/>
  <c r="AD3539" i="3"/>
  <c r="W3539" i="3"/>
  <c r="AA3539" i="3"/>
  <c r="T3539" i="3"/>
  <c r="AB3539" i="3"/>
  <c r="U3539" i="3"/>
  <c r="AC3539" i="3"/>
  <c r="X3539" i="3"/>
  <c r="Y3539" i="3"/>
  <c r="V3527" i="3"/>
  <c r="Z3527" i="3"/>
  <c r="AD3527" i="3"/>
  <c r="W3527" i="3"/>
  <c r="AA3527" i="3"/>
  <c r="X3527" i="3"/>
  <c r="Y3527" i="3"/>
  <c r="T3527" i="3"/>
  <c r="AB3527" i="3"/>
  <c r="U3527" i="3"/>
  <c r="AC3527" i="3"/>
  <c r="U3511" i="3"/>
  <c r="Y3511" i="3"/>
  <c r="AC3511" i="3"/>
  <c r="V3511" i="3"/>
  <c r="Z3511" i="3"/>
  <c r="AD3511" i="3"/>
  <c r="W3511" i="3"/>
  <c r="AA3511" i="3"/>
  <c r="AB3511" i="3"/>
  <c r="T3511" i="3"/>
  <c r="X3511" i="3"/>
  <c r="U3499" i="3"/>
  <c r="Y3499" i="3"/>
  <c r="AC3499" i="3"/>
  <c r="V3499" i="3"/>
  <c r="Z3499" i="3"/>
  <c r="AD3499" i="3"/>
  <c r="W3499" i="3"/>
  <c r="AA3499" i="3"/>
  <c r="T3499" i="3"/>
  <c r="X3499" i="3"/>
  <c r="AB3499" i="3"/>
  <c r="U3487" i="3"/>
  <c r="Y3487" i="3"/>
  <c r="AC3487" i="3"/>
  <c r="V3487" i="3"/>
  <c r="Z3487" i="3"/>
  <c r="AD3487" i="3"/>
  <c r="W3487" i="3"/>
  <c r="AA3487" i="3"/>
  <c r="T3487" i="3"/>
  <c r="X3487" i="3"/>
  <c r="AB3487" i="3"/>
  <c r="U3475" i="3"/>
  <c r="Y3475" i="3"/>
  <c r="AC3475" i="3"/>
  <c r="V3475" i="3"/>
  <c r="Z3475" i="3"/>
  <c r="AD3475" i="3"/>
  <c r="W3475" i="3"/>
  <c r="AA3475" i="3"/>
  <c r="T3475" i="3"/>
  <c r="X3475" i="3"/>
  <c r="AB3475" i="3"/>
  <c r="U3463" i="3"/>
  <c r="Y3463" i="3"/>
  <c r="AC3463" i="3"/>
  <c r="V3463" i="3"/>
  <c r="Z3463" i="3"/>
  <c r="AD3463" i="3"/>
  <c r="W3463" i="3"/>
  <c r="AA3463" i="3"/>
  <c r="T3463" i="3"/>
  <c r="X3463" i="3"/>
  <c r="AB3463" i="3"/>
  <c r="U3451" i="3"/>
  <c r="Y3451" i="3"/>
  <c r="AC3451" i="3"/>
  <c r="V3451" i="3"/>
  <c r="Z3451" i="3"/>
  <c r="AD3451" i="3"/>
  <c r="W3451" i="3"/>
  <c r="AA3451" i="3"/>
  <c r="T3451" i="3"/>
  <c r="X3451" i="3"/>
  <c r="AB3451" i="3"/>
  <c r="U3435" i="3"/>
  <c r="Y3435" i="3"/>
  <c r="AC3435" i="3"/>
  <c r="V3435" i="3"/>
  <c r="Z3435" i="3"/>
  <c r="AD3435" i="3"/>
  <c r="W3435" i="3"/>
  <c r="AA3435" i="3"/>
  <c r="T3435" i="3"/>
  <c r="X3435" i="3"/>
  <c r="AB3435" i="3"/>
  <c r="U3423" i="3"/>
  <c r="Y3423" i="3"/>
  <c r="AC3423" i="3"/>
  <c r="V3423" i="3"/>
  <c r="Z3423" i="3"/>
  <c r="AD3423" i="3"/>
  <c r="W3423" i="3"/>
  <c r="AA3423" i="3"/>
  <c r="T3423" i="3"/>
  <c r="X3423" i="3"/>
  <c r="AB3423" i="3"/>
  <c r="U3407" i="3"/>
  <c r="Y3407" i="3"/>
  <c r="AC3407" i="3"/>
  <c r="V3407" i="3"/>
  <c r="Z3407" i="3"/>
  <c r="AD3407" i="3"/>
  <c r="W3407" i="3"/>
  <c r="AA3407" i="3"/>
  <c r="T3407" i="3"/>
  <c r="X3407" i="3"/>
  <c r="AB3407" i="3"/>
  <c r="U3399" i="3"/>
  <c r="Y3399" i="3"/>
  <c r="AC3399" i="3"/>
  <c r="V3399" i="3"/>
  <c r="Z3399" i="3"/>
  <c r="AD3399" i="3"/>
  <c r="W3399" i="3"/>
  <c r="AA3399" i="3"/>
  <c r="T3399" i="3"/>
  <c r="X3399" i="3"/>
  <c r="AB3399" i="3"/>
  <c r="U3387" i="3"/>
  <c r="Y3387" i="3"/>
  <c r="AC3387" i="3"/>
  <c r="V3387" i="3"/>
  <c r="Z3387" i="3"/>
  <c r="AD3387" i="3"/>
  <c r="W3387" i="3"/>
  <c r="AA3387" i="3"/>
  <c r="T3387" i="3"/>
  <c r="X3387" i="3"/>
  <c r="AB3387" i="3"/>
  <c r="U3371" i="3"/>
  <c r="Y3371" i="3"/>
  <c r="AC3371" i="3"/>
  <c r="V3371" i="3"/>
  <c r="Z3371" i="3"/>
  <c r="AD3371" i="3"/>
  <c r="W3371" i="3"/>
  <c r="AA3371" i="3"/>
  <c r="T3371" i="3"/>
  <c r="X3371" i="3"/>
  <c r="AB3371" i="3"/>
  <c r="U3355" i="3"/>
  <c r="Y3355" i="3"/>
  <c r="AC3355" i="3"/>
  <c r="V3355" i="3"/>
  <c r="Z3355" i="3"/>
  <c r="AD3355" i="3"/>
  <c r="W3355" i="3"/>
  <c r="AA3355" i="3"/>
  <c r="T3355" i="3"/>
  <c r="X3355" i="3"/>
  <c r="AB3355" i="3"/>
  <c r="U3351" i="3"/>
  <c r="Y3351" i="3"/>
  <c r="AC3351" i="3"/>
  <c r="V3351" i="3"/>
  <c r="Z3351" i="3"/>
  <c r="AD3351" i="3"/>
  <c r="W3351" i="3"/>
  <c r="AA3351" i="3"/>
  <c r="T3351" i="3"/>
  <c r="X3351" i="3"/>
  <c r="AB3351" i="3"/>
  <c r="U3335" i="3"/>
  <c r="Y3335" i="3"/>
  <c r="AC3335" i="3"/>
  <c r="V3335" i="3"/>
  <c r="Z3335" i="3"/>
  <c r="AD3335" i="3"/>
  <c r="W3335" i="3"/>
  <c r="AA3335" i="3"/>
  <c r="T3335" i="3"/>
  <c r="X3335" i="3"/>
  <c r="AB3335" i="3"/>
  <c r="U3327" i="3"/>
  <c r="Y3327" i="3"/>
  <c r="AC3327" i="3"/>
  <c r="V3327" i="3"/>
  <c r="Z3327" i="3"/>
  <c r="AD3327" i="3"/>
  <c r="W3327" i="3"/>
  <c r="AA3327" i="3"/>
  <c r="T3327" i="3"/>
  <c r="X3327" i="3"/>
  <c r="AB3327" i="3"/>
  <c r="U3319" i="3"/>
  <c r="Y3319" i="3"/>
  <c r="AC3319" i="3"/>
  <c r="V3319" i="3"/>
  <c r="Z3319" i="3"/>
  <c r="AD3319" i="3"/>
  <c r="W3319" i="3"/>
  <c r="AA3319" i="3"/>
  <c r="T3319" i="3"/>
  <c r="X3319" i="3"/>
  <c r="AB3319" i="3"/>
  <c r="U3311" i="3"/>
  <c r="Y3311" i="3"/>
  <c r="AC3311" i="3"/>
  <c r="V3311" i="3"/>
  <c r="Z3311" i="3"/>
  <c r="AD3311" i="3"/>
  <c r="W3311" i="3"/>
  <c r="AA3311" i="3"/>
  <c r="T3311" i="3"/>
  <c r="X3311" i="3"/>
  <c r="AB3311" i="3"/>
  <c r="U3303" i="3"/>
  <c r="Y3303" i="3"/>
  <c r="AC3303" i="3"/>
  <c r="V3303" i="3"/>
  <c r="Z3303" i="3"/>
  <c r="AD3303" i="3"/>
  <c r="W3303" i="3"/>
  <c r="AA3303" i="3"/>
  <c r="T3303" i="3"/>
  <c r="X3303" i="3"/>
  <c r="AB3303" i="3"/>
  <c r="U3295" i="3"/>
  <c r="Y3295" i="3"/>
  <c r="AC3295" i="3"/>
  <c r="V3295" i="3"/>
  <c r="Z3295" i="3"/>
  <c r="AD3295" i="3"/>
  <c r="W3295" i="3"/>
  <c r="AA3295" i="3"/>
  <c r="T3295" i="3"/>
  <c r="X3295" i="3"/>
  <c r="AB3295" i="3"/>
  <c r="U3283" i="3"/>
  <c r="Y3283" i="3"/>
  <c r="AC3283" i="3"/>
  <c r="V3283" i="3"/>
  <c r="Z3283" i="3"/>
  <c r="AD3283" i="3"/>
  <c r="W3283" i="3"/>
  <c r="AA3283" i="3"/>
  <c r="T3283" i="3"/>
  <c r="X3283" i="3"/>
  <c r="AB3283" i="3"/>
  <c r="W4042" i="3"/>
  <c r="AA4042" i="3"/>
  <c r="T4042" i="3"/>
  <c r="X4042" i="3"/>
  <c r="AB4042" i="3"/>
  <c r="U4042" i="3"/>
  <c r="Y4042" i="3"/>
  <c r="AC4042" i="3"/>
  <c r="V4042" i="3"/>
  <c r="Z4042" i="3"/>
  <c r="AD4042" i="3"/>
  <c r="W4034" i="3"/>
  <c r="AA4034" i="3"/>
  <c r="T4034" i="3"/>
  <c r="X4034" i="3"/>
  <c r="AB4034" i="3"/>
  <c r="U4034" i="3"/>
  <c r="Y4034" i="3"/>
  <c r="AC4034" i="3"/>
  <c r="V4034" i="3"/>
  <c r="Z4034" i="3"/>
  <c r="AD4034" i="3"/>
  <c r="W4022" i="3"/>
  <c r="AA4022" i="3"/>
  <c r="T4022" i="3"/>
  <c r="X4022" i="3"/>
  <c r="AB4022" i="3"/>
  <c r="U4022" i="3"/>
  <c r="Y4022" i="3"/>
  <c r="AC4022" i="3"/>
  <c r="V4022" i="3"/>
  <c r="Z4022" i="3"/>
  <c r="AD4022" i="3"/>
  <c r="W4014" i="3"/>
  <c r="AA4014" i="3"/>
  <c r="T4014" i="3"/>
  <c r="X4014" i="3"/>
  <c r="AB4014" i="3"/>
  <c r="U4014" i="3"/>
  <c r="Y4014" i="3"/>
  <c r="AC4014" i="3"/>
  <c r="V4014" i="3"/>
  <c r="Z4014" i="3"/>
  <c r="AD4014" i="3"/>
  <c r="W4006" i="3"/>
  <c r="AA4006" i="3"/>
  <c r="T4006" i="3"/>
  <c r="X4006" i="3"/>
  <c r="AB4006" i="3"/>
  <c r="U4006" i="3"/>
  <c r="Y4006" i="3"/>
  <c r="AC4006" i="3"/>
  <c r="V4006" i="3"/>
  <c r="Z4006" i="3"/>
  <c r="AD4006" i="3"/>
  <c r="W3998" i="3"/>
  <c r="AA3998" i="3"/>
  <c r="T3998" i="3"/>
  <c r="X3998" i="3"/>
  <c r="AB3998" i="3"/>
  <c r="U3998" i="3"/>
  <c r="Y3998" i="3"/>
  <c r="AC3998" i="3"/>
  <c r="V3998" i="3"/>
  <c r="Z3998" i="3"/>
  <c r="AD3998" i="3"/>
  <c r="W3990" i="3"/>
  <c r="AA3990" i="3"/>
  <c r="T3990" i="3"/>
  <c r="X3990" i="3"/>
  <c r="AB3990" i="3"/>
  <c r="U3990" i="3"/>
  <c r="Y3990" i="3"/>
  <c r="AC3990" i="3"/>
  <c r="V3990" i="3"/>
  <c r="Z3990" i="3"/>
  <c r="AD3990" i="3"/>
  <c r="W3982" i="3"/>
  <c r="AA3982" i="3"/>
  <c r="T3982" i="3"/>
  <c r="X3982" i="3"/>
  <c r="AB3982" i="3"/>
  <c r="U3982" i="3"/>
  <c r="Y3982" i="3"/>
  <c r="AC3982" i="3"/>
  <c r="V3982" i="3"/>
  <c r="Z3982" i="3"/>
  <c r="AD3982" i="3"/>
  <c r="W3974" i="3"/>
  <c r="AA3974" i="3"/>
  <c r="T3974" i="3"/>
  <c r="X3974" i="3"/>
  <c r="AB3974" i="3"/>
  <c r="U3974" i="3"/>
  <c r="Y3974" i="3"/>
  <c r="AC3974" i="3"/>
  <c r="V3974" i="3"/>
  <c r="Z3974" i="3"/>
  <c r="AD3974" i="3"/>
  <c r="W3966" i="3"/>
  <c r="AA3966" i="3"/>
  <c r="T3966" i="3"/>
  <c r="X3966" i="3"/>
  <c r="AB3966" i="3"/>
  <c r="U3966" i="3"/>
  <c r="Y3966" i="3"/>
  <c r="AC3966" i="3"/>
  <c r="V3966" i="3"/>
  <c r="Z3966" i="3"/>
  <c r="AD3966" i="3"/>
  <c r="W3958" i="3"/>
  <c r="AA3958" i="3"/>
  <c r="T3958" i="3"/>
  <c r="X3958" i="3"/>
  <c r="AB3958" i="3"/>
  <c r="U3958" i="3"/>
  <c r="Y3958" i="3"/>
  <c r="AC3958" i="3"/>
  <c r="V3958" i="3"/>
  <c r="Z3958" i="3"/>
  <c r="AD3958" i="3"/>
  <c r="W3950" i="3"/>
  <c r="AA3950" i="3"/>
  <c r="T3950" i="3"/>
  <c r="X3950" i="3"/>
  <c r="AB3950" i="3"/>
  <c r="U3950" i="3"/>
  <c r="Y3950" i="3"/>
  <c r="AC3950" i="3"/>
  <c r="V3950" i="3"/>
  <c r="Z3950" i="3"/>
  <c r="AD3950" i="3"/>
  <c r="W3942" i="3"/>
  <c r="AA3942" i="3"/>
  <c r="T3942" i="3"/>
  <c r="X3942" i="3"/>
  <c r="AB3942" i="3"/>
  <c r="U3942" i="3"/>
  <c r="Y3942" i="3"/>
  <c r="AC3942" i="3"/>
  <c r="V3942" i="3"/>
  <c r="Z3942" i="3"/>
  <c r="AD3942" i="3"/>
  <c r="W3934" i="3"/>
  <c r="AA3934" i="3"/>
  <c r="T3934" i="3"/>
  <c r="X3934" i="3"/>
  <c r="AB3934" i="3"/>
  <c r="U3934" i="3"/>
  <c r="Y3934" i="3"/>
  <c r="AC3934" i="3"/>
  <c r="V3934" i="3"/>
  <c r="Z3934" i="3"/>
  <c r="AD3934" i="3"/>
  <c r="W3922" i="3"/>
  <c r="AA3922" i="3"/>
  <c r="T3922" i="3"/>
  <c r="X3922" i="3"/>
  <c r="AB3922" i="3"/>
  <c r="U3922" i="3"/>
  <c r="Y3922" i="3"/>
  <c r="AC3922" i="3"/>
  <c r="V3922" i="3"/>
  <c r="Z3922" i="3"/>
  <c r="AD3922" i="3"/>
  <c r="W3918" i="3"/>
  <c r="AA3918" i="3"/>
  <c r="T3918" i="3"/>
  <c r="X3918" i="3"/>
  <c r="AB3918" i="3"/>
  <c r="U3918" i="3"/>
  <c r="Y3918" i="3"/>
  <c r="AC3918" i="3"/>
  <c r="V3918" i="3"/>
  <c r="Z3918" i="3"/>
  <c r="AD3918" i="3"/>
  <c r="W3910" i="3"/>
  <c r="AA3910" i="3"/>
  <c r="T3910" i="3"/>
  <c r="X3910" i="3"/>
  <c r="AB3910" i="3"/>
  <c r="U3910" i="3"/>
  <c r="Y3910" i="3"/>
  <c r="AC3910" i="3"/>
  <c r="V3910" i="3"/>
  <c r="Z3910" i="3"/>
  <c r="AD3910" i="3"/>
  <c r="W3902" i="3"/>
  <c r="AA3902" i="3"/>
  <c r="T3902" i="3"/>
  <c r="X3902" i="3"/>
  <c r="AB3902" i="3"/>
  <c r="U3902" i="3"/>
  <c r="Y3902" i="3"/>
  <c r="AC3902" i="3"/>
  <c r="V3902" i="3"/>
  <c r="Z3902" i="3"/>
  <c r="AD3902" i="3"/>
  <c r="W3890" i="3"/>
  <c r="AA3890" i="3"/>
  <c r="T3890" i="3"/>
  <c r="X3890" i="3"/>
  <c r="AB3890" i="3"/>
  <c r="U3890" i="3"/>
  <c r="Y3890" i="3"/>
  <c r="AC3890" i="3"/>
  <c r="V3890" i="3"/>
  <c r="Z3890" i="3"/>
  <c r="AD3890" i="3"/>
  <c r="W3886" i="3"/>
  <c r="AA3886" i="3"/>
  <c r="T3886" i="3"/>
  <c r="X3886" i="3"/>
  <c r="AB3886" i="3"/>
  <c r="U3886" i="3"/>
  <c r="Y3886" i="3"/>
  <c r="AC3886" i="3"/>
  <c r="V3886" i="3"/>
  <c r="Z3886" i="3"/>
  <c r="AD3886" i="3"/>
  <c r="W3806" i="3"/>
  <c r="AA3806" i="3"/>
  <c r="T3806" i="3"/>
  <c r="X3806" i="3"/>
  <c r="AB3806" i="3"/>
  <c r="U3806" i="3"/>
  <c r="Y3806" i="3"/>
  <c r="AC3806" i="3"/>
  <c r="V3806" i="3"/>
  <c r="Z3806" i="3"/>
  <c r="AD3806" i="3"/>
  <c r="W3802" i="3"/>
  <c r="AA3802" i="3"/>
  <c r="T3802" i="3"/>
  <c r="X3802" i="3"/>
  <c r="AB3802" i="3"/>
  <c r="U3802" i="3"/>
  <c r="Y3802" i="3"/>
  <c r="AC3802" i="3"/>
  <c r="V3802" i="3"/>
  <c r="Z3802" i="3"/>
  <c r="AD3802" i="3"/>
  <c r="W3798" i="3"/>
  <c r="AA3798" i="3"/>
  <c r="T3798" i="3"/>
  <c r="X3798" i="3"/>
  <c r="AB3798" i="3"/>
  <c r="U3798" i="3"/>
  <c r="Y3798" i="3"/>
  <c r="AC3798" i="3"/>
  <c r="V3798" i="3"/>
  <c r="Z3798" i="3"/>
  <c r="AD3798" i="3"/>
  <c r="W3794" i="3"/>
  <c r="AA3794" i="3"/>
  <c r="T3794" i="3"/>
  <c r="X3794" i="3"/>
  <c r="AB3794" i="3"/>
  <c r="U3794" i="3"/>
  <c r="Y3794" i="3"/>
  <c r="AC3794" i="3"/>
  <c r="V3794" i="3"/>
  <c r="Z3794" i="3"/>
  <c r="AD3794" i="3"/>
  <c r="W3790" i="3"/>
  <c r="AA3790" i="3"/>
  <c r="T3790" i="3"/>
  <c r="X3790" i="3"/>
  <c r="AB3790" i="3"/>
  <c r="U3790" i="3"/>
  <c r="Y3790" i="3"/>
  <c r="AC3790" i="3"/>
  <c r="V3790" i="3"/>
  <c r="Z3790" i="3"/>
  <c r="AD3790" i="3"/>
  <c r="W3786" i="3"/>
  <c r="AA3786" i="3"/>
  <c r="T3786" i="3"/>
  <c r="X3786" i="3"/>
  <c r="AB3786" i="3"/>
  <c r="U3786" i="3"/>
  <c r="Y3786" i="3"/>
  <c r="AC3786" i="3"/>
  <c r="V3786" i="3"/>
  <c r="Z3786" i="3"/>
  <c r="AD3786" i="3"/>
  <c r="W3782" i="3"/>
  <c r="AA3782" i="3"/>
  <c r="T3782" i="3"/>
  <c r="X3782" i="3"/>
  <c r="AB3782" i="3"/>
  <c r="U3782" i="3"/>
  <c r="Y3782" i="3"/>
  <c r="AC3782" i="3"/>
  <c r="V3782" i="3"/>
  <c r="Z3782" i="3"/>
  <c r="AD3782" i="3"/>
  <c r="W3778" i="3"/>
  <c r="AA3778" i="3"/>
  <c r="T3778" i="3"/>
  <c r="X3778" i="3"/>
  <c r="AB3778" i="3"/>
  <c r="U3778" i="3"/>
  <c r="Y3778" i="3"/>
  <c r="AC3778" i="3"/>
  <c r="V3778" i="3"/>
  <c r="Z3778" i="3"/>
  <c r="AD3778" i="3"/>
  <c r="W3774" i="3"/>
  <c r="AA3774" i="3"/>
  <c r="T3774" i="3"/>
  <c r="X3774" i="3"/>
  <c r="AB3774" i="3"/>
  <c r="U3774" i="3"/>
  <c r="Y3774" i="3"/>
  <c r="AC3774" i="3"/>
  <c r="V3774" i="3"/>
  <c r="Z3774" i="3"/>
  <c r="AD3774" i="3"/>
  <c r="U3542" i="3"/>
  <c r="Y3542" i="3"/>
  <c r="AC3542" i="3"/>
  <c r="V3542" i="3"/>
  <c r="Z3542" i="3"/>
  <c r="AD3542" i="3"/>
  <c r="AA3542" i="3"/>
  <c r="T3542" i="3"/>
  <c r="AB3542" i="3"/>
  <c r="W3542" i="3"/>
  <c r="X3542" i="3"/>
  <c r="U3534" i="3"/>
  <c r="Y3534" i="3"/>
  <c r="AC3534" i="3"/>
  <c r="V3534" i="3"/>
  <c r="Z3534" i="3"/>
  <c r="AD3534" i="3"/>
  <c r="AA3534" i="3"/>
  <c r="T3534" i="3"/>
  <c r="AB3534" i="3"/>
  <c r="W3534" i="3"/>
  <c r="X3534" i="3"/>
  <c r="U3526" i="3"/>
  <c r="Y3526" i="3"/>
  <c r="AC3526" i="3"/>
  <c r="V3526" i="3"/>
  <c r="Z3526" i="3"/>
  <c r="AD3526" i="3"/>
  <c r="AA3526" i="3"/>
  <c r="T3526" i="3"/>
  <c r="AB3526" i="3"/>
  <c r="W3526" i="3"/>
  <c r="X3526" i="3"/>
  <c r="T3518" i="3"/>
  <c r="X3518" i="3"/>
  <c r="AB3518" i="3"/>
  <c r="U3518" i="3"/>
  <c r="Y3518" i="3"/>
  <c r="AC3518" i="3"/>
  <c r="V3518" i="3"/>
  <c r="Z3518" i="3"/>
  <c r="AD3518" i="3"/>
  <c r="W3518" i="3"/>
  <c r="AA3518" i="3"/>
  <c r="T3506" i="3"/>
  <c r="X3506" i="3"/>
  <c r="AB3506" i="3"/>
  <c r="U3506" i="3"/>
  <c r="Y3506" i="3"/>
  <c r="AC3506" i="3"/>
  <c r="V3506" i="3"/>
  <c r="Z3506" i="3"/>
  <c r="AD3506" i="3"/>
  <c r="W3506" i="3"/>
  <c r="AA3506" i="3"/>
  <c r="T3498" i="3"/>
  <c r="X3498" i="3"/>
  <c r="AB3498" i="3"/>
  <c r="U3498" i="3"/>
  <c r="Y3498" i="3"/>
  <c r="AC3498" i="3"/>
  <c r="V3498" i="3"/>
  <c r="Z3498" i="3"/>
  <c r="AD3498" i="3"/>
  <c r="AA3498" i="3"/>
  <c r="W3498" i="3"/>
  <c r="T3494" i="3"/>
  <c r="X3494" i="3"/>
  <c r="AB3494" i="3"/>
  <c r="U3494" i="3"/>
  <c r="Y3494" i="3"/>
  <c r="AC3494" i="3"/>
  <c r="V3494" i="3"/>
  <c r="Z3494" i="3"/>
  <c r="AD3494" i="3"/>
  <c r="W3494" i="3"/>
  <c r="AA3494" i="3"/>
  <c r="T3486" i="3"/>
  <c r="X3486" i="3"/>
  <c r="AB3486" i="3"/>
  <c r="U3486" i="3"/>
  <c r="Y3486" i="3"/>
  <c r="AC3486" i="3"/>
  <c r="V3486" i="3"/>
  <c r="Z3486" i="3"/>
  <c r="AD3486" i="3"/>
  <c r="W3486" i="3"/>
  <c r="AA3486" i="3"/>
  <c r="T3478" i="3"/>
  <c r="X3478" i="3"/>
  <c r="AB3478" i="3"/>
  <c r="U3478" i="3"/>
  <c r="Y3478" i="3"/>
  <c r="AC3478" i="3"/>
  <c r="V3478" i="3"/>
  <c r="Z3478" i="3"/>
  <c r="AD3478" i="3"/>
  <c r="W3478" i="3"/>
  <c r="AA3478" i="3"/>
  <c r="T3470" i="3"/>
  <c r="X3470" i="3"/>
  <c r="AB3470" i="3"/>
  <c r="U3470" i="3"/>
  <c r="Y3470" i="3"/>
  <c r="AC3470" i="3"/>
  <c r="V3470" i="3"/>
  <c r="Z3470" i="3"/>
  <c r="AD3470" i="3"/>
  <c r="W3470" i="3"/>
  <c r="AA3470" i="3"/>
  <c r="T3462" i="3"/>
  <c r="X3462" i="3"/>
  <c r="AB3462" i="3"/>
  <c r="U3462" i="3"/>
  <c r="Y3462" i="3"/>
  <c r="AC3462" i="3"/>
  <c r="V3462" i="3"/>
  <c r="Z3462" i="3"/>
  <c r="AD3462" i="3"/>
  <c r="W3462" i="3"/>
  <c r="AA3462" i="3"/>
  <c r="T3458" i="3"/>
  <c r="X3458" i="3"/>
  <c r="AB3458" i="3"/>
  <c r="U3458" i="3"/>
  <c r="Y3458" i="3"/>
  <c r="AC3458" i="3"/>
  <c r="V3458" i="3"/>
  <c r="Z3458" i="3"/>
  <c r="AD3458" i="3"/>
  <c r="W3458" i="3"/>
  <c r="AA3458" i="3"/>
  <c r="T3450" i="3"/>
  <c r="X3450" i="3"/>
  <c r="AB3450" i="3"/>
  <c r="U3450" i="3"/>
  <c r="Y3450" i="3"/>
  <c r="AC3450" i="3"/>
  <c r="V3450" i="3"/>
  <c r="Z3450" i="3"/>
  <c r="AD3450" i="3"/>
  <c r="W3450" i="3"/>
  <c r="AA3450" i="3"/>
  <c r="T3438" i="3"/>
  <c r="X3438" i="3"/>
  <c r="AB3438" i="3"/>
  <c r="U3438" i="3"/>
  <c r="Y3438" i="3"/>
  <c r="AC3438" i="3"/>
  <c r="V3438" i="3"/>
  <c r="Z3438" i="3"/>
  <c r="AD3438" i="3"/>
  <c r="W3438" i="3"/>
  <c r="AA3438" i="3"/>
  <c r="T3434" i="3"/>
  <c r="X3434" i="3"/>
  <c r="AB3434" i="3"/>
  <c r="U3434" i="3"/>
  <c r="Y3434" i="3"/>
  <c r="AC3434" i="3"/>
  <c r="V3434" i="3"/>
  <c r="Z3434" i="3"/>
  <c r="AD3434" i="3"/>
  <c r="W3434" i="3"/>
  <c r="AA3434" i="3"/>
  <c r="T3426" i="3"/>
  <c r="X3426" i="3"/>
  <c r="AB3426" i="3"/>
  <c r="U3426" i="3"/>
  <c r="Y3426" i="3"/>
  <c r="AC3426" i="3"/>
  <c r="V3426" i="3"/>
  <c r="Z3426" i="3"/>
  <c r="AD3426" i="3"/>
  <c r="W3426" i="3"/>
  <c r="AA3426" i="3"/>
  <c r="T3418" i="3"/>
  <c r="X3418" i="3"/>
  <c r="AB3418" i="3"/>
  <c r="U3418" i="3"/>
  <c r="Y3418" i="3"/>
  <c r="AC3418" i="3"/>
  <c r="V3418" i="3"/>
  <c r="Z3418" i="3"/>
  <c r="AD3418" i="3"/>
  <c r="W3418" i="3"/>
  <c r="AA3418" i="3"/>
  <c r="T3406" i="3"/>
  <c r="X3406" i="3"/>
  <c r="AB3406" i="3"/>
  <c r="U3406" i="3"/>
  <c r="Y3406" i="3"/>
  <c r="AC3406" i="3"/>
  <c r="V3406" i="3"/>
  <c r="Z3406" i="3"/>
  <c r="AD3406" i="3"/>
  <c r="W3406" i="3"/>
  <c r="AA3406" i="3"/>
  <c r="T3398" i="3"/>
  <c r="X3398" i="3"/>
  <c r="AB3398" i="3"/>
  <c r="U3398" i="3"/>
  <c r="Y3398" i="3"/>
  <c r="AC3398" i="3"/>
  <c r="V3398" i="3"/>
  <c r="Z3398" i="3"/>
  <c r="AD3398" i="3"/>
  <c r="W3398" i="3"/>
  <c r="AA3398" i="3"/>
  <c r="T3390" i="3"/>
  <c r="X3390" i="3"/>
  <c r="AB3390" i="3"/>
  <c r="U3390" i="3"/>
  <c r="Y3390" i="3"/>
  <c r="AC3390" i="3"/>
  <c r="V3390" i="3"/>
  <c r="Z3390" i="3"/>
  <c r="AD3390" i="3"/>
  <c r="W3390" i="3"/>
  <c r="AA3390" i="3"/>
  <c r="T3382" i="3"/>
  <c r="X3382" i="3"/>
  <c r="AB3382" i="3"/>
  <c r="U3382" i="3"/>
  <c r="Y3382" i="3"/>
  <c r="AC3382" i="3"/>
  <c r="V3382" i="3"/>
  <c r="Z3382" i="3"/>
  <c r="AD3382" i="3"/>
  <c r="W3382" i="3"/>
  <c r="AA3382" i="3"/>
  <c r="T3374" i="3"/>
  <c r="X3374" i="3"/>
  <c r="AB3374" i="3"/>
  <c r="U3374" i="3"/>
  <c r="Y3374" i="3"/>
  <c r="AC3374" i="3"/>
  <c r="V3374" i="3"/>
  <c r="Z3374" i="3"/>
  <c r="AD3374" i="3"/>
  <c r="W3374" i="3"/>
  <c r="AA3374" i="3"/>
  <c r="T3362" i="3"/>
  <c r="X3362" i="3"/>
  <c r="AB3362" i="3"/>
  <c r="U3362" i="3"/>
  <c r="Y3362" i="3"/>
  <c r="AC3362" i="3"/>
  <c r="V3362" i="3"/>
  <c r="Z3362" i="3"/>
  <c r="AD3362" i="3"/>
  <c r="W3362" i="3"/>
  <c r="AA3362" i="3"/>
  <c r="V4041" i="3"/>
  <c r="Z4041" i="3"/>
  <c r="AD4041" i="3"/>
  <c r="W4041" i="3"/>
  <c r="AA4041" i="3"/>
  <c r="T4041" i="3"/>
  <c r="X4041" i="3"/>
  <c r="AB4041" i="3"/>
  <c r="U4041" i="3"/>
  <c r="Y4041" i="3"/>
  <c r="AC4041" i="3"/>
  <c r="V4037" i="3"/>
  <c r="Z4037" i="3"/>
  <c r="AD4037" i="3"/>
  <c r="W4037" i="3"/>
  <c r="AA4037" i="3"/>
  <c r="T4037" i="3"/>
  <c r="X4037" i="3"/>
  <c r="AB4037" i="3"/>
  <c r="U4037" i="3"/>
  <c r="Y4037" i="3"/>
  <c r="AC4037" i="3"/>
  <c r="V4033" i="3"/>
  <c r="Z4033" i="3"/>
  <c r="AD4033" i="3"/>
  <c r="W4033" i="3"/>
  <c r="AA4033" i="3"/>
  <c r="T4033" i="3"/>
  <c r="X4033" i="3"/>
  <c r="AB4033" i="3"/>
  <c r="U4033" i="3"/>
  <c r="Y4033" i="3"/>
  <c r="AC4033" i="3"/>
  <c r="V4029" i="3"/>
  <c r="Z4029" i="3"/>
  <c r="AD4029" i="3"/>
  <c r="W4029" i="3"/>
  <c r="AA4029" i="3"/>
  <c r="T4029" i="3"/>
  <c r="X4029" i="3"/>
  <c r="AB4029" i="3"/>
  <c r="U4029" i="3"/>
  <c r="Y4029" i="3"/>
  <c r="AC4029" i="3"/>
  <c r="V4025" i="3"/>
  <c r="Z4025" i="3"/>
  <c r="AD4025" i="3"/>
  <c r="W4025" i="3"/>
  <c r="AA4025" i="3"/>
  <c r="T4025" i="3"/>
  <c r="X4025" i="3"/>
  <c r="AB4025" i="3"/>
  <c r="U4025" i="3"/>
  <c r="Y4025" i="3"/>
  <c r="AC4025" i="3"/>
  <c r="V4021" i="3"/>
  <c r="Z4021" i="3"/>
  <c r="AD4021" i="3"/>
  <c r="W4021" i="3"/>
  <c r="AA4021" i="3"/>
  <c r="T4021" i="3"/>
  <c r="X4021" i="3"/>
  <c r="AB4021" i="3"/>
  <c r="U4021" i="3"/>
  <c r="Y4021" i="3"/>
  <c r="AC4021" i="3"/>
  <c r="V4017" i="3"/>
  <c r="Z4017" i="3"/>
  <c r="AD4017" i="3"/>
  <c r="W4017" i="3"/>
  <c r="AA4017" i="3"/>
  <c r="T4017" i="3"/>
  <c r="X4017" i="3"/>
  <c r="AB4017" i="3"/>
  <c r="U4017" i="3"/>
  <c r="Y4017" i="3"/>
  <c r="AC4017" i="3"/>
  <c r="V4013" i="3"/>
  <c r="Z4013" i="3"/>
  <c r="AD4013" i="3"/>
  <c r="W4013" i="3"/>
  <c r="AA4013" i="3"/>
  <c r="T4013" i="3"/>
  <c r="X4013" i="3"/>
  <c r="AB4013" i="3"/>
  <c r="U4013" i="3"/>
  <c r="Y4013" i="3"/>
  <c r="AC4013" i="3"/>
  <c r="V4009" i="3"/>
  <c r="Z4009" i="3"/>
  <c r="AD4009" i="3"/>
  <c r="W4009" i="3"/>
  <c r="AA4009" i="3"/>
  <c r="T4009" i="3"/>
  <c r="X4009" i="3"/>
  <c r="AB4009" i="3"/>
  <c r="U4009" i="3"/>
  <c r="Y4009" i="3"/>
  <c r="AC4009" i="3"/>
  <c r="V4005" i="3"/>
  <c r="Z4005" i="3"/>
  <c r="AD4005" i="3"/>
  <c r="W4005" i="3"/>
  <c r="AA4005" i="3"/>
  <c r="T4005" i="3"/>
  <c r="X4005" i="3"/>
  <c r="AB4005" i="3"/>
  <c r="U4005" i="3"/>
  <c r="Y4005" i="3"/>
  <c r="AC4005" i="3"/>
  <c r="V4001" i="3"/>
  <c r="Z4001" i="3"/>
  <c r="AD4001" i="3"/>
  <c r="W4001" i="3"/>
  <c r="AA4001" i="3"/>
  <c r="T4001" i="3"/>
  <c r="X4001" i="3"/>
  <c r="AB4001" i="3"/>
  <c r="U4001" i="3"/>
  <c r="Y4001" i="3"/>
  <c r="AC4001" i="3"/>
  <c r="V3997" i="3"/>
  <c r="Z3997" i="3"/>
  <c r="AD3997" i="3"/>
  <c r="W3997" i="3"/>
  <c r="AA3997" i="3"/>
  <c r="T3997" i="3"/>
  <c r="X3997" i="3"/>
  <c r="AB3997" i="3"/>
  <c r="U3997" i="3"/>
  <c r="Y3997" i="3"/>
  <c r="AC3997" i="3"/>
  <c r="V3993" i="3"/>
  <c r="Z3993" i="3"/>
  <c r="AD3993" i="3"/>
  <c r="W3993" i="3"/>
  <c r="AA3993" i="3"/>
  <c r="T3993" i="3"/>
  <c r="X3993" i="3"/>
  <c r="AB3993" i="3"/>
  <c r="U3993" i="3"/>
  <c r="Y3993" i="3"/>
  <c r="AC3993" i="3"/>
  <c r="V3989" i="3"/>
  <c r="Z3989" i="3"/>
  <c r="AD3989" i="3"/>
  <c r="W3989" i="3"/>
  <c r="AA3989" i="3"/>
  <c r="T3989" i="3"/>
  <c r="X3989" i="3"/>
  <c r="AB3989" i="3"/>
  <c r="U3989" i="3"/>
  <c r="Y3989" i="3"/>
  <c r="AC3989" i="3"/>
  <c r="V3985" i="3"/>
  <c r="Z3985" i="3"/>
  <c r="AD3985" i="3"/>
  <c r="W3985" i="3"/>
  <c r="AA3985" i="3"/>
  <c r="T3985" i="3"/>
  <c r="X3985" i="3"/>
  <c r="AB3985" i="3"/>
  <c r="U3985" i="3"/>
  <c r="Y3985" i="3"/>
  <c r="AC3985" i="3"/>
  <c r="V3981" i="3"/>
  <c r="Z3981" i="3"/>
  <c r="AD3981" i="3"/>
  <c r="W3981" i="3"/>
  <c r="AA3981" i="3"/>
  <c r="T3981" i="3"/>
  <c r="X3981" i="3"/>
  <c r="AB3981" i="3"/>
  <c r="U3981" i="3"/>
  <c r="Y3981" i="3"/>
  <c r="AC3981" i="3"/>
  <c r="V3977" i="3"/>
  <c r="Z3977" i="3"/>
  <c r="AD3977" i="3"/>
  <c r="W3977" i="3"/>
  <c r="AA3977" i="3"/>
  <c r="T3977" i="3"/>
  <c r="X3977" i="3"/>
  <c r="AB3977" i="3"/>
  <c r="U3977" i="3"/>
  <c r="Y3977" i="3"/>
  <c r="AC3977" i="3"/>
  <c r="V3973" i="3"/>
  <c r="Z3973" i="3"/>
  <c r="AD3973" i="3"/>
  <c r="W3973" i="3"/>
  <c r="AA3973" i="3"/>
  <c r="T3973" i="3"/>
  <c r="X3973" i="3"/>
  <c r="AB3973" i="3"/>
  <c r="U3973" i="3"/>
  <c r="Y3973" i="3"/>
  <c r="AC3973" i="3"/>
  <c r="V3969" i="3"/>
  <c r="Z3969" i="3"/>
  <c r="AD3969" i="3"/>
  <c r="W3969" i="3"/>
  <c r="AA3969" i="3"/>
  <c r="T3969" i="3"/>
  <c r="X3969" i="3"/>
  <c r="AB3969" i="3"/>
  <c r="U3969" i="3"/>
  <c r="Y3969" i="3"/>
  <c r="AC3969" i="3"/>
  <c r="V3965" i="3"/>
  <c r="Z3965" i="3"/>
  <c r="AD3965" i="3"/>
  <c r="W3965" i="3"/>
  <c r="AA3965" i="3"/>
  <c r="T3965" i="3"/>
  <c r="X3965" i="3"/>
  <c r="AB3965" i="3"/>
  <c r="U3965" i="3"/>
  <c r="Y3965" i="3"/>
  <c r="AC3965" i="3"/>
  <c r="V3961" i="3"/>
  <c r="Z3961" i="3"/>
  <c r="AD3961" i="3"/>
  <c r="W3961" i="3"/>
  <c r="AA3961" i="3"/>
  <c r="T3961" i="3"/>
  <c r="X3961" i="3"/>
  <c r="AB3961" i="3"/>
  <c r="U3961" i="3"/>
  <c r="Y3961" i="3"/>
  <c r="AC3961" i="3"/>
  <c r="V3957" i="3"/>
  <c r="Z3957" i="3"/>
  <c r="AD3957" i="3"/>
  <c r="W3957" i="3"/>
  <c r="AA3957" i="3"/>
  <c r="T3957" i="3"/>
  <c r="X3957" i="3"/>
  <c r="AB3957" i="3"/>
  <c r="U3957" i="3"/>
  <c r="Y3957" i="3"/>
  <c r="AC3957" i="3"/>
  <c r="V3953" i="3"/>
  <c r="Z3953" i="3"/>
  <c r="AD3953" i="3"/>
  <c r="W3953" i="3"/>
  <c r="AA3953" i="3"/>
  <c r="T3953" i="3"/>
  <c r="X3953" i="3"/>
  <c r="AB3953" i="3"/>
  <c r="U3953" i="3"/>
  <c r="Y3953" i="3"/>
  <c r="AC3953" i="3"/>
  <c r="V3949" i="3"/>
  <c r="Z3949" i="3"/>
  <c r="AD3949" i="3"/>
  <c r="W3949" i="3"/>
  <c r="AA3949" i="3"/>
  <c r="T3949" i="3"/>
  <c r="X3949" i="3"/>
  <c r="AB3949" i="3"/>
  <c r="U3949" i="3"/>
  <c r="Y3949" i="3"/>
  <c r="AC3949" i="3"/>
  <c r="V3945" i="3"/>
  <c r="Z3945" i="3"/>
  <c r="AD3945" i="3"/>
  <c r="W3945" i="3"/>
  <c r="AA3945" i="3"/>
  <c r="T3945" i="3"/>
  <c r="X3945" i="3"/>
  <c r="AB3945" i="3"/>
  <c r="U3945" i="3"/>
  <c r="Y3945" i="3"/>
  <c r="AC3945" i="3"/>
  <c r="V3941" i="3"/>
  <c r="Z3941" i="3"/>
  <c r="AD3941" i="3"/>
  <c r="W3941" i="3"/>
  <c r="AA3941" i="3"/>
  <c r="T3941" i="3"/>
  <c r="X3941" i="3"/>
  <c r="AB3941" i="3"/>
  <c r="U3941" i="3"/>
  <c r="Y3941" i="3"/>
  <c r="AC3941" i="3"/>
  <c r="V3937" i="3"/>
  <c r="Z3937" i="3"/>
  <c r="AD3937" i="3"/>
  <c r="W3937" i="3"/>
  <c r="AA3937" i="3"/>
  <c r="T3937" i="3"/>
  <c r="X3937" i="3"/>
  <c r="AB3937" i="3"/>
  <c r="U3937" i="3"/>
  <c r="Y3937" i="3"/>
  <c r="AC3937" i="3"/>
  <c r="V3933" i="3"/>
  <c r="Z3933" i="3"/>
  <c r="AD3933" i="3"/>
  <c r="W3933" i="3"/>
  <c r="AA3933" i="3"/>
  <c r="T3933" i="3"/>
  <c r="X3933" i="3"/>
  <c r="AB3933" i="3"/>
  <c r="U3933" i="3"/>
  <c r="Y3933" i="3"/>
  <c r="AC3933" i="3"/>
  <c r="V3929" i="3"/>
  <c r="Z3929" i="3"/>
  <c r="AD3929" i="3"/>
  <c r="W3929" i="3"/>
  <c r="AA3929" i="3"/>
  <c r="T3929" i="3"/>
  <c r="X3929" i="3"/>
  <c r="AB3929" i="3"/>
  <c r="U3929" i="3"/>
  <c r="Y3929" i="3"/>
  <c r="AC3929" i="3"/>
  <c r="V3925" i="3"/>
  <c r="Z3925" i="3"/>
  <c r="AD3925" i="3"/>
  <c r="W3925" i="3"/>
  <c r="AA3925" i="3"/>
  <c r="T3925" i="3"/>
  <c r="X3925" i="3"/>
  <c r="AB3925" i="3"/>
  <c r="U3925" i="3"/>
  <c r="Y3925" i="3"/>
  <c r="AC3925" i="3"/>
  <c r="V3921" i="3"/>
  <c r="Z3921" i="3"/>
  <c r="AD3921" i="3"/>
  <c r="W3921" i="3"/>
  <c r="AA3921" i="3"/>
  <c r="T3921" i="3"/>
  <c r="X3921" i="3"/>
  <c r="AB3921" i="3"/>
  <c r="U3921" i="3"/>
  <c r="Y3921" i="3"/>
  <c r="AC3921" i="3"/>
  <c r="V3917" i="3"/>
  <c r="Z3917" i="3"/>
  <c r="AD3917" i="3"/>
  <c r="W3917" i="3"/>
  <c r="AA3917" i="3"/>
  <c r="T3917" i="3"/>
  <c r="X3917" i="3"/>
  <c r="AB3917" i="3"/>
  <c r="U3917" i="3"/>
  <c r="Y3917" i="3"/>
  <c r="AC3917" i="3"/>
  <c r="V3913" i="3"/>
  <c r="Z3913" i="3"/>
  <c r="AD3913" i="3"/>
  <c r="W3913" i="3"/>
  <c r="AA3913" i="3"/>
  <c r="T3913" i="3"/>
  <c r="X3913" i="3"/>
  <c r="AB3913" i="3"/>
  <c r="U3913" i="3"/>
  <c r="Y3913" i="3"/>
  <c r="AC3913" i="3"/>
  <c r="V3909" i="3"/>
  <c r="Z3909" i="3"/>
  <c r="AD3909" i="3"/>
  <c r="W3909" i="3"/>
  <c r="AA3909" i="3"/>
  <c r="T3909" i="3"/>
  <c r="X3909" i="3"/>
  <c r="AB3909" i="3"/>
  <c r="U3909" i="3"/>
  <c r="Y3909" i="3"/>
  <c r="AC3909" i="3"/>
  <c r="V3905" i="3"/>
  <c r="Z3905" i="3"/>
  <c r="AD3905" i="3"/>
  <c r="W3905" i="3"/>
  <c r="AA3905" i="3"/>
  <c r="T3905" i="3"/>
  <c r="X3905" i="3"/>
  <c r="AB3905" i="3"/>
  <c r="U3905" i="3"/>
  <c r="Y3905" i="3"/>
  <c r="AC3905" i="3"/>
  <c r="V3901" i="3"/>
  <c r="Z3901" i="3"/>
  <c r="AD3901" i="3"/>
  <c r="W3901" i="3"/>
  <c r="AA3901" i="3"/>
  <c r="T3901" i="3"/>
  <c r="X3901" i="3"/>
  <c r="AB3901" i="3"/>
  <c r="U3901" i="3"/>
  <c r="Y3901" i="3"/>
  <c r="AC3901" i="3"/>
  <c r="V3897" i="3"/>
  <c r="Z3897" i="3"/>
  <c r="AD3897" i="3"/>
  <c r="W3897" i="3"/>
  <c r="AA3897" i="3"/>
  <c r="T3897" i="3"/>
  <c r="X3897" i="3"/>
  <c r="AB3897" i="3"/>
  <c r="U3897" i="3"/>
  <c r="Y3897" i="3"/>
  <c r="AC3897" i="3"/>
  <c r="V3893" i="3"/>
  <c r="Z3893" i="3"/>
  <c r="AD3893" i="3"/>
  <c r="W3893" i="3"/>
  <c r="AA3893" i="3"/>
  <c r="T3893" i="3"/>
  <c r="X3893" i="3"/>
  <c r="AB3893" i="3"/>
  <c r="U3893" i="3"/>
  <c r="Y3893" i="3"/>
  <c r="AC3893" i="3"/>
  <c r="V3889" i="3"/>
  <c r="Z3889" i="3"/>
  <c r="AD3889" i="3"/>
  <c r="W3889" i="3"/>
  <c r="AA3889" i="3"/>
  <c r="T3889" i="3"/>
  <c r="X3889" i="3"/>
  <c r="AB3889" i="3"/>
  <c r="U3889" i="3"/>
  <c r="Y3889" i="3"/>
  <c r="AC3889" i="3"/>
  <c r="V3885" i="3"/>
  <c r="Z3885" i="3"/>
  <c r="AD3885" i="3"/>
  <c r="W3885" i="3"/>
  <c r="AA3885" i="3"/>
  <c r="T3885" i="3"/>
  <c r="X3885" i="3"/>
  <c r="AB3885" i="3"/>
  <c r="U3885" i="3"/>
  <c r="Y3885" i="3"/>
  <c r="AC3885" i="3"/>
  <c r="V3881" i="3"/>
  <c r="Z3881" i="3"/>
  <c r="AD3881" i="3"/>
  <c r="W3881" i="3"/>
  <c r="AA3881" i="3"/>
  <c r="T3881" i="3"/>
  <c r="X3881" i="3"/>
  <c r="AB3881" i="3"/>
  <c r="U3881" i="3"/>
  <c r="Y3881" i="3"/>
  <c r="AC3881" i="3"/>
  <c r="V3877" i="3"/>
  <c r="Z3877" i="3"/>
  <c r="AD3877" i="3"/>
  <c r="W3877" i="3"/>
  <c r="AA3877" i="3"/>
  <c r="T3877" i="3"/>
  <c r="X3877" i="3"/>
  <c r="AB3877" i="3"/>
  <c r="U3877" i="3"/>
  <c r="Y3877" i="3"/>
  <c r="AC3877" i="3"/>
  <c r="V3873" i="3"/>
  <c r="Z3873" i="3"/>
  <c r="AD3873" i="3"/>
  <c r="W3873" i="3"/>
  <c r="AA3873" i="3"/>
  <c r="T3873" i="3"/>
  <c r="X3873" i="3"/>
  <c r="AB3873" i="3"/>
  <c r="U3873" i="3"/>
  <c r="Y3873" i="3"/>
  <c r="AC3873" i="3"/>
  <c r="V3869" i="3"/>
  <c r="Z3869" i="3"/>
  <c r="AD3869" i="3"/>
  <c r="W3869" i="3"/>
  <c r="AA3869" i="3"/>
  <c r="T3869" i="3"/>
  <c r="X3869" i="3"/>
  <c r="AB3869" i="3"/>
  <c r="U3869" i="3"/>
  <c r="Y3869" i="3"/>
  <c r="AC3869" i="3"/>
  <c r="V3865" i="3"/>
  <c r="Z3865" i="3"/>
  <c r="AD3865" i="3"/>
  <c r="W3865" i="3"/>
  <c r="AA3865" i="3"/>
  <c r="T3865" i="3"/>
  <c r="X3865" i="3"/>
  <c r="AB3865" i="3"/>
  <c r="U3865" i="3"/>
  <c r="Y3865" i="3"/>
  <c r="AC3865" i="3"/>
  <c r="V3861" i="3"/>
  <c r="Z3861" i="3"/>
  <c r="AD3861" i="3"/>
  <c r="W3861" i="3"/>
  <c r="AA3861" i="3"/>
  <c r="T3861" i="3"/>
  <c r="X3861" i="3"/>
  <c r="AB3861" i="3"/>
  <c r="U3861" i="3"/>
  <c r="Y3861" i="3"/>
  <c r="AC3861" i="3"/>
  <c r="V3857" i="3"/>
  <c r="Z3857" i="3"/>
  <c r="AD3857" i="3"/>
  <c r="W3857" i="3"/>
  <c r="AA3857" i="3"/>
  <c r="T3857" i="3"/>
  <c r="X3857" i="3"/>
  <c r="AB3857" i="3"/>
  <c r="U3857" i="3"/>
  <c r="Y3857" i="3"/>
  <c r="AC3857" i="3"/>
  <c r="V3853" i="3"/>
  <c r="Z3853" i="3"/>
  <c r="AD3853" i="3"/>
  <c r="W3853" i="3"/>
  <c r="AA3853" i="3"/>
  <c r="T3853" i="3"/>
  <c r="X3853" i="3"/>
  <c r="AB3853" i="3"/>
  <c r="U3853" i="3"/>
  <c r="Y3853" i="3"/>
  <c r="AC3853" i="3"/>
  <c r="V3849" i="3"/>
  <c r="Z3849" i="3"/>
  <c r="AD3849" i="3"/>
  <c r="W3849" i="3"/>
  <c r="AA3849" i="3"/>
  <c r="T3849" i="3"/>
  <c r="X3849" i="3"/>
  <c r="AB3849" i="3"/>
  <c r="U3849" i="3"/>
  <c r="Y3849" i="3"/>
  <c r="AC3849" i="3"/>
  <c r="V3845" i="3"/>
  <c r="Z3845" i="3"/>
  <c r="AD3845" i="3"/>
  <c r="W3845" i="3"/>
  <c r="AA3845" i="3"/>
  <c r="T3845" i="3"/>
  <c r="X3845" i="3"/>
  <c r="AB3845" i="3"/>
  <c r="U3845" i="3"/>
  <c r="Y3845" i="3"/>
  <c r="AC3845" i="3"/>
  <c r="V3841" i="3"/>
  <c r="Z3841" i="3"/>
  <c r="AD3841" i="3"/>
  <c r="W3841" i="3"/>
  <c r="AA3841" i="3"/>
  <c r="T3841" i="3"/>
  <c r="X3841" i="3"/>
  <c r="AB3841" i="3"/>
  <c r="U3841" i="3"/>
  <c r="Y3841" i="3"/>
  <c r="AC3841" i="3"/>
  <c r="V3837" i="3"/>
  <c r="Z3837" i="3"/>
  <c r="AD3837" i="3"/>
  <c r="W3837" i="3"/>
  <c r="AA3837" i="3"/>
  <c r="T3837" i="3"/>
  <c r="X3837" i="3"/>
  <c r="AB3837" i="3"/>
  <c r="U3837" i="3"/>
  <c r="Y3837" i="3"/>
  <c r="AC3837" i="3"/>
  <c r="V3833" i="3"/>
  <c r="Z3833" i="3"/>
  <c r="AD3833" i="3"/>
  <c r="W3833" i="3"/>
  <c r="AA3833" i="3"/>
  <c r="T3833" i="3"/>
  <c r="X3833" i="3"/>
  <c r="AB3833" i="3"/>
  <c r="U3833" i="3"/>
  <c r="Y3833" i="3"/>
  <c r="AC3833" i="3"/>
  <c r="V3829" i="3"/>
  <c r="Z3829" i="3"/>
  <c r="AD3829" i="3"/>
  <c r="W3829" i="3"/>
  <c r="AA3829" i="3"/>
  <c r="T3829" i="3"/>
  <c r="X3829" i="3"/>
  <c r="AB3829" i="3"/>
  <c r="U3829" i="3"/>
  <c r="Y3829" i="3"/>
  <c r="AC3829" i="3"/>
  <c r="V3825" i="3"/>
  <c r="Z3825" i="3"/>
  <c r="AD3825" i="3"/>
  <c r="W3825" i="3"/>
  <c r="AA3825" i="3"/>
  <c r="T3825" i="3"/>
  <c r="X3825" i="3"/>
  <c r="AB3825" i="3"/>
  <c r="U3825" i="3"/>
  <c r="Y3825" i="3"/>
  <c r="AC3825" i="3"/>
  <c r="V3821" i="3"/>
  <c r="Z3821" i="3"/>
  <c r="AD3821" i="3"/>
  <c r="W3821" i="3"/>
  <c r="AA3821" i="3"/>
  <c r="T3821" i="3"/>
  <c r="X3821" i="3"/>
  <c r="AB3821" i="3"/>
  <c r="U3821" i="3"/>
  <c r="Y3821" i="3"/>
  <c r="AC3821" i="3"/>
  <c r="V3817" i="3"/>
  <c r="Z3817" i="3"/>
  <c r="AD3817" i="3"/>
  <c r="W3817" i="3"/>
  <c r="AA3817" i="3"/>
  <c r="T3817" i="3"/>
  <c r="X3817" i="3"/>
  <c r="AB3817" i="3"/>
  <c r="U3817" i="3"/>
  <c r="Y3817" i="3"/>
  <c r="AC3817" i="3"/>
  <c r="V3813" i="3"/>
  <c r="Z3813" i="3"/>
  <c r="AD3813" i="3"/>
  <c r="W3813" i="3"/>
  <c r="AA3813" i="3"/>
  <c r="T3813" i="3"/>
  <c r="X3813" i="3"/>
  <c r="AB3813" i="3"/>
  <c r="U3813" i="3"/>
  <c r="Y3813" i="3"/>
  <c r="AC3813" i="3"/>
  <c r="V3809" i="3"/>
  <c r="Z3809" i="3"/>
  <c r="AD3809" i="3"/>
  <c r="W3809" i="3"/>
  <c r="AA3809" i="3"/>
  <c r="T3809" i="3"/>
  <c r="X3809" i="3"/>
  <c r="AB3809" i="3"/>
  <c r="U3809" i="3"/>
  <c r="Y3809" i="3"/>
  <c r="AC3809" i="3"/>
  <c r="V3805" i="3"/>
  <c r="Z3805" i="3"/>
  <c r="AD3805" i="3"/>
  <c r="W3805" i="3"/>
  <c r="AA3805" i="3"/>
  <c r="T3805" i="3"/>
  <c r="X3805" i="3"/>
  <c r="AB3805" i="3"/>
  <c r="U3805" i="3"/>
  <c r="Y3805" i="3"/>
  <c r="AC3805" i="3"/>
  <c r="V3801" i="3"/>
  <c r="Z3801" i="3"/>
  <c r="AD3801" i="3"/>
  <c r="W3801" i="3"/>
  <c r="AA3801" i="3"/>
  <c r="T3801" i="3"/>
  <c r="X3801" i="3"/>
  <c r="AB3801" i="3"/>
  <c r="U3801" i="3"/>
  <c r="Y3801" i="3"/>
  <c r="AC3801" i="3"/>
  <c r="V3797" i="3"/>
  <c r="Z3797" i="3"/>
  <c r="AD3797" i="3"/>
  <c r="W3797" i="3"/>
  <c r="AA3797" i="3"/>
  <c r="T3797" i="3"/>
  <c r="X3797" i="3"/>
  <c r="AB3797" i="3"/>
  <c r="U3797" i="3"/>
  <c r="Y3797" i="3"/>
  <c r="AC3797" i="3"/>
  <c r="V3793" i="3"/>
  <c r="Z3793" i="3"/>
  <c r="AD3793" i="3"/>
  <c r="W3793" i="3"/>
  <c r="AA3793" i="3"/>
  <c r="T3793" i="3"/>
  <c r="X3793" i="3"/>
  <c r="AB3793" i="3"/>
  <c r="U3793" i="3"/>
  <c r="Y3793" i="3"/>
  <c r="AC3793" i="3"/>
  <c r="V3789" i="3"/>
  <c r="Z3789" i="3"/>
  <c r="AD3789" i="3"/>
  <c r="W3789" i="3"/>
  <c r="AA3789" i="3"/>
  <c r="T3789" i="3"/>
  <c r="X3789" i="3"/>
  <c r="AB3789" i="3"/>
  <c r="U3789" i="3"/>
  <c r="Y3789" i="3"/>
  <c r="AC3789" i="3"/>
  <c r="V3785" i="3"/>
  <c r="Z3785" i="3"/>
  <c r="AD3785" i="3"/>
  <c r="W3785" i="3"/>
  <c r="AA3785" i="3"/>
  <c r="T3785" i="3"/>
  <c r="X3785" i="3"/>
  <c r="AB3785" i="3"/>
  <c r="U3785" i="3"/>
  <c r="Y3785" i="3"/>
  <c r="AC3785" i="3"/>
  <c r="V3781" i="3"/>
  <c r="Z3781" i="3"/>
  <c r="AD3781" i="3"/>
  <c r="W3781" i="3"/>
  <c r="AA3781" i="3"/>
  <c r="T3781" i="3"/>
  <c r="X3781" i="3"/>
  <c r="AB3781" i="3"/>
  <c r="U3781" i="3"/>
  <c r="Y3781" i="3"/>
  <c r="AC3781" i="3"/>
  <c r="V3777" i="3"/>
  <c r="Z3777" i="3"/>
  <c r="AD3777" i="3"/>
  <c r="W3777" i="3"/>
  <c r="AA3777" i="3"/>
  <c r="T3777" i="3"/>
  <c r="X3777" i="3"/>
  <c r="AB3777" i="3"/>
  <c r="U3777" i="3"/>
  <c r="Y3777" i="3"/>
  <c r="AC3777" i="3"/>
  <c r="V3773" i="3"/>
  <c r="Z3773" i="3"/>
  <c r="AD3773" i="3"/>
  <c r="W3773" i="3"/>
  <c r="AA3773" i="3"/>
  <c r="T3773" i="3"/>
  <c r="X3773" i="3"/>
  <c r="AB3773" i="3"/>
  <c r="U3773" i="3"/>
  <c r="Y3773" i="3"/>
  <c r="AC3773" i="3"/>
  <c r="V3769" i="3"/>
  <c r="Z3769" i="3"/>
  <c r="AD3769" i="3"/>
  <c r="W3769" i="3"/>
  <c r="AA3769" i="3"/>
  <c r="T3769" i="3"/>
  <c r="X3769" i="3"/>
  <c r="AB3769" i="3"/>
  <c r="U3769" i="3"/>
  <c r="Y3769" i="3"/>
  <c r="AC3769" i="3"/>
  <c r="V3765" i="3"/>
  <c r="Z3765" i="3"/>
  <c r="AD3765" i="3"/>
  <c r="W3765" i="3"/>
  <c r="AA3765" i="3"/>
  <c r="T3765" i="3"/>
  <c r="X3765" i="3"/>
  <c r="AB3765" i="3"/>
  <c r="U3765" i="3"/>
  <c r="Y3765" i="3"/>
  <c r="AC3765" i="3"/>
  <c r="V3761" i="3"/>
  <c r="Z3761" i="3"/>
  <c r="AD3761" i="3"/>
  <c r="W3761" i="3"/>
  <c r="AA3761" i="3"/>
  <c r="T3761" i="3"/>
  <c r="X3761" i="3"/>
  <c r="AB3761" i="3"/>
  <c r="U3761" i="3"/>
  <c r="Y3761" i="3"/>
  <c r="AC3761" i="3"/>
  <c r="V3757" i="3"/>
  <c r="Z3757" i="3"/>
  <c r="AD3757" i="3"/>
  <c r="W3757" i="3"/>
  <c r="AA3757" i="3"/>
  <c r="T3757" i="3"/>
  <c r="X3757" i="3"/>
  <c r="AB3757" i="3"/>
  <c r="U3757" i="3"/>
  <c r="Y3757" i="3"/>
  <c r="AC3757" i="3"/>
  <c r="V3753" i="3"/>
  <c r="Z3753" i="3"/>
  <c r="AD3753" i="3"/>
  <c r="W3753" i="3"/>
  <c r="AA3753" i="3"/>
  <c r="T3753" i="3"/>
  <c r="X3753" i="3"/>
  <c r="AB3753" i="3"/>
  <c r="U3753" i="3"/>
  <c r="Y3753" i="3"/>
  <c r="AC3753" i="3"/>
  <c r="V3749" i="3"/>
  <c r="Z3749" i="3"/>
  <c r="AD3749" i="3"/>
  <c r="W3749" i="3"/>
  <c r="AA3749" i="3"/>
  <c r="T3749" i="3"/>
  <c r="X3749" i="3"/>
  <c r="AB3749" i="3"/>
  <c r="U3749" i="3"/>
  <c r="Y3749" i="3"/>
  <c r="AC3749" i="3"/>
  <c r="V3745" i="3"/>
  <c r="Z3745" i="3"/>
  <c r="AD3745" i="3"/>
  <c r="W3745" i="3"/>
  <c r="AA3745" i="3"/>
  <c r="T3745" i="3"/>
  <c r="X3745" i="3"/>
  <c r="AB3745" i="3"/>
  <c r="U3745" i="3"/>
  <c r="Y3745" i="3"/>
  <c r="AC3745" i="3"/>
  <c r="V3741" i="3"/>
  <c r="Z3741" i="3"/>
  <c r="AD3741" i="3"/>
  <c r="W3741" i="3"/>
  <c r="AA3741" i="3"/>
  <c r="T3741" i="3"/>
  <c r="X3741" i="3"/>
  <c r="AB3741" i="3"/>
  <c r="U3741" i="3"/>
  <c r="Y3741" i="3"/>
  <c r="AC3741" i="3"/>
  <c r="V3737" i="3"/>
  <c r="Z3737" i="3"/>
  <c r="AD3737" i="3"/>
  <c r="W3737" i="3"/>
  <c r="AA3737" i="3"/>
  <c r="T3737" i="3"/>
  <c r="X3737" i="3"/>
  <c r="AB3737" i="3"/>
  <c r="U3737" i="3"/>
  <c r="Y3737" i="3"/>
  <c r="AC3737" i="3"/>
  <c r="V3733" i="3"/>
  <c r="Z3733" i="3"/>
  <c r="AD3733" i="3"/>
  <c r="W3733" i="3"/>
  <c r="AA3733" i="3"/>
  <c r="T3733" i="3"/>
  <c r="X3733" i="3"/>
  <c r="AB3733" i="3"/>
  <c r="U3733" i="3"/>
  <c r="Y3733" i="3"/>
  <c r="AC3733" i="3"/>
  <c r="V3729" i="3"/>
  <c r="Z3729" i="3"/>
  <c r="AD3729" i="3"/>
  <c r="W3729" i="3"/>
  <c r="AA3729" i="3"/>
  <c r="T3729" i="3"/>
  <c r="X3729" i="3"/>
  <c r="AB3729" i="3"/>
  <c r="U3729" i="3"/>
  <c r="Y3729" i="3"/>
  <c r="AC3729" i="3"/>
  <c r="V3725" i="3"/>
  <c r="Z3725" i="3"/>
  <c r="AD3725" i="3"/>
  <c r="W3725" i="3"/>
  <c r="AA3725" i="3"/>
  <c r="T3725" i="3"/>
  <c r="X3725" i="3"/>
  <c r="AB3725" i="3"/>
  <c r="U3725" i="3"/>
  <c r="Y3725" i="3"/>
  <c r="AC3725" i="3"/>
  <c r="V3721" i="3"/>
  <c r="Z3721" i="3"/>
  <c r="AD3721" i="3"/>
  <c r="W3721" i="3"/>
  <c r="AA3721" i="3"/>
  <c r="T3721" i="3"/>
  <c r="X3721" i="3"/>
  <c r="AB3721" i="3"/>
  <c r="U3721" i="3"/>
  <c r="Y3721" i="3"/>
  <c r="AC3721" i="3"/>
  <c r="V3717" i="3"/>
  <c r="Z3717" i="3"/>
  <c r="AD3717" i="3"/>
  <c r="W3717" i="3"/>
  <c r="AA3717" i="3"/>
  <c r="T3717" i="3"/>
  <c r="X3717" i="3"/>
  <c r="AB3717" i="3"/>
  <c r="U3717" i="3"/>
  <c r="Y3717" i="3"/>
  <c r="AC3717" i="3"/>
  <c r="V3713" i="3"/>
  <c r="Z3713" i="3"/>
  <c r="AD3713" i="3"/>
  <c r="W3713" i="3"/>
  <c r="AA3713" i="3"/>
  <c r="T3713" i="3"/>
  <c r="X3713" i="3"/>
  <c r="AB3713" i="3"/>
  <c r="U3713" i="3"/>
  <c r="Y3713" i="3"/>
  <c r="AC3713" i="3"/>
  <c r="V3709" i="3"/>
  <c r="Z3709" i="3"/>
  <c r="AD3709" i="3"/>
  <c r="W3709" i="3"/>
  <c r="AA3709" i="3"/>
  <c r="T3709" i="3"/>
  <c r="X3709" i="3"/>
  <c r="AB3709" i="3"/>
  <c r="U3709" i="3"/>
  <c r="Y3709" i="3"/>
  <c r="AC3709" i="3"/>
  <c r="V3705" i="3"/>
  <c r="Z3705" i="3"/>
  <c r="AD3705" i="3"/>
  <c r="W3705" i="3"/>
  <c r="AA3705" i="3"/>
  <c r="T3705" i="3"/>
  <c r="X3705" i="3"/>
  <c r="AB3705" i="3"/>
  <c r="U3705" i="3"/>
  <c r="Y3705" i="3"/>
  <c r="AC3705" i="3"/>
  <c r="V3701" i="3"/>
  <c r="Z3701" i="3"/>
  <c r="AD3701" i="3"/>
  <c r="W3701" i="3"/>
  <c r="AA3701" i="3"/>
  <c r="T3701" i="3"/>
  <c r="X3701" i="3"/>
  <c r="AB3701" i="3"/>
  <c r="U3701" i="3"/>
  <c r="Y3701" i="3"/>
  <c r="AC3701" i="3"/>
  <c r="V3697" i="3"/>
  <c r="Z3697" i="3"/>
  <c r="AD3697" i="3"/>
  <c r="W3697" i="3"/>
  <c r="AA3697" i="3"/>
  <c r="T3697" i="3"/>
  <c r="X3697" i="3"/>
  <c r="AB3697" i="3"/>
  <c r="U3697" i="3"/>
  <c r="Y3697" i="3"/>
  <c r="AC3697" i="3"/>
  <c r="V3693" i="3"/>
  <c r="Z3693" i="3"/>
  <c r="AD3693" i="3"/>
  <c r="W3693" i="3"/>
  <c r="AA3693" i="3"/>
  <c r="T3693" i="3"/>
  <c r="X3693" i="3"/>
  <c r="AB3693" i="3"/>
  <c r="U3693" i="3"/>
  <c r="Y3693" i="3"/>
  <c r="AC3693" i="3"/>
  <c r="V3689" i="3"/>
  <c r="Z3689" i="3"/>
  <c r="AD3689" i="3"/>
  <c r="W3689" i="3"/>
  <c r="AA3689" i="3"/>
  <c r="T3689" i="3"/>
  <c r="X3689" i="3"/>
  <c r="AB3689" i="3"/>
  <c r="U3689" i="3"/>
  <c r="Y3689" i="3"/>
  <c r="AC3689" i="3"/>
  <c r="V3685" i="3"/>
  <c r="Z3685" i="3"/>
  <c r="AD3685" i="3"/>
  <c r="W3685" i="3"/>
  <c r="AA3685" i="3"/>
  <c r="T3685" i="3"/>
  <c r="X3685" i="3"/>
  <c r="AB3685" i="3"/>
  <c r="U3685" i="3"/>
  <c r="Y3685" i="3"/>
  <c r="AC3685" i="3"/>
  <c r="V3681" i="3"/>
  <c r="Z3681" i="3"/>
  <c r="AD3681" i="3"/>
  <c r="W3681" i="3"/>
  <c r="AA3681" i="3"/>
  <c r="T3681" i="3"/>
  <c r="X3681" i="3"/>
  <c r="AB3681" i="3"/>
  <c r="U3681" i="3"/>
  <c r="Y3681" i="3"/>
  <c r="AC3681" i="3"/>
  <c r="V3677" i="3"/>
  <c r="Z3677" i="3"/>
  <c r="AD3677" i="3"/>
  <c r="W3677" i="3"/>
  <c r="AA3677" i="3"/>
  <c r="T3677" i="3"/>
  <c r="X3677" i="3"/>
  <c r="AB3677" i="3"/>
  <c r="U3677" i="3"/>
  <c r="Y3677" i="3"/>
  <c r="AC3677" i="3"/>
  <c r="V3673" i="3"/>
  <c r="Z3673" i="3"/>
  <c r="AD3673" i="3"/>
  <c r="W3673" i="3"/>
  <c r="AA3673" i="3"/>
  <c r="T3673" i="3"/>
  <c r="X3673" i="3"/>
  <c r="AB3673" i="3"/>
  <c r="U3673" i="3"/>
  <c r="Y3673" i="3"/>
  <c r="AC3673" i="3"/>
  <c r="V3669" i="3"/>
  <c r="Z3669" i="3"/>
  <c r="AD3669" i="3"/>
  <c r="W3669" i="3"/>
  <c r="AA3669" i="3"/>
  <c r="T3669" i="3"/>
  <c r="X3669" i="3"/>
  <c r="AB3669" i="3"/>
  <c r="U3669" i="3"/>
  <c r="Y3669" i="3"/>
  <c r="AC3669" i="3"/>
  <c r="V3665" i="3"/>
  <c r="Z3665" i="3"/>
  <c r="AD3665" i="3"/>
  <c r="W3665" i="3"/>
  <c r="AA3665" i="3"/>
  <c r="T3665" i="3"/>
  <c r="X3665" i="3"/>
  <c r="AB3665" i="3"/>
  <c r="U3665" i="3"/>
  <c r="Y3665" i="3"/>
  <c r="AC3665" i="3"/>
  <c r="V3661" i="3"/>
  <c r="Z3661" i="3"/>
  <c r="AD3661" i="3"/>
  <c r="W3661" i="3"/>
  <c r="AA3661" i="3"/>
  <c r="T3661" i="3"/>
  <c r="X3661" i="3"/>
  <c r="AB3661" i="3"/>
  <c r="U3661" i="3"/>
  <c r="Y3661" i="3"/>
  <c r="AC3661" i="3"/>
  <c r="V3657" i="3"/>
  <c r="Z3657" i="3"/>
  <c r="AD3657" i="3"/>
  <c r="W3657" i="3"/>
  <c r="AA3657" i="3"/>
  <c r="T3657" i="3"/>
  <c r="X3657" i="3"/>
  <c r="AB3657" i="3"/>
  <c r="U3657" i="3"/>
  <c r="Y3657" i="3"/>
  <c r="AC3657" i="3"/>
  <c r="V3653" i="3"/>
  <c r="Z3653" i="3"/>
  <c r="AD3653" i="3"/>
  <c r="W3653" i="3"/>
  <c r="AA3653" i="3"/>
  <c r="T3653" i="3"/>
  <c r="X3653" i="3"/>
  <c r="AB3653" i="3"/>
  <c r="U3653" i="3"/>
  <c r="Y3653" i="3"/>
  <c r="AC3653" i="3"/>
  <c r="V3649" i="3"/>
  <c r="Z3649" i="3"/>
  <c r="AD3649" i="3"/>
  <c r="W3649" i="3"/>
  <c r="AA3649" i="3"/>
  <c r="T3649" i="3"/>
  <c r="X3649" i="3"/>
  <c r="AB3649" i="3"/>
  <c r="U3649" i="3"/>
  <c r="Y3649" i="3"/>
  <c r="AC3649" i="3"/>
  <c r="V3645" i="3"/>
  <c r="Z3645" i="3"/>
  <c r="AD3645" i="3"/>
  <c r="W3645" i="3"/>
  <c r="AA3645" i="3"/>
  <c r="T3645" i="3"/>
  <c r="X3645" i="3"/>
  <c r="AB3645" i="3"/>
  <c r="U3645" i="3"/>
  <c r="Y3645" i="3"/>
  <c r="AC3645" i="3"/>
  <c r="V3641" i="3"/>
  <c r="Z3641" i="3"/>
  <c r="AD3641" i="3"/>
  <c r="W3641" i="3"/>
  <c r="AA3641" i="3"/>
  <c r="T3641" i="3"/>
  <c r="X3641" i="3"/>
  <c r="AB3641" i="3"/>
  <c r="U3641" i="3"/>
  <c r="Y3641" i="3"/>
  <c r="AC3641" i="3"/>
  <c r="V3637" i="3"/>
  <c r="Z3637" i="3"/>
  <c r="AD3637" i="3"/>
  <c r="W3637" i="3"/>
  <c r="AA3637" i="3"/>
  <c r="T3637" i="3"/>
  <c r="X3637" i="3"/>
  <c r="AB3637" i="3"/>
  <c r="U3637" i="3"/>
  <c r="Y3637" i="3"/>
  <c r="AC3637" i="3"/>
  <c r="V3633" i="3"/>
  <c r="Z3633" i="3"/>
  <c r="AD3633" i="3"/>
  <c r="W3633" i="3"/>
  <c r="AA3633" i="3"/>
  <c r="T3633" i="3"/>
  <c r="X3633" i="3"/>
  <c r="AB3633" i="3"/>
  <c r="U3633" i="3"/>
  <c r="Y3633" i="3"/>
  <c r="AC3633" i="3"/>
  <c r="V3629" i="3"/>
  <c r="Z3629" i="3"/>
  <c r="AD3629" i="3"/>
  <c r="W3629" i="3"/>
  <c r="AA3629" i="3"/>
  <c r="T3629" i="3"/>
  <c r="X3629" i="3"/>
  <c r="AB3629" i="3"/>
  <c r="U3629" i="3"/>
  <c r="Y3629" i="3"/>
  <c r="AC3629" i="3"/>
  <c r="V3625" i="3"/>
  <c r="Z3625" i="3"/>
  <c r="AD3625" i="3"/>
  <c r="W3625" i="3"/>
  <c r="AA3625" i="3"/>
  <c r="T3625" i="3"/>
  <c r="X3625" i="3"/>
  <c r="AB3625" i="3"/>
  <c r="U3625" i="3"/>
  <c r="Y3625" i="3"/>
  <c r="AC3625" i="3"/>
  <c r="V3621" i="3"/>
  <c r="Z3621" i="3"/>
  <c r="AD3621" i="3"/>
  <c r="W3621" i="3"/>
  <c r="AA3621" i="3"/>
  <c r="T3621" i="3"/>
  <c r="X3621" i="3"/>
  <c r="AB3621" i="3"/>
  <c r="U3621" i="3"/>
  <c r="Y3621" i="3"/>
  <c r="AC3621" i="3"/>
  <c r="V3617" i="3"/>
  <c r="Z3617" i="3"/>
  <c r="AD3617" i="3"/>
  <c r="W3617" i="3"/>
  <c r="AA3617" i="3"/>
  <c r="T3617" i="3"/>
  <c r="X3617" i="3"/>
  <c r="AB3617" i="3"/>
  <c r="U3617" i="3"/>
  <c r="Y3617" i="3"/>
  <c r="AC3617" i="3"/>
  <c r="V3613" i="3"/>
  <c r="Z3613" i="3"/>
  <c r="AD3613" i="3"/>
  <c r="W3613" i="3"/>
  <c r="AA3613" i="3"/>
  <c r="T3613" i="3"/>
  <c r="X3613" i="3"/>
  <c r="AB3613" i="3"/>
  <c r="U3613" i="3"/>
  <c r="Y3613" i="3"/>
  <c r="AC3613" i="3"/>
  <c r="V3609" i="3"/>
  <c r="Z3609" i="3"/>
  <c r="AD3609" i="3"/>
  <c r="W3609" i="3"/>
  <c r="AA3609" i="3"/>
  <c r="T3609" i="3"/>
  <c r="X3609" i="3"/>
  <c r="AB3609" i="3"/>
  <c r="U3609" i="3"/>
  <c r="Y3609" i="3"/>
  <c r="AC3609" i="3"/>
  <c r="V3605" i="3"/>
  <c r="Z3605" i="3"/>
  <c r="AD3605" i="3"/>
  <c r="W3605" i="3"/>
  <c r="AA3605" i="3"/>
  <c r="T3605" i="3"/>
  <c r="X3605" i="3"/>
  <c r="AB3605" i="3"/>
  <c r="U3605" i="3"/>
  <c r="Y3605" i="3"/>
  <c r="AC3605" i="3"/>
  <c r="T3601" i="3"/>
  <c r="X3601" i="3"/>
  <c r="AB3601" i="3"/>
  <c r="U3601" i="3"/>
  <c r="Y3601" i="3"/>
  <c r="AC3601" i="3"/>
  <c r="Z3601" i="3"/>
  <c r="AA3601" i="3"/>
  <c r="V3601" i="3"/>
  <c r="AD3601" i="3"/>
  <c r="W3601" i="3"/>
  <c r="T3597" i="3"/>
  <c r="X3597" i="3"/>
  <c r="AB3597" i="3"/>
  <c r="U3597" i="3"/>
  <c r="Y3597" i="3"/>
  <c r="AC3597" i="3"/>
  <c r="V3597" i="3"/>
  <c r="AD3597" i="3"/>
  <c r="W3597" i="3"/>
  <c r="Z3597" i="3"/>
  <c r="AA3597" i="3"/>
  <c r="T3593" i="3"/>
  <c r="X3593" i="3"/>
  <c r="AB3593" i="3"/>
  <c r="U3593" i="3"/>
  <c r="Y3593" i="3"/>
  <c r="AC3593" i="3"/>
  <c r="Z3593" i="3"/>
  <c r="AA3593" i="3"/>
  <c r="V3593" i="3"/>
  <c r="AD3593" i="3"/>
  <c r="W3593" i="3"/>
  <c r="T3589" i="3"/>
  <c r="X3589" i="3"/>
  <c r="AB3589" i="3"/>
  <c r="U3589" i="3"/>
  <c r="Y3589" i="3"/>
  <c r="AC3589" i="3"/>
  <c r="V3589" i="3"/>
  <c r="AD3589" i="3"/>
  <c r="W3589" i="3"/>
  <c r="Z3589" i="3"/>
  <c r="AA3589" i="3"/>
  <c r="T3585" i="3"/>
  <c r="X3585" i="3"/>
  <c r="AB3585" i="3"/>
  <c r="U3585" i="3"/>
  <c r="Y3585" i="3"/>
  <c r="AC3585" i="3"/>
  <c r="Z3585" i="3"/>
  <c r="AA3585" i="3"/>
  <c r="V3585" i="3"/>
  <c r="AD3585" i="3"/>
  <c r="W3585" i="3"/>
  <c r="T3581" i="3"/>
  <c r="X3581" i="3"/>
  <c r="AB3581" i="3"/>
  <c r="U3581" i="3"/>
  <c r="Y3581" i="3"/>
  <c r="AC3581" i="3"/>
  <c r="V3581" i="3"/>
  <c r="AD3581" i="3"/>
  <c r="W3581" i="3"/>
  <c r="Z3581" i="3"/>
  <c r="AA3581" i="3"/>
  <c r="T3577" i="3"/>
  <c r="X3577" i="3"/>
  <c r="AB3577" i="3"/>
  <c r="U3577" i="3"/>
  <c r="Y3577" i="3"/>
  <c r="AC3577" i="3"/>
  <c r="Z3577" i="3"/>
  <c r="AA3577" i="3"/>
  <c r="V3577" i="3"/>
  <c r="AD3577" i="3"/>
  <c r="W3577" i="3"/>
  <c r="T3573" i="3"/>
  <c r="X3573" i="3"/>
  <c r="AB3573" i="3"/>
  <c r="U3573" i="3"/>
  <c r="Y3573" i="3"/>
  <c r="AC3573" i="3"/>
  <c r="V3573" i="3"/>
  <c r="AD3573" i="3"/>
  <c r="W3573" i="3"/>
  <c r="Z3573" i="3"/>
  <c r="AA3573" i="3"/>
  <c r="T3569" i="3"/>
  <c r="X3569" i="3"/>
  <c r="AB3569" i="3"/>
  <c r="U3569" i="3"/>
  <c r="Y3569" i="3"/>
  <c r="AC3569" i="3"/>
  <c r="Z3569" i="3"/>
  <c r="AA3569" i="3"/>
  <c r="V3569" i="3"/>
  <c r="AD3569" i="3"/>
  <c r="W3569" i="3"/>
  <c r="T3565" i="3"/>
  <c r="X3565" i="3"/>
  <c r="AB3565" i="3"/>
  <c r="U3565" i="3"/>
  <c r="Y3565" i="3"/>
  <c r="AC3565" i="3"/>
  <c r="V3565" i="3"/>
  <c r="AD3565" i="3"/>
  <c r="W3565" i="3"/>
  <c r="Z3565" i="3"/>
  <c r="AA3565" i="3"/>
  <c r="T3561" i="3"/>
  <c r="X3561" i="3"/>
  <c r="AB3561" i="3"/>
  <c r="U3561" i="3"/>
  <c r="Y3561" i="3"/>
  <c r="AC3561" i="3"/>
  <c r="Z3561" i="3"/>
  <c r="AA3561" i="3"/>
  <c r="V3561" i="3"/>
  <c r="AD3561" i="3"/>
  <c r="W3561" i="3"/>
  <c r="T3557" i="3"/>
  <c r="X3557" i="3"/>
  <c r="AB3557" i="3"/>
  <c r="U3557" i="3"/>
  <c r="Y3557" i="3"/>
  <c r="AC3557" i="3"/>
  <c r="V3557" i="3"/>
  <c r="AD3557" i="3"/>
  <c r="W3557" i="3"/>
  <c r="Z3557" i="3"/>
  <c r="AA3557" i="3"/>
  <c r="T3553" i="3"/>
  <c r="X3553" i="3"/>
  <c r="AB3553" i="3"/>
  <c r="U3553" i="3"/>
  <c r="Y3553" i="3"/>
  <c r="AC3553" i="3"/>
  <c r="Z3553" i="3"/>
  <c r="AA3553" i="3"/>
  <c r="V3553" i="3"/>
  <c r="AD3553" i="3"/>
  <c r="W3553" i="3"/>
  <c r="T3549" i="3"/>
  <c r="X3549" i="3"/>
  <c r="AB3549" i="3"/>
  <c r="U3549" i="3"/>
  <c r="Y3549" i="3"/>
  <c r="AC3549" i="3"/>
  <c r="V3549" i="3"/>
  <c r="AD3549" i="3"/>
  <c r="W3549" i="3"/>
  <c r="Z3549" i="3"/>
  <c r="AA3549" i="3"/>
  <c r="T3545" i="3"/>
  <c r="X3545" i="3"/>
  <c r="AB3545" i="3"/>
  <c r="U3545" i="3"/>
  <c r="Y3545" i="3"/>
  <c r="AC3545" i="3"/>
  <c r="Z3545" i="3"/>
  <c r="AA3545" i="3"/>
  <c r="V3545" i="3"/>
  <c r="AD3545" i="3"/>
  <c r="W3545" i="3"/>
  <c r="T3541" i="3"/>
  <c r="X3541" i="3"/>
  <c r="AB3541" i="3"/>
  <c r="U3541" i="3"/>
  <c r="Y3541" i="3"/>
  <c r="AC3541" i="3"/>
  <c r="V3541" i="3"/>
  <c r="AD3541" i="3"/>
  <c r="W3541" i="3"/>
  <c r="Z3541" i="3"/>
  <c r="AA3541" i="3"/>
  <c r="T3537" i="3"/>
  <c r="X3537" i="3"/>
  <c r="AB3537" i="3"/>
  <c r="U3537" i="3"/>
  <c r="Y3537" i="3"/>
  <c r="AC3537" i="3"/>
  <c r="Z3537" i="3"/>
  <c r="AA3537" i="3"/>
  <c r="V3537" i="3"/>
  <c r="AD3537" i="3"/>
  <c r="W3537" i="3"/>
  <c r="T3533" i="3"/>
  <c r="X3533" i="3"/>
  <c r="AB3533" i="3"/>
  <c r="U3533" i="3"/>
  <c r="Y3533" i="3"/>
  <c r="AC3533" i="3"/>
  <c r="V3533" i="3"/>
  <c r="AD3533" i="3"/>
  <c r="W3533" i="3"/>
  <c r="Z3533" i="3"/>
  <c r="AA3533" i="3"/>
  <c r="T3529" i="3"/>
  <c r="X3529" i="3"/>
  <c r="AB3529" i="3"/>
  <c r="U3529" i="3"/>
  <c r="Y3529" i="3"/>
  <c r="AC3529" i="3"/>
  <c r="Z3529" i="3"/>
  <c r="AA3529" i="3"/>
  <c r="V3529" i="3"/>
  <c r="AD3529" i="3"/>
  <c r="W3529" i="3"/>
  <c r="T3525" i="3"/>
  <c r="X3525" i="3"/>
  <c r="AB3525" i="3"/>
  <c r="U3525" i="3"/>
  <c r="Y3525" i="3"/>
  <c r="AC3525" i="3"/>
  <c r="V3525" i="3"/>
  <c r="AD3525" i="3"/>
  <c r="W3525" i="3"/>
  <c r="Z3525" i="3"/>
  <c r="AA3525" i="3"/>
  <c r="W3521" i="3"/>
  <c r="AA3521" i="3"/>
  <c r="T3521" i="3"/>
  <c r="X3521" i="3"/>
  <c r="AB3521" i="3"/>
  <c r="U3521" i="3"/>
  <c r="Y3521" i="3"/>
  <c r="AC3521" i="3"/>
  <c r="AD3521" i="3"/>
  <c r="V3521" i="3"/>
  <c r="Z3521" i="3"/>
  <c r="W3517" i="3"/>
  <c r="AA3517" i="3"/>
  <c r="T3517" i="3"/>
  <c r="X3517" i="3"/>
  <c r="AB3517" i="3"/>
  <c r="U3517" i="3"/>
  <c r="Y3517" i="3"/>
  <c r="AC3517" i="3"/>
  <c r="Z3517" i="3"/>
  <c r="AD3517" i="3"/>
  <c r="V3517" i="3"/>
  <c r="W3513" i="3"/>
  <c r="AA3513" i="3"/>
  <c r="T3513" i="3"/>
  <c r="X3513" i="3"/>
  <c r="AB3513" i="3"/>
  <c r="U3513" i="3"/>
  <c r="Y3513" i="3"/>
  <c r="AC3513" i="3"/>
  <c r="V3513" i="3"/>
  <c r="Z3513" i="3"/>
  <c r="AD3513" i="3"/>
  <c r="W3509" i="3"/>
  <c r="AA3509" i="3"/>
  <c r="T3509" i="3"/>
  <c r="X3509" i="3"/>
  <c r="AB3509" i="3"/>
  <c r="U3509" i="3"/>
  <c r="Y3509" i="3"/>
  <c r="AC3509" i="3"/>
  <c r="V3509" i="3"/>
  <c r="Z3509" i="3"/>
  <c r="AD3509" i="3"/>
  <c r="W3505" i="3"/>
  <c r="AA3505" i="3"/>
  <c r="T3505" i="3"/>
  <c r="X3505" i="3"/>
  <c r="AB3505" i="3"/>
  <c r="U3505" i="3"/>
  <c r="Y3505" i="3"/>
  <c r="AC3505" i="3"/>
  <c r="AD3505" i="3"/>
  <c r="V3505" i="3"/>
  <c r="Z3505" i="3"/>
  <c r="W3501" i="3"/>
  <c r="AA3501" i="3"/>
  <c r="T3501" i="3"/>
  <c r="X3501" i="3"/>
  <c r="AB3501" i="3"/>
  <c r="U3501" i="3"/>
  <c r="Y3501" i="3"/>
  <c r="AC3501" i="3"/>
  <c r="Z3501" i="3"/>
  <c r="AD3501" i="3"/>
  <c r="V3501" i="3"/>
  <c r="W3497" i="3"/>
  <c r="AA3497" i="3"/>
  <c r="T3497" i="3"/>
  <c r="X3497" i="3"/>
  <c r="AB3497" i="3"/>
  <c r="U3497" i="3"/>
  <c r="Y3497" i="3"/>
  <c r="AC3497" i="3"/>
  <c r="V3497" i="3"/>
  <c r="Z3497" i="3"/>
  <c r="AD3497" i="3"/>
  <c r="W3493" i="3"/>
  <c r="AA3493" i="3"/>
  <c r="T3493" i="3"/>
  <c r="X3493" i="3"/>
  <c r="AB3493" i="3"/>
  <c r="U3493" i="3"/>
  <c r="Y3493" i="3"/>
  <c r="AC3493" i="3"/>
  <c r="V3493" i="3"/>
  <c r="Z3493" i="3"/>
  <c r="AD3493" i="3"/>
  <c r="W3489" i="3"/>
  <c r="AA3489" i="3"/>
  <c r="T3489" i="3"/>
  <c r="X3489" i="3"/>
  <c r="AB3489" i="3"/>
  <c r="U3489" i="3"/>
  <c r="Y3489" i="3"/>
  <c r="AC3489" i="3"/>
  <c r="AD3489" i="3"/>
  <c r="V3489" i="3"/>
  <c r="Z3489" i="3"/>
  <c r="W3485" i="3"/>
  <c r="AA3485" i="3"/>
  <c r="T3485" i="3"/>
  <c r="X3485" i="3"/>
  <c r="AB3485" i="3"/>
  <c r="U3485" i="3"/>
  <c r="Y3485" i="3"/>
  <c r="AC3485" i="3"/>
  <c r="Z3485" i="3"/>
  <c r="AD3485" i="3"/>
  <c r="V3485" i="3"/>
  <c r="W3481" i="3"/>
  <c r="AA3481" i="3"/>
  <c r="T3481" i="3"/>
  <c r="X3481" i="3"/>
  <c r="AB3481" i="3"/>
  <c r="U3481" i="3"/>
  <c r="Y3481" i="3"/>
  <c r="AC3481" i="3"/>
  <c r="V3481" i="3"/>
  <c r="Z3481" i="3"/>
  <c r="AD3481" i="3"/>
  <c r="W3477" i="3"/>
  <c r="AA3477" i="3"/>
  <c r="T3477" i="3"/>
  <c r="X3477" i="3"/>
  <c r="AB3477" i="3"/>
  <c r="U3477" i="3"/>
  <c r="Y3477" i="3"/>
  <c r="AC3477" i="3"/>
  <c r="V3477" i="3"/>
  <c r="Z3477" i="3"/>
  <c r="AD3477" i="3"/>
  <c r="W3473" i="3"/>
  <c r="AA3473" i="3"/>
  <c r="T3473" i="3"/>
  <c r="X3473" i="3"/>
  <c r="AB3473" i="3"/>
  <c r="U3473" i="3"/>
  <c r="Y3473" i="3"/>
  <c r="AC3473" i="3"/>
  <c r="V3473" i="3"/>
  <c r="Z3473" i="3"/>
  <c r="AD3473" i="3"/>
  <c r="W3469" i="3"/>
  <c r="AA3469" i="3"/>
  <c r="T3469" i="3"/>
  <c r="X3469" i="3"/>
  <c r="AB3469" i="3"/>
  <c r="U3469" i="3"/>
  <c r="Y3469" i="3"/>
  <c r="AC3469" i="3"/>
  <c r="V3469" i="3"/>
  <c r="Z3469" i="3"/>
  <c r="AD3469" i="3"/>
  <c r="W3465" i="3"/>
  <c r="AA3465" i="3"/>
  <c r="T3465" i="3"/>
  <c r="X3465" i="3"/>
  <c r="AB3465" i="3"/>
  <c r="U3465" i="3"/>
  <c r="Y3465" i="3"/>
  <c r="AC3465" i="3"/>
  <c r="V3465" i="3"/>
  <c r="Z3465" i="3"/>
  <c r="AD3465" i="3"/>
  <c r="W3461" i="3"/>
  <c r="AA3461" i="3"/>
  <c r="T3461" i="3"/>
  <c r="X3461" i="3"/>
  <c r="AB3461" i="3"/>
  <c r="U3461" i="3"/>
  <c r="Y3461" i="3"/>
  <c r="AC3461" i="3"/>
  <c r="V3461" i="3"/>
  <c r="Z3461" i="3"/>
  <c r="AD3461" i="3"/>
  <c r="W3457" i="3"/>
  <c r="AA3457" i="3"/>
  <c r="T3457" i="3"/>
  <c r="X3457" i="3"/>
  <c r="AB3457" i="3"/>
  <c r="U3457" i="3"/>
  <c r="Y3457" i="3"/>
  <c r="AC3457" i="3"/>
  <c r="V3457" i="3"/>
  <c r="Z3457" i="3"/>
  <c r="AD3457" i="3"/>
  <c r="W3453" i="3"/>
  <c r="AA3453" i="3"/>
  <c r="T3453" i="3"/>
  <c r="X3453" i="3"/>
  <c r="AB3453" i="3"/>
  <c r="U3453" i="3"/>
  <c r="Y3453" i="3"/>
  <c r="AC3453" i="3"/>
  <c r="V3453" i="3"/>
  <c r="Z3453" i="3"/>
  <c r="AD3453" i="3"/>
  <c r="W3449" i="3"/>
  <c r="AA3449" i="3"/>
  <c r="T3449" i="3"/>
  <c r="X3449" i="3"/>
  <c r="AB3449" i="3"/>
  <c r="U3449" i="3"/>
  <c r="Y3449" i="3"/>
  <c r="AC3449" i="3"/>
  <c r="V3449" i="3"/>
  <c r="Z3449" i="3"/>
  <c r="AD3449" i="3"/>
  <c r="W3445" i="3"/>
  <c r="AA3445" i="3"/>
  <c r="T3445" i="3"/>
  <c r="X3445" i="3"/>
  <c r="AB3445" i="3"/>
  <c r="U3445" i="3"/>
  <c r="Y3445" i="3"/>
  <c r="AC3445" i="3"/>
  <c r="V3445" i="3"/>
  <c r="Z3445" i="3"/>
  <c r="AD3445" i="3"/>
  <c r="W3441" i="3"/>
  <c r="AA3441" i="3"/>
  <c r="T3441" i="3"/>
  <c r="X3441" i="3"/>
  <c r="AB3441" i="3"/>
  <c r="U3441" i="3"/>
  <c r="Y3441" i="3"/>
  <c r="AC3441" i="3"/>
  <c r="V3441" i="3"/>
  <c r="Z3441" i="3"/>
  <c r="AD3441" i="3"/>
  <c r="W3437" i="3"/>
  <c r="AA3437" i="3"/>
  <c r="T3437" i="3"/>
  <c r="X3437" i="3"/>
  <c r="AB3437" i="3"/>
  <c r="U3437" i="3"/>
  <c r="Y3437" i="3"/>
  <c r="AC3437" i="3"/>
  <c r="V3437" i="3"/>
  <c r="Z3437" i="3"/>
  <c r="AD3437" i="3"/>
  <c r="W3433" i="3"/>
  <c r="AA3433" i="3"/>
  <c r="T3433" i="3"/>
  <c r="X3433" i="3"/>
  <c r="AB3433" i="3"/>
  <c r="U3433" i="3"/>
  <c r="Y3433" i="3"/>
  <c r="AC3433" i="3"/>
  <c r="V3433" i="3"/>
  <c r="Z3433" i="3"/>
  <c r="AD3433" i="3"/>
  <c r="W3429" i="3"/>
  <c r="AA3429" i="3"/>
  <c r="T3429" i="3"/>
  <c r="X3429" i="3"/>
  <c r="AB3429" i="3"/>
  <c r="U3429" i="3"/>
  <c r="Y3429" i="3"/>
  <c r="AC3429" i="3"/>
  <c r="V3429" i="3"/>
  <c r="Z3429" i="3"/>
  <c r="AD3429" i="3"/>
  <c r="W3425" i="3"/>
  <c r="AA3425" i="3"/>
  <c r="T3425" i="3"/>
  <c r="X3425" i="3"/>
  <c r="AB3425" i="3"/>
  <c r="U3425" i="3"/>
  <c r="Y3425" i="3"/>
  <c r="AC3425" i="3"/>
  <c r="V3425" i="3"/>
  <c r="Z3425" i="3"/>
  <c r="AD3425" i="3"/>
  <c r="W3421" i="3"/>
  <c r="AA3421" i="3"/>
  <c r="T3421" i="3"/>
  <c r="X3421" i="3"/>
  <c r="AB3421" i="3"/>
  <c r="U3421" i="3"/>
  <c r="Y3421" i="3"/>
  <c r="AC3421" i="3"/>
  <c r="V3421" i="3"/>
  <c r="Z3421" i="3"/>
  <c r="AD3421" i="3"/>
  <c r="W3417" i="3"/>
  <c r="AA3417" i="3"/>
  <c r="T3417" i="3"/>
  <c r="X3417" i="3"/>
  <c r="AB3417" i="3"/>
  <c r="U3417" i="3"/>
  <c r="Y3417" i="3"/>
  <c r="AC3417" i="3"/>
  <c r="V3417" i="3"/>
  <c r="Z3417" i="3"/>
  <c r="AD3417" i="3"/>
  <c r="W3413" i="3"/>
  <c r="AA3413" i="3"/>
  <c r="T3413" i="3"/>
  <c r="X3413" i="3"/>
  <c r="AB3413" i="3"/>
  <c r="U3413" i="3"/>
  <c r="Y3413" i="3"/>
  <c r="AC3413" i="3"/>
  <c r="V3413" i="3"/>
  <c r="Z3413" i="3"/>
  <c r="AD3413" i="3"/>
  <c r="W3409" i="3"/>
  <c r="AA3409" i="3"/>
  <c r="T3409" i="3"/>
  <c r="X3409" i="3"/>
  <c r="AB3409" i="3"/>
  <c r="U3409" i="3"/>
  <c r="Y3409" i="3"/>
  <c r="AC3409" i="3"/>
  <c r="V3409" i="3"/>
  <c r="Z3409" i="3"/>
  <c r="AD3409" i="3"/>
  <c r="W3405" i="3"/>
  <c r="AA3405" i="3"/>
  <c r="T3405" i="3"/>
  <c r="X3405" i="3"/>
  <c r="AB3405" i="3"/>
  <c r="U3405" i="3"/>
  <c r="Y3405" i="3"/>
  <c r="AC3405" i="3"/>
  <c r="V3405" i="3"/>
  <c r="Z3405" i="3"/>
  <c r="AD3405" i="3"/>
  <c r="W3401" i="3"/>
  <c r="AA3401" i="3"/>
  <c r="T3401" i="3"/>
  <c r="X3401" i="3"/>
  <c r="AB3401" i="3"/>
  <c r="U3401" i="3"/>
  <c r="Y3401" i="3"/>
  <c r="AC3401" i="3"/>
  <c r="V3401" i="3"/>
  <c r="Z3401" i="3"/>
  <c r="AD3401" i="3"/>
  <c r="W3397" i="3"/>
  <c r="AA3397" i="3"/>
  <c r="T3397" i="3"/>
  <c r="X3397" i="3"/>
  <c r="AB3397" i="3"/>
  <c r="U3397" i="3"/>
  <c r="Y3397" i="3"/>
  <c r="AC3397" i="3"/>
  <c r="V3397" i="3"/>
  <c r="Z3397" i="3"/>
  <c r="AD3397" i="3"/>
  <c r="W3393" i="3"/>
  <c r="AA3393" i="3"/>
  <c r="T3393" i="3"/>
  <c r="X3393" i="3"/>
  <c r="AB3393" i="3"/>
  <c r="U3393" i="3"/>
  <c r="Y3393" i="3"/>
  <c r="AC3393" i="3"/>
  <c r="V3393" i="3"/>
  <c r="Z3393" i="3"/>
  <c r="AD3393" i="3"/>
  <c r="W3389" i="3"/>
  <c r="AA3389" i="3"/>
  <c r="T3389" i="3"/>
  <c r="X3389" i="3"/>
  <c r="AB3389" i="3"/>
  <c r="U3389" i="3"/>
  <c r="Y3389" i="3"/>
  <c r="AC3389" i="3"/>
  <c r="V3389" i="3"/>
  <c r="Z3389" i="3"/>
  <c r="AD3389" i="3"/>
  <c r="W3385" i="3"/>
  <c r="AA3385" i="3"/>
  <c r="T3385" i="3"/>
  <c r="X3385" i="3"/>
  <c r="AB3385" i="3"/>
  <c r="U3385" i="3"/>
  <c r="Y3385" i="3"/>
  <c r="AC3385" i="3"/>
  <c r="V3385" i="3"/>
  <c r="Z3385" i="3"/>
  <c r="AD3385" i="3"/>
  <c r="W3381" i="3"/>
  <c r="AA3381" i="3"/>
  <c r="T3381" i="3"/>
  <c r="X3381" i="3"/>
  <c r="AB3381" i="3"/>
  <c r="U3381" i="3"/>
  <c r="Y3381" i="3"/>
  <c r="AC3381" i="3"/>
  <c r="V3381" i="3"/>
  <c r="Z3381" i="3"/>
  <c r="AD3381" i="3"/>
  <c r="W3377" i="3"/>
  <c r="AA3377" i="3"/>
  <c r="T3377" i="3"/>
  <c r="X3377" i="3"/>
  <c r="AB3377" i="3"/>
  <c r="U3377" i="3"/>
  <c r="Y3377" i="3"/>
  <c r="AC3377" i="3"/>
  <c r="V3377" i="3"/>
  <c r="Z3377" i="3"/>
  <c r="AD3377" i="3"/>
  <c r="W3373" i="3"/>
  <c r="AA3373" i="3"/>
  <c r="T3373" i="3"/>
  <c r="X3373" i="3"/>
  <c r="AB3373" i="3"/>
  <c r="U3373" i="3"/>
  <c r="Y3373" i="3"/>
  <c r="AC3373" i="3"/>
  <c r="V3373" i="3"/>
  <c r="Z3373" i="3"/>
  <c r="AD3373" i="3"/>
  <c r="W3369" i="3"/>
  <c r="AA3369" i="3"/>
  <c r="T3369" i="3"/>
  <c r="X3369" i="3"/>
  <c r="AB3369" i="3"/>
  <c r="U3369" i="3"/>
  <c r="Y3369" i="3"/>
  <c r="AC3369" i="3"/>
  <c r="V3369" i="3"/>
  <c r="Z3369" i="3"/>
  <c r="AD3369" i="3"/>
  <c r="W3365" i="3"/>
  <c r="AA3365" i="3"/>
  <c r="T3365" i="3"/>
  <c r="X3365" i="3"/>
  <c r="AB3365" i="3"/>
  <c r="U3365" i="3"/>
  <c r="Y3365" i="3"/>
  <c r="AC3365" i="3"/>
  <c r="V3365" i="3"/>
  <c r="Z3365" i="3"/>
  <c r="AD3365" i="3"/>
  <c r="W3361" i="3"/>
  <c r="AA3361" i="3"/>
  <c r="T3361" i="3"/>
  <c r="X3361" i="3"/>
  <c r="AB3361" i="3"/>
  <c r="U3361" i="3"/>
  <c r="Y3361" i="3"/>
  <c r="AC3361" i="3"/>
  <c r="V3361" i="3"/>
  <c r="Z3361" i="3"/>
  <c r="AD3361" i="3"/>
  <c r="W3357" i="3"/>
  <c r="AA3357" i="3"/>
  <c r="T3357" i="3"/>
  <c r="X3357" i="3"/>
  <c r="AB3357" i="3"/>
  <c r="U3357" i="3"/>
  <c r="Y3357" i="3"/>
  <c r="AC3357" i="3"/>
  <c r="V3357" i="3"/>
  <c r="Z3357" i="3"/>
  <c r="AD3357" i="3"/>
  <c r="W3353" i="3"/>
  <c r="AA3353" i="3"/>
  <c r="T3353" i="3"/>
  <c r="X3353" i="3"/>
  <c r="AB3353" i="3"/>
  <c r="U3353" i="3"/>
  <c r="Y3353" i="3"/>
  <c r="AC3353" i="3"/>
  <c r="V3353" i="3"/>
  <c r="Z3353" i="3"/>
  <c r="AD3353" i="3"/>
  <c r="W3349" i="3"/>
  <c r="AA3349" i="3"/>
  <c r="T3349" i="3"/>
  <c r="X3349" i="3"/>
  <c r="AB3349" i="3"/>
  <c r="U3349" i="3"/>
  <c r="Y3349" i="3"/>
  <c r="AC3349" i="3"/>
  <c r="V3349" i="3"/>
  <c r="Z3349" i="3"/>
  <c r="AD3349" i="3"/>
  <c r="W3345" i="3"/>
  <c r="AA3345" i="3"/>
  <c r="T3345" i="3"/>
  <c r="X3345" i="3"/>
  <c r="AB3345" i="3"/>
  <c r="U3345" i="3"/>
  <c r="Y3345" i="3"/>
  <c r="AC3345" i="3"/>
  <c r="V3345" i="3"/>
  <c r="Z3345" i="3"/>
  <c r="AD3345" i="3"/>
  <c r="W3341" i="3"/>
  <c r="AA3341" i="3"/>
  <c r="T3341" i="3"/>
  <c r="X3341" i="3"/>
  <c r="AB3341" i="3"/>
  <c r="U3341" i="3"/>
  <c r="Y3341" i="3"/>
  <c r="AC3341" i="3"/>
  <c r="V3341" i="3"/>
  <c r="Z3341" i="3"/>
  <c r="AD3341" i="3"/>
  <c r="W3337" i="3"/>
  <c r="AA3337" i="3"/>
  <c r="T3337" i="3"/>
  <c r="X3337" i="3"/>
  <c r="AB3337" i="3"/>
  <c r="U3337" i="3"/>
  <c r="Y3337" i="3"/>
  <c r="AC3337" i="3"/>
  <c r="V3337" i="3"/>
  <c r="Z3337" i="3"/>
  <c r="AD3337" i="3"/>
  <c r="W3333" i="3"/>
  <c r="AA3333" i="3"/>
  <c r="T3333" i="3"/>
  <c r="X3333" i="3"/>
  <c r="AB3333" i="3"/>
  <c r="U3333" i="3"/>
  <c r="Y3333" i="3"/>
  <c r="AC3333" i="3"/>
  <c r="V3333" i="3"/>
  <c r="Z3333" i="3"/>
  <c r="AD3333" i="3"/>
  <c r="W3329" i="3"/>
  <c r="AA3329" i="3"/>
  <c r="T3329" i="3"/>
  <c r="X3329" i="3"/>
  <c r="AB3329" i="3"/>
  <c r="U3329" i="3"/>
  <c r="Y3329" i="3"/>
  <c r="AC3329" i="3"/>
  <c r="V3329" i="3"/>
  <c r="Z3329" i="3"/>
  <c r="AD3329" i="3"/>
  <c r="W3325" i="3"/>
  <c r="AA3325" i="3"/>
  <c r="T3325" i="3"/>
  <c r="X3325" i="3"/>
  <c r="AB3325" i="3"/>
  <c r="U3325" i="3"/>
  <c r="Y3325" i="3"/>
  <c r="AC3325" i="3"/>
  <c r="V3325" i="3"/>
  <c r="Z3325" i="3"/>
  <c r="AD3325" i="3"/>
  <c r="W3321" i="3"/>
  <c r="AA3321" i="3"/>
  <c r="T3321" i="3"/>
  <c r="X3321" i="3"/>
  <c r="AB3321" i="3"/>
  <c r="U3321" i="3"/>
  <c r="Y3321" i="3"/>
  <c r="AC3321" i="3"/>
  <c r="V3321" i="3"/>
  <c r="Z3321" i="3"/>
  <c r="AD3321" i="3"/>
  <c r="W3317" i="3"/>
  <c r="AA3317" i="3"/>
  <c r="T3317" i="3"/>
  <c r="X3317" i="3"/>
  <c r="AB3317" i="3"/>
  <c r="U3317" i="3"/>
  <c r="Y3317" i="3"/>
  <c r="AC3317" i="3"/>
  <c r="V3317" i="3"/>
  <c r="Z3317" i="3"/>
  <c r="AD3317" i="3"/>
  <c r="W3313" i="3"/>
  <c r="AA3313" i="3"/>
  <c r="T3313" i="3"/>
  <c r="X3313" i="3"/>
  <c r="AB3313" i="3"/>
  <c r="U3313" i="3"/>
  <c r="Y3313" i="3"/>
  <c r="AC3313" i="3"/>
  <c r="V3313" i="3"/>
  <c r="Z3313" i="3"/>
  <c r="AD3313" i="3"/>
  <c r="W3309" i="3"/>
  <c r="AA3309" i="3"/>
  <c r="T3309" i="3"/>
  <c r="X3309" i="3"/>
  <c r="AB3309" i="3"/>
  <c r="U3309" i="3"/>
  <c r="Y3309" i="3"/>
  <c r="AC3309" i="3"/>
  <c r="V3309" i="3"/>
  <c r="Z3309" i="3"/>
  <c r="AD3309" i="3"/>
  <c r="W3305" i="3"/>
  <c r="AA3305" i="3"/>
  <c r="T3305" i="3"/>
  <c r="X3305" i="3"/>
  <c r="AB3305" i="3"/>
  <c r="U3305" i="3"/>
  <c r="Y3305" i="3"/>
  <c r="AC3305" i="3"/>
  <c r="V3305" i="3"/>
  <c r="Z3305" i="3"/>
  <c r="AD3305" i="3"/>
  <c r="W3301" i="3"/>
  <c r="AA3301" i="3"/>
  <c r="T3301" i="3"/>
  <c r="X3301" i="3"/>
  <c r="AB3301" i="3"/>
  <c r="U3301" i="3"/>
  <c r="Y3301" i="3"/>
  <c r="AC3301" i="3"/>
  <c r="V3301" i="3"/>
  <c r="Z3301" i="3"/>
  <c r="AD3301" i="3"/>
  <c r="W3297" i="3"/>
  <c r="AA3297" i="3"/>
  <c r="T3297" i="3"/>
  <c r="X3297" i="3"/>
  <c r="AB3297" i="3"/>
  <c r="U3297" i="3"/>
  <c r="Y3297" i="3"/>
  <c r="AC3297" i="3"/>
  <c r="V3297" i="3"/>
  <c r="Z3297" i="3"/>
  <c r="AD3297" i="3"/>
  <c r="W3293" i="3"/>
  <c r="AA3293" i="3"/>
  <c r="T3293" i="3"/>
  <c r="X3293" i="3"/>
  <c r="AB3293" i="3"/>
  <c r="U3293" i="3"/>
  <c r="Y3293" i="3"/>
  <c r="AC3293" i="3"/>
  <c r="V3293" i="3"/>
  <c r="Z3293" i="3"/>
  <c r="AD3293" i="3"/>
  <c r="W3289" i="3"/>
  <c r="AA3289" i="3"/>
  <c r="T3289" i="3"/>
  <c r="X3289" i="3"/>
  <c r="AB3289" i="3"/>
  <c r="U3289" i="3"/>
  <c r="Y3289" i="3"/>
  <c r="AC3289" i="3"/>
  <c r="V3289" i="3"/>
  <c r="Z3289" i="3"/>
  <c r="AD3289" i="3"/>
  <c r="W3285" i="3"/>
  <c r="AA3285" i="3"/>
  <c r="T3285" i="3"/>
  <c r="X3285" i="3"/>
  <c r="AB3285" i="3"/>
  <c r="U3285" i="3"/>
  <c r="Y3285" i="3"/>
  <c r="AC3285" i="3"/>
  <c r="V3285" i="3"/>
  <c r="Z3285" i="3"/>
  <c r="AD3285" i="3"/>
  <c r="W3281" i="3"/>
  <c r="AA3281" i="3"/>
  <c r="T3281" i="3"/>
  <c r="X3281" i="3"/>
  <c r="AB3281" i="3"/>
  <c r="U3281" i="3"/>
  <c r="Y3281" i="3"/>
  <c r="AC3281" i="3"/>
  <c r="V3281" i="3"/>
  <c r="Z3281" i="3"/>
  <c r="AD3281" i="3"/>
  <c r="W3277" i="3"/>
  <c r="AA3277" i="3"/>
  <c r="T3277" i="3"/>
  <c r="X3277" i="3"/>
  <c r="AB3277" i="3"/>
  <c r="U3277" i="3"/>
  <c r="Y3277" i="3"/>
  <c r="AC3277" i="3"/>
  <c r="V3277" i="3"/>
  <c r="Z3277" i="3"/>
  <c r="AD3277" i="3"/>
  <c r="W3273" i="3"/>
  <c r="AA3273" i="3"/>
  <c r="T3273" i="3"/>
  <c r="X3273" i="3"/>
  <c r="AB3273" i="3"/>
  <c r="U3273" i="3"/>
  <c r="Y3273" i="3"/>
  <c r="AC3273" i="3"/>
  <c r="V3273" i="3"/>
  <c r="Z3273" i="3"/>
  <c r="AD3273" i="3"/>
  <c r="W3269" i="3"/>
  <c r="AA3269" i="3"/>
  <c r="T3269" i="3"/>
  <c r="X3269" i="3"/>
  <c r="AB3269" i="3"/>
  <c r="U3269" i="3"/>
  <c r="Y3269" i="3"/>
  <c r="AC3269" i="3"/>
  <c r="V3269" i="3"/>
  <c r="Z3269" i="3"/>
  <c r="AD3269" i="3"/>
  <c r="W3265" i="3"/>
  <c r="AA3265" i="3"/>
  <c r="T3265" i="3"/>
  <c r="X3265" i="3"/>
  <c r="AB3265" i="3"/>
  <c r="U3265" i="3"/>
  <c r="Y3265" i="3"/>
  <c r="AC3265" i="3"/>
  <c r="V3265" i="3"/>
  <c r="Z3265" i="3"/>
  <c r="AD3265" i="3"/>
  <c r="W3261" i="3"/>
  <c r="AA3261" i="3"/>
  <c r="T3261" i="3"/>
  <c r="X3261" i="3"/>
  <c r="AB3261" i="3"/>
  <c r="U3261" i="3"/>
  <c r="Y3261" i="3"/>
  <c r="AC3261" i="3"/>
  <c r="V3261" i="3"/>
  <c r="Z3261" i="3"/>
  <c r="AD3261" i="3"/>
  <c r="W3257" i="3"/>
  <c r="AA3257" i="3"/>
  <c r="T3257" i="3"/>
  <c r="X3257" i="3"/>
  <c r="AB3257" i="3"/>
  <c r="U3257" i="3"/>
  <c r="Y3257" i="3"/>
  <c r="AC3257" i="3"/>
  <c r="V3257" i="3"/>
  <c r="Z3257" i="3"/>
  <c r="AD3257" i="3"/>
  <c r="W3253" i="3"/>
  <c r="AA3253" i="3"/>
  <c r="T3253" i="3"/>
  <c r="X3253" i="3"/>
  <c r="AB3253" i="3"/>
  <c r="U3253" i="3"/>
  <c r="Y3253" i="3"/>
  <c r="AC3253" i="3"/>
  <c r="V3253" i="3"/>
  <c r="Z3253" i="3"/>
  <c r="AD3253" i="3"/>
  <c r="W3249" i="3"/>
  <c r="AA3249" i="3"/>
  <c r="T3249" i="3"/>
  <c r="X3249" i="3"/>
  <c r="AB3249" i="3"/>
  <c r="U3249" i="3"/>
  <c r="Y3249" i="3"/>
  <c r="AC3249" i="3"/>
  <c r="V3249" i="3"/>
  <c r="Z3249" i="3"/>
  <c r="AD3249" i="3"/>
  <c r="W3245" i="3"/>
  <c r="AA3245" i="3"/>
  <c r="T3245" i="3"/>
  <c r="X3245" i="3"/>
  <c r="AB3245" i="3"/>
  <c r="U3245" i="3"/>
  <c r="Y3245" i="3"/>
  <c r="AC3245" i="3"/>
  <c r="V3245" i="3"/>
  <c r="Z3245" i="3"/>
  <c r="AD3245" i="3"/>
  <c r="W3241" i="3"/>
  <c r="AA3241" i="3"/>
  <c r="T3241" i="3"/>
  <c r="X3241" i="3"/>
  <c r="AB3241" i="3"/>
  <c r="U3241" i="3"/>
  <c r="Y3241" i="3"/>
  <c r="AC3241" i="3"/>
  <c r="V3241" i="3"/>
  <c r="Z3241" i="3"/>
  <c r="AD3241" i="3"/>
  <c r="W3237" i="3"/>
  <c r="AA3237" i="3"/>
  <c r="T3237" i="3"/>
  <c r="X3237" i="3"/>
  <c r="AB3237" i="3"/>
  <c r="U3237" i="3"/>
  <c r="Y3237" i="3"/>
  <c r="AC3237" i="3"/>
  <c r="V3237" i="3"/>
  <c r="Z3237" i="3"/>
  <c r="AD3237" i="3"/>
  <c r="W3233" i="3"/>
  <c r="AA3233" i="3"/>
  <c r="T3233" i="3"/>
  <c r="X3233" i="3"/>
  <c r="AB3233" i="3"/>
  <c r="U3233" i="3"/>
  <c r="Y3233" i="3"/>
  <c r="AC3233" i="3"/>
  <c r="V3233" i="3"/>
  <c r="Z3233" i="3"/>
  <c r="AD3233" i="3"/>
  <c r="W3229" i="3"/>
  <c r="AA3229" i="3"/>
  <c r="T3229" i="3"/>
  <c r="X3229" i="3"/>
  <c r="AB3229" i="3"/>
  <c r="U3229" i="3"/>
  <c r="Y3229" i="3"/>
  <c r="AC3229" i="3"/>
  <c r="V3229" i="3"/>
  <c r="Z3229" i="3"/>
  <c r="AD3229" i="3"/>
  <c r="W3225" i="3"/>
  <c r="AA3225" i="3"/>
  <c r="T3225" i="3"/>
  <c r="X3225" i="3"/>
  <c r="AB3225" i="3"/>
  <c r="U3225" i="3"/>
  <c r="Y3225" i="3"/>
  <c r="AC3225" i="3"/>
  <c r="V3225" i="3"/>
  <c r="Z3225" i="3"/>
  <c r="AD3225" i="3"/>
  <c r="W3221" i="3"/>
  <c r="AA3221" i="3"/>
  <c r="T3221" i="3"/>
  <c r="X3221" i="3"/>
  <c r="AB3221" i="3"/>
  <c r="U3221" i="3"/>
  <c r="Y3221" i="3"/>
  <c r="AC3221" i="3"/>
  <c r="V3221" i="3"/>
  <c r="Z3221" i="3"/>
  <c r="AD3221" i="3"/>
  <c r="W3217" i="3"/>
  <c r="AA3217" i="3"/>
  <c r="T3217" i="3"/>
  <c r="X3217" i="3"/>
  <c r="AB3217" i="3"/>
  <c r="U3217" i="3"/>
  <c r="Y3217" i="3"/>
  <c r="AC3217" i="3"/>
  <c r="V3217" i="3"/>
  <c r="Z3217" i="3"/>
  <c r="AD3217" i="3"/>
  <c r="W3213" i="3"/>
  <c r="AA3213" i="3"/>
  <c r="T3213" i="3"/>
  <c r="X3213" i="3"/>
  <c r="AB3213" i="3"/>
  <c r="U3213" i="3"/>
  <c r="Y3213" i="3"/>
  <c r="AC3213" i="3"/>
  <c r="V3213" i="3"/>
  <c r="Z3213" i="3"/>
  <c r="AD3213" i="3"/>
  <c r="W3209" i="3"/>
  <c r="AA3209" i="3"/>
  <c r="T3209" i="3"/>
  <c r="X3209" i="3"/>
  <c r="AB3209" i="3"/>
  <c r="U3209" i="3"/>
  <c r="Y3209" i="3"/>
  <c r="AC3209" i="3"/>
  <c r="V3209" i="3"/>
  <c r="Z3209" i="3"/>
  <c r="AD3209" i="3"/>
  <c r="W3205" i="3"/>
  <c r="AA3205" i="3"/>
  <c r="T3205" i="3"/>
  <c r="X3205" i="3"/>
  <c r="AB3205" i="3"/>
  <c r="U3205" i="3"/>
  <c r="Y3205" i="3"/>
  <c r="AC3205" i="3"/>
  <c r="V3205" i="3"/>
  <c r="Z3205" i="3"/>
  <c r="AD3205" i="3"/>
  <c r="W3201" i="3"/>
  <c r="AA3201" i="3"/>
  <c r="T3201" i="3"/>
  <c r="X3201" i="3"/>
  <c r="AB3201" i="3"/>
  <c r="U3201" i="3"/>
  <c r="Y3201" i="3"/>
  <c r="AC3201" i="3"/>
  <c r="V3201" i="3"/>
  <c r="Z3201" i="3"/>
  <c r="AD3201" i="3"/>
  <c r="W3197" i="3"/>
  <c r="AA3197" i="3"/>
  <c r="T3197" i="3"/>
  <c r="X3197" i="3"/>
  <c r="AB3197" i="3"/>
  <c r="U3197" i="3"/>
  <c r="Y3197" i="3"/>
  <c r="AC3197" i="3"/>
  <c r="V3197" i="3"/>
  <c r="Z3197" i="3"/>
  <c r="AD3197" i="3"/>
  <c r="W3193" i="3"/>
  <c r="AA3193" i="3"/>
  <c r="T3193" i="3"/>
  <c r="X3193" i="3"/>
  <c r="AB3193" i="3"/>
  <c r="U3193" i="3"/>
  <c r="Y3193" i="3"/>
  <c r="AC3193" i="3"/>
  <c r="V3193" i="3"/>
  <c r="Z3193" i="3"/>
  <c r="AD3193" i="3"/>
  <c r="W3189" i="3"/>
  <c r="AA3189" i="3"/>
  <c r="T3189" i="3"/>
  <c r="X3189" i="3"/>
  <c r="AB3189" i="3"/>
  <c r="U3189" i="3"/>
  <c r="Y3189" i="3"/>
  <c r="AC3189" i="3"/>
  <c r="V3189" i="3"/>
  <c r="Z3189" i="3"/>
  <c r="AD3189" i="3"/>
  <c r="W3185" i="3"/>
  <c r="AA3185" i="3"/>
  <c r="T3185" i="3"/>
  <c r="X3185" i="3"/>
  <c r="AB3185" i="3"/>
  <c r="U3185" i="3"/>
  <c r="Y3185" i="3"/>
  <c r="AC3185" i="3"/>
  <c r="V3185" i="3"/>
  <c r="Z3185" i="3"/>
  <c r="AD3185" i="3"/>
  <c r="W3181" i="3"/>
  <c r="AA3181" i="3"/>
  <c r="T3181" i="3"/>
  <c r="X3181" i="3"/>
  <c r="AB3181" i="3"/>
  <c r="U3181" i="3"/>
  <c r="Y3181" i="3"/>
  <c r="AC3181" i="3"/>
  <c r="V3181" i="3"/>
  <c r="Z3181" i="3"/>
  <c r="AD3181" i="3"/>
  <c r="W3177" i="3"/>
  <c r="AA3177" i="3"/>
  <c r="T3177" i="3"/>
  <c r="X3177" i="3"/>
  <c r="AB3177" i="3"/>
  <c r="U3177" i="3"/>
  <c r="Y3177" i="3"/>
  <c r="AC3177" i="3"/>
  <c r="V3177" i="3"/>
  <c r="Z3177" i="3"/>
  <c r="AD3177" i="3"/>
  <c r="W3173" i="3"/>
  <c r="AA3173" i="3"/>
  <c r="T3173" i="3"/>
  <c r="X3173" i="3"/>
  <c r="AB3173" i="3"/>
  <c r="U3173" i="3"/>
  <c r="Y3173" i="3"/>
  <c r="AC3173" i="3"/>
  <c r="V3173" i="3"/>
  <c r="Z3173" i="3"/>
  <c r="AD3173" i="3"/>
  <c r="W3169" i="3"/>
  <c r="AA3169" i="3"/>
  <c r="T3169" i="3"/>
  <c r="X3169" i="3"/>
  <c r="AB3169" i="3"/>
  <c r="U3169" i="3"/>
  <c r="Y3169" i="3"/>
  <c r="AC3169" i="3"/>
  <c r="V3169" i="3"/>
  <c r="Z3169" i="3"/>
  <c r="AD3169" i="3"/>
  <c r="W3165" i="3"/>
  <c r="AA3165" i="3"/>
  <c r="T3165" i="3"/>
  <c r="X3165" i="3"/>
  <c r="AB3165" i="3"/>
  <c r="U3165" i="3"/>
  <c r="Y3165" i="3"/>
  <c r="AC3165" i="3"/>
  <c r="V3165" i="3"/>
  <c r="Z3165" i="3"/>
  <c r="AD3165" i="3"/>
  <c r="W3161" i="3"/>
  <c r="AA3161" i="3"/>
  <c r="T3161" i="3"/>
  <c r="X3161" i="3"/>
  <c r="AB3161" i="3"/>
  <c r="U3161" i="3"/>
  <c r="Y3161" i="3"/>
  <c r="AC3161" i="3"/>
  <c r="V3161" i="3"/>
  <c r="Z3161" i="3"/>
  <c r="AD3161" i="3"/>
  <c r="W3157" i="3"/>
  <c r="AA3157" i="3"/>
  <c r="T3157" i="3"/>
  <c r="X3157" i="3"/>
  <c r="AB3157" i="3"/>
  <c r="U3157" i="3"/>
  <c r="Y3157" i="3"/>
  <c r="AC3157" i="3"/>
  <c r="V3157" i="3"/>
  <c r="Z3157" i="3"/>
  <c r="AD3157" i="3"/>
  <c r="W3153" i="3"/>
  <c r="AA3153" i="3"/>
  <c r="T3153" i="3"/>
  <c r="X3153" i="3"/>
  <c r="AB3153" i="3"/>
  <c r="U3153" i="3"/>
  <c r="Y3153" i="3"/>
  <c r="AC3153" i="3"/>
  <c r="V3153" i="3"/>
  <c r="Z3153" i="3"/>
  <c r="AD3153" i="3"/>
  <c r="W3149" i="3"/>
  <c r="AA3149" i="3"/>
  <c r="T3149" i="3"/>
  <c r="X3149" i="3"/>
  <c r="AB3149" i="3"/>
  <c r="U3149" i="3"/>
  <c r="Y3149" i="3"/>
  <c r="AC3149" i="3"/>
  <c r="V3149" i="3"/>
  <c r="Z3149" i="3"/>
  <c r="AD3149" i="3"/>
  <c r="W3145" i="3"/>
  <c r="AA3145" i="3"/>
  <c r="T3145" i="3"/>
  <c r="X3145" i="3"/>
  <c r="AB3145" i="3"/>
  <c r="U3145" i="3"/>
  <c r="Y3145" i="3"/>
  <c r="AC3145" i="3"/>
  <c r="V3145" i="3"/>
  <c r="Z3145" i="3"/>
  <c r="AD3145" i="3"/>
  <c r="W3141" i="3"/>
  <c r="AA3141" i="3"/>
  <c r="T3141" i="3"/>
  <c r="X3141" i="3"/>
  <c r="AB3141" i="3"/>
  <c r="U3141" i="3"/>
  <c r="Y3141" i="3"/>
  <c r="AC3141" i="3"/>
  <c r="V3141" i="3"/>
  <c r="Z3141" i="3"/>
  <c r="AD3141" i="3"/>
  <c r="W3137" i="3"/>
  <c r="AA3137" i="3"/>
  <c r="T3137" i="3"/>
  <c r="X3137" i="3"/>
  <c r="AB3137" i="3"/>
  <c r="U3137" i="3"/>
  <c r="Y3137" i="3"/>
  <c r="AC3137" i="3"/>
  <c r="V3137" i="3"/>
  <c r="Z3137" i="3"/>
  <c r="AD3137" i="3"/>
  <c r="W3133" i="3"/>
  <c r="AA3133" i="3"/>
  <c r="T3133" i="3"/>
  <c r="X3133" i="3"/>
  <c r="AB3133" i="3"/>
  <c r="U3133" i="3"/>
  <c r="Y3133" i="3"/>
  <c r="AC3133" i="3"/>
  <c r="V3133" i="3"/>
  <c r="Z3133" i="3"/>
  <c r="AD3133" i="3"/>
  <c r="W3129" i="3"/>
  <c r="AA3129" i="3"/>
  <c r="T3129" i="3"/>
  <c r="X3129" i="3"/>
  <c r="AB3129" i="3"/>
  <c r="U3129" i="3"/>
  <c r="Y3129" i="3"/>
  <c r="AC3129" i="3"/>
  <c r="V3129" i="3"/>
  <c r="Z3129" i="3"/>
  <c r="AD3129" i="3"/>
  <c r="W3125" i="3"/>
  <c r="AA3125" i="3"/>
  <c r="T3125" i="3"/>
  <c r="X3125" i="3"/>
  <c r="AB3125" i="3"/>
  <c r="U3125" i="3"/>
  <c r="Y3125" i="3"/>
  <c r="AC3125" i="3"/>
  <c r="V3125" i="3"/>
  <c r="Z3125" i="3"/>
  <c r="AD3125" i="3"/>
  <c r="W3121" i="3"/>
  <c r="AA3121" i="3"/>
  <c r="T3121" i="3"/>
  <c r="X3121" i="3"/>
  <c r="AB3121" i="3"/>
  <c r="U3121" i="3"/>
  <c r="Y3121" i="3"/>
  <c r="AC3121" i="3"/>
  <c r="V3121" i="3"/>
  <c r="Z3121" i="3"/>
  <c r="AD3121" i="3"/>
  <c r="W3117" i="3"/>
  <c r="AA3117" i="3"/>
  <c r="T3117" i="3"/>
  <c r="X3117" i="3"/>
  <c r="AB3117" i="3"/>
  <c r="U3117" i="3"/>
  <c r="Y3117" i="3"/>
  <c r="AC3117" i="3"/>
  <c r="V3117" i="3"/>
  <c r="Z3117" i="3"/>
  <c r="AD3117" i="3"/>
  <c r="W3113" i="3"/>
  <c r="AA3113" i="3"/>
  <c r="T3113" i="3"/>
  <c r="X3113" i="3"/>
  <c r="AB3113" i="3"/>
  <c r="U3113" i="3"/>
  <c r="Y3113" i="3"/>
  <c r="AC3113" i="3"/>
  <c r="V3113" i="3"/>
  <c r="Z3113" i="3"/>
  <c r="AD3113" i="3"/>
  <c r="W3109" i="3"/>
  <c r="AA3109" i="3"/>
  <c r="T3109" i="3"/>
  <c r="X3109" i="3"/>
  <c r="AB3109" i="3"/>
  <c r="U3109" i="3"/>
  <c r="Y3109" i="3"/>
  <c r="AC3109" i="3"/>
  <c r="V3109" i="3"/>
  <c r="Z3109" i="3"/>
  <c r="AD3109" i="3"/>
  <c r="W3105" i="3"/>
  <c r="AA3105" i="3"/>
  <c r="T3105" i="3"/>
  <c r="X3105" i="3"/>
  <c r="AB3105" i="3"/>
  <c r="U3105" i="3"/>
  <c r="Y3105" i="3"/>
  <c r="AC3105" i="3"/>
  <c r="V3105" i="3"/>
  <c r="Z3105" i="3"/>
  <c r="AD3105" i="3"/>
  <c r="W3101" i="3"/>
  <c r="AA3101" i="3"/>
  <c r="T3101" i="3"/>
  <c r="X3101" i="3"/>
  <c r="AB3101" i="3"/>
  <c r="U3101" i="3"/>
  <c r="Y3101" i="3"/>
  <c r="AC3101" i="3"/>
  <c r="V3101" i="3"/>
  <c r="Z3101" i="3"/>
  <c r="AD3101" i="3"/>
  <c r="W3097" i="3"/>
  <c r="AA3097" i="3"/>
  <c r="T3097" i="3"/>
  <c r="X3097" i="3"/>
  <c r="AB3097" i="3"/>
  <c r="U3097" i="3"/>
  <c r="Y3097" i="3"/>
  <c r="AC3097" i="3"/>
  <c r="V3097" i="3"/>
  <c r="Z3097" i="3"/>
  <c r="AD3097" i="3"/>
  <c r="W3093" i="3"/>
  <c r="AA3093" i="3"/>
  <c r="T3093" i="3"/>
  <c r="X3093" i="3"/>
  <c r="AB3093" i="3"/>
  <c r="U3093" i="3"/>
  <c r="Y3093" i="3"/>
  <c r="AC3093" i="3"/>
  <c r="V3093" i="3"/>
  <c r="Z3093" i="3"/>
  <c r="AD3093" i="3"/>
  <c r="W3089" i="3"/>
  <c r="AA3089" i="3"/>
  <c r="T3089" i="3"/>
  <c r="X3089" i="3"/>
  <c r="AB3089" i="3"/>
  <c r="U3089" i="3"/>
  <c r="Y3089" i="3"/>
  <c r="AC3089" i="3"/>
  <c r="V3089" i="3"/>
  <c r="Z3089" i="3"/>
  <c r="AD3089" i="3"/>
  <c r="W3085" i="3"/>
  <c r="AA3085" i="3"/>
  <c r="T3085" i="3"/>
  <c r="X3085" i="3"/>
  <c r="AB3085" i="3"/>
  <c r="U3085" i="3"/>
  <c r="Y3085" i="3"/>
  <c r="AC3085" i="3"/>
  <c r="V3085" i="3"/>
  <c r="Z3085" i="3"/>
  <c r="AD3085" i="3"/>
  <c r="W3081" i="3"/>
  <c r="AA3081" i="3"/>
  <c r="T3081" i="3"/>
  <c r="X3081" i="3"/>
  <c r="AB3081" i="3"/>
  <c r="U3081" i="3"/>
  <c r="Y3081" i="3"/>
  <c r="AC3081" i="3"/>
  <c r="V3081" i="3"/>
  <c r="Z3081" i="3"/>
  <c r="AD3081" i="3"/>
  <c r="W3077" i="3"/>
  <c r="AA3077" i="3"/>
  <c r="T3077" i="3"/>
  <c r="X3077" i="3"/>
  <c r="AB3077" i="3"/>
  <c r="U3077" i="3"/>
  <c r="Y3077" i="3"/>
  <c r="AC3077" i="3"/>
  <c r="V3077" i="3"/>
  <c r="Z3077" i="3"/>
  <c r="AD3077" i="3"/>
  <c r="W3073" i="3"/>
  <c r="AA3073" i="3"/>
  <c r="T3073" i="3"/>
  <c r="X3073" i="3"/>
  <c r="AB3073" i="3"/>
  <c r="U3073" i="3"/>
  <c r="Y3073" i="3"/>
  <c r="AC3073" i="3"/>
  <c r="V3073" i="3"/>
  <c r="Z3073" i="3"/>
  <c r="AD3073" i="3"/>
  <c r="W3069" i="3"/>
  <c r="AA3069" i="3"/>
  <c r="T3069" i="3"/>
  <c r="X3069" i="3"/>
  <c r="AB3069" i="3"/>
  <c r="U3069" i="3"/>
  <c r="Y3069" i="3"/>
  <c r="AC3069" i="3"/>
  <c r="V3069" i="3"/>
  <c r="Z3069" i="3"/>
  <c r="AD3069" i="3"/>
  <c r="W3065" i="3"/>
  <c r="AA3065" i="3"/>
  <c r="T3065" i="3"/>
  <c r="X3065" i="3"/>
  <c r="AB3065" i="3"/>
  <c r="U3065" i="3"/>
  <c r="Y3065" i="3"/>
  <c r="AC3065" i="3"/>
  <c r="V3065" i="3"/>
  <c r="Z3065" i="3"/>
  <c r="AD3065" i="3"/>
  <c r="W3061" i="3"/>
  <c r="AA3061" i="3"/>
  <c r="T3061" i="3"/>
  <c r="X3061" i="3"/>
  <c r="AB3061" i="3"/>
  <c r="U3061" i="3"/>
  <c r="Y3061" i="3"/>
  <c r="AC3061" i="3"/>
  <c r="V3061" i="3"/>
  <c r="Z3061" i="3"/>
  <c r="AD3061" i="3"/>
  <c r="W3057" i="3"/>
  <c r="AA3057" i="3"/>
  <c r="T3057" i="3"/>
  <c r="X3057" i="3"/>
  <c r="AB3057" i="3"/>
  <c r="U3057" i="3"/>
  <c r="Y3057" i="3"/>
  <c r="AC3057" i="3"/>
  <c r="V3057" i="3"/>
  <c r="Z3057" i="3"/>
  <c r="AD3057" i="3"/>
  <c r="W3053" i="3"/>
  <c r="AA3053" i="3"/>
  <c r="T3053" i="3"/>
  <c r="X3053" i="3"/>
  <c r="AB3053" i="3"/>
  <c r="U3053" i="3"/>
  <c r="Y3053" i="3"/>
  <c r="AC3053" i="3"/>
  <c r="V3053" i="3"/>
  <c r="Z3053" i="3"/>
  <c r="AD3053" i="3"/>
  <c r="W3049" i="3"/>
  <c r="AA3049" i="3"/>
  <c r="T3049" i="3"/>
  <c r="X3049" i="3"/>
  <c r="AB3049" i="3"/>
  <c r="U3049" i="3"/>
  <c r="Y3049" i="3"/>
  <c r="AC3049" i="3"/>
  <c r="V3049" i="3"/>
  <c r="Z3049" i="3"/>
  <c r="AD3049" i="3"/>
  <c r="W3045" i="3"/>
  <c r="AA3045" i="3"/>
  <c r="T3045" i="3"/>
  <c r="X3045" i="3"/>
  <c r="AB3045" i="3"/>
  <c r="U3045" i="3"/>
  <c r="Y3045" i="3"/>
  <c r="AC3045" i="3"/>
  <c r="V3045" i="3"/>
  <c r="Z3045" i="3"/>
  <c r="AD3045" i="3"/>
  <c r="W3041" i="3"/>
  <c r="AA3041" i="3"/>
  <c r="T3041" i="3"/>
  <c r="X3041" i="3"/>
  <c r="AB3041" i="3"/>
  <c r="U3041" i="3"/>
  <c r="Y3041" i="3"/>
  <c r="AC3041" i="3"/>
  <c r="V3041" i="3"/>
  <c r="Z3041" i="3"/>
  <c r="AD3041" i="3"/>
  <c r="W3037" i="3"/>
  <c r="AA3037" i="3"/>
  <c r="T3037" i="3"/>
  <c r="X3037" i="3"/>
  <c r="AB3037" i="3"/>
  <c r="U3037" i="3"/>
  <c r="Y3037" i="3"/>
  <c r="AC3037" i="3"/>
  <c r="V3037" i="3"/>
  <c r="Z3037" i="3"/>
  <c r="AD3037" i="3"/>
  <c r="W3033" i="3"/>
  <c r="AA3033" i="3"/>
  <c r="T3033" i="3"/>
  <c r="X3033" i="3"/>
  <c r="AB3033" i="3"/>
  <c r="U3033" i="3"/>
  <c r="Y3033" i="3"/>
  <c r="AC3033" i="3"/>
  <c r="V3033" i="3"/>
  <c r="Z3033" i="3"/>
  <c r="AD3033" i="3"/>
  <c r="W3029" i="3"/>
  <c r="AA3029" i="3"/>
  <c r="T3029" i="3"/>
  <c r="X3029" i="3"/>
  <c r="AB3029" i="3"/>
  <c r="U3029" i="3"/>
  <c r="Y3029" i="3"/>
  <c r="AC3029" i="3"/>
  <c r="V3029" i="3"/>
  <c r="Z3029" i="3"/>
  <c r="AD3029" i="3"/>
  <c r="W3025" i="3"/>
  <c r="AA3025" i="3"/>
  <c r="T3025" i="3"/>
  <c r="X3025" i="3"/>
  <c r="AB3025" i="3"/>
  <c r="U3025" i="3"/>
  <c r="Y3025" i="3"/>
  <c r="AC3025" i="3"/>
  <c r="V3025" i="3"/>
  <c r="Z3025" i="3"/>
  <c r="AD3025" i="3"/>
  <c r="W3021" i="3"/>
  <c r="AA3021" i="3"/>
  <c r="T3021" i="3"/>
  <c r="X3021" i="3"/>
  <c r="AB3021" i="3"/>
  <c r="U3021" i="3"/>
  <c r="Y3021" i="3"/>
  <c r="AC3021" i="3"/>
  <c r="V3021" i="3"/>
  <c r="Z3021" i="3"/>
  <c r="AD3021" i="3"/>
  <c r="W3017" i="3"/>
  <c r="AA3017" i="3"/>
  <c r="T3017" i="3"/>
  <c r="X3017" i="3"/>
  <c r="AB3017" i="3"/>
  <c r="U3017" i="3"/>
  <c r="Y3017" i="3"/>
  <c r="AC3017" i="3"/>
  <c r="V3017" i="3"/>
  <c r="Z3017" i="3"/>
  <c r="AD3017" i="3"/>
  <c r="W3013" i="3"/>
  <c r="AA3013" i="3"/>
  <c r="T3013" i="3"/>
  <c r="X3013" i="3"/>
  <c r="AB3013" i="3"/>
  <c r="U3013" i="3"/>
  <c r="Y3013" i="3"/>
  <c r="AC3013" i="3"/>
  <c r="V3013" i="3"/>
  <c r="Z3013" i="3"/>
  <c r="AD3013" i="3"/>
  <c r="W3009" i="3"/>
  <c r="AA3009" i="3"/>
  <c r="T3009" i="3"/>
  <c r="X3009" i="3"/>
  <c r="AB3009" i="3"/>
  <c r="U3009" i="3"/>
  <c r="Y3009" i="3"/>
  <c r="AC3009" i="3"/>
  <c r="V3009" i="3"/>
  <c r="Z3009" i="3"/>
  <c r="AD3009" i="3"/>
  <c r="W3005" i="3"/>
  <c r="AA3005" i="3"/>
  <c r="T3005" i="3"/>
  <c r="X3005" i="3"/>
  <c r="AB3005" i="3"/>
  <c r="U3005" i="3"/>
  <c r="Y3005" i="3"/>
  <c r="AC3005" i="3"/>
  <c r="V3005" i="3"/>
  <c r="Z3005" i="3"/>
  <c r="AD3005" i="3"/>
  <c r="W3001" i="3"/>
  <c r="AA3001" i="3"/>
  <c r="T3001" i="3"/>
  <c r="X3001" i="3"/>
  <c r="AB3001" i="3"/>
  <c r="U3001" i="3"/>
  <c r="Y3001" i="3"/>
  <c r="AC3001" i="3"/>
  <c r="V3001" i="3"/>
  <c r="Z3001" i="3"/>
  <c r="AD3001" i="3"/>
  <c r="W2997" i="3"/>
  <c r="AA2997" i="3"/>
  <c r="T2997" i="3"/>
  <c r="X2997" i="3"/>
  <c r="AB2997" i="3"/>
  <c r="U2997" i="3"/>
  <c r="Y2997" i="3"/>
  <c r="AC2997" i="3"/>
  <c r="V2997" i="3"/>
  <c r="Z2997" i="3"/>
  <c r="AD2997" i="3"/>
  <c r="W2993" i="3"/>
  <c r="AA2993" i="3"/>
  <c r="T2993" i="3"/>
  <c r="X2993" i="3"/>
  <c r="AB2993" i="3"/>
  <c r="U2993" i="3"/>
  <c r="Y2993" i="3"/>
  <c r="AC2993" i="3"/>
  <c r="V2993" i="3"/>
  <c r="Z2993" i="3"/>
  <c r="AD2993" i="3"/>
  <c r="W2989" i="3"/>
  <c r="AA2989" i="3"/>
  <c r="T2989" i="3"/>
  <c r="X2989" i="3"/>
  <c r="AB2989" i="3"/>
  <c r="U2989" i="3"/>
  <c r="Y2989" i="3"/>
  <c r="AC2989" i="3"/>
  <c r="V2989" i="3"/>
  <c r="Z2989" i="3"/>
  <c r="AD2989" i="3"/>
  <c r="W2985" i="3"/>
  <c r="AA2985" i="3"/>
  <c r="T2985" i="3"/>
  <c r="X2985" i="3"/>
  <c r="AB2985" i="3"/>
  <c r="U2985" i="3"/>
  <c r="Y2985" i="3"/>
  <c r="AC2985" i="3"/>
  <c r="V2985" i="3"/>
  <c r="Z2985" i="3"/>
  <c r="AD2985" i="3"/>
  <c r="W2981" i="3"/>
  <c r="AA2981" i="3"/>
  <c r="T2981" i="3"/>
  <c r="X2981" i="3"/>
  <c r="AB2981" i="3"/>
  <c r="U2981" i="3"/>
  <c r="Y2981" i="3"/>
  <c r="AC2981" i="3"/>
  <c r="V2981" i="3"/>
  <c r="Z2981" i="3"/>
  <c r="AD2981" i="3"/>
  <c r="W2977" i="3"/>
  <c r="AA2977" i="3"/>
  <c r="T2977" i="3"/>
  <c r="X2977" i="3"/>
  <c r="AB2977" i="3"/>
  <c r="U2977" i="3"/>
  <c r="Y2977" i="3"/>
  <c r="AC2977" i="3"/>
  <c r="V2977" i="3"/>
  <c r="Z2977" i="3"/>
  <c r="AD2977" i="3"/>
  <c r="W2973" i="3"/>
  <c r="AA2973" i="3"/>
  <c r="T2973" i="3"/>
  <c r="X2973" i="3"/>
  <c r="AB2973" i="3"/>
  <c r="U2973" i="3"/>
  <c r="Y2973" i="3"/>
  <c r="AC2973" i="3"/>
  <c r="V2973" i="3"/>
  <c r="Z2973" i="3"/>
  <c r="AD2973" i="3"/>
  <c r="W2969" i="3"/>
  <c r="AA2969" i="3"/>
  <c r="T2969" i="3"/>
  <c r="X2969" i="3"/>
  <c r="AB2969" i="3"/>
  <c r="U2969" i="3"/>
  <c r="Y2969" i="3"/>
  <c r="AC2969" i="3"/>
  <c r="V2969" i="3"/>
  <c r="Z2969" i="3"/>
  <c r="AD2969" i="3"/>
  <c r="W2965" i="3"/>
  <c r="AA2965" i="3"/>
  <c r="T2965" i="3"/>
  <c r="X2965" i="3"/>
  <c r="AB2965" i="3"/>
  <c r="U2965" i="3"/>
  <c r="Y2965" i="3"/>
  <c r="AC2965" i="3"/>
  <c r="V2965" i="3"/>
  <c r="Z2965" i="3"/>
  <c r="AD2965" i="3"/>
  <c r="W2961" i="3"/>
  <c r="AA2961" i="3"/>
  <c r="T2961" i="3"/>
  <c r="X2961" i="3"/>
  <c r="AB2961" i="3"/>
  <c r="U2961" i="3"/>
  <c r="Y2961" i="3"/>
  <c r="AC2961" i="3"/>
  <c r="V2961" i="3"/>
  <c r="Z2961" i="3"/>
  <c r="AD2961" i="3"/>
  <c r="W2957" i="3"/>
  <c r="AA2957" i="3"/>
  <c r="T2957" i="3"/>
  <c r="X2957" i="3"/>
  <c r="AB2957" i="3"/>
  <c r="U2957" i="3"/>
  <c r="Y2957" i="3"/>
  <c r="AC2957" i="3"/>
  <c r="V2957" i="3"/>
  <c r="Z2957" i="3"/>
  <c r="AD2957" i="3"/>
  <c r="W2953" i="3"/>
  <c r="AA2953" i="3"/>
  <c r="T2953" i="3"/>
  <c r="X2953" i="3"/>
  <c r="AB2953" i="3"/>
  <c r="U2953" i="3"/>
  <c r="Y2953" i="3"/>
  <c r="AC2953" i="3"/>
  <c r="V2953" i="3"/>
  <c r="Z2953" i="3"/>
  <c r="AD2953" i="3"/>
  <c r="W2949" i="3"/>
  <c r="AA2949" i="3"/>
  <c r="T2949" i="3"/>
  <c r="X2949" i="3"/>
  <c r="AB2949" i="3"/>
  <c r="U2949" i="3"/>
  <c r="Y2949" i="3"/>
  <c r="AC2949" i="3"/>
  <c r="V2949" i="3"/>
  <c r="Z2949" i="3"/>
  <c r="AD2949" i="3"/>
  <c r="W2945" i="3"/>
  <c r="AA2945" i="3"/>
  <c r="T2945" i="3"/>
  <c r="X2945" i="3"/>
  <c r="AB2945" i="3"/>
  <c r="U2945" i="3"/>
  <c r="Y2945" i="3"/>
  <c r="AC2945" i="3"/>
  <c r="V2945" i="3"/>
  <c r="Z2945" i="3"/>
  <c r="AD2945" i="3"/>
  <c r="W2941" i="3"/>
  <c r="AA2941" i="3"/>
  <c r="T2941" i="3"/>
  <c r="X2941" i="3"/>
  <c r="AB2941" i="3"/>
  <c r="U2941" i="3"/>
  <c r="Y2941" i="3"/>
  <c r="AC2941" i="3"/>
  <c r="V2941" i="3"/>
  <c r="Z2941" i="3"/>
  <c r="AD2941" i="3"/>
  <c r="W2937" i="3"/>
  <c r="AA2937" i="3"/>
  <c r="T2937" i="3"/>
  <c r="X2937" i="3"/>
  <c r="AB2937" i="3"/>
  <c r="U2937" i="3"/>
  <c r="Y2937" i="3"/>
  <c r="AC2937" i="3"/>
  <c r="V2937" i="3"/>
  <c r="Z2937" i="3"/>
  <c r="AD2937" i="3"/>
  <c r="W2933" i="3"/>
  <c r="AA2933" i="3"/>
  <c r="T2933" i="3"/>
  <c r="X2933" i="3"/>
  <c r="AB2933" i="3"/>
  <c r="U2933" i="3"/>
  <c r="Y2933" i="3"/>
  <c r="AC2933" i="3"/>
  <c r="V2933" i="3"/>
  <c r="Z2933" i="3"/>
  <c r="AD2933" i="3"/>
  <c r="W2929" i="3"/>
  <c r="AA2929" i="3"/>
  <c r="T2929" i="3"/>
  <c r="X2929" i="3"/>
  <c r="AB2929" i="3"/>
  <c r="U2929" i="3"/>
  <c r="Y2929" i="3"/>
  <c r="AC2929" i="3"/>
  <c r="V2929" i="3"/>
  <c r="Z2929" i="3"/>
  <c r="AD2929" i="3"/>
  <c r="W2925" i="3"/>
  <c r="AA2925" i="3"/>
  <c r="T2925" i="3"/>
  <c r="X2925" i="3"/>
  <c r="AB2925" i="3"/>
  <c r="U2925" i="3"/>
  <c r="Y2925" i="3"/>
  <c r="AC2925" i="3"/>
  <c r="V2925" i="3"/>
  <c r="Z2925" i="3"/>
  <c r="AD2925" i="3"/>
  <c r="W2921" i="3"/>
  <c r="AA2921" i="3"/>
  <c r="T2921" i="3"/>
  <c r="X2921" i="3"/>
  <c r="AB2921" i="3"/>
  <c r="U2921" i="3"/>
  <c r="Y2921" i="3"/>
  <c r="AC2921" i="3"/>
  <c r="V2921" i="3"/>
  <c r="Z2921" i="3"/>
  <c r="AD2921" i="3"/>
  <c r="W2917" i="3"/>
  <c r="AA2917" i="3"/>
  <c r="T2917" i="3"/>
  <c r="X2917" i="3"/>
  <c r="AB2917" i="3"/>
  <c r="U2917" i="3"/>
  <c r="Y2917" i="3"/>
  <c r="AC2917" i="3"/>
  <c r="V2917" i="3"/>
  <c r="Z2917" i="3"/>
  <c r="AD2917" i="3"/>
  <c r="W2913" i="3"/>
  <c r="AA2913" i="3"/>
  <c r="T2913" i="3"/>
  <c r="X2913" i="3"/>
  <c r="AB2913" i="3"/>
  <c r="U2913" i="3"/>
  <c r="Y2913" i="3"/>
  <c r="AC2913" i="3"/>
  <c r="V2913" i="3"/>
  <c r="Z2913" i="3"/>
  <c r="AD2913" i="3"/>
  <c r="W2909" i="3"/>
  <c r="AA2909" i="3"/>
  <c r="T2909" i="3"/>
  <c r="X2909" i="3"/>
  <c r="AB2909" i="3"/>
  <c r="U2909" i="3"/>
  <c r="Y2909" i="3"/>
  <c r="AC2909" i="3"/>
  <c r="V2909" i="3"/>
  <c r="Z2909" i="3"/>
  <c r="AD2909" i="3"/>
  <c r="W2905" i="3"/>
  <c r="AA2905" i="3"/>
  <c r="T2905" i="3"/>
  <c r="X2905" i="3"/>
  <c r="AB2905" i="3"/>
  <c r="U2905" i="3"/>
  <c r="Y2905" i="3"/>
  <c r="AC2905" i="3"/>
  <c r="V2905" i="3"/>
  <c r="Z2905" i="3"/>
  <c r="AD2905" i="3"/>
  <c r="W2901" i="3"/>
  <c r="AA2901" i="3"/>
  <c r="T2901" i="3"/>
  <c r="X2901" i="3"/>
  <c r="AB2901" i="3"/>
  <c r="U2901" i="3"/>
  <c r="Y2901" i="3"/>
  <c r="AC2901" i="3"/>
  <c r="V2901" i="3"/>
  <c r="Z2901" i="3"/>
  <c r="AD2901" i="3"/>
  <c r="W2897" i="3"/>
  <c r="AA2897" i="3"/>
  <c r="T2897" i="3"/>
  <c r="X2897" i="3"/>
  <c r="AB2897" i="3"/>
  <c r="U2897" i="3"/>
  <c r="Y2897" i="3"/>
  <c r="AC2897" i="3"/>
  <c r="V2897" i="3"/>
  <c r="Z2897" i="3"/>
  <c r="AD2897" i="3"/>
  <c r="W2893" i="3"/>
  <c r="AA2893" i="3"/>
  <c r="T2893" i="3"/>
  <c r="X2893" i="3"/>
  <c r="AB2893" i="3"/>
  <c r="U2893" i="3"/>
  <c r="Y2893" i="3"/>
  <c r="AC2893" i="3"/>
  <c r="V2893" i="3"/>
  <c r="Z2893" i="3"/>
  <c r="AD2893" i="3"/>
  <c r="W2889" i="3"/>
  <c r="AA2889" i="3"/>
  <c r="T2889" i="3"/>
  <c r="X2889" i="3"/>
  <c r="AB2889" i="3"/>
  <c r="U2889" i="3"/>
  <c r="Y2889" i="3"/>
  <c r="AC2889" i="3"/>
  <c r="V2889" i="3"/>
  <c r="Z2889" i="3"/>
  <c r="AD2889" i="3"/>
  <c r="W2885" i="3"/>
  <c r="AA2885" i="3"/>
  <c r="T2885" i="3"/>
  <c r="X2885" i="3"/>
  <c r="AB2885" i="3"/>
  <c r="U2885" i="3"/>
  <c r="Y2885" i="3"/>
  <c r="AC2885" i="3"/>
  <c r="V2885" i="3"/>
  <c r="Z2885" i="3"/>
  <c r="AD2885" i="3"/>
  <c r="W2881" i="3"/>
  <c r="AA2881" i="3"/>
  <c r="T2881" i="3"/>
  <c r="X2881" i="3"/>
  <c r="AB2881" i="3"/>
  <c r="U2881" i="3"/>
  <c r="Y2881" i="3"/>
  <c r="AC2881" i="3"/>
  <c r="V2881" i="3"/>
  <c r="Z2881" i="3"/>
  <c r="AD2881" i="3"/>
  <c r="W2877" i="3"/>
  <c r="AA2877" i="3"/>
  <c r="T2877" i="3"/>
  <c r="X2877" i="3"/>
  <c r="AB2877" i="3"/>
  <c r="U2877" i="3"/>
  <c r="Y2877" i="3"/>
  <c r="AC2877" i="3"/>
  <c r="V2877" i="3"/>
  <c r="Z2877" i="3"/>
  <c r="AD2877" i="3"/>
  <c r="W2873" i="3"/>
  <c r="AA2873" i="3"/>
  <c r="T2873" i="3"/>
  <c r="X2873" i="3"/>
  <c r="AB2873" i="3"/>
  <c r="U2873" i="3"/>
  <c r="Y2873" i="3"/>
  <c r="AC2873" i="3"/>
  <c r="V2873" i="3"/>
  <c r="Z2873" i="3"/>
  <c r="AD2873" i="3"/>
  <c r="W2869" i="3"/>
  <c r="AA2869" i="3"/>
  <c r="T2869" i="3"/>
  <c r="X2869" i="3"/>
  <c r="AB2869" i="3"/>
  <c r="U2869" i="3"/>
  <c r="Y2869" i="3"/>
  <c r="AC2869" i="3"/>
  <c r="V2869" i="3"/>
  <c r="Z2869" i="3"/>
  <c r="AD2869" i="3"/>
  <c r="W2865" i="3"/>
  <c r="AA2865" i="3"/>
  <c r="T2865" i="3"/>
  <c r="X2865" i="3"/>
  <c r="AB2865" i="3"/>
  <c r="U2865" i="3"/>
  <c r="Y2865" i="3"/>
  <c r="AC2865" i="3"/>
  <c r="V2865" i="3"/>
  <c r="Z2865" i="3"/>
  <c r="AD2865" i="3"/>
  <c r="W2861" i="3"/>
  <c r="AA2861" i="3"/>
  <c r="T2861" i="3"/>
  <c r="X2861" i="3"/>
  <c r="AB2861" i="3"/>
  <c r="U2861" i="3"/>
  <c r="Y2861" i="3"/>
  <c r="AC2861" i="3"/>
  <c r="V2861" i="3"/>
  <c r="Z2861" i="3"/>
  <c r="AD2861" i="3"/>
  <c r="W2857" i="3"/>
  <c r="AA2857" i="3"/>
  <c r="T2857" i="3"/>
  <c r="X2857" i="3"/>
  <c r="AB2857" i="3"/>
  <c r="U2857" i="3"/>
  <c r="Y2857" i="3"/>
  <c r="AC2857" i="3"/>
  <c r="V2857" i="3"/>
  <c r="Z2857" i="3"/>
  <c r="AD2857" i="3"/>
  <c r="W2853" i="3"/>
  <c r="AA2853" i="3"/>
  <c r="T2853" i="3"/>
  <c r="X2853" i="3"/>
  <c r="AB2853" i="3"/>
  <c r="U2853" i="3"/>
  <c r="Y2853" i="3"/>
  <c r="AC2853" i="3"/>
  <c r="V2853" i="3"/>
  <c r="Z2853" i="3"/>
  <c r="AD2853" i="3"/>
  <c r="W2849" i="3"/>
  <c r="AA2849" i="3"/>
  <c r="T2849" i="3"/>
  <c r="X2849" i="3"/>
  <c r="AB2849" i="3"/>
  <c r="U2849" i="3"/>
  <c r="Y2849" i="3"/>
  <c r="AC2849" i="3"/>
  <c r="V2849" i="3"/>
  <c r="Z2849" i="3"/>
  <c r="AD2849" i="3"/>
  <c r="W2845" i="3"/>
  <c r="AA2845" i="3"/>
  <c r="T2845" i="3"/>
  <c r="X2845" i="3"/>
  <c r="AB2845" i="3"/>
  <c r="U2845" i="3"/>
  <c r="Y2845" i="3"/>
  <c r="AC2845" i="3"/>
  <c r="V2845" i="3"/>
  <c r="Z2845" i="3"/>
  <c r="AD2845" i="3"/>
  <c r="W2841" i="3"/>
  <c r="AA2841" i="3"/>
  <c r="T2841" i="3"/>
  <c r="X2841" i="3"/>
  <c r="AB2841" i="3"/>
  <c r="U2841" i="3"/>
  <c r="Y2841" i="3"/>
  <c r="AC2841" i="3"/>
  <c r="V2841" i="3"/>
  <c r="Z2841" i="3"/>
  <c r="AD2841" i="3"/>
  <c r="W2837" i="3"/>
  <c r="AA2837" i="3"/>
  <c r="T2837" i="3"/>
  <c r="X2837" i="3"/>
  <c r="AB2837" i="3"/>
  <c r="U2837" i="3"/>
  <c r="Y2837" i="3"/>
  <c r="AC2837" i="3"/>
  <c r="V2837" i="3"/>
  <c r="Z2837" i="3"/>
  <c r="AD2837" i="3"/>
  <c r="W2833" i="3"/>
  <c r="AA2833" i="3"/>
  <c r="T2833" i="3"/>
  <c r="X2833" i="3"/>
  <c r="AB2833" i="3"/>
  <c r="U2833" i="3"/>
  <c r="Y2833" i="3"/>
  <c r="AC2833" i="3"/>
  <c r="V2833" i="3"/>
  <c r="Z2833" i="3"/>
  <c r="AD2833" i="3"/>
  <c r="W2829" i="3"/>
  <c r="AA2829" i="3"/>
  <c r="T2829" i="3"/>
  <c r="X2829" i="3"/>
  <c r="AB2829" i="3"/>
  <c r="U2829" i="3"/>
  <c r="Y2829" i="3"/>
  <c r="AC2829" i="3"/>
  <c r="V2829" i="3"/>
  <c r="Z2829" i="3"/>
  <c r="AD2829" i="3"/>
  <c r="W2825" i="3"/>
  <c r="AA2825" i="3"/>
  <c r="T2825" i="3"/>
  <c r="X2825" i="3"/>
  <c r="AB2825" i="3"/>
  <c r="U2825" i="3"/>
  <c r="Y2825" i="3"/>
  <c r="AC2825" i="3"/>
  <c r="V2825" i="3"/>
  <c r="Z2825" i="3"/>
  <c r="AD2825" i="3"/>
  <c r="W2821" i="3"/>
  <c r="AA2821" i="3"/>
  <c r="T2821" i="3"/>
  <c r="X2821" i="3"/>
  <c r="AB2821" i="3"/>
  <c r="U2821" i="3"/>
  <c r="Y2821" i="3"/>
  <c r="AC2821" i="3"/>
  <c r="V2821" i="3"/>
  <c r="Z2821" i="3"/>
  <c r="AD2821" i="3"/>
  <c r="W2817" i="3"/>
  <c r="AA2817" i="3"/>
  <c r="T2817" i="3"/>
  <c r="X2817" i="3"/>
  <c r="AB2817" i="3"/>
  <c r="U2817" i="3"/>
  <c r="Y2817" i="3"/>
  <c r="AC2817" i="3"/>
  <c r="V2817" i="3"/>
  <c r="Z2817" i="3"/>
  <c r="AD2817" i="3"/>
  <c r="W2813" i="3"/>
  <c r="AA2813" i="3"/>
  <c r="T2813" i="3"/>
  <c r="X2813" i="3"/>
  <c r="AB2813" i="3"/>
  <c r="U2813" i="3"/>
  <c r="Y2813" i="3"/>
  <c r="AC2813" i="3"/>
  <c r="V2813" i="3"/>
  <c r="Z2813" i="3"/>
  <c r="AD2813" i="3"/>
  <c r="W2809" i="3"/>
  <c r="AA2809" i="3"/>
  <c r="T2809" i="3"/>
  <c r="X2809" i="3"/>
  <c r="AB2809" i="3"/>
  <c r="U2809" i="3"/>
  <c r="Y2809" i="3"/>
  <c r="AC2809" i="3"/>
  <c r="V2809" i="3"/>
  <c r="Z2809" i="3"/>
  <c r="AD2809" i="3"/>
  <c r="W2805" i="3"/>
  <c r="AA2805" i="3"/>
  <c r="T2805" i="3"/>
  <c r="X2805" i="3"/>
  <c r="AB2805" i="3"/>
  <c r="U2805" i="3"/>
  <c r="Y2805" i="3"/>
  <c r="AC2805" i="3"/>
  <c r="V2805" i="3"/>
  <c r="Z2805" i="3"/>
  <c r="AD2805" i="3"/>
  <c r="W2801" i="3"/>
  <c r="AA2801" i="3"/>
  <c r="T2801" i="3"/>
  <c r="X2801" i="3"/>
  <c r="AB2801" i="3"/>
  <c r="U2801" i="3"/>
  <c r="Y2801" i="3"/>
  <c r="AC2801" i="3"/>
  <c r="V2801" i="3"/>
  <c r="Z2801" i="3"/>
  <c r="AD2801" i="3"/>
  <c r="W2797" i="3"/>
  <c r="AA2797" i="3"/>
  <c r="T2797" i="3"/>
  <c r="X2797" i="3"/>
  <c r="AB2797" i="3"/>
  <c r="U2797" i="3"/>
  <c r="Y2797" i="3"/>
  <c r="AC2797" i="3"/>
  <c r="V2797" i="3"/>
  <c r="Z2797" i="3"/>
  <c r="AD2797" i="3"/>
  <c r="W2793" i="3"/>
  <c r="AA2793" i="3"/>
  <c r="T2793" i="3"/>
  <c r="X2793" i="3"/>
  <c r="AB2793" i="3"/>
  <c r="U2793" i="3"/>
  <c r="Y2793" i="3"/>
  <c r="AC2793" i="3"/>
  <c r="V2793" i="3"/>
  <c r="Z2793" i="3"/>
  <c r="AD2793" i="3"/>
  <c r="W2789" i="3"/>
  <c r="AA2789" i="3"/>
  <c r="T2789" i="3"/>
  <c r="X2789" i="3"/>
  <c r="AB2789" i="3"/>
  <c r="U2789" i="3"/>
  <c r="Y2789" i="3"/>
  <c r="AC2789" i="3"/>
  <c r="V2789" i="3"/>
  <c r="Z2789" i="3"/>
  <c r="AD2789" i="3"/>
  <c r="W2785" i="3"/>
  <c r="AA2785" i="3"/>
  <c r="T2785" i="3"/>
  <c r="X2785" i="3"/>
  <c r="AB2785" i="3"/>
  <c r="U2785" i="3"/>
  <c r="Y2785" i="3"/>
  <c r="AC2785" i="3"/>
  <c r="V2785" i="3"/>
  <c r="Z2785" i="3"/>
  <c r="AD2785" i="3"/>
  <c r="W2781" i="3"/>
  <c r="AA2781" i="3"/>
  <c r="T2781" i="3"/>
  <c r="X2781" i="3"/>
  <c r="AB2781" i="3"/>
  <c r="U2781" i="3"/>
  <c r="Y2781" i="3"/>
  <c r="AC2781" i="3"/>
  <c r="V2781" i="3"/>
  <c r="Z2781" i="3"/>
  <c r="AD2781" i="3"/>
  <c r="W2777" i="3"/>
  <c r="AA2777" i="3"/>
  <c r="T2777" i="3"/>
  <c r="X2777" i="3"/>
  <c r="AB2777" i="3"/>
  <c r="U2777" i="3"/>
  <c r="Y2777" i="3"/>
  <c r="AC2777" i="3"/>
  <c r="V2777" i="3"/>
  <c r="Z2777" i="3"/>
  <c r="AD2777" i="3"/>
  <c r="W2773" i="3"/>
  <c r="AA2773" i="3"/>
  <c r="T2773" i="3"/>
  <c r="X2773" i="3"/>
  <c r="AB2773" i="3"/>
  <c r="U2773" i="3"/>
  <c r="Y2773" i="3"/>
  <c r="AC2773" i="3"/>
  <c r="V2773" i="3"/>
  <c r="Z2773" i="3"/>
  <c r="AD2773" i="3"/>
  <c r="W2769" i="3"/>
  <c r="AA2769" i="3"/>
  <c r="T2769" i="3"/>
  <c r="X2769" i="3"/>
  <c r="AB2769" i="3"/>
  <c r="U2769" i="3"/>
  <c r="Y2769" i="3"/>
  <c r="AC2769" i="3"/>
  <c r="V2769" i="3"/>
  <c r="Z2769" i="3"/>
  <c r="AD2769" i="3"/>
  <c r="W2765" i="3"/>
  <c r="AA2765" i="3"/>
  <c r="T2765" i="3"/>
  <c r="X2765" i="3"/>
  <c r="AB2765" i="3"/>
  <c r="U2765" i="3"/>
  <c r="Y2765" i="3"/>
  <c r="AC2765" i="3"/>
  <c r="V2765" i="3"/>
  <c r="Z2765" i="3"/>
  <c r="AD2765" i="3"/>
  <c r="W2761" i="3"/>
  <c r="AA2761" i="3"/>
  <c r="T2761" i="3"/>
  <c r="X2761" i="3"/>
  <c r="AB2761" i="3"/>
  <c r="U2761" i="3"/>
  <c r="Y2761" i="3"/>
  <c r="AC2761" i="3"/>
  <c r="V2761" i="3"/>
  <c r="Z2761" i="3"/>
  <c r="AD2761" i="3"/>
  <c r="W2757" i="3"/>
  <c r="AA2757" i="3"/>
  <c r="T2757" i="3"/>
  <c r="X2757" i="3"/>
  <c r="AB2757" i="3"/>
  <c r="U2757" i="3"/>
  <c r="Y2757" i="3"/>
  <c r="AC2757" i="3"/>
  <c r="V2757" i="3"/>
  <c r="Z2757" i="3"/>
  <c r="AD2757" i="3"/>
  <c r="W2753" i="3"/>
  <c r="AA2753" i="3"/>
  <c r="T2753" i="3"/>
  <c r="X2753" i="3"/>
  <c r="AB2753" i="3"/>
  <c r="U2753" i="3"/>
  <c r="Y2753" i="3"/>
  <c r="AC2753" i="3"/>
  <c r="V2753" i="3"/>
  <c r="Z2753" i="3"/>
  <c r="AD2753" i="3"/>
  <c r="W2749" i="3"/>
  <c r="AA2749" i="3"/>
  <c r="T2749" i="3"/>
  <c r="X2749" i="3"/>
  <c r="AB2749" i="3"/>
  <c r="U2749" i="3"/>
  <c r="Y2749" i="3"/>
  <c r="AC2749" i="3"/>
  <c r="V2749" i="3"/>
  <c r="Z2749" i="3"/>
  <c r="AD2749" i="3"/>
  <c r="W2745" i="3"/>
  <c r="AA2745" i="3"/>
  <c r="T2745" i="3"/>
  <c r="X2745" i="3"/>
  <c r="AB2745" i="3"/>
  <c r="U2745" i="3"/>
  <c r="Y2745" i="3"/>
  <c r="AC2745" i="3"/>
  <c r="V2745" i="3"/>
  <c r="Z2745" i="3"/>
  <c r="AD2745" i="3"/>
  <c r="W2741" i="3"/>
  <c r="AA2741" i="3"/>
  <c r="T2741" i="3"/>
  <c r="X2741" i="3"/>
  <c r="AB2741" i="3"/>
  <c r="U2741" i="3"/>
  <c r="Y2741" i="3"/>
  <c r="AC2741" i="3"/>
  <c r="V2741" i="3"/>
  <c r="Z2741" i="3"/>
  <c r="AD2741" i="3"/>
  <c r="W2737" i="3"/>
  <c r="AA2737" i="3"/>
  <c r="T2737" i="3"/>
  <c r="X2737" i="3"/>
  <c r="AB2737" i="3"/>
  <c r="U2737" i="3"/>
  <c r="Y2737" i="3"/>
  <c r="AC2737" i="3"/>
  <c r="V2737" i="3"/>
  <c r="Z2737" i="3"/>
  <c r="AD2737" i="3"/>
  <c r="W2733" i="3"/>
  <c r="AA2733" i="3"/>
  <c r="T2733" i="3"/>
  <c r="X2733" i="3"/>
  <c r="AB2733" i="3"/>
  <c r="U2733" i="3"/>
  <c r="Y2733" i="3"/>
  <c r="AC2733" i="3"/>
  <c r="V2733" i="3"/>
  <c r="Z2733" i="3"/>
  <c r="AD2733" i="3"/>
  <c r="W2729" i="3"/>
  <c r="AA2729" i="3"/>
  <c r="T2729" i="3"/>
  <c r="X2729" i="3"/>
  <c r="AB2729" i="3"/>
  <c r="U2729" i="3"/>
  <c r="Y2729" i="3"/>
  <c r="AC2729" i="3"/>
  <c r="V2729" i="3"/>
  <c r="Z2729" i="3"/>
  <c r="AD2729" i="3"/>
  <c r="W2725" i="3"/>
  <c r="AA2725" i="3"/>
  <c r="T2725" i="3"/>
  <c r="X2725" i="3"/>
  <c r="AB2725" i="3"/>
  <c r="U2725" i="3"/>
  <c r="Y2725" i="3"/>
  <c r="AC2725" i="3"/>
  <c r="V2725" i="3"/>
  <c r="Z2725" i="3"/>
  <c r="AD2725" i="3"/>
  <c r="W2721" i="3"/>
  <c r="AA2721" i="3"/>
  <c r="T2721" i="3"/>
  <c r="X2721" i="3"/>
  <c r="AB2721" i="3"/>
  <c r="U2721" i="3"/>
  <c r="Y2721" i="3"/>
  <c r="AC2721" i="3"/>
  <c r="V2721" i="3"/>
  <c r="Z2721" i="3"/>
  <c r="AD2721" i="3"/>
  <c r="W2717" i="3"/>
  <c r="AA2717" i="3"/>
  <c r="T2717" i="3"/>
  <c r="X2717" i="3"/>
  <c r="AB2717" i="3"/>
  <c r="U2717" i="3"/>
  <c r="Y2717" i="3"/>
  <c r="AC2717" i="3"/>
  <c r="V2717" i="3"/>
  <c r="Z2717" i="3"/>
  <c r="AD2717" i="3"/>
  <c r="W2713" i="3"/>
  <c r="AA2713" i="3"/>
  <c r="T2713" i="3"/>
  <c r="X2713" i="3"/>
  <c r="AB2713" i="3"/>
  <c r="U2713" i="3"/>
  <c r="Y2713" i="3"/>
  <c r="AC2713" i="3"/>
  <c r="V2713" i="3"/>
  <c r="Z2713" i="3"/>
  <c r="AD2713" i="3"/>
  <c r="W2709" i="3"/>
  <c r="AA2709" i="3"/>
  <c r="T2709" i="3"/>
  <c r="X2709" i="3"/>
  <c r="AB2709" i="3"/>
  <c r="U2709" i="3"/>
  <c r="Y2709" i="3"/>
  <c r="AC2709" i="3"/>
  <c r="V2709" i="3"/>
  <c r="Z2709" i="3"/>
  <c r="AD2709" i="3"/>
  <c r="W2705" i="3"/>
  <c r="AA2705" i="3"/>
  <c r="T2705" i="3"/>
  <c r="X2705" i="3"/>
  <c r="AB2705" i="3"/>
  <c r="U2705" i="3"/>
  <c r="Y2705" i="3"/>
  <c r="AC2705" i="3"/>
  <c r="V2705" i="3"/>
  <c r="Z2705" i="3"/>
  <c r="AD2705" i="3"/>
  <c r="W2701" i="3"/>
  <c r="AA2701" i="3"/>
  <c r="T2701" i="3"/>
  <c r="X2701" i="3"/>
  <c r="AB2701" i="3"/>
  <c r="U2701" i="3"/>
  <c r="Y2701" i="3"/>
  <c r="AC2701" i="3"/>
  <c r="V2701" i="3"/>
  <c r="Z2701" i="3"/>
  <c r="AD2701" i="3"/>
  <c r="W2697" i="3"/>
  <c r="AA2697" i="3"/>
  <c r="T2697" i="3"/>
  <c r="X2697" i="3"/>
  <c r="AB2697" i="3"/>
  <c r="U2697" i="3"/>
  <c r="Y2697" i="3"/>
  <c r="AC2697" i="3"/>
  <c r="V2697" i="3"/>
  <c r="Z2697" i="3"/>
  <c r="AD2697" i="3"/>
  <c r="W2693" i="3"/>
  <c r="AA2693" i="3"/>
  <c r="T2693" i="3"/>
  <c r="X2693" i="3"/>
  <c r="AB2693" i="3"/>
  <c r="U2693" i="3"/>
  <c r="Y2693" i="3"/>
  <c r="AC2693" i="3"/>
  <c r="V2693" i="3"/>
  <c r="Z2693" i="3"/>
  <c r="AD2693" i="3"/>
  <c r="W2689" i="3"/>
  <c r="AA2689" i="3"/>
  <c r="T2689" i="3"/>
  <c r="X2689" i="3"/>
  <c r="AB2689" i="3"/>
  <c r="U2689" i="3"/>
  <c r="Y2689" i="3"/>
  <c r="AC2689" i="3"/>
  <c r="V2689" i="3"/>
  <c r="Z2689" i="3"/>
  <c r="AD2689" i="3"/>
  <c r="W2685" i="3"/>
  <c r="AA2685" i="3"/>
  <c r="T2685" i="3"/>
  <c r="X2685" i="3"/>
  <c r="AB2685" i="3"/>
  <c r="U2685" i="3"/>
  <c r="Y2685" i="3"/>
  <c r="AC2685" i="3"/>
  <c r="V2685" i="3"/>
  <c r="Z2685" i="3"/>
  <c r="AD2685" i="3"/>
  <c r="W2681" i="3"/>
  <c r="AA2681" i="3"/>
  <c r="T2681" i="3"/>
  <c r="X2681" i="3"/>
  <c r="AB2681" i="3"/>
  <c r="U2681" i="3"/>
  <c r="Y2681" i="3"/>
  <c r="AC2681" i="3"/>
  <c r="V2681" i="3"/>
  <c r="Z2681" i="3"/>
  <c r="AD2681" i="3"/>
  <c r="W2677" i="3"/>
  <c r="AA2677" i="3"/>
  <c r="T2677" i="3"/>
  <c r="X2677" i="3"/>
  <c r="AB2677" i="3"/>
  <c r="U2677" i="3"/>
  <c r="Y2677" i="3"/>
  <c r="AC2677" i="3"/>
  <c r="V2677" i="3"/>
  <c r="Z2677" i="3"/>
  <c r="AD2677" i="3"/>
  <c r="W2673" i="3"/>
  <c r="AA2673" i="3"/>
  <c r="T2673" i="3"/>
  <c r="X2673" i="3"/>
  <c r="AB2673" i="3"/>
  <c r="U2673" i="3"/>
  <c r="Y2673" i="3"/>
  <c r="AC2673" i="3"/>
  <c r="V2673" i="3"/>
  <c r="Z2673" i="3"/>
  <c r="AD2673" i="3"/>
  <c r="W2669" i="3"/>
  <c r="AA2669" i="3"/>
  <c r="T2669" i="3"/>
  <c r="X2669" i="3"/>
  <c r="AB2669" i="3"/>
  <c r="U2669" i="3"/>
  <c r="Y2669" i="3"/>
  <c r="AC2669" i="3"/>
  <c r="V2669" i="3"/>
  <c r="Z2669" i="3"/>
  <c r="AD2669" i="3"/>
  <c r="W2665" i="3"/>
  <c r="AA2665" i="3"/>
  <c r="T2665" i="3"/>
  <c r="X2665" i="3"/>
  <c r="AB2665" i="3"/>
  <c r="U2665" i="3"/>
  <c r="Y2665" i="3"/>
  <c r="AC2665" i="3"/>
  <c r="V2665" i="3"/>
  <c r="Z2665" i="3"/>
  <c r="AD2665" i="3"/>
  <c r="U2661" i="3"/>
  <c r="Y2661" i="3"/>
  <c r="AC2661" i="3"/>
  <c r="T2661" i="3"/>
  <c r="Z2661" i="3"/>
  <c r="V2661" i="3"/>
  <c r="AA2661" i="3"/>
  <c r="W2661" i="3"/>
  <c r="AB2661" i="3"/>
  <c r="X2661" i="3"/>
  <c r="AD2661" i="3"/>
  <c r="U2657" i="3"/>
  <c r="Y2657" i="3"/>
  <c r="AC2657" i="3"/>
  <c r="V2657" i="3"/>
  <c r="AA2657" i="3"/>
  <c r="W2657" i="3"/>
  <c r="AB2657" i="3"/>
  <c r="X2657" i="3"/>
  <c r="AD2657" i="3"/>
  <c r="T2657" i="3"/>
  <c r="Z2657" i="3"/>
  <c r="U2653" i="3"/>
  <c r="Y2653" i="3"/>
  <c r="AC2653" i="3"/>
  <c r="W2653" i="3"/>
  <c r="AB2653" i="3"/>
  <c r="X2653" i="3"/>
  <c r="AD2653" i="3"/>
  <c r="T2653" i="3"/>
  <c r="Z2653" i="3"/>
  <c r="V2653" i="3"/>
  <c r="AA2653" i="3"/>
  <c r="U2649" i="3"/>
  <c r="Y2649" i="3"/>
  <c r="AC2649" i="3"/>
  <c r="X2649" i="3"/>
  <c r="AD2649" i="3"/>
  <c r="T2649" i="3"/>
  <c r="Z2649" i="3"/>
  <c r="V2649" i="3"/>
  <c r="AA2649" i="3"/>
  <c r="W2649" i="3"/>
  <c r="AB2649" i="3"/>
  <c r="U2645" i="3"/>
  <c r="Y2645" i="3"/>
  <c r="AC2645" i="3"/>
  <c r="W2645" i="3"/>
  <c r="AA2645" i="3"/>
  <c r="T2645" i="3"/>
  <c r="AB2645" i="3"/>
  <c r="V2645" i="3"/>
  <c r="AD2645" i="3"/>
  <c r="X2645" i="3"/>
  <c r="Z2645" i="3"/>
  <c r="U2641" i="3"/>
  <c r="Y2641" i="3"/>
  <c r="AC2641" i="3"/>
  <c r="W2641" i="3"/>
  <c r="AA2641" i="3"/>
  <c r="X2641" i="3"/>
  <c r="Z2641" i="3"/>
  <c r="T2641" i="3"/>
  <c r="AB2641" i="3"/>
  <c r="V2641" i="3"/>
  <c r="AD2641" i="3"/>
  <c r="U2637" i="3"/>
  <c r="Y2637" i="3"/>
  <c r="AC2637" i="3"/>
  <c r="W2637" i="3"/>
  <c r="AA2637" i="3"/>
  <c r="T2637" i="3"/>
  <c r="AB2637" i="3"/>
  <c r="V2637" i="3"/>
  <c r="AD2637" i="3"/>
  <c r="X2637" i="3"/>
  <c r="Z2637" i="3"/>
  <c r="U2633" i="3"/>
  <c r="Y2633" i="3"/>
  <c r="AC2633" i="3"/>
  <c r="V2633" i="3"/>
  <c r="Z2633" i="3"/>
  <c r="AD2633" i="3"/>
  <c r="W2633" i="3"/>
  <c r="AA2633" i="3"/>
  <c r="T2633" i="3"/>
  <c r="X2633" i="3"/>
  <c r="AB2633" i="3"/>
  <c r="U2629" i="3"/>
  <c r="Y2629" i="3"/>
  <c r="AC2629" i="3"/>
  <c r="V2629" i="3"/>
  <c r="Z2629" i="3"/>
  <c r="AD2629" i="3"/>
  <c r="W2629" i="3"/>
  <c r="AA2629" i="3"/>
  <c r="AB2629" i="3"/>
  <c r="T2629" i="3"/>
  <c r="X2629" i="3"/>
  <c r="U2625" i="3"/>
  <c r="Y2625" i="3"/>
  <c r="AC2625" i="3"/>
  <c r="V2625" i="3"/>
  <c r="Z2625" i="3"/>
  <c r="AD2625" i="3"/>
  <c r="W2625" i="3"/>
  <c r="AA2625" i="3"/>
  <c r="X2625" i="3"/>
  <c r="AB2625" i="3"/>
  <c r="T2625" i="3"/>
  <c r="U2621" i="3"/>
  <c r="Y2621" i="3"/>
  <c r="AC2621" i="3"/>
  <c r="V2621" i="3"/>
  <c r="Z2621" i="3"/>
  <c r="AD2621" i="3"/>
  <c r="W2621" i="3"/>
  <c r="AA2621" i="3"/>
  <c r="T2621" i="3"/>
  <c r="X2621" i="3"/>
  <c r="AB2621" i="3"/>
  <c r="U2617" i="3"/>
  <c r="Y2617" i="3"/>
  <c r="AC2617" i="3"/>
  <c r="V2617" i="3"/>
  <c r="Z2617" i="3"/>
  <c r="AD2617" i="3"/>
  <c r="W2617" i="3"/>
  <c r="AA2617" i="3"/>
  <c r="T2617" i="3"/>
  <c r="X2617" i="3"/>
  <c r="AB2617" i="3"/>
  <c r="U2613" i="3"/>
  <c r="Y2613" i="3"/>
  <c r="AC2613" i="3"/>
  <c r="V2613" i="3"/>
  <c r="Z2613" i="3"/>
  <c r="AD2613" i="3"/>
  <c r="W2613" i="3"/>
  <c r="AA2613" i="3"/>
  <c r="AB2613" i="3"/>
  <c r="T2613" i="3"/>
  <c r="X2613" i="3"/>
  <c r="U2609" i="3"/>
  <c r="Y2609" i="3"/>
  <c r="AC2609" i="3"/>
  <c r="V2609" i="3"/>
  <c r="Z2609" i="3"/>
  <c r="AD2609" i="3"/>
  <c r="W2609" i="3"/>
  <c r="AA2609" i="3"/>
  <c r="X2609" i="3"/>
  <c r="AB2609" i="3"/>
  <c r="T2609" i="3"/>
  <c r="U2605" i="3"/>
  <c r="Y2605" i="3"/>
  <c r="AC2605" i="3"/>
  <c r="V2605" i="3"/>
  <c r="Z2605" i="3"/>
  <c r="AD2605" i="3"/>
  <c r="W2605" i="3"/>
  <c r="AA2605" i="3"/>
  <c r="T2605" i="3"/>
  <c r="X2605" i="3"/>
  <c r="AB2605" i="3"/>
  <c r="U2601" i="3"/>
  <c r="Y2601" i="3"/>
  <c r="AC2601" i="3"/>
  <c r="V2601" i="3"/>
  <c r="Z2601" i="3"/>
  <c r="AD2601" i="3"/>
  <c r="W2601" i="3"/>
  <c r="AA2601" i="3"/>
  <c r="T2601" i="3"/>
  <c r="X2601" i="3"/>
  <c r="AB2601" i="3"/>
  <c r="U2597" i="3"/>
  <c r="Y2597" i="3"/>
  <c r="AC2597" i="3"/>
  <c r="V2597" i="3"/>
  <c r="Z2597" i="3"/>
  <c r="AD2597" i="3"/>
  <c r="W2597" i="3"/>
  <c r="AA2597" i="3"/>
  <c r="AB2597" i="3"/>
  <c r="T2597" i="3"/>
  <c r="X2597" i="3"/>
  <c r="U2593" i="3"/>
  <c r="Y2593" i="3"/>
  <c r="AC2593" i="3"/>
  <c r="V2593" i="3"/>
  <c r="Z2593" i="3"/>
  <c r="AD2593" i="3"/>
  <c r="W2593" i="3"/>
  <c r="AA2593" i="3"/>
  <c r="X2593" i="3"/>
  <c r="AB2593" i="3"/>
  <c r="T2593" i="3"/>
  <c r="U2589" i="3"/>
  <c r="Y2589" i="3"/>
  <c r="AC2589" i="3"/>
  <c r="V2589" i="3"/>
  <c r="Z2589" i="3"/>
  <c r="AD2589" i="3"/>
  <c r="W2589" i="3"/>
  <c r="AA2589" i="3"/>
  <c r="T2589" i="3"/>
  <c r="X2589" i="3"/>
  <c r="AB2589" i="3"/>
  <c r="U2585" i="3"/>
  <c r="Y2585" i="3"/>
  <c r="AC2585" i="3"/>
  <c r="V2585" i="3"/>
  <c r="Z2585" i="3"/>
  <c r="AD2585" i="3"/>
  <c r="W2585" i="3"/>
  <c r="AA2585" i="3"/>
  <c r="T2585" i="3"/>
  <c r="X2585" i="3"/>
  <c r="AB2585" i="3"/>
  <c r="U2581" i="3"/>
  <c r="Y2581" i="3"/>
  <c r="AC2581" i="3"/>
  <c r="V2581" i="3"/>
  <c r="Z2581" i="3"/>
  <c r="AD2581" i="3"/>
  <c r="W2581" i="3"/>
  <c r="AA2581" i="3"/>
  <c r="AB2581" i="3"/>
  <c r="T2581" i="3"/>
  <c r="X2581" i="3"/>
  <c r="U2577" i="3"/>
  <c r="Y2577" i="3"/>
  <c r="AC2577" i="3"/>
  <c r="V2577" i="3"/>
  <c r="Z2577" i="3"/>
  <c r="AD2577" i="3"/>
  <c r="W2577" i="3"/>
  <c r="AA2577" i="3"/>
  <c r="X2577" i="3"/>
  <c r="AB2577" i="3"/>
  <c r="T2577" i="3"/>
  <c r="U2573" i="3"/>
  <c r="Y2573" i="3"/>
  <c r="AC2573" i="3"/>
  <c r="V2573" i="3"/>
  <c r="Z2573" i="3"/>
  <c r="AD2573" i="3"/>
  <c r="W2573" i="3"/>
  <c r="AA2573" i="3"/>
  <c r="T2573" i="3"/>
  <c r="X2573" i="3"/>
  <c r="AB2573" i="3"/>
  <c r="U2569" i="3"/>
  <c r="Y2569" i="3"/>
  <c r="AC2569" i="3"/>
  <c r="V2569" i="3"/>
  <c r="Z2569" i="3"/>
  <c r="AD2569" i="3"/>
  <c r="W2569" i="3"/>
  <c r="AA2569" i="3"/>
  <c r="T2569" i="3"/>
  <c r="X2569" i="3"/>
  <c r="AB2569" i="3"/>
  <c r="U2565" i="3"/>
  <c r="Y2565" i="3"/>
  <c r="AC2565" i="3"/>
  <c r="V2565" i="3"/>
  <c r="Z2565" i="3"/>
  <c r="AD2565" i="3"/>
  <c r="W2565" i="3"/>
  <c r="AA2565" i="3"/>
  <c r="AB2565" i="3"/>
  <c r="T2565" i="3"/>
  <c r="X2565" i="3"/>
  <c r="U2561" i="3"/>
  <c r="Y2561" i="3"/>
  <c r="AC2561" i="3"/>
  <c r="V2561" i="3"/>
  <c r="Z2561" i="3"/>
  <c r="AD2561" i="3"/>
  <c r="W2561" i="3"/>
  <c r="AA2561" i="3"/>
  <c r="X2561" i="3"/>
  <c r="AB2561" i="3"/>
  <c r="T2561" i="3"/>
  <c r="U2557" i="3"/>
  <c r="Y2557" i="3"/>
  <c r="AC2557" i="3"/>
  <c r="V2557" i="3"/>
  <c r="Z2557" i="3"/>
  <c r="AD2557" i="3"/>
  <c r="W2557" i="3"/>
  <c r="AA2557" i="3"/>
  <c r="T2557" i="3"/>
  <c r="X2557" i="3"/>
  <c r="AB2557" i="3"/>
  <c r="U2553" i="3"/>
  <c r="Y2553" i="3"/>
  <c r="AC2553" i="3"/>
  <c r="V2553" i="3"/>
  <c r="Z2553" i="3"/>
  <c r="AD2553" i="3"/>
  <c r="W2553" i="3"/>
  <c r="AA2553" i="3"/>
  <c r="T2553" i="3"/>
  <c r="X2553" i="3"/>
  <c r="AB2553" i="3"/>
  <c r="U2549" i="3"/>
  <c r="Y2549" i="3"/>
  <c r="AC2549" i="3"/>
  <c r="V2549" i="3"/>
  <c r="Z2549" i="3"/>
  <c r="AD2549" i="3"/>
  <c r="W2549" i="3"/>
  <c r="AA2549" i="3"/>
  <c r="AB2549" i="3"/>
  <c r="T2549" i="3"/>
  <c r="X2549" i="3"/>
  <c r="U2545" i="3"/>
  <c r="Y2545" i="3"/>
  <c r="AC2545" i="3"/>
  <c r="V2545" i="3"/>
  <c r="Z2545" i="3"/>
  <c r="AD2545" i="3"/>
  <c r="W2545" i="3"/>
  <c r="AA2545" i="3"/>
  <c r="X2545" i="3"/>
  <c r="AB2545" i="3"/>
  <c r="T2545" i="3"/>
  <c r="U2541" i="3"/>
  <c r="Y2541" i="3"/>
  <c r="AC2541" i="3"/>
  <c r="V2541" i="3"/>
  <c r="Z2541" i="3"/>
  <c r="AD2541" i="3"/>
  <c r="W2541" i="3"/>
  <c r="AA2541" i="3"/>
  <c r="T2541" i="3"/>
  <c r="X2541" i="3"/>
  <c r="AB2541" i="3"/>
  <c r="U2537" i="3"/>
  <c r="Y2537" i="3"/>
  <c r="AC2537" i="3"/>
  <c r="V2537" i="3"/>
  <c r="Z2537" i="3"/>
  <c r="AD2537" i="3"/>
  <c r="W2537" i="3"/>
  <c r="AA2537" i="3"/>
  <c r="T2537" i="3"/>
  <c r="X2537" i="3"/>
  <c r="AB2537" i="3"/>
  <c r="U2533" i="3"/>
  <c r="Y2533" i="3"/>
  <c r="AC2533" i="3"/>
  <c r="V2533" i="3"/>
  <c r="Z2533" i="3"/>
  <c r="AD2533" i="3"/>
  <c r="W2533" i="3"/>
  <c r="AA2533" i="3"/>
  <c r="AB2533" i="3"/>
  <c r="T2533" i="3"/>
  <c r="X2533" i="3"/>
  <c r="U2529" i="3"/>
  <c r="Y2529" i="3"/>
  <c r="AC2529" i="3"/>
  <c r="V2529" i="3"/>
  <c r="Z2529" i="3"/>
  <c r="AD2529" i="3"/>
  <c r="W2529" i="3"/>
  <c r="AA2529" i="3"/>
  <c r="X2529" i="3"/>
  <c r="AB2529" i="3"/>
  <c r="T2529" i="3"/>
  <c r="U2525" i="3"/>
  <c r="Y2525" i="3"/>
  <c r="AC2525" i="3"/>
  <c r="V2525" i="3"/>
  <c r="Z2525" i="3"/>
  <c r="AD2525" i="3"/>
  <c r="W2525" i="3"/>
  <c r="AA2525" i="3"/>
  <c r="T2525" i="3"/>
  <c r="X2525" i="3"/>
  <c r="AB2525" i="3"/>
  <c r="U2521" i="3"/>
  <c r="Y2521" i="3"/>
  <c r="AC2521" i="3"/>
  <c r="V2521" i="3"/>
  <c r="Z2521" i="3"/>
  <c r="AD2521" i="3"/>
  <c r="W2521" i="3"/>
  <c r="AA2521" i="3"/>
  <c r="T2521" i="3"/>
  <c r="X2521" i="3"/>
  <c r="AB2521" i="3"/>
  <c r="U2517" i="3"/>
  <c r="Y2517" i="3"/>
  <c r="AC2517" i="3"/>
  <c r="V2517" i="3"/>
  <c r="Z2517" i="3"/>
  <c r="AD2517" i="3"/>
  <c r="W2517" i="3"/>
  <c r="AA2517" i="3"/>
  <c r="AB2517" i="3"/>
  <c r="T2517" i="3"/>
  <c r="X2517" i="3"/>
  <c r="U2513" i="3"/>
  <c r="Y2513" i="3"/>
  <c r="AC2513" i="3"/>
  <c r="V2513" i="3"/>
  <c r="Z2513" i="3"/>
  <c r="AD2513" i="3"/>
  <c r="W2513" i="3"/>
  <c r="AA2513" i="3"/>
  <c r="X2513" i="3"/>
  <c r="AB2513" i="3"/>
  <c r="T2513" i="3"/>
  <c r="U2509" i="3"/>
  <c r="Y2509" i="3"/>
  <c r="AC2509" i="3"/>
  <c r="V2509" i="3"/>
  <c r="Z2509" i="3"/>
  <c r="AD2509" i="3"/>
  <c r="W2509" i="3"/>
  <c r="AA2509" i="3"/>
  <c r="T2509" i="3"/>
  <c r="X2509" i="3"/>
  <c r="AB2509" i="3"/>
  <c r="U2505" i="3"/>
  <c r="Y2505" i="3"/>
  <c r="AC2505" i="3"/>
  <c r="V2505" i="3"/>
  <c r="Z2505" i="3"/>
  <c r="AD2505" i="3"/>
  <c r="W2505" i="3"/>
  <c r="AA2505" i="3"/>
  <c r="T2505" i="3"/>
  <c r="X2505" i="3"/>
  <c r="AB2505" i="3"/>
  <c r="U2501" i="3"/>
  <c r="Y2501" i="3"/>
  <c r="AC2501" i="3"/>
  <c r="V2501" i="3"/>
  <c r="Z2501" i="3"/>
  <c r="AD2501" i="3"/>
  <c r="W2501" i="3"/>
  <c r="AA2501" i="3"/>
  <c r="AB2501" i="3"/>
  <c r="T2501" i="3"/>
  <c r="X2501" i="3"/>
  <c r="U2497" i="3"/>
  <c r="Y2497" i="3"/>
  <c r="AC2497" i="3"/>
  <c r="V2497" i="3"/>
  <c r="Z2497" i="3"/>
  <c r="AD2497" i="3"/>
  <c r="W2497" i="3"/>
  <c r="AA2497" i="3"/>
  <c r="X2497" i="3"/>
  <c r="AB2497" i="3"/>
  <c r="T2497" i="3"/>
  <c r="T2493" i="3"/>
  <c r="U2493" i="3"/>
  <c r="Y2493" i="3"/>
  <c r="AC2493" i="3"/>
  <c r="V2493" i="3"/>
  <c r="Z2493" i="3"/>
  <c r="AD2493" i="3"/>
  <c r="W2493" i="3"/>
  <c r="AA2493" i="3"/>
  <c r="X2493" i="3"/>
  <c r="AB2493" i="3"/>
  <c r="T2489" i="3"/>
  <c r="X2489" i="3"/>
  <c r="AB2489" i="3"/>
  <c r="U2489" i="3"/>
  <c r="Y2489" i="3"/>
  <c r="AC2489" i="3"/>
  <c r="V2489" i="3"/>
  <c r="Z2489" i="3"/>
  <c r="AD2489" i="3"/>
  <c r="W2489" i="3"/>
  <c r="AA2489" i="3"/>
  <c r="T2485" i="3"/>
  <c r="X2485" i="3"/>
  <c r="AB2485" i="3"/>
  <c r="U2485" i="3"/>
  <c r="Y2485" i="3"/>
  <c r="AC2485" i="3"/>
  <c r="V2485" i="3"/>
  <c r="Z2485" i="3"/>
  <c r="AD2485" i="3"/>
  <c r="W2485" i="3"/>
  <c r="AA2485" i="3"/>
  <c r="T2481" i="3"/>
  <c r="X2481" i="3"/>
  <c r="AB2481" i="3"/>
  <c r="U2481" i="3"/>
  <c r="Y2481" i="3"/>
  <c r="AC2481" i="3"/>
  <c r="V2481" i="3"/>
  <c r="Z2481" i="3"/>
  <c r="AD2481" i="3"/>
  <c r="W2481" i="3"/>
  <c r="AA2481" i="3"/>
  <c r="T2477" i="3"/>
  <c r="X2477" i="3"/>
  <c r="AB2477" i="3"/>
  <c r="U2477" i="3"/>
  <c r="Y2477" i="3"/>
  <c r="AC2477" i="3"/>
  <c r="V2477" i="3"/>
  <c r="Z2477" i="3"/>
  <c r="AD2477" i="3"/>
  <c r="W2477" i="3"/>
  <c r="AA2477" i="3"/>
  <c r="T2473" i="3"/>
  <c r="X2473" i="3"/>
  <c r="AB2473" i="3"/>
  <c r="U2473" i="3"/>
  <c r="Y2473" i="3"/>
  <c r="AC2473" i="3"/>
  <c r="V2473" i="3"/>
  <c r="Z2473" i="3"/>
  <c r="AD2473" i="3"/>
  <c r="W2473" i="3"/>
  <c r="AA2473" i="3"/>
  <c r="T2469" i="3"/>
  <c r="X2469" i="3"/>
  <c r="AB2469" i="3"/>
  <c r="U2469" i="3"/>
  <c r="Y2469" i="3"/>
  <c r="AC2469" i="3"/>
  <c r="V2469" i="3"/>
  <c r="Z2469" i="3"/>
  <c r="AD2469" i="3"/>
  <c r="W2469" i="3"/>
  <c r="AA2469" i="3"/>
  <c r="T2465" i="3"/>
  <c r="X2465" i="3"/>
  <c r="AB2465" i="3"/>
  <c r="U2465" i="3"/>
  <c r="Y2465" i="3"/>
  <c r="AC2465" i="3"/>
  <c r="V2465" i="3"/>
  <c r="Z2465" i="3"/>
  <c r="AD2465" i="3"/>
  <c r="W2465" i="3"/>
  <c r="AA2465" i="3"/>
  <c r="T2461" i="3"/>
  <c r="X2461" i="3"/>
  <c r="AB2461" i="3"/>
  <c r="U2461" i="3"/>
  <c r="Y2461" i="3"/>
  <c r="AC2461" i="3"/>
  <c r="V2461" i="3"/>
  <c r="Z2461" i="3"/>
  <c r="AD2461" i="3"/>
  <c r="W2461" i="3"/>
  <c r="AA2461" i="3"/>
  <c r="T2457" i="3"/>
  <c r="X2457" i="3"/>
  <c r="AB2457" i="3"/>
  <c r="U2457" i="3"/>
  <c r="Y2457" i="3"/>
  <c r="AC2457" i="3"/>
  <c r="V2457" i="3"/>
  <c r="Z2457" i="3"/>
  <c r="AD2457" i="3"/>
  <c r="W2457" i="3"/>
  <c r="AA2457" i="3"/>
  <c r="T2453" i="3"/>
  <c r="X2453" i="3"/>
  <c r="AB2453" i="3"/>
  <c r="U2453" i="3"/>
  <c r="Y2453" i="3"/>
  <c r="AC2453" i="3"/>
  <c r="V2453" i="3"/>
  <c r="Z2453" i="3"/>
  <c r="AD2453" i="3"/>
  <c r="W2453" i="3"/>
  <c r="AA2453" i="3"/>
  <c r="T2449" i="3"/>
  <c r="X2449" i="3"/>
  <c r="AB2449" i="3"/>
  <c r="U2449" i="3"/>
  <c r="Y2449" i="3"/>
  <c r="AC2449" i="3"/>
  <c r="V2449" i="3"/>
  <c r="Z2449" i="3"/>
  <c r="AD2449" i="3"/>
  <c r="W2449" i="3"/>
  <c r="AA2449" i="3"/>
  <c r="T2445" i="3"/>
  <c r="X2445" i="3"/>
  <c r="AB2445" i="3"/>
  <c r="U2445" i="3"/>
  <c r="Y2445" i="3"/>
  <c r="AC2445" i="3"/>
  <c r="V2445" i="3"/>
  <c r="Z2445" i="3"/>
  <c r="AD2445" i="3"/>
  <c r="W2445" i="3"/>
  <c r="AA2445" i="3"/>
  <c r="T2441" i="3"/>
  <c r="X2441" i="3"/>
  <c r="AB2441" i="3"/>
  <c r="U2441" i="3"/>
  <c r="Y2441" i="3"/>
  <c r="AC2441" i="3"/>
  <c r="V2441" i="3"/>
  <c r="Z2441" i="3"/>
  <c r="AD2441" i="3"/>
  <c r="W2441" i="3"/>
  <c r="AA2441" i="3"/>
  <c r="T2437" i="3"/>
  <c r="X2437" i="3"/>
  <c r="AB2437" i="3"/>
  <c r="U2437" i="3"/>
  <c r="Y2437" i="3"/>
  <c r="AC2437" i="3"/>
  <c r="V2437" i="3"/>
  <c r="Z2437" i="3"/>
  <c r="AD2437" i="3"/>
  <c r="W2437" i="3"/>
  <c r="AA2437" i="3"/>
  <c r="T2433" i="3"/>
  <c r="X2433" i="3"/>
  <c r="AB2433" i="3"/>
  <c r="U2433" i="3"/>
  <c r="Y2433" i="3"/>
  <c r="AC2433" i="3"/>
  <c r="V2433" i="3"/>
  <c r="Z2433" i="3"/>
  <c r="AD2433" i="3"/>
  <c r="W2433" i="3"/>
  <c r="AA2433" i="3"/>
  <c r="T2429" i="3"/>
  <c r="X2429" i="3"/>
  <c r="AB2429" i="3"/>
  <c r="U2429" i="3"/>
  <c r="Y2429" i="3"/>
  <c r="AC2429" i="3"/>
  <c r="V2429" i="3"/>
  <c r="Z2429" i="3"/>
  <c r="AD2429" i="3"/>
  <c r="W2429" i="3"/>
  <c r="AA2429" i="3"/>
  <c r="T2425" i="3"/>
  <c r="X2425" i="3"/>
  <c r="AB2425" i="3"/>
  <c r="U2425" i="3"/>
  <c r="Y2425" i="3"/>
  <c r="AC2425" i="3"/>
  <c r="V2425" i="3"/>
  <c r="Z2425" i="3"/>
  <c r="AD2425" i="3"/>
  <c r="W2425" i="3"/>
  <c r="AA2425" i="3"/>
  <c r="T2421" i="3"/>
  <c r="X2421" i="3"/>
  <c r="AB2421" i="3"/>
  <c r="U2421" i="3"/>
  <c r="Y2421" i="3"/>
  <c r="AC2421" i="3"/>
  <c r="V2421" i="3"/>
  <c r="Z2421" i="3"/>
  <c r="AD2421" i="3"/>
  <c r="W2421" i="3"/>
  <c r="AA2421" i="3"/>
  <c r="T2417" i="3"/>
  <c r="X2417" i="3"/>
  <c r="AB2417" i="3"/>
  <c r="U2417" i="3"/>
  <c r="Y2417" i="3"/>
  <c r="AC2417" i="3"/>
  <c r="V2417" i="3"/>
  <c r="Z2417" i="3"/>
  <c r="AD2417" i="3"/>
  <c r="W2417" i="3"/>
  <c r="AA2417" i="3"/>
  <c r="T2413" i="3"/>
  <c r="X2413" i="3"/>
  <c r="AB2413" i="3"/>
  <c r="U2413" i="3"/>
  <c r="Y2413" i="3"/>
  <c r="AC2413" i="3"/>
  <c r="V2413" i="3"/>
  <c r="Z2413" i="3"/>
  <c r="AD2413" i="3"/>
  <c r="W2413" i="3"/>
  <c r="AA2413" i="3"/>
  <c r="T2409" i="3"/>
  <c r="X2409" i="3"/>
  <c r="AB2409" i="3"/>
  <c r="U2409" i="3"/>
  <c r="Y2409" i="3"/>
  <c r="AC2409" i="3"/>
  <c r="V2409" i="3"/>
  <c r="Z2409" i="3"/>
  <c r="AD2409" i="3"/>
  <c r="W2409" i="3"/>
  <c r="AA2409" i="3"/>
  <c r="T2405" i="3"/>
  <c r="X2405" i="3"/>
  <c r="AB2405" i="3"/>
  <c r="U2405" i="3"/>
  <c r="Y2405" i="3"/>
  <c r="AC2405" i="3"/>
  <c r="V2405" i="3"/>
  <c r="Z2405" i="3"/>
  <c r="AD2405" i="3"/>
  <c r="W2405" i="3"/>
  <c r="AA2405" i="3"/>
  <c r="T2401" i="3"/>
  <c r="X2401" i="3"/>
  <c r="AB2401" i="3"/>
  <c r="U2401" i="3"/>
  <c r="Y2401" i="3"/>
  <c r="AC2401" i="3"/>
  <c r="V2401" i="3"/>
  <c r="Z2401" i="3"/>
  <c r="AD2401" i="3"/>
  <c r="W2401" i="3"/>
  <c r="AA2401" i="3"/>
  <c r="T2397" i="3"/>
  <c r="X2397" i="3"/>
  <c r="AB2397" i="3"/>
  <c r="U2397" i="3"/>
  <c r="Y2397" i="3"/>
  <c r="AC2397" i="3"/>
  <c r="V2397" i="3"/>
  <c r="Z2397" i="3"/>
  <c r="AD2397" i="3"/>
  <c r="W2397" i="3"/>
  <c r="AA2397" i="3"/>
  <c r="T2393" i="3"/>
  <c r="X2393" i="3"/>
  <c r="AB2393" i="3"/>
  <c r="U2393" i="3"/>
  <c r="Y2393" i="3"/>
  <c r="AC2393" i="3"/>
  <c r="V2393" i="3"/>
  <c r="Z2393" i="3"/>
  <c r="AD2393" i="3"/>
  <c r="W2393" i="3"/>
  <c r="AA2393" i="3"/>
  <c r="T2389" i="3"/>
  <c r="X2389" i="3"/>
  <c r="AB2389" i="3"/>
  <c r="U2389" i="3"/>
  <c r="Y2389" i="3"/>
  <c r="AC2389" i="3"/>
  <c r="V2389" i="3"/>
  <c r="Z2389" i="3"/>
  <c r="AD2389" i="3"/>
  <c r="W2389" i="3"/>
  <c r="AA2389" i="3"/>
  <c r="T2385" i="3"/>
  <c r="X2385" i="3"/>
  <c r="AB2385" i="3"/>
  <c r="U2385" i="3"/>
  <c r="Y2385" i="3"/>
  <c r="AC2385" i="3"/>
  <c r="V2385" i="3"/>
  <c r="Z2385" i="3"/>
  <c r="AD2385" i="3"/>
  <c r="W2385" i="3"/>
  <c r="AA2385" i="3"/>
  <c r="T2381" i="3"/>
  <c r="X2381" i="3"/>
  <c r="AB2381" i="3"/>
  <c r="U2381" i="3"/>
  <c r="Y2381" i="3"/>
  <c r="AC2381" i="3"/>
  <c r="V2381" i="3"/>
  <c r="Z2381" i="3"/>
  <c r="AD2381" i="3"/>
  <c r="W2381" i="3"/>
  <c r="AA2381" i="3"/>
  <c r="T2377" i="3"/>
  <c r="X2377" i="3"/>
  <c r="AB2377" i="3"/>
  <c r="U2377" i="3"/>
  <c r="Y2377" i="3"/>
  <c r="AC2377" i="3"/>
  <c r="V2377" i="3"/>
  <c r="Z2377" i="3"/>
  <c r="AD2377" i="3"/>
  <c r="W2377" i="3"/>
  <c r="AA2377" i="3"/>
  <c r="T2373" i="3"/>
  <c r="X2373" i="3"/>
  <c r="AB2373" i="3"/>
  <c r="U2373" i="3"/>
  <c r="Y2373" i="3"/>
  <c r="AC2373" i="3"/>
  <c r="V2373" i="3"/>
  <c r="Z2373" i="3"/>
  <c r="AD2373" i="3"/>
  <c r="W2373" i="3"/>
  <c r="AA2373" i="3"/>
  <c r="T2369" i="3"/>
  <c r="X2369" i="3"/>
  <c r="AB2369" i="3"/>
  <c r="U2369" i="3"/>
  <c r="Y2369" i="3"/>
  <c r="AC2369" i="3"/>
  <c r="V2369" i="3"/>
  <c r="Z2369" i="3"/>
  <c r="AD2369" i="3"/>
  <c r="W2369" i="3"/>
  <c r="AA2369" i="3"/>
  <c r="T2365" i="3"/>
  <c r="X2365" i="3"/>
  <c r="AB2365" i="3"/>
  <c r="U2365" i="3"/>
  <c r="Y2365" i="3"/>
  <c r="AC2365" i="3"/>
  <c r="V2365" i="3"/>
  <c r="Z2365" i="3"/>
  <c r="AD2365" i="3"/>
  <c r="W2365" i="3"/>
  <c r="AA2365" i="3"/>
  <c r="T2361" i="3"/>
  <c r="X2361" i="3"/>
  <c r="AB2361" i="3"/>
  <c r="U2361" i="3"/>
  <c r="Y2361" i="3"/>
  <c r="AC2361" i="3"/>
  <c r="V2361" i="3"/>
  <c r="Z2361" i="3"/>
  <c r="AD2361" i="3"/>
  <c r="W2361" i="3"/>
  <c r="AA2361" i="3"/>
  <c r="T2357" i="3"/>
  <c r="X2357" i="3"/>
  <c r="AB2357" i="3"/>
  <c r="U2357" i="3"/>
  <c r="Y2357" i="3"/>
  <c r="AC2357" i="3"/>
  <c r="V2357" i="3"/>
  <c r="Z2357" i="3"/>
  <c r="AD2357" i="3"/>
  <c r="W2357" i="3"/>
  <c r="AA2357" i="3"/>
  <c r="T2353" i="3"/>
  <c r="X2353" i="3"/>
  <c r="AB2353" i="3"/>
  <c r="U2353" i="3"/>
  <c r="Y2353" i="3"/>
  <c r="AC2353" i="3"/>
  <c r="V2353" i="3"/>
  <c r="Z2353" i="3"/>
  <c r="AD2353" i="3"/>
  <c r="W2353" i="3"/>
  <c r="AA2353" i="3"/>
  <c r="T2349" i="3"/>
  <c r="X2349" i="3"/>
  <c r="AB2349" i="3"/>
  <c r="U2349" i="3"/>
  <c r="Y2349" i="3"/>
  <c r="AC2349" i="3"/>
  <c r="V2349" i="3"/>
  <c r="Z2349" i="3"/>
  <c r="AD2349" i="3"/>
  <c r="W2349" i="3"/>
  <c r="AA2349" i="3"/>
  <c r="T2345" i="3"/>
  <c r="X2345" i="3"/>
  <c r="AB2345" i="3"/>
  <c r="U2345" i="3"/>
  <c r="Y2345" i="3"/>
  <c r="AC2345" i="3"/>
  <c r="V2345" i="3"/>
  <c r="Z2345" i="3"/>
  <c r="AD2345" i="3"/>
  <c r="W2345" i="3"/>
  <c r="AA2345" i="3"/>
  <c r="T2341" i="3"/>
  <c r="X2341" i="3"/>
  <c r="AB2341" i="3"/>
  <c r="U2341" i="3"/>
  <c r="Y2341" i="3"/>
  <c r="AC2341" i="3"/>
  <c r="V2341" i="3"/>
  <c r="Z2341" i="3"/>
  <c r="AD2341" i="3"/>
  <c r="W2341" i="3"/>
  <c r="AA2341" i="3"/>
  <c r="T2337" i="3"/>
  <c r="X2337" i="3"/>
  <c r="AB2337" i="3"/>
  <c r="U2337" i="3"/>
  <c r="Y2337" i="3"/>
  <c r="AC2337" i="3"/>
  <c r="V2337" i="3"/>
  <c r="Z2337" i="3"/>
  <c r="AD2337" i="3"/>
  <c r="W2337" i="3"/>
  <c r="AA2337" i="3"/>
  <c r="T2333" i="3"/>
  <c r="X2333" i="3"/>
  <c r="AB2333" i="3"/>
  <c r="U2333" i="3"/>
  <c r="Y2333" i="3"/>
  <c r="AC2333" i="3"/>
  <c r="V2333" i="3"/>
  <c r="Z2333" i="3"/>
  <c r="AD2333" i="3"/>
  <c r="W2333" i="3"/>
  <c r="AA2333" i="3"/>
  <c r="T2329" i="3"/>
  <c r="X2329" i="3"/>
  <c r="AB2329" i="3"/>
  <c r="U2329" i="3"/>
  <c r="Y2329" i="3"/>
  <c r="AC2329" i="3"/>
  <c r="V2329" i="3"/>
  <c r="Z2329" i="3"/>
  <c r="AD2329" i="3"/>
  <c r="W2329" i="3"/>
  <c r="AA2329" i="3"/>
  <c r="T2325" i="3"/>
  <c r="X2325" i="3"/>
  <c r="AB2325" i="3"/>
  <c r="U2325" i="3"/>
  <c r="Y2325" i="3"/>
  <c r="AC2325" i="3"/>
  <c r="V2325" i="3"/>
  <c r="Z2325" i="3"/>
  <c r="AD2325" i="3"/>
  <c r="W2325" i="3"/>
  <c r="AA2325" i="3"/>
  <c r="T2321" i="3"/>
  <c r="X2321" i="3"/>
  <c r="AB2321" i="3"/>
  <c r="U2321" i="3"/>
  <c r="Y2321" i="3"/>
  <c r="AC2321" i="3"/>
  <c r="V2321" i="3"/>
  <c r="Z2321" i="3"/>
  <c r="AD2321" i="3"/>
  <c r="W2321" i="3"/>
  <c r="AA2321" i="3"/>
  <c r="T2317" i="3"/>
  <c r="X2317" i="3"/>
  <c r="AB2317" i="3"/>
  <c r="U2317" i="3"/>
  <c r="Y2317" i="3"/>
  <c r="AC2317" i="3"/>
  <c r="V2317" i="3"/>
  <c r="Z2317" i="3"/>
  <c r="AD2317" i="3"/>
  <c r="W2317" i="3"/>
  <c r="AA2317" i="3"/>
  <c r="T2313" i="3"/>
  <c r="X2313" i="3"/>
  <c r="AB2313" i="3"/>
  <c r="U2313" i="3"/>
  <c r="Y2313" i="3"/>
  <c r="AC2313" i="3"/>
  <c r="V2313" i="3"/>
  <c r="Z2313" i="3"/>
  <c r="AD2313" i="3"/>
  <c r="W2313" i="3"/>
  <c r="AA2313" i="3"/>
  <c r="T2309" i="3"/>
  <c r="X2309" i="3"/>
  <c r="AB2309" i="3"/>
  <c r="U2309" i="3"/>
  <c r="Y2309" i="3"/>
  <c r="AC2309" i="3"/>
  <c r="V2309" i="3"/>
  <c r="Z2309" i="3"/>
  <c r="AD2309" i="3"/>
  <c r="W2309" i="3"/>
  <c r="AA2309" i="3"/>
  <c r="T2305" i="3"/>
  <c r="X2305" i="3"/>
  <c r="AB2305" i="3"/>
  <c r="U2305" i="3"/>
  <c r="Y2305" i="3"/>
  <c r="AC2305" i="3"/>
  <c r="V2305" i="3"/>
  <c r="Z2305" i="3"/>
  <c r="AD2305" i="3"/>
  <c r="W2305" i="3"/>
  <c r="AA2305" i="3"/>
  <c r="T2301" i="3"/>
  <c r="X2301" i="3"/>
  <c r="AB2301" i="3"/>
  <c r="U2301" i="3"/>
  <c r="Y2301" i="3"/>
  <c r="AC2301" i="3"/>
  <c r="V2301" i="3"/>
  <c r="Z2301" i="3"/>
  <c r="AD2301" i="3"/>
  <c r="W2301" i="3"/>
  <c r="AA2301" i="3"/>
  <c r="T2297" i="3"/>
  <c r="X2297" i="3"/>
  <c r="AB2297" i="3"/>
  <c r="U2297" i="3"/>
  <c r="Y2297" i="3"/>
  <c r="AC2297" i="3"/>
  <c r="V2297" i="3"/>
  <c r="Z2297" i="3"/>
  <c r="AD2297" i="3"/>
  <c r="W2297" i="3"/>
  <c r="AA2297" i="3"/>
  <c r="T2293" i="3"/>
  <c r="X2293" i="3"/>
  <c r="AB2293" i="3"/>
  <c r="U2293" i="3"/>
  <c r="Y2293" i="3"/>
  <c r="AC2293" i="3"/>
  <c r="V2293" i="3"/>
  <c r="Z2293" i="3"/>
  <c r="AD2293" i="3"/>
  <c r="W2293" i="3"/>
  <c r="AA2293" i="3"/>
  <c r="T2289" i="3"/>
  <c r="X2289" i="3"/>
  <c r="AB2289" i="3"/>
  <c r="U2289" i="3"/>
  <c r="Y2289" i="3"/>
  <c r="AC2289" i="3"/>
  <c r="V2289" i="3"/>
  <c r="Z2289" i="3"/>
  <c r="AD2289" i="3"/>
  <c r="W2289" i="3"/>
  <c r="AA2289" i="3"/>
  <c r="T2285" i="3"/>
  <c r="X2285" i="3"/>
  <c r="AB2285" i="3"/>
  <c r="U2285" i="3"/>
  <c r="Y2285" i="3"/>
  <c r="AC2285" i="3"/>
  <c r="V2285" i="3"/>
  <c r="Z2285" i="3"/>
  <c r="AD2285" i="3"/>
  <c r="W2285" i="3"/>
  <c r="AA2285" i="3"/>
  <c r="T2281" i="3"/>
  <c r="X2281" i="3"/>
  <c r="AB2281" i="3"/>
  <c r="U2281" i="3"/>
  <c r="Y2281" i="3"/>
  <c r="AC2281" i="3"/>
  <c r="V2281" i="3"/>
  <c r="Z2281" i="3"/>
  <c r="AD2281" i="3"/>
  <c r="W2281" i="3"/>
  <c r="AA2281" i="3"/>
  <c r="T2277" i="3"/>
  <c r="X2277" i="3"/>
  <c r="AB2277" i="3"/>
  <c r="U2277" i="3"/>
  <c r="Y2277" i="3"/>
  <c r="AC2277" i="3"/>
  <c r="V2277" i="3"/>
  <c r="Z2277" i="3"/>
  <c r="AD2277" i="3"/>
  <c r="W2277" i="3"/>
  <c r="AA2277" i="3"/>
  <c r="T2273" i="3"/>
  <c r="X2273" i="3"/>
  <c r="AB2273" i="3"/>
  <c r="U2273" i="3"/>
  <c r="Y2273" i="3"/>
  <c r="AC2273" i="3"/>
  <c r="V2273" i="3"/>
  <c r="Z2273" i="3"/>
  <c r="AD2273" i="3"/>
  <c r="W2273" i="3"/>
  <c r="AA2273" i="3"/>
  <c r="T2269" i="3"/>
  <c r="X2269" i="3"/>
  <c r="AB2269" i="3"/>
  <c r="U2269" i="3"/>
  <c r="Y2269" i="3"/>
  <c r="AC2269" i="3"/>
  <c r="V2269" i="3"/>
  <c r="Z2269" i="3"/>
  <c r="AD2269" i="3"/>
  <c r="W2269" i="3"/>
  <c r="AA2269" i="3"/>
  <c r="T2265" i="3"/>
  <c r="X2265" i="3"/>
  <c r="AB2265" i="3"/>
  <c r="U2265" i="3"/>
  <c r="Y2265" i="3"/>
  <c r="AC2265" i="3"/>
  <c r="V2265" i="3"/>
  <c r="Z2265" i="3"/>
  <c r="AD2265" i="3"/>
  <c r="W2265" i="3"/>
  <c r="AA2265" i="3"/>
  <c r="T2261" i="3"/>
  <c r="X2261" i="3"/>
  <c r="AB2261" i="3"/>
  <c r="U2261" i="3"/>
  <c r="Y2261" i="3"/>
  <c r="AC2261" i="3"/>
  <c r="V2261" i="3"/>
  <c r="Z2261" i="3"/>
  <c r="AD2261" i="3"/>
  <c r="W2261" i="3"/>
  <c r="AA2261" i="3"/>
  <c r="T2257" i="3"/>
  <c r="X2257" i="3"/>
  <c r="AB2257" i="3"/>
  <c r="U2257" i="3"/>
  <c r="Y2257" i="3"/>
  <c r="AC2257" i="3"/>
  <c r="V2257" i="3"/>
  <c r="Z2257" i="3"/>
  <c r="AD2257" i="3"/>
  <c r="W2257" i="3"/>
  <c r="AA2257" i="3"/>
  <c r="T2253" i="3"/>
  <c r="X2253" i="3"/>
  <c r="AB2253" i="3"/>
  <c r="U2253" i="3"/>
  <c r="Y2253" i="3"/>
  <c r="AC2253" i="3"/>
  <c r="V2253" i="3"/>
  <c r="Z2253" i="3"/>
  <c r="AD2253" i="3"/>
  <c r="W2253" i="3"/>
  <c r="AA2253" i="3"/>
  <c r="T2249" i="3"/>
  <c r="X2249" i="3"/>
  <c r="AB2249" i="3"/>
  <c r="U2249" i="3"/>
  <c r="Y2249" i="3"/>
  <c r="AC2249" i="3"/>
  <c r="V2249" i="3"/>
  <c r="Z2249" i="3"/>
  <c r="AD2249" i="3"/>
  <c r="W2249" i="3"/>
  <c r="AA2249" i="3"/>
  <c r="T2245" i="3"/>
  <c r="X2245" i="3"/>
  <c r="AB2245" i="3"/>
  <c r="U2245" i="3"/>
  <c r="Y2245" i="3"/>
  <c r="AC2245" i="3"/>
  <c r="V2245" i="3"/>
  <c r="Z2245" i="3"/>
  <c r="AD2245" i="3"/>
  <c r="W2245" i="3"/>
  <c r="AA2245" i="3"/>
  <c r="T2241" i="3"/>
  <c r="X2241" i="3"/>
  <c r="AB2241" i="3"/>
  <c r="U2241" i="3"/>
  <c r="Y2241" i="3"/>
  <c r="AC2241" i="3"/>
  <c r="V2241" i="3"/>
  <c r="Z2241" i="3"/>
  <c r="AD2241" i="3"/>
  <c r="W2241" i="3"/>
  <c r="AA2241" i="3"/>
  <c r="T2237" i="3"/>
  <c r="X2237" i="3"/>
  <c r="AB2237" i="3"/>
  <c r="U2237" i="3"/>
  <c r="Y2237" i="3"/>
  <c r="AC2237" i="3"/>
  <c r="V2237" i="3"/>
  <c r="Z2237" i="3"/>
  <c r="AD2237" i="3"/>
  <c r="W2237" i="3"/>
  <c r="AA2237" i="3"/>
  <c r="T2233" i="3"/>
  <c r="X2233" i="3"/>
  <c r="AB2233" i="3"/>
  <c r="U2233" i="3"/>
  <c r="Y2233" i="3"/>
  <c r="AC2233" i="3"/>
  <c r="V2233" i="3"/>
  <c r="Z2233" i="3"/>
  <c r="AD2233" i="3"/>
  <c r="W2233" i="3"/>
  <c r="AA2233" i="3"/>
  <c r="T2229" i="3"/>
  <c r="X2229" i="3"/>
  <c r="AB2229" i="3"/>
  <c r="U2229" i="3"/>
  <c r="Y2229" i="3"/>
  <c r="AC2229" i="3"/>
  <c r="V2229" i="3"/>
  <c r="Z2229" i="3"/>
  <c r="AD2229" i="3"/>
  <c r="W2229" i="3"/>
  <c r="AA2229" i="3"/>
  <c r="T2225" i="3"/>
  <c r="X2225" i="3"/>
  <c r="AB2225" i="3"/>
  <c r="U2225" i="3"/>
  <c r="Y2225" i="3"/>
  <c r="AC2225" i="3"/>
  <c r="V2225" i="3"/>
  <c r="Z2225" i="3"/>
  <c r="AD2225" i="3"/>
  <c r="W2225" i="3"/>
  <c r="AA2225" i="3"/>
  <c r="T2221" i="3"/>
  <c r="X2221" i="3"/>
  <c r="AB2221" i="3"/>
  <c r="U2221" i="3"/>
  <c r="Y2221" i="3"/>
  <c r="AC2221" i="3"/>
  <c r="V2221" i="3"/>
  <c r="Z2221" i="3"/>
  <c r="AD2221" i="3"/>
  <c r="W2221" i="3"/>
  <c r="AA2221" i="3"/>
  <c r="T2217" i="3"/>
  <c r="X2217" i="3"/>
  <c r="AB2217" i="3"/>
  <c r="U2217" i="3"/>
  <c r="Y2217" i="3"/>
  <c r="AC2217" i="3"/>
  <c r="V2217" i="3"/>
  <c r="Z2217" i="3"/>
  <c r="AD2217" i="3"/>
  <c r="W2217" i="3"/>
  <c r="AA2217" i="3"/>
  <c r="T2213" i="3"/>
  <c r="X2213" i="3"/>
  <c r="AB2213" i="3"/>
  <c r="U2213" i="3"/>
  <c r="Y2213" i="3"/>
  <c r="AC2213" i="3"/>
  <c r="V2213" i="3"/>
  <c r="Z2213" i="3"/>
  <c r="AD2213" i="3"/>
  <c r="W2213" i="3"/>
  <c r="AA2213" i="3"/>
  <c r="T2209" i="3"/>
  <c r="X2209" i="3"/>
  <c r="AB2209" i="3"/>
  <c r="U2209" i="3"/>
  <c r="Y2209" i="3"/>
  <c r="AC2209" i="3"/>
  <c r="V2209" i="3"/>
  <c r="Z2209" i="3"/>
  <c r="AD2209" i="3"/>
  <c r="W2209" i="3"/>
  <c r="AA2209" i="3"/>
  <c r="T2205" i="3"/>
  <c r="X2205" i="3"/>
  <c r="AB2205" i="3"/>
  <c r="U2205" i="3"/>
  <c r="Y2205" i="3"/>
  <c r="AC2205" i="3"/>
  <c r="V2205" i="3"/>
  <c r="Z2205" i="3"/>
  <c r="AD2205" i="3"/>
  <c r="W2205" i="3"/>
  <c r="AA2205" i="3"/>
  <c r="T2201" i="3"/>
  <c r="X2201" i="3"/>
  <c r="AB2201" i="3"/>
  <c r="U2201" i="3"/>
  <c r="Y2201" i="3"/>
  <c r="AC2201" i="3"/>
  <c r="V2201" i="3"/>
  <c r="Z2201" i="3"/>
  <c r="AD2201" i="3"/>
  <c r="W2201" i="3"/>
  <c r="AA2201" i="3"/>
  <c r="T2197" i="3"/>
  <c r="X2197" i="3"/>
  <c r="AB2197" i="3"/>
  <c r="U2197" i="3"/>
  <c r="Y2197" i="3"/>
  <c r="AC2197" i="3"/>
  <c r="V2197" i="3"/>
  <c r="Z2197" i="3"/>
  <c r="AD2197" i="3"/>
  <c r="W2197" i="3"/>
  <c r="AA2197" i="3"/>
  <c r="T2193" i="3"/>
  <c r="X2193" i="3"/>
  <c r="AB2193" i="3"/>
  <c r="U2193" i="3"/>
  <c r="Y2193" i="3"/>
  <c r="AC2193" i="3"/>
  <c r="V2193" i="3"/>
  <c r="Z2193" i="3"/>
  <c r="AD2193" i="3"/>
  <c r="W2193" i="3"/>
  <c r="AA2193" i="3"/>
  <c r="T2189" i="3"/>
  <c r="X2189" i="3"/>
  <c r="AB2189" i="3"/>
  <c r="U2189" i="3"/>
  <c r="Y2189" i="3"/>
  <c r="AC2189" i="3"/>
  <c r="V2189" i="3"/>
  <c r="Z2189" i="3"/>
  <c r="AD2189" i="3"/>
  <c r="W2189" i="3"/>
  <c r="AA2189" i="3"/>
  <c r="T2185" i="3"/>
  <c r="X2185" i="3"/>
  <c r="AB2185" i="3"/>
  <c r="U2185" i="3"/>
  <c r="Y2185" i="3"/>
  <c r="AC2185" i="3"/>
  <c r="V2185" i="3"/>
  <c r="Z2185" i="3"/>
  <c r="AD2185" i="3"/>
  <c r="W2185" i="3"/>
  <c r="AA2185" i="3"/>
  <c r="T2181" i="3"/>
  <c r="X2181" i="3"/>
  <c r="AB2181" i="3"/>
  <c r="U2181" i="3"/>
  <c r="Y2181" i="3"/>
  <c r="AC2181" i="3"/>
  <c r="V2181" i="3"/>
  <c r="Z2181" i="3"/>
  <c r="AD2181" i="3"/>
  <c r="W2181" i="3"/>
  <c r="AA2181" i="3"/>
  <c r="T2177" i="3"/>
  <c r="X2177" i="3"/>
  <c r="AB2177" i="3"/>
  <c r="U2177" i="3"/>
  <c r="Y2177" i="3"/>
  <c r="AC2177" i="3"/>
  <c r="V2177" i="3"/>
  <c r="Z2177" i="3"/>
  <c r="AD2177" i="3"/>
  <c r="W2177" i="3"/>
  <c r="AA2177" i="3"/>
  <c r="T2173" i="3"/>
  <c r="X2173" i="3"/>
  <c r="AB2173" i="3"/>
  <c r="U2173" i="3"/>
  <c r="Y2173" i="3"/>
  <c r="AC2173" i="3"/>
  <c r="V2173" i="3"/>
  <c r="Z2173" i="3"/>
  <c r="AD2173" i="3"/>
  <c r="W2173" i="3"/>
  <c r="AA2173" i="3"/>
  <c r="T2169" i="3"/>
  <c r="X2169" i="3"/>
  <c r="AB2169" i="3"/>
  <c r="U2169" i="3"/>
  <c r="Y2169" i="3"/>
  <c r="AC2169" i="3"/>
  <c r="V2169" i="3"/>
  <c r="Z2169" i="3"/>
  <c r="AD2169" i="3"/>
  <c r="W2169" i="3"/>
  <c r="AA2169" i="3"/>
  <c r="T2165" i="3"/>
  <c r="X2165" i="3"/>
  <c r="AB2165" i="3"/>
  <c r="U2165" i="3"/>
  <c r="Y2165" i="3"/>
  <c r="AC2165" i="3"/>
  <c r="V2165" i="3"/>
  <c r="Z2165" i="3"/>
  <c r="AD2165" i="3"/>
  <c r="W2165" i="3"/>
  <c r="AA2165" i="3"/>
  <c r="T2161" i="3"/>
  <c r="X2161" i="3"/>
  <c r="AB2161" i="3"/>
  <c r="U2161" i="3"/>
  <c r="Y2161" i="3"/>
  <c r="AC2161" i="3"/>
  <c r="V2161" i="3"/>
  <c r="Z2161" i="3"/>
  <c r="AD2161" i="3"/>
  <c r="W2161" i="3"/>
  <c r="AA2161" i="3"/>
  <c r="T2157" i="3"/>
  <c r="X2157" i="3"/>
  <c r="AB2157" i="3"/>
  <c r="U2157" i="3"/>
  <c r="Y2157" i="3"/>
  <c r="AC2157" i="3"/>
  <c r="V2157" i="3"/>
  <c r="Z2157" i="3"/>
  <c r="AD2157" i="3"/>
  <c r="W2157" i="3"/>
  <c r="AA2157" i="3"/>
  <c r="T2153" i="3"/>
  <c r="X2153" i="3"/>
  <c r="AB2153" i="3"/>
  <c r="U2153" i="3"/>
  <c r="Y2153" i="3"/>
  <c r="AC2153" i="3"/>
  <c r="V2153" i="3"/>
  <c r="Z2153" i="3"/>
  <c r="AD2153" i="3"/>
  <c r="W2153" i="3"/>
  <c r="AA2153" i="3"/>
  <c r="U2149" i="3"/>
  <c r="Y2149" i="3"/>
  <c r="AC2149" i="3"/>
  <c r="W2149" i="3"/>
  <c r="AA2149" i="3"/>
  <c r="T2149" i="3"/>
  <c r="AB2149" i="3"/>
  <c r="V2149" i="3"/>
  <c r="AD2149" i="3"/>
  <c r="X2149" i="3"/>
  <c r="Z2149" i="3"/>
  <c r="U2145" i="3"/>
  <c r="Y2145" i="3"/>
  <c r="AC2145" i="3"/>
  <c r="V2145" i="3"/>
  <c r="Z2145" i="3"/>
  <c r="AD2145" i="3"/>
  <c r="W2145" i="3"/>
  <c r="AA2145" i="3"/>
  <c r="T2145" i="3"/>
  <c r="X2145" i="3"/>
  <c r="AB2145" i="3"/>
  <c r="U2141" i="3"/>
  <c r="Y2141" i="3"/>
  <c r="AC2141" i="3"/>
  <c r="V2141" i="3"/>
  <c r="Z2141" i="3"/>
  <c r="AD2141" i="3"/>
  <c r="W2141" i="3"/>
  <c r="AA2141" i="3"/>
  <c r="T2141" i="3"/>
  <c r="X2141" i="3"/>
  <c r="AB2141" i="3"/>
  <c r="U2137" i="3"/>
  <c r="Y2137" i="3"/>
  <c r="AC2137" i="3"/>
  <c r="V2137" i="3"/>
  <c r="Z2137" i="3"/>
  <c r="AD2137" i="3"/>
  <c r="W2137" i="3"/>
  <c r="AA2137" i="3"/>
  <c r="T2137" i="3"/>
  <c r="X2137" i="3"/>
  <c r="AB2137" i="3"/>
  <c r="U2133" i="3"/>
  <c r="Y2133" i="3"/>
  <c r="AC2133" i="3"/>
  <c r="V2133" i="3"/>
  <c r="Z2133" i="3"/>
  <c r="AD2133" i="3"/>
  <c r="W2133" i="3"/>
  <c r="AA2133" i="3"/>
  <c r="T2133" i="3"/>
  <c r="X2133" i="3"/>
  <c r="AB2133" i="3"/>
  <c r="U2129" i="3"/>
  <c r="Y2129" i="3"/>
  <c r="AC2129" i="3"/>
  <c r="V2129" i="3"/>
  <c r="Z2129" i="3"/>
  <c r="AD2129" i="3"/>
  <c r="W2129" i="3"/>
  <c r="AA2129" i="3"/>
  <c r="T2129" i="3"/>
  <c r="X2129" i="3"/>
  <c r="AB2129" i="3"/>
  <c r="U2125" i="3"/>
  <c r="Y2125" i="3"/>
  <c r="AC2125" i="3"/>
  <c r="V2125" i="3"/>
  <c r="Z2125" i="3"/>
  <c r="AD2125" i="3"/>
  <c r="W2125" i="3"/>
  <c r="AA2125" i="3"/>
  <c r="T2125" i="3"/>
  <c r="X2125" i="3"/>
  <c r="AB2125" i="3"/>
  <c r="U2121" i="3"/>
  <c r="Y2121" i="3"/>
  <c r="AC2121" i="3"/>
  <c r="V2121" i="3"/>
  <c r="Z2121" i="3"/>
  <c r="AD2121" i="3"/>
  <c r="W2121" i="3"/>
  <c r="AA2121" i="3"/>
  <c r="T2121" i="3"/>
  <c r="X2121" i="3"/>
  <c r="AB2121" i="3"/>
  <c r="U2117" i="3"/>
  <c r="Y2117" i="3"/>
  <c r="AC2117" i="3"/>
  <c r="V2117" i="3"/>
  <c r="Z2117" i="3"/>
  <c r="AD2117" i="3"/>
  <c r="W2117" i="3"/>
  <c r="AA2117" i="3"/>
  <c r="T2117" i="3"/>
  <c r="X2117" i="3"/>
  <c r="AB2117" i="3"/>
  <c r="U2113" i="3"/>
  <c r="Y2113" i="3"/>
  <c r="AC2113" i="3"/>
  <c r="V2113" i="3"/>
  <c r="Z2113" i="3"/>
  <c r="AD2113" i="3"/>
  <c r="W2113" i="3"/>
  <c r="AA2113" i="3"/>
  <c r="T2113" i="3"/>
  <c r="X2113" i="3"/>
  <c r="AB2113" i="3"/>
  <c r="U2109" i="3"/>
  <c r="Y2109" i="3"/>
  <c r="AC2109" i="3"/>
  <c r="V2109" i="3"/>
  <c r="Z2109" i="3"/>
  <c r="AD2109" i="3"/>
  <c r="W2109" i="3"/>
  <c r="AA2109" i="3"/>
  <c r="T2109" i="3"/>
  <c r="X2109" i="3"/>
  <c r="AB2109" i="3"/>
  <c r="U2105" i="3"/>
  <c r="Y2105" i="3"/>
  <c r="AC2105" i="3"/>
  <c r="V2105" i="3"/>
  <c r="Z2105" i="3"/>
  <c r="AD2105" i="3"/>
  <c r="W2105" i="3"/>
  <c r="AA2105" i="3"/>
  <c r="T2105" i="3"/>
  <c r="X2105" i="3"/>
  <c r="AB2105" i="3"/>
  <c r="U2101" i="3"/>
  <c r="Y2101" i="3"/>
  <c r="AC2101" i="3"/>
  <c r="V2101" i="3"/>
  <c r="Z2101" i="3"/>
  <c r="AD2101" i="3"/>
  <c r="W2101" i="3"/>
  <c r="AA2101" i="3"/>
  <c r="T2101" i="3"/>
  <c r="X2101" i="3"/>
  <c r="AB2101" i="3"/>
  <c r="U2097" i="3"/>
  <c r="Y2097" i="3"/>
  <c r="AC2097" i="3"/>
  <c r="V2097" i="3"/>
  <c r="Z2097" i="3"/>
  <c r="AD2097" i="3"/>
  <c r="W2097" i="3"/>
  <c r="AA2097" i="3"/>
  <c r="T2097" i="3"/>
  <c r="X2097" i="3"/>
  <c r="AB2097" i="3"/>
  <c r="U2093" i="3"/>
  <c r="Y2093" i="3"/>
  <c r="AC2093" i="3"/>
  <c r="V2093" i="3"/>
  <c r="Z2093" i="3"/>
  <c r="AD2093" i="3"/>
  <c r="W2093" i="3"/>
  <c r="AA2093" i="3"/>
  <c r="T2093" i="3"/>
  <c r="X2093" i="3"/>
  <c r="AB2093" i="3"/>
  <c r="U2089" i="3"/>
  <c r="Y2089" i="3"/>
  <c r="AC2089" i="3"/>
  <c r="V2089" i="3"/>
  <c r="Z2089" i="3"/>
  <c r="AD2089" i="3"/>
  <c r="W2089" i="3"/>
  <c r="AA2089" i="3"/>
  <c r="T2089" i="3"/>
  <c r="X2089" i="3"/>
  <c r="AB2089" i="3"/>
  <c r="U2085" i="3"/>
  <c r="Y2085" i="3"/>
  <c r="AC2085" i="3"/>
  <c r="V2085" i="3"/>
  <c r="Z2085" i="3"/>
  <c r="AD2085" i="3"/>
  <c r="W2085" i="3"/>
  <c r="AA2085" i="3"/>
  <c r="T2085" i="3"/>
  <c r="X2085" i="3"/>
  <c r="AB2085" i="3"/>
  <c r="U2081" i="3"/>
  <c r="Y2081" i="3"/>
  <c r="AC2081" i="3"/>
  <c r="V2081" i="3"/>
  <c r="Z2081" i="3"/>
  <c r="AD2081" i="3"/>
  <c r="W2081" i="3"/>
  <c r="AA2081" i="3"/>
  <c r="T2081" i="3"/>
  <c r="X2081" i="3"/>
  <c r="AB2081" i="3"/>
  <c r="U2077" i="3"/>
  <c r="Y2077" i="3"/>
  <c r="AC2077" i="3"/>
  <c r="V2077" i="3"/>
  <c r="Z2077" i="3"/>
  <c r="AD2077" i="3"/>
  <c r="W2077" i="3"/>
  <c r="AA2077" i="3"/>
  <c r="T2077" i="3"/>
  <c r="X2077" i="3"/>
  <c r="AB2077" i="3"/>
  <c r="U2073" i="3"/>
  <c r="Y2073" i="3"/>
  <c r="AC2073" i="3"/>
  <c r="V2073" i="3"/>
  <c r="Z2073" i="3"/>
  <c r="AD2073" i="3"/>
  <c r="W2073" i="3"/>
  <c r="AA2073" i="3"/>
  <c r="T2073" i="3"/>
  <c r="X2073" i="3"/>
  <c r="AB2073" i="3"/>
  <c r="U2069" i="3"/>
  <c r="Y2069" i="3"/>
  <c r="AC2069" i="3"/>
  <c r="V2069" i="3"/>
  <c r="Z2069" i="3"/>
  <c r="AD2069" i="3"/>
  <c r="W2069" i="3"/>
  <c r="AA2069" i="3"/>
  <c r="T2069" i="3"/>
  <c r="X2069" i="3"/>
  <c r="AB2069" i="3"/>
  <c r="U2065" i="3"/>
  <c r="Y2065" i="3"/>
  <c r="AC2065" i="3"/>
  <c r="V2065" i="3"/>
  <c r="Z2065" i="3"/>
  <c r="AD2065" i="3"/>
  <c r="W2065" i="3"/>
  <c r="AA2065" i="3"/>
  <c r="T2065" i="3"/>
  <c r="X2065" i="3"/>
  <c r="AB2065" i="3"/>
  <c r="U2061" i="3"/>
  <c r="Y2061" i="3"/>
  <c r="AC2061" i="3"/>
  <c r="V2061" i="3"/>
  <c r="Z2061" i="3"/>
  <c r="AD2061" i="3"/>
  <c r="W2061" i="3"/>
  <c r="AA2061" i="3"/>
  <c r="T2061" i="3"/>
  <c r="X2061" i="3"/>
  <c r="AB2061" i="3"/>
  <c r="U2057" i="3"/>
  <c r="Y2057" i="3"/>
  <c r="AC2057" i="3"/>
  <c r="V2057" i="3"/>
  <c r="Z2057" i="3"/>
  <c r="AD2057" i="3"/>
  <c r="W2057" i="3"/>
  <c r="AA2057" i="3"/>
  <c r="T2057" i="3"/>
  <c r="X2057" i="3"/>
  <c r="AB2057" i="3"/>
  <c r="U2053" i="3"/>
  <c r="Y2053" i="3"/>
  <c r="AC2053" i="3"/>
  <c r="V2053" i="3"/>
  <c r="Z2053" i="3"/>
  <c r="AD2053" i="3"/>
  <c r="W2053" i="3"/>
  <c r="AA2053" i="3"/>
  <c r="T2053" i="3"/>
  <c r="X2053" i="3"/>
  <c r="AB2053" i="3"/>
  <c r="U2049" i="3"/>
  <c r="Y2049" i="3"/>
  <c r="AC2049" i="3"/>
  <c r="V2049" i="3"/>
  <c r="Z2049" i="3"/>
  <c r="AD2049" i="3"/>
  <c r="W2049" i="3"/>
  <c r="AA2049" i="3"/>
  <c r="T2049" i="3"/>
  <c r="X2049" i="3"/>
  <c r="AB2049" i="3"/>
  <c r="U2045" i="3"/>
  <c r="Y2045" i="3"/>
  <c r="AC2045" i="3"/>
  <c r="V2045" i="3"/>
  <c r="Z2045" i="3"/>
  <c r="AD2045" i="3"/>
  <c r="W2045" i="3"/>
  <c r="AA2045" i="3"/>
  <c r="T2045" i="3"/>
  <c r="X2045" i="3"/>
  <c r="AB2045" i="3"/>
  <c r="U2041" i="3"/>
  <c r="Y2041" i="3"/>
  <c r="AC2041" i="3"/>
  <c r="V2041" i="3"/>
  <c r="Z2041" i="3"/>
  <c r="AD2041" i="3"/>
  <c r="W2041" i="3"/>
  <c r="AA2041" i="3"/>
  <c r="T2041" i="3"/>
  <c r="X2041" i="3"/>
  <c r="AB2041" i="3"/>
  <c r="U2037" i="3"/>
  <c r="Y2037" i="3"/>
  <c r="AC2037" i="3"/>
  <c r="V2037" i="3"/>
  <c r="Z2037" i="3"/>
  <c r="AD2037" i="3"/>
  <c r="W2037" i="3"/>
  <c r="AA2037" i="3"/>
  <c r="T2037" i="3"/>
  <c r="X2037" i="3"/>
  <c r="AB2037" i="3"/>
  <c r="U2033" i="3"/>
  <c r="Y2033" i="3"/>
  <c r="AC2033" i="3"/>
  <c r="V2033" i="3"/>
  <c r="Z2033" i="3"/>
  <c r="AD2033" i="3"/>
  <c r="W2033" i="3"/>
  <c r="AA2033" i="3"/>
  <c r="T2033" i="3"/>
  <c r="X2033" i="3"/>
  <c r="AB2033" i="3"/>
  <c r="U2029" i="3"/>
  <c r="Y2029" i="3"/>
  <c r="AC2029" i="3"/>
  <c r="V2029" i="3"/>
  <c r="Z2029" i="3"/>
  <c r="AD2029" i="3"/>
  <c r="W2029" i="3"/>
  <c r="AA2029" i="3"/>
  <c r="T2029" i="3"/>
  <c r="X2029" i="3"/>
  <c r="AB2029" i="3"/>
  <c r="U2025" i="3"/>
  <c r="Y2025" i="3"/>
  <c r="AC2025" i="3"/>
  <c r="V2025" i="3"/>
  <c r="Z2025" i="3"/>
  <c r="AD2025" i="3"/>
  <c r="W2025" i="3"/>
  <c r="AA2025" i="3"/>
  <c r="T2025" i="3"/>
  <c r="X2025" i="3"/>
  <c r="AB2025" i="3"/>
  <c r="U2021" i="3"/>
  <c r="Y2021" i="3"/>
  <c r="AC2021" i="3"/>
  <c r="V2021" i="3"/>
  <c r="Z2021" i="3"/>
  <c r="AD2021" i="3"/>
  <c r="W2021" i="3"/>
  <c r="AA2021" i="3"/>
  <c r="T2021" i="3"/>
  <c r="X2021" i="3"/>
  <c r="AB2021" i="3"/>
  <c r="U2017" i="3"/>
  <c r="Y2017" i="3"/>
  <c r="AC2017" i="3"/>
  <c r="V2017" i="3"/>
  <c r="Z2017" i="3"/>
  <c r="AD2017" i="3"/>
  <c r="W2017" i="3"/>
  <c r="AA2017" i="3"/>
  <c r="T2017" i="3"/>
  <c r="X2017" i="3"/>
  <c r="AB2017" i="3"/>
  <c r="U2013" i="3"/>
  <c r="Y2013" i="3"/>
  <c r="AC2013" i="3"/>
  <c r="V2013" i="3"/>
  <c r="Z2013" i="3"/>
  <c r="AD2013" i="3"/>
  <c r="W2013" i="3"/>
  <c r="AA2013" i="3"/>
  <c r="T2013" i="3"/>
  <c r="X2013" i="3"/>
  <c r="AB2013" i="3"/>
  <c r="U2009" i="3"/>
  <c r="Y2009" i="3"/>
  <c r="AC2009" i="3"/>
  <c r="V2009" i="3"/>
  <c r="Z2009" i="3"/>
  <c r="AD2009" i="3"/>
  <c r="W2009" i="3"/>
  <c r="AA2009" i="3"/>
  <c r="T2009" i="3"/>
  <c r="X2009" i="3"/>
  <c r="AB2009" i="3"/>
  <c r="U2005" i="3"/>
  <c r="Y2005" i="3"/>
  <c r="AC2005" i="3"/>
  <c r="V2005" i="3"/>
  <c r="Z2005" i="3"/>
  <c r="AD2005" i="3"/>
  <c r="W2005" i="3"/>
  <c r="AA2005" i="3"/>
  <c r="T2005" i="3"/>
  <c r="X2005" i="3"/>
  <c r="AB2005" i="3"/>
  <c r="U2001" i="3"/>
  <c r="Y2001" i="3"/>
  <c r="AC2001" i="3"/>
  <c r="V2001" i="3"/>
  <c r="Z2001" i="3"/>
  <c r="AD2001" i="3"/>
  <c r="W2001" i="3"/>
  <c r="AA2001" i="3"/>
  <c r="T2001" i="3"/>
  <c r="X2001" i="3"/>
  <c r="AB2001" i="3"/>
  <c r="U1997" i="3"/>
  <c r="Y1997" i="3"/>
  <c r="AC1997" i="3"/>
  <c r="V1997" i="3"/>
  <c r="Z1997" i="3"/>
  <c r="AD1997" i="3"/>
  <c r="W1997" i="3"/>
  <c r="AA1997" i="3"/>
  <c r="T1997" i="3"/>
  <c r="X1997" i="3"/>
  <c r="AB1997" i="3"/>
  <c r="U1993" i="3"/>
  <c r="Y1993" i="3"/>
  <c r="AC1993" i="3"/>
  <c r="V1993" i="3"/>
  <c r="Z1993" i="3"/>
  <c r="AD1993" i="3"/>
  <c r="W1993" i="3"/>
  <c r="AA1993" i="3"/>
  <c r="T1993" i="3"/>
  <c r="X1993" i="3"/>
  <c r="AB1993" i="3"/>
  <c r="U1989" i="3"/>
  <c r="Y1989" i="3"/>
  <c r="AC1989" i="3"/>
  <c r="V1989" i="3"/>
  <c r="Z1989" i="3"/>
  <c r="AD1989" i="3"/>
  <c r="W1989" i="3"/>
  <c r="AA1989" i="3"/>
  <c r="T1989" i="3"/>
  <c r="X1989" i="3"/>
  <c r="AB1989" i="3"/>
  <c r="U1985" i="3"/>
  <c r="Y1985" i="3"/>
  <c r="AC1985" i="3"/>
  <c r="V1985" i="3"/>
  <c r="Z1985" i="3"/>
  <c r="AD1985" i="3"/>
  <c r="W1985" i="3"/>
  <c r="AA1985" i="3"/>
  <c r="T1985" i="3"/>
  <c r="X1985" i="3"/>
  <c r="AB1985" i="3"/>
  <c r="U1981" i="3"/>
  <c r="Y1981" i="3"/>
  <c r="AC1981" i="3"/>
  <c r="V1981" i="3"/>
  <c r="Z1981" i="3"/>
  <c r="AD1981" i="3"/>
  <c r="W1981" i="3"/>
  <c r="AA1981" i="3"/>
  <c r="T1981" i="3"/>
  <c r="X1981" i="3"/>
  <c r="AB1981" i="3"/>
  <c r="U1977" i="3"/>
  <c r="Y1977" i="3"/>
  <c r="AC1977" i="3"/>
  <c r="V1977" i="3"/>
  <c r="Z1977" i="3"/>
  <c r="AD1977" i="3"/>
  <c r="W1977" i="3"/>
  <c r="AA1977" i="3"/>
  <c r="T1977" i="3"/>
  <c r="X1977" i="3"/>
  <c r="AB1977" i="3"/>
  <c r="U1973" i="3"/>
  <c r="Y1973" i="3"/>
  <c r="AC1973" i="3"/>
  <c r="V1973" i="3"/>
  <c r="Z1973" i="3"/>
  <c r="AD1973" i="3"/>
  <c r="W1973" i="3"/>
  <c r="AA1973" i="3"/>
  <c r="T1973" i="3"/>
  <c r="X1973" i="3"/>
  <c r="AB1973" i="3"/>
  <c r="U1969" i="3"/>
  <c r="Y1969" i="3"/>
  <c r="AC1969" i="3"/>
  <c r="V1969" i="3"/>
  <c r="Z1969" i="3"/>
  <c r="AD1969" i="3"/>
  <c r="W1969" i="3"/>
  <c r="AA1969" i="3"/>
  <c r="T1969" i="3"/>
  <c r="X1969" i="3"/>
  <c r="AB1969" i="3"/>
  <c r="U1965" i="3"/>
  <c r="Y1965" i="3"/>
  <c r="AC1965" i="3"/>
  <c r="V1965" i="3"/>
  <c r="Z1965" i="3"/>
  <c r="AD1965" i="3"/>
  <c r="W1965" i="3"/>
  <c r="AA1965" i="3"/>
  <c r="T1965" i="3"/>
  <c r="X1965" i="3"/>
  <c r="AB1965" i="3"/>
  <c r="U1961" i="3"/>
  <c r="Y1961" i="3"/>
  <c r="AC1961" i="3"/>
  <c r="V1961" i="3"/>
  <c r="Z1961" i="3"/>
  <c r="AD1961" i="3"/>
  <c r="W1961" i="3"/>
  <c r="AA1961" i="3"/>
  <c r="T1961" i="3"/>
  <c r="X1961" i="3"/>
  <c r="AB1961" i="3"/>
  <c r="U1957" i="3"/>
  <c r="Y1957" i="3"/>
  <c r="AC1957" i="3"/>
  <c r="V1957" i="3"/>
  <c r="Z1957" i="3"/>
  <c r="AD1957" i="3"/>
  <c r="W1957" i="3"/>
  <c r="AA1957" i="3"/>
  <c r="T1957" i="3"/>
  <c r="X1957" i="3"/>
  <c r="AB1957" i="3"/>
  <c r="U1953" i="3"/>
  <c r="Y1953" i="3"/>
  <c r="AC1953" i="3"/>
  <c r="V1953" i="3"/>
  <c r="Z1953" i="3"/>
  <c r="AD1953" i="3"/>
  <c r="W1953" i="3"/>
  <c r="AA1953" i="3"/>
  <c r="T1953" i="3"/>
  <c r="X1953" i="3"/>
  <c r="AB1953" i="3"/>
  <c r="U1949" i="3"/>
  <c r="Y1949" i="3"/>
  <c r="AC1949" i="3"/>
  <c r="V1949" i="3"/>
  <c r="Z1949" i="3"/>
  <c r="AD1949" i="3"/>
  <c r="W1949" i="3"/>
  <c r="AA1949" i="3"/>
  <c r="T1949" i="3"/>
  <c r="X1949" i="3"/>
  <c r="AB1949" i="3"/>
  <c r="U1945" i="3"/>
  <c r="Y1945" i="3"/>
  <c r="AC1945" i="3"/>
  <c r="V1945" i="3"/>
  <c r="Z1945" i="3"/>
  <c r="AD1945" i="3"/>
  <c r="W1945" i="3"/>
  <c r="AA1945" i="3"/>
  <c r="T1945" i="3"/>
  <c r="X1945" i="3"/>
  <c r="AB1945" i="3"/>
  <c r="U1941" i="3"/>
  <c r="Y1941" i="3"/>
  <c r="AC1941" i="3"/>
  <c r="V1941" i="3"/>
  <c r="Z1941" i="3"/>
  <c r="AD1941" i="3"/>
  <c r="W1941" i="3"/>
  <c r="AA1941" i="3"/>
  <c r="T1941" i="3"/>
  <c r="X1941" i="3"/>
  <c r="AB1941" i="3"/>
  <c r="U1937" i="3"/>
  <c r="Y1937" i="3"/>
  <c r="AC1937" i="3"/>
  <c r="V1937" i="3"/>
  <c r="Z1937" i="3"/>
  <c r="AD1937" i="3"/>
  <c r="W1937" i="3"/>
  <c r="AA1937" i="3"/>
  <c r="T1937" i="3"/>
  <c r="X1937" i="3"/>
  <c r="AB1937" i="3"/>
  <c r="W1933" i="3"/>
  <c r="AA1933" i="3"/>
  <c r="T1933" i="3"/>
  <c r="X1933" i="3"/>
  <c r="AB1933" i="3"/>
  <c r="U1933" i="3"/>
  <c r="AC1933" i="3"/>
  <c r="V1933" i="3"/>
  <c r="AD1933" i="3"/>
  <c r="Y1933" i="3"/>
  <c r="Z1933" i="3"/>
  <c r="W1929" i="3"/>
  <c r="AA1929" i="3"/>
  <c r="T1929" i="3"/>
  <c r="X1929" i="3"/>
  <c r="AB1929" i="3"/>
  <c r="Y1929" i="3"/>
  <c r="Z1929" i="3"/>
  <c r="U1929" i="3"/>
  <c r="AC1929" i="3"/>
  <c r="V1929" i="3"/>
  <c r="AD1929" i="3"/>
  <c r="W1925" i="3"/>
  <c r="AA1925" i="3"/>
  <c r="T1925" i="3"/>
  <c r="X1925" i="3"/>
  <c r="AB1925" i="3"/>
  <c r="U1925" i="3"/>
  <c r="AC1925" i="3"/>
  <c r="V1925" i="3"/>
  <c r="AD1925" i="3"/>
  <c r="Y1925" i="3"/>
  <c r="Z1925" i="3"/>
  <c r="W1921" i="3"/>
  <c r="AA1921" i="3"/>
  <c r="T1921" i="3"/>
  <c r="X1921" i="3"/>
  <c r="AB1921" i="3"/>
  <c r="Y1921" i="3"/>
  <c r="Z1921" i="3"/>
  <c r="U1921" i="3"/>
  <c r="AC1921" i="3"/>
  <c r="V1921" i="3"/>
  <c r="AD1921" i="3"/>
  <c r="W1917" i="3"/>
  <c r="AA1917" i="3"/>
  <c r="T1917" i="3"/>
  <c r="X1917" i="3"/>
  <c r="AB1917" i="3"/>
  <c r="U1917" i="3"/>
  <c r="AC1917" i="3"/>
  <c r="V1917" i="3"/>
  <c r="AD1917" i="3"/>
  <c r="Y1917" i="3"/>
  <c r="Z1917" i="3"/>
  <c r="W1913" i="3"/>
  <c r="AA1913" i="3"/>
  <c r="T1913" i="3"/>
  <c r="X1913" i="3"/>
  <c r="AB1913" i="3"/>
  <c r="Y1913" i="3"/>
  <c r="Z1913" i="3"/>
  <c r="U1913" i="3"/>
  <c r="AC1913" i="3"/>
  <c r="V1913" i="3"/>
  <c r="AD1913" i="3"/>
  <c r="W1909" i="3"/>
  <c r="AA1909" i="3"/>
  <c r="T1909" i="3"/>
  <c r="X1909" i="3"/>
  <c r="AB1909" i="3"/>
  <c r="U1909" i="3"/>
  <c r="AC1909" i="3"/>
  <c r="V1909" i="3"/>
  <c r="AD1909" i="3"/>
  <c r="Y1909" i="3"/>
  <c r="Z1909" i="3"/>
  <c r="W1905" i="3"/>
  <c r="AA1905" i="3"/>
  <c r="T1905" i="3"/>
  <c r="X1905" i="3"/>
  <c r="AB1905" i="3"/>
  <c r="Y1905" i="3"/>
  <c r="Z1905" i="3"/>
  <c r="U1905" i="3"/>
  <c r="AC1905" i="3"/>
  <c r="V1905" i="3"/>
  <c r="AD1905" i="3"/>
  <c r="W1901" i="3"/>
  <c r="AA1901" i="3"/>
  <c r="T1901" i="3"/>
  <c r="X1901" i="3"/>
  <c r="AB1901" i="3"/>
  <c r="U1901" i="3"/>
  <c r="AC1901" i="3"/>
  <c r="V1901" i="3"/>
  <c r="AD1901" i="3"/>
  <c r="Y1901" i="3"/>
  <c r="Z1901" i="3"/>
  <c r="W1897" i="3"/>
  <c r="AA1897" i="3"/>
  <c r="T1897" i="3"/>
  <c r="X1897" i="3"/>
  <c r="AB1897" i="3"/>
  <c r="Y1897" i="3"/>
  <c r="Z1897" i="3"/>
  <c r="U1897" i="3"/>
  <c r="AC1897" i="3"/>
  <c r="V1897" i="3"/>
  <c r="AD1897" i="3"/>
  <c r="W1893" i="3"/>
  <c r="AA1893" i="3"/>
  <c r="T1893" i="3"/>
  <c r="X1893" i="3"/>
  <c r="AB1893" i="3"/>
  <c r="U1893" i="3"/>
  <c r="AC1893" i="3"/>
  <c r="V1893" i="3"/>
  <c r="AD1893" i="3"/>
  <c r="Y1893" i="3"/>
  <c r="Z1893" i="3"/>
  <c r="W1889" i="3"/>
  <c r="AA1889" i="3"/>
  <c r="T1889" i="3"/>
  <c r="X1889" i="3"/>
  <c r="AB1889" i="3"/>
  <c r="Y1889" i="3"/>
  <c r="Z1889" i="3"/>
  <c r="U1889" i="3"/>
  <c r="AC1889" i="3"/>
  <c r="V1889" i="3"/>
  <c r="AD1889" i="3"/>
  <c r="W1885" i="3"/>
  <c r="AA1885" i="3"/>
  <c r="T1885" i="3"/>
  <c r="X1885" i="3"/>
  <c r="AB1885" i="3"/>
  <c r="U1885" i="3"/>
  <c r="AC1885" i="3"/>
  <c r="V1885" i="3"/>
  <c r="AD1885" i="3"/>
  <c r="Y1885" i="3"/>
  <c r="Z1885" i="3"/>
  <c r="W1881" i="3"/>
  <c r="AA1881" i="3"/>
  <c r="T1881" i="3"/>
  <c r="X1881" i="3"/>
  <c r="AB1881" i="3"/>
  <c r="Y1881" i="3"/>
  <c r="Z1881" i="3"/>
  <c r="U1881" i="3"/>
  <c r="AC1881" i="3"/>
  <c r="V1881" i="3"/>
  <c r="AD1881" i="3"/>
  <c r="W1877" i="3"/>
  <c r="AA1877" i="3"/>
  <c r="T1877" i="3"/>
  <c r="X1877" i="3"/>
  <c r="AB1877" i="3"/>
  <c r="V1877" i="3"/>
  <c r="AD1877" i="3"/>
  <c r="Z1877" i="3"/>
  <c r="Y1877" i="3"/>
  <c r="AC1877" i="3"/>
  <c r="U1877" i="3"/>
  <c r="W1873" i="3"/>
  <c r="AA1873" i="3"/>
  <c r="T1873" i="3"/>
  <c r="X1873" i="3"/>
  <c r="AB1873" i="3"/>
  <c r="Z1873" i="3"/>
  <c r="V1873" i="3"/>
  <c r="AD1873" i="3"/>
  <c r="U1873" i="3"/>
  <c r="Y1873" i="3"/>
  <c r="AC1873" i="3"/>
  <c r="W1869" i="3"/>
  <c r="AA1869" i="3"/>
  <c r="T1869" i="3"/>
  <c r="X1869" i="3"/>
  <c r="AB1869" i="3"/>
  <c r="V1869" i="3"/>
  <c r="AD1869" i="3"/>
  <c r="Z1869" i="3"/>
  <c r="U1869" i="3"/>
  <c r="Y1869" i="3"/>
  <c r="AC1869" i="3"/>
  <c r="W1865" i="3"/>
  <c r="AA1865" i="3"/>
  <c r="T1865" i="3"/>
  <c r="X1865" i="3"/>
  <c r="AB1865" i="3"/>
  <c r="Z1865" i="3"/>
  <c r="V1865" i="3"/>
  <c r="AD1865" i="3"/>
  <c r="AC1865" i="3"/>
  <c r="U1865" i="3"/>
  <c r="Y1865" i="3"/>
  <c r="W1861" i="3"/>
  <c r="AA1861" i="3"/>
  <c r="T1861" i="3"/>
  <c r="X1861" i="3"/>
  <c r="AB1861" i="3"/>
  <c r="V1861" i="3"/>
  <c r="AD1861" i="3"/>
  <c r="Z1861" i="3"/>
  <c r="Y1861" i="3"/>
  <c r="AC1861" i="3"/>
  <c r="U1861" i="3"/>
  <c r="W1857" i="3"/>
  <c r="AA1857" i="3"/>
  <c r="T1857" i="3"/>
  <c r="X1857" i="3"/>
  <c r="AB1857" i="3"/>
  <c r="Z1857" i="3"/>
  <c r="U1857" i="3"/>
  <c r="V1857" i="3"/>
  <c r="AD1857" i="3"/>
  <c r="Y1857" i="3"/>
  <c r="AC1857" i="3"/>
  <c r="W1853" i="3"/>
  <c r="AA1853" i="3"/>
  <c r="T1853" i="3"/>
  <c r="X1853" i="3"/>
  <c r="AB1853" i="3"/>
  <c r="V1853" i="3"/>
  <c r="AD1853" i="3"/>
  <c r="Y1853" i="3"/>
  <c r="Z1853" i="3"/>
  <c r="AC1853" i="3"/>
  <c r="U1853" i="3"/>
  <c r="W1849" i="3"/>
  <c r="AA1849" i="3"/>
  <c r="T1849" i="3"/>
  <c r="X1849" i="3"/>
  <c r="AB1849" i="3"/>
  <c r="Z1849" i="3"/>
  <c r="U1849" i="3"/>
  <c r="AC1849" i="3"/>
  <c r="V1849" i="3"/>
  <c r="AD1849" i="3"/>
  <c r="Y1849" i="3"/>
  <c r="W1845" i="3"/>
  <c r="AA1845" i="3"/>
  <c r="T1845" i="3"/>
  <c r="X1845" i="3"/>
  <c r="AB1845" i="3"/>
  <c r="V1845" i="3"/>
  <c r="AD1845" i="3"/>
  <c r="Y1845" i="3"/>
  <c r="Z1845" i="3"/>
  <c r="U1845" i="3"/>
  <c r="AC1845" i="3"/>
  <c r="W1841" i="3"/>
  <c r="AA1841" i="3"/>
  <c r="T1841" i="3"/>
  <c r="X1841" i="3"/>
  <c r="AB1841" i="3"/>
  <c r="Z1841" i="3"/>
  <c r="U1841" i="3"/>
  <c r="AC1841" i="3"/>
  <c r="V1841" i="3"/>
  <c r="AD1841" i="3"/>
  <c r="Y1841" i="3"/>
  <c r="W1837" i="3"/>
  <c r="AA1837" i="3"/>
  <c r="T1837" i="3"/>
  <c r="X1837" i="3"/>
  <c r="AB1837" i="3"/>
  <c r="V1837" i="3"/>
  <c r="AD1837" i="3"/>
  <c r="Y1837" i="3"/>
  <c r="Z1837" i="3"/>
  <c r="U1837" i="3"/>
  <c r="AC1837" i="3"/>
  <c r="W1833" i="3"/>
  <c r="AA1833" i="3"/>
  <c r="T1833" i="3"/>
  <c r="X1833" i="3"/>
  <c r="AB1833" i="3"/>
  <c r="Z1833" i="3"/>
  <c r="U1833" i="3"/>
  <c r="AC1833" i="3"/>
  <c r="V1833" i="3"/>
  <c r="AD1833" i="3"/>
  <c r="Y1833" i="3"/>
  <c r="W1829" i="3"/>
  <c r="AA1829" i="3"/>
  <c r="T1829" i="3"/>
  <c r="X1829" i="3"/>
  <c r="AB1829" i="3"/>
  <c r="V1829" i="3"/>
  <c r="AD1829" i="3"/>
  <c r="Y1829" i="3"/>
  <c r="Z1829" i="3"/>
  <c r="U1829" i="3"/>
  <c r="AC1829" i="3"/>
  <c r="W1825" i="3"/>
  <c r="AA1825" i="3"/>
  <c r="T1825" i="3"/>
  <c r="X1825" i="3"/>
  <c r="AB1825" i="3"/>
  <c r="Z1825" i="3"/>
  <c r="U1825" i="3"/>
  <c r="AC1825" i="3"/>
  <c r="V1825" i="3"/>
  <c r="AD1825" i="3"/>
  <c r="Y1825" i="3"/>
  <c r="W1821" i="3"/>
  <c r="AA1821" i="3"/>
  <c r="T1821" i="3"/>
  <c r="X1821" i="3"/>
  <c r="AB1821" i="3"/>
  <c r="V1821" i="3"/>
  <c r="AD1821" i="3"/>
  <c r="Y1821" i="3"/>
  <c r="Z1821" i="3"/>
  <c r="U1821" i="3"/>
  <c r="AC1821" i="3"/>
  <c r="W1817" i="3"/>
  <c r="AA1817" i="3"/>
  <c r="T1817" i="3"/>
  <c r="X1817" i="3"/>
  <c r="AB1817" i="3"/>
  <c r="Z1817" i="3"/>
  <c r="U1817" i="3"/>
  <c r="AC1817" i="3"/>
  <c r="V1817" i="3"/>
  <c r="AD1817" i="3"/>
  <c r="Y1817" i="3"/>
  <c r="W1813" i="3"/>
  <c r="AA1813" i="3"/>
  <c r="T1813" i="3"/>
  <c r="X1813" i="3"/>
  <c r="AB1813" i="3"/>
  <c r="V1813" i="3"/>
  <c r="AD1813" i="3"/>
  <c r="Y1813" i="3"/>
  <c r="Z1813" i="3"/>
  <c r="U1813" i="3"/>
  <c r="AC1813" i="3"/>
  <c r="W1809" i="3"/>
  <c r="AA1809" i="3"/>
  <c r="T1809" i="3"/>
  <c r="X1809" i="3"/>
  <c r="AB1809" i="3"/>
  <c r="Z1809" i="3"/>
  <c r="U1809" i="3"/>
  <c r="AC1809" i="3"/>
  <c r="V1809" i="3"/>
  <c r="AD1809" i="3"/>
  <c r="Y1809" i="3"/>
  <c r="W1805" i="3"/>
  <c r="AA1805" i="3"/>
  <c r="T1805" i="3"/>
  <c r="X1805" i="3"/>
  <c r="AB1805" i="3"/>
  <c r="V1805" i="3"/>
  <c r="AD1805" i="3"/>
  <c r="Y1805" i="3"/>
  <c r="Z1805" i="3"/>
  <c r="U1805" i="3"/>
  <c r="AC1805" i="3"/>
  <c r="W1801" i="3"/>
  <c r="AA1801" i="3"/>
  <c r="T1801" i="3"/>
  <c r="X1801" i="3"/>
  <c r="AB1801" i="3"/>
  <c r="Z1801" i="3"/>
  <c r="U1801" i="3"/>
  <c r="AC1801" i="3"/>
  <c r="V1801" i="3"/>
  <c r="AD1801" i="3"/>
  <c r="Y1801" i="3"/>
  <c r="W1797" i="3"/>
  <c r="AA1797" i="3"/>
  <c r="T1797" i="3"/>
  <c r="X1797" i="3"/>
  <c r="AB1797" i="3"/>
  <c r="V1797" i="3"/>
  <c r="AD1797" i="3"/>
  <c r="Y1797" i="3"/>
  <c r="Z1797" i="3"/>
  <c r="U1797" i="3"/>
  <c r="AC1797" i="3"/>
  <c r="W1793" i="3"/>
  <c r="AA1793" i="3"/>
  <c r="T1793" i="3"/>
  <c r="X1793" i="3"/>
  <c r="AB1793" i="3"/>
  <c r="Z1793" i="3"/>
  <c r="U1793" i="3"/>
  <c r="AC1793" i="3"/>
  <c r="V1793" i="3"/>
  <c r="AD1793" i="3"/>
  <c r="Y1793" i="3"/>
  <c r="W1789" i="3"/>
  <c r="AA1789" i="3"/>
  <c r="T1789" i="3"/>
  <c r="X1789" i="3"/>
  <c r="AB1789" i="3"/>
  <c r="V1789" i="3"/>
  <c r="AD1789" i="3"/>
  <c r="Y1789" i="3"/>
  <c r="Z1789" i="3"/>
  <c r="U1789" i="3"/>
  <c r="AC1789" i="3"/>
  <c r="W1785" i="3"/>
  <c r="AA1785" i="3"/>
  <c r="T1785" i="3"/>
  <c r="X1785" i="3"/>
  <c r="AB1785" i="3"/>
  <c r="Z1785" i="3"/>
  <c r="U1785" i="3"/>
  <c r="AC1785" i="3"/>
  <c r="V1785" i="3"/>
  <c r="AD1785" i="3"/>
  <c r="Y1785" i="3"/>
  <c r="W1781" i="3"/>
  <c r="AA1781" i="3"/>
  <c r="T1781" i="3"/>
  <c r="X1781" i="3"/>
  <c r="AB1781" i="3"/>
  <c r="V1781" i="3"/>
  <c r="AD1781" i="3"/>
  <c r="Y1781" i="3"/>
  <c r="Z1781" i="3"/>
  <c r="U1781" i="3"/>
  <c r="AC1781" i="3"/>
  <c r="W1777" i="3"/>
  <c r="AA1777" i="3"/>
  <c r="T1777" i="3"/>
  <c r="X1777" i="3"/>
  <c r="AB1777" i="3"/>
  <c r="Z1777" i="3"/>
  <c r="U1777" i="3"/>
  <c r="AC1777" i="3"/>
  <c r="V1777" i="3"/>
  <c r="AD1777" i="3"/>
  <c r="Y1777" i="3"/>
  <c r="W1773" i="3"/>
  <c r="AA1773" i="3"/>
  <c r="T1773" i="3"/>
  <c r="X1773" i="3"/>
  <c r="AB1773" i="3"/>
  <c r="V1773" i="3"/>
  <c r="AD1773" i="3"/>
  <c r="Y1773" i="3"/>
  <c r="Z1773" i="3"/>
  <c r="U1773" i="3"/>
  <c r="AC1773" i="3"/>
  <c r="W1769" i="3"/>
  <c r="AA1769" i="3"/>
  <c r="T1769" i="3"/>
  <c r="X1769" i="3"/>
  <c r="AB1769" i="3"/>
  <c r="Z1769" i="3"/>
  <c r="U1769" i="3"/>
  <c r="AC1769" i="3"/>
  <c r="V1769" i="3"/>
  <c r="AD1769" i="3"/>
  <c r="Y1769" i="3"/>
  <c r="W1765" i="3"/>
  <c r="AA1765" i="3"/>
  <c r="T1765" i="3"/>
  <c r="X1765" i="3"/>
  <c r="AB1765" i="3"/>
  <c r="V1765" i="3"/>
  <c r="AD1765" i="3"/>
  <c r="Y1765" i="3"/>
  <c r="Z1765" i="3"/>
  <c r="U1765" i="3"/>
  <c r="AC1765" i="3"/>
  <c r="W1761" i="3"/>
  <c r="AA1761" i="3"/>
  <c r="T1761" i="3"/>
  <c r="X1761" i="3"/>
  <c r="AB1761" i="3"/>
  <c r="Z1761" i="3"/>
  <c r="U1761" i="3"/>
  <c r="AC1761" i="3"/>
  <c r="V1761" i="3"/>
  <c r="AD1761" i="3"/>
  <c r="Y1761" i="3"/>
  <c r="W1757" i="3"/>
  <c r="AA1757" i="3"/>
  <c r="T1757" i="3"/>
  <c r="X1757" i="3"/>
  <c r="AB1757" i="3"/>
  <c r="V1757" i="3"/>
  <c r="AD1757" i="3"/>
  <c r="Y1757" i="3"/>
  <c r="Z1757" i="3"/>
  <c r="U1757" i="3"/>
  <c r="AC1757" i="3"/>
  <c r="W1753" i="3"/>
  <c r="AA1753" i="3"/>
  <c r="T1753" i="3"/>
  <c r="X1753" i="3"/>
  <c r="AB1753" i="3"/>
  <c r="Z1753" i="3"/>
  <c r="U1753" i="3"/>
  <c r="AC1753" i="3"/>
  <c r="V1753" i="3"/>
  <c r="AD1753" i="3"/>
  <c r="Y1753" i="3"/>
  <c r="W1749" i="3"/>
  <c r="AA1749" i="3"/>
  <c r="T1749" i="3"/>
  <c r="X1749" i="3"/>
  <c r="AB1749" i="3"/>
  <c r="V1749" i="3"/>
  <c r="AD1749" i="3"/>
  <c r="Y1749" i="3"/>
  <c r="Z1749" i="3"/>
  <c r="U1749" i="3"/>
  <c r="AC1749" i="3"/>
  <c r="W1745" i="3"/>
  <c r="AA1745" i="3"/>
  <c r="T1745" i="3"/>
  <c r="X1745" i="3"/>
  <c r="AB1745" i="3"/>
  <c r="Z1745" i="3"/>
  <c r="U1745" i="3"/>
  <c r="AC1745" i="3"/>
  <c r="V1745" i="3"/>
  <c r="AD1745" i="3"/>
  <c r="Y1745" i="3"/>
  <c r="W1741" i="3"/>
  <c r="AA1741" i="3"/>
  <c r="T1741" i="3"/>
  <c r="X1741" i="3"/>
  <c r="AB1741" i="3"/>
  <c r="V1741" i="3"/>
  <c r="AD1741" i="3"/>
  <c r="Y1741" i="3"/>
  <c r="Z1741" i="3"/>
  <c r="U1741" i="3"/>
  <c r="AC1741" i="3"/>
  <c r="V1737" i="3"/>
  <c r="Z1737" i="3"/>
  <c r="AD1737" i="3"/>
  <c r="W1737" i="3"/>
  <c r="AA1737" i="3"/>
  <c r="T1737" i="3"/>
  <c r="X1737" i="3"/>
  <c r="AB1737" i="3"/>
  <c r="U1737" i="3"/>
  <c r="Y1737" i="3"/>
  <c r="AC1737" i="3"/>
  <c r="V1733" i="3"/>
  <c r="Z1733" i="3"/>
  <c r="AD1733" i="3"/>
  <c r="W1733" i="3"/>
  <c r="AA1733" i="3"/>
  <c r="T1733" i="3"/>
  <c r="X1733" i="3"/>
  <c r="AB1733" i="3"/>
  <c r="U1733" i="3"/>
  <c r="Y1733" i="3"/>
  <c r="AC1733" i="3"/>
  <c r="V1729" i="3"/>
  <c r="Z1729" i="3"/>
  <c r="AD1729" i="3"/>
  <c r="W1729" i="3"/>
  <c r="AA1729" i="3"/>
  <c r="T1729" i="3"/>
  <c r="X1729" i="3"/>
  <c r="AB1729" i="3"/>
  <c r="AC1729" i="3"/>
  <c r="U1729" i="3"/>
  <c r="Y1729" i="3"/>
  <c r="V1725" i="3"/>
  <c r="Z1725" i="3"/>
  <c r="AD1725" i="3"/>
  <c r="W1725" i="3"/>
  <c r="AA1725" i="3"/>
  <c r="T1725" i="3"/>
  <c r="X1725" i="3"/>
  <c r="AB1725" i="3"/>
  <c r="Y1725" i="3"/>
  <c r="AC1725" i="3"/>
  <c r="U1725" i="3"/>
  <c r="V1721" i="3"/>
  <c r="Z1721" i="3"/>
  <c r="AD1721" i="3"/>
  <c r="W1721" i="3"/>
  <c r="AA1721" i="3"/>
  <c r="T1721" i="3"/>
  <c r="X1721" i="3"/>
  <c r="AB1721" i="3"/>
  <c r="U1721" i="3"/>
  <c r="Y1721" i="3"/>
  <c r="AC1721" i="3"/>
  <c r="V1717" i="3"/>
  <c r="Z1717" i="3"/>
  <c r="AD1717" i="3"/>
  <c r="W1717" i="3"/>
  <c r="AA1717" i="3"/>
  <c r="T1717" i="3"/>
  <c r="X1717" i="3"/>
  <c r="AB1717" i="3"/>
  <c r="U1717" i="3"/>
  <c r="Y1717" i="3"/>
  <c r="AC1717" i="3"/>
  <c r="V1713" i="3"/>
  <c r="Z1713" i="3"/>
  <c r="AD1713" i="3"/>
  <c r="W1713" i="3"/>
  <c r="AA1713" i="3"/>
  <c r="T1713" i="3"/>
  <c r="X1713" i="3"/>
  <c r="AB1713" i="3"/>
  <c r="AC1713" i="3"/>
  <c r="U1713" i="3"/>
  <c r="Y1713" i="3"/>
  <c r="V1709" i="3"/>
  <c r="Z1709" i="3"/>
  <c r="AD1709" i="3"/>
  <c r="W1709" i="3"/>
  <c r="AA1709" i="3"/>
  <c r="T1709" i="3"/>
  <c r="X1709" i="3"/>
  <c r="AB1709" i="3"/>
  <c r="Y1709" i="3"/>
  <c r="AC1709" i="3"/>
  <c r="U1709" i="3"/>
  <c r="V1705" i="3"/>
  <c r="Z1705" i="3"/>
  <c r="AD1705" i="3"/>
  <c r="W1705" i="3"/>
  <c r="AA1705" i="3"/>
  <c r="T1705" i="3"/>
  <c r="X1705" i="3"/>
  <c r="AB1705" i="3"/>
  <c r="U1705" i="3"/>
  <c r="Y1705" i="3"/>
  <c r="AC1705" i="3"/>
  <c r="V1701" i="3"/>
  <c r="Z1701" i="3"/>
  <c r="AD1701" i="3"/>
  <c r="W1701" i="3"/>
  <c r="AA1701" i="3"/>
  <c r="T1701" i="3"/>
  <c r="X1701" i="3"/>
  <c r="AB1701" i="3"/>
  <c r="U1701" i="3"/>
  <c r="Y1701" i="3"/>
  <c r="AC1701" i="3"/>
  <c r="V1697" i="3"/>
  <c r="Z1697" i="3"/>
  <c r="AD1697" i="3"/>
  <c r="W1697" i="3"/>
  <c r="AA1697" i="3"/>
  <c r="T1697" i="3"/>
  <c r="X1697" i="3"/>
  <c r="AB1697" i="3"/>
  <c r="AC1697" i="3"/>
  <c r="U1697" i="3"/>
  <c r="Y1697" i="3"/>
  <c r="V1693" i="3"/>
  <c r="Z1693" i="3"/>
  <c r="AD1693" i="3"/>
  <c r="W1693" i="3"/>
  <c r="AA1693" i="3"/>
  <c r="T1693" i="3"/>
  <c r="X1693" i="3"/>
  <c r="AB1693" i="3"/>
  <c r="Y1693" i="3"/>
  <c r="AC1693" i="3"/>
  <c r="U1693" i="3"/>
  <c r="V1689" i="3"/>
  <c r="Z1689" i="3"/>
  <c r="AD1689" i="3"/>
  <c r="W1689" i="3"/>
  <c r="AA1689" i="3"/>
  <c r="T1689" i="3"/>
  <c r="X1689" i="3"/>
  <c r="AB1689" i="3"/>
  <c r="U1689" i="3"/>
  <c r="Y1689" i="3"/>
  <c r="AC1689" i="3"/>
  <c r="V1685" i="3"/>
  <c r="Z1685" i="3"/>
  <c r="AD1685" i="3"/>
  <c r="W1685" i="3"/>
  <c r="AA1685" i="3"/>
  <c r="T1685" i="3"/>
  <c r="X1685" i="3"/>
  <c r="AB1685" i="3"/>
  <c r="U1685" i="3"/>
  <c r="Y1685" i="3"/>
  <c r="AC1685" i="3"/>
  <c r="V1681" i="3"/>
  <c r="Z1681" i="3"/>
  <c r="AD1681" i="3"/>
  <c r="W1681" i="3"/>
  <c r="AA1681" i="3"/>
  <c r="T1681" i="3"/>
  <c r="X1681" i="3"/>
  <c r="AB1681" i="3"/>
  <c r="AC1681" i="3"/>
  <c r="U1681" i="3"/>
  <c r="Y1681" i="3"/>
  <c r="V1677" i="3"/>
  <c r="Z1677" i="3"/>
  <c r="AD1677" i="3"/>
  <c r="W1677" i="3"/>
  <c r="AA1677" i="3"/>
  <c r="T1677" i="3"/>
  <c r="X1677" i="3"/>
  <c r="AB1677" i="3"/>
  <c r="Y1677" i="3"/>
  <c r="AC1677" i="3"/>
  <c r="U1677" i="3"/>
  <c r="V1673" i="3"/>
  <c r="Z1673" i="3"/>
  <c r="AD1673" i="3"/>
  <c r="W1673" i="3"/>
  <c r="AA1673" i="3"/>
  <c r="T1673" i="3"/>
  <c r="X1673" i="3"/>
  <c r="AB1673" i="3"/>
  <c r="U1673" i="3"/>
  <c r="Y1673" i="3"/>
  <c r="AC1673" i="3"/>
  <c r="V1669" i="3"/>
  <c r="Z1669" i="3"/>
  <c r="AD1669" i="3"/>
  <c r="W1669" i="3"/>
  <c r="AA1669" i="3"/>
  <c r="T1669" i="3"/>
  <c r="X1669" i="3"/>
  <c r="AB1669" i="3"/>
  <c r="U1669" i="3"/>
  <c r="Y1669" i="3"/>
  <c r="AC1669" i="3"/>
  <c r="V1665" i="3"/>
  <c r="Z1665" i="3"/>
  <c r="AD1665" i="3"/>
  <c r="W1665" i="3"/>
  <c r="AA1665" i="3"/>
  <c r="T1665" i="3"/>
  <c r="X1665" i="3"/>
  <c r="AB1665" i="3"/>
  <c r="AC1665" i="3"/>
  <c r="U1665" i="3"/>
  <c r="Y1665" i="3"/>
  <c r="V1661" i="3"/>
  <c r="Z1661" i="3"/>
  <c r="AD1661" i="3"/>
  <c r="W1661" i="3"/>
  <c r="AA1661" i="3"/>
  <c r="T1661" i="3"/>
  <c r="X1661" i="3"/>
  <c r="AB1661" i="3"/>
  <c r="Y1661" i="3"/>
  <c r="AC1661" i="3"/>
  <c r="U1661" i="3"/>
  <c r="V1657" i="3"/>
  <c r="Z1657" i="3"/>
  <c r="AD1657" i="3"/>
  <c r="W1657" i="3"/>
  <c r="AA1657" i="3"/>
  <c r="T1657" i="3"/>
  <c r="X1657" i="3"/>
  <c r="AB1657" i="3"/>
  <c r="U1657" i="3"/>
  <c r="Y1657" i="3"/>
  <c r="AC1657" i="3"/>
  <c r="V1653" i="3"/>
  <c r="Z1653" i="3"/>
  <c r="AD1653" i="3"/>
  <c r="W1653" i="3"/>
  <c r="AA1653" i="3"/>
  <c r="T1653" i="3"/>
  <c r="X1653" i="3"/>
  <c r="AB1653" i="3"/>
  <c r="U1653" i="3"/>
  <c r="Y1653" i="3"/>
  <c r="AC1653" i="3"/>
  <c r="V1649" i="3"/>
  <c r="Z1649" i="3"/>
  <c r="AD1649" i="3"/>
  <c r="W1649" i="3"/>
  <c r="AA1649" i="3"/>
  <c r="T1649" i="3"/>
  <c r="X1649" i="3"/>
  <c r="AB1649" i="3"/>
  <c r="AC1649" i="3"/>
  <c r="U1649" i="3"/>
  <c r="Y1649" i="3"/>
  <c r="V1645" i="3"/>
  <c r="Z1645" i="3"/>
  <c r="AD1645" i="3"/>
  <c r="W1645" i="3"/>
  <c r="AA1645" i="3"/>
  <c r="T1645" i="3"/>
  <c r="X1645" i="3"/>
  <c r="AB1645" i="3"/>
  <c r="Y1645" i="3"/>
  <c r="AC1645" i="3"/>
  <c r="U1645" i="3"/>
  <c r="V1641" i="3"/>
  <c r="Z1641" i="3"/>
  <c r="AD1641" i="3"/>
  <c r="W1641" i="3"/>
  <c r="AA1641" i="3"/>
  <c r="T1641" i="3"/>
  <c r="X1641" i="3"/>
  <c r="AB1641" i="3"/>
  <c r="U1641" i="3"/>
  <c r="Y1641" i="3"/>
  <c r="AC1641" i="3"/>
  <c r="V1637" i="3"/>
  <c r="Z1637" i="3"/>
  <c r="AD1637" i="3"/>
  <c r="W1637" i="3"/>
  <c r="AA1637" i="3"/>
  <c r="T1637" i="3"/>
  <c r="X1637" i="3"/>
  <c r="AB1637" i="3"/>
  <c r="U1637" i="3"/>
  <c r="Y1637" i="3"/>
  <c r="AC1637" i="3"/>
  <c r="V1633" i="3"/>
  <c r="Z1633" i="3"/>
  <c r="AD1633" i="3"/>
  <c r="W1633" i="3"/>
  <c r="AA1633" i="3"/>
  <c r="T1633" i="3"/>
  <c r="X1633" i="3"/>
  <c r="AB1633" i="3"/>
  <c r="AC1633" i="3"/>
  <c r="U1633" i="3"/>
  <c r="Y1633" i="3"/>
  <c r="V1629" i="3"/>
  <c r="Z1629" i="3"/>
  <c r="AD1629" i="3"/>
  <c r="W1629" i="3"/>
  <c r="AA1629" i="3"/>
  <c r="T1629" i="3"/>
  <c r="X1629" i="3"/>
  <c r="AB1629" i="3"/>
  <c r="Y1629" i="3"/>
  <c r="AC1629" i="3"/>
  <c r="U1629" i="3"/>
  <c r="V1625" i="3"/>
  <c r="Z1625" i="3"/>
  <c r="AD1625" i="3"/>
  <c r="W1625" i="3"/>
  <c r="AA1625" i="3"/>
  <c r="T1625" i="3"/>
  <c r="X1625" i="3"/>
  <c r="AB1625" i="3"/>
  <c r="U1625" i="3"/>
  <c r="Y1625" i="3"/>
  <c r="AC1625" i="3"/>
  <c r="V1621" i="3"/>
  <c r="Z1621" i="3"/>
  <c r="AD1621" i="3"/>
  <c r="W1621" i="3"/>
  <c r="AA1621" i="3"/>
  <c r="T1621" i="3"/>
  <c r="X1621" i="3"/>
  <c r="AB1621" i="3"/>
  <c r="U1621" i="3"/>
  <c r="Y1621" i="3"/>
  <c r="AC1621" i="3"/>
  <c r="V1617" i="3"/>
  <c r="Z1617" i="3"/>
  <c r="AD1617" i="3"/>
  <c r="W1617" i="3"/>
  <c r="AA1617" i="3"/>
  <c r="T1617" i="3"/>
  <c r="X1617" i="3"/>
  <c r="AB1617" i="3"/>
  <c r="AC1617" i="3"/>
  <c r="U1617" i="3"/>
  <c r="Y1617" i="3"/>
  <c r="V1613" i="3"/>
  <c r="Z1613" i="3"/>
  <c r="AD1613" i="3"/>
  <c r="W1613" i="3"/>
  <c r="AA1613" i="3"/>
  <c r="T1613" i="3"/>
  <c r="X1613" i="3"/>
  <c r="AB1613" i="3"/>
  <c r="Y1613" i="3"/>
  <c r="AC1613" i="3"/>
  <c r="U1613" i="3"/>
  <c r="V1609" i="3"/>
  <c r="Z1609" i="3"/>
  <c r="AD1609" i="3"/>
  <c r="W1609" i="3"/>
  <c r="AA1609" i="3"/>
  <c r="T1609" i="3"/>
  <c r="X1609" i="3"/>
  <c r="AB1609" i="3"/>
  <c r="U1609" i="3"/>
  <c r="Y1609" i="3"/>
  <c r="AC1609" i="3"/>
  <c r="V1605" i="3"/>
  <c r="Z1605" i="3"/>
  <c r="AD1605" i="3"/>
  <c r="W1605" i="3"/>
  <c r="AA1605" i="3"/>
  <c r="T1605" i="3"/>
  <c r="X1605" i="3"/>
  <c r="AB1605" i="3"/>
  <c r="U1605" i="3"/>
  <c r="Y1605" i="3"/>
  <c r="AC1605" i="3"/>
  <c r="V1601" i="3"/>
  <c r="Z1601" i="3"/>
  <c r="AD1601" i="3"/>
  <c r="W1601" i="3"/>
  <c r="AA1601" i="3"/>
  <c r="T1601" i="3"/>
  <c r="X1601" i="3"/>
  <c r="AB1601" i="3"/>
  <c r="AC1601" i="3"/>
  <c r="U1601" i="3"/>
  <c r="Y1601" i="3"/>
  <c r="V1597" i="3"/>
  <c r="Z1597" i="3"/>
  <c r="AD1597" i="3"/>
  <c r="W1597" i="3"/>
  <c r="AA1597" i="3"/>
  <c r="T1597" i="3"/>
  <c r="X1597" i="3"/>
  <c r="AB1597" i="3"/>
  <c r="Y1597" i="3"/>
  <c r="AC1597" i="3"/>
  <c r="U1597" i="3"/>
  <c r="V1593" i="3"/>
  <c r="Z1593" i="3"/>
  <c r="AD1593" i="3"/>
  <c r="W1593" i="3"/>
  <c r="AA1593" i="3"/>
  <c r="T1593" i="3"/>
  <c r="X1593" i="3"/>
  <c r="AB1593" i="3"/>
  <c r="U1593" i="3"/>
  <c r="Y1593" i="3"/>
  <c r="AC1593" i="3"/>
  <c r="V1589" i="3"/>
  <c r="Z1589" i="3"/>
  <c r="AD1589" i="3"/>
  <c r="W1589" i="3"/>
  <c r="AA1589" i="3"/>
  <c r="T1589" i="3"/>
  <c r="X1589" i="3"/>
  <c r="AB1589" i="3"/>
  <c r="U1589" i="3"/>
  <c r="Y1589" i="3"/>
  <c r="AC1589" i="3"/>
  <c r="V1585" i="3"/>
  <c r="Z1585" i="3"/>
  <c r="AD1585" i="3"/>
  <c r="W1585" i="3"/>
  <c r="AA1585" i="3"/>
  <c r="T1585" i="3"/>
  <c r="X1585" i="3"/>
  <c r="AB1585" i="3"/>
  <c r="AC1585" i="3"/>
  <c r="U1585" i="3"/>
  <c r="Y1585" i="3"/>
  <c r="V1581" i="3"/>
  <c r="Z1581" i="3"/>
  <c r="AD1581" i="3"/>
  <c r="W1581" i="3"/>
  <c r="AA1581" i="3"/>
  <c r="T1581" i="3"/>
  <c r="X1581" i="3"/>
  <c r="AB1581" i="3"/>
  <c r="Y1581" i="3"/>
  <c r="AC1581" i="3"/>
  <c r="U1581" i="3"/>
  <c r="V1577" i="3"/>
  <c r="Z1577" i="3"/>
  <c r="AD1577" i="3"/>
  <c r="W1577" i="3"/>
  <c r="AA1577" i="3"/>
  <c r="T1577" i="3"/>
  <c r="X1577" i="3"/>
  <c r="AB1577" i="3"/>
  <c r="U1577" i="3"/>
  <c r="Y1577" i="3"/>
  <c r="AC1577" i="3"/>
  <c r="V1573" i="3"/>
  <c r="Z1573" i="3"/>
  <c r="AD1573" i="3"/>
  <c r="W1573" i="3"/>
  <c r="AA1573" i="3"/>
  <c r="T1573" i="3"/>
  <c r="X1573" i="3"/>
  <c r="AB1573" i="3"/>
  <c r="U1573" i="3"/>
  <c r="Y1573" i="3"/>
  <c r="AC1573" i="3"/>
  <c r="V1569" i="3"/>
  <c r="Z1569" i="3"/>
  <c r="AD1569" i="3"/>
  <c r="W1569" i="3"/>
  <c r="AA1569" i="3"/>
  <c r="T1569" i="3"/>
  <c r="X1569" i="3"/>
  <c r="AB1569" i="3"/>
  <c r="AC1569" i="3"/>
  <c r="U1569" i="3"/>
  <c r="Y1569" i="3"/>
  <c r="V1565" i="3"/>
  <c r="Z1565" i="3"/>
  <c r="AD1565" i="3"/>
  <c r="W1565" i="3"/>
  <c r="AA1565" i="3"/>
  <c r="T1565" i="3"/>
  <c r="X1565" i="3"/>
  <c r="AB1565" i="3"/>
  <c r="Y1565" i="3"/>
  <c r="AC1565" i="3"/>
  <c r="U1565" i="3"/>
  <c r="V1561" i="3"/>
  <c r="Z1561" i="3"/>
  <c r="AD1561" i="3"/>
  <c r="W1561" i="3"/>
  <c r="AA1561" i="3"/>
  <c r="T1561" i="3"/>
  <c r="X1561" i="3"/>
  <c r="AB1561" i="3"/>
  <c r="U1561" i="3"/>
  <c r="Y1561" i="3"/>
  <c r="AC1561" i="3"/>
  <c r="V1557" i="3"/>
  <c r="Z1557" i="3"/>
  <c r="AD1557" i="3"/>
  <c r="W1557" i="3"/>
  <c r="AA1557" i="3"/>
  <c r="T1557" i="3"/>
  <c r="X1557" i="3"/>
  <c r="AB1557" i="3"/>
  <c r="U1557" i="3"/>
  <c r="Y1557" i="3"/>
  <c r="AC1557" i="3"/>
  <c r="V1553" i="3"/>
  <c r="Z1553" i="3"/>
  <c r="AD1553" i="3"/>
  <c r="W1553" i="3"/>
  <c r="AA1553" i="3"/>
  <c r="T1553" i="3"/>
  <c r="X1553" i="3"/>
  <c r="AB1553" i="3"/>
  <c r="AC1553" i="3"/>
  <c r="U1553" i="3"/>
  <c r="Y1553" i="3"/>
  <c r="V1549" i="3"/>
  <c r="Z1549" i="3"/>
  <c r="AD1549" i="3"/>
  <c r="W1549" i="3"/>
  <c r="AA1549" i="3"/>
  <c r="T1549" i="3"/>
  <c r="X1549" i="3"/>
  <c r="AB1549" i="3"/>
  <c r="Y1549" i="3"/>
  <c r="AC1549" i="3"/>
  <c r="U1549" i="3"/>
  <c r="V1545" i="3"/>
  <c r="Z1545" i="3"/>
  <c r="AD1545" i="3"/>
  <c r="W1545" i="3"/>
  <c r="AA1545" i="3"/>
  <c r="T1545" i="3"/>
  <c r="X1545" i="3"/>
  <c r="AB1545" i="3"/>
  <c r="U1545" i="3"/>
  <c r="Y1545" i="3"/>
  <c r="AC1545" i="3"/>
  <c r="V1541" i="3"/>
  <c r="Z1541" i="3"/>
  <c r="AD1541" i="3"/>
  <c r="W1541" i="3"/>
  <c r="AA1541" i="3"/>
  <c r="T1541" i="3"/>
  <c r="X1541" i="3"/>
  <c r="AB1541" i="3"/>
  <c r="U1541" i="3"/>
  <c r="Y1541" i="3"/>
  <c r="AC1541" i="3"/>
  <c r="V1537" i="3"/>
  <c r="Z1537" i="3"/>
  <c r="AD1537" i="3"/>
  <c r="W1537" i="3"/>
  <c r="AA1537" i="3"/>
  <c r="T1537" i="3"/>
  <c r="X1537" i="3"/>
  <c r="AB1537" i="3"/>
  <c r="AC1537" i="3"/>
  <c r="U1537" i="3"/>
  <c r="Y1537" i="3"/>
  <c r="V1533" i="3"/>
  <c r="Z1533" i="3"/>
  <c r="AD1533" i="3"/>
  <c r="W1533" i="3"/>
  <c r="AA1533" i="3"/>
  <c r="T1533" i="3"/>
  <c r="X1533" i="3"/>
  <c r="AB1533" i="3"/>
  <c r="Y1533" i="3"/>
  <c r="AC1533" i="3"/>
  <c r="U1533" i="3"/>
  <c r="V1529" i="3"/>
  <c r="Z1529" i="3"/>
  <c r="AD1529" i="3"/>
  <c r="W1529" i="3"/>
  <c r="AA1529" i="3"/>
  <c r="T1529" i="3"/>
  <c r="X1529" i="3"/>
  <c r="AB1529" i="3"/>
  <c r="U1529" i="3"/>
  <c r="Y1529" i="3"/>
  <c r="AC1529" i="3"/>
  <c r="V1525" i="3"/>
  <c r="Z1525" i="3"/>
  <c r="AD1525" i="3"/>
  <c r="W1525" i="3"/>
  <c r="AA1525" i="3"/>
  <c r="T1525" i="3"/>
  <c r="X1525" i="3"/>
  <c r="AB1525" i="3"/>
  <c r="U1525" i="3"/>
  <c r="Y1525" i="3"/>
  <c r="AC1525" i="3"/>
  <c r="V1521" i="3"/>
  <c r="Z1521" i="3"/>
  <c r="AD1521" i="3"/>
  <c r="W1521" i="3"/>
  <c r="AA1521" i="3"/>
  <c r="T1521" i="3"/>
  <c r="X1521" i="3"/>
  <c r="AB1521" i="3"/>
  <c r="AC1521" i="3"/>
  <c r="U1521" i="3"/>
  <c r="Y1521" i="3"/>
  <c r="V1517" i="3"/>
  <c r="Z1517" i="3"/>
  <c r="AD1517" i="3"/>
  <c r="W1517" i="3"/>
  <c r="AA1517" i="3"/>
  <c r="T1517" i="3"/>
  <c r="X1517" i="3"/>
  <c r="AB1517" i="3"/>
  <c r="Y1517" i="3"/>
  <c r="AC1517" i="3"/>
  <c r="U1517" i="3"/>
  <c r="V1513" i="3"/>
  <c r="Z1513" i="3"/>
  <c r="AD1513" i="3"/>
  <c r="W1513" i="3"/>
  <c r="AA1513" i="3"/>
  <c r="T1513" i="3"/>
  <c r="X1513" i="3"/>
  <c r="AB1513" i="3"/>
  <c r="U1513" i="3"/>
  <c r="Y1513" i="3"/>
  <c r="AC1513" i="3"/>
  <c r="V1509" i="3"/>
  <c r="Z1509" i="3"/>
  <c r="AD1509" i="3"/>
  <c r="W1509" i="3"/>
  <c r="AA1509" i="3"/>
  <c r="T1509" i="3"/>
  <c r="X1509" i="3"/>
  <c r="AB1509" i="3"/>
  <c r="U1509" i="3"/>
  <c r="Y1509" i="3"/>
  <c r="AC1509" i="3"/>
  <c r="V1505" i="3"/>
  <c r="Z1505" i="3"/>
  <c r="AD1505" i="3"/>
  <c r="W1505" i="3"/>
  <c r="AA1505" i="3"/>
  <c r="T1505" i="3"/>
  <c r="X1505" i="3"/>
  <c r="AB1505" i="3"/>
  <c r="AC1505" i="3"/>
  <c r="U1505" i="3"/>
  <c r="Y1505" i="3"/>
  <c r="T1501" i="3"/>
  <c r="X1501" i="3"/>
  <c r="AB1501" i="3"/>
  <c r="W1501" i="3"/>
  <c r="AC1501" i="3"/>
  <c r="Y1501" i="3"/>
  <c r="AD1501" i="3"/>
  <c r="U1501" i="3"/>
  <c r="Z1501" i="3"/>
  <c r="V1501" i="3"/>
  <c r="AA1501" i="3"/>
  <c r="V1497" i="3"/>
  <c r="Z1497" i="3"/>
  <c r="AD1497" i="3"/>
  <c r="T1497" i="3"/>
  <c r="X1497" i="3"/>
  <c r="AB1497" i="3"/>
  <c r="U1497" i="3"/>
  <c r="AC1497" i="3"/>
  <c r="W1497" i="3"/>
  <c r="Y1497" i="3"/>
  <c r="AA1497" i="3"/>
  <c r="V1493" i="3"/>
  <c r="Z1493" i="3"/>
  <c r="AD1493" i="3"/>
  <c r="T1493" i="3"/>
  <c r="X1493" i="3"/>
  <c r="AB1493" i="3"/>
  <c r="Y1493" i="3"/>
  <c r="AA1493" i="3"/>
  <c r="U1493" i="3"/>
  <c r="AC1493" i="3"/>
  <c r="W1493" i="3"/>
  <c r="V1489" i="3"/>
  <c r="Z1489" i="3"/>
  <c r="AD1489" i="3"/>
  <c r="T1489" i="3"/>
  <c r="X1489" i="3"/>
  <c r="AB1489" i="3"/>
  <c r="U1489" i="3"/>
  <c r="AC1489" i="3"/>
  <c r="W1489" i="3"/>
  <c r="Y1489" i="3"/>
  <c r="AA1489" i="3"/>
  <c r="V1485" i="3"/>
  <c r="Z1485" i="3"/>
  <c r="AD1485" i="3"/>
  <c r="T1485" i="3"/>
  <c r="X1485" i="3"/>
  <c r="AB1485" i="3"/>
  <c r="Y1485" i="3"/>
  <c r="AA1485" i="3"/>
  <c r="U1485" i="3"/>
  <c r="AC1485" i="3"/>
  <c r="W1485" i="3"/>
  <c r="V1481" i="3"/>
  <c r="Z1481" i="3"/>
  <c r="AD1481" i="3"/>
  <c r="T1481" i="3"/>
  <c r="X1481" i="3"/>
  <c r="AB1481" i="3"/>
  <c r="U1481" i="3"/>
  <c r="AC1481" i="3"/>
  <c r="W1481" i="3"/>
  <c r="Y1481" i="3"/>
  <c r="AA1481" i="3"/>
  <c r="V1477" i="3"/>
  <c r="Z1477" i="3"/>
  <c r="AD1477" i="3"/>
  <c r="T1477" i="3"/>
  <c r="X1477" i="3"/>
  <c r="AB1477" i="3"/>
  <c r="Y1477" i="3"/>
  <c r="AA1477" i="3"/>
  <c r="U1477" i="3"/>
  <c r="AC1477" i="3"/>
  <c r="W1477" i="3"/>
  <c r="V1473" i="3"/>
  <c r="Z1473" i="3"/>
  <c r="AD1473" i="3"/>
  <c r="T1473" i="3"/>
  <c r="X1473" i="3"/>
  <c r="AB1473" i="3"/>
  <c r="U1473" i="3"/>
  <c r="AC1473" i="3"/>
  <c r="W1473" i="3"/>
  <c r="Y1473" i="3"/>
  <c r="AA1473" i="3"/>
  <c r="V1469" i="3"/>
  <c r="Z1469" i="3"/>
  <c r="AD1469" i="3"/>
  <c r="T1469" i="3"/>
  <c r="X1469" i="3"/>
  <c r="AB1469" i="3"/>
  <c r="Y1469" i="3"/>
  <c r="AA1469" i="3"/>
  <c r="U1469" i="3"/>
  <c r="AC1469" i="3"/>
  <c r="W1469" i="3"/>
  <c r="V1465" i="3"/>
  <c r="Z1465" i="3"/>
  <c r="AD1465" i="3"/>
  <c r="T1465" i="3"/>
  <c r="X1465" i="3"/>
  <c r="AB1465" i="3"/>
  <c r="U1465" i="3"/>
  <c r="AC1465" i="3"/>
  <c r="W1465" i="3"/>
  <c r="Y1465" i="3"/>
  <c r="AA1465" i="3"/>
  <c r="V1461" i="3"/>
  <c r="Z1461" i="3"/>
  <c r="AD1461" i="3"/>
  <c r="T1461" i="3"/>
  <c r="X1461" i="3"/>
  <c r="AB1461" i="3"/>
  <c r="Y1461" i="3"/>
  <c r="AA1461" i="3"/>
  <c r="U1461" i="3"/>
  <c r="AC1461" i="3"/>
  <c r="W1461" i="3"/>
  <c r="V1457" i="3"/>
  <c r="Z1457" i="3"/>
  <c r="AD1457" i="3"/>
  <c r="T1457" i="3"/>
  <c r="X1457" i="3"/>
  <c r="AB1457" i="3"/>
  <c r="U1457" i="3"/>
  <c r="AC1457" i="3"/>
  <c r="W1457" i="3"/>
  <c r="Y1457" i="3"/>
  <c r="AA1457" i="3"/>
  <c r="V1453" i="3"/>
  <c r="Z1453" i="3"/>
  <c r="AD1453" i="3"/>
  <c r="W1453" i="3"/>
  <c r="AA1453" i="3"/>
  <c r="T1453" i="3"/>
  <c r="X1453" i="3"/>
  <c r="AB1453" i="3"/>
  <c r="AC1453" i="3"/>
  <c r="U1453" i="3"/>
  <c r="Y1453" i="3"/>
  <c r="V1449" i="3"/>
  <c r="Z1449" i="3"/>
  <c r="AD1449" i="3"/>
  <c r="W1449" i="3"/>
  <c r="AA1449" i="3"/>
  <c r="T1449" i="3"/>
  <c r="X1449" i="3"/>
  <c r="AB1449" i="3"/>
  <c r="Y1449" i="3"/>
  <c r="AC1449" i="3"/>
  <c r="U1449" i="3"/>
  <c r="V1445" i="3"/>
  <c r="Z1445" i="3"/>
  <c r="AD1445" i="3"/>
  <c r="W1445" i="3"/>
  <c r="AA1445" i="3"/>
  <c r="T1445" i="3"/>
  <c r="X1445" i="3"/>
  <c r="AB1445" i="3"/>
  <c r="U1445" i="3"/>
  <c r="Y1445" i="3"/>
  <c r="AC1445" i="3"/>
  <c r="V1441" i="3"/>
  <c r="Z1441" i="3"/>
  <c r="AD1441" i="3"/>
  <c r="W1441" i="3"/>
  <c r="AA1441" i="3"/>
  <c r="T1441" i="3"/>
  <c r="X1441" i="3"/>
  <c r="AB1441" i="3"/>
  <c r="U1441" i="3"/>
  <c r="Y1441" i="3"/>
  <c r="AC1441" i="3"/>
  <c r="V1437" i="3"/>
  <c r="Z1437" i="3"/>
  <c r="AD1437" i="3"/>
  <c r="W1437" i="3"/>
  <c r="AA1437" i="3"/>
  <c r="T1437" i="3"/>
  <c r="X1437" i="3"/>
  <c r="AB1437" i="3"/>
  <c r="AC1437" i="3"/>
  <c r="U1437" i="3"/>
  <c r="Y1437" i="3"/>
  <c r="V1433" i="3"/>
  <c r="Z1433" i="3"/>
  <c r="AD1433" i="3"/>
  <c r="W1433" i="3"/>
  <c r="AA1433" i="3"/>
  <c r="T1433" i="3"/>
  <c r="X1433" i="3"/>
  <c r="AB1433" i="3"/>
  <c r="Y1433" i="3"/>
  <c r="AC1433" i="3"/>
  <c r="U1433" i="3"/>
  <c r="V1429" i="3"/>
  <c r="Z1429" i="3"/>
  <c r="AD1429" i="3"/>
  <c r="W1429" i="3"/>
  <c r="AA1429" i="3"/>
  <c r="T1429" i="3"/>
  <c r="X1429" i="3"/>
  <c r="AB1429" i="3"/>
  <c r="U1429" i="3"/>
  <c r="Y1429" i="3"/>
  <c r="AC1429" i="3"/>
  <c r="V1425" i="3"/>
  <c r="Z1425" i="3"/>
  <c r="AD1425" i="3"/>
  <c r="W1425" i="3"/>
  <c r="AA1425" i="3"/>
  <c r="T1425" i="3"/>
  <c r="X1425" i="3"/>
  <c r="AB1425" i="3"/>
  <c r="U1425" i="3"/>
  <c r="Y1425" i="3"/>
  <c r="AC1425" i="3"/>
  <c r="V1421" i="3"/>
  <c r="Z1421" i="3"/>
  <c r="AD1421" i="3"/>
  <c r="W1421" i="3"/>
  <c r="AA1421" i="3"/>
  <c r="T1421" i="3"/>
  <c r="X1421" i="3"/>
  <c r="AB1421" i="3"/>
  <c r="AC1421" i="3"/>
  <c r="U1421" i="3"/>
  <c r="Y1421" i="3"/>
  <c r="V1417" i="3"/>
  <c r="Z1417" i="3"/>
  <c r="AD1417" i="3"/>
  <c r="W1417" i="3"/>
  <c r="AA1417" i="3"/>
  <c r="T1417" i="3"/>
  <c r="X1417" i="3"/>
  <c r="AB1417" i="3"/>
  <c r="Y1417" i="3"/>
  <c r="AC1417" i="3"/>
  <c r="U1417" i="3"/>
  <c r="V1413" i="3"/>
  <c r="Z1413" i="3"/>
  <c r="AD1413" i="3"/>
  <c r="W1413" i="3"/>
  <c r="AA1413" i="3"/>
  <c r="T1413" i="3"/>
  <c r="X1413" i="3"/>
  <c r="AB1413" i="3"/>
  <c r="U1413" i="3"/>
  <c r="Y1413" i="3"/>
  <c r="AC1413" i="3"/>
  <c r="V1409" i="3"/>
  <c r="Z1409" i="3"/>
  <c r="AD1409" i="3"/>
  <c r="W1409" i="3"/>
  <c r="AA1409" i="3"/>
  <c r="T1409" i="3"/>
  <c r="X1409" i="3"/>
  <c r="AB1409" i="3"/>
  <c r="U1409" i="3"/>
  <c r="Y1409" i="3"/>
  <c r="AC1409" i="3"/>
  <c r="V1405" i="3"/>
  <c r="Z1405" i="3"/>
  <c r="AD1405" i="3"/>
  <c r="W1405" i="3"/>
  <c r="AA1405" i="3"/>
  <c r="T1405" i="3"/>
  <c r="X1405" i="3"/>
  <c r="AB1405" i="3"/>
  <c r="AC1405" i="3"/>
  <c r="U1405" i="3"/>
  <c r="Y1405" i="3"/>
  <c r="V1401" i="3"/>
  <c r="Z1401" i="3"/>
  <c r="AD1401" i="3"/>
  <c r="W1401" i="3"/>
  <c r="AA1401" i="3"/>
  <c r="T1401" i="3"/>
  <c r="X1401" i="3"/>
  <c r="AB1401" i="3"/>
  <c r="Y1401" i="3"/>
  <c r="AC1401" i="3"/>
  <c r="U1401" i="3"/>
  <c r="V1397" i="3"/>
  <c r="Z1397" i="3"/>
  <c r="AD1397" i="3"/>
  <c r="W1397" i="3"/>
  <c r="AA1397" i="3"/>
  <c r="T1397" i="3"/>
  <c r="X1397" i="3"/>
  <c r="AB1397" i="3"/>
  <c r="U1397" i="3"/>
  <c r="Y1397" i="3"/>
  <c r="AC1397" i="3"/>
  <c r="V1393" i="3"/>
  <c r="Z1393" i="3"/>
  <c r="AD1393" i="3"/>
  <c r="W1393" i="3"/>
  <c r="AA1393" i="3"/>
  <c r="T1393" i="3"/>
  <c r="X1393" i="3"/>
  <c r="AB1393" i="3"/>
  <c r="U1393" i="3"/>
  <c r="Y1393" i="3"/>
  <c r="AC1393" i="3"/>
  <c r="V1389" i="3"/>
  <c r="Z1389" i="3"/>
  <c r="AD1389" i="3"/>
  <c r="W1389" i="3"/>
  <c r="AA1389" i="3"/>
  <c r="T1389" i="3"/>
  <c r="X1389" i="3"/>
  <c r="AB1389" i="3"/>
  <c r="AC1389" i="3"/>
  <c r="U1389" i="3"/>
  <c r="Y1389" i="3"/>
  <c r="V1385" i="3"/>
  <c r="Z1385" i="3"/>
  <c r="AD1385" i="3"/>
  <c r="W1385" i="3"/>
  <c r="AA1385" i="3"/>
  <c r="T1385" i="3"/>
  <c r="X1385" i="3"/>
  <c r="AB1385" i="3"/>
  <c r="Y1385" i="3"/>
  <c r="AC1385" i="3"/>
  <c r="U1385" i="3"/>
  <c r="V1381" i="3"/>
  <c r="Z1381" i="3"/>
  <c r="AD1381" i="3"/>
  <c r="W1381" i="3"/>
  <c r="AA1381" i="3"/>
  <c r="T1381" i="3"/>
  <c r="X1381" i="3"/>
  <c r="AB1381" i="3"/>
  <c r="U1381" i="3"/>
  <c r="Y1381" i="3"/>
  <c r="AC1381" i="3"/>
  <c r="V1377" i="3"/>
  <c r="Z1377" i="3"/>
  <c r="AD1377" i="3"/>
  <c r="W1377" i="3"/>
  <c r="AA1377" i="3"/>
  <c r="T1377" i="3"/>
  <c r="X1377" i="3"/>
  <c r="AB1377" i="3"/>
  <c r="U1377" i="3"/>
  <c r="Y1377" i="3"/>
  <c r="AC1377" i="3"/>
  <c r="V1373" i="3"/>
  <c r="Z1373" i="3"/>
  <c r="AD1373" i="3"/>
  <c r="W1373" i="3"/>
  <c r="AA1373" i="3"/>
  <c r="T1373" i="3"/>
  <c r="X1373" i="3"/>
  <c r="AB1373" i="3"/>
  <c r="AC1373" i="3"/>
  <c r="U1373" i="3"/>
  <c r="Y1373" i="3"/>
  <c r="V1369" i="3"/>
  <c r="Z1369" i="3"/>
  <c r="AD1369" i="3"/>
  <c r="W1369" i="3"/>
  <c r="AA1369" i="3"/>
  <c r="T1369" i="3"/>
  <c r="X1369" i="3"/>
  <c r="AB1369" i="3"/>
  <c r="Y1369" i="3"/>
  <c r="AC1369" i="3"/>
  <c r="U1369" i="3"/>
  <c r="V1365" i="3"/>
  <c r="Z1365" i="3"/>
  <c r="AD1365" i="3"/>
  <c r="W1365" i="3"/>
  <c r="AA1365" i="3"/>
  <c r="T1365" i="3"/>
  <c r="X1365" i="3"/>
  <c r="AB1365" i="3"/>
  <c r="U1365" i="3"/>
  <c r="Y1365" i="3"/>
  <c r="AC1365" i="3"/>
  <c r="V1361" i="3"/>
  <c r="Z1361" i="3"/>
  <c r="AD1361" i="3"/>
  <c r="W1361" i="3"/>
  <c r="AA1361" i="3"/>
  <c r="T1361" i="3"/>
  <c r="X1361" i="3"/>
  <c r="AB1361" i="3"/>
  <c r="U1361" i="3"/>
  <c r="Y1361" i="3"/>
  <c r="AC1361" i="3"/>
  <c r="V1357" i="3"/>
  <c r="Z1357" i="3"/>
  <c r="AD1357" i="3"/>
  <c r="W1357" i="3"/>
  <c r="AA1357" i="3"/>
  <c r="T1357" i="3"/>
  <c r="X1357" i="3"/>
  <c r="AB1357" i="3"/>
  <c r="AC1357" i="3"/>
  <c r="U1357" i="3"/>
  <c r="Y1357" i="3"/>
  <c r="V1353" i="3"/>
  <c r="Z1353" i="3"/>
  <c r="AD1353" i="3"/>
  <c r="W1353" i="3"/>
  <c r="AA1353" i="3"/>
  <c r="T1353" i="3"/>
  <c r="X1353" i="3"/>
  <c r="AB1353" i="3"/>
  <c r="Y1353" i="3"/>
  <c r="AC1353" i="3"/>
  <c r="U1353" i="3"/>
  <c r="V1349" i="3"/>
  <c r="Z1349" i="3"/>
  <c r="AD1349" i="3"/>
  <c r="W1349" i="3"/>
  <c r="AA1349" i="3"/>
  <c r="T1349" i="3"/>
  <c r="X1349" i="3"/>
  <c r="AB1349" i="3"/>
  <c r="U1349" i="3"/>
  <c r="Y1349" i="3"/>
  <c r="AC1349" i="3"/>
  <c r="V1345" i="3"/>
  <c r="Z1345" i="3"/>
  <c r="AD1345" i="3"/>
  <c r="W1345" i="3"/>
  <c r="AA1345" i="3"/>
  <c r="T1345" i="3"/>
  <c r="X1345" i="3"/>
  <c r="AB1345" i="3"/>
  <c r="U1345" i="3"/>
  <c r="Y1345" i="3"/>
  <c r="AC1345" i="3"/>
  <c r="V1341" i="3"/>
  <c r="Z1341" i="3"/>
  <c r="AD1341" i="3"/>
  <c r="W1341" i="3"/>
  <c r="AA1341" i="3"/>
  <c r="T1341" i="3"/>
  <c r="X1341" i="3"/>
  <c r="AB1341" i="3"/>
  <c r="AC1341" i="3"/>
  <c r="U1341" i="3"/>
  <c r="Y1341" i="3"/>
  <c r="V1337" i="3"/>
  <c r="Z1337" i="3"/>
  <c r="AD1337" i="3"/>
  <c r="W1337" i="3"/>
  <c r="AA1337" i="3"/>
  <c r="T1337" i="3"/>
  <c r="X1337" i="3"/>
  <c r="AB1337" i="3"/>
  <c r="Y1337" i="3"/>
  <c r="AC1337" i="3"/>
  <c r="U1337" i="3"/>
  <c r="V1333" i="3"/>
  <c r="Z1333" i="3"/>
  <c r="AD1333" i="3"/>
  <c r="W1333" i="3"/>
  <c r="AA1333" i="3"/>
  <c r="T1333" i="3"/>
  <c r="X1333" i="3"/>
  <c r="AB1333" i="3"/>
  <c r="U1333" i="3"/>
  <c r="Y1333" i="3"/>
  <c r="AC1333" i="3"/>
  <c r="V1329" i="3"/>
  <c r="Z1329" i="3"/>
  <c r="AD1329" i="3"/>
  <c r="W1329" i="3"/>
  <c r="AA1329" i="3"/>
  <c r="T1329" i="3"/>
  <c r="X1329" i="3"/>
  <c r="AB1329" i="3"/>
  <c r="U1329" i="3"/>
  <c r="Y1329" i="3"/>
  <c r="AC1329" i="3"/>
  <c r="V1325" i="3"/>
  <c r="Z1325" i="3"/>
  <c r="AD1325" i="3"/>
  <c r="W1325" i="3"/>
  <c r="AA1325" i="3"/>
  <c r="T1325" i="3"/>
  <c r="X1325" i="3"/>
  <c r="AB1325" i="3"/>
  <c r="AC1325" i="3"/>
  <c r="U1325" i="3"/>
  <c r="Y1325" i="3"/>
  <c r="V1321" i="3"/>
  <c r="Z1321" i="3"/>
  <c r="AD1321" i="3"/>
  <c r="W1321" i="3"/>
  <c r="AA1321" i="3"/>
  <c r="T1321" i="3"/>
  <c r="X1321" i="3"/>
  <c r="AB1321" i="3"/>
  <c r="Y1321" i="3"/>
  <c r="AC1321" i="3"/>
  <c r="U1321" i="3"/>
  <c r="V1317" i="3"/>
  <c r="Z1317" i="3"/>
  <c r="AD1317" i="3"/>
  <c r="W1317" i="3"/>
  <c r="AA1317" i="3"/>
  <c r="T1317" i="3"/>
  <c r="X1317" i="3"/>
  <c r="AB1317" i="3"/>
  <c r="U1317" i="3"/>
  <c r="Y1317" i="3"/>
  <c r="AC1317" i="3"/>
  <c r="V1313" i="3"/>
  <c r="Z1313" i="3"/>
  <c r="AD1313" i="3"/>
  <c r="W1313" i="3"/>
  <c r="AA1313" i="3"/>
  <c r="T1313" i="3"/>
  <c r="X1313" i="3"/>
  <c r="AB1313" i="3"/>
  <c r="U1313" i="3"/>
  <c r="Y1313" i="3"/>
  <c r="AC1313" i="3"/>
  <c r="V1309" i="3"/>
  <c r="Z1309" i="3"/>
  <c r="AD1309" i="3"/>
  <c r="W1309" i="3"/>
  <c r="AA1309" i="3"/>
  <c r="T1309" i="3"/>
  <c r="X1309" i="3"/>
  <c r="AB1309" i="3"/>
  <c r="AC1309" i="3"/>
  <c r="U1309" i="3"/>
  <c r="Y1309" i="3"/>
  <c r="V1305" i="3"/>
  <c r="Z1305" i="3"/>
  <c r="AD1305" i="3"/>
  <c r="W1305" i="3"/>
  <c r="AA1305" i="3"/>
  <c r="T1305" i="3"/>
  <c r="X1305" i="3"/>
  <c r="AB1305" i="3"/>
  <c r="Y1305" i="3"/>
  <c r="AC1305" i="3"/>
  <c r="U1305" i="3"/>
  <c r="V1301" i="3"/>
  <c r="Z1301" i="3"/>
  <c r="AD1301" i="3"/>
  <c r="W1301" i="3"/>
  <c r="AA1301" i="3"/>
  <c r="T1301" i="3"/>
  <c r="X1301" i="3"/>
  <c r="AB1301" i="3"/>
  <c r="U1301" i="3"/>
  <c r="Y1301" i="3"/>
  <c r="AC1301" i="3"/>
  <c r="T1297" i="3"/>
  <c r="X1297" i="3"/>
  <c r="AB1297" i="3"/>
  <c r="V1297" i="3"/>
  <c r="AA1297" i="3"/>
  <c r="W1297" i="3"/>
  <c r="AC1297" i="3"/>
  <c r="Y1297" i="3"/>
  <c r="AD1297" i="3"/>
  <c r="U1297" i="3"/>
  <c r="Z1297" i="3"/>
  <c r="T1293" i="3"/>
  <c r="X1293" i="3"/>
  <c r="AB1293" i="3"/>
  <c r="U1293" i="3"/>
  <c r="Y1293" i="3"/>
  <c r="AC1293" i="3"/>
  <c r="AA1293" i="3"/>
  <c r="V1293" i="3"/>
  <c r="AD1293" i="3"/>
  <c r="W1293" i="3"/>
  <c r="Z1293" i="3"/>
  <c r="T1289" i="3"/>
  <c r="X1289" i="3"/>
  <c r="AB1289" i="3"/>
  <c r="U1289" i="3"/>
  <c r="Y1289" i="3"/>
  <c r="AC1289" i="3"/>
  <c r="W1289" i="3"/>
  <c r="Z1289" i="3"/>
  <c r="AA1289" i="3"/>
  <c r="V1289" i="3"/>
  <c r="AD1289" i="3"/>
  <c r="T1285" i="3"/>
  <c r="X1285" i="3"/>
  <c r="AB1285" i="3"/>
  <c r="U1285" i="3"/>
  <c r="Y1285" i="3"/>
  <c r="AC1285" i="3"/>
  <c r="AA1285" i="3"/>
  <c r="V1285" i="3"/>
  <c r="AD1285" i="3"/>
  <c r="W1285" i="3"/>
  <c r="Z1285" i="3"/>
  <c r="T1281" i="3"/>
  <c r="X1281" i="3"/>
  <c r="AB1281" i="3"/>
  <c r="U1281" i="3"/>
  <c r="Y1281" i="3"/>
  <c r="AC1281" i="3"/>
  <c r="W1281" i="3"/>
  <c r="Z1281" i="3"/>
  <c r="AA1281" i="3"/>
  <c r="V1281" i="3"/>
  <c r="AD1281" i="3"/>
  <c r="T1277" i="3"/>
  <c r="X1277" i="3"/>
  <c r="AB1277" i="3"/>
  <c r="U1277" i="3"/>
  <c r="Y1277" i="3"/>
  <c r="AC1277" i="3"/>
  <c r="AA1277" i="3"/>
  <c r="V1277" i="3"/>
  <c r="AD1277" i="3"/>
  <c r="W1277" i="3"/>
  <c r="Z1277" i="3"/>
  <c r="T1273" i="3"/>
  <c r="X1273" i="3"/>
  <c r="AB1273" i="3"/>
  <c r="U1273" i="3"/>
  <c r="Y1273" i="3"/>
  <c r="AC1273" i="3"/>
  <c r="W1273" i="3"/>
  <c r="Z1273" i="3"/>
  <c r="AA1273" i="3"/>
  <c r="AD1273" i="3"/>
  <c r="V1273" i="3"/>
  <c r="T1269" i="3"/>
  <c r="X1269" i="3"/>
  <c r="AB1269" i="3"/>
  <c r="U1269" i="3"/>
  <c r="Y1269" i="3"/>
  <c r="AC1269" i="3"/>
  <c r="AA1269" i="3"/>
  <c r="V1269" i="3"/>
  <c r="AD1269" i="3"/>
  <c r="W1269" i="3"/>
  <c r="Z1269" i="3"/>
  <c r="T1265" i="3"/>
  <c r="X1265" i="3"/>
  <c r="AB1265" i="3"/>
  <c r="U1265" i="3"/>
  <c r="Y1265" i="3"/>
  <c r="AC1265" i="3"/>
  <c r="W1265" i="3"/>
  <c r="Z1265" i="3"/>
  <c r="AA1265" i="3"/>
  <c r="V1265" i="3"/>
  <c r="AD1265" i="3"/>
  <c r="T1261" i="3"/>
  <c r="X1261" i="3"/>
  <c r="AB1261" i="3"/>
  <c r="U1261" i="3"/>
  <c r="Y1261" i="3"/>
  <c r="AC1261" i="3"/>
  <c r="AA1261" i="3"/>
  <c r="V1261" i="3"/>
  <c r="AD1261" i="3"/>
  <c r="W1261" i="3"/>
  <c r="Z1261" i="3"/>
  <c r="T1257" i="3"/>
  <c r="X1257" i="3"/>
  <c r="AB1257" i="3"/>
  <c r="U1257" i="3"/>
  <c r="Y1257" i="3"/>
  <c r="AC1257" i="3"/>
  <c r="W1257" i="3"/>
  <c r="Z1257" i="3"/>
  <c r="AA1257" i="3"/>
  <c r="V1257" i="3"/>
  <c r="AD1257" i="3"/>
  <c r="T1253" i="3"/>
  <c r="X1253" i="3"/>
  <c r="AB1253" i="3"/>
  <c r="U1253" i="3"/>
  <c r="Y1253" i="3"/>
  <c r="AC1253" i="3"/>
  <c r="AA1253" i="3"/>
  <c r="V1253" i="3"/>
  <c r="AD1253" i="3"/>
  <c r="W1253" i="3"/>
  <c r="Z1253" i="3"/>
  <c r="T1249" i="3"/>
  <c r="X1249" i="3"/>
  <c r="AB1249" i="3"/>
  <c r="U1249" i="3"/>
  <c r="Y1249" i="3"/>
  <c r="AC1249" i="3"/>
  <c r="W1249" i="3"/>
  <c r="Z1249" i="3"/>
  <c r="AA1249" i="3"/>
  <c r="V1249" i="3"/>
  <c r="AD1249" i="3"/>
  <c r="T1245" i="3"/>
  <c r="X1245" i="3"/>
  <c r="AB1245" i="3"/>
  <c r="U1245" i="3"/>
  <c r="Y1245" i="3"/>
  <c r="AC1245" i="3"/>
  <c r="AA1245" i="3"/>
  <c r="V1245" i="3"/>
  <c r="AD1245" i="3"/>
  <c r="W1245" i="3"/>
  <c r="Z1245" i="3"/>
  <c r="T1241" i="3"/>
  <c r="X1241" i="3"/>
  <c r="AB1241" i="3"/>
  <c r="U1241" i="3"/>
  <c r="Y1241" i="3"/>
  <c r="AC1241" i="3"/>
  <c r="W1241" i="3"/>
  <c r="Z1241" i="3"/>
  <c r="AA1241" i="3"/>
  <c r="AD1241" i="3"/>
  <c r="V1241" i="3"/>
  <c r="T1237" i="3"/>
  <c r="X1237" i="3"/>
  <c r="AB1237" i="3"/>
  <c r="U1237" i="3"/>
  <c r="Y1237" i="3"/>
  <c r="AC1237" i="3"/>
  <c r="AA1237" i="3"/>
  <c r="V1237" i="3"/>
  <c r="AD1237" i="3"/>
  <c r="W1237" i="3"/>
  <c r="Z1237" i="3"/>
  <c r="T1233" i="3"/>
  <c r="X1233" i="3"/>
  <c r="AB1233" i="3"/>
  <c r="U1233" i="3"/>
  <c r="Y1233" i="3"/>
  <c r="AC1233" i="3"/>
  <c r="W1233" i="3"/>
  <c r="Z1233" i="3"/>
  <c r="AA1233" i="3"/>
  <c r="V1233" i="3"/>
  <c r="AD1233" i="3"/>
  <c r="T1229" i="3"/>
  <c r="X1229" i="3"/>
  <c r="AB1229" i="3"/>
  <c r="U1229" i="3"/>
  <c r="Y1229" i="3"/>
  <c r="AC1229" i="3"/>
  <c r="AA1229" i="3"/>
  <c r="V1229" i="3"/>
  <c r="AD1229" i="3"/>
  <c r="W1229" i="3"/>
  <c r="Z1229" i="3"/>
  <c r="T1225" i="3"/>
  <c r="X1225" i="3"/>
  <c r="AB1225" i="3"/>
  <c r="U1225" i="3"/>
  <c r="Y1225" i="3"/>
  <c r="AC1225" i="3"/>
  <c r="W1225" i="3"/>
  <c r="Z1225" i="3"/>
  <c r="AA1225" i="3"/>
  <c r="V1225" i="3"/>
  <c r="AD1225" i="3"/>
  <c r="T1221" i="3"/>
  <c r="X1221" i="3"/>
  <c r="AB1221" i="3"/>
  <c r="U1221" i="3"/>
  <c r="Y1221" i="3"/>
  <c r="AC1221" i="3"/>
  <c r="AA1221" i="3"/>
  <c r="V1221" i="3"/>
  <c r="AD1221" i="3"/>
  <c r="W1221" i="3"/>
  <c r="Z1221" i="3"/>
  <c r="T1217" i="3"/>
  <c r="X1217" i="3"/>
  <c r="AB1217" i="3"/>
  <c r="U1217" i="3"/>
  <c r="Y1217" i="3"/>
  <c r="AC1217" i="3"/>
  <c r="W1217" i="3"/>
  <c r="Z1217" i="3"/>
  <c r="AA1217" i="3"/>
  <c r="V1217" i="3"/>
  <c r="AD1217" i="3"/>
  <c r="T1213" i="3"/>
  <c r="X1213" i="3"/>
  <c r="AB1213" i="3"/>
  <c r="U1213" i="3"/>
  <c r="Y1213" i="3"/>
  <c r="AC1213" i="3"/>
  <c r="AA1213" i="3"/>
  <c r="V1213" i="3"/>
  <c r="AD1213" i="3"/>
  <c r="W1213" i="3"/>
  <c r="Z1213" i="3"/>
  <c r="T1209" i="3"/>
  <c r="X1209" i="3"/>
  <c r="AB1209" i="3"/>
  <c r="U1209" i="3"/>
  <c r="Y1209" i="3"/>
  <c r="AC1209" i="3"/>
  <c r="W1209" i="3"/>
  <c r="Z1209" i="3"/>
  <c r="AA1209" i="3"/>
  <c r="AD1209" i="3"/>
  <c r="V1209" i="3"/>
  <c r="T1205" i="3"/>
  <c r="X1205" i="3"/>
  <c r="AB1205" i="3"/>
  <c r="U1205" i="3"/>
  <c r="Y1205" i="3"/>
  <c r="AC1205" i="3"/>
  <c r="AA1205" i="3"/>
  <c r="V1205" i="3"/>
  <c r="AD1205" i="3"/>
  <c r="W1205" i="3"/>
  <c r="Z1205" i="3"/>
  <c r="T1201" i="3"/>
  <c r="X1201" i="3"/>
  <c r="AB1201" i="3"/>
  <c r="U1201" i="3"/>
  <c r="Y1201" i="3"/>
  <c r="AC1201" i="3"/>
  <c r="W1201" i="3"/>
  <c r="Z1201" i="3"/>
  <c r="AA1201" i="3"/>
  <c r="V1201" i="3"/>
  <c r="AD1201" i="3"/>
  <c r="T1197" i="3"/>
  <c r="X1197" i="3"/>
  <c r="AB1197" i="3"/>
  <c r="U1197" i="3"/>
  <c r="Y1197" i="3"/>
  <c r="AC1197" i="3"/>
  <c r="AA1197" i="3"/>
  <c r="V1197" i="3"/>
  <c r="AD1197" i="3"/>
  <c r="W1197" i="3"/>
  <c r="Z1197" i="3"/>
  <c r="T1193" i="3"/>
  <c r="X1193" i="3"/>
  <c r="AB1193" i="3"/>
  <c r="U1193" i="3"/>
  <c r="Y1193" i="3"/>
  <c r="AC1193" i="3"/>
  <c r="W1193" i="3"/>
  <c r="Z1193" i="3"/>
  <c r="AA1193" i="3"/>
  <c r="V1193" i="3"/>
  <c r="AD1193" i="3"/>
  <c r="T1189" i="3"/>
  <c r="X1189" i="3"/>
  <c r="AB1189" i="3"/>
  <c r="U1189" i="3"/>
  <c r="Y1189" i="3"/>
  <c r="AC1189" i="3"/>
  <c r="AA1189" i="3"/>
  <c r="V1189" i="3"/>
  <c r="AD1189" i="3"/>
  <c r="W1189" i="3"/>
  <c r="Z1189" i="3"/>
  <c r="T1185" i="3"/>
  <c r="X1185" i="3"/>
  <c r="AB1185" i="3"/>
  <c r="U1185" i="3"/>
  <c r="Y1185" i="3"/>
  <c r="AC1185" i="3"/>
  <c r="W1185" i="3"/>
  <c r="Z1185" i="3"/>
  <c r="AA1185" i="3"/>
  <c r="V1185" i="3"/>
  <c r="AD1185" i="3"/>
  <c r="T1181" i="3"/>
  <c r="X1181" i="3"/>
  <c r="AB1181" i="3"/>
  <c r="U1181" i="3"/>
  <c r="Y1181" i="3"/>
  <c r="AC1181" i="3"/>
  <c r="AA1181" i="3"/>
  <c r="V1181" i="3"/>
  <c r="AD1181" i="3"/>
  <c r="W1181" i="3"/>
  <c r="Z1181" i="3"/>
  <c r="T1177" i="3"/>
  <c r="X1177" i="3"/>
  <c r="AB1177" i="3"/>
  <c r="U1177" i="3"/>
  <c r="Y1177" i="3"/>
  <c r="AC1177" i="3"/>
  <c r="W1177" i="3"/>
  <c r="Z1177" i="3"/>
  <c r="AA1177" i="3"/>
  <c r="AD1177" i="3"/>
  <c r="V1177" i="3"/>
  <c r="T1173" i="3"/>
  <c r="X1173" i="3"/>
  <c r="AB1173" i="3"/>
  <c r="U1173" i="3"/>
  <c r="Y1173" i="3"/>
  <c r="AC1173" i="3"/>
  <c r="AA1173" i="3"/>
  <c r="V1173" i="3"/>
  <c r="AD1173" i="3"/>
  <c r="W1173" i="3"/>
  <c r="Z1173" i="3"/>
  <c r="T1169" i="3"/>
  <c r="X1169" i="3"/>
  <c r="AB1169" i="3"/>
  <c r="U1169" i="3"/>
  <c r="Y1169" i="3"/>
  <c r="AC1169" i="3"/>
  <c r="W1169" i="3"/>
  <c r="Z1169" i="3"/>
  <c r="AA1169" i="3"/>
  <c r="V1169" i="3"/>
  <c r="AD1169" i="3"/>
  <c r="T1165" i="3"/>
  <c r="X1165" i="3"/>
  <c r="AB1165" i="3"/>
  <c r="U1165" i="3"/>
  <c r="Y1165" i="3"/>
  <c r="AC1165" i="3"/>
  <c r="AA1165" i="3"/>
  <c r="V1165" i="3"/>
  <c r="AD1165" i="3"/>
  <c r="W1165" i="3"/>
  <c r="Z1165" i="3"/>
  <c r="T1161" i="3"/>
  <c r="X1161" i="3"/>
  <c r="AB1161" i="3"/>
  <c r="U1161" i="3"/>
  <c r="Y1161" i="3"/>
  <c r="AC1161" i="3"/>
  <c r="W1161" i="3"/>
  <c r="Z1161" i="3"/>
  <c r="AA1161" i="3"/>
  <c r="V1161" i="3"/>
  <c r="AD1161" i="3"/>
  <c r="T1157" i="3"/>
  <c r="X1157" i="3"/>
  <c r="AB1157" i="3"/>
  <c r="U1157" i="3"/>
  <c r="Y1157" i="3"/>
  <c r="AC1157" i="3"/>
  <c r="AA1157" i="3"/>
  <c r="V1157" i="3"/>
  <c r="AD1157" i="3"/>
  <c r="W1157" i="3"/>
  <c r="Z1157" i="3"/>
  <c r="T1153" i="3"/>
  <c r="X1153" i="3"/>
  <c r="AB1153" i="3"/>
  <c r="U1153" i="3"/>
  <c r="Y1153" i="3"/>
  <c r="AC1153" i="3"/>
  <c r="W1153" i="3"/>
  <c r="Z1153" i="3"/>
  <c r="AA1153" i="3"/>
  <c r="V1153" i="3"/>
  <c r="AD1153" i="3"/>
  <c r="T1149" i="3"/>
  <c r="X1149" i="3"/>
  <c r="AB1149" i="3"/>
  <c r="U1149" i="3"/>
  <c r="Y1149" i="3"/>
  <c r="AC1149" i="3"/>
  <c r="AA1149" i="3"/>
  <c r="V1149" i="3"/>
  <c r="AD1149" i="3"/>
  <c r="W1149" i="3"/>
  <c r="Z1149" i="3"/>
  <c r="T1145" i="3"/>
  <c r="X1145" i="3"/>
  <c r="AB1145" i="3"/>
  <c r="U1145" i="3"/>
  <c r="Y1145" i="3"/>
  <c r="AC1145" i="3"/>
  <c r="W1145" i="3"/>
  <c r="Z1145" i="3"/>
  <c r="AA1145" i="3"/>
  <c r="AD1145" i="3"/>
  <c r="V1145" i="3"/>
  <c r="T1141" i="3"/>
  <c r="X1141" i="3"/>
  <c r="AB1141" i="3"/>
  <c r="U1141" i="3"/>
  <c r="Y1141" i="3"/>
  <c r="AC1141" i="3"/>
  <c r="AA1141" i="3"/>
  <c r="V1141" i="3"/>
  <c r="AD1141" i="3"/>
  <c r="W1141" i="3"/>
  <c r="Z1141" i="3"/>
  <c r="T1137" i="3"/>
  <c r="X1137" i="3"/>
  <c r="AB1137" i="3"/>
  <c r="U1137" i="3"/>
  <c r="Y1137" i="3"/>
  <c r="AC1137" i="3"/>
  <c r="W1137" i="3"/>
  <c r="Z1137" i="3"/>
  <c r="AA1137" i="3"/>
  <c r="V1137" i="3"/>
  <c r="AD1137" i="3"/>
  <c r="T1133" i="3"/>
  <c r="X1133" i="3"/>
  <c r="AB1133" i="3"/>
  <c r="U1133" i="3"/>
  <c r="Y1133" i="3"/>
  <c r="AC1133" i="3"/>
  <c r="AA1133" i="3"/>
  <c r="V1133" i="3"/>
  <c r="AD1133" i="3"/>
  <c r="W1133" i="3"/>
  <c r="Z1133" i="3"/>
  <c r="T1129" i="3"/>
  <c r="X1129" i="3"/>
  <c r="AB1129" i="3"/>
  <c r="U1129" i="3"/>
  <c r="Y1129" i="3"/>
  <c r="AC1129" i="3"/>
  <c r="W1129" i="3"/>
  <c r="Z1129" i="3"/>
  <c r="AA1129" i="3"/>
  <c r="V1129" i="3"/>
  <c r="AD1129" i="3"/>
  <c r="T1125" i="3"/>
  <c r="X1125" i="3"/>
  <c r="AB1125" i="3"/>
  <c r="U1125" i="3"/>
  <c r="Y1125" i="3"/>
  <c r="AC1125" i="3"/>
  <c r="AA1125" i="3"/>
  <c r="V1125" i="3"/>
  <c r="AD1125" i="3"/>
  <c r="W1125" i="3"/>
  <c r="Z1125" i="3"/>
  <c r="T1121" i="3"/>
  <c r="X1121" i="3"/>
  <c r="AB1121" i="3"/>
  <c r="U1121" i="3"/>
  <c r="Y1121" i="3"/>
  <c r="AC1121" i="3"/>
  <c r="W1121" i="3"/>
  <c r="Z1121" i="3"/>
  <c r="AA1121" i="3"/>
  <c r="V1121" i="3"/>
  <c r="AD1121" i="3"/>
  <c r="T1117" i="3"/>
  <c r="X1117" i="3"/>
  <c r="AB1117" i="3"/>
  <c r="U1117" i="3"/>
  <c r="Y1117" i="3"/>
  <c r="AC1117" i="3"/>
  <c r="AA1117" i="3"/>
  <c r="V1117" i="3"/>
  <c r="AD1117" i="3"/>
  <c r="W1117" i="3"/>
  <c r="Z1117" i="3"/>
  <c r="T1113" i="3"/>
  <c r="X1113" i="3"/>
  <c r="AB1113" i="3"/>
  <c r="U1113" i="3"/>
  <c r="Y1113" i="3"/>
  <c r="AC1113" i="3"/>
  <c r="W1113" i="3"/>
  <c r="Z1113" i="3"/>
  <c r="AA1113" i="3"/>
  <c r="AD1113" i="3"/>
  <c r="V1113" i="3"/>
  <c r="T1109" i="3"/>
  <c r="X1109" i="3"/>
  <c r="AB1109" i="3"/>
  <c r="U1109" i="3"/>
  <c r="Y1109" i="3"/>
  <c r="AC1109" i="3"/>
  <c r="AA1109" i="3"/>
  <c r="V1109" i="3"/>
  <c r="AD1109" i="3"/>
  <c r="W1109" i="3"/>
  <c r="Z1109" i="3"/>
  <c r="T1105" i="3"/>
  <c r="X1105" i="3"/>
  <c r="AB1105" i="3"/>
  <c r="U1105" i="3"/>
  <c r="Y1105" i="3"/>
  <c r="AC1105" i="3"/>
  <c r="W1105" i="3"/>
  <c r="Z1105" i="3"/>
  <c r="AA1105" i="3"/>
  <c r="V1105" i="3"/>
  <c r="AD1105" i="3"/>
  <c r="T1101" i="3"/>
  <c r="X1101" i="3"/>
  <c r="AB1101" i="3"/>
  <c r="U1101" i="3"/>
  <c r="Y1101" i="3"/>
  <c r="AC1101" i="3"/>
  <c r="AA1101" i="3"/>
  <c r="V1101" i="3"/>
  <c r="AD1101" i="3"/>
  <c r="W1101" i="3"/>
  <c r="Z1101" i="3"/>
  <c r="T1097" i="3"/>
  <c r="X1097" i="3"/>
  <c r="AB1097" i="3"/>
  <c r="U1097" i="3"/>
  <c r="Y1097" i="3"/>
  <c r="AC1097" i="3"/>
  <c r="W1097" i="3"/>
  <c r="Z1097" i="3"/>
  <c r="AA1097" i="3"/>
  <c r="V1097" i="3"/>
  <c r="AD1097" i="3"/>
  <c r="T1093" i="3"/>
  <c r="X1093" i="3"/>
  <c r="AB1093" i="3"/>
  <c r="U1093" i="3"/>
  <c r="Y1093" i="3"/>
  <c r="AC1093" i="3"/>
  <c r="AA1093" i="3"/>
  <c r="V1093" i="3"/>
  <c r="AD1093" i="3"/>
  <c r="W1093" i="3"/>
  <c r="Z1093" i="3"/>
  <c r="T1089" i="3"/>
  <c r="X1089" i="3"/>
  <c r="AB1089" i="3"/>
  <c r="U1089" i="3"/>
  <c r="Y1089" i="3"/>
  <c r="AC1089" i="3"/>
  <c r="W1089" i="3"/>
  <c r="Z1089" i="3"/>
  <c r="AA1089" i="3"/>
  <c r="V1089" i="3"/>
  <c r="AD1089" i="3"/>
  <c r="T1085" i="3"/>
  <c r="X1085" i="3"/>
  <c r="AB1085" i="3"/>
  <c r="U1085" i="3"/>
  <c r="Y1085" i="3"/>
  <c r="AC1085" i="3"/>
  <c r="AA1085" i="3"/>
  <c r="V1085" i="3"/>
  <c r="AD1085" i="3"/>
  <c r="W1085" i="3"/>
  <c r="Z1085" i="3"/>
  <c r="T1081" i="3"/>
  <c r="X1081" i="3"/>
  <c r="AB1081" i="3"/>
  <c r="U1081" i="3"/>
  <c r="Y1081" i="3"/>
  <c r="AC1081" i="3"/>
  <c r="W1081" i="3"/>
  <c r="Z1081" i="3"/>
  <c r="AA1081" i="3"/>
  <c r="AD1081" i="3"/>
  <c r="V1081" i="3"/>
  <c r="T1077" i="3"/>
  <c r="X1077" i="3"/>
  <c r="AB1077" i="3"/>
  <c r="U1077" i="3"/>
  <c r="Y1077" i="3"/>
  <c r="AC1077" i="3"/>
  <c r="AA1077" i="3"/>
  <c r="V1077" i="3"/>
  <c r="AD1077" i="3"/>
  <c r="W1077" i="3"/>
  <c r="Z1077" i="3"/>
  <c r="T1073" i="3"/>
  <c r="X1073" i="3"/>
  <c r="AB1073" i="3"/>
  <c r="U1073" i="3"/>
  <c r="Y1073" i="3"/>
  <c r="AC1073" i="3"/>
  <c r="W1073" i="3"/>
  <c r="Z1073" i="3"/>
  <c r="AA1073" i="3"/>
  <c r="V1073" i="3"/>
  <c r="AD1073" i="3"/>
  <c r="T1069" i="3"/>
  <c r="X1069" i="3"/>
  <c r="AB1069" i="3"/>
  <c r="U1069" i="3"/>
  <c r="Y1069" i="3"/>
  <c r="AC1069" i="3"/>
  <c r="AA1069" i="3"/>
  <c r="V1069" i="3"/>
  <c r="AD1069" i="3"/>
  <c r="W1069" i="3"/>
  <c r="Z1069" i="3"/>
  <c r="T1065" i="3"/>
  <c r="X1065" i="3"/>
  <c r="AB1065" i="3"/>
  <c r="U1065" i="3"/>
  <c r="Y1065" i="3"/>
  <c r="AC1065" i="3"/>
  <c r="W1065" i="3"/>
  <c r="Z1065" i="3"/>
  <c r="AA1065" i="3"/>
  <c r="V1065" i="3"/>
  <c r="AD1065" i="3"/>
  <c r="T1061" i="3"/>
  <c r="X1061" i="3"/>
  <c r="AB1061" i="3"/>
  <c r="U1061" i="3"/>
  <c r="Y1061" i="3"/>
  <c r="AC1061" i="3"/>
  <c r="AA1061" i="3"/>
  <c r="V1061" i="3"/>
  <c r="AD1061" i="3"/>
  <c r="W1061" i="3"/>
  <c r="Z1061" i="3"/>
  <c r="T1057" i="3"/>
  <c r="X1057" i="3"/>
  <c r="AB1057" i="3"/>
  <c r="U1057" i="3"/>
  <c r="Y1057" i="3"/>
  <c r="AC1057" i="3"/>
  <c r="W1057" i="3"/>
  <c r="Z1057" i="3"/>
  <c r="AA1057" i="3"/>
  <c r="V1057" i="3"/>
  <c r="AD1057" i="3"/>
  <c r="T1053" i="3"/>
  <c r="X1053" i="3"/>
  <c r="AB1053" i="3"/>
  <c r="U1053" i="3"/>
  <c r="Y1053" i="3"/>
  <c r="AC1053" i="3"/>
  <c r="AA1053" i="3"/>
  <c r="V1053" i="3"/>
  <c r="AD1053" i="3"/>
  <c r="W1053" i="3"/>
  <c r="Z1053" i="3"/>
  <c r="T1049" i="3"/>
  <c r="X1049" i="3"/>
  <c r="AB1049" i="3"/>
  <c r="U1049" i="3"/>
  <c r="Y1049" i="3"/>
  <c r="AC1049" i="3"/>
  <c r="W1049" i="3"/>
  <c r="Z1049" i="3"/>
  <c r="AA1049" i="3"/>
  <c r="AD1049" i="3"/>
  <c r="V1049" i="3"/>
  <c r="T1045" i="3"/>
  <c r="X1045" i="3"/>
  <c r="AB1045" i="3"/>
  <c r="U1045" i="3"/>
  <c r="Y1045" i="3"/>
  <c r="AC1045" i="3"/>
  <c r="AA1045" i="3"/>
  <c r="V1045" i="3"/>
  <c r="AD1045" i="3"/>
  <c r="W1045" i="3"/>
  <c r="Z1045" i="3"/>
  <c r="T1041" i="3"/>
  <c r="X1041" i="3"/>
  <c r="AB1041" i="3"/>
  <c r="U1041" i="3"/>
  <c r="Y1041" i="3"/>
  <c r="AC1041" i="3"/>
  <c r="W1041" i="3"/>
  <c r="Z1041" i="3"/>
  <c r="AA1041" i="3"/>
  <c r="V1041" i="3"/>
  <c r="AD1041" i="3"/>
  <c r="T1037" i="3"/>
  <c r="X1037" i="3"/>
  <c r="AB1037" i="3"/>
  <c r="U1037" i="3"/>
  <c r="Y1037" i="3"/>
  <c r="AC1037" i="3"/>
  <c r="AA1037" i="3"/>
  <c r="V1037" i="3"/>
  <c r="AD1037" i="3"/>
  <c r="W1037" i="3"/>
  <c r="Z1037" i="3"/>
  <c r="T1033" i="3"/>
  <c r="X1033" i="3"/>
  <c r="AB1033" i="3"/>
  <c r="U1033" i="3"/>
  <c r="Y1033" i="3"/>
  <c r="AC1033" i="3"/>
  <c r="W1033" i="3"/>
  <c r="Z1033" i="3"/>
  <c r="AA1033" i="3"/>
  <c r="V1033" i="3"/>
  <c r="AD1033" i="3"/>
  <c r="T1029" i="3"/>
  <c r="X1029" i="3"/>
  <c r="AB1029" i="3"/>
  <c r="U1029" i="3"/>
  <c r="Y1029" i="3"/>
  <c r="AC1029" i="3"/>
  <c r="AA1029" i="3"/>
  <c r="V1029" i="3"/>
  <c r="AD1029" i="3"/>
  <c r="W1029" i="3"/>
  <c r="Z1029" i="3"/>
  <c r="T1025" i="3"/>
  <c r="X1025" i="3"/>
  <c r="AB1025" i="3"/>
  <c r="U1025" i="3"/>
  <c r="Y1025" i="3"/>
  <c r="AC1025" i="3"/>
  <c r="W1025" i="3"/>
  <c r="Z1025" i="3"/>
  <c r="AA1025" i="3"/>
  <c r="V1025" i="3"/>
  <c r="AD1025" i="3"/>
  <c r="T1021" i="3"/>
  <c r="X1021" i="3"/>
  <c r="AB1021" i="3"/>
  <c r="U1021" i="3"/>
  <c r="Y1021" i="3"/>
  <c r="AC1021" i="3"/>
  <c r="AA1021" i="3"/>
  <c r="V1021" i="3"/>
  <c r="AD1021" i="3"/>
  <c r="W1021" i="3"/>
  <c r="Z1021" i="3"/>
  <c r="T1017" i="3"/>
  <c r="X1017" i="3"/>
  <c r="AB1017" i="3"/>
  <c r="U1017" i="3"/>
  <c r="Y1017" i="3"/>
  <c r="AC1017" i="3"/>
  <c r="W1017" i="3"/>
  <c r="Z1017" i="3"/>
  <c r="AA1017" i="3"/>
  <c r="AD1017" i="3"/>
  <c r="V1017" i="3"/>
  <c r="T1013" i="3"/>
  <c r="X1013" i="3"/>
  <c r="AB1013" i="3"/>
  <c r="U1013" i="3"/>
  <c r="Y1013" i="3"/>
  <c r="AC1013" i="3"/>
  <c r="AA1013" i="3"/>
  <c r="V1013" i="3"/>
  <c r="AD1013" i="3"/>
  <c r="W1013" i="3"/>
  <c r="Z1013" i="3"/>
  <c r="T1009" i="3"/>
  <c r="X1009" i="3"/>
  <c r="AB1009" i="3"/>
  <c r="U1009" i="3"/>
  <c r="Y1009" i="3"/>
  <c r="AC1009" i="3"/>
  <c r="W1009" i="3"/>
  <c r="Z1009" i="3"/>
  <c r="AA1009" i="3"/>
  <c r="V1009" i="3"/>
  <c r="AD1009" i="3"/>
  <c r="T1005" i="3"/>
  <c r="X1005" i="3"/>
  <c r="AB1005" i="3"/>
  <c r="U1005" i="3"/>
  <c r="Y1005" i="3"/>
  <c r="AC1005" i="3"/>
  <c r="AA1005" i="3"/>
  <c r="V1005" i="3"/>
  <c r="AD1005" i="3"/>
  <c r="W1005" i="3"/>
  <c r="Z1005" i="3"/>
  <c r="T1001" i="3"/>
  <c r="X1001" i="3"/>
  <c r="AB1001" i="3"/>
  <c r="U1001" i="3"/>
  <c r="Y1001" i="3"/>
  <c r="AC1001" i="3"/>
  <c r="W1001" i="3"/>
  <c r="Z1001" i="3"/>
  <c r="AA1001" i="3"/>
  <c r="V1001" i="3"/>
  <c r="AD1001" i="3"/>
  <c r="T997" i="3"/>
  <c r="X997" i="3"/>
  <c r="AB997" i="3"/>
  <c r="U997" i="3"/>
  <c r="Y997" i="3"/>
  <c r="AC997" i="3"/>
  <c r="AA997" i="3"/>
  <c r="V997" i="3"/>
  <c r="AD997" i="3"/>
  <c r="W997" i="3"/>
  <c r="Z997" i="3"/>
  <c r="T993" i="3"/>
  <c r="X993" i="3"/>
  <c r="AB993" i="3"/>
  <c r="U993" i="3"/>
  <c r="Y993" i="3"/>
  <c r="AC993" i="3"/>
  <c r="W993" i="3"/>
  <c r="Z993" i="3"/>
  <c r="AA993" i="3"/>
  <c r="V993" i="3"/>
  <c r="AD993" i="3"/>
  <c r="T989" i="3"/>
  <c r="X989" i="3"/>
  <c r="AB989" i="3"/>
  <c r="U989" i="3"/>
  <c r="Y989" i="3"/>
  <c r="AC989" i="3"/>
  <c r="AA989" i="3"/>
  <c r="V989" i="3"/>
  <c r="AD989" i="3"/>
  <c r="W989" i="3"/>
  <c r="Z989" i="3"/>
  <c r="T985" i="3"/>
  <c r="X985" i="3"/>
  <c r="AB985" i="3"/>
  <c r="U985" i="3"/>
  <c r="Y985" i="3"/>
  <c r="AC985" i="3"/>
  <c r="W985" i="3"/>
  <c r="Z985" i="3"/>
  <c r="AA985" i="3"/>
  <c r="AD985" i="3"/>
  <c r="V985" i="3"/>
  <c r="T981" i="3"/>
  <c r="X981" i="3"/>
  <c r="AB981" i="3"/>
  <c r="U981" i="3"/>
  <c r="Y981" i="3"/>
  <c r="AC981" i="3"/>
  <c r="AA981" i="3"/>
  <c r="V981" i="3"/>
  <c r="AD981" i="3"/>
  <c r="W981" i="3"/>
  <c r="Z981" i="3"/>
  <c r="T977" i="3"/>
  <c r="X977" i="3"/>
  <c r="AB977" i="3"/>
  <c r="U977" i="3"/>
  <c r="Y977" i="3"/>
  <c r="AC977" i="3"/>
  <c r="W977" i="3"/>
  <c r="Z977" i="3"/>
  <c r="AA977" i="3"/>
  <c r="V977" i="3"/>
  <c r="AD977" i="3"/>
  <c r="T973" i="3"/>
  <c r="X973" i="3"/>
  <c r="AB973" i="3"/>
  <c r="U973" i="3"/>
  <c r="Y973" i="3"/>
  <c r="AC973" i="3"/>
  <c r="AA973" i="3"/>
  <c r="V973" i="3"/>
  <c r="AD973" i="3"/>
  <c r="W973" i="3"/>
  <c r="Z973" i="3"/>
  <c r="T969" i="3"/>
  <c r="X969" i="3"/>
  <c r="AB969" i="3"/>
  <c r="U969" i="3"/>
  <c r="Y969" i="3"/>
  <c r="AC969" i="3"/>
  <c r="W969" i="3"/>
  <c r="Z969" i="3"/>
  <c r="AA969" i="3"/>
  <c r="V969" i="3"/>
  <c r="AD969" i="3"/>
  <c r="T965" i="3"/>
  <c r="X965" i="3"/>
  <c r="AB965" i="3"/>
  <c r="U965" i="3"/>
  <c r="Y965" i="3"/>
  <c r="AC965" i="3"/>
  <c r="AA965" i="3"/>
  <c r="V965" i="3"/>
  <c r="AD965" i="3"/>
  <c r="W965" i="3"/>
  <c r="Z965" i="3"/>
  <c r="T961" i="3"/>
  <c r="X961" i="3"/>
  <c r="AB961" i="3"/>
  <c r="U961" i="3"/>
  <c r="Y961" i="3"/>
  <c r="AC961" i="3"/>
  <c r="W961" i="3"/>
  <c r="Z961" i="3"/>
  <c r="AA961" i="3"/>
  <c r="V961" i="3"/>
  <c r="AD961" i="3"/>
  <c r="T957" i="3"/>
  <c r="X957" i="3"/>
  <c r="AB957" i="3"/>
  <c r="U957" i="3"/>
  <c r="Y957" i="3"/>
  <c r="AC957" i="3"/>
  <c r="AA957" i="3"/>
  <c r="V957" i="3"/>
  <c r="AD957" i="3"/>
  <c r="W957" i="3"/>
  <c r="Z957" i="3"/>
  <c r="T953" i="3"/>
  <c r="X953" i="3"/>
  <c r="AB953" i="3"/>
  <c r="U953" i="3"/>
  <c r="Y953" i="3"/>
  <c r="AC953" i="3"/>
  <c r="W953" i="3"/>
  <c r="Z953" i="3"/>
  <c r="AA953" i="3"/>
  <c r="AD953" i="3"/>
  <c r="V953" i="3"/>
  <c r="T949" i="3"/>
  <c r="X949" i="3"/>
  <c r="AB949" i="3"/>
  <c r="U949" i="3"/>
  <c r="Y949" i="3"/>
  <c r="AC949" i="3"/>
  <c r="AA949" i="3"/>
  <c r="V949" i="3"/>
  <c r="AD949" i="3"/>
  <c r="W949" i="3"/>
  <c r="Z949" i="3"/>
  <c r="T945" i="3"/>
  <c r="X945" i="3"/>
  <c r="AB945" i="3"/>
  <c r="U945" i="3"/>
  <c r="Y945" i="3"/>
  <c r="AC945" i="3"/>
  <c r="W945" i="3"/>
  <c r="Z945" i="3"/>
  <c r="AA945" i="3"/>
  <c r="V945" i="3"/>
  <c r="AD945" i="3"/>
  <c r="T941" i="3"/>
  <c r="X941" i="3"/>
  <c r="AB941" i="3"/>
  <c r="U941" i="3"/>
  <c r="Y941" i="3"/>
  <c r="AC941" i="3"/>
  <c r="AA941" i="3"/>
  <c r="V941" i="3"/>
  <c r="AD941" i="3"/>
  <c r="W941" i="3"/>
  <c r="Z941" i="3"/>
  <c r="T937" i="3"/>
  <c r="X937" i="3"/>
  <c r="AB937" i="3"/>
  <c r="U937" i="3"/>
  <c r="Y937" i="3"/>
  <c r="AC937" i="3"/>
  <c r="W937" i="3"/>
  <c r="Z937" i="3"/>
  <c r="AA937" i="3"/>
  <c r="V937" i="3"/>
  <c r="AD937" i="3"/>
  <c r="T933" i="3"/>
  <c r="X933" i="3"/>
  <c r="AB933" i="3"/>
  <c r="U933" i="3"/>
  <c r="Y933" i="3"/>
  <c r="AC933" i="3"/>
  <c r="AA933" i="3"/>
  <c r="V933" i="3"/>
  <c r="AD933" i="3"/>
  <c r="W933" i="3"/>
  <c r="Z933" i="3"/>
  <c r="T929" i="3"/>
  <c r="X929" i="3"/>
  <c r="AB929" i="3"/>
  <c r="U929" i="3"/>
  <c r="Y929" i="3"/>
  <c r="AC929" i="3"/>
  <c r="W929" i="3"/>
  <c r="Z929" i="3"/>
  <c r="AA929" i="3"/>
  <c r="V929" i="3"/>
  <c r="AD929" i="3"/>
  <c r="T925" i="3"/>
  <c r="X925" i="3"/>
  <c r="AB925" i="3"/>
  <c r="U925" i="3"/>
  <c r="Y925" i="3"/>
  <c r="AC925" i="3"/>
  <c r="AA925" i="3"/>
  <c r="V925" i="3"/>
  <c r="AD925" i="3"/>
  <c r="W925" i="3"/>
  <c r="Z925" i="3"/>
  <c r="T921" i="3"/>
  <c r="X921" i="3"/>
  <c r="AB921" i="3"/>
  <c r="U921" i="3"/>
  <c r="Y921" i="3"/>
  <c r="AC921" i="3"/>
  <c r="W921" i="3"/>
  <c r="Z921" i="3"/>
  <c r="AA921" i="3"/>
  <c r="AD921" i="3"/>
  <c r="V921" i="3"/>
  <c r="T917" i="3"/>
  <c r="X917" i="3"/>
  <c r="AB917" i="3"/>
  <c r="U917" i="3"/>
  <c r="Y917" i="3"/>
  <c r="AC917" i="3"/>
  <c r="AA917" i="3"/>
  <c r="V917" i="3"/>
  <c r="AD917" i="3"/>
  <c r="W917" i="3"/>
  <c r="Z917" i="3"/>
  <c r="T913" i="3"/>
  <c r="X913" i="3"/>
  <c r="AB913" i="3"/>
  <c r="U913" i="3"/>
  <c r="Y913" i="3"/>
  <c r="AC913" i="3"/>
  <c r="W913" i="3"/>
  <c r="Z913" i="3"/>
  <c r="AA913" i="3"/>
  <c r="V913" i="3"/>
  <c r="AD913" i="3"/>
  <c r="T909" i="3"/>
  <c r="X909" i="3"/>
  <c r="AB909" i="3"/>
  <c r="U909" i="3"/>
  <c r="Y909" i="3"/>
  <c r="AC909" i="3"/>
  <c r="AA909" i="3"/>
  <c r="V909" i="3"/>
  <c r="AD909" i="3"/>
  <c r="W909" i="3"/>
  <c r="Z909" i="3"/>
  <c r="T905" i="3"/>
  <c r="X905" i="3"/>
  <c r="AB905" i="3"/>
  <c r="U905" i="3"/>
  <c r="Y905" i="3"/>
  <c r="AC905" i="3"/>
  <c r="W905" i="3"/>
  <c r="Z905" i="3"/>
  <c r="AA905" i="3"/>
  <c r="V905" i="3"/>
  <c r="AD905" i="3"/>
  <c r="T901" i="3"/>
  <c r="X901" i="3"/>
  <c r="AB901" i="3"/>
  <c r="U901" i="3"/>
  <c r="Y901" i="3"/>
  <c r="AC901" i="3"/>
  <c r="AA901" i="3"/>
  <c r="V901" i="3"/>
  <c r="AD901" i="3"/>
  <c r="W901" i="3"/>
  <c r="Z901" i="3"/>
  <c r="T897" i="3"/>
  <c r="X897" i="3"/>
  <c r="AB897" i="3"/>
  <c r="U897" i="3"/>
  <c r="Y897" i="3"/>
  <c r="AC897" i="3"/>
  <c r="W897" i="3"/>
  <c r="Z897" i="3"/>
  <c r="AA897" i="3"/>
  <c r="V897" i="3"/>
  <c r="AD897" i="3"/>
  <c r="T893" i="3"/>
  <c r="X893" i="3"/>
  <c r="AB893" i="3"/>
  <c r="U893" i="3"/>
  <c r="Y893" i="3"/>
  <c r="AC893" i="3"/>
  <c r="AA893" i="3"/>
  <c r="V893" i="3"/>
  <c r="AD893" i="3"/>
  <c r="W893" i="3"/>
  <c r="Z893" i="3"/>
  <c r="T889" i="3"/>
  <c r="X889" i="3"/>
  <c r="AB889" i="3"/>
  <c r="U889" i="3"/>
  <c r="Y889" i="3"/>
  <c r="AC889" i="3"/>
  <c r="W889" i="3"/>
  <c r="Z889" i="3"/>
  <c r="AA889" i="3"/>
  <c r="AD889" i="3"/>
  <c r="V889" i="3"/>
  <c r="T885" i="3"/>
  <c r="X885" i="3"/>
  <c r="AB885" i="3"/>
  <c r="U885" i="3"/>
  <c r="Y885" i="3"/>
  <c r="AC885" i="3"/>
  <c r="AA885" i="3"/>
  <c r="V885" i="3"/>
  <c r="AD885" i="3"/>
  <c r="W885" i="3"/>
  <c r="Z885" i="3"/>
  <c r="T881" i="3"/>
  <c r="X881" i="3"/>
  <c r="AB881" i="3"/>
  <c r="U881" i="3"/>
  <c r="Y881" i="3"/>
  <c r="AC881" i="3"/>
  <c r="W881" i="3"/>
  <c r="Z881" i="3"/>
  <c r="AA881" i="3"/>
  <c r="V881" i="3"/>
  <c r="AD881" i="3"/>
  <c r="T877" i="3"/>
  <c r="X877" i="3"/>
  <c r="AB877" i="3"/>
  <c r="U877" i="3"/>
  <c r="Y877" i="3"/>
  <c r="AC877" i="3"/>
  <c r="AA877" i="3"/>
  <c r="V877" i="3"/>
  <c r="AD877" i="3"/>
  <c r="W877" i="3"/>
  <c r="Z877" i="3"/>
  <c r="T873" i="3"/>
  <c r="X873" i="3"/>
  <c r="AB873" i="3"/>
  <c r="U873" i="3"/>
  <c r="Y873" i="3"/>
  <c r="AC873" i="3"/>
  <c r="W873" i="3"/>
  <c r="Z873" i="3"/>
  <c r="AA873" i="3"/>
  <c r="V873" i="3"/>
  <c r="AD873" i="3"/>
  <c r="T869" i="3"/>
  <c r="X869" i="3"/>
  <c r="AB869" i="3"/>
  <c r="U869" i="3"/>
  <c r="Y869" i="3"/>
  <c r="AC869" i="3"/>
  <c r="AA869" i="3"/>
  <c r="V869" i="3"/>
  <c r="AD869" i="3"/>
  <c r="W869" i="3"/>
  <c r="Z869" i="3"/>
  <c r="T865" i="3"/>
  <c r="X865" i="3"/>
  <c r="AB865" i="3"/>
  <c r="U865" i="3"/>
  <c r="Y865" i="3"/>
  <c r="AC865" i="3"/>
  <c r="W865" i="3"/>
  <c r="Z865" i="3"/>
  <c r="AA865" i="3"/>
  <c r="V865" i="3"/>
  <c r="AD865" i="3"/>
  <c r="T861" i="3"/>
  <c r="X861" i="3"/>
  <c r="AB861" i="3"/>
  <c r="U861" i="3"/>
  <c r="Y861" i="3"/>
  <c r="AC861" i="3"/>
  <c r="AA861" i="3"/>
  <c r="V861" i="3"/>
  <c r="AD861" i="3"/>
  <c r="W861" i="3"/>
  <c r="Z861" i="3"/>
  <c r="T857" i="3"/>
  <c r="X857" i="3"/>
  <c r="AB857" i="3"/>
  <c r="U857" i="3"/>
  <c r="Y857" i="3"/>
  <c r="AC857" i="3"/>
  <c r="W857" i="3"/>
  <c r="Z857" i="3"/>
  <c r="AA857" i="3"/>
  <c r="AD857" i="3"/>
  <c r="V857" i="3"/>
  <c r="T853" i="3"/>
  <c r="X853" i="3"/>
  <c r="AB853" i="3"/>
  <c r="U853" i="3"/>
  <c r="Y853" i="3"/>
  <c r="AC853" i="3"/>
  <c r="AA853" i="3"/>
  <c r="V853" i="3"/>
  <c r="AD853" i="3"/>
  <c r="W853" i="3"/>
  <c r="Z853" i="3"/>
  <c r="T849" i="3"/>
  <c r="X849" i="3"/>
  <c r="AB849" i="3"/>
  <c r="U849" i="3"/>
  <c r="Y849" i="3"/>
  <c r="AC849" i="3"/>
  <c r="W849" i="3"/>
  <c r="Z849" i="3"/>
  <c r="AA849" i="3"/>
  <c r="V849" i="3"/>
  <c r="AD849" i="3"/>
  <c r="T845" i="3"/>
  <c r="X845" i="3"/>
  <c r="AB845" i="3"/>
  <c r="U845" i="3"/>
  <c r="Y845" i="3"/>
  <c r="AC845" i="3"/>
  <c r="AA845" i="3"/>
  <c r="V845" i="3"/>
  <c r="AD845" i="3"/>
  <c r="W845" i="3"/>
  <c r="Z845" i="3"/>
  <c r="T841" i="3"/>
  <c r="X841" i="3"/>
  <c r="AB841" i="3"/>
  <c r="V841" i="3"/>
  <c r="AA841" i="3"/>
  <c r="W841" i="3"/>
  <c r="AC841" i="3"/>
  <c r="U841" i="3"/>
  <c r="Y841" i="3"/>
  <c r="Z841" i="3"/>
  <c r="AD841" i="3"/>
  <c r="T837" i="3"/>
  <c r="X837" i="3"/>
  <c r="AB837" i="3"/>
  <c r="W837" i="3"/>
  <c r="AC837" i="3"/>
  <c r="Y837" i="3"/>
  <c r="AD837" i="3"/>
  <c r="V837" i="3"/>
  <c r="Z837" i="3"/>
  <c r="AA837" i="3"/>
  <c r="U837" i="3"/>
  <c r="T833" i="3"/>
  <c r="X833" i="3"/>
  <c r="AB833" i="3"/>
  <c r="W833" i="3"/>
  <c r="AC833" i="3"/>
  <c r="Y833" i="3"/>
  <c r="AD833" i="3"/>
  <c r="U833" i="3"/>
  <c r="Z833" i="3"/>
  <c r="AA833" i="3"/>
  <c r="V833" i="3"/>
  <c r="T829" i="3"/>
  <c r="X829" i="3"/>
  <c r="AB829" i="3"/>
  <c r="Y829" i="3"/>
  <c r="AD829" i="3"/>
  <c r="U829" i="3"/>
  <c r="Z829" i="3"/>
  <c r="V829" i="3"/>
  <c r="AA829" i="3"/>
  <c r="AC829" i="3"/>
  <c r="W829" i="3"/>
  <c r="T825" i="3"/>
  <c r="X825" i="3"/>
  <c r="AB825" i="3"/>
  <c r="U825" i="3"/>
  <c r="Z825" i="3"/>
  <c r="V825" i="3"/>
  <c r="AA825" i="3"/>
  <c r="W825" i="3"/>
  <c r="AC825" i="3"/>
  <c r="AD825" i="3"/>
  <c r="Y825" i="3"/>
  <c r="T821" i="3"/>
  <c r="X821" i="3"/>
  <c r="AB821" i="3"/>
  <c r="V821" i="3"/>
  <c r="AA821" i="3"/>
  <c r="W821" i="3"/>
  <c r="AC821" i="3"/>
  <c r="Y821" i="3"/>
  <c r="AD821" i="3"/>
  <c r="U821" i="3"/>
  <c r="Z821" i="3"/>
  <c r="T817" i="3"/>
  <c r="X817" i="3"/>
  <c r="AB817" i="3"/>
  <c r="U817" i="3"/>
  <c r="Y817" i="3"/>
  <c r="AC817" i="3"/>
  <c r="AA817" i="3"/>
  <c r="V817" i="3"/>
  <c r="AD817" i="3"/>
  <c r="W817" i="3"/>
  <c r="Z817" i="3"/>
  <c r="T813" i="3"/>
  <c r="X813" i="3"/>
  <c r="AB813" i="3"/>
  <c r="U813" i="3"/>
  <c r="Y813" i="3"/>
  <c r="AC813" i="3"/>
  <c r="W813" i="3"/>
  <c r="Z813" i="3"/>
  <c r="AA813" i="3"/>
  <c r="AD813" i="3"/>
  <c r="V813" i="3"/>
  <c r="T809" i="3"/>
  <c r="X809" i="3"/>
  <c r="AB809" i="3"/>
  <c r="U809" i="3"/>
  <c r="Y809" i="3"/>
  <c r="AC809" i="3"/>
  <c r="AA809" i="3"/>
  <c r="V809" i="3"/>
  <c r="AD809" i="3"/>
  <c r="W809" i="3"/>
  <c r="Z809" i="3"/>
  <c r="T805" i="3"/>
  <c r="X805" i="3"/>
  <c r="AB805" i="3"/>
  <c r="U805" i="3"/>
  <c r="Y805" i="3"/>
  <c r="AC805" i="3"/>
  <c r="W805" i="3"/>
  <c r="Z805" i="3"/>
  <c r="AA805" i="3"/>
  <c r="V805" i="3"/>
  <c r="AD805" i="3"/>
  <c r="T801" i="3"/>
  <c r="X801" i="3"/>
  <c r="AB801" i="3"/>
  <c r="U801" i="3"/>
  <c r="Y801" i="3"/>
  <c r="AC801" i="3"/>
  <c r="AA801" i="3"/>
  <c r="V801" i="3"/>
  <c r="AD801" i="3"/>
  <c r="W801" i="3"/>
  <c r="Z801" i="3"/>
  <c r="T797" i="3"/>
  <c r="X797" i="3"/>
  <c r="AB797" i="3"/>
  <c r="U797" i="3"/>
  <c r="Y797" i="3"/>
  <c r="AC797" i="3"/>
  <c r="W797" i="3"/>
  <c r="Z797" i="3"/>
  <c r="AA797" i="3"/>
  <c r="V797" i="3"/>
  <c r="AD797" i="3"/>
  <c r="T793" i="3"/>
  <c r="X793" i="3"/>
  <c r="AB793" i="3"/>
  <c r="U793" i="3"/>
  <c r="Y793" i="3"/>
  <c r="AC793" i="3"/>
  <c r="AA793" i="3"/>
  <c r="V793" i="3"/>
  <c r="AD793" i="3"/>
  <c r="W793" i="3"/>
  <c r="Z793" i="3"/>
  <c r="T789" i="3"/>
  <c r="X789" i="3"/>
  <c r="AB789" i="3"/>
  <c r="U789" i="3"/>
  <c r="Y789" i="3"/>
  <c r="AC789" i="3"/>
  <c r="W789" i="3"/>
  <c r="Z789" i="3"/>
  <c r="AA789" i="3"/>
  <c r="V789" i="3"/>
  <c r="AD789" i="3"/>
  <c r="T785" i="3"/>
  <c r="X785" i="3"/>
  <c r="AB785" i="3"/>
  <c r="U785" i="3"/>
  <c r="Y785" i="3"/>
  <c r="AC785" i="3"/>
  <c r="AA785" i="3"/>
  <c r="V785" i="3"/>
  <c r="AD785" i="3"/>
  <c r="W785" i="3"/>
  <c r="Z785" i="3"/>
  <c r="T781" i="3"/>
  <c r="X781" i="3"/>
  <c r="AB781" i="3"/>
  <c r="U781" i="3"/>
  <c r="Y781" i="3"/>
  <c r="AC781" i="3"/>
  <c r="W781" i="3"/>
  <c r="Z781" i="3"/>
  <c r="AA781" i="3"/>
  <c r="AD781" i="3"/>
  <c r="V781" i="3"/>
  <c r="T777" i="3"/>
  <c r="X777" i="3"/>
  <c r="AB777" i="3"/>
  <c r="U777" i="3"/>
  <c r="Y777" i="3"/>
  <c r="AC777" i="3"/>
  <c r="AA777" i="3"/>
  <c r="V777" i="3"/>
  <c r="AD777" i="3"/>
  <c r="W777" i="3"/>
  <c r="Z777" i="3"/>
  <c r="T773" i="3"/>
  <c r="X773" i="3"/>
  <c r="AB773" i="3"/>
  <c r="U773" i="3"/>
  <c r="Y773" i="3"/>
  <c r="AC773" i="3"/>
  <c r="W773" i="3"/>
  <c r="Z773" i="3"/>
  <c r="AA773" i="3"/>
  <c r="V773" i="3"/>
  <c r="AD773" i="3"/>
  <c r="T769" i="3"/>
  <c r="X769" i="3"/>
  <c r="AB769" i="3"/>
  <c r="U769" i="3"/>
  <c r="Y769" i="3"/>
  <c r="AC769" i="3"/>
  <c r="AA769" i="3"/>
  <c r="V769" i="3"/>
  <c r="AD769" i="3"/>
  <c r="W769" i="3"/>
  <c r="Z769" i="3"/>
  <c r="T765" i="3"/>
  <c r="X765" i="3"/>
  <c r="AB765" i="3"/>
  <c r="U765" i="3"/>
  <c r="Y765" i="3"/>
  <c r="AC765" i="3"/>
  <c r="W765" i="3"/>
  <c r="Z765" i="3"/>
  <c r="AA765" i="3"/>
  <c r="V765" i="3"/>
  <c r="AD765" i="3"/>
  <c r="T761" i="3"/>
  <c r="X761" i="3"/>
  <c r="AB761" i="3"/>
  <c r="U761" i="3"/>
  <c r="Y761" i="3"/>
  <c r="AC761" i="3"/>
  <c r="AA761" i="3"/>
  <c r="V761" i="3"/>
  <c r="AD761" i="3"/>
  <c r="W761" i="3"/>
  <c r="Z761" i="3"/>
  <c r="T757" i="3"/>
  <c r="X757" i="3"/>
  <c r="AB757" i="3"/>
  <c r="U757" i="3"/>
  <c r="Y757" i="3"/>
  <c r="AC757" i="3"/>
  <c r="W757" i="3"/>
  <c r="Z757" i="3"/>
  <c r="AA757" i="3"/>
  <c r="V757" i="3"/>
  <c r="AD757" i="3"/>
  <c r="T753" i="3"/>
  <c r="X753" i="3"/>
  <c r="AB753" i="3"/>
  <c r="U753" i="3"/>
  <c r="Y753" i="3"/>
  <c r="AC753" i="3"/>
  <c r="AA753" i="3"/>
  <c r="V753" i="3"/>
  <c r="AD753" i="3"/>
  <c r="W753" i="3"/>
  <c r="Z753" i="3"/>
  <c r="T749" i="3"/>
  <c r="X749" i="3"/>
  <c r="AB749" i="3"/>
  <c r="U749" i="3"/>
  <c r="Y749" i="3"/>
  <c r="AC749" i="3"/>
  <c r="W749" i="3"/>
  <c r="Z749" i="3"/>
  <c r="AA749" i="3"/>
  <c r="AD749" i="3"/>
  <c r="V749" i="3"/>
  <c r="T745" i="3"/>
  <c r="X745" i="3"/>
  <c r="AB745" i="3"/>
  <c r="U745" i="3"/>
  <c r="Y745" i="3"/>
  <c r="AC745" i="3"/>
  <c r="AA745" i="3"/>
  <c r="V745" i="3"/>
  <c r="AD745" i="3"/>
  <c r="W745" i="3"/>
  <c r="Z745" i="3"/>
  <c r="T741" i="3"/>
  <c r="X741" i="3"/>
  <c r="AB741" i="3"/>
  <c r="U741" i="3"/>
  <c r="Y741" i="3"/>
  <c r="AC741" i="3"/>
  <c r="W741" i="3"/>
  <c r="Z741" i="3"/>
  <c r="AA741" i="3"/>
  <c r="V741" i="3"/>
  <c r="AD741" i="3"/>
  <c r="T737" i="3"/>
  <c r="X737" i="3"/>
  <c r="AB737" i="3"/>
  <c r="U737" i="3"/>
  <c r="Y737" i="3"/>
  <c r="AC737" i="3"/>
  <c r="AA737" i="3"/>
  <c r="V737" i="3"/>
  <c r="AD737" i="3"/>
  <c r="W737" i="3"/>
  <c r="Z737" i="3"/>
  <c r="T733" i="3"/>
  <c r="X733" i="3"/>
  <c r="AB733" i="3"/>
  <c r="U733" i="3"/>
  <c r="Y733" i="3"/>
  <c r="AC733" i="3"/>
  <c r="W733" i="3"/>
  <c r="Z733" i="3"/>
  <c r="AA733" i="3"/>
  <c r="V733" i="3"/>
  <c r="AD733" i="3"/>
  <c r="T729" i="3"/>
  <c r="X729" i="3"/>
  <c r="AB729" i="3"/>
  <c r="U729" i="3"/>
  <c r="Y729" i="3"/>
  <c r="AC729" i="3"/>
  <c r="AA729" i="3"/>
  <c r="V729" i="3"/>
  <c r="AD729" i="3"/>
  <c r="W729" i="3"/>
  <c r="Z729" i="3"/>
  <c r="T725" i="3"/>
  <c r="X725" i="3"/>
  <c r="AB725" i="3"/>
  <c r="U725" i="3"/>
  <c r="Y725" i="3"/>
  <c r="AC725" i="3"/>
  <c r="W725" i="3"/>
  <c r="Z725" i="3"/>
  <c r="AA725" i="3"/>
  <c r="V725" i="3"/>
  <c r="AD725" i="3"/>
  <c r="T721" i="3"/>
  <c r="X721" i="3"/>
  <c r="AB721" i="3"/>
  <c r="U721" i="3"/>
  <c r="Y721" i="3"/>
  <c r="AC721" i="3"/>
  <c r="AA721" i="3"/>
  <c r="V721" i="3"/>
  <c r="AD721" i="3"/>
  <c r="W721" i="3"/>
  <c r="Z721" i="3"/>
  <c r="T717" i="3"/>
  <c r="X717" i="3"/>
  <c r="AB717" i="3"/>
  <c r="U717" i="3"/>
  <c r="Y717" i="3"/>
  <c r="AC717" i="3"/>
  <c r="W717" i="3"/>
  <c r="Z717" i="3"/>
  <c r="AA717" i="3"/>
  <c r="AD717" i="3"/>
  <c r="V717" i="3"/>
  <c r="T713" i="3"/>
  <c r="X713" i="3"/>
  <c r="AB713" i="3"/>
  <c r="U713" i="3"/>
  <c r="Y713" i="3"/>
  <c r="AC713" i="3"/>
  <c r="AA713" i="3"/>
  <c r="V713" i="3"/>
  <c r="AD713" i="3"/>
  <c r="W713" i="3"/>
  <c r="Z713" i="3"/>
  <c r="T709" i="3"/>
  <c r="X709" i="3"/>
  <c r="AB709" i="3"/>
  <c r="U709" i="3"/>
  <c r="Y709" i="3"/>
  <c r="AC709" i="3"/>
  <c r="W709" i="3"/>
  <c r="Z709" i="3"/>
  <c r="AA709" i="3"/>
  <c r="V709" i="3"/>
  <c r="AD709" i="3"/>
  <c r="T705" i="3"/>
  <c r="X705" i="3"/>
  <c r="AB705" i="3"/>
  <c r="U705" i="3"/>
  <c r="Y705" i="3"/>
  <c r="AC705" i="3"/>
  <c r="AA705" i="3"/>
  <c r="V705" i="3"/>
  <c r="AD705" i="3"/>
  <c r="W705" i="3"/>
  <c r="Z705" i="3"/>
  <c r="T701" i="3"/>
  <c r="X701" i="3"/>
  <c r="AB701" i="3"/>
  <c r="U701" i="3"/>
  <c r="Y701" i="3"/>
  <c r="AC701" i="3"/>
  <c r="W701" i="3"/>
  <c r="Z701" i="3"/>
  <c r="AA701" i="3"/>
  <c r="V701" i="3"/>
  <c r="AD701" i="3"/>
  <c r="T697" i="3"/>
  <c r="X697" i="3"/>
  <c r="AB697" i="3"/>
  <c r="U697" i="3"/>
  <c r="Y697" i="3"/>
  <c r="AC697" i="3"/>
  <c r="AA697" i="3"/>
  <c r="V697" i="3"/>
  <c r="AD697" i="3"/>
  <c r="W697" i="3"/>
  <c r="Z697" i="3"/>
  <c r="T693" i="3"/>
  <c r="X693" i="3"/>
  <c r="AB693" i="3"/>
  <c r="U693" i="3"/>
  <c r="Y693" i="3"/>
  <c r="AC693" i="3"/>
  <c r="W693" i="3"/>
  <c r="Z693" i="3"/>
  <c r="AA693" i="3"/>
  <c r="V693" i="3"/>
  <c r="AD693" i="3"/>
  <c r="T689" i="3"/>
  <c r="X689" i="3"/>
  <c r="AB689" i="3"/>
  <c r="U689" i="3"/>
  <c r="Y689" i="3"/>
  <c r="AC689" i="3"/>
  <c r="AA689" i="3"/>
  <c r="V689" i="3"/>
  <c r="AD689" i="3"/>
  <c r="W689" i="3"/>
  <c r="Z689" i="3"/>
  <c r="T685" i="3"/>
  <c r="X685" i="3"/>
  <c r="AB685" i="3"/>
  <c r="U685" i="3"/>
  <c r="Y685" i="3"/>
  <c r="AC685" i="3"/>
  <c r="W685" i="3"/>
  <c r="Z685" i="3"/>
  <c r="AA685" i="3"/>
  <c r="AD685" i="3"/>
  <c r="V685" i="3"/>
  <c r="T681" i="3"/>
  <c r="X681" i="3"/>
  <c r="AB681" i="3"/>
  <c r="U681" i="3"/>
  <c r="Y681" i="3"/>
  <c r="AC681" i="3"/>
  <c r="AA681" i="3"/>
  <c r="V681" i="3"/>
  <c r="AD681" i="3"/>
  <c r="W681" i="3"/>
  <c r="Z681" i="3"/>
  <c r="T677" i="3"/>
  <c r="X677" i="3"/>
  <c r="AB677" i="3"/>
  <c r="U677" i="3"/>
  <c r="Y677" i="3"/>
  <c r="AC677" i="3"/>
  <c r="W677" i="3"/>
  <c r="Z677" i="3"/>
  <c r="AA677" i="3"/>
  <c r="V677" i="3"/>
  <c r="AD677" i="3"/>
  <c r="T673" i="3"/>
  <c r="X673" i="3"/>
  <c r="AB673" i="3"/>
  <c r="U673" i="3"/>
  <c r="Y673" i="3"/>
  <c r="AC673" i="3"/>
  <c r="AA673" i="3"/>
  <c r="V673" i="3"/>
  <c r="AD673" i="3"/>
  <c r="W673" i="3"/>
  <c r="Z673" i="3"/>
  <c r="T669" i="3"/>
  <c r="X669" i="3"/>
  <c r="AB669" i="3"/>
  <c r="U669" i="3"/>
  <c r="Y669" i="3"/>
  <c r="AC669" i="3"/>
  <c r="W669" i="3"/>
  <c r="Z669" i="3"/>
  <c r="AA669" i="3"/>
  <c r="V669" i="3"/>
  <c r="AD669" i="3"/>
  <c r="T665" i="3"/>
  <c r="X665" i="3"/>
  <c r="AB665" i="3"/>
  <c r="U665" i="3"/>
  <c r="Y665" i="3"/>
  <c r="AC665" i="3"/>
  <c r="AA665" i="3"/>
  <c r="V665" i="3"/>
  <c r="AD665" i="3"/>
  <c r="W665" i="3"/>
  <c r="Z665" i="3"/>
  <c r="T661" i="3"/>
  <c r="X661" i="3"/>
  <c r="AB661" i="3"/>
  <c r="U661" i="3"/>
  <c r="Y661" i="3"/>
  <c r="AC661" i="3"/>
  <c r="W661" i="3"/>
  <c r="Z661" i="3"/>
  <c r="AA661" i="3"/>
  <c r="V661" i="3"/>
  <c r="AD661" i="3"/>
  <c r="T657" i="3"/>
  <c r="X657" i="3"/>
  <c r="AB657" i="3"/>
  <c r="U657" i="3"/>
  <c r="Y657" i="3"/>
  <c r="AC657" i="3"/>
  <c r="AA657" i="3"/>
  <c r="V657" i="3"/>
  <c r="AD657" i="3"/>
  <c r="W657" i="3"/>
  <c r="Z657" i="3"/>
  <c r="T653" i="3"/>
  <c r="X653" i="3"/>
  <c r="AB653" i="3"/>
  <c r="U653" i="3"/>
  <c r="Y653" i="3"/>
  <c r="AC653" i="3"/>
  <c r="W653" i="3"/>
  <c r="Z653" i="3"/>
  <c r="AA653" i="3"/>
  <c r="AD653" i="3"/>
  <c r="V653" i="3"/>
  <c r="T649" i="3"/>
  <c r="X649" i="3"/>
  <c r="AB649" i="3"/>
  <c r="U649" i="3"/>
  <c r="Y649" i="3"/>
  <c r="AC649" i="3"/>
  <c r="AA649" i="3"/>
  <c r="V649" i="3"/>
  <c r="AD649" i="3"/>
  <c r="W649" i="3"/>
  <c r="Z649" i="3"/>
  <c r="T645" i="3"/>
  <c r="X645" i="3"/>
  <c r="AB645" i="3"/>
  <c r="U645" i="3"/>
  <c r="Y645" i="3"/>
  <c r="AC645" i="3"/>
  <c r="W645" i="3"/>
  <c r="Z645" i="3"/>
  <c r="AA645" i="3"/>
  <c r="V645" i="3"/>
  <c r="AD645" i="3"/>
  <c r="T641" i="3"/>
  <c r="X641" i="3"/>
  <c r="AB641" i="3"/>
  <c r="U641" i="3"/>
  <c r="Y641" i="3"/>
  <c r="AC641" i="3"/>
  <c r="AA641" i="3"/>
  <c r="V641" i="3"/>
  <c r="AD641" i="3"/>
  <c r="W641" i="3"/>
  <c r="Z641" i="3"/>
  <c r="T637" i="3"/>
  <c r="X637" i="3"/>
  <c r="AB637" i="3"/>
  <c r="U637" i="3"/>
  <c r="Y637" i="3"/>
  <c r="AC637" i="3"/>
  <c r="W637" i="3"/>
  <c r="Z637" i="3"/>
  <c r="AA637" i="3"/>
  <c r="V637" i="3"/>
  <c r="AD637" i="3"/>
  <c r="T633" i="3"/>
  <c r="X633" i="3"/>
  <c r="AB633" i="3"/>
  <c r="U633" i="3"/>
  <c r="Y633" i="3"/>
  <c r="AC633" i="3"/>
  <c r="AA633" i="3"/>
  <c r="V633" i="3"/>
  <c r="AD633" i="3"/>
  <c r="W633" i="3"/>
  <c r="Z633" i="3"/>
  <c r="T629" i="3"/>
  <c r="X629" i="3"/>
  <c r="AB629" i="3"/>
  <c r="U629" i="3"/>
  <c r="Y629" i="3"/>
  <c r="AC629" i="3"/>
  <c r="W629" i="3"/>
  <c r="Z629" i="3"/>
  <c r="AA629" i="3"/>
  <c r="V629" i="3"/>
  <c r="AD629" i="3"/>
  <c r="T625" i="3"/>
  <c r="X625" i="3"/>
  <c r="AB625" i="3"/>
  <c r="U625" i="3"/>
  <c r="Y625" i="3"/>
  <c r="AC625" i="3"/>
  <c r="AA625" i="3"/>
  <c r="V625" i="3"/>
  <c r="AD625" i="3"/>
  <c r="W625" i="3"/>
  <c r="Z625" i="3"/>
  <c r="T621" i="3"/>
  <c r="X621" i="3"/>
  <c r="AB621" i="3"/>
  <c r="U621" i="3"/>
  <c r="Y621" i="3"/>
  <c r="AC621" i="3"/>
  <c r="W621" i="3"/>
  <c r="Z621" i="3"/>
  <c r="AA621" i="3"/>
  <c r="AD621" i="3"/>
  <c r="V621" i="3"/>
  <c r="T617" i="3"/>
  <c r="X617" i="3"/>
  <c r="AB617" i="3"/>
  <c r="U617" i="3"/>
  <c r="Y617" i="3"/>
  <c r="AC617" i="3"/>
  <c r="AA617" i="3"/>
  <c r="V617" i="3"/>
  <c r="AD617" i="3"/>
  <c r="W617" i="3"/>
  <c r="Z617" i="3"/>
  <c r="T613" i="3"/>
  <c r="X613" i="3"/>
  <c r="AB613" i="3"/>
  <c r="U613" i="3"/>
  <c r="Y613" i="3"/>
  <c r="AC613" i="3"/>
  <c r="W613" i="3"/>
  <c r="Z613" i="3"/>
  <c r="AA613" i="3"/>
  <c r="V613" i="3"/>
  <c r="AD613" i="3"/>
  <c r="T609" i="3"/>
  <c r="X609" i="3"/>
  <c r="AB609" i="3"/>
  <c r="U609" i="3"/>
  <c r="Y609" i="3"/>
  <c r="AC609" i="3"/>
  <c r="AA609" i="3"/>
  <c r="V609" i="3"/>
  <c r="AD609" i="3"/>
  <c r="W609" i="3"/>
  <c r="Z609" i="3"/>
  <c r="T605" i="3"/>
  <c r="X605" i="3"/>
  <c r="AB605" i="3"/>
  <c r="U605" i="3"/>
  <c r="Y605" i="3"/>
  <c r="AC605" i="3"/>
  <c r="W605" i="3"/>
  <c r="Z605" i="3"/>
  <c r="AA605" i="3"/>
  <c r="V605" i="3"/>
  <c r="AD605" i="3"/>
  <c r="T601" i="3"/>
  <c r="X601" i="3"/>
  <c r="AB601" i="3"/>
  <c r="U601" i="3"/>
  <c r="Y601" i="3"/>
  <c r="AC601" i="3"/>
  <c r="AA601" i="3"/>
  <c r="V601" i="3"/>
  <c r="AD601" i="3"/>
  <c r="W601" i="3"/>
  <c r="Z601" i="3"/>
  <c r="T597" i="3"/>
  <c r="X597" i="3"/>
  <c r="AB597" i="3"/>
  <c r="U597" i="3"/>
  <c r="Y597" i="3"/>
  <c r="AC597" i="3"/>
  <c r="W597" i="3"/>
  <c r="Z597" i="3"/>
  <c r="AA597" i="3"/>
  <c r="V597" i="3"/>
  <c r="AD597" i="3"/>
  <c r="T593" i="3"/>
  <c r="X593" i="3"/>
  <c r="AB593" i="3"/>
  <c r="U593" i="3"/>
  <c r="Y593" i="3"/>
  <c r="AC593" i="3"/>
  <c r="AA593" i="3"/>
  <c r="V593" i="3"/>
  <c r="AD593" i="3"/>
  <c r="W593" i="3"/>
  <c r="Z593" i="3"/>
  <c r="T589" i="3"/>
  <c r="X589" i="3"/>
  <c r="AB589" i="3"/>
  <c r="U589" i="3"/>
  <c r="Y589" i="3"/>
  <c r="AC589" i="3"/>
  <c r="W589" i="3"/>
  <c r="Z589" i="3"/>
  <c r="AA589" i="3"/>
  <c r="AD589" i="3"/>
  <c r="V589" i="3"/>
  <c r="T585" i="3"/>
  <c r="X585" i="3"/>
  <c r="AB585" i="3"/>
  <c r="U585" i="3"/>
  <c r="Y585" i="3"/>
  <c r="AC585" i="3"/>
  <c r="AA585" i="3"/>
  <c r="V585" i="3"/>
  <c r="AD585" i="3"/>
  <c r="W585" i="3"/>
  <c r="Z585" i="3"/>
  <c r="T581" i="3"/>
  <c r="X581" i="3"/>
  <c r="AB581" i="3"/>
  <c r="U581" i="3"/>
  <c r="Y581" i="3"/>
  <c r="AC581" i="3"/>
  <c r="W581" i="3"/>
  <c r="Z581" i="3"/>
  <c r="AA581" i="3"/>
  <c r="V581" i="3"/>
  <c r="AD581" i="3"/>
  <c r="T577" i="3"/>
  <c r="X577" i="3"/>
  <c r="AB577" i="3"/>
  <c r="U577" i="3"/>
  <c r="Y577" i="3"/>
  <c r="AC577" i="3"/>
  <c r="AA577" i="3"/>
  <c r="V577" i="3"/>
  <c r="AD577" i="3"/>
  <c r="W577" i="3"/>
  <c r="Z577" i="3"/>
  <c r="T573" i="3"/>
  <c r="X573" i="3"/>
  <c r="AB573" i="3"/>
  <c r="U573" i="3"/>
  <c r="Y573" i="3"/>
  <c r="AC573" i="3"/>
  <c r="W573" i="3"/>
  <c r="Z573" i="3"/>
  <c r="AA573" i="3"/>
  <c r="V573" i="3"/>
  <c r="AD573" i="3"/>
  <c r="T569" i="3"/>
  <c r="X569" i="3"/>
  <c r="AB569" i="3"/>
  <c r="U569" i="3"/>
  <c r="Y569" i="3"/>
  <c r="AC569" i="3"/>
  <c r="AA569" i="3"/>
  <c r="V569" i="3"/>
  <c r="AD569" i="3"/>
  <c r="W569" i="3"/>
  <c r="Z569" i="3"/>
  <c r="T565" i="3"/>
  <c r="X565" i="3"/>
  <c r="AB565" i="3"/>
  <c r="U565" i="3"/>
  <c r="Y565" i="3"/>
  <c r="AC565" i="3"/>
  <c r="W565" i="3"/>
  <c r="Z565" i="3"/>
  <c r="AA565" i="3"/>
  <c r="V565" i="3"/>
  <c r="AD565" i="3"/>
  <c r="T561" i="3"/>
  <c r="X561" i="3"/>
  <c r="AB561" i="3"/>
  <c r="Y561" i="3"/>
  <c r="AD561" i="3"/>
  <c r="U561" i="3"/>
  <c r="Z561" i="3"/>
  <c r="W561" i="3"/>
  <c r="AA561" i="3"/>
  <c r="AC561" i="3"/>
  <c r="V561" i="3"/>
  <c r="T557" i="3"/>
  <c r="X557" i="3"/>
  <c r="AB557" i="3"/>
  <c r="U557" i="3"/>
  <c r="Z557" i="3"/>
  <c r="V557" i="3"/>
  <c r="AA557" i="3"/>
  <c r="Y557" i="3"/>
  <c r="AC557" i="3"/>
  <c r="AD557" i="3"/>
  <c r="W557" i="3"/>
  <c r="T553" i="3"/>
  <c r="X553" i="3"/>
  <c r="AB553" i="3"/>
  <c r="V553" i="3"/>
  <c r="AA553" i="3"/>
  <c r="W553" i="3"/>
  <c r="AC553" i="3"/>
  <c r="Z553" i="3"/>
  <c r="AD553" i="3"/>
  <c r="U553" i="3"/>
  <c r="Y553" i="3"/>
  <c r="T549" i="3"/>
  <c r="X549" i="3"/>
  <c r="AB549" i="3"/>
  <c r="W549" i="3"/>
  <c r="AC549" i="3"/>
  <c r="Y549" i="3"/>
  <c r="AD549" i="3"/>
  <c r="AA549" i="3"/>
  <c r="U549" i="3"/>
  <c r="V549" i="3"/>
  <c r="Z549" i="3"/>
  <c r="T545" i="3"/>
  <c r="X545" i="3"/>
  <c r="AB545" i="3"/>
  <c r="Y545" i="3"/>
  <c r="AD545" i="3"/>
  <c r="U545" i="3"/>
  <c r="Z545" i="3"/>
  <c r="AC545" i="3"/>
  <c r="V545" i="3"/>
  <c r="W545" i="3"/>
  <c r="AA545" i="3"/>
  <c r="T541" i="3"/>
  <c r="X541" i="3"/>
  <c r="AB541" i="3"/>
  <c r="U541" i="3"/>
  <c r="Z541" i="3"/>
  <c r="V541" i="3"/>
  <c r="AA541" i="3"/>
  <c r="AD541" i="3"/>
  <c r="W541" i="3"/>
  <c r="Y541" i="3"/>
  <c r="AC541" i="3"/>
  <c r="T537" i="3"/>
  <c r="X537" i="3"/>
  <c r="AB537" i="3"/>
  <c r="V537" i="3"/>
  <c r="AA537" i="3"/>
  <c r="W537" i="3"/>
  <c r="AC537" i="3"/>
  <c r="U537" i="3"/>
  <c r="Y537" i="3"/>
  <c r="Z537" i="3"/>
  <c r="AD537" i="3"/>
  <c r="T533" i="3"/>
  <c r="X533" i="3"/>
  <c r="AB533" i="3"/>
  <c r="W533" i="3"/>
  <c r="AC533" i="3"/>
  <c r="Y533" i="3"/>
  <c r="AD533" i="3"/>
  <c r="V533" i="3"/>
  <c r="Z533" i="3"/>
  <c r="AA533" i="3"/>
  <c r="U533" i="3"/>
  <c r="T529" i="3"/>
  <c r="X529" i="3"/>
  <c r="AB529" i="3"/>
  <c r="Y529" i="3"/>
  <c r="AD529" i="3"/>
  <c r="U529" i="3"/>
  <c r="Z529" i="3"/>
  <c r="W529" i="3"/>
  <c r="AA529" i="3"/>
  <c r="AC529" i="3"/>
  <c r="V529" i="3"/>
  <c r="T525" i="3"/>
  <c r="X525" i="3"/>
  <c r="AB525" i="3"/>
  <c r="U525" i="3"/>
  <c r="Z525" i="3"/>
  <c r="V525" i="3"/>
  <c r="AA525" i="3"/>
  <c r="Y525" i="3"/>
  <c r="AC525" i="3"/>
  <c r="AD525" i="3"/>
  <c r="W525" i="3"/>
  <c r="T521" i="3"/>
  <c r="X521" i="3"/>
  <c r="AB521" i="3"/>
  <c r="V521" i="3"/>
  <c r="AA521" i="3"/>
  <c r="W521" i="3"/>
  <c r="AC521" i="3"/>
  <c r="Z521" i="3"/>
  <c r="AD521" i="3"/>
  <c r="U521" i="3"/>
  <c r="Y521" i="3"/>
  <c r="T517" i="3"/>
  <c r="X517" i="3"/>
  <c r="AB517" i="3"/>
  <c r="W517" i="3"/>
  <c r="AC517" i="3"/>
  <c r="Y517" i="3"/>
  <c r="AD517" i="3"/>
  <c r="AA517" i="3"/>
  <c r="U517" i="3"/>
  <c r="V517" i="3"/>
  <c r="Z517" i="3"/>
  <c r="T513" i="3"/>
  <c r="X513" i="3"/>
  <c r="AB513" i="3"/>
  <c r="Y513" i="3"/>
  <c r="AD513" i="3"/>
  <c r="U513" i="3"/>
  <c r="Z513" i="3"/>
  <c r="AC513" i="3"/>
  <c r="V513" i="3"/>
  <c r="W513" i="3"/>
  <c r="AA513" i="3"/>
  <c r="T509" i="3"/>
  <c r="X509" i="3"/>
  <c r="AB509" i="3"/>
  <c r="U509" i="3"/>
  <c r="Z509" i="3"/>
  <c r="V509" i="3"/>
  <c r="AA509" i="3"/>
  <c r="AD509" i="3"/>
  <c r="W509" i="3"/>
  <c r="Y509" i="3"/>
  <c r="AC509" i="3"/>
  <c r="T505" i="3"/>
  <c r="X505" i="3"/>
  <c r="AB505" i="3"/>
  <c r="V505" i="3"/>
  <c r="AA505" i="3"/>
  <c r="W505" i="3"/>
  <c r="AC505" i="3"/>
  <c r="U505" i="3"/>
  <c r="Y505" i="3"/>
  <c r="Z505" i="3"/>
  <c r="AD505" i="3"/>
  <c r="T501" i="3"/>
  <c r="X501" i="3"/>
  <c r="AB501" i="3"/>
  <c r="W501" i="3"/>
  <c r="AC501" i="3"/>
  <c r="Y501" i="3"/>
  <c r="AD501" i="3"/>
  <c r="V501" i="3"/>
  <c r="Z501" i="3"/>
  <c r="AA501" i="3"/>
  <c r="U501" i="3"/>
  <c r="T497" i="3"/>
  <c r="X497" i="3"/>
  <c r="AB497" i="3"/>
  <c r="Y497" i="3"/>
  <c r="AD497" i="3"/>
  <c r="U497" i="3"/>
  <c r="Z497" i="3"/>
  <c r="W497" i="3"/>
  <c r="AA497" i="3"/>
  <c r="AC497" i="3"/>
  <c r="V497" i="3"/>
  <c r="T493" i="3"/>
  <c r="X493" i="3"/>
  <c r="AB493" i="3"/>
  <c r="U493" i="3"/>
  <c r="Z493" i="3"/>
  <c r="V493" i="3"/>
  <c r="AA493" i="3"/>
  <c r="Y493" i="3"/>
  <c r="AC493" i="3"/>
  <c r="AD493" i="3"/>
  <c r="W493" i="3"/>
  <c r="T489" i="3"/>
  <c r="X489" i="3"/>
  <c r="AB489" i="3"/>
  <c r="V489" i="3"/>
  <c r="AA489" i="3"/>
  <c r="W489" i="3"/>
  <c r="AC489" i="3"/>
  <c r="Z489" i="3"/>
  <c r="AD489" i="3"/>
  <c r="U489" i="3"/>
  <c r="Y489" i="3"/>
  <c r="T485" i="3"/>
  <c r="X485" i="3"/>
  <c r="AB485" i="3"/>
  <c r="W485" i="3"/>
  <c r="AC485" i="3"/>
  <c r="Y485" i="3"/>
  <c r="AD485" i="3"/>
  <c r="AA485" i="3"/>
  <c r="U485" i="3"/>
  <c r="V485" i="3"/>
  <c r="Z485" i="3"/>
  <c r="T481" i="3"/>
  <c r="X481" i="3"/>
  <c r="AB481" i="3"/>
  <c r="Y481" i="3"/>
  <c r="AD481" i="3"/>
  <c r="U481" i="3"/>
  <c r="Z481" i="3"/>
  <c r="AC481" i="3"/>
  <c r="V481" i="3"/>
  <c r="W481" i="3"/>
  <c r="AA481" i="3"/>
  <c r="T477" i="3"/>
  <c r="X477" i="3"/>
  <c r="AB477" i="3"/>
  <c r="U477" i="3"/>
  <c r="Z477" i="3"/>
  <c r="V477" i="3"/>
  <c r="AA477" i="3"/>
  <c r="AD477" i="3"/>
  <c r="W477" i="3"/>
  <c r="Y477" i="3"/>
  <c r="AC477" i="3"/>
  <c r="T473" i="3"/>
  <c r="X473" i="3"/>
  <c r="AB473" i="3"/>
  <c r="V473" i="3"/>
  <c r="AA473" i="3"/>
  <c r="W473" i="3"/>
  <c r="AC473" i="3"/>
  <c r="U473" i="3"/>
  <c r="Y473" i="3"/>
  <c r="Z473" i="3"/>
  <c r="AD473" i="3"/>
  <c r="T469" i="3"/>
  <c r="X469" i="3"/>
  <c r="AB469" i="3"/>
  <c r="W469" i="3"/>
  <c r="AC469" i="3"/>
  <c r="Y469" i="3"/>
  <c r="AD469" i="3"/>
  <c r="V469" i="3"/>
  <c r="Z469" i="3"/>
  <c r="AA469" i="3"/>
  <c r="U469" i="3"/>
  <c r="T465" i="3"/>
  <c r="X465" i="3"/>
  <c r="AB465" i="3"/>
  <c r="Y465" i="3"/>
  <c r="AD465" i="3"/>
  <c r="U465" i="3"/>
  <c r="Z465" i="3"/>
  <c r="W465" i="3"/>
  <c r="AA465" i="3"/>
  <c r="AC465" i="3"/>
  <c r="V465" i="3"/>
  <c r="T461" i="3"/>
  <c r="X461" i="3"/>
  <c r="AB461" i="3"/>
  <c r="U461" i="3"/>
  <c r="Z461" i="3"/>
  <c r="V461" i="3"/>
  <c r="AA461" i="3"/>
  <c r="Y461" i="3"/>
  <c r="AC461" i="3"/>
  <c r="AD461" i="3"/>
  <c r="W461" i="3"/>
  <c r="T457" i="3"/>
  <c r="X457" i="3"/>
  <c r="AB457" i="3"/>
  <c r="V457" i="3"/>
  <c r="AA457" i="3"/>
  <c r="W457" i="3"/>
  <c r="AC457" i="3"/>
  <c r="Z457" i="3"/>
  <c r="AD457" i="3"/>
  <c r="U457" i="3"/>
  <c r="Y457" i="3"/>
  <c r="T453" i="3"/>
  <c r="X453" i="3"/>
  <c r="AB453" i="3"/>
  <c r="W453" i="3"/>
  <c r="AC453" i="3"/>
  <c r="Y453" i="3"/>
  <c r="AD453" i="3"/>
  <c r="AA453" i="3"/>
  <c r="U453" i="3"/>
  <c r="V453" i="3"/>
  <c r="Z453" i="3"/>
  <c r="T449" i="3"/>
  <c r="X449" i="3"/>
  <c r="AB449" i="3"/>
  <c r="Y449" i="3"/>
  <c r="AD449" i="3"/>
  <c r="U449" i="3"/>
  <c r="Z449" i="3"/>
  <c r="AC449" i="3"/>
  <c r="V449" i="3"/>
  <c r="W449" i="3"/>
  <c r="AA449" i="3"/>
  <c r="T445" i="3"/>
  <c r="X445" i="3"/>
  <c r="AB445" i="3"/>
  <c r="U445" i="3"/>
  <c r="Z445" i="3"/>
  <c r="V445" i="3"/>
  <c r="AA445" i="3"/>
  <c r="AD445" i="3"/>
  <c r="W445" i="3"/>
  <c r="Y445" i="3"/>
  <c r="AC445" i="3"/>
  <c r="T441" i="3"/>
  <c r="X441" i="3"/>
  <c r="AB441" i="3"/>
  <c r="V441" i="3"/>
  <c r="AA441" i="3"/>
  <c r="Z441" i="3"/>
  <c r="U441" i="3"/>
  <c r="AC441" i="3"/>
  <c r="W441" i="3"/>
  <c r="Y441" i="3"/>
  <c r="AD441" i="3"/>
  <c r="T437" i="3"/>
  <c r="X437" i="3"/>
  <c r="AB437" i="3"/>
  <c r="V437" i="3"/>
  <c r="W437" i="3"/>
  <c r="AC437" i="3"/>
  <c r="AA437" i="3"/>
  <c r="U437" i="3"/>
  <c r="AD437" i="3"/>
  <c r="Y437" i="3"/>
  <c r="Z437" i="3"/>
  <c r="T433" i="3"/>
  <c r="X433" i="3"/>
  <c r="AB433" i="3"/>
  <c r="W433" i="3"/>
  <c r="AC433" i="3"/>
  <c r="Y433" i="3"/>
  <c r="AD433" i="3"/>
  <c r="U433" i="3"/>
  <c r="V433" i="3"/>
  <c r="Z433" i="3"/>
  <c r="AA433" i="3"/>
  <c r="T429" i="3"/>
  <c r="X429" i="3"/>
  <c r="AB429" i="3"/>
  <c r="Y429" i="3"/>
  <c r="AD429" i="3"/>
  <c r="U429" i="3"/>
  <c r="Z429" i="3"/>
  <c r="V429" i="3"/>
  <c r="W429" i="3"/>
  <c r="AA429" i="3"/>
  <c r="AC429" i="3"/>
  <c r="T425" i="3"/>
  <c r="X425" i="3"/>
  <c r="AB425" i="3"/>
  <c r="U425" i="3"/>
  <c r="Z425" i="3"/>
  <c r="V425" i="3"/>
  <c r="AA425" i="3"/>
  <c r="W425" i="3"/>
  <c r="Y425" i="3"/>
  <c r="AC425" i="3"/>
  <c r="AD425" i="3"/>
  <c r="T421" i="3"/>
  <c r="X421" i="3"/>
  <c r="AB421" i="3"/>
  <c r="V421" i="3"/>
  <c r="AA421" i="3"/>
  <c r="W421" i="3"/>
  <c r="AC421" i="3"/>
  <c r="Y421" i="3"/>
  <c r="Z421" i="3"/>
  <c r="U421" i="3"/>
  <c r="AD421" i="3"/>
  <c r="T417" i="3"/>
  <c r="X417" i="3"/>
  <c r="AB417" i="3"/>
  <c r="W417" i="3"/>
  <c r="AC417" i="3"/>
  <c r="Y417" i="3"/>
  <c r="AD417" i="3"/>
  <c r="Z417" i="3"/>
  <c r="AA417" i="3"/>
  <c r="V417" i="3"/>
  <c r="U417" i="3"/>
  <c r="T413" i="3"/>
  <c r="X413" i="3"/>
  <c r="AB413" i="3"/>
  <c r="Y413" i="3"/>
  <c r="AD413" i="3"/>
  <c r="U413" i="3"/>
  <c r="Z413" i="3"/>
  <c r="AA413" i="3"/>
  <c r="AC413" i="3"/>
  <c r="W413" i="3"/>
  <c r="V413" i="3"/>
  <c r="T409" i="3"/>
  <c r="X409" i="3"/>
  <c r="AB409" i="3"/>
  <c r="U409" i="3"/>
  <c r="Z409" i="3"/>
  <c r="V409" i="3"/>
  <c r="AA409" i="3"/>
  <c r="AC409" i="3"/>
  <c r="AD409" i="3"/>
  <c r="Y409" i="3"/>
  <c r="W409" i="3"/>
  <c r="T405" i="3"/>
  <c r="X405" i="3"/>
  <c r="AB405" i="3"/>
  <c r="V405" i="3"/>
  <c r="AA405" i="3"/>
  <c r="W405" i="3"/>
  <c r="AC405" i="3"/>
  <c r="AD405" i="3"/>
  <c r="U405" i="3"/>
  <c r="Z405" i="3"/>
  <c r="Y405" i="3"/>
  <c r="T401" i="3"/>
  <c r="X401" i="3"/>
  <c r="AB401" i="3"/>
  <c r="W401" i="3"/>
  <c r="AC401" i="3"/>
  <c r="Y401" i="3"/>
  <c r="AD401" i="3"/>
  <c r="U401" i="3"/>
  <c r="V401" i="3"/>
  <c r="AA401" i="3"/>
  <c r="Z401" i="3"/>
  <c r="T397" i="3"/>
  <c r="X397" i="3"/>
  <c r="AB397" i="3"/>
  <c r="Y397" i="3"/>
  <c r="AD397" i="3"/>
  <c r="U397" i="3"/>
  <c r="Z397" i="3"/>
  <c r="V397" i="3"/>
  <c r="W397" i="3"/>
  <c r="AC397" i="3"/>
  <c r="AA397" i="3"/>
  <c r="T393" i="3"/>
  <c r="X393" i="3"/>
  <c r="AB393" i="3"/>
  <c r="U393" i="3"/>
  <c r="Z393" i="3"/>
  <c r="V393" i="3"/>
  <c r="AA393" i="3"/>
  <c r="W393" i="3"/>
  <c r="Y393" i="3"/>
  <c r="AD393" i="3"/>
  <c r="AC393" i="3"/>
  <c r="T389" i="3"/>
  <c r="X389" i="3"/>
  <c r="AB389" i="3"/>
  <c r="V389" i="3"/>
  <c r="AA389" i="3"/>
  <c r="W389" i="3"/>
  <c r="AC389" i="3"/>
  <c r="Y389" i="3"/>
  <c r="Z389" i="3"/>
  <c r="U389" i="3"/>
  <c r="AD389" i="3"/>
  <c r="T385" i="3"/>
  <c r="X385" i="3"/>
  <c r="AB385" i="3"/>
  <c r="W385" i="3"/>
  <c r="AC385" i="3"/>
  <c r="Y385" i="3"/>
  <c r="AD385" i="3"/>
  <c r="Z385" i="3"/>
  <c r="AA385" i="3"/>
  <c r="U385" i="3"/>
  <c r="V385" i="3"/>
  <c r="T381" i="3"/>
  <c r="X381" i="3"/>
  <c r="AB381" i="3"/>
  <c r="Y381" i="3"/>
  <c r="AD381" i="3"/>
  <c r="U381" i="3"/>
  <c r="Z381" i="3"/>
  <c r="AA381" i="3"/>
  <c r="AC381" i="3"/>
  <c r="V381" i="3"/>
  <c r="W381" i="3"/>
  <c r="T377" i="3"/>
  <c r="X377" i="3"/>
  <c r="AB377" i="3"/>
  <c r="U377" i="3"/>
  <c r="Z377" i="3"/>
  <c r="V377" i="3"/>
  <c r="AA377" i="3"/>
  <c r="AC377" i="3"/>
  <c r="AD377" i="3"/>
  <c r="W377" i="3"/>
  <c r="Y377" i="3"/>
  <c r="T373" i="3"/>
  <c r="X373" i="3"/>
  <c r="AB373" i="3"/>
  <c r="V373" i="3"/>
  <c r="AA373" i="3"/>
  <c r="W373" i="3"/>
  <c r="AC373" i="3"/>
  <c r="AD373" i="3"/>
  <c r="U373" i="3"/>
  <c r="Y373" i="3"/>
  <c r="Z373" i="3"/>
  <c r="T369" i="3"/>
  <c r="X369" i="3"/>
  <c r="AB369" i="3"/>
  <c r="W369" i="3"/>
  <c r="AC369" i="3"/>
  <c r="Y369" i="3"/>
  <c r="AD369" i="3"/>
  <c r="U369" i="3"/>
  <c r="V369" i="3"/>
  <c r="Z369" i="3"/>
  <c r="AA369" i="3"/>
  <c r="T365" i="3"/>
  <c r="X365" i="3"/>
  <c r="AB365" i="3"/>
  <c r="Y365" i="3"/>
  <c r="AD365" i="3"/>
  <c r="U365" i="3"/>
  <c r="Z365" i="3"/>
  <c r="V365" i="3"/>
  <c r="W365" i="3"/>
  <c r="AA365" i="3"/>
  <c r="AC365" i="3"/>
  <c r="T361" i="3"/>
  <c r="X361" i="3"/>
  <c r="AB361" i="3"/>
  <c r="U361" i="3"/>
  <c r="Z361" i="3"/>
  <c r="V361" i="3"/>
  <c r="AA361" i="3"/>
  <c r="W361" i="3"/>
  <c r="Y361" i="3"/>
  <c r="AC361" i="3"/>
  <c r="AD361" i="3"/>
  <c r="T357" i="3"/>
  <c r="X357" i="3"/>
  <c r="AB357" i="3"/>
  <c r="V357" i="3"/>
  <c r="AA357" i="3"/>
  <c r="W357" i="3"/>
  <c r="AC357" i="3"/>
  <c r="Y357" i="3"/>
  <c r="Z357" i="3"/>
  <c r="U357" i="3"/>
  <c r="AD357" i="3"/>
  <c r="T353" i="3"/>
  <c r="X353" i="3"/>
  <c r="AB353" i="3"/>
  <c r="W353" i="3"/>
  <c r="AC353" i="3"/>
  <c r="Y353" i="3"/>
  <c r="AD353" i="3"/>
  <c r="Z353" i="3"/>
  <c r="AA353" i="3"/>
  <c r="V353" i="3"/>
  <c r="U353" i="3"/>
  <c r="T349" i="3"/>
  <c r="X349" i="3"/>
  <c r="AB349" i="3"/>
  <c r="Y349" i="3"/>
  <c r="AD349" i="3"/>
  <c r="U349" i="3"/>
  <c r="Z349" i="3"/>
  <c r="AA349" i="3"/>
  <c r="AC349" i="3"/>
  <c r="W349" i="3"/>
  <c r="V349" i="3"/>
  <c r="T345" i="3"/>
  <c r="X345" i="3"/>
  <c r="AB345" i="3"/>
  <c r="U345" i="3"/>
  <c r="Z345" i="3"/>
  <c r="V345" i="3"/>
  <c r="AA345" i="3"/>
  <c r="AC345" i="3"/>
  <c r="AD345" i="3"/>
  <c r="Y345" i="3"/>
  <c r="W345" i="3"/>
  <c r="T341" i="3"/>
  <c r="X341" i="3"/>
  <c r="AB341" i="3"/>
  <c r="V341" i="3"/>
  <c r="AA341" i="3"/>
  <c r="W341" i="3"/>
  <c r="AC341" i="3"/>
  <c r="AD341" i="3"/>
  <c r="U341" i="3"/>
  <c r="Z341" i="3"/>
  <c r="Y341" i="3"/>
  <c r="T337" i="3"/>
  <c r="X337" i="3"/>
  <c r="AB337" i="3"/>
  <c r="W337" i="3"/>
  <c r="AC337" i="3"/>
  <c r="Y337" i="3"/>
  <c r="AD337" i="3"/>
  <c r="U337" i="3"/>
  <c r="V337" i="3"/>
  <c r="AA337" i="3"/>
  <c r="Z337" i="3"/>
  <c r="T333" i="3"/>
  <c r="X333" i="3"/>
  <c r="AB333" i="3"/>
  <c r="Y333" i="3"/>
  <c r="AD333" i="3"/>
  <c r="U333" i="3"/>
  <c r="Z333" i="3"/>
  <c r="V333" i="3"/>
  <c r="W333" i="3"/>
  <c r="AC333" i="3"/>
  <c r="AA333" i="3"/>
  <c r="T329" i="3"/>
  <c r="X329" i="3"/>
  <c r="AB329" i="3"/>
  <c r="U329" i="3"/>
  <c r="Z329" i="3"/>
  <c r="V329" i="3"/>
  <c r="AA329" i="3"/>
  <c r="W329" i="3"/>
  <c r="Y329" i="3"/>
  <c r="AD329" i="3"/>
  <c r="AC329" i="3"/>
  <c r="T325" i="3"/>
  <c r="X325" i="3"/>
  <c r="AB325" i="3"/>
  <c r="V325" i="3"/>
  <c r="AA325" i="3"/>
  <c r="W325" i="3"/>
  <c r="AC325" i="3"/>
  <c r="Y325" i="3"/>
  <c r="Z325" i="3"/>
  <c r="U325" i="3"/>
  <c r="AD325" i="3"/>
  <c r="T321" i="3"/>
  <c r="X321" i="3"/>
  <c r="AB321" i="3"/>
  <c r="W321" i="3"/>
  <c r="AC321" i="3"/>
  <c r="Y321" i="3"/>
  <c r="AD321" i="3"/>
  <c r="Z321" i="3"/>
  <c r="AA321" i="3"/>
  <c r="U321" i="3"/>
  <c r="V321" i="3"/>
  <c r="T317" i="3"/>
  <c r="X317" i="3"/>
  <c r="AB317" i="3"/>
  <c r="Y317" i="3"/>
  <c r="AD317" i="3"/>
  <c r="U317" i="3"/>
  <c r="Z317" i="3"/>
  <c r="AA317" i="3"/>
  <c r="AC317" i="3"/>
  <c r="V317" i="3"/>
  <c r="W317" i="3"/>
  <c r="T313" i="3"/>
  <c r="X313" i="3"/>
  <c r="AB313" i="3"/>
  <c r="U313" i="3"/>
  <c r="Z313" i="3"/>
  <c r="V313" i="3"/>
  <c r="AA313" i="3"/>
  <c r="AC313" i="3"/>
  <c r="AD313" i="3"/>
  <c r="W313" i="3"/>
  <c r="Y313" i="3"/>
  <c r="T309" i="3"/>
  <c r="X309" i="3"/>
  <c r="AB309" i="3"/>
  <c r="V309" i="3"/>
  <c r="AA309" i="3"/>
  <c r="W309" i="3"/>
  <c r="AC309" i="3"/>
  <c r="AD309" i="3"/>
  <c r="U309" i="3"/>
  <c r="Y309" i="3"/>
  <c r="Z309" i="3"/>
  <c r="T305" i="3"/>
  <c r="X305" i="3"/>
  <c r="AB305" i="3"/>
  <c r="W305" i="3"/>
  <c r="AC305" i="3"/>
  <c r="Y305" i="3"/>
  <c r="AD305" i="3"/>
  <c r="U305" i="3"/>
  <c r="V305" i="3"/>
  <c r="Z305" i="3"/>
  <c r="AA305" i="3"/>
  <c r="T301" i="3"/>
  <c r="X301" i="3"/>
  <c r="AB301" i="3"/>
  <c r="Y301" i="3"/>
  <c r="AD301" i="3"/>
  <c r="U301" i="3"/>
  <c r="Z301" i="3"/>
  <c r="V301" i="3"/>
  <c r="W301" i="3"/>
  <c r="AA301" i="3"/>
  <c r="AC301" i="3"/>
  <c r="T297" i="3"/>
  <c r="X297" i="3"/>
  <c r="AB297" i="3"/>
  <c r="U297" i="3"/>
  <c r="Z297" i="3"/>
  <c r="V297" i="3"/>
  <c r="AA297" i="3"/>
  <c r="W297" i="3"/>
  <c r="Y297" i="3"/>
  <c r="AC297" i="3"/>
  <c r="AD297" i="3"/>
  <c r="T293" i="3"/>
  <c r="X293" i="3"/>
  <c r="AB293" i="3"/>
  <c r="V293" i="3"/>
  <c r="AA293" i="3"/>
  <c r="W293" i="3"/>
  <c r="AC293" i="3"/>
  <c r="Y293" i="3"/>
  <c r="Z293" i="3"/>
  <c r="U293" i="3"/>
  <c r="AD293" i="3"/>
  <c r="T289" i="3"/>
  <c r="X289" i="3"/>
  <c r="AB289" i="3"/>
  <c r="W289" i="3"/>
  <c r="AC289" i="3"/>
  <c r="Y289" i="3"/>
  <c r="AD289" i="3"/>
  <c r="Z289" i="3"/>
  <c r="AA289" i="3"/>
  <c r="V289" i="3"/>
  <c r="U289" i="3"/>
  <c r="T285" i="3"/>
  <c r="X285" i="3"/>
  <c r="AB285" i="3"/>
  <c r="Y285" i="3"/>
  <c r="AD285" i="3"/>
  <c r="U285" i="3"/>
  <c r="Z285" i="3"/>
  <c r="AA285" i="3"/>
  <c r="AC285" i="3"/>
  <c r="W285" i="3"/>
  <c r="V285" i="3"/>
  <c r="T281" i="3"/>
  <c r="X281" i="3"/>
  <c r="AB281" i="3"/>
  <c r="U281" i="3"/>
  <c r="Z281" i="3"/>
  <c r="V281" i="3"/>
  <c r="AA281" i="3"/>
  <c r="AC281" i="3"/>
  <c r="AD281" i="3"/>
  <c r="Y281" i="3"/>
  <c r="W281" i="3"/>
  <c r="T277" i="3"/>
  <c r="X277" i="3"/>
  <c r="AB277" i="3"/>
  <c r="V277" i="3"/>
  <c r="AA277" i="3"/>
  <c r="W277" i="3"/>
  <c r="AC277" i="3"/>
  <c r="AD277" i="3"/>
  <c r="U277" i="3"/>
  <c r="Z277" i="3"/>
  <c r="Y277" i="3"/>
  <c r="T273" i="3"/>
  <c r="X273" i="3"/>
  <c r="AB273" i="3"/>
  <c r="W273" i="3"/>
  <c r="AC273" i="3"/>
  <c r="Y273" i="3"/>
  <c r="AD273" i="3"/>
  <c r="U273" i="3"/>
  <c r="V273" i="3"/>
  <c r="AA273" i="3"/>
  <c r="Z273" i="3"/>
  <c r="T269" i="3"/>
  <c r="X269" i="3"/>
  <c r="AB269" i="3"/>
  <c r="Y269" i="3"/>
  <c r="AD269" i="3"/>
  <c r="U269" i="3"/>
  <c r="Z269" i="3"/>
  <c r="V269" i="3"/>
  <c r="W269" i="3"/>
  <c r="AC269" i="3"/>
  <c r="AA269" i="3"/>
  <c r="T265" i="3"/>
  <c r="X265" i="3"/>
  <c r="AB265" i="3"/>
  <c r="U265" i="3"/>
  <c r="Z265" i="3"/>
  <c r="V265" i="3"/>
  <c r="AA265" i="3"/>
  <c r="W265" i="3"/>
  <c r="Y265" i="3"/>
  <c r="AD265" i="3"/>
  <c r="AC265" i="3"/>
  <c r="T261" i="3"/>
  <c r="X261" i="3"/>
  <c r="AB261" i="3"/>
  <c r="V261" i="3"/>
  <c r="AA261" i="3"/>
  <c r="W261" i="3"/>
  <c r="AC261" i="3"/>
  <c r="Y261" i="3"/>
  <c r="Z261" i="3"/>
  <c r="U261" i="3"/>
  <c r="AD261" i="3"/>
  <c r="T257" i="3"/>
  <c r="X257" i="3"/>
  <c r="AB257" i="3"/>
  <c r="W257" i="3"/>
  <c r="AC257" i="3"/>
  <c r="Y257" i="3"/>
  <c r="AD257" i="3"/>
  <c r="Z257" i="3"/>
  <c r="AA257" i="3"/>
  <c r="U257" i="3"/>
  <c r="V257" i="3"/>
  <c r="T253" i="3"/>
  <c r="X253" i="3"/>
  <c r="AB253" i="3"/>
  <c r="Y253" i="3"/>
  <c r="AD253" i="3"/>
  <c r="U253" i="3"/>
  <c r="Z253" i="3"/>
  <c r="AA253" i="3"/>
  <c r="AC253" i="3"/>
  <c r="V253" i="3"/>
  <c r="W253" i="3"/>
  <c r="T249" i="3"/>
  <c r="X249" i="3"/>
  <c r="AB249" i="3"/>
  <c r="U249" i="3"/>
  <c r="Z249" i="3"/>
  <c r="V249" i="3"/>
  <c r="AA249" i="3"/>
  <c r="AC249" i="3"/>
  <c r="AD249" i="3"/>
  <c r="W249" i="3"/>
  <c r="Y249" i="3"/>
  <c r="T245" i="3"/>
  <c r="X245" i="3"/>
  <c r="AB245" i="3"/>
  <c r="V245" i="3"/>
  <c r="AA245" i="3"/>
  <c r="W245" i="3"/>
  <c r="AC245" i="3"/>
  <c r="AD245" i="3"/>
  <c r="U245" i="3"/>
  <c r="Y245" i="3"/>
  <c r="Z245" i="3"/>
  <c r="T241" i="3"/>
  <c r="X241" i="3"/>
  <c r="AB241" i="3"/>
  <c r="W241" i="3"/>
  <c r="AC241" i="3"/>
  <c r="Y241" i="3"/>
  <c r="AD241" i="3"/>
  <c r="U241" i="3"/>
  <c r="V241" i="3"/>
  <c r="Z241" i="3"/>
  <c r="AA241" i="3"/>
  <c r="U237" i="3"/>
  <c r="Y237" i="3"/>
  <c r="AC237" i="3"/>
  <c r="T237" i="3"/>
  <c r="Z237" i="3"/>
  <c r="V237" i="3"/>
  <c r="AB237" i="3"/>
  <c r="W237" i="3"/>
  <c r="AD237" i="3"/>
  <c r="X237" i="3"/>
  <c r="AA237" i="3"/>
  <c r="U233" i="3"/>
  <c r="Y233" i="3"/>
  <c r="AC233" i="3"/>
  <c r="V233" i="3"/>
  <c r="AA233" i="3"/>
  <c r="W233" i="3"/>
  <c r="AD233" i="3"/>
  <c r="X233" i="3"/>
  <c r="T233" i="3"/>
  <c r="AB233" i="3"/>
  <c r="Z233" i="3"/>
  <c r="U229" i="3"/>
  <c r="Y229" i="3"/>
  <c r="AC229" i="3"/>
  <c r="W229" i="3"/>
  <c r="AB229" i="3"/>
  <c r="X229" i="3"/>
  <c r="Z229" i="3"/>
  <c r="T229" i="3"/>
  <c r="V229" i="3"/>
  <c r="AA229" i="3"/>
  <c r="AD229" i="3"/>
  <c r="U225" i="3"/>
  <c r="Y225" i="3"/>
  <c r="AC225" i="3"/>
  <c r="X225" i="3"/>
  <c r="AD225" i="3"/>
  <c r="Z225" i="3"/>
  <c r="T225" i="3"/>
  <c r="AA225" i="3"/>
  <c r="V225" i="3"/>
  <c r="W225" i="3"/>
  <c r="AB225" i="3"/>
  <c r="U221" i="3"/>
  <c r="Y221" i="3"/>
  <c r="AC221" i="3"/>
  <c r="T221" i="3"/>
  <c r="Z221" i="3"/>
  <c r="AA221" i="3"/>
  <c r="V221" i="3"/>
  <c r="AB221" i="3"/>
  <c r="W221" i="3"/>
  <c r="X221" i="3"/>
  <c r="AD221" i="3"/>
  <c r="U217" i="3"/>
  <c r="Y217" i="3"/>
  <c r="AC217" i="3"/>
  <c r="V217" i="3"/>
  <c r="AA217" i="3"/>
  <c r="T217" i="3"/>
  <c r="AB217" i="3"/>
  <c r="W217" i="3"/>
  <c r="AD217" i="3"/>
  <c r="X217" i="3"/>
  <c r="Z217" i="3"/>
  <c r="U213" i="3"/>
  <c r="Y213" i="3"/>
  <c r="AC213" i="3"/>
  <c r="W213" i="3"/>
  <c r="AB213" i="3"/>
  <c r="V213" i="3"/>
  <c r="AD213" i="3"/>
  <c r="X213" i="3"/>
  <c r="Z213" i="3"/>
  <c r="AA213" i="3"/>
  <c r="T213" i="3"/>
  <c r="U209" i="3"/>
  <c r="Y209" i="3"/>
  <c r="AC209" i="3"/>
  <c r="X209" i="3"/>
  <c r="AD209" i="3"/>
  <c r="W209" i="3"/>
  <c r="Z209" i="3"/>
  <c r="AA209" i="3"/>
  <c r="AB209" i="3"/>
  <c r="T209" i="3"/>
  <c r="V209" i="3"/>
  <c r="U205" i="3"/>
  <c r="Y205" i="3"/>
  <c r="AC205" i="3"/>
  <c r="T205" i="3"/>
  <c r="Z205" i="3"/>
  <c r="X205" i="3"/>
  <c r="AA205" i="3"/>
  <c r="AB205" i="3"/>
  <c r="AD205" i="3"/>
  <c r="W205" i="3"/>
  <c r="V205" i="3"/>
  <c r="U201" i="3"/>
  <c r="Y201" i="3"/>
  <c r="AC201" i="3"/>
  <c r="V201" i="3"/>
  <c r="AA201" i="3"/>
  <c r="Z201" i="3"/>
  <c r="T201" i="3"/>
  <c r="AB201" i="3"/>
  <c r="AD201" i="3"/>
  <c r="W201" i="3"/>
  <c r="X201" i="3"/>
  <c r="U197" i="3"/>
  <c r="Y197" i="3"/>
  <c r="AC197" i="3"/>
  <c r="W197" i="3"/>
  <c r="AB197" i="3"/>
  <c r="T197" i="3"/>
  <c r="AA197" i="3"/>
  <c r="V197" i="3"/>
  <c r="AD197" i="3"/>
  <c r="Z197" i="3"/>
  <c r="X197" i="3"/>
  <c r="U193" i="3"/>
  <c r="Y193" i="3"/>
  <c r="AC193" i="3"/>
  <c r="X193" i="3"/>
  <c r="AD193" i="3"/>
  <c r="V193" i="3"/>
  <c r="AB193" i="3"/>
  <c r="W193" i="3"/>
  <c r="T193" i="3"/>
  <c r="Z193" i="3"/>
  <c r="AA193" i="3"/>
  <c r="U189" i="3"/>
  <c r="Y189" i="3"/>
  <c r="AC189" i="3"/>
  <c r="T189" i="3"/>
  <c r="Z189" i="3"/>
  <c r="W189" i="3"/>
  <c r="AD189" i="3"/>
  <c r="X189" i="3"/>
  <c r="V189" i="3"/>
  <c r="AB189" i="3"/>
  <c r="AA189" i="3"/>
  <c r="U185" i="3"/>
  <c r="Y185" i="3"/>
  <c r="AC185" i="3"/>
  <c r="V185" i="3"/>
  <c r="AA185" i="3"/>
  <c r="X185" i="3"/>
  <c r="Z185" i="3"/>
  <c r="T185" i="3"/>
  <c r="W185" i="3"/>
  <c r="AB185" i="3"/>
  <c r="AD185" i="3"/>
  <c r="U181" i="3"/>
  <c r="Y181" i="3"/>
  <c r="AC181" i="3"/>
  <c r="W181" i="3"/>
  <c r="AB181" i="3"/>
  <c r="Z181" i="3"/>
  <c r="T181" i="3"/>
  <c r="AA181" i="3"/>
  <c r="V181" i="3"/>
  <c r="X181" i="3"/>
  <c r="AD181" i="3"/>
  <c r="U177" i="3"/>
  <c r="Y177" i="3"/>
  <c r="AC177" i="3"/>
  <c r="X177" i="3"/>
  <c r="AD177" i="3"/>
  <c r="T177" i="3"/>
  <c r="AA177" i="3"/>
  <c r="V177" i="3"/>
  <c r="AB177" i="3"/>
  <c r="W177" i="3"/>
  <c r="Z177" i="3"/>
  <c r="U173" i="3"/>
  <c r="Y173" i="3"/>
  <c r="AC173" i="3"/>
  <c r="T173" i="3"/>
  <c r="Z173" i="3"/>
  <c r="V173" i="3"/>
  <c r="AB173" i="3"/>
  <c r="W173" i="3"/>
  <c r="AD173" i="3"/>
  <c r="X173" i="3"/>
  <c r="AA173" i="3"/>
  <c r="U169" i="3"/>
  <c r="Y169" i="3"/>
  <c r="AC169" i="3"/>
  <c r="T169" i="3"/>
  <c r="Z169" i="3"/>
  <c r="V169" i="3"/>
  <c r="AA169" i="3"/>
  <c r="W169" i="3"/>
  <c r="X169" i="3"/>
  <c r="AB169" i="3"/>
  <c r="AD169" i="3"/>
  <c r="U165" i="3"/>
  <c r="Y165" i="3"/>
  <c r="AC165" i="3"/>
  <c r="V165" i="3"/>
  <c r="AA165" i="3"/>
  <c r="W165" i="3"/>
  <c r="AB165" i="3"/>
  <c r="X165" i="3"/>
  <c r="Z165" i="3"/>
  <c r="T165" i="3"/>
  <c r="AD165" i="3"/>
  <c r="U161" i="3"/>
  <c r="Y161" i="3"/>
  <c r="AC161" i="3"/>
  <c r="W161" i="3"/>
  <c r="AB161" i="3"/>
  <c r="X161" i="3"/>
  <c r="AD161" i="3"/>
  <c r="Z161" i="3"/>
  <c r="AA161" i="3"/>
  <c r="T161" i="3"/>
  <c r="V161" i="3"/>
  <c r="U157" i="3"/>
  <c r="Y157" i="3"/>
  <c r="AC157" i="3"/>
  <c r="X157" i="3"/>
  <c r="AD157" i="3"/>
  <c r="T157" i="3"/>
  <c r="Z157" i="3"/>
  <c r="AA157" i="3"/>
  <c r="AB157" i="3"/>
  <c r="V157" i="3"/>
  <c r="W157" i="3"/>
  <c r="U153" i="3"/>
  <c r="Y153" i="3"/>
  <c r="AC153" i="3"/>
  <c r="T153" i="3"/>
  <c r="Z153" i="3"/>
  <c r="V153" i="3"/>
  <c r="AA153" i="3"/>
  <c r="AB153" i="3"/>
  <c r="AD153" i="3"/>
  <c r="W153" i="3"/>
  <c r="X153" i="3"/>
  <c r="U149" i="3"/>
  <c r="Y149" i="3"/>
  <c r="AC149" i="3"/>
  <c r="V149" i="3"/>
  <c r="AA149" i="3"/>
  <c r="W149" i="3"/>
  <c r="AB149" i="3"/>
  <c r="AD149" i="3"/>
  <c r="T149" i="3"/>
  <c r="X149" i="3"/>
  <c r="Z149" i="3"/>
  <c r="U145" i="3"/>
  <c r="Y145" i="3"/>
  <c r="AC145" i="3"/>
  <c r="W145" i="3"/>
  <c r="AB145" i="3"/>
  <c r="X145" i="3"/>
  <c r="AD145" i="3"/>
  <c r="T145" i="3"/>
  <c r="V145" i="3"/>
  <c r="Z145" i="3"/>
  <c r="AA145" i="3"/>
  <c r="U141" i="3"/>
  <c r="Y141" i="3"/>
  <c r="AC141" i="3"/>
  <c r="X141" i="3"/>
  <c r="AD141" i="3"/>
  <c r="T141" i="3"/>
  <c r="Z141" i="3"/>
  <c r="V141" i="3"/>
  <c r="W141" i="3"/>
  <c r="AA141" i="3"/>
  <c r="AB141" i="3"/>
  <c r="U137" i="3"/>
  <c r="Y137" i="3"/>
  <c r="AC137" i="3"/>
  <c r="T137" i="3"/>
  <c r="Z137" i="3"/>
  <c r="V137" i="3"/>
  <c r="AA137" i="3"/>
  <c r="W137" i="3"/>
  <c r="X137" i="3"/>
  <c r="AB137" i="3"/>
  <c r="AD137" i="3"/>
  <c r="U133" i="3"/>
  <c r="Y133" i="3"/>
  <c r="AC133" i="3"/>
  <c r="V133" i="3"/>
  <c r="AA133" i="3"/>
  <c r="W133" i="3"/>
  <c r="AB133" i="3"/>
  <c r="X133" i="3"/>
  <c r="Z133" i="3"/>
  <c r="AD133" i="3"/>
  <c r="T133" i="3"/>
  <c r="U129" i="3"/>
  <c r="Y129" i="3"/>
  <c r="AC129" i="3"/>
  <c r="W129" i="3"/>
  <c r="AB129" i="3"/>
  <c r="X129" i="3"/>
  <c r="AD129" i="3"/>
  <c r="Z129" i="3"/>
  <c r="AA129" i="3"/>
  <c r="V129" i="3"/>
  <c r="T129" i="3"/>
  <c r="U125" i="3"/>
  <c r="Y125" i="3"/>
  <c r="AC125" i="3"/>
  <c r="X125" i="3"/>
  <c r="AD125" i="3"/>
  <c r="T125" i="3"/>
  <c r="Z125" i="3"/>
  <c r="AA125" i="3"/>
  <c r="AB125" i="3"/>
  <c r="W125" i="3"/>
  <c r="V125" i="3"/>
  <c r="U121" i="3"/>
  <c r="Y121" i="3"/>
  <c r="AC121" i="3"/>
  <c r="T121" i="3"/>
  <c r="Z121" i="3"/>
  <c r="V121" i="3"/>
  <c r="AA121" i="3"/>
  <c r="AB121" i="3"/>
  <c r="AD121" i="3"/>
  <c r="X121" i="3"/>
  <c r="W121" i="3"/>
  <c r="U117" i="3"/>
  <c r="Y117" i="3"/>
  <c r="AC117" i="3"/>
  <c r="V117" i="3"/>
  <c r="AA117" i="3"/>
  <c r="W117" i="3"/>
  <c r="AB117" i="3"/>
  <c r="AD117" i="3"/>
  <c r="T117" i="3"/>
  <c r="Z117" i="3"/>
  <c r="X117" i="3"/>
  <c r="U113" i="3"/>
  <c r="Y113" i="3"/>
  <c r="AC113" i="3"/>
  <c r="W113" i="3"/>
  <c r="AB113" i="3"/>
  <c r="X113" i="3"/>
  <c r="AD113" i="3"/>
  <c r="T113" i="3"/>
  <c r="V113" i="3"/>
  <c r="AA113" i="3"/>
  <c r="Z113" i="3"/>
  <c r="U109" i="3"/>
  <c r="Y109" i="3"/>
  <c r="AC109" i="3"/>
  <c r="X109" i="3"/>
  <c r="AD109" i="3"/>
  <c r="T109" i="3"/>
  <c r="Z109" i="3"/>
  <c r="V109" i="3"/>
  <c r="W109" i="3"/>
  <c r="AB109" i="3"/>
  <c r="AA109" i="3"/>
  <c r="U105" i="3"/>
  <c r="Y105" i="3"/>
  <c r="AC105" i="3"/>
  <c r="T105" i="3"/>
  <c r="Z105" i="3"/>
  <c r="V105" i="3"/>
  <c r="AA105" i="3"/>
  <c r="W105" i="3"/>
  <c r="X105" i="3"/>
  <c r="AD105" i="3"/>
  <c r="AB105" i="3"/>
  <c r="U101" i="3"/>
  <c r="Y101" i="3"/>
  <c r="AC101" i="3"/>
  <c r="V101" i="3"/>
  <c r="AA101" i="3"/>
  <c r="W101" i="3"/>
  <c r="AB101" i="3"/>
  <c r="X101" i="3"/>
  <c r="Z101" i="3"/>
  <c r="T101" i="3"/>
  <c r="AD101" i="3"/>
  <c r="U97" i="3"/>
  <c r="Y97" i="3"/>
  <c r="AC97" i="3"/>
  <c r="W97" i="3"/>
  <c r="AB97" i="3"/>
  <c r="X97" i="3"/>
  <c r="AD97" i="3"/>
  <c r="Z97" i="3"/>
  <c r="AA97" i="3"/>
  <c r="T97" i="3"/>
  <c r="V97" i="3"/>
  <c r="U93" i="3"/>
  <c r="Y93" i="3"/>
  <c r="AC93" i="3"/>
  <c r="X93" i="3"/>
  <c r="AD93" i="3"/>
  <c r="T93" i="3"/>
  <c r="Z93" i="3"/>
  <c r="AA93" i="3"/>
  <c r="AB93" i="3"/>
  <c r="V93" i="3"/>
  <c r="W93" i="3"/>
  <c r="U89" i="3"/>
  <c r="Y89" i="3"/>
  <c r="AC89" i="3"/>
  <c r="T89" i="3"/>
  <c r="Z89" i="3"/>
  <c r="V89" i="3"/>
  <c r="AA89" i="3"/>
  <c r="AB89" i="3"/>
  <c r="AD89" i="3"/>
  <c r="W89" i="3"/>
  <c r="X89" i="3"/>
  <c r="U85" i="3"/>
  <c r="Y85" i="3"/>
  <c r="AC85" i="3"/>
  <c r="V85" i="3"/>
  <c r="AA85" i="3"/>
  <c r="W85" i="3"/>
  <c r="AB85" i="3"/>
  <c r="AD85" i="3"/>
  <c r="T85" i="3"/>
  <c r="X85" i="3"/>
  <c r="Z85" i="3"/>
  <c r="U81" i="3"/>
  <c r="Y81" i="3"/>
  <c r="AC81" i="3"/>
  <c r="W81" i="3"/>
  <c r="AB81" i="3"/>
  <c r="X81" i="3"/>
  <c r="AD81" i="3"/>
  <c r="T81" i="3"/>
  <c r="V81" i="3"/>
  <c r="Z81" i="3"/>
  <c r="AA81" i="3"/>
  <c r="U77" i="3"/>
  <c r="Y77" i="3"/>
  <c r="AC77" i="3"/>
  <c r="X77" i="3"/>
  <c r="AD77" i="3"/>
  <c r="T77" i="3"/>
  <c r="Z77" i="3"/>
  <c r="V77" i="3"/>
  <c r="W77" i="3"/>
  <c r="AA77" i="3"/>
  <c r="AB77" i="3"/>
  <c r="U73" i="3"/>
  <c r="Y73" i="3"/>
  <c r="AC73" i="3"/>
  <c r="T73" i="3"/>
  <c r="Z73" i="3"/>
  <c r="V73" i="3"/>
  <c r="AA73" i="3"/>
  <c r="W73" i="3"/>
  <c r="X73" i="3"/>
  <c r="AB73" i="3"/>
  <c r="AD73" i="3"/>
  <c r="U69" i="3"/>
  <c r="Y69" i="3"/>
  <c r="AC69" i="3"/>
  <c r="V69" i="3"/>
  <c r="AA69" i="3"/>
  <c r="W69" i="3"/>
  <c r="AB69" i="3"/>
  <c r="X69" i="3"/>
  <c r="Z69" i="3"/>
  <c r="AD69" i="3"/>
  <c r="T69" i="3"/>
  <c r="U65" i="3"/>
  <c r="Y65" i="3"/>
  <c r="AC65" i="3"/>
  <c r="W65" i="3"/>
  <c r="AB65" i="3"/>
  <c r="X65" i="3"/>
  <c r="AD65" i="3"/>
  <c r="Z65" i="3"/>
  <c r="AA65" i="3"/>
  <c r="T65" i="3"/>
  <c r="V65" i="3"/>
  <c r="U61" i="3"/>
  <c r="Y61" i="3"/>
  <c r="AC61" i="3"/>
  <c r="X61" i="3"/>
  <c r="AD61" i="3"/>
  <c r="T61" i="3"/>
  <c r="Z61" i="3"/>
  <c r="AA61" i="3"/>
  <c r="AB61" i="3"/>
  <c r="V61" i="3"/>
  <c r="W61" i="3"/>
  <c r="U57" i="3"/>
  <c r="Y57" i="3"/>
  <c r="AC57" i="3"/>
  <c r="T57" i="3"/>
  <c r="Z57" i="3"/>
  <c r="V57" i="3"/>
  <c r="AA57" i="3"/>
  <c r="AB57" i="3"/>
  <c r="AD57" i="3"/>
  <c r="W57" i="3"/>
  <c r="X57" i="3"/>
  <c r="U53" i="3"/>
  <c r="Y53" i="3"/>
  <c r="AC53" i="3"/>
  <c r="V53" i="3"/>
  <c r="AA53" i="3"/>
  <c r="W53" i="3"/>
  <c r="AB53" i="3"/>
  <c r="AD53" i="3"/>
  <c r="T53" i="3"/>
  <c r="X53" i="3"/>
  <c r="Z53" i="3"/>
  <c r="U49" i="3"/>
  <c r="Y49" i="3"/>
  <c r="AC49" i="3"/>
  <c r="W49" i="3"/>
  <c r="AB49" i="3"/>
  <c r="X49" i="3"/>
  <c r="AD49" i="3"/>
  <c r="T49" i="3"/>
  <c r="V49" i="3"/>
  <c r="Z49" i="3"/>
  <c r="AA49" i="3"/>
  <c r="U45" i="3"/>
  <c r="Y45" i="3"/>
  <c r="AC45" i="3"/>
  <c r="X45" i="3"/>
  <c r="AD45" i="3"/>
  <c r="T45" i="3"/>
  <c r="Z45" i="3"/>
  <c r="V45" i="3"/>
  <c r="W45" i="3"/>
  <c r="AA45" i="3"/>
  <c r="AB45" i="3"/>
  <c r="U41" i="3"/>
  <c r="Y41" i="3"/>
  <c r="AC41" i="3"/>
  <c r="T41" i="3"/>
  <c r="Z41" i="3"/>
  <c r="V41" i="3"/>
  <c r="AA41" i="3"/>
  <c r="W41" i="3"/>
  <c r="X41" i="3"/>
  <c r="AB41" i="3"/>
  <c r="AD41" i="3"/>
  <c r="U37" i="3"/>
  <c r="Y37" i="3"/>
  <c r="AC37" i="3"/>
  <c r="V37" i="3"/>
  <c r="AA37" i="3"/>
  <c r="W37" i="3"/>
  <c r="AB37" i="3"/>
  <c r="X37" i="3"/>
  <c r="Z37" i="3"/>
  <c r="T37" i="3"/>
  <c r="AD37" i="3"/>
  <c r="U33" i="3"/>
  <c r="Y33" i="3"/>
  <c r="AC33" i="3"/>
  <c r="W33" i="3"/>
  <c r="AB33" i="3"/>
  <c r="X33" i="3"/>
  <c r="AD33" i="3"/>
  <c r="Z33" i="3"/>
  <c r="AA33" i="3"/>
  <c r="T33" i="3"/>
  <c r="V33" i="3"/>
  <c r="U29" i="3"/>
  <c r="Y29" i="3"/>
  <c r="AC29" i="3"/>
  <c r="X29" i="3"/>
  <c r="AD29" i="3"/>
  <c r="T29" i="3"/>
  <c r="Z29" i="3"/>
  <c r="AA29" i="3"/>
  <c r="AB29" i="3"/>
  <c r="V29" i="3"/>
  <c r="W29" i="3"/>
  <c r="U25" i="3"/>
  <c r="Y25" i="3"/>
  <c r="AC25" i="3"/>
  <c r="T25" i="3"/>
  <c r="Z25" i="3"/>
  <c r="V25" i="3"/>
  <c r="AA25" i="3"/>
  <c r="AB25" i="3"/>
  <c r="AD25" i="3"/>
  <c r="W25" i="3"/>
  <c r="X25" i="3"/>
  <c r="U21" i="3"/>
  <c r="Y21" i="3"/>
  <c r="AC21" i="3"/>
  <c r="V21" i="3"/>
  <c r="AA21" i="3"/>
  <c r="W21" i="3"/>
  <c r="AB21" i="3"/>
  <c r="AD21" i="3"/>
  <c r="T21" i="3"/>
  <c r="X21" i="3"/>
  <c r="Z21" i="3"/>
  <c r="U17" i="3"/>
  <c r="Y17" i="3"/>
  <c r="AC17" i="3"/>
  <c r="W17" i="3"/>
  <c r="AB17" i="3"/>
  <c r="X17" i="3"/>
  <c r="AD17" i="3"/>
  <c r="T17" i="3"/>
  <c r="V17" i="3"/>
  <c r="Z17" i="3"/>
  <c r="AA17" i="3"/>
  <c r="U13" i="3"/>
  <c r="Y13" i="3"/>
  <c r="AC13" i="3"/>
  <c r="X13" i="3"/>
  <c r="AD13" i="3"/>
  <c r="T13" i="3"/>
  <c r="Z13" i="3"/>
  <c r="V13" i="3"/>
  <c r="W13" i="3"/>
  <c r="AA13" i="3"/>
  <c r="AB13" i="3"/>
  <c r="U9" i="3"/>
  <c r="Y9" i="3"/>
  <c r="AC9" i="3"/>
  <c r="T9" i="3"/>
  <c r="Z9" i="3"/>
  <c r="V9" i="3"/>
  <c r="AA9" i="3"/>
  <c r="W9" i="3"/>
  <c r="X9" i="3"/>
  <c r="AB9" i="3"/>
  <c r="AD9" i="3"/>
  <c r="U4036" i="3"/>
  <c r="Y4036" i="3"/>
  <c r="AC4036" i="3"/>
  <c r="V4036" i="3"/>
  <c r="Z4036" i="3"/>
  <c r="AD4036" i="3"/>
  <c r="W4036" i="3"/>
  <c r="AA4036" i="3"/>
  <c r="T4036" i="3"/>
  <c r="X4036" i="3"/>
  <c r="AB4036" i="3"/>
  <c r="U4032" i="3"/>
  <c r="Y4032" i="3"/>
  <c r="AC4032" i="3"/>
  <c r="V4032" i="3"/>
  <c r="Z4032" i="3"/>
  <c r="AD4032" i="3"/>
  <c r="W4032" i="3"/>
  <c r="AA4032" i="3"/>
  <c r="T4032" i="3"/>
  <c r="X4032" i="3"/>
  <c r="AB4032" i="3"/>
  <c r="U3968" i="3"/>
  <c r="Y3968" i="3"/>
  <c r="AC3968" i="3"/>
  <c r="V3968" i="3"/>
  <c r="Z3968" i="3"/>
  <c r="AD3968" i="3"/>
  <c r="W3968" i="3"/>
  <c r="AA3968" i="3"/>
  <c r="T3968" i="3"/>
  <c r="X3968" i="3"/>
  <c r="AB3968" i="3"/>
  <c r="U3960" i="3"/>
  <c r="Y3960" i="3"/>
  <c r="AC3960" i="3"/>
  <c r="V3960" i="3"/>
  <c r="Z3960" i="3"/>
  <c r="AD3960" i="3"/>
  <c r="W3960" i="3"/>
  <c r="AA3960" i="3"/>
  <c r="T3960" i="3"/>
  <c r="X3960" i="3"/>
  <c r="AB3960" i="3"/>
  <c r="U3952" i="3"/>
  <c r="Y3952" i="3"/>
  <c r="AC3952" i="3"/>
  <c r="V3952" i="3"/>
  <c r="Z3952" i="3"/>
  <c r="AD3952" i="3"/>
  <c r="W3952" i="3"/>
  <c r="AA3952" i="3"/>
  <c r="T3952" i="3"/>
  <c r="X3952" i="3"/>
  <c r="AB3952" i="3"/>
  <c r="U3940" i="3"/>
  <c r="Y3940" i="3"/>
  <c r="AC3940" i="3"/>
  <c r="V3940" i="3"/>
  <c r="Z3940" i="3"/>
  <c r="AD3940" i="3"/>
  <c r="W3940" i="3"/>
  <c r="AA3940" i="3"/>
  <c r="T3940" i="3"/>
  <c r="X3940" i="3"/>
  <c r="AB3940" i="3"/>
  <c r="U3932" i="3"/>
  <c r="Y3932" i="3"/>
  <c r="AC3932" i="3"/>
  <c r="V3932" i="3"/>
  <c r="Z3932" i="3"/>
  <c r="AD3932" i="3"/>
  <c r="W3932" i="3"/>
  <c r="AA3932" i="3"/>
  <c r="T3932" i="3"/>
  <c r="X3932" i="3"/>
  <c r="AB3932" i="3"/>
  <c r="U3920" i="3"/>
  <c r="Y3920" i="3"/>
  <c r="AC3920" i="3"/>
  <c r="V3920" i="3"/>
  <c r="Z3920" i="3"/>
  <c r="AD3920" i="3"/>
  <c r="W3920" i="3"/>
  <c r="AA3920" i="3"/>
  <c r="T3920" i="3"/>
  <c r="X3920" i="3"/>
  <c r="AB3920" i="3"/>
  <c r="U3908" i="3"/>
  <c r="Y3908" i="3"/>
  <c r="AC3908" i="3"/>
  <c r="V3908" i="3"/>
  <c r="Z3908" i="3"/>
  <c r="AD3908" i="3"/>
  <c r="W3908" i="3"/>
  <c r="AA3908" i="3"/>
  <c r="T3908" i="3"/>
  <c r="X3908" i="3"/>
  <c r="AB3908" i="3"/>
  <c r="U3896" i="3"/>
  <c r="Y3896" i="3"/>
  <c r="AC3896" i="3"/>
  <c r="V3896" i="3"/>
  <c r="Z3896" i="3"/>
  <c r="AD3896" i="3"/>
  <c r="W3896" i="3"/>
  <c r="AA3896" i="3"/>
  <c r="T3896" i="3"/>
  <c r="X3896" i="3"/>
  <c r="AB3896" i="3"/>
  <c r="U3880" i="3"/>
  <c r="Y3880" i="3"/>
  <c r="AC3880" i="3"/>
  <c r="V3880" i="3"/>
  <c r="Z3880" i="3"/>
  <c r="AD3880" i="3"/>
  <c r="W3880" i="3"/>
  <c r="AA3880" i="3"/>
  <c r="T3880" i="3"/>
  <c r="X3880" i="3"/>
  <c r="AB3880" i="3"/>
  <c r="U3860" i="3"/>
  <c r="Y3860" i="3"/>
  <c r="AC3860" i="3"/>
  <c r="V3860" i="3"/>
  <c r="Z3860" i="3"/>
  <c r="AD3860" i="3"/>
  <c r="W3860" i="3"/>
  <c r="AA3860" i="3"/>
  <c r="T3860" i="3"/>
  <c r="X3860" i="3"/>
  <c r="AB3860" i="3"/>
  <c r="W3544" i="3"/>
  <c r="AA3544" i="3"/>
  <c r="T3544" i="3"/>
  <c r="X3544" i="3"/>
  <c r="AB3544" i="3"/>
  <c r="U3544" i="3"/>
  <c r="AC3544" i="3"/>
  <c r="V3544" i="3"/>
  <c r="AD3544" i="3"/>
  <c r="Y3544" i="3"/>
  <c r="Z3544" i="3"/>
  <c r="W3540" i="3"/>
  <c r="AA3540" i="3"/>
  <c r="T3540" i="3"/>
  <c r="X3540" i="3"/>
  <c r="AB3540" i="3"/>
  <c r="Y3540" i="3"/>
  <c r="Z3540" i="3"/>
  <c r="U3540" i="3"/>
  <c r="AC3540" i="3"/>
  <c r="V3540" i="3"/>
  <c r="AD3540" i="3"/>
  <c r="W3536" i="3"/>
  <c r="AA3536" i="3"/>
  <c r="T3536" i="3"/>
  <c r="X3536" i="3"/>
  <c r="AB3536" i="3"/>
  <c r="U3536" i="3"/>
  <c r="AC3536" i="3"/>
  <c r="V3536" i="3"/>
  <c r="AD3536" i="3"/>
  <c r="Y3536" i="3"/>
  <c r="Z3536" i="3"/>
  <c r="W3532" i="3"/>
  <c r="AA3532" i="3"/>
  <c r="T3532" i="3"/>
  <c r="X3532" i="3"/>
  <c r="AB3532" i="3"/>
  <c r="Y3532" i="3"/>
  <c r="Z3532" i="3"/>
  <c r="U3532" i="3"/>
  <c r="AC3532" i="3"/>
  <c r="V3532" i="3"/>
  <c r="AD3532" i="3"/>
  <c r="W3528" i="3"/>
  <c r="AA3528" i="3"/>
  <c r="T3528" i="3"/>
  <c r="X3528" i="3"/>
  <c r="AB3528" i="3"/>
  <c r="U3528" i="3"/>
  <c r="AC3528" i="3"/>
  <c r="V3528" i="3"/>
  <c r="AD3528" i="3"/>
  <c r="Y3528" i="3"/>
  <c r="Z3528" i="3"/>
  <c r="W3524" i="3"/>
  <c r="AA3524" i="3"/>
  <c r="T3524" i="3"/>
  <c r="X3524" i="3"/>
  <c r="AB3524" i="3"/>
  <c r="Y3524" i="3"/>
  <c r="Z3524" i="3"/>
  <c r="U3524" i="3"/>
  <c r="AC3524" i="3"/>
  <c r="V3524" i="3"/>
  <c r="AD3524" i="3"/>
  <c r="V3520" i="3"/>
  <c r="Z3520" i="3"/>
  <c r="AD3520" i="3"/>
  <c r="W3520" i="3"/>
  <c r="AA3520" i="3"/>
  <c r="T3520" i="3"/>
  <c r="X3520" i="3"/>
  <c r="AB3520" i="3"/>
  <c r="Y3520" i="3"/>
  <c r="AC3520" i="3"/>
  <c r="U3520" i="3"/>
  <c r="V3516" i="3"/>
  <c r="Z3516" i="3"/>
  <c r="AD3516" i="3"/>
  <c r="W3516" i="3"/>
  <c r="AA3516" i="3"/>
  <c r="T3516" i="3"/>
  <c r="X3516" i="3"/>
  <c r="AB3516" i="3"/>
  <c r="U3516" i="3"/>
  <c r="Y3516" i="3"/>
  <c r="AC3516" i="3"/>
  <c r="V3512" i="3"/>
  <c r="Z3512" i="3"/>
  <c r="AD3512" i="3"/>
  <c r="W3512" i="3"/>
  <c r="AA3512" i="3"/>
  <c r="T3512" i="3"/>
  <c r="X3512" i="3"/>
  <c r="AB3512" i="3"/>
  <c r="U3512" i="3"/>
  <c r="Y3512" i="3"/>
  <c r="AC3512" i="3"/>
  <c r="V3508" i="3"/>
  <c r="Z3508" i="3"/>
  <c r="AD3508" i="3"/>
  <c r="W3508" i="3"/>
  <c r="AA3508" i="3"/>
  <c r="T3508" i="3"/>
  <c r="X3508" i="3"/>
  <c r="AB3508" i="3"/>
  <c r="AC3508" i="3"/>
  <c r="U3508" i="3"/>
  <c r="Y3508" i="3"/>
  <c r="V3504" i="3"/>
  <c r="Z3504" i="3"/>
  <c r="AD3504" i="3"/>
  <c r="W3504" i="3"/>
  <c r="AA3504" i="3"/>
  <c r="T3504" i="3"/>
  <c r="X3504" i="3"/>
  <c r="AB3504" i="3"/>
  <c r="Y3504" i="3"/>
  <c r="AC3504" i="3"/>
  <c r="U3504" i="3"/>
  <c r="V3500" i="3"/>
  <c r="Z3500" i="3"/>
  <c r="AD3500" i="3"/>
  <c r="W3500" i="3"/>
  <c r="AA3500" i="3"/>
  <c r="T3500" i="3"/>
  <c r="X3500" i="3"/>
  <c r="AB3500" i="3"/>
  <c r="U3500" i="3"/>
  <c r="Y3500" i="3"/>
  <c r="AC3500" i="3"/>
  <c r="V3496" i="3"/>
  <c r="Z3496" i="3"/>
  <c r="AD3496" i="3"/>
  <c r="W3496" i="3"/>
  <c r="AA3496" i="3"/>
  <c r="T3496" i="3"/>
  <c r="X3496" i="3"/>
  <c r="AB3496" i="3"/>
  <c r="U3496" i="3"/>
  <c r="Y3496" i="3"/>
  <c r="AC3496" i="3"/>
  <c r="V3492" i="3"/>
  <c r="Z3492" i="3"/>
  <c r="AD3492" i="3"/>
  <c r="W3492" i="3"/>
  <c r="AA3492" i="3"/>
  <c r="T3492" i="3"/>
  <c r="X3492" i="3"/>
  <c r="AB3492" i="3"/>
  <c r="AC3492" i="3"/>
  <c r="U3492" i="3"/>
  <c r="Y3492" i="3"/>
  <c r="V3488" i="3"/>
  <c r="Z3488" i="3"/>
  <c r="AD3488" i="3"/>
  <c r="W3488" i="3"/>
  <c r="AA3488" i="3"/>
  <c r="T3488" i="3"/>
  <c r="X3488" i="3"/>
  <c r="AB3488" i="3"/>
  <c r="Y3488" i="3"/>
  <c r="AC3488" i="3"/>
  <c r="U3488" i="3"/>
  <c r="V3484" i="3"/>
  <c r="Z3484" i="3"/>
  <c r="AD3484" i="3"/>
  <c r="W3484" i="3"/>
  <c r="AA3484" i="3"/>
  <c r="T3484" i="3"/>
  <c r="X3484" i="3"/>
  <c r="AB3484" i="3"/>
  <c r="U3484" i="3"/>
  <c r="Y3484" i="3"/>
  <c r="AC3484" i="3"/>
  <c r="V3480" i="3"/>
  <c r="Z3480" i="3"/>
  <c r="AD3480" i="3"/>
  <c r="W3480" i="3"/>
  <c r="AA3480" i="3"/>
  <c r="T3480" i="3"/>
  <c r="X3480" i="3"/>
  <c r="AB3480" i="3"/>
  <c r="U3480" i="3"/>
  <c r="Y3480" i="3"/>
  <c r="AC3480" i="3"/>
  <c r="V3476" i="3"/>
  <c r="Z3476" i="3"/>
  <c r="AD3476" i="3"/>
  <c r="W3476" i="3"/>
  <c r="AA3476" i="3"/>
  <c r="T3476" i="3"/>
  <c r="X3476" i="3"/>
  <c r="AB3476" i="3"/>
  <c r="U3476" i="3"/>
  <c r="Y3476" i="3"/>
  <c r="AC3476" i="3"/>
  <c r="V3472" i="3"/>
  <c r="Z3472" i="3"/>
  <c r="AD3472" i="3"/>
  <c r="W3472" i="3"/>
  <c r="AA3472" i="3"/>
  <c r="T3472" i="3"/>
  <c r="X3472" i="3"/>
  <c r="AB3472" i="3"/>
  <c r="U3472" i="3"/>
  <c r="Y3472" i="3"/>
  <c r="AC3472" i="3"/>
  <c r="V3468" i="3"/>
  <c r="Z3468" i="3"/>
  <c r="AD3468" i="3"/>
  <c r="W3468" i="3"/>
  <c r="AA3468" i="3"/>
  <c r="T3468" i="3"/>
  <c r="X3468" i="3"/>
  <c r="AB3468" i="3"/>
  <c r="U3468" i="3"/>
  <c r="Y3468" i="3"/>
  <c r="AC3468" i="3"/>
  <c r="V3464" i="3"/>
  <c r="Z3464" i="3"/>
  <c r="AD3464" i="3"/>
  <c r="W3464" i="3"/>
  <c r="AA3464" i="3"/>
  <c r="T3464" i="3"/>
  <c r="X3464" i="3"/>
  <c r="AB3464" i="3"/>
  <c r="U3464" i="3"/>
  <c r="Y3464" i="3"/>
  <c r="AC3464" i="3"/>
  <c r="V3460" i="3"/>
  <c r="Z3460" i="3"/>
  <c r="AD3460" i="3"/>
  <c r="W3460" i="3"/>
  <c r="AA3460" i="3"/>
  <c r="T3460" i="3"/>
  <c r="X3460" i="3"/>
  <c r="AB3460" i="3"/>
  <c r="U3460" i="3"/>
  <c r="Y3460" i="3"/>
  <c r="AC3460" i="3"/>
  <c r="V3456" i="3"/>
  <c r="Z3456" i="3"/>
  <c r="AD3456" i="3"/>
  <c r="W3456" i="3"/>
  <c r="AA3456" i="3"/>
  <c r="T3456" i="3"/>
  <c r="X3456" i="3"/>
  <c r="AB3456" i="3"/>
  <c r="U3456" i="3"/>
  <c r="Y3456" i="3"/>
  <c r="AC3456" i="3"/>
  <c r="V3452" i="3"/>
  <c r="Z3452" i="3"/>
  <c r="AD3452" i="3"/>
  <c r="W3452" i="3"/>
  <c r="AA3452" i="3"/>
  <c r="T3452" i="3"/>
  <c r="X3452" i="3"/>
  <c r="AB3452" i="3"/>
  <c r="U3452" i="3"/>
  <c r="Y3452" i="3"/>
  <c r="AC3452" i="3"/>
  <c r="V3448" i="3"/>
  <c r="Z3448" i="3"/>
  <c r="AD3448" i="3"/>
  <c r="W3448" i="3"/>
  <c r="AA3448" i="3"/>
  <c r="T3448" i="3"/>
  <c r="X3448" i="3"/>
  <c r="AB3448" i="3"/>
  <c r="U3448" i="3"/>
  <c r="Y3448" i="3"/>
  <c r="AC3448" i="3"/>
  <c r="V3444" i="3"/>
  <c r="Z3444" i="3"/>
  <c r="AD3444" i="3"/>
  <c r="W3444" i="3"/>
  <c r="AA3444" i="3"/>
  <c r="T3444" i="3"/>
  <c r="X3444" i="3"/>
  <c r="AB3444" i="3"/>
  <c r="U3444" i="3"/>
  <c r="Y3444" i="3"/>
  <c r="AC3444" i="3"/>
  <c r="V3440" i="3"/>
  <c r="Z3440" i="3"/>
  <c r="AD3440" i="3"/>
  <c r="W3440" i="3"/>
  <c r="AA3440" i="3"/>
  <c r="T3440" i="3"/>
  <c r="X3440" i="3"/>
  <c r="AB3440" i="3"/>
  <c r="U3440" i="3"/>
  <c r="Y3440" i="3"/>
  <c r="AC3440" i="3"/>
  <c r="V3436" i="3"/>
  <c r="Z3436" i="3"/>
  <c r="AD3436" i="3"/>
  <c r="W3436" i="3"/>
  <c r="AA3436" i="3"/>
  <c r="T3436" i="3"/>
  <c r="X3436" i="3"/>
  <c r="AB3436" i="3"/>
  <c r="U3436" i="3"/>
  <c r="Y3436" i="3"/>
  <c r="AC3436" i="3"/>
  <c r="V3432" i="3"/>
  <c r="Z3432" i="3"/>
  <c r="AD3432" i="3"/>
  <c r="W3432" i="3"/>
  <c r="AA3432" i="3"/>
  <c r="T3432" i="3"/>
  <c r="X3432" i="3"/>
  <c r="AB3432" i="3"/>
  <c r="U3432" i="3"/>
  <c r="Y3432" i="3"/>
  <c r="AC3432" i="3"/>
  <c r="V3428" i="3"/>
  <c r="Z3428" i="3"/>
  <c r="AD3428" i="3"/>
  <c r="W3428" i="3"/>
  <c r="AA3428" i="3"/>
  <c r="T3428" i="3"/>
  <c r="X3428" i="3"/>
  <c r="AB3428" i="3"/>
  <c r="U3428" i="3"/>
  <c r="Y3428" i="3"/>
  <c r="AC3428" i="3"/>
  <c r="V3424" i="3"/>
  <c r="Z3424" i="3"/>
  <c r="AD3424" i="3"/>
  <c r="W3424" i="3"/>
  <c r="AA3424" i="3"/>
  <c r="T3424" i="3"/>
  <c r="X3424" i="3"/>
  <c r="AB3424" i="3"/>
  <c r="U3424" i="3"/>
  <c r="Y3424" i="3"/>
  <c r="AC3424" i="3"/>
  <c r="V3420" i="3"/>
  <c r="Z3420" i="3"/>
  <c r="AD3420" i="3"/>
  <c r="W3420" i="3"/>
  <c r="AA3420" i="3"/>
  <c r="T3420" i="3"/>
  <c r="X3420" i="3"/>
  <c r="AB3420" i="3"/>
  <c r="U3420" i="3"/>
  <c r="Y3420" i="3"/>
  <c r="AC3420" i="3"/>
  <c r="V3416" i="3"/>
  <c r="Z3416" i="3"/>
  <c r="AD3416" i="3"/>
  <c r="W3416" i="3"/>
  <c r="AA3416" i="3"/>
  <c r="T3416" i="3"/>
  <c r="X3416" i="3"/>
  <c r="AB3416" i="3"/>
  <c r="U3416" i="3"/>
  <c r="Y3416" i="3"/>
  <c r="AC3416" i="3"/>
  <c r="V3412" i="3"/>
  <c r="Z3412" i="3"/>
  <c r="AD3412" i="3"/>
  <c r="W3412" i="3"/>
  <c r="AA3412" i="3"/>
  <c r="T3412" i="3"/>
  <c r="X3412" i="3"/>
  <c r="AB3412" i="3"/>
  <c r="U3412" i="3"/>
  <c r="Y3412" i="3"/>
  <c r="AC3412" i="3"/>
  <c r="V3408" i="3"/>
  <c r="Z3408" i="3"/>
  <c r="AD3408" i="3"/>
  <c r="W3408" i="3"/>
  <c r="AA3408" i="3"/>
  <c r="T3408" i="3"/>
  <c r="X3408" i="3"/>
  <c r="AB3408" i="3"/>
  <c r="U3408" i="3"/>
  <c r="Y3408" i="3"/>
  <c r="AC3408" i="3"/>
  <c r="V3404" i="3"/>
  <c r="Z3404" i="3"/>
  <c r="AD3404" i="3"/>
  <c r="W3404" i="3"/>
  <c r="AA3404" i="3"/>
  <c r="T3404" i="3"/>
  <c r="X3404" i="3"/>
  <c r="AB3404" i="3"/>
  <c r="U3404" i="3"/>
  <c r="Y3404" i="3"/>
  <c r="AC3404" i="3"/>
  <c r="V3400" i="3"/>
  <c r="Z3400" i="3"/>
  <c r="AD3400" i="3"/>
  <c r="W3400" i="3"/>
  <c r="AA3400" i="3"/>
  <c r="T3400" i="3"/>
  <c r="X3400" i="3"/>
  <c r="AB3400" i="3"/>
  <c r="U3400" i="3"/>
  <c r="Y3400" i="3"/>
  <c r="AC3400" i="3"/>
  <c r="V3396" i="3"/>
  <c r="Z3396" i="3"/>
  <c r="AD3396" i="3"/>
  <c r="W3396" i="3"/>
  <c r="AA3396" i="3"/>
  <c r="T3396" i="3"/>
  <c r="X3396" i="3"/>
  <c r="AB3396" i="3"/>
  <c r="U3396" i="3"/>
  <c r="Y3396" i="3"/>
  <c r="AC3396" i="3"/>
  <c r="V3392" i="3"/>
  <c r="Z3392" i="3"/>
  <c r="AD3392" i="3"/>
  <c r="W3392" i="3"/>
  <c r="AA3392" i="3"/>
  <c r="T3392" i="3"/>
  <c r="X3392" i="3"/>
  <c r="AB3392" i="3"/>
  <c r="U3392" i="3"/>
  <c r="Y3392" i="3"/>
  <c r="AC3392" i="3"/>
  <c r="V3388" i="3"/>
  <c r="Z3388" i="3"/>
  <c r="AD3388" i="3"/>
  <c r="W3388" i="3"/>
  <c r="AA3388" i="3"/>
  <c r="T3388" i="3"/>
  <c r="X3388" i="3"/>
  <c r="AB3388" i="3"/>
  <c r="U3388" i="3"/>
  <c r="Y3388" i="3"/>
  <c r="AC3388" i="3"/>
  <c r="V3384" i="3"/>
  <c r="Z3384" i="3"/>
  <c r="AD3384" i="3"/>
  <c r="W3384" i="3"/>
  <c r="AA3384" i="3"/>
  <c r="T3384" i="3"/>
  <c r="X3384" i="3"/>
  <c r="AB3384" i="3"/>
  <c r="U3384" i="3"/>
  <c r="Y3384" i="3"/>
  <c r="AC3384" i="3"/>
  <c r="V3380" i="3"/>
  <c r="Z3380" i="3"/>
  <c r="AD3380" i="3"/>
  <c r="W3380" i="3"/>
  <c r="AA3380" i="3"/>
  <c r="T3380" i="3"/>
  <c r="X3380" i="3"/>
  <c r="AB3380" i="3"/>
  <c r="U3380" i="3"/>
  <c r="Y3380" i="3"/>
  <c r="AC3380" i="3"/>
  <c r="V3376" i="3"/>
  <c r="Z3376" i="3"/>
  <c r="AD3376" i="3"/>
  <c r="W3376" i="3"/>
  <c r="AA3376" i="3"/>
  <c r="T3376" i="3"/>
  <c r="X3376" i="3"/>
  <c r="AB3376" i="3"/>
  <c r="U3376" i="3"/>
  <c r="Y3376" i="3"/>
  <c r="AC3376" i="3"/>
  <c r="V3372" i="3"/>
  <c r="Z3372" i="3"/>
  <c r="AD3372" i="3"/>
  <c r="W3372" i="3"/>
  <c r="AA3372" i="3"/>
  <c r="T3372" i="3"/>
  <c r="X3372" i="3"/>
  <c r="AB3372" i="3"/>
  <c r="U3372" i="3"/>
  <c r="Y3372" i="3"/>
  <c r="AC3372" i="3"/>
  <c r="V3368" i="3"/>
  <c r="Z3368" i="3"/>
  <c r="AD3368" i="3"/>
  <c r="W3368" i="3"/>
  <c r="AA3368" i="3"/>
  <c r="T3368" i="3"/>
  <c r="X3368" i="3"/>
  <c r="AB3368" i="3"/>
  <c r="U3368" i="3"/>
  <c r="Y3368" i="3"/>
  <c r="AC3368" i="3"/>
  <c r="V3364" i="3"/>
  <c r="Z3364" i="3"/>
  <c r="AD3364" i="3"/>
  <c r="W3364" i="3"/>
  <c r="AA3364" i="3"/>
  <c r="T3364" i="3"/>
  <c r="X3364" i="3"/>
  <c r="AB3364" i="3"/>
  <c r="U3364" i="3"/>
  <c r="Y3364" i="3"/>
  <c r="AC3364" i="3"/>
  <c r="V3360" i="3"/>
  <c r="Z3360" i="3"/>
  <c r="AD3360" i="3"/>
  <c r="W3360" i="3"/>
  <c r="AA3360" i="3"/>
  <c r="T3360" i="3"/>
  <c r="X3360" i="3"/>
  <c r="AB3360" i="3"/>
  <c r="U3360" i="3"/>
  <c r="Y3360" i="3"/>
  <c r="AC3360" i="3"/>
  <c r="V3356" i="3"/>
  <c r="Z3356" i="3"/>
  <c r="AD3356" i="3"/>
  <c r="W3356" i="3"/>
  <c r="AA3356" i="3"/>
  <c r="T3356" i="3"/>
  <c r="X3356" i="3"/>
  <c r="AB3356" i="3"/>
  <c r="U3356" i="3"/>
  <c r="Y3356" i="3"/>
  <c r="AC3356" i="3"/>
  <c r="V3352" i="3"/>
  <c r="Z3352" i="3"/>
  <c r="AD3352" i="3"/>
  <c r="W3352" i="3"/>
  <c r="AA3352" i="3"/>
  <c r="T3352" i="3"/>
  <c r="X3352" i="3"/>
  <c r="AB3352" i="3"/>
  <c r="U3352" i="3"/>
  <c r="Y3352" i="3"/>
  <c r="AC3352" i="3"/>
  <c r="V3348" i="3"/>
  <c r="Z3348" i="3"/>
  <c r="AD3348" i="3"/>
  <c r="W3348" i="3"/>
  <c r="AA3348" i="3"/>
  <c r="T3348" i="3"/>
  <c r="X3348" i="3"/>
  <c r="AB3348" i="3"/>
  <c r="U3348" i="3"/>
  <c r="Y3348" i="3"/>
  <c r="AC3348" i="3"/>
  <c r="V3344" i="3"/>
  <c r="Z3344" i="3"/>
  <c r="AD3344" i="3"/>
  <c r="W3344" i="3"/>
  <c r="AA3344" i="3"/>
  <c r="T3344" i="3"/>
  <c r="X3344" i="3"/>
  <c r="AB3344" i="3"/>
  <c r="U3344" i="3"/>
  <c r="Y3344" i="3"/>
  <c r="AC3344" i="3"/>
  <c r="V3340" i="3"/>
  <c r="Z3340" i="3"/>
  <c r="AD3340" i="3"/>
  <c r="W3340" i="3"/>
  <c r="AA3340" i="3"/>
  <c r="T3340" i="3"/>
  <c r="X3340" i="3"/>
  <c r="AB3340" i="3"/>
  <c r="U3340" i="3"/>
  <c r="Y3340" i="3"/>
  <c r="AC3340" i="3"/>
  <c r="V3336" i="3"/>
  <c r="Z3336" i="3"/>
  <c r="AD3336" i="3"/>
  <c r="W3336" i="3"/>
  <c r="AA3336" i="3"/>
  <c r="T3336" i="3"/>
  <c r="X3336" i="3"/>
  <c r="AB3336" i="3"/>
  <c r="U3336" i="3"/>
  <c r="Y3336" i="3"/>
  <c r="AC3336" i="3"/>
  <c r="V3332" i="3"/>
  <c r="Z3332" i="3"/>
  <c r="AD3332" i="3"/>
  <c r="W3332" i="3"/>
  <c r="AA3332" i="3"/>
  <c r="T3332" i="3"/>
  <c r="X3332" i="3"/>
  <c r="AB3332" i="3"/>
  <c r="U3332" i="3"/>
  <c r="Y3332" i="3"/>
  <c r="AC3332" i="3"/>
  <c r="V3328" i="3"/>
  <c r="Z3328" i="3"/>
  <c r="AD3328" i="3"/>
  <c r="W3328" i="3"/>
  <c r="AA3328" i="3"/>
  <c r="T3328" i="3"/>
  <c r="X3328" i="3"/>
  <c r="AB3328" i="3"/>
  <c r="U3328" i="3"/>
  <c r="Y3328" i="3"/>
  <c r="AC3328" i="3"/>
  <c r="V3324" i="3"/>
  <c r="Z3324" i="3"/>
  <c r="AD3324" i="3"/>
  <c r="W3324" i="3"/>
  <c r="AA3324" i="3"/>
  <c r="T3324" i="3"/>
  <c r="X3324" i="3"/>
  <c r="AB3324" i="3"/>
  <c r="U3324" i="3"/>
  <c r="Y3324" i="3"/>
  <c r="AC3324" i="3"/>
  <c r="V3320" i="3"/>
  <c r="Z3320" i="3"/>
  <c r="AD3320" i="3"/>
  <c r="W3320" i="3"/>
  <c r="AA3320" i="3"/>
  <c r="T3320" i="3"/>
  <c r="X3320" i="3"/>
  <c r="AB3320" i="3"/>
  <c r="U3320" i="3"/>
  <c r="Y3320" i="3"/>
  <c r="AC3320" i="3"/>
  <c r="V3316" i="3"/>
  <c r="Z3316" i="3"/>
  <c r="AD3316" i="3"/>
  <c r="W3316" i="3"/>
  <c r="AA3316" i="3"/>
  <c r="T3316" i="3"/>
  <c r="X3316" i="3"/>
  <c r="AB3316" i="3"/>
  <c r="U3316" i="3"/>
  <c r="Y3316" i="3"/>
  <c r="AC3316" i="3"/>
  <c r="V3312" i="3"/>
  <c r="Z3312" i="3"/>
  <c r="AD3312" i="3"/>
  <c r="W3312" i="3"/>
  <c r="AA3312" i="3"/>
  <c r="T3312" i="3"/>
  <c r="X3312" i="3"/>
  <c r="AB3312" i="3"/>
  <c r="U3312" i="3"/>
  <c r="Y3312" i="3"/>
  <c r="AC3312" i="3"/>
  <c r="V3308" i="3"/>
  <c r="Z3308" i="3"/>
  <c r="AD3308" i="3"/>
  <c r="W3308" i="3"/>
  <c r="AA3308" i="3"/>
  <c r="T3308" i="3"/>
  <c r="X3308" i="3"/>
  <c r="AB3308" i="3"/>
  <c r="U3308" i="3"/>
  <c r="Y3308" i="3"/>
  <c r="AC3308" i="3"/>
  <c r="V3304" i="3"/>
  <c r="Z3304" i="3"/>
  <c r="AD3304" i="3"/>
  <c r="W3304" i="3"/>
  <c r="AA3304" i="3"/>
  <c r="T3304" i="3"/>
  <c r="X3304" i="3"/>
  <c r="AB3304" i="3"/>
  <c r="U3304" i="3"/>
  <c r="Y3304" i="3"/>
  <c r="AC3304" i="3"/>
  <c r="V3300" i="3"/>
  <c r="Z3300" i="3"/>
  <c r="AD3300" i="3"/>
  <c r="W3300" i="3"/>
  <c r="AA3300" i="3"/>
  <c r="T3300" i="3"/>
  <c r="X3300" i="3"/>
  <c r="AB3300" i="3"/>
  <c r="U3300" i="3"/>
  <c r="Y3300" i="3"/>
  <c r="AC3300" i="3"/>
  <c r="V3296" i="3"/>
  <c r="Z3296" i="3"/>
  <c r="AD3296" i="3"/>
  <c r="W3296" i="3"/>
  <c r="AA3296" i="3"/>
  <c r="T3296" i="3"/>
  <c r="X3296" i="3"/>
  <c r="AB3296" i="3"/>
  <c r="U3296" i="3"/>
  <c r="Y3296" i="3"/>
  <c r="AC3296" i="3"/>
  <c r="V3292" i="3"/>
  <c r="Z3292" i="3"/>
  <c r="AD3292" i="3"/>
  <c r="W3292" i="3"/>
  <c r="AA3292" i="3"/>
  <c r="T3292" i="3"/>
  <c r="X3292" i="3"/>
  <c r="AB3292" i="3"/>
  <c r="U3292" i="3"/>
  <c r="Y3292" i="3"/>
  <c r="AC3292" i="3"/>
  <c r="V3288" i="3"/>
  <c r="Z3288" i="3"/>
  <c r="AD3288" i="3"/>
  <c r="W3288" i="3"/>
  <c r="AA3288" i="3"/>
  <c r="T3288" i="3"/>
  <c r="X3288" i="3"/>
  <c r="AB3288" i="3"/>
  <c r="U3288" i="3"/>
  <c r="Y3288" i="3"/>
  <c r="AC3288" i="3"/>
  <c r="V3284" i="3"/>
  <c r="Z3284" i="3"/>
  <c r="AD3284" i="3"/>
  <c r="W3284" i="3"/>
  <c r="AA3284" i="3"/>
  <c r="T3284" i="3"/>
  <c r="X3284" i="3"/>
  <c r="AB3284" i="3"/>
  <c r="U3284" i="3"/>
  <c r="Y3284" i="3"/>
  <c r="AC3284" i="3"/>
  <c r="V3280" i="3"/>
  <c r="Z3280" i="3"/>
  <c r="AD3280" i="3"/>
  <c r="W3280" i="3"/>
  <c r="AA3280" i="3"/>
  <c r="T3280" i="3"/>
  <c r="X3280" i="3"/>
  <c r="AB3280" i="3"/>
  <c r="U3280" i="3"/>
  <c r="Y3280" i="3"/>
  <c r="AC3280" i="3"/>
  <c r="V3276" i="3"/>
  <c r="Z3276" i="3"/>
  <c r="AD3276" i="3"/>
  <c r="W3276" i="3"/>
  <c r="AA3276" i="3"/>
  <c r="T3276" i="3"/>
  <c r="X3276" i="3"/>
  <c r="AB3276" i="3"/>
  <c r="U3276" i="3"/>
  <c r="Y3276" i="3"/>
  <c r="AC3276" i="3"/>
  <c r="V3272" i="3"/>
  <c r="Z3272" i="3"/>
  <c r="AD3272" i="3"/>
  <c r="W3272" i="3"/>
  <c r="AA3272" i="3"/>
  <c r="T3272" i="3"/>
  <c r="X3272" i="3"/>
  <c r="AB3272" i="3"/>
  <c r="U3272" i="3"/>
  <c r="Y3272" i="3"/>
  <c r="AC3272" i="3"/>
  <c r="V3268" i="3"/>
  <c r="Z3268" i="3"/>
  <c r="AD3268" i="3"/>
  <c r="W3268" i="3"/>
  <c r="AA3268" i="3"/>
  <c r="T3268" i="3"/>
  <c r="X3268" i="3"/>
  <c r="AB3268" i="3"/>
  <c r="U3268" i="3"/>
  <c r="Y3268" i="3"/>
  <c r="AC3268" i="3"/>
  <c r="V3264" i="3"/>
  <c r="Z3264" i="3"/>
  <c r="AD3264" i="3"/>
  <c r="W3264" i="3"/>
  <c r="AA3264" i="3"/>
  <c r="T3264" i="3"/>
  <c r="X3264" i="3"/>
  <c r="AB3264" i="3"/>
  <c r="U3264" i="3"/>
  <c r="Y3264" i="3"/>
  <c r="AC3264" i="3"/>
  <c r="V3260" i="3"/>
  <c r="Z3260" i="3"/>
  <c r="AD3260" i="3"/>
  <c r="W3260" i="3"/>
  <c r="AA3260" i="3"/>
  <c r="T3260" i="3"/>
  <c r="X3260" i="3"/>
  <c r="AB3260" i="3"/>
  <c r="U3260" i="3"/>
  <c r="Y3260" i="3"/>
  <c r="AC3260" i="3"/>
  <c r="V3256" i="3"/>
  <c r="Z3256" i="3"/>
  <c r="AD3256" i="3"/>
  <c r="W3256" i="3"/>
  <c r="AA3256" i="3"/>
  <c r="T3256" i="3"/>
  <c r="X3256" i="3"/>
  <c r="AB3256" i="3"/>
  <c r="U3256" i="3"/>
  <c r="Y3256" i="3"/>
  <c r="AC3256" i="3"/>
  <c r="V3252" i="3"/>
  <c r="Z3252" i="3"/>
  <c r="AD3252" i="3"/>
  <c r="W3252" i="3"/>
  <c r="AA3252" i="3"/>
  <c r="T3252" i="3"/>
  <c r="X3252" i="3"/>
  <c r="AB3252" i="3"/>
  <c r="U3252" i="3"/>
  <c r="Y3252" i="3"/>
  <c r="AC3252" i="3"/>
  <c r="V3248" i="3"/>
  <c r="Z3248" i="3"/>
  <c r="AD3248" i="3"/>
  <c r="W3248" i="3"/>
  <c r="AA3248" i="3"/>
  <c r="T3248" i="3"/>
  <c r="X3248" i="3"/>
  <c r="AB3248" i="3"/>
  <c r="U3248" i="3"/>
  <c r="Y3248" i="3"/>
  <c r="AC3248" i="3"/>
  <c r="V3244" i="3"/>
  <c r="Z3244" i="3"/>
  <c r="AD3244" i="3"/>
  <c r="W3244" i="3"/>
  <c r="AA3244" i="3"/>
  <c r="T3244" i="3"/>
  <c r="X3244" i="3"/>
  <c r="AB3244" i="3"/>
  <c r="U3244" i="3"/>
  <c r="Y3244" i="3"/>
  <c r="AC3244" i="3"/>
  <c r="V3240" i="3"/>
  <c r="Z3240" i="3"/>
  <c r="AD3240" i="3"/>
  <c r="W3240" i="3"/>
  <c r="AA3240" i="3"/>
  <c r="T3240" i="3"/>
  <c r="X3240" i="3"/>
  <c r="AB3240" i="3"/>
  <c r="U3240" i="3"/>
  <c r="Y3240" i="3"/>
  <c r="AC3240" i="3"/>
  <c r="V3236" i="3"/>
  <c r="Z3236" i="3"/>
  <c r="AD3236" i="3"/>
  <c r="W3236" i="3"/>
  <c r="AA3236" i="3"/>
  <c r="T3236" i="3"/>
  <c r="X3236" i="3"/>
  <c r="AB3236" i="3"/>
  <c r="U3236" i="3"/>
  <c r="Y3236" i="3"/>
  <c r="AC3236" i="3"/>
  <c r="V3232" i="3"/>
  <c r="Z3232" i="3"/>
  <c r="AD3232" i="3"/>
  <c r="W3232" i="3"/>
  <c r="AA3232" i="3"/>
  <c r="T3232" i="3"/>
  <c r="X3232" i="3"/>
  <c r="AB3232" i="3"/>
  <c r="U3232" i="3"/>
  <c r="Y3232" i="3"/>
  <c r="AC3232" i="3"/>
  <c r="V3228" i="3"/>
  <c r="Z3228" i="3"/>
  <c r="AD3228" i="3"/>
  <c r="W3228" i="3"/>
  <c r="AA3228" i="3"/>
  <c r="T3228" i="3"/>
  <c r="X3228" i="3"/>
  <c r="AB3228" i="3"/>
  <c r="U3228" i="3"/>
  <c r="Y3228" i="3"/>
  <c r="AC3228" i="3"/>
  <c r="V3224" i="3"/>
  <c r="Z3224" i="3"/>
  <c r="AD3224" i="3"/>
  <c r="W3224" i="3"/>
  <c r="AA3224" i="3"/>
  <c r="T3224" i="3"/>
  <c r="X3224" i="3"/>
  <c r="AB3224" i="3"/>
  <c r="U3224" i="3"/>
  <c r="Y3224" i="3"/>
  <c r="AC3224" i="3"/>
  <c r="V3220" i="3"/>
  <c r="Z3220" i="3"/>
  <c r="AD3220" i="3"/>
  <c r="W3220" i="3"/>
  <c r="AA3220" i="3"/>
  <c r="T3220" i="3"/>
  <c r="X3220" i="3"/>
  <c r="AB3220" i="3"/>
  <c r="U3220" i="3"/>
  <c r="Y3220" i="3"/>
  <c r="AC3220" i="3"/>
  <c r="V3216" i="3"/>
  <c r="Z3216" i="3"/>
  <c r="AD3216" i="3"/>
  <c r="W3216" i="3"/>
  <c r="AA3216" i="3"/>
  <c r="T3216" i="3"/>
  <c r="X3216" i="3"/>
  <c r="AB3216" i="3"/>
  <c r="U3216" i="3"/>
  <c r="Y3216" i="3"/>
  <c r="AC3216" i="3"/>
  <c r="V3212" i="3"/>
  <c r="Z3212" i="3"/>
  <c r="AD3212" i="3"/>
  <c r="W3212" i="3"/>
  <c r="AA3212" i="3"/>
  <c r="T3212" i="3"/>
  <c r="X3212" i="3"/>
  <c r="AB3212" i="3"/>
  <c r="U3212" i="3"/>
  <c r="Y3212" i="3"/>
  <c r="AC3212" i="3"/>
  <c r="V3208" i="3"/>
  <c r="Z3208" i="3"/>
  <c r="AD3208" i="3"/>
  <c r="W3208" i="3"/>
  <c r="AA3208" i="3"/>
  <c r="T3208" i="3"/>
  <c r="X3208" i="3"/>
  <c r="AB3208" i="3"/>
  <c r="U3208" i="3"/>
  <c r="Y3208" i="3"/>
  <c r="AC3208" i="3"/>
  <c r="V3204" i="3"/>
  <c r="Z3204" i="3"/>
  <c r="AD3204" i="3"/>
  <c r="W3204" i="3"/>
  <c r="AA3204" i="3"/>
  <c r="T3204" i="3"/>
  <c r="X3204" i="3"/>
  <c r="AB3204" i="3"/>
  <c r="U3204" i="3"/>
  <c r="Y3204" i="3"/>
  <c r="AC3204" i="3"/>
  <c r="V3200" i="3"/>
  <c r="Z3200" i="3"/>
  <c r="AD3200" i="3"/>
  <c r="W3200" i="3"/>
  <c r="AA3200" i="3"/>
  <c r="T3200" i="3"/>
  <c r="X3200" i="3"/>
  <c r="AB3200" i="3"/>
  <c r="U3200" i="3"/>
  <c r="Y3200" i="3"/>
  <c r="AC3200" i="3"/>
  <c r="V3196" i="3"/>
  <c r="Z3196" i="3"/>
  <c r="AD3196" i="3"/>
  <c r="W3196" i="3"/>
  <c r="AA3196" i="3"/>
  <c r="T3196" i="3"/>
  <c r="X3196" i="3"/>
  <c r="AB3196" i="3"/>
  <c r="U3196" i="3"/>
  <c r="Y3196" i="3"/>
  <c r="AC3196" i="3"/>
  <c r="V3192" i="3"/>
  <c r="Z3192" i="3"/>
  <c r="AD3192" i="3"/>
  <c r="W3192" i="3"/>
  <c r="AA3192" i="3"/>
  <c r="T3192" i="3"/>
  <c r="X3192" i="3"/>
  <c r="AB3192" i="3"/>
  <c r="U3192" i="3"/>
  <c r="Y3192" i="3"/>
  <c r="AC3192" i="3"/>
  <c r="V3188" i="3"/>
  <c r="Z3188" i="3"/>
  <c r="AD3188" i="3"/>
  <c r="W3188" i="3"/>
  <c r="AA3188" i="3"/>
  <c r="T3188" i="3"/>
  <c r="X3188" i="3"/>
  <c r="AB3188" i="3"/>
  <c r="U3188" i="3"/>
  <c r="Y3188" i="3"/>
  <c r="AC3188" i="3"/>
  <c r="V3184" i="3"/>
  <c r="Z3184" i="3"/>
  <c r="AD3184" i="3"/>
  <c r="W3184" i="3"/>
  <c r="AA3184" i="3"/>
  <c r="T3184" i="3"/>
  <c r="X3184" i="3"/>
  <c r="AB3184" i="3"/>
  <c r="U3184" i="3"/>
  <c r="Y3184" i="3"/>
  <c r="AC3184" i="3"/>
  <c r="V3180" i="3"/>
  <c r="Z3180" i="3"/>
  <c r="AD3180" i="3"/>
  <c r="W3180" i="3"/>
  <c r="AA3180" i="3"/>
  <c r="T3180" i="3"/>
  <c r="X3180" i="3"/>
  <c r="AB3180" i="3"/>
  <c r="U3180" i="3"/>
  <c r="Y3180" i="3"/>
  <c r="AC3180" i="3"/>
  <c r="V3176" i="3"/>
  <c r="Z3176" i="3"/>
  <c r="AD3176" i="3"/>
  <c r="W3176" i="3"/>
  <c r="AA3176" i="3"/>
  <c r="T3176" i="3"/>
  <c r="X3176" i="3"/>
  <c r="AB3176" i="3"/>
  <c r="U3176" i="3"/>
  <c r="Y3176" i="3"/>
  <c r="AC3176" i="3"/>
  <c r="V3172" i="3"/>
  <c r="Z3172" i="3"/>
  <c r="AD3172" i="3"/>
  <c r="W3172" i="3"/>
  <c r="AA3172" i="3"/>
  <c r="T3172" i="3"/>
  <c r="X3172" i="3"/>
  <c r="AB3172" i="3"/>
  <c r="U3172" i="3"/>
  <c r="Y3172" i="3"/>
  <c r="AC3172" i="3"/>
  <c r="V3168" i="3"/>
  <c r="Z3168" i="3"/>
  <c r="AD3168" i="3"/>
  <c r="W3168" i="3"/>
  <c r="AA3168" i="3"/>
  <c r="T3168" i="3"/>
  <c r="X3168" i="3"/>
  <c r="AB3168" i="3"/>
  <c r="U3168" i="3"/>
  <c r="Y3168" i="3"/>
  <c r="AC3168" i="3"/>
  <c r="V3164" i="3"/>
  <c r="Z3164" i="3"/>
  <c r="AD3164" i="3"/>
  <c r="W3164" i="3"/>
  <c r="AA3164" i="3"/>
  <c r="T3164" i="3"/>
  <c r="X3164" i="3"/>
  <c r="AB3164" i="3"/>
  <c r="U3164" i="3"/>
  <c r="Y3164" i="3"/>
  <c r="AC3164" i="3"/>
  <c r="V3160" i="3"/>
  <c r="Z3160" i="3"/>
  <c r="AD3160" i="3"/>
  <c r="W3160" i="3"/>
  <c r="AA3160" i="3"/>
  <c r="T3160" i="3"/>
  <c r="X3160" i="3"/>
  <c r="AB3160" i="3"/>
  <c r="U3160" i="3"/>
  <c r="Y3160" i="3"/>
  <c r="AC3160" i="3"/>
  <c r="V3156" i="3"/>
  <c r="Z3156" i="3"/>
  <c r="AD3156" i="3"/>
  <c r="W3156" i="3"/>
  <c r="AA3156" i="3"/>
  <c r="T3156" i="3"/>
  <c r="X3156" i="3"/>
  <c r="AB3156" i="3"/>
  <c r="U3156" i="3"/>
  <c r="Y3156" i="3"/>
  <c r="AC3156" i="3"/>
  <c r="V3152" i="3"/>
  <c r="Z3152" i="3"/>
  <c r="AD3152" i="3"/>
  <c r="W3152" i="3"/>
  <c r="AA3152" i="3"/>
  <c r="T3152" i="3"/>
  <c r="X3152" i="3"/>
  <c r="AB3152" i="3"/>
  <c r="U3152" i="3"/>
  <c r="Y3152" i="3"/>
  <c r="AC3152" i="3"/>
  <c r="V3148" i="3"/>
  <c r="Z3148" i="3"/>
  <c r="AD3148" i="3"/>
  <c r="W3148" i="3"/>
  <c r="AA3148" i="3"/>
  <c r="T3148" i="3"/>
  <c r="X3148" i="3"/>
  <c r="AB3148" i="3"/>
  <c r="U3148" i="3"/>
  <c r="Y3148" i="3"/>
  <c r="AC3148" i="3"/>
  <c r="V3144" i="3"/>
  <c r="Z3144" i="3"/>
  <c r="AD3144" i="3"/>
  <c r="W3144" i="3"/>
  <c r="AA3144" i="3"/>
  <c r="T3144" i="3"/>
  <c r="X3144" i="3"/>
  <c r="AB3144" i="3"/>
  <c r="U3144" i="3"/>
  <c r="Y3144" i="3"/>
  <c r="AC3144" i="3"/>
  <c r="V3140" i="3"/>
  <c r="Z3140" i="3"/>
  <c r="AD3140" i="3"/>
  <c r="W3140" i="3"/>
  <c r="AA3140" i="3"/>
  <c r="T3140" i="3"/>
  <c r="X3140" i="3"/>
  <c r="AB3140" i="3"/>
  <c r="U3140" i="3"/>
  <c r="Y3140" i="3"/>
  <c r="AC3140" i="3"/>
  <c r="V3136" i="3"/>
  <c r="Z3136" i="3"/>
  <c r="AD3136" i="3"/>
  <c r="W3136" i="3"/>
  <c r="AA3136" i="3"/>
  <c r="T3136" i="3"/>
  <c r="X3136" i="3"/>
  <c r="AB3136" i="3"/>
  <c r="U3136" i="3"/>
  <c r="Y3136" i="3"/>
  <c r="AC3136" i="3"/>
  <c r="V3132" i="3"/>
  <c r="Z3132" i="3"/>
  <c r="AD3132" i="3"/>
  <c r="W3132" i="3"/>
  <c r="AA3132" i="3"/>
  <c r="T3132" i="3"/>
  <c r="X3132" i="3"/>
  <c r="AB3132" i="3"/>
  <c r="U3132" i="3"/>
  <c r="Y3132" i="3"/>
  <c r="AC3132" i="3"/>
  <c r="V3128" i="3"/>
  <c r="Z3128" i="3"/>
  <c r="AD3128" i="3"/>
  <c r="W3128" i="3"/>
  <c r="AA3128" i="3"/>
  <c r="T3128" i="3"/>
  <c r="X3128" i="3"/>
  <c r="AB3128" i="3"/>
  <c r="U3128" i="3"/>
  <c r="Y3128" i="3"/>
  <c r="AC3128" i="3"/>
  <c r="V3124" i="3"/>
  <c r="Z3124" i="3"/>
  <c r="AD3124" i="3"/>
  <c r="W3124" i="3"/>
  <c r="AA3124" i="3"/>
  <c r="T3124" i="3"/>
  <c r="X3124" i="3"/>
  <c r="AB3124" i="3"/>
  <c r="U3124" i="3"/>
  <c r="Y3124" i="3"/>
  <c r="AC3124" i="3"/>
  <c r="V3120" i="3"/>
  <c r="Z3120" i="3"/>
  <c r="AD3120" i="3"/>
  <c r="W3120" i="3"/>
  <c r="AA3120" i="3"/>
  <c r="T3120" i="3"/>
  <c r="X3120" i="3"/>
  <c r="AB3120" i="3"/>
  <c r="U3120" i="3"/>
  <c r="Y3120" i="3"/>
  <c r="AC3120" i="3"/>
  <c r="V3116" i="3"/>
  <c r="Z3116" i="3"/>
  <c r="AD3116" i="3"/>
  <c r="W3116" i="3"/>
  <c r="AA3116" i="3"/>
  <c r="T3116" i="3"/>
  <c r="X3116" i="3"/>
  <c r="AB3116" i="3"/>
  <c r="U3116" i="3"/>
  <c r="Y3116" i="3"/>
  <c r="AC3116" i="3"/>
  <c r="V3112" i="3"/>
  <c r="Z3112" i="3"/>
  <c r="AD3112" i="3"/>
  <c r="W3112" i="3"/>
  <c r="AA3112" i="3"/>
  <c r="T3112" i="3"/>
  <c r="X3112" i="3"/>
  <c r="AB3112" i="3"/>
  <c r="U3112" i="3"/>
  <c r="Y3112" i="3"/>
  <c r="AC3112" i="3"/>
  <c r="V3108" i="3"/>
  <c r="Z3108" i="3"/>
  <c r="AD3108" i="3"/>
  <c r="W3108" i="3"/>
  <c r="AA3108" i="3"/>
  <c r="T3108" i="3"/>
  <c r="X3108" i="3"/>
  <c r="AB3108" i="3"/>
  <c r="U3108" i="3"/>
  <c r="Y3108" i="3"/>
  <c r="AC3108" i="3"/>
  <c r="V3104" i="3"/>
  <c r="Z3104" i="3"/>
  <c r="AD3104" i="3"/>
  <c r="W3104" i="3"/>
  <c r="AA3104" i="3"/>
  <c r="T3104" i="3"/>
  <c r="X3104" i="3"/>
  <c r="AB3104" i="3"/>
  <c r="U3104" i="3"/>
  <c r="Y3104" i="3"/>
  <c r="AC3104" i="3"/>
  <c r="V3100" i="3"/>
  <c r="Z3100" i="3"/>
  <c r="AD3100" i="3"/>
  <c r="W3100" i="3"/>
  <c r="AA3100" i="3"/>
  <c r="T3100" i="3"/>
  <c r="X3100" i="3"/>
  <c r="AB3100" i="3"/>
  <c r="U3100" i="3"/>
  <c r="Y3100" i="3"/>
  <c r="AC3100" i="3"/>
  <c r="V3096" i="3"/>
  <c r="Z3096" i="3"/>
  <c r="AD3096" i="3"/>
  <c r="W3096" i="3"/>
  <c r="AA3096" i="3"/>
  <c r="T3096" i="3"/>
  <c r="X3096" i="3"/>
  <c r="AB3096" i="3"/>
  <c r="U3096" i="3"/>
  <c r="Y3096" i="3"/>
  <c r="AC3096" i="3"/>
  <c r="V3092" i="3"/>
  <c r="Z3092" i="3"/>
  <c r="AD3092" i="3"/>
  <c r="W3092" i="3"/>
  <c r="AA3092" i="3"/>
  <c r="T3092" i="3"/>
  <c r="X3092" i="3"/>
  <c r="AB3092" i="3"/>
  <c r="U3092" i="3"/>
  <c r="Y3092" i="3"/>
  <c r="AC3092" i="3"/>
  <c r="V3088" i="3"/>
  <c r="Z3088" i="3"/>
  <c r="AD3088" i="3"/>
  <c r="W3088" i="3"/>
  <c r="AA3088" i="3"/>
  <c r="T3088" i="3"/>
  <c r="X3088" i="3"/>
  <c r="AB3088" i="3"/>
  <c r="U3088" i="3"/>
  <c r="Y3088" i="3"/>
  <c r="AC3088" i="3"/>
  <c r="V3084" i="3"/>
  <c r="Z3084" i="3"/>
  <c r="AD3084" i="3"/>
  <c r="W3084" i="3"/>
  <c r="AA3084" i="3"/>
  <c r="T3084" i="3"/>
  <c r="X3084" i="3"/>
  <c r="AB3084" i="3"/>
  <c r="U3084" i="3"/>
  <c r="Y3084" i="3"/>
  <c r="AC3084" i="3"/>
  <c r="V3080" i="3"/>
  <c r="Z3080" i="3"/>
  <c r="AD3080" i="3"/>
  <c r="W3080" i="3"/>
  <c r="AA3080" i="3"/>
  <c r="T3080" i="3"/>
  <c r="X3080" i="3"/>
  <c r="AB3080" i="3"/>
  <c r="U3080" i="3"/>
  <c r="Y3080" i="3"/>
  <c r="AC3080" i="3"/>
  <c r="V3076" i="3"/>
  <c r="Z3076" i="3"/>
  <c r="AD3076" i="3"/>
  <c r="W3076" i="3"/>
  <c r="AA3076" i="3"/>
  <c r="T3076" i="3"/>
  <c r="X3076" i="3"/>
  <c r="AB3076" i="3"/>
  <c r="U3076" i="3"/>
  <c r="Y3076" i="3"/>
  <c r="AC3076" i="3"/>
  <c r="V3072" i="3"/>
  <c r="Z3072" i="3"/>
  <c r="AD3072" i="3"/>
  <c r="W3072" i="3"/>
  <c r="AA3072" i="3"/>
  <c r="T3072" i="3"/>
  <c r="X3072" i="3"/>
  <c r="AB3072" i="3"/>
  <c r="U3072" i="3"/>
  <c r="Y3072" i="3"/>
  <c r="AC3072" i="3"/>
  <c r="V3068" i="3"/>
  <c r="Z3068" i="3"/>
  <c r="AD3068" i="3"/>
  <c r="W3068" i="3"/>
  <c r="AA3068" i="3"/>
  <c r="T3068" i="3"/>
  <c r="X3068" i="3"/>
  <c r="AB3068" i="3"/>
  <c r="U3068" i="3"/>
  <c r="Y3068" i="3"/>
  <c r="AC3068" i="3"/>
  <c r="V3064" i="3"/>
  <c r="Z3064" i="3"/>
  <c r="AD3064" i="3"/>
  <c r="W3064" i="3"/>
  <c r="AA3064" i="3"/>
  <c r="T3064" i="3"/>
  <c r="X3064" i="3"/>
  <c r="AB3064" i="3"/>
  <c r="U3064" i="3"/>
  <c r="Y3064" i="3"/>
  <c r="AC3064" i="3"/>
  <c r="V3060" i="3"/>
  <c r="Z3060" i="3"/>
  <c r="AD3060" i="3"/>
  <c r="W3060" i="3"/>
  <c r="AA3060" i="3"/>
  <c r="T3060" i="3"/>
  <c r="X3060" i="3"/>
  <c r="AB3060" i="3"/>
  <c r="U3060" i="3"/>
  <c r="Y3060" i="3"/>
  <c r="AC3060" i="3"/>
  <c r="V3056" i="3"/>
  <c r="Z3056" i="3"/>
  <c r="AD3056" i="3"/>
  <c r="W3056" i="3"/>
  <c r="AA3056" i="3"/>
  <c r="T3056" i="3"/>
  <c r="X3056" i="3"/>
  <c r="AB3056" i="3"/>
  <c r="U3056" i="3"/>
  <c r="Y3056" i="3"/>
  <c r="AC3056" i="3"/>
  <c r="V3052" i="3"/>
  <c r="Z3052" i="3"/>
  <c r="AD3052" i="3"/>
  <c r="W3052" i="3"/>
  <c r="AA3052" i="3"/>
  <c r="T3052" i="3"/>
  <c r="X3052" i="3"/>
  <c r="AB3052" i="3"/>
  <c r="U3052" i="3"/>
  <c r="Y3052" i="3"/>
  <c r="AC3052" i="3"/>
  <c r="V3048" i="3"/>
  <c r="Z3048" i="3"/>
  <c r="AD3048" i="3"/>
  <c r="W3048" i="3"/>
  <c r="AA3048" i="3"/>
  <c r="T3048" i="3"/>
  <c r="X3048" i="3"/>
  <c r="AB3048" i="3"/>
  <c r="U3048" i="3"/>
  <c r="Y3048" i="3"/>
  <c r="AC3048" i="3"/>
  <c r="V3044" i="3"/>
  <c r="Z3044" i="3"/>
  <c r="AD3044" i="3"/>
  <c r="W3044" i="3"/>
  <c r="AA3044" i="3"/>
  <c r="T3044" i="3"/>
  <c r="X3044" i="3"/>
  <c r="AB3044" i="3"/>
  <c r="U3044" i="3"/>
  <c r="Y3044" i="3"/>
  <c r="AC3044" i="3"/>
  <c r="V3040" i="3"/>
  <c r="Z3040" i="3"/>
  <c r="AD3040" i="3"/>
  <c r="W3040" i="3"/>
  <c r="AA3040" i="3"/>
  <c r="T3040" i="3"/>
  <c r="X3040" i="3"/>
  <c r="AB3040" i="3"/>
  <c r="U3040" i="3"/>
  <c r="Y3040" i="3"/>
  <c r="AC3040" i="3"/>
  <c r="V3036" i="3"/>
  <c r="Z3036" i="3"/>
  <c r="AD3036" i="3"/>
  <c r="W3036" i="3"/>
  <c r="AA3036" i="3"/>
  <c r="T3036" i="3"/>
  <c r="X3036" i="3"/>
  <c r="AB3036" i="3"/>
  <c r="U3036" i="3"/>
  <c r="Y3036" i="3"/>
  <c r="AC3036" i="3"/>
  <c r="V3032" i="3"/>
  <c r="Z3032" i="3"/>
  <c r="AD3032" i="3"/>
  <c r="W3032" i="3"/>
  <c r="AA3032" i="3"/>
  <c r="T3032" i="3"/>
  <c r="X3032" i="3"/>
  <c r="AB3032" i="3"/>
  <c r="U3032" i="3"/>
  <c r="Y3032" i="3"/>
  <c r="AC3032" i="3"/>
  <c r="V3028" i="3"/>
  <c r="Z3028" i="3"/>
  <c r="AD3028" i="3"/>
  <c r="W3028" i="3"/>
  <c r="AA3028" i="3"/>
  <c r="T3028" i="3"/>
  <c r="X3028" i="3"/>
  <c r="AB3028" i="3"/>
  <c r="U3028" i="3"/>
  <c r="Y3028" i="3"/>
  <c r="AC3028" i="3"/>
  <c r="V3024" i="3"/>
  <c r="Z3024" i="3"/>
  <c r="AD3024" i="3"/>
  <c r="W3024" i="3"/>
  <c r="AA3024" i="3"/>
  <c r="T3024" i="3"/>
  <c r="X3024" i="3"/>
  <c r="AB3024" i="3"/>
  <c r="U3024" i="3"/>
  <c r="Y3024" i="3"/>
  <c r="AC3024" i="3"/>
  <c r="V3020" i="3"/>
  <c r="Z3020" i="3"/>
  <c r="AD3020" i="3"/>
  <c r="W3020" i="3"/>
  <c r="AA3020" i="3"/>
  <c r="T3020" i="3"/>
  <c r="X3020" i="3"/>
  <c r="AB3020" i="3"/>
  <c r="U3020" i="3"/>
  <c r="Y3020" i="3"/>
  <c r="AC3020" i="3"/>
  <c r="V3016" i="3"/>
  <c r="Z3016" i="3"/>
  <c r="AD3016" i="3"/>
  <c r="W3016" i="3"/>
  <c r="AA3016" i="3"/>
  <c r="T3016" i="3"/>
  <c r="X3016" i="3"/>
  <c r="AB3016" i="3"/>
  <c r="U3016" i="3"/>
  <c r="Y3016" i="3"/>
  <c r="AC3016" i="3"/>
  <c r="V3012" i="3"/>
  <c r="Z3012" i="3"/>
  <c r="AD3012" i="3"/>
  <c r="W3012" i="3"/>
  <c r="AA3012" i="3"/>
  <c r="T3012" i="3"/>
  <c r="X3012" i="3"/>
  <c r="AB3012" i="3"/>
  <c r="U3012" i="3"/>
  <c r="Y3012" i="3"/>
  <c r="AC3012" i="3"/>
  <c r="V3008" i="3"/>
  <c r="Z3008" i="3"/>
  <c r="AD3008" i="3"/>
  <c r="W3008" i="3"/>
  <c r="AA3008" i="3"/>
  <c r="T3008" i="3"/>
  <c r="X3008" i="3"/>
  <c r="AB3008" i="3"/>
  <c r="U3008" i="3"/>
  <c r="Y3008" i="3"/>
  <c r="AC3008" i="3"/>
  <c r="V3004" i="3"/>
  <c r="Z3004" i="3"/>
  <c r="AD3004" i="3"/>
  <c r="W3004" i="3"/>
  <c r="AA3004" i="3"/>
  <c r="T3004" i="3"/>
  <c r="X3004" i="3"/>
  <c r="AB3004" i="3"/>
  <c r="U3004" i="3"/>
  <c r="Y3004" i="3"/>
  <c r="AC3004" i="3"/>
  <c r="V3000" i="3"/>
  <c r="Z3000" i="3"/>
  <c r="AD3000" i="3"/>
  <c r="W3000" i="3"/>
  <c r="AA3000" i="3"/>
  <c r="T3000" i="3"/>
  <c r="X3000" i="3"/>
  <c r="AB3000" i="3"/>
  <c r="U3000" i="3"/>
  <c r="Y3000" i="3"/>
  <c r="AC3000" i="3"/>
  <c r="V2996" i="3"/>
  <c r="Z2996" i="3"/>
  <c r="AD2996" i="3"/>
  <c r="W2996" i="3"/>
  <c r="AA2996" i="3"/>
  <c r="T2996" i="3"/>
  <c r="X2996" i="3"/>
  <c r="AB2996" i="3"/>
  <c r="U2996" i="3"/>
  <c r="Y2996" i="3"/>
  <c r="AC2996" i="3"/>
  <c r="V2992" i="3"/>
  <c r="Z2992" i="3"/>
  <c r="AD2992" i="3"/>
  <c r="W2992" i="3"/>
  <c r="AA2992" i="3"/>
  <c r="T2992" i="3"/>
  <c r="X2992" i="3"/>
  <c r="AB2992" i="3"/>
  <c r="U2992" i="3"/>
  <c r="Y2992" i="3"/>
  <c r="AC2992" i="3"/>
  <c r="V2988" i="3"/>
  <c r="Z2988" i="3"/>
  <c r="AD2988" i="3"/>
  <c r="W2988" i="3"/>
  <c r="AA2988" i="3"/>
  <c r="T2988" i="3"/>
  <c r="X2988" i="3"/>
  <c r="AB2988" i="3"/>
  <c r="U2988" i="3"/>
  <c r="Y2988" i="3"/>
  <c r="AC2988" i="3"/>
  <c r="V2984" i="3"/>
  <c r="Z2984" i="3"/>
  <c r="AD2984" i="3"/>
  <c r="W2984" i="3"/>
  <c r="AA2984" i="3"/>
  <c r="T2984" i="3"/>
  <c r="X2984" i="3"/>
  <c r="AB2984" i="3"/>
  <c r="U2984" i="3"/>
  <c r="Y2984" i="3"/>
  <c r="AC2984" i="3"/>
  <c r="V2980" i="3"/>
  <c r="Z2980" i="3"/>
  <c r="AD2980" i="3"/>
  <c r="W2980" i="3"/>
  <c r="AA2980" i="3"/>
  <c r="T2980" i="3"/>
  <c r="X2980" i="3"/>
  <c r="AB2980" i="3"/>
  <c r="U2980" i="3"/>
  <c r="Y2980" i="3"/>
  <c r="AC2980" i="3"/>
  <c r="V2976" i="3"/>
  <c r="Z2976" i="3"/>
  <c r="AD2976" i="3"/>
  <c r="W2976" i="3"/>
  <c r="AA2976" i="3"/>
  <c r="T2976" i="3"/>
  <c r="X2976" i="3"/>
  <c r="AB2976" i="3"/>
  <c r="U2976" i="3"/>
  <c r="Y2976" i="3"/>
  <c r="AC2976" i="3"/>
  <c r="V2972" i="3"/>
  <c r="Z2972" i="3"/>
  <c r="AD2972" i="3"/>
  <c r="W2972" i="3"/>
  <c r="AA2972" i="3"/>
  <c r="T2972" i="3"/>
  <c r="X2972" i="3"/>
  <c r="AB2972" i="3"/>
  <c r="U2972" i="3"/>
  <c r="Y2972" i="3"/>
  <c r="AC2972" i="3"/>
  <c r="V2968" i="3"/>
  <c r="Z2968" i="3"/>
  <c r="AD2968" i="3"/>
  <c r="W2968" i="3"/>
  <c r="AA2968" i="3"/>
  <c r="T2968" i="3"/>
  <c r="X2968" i="3"/>
  <c r="AB2968" i="3"/>
  <c r="U2968" i="3"/>
  <c r="Y2968" i="3"/>
  <c r="AC2968" i="3"/>
  <c r="V2964" i="3"/>
  <c r="Z2964" i="3"/>
  <c r="AD2964" i="3"/>
  <c r="W2964" i="3"/>
  <c r="AA2964" i="3"/>
  <c r="T2964" i="3"/>
  <c r="X2964" i="3"/>
  <c r="AB2964" i="3"/>
  <c r="U2964" i="3"/>
  <c r="Y2964" i="3"/>
  <c r="AC2964" i="3"/>
  <c r="V2960" i="3"/>
  <c r="Z2960" i="3"/>
  <c r="AD2960" i="3"/>
  <c r="W2960" i="3"/>
  <c r="AA2960" i="3"/>
  <c r="T2960" i="3"/>
  <c r="X2960" i="3"/>
  <c r="AB2960" i="3"/>
  <c r="U2960" i="3"/>
  <c r="Y2960" i="3"/>
  <c r="AC2960" i="3"/>
  <c r="V2956" i="3"/>
  <c r="Z2956" i="3"/>
  <c r="AD2956" i="3"/>
  <c r="W2956" i="3"/>
  <c r="AA2956" i="3"/>
  <c r="T2956" i="3"/>
  <c r="X2956" i="3"/>
  <c r="AB2956" i="3"/>
  <c r="U2956" i="3"/>
  <c r="Y2956" i="3"/>
  <c r="AC2956" i="3"/>
  <c r="V2952" i="3"/>
  <c r="Z2952" i="3"/>
  <c r="AD2952" i="3"/>
  <c r="W2952" i="3"/>
  <c r="AA2952" i="3"/>
  <c r="T2952" i="3"/>
  <c r="X2952" i="3"/>
  <c r="AB2952" i="3"/>
  <c r="U2952" i="3"/>
  <c r="Y2952" i="3"/>
  <c r="AC2952" i="3"/>
  <c r="V2948" i="3"/>
  <c r="Z2948" i="3"/>
  <c r="AD2948" i="3"/>
  <c r="W2948" i="3"/>
  <c r="AA2948" i="3"/>
  <c r="T2948" i="3"/>
  <c r="X2948" i="3"/>
  <c r="AB2948" i="3"/>
  <c r="U2948" i="3"/>
  <c r="Y2948" i="3"/>
  <c r="AC2948" i="3"/>
  <c r="V2944" i="3"/>
  <c r="Z2944" i="3"/>
  <c r="AD2944" i="3"/>
  <c r="W2944" i="3"/>
  <c r="AA2944" i="3"/>
  <c r="T2944" i="3"/>
  <c r="X2944" i="3"/>
  <c r="AB2944" i="3"/>
  <c r="U2944" i="3"/>
  <c r="Y2944" i="3"/>
  <c r="AC2944" i="3"/>
  <c r="V2940" i="3"/>
  <c r="Z2940" i="3"/>
  <c r="AD2940" i="3"/>
  <c r="W2940" i="3"/>
  <c r="AA2940" i="3"/>
  <c r="T2940" i="3"/>
  <c r="X2940" i="3"/>
  <c r="AB2940" i="3"/>
  <c r="U2940" i="3"/>
  <c r="Y2940" i="3"/>
  <c r="AC2940" i="3"/>
  <c r="V2936" i="3"/>
  <c r="Z2936" i="3"/>
  <c r="AD2936" i="3"/>
  <c r="W2936" i="3"/>
  <c r="AA2936" i="3"/>
  <c r="T2936" i="3"/>
  <c r="X2936" i="3"/>
  <c r="AB2936" i="3"/>
  <c r="U2936" i="3"/>
  <c r="Y2936" i="3"/>
  <c r="AC2936" i="3"/>
  <c r="V2932" i="3"/>
  <c r="Z2932" i="3"/>
  <c r="AD2932" i="3"/>
  <c r="W2932" i="3"/>
  <c r="AA2932" i="3"/>
  <c r="T2932" i="3"/>
  <c r="X2932" i="3"/>
  <c r="AB2932" i="3"/>
  <c r="U2932" i="3"/>
  <c r="Y2932" i="3"/>
  <c r="AC2932" i="3"/>
  <c r="V2928" i="3"/>
  <c r="Z2928" i="3"/>
  <c r="AD2928" i="3"/>
  <c r="W2928" i="3"/>
  <c r="AA2928" i="3"/>
  <c r="T2928" i="3"/>
  <c r="X2928" i="3"/>
  <c r="AB2928" i="3"/>
  <c r="U2928" i="3"/>
  <c r="Y2928" i="3"/>
  <c r="AC2928" i="3"/>
  <c r="V2924" i="3"/>
  <c r="Z2924" i="3"/>
  <c r="AD2924" i="3"/>
  <c r="W2924" i="3"/>
  <c r="AA2924" i="3"/>
  <c r="T2924" i="3"/>
  <c r="X2924" i="3"/>
  <c r="AB2924" i="3"/>
  <c r="U2924" i="3"/>
  <c r="Y2924" i="3"/>
  <c r="AC2924" i="3"/>
  <c r="V2920" i="3"/>
  <c r="Z2920" i="3"/>
  <c r="AD2920" i="3"/>
  <c r="W2920" i="3"/>
  <c r="AA2920" i="3"/>
  <c r="T2920" i="3"/>
  <c r="X2920" i="3"/>
  <c r="AB2920" i="3"/>
  <c r="U2920" i="3"/>
  <c r="Y2920" i="3"/>
  <c r="AC2920" i="3"/>
  <c r="V2916" i="3"/>
  <c r="Z2916" i="3"/>
  <c r="AD2916" i="3"/>
  <c r="W2916" i="3"/>
  <c r="AA2916" i="3"/>
  <c r="T2916" i="3"/>
  <c r="X2916" i="3"/>
  <c r="AB2916" i="3"/>
  <c r="U2916" i="3"/>
  <c r="Y2916" i="3"/>
  <c r="AC2916" i="3"/>
  <c r="V2912" i="3"/>
  <c r="Z2912" i="3"/>
  <c r="AD2912" i="3"/>
  <c r="W2912" i="3"/>
  <c r="AA2912" i="3"/>
  <c r="T2912" i="3"/>
  <c r="X2912" i="3"/>
  <c r="AB2912" i="3"/>
  <c r="U2912" i="3"/>
  <c r="Y2912" i="3"/>
  <c r="AC2912" i="3"/>
  <c r="V2908" i="3"/>
  <c r="Z2908" i="3"/>
  <c r="AD2908" i="3"/>
  <c r="W2908" i="3"/>
  <c r="AA2908" i="3"/>
  <c r="T2908" i="3"/>
  <c r="X2908" i="3"/>
  <c r="AB2908" i="3"/>
  <c r="U2908" i="3"/>
  <c r="Y2908" i="3"/>
  <c r="AC2908" i="3"/>
  <c r="V2904" i="3"/>
  <c r="Z2904" i="3"/>
  <c r="AD2904" i="3"/>
  <c r="W2904" i="3"/>
  <c r="AA2904" i="3"/>
  <c r="T2904" i="3"/>
  <c r="X2904" i="3"/>
  <c r="AB2904" i="3"/>
  <c r="U2904" i="3"/>
  <c r="Y2904" i="3"/>
  <c r="AC2904" i="3"/>
  <c r="V2900" i="3"/>
  <c r="Z2900" i="3"/>
  <c r="AD2900" i="3"/>
  <c r="W2900" i="3"/>
  <c r="AA2900" i="3"/>
  <c r="T2900" i="3"/>
  <c r="X2900" i="3"/>
  <c r="AB2900" i="3"/>
  <c r="U2900" i="3"/>
  <c r="Y2900" i="3"/>
  <c r="AC2900" i="3"/>
  <c r="V2896" i="3"/>
  <c r="Z2896" i="3"/>
  <c r="AD2896" i="3"/>
  <c r="W2896" i="3"/>
  <c r="AA2896" i="3"/>
  <c r="T2896" i="3"/>
  <c r="X2896" i="3"/>
  <c r="AB2896" i="3"/>
  <c r="U2896" i="3"/>
  <c r="Y2896" i="3"/>
  <c r="AC2896" i="3"/>
  <c r="V2892" i="3"/>
  <c r="Z2892" i="3"/>
  <c r="AD2892" i="3"/>
  <c r="W2892" i="3"/>
  <c r="AA2892" i="3"/>
  <c r="T2892" i="3"/>
  <c r="X2892" i="3"/>
  <c r="AB2892" i="3"/>
  <c r="U2892" i="3"/>
  <c r="Y2892" i="3"/>
  <c r="AC2892" i="3"/>
  <c r="V2888" i="3"/>
  <c r="Z2888" i="3"/>
  <c r="AD2888" i="3"/>
  <c r="W2888" i="3"/>
  <c r="AA2888" i="3"/>
  <c r="T2888" i="3"/>
  <c r="X2888" i="3"/>
  <c r="AB2888" i="3"/>
  <c r="U2888" i="3"/>
  <c r="Y2888" i="3"/>
  <c r="AC2888" i="3"/>
  <c r="V2884" i="3"/>
  <c r="Z2884" i="3"/>
  <c r="AD2884" i="3"/>
  <c r="W2884" i="3"/>
  <c r="AA2884" i="3"/>
  <c r="T2884" i="3"/>
  <c r="X2884" i="3"/>
  <c r="AB2884" i="3"/>
  <c r="U2884" i="3"/>
  <c r="Y2884" i="3"/>
  <c r="AC2884" i="3"/>
  <c r="V2880" i="3"/>
  <c r="Z2880" i="3"/>
  <c r="AD2880" i="3"/>
  <c r="W2880" i="3"/>
  <c r="AA2880" i="3"/>
  <c r="T2880" i="3"/>
  <c r="X2880" i="3"/>
  <c r="AB2880" i="3"/>
  <c r="U2880" i="3"/>
  <c r="Y2880" i="3"/>
  <c r="AC2880" i="3"/>
  <c r="V2876" i="3"/>
  <c r="Z2876" i="3"/>
  <c r="AD2876" i="3"/>
  <c r="W2876" i="3"/>
  <c r="AA2876" i="3"/>
  <c r="T2876" i="3"/>
  <c r="X2876" i="3"/>
  <c r="AB2876" i="3"/>
  <c r="U2876" i="3"/>
  <c r="Y2876" i="3"/>
  <c r="AC2876" i="3"/>
  <c r="V2872" i="3"/>
  <c r="Z2872" i="3"/>
  <c r="AD2872" i="3"/>
  <c r="W2872" i="3"/>
  <c r="AA2872" i="3"/>
  <c r="T2872" i="3"/>
  <c r="X2872" i="3"/>
  <c r="AB2872" i="3"/>
  <c r="U2872" i="3"/>
  <c r="Y2872" i="3"/>
  <c r="AC2872" i="3"/>
  <c r="V2868" i="3"/>
  <c r="Z2868" i="3"/>
  <c r="AD2868" i="3"/>
  <c r="W2868" i="3"/>
  <c r="AA2868" i="3"/>
  <c r="T2868" i="3"/>
  <c r="X2868" i="3"/>
  <c r="AB2868" i="3"/>
  <c r="U2868" i="3"/>
  <c r="Y2868" i="3"/>
  <c r="AC2868" i="3"/>
  <c r="V2864" i="3"/>
  <c r="Z2864" i="3"/>
  <c r="AD2864" i="3"/>
  <c r="W2864" i="3"/>
  <c r="AA2864" i="3"/>
  <c r="T2864" i="3"/>
  <c r="X2864" i="3"/>
  <c r="AB2864" i="3"/>
  <c r="U2864" i="3"/>
  <c r="Y2864" i="3"/>
  <c r="AC2864" i="3"/>
  <c r="V2860" i="3"/>
  <c r="Z2860" i="3"/>
  <c r="AD2860" i="3"/>
  <c r="W2860" i="3"/>
  <c r="AA2860" i="3"/>
  <c r="T2860" i="3"/>
  <c r="X2860" i="3"/>
  <c r="AB2860" i="3"/>
  <c r="U2860" i="3"/>
  <c r="Y2860" i="3"/>
  <c r="AC2860" i="3"/>
  <c r="V2856" i="3"/>
  <c r="Z2856" i="3"/>
  <c r="AD2856" i="3"/>
  <c r="W2856" i="3"/>
  <c r="AA2856" i="3"/>
  <c r="T2856" i="3"/>
  <c r="X2856" i="3"/>
  <c r="AB2856" i="3"/>
  <c r="U2856" i="3"/>
  <c r="Y2856" i="3"/>
  <c r="AC2856" i="3"/>
  <c r="V2852" i="3"/>
  <c r="Z2852" i="3"/>
  <c r="AD2852" i="3"/>
  <c r="W2852" i="3"/>
  <c r="AA2852" i="3"/>
  <c r="T2852" i="3"/>
  <c r="X2852" i="3"/>
  <c r="AB2852" i="3"/>
  <c r="U2852" i="3"/>
  <c r="Y2852" i="3"/>
  <c r="AC2852" i="3"/>
  <c r="V2848" i="3"/>
  <c r="Z2848" i="3"/>
  <c r="AD2848" i="3"/>
  <c r="W2848" i="3"/>
  <c r="AA2848" i="3"/>
  <c r="T2848" i="3"/>
  <c r="X2848" i="3"/>
  <c r="AB2848" i="3"/>
  <c r="U2848" i="3"/>
  <c r="Y2848" i="3"/>
  <c r="AC2848" i="3"/>
  <c r="V2844" i="3"/>
  <c r="Z2844" i="3"/>
  <c r="AD2844" i="3"/>
  <c r="W2844" i="3"/>
  <c r="AA2844" i="3"/>
  <c r="T2844" i="3"/>
  <c r="X2844" i="3"/>
  <c r="AB2844" i="3"/>
  <c r="U2844" i="3"/>
  <c r="Y2844" i="3"/>
  <c r="AC2844" i="3"/>
  <c r="V2840" i="3"/>
  <c r="Z2840" i="3"/>
  <c r="AD2840" i="3"/>
  <c r="W2840" i="3"/>
  <c r="AA2840" i="3"/>
  <c r="T2840" i="3"/>
  <c r="X2840" i="3"/>
  <c r="AB2840" i="3"/>
  <c r="U2840" i="3"/>
  <c r="Y2840" i="3"/>
  <c r="AC2840" i="3"/>
  <c r="V2836" i="3"/>
  <c r="Z2836" i="3"/>
  <c r="AD2836" i="3"/>
  <c r="W2836" i="3"/>
  <c r="AA2836" i="3"/>
  <c r="T2836" i="3"/>
  <c r="X2836" i="3"/>
  <c r="AB2836" i="3"/>
  <c r="U2836" i="3"/>
  <c r="Y2836" i="3"/>
  <c r="AC2836" i="3"/>
  <c r="V2832" i="3"/>
  <c r="Z2832" i="3"/>
  <c r="AD2832" i="3"/>
  <c r="W2832" i="3"/>
  <c r="AA2832" i="3"/>
  <c r="T2832" i="3"/>
  <c r="X2832" i="3"/>
  <c r="AB2832" i="3"/>
  <c r="U2832" i="3"/>
  <c r="Y2832" i="3"/>
  <c r="AC2832" i="3"/>
  <c r="V2828" i="3"/>
  <c r="Z2828" i="3"/>
  <c r="AD2828" i="3"/>
  <c r="W2828" i="3"/>
  <c r="AA2828" i="3"/>
  <c r="T2828" i="3"/>
  <c r="X2828" i="3"/>
  <c r="AB2828" i="3"/>
  <c r="U2828" i="3"/>
  <c r="Y2828" i="3"/>
  <c r="AC2828" i="3"/>
  <c r="V2824" i="3"/>
  <c r="Z2824" i="3"/>
  <c r="AD2824" i="3"/>
  <c r="W2824" i="3"/>
  <c r="AA2824" i="3"/>
  <c r="T2824" i="3"/>
  <c r="X2824" i="3"/>
  <c r="AB2824" i="3"/>
  <c r="U2824" i="3"/>
  <c r="Y2824" i="3"/>
  <c r="AC2824" i="3"/>
  <c r="V2820" i="3"/>
  <c r="Z2820" i="3"/>
  <c r="AD2820" i="3"/>
  <c r="W2820" i="3"/>
  <c r="AA2820" i="3"/>
  <c r="T2820" i="3"/>
  <c r="X2820" i="3"/>
  <c r="AB2820" i="3"/>
  <c r="U2820" i="3"/>
  <c r="Y2820" i="3"/>
  <c r="AC2820" i="3"/>
  <c r="V2816" i="3"/>
  <c r="Z2816" i="3"/>
  <c r="AD2816" i="3"/>
  <c r="W2816" i="3"/>
  <c r="AA2816" i="3"/>
  <c r="T2816" i="3"/>
  <c r="X2816" i="3"/>
  <c r="AB2816" i="3"/>
  <c r="U2816" i="3"/>
  <c r="Y2816" i="3"/>
  <c r="AC2816" i="3"/>
  <c r="V2812" i="3"/>
  <c r="Z2812" i="3"/>
  <c r="AD2812" i="3"/>
  <c r="W2812" i="3"/>
  <c r="AA2812" i="3"/>
  <c r="T2812" i="3"/>
  <c r="X2812" i="3"/>
  <c r="AB2812" i="3"/>
  <c r="U2812" i="3"/>
  <c r="Y2812" i="3"/>
  <c r="AC2812" i="3"/>
  <c r="V2808" i="3"/>
  <c r="Z2808" i="3"/>
  <c r="AD2808" i="3"/>
  <c r="W2808" i="3"/>
  <c r="AA2808" i="3"/>
  <c r="T2808" i="3"/>
  <c r="X2808" i="3"/>
  <c r="AB2808" i="3"/>
  <c r="U2808" i="3"/>
  <c r="Y2808" i="3"/>
  <c r="AC2808" i="3"/>
  <c r="V2804" i="3"/>
  <c r="Z2804" i="3"/>
  <c r="AD2804" i="3"/>
  <c r="W2804" i="3"/>
  <c r="AA2804" i="3"/>
  <c r="T2804" i="3"/>
  <c r="X2804" i="3"/>
  <c r="AB2804" i="3"/>
  <c r="U2804" i="3"/>
  <c r="Y2804" i="3"/>
  <c r="AC2804" i="3"/>
  <c r="V2800" i="3"/>
  <c r="Z2800" i="3"/>
  <c r="AD2800" i="3"/>
  <c r="W2800" i="3"/>
  <c r="AA2800" i="3"/>
  <c r="T2800" i="3"/>
  <c r="X2800" i="3"/>
  <c r="AB2800" i="3"/>
  <c r="U2800" i="3"/>
  <c r="Y2800" i="3"/>
  <c r="AC2800" i="3"/>
  <c r="V2796" i="3"/>
  <c r="Z2796" i="3"/>
  <c r="AD2796" i="3"/>
  <c r="W2796" i="3"/>
  <c r="AA2796" i="3"/>
  <c r="T2796" i="3"/>
  <c r="X2796" i="3"/>
  <c r="AB2796" i="3"/>
  <c r="U2796" i="3"/>
  <c r="Y2796" i="3"/>
  <c r="AC2796" i="3"/>
  <c r="V2792" i="3"/>
  <c r="Z2792" i="3"/>
  <c r="AD2792" i="3"/>
  <c r="W2792" i="3"/>
  <c r="AA2792" i="3"/>
  <c r="T2792" i="3"/>
  <c r="X2792" i="3"/>
  <c r="AB2792" i="3"/>
  <c r="U2792" i="3"/>
  <c r="Y2792" i="3"/>
  <c r="AC2792" i="3"/>
  <c r="V2788" i="3"/>
  <c r="Z2788" i="3"/>
  <c r="AD2788" i="3"/>
  <c r="W2788" i="3"/>
  <c r="AA2788" i="3"/>
  <c r="T2788" i="3"/>
  <c r="X2788" i="3"/>
  <c r="AB2788" i="3"/>
  <c r="U2788" i="3"/>
  <c r="Y2788" i="3"/>
  <c r="AC2788" i="3"/>
  <c r="V2784" i="3"/>
  <c r="Z2784" i="3"/>
  <c r="AD2784" i="3"/>
  <c r="W2784" i="3"/>
  <c r="AA2784" i="3"/>
  <c r="T2784" i="3"/>
  <c r="X2784" i="3"/>
  <c r="AB2784" i="3"/>
  <c r="U2784" i="3"/>
  <c r="Y2784" i="3"/>
  <c r="AC2784" i="3"/>
  <c r="V2780" i="3"/>
  <c r="Z2780" i="3"/>
  <c r="AD2780" i="3"/>
  <c r="W2780" i="3"/>
  <c r="AA2780" i="3"/>
  <c r="T2780" i="3"/>
  <c r="X2780" i="3"/>
  <c r="AB2780" i="3"/>
  <c r="U2780" i="3"/>
  <c r="Y2780" i="3"/>
  <c r="AC2780" i="3"/>
  <c r="V2776" i="3"/>
  <c r="Z2776" i="3"/>
  <c r="AD2776" i="3"/>
  <c r="W2776" i="3"/>
  <c r="AA2776" i="3"/>
  <c r="T2776" i="3"/>
  <c r="X2776" i="3"/>
  <c r="AB2776" i="3"/>
  <c r="U2776" i="3"/>
  <c r="Y2776" i="3"/>
  <c r="AC2776" i="3"/>
  <c r="V2772" i="3"/>
  <c r="Z2772" i="3"/>
  <c r="AD2772" i="3"/>
  <c r="W2772" i="3"/>
  <c r="AA2772" i="3"/>
  <c r="T2772" i="3"/>
  <c r="X2772" i="3"/>
  <c r="AB2772" i="3"/>
  <c r="U2772" i="3"/>
  <c r="Y2772" i="3"/>
  <c r="AC2772" i="3"/>
  <c r="V2768" i="3"/>
  <c r="Z2768" i="3"/>
  <c r="AD2768" i="3"/>
  <c r="W2768" i="3"/>
  <c r="AA2768" i="3"/>
  <c r="T2768" i="3"/>
  <c r="X2768" i="3"/>
  <c r="AB2768" i="3"/>
  <c r="U2768" i="3"/>
  <c r="Y2768" i="3"/>
  <c r="AC2768" i="3"/>
  <c r="V2764" i="3"/>
  <c r="Z2764" i="3"/>
  <c r="AD2764" i="3"/>
  <c r="W2764" i="3"/>
  <c r="AA2764" i="3"/>
  <c r="T2764" i="3"/>
  <c r="X2764" i="3"/>
  <c r="AB2764" i="3"/>
  <c r="U2764" i="3"/>
  <c r="Y2764" i="3"/>
  <c r="AC2764" i="3"/>
  <c r="V2760" i="3"/>
  <c r="Z2760" i="3"/>
  <c r="AD2760" i="3"/>
  <c r="W2760" i="3"/>
  <c r="AA2760" i="3"/>
  <c r="T2760" i="3"/>
  <c r="X2760" i="3"/>
  <c r="AB2760" i="3"/>
  <c r="U2760" i="3"/>
  <c r="Y2760" i="3"/>
  <c r="AC2760" i="3"/>
  <c r="V2756" i="3"/>
  <c r="Z2756" i="3"/>
  <c r="AD2756" i="3"/>
  <c r="W2756" i="3"/>
  <c r="AA2756" i="3"/>
  <c r="T2756" i="3"/>
  <c r="X2756" i="3"/>
  <c r="AB2756" i="3"/>
  <c r="U2756" i="3"/>
  <c r="Y2756" i="3"/>
  <c r="AC2756" i="3"/>
  <c r="V2752" i="3"/>
  <c r="Z2752" i="3"/>
  <c r="AD2752" i="3"/>
  <c r="W2752" i="3"/>
  <c r="AA2752" i="3"/>
  <c r="T2752" i="3"/>
  <c r="X2752" i="3"/>
  <c r="AB2752" i="3"/>
  <c r="U2752" i="3"/>
  <c r="Y2752" i="3"/>
  <c r="AC2752" i="3"/>
  <c r="V2748" i="3"/>
  <c r="Z2748" i="3"/>
  <c r="AD2748" i="3"/>
  <c r="W2748" i="3"/>
  <c r="AA2748" i="3"/>
  <c r="T2748" i="3"/>
  <c r="X2748" i="3"/>
  <c r="AB2748" i="3"/>
  <c r="U2748" i="3"/>
  <c r="Y2748" i="3"/>
  <c r="AC2748" i="3"/>
  <c r="V2744" i="3"/>
  <c r="Z2744" i="3"/>
  <c r="AD2744" i="3"/>
  <c r="W2744" i="3"/>
  <c r="AA2744" i="3"/>
  <c r="T2744" i="3"/>
  <c r="X2744" i="3"/>
  <c r="AB2744" i="3"/>
  <c r="U2744" i="3"/>
  <c r="Y2744" i="3"/>
  <c r="AC2744" i="3"/>
  <c r="V2740" i="3"/>
  <c r="Z2740" i="3"/>
  <c r="AD2740" i="3"/>
  <c r="W2740" i="3"/>
  <c r="AA2740" i="3"/>
  <c r="T2740" i="3"/>
  <c r="X2740" i="3"/>
  <c r="AB2740" i="3"/>
  <c r="U2740" i="3"/>
  <c r="Y2740" i="3"/>
  <c r="AC2740" i="3"/>
  <c r="V2736" i="3"/>
  <c r="Z2736" i="3"/>
  <c r="AD2736" i="3"/>
  <c r="W2736" i="3"/>
  <c r="AA2736" i="3"/>
  <c r="T2736" i="3"/>
  <c r="X2736" i="3"/>
  <c r="AB2736" i="3"/>
  <c r="U2736" i="3"/>
  <c r="Y2736" i="3"/>
  <c r="AC2736" i="3"/>
  <c r="V2732" i="3"/>
  <c r="Z2732" i="3"/>
  <c r="AD2732" i="3"/>
  <c r="W2732" i="3"/>
  <c r="AA2732" i="3"/>
  <c r="T2732" i="3"/>
  <c r="X2732" i="3"/>
  <c r="AB2732" i="3"/>
  <c r="U2732" i="3"/>
  <c r="Y2732" i="3"/>
  <c r="AC2732" i="3"/>
  <c r="V2728" i="3"/>
  <c r="Z2728" i="3"/>
  <c r="AD2728" i="3"/>
  <c r="W2728" i="3"/>
  <c r="AA2728" i="3"/>
  <c r="T2728" i="3"/>
  <c r="X2728" i="3"/>
  <c r="AB2728" i="3"/>
  <c r="U2728" i="3"/>
  <c r="Y2728" i="3"/>
  <c r="AC2728" i="3"/>
  <c r="V2724" i="3"/>
  <c r="Z2724" i="3"/>
  <c r="AD2724" i="3"/>
  <c r="W2724" i="3"/>
  <c r="AA2724" i="3"/>
  <c r="T2724" i="3"/>
  <c r="X2724" i="3"/>
  <c r="AB2724" i="3"/>
  <c r="U2724" i="3"/>
  <c r="Y2724" i="3"/>
  <c r="AC2724" i="3"/>
  <c r="V2720" i="3"/>
  <c r="Z2720" i="3"/>
  <c r="AD2720" i="3"/>
  <c r="W2720" i="3"/>
  <c r="AA2720" i="3"/>
  <c r="T2720" i="3"/>
  <c r="X2720" i="3"/>
  <c r="AB2720" i="3"/>
  <c r="U2720" i="3"/>
  <c r="Y2720" i="3"/>
  <c r="AC2720" i="3"/>
  <c r="V2716" i="3"/>
  <c r="Z2716" i="3"/>
  <c r="AD2716" i="3"/>
  <c r="W2716" i="3"/>
  <c r="AA2716" i="3"/>
  <c r="T2716" i="3"/>
  <c r="X2716" i="3"/>
  <c r="AB2716" i="3"/>
  <c r="U2716" i="3"/>
  <c r="Y2716" i="3"/>
  <c r="AC2716" i="3"/>
  <c r="V2712" i="3"/>
  <c r="Z2712" i="3"/>
  <c r="AD2712" i="3"/>
  <c r="W2712" i="3"/>
  <c r="AA2712" i="3"/>
  <c r="T2712" i="3"/>
  <c r="X2712" i="3"/>
  <c r="AB2712" i="3"/>
  <c r="U2712" i="3"/>
  <c r="Y2712" i="3"/>
  <c r="AC2712" i="3"/>
  <c r="V2708" i="3"/>
  <c r="Z2708" i="3"/>
  <c r="AD2708" i="3"/>
  <c r="W2708" i="3"/>
  <c r="AA2708" i="3"/>
  <c r="T2708" i="3"/>
  <c r="X2708" i="3"/>
  <c r="AB2708" i="3"/>
  <c r="U2708" i="3"/>
  <c r="Y2708" i="3"/>
  <c r="AC2708" i="3"/>
  <c r="V2704" i="3"/>
  <c r="Z2704" i="3"/>
  <c r="AD2704" i="3"/>
  <c r="W2704" i="3"/>
  <c r="AA2704" i="3"/>
  <c r="T2704" i="3"/>
  <c r="X2704" i="3"/>
  <c r="AB2704" i="3"/>
  <c r="U2704" i="3"/>
  <c r="Y2704" i="3"/>
  <c r="AC2704" i="3"/>
  <c r="V2700" i="3"/>
  <c r="Z2700" i="3"/>
  <c r="AD2700" i="3"/>
  <c r="W2700" i="3"/>
  <c r="AA2700" i="3"/>
  <c r="T2700" i="3"/>
  <c r="X2700" i="3"/>
  <c r="AB2700" i="3"/>
  <c r="U2700" i="3"/>
  <c r="Y2700" i="3"/>
  <c r="AC2700" i="3"/>
  <c r="V2696" i="3"/>
  <c r="Z2696" i="3"/>
  <c r="AD2696" i="3"/>
  <c r="W2696" i="3"/>
  <c r="AA2696" i="3"/>
  <c r="T2696" i="3"/>
  <c r="X2696" i="3"/>
  <c r="AB2696" i="3"/>
  <c r="U2696" i="3"/>
  <c r="Y2696" i="3"/>
  <c r="AC2696" i="3"/>
  <c r="V2692" i="3"/>
  <c r="Z2692" i="3"/>
  <c r="AD2692" i="3"/>
  <c r="W2692" i="3"/>
  <c r="AA2692" i="3"/>
  <c r="T2692" i="3"/>
  <c r="X2692" i="3"/>
  <c r="AB2692" i="3"/>
  <c r="U2692" i="3"/>
  <c r="Y2692" i="3"/>
  <c r="AC2692" i="3"/>
  <c r="V2688" i="3"/>
  <c r="Z2688" i="3"/>
  <c r="AD2688" i="3"/>
  <c r="W2688" i="3"/>
  <c r="AA2688" i="3"/>
  <c r="T2688" i="3"/>
  <c r="X2688" i="3"/>
  <c r="AB2688" i="3"/>
  <c r="U2688" i="3"/>
  <c r="Y2688" i="3"/>
  <c r="AC2688" i="3"/>
  <c r="V2684" i="3"/>
  <c r="Z2684" i="3"/>
  <c r="AD2684" i="3"/>
  <c r="W2684" i="3"/>
  <c r="AA2684" i="3"/>
  <c r="T2684" i="3"/>
  <c r="X2684" i="3"/>
  <c r="AB2684" i="3"/>
  <c r="U2684" i="3"/>
  <c r="Y2684" i="3"/>
  <c r="AC2684" i="3"/>
  <c r="V2680" i="3"/>
  <c r="Z2680" i="3"/>
  <c r="AD2680" i="3"/>
  <c r="W2680" i="3"/>
  <c r="AA2680" i="3"/>
  <c r="T2680" i="3"/>
  <c r="X2680" i="3"/>
  <c r="AB2680" i="3"/>
  <c r="U2680" i="3"/>
  <c r="Y2680" i="3"/>
  <c r="AC2680" i="3"/>
  <c r="V2676" i="3"/>
  <c r="Z2676" i="3"/>
  <c r="AD2676" i="3"/>
  <c r="W2676" i="3"/>
  <c r="AA2676" i="3"/>
  <c r="T2676" i="3"/>
  <c r="X2676" i="3"/>
  <c r="AB2676" i="3"/>
  <c r="U2676" i="3"/>
  <c r="Y2676" i="3"/>
  <c r="AC2676" i="3"/>
  <c r="V2672" i="3"/>
  <c r="Z2672" i="3"/>
  <c r="AD2672" i="3"/>
  <c r="W2672" i="3"/>
  <c r="AA2672" i="3"/>
  <c r="T2672" i="3"/>
  <c r="X2672" i="3"/>
  <c r="AB2672" i="3"/>
  <c r="U2672" i="3"/>
  <c r="Y2672" i="3"/>
  <c r="AC2672" i="3"/>
  <c r="V2668" i="3"/>
  <c r="Z2668" i="3"/>
  <c r="AD2668" i="3"/>
  <c r="W2668" i="3"/>
  <c r="AA2668" i="3"/>
  <c r="T2668" i="3"/>
  <c r="X2668" i="3"/>
  <c r="AB2668" i="3"/>
  <c r="U2668" i="3"/>
  <c r="Y2668" i="3"/>
  <c r="AC2668" i="3"/>
  <c r="V2664" i="3"/>
  <c r="Z2664" i="3"/>
  <c r="AD2664" i="3"/>
  <c r="W2664" i="3"/>
  <c r="AA2664" i="3"/>
  <c r="T2664" i="3"/>
  <c r="X2664" i="3"/>
  <c r="AB2664" i="3"/>
  <c r="U2664" i="3"/>
  <c r="Y2664" i="3"/>
  <c r="AC2664" i="3"/>
  <c r="T2660" i="3"/>
  <c r="X2660" i="3"/>
  <c r="AB2660" i="3"/>
  <c r="U2660" i="3"/>
  <c r="Z2660" i="3"/>
  <c r="V2660" i="3"/>
  <c r="AA2660" i="3"/>
  <c r="W2660" i="3"/>
  <c r="AC2660" i="3"/>
  <c r="Y2660" i="3"/>
  <c r="AD2660" i="3"/>
  <c r="T2656" i="3"/>
  <c r="X2656" i="3"/>
  <c r="AB2656" i="3"/>
  <c r="V2656" i="3"/>
  <c r="AA2656" i="3"/>
  <c r="W2656" i="3"/>
  <c r="AC2656" i="3"/>
  <c r="Y2656" i="3"/>
  <c r="AD2656" i="3"/>
  <c r="U2656" i="3"/>
  <c r="Z2656" i="3"/>
  <c r="T2652" i="3"/>
  <c r="X2652" i="3"/>
  <c r="AB2652" i="3"/>
  <c r="W2652" i="3"/>
  <c r="AC2652" i="3"/>
  <c r="Y2652" i="3"/>
  <c r="AD2652" i="3"/>
  <c r="U2652" i="3"/>
  <c r="Z2652" i="3"/>
  <c r="V2652" i="3"/>
  <c r="AA2652" i="3"/>
  <c r="T2648" i="3"/>
  <c r="X2648" i="3"/>
  <c r="AB2648" i="3"/>
  <c r="Y2648" i="3"/>
  <c r="AD2648" i="3"/>
  <c r="U2648" i="3"/>
  <c r="Z2648" i="3"/>
  <c r="V2648" i="3"/>
  <c r="AA2648" i="3"/>
  <c r="W2648" i="3"/>
  <c r="AC2648" i="3"/>
  <c r="T2644" i="3"/>
  <c r="X2644" i="3"/>
  <c r="AB2644" i="3"/>
  <c r="V2644" i="3"/>
  <c r="Z2644" i="3"/>
  <c r="AD2644" i="3"/>
  <c r="W2644" i="3"/>
  <c r="Y2644" i="3"/>
  <c r="AA2644" i="3"/>
  <c r="U2644" i="3"/>
  <c r="AC2644" i="3"/>
  <c r="T2640" i="3"/>
  <c r="X2640" i="3"/>
  <c r="AB2640" i="3"/>
  <c r="V2640" i="3"/>
  <c r="Z2640" i="3"/>
  <c r="AD2640" i="3"/>
  <c r="AA2640" i="3"/>
  <c r="U2640" i="3"/>
  <c r="AC2640" i="3"/>
  <c r="W2640" i="3"/>
  <c r="Y2640" i="3"/>
  <c r="T2636" i="3"/>
  <c r="X2636" i="3"/>
  <c r="AB2636" i="3"/>
  <c r="V2636" i="3"/>
  <c r="Z2636" i="3"/>
  <c r="AD2636" i="3"/>
  <c r="W2636" i="3"/>
  <c r="Y2636" i="3"/>
  <c r="AA2636" i="3"/>
  <c r="U2636" i="3"/>
  <c r="AC2636" i="3"/>
  <c r="T2632" i="3"/>
  <c r="X2632" i="3"/>
  <c r="AB2632" i="3"/>
  <c r="U2632" i="3"/>
  <c r="Y2632" i="3"/>
  <c r="AC2632" i="3"/>
  <c r="V2632" i="3"/>
  <c r="Z2632" i="3"/>
  <c r="AD2632" i="3"/>
  <c r="AA2632" i="3"/>
  <c r="W2632" i="3"/>
  <c r="T2628" i="3"/>
  <c r="X2628" i="3"/>
  <c r="AB2628" i="3"/>
  <c r="U2628" i="3"/>
  <c r="Y2628" i="3"/>
  <c r="AC2628" i="3"/>
  <c r="V2628" i="3"/>
  <c r="Z2628" i="3"/>
  <c r="AD2628" i="3"/>
  <c r="W2628" i="3"/>
  <c r="AA2628" i="3"/>
  <c r="T2624" i="3"/>
  <c r="X2624" i="3"/>
  <c r="AB2624" i="3"/>
  <c r="U2624" i="3"/>
  <c r="Y2624" i="3"/>
  <c r="AC2624" i="3"/>
  <c r="V2624" i="3"/>
  <c r="Z2624" i="3"/>
  <c r="AD2624" i="3"/>
  <c r="W2624" i="3"/>
  <c r="AA2624" i="3"/>
  <c r="T2620" i="3"/>
  <c r="X2620" i="3"/>
  <c r="AB2620" i="3"/>
  <c r="U2620" i="3"/>
  <c r="Y2620" i="3"/>
  <c r="AC2620" i="3"/>
  <c r="V2620" i="3"/>
  <c r="Z2620" i="3"/>
  <c r="AD2620" i="3"/>
  <c r="W2620" i="3"/>
  <c r="AA2620" i="3"/>
  <c r="T2616" i="3"/>
  <c r="X2616" i="3"/>
  <c r="AB2616" i="3"/>
  <c r="U2616" i="3"/>
  <c r="Y2616" i="3"/>
  <c r="AC2616" i="3"/>
  <c r="V2616" i="3"/>
  <c r="Z2616" i="3"/>
  <c r="AD2616" i="3"/>
  <c r="AA2616" i="3"/>
  <c r="W2616" i="3"/>
  <c r="T2612" i="3"/>
  <c r="X2612" i="3"/>
  <c r="AB2612" i="3"/>
  <c r="U2612" i="3"/>
  <c r="Y2612" i="3"/>
  <c r="AC2612" i="3"/>
  <c r="V2612" i="3"/>
  <c r="Z2612" i="3"/>
  <c r="AD2612" i="3"/>
  <c r="W2612" i="3"/>
  <c r="AA2612" i="3"/>
  <c r="T2608" i="3"/>
  <c r="X2608" i="3"/>
  <c r="AB2608" i="3"/>
  <c r="U2608" i="3"/>
  <c r="Y2608" i="3"/>
  <c r="AC2608" i="3"/>
  <c r="V2608" i="3"/>
  <c r="Z2608" i="3"/>
  <c r="AD2608" i="3"/>
  <c r="W2608" i="3"/>
  <c r="AA2608" i="3"/>
  <c r="T2604" i="3"/>
  <c r="X2604" i="3"/>
  <c r="AB2604" i="3"/>
  <c r="U2604" i="3"/>
  <c r="Y2604" i="3"/>
  <c r="AC2604" i="3"/>
  <c r="V2604" i="3"/>
  <c r="Z2604" i="3"/>
  <c r="AD2604" i="3"/>
  <c r="W2604" i="3"/>
  <c r="AA2604" i="3"/>
  <c r="T2600" i="3"/>
  <c r="X2600" i="3"/>
  <c r="AB2600" i="3"/>
  <c r="U2600" i="3"/>
  <c r="Y2600" i="3"/>
  <c r="AC2600" i="3"/>
  <c r="V2600" i="3"/>
  <c r="Z2600" i="3"/>
  <c r="AD2600" i="3"/>
  <c r="AA2600" i="3"/>
  <c r="W2600" i="3"/>
  <c r="T2596" i="3"/>
  <c r="X2596" i="3"/>
  <c r="AB2596" i="3"/>
  <c r="U2596" i="3"/>
  <c r="Y2596" i="3"/>
  <c r="AC2596" i="3"/>
  <c r="V2596" i="3"/>
  <c r="Z2596" i="3"/>
  <c r="AD2596" i="3"/>
  <c r="W2596" i="3"/>
  <c r="AA2596" i="3"/>
  <c r="T2592" i="3"/>
  <c r="X2592" i="3"/>
  <c r="AB2592" i="3"/>
  <c r="U2592" i="3"/>
  <c r="Y2592" i="3"/>
  <c r="AC2592" i="3"/>
  <c r="V2592" i="3"/>
  <c r="Z2592" i="3"/>
  <c r="AD2592" i="3"/>
  <c r="W2592" i="3"/>
  <c r="AA2592" i="3"/>
  <c r="T2588" i="3"/>
  <c r="X2588" i="3"/>
  <c r="AB2588" i="3"/>
  <c r="U2588" i="3"/>
  <c r="Y2588" i="3"/>
  <c r="AC2588" i="3"/>
  <c r="V2588" i="3"/>
  <c r="Z2588" i="3"/>
  <c r="AD2588" i="3"/>
  <c r="W2588" i="3"/>
  <c r="AA2588" i="3"/>
  <c r="T2584" i="3"/>
  <c r="X2584" i="3"/>
  <c r="AB2584" i="3"/>
  <c r="U2584" i="3"/>
  <c r="Y2584" i="3"/>
  <c r="AC2584" i="3"/>
  <c r="V2584" i="3"/>
  <c r="Z2584" i="3"/>
  <c r="AD2584" i="3"/>
  <c r="AA2584" i="3"/>
  <c r="W2584" i="3"/>
  <c r="T2580" i="3"/>
  <c r="X2580" i="3"/>
  <c r="AB2580" i="3"/>
  <c r="U2580" i="3"/>
  <c r="Y2580" i="3"/>
  <c r="AC2580" i="3"/>
  <c r="V2580" i="3"/>
  <c r="Z2580" i="3"/>
  <c r="AD2580" i="3"/>
  <c r="W2580" i="3"/>
  <c r="AA2580" i="3"/>
  <c r="T2576" i="3"/>
  <c r="X2576" i="3"/>
  <c r="AB2576" i="3"/>
  <c r="U2576" i="3"/>
  <c r="Y2576" i="3"/>
  <c r="AC2576" i="3"/>
  <c r="V2576" i="3"/>
  <c r="Z2576" i="3"/>
  <c r="AD2576" i="3"/>
  <c r="W2576" i="3"/>
  <c r="AA2576" i="3"/>
  <c r="T2572" i="3"/>
  <c r="X2572" i="3"/>
  <c r="AB2572" i="3"/>
  <c r="U2572" i="3"/>
  <c r="Y2572" i="3"/>
  <c r="AC2572" i="3"/>
  <c r="V2572" i="3"/>
  <c r="Z2572" i="3"/>
  <c r="AD2572" i="3"/>
  <c r="W2572" i="3"/>
  <c r="AA2572" i="3"/>
  <c r="T2568" i="3"/>
  <c r="X2568" i="3"/>
  <c r="AB2568" i="3"/>
  <c r="U2568" i="3"/>
  <c r="Y2568" i="3"/>
  <c r="AC2568" i="3"/>
  <c r="V2568" i="3"/>
  <c r="Z2568" i="3"/>
  <c r="AD2568" i="3"/>
  <c r="AA2568" i="3"/>
  <c r="W2568" i="3"/>
  <c r="T2564" i="3"/>
  <c r="X2564" i="3"/>
  <c r="AB2564" i="3"/>
  <c r="U2564" i="3"/>
  <c r="Y2564" i="3"/>
  <c r="AC2564" i="3"/>
  <c r="V2564" i="3"/>
  <c r="Z2564" i="3"/>
  <c r="AD2564" i="3"/>
  <c r="W2564" i="3"/>
  <c r="AA2564" i="3"/>
  <c r="T2560" i="3"/>
  <c r="X2560" i="3"/>
  <c r="AB2560" i="3"/>
  <c r="U2560" i="3"/>
  <c r="Y2560" i="3"/>
  <c r="AC2560" i="3"/>
  <c r="V2560" i="3"/>
  <c r="Z2560" i="3"/>
  <c r="AD2560" i="3"/>
  <c r="W2560" i="3"/>
  <c r="AA2560" i="3"/>
  <c r="T2556" i="3"/>
  <c r="X2556" i="3"/>
  <c r="AB2556" i="3"/>
  <c r="U2556" i="3"/>
  <c r="Y2556" i="3"/>
  <c r="AC2556" i="3"/>
  <c r="V2556" i="3"/>
  <c r="Z2556" i="3"/>
  <c r="AD2556" i="3"/>
  <c r="W2556" i="3"/>
  <c r="AA2556" i="3"/>
  <c r="T2552" i="3"/>
  <c r="X2552" i="3"/>
  <c r="AB2552" i="3"/>
  <c r="U2552" i="3"/>
  <c r="Y2552" i="3"/>
  <c r="AC2552" i="3"/>
  <c r="V2552" i="3"/>
  <c r="Z2552" i="3"/>
  <c r="AD2552" i="3"/>
  <c r="AA2552" i="3"/>
  <c r="W2552" i="3"/>
  <c r="T2548" i="3"/>
  <c r="X2548" i="3"/>
  <c r="AB2548" i="3"/>
  <c r="U2548" i="3"/>
  <c r="Y2548" i="3"/>
  <c r="AC2548" i="3"/>
  <c r="V2548" i="3"/>
  <c r="Z2548" i="3"/>
  <c r="AD2548" i="3"/>
  <c r="W2548" i="3"/>
  <c r="AA2548" i="3"/>
  <c r="T2544" i="3"/>
  <c r="X2544" i="3"/>
  <c r="AB2544" i="3"/>
  <c r="U2544" i="3"/>
  <c r="Y2544" i="3"/>
  <c r="AC2544" i="3"/>
  <c r="V2544" i="3"/>
  <c r="Z2544" i="3"/>
  <c r="AD2544" i="3"/>
  <c r="W2544" i="3"/>
  <c r="AA2544" i="3"/>
  <c r="T2540" i="3"/>
  <c r="X2540" i="3"/>
  <c r="AB2540" i="3"/>
  <c r="U2540" i="3"/>
  <c r="Y2540" i="3"/>
  <c r="AC2540" i="3"/>
  <c r="V2540" i="3"/>
  <c r="Z2540" i="3"/>
  <c r="AD2540" i="3"/>
  <c r="W2540" i="3"/>
  <c r="AA2540" i="3"/>
  <c r="T2536" i="3"/>
  <c r="X2536" i="3"/>
  <c r="AB2536" i="3"/>
  <c r="U2536" i="3"/>
  <c r="Y2536" i="3"/>
  <c r="AC2536" i="3"/>
  <c r="V2536" i="3"/>
  <c r="Z2536" i="3"/>
  <c r="AD2536" i="3"/>
  <c r="AA2536" i="3"/>
  <c r="W2536" i="3"/>
  <c r="T2532" i="3"/>
  <c r="X2532" i="3"/>
  <c r="AB2532" i="3"/>
  <c r="U2532" i="3"/>
  <c r="Y2532" i="3"/>
  <c r="AC2532" i="3"/>
  <c r="V2532" i="3"/>
  <c r="Z2532" i="3"/>
  <c r="AD2532" i="3"/>
  <c r="W2532" i="3"/>
  <c r="AA2532" i="3"/>
  <c r="T2528" i="3"/>
  <c r="X2528" i="3"/>
  <c r="AB2528" i="3"/>
  <c r="U2528" i="3"/>
  <c r="Y2528" i="3"/>
  <c r="AC2528" i="3"/>
  <c r="V2528" i="3"/>
  <c r="Z2528" i="3"/>
  <c r="AD2528" i="3"/>
  <c r="W2528" i="3"/>
  <c r="AA2528" i="3"/>
  <c r="T2524" i="3"/>
  <c r="X2524" i="3"/>
  <c r="AB2524" i="3"/>
  <c r="U2524" i="3"/>
  <c r="Y2524" i="3"/>
  <c r="AC2524" i="3"/>
  <c r="V2524" i="3"/>
  <c r="Z2524" i="3"/>
  <c r="AD2524" i="3"/>
  <c r="W2524" i="3"/>
  <c r="AA2524" i="3"/>
  <c r="T2520" i="3"/>
  <c r="X2520" i="3"/>
  <c r="AB2520" i="3"/>
  <c r="U2520" i="3"/>
  <c r="Y2520" i="3"/>
  <c r="AC2520" i="3"/>
  <c r="V2520" i="3"/>
  <c r="Z2520" i="3"/>
  <c r="AD2520" i="3"/>
  <c r="AA2520" i="3"/>
  <c r="W2520" i="3"/>
  <c r="T2516" i="3"/>
  <c r="X2516" i="3"/>
  <c r="AB2516" i="3"/>
  <c r="U2516" i="3"/>
  <c r="Y2516" i="3"/>
  <c r="AC2516" i="3"/>
  <c r="V2516" i="3"/>
  <c r="Z2516" i="3"/>
  <c r="AD2516" i="3"/>
  <c r="W2516" i="3"/>
  <c r="AA2516" i="3"/>
  <c r="T2512" i="3"/>
  <c r="X2512" i="3"/>
  <c r="AB2512" i="3"/>
  <c r="U2512" i="3"/>
  <c r="Y2512" i="3"/>
  <c r="AC2512" i="3"/>
  <c r="V2512" i="3"/>
  <c r="Z2512" i="3"/>
  <c r="AD2512" i="3"/>
  <c r="W2512" i="3"/>
  <c r="AA2512" i="3"/>
  <c r="T2508" i="3"/>
  <c r="X2508" i="3"/>
  <c r="AB2508" i="3"/>
  <c r="U2508" i="3"/>
  <c r="Y2508" i="3"/>
  <c r="AC2508" i="3"/>
  <c r="V2508" i="3"/>
  <c r="Z2508" i="3"/>
  <c r="AD2508" i="3"/>
  <c r="W2508" i="3"/>
  <c r="AA2508" i="3"/>
  <c r="T2504" i="3"/>
  <c r="X2504" i="3"/>
  <c r="AB2504" i="3"/>
  <c r="U2504" i="3"/>
  <c r="Y2504" i="3"/>
  <c r="AC2504" i="3"/>
  <c r="V2504" i="3"/>
  <c r="Z2504" i="3"/>
  <c r="AD2504" i="3"/>
  <c r="AA2504" i="3"/>
  <c r="W2504" i="3"/>
  <c r="T2500" i="3"/>
  <c r="X2500" i="3"/>
  <c r="AB2500" i="3"/>
  <c r="U2500" i="3"/>
  <c r="Y2500" i="3"/>
  <c r="AC2500" i="3"/>
  <c r="V2500" i="3"/>
  <c r="Z2500" i="3"/>
  <c r="AD2500" i="3"/>
  <c r="W2500" i="3"/>
  <c r="AA2500" i="3"/>
  <c r="T2496" i="3"/>
  <c r="X2496" i="3"/>
  <c r="AB2496" i="3"/>
  <c r="U2496" i="3"/>
  <c r="Y2496" i="3"/>
  <c r="AC2496" i="3"/>
  <c r="V2496" i="3"/>
  <c r="Z2496" i="3"/>
  <c r="AD2496" i="3"/>
  <c r="W2496" i="3"/>
  <c r="AA2496" i="3"/>
  <c r="W2492" i="3"/>
  <c r="AA2492" i="3"/>
  <c r="T2492" i="3"/>
  <c r="X2492" i="3"/>
  <c r="AB2492" i="3"/>
  <c r="U2492" i="3"/>
  <c r="Y2492" i="3"/>
  <c r="AC2492" i="3"/>
  <c r="V2492" i="3"/>
  <c r="Z2492" i="3"/>
  <c r="AD2492" i="3"/>
  <c r="W2488" i="3"/>
  <c r="AA2488" i="3"/>
  <c r="T2488" i="3"/>
  <c r="X2488" i="3"/>
  <c r="AB2488" i="3"/>
  <c r="U2488" i="3"/>
  <c r="Y2488" i="3"/>
  <c r="AC2488" i="3"/>
  <c r="V2488" i="3"/>
  <c r="Z2488" i="3"/>
  <c r="AD2488" i="3"/>
  <c r="W2484" i="3"/>
  <c r="AA2484" i="3"/>
  <c r="T2484" i="3"/>
  <c r="X2484" i="3"/>
  <c r="AB2484" i="3"/>
  <c r="U2484" i="3"/>
  <c r="Y2484" i="3"/>
  <c r="AC2484" i="3"/>
  <c r="V2484" i="3"/>
  <c r="Z2484" i="3"/>
  <c r="AD2484" i="3"/>
  <c r="W2480" i="3"/>
  <c r="AA2480" i="3"/>
  <c r="T2480" i="3"/>
  <c r="X2480" i="3"/>
  <c r="AB2480" i="3"/>
  <c r="U2480" i="3"/>
  <c r="Y2480" i="3"/>
  <c r="AC2480" i="3"/>
  <c r="V2480" i="3"/>
  <c r="Z2480" i="3"/>
  <c r="AD2480" i="3"/>
  <c r="W2476" i="3"/>
  <c r="AA2476" i="3"/>
  <c r="T2476" i="3"/>
  <c r="X2476" i="3"/>
  <c r="AB2476" i="3"/>
  <c r="U2476" i="3"/>
  <c r="Y2476" i="3"/>
  <c r="AC2476" i="3"/>
  <c r="V2476" i="3"/>
  <c r="Z2476" i="3"/>
  <c r="AD2476" i="3"/>
  <c r="W2472" i="3"/>
  <c r="AA2472" i="3"/>
  <c r="T2472" i="3"/>
  <c r="X2472" i="3"/>
  <c r="AB2472" i="3"/>
  <c r="U2472" i="3"/>
  <c r="Y2472" i="3"/>
  <c r="AC2472" i="3"/>
  <c r="V2472" i="3"/>
  <c r="Z2472" i="3"/>
  <c r="AD2472" i="3"/>
  <c r="W2468" i="3"/>
  <c r="AA2468" i="3"/>
  <c r="T2468" i="3"/>
  <c r="X2468" i="3"/>
  <c r="AB2468" i="3"/>
  <c r="U2468" i="3"/>
  <c r="Y2468" i="3"/>
  <c r="AC2468" i="3"/>
  <c r="V2468" i="3"/>
  <c r="Z2468" i="3"/>
  <c r="AD2468" i="3"/>
  <c r="W2464" i="3"/>
  <c r="AA2464" i="3"/>
  <c r="T2464" i="3"/>
  <c r="X2464" i="3"/>
  <c r="AB2464" i="3"/>
  <c r="U2464" i="3"/>
  <c r="Y2464" i="3"/>
  <c r="AC2464" i="3"/>
  <c r="V2464" i="3"/>
  <c r="Z2464" i="3"/>
  <c r="AD2464" i="3"/>
  <c r="W2460" i="3"/>
  <c r="AA2460" i="3"/>
  <c r="T2460" i="3"/>
  <c r="X2460" i="3"/>
  <c r="AB2460" i="3"/>
  <c r="U2460" i="3"/>
  <c r="Y2460" i="3"/>
  <c r="AC2460" i="3"/>
  <c r="V2460" i="3"/>
  <c r="Z2460" i="3"/>
  <c r="AD2460" i="3"/>
  <c r="W2456" i="3"/>
  <c r="AA2456" i="3"/>
  <c r="T2456" i="3"/>
  <c r="X2456" i="3"/>
  <c r="AB2456" i="3"/>
  <c r="U2456" i="3"/>
  <c r="Y2456" i="3"/>
  <c r="AC2456" i="3"/>
  <c r="V2456" i="3"/>
  <c r="Z2456" i="3"/>
  <c r="AD2456" i="3"/>
  <c r="W2452" i="3"/>
  <c r="AA2452" i="3"/>
  <c r="T2452" i="3"/>
  <c r="X2452" i="3"/>
  <c r="AB2452" i="3"/>
  <c r="U2452" i="3"/>
  <c r="Y2452" i="3"/>
  <c r="AC2452" i="3"/>
  <c r="V2452" i="3"/>
  <c r="Z2452" i="3"/>
  <c r="AD2452" i="3"/>
  <c r="W2448" i="3"/>
  <c r="AA2448" i="3"/>
  <c r="T2448" i="3"/>
  <c r="X2448" i="3"/>
  <c r="AB2448" i="3"/>
  <c r="U2448" i="3"/>
  <c r="Y2448" i="3"/>
  <c r="AC2448" i="3"/>
  <c r="V2448" i="3"/>
  <c r="Z2448" i="3"/>
  <c r="AD2448" i="3"/>
  <c r="W2444" i="3"/>
  <c r="AA2444" i="3"/>
  <c r="T2444" i="3"/>
  <c r="X2444" i="3"/>
  <c r="AB2444" i="3"/>
  <c r="U2444" i="3"/>
  <c r="Y2444" i="3"/>
  <c r="AC2444" i="3"/>
  <c r="V2444" i="3"/>
  <c r="Z2444" i="3"/>
  <c r="AD2444" i="3"/>
  <c r="W2440" i="3"/>
  <c r="AA2440" i="3"/>
  <c r="T2440" i="3"/>
  <c r="X2440" i="3"/>
  <c r="AB2440" i="3"/>
  <c r="U2440" i="3"/>
  <c r="Y2440" i="3"/>
  <c r="AC2440" i="3"/>
  <c r="V2440" i="3"/>
  <c r="Z2440" i="3"/>
  <c r="AD2440" i="3"/>
  <c r="W2436" i="3"/>
  <c r="AA2436" i="3"/>
  <c r="T2436" i="3"/>
  <c r="X2436" i="3"/>
  <c r="AB2436" i="3"/>
  <c r="U2436" i="3"/>
  <c r="Y2436" i="3"/>
  <c r="AC2436" i="3"/>
  <c r="V2436" i="3"/>
  <c r="Z2436" i="3"/>
  <c r="AD2436" i="3"/>
  <c r="W2432" i="3"/>
  <c r="AA2432" i="3"/>
  <c r="T2432" i="3"/>
  <c r="X2432" i="3"/>
  <c r="AB2432" i="3"/>
  <c r="U2432" i="3"/>
  <c r="Y2432" i="3"/>
  <c r="AC2432" i="3"/>
  <c r="V2432" i="3"/>
  <c r="Z2432" i="3"/>
  <c r="AD2432" i="3"/>
  <c r="W2428" i="3"/>
  <c r="AA2428" i="3"/>
  <c r="T2428" i="3"/>
  <c r="X2428" i="3"/>
  <c r="AB2428" i="3"/>
  <c r="U2428" i="3"/>
  <c r="Y2428" i="3"/>
  <c r="AC2428" i="3"/>
  <c r="V2428" i="3"/>
  <c r="Z2428" i="3"/>
  <c r="AD2428" i="3"/>
  <c r="W2424" i="3"/>
  <c r="AA2424" i="3"/>
  <c r="T2424" i="3"/>
  <c r="X2424" i="3"/>
  <c r="AB2424" i="3"/>
  <c r="U2424" i="3"/>
  <c r="Y2424" i="3"/>
  <c r="AC2424" i="3"/>
  <c r="V2424" i="3"/>
  <c r="Z2424" i="3"/>
  <c r="AD2424" i="3"/>
  <c r="W2420" i="3"/>
  <c r="AA2420" i="3"/>
  <c r="T2420" i="3"/>
  <c r="X2420" i="3"/>
  <c r="AB2420" i="3"/>
  <c r="U2420" i="3"/>
  <c r="Y2420" i="3"/>
  <c r="AC2420" i="3"/>
  <c r="V2420" i="3"/>
  <c r="Z2420" i="3"/>
  <c r="AD2420" i="3"/>
  <c r="W2416" i="3"/>
  <c r="AA2416" i="3"/>
  <c r="T2416" i="3"/>
  <c r="X2416" i="3"/>
  <c r="AB2416" i="3"/>
  <c r="U2416" i="3"/>
  <c r="Y2416" i="3"/>
  <c r="AC2416" i="3"/>
  <c r="V2416" i="3"/>
  <c r="Z2416" i="3"/>
  <c r="AD2416" i="3"/>
  <c r="W2412" i="3"/>
  <c r="AA2412" i="3"/>
  <c r="T2412" i="3"/>
  <c r="X2412" i="3"/>
  <c r="AB2412" i="3"/>
  <c r="U2412" i="3"/>
  <c r="Y2412" i="3"/>
  <c r="AC2412" i="3"/>
  <c r="V2412" i="3"/>
  <c r="Z2412" i="3"/>
  <c r="AD2412" i="3"/>
  <c r="W2408" i="3"/>
  <c r="AA2408" i="3"/>
  <c r="T2408" i="3"/>
  <c r="X2408" i="3"/>
  <c r="AB2408" i="3"/>
  <c r="U2408" i="3"/>
  <c r="Y2408" i="3"/>
  <c r="AC2408" i="3"/>
  <c r="V2408" i="3"/>
  <c r="Z2408" i="3"/>
  <c r="AD2408" i="3"/>
  <c r="W2404" i="3"/>
  <c r="AA2404" i="3"/>
  <c r="T2404" i="3"/>
  <c r="X2404" i="3"/>
  <c r="AB2404" i="3"/>
  <c r="U2404" i="3"/>
  <c r="Y2404" i="3"/>
  <c r="AC2404" i="3"/>
  <c r="V2404" i="3"/>
  <c r="Z2404" i="3"/>
  <c r="AD2404" i="3"/>
  <c r="W2400" i="3"/>
  <c r="AA2400" i="3"/>
  <c r="T2400" i="3"/>
  <c r="X2400" i="3"/>
  <c r="AB2400" i="3"/>
  <c r="U2400" i="3"/>
  <c r="Y2400" i="3"/>
  <c r="AC2400" i="3"/>
  <c r="V2400" i="3"/>
  <c r="Z2400" i="3"/>
  <c r="AD2400" i="3"/>
  <c r="W2396" i="3"/>
  <c r="AA2396" i="3"/>
  <c r="T2396" i="3"/>
  <c r="X2396" i="3"/>
  <c r="AB2396" i="3"/>
  <c r="U2396" i="3"/>
  <c r="Y2396" i="3"/>
  <c r="AC2396" i="3"/>
  <c r="V2396" i="3"/>
  <c r="Z2396" i="3"/>
  <c r="AD2396" i="3"/>
  <c r="W2392" i="3"/>
  <c r="AA2392" i="3"/>
  <c r="T2392" i="3"/>
  <c r="X2392" i="3"/>
  <c r="AB2392" i="3"/>
  <c r="U2392" i="3"/>
  <c r="Y2392" i="3"/>
  <c r="AC2392" i="3"/>
  <c r="V2392" i="3"/>
  <c r="Z2392" i="3"/>
  <c r="AD2392" i="3"/>
  <c r="W2388" i="3"/>
  <c r="AA2388" i="3"/>
  <c r="T2388" i="3"/>
  <c r="X2388" i="3"/>
  <c r="AB2388" i="3"/>
  <c r="U2388" i="3"/>
  <c r="Y2388" i="3"/>
  <c r="AC2388" i="3"/>
  <c r="V2388" i="3"/>
  <c r="Z2388" i="3"/>
  <c r="AD2388" i="3"/>
  <c r="W2384" i="3"/>
  <c r="AA2384" i="3"/>
  <c r="T2384" i="3"/>
  <c r="X2384" i="3"/>
  <c r="AB2384" i="3"/>
  <c r="U2384" i="3"/>
  <c r="Y2384" i="3"/>
  <c r="AC2384" i="3"/>
  <c r="V2384" i="3"/>
  <c r="Z2384" i="3"/>
  <c r="AD2384" i="3"/>
  <c r="W2380" i="3"/>
  <c r="AA2380" i="3"/>
  <c r="T2380" i="3"/>
  <c r="X2380" i="3"/>
  <c r="AB2380" i="3"/>
  <c r="U2380" i="3"/>
  <c r="Y2380" i="3"/>
  <c r="AC2380" i="3"/>
  <c r="V2380" i="3"/>
  <c r="Z2380" i="3"/>
  <c r="AD2380" i="3"/>
  <c r="W2376" i="3"/>
  <c r="AA2376" i="3"/>
  <c r="T2376" i="3"/>
  <c r="X2376" i="3"/>
  <c r="AB2376" i="3"/>
  <c r="U2376" i="3"/>
  <c r="Y2376" i="3"/>
  <c r="AC2376" i="3"/>
  <c r="V2376" i="3"/>
  <c r="Z2376" i="3"/>
  <c r="AD2376" i="3"/>
  <c r="W2372" i="3"/>
  <c r="AA2372" i="3"/>
  <c r="T2372" i="3"/>
  <c r="X2372" i="3"/>
  <c r="AB2372" i="3"/>
  <c r="U2372" i="3"/>
  <c r="Y2372" i="3"/>
  <c r="AC2372" i="3"/>
  <c r="V2372" i="3"/>
  <c r="Z2372" i="3"/>
  <c r="AD2372" i="3"/>
  <c r="W2368" i="3"/>
  <c r="AA2368" i="3"/>
  <c r="T2368" i="3"/>
  <c r="X2368" i="3"/>
  <c r="AB2368" i="3"/>
  <c r="U2368" i="3"/>
  <c r="Y2368" i="3"/>
  <c r="AC2368" i="3"/>
  <c r="V2368" i="3"/>
  <c r="Z2368" i="3"/>
  <c r="AD2368" i="3"/>
  <c r="W2364" i="3"/>
  <c r="AA2364" i="3"/>
  <c r="T2364" i="3"/>
  <c r="X2364" i="3"/>
  <c r="AB2364" i="3"/>
  <c r="U2364" i="3"/>
  <c r="Y2364" i="3"/>
  <c r="AC2364" i="3"/>
  <c r="V2364" i="3"/>
  <c r="Z2364" i="3"/>
  <c r="AD2364" i="3"/>
  <c r="W2360" i="3"/>
  <c r="AA2360" i="3"/>
  <c r="T2360" i="3"/>
  <c r="X2360" i="3"/>
  <c r="AB2360" i="3"/>
  <c r="U2360" i="3"/>
  <c r="Y2360" i="3"/>
  <c r="AC2360" i="3"/>
  <c r="V2360" i="3"/>
  <c r="Z2360" i="3"/>
  <c r="AD2360" i="3"/>
  <c r="W2356" i="3"/>
  <c r="AA2356" i="3"/>
  <c r="T2356" i="3"/>
  <c r="X2356" i="3"/>
  <c r="AB2356" i="3"/>
  <c r="U2356" i="3"/>
  <c r="Y2356" i="3"/>
  <c r="AC2356" i="3"/>
  <c r="V2356" i="3"/>
  <c r="Z2356" i="3"/>
  <c r="AD2356" i="3"/>
  <c r="W2352" i="3"/>
  <c r="AA2352" i="3"/>
  <c r="T2352" i="3"/>
  <c r="X2352" i="3"/>
  <c r="AB2352" i="3"/>
  <c r="U2352" i="3"/>
  <c r="Y2352" i="3"/>
  <c r="AC2352" i="3"/>
  <c r="V2352" i="3"/>
  <c r="Z2352" i="3"/>
  <c r="AD2352" i="3"/>
  <c r="W2348" i="3"/>
  <c r="AA2348" i="3"/>
  <c r="T2348" i="3"/>
  <c r="X2348" i="3"/>
  <c r="AB2348" i="3"/>
  <c r="U2348" i="3"/>
  <c r="Y2348" i="3"/>
  <c r="AC2348" i="3"/>
  <c r="V2348" i="3"/>
  <c r="Z2348" i="3"/>
  <c r="AD2348" i="3"/>
  <c r="W2344" i="3"/>
  <c r="AA2344" i="3"/>
  <c r="T2344" i="3"/>
  <c r="X2344" i="3"/>
  <c r="AB2344" i="3"/>
  <c r="U2344" i="3"/>
  <c r="Y2344" i="3"/>
  <c r="AC2344" i="3"/>
  <c r="V2344" i="3"/>
  <c r="Z2344" i="3"/>
  <c r="AD2344" i="3"/>
  <c r="W2340" i="3"/>
  <c r="AA2340" i="3"/>
  <c r="T2340" i="3"/>
  <c r="X2340" i="3"/>
  <c r="AB2340" i="3"/>
  <c r="U2340" i="3"/>
  <c r="Y2340" i="3"/>
  <c r="AC2340" i="3"/>
  <c r="V2340" i="3"/>
  <c r="Z2340" i="3"/>
  <c r="AD2340" i="3"/>
  <c r="W2336" i="3"/>
  <c r="AA2336" i="3"/>
  <c r="T2336" i="3"/>
  <c r="X2336" i="3"/>
  <c r="AB2336" i="3"/>
  <c r="U2336" i="3"/>
  <c r="Y2336" i="3"/>
  <c r="AC2336" i="3"/>
  <c r="V2336" i="3"/>
  <c r="Z2336" i="3"/>
  <c r="AD2336" i="3"/>
  <c r="W2332" i="3"/>
  <c r="AA2332" i="3"/>
  <c r="T2332" i="3"/>
  <c r="X2332" i="3"/>
  <c r="AB2332" i="3"/>
  <c r="U2332" i="3"/>
  <c r="Y2332" i="3"/>
  <c r="AC2332" i="3"/>
  <c r="V2332" i="3"/>
  <c r="Z2332" i="3"/>
  <c r="AD2332" i="3"/>
  <c r="W2328" i="3"/>
  <c r="AA2328" i="3"/>
  <c r="T2328" i="3"/>
  <c r="X2328" i="3"/>
  <c r="AB2328" i="3"/>
  <c r="U2328" i="3"/>
  <c r="Y2328" i="3"/>
  <c r="AC2328" i="3"/>
  <c r="V2328" i="3"/>
  <c r="Z2328" i="3"/>
  <c r="AD2328" i="3"/>
  <c r="W2324" i="3"/>
  <c r="AA2324" i="3"/>
  <c r="T2324" i="3"/>
  <c r="X2324" i="3"/>
  <c r="AB2324" i="3"/>
  <c r="U2324" i="3"/>
  <c r="Y2324" i="3"/>
  <c r="AC2324" i="3"/>
  <c r="V2324" i="3"/>
  <c r="Z2324" i="3"/>
  <c r="AD2324" i="3"/>
  <c r="W2320" i="3"/>
  <c r="AA2320" i="3"/>
  <c r="T2320" i="3"/>
  <c r="X2320" i="3"/>
  <c r="AB2320" i="3"/>
  <c r="U2320" i="3"/>
  <c r="Y2320" i="3"/>
  <c r="AC2320" i="3"/>
  <c r="V2320" i="3"/>
  <c r="Z2320" i="3"/>
  <c r="AD2320" i="3"/>
  <c r="W2316" i="3"/>
  <c r="AA2316" i="3"/>
  <c r="T2316" i="3"/>
  <c r="X2316" i="3"/>
  <c r="AB2316" i="3"/>
  <c r="U2316" i="3"/>
  <c r="Y2316" i="3"/>
  <c r="AC2316" i="3"/>
  <c r="V2316" i="3"/>
  <c r="Z2316" i="3"/>
  <c r="AD2316" i="3"/>
  <c r="W2312" i="3"/>
  <c r="AA2312" i="3"/>
  <c r="T2312" i="3"/>
  <c r="X2312" i="3"/>
  <c r="AB2312" i="3"/>
  <c r="U2312" i="3"/>
  <c r="Y2312" i="3"/>
  <c r="AC2312" i="3"/>
  <c r="V2312" i="3"/>
  <c r="Z2312" i="3"/>
  <c r="AD2312" i="3"/>
  <c r="W2308" i="3"/>
  <c r="AA2308" i="3"/>
  <c r="T2308" i="3"/>
  <c r="X2308" i="3"/>
  <c r="AB2308" i="3"/>
  <c r="U2308" i="3"/>
  <c r="Y2308" i="3"/>
  <c r="AC2308" i="3"/>
  <c r="V2308" i="3"/>
  <c r="Z2308" i="3"/>
  <c r="AD2308" i="3"/>
  <c r="W2304" i="3"/>
  <c r="AA2304" i="3"/>
  <c r="T2304" i="3"/>
  <c r="X2304" i="3"/>
  <c r="AB2304" i="3"/>
  <c r="U2304" i="3"/>
  <c r="Y2304" i="3"/>
  <c r="AC2304" i="3"/>
  <c r="V2304" i="3"/>
  <c r="Z2304" i="3"/>
  <c r="AD2304" i="3"/>
  <c r="W2300" i="3"/>
  <c r="AA2300" i="3"/>
  <c r="T2300" i="3"/>
  <c r="X2300" i="3"/>
  <c r="AB2300" i="3"/>
  <c r="U2300" i="3"/>
  <c r="Y2300" i="3"/>
  <c r="AC2300" i="3"/>
  <c r="V2300" i="3"/>
  <c r="Z2300" i="3"/>
  <c r="AD2300" i="3"/>
  <c r="W2296" i="3"/>
  <c r="AA2296" i="3"/>
  <c r="T2296" i="3"/>
  <c r="X2296" i="3"/>
  <c r="AB2296" i="3"/>
  <c r="U2296" i="3"/>
  <c r="Y2296" i="3"/>
  <c r="AC2296" i="3"/>
  <c r="V2296" i="3"/>
  <c r="Z2296" i="3"/>
  <c r="AD2296" i="3"/>
  <c r="W2292" i="3"/>
  <c r="AA2292" i="3"/>
  <c r="T2292" i="3"/>
  <c r="X2292" i="3"/>
  <c r="AB2292" i="3"/>
  <c r="U2292" i="3"/>
  <c r="Y2292" i="3"/>
  <c r="AC2292" i="3"/>
  <c r="V2292" i="3"/>
  <c r="Z2292" i="3"/>
  <c r="AD2292" i="3"/>
  <c r="W2288" i="3"/>
  <c r="AA2288" i="3"/>
  <c r="T2288" i="3"/>
  <c r="X2288" i="3"/>
  <c r="AB2288" i="3"/>
  <c r="U2288" i="3"/>
  <c r="Y2288" i="3"/>
  <c r="AC2288" i="3"/>
  <c r="V2288" i="3"/>
  <c r="Z2288" i="3"/>
  <c r="AD2288" i="3"/>
  <c r="W2284" i="3"/>
  <c r="AA2284" i="3"/>
  <c r="T2284" i="3"/>
  <c r="X2284" i="3"/>
  <c r="AB2284" i="3"/>
  <c r="U2284" i="3"/>
  <c r="Y2284" i="3"/>
  <c r="AC2284" i="3"/>
  <c r="V2284" i="3"/>
  <c r="Z2284" i="3"/>
  <c r="AD2284" i="3"/>
  <c r="W2280" i="3"/>
  <c r="AA2280" i="3"/>
  <c r="T2280" i="3"/>
  <c r="X2280" i="3"/>
  <c r="AB2280" i="3"/>
  <c r="U2280" i="3"/>
  <c r="Y2280" i="3"/>
  <c r="AC2280" i="3"/>
  <c r="V2280" i="3"/>
  <c r="Z2280" i="3"/>
  <c r="AD2280" i="3"/>
  <c r="W2276" i="3"/>
  <c r="AA2276" i="3"/>
  <c r="T2276" i="3"/>
  <c r="X2276" i="3"/>
  <c r="AB2276" i="3"/>
  <c r="U2276" i="3"/>
  <c r="Y2276" i="3"/>
  <c r="AC2276" i="3"/>
  <c r="V2276" i="3"/>
  <c r="Z2276" i="3"/>
  <c r="AD2276" i="3"/>
  <c r="W2272" i="3"/>
  <c r="AA2272" i="3"/>
  <c r="T2272" i="3"/>
  <c r="X2272" i="3"/>
  <c r="AB2272" i="3"/>
  <c r="U2272" i="3"/>
  <c r="Y2272" i="3"/>
  <c r="AC2272" i="3"/>
  <c r="V2272" i="3"/>
  <c r="Z2272" i="3"/>
  <c r="AD2272" i="3"/>
  <c r="W2268" i="3"/>
  <c r="AA2268" i="3"/>
  <c r="T2268" i="3"/>
  <c r="X2268" i="3"/>
  <c r="AB2268" i="3"/>
  <c r="U2268" i="3"/>
  <c r="Y2268" i="3"/>
  <c r="AC2268" i="3"/>
  <c r="V2268" i="3"/>
  <c r="Z2268" i="3"/>
  <c r="AD2268" i="3"/>
  <c r="W2264" i="3"/>
  <c r="AA2264" i="3"/>
  <c r="T2264" i="3"/>
  <c r="X2264" i="3"/>
  <c r="AB2264" i="3"/>
  <c r="U2264" i="3"/>
  <c r="Y2264" i="3"/>
  <c r="AC2264" i="3"/>
  <c r="V2264" i="3"/>
  <c r="Z2264" i="3"/>
  <c r="AD2264" i="3"/>
  <c r="W2260" i="3"/>
  <c r="AA2260" i="3"/>
  <c r="T2260" i="3"/>
  <c r="X2260" i="3"/>
  <c r="AB2260" i="3"/>
  <c r="U2260" i="3"/>
  <c r="Y2260" i="3"/>
  <c r="AC2260" i="3"/>
  <c r="V2260" i="3"/>
  <c r="Z2260" i="3"/>
  <c r="AD2260" i="3"/>
  <c r="W2256" i="3"/>
  <c r="AA2256" i="3"/>
  <c r="T2256" i="3"/>
  <c r="X2256" i="3"/>
  <c r="AB2256" i="3"/>
  <c r="U2256" i="3"/>
  <c r="Y2256" i="3"/>
  <c r="AC2256" i="3"/>
  <c r="V2256" i="3"/>
  <c r="Z2256" i="3"/>
  <c r="AD2256" i="3"/>
  <c r="W2252" i="3"/>
  <c r="AA2252" i="3"/>
  <c r="T2252" i="3"/>
  <c r="X2252" i="3"/>
  <c r="AB2252" i="3"/>
  <c r="U2252" i="3"/>
  <c r="Y2252" i="3"/>
  <c r="AC2252" i="3"/>
  <c r="V2252" i="3"/>
  <c r="Z2252" i="3"/>
  <c r="AD2252" i="3"/>
  <c r="W2248" i="3"/>
  <c r="AA2248" i="3"/>
  <c r="T2248" i="3"/>
  <c r="X2248" i="3"/>
  <c r="AB2248" i="3"/>
  <c r="U2248" i="3"/>
  <c r="Y2248" i="3"/>
  <c r="AC2248" i="3"/>
  <c r="V2248" i="3"/>
  <c r="Z2248" i="3"/>
  <c r="AD2248" i="3"/>
  <c r="W2244" i="3"/>
  <c r="AA2244" i="3"/>
  <c r="T2244" i="3"/>
  <c r="X2244" i="3"/>
  <c r="AB2244" i="3"/>
  <c r="U2244" i="3"/>
  <c r="Y2244" i="3"/>
  <c r="AC2244" i="3"/>
  <c r="V2244" i="3"/>
  <c r="Z2244" i="3"/>
  <c r="AD2244" i="3"/>
  <c r="W2240" i="3"/>
  <c r="AA2240" i="3"/>
  <c r="T2240" i="3"/>
  <c r="X2240" i="3"/>
  <c r="AB2240" i="3"/>
  <c r="U2240" i="3"/>
  <c r="Y2240" i="3"/>
  <c r="AC2240" i="3"/>
  <c r="V2240" i="3"/>
  <c r="Z2240" i="3"/>
  <c r="AD2240" i="3"/>
  <c r="W2236" i="3"/>
  <c r="AA2236" i="3"/>
  <c r="T2236" i="3"/>
  <c r="X2236" i="3"/>
  <c r="AB2236" i="3"/>
  <c r="U2236" i="3"/>
  <c r="Y2236" i="3"/>
  <c r="AC2236" i="3"/>
  <c r="V2236" i="3"/>
  <c r="Z2236" i="3"/>
  <c r="AD2236" i="3"/>
  <c r="W2232" i="3"/>
  <c r="AA2232" i="3"/>
  <c r="T2232" i="3"/>
  <c r="X2232" i="3"/>
  <c r="AB2232" i="3"/>
  <c r="U2232" i="3"/>
  <c r="Y2232" i="3"/>
  <c r="AC2232" i="3"/>
  <c r="V2232" i="3"/>
  <c r="Z2232" i="3"/>
  <c r="AD2232" i="3"/>
  <c r="W2228" i="3"/>
  <c r="AA2228" i="3"/>
  <c r="T2228" i="3"/>
  <c r="X2228" i="3"/>
  <c r="AB2228" i="3"/>
  <c r="U2228" i="3"/>
  <c r="Y2228" i="3"/>
  <c r="AC2228" i="3"/>
  <c r="V2228" i="3"/>
  <c r="Z2228" i="3"/>
  <c r="AD2228" i="3"/>
  <c r="W2224" i="3"/>
  <c r="AA2224" i="3"/>
  <c r="T2224" i="3"/>
  <c r="X2224" i="3"/>
  <c r="AB2224" i="3"/>
  <c r="U2224" i="3"/>
  <c r="Y2224" i="3"/>
  <c r="AC2224" i="3"/>
  <c r="V2224" i="3"/>
  <c r="Z2224" i="3"/>
  <c r="AD2224" i="3"/>
  <c r="W2220" i="3"/>
  <c r="AA2220" i="3"/>
  <c r="T2220" i="3"/>
  <c r="X2220" i="3"/>
  <c r="AB2220" i="3"/>
  <c r="U2220" i="3"/>
  <c r="Y2220" i="3"/>
  <c r="AC2220" i="3"/>
  <c r="V2220" i="3"/>
  <c r="Z2220" i="3"/>
  <c r="AD2220" i="3"/>
  <c r="W2216" i="3"/>
  <c r="AA2216" i="3"/>
  <c r="T2216" i="3"/>
  <c r="X2216" i="3"/>
  <c r="AB2216" i="3"/>
  <c r="U2216" i="3"/>
  <c r="Y2216" i="3"/>
  <c r="AC2216" i="3"/>
  <c r="V2216" i="3"/>
  <c r="Z2216" i="3"/>
  <c r="AD2216" i="3"/>
  <c r="W2212" i="3"/>
  <c r="AA2212" i="3"/>
  <c r="T2212" i="3"/>
  <c r="X2212" i="3"/>
  <c r="AB2212" i="3"/>
  <c r="U2212" i="3"/>
  <c r="Y2212" i="3"/>
  <c r="AC2212" i="3"/>
  <c r="V2212" i="3"/>
  <c r="Z2212" i="3"/>
  <c r="AD2212" i="3"/>
  <c r="W2208" i="3"/>
  <c r="AA2208" i="3"/>
  <c r="T2208" i="3"/>
  <c r="X2208" i="3"/>
  <c r="AB2208" i="3"/>
  <c r="U2208" i="3"/>
  <c r="Y2208" i="3"/>
  <c r="AC2208" i="3"/>
  <c r="V2208" i="3"/>
  <c r="Z2208" i="3"/>
  <c r="AD2208" i="3"/>
  <c r="W2204" i="3"/>
  <c r="AA2204" i="3"/>
  <c r="T2204" i="3"/>
  <c r="X2204" i="3"/>
  <c r="AB2204" i="3"/>
  <c r="U2204" i="3"/>
  <c r="Y2204" i="3"/>
  <c r="AC2204" i="3"/>
  <c r="V2204" i="3"/>
  <c r="Z2204" i="3"/>
  <c r="AD2204" i="3"/>
  <c r="W2200" i="3"/>
  <c r="AA2200" i="3"/>
  <c r="T2200" i="3"/>
  <c r="X2200" i="3"/>
  <c r="AB2200" i="3"/>
  <c r="U2200" i="3"/>
  <c r="Y2200" i="3"/>
  <c r="AC2200" i="3"/>
  <c r="V2200" i="3"/>
  <c r="Z2200" i="3"/>
  <c r="AD2200" i="3"/>
  <c r="W2196" i="3"/>
  <c r="AA2196" i="3"/>
  <c r="T2196" i="3"/>
  <c r="X2196" i="3"/>
  <c r="AB2196" i="3"/>
  <c r="U2196" i="3"/>
  <c r="Y2196" i="3"/>
  <c r="AC2196" i="3"/>
  <c r="V2196" i="3"/>
  <c r="Z2196" i="3"/>
  <c r="AD2196" i="3"/>
  <c r="W2192" i="3"/>
  <c r="AA2192" i="3"/>
  <c r="T2192" i="3"/>
  <c r="X2192" i="3"/>
  <c r="AB2192" i="3"/>
  <c r="U2192" i="3"/>
  <c r="Y2192" i="3"/>
  <c r="AC2192" i="3"/>
  <c r="V2192" i="3"/>
  <c r="Z2192" i="3"/>
  <c r="AD2192" i="3"/>
  <c r="W2188" i="3"/>
  <c r="AA2188" i="3"/>
  <c r="T2188" i="3"/>
  <c r="X2188" i="3"/>
  <c r="AB2188" i="3"/>
  <c r="U2188" i="3"/>
  <c r="Y2188" i="3"/>
  <c r="AC2188" i="3"/>
  <c r="V2188" i="3"/>
  <c r="Z2188" i="3"/>
  <c r="AD2188" i="3"/>
  <c r="W2184" i="3"/>
  <c r="AA2184" i="3"/>
  <c r="T2184" i="3"/>
  <c r="X2184" i="3"/>
  <c r="AB2184" i="3"/>
  <c r="U2184" i="3"/>
  <c r="Y2184" i="3"/>
  <c r="AC2184" i="3"/>
  <c r="V2184" i="3"/>
  <c r="Z2184" i="3"/>
  <c r="AD2184" i="3"/>
  <c r="W2180" i="3"/>
  <c r="AA2180" i="3"/>
  <c r="T2180" i="3"/>
  <c r="X2180" i="3"/>
  <c r="AB2180" i="3"/>
  <c r="U2180" i="3"/>
  <c r="Y2180" i="3"/>
  <c r="AC2180" i="3"/>
  <c r="V2180" i="3"/>
  <c r="Z2180" i="3"/>
  <c r="AD2180" i="3"/>
  <c r="W2176" i="3"/>
  <c r="AA2176" i="3"/>
  <c r="T2176" i="3"/>
  <c r="X2176" i="3"/>
  <c r="AB2176" i="3"/>
  <c r="U2176" i="3"/>
  <c r="Y2176" i="3"/>
  <c r="AC2176" i="3"/>
  <c r="V2176" i="3"/>
  <c r="Z2176" i="3"/>
  <c r="AD2176" i="3"/>
  <c r="W2172" i="3"/>
  <c r="AA2172" i="3"/>
  <c r="T2172" i="3"/>
  <c r="X2172" i="3"/>
  <c r="AB2172" i="3"/>
  <c r="U2172" i="3"/>
  <c r="Y2172" i="3"/>
  <c r="AC2172" i="3"/>
  <c r="V2172" i="3"/>
  <c r="Z2172" i="3"/>
  <c r="AD2172" i="3"/>
  <c r="W2168" i="3"/>
  <c r="AA2168" i="3"/>
  <c r="T2168" i="3"/>
  <c r="X2168" i="3"/>
  <c r="AB2168" i="3"/>
  <c r="U2168" i="3"/>
  <c r="Y2168" i="3"/>
  <c r="AC2168" i="3"/>
  <c r="V2168" i="3"/>
  <c r="Z2168" i="3"/>
  <c r="AD2168" i="3"/>
  <c r="W2164" i="3"/>
  <c r="AA2164" i="3"/>
  <c r="T2164" i="3"/>
  <c r="X2164" i="3"/>
  <c r="AB2164" i="3"/>
  <c r="U2164" i="3"/>
  <c r="Y2164" i="3"/>
  <c r="AC2164" i="3"/>
  <c r="V2164" i="3"/>
  <c r="Z2164" i="3"/>
  <c r="AD2164" i="3"/>
  <c r="W2160" i="3"/>
  <c r="AA2160" i="3"/>
  <c r="T2160" i="3"/>
  <c r="X2160" i="3"/>
  <c r="AB2160" i="3"/>
  <c r="U2160" i="3"/>
  <c r="Y2160" i="3"/>
  <c r="AC2160" i="3"/>
  <c r="V2160" i="3"/>
  <c r="Z2160" i="3"/>
  <c r="AD2160" i="3"/>
  <c r="W2156" i="3"/>
  <c r="AA2156" i="3"/>
  <c r="T2156" i="3"/>
  <c r="X2156" i="3"/>
  <c r="AB2156" i="3"/>
  <c r="U2156" i="3"/>
  <c r="Y2156" i="3"/>
  <c r="AC2156" i="3"/>
  <c r="V2156" i="3"/>
  <c r="Z2156" i="3"/>
  <c r="AD2156" i="3"/>
  <c r="T2152" i="3"/>
  <c r="X2152" i="3"/>
  <c r="V2152" i="3"/>
  <c r="Z2152" i="3"/>
  <c r="AA2152" i="3"/>
  <c r="U2152" i="3"/>
  <c r="AB2152" i="3"/>
  <c r="W2152" i="3"/>
  <c r="AC2152" i="3"/>
  <c r="Y2152" i="3"/>
  <c r="AD2152" i="3"/>
  <c r="T2148" i="3"/>
  <c r="X2148" i="3"/>
  <c r="AB2148" i="3"/>
  <c r="U2148" i="3"/>
  <c r="V2148" i="3"/>
  <c r="Z2148" i="3"/>
  <c r="AD2148" i="3"/>
  <c r="W2148" i="3"/>
  <c r="Y2148" i="3"/>
  <c r="AA2148" i="3"/>
  <c r="AC2148" i="3"/>
  <c r="T2144" i="3"/>
  <c r="X2144" i="3"/>
  <c r="AB2144" i="3"/>
  <c r="U2144" i="3"/>
  <c r="Y2144" i="3"/>
  <c r="AC2144" i="3"/>
  <c r="V2144" i="3"/>
  <c r="Z2144" i="3"/>
  <c r="AD2144" i="3"/>
  <c r="W2144" i="3"/>
  <c r="AA2144" i="3"/>
  <c r="T2140" i="3"/>
  <c r="X2140" i="3"/>
  <c r="AB2140" i="3"/>
  <c r="U2140" i="3"/>
  <c r="Y2140" i="3"/>
  <c r="AC2140" i="3"/>
  <c r="V2140" i="3"/>
  <c r="Z2140" i="3"/>
  <c r="AD2140" i="3"/>
  <c r="W2140" i="3"/>
  <c r="AA2140" i="3"/>
  <c r="T2136" i="3"/>
  <c r="X2136" i="3"/>
  <c r="AB2136" i="3"/>
  <c r="U2136" i="3"/>
  <c r="Y2136" i="3"/>
  <c r="AC2136" i="3"/>
  <c r="V2136" i="3"/>
  <c r="Z2136" i="3"/>
  <c r="AD2136" i="3"/>
  <c r="W2136" i="3"/>
  <c r="AA2136" i="3"/>
  <c r="T2132" i="3"/>
  <c r="X2132" i="3"/>
  <c r="AB2132" i="3"/>
  <c r="U2132" i="3"/>
  <c r="Y2132" i="3"/>
  <c r="AC2132" i="3"/>
  <c r="V2132" i="3"/>
  <c r="Z2132" i="3"/>
  <c r="AD2132" i="3"/>
  <c r="W2132" i="3"/>
  <c r="AA2132" i="3"/>
  <c r="T2128" i="3"/>
  <c r="X2128" i="3"/>
  <c r="AB2128" i="3"/>
  <c r="U2128" i="3"/>
  <c r="Y2128" i="3"/>
  <c r="AC2128" i="3"/>
  <c r="V2128" i="3"/>
  <c r="Z2128" i="3"/>
  <c r="AD2128" i="3"/>
  <c r="W2128" i="3"/>
  <c r="AA2128" i="3"/>
  <c r="T2124" i="3"/>
  <c r="X2124" i="3"/>
  <c r="AB2124" i="3"/>
  <c r="U2124" i="3"/>
  <c r="Y2124" i="3"/>
  <c r="AC2124" i="3"/>
  <c r="V2124" i="3"/>
  <c r="Z2124" i="3"/>
  <c r="AD2124" i="3"/>
  <c r="W2124" i="3"/>
  <c r="AA2124" i="3"/>
  <c r="T2120" i="3"/>
  <c r="X2120" i="3"/>
  <c r="AB2120" i="3"/>
  <c r="U2120" i="3"/>
  <c r="Y2120" i="3"/>
  <c r="AC2120" i="3"/>
  <c r="V2120" i="3"/>
  <c r="Z2120" i="3"/>
  <c r="AD2120" i="3"/>
  <c r="W2120" i="3"/>
  <c r="AA2120" i="3"/>
  <c r="T2116" i="3"/>
  <c r="X2116" i="3"/>
  <c r="AB2116" i="3"/>
  <c r="U2116" i="3"/>
  <c r="Y2116" i="3"/>
  <c r="AC2116" i="3"/>
  <c r="V2116" i="3"/>
  <c r="Z2116" i="3"/>
  <c r="AD2116" i="3"/>
  <c r="W2116" i="3"/>
  <c r="AA2116" i="3"/>
  <c r="T2112" i="3"/>
  <c r="X2112" i="3"/>
  <c r="AB2112" i="3"/>
  <c r="U2112" i="3"/>
  <c r="Y2112" i="3"/>
  <c r="AC2112" i="3"/>
  <c r="V2112" i="3"/>
  <c r="Z2112" i="3"/>
  <c r="AD2112" i="3"/>
  <c r="W2112" i="3"/>
  <c r="AA2112" i="3"/>
  <c r="T2108" i="3"/>
  <c r="X2108" i="3"/>
  <c r="AB2108" i="3"/>
  <c r="U2108" i="3"/>
  <c r="Y2108" i="3"/>
  <c r="AC2108" i="3"/>
  <c r="V2108" i="3"/>
  <c r="Z2108" i="3"/>
  <c r="AD2108" i="3"/>
  <c r="W2108" i="3"/>
  <c r="AA2108" i="3"/>
  <c r="T2104" i="3"/>
  <c r="X2104" i="3"/>
  <c r="AB2104" i="3"/>
  <c r="U2104" i="3"/>
  <c r="Y2104" i="3"/>
  <c r="AC2104" i="3"/>
  <c r="V2104" i="3"/>
  <c r="Z2104" i="3"/>
  <c r="AD2104" i="3"/>
  <c r="W2104" i="3"/>
  <c r="AA2104" i="3"/>
  <c r="T2100" i="3"/>
  <c r="X2100" i="3"/>
  <c r="AB2100" i="3"/>
  <c r="U2100" i="3"/>
  <c r="Y2100" i="3"/>
  <c r="AC2100" i="3"/>
  <c r="V2100" i="3"/>
  <c r="Z2100" i="3"/>
  <c r="AD2100" i="3"/>
  <c r="W2100" i="3"/>
  <c r="AA2100" i="3"/>
  <c r="T2096" i="3"/>
  <c r="X2096" i="3"/>
  <c r="AB2096" i="3"/>
  <c r="U2096" i="3"/>
  <c r="Y2096" i="3"/>
  <c r="AC2096" i="3"/>
  <c r="V2096" i="3"/>
  <c r="Z2096" i="3"/>
  <c r="AD2096" i="3"/>
  <c r="W2096" i="3"/>
  <c r="AA2096" i="3"/>
  <c r="T2092" i="3"/>
  <c r="X2092" i="3"/>
  <c r="AB2092" i="3"/>
  <c r="U2092" i="3"/>
  <c r="Y2092" i="3"/>
  <c r="AC2092" i="3"/>
  <c r="V2092" i="3"/>
  <c r="Z2092" i="3"/>
  <c r="AD2092" i="3"/>
  <c r="W2092" i="3"/>
  <c r="AA2092" i="3"/>
  <c r="T2088" i="3"/>
  <c r="X2088" i="3"/>
  <c r="AB2088" i="3"/>
  <c r="U2088" i="3"/>
  <c r="Y2088" i="3"/>
  <c r="AC2088" i="3"/>
  <c r="V2088" i="3"/>
  <c r="Z2088" i="3"/>
  <c r="AD2088" i="3"/>
  <c r="W2088" i="3"/>
  <c r="AA2088" i="3"/>
  <c r="T2084" i="3"/>
  <c r="X2084" i="3"/>
  <c r="AB2084" i="3"/>
  <c r="U2084" i="3"/>
  <c r="Y2084" i="3"/>
  <c r="AC2084" i="3"/>
  <c r="V2084" i="3"/>
  <c r="Z2084" i="3"/>
  <c r="AD2084" i="3"/>
  <c r="W2084" i="3"/>
  <c r="AA2084" i="3"/>
  <c r="T2080" i="3"/>
  <c r="X2080" i="3"/>
  <c r="AB2080" i="3"/>
  <c r="U2080" i="3"/>
  <c r="Y2080" i="3"/>
  <c r="AC2080" i="3"/>
  <c r="V2080" i="3"/>
  <c r="Z2080" i="3"/>
  <c r="AD2080" i="3"/>
  <c r="W2080" i="3"/>
  <c r="AA2080" i="3"/>
  <c r="T2076" i="3"/>
  <c r="X2076" i="3"/>
  <c r="AB2076" i="3"/>
  <c r="U2076" i="3"/>
  <c r="Y2076" i="3"/>
  <c r="AC2076" i="3"/>
  <c r="V2076" i="3"/>
  <c r="Z2076" i="3"/>
  <c r="AD2076" i="3"/>
  <c r="W2076" i="3"/>
  <c r="AA2076" i="3"/>
  <c r="T2072" i="3"/>
  <c r="X2072" i="3"/>
  <c r="AB2072" i="3"/>
  <c r="U2072" i="3"/>
  <c r="Y2072" i="3"/>
  <c r="AC2072" i="3"/>
  <c r="V2072" i="3"/>
  <c r="Z2072" i="3"/>
  <c r="AD2072" i="3"/>
  <c r="W2072" i="3"/>
  <c r="AA2072" i="3"/>
  <c r="T2068" i="3"/>
  <c r="X2068" i="3"/>
  <c r="AB2068" i="3"/>
  <c r="U2068" i="3"/>
  <c r="Y2068" i="3"/>
  <c r="AC2068" i="3"/>
  <c r="V2068" i="3"/>
  <c r="Z2068" i="3"/>
  <c r="AD2068" i="3"/>
  <c r="W2068" i="3"/>
  <c r="AA2068" i="3"/>
  <c r="T2064" i="3"/>
  <c r="X2064" i="3"/>
  <c r="AB2064" i="3"/>
  <c r="U2064" i="3"/>
  <c r="Y2064" i="3"/>
  <c r="AC2064" i="3"/>
  <c r="V2064" i="3"/>
  <c r="Z2064" i="3"/>
  <c r="AD2064" i="3"/>
  <c r="W2064" i="3"/>
  <c r="AA2064" i="3"/>
  <c r="T2060" i="3"/>
  <c r="X2060" i="3"/>
  <c r="AB2060" i="3"/>
  <c r="U2060" i="3"/>
  <c r="Y2060" i="3"/>
  <c r="AC2060" i="3"/>
  <c r="V2060" i="3"/>
  <c r="Z2060" i="3"/>
  <c r="AD2060" i="3"/>
  <c r="W2060" i="3"/>
  <c r="AA2060" i="3"/>
  <c r="T2056" i="3"/>
  <c r="X2056" i="3"/>
  <c r="AB2056" i="3"/>
  <c r="U2056" i="3"/>
  <c r="Y2056" i="3"/>
  <c r="AC2056" i="3"/>
  <c r="V2056" i="3"/>
  <c r="Z2056" i="3"/>
  <c r="AD2056" i="3"/>
  <c r="W2056" i="3"/>
  <c r="AA2056" i="3"/>
  <c r="T2052" i="3"/>
  <c r="X2052" i="3"/>
  <c r="AB2052" i="3"/>
  <c r="U2052" i="3"/>
  <c r="Y2052" i="3"/>
  <c r="AC2052" i="3"/>
  <c r="V2052" i="3"/>
  <c r="Z2052" i="3"/>
  <c r="AD2052" i="3"/>
  <c r="W2052" i="3"/>
  <c r="AA2052" i="3"/>
  <c r="T2048" i="3"/>
  <c r="X2048" i="3"/>
  <c r="AB2048" i="3"/>
  <c r="U2048" i="3"/>
  <c r="Y2048" i="3"/>
  <c r="AC2048" i="3"/>
  <c r="V2048" i="3"/>
  <c r="Z2048" i="3"/>
  <c r="AD2048" i="3"/>
  <c r="W2048" i="3"/>
  <c r="AA2048" i="3"/>
  <c r="T2044" i="3"/>
  <c r="X2044" i="3"/>
  <c r="AB2044" i="3"/>
  <c r="U2044" i="3"/>
  <c r="Y2044" i="3"/>
  <c r="AC2044" i="3"/>
  <c r="V2044" i="3"/>
  <c r="Z2044" i="3"/>
  <c r="AD2044" i="3"/>
  <c r="W2044" i="3"/>
  <c r="AA2044" i="3"/>
  <c r="T2040" i="3"/>
  <c r="X2040" i="3"/>
  <c r="AB2040" i="3"/>
  <c r="U2040" i="3"/>
  <c r="Y2040" i="3"/>
  <c r="AC2040" i="3"/>
  <c r="V2040" i="3"/>
  <c r="Z2040" i="3"/>
  <c r="AD2040" i="3"/>
  <c r="W2040" i="3"/>
  <c r="AA2040" i="3"/>
  <c r="T2036" i="3"/>
  <c r="X2036" i="3"/>
  <c r="AB2036" i="3"/>
  <c r="U2036" i="3"/>
  <c r="Y2036" i="3"/>
  <c r="AC2036" i="3"/>
  <c r="V2036" i="3"/>
  <c r="Z2036" i="3"/>
  <c r="AD2036" i="3"/>
  <c r="W2036" i="3"/>
  <c r="AA2036" i="3"/>
  <c r="T2032" i="3"/>
  <c r="X2032" i="3"/>
  <c r="AB2032" i="3"/>
  <c r="U2032" i="3"/>
  <c r="Y2032" i="3"/>
  <c r="AC2032" i="3"/>
  <c r="V2032" i="3"/>
  <c r="Z2032" i="3"/>
  <c r="AD2032" i="3"/>
  <c r="W2032" i="3"/>
  <c r="AA2032" i="3"/>
  <c r="T2028" i="3"/>
  <c r="X2028" i="3"/>
  <c r="AB2028" i="3"/>
  <c r="U2028" i="3"/>
  <c r="Y2028" i="3"/>
  <c r="AC2028" i="3"/>
  <c r="V2028" i="3"/>
  <c r="Z2028" i="3"/>
  <c r="AD2028" i="3"/>
  <c r="W2028" i="3"/>
  <c r="AA2028" i="3"/>
  <c r="T2024" i="3"/>
  <c r="X2024" i="3"/>
  <c r="AB2024" i="3"/>
  <c r="U2024" i="3"/>
  <c r="Y2024" i="3"/>
  <c r="AC2024" i="3"/>
  <c r="V2024" i="3"/>
  <c r="Z2024" i="3"/>
  <c r="AD2024" i="3"/>
  <c r="W2024" i="3"/>
  <c r="AA2024" i="3"/>
  <c r="T2020" i="3"/>
  <c r="X2020" i="3"/>
  <c r="AB2020" i="3"/>
  <c r="U2020" i="3"/>
  <c r="Y2020" i="3"/>
  <c r="AC2020" i="3"/>
  <c r="V2020" i="3"/>
  <c r="Z2020" i="3"/>
  <c r="AD2020" i="3"/>
  <c r="W2020" i="3"/>
  <c r="AA2020" i="3"/>
  <c r="T2016" i="3"/>
  <c r="X2016" i="3"/>
  <c r="AB2016" i="3"/>
  <c r="U2016" i="3"/>
  <c r="Y2016" i="3"/>
  <c r="AC2016" i="3"/>
  <c r="V2016" i="3"/>
  <c r="Z2016" i="3"/>
  <c r="AD2016" i="3"/>
  <c r="W2016" i="3"/>
  <c r="AA2016" i="3"/>
  <c r="T2012" i="3"/>
  <c r="X2012" i="3"/>
  <c r="AB2012" i="3"/>
  <c r="U2012" i="3"/>
  <c r="Y2012" i="3"/>
  <c r="AC2012" i="3"/>
  <c r="V2012" i="3"/>
  <c r="Z2012" i="3"/>
  <c r="AD2012" i="3"/>
  <c r="W2012" i="3"/>
  <c r="AA2012" i="3"/>
  <c r="T2008" i="3"/>
  <c r="X2008" i="3"/>
  <c r="AB2008" i="3"/>
  <c r="U2008" i="3"/>
  <c r="Y2008" i="3"/>
  <c r="AC2008" i="3"/>
  <c r="V2008" i="3"/>
  <c r="Z2008" i="3"/>
  <c r="AD2008" i="3"/>
  <c r="W2008" i="3"/>
  <c r="AA2008" i="3"/>
  <c r="T2004" i="3"/>
  <c r="X2004" i="3"/>
  <c r="AB2004" i="3"/>
  <c r="U2004" i="3"/>
  <c r="Y2004" i="3"/>
  <c r="AC2004" i="3"/>
  <c r="V2004" i="3"/>
  <c r="Z2004" i="3"/>
  <c r="AD2004" i="3"/>
  <c r="W2004" i="3"/>
  <c r="AA2004" i="3"/>
  <c r="T2000" i="3"/>
  <c r="X2000" i="3"/>
  <c r="AB2000" i="3"/>
  <c r="U2000" i="3"/>
  <c r="Y2000" i="3"/>
  <c r="AC2000" i="3"/>
  <c r="V2000" i="3"/>
  <c r="Z2000" i="3"/>
  <c r="AD2000" i="3"/>
  <c r="W2000" i="3"/>
  <c r="AA2000" i="3"/>
  <c r="T1996" i="3"/>
  <c r="X1996" i="3"/>
  <c r="AB1996" i="3"/>
  <c r="U1996" i="3"/>
  <c r="Y1996" i="3"/>
  <c r="AC1996" i="3"/>
  <c r="V1996" i="3"/>
  <c r="Z1996" i="3"/>
  <c r="AD1996" i="3"/>
  <c r="W1996" i="3"/>
  <c r="AA1996" i="3"/>
  <c r="T1992" i="3"/>
  <c r="X1992" i="3"/>
  <c r="AB1992" i="3"/>
  <c r="U1992" i="3"/>
  <c r="Y1992" i="3"/>
  <c r="AC1992" i="3"/>
  <c r="V1992" i="3"/>
  <c r="Z1992" i="3"/>
  <c r="AD1992" i="3"/>
  <c r="W1992" i="3"/>
  <c r="AA1992" i="3"/>
  <c r="T1988" i="3"/>
  <c r="X1988" i="3"/>
  <c r="AB1988" i="3"/>
  <c r="U1988" i="3"/>
  <c r="Y1988" i="3"/>
  <c r="AC1988" i="3"/>
  <c r="V1988" i="3"/>
  <c r="Z1988" i="3"/>
  <c r="AD1988" i="3"/>
  <c r="W1988" i="3"/>
  <c r="AA1988" i="3"/>
  <c r="T1984" i="3"/>
  <c r="X1984" i="3"/>
  <c r="AB1984" i="3"/>
  <c r="U1984" i="3"/>
  <c r="Y1984" i="3"/>
  <c r="AC1984" i="3"/>
  <c r="V1984" i="3"/>
  <c r="Z1984" i="3"/>
  <c r="AD1984" i="3"/>
  <c r="W1984" i="3"/>
  <c r="AA1984" i="3"/>
  <c r="T1980" i="3"/>
  <c r="X1980" i="3"/>
  <c r="AB1980" i="3"/>
  <c r="U1980" i="3"/>
  <c r="Y1980" i="3"/>
  <c r="AC1980" i="3"/>
  <c r="V1980" i="3"/>
  <c r="Z1980" i="3"/>
  <c r="AD1980" i="3"/>
  <c r="W1980" i="3"/>
  <c r="AA1980" i="3"/>
  <c r="T1976" i="3"/>
  <c r="X1976" i="3"/>
  <c r="AB1976" i="3"/>
  <c r="U1976" i="3"/>
  <c r="Y1976" i="3"/>
  <c r="AC1976" i="3"/>
  <c r="V1976" i="3"/>
  <c r="Z1976" i="3"/>
  <c r="AD1976" i="3"/>
  <c r="W1976" i="3"/>
  <c r="AA1976" i="3"/>
  <c r="T1972" i="3"/>
  <c r="X1972" i="3"/>
  <c r="AB1972" i="3"/>
  <c r="U1972" i="3"/>
  <c r="Y1972" i="3"/>
  <c r="AC1972" i="3"/>
  <c r="V1972" i="3"/>
  <c r="Z1972" i="3"/>
  <c r="AD1972" i="3"/>
  <c r="W1972" i="3"/>
  <c r="AA1972" i="3"/>
  <c r="T1968" i="3"/>
  <c r="X1968" i="3"/>
  <c r="AB1968" i="3"/>
  <c r="U1968" i="3"/>
  <c r="Y1968" i="3"/>
  <c r="AC1968" i="3"/>
  <c r="V1968" i="3"/>
  <c r="Z1968" i="3"/>
  <c r="AD1968" i="3"/>
  <c r="W1968" i="3"/>
  <c r="AA1968" i="3"/>
  <c r="T1964" i="3"/>
  <c r="X1964" i="3"/>
  <c r="AB1964" i="3"/>
  <c r="U1964" i="3"/>
  <c r="Y1964" i="3"/>
  <c r="AC1964" i="3"/>
  <c r="V1964" i="3"/>
  <c r="Z1964" i="3"/>
  <c r="AD1964" i="3"/>
  <c r="W1964" i="3"/>
  <c r="AA1964" i="3"/>
  <c r="T1960" i="3"/>
  <c r="X1960" i="3"/>
  <c r="AB1960" i="3"/>
  <c r="U1960" i="3"/>
  <c r="Y1960" i="3"/>
  <c r="AC1960" i="3"/>
  <c r="V1960" i="3"/>
  <c r="Z1960" i="3"/>
  <c r="AD1960" i="3"/>
  <c r="W1960" i="3"/>
  <c r="AA1960" i="3"/>
  <c r="T1956" i="3"/>
  <c r="X1956" i="3"/>
  <c r="AB1956" i="3"/>
  <c r="U1956" i="3"/>
  <c r="Y1956" i="3"/>
  <c r="AC1956" i="3"/>
  <c r="V1956" i="3"/>
  <c r="Z1956" i="3"/>
  <c r="AD1956" i="3"/>
  <c r="W1956" i="3"/>
  <c r="AA1956" i="3"/>
  <c r="T1952" i="3"/>
  <c r="X1952" i="3"/>
  <c r="AB1952" i="3"/>
  <c r="U1952" i="3"/>
  <c r="Y1952" i="3"/>
  <c r="AC1952" i="3"/>
  <c r="V1952" i="3"/>
  <c r="Z1952" i="3"/>
  <c r="AD1952" i="3"/>
  <c r="W1952" i="3"/>
  <c r="AA1952" i="3"/>
  <c r="T1948" i="3"/>
  <c r="X1948" i="3"/>
  <c r="AB1948" i="3"/>
  <c r="U1948" i="3"/>
  <c r="Y1948" i="3"/>
  <c r="AC1948" i="3"/>
  <c r="V1948" i="3"/>
  <c r="Z1948" i="3"/>
  <c r="AD1948" i="3"/>
  <c r="W1948" i="3"/>
  <c r="AA1948" i="3"/>
  <c r="T1944" i="3"/>
  <c r="X1944" i="3"/>
  <c r="AB1944" i="3"/>
  <c r="U1944" i="3"/>
  <c r="Y1944" i="3"/>
  <c r="AC1944" i="3"/>
  <c r="V1944" i="3"/>
  <c r="Z1944" i="3"/>
  <c r="AD1944" i="3"/>
  <c r="W1944" i="3"/>
  <c r="AA1944" i="3"/>
  <c r="T1940" i="3"/>
  <c r="X1940" i="3"/>
  <c r="AB1940" i="3"/>
  <c r="U1940" i="3"/>
  <c r="Y1940" i="3"/>
  <c r="AC1940" i="3"/>
  <c r="V1940" i="3"/>
  <c r="Z1940" i="3"/>
  <c r="AD1940" i="3"/>
  <c r="W1940" i="3"/>
  <c r="AA1940" i="3"/>
  <c r="V1936" i="3"/>
  <c r="X1936" i="3"/>
  <c r="AB1936" i="3"/>
  <c r="T1936" i="3"/>
  <c r="Y1936" i="3"/>
  <c r="AC1936" i="3"/>
  <c r="U1936" i="3"/>
  <c r="Z1936" i="3"/>
  <c r="AD1936" i="3"/>
  <c r="W1936" i="3"/>
  <c r="AA1936" i="3"/>
  <c r="V1932" i="3"/>
  <c r="Z1932" i="3"/>
  <c r="AD1932" i="3"/>
  <c r="W1932" i="3"/>
  <c r="AA1932" i="3"/>
  <c r="X1932" i="3"/>
  <c r="Y1932" i="3"/>
  <c r="T1932" i="3"/>
  <c r="AB1932" i="3"/>
  <c r="U1932" i="3"/>
  <c r="AC1932" i="3"/>
  <c r="V1928" i="3"/>
  <c r="Z1928" i="3"/>
  <c r="AD1928" i="3"/>
  <c r="W1928" i="3"/>
  <c r="AA1928" i="3"/>
  <c r="T1928" i="3"/>
  <c r="AB1928" i="3"/>
  <c r="U1928" i="3"/>
  <c r="AC1928" i="3"/>
  <c r="X1928" i="3"/>
  <c r="Y1928" i="3"/>
  <c r="V1924" i="3"/>
  <c r="Z1924" i="3"/>
  <c r="AD1924" i="3"/>
  <c r="W1924" i="3"/>
  <c r="AA1924" i="3"/>
  <c r="X1924" i="3"/>
  <c r="Y1924" i="3"/>
  <c r="T1924" i="3"/>
  <c r="AB1924" i="3"/>
  <c r="U1924" i="3"/>
  <c r="AC1924" i="3"/>
  <c r="V1920" i="3"/>
  <c r="Z1920" i="3"/>
  <c r="AD1920" i="3"/>
  <c r="W1920" i="3"/>
  <c r="AA1920" i="3"/>
  <c r="T1920" i="3"/>
  <c r="AB1920" i="3"/>
  <c r="U1920" i="3"/>
  <c r="AC1920" i="3"/>
  <c r="X1920" i="3"/>
  <c r="Y1920" i="3"/>
  <c r="V1916" i="3"/>
  <c r="Z1916" i="3"/>
  <c r="AD1916" i="3"/>
  <c r="W1916" i="3"/>
  <c r="AA1916" i="3"/>
  <c r="X1916" i="3"/>
  <c r="Y1916" i="3"/>
  <c r="T1916" i="3"/>
  <c r="AB1916" i="3"/>
  <c r="U1916" i="3"/>
  <c r="AC1916" i="3"/>
  <c r="V1912" i="3"/>
  <c r="Z1912" i="3"/>
  <c r="AD1912" i="3"/>
  <c r="W1912" i="3"/>
  <c r="AA1912" i="3"/>
  <c r="T1912" i="3"/>
  <c r="AB1912" i="3"/>
  <c r="U1912" i="3"/>
  <c r="AC1912" i="3"/>
  <c r="X1912" i="3"/>
  <c r="Y1912" i="3"/>
  <c r="V1908" i="3"/>
  <c r="Z1908" i="3"/>
  <c r="AD1908" i="3"/>
  <c r="W1908" i="3"/>
  <c r="AA1908" i="3"/>
  <c r="X1908" i="3"/>
  <c r="Y1908" i="3"/>
  <c r="T1908" i="3"/>
  <c r="AB1908" i="3"/>
  <c r="U1908" i="3"/>
  <c r="AC1908" i="3"/>
  <c r="V1904" i="3"/>
  <c r="Z1904" i="3"/>
  <c r="AD1904" i="3"/>
  <c r="W1904" i="3"/>
  <c r="AA1904" i="3"/>
  <c r="T1904" i="3"/>
  <c r="AB1904" i="3"/>
  <c r="U1904" i="3"/>
  <c r="AC1904" i="3"/>
  <c r="X1904" i="3"/>
  <c r="Y1904" i="3"/>
  <c r="V1900" i="3"/>
  <c r="Z1900" i="3"/>
  <c r="AD1900" i="3"/>
  <c r="W1900" i="3"/>
  <c r="AA1900" i="3"/>
  <c r="X1900" i="3"/>
  <c r="Y1900" i="3"/>
  <c r="T1900" i="3"/>
  <c r="AB1900" i="3"/>
  <c r="U1900" i="3"/>
  <c r="AC1900" i="3"/>
  <c r="V1896" i="3"/>
  <c r="Z1896" i="3"/>
  <c r="AD1896" i="3"/>
  <c r="W1896" i="3"/>
  <c r="AA1896" i="3"/>
  <c r="T1896" i="3"/>
  <c r="AB1896" i="3"/>
  <c r="U1896" i="3"/>
  <c r="AC1896" i="3"/>
  <c r="X1896" i="3"/>
  <c r="Y1896" i="3"/>
  <c r="V1892" i="3"/>
  <c r="Z1892" i="3"/>
  <c r="AD1892" i="3"/>
  <c r="W1892" i="3"/>
  <c r="AA1892" i="3"/>
  <c r="X1892" i="3"/>
  <c r="Y1892" i="3"/>
  <c r="T1892" i="3"/>
  <c r="AB1892" i="3"/>
  <c r="U1892" i="3"/>
  <c r="AC1892" i="3"/>
  <c r="V1888" i="3"/>
  <c r="Z1888" i="3"/>
  <c r="AD1888" i="3"/>
  <c r="W1888" i="3"/>
  <c r="AA1888" i="3"/>
  <c r="T1888" i="3"/>
  <c r="AB1888" i="3"/>
  <c r="U1888" i="3"/>
  <c r="AC1888" i="3"/>
  <c r="X1888" i="3"/>
  <c r="Y1888" i="3"/>
  <c r="V1884" i="3"/>
  <c r="Z1884" i="3"/>
  <c r="AD1884" i="3"/>
  <c r="W1884" i="3"/>
  <c r="AA1884" i="3"/>
  <c r="X1884" i="3"/>
  <c r="Y1884" i="3"/>
  <c r="T1884" i="3"/>
  <c r="AB1884" i="3"/>
  <c r="U1884" i="3"/>
  <c r="AC1884" i="3"/>
  <c r="V1880" i="3"/>
  <c r="Z1880" i="3"/>
  <c r="AD1880" i="3"/>
  <c r="W1880" i="3"/>
  <c r="AA1880" i="3"/>
  <c r="T1880" i="3"/>
  <c r="AB1880" i="3"/>
  <c r="U1880" i="3"/>
  <c r="AC1880" i="3"/>
  <c r="X1880" i="3"/>
  <c r="Y1880" i="3"/>
  <c r="V1876" i="3"/>
  <c r="Z1876" i="3"/>
  <c r="AD1876" i="3"/>
  <c r="W1876" i="3"/>
  <c r="AA1876" i="3"/>
  <c r="Y1876" i="3"/>
  <c r="U1876" i="3"/>
  <c r="AC1876" i="3"/>
  <c r="T1876" i="3"/>
  <c r="X1876" i="3"/>
  <c r="AB1876" i="3"/>
  <c r="V1872" i="3"/>
  <c r="Z1872" i="3"/>
  <c r="AD1872" i="3"/>
  <c r="W1872" i="3"/>
  <c r="AA1872" i="3"/>
  <c r="U1872" i="3"/>
  <c r="AC1872" i="3"/>
  <c r="Y1872" i="3"/>
  <c r="T1872" i="3"/>
  <c r="X1872" i="3"/>
  <c r="AB1872" i="3"/>
  <c r="V1868" i="3"/>
  <c r="Z1868" i="3"/>
  <c r="AD1868" i="3"/>
  <c r="W1868" i="3"/>
  <c r="AA1868" i="3"/>
  <c r="Y1868" i="3"/>
  <c r="U1868" i="3"/>
  <c r="AC1868" i="3"/>
  <c r="AB1868" i="3"/>
  <c r="T1868" i="3"/>
  <c r="X1868" i="3"/>
  <c r="V1864" i="3"/>
  <c r="Z1864" i="3"/>
  <c r="AD1864" i="3"/>
  <c r="W1864" i="3"/>
  <c r="AA1864" i="3"/>
  <c r="U1864" i="3"/>
  <c r="AC1864" i="3"/>
  <c r="Y1864" i="3"/>
  <c r="X1864" i="3"/>
  <c r="AB1864" i="3"/>
  <c r="T1864" i="3"/>
  <c r="V1860" i="3"/>
  <c r="Z1860" i="3"/>
  <c r="AD1860" i="3"/>
  <c r="W1860" i="3"/>
  <c r="AA1860" i="3"/>
  <c r="Y1860" i="3"/>
  <c r="U1860" i="3"/>
  <c r="AC1860" i="3"/>
  <c r="T1860" i="3"/>
  <c r="X1860" i="3"/>
  <c r="AB1860" i="3"/>
  <c r="V1856" i="3"/>
  <c r="Z1856" i="3"/>
  <c r="AD1856" i="3"/>
  <c r="W1856" i="3"/>
  <c r="AA1856" i="3"/>
  <c r="U1856" i="3"/>
  <c r="AC1856" i="3"/>
  <c r="X1856" i="3"/>
  <c r="Y1856" i="3"/>
  <c r="AB1856" i="3"/>
  <c r="T1856" i="3"/>
  <c r="V1852" i="3"/>
  <c r="Z1852" i="3"/>
  <c r="AD1852" i="3"/>
  <c r="W1852" i="3"/>
  <c r="AA1852" i="3"/>
  <c r="Y1852" i="3"/>
  <c r="T1852" i="3"/>
  <c r="AB1852" i="3"/>
  <c r="U1852" i="3"/>
  <c r="AC1852" i="3"/>
  <c r="X1852" i="3"/>
  <c r="V1848" i="3"/>
  <c r="Z1848" i="3"/>
  <c r="AD1848" i="3"/>
  <c r="W1848" i="3"/>
  <c r="AA1848" i="3"/>
  <c r="U1848" i="3"/>
  <c r="AC1848" i="3"/>
  <c r="X1848" i="3"/>
  <c r="Y1848" i="3"/>
  <c r="T1848" i="3"/>
  <c r="AB1848" i="3"/>
  <c r="V1844" i="3"/>
  <c r="Z1844" i="3"/>
  <c r="AD1844" i="3"/>
  <c r="W1844" i="3"/>
  <c r="AA1844" i="3"/>
  <c r="Y1844" i="3"/>
  <c r="T1844" i="3"/>
  <c r="AB1844" i="3"/>
  <c r="U1844" i="3"/>
  <c r="AC1844" i="3"/>
  <c r="X1844" i="3"/>
  <c r="V1840" i="3"/>
  <c r="Z1840" i="3"/>
  <c r="AD1840" i="3"/>
  <c r="W1840" i="3"/>
  <c r="AA1840" i="3"/>
  <c r="U1840" i="3"/>
  <c r="AC1840" i="3"/>
  <c r="X1840" i="3"/>
  <c r="Y1840" i="3"/>
  <c r="T1840" i="3"/>
  <c r="AB1840" i="3"/>
  <c r="V1836" i="3"/>
  <c r="Z1836" i="3"/>
  <c r="AD1836" i="3"/>
  <c r="W1836" i="3"/>
  <c r="AA1836" i="3"/>
  <c r="Y1836" i="3"/>
  <c r="T1836" i="3"/>
  <c r="AB1836" i="3"/>
  <c r="U1836" i="3"/>
  <c r="AC1836" i="3"/>
  <c r="X1836" i="3"/>
  <c r="V1832" i="3"/>
  <c r="Z1832" i="3"/>
  <c r="AD1832" i="3"/>
  <c r="W1832" i="3"/>
  <c r="AA1832" i="3"/>
  <c r="U1832" i="3"/>
  <c r="AC1832" i="3"/>
  <c r="X1832" i="3"/>
  <c r="Y1832" i="3"/>
  <c r="T1832" i="3"/>
  <c r="AB1832" i="3"/>
  <c r="V1828" i="3"/>
  <c r="Z1828" i="3"/>
  <c r="AD1828" i="3"/>
  <c r="W1828" i="3"/>
  <c r="AA1828" i="3"/>
  <c r="Y1828" i="3"/>
  <c r="T1828" i="3"/>
  <c r="AB1828" i="3"/>
  <c r="U1828" i="3"/>
  <c r="AC1828" i="3"/>
  <c r="X1828" i="3"/>
  <c r="V1824" i="3"/>
  <c r="Z1824" i="3"/>
  <c r="AD1824" i="3"/>
  <c r="W1824" i="3"/>
  <c r="AA1824" i="3"/>
  <c r="U1824" i="3"/>
  <c r="AC1824" i="3"/>
  <c r="X1824" i="3"/>
  <c r="Y1824" i="3"/>
  <c r="T1824" i="3"/>
  <c r="AB1824" i="3"/>
  <c r="V1820" i="3"/>
  <c r="Z1820" i="3"/>
  <c r="AD1820" i="3"/>
  <c r="W1820" i="3"/>
  <c r="AA1820" i="3"/>
  <c r="Y1820" i="3"/>
  <c r="T1820" i="3"/>
  <c r="AB1820" i="3"/>
  <c r="U1820" i="3"/>
  <c r="AC1820" i="3"/>
  <c r="X1820" i="3"/>
  <c r="V1816" i="3"/>
  <c r="Z1816" i="3"/>
  <c r="AD1816" i="3"/>
  <c r="W1816" i="3"/>
  <c r="AA1816" i="3"/>
  <c r="U1816" i="3"/>
  <c r="AC1816" i="3"/>
  <c r="X1816" i="3"/>
  <c r="Y1816" i="3"/>
  <c r="T1816" i="3"/>
  <c r="AB1816" i="3"/>
  <c r="V1812" i="3"/>
  <c r="Z1812" i="3"/>
  <c r="AD1812" i="3"/>
  <c r="W1812" i="3"/>
  <c r="AA1812" i="3"/>
  <c r="Y1812" i="3"/>
  <c r="T1812" i="3"/>
  <c r="AB1812" i="3"/>
  <c r="U1812" i="3"/>
  <c r="AC1812" i="3"/>
  <c r="X1812" i="3"/>
  <c r="V1808" i="3"/>
  <c r="Z1808" i="3"/>
  <c r="AD1808" i="3"/>
  <c r="W1808" i="3"/>
  <c r="AA1808" i="3"/>
  <c r="U1808" i="3"/>
  <c r="AC1808" i="3"/>
  <c r="X1808" i="3"/>
  <c r="Y1808" i="3"/>
  <c r="T1808" i="3"/>
  <c r="AB1808" i="3"/>
  <c r="V1804" i="3"/>
  <c r="Z1804" i="3"/>
  <c r="AD1804" i="3"/>
  <c r="W1804" i="3"/>
  <c r="AA1804" i="3"/>
  <c r="Y1804" i="3"/>
  <c r="T1804" i="3"/>
  <c r="AB1804" i="3"/>
  <c r="U1804" i="3"/>
  <c r="AC1804" i="3"/>
  <c r="X1804" i="3"/>
  <c r="V1800" i="3"/>
  <c r="Z1800" i="3"/>
  <c r="AD1800" i="3"/>
  <c r="W1800" i="3"/>
  <c r="AA1800" i="3"/>
  <c r="U1800" i="3"/>
  <c r="AC1800" i="3"/>
  <c r="X1800" i="3"/>
  <c r="Y1800" i="3"/>
  <c r="T1800" i="3"/>
  <c r="AB1800" i="3"/>
  <c r="V1796" i="3"/>
  <c r="Z1796" i="3"/>
  <c r="AD1796" i="3"/>
  <c r="W1796" i="3"/>
  <c r="AA1796" i="3"/>
  <c r="Y1796" i="3"/>
  <c r="T1796" i="3"/>
  <c r="AB1796" i="3"/>
  <c r="U1796" i="3"/>
  <c r="AC1796" i="3"/>
  <c r="X1796" i="3"/>
  <c r="V1792" i="3"/>
  <c r="Z1792" i="3"/>
  <c r="AD1792" i="3"/>
  <c r="W1792" i="3"/>
  <c r="AA1792" i="3"/>
  <c r="U1792" i="3"/>
  <c r="AC1792" i="3"/>
  <c r="X1792" i="3"/>
  <c r="Y1792" i="3"/>
  <c r="T1792" i="3"/>
  <c r="AB1792" i="3"/>
  <c r="V1788" i="3"/>
  <c r="Z1788" i="3"/>
  <c r="AD1788" i="3"/>
  <c r="W1788" i="3"/>
  <c r="AA1788" i="3"/>
  <c r="Y1788" i="3"/>
  <c r="T1788" i="3"/>
  <c r="AB1788" i="3"/>
  <c r="U1788" i="3"/>
  <c r="AC1788" i="3"/>
  <c r="X1788" i="3"/>
  <c r="V1784" i="3"/>
  <c r="Z1784" i="3"/>
  <c r="AD1784" i="3"/>
  <c r="W1784" i="3"/>
  <c r="AA1784" i="3"/>
  <c r="U1784" i="3"/>
  <c r="AC1784" i="3"/>
  <c r="X1784" i="3"/>
  <c r="Y1784" i="3"/>
  <c r="T1784" i="3"/>
  <c r="AB1784" i="3"/>
  <c r="V1780" i="3"/>
  <c r="Z1780" i="3"/>
  <c r="AD1780" i="3"/>
  <c r="W1780" i="3"/>
  <c r="AA1780" i="3"/>
  <c r="Y1780" i="3"/>
  <c r="T1780" i="3"/>
  <c r="AB1780" i="3"/>
  <c r="U1780" i="3"/>
  <c r="AC1780" i="3"/>
  <c r="X1780" i="3"/>
  <c r="V1776" i="3"/>
  <c r="Z1776" i="3"/>
  <c r="AD1776" i="3"/>
  <c r="W1776" i="3"/>
  <c r="AA1776" i="3"/>
  <c r="U1776" i="3"/>
  <c r="AC1776" i="3"/>
  <c r="X1776" i="3"/>
  <c r="Y1776" i="3"/>
  <c r="T1776" i="3"/>
  <c r="AB1776" i="3"/>
  <c r="V1772" i="3"/>
  <c r="Z1772" i="3"/>
  <c r="AD1772" i="3"/>
  <c r="W1772" i="3"/>
  <c r="AA1772" i="3"/>
  <c r="Y1772" i="3"/>
  <c r="T1772" i="3"/>
  <c r="AB1772" i="3"/>
  <c r="U1772" i="3"/>
  <c r="AC1772" i="3"/>
  <c r="X1772" i="3"/>
  <c r="V1768" i="3"/>
  <c r="Z1768" i="3"/>
  <c r="AD1768" i="3"/>
  <c r="W1768" i="3"/>
  <c r="AA1768" i="3"/>
  <c r="U1768" i="3"/>
  <c r="AC1768" i="3"/>
  <c r="X1768" i="3"/>
  <c r="Y1768" i="3"/>
  <c r="T1768" i="3"/>
  <c r="AB1768" i="3"/>
  <c r="V1764" i="3"/>
  <c r="Z1764" i="3"/>
  <c r="AD1764" i="3"/>
  <c r="W1764" i="3"/>
  <c r="AA1764" i="3"/>
  <c r="Y1764" i="3"/>
  <c r="T1764" i="3"/>
  <c r="AB1764" i="3"/>
  <c r="U1764" i="3"/>
  <c r="AC1764" i="3"/>
  <c r="X1764" i="3"/>
  <c r="V1760" i="3"/>
  <c r="Z1760" i="3"/>
  <c r="AD1760" i="3"/>
  <c r="W1760" i="3"/>
  <c r="AA1760" i="3"/>
  <c r="U1760" i="3"/>
  <c r="AC1760" i="3"/>
  <c r="X1760" i="3"/>
  <c r="Y1760" i="3"/>
  <c r="T1760" i="3"/>
  <c r="AB1760" i="3"/>
  <c r="V1756" i="3"/>
  <c r="Z1756" i="3"/>
  <c r="AD1756" i="3"/>
  <c r="W1756" i="3"/>
  <c r="AA1756" i="3"/>
  <c r="Y1756" i="3"/>
  <c r="T1756" i="3"/>
  <c r="AB1756" i="3"/>
  <c r="U1756" i="3"/>
  <c r="AC1756" i="3"/>
  <c r="X1756" i="3"/>
  <c r="V1752" i="3"/>
  <c r="Z1752" i="3"/>
  <c r="AD1752" i="3"/>
  <c r="W1752" i="3"/>
  <c r="AA1752" i="3"/>
  <c r="U1752" i="3"/>
  <c r="AC1752" i="3"/>
  <c r="X1752" i="3"/>
  <c r="Y1752" i="3"/>
  <c r="T1752" i="3"/>
  <c r="AB1752" i="3"/>
  <c r="V1748" i="3"/>
  <c r="Z1748" i="3"/>
  <c r="AD1748" i="3"/>
  <c r="W1748" i="3"/>
  <c r="AA1748" i="3"/>
  <c r="Y1748" i="3"/>
  <c r="T1748" i="3"/>
  <c r="AB1748" i="3"/>
  <c r="U1748" i="3"/>
  <c r="AC1748" i="3"/>
  <c r="X1748" i="3"/>
  <c r="V1744" i="3"/>
  <c r="Z1744" i="3"/>
  <c r="AD1744" i="3"/>
  <c r="W1744" i="3"/>
  <c r="AA1744" i="3"/>
  <c r="U1744" i="3"/>
  <c r="AC1744" i="3"/>
  <c r="X1744" i="3"/>
  <c r="Y1744" i="3"/>
  <c r="T1744" i="3"/>
  <c r="AB1744" i="3"/>
  <c r="V1740" i="3"/>
  <c r="Z1740" i="3"/>
  <c r="AD1740" i="3"/>
  <c r="W1740" i="3"/>
  <c r="AA1740" i="3"/>
  <c r="Y1740" i="3"/>
  <c r="T1740" i="3"/>
  <c r="AB1740" i="3"/>
  <c r="U1740" i="3"/>
  <c r="AC1740" i="3"/>
  <c r="X1740" i="3"/>
  <c r="U1736" i="3"/>
  <c r="Y1736" i="3"/>
  <c r="AC1736" i="3"/>
  <c r="V1736" i="3"/>
  <c r="Z1736" i="3"/>
  <c r="AD1736" i="3"/>
  <c r="W1736" i="3"/>
  <c r="AA1736" i="3"/>
  <c r="T1736" i="3"/>
  <c r="X1736" i="3"/>
  <c r="AB1736" i="3"/>
  <c r="U1732" i="3"/>
  <c r="Y1732" i="3"/>
  <c r="AC1732" i="3"/>
  <c r="V1732" i="3"/>
  <c r="Z1732" i="3"/>
  <c r="AD1732" i="3"/>
  <c r="W1732" i="3"/>
  <c r="AA1732" i="3"/>
  <c r="AB1732" i="3"/>
  <c r="T1732" i="3"/>
  <c r="X1732" i="3"/>
  <c r="U1728" i="3"/>
  <c r="Y1728" i="3"/>
  <c r="AC1728" i="3"/>
  <c r="V1728" i="3"/>
  <c r="Z1728" i="3"/>
  <c r="AD1728" i="3"/>
  <c r="W1728" i="3"/>
  <c r="AA1728" i="3"/>
  <c r="X1728" i="3"/>
  <c r="AB1728" i="3"/>
  <c r="T1728" i="3"/>
  <c r="U1724" i="3"/>
  <c r="Y1724" i="3"/>
  <c r="AC1724" i="3"/>
  <c r="V1724" i="3"/>
  <c r="Z1724" i="3"/>
  <c r="AD1724" i="3"/>
  <c r="W1724" i="3"/>
  <c r="AA1724" i="3"/>
  <c r="T1724" i="3"/>
  <c r="X1724" i="3"/>
  <c r="AB1724" i="3"/>
  <c r="U1720" i="3"/>
  <c r="Y1720" i="3"/>
  <c r="AC1720" i="3"/>
  <c r="V1720" i="3"/>
  <c r="Z1720" i="3"/>
  <c r="AD1720" i="3"/>
  <c r="W1720" i="3"/>
  <c r="AA1720" i="3"/>
  <c r="T1720" i="3"/>
  <c r="X1720" i="3"/>
  <c r="AB1720" i="3"/>
  <c r="U1716" i="3"/>
  <c r="Y1716" i="3"/>
  <c r="AC1716" i="3"/>
  <c r="V1716" i="3"/>
  <c r="Z1716" i="3"/>
  <c r="AD1716" i="3"/>
  <c r="W1716" i="3"/>
  <c r="AA1716" i="3"/>
  <c r="AB1716" i="3"/>
  <c r="T1716" i="3"/>
  <c r="X1716" i="3"/>
  <c r="U1712" i="3"/>
  <c r="Y1712" i="3"/>
  <c r="AC1712" i="3"/>
  <c r="V1712" i="3"/>
  <c r="Z1712" i="3"/>
  <c r="AD1712" i="3"/>
  <c r="W1712" i="3"/>
  <c r="AA1712" i="3"/>
  <c r="X1712" i="3"/>
  <c r="AB1712" i="3"/>
  <c r="T1712" i="3"/>
  <c r="U1708" i="3"/>
  <c r="Y1708" i="3"/>
  <c r="AC1708" i="3"/>
  <c r="V1708" i="3"/>
  <c r="Z1708" i="3"/>
  <c r="AD1708" i="3"/>
  <c r="W1708" i="3"/>
  <c r="AA1708" i="3"/>
  <c r="T1708" i="3"/>
  <c r="X1708" i="3"/>
  <c r="AB1708" i="3"/>
  <c r="U1704" i="3"/>
  <c r="Y1704" i="3"/>
  <c r="AC1704" i="3"/>
  <c r="V1704" i="3"/>
  <c r="Z1704" i="3"/>
  <c r="AD1704" i="3"/>
  <c r="W1704" i="3"/>
  <c r="AA1704" i="3"/>
  <c r="T1704" i="3"/>
  <c r="X1704" i="3"/>
  <c r="AB1704" i="3"/>
  <c r="U1700" i="3"/>
  <c r="Y1700" i="3"/>
  <c r="AC1700" i="3"/>
  <c r="V1700" i="3"/>
  <c r="Z1700" i="3"/>
  <c r="AD1700" i="3"/>
  <c r="W1700" i="3"/>
  <c r="AA1700" i="3"/>
  <c r="AB1700" i="3"/>
  <c r="T1700" i="3"/>
  <c r="X1700" i="3"/>
  <c r="U1696" i="3"/>
  <c r="Y1696" i="3"/>
  <c r="AC1696" i="3"/>
  <c r="V1696" i="3"/>
  <c r="Z1696" i="3"/>
  <c r="AD1696" i="3"/>
  <c r="W1696" i="3"/>
  <c r="AA1696" i="3"/>
  <c r="X1696" i="3"/>
  <c r="AB1696" i="3"/>
  <c r="T1696" i="3"/>
  <c r="U1692" i="3"/>
  <c r="Y1692" i="3"/>
  <c r="AC1692" i="3"/>
  <c r="V1692" i="3"/>
  <c r="Z1692" i="3"/>
  <c r="AD1692" i="3"/>
  <c r="W1692" i="3"/>
  <c r="AA1692" i="3"/>
  <c r="T1692" i="3"/>
  <c r="X1692" i="3"/>
  <c r="AB1692" i="3"/>
  <c r="U1688" i="3"/>
  <c r="Y1688" i="3"/>
  <c r="AC1688" i="3"/>
  <c r="V1688" i="3"/>
  <c r="Z1688" i="3"/>
  <c r="AD1688" i="3"/>
  <c r="W1688" i="3"/>
  <c r="AA1688" i="3"/>
  <c r="T1688" i="3"/>
  <c r="X1688" i="3"/>
  <c r="AB1688" i="3"/>
  <c r="U1684" i="3"/>
  <c r="Y1684" i="3"/>
  <c r="AC1684" i="3"/>
  <c r="V1684" i="3"/>
  <c r="Z1684" i="3"/>
  <c r="AD1684" i="3"/>
  <c r="W1684" i="3"/>
  <c r="AA1684" i="3"/>
  <c r="AB1684" i="3"/>
  <c r="T1684" i="3"/>
  <c r="X1684" i="3"/>
  <c r="U1680" i="3"/>
  <c r="Y1680" i="3"/>
  <c r="AC1680" i="3"/>
  <c r="V1680" i="3"/>
  <c r="Z1680" i="3"/>
  <c r="AD1680" i="3"/>
  <c r="W1680" i="3"/>
  <c r="AA1680" i="3"/>
  <c r="X1680" i="3"/>
  <c r="AB1680" i="3"/>
  <c r="T1680" i="3"/>
  <c r="U1676" i="3"/>
  <c r="Y1676" i="3"/>
  <c r="AC1676" i="3"/>
  <c r="V1676" i="3"/>
  <c r="Z1676" i="3"/>
  <c r="AD1676" i="3"/>
  <c r="W1676" i="3"/>
  <c r="AA1676" i="3"/>
  <c r="T1676" i="3"/>
  <c r="X1676" i="3"/>
  <c r="AB1676" i="3"/>
  <c r="U1672" i="3"/>
  <c r="Y1672" i="3"/>
  <c r="AC1672" i="3"/>
  <c r="V1672" i="3"/>
  <c r="Z1672" i="3"/>
  <c r="AD1672" i="3"/>
  <c r="W1672" i="3"/>
  <c r="AA1672" i="3"/>
  <c r="T1672" i="3"/>
  <c r="X1672" i="3"/>
  <c r="AB1672" i="3"/>
  <c r="U1668" i="3"/>
  <c r="Y1668" i="3"/>
  <c r="AC1668" i="3"/>
  <c r="V1668" i="3"/>
  <c r="Z1668" i="3"/>
  <c r="AD1668" i="3"/>
  <c r="W1668" i="3"/>
  <c r="AA1668" i="3"/>
  <c r="AB1668" i="3"/>
  <c r="T1668" i="3"/>
  <c r="X1668" i="3"/>
  <c r="U1664" i="3"/>
  <c r="Y1664" i="3"/>
  <c r="AC1664" i="3"/>
  <c r="V1664" i="3"/>
  <c r="Z1664" i="3"/>
  <c r="AD1664" i="3"/>
  <c r="W1664" i="3"/>
  <c r="AA1664" i="3"/>
  <c r="X1664" i="3"/>
  <c r="AB1664" i="3"/>
  <c r="T1664" i="3"/>
  <c r="U1660" i="3"/>
  <c r="Y1660" i="3"/>
  <c r="AC1660" i="3"/>
  <c r="V1660" i="3"/>
  <c r="Z1660" i="3"/>
  <c r="AD1660" i="3"/>
  <c r="W1660" i="3"/>
  <c r="AA1660" i="3"/>
  <c r="T1660" i="3"/>
  <c r="X1660" i="3"/>
  <c r="AB1660" i="3"/>
  <c r="U1656" i="3"/>
  <c r="Y1656" i="3"/>
  <c r="AC1656" i="3"/>
  <c r="V1656" i="3"/>
  <c r="Z1656" i="3"/>
  <c r="AD1656" i="3"/>
  <c r="W1656" i="3"/>
  <c r="AA1656" i="3"/>
  <c r="T1656" i="3"/>
  <c r="X1656" i="3"/>
  <c r="AB1656" i="3"/>
  <c r="U1652" i="3"/>
  <c r="Y1652" i="3"/>
  <c r="AC1652" i="3"/>
  <c r="V1652" i="3"/>
  <c r="Z1652" i="3"/>
  <c r="AD1652" i="3"/>
  <c r="W1652" i="3"/>
  <c r="AA1652" i="3"/>
  <c r="AB1652" i="3"/>
  <c r="T1652" i="3"/>
  <c r="X1652" i="3"/>
  <c r="U1648" i="3"/>
  <c r="Y1648" i="3"/>
  <c r="AC1648" i="3"/>
  <c r="V1648" i="3"/>
  <c r="Z1648" i="3"/>
  <c r="AD1648" i="3"/>
  <c r="W1648" i="3"/>
  <c r="AA1648" i="3"/>
  <c r="X1648" i="3"/>
  <c r="AB1648" i="3"/>
  <c r="T1648" i="3"/>
  <c r="U1644" i="3"/>
  <c r="Y1644" i="3"/>
  <c r="AC1644" i="3"/>
  <c r="V1644" i="3"/>
  <c r="Z1644" i="3"/>
  <c r="AD1644" i="3"/>
  <c r="W1644" i="3"/>
  <c r="AA1644" i="3"/>
  <c r="T1644" i="3"/>
  <c r="X1644" i="3"/>
  <c r="AB1644" i="3"/>
  <c r="U1640" i="3"/>
  <c r="Y1640" i="3"/>
  <c r="AC1640" i="3"/>
  <c r="V1640" i="3"/>
  <c r="Z1640" i="3"/>
  <c r="AD1640" i="3"/>
  <c r="W1640" i="3"/>
  <c r="AA1640" i="3"/>
  <c r="T1640" i="3"/>
  <c r="X1640" i="3"/>
  <c r="AB1640" i="3"/>
  <c r="U1636" i="3"/>
  <c r="Y1636" i="3"/>
  <c r="AC1636" i="3"/>
  <c r="V1636" i="3"/>
  <c r="Z1636" i="3"/>
  <c r="AD1636" i="3"/>
  <c r="W1636" i="3"/>
  <c r="AA1636" i="3"/>
  <c r="AB1636" i="3"/>
  <c r="T1636" i="3"/>
  <c r="X1636" i="3"/>
  <c r="U1632" i="3"/>
  <c r="Y1632" i="3"/>
  <c r="AC1632" i="3"/>
  <c r="V1632" i="3"/>
  <c r="Z1632" i="3"/>
  <c r="AD1632" i="3"/>
  <c r="W1632" i="3"/>
  <c r="AA1632" i="3"/>
  <c r="X1632" i="3"/>
  <c r="AB1632" i="3"/>
  <c r="T1632" i="3"/>
  <c r="U1628" i="3"/>
  <c r="Y1628" i="3"/>
  <c r="AC1628" i="3"/>
  <c r="V1628" i="3"/>
  <c r="Z1628" i="3"/>
  <c r="AD1628" i="3"/>
  <c r="W1628" i="3"/>
  <c r="AA1628" i="3"/>
  <c r="T1628" i="3"/>
  <c r="X1628" i="3"/>
  <c r="AB1628" i="3"/>
  <c r="U1624" i="3"/>
  <c r="Y1624" i="3"/>
  <c r="AC1624" i="3"/>
  <c r="V1624" i="3"/>
  <c r="Z1624" i="3"/>
  <c r="AD1624" i="3"/>
  <c r="W1624" i="3"/>
  <c r="AA1624" i="3"/>
  <c r="T1624" i="3"/>
  <c r="X1624" i="3"/>
  <c r="AB1624" i="3"/>
  <c r="U1620" i="3"/>
  <c r="Y1620" i="3"/>
  <c r="AC1620" i="3"/>
  <c r="V1620" i="3"/>
  <c r="Z1620" i="3"/>
  <c r="AD1620" i="3"/>
  <c r="W1620" i="3"/>
  <c r="AA1620" i="3"/>
  <c r="AB1620" i="3"/>
  <c r="T1620" i="3"/>
  <c r="X1620" i="3"/>
  <c r="U1616" i="3"/>
  <c r="Y1616" i="3"/>
  <c r="AC1616" i="3"/>
  <c r="V1616" i="3"/>
  <c r="Z1616" i="3"/>
  <c r="AD1616" i="3"/>
  <c r="W1616" i="3"/>
  <c r="AA1616" i="3"/>
  <c r="X1616" i="3"/>
  <c r="AB1616" i="3"/>
  <c r="T1616" i="3"/>
  <c r="U1612" i="3"/>
  <c r="Y1612" i="3"/>
  <c r="AC1612" i="3"/>
  <c r="V1612" i="3"/>
  <c r="Z1612" i="3"/>
  <c r="AD1612" i="3"/>
  <c r="W1612" i="3"/>
  <c r="AA1612" i="3"/>
  <c r="T1612" i="3"/>
  <c r="X1612" i="3"/>
  <c r="AB1612" i="3"/>
  <c r="U1608" i="3"/>
  <c r="Y1608" i="3"/>
  <c r="AC1608" i="3"/>
  <c r="V1608" i="3"/>
  <c r="Z1608" i="3"/>
  <c r="AD1608" i="3"/>
  <c r="W1608" i="3"/>
  <c r="AA1608" i="3"/>
  <c r="T1608" i="3"/>
  <c r="X1608" i="3"/>
  <c r="AB1608" i="3"/>
  <c r="U1604" i="3"/>
  <c r="Y1604" i="3"/>
  <c r="AC1604" i="3"/>
  <c r="V1604" i="3"/>
  <c r="Z1604" i="3"/>
  <c r="AD1604" i="3"/>
  <c r="W1604" i="3"/>
  <c r="AA1604" i="3"/>
  <c r="AB1604" i="3"/>
  <c r="T1604" i="3"/>
  <c r="X1604" i="3"/>
  <c r="U1600" i="3"/>
  <c r="Y1600" i="3"/>
  <c r="AC1600" i="3"/>
  <c r="V1600" i="3"/>
  <c r="Z1600" i="3"/>
  <c r="AD1600" i="3"/>
  <c r="W1600" i="3"/>
  <c r="AA1600" i="3"/>
  <c r="X1600" i="3"/>
  <c r="AB1600" i="3"/>
  <c r="T1600" i="3"/>
  <c r="U1596" i="3"/>
  <c r="Y1596" i="3"/>
  <c r="AC1596" i="3"/>
  <c r="V1596" i="3"/>
  <c r="Z1596" i="3"/>
  <c r="AD1596" i="3"/>
  <c r="W1596" i="3"/>
  <c r="AA1596" i="3"/>
  <c r="T1596" i="3"/>
  <c r="X1596" i="3"/>
  <c r="AB1596" i="3"/>
  <c r="U1592" i="3"/>
  <c r="Y1592" i="3"/>
  <c r="AC1592" i="3"/>
  <c r="V1592" i="3"/>
  <c r="Z1592" i="3"/>
  <c r="AD1592" i="3"/>
  <c r="W1592" i="3"/>
  <c r="AA1592" i="3"/>
  <c r="T1592" i="3"/>
  <c r="X1592" i="3"/>
  <c r="AB1592" i="3"/>
  <c r="U1588" i="3"/>
  <c r="Y1588" i="3"/>
  <c r="AC1588" i="3"/>
  <c r="V1588" i="3"/>
  <c r="Z1588" i="3"/>
  <c r="AD1588" i="3"/>
  <c r="W1588" i="3"/>
  <c r="AA1588" i="3"/>
  <c r="AB1588" i="3"/>
  <c r="T1588" i="3"/>
  <c r="X1588" i="3"/>
  <c r="U1584" i="3"/>
  <c r="Y1584" i="3"/>
  <c r="AC1584" i="3"/>
  <c r="V1584" i="3"/>
  <c r="Z1584" i="3"/>
  <c r="AD1584" i="3"/>
  <c r="W1584" i="3"/>
  <c r="AA1584" i="3"/>
  <c r="X1584" i="3"/>
  <c r="AB1584" i="3"/>
  <c r="T1584" i="3"/>
  <c r="U1580" i="3"/>
  <c r="Y1580" i="3"/>
  <c r="AC1580" i="3"/>
  <c r="V1580" i="3"/>
  <c r="Z1580" i="3"/>
  <c r="AD1580" i="3"/>
  <c r="W1580" i="3"/>
  <c r="AA1580" i="3"/>
  <c r="T1580" i="3"/>
  <c r="X1580" i="3"/>
  <c r="AB1580" i="3"/>
  <c r="U1576" i="3"/>
  <c r="Y1576" i="3"/>
  <c r="AC1576" i="3"/>
  <c r="V1576" i="3"/>
  <c r="Z1576" i="3"/>
  <c r="AD1576" i="3"/>
  <c r="W1576" i="3"/>
  <c r="AA1576" i="3"/>
  <c r="T1576" i="3"/>
  <c r="X1576" i="3"/>
  <c r="AB1576" i="3"/>
  <c r="U1572" i="3"/>
  <c r="Y1572" i="3"/>
  <c r="AC1572" i="3"/>
  <c r="V1572" i="3"/>
  <c r="Z1572" i="3"/>
  <c r="AD1572" i="3"/>
  <c r="W1572" i="3"/>
  <c r="AA1572" i="3"/>
  <c r="AB1572" i="3"/>
  <c r="T1572" i="3"/>
  <c r="X1572" i="3"/>
  <c r="U1568" i="3"/>
  <c r="Y1568" i="3"/>
  <c r="AC1568" i="3"/>
  <c r="V1568" i="3"/>
  <c r="Z1568" i="3"/>
  <c r="AD1568" i="3"/>
  <c r="W1568" i="3"/>
  <c r="AA1568" i="3"/>
  <c r="X1568" i="3"/>
  <c r="AB1568" i="3"/>
  <c r="T1568" i="3"/>
  <c r="U1564" i="3"/>
  <c r="Y1564" i="3"/>
  <c r="AC1564" i="3"/>
  <c r="V1564" i="3"/>
  <c r="Z1564" i="3"/>
  <c r="AD1564" i="3"/>
  <c r="W1564" i="3"/>
  <c r="AA1564" i="3"/>
  <c r="T1564" i="3"/>
  <c r="X1564" i="3"/>
  <c r="AB1564" i="3"/>
  <c r="U1560" i="3"/>
  <c r="Y1560" i="3"/>
  <c r="AC1560" i="3"/>
  <c r="V1560" i="3"/>
  <c r="Z1560" i="3"/>
  <c r="AD1560" i="3"/>
  <c r="W1560" i="3"/>
  <c r="AA1560" i="3"/>
  <c r="T1560" i="3"/>
  <c r="X1560" i="3"/>
  <c r="AB1560" i="3"/>
  <c r="U1556" i="3"/>
  <c r="Y1556" i="3"/>
  <c r="AC1556" i="3"/>
  <c r="V1556" i="3"/>
  <c r="Z1556" i="3"/>
  <c r="AD1556" i="3"/>
  <c r="W1556" i="3"/>
  <c r="AA1556" i="3"/>
  <c r="AB1556" i="3"/>
  <c r="T1556" i="3"/>
  <c r="X1556" i="3"/>
  <c r="U1552" i="3"/>
  <c r="Y1552" i="3"/>
  <c r="AC1552" i="3"/>
  <c r="V1552" i="3"/>
  <c r="Z1552" i="3"/>
  <c r="AD1552" i="3"/>
  <c r="W1552" i="3"/>
  <c r="AA1552" i="3"/>
  <c r="X1552" i="3"/>
  <c r="AB1552" i="3"/>
  <c r="T1552" i="3"/>
  <c r="U1548" i="3"/>
  <c r="Y1548" i="3"/>
  <c r="AC1548" i="3"/>
  <c r="V1548" i="3"/>
  <c r="Z1548" i="3"/>
  <c r="AD1548" i="3"/>
  <c r="W1548" i="3"/>
  <c r="AA1548" i="3"/>
  <c r="T1548" i="3"/>
  <c r="X1548" i="3"/>
  <c r="AB1548" i="3"/>
  <c r="U1544" i="3"/>
  <c r="Y1544" i="3"/>
  <c r="AC1544" i="3"/>
  <c r="V1544" i="3"/>
  <c r="Z1544" i="3"/>
  <c r="AD1544" i="3"/>
  <c r="W1544" i="3"/>
  <c r="AA1544" i="3"/>
  <c r="T1544" i="3"/>
  <c r="X1544" i="3"/>
  <c r="AB1544" i="3"/>
  <c r="U1540" i="3"/>
  <c r="Y1540" i="3"/>
  <c r="AC1540" i="3"/>
  <c r="V1540" i="3"/>
  <c r="Z1540" i="3"/>
  <c r="AD1540" i="3"/>
  <c r="W1540" i="3"/>
  <c r="AA1540" i="3"/>
  <c r="AB1540" i="3"/>
  <c r="T1540" i="3"/>
  <c r="X1540" i="3"/>
  <c r="U1536" i="3"/>
  <c r="Y1536" i="3"/>
  <c r="AC1536" i="3"/>
  <c r="V1536" i="3"/>
  <c r="Z1536" i="3"/>
  <c r="AD1536" i="3"/>
  <c r="W1536" i="3"/>
  <c r="AA1536" i="3"/>
  <c r="X1536" i="3"/>
  <c r="AB1536" i="3"/>
  <c r="T1536" i="3"/>
  <c r="U1532" i="3"/>
  <c r="Y1532" i="3"/>
  <c r="AC1532" i="3"/>
  <c r="V1532" i="3"/>
  <c r="Z1532" i="3"/>
  <c r="AD1532" i="3"/>
  <c r="W1532" i="3"/>
  <c r="AA1532" i="3"/>
  <c r="T1532" i="3"/>
  <c r="X1532" i="3"/>
  <c r="AB1532" i="3"/>
  <c r="U1528" i="3"/>
  <c r="Y1528" i="3"/>
  <c r="AC1528" i="3"/>
  <c r="V1528" i="3"/>
  <c r="Z1528" i="3"/>
  <c r="AD1528" i="3"/>
  <c r="W1528" i="3"/>
  <c r="AA1528" i="3"/>
  <c r="T1528" i="3"/>
  <c r="X1528" i="3"/>
  <c r="AB1528" i="3"/>
  <c r="U1524" i="3"/>
  <c r="Y1524" i="3"/>
  <c r="AC1524" i="3"/>
  <c r="V1524" i="3"/>
  <c r="Z1524" i="3"/>
  <c r="AD1524" i="3"/>
  <c r="W1524" i="3"/>
  <c r="AA1524" i="3"/>
  <c r="AB1524" i="3"/>
  <c r="T1524" i="3"/>
  <c r="X1524" i="3"/>
  <c r="U1520" i="3"/>
  <c r="Y1520" i="3"/>
  <c r="AC1520" i="3"/>
  <c r="V1520" i="3"/>
  <c r="Z1520" i="3"/>
  <c r="AD1520" i="3"/>
  <c r="W1520" i="3"/>
  <c r="AA1520" i="3"/>
  <c r="X1520" i="3"/>
  <c r="AB1520" i="3"/>
  <c r="T1520" i="3"/>
  <c r="U1516" i="3"/>
  <c r="Y1516" i="3"/>
  <c r="AC1516" i="3"/>
  <c r="V1516" i="3"/>
  <c r="Z1516" i="3"/>
  <c r="AD1516" i="3"/>
  <c r="W1516" i="3"/>
  <c r="AA1516" i="3"/>
  <c r="T1516" i="3"/>
  <c r="X1516" i="3"/>
  <c r="AB1516" i="3"/>
  <c r="U1512" i="3"/>
  <c r="Y1512" i="3"/>
  <c r="AC1512" i="3"/>
  <c r="V1512" i="3"/>
  <c r="Z1512" i="3"/>
  <c r="AD1512" i="3"/>
  <c r="W1512" i="3"/>
  <c r="AA1512" i="3"/>
  <c r="T1512" i="3"/>
  <c r="X1512" i="3"/>
  <c r="AB1512" i="3"/>
  <c r="U1508" i="3"/>
  <c r="Y1508" i="3"/>
  <c r="AC1508" i="3"/>
  <c r="V1508" i="3"/>
  <c r="Z1508" i="3"/>
  <c r="AD1508" i="3"/>
  <c r="W1508" i="3"/>
  <c r="AA1508" i="3"/>
  <c r="AB1508" i="3"/>
  <c r="T1508" i="3"/>
  <c r="X1508" i="3"/>
  <c r="U1504" i="3"/>
  <c r="Y1504" i="3"/>
  <c r="AC1504" i="3"/>
  <c r="V1504" i="3"/>
  <c r="Z1504" i="3"/>
  <c r="AD1504" i="3"/>
  <c r="W1504" i="3"/>
  <c r="AA1504" i="3"/>
  <c r="X1504" i="3"/>
  <c r="AB1504" i="3"/>
  <c r="T1504" i="3"/>
  <c r="U1500" i="3"/>
  <c r="Y1500" i="3"/>
  <c r="AC1500" i="3"/>
  <c r="W1500" i="3"/>
  <c r="AA1500" i="3"/>
  <c r="T1500" i="3"/>
  <c r="AB1500" i="3"/>
  <c r="V1500" i="3"/>
  <c r="AD1500" i="3"/>
  <c r="X1500" i="3"/>
  <c r="Z1500" i="3"/>
  <c r="U1496" i="3"/>
  <c r="Y1496" i="3"/>
  <c r="AC1496" i="3"/>
  <c r="W1496" i="3"/>
  <c r="AA1496" i="3"/>
  <c r="X1496" i="3"/>
  <c r="Z1496" i="3"/>
  <c r="T1496" i="3"/>
  <c r="AB1496" i="3"/>
  <c r="V1496" i="3"/>
  <c r="AD1496" i="3"/>
  <c r="U1492" i="3"/>
  <c r="Y1492" i="3"/>
  <c r="AC1492" i="3"/>
  <c r="W1492" i="3"/>
  <c r="AA1492" i="3"/>
  <c r="T1492" i="3"/>
  <c r="AB1492" i="3"/>
  <c r="V1492" i="3"/>
  <c r="AD1492" i="3"/>
  <c r="X1492" i="3"/>
  <c r="Z1492" i="3"/>
  <c r="U1488" i="3"/>
  <c r="Y1488" i="3"/>
  <c r="AC1488" i="3"/>
  <c r="W1488" i="3"/>
  <c r="AA1488" i="3"/>
  <c r="X1488" i="3"/>
  <c r="Z1488" i="3"/>
  <c r="T1488" i="3"/>
  <c r="AB1488" i="3"/>
  <c r="V1488" i="3"/>
  <c r="AD1488" i="3"/>
  <c r="U1484" i="3"/>
  <c r="Y1484" i="3"/>
  <c r="AC1484" i="3"/>
  <c r="W1484" i="3"/>
  <c r="AA1484" i="3"/>
  <c r="T1484" i="3"/>
  <c r="AB1484" i="3"/>
  <c r="V1484" i="3"/>
  <c r="AD1484" i="3"/>
  <c r="X1484" i="3"/>
  <c r="Z1484" i="3"/>
  <c r="U1480" i="3"/>
  <c r="Y1480" i="3"/>
  <c r="AC1480" i="3"/>
  <c r="W1480" i="3"/>
  <c r="AA1480" i="3"/>
  <c r="X1480" i="3"/>
  <c r="Z1480" i="3"/>
  <c r="T1480" i="3"/>
  <c r="AB1480" i="3"/>
  <c r="AD1480" i="3"/>
  <c r="V1480" i="3"/>
  <c r="U1476" i="3"/>
  <c r="Y1476" i="3"/>
  <c r="AC1476" i="3"/>
  <c r="W1476" i="3"/>
  <c r="AA1476" i="3"/>
  <c r="T1476" i="3"/>
  <c r="AB1476" i="3"/>
  <c r="V1476" i="3"/>
  <c r="AD1476" i="3"/>
  <c r="X1476" i="3"/>
  <c r="Z1476" i="3"/>
  <c r="U1472" i="3"/>
  <c r="Y1472" i="3"/>
  <c r="AC1472" i="3"/>
  <c r="W1472" i="3"/>
  <c r="AA1472" i="3"/>
  <c r="X1472" i="3"/>
  <c r="Z1472" i="3"/>
  <c r="T1472" i="3"/>
  <c r="AB1472" i="3"/>
  <c r="V1472" i="3"/>
  <c r="AD1472" i="3"/>
  <c r="U1468" i="3"/>
  <c r="Y1468" i="3"/>
  <c r="AC1468" i="3"/>
  <c r="W1468" i="3"/>
  <c r="AA1468" i="3"/>
  <c r="T1468" i="3"/>
  <c r="AB1468" i="3"/>
  <c r="V1468" i="3"/>
  <c r="AD1468" i="3"/>
  <c r="X1468" i="3"/>
  <c r="Z1468" i="3"/>
  <c r="U1464" i="3"/>
  <c r="Y1464" i="3"/>
  <c r="AC1464" i="3"/>
  <c r="W1464" i="3"/>
  <c r="AA1464" i="3"/>
  <c r="X1464" i="3"/>
  <c r="Z1464" i="3"/>
  <c r="T1464" i="3"/>
  <c r="AB1464" i="3"/>
  <c r="V1464" i="3"/>
  <c r="AD1464" i="3"/>
  <c r="U1460" i="3"/>
  <c r="Y1460" i="3"/>
  <c r="AC1460" i="3"/>
  <c r="W1460" i="3"/>
  <c r="AA1460" i="3"/>
  <c r="T1460" i="3"/>
  <c r="AB1460" i="3"/>
  <c r="V1460" i="3"/>
  <c r="AD1460" i="3"/>
  <c r="X1460" i="3"/>
  <c r="Z1460" i="3"/>
  <c r="U1456" i="3"/>
  <c r="Y1456" i="3"/>
  <c r="AC1456" i="3"/>
  <c r="W1456" i="3"/>
  <c r="AA1456" i="3"/>
  <c r="X1456" i="3"/>
  <c r="Z1456" i="3"/>
  <c r="T1456" i="3"/>
  <c r="AB1456" i="3"/>
  <c r="V1456" i="3"/>
  <c r="AD1456" i="3"/>
  <c r="U1452" i="3"/>
  <c r="Y1452" i="3"/>
  <c r="AC1452" i="3"/>
  <c r="V1452" i="3"/>
  <c r="Z1452" i="3"/>
  <c r="AD1452" i="3"/>
  <c r="W1452" i="3"/>
  <c r="AA1452" i="3"/>
  <c r="X1452" i="3"/>
  <c r="AB1452" i="3"/>
  <c r="T1452" i="3"/>
  <c r="U1448" i="3"/>
  <c r="Y1448" i="3"/>
  <c r="AC1448" i="3"/>
  <c r="V1448" i="3"/>
  <c r="Z1448" i="3"/>
  <c r="AD1448" i="3"/>
  <c r="W1448" i="3"/>
  <c r="AA1448" i="3"/>
  <c r="T1448" i="3"/>
  <c r="X1448" i="3"/>
  <c r="AB1448" i="3"/>
  <c r="U1444" i="3"/>
  <c r="Y1444" i="3"/>
  <c r="AC1444" i="3"/>
  <c r="V1444" i="3"/>
  <c r="Z1444" i="3"/>
  <c r="AD1444" i="3"/>
  <c r="W1444" i="3"/>
  <c r="AA1444" i="3"/>
  <c r="T1444" i="3"/>
  <c r="X1444" i="3"/>
  <c r="AB1444" i="3"/>
  <c r="U1440" i="3"/>
  <c r="Y1440" i="3"/>
  <c r="AC1440" i="3"/>
  <c r="V1440" i="3"/>
  <c r="Z1440" i="3"/>
  <c r="AD1440" i="3"/>
  <c r="W1440" i="3"/>
  <c r="AA1440" i="3"/>
  <c r="AB1440" i="3"/>
  <c r="T1440" i="3"/>
  <c r="X1440" i="3"/>
  <c r="U1436" i="3"/>
  <c r="Y1436" i="3"/>
  <c r="AC1436" i="3"/>
  <c r="V1436" i="3"/>
  <c r="Z1436" i="3"/>
  <c r="AD1436" i="3"/>
  <c r="W1436" i="3"/>
  <c r="AA1436" i="3"/>
  <c r="X1436" i="3"/>
  <c r="AB1436" i="3"/>
  <c r="T1436" i="3"/>
  <c r="U1432" i="3"/>
  <c r="Y1432" i="3"/>
  <c r="AC1432" i="3"/>
  <c r="V1432" i="3"/>
  <c r="Z1432" i="3"/>
  <c r="AD1432" i="3"/>
  <c r="W1432" i="3"/>
  <c r="AA1432" i="3"/>
  <c r="T1432" i="3"/>
  <c r="X1432" i="3"/>
  <c r="AB1432" i="3"/>
  <c r="U1428" i="3"/>
  <c r="Y1428" i="3"/>
  <c r="AC1428" i="3"/>
  <c r="V1428" i="3"/>
  <c r="Z1428" i="3"/>
  <c r="AD1428" i="3"/>
  <c r="W1428" i="3"/>
  <c r="AA1428" i="3"/>
  <c r="T1428" i="3"/>
  <c r="X1428" i="3"/>
  <c r="AB1428" i="3"/>
  <c r="U1424" i="3"/>
  <c r="Y1424" i="3"/>
  <c r="AC1424" i="3"/>
  <c r="V1424" i="3"/>
  <c r="Z1424" i="3"/>
  <c r="AD1424" i="3"/>
  <c r="W1424" i="3"/>
  <c r="AA1424" i="3"/>
  <c r="AB1424" i="3"/>
  <c r="T1424" i="3"/>
  <c r="X1424" i="3"/>
  <c r="U1420" i="3"/>
  <c r="Y1420" i="3"/>
  <c r="AC1420" i="3"/>
  <c r="V1420" i="3"/>
  <c r="Z1420" i="3"/>
  <c r="AD1420" i="3"/>
  <c r="W1420" i="3"/>
  <c r="AA1420" i="3"/>
  <c r="X1420" i="3"/>
  <c r="AB1420" i="3"/>
  <c r="T1420" i="3"/>
  <c r="U1416" i="3"/>
  <c r="Y1416" i="3"/>
  <c r="AC1416" i="3"/>
  <c r="V1416" i="3"/>
  <c r="Z1416" i="3"/>
  <c r="AD1416" i="3"/>
  <c r="W1416" i="3"/>
  <c r="AA1416" i="3"/>
  <c r="T1416" i="3"/>
  <c r="X1416" i="3"/>
  <c r="AB1416" i="3"/>
  <c r="U1412" i="3"/>
  <c r="Y1412" i="3"/>
  <c r="AC1412" i="3"/>
  <c r="V1412" i="3"/>
  <c r="Z1412" i="3"/>
  <c r="AD1412" i="3"/>
  <c r="W1412" i="3"/>
  <c r="AA1412" i="3"/>
  <c r="T1412" i="3"/>
  <c r="X1412" i="3"/>
  <c r="AB1412" i="3"/>
  <c r="U1408" i="3"/>
  <c r="Y1408" i="3"/>
  <c r="AC1408" i="3"/>
  <c r="V1408" i="3"/>
  <c r="Z1408" i="3"/>
  <c r="AD1408" i="3"/>
  <c r="W1408" i="3"/>
  <c r="AA1408" i="3"/>
  <c r="AB1408" i="3"/>
  <c r="T1408" i="3"/>
  <c r="X1408" i="3"/>
  <c r="U1404" i="3"/>
  <c r="Y1404" i="3"/>
  <c r="AC1404" i="3"/>
  <c r="V1404" i="3"/>
  <c r="Z1404" i="3"/>
  <c r="AD1404" i="3"/>
  <c r="W1404" i="3"/>
  <c r="AA1404" i="3"/>
  <c r="X1404" i="3"/>
  <c r="AB1404" i="3"/>
  <c r="T1404" i="3"/>
  <c r="U1400" i="3"/>
  <c r="Y1400" i="3"/>
  <c r="AC1400" i="3"/>
  <c r="V1400" i="3"/>
  <c r="Z1400" i="3"/>
  <c r="AD1400" i="3"/>
  <c r="W1400" i="3"/>
  <c r="AA1400" i="3"/>
  <c r="T1400" i="3"/>
  <c r="X1400" i="3"/>
  <c r="AB1400" i="3"/>
  <c r="U1396" i="3"/>
  <c r="Y1396" i="3"/>
  <c r="AC1396" i="3"/>
  <c r="V1396" i="3"/>
  <c r="Z1396" i="3"/>
  <c r="AD1396" i="3"/>
  <c r="W1396" i="3"/>
  <c r="AA1396" i="3"/>
  <c r="T1396" i="3"/>
  <c r="X1396" i="3"/>
  <c r="AB1396" i="3"/>
  <c r="U1392" i="3"/>
  <c r="Y1392" i="3"/>
  <c r="AC1392" i="3"/>
  <c r="V1392" i="3"/>
  <c r="Z1392" i="3"/>
  <c r="AD1392" i="3"/>
  <c r="W1392" i="3"/>
  <c r="AA1392" i="3"/>
  <c r="AB1392" i="3"/>
  <c r="T1392" i="3"/>
  <c r="X1392" i="3"/>
  <c r="U1388" i="3"/>
  <c r="Y1388" i="3"/>
  <c r="AC1388" i="3"/>
  <c r="V1388" i="3"/>
  <c r="Z1388" i="3"/>
  <c r="AD1388" i="3"/>
  <c r="W1388" i="3"/>
  <c r="AA1388" i="3"/>
  <c r="X1388" i="3"/>
  <c r="AB1388" i="3"/>
  <c r="T1388" i="3"/>
  <c r="U1384" i="3"/>
  <c r="Y1384" i="3"/>
  <c r="AC1384" i="3"/>
  <c r="V1384" i="3"/>
  <c r="Z1384" i="3"/>
  <c r="AD1384" i="3"/>
  <c r="W1384" i="3"/>
  <c r="AA1384" i="3"/>
  <c r="T1384" i="3"/>
  <c r="X1384" i="3"/>
  <c r="AB1384" i="3"/>
  <c r="U1380" i="3"/>
  <c r="Y1380" i="3"/>
  <c r="AC1380" i="3"/>
  <c r="V1380" i="3"/>
  <c r="Z1380" i="3"/>
  <c r="AD1380" i="3"/>
  <c r="W1380" i="3"/>
  <c r="AA1380" i="3"/>
  <c r="T1380" i="3"/>
  <c r="X1380" i="3"/>
  <c r="AB1380" i="3"/>
  <c r="U1376" i="3"/>
  <c r="Y1376" i="3"/>
  <c r="AC1376" i="3"/>
  <c r="V1376" i="3"/>
  <c r="Z1376" i="3"/>
  <c r="AD1376" i="3"/>
  <c r="W1376" i="3"/>
  <c r="AA1376" i="3"/>
  <c r="AB1376" i="3"/>
  <c r="T1376" i="3"/>
  <c r="X1376" i="3"/>
  <c r="U1372" i="3"/>
  <c r="Y1372" i="3"/>
  <c r="AC1372" i="3"/>
  <c r="V1372" i="3"/>
  <c r="Z1372" i="3"/>
  <c r="AD1372" i="3"/>
  <c r="W1372" i="3"/>
  <c r="AA1372" i="3"/>
  <c r="X1372" i="3"/>
  <c r="AB1372" i="3"/>
  <c r="T1372" i="3"/>
  <c r="U1368" i="3"/>
  <c r="Y1368" i="3"/>
  <c r="AC1368" i="3"/>
  <c r="V1368" i="3"/>
  <c r="Z1368" i="3"/>
  <c r="AD1368" i="3"/>
  <c r="W1368" i="3"/>
  <c r="AA1368" i="3"/>
  <c r="T1368" i="3"/>
  <c r="X1368" i="3"/>
  <c r="AB1368" i="3"/>
  <c r="U1364" i="3"/>
  <c r="Y1364" i="3"/>
  <c r="AC1364" i="3"/>
  <c r="V1364" i="3"/>
  <c r="Z1364" i="3"/>
  <c r="AD1364" i="3"/>
  <c r="W1364" i="3"/>
  <c r="AA1364" i="3"/>
  <c r="T1364" i="3"/>
  <c r="X1364" i="3"/>
  <c r="AB1364" i="3"/>
  <c r="U1360" i="3"/>
  <c r="Y1360" i="3"/>
  <c r="AC1360" i="3"/>
  <c r="V1360" i="3"/>
  <c r="Z1360" i="3"/>
  <c r="AD1360" i="3"/>
  <c r="W1360" i="3"/>
  <c r="AA1360" i="3"/>
  <c r="AB1360" i="3"/>
  <c r="T1360" i="3"/>
  <c r="X1360" i="3"/>
  <c r="U1356" i="3"/>
  <c r="Y1356" i="3"/>
  <c r="AC1356" i="3"/>
  <c r="V1356" i="3"/>
  <c r="Z1356" i="3"/>
  <c r="AD1356" i="3"/>
  <c r="W1356" i="3"/>
  <c r="AA1356" i="3"/>
  <c r="X1356" i="3"/>
  <c r="AB1356" i="3"/>
  <c r="T1356" i="3"/>
  <c r="U1352" i="3"/>
  <c r="Y1352" i="3"/>
  <c r="AC1352" i="3"/>
  <c r="V1352" i="3"/>
  <c r="Z1352" i="3"/>
  <c r="AD1352" i="3"/>
  <c r="W1352" i="3"/>
  <c r="AA1352" i="3"/>
  <c r="T1352" i="3"/>
  <c r="X1352" i="3"/>
  <c r="AB1352" i="3"/>
  <c r="U1348" i="3"/>
  <c r="Y1348" i="3"/>
  <c r="AC1348" i="3"/>
  <c r="V1348" i="3"/>
  <c r="Z1348" i="3"/>
  <c r="AD1348" i="3"/>
  <c r="W1348" i="3"/>
  <c r="AA1348" i="3"/>
  <c r="T1348" i="3"/>
  <c r="X1348" i="3"/>
  <c r="AB1348" i="3"/>
  <c r="U1344" i="3"/>
  <c r="Y1344" i="3"/>
  <c r="AC1344" i="3"/>
  <c r="V1344" i="3"/>
  <c r="Z1344" i="3"/>
  <c r="AD1344" i="3"/>
  <c r="W1344" i="3"/>
  <c r="AA1344" i="3"/>
  <c r="AB1344" i="3"/>
  <c r="T1344" i="3"/>
  <c r="X1344" i="3"/>
  <c r="U1340" i="3"/>
  <c r="Y1340" i="3"/>
  <c r="AC1340" i="3"/>
  <c r="V1340" i="3"/>
  <c r="Z1340" i="3"/>
  <c r="AD1340" i="3"/>
  <c r="W1340" i="3"/>
  <c r="AA1340" i="3"/>
  <c r="X1340" i="3"/>
  <c r="AB1340" i="3"/>
  <c r="T1340" i="3"/>
  <c r="U1336" i="3"/>
  <c r="Y1336" i="3"/>
  <c r="AC1336" i="3"/>
  <c r="V1336" i="3"/>
  <c r="Z1336" i="3"/>
  <c r="AD1336" i="3"/>
  <c r="W1336" i="3"/>
  <c r="AA1336" i="3"/>
  <c r="T1336" i="3"/>
  <c r="X1336" i="3"/>
  <c r="AB1336" i="3"/>
  <c r="U1332" i="3"/>
  <c r="Y1332" i="3"/>
  <c r="AC1332" i="3"/>
  <c r="V1332" i="3"/>
  <c r="Z1332" i="3"/>
  <c r="AD1332" i="3"/>
  <c r="W1332" i="3"/>
  <c r="AA1332" i="3"/>
  <c r="T1332" i="3"/>
  <c r="X1332" i="3"/>
  <c r="AB1332" i="3"/>
  <c r="U1328" i="3"/>
  <c r="Y1328" i="3"/>
  <c r="AC1328" i="3"/>
  <c r="V1328" i="3"/>
  <c r="Z1328" i="3"/>
  <c r="AD1328" i="3"/>
  <c r="W1328" i="3"/>
  <c r="AA1328" i="3"/>
  <c r="AB1328" i="3"/>
  <c r="T1328" i="3"/>
  <c r="X1328" i="3"/>
  <c r="U1324" i="3"/>
  <c r="Y1324" i="3"/>
  <c r="AC1324" i="3"/>
  <c r="V1324" i="3"/>
  <c r="Z1324" i="3"/>
  <c r="AD1324" i="3"/>
  <c r="W1324" i="3"/>
  <c r="AA1324" i="3"/>
  <c r="X1324" i="3"/>
  <c r="AB1324" i="3"/>
  <c r="T1324" i="3"/>
  <c r="U1320" i="3"/>
  <c r="Y1320" i="3"/>
  <c r="AC1320" i="3"/>
  <c r="V1320" i="3"/>
  <c r="Z1320" i="3"/>
  <c r="AD1320" i="3"/>
  <c r="W1320" i="3"/>
  <c r="AA1320" i="3"/>
  <c r="T1320" i="3"/>
  <c r="X1320" i="3"/>
  <c r="AB1320" i="3"/>
  <c r="U1316" i="3"/>
  <c r="Y1316" i="3"/>
  <c r="AC1316" i="3"/>
  <c r="V1316" i="3"/>
  <c r="Z1316" i="3"/>
  <c r="AD1316" i="3"/>
  <c r="W1316" i="3"/>
  <c r="AA1316" i="3"/>
  <c r="T1316" i="3"/>
  <c r="X1316" i="3"/>
  <c r="AB1316" i="3"/>
  <c r="U1312" i="3"/>
  <c r="Y1312" i="3"/>
  <c r="AC1312" i="3"/>
  <c r="V1312" i="3"/>
  <c r="Z1312" i="3"/>
  <c r="AD1312" i="3"/>
  <c r="W1312" i="3"/>
  <c r="AA1312" i="3"/>
  <c r="AB1312" i="3"/>
  <c r="T1312" i="3"/>
  <c r="X1312" i="3"/>
  <c r="U1308" i="3"/>
  <c r="Y1308" i="3"/>
  <c r="AC1308" i="3"/>
  <c r="V1308" i="3"/>
  <c r="Z1308" i="3"/>
  <c r="AD1308" i="3"/>
  <c r="W1308" i="3"/>
  <c r="AA1308" i="3"/>
  <c r="X1308" i="3"/>
  <c r="AB1308" i="3"/>
  <c r="T1308" i="3"/>
  <c r="U1304" i="3"/>
  <c r="Y1304" i="3"/>
  <c r="AC1304" i="3"/>
  <c r="V1304" i="3"/>
  <c r="Z1304" i="3"/>
  <c r="AD1304" i="3"/>
  <c r="W1304" i="3"/>
  <c r="AA1304" i="3"/>
  <c r="T1304" i="3"/>
  <c r="X1304" i="3"/>
  <c r="AB1304" i="3"/>
  <c r="U1300" i="3"/>
  <c r="Y1300" i="3"/>
  <c r="AC1300" i="3"/>
  <c r="V1300" i="3"/>
  <c r="Z1300" i="3"/>
  <c r="AD1300" i="3"/>
  <c r="W1300" i="3"/>
  <c r="AA1300" i="3"/>
  <c r="T1300" i="3"/>
  <c r="X1300" i="3"/>
  <c r="AB1300" i="3"/>
  <c r="W1296" i="3"/>
  <c r="AA1296" i="3"/>
  <c r="V1296" i="3"/>
  <c r="AB1296" i="3"/>
  <c r="X1296" i="3"/>
  <c r="AC1296" i="3"/>
  <c r="T1296" i="3"/>
  <c r="Y1296" i="3"/>
  <c r="AD1296" i="3"/>
  <c r="U1296" i="3"/>
  <c r="Z1296" i="3"/>
  <c r="W1292" i="3"/>
  <c r="AA1292" i="3"/>
  <c r="T1292" i="3"/>
  <c r="X1292" i="3"/>
  <c r="AB1292" i="3"/>
  <c r="V1292" i="3"/>
  <c r="AD1292" i="3"/>
  <c r="Y1292" i="3"/>
  <c r="Z1292" i="3"/>
  <c r="U1292" i="3"/>
  <c r="AC1292" i="3"/>
  <c r="W1288" i="3"/>
  <c r="AA1288" i="3"/>
  <c r="T1288" i="3"/>
  <c r="X1288" i="3"/>
  <c r="AB1288" i="3"/>
  <c r="Z1288" i="3"/>
  <c r="U1288" i="3"/>
  <c r="AC1288" i="3"/>
  <c r="V1288" i="3"/>
  <c r="AD1288" i="3"/>
  <c r="Y1288" i="3"/>
  <c r="W1284" i="3"/>
  <c r="AA1284" i="3"/>
  <c r="T1284" i="3"/>
  <c r="X1284" i="3"/>
  <c r="AB1284" i="3"/>
  <c r="V1284" i="3"/>
  <c r="AD1284" i="3"/>
  <c r="Y1284" i="3"/>
  <c r="Z1284" i="3"/>
  <c r="U1284" i="3"/>
  <c r="AC1284" i="3"/>
  <c r="W1280" i="3"/>
  <c r="AA1280" i="3"/>
  <c r="T1280" i="3"/>
  <c r="X1280" i="3"/>
  <c r="AB1280" i="3"/>
  <c r="Z1280" i="3"/>
  <c r="U1280" i="3"/>
  <c r="AC1280" i="3"/>
  <c r="V1280" i="3"/>
  <c r="AD1280" i="3"/>
  <c r="Y1280" i="3"/>
  <c r="W1276" i="3"/>
  <c r="AA1276" i="3"/>
  <c r="T1276" i="3"/>
  <c r="X1276" i="3"/>
  <c r="AB1276" i="3"/>
  <c r="V1276" i="3"/>
  <c r="AD1276" i="3"/>
  <c r="Y1276" i="3"/>
  <c r="Z1276" i="3"/>
  <c r="AC1276" i="3"/>
  <c r="U1276" i="3"/>
  <c r="W1272" i="3"/>
  <c r="AA1272" i="3"/>
  <c r="T1272" i="3"/>
  <c r="X1272" i="3"/>
  <c r="AB1272" i="3"/>
  <c r="Z1272" i="3"/>
  <c r="U1272" i="3"/>
  <c r="AC1272" i="3"/>
  <c r="V1272" i="3"/>
  <c r="AD1272" i="3"/>
  <c r="Y1272" i="3"/>
  <c r="W1268" i="3"/>
  <c r="AA1268" i="3"/>
  <c r="T1268" i="3"/>
  <c r="X1268" i="3"/>
  <c r="AB1268" i="3"/>
  <c r="V1268" i="3"/>
  <c r="AD1268" i="3"/>
  <c r="Y1268" i="3"/>
  <c r="Z1268" i="3"/>
  <c r="U1268" i="3"/>
  <c r="AC1268" i="3"/>
  <c r="W1264" i="3"/>
  <c r="AA1264" i="3"/>
  <c r="T1264" i="3"/>
  <c r="X1264" i="3"/>
  <c r="AB1264" i="3"/>
  <c r="Z1264" i="3"/>
  <c r="U1264" i="3"/>
  <c r="AC1264" i="3"/>
  <c r="V1264" i="3"/>
  <c r="AD1264" i="3"/>
  <c r="Y1264" i="3"/>
  <c r="W1260" i="3"/>
  <c r="AA1260" i="3"/>
  <c r="T1260" i="3"/>
  <c r="X1260" i="3"/>
  <c r="AB1260" i="3"/>
  <c r="V1260" i="3"/>
  <c r="AD1260" i="3"/>
  <c r="Y1260" i="3"/>
  <c r="Z1260" i="3"/>
  <c r="U1260" i="3"/>
  <c r="AC1260" i="3"/>
  <c r="W1256" i="3"/>
  <c r="AA1256" i="3"/>
  <c r="T1256" i="3"/>
  <c r="X1256" i="3"/>
  <c r="AB1256" i="3"/>
  <c r="Z1256" i="3"/>
  <c r="U1256" i="3"/>
  <c r="AC1256" i="3"/>
  <c r="V1256" i="3"/>
  <c r="AD1256" i="3"/>
  <c r="Y1256" i="3"/>
  <c r="W1252" i="3"/>
  <c r="AA1252" i="3"/>
  <c r="T1252" i="3"/>
  <c r="X1252" i="3"/>
  <c r="AB1252" i="3"/>
  <c r="V1252" i="3"/>
  <c r="AD1252" i="3"/>
  <c r="Y1252" i="3"/>
  <c r="Z1252" i="3"/>
  <c r="U1252" i="3"/>
  <c r="AC1252" i="3"/>
  <c r="W1248" i="3"/>
  <c r="AA1248" i="3"/>
  <c r="T1248" i="3"/>
  <c r="X1248" i="3"/>
  <c r="AB1248" i="3"/>
  <c r="Z1248" i="3"/>
  <c r="U1248" i="3"/>
  <c r="AC1248" i="3"/>
  <c r="V1248" i="3"/>
  <c r="AD1248" i="3"/>
  <c r="Y1248" i="3"/>
  <c r="W1244" i="3"/>
  <c r="AA1244" i="3"/>
  <c r="T1244" i="3"/>
  <c r="X1244" i="3"/>
  <c r="AB1244" i="3"/>
  <c r="V1244" i="3"/>
  <c r="AD1244" i="3"/>
  <c r="Y1244" i="3"/>
  <c r="Z1244" i="3"/>
  <c r="AC1244" i="3"/>
  <c r="U1244" i="3"/>
  <c r="W1240" i="3"/>
  <c r="AA1240" i="3"/>
  <c r="T1240" i="3"/>
  <c r="X1240" i="3"/>
  <c r="AB1240" i="3"/>
  <c r="Z1240" i="3"/>
  <c r="U1240" i="3"/>
  <c r="AC1240" i="3"/>
  <c r="V1240" i="3"/>
  <c r="AD1240" i="3"/>
  <c r="Y1240" i="3"/>
  <c r="W1236" i="3"/>
  <c r="AA1236" i="3"/>
  <c r="T1236" i="3"/>
  <c r="X1236" i="3"/>
  <c r="AB1236" i="3"/>
  <c r="V1236" i="3"/>
  <c r="AD1236" i="3"/>
  <c r="Y1236" i="3"/>
  <c r="Z1236" i="3"/>
  <c r="U1236" i="3"/>
  <c r="AC1236" i="3"/>
  <c r="W1232" i="3"/>
  <c r="AA1232" i="3"/>
  <c r="T1232" i="3"/>
  <c r="X1232" i="3"/>
  <c r="AB1232" i="3"/>
  <c r="Z1232" i="3"/>
  <c r="U1232" i="3"/>
  <c r="AC1232" i="3"/>
  <c r="V1232" i="3"/>
  <c r="AD1232" i="3"/>
  <c r="Y1232" i="3"/>
  <c r="W1228" i="3"/>
  <c r="AA1228" i="3"/>
  <c r="T1228" i="3"/>
  <c r="X1228" i="3"/>
  <c r="AB1228" i="3"/>
  <c r="V1228" i="3"/>
  <c r="AD1228" i="3"/>
  <c r="Y1228" i="3"/>
  <c r="Z1228" i="3"/>
  <c r="U1228" i="3"/>
  <c r="AC1228" i="3"/>
  <c r="W1224" i="3"/>
  <c r="AA1224" i="3"/>
  <c r="T1224" i="3"/>
  <c r="X1224" i="3"/>
  <c r="AB1224" i="3"/>
  <c r="Z1224" i="3"/>
  <c r="U1224" i="3"/>
  <c r="AC1224" i="3"/>
  <c r="V1224" i="3"/>
  <c r="AD1224" i="3"/>
  <c r="Y1224" i="3"/>
  <c r="W1220" i="3"/>
  <c r="AA1220" i="3"/>
  <c r="T1220" i="3"/>
  <c r="X1220" i="3"/>
  <c r="AB1220" i="3"/>
  <c r="V1220" i="3"/>
  <c r="AD1220" i="3"/>
  <c r="Y1220" i="3"/>
  <c r="Z1220" i="3"/>
  <c r="U1220" i="3"/>
  <c r="AC1220" i="3"/>
  <c r="W1216" i="3"/>
  <c r="AA1216" i="3"/>
  <c r="T1216" i="3"/>
  <c r="X1216" i="3"/>
  <c r="AB1216" i="3"/>
  <c r="Z1216" i="3"/>
  <c r="U1216" i="3"/>
  <c r="AC1216" i="3"/>
  <c r="V1216" i="3"/>
  <c r="AD1216" i="3"/>
  <c r="Y1216" i="3"/>
  <c r="W1212" i="3"/>
  <c r="AA1212" i="3"/>
  <c r="T1212" i="3"/>
  <c r="X1212" i="3"/>
  <c r="AB1212" i="3"/>
  <c r="V1212" i="3"/>
  <c r="AD1212" i="3"/>
  <c r="Y1212" i="3"/>
  <c r="Z1212" i="3"/>
  <c r="AC1212" i="3"/>
  <c r="U1212" i="3"/>
  <c r="W1208" i="3"/>
  <c r="AA1208" i="3"/>
  <c r="T1208" i="3"/>
  <c r="X1208" i="3"/>
  <c r="AB1208" i="3"/>
  <c r="Z1208" i="3"/>
  <c r="U1208" i="3"/>
  <c r="AC1208" i="3"/>
  <c r="V1208" i="3"/>
  <c r="AD1208" i="3"/>
  <c r="Y1208" i="3"/>
  <c r="W1204" i="3"/>
  <c r="AA1204" i="3"/>
  <c r="T1204" i="3"/>
  <c r="X1204" i="3"/>
  <c r="AB1204" i="3"/>
  <c r="V1204" i="3"/>
  <c r="AD1204" i="3"/>
  <c r="Y1204" i="3"/>
  <c r="Z1204" i="3"/>
  <c r="U1204" i="3"/>
  <c r="AC1204" i="3"/>
  <c r="W1200" i="3"/>
  <c r="AA1200" i="3"/>
  <c r="T1200" i="3"/>
  <c r="X1200" i="3"/>
  <c r="AB1200" i="3"/>
  <c r="Z1200" i="3"/>
  <c r="U1200" i="3"/>
  <c r="AC1200" i="3"/>
  <c r="V1200" i="3"/>
  <c r="AD1200" i="3"/>
  <c r="Y1200" i="3"/>
  <c r="W1196" i="3"/>
  <c r="AA1196" i="3"/>
  <c r="T1196" i="3"/>
  <c r="X1196" i="3"/>
  <c r="AB1196" i="3"/>
  <c r="V1196" i="3"/>
  <c r="AD1196" i="3"/>
  <c r="Y1196" i="3"/>
  <c r="Z1196" i="3"/>
  <c r="U1196" i="3"/>
  <c r="AC1196" i="3"/>
  <c r="W1192" i="3"/>
  <c r="AA1192" i="3"/>
  <c r="T1192" i="3"/>
  <c r="X1192" i="3"/>
  <c r="AB1192" i="3"/>
  <c r="Z1192" i="3"/>
  <c r="U1192" i="3"/>
  <c r="AC1192" i="3"/>
  <c r="V1192" i="3"/>
  <c r="AD1192" i="3"/>
  <c r="Y1192" i="3"/>
  <c r="W1188" i="3"/>
  <c r="AA1188" i="3"/>
  <c r="T1188" i="3"/>
  <c r="X1188" i="3"/>
  <c r="AB1188" i="3"/>
  <c r="V1188" i="3"/>
  <c r="AD1188" i="3"/>
  <c r="Y1188" i="3"/>
  <c r="Z1188" i="3"/>
  <c r="U1188" i="3"/>
  <c r="AC1188" i="3"/>
  <c r="W1184" i="3"/>
  <c r="AA1184" i="3"/>
  <c r="T1184" i="3"/>
  <c r="X1184" i="3"/>
  <c r="AB1184" i="3"/>
  <c r="Z1184" i="3"/>
  <c r="U1184" i="3"/>
  <c r="AC1184" i="3"/>
  <c r="V1184" i="3"/>
  <c r="AD1184" i="3"/>
  <c r="Y1184" i="3"/>
  <c r="W1180" i="3"/>
  <c r="AA1180" i="3"/>
  <c r="T1180" i="3"/>
  <c r="X1180" i="3"/>
  <c r="AB1180" i="3"/>
  <c r="V1180" i="3"/>
  <c r="AD1180" i="3"/>
  <c r="Y1180" i="3"/>
  <c r="Z1180" i="3"/>
  <c r="AC1180" i="3"/>
  <c r="U1180" i="3"/>
  <c r="W1176" i="3"/>
  <c r="AA1176" i="3"/>
  <c r="T1176" i="3"/>
  <c r="X1176" i="3"/>
  <c r="AB1176" i="3"/>
  <c r="Z1176" i="3"/>
  <c r="U1176" i="3"/>
  <c r="AC1176" i="3"/>
  <c r="V1176" i="3"/>
  <c r="AD1176" i="3"/>
  <c r="Y1176" i="3"/>
  <c r="W1172" i="3"/>
  <c r="AA1172" i="3"/>
  <c r="T1172" i="3"/>
  <c r="X1172" i="3"/>
  <c r="AB1172" i="3"/>
  <c r="V1172" i="3"/>
  <c r="AD1172" i="3"/>
  <c r="Y1172" i="3"/>
  <c r="Z1172" i="3"/>
  <c r="U1172" i="3"/>
  <c r="AC1172" i="3"/>
  <c r="W1168" i="3"/>
  <c r="AA1168" i="3"/>
  <c r="T1168" i="3"/>
  <c r="X1168" i="3"/>
  <c r="AB1168" i="3"/>
  <c r="Z1168" i="3"/>
  <c r="U1168" i="3"/>
  <c r="AC1168" i="3"/>
  <c r="V1168" i="3"/>
  <c r="AD1168" i="3"/>
  <c r="Y1168" i="3"/>
  <c r="W1164" i="3"/>
  <c r="AA1164" i="3"/>
  <c r="T1164" i="3"/>
  <c r="X1164" i="3"/>
  <c r="AB1164" i="3"/>
  <c r="V1164" i="3"/>
  <c r="AD1164" i="3"/>
  <c r="Y1164" i="3"/>
  <c r="Z1164" i="3"/>
  <c r="U1164" i="3"/>
  <c r="AC1164" i="3"/>
  <c r="W1160" i="3"/>
  <c r="AA1160" i="3"/>
  <c r="T1160" i="3"/>
  <c r="X1160" i="3"/>
  <c r="AB1160" i="3"/>
  <c r="Z1160" i="3"/>
  <c r="U1160" i="3"/>
  <c r="AC1160" i="3"/>
  <c r="V1160" i="3"/>
  <c r="AD1160" i="3"/>
  <c r="Y1160" i="3"/>
  <c r="W1156" i="3"/>
  <c r="AA1156" i="3"/>
  <c r="T1156" i="3"/>
  <c r="X1156" i="3"/>
  <c r="AB1156" i="3"/>
  <c r="V1156" i="3"/>
  <c r="AD1156" i="3"/>
  <c r="Y1156" i="3"/>
  <c r="Z1156" i="3"/>
  <c r="U1156" i="3"/>
  <c r="AC1156" i="3"/>
  <c r="W1152" i="3"/>
  <c r="AA1152" i="3"/>
  <c r="T1152" i="3"/>
  <c r="X1152" i="3"/>
  <c r="AB1152" i="3"/>
  <c r="Z1152" i="3"/>
  <c r="U1152" i="3"/>
  <c r="AC1152" i="3"/>
  <c r="V1152" i="3"/>
  <c r="AD1152" i="3"/>
  <c r="Y1152" i="3"/>
  <c r="W1148" i="3"/>
  <c r="AA1148" i="3"/>
  <c r="T1148" i="3"/>
  <c r="X1148" i="3"/>
  <c r="AB1148" i="3"/>
  <c r="V1148" i="3"/>
  <c r="AD1148" i="3"/>
  <c r="Y1148" i="3"/>
  <c r="Z1148" i="3"/>
  <c r="AC1148" i="3"/>
  <c r="U1148" i="3"/>
  <c r="W1144" i="3"/>
  <c r="AA1144" i="3"/>
  <c r="T1144" i="3"/>
  <c r="X1144" i="3"/>
  <c r="AB1144" i="3"/>
  <c r="Z1144" i="3"/>
  <c r="U1144" i="3"/>
  <c r="AC1144" i="3"/>
  <c r="V1144" i="3"/>
  <c r="AD1144" i="3"/>
  <c r="Y1144" i="3"/>
  <c r="W1140" i="3"/>
  <c r="AA1140" i="3"/>
  <c r="T1140" i="3"/>
  <c r="X1140" i="3"/>
  <c r="AB1140" i="3"/>
  <c r="V1140" i="3"/>
  <c r="AD1140" i="3"/>
  <c r="Y1140" i="3"/>
  <c r="Z1140" i="3"/>
  <c r="U1140" i="3"/>
  <c r="AC1140" i="3"/>
  <c r="W1136" i="3"/>
  <c r="AA1136" i="3"/>
  <c r="T1136" i="3"/>
  <c r="X1136" i="3"/>
  <c r="AB1136" i="3"/>
  <c r="Z1136" i="3"/>
  <c r="U1136" i="3"/>
  <c r="AC1136" i="3"/>
  <c r="V1136" i="3"/>
  <c r="AD1136" i="3"/>
  <c r="Y1136" i="3"/>
  <c r="W1132" i="3"/>
  <c r="AA1132" i="3"/>
  <c r="T1132" i="3"/>
  <c r="X1132" i="3"/>
  <c r="AB1132" i="3"/>
  <c r="V1132" i="3"/>
  <c r="AD1132" i="3"/>
  <c r="Y1132" i="3"/>
  <c r="Z1132" i="3"/>
  <c r="U1132" i="3"/>
  <c r="AC1132" i="3"/>
  <c r="W1128" i="3"/>
  <c r="AA1128" i="3"/>
  <c r="T1128" i="3"/>
  <c r="X1128" i="3"/>
  <c r="AB1128" i="3"/>
  <c r="Z1128" i="3"/>
  <c r="U1128" i="3"/>
  <c r="AC1128" i="3"/>
  <c r="V1128" i="3"/>
  <c r="AD1128" i="3"/>
  <c r="Y1128" i="3"/>
  <c r="W1124" i="3"/>
  <c r="AA1124" i="3"/>
  <c r="T1124" i="3"/>
  <c r="X1124" i="3"/>
  <c r="AB1124" i="3"/>
  <c r="V1124" i="3"/>
  <c r="AD1124" i="3"/>
  <c r="Y1124" i="3"/>
  <c r="Z1124" i="3"/>
  <c r="U1124" i="3"/>
  <c r="AC1124" i="3"/>
  <c r="W1120" i="3"/>
  <c r="AA1120" i="3"/>
  <c r="T1120" i="3"/>
  <c r="X1120" i="3"/>
  <c r="AB1120" i="3"/>
  <c r="Z1120" i="3"/>
  <c r="U1120" i="3"/>
  <c r="AC1120" i="3"/>
  <c r="V1120" i="3"/>
  <c r="AD1120" i="3"/>
  <c r="Y1120" i="3"/>
  <c r="W1116" i="3"/>
  <c r="AA1116" i="3"/>
  <c r="T1116" i="3"/>
  <c r="X1116" i="3"/>
  <c r="AB1116" i="3"/>
  <c r="V1116" i="3"/>
  <c r="AD1116" i="3"/>
  <c r="Y1116" i="3"/>
  <c r="Z1116" i="3"/>
  <c r="AC1116" i="3"/>
  <c r="U1116" i="3"/>
  <c r="W1112" i="3"/>
  <c r="AA1112" i="3"/>
  <c r="T1112" i="3"/>
  <c r="X1112" i="3"/>
  <c r="AB1112" i="3"/>
  <c r="Z1112" i="3"/>
  <c r="U1112" i="3"/>
  <c r="AC1112" i="3"/>
  <c r="V1112" i="3"/>
  <c r="AD1112" i="3"/>
  <c r="Y1112" i="3"/>
  <c r="W1108" i="3"/>
  <c r="AA1108" i="3"/>
  <c r="T1108" i="3"/>
  <c r="X1108" i="3"/>
  <c r="AB1108" i="3"/>
  <c r="V1108" i="3"/>
  <c r="AD1108" i="3"/>
  <c r="Y1108" i="3"/>
  <c r="Z1108" i="3"/>
  <c r="U1108" i="3"/>
  <c r="AC1108" i="3"/>
  <c r="W1104" i="3"/>
  <c r="AA1104" i="3"/>
  <c r="T1104" i="3"/>
  <c r="X1104" i="3"/>
  <c r="AB1104" i="3"/>
  <c r="Z1104" i="3"/>
  <c r="U1104" i="3"/>
  <c r="AC1104" i="3"/>
  <c r="V1104" i="3"/>
  <c r="AD1104" i="3"/>
  <c r="Y1104" i="3"/>
  <c r="W1100" i="3"/>
  <c r="AA1100" i="3"/>
  <c r="T1100" i="3"/>
  <c r="X1100" i="3"/>
  <c r="AB1100" i="3"/>
  <c r="V1100" i="3"/>
  <c r="AD1100" i="3"/>
  <c r="Y1100" i="3"/>
  <c r="Z1100" i="3"/>
  <c r="U1100" i="3"/>
  <c r="AC1100" i="3"/>
  <c r="W1096" i="3"/>
  <c r="AA1096" i="3"/>
  <c r="T1096" i="3"/>
  <c r="X1096" i="3"/>
  <c r="AB1096" i="3"/>
  <c r="Z1096" i="3"/>
  <c r="U1096" i="3"/>
  <c r="AC1096" i="3"/>
  <c r="V1096" i="3"/>
  <c r="AD1096" i="3"/>
  <c r="Y1096" i="3"/>
  <c r="W1092" i="3"/>
  <c r="AA1092" i="3"/>
  <c r="T1092" i="3"/>
  <c r="X1092" i="3"/>
  <c r="AB1092" i="3"/>
  <c r="V1092" i="3"/>
  <c r="AD1092" i="3"/>
  <c r="Y1092" i="3"/>
  <c r="Z1092" i="3"/>
  <c r="U1092" i="3"/>
  <c r="AC1092" i="3"/>
  <c r="W1088" i="3"/>
  <c r="AA1088" i="3"/>
  <c r="T1088" i="3"/>
  <c r="X1088" i="3"/>
  <c r="AB1088" i="3"/>
  <c r="Z1088" i="3"/>
  <c r="U1088" i="3"/>
  <c r="AC1088" i="3"/>
  <c r="V1088" i="3"/>
  <c r="AD1088" i="3"/>
  <c r="Y1088" i="3"/>
  <c r="W1084" i="3"/>
  <c r="AA1084" i="3"/>
  <c r="T1084" i="3"/>
  <c r="X1084" i="3"/>
  <c r="AB1084" i="3"/>
  <c r="V1084" i="3"/>
  <c r="AD1084" i="3"/>
  <c r="Y1084" i="3"/>
  <c r="Z1084" i="3"/>
  <c r="AC1084" i="3"/>
  <c r="U1084" i="3"/>
  <c r="W1080" i="3"/>
  <c r="AA1080" i="3"/>
  <c r="T1080" i="3"/>
  <c r="X1080" i="3"/>
  <c r="AB1080" i="3"/>
  <c r="Z1080" i="3"/>
  <c r="U1080" i="3"/>
  <c r="AC1080" i="3"/>
  <c r="V1080" i="3"/>
  <c r="AD1080" i="3"/>
  <c r="Y1080" i="3"/>
  <c r="W1076" i="3"/>
  <c r="AA1076" i="3"/>
  <c r="T1076" i="3"/>
  <c r="X1076" i="3"/>
  <c r="AB1076" i="3"/>
  <c r="V1076" i="3"/>
  <c r="AD1076" i="3"/>
  <c r="Y1076" i="3"/>
  <c r="Z1076" i="3"/>
  <c r="U1076" i="3"/>
  <c r="AC1076" i="3"/>
  <c r="W1072" i="3"/>
  <c r="AA1072" i="3"/>
  <c r="T1072" i="3"/>
  <c r="X1072" i="3"/>
  <c r="AB1072" i="3"/>
  <c r="Z1072" i="3"/>
  <c r="U1072" i="3"/>
  <c r="AC1072" i="3"/>
  <c r="V1072" i="3"/>
  <c r="AD1072" i="3"/>
  <c r="Y1072" i="3"/>
  <c r="W1068" i="3"/>
  <c r="AA1068" i="3"/>
  <c r="T1068" i="3"/>
  <c r="X1068" i="3"/>
  <c r="AB1068" i="3"/>
  <c r="V1068" i="3"/>
  <c r="AD1068" i="3"/>
  <c r="Y1068" i="3"/>
  <c r="Z1068" i="3"/>
  <c r="U1068" i="3"/>
  <c r="AC1068" i="3"/>
  <c r="W1064" i="3"/>
  <c r="AA1064" i="3"/>
  <c r="T1064" i="3"/>
  <c r="X1064" i="3"/>
  <c r="AB1064" i="3"/>
  <c r="Z1064" i="3"/>
  <c r="U1064" i="3"/>
  <c r="AC1064" i="3"/>
  <c r="V1064" i="3"/>
  <c r="AD1064" i="3"/>
  <c r="Y1064" i="3"/>
  <c r="W1060" i="3"/>
  <c r="AA1060" i="3"/>
  <c r="T1060" i="3"/>
  <c r="X1060" i="3"/>
  <c r="AB1060" i="3"/>
  <c r="V1060" i="3"/>
  <c r="AD1060" i="3"/>
  <c r="Y1060" i="3"/>
  <c r="Z1060" i="3"/>
  <c r="U1060" i="3"/>
  <c r="AC1060" i="3"/>
  <c r="W1056" i="3"/>
  <c r="AA1056" i="3"/>
  <c r="T1056" i="3"/>
  <c r="X1056" i="3"/>
  <c r="AB1056" i="3"/>
  <c r="Z1056" i="3"/>
  <c r="U1056" i="3"/>
  <c r="AC1056" i="3"/>
  <c r="V1056" i="3"/>
  <c r="AD1056" i="3"/>
  <c r="Y1056" i="3"/>
  <c r="W1052" i="3"/>
  <c r="AA1052" i="3"/>
  <c r="T1052" i="3"/>
  <c r="X1052" i="3"/>
  <c r="AB1052" i="3"/>
  <c r="V1052" i="3"/>
  <c r="AD1052" i="3"/>
  <c r="Y1052" i="3"/>
  <c r="Z1052" i="3"/>
  <c r="AC1052" i="3"/>
  <c r="U1052" i="3"/>
  <c r="W1048" i="3"/>
  <c r="AA1048" i="3"/>
  <c r="T1048" i="3"/>
  <c r="X1048" i="3"/>
  <c r="AB1048" i="3"/>
  <c r="Z1048" i="3"/>
  <c r="U1048" i="3"/>
  <c r="AC1048" i="3"/>
  <c r="V1048" i="3"/>
  <c r="AD1048" i="3"/>
  <c r="Y1048" i="3"/>
  <c r="W1044" i="3"/>
  <c r="AA1044" i="3"/>
  <c r="T1044" i="3"/>
  <c r="X1044" i="3"/>
  <c r="AB1044" i="3"/>
  <c r="V1044" i="3"/>
  <c r="AD1044" i="3"/>
  <c r="Y1044" i="3"/>
  <c r="Z1044" i="3"/>
  <c r="U1044" i="3"/>
  <c r="AC1044" i="3"/>
  <c r="W1040" i="3"/>
  <c r="AA1040" i="3"/>
  <c r="T1040" i="3"/>
  <c r="X1040" i="3"/>
  <c r="AB1040" i="3"/>
  <c r="Z1040" i="3"/>
  <c r="U1040" i="3"/>
  <c r="AC1040" i="3"/>
  <c r="V1040" i="3"/>
  <c r="AD1040" i="3"/>
  <c r="Y1040" i="3"/>
  <c r="W1036" i="3"/>
  <c r="AA1036" i="3"/>
  <c r="T1036" i="3"/>
  <c r="X1036" i="3"/>
  <c r="AB1036" i="3"/>
  <c r="V1036" i="3"/>
  <c r="AD1036" i="3"/>
  <c r="Y1036" i="3"/>
  <c r="Z1036" i="3"/>
  <c r="U1036" i="3"/>
  <c r="AC1036" i="3"/>
  <c r="W1032" i="3"/>
  <c r="AA1032" i="3"/>
  <c r="T1032" i="3"/>
  <c r="X1032" i="3"/>
  <c r="AB1032" i="3"/>
  <c r="Z1032" i="3"/>
  <c r="U1032" i="3"/>
  <c r="AC1032" i="3"/>
  <c r="V1032" i="3"/>
  <c r="AD1032" i="3"/>
  <c r="Y1032" i="3"/>
  <c r="W1028" i="3"/>
  <c r="AA1028" i="3"/>
  <c r="T1028" i="3"/>
  <c r="X1028" i="3"/>
  <c r="AB1028" i="3"/>
  <c r="V1028" i="3"/>
  <c r="AD1028" i="3"/>
  <c r="Y1028" i="3"/>
  <c r="Z1028" i="3"/>
  <c r="U1028" i="3"/>
  <c r="AC1028" i="3"/>
  <c r="W1024" i="3"/>
  <c r="AA1024" i="3"/>
  <c r="T1024" i="3"/>
  <c r="X1024" i="3"/>
  <c r="AB1024" i="3"/>
  <c r="Z1024" i="3"/>
  <c r="U1024" i="3"/>
  <c r="AC1024" i="3"/>
  <c r="V1024" i="3"/>
  <c r="AD1024" i="3"/>
  <c r="Y1024" i="3"/>
  <c r="W1020" i="3"/>
  <c r="AA1020" i="3"/>
  <c r="T1020" i="3"/>
  <c r="X1020" i="3"/>
  <c r="AB1020" i="3"/>
  <c r="V1020" i="3"/>
  <c r="AD1020" i="3"/>
  <c r="Y1020" i="3"/>
  <c r="Z1020" i="3"/>
  <c r="AC1020" i="3"/>
  <c r="U1020" i="3"/>
  <c r="W1016" i="3"/>
  <c r="AA1016" i="3"/>
  <c r="T1016" i="3"/>
  <c r="X1016" i="3"/>
  <c r="AB1016" i="3"/>
  <c r="Z1016" i="3"/>
  <c r="U1016" i="3"/>
  <c r="AC1016" i="3"/>
  <c r="V1016" i="3"/>
  <c r="AD1016" i="3"/>
  <c r="Y1016" i="3"/>
  <c r="W1012" i="3"/>
  <c r="AA1012" i="3"/>
  <c r="T1012" i="3"/>
  <c r="X1012" i="3"/>
  <c r="AB1012" i="3"/>
  <c r="V1012" i="3"/>
  <c r="AD1012" i="3"/>
  <c r="Y1012" i="3"/>
  <c r="Z1012" i="3"/>
  <c r="U1012" i="3"/>
  <c r="AC1012" i="3"/>
  <c r="W1008" i="3"/>
  <c r="AA1008" i="3"/>
  <c r="T1008" i="3"/>
  <c r="X1008" i="3"/>
  <c r="AB1008" i="3"/>
  <c r="Z1008" i="3"/>
  <c r="U1008" i="3"/>
  <c r="AC1008" i="3"/>
  <c r="V1008" i="3"/>
  <c r="AD1008" i="3"/>
  <c r="Y1008" i="3"/>
  <c r="W1004" i="3"/>
  <c r="AA1004" i="3"/>
  <c r="T1004" i="3"/>
  <c r="X1004" i="3"/>
  <c r="AB1004" i="3"/>
  <c r="V1004" i="3"/>
  <c r="AD1004" i="3"/>
  <c r="Y1004" i="3"/>
  <c r="Z1004" i="3"/>
  <c r="U1004" i="3"/>
  <c r="AC1004" i="3"/>
  <c r="W1000" i="3"/>
  <c r="AA1000" i="3"/>
  <c r="T1000" i="3"/>
  <c r="X1000" i="3"/>
  <c r="AB1000" i="3"/>
  <c r="Z1000" i="3"/>
  <c r="U1000" i="3"/>
  <c r="AC1000" i="3"/>
  <c r="V1000" i="3"/>
  <c r="AD1000" i="3"/>
  <c r="Y1000" i="3"/>
  <c r="W996" i="3"/>
  <c r="AA996" i="3"/>
  <c r="T996" i="3"/>
  <c r="X996" i="3"/>
  <c r="AB996" i="3"/>
  <c r="V996" i="3"/>
  <c r="AD996" i="3"/>
  <c r="Y996" i="3"/>
  <c r="Z996" i="3"/>
  <c r="U996" i="3"/>
  <c r="AC996" i="3"/>
  <c r="W992" i="3"/>
  <c r="AA992" i="3"/>
  <c r="T992" i="3"/>
  <c r="X992" i="3"/>
  <c r="AB992" i="3"/>
  <c r="Z992" i="3"/>
  <c r="U992" i="3"/>
  <c r="AC992" i="3"/>
  <c r="V992" i="3"/>
  <c r="AD992" i="3"/>
  <c r="Y992" i="3"/>
  <c r="W988" i="3"/>
  <c r="AA988" i="3"/>
  <c r="T988" i="3"/>
  <c r="X988" i="3"/>
  <c r="AB988" i="3"/>
  <c r="V988" i="3"/>
  <c r="AD988" i="3"/>
  <c r="Y988" i="3"/>
  <c r="Z988" i="3"/>
  <c r="AC988" i="3"/>
  <c r="U988" i="3"/>
  <c r="W984" i="3"/>
  <c r="AA984" i="3"/>
  <c r="T984" i="3"/>
  <c r="X984" i="3"/>
  <c r="AB984" i="3"/>
  <c r="Z984" i="3"/>
  <c r="U984" i="3"/>
  <c r="AC984" i="3"/>
  <c r="V984" i="3"/>
  <c r="AD984" i="3"/>
  <c r="Y984" i="3"/>
  <c r="W980" i="3"/>
  <c r="AA980" i="3"/>
  <c r="T980" i="3"/>
  <c r="X980" i="3"/>
  <c r="AB980" i="3"/>
  <c r="V980" i="3"/>
  <c r="AD980" i="3"/>
  <c r="Y980" i="3"/>
  <c r="Z980" i="3"/>
  <c r="U980" i="3"/>
  <c r="AC980" i="3"/>
  <c r="W976" i="3"/>
  <c r="AA976" i="3"/>
  <c r="T976" i="3"/>
  <c r="X976" i="3"/>
  <c r="AB976" i="3"/>
  <c r="Z976" i="3"/>
  <c r="U976" i="3"/>
  <c r="AC976" i="3"/>
  <c r="V976" i="3"/>
  <c r="AD976" i="3"/>
  <c r="Y976" i="3"/>
  <c r="W972" i="3"/>
  <c r="AA972" i="3"/>
  <c r="T972" i="3"/>
  <c r="X972" i="3"/>
  <c r="AB972" i="3"/>
  <c r="V972" i="3"/>
  <c r="AD972" i="3"/>
  <c r="Y972" i="3"/>
  <c r="Z972" i="3"/>
  <c r="U972" i="3"/>
  <c r="AC972" i="3"/>
  <c r="W968" i="3"/>
  <c r="AA968" i="3"/>
  <c r="T968" i="3"/>
  <c r="X968" i="3"/>
  <c r="AB968" i="3"/>
  <c r="Z968" i="3"/>
  <c r="U968" i="3"/>
  <c r="AC968" i="3"/>
  <c r="V968" i="3"/>
  <c r="AD968" i="3"/>
  <c r="Y968" i="3"/>
  <c r="W964" i="3"/>
  <c r="AA964" i="3"/>
  <c r="T964" i="3"/>
  <c r="X964" i="3"/>
  <c r="AB964" i="3"/>
  <c r="V964" i="3"/>
  <c r="AD964" i="3"/>
  <c r="Y964" i="3"/>
  <c r="Z964" i="3"/>
  <c r="U964" i="3"/>
  <c r="AC964" i="3"/>
  <c r="W960" i="3"/>
  <c r="AA960" i="3"/>
  <c r="T960" i="3"/>
  <c r="X960" i="3"/>
  <c r="AB960" i="3"/>
  <c r="Z960" i="3"/>
  <c r="U960" i="3"/>
  <c r="AC960" i="3"/>
  <c r="V960" i="3"/>
  <c r="AD960" i="3"/>
  <c r="Y960" i="3"/>
  <c r="W956" i="3"/>
  <c r="AA956" i="3"/>
  <c r="T956" i="3"/>
  <c r="X956" i="3"/>
  <c r="AB956" i="3"/>
  <c r="V956" i="3"/>
  <c r="AD956" i="3"/>
  <c r="Y956" i="3"/>
  <c r="Z956" i="3"/>
  <c r="AC956" i="3"/>
  <c r="U956" i="3"/>
  <c r="W952" i="3"/>
  <c r="AA952" i="3"/>
  <c r="T952" i="3"/>
  <c r="X952" i="3"/>
  <c r="AB952" i="3"/>
  <c r="Z952" i="3"/>
  <c r="U952" i="3"/>
  <c r="AC952" i="3"/>
  <c r="V952" i="3"/>
  <c r="AD952" i="3"/>
  <c r="Y952" i="3"/>
  <c r="W948" i="3"/>
  <c r="AA948" i="3"/>
  <c r="T948" i="3"/>
  <c r="X948" i="3"/>
  <c r="AB948" i="3"/>
  <c r="V948" i="3"/>
  <c r="AD948" i="3"/>
  <c r="Y948" i="3"/>
  <c r="Z948" i="3"/>
  <c r="U948" i="3"/>
  <c r="AC948" i="3"/>
  <c r="W944" i="3"/>
  <c r="AA944" i="3"/>
  <c r="T944" i="3"/>
  <c r="X944" i="3"/>
  <c r="AB944" i="3"/>
  <c r="Z944" i="3"/>
  <c r="U944" i="3"/>
  <c r="AC944" i="3"/>
  <c r="V944" i="3"/>
  <c r="AD944" i="3"/>
  <c r="Y944" i="3"/>
  <c r="W940" i="3"/>
  <c r="AA940" i="3"/>
  <c r="T940" i="3"/>
  <c r="X940" i="3"/>
  <c r="AB940" i="3"/>
  <c r="V940" i="3"/>
  <c r="AD940" i="3"/>
  <c r="Y940" i="3"/>
  <c r="Z940" i="3"/>
  <c r="U940" i="3"/>
  <c r="AC940" i="3"/>
  <c r="W936" i="3"/>
  <c r="AA936" i="3"/>
  <c r="T936" i="3"/>
  <c r="X936" i="3"/>
  <c r="AB936" i="3"/>
  <c r="Z936" i="3"/>
  <c r="U936" i="3"/>
  <c r="AC936" i="3"/>
  <c r="V936" i="3"/>
  <c r="AD936" i="3"/>
  <c r="Y936" i="3"/>
  <c r="W932" i="3"/>
  <c r="AA932" i="3"/>
  <c r="T932" i="3"/>
  <c r="X932" i="3"/>
  <c r="AB932" i="3"/>
  <c r="V932" i="3"/>
  <c r="AD932" i="3"/>
  <c r="Y932" i="3"/>
  <c r="Z932" i="3"/>
  <c r="U932" i="3"/>
  <c r="AC932" i="3"/>
  <c r="W928" i="3"/>
  <c r="AA928" i="3"/>
  <c r="T928" i="3"/>
  <c r="X928" i="3"/>
  <c r="AB928" i="3"/>
  <c r="Z928" i="3"/>
  <c r="U928" i="3"/>
  <c r="AC928" i="3"/>
  <c r="V928" i="3"/>
  <c r="AD928" i="3"/>
  <c r="Y928" i="3"/>
  <c r="W924" i="3"/>
  <c r="AA924" i="3"/>
  <c r="T924" i="3"/>
  <c r="X924" i="3"/>
  <c r="AB924" i="3"/>
  <c r="V924" i="3"/>
  <c r="AD924" i="3"/>
  <c r="Y924" i="3"/>
  <c r="Z924" i="3"/>
  <c r="AC924" i="3"/>
  <c r="U924" i="3"/>
  <c r="W920" i="3"/>
  <c r="AA920" i="3"/>
  <c r="T920" i="3"/>
  <c r="X920" i="3"/>
  <c r="AB920" i="3"/>
  <c r="Z920" i="3"/>
  <c r="U920" i="3"/>
  <c r="AC920" i="3"/>
  <c r="V920" i="3"/>
  <c r="AD920" i="3"/>
  <c r="Y920" i="3"/>
  <c r="W916" i="3"/>
  <c r="AA916" i="3"/>
  <c r="T916" i="3"/>
  <c r="X916" i="3"/>
  <c r="AB916" i="3"/>
  <c r="V916" i="3"/>
  <c r="AD916" i="3"/>
  <c r="Y916" i="3"/>
  <c r="Z916" i="3"/>
  <c r="U916" i="3"/>
  <c r="AC916" i="3"/>
  <c r="W912" i="3"/>
  <c r="AA912" i="3"/>
  <c r="T912" i="3"/>
  <c r="X912" i="3"/>
  <c r="AB912" i="3"/>
  <c r="Z912" i="3"/>
  <c r="U912" i="3"/>
  <c r="AC912" i="3"/>
  <c r="V912" i="3"/>
  <c r="AD912" i="3"/>
  <c r="Y912" i="3"/>
  <c r="W908" i="3"/>
  <c r="AA908" i="3"/>
  <c r="T908" i="3"/>
  <c r="X908" i="3"/>
  <c r="AB908" i="3"/>
  <c r="V908" i="3"/>
  <c r="AD908" i="3"/>
  <c r="Y908" i="3"/>
  <c r="Z908" i="3"/>
  <c r="U908" i="3"/>
  <c r="AC908" i="3"/>
  <c r="W904" i="3"/>
  <c r="AA904" i="3"/>
  <c r="T904" i="3"/>
  <c r="X904" i="3"/>
  <c r="AB904" i="3"/>
  <c r="Z904" i="3"/>
  <c r="U904" i="3"/>
  <c r="AC904" i="3"/>
  <c r="V904" i="3"/>
  <c r="AD904" i="3"/>
  <c r="Y904" i="3"/>
  <c r="W900" i="3"/>
  <c r="AA900" i="3"/>
  <c r="T900" i="3"/>
  <c r="X900" i="3"/>
  <c r="AB900" i="3"/>
  <c r="V900" i="3"/>
  <c r="AD900" i="3"/>
  <c r="Y900" i="3"/>
  <c r="Z900" i="3"/>
  <c r="U900" i="3"/>
  <c r="AC900" i="3"/>
  <c r="W896" i="3"/>
  <c r="AA896" i="3"/>
  <c r="T896" i="3"/>
  <c r="X896" i="3"/>
  <c r="AB896" i="3"/>
  <c r="Z896" i="3"/>
  <c r="U896" i="3"/>
  <c r="AC896" i="3"/>
  <c r="V896" i="3"/>
  <c r="AD896" i="3"/>
  <c r="Y896" i="3"/>
  <c r="W892" i="3"/>
  <c r="AA892" i="3"/>
  <c r="T892" i="3"/>
  <c r="X892" i="3"/>
  <c r="AB892" i="3"/>
  <c r="V892" i="3"/>
  <c r="AD892" i="3"/>
  <c r="Y892" i="3"/>
  <c r="Z892" i="3"/>
  <c r="AC892" i="3"/>
  <c r="U892" i="3"/>
  <c r="W888" i="3"/>
  <c r="AA888" i="3"/>
  <c r="T888" i="3"/>
  <c r="X888" i="3"/>
  <c r="AB888" i="3"/>
  <c r="Z888" i="3"/>
  <c r="U888" i="3"/>
  <c r="AC888" i="3"/>
  <c r="V888" i="3"/>
  <c r="AD888" i="3"/>
  <c r="Y888" i="3"/>
  <c r="W884" i="3"/>
  <c r="AA884" i="3"/>
  <c r="T884" i="3"/>
  <c r="X884" i="3"/>
  <c r="AB884" i="3"/>
  <c r="V884" i="3"/>
  <c r="AD884" i="3"/>
  <c r="Y884" i="3"/>
  <c r="Z884" i="3"/>
  <c r="U884" i="3"/>
  <c r="AC884" i="3"/>
  <c r="W880" i="3"/>
  <c r="AA880" i="3"/>
  <c r="T880" i="3"/>
  <c r="X880" i="3"/>
  <c r="AB880" i="3"/>
  <c r="Z880" i="3"/>
  <c r="U880" i="3"/>
  <c r="AC880" i="3"/>
  <c r="V880" i="3"/>
  <c r="AD880" i="3"/>
  <c r="Y880" i="3"/>
  <c r="W876" i="3"/>
  <c r="AA876" i="3"/>
  <c r="T876" i="3"/>
  <c r="X876" i="3"/>
  <c r="AB876" i="3"/>
  <c r="V876" i="3"/>
  <c r="AD876" i="3"/>
  <c r="Y876" i="3"/>
  <c r="Z876" i="3"/>
  <c r="U876" i="3"/>
  <c r="AC876" i="3"/>
  <c r="W872" i="3"/>
  <c r="AA872" i="3"/>
  <c r="T872" i="3"/>
  <c r="X872" i="3"/>
  <c r="AB872" i="3"/>
  <c r="Z872" i="3"/>
  <c r="U872" i="3"/>
  <c r="AC872" i="3"/>
  <c r="V872" i="3"/>
  <c r="AD872" i="3"/>
  <c r="Y872" i="3"/>
  <c r="W868" i="3"/>
  <c r="AA868" i="3"/>
  <c r="T868" i="3"/>
  <c r="X868" i="3"/>
  <c r="AB868" i="3"/>
  <c r="V868" i="3"/>
  <c r="AD868" i="3"/>
  <c r="Y868" i="3"/>
  <c r="Z868" i="3"/>
  <c r="U868" i="3"/>
  <c r="AC868" i="3"/>
  <c r="W864" i="3"/>
  <c r="AA864" i="3"/>
  <c r="T864" i="3"/>
  <c r="X864" i="3"/>
  <c r="AB864" i="3"/>
  <c r="Z864" i="3"/>
  <c r="U864" i="3"/>
  <c r="AC864" i="3"/>
  <c r="V864" i="3"/>
  <c r="AD864" i="3"/>
  <c r="Y864" i="3"/>
  <c r="W860" i="3"/>
  <c r="AA860" i="3"/>
  <c r="T860" i="3"/>
  <c r="X860" i="3"/>
  <c r="AB860" i="3"/>
  <c r="V860" i="3"/>
  <c r="AD860" i="3"/>
  <c r="Y860" i="3"/>
  <c r="Z860" i="3"/>
  <c r="AC860" i="3"/>
  <c r="U860" i="3"/>
  <c r="W856" i="3"/>
  <c r="AA856" i="3"/>
  <c r="T856" i="3"/>
  <c r="X856" i="3"/>
  <c r="AB856" i="3"/>
  <c r="Z856" i="3"/>
  <c r="U856" i="3"/>
  <c r="AC856" i="3"/>
  <c r="V856" i="3"/>
  <c r="AD856" i="3"/>
  <c r="Y856" i="3"/>
  <c r="W852" i="3"/>
  <c r="AA852" i="3"/>
  <c r="T852" i="3"/>
  <c r="X852" i="3"/>
  <c r="AB852" i="3"/>
  <c r="V852" i="3"/>
  <c r="AD852" i="3"/>
  <c r="Y852" i="3"/>
  <c r="Z852" i="3"/>
  <c r="U852" i="3"/>
  <c r="AC852" i="3"/>
  <c r="W848" i="3"/>
  <c r="AA848" i="3"/>
  <c r="T848" i="3"/>
  <c r="X848" i="3"/>
  <c r="AB848" i="3"/>
  <c r="Z848" i="3"/>
  <c r="U848" i="3"/>
  <c r="AC848" i="3"/>
  <c r="V848" i="3"/>
  <c r="AD848" i="3"/>
  <c r="Y848" i="3"/>
  <c r="W844" i="3"/>
  <c r="AA844" i="3"/>
  <c r="T844" i="3"/>
  <c r="X844" i="3"/>
  <c r="AB844" i="3"/>
  <c r="V844" i="3"/>
  <c r="AD844" i="3"/>
  <c r="Y844" i="3"/>
  <c r="Z844" i="3"/>
  <c r="U844" i="3"/>
  <c r="AC844" i="3"/>
  <c r="W840" i="3"/>
  <c r="AA840" i="3"/>
  <c r="V840" i="3"/>
  <c r="AB840" i="3"/>
  <c r="X840" i="3"/>
  <c r="AC840" i="3"/>
  <c r="U840" i="3"/>
  <c r="Y840" i="3"/>
  <c r="Z840" i="3"/>
  <c r="T840" i="3"/>
  <c r="AD840" i="3"/>
  <c r="W836" i="3"/>
  <c r="AA836" i="3"/>
  <c r="X836" i="3"/>
  <c r="AC836" i="3"/>
  <c r="T836" i="3"/>
  <c r="Y836" i="3"/>
  <c r="AD836" i="3"/>
  <c r="V836" i="3"/>
  <c r="Z836" i="3"/>
  <c r="AB836" i="3"/>
  <c r="U836" i="3"/>
  <c r="W832" i="3"/>
  <c r="AA832" i="3"/>
  <c r="X832" i="3"/>
  <c r="AC832" i="3"/>
  <c r="T832" i="3"/>
  <c r="Y832" i="3"/>
  <c r="AD832" i="3"/>
  <c r="U832" i="3"/>
  <c r="Z832" i="3"/>
  <c r="V832" i="3"/>
  <c r="AB832" i="3"/>
  <c r="W828" i="3"/>
  <c r="AA828" i="3"/>
  <c r="T828" i="3"/>
  <c r="Y828" i="3"/>
  <c r="AD828" i="3"/>
  <c r="U828" i="3"/>
  <c r="Z828" i="3"/>
  <c r="V828" i="3"/>
  <c r="AB828" i="3"/>
  <c r="X828" i="3"/>
  <c r="AC828" i="3"/>
  <c r="W824" i="3"/>
  <c r="AA824" i="3"/>
  <c r="U824" i="3"/>
  <c r="Z824" i="3"/>
  <c r="V824" i="3"/>
  <c r="AB824" i="3"/>
  <c r="X824" i="3"/>
  <c r="AC824" i="3"/>
  <c r="T824" i="3"/>
  <c r="Y824" i="3"/>
  <c r="AD824" i="3"/>
  <c r="W820" i="3"/>
  <c r="AA820" i="3"/>
  <c r="T820" i="3"/>
  <c r="X820" i="3"/>
  <c r="AB820" i="3"/>
  <c r="Z820" i="3"/>
  <c r="U820" i="3"/>
  <c r="AC820" i="3"/>
  <c r="V820" i="3"/>
  <c r="AD820" i="3"/>
  <c r="Y820" i="3"/>
  <c r="W816" i="3"/>
  <c r="AA816" i="3"/>
  <c r="T816" i="3"/>
  <c r="X816" i="3"/>
  <c r="AB816" i="3"/>
  <c r="V816" i="3"/>
  <c r="AD816" i="3"/>
  <c r="Y816" i="3"/>
  <c r="Z816" i="3"/>
  <c r="AC816" i="3"/>
  <c r="U816" i="3"/>
  <c r="W812" i="3"/>
  <c r="AA812" i="3"/>
  <c r="T812" i="3"/>
  <c r="X812" i="3"/>
  <c r="AB812" i="3"/>
  <c r="Z812" i="3"/>
  <c r="U812" i="3"/>
  <c r="AC812" i="3"/>
  <c r="V812" i="3"/>
  <c r="AD812" i="3"/>
  <c r="Y812" i="3"/>
  <c r="W808" i="3"/>
  <c r="AA808" i="3"/>
  <c r="T808" i="3"/>
  <c r="X808" i="3"/>
  <c r="AB808" i="3"/>
  <c r="V808" i="3"/>
  <c r="AD808" i="3"/>
  <c r="Y808" i="3"/>
  <c r="Z808" i="3"/>
  <c r="U808" i="3"/>
  <c r="AC808" i="3"/>
  <c r="W804" i="3"/>
  <c r="AA804" i="3"/>
  <c r="T804" i="3"/>
  <c r="X804" i="3"/>
  <c r="AB804" i="3"/>
  <c r="Z804" i="3"/>
  <c r="U804" i="3"/>
  <c r="AC804" i="3"/>
  <c r="V804" i="3"/>
  <c r="AD804" i="3"/>
  <c r="Y804" i="3"/>
  <c r="W800" i="3"/>
  <c r="AA800" i="3"/>
  <c r="T800" i="3"/>
  <c r="X800" i="3"/>
  <c r="AB800" i="3"/>
  <c r="V800" i="3"/>
  <c r="AD800" i="3"/>
  <c r="Y800" i="3"/>
  <c r="Z800" i="3"/>
  <c r="U800" i="3"/>
  <c r="AC800" i="3"/>
  <c r="W796" i="3"/>
  <c r="AA796" i="3"/>
  <c r="T796" i="3"/>
  <c r="X796" i="3"/>
  <c r="AB796" i="3"/>
  <c r="Z796" i="3"/>
  <c r="U796" i="3"/>
  <c r="AC796" i="3"/>
  <c r="V796" i="3"/>
  <c r="AD796" i="3"/>
  <c r="Y796" i="3"/>
  <c r="W792" i="3"/>
  <c r="AA792" i="3"/>
  <c r="T792" i="3"/>
  <c r="X792" i="3"/>
  <c r="AB792" i="3"/>
  <c r="V792" i="3"/>
  <c r="AD792" i="3"/>
  <c r="Y792" i="3"/>
  <c r="Z792" i="3"/>
  <c r="U792" i="3"/>
  <c r="AC792" i="3"/>
  <c r="W788" i="3"/>
  <c r="AA788" i="3"/>
  <c r="T788" i="3"/>
  <c r="X788" i="3"/>
  <c r="AB788" i="3"/>
  <c r="Z788" i="3"/>
  <c r="U788" i="3"/>
  <c r="AC788" i="3"/>
  <c r="V788" i="3"/>
  <c r="AD788" i="3"/>
  <c r="Y788" i="3"/>
  <c r="W784" i="3"/>
  <c r="AA784" i="3"/>
  <c r="T784" i="3"/>
  <c r="X784" i="3"/>
  <c r="AB784" i="3"/>
  <c r="V784" i="3"/>
  <c r="AD784" i="3"/>
  <c r="Y784" i="3"/>
  <c r="Z784" i="3"/>
  <c r="AC784" i="3"/>
  <c r="U784" i="3"/>
  <c r="W780" i="3"/>
  <c r="AA780" i="3"/>
  <c r="T780" i="3"/>
  <c r="X780" i="3"/>
  <c r="AB780" i="3"/>
  <c r="Z780" i="3"/>
  <c r="U780" i="3"/>
  <c r="AC780" i="3"/>
  <c r="V780" i="3"/>
  <c r="AD780" i="3"/>
  <c r="Y780" i="3"/>
  <c r="W776" i="3"/>
  <c r="AA776" i="3"/>
  <c r="T776" i="3"/>
  <c r="X776" i="3"/>
  <c r="AB776" i="3"/>
  <c r="V776" i="3"/>
  <c r="AD776" i="3"/>
  <c r="Y776" i="3"/>
  <c r="Z776" i="3"/>
  <c r="U776" i="3"/>
  <c r="AC776" i="3"/>
  <c r="W772" i="3"/>
  <c r="AA772" i="3"/>
  <c r="T772" i="3"/>
  <c r="X772" i="3"/>
  <c r="AB772" i="3"/>
  <c r="Z772" i="3"/>
  <c r="U772" i="3"/>
  <c r="AC772" i="3"/>
  <c r="V772" i="3"/>
  <c r="AD772" i="3"/>
  <c r="Y772" i="3"/>
  <c r="W768" i="3"/>
  <c r="AA768" i="3"/>
  <c r="T768" i="3"/>
  <c r="X768" i="3"/>
  <c r="AB768" i="3"/>
  <c r="V768" i="3"/>
  <c r="AD768" i="3"/>
  <c r="Y768" i="3"/>
  <c r="Z768" i="3"/>
  <c r="U768" i="3"/>
  <c r="AC768" i="3"/>
  <c r="W764" i="3"/>
  <c r="AA764" i="3"/>
  <c r="T764" i="3"/>
  <c r="X764" i="3"/>
  <c r="AB764" i="3"/>
  <c r="Z764" i="3"/>
  <c r="U764" i="3"/>
  <c r="AC764" i="3"/>
  <c r="V764" i="3"/>
  <c r="AD764" i="3"/>
  <c r="Y764" i="3"/>
  <c r="W760" i="3"/>
  <c r="AA760" i="3"/>
  <c r="T760" i="3"/>
  <c r="X760" i="3"/>
  <c r="AB760" i="3"/>
  <c r="V760" i="3"/>
  <c r="AD760" i="3"/>
  <c r="Y760" i="3"/>
  <c r="Z760" i="3"/>
  <c r="U760" i="3"/>
  <c r="AC760" i="3"/>
  <c r="W756" i="3"/>
  <c r="AA756" i="3"/>
  <c r="T756" i="3"/>
  <c r="X756" i="3"/>
  <c r="AB756" i="3"/>
  <c r="Z756" i="3"/>
  <c r="U756" i="3"/>
  <c r="AC756" i="3"/>
  <c r="V756" i="3"/>
  <c r="AD756" i="3"/>
  <c r="Y756" i="3"/>
  <c r="W752" i="3"/>
  <c r="AA752" i="3"/>
  <c r="T752" i="3"/>
  <c r="X752" i="3"/>
  <c r="AB752" i="3"/>
  <c r="V752" i="3"/>
  <c r="AD752" i="3"/>
  <c r="Y752" i="3"/>
  <c r="Z752" i="3"/>
  <c r="AC752" i="3"/>
  <c r="U752" i="3"/>
  <c r="W748" i="3"/>
  <c r="AA748" i="3"/>
  <c r="T748" i="3"/>
  <c r="X748" i="3"/>
  <c r="AB748" i="3"/>
  <c r="Z748" i="3"/>
  <c r="U748" i="3"/>
  <c r="AC748" i="3"/>
  <c r="V748" i="3"/>
  <c r="AD748" i="3"/>
  <c r="Y748" i="3"/>
  <c r="W744" i="3"/>
  <c r="AA744" i="3"/>
  <c r="T744" i="3"/>
  <c r="X744" i="3"/>
  <c r="AB744" i="3"/>
  <c r="V744" i="3"/>
  <c r="AD744" i="3"/>
  <c r="Y744" i="3"/>
  <c r="Z744" i="3"/>
  <c r="U744" i="3"/>
  <c r="AC744" i="3"/>
  <c r="W740" i="3"/>
  <c r="AA740" i="3"/>
  <c r="T740" i="3"/>
  <c r="X740" i="3"/>
  <c r="AB740" i="3"/>
  <c r="Z740" i="3"/>
  <c r="U740" i="3"/>
  <c r="AC740" i="3"/>
  <c r="V740" i="3"/>
  <c r="AD740" i="3"/>
  <c r="Y740" i="3"/>
  <c r="W736" i="3"/>
  <c r="AA736" i="3"/>
  <c r="T736" i="3"/>
  <c r="X736" i="3"/>
  <c r="AB736" i="3"/>
  <c r="V736" i="3"/>
  <c r="AD736" i="3"/>
  <c r="Y736" i="3"/>
  <c r="Z736" i="3"/>
  <c r="U736" i="3"/>
  <c r="AC736" i="3"/>
  <c r="W732" i="3"/>
  <c r="AA732" i="3"/>
  <c r="T732" i="3"/>
  <c r="X732" i="3"/>
  <c r="AB732" i="3"/>
  <c r="Z732" i="3"/>
  <c r="U732" i="3"/>
  <c r="AC732" i="3"/>
  <c r="V732" i="3"/>
  <c r="AD732" i="3"/>
  <c r="Y732" i="3"/>
  <c r="W728" i="3"/>
  <c r="AA728" i="3"/>
  <c r="T728" i="3"/>
  <c r="X728" i="3"/>
  <c r="AB728" i="3"/>
  <c r="V728" i="3"/>
  <c r="AD728" i="3"/>
  <c r="Y728" i="3"/>
  <c r="Z728" i="3"/>
  <c r="U728" i="3"/>
  <c r="AC728" i="3"/>
  <c r="W724" i="3"/>
  <c r="AA724" i="3"/>
  <c r="T724" i="3"/>
  <c r="X724" i="3"/>
  <c r="AB724" i="3"/>
  <c r="Z724" i="3"/>
  <c r="U724" i="3"/>
  <c r="AC724" i="3"/>
  <c r="V724" i="3"/>
  <c r="AD724" i="3"/>
  <c r="Y724" i="3"/>
  <c r="W720" i="3"/>
  <c r="AA720" i="3"/>
  <c r="T720" i="3"/>
  <c r="X720" i="3"/>
  <c r="AB720" i="3"/>
  <c r="V720" i="3"/>
  <c r="AD720" i="3"/>
  <c r="Y720" i="3"/>
  <c r="Z720" i="3"/>
  <c r="AC720" i="3"/>
  <c r="U720" i="3"/>
  <c r="W716" i="3"/>
  <c r="AA716" i="3"/>
  <c r="T716" i="3"/>
  <c r="X716" i="3"/>
  <c r="AB716" i="3"/>
  <c r="Z716" i="3"/>
  <c r="U716" i="3"/>
  <c r="AC716" i="3"/>
  <c r="V716" i="3"/>
  <c r="AD716" i="3"/>
  <c r="Y716" i="3"/>
  <c r="W712" i="3"/>
  <c r="AA712" i="3"/>
  <c r="T712" i="3"/>
  <c r="X712" i="3"/>
  <c r="AB712" i="3"/>
  <c r="V712" i="3"/>
  <c r="AD712" i="3"/>
  <c r="Y712" i="3"/>
  <c r="Z712" i="3"/>
  <c r="U712" i="3"/>
  <c r="AC712" i="3"/>
  <c r="W708" i="3"/>
  <c r="AA708" i="3"/>
  <c r="T708" i="3"/>
  <c r="X708" i="3"/>
  <c r="AB708" i="3"/>
  <c r="Z708" i="3"/>
  <c r="U708" i="3"/>
  <c r="AC708" i="3"/>
  <c r="V708" i="3"/>
  <c r="AD708" i="3"/>
  <c r="Y708" i="3"/>
  <c r="W704" i="3"/>
  <c r="AA704" i="3"/>
  <c r="T704" i="3"/>
  <c r="X704" i="3"/>
  <c r="AB704" i="3"/>
  <c r="V704" i="3"/>
  <c r="AD704" i="3"/>
  <c r="Y704" i="3"/>
  <c r="Z704" i="3"/>
  <c r="U704" i="3"/>
  <c r="AC704" i="3"/>
  <c r="W700" i="3"/>
  <c r="AA700" i="3"/>
  <c r="T700" i="3"/>
  <c r="X700" i="3"/>
  <c r="AB700" i="3"/>
  <c r="Z700" i="3"/>
  <c r="U700" i="3"/>
  <c r="AC700" i="3"/>
  <c r="V700" i="3"/>
  <c r="AD700" i="3"/>
  <c r="Y700" i="3"/>
  <c r="W696" i="3"/>
  <c r="AA696" i="3"/>
  <c r="T696" i="3"/>
  <c r="X696" i="3"/>
  <c r="AB696" i="3"/>
  <c r="V696" i="3"/>
  <c r="AD696" i="3"/>
  <c r="Y696" i="3"/>
  <c r="Z696" i="3"/>
  <c r="U696" i="3"/>
  <c r="AC696" i="3"/>
  <c r="W692" i="3"/>
  <c r="AA692" i="3"/>
  <c r="T692" i="3"/>
  <c r="X692" i="3"/>
  <c r="AB692" i="3"/>
  <c r="Z692" i="3"/>
  <c r="U692" i="3"/>
  <c r="AC692" i="3"/>
  <c r="V692" i="3"/>
  <c r="AD692" i="3"/>
  <c r="Y692" i="3"/>
  <c r="W688" i="3"/>
  <c r="AA688" i="3"/>
  <c r="T688" i="3"/>
  <c r="X688" i="3"/>
  <c r="AB688" i="3"/>
  <c r="V688" i="3"/>
  <c r="AD688" i="3"/>
  <c r="Y688" i="3"/>
  <c r="Z688" i="3"/>
  <c r="AC688" i="3"/>
  <c r="U688" i="3"/>
  <c r="W684" i="3"/>
  <c r="AA684" i="3"/>
  <c r="T684" i="3"/>
  <c r="X684" i="3"/>
  <c r="AB684" i="3"/>
  <c r="Z684" i="3"/>
  <c r="U684" i="3"/>
  <c r="AC684" i="3"/>
  <c r="V684" i="3"/>
  <c r="AD684" i="3"/>
  <c r="Y684" i="3"/>
  <c r="W680" i="3"/>
  <c r="AA680" i="3"/>
  <c r="T680" i="3"/>
  <c r="X680" i="3"/>
  <c r="AB680" i="3"/>
  <c r="V680" i="3"/>
  <c r="AD680" i="3"/>
  <c r="Y680" i="3"/>
  <c r="Z680" i="3"/>
  <c r="U680" i="3"/>
  <c r="AC680" i="3"/>
  <c r="W676" i="3"/>
  <c r="AA676" i="3"/>
  <c r="T676" i="3"/>
  <c r="X676" i="3"/>
  <c r="AB676" i="3"/>
  <c r="Z676" i="3"/>
  <c r="U676" i="3"/>
  <c r="AC676" i="3"/>
  <c r="V676" i="3"/>
  <c r="AD676" i="3"/>
  <c r="Y676" i="3"/>
  <c r="W672" i="3"/>
  <c r="AA672" i="3"/>
  <c r="T672" i="3"/>
  <c r="X672" i="3"/>
  <c r="AB672" i="3"/>
  <c r="V672" i="3"/>
  <c r="AD672" i="3"/>
  <c r="Y672" i="3"/>
  <c r="Z672" i="3"/>
  <c r="U672" i="3"/>
  <c r="AC672" i="3"/>
  <c r="W668" i="3"/>
  <c r="AA668" i="3"/>
  <c r="T668" i="3"/>
  <c r="X668" i="3"/>
  <c r="AB668" i="3"/>
  <c r="Z668" i="3"/>
  <c r="U668" i="3"/>
  <c r="AC668" i="3"/>
  <c r="V668" i="3"/>
  <c r="AD668" i="3"/>
  <c r="Y668" i="3"/>
  <c r="W664" i="3"/>
  <c r="AA664" i="3"/>
  <c r="T664" i="3"/>
  <c r="X664" i="3"/>
  <c r="AB664" i="3"/>
  <c r="V664" i="3"/>
  <c r="AD664" i="3"/>
  <c r="Y664" i="3"/>
  <c r="Z664" i="3"/>
  <c r="U664" i="3"/>
  <c r="AC664" i="3"/>
  <c r="W660" i="3"/>
  <c r="AA660" i="3"/>
  <c r="T660" i="3"/>
  <c r="X660" i="3"/>
  <c r="AB660" i="3"/>
  <c r="Z660" i="3"/>
  <c r="U660" i="3"/>
  <c r="AC660" i="3"/>
  <c r="V660" i="3"/>
  <c r="AD660" i="3"/>
  <c r="Y660" i="3"/>
  <c r="W656" i="3"/>
  <c r="AA656" i="3"/>
  <c r="T656" i="3"/>
  <c r="X656" i="3"/>
  <c r="AB656" i="3"/>
  <c r="V656" i="3"/>
  <c r="AD656" i="3"/>
  <c r="Y656" i="3"/>
  <c r="Z656" i="3"/>
  <c r="AC656" i="3"/>
  <c r="U656" i="3"/>
  <c r="W652" i="3"/>
  <c r="AA652" i="3"/>
  <c r="T652" i="3"/>
  <c r="X652" i="3"/>
  <c r="AB652" i="3"/>
  <c r="Z652" i="3"/>
  <c r="U652" i="3"/>
  <c r="AC652" i="3"/>
  <c r="V652" i="3"/>
  <c r="AD652" i="3"/>
  <c r="Y652" i="3"/>
  <c r="W648" i="3"/>
  <c r="AA648" i="3"/>
  <c r="T648" i="3"/>
  <c r="X648" i="3"/>
  <c r="AB648" i="3"/>
  <c r="V648" i="3"/>
  <c r="AD648" i="3"/>
  <c r="Y648" i="3"/>
  <c r="Z648" i="3"/>
  <c r="U648" i="3"/>
  <c r="AC648" i="3"/>
  <c r="W644" i="3"/>
  <c r="AA644" i="3"/>
  <c r="T644" i="3"/>
  <c r="X644" i="3"/>
  <c r="AB644" i="3"/>
  <c r="Z644" i="3"/>
  <c r="U644" i="3"/>
  <c r="AC644" i="3"/>
  <c r="V644" i="3"/>
  <c r="AD644" i="3"/>
  <c r="Y644" i="3"/>
  <c r="W640" i="3"/>
  <c r="AA640" i="3"/>
  <c r="T640" i="3"/>
  <c r="X640" i="3"/>
  <c r="AB640" i="3"/>
  <c r="V640" i="3"/>
  <c r="AD640" i="3"/>
  <c r="Y640" i="3"/>
  <c r="Z640" i="3"/>
  <c r="U640" i="3"/>
  <c r="AC640" i="3"/>
  <c r="W636" i="3"/>
  <c r="AA636" i="3"/>
  <c r="T636" i="3"/>
  <c r="X636" i="3"/>
  <c r="AB636" i="3"/>
  <c r="Z636" i="3"/>
  <c r="U636" i="3"/>
  <c r="AC636" i="3"/>
  <c r="V636" i="3"/>
  <c r="AD636" i="3"/>
  <c r="Y636" i="3"/>
  <c r="W632" i="3"/>
  <c r="AA632" i="3"/>
  <c r="T632" i="3"/>
  <c r="X632" i="3"/>
  <c r="AB632" i="3"/>
  <c r="V632" i="3"/>
  <c r="AD632" i="3"/>
  <c r="Y632" i="3"/>
  <c r="Z632" i="3"/>
  <c r="U632" i="3"/>
  <c r="AC632" i="3"/>
  <c r="W628" i="3"/>
  <c r="AA628" i="3"/>
  <c r="T628" i="3"/>
  <c r="X628" i="3"/>
  <c r="AB628" i="3"/>
  <c r="Z628" i="3"/>
  <c r="U628" i="3"/>
  <c r="AC628" i="3"/>
  <c r="V628" i="3"/>
  <c r="AD628" i="3"/>
  <c r="Y628" i="3"/>
  <c r="W624" i="3"/>
  <c r="AA624" i="3"/>
  <c r="T624" i="3"/>
  <c r="X624" i="3"/>
  <c r="AB624" i="3"/>
  <c r="V624" i="3"/>
  <c r="AD624" i="3"/>
  <c r="Y624" i="3"/>
  <c r="Z624" i="3"/>
  <c r="AC624" i="3"/>
  <c r="U624" i="3"/>
  <c r="W620" i="3"/>
  <c r="AA620" i="3"/>
  <c r="T620" i="3"/>
  <c r="X620" i="3"/>
  <c r="AB620" i="3"/>
  <c r="Z620" i="3"/>
  <c r="U620" i="3"/>
  <c r="AC620" i="3"/>
  <c r="V620" i="3"/>
  <c r="AD620" i="3"/>
  <c r="Y620" i="3"/>
  <c r="W616" i="3"/>
  <c r="AA616" i="3"/>
  <c r="T616" i="3"/>
  <c r="X616" i="3"/>
  <c r="AB616" i="3"/>
  <c r="V616" i="3"/>
  <c r="AD616" i="3"/>
  <c r="Y616" i="3"/>
  <c r="Z616" i="3"/>
  <c r="U616" i="3"/>
  <c r="AC616" i="3"/>
  <c r="W612" i="3"/>
  <c r="AA612" i="3"/>
  <c r="T612" i="3"/>
  <c r="X612" i="3"/>
  <c r="AB612" i="3"/>
  <c r="Z612" i="3"/>
  <c r="U612" i="3"/>
  <c r="AC612" i="3"/>
  <c r="V612" i="3"/>
  <c r="AD612" i="3"/>
  <c r="Y612" i="3"/>
  <c r="W608" i="3"/>
  <c r="AA608" i="3"/>
  <c r="T608" i="3"/>
  <c r="X608" i="3"/>
  <c r="AB608" i="3"/>
  <c r="V608" i="3"/>
  <c r="AD608" i="3"/>
  <c r="Y608" i="3"/>
  <c r="Z608" i="3"/>
  <c r="U608" i="3"/>
  <c r="AC608" i="3"/>
  <c r="W604" i="3"/>
  <c r="AA604" i="3"/>
  <c r="T604" i="3"/>
  <c r="X604" i="3"/>
  <c r="AB604" i="3"/>
  <c r="Z604" i="3"/>
  <c r="U604" i="3"/>
  <c r="AC604" i="3"/>
  <c r="V604" i="3"/>
  <c r="AD604" i="3"/>
  <c r="Y604" i="3"/>
  <c r="W600" i="3"/>
  <c r="AA600" i="3"/>
  <c r="T600" i="3"/>
  <c r="X600" i="3"/>
  <c r="AB600" i="3"/>
  <c r="V600" i="3"/>
  <c r="AD600" i="3"/>
  <c r="Y600" i="3"/>
  <c r="Z600" i="3"/>
  <c r="U600" i="3"/>
  <c r="AC600" i="3"/>
  <c r="W596" i="3"/>
  <c r="AA596" i="3"/>
  <c r="T596" i="3"/>
  <c r="X596" i="3"/>
  <c r="AB596" i="3"/>
  <c r="Z596" i="3"/>
  <c r="U596" i="3"/>
  <c r="AC596" i="3"/>
  <c r="V596" i="3"/>
  <c r="AD596" i="3"/>
  <c r="Y596" i="3"/>
  <c r="W592" i="3"/>
  <c r="AA592" i="3"/>
  <c r="T592" i="3"/>
  <c r="X592" i="3"/>
  <c r="AB592" i="3"/>
  <c r="V592" i="3"/>
  <c r="AD592" i="3"/>
  <c r="Y592" i="3"/>
  <c r="Z592" i="3"/>
  <c r="AC592" i="3"/>
  <c r="U592" i="3"/>
  <c r="W588" i="3"/>
  <c r="AA588" i="3"/>
  <c r="T588" i="3"/>
  <c r="X588" i="3"/>
  <c r="AB588" i="3"/>
  <c r="Z588" i="3"/>
  <c r="U588" i="3"/>
  <c r="AC588" i="3"/>
  <c r="V588" i="3"/>
  <c r="AD588" i="3"/>
  <c r="Y588" i="3"/>
  <c r="W584" i="3"/>
  <c r="AA584" i="3"/>
  <c r="T584" i="3"/>
  <c r="X584" i="3"/>
  <c r="AB584" i="3"/>
  <c r="V584" i="3"/>
  <c r="AD584" i="3"/>
  <c r="Y584" i="3"/>
  <c r="Z584" i="3"/>
  <c r="U584" i="3"/>
  <c r="AC584" i="3"/>
  <c r="W580" i="3"/>
  <c r="AA580" i="3"/>
  <c r="T580" i="3"/>
  <c r="X580" i="3"/>
  <c r="AB580" i="3"/>
  <c r="Z580" i="3"/>
  <c r="U580" i="3"/>
  <c r="AC580" i="3"/>
  <c r="V580" i="3"/>
  <c r="AD580" i="3"/>
  <c r="Y580" i="3"/>
  <c r="W576" i="3"/>
  <c r="AA576" i="3"/>
  <c r="T576" i="3"/>
  <c r="X576" i="3"/>
  <c r="AB576" i="3"/>
  <c r="V576" i="3"/>
  <c r="AD576" i="3"/>
  <c r="Y576" i="3"/>
  <c r="Z576" i="3"/>
  <c r="U576" i="3"/>
  <c r="AC576" i="3"/>
  <c r="W572" i="3"/>
  <c r="AA572" i="3"/>
  <c r="T572" i="3"/>
  <c r="X572" i="3"/>
  <c r="AB572" i="3"/>
  <c r="Z572" i="3"/>
  <c r="U572" i="3"/>
  <c r="AC572" i="3"/>
  <c r="V572" i="3"/>
  <c r="AD572" i="3"/>
  <c r="Y572" i="3"/>
  <c r="W568" i="3"/>
  <c r="AA568" i="3"/>
  <c r="T568" i="3"/>
  <c r="X568" i="3"/>
  <c r="AB568" i="3"/>
  <c r="V568" i="3"/>
  <c r="AD568" i="3"/>
  <c r="Y568" i="3"/>
  <c r="Z568" i="3"/>
  <c r="U568" i="3"/>
  <c r="AC568" i="3"/>
  <c r="W564" i="3"/>
  <c r="AA564" i="3"/>
  <c r="T564" i="3"/>
  <c r="X564" i="3"/>
  <c r="AB564" i="3"/>
  <c r="Z564" i="3"/>
  <c r="U564" i="3"/>
  <c r="AC564" i="3"/>
  <c r="V564" i="3"/>
  <c r="AD564" i="3"/>
  <c r="Y564" i="3"/>
  <c r="W560" i="3"/>
  <c r="AA560" i="3"/>
  <c r="T560" i="3"/>
  <c r="Y560" i="3"/>
  <c r="AD560" i="3"/>
  <c r="U560" i="3"/>
  <c r="Z560" i="3"/>
  <c r="X560" i="3"/>
  <c r="AB560" i="3"/>
  <c r="AC560" i="3"/>
  <c r="V560" i="3"/>
  <c r="W556" i="3"/>
  <c r="AA556" i="3"/>
  <c r="U556" i="3"/>
  <c r="Z556" i="3"/>
  <c r="V556" i="3"/>
  <c r="AB556" i="3"/>
  <c r="Y556" i="3"/>
  <c r="AC556" i="3"/>
  <c r="T556" i="3"/>
  <c r="AD556" i="3"/>
  <c r="X556" i="3"/>
  <c r="W552" i="3"/>
  <c r="AA552" i="3"/>
  <c r="V552" i="3"/>
  <c r="AB552" i="3"/>
  <c r="X552" i="3"/>
  <c r="AC552" i="3"/>
  <c r="Z552" i="3"/>
  <c r="T552" i="3"/>
  <c r="AD552" i="3"/>
  <c r="U552" i="3"/>
  <c r="Y552" i="3"/>
  <c r="W548" i="3"/>
  <c r="AA548" i="3"/>
  <c r="X548" i="3"/>
  <c r="AC548" i="3"/>
  <c r="T548" i="3"/>
  <c r="Y548" i="3"/>
  <c r="AD548" i="3"/>
  <c r="AB548" i="3"/>
  <c r="U548" i="3"/>
  <c r="V548" i="3"/>
  <c r="Z548" i="3"/>
  <c r="W544" i="3"/>
  <c r="AA544" i="3"/>
  <c r="T544" i="3"/>
  <c r="Y544" i="3"/>
  <c r="AD544" i="3"/>
  <c r="U544" i="3"/>
  <c r="Z544" i="3"/>
  <c r="AC544" i="3"/>
  <c r="V544" i="3"/>
  <c r="X544" i="3"/>
  <c r="AB544" i="3"/>
  <c r="W540" i="3"/>
  <c r="AA540" i="3"/>
  <c r="U540" i="3"/>
  <c r="Z540" i="3"/>
  <c r="V540" i="3"/>
  <c r="AB540" i="3"/>
  <c r="T540" i="3"/>
  <c r="AD540" i="3"/>
  <c r="X540" i="3"/>
  <c r="Y540" i="3"/>
  <c r="AC540" i="3"/>
  <c r="W536" i="3"/>
  <c r="AA536" i="3"/>
  <c r="V536" i="3"/>
  <c r="AB536" i="3"/>
  <c r="X536" i="3"/>
  <c r="AC536" i="3"/>
  <c r="U536" i="3"/>
  <c r="Y536" i="3"/>
  <c r="Z536" i="3"/>
  <c r="AD536" i="3"/>
  <c r="T536" i="3"/>
  <c r="W532" i="3"/>
  <c r="AA532" i="3"/>
  <c r="X532" i="3"/>
  <c r="AC532" i="3"/>
  <c r="T532" i="3"/>
  <c r="Y532" i="3"/>
  <c r="AD532" i="3"/>
  <c r="V532" i="3"/>
  <c r="Z532" i="3"/>
  <c r="AB532" i="3"/>
  <c r="U532" i="3"/>
  <c r="W528" i="3"/>
  <c r="AA528" i="3"/>
  <c r="T528" i="3"/>
  <c r="Y528" i="3"/>
  <c r="AD528" i="3"/>
  <c r="U528" i="3"/>
  <c r="Z528" i="3"/>
  <c r="X528" i="3"/>
  <c r="AB528" i="3"/>
  <c r="AC528" i="3"/>
  <c r="V528" i="3"/>
  <c r="W524" i="3"/>
  <c r="AA524" i="3"/>
  <c r="U524" i="3"/>
  <c r="Z524" i="3"/>
  <c r="V524" i="3"/>
  <c r="AB524" i="3"/>
  <c r="Y524" i="3"/>
  <c r="AC524" i="3"/>
  <c r="T524" i="3"/>
  <c r="AD524" i="3"/>
  <c r="X524" i="3"/>
  <c r="W520" i="3"/>
  <c r="AA520" i="3"/>
  <c r="V520" i="3"/>
  <c r="AB520" i="3"/>
  <c r="X520" i="3"/>
  <c r="AC520" i="3"/>
  <c r="Z520" i="3"/>
  <c r="T520" i="3"/>
  <c r="AD520" i="3"/>
  <c r="U520" i="3"/>
  <c r="Y520" i="3"/>
  <c r="W516" i="3"/>
  <c r="AA516" i="3"/>
  <c r="X516" i="3"/>
  <c r="AC516" i="3"/>
  <c r="T516" i="3"/>
  <c r="Y516" i="3"/>
  <c r="AD516" i="3"/>
  <c r="AB516" i="3"/>
  <c r="U516" i="3"/>
  <c r="V516" i="3"/>
  <c r="Z516" i="3"/>
  <c r="W512" i="3"/>
  <c r="AA512" i="3"/>
  <c r="T512" i="3"/>
  <c r="Y512" i="3"/>
  <c r="AD512" i="3"/>
  <c r="U512" i="3"/>
  <c r="Z512" i="3"/>
  <c r="AC512" i="3"/>
  <c r="V512" i="3"/>
  <c r="X512" i="3"/>
  <c r="AB512" i="3"/>
  <c r="W508" i="3"/>
  <c r="AA508" i="3"/>
  <c r="U508" i="3"/>
  <c r="Z508" i="3"/>
  <c r="V508" i="3"/>
  <c r="AB508" i="3"/>
  <c r="T508" i="3"/>
  <c r="AD508" i="3"/>
  <c r="X508" i="3"/>
  <c r="Y508" i="3"/>
  <c r="AC508" i="3"/>
  <c r="W504" i="3"/>
  <c r="AA504" i="3"/>
  <c r="V504" i="3"/>
  <c r="AB504" i="3"/>
  <c r="X504" i="3"/>
  <c r="AC504" i="3"/>
  <c r="U504" i="3"/>
  <c r="Y504" i="3"/>
  <c r="Z504" i="3"/>
  <c r="T504" i="3"/>
  <c r="AD504" i="3"/>
  <c r="W500" i="3"/>
  <c r="AA500" i="3"/>
  <c r="X500" i="3"/>
  <c r="AC500" i="3"/>
  <c r="T500" i="3"/>
  <c r="Y500" i="3"/>
  <c r="AD500" i="3"/>
  <c r="V500" i="3"/>
  <c r="Z500" i="3"/>
  <c r="AB500" i="3"/>
  <c r="U500" i="3"/>
  <c r="W496" i="3"/>
  <c r="AA496" i="3"/>
  <c r="T496" i="3"/>
  <c r="Y496" i="3"/>
  <c r="AD496" i="3"/>
  <c r="U496" i="3"/>
  <c r="Z496" i="3"/>
  <c r="X496" i="3"/>
  <c r="AB496" i="3"/>
  <c r="AC496" i="3"/>
  <c r="V496" i="3"/>
  <c r="W492" i="3"/>
  <c r="AA492" i="3"/>
  <c r="U492" i="3"/>
  <c r="Z492" i="3"/>
  <c r="V492" i="3"/>
  <c r="AB492" i="3"/>
  <c r="Y492" i="3"/>
  <c r="AC492" i="3"/>
  <c r="T492" i="3"/>
  <c r="AD492" i="3"/>
  <c r="X492" i="3"/>
  <c r="W488" i="3"/>
  <c r="AA488" i="3"/>
  <c r="V488" i="3"/>
  <c r="AB488" i="3"/>
  <c r="X488" i="3"/>
  <c r="AC488" i="3"/>
  <c r="Z488" i="3"/>
  <c r="T488" i="3"/>
  <c r="AD488" i="3"/>
  <c r="U488" i="3"/>
  <c r="Y488" i="3"/>
  <c r="W484" i="3"/>
  <c r="AA484" i="3"/>
  <c r="X484" i="3"/>
  <c r="AC484" i="3"/>
  <c r="T484" i="3"/>
  <c r="Y484" i="3"/>
  <c r="AD484" i="3"/>
  <c r="AB484" i="3"/>
  <c r="U484" i="3"/>
  <c r="V484" i="3"/>
  <c r="Z484" i="3"/>
  <c r="W480" i="3"/>
  <c r="AA480" i="3"/>
  <c r="T480" i="3"/>
  <c r="Y480" i="3"/>
  <c r="AD480" i="3"/>
  <c r="U480" i="3"/>
  <c r="Z480" i="3"/>
  <c r="AC480" i="3"/>
  <c r="V480" i="3"/>
  <c r="X480" i="3"/>
  <c r="AB480" i="3"/>
  <c r="W476" i="3"/>
  <c r="AA476" i="3"/>
  <c r="U476" i="3"/>
  <c r="Z476" i="3"/>
  <c r="V476" i="3"/>
  <c r="AB476" i="3"/>
  <c r="T476" i="3"/>
  <c r="AD476" i="3"/>
  <c r="X476" i="3"/>
  <c r="Y476" i="3"/>
  <c r="AC476" i="3"/>
  <c r="W472" i="3"/>
  <c r="AA472" i="3"/>
  <c r="V472" i="3"/>
  <c r="AB472" i="3"/>
  <c r="X472" i="3"/>
  <c r="AC472" i="3"/>
  <c r="U472" i="3"/>
  <c r="Y472" i="3"/>
  <c r="Z472" i="3"/>
  <c r="T472" i="3"/>
  <c r="AD472" i="3"/>
  <c r="W468" i="3"/>
  <c r="AA468" i="3"/>
  <c r="X468" i="3"/>
  <c r="AC468" i="3"/>
  <c r="T468" i="3"/>
  <c r="Y468" i="3"/>
  <c r="AD468" i="3"/>
  <c r="V468" i="3"/>
  <c r="Z468" i="3"/>
  <c r="AB468" i="3"/>
  <c r="U468" i="3"/>
  <c r="W464" i="3"/>
  <c r="AA464" i="3"/>
  <c r="T464" i="3"/>
  <c r="Y464" i="3"/>
  <c r="AD464" i="3"/>
  <c r="U464" i="3"/>
  <c r="Z464" i="3"/>
  <c r="X464" i="3"/>
  <c r="AB464" i="3"/>
  <c r="AC464" i="3"/>
  <c r="V464" i="3"/>
  <c r="W460" i="3"/>
  <c r="AA460" i="3"/>
  <c r="U460" i="3"/>
  <c r="Z460" i="3"/>
  <c r="V460" i="3"/>
  <c r="AB460" i="3"/>
  <c r="Y460" i="3"/>
  <c r="AC460" i="3"/>
  <c r="T460" i="3"/>
  <c r="AD460" i="3"/>
  <c r="X460" i="3"/>
  <c r="W456" i="3"/>
  <c r="AA456" i="3"/>
  <c r="V456" i="3"/>
  <c r="AB456" i="3"/>
  <c r="X456" i="3"/>
  <c r="AC456" i="3"/>
  <c r="Z456" i="3"/>
  <c r="T456" i="3"/>
  <c r="AD456" i="3"/>
  <c r="U456" i="3"/>
  <c r="Y456" i="3"/>
  <c r="W452" i="3"/>
  <c r="AA452" i="3"/>
  <c r="X452" i="3"/>
  <c r="AC452" i="3"/>
  <c r="T452" i="3"/>
  <c r="Y452" i="3"/>
  <c r="AD452" i="3"/>
  <c r="AB452" i="3"/>
  <c r="U452" i="3"/>
  <c r="V452" i="3"/>
  <c r="Z452" i="3"/>
  <c r="W448" i="3"/>
  <c r="AA448" i="3"/>
  <c r="T448" i="3"/>
  <c r="Y448" i="3"/>
  <c r="AD448" i="3"/>
  <c r="U448" i="3"/>
  <c r="Z448" i="3"/>
  <c r="AC448" i="3"/>
  <c r="V448" i="3"/>
  <c r="X448" i="3"/>
  <c r="AB448" i="3"/>
  <c r="W444" i="3"/>
  <c r="AA444" i="3"/>
  <c r="U444" i="3"/>
  <c r="Z444" i="3"/>
  <c r="V444" i="3"/>
  <c r="AB444" i="3"/>
  <c r="T444" i="3"/>
  <c r="AD444" i="3"/>
  <c r="X444" i="3"/>
  <c r="Y444" i="3"/>
  <c r="AC444" i="3"/>
  <c r="W440" i="3"/>
  <c r="AA440" i="3"/>
  <c r="V440" i="3"/>
  <c r="AB440" i="3"/>
  <c r="X440" i="3"/>
  <c r="AD440" i="3"/>
  <c r="Y440" i="3"/>
  <c r="AC440" i="3"/>
  <c r="T440" i="3"/>
  <c r="U440" i="3"/>
  <c r="Z440" i="3"/>
  <c r="W436" i="3"/>
  <c r="AA436" i="3"/>
  <c r="V436" i="3"/>
  <c r="AB436" i="3"/>
  <c r="X436" i="3"/>
  <c r="AC436" i="3"/>
  <c r="T436" i="3"/>
  <c r="AD436" i="3"/>
  <c r="U436" i="3"/>
  <c r="Z436" i="3"/>
  <c r="Y436" i="3"/>
  <c r="W432" i="3"/>
  <c r="AA432" i="3"/>
  <c r="X432" i="3"/>
  <c r="AC432" i="3"/>
  <c r="T432" i="3"/>
  <c r="Y432" i="3"/>
  <c r="AD432" i="3"/>
  <c r="U432" i="3"/>
  <c r="V432" i="3"/>
  <c r="AB432" i="3"/>
  <c r="Z432" i="3"/>
  <c r="W428" i="3"/>
  <c r="AA428" i="3"/>
  <c r="T428" i="3"/>
  <c r="Y428" i="3"/>
  <c r="AD428" i="3"/>
  <c r="U428" i="3"/>
  <c r="Z428" i="3"/>
  <c r="V428" i="3"/>
  <c r="X428" i="3"/>
  <c r="AC428" i="3"/>
  <c r="AB428" i="3"/>
  <c r="W424" i="3"/>
  <c r="AA424" i="3"/>
  <c r="U424" i="3"/>
  <c r="Z424" i="3"/>
  <c r="V424" i="3"/>
  <c r="AB424" i="3"/>
  <c r="X424" i="3"/>
  <c r="Y424" i="3"/>
  <c r="AD424" i="3"/>
  <c r="T424" i="3"/>
  <c r="AC424" i="3"/>
  <c r="W420" i="3"/>
  <c r="AA420" i="3"/>
  <c r="V420" i="3"/>
  <c r="AB420" i="3"/>
  <c r="X420" i="3"/>
  <c r="AC420" i="3"/>
  <c r="Y420" i="3"/>
  <c r="Z420" i="3"/>
  <c r="T420" i="3"/>
  <c r="U420" i="3"/>
  <c r="AD420" i="3"/>
  <c r="W416" i="3"/>
  <c r="AA416" i="3"/>
  <c r="X416" i="3"/>
  <c r="AC416" i="3"/>
  <c r="T416" i="3"/>
  <c r="Y416" i="3"/>
  <c r="AD416" i="3"/>
  <c r="Z416" i="3"/>
  <c r="AB416" i="3"/>
  <c r="U416" i="3"/>
  <c r="V416" i="3"/>
  <c r="W412" i="3"/>
  <c r="AA412" i="3"/>
  <c r="T412" i="3"/>
  <c r="Y412" i="3"/>
  <c r="AD412" i="3"/>
  <c r="U412" i="3"/>
  <c r="Z412" i="3"/>
  <c r="AB412" i="3"/>
  <c r="AC412" i="3"/>
  <c r="V412" i="3"/>
  <c r="X412" i="3"/>
  <c r="W408" i="3"/>
  <c r="AA408" i="3"/>
  <c r="U408" i="3"/>
  <c r="Z408" i="3"/>
  <c r="V408" i="3"/>
  <c r="AB408" i="3"/>
  <c r="AC408" i="3"/>
  <c r="T408" i="3"/>
  <c r="AD408" i="3"/>
  <c r="X408" i="3"/>
  <c r="Y408" i="3"/>
  <c r="W404" i="3"/>
  <c r="AA404" i="3"/>
  <c r="V404" i="3"/>
  <c r="AB404" i="3"/>
  <c r="X404" i="3"/>
  <c r="AC404" i="3"/>
  <c r="T404" i="3"/>
  <c r="AD404" i="3"/>
  <c r="U404" i="3"/>
  <c r="Y404" i="3"/>
  <c r="Z404" i="3"/>
  <c r="W400" i="3"/>
  <c r="AA400" i="3"/>
  <c r="X400" i="3"/>
  <c r="AC400" i="3"/>
  <c r="T400" i="3"/>
  <c r="Y400" i="3"/>
  <c r="AD400" i="3"/>
  <c r="U400" i="3"/>
  <c r="V400" i="3"/>
  <c r="Z400" i="3"/>
  <c r="AB400" i="3"/>
  <c r="W396" i="3"/>
  <c r="AA396" i="3"/>
  <c r="T396" i="3"/>
  <c r="Y396" i="3"/>
  <c r="AD396" i="3"/>
  <c r="U396" i="3"/>
  <c r="Z396" i="3"/>
  <c r="V396" i="3"/>
  <c r="X396" i="3"/>
  <c r="AB396" i="3"/>
  <c r="AC396" i="3"/>
  <c r="W392" i="3"/>
  <c r="AA392" i="3"/>
  <c r="U392" i="3"/>
  <c r="Z392" i="3"/>
  <c r="V392" i="3"/>
  <c r="AB392" i="3"/>
  <c r="X392" i="3"/>
  <c r="Y392" i="3"/>
  <c r="T392" i="3"/>
  <c r="AC392" i="3"/>
  <c r="AD392" i="3"/>
  <c r="W388" i="3"/>
  <c r="AA388" i="3"/>
  <c r="V388" i="3"/>
  <c r="AB388" i="3"/>
  <c r="X388" i="3"/>
  <c r="AC388" i="3"/>
  <c r="Y388" i="3"/>
  <c r="Z388" i="3"/>
  <c r="U388" i="3"/>
  <c r="AD388" i="3"/>
  <c r="T388" i="3"/>
  <c r="W384" i="3"/>
  <c r="AA384" i="3"/>
  <c r="X384" i="3"/>
  <c r="AC384" i="3"/>
  <c r="T384" i="3"/>
  <c r="Y384" i="3"/>
  <c r="AD384" i="3"/>
  <c r="Z384" i="3"/>
  <c r="AB384" i="3"/>
  <c r="V384" i="3"/>
  <c r="U384" i="3"/>
  <c r="W380" i="3"/>
  <c r="AA380" i="3"/>
  <c r="T380" i="3"/>
  <c r="Y380" i="3"/>
  <c r="AD380" i="3"/>
  <c r="U380" i="3"/>
  <c r="Z380" i="3"/>
  <c r="AB380" i="3"/>
  <c r="AC380" i="3"/>
  <c r="X380" i="3"/>
  <c r="V380" i="3"/>
  <c r="W376" i="3"/>
  <c r="AA376" i="3"/>
  <c r="U376" i="3"/>
  <c r="Z376" i="3"/>
  <c r="V376" i="3"/>
  <c r="AB376" i="3"/>
  <c r="AC376" i="3"/>
  <c r="T376" i="3"/>
  <c r="AD376" i="3"/>
  <c r="Y376" i="3"/>
  <c r="X376" i="3"/>
  <c r="W372" i="3"/>
  <c r="AA372" i="3"/>
  <c r="V372" i="3"/>
  <c r="AB372" i="3"/>
  <c r="X372" i="3"/>
  <c r="AC372" i="3"/>
  <c r="T372" i="3"/>
  <c r="AD372" i="3"/>
  <c r="U372" i="3"/>
  <c r="Z372" i="3"/>
  <c r="Y372" i="3"/>
  <c r="W368" i="3"/>
  <c r="AA368" i="3"/>
  <c r="X368" i="3"/>
  <c r="AC368" i="3"/>
  <c r="T368" i="3"/>
  <c r="Y368" i="3"/>
  <c r="AD368" i="3"/>
  <c r="U368" i="3"/>
  <c r="V368" i="3"/>
  <c r="AB368" i="3"/>
  <c r="Z368" i="3"/>
  <c r="W364" i="3"/>
  <c r="AA364" i="3"/>
  <c r="T364" i="3"/>
  <c r="Y364" i="3"/>
  <c r="AD364" i="3"/>
  <c r="U364" i="3"/>
  <c r="Z364" i="3"/>
  <c r="V364" i="3"/>
  <c r="X364" i="3"/>
  <c r="AC364" i="3"/>
  <c r="AB364" i="3"/>
  <c r="W360" i="3"/>
  <c r="AA360" i="3"/>
  <c r="U360" i="3"/>
  <c r="Z360" i="3"/>
  <c r="V360" i="3"/>
  <c r="AB360" i="3"/>
  <c r="X360" i="3"/>
  <c r="Y360" i="3"/>
  <c r="AD360" i="3"/>
  <c r="T360" i="3"/>
  <c r="AC360" i="3"/>
  <c r="W356" i="3"/>
  <c r="AA356" i="3"/>
  <c r="V356" i="3"/>
  <c r="AB356" i="3"/>
  <c r="X356" i="3"/>
  <c r="AC356" i="3"/>
  <c r="Y356" i="3"/>
  <c r="Z356" i="3"/>
  <c r="T356" i="3"/>
  <c r="U356" i="3"/>
  <c r="AD356" i="3"/>
  <c r="W352" i="3"/>
  <c r="AA352" i="3"/>
  <c r="X352" i="3"/>
  <c r="AC352" i="3"/>
  <c r="T352" i="3"/>
  <c r="Y352" i="3"/>
  <c r="AD352" i="3"/>
  <c r="Z352" i="3"/>
  <c r="AB352" i="3"/>
  <c r="U352" i="3"/>
  <c r="V352" i="3"/>
  <c r="W348" i="3"/>
  <c r="AA348" i="3"/>
  <c r="T348" i="3"/>
  <c r="Y348" i="3"/>
  <c r="AD348" i="3"/>
  <c r="U348" i="3"/>
  <c r="Z348" i="3"/>
  <c r="AB348" i="3"/>
  <c r="AC348" i="3"/>
  <c r="V348" i="3"/>
  <c r="X348" i="3"/>
  <c r="W344" i="3"/>
  <c r="AA344" i="3"/>
  <c r="U344" i="3"/>
  <c r="Z344" i="3"/>
  <c r="V344" i="3"/>
  <c r="AB344" i="3"/>
  <c r="AC344" i="3"/>
  <c r="T344" i="3"/>
  <c r="AD344" i="3"/>
  <c r="X344" i="3"/>
  <c r="Y344" i="3"/>
  <c r="W340" i="3"/>
  <c r="AA340" i="3"/>
  <c r="V340" i="3"/>
  <c r="AB340" i="3"/>
  <c r="X340" i="3"/>
  <c r="AC340" i="3"/>
  <c r="T340" i="3"/>
  <c r="AD340" i="3"/>
  <c r="U340" i="3"/>
  <c r="Y340" i="3"/>
  <c r="Z340" i="3"/>
  <c r="W336" i="3"/>
  <c r="AA336" i="3"/>
  <c r="X336" i="3"/>
  <c r="AC336" i="3"/>
  <c r="T336" i="3"/>
  <c r="Y336" i="3"/>
  <c r="AD336" i="3"/>
  <c r="U336" i="3"/>
  <c r="V336" i="3"/>
  <c r="Z336" i="3"/>
  <c r="AB336" i="3"/>
  <c r="W332" i="3"/>
  <c r="AA332" i="3"/>
  <c r="T332" i="3"/>
  <c r="Y332" i="3"/>
  <c r="AD332" i="3"/>
  <c r="U332" i="3"/>
  <c r="Z332" i="3"/>
  <c r="V332" i="3"/>
  <c r="X332" i="3"/>
  <c r="AB332" i="3"/>
  <c r="AC332" i="3"/>
  <c r="W328" i="3"/>
  <c r="AA328" i="3"/>
  <c r="U328" i="3"/>
  <c r="Z328" i="3"/>
  <c r="V328" i="3"/>
  <c r="AB328" i="3"/>
  <c r="X328" i="3"/>
  <c r="Y328" i="3"/>
  <c r="T328" i="3"/>
  <c r="AC328" i="3"/>
  <c r="AD328" i="3"/>
  <c r="W324" i="3"/>
  <c r="AA324" i="3"/>
  <c r="V324" i="3"/>
  <c r="AB324" i="3"/>
  <c r="X324" i="3"/>
  <c r="AC324" i="3"/>
  <c r="Y324" i="3"/>
  <c r="Z324" i="3"/>
  <c r="U324" i="3"/>
  <c r="AD324" i="3"/>
  <c r="T324" i="3"/>
  <c r="W320" i="3"/>
  <c r="AA320" i="3"/>
  <c r="X320" i="3"/>
  <c r="AC320" i="3"/>
  <c r="T320" i="3"/>
  <c r="Y320" i="3"/>
  <c r="AD320" i="3"/>
  <c r="Z320" i="3"/>
  <c r="AB320" i="3"/>
  <c r="V320" i="3"/>
  <c r="U320" i="3"/>
  <c r="W316" i="3"/>
  <c r="AA316" i="3"/>
  <c r="T316" i="3"/>
  <c r="Y316" i="3"/>
  <c r="AD316" i="3"/>
  <c r="U316" i="3"/>
  <c r="Z316" i="3"/>
  <c r="AB316" i="3"/>
  <c r="AC316" i="3"/>
  <c r="X316" i="3"/>
  <c r="V316" i="3"/>
  <c r="W312" i="3"/>
  <c r="AA312" i="3"/>
  <c r="U312" i="3"/>
  <c r="Z312" i="3"/>
  <c r="V312" i="3"/>
  <c r="AB312" i="3"/>
  <c r="AC312" i="3"/>
  <c r="T312" i="3"/>
  <c r="AD312" i="3"/>
  <c r="Y312" i="3"/>
  <c r="X312" i="3"/>
  <c r="W308" i="3"/>
  <c r="AA308" i="3"/>
  <c r="V308" i="3"/>
  <c r="AB308" i="3"/>
  <c r="X308" i="3"/>
  <c r="AC308" i="3"/>
  <c r="T308" i="3"/>
  <c r="AD308" i="3"/>
  <c r="U308" i="3"/>
  <c r="Z308" i="3"/>
  <c r="Y308" i="3"/>
  <c r="W304" i="3"/>
  <c r="AA304" i="3"/>
  <c r="X304" i="3"/>
  <c r="AC304" i="3"/>
  <c r="T304" i="3"/>
  <c r="Y304" i="3"/>
  <c r="AD304" i="3"/>
  <c r="U304" i="3"/>
  <c r="V304" i="3"/>
  <c r="AB304" i="3"/>
  <c r="Z304" i="3"/>
  <c r="W300" i="3"/>
  <c r="AA300" i="3"/>
  <c r="T300" i="3"/>
  <c r="Y300" i="3"/>
  <c r="AD300" i="3"/>
  <c r="U300" i="3"/>
  <c r="Z300" i="3"/>
  <c r="V300" i="3"/>
  <c r="X300" i="3"/>
  <c r="AC300" i="3"/>
  <c r="AB300" i="3"/>
  <c r="W296" i="3"/>
  <c r="AA296" i="3"/>
  <c r="U296" i="3"/>
  <c r="Z296" i="3"/>
  <c r="V296" i="3"/>
  <c r="AB296" i="3"/>
  <c r="X296" i="3"/>
  <c r="Y296" i="3"/>
  <c r="AD296" i="3"/>
  <c r="T296" i="3"/>
  <c r="AC296" i="3"/>
  <c r="W292" i="3"/>
  <c r="AA292" i="3"/>
  <c r="V292" i="3"/>
  <c r="AB292" i="3"/>
  <c r="X292" i="3"/>
  <c r="AC292" i="3"/>
  <c r="Y292" i="3"/>
  <c r="Z292" i="3"/>
  <c r="T292" i="3"/>
  <c r="U292" i="3"/>
  <c r="AD292" i="3"/>
  <c r="W288" i="3"/>
  <c r="AA288" i="3"/>
  <c r="X288" i="3"/>
  <c r="AC288" i="3"/>
  <c r="T288" i="3"/>
  <c r="Y288" i="3"/>
  <c r="AD288" i="3"/>
  <c r="Z288" i="3"/>
  <c r="AB288" i="3"/>
  <c r="U288" i="3"/>
  <c r="V288" i="3"/>
  <c r="W284" i="3"/>
  <c r="AA284" i="3"/>
  <c r="T284" i="3"/>
  <c r="Y284" i="3"/>
  <c r="AD284" i="3"/>
  <c r="U284" i="3"/>
  <c r="Z284" i="3"/>
  <c r="AB284" i="3"/>
  <c r="AC284" i="3"/>
  <c r="V284" i="3"/>
  <c r="X284" i="3"/>
  <c r="W280" i="3"/>
  <c r="AA280" i="3"/>
  <c r="U280" i="3"/>
  <c r="Z280" i="3"/>
  <c r="V280" i="3"/>
  <c r="AB280" i="3"/>
  <c r="AC280" i="3"/>
  <c r="T280" i="3"/>
  <c r="AD280" i="3"/>
  <c r="X280" i="3"/>
  <c r="Y280" i="3"/>
  <c r="W276" i="3"/>
  <c r="AA276" i="3"/>
  <c r="V276" i="3"/>
  <c r="AB276" i="3"/>
  <c r="X276" i="3"/>
  <c r="AC276" i="3"/>
  <c r="T276" i="3"/>
  <c r="AD276" i="3"/>
  <c r="U276" i="3"/>
  <c r="Y276" i="3"/>
  <c r="Z276" i="3"/>
  <c r="W272" i="3"/>
  <c r="AA272" i="3"/>
  <c r="X272" i="3"/>
  <c r="AC272" i="3"/>
  <c r="T272" i="3"/>
  <c r="Y272" i="3"/>
  <c r="AD272" i="3"/>
  <c r="U272" i="3"/>
  <c r="V272" i="3"/>
  <c r="Z272" i="3"/>
  <c r="AB272" i="3"/>
  <c r="W268" i="3"/>
  <c r="AA268" i="3"/>
  <c r="T268" i="3"/>
  <c r="Y268" i="3"/>
  <c r="AD268" i="3"/>
  <c r="U268" i="3"/>
  <c r="Z268" i="3"/>
  <c r="V268" i="3"/>
  <c r="X268" i="3"/>
  <c r="AB268" i="3"/>
  <c r="AC268" i="3"/>
  <c r="W264" i="3"/>
  <c r="AA264" i="3"/>
  <c r="U264" i="3"/>
  <c r="Z264" i="3"/>
  <c r="V264" i="3"/>
  <c r="AB264" i="3"/>
  <c r="X264" i="3"/>
  <c r="Y264" i="3"/>
  <c r="T264" i="3"/>
  <c r="AC264" i="3"/>
  <c r="AD264" i="3"/>
  <c r="W260" i="3"/>
  <c r="AA260" i="3"/>
  <c r="V260" i="3"/>
  <c r="AB260" i="3"/>
  <c r="X260" i="3"/>
  <c r="AC260" i="3"/>
  <c r="Y260" i="3"/>
  <c r="Z260" i="3"/>
  <c r="U260" i="3"/>
  <c r="AD260" i="3"/>
  <c r="T260" i="3"/>
  <c r="W256" i="3"/>
  <c r="AA256" i="3"/>
  <c r="X256" i="3"/>
  <c r="AC256" i="3"/>
  <c r="T256" i="3"/>
  <c r="Y256" i="3"/>
  <c r="AD256" i="3"/>
  <c r="Z256" i="3"/>
  <c r="AB256" i="3"/>
  <c r="V256" i="3"/>
  <c r="U256" i="3"/>
  <c r="W252" i="3"/>
  <c r="AA252" i="3"/>
  <c r="T252" i="3"/>
  <c r="Y252" i="3"/>
  <c r="AD252" i="3"/>
  <c r="U252" i="3"/>
  <c r="Z252" i="3"/>
  <c r="AB252" i="3"/>
  <c r="AC252" i="3"/>
  <c r="X252" i="3"/>
  <c r="V252" i="3"/>
  <c r="W248" i="3"/>
  <c r="AA248" i="3"/>
  <c r="U248" i="3"/>
  <c r="Z248" i="3"/>
  <c r="V248" i="3"/>
  <c r="AB248" i="3"/>
  <c r="AC248" i="3"/>
  <c r="T248" i="3"/>
  <c r="AD248" i="3"/>
  <c r="Y248" i="3"/>
  <c r="X248" i="3"/>
  <c r="W244" i="3"/>
  <c r="AA244" i="3"/>
  <c r="V244" i="3"/>
  <c r="AB244" i="3"/>
  <c r="X244" i="3"/>
  <c r="AC244" i="3"/>
  <c r="T244" i="3"/>
  <c r="AD244" i="3"/>
  <c r="U244" i="3"/>
  <c r="Z244" i="3"/>
  <c r="Y244" i="3"/>
  <c r="W240" i="3"/>
  <c r="AA240" i="3"/>
  <c r="X240" i="3"/>
  <c r="AC240" i="3"/>
  <c r="T240" i="3"/>
  <c r="Y240" i="3"/>
  <c r="AD240" i="3"/>
  <c r="U240" i="3"/>
  <c r="V240" i="3"/>
  <c r="AB240" i="3"/>
  <c r="Z240" i="3"/>
  <c r="T236" i="3"/>
  <c r="X236" i="3"/>
  <c r="AB236" i="3"/>
  <c r="U236" i="3"/>
  <c r="Z236" i="3"/>
  <c r="Y236" i="3"/>
  <c r="AA236" i="3"/>
  <c r="AC236" i="3"/>
  <c r="AD236" i="3"/>
  <c r="W236" i="3"/>
  <c r="V236" i="3"/>
  <c r="T232" i="3"/>
  <c r="X232" i="3"/>
  <c r="AB232" i="3"/>
  <c r="V232" i="3"/>
  <c r="AA232" i="3"/>
  <c r="Z232" i="3"/>
  <c r="U232" i="3"/>
  <c r="AC232" i="3"/>
  <c r="AD232" i="3"/>
  <c r="W232" i="3"/>
  <c r="Y232" i="3"/>
  <c r="T228" i="3"/>
  <c r="X228" i="3"/>
  <c r="AB228" i="3"/>
  <c r="W228" i="3"/>
  <c r="AC228" i="3"/>
  <c r="U228" i="3"/>
  <c r="AA228" i="3"/>
  <c r="V228" i="3"/>
  <c r="AD228" i="3"/>
  <c r="Z228" i="3"/>
  <c r="Y228" i="3"/>
  <c r="T224" i="3"/>
  <c r="X224" i="3"/>
  <c r="AB224" i="3"/>
  <c r="Y224" i="3"/>
  <c r="AD224" i="3"/>
  <c r="V224" i="3"/>
  <c r="AC224" i="3"/>
  <c r="W224" i="3"/>
  <c r="U224" i="3"/>
  <c r="Z224" i="3"/>
  <c r="AA224" i="3"/>
  <c r="T220" i="3"/>
  <c r="X220" i="3"/>
  <c r="AB220" i="3"/>
  <c r="U220" i="3"/>
  <c r="Z220" i="3"/>
  <c r="W220" i="3"/>
  <c r="AD220" i="3"/>
  <c r="Y220" i="3"/>
  <c r="V220" i="3"/>
  <c r="AC220" i="3"/>
  <c r="AA220" i="3"/>
  <c r="T216" i="3"/>
  <c r="X216" i="3"/>
  <c r="AB216" i="3"/>
  <c r="V216" i="3"/>
  <c r="AA216" i="3"/>
  <c r="Y216" i="3"/>
  <c r="Z216" i="3"/>
  <c r="U216" i="3"/>
  <c r="W216" i="3"/>
  <c r="AC216" i="3"/>
  <c r="AD216" i="3"/>
  <c r="T212" i="3"/>
  <c r="X212" i="3"/>
  <c r="AB212" i="3"/>
  <c r="W212" i="3"/>
  <c r="AC212" i="3"/>
  <c r="Z212" i="3"/>
  <c r="U212" i="3"/>
  <c r="AA212" i="3"/>
  <c r="V212" i="3"/>
  <c r="Y212" i="3"/>
  <c r="AD212" i="3"/>
  <c r="T208" i="3"/>
  <c r="X208" i="3"/>
  <c r="AB208" i="3"/>
  <c r="Y208" i="3"/>
  <c r="AD208" i="3"/>
  <c r="U208" i="3"/>
  <c r="AA208" i="3"/>
  <c r="V208" i="3"/>
  <c r="AC208" i="3"/>
  <c r="W208" i="3"/>
  <c r="Z208" i="3"/>
  <c r="T204" i="3"/>
  <c r="X204" i="3"/>
  <c r="AB204" i="3"/>
  <c r="U204" i="3"/>
  <c r="Z204" i="3"/>
  <c r="V204" i="3"/>
  <c r="AC204" i="3"/>
  <c r="W204" i="3"/>
  <c r="AD204" i="3"/>
  <c r="Y204" i="3"/>
  <c r="AA204" i="3"/>
  <c r="T200" i="3"/>
  <c r="X200" i="3"/>
  <c r="AB200" i="3"/>
  <c r="V200" i="3"/>
  <c r="AA200" i="3"/>
  <c r="W200" i="3"/>
  <c r="AD200" i="3"/>
  <c r="Y200" i="3"/>
  <c r="Z200" i="3"/>
  <c r="AC200" i="3"/>
  <c r="U200" i="3"/>
  <c r="T196" i="3"/>
  <c r="X196" i="3"/>
  <c r="AB196" i="3"/>
  <c r="W196" i="3"/>
  <c r="AC196" i="3"/>
  <c r="Y196" i="3"/>
  <c r="Z196" i="3"/>
  <c r="AA196" i="3"/>
  <c r="AD196" i="3"/>
  <c r="U196" i="3"/>
  <c r="V196" i="3"/>
  <c r="T192" i="3"/>
  <c r="X192" i="3"/>
  <c r="AB192" i="3"/>
  <c r="Y192" i="3"/>
  <c r="AD192" i="3"/>
  <c r="Z192" i="3"/>
  <c r="U192" i="3"/>
  <c r="AA192" i="3"/>
  <c r="AC192" i="3"/>
  <c r="W192" i="3"/>
  <c r="V192" i="3"/>
  <c r="T188" i="3"/>
  <c r="X188" i="3"/>
  <c r="AB188" i="3"/>
  <c r="U188" i="3"/>
  <c r="Z188" i="3"/>
  <c r="AA188" i="3"/>
  <c r="V188" i="3"/>
  <c r="AC188" i="3"/>
  <c r="AD188" i="3"/>
  <c r="W188" i="3"/>
  <c r="Y188" i="3"/>
  <c r="T184" i="3"/>
  <c r="X184" i="3"/>
  <c r="AB184" i="3"/>
  <c r="V184" i="3"/>
  <c r="AA184" i="3"/>
  <c r="U184" i="3"/>
  <c r="AC184" i="3"/>
  <c r="W184" i="3"/>
  <c r="AD184" i="3"/>
  <c r="Z184" i="3"/>
  <c r="Y184" i="3"/>
  <c r="T180" i="3"/>
  <c r="X180" i="3"/>
  <c r="AB180" i="3"/>
  <c r="W180" i="3"/>
  <c r="AC180" i="3"/>
  <c r="V180" i="3"/>
  <c r="AD180" i="3"/>
  <c r="Y180" i="3"/>
  <c r="U180" i="3"/>
  <c r="Z180" i="3"/>
  <c r="AA180" i="3"/>
  <c r="T176" i="3"/>
  <c r="X176" i="3"/>
  <c r="AB176" i="3"/>
  <c r="Y176" i="3"/>
  <c r="AD176" i="3"/>
  <c r="W176" i="3"/>
  <c r="Z176" i="3"/>
  <c r="U176" i="3"/>
  <c r="V176" i="3"/>
  <c r="AC176" i="3"/>
  <c r="AA176" i="3"/>
  <c r="T172" i="3"/>
  <c r="X172" i="3"/>
  <c r="AB172" i="3"/>
  <c r="U172" i="3"/>
  <c r="Z172" i="3"/>
  <c r="Y172" i="3"/>
  <c r="AA172" i="3"/>
  <c r="V172" i="3"/>
  <c r="W172" i="3"/>
  <c r="AC172" i="3"/>
  <c r="AD172" i="3"/>
  <c r="T168" i="3"/>
  <c r="X168" i="3"/>
  <c r="AB168" i="3"/>
  <c r="U168" i="3"/>
  <c r="Z168" i="3"/>
  <c r="V168" i="3"/>
  <c r="AA168" i="3"/>
  <c r="W168" i="3"/>
  <c r="Y168" i="3"/>
  <c r="AC168" i="3"/>
  <c r="AD168" i="3"/>
  <c r="T164" i="3"/>
  <c r="X164" i="3"/>
  <c r="AB164" i="3"/>
  <c r="V164" i="3"/>
  <c r="AA164" i="3"/>
  <c r="W164" i="3"/>
  <c r="AC164" i="3"/>
  <c r="Y164" i="3"/>
  <c r="Z164" i="3"/>
  <c r="AD164" i="3"/>
  <c r="U164" i="3"/>
  <c r="T160" i="3"/>
  <c r="X160" i="3"/>
  <c r="AB160" i="3"/>
  <c r="W160" i="3"/>
  <c r="AC160" i="3"/>
  <c r="Y160" i="3"/>
  <c r="AD160" i="3"/>
  <c r="Z160" i="3"/>
  <c r="AA160" i="3"/>
  <c r="V160" i="3"/>
  <c r="U160" i="3"/>
  <c r="T156" i="3"/>
  <c r="X156" i="3"/>
  <c r="AB156" i="3"/>
  <c r="Y156" i="3"/>
  <c r="AD156" i="3"/>
  <c r="U156" i="3"/>
  <c r="Z156" i="3"/>
  <c r="AA156" i="3"/>
  <c r="AC156" i="3"/>
  <c r="W156" i="3"/>
  <c r="V156" i="3"/>
  <c r="T152" i="3"/>
  <c r="X152" i="3"/>
  <c r="AB152" i="3"/>
  <c r="U152" i="3"/>
  <c r="Z152" i="3"/>
  <c r="V152" i="3"/>
  <c r="AA152" i="3"/>
  <c r="AC152" i="3"/>
  <c r="AD152" i="3"/>
  <c r="Y152" i="3"/>
  <c r="W152" i="3"/>
  <c r="T148" i="3"/>
  <c r="X148" i="3"/>
  <c r="AB148" i="3"/>
  <c r="V148" i="3"/>
  <c r="AA148" i="3"/>
  <c r="W148" i="3"/>
  <c r="AC148" i="3"/>
  <c r="AD148" i="3"/>
  <c r="U148" i="3"/>
  <c r="Z148" i="3"/>
  <c r="Y148" i="3"/>
  <c r="T144" i="3"/>
  <c r="X144" i="3"/>
  <c r="AB144" i="3"/>
  <c r="W144" i="3"/>
  <c r="AC144" i="3"/>
  <c r="Y144" i="3"/>
  <c r="AD144" i="3"/>
  <c r="U144" i="3"/>
  <c r="V144" i="3"/>
  <c r="AA144" i="3"/>
  <c r="Z144" i="3"/>
  <c r="T140" i="3"/>
  <c r="X140" i="3"/>
  <c r="AB140" i="3"/>
  <c r="Y140" i="3"/>
  <c r="AD140" i="3"/>
  <c r="U140" i="3"/>
  <c r="Z140" i="3"/>
  <c r="V140" i="3"/>
  <c r="W140" i="3"/>
  <c r="AC140" i="3"/>
  <c r="AA140" i="3"/>
  <c r="T136" i="3"/>
  <c r="X136" i="3"/>
  <c r="AB136" i="3"/>
  <c r="U136" i="3"/>
  <c r="Z136" i="3"/>
  <c r="V136" i="3"/>
  <c r="AA136" i="3"/>
  <c r="W136" i="3"/>
  <c r="Y136" i="3"/>
  <c r="AD136" i="3"/>
  <c r="AC136" i="3"/>
  <c r="T132" i="3"/>
  <c r="X132" i="3"/>
  <c r="AB132" i="3"/>
  <c r="V132" i="3"/>
  <c r="AA132" i="3"/>
  <c r="W132" i="3"/>
  <c r="AC132" i="3"/>
  <c r="Y132" i="3"/>
  <c r="Z132" i="3"/>
  <c r="U132" i="3"/>
  <c r="AD132" i="3"/>
  <c r="T128" i="3"/>
  <c r="X128" i="3"/>
  <c r="AB128" i="3"/>
  <c r="W128" i="3"/>
  <c r="AC128" i="3"/>
  <c r="Y128" i="3"/>
  <c r="AD128" i="3"/>
  <c r="Z128" i="3"/>
  <c r="AA128" i="3"/>
  <c r="U128" i="3"/>
  <c r="V128" i="3"/>
  <c r="T124" i="3"/>
  <c r="X124" i="3"/>
  <c r="AB124" i="3"/>
  <c r="Y124" i="3"/>
  <c r="AD124" i="3"/>
  <c r="U124" i="3"/>
  <c r="Z124" i="3"/>
  <c r="AA124" i="3"/>
  <c r="AC124" i="3"/>
  <c r="V124" i="3"/>
  <c r="W124" i="3"/>
  <c r="T120" i="3"/>
  <c r="X120" i="3"/>
  <c r="AB120" i="3"/>
  <c r="U120" i="3"/>
  <c r="Z120" i="3"/>
  <c r="V120" i="3"/>
  <c r="AA120" i="3"/>
  <c r="AC120" i="3"/>
  <c r="AD120" i="3"/>
  <c r="W120" i="3"/>
  <c r="Y120" i="3"/>
  <c r="T116" i="3"/>
  <c r="X116" i="3"/>
  <c r="AB116" i="3"/>
  <c r="V116" i="3"/>
  <c r="AA116" i="3"/>
  <c r="W116" i="3"/>
  <c r="AC116" i="3"/>
  <c r="AD116" i="3"/>
  <c r="U116" i="3"/>
  <c r="Y116" i="3"/>
  <c r="Z116" i="3"/>
  <c r="T112" i="3"/>
  <c r="X112" i="3"/>
  <c r="AB112" i="3"/>
  <c r="W112" i="3"/>
  <c r="AC112" i="3"/>
  <c r="Y112" i="3"/>
  <c r="AD112" i="3"/>
  <c r="U112" i="3"/>
  <c r="V112" i="3"/>
  <c r="Z112" i="3"/>
  <c r="AA112" i="3"/>
  <c r="T108" i="3"/>
  <c r="X108" i="3"/>
  <c r="AB108" i="3"/>
  <c r="Y108" i="3"/>
  <c r="AD108" i="3"/>
  <c r="U108" i="3"/>
  <c r="Z108" i="3"/>
  <c r="V108" i="3"/>
  <c r="W108" i="3"/>
  <c r="AA108" i="3"/>
  <c r="AC108" i="3"/>
  <c r="T104" i="3"/>
  <c r="X104" i="3"/>
  <c r="AB104" i="3"/>
  <c r="U104" i="3"/>
  <c r="Z104" i="3"/>
  <c r="V104" i="3"/>
  <c r="AA104" i="3"/>
  <c r="W104" i="3"/>
  <c r="Y104" i="3"/>
  <c r="AC104" i="3"/>
  <c r="AD104" i="3"/>
  <c r="T100" i="3"/>
  <c r="X100" i="3"/>
  <c r="AB100" i="3"/>
  <c r="V100" i="3"/>
  <c r="AA100" i="3"/>
  <c r="W100" i="3"/>
  <c r="AC100" i="3"/>
  <c r="Y100" i="3"/>
  <c r="Z100" i="3"/>
  <c r="AD100" i="3"/>
  <c r="U100" i="3"/>
  <c r="T96" i="3"/>
  <c r="X96" i="3"/>
  <c r="AB96" i="3"/>
  <c r="W96" i="3"/>
  <c r="AC96" i="3"/>
  <c r="Y96" i="3"/>
  <c r="AD96" i="3"/>
  <c r="Z96" i="3"/>
  <c r="AA96" i="3"/>
  <c r="U96" i="3"/>
  <c r="V96" i="3"/>
  <c r="T92" i="3"/>
  <c r="X92" i="3"/>
  <c r="AB92" i="3"/>
  <c r="Y92" i="3"/>
  <c r="AD92" i="3"/>
  <c r="U92" i="3"/>
  <c r="Z92" i="3"/>
  <c r="AA92" i="3"/>
  <c r="AC92" i="3"/>
  <c r="V92" i="3"/>
  <c r="W92" i="3"/>
  <c r="T88" i="3"/>
  <c r="X88" i="3"/>
  <c r="AB88" i="3"/>
  <c r="U88" i="3"/>
  <c r="Z88" i="3"/>
  <c r="V88" i="3"/>
  <c r="AA88" i="3"/>
  <c r="AC88" i="3"/>
  <c r="AD88" i="3"/>
  <c r="W88" i="3"/>
  <c r="Y88" i="3"/>
  <c r="T84" i="3"/>
  <c r="X84" i="3"/>
  <c r="AB84" i="3"/>
  <c r="V84" i="3"/>
  <c r="AA84" i="3"/>
  <c r="W84" i="3"/>
  <c r="AC84" i="3"/>
  <c r="AD84" i="3"/>
  <c r="U84" i="3"/>
  <c r="Y84" i="3"/>
  <c r="Z84" i="3"/>
  <c r="T80" i="3"/>
  <c r="X80" i="3"/>
  <c r="AB80" i="3"/>
  <c r="W80" i="3"/>
  <c r="AC80" i="3"/>
  <c r="Y80" i="3"/>
  <c r="AD80" i="3"/>
  <c r="U80" i="3"/>
  <c r="V80" i="3"/>
  <c r="Z80" i="3"/>
  <c r="AA80" i="3"/>
  <c r="T76" i="3"/>
  <c r="X76" i="3"/>
  <c r="AB76" i="3"/>
  <c r="Y76" i="3"/>
  <c r="AD76" i="3"/>
  <c r="U76" i="3"/>
  <c r="Z76" i="3"/>
  <c r="V76" i="3"/>
  <c r="W76" i="3"/>
  <c r="AA76" i="3"/>
  <c r="AC76" i="3"/>
  <c r="T72" i="3"/>
  <c r="X72" i="3"/>
  <c r="AB72" i="3"/>
  <c r="U72" i="3"/>
  <c r="Z72" i="3"/>
  <c r="V72" i="3"/>
  <c r="AA72" i="3"/>
  <c r="W72" i="3"/>
  <c r="Y72" i="3"/>
  <c r="AC72" i="3"/>
  <c r="AD72" i="3"/>
  <c r="T68" i="3"/>
  <c r="X68" i="3"/>
  <c r="AB68" i="3"/>
  <c r="V68" i="3"/>
  <c r="AA68" i="3"/>
  <c r="W68" i="3"/>
  <c r="AC68" i="3"/>
  <c r="Y68" i="3"/>
  <c r="Z68" i="3"/>
  <c r="U68" i="3"/>
  <c r="AD68" i="3"/>
  <c r="T64" i="3"/>
  <c r="X64" i="3"/>
  <c r="AB64" i="3"/>
  <c r="W64" i="3"/>
  <c r="AC64" i="3"/>
  <c r="Y64" i="3"/>
  <c r="AD64" i="3"/>
  <c r="Z64" i="3"/>
  <c r="AA64" i="3"/>
  <c r="U64" i="3"/>
  <c r="V64" i="3"/>
  <c r="T60" i="3"/>
  <c r="X60" i="3"/>
  <c r="AB60" i="3"/>
  <c r="Y60" i="3"/>
  <c r="AD60" i="3"/>
  <c r="U60" i="3"/>
  <c r="Z60" i="3"/>
  <c r="AA60" i="3"/>
  <c r="AC60" i="3"/>
  <c r="V60" i="3"/>
  <c r="W60" i="3"/>
  <c r="T56" i="3"/>
  <c r="X56" i="3"/>
  <c r="AB56" i="3"/>
  <c r="U56" i="3"/>
  <c r="Z56" i="3"/>
  <c r="V56" i="3"/>
  <c r="AA56" i="3"/>
  <c r="AC56" i="3"/>
  <c r="AD56" i="3"/>
  <c r="W56" i="3"/>
  <c r="Y56" i="3"/>
  <c r="T52" i="3"/>
  <c r="X52" i="3"/>
  <c r="AB52" i="3"/>
  <c r="V52" i="3"/>
  <c r="AA52" i="3"/>
  <c r="W52" i="3"/>
  <c r="AC52" i="3"/>
  <c r="AD52" i="3"/>
  <c r="U52" i="3"/>
  <c r="Y52" i="3"/>
  <c r="Z52" i="3"/>
  <c r="T48" i="3"/>
  <c r="X48" i="3"/>
  <c r="AB48" i="3"/>
  <c r="W48" i="3"/>
  <c r="AC48" i="3"/>
  <c r="Y48" i="3"/>
  <c r="AD48" i="3"/>
  <c r="U48" i="3"/>
  <c r="V48" i="3"/>
  <c r="Z48" i="3"/>
  <c r="AA48" i="3"/>
  <c r="T44" i="3"/>
  <c r="X44" i="3"/>
  <c r="AB44" i="3"/>
  <c r="Y44" i="3"/>
  <c r="AD44" i="3"/>
  <c r="U44" i="3"/>
  <c r="Z44" i="3"/>
  <c r="V44" i="3"/>
  <c r="W44" i="3"/>
  <c r="AA44" i="3"/>
  <c r="AC44" i="3"/>
  <c r="T40" i="3"/>
  <c r="X40" i="3"/>
  <c r="AB40" i="3"/>
  <c r="U40" i="3"/>
  <c r="Z40" i="3"/>
  <c r="V40" i="3"/>
  <c r="AA40" i="3"/>
  <c r="W40" i="3"/>
  <c r="Y40" i="3"/>
  <c r="AC40" i="3"/>
  <c r="AD40" i="3"/>
  <c r="T36" i="3"/>
  <c r="X36" i="3"/>
  <c r="AB36" i="3"/>
  <c r="V36" i="3"/>
  <c r="AA36" i="3"/>
  <c r="W36" i="3"/>
  <c r="AC36" i="3"/>
  <c r="Y36" i="3"/>
  <c r="Z36" i="3"/>
  <c r="AD36" i="3"/>
  <c r="U36" i="3"/>
  <c r="T32" i="3"/>
  <c r="X32" i="3"/>
  <c r="AB32" i="3"/>
  <c r="W32" i="3"/>
  <c r="AC32" i="3"/>
  <c r="Y32" i="3"/>
  <c r="AD32" i="3"/>
  <c r="Z32" i="3"/>
  <c r="AA32" i="3"/>
  <c r="V32" i="3"/>
  <c r="U32" i="3"/>
  <c r="T28" i="3"/>
  <c r="X28" i="3"/>
  <c r="AB28" i="3"/>
  <c r="Y28" i="3"/>
  <c r="AD28" i="3"/>
  <c r="U28" i="3"/>
  <c r="Z28" i="3"/>
  <c r="AA28" i="3"/>
  <c r="AC28" i="3"/>
  <c r="W28" i="3"/>
  <c r="V28" i="3"/>
  <c r="T24" i="3"/>
  <c r="X24" i="3"/>
  <c r="AB24" i="3"/>
  <c r="U24" i="3"/>
  <c r="Z24" i="3"/>
  <c r="V24" i="3"/>
  <c r="AA24" i="3"/>
  <c r="AC24" i="3"/>
  <c r="AD24" i="3"/>
  <c r="Y24" i="3"/>
  <c r="W24" i="3"/>
  <c r="T20" i="3"/>
  <c r="X20" i="3"/>
  <c r="AB20" i="3"/>
  <c r="V20" i="3"/>
  <c r="AA20" i="3"/>
  <c r="W20" i="3"/>
  <c r="AC20" i="3"/>
  <c r="AD20" i="3"/>
  <c r="U20" i="3"/>
  <c r="Z20" i="3"/>
  <c r="Y20" i="3"/>
  <c r="T16" i="3"/>
  <c r="X16" i="3"/>
  <c r="AB16" i="3"/>
  <c r="W16" i="3"/>
  <c r="AC16" i="3"/>
  <c r="Y16" i="3"/>
  <c r="AD16" i="3"/>
  <c r="U16" i="3"/>
  <c r="V16" i="3"/>
  <c r="AA16" i="3"/>
  <c r="Z16" i="3"/>
  <c r="T12" i="3"/>
  <c r="X12" i="3"/>
  <c r="AB12" i="3"/>
  <c r="Y12" i="3"/>
  <c r="AD12" i="3"/>
  <c r="U12" i="3"/>
  <c r="Z12" i="3"/>
  <c r="V12" i="3"/>
  <c r="W12" i="3"/>
  <c r="AC12" i="3"/>
  <c r="AA12" i="3"/>
  <c r="U4024" i="3"/>
  <c r="Y4024" i="3"/>
  <c r="AC4024" i="3"/>
  <c r="V4024" i="3"/>
  <c r="Z4024" i="3"/>
  <c r="AD4024" i="3"/>
  <c r="W4024" i="3"/>
  <c r="AA4024" i="3"/>
  <c r="T4024" i="3"/>
  <c r="X4024" i="3"/>
  <c r="AB4024" i="3"/>
  <c r="U4020" i="3"/>
  <c r="Y4020" i="3"/>
  <c r="AC4020" i="3"/>
  <c r="V4020" i="3"/>
  <c r="Z4020" i="3"/>
  <c r="AD4020" i="3"/>
  <c r="W4020" i="3"/>
  <c r="AA4020" i="3"/>
  <c r="T4020" i="3"/>
  <c r="X4020" i="3"/>
  <c r="AB4020" i="3"/>
  <c r="U4016" i="3"/>
  <c r="Y4016" i="3"/>
  <c r="AC4016" i="3"/>
  <c r="V4016" i="3"/>
  <c r="Z4016" i="3"/>
  <c r="AD4016" i="3"/>
  <c r="W4016" i="3"/>
  <c r="AA4016" i="3"/>
  <c r="T4016" i="3"/>
  <c r="X4016" i="3"/>
  <c r="AB4016" i="3"/>
  <c r="U4012" i="3"/>
  <c r="Y4012" i="3"/>
  <c r="AC4012" i="3"/>
  <c r="V4012" i="3"/>
  <c r="Z4012" i="3"/>
  <c r="AD4012" i="3"/>
  <c r="W4012" i="3"/>
  <c r="AA4012" i="3"/>
  <c r="T4012" i="3"/>
  <c r="X4012" i="3"/>
  <c r="AB4012" i="3"/>
  <c r="U4008" i="3"/>
  <c r="Y4008" i="3"/>
  <c r="AC4008" i="3"/>
  <c r="V4008" i="3"/>
  <c r="Z4008" i="3"/>
  <c r="AD4008" i="3"/>
  <c r="W4008" i="3"/>
  <c r="AA4008" i="3"/>
  <c r="T4008" i="3"/>
  <c r="X4008" i="3"/>
  <c r="AB4008" i="3"/>
  <c r="U4004" i="3"/>
  <c r="Y4004" i="3"/>
  <c r="AC4004" i="3"/>
  <c r="V4004" i="3"/>
  <c r="Z4004" i="3"/>
  <c r="AD4004" i="3"/>
  <c r="W4004" i="3"/>
  <c r="AA4004" i="3"/>
  <c r="T4004" i="3"/>
  <c r="X4004" i="3"/>
  <c r="AB4004" i="3"/>
  <c r="U4000" i="3"/>
  <c r="Y4000" i="3"/>
  <c r="AC4000" i="3"/>
  <c r="V4000" i="3"/>
  <c r="Z4000" i="3"/>
  <c r="AD4000" i="3"/>
  <c r="W4000" i="3"/>
  <c r="AA4000" i="3"/>
  <c r="T4000" i="3"/>
  <c r="X4000" i="3"/>
  <c r="AB4000" i="3"/>
  <c r="U3996" i="3"/>
  <c r="Y3996" i="3"/>
  <c r="AC3996" i="3"/>
  <c r="V3996" i="3"/>
  <c r="Z3996" i="3"/>
  <c r="AD3996" i="3"/>
  <c r="W3996" i="3"/>
  <c r="AA3996" i="3"/>
  <c r="T3996" i="3"/>
  <c r="X3996" i="3"/>
  <c r="AB3996" i="3"/>
  <c r="U3992" i="3"/>
  <c r="Y3992" i="3"/>
  <c r="AC3992" i="3"/>
  <c r="V3992" i="3"/>
  <c r="Z3992" i="3"/>
  <c r="AD3992" i="3"/>
  <c r="W3992" i="3"/>
  <c r="AA3992" i="3"/>
  <c r="T3992" i="3"/>
  <c r="X3992" i="3"/>
  <c r="AB3992" i="3"/>
  <c r="U3988" i="3"/>
  <c r="Y3988" i="3"/>
  <c r="AC3988" i="3"/>
  <c r="V3988" i="3"/>
  <c r="Z3988" i="3"/>
  <c r="AD3988" i="3"/>
  <c r="W3988" i="3"/>
  <c r="AA3988" i="3"/>
  <c r="T3988" i="3"/>
  <c r="X3988" i="3"/>
  <c r="AB3988" i="3"/>
  <c r="U3984" i="3"/>
  <c r="Y3984" i="3"/>
  <c r="AC3984" i="3"/>
  <c r="V3984" i="3"/>
  <c r="Z3984" i="3"/>
  <c r="AD3984" i="3"/>
  <c r="W3984" i="3"/>
  <c r="AA3984" i="3"/>
  <c r="T3984" i="3"/>
  <c r="X3984" i="3"/>
  <c r="AB3984" i="3"/>
  <c r="U3980" i="3"/>
  <c r="Y3980" i="3"/>
  <c r="AC3980" i="3"/>
  <c r="V3980" i="3"/>
  <c r="Z3980" i="3"/>
  <c r="AD3980" i="3"/>
  <c r="W3980" i="3"/>
  <c r="AA3980" i="3"/>
  <c r="T3980" i="3"/>
  <c r="X3980" i="3"/>
  <c r="AB3980" i="3"/>
  <c r="U3976" i="3"/>
  <c r="Y3976" i="3"/>
  <c r="AC3976" i="3"/>
  <c r="V3976" i="3"/>
  <c r="Z3976" i="3"/>
  <c r="AD3976" i="3"/>
  <c r="W3976" i="3"/>
  <c r="AA3976" i="3"/>
  <c r="T3976" i="3"/>
  <c r="X3976" i="3"/>
  <c r="AB3976" i="3"/>
  <c r="U3972" i="3"/>
  <c r="Y3972" i="3"/>
  <c r="AC3972" i="3"/>
  <c r="V3972" i="3"/>
  <c r="Z3972" i="3"/>
  <c r="AD3972" i="3"/>
  <c r="W3972" i="3"/>
  <c r="AA3972" i="3"/>
  <c r="T3972" i="3"/>
  <c r="X3972" i="3"/>
  <c r="AB3972" i="3"/>
  <c r="U3964" i="3"/>
  <c r="Y3964" i="3"/>
  <c r="AC3964" i="3"/>
  <c r="V3964" i="3"/>
  <c r="Z3964" i="3"/>
  <c r="AD3964" i="3"/>
  <c r="W3964" i="3"/>
  <c r="AA3964" i="3"/>
  <c r="T3964" i="3"/>
  <c r="X3964" i="3"/>
  <c r="AB3964" i="3"/>
  <c r="U3956" i="3"/>
  <c r="Y3956" i="3"/>
  <c r="AC3956" i="3"/>
  <c r="V3956" i="3"/>
  <c r="Z3956" i="3"/>
  <c r="AD3956" i="3"/>
  <c r="W3956" i="3"/>
  <c r="AA3956" i="3"/>
  <c r="T3956" i="3"/>
  <c r="X3956" i="3"/>
  <c r="AB3956" i="3"/>
  <c r="U3948" i="3"/>
  <c r="Y3948" i="3"/>
  <c r="AC3948" i="3"/>
  <c r="V3948" i="3"/>
  <c r="Z3948" i="3"/>
  <c r="AD3948" i="3"/>
  <c r="W3948" i="3"/>
  <c r="AA3948" i="3"/>
  <c r="T3948" i="3"/>
  <c r="X3948" i="3"/>
  <c r="AB3948" i="3"/>
  <c r="U3936" i="3"/>
  <c r="Y3936" i="3"/>
  <c r="AC3936" i="3"/>
  <c r="V3936" i="3"/>
  <c r="Z3936" i="3"/>
  <c r="AD3936" i="3"/>
  <c r="W3936" i="3"/>
  <c r="AA3936" i="3"/>
  <c r="T3936" i="3"/>
  <c r="X3936" i="3"/>
  <c r="AB3936" i="3"/>
  <c r="U3928" i="3"/>
  <c r="Y3928" i="3"/>
  <c r="AC3928" i="3"/>
  <c r="V3928" i="3"/>
  <c r="Z3928" i="3"/>
  <c r="AD3928" i="3"/>
  <c r="W3928" i="3"/>
  <c r="AA3928" i="3"/>
  <c r="T3928" i="3"/>
  <c r="X3928" i="3"/>
  <c r="AB3928" i="3"/>
  <c r="U3912" i="3"/>
  <c r="Y3912" i="3"/>
  <c r="AC3912" i="3"/>
  <c r="V3912" i="3"/>
  <c r="Z3912" i="3"/>
  <c r="AD3912" i="3"/>
  <c r="W3912" i="3"/>
  <c r="AA3912" i="3"/>
  <c r="T3912" i="3"/>
  <c r="X3912" i="3"/>
  <c r="AB3912" i="3"/>
  <c r="U3900" i="3"/>
  <c r="Y3900" i="3"/>
  <c r="AC3900" i="3"/>
  <c r="V3900" i="3"/>
  <c r="Z3900" i="3"/>
  <c r="AD3900" i="3"/>
  <c r="W3900" i="3"/>
  <c r="AA3900" i="3"/>
  <c r="T3900" i="3"/>
  <c r="X3900" i="3"/>
  <c r="AB3900" i="3"/>
  <c r="U3888" i="3"/>
  <c r="Y3888" i="3"/>
  <c r="AC3888" i="3"/>
  <c r="V3888" i="3"/>
  <c r="Z3888" i="3"/>
  <c r="AD3888" i="3"/>
  <c r="W3888" i="3"/>
  <c r="AA3888" i="3"/>
  <c r="T3888" i="3"/>
  <c r="X3888" i="3"/>
  <c r="AB3888" i="3"/>
  <c r="U3868" i="3"/>
  <c r="Y3868" i="3"/>
  <c r="AC3868" i="3"/>
  <c r="V3868" i="3"/>
  <c r="Z3868" i="3"/>
  <c r="AD3868" i="3"/>
  <c r="W3868" i="3"/>
  <c r="AA3868" i="3"/>
  <c r="T3868" i="3"/>
  <c r="X3868" i="3"/>
  <c r="AB3868" i="3"/>
  <c r="U3852" i="3"/>
  <c r="Y3852" i="3"/>
  <c r="AC3852" i="3"/>
  <c r="V3852" i="3"/>
  <c r="Z3852" i="3"/>
  <c r="AD3852" i="3"/>
  <c r="W3852" i="3"/>
  <c r="AA3852" i="3"/>
  <c r="T3852" i="3"/>
  <c r="X3852" i="3"/>
  <c r="AB3852" i="3"/>
  <c r="U3844" i="3"/>
  <c r="Y3844" i="3"/>
  <c r="AC3844" i="3"/>
  <c r="V3844" i="3"/>
  <c r="Z3844" i="3"/>
  <c r="AD3844" i="3"/>
  <c r="W3844" i="3"/>
  <c r="AA3844" i="3"/>
  <c r="T3844" i="3"/>
  <c r="X3844" i="3"/>
  <c r="AB3844" i="3"/>
  <c r="U3832" i="3"/>
  <c r="Y3832" i="3"/>
  <c r="AC3832" i="3"/>
  <c r="V3832" i="3"/>
  <c r="Z3832" i="3"/>
  <c r="AD3832" i="3"/>
  <c r="W3832" i="3"/>
  <c r="AA3832" i="3"/>
  <c r="T3832" i="3"/>
  <c r="X3832" i="3"/>
  <c r="AB3832" i="3"/>
  <c r="U3820" i="3"/>
  <c r="Y3820" i="3"/>
  <c r="AC3820" i="3"/>
  <c r="V3820" i="3"/>
  <c r="Z3820" i="3"/>
  <c r="AD3820" i="3"/>
  <c r="W3820" i="3"/>
  <c r="AA3820" i="3"/>
  <c r="T3820" i="3"/>
  <c r="X3820" i="3"/>
  <c r="AB3820" i="3"/>
  <c r="U3816" i="3"/>
  <c r="Y3816" i="3"/>
  <c r="AC3816" i="3"/>
  <c r="V3816" i="3"/>
  <c r="Z3816" i="3"/>
  <c r="AD3816" i="3"/>
  <c r="W3816" i="3"/>
  <c r="AA3816" i="3"/>
  <c r="T3816" i="3"/>
  <c r="X3816" i="3"/>
  <c r="AB3816" i="3"/>
  <c r="U3808" i="3"/>
  <c r="Y3808" i="3"/>
  <c r="AC3808" i="3"/>
  <c r="V3808" i="3"/>
  <c r="Z3808" i="3"/>
  <c r="AD3808" i="3"/>
  <c r="W3808" i="3"/>
  <c r="AA3808" i="3"/>
  <c r="T3808" i="3"/>
  <c r="X3808" i="3"/>
  <c r="AB3808" i="3"/>
  <c r="U3804" i="3"/>
  <c r="Y3804" i="3"/>
  <c r="AC3804" i="3"/>
  <c r="V3804" i="3"/>
  <c r="Z3804" i="3"/>
  <c r="AD3804" i="3"/>
  <c r="W3804" i="3"/>
  <c r="AA3804" i="3"/>
  <c r="T3804" i="3"/>
  <c r="X3804" i="3"/>
  <c r="AB3804" i="3"/>
  <c r="U3800" i="3"/>
  <c r="Y3800" i="3"/>
  <c r="AC3800" i="3"/>
  <c r="V3800" i="3"/>
  <c r="Z3800" i="3"/>
  <c r="AD3800" i="3"/>
  <c r="W3800" i="3"/>
  <c r="AA3800" i="3"/>
  <c r="T3800" i="3"/>
  <c r="X3800" i="3"/>
  <c r="AB3800" i="3"/>
  <c r="U3796" i="3"/>
  <c r="Y3796" i="3"/>
  <c r="AC3796" i="3"/>
  <c r="V3796" i="3"/>
  <c r="Z3796" i="3"/>
  <c r="AD3796" i="3"/>
  <c r="W3796" i="3"/>
  <c r="AA3796" i="3"/>
  <c r="T3796" i="3"/>
  <c r="X3796" i="3"/>
  <c r="AB3796" i="3"/>
  <c r="U3792" i="3"/>
  <c r="Y3792" i="3"/>
  <c r="AC3792" i="3"/>
  <c r="V3792" i="3"/>
  <c r="Z3792" i="3"/>
  <c r="AD3792" i="3"/>
  <c r="W3792" i="3"/>
  <c r="AA3792" i="3"/>
  <c r="T3792" i="3"/>
  <c r="X3792" i="3"/>
  <c r="AB3792" i="3"/>
  <c r="U3788" i="3"/>
  <c r="Y3788" i="3"/>
  <c r="AC3788" i="3"/>
  <c r="V3788" i="3"/>
  <c r="Z3788" i="3"/>
  <c r="AD3788" i="3"/>
  <c r="W3788" i="3"/>
  <c r="AA3788" i="3"/>
  <c r="T3788" i="3"/>
  <c r="X3788" i="3"/>
  <c r="AB3788" i="3"/>
  <c r="U3784" i="3"/>
  <c r="Y3784" i="3"/>
  <c r="AC3784" i="3"/>
  <c r="V3784" i="3"/>
  <c r="Z3784" i="3"/>
  <c r="AD3784" i="3"/>
  <c r="W3784" i="3"/>
  <c r="AA3784" i="3"/>
  <c r="T3784" i="3"/>
  <c r="X3784" i="3"/>
  <c r="AB3784" i="3"/>
  <c r="U3780" i="3"/>
  <c r="Y3780" i="3"/>
  <c r="AC3780" i="3"/>
  <c r="V3780" i="3"/>
  <c r="Z3780" i="3"/>
  <c r="AD3780" i="3"/>
  <c r="W3780" i="3"/>
  <c r="AA3780" i="3"/>
  <c r="T3780" i="3"/>
  <c r="X3780" i="3"/>
  <c r="AB3780" i="3"/>
  <c r="U3776" i="3"/>
  <c r="Y3776" i="3"/>
  <c r="AC3776" i="3"/>
  <c r="V3776" i="3"/>
  <c r="Z3776" i="3"/>
  <c r="AD3776" i="3"/>
  <c r="W3776" i="3"/>
  <c r="AA3776" i="3"/>
  <c r="T3776" i="3"/>
  <c r="X3776" i="3"/>
  <c r="AB3776" i="3"/>
  <c r="U3772" i="3"/>
  <c r="Y3772" i="3"/>
  <c r="AC3772" i="3"/>
  <c r="V3772" i="3"/>
  <c r="Z3772" i="3"/>
  <c r="AD3772" i="3"/>
  <c r="W3772" i="3"/>
  <c r="AA3772" i="3"/>
  <c r="T3772" i="3"/>
  <c r="X3772" i="3"/>
  <c r="AB3772" i="3"/>
  <c r="W3584" i="3"/>
  <c r="AA3584" i="3"/>
  <c r="T3584" i="3"/>
  <c r="X3584" i="3"/>
  <c r="AB3584" i="3"/>
  <c r="U3584" i="3"/>
  <c r="AC3584" i="3"/>
  <c r="V3584" i="3"/>
  <c r="AD3584" i="3"/>
  <c r="Y3584" i="3"/>
  <c r="Z3584" i="3"/>
  <c r="W3580" i="3"/>
  <c r="AA3580" i="3"/>
  <c r="T3580" i="3"/>
  <c r="X3580" i="3"/>
  <c r="AB3580" i="3"/>
  <c r="Y3580" i="3"/>
  <c r="Z3580" i="3"/>
  <c r="U3580" i="3"/>
  <c r="AC3580" i="3"/>
  <c r="V3580" i="3"/>
  <c r="AD3580" i="3"/>
  <c r="W3576" i="3"/>
  <c r="AA3576" i="3"/>
  <c r="T3576" i="3"/>
  <c r="X3576" i="3"/>
  <c r="AB3576" i="3"/>
  <c r="U3576" i="3"/>
  <c r="AC3576" i="3"/>
  <c r="V3576" i="3"/>
  <c r="AD3576" i="3"/>
  <c r="Y3576" i="3"/>
  <c r="Z3576" i="3"/>
  <c r="W3572" i="3"/>
  <c r="AA3572" i="3"/>
  <c r="T3572" i="3"/>
  <c r="X3572" i="3"/>
  <c r="AB3572" i="3"/>
  <c r="Y3572" i="3"/>
  <c r="Z3572" i="3"/>
  <c r="U3572" i="3"/>
  <c r="AC3572" i="3"/>
  <c r="V3572" i="3"/>
  <c r="AD3572" i="3"/>
  <c r="W3568" i="3"/>
  <c r="AA3568" i="3"/>
  <c r="T3568" i="3"/>
  <c r="X3568" i="3"/>
  <c r="AB3568" i="3"/>
  <c r="U3568" i="3"/>
  <c r="AC3568" i="3"/>
  <c r="V3568" i="3"/>
  <c r="AD3568" i="3"/>
  <c r="Y3568" i="3"/>
  <c r="Z3568" i="3"/>
  <c r="W3564" i="3"/>
  <c r="AA3564" i="3"/>
  <c r="T3564" i="3"/>
  <c r="X3564" i="3"/>
  <c r="AB3564" i="3"/>
  <c r="Y3564" i="3"/>
  <c r="Z3564" i="3"/>
  <c r="U3564" i="3"/>
  <c r="AC3564" i="3"/>
  <c r="V3564" i="3"/>
  <c r="AD3564" i="3"/>
  <c r="T4031" i="3"/>
  <c r="X4031" i="3"/>
  <c r="AB4031" i="3"/>
  <c r="U4031" i="3"/>
  <c r="Y4031" i="3"/>
  <c r="AC4031" i="3"/>
  <c r="V4031" i="3"/>
  <c r="Z4031" i="3"/>
  <c r="AD4031" i="3"/>
  <c r="W4031" i="3"/>
  <c r="AA4031" i="3"/>
  <c r="T3875" i="3"/>
  <c r="X3875" i="3"/>
  <c r="AB3875" i="3"/>
  <c r="U3875" i="3"/>
  <c r="Y3875" i="3"/>
  <c r="AC3875" i="3"/>
  <c r="V3875" i="3"/>
  <c r="Z3875" i="3"/>
  <c r="AD3875" i="3"/>
  <c r="W3875" i="3"/>
  <c r="AA3875" i="3"/>
  <c r="T3871" i="3"/>
  <c r="X3871" i="3"/>
  <c r="AB3871" i="3"/>
  <c r="U3871" i="3"/>
  <c r="Y3871" i="3"/>
  <c r="AC3871" i="3"/>
  <c r="V3871" i="3"/>
  <c r="Z3871" i="3"/>
  <c r="AD3871" i="3"/>
  <c r="W3871" i="3"/>
  <c r="AA3871" i="3"/>
  <c r="T3867" i="3"/>
  <c r="X3867" i="3"/>
  <c r="AB3867" i="3"/>
  <c r="U3867" i="3"/>
  <c r="Y3867" i="3"/>
  <c r="AC3867" i="3"/>
  <c r="V3867" i="3"/>
  <c r="Z3867" i="3"/>
  <c r="AD3867" i="3"/>
  <c r="W3867" i="3"/>
  <c r="AA3867" i="3"/>
  <c r="T3863" i="3"/>
  <c r="X3863" i="3"/>
  <c r="AB3863" i="3"/>
  <c r="U3863" i="3"/>
  <c r="Y3863" i="3"/>
  <c r="AC3863" i="3"/>
  <c r="V3863" i="3"/>
  <c r="Z3863" i="3"/>
  <c r="AD3863" i="3"/>
  <c r="W3863" i="3"/>
  <c r="AA3863" i="3"/>
  <c r="T3859" i="3"/>
  <c r="X3859" i="3"/>
  <c r="AB3859" i="3"/>
  <c r="U3859" i="3"/>
  <c r="Y3859" i="3"/>
  <c r="AC3859" i="3"/>
  <c r="V3859" i="3"/>
  <c r="Z3859" i="3"/>
  <c r="AD3859" i="3"/>
  <c r="W3859" i="3"/>
  <c r="AA3859" i="3"/>
  <c r="T3855" i="3"/>
  <c r="X3855" i="3"/>
  <c r="AB3855" i="3"/>
  <c r="U3855" i="3"/>
  <c r="Y3855" i="3"/>
  <c r="AC3855" i="3"/>
  <c r="V3855" i="3"/>
  <c r="Z3855" i="3"/>
  <c r="AD3855" i="3"/>
  <c r="W3855" i="3"/>
  <c r="AA3855" i="3"/>
  <c r="T3851" i="3"/>
  <c r="X3851" i="3"/>
  <c r="AB3851" i="3"/>
  <c r="U3851" i="3"/>
  <c r="Y3851" i="3"/>
  <c r="AC3851" i="3"/>
  <c r="V3851" i="3"/>
  <c r="Z3851" i="3"/>
  <c r="AD3851" i="3"/>
  <c r="W3851" i="3"/>
  <c r="AA3851" i="3"/>
  <c r="T3847" i="3"/>
  <c r="X3847" i="3"/>
  <c r="AB3847" i="3"/>
  <c r="U3847" i="3"/>
  <c r="Y3847" i="3"/>
  <c r="AC3847" i="3"/>
  <c r="V3847" i="3"/>
  <c r="Z3847" i="3"/>
  <c r="AD3847" i="3"/>
  <c r="W3847" i="3"/>
  <c r="AA3847" i="3"/>
  <c r="T3843" i="3"/>
  <c r="X3843" i="3"/>
  <c r="AB3843" i="3"/>
  <c r="U3843" i="3"/>
  <c r="Y3843" i="3"/>
  <c r="AC3843" i="3"/>
  <c r="V3843" i="3"/>
  <c r="Z3843" i="3"/>
  <c r="AD3843" i="3"/>
  <c r="W3843" i="3"/>
  <c r="AA3843" i="3"/>
  <c r="T3839" i="3"/>
  <c r="X3839" i="3"/>
  <c r="AB3839" i="3"/>
  <c r="U3839" i="3"/>
  <c r="Y3839" i="3"/>
  <c r="AC3839" i="3"/>
  <c r="V3839" i="3"/>
  <c r="Z3839" i="3"/>
  <c r="AD3839" i="3"/>
  <c r="W3839" i="3"/>
  <c r="AA3839" i="3"/>
  <c r="T3835" i="3"/>
  <c r="X3835" i="3"/>
  <c r="AB3835" i="3"/>
  <c r="U3835" i="3"/>
  <c r="Y3835" i="3"/>
  <c r="AC3835" i="3"/>
  <c r="V3835" i="3"/>
  <c r="Z3835" i="3"/>
  <c r="AD3835" i="3"/>
  <c r="W3835" i="3"/>
  <c r="AA3835" i="3"/>
  <c r="T3831" i="3"/>
  <c r="X3831" i="3"/>
  <c r="AB3831" i="3"/>
  <c r="U3831" i="3"/>
  <c r="Y3831" i="3"/>
  <c r="AC3831" i="3"/>
  <c r="V3831" i="3"/>
  <c r="Z3831" i="3"/>
  <c r="AD3831" i="3"/>
  <c r="W3831" i="3"/>
  <c r="AA3831" i="3"/>
  <c r="T3827" i="3"/>
  <c r="X3827" i="3"/>
  <c r="AB3827" i="3"/>
  <c r="U3827" i="3"/>
  <c r="Y3827" i="3"/>
  <c r="AC3827" i="3"/>
  <c r="V3827" i="3"/>
  <c r="Z3827" i="3"/>
  <c r="AD3827" i="3"/>
  <c r="W3827" i="3"/>
  <c r="AA3827" i="3"/>
  <c r="T3823" i="3"/>
  <c r="X3823" i="3"/>
  <c r="AB3823" i="3"/>
  <c r="U3823" i="3"/>
  <c r="Y3823" i="3"/>
  <c r="AC3823" i="3"/>
  <c r="V3823" i="3"/>
  <c r="Z3823" i="3"/>
  <c r="AD3823" i="3"/>
  <c r="W3823" i="3"/>
  <c r="AA3823" i="3"/>
  <c r="T3819" i="3"/>
  <c r="X3819" i="3"/>
  <c r="AB3819" i="3"/>
  <c r="U3819" i="3"/>
  <c r="Y3819" i="3"/>
  <c r="AC3819" i="3"/>
  <c r="V3819" i="3"/>
  <c r="Z3819" i="3"/>
  <c r="AD3819" i="3"/>
  <c r="W3819" i="3"/>
  <c r="AA3819" i="3"/>
  <c r="T3815" i="3"/>
  <c r="X3815" i="3"/>
  <c r="AB3815" i="3"/>
  <c r="U3815" i="3"/>
  <c r="Y3815" i="3"/>
  <c r="AC3815" i="3"/>
  <c r="V3815" i="3"/>
  <c r="Z3815" i="3"/>
  <c r="AD3815" i="3"/>
  <c r="W3815" i="3"/>
  <c r="AA3815" i="3"/>
  <c r="T3803" i="3"/>
  <c r="X3803" i="3"/>
  <c r="AB3803" i="3"/>
  <c r="U3803" i="3"/>
  <c r="Y3803" i="3"/>
  <c r="AC3803" i="3"/>
  <c r="V3803" i="3"/>
  <c r="Z3803" i="3"/>
  <c r="AD3803" i="3"/>
  <c r="W3803" i="3"/>
  <c r="AA3803" i="3"/>
  <c r="T3795" i="3"/>
  <c r="X3795" i="3"/>
  <c r="AB3795" i="3"/>
  <c r="U3795" i="3"/>
  <c r="Y3795" i="3"/>
  <c r="AC3795" i="3"/>
  <c r="V3795" i="3"/>
  <c r="Z3795" i="3"/>
  <c r="AD3795" i="3"/>
  <c r="W3795" i="3"/>
  <c r="AA3795" i="3"/>
  <c r="T3787" i="3"/>
  <c r="X3787" i="3"/>
  <c r="AB3787" i="3"/>
  <c r="U3787" i="3"/>
  <c r="Y3787" i="3"/>
  <c r="AC3787" i="3"/>
  <c r="V3787" i="3"/>
  <c r="Z3787" i="3"/>
  <c r="AD3787" i="3"/>
  <c r="W3787" i="3"/>
  <c r="AA3787" i="3"/>
  <c r="T3779" i="3"/>
  <c r="X3779" i="3"/>
  <c r="AB3779" i="3"/>
  <c r="U3779" i="3"/>
  <c r="Y3779" i="3"/>
  <c r="AC3779" i="3"/>
  <c r="V3779" i="3"/>
  <c r="Z3779" i="3"/>
  <c r="AD3779" i="3"/>
  <c r="W3779" i="3"/>
  <c r="AA3779" i="3"/>
  <c r="T3771" i="3"/>
  <c r="X3771" i="3"/>
  <c r="AB3771" i="3"/>
  <c r="U3771" i="3"/>
  <c r="Y3771" i="3"/>
  <c r="AC3771" i="3"/>
  <c r="V3771" i="3"/>
  <c r="Z3771" i="3"/>
  <c r="AD3771" i="3"/>
  <c r="W3771" i="3"/>
  <c r="AA3771" i="3"/>
  <c r="T3759" i="3"/>
  <c r="X3759" i="3"/>
  <c r="AB3759" i="3"/>
  <c r="U3759" i="3"/>
  <c r="Y3759" i="3"/>
  <c r="AC3759" i="3"/>
  <c r="V3759" i="3"/>
  <c r="Z3759" i="3"/>
  <c r="AD3759" i="3"/>
  <c r="W3759" i="3"/>
  <c r="AA3759" i="3"/>
  <c r="T3751" i="3"/>
  <c r="X3751" i="3"/>
  <c r="AB3751" i="3"/>
  <c r="U3751" i="3"/>
  <c r="Y3751" i="3"/>
  <c r="AC3751" i="3"/>
  <c r="V3751" i="3"/>
  <c r="Z3751" i="3"/>
  <c r="AD3751" i="3"/>
  <c r="W3751" i="3"/>
  <c r="AA3751" i="3"/>
  <c r="T3747" i="3"/>
  <c r="X3747" i="3"/>
  <c r="AB3747" i="3"/>
  <c r="U3747" i="3"/>
  <c r="Y3747" i="3"/>
  <c r="AC3747" i="3"/>
  <c r="V3747" i="3"/>
  <c r="Z3747" i="3"/>
  <c r="AD3747" i="3"/>
  <c r="W3747" i="3"/>
  <c r="AA3747" i="3"/>
  <c r="T3739" i="3"/>
  <c r="X3739" i="3"/>
  <c r="AB3739" i="3"/>
  <c r="U3739" i="3"/>
  <c r="Y3739" i="3"/>
  <c r="AC3739" i="3"/>
  <c r="V3739" i="3"/>
  <c r="Z3739" i="3"/>
  <c r="AD3739" i="3"/>
  <c r="W3739" i="3"/>
  <c r="AA3739" i="3"/>
  <c r="T3727" i="3"/>
  <c r="X3727" i="3"/>
  <c r="AB3727" i="3"/>
  <c r="U3727" i="3"/>
  <c r="Y3727" i="3"/>
  <c r="AC3727" i="3"/>
  <c r="V3727" i="3"/>
  <c r="Z3727" i="3"/>
  <c r="AD3727" i="3"/>
  <c r="W3727" i="3"/>
  <c r="AA3727" i="3"/>
  <c r="T3719" i="3"/>
  <c r="X3719" i="3"/>
  <c r="AB3719" i="3"/>
  <c r="U3719" i="3"/>
  <c r="Y3719" i="3"/>
  <c r="AC3719" i="3"/>
  <c r="V3719" i="3"/>
  <c r="Z3719" i="3"/>
  <c r="AD3719" i="3"/>
  <c r="W3719" i="3"/>
  <c r="AA3719" i="3"/>
  <c r="T3711" i="3"/>
  <c r="X3711" i="3"/>
  <c r="AB3711" i="3"/>
  <c r="U3711" i="3"/>
  <c r="Y3711" i="3"/>
  <c r="AC3711" i="3"/>
  <c r="V3711" i="3"/>
  <c r="Z3711" i="3"/>
  <c r="AD3711" i="3"/>
  <c r="W3711" i="3"/>
  <c r="AA3711" i="3"/>
  <c r="T3699" i="3"/>
  <c r="X3699" i="3"/>
  <c r="AB3699" i="3"/>
  <c r="U3699" i="3"/>
  <c r="Y3699" i="3"/>
  <c r="AC3699" i="3"/>
  <c r="V3699" i="3"/>
  <c r="Z3699" i="3"/>
  <c r="AD3699" i="3"/>
  <c r="W3699" i="3"/>
  <c r="AA3699" i="3"/>
  <c r="T3687" i="3"/>
  <c r="X3687" i="3"/>
  <c r="AB3687" i="3"/>
  <c r="U3687" i="3"/>
  <c r="Y3687" i="3"/>
  <c r="AC3687" i="3"/>
  <c r="V3687" i="3"/>
  <c r="Z3687" i="3"/>
  <c r="AD3687" i="3"/>
  <c r="W3687" i="3"/>
  <c r="AA3687" i="3"/>
  <c r="T3675" i="3"/>
  <c r="X3675" i="3"/>
  <c r="AB3675" i="3"/>
  <c r="U3675" i="3"/>
  <c r="Y3675" i="3"/>
  <c r="AC3675" i="3"/>
  <c r="V3675" i="3"/>
  <c r="Z3675" i="3"/>
  <c r="AD3675" i="3"/>
  <c r="W3675" i="3"/>
  <c r="AA3675" i="3"/>
  <c r="T3663" i="3"/>
  <c r="X3663" i="3"/>
  <c r="AB3663" i="3"/>
  <c r="U3663" i="3"/>
  <c r="Y3663" i="3"/>
  <c r="AC3663" i="3"/>
  <c r="V3663" i="3"/>
  <c r="Z3663" i="3"/>
  <c r="AD3663" i="3"/>
  <c r="W3663" i="3"/>
  <c r="AA3663" i="3"/>
  <c r="T3651" i="3"/>
  <c r="X3651" i="3"/>
  <c r="AB3651" i="3"/>
  <c r="U3651" i="3"/>
  <c r="Y3651" i="3"/>
  <c r="AC3651" i="3"/>
  <c r="V3651" i="3"/>
  <c r="Z3651" i="3"/>
  <c r="AD3651" i="3"/>
  <c r="W3651" i="3"/>
  <c r="AA3651" i="3"/>
  <c r="T3647" i="3"/>
  <c r="X3647" i="3"/>
  <c r="AB3647" i="3"/>
  <c r="U3647" i="3"/>
  <c r="Y3647" i="3"/>
  <c r="AC3647" i="3"/>
  <c r="V3647" i="3"/>
  <c r="Z3647" i="3"/>
  <c r="AD3647" i="3"/>
  <c r="W3647" i="3"/>
  <c r="AA3647" i="3"/>
  <c r="T3627" i="3"/>
  <c r="X3627" i="3"/>
  <c r="AB3627" i="3"/>
  <c r="U3627" i="3"/>
  <c r="Y3627" i="3"/>
  <c r="AC3627" i="3"/>
  <c r="V3627" i="3"/>
  <c r="Z3627" i="3"/>
  <c r="AD3627" i="3"/>
  <c r="W3627" i="3"/>
  <c r="AA3627" i="3"/>
  <c r="T3615" i="3"/>
  <c r="X3615" i="3"/>
  <c r="AB3615" i="3"/>
  <c r="U3615" i="3"/>
  <c r="Y3615" i="3"/>
  <c r="AC3615" i="3"/>
  <c r="V3615" i="3"/>
  <c r="Z3615" i="3"/>
  <c r="AD3615" i="3"/>
  <c r="W3615" i="3"/>
  <c r="AA3615" i="3"/>
  <c r="T3603" i="3"/>
  <c r="X3603" i="3"/>
  <c r="AB3603" i="3"/>
  <c r="U3603" i="3"/>
  <c r="Y3603" i="3"/>
  <c r="AC3603" i="3"/>
  <c r="V3603" i="3"/>
  <c r="Z3603" i="3"/>
  <c r="AD3603" i="3"/>
  <c r="W3603" i="3"/>
  <c r="AA3603" i="3"/>
  <c r="V3591" i="3"/>
  <c r="Z3591" i="3"/>
  <c r="AD3591" i="3"/>
  <c r="W3591" i="3"/>
  <c r="AA3591" i="3"/>
  <c r="X3591" i="3"/>
  <c r="Y3591" i="3"/>
  <c r="T3591" i="3"/>
  <c r="AB3591" i="3"/>
  <c r="U3591" i="3"/>
  <c r="AC3591" i="3"/>
  <c r="V3579" i="3"/>
  <c r="Z3579" i="3"/>
  <c r="AD3579" i="3"/>
  <c r="W3579" i="3"/>
  <c r="AA3579" i="3"/>
  <c r="T3579" i="3"/>
  <c r="AB3579" i="3"/>
  <c r="U3579" i="3"/>
  <c r="AC3579" i="3"/>
  <c r="X3579" i="3"/>
  <c r="Y3579" i="3"/>
  <c r="V3563" i="3"/>
  <c r="Z3563" i="3"/>
  <c r="AD3563" i="3"/>
  <c r="W3563" i="3"/>
  <c r="AA3563" i="3"/>
  <c r="T3563" i="3"/>
  <c r="AB3563" i="3"/>
  <c r="U3563" i="3"/>
  <c r="AC3563" i="3"/>
  <c r="X3563" i="3"/>
  <c r="Y3563" i="3"/>
  <c r="V3551" i="3"/>
  <c r="Z3551" i="3"/>
  <c r="AD3551" i="3"/>
  <c r="W3551" i="3"/>
  <c r="AA3551" i="3"/>
  <c r="X3551" i="3"/>
  <c r="Y3551" i="3"/>
  <c r="T3551" i="3"/>
  <c r="AB3551" i="3"/>
  <c r="U3551" i="3"/>
  <c r="AC3551" i="3"/>
  <c r="V3535" i="3"/>
  <c r="Z3535" i="3"/>
  <c r="AD3535" i="3"/>
  <c r="W3535" i="3"/>
  <c r="AA3535" i="3"/>
  <c r="X3535" i="3"/>
  <c r="Y3535" i="3"/>
  <c r="T3535" i="3"/>
  <c r="AB3535" i="3"/>
  <c r="U3535" i="3"/>
  <c r="AC3535" i="3"/>
  <c r="U3523" i="3"/>
  <c r="Y3523" i="3"/>
  <c r="AC3523" i="3"/>
  <c r="V3523" i="3"/>
  <c r="Z3523" i="3"/>
  <c r="AD3523" i="3"/>
  <c r="W3523" i="3"/>
  <c r="AA3523" i="3"/>
  <c r="X3523" i="3"/>
  <c r="AB3523" i="3"/>
  <c r="T3523" i="3"/>
  <c r="U3507" i="3"/>
  <c r="Y3507" i="3"/>
  <c r="AC3507" i="3"/>
  <c r="V3507" i="3"/>
  <c r="Z3507" i="3"/>
  <c r="AD3507" i="3"/>
  <c r="W3507" i="3"/>
  <c r="AA3507" i="3"/>
  <c r="X3507" i="3"/>
  <c r="AB3507" i="3"/>
  <c r="T3507" i="3"/>
  <c r="U3495" i="3"/>
  <c r="Y3495" i="3"/>
  <c r="AC3495" i="3"/>
  <c r="V3495" i="3"/>
  <c r="Z3495" i="3"/>
  <c r="AD3495" i="3"/>
  <c r="W3495" i="3"/>
  <c r="AA3495" i="3"/>
  <c r="AB3495" i="3"/>
  <c r="T3495" i="3"/>
  <c r="X3495" i="3"/>
  <c r="U3483" i="3"/>
  <c r="Y3483" i="3"/>
  <c r="AC3483" i="3"/>
  <c r="V3483" i="3"/>
  <c r="Z3483" i="3"/>
  <c r="AD3483" i="3"/>
  <c r="W3483" i="3"/>
  <c r="AA3483" i="3"/>
  <c r="T3483" i="3"/>
  <c r="X3483" i="3"/>
  <c r="AB3483" i="3"/>
  <c r="U3471" i="3"/>
  <c r="Y3471" i="3"/>
  <c r="AC3471" i="3"/>
  <c r="V3471" i="3"/>
  <c r="Z3471" i="3"/>
  <c r="AD3471" i="3"/>
  <c r="W3471" i="3"/>
  <c r="AA3471" i="3"/>
  <c r="T3471" i="3"/>
  <c r="X3471" i="3"/>
  <c r="AB3471" i="3"/>
  <c r="U3459" i="3"/>
  <c r="Y3459" i="3"/>
  <c r="AC3459" i="3"/>
  <c r="V3459" i="3"/>
  <c r="Z3459" i="3"/>
  <c r="AD3459" i="3"/>
  <c r="W3459" i="3"/>
  <c r="AA3459" i="3"/>
  <c r="T3459" i="3"/>
  <c r="X3459" i="3"/>
  <c r="AB3459" i="3"/>
  <c r="U3447" i="3"/>
  <c r="Y3447" i="3"/>
  <c r="AC3447" i="3"/>
  <c r="V3447" i="3"/>
  <c r="Z3447" i="3"/>
  <c r="AD3447" i="3"/>
  <c r="W3447" i="3"/>
  <c r="AA3447" i="3"/>
  <c r="T3447" i="3"/>
  <c r="X3447" i="3"/>
  <c r="AB3447" i="3"/>
  <c r="U3439" i="3"/>
  <c r="Y3439" i="3"/>
  <c r="AC3439" i="3"/>
  <c r="V3439" i="3"/>
  <c r="Z3439" i="3"/>
  <c r="AD3439" i="3"/>
  <c r="W3439" i="3"/>
  <c r="AA3439" i="3"/>
  <c r="T3439" i="3"/>
  <c r="X3439" i="3"/>
  <c r="AB3439" i="3"/>
  <c r="U3427" i="3"/>
  <c r="Y3427" i="3"/>
  <c r="AC3427" i="3"/>
  <c r="V3427" i="3"/>
  <c r="Z3427" i="3"/>
  <c r="AD3427" i="3"/>
  <c r="W3427" i="3"/>
  <c r="AA3427" i="3"/>
  <c r="T3427" i="3"/>
  <c r="X3427" i="3"/>
  <c r="AB3427" i="3"/>
  <c r="U3411" i="3"/>
  <c r="Y3411" i="3"/>
  <c r="AC3411" i="3"/>
  <c r="V3411" i="3"/>
  <c r="Z3411" i="3"/>
  <c r="AD3411" i="3"/>
  <c r="W3411" i="3"/>
  <c r="AA3411" i="3"/>
  <c r="T3411" i="3"/>
  <c r="X3411" i="3"/>
  <c r="AB3411" i="3"/>
  <c r="U3395" i="3"/>
  <c r="Y3395" i="3"/>
  <c r="AC3395" i="3"/>
  <c r="V3395" i="3"/>
  <c r="Z3395" i="3"/>
  <c r="AD3395" i="3"/>
  <c r="W3395" i="3"/>
  <c r="AA3395" i="3"/>
  <c r="T3395" i="3"/>
  <c r="X3395" i="3"/>
  <c r="AB3395" i="3"/>
  <c r="U3383" i="3"/>
  <c r="Y3383" i="3"/>
  <c r="AC3383" i="3"/>
  <c r="V3383" i="3"/>
  <c r="Z3383" i="3"/>
  <c r="AD3383" i="3"/>
  <c r="W3383" i="3"/>
  <c r="AA3383" i="3"/>
  <c r="T3383" i="3"/>
  <c r="X3383" i="3"/>
  <c r="AB3383" i="3"/>
  <c r="U3375" i="3"/>
  <c r="Y3375" i="3"/>
  <c r="AC3375" i="3"/>
  <c r="V3375" i="3"/>
  <c r="Z3375" i="3"/>
  <c r="AD3375" i="3"/>
  <c r="W3375" i="3"/>
  <c r="AA3375" i="3"/>
  <c r="T3375" i="3"/>
  <c r="X3375" i="3"/>
  <c r="AB3375" i="3"/>
  <c r="U3359" i="3"/>
  <c r="Y3359" i="3"/>
  <c r="AC3359" i="3"/>
  <c r="V3359" i="3"/>
  <c r="Z3359" i="3"/>
  <c r="AD3359" i="3"/>
  <c r="W3359" i="3"/>
  <c r="AA3359" i="3"/>
  <c r="T3359" i="3"/>
  <c r="X3359" i="3"/>
  <c r="AB3359" i="3"/>
  <c r="U3343" i="3"/>
  <c r="Y3343" i="3"/>
  <c r="AC3343" i="3"/>
  <c r="V3343" i="3"/>
  <c r="Z3343" i="3"/>
  <c r="AD3343" i="3"/>
  <c r="W3343" i="3"/>
  <c r="AA3343" i="3"/>
  <c r="T3343" i="3"/>
  <c r="X3343" i="3"/>
  <c r="AB3343" i="3"/>
  <c r="U3275" i="3"/>
  <c r="Y3275" i="3"/>
  <c r="AC3275" i="3"/>
  <c r="V3275" i="3"/>
  <c r="Z3275" i="3"/>
  <c r="AD3275" i="3"/>
  <c r="W3275" i="3"/>
  <c r="AA3275" i="3"/>
  <c r="T3275" i="3"/>
  <c r="X3275" i="3"/>
  <c r="AB3275" i="3"/>
  <c r="U3271" i="3"/>
  <c r="Y3271" i="3"/>
  <c r="AC3271" i="3"/>
  <c r="V3271" i="3"/>
  <c r="Z3271" i="3"/>
  <c r="AD3271" i="3"/>
  <c r="W3271" i="3"/>
  <c r="AA3271" i="3"/>
  <c r="T3271" i="3"/>
  <c r="X3271" i="3"/>
  <c r="AB3271" i="3"/>
  <c r="U3267" i="3"/>
  <c r="Y3267" i="3"/>
  <c r="AC3267" i="3"/>
  <c r="V3267" i="3"/>
  <c r="Z3267" i="3"/>
  <c r="AD3267" i="3"/>
  <c r="W3267" i="3"/>
  <c r="AA3267" i="3"/>
  <c r="T3267" i="3"/>
  <c r="X3267" i="3"/>
  <c r="AB3267" i="3"/>
  <c r="U3263" i="3"/>
  <c r="Y3263" i="3"/>
  <c r="AC3263" i="3"/>
  <c r="V3263" i="3"/>
  <c r="Z3263" i="3"/>
  <c r="AD3263" i="3"/>
  <c r="W3263" i="3"/>
  <c r="AA3263" i="3"/>
  <c r="T3263" i="3"/>
  <c r="X3263" i="3"/>
  <c r="AB3263" i="3"/>
  <c r="U3259" i="3"/>
  <c r="Y3259" i="3"/>
  <c r="AC3259" i="3"/>
  <c r="V3259" i="3"/>
  <c r="Z3259" i="3"/>
  <c r="AD3259" i="3"/>
  <c r="W3259" i="3"/>
  <c r="AA3259" i="3"/>
  <c r="T3259" i="3"/>
  <c r="X3259" i="3"/>
  <c r="AB3259" i="3"/>
  <c r="U3255" i="3"/>
  <c r="Y3255" i="3"/>
  <c r="AC3255" i="3"/>
  <c r="V3255" i="3"/>
  <c r="Z3255" i="3"/>
  <c r="AD3255" i="3"/>
  <c r="W3255" i="3"/>
  <c r="AA3255" i="3"/>
  <c r="T3255" i="3"/>
  <c r="X3255" i="3"/>
  <c r="AB3255" i="3"/>
  <c r="U3251" i="3"/>
  <c r="Y3251" i="3"/>
  <c r="AC3251" i="3"/>
  <c r="V3251" i="3"/>
  <c r="Z3251" i="3"/>
  <c r="AD3251" i="3"/>
  <c r="W3251" i="3"/>
  <c r="AA3251" i="3"/>
  <c r="T3251" i="3"/>
  <c r="X3251" i="3"/>
  <c r="AB3251" i="3"/>
  <c r="U3247" i="3"/>
  <c r="Y3247" i="3"/>
  <c r="AC3247" i="3"/>
  <c r="V3247" i="3"/>
  <c r="Z3247" i="3"/>
  <c r="AD3247" i="3"/>
  <c r="W3247" i="3"/>
  <c r="AA3247" i="3"/>
  <c r="T3247" i="3"/>
  <c r="X3247" i="3"/>
  <c r="AB3247" i="3"/>
  <c r="U3243" i="3"/>
  <c r="Y3243" i="3"/>
  <c r="AC3243" i="3"/>
  <c r="V3243" i="3"/>
  <c r="Z3243" i="3"/>
  <c r="AD3243" i="3"/>
  <c r="W3243" i="3"/>
  <c r="AA3243" i="3"/>
  <c r="T3243" i="3"/>
  <c r="X3243" i="3"/>
  <c r="AB3243" i="3"/>
  <c r="U3239" i="3"/>
  <c r="Y3239" i="3"/>
  <c r="AC3239" i="3"/>
  <c r="V3239" i="3"/>
  <c r="Z3239" i="3"/>
  <c r="AD3239" i="3"/>
  <c r="W3239" i="3"/>
  <c r="AA3239" i="3"/>
  <c r="T3239" i="3"/>
  <c r="X3239" i="3"/>
  <c r="AB3239" i="3"/>
  <c r="U3235" i="3"/>
  <c r="Y3235" i="3"/>
  <c r="AC3235" i="3"/>
  <c r="V3235" i="3"/>
  <c r="Z3235" i="3"/>
  <c r="AD3235" i="3"/>
  <c r="W3235" i="3"/>
  <c r="AA3235" i="3"/>
  <c r="T3235" i="3"/>
  <c r="X3235" i="3"/>
  <c r="AB3235" i="3"/>
  <c r="U3231" i="3"/>
  <c r="Y3231" i="3"/>
  <c r="AC3231" i="3"/>
  <c r="V3231" i="3"/>
  <c r="Z3231" i="3"/>
  <c r="AD3231" i="3"/>
  <c r="W3231" i="3"/>
  <c r="AA3231" i="3"/>
  <c r="T3231" i="3"/>
  <c r="X3231" i="3"/>
  <c r="AB3231" i="3"/>
  <c r="U3227" i="3"/>
  <c r="Y3227" i="3"/>
  <c r="AC3227" i="3"/>
  <c r="V3227" i="3"/>
  <c r="Z3227" i="3"/>
  <c r="AD3227" i="3"/>
  <c r="W3227" i="3"/>
  <c r="AA3227" i="3"/>
  <c r="T3227" i="3"/>
  <c r="X3227" i="3"/>
  <c r="AB3227" i="3"/>
  <c r="U3223" i="3"/>
  <c r="Y3223" i="3"/>
  <c r="AC3223" i="3"/>
  <c r="V3223" i="3"/>
  <c r="Z3223" i="3"/>
  <c r="AD3223" i="3"/>
  <c r="W3223" i="3"/>
  <c r="AA3223" i="3"/>
  <c r="T3223" i="3"/>
  <c r="X3223" i="3"/>
  <c r="AB3223" i="3"/>
  <c r="U3219" i="3"/>
  <c r="Y3219" i="3"/>
  <c r="AC3219" i="3"/>
  <c r="V3219" i="3"/>
  <c r="Z3219" i="3"/>
  <c r="AD3219" i="3"/>
  <c r="W3219" i="3"/>
  <c r="AA3219" i="3"/>
  <c r="T3219" i="3"/>
  <c r="X3219" i="3"/>
  <c r="AB3219" i="3"/>
  <c r="U3215" i="3"/>
  <c r="Y3215" i="3"/>
  <c r="AC3215" i="3"/>
  <c r="V3215" i="3"/>
  <c r="Z3215" i="3"/>
  <c r="AD3215" i="3"/>
  <c r="W3215" i="3"/>
  <c r="AA3215" i="3"/>
  <c r="T3215" i="3"/>
  <c r="X3215" i="3"/>
  <c r="AB3215" i="3"/>
  <c r="U3211" i="3"/>
  <c r="Y3211" i="3"/>
  <c r="AC3211" i="3"/>
  <c r="V3211" i="3"/>
  <c r="Z3211" i="3"/>
  <c r="AD3211" i="3"/>
  <c r="W3211" i="3"/>
  <c r="AA3211" i="3"/>
  <c r="T3211" i="3"/>
  <c r="X3211" i="3"/>
  <c r="AB3211" i="3"/>
  <c r="U3207" i="3"/>
  <c r="Y3207" i="3"/>
  <c r="AC3207" i="3"/>
  <c r="V3207" i="3"/>
  <c r="Z3207" i="3"/>
  <c r="AD3207" i="3"/>
  <c r="W3207" i="3"/>
  <c r="AA3207" i="3"/>
  <c r="T3207" i="3"/>
  <c r="X3207" i="3"/>
  <c r="AB3207" i="3"/>
  <c r="U3203" i="3"/>
  <c r="Y3203" i="3"/>
  <c r="AC3203" i="3"/>
  <c r="V3203" i="3"/>
  <c r="Z3203" i="3"/>
  <c r="AD3203" i="3"/>
  <c r="W3203" i="3"/>
  <c r="AA3203" i="3"/>
  <c r="T3203" i="3"/>
  <c r="X3203" i="3"/>
  <c r="AB3203" i="3"/>
  <c r="U3199" i="3"/>
  <c r="Y3199" i="3"/>
  <c r="AC3199" i="3"/>
  <c r="V3199" i="3"/>
  <c r="Z3199" i="3"/>
  <c r="AD3199" i="3"/>
  <c r="W3199" i="3"/>
  <c r="AA3199" i="3"/>
  <c r="T3199" i="3"/>
  <c r="X3199" i="3"/>
  <c r="AB3199" i="3"/>
  <c r="U3195" i="3"/>
  <c r="Y3195" i="3"/>
  <c r="AC3195" i="3"/>
  <c r="V3195" i="3"/>
  <c r="Z3195" i="3"/>
  <c r="AD3195" i="3"/>
  <c r="W3195" i="3"/>
  <c r="AA3195" i="3"/>
  <c r="T3195" i="3"/>
  <c r="X3195" i="3"/>
  <c r="AB3195" i="3"/>
  <c r="U3191" i="3"/>
  <c r="Y3191" i="3"/>
  <c r="AC3191" i="3"/>
  <c r="V3191" i="3"/>
  <c r="Z3191" i="3"/>
  <c r="AD3191" i="3"/>
  <c r="W3191" i="3"/>
  <c r="AA3191" i="3"/>
  <c r="T3191" i="3"/>
  <c r="X3191" i="3"/>
  <c r="AB3191" i="3"/>
  <c r="U3187" i="3"/>
  <c r="Y3187" i="3"/>
  <c r="AC3187" i="3"/>
  <c r="V3187" i="3"/>
  <c r="Z3187" i="3"/>
  <c r="AD3187" i="3"/>
  <c r="W3187" i="3"/>
  <c r="AA3187" i="3"/>
  <c r="T3187" i="3"/>
  <c r="X3187" i="3"/>
  <c r="AB3187" i="3"/>
  <c r="U3183" i="3"/>
  <c r="Y3183" i="3"/>
  <c r="AC3183" i="3"/>
  <c r="V3183" i="3"/>
  <c r="Z3183" i="3"/>
  <c r="AD3183" i="3"/>
  <c r="W3183" i="3"/>
  <c r="AA3183" i="3"/>
  <c r="T3183" i="3"/>
  <c r="X3183" i="3"/>
  <c r="AB3183" i="3"/>
  <c r="U3179" i="3"/>
  <c r="Y3179" i="3"/>
  <c r="AC3179" i="3"/>
  <c r="V3179" i="3"/>
  <c r="Z3179" i="3"/>
  <c r="AD3179" i="3"/>
  <c r="W3179" i="3"/>
  <c r="AA3179" i="3"/>
  <c r="T3179" i="3"/>
  <c r="X3179" i="3"/>
  <c r="AB3179" i="3"/>
  <c r="U3175" i="3"/>
  <c r="Y3175" i="3"/>
  <c r="AC3175" i="3"/>
  <c r="V3175" i="3"/>
  <c r="Z3175" i="3"/>
  <c r="AD3175" i="3"/>
  <c r="W3175" i="3"/>
  <c r="AA3175" i="3"/>
  <c r="T3175" i="3"/>
  <c r="X3175" i="3"/>
  <c r="AB3175" i="3"/>
  <c r="U3171" i="3"/>
  <c r="Y3171" i="3"/>
  <c r="AC3171" i="3"/>
  <c r="V3171" i="3"/>
  <c r="Z3171" i="3"/>
  <c r="AD3171" i="3"/>
  <c r="W3171" i="3"/>
  <c r="AA3171" i="3"/>
  <c r="T3171" i="3"/>
  <c r="X3171" i="3"/>
  <c r="AB3171" i="3"/>
  <c r="U3167" i="3"/>
  <c r="Y3167" i="3"/>
  <c r="AC3167" i="3"/>
  <c r="V3167" i="3"/>
  <c r="Z3167" i="3"/>
  <c r="AD3167" i="3"/>
  <c r="W3167" i="3"/>
  <c r="AA3167" i="3"/>
  <c r="T3167" i="3"/>
  <c r="X3167" i="3"/>
  <c r="AB3167" i="3"/>
  <c r="U3163" i="3"/>
  <c r="Y3163" i="3"/>
  <c r="AC3163" i="3"/>
  <c r="V3163" i="3"/>
  <c r="Z3163" i="3"/>
  <c r="AD3163" i="3"/>
  <c r="W3163" i="3"/>
  <c r="AA3163" i="3"/>
  <c r="T3163" i="3"/>
  <c r="X3163" i="3"/>
  <c r="AB3163" i="3"/>
  <c r="U3159" i="3"/>
  <c r="Y3159" i="3"/>
  <c r="AC3159" i="3"/>
  <c r="V3159" i="3"/>
  <c r="Z3159" i="3"/>
  <c r="AD3159" i="3"/>
  <c r="W3159" i="3"/>
  <c r="AA3159" i="3"/>
  <c r="T3159" i="3"/>
  <c r="X3159" i="3"/>
  <c r="AB3159" i="3"/>
  <c r="U3155" i="3"/>
  <c r="Y3155" i="3"/>
  <c r="AC3155" i="3"/>
  <c r="V3155" i="3"/>
  <c r="Z3155" i="3"/>
  <c r="AD3155" i="3"/>
  <c r="W3155" i="3"/>
  <c r="AA3155" i="3"/>
  <c r="T3155" i="3"/>
  <c r="X3155" i="3"/>
  <c r="AB3155" i="3"/>
  <c r="U3151" i="3"/>
  <c r="Y3151" i="3"/>
  <c r="AC3151" i="3"/>
  <c r="V3151" i="3"/>
  <c r="Z3151" i="3"/>
  <c r="AD3151" i="3"/>
  <c r="W3151" i="3"/>
  <c r="AA3151" i="3"/>
  <c r="T3151" i="3"/>
  <c r="X3151" i="3"/>
  <c r="AB3151" i="3"/>
  <c r="U3147" i="3"/>
  <c r="Y3147" i="3"/>
  <c r="AC3147" i="3"/>
  <c r="V3147" i="3"/>
  <c r="Z3147" i="3"/>
  <c r="AD3147" i="3"/>
  <c r="W3147" i="3"/>
  <c r="AA3147" i="3"/>
  <c r="T3147" i="3"/>
  <c r="X3147" i="3"/>
  <c r="AB3147" i="3"/>
  <c r="U3143" i="3"/>
  <c r="Y3143" i="3"/>
  <c r="AC3143" i="3"/>
  <c r="V3143" i="3"/>
  <c r="Z3143" i="3"/>
  <c r="AD3143" i="3"/>
  <c r="W3143" i="3"/>
  <c r="AA3143" i="3"/>
  <c r="T3143" i="3"/>
  <c r="X3143" i="3"/>
  <c r="AB3143" i="3"/>
  <c r="U3139" i="3"/>
  <c r="Y3139" i="3"/>
  <c r="AC3139" i="3"/>
  <c r="V3139" i="3"/>
  <c r="Z3139" i="3"/>
  <c r="AD3139" i="3"/>
  <c r="W3139" i="3"/>
  <c r="AA3139" i="3"/>
  <c r="T3139" i="3"/>
  <c r="X3139" i="3"/>
  <c r="AB3139" i="3"/>
  <c r="U3135" i="3"/>
  <c r="Y3135" i="3"/>
  <c r="AC3135" i="3"/>
  <c r="V3135" i="3"/>
  <c r="Z3135" i="3"/>
  <c r="AD3135" i="3"/>
  <c r="W3135" i="3"/>
  <c r="AA3135" i="3"/>
  <c r="T3135" i="3"/>
  <c r="X3135" i="3"/>
  <c r="AB3135" i="3"/>
  <c r="U3131" i="3"/>
  <c r="Y3131" i="3"/>
  <c r="AC3131" i="3"/>
  <c r="V3131" i="3"/>
  <c r="Z3131" i="3"/>
  <c r="AD3131" i="3"/>
  <c r="W3131" i="3"/>
  <c r="AA3131" i="3"/>
  <c r="T3131" i="3"/>
  <c r="X3131" i="3"/>
  <c r="AB3131" i="3"/>
  <c r="U3127" i="3"/>
  <c r="Y3127" i="3"/>
  <c r="AC3127" i="3"/>
  <c r="V3127" i="3"/>
  <c r="Z3127" i="3"/>
  <c r="AD3127" i="3"/>
  <c r="W3127" i="3"/>
  <c r="AA3127" i="3"/>
  <c r="T3127" i="3"/>
  <c r="X3127" i="3"/>
  <c r="AB3127" i="3"/>
  <c r="U3123" i="3"/>
  <c r="Y3123" i="3"/>
  <c r="AC3123" i="3"/>
  <c r="V3123" i="3"/>
  <c r="Z3123" i="3"/>
  <c r="AD3123" i="3"/>
  <c r="W3123" i="3"/>
  <c r="AA3123" i="3"/>
  <c r="T3123" i="3"/>
  <c r="X3123" i="3"/>
  <c r="AB3123" i="3"/>
  <c r="U3119" i="3"/>
  <c r="Y3119" i="3"/>
  <c r="AC3119" i="3"/>
  <c r="V3119" i="3"/>
  <c r="Z3119" i="3"/>
  <c r="AD3119" i="3"/>
  <c r="W3119" i="3"/>
  <c r="AA3119" i="3"/>
  <c r="T3119" i="3"/>
  <c r="X3119" i="3"/>
  <c r="AB3119" i="3"/>
  <c r="U3115" i="3"/>
  <c r="Y3115" i="3"/>
  <c r="AC3115" i="3"/>
  <c r="V3115" i="3"/>
  <c r="Z3115" i="3"/>
  <c r="AD3115" i="3"/>
  <c r="W3115" i="3"/>
  <c r="AA3115" i="3"/>
  <c r="T3115" i="3"/>
  <c r="X3115" i="3"/>
  <c r="AB3115" i="3"/>
  <c r="U3111" i="3"/>
  <c r="Y3111" i="3"/>
  <c r="AC3111" i="3"/>
  <c r="V3111" i="3"/>
  <c r="Z3111" i="3"/>
  <c r="AD3111" i="3"/>
  <c r="W3111" i="3"/>
  <c r="AA3111" i="3"/>
  <c r="T3111" i="3"/>
  <c r="X3111" i="3"/>
  <c r="AB3111" i="3"/>
  <c r="U3107" i="3"/>
  <c r="Y3107" i="3"/>
  <c r="AC3107" i="3"/>
  <c r="V3107" i="3"/>
  <c r="Z3107" i="3"/>
  <c r="AD3107" i="3"/>
  <c r="W3107" i="3"/>
  <c r="AA3107" i="3"/>
  <c r="T3107" i="3"/>
  <c r="X3107" i="3"/>
  <c r="AB3107" i="3"/>
  <c r="U3103" i="3"/>
  <c r="Y3103" i="3"/>
  <c r="AC3103" i="3"/>
  <c r="V3103" i="3"/>
  <c r="Z3103" i="3"/>
  <c r="AD3103" i="3"/>
  <c r="W3103" i="3"/>
  <c r="AA3103" i="3"/>
  <c r="T3103" i="3"/>
  <c r="X3103" i="3"/>
  <c r="AB3103" i="3"/>
  <c r="U3099" i="3"/>
  <c r="Y3099" i="3"/>
  <c r="AC3099" i="3"/>
  <c r="V3099" i="3"/>
  <c r="Z3099" i="3"/>
  <c r="AD3099" i="3"/>
  <c r="W3099" i="3"/>
  <c r="AA3099" i="3"/>
  <c r="T3099" i="3"/>
  <c r="X3099" i="3"/>
  <c r="AB3099" i="3"/>
  <c r="U3095" i="3"/>
  <c r="Y3095" i="3"/>
  <c r="AC3095" i="3"/>
  <c r="V3095" i="3"/>
  <c r="Z3095" i="3"/>
  <c r="AD3095" i="3"/>
  <c r="W3095" i="3"/>
  <c r="AA3095" i="3"/>
  <c r="T3095" i="3"/>
  <c r="X3095" i="3"/>
  <c r="AB3095" i="3"/>
  <c r="U3091" i="3"/>
  <c r="Y3091" i="3"/>
  <c r="AC3091" i="3"/>
  <c r="V3091" i="3"/>
  <c r="Z3091" i="3"/>
  <c r="AD3091" i="3"/>
  <c r="W3091" i="3"/>
  <c r="AA3091" i="3"/>
  <c r="T3091" i="3"/>
  <c r="X3091" i="3"/>
  <c r="AB3091" i="3"/>
  <c r="U3087" i="3"/>
  <c r="Y3087" i="3"/>
  <c r="AC3087" i="3"/>
  <c r="V3087" i="3"/>
  <c r="Z3087" i="3"/>
  <c r="AD3087" i="3"/>
  <c r="W3087" i="3"/>
  <c r="AA3087" i="3"/>
  <c r="T3087" i="3"/>
  <c r="X3087" i="3"/>
  <c r="AB3087" i="3"/>
  <c r="U3083" i="3"/>
  <c r="Y3083" i="3"/>
  <c r="AC3083" i="3"/>
  <c r="V3083" i="3"/>
  <c r="Z3083" i="3"/>
  <c r="AD3083" i="3"/>
  <c r="W3083" i="3"/>
  <c r="AA3083" i="3"/>
  <c r="T3083" i="3"/>
  <c r="X3083" i="3"/>
  <c r="AB3083" i="3"/>
  <c r="U3079" i="3"/>
  <c r="Y3079" i="3"/>
  <c r="AC3079" i="3"/>
  <c r="V3079" i="3"/>
  <c r="Z3079" i="3"/>
  <c r="AD3079" i="3"/>
  <c r="W3079" i="3"/>
  <c r="AA3079" i="3"/>
  <c r="T3079" i="3"/>
  <c r="X3079" i="3"/>
  <c r="AB3079" i="3"/>
  <c r="U3075" i="3"/>
  <c r="Y3075" i="3"/>
  <c r="AC3075" i="3"/>
  <c r="V3075" i="3"/>
  <c r="Z3075" i="3"/>
  <c r="AD3075" i="3"/>
  <c r="W3075" i="3"/>
  <c r="AA3075" i="3"/>
  <c r="T3075" i="3"/>
  <c r="X3075" i="3"/>
  <c r="AB3075" i="3"/>
  <c r="U3071" i="3"/>
  <c r="Y3071" i="3"/>
  <c r="AC3071" i="3"/>
  <c r="V3071" i="3"/>
  <c r="Z3071" i="3"/>
  <c r="AD3071" i="3"/>
  <c r="W3071" i="3"/>
  <c r="AA3071" i="3"/>
  <c r="T3071" i="3"/>
  <c r="X3071" i="3"/>
  <c r="AB3071" i="3"/>
  <c r="U3067" i="3"/>
  <c r="Y3067" i="3"/>
  <c r="AC3067" i="3"/>
  <c r="V3067" i="3"/>
  <c r="Z3067" i="3"/>
  <c r="AD3067" i="3"/>
  <c r="W3067" i="3"/>
  <c r="AA3067" i="3"/>
  <c r="T3067" i="3"/>
  <c r="X3067" i="3"/>
  <c r="AB3067" i="3"/>
  <c r="U3063" i="3"/>
  <c r="Y3063" i="3"/>
  <c r="AC3063" i="3"/>
  <c r="V3063" i="3"/>
  <c r="Z3063" i="3"/>
  <c r="AD3063" i="3"/>
  <c r="W3063" i="3"/>
  <c r="AA3063" i="3"/>
  <c r="T3063" i="3"/>
  <c r="X3063" i="3"/>
  <c r="AB3063" i="3"/>
  <c r="U3059" i="3"/>
  <c r="Y3059" i="3"/>
  <c r="AC3059" i="3"/>
  <c r="V3059" i="3"/>
  <c r="Z3059" i="3"/>
  <c r="AD3059" i="3"/>
  <c r="W3059" i="3"/>
  <c r="AA3059" i="3"/>
  <c r="T3059" i="3"/>
  <c r="X3059" i="3"/>
  <c r="AB3059" i="3"/>
  <c r="U3055" i="3"/>
  <c r="Y3055" i="3"/>
  <c r="AC3055" i="3"/>
  <c r="V3055" i="3"/>
  <c r="Z3055" i="3"/>
  <c r="AD3055" i="3"/>
  <c r="W3055" i="3"/>
  <c r="AA3055" i="3"/>
  <c r="T3055" i="3"/>
  <c r="X3055" i="3"/>
  <c r="AB3055" i="3"/>
  <c r="U3051" i="3"/>
  <c r="Y3051" i="3"/>
  <c r="AC3051" i="3"/>
  <c r="V3051" i="3"/>
  <c r="Z3051" i="3"/>
  <c r="AD3051" i="3"/>
  <c r="W3051" i="3"/>
  <c r="AA3051" i="3"/>
  <c r="T3051" i="3"/>
  <c r="X3051" i="3"/>
  <c r="AB3051" i="3"/>
  <c r="U3047" i="3"/>
  <c r="Y3047" i="3"/>
  <c r="AC3047" i="3"/>
  <c r="V3047" i="3"/>
  <c r="Z3047" i="3"/>
  <c r="AD3047" i="3"/>
  <c r="W3047" i="3"/>
  <c r="AA3047" i="3"/>
  <c r="T3047" i="3"/>
  <c r="X3047" i="3"/>
  <c r="AB3047" i="3"/>
  <c r="U3043" i="3"/>
  <c r="Y3043" i="3"/>
  <c r="AC3043" i="3"/>
  <c r="V3043" i="3"/>
  <c r="Z3043" i="3"/>
  <c r="AD3043" i="3"/>
  <c r="W3043" i="3"/>
  <c r="AA3043" i="3"/>
  <c r="T3043" i="3"/>
  <c r="X3043" i="3"/>
  <c r="AB3043" i="3"/>
  <c r="U3039" i="3"/>
  <c r="Y3039" i="3"/>
  <c r="AC3039" i="3"/>
  <c r="V3039" i="3"/>
  <c r="Z3039" i="3"/>
  <c r="AD3039" i="3"/>
  <c r="W3039" i="3"/>
  <c r="AA3039" i="3"/>
  <c r="T3039" i="3"/>
  <c r="X3039" i="3"/>
  <c r="AB3039" i="3"/>
  <c r="U3035" i="3"/>
  <c r="Y3035" i="3"/>
  <c r="AC3035" i="3"/>
  <c r="V3035" i="3"/>
  <c r="Z3035" i="3"/>
  <c r="AD3035" i="3"/>
  <c r="W3035" i="3"/>
  <c r="AA3035" i="3"/>
  <c r="T3035" i="3"/>
  <c r="X3035" i="3"/>
  <c r="AB3035" i="3"/>
  <c r="U3031" i="3"/>
  <c r="Y3031" i="3"/>
  <c r="AC3031" i="3"/>
  <c r="V3031" i="3"/>
  <c r="Z3031" i="3"/>
  <c r="AD3031" i="3"/>
  <c r="W3031" i="3"/>
  <c r="AA3031" i="3"/>
  <c r="T3031" i="3"/>
  <c r="X3031" i="3"/>
  <c r="AB3031" i="3"/>
  <c r="U3027" i="3"/>
  <c r="Y3027" i="3"/>
  <c r="AC3027" i="3"/>
  <c r="V3027" i="3"/>
  <c r="Z3027" i="3"/>
  <c r="AD3027" i="3"/>
  <c r="W3027" i="3"/>
  <c r="AA3027" i="3"/>
  <c r="T3027" i="3"/>
  <c r="X3027" i="3"/>
  <c r="AB3027" i="3"/>
  <c r="U3023" i="3"/>
  <c r="Y3023" i="3"/>
  <c r="AC3023" i="3"/>
  <c r="V3023" i="3"/>
  <c r="Z3023" i="3"/>
  <c r="AD3023" i="3"/>
  <c r="W3023" i="3"/>
  <c r="AA3023" i="3"/>
  <c r="T3023" i="3"/>
  <c r="X3023" i="3"/>
  <c r="AB3023" i="3"/>
  <c r="U3019" i="3"/>
  <c r="Y3019" i="3"/>
  <c r="AC3019" i="3"/>
  <c r="V3019" i="3"/>
  <c r="Z3019" i="3"/>
  <c r="AD3019" i="3"/>
  <c r="W3019" i="3"/>
  <c r="AA3019" i="3"/>
  <c r="T3019" i="3"/>
  <c r="X3019" i="3"/>
  <c r="AB3019" i="3"/>
  <c r="U3015" i="3"/>
  <c r="Y3015" i="3"/>
  <c r="AC3015" i="3"/>
  <c r="V3015" i="3"/>
  <c r="Z3015" i="3"/>
  <c r="AD3015" i="3"/>
  <c r="W3015" i="3"/>
  <c r="AA3015" i="3"/>
  <c r="T3015" i="3"/>
  <c r="X3015" i="3"/>
  <c r="AB3015" i="3"/>
  <c r="U3011" i="3"/>
  <c r="Y3011" i="3"/>
  <c r="AC3011" i="3"/>
  <c r="V3011" i="3"/>
  <c r="Z3011" i="3"/>
  <c r="AD3011" i="3"/>
  <c r="W3011" i="3"/>
  <c r="AA3011" i="3"/>
  <c r="T3011" i="3"/>
  <c r="X3011" i="3"/>
  <c r="AB3011" i="3"/>
  <c r="U3007" i="3"/>
  <c r="Y3007" i="3"/>
  <c r="AC3007" i="3"/>
  <c r="V3007" i="3"/>
  <c r="Z3007" i="3"/>
  <c r="AD3007" i="3"/>
  <c r="W3007" i="3"/>
  <c r="AA3007" i="3"/>
  <c r="T3007" i="3"/>
  <c r="X3007" i="3"/>
  <c r="AB3007" i="3"/>
  <c r="U3003" i="3"/>
  <c r="Y3003" i="3"/>
  <c r="AC3003" i="3"/>
  <c r="V3003" i="3"/>
  <c r="Z3003" i="3"/>
  <c r="AD3003" i="3"/>
  <c r="W3003" i="3"/>
  <c r="AA3003" i="3"/>
  <c r="T3003" i="3"/>
  <c r="X3003" i="3"/>
  <c r="AB3003" i="3"/>
  <c r="U2999" i="3"/>
  <c r="Y2999" i="3"/>
  <c r="AC2999" i="3"/>
  <c r="V2999" i="3"/>
  <c r="Z2999" i="3"/>
  <c r="AD2999" i="3"/>
  <c r="W2999" i="3"/>
  <c r="AA2999" i="3"/>
  <c r="T2999" i="3"/>
  <c r="X2999" i="3"/>
  <c r="AB2999" i="3"/>
  <c r="U2995" i="3"/>
  <c r="Y2995" i="3"/>
  <c r="AC2995" i="3"/>
  <c r="V2995" i="3"/>
  <c r="Z2995" i="3"/>
  <c r="AD2995" i="3"/>
  <c r="W2995" i="3"/>
  <c r="AA2995" i="3"/>
  <c r="T2995" i="3"/>
  <c r="X2995" i="3"/>
  <c r="AB2995" i="3"/>
  <c r="U2991" i="3"/>
  <c r="Y2991" i="3"/>
  <c r="AC2991" i="3"/>
  <c r="V2991" i="3"/>
  <c r="Z2991" i="3"/>
  <c r="AD2991" i="3"/>
  <c r="W2991" i="3"/>
  <c r="AA2991" i="3"/>
  <c r="T2991" i="3"/>
  <c r="X2991" i="3"/>
  <c r="AB2991" i="3"/>
  <c r="U2987" i="3"/>
  <c r="Y2987" i="3"/>
  <c r="AC2987" i="3"/>
  <c r="V2987" i="3"/>
  <c r="Z2987" i="3"/>
  <c r="AD2987" i="3"/>
  <c r="W2987" i="3"/>
  <c r="AA2987" i="3"/>
  <c r="T2987" i="3"/>
  <c r="X2987" i="3"/>
  <c r="AB2987" i="3"/>
  <c r="U2983" i="3"/>
  <c r="Y2983" i="3"/>
  <c r="AC2983" i="3"/>
  <c r="V2983" i="3"/>
  <c r="Z2983" i="3"/>
  <c r="AD2983" i="3"/>
  <c r="W2983" i="3"/>
  <c r="AA2983" i="3"/>
  <c r="T2983" i="3"/>
  <c r="X2983" i="3"/>
  <c r="AB2983" i="3"/>
  <c r="U2979" i="3"/>
  <c r="Y2979" i="3"/>
  <c r="AC2979" i="3"/>
  <c r="V2979" i="3"/>
  <c r="Z2979" i="3"/>
  <c r="AD2979" i="3"/>
  <c r="W2979" i="3"/>
  <c r="AA2979" i="3"/>
  <c r="T2979" i="3"/>
  <c r="X2979" i="3"/>
  <c r="AB2979" i="3"/>
  <c r="U2975" i="3"/>
  <c r="Y2975" i="3"/>
  <c r="AC2975" i="3"/>
  <c r="V2975" i="3"/>
  <c r="Z2975" i="3"/>
  <c r="AD2975" i="3"/>
  <c r="W2975" i="3"/>
  <c r="AA2975" i="3"/>
  <c r="T2975" i="3"/>
  <c r="X2975" i="3"/>
  <c r="AB2975" i="3"/>
  <c r="U2971" i="3"/>
  <c r="Y2971" i="3"/>
  <c r="AC2971" i="3"/>
  <c r="V2971" i="3"/>
  <c r="Z2971" i="3"/>
  <c r="AD2971" i="3"/>
  <c r="W2971" i="3"/>
  <c r="AA2971" i="3"/>
  <c r="T2971" i="3"/>
  <c r="X2971" i="3"/>
  <c r="AB2971" i="3"/>
  <c r="U2967" i="3"/>
  <c r="Y2967" i="3"/>
  <c r="AC2967" i="3"/>
  <c r="V2967" i="3"/>
  <c r="Z2967" i="3"/>
  <c r="AD2967" i="3"/>
  <c r="W2967" i="3"/>
  <c r="AA2967" i="3"/>
  <c r="T2967" i="3"/>
  <c r="X2967" i="3"/>
  <c r="AB2967" i="3"/>
  <c r="U2963" i="3"/>
  <c r="Y2963" i="3"/>
  <c r="AC2963" i="3"/>
  <c r="V2963" i="3"/>
  <c r="Z2963" i="3"/>
  <c r="AD2963" i="3"/>
  <c r="W2963" i="3"/>
  <c r="AA2963" i="3"/>
  <c r="T2963" i="3"/>
  <c r="X2963" i="3"/>
  <c r="AB2963" i="3"/>
  <c r="U2959" i="3"/>
  <c r="Y2959" i="3"/>
  <c r="AC2959" i="3"/>
  <c r="V2959" i="3"/>
  <c r="Z2959" i="3"/>
  <c r="AD2959" i="3"/>
  <c r="W2959" i="3"/>
  <c r="AA2959" i="3"/>
  <c r="T2959" i="3"/>
  <c r="X2959" i="3"/>
  <c r="AB2959" i="3"/>
  <c r="U2955" i="3"/>
  <c r="Y2955" i="3"/>
  <c r="AC2955" i="3"/>
  <c r="V2955" i="3"/>
  <c r="Z2955" i="3"/>
  <c r="AD2955" i="3"/>
  <c r="W2955" i="3"/>
  <c r="AA2955" i="3"/>
  <c r="T2955" i="3"/>
  <c r="X2955" i="3"/>
  <c r="AB2955" i="3"/>
  <c r="U2951" i="3"/>
  <c r="Y2951" i="3"/>
  <c r="AC2951" i="3"/>
  <c r="V2951" i="3"/>
  <c r="Z2951" i="3"/>
  <c r="AD2951" i="3"/>
  <c r="W2951" i="3"/>
  <c r="AA2951" i="3"/>
  <c r="T2951" i="3"/>
  <c r="X2951" i="3"/>
  <c r="AB2951" i="3"/>
  <c r="U2947" i="3"/>
  <c r="Y2947" i="3"/>
  <c r="AC2947" i="3"/>
  <c r="V2947" i="3"/>
  <c r="Z2947" i="3"/>
  <c r="AD2947" i="3"/>
  <c r="W2947" i="3"/>
  <c r="AA2947" i="3"/>
  <c r="T2947" i="3"/>
  <c r="X2947" i="3"/>
  <c r="AB2947" i="3"/>
  <c r="U2943" i="3"/>
  <c r="Y2943" i="3"/>
  <c r="AC2943" i="3"/>
  <c r="V2943" i="3"/>
  <c r="Z2943" i="3"/>
  <c r="AD2943" i="3"/>
  <c r="W2943" i="3"/>
  <c r="AA2943" i="3"/>
  <c r="T2943" i="3"/>
  <c r="X2943" i="3"/>
  <c r="AB2943" i="3"/>
  <c r="U2939" i="3"/>
  <c r="Y2939" i="3"/>
  <c r="AC2939" i="3"/>
  <c r="V2939" i="3"/>
  <c r="Z2939" i="3"/>
  <c r="AD2939" i="3"/>
  <c r="W2939" i="3"/>
  <c r="AA2939" i="3"/>
  <c r="T2939" i="3"/>
  <c r="X2939" i="3"/>
  <c r="AB2939" i="3"/>
  <c r="U2935" i="3"/>
  <c r="Y2935" i="3"/>
  <c r="AC2935" i="3"/>
  <c r="V2935" i="3"/>
  <c r="Z2935" i="3"/>
  <c r="AD2935" i="3"/>
  <c r="W2935" i="3"/>
  <c r="AA2935" i="3"/>
  <c r="T2935" i="3"/>
  <c r="X2935" i="3"/>
  <c r="AB2935" i="3"/>
  <c r="U2931" i="3"/>
  <c r="Y2931" i="3"/>
  <c r="AC2931" i="3"/>
  <c r="V2931" i="3"/>
  <c r="Z2931" i="3"/>
  <c r="AD2931" i="3"/>
  <c r="W2931" i="3"/>
  <c r="AA2931" i="3"/>
  <c r="T2931" i="3"/>
  <c r="X2931" i="3"/>
  <c r="AB2931" i="3"/>
  <c r="U2927" i="3"/>
  <c r="Y2927" i="3"/>
  <c r="AC2927" i="3"/>
  <c r="V2927" i="3"/>
  <c r="Z2927" i="3"/>
  <c r="AD2927" i="3"/>
  <c r="W2927" i="3"/>
  <c r="AA2927" i="3"/>
  <c r="T2927" i="3"/>
  <c r="X2927" i="3"/>
  <c r="AB2927" i="3"/>
  <c r="U2923" i="3"/>
  <c r="Y2923" i="3"/>
  <c r="AC2923" i="3"/>
  <c r="V2923" i="3"/>
  <c r="Z2923" i="3"/>
  <c r="AD2923" i="3"/>
  <c r="W2923" i="3"/>
  <c r="AA2923" i="3"/>
  <c r="T2923" i="3"/>
  <c r="X2923" i="3"/>
  <c r="AB2923" i="3"/>
  <c r="U2919" i="3"/>
  <c r="Y2919" i="3"/>
  <c r="AC2919" i="3"/>
  <c r="V2919" i="3"/>
  <c r="Z2919" i="3"/>
  <c r="AD2919" i="3"/>
  <c r="W2919" i="3"/>
  <c r="AA2919" i="3"/>
  <c r="T2919" i="3"/>
  <c r="X2919" i="3"/>
  <c r="AB2919" i="3"/>
  <c r="U2915" i="3"/>
  <c r="Y2915" i="3"/>
  <c r="AC2915" i="3"/>
  <c r="V2915" i="3"/>
  <c r="Z2915" i="3"/>
  <c r="AD2915" i="3"/>
  <c r="W2915" i="3"/>
  <c r="AA2915" i="3"/>
  <c r="T2915" i="3"/>
  <c r="X2915" i="3"/>
  <c r="AB2915" i="3"/>
  <c r="U2911" i="3"/>
  <c r="Y2911" i="3"/>
  <c r="AC2911" i="3"/>
  <c r="V2911" i="3"/>
  <c r="Z2911" i="3"/>
  <c r="AD2911" i="3"/>
  <c r="W2911" i="3"/>
  <c r="AA2911" i="3"/>
  <c r="T2911" i="3"/>
  <c r="X2911" i="3"/>
  <c r="AB2911" i="3"/>
  <c r="U2907" i="3"/>
  <c r="Y2907" i="3"/>
  <c r="AC2907" i="3"/>
  <c r="V2907" i="3"/>
  <c r="Z2907" i="3"/>
  <c r="AD2907" i="3"/>
  <c r="W2907" i="3"/>
  <c r="AA2907" i="3"/>
  <c r="T2907" i="3"/>
  <c r="X2907" i="3"/>
  <c r="AB2907" i="3"/>
  <c r="U2903" i="3"/>
  <c r="Y2903" i="3"/>
  <c r="AC2903" i="3"/>
  <c r="V2903" i="3"/>
  <c r="Z2903" i="3"/>
  <c r="AD2903" i="3"/>
  <c r="W2903" i="3"/>
  <c r="AA2903" i="3"/>
  <c r="T2903" i="3"/>
  <c r="X2903" i="3"/>
  <c r="AB2903" i="3"/>
  <c r="U2899" i="3"/>
  <c r="Y2899" i="3"/>
  <c r="AC2899" i="3"/>
  <c r="V2899" i="3"/>
  <c r="Z2899" i="3"/>
  <c r="AD2899" i="3"/>
  <c r="W2899" i="3"/>
  <c r="AA2899" i="3"/>
  <c r="T2899" i="3"/>
  <c r="X2899" i="3"/>
  <c r="AB2899" i="3"/>
  <c r="U2895" i="3"/>
  <c r="Y2895" i="3"/>
  <c r="AC2895" i="3"/>
  <c r="V2895" i="3"/>
  <c r="Z2895" i="3"/>
  <c r="AD2895" i="3"/>
  <c r="W2895" i="3"/>
  <c r="AA2895" i="3"/>
  <c r="T2895" i="3"/>
  <c r="X2895" i="3"/>
  <c r="AB2895" i="3"/>
  <c r="U2891" i="3"/>
  <c r="Y2891" i="3"/>
  <c r="AC2891" i="3"/>
  <c r="V2891" i="3"/>
  <c r="Z2891" i="3"/>
  <c r="AD2891" i="3"/>
  <c r="W2891" i="3"/>
  <c r="AA2891" i="3"/>
  <c r="T2891" i="3"/>
  <c r="X2891" i="3"/>
  <c r="AB2891" i="3"/>
  <c r="U2887" i="3"/>
  <c r="Y2887" i="3"/>
  <c r="AC2887" i="3"/>
  <c r="V2887" i="3"/>
  <c r="Z2887" i="3"/>
  <c r="AD2887" i="3"/>
  <c r="W2887" i="3"/>
  <c r="AA2887" i="3"/>
  <c r="T2887" i="3"/>
  <c r="X2887" i="3"/>
  <c r="AB2887" i="3"/>
  <c r="U2883" i="3"/>
  <c r="Y2883" i="3"/>
  <c r="AC2883" i="3"/>
  <c r="V2883" i="3"/>
  <c r="Z2883" i="3"/>
  <c r="AD2883" i="3"/>
  <c r="W2883" i="3"/>
  <c r="AA2883" i="3"/>
  <c r="T2883" i="3"/>
  <c r="X2883" i="3"/>
  <c r="AB2883" i="3"/>
  <c r="U2879" i="3"/>
  <c r="Y2879" i="3"/>
  <c r="AC2879" i="3"/>
  <c r="V2879" i="3"/>
  <c r="Z2879" i="3"/>
  <c r="AD2879" i="3"/>
  <c r="W2879" i="3"/>
  <c r="AA2879" i="3"/>
  <c r="T2879" i="3"/>
  <c r="X2879" i="3"/>
  <c r="AB2879" i="3"/>
  <c r="U2875" i="3"/>
  <c r="Y2875" i="3"/>
  <c r="AC2875" i="3"/>
  <c r="V2875" i="3"/>
  <c r="Z2875" i="3"/>
  <c r="AD2875" i="3"/>
  <c r="W2875" i="3"/>
  <c r="AA2875" i="3"/>
  <c r="T2875" i="3"/>
  <c r="X2875" i="3"/>
  <c r="AB2875" i="3"/>
  <c r="U2871" i="3"/>
  <c r="Y2871" i="3"/>
  <c r="AC2871" i="3"/>
  <c r="V2871" i="3"/>
  <c r="Z2871" i="3"/>
  <c r="AD2871" i="3"/>
  <c r="W2871" i="3"/>
  <c r="AA2871" i="3"/>
  <c r="T2871" i="3"/>
  <c r="X2871" i="3"/>
  <c r="AB2871" i="3"/>
  <c r="U2867" i="3"/>
  <c r="Y2867" i="3"/>
  <c r="AC2867" i="3"/>
  <c r="V2867" i="3"/>
  <c r="Z2867" i="3"/>
  <c r="AD2867" i="3"/>
  <c r="W2867" i="3"/>
  <c r="AA2867" i="3"/>
  <c r="T2867" i="3"/>
  <c r="X2867" i="3"/>
  <c r="AB2867" i="3"/>
  <c r="U2863" i="3"/>
  <c r="Y2863" i="3"/>
  <c r="AC2863" i="3"/>
  <c r="V2863" i="3"/>
  <c r="Z2863" i="3"/>
  <c r="AD2863" i="3"/>
  <c r="W2863" i="3"/>
  <c r="AA2863" i="3"/>
  <c r="T2863" i="3"/>
  <c r="X2863" i="3"/>
  <c r="AB2863" i="3"/>
  <c r="U2859" i="3"/>
  <c r="Y2859" i="3"/>
  <c r="AC2859" i="3"/>
  <c r="V2859" i="3"/>
  <c r="Z2859" i="3"/>
  <c r="AD2859" i="3"/>
  <c r="W2859" i="3"/>
  <c r="AA2859" i="3"/>
  <c r="T2859" i="3"/>
  <c r="X2859" i="3"/>
  <c r="AB2859" i="3"/>
  <c r="U2855" i="3"/>
  <c r="Y2855" i="3"/>
  <c r="AC2855" i="3"/>
  <c r="V2855" i="3"/>
  <c r="Z2855" i="3"/>
  <c r="AD2855" i="3"/>
  <c r="W2855" i="3"/>
  <c r="AA2855" i="3"/>
  <c r="T2855" i="3"/>
  <c r="X2855" i="3"/>
  <c r="AB2855" i="3"/>
  <c r="U2851" i="3"/>
  <c r="Y2851" i="3"/>
  <c r="AC2851" i="3"/>
  <c r="V2851" i="3"/>
  <c r="Z2851" i="3"/>
  <c r="AD2851" i="3"/>
  <c r="W2851" i="3"/>
  <c r="AA2851" i="3"/>
  <c r="T2851" i="3"/>
  <c r="X2851" i="3"/>
  <c r="AB2851" i="3"/>
  <c r="U2847" i="3"/>
  <c r="Y2847" i="3"/>
  <c r="AC2847" i="3"/>
  <c r="V2847" i="3"/>
  <c r="Z2847" i="3"/>
  <c r="AD2847" i="3"/>
  <c r="W2847" i="3"/>
  <c r="AA2847" i="3"/>
  <c r="T2847" i="3"/>
  <c r="X2847" i="3"/>
  <c r="AB2847" i="3"/>
  <c r="U2843" i="3"/>
  <c r="Y2843" i="3"/>
  <c r="AC2843" i="3"/>
  <c r="V2843" i="3"/>
  <c r="Z2843" i="3"/>
  <c r="AD2843" i="3"/>
  <c r="W2843" i="3"/>
  <c r="AA2843" i="3"/>
  <c r="T2843" i="3"/>
  <c r="X2843" i="3"/>
  <c r="AB2843" i="3"/>
  <c r="U2839" i="3"/>
  <c r="Y2839" i="3"/>
  <c r="AC2839" i="3"/>
  <c r="V2839" i="3"/>
  <c r="Z2839" i="3"/>
  <c r="AD2839" i="3"/>
  <c r="W2839" i="3"/>
  <c r="AA2839" i="3"/>
  <c r="T2839" i="3"/>
  <c r="X2839" i="3"/>
  <c r="AB2839" i="3"/>
  <c r="U2835" i="3"/>
  <c r="Y2835" i="3"/>
  <c r="AC2835" i="3"/>
  <c r="V2835" i="3"/>
  <c r="Z2835" i="3"/>
  <c r="AD2835" i="3"/>
  <c r="W2835" i="3"/>
  <c r="AA2835" i="3"/>
  <c r="T2835" i="3"/>
  <c r="X2835" i="3"/>
  <c r="AB2835" i="3"/>
  <c r="U2831" i="3"/>
  <c r="Y2831" i="3"/>
  <c r="AC2831" i="3"/>
  <c r="V2831" i="3"/>
  <c r="Z2831" i="3"/>
  <c r="AD2831" i="3"/>
  <c r="W2831" i="3"/>
  <c r="AA2831" i="3"/>
  <c r="T2831" i="3"/>
  <c r="X2831" i="3"/>
  <c r="AB2831" i="3"/>
  <c r="U2827" i="3"/>
  <c r="Y2827" i="3"/>
  <c r="AC2827" i="3"/>
  <c r="V2827" i="3"/>
  <c r="Z2827" i="3"/>
  <c r="AD2827" i="3"/>
  <c r="W2827" i="3"/>
  <c r="AA2827" i="3"/>
  <c r="T2827" i="3"/>
  <c r="X2827" i="3"/>
  <c r="AB2827" i="3"/>
  <c r="U2823" i="3"/>
  <c r="Y2823" i="3"/>
  <c r="AC2823" i="3"/>
  <c r="V2823" i="3"/>
  <c r="Z2823" i="3"/>
  <c r="AD2823" i="3"/>
  <c r="W2823" i="3"/>
  <c r="AA2823" i="3"/>
  <c r="T2823" i="3"/>
  <c r="X2823" i="3"/>
  <c r="AB2823" i="3"/>
  <c r="U2819" i="3"/>
  <c r="Y2819" i="3"/>
  <c r="AC2819" i="3"/>
  <c r="V2819" i="3"/>
  <c r="Z2819" i="3"/>
  <c r="AD2819" i="3"/>
  <c r="W2819" i="3"/>
  <c r="AA2819" i="3"/>
  <c r="T2819" i="3"/>
  <c r="X2819" i="3"/>
  <c r="AB2819" i="3"/>
  <c r="U2815" i="3"/>
  <c r="Y2815" i="3"/>
  <c r="AC2815" i="3"/>
  <c r="V2815" i="3"/>
  <c r="Z2815" i="3"/>
  <c r="AD2815" i="3"/>
  <c r="W2815" i="3"/>
  <c r="AA2815" i="3"/>
  <c r="T2815" i="3"/>
  <c r="X2815" i="3"/>
  <c r="AB2815" i="3"/>
  <c r="U2811" i="3"/>
  <c r="Y2811" i="3"/>
  <c r="AC2811" i="3"/>
  <c r="V2811" i="3"/>
  <c r="Z2811" i="3"/>
  <c r="AD2811" i="3"/>
  <c r="W2811" i="3"/>
  <c r="AA2811" i="3"/>
  <c r="T2811" i="3"/>
  <c r="X2811" i="3"/>
  <c r="AB2811" i="3"/>
  <c r="U2807" i="3"/>
  <c r="Y2807" i="3"/>
  <c r="AC2807" i="3"/>
  <c r="V2807" i="3"/>
  <c r="Z2807" i="3"/>
  <c r="AD2807" i="3"/>
  <c r="W2807" i="3"/>
  <c r="AA2807" i="3"/>
  <c r="T2807" i="3"/>
  <c r="X2807" i="3"/>
  <c r="AB2807" i="3"/>
  <c r="U2803" i="3"/>
  <c r="Y2803" i="3"/>
  <c r="AC2803" i="3"/>
  <c r="V2803" i="3"/>
  <c r="Z2803" i="3"/>
  <c r="AD2803" i="3"/>
  <c r="W2803" i="3"/>
  <c r="AA2803" i="3"/>
  <c r="T2803" i="3"/>
  <c r="X2803" i="3"/>
  <c r="AB2803" i="3"/>
  <c r="U2799" i="3"/>
  <c r="Y2799" i="3"/>
  <c r="AC2799" i="3"/>
  <c r="V2799" i="3"/>
  <c r="Z2799" i="3"/>
  <c r="AD2799" i="3"/>
  <c r="W2799" i="3"/>
  <c r="AA2799" i="3"/>
  <c r="T2799" i="3"/>
  <c r="X2799" i="3"/>
  <c r="AB2799" i="3"/>
  <c r="U2795" i="3"/>
  <c r="Y2795" i="3"/>
  <c r="AC2795" i="3"/>
  <c r="V2795" i="3"/>
  <c r="Z2795" i="3"/>
  <c r="AD2795" i="3"/>
  <c r="W2795" i="3"/>
  <c r="AA2795" i="3"/>
  <c r="T2795" i="3"/>
  <c r="X2795" i="3"/>
  <c r="AB2795" i="3"/>
  <c r="U2791" i="3"/>
  <c r="Y2791" i="3"/>
  <c r="AC2791" i="3"/>
  <c r="V2791" i="3"/>
  <c r="Z2791" i="3"/>
  <c r="AD2791" i="3"/>
  <c r="W2791" i="3"/>
  <c r="AA2791" i="3"/>
  <c r="T2791" i="3"/>
  <c r="X2791" i="3"/>
  <c r="AB2791" i="3"/>
  <c r="U2787" i="3"/>
  <c r="Y2787" i="3"/>
  <c r="AC2787" i="3"/>
  <c r="V2787" i="3"/>
  <c r="Z2787" i="3"/>
  <c r="AD2787" i="3"/>
  <c r="W2787" i="3"/>
  <c r="AA2787" i="3"/>
  <c r="T2787" i="3"/>
  <c r="X2787" i="3"/>
  <c r="AB2787" i="3"/>
  <c r="U2783" i="3"/>
  <c r="Y2783" i="3"/>
  <c r="AC2783" i="3"/>
  <c r="V2783" i="3"/>
  <c r="Z2783" i="3"/>
  <c r="AD2783" i="3"/>
  <c r="W2783" i="3"/>
  <c r="AA2783" i="3"/>
  <c r="T2783" i="3"/>
  <c r="X2783" i="3"/>
  <c r="AB2783" i="3"/>
  <c r="U2779" i="3"/>
  <c r="Y2779" i="3"/>
  <c r="AC2779" i="3"/>
  <c r="V2779" i="3"/>
  <c r="Z2779" i="3"/>
  <c r="AD2779" i="3"/>
  <c r="W2779" i="3"/>
  <c r="AA2779" i="3"/>
  <c r="T2779" i="3"/>
  <c r="X2779" i="3"/>
  <c r="AB2779" i="3"/>
  <c r="U2775" i="3"/>
  <c r="Y2775" i="3"/>
  <c r="AC2775" i="3"/>
  <c r="V2775" i="3"/>
  <c r="Z2775" i="3"/>
  <c r="AD2775" i="3"/>
  <c r="W2775" i="3"/>
  <c r="AA2775" i="3"/>
  <c r="T2775" i="3"/>
  <c r="X2775" i="3"/>
  <c r="AB2775" i="3"/>
  <c r="U2771" i="3"/>
  <c r="Y2771" i="3"/>
  <c r="AC2771" i="3"/>
  <c r="V2771" i="3"/>
  <c r="Z2771" i="3"/>
  <c r="AD2771" i="3"/>
  <c r="W2771" i="3"/>
  <c r="AA2771" i="3"/>
  <c r="T2771" i="3"/>
  <c r="X2771" i="3"/>
  <c r="AB2771" i="3"/>
  <c r="U2767" i="3"/>
  <c r="Y2767" i="3"/>
  <c r="AC2767" i="3"/>
  <c r="V2767" i="3"/>
  <c r="Z2767" i="3"/>
  <c r="AD2767" i="3"/>
  <c r="W2767" i="3"/>
  <c r="AA2767" i="3"/>
  <c r="T2767" i="3"/>
  <c r="X2767" i="3"/>
  <c r="AB2767" i="3"/>
  <c r="U2763" i="3"/>
  <c r="Y2763" i="3"/>
  <c r="AC2763" i="3"/>
  <c r="V2763" i="3"/>
  <c r="Z2763" i="3"/>
  <c r="AD2763" i="3"/>
  <c r="W2763" i="3"/>
  <c r="AA2763" i="3"/>
  <c r="T2763" i="3"/>
  <c r="X2763" i="3"/>
  <c r="AB2763" i="3"/>
  <c r="U2759" i="3"/>
  <c r="Y2759" i="3"/>
  <c r="AC2759" i="3"/>
  <c r="V2759" i="3"/>
  <c r="Z2759" i="3"/>
  <c r="AD2759" i="3"/>
  <c r="W2759" i="3"/>
  <c r="AA2759" i="3"/>
  <c r="T2759" i="3"/>
  <c r="X2759" i="3"/>
  <c r="AB2759" i="3"/>
  <c r="U2755" i="3"/>
  <c r="Y2755" i="3"/>
  <c r="AC2755" i="3"/>
  <c r="V2755" i="3"/>
  <c r="Z2755" i="3"/>
  <c r="AD2755" i="3"/>
  <c r="W2755" i="3"/>
  <c r="AA2755" i="3"/>
  <c r="T2755" i="3"/>
  <c r="X2755" i="3"/>
  <c r="AB2755" i="3"/>
  <c r="U2751" i="3"/>
  <c r="Y2751" i="3"/>
  <c r="AC2751" i="3"/>
  <c r="V2751" i="3"/>
  <c r="Z2751" i="3"/>
  <c r="AD2751" i="3"/>
  <c r="W2751" i="3"/>
  <c r="AA2751" i="3"/>
  <c r="T2751" i="3"/>
  <c r="X2751" i="3"/>
  <c r="AB2751" i="3"/>
  <c r="U2747" i="3"/>
  <c r="Y2747" i="3"/>
  <c r="AC2747" i="3"/>
  <c r="V2747" i="3"/>
  <c r="Z2747" i="3"/>
  <c r="AD2747" i="3"/>
  <c r="W2747" i="3"/>
  <c r="AA2747" i="3"/>
  <c r="T2747" i="3"/>
  <c r="X2747" i="3"/>
  <c r="AB2747" i="3"/>
  <c r="U2743" i="3"/>
  <c r="Y2743" i="3"/>
  <c r="AC2743" i="3"/>
  <c r="V2743" i="3"/>
  <c r="Z2743" i="3"/>
  <c r="AD2743" i="3"/>
  <c r="W2743" i="3"/>
  <c r="AA2743" i="3"/>
  <c r="T2743" i="3"/>
  <c r="X2743" i="3"/>
  <c r="AB2743" i="3"/>
  <c r="U2739" i="3"/>
  <c r="Y2739" i="3"/>
  <c r="AC2739" i="3"/>
  <c r="V2739" i="3"/>
  <c r="Z2739" i="3"/>
  <c r="AD2739" i="3"/>
  <c r="W2739" i="3"/>
  <c r="AA2739" i="3"/>
  <c r="T2739" i="3"/>
  <c r="X2739" i="3"/>
  <c r="AB2739" i="3"/>
  <c r="U2735" i="3"/>
  <c r="Y2735" i="3"/>
  <c r="AC2735" i="3"/>
  <c r="V2735" i="3"/>
  <c r="Z2735" i="3"/>
  <c r="AD2735" i="3"/>
  <c r="W2735" i="3"/>
  <c r="AA2735" i="3"/>
  <c r="T2735" i="3"/>
  <c r="X2735" i="3"/>
  <c r="AB2735" i="3"/>
  <c r="U2731" i="3"/>
  <c r="Y2731" i="3"/>
  <c r="AC2731" i="3"/>
  <c r="V2731" i="3"/>
  <c r="Z2731" i="3"/>
  <c r="AD2731" i="3"/>
  <c r="W2731" i="3"/>
  <c r="AA2731" i="3"/>
  <c r="T2731" i="3"/>
  <c r="X2731" i="3"/>
  <c r="AB2731" i="3"/>
  <c r="U2727" i="3"/>
  <c r="Y2727" i="3"/>
  <c r="AC2727" i="3"/>
  <c r="V2727" i="3"/>
  <c r="Z2727" i="3"/>
  <c r="AD2727" i="3"/>
  <c r="W2727" i="3"/>
  <c r="AA2727" i="3"/>
  <c r="T2727" i="3"/>
  <c r="X2727" i="3"/>
  <c r="AB2727" i="3"/>
  <c r="U2723" i="3"/>
  <c r="Y2723" i="3"/>
  <c r="AC2723" i="3"/>
  <c r="V2723" i="3"/>
  <c r="Z2723" i="3"/>
  <c r="AD2723" i="3"/>
  <c r="W2723" i="3"/>
  <c r="AA2723" i="3"/>
  <c r="T2723" i="3"/>
  <c r="X2723" i="3"/>
  <c r="AB2723" i="3"/>
  <c r="U2719" i="3"/>
  <c r="Y2719" i="3"/>
  <c r="AC2719" i="3"/>
  <c r="V2719" i="3"/>
  <c r="Z2719" i="3"/>
  <c r="AD2719" i="3"/>
  <c r="W2719" i="3"/>
  <c r="AA2719" i="3"/>
  <c r="T2719" i="3"/>
  <c r="X2719" i="3"/>
  <c r="AB2719" i="3"/>
  <c r="U2715" i="3"/>
  <c r="Y2715" i="3"/>
  <c r="AC2715" i="3"/>
  <c r="V2715" i="3"/>
  <c r="Z2715" i="3"/>
  <c r="AD2715" i="3"/>
  <c r="W2715" i="3"/>
  <c r="AA2715" i="3"/>
  <c r="T2715" i="3"/>
  <c r="X2715" i="3"/>
  <c r="AB2715" i="3"/>
  <c r="U2711" i="3"/>
  <c r="Y2711" i="3"/>
  <c r="AC2711" i="3"/>
  <c r="V2711" i="3"/>
  <c r="Z2711" i="3"/>
  <c r="AD2711" i="3"/>
  <c r="W2711" i="3"/>
  <c r="AA2711" i="3"/>
  <c r="T2711" i="3"/>
  <c r="X2711" i="3"/>
  <c r="AB2711" i="3"/>
  <c r="U2707" i="3"/>
  <c r="Y2707" i="3"/>
  <c r="AC2707" i="3"/>
  <c r="V2707" i="3"/>
  <c r="Z2707" i="3"/>
  <c r="AD2707" i="3"/>
  <c r="W2707" i="3"/>
  <c r="AA2707" i="3"/>
  <c r="T2707" i="3"/>
  <c r="X2707" i="3"/>
  <c r="AB2707" i="3"/>
  <c r="U2703" i="3"/>
  <c r="Y2703" i="3"/>
  <c r="AC2703" i="3"/>
  <c r="V2703" i="3"/>
  <c r="Z2703" i="3"/>
  <c r="AD2703" i="3"/>
  <c r="W2703" i="3"/>
  <c r="AA2703" i="3"/>
  <c r="T2703" i="3"/>
  <c r="X2703" i="3"/>
  <c r="AB2703" i="3"/>
  <c r="U2699" i="3"/>
  <c r="Y2699" i="3"/>
  <c r="AC2699" i="3"/>
  <c r="V2699" i="3"/>
  <c r="Z2699" i="3"/>
  <c r="AD2699" i="3"/>
  <c r="W2699" i="3"/>
  <c r="AA2699" i="3"/>
  <c r="T2699" i="3"/>
  <c r="X2699" i="3"/>
  <c r="AB2699" i="3"/>
  <c r="U2695" i="3"/>
  <c r="Y2695" i="3"/>
  <c r="AC2695" i="3"/>
  <c r="V2695" i="3"/>
  <c r="Z2695" i="3"/>
  <c r="AD2695" i="3"/>
  <c r="W2695" i="3"/>
  <c r="AA2695" i="3"/>
  <c r="T2695" i="3"/>
  <c r="X2695" i="3"/>
  <c r="AB2695" i="3"/>
  <c r="U2691" i="3"/>
  <c r="Y2691" i="3"/>
  <c r="AC2691" i="3"/>
  <c r="V2691" i="3"/>
  <c r="Z2691" i="3"/>
  <c r="AD2691" i="3"/>
  <c r="W2691" i="3"/>
  <c r="AA2691" i="3"/>
  <c r="T2691" i="3"/>
  <c r="X2691" i="3"/>
  <c r="AB2691" i="3"/>
  <c r="U2687" i="3"/>
  <c r="Y2687" i="3"/>
  <c r="AC2687" i="3"/>
  <c r="V2687" i="3"/>
  <c r="Z2687" i="3"/>
  <c r="AD2687" i="3"/>
  <c r="W2687" i="3"/>
  <c r="AA2687" i="3"/>
  <c r="T2687" i="3"/>
  <c r="X2687" i="3"/>
  <c r="AB2687" i="3"/>
  <c r="U2683" i="3"/>
  <c r="Y2683" i="3"/>
  <c r="AC2683" i="3"/>
  <c r="V2683" i="3"/>
  <c r="Z2683" i="3"/>
  <c r="AD2683" i="3"/>
  <c r="W2683" i="3"/>
  <c r="AA2683" i="3"/>
  <c r="T2683" i="3"/>
  <c r="X2683" i="3"/>
  <c r="AB2683" i="3"/>
  <c r="U2679" i="3"/>
  <c r="Y2679" i="3"/>
  <c r="AC2679" i="3"/>
  <c r="V2679" i="3"/>
  <c r="Z2679" i="3"/>
  <c r="AD2679" i="3"/>
  <c r="W2679" i="3"/>
  <c r="AA2679" i="3"/>
  <c r="T2679" i="3"/>
  <c r="X2679" i="3"/>
  <c r="AB2679" i="3"/>
  <c r="U2675" i="3"/>
  <c r="Y2675" i="3"/>
  <c r="AC2675" i="3"/>
  <c r="V2675" i="3"/>
  <c r="Z2675" i="3"/>
  <c r="AD2675" i="3"/>
  <c r="W2675" i="3"/>
  <c r="AA2675" i="3"/>
  <c r="T2675" i="3"/>
  <c r="X2675" i="3"/>
  <c r="AB2675" i="3"/>
  <c r="U2671" i="3"/>
  <c r="Y2671" i="3"/>
  <c r="AC2671" i="3"/>
  <c r="V2671" i="3"/>
  <c r="Z2671" i="3"/>
  <c r="AD2671" i="3"/>
  <c r="W2671" i="3"/>
  <c r="AA2671" i="3"/>
  <c r="T2671" i="3"/>
  <c r="X2671" i="3"/>
  <c r="AB2671" i="3"/>
  <c r="U2667" i="3"/>
  <c r="Y2667" i="3"/>
  <c r="AC2667" i="3"/>
  <c r="V2667" i="3"/>
  <c r="Z2667" i="3"/>
  <c r="AD2667" i="3"/>
  <c r="W2667" i="3"/>
  <c r="AA2667" i="3"/>
  <c r="T2667" i="3"/>
  <c r="X2667" i="3"/>
  <c r="AB2667" i="3"/>
  <c r="W2663" i="3"/>
  <c r="T2663" i="3"/>
  <c r="Y2663" i="3"/>
  <c r="AC2663" i="3"/>
  <c r="U2663" i="3"/>
  <c r="Z2663" i="3"/>
  <c r="AD2663" i="3"/>
  <c r="V2663" i="3"/>
  <c r="AA2663" i="3"/>
  <c r="X2663" i="3"/>
  <c r="AB2663" i="3"/>
  <c r="W2659" i="3"/>
  <c r="AA2659" i="3"/>
  <c r="U2659" i="3"/>
  <c r="Z2659" i="3"/>
  <c r="V2659" i="3"/>
  <c r="AB2659" i="3"/>
  <c r="X2659" i="3"/>
  <c r="AC2659" i="3"/>
  <c r="T2659" i="3"/>
  <c r="Y2659" i="3"/>
  <c r="AD2659" i="3"/>
  <c r="W2655" i="3"/>
  <c r="AA2655" i="3"/>
  <c r="V2655" i="3"/>
  <c r="AB2655" i="3"/>
  <c r="X2655" i="3"/>
  <c r="AC2655" i="3"/>
  <c r="T2655" i="3"/>
  <c r="Y2655" i="3"/>
  <c r="AD2655" i="3"/>
  <c r="U2655" i="3"/>
  <c r="Z2655" i="3"/>
  <c r="W2651" i="3"/>
  <c r="AA2651" i="3"/>
  <c r="X2651" i="3"/>
  <c r="AC2651" i="3"/>
  <c r="T2651" i="3"/>
  <c r="Y2651" i="3"/>
  <c r="AD2651" i="3"/>
  <c r="U2651" i="3"/>
  <c r="Z2651" i="3"/>
  <c r="V2651" i="3"/>
  <c r="AB2651" i="3"/>
  <c r="W2647" i="3"/>
  <c r="AA2647" i="3"/>
  <c r="T2647" i="3"/>
  <c r="Y2647" i="3"/>
  <c r="AD2647" i="3"/>
  <c r="U2647" i="3"/>
  <c r="Z2647" i="3"/>
  <c r="V2647" i="3"/>
  <c r="AB2647" i="3"/>
  <c r="X2647" i="3"/>
  <c r="AC2647" i="3"/>
  <c r="W2643" i="3"/>
  <c r="AA2643" i="3"/>
  <c r="U2643" i="3"/>
  <c r="Y2643" i="3"/>
  <c r="AC2643" i="3"/>
  <c r="Z2643" i="3"/>
  <c r="T2643" i="3"/>
  <c r="AB2643" i="3"/>
  <c r="V2643" i="3"/>
  <c r="AD2643" i="3"/>
  <c r="X2643" i="3"/>
  <c r="W2639" i="3"/>
  <c r="AA2639" i="3"/>
  <c r="U2639" i="3"/>
  <c r="Y2639" i="3"/>
  <c r="AC2639" i="3"/>
  <c r="V2639" i="3"/>
  <c r="AD2639" i="3"/>
  <c r="X2639" i="3"/>
  <c r="Z2639" i="3"/>
  <c r="T2639" i="3"/>
  <c r="AB2639" i="3"/>
  <c r="W2635" i="3"/>
  <c r="AA2635" i="3"/>
  <c r="T2635" i="3"/>
  <c r="X2635" i="3"/>
  <c r="U2635" i="3"/>
  <c r="Y2635" i="3"/>
  <c r="AC2635" i="3"/>
  <c r="Z2635" i="3"/>
  <c r="AB2635" i="3"/>
  <c r="AD2635" i="3"/>
  <c r="V2635" i="3"/>
  <c r="W2631" i="3"/>
  <c r="AA2631" i="3"/>
  <c r="T2631" i="3"/>
  <c r="X2631" i="3"/>
  <c r="AB2631" i="3"/>
  <c r="U2631" i="3"/>
  <c r="Y2631" i="3"/>
  <c r="AC2631" i="3"/>
  <c r="V2631" i="3"/>
  <c r="Z2631" i="3"/>
  <c r="AD2631" i="3"/>
  <c r="W2627" i="3"/>
  <c r="AA2627" i="3"/>
  <c r="T2627" i="3"/>
  <c r="X2627" i="3"/>
  <c r="AB2627" i="3"/>
  <c r="U2627" i="3"/>
  <c r="Y2627" i="3"/>
  <c r="AC2627" i="3"/>
  <c r="V2627" i="3"/>
  <c r="Z2627" i="3"/>
  <c r="AD2627" i="3"/>
  <c r="W2623" i="3"/>
  <c r="AA2623" i="3"/>
  <c r="T2623" i="3"/>
  <c r="X2623" i="3"/>
  <c r="AB2623" i="3"/>
  <c r="U2623" i="3"/>
  <c r="Y2623" i="3"/>
  <c r="AC2623" i="3"/>
  <c r="AD2623" i="3"/>
  <c r="V2623" i="3"/>
  <c r="Z2623" i="3"/>
  <c r="W2619" i="3"/>
  <c r="AA2619" i="3"/>
  <c r="T2619" i="3"/>
  <c r="X2619" i="3"/>
  <c r="AB2619" i="3"/>
  <c r="U2619" i="3"/>
  <c r="Y2619" i="3"/>
  <c r="AC2619" i="3"/>
  <c r="Z2619" i="3"/>
  <c r="AD2619" i="3"/>
  <c r="V2619" i="3"/>
  <c r="W2615" i="3"/>
  <c r="AA2615" i="3"/>
  <c r="T2615" i="3"/>
  <c r="X2615" i="3"/>
  <c r="AB2615" i="3"/>
  <c r="U2615" i="3"/>
  <c r="Y2615" i="3"/>
  <c r="AC2615" i="3"/>
  <c r="V2615" i="3"/>
  <c r="Z2615" i="3"/>
  <c r="AD2615" i="3"/>
  <c r="W2611" i="3"/>
  <c r="AA2611" i="3"/>
  <c r="T2611" i="3"/>
  <c r="X2611" i="3"/>
  <c r="AB2611" i="3"/>
  <c r="U2611" i="3"/>
  <c r="Y2611" i="3"/>
  <c r="AC2611" i="3"/>
  <c r="V2611" i="3"/>
  <c r="Z2611" i="3"/>
  <c r="AD2611" i="3"/>
  <c r="W2607" i="3"/>
  <c r="AA2607" i="3"/>
  <c r="T2607" i="3"/>
  <c r="X2607" i="3"/>
  <c r="AB2607" i="3"/>
  <c r="U2607" i="3"/>
  <c r="Y2607" i="3"/>
  <c r="AC2607" i="3"/>
  <c r="AD2607" i="3"/>
  <c r="V2607" i="3"/>
  <c r="Z2607" i="3"/>
  <c r="W2603" i="3"/>
  <c r="AA2603" i="3"/>
  <c r="T2603" i="3"/>
  <c r="X2603" i="3"/>
  <c r="AB2603" i="3"/>
  <c r="U2603" i="3"/>
  <c r="Y2603" i="3"/>
  <c r="AC2603" i="3"/>
  <c r="Z2603" i="3"/>
  <c r="AD2603" i="3"/>
  <c r="V2603" i="3"/>
  <c r="W2599" i="3"/>
  <c r="AA2599" i="3"/>
  <c r="T2599" i="3"/>
  <c r="X2599" i="3"/>
  <c r="AB2599" i="3"/>
  <c r="U2599" i="3"/>
  <c r="Y2599" i="3"/>
  <c r="AC2599" i="3"/>
  <c r="V2599" i="3"/>
  <c r="Z2599" i="3"/>
  <c r="AD2599" i="3"/>
  <c r="W2595" i="3"/>
  <c r="AA2595" i="3"/>
  <c r="T2595" i="3"/>
  <c r="X2595" i="3"/>
  <c r="AB2595" i="3"/>
  <c r="U2595" i="3"/>
  <c r="Y2595" i="3"/>
  <c r="AC2595" i="3"/>
  <c r="V2595" i="3"/>
  <c r="Z2595" i="3"/>
  <c r="AD2595" i="3"/>
  <c r="W2591" i="3"/>
  <c r="AA2591" i="3"/>
  <c r="T2591" i="3"/>
  <c r="X2591" i="3"/>
  <c r="AB2591" i="3"/>
  <c r="U2591" i="3"/>
  <c r="Y2591" i="3"/>
  <c r="AC2591" i="3"/>
  <c r="AD2591" i="3"/>
  <c r="V2591" i="3"/>
  <c r="Z2591" i="3"/>
  <c r="W2587" i="3"/>
  <c r="AA2587" i="3"/>
  <c r="T2587" i="3"/>
  <c r="X2587" i="3"/>
  <c r="AB2587" i="3"/>
  <c r="U2587" i="3"/>
  <c r="Y2587" i="3"/>
  <c r="AC2587" i="3"/>
  <c r="Z2587" i="3"/>
  <c r="AD2587" i="3"/>
  <c r="V2587" i="3"/>
  <c r="W2583" i="3"/>
  <c r="AA2583" i="3"/>
  <c r="T2583" i="3"/>
  <c r="X2583" i="3"/>
  <c r="AB2583" i="3"/>
  <c r="U2583" i="3"/>
  <c r="Y2583" i="3"/>
  <c r="AC2583" i="3"/>
  <c r="V2583" i="3"/>
  <c r="Z2583" i="3"/>
  <c r="AD2583" i="3"/>
  <c r="W2579" i="3"/>
  <c r="AA2579" i="3"/>
  <c r="T2579" i="3"/>
  <c r="X2579" i="3"/>
  <c r="AB2579" i="3"/>
  <c r="U2579" i="3"/>
  <c r="Y2579" i="3"/>
  <c r="AC2579" i="3"/>
  <c r="V2579" i="3"/>
  <c r="Z2579" i="3"/>
  <c r="AD2579" i="3"/>
  <c r="W2575" i="3"/>
  <c r="AA2575" i="3"/>
  <c r="T2575" i="3"/>
  <c r="X2575" i="3"/>
  <c r="AB2575" i="3"/>
  <c r="U2575" i="3"/>
  <c r="Y2575" i="3"/>
  <c r="AC2575" i="3"/>
  <c r="AD2575" i="3"/>
  <c r="V2575" i="3"/>
  <c r="Z2575" i="3"/>
  <c r="W2571" i="3"/>
  <c r="AA2571" i="3"/>
  <c r="T2571" i="3"/>
  <c r="X2571" i="3"/>
  <c r="AB2571" i="3"/>
  <c r="U2571" i="3"/>
  <c r="Y2571" i="3"/>
  <c r="AC2571" i="3"/>
  <c r="Z2571" i="3"/>
  <c r="AD2571" i="3"/>
  <c r="V2571" i="3"/>
  <c r="W2567" i="3"/>
  <c r="AA2567" i="3"/>
  <c r="T2567" i="3"/>
  <c r="X2567" i="3"/>
  <c r="AB2567" i="3"/>
  <c r="U2567" i="3"/>
  <c r="Y2567" i="3"/>
  <c r="AC2567" i="3"/>
  <c r="V2567" i="3"/>
  <c r="Z2567" i="3"/>
  <c r="AD2567" i="3"/>
  <c r="W2563" i="3"/>
  <c r="AA2563" i="3"/>
  <c r="T2563" i="3"/>
  <c r="X2563" i="3"/>
  <c r="AB2563" i="3"/>
  <c r="U2563" i="3"/>
  <c r="Y2563" i="3"/>
  <c r="AC2563" i="3"/>
  <c r="V2563" i="3"/>
  <c r="Z2563" i="3"/>
  <c r="AD2563" i="3"/>
  <c r="W2559" i="3"/>
  <c r="AA2559" i="3"/>
  <c r="T2559" i="3"/>
  <c r="X2559" i="3"/>
  <c r="AB2559" i="3"/>
  <c r="U2559" i="3"/>
  <c r="Y2559" i="3"/>
  <c r="AC2559" i="3"/>
  <c r="AD2559" i="3"/>
  <c r="V2559" i="3"/>
  <c r="Z2559" i="3"/>
  <c r="W2555" i="3"/>
  <c r="AA2555" i="3"/>
  <c r="T2555" i="3"/>
  <c r="X2555" i="3"/>
  <c r="AB2555" i="3"/>
  <c r="U2555" i="3"/>
  <c r="Y2555" i="3"/>
  <c r="AC2555" i="3"/>
  <c r="Z2555" i="3"/>
  <c r="AD2555" i="3"/>
  <c r="V2555" i="3"/>
  <c r="W2551" i="3"/>
  <c r="AA2551" i="3"/>
  <c r="T2551" i="3"/>
  <c r="X2551" i="3"/>
  <c r="AB2551" i="3"/>
  <c r="U2551" i="3"/>
  <c r="Y2551" i="3"/>
  <c r="AC2551" i="3"/>
  <c r="V2551" i="3"/>
  <c r="Z2551" i="3"/>
  <c r="AD2551" i="3"/>
  <c r="W2547" i="3"/>
  <c r="AA2547" i="3"/>
  <c r="T2547" i="3"/>
  <c r="X2547" i="3"/>
  <c r="AB2547" i="3"/>
  <c r="U2547" i="3"/>
  <c r="Y2547" i="3"/>
  <c r="AC2547" i="3"/>
  <c r="V2547" i="3"/>
  <c r="Z2547" i="3"/>
  <c r="AD2547" i="3"/>
  <c r="W2543" i="3"/>
  <c r="AA2543" i="3"/>
  <c r="T2543" i="3"/>
  <c r="X2543" i="3"/>
  <c r="AB2543" i="3"/>
  <c r="U2543" i="3"/>
  <c r="Y2543" i="3"/>
  <c r="AC2543" i="3"/>
  <c r="AD2543" i="3"/>
  <c r="V2543" i="3"/>
  <c r="Z2543" i="3"/>
  <c r="W2539" i="3"/>
  <c r="AA2539" i="3"/>
  <c r="T2539" i="3"/>
  <c r="X2539" i="3"/>
  <c r="AB2539" i="3"/>
  <c r="U2539" i="3"/>
  <c r="Y2539" i="3"/>
  <c r="AC2539" i="3"/>
  <c r="Z2539" i="3"/>
  <c r="AD2539" i="3"/>
  <c r="V2539" i="3"/>
  <c r="W2535" i="3"/>
  <c r="AA2535" i="3"/>
  <c r="T2535" i="3"/>
  <c r="X2535" i="3"/>
  <c r="AB2535" i="3"/>
  <c r="U2535" i="3"/>
  <c r="Y2535" i="3"/>
  <c r="AC2535" i="3"/>
  <c r="V2535" i="3"/>
  <c r="Z2535" i="3"/>
  <c r="AD2535" i="3"/>
  <c r="W2531" i="3"/>
  <c r="AA2531" i="3"/>
  <c r="T2531" i="3"/>
  <c r="X2531" i="3"/>
  <c r="AB2531" i="3"/>
  <c r="U2531" i="3"/>
  <c r="Y2531" i="3"/>
  <c r="AC2531" i="3"/>
  <c r="V2531" i="3"/>
  <c r="Z2531" i="3"/>
  <c r="AD2531" i="3"/>
  <c r="W2527" i="3"/>
  <c r="AA2527" i="3"/>
  <c r="T2527" i="3"/>
  <c r="X2527" i="3"/>
  <c r="AB2527" i="3"/>
  <c r="U2527" i="3"/>
  <c r="Y2527" i="3"/>
  <c r="AC2527" i="3"/>
  <c r="AD2527" i="3"/>
  <c r="V2527" i="3"/>
  <c r="Z2527" i="3"/>
  <c r="W2523" i="3"/>
  <c r="AA2523" i="3"/>
  <c r="T2523" i="3"/>
  <c r="X2523" i="3"/>
  <c r="AB2523" i="3"/>
  <c r="U2523" i="3"/>
  <c r="Y2523" i="3"/>
  <c r="AC2523" i="3"/>
  <c r="Z2523" i="3"/>
  <c r="AD2523" i="3"/>
  <c r="V2523" i="3"/>
  <c r="W2519" i="3"/>
  <c r="AA2519" i="3"/>
  <c r="T2519" i="3"/>
  <c r="X2519" i="3"/>
  <c r="AB2519" i="3"/>
  <c r="U2519" i="3"/>
  <c r="Y2519" i="3"/>
  <c r="AC2519" i="3"/>
  <c r="V2519" i="3"/>
  <c r="Z2519" i="3"/>
  <c r="AD2519" i="3"/>
  <c r="W2515" i="3"/>
  <c r="AA2515" i="3"/>
  <c r="T2515" i="3"/>
  <c r="X2515" i="3"/>
  <c r="AB2515" i="3"/>
  <c r="U2515" i="3"/>
  <c r="Y2515" i="3"/>
  <c r="AC2515" i="3"/>
  <c r="V2515" i="3"/>
  <c r="Z2515" i="3"/>
  <c r="AD2515" i="3"/>
  <c r="W2511" i="3"/>
  <c r="AA2511" i="3"/>
  <c r="T2511" i="3"/>
  <c r="X2511" i="3"/>
  <c r="AB2511" i="3"/>
  <c r="U2511" i="3"/>
  <c r="Y2511" i="3"/>
  <c r="AC2511" i="3"/>
  <c r="AD2511" i="3"/>
  <c r="V2511" i="3"/>
  <c r="Z2511" i="3"/>
  <c r="W2507" i="3"/>
  <c r="AA2507" i="3"/>
  <c r="T2507" i="3"/>
  <c r="X2507" i="3"/>
  <c r="AB2507" i="3"/>
  <c r="U2507" i="3"/>
  <c r="Y2507" i="3"/>
  <c r="AC2507" i="3"/>
  <c r="Z2507" i="3"/>
  <c r="AD2507" i="3"/>
  <c r="V2507" i="3"/>
  <c r="W2503" i="3"/>
  <c r="AA2503" i="3"/>
  <c r="T2503" i="3"/>
  <c r="X2503" i="3"/>
  <c r="AB2503" i="3"/>
  <c r="U2503" i="3"/>
  <c r="Y2503" i="3"/>
  <c r="AC2503" i="3"/>
  <c r="V2503" i="3"/>
  <c r="Z2503" i="3"/>
  <c r="AD2503" i="3"/>
  <c r="W2499" i="3"/>
  <c r="AA2499" i="3"/>
  <c r="T2499" i="3"/>
  <c r="X2499" i="3"/>
  <c r="AB2499" i="3"/>
  <c r="U2499" i="3"/>
  <c r="Y2499" i="3"/>
  <c r="AC2499" i="3"/>
  <c r="V2499" i="3"/>
  <c r="Z2499" i="3"/>
  <c r="AD2499" i="3"/>
  <c r="W2495" i="3"/>
  <c r="AA2495" i="3"/>
  <c r="T2495" i="3"/>
  <c r="X2495" i="3"/>
  <c r="AB2495" i="3"/>
  <c r="U2495" i="3"/>
  <c r="Y2495" i="3"/>
  <c r="AC2495" i="3"/>
  <c r="AD2495" i="3"/>
  <c r="V2495" i="3"/>
  <c r="Z2495" i="3"/>
  <c r="V2491" i="3"/>
  <c r="Z2491" i="3"/>
  <c r="AD2491" i="3"/>
  <c r="W2491" i="3"/>
  <c r="AA2491" i="3"/>
  <c r="T2491" i="3"/>
  <c r="X2491" i="3"/>
  <c r="AB2491" i="3"/>
  <c r="U2491" i="3"/>
  <c r="Y2491" i="3"/>
  <c r="AC2491" i="3"/>
  <c r="V2487" i="3"/>
  <c r="Z2487" i="3"/>
  <c r="AD2487" i="3"/>
  <c r="W2487" i="3"/>
  <c r="AA2487" i="3"/>
  <c r="T2487" i="3"/>
  <c r="X2487" i="3"/>
  <c r="AB2487" i="3"/>
  <c r="U2487" i="3"/>
  <c r="Y2487" i="3"/>
  <c r="AC2487" i="3"/>
  <c r="V2483" i="3"/>
  <c r="Z2483" i="3"/>
  <c r="AD2483" i="3"/>
  <c r="W2483" i="3"/>
  <c r="AA2483" i="3"/>
  <c r="T2483" i="3"/>
  <c r="X2483" i="3"/>
  <c r="AB2483" i="3"/>
  <c r="U2483" i="3"/>
  <c r="Y2483" i="3"/>
  <c r="AC2483" i="3"/>
  <c r="V2479" i="3"/>
  <c r="Z2479" i="3"/>
  <c r="AD2479" i="3"/>
  <c r="W2479" i="3"/>
  <c r="AA2479" i="3"/>
  <c r="T2479" i="3"/>
  <c r="X2479" i="3"/>
  <c r="AB2479" i="3"/>
  <c r="U2479" i="3"/>
  <c r="Y2479" i="3"/>
  <c r="AC2479" i="3"/>
  <c r="V2475" i="3"/>
  <c r="Z2475" i="3"/>
  <c r="AD2475" i="3"/>
  <c r="W2475" i="3"/>
  <c r="AA2475" i="3"/>
  <c r="T2475" i="3"/>
  <c r="X2475" i="3"/>
  <c r="AB2475" i="3"/>
  <c r="U2475" i="3"/>
  <c r="Y2475" i="3"/>
  <c r="AC2475" i="3"/>
  <c r="V2471" i="3"/>
  <c r="Z2471" i="3"/>
  <c r="AD2471" i="3"/>
  <c r="W2471" i="3"/>
  <c r="AA2471" i="3"/>
  <c r="T2471" i="3"/>
  <c r="X2471" i="3"/>
  <c r="AB2471" i="3"/>
  <c r="U2471" i="3"/>
  <c r="Y2471" i="3"/>
  <c r="AC2471" i="3"/>
  <c r="V2467" i="3"/>
  <c r="Z2467" i="3"/>
  <c r="AD2467" i="3"/>
  <c r="W2467" i="3"/>
  <c r="AA2467" i="3"/>
  <c r="T2467" i="3"/>
  <c r="X2467" i="3"/>
  <c r="AB2467" i="3"/>
  <c r="U2467" i="3"/>
  <c r="Y2467" i="3"/>
  <c r="AC2467" i="3"/>
  <c r="V2463" i="3"/>
  <c r="Z2463" i="3"/>
  <c r="AD2463" i="3"/>
  <c r="W2463" i="3"/>
  <c r="AA2463" i="3"/>
  <c r="T2463" i="3"/>
  <c r="X2463" i="3"/>
  <c r="AB2463" i="3"/>
  <c r="U2463" i="3"/>
  <c r="Y2463" i="3"/>
  <c r="AC2463" i="3"/>
  <c r="V2459" i="3"/>
  <c r="Z2459" i="3"/>
  <c r="AD2459" i="3"/>
  <c r="W2459" i="3"/>
  <c r="AA2459" i="3"/>
  <c r="T2459" i="3"/>
  <c r="X2459" i="3"/>
  <c r="AB2459" i="3"/>
  <c r="U2459" i="3"/>
  <c r="Y2459" i="3"/>
  <c r="AC2459" i="3"/>
  <c r="V2455" i="3"/>
  <c r="Z2455" i="3"/>
  <c r="AD2455" i="3"/>
  <c r="W2455" i="3"/>
  <c r="AA2455" i="3"/>
  <c r="T2455" i="3"/>
  <c r="X2455" i="3"/>
  <c r="AB2455" i="3"/>
  <c r="U2455" i="3"/>
  <c r="Y2455" i="3"/>
  <c r="AC2455" i="3"/>
  <c r="V2451" i="3"/>
  <c r="Z2451" i="3"/>
  <c r="AD2451" i="3"/>
  <c r="W2451" i="3"/>
  <c r="AA2451" i="3"/>
  <c r="T2451" i="3"/>
  <c r="X2451" i="3"/>
  <c r="AB2451" i="3"/>
  <c r="U2451" i="3"/>
  <c r="Y2451" i="3"/>
  <c r="AC2451" i="3"/>
  <c r="V2447" i="3"/>
  <c r="Z2447" i="3"/>
  <c r="AD2447" i="3"/>
  <c r="W2447" i="3"/>
  <c r="AA2447" i="3"/>
  <c r="T2447" i="3"/>
  <c r="X2447" i="3"/>
  <c r="AB2447" i="3"/>
  <c r="U2447" i="3"/>
  <c r="Y2447" i="3"/>
  <c r="AC2447" i="3"/>
  <c r="V2443" i="3"/>
  <c r="Z2443" i="3"/>
  <c r="AD2443" i="3"/>
  <c r="W2443" i="3"/>
  <c r="AA2443" i="3"/>
  <c r="T2443" i="3"/>
  <c r="X2443" i="3"/>
  <c r="AB2443" i="3"/>
  <c r="U2443" i="3"/>
  <c r="Y2443" i="3"/>
  <c r="AC2443" i="3"/>
  <c r="V2439" i="3"/>
  <c r="Z2439" i="3"/>
  <c r="AD2439" i="3"/>
  <c r="W2439" i="3"/>
  <c r="AA2439" i="3"/>
  <c r="T2439" i="3"/>
  <c r="X2439" i="3"/>
  <c r="AB2439" i="3"/>
  <c r="U2439" i="3"/>
  <c r="Y2439" i="3"/>
  <c r="AC2439" i="3"/>
  <c r="V2435" i="3"/>
  <c r="Z2435" i="3"/>
  <c r="AD2435" i="3"/>
  <c r="W2435" i="3"/>
  <c r="AA2435" i="3"/>
  <c r="T2435" i="3"/>
  <c r="X2435" i="3"/>
  <c r="AB2435" i="3"/>
  <c r="U2435" i="3"/>
  <c r="Y2435" i="3"/>
  <c r="AC2435" i="3"/>
  <c r="V2431" i="3"/>
  <c r="Z2431" i="3"/>
  <c r="AD2431" i="3"/>
  <c r="W2431" i="3"/>
  <c r="AA2431" i="3"/>
  <c r="T2431" i="3"/>
  <c r="X2431" i="3"/>
  <c r="AB2431" i="3"/>
  <c r="U2431" i="3"/>
  <c r="Y2431" i="3"/>
  <c r="AC2431" i="3"/>
  <c r="V2427" i="3"/>
  <c r="Z2427" i="3"/>
  <c r="AD2427" i="3"/>
  <c r="W2427" i="3"/>
  <c r="AA2427" i="3"/>
  <c r="T2427" i="3"/>
  <c r="X2427" i="3"/>
  <c r="AB2427" i="3"/>
  <c r="U2427" i="3"/>
  <c r="Y2427" i="3"/>
  <c r="AC2427" i="3"/>
  <c r="V2423" i="3"/>
  <c r="Z2423" i="3"/>
  <c r="AD2423" i="3"/>
  <c r="W2423" i="3"/>
  <c r="AA2423" i="3"/>
  <c r="T2423" i="3"/>
  <c r="X2423" i="3"/>
  <c r="AB2423" i="3"/>
  <c r="U2423" i="3"/>
  <c r="Y2423" i="3"/>
  <c r="AC2423" i="3"/>
  <c r="V2419" i="3"/>
  <c r="Z2419" i="3"/>
  <c r="AD2419" i="3"/>
  <c r="W2419" i="3"/>
  <c r="AA2419" i="3"/>
  <c r="T2419" i="3"/>
  <c r="X2419" i="3"/>
  <c r="AB2419" i="3"/>
  <c r="U2419" i="3"/>
  <c r="Y2419" i="3"/>
  <c r="AC2419" i="3"/>
  <c r="V2415" i="3"/>
  <c r="Z2415" i="3"/>
  <c r="AD2415" i="3"/>
  <c r="W2415" i="3"/>
  <c r="AA2415" i="3"/>
  <c r="T2415" i="3"/>
  <c r="X2415" i="3"/>
  <c r="AB2415" i="3"/>
  <c r="U2415" i="3"/>
  <c r="Y2415" i="3"/>
  <c r="AC2415" i="3"/>
  <c r="V2411" i="3"/>
  <c r="Z2411" i="3"/>
  <c r="AD2411" i="3"/>
  <c r="W2411" i="3"/>
  <c r="AA2411" i="3"/>
  <c r="T2411" i="3"/>
  <c r="X2411" i="3"/>
  <c r="AB2411" i="3"/>
  <c r="U2411" i="3"/>
  <c r="Y2411" i="3"/>
  <c r="AC2411" i="3"/>
  <c r="V2407" i="3"/>
  <c r="Z2407" i="3"/>
  <c r="AD2407" i="3"/>
  <c r="W2407" i="3"/>
  <c r="AA2407" i="3"/>
  <c r="T2407" i="3"/>
  <c r="X2407" i="3"/>
  <c r="AB2407" i="3"/>
  <c r="U2407" i="3"/>
  <c r="Y2407" i="3"/>
  <c r="AC2407" i="3"/>
  <c r="V2403" i="3"/>
  <c r="Z2403" i="3"/>
  <c r="AD2403" i="3"/>
  <c r="W2403" i="3"/>
  <c r="AA2403" i="3"/>
  <c r="T2403" i="3"/>
  <c r="X2403" i="3"/>
  <c r="AB2403" i="3"/>
  <c r="U2403" i="3"/>
  <c r="Y2403" i="3"/>
  <c r="AC2403" i="3"/>
  <c r="V2399" i="3"/>
  <c r="Z2399" i="3"/>
  <c r="AD2399" i="3"/>
  <c r="W2399" i="3"/>
  <c r="AA2399" i="3"/>
  <c r="T2399" i="3"/>
  <c r="X2399" i="3"/>
  <c r="AB2399" i="3"/>
  <c r="U2399" i="3"/>
  <c r="Y2399" i="3"/>
  <c r="AC2399" i="3"/>
  <c r="V2395" i="3"/>
  <c r="Z2395" i="3"/>
  <c r="AD2395" i="3"/>
  <c r="W2395" i="3"/>
  <c r="AA2395" i="3"/>
  <c r="T2395" i="3"/>
  <c r="X2395" i="3"/>
  <c r="AB2395" i="3"/>
  <c r="U2395" i="3"/>
  <c r="Y2395" i="3"/>
  <c r="AC2395" i="3"/>
  <c r="V2391" i="3"/>
  <c r="Z2391" i="3"/>
  <c r="AD2391" i="3"/>
  <c r="W2391" i="3"/>
  <c r="AA2391" i="3"/>
  <c r="T2391" i="3"/>
  <c r="X2391" i="3"/>
  <c r="AB2391" i="3"/>
  <c r="U2391" i="3"/>
  <c r="Y2391" i="3"/>
  <c r="AC2391" i="3"/>
  <c r="V2387" i="3"/>
  <c r="Z2387" i="3"/>
  <c r="AD2387" i="3"/>
  <c r="W2387" i="3"/>
  <c r="AA2387" i="3"/>
  <c r="T2387" i="3"/>
  <c r="X2387" i="3"/>
  <c r="AB2387" i="3"/>
  <c r="U2387" i="3"/>
  <c r="Y2387" i="3"/>
  <c r="AC2387" i="3"/>
  <c r="V2383" i="3"/>
  <c r="Z2383" i="3"/>
  <c r="AD2383" i="3"/>
  <c r="W2383" i="3"/>
  <c r="AA2383" i="3"/>
  <c r="T2383" i="3"/>
  <c r="X2383" i="3"/>
  <c r="AB2383" i="3"/>
  <c r="U2383" i="3"/>
  <c r="Y2383" i="3"/>
  <c r="AC2383" i="3"/>
  <c r="V2379" i="3"/>
  <c r="Z2379" i="3"/>
  <c r="AD2379" i="3"/>
  <c r="W2379" i="3"/>
  <c r="AA2379" i="3"/>
  <c r="T2379" i="3"/>
  <c r="X2379" i="3"/>
  <c r="AB2379" i="3"/>
  <c r="U2379" i="3"/>
  <c r="Y2379" i="3"/>
  <c r="AC2379" i="3"/>
  <c r="V2375" i="3"/>
  <c r="Z2375" i="3"/>
  <c r="AD2375" i="3"/>
  <c r="W2375" i="3"/>
  <c r="AA2375" i="3"/>
  <c r="T2375" i="3"/>
  <c r="X2375" i="3"/>
  <c r="AB2375" i="3"/>
  <c r="U2375" i="3"/>
  <c r="Y2375" i="3"/>
  <c r="AC2375" i="3"/>
  <c r="V2371" i="3"/>
  <c r="Z2371" i="3"/>
  <c r="AD2371" i="3"/>
  <c r="W2371" i="3"/>
  <c r="AA2371" i="3"/>
  <c r="T2371" i="3"/>
  <c r="X2371" i="3"/>
  <c r="AB2371" i="3"/>
  <c r="U2371" i="3"/>
  <c r="Y2371" i="3"/>
  <c r="AC2371" i="3"/>
  <c r="V2367" i="3"/>
  <c r="Z2367" i="3"/>
  <c r="AD2367" i="3"/>
  <c r="W2367" i="3"/>
  <c r="AA2367" i="3"/>
  <c r="T2367" i="3"/>
  <c r="X2367" i="3"/>
  <c r="AB2367" i="3"/>
  <c r="U2367" i="3"/>
  <c r="Y2367" i="3"/>
  <c r="AC2367" i="3"/>
  <c r="V2363" i="3"/>
  <c r="Z2363" i="3"/>
  <c r="AD2363" i="3"/>
  <c r="W2363" i="3"/>
  <c r="AA2363" i="3"/>
  <c r="T2363" i="3"/>
  <c r="X2363" i="3"/>
  <c r="AB2363" i="3"/>
  <c r="U2363" i="3"/>
  <c r="Y2363" i="3"/>
  <c r="AC2363" i="3"/>
  <c r="V2359" i="3"/>
  <c r="Z2359" i="3"/>
  <c r="AD2359" i="3"/>
  <c r="W2359" i="3"/>
  <c r="AA2359" i="3"/>
  <c r="T2359" i="3"/>
  <c r="X2359" i="3"/>
  <c r="AB2359" i="3"/>
  <c r="U2359" i="3"/>
  <c r="Y2359" i="3"/>
  <c r="AC2359" i="3"/>
  <c r="V2355" i="3"/>
  <c r="Z2355" i="3"/>
  <c r="AD2355" i="3"/>
  <c r="W2355" i="3"/>
  <c r="AA2355" i="3"/>
  <c r="T2355" i="3"/>
  <c r="X2355" i="3"/>
  <c r="AB2355" i="3"/>
  <c r="U2355" i="3"/>
  <c r="Y2355" i="3"/>
  <c r="AC2355" i="3"/>
  <c r="V2351" i="3"/>
  <c r="Z2351" i="3"/>
  <c r="AD2351" i="3"/>
  <c r="W2351" i="3"/>
  <c r="AA2351" i="3"/>
  <c r="T2351" i="3"/>
  <c r="X2351" i="3"/>
  <c r="AB2351" i="3"/>
  <c r="U2351" i="3"/>
  <c r="Y2351" i="3"/>
  <c r="AC2351" i="3"/>
  <c r="V2347" i="3"/>
  <c r="Z2347" i="3"/>
  <c r="AD2347" i="3"/>
  <c r="W2347" i="3"/>
  <c r="AA2347" i="3"/>
  <c r="T2347" i="3"/>
  <c r="X2347" i="3"/>
  <c r="AB2347" i="3"/>
  <c r="U2347" i="3"/>
  <c r="Y2347" i="3"/>
  <c r="AC2347" i="3"/>
  <c r="V2343" i="3"/>
  <c r="Z2343" i="3"/>
  <c r="AD2343" i="3"/>
  <c r="W2343" i="3"/>
  <c r="AA2343" i="3"/>
  <c r="T2343" i="3"/>
  <c r="X2343" i="3"/>
  <c r="AB2343" i="3"/>
  <c r="U2343" i="3"/>
  <c r="Y2343" i="3"/>
  <c r="AC2343" i="3"/>
  <c r="V2339" i="3"/>
  <c r="Z2339" i="3"/>
  <c r="AD2339" i="3"/>
  <c r="W2339" i="3"/>
  <c r="AA2339" i="3"/>
  <c r="T2339" i="3"/>
  <c r="X2339" i="3"/>
  <c r="AB2339" i="3"/>
  <c r="U2339" i="3"/>
  <c r="Y2339" i="3"/>
  <c r="AC2339" i="3"/>
  <c r="V2335" i="3"/>
  <c r="Z2335" i="3"/>
  <c r="AD2335" i="3"/>
  <c r="W2335" i="3"/>
  <c r="AA2335" i="3"/>
  <c r="T2335" i="3"/>
  <c r="X2335" i="3"/>
  <c r="AB2335" i="3"/>
  <c r="U2335" i="3"/>
  <c r="Y2335" i="3"/>
  <c r="AC2335" i="3"/>
  <c r="V2331" i="3"/>
  <c r="Z2331" i="3"/>
  <c r="AD2331" i="3"/>
  <c r="W2331" i="3"/>
  <c r="AA2331" i="3"/>
  <c r="T2331" i="3"/>
  <c r="X2331" i="3"/>
  <c r="AB2331" i="3"/>
  <c r="U2331" i="3"/>
  <c r="Y2331" i="3"/>
  <c r="AC2331" i="3"/>
  <c r="V2327" i="3"/>
  <c r="Z2327" i="3"/>
  <c r="AD2327" i="3"/>
  <c r="W2327" i="3"/>
  <c r="AA2327" i="3"/>
  <c r="T2327" i="3"/>
  <c r="X2327" i="3"/>
  <c r="AB2327" i="3"/>
  <c r="U2327" i="3"/>
  <c r="Y2327" i="3"/>
  <c r="AC2327" i="3"/>
  <c r="V2323" i="3"/>
  <c r="Z2323" i="3"/>
  <c r="AD2323" i="3"/>
  <c r="W2323" i="3"/>
  <c r="AA2323" i="3"/>
  <c r="T2323" i="3"/>
  <c r="X2323" i="3"/>
  <c r="AB2323" i="3"/>
  <c r="U2323" i="3"/>
  <c r="Y2323" i="3"/>
  <c r="AC2323" i="3"/>
  <c r="V2319" i="3"/>
  <c r="Z2319" i="3"/>
  <c r="AD2319" i="3"/>
  <c r="W2319" i="3"/>
  <c r="AA2319" i="3"/>
  <c r="T2319" i="3"/>
  <c r="X2319" i="3"/>
  <c r="AB2319" i="3"/>
  <c r="U2319" i="3"/>
  <c r="Y2319" i="3"/>
  <c r="AC2319" i="3"/>
  <c r="V2315" i="3"/>
  <c r="Z2315" i="3"/>
  <c r="AD2315" i="3"/>
  <c r="W2315" i="3"/>
  <c r="AA2315" i="3"/>
  <c r="T2315" i="3"/>
  <c r="X2315" i="3"/>
  <c r="AB2315" i="3"/>
  <c r="U2315" i="3"/>
  <c r="Y2315" i="3"/>
  <c r="AC2315" i="3"/>
  <c r="V2311" i="3"/>
  <c r="Z2311" i="3"/>
  <c r="AD2311" i="3"/>
  <c r="W2311" i="3"/>
  <c r="AA2311" i="3"/>
  <c r="T2311" i="3"/>
  <c r="X2311" i="3"/>
  <c r="AB2311" i="3"/>
  <c r="U2311" i="3"/>
  <c r="Y2311" i="3"/>
  <c r="AC2311" i="3"/>
  <c r="V2307" i="3"/>
  <c r="Z2307" i="3"/>
  <c r="AD2307" i="3"/>
  <c r="W2307" i="3"/>
  <c r="AA2307" i="3"/>
  <c r="T2307" i="3"/>
  <c r="X2307" i="3"/>
  <c r="AB2307" i="3"/>
  <c r="U2307" i="3"/>
  <c r="Y2307" i="3"/>
  <c r="AC2307" i="3"/>
  <c r="V2303" i="3"/>
  <c r="Z2303" i="3"/>
  <c r="AD2303" i="3"/>
  <c r="W2303" i="3"/>
  <c r="AA2303" i="3"/>
  <c r="T2303" i="3"/>
  <c r="X2303" i="3"/>
  <c r="AB2303" i="3"/>
  <c r="U2303" i="3"/>
  <c r="Y2303" i="3"/>
  <c r="AC2303" i="3"/>
  <c r="V2299" i="3"/>
  <c r="Z2299" i="3"/>
  <c r="AD2299" i="3"/>
  <c r="W2299" i="3"/>
  <c r="AA2299" i="3"/>
  <c r="T2299" i="3"/>
  <c r="X2299" i="3"/>
  <c r="AB2299" i="3"/>
  <c r="U2299" i="3"/>
  <c r="Y2299" i="3"/>
  <c r="AC2299" i="3"/>
  <c r="V2295" i="3"/>
  <c r="Z2295" i="3"/>
  <c r="AD2295" i="3"/>
  <c r="W2295" i="3"/>
  <c r="AA2295" i="3"/>
  <c r="T2295" i="3"/>
  <c r="X2295" i="3"/>
  <c r="AB2295" i="3"/>
  <c r="U2295" i="3"/>
  <c r="Y2295" i="3"/>
  <c r="AC2295" i="3"/>
  <c r="V2291" i="3"/>
  <c r="Z2291" i="3"/>
  <c r="AD2291" i="3"/>
  <c r="W2291" i="3"/>
  <c r="AA2291" i="3"/>
  <c r="T2291" i="3"/>
  <c r="X2291" i="3"/>
  <c r="AB2291" i="3"/>
  <c r="U2291" i="3"/>
  <c r="Y2291" i="3"/>
  <c r="AC2291" i="3"/>
  <c r="V2287" i="3"/>
  <c r="Z2287" i="3"/>
  <c r="AD2287" i="3"/>
  <c r="W2287" i="3"/>
  <c r="AA2287" i="3"/>
  <c r="T2287" i="3"/>
  <c r="X2287" i="3"/>
  <c r="AB2287" i="3"/>
  <c r="U2287" i="3"/>
  <c r="Y2287" i="3"/>
  <c r="AC2287" i="3"/>
  <c r="V2283" i="3"/>
  <c r="Z2283" i="3"/>
  <c r="AD2283" i="3"/>
  <c r="W2283" i="3"/>
  <c r="AA2283" i="3"/>
  <c r="T2283" i="3"/>
  <c r="X2283" i="3"/>
  <c r="AB2283" i="3"/>
  <c r="U2283" i="3"/>
  <c r="Y2283" i="3"/>
  <c r="AC2283" i="3"/>
  <c r="V2279" i="3"/>
  <c r="Z2279" i="3"/>
  <c r="AD2279" i="3"/>
  <c r="W2279" i="3"/>
  <c r="AA2279" i="3"/>
  <c r="T2279" i="3"/>
  <c r="X2279" i="3"/>
  <c r="AB2279" i="3"/>
  <c r="U2279" i="3"/>
  <c r="Y2279" i="3"/>
  <c r="AC2279" i="3"/>
  <c r="V2275" i="3"/>
  <c r="Z2275" i="3"/>
  <c r="AD2275" i="3"/>
  <c r="W2275" i="3"/>
  <c r="AA2275" i="3"/>
  <c r="T2275" i="3"/>
  <c r="X2275" i="3"/>
  <c r="AB2275" i="3"/>
  <c r="U2275" i="3"/>
  <c r="Y2275" i="3"/>
  <c r="AC2275" i="3"/>
  <c r="V2271" i="3"/>
  <c r="Z2271" i="3"/>
  <c r="AD2271" i="3"/>
  <c r="W2271" i="3"/>
  <c r="AA2271" i="3"/>
  <c r="T2271" i="3"/>
  <c r="X2271" i="3"/>
  <c r="AB2271" i="3"/>
  <c r="U2271" i="3"/>
  <c r="Y2271" i="3"/>
  <c r="AC2271" i="3"/>
  <c r="V2267" i="3"/>
  <c r="Z2267" i="3"/>
  <c r="AD2267" i="3"/>
  <c r="W2267" i="3"/>
  <c r="AA2267" i="3"/>
  <c r="T2267" i="3"/>
  <c r="X2267" i="3"/>
  <c r="AB2267" i="3"/>
  <c r="U2267" i="3"/>
  <c r="Y2267" i="3"/>
  <c r="AC2267" i="3"/>
  <c r="V2263" i="3"/>
  <c r="Z2263" i="3"/>
  <c r="AD2263" i="3"/>
  <c r="W2263" i="3"/>
  <c r="AA2263" i="3"/>
  <c r="T2263" i="3"/>
  <c r="X2263" i="3"/>
  <c r="AB2263" i="3"/>
  <c r="U2263" i="3"/>
  <c r="Y2263" i="3"/>
  <c r="AC2263" i="3"/>
  <c r="V2259" i="3"/>
  <c r="Z2259" i="3"/>
  <c r="AD2259" i="3"/>
  <c r="W2259" i="3"/>
  <c r="AA2259" i="3"/>
  <c r="T2259" i="3"/>
  <c r="X2259" i="3"/>
  <c r="AB2259" i="3"/>
  <c r="U2259" i="3"/>
  <c r="Y2259" i="3"/>
  <c r="AC2259" i="3"/>
  <c r="V2255" i="3"/>
  <c r="Z2255" i="3"/>
  <c r="AD2255" i="3"/>
  <c r="W2255" i="3"/>
  <c r="AA2255" i="3"/>
  <c r="T2255" i="3"/>
  <c r="X2255" i="3"/>
  <c r="AB2255" i="3"/>
  <c r="U2255" i="3"/>
  <c r="Y2255" i="3"/>
  <c r="AC2255" i="3"/>
  <c r="V2251" i="3"/>
  <c r="Z2251" i="3"/>
  <c r="AD2251" i="3"/>
  <c r="W2251" i="3"/>
  <c r="AA2251" i="3"/>
  <c r="T2251" i="3"/>
  <c r="X2251" i="3"/>
  <c r="AB2251" i="3"/>
  <c r="U2251" i="3"/>
  <c r="Y2251" i="3"/>
  <c r="AC2251" i="3"/>
  <c r="V2247" i="3"/>
  <c r="Z2247" i="3"/>
  <c r="AD2247" i="3"/>
  <c r="W2247" i="3"/>
  <c r="AA2247" i="3"/>
  <c r="T2247" i="3"/>
  <c r="X2247" i="3"/>
  <c r="AB2247" i="3"/>
  <c r="U2247" i="3"/>
  <c r="Y2247" i="3"/>
  <c r="AC2247" i="3"/>
  <c r="V2243" i="3"/>
  <c r="Z2243" i="3"/>
  <c r="AD2243" i="3"/>
  <c r="W2243" i="3"/>
  <c r="AA2243" i="3"/>
  <c r="T2243" i="3"/>
  <c r="X2243" i="3"/>
  <c r="AB2243" i="3"/>
  <c r="U2243" i="3"/>
  <c r="Y2243" i="3"/>
  <c r="AC2243" i="3"/>
  <c r="V2239" i="3"/>
  <c r="Z2239" i="3"/>
  <c r="AD2239" i="3"/>
  <c r="W2239" i="3"/>
  <c r="AA2239" i="3"/>
  <c r="T2239" i="3"/>
  <c r="X2239" i="3"/>
  <c r="AB2239" i="3"/>
  <c r="U2239" i="3"/>
  <c r="Y2239" i="3"/>
  <c r="AC2239" i="3"/>
  <c r="V2235" i="3"/>
  <c r="Z2235" i="3"/>
  <c r="AD2235" i="3"/>
  <c r="W2235" i="3"/>
  <c r="AA2235" i="3"/>
  <c r="T2235" i="3"/>
  <c r="X2235" i="3"/>
  <c r="AB2235" i="3"/>
  <c r="U2235" i="3"/>
  <c r="Y2235" i="3"/>
  <c r="AC2235" i="3"/>
  <c r="V2231" i="3"/>
  <c r="Z2231" i="3"/>
  <c r="AD2231" i="3"/>
  <c r="W2231" i="3"/>
  <c r="AA2231" i="3"/>
  <c r="T2231" i="3"/>
  <c r="X2231" i="3"/>
  <c r="AB2231" i="3"/>
  <c r="U2231" i="3"/>
  <c r="Y2231" i="3"/>
  <c r="AC2231" i="3"/>
  <c r="V2227" i="3"/>
  <c r="Z2227" i="3"/>
  <c r="AD2227" i="3"/>
  <c r="W2227" i="3"/>
  <c r="AA2227" i="3"/>
  <c r="T2227" i="3"/>
  <c r="X2227" i="3"/>
  <c r="AB2227" i="3"/>
  <c r="U2227" i="3"/>
  <c r="Y2227" i="3"/>
  <c r="AC2227" i="3"/>
  <c r="V2223" i="3"/>
  <c r="Z2223" i="3"/>
  <c r="AD2223" i="3"/>
  <c r="W2223" i="3"/>
  <c r="AA2223" i="3"/>
  <c r="T2223" i="3"/>
  <c r="X2223" i="3"/>
  <c r="AB2223" i="3"/>
  <c r="U2223" i="3"/>
  <c r="Y2223" i="3"/>
  <c r="AC2223" i="3"/>
  <c r="V2219" i="3"/>
  <c r="Z2219" i="3"/>
  <c r="AD2219" i="3"/>
  <c r="W2219" i="3"/>
  <c r="AA2219" i="3"/>
  <c r="T2219" i="3"/>
  <c r="X2219" i="3"/>
  <c r="AB2219" i="3"/>
  <c r="U2219" i="3"/>
  <c r="Y2219" i="3"/>
  <c r="AC2219" i="3"/>
  <c r="V2215" i="3"/>
  <c r="Z2215" i="3"/>
  <c r="AD2215" i="3"/>
  <c r="W2215" i="3"/>
  <c r="AA2215" i="3"/>
  <c r="T2215" i="3"/>
  <c r="X2215" i="3"/>
  <c r="AB2215" i="3"/>
  <c r="U2215" i="3"/>
  <c r="Y2215" i="3"/>
  <c r="AC2215" i="3"/>
  <c r="V2211" i="3"/>
  <c r="Z2211" i="3"/>
  <c r="AD2211" i="3"/>
  <c r="W2211" i="3"/>
  <c r="AA2211" i="3"/>
  <c r="T2211" i="3"/>
  <c r="X2211" i="3"/>
  <c r="AB2211" i="3"/>
  <c r="U2211" i="3"/>
  <c r="Y2211" i="3"/>
  <c r="AC2211" i="3"/>
  <c r="V2207" i="3"/>
  <c r="Z2207" i="3"/>
  <c r="AD2207" i="3"/>
  <c r="W2207" i="3"/>
  <c r="AA2207" i="3"/>
  <c r="T2207" i="3"/>
  <c r="X2207" i="3"/>
  <c r="AB2207" i="3"/>
  <c r="U2207" i="3"/>
  <c r="Y2207" i="3"/>
  <c r="AC2207" i="3"/>
  <c r="V2203" i="3"/>
  <c r="Z2203" i="3"/>
  <c r="AD2203" i="3"/>
  <c r="W2203" i="3"/>
  <c r="AA2203" i="3"/>
  <c r="T2203" i="3"/>
  <c r="X2203" i="3"/>
  <c r="AB2203" i="3"/>
  <c r="U2203" i="3"/>
  <c r="Y2203" i="3"/>
  <c r="AC2203" i="3"/>
  <c r="V2199" i="3"/>
  <c r="Z2199" i="3"/>
  <c r="AD2199" i="3"/>
  <c r="W2199" i="3"/>
  <c r="AA2199" i="3"/>
  <c r="T2199" i="3"/>
  <c r="X2199" i="3"/>
  <c r="AB2199" i="3"/>
  <c r="U2199" i="3"/>
  <c r="Y2199" i="3"/>
  <c r="AC2199" i="3"/>
  <c r="V2195" i="3"/>
  <c r="Z2195" i="3"/>
  <c r="AD2195" i="3"/>
  <c r="W2195" i="3"/>
  <c r="AA2195" i="3"/>
  <c r="T2195" i="3"/>
  <c r="X2195" i="3"/>
  <c r="AB2195" i="3"/>
  <c r="U2195" i="3"/>
  <c r="Y2195" i="3"/>
  <c r="AC2195" i="3"/>
  <c r="V2191" i="3"/>
  <c r="Z2191" i="3"/>
  <c r="AD2191" i="3"/>
  <c r="W2191" i="3"/>
  <c r="AA2191" i="3"/>
  <c r="T2191" i="3"/>
  <c r="X2191" i="3"/>
  <c r="AB2191" i="3"/>
  <c r="U2191" i="3"/>
  <c r="Y2191" i="3"/>
  <c r="AC2191" i="3"/>
  <c r="V2187" i="3"/>
  <c r="Z2187" i="3"/>
  <c r="AD2187" i="3"/>
  <c r="W2187" i="3"/>
  <c r="AA2187" i="3"/>
  <c r="T2187" i="3"/>
  <c r="X2187" i="3"/>
  <c r="AB2187" i="3"/>
  <c r="U2187" i="3"/>
  <c r="Y2187" i="3"/>
  <c r="AC2187" i="3"/>
  <c r="V2183" i="3"/>
  <c r="Z2183" i="3"/>
  <c r="AD2183" i="3"/>
  <c r="W2183" i="3"/>
  <c r="AA2183" i="3"/>
  <c r="T2183" i="3"/>
  <c r="X2183" i="3"/>
  <c r="AB2183" i="3"/>
  <c r="U2183" i="3"/>
  <c r="Y2183" i="3"/>
  <c r="AC2183" i="3"/>
  <c r="V2179" i="3"/>
  <c r="Z2179" i="3"/>
  <c r="AD2179" i="3"/>
  <c r="W2179" i="3"/>
  <c r="AA2179" i="3"/>
  <c r="T2179" i="3"/>
  <c r="X2179" i="3"/>
  <c r="AB2179" i="3"/>
  <c r="U2179" i="3"/>
  <c r="Y2179" i="3"/>
  <c r="AC2179" i="3"/>
  <c r="V2175" i="3"/>
  <c r="Z2175" i="3"/>
  <c r="AD2175" i="3"/>
  <c r="W2175" i="3"/>
  <c r="AA2175" i="3"/>
  <c r="T2175" i="3"/>
  <c r="X2175" i="3"/>
  <c r="AB2175" i="3"/>
  <c r="U2175" i="3"/>
  <c r="Y2175" i="3"/>
  <c r="AC2175" i="3"/>
  <c r="V2171" i="3"/>
  <c r="Z2171" i="3"/>
  <c r="AD2171" i="3"/>
  <c r="W2171" i="3"/>
  <c r="AA2171" i="3"/>
  <c r="T2171" i="3"/>
  <c r="X2171" i="3"/>
  <c r="AB2171" i="3"/>
  <c r="U2171" i="3"/>
  <c r="Y2171" i="3"/>
  <c r="AC2171" i="3"/>
  <c r="V2167" i="3"/>
  <c r="Z2167" i="3"/>
  <c r="AD2167" i="3"/>
  <c r="W2167" i="3"/>
  <c r="AA2167" i="3"/>
  <c r="T2167" i="3"/>
  <c r="X2167" i="3"/>
  <c r="AB2167" i="3"/>
  <c r="U2167" i="3"/>
  <c r="Y2167" i="3"/>
  <c r="AC2167" i="3"/>
  <c r="V2163" i="3"/>
  <c r="Z2163" i="3"/>
  <c r="AD2163" i="3"/>
  <c r="W2163" i="3"/>
  <c r="AA2163" i="3"/>
  <c r="T2163" i="3"/>
  <c r="X2163" i="3"/>
  <c r="AB2163" i="3"/>
  <c r="U2163" i="3"/>
  <c r="Y2163" i="3"/>
  <c r="AC2163" i="3"/>
  <c r="V2159" i="3"/>
  <c r="Z2159" i="3"/>
  <c r="AD2159" i="3"/>
  <c r="W2159" i="3"/>
  <c r="AA2159" i="3"/>
  <c r="T2159" i="3"/>
  <c r="X2159" i="3"/>
  <c r="AB2159" i="3"/>
  <c r="U2159" i="3"/>
  <c r="Y2159" i="3"/>
  <c r="AC2159" i="3"/>
  <c r="V2155" i="3"/>
  <c r="Z2155" i="3"/>
  <c r="AD2155" i="3"/>
  <c r="W2155" i="3"/>
  <c r="AA2155" i="3"/>
  <c r="T2155" i="3"/>
  <c r="X2155" i="3"/>
  <c r="AB2155" i="3"/>
  <c r="U2155" i="3"/>
  <c r="Y2155" i="3"/>
  <c r="AC2155" i="3"/>
  <c r="W2151" i="3"/>
  <c r="AA2151" i="3"/>
  <c r="U2151" i="3"/>
  <c r="Y2151" i="3"/>
  <c r="AC2151" i="3"/>
  <c r="V2151" i="3"/>
  <c r="AD2151" i="3"/>
  <c r="X2151" i="3"/>
  <c r="Z2151" i="3"/>
  <c r="T2151" i="3"/>
  <c r="AB2151" i="3"/>
  <c r="W2147" i="3"/>
  <c r="AA2147" i="3"/>
  <c r="T2147" i="3"/>
  <c r="X2147" i="3"/>
  <c r="AB2147" i="3"/>
  <c r="U2147" i="3"/>
  <c r="Y2147" i="3"/>
  <c r="AC2147" i="3"/>
  <c r="V2147" i="3"/>
  <c r="Z2147" i="3"/>
  <c r="AD2147" i="3"/>
  <c r="W2143" i="3"/>
  <c r="AA2143" i="3"/>
  <c r="T2143" i="3"/>
  <c r="X2143" i="3"/>
  <c r="AB2143" i="3"/>
  <c r="U2143" i="3"/>
  <c r="Y2143" i="3"/>
  <c r="AC2143" i="3"/>
  <c r="V2143" i="3"/>
  <c r="Z2143" i="3"/>
  <c r="AD2143" i="3"/>
  <c r="W2139" i="3"/>
  <c r="AA2139" i="3"/>
  <c r="T2139" i="3"/>
  <c r="X2139" i="3"/>
  <c r="AB2139" i="3"/>
  <c r="U2139" i="3"/>
  <c r="Y2139" i="3"/>
  <c r="AC2139" i="3"/>
  <c r="V2139" i="3"/>
  <c r="Z2139" i="3"/>
  <c r="AD2139" i="3"/>
  <c r="W2135" i="3"/>
  <c r="AA2135" i="3"/>
  <c r="T2135" i="3"/>
  <c r="X2135" i="3"/>
  <c r="AB2135" i="3"/>
  <c r="U2135" i="3"/>
  <c r="Y2135" i="3"/>
  <c r="AC2135" i="3"/>
  <c r="V2135" i="3"/>
  <c r="Z2135" i="3"/>
  <c r="AD2135" i="3"/>
  <c r="W2131" i="3"/>
  <c r="AA2131" i="3"/>
  <c r="T2131" i="3"/>
  <c r="X2131" i="3"/>
  <c r="AB2131" i="3"/>
  <c r="U2131" i="3"/>
  <c r="Y2131" i="3"/>
  <c r="AC2131" i="3"/>
  <c r="V2131" i="3"/>
  <c r="Z2131" i="3"/>
  <c r="AD2131" i="3"/>
  <c r="W2127" i="3"/>
  <c r="AA2127" i="3"/>
  <c r="T2127" i="3"/>
  <c r="X2127" i="3"/>
  <c r="AB2127" i="3"/>
  <c r="U2127" i="3"/>
  <c r="Y2127" i="3"/>
  <c r="AC2127" i="3"/>
  <c r="V2127" i="3"/>
  <c r="Z2127" i="3"/>
  <c r="AD2127" i="3"/>
  <c r="W2123" i="3"/>
  <c r="AA2123" i="3"/>
  <c r="T2123" i="3"/>
  <c r="X2123" i="3"/>
  <c r="AB2123" i="3"/>
  <c r="U2123" i="3"/>
  <c r="Y2123" i="3"/>
  <c r="AC2123" i="3"/>
  <c r="V2123" i="3"/>
  <c r="Z2123" i="3"/>
  <c r="AD2123" i="3"/>
  <c r="W2119" i="3"/>
  <c r="AA2119" i="3"/>
  <c r="T2119" i="3"/>
  <c r="X2119" i="3"/>
  <c r="AB2119" i="3"/>
  <c r="U2119" i="3"/>
  <c r="Y2119" i="3"/>
  <c r="AC2119" i="3"/>
  <c r="V2119" i="3"/>
  <c r="Z2119" i="3"/>
  <c r="AD2119" i="3"/>
  <c r="W2115" i="3"/>
  <c r="AA2115" i="3"/>
  <c r="T2115" i="3"/>
  <c r="X2115" i="3"/>
  <c r="AB2115" i="3"/>
  <c r="U2115" i="3"/>
  <c r="Y2115" i="3"/>
  <c r="AC2115" i="3"/>
  <c r="V2115" i="3"/>
  <c r="Z2115" i="3"/>
  <c r="AD2115" i="3"/>
  <c r="W2111" i="3"/>
  <c r="AA2111" i="3"/>
  <c r="T2111" i="3"/>
  <c r="X2111" i="3"/>
  <c r="AB2111" i="3"/>
  <c r="U2111" i="3"/>
  <c r="Y2111" i="3"/>
  <c r="AC2111" i="3"/>
  <c r="V2111" i="3"/>
  <c r="Z2111" i="3"/>
  <c r="AD2111" i="3"/>
  <c r="W2107" i="3"/>
  <c r="AA2107" i="3"/>
  <c r="T2107" i="3"/>
  <c r="X2107" i="3"/>
  <c r="AB2107" i="3"/>
  <c r="U2107" i="3"/>
  <c r="Y2107" i="3"/>
  <c r="AC2107" i="3"/>
  <c r="V2107" i="3"/>
  <c r="Z2107" i="3"/>
  <c r="AD2107" i="3"/>
  <c r="W2103" i="3"/>
  <c r="AA2103" i="3"/>
  <c r="T2103" i="3"/>
  <c r="X2103" i="3"/>
  <c r="AB2103" i="3"/>
  <c r="U2103" i="3"/>
  <c r="Y2103" i="3"/>
  <c r="AC2103" i="3"/>
  <c r="V2103" i="3"/>
  <c r="Z2103" i="3"/>
  <c r="AD2103" i="3"/>
  <c r="W2099" i="3"/>
  <c r="AA2099" i="3"/>
  <c r="T2099" i="3"/>
  <c r="X2099" i="3"/>
  <c r="AB2099" i="3"/>
  <c r="U2099" i="3"/>
  <c r="Y2099" i="3"/>
  <c r="AC2099" i="3"/>
  <c r="V2099" i="3"/>
  <c r="Z2099" i="3"/>
  <c r="AD2099" i="3"/>
  <c r="W2095" i="3"/>
  <c r="AA2095" i="3"/>
  <c r="T2095" i="3"/>
  <c r="X2095" i="3"/>
  <c r="AB2095" i="3"/>
  <c r="U2095" i="3"/>
  <c r="Y2095" i="3"/>
  <c r="AC2095" i="3"/>
  <c r="V2095" i="3"/>
  <c r="Z2095" i="3"/>
  <c r="AD2095" i="3"/>
  <c r="W2091" i="3"/>
  <c r="AA2091" i="3"/>
  <c r="T2091" i="3"/>
  <c r="X2091" i="3"/>
  <c r="AB2091" i="3"/>
  <c r="U2091" i="3"/>
  <c r="Y2091" i="3"/>
  <c r="AC2091" i="3"/>
  <c r="V2091" i="3"/>
  <c r="Z2091" i="3"/>
  <c r="AD2091" i="3"/>
  <c r="W2087" i="3"/>
  <c r="AA2087" i="3"/>
  <c r="T2087" i="3"/>
  <c r="X2087" i="3"/>
  <c r="AB2087" i="3"/>
  <c r="U2087" i="3"/>
  <c r="Y2087" i="3"/>
  <c r="AC2087" i="3"/>
  <c r="V2087" i="3"/>
  <c r="Z2087" i="3"/>
  <c r="AD2087" i="3"/>
  <c r="W2083" i="3"/>
  <c r="AA2083" i="3"/>
  <c r="T2083" i="3"/>
  <c r="X2083" i="3"/>
  <c r="AB2083" i="3"/>
  <c r="U2083" i="3"/>
  <c r="Y2083" i="3"/>
  <c r="AC2083" i="3"/>
  <c r="V2083" i="3"/>
  <c r="Z2083" i="3"/>
  <c r="AD2083" i="3"/>
  <c r="W2079" i="3"/>
  <c r="AA2079" i="3"/>
  <c r="T2079" i="3"/>
  <c r="X2079" i="3"/>
  <c r="AB2079" i="3"/>
  <c r="U2079" i="3"/>
  <c r="Y2079" i="3"/>
  <c r="AC2079" i="3"/>
  <c r="V2079" i="3"/>
  <c r="Z2079" i="3"/>
  <c r="AD2079" i="3"/>
  <c r="W2075" i="3"/>
  <c r="AA2075" i="3"/>
  <c r="T2075" i="3"/>
  <c r="X2075" i="3"/>
  <c r="AB2075" i="3"/>
  <c r="U2075" i="3"/>
  <c r="Y2075" i="3"/>
  <c r="AC2075" i="3"/>
  <c r="V2075" i="3"/>
  <c r="Z2075" i="3"/>
  <c r="AD2075" i="3"/>
  <c r="W2071" i="3"/>
  <c r="AA2071" i="3"/>
  <c r="T2071" i="3"/>
  <c r="X2071" i="3"/>
  <c r="AB2071" i="3"/>
  <c r="U2071" i="3"/>
  <c r="Y2071" i="3"/>
  <c r="AC2071" i="3"/>
  <c r="V2071" i="3"/>
  <c r="Z2071" i="3"/>
  <c r="AD2071" i="3"/>
  <c r="W2067" i="3"/>
  <c r="AA2067" i="3"/>
  <c r="T2067" i="3"/>
  <c r="X2067" i="3"/>
  <c r="AB2067" i="3"/>
  <c r="U2067" i="3"/>
  <c r="Y2067" i="3"/>
  <c r="AC2067" i="3"/>
  <c r="V2067" i="3"/>
  <c r="Z2067" i="3"/>
  <c r="AD2067" i="3"/>
  <c r="W2063" i="3"/>
  <c r="AA2063" i="3"/>
  <c r="T2063" i="3"/>
  <c r="X2063" i="3"/>
  <c r="AB2063" i="3"/>
  <c r="U2063" i="3"/>
  <c r="Y2063" i="3"/>
  <c r="AC2063" i="3"/>
  <c r="V2063" i="3"/>
  <c r="Z2063" i="3"/>
  <c r="AD2063" i="3"/>
  <c r="W2059" i="3"/>
  <c r="AA2059" i="3"/>
  <c r="T2059" i="3"/>
  <c r="X2059" i="3"/>
  <c r="AB2059" i="3"/>
  <c r="U2059" i="3"/>
  <c r="Y2059" i="3"/>
  <c r="AC2059" i="3"/>
  <c r="V2059" i="3"/>
  <c r="Z2059" i="3"/>
  <c r="AD2059" i="3"/>
  <c r="W2055" i="3"/>
  <c r="AA2055" i="3"/>
  <c r="T2055" i="3"/>
  <c r="X2055" i="3"/>
  <c r="AB2055" i="3"/>
  <c r="U2055" i="3"/>
  <c r="Y2055" i="3"/>
  <c r="AC2055" i="3"/>
  <c r="V2055" i="3"/>
  <c r="Z2055" i="3"/>
  <c r="AD2055" i="3"/>
  <c r="W2051" i="3"/>
  <c r="AA2051" i="3"/>
  <c r="T2051" i="3"/>
  <c r="X2051" i="3"/>
  <c r="AB2051" i="3"/>
  <c r="U2051" i="3"/>
  <c r="Y2051" i="3"/>
  <c r="AC2051" i="3"/>
  <c r="V2051" i="3"/>
  <c r="Z2051" i="3"/>
  <c r="AD2051" i="3"/>
  <c r="W2047" i="3"/>
  <c r="AA2047" i="3"/>
  <c r="T2047" i="3"/>
  <c r="X2047" i="3"/>
  <c r="AB2047" i="3"/>
  <c r="U2047" i="3"/>
  <c r="Y2047" i="3"/>
  <c r="AC2047" i="3"/>
  <c r="V2047" i="3"/>
  <c r="Z2047" i="3"/>
  <c r="AD2047" i="3"/>
  <c r="W2043" i="3"/>
  <c r="AA2043" i="3"/>
  <c r="T2043" i="3"/>
  <c r="X2043" i="3"/>
  <c r="AB2043" i="3"/>
  <c r="U2043" i="3"/>
  <c r="Y2043" i="3"/>
  <c r="AC2043" i="3"/>
  <c r="V2043" i="3"/>
  <c r="Z2043" i="3"/>
  <c r="AD2043" i="3"/>
  <c r="W2039" i="3"/>
  <c r="AA2039" i="3"/>
  <c r="T2039" i="3"/>
  <c r="X2039" i="3"/>
  <c r="AB2039" i="3"/>
  <c r="U2039" i="3"/>
  <c r="Y2039" i="3"/>
  <c r="AC2039" i="3"/>
  <c r="V2039" i="3"/>
  <c r="Z2039" i="3"/>
  <c r="AD2039" i="3"/>
  <c r="W2035" i="3"/>
  <c r="AA2035" i="3"/>
  <c r="T2035" i="3"/>
  <c r="X2035" i="3"/>
  <c r="AB2035" i="3"/>
  <c r="U2035" i="3"/>
  <c r="Y2035" i="3"/>
  <c r="AC2035" i="3"/>
  <c r="V2035" i="3"/>
  <c r="Z2035" i="3"/>
  <c r="AD2035" i="3"/>
  <c r="W2031" i="3"/>
  <c r="AA2031" i="3"/>
  <c r="T2031" i="3"/>
  <c r="X2031" i="3"/>
  <c r="AB2031" i="3"/>
  <c r="U2031" i="3"/>
  <c r="Y2031" i="3"/>
  <c r="AC2031" i="3"/>
  <c r="V2031" i="3"/>
  <c r="Z2031" i="3"/>
  <c r="AD2031" i="3"/>
  <c r="W2027" i="3"/>
  <c r="AA2027" i="3"/>
  <c r="T2027" i="3"/>
  <c r="X2027" i="3"/>
  <c r="AB2027" i="3"/>
  <c r="U2027" i="3"/>
  <c r="Y2027" i="3"/>
  <c r="AC2027" i="3"/>
  <c r="V2027" i="3"/>
  <c r="Z2027" i="3"/>
  <c r="AD2027" i="3"/>
  <c r="W2023" i="3"/>
  <c r="AA2023" i="3"/>
  <c r="T2023" i="3"/>
  <c r="X2023" i="3"/>
  <c r="AB2023" i="3"/>
  <c r="U2023" i="3"/>
  <c r="Y2023" i="3"/>
  <c r="AC2023" i="3"/>
  <c r="V2023" i="3"/>
  <c r="Z2023" i="3"/>
  <c r="AD2023" i="3"/>
  <c r="W2019" i="3"/>
  <c r="AA2019" i="3"/>
  <c r="T2019" i="3"/>
  <c r="X2019" i="3"/>
  <c r="AB2019" i="3"/>
  <c r="U2019" i="3"/>
  <c r="Y2019" i="3"/>
  <c r="AC2019" i="3"/>
  <c r="V2019" i="3"/>
  <c r="Z2019" i="3"/>
  <c r="AD2019" i="3"/>
  <c r="W2015" i="3"/>
  <c r="AA2015" i="3"/>
  <c r="T2015" i="3"/>
  <c r="X2015" i="3"/>
  <c r="AB2015" i="3"/>
  <c r="U2015" i="3"/>
  <c r="Y2015" i="3"/>
  <c r="AC2015" i="3"/>
  <c r="V2015" i="3"/>
  <c r="Z2015" i="3"/>
  <c r="AD2015" i="3"/>
  <c r="W2011" i="3"/>
  <c r="AA2011" i="3"/>
  <c r="T2011" i="3"/>
  <c r="X2011" i="3"/>
  <c r="AB2011" i="3"/>
  <c r="U2011" i="3"/>
  <c r="Y2011" i="3"/>
  <c r="AC2011" i="3"/>
  <c r="V2011" i="3"/>
  <c r="Z2011" i="3"/>
  <c r="AD2011" i="3"/>
  <c r="W2007" i="3"/>
  <c r="AA2007" i="3"/>
  <c r="T2007" i="3"/>
  <c r="X2007" i="3"/>
  <c r="AB2007" i="3"/>
  <c r="U2007" i="3"/>
  <c r="Y2007" i="3"/>
  <c r="AC2007" i="3"/>
  <c r="V2007" i="3"/>
  <c r="Z2007" i="3"/>
  <c r="AD2007" i="3"/>
  <c r="W2003" i="3"/>
  <c r="AA2003" i="3"/>
  <c r="T2003" i="3"/>
  <c r="X2003" i="3"/>
  <c r="AB2003" i="3"/>
  <c r="U2003" i="3"/>
  <c r="Y2003" i="3"/>
  <c r="AC2003" i="3"/>
  <c r="V2003" i="3"/>
  <c r="Z2003" i="3"/>
  <c r="AD2003" i="3"/>
  <c r="W1999" i="3"/>
  <c r="AA1999" i="3"/>
  <c r="T1999" i="3"/>
  <c r="X1999" i="3"/>
  <c r="AB1999" i="3"/>
  <c r="U1999" i="3"/>
  <c r="Y1999" i="3"/>
  <c r="AC1999" i="3"/>
  <c r="V1999" i="3"/>
  <c r="Z1999" i="3"/>
  <c r="AD1999" i="3"/>
  <c r="W1995" i="3"/>
  <c r="AA1995" i="3"/>
  <c r="T1995" i="3"/>
  <c r="X1995" i="3"/>
  <c r="AB1995" i="3"/>
  <c r="U1995" i="3"/>
  <c r="Y1995" i="3"/>
  <c r="AC1995" i="3"/>
  <c r="V1995" i="3"/>
  <c r="Z1995" i="3"/>
  <c r="AD1995" i="3"/>
  <c r="W1991" i="3"/>
  <c r="AA1991" i="3"/>
  <c r="T1991" i="3"/>
  <c r="X1991" i="3"/>
  <c r="AB1991" i="3"/>
  <c r="U1991" i="3"/>
  <c r="Y1991" i="3"/>
  <c r="AC1991" i="3"/>
  <c r="V1991" i="3"/>
  <c r="Z1991" i="3"/>
  <c r="AD1991" i="3"/>
  <c r="W1987" i="3"/>
  <c r="AA1987" i="3"/>
  <c r="T1987" i="3"/>
  <c r="X1987" i="3"/>
  <c r="AB1987" i="3"/>
  <c r="U1987" i="3"/>
  <c r="Y1987" i="3"/>
  <c r="AC1987" i="3"/>
  <c r="V1987" i="3"/>
  <c r="Z1987" i="3"/>
  <c r="AD1987" i="3"/>
  <c r="W1983" i="3"/>
  <c r="AA1983" i="3"/>
  <c r="T1983" i="3"/>
  <c r="X1983" i="3"/>
  <c r="AB1983" i="3"/>
  <c r="U1983" i="3"/>
  <c r="Y1983" i="3"/>
  <c r="AC1983" i="3"/>
  <c r="V1983" i="3"/>
  <c r="Z1983" i="3"/>
  <c r="AD1983" i="3"/>
  <c r="W1979" i="3"/>
  <c r="AA1979" i="3"/>
  <c r="T1979" i="3"/>
  <c r="X1979" i="3"/>
  <c r="AB1979" i="3"/>
  <c r="U1979" i="3"/>
  <c r="Y1979" i="3"/>
  <c r="AC1979" i="3"/>
  <c r="V1979" i="3"/>
  <c r="Z1979" i="3"/>
  <c r="AD1979" i="3"/>
  <c r="W1975" i="3"/>
  <c r="AA1975" i="3"/>
  <c r="T1975" i="3"/>
  <c r="X1975" i="3"/>
  <c r="AB1975" i="3"/>
  <c r="U1975" i="3"/>
  <c r="Y1975" i="3"/>
  <c r="AC1975" i="3"/>
  <c r="V1975" i="3"/>
  <c r="Z1975" i="3"/>
  <c r="AD1975" i="3"/>
  <c r="W1971" i="3"/>
  <c r="AA1971" i="3"/>
  <c r="T1971" i="3"/>
  <c r="X1971" i="3"/>
  <c r="AB1971" i="3"/>
  <c r="U1971" i="3"/>
  <c r="Y1971" i="3"/>
  <c r="AC1971" i="3"/>
  <c r="V1971" i="3"/>
  <c r="Z1971" i="3"/>
  <c r="AD1971" i="3"/>
  <c r="W1967" i="3"/>
  <c r="AA1967" i="3"/>
  <c r="T1967" i="3"/>
  <c r="X1967" i="3"/>
  <c r="AB1967" i="3"/>
  <c r="U1967" i="3"/>
  <c r="Y1967" i="3"/>
  <c r="AC1967" i="3"/>
  <c r="V1967" i="3"/>
  <c r="Z1967" i="3"/>
  <c r="AD1967" i="3"/>
  <c r="W1963" i="3"/>
  <c r="AA1963" i="3"/>
  <c r="T1963" i="3"/>
  <c r="X1963" i="3"/>
  <c r="AB1963" i="3"/>
  <c r="U1963" i="3"/>
  <c r="Y1963" i="3"/>
  <c r="AC1963" i="3"/>
  <c r="V1963" i="3"/>
  <c r="Z1963" i="3"/>
  <c r="AD1963" i="3"/>
  <c r="W1959" i="3"/>
  <c r="AA1959" i="3"/>
  <c r="T1959" i="3"/>
  <c r="X1959" i="3"/>
  <c r="AB1959" i="3"/>
  <c r="U1959" i="3"/>
  <c r="Y1959" i="3"/>
  <c r="AC1959" i="3"/>
  <c r="V1959" i="3"/>
  <c r="Z1959" i="3"/>
  <c r="AD1959" i="3"/>
  <c r="W1955" i="3"/>
  <c r="AA1955" i="3"/>
  <c r="T1955" i="3"/>
  <c r="X1955" i="3"/>
  <c r="AB1955" i="3"/>
  <c r="U1955" i="3"/>
  <c r="Y1955" i="3"/>
  <c r="AC1955" i="3"/>
  <c r="V1955" i="3"/>
  <c r="Z1955" i="3"/>
  <c r="AD1955" i="3"/>
  <c r="W1951" i="3"/>
  <c r="AA1951" i="3"/>
  <c r="T1951" i="3"/>
  <c r="X1951" i="3"/>
  <c r="AB1951" i="3"/>
  <c r="U1951" i="3"/>
  <c r="Y1951" i="3"/>
  <c r="AC1951" i="3"/>
  <c r="V1951" i="3"/>
  <c r="Z1951" i="3"/>
  <c r="AD1951" i="3"/>
  <c r="W1947" i="3"/>
  <c r="AA1947" i="3"/>
  <c r="T1947" i="3"/>
  <c r="X1947" i="3"/>
  <c r="AB1947" i="3"/>
  <c r="U1947" i="3"/>
  <c r="Y1947" i="3"/>
  <c r="AC1947" i="3"/>
  <c r="V1947" i="3"/>
  <c r="Z1947" i="3"/>
  <c r="AD1947" i="3"/>
  <c r="W1943" i="3"/>
  <c r="AA1943" i="3"/>
  <c r="T1943" i="3"/>
  <c r="X1943" i="3"/>
  <c r="AB1943" i="3"/>
  <c r="U1943" i="3"/>
  <c r="Y1943" i="3"/>
  <c r="AC1943" i="3"/>
  <c r="V1943" i="3"/>
  <c r="Z1943" i="3"/>
  <c r="AD1943" i="3"/>
  <c r="W1939" i="3"/>
  <c r="AA1939" i="3"/>
  <c r="T1939" i="3"/>
  <c r="X1939" i="3"/>
  <c r="AB1939" i="3"/>
  <c r="U1939" i="3"/>
  <c r="Y1939" i="3"/>
  <c r="AC1939" i="3"/>
  <c r="V1939" i="3"/>
  <c r="Z1939" i="3"/>
  <c r="AD1939" i="3"/>
  <c r="U1935" i="3"/>
  <c r="Y1935" i="3"/>
  <c r="AC1935" i="3"/>
  <c r="V1935" i="3"/>
  <c r="Z1935" i="3"/>
  <c r="W1935" i="3"/>
  <c r="AD1935" i="3"/>
  <c r="X1935" i="3"/>
  <c r="AA1935" i="3"/>
  <c r="T1935" i="3"/>
  <c r="AB1935" i="3"/>
  <c r="U1931" i="3"/>
  <c r="Y1931" i="3"/>
  <c r="AC1931" i="3"/>
  <c r="V1931" i="3"/>
  <c r="Z1931" i="3"/>
  <c r="AD1931" i="3"/>
  <c r="AA1931" i="3"/>
  <c r="T1931" i="3"/>
  <c r="AB1931" i="3"/>
  <c r="W1931" i="3"/>
  <c r="X1931" i="3"/>
  <c r="U1927" i="3"/>
  <c r="Y1927" i="3"/>
  <c r="AC1927" i="3"/>
  <c r="V1927" i="3"/>
  <c r="Z1927" i="3"/>
  <c r="AD1927" i="3"/>
  <c r="W1927" i="3"/>
  <c r="X1927" i="3"/>
  <c r="AA1927" i="3"/>
  <c r="T1927" i="3"/>
  <c r="AB1927" i="3"/>
  <c r="U1923" i="3"/>
  <c r="Y1923" i="3"/>
  <c r="AC1923" i="3"/>
  <c r="V1923" i="3"/>
  <c r="Z1923" i="3"/>
  <c r="AD1923" i="3"/>
  <c r="AA1923" i="3"/>
  <c r="T1923" i="3"/>
  <c r="AB1923" i="3"/>
  <c r="W1923" i="3"/>
  <c r="X1923" i="3"/>
  <c r="U1919" i="3"/>
  <c r="Y1919" i="3"/>
  <c r="AC1919" i="3"/>
  <c r="V1919" i="3"/>
  <c r="Z1919" i="3"/>
  <c r="AD1919" i="3"/>
  <c r="W1919" i="3"/>
  <c r="X1919" i="3"/>
  <c r="AA1919" i="3"/>
  <c r="T1919" i="3"/>
  <c r="AB1919" i="3"/>
  <c r="U1915" i="3"/>
  <c r="Y1915" i="3"/>
  <c r="AC1915" i="3"/>
  <c r="V1915" i="3"/>
  <c r="Z1915" i="3"/>
  <c r="AD1915" i="3"/>
  <c r="AA1915" i="3"/>
  <c r="T1915" i="3"/>
  <c r="AB1915" i="3"/>
  <c r="W1915" i="3"/>
  <c r="X1915" i="3"/>
  <c r="U1911" i="3"/>
  <c r="Y1911" i="3"/>
  <c r="AC1911" i="3"/>
  <c r="V1911" i="3"/>
  <c r="Z1911" i="3"/>
  <c r="AD1911" i="3"/>
  <c r="W1911" i="3"/>
  <c r="X1911" i="3"/>
  <c r="AA1911" i="3"/>
  <c r="T1911" i="3"/>
  <c r="AB1911" i="3"/>
  <c r="U1907" i="3"/>
  <c r="Y1907" i="3"/>
  <c r="AC1907" i="3"/>
  <c r="V1907" i="3"/>
  <c r="Z1907" i="3"/>
  <c r="AD1907" i="3"/>
  <c r="AA1907" i="3"/>
  <c r="T1907" i="3"/>
  <c r="AB1907" i="3"/>
  <c r="W1907" i="3"/>
  <c r="X1907" i="3"/>
  <c r="U1903" i="3"/>
  <c r="Y1903" i="3"/>
  <c r="AC1903" i="3"/>
  <c r="V1903" i="3"/>
  <c r="Z1903" i="3"/>
  <c r="AD1903" i="3"/>
  <c r="W1903" i="3"/>
  <c r="X1903" i="3"/>
  <c r="AA1903" i="3"/>
  <c r="T1903" i="3"/>
  <c r="AB1903" i="3"/>
  <c r="U1899" i="3"/>
  <c r="Y1899" i="3"/>
  <c r="AC1899" i="3"/>
  <c r="V1899" i="3"/>
  <c r="Z1899" i="3"/>
  <c r="AD1899" i="3"/>
  <c r="AA1899" i="3"/>
  <c r="T1899" i="3"/>
  <c r="AB1899" i="3"/>
  <c r="W1899" i="3"/>
  <c r="X1899" i="3"/>
  <c r="U1895" i="3"/>
  <c r="Y1895" i="3"/>
  <c r="AC1895" i="3"/>
  <c r="V1895" i="3"/>
  <c r="Z1895" i="3"/>
  <c r="AD1895" i="3"/>
  <c r="W1895" i="3"/>
  <c r="X1895" i="3"/>
  <c r="AA1895" i="3"/>
  <c r="T1895" i="3"/>
  <c r="AB1895" i="3"/>
  <c r="U1891" i="3"/>
  <c r="Y1891" i="3"/>
  <c r="AC1891" i="3"/>
  <c r="V1891" i="3"/>
  <c r="Z1891" i="3"/>
  <c r="AD1891" i="3"/>
  <c r="AA1891" i="3"/>
  <c r="T1891" i="3"/>
  <c r="AB1891" i="3"/>
  <c r="W1891" i="3"/>
  <c r="X1891" i="3"/>
  <c r="U1887" i="3"/>
  <c r="Y1887" i="3"/>
  <c r="AC1887" i="3"/>
  <c r="V1887" i="3"/>
  <c r="Z1887" i="3"/>
  <c r="AD1887" i="3"/>
  <c r="W1887" i="3"/>
  <c r="X1887" i="3"/>
  <c r="AA1887" i="3"/>
  <c r="T1887" i="3"/>
  <c r="AB1887" i="3"/>
  <c r="U1883" i="3"/>
  <c r="Y1883" i="3"/>
  <c r="AC1883" i="3"/>
  <c r="V1883" i="3"/>
  <c r="Z1883" i="3"/>
  <c r="AD1883" i="3"/>
  <c r="AA1883" i="3"/>
  <c r="T1883" i="3"/>
  <c r="AB1883" i="3"/>
  <c r="W1883" i="3"/>
  <c r="X1883" i="3"/>
  <c r="U1879" i="3"/>
  <c r="Y1879" i="3"/>
  <c r="AC1879" i="3"/>
  <c r="V1879" i="3"/>
  <c r="Z1879" i="3"/>
  <c r="AD1879" i="3"/>
  <c r="X1879" i="3"/>
  <c r="T1879" i="3"/>
  <c r="W1879" i="3"/>
  <c r="AA1879" i="3"/>
  <c r="AB1879" i="3"/>
  <c r="U1875" i="3"/>
  <c r="Y1875" i="3"/>
  <c r="AC1875" i="3"/>
  <c r="V1875" i="3"/>
  <c r="Z1875" i="3"/>
  <c r="AD1875" i="3"/>
  <c r="T1875" i="3"/>
  <c r="AB1875" i="3"/>
  <c r="X1875" i="3"/>
  <c r="W1875" i="3"/>
  <c r="AA1875" i="3"/>
  <c r="U1871" i="3"/>
  <c r="Y1871" i="3"/>
  <c r="AC1871" i="3"/>
  <c r="V1871" i="3"/>
  <c r="Z1871" i="3"/>
  <c r="AD1871" i="3"/>
  <c r="X1871" i="3"/>
  <c r="T1871" i="3"/>
  <c r="AB1871" i="3"/>
  <c r="AA1871" i="3"/>
  <c r="W1871" i="3"/>
  <c r="U1867" i="3"/>
  <c r="Y1867" i="3"/>
  <c r="AC1867" i="3"/>
  <c r="V1867" i="3"/>
  <c r="Z1867" i="3"/>
  <c r="AD1867" i="3"/>
  <c r="T1867" i="3"/>
  <c r="AB1867" i="3"/>
  <c r="X1867" i="3"/>
  <c r="W1867" i="3"/>
  <c r="AA1867" i="3"/>
  <c r="U1863" i="3"/>
  <c r="Y1863" i="3"/>
  <c r="AC1863" i="3"/>
  <c r="V1863" i="3"/>
  <c r="Z1863" i="3"/>
  <c r="AD1863" i="3"/>
  <c r="X1863" i="3"/>
  <c r="T1863" i="3"/>
  <c r="AB1863" i="3"/>
  <c r="W1863" i="3"/>
  <c r="AA1863" i="3"/>
  <c r="U1859" i="3"/>
  <c r="Y1859" i="3"/>
  <c r="AC1859" i="3"/>
  <c r="V1859" i="3"/>
  <c r="Z1859" i="3"/>
  <c r="AD1859" i="3"/>
  <c r="T1859" i="3"/>
  <c r="AB1859" i="3"/>
  <c r="X1859" i="3"/>
  <c r="W1859" i="3"/>
  <c r="AA1859" i="3"/>
  <c r="U1855" i="3"/>
  <c r="Y1855" i="3"/>
  <c r="AC1855" i="3"/>
  <c r="V1855" i="3"/>
  <c r="Z1855" i="3"/>
  <c r="AD1855" i="3"/>
  <c r="X1855" i="3"/>
  <c r="AA1855" i="3"/>
  <c r="T1855" i="3"/>
  <c r="AB1855" i="3"/>
  <c r="W1855" i="3"/>
  <c r="U1851" i="3"/>
  <c r="Y1851" i="3"/>
  <c r="AC1851" i="3"/>
  <c r="V1851" i="3"/>
  <c r="Z1851" i="3"/>
  <c r="AD1851" i="3"/>
  <c r="T1851" i="3"/>
  <c r="AB1851" i="3"/>
  <c r="W1851" i="3"/>
  <c r="X1851" i="3"/>
  <c r="AA1851" i="3"/>
  <c r="U1847" i="3"/>
  <c r="Y1847" i="3"/>
  <c r="AC1847" i="3"/>
  <c r="V1847" i="3"/>
  <c r="Z1847" i="3"/>
  <c r="AD1847" i="3"/>
  <c r="X1847" i="3"/>
  <c r="AA1847" i="3"/>
  <c r="T1847" i="3"/>
  <c r="AB1847" i="3"/>
  <c r="W1847" i="3"/>
  <c r="U1843" i="3"/>
  <c r="Y1843" i="3"/>
  <c r="AC1843" i="3"/>
  <c r="V1843" i="3"/>
  <c r="Z1843" i="3"/>
  <c r="AD1843" i="3"/>
  <c r="T1843" i="3"/>
  <c r="AB1843" i="3"/>
  <c r="W1843" i="3"/>
  <c r="X1843" i="3"/>
  <c r="AA1843" i="3"/>
  <c r="U1839" i="3"/>
  <c r="Y1839" i="3"/>
  <c r="AC1839" i="3"/>
  <c r="V1839" i="3"/>
  <c r="Z1839" i="3"/>
  <c r="AD1839" i="3"/>
  <c r="X1839" i="3"/>
  <c r="AA1839" i="3"/>
  <c r="T1839" i="3"/>
  <c r="AB1839" i="3"/>
  <c r="W1839" i="3"/>
  <c r="U1835" i="3"/>
  <c r="Y1835" i="3"/>
  <c r="AC1835" i="3"/>
  <c r="V1835" i="3"/>
  <c r="Z1835" i="3"/>
  <c r="AD1835" i="3"/>
  <c r="T1835" i="3"/>
  <c r="AB1835" i="3"/>
  <c r="W1835" i="3"/>
  <c r="X1835" i="3"/>
  <c r="AA1835" i="3"/>
  <c r="U1831" i="3"/>
  <c r="Y1831" i="3"/>
  <c r="AC1831" i="3"/>
  <c r="V1831" i="3"/>
  <c r="Z1831" i="3"/>
  <c r="AD1831" i="3"/>
  <c r="X1831" i="3"/>
  <c r="AA1831" i="3"/>
  <c r="T1831" i="3"/>
  <c r="AB1831" i="3"/>
  <c r="W1831" i="3"/>
  <c r="U1827" i="3"/>
  <c r="Y1827" i="3"/>
  <c r="AC1827" i="3"/>
  <c r="V1827" i="3"/>
  <c r="Z1827" i="3"/>
  <c r="AD1827" i="3"/>
  <c r="T1827" i="3"/>
  <c r="AB1827" i="3"/>
  <c r="W1827" i="3"/>
  <c r="X1827" i="3"/>
  <c r="AA1827" i="3"/>
  <c r="U1823" i="3"/>
  <c r="Y1823" i="3"/>
  <c r="AC1823" i="3"/>
  <c r="V1823" i="3"/>
  <c r="Z1823" i="3"/>
  <c r="AD1823" i="3"/>
  <c r="X1823" i="3"/>
  <c r="AA1823" i="3"/>
  <c r="T1823" i="3"/>
  <c r="AB1823" i="3"/>
  <c r="W1823" i="3"/>
  <c r="U1819" i="3"/>
  <c r="Y1819" i="3"/>
  <c r="AC1819" i="3"/>
  <c r="V1819" i="3"/>
  <c r="Z1819" i="3"/>
  <c r="AD1819" i="3"/>
  <c r="T1819" i="3"/>
  <c r="AB1819" i="3"/>
  <c r="W1819" i="3"/>
  <c r="X1819" i="3"/>
  <c r="AA1819" i="3"/>
  <c r="U1815" i="3"/>
  <c r="Y1815" i="3"/>
  <c r="AC1815" i="3"/>
  <c r="V1815" i="3"/>
  <c r="Z1815" i="3"/>
  <c r="AD1815" i="3"/>
  <c r="X1815" i="3"/>
  <c r="AA1815" i="3"/>
  <c r="T1815" i="3"/>
  <c r="AB1815" i="3"/>
  <c r="W1815" i="3"/>
  <c r="U1811" i="3"/>
  <c r="Y1811" i="3"/>
  <c r="AC1811" i="3"/>
  <c r="V1811" i="3"/>
  <c r="Z1811" i="3"/>
  <c r="AD1811" i="3"/>
  <c r="T1811" i="3"/>
  <c r="AB1811" i="3"/>
  <c r="W1811" i="3"/>
  <c r="X1811" i="3"/>
  <c r="AA1811" i="3"/>
  <c r="U1807" i="3"/>
  <c r="Y1807" i="3"/>
  <c r="AC1807" i="3"/>
  <c r="V1807" i="3"/>
  <c r="Z1807" i="3"/>
  <c r="AD1807" i="3"/>
  <c r="X1807" i="3"/>
  <c r="AA1807" i="3"/>
  <c r="T1807" i="3"/>
  <c r="AB1807" i="3"/>
  <c r="W1807" i="3"/>
  <c r="U1803" i="3"/>
  <c r="Y1803" i="3"/>
  <c r="AC1803" i="3"/>
  <c r="V1803" i="3"/>
  <c r="Z1803" i="3"/>
  <c r="AD1803" i="3"/>
  <c r="T1803" i="3"/>
  <c r="AB1803" i="3"/>
  <c r="W1803" i="3"/>
  <c r="X1803" i="3"/>
  <c r="AA1803" i="3"/>
  <c r="U1799" i="3"/>
  <c r="Y1799" i="3"/>
  <c r="AC1799" i="3"/>
  <c r="V1799" i="3"/>
  <c r="Z1799" i="3"/>
  <c r="AD1799" i="3"/>
  <c r="X1799" i="3"/>
  <c r="AA1799" i="3"/>
  <c r="T1799" i="3"/>
  <c r="AB1799" i="3"/>
  <c r="W1799" i="3"/>
  <c r="U1795" i="3"/>
  <c r="Y1795" i="3"/>
  <c r="AC1795" i="3"/>
  <c r="V1795" i="3"/>
  <c r="Z1795" i="3"/>
  <c r="AD1795" i="3"/>
  <c r="T1795" i="3"/>
  <c r="AB1795" i="3"/>
  <c r="W1795" i="3"/>
  <c r="X1795" i="3"/>
  <c r="AA1795" i="3"/>
  <c r="U1791" i="3"/>
  <c r="Y1791" i="3"/>
  <c r="AC1791" i="3"/>
  <c r="V1791" i="3"/>
  <c r="Z1791" i="3"/>
  <c r="AD1791" i="3"/>
  <c r="X1791" i="3"/>
  <c r="AA1791" i="3"/>
  <c r="T1791" i="3"/>
  <c r="AB1791" i="3"/>
  <c r="W1791" i="3"/>
  <c r="U1787" i="3"/>
  <c r="Y1787" i="3"/>
  <c r="AC1787" i="3"/>
  <c r="V1787" i="3"/>
  <c r="Z1787" i="3"/>
  <c r="AD1787" i="3"/>
  <c r="T1787" i="3"/>
  <c r="AB1787" i="3"/>
  <c r="W1787" i="3"/>
  <c r="X1787" i="3"/>
  <c r="AA1787" i="3"/>
  <c r="U1783" i="3"/>
  <c r="Y1783" i="3"/>
  <c r="AC1783" i="3"/>
  <c r="V1783" i="3"/>
  <c r="Z1783" i="3"/>
  <c r="AD1783" i="3"/>
  <c r="X1783" i="3"/>
  <c r="AA1783" i="3"/>
  <c r="T1783" i="3"/>
  <c r="AB1783" i="3"/>
  <c r="W1783" i="3"/>
  <c r="U1779" i="3"/>
  <c r="Y1779" i="3"/>
  <c r="AC1779" i="3"/>
  <c r="V1779" i="3"/>
  <c r="Z1779" i="3"/>
  <c r="AD1779" i="3"/>
  <c r="T1779" i="3"/>
  <c r="AB1779" i="3"/>
  <c r="W1779" i="3"/>
  <c r="X1779" i="3"/>
  <c r="AA1779" i="3"/>
  <c r="U1775" i="3"/>
  <c r="Y1775" i="3"/>
  <c r="AC1775" i="3"/>
  <c r="V1775" i="3"/>
  <c r="Z1775" i="3"/>
  <c r="AD1775" i="3"/>
  <c r="X1775" i="3"/>
  <c r="AA1775" i="3"/>
  <c r="T1775" i="3"/>
  <c r="AB1775" i="3"/>
  <c r="W1775" i="3"/>
  <c r="U1771" i="3"/>
  <c r="Y1771" i="3"/>
  <c r="AC1771" i="3"/>
  <c r="V1771" i="3"/>
  <c r="Z1771" i="3"/>
  <c r="AD1771" i="3"/>
  <c r="T1771" i="3"/>
  <c r="AB1771" i="3"/>
  <c r="W1771" i="3"/>
  <c r="X1771" i="3"/>
  <c r="AA1771" i="3"/>
  <c r="U1767" i="3"/>
  <c r="Y1767" i="3"/>
  <c r="AC1767" i="3"/>
  <c r="V1767" i="3"/>
  <c r="Z1767" i="3"/>
  <c r="AD1767" i="3"/>
  <c r="X1767" i="3"/>
  <c r="AA1767" i="3"/>
  <c r="T1767" i="3"/>
  <c r="AB1767" i="3"/>
  <c r="W1767" i="3"/>
  <c r="U1763" i="3"/>
  <c r="Y1763" i="3"/>
  <c r="AC1763" i="3"/>
  <c r="V1763" i="3"/>
  <c r="Z1763" i="3"/>
  <c r="AD1763" i="3"/>
  <c r="T1763" i="3"/>
  <c r="AB1763" i="3"/>
  <c r="W1763" i="3"/>
  <c r="X1763" i="3"/>
  <c r="AA1763" i="3"/>
  <c r="U1759" i="3"/>
  <c r="Y1759" i="3"/>
  <c r="AC1759" i="3"/>
  <c r="V1759" i="3"/>
  <c r="Z1759" i="3"/>
  <c r="AD1759" i="3"/>
  <c r="X1759" i="3"/>
  <c r="AA1759" i="3"/>
  <c r="T1759" i="3"/>
  <c r="AB1759" i="3"/>
  <c r="W1759" i="3"/>
  <c r="U1755" i="3"/>
  <c r="Y1755" i="3"/>
  <c r="AC1755" i="3"/>
  <c r="V1755" i="3"/>
  <c r="Z1755" i="3"/>
  <c r="AD1755" i="3"/>
  <c r="T1755" i="3"/>
  <c r="AB1755" i="3"/>
  <c r="W1755" i="3"/>
  <c r="X1755" i="3"/>
  <c r="AA1755" i="3"/>
  <c r="U1751" i="3"/>
  <c r="Y1751" i="3"/>
  <c r="AC1751" i="3"/>
  <c r="V1751" i="3"/>
  <c r="Z1751" i="3"/>
  <c r="AD1751" i="3"/>
  <c r="X1751" i="3"/>
  <c r="AA1751" i="3"/>
  <c r="T1751" i="3"/>
  <c r="AB1751" i="3"/>
  <c r="W1751" i="3"/>
  <c r="U1747" i="3"/>
  <c r="Y1747" i="3"/>
  <c r="AC1747" i="3"/>
  <c r="V1747" i="3"/>
  <c r="Z1747" i="3"/>
  <c r="AD1747" i="3"/>
  <c r="T1747" i="3"/>
  <c r="AB1747" i="3"/>
  <c r="W1747" i="3"/>
  <c r="X1747" i="3"/>
  <c r="AA1747" i="3"/>
  <c r="U1743" i="3"/>
  <c r="Y1743" i="3"/>
  <c r="AC1743" i="3"/>
  <c r="V1743" i="3"/>
  <c r="Z1743" i="3"/>
  <c r="AD1743" i="3"/>
  <c r="X1743" i="3"/>
  <c r="AA1743" i="3"/>
  <c r="T1743" i="3"/>
  <c r="AB1743" i="3"/>
  <c r="W1743" i="3"/>
  <c r="U1739" i="3"/>
  <c r="Y1739" i="3"/>
  <c r="AC1739" i="3"/>
  <c r="V1739" i="3"/>
  <c r="Z1739" i="3"/>
  <c r="AD1739" i="3"/>
  <c r="T1739" i="3"/>
  <c r="AB1739" i="3"/>
  <c r="W1739" i="3"/>
  <c r="X1739" i="3"/>
  <c r="AA1739" i="3"/>
  <c r="T1735" i="3"/>
  <c r="X1735" i="3"/>
  <c r="AB1735" i="3"/>
  <c r="U1735" i="3"/>
  <c r="Y1735" i="3"/>
  <c r="AC1735" i="3"/>
  <c r="V1735" i="3"/>
  <c r="Z1735" i="3"/>
  <c r="AD1735" i="3"/>
  <c r="AA1735" i="3"/>
  <c r="W1735" i="3"/>
  <c r="T1731" i="3"/>
  <c r="X1731" i="3"/>
  <c r="AB1731" i="3"/>
  <c r="U1731" i="3"/>
  <c r="Y1731" i="3"/>
  <c r="AC1731" i="3"/>
  <c r="V1731" i="3"/>
  <c r="Z1731" i="3"/>
  <c r="AD1731" i="3"/>
  <c r="W1731" i="3"/>
  <c r="AA1731" i="3"/>
  <c r="T1727" i="3"/>
  <c r="X1727" i="3"/>
  <c r="AB1727" i="3"/>
  <c r="U1727" i="3"/>
  <c r="Y1727" i="3"/>
  <c r="AC1727" i="3"/>
  <c r="V1727" i="3"/>
  <c r="Z1727" i="3"/>
  <c r="AD1727" i="3"/>
  <c r="W1727" i="3"/>
  <c r="AA1727" i="3"/>
  <c r="T1723" i="3"/>
  <c r="X1723" i="3"/>
  <c r="AB1723" i="3"/>
  <c r="U1723" i="3"/>
  <c r="Y1723" i="3"/>
  <c r="AC1723" i="3"/>
  <c r="V1723" i="3"/>
  <c r="Z1723" i="3"/>
  <c r="AD1723" i="3"/>
  <c r="W1723" i="3"/>
  <c r="AA1723" i="3"/>
  <c r="T1719" i="3"/>
  <c r="X1719" i="3"/>
  <c r="AB1719" i="3"/>
  <c r="U1719" i="3"/>
  <c r="Y1719" i="3"/>
  <c r="AC1719" i="3"/>
  <c r="V1719" i="3"/>
  <c r="Z1719" i="3"/>
  <c r="AD1719" i="3"/>
  <c r="AA1719" i="3"/>
  <c r="W1719" i="3"/>
  <c r="T1715" i="3"/>
  <c r="X1715" i="3"/>
  <c r="AB1715" i="3"/>
  <c r="U1715" i="3"/>
  <c r="Y1715" i="3"/>
  <c r="AC1715" i="3"/>
  <c r="V1715" i="3"/>
  <c r="Z1715" i="3"/>
  <c r="AD1715" i="3"/>
  <c r="W1715" i="3"/>
  <c r="AA1715" i="3"/>
  <c r="T1711" i="3"/>
  <c r="X1711" i="3"/>
  <c r="AB1711" i="3"/>
  <c r="U1711" i="3"/>
  <c r="Y1711" i="3"/>
  <c r="AC1711" i="3"/>
  <c r="V1711" i="3"/>
  <c r="Z1711" i="3"/>
  <c r="AD1711" i="3"/>
  <c r="W1711" i="3"/>
  <c r="AA1711" i="3"/>
  <c r="T1707" i="3"/>
  <c r="X1707" i="3"/>
  <c r="AB1707" i="3"/>
  <c r="U1707" i="3"/>
  <c r="Y1707" i="3"/>
  <c r="AC1707" i="3"/>
  <c r="V1707" i="3"/>
  <c r="Z1707" i="3"/>
  <c r="AD1707" i="3"/>
  <c r="W1707" i="3"/>
  <c r="AA1707" i="3"/>
  <c r="T1703" i="3"/>
  <c r="X1703" i="3"/>
  <c r="AB1703" i="3"/>
  <c r="U1703" i="3"/>
  <c r="Y1703" i="3"/>
  <c r="AC1703" i="3"/>
  <c r="V1703" i="3"/>
  <c r="Z1703" i="3"/>
  <c r="AD1703" i="3"/>
  <c r="AA1703" i="3"/>
  <c r="W1703" i="3"/>
  <c r="T1699" i="3"/>
  <c r="X1699" i="3"/>
  <c r="AB1699" i="3"/>
  <c r="U1699" i="3"/>
  <c r="Y1699" i="3"/>
  <c r="AC1699" i="3"/>
  <c r="V1699" i="3"/>
  <c r="Z1699" i="3"/>
  <c r="AD1699" i="3"/>
  <c r="W1699" i="3"/>
  <c r="AA1699" i="3"/>
  <c r="T1695" i="3"/>
  <c r="X1695" i="3"/>
  <c r="AB1695" i="3"/>
  <c r="U1695" i="3"/>
  <c r="Y1695" i="3"/>
  <c r="AC1695" i="3"/>
  <c r="V1695" i="3"/>
  <c r="Z1695" i="3"/>
  <c r="AD1695" i="3"/>
  <c r="W1695" i="3"/>
  <c r="AA1695" i="3"/>
  <c r="T1691" i="3"/>
  <c r="X1691" i="3"/>
  <c r="AB1691" i="3"/>
  <c r="U1691" i="3"/>
  <c r="Y1691" i="3"/>
  <c r="AC1691" i="3"/>
  <c r="V1691" i="3"/>
  <c r="Z1691" i="3"/>
  <c r="AD1691" i="3"/>
  <c r="W1691" i="3"/>
  <c r="AA1691" i="3"/>
  <c r="T1687" i="3"/>
  <c r="X1687" i="3"/>
  <c r="AB1687" i="3"/>
  <c r="U1687" i="3"/>
  <c r="Y1687" i="3"/>
  <c r="AC1687" i="3"/>
  <c r="V1687" i="3"/>
  <c r="Z1687" i="3"/>
  <c r="AD1687" i="3"/>
  <c r="AA1687" i="3"/>
  <c r="W1687" i="3"/>
  <c r="T1683" i="3"/>
  <c r="X1683" i="3"/>
  <c r="AB1683" i="3"/>
  <c r="U1683" i="3"/>
  <c r="Y1683" i="3"/>
  <c r="AC1683" i="3"/>
  <c r="V1683" i="3"/>
  <c r="Z1683" i="3"/>
  <c r="AD1683" i="3"/>
  <c r="W1683" i="3"/>
  <c r="AA1683" i="3"/>
  <c r="T1679" i="3"/>
  <c r="X1679" i="3"/>
  <c r="AB1679" i="3"/>
  <c r="U1679" i="3"/>
  <c r="Y1679" i="3"/>
  <c r="AC1679" i="3"/>
  <c r="V1679" i="3"/>
  <c r="Z1679" i="3"/>
  <c r="AD1679" i="3"/>
  <c r="W1679" i="3"/>
  <c r="AA1679" i="3"/>
  <c r="T1675" i="3"/>
  <c r="X1675" i="3"/>
  <c r="AB1675" i="3"/>
  <c r="U1675" i="3"/>
  <c r="Y1675" i="3"/>
  <c r="AC1675" i="3"/>
  <c r="V1675" i="3"/>
  <c r="Z1675" i="3"/>
  <c r="AD1675" i="3"/>
  <c r="W1675" i="3"/>
  <c r="AA1675" i="3"/>
  <c r="T1671" i="3"/>
  <c r="X1671" i="3"/>
  <c r="AB1671" i="3"/>
  <c r="U1671" i="3"/>
  <c r="Y1671" i="3"/>
  <c r="AC1671" i="3"/>
  <c r="V1671" i="3"/>
  <c r="Z1671" i="3"/>
  <c r="AD1671" i="3"/>
  <c r="AA1671" i="3"/>
  <c r="W1671" i="3"/>
  <c r="T1667" i="3"/>
  <c r="X1667" i="3"/>
  <c r="AB1667" i="3"/>
  <c r="U1667" i="3"/>
  <c r="Y1667" i="3"/>
  <c r="AC1667" i="3"/>
  <c r="V1667" i="3"/>
  <c r="Z1667" i="3"/>
  <c r="AD1667" i="3"/>
  <c r="W1667" i="3"/>
  <c r="AA1667" i="3"/>
  <c r="T1663" i="3"/>
  <c r="X1663" i="3"/>
  <c r="AB1663" i="3"/>
  <c r="U1663" i="3"/>
  <c r="Y1663" i="3"/>
  <c r="AC1663" i="3"/>
  <c r="V1663" i="3"/>
  <c r="Z1663" i="3"/>
  <c r="AD1663" i="3"/>
  <c r="W1663" i="3"/>
  <c r="AA1663" i="3"/>
  <c r="T1659" i="3"/>
  <c r="X1659" i="3"/>
  <c r="AB1659" i="3"/>
  <c r="U1659" i="3"/>
  <c r="Y1659" i="3"/>
  <c r="AC1659" i="3"/>
  <c r="V1659" i="3"/>
  <c r="Z1659" i="3"/>
  <c r="AD1659" i="3"/>
  <c r="W1659" i="3"/>
  <c r="AA1659" i="3"/>
  <c r="T1655" i="3"/>
  <c r="X1655" i="3"/>
  <c r="AB1655" i="3"/>
  <c r="U1655" i="3"/>
  <c r="Y1655" i="3"/>
  <c r="AC1655" i="3"/>
  <c r="V1655" i="3"/>
  <c r="Z1655" i="3"/>
  <c r="AD1655" i="3"/>
  <c r="AA1655" i="3"/>
  <c r="W1655" i="3"/>
  <c r="T1651" i="3"/>
  <c r="X1651" i="3"/>
  <c r="AB1651" i="3"/>
  <c r="U1651" i="3"/>
  <c r="Y1651" i="3"/>
  <c r="AC1651" i="3"/>
  <c r="V1651" i="3"/>
  <c r="Z1651" i="3"/>
  <c r="AD1651" i="3"/>
  <c r="W1651" i="3"/>
  <c r="AA1651" i="3"/>
  <c r="T1647" i="3"/>
  <c r="X1647" i="3"/>
  <c r="AB1647" i="3"/>
  <c r="U1647" i="3"/>
  <c r="Y1647" i="3"/>
  <c r="AC1647" i="3"/>
  <c r="V1647" i="3"/>
  <c r="Z1647" i="3"/>
  <c r="AD1647" i="3"/>
  <c r="W1647" i="3"/>
  <c r="AA1647" i="3"/>
  <c r="T1643" i="3"/>
  <c r="X1643" i="3"/>
  <c r="AB1643" i="3"/>
  <c r="U1643" i="3"/>
  <c r="Y1643" i="3"/>
  <c r="AC1643" i="3"/>
  <c r="V1643" i="3"/>
  <c r="Z1643" i="3"/>
  <c r="AD1643" i="3"/>
  <c r="W1643" i="3"/>
  <c r="AA1643" i="3"/>
  <c r="T1639" i="3"/>
  <c r="X1639" i="3"/>
  <c r="AB1639" i="3"/>
  <c r="U1639" i="3"/>
  <c r="Y1639" i="3"/>
  <c r="AC1639" i="3"/>
  <c r="V1639" i="3"/>
  <c r="Z1639" i="3"/>
  <c r="AD1639" i="3"/>
  <c r="AA1639" i="3"/>
  <c r="W1639" i="3"/>
  <c r="T1635" i="3"/>
  <c r="X1635" i="3"/>
  <c r="AB1635" i="3"/>
  <c r="U1635" i="3"/>
  <c r="Y1635" i="3"/>
  <c r="AC1635" i="3"/>
  <c r="V1635" i="3"/>
  <c r="Z1635" i="3"/>
  <c r="AD1635" i="3"/>
  <c r="W1635" i="3"/>
  <c r="AA1635" i="3"/>
  <c r="T1631" i="3"/>
  <c r="X1631" i="3"/>
  <c r="AB1631" i="3"/>
  <c r="U1631" i="3"/>
  <c r="Y1631" i="3"/>
  <c r="AC1631" i="3"/>
  <c r="V1631" i="3"/>
  <c r="Z1631" i="3"/>
  <c r="AD1631" i="3"/>
  <c r="W1631" i="3"/>
  <c r="AA1631" i="3"/>
  <c r="T1627" i="3"/>
  <c r="X1627" i="3"/>
  <c r="AB1627" i="3"/>
  <c r="U1627" i="3"/>
  <c r="Y1627" i="3"/>
  <c r="AC1627" i="3"/>
  <c r="V1627" i="3"/>
  <c r="Z1627" i="3"/>
  <c r="AD1627" i="3"/>
  <c r="W1627" i="3"/>
  <c r="AA1627" i="3"/>
  <c r="T1623" i="3"/>
  <c r="X1623" i="3"/>
  <c r="AB1623" i="3"/>
  <c r="U1623" i="3"/>
  <c r="Y1623" i="3"/>
  <c r="AC1623" i="3"/>
  <c r="V1623" i="3"/>
  <c r="Z1623" i="3"/>
  <c r="AD1623" i="3"/>
  <c r="AA1623" i="3"/>
  <c r="W1623" i="3"/>
  <c r="T1619" i="3"/>
  <c r="X1619" i="3"/>
  <c r="AB1619" i="3"/>
  <c r="U1619" i="3"/>
  <c r="Y1619" i="3"/>
  <c r="AC1619" i="3"/>
  <c r="V1619" i="3"/>
  <c r="Z1619" i="3"/>
  <c r="AD1619" i="3"/>
  <c r="W1619" i="3"/>
  <c r="AA1619" i="3"/>
  <c r="T1615" i="3"/>
  <c r="X1615" i="3"/>
  <c r="AB1615" i="3"/>
  <c r="U1615" i="3"/>
  <c r="Y1615" i="3"/>
  <c r="AC1615" i="3"/>
  <c r="V1615" i="3"/>
  <c r="Z1615" i="3"/>
  <c r="AD1615" i="3"/>
  <c r="W1615" i="3"/>
  <c r="AA1615" i="3"/>
  <c r="T1611" i="3"/>
  <c r="X1611" i="3"/>
  <c r="AB1611" i="3"/>
  <c r="U1611" i="3"/>
  <c r="Y1611" i="3"/>
  <c r="AC1611" i="3"/>
  <c r="V1611" i="3"/>
  <c r="Z1611" i="3"/>
  <c r="AD1611" i="3"/>
  <c r="W1611" i="3"/>
  <c r="AA1611" i="3"/>
  <c r="T1607" i="3"/>
  <c r="X1607" i="3"/>
  <c r="AB1607" i="3"/>
  <c r="U1607" i="3"/>
  <c r="Y1607" i="3"/>
  <c r="AC1607" i="3"/>
  <c r="V1607" i="3"/>
  <c r="Z1607" i="3"/>
  <c r="AD1607" i="3"/>
  <c r="AA1607" i="3"/>
  <c r="W1607" i="3"/>
  <c r="T1603" i="3"/>
  <c r="X1603" i="3"/>
  <c r="AB1603" i="3"/>
  <c r="U1603" i="3"/>
  <c r="Y1603" i="3"/>
  <c r="AC1603" i="3"/>
  <c r="V1603" i="3"/>
  <c r="Z1603" i="3"/>
  <c r="AD1603" i="3"/>
  <c r="W1603" i="3"/>
  <c r="AA1603" i="3"/>
  <c r="T1599" i="3"/>
  <c r="X1599" i="3"/>
  <c r="AB1599" i="3"/>
  <c r="U1599" i="3"/>
  <c r="Y1599" i="3"/>
  <c r="AC1599" i="3"/>
  <c r="V1599" i="3"/>
  <c r="Z1599" i="3"/>
  <c r="AD1599" i="3"/>
  <c r="W1599" i="3"/>
  <c r="AA1599" i="3"/>
  <c r="T1595" i="3"/>
  <c r="X1595" i="3"/>
  <c r="AB1595" i="3"/>
  <c r="U1595" i="3"/>
  <c r="Y1595" i="3"/>
  <c r="AC1595" i="3"/>
  <c r="V1595" i="3"/>
  <c r="Z1595" i="3"/>
  <c r="AD1595" i="3"/>
  <c r="W1595" i="3"/>
  <c r="AA1595" i="3"/>
  <c r="T1591" i="3"/>
  <c r="X1591" i="3"/>
  <c r="AB1591" i="3"/>
  <c r="U1591" i="3"/>
  <c r="Y1591" i="3"/>
  <c r="AC1591" i="3"/>
  <c r="V1591" i="3"/>
  <c r="Z1591" i="3"/>
  <c r="AD1591" i="3"/>
  <c r="AA1591" i="3"/>
  <c r="W1591" i="3"/>
  <c r="T1587" i="3"/>
  <c r="X1587" i="3"/>
  <c r="AB1587" i="3"/>
  <c r="U1587" i="3"/>
  <c r="Y1587" i="3"/>
  <c r="AC1587" i="3"/>
  <c r="V1587" i="3"/>
  <c r="Z1587" i="3"/>
  <c r="AD1587" i="3"/>
  <c r="W1587" i="3"/>
  <c r="AA1587" i="3"/>
  <c r="T1583" i="3"/>
  <c r="X1583" i="3"/>
  <c r="AB1583" i="3"/>
  <c r="U1583" i="3"/>
  <c r="Y1583" i="3"/>
  <c r="AC1583" i="3"/>
  <c r="V1583" i="3"/>
  <c r="Z1583" i="3"/>
  <c r="AD1583" i="3"/>
  <c r="W1583" i="3"/>
  <c r="AA1583" i="3"/>
  <c r="T1579" i="3"/>
  <c r="X1579" i="3"/>
  <c r="AB1579" i="3"/>
  <c r="U1579" i="3"/>
  <c r="Y1579" i="3"/>
  <c r="AC1579" i="3"/>
  <c r="V1579" i="3"/>
  <c r="Z1579" i="3"/>
  <c r="AD1579" i="3"/>
  <c r="W1579" i="3"/>
  <c r="AA1579" i="3"/>
  <c r="T1575" i="3"/>
  <c r="X1575" i="3"/>
  <c r="AB1575" i="3"/>
  <c r="U1575" i="3"/>
  <c r="Y1575" i="3"/>
  <c r="AC1575" i="3"/>
  <c r="V1575" i="3"/>
  <c r="Z1575" i="3"/>
  <c r="AD1575" i="3"/>
  <c r="AA1575" i="3"/>
  <c r="W1575" i="3"/>
  <c r="T1571" i="3"/>
  <c r="X1571" i="3"/>
  <c r="AB1571" i="3"/>
  <c r="U1571" i="3"/>
  <c r="Y1571" i="3"/>
  <c r="AC1571" i="3"/>
  <c r="V1571" i="3"/>
  <c r="Z1571" i="3"/>
  <c r="AD1571" i="3"/>
  <c r="W1571" i="3"/>
  <c r="AA1571" i="3"/>
  <c r="T1567" i="3"/>
  <c r="X1567" i="3"/>
  <c r="AB1567" i="3"/>
  <c r="U1567" i="3"/>
  <c r="Y1567" i="3"/>
  <c r="AC1567" i="3"/>
  <c r="V1567" i="3"/>
  <c r="Z1567" i="3"/>
  <c r="AD1567" i="3"/>
  <c r="W1567" i="3"/>
  <c r="AA1567" i="3"/>
  <c r="T1563" i="3"/>
  <c r="X1563" i="3"/>
  <c r="AB1563" i="3"/>
  <c r="U1563" i="3"/>
  <c r="Y1563" i="3"/>
  <c r="AC1563" i="3"/>
  <c r="V1563" i="3"/>
  <c r="Z1563" i="3"/>
  <c r="AD1563" i="3"/>
  <c r="W1563" i="3"/>
  <c r="AA1563" i="3"/>
  <c r="T1559" i="3"/>
  <c r="X1559" i="3"/>
  <c r="AB1559" i="3"/>
  <c r="U1559" i="3"/>
  <c r="Y1559" i="3"/>
  <c r="AC1559" i="3"/>
  <c r="V1559" i="3"/>
  <c r="Z1559" i="3"/>
  <c r="AD1559" i="3"/>
  <c r="AA1559" i="3"/>
  <c r="W1559" i="3"/>
  <c r="T1555" i="3"/>
  <c r="X1555" i="3"/>
  <c r="AB1555" i="3"/>
  <c r="U1555" i="3"/>
  <c r="Y1555" i="3"/>
  <c r="AC1555" i="3"/>
  <c r="V1555" i="3"/>
  <c r="Z1555" i="3"/>
  <c r="AD1555" i="3"/>
  <c r="W1555" i="3"/>
  <c r="AA1555" i="3"/>
  <c r="T1551" i="3"/>
  <c r="X1551" i="3"/>
  <c r="AB1551" i="3"/>
  <c r="U1551" i="3"/>
  <c r="Y1551" i="3"/>
  <c r="AC1551" i="3"/>
  <c r="V1551" i="3"/>
  <c r="Z1551" i="3"/>
  <c r="AD1551" i="3"/>
  <c r="W1551" i="3"/>
  <c r="AA1551" i="3"/>
  <c r="T1547" i="3"/>
  <c r="X1547" i="3"/>
  <c r="AB1547" i="3"/>
  <c r="U1547" i="3"/>
  <c r="Y1547" i="3"/>
  <c r="AC1547" i="3"/>
  <c r="V1547" i="3"/>
  <c r="Z1547" i="3"/>
  <c r="AD1547" i="3"/>
  <c r="W1547" i="3"/>
  <c r="AA1547" i="3"/>
  <c r="T1543" i="3"/>
  <c r="X1543" i="3"/>
  <c r="AB1543" i="3"/>
  <c r="U1543" i="3"/>
  <c r="Y1543" i="3"/>
  <c r="AC1543" i="3"/>
  <c r="V1543" i="3"/>
  <c r="Z1543" i="3"/>
  <c r="AD1543" i="3"/>
  <c r="AA1543" i="3"/>
  <c r="W1543" i="3"/>
  <c r="T1539" i="3"/>
  <c r="X1539" i="3"/>
  <c r="AB1539" i="3"/>
  <c r="U1539" i="3"/>
  <c r="Y1539" i="3"/>
  <c r="AC1539" i="3"/>
  <c r="V1539" i="3"/>
  <c r="Z1539" i="3"/>
  <c r="AD1539" i="3"/>
  <c r="W1539" i="3"/>
  <c r="AA1539" i="3"/>
  <c r="T1535" i="3"/>
  <c r="X1535" i="3"/>
  <c r="AB1535" i="3"/>
  <c r="U1535" i="3"/>
  <c r="Y1535" i="3"/>
  <c r="AC1535" i="3"/>
  <c r="V1535" i="3"/>
  <c r="Z1535" i="3"/>
  <c r="AD1535" i="3"/>
  <c r="W1535" i="3"/>
  <c r="AA1535" i="3"/>
  <c r="T1531" i="3"/>
  <c r="X1531" i="3"/>
  <c r="AB1531" i="3"/>
  <c r="U1531" i="3"/>
  <c r="Y1531" i="3"/>
  <c r="AC1531" i="3"/>
  <c r="V1531" i="3"/>
  <c r="Z1531" i="3"/>
  <c r="AD1531" i="3"/>
  <c r="W1531" i="3"/>
  <c r="AA1531" i="3"/>
  <c r="T1527" i="3"/>
  <c r="X1527" i="3"/>
  <c r="AB1527" i="3"/>
  <c r="U1527" i="3"/>
  <c r="Y1527" i="3"/>
  <c r="AC1527" i="3"/>
  <c r="V1527" i="3"/>
  <c r="Z1527" i="3"/>
  <c r="AD1527" i="3"/>
  <c r="AA1527" i="3"/>
  <c r="W1527" i="3"/>
  <c r="T1523" i="3"/>
  <c r="X1523" i="3"/>
  <c r="AB1523" i="3"/>
  <c r="U1523" i="3"/>
  <c r="Y1523" i="3"/>
  <c r="AC1523" i="3"/>
  <c r="V1523" i="3"/>
  <c r="Z1523" i="3"/>
  <c r="AD1523" i="3"/>
  <c r="W1523" i="3"/>
  <c r="AA1523" i="3"/>
  <c r="T1519" i="3"/>
  <c r="X1519" i="3"/>
  <c r="AB1519" i="3"/>
  <c r="U1519" i="3"/>
  <c r="Y1519" i="3"/>
  <c r="AC1519" i="3"/>
  <c r="V1519" i="3"/>
  <c r="Z1519" i="3"/>
  <c r="AD1519" i="3"/>
  <c r="W1519" i="3"/>
  <c r="AA1519" i="3"/>
  <c r="T1515" i="3"/>
  <c r="X1515" i="3"/>
  <c r="AB1515" i="3"/>
  <c r="U1515" i="3"/>
  <c r="Y1515" i="3"/>
  <c r="AC1515" i="3"/>
  <c r="V1515" i="3"/>
  <c r="Z1515" i="3"/>
  <c r="AD1515" i="3"/>
  <c r="W1515" i="3"/>
  <c r="AA1515" i="3"/>
  <c r="T1511" i="3"/>
  <c r="X1511" i="3"/>
  <c r="AB1511" i="3"/>
  <c r="U1511" i="3"/>
  <c r="Y1511" i="3"/>
  <c r="AC1511" i="3"/>
  <c r="V1511" i="3"/>
  <c r="Z1511" i="3"/>
  <c r="AD1511" i="3"/>
  <c r="AA1511" i="3"/>
  <c r="W1511" i="3"/>
  <c r="T1507" i="3"/>
  <c r="X1507" i="3"/>
  <c r="AB1507" i="3"/>
  <c r="U1507" i="3"/>
  <c r="Y1507" i="3"/>
  <c r="AC1507" i="3"/>
  <c r="V1507" i="3"/>
  <c r="Z1507" i="3"/>
  <c r="AD1507" i="3"/>
  <c r="W1507" i="3"/>
  <c r="AA1507" i="3"/>
  <c r="T1503" i="3"/>
  <c r="X1503" i="3"/>
  <c r="AB1503" i="3"/>
  <c r="U1503" i="3"/>
  <c r="Y1503" i="3"/>
  <c r="AC1503" i="3"/>
  <c r="V1503" i="3"/>
  <c r="Z1503" i="3"/>
  <c r="AD1503" i="3"/>
  <c r="W1503" i="3"/>
  <c r="AA1503" i="3"/>
  <c r="T1499" i="3"/>
  <c r="X1499" i="3"/>
  <c r="AB1499" i="3"/>
  <c r="V1499" i="3"/>
  <c r="Z1499" i="3"/>
  <c r="AD1499" i="3"/>
  <c r="W1499" i="3"/>
  <c r="Y1499" i="3"/>
  <c r="AA1499" i="3"/>
  <c r="U1499" i="3"/>
  <c r="AC1499" i="3"/>
  <c r="T1495" i="3"/>
  <c r="X1495" i="3"/>
  <c r="AB1495" i="3"/>
  <c r="V1495" i="3"/>
  <c r="Z1495" i="3"/>
  <c r="AD1495" i="3"/>
  <c r="AA1495" i="3"/>
  <c r="U1495" i="3"/>
  <c r="AC1495" i="3"/>
  <c r="W1495" i="3"/>
  <c r="Y1495" i="3"/>
  <c r="T1491" i="3"/>
  <c r="X1491" i="3"/>
  <c r="AB1491" i="3"/>
  <c r="V1491" i="3"/>
  <c r="Z1491" i="3"/>
  <c r="AD1491" i="3"/>
  <c r="W1491" i="3"/>
  <c r="Y1491" i="3"/>
  <c r="AA1491" i="3"/>
  <c r="U1491" i="3"/>
  <c r="AC1491" i="3"/>
  <c r="T1487" i="3"/>
  <c r="X1487" i="3"/>
  <c r="AB1487" i="3"/>
  <c r="V1487" i="3"/>
  <c r="Z1487" i="3"/>
  <c r="AD1487" i="3"/>
  <c r="AA1487" i="3"/>
  <c r="U1487" i="3"/>
  <c r="AC1487" i="3"/>
  <c r="W1487" i="3"/>
  <c r="Y1487" i="3"/>
  <c r="T1483" i="3"/>
  <c r="X1483" i="3"/>
  <c r="AB1483" i="3"/>
  <c r="V1483" i="3"/>
  <c r="Z1483" i="3"/>
  <c r="AD1483" i="3"/>
  <c r="W1483" i="3"/>
  <c r="Y1483" i="3"/>
  <c r="AA1483" i="3"/>
  <c r="AC1483" i="3"/>
  <c r="U1483" i="3"/>
  <c r="T1479" i="3"/>
  <c r="X1479" i="3"/>
  <c r="AB1479" i="3"/>
  <c r="V1479" i="3"/>
  <c r="Z1479" i="3"/>
  <c r="AD1479" i="3"/>
  <c r="AA1479" i="3"/>
  <c r="U1479" i="3"/>
  <c r="AC1479" i="3"/>
  <c r="W1479" i="3"/>
  <c r="Y1479" i="3"/>
  <c r="T1475" i="3"/>
  <c r="X1475" i="3"/>
  <c r="AB1475" i="3"/>
  <c r="V1475" i="3"/>
  <c r="Z1475" i="3"/>
  <c r="AD1475" i="3"/>
  <c r="W1475" i="3"/>
  <c r="Y1475" i="3"/>
  <c r="AA1475" i="3"/>
  <c r="U1475" i="3"/>
  <c r="AC1475" i="3"/>
  <c r="T1471" i="3"/>
  <c r="X1471" i="3"/>
  <c r="AB1471" i="3"/>
  <c r="V1471" i="3"/>
  <c r="Z1471" i="3"/>
  <c r="AD1471" i="3"/>
  <c r="AA1471" i="3"/>
  <c r="U1471" i="3"/>
  <c r="AC1471" i="3"/>
  <c r="W1471" i="3"/>
  <c r="Y1471" i="3"/>
  <c r="T1467" i="3"/>
  <c r="X1467" i="3"/>
  <c r="AB1467" i="3"/>
  <c r="V1467" i="3"/>
  <c r="Z1467" i="3"/>
  <c r="AD1467" i="3"/>
  <c r="W1467" i="3"/>
  <c r="Y1467" i="3"/>
  <c r="AA1467" i="3"/>
  <c r="U1467" i="3"/>
  <c r="AC1467" i="3"/>
  <c r="T1463" i="3"/>
  <c r="X1463" i="3"/>
  <c r="AB1463" i="3"/>
  <c r="V1463" i="3"/>
  <c r="Z1463" i="3"/>
  <c r="AD1463" i="3"/>
  <c r="AA1463" i="3"/>
  <c r="U1463" i="3"/>
  <c r="AC1463" i="3"/>
  <c r="W1463" i="3"/>
  <c r="Y1463" i="3"/>
  <c r="T1459" i="3"/>
  <c r="X1459" i="3"/>
  <c r="AB1459" i="3"/>
  <c r="V1459" i="3"/>
  <c r="Z1459" i="3"/>
  <c r="AD1459" i="3"/>
  <c r="W1459" i="3"/>
  <c r="Y1459" i="3"/>
  <c r="AA1459" i="3"/>
  <c r="U1459" i="3"/>
  <c r="AC1459" i="3"/>
  <c r="T1455" i="3"/>
  <c r="X1455" i="3"/>
  <c r="AB1455" i="3"/>
  <c r="V1455" i="3"/>
  <c r="Z1455" i="3"/>
  <c r="AD1455" i="3"/>
  <c r="AA1455" i="3"/>
  <c r="U1455" i="3"/>
  <c r="AC1455" i="3"/>
  <c r="W1455" i="3"/>
  <c r="Y1455" i="3"/>
  <c r="T1451" i="3"/>
  <c r="X1451" i="3"/>
  <c r="AB1451" i="3"/>
  <c r="U1451" i="3"/>
  <c r="Y1451" i="3"/>
  <c r="AC1451" i="3"/>
  <c r="V1451" i="3"/>
  <c r="Z1451" i="3"/>
  <c r="AD1451" i="3"/>
  <c r="W1451" i="3"/>
  <c r="AA1451" i="3"/>
  <c r="T1447" i="3"/>
  <c r="X1447" i="3"/>
  <c r="AB1447" i="3"/>
  <c r="U1447" i="3"/>
  <c r="Y1447" i="3"/>
  <c r="AC1447" i="3"/>
  <c r="V1447" i="3"/>
  <c r="Z1447" i="3"/>
  <c r="AD1447" i="3"/>
  <c r="W1447" i="3"/>
  <c r="AA1447" i="3"/>
  <c r="T1443" i="3"/>
  <c r="X1443" i="3"/>
  <c r="AB1443" i="3"/>
  <c r="U1443" i="3"/>
  <c r="Y1443" i="3"/>
  <c r="AC1443" i="3"/>
  <c r="V1443" i="3"/>
  <c r="Z1443" i="3"/>
  <c r="AD1443" i="3"/>
  <c r="AA1443" i="3"/>
  <c r="W1443" i="3"/>
  <c r="T1439" i="3"/>
  <c r="X1439" i="3"/>
  <c r="AB1439" i="3"/>
  <c r="U1439" i="3"/>
  <c r="Y1439" i="3"/>
  <c r="AC1439" i="3"/>
  <c r="V1439" i="3"/>
  <c r="Z1439" i="3"/>
  <c r="AD1439" i="3"/>
  <c r="W1439" i="3"/>
  <c r="AA1439" i="3"/>
  <c r="T1435" i="3"/>
  <c r="X1435" i="3"/>
  <c r="AB1435" i="3"/>
  <c r="U1435" i="3"/>
  <c r="Y1435" i="3"/>
  <c r="AC1435" i="3"/>
  <c r="V1435" i="3"/>
  <c r="Z1435" i="3"/>
  <c r="AD1435" i="3"/>
  <c r="W1435" i="3"/>
  <c r="AA1435" i="3"/>
  <c r="T1431" i="3"/>
  <c r="X1431" i="3"/>
  <c r="AB1431" i="3"/>
  <c r="U1431" i="3"/>
  <c r="Y1431" i="3"/>
  <c r="AC1431" i="3"/>
  <c r="V1431" i="3"/>
  <c r="Z1431" i="3"/>
  <c r="AD1431" i="3"/>
  <c r="W1431" i="3"/>
  <c r="AA1431" i="3"/>
  <c r="T1427" i="3"/>
  <c r="X1427" i="3"/>
  <c r="AB1427" i="3"/>
  <c r="U1427" i="3"/>
  <c r="Y1427" i="3"/>
  <c r="AC1427" i="3"/>
  <c r="V1427" i="3"/>
  <c r="Z1427" i="3"/>
  <c r="AD1427" i="3"/>
  <c r="AA1427" i="3"/>
  <c r="W1427" i="3"/>
  <c r="T1423" i="3"/>
  <c r="X1423" i="3"/>
  <c r="AB1423" i="3"/>
  <c r="U1423" i="3"/>
  <c r="Y1423" i="3"/>
  <c r="AC1423" i="3"/>
  <c r="V1423" i="3"/>
  <c r="Z1423" i="3"/>
  <c r="AD1423" i="3"/>
  <c r="W1423" i="3"/>
  <c r="AA1423" i="3"/>
  <c r="T1419" i="3"/>
  <c r="X1419" i="3"/>
  <c r="AB1419" i="3"/>
  <c r="U1419" i="3"/>
  <c r="Y1419" i="3"/>
  <c r="AC1419" i="3"/>
  <c r="V1419" i="3"/>
  <c r="Z1419" i="3"/>
  <c r="AD1419" i="3"/>
  <c r="W1419" i="3"/>
  <c r="AA1419" i="3"/>
  <c r="T1415" i="3"/>
  <c r="X1415" i="3"/>
  <c r="AB1415" i="3"/>
  <c r="U1415" i="3"/>
  <c r="Y1415" i="3"/>
  <c r="AC1415" i="3"/>
  <c r="V1415" i="3"/>
  <c r="Z1415" i="3"/>
  <c r="AD1415" i="3"/>
  <c r="W1415" i="3"/>
  <c r="AA1415" i="3"/>
  <c r="T1411" i="3"/>
  <c r="X1411" i="3"/>
  <c r="AB1411" i="3"/>
  <c r="U1411" i="3"/>
  <c r="Y1411" i="3"/>
  <c r="AC1411" i="3"/>
  <c r="V1411" i="3"/>
  <c r="Z1411" i="3"/>
  <c r="AD1411" i="3"/>
  <c r="AA1411" i="3"/>
  <c r="W1411" i="3"/>
  <c r="T1407" i="3"/>
  <c r="X1407" i="3"/>
  <c r="AB1407" i="3"/>
  <c r="U1407" i="3"/>
  <c r="Y1407" i="3"/>
  <c r="AC1407" i="3"/>
  <c r="V1407" i="3"/>
  <c r="Z1407" i="3"/>
  <c r="AD1407" i="3"/>
  <c r="W1407" i="3"/>
  <c r="AA1407" i="3"/>
  <c r="T1403" i="3"/>
  <c r="X1403" i="3"/>
  <c r="AB1403" i="3"/>
  <c r="U1403" i="3"/>
  <c r="Y1403" i="3"/>
  <c r="AC1403" i="3"/>
  <c r="V1403" i="3"/>
  <c r="Z1403" i="3"/>
  <c r="AD1403" i="3"/>
  <c r="W1403" i="3"/>
  <c r="AA1403" i="3"/>
  <c r="T1399" i="3"/>
  <c r="X1399" i="3"/>
  <c r="AB1399" i="3"/>
  <c r="U1399" i="3"/>
  <c r="Y1399" i="3"/>
  <c r="AC1399" i="3"/>
  <c r="V1399" i="3"/>
  <c r="Z1399" i="3"/>
  <c r="AD1399" i="3"/>
  <c r="W1399" i="3"/>
  <c r="AA1399" i="3"/>
  <c r="T1395" i="3"/>
  <c r="X1395" i="3"/>
  <c r="AB1395" i="3"/>
  <c r="U1395" i="3"/>
  <c r="Y1395" i="3"/>
  <c r="AC1395" i="3"/>
  <c r="V1395" i="3"/>
  <c r="Z1395" i="3"/>
  <c r="AD1395" i="3"/>
  <c r="AA1395" i="3"/>
  <c r="W1395" i="3"/>
  <c r="T1391" i="3"/>
  <c r="X1391" i="3"/>
  <c r="AB1391" i="3"/>
  <c r="U1391" i="3"/>
  <c r="Y1391" i="3"/>
  <c r="AC1391" i="3"/>
  <c r="V1391" i="3"/>
  <c r="Z1391" i="3"/>
  <c r="AD1391" i="3"/>
  <c r="W1391" i="3"/>
  <c r="AA1391" i="3"/>
  <c r="T1387" i="3"/>
  <c r="X1387" i="3"/>
  <c r="AB1387" i="3"/>
  <c r="U1387" i="3"/>
  <c r="Y1387" i="3"/>
  <c r="AC1387" i="3"/>
  <c r="V1387" i="3"/>
  <c r="Z1387" i="3"/>
  <c r="AD1387" i="3"/>
  <c r="W1387" i="3"/>
  <c r="AA1387" i="3"/>
  <c r="T1383" i="3"/>
  <c r="X1383" i="3"/>
  <c r="AB1383" i="3"/>
  <c r="U1383" i="3"/>
  <c r="Y1383" i="3"/>
  <c r="AC1383" i="3"/>
  <c r="V1383" i="3"/>
  <c r="Z1383" i="3"/>
  <c r="AD1383" i="3"/>
  <c r="W1383" i="3"/>
  <c r="AA1383" i="3"/>
  <c r="T1379" i="3"/>
  <c r="X1379" i="3"/>
  <c r="AB1379" i="3"/>
  <c r="U1379" i="3"/>
  <c r="Y1379" i="3"/>
  <c r="AC1379" i="3"/>
  <c r="V1379" i="3"/>
  <c r="Z1379" i="3"/>
  <c r="AD1379" i="3"/>
  <c r="AA1379" i="3"/>
  <c r="W1379" i="3"/>
  <c r="T1375" i="3"/>
  <c r="X1375" i="3"/>
  <c r="AB1375" i="3"/>
  <c r="U1375" i="3"/>
  <c r="Y1375" i="3"/>
  <c r="AC1375" i="3"/>
  <c r="V1375" i="3"/>
  <c r="Z1375" i="3"/>
  <c r="AD1375" i="3"/>
  <c r="W1375" i="3"/>
  <c r="AA1375" i="3"/>
  <c r="T1371" i="3"/>
  <c r="X1371" i="3"/>
  <c r="AB1371" i="3"/>
  <c r="U1371" i="3"/>
  <c r="Y1371" i="3"/>
  <c r="AC1371" i="3"/>
  <c r="V1371" i="3"/>
  <c r="Z1371" i="3"/>
  <c r="AD1371" i="3"/>
  <c r="W1371" i="3"/>
  <c r="AA1371" i="3"/>
  <c r="T1367" i="3"/>
  <c r="X1367" i="3"/>
  <c r="AB1367" i="3"/>
  <c r="U1367" i="3"/>
  <c r="Y1367" i="3"/>
  <c r="AC1367" i="3"/>
  <c r="V1367" i="3"/>
  <c r="Z1367" i="3"/>
  <c r="AD1367" i="3"/>
  <c r="W1367" i="3"/>
  <c r="AA1367" i="3"/>
  <c r="T1363" i="3"/>
  <c r="X1363" i="3"/>
  <c r="AB1363" i="3"/>
  <c r="U1363" i="3"/>
  <c r="Y1363" i="3"/>
  <c r="AC1363" i="3"/>
  <c r="V1363" i="3"/>
  <c r="Z1363" i="3"/>
  <c r="AD1363" i="3"/>
  <c r="AA1363" i="3"/>
  <c r="W1363" i="3"/>
  <c r="T1359" i="3"/>
  <c r="X1359" i="3"/>
  <c r="AB1359" i="3"/>
  <c r="U1359" i="3"/>
  <c r="Y1359" i="3"/>
  <c r="AC1359" i="3"/>
  <c r="V1359" i="3"/>
  <c r="Z1359" i="3"/>
  <c r="AD1359" i="3"/>
  <c r="W1359" i="3"/>
  <c r="AA1359" i="3"/>
  <c r="T1355" i="3"/>
  <c r="X1355" i="3"/>
  <c r="AB1355" i="3"/>
  <c r="U1355" i="3"/>
  <c r="Y1355" i="3"/>
  <c r="AC1355" i="3"/>
  <c r="V1355" i="3"/>
  <c r="Z1355" i="3"/>
  <c r="AD1355" i="3"/>
  <c r="W1355" i="3"/>
  <c r="AA1355" i="3"/>
  <c r="T1351" i="3"/>
  <c r="X1351" i="3"/>
  <c r="AB1351" i="3"/>
  <c r="U1351" i="3"/>
  <c r="Y1351" i="3"/>
  <c r="AC1351" i="3"/>
  <c r="V1351" i="3"/>
  <c r="Z1351" i="3"/>
  <c r="AD1351" i="3"/>
  <c r="W1351" i="3"/>
  <c r="AA1351" i="3"/>
  <c r="T1347" i="3"/>
  <c r="X1347" i="3"/>
  <c r="AB1347" i="3"/>
  <c r="U1347" i="3"/>
  <c r="Y1347" i="3"/>
  <c r="AC1347" i="3"/>
  <c r="V1347" i="3"/>
  <c r="Z1347" i="3"/>
  <c r="AD1347" i="3"/>
  <c r="AA1347" i="3"/>
  <c r="W1347" i="3"/>
  <c r="T1343" i="3"/>
  <c r="X1343" i="3"/>
  <c r="AB1343" i="3"/>
  <c r="U1343" i="3"/>
  <c r="Y1343" i="3"/>
  <c r="AC1343" i="3"/>
  <c r="V1343" i="3"/>
  <c r="Z1343" i="3"/>
  <c r="AD1343" i="3"/>
  <c r="W1343" i="3"/>
  <c r="AA1343" i="3"/>
  <c r="T1339" i="3"/>
  <c r="X1339" i="3"/>
  <c r="AB1339" i="3"/>
  <c r="U1339" i="3"/>
  <c r="Y1339" i="3"/>
  <c r="AC1339" i="3"/>
  <c r="V1339" i="3"/>
  <c r="Z1339" i="3"/>
  <c r="AD1339" i="3"/>
  <c r="W1339" i="3"/>
  <c r="AA1339" i="3"/>
  <c r="T1335" i="3"/>
  <c r="X1335" i="3"/>
  <c r="AB1335" i="3"/>
  <c r="U1335" i="3"/>
  <c r="Y1335" i="3"/>
  <c r="AC1335" i="3"/>
  <c r="V1335" i="3"/>
  <c r="Z1335" i="3"/>
  <c r="AD1335" i="3"/>
  <c r="W1335" i="3"/>
  <c r="AA1335" i="3"/>
  <c r="T1331" i="3"/>
  <c r="X1331" i="3"/>
  <c r="AB1331" i="3"/>
  <c r="U1331" i="3"/>
  <c r="Y1331" i="3"/>
  <c r="AC1331" i="3"/>
  <c r="V1331" i="3"/>
  <c r="Z1331" i="3"/>
  <c r="AD1331" i="3"/>
  <c r="AA1331" i="3"/>
  <c r="W1331" i="3"/>
  <c r="T1327" i="3"/>
  <c r="X1327" i="3"/>
  <c r="AB1327" i="3"/>
  <c r="U1327" i="3"/>
  <c r="Y1327" i="3"/>
  <c r="AC1327" i="3"/>
  <c r="V1327" i="3"/>
  <c r="Z1327" i="3"/>
  <c r="AD1327" i="3"/>
  <c r="W1327" i="3"/>
  <c r="AA1327" i="3"/>
  <c r="T1323" i="3"/>
  <c r="X1323" i="3"/>
  <c r="AB1323" i="3"/>
  <c r="U1323" i="3"/>
  <c r="Y1323" i="3"/>
  <c r="AC1323" i="3"/>
  <c r="V1323" i="3"/>
  <c r="Z1323" i="3"/>
  <c r="AD1323" i="3"/>
  <c r="W1323" i="3"/>
  <c r="AA1323" i="3"/>
  <c r="T1319" i="3"/>
  <c r="X1319" i="3"/>
  <c r="AB1319" i="3"/>
  <c r="U1319" i="3"/>
  <c r="Y1319" i="3"/>
  <c r="AC1319" i="3"/>
  <c r="V1319" i="3"/>
  <c r="Z1319" i="3"/>
  <c r="AD1319" i="3"/>
  <c r="W1319" i="3"/>
  <c r="AA1319" i="3"/>
  <c r="T1315" i="3"/>
  <c r="X1315" i="3"/>
  <c r="AB1315" i="3"/>
  <c r="U1315" i="3"/>
  <c r="Y1315" i="3"/>
  <c r="AC1315" i="3"/>
  <c r="V1315" i="3"/>
  <c r="Z1315" i="3"/>
  <c r="AD1315" i="3"/>
  <c r="AA1315" i="3"/>
  <c r="W1315" i="3"/>
  <c r="T1311" i="3"/>
  <c r="X1311" i="3"/>
  <c r="AB1311" i="3"/>
  <c r="U1311" i="3"/>
  <c r="Y1311" i="3"/>
  <c r="AC1311" i="3"/>
  <c r="V1311" i="3"/>
  <c r="Z1311" i="3"/>
  <c r="AD1311" i="3"/>
  <c r="W1311" i="3"/>
  <c r="AA1311" i="3"/>
  <c r="T1307" i="3"/>
  <c r="X1307" i="3"/>
  <c r="AB1307" i="3"/>
  <c r="U1307" i="3"/>
  <c r="Y1307" i="3"/>
  <c r="AC1307" i="3"/>
  <c r="V1307" i="3"/>
  <c r="Z1307" i="3"/>
  <c r="AD1307" i="3"/>
  <c r="W1307" i="3"/>
  <c r="AA1307" i="3"/>
  <c r="T1303" i="3"/>
  <c r="X1303" i="3"/>
  <c r="AB1303" i="3"/>
  <c r="U1303" i="3"/>
  <c r="Y1303" i="3"/>
  <c r="AC1303" i="3"/>
  <c r="V1303" i="3"/>
  <c r="Z1303" i="3"/>
  <c r="AD1303" i="3"/>
  <c r="W1303" i="3"/>
  <c r="AA1303" i="3"/>
  <c r="T1299" i="3"/>
  <c r="X1299" i="3"/>
  <c r="AB1299" i="3"/>
  <c r="U1299" i="3"/>
  <c r="Y1299" i="3"/>
  <c r="AC1299" i="3"/>
  <c r="V1299" i="3"/>
  <c r="Z1299" i="3"/>
  <c r="AD1299" i="3"/>
  <c r="AA1299" i="3"/>
  <c r="W1299" i="3"/>
  <c r="V1295" i="3"/>
  <c r="Z1295" i="3"/>
  <c r="AD1295" i="3"/>
  <c r="W1295" i="3"/>
  <c r="AB1295" i="3"/>
  <c r="X1295" i="3"/>
  <c r="AC1295" i="3"/>
  <c r="T1295" i="3"/>
  <c r="Y1295" i="3"/>
  <c r="U1295" i="3"/>
  <c r="AA1295" i="3"/>
  <c r="V1291" i="3"/>
  <c r="Z1291" i="3"/>
  <c r="AD1291" i="3"/>
  <c r="W1291" i="3"/>
  <c r="AA1291" i="3"/>
  <c r="Y1291" i="3"/>
  <c r="T1291" i="3"/>
  <c r="AB1291" i="3"/>
  <c r="U1291" i="3"/>
  <c r="AC1291" i="3"/>
  <c r="X1291" i="3"/>
  <c r="V1287" i="3"/>
  <c r="Z1287" i="3"/>
  <c r="AD1287" i="3"/>
  <c r="W1287" i="3"/>
  <c r="AA1287" i="3"/>
  <c r="U1287" i="3"/>
  <c r="AC1287" i="3"/>
  <c r="X1287" i="3"/>
  <c r="Y1287" i="3"/>
  <c r="T1287" i="3"/>
  <c r="AB1287" i="3"/>
  <c r="V1283" i="3"/>
  <c r="Z1283" i="3"/>
  <c r="AD1283" i="3"/>
  <c r="W1283" i="3"/>
  <c r="AA1283" i="3"/>
  <c r="Y1283" i="3"/>
  <c r="T1283" i="3"/>
  <c r="AB1283" i="3"/>
  <c r="U1283" i="3"/>
  <c r="AC1283" i="3"/>
  <c r="X1283" i="3"/>
  <c r="V1279" i="3"/>
  <c r="Z1279" i="3"/>
  <c r="AD1279" i="3"/>
  <c r="W1279" i="3"/>
  <c r="AA1279" i="3"/>
  <c r="U1279" i="3"/>
  <c r="AC1279" i="3"/>
  <c r="X1279" i="3"/>
  <c r="Y1279" i="3"/>
  <c r="AB1279" i="3"/>
  <c r="T1279" i="3"/>
  <c r="V1275" i="3"/>
  <c r="Z1275" i="3"/>
  <c r="AD1275" i="3"/>
  <c r="W1275" i="3"/>
  <c r="AA1275" i="3"/>
  <c r="Y1275" i="3"/>
  <c r="T1275" i="3"/>
  <c r="AB1275" i="3"/>
  <c r="U1275" i="3"/>
  <c r="AC1275" i="3"/>
  <c r="X1275" i="3"/>
  <c r="V1271" i="3"/>
  <c r="Z1271" i="3"/>
  <c r="AD1271" i="3"/>
  <c r="W1271" i="3"/>
  <c r="AA1271" i="3"/>
  <c r="U1271" i="3"/>
  <c r="AC1271" i="3"/>
  <c r="X1271" i="3"/>
  <c r="Y1271" i="3"/>
  <c r="T1271" i="3"/>
  <c r="AB1271" i="3"/>
  <c r="V1267" i="3"/>
  <c r="Z1267" i="3"/>
  <c r="AD1267" i="3"/>
  <c r="W1267" i="3"/>
  <c r="AA1267" i="3"/>
  <c r="Y1267" i="3"/>
  <c r="T1267" i="3"/>
  <c r="AB1267" i="3"/>
  <c r="U1267" i="3"/>
  <c r="AC1267" i="3"/>
  <c r="X1267" i="3"/>
  <c r="V1263" i="3"/>
  <c r="Z1263" i="3"/>
  <c r="AD1263" i="3"/>
  <c r="W1263" i="3"/>
  <c r="AA1263" i="3"/>
  <c r="U1263" i="3"/>
  <c r="AC1263" i="3"/>
  <c r="X1263" i="3"/>
  <c r="Y1263" i="3"/>
  <c r="T1263" i="3"/>
  <c r="AB1263" i="3"/>
  <c r="V1259" i="3"/>
  <c r="Z1259" i="3"/>
  <c r="AD1259" i="3"/>
  <c r="W1259" i="3"/>
  <c r="AA1259" i="3"/>
  <c r="Y1259" i="3"/>
  <c r="T1259" i="3"/>
  <c r="AB1259" i="3"/>
  <c r="U1259" i="3"/>
  <c r="AC1259" i="3"/>
  <c r="X1259" i="3"/>
  <c r="V1255" i="3"/>
  <c r="Z1255" i="3"/>
  <c r="AD1255" i="3"/>
  <c r="W1255" i="3"/>
  <c r="AA1255" i="3"/>
  <c r="U1255" i="3"/>
  <c r="AC1255" i="3"/>
  <c r="X1255" i="3"/>
  <c r="Y1255" i="3"/>
  <c r="T1255" i="3"/>
  <c r="AB1255" i="3"/>
  <c r="V1251" i="3"/>
  <c r="Z1251" i="3"/>
  <c r="AD1251" i="3"/>
  <c r="W1251" i="3"/>
  <c r="AA1251" i="3"/>
  <c r="Y1251" i="3"/>
  <c r="T1251" i="3"/>
  <c r="AB1251" i="3"/>
  <c r="U1251" i="3"/>
  <c r="AC1251" i="3"/>
  <c r="X1251" i="3"/>
  <c r="V1247" i="3"/>
  <c r="Z1247" i="3"/>
  <c r="AD1247" i="3"/>
  <c r="W1247" i="3"/>
  <c r="AA1247" i="3"/>
  <c r="U1247" i="3"/>
  <c r="AC1247" i="3"/>
  <c r="X1247" i="3"/>
  <c r="Y1247" i="3"/>
  <c r="AB1247" i="3"/>
  <c r="T1247" i="3"/>
  <c r="V1243" i="3"/>
  <c r="Z1243" i="3"/>
  <c r="AD1243" i="3"/>
  <c r="W1243" i="3"/>
  <c r="AA1243" i="3"/>
  <c r="Y1243" i="3"/>
  <c r="T1243" i="3"/>
  <c r="AB1243" i="3"/>
  <c r="U1243" i="3"/>
  <c r="AC1243" i="3"/>
  <c r="X1243" i="3"/>
  <c r="V1239" i="3"/>
  <c r="Z1239" i="3"/>
  <c r="AD1239" i="3"/>
  <c r="W1239" i="3"/>
  <c r="AA1239" i="3"/>
  <c r="U1239" i="3"/>
  <c r="AC1239" i="3"/>
  <c r="X1239" i="3"/>
  <c r="Y1239" i="3"/>
  <c r="T1239" i="3"/>
  <c r="AB1239" i="3"/>
  <c r="V1235" i="3"/>
  <c r="Z1235" i="3"/>
  <c r="AD1235" i="3"/>
  <c r="W1235" i="3"/>
  <c r="AA1235" i="3"/>
  <c r="Y1235" i="3"/>
  <c r="T1235" i="3"/>
  <c r="AB1235" i="3"/>
  <c r="U1235" i="3"/>
  <c r="AC1235" i="3"/>
  <c r="X1235" i="3"/>
  <c r="V1231" i="3"/>
  <c r="Z1231" i="3"/>
  <c r="AD1231" i="3"/>
  <c r="W1231" i="3"/>
  <c r="AA1231" i="3"/>
  <c r="U1231" i="3"/>
  <c r="AC1231" i="3"/>
  <c r="X1231" i="3"/>
  <c r="Y1231" i="3"/>
  <c r="T1231" i="3"/>
  <c r="AB1231" i="3"/>
  <c r="V1227" i="3"/>
  <c r="Z1227" i="3"/>
  <c r="AD1227" i="3"/>
  <c r="W1227" i="3"/>
  <c r="AA1227" i="3"/>
  <c r="Y1227" i="3"/>
  <c r="T1227" i="3"/>
  <c r="AB1227" i="3"/>
  <c r="U1227" i="3"/>
  <c r="AC1227" i="3"/>
  <c r="X1227" i="3"/>
  <c r="V1223" i="3"/>
  <c r="Z1223" i="3"/>
  <c r="AD1223" i="3"/>
  <c r="W1223" i="3"/>
  <c r="AA1223" i="3"/>
  <c r="U1223" i="3"/>
  <c r="AC1223" i="3"/>
  <c r="X1223" i="3"/>
  <c r="Y1223" i="3"/>
  <c r="T1223" i="3"/>
  <c r="AB1223" i="3"/>
  <c r="V1219" i="3"/>
  <c r="Z1219" i="3"/>
  <c r="AD1219" i="3"/>
  <c r="W1219" i="3"/>
  <c r="AA1219" i="3"/>
  <c r="Y1219" i="3"/>
  <c r="T1219" i="3"/>
  <c r="AB1219" i="3"/>
  <c r="U1219" i="3"/>
  <c r="AC1219" i="3"/>
  <c r="X1219" i="3"/>
  <c r="V1215" i="3"/>
  <c r="Z1215" i="3"/>
  <c r="AD1215" i="3"/>
  <c r="W1215" i="3"/>
  <c r="AA1215" i="3"/>
  <c r="U1215" i="3"/>
  <c r="AC1215" i="3"/>
  <c r="X1215" i="3"/>
  <c r="Y1215" i="3"/>
  <c r="AB1215" i="3"/>
  <c r="T1215" i="3"/>
  <c r="V1211" i="3"/>
  <c r="Z1211" i="3"/>
  <c r="AD1211" i="3"/>
  <c r="W1211" i="3"/>
  <c r="AA1211" i="3"/>
  <c r="Y1211" i="3"/>
  <c r="T1211" i="3"/>
  <c r="AB1211" i="3"/>
  <c r="U1211" i="3"/>
  <c r="AC1211" i="3"/>
  <c r="X1211" i="3"/>
  <c r="V1207" i="3"/>
  <c r="Z1207" i="3"/>
  <c r="AD1207" i="3"/>
  <c r="W1207" i="3"/>
  <c r="AA1207" i="3"/>
  <c r="U1207" i="3"/>
  <c r="AC1207" i="3"/>
  <c r="X1207" i="3"/>
  <c r="Y1207" i="3"/>
  <c r="T1207" i="3"/>
  <c r="AB1207" i="3"/>
  <c r="V1203" i="3"/>
  <c r="Z1203" i="3"/>
  <c r="AD1203" i="3"/>
  <c r="W1203" i="3"/>
  <c r="AA1203" i="3"/>
  <c r="Y1203" i="3"/>
  <c r="T1203" i="3"/>
  <c r="AB1203" i="3"/>
  <c r="U1203" i="3"/>
  <c r="AC1203" i="3"/>
  <c r="X1203" i="3"/>
  <c r="V1199" i="3"/>
  <c r="Z1199" i="3"/>
  <c r="AD1199" i="3"/>
  <c r="W1199" i="3"/>
  <c r="AA1199" i="3"/>
  <c r="U1199" i="3"/>
  <c r="AC1199" i="3"/>
  <c r="X1199" i="3"/>
  <c r="Y1199" i="3"/>
  <c r="T1199" i="3"/>
  <c r="AB1199" i="3"/>
  <c r="V1195" i="3"/>
  <c r="Z1195" i="3"/>
  <c r="AD1195" i="3"/>
  <c r="W1195" i="3"/>
  <c r="AA1195" i="3"/>
  <c r="Y1195" i="3"/>
  <c r="T1195" i="3"/>
  <c r="AB1195" i="3"/>
  <c r="U1195" i="3"/>
  <c r="AC1195" i="3"/>
  <c r="X1195" i="3"/>
  <c r="V1191" i="3"/>
  <c r="Z1191" i="3"/>
  <c r="AD1191" i="3"/>
  <c r="W1191" i="3"/>
  <c r="AA1191" i="3"/>
  <c r="U1191" i="3"/>
  <c r="AC1191" i="3"/>
  <c r="X1191" i="3"/>
  <c r="Y1191" i="3"/>
  <c r="T1191" i="3"/>
  <c r="AB1191" i="3"/>
  <c r="V1187" i="3"/>
  <c r="Z1187" i="3"/>
  <c r="AD1187" i="3"/>
  <c r="W1187" i="3"/>
  <c r="AA1187" i="3"/>
  <c r="Y1187" i="3"/>
  <c r="T1187" i="3"/>
  <c r="AB1187" i="3"/>
  <c r="U1187" i="3"/>
  <c r="AC1187" i="3"/>
  <c r="X1187" i="3"/>
  <c r="V1183" i="3"/>
  <c r="Z1183" i="3"/>
  <c r="AD1183" i="3"/>
  <c r="W1183" i="3"/>
  <c r="AA1183" i="3"/>
  <c r="U1183" i="3"/>
  <c r="AC1183" i="3"/>
  <c r="X1183" i="3"/>
  <c r="Y1183" i="3"/>
  <c r="AB1183" i="3"/>
  <c r="T1183" i="3"/>
  <c r="V1179" i="3"/>
  <c r="Z1179" i="3"/>
  <c r="AD1179" i="3"/>
  <c r="W1179" i="3"/>
  <c r="AA1179" i="3"/>
  <c r="Y1179" i="3"/>
  <c r="T1179" i="3"/>
  <c r="AB1179" i="3"/>
  <c r="U1179" i="3"/>
  <c r="AC1179" i="3"/>
  <c r="X1179" i="3"/>
  <c r="V1175" i="3"/>
  <c r="Z1175" i="3"/>
  <c r="AD1175" i="3"/>
  <c r="W1175" i="3"/>
  <c r="AA1175" i="3"/>
  <c r="U1175" i="3"/>
  <c r="AC1175" i="3"/>
  <c r="X1175" i="3"/>
  <c r="Y1175" i="3"/>
  <c r="T1175" i="3"/>
  <c r="AB1175" i="3"/>
  <c r="V1171" i="3"/>
  <c r="Z1171" i="3"/>
  <c r="AD1171" i="3"/>
  <c r="W1171" i="3"/>
  <c r="AA1171" i="3"/>
  <c r="Y1171" i="3"/>
  <c r="T1171" i="3"/>
  <c r="AB1171" i="3"/>
  <c r="U1171" i="3"/>
  <c r="AC1171" i="3"/>
  <c r="X1171" i="3"/>
  <c r="V1167" i="3"/>
  <c r="Z1167" i="3"/>
  <c r="AD1167" i="3"/>
  <c r="W1167" i="3"/>
  <c r="AA1167" i="3"/>
  <c r="U1167" i="3"/>
  <c r="AC1167" i="3"/>
  <c r="X1167" i="3"/>
  <c r="Y1167" i="3"/>
  <c r="T1167" i="3"/>
  <c r="AB1167" i="3"/>
  <c r="V1163" i="3"/>
  <c r="Z1163" i="3"/>
  <c r="AD1163" i="3"/>
  <c r="W1163" i="3"/>
  <c r="AA1163" i="3"/>
  <c r="Y1163" i="3"/>
  <c r="T1163" i="3"/>
  <c r="AB1163" i="3"/>
  <c r="U1163" i="3"/>
  <c r="AC1163" i="3"/>
  <c r="X1163" i="3"/>
  <c r="V1159" i="3"/>
  <c r="Z1159" i="3"/>
  <c r="AD1159" i="3"/>
  <c r="W1159" i="3"/>
  <c r="AA1159" i="3"/>
  <c r="U1159" i="3"/>
  <c r="AC1159" i="3"/>
  <c r="X1159" i="3"/>
  <c r="Y1159" i="3"/>
  <c r="T1159" i="3"/>
  <c r="AB1159" i="3"/>
  <c r="V1155" i="3"/>
  <c r="Z1155" i="3"/>
  <c r="AD1155" i="3"/>
  <c r="W1155" i="3"/>
  <c r="AA1155" i="3"/>
  <c r="Y1155" i="3"/>
  <c r="T1155" i="3"/>
  <c r="AB1155" i="3"/>
  <c r="U1155" i="3"/>
  <c r="AC1155" i="3"/>
  <c r="X1155" i="3"/>
  <c r="V1151" i="3"/>
  <c r="Z1151" i="3"/>
  <c r="AD1151" i="3"/>
  <c r="W1151" i="3"/>
  <c r="AA1151" i="3"/>
  <c r="U1151" i="3"/>
  <c r="AC1151" i="3"/>
  <c r="X1151" i="3"/>
  <c r="Y1151" i="3"/>
  <c r="AB1151" i="3"/>
  <c r="T1151" i="3"/>
  <c r="V1147" i="3"/>
  <c r="Z1147" i="3"/>
  <c r="AD1147" i="3"/>
  <c r="W1147" i="3"/>
  <c r="AA1147" i="3"/>
  <c r="Y1147" i="3"/>
  <c r="T1147" i="3"/>
  <c r="AB1147" i="3"/>
  <c r="U1147" i="3"/>
  <c r="AC1147" i="3"/>
  <c r="X1147" i="3"/>
  <c r="V1143" i="3"/>
  <c r="Z1143" i="3"/>
  <c r="AD1143" i="3"/>
  <c r="W1143" i="3"/>
  <c r="AA1143" i="3"/>
  <c r="U1143" i="3"/>
  <c r="AC1143" i="3"/>
  <c r="X1143" i="3"/>
  <c r="Y1143" i="3"/>
  <c r="T1143" i="3"/>
  <c r="AB1143" i="3"/>
  <c r="V1139" i="3"/>
  <c r="Z1139" i="3"/>
  <c r="AD1139" i="3"/>
  <c r="W1139" i="3"/>
  <c r="AA1139" i="3"/>
  <c r="Y1139" i="3"/>
  <c r="T1139" i="3"/>
  <c r="AB1139" i="3"/>
  <c r="U1139" i="3"/>
  <c r="AC1139" i="3"/>
  <c r="X1139" i="3"/>
  <c r="V1135" i="3"/>
  <c r="Z1135" i="3"/>
  <c r="AD1135" i="3"/>
  <c r="W1135" i="3"/>
  <c r="AA1135" i="3"/>
  <c r="U1135" i="3"/>
  <c r="AC1135" i="3"/>
  <c r="X1135" i="3"/>
  <c r="Y1135" i="3"/>
  <c r="T1135" i="3"/>
  <c r="AB1135" i="3"/>
  <c r="V1131" i="3"/>
  <c r="Z1131" i="3"/>
  <c r="AD1131" i="3"/>
  <c r="W1131" i="3"/>
  <c r="AA1131" i="3"/>
  <c r="Y1131" i="3"/>
  <c r="T1131" i="3"/>
  <c r="AB1131" i="3"/>
  <c r="U1131" i="3"/>
  <c r="AC1131" i="3"/>
  <c r="X1131" i="3"/>
  <c r="V1127" i="3"/>
  <c r="Z1127" i="3"/>
  <c r="AD1127" i="3"/>
  <c r="W1127" i="3"/>
  <c r="AA1127" i="3"/>
  <c r="U1127" i="3"/>
  <c r="AC1127" i="3"/>
  <c r="X1127" i="3"/>
  <c r="Y1127" i="3"/>
  <c r="T1127" i="3"/>
  <c r="AB1127" i="3"/>
  <c r="V1123" i="3"/>
  <c r="Z1123" i="3"/>
  <c r="AD1123" i="3"/>
  <c r="W1123" i="3"/>
  <c r="AA1123" i="3"/>
  <c r="Y1123" i="3"/>
  <c r="T1123" i="3"/>
  <c r="AB1123" i="3"/>
  <c r="U1123" i="3"/>
  <c r="AC1123" i="3"/>
  <c r="X1123" i="3"/>
  <c r="V1119" i="3"/>
  <c r="Z1119" i="3"/>
  <c r="AD1119" i="3"/>
  <c r="W1119" i="3"/>
  <c r="AA1119" i="3"/>
  <c r="U1119" i="3"/>
  <c r="AC1119" i="3"/>
  <c r="X1119" i="3"/>
  <c r="Y1119" i="3"/>
  <c r="AB1119" i="3"/>
  <c r="T1119" i="3"/>
  <c r="V1115" i="3"/>
  <c r="Z1115" i="3"/>
  <c r="AD1115" i="3"/>
  <c r="W1115" i="3"/>
  <c r="AA1115" i="3"/>
  <c r="Y1115" i="3"/>
  <c r="T1115" i="3"/>
  <c r="AB1115" i="3"/>
  <c r="U1115" i="3"/>
  <c r="AC1115" i="3"/>
  <c r="X1115" i="3"/>
  <c r="V1111" i="3"/>
  <c r="Z1111" i="3"/>
  <c r="AD1111" i="3"/>
  <c r="W1111" i="3"/>
  <c r="AA1111" i="3"/>
  <c r="U1111" i="3"/>
  <c r="AC1111" i="3"/>
  <c r="X1111" i="3"/>
  <c r="Y1111" i="3"/>
  <c r="T1111" i="3"/>
  <c r="AB1111" i="3"/>
  <c r="V1107" i="3"/>
  <c r="Z1107" i="3"/>
  <c r="AD1107" i="3"/>
  <c r="W1107" i="3"/>
  <c r="AA1107" i="3"/>
  <c r="Y1107" i="3"/>
  <c r="T1107" i="3"/>
  <c r="AB1107" i="3"/>
  <c r="U1107" i="3"/>
  <c r="AC1107" i="3"/>
  <c r="X1107" i="3"/>
  <c r="V1103" i="3"/>
  <c r="Z1103" i="3"/>
  <c r="AD1103" i="3"/>
  <c r="W1103" i="3"/>
  <c r="AA1103" i="3"/>
  <c r="U1103" i="3"/>
  <c r="AC1103" i="3"/>
  <c r="X1103" i="3"/>
  <c r="Y1103" i="3"/>
  <c r="T1103" i="3"/>
  <c r="AB1103" i="3"/>
  <c r="V1099" i="3"/>
  <c r="Z1099" i="3"/>
  <c r="AD1099" i="3"/>
  <c r="W1099" i="3"/>
  <c r="AA1099" i="3"/>
  <c r="Y1099" i="3"/>
  <c r="T1099" i="3"/>
  <c r="AB1099" i="3"/>
  <c r="U1099" i="3"/>
  <c r="AC1099" i="3"/>
  <c r="X1099" i="3"/>
  <c r="V1095" i="3"/>
  <c r="Z1095" i="3"/>
  <c r="AD1095" i="3"/>
  <c r="W1095" i="3"/>
  <c r="AA1095" i="3"/>
  <c r="U1095" i="3"/>
  <c r="AC1095" i="3"/>
  <c r="X1095" i="3"/>
  <c r="Y1095" i="3"/>
  <c r="T1095" i="3"/>
  <c r="AB1095" i="3"/>
  <c r="V1091" i="3"/>
  <c r="Z1091" i="3"/>
  <c r="AD1091" i="3"/>
  <c r="W1091" i="3"/>
  <c r="AA1091" i="3"/>
  <c r="Y1091" i="3"/>
  <c r="T1091" i="3"/>
  <c r="AB1091" i="3"/>
  <c r="U1091" i="3"/>
  <c r="AC1091" i="3"/>
  <c r="X1091" i="3"/>
  <c r="V1087" i="3"/>
  <c r="Z1087" i="3"/>
  <c r="AD1087" i="3"/>
  <c r="W1087" i="3"/>
  <c r="AA1087" i="3"/>
  <c r="U1087" i="3"/>
  <c r="AC1087" i="3"/>
  <c r="X1087" i="3"/>
  <c r="Y1087" i="3"/>
  <c r="AB1087" i="3"/>
  <c r="T1087" i="3"/>
  <c r="V1083" i="3"/>
  <c r="Z1083" i="3"/>
  <c r="AD1083" i="3"/>
  <c r="W1083" i="3"/>
  <c r="AA1083" i="3"/>
  <c r="Y1083" i="3"/>
  <c r="T1083" i="3"/>
  <c r="AB1083" i="3"/>
  <c r="U1083" i="3"/>
  <c r="AC1083" i="3"/>
  <c r="X1083" i="3"/>
  <c r="V1079" i="3"/>
  <c r="Z1079" i="3"/>
  <c r="AD1079" i="3"/>
  <c r="W1079" i="3"/>
  <c r="AA1079" i="3"/>
  <c r="U1079" i="3"/>
  <c r="AC1079" i="3"/>
  <c r="X1079" i="3"/>
  <c r="Y1079" i="3"/>
  <c r="T1079" i="3"/>
  <c r="AB1079" i="3"/>
  <c r="V1075" i="3"/>
  <c r="Z1075" i="3"/>
  <c r="AD1075" i="3"/>
  <c r="W1075" i="3"/>
  <c r="AA1075" i="3"/>
  <c r="Y1075" i="3"/>
  <c r="T1075" i="3"/>
  <c r="AB1075" i="3"/>
  <c r="U1075" i="3"/>
  <c r="AC1075" i="3"/>
  <c r="X1075" i="3"/>
  <c r="V1071" i="3"/>
  <c r="Z1071" i="3"/>
  <c r="AD1071" i="3"/>
  <c r="W1071" i="3"/>
  <c r="AA1071" i="3"/>
  <c r="U1071" i="3"/>
  <c r="AC1071" i="3"/>
  <c r="X1071" i="3"/>
  <c r="Y1071" i="3"/>
  <c r="T1071" i="3"/>
  <c r="AB1071" i="3"/>
  <c r="V1067" i="3"/>
  <c r="Z1067" i="3"/>
  <c r="AD1067" i="3"/>
  <c r="W1067" i="3"/>
  <c r="AA1067" i="3"/>
  <c r="Y1067" i="3"/>
  <c r="T1067" i="3"/>
  <c r="AB1067" i="3"/>
  <c r="U1067" i="3"/>
  <c r="AC1067" i="3"/>
  <c r="X1067" i="3"/>
  <c r="V1063" i="3"/>
  <c r="Z1063" i="3"/>
  <c r="AD1063" i="3"/>
  <c r="W1063" i="3"/>
  <c r="AA1063" i="3"/>
  <c r="U1063" i="3"/>
  <c r="AC1063" i="3"/>
  <c r="X1063" i="3"/>
  <c r="Y1063" i="3"/>
  <c r="T1063" i="3"/>
  <c r="AB1063" i="3"/>
  <c r="V1059" i="3"/>
  <c r="Z1059" i="3"/>
  <c r="AD1059" i="3"/>
  <c r="W1059" i="3"/>
  <c r="AA1059" i="3"/>
  <c r="Y1059" i="3"/>
  <c r="T1059" i="3"/>
  <c r="AB1059" i="3"/>
  <c r="U1059" i="3"/>
  <c r="AC1059" i="3"/>
  <c r="X1059" i="3"/>
  <c r="V1055" i="3"/>
  <c r="Z1055" i="3"/>
  <c r="AD1055" i="3"/>
  <c r="W1055" i="3"/>
  <c r="AA1055" i="3"/>
  <c r="U1055" i="3"/>
  <c r="AC1055" i="3"/>
  <c r="X1055" i="3"/>
  <c r="Y1055" i="3"/>
  <c r="AB1055" i="3"/>
  <c r="T1055" i="3"/>
  <c r="V1051" i="3"/>
  <c r="Z1051" i="3"/>
  <c r="AD1051" i="3"/>
  <c r="W1051" i="3"/>
  <c r="AA1051" i="3"/>
  <c r="Y1051" i="3"/>
  <c r="T1051" i="3"/>
  <c r="AB1051" i="3"/>
  <c r="U1051" i="3"/>
  <c r="AC1051" i="3"/>
  <c r="X1051" i="3"/>
  <c r="V1047" i="3"/>
  <c r="Z1047" i="3"/>
  <c r="AD1047" i="3"/>
  <c r="W1047" i="3"/>
  <c r="AA1047" i="3"/>
  <c r="U1047" i="3"/>
  <c r="AC1047" i="3"/>
  <c r="X1047" i="3"/>
  <c r="Y1047" i="3"/>
  <c r="T1047" i="3"/>
  <c r="AB1047" i="3"/>
  <c r="V1043" i="3"/>
  <c r="Z1043" i="3"/>
  <c r="AD1043" i="3"/>
  <c r="W1043" i="3"/>
  <c r="AA1043" i="3"/>
  <c r="Y1043" i="3"/>
  <c r="T1043" i="3"/>
  <c r="AB1043" i="3"/>
  <c r="U1043" i="3"/>
  <c r="AC1043" i="3"/>
  <c r="X1043" i="3"/>
  <c r="V1039" i="3"/>
  <c r="Z1039" i="3"/>
  <c r="AD1039" i="3"/>
  <c r="W1039" i="3"/>
  <c r="AA1039" i="3"/>
  <c r="U1039" i="3"/>
  <c r="AC1039" i="3"/>
  <c r="X1039" i="3"/>
  <c r="Y1039" i="3"/>
  <c r="T1039" i="3"/>
  <c r="AB1039" i="3"/>
  <c r="V1035" i="3"/>
  <c r="Z1035" i="3"/>
  <c r="AD1035" i="3"/>
  <c r="W1035" i="3"/>
  <c r="AA1035" i="3"/>
  <c r="Y1035" i="3"/>
  <c r="T1035" i="3"/>
  <c r="AB1035" i="3"/>
  <c r="U1035" i="3"/>
  <c r="AC1035" i="3"/>
  <c r="X1035" i="3"/>
  <c r="V1031" i="3"/>
  <c r="Z1031" i="3"/>
  <c r="AD1031" i="3"/>
  <c r="W1031" i="3"/>
  <c r="AA1031" i="3"/>
  <c r="U1031" i="3"/>
  <c r="AC1031" i="3"/>
  <c r="X1031" i="3"/>
  <c r="Y1031" i="3"/>
  <c r="T1031" i="3"/>
  <c r="AB1031" i="3"/>
  <c r="V1027" i="3"/>
  <c r="Z1027" i="3"/>
  <c r="AD1027" i="3"/>
  <c r="W1027" i="3"/>
  <c r="AA1027" i="3"/>
  <c r="Y1027" i="3"/>
  <c r="T1027" i="3"/>
  <c r="AB1027" i="3"/>
  <c r="U1027" i="3"/>
  <c r="AC1027" i="3"/>
  <c r="X1027" i="3"/>
  <c r="V1023" i="3"/>
  <c r="Z1023" i="3"/>
  <c r="AD1023" i="3"/>
  <c r="W1023" i="3"/>
  <c r="AA1023" i="3"/>
  <c r="U1023" i="3"/>
  <c r="AC1023" i="3"/>
  <c r="X1023" i="3"/>
  <c r="Y1023" i="3"/>
  <c r="AB1023" i="3"/>
  <c r="T1023" i="3"/>
  <c r="V1019" i="3"/>
  <c r="Z1019" i="3"/>
  <c r="AD1019" i="3"/>
  <c r="W1019" i="3"/>
  <c r="AA1019" i="3"/>
  <c r="Y1019" i="3"/>
  <c r="T1019" i="3"/>
  <c r="AB1019" i="3"/>
  <c r="U1019" i="3"/>
  <c r="AC1019" i="3"/>
  <c r="X1019" i="3"/>
  <c r="V1015" i="3"/>
  <c r="Z1015" i="3"/>
  <c r="AD1015" i="3"/>
  <c r="W1015" i="3"/>
  <c r="AA1015" i="3"/>
  <c r="U1015" i="3"/>
  <c r="AC1015" i="3"/>
  <c r="X1015" i="3"/>
  <c r="Y1015" i="3"/>
  <c r="T1015" i="3"/>
  <c r="AB1015" i="3"/>
  <c r="V1011" i="3"/>
  <c r="Z1011" i="3"/>
  <c r="AD1011" i="3"/>
  <c r="W1011" i="3"/>
  <c r="AA1011" i="3"/>
  <c r="Y1011" i="3"/>
  <c r="T1011" i="3"/>
  <c r="AB1011" i="3"/>
  <c r="U1011" i="3"/>
  <c r="AC1011" i="3"/>
  <c r="X1011" i="3"/>
  <c r="V1007" i="3"/>
  <c r="Z1007" i="3"/>
  <c r="AD1007" i="3"/>
  <c r="W1007" i="3"/>
  <c r="AA1007" i="3"/>
  <c r="U1007" i="3"/>
  <c r="AC1007" i="3"/>
  <c r="X1007" i="3"/>
  <c r="Y1007" i="3"/>
  <c r="T1007" i="3"/>
  <c r="AB1007" i="3"/>
  <c r="V1003" i="3"/>
  <c r="Z1003" i="3"/>
  <c r="AD1003" i="3"/>
  <c r="W1003" i="3"/>
  <c r="AA1003" i="3"/>
  <c r="Y1003" i="3"/>
  <c r="T1003" i="3"/>
  <c r="AB1003" i="3"/>
  <c r="U1003" i="3"/>
  <c r="AC1003" i="3"/>
  <c r="X1003" i="3"/>
  <c r="V999" i="3"/>
  <c r="Z999" i="3"/>
  <c r="AD999" i="3"/>
  <c r="W999" i="3"/>
  <c r="AA999" i="3"/>
  <c r="U999" i="3"/>
  <c r="AC999" i="3"/>
  <c r="X999" i="3"/>
  <c r="Y999" i="3"/>
  <c r="T999" i="3"/>
  <c r="AB999" i="3"/>
  <c r="V995" i="3"/>
  <c r="Z995" i="3"/>
  <c r="AD995" i="3"/>
  <c r="W995" i="3"/>
  <c r="AA995" i="3"/>
  <c r="Y995" i="3"/>
  <c r="T995" i="3"/>
  <c r="AB995" i="3"/>
  <c r="U995" i="3"/>
  <c r="AC995" i="3"/>
  <c r="X995" i="3"/>
  <c r="V991" i="3"/>
  <c r="Z991" i="3"/>
  <c r="AD991" i="3"/>
  <c r="W991" i="3"/>
  <c r="AA991" i="3"/>
  <c r="U991" i="3"/>
  <c r="AC991" i="3"/>
  <c r="X991" i="3"/>
  <c r="Y991" i="3"/>
  <c r="AB991" i="3"/>
  <c r="T991" i="3"/>
  <c r="V987" i="3"/>
  <c r="Z987" i="3"/>
  <c r="AD987" i="3"/>
  <c r="W987" i="3"/>
  <c r="AA987" i="3"/>
  <c r="Y987" i="3"/>
  <c r="T987" i="3"/>
  <c r="AB987" i="3"/>
  <c r="U987" i="3"/>
  <c r="AC987" i="3"/>
  <c r="X987" i="3"/>
  <c r="V983" i="3"/>
  <c r="Z983" i="3"/>
  <c r="AD983" i="3"/>
  <c r="W983" i="3"/>
  <c r="AA983" i="3"/>
  <c r="U983" i="3"/>
  <c r="AC983" i="3"/>
  <c r="X983" i="3"/>
  <c r="Y983" i="3"/>
  <c r="T983" i="3"/>
  <c r="AB983" i="3"/>
  <c r="V979" i="3"/>
  <c r="Z979" i="3"/>
  <c r="AD979" i="3"/>
  <c r="W979" i="3"/>
  <c r="AA979" i="3"/>
  <c r="Y979" i="3"/>
  <c r="T979" i="3"/>
  <c r="AB979" i="3"/>
  <c r="U979" i="3"/>
  <c r="AC979" i="3"/>
  <c r="X979" i="3"/>
  <c r="V975" i="3"/>
  <c r="Z975" i="3"/>
  <c r="AD975" i="3"/>
  <c r="W975" i="3"/>
  <c r="AA975" i="3"/>
  <c r="U975" i="3"/>
  <c r="AC975" i="3"/>
  <c r="X975" i="3"/>
  <c r="Y975" i="3"/>
  <c r="T975" i="3"/>
  <c r="AB975" i="3"/>
  <c r="V971" i="3"/>
  <c r="Z971" i="3"/>
  <c r="AD971" i="3"/>
  <c r="W971" i="3"/>
  <c r="AA971" i="3"/>
  <c r="Y971" i="3"/>
  <c r="T971" i="3"/>
  <c r="AB971" i="3"/>
  <c r="U971" i="3"/>
  <c r="AC971" i="3"/>
  <c r="X971" i="3"/>
  <c r="V967" i="3"/>
  <c r="Z967" i="3"/>
  <c r="AD967" i="3"/>
  <c r="W967" i="3"/>
  <c r="AA967" i="3"/>
  <c r="U967" i="3"/>
  <c r="AC967" i="3"/>
  <c r="X967" i="3"/>
  <c r="Y967" i="3"/>
  <c r="T967" i="3"/>
  <c r="AB967" i="3"/>
  <c r="V963" i="3"/>
  <c r="Z963" i="3"/>
  <c r="AD963" i="3"/>
  <c r="W963" i="3"/>
  <c r="AA963" i="3"/>
  <c r="Y963" i="3"/>
  <c r="T963" i="3"/>
  <c r="AB963" i="3"/>
  <c r="U963" i="3"/>
  <c r="AC963" i="3"/>
  <c r="X963" i="3"/>
  <c r="V959" i="3"/>
  <c r="Z959" i="3"/>
  <c r="AD959" i="3"/>
  <c r="W959" i="3"/>
  <c r="AA959" i="3"/>
  <c r="U959" i="3"/>
  <c r="AC959" i="3"/>
  <c r="X959" i="3"/>
  <c r="Y959" i="3"/>
  <c r="AB959" i="3"/>
  <c r="T959" i="3"/>
  <c r="V955" i="3"/>
  <c r="Z955" i="3"/>
  <c r="AD955" i="3"/>
  <c r="W955" i="3"/>
  <c r="AA955" i="3"/>
  <c r="Y955" i="3"/>
  <c r="T955" i="3"/>
  <c r="AB955" i="3"/>
  <c r="U955" i="3"/>
  <c r="AC955" i="3"/>
  <c r="X955" i="3"/>
  <c r="V951" i="3"/>
  <c r="Z951" i="3"/>
  <c r="AD951" i="3"/>
  <c r="W951" i="3"/>
  <c r="AA951" i="3"/>
  <c r="U951" i="3"/>
  <c r="AC951" i="3"/>
  <c r="X951" i="3"/>
  <c r="Y951" i="3"/>
  <c r="T951" i="3"/>
  <c r="AB951" i="3"/>
  <c r="V947" i="3"/>
  <c r="Z947" i="3"/>
  <c r="AD947" i="3"/>
  <c r="W947" i="3"/>
  <c r="AA947" i="3"/>
  <c r="Y947" i="3"/>
  <c r="T947" i="3"/>
  <c r="AB947" i="3"/>
  <c r="U947" i="3"/>
  <c r="AC947" i="3"/>
  <c r="X947" i="3"/>
  <c r="V943" i="3"/>
  <c r="Z943" i="3"/>
  <c r="AD943" i="3"/>
  <c r="W943" i="3"/>
  <c r="AA943" i="3"/>
  <c r="U943" i="3"/>
  <c r="AC943" i="3"/>
  <c r="X943" i="3"/>
  <c r="Y943" i="3"/>
  <c r="T943" i="3"/>
  <c r="AB943" i="3"/>
  <c r="V939" i="3"/>
  <c r="Z939" i="3"/>
  <c r="AD939" i="3"/>
  <c r="W939" i="3"/>
  <c r="AA939" i="3"/>
  <c r="Y939" i="3"/>
  <c r="T939" i="3"/>
  <c r="AB939" i="3"/>
  <c r="U939" i="3"/>
  <c r="AC939" i="3"/>
  <c r="X939" i="3"/>
  <c r="V935" i="3"/>
  <c r="Z935" i="3"/>
  <c r="AD935" i="3"/>
  <c r="W935" i="3"/>
  <c r="AA935" i="3"/>
  <c r="U935" i="3"/>
  <c r="AC935" i="3"/>
  <c r="X935" i="3"/>
  <c r="Y935" i="3"/>
  <c r="T935" i="3"/>
  <c r="AB935" i="3"/>
  <c r="V931" i="3"/>
  <c r="Z931" i="3"/>
  <c r="AD931" i="3"/>
  <c r="W931" i="3"/>
  <c r="AA931" i="3"/>
  <c r="Y931" i="3"/>
  <c r="T931" i="3"/>
  <c r="AB931" i="3"/>
  <c r="U931" i="3"/>
  <c r="AC931" i="3"/>
  <c r="X931" i="3"/>
  <c r="V927" i="3"/>
  <c r="Z927" i="3"/>
  <c r="AD927" i="3"/>
  <c r="W927" i="3"/>
  <c r="AA927" i="3"/>
  <c r="U927" i="3"/>
  <c r="AC927" i="3"/>
  <c r="X927" i="3"/>
  <c r="Y927" i="3"/>
  <c r="AB927" i="3"/>
  <c r="T927" i="3"/>
  <c r="V923" i="3"/>
  <c r="Z923" i="3"/>
  <c r="AD923" i="3"/>
  <c r="W923" i="3"/>
  <c r="AA923" i="3"/>
  <c r="Y923" i="3"/>
  <c r="T923" i="3"/>
  <c r="AB923" i="3"/>
  <c r="U923" i="3"/>
  <c r="AC923" i="3"/>
  <c r="X923" i="3"/>
  <c r="V919" i="3"/>
  <c r="Z919" i="3"/>
  <c r="AD919" i="3"/>
  <c r="W919" i="3"/>
  <c r="AA919" i="3"/>
  <c r="U919" i="3"/>
  <c r="AC919" i="3"/>
  <c r="X919" i="3"/>
  <c r="Y919" i="3"/>
  <c r="T919" i="3"/>
  <c r="AB919" i="3"/>
  <c r="V915" i="3"/>
  <c r="Z915" i="3"/>
  <c r="AD915" i="3"/>
  <c r="W915" i="3"/>
  <c r="AA915" i="3"/>
  <c r="Y915" i="3"/>
  <c r="T915" i="3"/>
  <c r="AB915" i="3"/>
  <c r="U915" i="3"/>
  <c r="AC915" i="3"/>
  <c r="X915" i="3"/>
  <c r="V911" i="3"/>
  <c r="Z911" i="3"/>
  <c r="AD911" i="3"/>
  <c r="W911" i="3"/>
  <c r="AA911" i="3"/>
  <c r="U911" i="3"/>
  <c r="AC911" i="3"/>
  <c r="X911" i="3"/>
  <c r="Y911" i="3"/>
  <c r="T911" i="3"/>
  <c r="AB911" i="3"/>
  <c r="V907" i="3"/>
  <c r="Z907" i="3"/>
  <c r="AD907" i="3"/>
  <c r="W907" i="3"/>
  <c r="AA907" i="3"/>
  <c r="Y907" i="3"/>
  <c r="T907" i="3"/>
  <c r="AB907" i="3"/>
  <c r="U907" i="3"/>
  <c r="AC907" i="3"/>
  <c r="X907" i="3"/>
  <c r="V903" i="3"/>
  <c r="Z903" i="3"/>
  <c r="AD903" i="3"/>
  <c r="W903" i="3"/>
  <c r="AA903" i="3"/>
  <c r="U903" i="3"/>
  <c r="AC903" i="3"/>
  <c r="X903" i="3"/>
  <c r="Y903" i="3"/>
  <c r="T903" i="3"/>
  <c r="AB903" i="3"/>
  <c r="V899" i="3"/>
  <c r="Z899" i="3"/>
  <c r="AD899" i="3"/>
  <c r="W899" i="3"/>
  <c r="AA899" i="3"/>
  <c r="Y899" i="3"/>
  <c r="T899" i="3"/>
  <c r="AB899" i="3"/>
  <c r="U899" i="3"/>
  <c r="AC899" i="3"/>
  <c r="X899" i="3"/>
  <c r="V895" i="3"/>
  <c r="Z895" i="3"/>
  <c r="AD895" i="3"/>
  <c r="W895" i="3"/>
  <c r="AA895" i="3"/>
  <c r="U895" i="3"/>
  <c r="AC895" i="3"/>
  <c r="X895" i="3"/>
  <c r="Y895" i="3"/>
  <c r="AB895" i="3"/>
  <c r="T895" i="3"/>
  <c r="V891" i="3"/>
  <c r="Z891" i="3"/>
  <c r="AD891" i="3"/>
  <c r="W891" i="3"/>
  <c r="AA891" i="3"/>
  <c r="Y891" i="3"/>
  <c r="T891" i="3"/>
  <c r="AB891" i="3"/>
  <c r="U891" i="3"/>
  <c r="AC891" i="3"/>
  <c r="X891" i="3"/>
  <c r="V887" i="3"/>
  <c r="Z887" i="3"/>
  <c r="AD887" i="3"/>
  <c r="W887" i="3"/>
  <c r="AA887" i="3"/>
  <c r="U887" i="3"/>
  <c r="AC887" i="3"/>
  <c r="X887" i="3"/>
  <c r="Y887" i="3"/>
  <c r="T887" i="3"/>
  <c r="AB887" i="3"/>
  <c r="V883" i="3"/>
  <c r="Z883" i="3"/>
  <c r="AD883" i="3"/>
  <c r="W883" i="3"/>
  <c r="AA883" i="3"/>
  <c r="Y883" i="3"/>
  <c r="T883" i="3"/>
  <c r="AB883" i="3"/>
  <c r="U883" i="3"/>
  <c r="AC883" i="3"/>
  <c r="X883" i="3"/>
  <c r="V879" i="3"/>
  <c r="Z879" i="3"/>
  <c r="AD879" i="3"/>
  <c r="W879" i="3"/>
  <c r="AA879" i="3"/>
  <c r="U879" i="3"/>
  <c r="AC879" i="3"/>
  <c r="X879" i="3"/>
  <c r="Y879" i="3"/>
  <c r="T879" i="3"/>
  <c r="AB879" i="3"/>
  <c r="V875" i="3"/>
  <c r="Z875" i="3"/>
  <c r="AD875" i="3"/>
  <c r="W875" i="3"/>
  <c r="AA875" i="3"/>
  <c r="Y875" i="3"/>
  <c r="T875" i="3"/>
  <c r="AB875" i="3"/>
  <c r="U875" i="3"/>
  <c r="AC875" i="3"/>
  <c r="X875" i="3"/>
  <c r="V871" i="3"/>
  <c r="Z871" i="3"/>
  <c r="AD871" i="3"/>
  <c r="W871" i="3"/>
  <c r="AA871" i="3"/>
  <c r="U871" i="3"/>
  <c r="AC871" i="3"/>
  <c r="X871" i="3"/>
  <c r="Y871" i="3"/>
  <c r="T871" i="3"/>
  <c r="AB871" i="3"/>
  <c r="V867" i="3"/>
  <c r="Z867" i="3"/>
  <c r="AD867" i="3"/>
  <c r="W867" i="3"/>
  <c r="AA867" i="3"/>
  <c r="Y867" i="3"/>
  <c r="T867" i="3"/>
  <c r="AB867" i="3"/>
  <c r="U867" i="3"/>
  <c r="AC867" i="3"/>
  <c r="X867" i="3"/>
  <c r="V863" i="3"/>
  <c r="Z863" i="3"/>
  <c r="AD863" i="3"/>
  <c r="W863" i="3"/>
  <c r="AA863" i="3"/>
  <c r="U863" i="3"/>
  <c r="AC863" i="3"/>
  <c r="X863" i="3"/>
  <c r="Y863" i="3"/>
  <c r="AB863" i="3"/>
  <c r="T863" i="3"/>
  <c r="V859" i="3"/>
  <c r="Z859" i="3"/>
  <c r="AD859" i="3"/>
  <c r="W859" i="3"/>
  <c r="AA859" i="3"/>
  <c r="Y859" i="3"/>
  <c r="T859" i="3"/>
  <c r="AB859" i="3"/>
  <c r="U859" i="3"/>
  <c r="AC859" i="3"/>
  <c r="X859" i="3"/>
  <c r="V855" i="3"/>
  <c r="Z855" i="3"/>
  <c r="AD855" i="3"/>
  <c r="W855" i="3"/>
  <c r="AA855" i="3"/>
  <c r="U855" i="3"/>
  <c r="AC855" i="3"/>
  <c r="X855" i="3"/>
  <c r="Y855" i="3"/>
  <c r="T855" i="3"/>
  <c r="AB855" i="3"/>
  <c r="V851" i="3"/>
  <c r="Z851" i="3"/>
  <c r="AD851" i="3"/>
  <c r="W851" i="3"/>
  <c r="AA851" i="3"/>
  <c r="Y851" i="3"/>
  <c r="T851" i="3"/>
  <c r="AB851" i="3"/>
  <c r="U851" i="3"/>
  <c r="AC851" i="3"/>
  <c r="X851" i="3"/>
  <c r="V847" i="3"/>
  <c r="Z847" i="3"/>
  <c r="AD847" i="3"/>
  <c r="W847" i="3"/>
  <c r="AA847" i="3"/>
  <c r="U847" i="3"/>
  <c r="AC847" i="3"/>
  <c r="X847" i="3"/>
  <c r="Y847" i="3"/>
  <c r="T847" i="3"/>
  <c r="AB847" i="3"/>
  <c r="V843" i="3"/>
  <c r="Z843" i="3"/>
  <c r="AD843" i="3"/>
  <c r="W843" i="3"/>
  <c r="AA843" i="3"/>
  <c r="Y843" i="3"/>
  <c r="T843" i="3"/>
  <c r="AB843" i="3"/>
  <c r="U843" i="3"/>
  <c r="AC843" i="3"/>
  <c r="X843" i="3"/>
  <c r="V839" i="3"/>
  <c r="Z839" i="3"/>
  <c r="AD839" i="3"/>
  <c r="W839" i="3"/>
  <c r="AB839" i="3"/>
  <c r="X839" i="3"/>
  <c r="AC839" i="3"/>
  <c r="U839" i="3"/>
  <c r="Y839" i="3"/>
  <c r="AA839" i="3"/>
  <c r="T839" i="3"/>
  <c r="V835" i="3"/>
  <c r="Z835" i="3"/>
  <c r="AD835" i="3"/>
  <c r="X835" i="3"/>
  <c r="AC835" i="3"/>
  <c r="T835" i="3"/>
  <c r="Y835" i="3"/>
  <c r="W835" i="3"/>
  <c r="AA835" i="3"/>
  <c r="AB835" i="3"/>
  <c r="U835" i="3"/>
  <c r="V831" i="3"/>
  <c r="Z831" i="3"/>
  <c r="AD831" i="3"/>
  <c r="X831" i="3"/>
  <c r="AC831" i="3"/>
  <c r="T831" i="3"/>
  <c r="Y831" i="3"/>
  <c r="U831" i="3"/>
  <c r="AA831" i="3"/>
  <c r="AB831" i="3"/>
  <c r="W831" i="3"/>
  <c r="V827" i="3"/>
  <c r="Z827" i="3"/>
  <c r="AD827" i="3"/>
  <c r="T827" i="3"/>
  <c r="Y827" i="3"/>
  <c r="U827" i="3"/>
  <c r="AA827" i="3"/>
  <c r="W827" i="3"/>
  <c r="AB827" i="3"/>
  <c r="AC827" i="3"/>
  <c r="X827" i="3"/>
  <c r="V823" i="3"/>
  <c r="Z823" i="3"/>
  <c r="AD823" i="3"/>
  <c r="U823" i="3"/>
  <c r="AA823" i="3"/>
  <c r="W823" i="3"/>
  <c r="AB823" i="3"/>
  <c r="X823" i="3"/>
  <c r="AC823" i="3"/>
  <c r="T823" i="3"/>
  <c r="Y823" i="3"/>
  <c r="V819" i="3"/>
  <c r="Z819" i="3"/>
  <c r="AD819" i="3"/>
  <c r="W819" i="3"/>
  <c r="AA819" i="3"/>
  <c r="U819" i="3"/>
  <c r="AC819" i="3"/>
  <c r="X819" i="3"/>
  <c r="Y819" i="3"/>
  <c r="AB819" i="3"/>
  <c r="T819" i="3"/>
  <c r="V815" i="3"/>
  <c r="Z815" i="3"/>
  <c r="AD815" i="3"/>
  <c r="W815" i="3"/>
  <c r="AA815" i="3"/>
  <c r="Y815" i="3"/>
  <c r="T815" i="3"/>
  <c r="AB815" i="3"/>
  <c r="U815" i="3"/>
  <c r="AC815" i="3"/>
  <c r="X815" i="3"/>
  <c r="V811" i="3"/>
  <c r="Z811" i="3"/>
  <c r="AD811" i="3"/>
  <c r="W811" i="3"/>
  <c r="AA811" i="3"/>
  <c r="U811" i="3"/>
  <c r="AC811" i="3"/>
  <c r="X811" i="3"/>
  <c r="Y811" i="3"/>
  <c r="T811" i="3"/>
  <c r="AB811" i="3"/>
  <c r="V807" i="3"/>
  <c r="Z807" i="3"/>
  <c r="AD807" i="3"/>
  <c r="W807" i="3"/>
  <c r="AA807" i="3"/>
  <c r="Y807" i="3"/>
  <c r="T807" i="3"/>
  <c r="AB807" i="3"/>
  <c r="U807" i="3"/>
  <c r="AC807" i="3"/>
  <c r="X807" i="3"/>
  <c r="V803" i="3"/>
  <c r="Z803" i="3"/>
  <c r="AD803" i="3"/>
  <c r="W803" i="3"/>
  <c r="AA803" i="3"/>
  <c r="U803" i="3"/>
  <c r="AC803" i="3"/>
  <c r="X803" i="3"/>
  <c r="Y803" i="3"/>
  <c r="T803" i="3"/>
  <c r="AB803" i="3"/>
  <c r="V799" i="3"/>
  <c r="Z799" i="3"/>
  <c r="AD799" i="3"/>
  <c r="W799" i="3"/>
  <c r="AA799" i="3"/>
  <c r="Y799" i="3"/>
  <c r="T799" i="3"/>
  <c r="AB799" i="3"/>
  <c r="U799" i="3"/>
  <c r="AC799" i="3"/>
  <c r="X799" i="3"/>
  <c r="V795" i="3"/>
  <c r="Z795" i="3"/>
  <c r="AD795" i="3"/>
  <c r="W795" i="3"/>
  <c r="AA795" i="3"/>
  <c r="U795" i="3"/>
  <c r="AC795" i="3"/>
  <c r="X795" i="3"/>
  <c r="Y795" i="3"/>
  <c r="T795" i="3"/>
  <c r="AB795" i="3"/>
  <c r="V791" i="3"/>
  <c r="Z791" i="3"/>
  <c r="AD791" i="3"/>
  <c r="W791" i="3"/>
  <c r="AA791" i="3"/>
  <c r="Y791" i="3"/>
  <c r="T791" i="3"/>
  <c r="AB791" i="3"/>
  <c r="U791" i="3"/>
  <c r="AC791" i="3"/>
  <c r="X791" i="3"/>
  <c r="V787" i="3"/>
  <c r="Z787" i="3"/>
  <c r="AD787" i="3"/>
  <c r="W787" i="3"/>
  <c r="AA787" i="3"/>
  <c r="U787" i="3"/>
  <c r="AC787" i="3"/>
  <c r="X787" i="3"/>
  <c r="Y787" i="3"/>
  <c r="AB787" i="3"/>
  <c r="T787" i="3"/>
  <c r="V783" i="3"/>
  <c r="Z783" i="3"/>
  <c r="AD783" i="3"/>
  <c r="W783" i="3"/>
  <c r="AA783" i="3"/>
  <c r="Y783" i="3"/>
  <c r="T783" i="3"/>
  <c r="AB783" i="3"/>
  <c r="U783" i="3"/>
  <c r="AC783" i="3"/>
  <c r="X783" i="3"/>
  <c r="V779" i="3"/>
  <c r="Z779" i="3"/>
  <c r="AD779" i="3"/>
  <c r="W779" i="3"/>
  <c r="AA779" i="3"/>
  <c r="U779" i="3"/>
  <c r="AC779" i="3"/>
  <c r="X779" i="3"/>
  <c r="Y779" i="3"/>
  <c r="T779" i="3"/>
  <c r="AB779" i="3"/>
  <c r="V775" i="3"/>
  <c r="Z775" i="3"/>
  <c r="AD775" i="3"/>
  <c r="W775" i="3"/>
  <c r="AA775" i="3"/>
  <c r="Y775" i="3"/>
  <c r="T775" i="3"/>
  <c r="AB775" i="3"/>
  <c r="U775" i="3"/>
  <c r="AC775" i="3"/>
  <c r="X775" i="3"/>
  <c r="V771" i="3"/>
  <c r="Z771" i="3"/>
  <c r="AD771" i="3"/>
  <c r="W771" i="3"/>
  <c r="AA771" i="3"/>
  <c r="U771" i="3"/>
  <c r="AC771" i="3"/>
  <c r="X771" i="3"/>
  <c r="Y771" i="3"/>
  <c r="T771" i="3"/>
  <c r="AB771" i="3"/>
  <c r="V767" i="3"/>
  <c r="Z767" i="3"/>
  <c r="AD767" i="3"/>
  <c r="W767" i="3"/>
  <c r="AA767" i="3"/>
  <c r="Y767" i="3"/>
  <c r="T767" i="3"/>
  <c r="AB767" i="3"/>
  <c r="U767" i="3"/>
  <c r="AC767" i="3"/>
  <c r="X767" i="3"/>
  <c r="V763" i="3"/>
  <c r="Z763" i="3"/>
  <c r="AD763" i="3"/>
  <c r="W763" i="3"/>
  <c r="AA763" i="3"/>
  <c r="U763" i="3"/>
  <c r="AC763" i="3"/>
  <c r="X763" i="3"/>
  <c r="Y763" i="3"/>
  <c r="T763" i="3"/>
  <c r="AB763" i="3"/>
  <c r="V759" i="3"/>
  <c r="Z759" i="3"/>
  <c r="AD759" i="3"/>
  <c r="W759" i="3"/>
  <c r="AA759" i="3"/>
  <c r="Y759" i="3"/>
  <c r="T759" i="3"/>
  <c r="AB759" i="3"/>
  <c r="U759" i="3"/>
  <c r="AC759" i="3"/>
  <c r="X759" i="3"/>
  <c r="V755" i="3"/>
  <c r="Z755" i="3"/>
  <c r="AD755" i="3"/>
  <c r="W755" i="3"/>
  <c r="AA755" i="3"/>
  <c r="U755" i="3"/>
  <c r="AC755" i="3"/>
  <c r="X755" i="3"/>
  <c r="Y755" i="3"/>
  <c r="AB755" i="3"/>
  <c r="T755" i="3"/>
  <c r="V751" i="3"/>
  <c r="Z751" i="3"/>
  <c r="AD751" i="3"/>
  <c r="W751" i="3"/>
  <c r="AA751" i="3"/>
  <c r="Y751" i="3"/>
  <c r="T751" i="3"/>
  <c r="AB751" i="3"/>
  <c r="U751" i="3"/>
  <c r="AC751" i="3"/>
  <c r="X751" i="3"/>
  <c r="V747" i="3"/>
  <c r="Z747" i="3"/>
  <c r="AD747" i="3"/>
  <c r="W747" i="3"/>
  <c r="AA747" i="3"/>
  <c r="U747" i="3"/>
  <c r="AC747" i="3"/>
  <c r="X747" i="3"/>
  <c r="Y747" i="3"/>
  <c r="T747" i="3"/>
  <c r="AB747" i="3"/>
  <c r="V743" i="3"/>
  <c r="Z743" i="3"/>
  <c r="AD743" i="3"/>
  <c r="W743" i="3"/>
  <c r="AA743" i="3"/>
  <c r="Y743" i="3"/>
  <c r="T743" i="3"/>
  <c r="AB743" i="3"/>
  <c r="U743" i="3"/>
  <c r="AC743" i="3"/>
  <c r="X743" i="3"/>
  <c r="V739" i="3"/>
  <c r="Z739" i="3"/>
  <c r="AD739" i="3"/>
  <c r="W739" i="3"/>
  <c r="AA739" i="3"/>
  <c r="U739" i="3"/>
  <c r="AC739" i="3"/>
  <c r="X739" i="3"/>
  <c r="Y739" i="3"/>
  <c r="T739" i="3"/>
  <c r="AB739" i="3"/>
  <c r="V735" i="3"/>
  <c r="Z735" i="3"/>
  <c r="AD735" i="3"/>
  <c r="W735" i="3"/>
  <c r="AA735" i="3"/>
  <c r="Y735" i="3"/>
  <c r="T735" i="3"/>
  <c r="AB735" i="3"/>
  <c r="U735" i="3"/>
  <c r="AC735" i="3"/>
  <c r="X735" i="3"/>
  <c r="V731" i="3"/>
  <c r="Z731" i="3"/>
  <c r="AD731" i="3"/>
  <c r="W731" i="3"/>
  <c r="AA731" i="3"/>
  <c r="U731" i="3"/>
  <c r="AC731" i="3"/>
  <c r="X731" i="3"/>
  <c r="Y731" i="3"/>
  <c r="T731" i="3"/>
  <c r="AB731" i="3"/>
  <c r="V727" i="3"/>
  <c r="Z727" i="3"/>
  <c r="AD727" i="3"/>
  <c r="W727" i="3"/>
  <c r="AA727" i="3"/>
  <c r="Y727" i="3"/>
  <c r="T727" i="3"/>
  <c r="AB727" i="3"/>
  <c r="U727" i="3"/>
  <c r="AC727" i="3"/>
  <c r="X727" i="3"/>
  <c r="V723" i="3"/>
  <c r="Z723" i="3"/>
  <c r="AD723" i="3"/>
  <c r="W723" i="3"/>
  <c r="AA723" i="3"/>
  <c r="U723" i="3"/>
  <c r="AC723" i="3"/>
  <c r="X723" i="3"/>
  <c r="Y723" i="3"/>
  <c r="AB723" i="3"/>
  <c r="T723" i="3"/>
  <c r="V719" i="3"/>
  <c r="Z719" i="3"/>
  <c r="AD719" i="3"/>
  <c r="W719" i="3"/>
  <c r="AA719" i="3"/>
  <c r="Y719" i="3"/>
  <c r="T719" i="3"/>
  <c r="AB719" i="3"/>
  <c r="U719" i="3"/>
  <c r="AC719" i="3"/>
  <c r="X719" i="3"/>
  <c r="V715" i="3"/>
  <c r="Z715" i="3"/>
  <c r="AD715" i="3"/>
  <c r="W715" i="3"/>
  <c r="AA715" i="3"/>
  <c r="U715" i="3"/>
  <c r="AC715" i="3"/>
  <c r="X715" i="3"/>
  <c r="Y715" i="3"/>
  <c r="T715" i="3"/>
  <c r="AB715" i="3"/>
  <c r="V711" i="3"/>
  <c r="Z711" i="3"/>
  <c r="AD711" i="3"/>
  <c r="W711" i="3"/>
  <c r="AA711" i="3"/>
  <c r="Y711" i="3"/>
  <c r="T711" i="3"/>
  <c r="AB711" i="3"/>
  <c r="U711" i="3"/>
  <c r="AC711" i="3"/>
  <c r="X711" i="3"/>
  <c r="V707" i="3"/>
  <c r="Z707" i="3"/>
  <c r="AD707" i="3"/>
  <c r="W707" i="3"/>
  <c r="AA707" i="3"/>
  <c r="U707" i="3"/>
  <c r="AC707" i="3"/>
  <c r="X707" i="3"/>
  <c r="Y707" i="3"/>
  <c r="T707" i="3"/>
  <c r="AB707" i="3"/>
  <c r="V703" i="3"/>
  <c r="Z703" i="3"/>
  <c r="AD703" i="3"/>
  <c r="W703" i="3"/>
  <c r="AA703" i="3"/>
  <c r="Y703" i="3"/>
  <c r="T703" i="3"/>
  <c r="AB703" i="3"/>
  <c r="U703" i="3"/>
  <c r="AC703" i="3"/>
  <c r="X703" i="3"/>
  <c r="V699" i="3"/>
  <c r="Z699" i="3"/>
  <c r="AD699" i="3"/>
  <c r="W699" i="3"/>
  <c r="AA699" i="3"/>
  <c r="U699" i="3"/>
  <c r="AC699" i="3"/>
  <c r="X699" i="3"/>
  <c r="Y699" i="3"/>
  <c r="T699" i="3"/>
  <c r="AB699" i="3"/>
  <c r="V695" i="3"/>
  <c r="Z695" i="3"/>
  <c r="AD695" i="3"/>
  <c r="W695" i="3"/>
  <c r="AA695" i="3"/>
  <c r="Y695" i="3"/>
  <c r="T695" i="3"/>
  <c r="AB695" i="3"/>
  <c r="U695" i="3"/>
  <c r="AC695" i="3"/>
  <c r="X695" i="3"/>
  <c r="V691" i="3"/>
  <c r="Z691" i="3"/>
  <c r="AD691" i="3"/>
  <c r="W691" i="3"/>
  <c r="AA691" i="3"/>
  <c r="U691" i="3"/>
  <c r="AC691" i="3"/>
  <c r="X691" i="3"/>
  <c r="Y691" i="3"/>
  <c r="AB691" i="3"/>
  <c r="T691" i="3"/>
  <c r="V687" i="3"/>
  <c r="Z687" i="3"/>
  <c r="AD687" i="3"/>
  <c r="W687" i="3"/>
  <c r="AA687" i="3"/>
  <c r="Y687" i="3"/>
  <c r="T687" i="3"/>
  <c r="AB687" i="3"/>
  <c r="U687" i="3"/>
  <c r="AC687" i="3"/>
  <c r="X687" i="3"/>
  <c r="V683" i="3"/>
  <c r="Z683" i="3"/>
  <c r="AD683" i="3"/>
  <c r="W683" i="3"/>
  <c r="AA683" i="3"/>
  <c r="U683" i="3"/>
  <c r="AC683" i="3"/>
  <c r="X683" i="3"/>
  <c r="Y683" i="3"/>
  <c r="T683" i="3"/>
  <c r="AB683" i="3"/>
  <c r="V679" i="3"/>
  <c r="Z679" i="3"/>
  <c r="AD679" i="3"/>
  <c r="W679" i="3"/>
  <c r="AA679" i="3"/>
  <c r="Y679" i="3"/>
  <c r="T679" i="3"/>
  <c r="AB679" i="3"/>
  <c r="U679" i="3"/>
  <c r="AC679" i="3"/>
  <c r="X679" i="3"/>
  <c r="V675" i="3"/>
  <c r="Z675" i="3"/>
  <c r="AD675" i="3"/>
  <c r="W675" i="3"/>
  <c r="AA675" i="3"/>
  <c r="U675" i="3"/>
  <c r="AC675" i="3"/>
  <c r="X675" i="3"/>
  <c r="Y675" i="3"/>
  <c r="T675" i="3"/>
  <c r="AB675" i="3"/>
  <c r="V671" i="3"/>
  <c r="Z671" i="3"/>
  <c r="AD671" i="3"/>
  <c r="W671" i="3"/>
  <c r="AA671" i="3"/>
  <c r="Y671" i="3"/>
  <c r="T671" i="3"/>
  <c r="AB671" i="3"/>
  <c r="U671" i="3"/>
  <c r="AC671" i="3"/>
  <c r="X671" i="3"/>
  <c r="V667" i="3"/>
  <c r="Z667" i="3"/>
  <c r="AD667" i="3"/>
  <c r="W667" i="3"/>
  <c r="AA667" i="3"/>
  <c r="U667" i="3"/>
  <c r="AC667" i="3"/>
  <c r="X667" i="3"/>
  <c r="Y667" i="3"/>
  <c r="T667" i="3"/>
  <c r="AB667" i="3"/>
  <c r="V663" i="3"/>
  <c r="Z663" i="3"/>
  <c r="AD663" i="3"/>
  <c r="W663" i="3"/>
  <c r="AA663" i="3"/>
  <c r="Y663" i="3"/>
  <c r="T663" i="3"/>
  <c r="AB663" i="3"/>
  <c r="U663" i="3"/>
  <c r="AC663" i="3"/>
  <c r="X663" i="3"/>
  <c r="V659" i="3"/>
  <c r="Z659" i="3"/>
  <c r="AD659" i="3"/>
  <c r="W659" i="3"/>
  <c r="AA659" i="3"/>
  <c r="U659" i="3"/>
  <c r="AC659" i="3"/>
  <c r="X659" i="3"/>
  <c r="Y659" i="3"/>
  <c r="AB659" i="3"/>
  <c r="T659" i="3"/>
  <c r="V655" i="3"/>
  <c r="Z655" i="3"/>
  <c r="AD655" i="3"/>
  <c r="W655" i="3"/>
  <c r="AA655" i="3"/>
  <c r="Y655" i="3"/>
  <c r="T655" i="3"/>
  <c r="AB655" i="3"/>
  <c r="U655" i="3"/>
  <c r="AC655" i="3"/>
  <c r="X655" i="3"/>
  <c r="V651" i="3"/>
  <c r="Z651" i="3"/>
  <c r="AD651" i="3"/>
  <c r="W651" i="3"/>
  <c r="AA651" i="3"/>
  <c r="U651" i="3"/>
  <c r="AC651" i="3"/>
  <c r="X651" i="3"/>
  <c r="Y651" i="3"/>
  <c r="T651" i="3"/>
  <c r="AB651" i="3"/>
  <c r="V647" i="3"/>
  <c r="Z647" i="3"/>
  <c r="AD647" i="3"/>
  <c r="W647" i="3"/>
  <c r="AA647" i="3"/>
  <c r="Y647" i="3"/>
  <c r="T647" i="3"/>
  <c r="AB647" i="3"/>
  <c r="U647" i="3"/>
  <c r="AC647" i="3"/>
  <c r="X647" i="3"/>
  <c r="V643" i="3"/>
  <c r="Z643" i="3"/>
  <c r="AD643" i="3"/>
  <c r="W643" i="3"/>
  <c r="AA643" i="3"/>
  <c r="U643" i="3"/>
  <c r="AC643" i="3"/>
  <c r="X643" i="3"/>
  <c r="Y643" i="3"/>
  <c r="T643" i="3"/>
  <c r="AB643" i="3"/>
  <c r="V639" i="3"/>
  <c r="Z639" i="3"/>
  <c r="AD639" i="3"/>
  <c r="W639" i="3"/>
  <c r="AA639" i="3"/>
  <c r="Y639" i="3"/>
  <c r="T639" i="3"/>
  <c r="AB639" i="3"/>
  <c r="U639" i="3"/>
  <c r="AC639" i="3"/>
  <c r="X639" i="3"/>
  <c r="V635" i="3"/>
  <c r="Z635" i="3"/>
  <c r="AD635" i="3"/>
  <c r="W635" i="3"/>
  <c r="AA635" i="3"/>
  <c r="U635" i="3"/>
  <c r="AC635" i="3"/>
  <c r="X635" i="3"/>
  <c r="Y635" i="3"/>
  <c r="T635" i="3"/>
  <c r="AB635" i="3"/>
  <c r="V631" i="3"/>
  <c r="Z631" i="3"/>
  <c r="AD631" i="3"/>
  <c r="W631" i="3"/>
  <c r="AA631" i="3"/>
  <c r="Y631" i="3"/>
  <c r="T631" i="3"/>
  <c r="AB631" i="3"/>
  <c r="U631" i="3"/>
  <c r="AC631" i="3"/>
  <c r="X631" i="3"/>
  <c r="V627" i="3"/>
  <c r="Z627" i="3"/>
  <c r="AD627" i="3"/>
  <c r="W627" i="3"/>
  <c r="AA627" i="3"/>
  <c r="U627" i="3"/>
  <c r="AC627" i="3"/>
  <c r="X627" i="3"/>
  <c r="Y627" i="3"/>
  <c r="AB627" i="3"/>
  <c r="T627" i="3"/>
  <c r="V623" i="3"/>
  <c r="Z623" i="3"/>
  <c r="AD623" i="3"/>
  <c r="W623" i="3"/>
  <c r="AA623" i="3"/>
  <c r="Y623" i="3"/>
  <c r="T623" i="3"/>
  <c r="AB623" i="3"/>
  <c r="U623" i="3"/>
  <c r="AC623" i="3"/>
  <c r="X623" i="3"/>
  <c r="V619" i="3"/>
  <c r="Z619" i="3"/>
  <c r="AD619" i="3"/>
  <c r="W619" i="3"/>
  <c r="AA619" i="3"/>
  <c r="U619" i="3"/>
  <c r="AC619" i="3"/>
  <c r="X619" i="3"/>
  <c r="Y619" i="3"/>
  <c r="T619" i="3"/>
  <c r="AB619" i="3"/>
  <c r="V615" i="3"/>
  <c r="Z615" i="3"/>
  <c r="AD615" i="3"/>
  <c r="W615" i="3"/>
  <c r="AA615" i="3"/>
  <c r="Y615" i="3"/>
  <c r="T615" i="3"/>
  <c r="AB615" i="3"/>
  <c r="U615" i="3"/>
  <c r="AC615" i="3"/>
  <c r="X615" i="3"/>
  <c r="V611" i="3"/>
  <c r="Z611" i="3"/>
  <c r="AD611" i="3"/>
  <c r="W611" i="3"/>
  <c r="AA611" i="3"/>
  <c r="U611" i="3"/>
  <c r="AC611" i="3"/>
  <c r="X611" i="3"/>
  <c r="Y611" i="3"/>
  <c r="T611" i="3"/>
  <c r="AB611" i="3"/>
  <c r="V607" i="3"/>
  <c r="Z607" i="3"/>
  <c r="AD607" i="3"/>
  <c r="W607" i="3"/>
  <c r="AA607" i="3"/>
  <c r="Y607" i="3"/>
  <c r="T607" i="3"/>
  <c r="AB607" i="3"/>
  <c r="U607" i="3"/>
  <c r="AC607" i="3"/>
  <c r="X607" i="3"/>
  <c r="V603" i="3"/>
  <c r="Z603" i="3"/>
  <c r="AD603" i="3"/>
  <c r="W603" i="3"/>
  <c r="AA603" i="3"/>
  <c r="U603" i="3"/>
  <c r="AC603" i="3"/>
  <c r="X603" i="3"/>
  <c r="Y603" i="3"/>
  <c r="T603" i="3"/>
  <c r="AB603" i="3"/>
  <c r="V599" i="3"/>
  <c r="Z599" i="3"/>
  <c r="AD599" i="3"/>
  <c r="W599" i="3"/>
  <c r="AA599" i="3"/>
  <c r="Y599" i="3"/>
  <c r="T599" i="3"/>
  <c r="AB599" i="3"/>
  <c r="U599" i="3"/>
  <c r="AC599" i="3"/>
  <c r="X599" i="3"/>
  <c r="V595" i="3"/>
  <c r="Z595" i="3"/>
  <c r="AD595" i="3"/>
  <c r="W595" i="3"/>
  <c r="AA595" i="3"/>
  <c r="U595" i="3"/>
  <c r="AC595" i="3"/>
  <c r="X595" i="3"/>
  <c r="Y595" i="3"/>
  <c r="AB595" i="3"/>
  <c r="T595" i="3"/>
  <c r="V591" i="3"/>
  <c r="Z591" i="3"/>
  <c r="AD591" i="3"/>
  <c r="W591" i="3"/>
  <c r="AA591" i="3"/>
  <c r="Y591" i="3"/>
  <c r="T591" i="3"/>
  <c r="AB591" i="3"/>
  <c r="U591" i="3"/>
  <c r="AC591" i="3"/>
  <c r="X591" i="3"/>
  <c r="V587" i="3"/>
  <c r="Z587" i="3"/>
  <c r="AD587" i="3"/>
  <c r="W587" i="3"/>
  <c r="AA587" i="3"/>
  <c r="U587" i="3"/>
  <c r="AC587" i="3"/>
  <c r="X587" i="3"/>
  <c r="Y587" i="3"/>
  <c r="T587" i="3"/>
  <c r="AB587" i="3"/>
  <c r="V583" i="3"/>
  <c r="Z583" i="3"/>
  <c r="AD583" i="3"/>
  <c r="W583" i="3"/>
  <c r="AA583" i="3"/>
  <c r="Y583" i="3"/>
  <c r="T583" i="3"/>
  <c r="AB583" i="3"/>
  <c r="U583" i="3"/>
  <c r="AC583" i="3"/>
  <c r="X583" i="3"/>
  <c r="V579" i="3"/>
  <c r="Z579" i="3"/>
  <c r="AD579" i="3"/>
  <c r="W579" i="3"/>
  <c r="AA579" i="3"/>
  <c r="U579" i="3"/>
  <c r="AC579" i="3"/>
  <c r="X579" i="3"/>
  <c r="Y579" i="3"/>
  <c r="T579" i="3"/>
  <c r="AB579" i="3"/>
  <c r="V575" i="3"/>
  <c r="Z575" i="3"/>
  <c r="AD575" i="3"/>
  <c r="W575" i="3"/>
  <c r="AA575" i="3"/>
  <c r="Y575" i="3"/>
  <c r="T575" i="3"/>
  <c r="AB575" i="3"/>
  <c r="U575" i="3"/>
  <c r="AC575" i="3"/>
  <c r="X575" i="3"/>
  <c r="V571" i="3"/>
  <c r="Z571" i="3"/>
  <c r="AD571" i="3"/>
  <c r="W571" i="3"/>
  <c r="AA571" i="3"/>
  <c r="U571" i="3"/>
  <c r="AC571" i="3"/>
  <c r="X571" i="3"/>
  <c r="Y571" i="3"/>
  <c r="T571" i="3"/>
  <c r="AB571" i="3"/>
  <c r="V567" i="3"/>
  <c r="Z567" i="3"/>
  <c r="AD567" i="3"/>
  <c r="W567" i="3"/>
  <c r="AA567" i="3"/>
  <c r="Y567" i="3"/>
  <c r="T567" i="3"/>
  <c r="AB567" i="3"/>
  <c r="U567" i="3"/>
  <c r="AC567" i="3"/>
  <c r="X567" i="3"/>
  <c r="V563" i="3"/>
  <c r="Z563" i="3"/>
  <c r="AD563" i="3"/>
  <c r="W563" i="3"/>
  <c r="AA563" i="3"/>
  <c r="U563" i="3"/>
  <c r="AC563" i="3"/>
  <c r="X563" i="3"/>
  <c r="Y563" i="3"/>
  <c r="AB563" i="3"/>
  <c r="T563" i="3"/>
  <c r="V559" i="3"/>
  <c r="Z559" i="3"/>
  <c r="AD559" i="3"/>
  <c r="T559" i="3"/>
  <c r="Y559" i="3"/>
  <c r="U559" i="3"/>
  <c r="AA559" i="3"/>
  <c r="X559" i="3"/>
  <c r="AB559" i="3"/>
  <c r="AC559" i="3"/>
  <c r="W559" i="3"/>
  <c r="V555" i="3"/>
  <c r="Z555" i="3"/>
  <c r="AD555" i="3"/>
  <c r="U555" i="3"/>
  <c r="AA555" i="3"/>
  <c r="W555" i="3"/>
  <c r="AB555" i="3"/>
  <c r="Y555" i="3"/>
  <c r="AC555" i="3"/>
  <c r="T555" i="3"/>
  <c r="X555" i="3"/>
  <c r="V551" i="3"/>
  <c r="Z551" i="3"/>
  <c r="AD551" i="3"/>
  <c r="W551" i="3"/>
  <c r="AB551" i="3"/>
  <c r="X551" i="3"/>
  <c r="AC551" i="3"/>
  <c r="AA551" i="3"/>
  <c r="T551" i="3"/>
  <c r="U551" i="3"/>
  <c r="Y551" i="3"/>
  <c r="V547" i="3"/>
  <c r="Z547" i="3"/>
  <c r="AD547" i="3"/>
  <c r="X547" i="3"/>
  <c r="AC547" i="3"/>
  <c r="T547" i="3"/>
  <c r="Y547" i="3"/>
  <c r="AB547" i="3"/>
  <c r="U547" i="3"/>
  <c r="W547" i="3"/>
  <c r="AA547" i="3"/>
  <c r="V543" i="3"/>
  <c r="Z543" i="3"/>
  <c r="AD543" i="3"/>
  <c r="T543" i="3"/>
  <c r="Y543" i="3"/>
  <c r="U543" i="3"/>
  <c r="AA543" i="3"/>
  <c r="AC543" i="3"/>
  <c r="W543" i="3"/>
  <c r="X543" i="3"/>
  <c r="AB543" i="3"/>
  <c r="V539" i="3"/>
  <c r="Z539" i="3"/>
  <c r="AD539" i="3"/>
  <c r="U539" i="3"/>
  <c r="AA539" i="3"/>
  <c r="W539" i="3"/>
  <c r="AB539" i="3"/>
  <c r="T539" i="3"/>
  <c r="X539" i="3"/>
  <c r="Y539" i="3"/>
  <c r="AC539" i="3"/>
  <c r="V535" i="3"/>
  <c r="Z535" i="3"/>
  <c r="AD535" i="3"/>
  <c r="W535" i="3"/>
  <c r="AB535" i="3"/>
  <c r="X535" i="3"/>
  <c r="AC535" i="3"/>
  <c r="U535" i="3"/>
  <c r="Y535" i="3"/>
  <c r="AA535" i="3"/>
  <c r="T535" i="3"/>
  <c r="V531" i="3"/>
  <c r="Z531" i="3"/>
  <c r="AD531" i="3"/>
  <c r="X531" i="3"/>
  <c r="AC531" i="3"/>
  <c r="T531" i="3"/>
  <c r="Y531" i="3"/>
  <c r="W531" i="3"/>
  <c r="AA531" i="3"/>
  <c r="AB531" i="3"/>
  <c r="U531" i="3"/>
  <c r="V527" i="3"/>
  <c r="Z527" i="3"/>
  <c r="AD527" i="3"/>
  <c r="T527" i="3"/>
  <c r="Y527" i="3"/>
  <c r="U527" i="3"/>
  <c r="AA527" i="3"/>
  <c r="X527" i="3"/>
  <c r="AB527" i="3"/>
  <c r="AC527" i="3"/>
  <c r="W527" i="3"/>
  <c r="V523" i="3"/>
  <c r="Z523" i="3"/>
  <c r="AD523" i="3"/>
  <c r="U523" i="3"/>
  <c r="AA523" i="3"/>
  <c r="W523" i="3"/>
  <c r="AB523" i="3"/>
  <c r="Y523" i="3"/>
  <c r="AC523" i="3"/>
  <c r="T523" i="3"/>
  <c r="X523" i="3"/>
  <c r="V519" i="3"/>
  <c r="Z519" i="3"/>
  <c r="AD519" i="3"/>
  <c r="W519" i="3"/>
  <c r="AB519" i="3"/>
  <c r="X519" i="3"/>
  <c r="AC519" i="3"/>
  <c r="AA519" i="3"/>
  <c r="T519" i="3"/>
  <c r="U519" i="3"/>
  <c r="Y519" i="3"/>
  <c r="V515" i="3"/>
  <c r="Z515" i="3"/>
  <c r="AD515" i="3"/>
  <c r="X515" i="3"/>
  <c r="AC515" i="3"/>
  <c r="T515" i="3"/>
  <c r="Y515" i="3"/>
  <c r="AB515" i="3"/>
  <c r="U515" i="3"/>
  <c r="W515" i="3"/>
  <c r="AA515" i="3"/>
  <c r="V511" i="3"/>
  <c r="Z511" i="3"/>
  <c r="AD511" i="3"/>
  <c r="T511" i="3"/>
  <c r="Y511" i="3"/>
  <c r="U511" i="3"/>
  <c r="AA511" i="3"/>
  <c r="AC511" i="3"/>
  <c r="W511" i="3"/>
  <c r="X511" i="3"/>
  <c r="AB511" i="3"/>
  <c r="V507" i="3"/>
  <c r="Z507" i="3"/>
  <c r="AD507" i="3"/>
  <c r="U507" i="3"/>
  <c r="AA507" i="3"/>
  <c r="W507" i="3"/>
  <c r="AB507" i="3"/>
  <c r="T507" i="3"/>
  <c r="X507" i="3"/>
  <c r="Y507" i="3"/>
  <c r="AC507" i="3"/>
  <c r="V503" i="3"/>
  <c r="Z503" i="3"/>
  <c r="AD503" i="3"/>
  <c r="W503" i="3"/>
  <c r="AB503" i="3"/>
  <c r="X503" i="3"/>
  <c r="AC503" i="3"/>
  <c r="U503" i="3"/>
  <c r="Y503" i="3"/>
  <c r="AA503" i="3"/>
  <c r="T503" i="3"/>
  <c r="V499" i="3"/>
  <c r="Z499" i="3"/>
  <c r="AD499" i="3"/>
  <c r="X499" i="3"/>
  <c r="AC499" i="3"/>
  <c r="T499" i="3"/>
  <c r="Y499" i="3"/>
  <c r="W499" i="3"/>
  <c r="AA499" i="3"/>
  <c r="AB499" i="3"/>
  <c r="U499" i="3"/>
  <c r="V495" i="3"/>
  <c r="Z495" i="3"/>
  <c r="AD495" i="3"/>
  <c r="T495" i="3"/>
  <c r="Y495" i="3"/>
  <c r="U495" i="3"/>
  <c r="AA495" i="3"/>
  <c r="X495" i="3"/>
  <c r="AB495" i="3"/>
  <c r="AC495" i="3"/>
  <c r="W495" i="3"/>
  <c r="V491" i="3"/>
  <c r="Z491" i="3"/>
  <c r="AD491" i="3"/>
  <c r="U491" i="3"/>
  <c r="AA491" i="3"/>
  <c r="W491" i="3"/>
  <c r="AB491" i="3"/>
  <c r="Y491" i="3"/>
  <c r="AC491" i="3"/>
  <c r="T491" i="3"/>
  <c r="X491" i="3"/>
  <c r="V487" i="3"/>
  <c r="Z487" i="3"/>
  <c r="AD487" i="3"/>
  <c r="W487" i="3"/>
  <c r="AB487" i="3"/>
  <c r="X487" i="3"/>
  <c r="AC487" i="3"/>
  <c r="AA487" i="3"/>
  <c r="T487" i="3"/>
  <c r="U487" i="3"/>
  <c r="Y487" i="3"/>
  <c r="V483" i="3"/>
  <c r="Z483" i="3"/>
  <c r="AD483" i="3"/>
  <c r="X483" i="3"/>
  <c r="AC483" i="3"/>
  <c r="T483" i="3"/>
  <c r="Y483" i="3"/>
  <c r="AB483" i="3"/>
  <c r="U483" i="3"/>
  <c r="W483" i="3"/>
  <c r="AA483" i="3"/>
  <c r="V479" i="3"/>
  <c r="Z479" i="3"/>
  <c r="AD479" i="3"/>
  <c r="T479" i="3"/>
  <c r="Y479" i="3"/>
  <c r="U479" i="3"/>
  <c r="AA479" i="3"/>
  <c r="AC479" i="3"/>
  <c r="W479" i="3"/>
  <c r="X479" i="3"/>
  <c r="AB479" i="3"/>
  <c r="V475" i="3"/>
  <c r="Z475" i="3"/>
  <c r="AD475" i="3"/>
  <c r="U475" i="3"/>
  <c r="AA475" i="3"/>
  <c r="W475" i="3"/>
  <c r="AB475" i="3"/>
  <c r="T475" i="3"/>
  <c r="X475" i="3"/>
  <c r="Y475" i="3"/>
  <c r="AC475" i="3"/>
  <c r="V471" i="3"/>
  <c r="Z471" i="3"/>
  <c r="AD471" i="3"/>
  <c r="W471" i="3"/>
  <c r="AB471" i="3"/>
  <c r="X471" i="3"/>
  <c r="AC471" i="3"/>
  <c r="U471" i="3"/>
  <c r="Y471" i="3"/>
  <c r="AA471" i="3"/>
  <c r="T471" i="3"/>
  <c r="V467" i="3"/>
  <c r="Z467" i="3"/>
  <c r="AD467" i="3"/>
  <c r="X467" i="3"/>
  <c r="AC467" i="3"/>
  <c r="T467" i="3"/>
  <c r="Y467" i="3"/>
  <c r="W467" i="3"/>
  <c r="AA467" i="3"/>
  <c r="AB467" i="3"/>
  <c r="U467" i="3"/>
  <c r="V463" i="3"/>
  <c r="Z463" i="3"/>
  <c r="AD463" i="3"/>
  <c r="T463" i="3"/>
  <c r="Y463" i="3"/>
  <c r="U463" i="3"/>
  <c r="AA463" i="3"/>
  <c r="X463" i="3"/>
  <c r="AB463" i="3"/>
  <c r="AC463" i="3"/>
  <c r="W463" i="3"/>
  <c r="V459" i="3"/>
  <c r="Z459" i="3"/>
  <c r="AD459" i="3"/>
  <c r="U459" i="3"/>
  <c r="AA459" i="3"/>
  <c r="W459" i="3"/>
  <c r="AB459" i="3"/>
  <c r="Y459" i="3"/>
  <c r="AC459" i="3"/>
  <c r="T459" i="3"/>
  <c r="X459" i="3"/>
  <c r="V455" i="3"/>
  <c r="Z455" i="3"/>
  <c r="AD455" i="3"/>
  <c r="W455" i="3"/>
  <c r="AB455" i="3"/>
  <c r="X455" i="3"/>
  <c r="AC455" i="3"/>
  <c r="AA455" i="3"/>
  <c r="T455" i="3"/>
  <c r="U455" i="3"/>
  <c r="Y455" i="3"/>
  <c r="V451" i="3"/>
  <c r="Z451" i="3"/>
  <c r="AD451" i="3"/>
  <c r="X451" i="3"/>
  <c r="AC451" i="3"/>
  <c r="T451" i="3"/>
  <c r="Y451" i="3"/>
  <c r="AB451" i="3"/>
  <c r="U451" i="3"/>
  <c r="W451" i="3"/>
  <c r="AA451" i="3"/>
  <c r="V447" i="3"/>
  <c r="Z447" i="3"/>
  <c r="AD447" i="3"/>
  <c r="T447" i="3"/>
  <c r="Y447" i="3"/>
  <c r="U447" i="3"/>
  <c r="AA447" i="3"/>
  <c r="AC447" i="3"/>
  <c r="W447" i="3"/>
  <c r="X447" i="3"/>
  <c r="AB447" i="3"/>
  <c r="V443" i="3"/>
  <c r="Z443" i="3"/>
  <c r="AD443" i="3"/>
  <c r="U443" i="3"/>
  <c r="AA443" i="3"/>
  <c r="W443" i="3"/>
  <c r="AB443" i="3"/>
  <c r="T443" i="3"/>
  <c r="X443" i="3"/>
  <c r="Y443" i="3"/>
  <c r="AC443" i="3"/>
  <c r="V439" i="3"/>
  <c r="Z439" i="3"/>
  <c r="AD439" i="3"/>
  <c r="W439" i="3"/>
  <c r="AB439" i="3"/>
  <c r="T439" i="3"/>
  <c r="AA439" i="3"/>
  <c r="U439" i="3"/>
  <c r="AC439" i="3"/>
  <c r="Y439" i="3"/>
  <c r="X439" i="3"/>
  <c r="V435" i="3"/>
  <c r="Z435" i="3"/>
  <c r="AD435" i="3"/>
  <c r="W435" i="3"/>
  <c r="AB435" i="3"/>
  <c r="X435" i="3"/>
  <c r="AC435" i="3"/>
  <c r="T435" i="3"/>
  <c r="U435" i="3"/>
  <c r="Y435" i="3"/>
  <c r="AA435" i="3"/>
  <c r="V431" i="3"/>
  <c r="Z431" i="3"/>
  <c r="AD431" i="3"/>
  <c r="X431" i="3"/>
  <c r="AC431" i="3"/>
  <c r="T431" i="3"/>
  <c r="Y431" i="3"/>
  <c r="U431" i="3"/>
  <c r="W431" i="3"/>
  <c r="AA431" i="3"/>
  <c r="AB431" i="3"/>
  <c r="V427" i="3"/>
  <c r="Z427" i="3"/>
  <c r="AD427" i="3"/>
  <c r="T427" i="3"/>
  <c r="Y427" i="3"/>
  <c r="U427" i="3"/>
  <c r="AA427" i="3"/>
  <c r="W427" i="3"/>
  <c r="X427" i="3"/>
  <c r="AB427" i="3"/>
  <c r="AC427" i="3"/>
  <c r="V423" i="3"/>
  <c r="Z423" i="3"/>
  <c r="AD423" i="3"/>
  <c r="U423" i="3"/>
  <c r="AA423" i="3"/>
  <c r="W423" i="3"/>
  <c r="AB423" i="3"/>
  <c r="X423" i="3"/>
  <c r="Y423" i="3"/>
  <c r="T423" i="3"/>
  <c r="AC423" i="3"/>
  <c r="V419" i="3"/>
  <c r="Z419" i="3"/>
  <c r="AD419" i="3"/>
  <c r="W419" i="3"/>
  <c r="AB419" i="3"/>
  <c r="X419" i="3"/>
  <c r="AC419" i="3"/>
  <c r="Y419" i="3"/>
  <c r="AA419" i="3"/>
  <c r="U419" i="3"/>
  <c r="T419" i="3"/>
  <c r="V415" i="3"/>
  <c r="Z415" i="3"/>
  <c r="AD415" i="3"/>
  <c r="X415" i="3"/>
  <c r="AC415" i="3"/>
  <c r="T415" i="3"/>
  <c r="Y415" i="3"/>
  <c r="AA415" i="3"/>
  <c r="AB415" i="3"/>
  <c r="W415" i="3"/>
  <c r="U415" i="3"/>
  <c r="V411" i="3"/>
  <c r="Z411" i="3"/>
  <c r="AD411" i="3"/>
  <c r="T411" i="3"/>
  <c r="Y411" i="3"/>
  <c r="U411" i="3"/>
  <c r="AA411" i="3"/>
  <c r="AB411" i="3"/>
  <c r="AC411" i="3"/>
  <c r="X411" i="3"/>
  <c r="W411" i="3"/>
  <c r="V407" i="3"/>
  <c r="Z407" i="3"/>
  <c r="AD407" i="3"/>
  <c r="U407" i="3"/>
  <c r="AA407" i="3"/>
  <c r="W407" i="3"/>
  <c r="AB407" i="3"/>
  <c r="AC407" i="3"/>
  <c r="T407" i="3"/>
  <c r="Y407" i="3"/>
  <c r="X407" i="3"/>
  <c r="V403" i="3"/>
  <c r="Z403" i="3"/>
  <c r="AD403" i="3"/>
  <c r="W403" i="3"/>
  <c r="AB403" i="3"/>
  <c r="X403" i="3"/>
  <c r="AC403" i="3"/>
  <c r="T403" i="3"/>
  <c r="U403" i="3"/>
  <c r="AA403" i="3"/>
  <c r="Y403" i="3"/>
  <c r="V399" i="3"/>
  <c r="Z399" i="3"/>
  <c r="AD399" i="3"/>
  <c r="X399" i="3"/>
  <c r="AC399" i="3"/>
  <c r="T399" i="3"/>
  <c r="Y399" i="3"/>
  <c r="U399" i="3"/>
  <c r="W399" i="3"/>
  <c r="AB399" i="3"/>
  <c r="AA399" i="3"/>
  <c r="V395" i="3"/>
  <c r="Z395" i="3"/>
  <c r="AD395" i="3"/>
  <c r="T395" i="3"/>
  <c r="Y395" i="3"/>
  <c r="U395" i="3"/>
  <c r="AA395" i="3"/>
  <c r="W395" i="3"/>
  <c r="X395" i="3"/>
  <c r="AC395" i="3"/>
  <c r="AB395" i="3"/>
  <c r="V391" i="3"/>
  <c r="Z391" i="3"/>
  <c r="AD391" i="3"/>
  <c r="U391" i="3"/>
  <c r="AA391" i="3"/>
  <c r="W391" i="3"/>
  <c r="AB391" i="3"/>
  <c r="X391" i="3"/>
  <c r="Y391" i="3"/>
  <c r="T391" i="3"/>
  <c r="AC391" i="3"/>
  <c r="V387" i="3"/>
  <c r="Z387" i="3"/>
  <c r="AD387" i="3"/>
  <c r="W387" i="3"/>
  <c r="AB387" i="3"/>
  <c r="X387" i="3"/>
  <c r="AC387" i="3"/>
  <c r="Y387" i="3"/>
  <c r="AA387" i="3"/>
  <c r="T387" i="3"/>
  <c r="U387" i="3"/>
  <c r="V383" i="3"/>
  <c r="Z383" i="3"/>
  <c r="AD383" i="3"/>
  <c r="X383" i="3"/>
  <c r="AC383" i="3"/>
  <c r="T383" i="3"/>
  <c r="Y383" i="3"/>
  <c r="AA383" i="3"/>
  <c r="AB383" i="3"/>
  <c r="U383" i="3"/>
  <c r="W383" i="3"/>
  <c r="V379" i="3"/>
  <c r="Z379" i="3"/>
  <c r="AD379" i="3"/>
  <c r="T379" i="3"/>
  <c r="Y379" i="3"/>
  <c r="U379" i="3"/>
  <c r="AA379" i="3"/>
  <c r="AB379" i="3"/>
  <c r="AC379" i="3"/>
  <c r="W379" i="3"/>
  <c r="X379" i="3"/>
  <c r="V375" i="3"/>
  <c r="Z375" i="3"/>
  <c r="AD375" i="3"/>
  <c r="U375" i="3"/>
  <c r="AA375" i="3"/>
  <c r="W375" i="3"/>
  <c r="AB375" i="3"/>
  <c r="AC375" i="3"/>
  <c r="T375" i="3"/>
  <c r="X375" i="3"/>
  <c r="Y375" i="3"/>
  <c r="V371" i="3"/>
  <c r="Z371" i="3"/>
  <c r="AD371" i="3"/>
  <c r="W371" i="3"/>
  <c r="AB371" i="3"/>
  <c r="X371" i="3"/>
  <c r="AC371" i="3"/>
  <c r="T371" i="3"/>
  <c r="U371" i="3"/>
  <c r="Y371" i="3"/>
  <c r="AA371" i="3"/>
  <c r="V367" i="3"/>
  <c r="Z367" i="3"/>
  <c r="AD367" i="3"/>
  <c r="X367" i="3"/>
  <c r="AC367" i="3"/>
  <c r="T367" i="3"/>
  <c r="Y367" i="3"/>
  <c r="U367" i="3"/>
  <c r="W367" i="3"/>
  <c r="AA367" i="3"/>
  <c r="AB367" i="3"/>
  <c r="V363" i="3"/>
  <c r="Z363" i="3"/>
  <c r="AD363" i="3"/>
  <c r="T363" i="3"/>
  <c r="Y363" i="3"/>
  <c r="U363" i="3"/>
  <c r="AA363" i="3"/>
  <c r="W363" i="3"/>
  <c r="X363" i="3"/>
  <c r="AB363" i="3"/>
  <c r="AC363" i="3"/>
  <c r="V359" i="3"/>
  <c r="Z359" i="3"/>
  <c r="AD359" i="3"/>
  <c r="U359" i="3"/>
  <c r="AA359" i="3"/>
  <c r="W359" i="3"/>
  <c r="AB359" i="3"/>
  <c r="X359" i="3"/>
  <c r="Y359" i="3"/>
  <c r="T359" i="3"/>
  <c r="AC359" i="3"/>
  <c r="V355" i="3"/>
  <c r="Z355" i="3"/>
  <c r="AD355" i="3"/>
  <c r="W355" i="3"/>
  <c r="AB355" i="3"/>
  <c r="X355" i="3"/>
  <c r="AC355" i="3"/>
  <c r="Y355" i="3"/>
  <c r="AA355" i="3"/>
  <c r="U355" i="3"/>
  <c r="T355" i="3"/>
  <c r="V351" i="3"/>
  <c r="Z351" i="3"/>
  <c r="AD351" i="3"/>
  <c r="X351" i="3"/>
  <c r="AC351" i="3"/>
  <c r="T351" i="3"/>
  <c r="Y351" i="3"/>
  <c r="AA351" i="3"/>
  <c r="AB351" i="3"/>
  <c r="W351" i="3"/>
  <c r="U351" i="3"/>
  <c r="V347" i="3"/>
  <c r="Z347" i="3"/>
  <c r="AD347" i="3"/>
  <c r="T347" i="3"/>
  <c r="Y347" i="3"/>
  <c r="U347" i="3"/>
  <c r="AA347" i="3"/>
  <c r="AB347" i="3"/>
  <c r="AC347" i="3"/>
  <c r="X347" i="3"/>
  <c r="W347" i="3"/>
  <c r="V343" i="3"/>
  <c r="Z343" i="3"/>
  <c r="AD343" i="3"/>
  <c r="U343" i="3"/>
  <c r="AA343" i="3"/>
  <c r="W343" i="3"/>
  <c r="AB343" i="3"/>
  <c r="AC343" i="3"/>
  <c r="T343" i="3"/>
  <c r="Y343" i="3"/>
  <c r="X343" i="3"/>
  <c r="V339" i="3"/>
  <c r="Z339" i="3"/>
  <c r="AD339" i="3"/>
  <c r="W339" i="3"/>
  <c r="AB339" i="3"/>
  <c r="X339" i="3"/>
  <c r="AC339" i="3"/>
  <c r="T339" i="3"/>
  <c r="U339" i="3"/>
  <c r="AA339" i="3"/>
  <c r="Y339" i="3"/>
  <c r="V335" i="3"/>
  <c r="Z335" i="3"/>
  <c r="AD335" i="3"/>
  <c r="X335" i="3"/>
  <c r="AC335" i="3"/>
  <c r="T335" i="3"/>
  <c r="Y335" i="3"/>
  <c r="U335" i="3"/>
  <c r="W335" i="3"/>
  <c r="AB335" i="3"/>
  <c r="AA335" i="3"/>
  <c r="V331" i="3"/>
  <c r="Z331" i="3"/>
  <c r="AD331" i="3"/>
  <c r="T331" i="3"/>
  <c r="Y331" i="3"/>
  <c r="U331" i="3"/>
  <c r="AA331" i="3"/>
  <c r="W331" i="3"/>
  <c r="X331" i="3"/>
  <c r="AC331" i="3"/>
  <c r="AB331" i="3"/>
  <c r="V327" i="3"/>
  <c r="Z327" i="3"/>
  <c r="AD327" i="3"/>
  <c r="U327" i="3"/>
  <c r="AA327" i="3"/>
  <c r="W327" i="3"/>
  <c r="AB327" i="3"/>
  <c r="X327" i="3"/>
  <c r="Y327" i="3"/>
  <c r="T327" i="3"/>
  <c r="AC327" i="3"/>
  <c r="V323" i="3"/>
  <c r="Z323" i="3"/>
  <c r="AD323" i="3"/>
  <c r="W323" i="3"/>
  <c r="AB323" i="3"/>
  <c r="X323" i="3"/>
  <c r="AC323" i="3"/>
  <c r="Y323" i="3"/>
  <c r="AA323" i="3"/>
  <c r="T323" i="3"/>
  <c r="U323" i="3"/>
  <c r="V319" i="3"/>
  <c r="Z319" i="3"/>
  <c r="AD319" i="3"/>
  <c r="X319" i="3"/>
  <c r="AC319" i="3"/>
  <c r="T319" i="3"/>
  <c r="Y319" i="3"/>
  <c r="AA319" i="3"/>
  <c r="AB319" i="3"/>
  <c r="U319" i="3"/>
  <c r="W319" i="3"/>
  <c r="V315" i="3"/>
  <c r="Z315" i="3"/>
  <c r="AD315" i="3"/>
  <c r="T315" i="3"/>
  <c r="Y315" i="3"/>
  <c r="U315" i="3"/>
  <c r="AA315" i="3"/>
  <c r="AB315" i="3"/>
  <c r="AC315" i="3"/>
  <c r="W315" i="3"/>
  <c r="X315" i="3"/>
  <c r="V311" i="3"/>
  <c r="Z311" i="3"/>
  <c r="AD311" i="3"/>
  <c r="U311" i="3"/>
  <c r="AA311" i="3"/>
  <c r="W311" i="3"/>
  <c r="AB311" i="3"/>
  <c r="AC311" i="3"/>
  <c r="T311" i="3"/>
  <c r="X311" i="3"/>
  <c r="Y311" i="3"/>
  <c r="V307" i="3"/>
  <c r="Z307" i="3"/>
  <c r="AD307" i="3"/>
  <c r="W307" i="3"/>
  <c r="AB307" i="3"/>
  <c r="X307" i="3"/>
  <c r="AC307" i="3"/>
  <c r="T307" i="3"/>
  <c r="U307" i="3"/>
  <c r="Y307" i="3"/>
  <c r="AA307" i="3"/>
  <c r="V303" i="3"/>
  <c r="Z303" i="3"/>
  <c r="AD303" i="3"/>
  <c r="X303" i="3"/>
  <c r="AC303" i="3"/>
  <c r="T303" i="3"/>
  <c r="Y303" i="3"/>
  <c r="U303" i="3"/>
  <c r="W303" i="3"/>
  <c r="AA303" i="3"/>
  <c r="AB303" i="3"/>
  <c r="V299" i="3"/>
  <c r="Z299" i="3"/>
  <c r="AD299" i="3"/>
  <c r="T299" i="3"/>
  <c r="Y299" i="3"/>
  <c r="U299" i="3"/>
  <c r="AA299" i="3"/>
  <c r="W299" i="3"/>
  <c r="X299" i="3"/>
  <c r="AB299" i="3"/>
  <c r="AC299" i="3"/>
  <c r="V295" i="3"/>
  <c r="Z295" i="3"/>
  <c r="AD295" i="3"/>
  <c r="U295" i="3"/>
  <c r="AA295" i="3"/>
  <c r="W295" i="3"/>
  <c r="AB295" i="3"/>
  <c r="X295" i="3"/>
  <c r="Y295" i="3"/>
  <c r="T295" i="3"/>
  <c r="AC295" i="3"/>
  <c r="V291" i="3"/>
  <c r="Z291" i="3"/>
  <c r="AD291" i="3"/>
  <c r="W291" i="3"/>
  <c r="AB291" i="3"/>
  <c r="X291" i="3"/>
  <c r="AC291" i="3"/>
  <c r="Y291" i="3"/>
  <c r="AA291" i="3"/>
  <c r="U291" i="3"/>
  <c r="T291" i="3"/>
  <c r="V287" i="3"/>
  <c r="Z287" i="3"/>
  <c r="AD287" i="3"/>
  <c r="X287" i="3"/>
  <c r="AC287" i="3"/>
  <c r="T287" i="3"/>
  <c r="Y287" i="3"/>
  <c r="AA287" i="3"/>
  <c r="AB287" i="3"/>
  <c r="W287" i="3"/>
  <c r="U287" i="3"/>
  <c r="V283" i="3"/>
  <c r="Z283" i="3"/>
  <c r="AD283" i="3"/>
  <c r="T283" i="3"/>
  <c r="Y283" i="3"/>
  <c r="U283" i="3"/>
  <c r="AA283" i="3"/>
  <c r="AB283" i="3"/>
  <c r="AC283" i="3"/>
  <c r="X283" i="3"/>
  <c r="W283" i="3"/>
  <c r="V279" i="3"/>
  <c r="Z279" i="3"/>
  <c r="AD279" i="3"/>
  <c r="U279" i="3"/>
  <c r="AA279" i="3"/>
  <c r="W279" i="3"/>
  <c r="AB279" i="3"/>
  <c r="AC279" i="3"/>
  <c r="T279" i="3"/>
  <c r="Y279" i="3"/>
  <c r="X279" i="3"/>
  <c r="V275" i="3"/>
  <c r="Z275" i="3"/>
  <c r="AD275" i="3"/>
  <c r="W275" i="3"/>
  <c r="AB275" i="3"/>
  <c r="X275" i="3"/>
  <c r="AC275" i="3"/>
  <c r="T275" i="3"/>
  <c r="U275" i="3"/>
  <c r="AA275" i="3"/>
  <c r="Y275" i="3"/>
  <c r="V271" i="3"/>
  <c r="Z271" i="3"/>
  <c r="AD271" i="3"/>
  <c r="X271" i="3"/>
  <c r="AC271" i="3"/>
  <c r="T271" i="3"/>
  <c r="Y271" i="3"/>
  <c r="U271" i="3"/>
  <c r="W271" i="3"/>
  <c r="AB271" i="3"/>
  <c r="AA271" i="3"/>
  <c r="V267" i="3"/>
  <c r="Z267" i="3"/>
  <c r="AD267" i="3"/>
  <c r="T267" i="3"/>
  <c r="Y267" i="3"/>
  <c r="U267" i="3"/>
  <c r="AA267" i="3"/>
  <c r="W267" i="3"/>
  <c r="X267" i="3"/>
  <c r="AC267" i="3"/>
  <c r="AB267" i="3"/>
  <c r="V263" i="3"/>
  <c r="Z263" i="3"/>
  <c r="AD263" i="3"/>
  <c r="U263" i="3"/>
  <c r="AA263" i="3"/>
  <c r="W263" i="3"/>
  <c r="AB263" i="3"/>
  <c r="X263" i="3"/>
  <c r="Y263" i="3"/>
  <c r="T263" i="3"/>
  <c r="AC263" i="3"/>
  <c r="V259" i="3"/>
  <c r="Z259" i="3"/>
  <c r="AD259" i="3"/>
  <c r="W259" i="3"/>
  <c r="AB259" i="3"/>
  <c r="X259" i="3"/>
  <c r="AC259" i="3"/>
  <c r="Y259" i="3"/>
  <c r="AA259" i="3"/>
  <c r="T259" i="3"/>
  <c r="U259" i="3"/>
  <c r="V255" i="3"/>
  <c r="Z255" i="3"/>
  <c r="AD255" i="3"/>
  <c r="X255" i="3"/>
  <c r="AC255" i="3"/>
  <c r="T255" i="3"/>
  <c r="Y255" i="3"/>
  <c r="AA255" i="3"/>
  <c r="AB255" i="3"/>
  <c r="U255" i="3"/>
  <c r="W255" i="3"/>
  <c r="V251" i="3"/>
  <c r="Z251" i="3"/>
  <c r="AD251" i="3"/>
  <c r="T251" i="3"/>
  <c r="Y251" i="3"/>
  <c r="U251" i="3"/>
  <c r="AA251" i="3"/>
  <c r="AB251" i="3"/>
  <c r="AC251" i="3"/>
  <c r="W251" i="3"/>
  <c r="X251" i="3"/>
  <c r="V247" i="3"/>
  <c r="Z247" i="3"/>
  <c r="AD247" i="3"/>
  <c r="U247" i="3"/>
  <c r="AA247" i="3"/>
  <c r="W247" i="3"/>
  <c r="AB247" i="3"/>
  <c r="AC247" i="3"/>
  <c r="T247" i="3"/>
  <c r="X247" i="3"/>
  <c r="Y247" i="3"/>
  <c r="V243" i="3"/>
  <c r="Z243" i="3"/>
  <c r="AD243" i="3"/>
  <c r="W243" i="3"/>
  <c r="AB243" i="3"/>
  <c r="X243" i="3"/>
  <c r="AC243" i="3"/>
  <c r="T243" i="3"/>
  <c r="U243" i="3"/>
  <c r="Y243" i="3"/>
  <c r="AA243" i="3"/>
  <c r="V239" i="3"/>
  <c r="Z239" i="3"/>
  <c r="AD239" i="3"/>
  <c r="X239" i="3"/>
  <c r="AC239" i="3"/>
  <c r="T239" i="3"/>
  <c r="Y239" i="3"/>
  <c r="U239" i="3"/>
  <c r="W239" i="3"/>
  <c r="AA239" i="3"/>
  <c r="AB239" i="3"/>
  <c r="W235" i="3"/>
  <c r="AA235" i="3"/>
  <c r="U235" i="3"/>
  <c r="Z235" i="3"/>
  <c r="V235" i="3"/>
  <c r="AC235" i="3"/>
  <c r="X235" i="3"/>
  <c r="AD235" i="3"/>
  <c r="Y235" i="3"/>
  <c r="AB235" i="3"/>
  <c r="T235" i="3"/>
  <c r="W231" i="3"/>
  <c r="AA231" i="3"/>
  <c r="V231" i="3"/>
  <c r="AB231" i="3"/>
  <c r="X231" i="3"/>
  <c r="AD231" i="3"/>
  <c r="Y231" i="3"/>
  <c r="Z231" i="3"/>
  <c r="AC231" i="3"/>
  <c r="U231" i="3"/>
  <c r="T231" i="3"/>
  <c r="W227" i="3"/>
  <c r="AA227" i="3"/>
  <c r="X227" i="3"/>
  <c r="AC227" i="3"/>
  <c r="Y227" i="3"/>
  <c r="T227" i="3"/>
  <c r="Z227" i="3"/>
  <c r="AB227" i="3"/>
  <c r="AD227" i="3"/>
  <c r="U227" i="3"/>
  <c r="V227" i="3"/>
  <c r="W223" i="3"/>
  <c r="AA223" i="3"/>
  <c r="T223" i="3"/>
  <c r="Y223" i="3"/>
  <c r="AD223" i="3"/>
  <c r="Z223" i="3"/>
  <c r="U223" i="3"/>
  <c r="AB223" i="3"/>
  <c r="AC223" i="3"/>
  <c r="X223" i="3"/>
  <c r="V223" i="3"/>
  <c r="W219" i="3"/>
  <c r="AA219" i="3"/>
  <c r="U219" i="3"/>
  <c r="Z219" i="3"/>
  <c r="T219" i="3"/>
  <c r="AB219" i="3"/>
  <c r="V219" i="3"/>
  <c r="AC219" i="3"/>
  <c r="AD219" i="3"/>
  <c r="X219" i="3"/>
  <c r="Y219" i="3"/>
  <c r="W215" i="3"/>
  <c r="AA215" i="3"/>
  <c r="V215" i="3"/>
  <c r="AB215" i="3"/>
  <c r="U215" i="3"/>
  <c r="AC215" i="3"/>
  <c r="X215" i="3"/>
  <c r="AD215" i="3"/>
  <c r="T215" i="3"/>
  <c r="Z215" i="3"/>
  <c r="Y215" i="3"/>
  <c r="W211" i="3"/>
  <c r="AA211" i="3"/>
  <c r="X211" i="3"/>
  <c r="AC211" i="3"/>
  <c r="V211" i="3"/>
  <c r="AD211" i="3"/>
  <c r="Y211" i="3"/>
  <c r="T211" i="3"/>
  <c r="U211" i="3"/>
  <c r="Z211" i="3"/>
  <c r="AB211" i="3"/>
  <c r="W207" i="3"/>
  <c r="AA207" i="3"/>
  <c r="T207" i="3"/>
  <c r="Y207" i="3"/>
  <c r="AD207" i="3"/>
  <c r="X207" i="3"/>
  <c r="Z207" i="3"/>
  <c r="U207" i="3"/>
  <c r="V207" i="3"/>
  <c r="AC207" i="3"/>
  <c r="AB207" i="3"/>
  <c r="W203" i="3"/>
  <c r="AA203" i="3"/>
  <c r="U203" i="3"/>
  <c r="Z203" i="3"/>
  <c r="Y203" i="3"/>
  <c r="T203" i="3"/>
  <c r="AB203" i="3"/>
  <c r="V203" i="3"/>
  <c r="X203" i="3"/>
  <c r="AC203" i="3"/>
  <c r="AD203" i="3"/>
  <c r="W199" i="3"/>
  <c r="AA199" i="3"/>
  <c r="V199" i="3"/>
  <c r="AB199" i="3"/>
  <c r="T199" i="3"/>
  <c r="Z199" i="3"/>
  <c r="U199" i="3"/>
  <c r="AC199" i="3"/>
  <c r="X199" i="3"/>
  <c r="Y199" i="3"/>
  <c r="AD199" i="3"/>
  <c r="W195" i="3"/>
  <c r="AA195" i="3"/>
  <c r="X195" i="3"/>
  <c r="AC195" i="3"/>
  <c r="U195" i="3"/>
  <c r="AB195" i="3"/>
  <c r="V195" i="3"/>
  <c r="AD195" i="3"/>
  <c r="Y195" i="3"/>
  <c r="Z195" i="3"/>
  <c r="T195" i="3"/>
  <c r="W191" i="3"/>
  <c r="AA191" i="3"/>
  <c r="T191" i="3"/>
  <c r="Y191" i="3"/>
  <c r="AD191" i="3"/>
  <c r="V191" i="3"/>
  <c r="AC191" i="3"/>
  <c r="X191" i="3"/>
  <c r="Z191" i="3"/>
  <c r="AB191" i="3"/>
  <c r="U191" i="3"/>
  <c r="W187" i="3"/>
  <c r="AA187" i="3"/>
  <c r="U187" i="3"/>
  <c r="Z187" i="3"/>
  <c r="X187" i="3"/>
  <c r="AD187" i="3"/>
  <c r="Y187" i="3"/>
  <c r="AB187" i="3"/>
  <c r="AC187" i="3"/>
  <c r="V187" i="3"/>
  <c r="T187" i="3"/>
  <c r="W183" i="3"/>
  <c r="AA183" i="3"/>
  <c r="V183" i="3"/>
  <c r="AB183" i="3"/>
  <c r="Y183" i="3"/>
  <c r="T183" i="3"/>
  <c r="Z183" i="3"/>
  <c r="AC183" i="3"/>
  <c r="AD183" i="3"/>
  <c r="U183" i="3"/>
  <c r="X183" i="3"/>
  <c r="W179" i="3"/>
  <c r="AA179" i="3"/>
  <c r="X179" i="3"/>
  <c r="AC179" i="3"/>
  <c r="T179" i="3"/>
  <c r="Z179" i="3"/>
  <c r="U179" i="3"/>
  <c r="AB179" i="3"/>
  <c r="AD179" i="3"/>
  <c r="Y179" i="3"/>
  <c r="V179" i="3"/>
  <c r="W175" i="3"/>
  <c r="AA175" i="3"/>
  <c r="T175" i="3"/>
  <c r="Y175" i="3"/>
  <c r="AD175" i="3"/>
  <c r="U175" i="3"/>
  <c r="AB175" i="3"/>
  <c r="V175" i="3"/>
  <c r="AC175" i="3"/>
  <c r="X175" i="3"/>
  <c r="Z175" i="3"/>
  <c r="W171" i="3"/>
  <c r="AA171" i="3"/>
  <c r="T171" i="3"/>
  <c r="U171" i="3"/>
  <c r="Z171" i="3"/>
  <c r="V171" i="3"/>
  <c r="AC171" i="3"/>
  <c r="X171" i="3"/>
  <c r="AD171" i="3"/>
  <c r="AB171" i="3"/>
  <c r="Y171" i="3"/>
  <c r="W167" i="3"/>
  <c r="AA167" i="3"/>
  <c r="U167" i="3"/>
  <c r="Z167" i="3"/>
  <c r="V167" i="3"/>
  <c r="AB167" i="3"/>
  <c r="X167" i="3"/>
  <c r="Y167" i="3"/>
  <c r="T167" i="3"/>
  <c r="AD167" i="3"/>
  <c r="AC167" i="3"/>
  <c r="W163" i="3"/>
  <c r="AA163" i="3"/>
  <c r="V163" i="3"/>
  <c r="AB163" i="3"/>
  <c r="X163" i="3"/>
  <c r="AC163" i="3"/>
  <c r="Y163" i="3"/>
  <c r="Z163" i="3"/>
  <c r="T163" i="3"/>
  <c r="U163" i="3"/>
  <c r="AD163" i="3"/>
  <c r="W159" i="3"/>
  <c r="AA159" i="3"/>
  <c r="X159" i="3"/>
  <c r="AC159" i="3"/>
  <c r="T159" i="3"/>
  <c r="Y159" i="3"/>
  <c r="AD159" i="3"/>
  <c r="Z159" i="3"/>
  <c r="AB159" i="3"/>
  <c r="U159" i="3"/>
  <c r="V159" i="3"/>
  <c r="W155" i="3"/>
  <c r="AA155" i="3"/>
  <c r="T155" i="3"/>
  <c r="Y155" i="3"/>
  <c r="AD155" i="3"/>
  <c r="U155" i="3"/>
  <c r="Z155" i="3"/>
  <c r="AB155" i="3"/>
  <c r="AC155" i="3"/>
  <c r="V155" i="3"/>
  <c r="X155" i="3"/>
  <c r="W151" i="3"/>
  <c r="AA151" i="3"/>
  <c r="U151" i="3"/>
  <c r="Z151" i="3"/>
  <c r="V151" i="3"/>
  <c r="AB151" i="3"/>
  <c r="AC151" i="3"/>
  <c r="T151" i="3"/>
  <c r="AD151" i="3"/>
  <c r="X151" i="3"/>
  <c r="Y151" i="3"/>
  <c r="W147" i="3"/>
  <c r="AA147" i="3"/>
  <c r="V147" i="3"/>
  <c r="AB147" i="3"/>
  <c r="X147" i="3"/>
  <c r="AC147" i="3"/>
  <c r="T147" i="3"/>
  <c r="AD147" i="3"/>
  <c r="U147" i="3"/>
  <c r="Y147" i="3"/>
  <c r="Z147" i="3"/>
  <c r="W143" i="3"/>
  <c r="AA143" i="3"/>
  <c r="X143" i="3"/>
  <c r="AC143" i="3"/>
  <c r="T143" i="3"/>
  <c r="Y143" i="3"/>
  <c r="AD143" i="3"/>
  <c r="U143" i="3"/>
  <c r="V143" i="3"/>
  <c r="Z143" i="3"/>
  <c r="AB143" i="3"/>
  <c r="W139" i="3"/>
  <c r="AA139" i="3"/>
  <c r="T139" i="3"/>
  <c r="Y139" i="3"/>
  <c r="AD139" i="3"/>
  <c r="U139" i="3"/>
  <c r="Z139" i="3"/>
  <c r="V139" i="3"/>
  <c r="X139" i="3"/>
  <c r="AB139" i="3"/>
  <c r="AC139" i="3"/>
  <c r="W135" i="3"/>
  <c r="AA135" i="3"/>
  <c r="U135" i="3"/>
  <c r="Z135" i="3"/>
  <c r="V135" i="3"/>
  <c r="AB135" i="3"/>
  <c r="X135" i="3"/>
  <c r="Y135" i="3"/>
  <c r="AC135" i="3"/>
  <c r="AD135" i="3"/>
  <c r="T135" i="3"/>
  <c r="W131" i="3"/>
  <c r="AA131" i="3"/>
  <c r="V131" i="3"/>
  <c r="AB131" i="3"/>
  <c r="X131" i="3"/>
  <c r="AC131" i="3"/>
  <c r="Y131" i="3"/>
  <c r="Z131" i="3"/>
  <c r="AD131" i="3"/>
  <c r="T131" i="3"/>
  <c r="U131" i="3"/>
  <c r="W127" i="3"/>
  <c r="AA127" i="3"/>
  <c r="X127" i="3"/>
  <c r="AC127" i="3"/>
  <c r="T127" i="3"/>
  <c r="Y127" i="3"/>
  <c r="AD127" i="3"/>
  <c r="Z127" i="3"/>
  <c r="AB127" i="3"/>
  <c r="U127" i="3"/>
  <c r="V127" i="3"/>
  <c r="W123" i="3"/>
  <c r="AA123" i="3"/>
  <c r="T123" i="3"/>
  <c r="Y123" i="3"/>
  <c r="AD123" i="3"/>
  <c r="U123" i="3"/>
  <c r="Z123" i="3"/>
  <c r="AB123" i="3"/>
  <c r="AC123" i="3"/>
  <c r="V123" i="3"/>
  <c r="X123" i="3"/>
  <c r="W119" i="3"/>
  <c r="AA119" i="3"/>
  <c r="U119" i="3"/>
  <c r="Z119" i="3"/>
  <c r="V119" i="3"/>
  <c r="AB119" i="3"/>
  <c r="AC119" i="3"/>
  <c r="T119" i="3"/>
  <c r="AD119" i="3"/>
  <c r="X119" i="3"/>
  <c r="Y119" i="3"/>
  <c r="W115" i="3"/>
  <c r="AA115" i="3"/>
  <c r="V115" i="3"/>
  <c r="AB115" i="3"/>
  <c r="X115" i="3"/>
  <c r="AC115" i="3"/>
  <c r="T115" i="3"/>
  <c r="AD115" i="3"/>
  <c r="U115" i="3"/>
  <c r="Y115" i="3"/>
  <c r="Z115" i="3"/>
  <c r="W111" i="3"/>
  <c r="AA111" i="3"/>
  <c r="X111" i="3"/>
  <c r="AC111" i="3"/>
  <c r="T111" i="3"/>
  <c r="Y111" i="3"/>
  <c r="AD111" i="3"/>
  <c r="U111" i="3"/>
  <c r="V111" i="3"/>
  <c r="Z111" i="3"/>
  <c r="AB111" i="3"/>
  <c r="W107" i="3"/>
  <c r="AA107" i="3"/>
  <c r="T107" i="3"/>
  <c r="Y107" i="3"/>
  <c r="AD107" i="3"/>
  <c r="U107" i="3"/>
  <c r="Z107" i="3"/>
  <c r="V107" i="3"/>
  <c r="X107" i="3"/>
  <c r="AB107" i="3"/>
  <c r="AC107" i="3"/>
  <c r="W103" i="3"/>
  <c r="AA103" i="3"/>
  <c r="U103" i="3"/>
  <c r="Z103" i="3"/>
  <c r="V103" i="3"/>
  <c r="AB103" i="3"/>
  <c r="X103" i="3"/>
  <c r="Y103" i="3"/>
  <c r="T103" i="3"/>
  <c r="AC103" i="3"/>
  <c r="AD103" i="3"/>
  <c r="W99" i="3"/>
  <c r="AA99" i="3"/>
  <c r="V99" i="3"/>
  <c r="AB99" i="3"/>
  <c r="X99" i="3"/>
  <c r="AC99" i="3"/>
  <c r="Y99" i="3"/>
  <c r="Z99" i="3"/>
  <c r="T99" i="3"/>
  <c r="U99" i="3"/>
  <c r="AD99" i="3"/>
  <c r="W95" i="3"/>
  <c r="AA95" i="3"/>
  <c r="X95" i="3"/>
  <c r="AC95" i="3"/>
  <c r="T95" i="3"/>
  <c r="Y95" i="3"/>
  <c r="AD95" i="3"/>
  <c r="Z95" i="3"/>
  <c r="AB95" i="3"/>
  <c r="U95" i="3"/>
  <c r="V95" i="3"/>
  <c r="W91" i="3"/>
  <c r="AA91" i="3"/>
  <c r="T91" i="3"/>
  <c r="Y91" i="3"/>
  <c r="AD91" i="3"/>
  <c r="U91" i="3"/>
  <c r="Z91" i="3"/>
  <c r="AB91" i="3"/>
  <c r="AC91" i="3"/>
  <c r="V91" i="3"/>
  <c r="X91" i="3"/>
  <c r="W87" i="3"/>
  <c r="AA87" i="3"/>
  <c r="U87" i="3"/>
  <c r="Z87" i="3"/>
  <c r="V87" i="3"/>
  <c r="AB87" i="3"/>
  <c r="AC87" i="3"/>
  <c r="T87" i="3"/>
  <c r="AD87" i="3"/>
  <c r="X87" i="3"/>
  <c r="Y87" i="3"/>
  <c r="W83" i="3"/>
  <c r="AA83" i="3"/>
  <c r="V83" i="3"/>
  <c r="AB83" i="3"/>
  <c r="X83" i="3"/>
  <c r="AC83" i="3"/>
  <c r="T83" i="3"/>
  <c r="AD83" i="3"/>
  <c r="U83" i="3"/>
  <c r="Y83" i="3"/>
  <c r="Z83" i="3"/>
  <c r="W79" i="3"/>
  <c r="AA79" i="3"/>
  <c r="X79" i="3"/>
  <c r="AC79" i="3"/>
  <c r="T79" i="3"/>
  <c r="Y79" i="3"/>
  <c r="AD79" i="3"/>
  <c r="U79" i="3"/>
  <c r="V79" i="3"/>
  <c r="Z79" i="3"/>
  <c r="AB79" i="3"/>
  <c r="W75" i="3"/>
  <c r="AA75" i="3"/>
  <c r="T75" i="3"/>
  <c r="Y75" i="3"/>
  <c r="AD75" i="3"/>
  <c r="U75" i="3"/>
  <c r="Z75" i="3"/>
  <c r="V75" i="3"/>
  <c r="X75" i="3"/>
  <c r="AB75" i="3"/>
  <c r="AC75" i="3"/>
  <c r="W71" i="3"/>
  <c r="AA71" i="3"/>
  <c r="U71" i="3"/>
  <c r="Z71" i="3"/>
  <c r="V71" i="3"/>
  <c r="AB71" i="3"/>
  <c r="X71" i="3"/>
  <c r="Y71" i="3"/>
  <c r="AC71" i="3"/>
  <c r="AD71" i="3"/>
  <c r="T71" i="3"/>
  <c r="W67" i="3"/>
  <c r="AA67" i="3"/>
  <c r="V67" i="3"/>
  <c r="AB67" i="3"/>
  <c r="X67" i="3"/>
  <c r="AC67" i="3"/>
  <c r="Y67" i="3"/>
  <c r="Z67" i="3"/>
  <c r="AD67" i="3"/>
  <c r="U67" i="3"/>
  <c r="T67" i="3"/>
  <c r="W63" i="3"/>
  <c r="AA63" i="3"/>
  <c r="X63" i="3"/>
  <c r="AC63" i="3"/>
  <c r="T63" i="3"/>
  <c r="Y63" i="3"/>
  <c r="AD63" i="3"/>
  <c r="Z63" i="3"/>
  <c r="AB63" i="3"/>
  <c r="V63" i="3"/>
  <c r="U63" i="3"/>
  <c r="W59" i="3"/>
  <c r="AA59" i="3"/>
  <c r="T59" i="3"/>
  <c r="Y59" i="3"/>
  <c r="AD59" i="3"/>
  <c r="U59" i="3"/>
  <c r="Z59" i="3"/>
  <c r="AB59" i="3"/>
  <c r="AC59" i="3"/>
  <c r="X59" i="3"/>
  <c r="V59" i="3"/>
  <c r="W55" i="3"/>
  <c r="AA55" i="3"/>
  <c r="U55" i="3"/>
  <c r="Z55" i="3"/>
  <c r="V55" i="3"/>
  <c r="AB55" i="3"/>
  <c r="AC55" i="3"/>
  <c r="T55" i="3"/>
  <c r="AD55" i="3"/>
  <c r="Y55" i="3"/>
  <c r="X55" i="3"/>
  <c r="W51" i="3"/>
  <c r="AA51" i="3"/>
  <c r="V51" i="3"/>
  <c r="AB51" i="3"/>
  <c r="X51" i="3"/>
  <c r="AC51" i="3"/>
  <c r="T51" i="3"/>
  <c r="AD51" i="3"/>
  <c r="U51" i="3"/>
  <c r="Z51" i="3"/>
  <c r="Y51" i="3"/>
  <c r="W47" i="3"/>
  <c r="AA47" i="3"/>
  <c r="X47" i="3"/>
  <c r="AC47" i="3"/>
  <c r="T47" i="3"/>
  <c r="Y47" i="3"/>
  <c r="AD47" i="3"/>
  <c r="U47" i="3"/>
  <c r="V47" i="3"/>
  <c r="AB47" i="3"/>
  <c r="Z47" i="3"/>
  <c r="W43" i="3"/>
  <c r="AA43" i="3"/>
  <c r="T43" i="3"/>
  <c r="Y43" i="3"/>
  <c r="AD43" i="3"/>
  <c r="U43" i="3"/>
  <c r="Z43" i="3"/>
  <c r="V43" i="3"/>
  <c r="X43" i="3"/>
  <c r="AC43" i="3"/>
  <c r="AB43" i="3"/>
  <c r="W39" i="3"/>
  <c r="AA39" i="3"/>
  <c r="U39" i="3"/>
  <c r="Z39" i="3"/>
  <c r="V39" i="3"/>
  <c r="AB39" i="3"/>
  <c r="X39" i="3"/>
  <c r="Y39" i="3"/>
  <c r="T39" i="3"/>
  <c r="AD39" i="3"/>
  <c r="AC39" i="3"/>
  <c r="W35" i="3"/>
  <c r="AA35" i="3"/>
  <c r="V35" i="3"/>
  <c r="AB35" i="3"/>
  <c r="X35" i="3"/>
  <c r="AC35" i="3"/>
  <c r="Y35" i="3"/>
  <c r="Z35" i="3"/>
  <c r="T35" i="3"/>
  <c r="U35" i="3"/>
  <c r="AD35" i="3"/>
  <c r="W31" i="3"/>
  <c r="AA31" i="3"/>
  <c r="X31" i="3"/>
  <c r="AC31" i="3"/>
  <c r="T31" i="3"/>
  <c r="Y31" i="3"/>
  <c r="AD31" i="3"/>
  <c r="Z31" i="3"/>
  <c r="AB31" i="3"/>
  <c r="U31" i="3"/>
  <c r="V31" i="3"/>
  <c r="W27" i="3"/>
  <c r="AA27" i="3"/>
  <c r="T27" i="3"/>
  <c r="Y27" i="3"/>
  <c r="AD27" i="3"/>
  <c r="U27" i="3"/>
  <c r="Z27" i="3"/>
  <c r="AB27" i="3"/>
  <c r="AC27" i="3"/>
  <c r="V27" i="3"/>
  <c r="X27" i="3"/>
  <c r="W23" i="3"/>
  <c r="AA23" i="3"/>
  <c r="U23" i="3"/>
  <c r="Z23" i="3"/>
  <c r="V23" i="3"/>
  <c r="AB23" i="3"/>
  <c r="AC23" i="3"/>
  <c r="T23" i="3"/>
  <c r="AD23" i="3"/>
  <c r="X23" i="3"/>
  <c r="Y23" i="3"/>
  <c r="W19" i="3"/>
  <c r="AA19" i="3"/>
  <c r="V19" i="3"/>
  <c r="AB19" i="3"/>
  <c r="X19" i="3"/>
  <c r="AC19" i="3"/>
  <c r="T19" i="3"/>
  <c r="AD19" i="3"/>
  <c r="U19" i="3"/>
  <c r="Y19" i="3"/>
  <c r="Z19" i="3"/>
  <c r="W15" i="3"/>
  <c r="AA15" i="3"/>
  <c r="X15" i="3"/>
  <c r="AC15" i="3"/>
  <c r="T15" i="3"/>
  <c r="Y15" i="3"/>
  <c r="AD15" i="3"/>
  <c r="U15" i="3"/>
  <c r="V15" i="3"/>
  <c r="Z15" i="3"/>
  <c r="AB15" i="3"/>
  <c r="W11" i="3"/>
  <c r="AA11" i="3"/>
  <c r="T11" i="3"/>
  <c r="Y11" i="3"/>
  <c r="AD11" i="3"/>
  <c r="U11" i="3"/>
  <c r="Z11" i="3"/>
  <c r="V11" i="3"/>
  <c r="X11" i="3"/>
  <c r="AB11" i="3"/>
  <c r="AC11" i="3"/>
  <c r="U4040" i="3"/>
  <c r="Y4040" i="3"/>
  <c r="AC4040" i="3"/>
  <c r="V4040" i="3"/>
  <c r="Z4040" i="3"/>
  <c r="AD4040" i="3"/>
  <c r="W4040" i="3"/>
  <c r="AA4040" i="3"/>
  <c r="T4040" i="3"/>
  <c r="X4040" i="3"/>
  <c r="AB4040" i="3"/>
  <c r="U3944" i="3"/>
  <c r="Y3944" i="3"/>
  <c r="AC3944" i="3"/>
  <c r="V3944" i="3"/>
  <c r="Z3944" i="3"/>
  <c r="AD3944" i="3"/>
  <c r="W3944" i="3"/>
  <c r="AA3944" i="3"/>
  <c r="T3944" i="3"/>
  <c r="X3944" i="3"/>
  <c r="AB3944" i="3"/>
  <c r="U3924" i="3"/>
  <c r="Y3924" i="3"/>
  <c r="AC3924" i="3"/>
  <c r="V3924" i="3"/>
  <c r="Z3924" i="3"/>
  <c r="AD3924" i="3"/>
  <c r="W3924" i="3"/>
  <c r="AA3924" i="3"/>
  <c r="T3924" i="3"/>
  <c r="X3924" i="3"/>
  <c r="AB3924" i="3"/>
  <c r="U3916" i="3"/>
  <c r="Y3916" i="3"/>
  <c r="AC3916" i="3"/>
  <c r="V3916" i="3"/>
  <c r="Z3916" i="3"/>
  <c r="AD3916" i="3"/>
  <c r="W3916" i="3"/>
  <c r="AA3916" i="3"/>
  <c r="T3916" i="3"/>
  <c r="X3916" i="3"/>
  <c r="AB3916" i="3"/>
  <c r="U3904" i="3"/>
  <c r="Y3904" i="3"/>
  <c r="AC3904" i="3"/>
  <c r="V3904" i="3"/>
  <c r="Z3904" i="3"/>
  <c r="AD3904" i="3"/>
  <c r="W3904" i="3"/>
  <c r="AA3904" i="3"/>
  <c r="T3904" i="3"/>
  <c r="X3904" i="3"/>
  <c r="AB3904" i="3"/>
  <c r="U3892" i="3"/>
  <c r="Y3892" i="3"/>
  <c r="AC3892" i="3"/>
  <c r="V3892" i="3"/>
  <c r="Z3892" i="3"/>
  <c r="AD3892" i="3"/>
  <c r="W3892" i="3"/>
  <c r="AA3892" i="3"/>
  <c r="T3892" i="3"/>
  <c r="X3892" i="3"/>
  <c r="AB3892" i="3"/>
  <c r="U3884" i="3"/>
  <c r="Y3884" i="3"/>
  <c r="AC3884" i="3"/>
  <c r="V3884" i="3"/>
  <c r="Z3884" i="3"/>
  <c r="AD3884" i="3"/>
  <c r="W3884" i="3"/>
  <c r="AA3884" i="3"/>
  <c r="T3884" i="3"/>
  <c r="X3884" i="3"/>
  <c r="AB3884" i="3"/>
  <c r="U3864" i="3"/>
  <c r="Y3864" i="3"/>
  <c r="AC3864" i="3"/>
  <c r="V3864" i="3"/>
  <c r="Z3864" i="3"/>
  <c r="AD3864" i="3"/>
  <c r="W3864" i="3"/>
  <c r="AA3864" i="3"/>
  <c r="T3864" i="3"/>
  <c r="X3864" i="3"/>
  <c r="AB3864" i="3"/>
  <c r="U3848" i="3"/>
  <c r="Y3848" i="3"/>
  <c r="AC3848" i="3"/>
  <c r="V3848" i="3"/>
  <c r="Z3848" i="3"/>
  <c r="AD3848" i="3"/>
  <c r="W3848" i="3"/>
  <c r="AA3848" i="3"/>
  <c r="T3848" i="3"/>
  <c r="X3848" i="3"/>
  <c r="AB3848" i="3"/>
  <c r="U3836" i="3"/>
  <c r="Y3836" i="3"/>
  <c r="AC3836" i="3"/>
  <c r="V3836" i="3"/>
  <c r="Z3836" i="3"/>
  <c r="AD3836" i="3"/>
  <c r="W3836" i="3"/>
  <c r="AA3836" i="3"/>
  <c r="T3836" i="3"/>
  <c r="X3836" i="3"/>
  <c r="AB3836" i="3"/>
  <c r="U3824" i="3"/>
  <c r="Y3824" i="3"/>
  <c r="AC3824" i="3"/>
  <c r="V3824" i="3"/>
  <c r="Z3824" i="3"/>
  <c r="AD3824" i="3"/>
  <c r="W3824" i="3"/>
  <c r="AA3824" i="3"/>
  <c r="T3824" i="3"/>
  <c r="X3824" i="3"/>
  <c r="AB3824" i="3"/>
  <c r="U3768" i="3"/>
  <c r="Y3768" i="3"/>
  <c r="AC3768" i="3"/>
  <c r="V3768" i="3"/>
  <c r="Z3768" i="3"/>
  <c r="AD3768" i="3"/>
  <c r="W3768" i="3"/>
  <c r="AA3768" i="3"/>
  <c r="T3768" i="3"/>
  <c r="X3768" i="3"/>
  <c r="AB3768" i="3"/>
  <c r="U3764" i="3"/>
  <c r="Y3764" i="3"/>
  <c r="AC3764" i="3"/>
  <c r="V3764" i="3"/>
  <c r="Z3764" i="3"/>
  <c r="AD3764" i="3"/>
  <c r="W3764" i="3"/>
  <c r="AA3764" i="3"/>
  <c r="T3764" i="3"/>
  <c r="X3764" i="3"/>
  <c r="AB3764" i="3"/>
  <c r="U3760" i="3"/>
  <c r="Y3760" i="3"/>
  <c r="AC3760" i="3"/>
  <c r="V3760" i="3"/>
  <c r="Z3760" i="3"/>
  <c r="AD3760" i="3"/>
  <c r="W3760" i="3"/>
  <c r="AA3760" i="3"/>
  <c r="T3760" i="3"/>
  <c r="X3760" i="3"/>
  <c r="AB3760" i="3"/>
  <c r="U3756" i="3"/>
  <c r="Y3756" i="3"/>
  <c r="AC3756" i="3"/>
  <c r="V3756" i="3"/>
  <c r="Z3756" i="3"/>
  <c r="AD3756" i="3"/>
  <c r="W3756" i="3"/>
  <c r="AA3756" i="3"/>
  <c r="T3756" i="3"/>
  <c r="X3756" i="3"/>
  <c r="AB3756" i="3"/>
  <c r="U3752" i="3"/>
  <c r="Y3752" i="3"/>
  <c r="AC3752" i="3"/>
  <c r="V3752" i="3"/>
  <c r="Z3752" i="3"/>
  <c r="AD3752" i="3"/>
  <c r="W3752" i="3"/>
  <c r="AA3752" i="3"/>
  <c r="T3752" i="3"/>
  <c r="X3752" i="3"/>
  <c r="AB3752" i="3"/>
  <c r="U3748" i="3"/>
  <c r="Y3748" i="3"/>
  <c r="AC3748" i="3"/>
  <c r="V3748" i="3"/>
  <c r="Z3748" i="3"/>
  <c r="AD3748" i="3"/>
  <c r="W3748" i="3"/>
  <c r="AA3748" i="3"/>
  <c r="T3748" i="3"/>
  <c r="X3748" i="3"/>
  <c r="AB3748" i="3"/>
  <c r="U3744" i="3"/>
  <c r="Y3744" i="3"/>
  <c r="AC3744" i="3"/>
  <c r="V3744" i="3"/>
  <c r="Z3744" i="3"/>
  <c r="AD3744" i="3"/>
  <c r="W3744" i="3"/>
  <c r="AA3744" i="3"/>
  <c r="T3744" i="3"/>
  <c r="X3744" i="3"/>
  <c r="AB3744" i="3"/>
  <c r="U3740" i="3"/>
  <c r="Y3740" i="3"/>
  <c r="AC3740" i="3"/>
  <c r="V3740" i="3"/>
  <c r="Z3740" i="3"/>
  <c r="AD3740" i="3"/>
  <c r="W3740" i="3"/>
  <c r="AA3740" i="3"/>
  <c r="T3740" i="3"/>
  <c r="X3740" i="3"/>
  <c r="AB3740" i="3"/>
  <c r="U3736" i="3"/>
  <c r="Y3736" i="3"/>
  <c r="AC3736" i="3"/>
  <c r="V3736" i="3"/>
  <c r="Z3736" i="3"/>
  <c r="AD3736" i="3"/>
  <c r="W3736" i="3"/>
  <c r="AA3736" i="3"/>
  <c r="T3736" i="3"/>
  <c r="X3736" i="3"/>
  <c r="AB3736" i="3"/>
  <c r="U3732" i="3"/>
  <c r="Y3732" i="3"/>
  <c r="AC3732" i="3"/>
  <c r="V3732" i="3"/>
  <c r="Z3732" i="3"/>
  <c r="AD3732" i="3"/>
  <c r="W3732" i="3"/>
  <c r="AA3732" i="3"/>
  <c r="T3732" i="3"/>
  <c r="X3732" i="3"/>
  <c r="AB3732" i="3"/>
  <c r="U3728" i="3"/>
  <c r="Y3728" i="3"/>
  <c r="AC3728" i="3"/>
  <c r="V3728" i="3"/>
  <c r="Z3728" i="3"/>
  <c r="AD3728" i="3"/>
  <c r="W3728" i="3"/>
  <c r="AA3728" i="3"/>
  <c r="T3728" i="3"/>
  <c r="X3728" i="3"/>
  <c r="AB3728" i="3"/>
  <c r="U3724" i="3"/>
  <c r="Y3724" i="3"/>
  <c r="AC3724" i="3"/>
  <c r="V3724" i="3"/>
  <c r="Z3724" i="3"/>
  <c r="AD3724" i="3"/>
  <c r="W3724" i="3"/>
  <c r="AA3724" i="3"/>
  <c r="T3724" i="3"/>
  <c r="X3724" i="3"/>
  <c r="AB3724" i="3"/>
  <c r="U3720" i="3"/>
  <c r="Y3720" i="3"/>
  <c r="AC3720" i="3"/>
  <c r="V3720" i="3"/>
  <c r="Z3720" i="3"/>
  <c r="AD3720" i="3"/>
  <c r="W3720" i="3"/>
  <c r="AA3720" i="3"/>
  <c r="T3720" i="3"/>
  <c r="X3720" i="3"/>
  <c r="AB3720" i="3"/>
  <c r="U3716" i="3"/>
  <c r="Y3716" i="3"/>
  <c r="AC3716" i="3"/>
  <c r="V3716" i="3"/>
  <c r="Z3716" i="3"/>
  <c r="AD3716" i="3"/>
  <c r="W3716" i="3"/>
  <c r="AA3716" i="3"/>
  <c r="T3716" i="3"/>
  <c r="X3716" i="3"/>
  <c r="AB3716" i="3"/>
  <c r="U3712" i="3"/>
  <c r="Y3712" i="3"/>
  <c r="AC3712" i="3"/>
  <c r="V3712" i="3"/>
  <c r="Z3712" i="3"/>
  <c r="AD3712" i="3"/>
  <c r="W3712" i="3"/>
  <c r="AA3712" i="3"/>
  <c r="T3712" i="3"/>
  <c r="X3712" i="3"/>
  <c r="AB3712" i="3"/>
  <c r="U3704" i="3"/>
  <c r="Y3704" i="3"/>
  <c r="AC3704" i="3"/>
  <c r="V3704" i="3"/>
  <c r="Z3704" i="3"/>
  <c r="AD3704" i="3"/>
  <c r="W3704" i="3"/>
  <c r="AA3704" i="3"/>
  <c r="T3704" i="3"/>
  <c r="X3704" i="3"/>
  <c r="AB3704" i="3"/>
  <c r="U3696" i="3"/>
  <c r="Y3696" i="3"/>
  <c r="AC3696" i="3"/>
  <c r="V3696" i="3"/>
  <c r="Z3696" i="3"/>
  <c r="AD3696" i="3"/>
  <c r="W3696" i="3"/>
  <c r="AA3696" i="3"/>
  <c r="T3696" i="3"/>
  <c r="X3696" i="3"/>
  <c r="AB3696" i="3"/>
  <c r="U3688" i="3"/>
  <c r="Y3688" i="3"/>
  <c r="AC3688" i="3"/>
  <c r="V3688" i="3"/>
  <c r="Z3688" i="3"/>
  <c r="AD3688" i="3"/>
  <c r="W3688" i="3"/>
  <c r="AA3688" i="3"/>
  <c r="T3688" i="3"/>
  <c r="X3688" i="3"/>
  <c r="AB3688" i="3"/>
  <c r="U3676" i="3"/>
  <c r="Y3676" i="3"/>
  <c r="AC3676" i="3"/>
  <c r="V3676" i="3"/>
  <c r="Z3676" i="3"/>
  <c r="AD3676" i="3"/>
  <c r="W3676" i="3"/>
  <c r="AA3676" i="3"/>
  <c r="T3676" i="3"/>
  <c r="X3676" i="3"/>
  <c r="AB3676" i="3"/>
  <c r="U3668" i="3"/>
  <c r="Y3668" i="3"/>
  <c r="AC3668" i="3"/>
  <c r="V3668" i="3"/>
  <c r="Z3668" i="3"/>
  <c r="AD3668" i="3"/>
  <c r="W3668" i="3"/>
  <c r="AA3668" i="3"/>
  <c r="T3668" i="3"/>
  <c r="X3668" i="3"/>
  <c r="AB3668" i="3"/>
  <c r="U3660" i="3"/>
  <c r="Y3660" i="3"/>
  <c r="AC3660" i="3"/>
  <c r="V3660" i="3"/>
  <c r="Z3660" i="3"/>
  <c r="AD3660" i="3"/>
  <c r="W3660" i="3"/>
  <c r="AA3660" i="3"/>
  <c r="T3660" i="3"/>
  <c r="X3660" i="3"/>
  <c r="AB3660" i="3"/>
  <c r="U3652" i="3"/>
  <c r="Y3652" i="3"/>
  <c r="AC3652" i="3"/>
  <c r="V3652" i="3"/>
  <c r="Z3652" i="3"/>
  <c r="AD3652" i="3"/>
  <c r="W3652" i="3"/>
  <c r="AA3652" i="3"/>
  <c r="T3652" i="3"/>
  <c r="X3652" i="3"/>
  <c r="AB3652" i="3"/>
  <c r="U3644" i="3"/>
  <c r="Y3644" i="3"/>
  <c r="AC3644" i="3"/>
  <c r="V3644" i="3"/>
  <c r="Z3644" i="3"/>
  <c r="AD3644" i="3"/>
  <c r="W3644" i="3"/>
  <c r="AA3644" i="3"/>
  <c r="T3644" i="3"/>
  <c r="X3644" i="3"/>
  <c r="AB3644" i="3"/>
  <c r="U3636" i="3"/>
  <c r="Y3636" i="3"/>
  <c r="AC3636" i="3"/>
  <c r="V3636" i="3"/>
  <c r="Z3636" i="3"/>
  <c r="AD3636" i="3"/>
  <c r="W3636" i="3"/>
  <c r="AA3636" i="3"/>
  <c r="T3636" i="3"/>
  <c r="X3636" i="3"/>
  <c r="AB3636" i="3"/>
  <c r="U3624" i="3"/>
  <c r="Y3624" i="3"/>
  <c r="AC3624" i="3"/>
  <c r="V3624" i="3"/>
  <c r="Z3624" i="3"/>
  <c r="AD3624" i="3"/>
  <c r="W3624" i="3"/>
  <c r="AA3624" i="3"/>
  <c r="T3624" i="3"/>
  <c r="X3624" i="3"/>
  <c r="AB3624" i="3"/>
  <c r="U3616" i="3"/>
  <c r="Y3616" i="3"/>
  <c r="AC3616" i="3"/>
  <c r="V3616" i="3"/>
  <c r="Z3616" i="3"/>
  <c r="AD3616" i="3"/>
  <c r="W3616" i="3"/>
  <c r="AA3616" i="3"/>
  <c r="T3616" i="3"/>
  <c r="X3616" i="3"/>
  <c r="AB3616" i="3"/>
  <c r="U3608" i="3"/>
  <c r="Y3608" i="3"/>
  <c r="AC3608" i="3"/>
  <c r="V3608" i="3"/>
  <c r="Z3608" i="3"/>
  <c r="AD3608" i="3"/>
  <c r="W3608" i="3"/>
  <c r="AA3608" i="3"/>
  <c r="T3608" i="3"/>
  <c r="X3608" i="3"/>
  <c r="AB3608" i="3"/>
  <c r="W3560" i="3"/>
  <c r="AA3560" i="3"/>
  <c r="T3560" i="3"/>
  <c r="X3560" i="3"/>
  <c r="AB3560" i="3"/>
  <c r="U3560" i="3"/>
  <c r="AC3560" i="3"/>
  <c r="V3560" i="3"/>
  <c r="AD3560" i="3"/>
  <c r="Y3560" i="3"/>
  <c r="Z3560" i="3"/>
  <c r="W3556" i="3"/>
  <c r="AA3556" i="3"/>
  <c r="T3556" i="3"/>
  <c r="X3556" i="3"/>
  <c r="AB3556" i="3"/>
  <c r="Y3556" i="3"/>
  <c r="Z3556" i="3"/>
  <c r="U3556" i="3"/>
  <c r="AC3556" i="3"/>
  <c r="V3556" i="3"/>
  <c r="AD3556" i="3"/>
  <c r="W3552" i="3"/>
  <c r="AA3552" i="3"/>
  <c r="T3552" i="3"/>
  <c r="X3552" i="3"/>
  <c r="AB3552" i="3"/>
  <c r="U3552" i="3"/>
  <c r="AC3552" i="3"/>
  <c r="V3552" i="3"/>
  <c r="AD3552" i="3"/>
  <c r="Y3552" i="3"/>
  <c r="Z3552" i="3"/>
  <c r="W3548" i="3"/>
  <c r="AA3548" i="3"/>
  <c r="T3548" i="3"/>
  <c r="X3548" i="3"/>
  <c r="AB3548" i="3"/>
  <c r="Y3548" i="3"/>
  <c r="Z3548" i="3"/>
  <c r="U3548" i="3"/>
  <c r="AC3548" i="3"/>
  <c r="V3548" i="3"/>
  <c r="AD3548" i="3"/>
  <c r="U8" i="3"/>
  <c r="Y8" i="3"/>
  <c r="AC8" i="3"/>
  <c r="V8" i="3"/>
  <c r="Z8" i="3"/>
  <c r="AD8" i="3"/>
  <c r="W8" i="3"/>
  <c r="AA8" i="3"/>
  <c r="T8" i="3"/>
  <c r="X8" i="3"/>
  <c r="AB8" i="3"/>
  <c r="T4039" i="3"/>
  <c r="X4039" i="3"/>
  <c r="AB4039" i="3"/>
  <c r="U4039" i="3"/>
  <c r="Y4039" i="3"/>
  <c r="AC4039" i="3"/>
  <c r="V4039" i="3"/>
  <c r="Z4039" i="3"/>
  <c r="AD4039" i="3"/>
  <c r="W4039" i="3"/>
  <c r="AA4039" i="3"/>
  <c r="T4027" i="3"/>
  <c r="X4027" i="3"/>
  <c r="AB4027" i="3"/>
  <c r="U4027" i="3"/>
  <c r="Y4027" i="3"/>
  <c r="AC4027" i="3"/>
  <c r="V4027" i="3"/>
  <c r="Z4027" i="3"/>
  <c r="AD4027" i="3"/>
  <c r="W4027" i="3"/>
  <c r="AA4027" i="3"/>
  <c r="T4023" i="3"/>
  <c r="X4023" i="3"/>
  <c r="AB4023" i="3"/>
  <c r="U4023" i="3"/>
  <c r="Y4023" i="3"/>
  <c r="AC4023" i="3"/>
  <c r="V4023" i="3"/>
  <c r="Z4023" i="3"/>
  <c r="AD4023" i="3"/>
  <c r="W4023" i="3"/>
  <c r="AA4023" i="3"/>
  <c r="T4019" i="3"/>
  <c r="X4019" i="3"/>
  <c r="AB4019" i="3"/>
  <c r="U4019" i="3"/>
  <c r="Y4019" i="3"/>
  <c r="AC4019" i="3"/>
  <c r="V4019" i="3"/>
  <c r="Z4019" i="3"/>
  <c r="AD4019" i="3"/>
  <c r="W4019" i="3"/>
  <c r="AA4019" i="3"/>
  <c r="T4015" i="3"/>
  <c r="X4015" i="3"/>
  <c r="AB4015" i="3"/>
  <c r="U4015" i="3"/>
  <c r="Y4015" i="3"/>
  <c r="AC4015" i="3"/>
  <c r="V4015" i="3"/>
  <c r="Z4015" i="3"/>
  <c r="AD4015" i="3"/>
  <c r="W4015" i="3"/>
  <c r="AA4015" i="3"/>
  <c r="T4011" i="3"/>
  <c r="X4011" i="3"/>
  <c r="AB4011" i="3"/>
  <c r="U4011" i="3"/>
  <c r="Y4011" i="3"/>
  <c r="AC4011" i="3"/>
  <c r="V4011" i="3"/>
  <c r="Z4011" i="3"/>
  <c r="AD4011" i="3"/>
  <c r="W4011" i="3"/>
  <c r="AA4011" i="3"/>
  <c r="T4007" i="3"/>
  <c r="X4007" i="3"/>
  <c r="AB4007" i="3"/>
  <c r="U4007" i="3"/>
  <c r="Y4007" i="3"/>
  <c r="AC4007" i="3"/>
  <c r="V4007" i="3"/>
  <c r="Z4007" i="3"/>
  <c r="AD4007" i="3"/>
  <c r="W4007" i="3"/>
  <c r="AA4007" i="3"/>
  <c r="T4003" i="3"/>
  <c r="X4003" i="3"/>
  <c r="AB4003" i="3"/>
  <c r="U4003" i="3"/>
  <c r="Y4003" i="3"/>
  <c r="AC4003" i="3"/>
  <c r="V4003" i="3"/>
  <c r="Z4003" i="3"/>
  <c r="AD4003" i="3"/>
  <c r="W4003" i="3"/>
  <c r="AA4003" i="3"/>
  <c r="T3999" i="3"/>
  <c r="X3999" i="3"/>
  <c r="AB3999" i="3"/>
  <c r="U3999" i="3"/>
  <c r="Y3999" i="3"/>
  <c r="AC3999" i="3"/>
  <c r="V3999" i="3"/>
  <c r="Z3999" i="3"/>
  <c r="AD3999" i="3"/>
  <c r="W3999" i="3"/>
  <c r="AA3999" i="3"/>
  <c r="T3995" i="3"/>
  <c r="X3995" i="3"/>
  <c r="AB3995" i="3"/>
  <c r="U3995" i="3"/>
  <c r="Y3995" i="3"/>
  <c r="AC3995" i="3"/>
  <c r="V3995" i="3"/>
  <c r="Z3995" i="3"/>
  <c r="AD3995" i="3"/>
  <c r="W3995" i="3"/>
  <c r="AA3995" i="3"/>
  <c r="T3991" i="3"/>
  <c r="X3991" i="3"/>
  <c r="AB3991" i="3"/>
  <c r="U3991" i="3"/>
  <c r="Y3991" i="3"/>
  <c r="AC3991" i="3"/>
  <c r="V3991" i="3"/>
  <c r="Z3991" i="3"/>
  <c r="AD3991" i="3"/>
  <c r="W3991" i="3"/>
  <c r="AA3991" i="3"/>
  <c r="T3987" i="3"/>
  <c r="X3987" i="3"/>
  <c r="AB3987" i="3"/>
  <c r="U3987" i="3"/>
  <c r="Y3987" i="3"/>
  <c r="AC3987" i="3"/>
  <c r="V3987" i="3"/>
  <c r="Z3987" i="3"/>
  <c r="AD3987" i="3"/>
  <c r="W3987" i="3"/>
  <c r="AA3987" i="3"/>
  <c r="T3983" i="3"/>
  <c r="X3983" i="3"/>
  <c r="AB3983" i="3"/>
  <c r="U3983" i="3"/>
  <c r="Y3983" i="3"/>
  <c r="AC3983" i="3"/>
  <c r="V3983" i="3"/>
  <c r="Z3983" i="3"/>
  <c r="AD3983" i="3"/>
  <c r="W3983" i="3"/>
  <c r="AA3983" i="3"/>
  <c r="T3979" i="3"/>
  <c r="X3979" i="3"/>
  <c r="AB3979" i="3"/>
  <c r="U3979" i="3"/>
  <c r="Y3979" i="3"/>
  <c r="AC3979" i="3"/>
  <c r="V3979" i="3"/>
  <c r="Z3979" i="3"/>
  <c r="AD3979" i="3"/>
  <c r="W3979" i="3"/>
  <c r="AA3979" i="3"/>
  <c r="T3975" i="3"/>
  <c r="X3975" i="3"/>
  <c r="AB3975" i="3"/>
  <c r="U3975" i="3"/>
  <c r="Y3975" i="3"/>
  <c r="AC3975" i="3"/>
  <c r="V3975" i="3"/>
  <c r="Z3975" i="3"/>
  <c r="AD3975" i="3"/>
  <c r="W3975" i="3"/>
  <c r="AA3975" i="3"/>
  <c r="T3971" i="3"/>
  <c r="X3971" i="3"/>
  <c r="AB3971" i="3"/>
  <c r="U3971" i="3"/>
  <c r="Y3971" i="3"/>
  <c r="AC3971" i="3"/>
  <c r="V3971" i="3"/>
  <c r="Z3971" i="3"/>
  <c r="AD3971" i="3"/>
  <c r="W3971" i="3"/>
  <c r="AA3971" i="3"/>
  <c r="T3963" i="3"/>
  <c r="X3963" i="3"/>
  <c r="AB3963" i="3"/>
  <c r="U3963" i="3"/>
  <c r="Y3963" i="3"/>
  <c r="AC3963" i="3"/>
  <c r="V3963" i="3"/>
  <c r="Z3963" i="3"/>
  <c r="AD3963" i="3"/>
  <c r="W3963" i="3"/>
  <c r="AA3963" i="3"/>
  <c r="T3955" i="3"/>
  <c r="X3955" i="3"/>
  <c r="AB3955" i="3"/>
  <c r="U3955" i="3"/>
  <c r="Y3955" i="3"/>
  <c r="AC3955" i="3"/>
  <c r="V3955" i="3"/>
  <c r="Z3955" i="3"/>
  <c r="AD3955" i="3"/>
  <c r="W3955" i="3"/>
  <c r="AA3955" i="3"/>
  <c r="T3947" i="3"/>
  <c r="X3947" i="3"/>
  <c r="AB3947" i="3"/>
  <c r="U3947" i="3"/>
  <c r="Y3947" i="3"/>
  <c r="AC3947" i="3"/>
  <c r="V3947" i="3"/>
  <c r="Z3947" i="3"/>
  <c r="AD3947" i="3"/>
  <c r="W3947" i="3"/>
  <c r="AA3947" i="3"/>
  <c r="T3939" i="3"/>
  <c r="X3939" i="3"/>
  <c r="AB3939" i="3"/>
  <c r="U3939" i="3"/>
  <c r="Y3939" i="3"/>
  <c r="AC3939" i="3"/>
  <c r="V3939" i="3"/>
  <c r="Z3939" i="3"/>
  <c r="AD3939" i="3"/>
  <c r="W3939" i="3"/>
  <c r="AA3939" i="3"/>
  <c r="T3931" i="3"/>
  <c r="X3931" i="3"/>
  <c r="AB3931" i="3"/>
  <c r="U3931" i="3"/>
  <c r="Y3931" i="3"/>
  <c r="AC3931" i="3"/>
  <c r="V3931" i="3"/>
  <c r="Z3931" i="3"/>
  <c r="AD3931" i="3"/>
  <c r="W3931" i="3"/>
  <c r="AA3931" i="3"/>
  <c r="T3923" i="3"/>
  <c r="X3923" i="3"/>
  <c r="AB3923" i="3"/>
  <c r="U3923" i="3"/>
  <c r="Y3923" i="3"/>
  <c r="AC3923" i="3"/>
  <c r="V3923" i="3"/>
  <c r="Z3923" i="3"/>
  <c r="AD3923" i="3"/>
  <c r="W3923" i="3"/>
  <c r="AA3923" i="3"/>
  <c r="T3919" i="3"/>
  <c r="X3919" i="3"/>
  <c r="AB3919" i="3"/>
  <c r="U3919" i="3"/>
  <c r="Y3919" i="3"/>
  <c r="AC3919" i="3"/>
  <c r="V3919" i="3"/>
  <c r="Z3919" i="3"/>
  <c r="AD3919" i="3"/>
  <c r="W3919" i="3"/>
  <c r="AA3919" i="3"/>
  <c r="T3915" i="3"/>
  <c r="X3915" i="3"/>
  <c r="AB3915" i="3"/>
  <c r="U3915" i="3"/>
  <c r="Y3915" i="3"/>
  <c r="AC3915" i="3"/>
  <c r="V3915" i="3"/>
  <c r="Z3915" i="3"/>
  <c r="AD3915" i="3"/>
  <c r="W3915" i="3"/>
  <c r="AA3915" i="3"/>
  <c r="T3911" i="3"/>
  <c r="X3911" i="3"/>
  <c r="AB3911" i="3"/>
  <c r="U3911" i="3"/>
  <c r="Y3911" i="3"/>
  <c r="AC3911" i="3"/>
  <c r="V3911" i="3"/>
  <c r="Z3911" i="3"/>
  <c r="AD3911" i="3"/>
  <c r="W3911" i="3"/>
  <c r="AA3911" i="3"/>
  <c r="T3907" i="3"/>
  <c r="X3907" i="3"/>
  <c r="AB3907" i="3"/>
  <c r="U3907" i="3"/>
  <c r="Y3907" i="3"/>
  <c r="AC3907" i="3"/>
  <c r="V3907" i="3"/>
  <c r="Z3907" i="3"/>
  <c r="AD3907" i="3"/>
  <c r="W3907" i="3"/>
  <c r="AA3907" i="3"/>
  <c r="T3903" i="3"/>
  <c r="X3903" i="3"/>
  <c r="AB3903" i="3"/>
  <c r="U3903" i="3"/>
  <c r="Y3903" i="3"/>
  <c r="AC3903" i="3"/>
  <c r="V3903" i="3"/>
  <c r="Z3903" i="3"/>
  <c r="AD3903" i="3"/>
  <c r="W3903" i="3"/>
  <c r="AA3903" i="3"/>
  <c r="T3899" i="3"/>
  <c r="X3899" i="3"/>
  <c r="AB3899" i="3"/>
  <c r="U3899" i="3"/>
  <c r="Y3899" i="3"/>
  <c r="AC3899" i="3"/>
  <c r="V3899" i="3"/>
  <c r="Z3899" i="3"/>
  <c r="AD3899" i="3"/>
  <c r="W3899" i="3"/>
  <c r="AA3899" i="3"/>
  <c r="T3895" i="3"/>
  <c r="X3895" i="3"/>
  <c r="AB3895" i="3"/>
  <c r="U3895" i="3"/>
  <c r="Y3895" i="3"/>
  <c r="AC3895" i="3"/>
  <c r="V3895" i="3"/>
  <c r="Z3895" i="3"/>
  <c r="AD3895" i="3"/>
  <c r="W3895" i="3"/>
  <c r="AA3895" i="3"/>
  <c r="T3891" i="3"/>
  <c r="X3891" i="3"/>
  <c r="AB3891" i="3"/>
  <c r="U3891" i="3"/>
  <c r="Y3891" i="3"/>
  <c r="AC3891" i="3"/>
  <c r="V3891" i="3"/>
  <c r="Z3891" i="3"/>
  <c r="AD3891" i="3"/>
  <c r="W3891" i="3"/>
  <c r="AA3891" i="3"/>
  <c r="T3887" i="3"/>
  <c r="X3887" i="3"/>
  <c r="AB3887" i="3"/>
  <c r="U3887" i="3"/>
  <c r="Y3887" i="3"/>
  <c r="AC3887" i="3"/>
  <c r="V3887" i="3"/>
  <c r="Z3887" i="3"/>
  <c r="AD3887" i="3"/>
  <c r="W3887" i="3"/>
  <c r="AA3887" i="3"/>
  <c r="T3883" i="3"/>
  <c r="X3883" i="3"/>
  <c r="AB3883" i="3"/>
  <c r="U3883" i="3"/>
  <c r="Y3883" i="3"/>
  <c r="AC3883" i="3"/>
  <c r="V3883" i="3"/>
  <c r="Z3883" i="3"/>
  <c r="AD3883" i="3"/>
  <c r="W3883" i="3"/>
  <c r="AA3883" i="3"/>
  <c r="T3879" i="3"/>
  <c r="X3879" i="3"/>
  <c r="AB3879" i="3"/>
  <c r="U3879" i="3"/>
  <c r="Y3879" i="3"/>
  <c r="AC3879" i="3"/>
  <c r="V3879" i="3"/>
  <c r="Z3879" i="3"/>
  <c r="AD3879" i="3"/>
  <c r="W3879" i="3"/>
  <c r="AA3879" i="3"/>
  <c r="T3811" i="3"/>
  <c r="X3811" i="3"/>
  <c r="AB3811" i="3"/>
  <c r="U3811" i="3"/>
  <c r="Y3811" i="3"/>
  <c r="AC3811" i="3"/>
  <c r="V3811" i="3"/>
  <c r="Z3811" i="3"/>
  <c r="AD3811" i="3"/>
  <c r="W3811" i="3"/>
  <c r="AA3811" i="3"/>
  <c r="T3807" i="3"/>
  <c r="X3807" i="3"/>
  <c r="AB3807" i="3"/>
  <c r="U3807" i="3"/>
  <c r="Y3807" i="3"/>
  <c r="AC3807" i="3"/>
  <c r="V3807" i="3"/>
  <c r="Z3807" i="3"/>
  <c r="AD3807" i="3"/>
  <c r="W3807" i="3"/>
  <c r="AA3807" i="3"/>
  <c r="T3799" i="3"/>
  <c r="X3799" i="3"/>
  <c r="AB3799" i="3"/>
  <c r="U3799" i="3"/>
  <c r="Y3799" i="3"/>
  <c r="AC3799" i="3"/>
  <c r="V3799" i="3"/>
  <c r="Z3799" i="3"/>
  <c r="AD3799" i="3"/>
  <c r="W3799" i="3"/>
  <c r="AA3799" i="3"/>
  <c r="T3791" i="3"/>
  <c r="X3791" i="3"/>
  <c r="AB3791" i="3"/>
  <c r="U3791" i="3"/>
  <c r="Y3791" i="3"/>
  <c r="AC3791" i="3"/>
  <c r="V3791" i="3"/>
  <c r="Z3791" i="3"/>
  <c r="AD3791" i="3"/>
  <c r="W3791" i="3"/>
  <c r="AA3791" i="3"/>
  <c r="T3783" i="3"/>
  <c r="X3783" i="3"/>
  <c r="AB3783" i="3"/>
  <c r="U3783" i="3"/>
  <c r="Y3783" i="3"/>
  <c r="AC3783" i="3"/>
  <c r="V3783" i="3"/>
  <c r="Z3783" i="3"/>
  <c r="AD3783" i="3"/>
  <c r="W3783" i="3"/>
  <c r="AA3783" i="3"/>
  <c r="T3775" i="3"/>
  <c r="X3775" i="3"/>
  <c r="AB3775" i="3"/>
  <c r="U3775" i="3"/>
  <c r="Y3775" i="3"/>
  <c r="AC3775" i="3"/>
  <c r="V3775" i="3"/>
  <c r="Z3775" i="3"/>
  <c r="AD3775" i="3"/>
  <c r="W3775" i="3"/>
  <c r="AA3775" i="3"/>
  <c r="T3767" i="3"/>
  <c r="X3767" i="3"/>
  <c r="AB3767" i="3"/>
  <c r="U3767" i="3"/>
  <c r="Y3767" i="3"/>
  <c r="AC3767" i="3"/>
  <c r="V3767" i="3"/>
  <c r="Z3767" i="3"/>
  <c r="AD3767" i="3"/>
  <c r="W3767" i="3"/>
  <c r="AA3767" i="3"/>
  <c r="T3763" i="3"/>
  <c r="X3763" i="3"/>
  <c r="AB3763" i="3"/>
  <c r="U3763" i="3"/>
  <c r="Y3763" i="3"/>
  <c r="AC3763" i="3"/>
  <c r="V3763" i="3"/>
  <c r="Z3763" i="3"/>
  <c r="AD3763" i="3"/>
  <c r="W3763" i="3"/>
  <c r="AA3763" i="3"/>
  <c r="T3755" i="3"/>
  <c r="X3755" i="3"/>
  <c r="AB3755" i="3"/>
  <c r="U3755" i="3"/>
  <c r="Y3755" i="3"/>
  <c r="AC3755" i="3"/>
  <c r="V3755" i="3"/>
  <c r="Z3755" i="3"/>
  <c r="AD3755" i="3"/>
  <c r="W3755" i="3"/>
  <c r="AA3755" i="3"/>
  <c r="T3743" i="3"/>
  <c r="X3743" i="3"/>
  <c r="AB3743" i="3"/>
  <c r="U3743" i="3"/>
  <c r="Y3743" i="3"/>
  <c r="AC3743" i="3"/>
  <c r="V3743" i="3"/>
  <c r="Z3743" i="3"/>
  <c r="AD3743" i="3"/>
  <c r="W3743" i="3"/>
  <c r="AA3743" i="3"/>
  <c r="T3735" i="3"/>
  <c r="X3735" i="3"/>
  <c r="AB3735" i="3"/>
  <c r="U3735" i="3"/>
  <c r="Y3735" i="3"/>
  <c r="AC3735" i="3"/>
  <c r="V3735" i="3"/>
  <c r="Z3735" i="3"/>
  <c r="AD3735" i="3"/>
  <c r="W3735" i="3"/>
  <c r="AA3735" i="3"/>
  <c r="T3731" i="3"/>
  <c r="X3731" i="3"/>
  <c r="AB3731" i="3"/>
  <c r="U3731" i="3"/>
  <c r="Y3731" i="3"/>
  <c r="AC3731" i="3"/>
  <c r="V3731" i="3"/>
  <c r="Z3731" i="3"/>
  <c r="AD3731" i="3"/>
  <c r="W3731" i="3"/>
  <c r="AA3731" i="3"/>
  <c r="T3723" i="3"/>
  <c r="X3723" i="3"/>
  <c r="AB3723" i="3"/>
  <c r="U3723" i="3"/>
  <c r="Y3723" i="3"/>
  <c r="AC3723" i="3"/>
  <c r="V3723" i="3"/>
  <c r="Z3723" i="3"/>
  <c r="AD3723" i="3"/>
  <c r="W3723" i="3"/>
  <c r="AA3723" i="3"/>
  <c r="T3715" i="3"/>
  <c r="X3715" i="3"/>
  <c r="AB3715" i="3"/>
  <c r="U3715" i="3"/>
  <c r="Y3715" i="3"/>
  <c r="AC3715" i="3"/>
  <c r="V3715" i="3"/>
  <c r="Z3715" i="3"/>
  <c r="AD3715" i="3"/>
  <c r="W3715" i="3"/>
  <c r="AA3715" i="3"/>
  <c r="T3703" i="3"/>
  <c r="X3703" i="3"/>
  <c r="AB3703" i="3"/>
  <c r="U3703" i="3"/>
  <c r="Y3703" i="3"/>
  <c r="AC3703" i="3"/>
  <c r="V3703" i="3"/>
  <c r="Z3703" i="3"/>
  <c r="AD3703" i="3"/>
  <c r="W3703" i="3"/>
  <c r="AA3703" i="3"/>
  <c r="T3691" i="3"/>
  <c r="X3691" i="3"/>
  <c r="AB3691" i="3"/>
  <c r="U3691" i="3"/>
  <c r="Y3691" i="3"/>
  <c r="AC3691" i="3"/>
  <c r="V3691" i="3"/>
  <c r="Z3691" i="3"/>
  <c r="AD3691" i="3"/>
  <c r="W3691" i="3"/>
  <c r="AA3691" i="3"/>
  <c r="T3683" i="3"/>
  <c r="X3683" i="3"/>
  <c r="AB3683" i="3"/>
  <c r="U3683" i="3"/>
  <c r="Y3683" i="3"/>
  <c r="AC3683" i="3"/>
  <c r="V3683" i="3"/>
  <c r="Z3683" i="3"/>
  <c r="AD3683" i="3"/>
  <c r="W3683" i="3"/>
  <c r="AA3683" i="3"/>
  <c r="T3671" i="3"/>
  <c r="X3671" i="3"/>
  <c r="AB3671" i="3"/>
  <c r="U3671" i="3"/>
  <c r="Y3671" i="3"/>
  <c r="AC3671" i="3"/>
  <c r="V3671" i="3"/>
  <c r="Z3671" i="3"/>
  <c r="AD3671" i="3"/>
  <c r="W3671" i="3"/>
  <c r="AA3671" i="3"/>
  <c r="T3659" i="3"/>
  <c r="X3659" i="3"/>
  <c r="AB3659" i="3"/>
  <c r="U3659" i="3"/>
  <c r="Y3659" i="3"/>
  <c r="AC3659" i="3"/>
  <c r="V3659" i="3"/>
  <c r="Z3659" i="3"/>
  <c r="AD3659" i="3"/>
  <c r="W3659" i="3"/>
  <c r="AA3659" i="3"/>
  <c r="T3643" i="3"/>
  <c r="X3643" i="3"/>
  <c r="AB3643" i="3"/>
  <c r="U3643" i="3"/>
  <c r="Y3643" i="3"/>
  <c r="AC3643" i="3"/>
  <c r="V3643" i="3"/>
  <c r="Z3643" i="3"/>
  <c r="AD3643" i="3"/>
  <c r="W3643" i="3"/>
  <c r="AA3643" i="3"/>
  <c r="T3635" i="3"/>
  <c r="X3635" i="3"/>
  <c r="AB3635" i="3"/>
  <c r="U3635" i="3"/>
  <c r="Y3635" i="3"/>
  <c r="AC3635" i="3"/>
  <c r="V3635" i="3"/>
  <c r="Z3635" i="3"/>
  <c r="AD3635" i="3"/>
  <c r="W3635" i="3"/>
  <c r="AA3635" i="3"/>
  <c r="T3623" i="3"/>
  <c r="X3623" i="3"/>
  <c r="AB3623" i="3"/>
  <c r="U3623" i="3"/>
  <c r="Y3623" i="3"/>
  <c r="AC3623" i="3"/>
  <c r="V3623" i="3"/>
  <c r="Z3623" i="3"/>
  <c r="AD3623" i="3"/>
  <c r="W3623" i="3"/>
  <c r="AA3623" i="3"/>
  <c r="T3611" i="3"/>
  <c r="X3611" i="3"/>
  <c r="AB3611" i="3"/>
  <c r="U3611" i="3"/>
  <c r="Y3611" i="3"/>
  <c r="AC3611" i="3"/>
  <c r="V3611" i="3"/>
  <c r="Z3611" i="3"/>
  <c r="AD3611" i="3"/>
  <c r="W3611" i="3"/>
  <c r="AA3611" i="3"/>
  <c r="V3599" i="3"/>
  <c r="Z3599" i="3"/>
  <c r="AD3599" i="3"/>
  <c r="W3599" i="3"/>
  <c r="AA3599" i="3"/>
  <c r="X3599" i="3"/>
  <c r="Y3599" i="3"/>
  <c r="T3599" i="3"/>
  <c r="AB3599" i="3"/>
  <c r="U3599" i="3"/>
  <c r="AC3599" i="3"/>
  <c r="V3587" i="3"/>
  <c r="Z3587" i="3"/>
  <c r="AD3587" i="3"/>
  <c r="W3587" i="3"/>
  <c r="AA3587" i="3"/>
  <c r="T3587" i="3"/>
  <c r="AB3587" i="3"/>
  <c r="U3587" i="3"/>
  <c r="AC3587" i="3"/>
  <c r="X3587" i="3"/>
  <c r="Y3587" i="3"/>
  <c r="V3575" i="3"/>
  <c r="Z3575" i="3"/>
  <c r="AD3575" i="3"/>
  <c r="W3575" i="3"/>
  <c r="AA3575" i="3"/>
  <c r="X3575" i="3"/>
  <c r="Y3575" i="3"/>
  <c r="T3575" i="3"/>
  <c r="AB3575" i="3"/>
  <c r="U3575" i="3"/>
  <c r="AC3575" i="3"/>
  <c r="V3567" i="3"/>
  <c r="Z3567" i="3"/>
  <c r="AD3567" i="3"/>
  <c r="W3567" i="3"/>
  <c r="AA3567" i="3"/>
  <c r="X3567" i="3"/>
  <c r="Y3567" i="3"/>
  <c r="T3567" i="3"/>
  <c r="AB3567" i="3"/>
  <c r="U3567" i="3"/>
  <c r="AC3567" i="3"/>
  <c r="V3555" i="3"/>
  <c r="Z3555" i="3"/>
  <c r="AD3555" i="3"/>
  <c r="W3555" i="3"/>
  <c r="AA3555" i="3"/>
  <c r="T3555" i="3"/>
  <c r="AB3555" i="3"/>
  <c r="U3555" i="3"/>
  <c r="AC3555" i="3"/>
  <c r="X3555" i="3"/>
  <c r="Y3555" i="3"/>
  <c r="V3543" i="3"/>
  <c r="Z3543" i="3"/>
  <c r="AD3543" i="3"/>
  <c r="W3543" i="3"/>
  <c r="AA3543" i="3"/>
  <c r="X3543" i="3"/>
  <c r="Y3543" i="3"/>
  <c r="T3543" i="3"/>
  <c r="AB3543" i="3"/>
  <c r="U3543" i="3"/>
  <c r="AC3543" i="3"/>
  <c r="V3531" i="3"/>
  <c r="Z3531" i="3"/>
  <c r="AD3531" i="3"/>
  <c r="W3531" i="3"/>
  <c r="AA3531" i="3"/>
  <c r="T3531" i="3"/>
  <c r="AB3531" i="3"/>
  <c r="U3531" i="3"/>
  <c r="AC3531" i="3"/>
  <c r="X3531" i="3"/>
  <c r="Y3531" i="3"/>
  <c r="U3519" i="3"/>
  <c r="Y3519" i="3"/>
  <c r="AC3519" i="3"/>
  <c r="V3519" i="3"/>
  <c r="Z3519" i="3"/>
  <c r="AD3519" i="3"/>
  <c r="W3519" i="3"/>
  <c r="AA3519" i="3"/>
  <c r="T3519" i="3"/>
  <c r="X3519" i="3"/>
  <c r="AB3519" i="3"/>
  <c r="U3515" i="3"/>
  <c r="Y3515" i="3"/>
  <c r="AC3515" i="3"/>
  <c r="V3515" i="3"/>
  <c r="Z3515" i="3"/>
  <c r="AD3515" i="3"/>
  <c r="W3515" i="3"/>
  <c r="AA3515" i="3"/>
  <c r="T3515" i="3"/>
  <c r="X3515" i="3"/>
  <c r="AB3515" i="3"/>
  <c r="U3503" i="3"/>
  <c r="Y3503" i="3"/>
  <c r="AC3503" i="3"/>
  <c r="V3503" i="3"/>
  <c r="Z3503" i="3"/>
  <c r="AD3503" i="3"/>
  <c r="W3503" i="3"/>
  <c r="AA3503" i="3"/>
  <c r="T3503" i="3"/>
  <c r="X3503" i="3"/>
  <c r="AB3503" i="3"/>
  <c r="U3491" i="3"/>
  <c r="Y3491" i="3"/>
  <c r="AC3491" i="3"/>
  <c r="V3491" i="3"/>
  <c r="Z3491" i="3"/>
  <c r="AD3491" i="3"/>
  <c r="W3491" i="3"/>
  <c r="AA3491" i="3"/>
  <c r="X3491" i="3"/>
  <c r="AB3491" i="3"/>
  <c r="T3491" i="3"/>
  <c r="U3479" i="3"/>
  <c r="Y3479" i="3"/>
  <c r="AC3479" i="3"/>
  <c r="V3479" i="3"/>
  <c r="Z3479" i="3"/>
  <c r="AD3479" i="3"/>
  <c r="W3479" i="3"/>
  <c r="AA3479" i="3"/>
  <c r="AB3479" i="3"/>
  <c r="T3479" i="3"/>
  <c r="X3479" i="3"/>
  <c r="U3467" i="3"/>
  <c r="Y3467" i="3"/>
  <c r="AC3467" i="3"/>
  <c r="V3467" i="3"/>
  <c r="Z3467" i="3"/>
  <c r="AD3467" i="3"/>
  <c r="W3467" i="3"/>
  <c r="AA3467" i="3"/>
  <c r="T3467" i="3"/>
  <c r="X3467" i="3"/>
  <c r="AB3467" i="3"/>
  <c r="U3455" i="3"/>
  <c r="Y3455" i="3"/>
  <c r="AC3455" i="3"/>
  <c r="V3455" i="3"/>
  <c r="Z3455" i="3"/>
  <c r="AD3455" i="3"/>
  <c r="W3455" i="3"/>
  <c r="AA3455" i="3"/>
  <c r="T3455" i="3"/>
  <c r="X3455" i="3"/>
  <c r="AB3455" i="3"/>
  <c r="U3443" i="3"/>
  <c r="Y3443" i="3"/>
  <c r="AC3443" i="3"/>
  <c r="V3443" i="3"/>
  <c r="Z3443" i="3"/>
  <c r="AD3443" i="3"/>
  <c r="W3443" i="3"/>
  <c r="AA3443" i="3"/>
  <c r="T3443" i="3"/>
  <c r="X3443" i="3"/>
  <c r="AB3443" i="3"/>
  <c r="U3431" i="3"/>
  <c r="Y3431" i="3"/>
  <c r="AC3431" i="3"/>
  <c r="V3431" i="3"/>
  <c r="Z3431" i="3"/>
  <c r="AD3431" i="3"/>
  <c r="W3431" i="3"/>
  <c r="AA3431" i="3"/>
  <c r="T3431" i="3"/>
  <c r="X3431" i="3"/>
  <c r="AB3431" i="3"/>
  <c r="U3419" i="3"/>
  <c r="Y3419" i="3"/>
  <c r="AC3419" i="3"/>
  <c r="V3419" i="3"/>
  <c r="Z3419" i="3"/>
  <c r="AD3419" i="3"/>
  <c r="W3419" i="3"/>
  <c r="AA3419" i="3"/>
  <c r="T3419" i="3"/>
  <c r="X3419" i="3"/>
  <c r="AB3419" i="3"/>
  <c r="U3415" i="3"/>
  <c r="Y3415" i="3"/>
  <c r="AC3415" i="3"/>
  <c r="V3415" i="3"/>
  <c r="Z3415" i="3"/>
  <c r="AD3415" i="3"/>
  <c r="W3415" i="3"/>
  <c r="AA3415" i="3"/>
  <c r="T3415" i="3"/>
  <c r="X3415" i="3"/>
  <c r="AB3415" i="3"/>
  <c r="U3403" i="3"/>
  <c r="Y3403" i="3"/>
  <c r="AC3403" i="3"/>
  <c r="V3403" i="3"/>
  <c r="Z3403" i="3"/>
  <c r="AD3403" i="3"/>
  <c r="W3403" i="3"/>
  <c r="AA3403" i="3"/>
  <c r="T3403" i="3"/>
  <c r="X3403" i="3"/>
  <c r="AB3403" i="3"/>
  <c r="U3391" i="3"/>
  <c r="Y3391" i="3"/>
  <c r="AC3391" i="3"/>
  <c r="V3391" i="3"/>
  <c r="Z3391" i="3"/>
  <c r="AD3391" i="3"/>
  <c r="W3391" i="3"/>
  <c r="AA3391" i="3"/>
  <c r="T3391" i="3"/>
  <c r="X3391" i="3"/>
  <c r="AB3391" i="3"/>
  <c r="U3379" i="3"/>
  <c r="Y3379" i="3"/>
  <c r="AC3379" i="3"/>
  <c r="V3379" i="3"/>
  <c r="Z3379" i="3"/>
  <c r="AD3379" i="3"/>
  <c r="W3379" i="3"/>
  <c r="AA3379" i="3"/>
  <c r="T3379" i="3"/>
  <c r="X3379" i="3"/>
  <c r="AB3379" i="3"/>
  <c r="U3367" i="3"/>
  <c r="Y3367" i="3"/>
  <c r="AC3367" i="3"/>
  <c r="V3367" i="3"/>
  <c r="Z3367" i="3"/>
  <c r="AD3367" i="3"/>
  <c r="W3367" i="3"/>
  <c r="AA3367" i="3"/>
  <c r="T3367" i="3"/>
  <c r="X3367" i="3"/>
  <c r="AB3367" i="3"/>
  <c r="U3363" i="3"/>
  <c r="Y3363" i="3"/>
  <c r="AC3363" i="3"/>
  <c r="V3363" i="3"/>
  <c r="Z3363" i="3"/>
  <c r="AD3363" i="3"/>
  <c r="W3363" i="3"/>
  <c r="AA3363" i="3"/>
  <c r="T3363" i="3"/>
  <c r="X3363" i="3"/>
  <c r="AB3363" i="3"/>
  <c r="U3347" i="3"/>
  <c r="Y3347" i="3"/>
  <c r="AC3347" i="3"/>
  <c r="V3347" i="3"/>
  <c r="Z3347" i="3"/>
  <c r="AD3347" i="3"/>
  <c r="W3347" i="3"/>
  <c r="AA3347" i="3"/>
  <c r="T3347" i="3"/>
  <c r="X3347" i="3"/>
  <c r="AB3347" i="3"/>
  <c r="U3339" i="3"/>
  <c r="Y3339" i="3"/>
  <c r="AC3339" i="3"/>
  <c r="V3339" i="3"/>
  <c r="Z3339" i="3"/>
  <c r="AD3339" i="3"/>
  <c r="W3339" i="3"/>
  <c r="AA3339" i="3"/>
  <c r="T3339" i="3"/>
  <c r="X3339" i="3"/>
  <c r="AB3339" i="3"/>
  <c r="U3331" i="3"/>
  <c r="Y3331" i="3"/>
  <c r="AC3331" i="3"/>
  <c r="V3331" i="3"/>
  <c r="Z3331" i="3"/>
  <c r="AD3331" i="3"/>
  <c r="W3331" i="3"/>
  <c r="AA3331" i="3"/>
  <c r="T3331" i="3"/>
  <c r="X3331" i="3"/>
  <c r="AB3331" i="3"/>
  <c r="U3323" i="3"/>
  <c r="Y3323" i="3"/>
  <c r="AC3323" i="3"/>
  <c r="V3323" i="3"/>
  <c r="Z3323" i="3"/>
  <c r="AD3323" i="3"/>
  <c r="W3323" i="3"/>
  <c r="AA3323" i="3"/>
  <c r="T3323" i="3"/>
  <c r="X3323" i="3"/>
  <c r="AB3323" i="3"/>
  <c r="U3315" i="3"/>
  <c r="Y3315" i="3"/>
  <c r="AC3315" i="3"/>
  <c r="V3315" i="3"/>
  <c r="Z3315" i="3"/>
  <c r="AD3315" i="3"/>
  <c r="W3315" i="3"/>
  <c r="AA3315" i="3"/>
  <c r="T3315" i="3"/>
  <c r="X3315" i="3"/>
  <c r="AB3315" i="3"/>
  <c r="U3307" i="3"/>
  <c r="Y3307" i="3"/>
  <c r="AC3307" i="3"/>
  <c r="V3307" i="3"/>
  <c r="Z3307" i="3"/>
  <c r="AD3307" i="3"/>
  <c r="W3307" i="3"/>
  <c r="AA3307" i="3"/>
  <c r="T3307" i="3"/>
  <c r="X3307" i="3"/>
  <c r="AB3307" i="3"/>
  <c r="U3299" i="3"/>
  <c r="Y3299" i="3"/>
  <c r="AC3299" i="3"/>
  <c r="V3299" i="3"/>
  <c r="Z3299" i="3"/>
  <c r="AD3299" i="3"/>
  <c r="W3299" i="3"/>
  <c r="AA3299" i="3"/>
  <c r="T3299" i="3"/>
  <c r="X3299" i="3"/>
  <c r="AB3299" i="3"/>
  <c r="U3291" i="3"/>
  <c r="Y3291" i="3"/>
  <c r="AC3291" i="3"/>
  <c r="V3291" i="3"/>
  <c r="Z3291" i="3"/>
  <c r="AD3291" i="3"/>
  <c r="W3291" i="3"/>
  <c r="AA3291" i="3"/>
  <c r="T3291" i="3"/>
  <c r="X3291" i="3"/>
  <c r="AB3291" i="3"/>
  <c r="U3287" i="3"/>
  <c r="Y3287" i="3"/>
  <c r="AC3287" i="3"/>
  <c r="V3287" i="3"/>
  <c r="Z3287" i="3"/>
  <c r="AD3287" i="3"/>
  <c r="W3287" i="3"/>
  <c r="AA3287" i="3"/>
  <c r="T3287" i="3"/>
  <c r="X3287" i="3"/>
  <c r="AB3287" i="3"/>
  <c r="U3279" i="3"/>
  <c r="Y3279" i="3"/>
  <c r="AC3279" i="3"/>
  <c r="V3279" i="3"/>
  <c r="Z3279" i="3"/>
  <c r="AD3279" i="3"/>
  <c r="W3279" i="3"/>
  <c r="AA3279" i="3"/>
  <c r="T3279" i="3"/>
  <c r="X3279" i="3"/>
  <c r="AB3279" i="3"/>
  <c r="W4038" i="3"/>
  <c r="AA4038" i="3"/>
  <c r="T4038" i="3"/>
  <c r="X4038" i="3"/>
  <c r="AB4038" i="3"/>
  <c r="U4038" i="3"/>
  <c r="Y4038" i="3"/>
  <c r="AC4038" i="3"/>
  <c r="V4038" i="3"/>
  <c r="Z4038" i="3"/>
  <c r="AD4038" i="3"/>
  <c r="W4030" i="3"/>
  <c r="AA4030" i="3"/>
  <c r="T4030" i="3"/>
  <c r="X4030" i="3"/>
  <c r="AB4030" i="3"/>
  <c r="U4030" i="3"/>
  <c r="Y4030" i="3"/>
  <c r="AC4030" i="3"/>
  <c r="V4030" i="3"/>
  <c r="Z4030" i="3"/>
  <c r="AD4030" i="3"/>
  <c r="W4026" i="3"/>
  <c r="AA4026" i="3"/>
  <c r="T4026" i="3"/>
  <c r="X4026" i="3"/>
  <c r="AB4026" i="3"/>
  <c r="U4026" i="3"/>
  <c r="Y4026" i="3"/>
  <c r="AC4026" i="3"/>
  <c r="V4026" i="3"/>
  <c r="Z4026" i="3"/>
  <c r="AD4026" i="3"/>
  <c r="W4018" i="3"/>
  <c r="AA4018" i="3"/>
  <c r="T4018" i="3"/>
  <c r="X4018" i="3"/>
  <c r="AB4018" i="3"/>
  <c r="U4018" i="3"/>
  <c r="Y4018" i="3"/>
  <c r="AC4018" i="3"/>
  <c r="V4018" i="3"/>
  <c r="Z4018" i="3"/>
  <c r="AD4018" i="3"/>
  <c r="W4010" i="3"/>
  <c r="AA4010" i="3"/>
  <c r="T4010" i="3"/>
  <c r="X4010" i="3"/>
  <c r="AB4010" i="3"/>
  <c r="U4010" i="3"/>
  <c r="Y4010" i="3"/>
  <c r="AC4010" i="3"/>
  <c r="V4010" i="3"/>
  <c r="Z4010" i="3"/>
  <c r="AD4010" i="3"/>
  <c r="W4002" i="3"/>
  <c r="AA4002" i="3"/>
  <c r="T4002" i="3"/>
  <c r="X4002" i="3"/>
  <c r="AB4002" i="3"/>
  <c r="U4002" i="3"/>
  <c r="Y4002" i="3"/>
  <c r="AC4002" i="3"/>
  <c r="V4002" i="3"/>
  <c r="Z4002" i="3"/>
  <c r="AD4002" i="3"/>
  <c r="W3994" i="3"/>
  <c r="AA3994" i="3"/>
  <c r="T3994" i="3"/>
  <c r="X3994" i="3"/>
  <c r="AB3994" i="3"/>
  <c r="U3994" i="3"/>
  <c r="Y3994" i="3"/>
  <c r="AC3994" i="3"/>
  <c r="V3994" i="3"/>
  <c r="Z3994" i="3"/>
  <c r="AD3994" i="3"/>
  <c r="W3986" i="3"/>
  <c r="AA3986" i="3"/>
  <c r="T3986" i="3"/>
  <c r="X3986" i="3"/>
  <c r="AB3986" i="3"/>
  <c r="U3986" i="3"/>
  <c r="Y3986" i="3"/>
  <c r="AC3986" i="3"/>
  <c r="V3986" i="3"/>
  <c r="Z3986" i="3"/>
  <c r="AD3986" i="3"/>
  <c r="W3978" i="3"/>
  <c r="AA3978" i="3"/>
  <c r="T3978" i="3"/>
  <c r="X3978" i="3"/>
  <c r="AB3978" i="3"/>
  <c r="U3978" i="3"/>
  <c r="Y3978" i="3"/>
  <c r="AC3978" i="3"/>
  <c r="V3978" i="3"/>
  <c r="Z3978" i="3"/>
  <c r="AD3978" i="3"/>
  <c r="W3970" i="3"/>
  <c r="AA3970" i="3"/>
  <c r="T3970" i="3"/>
  <c r="X3970" i="3"/>
  <c r="AB3970" i="3"/>
  <c r="U3970" i="3"/>
  <c r="Y3970" i="3"/>
  <c r="AC3970" i="3"/>
  <c r="V3970" i="3"/>
  <c r="Z3970" i="3"/>
  <c r="AD3970" i="3"/>
  <c r="W3962" i="3"/>
  <c r="AA3962" i="3"/>
  <c r="T3962" i="3"/>
  <c r="X3962" i="3"/>
  <c r="AB3962" i="3"/>
  <c r="U3962" i="3"/>
  <c r="Y3962" i="3"/>
  <c r="AC3962" i="3"/>
  <c r="V3962" i="3"/>
  <c r="Z3962" i="3"/>
  <c r="AD3962" i="3"/>
  <c r="W3954" i="3"/>
  <c r="AA3954" i="3"/>
  <c r="T3954" i="3"/>
  <c r="X3954" i="3"/>
  <c r="AB3954" i="3"/>
  <c r="U3954" i="3"/>
  <c r="Y3954" i="3"/>
  <c r="AC3954" i="3"/>
  <c r="V3954" i="3"/>
  <c r="Z3954" i="3"/>
  <c r="AD3954" i="3"/>
  <c r="W3946" i="3"/>
  <c r="AA3946" i="3"/>
  <c r="T3946" i="3"/>
  <c r="X3946" i="3"/>
  <c r="AB3946" i="3"/>
  <c r="U3946" i="3"/>
  <c r="Y3946" i="3"/>
  <c r="AC3946" i="3"/>
  <c r="V3946" i="3"/>
  <c r="Z3946" i="3"/>
  <c r="AD3946" i="3"/>
  <c r="W3938" i="3"/>
  <c r="AA3938" i="3"/>
  <c r="T3938" i="3"/>
  <c r="X3938" i="3"/>
  <c r="AB3938" i="3"/>
  <c r="U3938" i="3"/>
  <c r="Y3938" i="3"/>
  <c r="AC3938" i="3"/>
  <c r="V3938" i="3"/>
  <c r="Z3938" i="3"/>
  <c r="AD3938" i="3"/>
  <c r="W3930" i="3"/>
  <c r="AA3930" i="3"/>
  <c r="T3930" i="3"/>
  <c r="X3930" i="3"/>
  <c r="AB3930" i="3"/>
  <c r="U3930" i="3"/>
  <c r="Y3930" i="3"/>
  <c r="AC3930" i="3"/>
  <c r="V3930" i="3"/>
  <c r="Z3930" i="3"/>
  <c r="AD3930" i="3"/>
  <c r="W3926" i="3"/>
  <c r="AA3926" i="3"/>
  <c r="T3926" i="3"/>
  <c r="X3926" i="3"/>
  <c r="AB3926" i="3"/>
  <c r="U3926" i="3"/>
  <c r="Y3926" i="3"/>
  <c r="AC3926" i="3"/>
  <c r="V3926" i="3"/>
  <c r="Z3926" i="3"/>
  <c r="AD3926" i="3"/>
  <c r="W3914" i="3"/>
  <c r="AA3914" i="3"/>
  <c r="T3914" i="3"/>
  <c r="X3914" i="3"/>
  <c r="AB3914" i="3"/>
  <c r="U3914" i="3"/>
  <c r="Y3914" i="3"/>
  <c r="AC3914" i="3"/>
  <c r="V3914" i="3"/>
  <c r="Z3914" i="3"/>
  <c r="AD3914" i="3"/>
  <c r="W3906" i="3"/>
  <c r="AA3906" i="3"/>
  <c r="T3906" i="3"/>
  <c r="X3906" i="3"/>
  <c r="AB3906" i="3"/>
  <c r="U3906" i="3"/>
  <c r="Y3906" i="3"/>
  <c r="AC3906" i="3"/>
  <c r="V3906" i="3"/>
  <c r="Z3906" i="3"/>
  <c r="AD3906" i="3"/>
  <c r="W3898" i="3"/>
  <c r="AA3898" i="3"/>
  <c r="T3898" i="3"/>
  <c r="X3898" i="3"/>
  <c r="AB3898" i="3"/>
  <c r="U3898" i="3"/>
  <c r="Y3898" i="3"/>
  <c r="AC3898" i="3"/>
  <c r="V3898" i="3"/>
  <c r="Z3898" i="3"/>
  <c r="AD3898" i="3"/>
  <c r="W3894" i="3"/>
  <c r="AA3894" i="3"/>
  <c r="T3894" i="3"/>
  <c r="X3894" i="3"/>
  <c r="AB3894" i="3"/>
  <c r="U3894" i="3"/>
  <c r="Y3894" i="3"/>
  <c r="AC3894" i="3"/>
  <c r="V3894" i="3"/>
  <c r="Z3894" i="3"/>
  <c r="AD3894" i="3"/>
  <c r="W3882" i="3"/>
  <c r="AA3882" i="3"/>
  <c r="T3882" i="3"/>
  <c r="X3882" i="3"/>
  <c r="AB3882" i="3"/>
  <c r="U3882" i="3"/>
  <c r="Y3882" i="3"/>
  <c r="AC3882" i="3"/>
  <c r="V3882" i="3"/>
  <c r="Z3882" i="3"/>
  <c r="AD3882" i="3"/>
  <c r="W3878" i="3"/>
  <c r="AA3878" i="3"/>
  <c r="T3878" i="3"/>
  <c r="X3878" i="3"/>
  <c r="AB3878" i="3"/>
  <c r="U3878" i="3"/>
  <c r="Y3878" i="3"/>
  <c r="AC3878" i="3"/>
  <c r="V3878" i="3"/>
  <c r="Z3878" i="3"/>
  <c r="AD3878" i="3"/>
  <c r="W3874" i="3"/>
  <c r="AA3874" i="3"/>
  <c r="T3874" i="3"/>
  <c r="X3874" i="3"/>
  <c r="AB3874" i="3"/>
  <c r="U3874" i="3"/>
  <c r="Y3874" i="3"/>
  <c r="AC3874" i="3"/>
  <c r="V3874" i="3"/>
  <c r="Z3874" i="3"/>
  <c r="AD3874" i="3"/>
  <c r="W3870" i="3"/>
  <c r="AA3870" i="3"/>
  <c r="T3870" i="3"/>
  <c r="X3870" i="3"/>
  <c r="AB3870" i="3"/>
  <c r="U3870" i="3"/>
  <c r="Y3870" i="3"/>
  <c r="AC3870" i="3"/>
  <c r="V3870" i="3"/>
  <c r="Z3870" i="3"/>
  <c r="AD3870" i="3"/>
  <c r="W3866" i="3"/>
  <c r="AA3866" i="3"/>
  <c r="T3866" i="3"/>
  <c r="X3866" i="3"/>
  <c r="AB3866" i="3"/>
  <c r="U3866" i="3"/>
  <c r="Y3866" i="3"/>
  <c r="AC3866" i="3"/>
  <c r="V3866" i="3"/>
  <c r="Z3866" i="3"/>
  <c r="AD3866" i="3"/>
  <c r="W3862" i="3"/>
  <c r="AA3862" i="3"/>
  <c r="T3862" i="3"/>
  <c r="X3862" i="3"/>
  <c r="AB3862" i="3"/>
  <c r="U3862" i="3"/>
  <c r="Y3862" i="3"/>
  <c r="AC3862" i="3"/>
  <c r="V3862" i="3"/>
  <c r="Z3862" i="3"/>
  <c r="AD3862" i="3"/>
  <c r="W3858" i="3"/>
  <c r="AA3858" i="3"/>
  <c r="T3858" i="3"/>
  <c r="X3858" i="3"/>
  <c r="AB3858" i="3"/>
  <c r="U3858" i="3"/>
  <c r="Y3858" i="3"/>
  <c r="AC3858" i="3"/>
  <c r="V3858" i="3"/>
  <c r="Z3858" i="3"/>
  <c r="AD3858" i="3"/>
  <c r="W3854" i="3"/>
  <c r="AA3854" i="3"/>
  <c r="T3854" i="3"/>
  <c r="X3854" i="3"/>
  <c r="AB3854" i="3"/>
  <c r="U3854" i="3"/>
  <c r="Y3854" i="3"/>
  <c r="AC3854" i="3"/>
  <c r="V3854" i="3"/>
  <c r="Z3854" i="3"/>
  <c r="AD3854" i="3"/>
  <c r="W3850" i="3"/>
  <c r="AA3850" i="3"/>
  <c r="T3850" i="3"/>
  <c r="X3850" i="3"/>
  <c r="AB3850" i="3"/>
  <c r="U3850" i="3"/>
  <c r="Y3850" i="3"/>
  <c r="AC3850" i="3"/>
  <c r="V3850" i="3"/>
  <c r="Z3850" i="3"/>
  <c r="AD3850" i="3"/>
  <c r="W3846" i="3"/>
  <c r="AA3846" i="3"/>
  <c r="T3846" i="3"/>
  <c r="X3846" i="3"/>
  <c r="AB3846" i="3"/>
  <c r="U3846" i="3"/>
  <c r="Y3846" i="3"/>
  <c r="AC3846" i="3"/>
  <c r="V3846" i="3"/>
  <c r="Z3846" i="3"/>
  <c r="AD3846" i="3"/>
  <c r="W3842" i="3"/>
  <c r="AA3842" i="3"/>
  <c r="T3842" i="3"/>
  <c r="X3842" i="3"/>
  <c r="AB3842" i="3"/>
  <c r="U3842" i="3"/>
  <c r="Y3842" i="3"/>
  <c r="AC3842" i="3"/>
  <c r="V3842" i="3"/>
  <c r="Z3842" i="3"/>
  <c r="AD3842" i="3"/>
  <c r="W3838" i="3"/>
  <c r="AA3838" i="3"/>
  <c r="T3838" i="3"/>
  <c r="X3838" i="3"/>
  <c r="AB3838" i="3"/>
  <c r="U3838" i="3"/>
  <c r="Y3838" i="3"/>
  <c r="AC3838" i="3"/>
  <c r="V3838" i="3"/>
  <c r="Z3838" i="3"/>
  <c r="AD3838" i="3"/>
  <c r="W3834" i="3"/>
  <c r="AA3834" i="3"/>
  <c r="T3834" i="3"/>
  <c r="X3834" i="3"/>
  <c r="AB3834" i="3"/>
  <c r="U3834" i="3"/>
  <c r="Y3834" i="3"/>
  <c r="AC3834" i="3"/>
  <c r="V3834" i="3"/>
  <c r="Z3834" i="3"/>
  <c r="AD3834" i="3"/>
  <c r="W3830" i="3"/>
  <c r="AA3830" i="3"/>
  <c r="T3830" i="3"/>
  <c r="X3830" i="3"/>
  <c r="AB3830" i="3"/>
  <c r="U3830" i="3"/>
  <c r="Y3830" i="3"/>
  <c r="AC3830" i="3"/>
  <c r="V3830" i="3"/>
  <c r="Z3830" i="3"/>
  <c r="AD3830" i="3"/>
  <c r="W3826" i="3"/>
  <c r="AA3826" i="3"/>
  <c r="T3826" i="3"/>
  <c r="X3826" i="3"/>
  <c r="AB3826" i="3"/>
  <c r="U3826" i="3"/>
  <c r="Y3826" i="3"/>
  <c r="AC3826" i="3"/>
  <c r="V3826" i="3"/>
  <c r="Z3826" i="3"/>
  <c r="AD3826" i="3"/>
  <c r="W3822" i="3"/>
  <c r="AA3822" i="3"/>
  <c r="T3822" i="3"/>
  <c r="X3822" i="3"/>
  <c r="AB3822" i="3"/>
  <c r="U3822" i="3"/>
  <c r="Y3822" i="3"/>
  <c r="AC3822" i="3"/>
  <c r="V3822" i="3"/>
  <c r="Z3822" i="3"/>
  <c r="AD3822" i="3"/>
  <c r="W3818" i="3"/>
  <c r="AA3818" i="3"/>
  <c r="T3818" i="3"/>
  <c r="X3818" i="3"/>
  <c r="AB3818" i="3"/>
  <c r="U3818" i="3"/>
  <c r="Y3818" i="3"/>
  <c r="AC3818" i="3"/>
  <c r="V3818" i="3"/>
  <c r="Z3818" i="3"/>
  <c r="AD3818" i="3"/>
  <c r="W3814" i="3"/>
  <c r="AA3814" i="3"/>
  <c r="T3814" i="3"/>
  <c r="X3814" i="3"/>
  <c r="AB3814" i="3"/>
  <c r="U3814" i="3"/>
  <c r="Y3814" i="3"/>
  <c r="AC3814" i="3"/>
  <c r="V3814" i="3"/>
  <c r="Z3814" i="3"/>
  <c r="AD3814" i="3"/>
  <c r="W3810" i="3"/>
  <c r="AA3810" i="3"/>
  <c r="T3810" i="3"/>
  <c r="X3810" i="3"/>
  <c r="AB3810" i="3"/>
  <c r="U3810" i="3"/>
  <c r="Y3810" i="3"/>
  <c r="AC3810" i="3"/>
  <c r="V3810" i="3"/>
  <c r="Z3810" i="3"/>
  <c r="AD3810" i="3"/>
  <c r="W3770" i="3"/>
  <c r="AA3770" i="3"/>
  <c r="T3770" i="3"/>
  <c r="X3770" i="3"/>
  <c r="AB3770" i="3"/>
  <c r="U3770" i="3"/>
  <c r="Y3770" i="3"/>
  <c r="AC3770" i="3"/>
  <c r="V3770" i="3"/>
  <c r="Z3770" i="3"/>
  <c r="AD3770" i="3"/>
  <c r="W3766" i="3"/>
  <c r="AA3766" i="3"/>
  <c r="T3766" i="3"/>
  <c r="X3766" i="3"/>
  <c r="AB3766" i="3"/>
  <c r="U3766" i="3"/>
  <c r="Y3766" i="3"/>
  <c r="AC3766" i="3"/>
  <c r="V3766" i="3"/>
  <c r="Z3766" i="3"/>
  <c r="AD3766" i="3"/>
  <c r="W3762" i="3"/>
  <c r="AA3762" i="3"/>
  <c r="T3762" i="3"/>
  <c r="X3762" i="3"/>
  <c r="AB3762" i="3"/>
  <c r="U3762" i="3"/>
  <c r="Y3762" i="3"/>
  <c r="AC3762" i="3"/>
  <c r="V3762" i="3"/>
  <c r="Z3762" i="3"/>
  <c r="AD3762" i="3"/>
  <c r="W3758" i="3"/>
  <c r="AA3758" i="3"/>
  <c r="T3758" i="3"/>
  <c r="X3758" i="3"/>
  <c r="AB3758" i="3"/>
  <c r="U3758" i="3"/>
  <c r="Y3758" i="3"/>
  <c r="AC3758" i="3"/>
  <c r="V3758" i="3"/>
  <c r="Z3758" i="3"/>
  <c r="AD3758" i="3"/>
  <c r="W3754" i="3"/>
  <c r="AA3754" i="3"/>
  <c r="T3754" i="3"/>
  <c r="X3754" i="3"/>
  <c r="AB3754" i="3"/>
  <c r="U3754" i="3"/>
  <c r="Y3754" i="3"/>
  <c r="AC3754" i="3"/>
  <c r="V3754" i="3"/>
  <c r="Z3754" i="3"/>
  <c r="AD3754" i="3"/>
  <c r="W3750" i="3"/>
  <c r="AA3750" i="3"/>
  <c r="T3750" i="3"/>
  <c r="X3750" i="3"/>
  <c r="AB3750" i="3"/>
  <c r="U3750" i="3"/>
  <c r="Y3750" i="3"/>
  <c r="AC3750" i="3"/>
  <c r="V3750" i="3"/>
  <c r="Z3750" i="3"/>
  <c r="AD3750" i="3"/>
  <c r="W3746" i="3"/>
  <c r="AA3746" i="3"/>
  <c r="T3746" i="3"/>
  <c r="X3746" i="3"/>
  <c r="AB3746" i="3"/>
  <c r="U3746" i="3"/>
  <c r="Y3746" i="3"/>
  <c r="AC3746" i="3"/>
  <c r="V3746" i="3"/>
  <c r="Z3746" i="3"/>
  <c r="AD3746" i="3"/>
  <c r="W3742" i="3"/>
  <c r="AA3742" i="3"/>
  <c r="T3742" i="3"/>
  <c r="X3742" i="3"/>
  <c r="AB3742" i="3"/>
  <c r="U3742" i="3"/>
  <c r="Y3742" i="3"/>
  <c r="AC3742" i="3"/>
  <c r="V3742" i="3"/>
  <c r="Z3742" i="3"/>
  <c r="AD3742" i="3"/>
  <c r="W3738" i="3"/>
  <c r="AA3738" i="3"/>
  <c r="T3738" i="3"/>
  <c r="X3738" i="3"/>
  <c r="AB3738" i="3"/>
  <c r="U3738" i="3"/>
  <c r="Y3738" i="3"/>
  <c r="AC3738" i="3"/>
  <c r="V3738" i="3"/>
  <c r="Z3738" i="3"/>
  <c r="AD3738" i="3"/>
  <c r="W3734" i="3"/>
  <c r="AA3734" i="3"/>
  <c r="T3734" i="3"/>
  <c r="X3734" i="3"/>
  <c r="AB3734" i="3"/>
  <c r="U3734" i="3"/>
  <c r="Y3734" i="3"/>
  <c r="AC3734" i="3"/>
  <c r="V3734" i="3"/>
  <c r="Z3734" i="3"/>
  <c r="AD3734" i="3"/>
  <c r="W3730" i="3"/>
  <c r="AA3730" i="3"/>
  <c r="T3730" i="3"/>
  <c r="X3730" i="3"/>
  <c r="AB3730" i="3"/>
  <c r="U3730" i="3"/>
  <c r="Y3730" i="3"/>
  <c r="AC3730" i="3"/>
  <c r="V3730" i="3"/>
  <c r="Z3730" i="3"/>
  <c r="AD3730" i="3"/>
  <c r="W3726" i="3"/>
  <c r="AA3726" i="3"/>
  <c r="T3726" i="3"/>
  <c r="X3726" i="3"/>
  <c r="AB3726" i="3"/>
  <c r="U3726" i="3"/>
  <c r="Y3726" i="3"/>
  <c r="AC3726" i="3"/>
  <c r="V3726" i="3"/>
  <c r="Z3726" i="3"/>
  <c r="AD3726" i="3"/>
  <c r="W3722" i="3"/>
  <c r="AA3722" i="3"/>
  <c r="T3722" i="3"/>
  <c r="X3722" i="3"/>
  <c r="AB3722" i="3"/>
  <c r="U3722" i="3"/>
  <c r="Y3722" i="3"/>
  <c r="AC3722" i="3"/>
  <c r="V3722" i="3"/>
  <c r="Z3722" i="3"/>
  <c r="AD3722" i="3"/>
  <c r="W3718" i="3"/>
  <c r="AA3718" i="3"/>
  <c r="T3718" i="3"/>
  <c r="X3718" i="3"/>
  <c r="AB3718" i="3"/>
  <c r="U3718" i="3"/>
  <c r="Y3718" i="3"/>
  <c r="AC3718" i="3"/>
  <c r="V3718" i="3"/>
  <c r="Z3718" i="3"/>
  <c r="AD3718" i="3"/>
  <c r="W3714" i="3"/>
  <c r="AA3714" i="3"/>
  <c r="T3714" i="3"/>
  <c r="X3714" i="3"/>
  <c r="AB3714" i="3"/>
  <c r="U3714" i="3"/>
  <c r="Y3714" i="3"/>
  <c r="AC3714" i="3"/>
  <c r="V3714" i="3"/>
  <c r="Z3714" i="3"/>
  <c r="AD3714" i="3"/>
  <c r="W3710" i="3"/>
  <c r="AA3710" i="3"/>
  <c r="T3710" i="3"/>
  <c r="X3710" i="3"/>
  <c r="AB3710" i="3"/>
  <c r="U3710" i="3"/>
  <c r="Y3710" i="3"/>
  <c r="AC3710" i="3"/>
  <c r="V3710" i="3"/>
  <c r="Z3710" i="3"/>
  <c r="AD3710" i="3"/>
  <c r="W3706" i="3"/>
  <c r="AA3706" i="3"/>
  <c r="T3706" i="3"/>
  <c r="X3706" i="3"/>
  <c r="AB3706" i="3"/>
  <c r="U3706" i="3"/>
  <c r="Y3706" i="3"/>
  <c r="AC3706" i="3"/>
  <c r="V3706" i="3"/>
  <c r="Z3706" i="3"/>
  <c r="AD3706" i="3"/>
  <c r="W3702" i="3"/>
  <c r="AA3702" i="3"/>
  <c r="T3702" i="3"/>
  <c r="X3702" i="3"/>
  <c r="AB3702" i="3"/>
  <c r="U3702" i="3"/>
  <c r="Y3702" i="3"/>
  <c r="AC3702" i="3"/>
  <c r="V3702" i="3"/>
  <c r="Z3702" i="3"/>
  <c r="AD3702" i="3"/>
  <c r="W3698" i="3"/>
  <c r="AA3698" i="3"/>
  <c r="T3698" i="3"/>
  <c r="X3698" i="3"/>
  <c r="AB3698" i="3"/>
  <c r="U3698" i="3"/>
  <c r="Y3698" i="3"/>
  <c r="AC3698" i="3"/>
  <c r="V3698" i="3"/>
  <c r="Z3698" i="3"/>
  <c r="AD3698" i="3"/>
  <c r="W3694" i="3"/>
  <c r="AA3694" i="3"/>
  <c r="T3694" i="3"/>
  <c r="X3694" i="3"/>
  <c r="AB3694" i="3"/>
  <c r="U3694" i="3"/>
  <c r="Y3694" i="3"/>
  <c r="AC3694" i="3"/>
  <c r="V3694" i="3"/>
  <c r="Z3694" i="3"/>
  <c r="AD3694" i="3"/>
  <c r="W3690" i="3"/>
  <c r="AA3690" i="3"/>
  <c r="T3690" i="3"/>
  <c r="X3690" i="3"/>
  <c r="AB3690" i="3"/>
  <c r="U3690" i="3"/>
  <c r="Y3690" i="3"/>
  <c r="AC3690" i="3"/>
  <c r="V3690" i="3"/>
  <c r="Z3690" i="3"/>
  <c r="AD3690" i="3"/>
  <c r="W3686" i="3"/>
  <c r="AA3686" i="3"/>
  <c r="T3686" i="3"/>
  <c r="X3686" i="3"/>
  <c r="AB3686" i="3"/>
  <c r="U3686" i="3"/>
  <c r="Y3686" i="3"/>
  <c r="AC3686" i="3"/>
  <c r="V3686" i="3"/>
  <c r="Z3686" i="3"/>
  <c r="AD3686" i="3"/>
  <c r="W3682" i="3"/>
  <c r="AA3682" i="3"/>
  <c r="T3682" i="3"/>
  <c r="X3682" i="3"/>
  <c r="AB3682" i="3"/>
  <c r="U3682" i="3"/>
  <c r="Y3682" i="3"/>
  <c r="AC3682" i="3"/>
  <c r="V3682" i="3"/>
  <c r="Z3682" i="3"/>
  <c r="AD3682" i="3"/>
  <c r="W3678" i="3"/>
  <c r="AA3678" i="3"/>
  <c r="T3678" i="3"/>
  <c r="X3678" i="3"/>
  <c r="AB3678" i="3"/>
  <c r="U3678" i="3"/>
  <c r="Y3678" i="3"/>
  <c r="AC3678" i="3"/>
  <c r="V3678" i="3"/>
  <c r="Z3678" i="3"/>
  <c r="AD3678" i="3"/>
  <c r="W3674" i="3"/>
  <c r="AA3674" i="3"/>
  <c r="T3674" i="3"/>
  <c r="X3674" i="3"/>
  <c r="AB3674" i="3"/>
  <c r="U3674" i="3"/>
  <c r="Y3674" i="3"/>
  <c r="AC3674" i="3"/>
  <c r="V3674" i="3"/>
  <c r="Z3674" i="3"/>
  <c r="AD3674" i="3"/>
  <c r="W3670" i="3"/>
  <c r="AA3670" i="3"/>
  <c r="T3670" i="3"/>
  <c r="X3670" i="3"/>
  <c r="AB3670" i="3"/>
  <c r="U3670" i="3"/>
  <c r="Y3670" i="3"/>
  <c r="AC3670" i="3"/>
  <c r="V3670" i="3"/>
  <c r="Z3670" i="3"/>
  <c r="AD3670" i="3"/>
  <c r="W3666" i="3"/>
  <c r="AA3666" i="3"/>
  <c r="T3666" i="3"/>
  <c r="X3666" i="3"/>
  <c r="AB3666" i="3"/>
  <c r="U3666" i="3"/>
  <c r="Y3666" i="3"/>
  <c r="AC3666" i="3"/>
  <c r="V3666" i="3"/>
  <c r="Z3666" i="3"/>
  <c r="AD3666" i="3"/>
  <c r="W3662" i="3"/>
  <c r="AA3662" i="3"/>
  <c r="T3662" i="3"/>
  <c r="X3662" i="3"/>
  <c r="AB3662" i="3"/>
  <c r="U3662" i="3"/>
  <c r="Y3662" i="3"/>
  <c r="AC3662" i="3"/>
  <c r="V3662" i="3"/>
  <c r="Z3662" i="3"/>
  <c r="AD3662" i="3"/>
  <c r="W3658" i="3"/>
  <c r="AA3658" i="3"/>
  <c r="T3658" i="3"/>
  <c r="X3658" i="3"/>
  <c r="AB3658" i="3"/>
  <c r="U3658" i="3"/>
  <c r="Y3658" i="3"/>
  <c r="AC3658" i="3"/>
  <c r="V3658" i="3"/>
  <c r="Z3658" i="3"/>
  <c r="AD3658" i="3"/>
  <c r="W3654" i="3"/>
  <c r="AA3654" i="3"/>
  <c r="T3654" i="3"/>
  <c r="X3654" i="3"/>
  <c r="AB3654" i="3"/>
  <c r="U3654" i="3"/>
  <c r="Y3654" i="3"/>
  <c r="AC3654" i="3"/>
  <c r="V3654" i="3"/>
  <c r="Z3654" i="3"/>
  <c r="AD3654" i="3"/>
  <c r="W3650" i="3"/>
  <c r="AA3650" i="3"/>
  <c r="T3650" i="3"/>
  <c r="X3650" i="3"/>
  <c r="AB3650" i="3"/>
  <c r="U3650" i="3"/>
  <c r="Y3650" i="3"/>
  <c r="AC3650" i="3"/>
  <c r="V3650" i="3"/>
  <c r="Z3650" i="3"/>
  <c r="AD3650" i="3"/>
  <c r="W3646" i="3"/>
  <c r="AA3646" i="3"/>
  <c r="T3646" i="3"/>
  <c r="X3646" i="3"/>
  <c r="AB3646" i="3"/>
  <c r="U3646" i="3"/>
  <c r="Y3646" i="3"/>
  <c r="AC3646" i="3"/>
  <c r="V3646" i="3"/>
  <c r="Z3646" i="3"/>
  <c r="AD3646" i="3"/>
  <c r="W3642" i="3"/>
  <c r="AA3642" i="3"/>
  <c r="T3642" i="3"/>
  <c r="X3642" i="3"/>
  <c r="AB3642" i="3"/>
  <c r="U3642" i="3"/>
  <c r="Y3642" i="3"/>
  <c r="AC3642" i="3"/>
  <c r="V3642" i="3"/>
  <c r="Z3642" i="3"/>
  <c r="AD3642" i="3"/>
  <c r="W3638" i="3"/>
  <c r="AA3638" i="3"/>
  <c r="T3638" i="3"/>
  <c r="X3638" i="3"/>
  <c r="AB3638" i="3"/>
  <c r="U3638" i="3"/>
  <c r="Y3638" i="3"/>
  <c r="AC3638" i="3"/>
  <c r="V3638" i="3"/>
  <c r="Z3638" i="3"/>
  <c r="AD3638" i="3"/>
  <c r="W3634" i="3"/>
  <c r="AA3634" i="3"/>
  <c r="T3634" i="3"/>
  <c r="X3634" i="3"/>
  <c r="AB3634" i="3"/>
  <c r="U3634" i="3"/>
  <c r="Y3634" i="3"/>
  <c r="AC3634" i="3"/>
  <c r="V3634" i="3"/>
  <c r="Z3634" i="3"/>
  <c r="AD3634" i="3"/>
  <c r="W3630" i="3"/>
  <c r="AA3630" i="3"/>
  <c r="T3630" i="3"/>
  <c r="X3630" i="3"/>
  <c r="AB3630" i="3"/>
  <c r="U3630" i="3"/>
  <c r="Y3630" i="3"/>
  <c r="AC3630" i="3"/>
  <c r="V3630" i="3"/>
  <c r="Z3630" i="3"/>
  <c r="AD3630" i="3"/>
  <c r="W3626" i="3"/>
  <c r="AA3626" i="3"/>
  <c r="T3626" i="3"/>
  <c r="X3626" i="3"/>
  <c r="AB3626" i="3"/>
  <c r="U3626" i="3"/>
  <c r="Y3626" i="3"/>
  <c r="AC3626" i="3"/>
  <c r="V3626" i="3"/>
  <c r="Z3626" i="3"/>
  <c r="AD3626" i="3"/>
  <c r="W3622" i="3"/>
  <c r="AA3622" i="3"/>
  <c r="T3622" i="3"/>
  <c r="X3622" i="3"/>
  <c r="AB3622" i="3"/>
  <c r="U3622" i="3"/>
  <c r="Y3622" i="3"/>
  <c r="AC3622" i="3"/>
  <c r="V3622" i="3"/>
  <c r="Z3622" i="3"/>
  <c r="AD3622" i="3"/>
  <c r="W3618" i="3"/>
  <c r="AA3618" i="3"/>
  <c r="T3618" i="3"/>
  <c r="X3618" i="3"/>
  <c r="AB3618" i="3"/>
  <c r="U3618" i="3"/>
  <c r="Y3618" i="3"/>
  <c r="AC3618" i="3"/>
  <c r="V3618" i="3"/>
  <c r="Z3618" i="3"/>
  <c r="AD3618" i="3"/>
  <c r="W3614" i="3"/>
  <c r="AA3614" i="3"/>
  <c r="T3614" i="3"/>
  <c r="X3614" i="3"/>
  <c r="AB3614" i="3"/>
  <c r="U3614" i="3"/>
  <c r="Y3614" i="3"/>
  <c r="AC3614" i="3"/>
  <c r="V3614" i="3"/>
  <c r="Z3614" i="3"/>
  <c r="AD3614" i="3"/>
  <c r="W3610" i="3"/>
  <c r="AA3610" i="3"/>
  <c r="T3610" i="3"/>
  <c r="X3610" i="3"/>
  <c r="AB3610" i="3"/>
  <c r="U3610" i="3"/>
  <c r="Y3610" i="3"/>
  <c r="AC3610" i="3"/>
  <c r="V3610" i="3"/>
  <c r="Z3610" i="3"/>
  <c r="AD3610" i="3"/>
  <c r="W3606" i="3"/>
  <c r="AA3606" i="3"/>
  <c r="T3606" i="3"/>
  <c r="X3606" i="3"/>
  <c r="AB3606" i="3"/>
  <c r="U3606" i="3"/>
  <c r="Y3606" i="3"/>
  <c r="AC3606" i="3"/>
  <c r="V3606" i="3"/>
  <c r="Z3606" i="3"/>
  <c r="AD3606" i="3"/>
  <c r="U3602" i="3"/>
  <c r="V3602" i="3"/>
  <c r="W3602" i="3"/>
  <c r="AA3602" i="3"/>
  <c r="X3602" i="3"/>
  <c r="AB3602" i="3"/>
  <c r="Y3602" i="3"/>
  <c r="AC3602" i="3"/>
  <c r="T3602" i="3"/>
  <c r="Z3602" i="3"/>
  <c r="AD3602" i="3"/>
  <c r="U3598" i="3"/>
  <c r="Y3598" i="3"/>
  <c r="AC3598" i="3"/>
  <c r="V3598" i="3"/>
  <c r="Z3598" i="3"/>
  <c r="AD3598" i="3"/>
  <c r="AA3598" i="3"/>
  <c r="T3598" i="3"/>
  <c r="AB3598" i="3"/>
  <c r="W3598" i="3"/>
  <c r="X3598" i="3"/>
  <c r="U3594" i="3"/>
  <c r="Y3594" i="3"/>
  <c r="AC3594" i="3"/>
  <c r="V3594" i="3"/>
  <c r="Z3594" i="3"/>
  <c r="AD3594" i="3"/>
  <c r="W3594" i="3"/>
  <c r="X3594" i="3"/>
  <c r="AA3594" i="3"/>
  <c r="T3594" i="3"/>
  <c r="AB3594" i="3"/>
  <c r="U3590" i="3"/>
  <c r="Y3590" i="3"/>
  <c r="AC3590" i="3"/>
  <c r="V3590" i="3"/>
  <c r="Z3590" i="3"/>
  <c r="AD3590" i="3"/>
  <c r="AA3590" i="3"/>
  <c r="T3590" i="3"/>
  <c r="AB3590" i="3"/>
  <c r="W3590" i="3"/>
  <c r="X3590" i="3"/>
  <c r="U3586" i="3"/>
  <c r="Y3586" i="3"/>
  <c r="AC3586" i="3"/>
  <c r="V3586" i="3"/>
  <c r="Z3586" i="3"/>
  <c r="AD3586" i="3"/>
  <c r="W3586" i="3"/>
  <c r="X3586" i="3"/>
  <c r="AA3586" i="3"/>
  <c r="T3586" i="3"/>
  <c r="AB3586" i="3"/>
  <c r="U3582" i="3"/>
  <c r="Y3582" i="3"/>
  <c r="AC3582" i="3"/>
  <c r="V3582" i="3"/>
  <c r="Z3582" i="3"/>
  <c r="AD3582" i="3"/>
  <c r="AA3582" i="3"/>
  <c r="T3582" i="3"/>
  <c r="AB3582" i="3"/>
  <c r="W3582" i="3"/>
  <c r="X3582" i="3"/>
  <c r="U3578" i="3"/>
  <c r="Y3578" i="3"/>
  <c r="AC3578" i="3"/>
  <c r="V3578" i="3"/>
  <c r="Z3578" i="3"/>
  <c r="AD3578" i="3"/>
  <c r="W3578" i="3"/>
  <c r="X3578" i="3"/>
  <c r="AA3578" i="3"/>
  <c r="T3578" i="3"/>
  <c r="AB3578" i="3"/>
  <c r="U3574" i="3"/>
  <c r="Y3574" i="3"/>
  <c r="AC3574" i="3"/>
  <c r="V3574" i="3"/>
  <c r="Z3574" i="3"/>
  <c r="AD3574" i="3"/>
  <c r="AA3574" i="3"/>
  <c r="T3574" i="3"/>
  <c r="AB3574" i="3"/>
  <c r="W3574" i="3"/>
  <c r="X3574" i="3"/>
  <c r="U3570" i="3"/>
  <c r="Y3570" i="3"/>
  <c r="AC3570" i="3"/>
  <c r="V3570" i="3"/>
  <c r="Z3570" i="3"/>
  <c r="AD3570" i="3"/>
  <c r="W3570" i="3"/>
  <c r="X3570" i="3"/>
  <c r="AA3570" i="3"/>
  <c r="T3570" i="3"/>
  <c r="AB3570" i="3"/>
  <c r="U3566" i="3"/>
  <c r="Y3566" i="3"/>
  <c r="AC3566" i="3"/>
  <c r="V3566" i="3"/>
  <c r="Z3566" i="3"/>
  <c r="AD3566" i="3"/>
  <c r="AA3566" i="3"/>
  <c r="T3566" i="3"/>
  <c r="AB3566" i="3"/>
  <c r="W3566" i="3"/>
  <c r="X3566" i="3"/>
  <c r="U3562" i="3"/>
  <c r="Y3562" i="3"/>
  <c r="AC3562" i="3"/>
  <c r="V3562" i="3"/>
  <c r="Z3562" i="3"/>
  <c r="AD3562" i="3"/>
  <c r="W3562" i="3"/>
  <c r="X3562" i="3"/>
  <c r="AA3562" i="3"/>
  <c r="T3562" i="3"/>
  <c r="AB3562" i="3"/>
  <c r="U3558" i="3"/>
  <c r="Y3558" i="3"/>
  <c r="AC3558" i="3"/>
  <c r="V3558" i="3"/>
  <c r="Z3558" i="3"/>
  <c r="AD3558" i="3"/>
  <c r="AA3558" i="3"/>
  <c r="T3558" i="3"/>
  <c r="AB3558" i="3"/>
  <c r="W3558" i="3"/>
  <c r="X3558" i="3"/>
  <c r="U3554" i="3"/>
  <c r="Y3554" i="3"/>
  <c r="AC3554" i="3"/>
  <c r="V3554" i="3"/>
  <c r="Z3554" i="3"/>
  <c r="AD3554" i="3"/>
  <c r="W3554" i="3"/>
  <c r="X3554" i="3"/>
  <c r="AA3554" i="3"/>
  <c r="T3554" i="3"/>
  <c r="AB3554" i="3"/>
  <c r="U3550" i="3"/>
  <c r="Y3550" i="3"/>
  <c r="AC3550" i="3"/>
  <c r="V3550" i="3"/>
  <c r="Z3550" i="3"/>
  <c r="AD3550" i="3"/>
  <c r="AA3550" i="3"/>
  <c r="T3550" i="3"/>
  <c r="AB3550" i="3"/>
  <c r="W3550" i="3"/>
  <c r="X3550" i="3"/>
  <c r="U3546" i="3"/>
  <c r="Y3546" i="3"/>
  <c r="AC3546" i="3"/>
  <c r="V3546" i="3"/>
  <c r="Z3546" i="3"/>
  <c r="AD3546" i="3"/>
  <c r="W3546" i="3"/>
  <c r="X3546" i="3"/>
  <c r="AA3546" i="3"/>
  <c r="T3546" i="3"/>
  <c r="AB3546" i="3"/>
  <c r="U3538" i="3"/>
  <c r="Y3538" i="3"/>
  <c r="AC3538" i="3"/>
  <c r="V3538" i="3"/>
  <c r="Z3538" i="3"/>
  <c r="AD3538" i="3"/>
  <c r="W3538" i="3"/>
  <c r="X3538" i="3"/>
  <c r="AA3538" i="3"/>
  <c r="T3538" i="3"/>
  <c r="AB3538" i="3"/>
  <c r="U3530" i="3"/>
  <c r="Y3530" i="3"/>
  <c r="AC3530" i="3"/>
  <c r="V3530" i="3"/>
  <c r="Z3530" i="3"/>
  <c r="AD3530" i="3"/>
  <c r="W3530" i="3"/>
  <c r="X3530" i="3"/>
  <c r="AA3530" i="3"/>
  <c r="T3530" i="3"/>
  <c r="AB3530" i="3"/>
  <c r="T3522" i="3"/>
  <c r="X3522" i="3"/>
  <c r="AB3522" i="3"/>
  <c r="U3522" i="3"/>
  <c r="Y3522" i="3"/>
  <c r="AC3522" i="3"/>
  <c r="V3522" i="3"/>
  <c r="Z3522" i="3"/>
  <c r="AD3522" i="3"/>
  <c r="W3522" i="3"/>
  <c r="AA3522" i="3"/>
  <c r="T3514" i="3"/>
  <c r="X3514" i="3"/>
  <c r="AB3514" i="3"/>
  <c r="U3514" i="3"/>
  <c r="Y3514" i="3"/>
  <c r="AC3514" i="3"/>
  <c r="V3514" i="3"/>
  <c r="Z3514" i="3"/>
  <c r="AD3514" i="3"/>
  <c r="AA3514" i="3"/>
  <c r="W3514" i="3"/>
  <c r="T3510" i="3"/>
  <c r="X3510" i="3"/>
  <c r="AB3510" i="3"/>
  <c r="U3510" i="3"/>
  <c r="Y3510" i="3"/>
  <c r="AC3510" i="3"/>
  <c r="V3510" i="3"/>
  <c r="Z3510" i="3"/>
  <c r="AD3510" i="3"/>
  <c r="W3510" i="3"/>
  <c r="AA3510" i="3"/>
  <c r="T3502" i="3"/>
  <c r="X3502" i="3"/>
  <c r="AB3502" i="3"/>
  <c r="U3502" i="3"/>
  <c r="Y3502" i="3"/>
  <c r="AC3502" i="3"/>
  <c r="V3502" i="3"/>
  <c r="Z3502" i="3"/>
  <c r="AD3502" i="3"/>
  <c r="W3502" i="3"/>
  <c r="AA3502" i="3"/>
  <c r="T3490" i="3"/>
  <c r="X3490" i="3"/>
  <c r="AB3490" i="3"/>
  <c r="U3490" i="3"/>
  <c r="Y3490" i="3"/>
  <c r="AC3490" i="3"/>
  <c r="V3490" i="3"/>
  <c r="Z3490" i="3"/>
  <c r="AD3490" i="3"/>
  <c r="W3490" i="3"/>
  <c r="AA3490" i="3"/>
  <c r="T3482" i="3"/>
  <c r="X3482" i="3"/>
  <c r="AB3482" i="3"/>
  <c r="U3482" i="3"/>
  <c r="Y3482" i="3"/>
  <c r="AC3482" i="3"/>
  <c r="V3482" i="3"/>
  <c r="Z3482" i="3"/>
  <c r="AD3482" i="3"/>
  <c r="AA3482" i="3"/>
  <c r="W3482" i="3"/>
  <c r="T3474" i="3"/>
  <c r="X3474" i="3"/>
  <c r="AB3474" i="3"/>
  <c r="U3474" i="3"/>
  <c r="Y3474" i="3"/>
  <c r="AC3474" i="3"/>
  <c r="V3474" i="3"/>
  <c r="Z3474" i="3"/>
  <c r="AD3474" i="3"/>
  <c r="W3474" i="3"/>
  <c r="AA3474" i="3"/>
  <c r="T3466" i="3"/>
  <c r="X3466" i="3"/>
  <c r="AB3466" i="3"/>
  <c r="U3466" i="3"/>
  <c r="Y3466" i="3"/>
  <c r="AC3466" i="3"/>
  <c r="V3466" i="3"/>
  <c r="Z3466" i="3"/>
  <c r="AD3466" i="3"/>
  <c r="W3466" i="3"/>
  <c r="AA3466" i="3"/>
  <c r="T3454" i="3"/>
  <c r="X3454" i="3"/>
  <c r="AB3454" i="3"/>
  <c r="U3454" i="3"/>
  <c r="Y3454" i="3"/>
  <c r="AC3454" i="3"/>
  <c r="V3454" i="3"/>
  <c r="Z3454" i="3"/>
  <c r="AD3454" i="3"/>
  <c r="W3454" i="3"/>
  <c r="AA3454" i="3"/>
  <c r="T3446" i="3"/>
  <c r="X3446" i="3"/>
  <c r="AB3446" i="3"/>
  <c r="U3446" i="3"/>
  <c r="Y3446" i="3"/>
  <c r="AC3446" i="3"/>
  <c r="V3446" i="3"/>
  <c r="Z3446" i="3"/>
  <c r="AD3446" i="3"/>
  <c r="W3446" i="3"/>
  <c r="AA3446" i="3"/>
  <c r="T3442" i="3"/>
  <c r="X3442" i="3"/>
  <c r="AB3442" i="3"/>
  <c r="U3442" i="3"/>
  <c r="Y3442" i="3"/>
  <c r="AC3442" i="3"/>
  <c r="V3442" i="3"/>
  <c r="Z3442" i="3"/>
  <c r="AD3442" i="3"/>
  <c r="W3442" i="3"/>
  <c r="AA3442" i="3"/>
  <c r="T3430" i="3"/>
  <c r="X3430" i="3"/>
  <c r="AB3430" i="3"/>
  <c r="U3430" i="3"/>
  <c r="Y3430" i="3"/>
  <c r="AC3430" i="3"/>
  <c r="V3430" i="3"/>
  <c r="Z3430" i="3"/>
  <c r="AD3430" i="3"/>
  <c r="W3430" i="3"/>
  <c r="AA3430" i="3"/>
  <c r="T3422" i="3"/>
  <c r="X3422" i="3"/>
  <c r="AB3422" i="3"/>
  <c r="U3422" i="3"/>
  <c r="Y3422" i="3"/>
  <c r="AC3422" i="3"/>
  <c r="V3422" i="3"/>
  <c r="Z3422" i="3"/>
  <c r="AD3422" i="3"/>
  <c r="W3422" i="3"/>
  <c r="AA3422" i="3"/>
  <c r="T3414" i="3"/>
  <c r="X3414" i="3"/>
  <c r="AB3414" i="3"/>
  <c r="U3414" i="3"/>
  <c r="Y3414" i="3"/>
  <c r="AC3414" i="3"/>
  <c r="V3414" i="3"/>
  <c r="Z3414" i="3"/>
  <c r="AD3414" i="3"/>
  <c r="W3414" i="3"/>
  <c r="AA3414" i="3"/>
  <c r="T3410" i="3"/>
  <c r="X3410" i="3"/>
  <c r="AB3410" i="3"/>
  <c r="U3410" i="3"/>
  <c r="Y3410" i="3"/>
  <c r="AC3410" i="3"/>
  <c r="V3410" i="3"/>
  <c r="Z3410" i="3"/>
  <c r="AD3410" i="3"/>
  <c r="W3410" i="3"/>
  <c r="AA3410" i="3"/>
  <c r="T3402" i="3"/>
  <c r="X3402" i="3"/>
  <c r="AB3402" i="3"/>
  <c r="U3402" i="3"/>
  <c r="Y3402" i="3"/>
  <c r="AC3402" i="3"/>
  <c r="V3402" i="3"/>
  <c r="Z3402" i="3"/>
  <c r="AD3402" i="3"/>
  <c r="W3402" i="3"/>
  <c r="AA3402" i="3"/>
  <c r="T3394" i="3"/>
  <c r="X3394" i="3"/>
  <c r="AB3394" i="3"/>
  <c r="U3394" i="3"/>
  <c r="Y3394" i="3"/>
  <c r="AC3394" i="3"/>
  <c r="V3394" i="3"/>
  <c r="Z3394" i="3"/>
  <c r="AD3394" i="3"/>
  <c r="W3394" i="3"/>
  <c r="AA3394" i="3"/>
  <c r="T3386" i="3"/>
  <c r="X3386" i="3"/>
  <c r="AB3386" i="3"/>
  <c r="U3386" i="3"/>
  <c r="Y3386" i="3"/>
  <c r="AC3386" i="3"/>
  <c r="V3386" i="3"/>
  <c r="Z3386" i="3"/>
  <c r="AD3386" i="3"/>
  <c r="W3386" i="3"/>
  <c r="AA3386" i="3"/>
  <c r="T3378" i="3"/>
  <c r="X3378" i="3"/>
  <c r="AB3378" i="3"/>
  <c r="U3378" i="3"/>
  <c r="Y3378" i="3"/>
  <c r="AC3378" i="3"/>
  <c r="V3378" i="3"/>
  <c r="Z3378" i="3"/>
  <c r="AD3378" i="3"/>
  <c r="W3378" i="3"/>
  <c r="AA3378" i="3"/>
  <c r="T3370" i="3"/>
  <c r="X3370" i="3"/>
  <c r="AB3370" i="3"/>
  <c r="U3370" i="3"/>
  <c r="Y3370" i="3"/>
  <c r="AC3370" i="3"/>
  <c r="V3370" i="3"/>
  <c r="Z3370" i="3"/>
  <c r="AD3370" i="3"/>
  <c r="W3370" i="3"/>
  <c r="AA3370" i="3"/>
  <c r="T3366" i="3"/>
  <c r="X3366" i="3"/>
  <c r="AB3366" i="3"/>
  <c r="U3366" i="3"/>
  <c r="Y3366" i="3"/>
  <c r="AC3366" i="3"/>
  <c r="V3366" i="3"/>
  <c r="Z3366" i="3"/>
  <c r="AD3366" i="3"/>
  <c r="W3366" i="3"/>
  <c r="AA3366" i="3"/>
  <c r="T3358" i="3"/>
  <c r="X3358" i="3"/>
  <c r="AB3358" i="3"/>
  <c r="U3358" i="3"/>
  <c r="Y3358" i="3"/>
  <c r="AC3358" i="3"/>
  <c r="V3358" i="3"/>
  <c r="Z3358" i="3"/>
  <c r="AD3358" i="3"/>
  <c r="W3358" i="3"/>
  <c r="AA3358" i="3"/>
  <c r="T3354" i="3"/>
  <c r="X3354" i="3"/>
  <c r="AB3354" i="3"/>
  <c r="U3354" i="3"/>
  <c r="Y3354" i="3"/>
  <c r="AC3354" i="3"/>
  <c r="V3354" i="3"/>
  <c r="Z3354" i="3"/>
  <c r="AD3354" i="3"/>
  <c r="W3354" i="3"/>
  <c r="AA3354" i="3"/>
  <c r="T3350" i="3"/>
  <c r="X3350" i="3"/>
  <c r="AB3350" i="3"/>
  <c r="U3350" i="3"/>
  <c r="Y3350" i="3"/>
  <c r="AC3350" i="3"/>
  <c r="V3350" i="3"/>
  <c r="Z3350" i="3"/>
  <c r="AD3350" i="3"/>
  <c r="W3350" i="3"/>
  <c r="AA3350" i="3"/>
  <c r="T3346" i="3"/>
  <c r="X3346" i="3"/>
  <c r="AB3346" i="3"/>
  <c r="U3346" i="3"/>
  <c r="Y3346" i="3"/>
  <c r="AC3346" i="3"/>
  <c r="V3346" i="3"/>
  <c r="Z3346" i="3"/>
  <c r="AD3346" i="3"/>
  <c r="W3346" i="3"/>
  <c r="AA3346" i="3"/>
  <c r="T3342" i="3"/>
  <c r="X3342" i="3"/>
  <c r="AB3342" i="3"/>
  <c r="U3342" i="3"/>
  <c r="Y3342" i="3"/>
  <c r="AC3342" i="3"/>
  <c r="V3342" i="3"/>
  <c r="Z3342" i="3"/>
  <c r="AD3342" i="3"/>
  <c r="W3342" i="3"/>
  <c r="AA3342" i="3"/>
  <c r="T3338" i="3"/>
  <c r="X3338" i="3"/>
  <c r="AB3338" i="3"/>
  <c r="U3338" i="3"/>
  <c r="Y3338" i="3"/>
  <c r="AC3338" i="3"/>
  <c r="V3338" i="3"/>
  <c r="Z3338" i="3"/>
  <c r="AD3338" i="3"/>
  <c r="W3338" i="3"/>
  <c r="AA3338" i="3"/>
  <c r="T3334" i="3"/>
  <c r="X3334" i="3"/>
  <c r="AB3334" i="3"/>
  <c r="U3334" i="3"/>
  <c r="Y3334" i="3"/>
  <c r="AC3334" i="3"/>
  <c r="V3334" i="3"/>
  <c r="Z3334" i="3"/>
  <c r="AD3334" i="3"/>
  <c r="W3334" i="3"/>
  <c r="AA3334" i="3"/>
  <c r="T3330" i="3"/>
  <c r="X3330" i="3"/>
  <c r="AB3330" i="3"/>
  <c r="U3330" i="3"/>
  <c r="Y3330" i="3"/>
  <c r="AC3330" i="3"/>
  <c r="V3330" i="3"/>
  <c r="Z3330" i="3"/>
  <c r="AD3330" i="3"/>
  <c r="W3330" i="3"/>
  <c r="AA3330" i="3"/>
  <c r="T3326" i="3"/>
  <c r="X3326" i="3"/>
  <c r="AB3326" i="3"/>
  <c r="U3326" i="3"/>
  <c r="Y3326" i="3"/>
  <c r="AC3326" i="3"/>
  <c r="V3326" i="3"/>
  <c r="Z3326" i="3"/>
  <c r="AD3326" i="3"/>
  <c r="W3326" i="3"/>
  <c r="AA3326" i="3"/>
  <c r="T3322" i="3"/>
  <c r="X3322" i="3"/>
  <c r="AB3322" i="3"/>
  <c r="U3322" i="3"/>
  <c r="Y3322" i="3"/>
  <c r="AC3322" i="3"/>
  <c r="V3322" i="3"/>
  <c r="Z3322" i="3"/>
  <c r="AD3322" i="3"/>
  <c r="W3322" i="3"/>
  <c r="AA3322" i="3"/>
  <c r="T3318" i="3"/>
  <c r="X3318" i="3"/>
  <c r="AB3318" i="3"/>
  <c r="U3318" i="3"/>
  <c r="Y3318" i="3"/>
  <c r="AC3318" i="3"/>
  <c r="V3318" i="3"/>
  <c r="Z3318" i="3"/>
  <c r="AD3318" i="3"/>
  <c r="W3318" i="3"/>
  <c r="AA3318" i="3"/>
  <c r="T3314" i="3"/>
  <c r="X3314" i="3"/>
  <c r="AB3314" i="3"/>
  <c r="U3314" i="3"/>
  <c r="Y3314" i="3"/>
  <c r="AC3314" i="3"/>
  <c r="V3314" i="3"/>
  <c r="Z3314" i="3"/>
  <c r="AD3314" i="3"/>
  <c r="W3314" i="3"/>
  <c r="AA3314" i="3"/>
  <c r="T3310" i="3"/>
  <c r="X3310" i="3"/>
  <c r="AB3310" i="3"/>
  <c r="U3310" i="3"/>
  <c r="Y3310" i="3"/>
  <c r="AC3310" i="3"/>
  <c r="V3310" i="3"/>
  <c r="Z3310" i="3"/>
  <c r="AD3310" i="3"/>
  <c r="W3310" i="3"/>
  <c r="AA3310" i="3"/>
  <c r="T3306" i="3"/>
  <c r="X3306" i="3"/>
  <c r="AB3306" i="3"/>
  <c r="U3306" i="3"/>
  <c r="Y3306" i="3"/>
  <c r="AC3306" i="3"/>
  <c r="V3306" i="3"/>
  <c r="Z3306" i="3"/>
  <c r="AD3306" i="3"/>
  <c r="W3306" i="3"/>
  <c r="AA3306" i="3"/>
  <c r="T3302" i="3"/>
  <c r="X3302" i="3"/>
  <c r="AB3302" i="3"/>
  <c r="U3302" i="3"/>
  <c r="Y3302" i="3"/>
  <c r="AC3302" i="3"/>
  <c r="V3302" i="3"/>
  <c r="Z3302" i="3"/>
  <c r="AD3302" i="3"/>
  <c r="W3302" i="3"/>
  <c r="AA3302" i="3"/>
  <c r="T3298" i="3"/>
  <c r="X3298" i="3"/>
  <c r="AB3298" i="3"/>
  <c r="U3298" i="3"/>
  <c r="Y3298" i="3"/>
  <c r="AC3298" i="3"/>
  <c r="V3298" i="3"/>
  <c r="Z3298" i="3"/>
  <c r="AD3298" i="3"/>
  <c r="W3298" i="3"/>
  <c r="AA3298" i="3"/>
  <c r="T3294" i="3"/>
  <c r="X3294" i="3"/>
  <c r="AB3294" i="3"/>
  <c r="U3294" i="3"/>
  <c r="Y3294" i="3"/>
  <c r="AC3294" i="3"/>
  <c r="V3294" i="3"/>
  <c r="Z3294" i="3"/>
  <c r="AD3294" i="3"/>
  <c r="W3294" i="3"/>
  <c r="AA3294" i="3"/>
  <c r="T3290" i="3"/>
  <c r="X3290" i="3"/>
  <c r="AB3290" i="3"/>
  <c r="U3290" i="3"/>
  <c r="Y3290" i="3"/>
  <c r="AC3290" i="3"/>
  <c r="V3290" i="3"/>
  <c r="Z3290" i="3"/>
  <c r="AD3290" i="3"/>
  <c r="W3290" i="3"/>
  <c r="AA3290" i="3"/>
  <c r="T3286" i="3"/>
  <c r="X3286" i="3"/>
  <c r="AB3286" i="3"/>
  <c r="U3286" i="3"/>
  <c r="Y3286" i="3"/>
  <c r="AC3286" i="3"/>
  <c r="V3286" i="3"/>
  <c r="Z3286" i="3"/>
  <c r="AD3286" i="3"/>
  <c r="W3286" i="3"/>
  <c r="AA3286" i="3"/>
  <c r="T3282" i="3"/>
  <c r="X3282" i="3"/>
  <c r="AB3282" i="3"/>
  <c r="U3282" i="3"/>
  <c r="Y3282" i="3"/>
  <c r="AC3282" i="3"/>
  <c r="V3282" i="3"/>
  <c r="Z3282" i="3"/>
  <c r="AD3282" i="3"/>
  <c r="W3282" i="3"/>
  <c r="AA3282" i="3"/>
  <c r="T3278" i="3"/>
  <c r="X3278" i="3"/>
  <c r="AB3278" i="3"/>
  <c r="U3278" i="3"/>
  <c r="Y3278" i="3"/>
  <c r="AC3278" i="3"/>
  <c r="V3278" i="3"/>
  <c r="Z3278" i="3"/>
  <c r="AD3278" i="3"/>
  <c r="W3278" i="3"/>
  <c r="AA3278" i="3"/>
  <c r="T3274" i="3"/>
  <c r="X3274" i="3"/>
  <c r="AB3274" i="3"/>
  <c r="U3274" i="3"/>
  <c r="Y3274" i="3"/>
  <c r="AC3274" i="3"/>
  <c r="V3274" i="3"/>
  <c r="Z3274" i="3"/>
  <c r="AD3274" i="3"/>
  <c r="W3274" i="3"/>
  <c r="AA3274" i="3"/>
  <c r="T3270" i="3"/>
  <c r="X3270" i="3"/>
  <c r="AB3270" i="3"/>
  <c r="U3270" i="3"/>
  <c r="Y3270" i="3"/>
  <c r="AC3270" i="3"/>
  <c r="V3270" i="3"/>
  <c r="Z3270" i="3"/>
  <c r="AD3270" i="3"/>
  <c r="W3270" i="3"/>
  <c r="AA3270" i="3"/>
  <c r="T3266" i="3"/>
  <c r="X3266" i="3"/>
  <c r="AB3266" i="3"/>
  <c r="U3266" i="3"/>
  <c r="Y3266" i="3"/>
  <c r="AC3266" i="3"/>
  <c r="V3266" i="3"/>
  <c r="Z3266" i="3"/>
  <c r="AD3266" i="3"/>
  <c r="W3266" i="3"/>
  <c r="AA3266" i="3"/>
  <c r="T3262" i="3"/>
  <c r="X3262" i="3"/>
  <c r="AB3262" i="3"/>
  <c r="U3262" i="3"/>
  <c r="Y3262" i="3"/>
  <c r="AC3262" i="3"/>
  <c r="V3262" i="3"/>
  <c r="Z3262" i="3"/>
  <c r="AD3262" i="3"/>
  <c r="W3262" i="3"/>
  <c r="AA3262" i="3"/>
  <c r="T3258" i="3"/>
  <c r="X3258" i="3"/>
  <c r="AB3258" i="3"/>
  <c r="U3258" i="3"/>
  <c r="Y3258" i="3"/>
  <c r="AC3258" i="3"/>
  <c r="V3258" i="3"/>
  <c r="Z3258" i="3"/>
  <c r="AD3258" i="3"/>
  <c r="W3258" i="3"/>
  <c r="AA3258" i="3"/>
  <c r="T3254" i="3"/>
  <c r="X3254" i="3"/>
  <c r="AB3254" i="3"/>
  <c r="U3254" i="3"/>
  <c r="Y3254" i="3"/>
  <c r="AC3254" i="3"/>
  <c r="V3254" i="3"/>
  <c r="Z3254" i="3"/>
  <c r="AD3254" i="3"/>
  <c r="W3254" i="3"/>
  <c r="AA3254" i="3"/>
  <c r="T3250" i="3"/>
  <c r="X3250" i="3"/>
  <c r="AB3250" i="3"/>
  <c r="U3250" i="3"/>
  <c r="Y3250" i="3"/>
  <c r="AC3250" i="3"/>
  <c r="V3250" i="3"/>
  <c r="Z3250" i="3"/>
  <c r="AD3250" i="3"/>
  <c r="W3250" i="3"/>
  <c r="AA3250" i="3"/>
  <c r="T3246" i="3"/>
  <c r="X3246" i="3"/>
  <c r="AB3246" i="3"/>
  <c r="U3246" i="3"/>
  <c r="Y3246" i="3"/>
  <c r="AC3246" i="3"/>
  <c r="V3246" i="3"/>
  <c r="Z3246" i="3"/>
  <c r="AD3246" i="3"/>
  <c r="W3246" i="3"/>
  <c r="AA3246" i="3"/>
  <c r="T3242" i="3"/>
  <c r="X3242" i="3"/>
  <c r="AB3242" i="3"/>
  <c r="U3242" i="3"/>
  <c r="Y3242" i="3"/>
  <c r="AC3242" i="3"/>
  <c r="V3242" i="3"/>
  <c r="Z3242" i="3"/>
  <c r="AD3242" i="3"/>
  <c r="W3242" i="3"/>
  <c r="AA3242" i="3"/>
  <c r="T3238" i="3"/>
  <c r="X3238" i="3"/>
  <c r="AB3238" i="3"/>
  <c r="U3238" i="3"/>
  <c r="Y3238" i="3"/>
  <c r="AC3238" i="3"/>
  <c r="V3238" i="3"/>
  <c r="Z3238" i="3"/>
  <c r="AD3238" i="3"/>
  <c r="W3238" i="3"/>
  <c r="AA3238" i="3"/>
  <c r="T3234" i="3"/>
  <c r="X3234" i="3"/>
  <c r="AB3234" i="3"/>
  <c r="U3234" i="3"/>
  <c r="Y3234" i="3"/>
  <c r="AC3234" i="3"/>
  <c r="V3234" i="3"/>
  <c r="Z3234" i="3"/>
  <c r="AD3234" i="3"/>
  <c r="W3234" i="3"/>
  <c r="AA3234" i="3"/>
  <c r="T3230" i="3"/>
  <c r="X3230" i="3"/>
  <c r="AB3230" i="3"/>
  <c r="U3230" i="3"/>
  <c r="Y3230" i="3"/>
  <c r="AC3230" i="3"/>
  <c r="V3230" i="3"/>
  <c r="Z3230" i="3"/>
  <c r="AD3230" i="3"/>
  <c r="W3230" i="3"/>
  <c r="AA3230" i="3"/>
  <c r="T3226" i="3"/>
  <c r="X3226" i="3"/>
  <c r="AB3226" i="3"/>
  <c r="U3226" i="3"/>
  <c r="Y3226" i="3"/>
  <c r="AC3226" i="3"/>
  <c r="V3226" i="3"/>
  <c r="Z3226" i="3"/>
  <c r="AD3226" i="3"/>
  <c r="W3226" i="3"/>
  <c r="AA3226" i="3"/>
  <c r="T3222" i="3"/>
  <c r="X3222" i="3"/>
  <c r="AB3222" i="3"/>
  <c r="U3222" i="3"/>
  <c r="Y3222" i="3"/>
  <c r="AC3222" i="3"/>
  <c r="V3222" i="3"/>
  <c r="Z3222" i="3"/>
  <c r="AD3222" i="3"/>
  <c r="W3222" i="3"/>
  <c r="AA3222" i="3"/>
  <c r="T3218" i="3"/>
  <c r="X3218" i="3"/>
  <c r="AB3218" i="3"/>
  <c r="U3218" i="3"/>
  <c r="Y3218" i="3"/>
  <c r="AC3218" i="3"/>
  <c r="V3218" i="3"/>
  <c r="Z3218" i="3"/>
  <c r="AD3218" i="3"/>
  <c r="W3218" i="3"/>
  <c r="AA3218" i="3"/>
  <c r="T3214" i="3"/>
  <c r="X3214" i="3"/>
  <c r="AB3214" i="3"/>
  <c r="U3214" i="3"/>
  <c r="Y3214" i="3"/>
  <c r="AC3214" i="3"/>
  <c r="V3214" i="3"/>
  <c r="Z3214" i="3"/>
  <c r="AD3214" i="3"/>
  <c r="W3214" i="3"/>
  <c r="AA3214" i="3"/>
  <c r="T3210" i="3"/>
  <c r="X3210" i="3"/>
  <c r="AB3210" i="3"/>
  <c r="U3210" i="3"/>
  <c r="Y3210" i="3"/>
  <c r="AC3210" i="3"/>
  <c r="V3210" i="3"/>
  <c r="Z3210" i="3"/>
  <c r="AD3210" i="3"/>
  <c r="W3210" i="3"/>
  <c r="AA3210" i="3"/>
  <c r="T3206" i="3"/>
  <c r="X3206" i="3"/>
  <c r="AB3206" i="3"/>
  <c r="U3206" i="3"/>
  <c r="Y3206" i="3"/>
  <c r="AC3206" i="3"/>
  <c r="V3206" i="3"/>
  <c r="Z3206" i="3"/>
  <c r="AD3206" i="3"/>
  <c r="W3206" i="3"/>
  <c r="AA3206" i="3"/>
  <c r="T3202" i="3"/>
  <c r="X3202" i="3"/>
  <c r="AB3202" i="3"/>
  <c r="U3202" i="3"/>
  <c r="Y3202" i="3"/>
  <c r="AC3202" i="3"/>
  <c r="V3202" i="3"/>
  <c r="Z3202" i="3"/>
  <c r="AD3202" i="3"/>
  <c r="W3202" i="3"/>
  <c r="AA3202" i="3"/>
  <c r="T3198" i="3"/>
  <c r="X3198" i="3"/>
  <c r="AB3198" i="3"/>
  <c r="U3198" i="3"/>
  <c r="Y3198" i="3"/>
  <c r="AC3198" i="3"/>
  <c r="V3198" i="3"/>
  <c r="Z3198" i="3"/>
  <c r="AD3198" i="3"/>
  <c r="W3198" i="3"/>
  <c r="AA3198" i="3"/>
  <c r="T3194" i="3"/>
  <c r="X3194" i="3"/>
  <c r="AB3194" i="3"/>
  <c r="U3194" i="3"/>
  <c r="Y3194" i="3"/>
  <c r="AC3194" i="3"/>
  <c r="V3194" i="3"/>
  <c r="Z3194" i="3"/>
  <c r="AD3194" i="3"/>
  <c r="W3194" i="3"/>
  <c r="AA3194" i="3"/>
  <c r="T3190" i="3"/>
  <c r="X3190" i="3"/>
  <c r="AB3190" i="3"/>
  <c r="U3190" i="3"/>
  <c r="Y3190" i="3"/>
  <c r="AC3190" i="3"/>
  <c r="V3190" i="3"/>
  <c r="Z3190" i="3"/>
  <c r="AD3190" i="3"/>
  <c r="W3190" i="3"/>
  <c r="AA3190" i="3"/>
  <c r="T3186" i="3"/>
  <c r="X3186" i="3"/>
  <c r="AB3186" i="3"/>
  <c r="U3186" i="3"/>
  <c r="Y3186" i="3"/>
  <c r="AC3186" i="3"/>
  <c r="V3186" i="3"/>
  <c r="Z3186" i="3"/>
  <c r="AD3186" i="3"/>
  <c r="W3186" i="3"/>
  <c r="AA3186" i="3"/>
  <c r="T3182" i="3"/>
  <c r="X3182" i="3"/>
  <c r="AB3182" i="3"/>
  <c r="U3182" i="3"/>
  <c r="Y3182" i="3"/>
  <c r="AC3182" i="3"/>
  <c r="V3182" i="3"/>
  <c r="Z3182" i="3"/>
  <c r="AD3182" i="3"/>
  <c r="W3182" i="3"/>
  <c r="AA3182" i="3"/>
  <c r="T3178" i="3"/>
  <c r="X3178" i="3"/>
  <c r="AB3178" i="3"/>
  <c r="U3178" i="3"/>
  <c r="Y3178" i="3"/>
  <c r="AC3178" i="3"/>
  <c r="V3178" i="3"/>
  <c r="Z3178" i="3"/>
  <c r="AD3178" i="3"/>
  <c r="W3178" i="3"/>
  <c r="AA3178" i="3"/>
  <c r="T3174" i="3"/>
  <c r="X3174" i="3"/>
  <c r="AB3174" i="3"/>
  <c r="U3174" i="3"/>
  <c r="Y3174" i="3"/>
  <c r="AC3174" i="3"/>
  <c r="V3174" i="3"/>
  <c r="Z3174" i="3"/>
  <c r="AD3174" i="3"/>
  <c r="W3174" i="3"/>
  <c r="AA3174" i="3"/>
  <c r="T3170" i="3"/>
  <c r="X3170" i="3"/>
  <c r="AB3170" i="3"/>
  <c r="U3170" i="3"/>
  <c r="Y3170" i="3"/>
  <c r="AC3170" i="3"/>
  <c r="V3170" i="3"/>
  <c r="Z3170" i="3"/>
  <c r="AD3170" i="3"/>
  <c r="W3170" i="3"/>
  <c r="AA3170" i="3"/>
  <c r="T3166" i="3"/>
  <c r="X3166" i="3"/>
  <c r="AB3166" i="3"/>
  <c r="U3166" i="3"/>
  <c r="Y3166" i="3"/>
  <c r="AC3166" i="3"/>
  <c r="V3166" i="3"/>
  <c r="Z3166" i="3"/>
  <c r="AD3166" i="3"/>
  <c r="W3166" i="3"/>
  <c r="AA3166" i="3"/>
  <c r="T3162" i="3"/>
  <c r="X3162" i="3"/>
  <c r="AB3162" i="3"/>
  <c r="U3162" i="3"/>
  <c r="Y3162" i="3"/>
  <c r="AC3162" i="3"/>
  <c r="V3162" i="3"/>
  <c r="Z3162" i="3"/>
  <c r="AD3162" i="3"/>
  <c r="W3162" i="3"/>
  <c r="AA3162" i="3"/>
  <c r="T3158" i="3"/>
  <c r="X3158" i="3"/>
  <c r="AB3158" i="3"/>
  <c r="U3158" i="3"/>
  <c r="Y3158" i="3"/>
  <c r="AC3158" i="3"/>
  <c r="V3158" i="3"/>
  <c r="Z3158" i="3"/>
  <c r="AD3158" i="3"/>
  <c r="W3158" i="3"/>
  <c r="AA3158" i="3"/>
  <c r="T3154" i="3"/>
  <c r="X3154" i="3"/>
  <c r="AB3154" i="3"/>
  <c r="U3154" i="3"/>
  <c r="Y3154" i="3"/>
  <c r="AC3154" i="3"/>
  <c r="V3154" i="3"/>
  <c r="Z3154" i="3"/>
  <c r="AD3154" i="3"/>
  <c r="W3154" i="3"/>
  <c r="AA3154" i="3"/>
  <c r="T3150" i="3"/>
  <c r="X3150" i="3"/>
  <c r="AB3150" i="3"/>
  <c r="U3150" i="3"/>
  <c r="Y3150" i="3"/>
  <c r="AC3150" i="3"/>
  <c r="V3150" i="3"/>
  <c r="Z3150" i="3"/>
  <c r="AD3150" i="3"/>
  <c r="W3150" i="3"/>
  <c r="AA3150" i="3"/>
  <c r="T3146" i="3"/>
  <c r="X3146" i="3"/>
  <c r="AB3146" i="3"/>
  <c r="U3146" i="3"/>
  <c r="Y3146" i="3"/>
  <c r="AC3146" i="3"/>
  <c r="V3146" i="3"/>
  <c r="Z3146" i="3"/>
  <c r="AD3146" i="3"/>
  <c r="W3146" i="3"/>
  <c r="AA3146" i="3"/>
  <c r="T3142" i="3"/>
  <c r="X3142" i="3"/>
  <c r="AB3142" i="3"/>
  <c r="U3142" i="3"/>
  <c r="Y3142" i="3"/>
  <c r="AC3142" i="3"/>
  <c r="V3142" i="3"/>
  <c r="Z3142" i="3"/>
  <c r="AD3142" i="3"/>
  <c r="W3142" i="3"/>
  <c r="AA3142" i="3"/>
  <c r="T3138" i="3"/>
  <c r="X3138" i="3"/>
  <c r="AB3138" i="3"/>
  <c r="U3138" i="3"/>
  <c r="Y3138" i="3"/>
  <c r="AC3138" i="3"/>
  <c r="V3138" i="3"/>
  <c r="Z3138" i="3"/>
  <c r="AD3138" i="3"/>
  <c r="W3138" i="3"/>
  <c r="AA3138" i="3"/>
  <c r="T3134" i="3"/>
  <c r="X3134" i="3"/>
  <c r="AB3134" i="3"/>
  <c r="U3134" i="3"/>
  <c r="Y3134" i="3"/>
  <c r="AC3134" i="3"/>
  <c r="V3134" i="3"/>
  <c r="Z3134" i="3"/>
  <c r="AD3134" i="3"/>
  <c r="W3134" i="3"/>
  <c r="AA3134" i="3"/>
  <c r="T3130" i="3"/>
  <c r="X3130" i="3"/>
  <c r="AB3130" i="3"/>
  <c r="U3130" i="3"/>
  <c r="Y3130" i="3"/>
  <c r="AC3130" i="3"/>
  <c r="V3130" i="3"/>
  <c r="Z3130" i="3"/>
  <c r="AD3130" i="3"/>
  <c r="W3130" i="3"/>
  <c r="AA3130" i="3"/>
  <c r="T3126" i="3"/>
  <c r="X3126" i="3"/>
  <c r="AB3126" i="3"/>
  <c r="U3126" i="3"/>
  <c r="Y3126" i="3"/>
  <c r="AC3126" i="3"/>
  <c r="V3126" i="3"/>
  <c r="Z3126" i="3"/>
  <c r="AD3126" i="3"/>
  <c r="W3126" i="3"/>
  <c r="AA3126" i="3"/>
  <c r="T3122" i="3"/>
  <c r="X3122" i="3"/>
  <c r="AB3122" i="3"/>
  <c r="U3122" i="3"/>
  <c r="Y3122" i="3"/>
  <c r="AC3122" i="3"/>
  <c r="V3122" i="3"/>
  <c r="Z3122" i="3"/>
  <c r="AD3122" i="3"/>
  <c r="W3122" i="3"/>
  <c r="AA3122" i="3"/>
  <c r="T3118" i="3"/>
  <c r="X3118" i="3"/>
  <c r="AB3118" i="3"/>
  <c r="U3118" i="3"/>
  <c r="Y3118" i="3"/>
  <c r="AC3118" i="3"/>
  <c r="V3118" i="3"/>
  <c r="Z3118" i="3"/>
  <c r="AD3118" i="3"/>
  <c r="W3118" i="3"/>
  <c r="AA3118" i="3"/>
  <c r="T3114" i="3"/>
  <c r="X3114" i="3"/>
  <c r="AB3114" i="3"/>
  <c r="U3114" i="3"/>
  <c r="Y3114" i="3"/>
  <c r="AC3114" i="3"/>
  <c r="V3114" i="3"/>
  <c r="Z3114" i="3"/>
  <c r="AD3114" i="3"/>
  <c r="W3114" i="3"/>
  <c r="AA3114" i="3"/>
  <c r="T3110" i="3"/>
  <c r="X3110" i="3"/>
  <c r="AB3110" i="3"/>
  <c r="U3110" i="3"/>
  <c r="Y3110" i="3"/>
  <c r="AC3110" i="3"/>
  <c r="V3110" i="3"/>
  <c r="Z3110" i="3"/>
  <c r="AD3110" i="3"/>
  <c r="W3110" i="3"/>
  <c r="AA3110" i="3"/>
  <c r="T3106" i="3"/>
  <c r="X3106" i="3"/>
  <c r="AB3106" i="3"/>
  <c r="U3106" i="3"/>
  <c r="Y3106" i="3"/>
  <c r="AC3106" i="3"/>
  <c r="V3106" i="3"/>
  <c r="Z3106" i="3"/>
  <c r="AD3106" i="3"/>
  <c r="W3106" i="3"/>
  <c r="AA3106" i="3"/>
  <c r="T3102" i="3"/>
  <c r="X3102" i="3"/>
  <c r="AB3102" i="3"/>
  <c r="U3102" i="3"/>
  <c r="Y3102" i="3"/>
  <c r="AC3102" i="3"/>
  <c r="V3102" i="3"/>
  <c r="Z3102" i="3"/>
  <c r="AD3102" i="3"/>
  <c r="W3102" i="3"/>
  <c r="AA3102" i="3"/>
  <c r="T3098" i="3"/>
  <c r="X3098" i="3"/>
  <c r="AB3098" i="3"/>
  <c r="U3098" i="3"/>
  <c r="Y3098" i="3"/>
  <c r="AC3098" i="3"/>
  <c r="V3098" i="3"/>
  <c r="Z3098" i="3"/>
  <c r="AD3098" i="3"/>
  <c r="W3098" i="3"/>
  <c r="AA3098" i="3"/>
  <c r="T3094" i="3"/>
  <c r="X3094" i="3"/>
  <c r="AB3094" i="3"/>
  <c r="U3094" i="3"/>
  <c r="Y3094" i="3"/>
  <c r="AC3094" i="3"/>
  <c r="V3094" i="3"/>
  <c r="Z3094" i="3"/>
  <c r="AD3094" i="3"/>
  <c r="W3094" i="3"/>
  <c r="AA3094" i="3"/>
  <c r="T3090" i="3"/>
  <c r="X3090" i="3"/>
  <c r="AB3090" i="3"/>
  <c r="U3090" i="3"/>
  <c r="Y3090" i="3"/>
  <c r="AC3090" i="3"/>
  <c r="V3090" i="3"/>
  <c r="Z3090" i="3"/>
  <c r="AD3090" i="3"/>
  <c r="W3090" i="3"/>
  <c r="AA3090" i="3"/>
  <c r="T3086" i="3"/>
  <c r="X3086" i="3"/>
  <c r="AB3086" i="3"/>
  <c r="U3086" i="3"/>
  <c r="Y3086" i="3"/>
  <c r="AC3086" i="3"/>
  <c r="V3086" i="3"/>
  <c r="Z3086" i="3"/>
  <c r="AD3086" i="3"/>
  <c r="W3086" i="3"/>
  <c r="AA3086" i="3"/>
  <c r="T3082" i="3"/>
  <c r="X3082" i="3"/>
  <c r="AB3082" i="3"/>
  <c r="U3082" i="3"/>
  <c r="Y3082" i="3"/>
  <c r="AC3082" i="3"/>
  <c r="V3082" i="3"/>
  <c r="Z3082" i="3"/>
  <c r="AD3082" i="3"/>
  <c r="W3082" i="3"/>
  <c r="AA3082" i="3"/>
  <c r="T3078" i="3"/>
  <c r="X3078" i="3"/>
  <c r="AB3078" i="3"/>
  <c r="U3078" i="3"/>
  <c r="Y3078" i="3"/>
  <c r="AC3078" i="3"/>
  <c r="V3078" i="3"/>
  <c r="Z3078" i="3"/>
  <c r="AD3078" i="3"/>
  <c r="W3078" i="3"/>
  <c r="AA3078" i="3"/>
  <c r="T3074" i="3"/>
  <c r="X3074" i="3"/>
  <c r="AB3074" i="3"/>
  <c r="U3074" i="3"/>
  <c r="Y3074" i="3"/>
  <c r="AC3074" i="3"/>
  <c r="V3074" i="3"/>
  <c r="Z3074" i="3"/>
  <c r="AD3074" i="3"/>
  <c r="W3074" i="3"/>
  <c r="AA3074" i="3"/>
  <c r="T3070" i="3"/>
  <c r="X3070" i="3"/>
  <c r="AB3070" i="3"/>
  <c r="U3070" i="3"/>
  <c r="Y3070" i="3"/>
  <c r="AC3070" i="3"/>
  <c r="V3070" i="3"/>
  <c r="Z3070" i="3"/>
  <c r="AD3070" i="3"/>
  <c r="W3070" i="3"/>
  <c r="AA3070" i="3"/>
  <c r="T3066" i="3"/>
  <c r="X3066" i="3"/>
  <c r="AB3066" i="3"/>
  <c r="U3066" i="3"/>
  <c r="Y3066" i="3"/>
  <c r="AC3066" i="3"/>
  <c r="V3066" i="3"/>
  <c r="Z3066" i="3"/>
  <c r="AD3066" i="3"/>
  <c r="W3066" i="3"/>
  <c r="AA3066" i="3"/>
  <c r="T3062" i="3"/>
  <c r="X3062" i="3"/>
  <c r="AB3062" i="3"/>
  <c r="U3062" i="3"/>
  <c r="Y3062" i="3"/>
  <c r="AC3062" i="3"/>
  <c r="V3062" i="3"/>
  <c r="Z3062" i="3"/>
  <c r="AD3062" i="3"/>
  <c r="W3062" i="3"/>
  <c r="AA3062" i="3"/>
  <c r="T3058" i="3"/>
  <c r="X3058" i="3"/>
  <c r="AB3058" i="3"/>
  <c r="U3058" i="3"/>
  <c r="Y3058" i="3"/>
  <c r="AC3058" i="3"/>
  <c r="V3058" i="3"/>
  <c r="Z3058" i="3"/>
  <c r="AD3058" i="3"/>
  <c r="W3058" i="3"/>
  <c r="AA3058" i="3"/>
  <c r="T3054" i="3"/>
  <c r="X3054" i="3"/>
  <c r="AB3054" i="3"/>
  <c r="U3054" i="3"/>
  <c r="Y3054" i="3"/>
  <c r="AC3054" i="3"/>
  <c r="V3054" i="3"/>
  <c r="Z3054" i="3"/>
  <c r="AD3054" i="3"/>
  <c r="W3054" i="3"/>
  <c r="AA3054" i="3"/>
  <c r="T3050" i="3"/>
  <c r="X3050" i="3"/>
  <c r="AB3050" i="3"/>
  <c r="U3050" i="3"/>
  <c r="Y3050" i="3"/>
  <c r="AC3050" i="3"/>
  <c r="V3050" i="3"/>
  <c r="Z3050" i="3"/>
  <c r="AD3050" i="3"/>
  <c r="W3050" i="3"/>
  <c r="AA3050" i="3"/>
  <c r="T3046" i="3"/>
  <c r="X3046" i="3"/>
  <c r="AB3046" i="3"/>
  <c r="U3046" i="3"/>
  <c r="Y3046" i="3"/>
  <c r="AC3046" i="3"/>
  <c r="V3046" i="3"/>
  <c r="Z3046" i="3"/>
  <c r="AD3046" i="3"/>
  <c r="W3046" i="3"/>
  <c r="AA3046" i="3"/>
  <c r="T3042" i="3"/>
  <c r="X3042" i="3"/>
  <c r="AB3042" i="3"/>
  <c r="U3042" i="3"/>
  <c r="Y3042" i="3"/>
  <c r="AC3042" i="3"/>
  <c r="V3042" i="3"/>
  <c r="Z3042" i="3"/>
  <c r="AD3042" i="3"/>
  <c r="W3042" i="3"/>
  <c r="AA3042" i="3"/>
  <c r="T3038" i="3"/>
  <c r="X3038" i="3"/>
  <c r="AB3038" i="3"/>
  <c r="U3038" i="3"/>
  <c r="Y3038" i="3"/>
  <c r="AC3038" i="3"/>
  <c r="V3038" i="3"/>
  <c r="Z3038" i="3"/>
  <c r="AD3038" i="3"/>
  <c r="W3038" i="3"/>
  <c r="AA3038" i="3"/>
  <c r="T3034" i="3"/>
  <c r="X3034" i="3"/>
  <c r="AB3034" i="3"/>
  <c r="U3034" i="3"/>
  <c r="Y3034" i="3"/>
  <c r="AC3034" i="3"/>
  <c r="V3034" i="3"/>
  <c r="Z3034" i="3"/>
  <c r="AD3034" i="3"/>
  <c r="W3034" i="3"/>
  <c r="AA3034" i="3"/>
  <c r="T3030" i="3"/>
  <c r="X3030" i="3"/>
  <c r="AB3030" i="3"/>
  <c r="U3030" i="3"/>
  <c r="Y3030" i="3"/>
  <c r="AC3030" i="3"/>
  <c r="V3030" i="3"/>
  <c r="Z3030" i="3"/>
  <c r="AD3030" i="3"/>
  <c r="W3030" i="3"/>
  <c r="AA3030" i="3"/>
  <c r="T3026" i="3"/>
  <c r="X3026" i="3"/>
  <c r="AB3026" i="3"/>
  <c r="U3026" i="3"/>
  <c r="Y3026" i="3"/>
  <c r="AC3026" i="3"/>
  <c r="V3026" i="3"/>
  <c r="Z3026" i="3"/>
  <c r="AD3026" i="3"/>
  <c r="W3026" i="3"/>
  <c r="AA3026" i="3"/>
  <c r="T3022" i="3"/>
  <c r="X3022" i="3"/>
  <c r="AB3022" i="3"/>
  <c r="U3022" i="3"/>
  <c r="Y3022" i="3"/>
  <c r="AC3022" i="3"/>
  <c r="V3022" i="3"/>
  <c r="Z3022" i="3"/>
  <c r="AD3022" i="3"/>
  <c r="W3022" i="3"/>
  <c r="AA3022" i="3"/>
  <c r="T3018" i="3"/>
  <c r="X3018" i="3"/>
  <c r="AB3018" i="3"/>
  <c r="U3018" i="3"/>
  <c r="Y3018" i="3"/>
  <c r="AC3018" i="3"/>
  <c r="V3018" i="3"/>
  <c r="Z3018" i="3"/>
  <c r="AD3018" i="3"/>
  <c r="W3018" i="3"/>
  <c r="AA3018" i="3"/>
  <c r="T3014" i="3"/>
  <c r="X3014" i="3"/>
  <c r="AB3014" i="3"/>
  <c r="U3014" i="3"/>
  <c r="Y3014" i="3"/>
  <c r="AC3014" i="3"/>
  <c r="V3014" i="3"/>
  <c r="Z3014" i="3"/>
  <c r="AD3014" i="3"/>
  <c r="W3014" i="3"/>
  <c r="AA3014" i="3"/>
  <c r="T3010" i="3"/>
  <c r="X3010" i="3"/>
  <c r="AB3010" i="3"/>
  <c r="U3010" i="3"/>
  <c r="Y3010" i="3"/>
  <c r="AC3010" i="3"/>
  <c r="V3010" i="3"/>
  <c r="Z3010" i="3"/>
  <c r="AD3010" i="3"/>
  <c r="W3010" i="3"/>
  <c r="AA3010" i="3"/>
  <c r="T3006" i="3"/>
  <c r="X3006" i="3"/>
  <c r="AB3006" i="3"/>
  <c r="U3006" i="3"/>
  <c r="Y3006" i="3"/>
  <c r="AC3006" i="3"/>
  <c r="V3006" i="3"/>
  <c r="Z3006" i="3"/>
  <c r="AD3006" i="3"/>
  <c r="W3006" i="3"/>
  <c r="AA3006" i="3"/>
  <c r="T3002" i="3"/>
  <c r="X3002" i="3"/>
  <c r="AB3002" i="3"/>
  <c r="U3002" i="3"/>
  <c r="Y3002" i="3"/>
  <c r="AC3002" i="3"/>
  <c r="V3002" i="3"/>
  <c r="Z3002" i="3"/>
  <c r="AD3002" i="3"/>
  <c r="W3002" i="3"/>
  <c r="AA3002" i="3"/>
  <c r="T2998" i="3"/>
  <c r="X2998" i="3"/>
  <c r="AB2998" i="3"/>
  <c r="U2998" i="3"/>
  <c r="Y2998" i="3"/>
  <c r="AC2998" i="3"/>
  <c r="V2998" i="3"/>
  <c r="Z2998" i="3"/>
  <c r="AD2998" i="3"/>
  <c r="W2998" i="3"/>
  <c r="AA2998" i="3"/>
  <c r="T2994" i="3"/>
  <c r="X2994" i="3"/>
  <c r="AB2994" i="3"/>
  <c r="U2994" i="3"/>
  <c r="Y2994" i="3"/>
  <c r="AC2994" i="3"/>
  <c r="V2994" i="3"/>
  <c r="Z2994" i="3"/>
  <c r="AD2994" i="3"/>
  <c r="W2994" i="3"/>
  <c r="AA2994" i="3"/>
  <c r="T2990" i="3"/>
  <c r="X2990" i="3"/>
  <c r="AB2990" i="3"/>
  <c r="U2990" i="3"/>
  <c r="Y2990" i="3"/>
  <c r="AC2990" i="3"/>
  <c r="V2990" i="3"/>
  <c r="Z2990" i="3"/>
  <c r="AD2990" i="3"/>
  <c r="W2990" i="3"/>
  <c r="AA2990" i="3"/>
  <c r="T2986" i="3"/>
  <c r="X2986" i="3"/>
  <c r="AB2986" i="3"/>
  <c r="U2986" i="3"/>
  <c r="Y2986" i="3"/>
  <c r="AC2986" i="3"/>
  <c r="V2986" i="3"/>
  <c r="Z2986" i="3"/>
  <c r="AD2986" i="3"/>
  <c r="W2986" i="3"/>
  <c r="AA2986" i="3"/>
  <c r="T2982" i="3"/>
  <c r="X2982" i="3"/>
  <c r="AB2982" i="3"/>
  <c r="U2982" i="3"/>
  <c r="Y2982" i="3"/>
  <c r="AC2982" i="3"/>
  <c r="V2982" i="3"/>
  <c r="Z2982" i="3"/>
  <c r="AD2982" i="3"/>
  <c r="W2982" i="3"/>
  <c r="AA2982" i="3"/>
  <c r="T2978" i="3"/>
  <c r="X2978" i="3"/>
  <c r="AB2978" i="3"/>
  <c r="U2978" i="3"/>
  <c r="Y2978" i="3"/>
  <c r="AC2978" i="3"/>
  <c r="V2978" i="3"/>
  <c r="Z2978" i="3"/>
  <c r="AD2978" i="3"/>
  <c r="W2978" i="3"/>
  <c r="AA2978" i="3"/>
  <c r="T2974" i="3"/>
  <c r="X2974" i="3"/>
  <c r="AB2974" i="3"/>
  <c r="U2974" i="3"/>
  <c r="Y2974" i="3"/>
  <c r="AC2974" i="3"/>
  <c r="V2974" i="3"/>
  <c r="Z2974" i="3"/>
  <c r="AD2974" i="3"/>
  <c r="W2974" i="3"/>
  <c r="AA2974" i="3"/>
  <c r="T2970" i="3"/>
  <c r="X2970" i="3"/>
  <c r="AB2970" i="3"/>
  <c r="U2970" i="3"/>
  <c r="Y2970" i="3"/>
  <c r="AC2970" i="3"/>
  <c r="V2970" i="3"/>
  <c r="Z2970" i="3"/>
  <c r="AD2970" i="3"/>
  <c r="W2970" i="3"/>
  <c r="AA2970" i="3"/>
  <c r="T2966" i="3"/>
  <c r="X2966" i="3"/>
  <c r="AB2966" i="3"/>
  <c r="U2966" i="3"/>
  <c r="Y2966" i="3"/>
  <c r="AC2966" i="3"/>
  <c r="V2966" i="3"/>
  <c r="Z2966" i="3"/>
  <c r="AD2966" i="3"/>
  <c r="W2966" i="3"/>
  <c r="AA2966" i="3"/>
  <c r="T2962" i="3"/>
  <c r="X2962" i="3"/>
  <c r="AB2962" i="3"/>
  <c r="U2962" i="3"/>
  <c r="Y2962" i="3"/>
  <c r="AC2962" i="3"/>
  <c r="V2962" i="3"/>
  <c r="Z2962" i="3"/>
  <c r="AD2962" i="3"/>
  <c r="W2962" i="3"/>
  <c r="AA2962" i="3"/>
  <c r="T2958" i="3"/>
  <c r="X2958" i="3"/>
  <c r="AB2958" i="3"/>
  <c r="U2958" i="3"/>
  <c r="Y2958" i="3"/>
  <c r="AC2958" i="3"/>
  <c r="V2958" i="3"/>
  <c r="Z2958" i="3"/>
  <c r="AD2958" i="3"/>
  <c r="W2958" i="3"/>
  <c r="AA2958" i="3"/>
  <c r="T2954" i="3"/>
  <c r="X2954" i="3"/>
  <c r="AB2954" i="3"/>
  <c r="U2954" i="3"/>
  <c r="Y2954" i="3"/>
  <c r="AC2954" i="3"/>
  <c r="V2954" i="3"/>
  <c r="Z2954" i="3"/>
  <c r="AD2954" i="3"/>
  <c r="W2954" i="3"/>
  <c r="AA2954" i="3"/>
  <c r="T2950" i="3"/>
  <c r="X2950" i="3"/>
  <c r="AB2950" i="3"/>
  <c r="U2950" i="3"/>
  <c r="Y2950" i="3"/>
  <c r="AC2950" i="3"/>
  <c r="V2950" i="3"/>
  <c r="Z2950" i="3"/>
  <c r="AD2950" i="3"/>
  <c r="W2950" i="3"/>
  <c r="AA2950" i="3"/>
  <c r="T2946" i="3"/>
  <c r="X2946" i="3"/>
  <c r="AB2946" i="3"/>
  <c r="U2946" i="3"/>
  <c r="Y2946" i="3"/>
  <c r="AC2946" i="3"/>
  <c r="V2946" i="3"/>
  <c r="Z2946" i="3"/>
  <c r="AD2946" i="3"/>
  <c r="W2946" i="3"/>
  <c r="AA2946" i="3"/>
  <c r="T2942" i="3"/>
  <c r="X2942" i="3"/>
  <c r="AB2942" i="3"/>
  <c r="U2942" i="3"/>
  <c r="Y2942" i="3"/>
  <c r="AC2942" i="3"/>
  <c r="V2942" i="3"/>
  <c r="Z2942" i="3"/>
  <c r="AD2942" i="3"/>
  <c r="W2942" i="3"/>
  <c r="AA2942" i="3"/>
  <c r="T2938" i="3"/>
  <c r="X2938" i="3"/>
  <c r="AB2938" i="3"/>
  <c r="U2938" i="3"/>
  <c r="Y2938" i="3"/>
  <c r="AC2938" i="3"/>
  <c r="V2938" i="3"/>
  <c r="Z2938" i="3"/>
  <c r="AD2938" i="3"/>
  <c r="W2938" i="3"/>
  <c r="AA2938" i="3"/>
  <c r="T2934" i="3"/>
  <c r="X2934" i="3"/>
  <c r="AB2934" i="3"/>
  <c r="U2934" i="3"/>
  <c r="Y2934" i="3"/>
  <c r="AC2934" i="3"/>
  <c r="V2934" i="3"/>
  <c r="Z2934" i="3"/>
  <c r="AD2934" i="3"/>
  <c r="W2934" i="3"/>
  <c r="AA2934" i="3"/>
  <c r="T2930" i="3"/>
  <c r="X2930" i="3"/>
  <c r="AB2930" i="3"/>
  <c r="U2930" i="3"/>
  <c r="Y2930" i="3"/>
  <c r="AC2930" i="3"/>
  <c r="V2930" i="3"/>
  <c r="Z2930" i="3"/>
  <c r="AD2930" i="3"/>
  <c r="W2930" i="3"/>
  <c r="AA2930" i="3"/>
  <c r="T2926" i="3"/>
  <c r="X2926" i="3"/>
  <c r="AB2926" i="3"/>
  <c r="U2926" i="3"/>
  <c r="Y2926" i="3"/>
  <c r="AC2926" i="3"/>
  <c r="V2926" i="3"/>
  <c r="Z2926" i="3"/>
  <c r="AD2926" i="3"/>
  <c r="W2926" i="3"/>
  <c r="AA2926" i="3"/>
  <c r="T2922" i="3"/>
  <c r="X2922" i="3"/>
  <c r="AB2922" i="3"/>
  <c r="U2922" i="3"/>
  <c r="Y2922" i="3"/>
  <c r="AC2922" i="3"/>
  <c r="V2922" i="3"/>
  <c r="Z2922" i="3"/>
  <c r="AD2922" i="3"/>
  <c r="W2922" i="3"/>
  <c r="AA2922" i="3"/>
  <c r="T2918" i="3"/>
  <c r="X2918" i="3"/>
  <c r="AB2918" i="3"/>
  <c r="U2918" i="3"/>
  <c r="Y2918" i="3"/>
  <c r="AC2918" i="3"/>
  <c r="V2918" i="3"/>
  <c r="Z2918" i="3"/>
  <c r="AD2918" i="3"/>
  <c r="W2918" i="3"/>
  <c r="AA2918" i="3"/>
  <c r="T2914" i="3"/>
  <c r="X2914" i="3"/>
  <c r="AB2914" i="3"/>
  <c r="U2914" i="3"/>
  <c r="Y2914" i="3"/>
  <c r="AC2914" i="3"/>
  <c r="V2914" i="3"/>
  <c r="Z2914" i="3"/>
  <c r="AD2914" i="3"/>
  <c r="W2914" i="3"/>
  <c r="AA2914" i="3"/>
  <c r="T2910" i="3"/>
  <c r="X2910" i="3"/>
  <c r="AB2910" i="3"/>
  <c r="U2910" i="3"/>
  <c r="Y2910" i="3"/>
  <c r="AC2910" i="3"/>
  <c r="V2910" i="3"/>
  <c r="Z2910" i="3"/>
  <c r="AD2910" i="3"/>
  <c r="W2910" i="3"/>
  <c r="AA2910" i="3"/>
  <c r="T2906" i="3"/>
  <c r="X2906" i="3"/>
  <c r="AB2906" i="3"/>
  <c r="U2906" i="3"/>
  <c r="Y2906" i="3"/>
  <c r="AC2906" i="3"/>
  <c r="V2906" i="3"/>
  <c r="Z2906" i="3"/>
  <c r="AD2906" i="3"/>
  <c r="W2906" i="3"/>
  <c r="AA2906" i="3"/>
  <c r="T2902" i="3"/>
  <c r="X2902" i="3"/>
  <c r="AB2902" i="3"/>
  <c r="U2902" i="3"/>
  <c r="Y2902" i="3"/>
  <c r="AC2902" i="3"/>
  <c r="V2902" i="3"/>
  <c r="Z2902" i="3"/>
  <c r="AD2902" i="3"/>
  <c r="W2902" i="3"/>
  <c r="AA2902" i="3"/>
  <c r="T2898" i="3"/>
  <c r="X2898" i="3"/>
  <c r="AB2898" i="3"/>
  <c r="U2898" i="3"/>
  <c r="Y2898" i="3"/>
  <c r="AC2898" i="3"/>
  <c r="V2898" i="3"/>
  <c r="Z2898" i="3"/>
  <c r="AD2898" i="3"/>
  <c r="W2898" i="3"/>
  <c r="AA2898" i="3"/>
  <c r="T2894" i="3"/>
  <c r="X2894" i="3"/>
  <c r="AB2894" i="3"/>
  <c r="U2894" i="3"/>
  <c r="Y2894" i="3"/>
  <c r="AC2894" i="3"/>
  <c r="V2894" i="3"/>
  <c r="Z2894" i="3"/>
  <c r="AD2894" i="3"/>
  <c r="W2894" i="3"/>
  <c r="AA2894" i="3"/>
  <c r="T2890" i="3"/>
  <c r="X2890" i="3"/>
  <c r="AB2890" i="3"/>
  <c r="U2890" i="3"/>
  <c r="Y2890" i="3"/>
  <c r="AC2890" i="3"/>
  <c r="V2890" i="3"/>
  <c r="Z2890" i="3"/>
  <c r="AD2890" i="3"/>
  <c r="W2890" i="3"/>
  <c r="AA2890" i="3"/>
  <c r="T2886" i="3"/>
  <c r="X2886" i="3"/>
  <c r="AB2886" i="3"/>
  <c r="U2886" i="3"/>
  <c r="Y2886" i="3"/>
  <c r="AC2886" i="3"/>
  <c r="V2886" i="3"/>
  <c r="Z2886" i="3"/>
  <c r="AD2886" i="3"/>
  <c r="W2886" i="3"/>
  <c r="AA2886" i="3"/>
  <c r="T2882" i="3"/>
  <c r="X2882" i="3"/>
  <c r="AB2882" i="3"/>
  <c r="U2882" i="3"/>
  <c r="Y2882" i="3"/>
  <c r="AC2882" i="3"/>
  <c r="V2882" i="3"/>
  <c r="Z2882" i="3"/>
  <c r="AD2882" i="3"/>
  <c r="W2882" i="3"/>
  <c r="AA2882" i="3"/>
  <c r="T2878" i="3"/>
  <c r="X2878" i="3"/>
  <c r="AB2878" i="3"/>
  <c r="U2878" i="3"/>
  <c r="Y2878" i="3"/>
  <c r="AC2878" i="3"/>
  <c r="V2878" i="3"/>
  <c r="Z2878" i="3"/>
  <c r="AD2878" i="3"/>
  <c r="W2878" i="3"/>
  <c r="AA2878" i="3"/>
  <c r="T2874" i="3"/>
  <c r="X2874" i="3"/>
  <c r="AB2874" i="3"/>
  <c r="U2874" i="3"/>
  <c r="Y2874" i="3"/>
  <c r="AC2874" i="3"/>
  <c r="V2874" i="3"/>
  <c r="Z2874" i="3"/>
  <c r="AD2874" i="3"/>
  <c r="W2874" i="3"/>
  <c r="AA2874" i="3"/>
  <c r="T2870" i="3"/>
  <c r="X2870" i="3"/>
  <c r="AB2870" i="3"/>
  <c r="U2870" i="3"/>
  <c r="Y2870" i="3"/>
  <c r="AC2870" i="3"/>
  <c r="V2870" i="3"/>
  <c r="Z2870" i="3"/>
  <c r="AD2870" i="3"/>
  <c r="W2870" i="3"/>
  <c r="AA2870" i="3"/>
  <c r="T2866" i="3"/>
  <c r="X2866" i="3"/>
  <c r="AB2866" i="3"/>
  <c r="U2866" i="3"/>
  <c r="Y2866" i="3"/>
  <c r="AC2866" i="3"/>
  <c r="V2866" i="3"/>
  <c r="Z2866" i="3"/>
  <c r="AD2866" i="3"/>
  <c r="W2866" i="3"/>
  <c r="AA2866" i="3"/>
  <c r="T2862" i="3"/>
  <c r="X2862" i="3"/>
  <c r="AB2862" i="3"/>
  <c r="U2862" i="3"/>
  <c r="Y2862" i="3"/>
  <c r="AC2862" i="3"/>
  <c r="V2862" i="3"/>
  <c r="Z2862" i="3"/>
  <c r="AD2862" i="3"/>
  <c r="W2862" i="3"/>
  <c r="AA2862" i="3"/>
  <c r="T2858" i="3"/>
  <c r="X2858" i="3"/>
  <c r="AB2858" i="3"/>
  <c r="U2858" i="3"/>
  <c r="Y2858" i="3"/>
  <c r="AC2858" i="3"/>
  <c r="V2858" i="3"/>
  <c r="Z2858" i="3"/>
  <c r="AD2858" i="3"/>
  <c r="W2858" i="3"/>
  <c r="AA2858" i="3"/>
  <c r="T2854" i="3"/>
  <c r="X2854" i="3"/>
  <c r="AB2854" i="3"/>
  <c r="U2854" i="3"/>
  <c r="Y2854" i="3"/>
  <c r="AC2854" i="3"/>
  <c r="V2854" i="3"/>
  <c r="Z2854" i="3"/>
  <c r="AD2854" i="3"/>
  <c r="W2854" i="3"/>
  <c r="AA2854" i="3"/>
  <c r="T2850" i="3"/>
  <c r="X2850" i="3"/>
  <c r="AB2850" i="3"/>
  <c r="U2850" i="3"/>
  <c r="Y2850" i="3"/>
  <c r="AC2850" i="3"/>
  <c r="V2850" i="3"/>
  <c r="Z2850" i="3"/>
  <c r="AD2850" i="3"/>
  <c r="W2850" i="3"/>
  <c r="AA2850" i="3"/>
  <c r="T2846" i="3"/>
  <c r="X2846" i="3"/>
  <c r="AB2846" i="3"/>
  <c r="U2846" i="3"/>
  <c r="Y2846" i="3"/>
  <c r="AC2846" i="3"/>
  <c r="V2846" i="3"/>
  <c r="Z2846" i="3"/>
  <c r="AD2846" i="3"/>
  <c r="W2846" i="3"/>
  <c r="AA2846" i="3"/>
  <c r="T2842" i="3"/>
  <c r="X2842" i="3"/>
  <c r="AB2842" i="3"/>
  <c r="U2842" i="3"/>
  <c r="Y2842" i="3"/>
  <c r="AC2842" i="3"/>
  <c r="V2842" i="3"/>
  <c r="Z2842" i="3"/>
  <c r="AD2842" i="3"/>
  <c r="W2842" i="3"/>
  <c r="AA2842" i="3"/>
  <c r="T2838" i="3"/>
  <c r="X2838" i="3"/>
  <c r="AB2838" i="3"/>
  <c r="U2838" i="3"/>
  <c r="Y2838" i="3"/>
  <c r="AC2838" i="3"/>
  <c r="V2838" i="3"/>
  <c r="Z2838" i="3"/>
  <c r="AD2838" i="3"/>
  <c r="W2838" i="3"/>
  <c r="AA2838" i="3"/>
  <c r="T2834" i="3"/>
  <c r="X2834" i="3"/>
  <c r="AB2834" i="3"/>
  <c r="U2834" i="3"/>
  <c r="Y2834" i="3"/>
  <c r="AC2834" i="3"/>
  <c r="V2834" i="3"/>
  <c r="Z2834" i="3"/>
  <c r="AD2834" i="3"/>
  <c r="W2834" i="3"/>
  <c r="AA2834" i="3"/>
  <c r="T2830" i="3"/>
  <c r="X2830" i="3"/>
  <c r="AB2830" i="3"/>
  <c r="U2830" i="3"/>
  <c r="Y2830" i="3"/>
  <c r="AC2830" i="3"/>
  <c r="V2830" i="3"/>
  <c r="Z2830" i="3"/>
  <c r="AD2830" i="3"/>
  <c r="W2830" i="3"/>
  <c r="AA2830" i="3"/>
  <c r="T2826" i="3"/>
  <c r="X2826" i="3"/>
  <c r="AB2826" i="3"/>
  <c r="U2826" i="3"/>
  <c r="Y2826" i="3"/>
  <c r="AC2826" i="3"/>
  <c r="V2826" i="3"/>
  <c r="Z2826" i="3"/>
  <c r="AD2826" i="3"/>
  <c r="W2826" i="3"/>
  <c r="AA2826" i="3"/>
  <c r="T2822" i="3"/>
  <c r="X2822" i="3"/>
  <c r="AB2822" i="3"/>
  <c r="U2822" i="3"/>
  <c r="Y2822" i="3"/>
  <c r="AC2822" i="3"/>
  <c r="V2822" i="3"/>
  <c r="Z2822" i="3"/>
  <c r="AD2822" i="3"/>
  <c r="W2822" i="3"/>
  <c r="AA2822" i="3"/>
  <c r="T2818" i="3"/>
  <c r="X2818" i="3"/>
  <c r="AB2818" i="3"/>
  <c r="U2818" i="3"/>
  <c r="Y2818" i="3"/>
  <c r="AC2818" i="3"/>
  <c r="V2818" i="3"/>
  <c r="Z2818" i="3"/>
  <c r="AD2818" i="3"/>
  <c r="W2818" i="3"/>
  <c r="AA2818" i="3"/>
  <c r="T2814" i="3"/>
  <c r="X2814" i="3"/>
  <c r="AB2814" i="3"/>
  <c r="U2814" i="3"/>
  <c r="Y2814" i="3"/>
  <c r="AC2814" i="3"/>
  <c r="V2814" i="3"/>
  <c r="Z2814" i="3"/>
  <c r="AD2814" i="3"/>
  <c r="W2814" i="3"/>
  <c r="AA2814" i="3"/>
  <c r="T2810" i="3"/>
  <c r="X2810" i="3"/>
  <c r="AB2810" i="3"/>
  <c r="U2810" i="3"/>
  <c r="Y2810" i="3"/>
  <c r="AC2810" i="3"/>
  <c r="V2810" i="3"/>
  <c r="Z2810" i="3"/>
  <c r="AD2810" i="3"/>
  <c r="W2810" i="3"/>
  <c r="AA2810" i="3"/>
  <c r="T2806" i="3"/>
  <c r="X2806" i="3"/>
  <c r="AB2806" i="3"/>
  <c r="U2806" i="3"/>
  <c r="Y2806" i="3"/>
  <c r="AC2806" i="3"/>
  <c r="V2806" i="3"/>
  <c r="Z2806" i="3"/>
  <c r="AD2806" i="3"/>
  <c r="W2806" i="3"/>
  <c r="AA2806" i="3"/>
  <c r="T2802" i="3"/>
  <c r="X2802" i="3"/>
  <c r="AB2802" i="3"/>
  <c r="U2802" i="3"/>
  <c r="Y2802" i="3"/>
  <c r="AC2802" i="3"/>
  <c r="V2802" i="3"/>
  <c r="Z2802" i="3"/>
  <c r="AD2802" i="3"/>
  <c r="W2802" i="3"/>
  <c r="AA2802" i="3"/>
  <c r="T2798" i="3"/>
  <c r="X2798" i="3"/>
  <c r="AB2798" i="3"/>
  <c r="U2798" i="3"/>
  <c r="Y2798" i="3"/>
  <c r="AC2798" i="3"/>
  <c r="V2798" i="3"/>
  <c r="Z2798" i="3"/>
  <c r="AD2798" i="3"/>
  <c r="W2798" i="3"/>
  <c r="AA2798" i="3"/>
  <c r="T2794" i="3"/>
  <c r="X2794" i="3"/>
  <c r="AB2794" i="3"/>
  <c r="U2794" i="3"/>
  <c r="Y2794" i="3"/>
  <c r="AC2794" i="3"/>
  <c r="V2794" i="3"/>
  <c r="Z2794" i="3"/>
  <c r="AD2794" i="3"/>
  <c r="W2794" i="3"/>
  <c r="AA2794" i="3"/>
  <c r="T2790" i="3"/>
  <c r="X2790" i="3"/>
  <c r="AB2790" i="3"/>
  <c r="U2790" i="3"/>
  <c r="Y2790" i="3"/>
  <c r="AC2790" i="3"/>
  <c r="V2790" i="3"/>
  <c r="Z2790" i="3"/>
  <c r="AD2790" i="3"/>
  <c r="W2790" i="3"/>
  <c r="AA2790" i="3"/>
  <c r="T2786" i="3"/>
  <c r="X2786" i="3"/>
  <c r="AB2786" i="3"/>
  <c r="U2786" i="3"/>
  <c r="Y2786" i="3"/>
  <c r="AC2786" i="3"/>
  <c r="V2786" i="3"/>
  <c r="Z2786" i="3"/>
  <c r="AD2786" i="3"/>
  <c r="W2786" i="3"/>
  <c r="AA2786" i="3"/>
  <c r="T2782" i="3"/>
  <c r="X2782" i="3"/>
  <c r="AB2782" i="3"/>
  <c r="U2782" i="3"/>
  <c r="Y2782" i="3"/>
  <c r="AC2782" i="3"/>
  <c r="V2782" i="3"/>
  <c r="Z2782" i="3"/>
  <c r="AD2782" i="3"/>
  <c r="W2782" i="3"/>
  <c r="AA2782" i="3"/>
  <c r="T2778" i="3"/>
  <c r="X2778" i="3"/>
  <c r="AB2778" i="3"/>
  <c r="U2778" i="3"/>
  <c r="Y2778" i="3"/>
  <c r="AC2778" i="3"/>
  <c r="V2778" i="3"/>
  <c r="Z2778" i="3"/>
  <c r="AD2778" i="3"/>
  <c r="W2778" i="3"/>
  <c r="AA2778" i="3"/>
  <c r="T2774" i="3"/>
  <c r="X2774" i="3"/>
  <c r="AB2774" i="3"/>
  <c r="U2774" i="3"/>
  <c r="Y2774" i="3"/>
  <c r="AC2774" i="3"/>
  <c r="V2774" i="3"/>
  <c r="Z2774" i="3"/>
  <c r="AD2774" i="3"/>
  <c r="W2774" i="3"/>
  <c r="AA2774" i="3"/>
  <c r="T2770" i="3"/>
  <c r="X2770" i="3"/>
  <c r="AB2770" i="3"/>
  <c r="U2770" i="3"/>
  <c r="Y2770" i="3"/>
  <c r="AC2770" i="3"/>
  <c r="V2770" i="3"/>
  <c r="Z2770" i="3"/>
  <c r="AD2770" i="3"/>
  <c r="W2770" i="3"/>
  <c r="AA2770" i="3"/>
  <c r="T2766" i="3"/>
  <c r="X2766" i="3"/>
  <c r="AB2766" i="3"/>
  <c r="U2766" i="3"/>
  <c r="Y2766" i="3"/>
  <c r="AC2766" i="3"/>
  <c r="V2766" i="3"/>
  <c r="Z2766" i="3"/>
  <c r="AD2766" i="3"/>
  <c r="W2766" i="3"/>
  <c r="AA2766" i="3"/>
  <c r="T2762" i="3"/>
  <c r="X2762" i="3"/>
  <c r="AB2762" i="3"/>
  <c r="U2762" i="3"/>
  <c r="Y2762" i="3"/>
  <c r="AC2762" i="3"/>
  <c r="V2762" i="3"/>
  <c r="Z2762" i="3"/>
  <c r="AD2762" i="3"/>
  <c r="W2762" i="3"/>
  <c r="AA2762" i="3"/>
  <c r="T2758" i="3"/>
  <c r="X2758" i="3"/>
  <c r="AB2758" i="3"/>
  <c r="U2758" i="3"/>
  <c r="Y2758" i="3"/>
  <c r="AC2758" i="3"/>
  <c r="V2758" i="3"/>
  <c r="Z2758" i="3"/>
  <c r="AD2758" i="3"/>
  <c r="W2758" i="3"/>
  <c r="AA2758" i="3"/>
  <c r="T2754" i="3"/>
  <c r="X2754" i="3"/>
  <c r="AB2754" i="3"/>
  <c r="U2754" i="3"/>
  <c r="Y2754" i="3"/>
  <c r="AC2754" i="3"/>
  <c r="V2754" i="3"/>
  <c r="Z2754" i="3"/>
  <c r="AD2754" i="3"/>
  <c r="W2754" i="3"/>
  <c r="AA2754" i="3"/>
  <c r="T2750" i="3"/>
  <c r="X2750" i="3"/>
  <c r="AB2750" i="3"/>
  <c r="U2750" i="3"/>
  <c r="Y2750" i="3"/>
  <c r="AC2750" i="3"/>
  <c r="V2750" i="3"/>
  <c r="Z2750" i="3"/>
  <c r="AD2750" i="3"/>
  <c r="W2750" i="3"/>
  <c r="AA2750" i="3"/>
  <c r="T2746" i="3"/>
  <c r="X2746" i="3"/>
  <c r="AB2746" i="3"/>
  <c r="U2746" i="3"/>
  <c r="Y2746" i="3"/>
  <c r="AC2746" i="3"/>
  <c r="V2746" i="3"/>
  <c r="Z2746" i="3"/>
  <c r="AD2746" i="3"/>
  <c r="W2746" i="3"/>
  <c r="AA2746" i="3"/>
  <c r="T2742" i="3"/>
  <c r="X2742" i="3"/>
  <c r="AB2742" i="3"/>
  <c r="U2742" i="3"/>
  <c r="Y2742" i="3"/>
  <c r="AC2742" i="3"/>
  <c r="V2742" i="3"/>
  <c r="Z2742" i="3"/>
  <c r="AD2742" i="3"/>
  <c r="W2742" i="3"/>
  <c r="AA2742" i="3"/>
  <c r="T2738" i="3"/>
  <c r="X2738" i="3"/>
  <c r="AB2738" i="3"/>
  <c r="U2738" i="3"/>
  <c r="Y2738" i="3"/>
  <c r="AC2738" i="3"/>
  <c r="V2738" i="3"/>
  <c r="Z2738" i="3"/>
  <c r="AD2738" i="3"/>
  <c r="W2738" i="3"/>
  <c r="AA2738" i="3"/>
  <c r="T2734" i="3"/>
  <c r="X2734" i="3"/>
  <c r="AB2734" i="3"/>
  <c r="U2734" i="3"/>
  <c r="Y2734" i="3"/>
  <c r="AC2734" i="3"/>
  <c r="V2734" i="3"/>
  <c r="Z2734" i="3"/>
  <c r="AD2734" i="3"/>
  <c r="W2734" i="3"/>
  <c r="AA2734" i="3"/>
  <c r="T2730" i="3"/>
  <c r="X2730" i="3"/>
  <c r="AB2730" i="3"/>
  <c r="U2730" i="3"/>
  <c r="Y2730" i="3"/>
  <c r="AC2730" i="3"/>
  <c r="V2730" i="3"/>
  <c r="Z2730" i="3"/>
  <c r="AD2730" i="3"/>
  <c r="W2730" i="3"/>
  <c r="AA2730" i="3"/>
  <c r="T2726" i="3"/>
  <c r="X2726" i="3"/>
  <c r="AB2726" i="3"/>
  <c r="U2726" i="3"/>
  <c r="Y2726" i="3"/>
  <c r="AC2726" i="3"/>
  <c r="V2726" i="3"/>
  <c r="Z2726" i="3"/>
  <c r="AD2726" i="3"/>
  <c r="W2726" i="3"/>
  <c r="AA2726" i="3"/>
  <c r="T2722" i="3"/>
  <c r="X2722" i="3"/>
  <c r="AB2722" i="3"/>
  <c r="U2722" i="3"/>
  <c r="Y2722" i="3"/>
  <c r="AC2722" i="3"/>
  <c r="V2722" i="3"/>
  <c r="Z2722" i="3"/>
  <c r="AD2722" i="3"/>
  <c r="W2722" i="3"/>
  <c r="AA2722" i="3"/>
  <c r="T2718" i="3"/>
  <c r="X2718" i="3"/>
  <c r="AB2718" i="3"/>
  <c r="U2718" i="3"/>
  <c r="Y2718" i="3"/>
  <c r="AC2718" i="3"/>
  <c r="V2718" i="3"/>
  <c r="Z2718" i="3"/>
  <c r="AD2718" i="3"/>
  <c r="W2718" i="3"/>
  <c r="AA2718" i="3"/>
  <c r="T2714" i="3"/>
  <c r="X2714" i="3"/>
  <c r="AB2714" i="3"/>
  <c r="U2714" i="3"/>
  <c r="Y2714" i="3"/>
  <c r="AC2714" i="3"/>
  <c r="V2714" i="3"/>
  <c r="Z2714" i="3"/>
  <c r="AD2714" i="3"/>
  <c r="W2714" i="3"/>
  <c r="AA2714" i="3"/>
  <c r="T2710" i="3"/>
  <c r="X2710" i="3"/>
  <c r="AB2710" i="3"/>
  <c r="U2710" i="3"/>
  <c r="Y2710" i="3"/>
  <c r="AC2710" i="3"/>
  <c r="V2710" i="3"/>
  <c r="Z2710" i="3"/>
  <c r="AD2710" i="3"/>
  <c r="W2710" i="3"/>
  <c r="AA2710" i="3"/>
  <c r="T2706" i="3"/>
  <c r="X2706" i="3"/>
  <c r="AB2706" i="3"/>
  <c r="U2706" i="3"/>
  <c r="Y2706" i="3"/>
  <c r="AC2706" i="3"/>
  <c r="V2706" i="3"/>
  <c r="Z2706" i="3"/>
  <c r="AD2706" i="3"/>
  <c r="W2706" i="3"/>
  <c r="AA2706" i="3"/>
  <c r="T2702" i="3"/>
  <c r="X2702" i="3"/>
  <c r="AB2702" i="3"/>
  <c r="U2702" i="3"/>
  <c r="Y2702" i="3"/>
  <c r="AC2702" i="3"/>
  <c r="V2702" i="3"/>
  <c r="Z2702" i="3"/>
  <c r="AD2702" i="3"/>
  <c r="W2702" i="3"/>
  <c r="AA2702" i="3"/>
  <c r="T2698" i="3"/>
  <c r="X2698" i="3"/>
  <c r="AB2698" i="3"/>
  <c r="U2698" i="3"/>
  <c r="Y2698" i="3"/>
  <c r="AC2698" i="3"/>
  <c r="V2698" i="3"/>
  <c r="Z2698" i="3"/>
  <c r="AD2698" i="3"/>
  <c r="W2698" i="3"/>
  <c r="AA2698" i="3"/>
  <c r="T2694" i="3"/>
  <c r="X2694" i="3"/>
  <c r="AB2694" i="3"/>
  <c r="U2694" i="3"/>
  <c r="Y2694" i="3"/>
  <c r="AC2694" i="3"/>
  <c r="V2694" i="3"/>
  <c r="Z2694" i="3"/>
  <c r="AD2694" i="3"/>
  <c r="W2694" i="3"/>
  <c r="AA2694" i="3"/>
  <c r="T2690" i="3"/>
  <c r="X2690" i="3"/>
  <c r="AB2690" i="3"/>
  <c r="U2690" i="3"/>
  <c r="Y2690" i="3"/>
  <c r="AC2690" i="3"/>
  <c r="V2690" i="3"/>
  <c r="Z2690" i="3"/>
  <c r="AD2690" i="3"/>
  <c r="W2690" i="3"/>
  <c r="AA2690" i="3"/>
  <c r="T2686" i="3"/>
  <c r="X2686" i="3"/>
  <c r="AB2686" i="3"/>
  <c r="U2686" i="3"/>
  <c r="Y2686" i="3"/>
  <c r="AC2686" i="3"/>
  <c r="V2686" i="3"/>
  <c r="Z2686" i="3"/>
  <c r="AD2686" i="3"/>
  <c r="W2686" i="3"/>
  <c r="AA2686" i="3"/>
  <c r="T2682" i="3"/>
  <c r="X2682" i="3"/>
  <c r="AB2682" i="3"/>
  <c r="U2682" i="3"/>
  <c r="Y2682" i="3"/>
  <c r="AC2682" i="3"/>
  <c r="V2682" i="3"/>
  <c r="Z2682" i="3"/>
  <c r="AD2682" i="3"/>
  <c r="W2682" i="3"/>
  <c r="AA2682" i="3"/>
  <c r="T2678" i="3"/>
  <c r="X2678" i="3"/>
  <c r="AB2678" i="3"/>
  <c r="U2678" i="3"/>
  <c r="Y2678" i="3"/>
  <c r="AC2678" i="3"/>
  <c r="V2678" i="3"/>
  <c r="Z2678" i="3"/>
  <c r="AD2678" i="3"/>
  <c r="W2678" i="3"/>
  <c r="AA2678" i="3"/>
  <c r="T2674" i="3"/>
  <c r="X2674" i="3"/>
  <c r="AB2674" i="3"/>
  <c r="U2674" i="3"/>
  <c r="Y2674" i="3"/>
  <c r="AC2674" i="3"/>
  <c r="V2674" i="3"/>
  <c r="Z2674" i="3"/>
  <c r="AD2674" i="3"/>
  <c r="W2674" i="3"/>
  <c r="AA2674" i="3"/>
  <c r="T2670" i="3"/>
  <c r="X2670" i="3"/>
  <c r="AB2670" i="3"/>
  <c r="U2670" i="3"/>
  <c r="Y2670" i="3"/>
  <c r="AC2670" i="3"/>
  <c r="V2670" i="3"/>
  <c r="Z2670" i="3"/>
  <c r="AD2670" i="3"/>
  <c r="W2670" i="3"/>
  <c r="AA2670" i="3"/>
  <c r="T2666" i="3"/>
  <c r="X2666" i="3"/>
  <c r="AB2666" i="3"/>
  <c r="U2666" i="3"/>
  <c r="Y2666" i="3"/>
  <c r="AC2666" i="3"/>
  <c r="V2666" i="3"/>
  <c r="Z2666" i="3"/>
  <c r="AD2666" i="3"/>
  <c r="W2666" i="3"/>
  <c r="AA2666" i="3"/>
  <c r="V2662" i="3"/>
  <c r="Z2662" i="3"/>
  <c r="AD2662" i="3"/>
  <c r="T2662" i="3"/>
  <c r="Y2662" i="3"/>
  <c r="U2662" i="3"/>
  <c r="AA2662" i="3"/>
  <c r="W2662" i="3"/>
  <c r="AB2662" i="3"/>
  <c r="X2662" i="3"/>
  <c r="AC2662" i="3"/>
  <c r="V2658" i="3"/>
  <c r="Z2658" i="3"/>
  <c r="AD2658" i="3"/>
  <c r="U2658" i="3"/>
  <c r="AA2658" i="3"/>
  <c r="W2658" i="3"/>
  <c r="AB2658" i="3"/>
  <c r="X2658" i="3"/>
  <c r="AC2658" i="3"/>
  <c r="T2658" i="3"/>
  <c r="Y2658" i="3"/>
  <c r="V2654" i="3"/>
  <c r="Z2654" i="3"/>
  <c r="AD2654" i="3"/>
  <c r="W2654" i="3"/>
  <c r="AB2654" i="3"/>
  <c r="X2654" i="3"/>
  <c r="AC2654" i="3"/>
  <c r="T2654" i="3"/>
  <c r="Y2654" i="3"/>
  <c r="U2654" i="3"/>
  <c r="AA2654" i="3"/>
  <c r="V2650" i="3"/>
  <c r="Z2650" i="3"/>
  <c r="AD2650" i="3"/>
  <c r="X2650" i="3"/>
  <c r="AC2650" i="3"/>
  <c r="T2650" i="3"/>
  <c r="Y2650" i="3"/>
  <c r="U2650" i="3"/>
  <c r="AA2650" i="3"/>
  <c r="W2650" i="3"/>
  <c r="AB2650" i="3"/>
  <c r="V2646" i="3"/>
  <c r="Z2646" i="3"/>
  <c r="AD2646" i="3"/>
  <c r="T2646" i="3"/>
  <c r="X2646" i="3"/>
  <c r="Y2646" i="3"/>
  <c r="AA2646" i="3"/>
  <c r="U2646" i="3"/>
  <c r="AB2646" i="3"/>
  <c r="W2646" i="3"/>
  <c r="AC2646" i="3"/>
  <c r="V2642" i="3"/>
  <c r="Z2642" i="3"/>
  <c r="AD2642" i="3"/>
  <c r="T2642" i="3"/>
  <c r="X2642" i="3"/>
  <c r="AB2642" i="3"/>
  <c r="U2642" i="3"/>
  <c r="AC2642" i="3"/>
  <c r="W2642" i="3"/>
  <c r="Y2642" i="3"/>
  <c r="AA2642" i="3"/>
  <c r="V2638" i="3"/>
  <c r="Z2638" i="3"/>
  <c r="AD2638" i="3"/>
  <c r="T2638" i="3"/>
  <c r="X2638" i="3"/>
  <c r="AB2638" i="3"/>
  <c r="Y2638" i="3"/>
  <c r="AA2638" i="3"/>
  <c r="U2638" i="3"/>
  <c r="AC2638" i="3"/>
  <c r="W2638" i="3"/>
  <c r="V2634" i="3"/>
  <c r="Z2634" i="3"/>
  <c r="AD2634" i="3"/>
  <c r="W2634" i="3"/>
  <c r="AA2634" i="3"/>
  <c r="T2634" i="3"/>
  <c r="X2634" i="3"/>
  <c r="AB2634" i="3"/>
  <c r="U2634" i="3"/>
  <c r="Y2634" i="3"/>
  <c r="AC2634" i="3"/>
  <c r="V2630" i="3"/>
  <c r="Z2630" i="3"/>
  <c r="AD2630" i="3"/>
  <c r="W2630" i="3"/>
  <c r="AA2630" i="3"/>
  <c r="T2630" i="3"/>
  <c r="X2630" i="3"/>
  <c r="AB2630" i="3"/>
  <c r="U2630" i="3"/>
  <c r="Y2630" i="3"/>
  <c r="AC2630" i="3"/>
  <c r="V2626" i="3"/>
  <c r="Z2626" i="3"/>
  <c r="AD2626" i="3"/>
  <c r="W2626" i="3"/>
  <c r="AA2626" i="3"/>
  <c r="T2626" i="3"/>
  <c r="X2626" i="3"/>
  <c r="AB2626" i="3"/>
  <c r="AC2626" i="3"/>
  <c r="U2626" i="3"/>
  <c r="Y2626" i="3"/>
  <c r="V2622" i="3"/>
  <c r="Z2622" i="3"/>
  <c r="AD2622" i="3"/>
  <c r="W2622" i="3"/>
  <c r="AA2622" i="3"/>
  <c r="T2622" i="3"/>
  <c r="X2622" i="3"/>
  <c r="AB2622" i="3"/>
  <c r="Y2622" i="3"/>
  <c r="AC2622" i="3"/>
  <c r="U2622" i="3"/>
  <c r="V2618" i="3"/>
  <c r="Z2618" i="3"/>
  <c r="AD2618" i="3"/>
  <c r="W2618" i="3"/>
  <c r="AA2618" i="3"/>
  <c r="T2618" i="3"/>
  <c r="X2618" i="3"/>
  <c r="AB2618" i="3"/>
  <c r="U2618" i="3"/>
  <c r="Y2618" i="3"/>
  <c r="AC2618" i="3"/>
  <c r="V2614" i="3"/>
  <c r="Z2614" i="3"/>
  <c r="AD2614" i="3"/>
  <c r="W2614" i="3"/>
  <c r="AA2614" i="3"/>
  <c r="T2614" i="3"/>
  <c r="X2614" i="3"/>
  <c r="AB2614" i="3"/>
  <c r="U2614" i="3"/>
  <c r="Y2614" i="3"/>
  <c r="AC2614" i="3"/>
  <c r="V2610" i="3"/>
  <c r="Z2610" i="3"/>
  <c r="AD2610" i="3"/>
  <c r="W2610" i="3"/>
  <c r="AA2610" i="3"/>
  <c r="T2610" i="3"/>
  <c r="X2610" i="3"/>
  <c r="AB2610" i="3"/>
  <c r="AC2610" i="3"/>
  <c r="U2610" i="3"/>
  <c r="Y2610" i="3"/>
  <c r="V2606" i="3"/>
  <c r="Z2606" i="3"/>
  <c r="AD2606" i="3"/>
  <c r="W2606" i="3"/>
  <c r="AA2606" i="3"/>
  <c r="T2606" i="3"/>
  <c r="X2606" i="3"/>
  <c r="AB2606" i="3"/>
  <c r="Y2606" i="3"/>
  <c r="AC2606" i="3"/>
  <c r="U2606" i="3"/>
  <c r="V2602" i="3"/>
  <c r="Z2602" i="3"/>
  <c r="AD2602" i="3"/>
  <c r="W2602" i="3"/>
  <c r="AA2602" i="3"/>
  <c r="T2602" i="3"/>
  <c r="X2602" i="3"/>
  <c r="AB2602" i="3"/>
  <c r="U2602" i="3"/>
  <c r="Y2602" i="3"/>
  <c r="AC2602" i="3"/>
  <c r="V2598" i="3"/>
  <c r="Z2598" i="3"/>
  <c r="AD2598" i="3"/>
  <c r="W2598" i="3"/>
  <c r="AA2598" i="3"/>
  <c r="T2598" i="3"/>
  <c r="X2598" i="3"/>
  <c r="AB2598" i="3"/>
  <c r="U2598" i="3"/>
  <c r="Y2598" i="3"/>
  <c r="AC2598" i="3"/>
  <c r="V2594" i="3"/>
  <c r="Z2594" i="3"/>
  <c r="AD2594" i="3"/>
  <c r="W2594" i="3"/>
  <c r="AA2594" i="3"/>
  <c r="T2594" i="3"/>
  <c r="X2594" i="3"/>
  <c r="AB2594" i="3"/>
  <c r="AC2594" i="3"/>
  <c r="U2594" i="3"/>
  <c r="Y2594" i="3"/>
  <c r="V2590" i="3"/>
  <c r="Z2590" i="3"/>
  <c r="AD2590" i="3"/>
  <c r="W2590" i="3"/>
  <c r="AA2590" i="3"/>
  <c r="T2590" i="3"/>
  <c r="X2590" i="3"/>
  <c r="AB2590" i="3"/>
  <c r="Y2590" i="3"/>
  <c r="AC2590" i="3"/>
  <c r="U2590" i="3"/>
  <c r="V2586" i="3"/>
  <c r="Z2586" i="3"/>
  <c r="AD2586" i="3"/>
  <c r="W2586" i="3"/>
  <c r="AA2586" i="3"/>
  <c r="T2586" i="3"/>
  <c r="X2586" i="3"/>
  <c r="AB2586" i="3"/>
  <c r="U2586" i="3"/>
  <c r="Y2586" i="3"/>
  <c r="AC2586" i="3"/>
  <c r="V2582" i="3"/>
  <c r="Z2582" i="3"/>
  <c r="AD2582" i="3"/>
  <c r="W2582" i="3"/>
  <c r="AA2582" i="3"/>
  <c r="T2582" i="3"/>
  <c r="X2582" i="3"/>
  <c r="AB2582" i="3"/>
  <c r="U2582" i="3"/>
  <c r="Y2582" i="3"/>
  <c r="AC2582" i="3"/>
  <c r="V2578" i="3"/>
  <c r="Z2578" i="3"/>
  <c r="AD2578" i="3"/>
  <c r="W2578" i="3"/>
  <c r="AA2578" i="3"/>
  <c r="T2578" i="3"/>
  <c r="X2578" i="3"/>
  <c r="AB2578" i="3"/>
  <c r="AC2578" i="3"/>
  <c r="U2578" i="3"/>
  <c r="Y2578" i="3"/>
  <c r="V2574" i="3"/>
  <c r="Z2574" i="3"/>
  <c r="AD2574" i="3"/>
  <c r="W2574" i="3"/>
  <c r="AA2574" i="3"/>
  <c r="T2574" i="3"/>
  <c r="X2574" i="3"/>
  <c r="AB2574" i="3"/>
  <c r="Y2574" i="3"/>
  <c r="AC2574" i="3"/>
  <c r="U2574" i="3"/>
  <c r="V2570" i="3"/>
  <c r="Z2570" i="3"/>
  <c r="AD2570" i="3"/>
  <c r="W2570" i="3"/>
  <c r="AA2570" i="3"/>
  <c r="T2570" i="3"/>
  <c r="X2570" i="3"/>
  <c r="AB2570" i="3"/>
  <c r="U2570" i="3"/>
  <c r="Y2570" i="3"/>
  <c r="AC2570" i="3"/>
  <c r="V2566" i="3"/>
  <c r="Z2566" i="3"/>
  <c r="AD2566" i="3"/>
  <c r="W2566" i="3"/>
  <c r="AA2566" i="3"/>
  <c r="T2566" i="3"/>
  <c r="X2566" i="3"/>
  <c r="AB2566" i="3"/>
  <c r="U2566" i="3"/>
  <c r="Y2566" i="3"/>
  <c r="AC2566" i="3"/>
  <c r="V2562" i="3"/>
  <c r="Z2562" i="3"/>
  <c r="AD2562" i="3"/>
  <c r="W2562" i="3"/>
  <c r="AA2562" i="3"/>
  <c r="T2562" i="3"/>
  <c r="X2562" i="3"/>
  <c r="AB2562" i="3"/>
  <c r="AC2562" i="3"/>
  <c r="U2562" i="3"/>
  <c r="Y2562" i="3"/>
  <c r="V2558" i="3"/>
  <c r="Z2558" i="3"/>
  <c r="AD2558" i="3"/>
  <c r="W2558" i="3"/>
  <c r="AA2558" i="3"/>
  <c r="T2558" i="3"/>
  <c r="X2558" i="3"/>
  <c r="AB2558" i="3"/>
  <c r="Y2558" i="3"/>
  <c r="AC2558" i="3"/>
  <c r="U2558" i="3"/>
  <c r="V2554" i="3"/>
  <c r="Z2554" i="3"/>
  <c r="AD2554" i="3"/>
  <c r="W2554" i="3"/>
  <c r="AA2554" i="3"/>
  <c r="T2554" i="3"/>
  <c r="X2554" i="3"/>
  <c r="AB2554" i="3"/>
  <c r="U2554" i="3"/>
  <c r="Y2554" i="3"/>
  <c r="AC2554" i="3"/>
  <c r="V2550" i="3"/>
  <c r="Z2550" i="3"/>
  <c r="AD2550" i="3"/>
  <c r="W2550" i="3"/>
  <c r="AA2550" i="3"/>
  <c r="T2550" i="3"/>
  <c r="X2550" i="3"/>
  <c r="AB2550" i="3"/>
  <c r="U2550" i="3"/>
  <c r="Y2550" i="3"/>
  <c r="AC2550" i="3"/>
  <c r="V2546" i="3"/>
  <c r="Z2546" i="3"/>
  <c r="AD2546" i="3"/>
  <c r="W2546" i="3"/>
  <c r="AA2546" i="3"/>
  <c r="T2546" i="3"/>
  <c r="X2546" i="3"/>
  <c r="AB2546" i="3"/>
  <c r="AC2546" i="3"/>
  <c r="U2546" i="3"/>
  <c r="Y2546" i="3"/>
  <c r="V2542" i="3"/>
  <c r="Z2542" i="3"/>
  <c r="AD2542" i="3"/>
  <c r="W2542" i="3"/>
  <c r="AA2542" i="3"/>
  <c r="T2542" i="3"/>
  <c r="X2542" i="3"/>
  <c r="AB2542" i="3"/>
  <c r="Y2542" i="3"/>
  <c r="AC2542" i="3"/>
  <c r="U2542" i="3"/>
  <c r="V2538" i="3"/>
  <c r="Z2538" i="3"/>
  <c r="AD2538" i="3"/>
  <c r="W2538" i="3"/>
  <c r="AA2538" i="3"/>
  <c r="T2538" i="3"/>
  <c r="X2538" i="3"/>
  <c r="AB2538" i="3"/>
  <c r="U2538" i="3"/>
  <c r="Y2538" i="3"/>
  <c r="AC2538" i="3"/>
  <c r="V2534" i="3"/>
  <c r="Z2534" i="3"/>
  <c r="AD2534" i="3"/>
  <c r="W2534" i="3"/>
  <c r="AA2534" i="3"/>
  <c r="T2534" i="3"/>
  <c r="X2534" i="3"/>
  <c r="AB2534" i="3"/>
  <c r="U2534" i="3"/>
  <c r="Y2534" i="3"/>
  <c r="AC2534" i="3"/>
  <c r="V2530" i="3"/>
  <c r="Z2530" i="3"/>
  <c r="AD2530" i="3"/>
  <c r="W2530" i="3"/>
  <c r="AA2530" i="3"/>
  <c r="T2530" i="3"/>
  <c r="X2530" i="3"/>
  <c r="AB2530" i="3"/>
  <c r="AC2530" i="3"/>
  <c r="U2530" i="3"/>
  <c r="Y2530" i="3"/>
  <c r="V2526" i="3"/>
  <c r="Z2526" i="3"/>
  <c r="AD2526" i="3"/>
  <c r="W2526" i="3"/>
  <c r="AA2526" i="3"/>
  <c r="T2526" i="3"/>
  <c r="X2526" i="3"/>
  <c r="AB2526" i="3"/>
  <c r="Y2526" i="3"/>
  <c r="AC2526" i="3"/>
  <c r="U2526" i="3"/>
  <c r="V2522" i="3"/>
  <c r="Z2522" i="3"/>
  <c r="AD2522" i="3"/>
  <c r="W2522" i="3"/>
  <c r="AA2522" i="3"/>
  <c r="T2522" i="3"/>
  <c r="X2522" i="3"/>
  <c r="AB2522" i="3"/>
  <c r="U2522" i="3"/>
  <c r="Y2522" i="3"/>
  <c r="AC2522" i="3"/>
  <c r="V2518" i="3"/>
  <c r="Z2518" i="3"/>
  <c r="AD2518" i="3"/>
  <c r="W2518" i="3"/>
  <c r="AA2518" i="3"/>
  <c r="T2518" i="3"/>
  <c r="X2518" i="3"/>
  <c r="AB2518" i="3"/>
  <c r="U2518" i="3"/>
  <c r="Y2518" i="3"/>
  <c r="AC2518" i="3"/>
  <c r="V2514" i="3"/>
  <c r="Z2514" i="3"/>
  <c r="AD2514" i="3"/>
  <c r="W2514" i="3"/>
  <c r="AA2514" i="3"/>
  <c r="T2514" i="3"/>
  <c r="X2514" i="3"/>
  <c r="AB2514" i="3"/>
  <c r="AC2514" i="3"/>
  <c r="U2514" i="3"/>
  <c r="Y2514" i="3"/>
  <c r="V2510" i="3"/>
  <c r="Z2510" i="3"/>
  <c r="AD2510" i="3"/>
  <c r="W2510" i="3"/>
  <c r="AA2510" i="3"/>
  <c r="T2510" i="3"/>
  <c r="X2510" i="3"/>
  <c r="AB2510" i="3"/>
  <c r="Y2510" i="3"/>
  <c r="AC2510" i="3"/>
  <c r="U2510" i="3"/>
  <c r="V2506" i="3"/>
  <c r="Z2506" i="3"/>
  <c r="AD2506" i="3"/>
  <c r="W2506" i="3"/>
  <c r="AA2506" i="3"/>
  <c r="T2506" i="3"/>
  <c r="X2506" i="3"/>
  <c r="AB2506" i="3"/>
  <c r="U2506" i="3"/>
  <c r="Y2506" i="3"/>
  <c r="AC2506" i="3"/>
  <c r="V2502" i="3"/>
  <c r="Z2502" i="3"/>
  <c r="AD2502" i="3"/>
  <c r="W2502" i="3"/>
  <c r="AA2502" i="3"/>
  <c r="T2502" i="3"/>
  <c r="X2502" i="3"/>
  <c r="AB2502" i="3"/>
  <c r="U2502" i="3"/>
  <c r="Y2502" i="3"/>
  <c r="AC2502" i="3"/>
  <c r="V2498" i="3"/>
  <c r="Z2498" i="3"/>
  <c r="AD2498" i="3"/>
  <c r="W2498" i="3"/>
  <c r="AA2498" i="3"/>
  <c r="T2498" i="3"/>
  <c r="X2498" i="3"/>
  <c r="AB2498" i="3"/>
  <c r="AC2498" i="3"/>
  <c r="U2498" i="3"/>
  <c r="Y2498" i="3"/>
  <c r="V2494" i="3"/>
  <c r="Z2494" i="3"/>
  <c r="AD2494" i="3"/>
  <c r="W2494" i="3"/>
  <c r="AA2494" i="3"/>
  <c r="T2494" i="3"/>
  <c r="X2494" i="3"/>
  <c r="AB2494" i="3"/>
  <c r="Y2494" i="3"/>
  <c r="AC2494" i="3"/>
  <c r="U2494" i="3"/>
  <c r="U2490" i="3"/>
  <c r="Y2490" i="3"/>
  <c r="AC2490" i="3"/>
  <c r="V2490" i="3"/>
  <c r="Z2490" i="3"/>
  <c r="AD2490" i="3"/>
  <c r="W2490" i="3"/>
  <c r="AA2490" i="3"/>
  <c r="T2490" i="3"/>
  <c r="X2490" i="3"/>
  <c r="AB2490" i="3"/>
  <c r="U2486" i="3"/>
  <c r="Y2486" i="3"/>
  <c r="AC2486" i="3"/>
  <c r="V2486" i="3"/>
  <c r="Z2486" i="3"/>
  <c r="AD2486" i="3"/>
  <c r="W2486" i="3"/>
  <c r="AA2486" i="3"/>
  <c r="T2486" i="3"/>
  <c r="X2486" i="3"/>
  <c r="AB2486" i="3"/>
  <c r="U2482" i="3"/>
  <c r="Y2482" i="3"/>
  <c r="AC2482" i="3"/>
  <c r="V2482" i="3"/>
  <c r="Z2482" i="3"/>
  <c r="AD2482" i="3"/>
  <c r="W2482" i="3"/>
  <c r="AA2482" i="3"/>
  <c r="T2482" i="3"/>
  <c r="X2482" i="3"/>
  <c r="AB2482" i="3"/>
  <c r="U2478" i="3"/>
  <c r="Y2478" i="3"/>
  <c r="AC2478" i="3"/>
  <c r="V2478" i="3"/>
  <c r="Z2478" i="3"/>
  <c r="AD2478" i="3"/>
  <c r="W2478" i="3"/>
  <c r="AA2478" i="3"/>
  <c r="T2478" i="3"/>
  <c r="X2478" i="3"/>
  <c r="AB2478" i="3"/>
  <c r="U2474" i="3"/>
  <c r="Y2474" i="3"/>
  <c r="AC2474" i="3"/>
  <c r="V2474" i="3"/>
  <c r="Z2474" i="3"/>
  <c r="AD2474" i="3"/>
  <c r="W2474" i="3"/>
  <c r="AA2474" i="3"/>
  <c r="T2474" i="3"/>
  <c r="X2474" i="3"/>
  <c r="AB2474" i="3"/>
  <c r="U2470" i="3"/>
  <c r="Y2470" i="3"/>
  <c r="AC2470" i="3"/>
  <c r="V2470" i="3"/>
  <c r="Z2470" i="3"/>
  <c r="AD2470" i="3"/>
  <c r="W2470" i="3"/>
  <c r="AA2470" i="3"/>
  <c r="T2470" i="3"/>
  <c r="X2470" i="3"/>
  <c r="AB2470" i="3"/>
  <c r="U2466" i="3"/>
  <c r="Y2466" i="3"/>
  <c r="AC2466" i="3"/>
  <c r="V2466" i="3"/>
  <c r="Z2466" i="3"/>
  <c r="AD2466" i="3"/>
  <c r="W2466" i="3"/>
  <c r="AA2466" i="3"/>
  <c r="T2466" i="3"/>
  <c r="X2466" i="3"/>
  <c r="AB2466" i="3"/>
  <c r="U2462" i="3"/>
  <c r="Y2462" i="3"/>
  <c r="AC2462" i="3"/>
  <c r="V2462" i="3"/>
  <c r="Z2462" i="3"/>
  <c r="AD2462" i="3"/>
  <c r="W2462" i="3"/>
  <c r="AA2462" i="3"/>
  <c r="T2462" i="3"/>
  <c r="X2462" i="3"/>
  <c r="AB2462" i="3"/>
  <c r="U2458" i="3"/>
  <c r="Y2458" i="3"/>
  <c r="AC2458" i="3"/>
  <c r="V2458" i="3"/>
  <c r="Z2458" i="3"/>
  <c r="AD2458" i="3"/>
  <c r="W2458" i="3"/>
  <c r="AA2458" i="3"/>
  <c r="T2458" i="3"/>
  <c r="X2458" i="3"/>
  <c r="AB2458" i="3"/>
  <c r="U2454" i="3"/>
  <c r="Y2454" i="3"/>
  <c r="AC2454" i="3"/>
  <c r="V2454" i="3"/>
  <c r="Z2454" i="3"/>
  <c r="AD2454" i="3"/>
  <c r="W2454" i="3"/>
  <c r="AA2454" i="3"/>
  <c r="T2454" i="3"/>
  <c r="X2454" i="3"/>
  <c r="AB2454" i="3"/>
  <c r="U2450" i="3"/>
  <c r="Y2450" i="3"/>
  <c r="AC2450" i="3"/>
  <c r="V2450" i="3"/>
  <c r="Z2450" i="3"/>
  <c r="AD2450" i="3"/>
  <c r="W2450" i="3"/>
  <c r="AA2450" i="3"/>
  <c r="T2450" i="3"/>
  <c r="X2450" i="3"/>
  <c r="AB2450" i="3"/>
  <c r="U2446" i="3"/>
  <c r="Y2446" i="3"/>
  <c r="AC2446" i="3"/>
  <c r="V2446" i="3"/>
  <c r="Z2446" i="3"/>
  <c r="AD2446" i="3"/>
  <c r="W2446" i="3"/>
  <c r="AA2446" i="3"/>
  <c r="T2446" i="3"/>
  <c r="X2446" i="3"/>
  <c r="AB2446" i="3"/>
  <c r="U2442" i="3"/>
  <c r="Y2442" i="3"/>
  <c r="AC2442" i="3"/>
  <c r="V2442" i="3"/>
  <c r="Z2442" i="3"/>
  <c r="AD2442" i="3"/>
  <c r="W2442" i="3"/>
  <c r="AA2442" i="3"/>
  <c r="T2442" i="3"/>
  <c r="X2442" i="3"/>
  <c r="AB2442" i="3"/>
  <c r="U2438" i="3"/>
  <c r="Y2438" i="3"/>
  <c r="AC2438" i="3"/>
  <c r="V2438" i="3"/>
  <c r="Z2438" i="3"/>
  <c r="AD2438" i="3"/>
  <c r="W2438" i="3"/>
  <c r="AA2438" i="3"/>
  <c r="T2438" i="3"/>
  <c r="X2438" i="3"/>
  <c r="AB2438" i="3"/>
  <c r="U2434" i="3"/>
  <c r="Y2434" i="3"/>
  <c r="AC2434" i="3"/>
  <c r="V2434" i="3"/>
  <c r="Z2434" i="3"/>
  <c r="AD2434" i="3"/>
  <c r="W2434" i="3"/>
  <c r="AA2434" i="3"/>
  <c r="T2434" i="3"/>
  <c r="X2434" i="3"/>
  <c r="AB2434" i="3"/>
  <c r="U2430" i="3"/>
  <c r="Y2430" i="3"/>
  <c r="AC2430" i="3"/>
  <c r="V2430" i="3"/>
  <c r="Z2430" i="3"/>
  <c r="AD2430" i="3"/>
  <c r="W2430" i="3"/>
  <c r="AA2430" i="3"/>
  <c r="T2430" i="3"/>
  <c r="X2430" i="3"/>
  <c r="AB2430" i="3"/>
  <c r="U2426" i="3"/>
  <c r="Y2426" i="3"/>
  <c r="AC2426" i="3"/>
  <c r="V2426" i="3"/>
  <c r="Z2426" i="3"/>
  <c r="AD2426" i="3"/>
  <c r="W2426" i="3"/>
  <c r="AA2426" i="3"/>
  <c r="T2426" i="3"/>
  <c r="X2426" i="3"/>
  <c r="AB2426" i="3"/>
  <c r="U2422" i="3"/>
  <c r="Y2422" i="3"/>
  <c r="AC2422" i="3"/>
  <c r="V2422" i="3"/>
  <c r="Z2422" i="3"/>
  <c r="AD2422" i="3"/>
  <c r="W2422" i="3"/>
  <c r="AA2422" i="3"/>
  <c r="T2422" i="3"/>
  <c r="X2422" i="3"/>
  <c r="AB2422" i="3"/>
  <c r="U2418" i="3"/>
  <c r="Y2418" i="3"/>
  <c r="AC2418" i="3"/>
  <c r="V2418" i="3"/>
  <c r="Z2418" i="3"/>
  <c r="AD2418" i="3"/>
  <c r="W2418" i="3"/>
  <c r="AA2418" i="3"/>
  <c r="T2418" i="3"/>
  <c r="X2418" i="3"/>
  <c r="AB2418" i="3"/>
  <c r="U2414" i="3"/>
  <c r="Y2414" i="3"/>
  <c r="AC2414" i="3"/>
  <c r="V2414" i="3"/>
  <c r="Z2414" i="3"/>
  <c r="AD2414" i="3"/>
  <c r="W2414" i="3"/>
  <c r="AA2414" i="3"/>
  <c r="T2414" i="3"/>
  <c r="X2414" i="3"/>
  <c r="AB2414" i="3"/>
  <c r="U2410" i="3"/>
  <c r="Y2410" i="3"/>
  <c r="AC2410" i="3"/>
  <c r="V2410" i="3"/>
  <c r="Z2410" i="3"/>
  <c r="AD2410" i="3"/>
  <c r="W2410" i="3"/>
  <c r="AA2410" i="3"/>
  <c r="T2410" i="3"/>
  <c r="X2410" i="3"/>
  <c r="AB2410" i="3"/>
  <c r="U2406" i="3"/>
  <c r="Y2406" i="3"/>
  <c r="AC2406" i="3"/>
  <c r="V2406" i="3"/>
  <c r="Z2406" i="3"/>
  <c r="AD2406" i="3"/>
  <c r="W2406" i="3"/>
  <c r="AA2406" i="3"/>
  <c r="T2406" i="3"/>
  <c r="X2406" i="3"/>
  <c r="AB2406" i="3"/>
  <c r="U2402" i="3"/>
  <c r="Y2402" i="3"/>
  <c r="AC2402" i="3"/>
  <c r="V2402" i="3"/>
  <c r="Z2402" i="3"/>
  <c r="AD2402" i="3"/>
  <c r="W2402" i="3"/>
  <c r="AA2402" i="3"/>
  <c r="T2402" i="3"/>
  <c r="X2402" i="3"/>
  <c r="AB2402" i="3"/>
  <c r="U2398" i="3"/>
  <c r="Y2398" i="3"/>
  <c r="AC2398" i="3"/>
  <c r="V2398" i="3"/>
  <c r="Z2398" i="3"/>
  <c r="AD2398" i="3"/>
  <c r="W2398" i="3"/>
  <c r="AA2398" i="3"/>
  <c r="T2398" i="3"/>
  <c r="X2398" i="3"/>
  <c r="AB2398" i="3"/>
  <c r="U2394" i="3"/>
  <c r="Y2394" i="3"/>
  <c r="AC2394" i="3"/>
  <c r="V2394" i="3"/>
  <c r="Z2394" i="3"/>
  <c r="AD2394" i="3"/>
  <c r="W2394" i="3"/>
  <c r="AA2394" i="3"/>
  <c r="T2394" i="3"/>
  <c r="X2394" i="3"/>
  <c r="AB2394" i="3"/>
  <c r="U2390" i="3"/>
  <c r="Y2390" i="3"/>
  <c r="AC2390" i="3"/>
  <c r="V2390" i="3"/>
  <c r="Z2390" i="3"/>
  <c r="AD2390" i="3"/>
  <c r="W2390" i="3"/>
  <c r="AA2390" i="3"/>
  <c r="T2390" i="3"/>
  <c r="X2390" i="3"/>
  <c r="AB2390" i="3"/>
  <c r="U2386" i="3"/>
  <c r="Y2386" i="3"/>
  <c r="AC2386" i="3"/>
  <c r="V2386" i="3"/>
  <c r="Z2386" i="3"/>
  <c r="AD2386" i="3"/>
  <c r="W2386" i="3"/>
  <c r="AA2386" i="3"/>
  <c r="T2386" i="3"/>
  <c r="X2386" i="3"/>
  <c r="AB2386" i="3"/>
  <c r="U2382" i="3"/>
  <c r="Y2382" i="3"/>
  <c r="AC2382" i="3"/>
  <c r="V2382" i="3"/>
  <c r="Z2382" i="3"/>
  <c r="AD2382" i="3"/>
  <c r="W2382" i="3"/>
  <c r="AA2382" i="3"/>
  <c r="T2382" i="3"/>
  <c r="X2382" i="3"/>
  <c r="AB2382" i="3"/>
  <c r="U2378" i="3"/>
  <c r="Y2378" i="3"/>
  <c r="AC2378" i="3"/>
  <c r="V2378" i="3"/>
  <c r="Z2378" i="3"/>
  <c r="AD2378" i="3"/>
  <c r="W2378" i="3"/>
  <c r="AA2378" i="3"/>
  <c r="T2378" i="3"/>
  <c r="X2378" i="3"/>
  <c r="AB2378" i="3"/>
  <c r="U2374" i="3"/>
  <c r="Y2374" i="3"/>
  <c r="AC2374" i="3"/>
  <c r="V2374" i="3"/>
  <c r="Z2374" i="3"/>
  <c r="AD2374" i="3"/>
  <c r="W2374" i="3"/>
  <c r="AA2374" i="3"/>
  <c r="T2374" i="3"/>
  <c r="X2374" i="3"/>
  <c r="AB2374" i="3"/>
  <c r="U2370" i="3"/>
  <c r="Y2370" i="3"/>
  <c r="AC2370" i="3"/>
  <c r="V2370" i="3"/>
  <c r="Z2370" i="3"/>
  <c r="AD2370" i="3"/>
  <c r="W2370" i="3"/>
  <c r="AA2370" i="3"/>
  <c r="T2370" i="3"/>
  <c r="X2370" i="3"/>
  <c r="AB2370" i="3"/>
  <c r="U2366" i="3"/>
  <c r="Y2366" i="3"/>
  <c r="AC2366" i="3"/>
  <c r="V2366" i="3"/>
  <c r="Z2366" i="3"/>
  <c r="AD2366" i="3"/>
  <c r="W2366" i="3"/>
  <c r="AA2366" i="3"/>
  <c r="T2366" i="3"/>
  <c r="X2366" i="3"/>
  <c r="AB2366" i="3"/>
  <c r="U2362" i="3"/>
  <c r="Y2362" i="3"/>
  <c r="AC2362" i="3"/>
  <c r="V2362" i="3"/>
  <c r="Z2362" i="3"/>
  <c r="AD2362" i="3"/>
  <c r="W2362" i="3"/>
  <c r="AA2362" i="3"/>
  <c r="T2362" i="3"/>
  <c r="X2362" i="3"/>
  <c r="AB2362" i="3"/>
  <c r="U2358" i="3"/>
  <c r="Y2358" i="3"/>
  <c r="AC2358" i="3"/>
  <c r="V2358" i="3"/>
  <c r="Z2358" i="3"/>
  <c r="AD2358" i="3"/>
  <c r="W2358" i="3"/>
  <c r="AA2358" i="3"/>
  <c r="T2358" i="3"/>
  <c r="X2358" i="3"/>
  <c r="AB2358" i="3"/>
  <c r="U2354" i="3"/>
  <c r="Y2354" i="3"/>
  <c r="AC2354" i="3"/>
  <c r="V2354" i="3"/>
  <c r="Z2354" i="3"/>
  <c r="AD2354" i="3"/>
  <c r="W2354" i="3"/>
  <c r="AA2354" i="3"/>
  <c r="T2354" i="3"/>
  <c r="X2354" i="3"/>
  <c r="AB2354" i="3"/>
  <c r="U2350" i="3"/>
  <c r="Y2350" i="3"/>
  <c r="AC2350" i="3"/>
  <c r="V2350" i="3"/>
  <c r="Z2350" i="3"/>
  <c r="AD2350" i="3"/>
  <c r="W2350" i="3"/>
  <c r="AA2350" i="3"/>
  <c r="T2350" i="3"/>
  <c r="X2350" i="3"/>
  <c r="AB2350" i="3"/>
  <c r="U2346" i="3"/>
  <c r="Y2346" i="3"/>
  <c r="AC2346" i="3"/>
  <c r="V2346" i="3"/>
  <c r="Z2346" i="3"/>
  <c r="AD2346" i="3"/>
  <c r="W2346" i="3"/>
  <c r="AA2346" i="3"/>
  <c r="T2346" i="3"/>
  <c r="X2346" i="3"/>
  <c r="AB2346" i="3"/>
  <c r="U2342" i="3"/>
  <c r="Y2342" i="3"/>
  <c r="AC2342" i="3"/>
  <c r="V2342" i="3"/>
  <c r="Z2342" i="3"/>
  <c r="AD2342" i="3"/>
  <c r="W2342" i="3"/>
  <c r="AA2342" i="3"/>
  <c r="T2342" i="3"/>
  <c r="X2342" i="3"/>
  <c r="AB2342" i="3"/>
  <c r="U2338" i="3"/>
  <c r="Y2338" i="3"/>
  <c r="AC2338" i="3"/>
  <c r="V2338" i="3"/>
  <c r="Z2338" i="3"/>
  <c r="AD2338" i="3"/>
  <c r="W2338" i="3"/>
  <c r="AA2338" i="3"/>
  <c r="T2338" i="3"/>
  <c r="X2338" i="3"/>
  <c r="AB2338" i="3"/>
  <c r="U2334" i="3"/>
  <c r="Y2334" i="3"/>
  <c r="AC2334" i="3"/>
  <c r="V2334" i="3"/>
  <c r="Z2334" i="3"/>
  <c r="AD2334" i="3"/>
  <c r="W2334" i="3"/>
  <c r="AA2334" i="3"/>
  <c r="T2334" i="3"/>
  <c r="X2334" i="3"/>
  <c r="AB2334" i="3"/>
  <c r="U2330" i="3"/>
  <c r="Y2330" i="3"/>
  <c r="AC2330" i="3"/>
  <c r="V2330" i="3"/>
  <c r="Z2330" i="3"/>
  <c r="AD2330" i="3"/>
  <c r="W2330" i="3"/>
  <c r="AA2330" i="3"/>
  <c r="T2330" i="3"/>
  <c r="X2330" i="3"/>
  <c r="AB2330" i="3"/>
  <c r="U2326" i="3"/>
  <c r="Y2326" i="3"/>
  <c r="AC2326" i="3"/>
  <c r="V2326" i="3"/>
  <c r="Z2326" i="3"/>
  <c r="AD2326" i="3"/>
  <c r="W2326" i="3"/>
  <c r="AA2326" i="3"/>
  <c r="T2326" i="3"/>
  <c r="X2326" i="3"/>
  <c r="AB2326" i="3"/>
  <c r="U2322" i="3"/>
  <c r="Y2322" i="3"/>
  <c r="AC2322" i="3"/>
  <c r="V2322" i="3"/>
  <c r="Z2322" i="3"/>
  <c r="AD2322" i="3"/>
  <c r="W2322" i="3"/>
  <c r="AA2322" i="3"/>
  <c r="T2322" i="3"/>
  <c r="X2322" i="3"/>
  <c r="AB2322" i="3"/>
  <c r="U2318" i="3"/>
  <c r="Y2318" i="3"/>
  <c r="AC2318" i="3"/>
  <c r="V2318" i="3"/>
  <c r="Z2318" i="3"/>
  <c r="AD2318" i="3"/>
  <c r="W2318" i="3"/>
  <c r="AA2318" i="3"/>
  <c r="T2318" i="3"/>
  <c r="X2318" i="3"/>
  <c r="AB2318" i="3"/>
  <c r="U2314" i="3"/>
  <c r="Y2314" i="3"/>
  <c r="AC2314" i="3"/>
  <c r="V2314" i="3"/>
  <c r="Z2314" i="3"/>
  <c r="AD2314" i="3"/>
  <c r="W2314" i="3"/>
  <c r="AA2314" i="3"/>
  <c r="T2314" i="3"/>
  <c r="X2314" i="3"/>
  <c r="AB2314" i="3"/>
  <c r="U2310" i="3"/>
  <c r="Y2310" i="3"/>
  <c r="AC2310" i="3"/>
  <c r="V2310" i="3"/>
  <c r="Z2310" i="3"/>
  <c r="AD2310" i="3"/>
  <c r="W2310" i="3"/>
  <c r="AA2310" i="3"/>
  <c r="T2310" i="3"/>
  <c r="X2310" i="3"/>
  <c r="AB2310" i="3"/>
  <c r="U2306" i="3"/>
  <c r="Y2306" i="3"/>
  <c r="AC2306" i="3"/>
  <c r="V2306" i="3"/>
  <c r="Z2306" i="3"/>
  <c r="AD2306" i="3"/>
  <c r="W2306" i="3"/>
  <c r="AA2306" i="3"/>
  <c r="T2306" i="3"/>
  <c r="X2306" i="3"/>
  <c r="AB2306" i="3"/>
  <c r="U2302" i="3"/>
  <c r="Y2302" i="3"/>
  <c r="AC2302" i="3"/>
  <c r="V2302" i="3"/>
  <c r="Z2302" i="3"/>
  <c r="AD2302" i="3"/>
  <c r="W2302" i="3"/>
  <c r="AA2302" i="3"/>
  <c r="T2302" i="3"/>
  <c r="X2302" i="3"/>
  <c r="AB2302" i="3"/>
  <c r="U2298" i="3"/>
  <c r="Y2298" i="3"/>
  <c r="AC2298" i="3"/>
  <c r="V2298" i="3"/>
  <c r="Z2298" i="3"/>
  <c r="AD2298" i="3"/>
  <c r="W2298" i="3"/>
  <c r="AA2298" i="3"/>
  <c r="T2298" i="3"/>
  <c r="X2298" i="3"/>
  <c r="AB2298" i="3"/>
  <c r="U2294" i="3"/>
  <c r="Y2294" i="3"/>
  <c r="AC2294" i="3"/>
  <c r="V2294" i="3"/>
  <c r="Z2294" i="3"/>
  <c r="AD2294" i="3"/>
  <c r="W2294" i="3"/>
  <c r="AA2294" i="3"/>
  <c r="T2294" i="3"/>
  <c r="X2294" i="3"/>
  <c r="AB2294" i="3"/>
  <c r="U2290" i="3"/>
  <c r="Y2290" i="3"/>
  <c r="AC2290" i="3"/>
  <c r="V2290" i="3"/>
  <c r="Z2290" i="3"/>
  <c r="AD2290" i="3"/>
  <c r="W2290" i="3"/>
  <c r="AA2290" i="3"/>
  <c r="T2290" i="3"/>
  <c r="X2290" i="3"/>
  <c r="AB2290" i="3"/>
  <c r="U2286" i="3"/>
  <c r="Y2286" i="3"/>
  <c r="AC2286" i="3"/>
  <c r="V2286" i="3"/>
  <c r="Z2286" i="3"/>
  <c r="AD2286" i="3"/>
  <c r="W2286" i="3"/>
  <c r="AA2286" i="3"/>
  <c r="T2286" i="3"/>
  <c r="X2286" i="3"/>
  <c r="AB2286" i="3"/>
  <c r="U2282" i="3"/>
  <c r="Y2282" i="3"/>
  <c r="AC2282" i="3"/>
  <c r="V2282" i="3"/>
  <c r="Z2282" i="3"/>
  <c r="AD2282" i="3"/>
  <c r="W2282" i="3"/>
  <c r="AA2282" i="3"/>
  <c r="T2282" i="3"/>
  <c r="X2282" i="3"/>
  <c r="AB2282" i="3"/>
  <c r="U2278" i="3"/>
  <c r="Y2278" i="3"/>
  <c r="AC2278" i="3"/>
  <c r="V2278" i="3"/>
  <c r="Z2278" i="3"/>
  <c r="AD2278" i="3"/>
  <c r="W2278" i="3"/>
  <c r="AA2278" i="3"/>
  <c r="T2278" i="3"/>
  <c r="X2278" i="3"/>
  <c r="AB2278" i="3"/>
  <c r="U2274" i="3"/>
  <c r="Y2274" i="3"/>
  <c r="AC2274" i="3"/>
  <c r="V2274" i="3"/>
  <c r="Z2274" i="3"/>
  <c r="AD2274" i="3"/>
  <c r="W2274" i="3"/>
  <c r="AA2274" i="3"/>
  <c r="T2274" i="3"/>
  <c r="X2274" i="3"/>
  <c r="AB2274" i="3"/>
  <c r="U2270" i="3"/>
  <c r="Y2270" i="3"/>
  <c r="AC2270" i="3"/>
  <c r="V2270" i="3"/>
  <c r="Z2270" i="3"/>
  <c r="AD2270" i="3"/>
  <c r="W2270" i="3"/>
  <c r="AA2270" i="3"/>
  <c r="T2270" i="3"/>
  <c r="X2270" i="3"/>
  <c r="AB2270" i="3"/>
  <c r="U2266" i="3"/>
  <c r="Y2266" i="3"/>
  <c r="AC2266" i="3"/>
  <c r="V2266" i="3"/>
  <c r="Z2266" i="3"/>
  <c r="AD2266" i="3"/>
  <c r="W2266" i="3"/>
  <c r="AA2266" i="3"/>
  <c r="T2266" i="3"/>
  <c r="X2266" i="3"/>
  <c r="AB2266" i="3"/>
  <c r="U2262" i="3"/>
  <c r="Y2262" i="3"/>
  <c r="AC2262" i="3"/>
  <c r="V2262" i="3"/>
  <c r="Z2262" i="3"/>
  <c r="AD2262" i="3"/>
  <c r="W2262" i="3"/>
  <c r="AA2262" i="3"/>
  <c r="T2262" i="3"/>
  <c r="X2262" i="3"/>
  <c r="AB2262" i="3"/>
  <c r="U2258" i="3"/>
  <c r="Y2258" i="3"/>
  <c r="AC2258" i="3"/>
  <c r="V2258" i="3"/>
  <c r="Z2258" i="3"/>
  <c r="AD2258" i="3"/>
  <c r="W2258" i="3"/>
  <c r="AA2258" i="3"/>
  <c r="T2258" i="3"/>
  <c r="X2258" i="3"/>
  <c r="AB2258" i="3"/>
  <c r="U2254" i="3"/>
  <c r="Y2254" i="3"/>
  <c r="AC2254" i="3"/>
  <c r="V2254" i="3"/>
  <c r="Z2254" i="3"/>
  <c r="AD2254" i="3"/>
  <c r="W2254" i="3"/>
  <c r="AA2254" i="3"/>
  <c r="T2254" i="3"/>
  <c r="X2254" i="3"/>
  <c r="AB2254" i="3"/>
  <c r="U2250" i="3"/>
  <c r="Y2250" i="3"/>
  <c r="AC2250" i="3"/>
  <c r="V2250" i="3"/>
  <c r="Z2250" i="3"/>
  <c r="AD2250" i="3"/>
  <c r="W2250" i="3"/>
  <c r="AA2250" i="3"/>
  <c r="T2250" i="3"/>
  <c r="X2250" i="3"/>
  <c r="AB2250" i="3"/>
  <c r="U2246" i="3"/>
  <c r="Y2246" i="3"/>
  <c r="AC2246" i="3"/>
  <c r="V2246" i="3"/>
  <c r="Z2246" i="3"/>
  <c r="AD2246" i="3"/>
  <c r="W2246" i="3"/>
  <c r="AA2246" i="3"/>
  <c r="T2246" i="3"/>
  <c r="X2246" i="3"/>
  <c r="AB2246" i="3"/>
  <c r="U2242" i="3"/>
  <c r="Y2242" i="3"/>
  <c r="AC2242" i="3"/>
  <c r="V2242" i="3"/>
  <c r="Z2242" i="3"/>
  <c r="AD2242" i="3"/>
  <c r="W2242" i="3"/>
  <c r="AA2242" i="3"/>
  <c r="T2242" i="3"/>
  <c r="X2242" i="3"/>
  <c r="AB2242" i="3"/>
  <c r="U2238" i="3"/>
  <c r="Y2238" i="3"/>
  <c r="AC2238" i="3"/>
  <c r="V2238" i="3"/>
  <c r="Z2238" i="3"/>
  <c r="AD2238" i="3"/>
  <c r="W2238" i="3"/>
  <c r="AA2238" i="3"/>
  <c r="T2238" i="3"/>
  <c r="X2238" i="3"/>
  <c r="AB2238" i="3"/>
  <c r="U2234" i="3"/>
  <c r="Y2234" i="3"/>
  <c r="AC2234" i="3"/>
  <c r="V2234" i="3"/>
  <c r="Z2234" i="3"/>
  <c r="AD2234" i="3"/>
  <c r="W2234" i="3"/>
  <c r="AA2234" i="3"/>
  <c r="T2234" i="3"/>
  <c r="X2234" i="3"/>
  <c r="AB2234" i="3"/>
  <c r="U2230" i="3"/>
  <c r="Y2230" i="3"/>
  <c r="AC2230" i="3"/>
  <c r="V2230" i="3"/>
  <c r="Z2230" i="3"/>
  <c r="AD2230" i="3"/>
  <c r="W2230" i="3"/>
  <c r="AA2230" i="3"/>
  <c r="T2230" i="3"/>
  <c r="X2230" i="3"/>
  <c r="AB2230" i="3"/>
  <c r="U2226" i="3"/>
  <c r="Y2226" i="3"/>
  <c r="AC2226" i="3"/>
  <c r="V2226" i="3"/>
  <c r="Z2226" i="3"/>
  <c r="AD2226" i="3"/>
  <c r="W2226" i="3"/>
  <c r="AA2226" i="3"/>
  <c r="T2226" i="3"/>
  <c r="X2226" i="3"/>
  <c r="AB2226" i="3"/>
  <c r="U2222" i="3"/>
  <c r="Y2222" i="3"/>
  <c r="AC2222" i="3"/>
  <c r="V2222" i="3"/>
  <c r="Z2222" i="3"/>
  <c r="AD2222" i="3"/>
  <c r="W2222" i="3"/>
  <c r="AA2222" i="3"/>
  <c r="T2222" i="3"/>
  <c r="X2222" i="3"/>
  <c r="AB2222" i="3"/>
  <c r="U2218" i="3"/>
  <c r="Y2218" i="3"/>
  <c r="AC2218" i="3"/>
  <c r="V2218" i="3"/>
  <c r="Z2218" i="3"/>
  <c r="AD2218" i="3"/>
  <c r="W2218" i="3"/>
  <c r="AA2218" i="3"/>
  <c r="T2218" i="3"/>
  <c r="X2218" i="3"/>
  <c r="AB2218" i="3"/>
  <c r="U2214" i="3"/>
  <c r="Y2214" i="3"/>
  <c r="AC2214" i="3"/>
  <c r="V2214" i="3"/>
  <c r="Z2214" i="3"/>
  <c r="AD2214" i="3"/>
  <c r="W2214" i="3"/>
  <c r="AA2214" i="3"/>
  <c r="T2214" i="3"/>
  <c r="X2214" i="3"/>
  <c r="AB2214" i="3"/>
  <c r="U2210" i="3"/>
  <c r="Y2210" i="3"/>
  <c r="AC2210" i="3"/>
  <c r="V2210" i="3"/>
  <c r="Z2210" i="3"/>
  <c r="AD2210" i="3"/>
  <c r="W2210" i="3"/>
  <c r="AA2210" i="3"/>
  <c r="T2210" i="3"/>
  <c r="X2210" i="3"/>
  <c r="AB2210" i="3"/>
  <c r="U2206" i="3"/>
  <c r="Y2206" i="3"/>
  <c r="AC2206" i="3"/>
  <c r="V2206" i="3"/>
  <c r="Z2206" i="3"/>
  <c r="AD2206" i="3"/>
  <c r="W2206" i="3"/>
  <c r="AA2206" i="3"/>
  <c r="T2206" i="3"/>
  <c r="X2206" i="3"/>
  <c r="AB2206" i="3"/>
  <c r="U2202" i="3"/>
  <c r="Y2202" i="3"/>
  <c r="AC2202" i="3"/>
  <c r="V2202" i="3"/>
  <c r="Z2202" i="3"/>
  <c r="AD2202" i="3"/>
  <c r="W2202" i="3"/>
  <c r="AA2202" i="3"/>
  <c r="T2202" i="3"/>
  <c r="X2202" i="3"/>
  <c r="AB2202" i="3"/>
  <c r="U2198" i="3"/>
  <c r="Y2198" i="3"/>
  <c r="AC2198" i="3"/>
  <c r="V2198" i="3"/>
  <c r="Z2198" i="3"/>
  <c r="AD2198" i="3"/>
  <c r="W2198" i="3"/>
  <c r="AA2198" i="3"/>
  <c r="T2198" i="3"/>
  <c r="X2198" i="3"/>
  <c r="AB2198" i="3"/>
  <c r="U2194" i="3"/>
  <c r="Y2194" i="3"/>
  <c r="AC2194" i="3"/>
  <c r="V2194" i="3"/>
  <c r="Z2194" i="3"/>
  <c r="AD2194" i="3"/>
  <c r="W2194" i="3"/>
  <c r="AA2194" i="3"/>
  <c r="T2194" i="3"/>
  <c r="X2194" i="3"/>
  <c r="AB2194" i="3"/>
  <c r="U2190" i="3"/>
  <c r="Y2190" i="3"/>
  <c r="AC2190" i="3"/>
  <c r="V2190" i="3"/>
  <c r="Z2190" i="3"/>
  <c r="AD2190" i="3"/>
  <c r="W2190" i="3"/>
  <c r="AA2190" i="3"/>
  <c r="T2190" i="3"/>
  <c r="X2190" i="3"/>
  <c r="AB2190" i="3"/>
  <c r="U2186" i="3"/>
  <c r="Y2186" i="3"/>
  <c r="AC2186" i="3"/>
  <c r="V2186" i="3"/>
  <c r="Z2186" i="3"/>
  <c r="AD2186" i="3"/>
  <c r="W2186" i="3"/>
  <c r="AA2186" i="3"/>
  <c r="T2186" i="3"/>
  <c r="X2186" i="3"/>
  <c r="AB2186" i="3"/>
  <c r="U2182" i="3"/>
  <c r="Y2182" i="3"/>
  <c r="AC2182" i="3"/>
  <c r="V2182" i="3"/>
  <c r="Z2182" i="3"/>
  <c r="AD2182" i="3"/>
  <c r="W2182" i="3"/>
  <c r="AA2182" i="3"/>
  <c r="T2182" i="3"/>
  <c r="X2182" i="3"/>
  <c r="AB2182" i="3"/>
  <c r="U2178" i="3"/>
  <c r="Y2178" i="3"/>
  <c r="AC2178" i="3"/>
  <c r="V2178" i="3"/>
  <c r="Z2178" i="3"/>
  <c r="AD2178" i="3"/>
  <c r="W2178" i="3"/>
  <c r="AA2178" i="3"/>
  <c r="T2178" i="3"/>
  <c r="X2178" i="3"/>
  <c r="AB2178" i="3"/>
  <c r="U2174" i="3"/>
  <c r="Y2174" i="3"/>
  <c r="AC2174" i="3"/>
  <c r="V2174" i="3"/>
  <c r="Z2174" i="3"/>
  <c r="AD2174" i="3"/>
  <c r="W2174" i="3"/>
  <c r="AA2174" i="3"/>
  <c r="T2174" i="3"/>
  <c r="X2174" i="3"/>
  <c r="AB2174" i="3"/>
  <c r="U2170" i="3"/>
  <c r="Y2170" i="3"/>
  <c r="AC2170" i="3"/>
  <c r="V2170" i="3"/>
  <c r="Z2170" i="3"/>
  <c r="AD2170" i="3"/>
  <c r="W2170" i="3"/>
  <c r="AA2170" i="3"/>
  <c r="T2170" i="3"/>
  <c r="X2170" i="3"/>
  <c r="AB2170" i="3"/>
  <c r="U2166" i="3"/>
  <c r="Y2166" i="3"/>
  <c r="AC2166" i="3"/>
  <c r="V2166" i="3"/>
  <c r="Z2166" i="3"/>
  <c r="AD2166" i="3"/>
  <c r="W2166" i="3"/>
  <c r="AA2166" i="3"/>
  <c r="T2166" i="3"/>
  <c r="X2166" i="3"/>
  <c r="AB2166" i="3"/>
  <c r="U2162" i="3"/>
  <c r="Y2162" i="3"/>
  <c r="AC2162" i="3"/>
  <c r="V2162" i="3"/>
  <c r="Z2162" i="3"/>
  <c r="AD2162" i="3"/>
  <c r="W2162" i="3"/>
  <c r="AA2162" i="3"/>
  <c r="T2162" i="3"/>
  <c r="X2162" i="3"/>
  <c r="AB2162" i="3"/>
  <c r="U2158" i="3"/>
  <c r="Y2158" i="3"/>
  <c r="AC2158" i="3"/>
  <c r="V2158" i="3"/>
  <c r="Z2158" i="3"/>
  <c r="AD2158" i="3"/>
  <c r="W2158" i="3"/>
  <c r="AA2158" i="3"/>
  <c r="T2158" i="3"/>
  <c r="X2158" i="3"/>
  <c r="AB2158" i="3"/>
  <c r="U2154" i="3"/>
  <c r="Y2154" i="3"/>
  <c r="AC2154" i="3"/>
  <c r="V2154" i="3"/>
  <c r="Z2154" i="3"/>
  <c r="AD2154" i="3"/>
  <c r="W2154" i="3"/>
  <c r="AA2154" i="3"/>
  <c r="T2154" i="3"/>
  <c r="X2154" i="3"/>
  <c r="AB2154" i="3"/>
  <c r="V2150" i="3"/>
  <c r="Z2150" i="3"/>
  <c r="AD2150" i="3"/>
  <c r="T2150" i="3"/>
  <c r="X2150" i="3"/>
  <c r="AB2150" i="3"/>
  <c r="Y2150" i="3"/>
  <c r="AA2150" i="3"/>
  <c r="U2150" i="3"/>
  <c r="AC2150" i="3"/>
  <c r="W2150" i="3"/>
  <c r="V2146" i="3"/>
  <c r="Z2146" i="3"/>
  <c r="AD2146" i="3"/>
  <c r="W2146" i="3"/>
  <c r="AA2146" i="3"/>
  <c r="T2146" i="3"/>
  <c r="X2146" i="3"/>
  <c r="AB2146" i="3"/>
  <c r="U2146" i="3"/>
  <c r="Y2146" i="3"/>
  <c r="AC2146" i="3"/>
  <c r="V2142" i="3"/>
  <c r="Z2142" i="3"/>
  <c r="AD2142" i="3"/>
  <c r="W2142" i="3"/>
  <c r="AA2142" i="3"/>
  <c r="T2142" i="3"/>
  <c r="X2142" i="3"/>
  <c r="AB2142" i="3"/>
  <c r="U2142" i="3"/>
  <c r="Y2142" i="3"/>
  <c r="AC2142" i="3"/>
  <c r="V2138" i="3"/>
  <c r="Z2138" i="3"/>
  <c r="AD2138" i="3"/>
  <c r="W2138" i="3"/>
  <c r="AA2138" i="3"/>
  <c r="T2138" i="3"/>
  <c r="X2138" i="3"/>
  <c r="AB2138" i="3"/>
  <c r="U2138" i="3"/>
  <c r="Y2138" i="3"/>
  <c r="AC2138" i="3"/>
  <c r="V2134" i="3"/>
  <c r="Z2134" i="3"/>
  <c r="AD2134" i="3"/>
  <c r="W2134" i="3"/>
  <c r="AA2134" i="3"/>
  <c r="T2134" i="3"/>
  <c r="X2134" i="3"/>
  <c r="AB2134" i="3"/>
  <c r="U2134" i="3"/>
  <c r="Y2134" i="3"/>
  <c r="AC2134" i="3"/>
  <c r="V2130" i="3"/>
  <c r="Z2130" i="3"/>
  <c r="AD2130" i="3"/>
  <c r="W2130" i="3"/>
  <c r="AA2130" i="3"/>
  <c r="T2130" i="3"/>
  <c r="X2130" i="3"/>
  <c r="AB2130" i="3"/>
  <c r="U2130" i="3"/>
  <c r="Y2130" i="3"/>
  <c r="AC2130" i="3"/>
  <c r="V2126" i="3"/>
  <c r="Z2126" i="3"/>
  <c r="AD2126" i="3"/>
  <c r="W2126" i="3"/>
  <c r="AA2126" i="3"/>
  <c r="T2126" i="3"/>
  <c r="X2126" i="3"/>
  <c r="AB2126" i="3"/>
  <c r="U2126" i="3"/>
  <c r="Y2126" i="3"/>
  <c r="AC2126" i="3"/>
  <c r="V2122" i="3"/>
  <c r="Z2122" i="3"/>
  <c r="AD2122" i="3"/>
  <c r="W2122" i="3"/>
  <c r="AA2122" i="3"/>
  <c r="T2122" i="3"/>
  <c r="X2122" i="3"/>
  <c r="AB2122" i="3"/>
  <c r="U2122" i="3"/>
  <c r="Y2122" i="3"/>
  <c r="AC2122" i="3"/>
  <c r="V2118" i="3"/>
  <c r="Z2118" i="3"/>
  <c r="AD2118" i="3"/>
  <c r="W2118" i="3"/>
  <c r="AA2118" i="3"/>
  <c r="T2118" i="3"/>
  <c r="X2118" i="3"/>
  <c r="AB2118" i="3"/>
  <c r="U2118" i="3"/>
  <c r="Y2118" i="3"/>
  <c r="AC2118" i="3"/>
  <c r="V2114" i="3"/>
  <c r="Z2114" i="3"/>
  <c r="AD2114" i="3"/>
  <c r="W2114" i="3"/>
  <c r="AA2114" i="3"/>
  <c r="T2114" i="3"/>
  <c r="X2114" i="3"/>
  <c r="AB2114" i="3"/>
  <c r="U2114" i="3"/>
  <c r="Y2114" i="3"/>
  <c r="AC2114" i="3"/>
  <c r="V2110" i="3"/>
  <c r="Z2110" i="3"/>
  <c r="AD2110" i="3"/>
  <c r="W2110" i="3"/>
  <c r="AA2110" i="3"/>
  <c r="T2110" i="3"/>
  <c r="X2110" i="3"/>
  <c r="AB2110" i="3"/>
  <c r="U2110" i="3"/>
  <c r="Y2110" i="3"/>
  <c r="AC2110" i="3"/>
  <c r="V2106" i="3"/>
  <c r="Z2106" i="3"/>
  <c r="AD2106" i="3"/>
  <c r="W2106" i="3"/>
  <c r="AA2106" i="3"/>
  <c r="T2106" i="3"/>
  <c r="X2106" i="3"/>
  <c r="AB2106" i="3"/>
  <c r="U2106" i="3"/>
  <c r="Y2106" i="3"/>
  <c r="AC2106" i="3"/>
  <c r="V2102" i="3"/>
  <c r="Z2102" i="3"/>
  <c r="AD2102" i="3"/>
  <c r="W2102" i="3"/>
  <c r="AA2102" i="3"/>
  <c r="T2102" i="3"/>
  <c r="X2102" i="3"/>
  <c r="AB2102" i="3"/>
  <c r="U2102" i="3"/>
  <c r="Y2102" i="3"/>
  <c r="AC2102" i="3"/>
  <c r="V2098" i="3"/>
  <c r="Z2098" i="3"/>
  <c r="AD2098" i="3"/>
  <c r="W2098" i="3"/>
  <c r="AA2098" i="3"/>
  <c r="T2098" i="3"/>
  <c r="X2098" i="3"/>
  <c r="AB2098" i="3"/>
  <c r="U2098" i="3"/>
  <c r="Y2098" i="3"/>
  <c r="AC2098" i="3"/>
  <c r="V2094" i="3"/>
  <c r="Z2094" i="3"/>
  <c r="AD2094" i="3"/>
  <c r="W2094" i="3"/>
  <c r="AA2094" i="3"/>
  <c r="T2094" i="3"/>
  <c r="X2094" i="3"/>
  <c r="AB2094" i="3"/>
  <c r="U2094" i="3"/>
  <c r="Y2094" i="3"/>
  <c r="AC2094" i="3"/>
  <c r="V2090" i="3"/>
  <c r="Z2090" i="3"/>
  <c r="AD2090" i="3"/>
  <c r="W2090" i="3"/>
  <c r="AA2090" i="3"/>
  <c r="T2090" i="3"/>
  <c r="X2090" i="3"/>
  <c r="AB2090" i="3"/>
  <c r="U2090" i="3"/>
  <c r="Y2090" i="3"/>
  <c r="AC2090" i="3"/>
  <c r="V2086" i="3"/>
  <c r="Z2086" i="3"/>
  <c r="AD2086" i="3"/>
  <c r="W2086" i="3"/>
  <c r="AA2086" i="3"/>
  <c r="T2086" i="3"/>
  <c r="X2086" i="3"/>
  <c r="AB2086" i="3"/>
  <c r="U2086" i="3"/>
  <c r="Y2086" i="3"/>
  <c r="AC2086" i="3"/>
  <c r="V2082" i="3"/>
  <c r="Z2082" i="3"/>
  <c r="AD2082" i="3"/>
  <c r="W2082" i="3"/>
  <c r="AA2082" i="3"/>
  <c r="T2082" i="3"/>
  <c r="X2082" i="3"/>
  <c r="AB2082" i="3"/>
  <c r="U2082" i="3"/>
  <c r="Y2082" i="3"/>
  <c r="AC2082" i="3"/>
  <c r="V2078" i="3"/>
  <c r="Z2078" i="3"/>
  <c r="AD2078" i="3"/>
  <c r="W2078" i="3"/>
  <c r="AA2078" i="3"/>
  <c r="T2078" i="3"/>
  <c r="X2078" i="3"/>
  <c r="AB2078" i="3"/>
  <c r="U2078" i="3"/>
  <c r="Y2078" i="3"/>
  <c r="AC2078" i="3"/>
  <c r="V2074" i="3"/>
  <c r="Z2074" i="3"/>
  <c r="AD2074" i="3"/>
  <c r="W2074" i="3"/>
  <c r="AA2074" i="3"/>
  <c r="T2074" i="3"/>
  <c r="X2074" i="3"/>
  <c r="AB2074" i="3"/>
  <c r="U2074" i="3"/>
  <c r="Y2074" i="3"/>
  <c r="AC2074" i="3"/>
  <c r="V2070" i="3"/>
  <c r="Z2070" i="3"/>
  <c r="AD2070" i="3"/>
  <c r="W2070" i="3"/>
  <c r="AA2070" i="3"/>
  <c r="T2070" i="3"/>
  <c r="X2070" i="3"/>
  <c r="AB2070" i="3"/>
  <c r="U2070" i="3"/>
  <c r="Y2070" i="3"/>
  <c r="AC2070" i="3"/>
  <c r="V2066" i="3"/>
  <c r="Z2066" i="3"/>
  <c r="AD2066" i="3"/>
  <c r="W2066" i="3"/>
  <c r="AA2066" i="3"/>
  <c r="T2066" i="3"/>
  <c r="X2066" i="3"/>
  <c r="AB2066" i="3"/>
  <c r="U2066" i="3"/>
  <c r="Y2066" i="3"/>
  <c r="AC2066" i="3"/>
  <c r="V2062" i="3"/>
  <c r="Z2062" i="3"/>
  <c r="AD2062" i="3"/>
  <c r="W2062" i="3"/>
  <c r="AA2062" i="3"/>
  <c r="T2062" i="3"/>
  <c r="X2062" i="3"/>
  <c r="AB2062" i="3"/>
  <c r="U2062" i="3"/>
  <c r="Y2062" i="3"/>
  <c r="AC2062" i="3"/>
  <c r="V2058" i="3"/>
  <c r="Z2058" i="3"/>
  <c r="AD2058" i="3"/>
  <c r="W2058" i="3"/>
  <c r="AA2058" i="3"/>
  <c r="T2058" i="3"/>
  <c r="X2058" i="3"/>
  <c r="AB2058" i="3"/>
  <c r="U2058" i="3"/>
  <c r="Y2058" i="3"/>
  <c r="AC2058" i="3"/>
  <c r="V2054" i="3"/>
  <c r="Z2054" i="3"/>
  <c r="AD2054" i="3"/>
  <c r="W2054" i="3"/>
  <c r="AA2054" i="3"/>
  <c r="T2054" i="3"/>
  <c r="X2054" i="3"/>
  <c r="AB2054" i="3"/>
  <c r="U2054" i="3"/>
  <c r="Y2054" i="3"/>
  <c r="AC2054" i="3"/>
  <c r="V2050" i="3"/>
  <c r="Z2050" i="3"/>
  <c r="AD2050" i="3"/>
  <c r="W2050" i="3"/>
  <c r="AA2050" i="3"/>
  <c r="T2050" i="3"/>
  <c r="X2050" i="3"/>
  <c r="AB2050" i="3"/>
  <c r="U2050" i="3"/>
  <c r="Y2050" i="3"/>
  <c r="AC2050" i="3"/>
  <c r="V2046" i="3"/>
  <c r="Z2046" i="3"/>
  <c r="AD2046" i="3"/>
  <c r="W2046" i="3"/>
  <c r="AA2046" i="3"/>
  <c r="T2046" i="3"/>
  <c r="X2046" i="3"/>
  <c r="AB2046" i="3"/>
  <c r="U2046" i="3"/>
  <c r="Y2046" i="3"/>
  <c r="AC2046" i="3"/>
  <c r="V2042" i="3"/>
  <c r="Z2042" i="3"/>
  <c r="AD2042" i="3"/>
  <c r="W2042" i="3"/>
  <c r="AA2042" i="3"/>
  <c r="T2042" i="3"/>
  <c r="X2042" i="3"/>
  <c r="AB2042" i="3"/>
  <c r="U2042" i="3"/>
  <c r="Y2042" i="3"/>
  <c r="AC2042" i="3"/>
  <c r="V2038" i="3"/>
  <c r="Z2038" i="3"/>
  <c r="AD2038" i="3"/>
  <c r="W2038" i="3"/>
  <c r="AA2038" i="3"/>
  <c r="T2038" i="3"/>
  <c r="X2038" i="3"/>
  <c r="AB2038" i="3"/>
  <c r="U2038" i="3"/>
  <c r="Y2038" i="3"/>
  <c r="AC2038" i="3"/>
  <c r="V2034" i="3"/>
  <c r="Z2034" i="3"/>
  <c r="AD2034" i="3"/>
  <c r="W2034" i="3"/>
  <c r="AA2034" i="3"/>
  <c r="T2034" i="3"/>
  <c r="X2034" i="3"/>
  <c r="AB2034" i="3"/>
  <c r="U2034" i="3"/>
  <c r="Y2034" i="3"/>
  <c r="AC2034" i="3"/>
  <c r="V2030" i="3"/>
  <c r="Z2030" i="3"/>
  <c r="AD2030" i="3"/>
  <c r="W2030" i="3"/>
  <c r="AA2030" i="3"/>
  <c r="T2030" i="3"/>
  <c r="X2030" i="3"/>
  <c r="AB2030" i="3"/>
  <c r="U2030" i="3"/>
  <c r="Y2030" i="3"/>
  <c r="AC2030" i="3"/>
  <c r="V2026" i="3"/>
  <c r="Z2026" i="3"/>
  <c r="AD2026" i="3"/>
  <c r="W2026" i="3"/>
  <c r="AA2026" i="3"/>
  <c r="T2026" i="3"/>
  <c r="X2026" i="3"/>
  <c r="AB2026" i="3"/>
  <c r="U2026" i="3"/>
  <c r="Y2026" i="3"/>
  <c r="AC2026" i="3"/>
  <c r="V2022" i="3"/>
  <c r="Z2022" i="3"/>
  <c r="AD2022" i="3"/>
  <c r="W2022" i="3"/>
  <c r="AA2022" i="3"/>
  <c r="T2022" i="3"/>
  <c r="X2022" i="3"/>
  <c r="AB2022" i="3"/>
  <c r="U2022" i="3"/>
  <c r="Y2022" i="3"/>
  <c r="AC2022" i="3"/>
  <c r="V2018" i="3"/>
  <c r="Z2018" i="3"/>
  <c r="AD2018" i="3"/>
  <c r="W2018" i="3"/>
  <c r="AA2018" i="3"/>
  <c r="T2018" i="3"/>
  <c r="X2018" i="3"/>
  <c r="AB2018" i="3"/>
  <c r="U2018" i="3"/>
  <c r="Y2018" i="3"/>
  <c r="AC2018" i="3"/>
  <c r="V2014" i="3"/>
  <c r="Z2014" i="3"/>
  <c r="AD2014" i="3"/>
  <c r="W2014" i="3"/>
  <c r="AA2014" i="3"/>
  <c r="T2014" i="3"/>
  <c r="X2014" i="3"/>
  <c r="AB2014" i="3"/>
  <c r="U2014" i="3"/>
  <c r="Y2014" i="3"/>
  <c r="AC2014" i="3"/>
  <c r="V2010" i="3"/>
  <c r="Z2010" i="3"/>
  <c r="AD2010" i="3"/>
  <c r="W2010" i="3"/>
  <c r="AA2010" i="3"/>
  <c r="T2010" i="3"/>
  <c r="X2010" i="3"/>
  <c r="AB2010" i="3"/>
  <c r="U2010" i="3"/>
  <c r="Y2010" i="3"/>
  <c r="AC2010" i="3"/>
  <c r="V2006" i="3"/>
  <c r="Z2006" i="3"/>
  <c r="AD2006" i="3"/>
  <c r="W2006" i="3"/>
  <c r="AA2006" i="3"/>
  <c r="T2006" i="3"/>
  <c r="X2006" i="3"/>
  <c r="AB2006" i="3"/>
  <c r="U2006" i="3"/>
  <c r="Y2006" i="3"/>
  <c r="AC2006" i="3"/>
  <c r="V2002" i="3"/>
  <c r="Z2002" i="3"/>
  <c r="AD2002" i="3"/>
  <c r="W2002" i="3"/>
  <c r="AA2002" i="3"/>
  <c r="T2002" i="3"/>
  <c r="X2002" i="3"/>
  <c r="AB2002" i="3"/>
  <c r="U2002" i="3"/>
  <c r="Y2002" i="3"/>
  <c r="AC2002" i="3"/>
  <c r="V1998" i="3"/>
  <c r="Z1998" i="3"/>
  <c r="AD1998" i="3"/>
  <c r="W1998" i="3"/>
  <c r="AA1998" i="3"/>
  <c r="T1998" i="3"/>
  <c r="X1998" i="3"/>
  <c r="AB1998" i="3"/>
  <c r="U1998" i="3"/>
  <c r="Y1998" i="3"/>
  <c r="AC1998" i="3"/>
  <c r="V1994" i="3"/>
  <c r="Z1994" i="3"/>
  <c r="AD1994" i="3"/>
  <c r="W1994" i="3"/>
  <c r="AA1994" i="3"/>
  <c r="T1994" i="3"/>
  <c r="X1994" i="3"/>
  <c r="AB1994" i="3"/>
  <c r="U1994" i="3"/>
  <c r="Y1994" i="3"/>
  <c r="AC1994" i="3"/>
  <c r="V1990" i="3"/>
  <c r="Z1990" i="3"/>
  <c r="AD1990" i="3"/>
  <c r="W1990" i="3"/>
  <c r="AA1990" i="3"/>
  <c r="T1990" i="3"/>
  <c r="X1990" i="3"/>
  <c r="AB1990" i="3"/>
  <c r="U1990" i="3"/>
  <c r="Y1990" i="3"/>
  <c r="AC1990" i="3"/>
  <c r="V1986" i="3"/>
  <c r="Z1986" i="3"/>
  <c r="AD1986" i="3"/>
  <c r="W1986" i="3"/>
  <c r="AA1986" i="3"/>
  <c r="T1986" i="3"/>
  <c r="X1986" i="3"/>
  <c r="AB1986" i="3"/>
  <c r="U1986" i="3"/>
  <c r="Y1986" i="3"/>
  <c r="AC1986" i="3"/>
  <c r="V1982" i="3"/>
  <c r="Z1982" i="3"/>
  <c r="AD1982" i="3"/>
  <c r="W1982" i="3"/>
  <c r="AA1982" i="3"/>
  <c r="T1982" i="3"/>
  <c r="X1982" i="3"/>
  <c r="AB1982" i="3"/>
  <c r="U1982" i="3"/>
  <c r="Y1982" i="3"/>
  <c r="AC1982" i="3"/>
  <c r="V1978" i="3"/>
  <c r="Z1978" i="3"/>
  <c r="AD1978" i="3"/>
  <c r="W1978" i="3"/>
  <c r="AA1978" i="3"/>
  <c r="T1978" i="3"/>
  <c r="X1978" i="3"/>
  <c r="AB1978" i="3"/>
  <c r="U1978" i="3"/>
  <c r="Y1978" i="3"/>
  <c r="AC1978" i="3"/>
  <c r="V1974" i="3"/>
  <c r="Z1974" i="3"/>
  <c r="AD1974" i="3"/>
  <c r="W1974" i="3"/>
  <c r="AA1974" i="3"/>
  <c r="T1974" i="3"/>
  <c r="X1974" i="3"/>
  <c r="AB1974" i="3"/>
  <c r="U1974" i="3"/>
  <c r="Y1974" i="3"/>
  <c r="AC1974" i="3"/>
  <c r="V1970" i="3"/>
  <c r="Z1970" i="3"/>
  <c r="AD1970" i="3"/>
  <c r="W1970" i="3"/>
  <c r="AA1970" i="3"/>
  <c r="T1970" i="3"/>
  <c r="X1970" i="3"/>
  <c r="AB1970" i="3"/>
  <c r="U1970" i="3"/>
  <c r="Y1970" i="3"/>
  <c r="AC1970" i="3"/>
  <c r="V1966" i="3"/>
  <c r="Z1966" i="3"/>
  <c r="AD1966" i="3"/>
  <c r="W1966" i="3"/>
  <c r="AA1966" i="3"/>
  <c r="T1966" i="3"/>
  <c r="X1966" i="3"/>
  <c r="AB1966" i="3"/>
  <c r="U1966" i="3"/>
  <c r="Y1966" i="3"/>
  <c r="AC1966" i="3"/>
  <c r="V1962" i="3"/>
  <c r="Z1962" i="3"/>
  <c r="AD1962" i="3"/>
  <c r="W1962" i="3"/>
  <c r="AA1962" i="3"/>
  <c r="T1962" i="3"/>
  <c r="X1962" i="3"/>
  <c r="AB1962" i="3"/>
  <c r="U1962" i="3"/>
  <c r="Y1962" i="3"/>
  <c r="AC1962" i="3"/>
  <c r="V1958" i="3"/>
  <c r="Z1958" i="3"/>
  <c r="AD1958" i="3"/>
  <c r="W1958" i="3"/>
  <c r="AA1958" i="3"/>
  <c r="T1958" i="3"/>
  <c r="X1958" i="3"/>
  <c r="AB1958" i="3"/>
  <c r="U1958" i="3"/>
  <c r="Y1958" i="3"/>
  <c r="AC1958" i="3"/>
  <c r="V1954" i="3"/>
  <c r="Z1954" i="3"/>
  <c r="AD1954" i="3"/>
  <c r="W1954" i="3"/>
  <c r="AA1954" i="3"/>
  <c r="T1954" i="3"/>
  <c r="X1954" i="3"/>
  <c r="AB1954" i="3"/>
  <c r="U1954" i="3"/>
  <c r="Y1954" i="3"/>
  <c r="AC1954" i="3"/>
  <c r="V1950" i="3"/>
  <c r="Z1950" i="3"/>
  <c r="AD1950" i="3"/>
  <c r="W1950" i="3"/>
  <c r="AA1950" i="3"/>
  <c r="T1950" i="3"/>
  <c r="X1950" i="3"/>
  <c r="AB1950" i="3"/>
  <c r="U1950" i="3"/>
  <c r="Y1950" i="3"/>
  <c r="AC1950" i="3"/>
  <c r="V1946" i="3"/>
  <c r="Z1946" i="3"/>
  <c r="AD1946" i="3"/>
  <c r="W1946" i="3"/>
  <c r="AA1946" i="3"/>
  <c r="T1946" i="3"/>
  <c r="X1946" i="3"/>
  <c r="AB1946" i="3"/>
  <c r="U1946" i="3"/>
  <c r="Y1946" i="3"/>
  <c r="AC1946" i="3"/>
  <c r="V1942" i="3"/>
  <c r="Z1942" i="3"/>
  <c r="AD1942" i="3"/>
  <c r="W1942" i="3"/>
  <c r="AA1942" i="3"/>
  <c r="T1942" i="3"/>
  <c r="X1942" i="3"/>
  <c r="AB1942" i="3"/>
  <c r="U1942" i="3"/>
  <c r="Y1942" i="3"/>
  <c r="AC1942" i="3"/>
  <c r="V1938" i="3"/>
  <c r="Z1938" i="3"/>
  <c r="AD1938" i="3"/>
  <c r="W1938" i="3"/>
  <c r="AA1938" i="3"/>
  <c r="T1938" i="3"/>
  <c r="X1938" i="3"/>
  <c r="AB1938" i="3"/>
  <c r="U1938" i="3"/>
  <c r="Y1938" i="3"/>
  <c r="AC1938" i="3"/>
  <c r="T1934" i="3"/>
  <c r="X1934" i="3"/>
  <c r="AB1934" i="3"/>
  <c r="U1934" i="3"/>
  <c r="Y1934" i="3"/>
  <c r="AC1934" i="3"/>
  <c r="Z1934" i="3"/>
  <c r="AA1934" i="3"/>
  <c r="V1934" i="3"/>
  <c r="AD1934" i="3"/>
  <c r="W1934" i="3"/>
  <c r="T1930" i="3"/>
  <c r="X1930" i="3"/>
  <c r="AB1930" i="3"/>
  <c r="U1930" i="3"/>
  <c r="Y1930" i="3"/>
  <c r="AC1930" i="3"/>
  <c r="V1930" i="3"/>
  <c r="AD1930" i="3"/>
  <c r="W1930" i="3"/>
  <c r="Z1930" i="3"/>
  <c r="AA1930" i="3"/>
  <c r="T1926" i="3"/>
  <c r="X1926" i="3"/>
  <c r="AB1926" i="3"/>
  <c r="U1926" i="3"/>
  <c r="Y1926" i="3"/>
  <c r="AC1926" i="3"/>
  <c r="Z1926" i="3"/>
  <c r="AA1926" i="3"/>
  <c r="V1926" i="3"/>
  <c r="AD1926" i="3"/>
  <c r="W1926" i="3"/>
  <c r="T1922" i="3"/>
  <c r="X1922" i="3"/>
  <c r="AB1922" i="3"/>
  <c r="U1922" i="3"/>
  <c r="Y1922" i="3"/>
  <c r="AC1922" i="3"/>
  <c r="V1922" i="3"/>
  <c r="AD1922" i="3"/>
  <c r="W1922" i="3"/>
  <c r="Z1922" i="3"/>
  <c r="AA1922" i="3"/>
  <c r="T1918" i="3"/>
  <c r="X1918" i="3"/>
  <c r="AB1918" i="3"/>
  <c r="U1918" i="3"/>
  <c r="Y1918" i="3"/>
  <c r="AC1918" i="3"/>
  <c r="Z1918" i="3"/>
  <c r="AA1918" i="3"/>
  <c r="V1918" i="3"/>
  <c r="AD1918" i="3"/>
  <c r="W1918" i="3"/>
  <c r="T1914" i="3"/>
  <c r="X1914" i="3"/>
  <c r="AB1914" i="3"/>
  <c r="U1914" i="3"/>
  <c r="Y1914" i="3"/>
  <c r="AC1914" i="3"/>
  <c r="V1914" i="3"/>
  <c r="AD1914" i="3"/>
  <c r="W1914" i="3"/>
  <c r="Z1914" i="3"/>
  <c r="AA1914" i="3"/>
  <c r="T1910" i="3"/>
  <c r="X1910" i="3"/>
  <c r="AB1910" i="3"/>
  <c r="U1910" i="3"/>
  <c r="Y1910" i="3"/>
  <c r="AC1910" i="3"/>
  <c r="Z1910" i="3"/>
  <c r="AA1910" i="3"/>
  <c r="V1910" i="3"/>
  <c r="AD1910" i="3"/>
  <c r="W1910" i="3"/>
  <c r="T1906" i="3"/>
  <c r="X1906" i="3"/>
  <c r="AB1906" i="3"/>
  <c r="U1906" i="3"/>
  <c r="Y1906" i="3"/>
  <c r="AC1906" i="3"/>
  <c r="V1906" i="3"/>
  <c r="AD1906" i="3"/>
  <c r="W1906" i="3"/>
  <c r="Z1906" i="3"/>
  <c r="AA1906" i="3"/>
  <c r="T1902" i="3"/>
  <c r="X1902" i="3"/>
  <c r="AB1902" i="3"/>
  <c r="U1902" i="3"/>
  <c r="Y1902" i="3"/>
  <c r="AC1902" i="3"/>
  <c r="Z1902" i="3"/>
  <c r="AA1902" i="3"/>
  <c r="V1902" i="3"/>
  <c r="AD1902" i="3"/>
  <c r="W1902" i="3"/>
  <c r="T1898" i="3"/>
  <c r="X1898" i="3"/>
  <c r="AB1898" i="3"/>
  <c r="U1898" i="3"/>
  <c r="Y1898" i="3"/>
  <c r="AC1898" i="3"/>
  <c r="V1898" i="3"/>
  <c r="AD1898" i="3"/>
  <c r="W1898" i="3"/>
  <c r="Z1898" i="3"/>
  <c r="AA1898" i="3"/>
  <c r="T1894" i="3"/>
  <c r="X1894" i="3"/>
  <c r="AB1894" i="3"/>
  <c r="U1894" i="3"/>
  <c r="Y1894" i="3"/>
  <c r="AC1894" i="3"/>
  <c r="Z1894" i="3"/>
  <c r="AA1894" i="3"/>
  <c r="V1894" i="3"/>
  <c r="AD1894" i="3"/>
  <c r="W1894" i="3"/>
  <c r="T1890" i="3"/>
  <c r="X1890" i="3"/>
  <c r="AB1890" i="3"/>
  <c r="U1890" i="3"/>
  <c r="Y1890" i="3"/>
  <c r="AC1890" i="3"/>
  <c r="V1890" i="3"/>
  <c r="AD1890" i="3"/>
  <c r="W1890" i="3"/>
  <c r="Z1890" i="3"/>
  <c r="AA1890" i="3"/>
  <c r="T1886" i="3"/>
  <c r="X1886" i="3"/>
  <c r="AB1886" i="3"/>
  <c r="U1886" i="3"/>
  <c r="Y1886" i="3"/>
  <c r="AC1886" i="3"/>
  <c r="Z1886" i="3"/>
  <c r="AA1886" i="3"/>
  <c r="V1886" i="3"/>
  <c r="AD1886" i="3"/>
  <c r="W1886" i="3"/>
  <c r="T1882" i="3"/>
  <c r="X1882" i="3"/>
  <c r="AB1882" i="3"/>
  <c r="U1882" i="3"/>
  <c r="Y1882" i="3"/>
  <c r="AC1882" i="3"/>
  <c r="V1882" i="3"/>
  <c r="AD1882" i="3"/>
  <c r="W1882" i="3"/>
  <c r="Z1882" i="3"/>
  <c r="AA1882" i="3"/>
  <c r="T1878" i="3"/>
  <c r="X1878" i="3"/>
  <c r="AB1878" i="3"/>
  <c r="U1878" i="3"/>
  <c r="Y1878" i="3"/>
  <c r="AC1878" i="3"/>
  <c r="AA1878" i="3"/>
  <c r="W1878" i="3"/>
  <c r="AD1878" i="3"/>
  <c r="V1878" i="3"/>
  <c r="Z1878" i="3"/>
  <c r="T1874" i="3"/>
  <c r="X1874" i="3"/>
  <c r="AB1874" i="3"/>
  <c r="U1874" i="3"/>
  <c r="Y1874" i="3"/>
  <c r="AC1874" i="3"/>
  <c r="W1874" i="3"/>
  <c r="AA1874" i="3"/>
  <c r="Z1874" i="3"/>
  <c r="AD1874" i="3"/>
  <c r="V1874" i="3"/>
  <c r="T1870" i="3"/>
  <c r="X1870" i="3"/>
  <c r="AB1870" i="3"/>
  <c r="U1870" i="3"/>
  <c r="Y1870" i="3"/>
  <c r="AC1870" i="3"/>
  <c r="AA1870" i="3"/>
  <c r="W1870" i="3"/>
  <c r="V1870" i="3"/>
  <c r="Z1870" i="3"/>
  <c r="AD1870" i="3"/>
  <c r="T1866" i="3"/>
  <c r="X1866" i="3"/>
  <c r="AB1866" i="3"/>
  <c r="U1866" i="3"/>
  <c r="Y1866" i="3"/>
  <c r="AC1866" i="3"/>
  <c r="W1866" i="3"/>
  <c r="AA1866" i="3"/>
  <c r="V1866" i="3"/>
  <c r="Z1866" i="3"/>
  <c r="AD1866" i="3"/>
  <c r="T1862" i="3"/>
  <c r="X1862" i="3"/>
  <c r="AB1862" i="3"/>
  <c r="U1862" i="3"/>
  <c r="Y1862" i="3"/>
  <c r="AC1862" i="3"/>
  <c r="AA1862" i="3"/>
  <c r="W1862" i="3"/>
  <c r="AD1862" i="3"/>
  <c r="V1862" i="3"/>
  <c r="Z1862" i="3"/>
  <c r="T1858" i="3"/>
  <c r="X1858" i="3"/>
  <c r="AB1858" i="3"/>
  <c r="U1858" i="3"/>
  <c r="Y1858" i="3"/>
  <c r="AC1858" i="3"/>
  <c r="W1858" i="3"/>
  <c r="AA1858" i="3"/>
  <c r="Z1858" i="3"/>
  <c r="AD1858" i="3"/>
  <c r="V1858" i="3"/>
  <c r="T1854" i="3"/>
  <c r="X1854" i="3"/>
  <c r="AB1854" i="3"/>
  <c r="U1854" i="3"/>
  <c r="Y1854" i="3"/>
  <c r="AC1854" i="3"/>
  <c r="AA1854" i="3"/>
  <c r="V1854" i="3"/>
  <c r="AD1854" i="3"/>
  <c r="W1854" i="3"/>
  <c r="Z1854" i="3"/>
  <c r="T1850" i="3"/>
  <c r="X1850" i="3"/>
  <c r="AB1850" i="3"/>
  <c r="U1850" i="3"/>
  <c r="Y1850" i="3"/>
  <c r="AC1850" i="3"/>
  <c r="W1850" i="3"/>
  <c r="Z1850" i="3"/>
  <c r="AA1850" i="3"/>
  <c r="AD1850" i="3"/>
  <c r="V1850" i="3"/>
  <c r="T1846" i="3"/>
  <c r="X1846" i="3"/>
  <c r="AB1846" i="3"/>
  <c r="U1846" i="3"/>
  <c r="Y1846" i="3"/>
  <c r="AC1846" i="3"/>
  <c r="AA1846" i="3"/>
  <c r="V1846" i="3"/>
  <c r="AD1846" i="3"/>
  <c r="W1846" i="3"/>
  <c r="Z1846" i="3"/>
  <c r="T1842" i="3"/>
  <c r="X1842" i="3"/>
  <c r="AB1842" i="3"/>
  <c r="U1842" i="3"/>
  <c r="Y1842" i="3"/>
  <c r="AC1842" i="3"/>
  <c r="W1842" i="3"/>
  <c r="Z1842" i="3"/>
  <c r="AA1842" i="3"/>
  <c r="V1842" i="3"/>
  <c r="AD1842" i="3"/>
  <c r="T1838" i="3"/>
  <c r="X1838" i="3"/>
  <c r="AB1838" i="3"/>
  <c r="U1838" i="3"/>
  <c r="Y1838" i="3"/>
  <c r="AC1838" i="3"/>
  <c r="AA1838" i="3"/>
  <c r="V1838" i="3"/>
  <c r="AD1838" i="3"/>
  <c r="W1838" i="3"/>
  <c r="Z1838" i="3"/>
  <c r="T1834" i="3"/>
  <c r="X1834" i="3"/>
  <c r="AB1834" i="3"/>
  <c r="U1834" i="3"/>
  <c r="Y1834" i="3"/>
  <c r="AC1834" i="3"/>
  <c r="W1834" i="3"/>
  <c r="Z1834" i="3"/>
  <c r="AA1834" i="3"/>
  <c r="V1834" i="3"/>
  <c r="AD1834" i="3"/>
  <c r="T1830" i="3"/>
  <c r="X1830" i="3"/>
  <c r="AB1830" i="3"/>
  <c r="U1830" i="3"/>
  <c r="Y1830" i="3"/>
  <c r="AC1830" i="3"/>
  <c r="AA1830" i="3"/>
  <c r="V1830" i="3"/>
  <c r="AD1830" i="3"/>
  <c r="W1830" i="3"/>
  <c r="Z1830" i="3"/>
  <c r="T1826" i="3"/>
  <c r="X1826" i="3"/>
  <c r="AB1826" i="3"/>
  <c r="U1826" i="3"/>
  <c r="Y1826" i="3"/>
  <c r="AC1826" i="3"/>
  <c r="W1826" i="3"/>
  <c r="Z1826" i="3"/>
  <c r="AA1826" i="3"/>
  <c r="V1826" i="3"/>
  <c r="AD1826" i="3"/>
  <c r="T1822" i="3"/>
  <c r="X1822" i="3"/>
  <c r="AB1822" i="3"/>
  <c r="U1822" i="3"/>
  <c r="Y1822" i="3"/>
  <c r="AC1822" i="3"/>
  <c r="AA1822" i="3"/>
  <c r="V1822" i="3"/>
  <c r="AD1822" i="3"/>
  <c r="W1822" i="3"/>
  <c r="Z1822" i="3"/>
  <c r="T1818" i="3"/>
  <c r="X1818" i="3"/>
  <c r="AB1818" i="3"/>
  <c r="U1818" i="3"/>
  <c r="Y1818" i="3"/>
  <c r="AC1818" i="3"/>
  <c r="W1818" i="3"/>
  <c r="Z1818" i="3"/>
  <c r="AA1818" i="3"/>
  <c r="V1818" i="3"/>
  <c r="AD1818" i="3"/>
  <c r="T1814" i="3"/>
  <c r="X1814" i="3"/>
  <c r="AB1814" i="3"/>
  <c r="U1814" i="3"/>
  <c r="Y1814" i="3"/>
  <c r="AC1814" i="3"/>
  <c r="AA1814" i="3"/>
  <c r="V1814" i="3"/>
  <c r="AD1814" i="3"/>
  <c r="W1814" i="3"/>
  <c r="Z1814" i="3"/>
  <c r="T1810" i="3"/>
  <c r="X1810" i="3"/>
  <c r="AB1810" i="3"/>
  <c r="U1810" i="3"/>
  <c r="Y1810" i="3"/>
  <c r="AC1810" i="3"/>
  <c r="W1810" i="3"/>
  <c r="Z1810" i="3"/>
  <c r="AA1810" i="3"/>
  <c r="V1810" i="3"/>
  <c r="AD1810" i="3"/>
  <c r="T1806" i="3"/>
  <c r="X1806" i="3"/>
  <c r="AB1806" i="3"/>
  <c r="U1806" i="3"/>
  <c r="Y1806" i="3"/>
  <c r="AC1806" i="3"/>
  <c r="AA1806" i="3"/>
  <c r="V1806" i="3"/>
  <c r="AD1806" i="3"/>
  <c r="W1806" i="3"/>
  <c r="Z1806" i="3"/>
  <c r="T1802" i="3"/>
  <c r="X1802" i="3"/>
  <c r="AB1802" i="3"/>
  <c r="U1802" i="3"/>
  <c r="Y1802" i="3"/>
  <c r="AC1802" i="3"/>
  <c r="W1802" i="3"/>
  <c r="Z1802" i="3"/>
  <c r="AA1802" i="3"/>
  <c r="V1802" i="3"/>
  <c r="AD1802" i="3"/>
  <c r="T1798" i="3"/>
  <c r="X1798" i="3"/>
  <c r="AB1798" i="3"/>
  <c r="U1798" i="3"/>
  <c r="Y1798" i="3"/>
  <c r="AC1798" i="3"/>
  <c r="AA1798" i="3"/>
  <c r="V1798" i="3"/>
  <c r="AD1798" i="3"/>
  <c r="W1798" i="3"/>
  <c r="Z1798" i="3"/>
  <c r="T1794" i="3"/>
  <c r="X1794" i="3"/>
  <c r="AB1794" i="3"/>
  <c r="U1794" i="3"/>
  <c r="Y1794" i="3"/>
  <c r="AC1794" i="3"/>
  <c r="W1794" i="3"/>
  <c r="Z1794" i="3"/>
  <c r="AA1794" i="3"/>
  <c r="V1794" i="3"/>
  <c r="AD1794" i="3"/>
  <c r="T1790" i="3"/>
  <c r="X1790" i="3"/>
  <c r="AB1790" i="3"/>
  <c r="U1790" i="3"/>
  <c r="Y1790" i="3"/>
  <c r="AC1790" i="3"/>
  <c r="AA1790" i="3"/>
  <c r="V1790" i="3"/>
  <c r="AD1790" i="3"/>
  <c r="W1790" i="3"/>
  <c r="Z1790" i="3"/>
  <c r="T1786" i="3"/>
  <c r="X1786" i="3"/>
  <c r="AB1786" i="3"/>
  <c r="U1786" i="3"/>
  <c r="Y1786" i="3"/>
  <c r="AC1786" i="3"/>
  <c r="W1786" i="3"/>
  <c r="Z1786" i="3"/>
  <c r="AA1786" i="3"/>
  <c r="V1786" i="3"/>
  <c r="AD1786" i="3"/>
  <c r="T1782" i="3"/>
  <c r="X1782" i="3"/>
  <c r="AB1782" i="3"/>
  <c r="U1782" i="3"/>
  <c r="Y1782" i="3"/>
  <c r="AC1782" i="3"/>
  <c r="AA1782" i="3"/>
  <c r="V1782" i="3"/>
  <c r="AD1782" i="3"/>
  <c r="W1782" i="3"/>
  <c r="Z1782" i="3"/>
  <c r="T1778" i="3"/>
  <c r="X1778" i="3"/>
  <c r="AB1778" i="3"/>
  <c r="U1778" i="3"/>
  <c r="Y1778" i="3"/>
  <c r="AC1778" i="3"/>
  <c r="W1778" i="3"/>
  <c r="Z1778" i="3"/>
  <c r="AA1778" i="3"/>
  <c r="V1778" i="3"/>
  <c r="AD1778" i="3"/>
  <c r="T1774" i="3"/>
  <c r="X1774" i="3"/>
  <c r="AB1774" i="3"/>
  <c r="U1774" i="3"/>
  <c r="Y1774" i="3"/>
  <c r="AC1774" i="3"/>
  <c r="AA1774" i="3"/>
  <c r="V1774" i="3"/>
  <c r="AD1774" i="3"/>
  <c r="W1774" i="3"/>
  <c r="Z1774" i="3"/>
  <c r="T1770" i="3"/>
  <c r="X1770" i="3"/>
  <c r="AB1770" i="3"/>
  <c r="U1770" i="3"/>
  <c r="Y1770" i="3"/>
  <c r="AC1770" i="3"/>
  <c r="W1770" i="3"/>
  <c r="Z1770" i="3"/>
  <c r="AA1770" i="3"/>
  <c r="V1770" i="3"/>
  <c r="AD1770" i="3"/>
  <c r="T1766" i="3"/>
  <c r="X1766" i="3"/>
  <c r="AB1766" i="3"/>
  <c r="U1766" i="3"/>
  <c r="Y1766" i="3"/>
  <c r="AC1766" i="3"/>
  <c r="AA1766" i="3"/>
  <c r="V1766" i="3"/>
  <c r="AD1766" i="3"/>
  <c r="W1766" i="3"/>
  <c r="Z1766" i="3"/>
  <c r="T1762" i="3"/>
  <c r="X1762" i="3"/>
  <c r="AB1762" i="3"/>
  <c r="U1762" i="3"/>
  <c r="Y1762" i="3"/>
  <c r="AC1762" i="3"/>
  <c r="W1762" i="3"/>
  <c r="Z1762" i="3"/>
  <c r="AA1762" i="3"/>
  <c r="V1762" i="3"/>
  <c r="AD1762" i="3"/>
  <c r="T1758" i="3"/>
  <c r="X1758" i="3"/>
  <c r="AB1758" i="3"/>
  <c r="U1758" i="3"/>
  <c r="Y1758" i="3"/>
  <c r="AC1758" i="3"/>
  <c r="AA1758" i="3"/>
  <c r="V1758" i="3"/>
  <c r="AD1758" i="3"/>
  <c r="W1758" i="3"/>
  <c r="Z1758" i="3"/>
  <c r="T1754" i="3"/>
  <c r="X1754" i="3"/>
  <c r="AB1754" i="3"/>
  <c r="U1754" i="3"/>
  <c r="Y1754" i="3"/>
  <c r="AC1754" i="3"/>
  <c r="W1754" i="3"/>
  <c r="Z1754" i="3"/>
  <c r="AA1754" i="3"/>
  <c r="V1754" i="3"/>
  <c r="AD1754" i="3"/>
  <c r="T1750" i="3"/>
  <c r="X1750" i="3"/>
  <c r="AB1750" i="3"/>
  <c r="U1750" i="3"/>
  <c r="Y1750" i="3"/>
  <c r="AC1750" i="3"/>
  <c r="AA1750" i="3"/>
  <c r="V1750" i="3"/>
  <c r="AD1750" i="3"/>
  <c r="W1750" i="3"/>
  <c r="Z1750" i="3"/>
  <c r="T1746" i="3"/>
  <c r="X1746" i="3"/>
  <c r="AB1746" i="3"/>
  <c r="U1746" i="3"/>
  <c r="Y1746" i="3"/>
  <c r="AC1746" i="3"/>
  <c r="W1746" i="3"/>
  <c r="Z1746" i="3"/>
  <c r="AA1746" i="3"/>
  <c r="V1746" i="3"/>
  <c r="AD1746" i="3"/>
  <c r="T1742" i="3"/>
  <c r="X1742" i="3"/>
  <c r="AB1742" i="3"/>
  <c r="U1742" i="3"/>
  <c r="Y1742" i="3"/>
  <c r="AC1742" i="3"/>
  <c r="AA1742" i="3"/>
  <c r="V1742" i="3"/>
  <c r="AD1742" i="3"/>
  <c r="W1742" i="3"/>
  <c r="Z1742" i="3"/>
  <c r="T1738" i="3"/>
  <c r="X1738" i="3"/>
  <c r="AB1738" i="3"/>
  <c r="U1738" i="3"/>
  <c r="Y1738" i="3"/>
  <c r="AC1738" i="3"/>
  <c r="W1738" i="3"/>
  <c r="Z1738" i="3"/>
  <c r="AA1738" i="3"/>
  <c r="V1738" i="3"/>
  <c r="AD1738" i="3"/>
  <c r="W1734" i="3"/>
  <c r="AA1734" i="3"/>
  <c r="T1734" i="3"/>
  <c r="X1734" i="3"/>
  <c r="AB1734" i="3"/>
  <c r="U1734" i="3"/>
  <c r="Y1734" i="3"/>
  <c r="AC1734" i="3"/>
  <c r="V1734" i="3"/>
  <c r="Z1734" i="3"/>
  <c r="AD1734" i="3"/>
  <c r="W1730" i="3"/>
  <c r="AA1730" i="3"/>
  <c r="T1730" i="3"/>
  <c r="X1730" i="3"/>
  <c r="AB1730" i="3"/>
  <c r="U1730" i="3"/>
  <c r="Y1730" i="3"/>
  <c r="AC1730" i="3"/>
  <c r="V1730" i="3"/>
  <c r="Z1730" i="3"/>
  <c r="AD1730" i="3"/>
  <c r="W1726" i="3"/>
  <c r="AA1726" i="3"/>
  <c r="T1726" i="3"/>
  <c r="X1726" i="3"/>
  <c r="AB1726" i="3"/>
  <c r="U1726" i="3"/>
  <c r="Y1726" i="3"/>
  <c r="AC1726" i="3"/>
  <c r="AD1726" i="3"/>
  <c r="V1726" i="3"/>
  <c r="Z1726" i="3"/>
  <c r="W1722" i="3"/>
  <c r="AA1722" i="3"/>
  <c r="T1722" i="3"/>
  <c r="X1722" i="3"/>
  <c r="AB1722" i="3"/>
  <c r="U1722" i="3"/>
  <c r="Y1722" i="3"/>
  <c r="AC1722" i="3"/>
  <c r="Z1722" i="3"/>
  <c r="AD1722" i="3"/>
  <c r="V1722" i="3"/>
  <c r="W1718" i="3"/>
  <c r="AA1718" i="3"/>
  <c r="T1718" i="3"/>
  <c r="X1718" i="3"/>
  <c r="AB1718" i="3"/>
  <c r="U1718" i="3"/>
  <c r="Y1718" i="3"/>
  <c r="AC1718" i="3"/>
  <c r="V1718" i="3"/>
  <c r="Z1718" i="3"/>
  <c r="AD1718" i="3"/>
  <c r="W1714" i="3"/>
  <c r="AA1714" i="3"/>
  <c r="T1714" i="3"/>
  <c r="X1714" i="3"/>
  <c r="AB1714" i="3"/>
  <c r="U1714" i="3"/>
  <c r="Y1714" i="3"/>
  <c r="AC1714" i="3"/>
  <c r="V1714" i="3"/>
  <c r="Z1714" i="3"/>
  <c r="AD1714" i="3"/>
  <c r="W1710" i="3"/>
  <c r="AA1710" i="3"/>
  <c r="T1710" i="3"/>
  <c r="X1710" i="3"/>
  <c r="AB1710" i="3"/>
  <c r="U1710" i="3"/>
  <c r="Y1710" i="3"/>
  <c r="AC1710" i="3"/>
  <c r="AD1710" i="3"/>
  <c r="V1710" i="3"/>
  <c r="Z1710" i="3"/>
  <c r="W1706" i="3"/>
  <c r="AA1706" i="3"/>
  <c r="T1706" i="3"/>
  <c r="X1706" i="3"/>
  <c r="AB1706" i="3"/>
  <c r="U1706" i="3"/>
  <c r="Y1706" i="3"/>
  <c r="AC1706" i="3"/>
  <c r="Z1706" i="3"/>
  <c r="AD1706" i="3"/>
  <c r="V1706" i="3"/>
  <c r="W1702" i="3"/>
  <c r="AA1702" i="3"/>
  <c r="T1702" i="3"/>
  <c r="X1702" i="3"/>
  <c r="AB1702" i="3"/>
  <c r="U1702" i="3"/>
  <c r="Y1702" i="3"/>
  <c r="AC1702" i="3"/>
  <c r="V1702" i="3"/>
  <c r="Z1702" i="3"/>
  <c r="AD1702" i="3"/>
  <c r="W1698" i="3"/>
  <c r="AA1698" i="3"/>
  <c r="T1698" i="3"/>
  <c r="X1698" i="3"/>
  <c r="AB1698" i="3"/>
  <c r="U1698" i="3"/>
  <c r="Y1698" i="3"/>
  <c r="AC1698" i="3"/>
  <c r="V1698" i="3"/>
  <c r="Z1698" i="3"/>
  <c r="AD1698" i="3"/>
  <c r="W1694" i="3"/>
  <c r="AA1694" i="3"/>
  <c r="T1694" i="3"/>
  <c r="X1694" i="3"/>
  <c r="AB1694" i="3"/>
  <c r="U1694" i="3"/>
  <c r="Y1694" i="3"/>
  <c r="AC1694" i="3"/>
  <c r="AD1694" i="3"/>
  <c r="V1694" i="3"/>
  <c r="Z1694" i="3"/>
  <c r="W1690" i="3"/>
  <c r="AA1690" i="3"/>
  <c r="T1690" i="3"/>
  <c r="X1690" i="3"/>
  <c r="AB1690" i="3"/>
  <c r="U1690" i="3"/>
  <c r="Y1690" i="3"/>
  <c r="AC1690" i="3"/>
  <c r="Z1690" i="3"/>
  <c r="AD1690" i="3"/>
  <c r="V1690" i="3"/>
  <c r="W1686" i="3"/>
  <c r="AA1686" i="3"/>
  <c r="T1686" i="3"/>
  <c r="X1686" i="3"/>
  <c r="AB1686" i="3"/>
  <c r="U1686" i="3"/>
  <c r="Y1686" i="3"/>
  <c r="AC1686" i="3"/>
  <c r="V1686" i="3"/>
  <c r="Z1686" i="3"/>
  <c r="AD1686" i="3"/>
  <c r="W1682" i="3"/>
  <c r="AA1682" i="3"/>
  <c r="T1682" i="3"/>
  <c r="X1682" i="3"/>
  <c r="AB1682" i="3"/>
  <c r="U1682" i="3"/>
  <c r="Y1682" i="3"/>
  <c r="AC1682" i="3"/>
  <c r="V1682" i="3"/>
  <c r="Z1682" i="3"/>
  <c r="AD1682" i="3"/>
  <c r="W1678" i="3"/>
  <c r="AA1678" i="3"/>
  <c r="T1678" i="3"/>
  <c r="X1678" i="3"/>
  <c r="AB1678" i="3"/>
  <c r="U1678" i="3"/>
  <c r="Y1678" i="3"/>
  <c r="AC1678" i="3"/>
  <c r="AD1678" i="3"/>
  <c r="V1678" i="3"/>
  <c r="Z1678" i="3"/>
  <c r="W1674" i="3"/>
  <c r="AA1674" i="3"/>
  <c r="T1674" i="3"/>
  <c r="X1674" i="3"/>
  <c r="AB1674" i="3"/>
  <c r="U1674" i="3"/>
  <c r="Y1674" i="3"/>
  <c r="AC1674" i="3"/>
  <c r="Z1674" i="3"/>
  <c r="AD1674" i="3"/>
  <c r="V1674" i="3"/>
  <c r="W1670" i="3"/>
  <c r="AA1670" i="3"/>
  <c r="T1670" i="3"/>
  <c r="X1670" i="3"/>
  <c r="AB1670" i="3"/>
  <c r="U1670" i="3"/>
  <c r="Y1670" i="3"/>
  <c r="AC1670" i="3"/>
  <c r="V1670" i="3"/>
  <c r="Z1670" i="3"/>
  <c r="AD1670" i="3"/>
  <c r="W1666" i="3"/>
  <c r="AA1666" i="3"/>
  <c r="T1666" i="3"/>
  <c r="X1666" i="3"/>
  <c r="AB1666" i="3"/>
  <c r="U1666" i="3"/>
  <c r="Y1666" i="3"/>
  <c r="AC1666" i="3"/>
  <c r="V1666" i="3"/>
  <c r="Z1666" i="3"/>
  <c r="AD1666" i="3"/>
  <c r="W1662" i="3"/>
  <c r="AA1662" i="3"/>
  <c r="T1662" i="3"/>
  <c r="X1662" i="3"/>
  <c r="AB1662" i="3"/>
  <c r="U1662" i="3"/>
  <c r="Y1662" i="3"/>
  <c r="AC1662" i="3"/>
  <c r="AD1662" i="3"/>
  <c r="V1662" i="3"/>
  <c r="Z1662" i="3"/>
  <c r="W1658" i="3"/>
  <c r="AA1658" i="3"/>
  <c r="T1658" i="3"/>
  <c r="X1658" i="3"/>
  <c r="AB1658" i="3"/>
  <c r="U1658" i="3"/>
  <c r="Y1658" i="3"/>
  <c r="AC1658" i="3"/>
  <c r="Z1658" i="3"/>
  <c r="AD1658" i="3"/>
  <c r="V1658" i="3"/>
  <c r="W1654" i="3"/>
  <c r="AA1654" i="3"/>
  <c r="T1654" i="3"/>
  <c r="X1654" i="3"/>
  <c r="AB1654" i="3"/>
  <c r="U1654" i="3"/>
  <c r="Y1654" i="3"/>
  <c r="AC1654" i="3"/>
  <c r="V1654" i="3"/>
  <c r="Z1654" i="3"/>
  <c r="AD1654" i="3"/>
  <c r="W1650" i="3"/>
  <c r="AA1650" i="3"/>
  <c r="T1650" i="3"/>
  <c r="X1650" i="3"/>
  <c r="AB1650" i="3"/>
  <c r="U1650" i="3"/>
  <c r="Y1650" i="3"/>
  <c r="AC1650" i="3"/>
  <c r="V1650" i="3"/>
  <c r="Z1650" i="3"/>
  <c r="AD1650" i="3"/>
  <c r="W1646" i="3"/>
  <c r="AA1646" i="3"/>
  <c r="T1646" i="3"/>
  <c r="X1646" i="3"/>
  <c r="AB1646" i="3"/>
  <c r="U1646" i="3"/>
  <c r="Y1646" i="3"/>
  <c r="AC1646" i="3"/>
  <c r="AD1646" i="3"/>
  <c r="V1646" i="3"/>
  <c r="Z1646" i="3"/>
  <c r="W1642" i="3"/>
  <c r="AA1642" i="3"/>
  <c r="T1642" i="3"/>
  <c r="X1642" i="3"/>
  <c r="AB1642" i="3"/>
  <c r="U1642" i="3"/>
  <c r="Y1642" i="3"/>
  <c r="AC1642" i="3"/>
  <c r="Z1642" i="3"/>
  <c r="AD1642" i="3"/>
  <c r="V1642" i="3"/>
  <c r="W1638" i="3"/>
  <c r="AA1638" i="3"/>
  <c r="T1638" i="3"/>
  <c r="X1638" i="3"/>
  <c r="AB1638" i="3"/>
  <c r="U1638" i="3"/>
  <c r="Y1638" i="3"/>
  <c r="AC1638" i="3"/>
  <c r="V1638" i="3"/>
  <c r="Z1638" i="3"/>
  <c r="AD1638" i="3"/>
  <c r="W1634" i="3"/>
  <c r="AA1634" i="3"/>
  <c r="T1634" i="3"/>
  <c r="X1634" i="3"/>
  <c r="AB1634" i="3"/>
  <c r="U1634" i="3"/>
  <c r="Y1634" i="3"/>
  <c r="AC1634" i="3"/>
  <c r="V1634" i="3"/>
  <c r="Z1634" i="3"/>
  <c r="AD1634" i="3"/>
  <c r="W1630" i="3"/>
  <c r="AA1630" i="3"/>
  <c r="T1630" i="3"/>
  <c r="X1630" i="3"/>
  <c r="AB1630" i="3"/>
  <c r="U1630" i="3"/>
  <c r="Y1630" i="3"/>
  <c r="AC1630" i="3"/>
  <c r="AD1630" i="3"/>
  <c r="V1630" i="3"/>
  <c r="Z1630" i="3"/>
  <c r="W1626" i="3"/>
  <c r="AA1626" i="3"/>
  <c r="T1626" i="3"/>
  <c r="X1626" i="3"/>
  <c r="AB1626" i="3"/>
  <c r="U1626" i="3"/>
  <c r="Y1626" i="3"/>
  <c r="AC1626" i="3"/>
  <c r="Z1626" i="3"/>
  <c r="AD1626" i="3"/>
  <c r="V1626" i="3"/>
  <c r="W1622" i="3"/>
  <c r="AA1622" i="3"/>
  <c r="T1622" i="3"/>
  <c r="X1622" i="3"/>
  <c r="AB1622" i="3"/>
  <c r="U1622" i="3"/>
  <c r="Y1622" i="3"/>
  <c r="AC1622" i="3"/>
  <c r="V1622" i="3"/>
  <c r="Z1622" i="3"/>
  <c r="AD1622" i="3"/>
  <c r="W1618" i="3"/>
  <c r="AA1618" i="3"/>
  <c r="T1618" i="3"/>
  <c r="X1618" i="3"/>
  <c r="AB1618" i="3"/>
  <c r="U1618" i="3"/>
  <c r="Y1618" i="3"/>
  <c r="AC1618" i="3"/>
  <c r="V1618" i="3"/>
  <c r="Z1618" i="3"/>
  <c r="AD1618" i="3"/>
  <c r="W1614" i="3"/>
  <c r="AA1614" i="3"/>
  <c r="T1614" i="3"/>
  <c r="X1614" i="3"/>
  <c r="AB1614" i="3"/>
  <c r="U1614" i="3"/>
  <c r="Y1614" i="3"/>
  <c r="AC1614" i="3"/>
  <c r="AD1614" i="3"/>
  <c r="V1614" i="3"/>
  <c r="Z1614" i="3"/>
  <c r="W1610" i="3"/>
  <c r="AA1610" i="3"/>
  <c r="T1610" i="3"/>
  <c r="X1610" i="3"/>
  <c r="AB1610" i="3"/>
  <c r="U1610" i="3"/>
  <c r="Y1610" i="3"/>
  <c r="AC1610" i="3"/>
  <c r="Z1610" i="3"/>
  <c r="AD1610" i="3"/>
  <c r="V1610" i="3"/>
  <c r="W1606" i="3"/>
  <c r="AA1606" i="3"/>
  <c r="T1606" i="3"/>
  <c r="X1606" i="3"/>
  <c r="AB1606" i="3"/>
  <c r="U1606" i="3"/>
  <c r="Y1606" i="3"/>
  <c r="AC1606" i="3"/>
  <c r="V1606" i="3"/>
  <c r="Z1606" i="3"/>
  <c r="AD1606" i="3"/>
  <c r="W1602" i="3"/>
  <c r="AA1602" i="3"/>
  <c r="T1602" i="3"/>
  <c r="X1602" i="3"/>
  <c r="AB1602" i="3"/>
  <c r="U1602" i="3"/>
  <c r="Y1602" i="3"/>
  <c r="AC1602" i="3"/>
  <c r="V1602" i="3"/>
  <c r="Z1602" i="3"/>
  <c r="AD1602" i="3"/>
  <c r="W1598" i="3"/>
  <c r="AA1598" i="3"/>
  <c r="T1598" i="3"/>
  <c r="X1598" i="3"/>
  <c r="AB1598" i="3"/>
  <c r="U1598" i="3"/>
  <c r="Y1598" i="3"/>
  <c r="AC1598" i="3"/>
  <c r="AD1598" i="3"/>
  <c r="V1598" i="3"/>
  <c r="Z1598" i="3"/>
  <c r="W1594" i="3"/>
  <c r="AA1594" i="3"/>
  <c r="T1594" i="3"/>
  <c r="X1594" i="3"/>
  <c r="AB1594" i="3"/>
  <c r="U1594" i="3"/>
  <c r="Y1594" i="3"/>
  <c r="AC1594" i="3"/>
  <c r="Z1594" i="3"/>
  <c r="AD1594" i="3"/>
  <c r="V1594" i="3"/>
  <c r="W1590" i="3"/>
  <c r="AA1590" i="3"/>
  <c r="T1590" i="3"/>
  <c r="X1590" i="3"/>
  <c r="AB1590" i="3"/>
  <c r="U1590" i="3"/>
  <c r="Y1590" i="3"/>
  <c r="AC1590" i="3"/>
  <c r="V1590" i="3"/>
  <c r="Z1590" i="3"/>
  <c r="AD1590" i="3"/>
  <c r="W1586" i="3"/>
  <c r="AA1586" i="3"/>
  <c r="T1586" i="3"/>
  <c r="X1586" i="3"/>
  <c r="AB1586" i="3"/>
  <c r="U1586" i="3"/>
  <c r="Y1586" i="3"/>
  <c r="AC1586" i="3"/>
  <c r="V1586" i="3"/>
  <c r="Z1586" i="3"/>
  <c r="AD1586" i="3"/>
  <c r="W1582" i="3"/>
  <c r="AA1582" i="3"/>
  <c r="T1582" i="3"/>
  <c r="X1582" i="3"/>
  <c r="AB1582" i="3"/>
  <c r="U1582" i="3"/>
  <c r="Y1582" i="3"/>
  <c r="AC1582" i="3"/>
  <c r="AD1582" i="3"/>
  <c r="V1582" i="3"/>
  <c r="Z1582" i="3"/>
  <c r="W1578" i="3"/>
  <c r="AA1578" i="3"/>
  <c r="T1578" i="3"/>
  <c r="X1578" i="3"/>
  <c r="AB1578" i="3"/>
  <c r="U1578" i="3"/>
  <c r="Y1578" i="3"/>
  <c r="AC1578" i="3"/>
  <c r="Z1578" i="3"/>
  <c r="AD1578" i="3"/>
  <c r="V1578" i="3"/>
  <c r="W1574" i="3"/>
  <c r="AA1574" i="3"/>
  <c r="T1574" i="3"/>
  <c r="X1574" i="3"/>
  <c r="AB1574" i="3"/>
  <c r="U1574" i="3"/>
  <c r="Y1574" i="3"/>
  <c r="AC1574" i="3"/>
  <c r="V1574" i="3"/>
  <c r="Z1574" i="3"/>
  <c r="AD1574" i="3"/>
  <c r="W1570" i="3"/>
  <c r="AA1570" i="3"/>
  <c r="T1570" i="3"/>
  <c r="X1570" i="3"/>
  <c r="AB1570" i="3"/>
  <c r="U1570" i="3"/>
  <c r="Y1570" i="3"/>
  <c r="AC1570" i="3"/>
  <c r="V1570" i="3"/>
  <c r="Z1570" i="3"/>
  <c r="AD1570" i="3"/>
  <c r="W1566" i="3"/>
  <c r="AA1566" i="3"/>
  <c r="T1566" i="3"/>
  <c r="X1566" i="3"/>
  <c r="AB1566" i="3"/>
  <c r="U1566" i="3"/>
  <c r="Y1566" i="3"/>
  <c r="AC1566" i="3"/>
  <c r="AD1566" i="3"/>
  <c r="V1566" i="3"/>
  <c r="Z1566" i="3"/>
  <c r="W1562" i="3"/>
  <c r="AA1562" i="3"/>
  <c r="T1562" i="3"/>
  <c r="X1562" i="3"/>
  <c r="AB1562" i="3"/>
  <c r="U1562" i="3"/>
  <c r="Y1562" i="3"/>
  <c r="AC1562" i="3"/>
  <c r="Z1562" i="3"/>
  <c r="AD1562" i="3"/>
  <c r="V1562" i="3"/>
  <c r="W1558" i="3"/>
  <c r="AA1558" i="3"/>
  <c r="T1558" i="3"/>
  <c r="X1558" i="3"/>
  <c r="AB1558" i="3"/>
  <c r="U1558" i="3"/>
  <c r="Y1558" i="3"/>
  <c r="AC1558" i="3"/>
  <c r="V1558" i="3"/>
  <c r="Z1558" i="3"/>
  <c r="AD1558" i="3"/>
  <c r="W1554" i="3"/>
  <c r="AA1554" i="3"/>
  <c r="T1554" i="3"/>
  <c r="X1554" i="3"/>
  <c r="AB1554" i="3"/>
  <c r="U1554" i="3"/>
  <c r="Y1554" i="3"/>
  <c r="AC1554" i="3"/>
  <c r="V1554" i="3"/>
  <c r="Z1554" i="3"/>
  <c r="AD1554" i="3"/>
  <c r="W1550" i="3"/>
  <c r="AA1550" i="3"/>
  <c r="T1550" i="3"/>
  <c r="X1550" i="3"/>
  <c r="AB1550" i="3"/>
  <c r="U1550" i="3"/>
  <c r="Y1550" i="3"/>
  <c r="AC1550" i="3"/>
  <c r="AD1550" i="3"/>
  <c r="V1550" i="3"/>
  <c r="Z1550" i="3"/>
  <c r="W1546" i="3"/>
  <c r="AA1546" i="3"/>
  <c r="T1546" i="3"/>
  <c r="X1546" i="3"/>
  <c r="AB1546" i="3"/>
  <c r="U1546" i="3"/>
  <c r="Y1546" i="3"/>
  <c r="AC1546" i="3"/>
  <c r="Z1546" i="3"/>
  <c r="AD1546" i="3"/>
  <c r="V1546" i="3"/>
  <c r="W1542" i="3"/>
  <c r="AA1542" i="3"/>
  <c r="T1542" i="3"/>
  <c r="X1542" i="3"/>
  <c r="AB1542" i="3"/>
  <c r="U1542" i="3"/>
  <c r="Y1542" i="3"/>
  <c r="AC1542" i="3"/>
  <c r="V1542" i="3"/>
  <c r="Z1542" i="3"/>
  <c r="AD1542" i="3"/>
  <c r="W1538" i="3"/>
  <c r="AA1538" i="3"/>
  <c r="T1538" i="3"/>
  <c r="X1538" i="3"/>
  <c r="AB1538" i="3"/>
  <c r="U1538" i="3"/>
  <c r="Y1538" i="3"/>
  <c r="AC1538" i="3"/>
  <c r="V1538" i="3"/>
  <c r="Z1538" i="3"/>
  <c r="AD1538" i="3"/>
  <c r="W1534" i="3"/>
  <c r="AA1534" i="3"/>
  <c r="T1534" i="3"/>
  <c r="X1534" i="3"/>
  <c r="AB1534" i="3"/>
  <c r="U1534" i="3"/>
  <c r="Y1534" i="3"/>
  <c r="AC1534" i="3"/>
  <c r="AD1534" i="3"/>
  <c r="V1534" i="3"/>
  <c r="Z1534" i="3"/>
  <c r="W1530" i="3"/>
  <c r="AA1530" i="3"/>
  <c r="T1530" i="3"/>
  <c r="X1530" i="3"/>
  <c r="AB1530" i="3"/>
  <c r="U1530" i="3"/>
  <c r="Y1530" i="3"/>
  <c r="AC1530" i="3"/>
  <c r="Z1530" i="3"/>
  <c r="AD1530" i="3"/>
  <c r="V1530" i="3"/>
  <c r="W1526" i="3"/>
  <c r="AA1526" i="3"/>
  <c r="T1526" i="3"/>
  <c r="X1526" i="3"/>
  <c r="AB1526" i="3"/>
  <c r="U1526" i="3"/>
  <c r="Y1526" i="3"/>
  <c r="AC1526" i="3"/>
  <c r="V1526" i="3"/>
  <c r="Z1526" i="3"/>
  <c r="AD1526" i="3"/>
  <c r="W1522" i="3"/>
  <c r="AA1522" i="3"/>
  <c r="T1522" i="3"/>
  <c r="X1522" i="3"/>
  <c r="AB1522" i="3"/>
  <c r="U1522" i="3"/>
  <c r="Y1522" i="3"/>
  <c r="AC1522" i="3"/>
  <c r="V1522" i="3"/>
  <c r="Z1522" i="3"/>
  <c r="AD1522" i="3"/>
  <c r="W1518" i="3"/>
  <c r="AA1518" i="3"/>
  <c r="T1518" i="3"/>
  <c r="X1518" i="3"/>
  <c r="AB1518" i="3"/>
  <c r="U1518" i="3"/>
  <c r="Y1518" i="3"/>
  <c r="AC1518" i="3"/>
  <c r="AD1518" i="3"/>
  <c r="V1518" i="3"/>
  <c r="Z1518" i="3"/>
  <c r="W1514" i="3"/>
  <c r="AA1514" i="3"/>
  <c r="T1514" i="3"/>
  <c r="X1514" i="3"/>
  <c r="AB1514" i="3"/>
  <c r="U1514" i="3"/>
  <c r="Y1514" i="3"/>
  <c r="AC1514" i="3"/>
  <c r="Z1514" i="3"/>
  <c r="AD1514" i="3"/>
  <c r="V1514" i="3"/>
  <c r="W1510" i="3"/>
  <c r="AA1510" i="3"/>
  <c r="T1510" i="3"/>
  <c r="X1510" i="3"/>
  <c r="AB1510" i="3"/>
  <c r="U1510" i="3"/>
  <c r="Y1510" i="3"/>
  <c r="AC1510" i="3"/>
  <c r="V1510" i="3"/>
  <c r="Z1510" i="3"/>
  <c r="AD1510" i="3"/>
  <c r="W1506" i="3"/>
  <c r="AA1506" i="3"/>
  <c r="T1506" i="3"/>
  <c r="X1506" i="3"/>
  <c r="AB1506" i="3"/>
  <c r="U1506" i="3"/>
  <c r="Y1506" i="3"/>
  <c r="AC1506" i="3"/>
  <c r="V1506" i="3"/>
  <c r="Z1506" i="3"/>
  <c r="AD1506" i="3"/>
  <c r="U1502" i="3"/>
  <c r="W1502" i="3"/>
  <c r="AA1502" i="3"/>
  <c r="X1502" i="3"/>
  <c r="AB1502" i="3"/>
  <c r="T1502" i="3"/>
  <c r="Y1502" i="3"/>
  <c r="AC1502" i="3"/>
  <c r="AD1502" i="3"/>
  <c r="V1502" i="3"/>
  <c r="Z1502" i="3"/>
  <c r="W1498" i="3"/>
  <c r="AA1498" i="3"/>
  <c r="U1498" i="3"/>
  <c r="Y1498" i="3"/>
  <c r="AC1498" i="3"/>
  <c r="Z1498" i="3"/>
  <c r="T1498" i="3"/>
  <c r="AB1498" i="3"/>
  <c r="V1498" i="3"/>
  <c r="AD1498" i="3"/>
  <c r="X1498" i="3"/>
  <c r="W1494" i="3"/>
  <c r="AA1494" i="3"/>
  <c r="U1494" i="3"/>
  <c r="Y1494" i="3"/>
  <c r="AC1494" i="3"/>
  <c r="V1494" i="3"/>
  <c r="AD1494" i="3"/>
  <c r="X1494" i="3"/>
  <c r="Z1494" i="3"/>
  <c r="T1494" i="3"/>
  <c r="AB1494" i="3"/>
  <c r="W1490" i="3"/>
  <c r="AA1490" i="3"/>
  <c r="U1490" i="3"/>
  <c r="Y1490" i="3"/>
  <c r="AC1490" i="3"/>
  <c r="Z1490" i="3"/>
  <c r="T1490" i="3"/>
  <c r="AB1490" i="3"/>
  <c r="V1490" i="3"/>
  <c r="AD1490" i="3"/>
  <c r="X1490" i="3"/>
  <c r="W1486" i="3"/>
  <c r="AA1486" i="3"/>
  <c r="U1486" i="3"/>
  <c r="Y1486" i="3"/>
  <c r="AC1486" i="3"/>
  <c r="V1486" i="3"/>
  <c r="AD1486" i="3"/>
  <c r="X1486" i="3"/>
  <c r="Z1486" i="3"/>
  <c r="AB1486" i="3"/>
  <c r="T1486" i="3"/>
  <c r="W1482" i="3"/>
  <c r="AA1482" i="3"/>
  <c r="U1482" i="3"/>
  <c r="Y1482" i="3"/>
  <c r="AC1482" i="3"/>
  <c r="Z1482" i="3"/>
  <c r="T1482" i="3"/>
  <c r="AB1482" i="3"/>
  <c r="V1482" i="3"/>
  <c r="AD1482" i="3"/>
  <c r="X1482" i="3"/>
  <c r="W1478" i="3"/>
  <c r="AA1478" i="3"/>
  <c r="U1478" i="3"/>
  <c r="Y1478" i="3"/>
  <c r="AC1478" i="3"/>
  <c r="V1478" i="3"/>
  <c r="AD1478" i="3"/>
  <c r="X1478" i="3"/>
  <c r="Z1478" i="3"/>
  <c r="T1478" i="3"/>
  <c r="AB1478" i="3"/>
  <c r="W1474" i="3"/>
  <c r="AA1474" i="3"/>
  <c r="U1474" i="3"/>
  <c r="Y1474" i="3"/>
  <c r="AC1474" i="3"/>
  <c r="Z1474" i="3"/>
  <c r="T1474" i="3"/>
  <c r="AB1474" i="3"/>
  <c r="V1474" i="3"/>
  <c r="AD1474" i="3"/>
  <c r="X1474" i="3"/>
  <c r="W1470" i="3"/>
  <c r="AA1470" i="3"/>
  <c r="U1470" i="3"/>
  <c r="Y1470" i="3"/>
  <c r="AC1470" i="3"/>
  <c r="V1470" i="3"/>
  <c r="AD1470" i="3"/>
  <c r="X1470" i="3"/>
  <c r="Z1470" i="3"/>
  <c r="T1470" i="3"/>
  <c r="AB1470" i="3"/>
  <c r="W1466" i="3"/>
  <c r="AA1466" i="3"/>
  <c r="U1466" i="3"/>
  <c r="Y1466" i="3"/>
  <c r="AC1466" i="3"/>
  <c r="Z1466" i="3"/>
  <c r="T1466" i="3"/>
  <c r="AB1466" i="3"/>
  <c r="V1466" i="3"/>
  <c r="AD1466" i="3"/>
  <c r="X1466" i="3"/>
  <c r="W1462" i="3"/>
  <c r="AA1462" i="3"/>
  <c r="U1462" i="3"/>
  <c r="Y1462" i="3"/>
  <c r="AC1462" i="3"/>
  <c r="V1462" i="3"/>
  <c r="AD1462" i="3"/>
  <c r="X1462" i="3"/>
  <c r="Z1462" i="3"/>
  <c r="T1462" i="3"/>
  <c r="AB1462" i="3"/>
  <c r="W1458" i="3"/>
  <c r="AA1458" i="3"/>
  <c r="U1458" i="3"/>
  <c r="Y1458" i="3"/>
  <c r="AC1458" i="3"/>
  <c r="Z1458" i="3"/>
  <c r="T1458" i="3"/>
  <c r="AB1458" i="3"/>
  <c r="V1458" i="3"/>
  <c r="AD1458" i="3"/>
  <c r="X1458" i="3"/>
  <c r="W1454" i="3"/>
  <c r="AA1454" i="3"/>
  <c r="T1454" i="3"/>
  <c r="X1454" i="3"/>
  <c r="U1454" i="3"/>
  <c r="Y1454" i="3"/>
  <c r="AC1454" i="3"/>
  <c r="AD1454" i="3"/>
  <c r="V1454" i="3"/>
  <c r="Z1454" i="3"/>
  <c r="AB1454" i="3"/>
  <c r="W1450" i="3"/>
  <c r="AA1450" i="3"/>
  <c r="T1450" i="3"/>
  <c r="X1450" i="3"/>
  <c r="AB1450" i="3"/>
  <c r="U1450" i="3"/>
  <c r="Y1450" i="3"/>
  <c r="AC1450" i="3"/>
  <c r="AD1450" i="3"/>
  <c r="V1450" i="3"/>
  <c r="Z1450" i="3"/>
  <c r="W1446" i="3"/>
  <c r="AA1446" i="3"/>
  <c r="T1446" i="3"/>
  <c r="X1446" i="3"/>
  <c r="AB1446" i="3"/>
  <c r="U1446" i="3"/>
  <c r="Y1446" i="3"/>
  <c r="AC1446" i="3"/>
  <c r="Z1446" i="3"/>
  <c r="AD1446" i="3"/>
  <c r="V1446" i="3"/>
  <c r="W1442" i="3"/>
  <c r="AA1442" i="3"/>
  <c r="T1442" i="3"/>
  <c r="X1442" i="3"/>
  <c r="AB1442" i="3"/>
  <c r="U1442" i="3"/>
  <c r="Y1442" i="3"/>
  <c r="AC1442" i="3"/>
  <c r="V1442" i="3"/>
  <c r="Z1442" i="3"/>
  <c r="AD1442" i="3"/>
  <c r="W1438" i="3"/>
  <c r="AA1438" i="3"/>
  <c r="T1438" i="3"/>
  <c r="X1438" i="3"/>
  <c r="AB1438" i="3"/>
  <c r="U1438" i="3"/>
  <c r="Y1438" i="3"/>
  <c r="AC1438" i="3"/>
  <c r="V1438" i="3"/>
  <c r="Z1438" i="3"/>
  <c r="AD1438" i="3"/>
  <c r="W1434" i="3"/>
  <c r="AA1434" i="3"/>
  <c r="T1434" i="3"/>
  <c r="X1434" i="3"/>
  <c r="AB1434" i="3"/>
  <c r="U1434" i="3"/>
  <c r="Y1434" i="3"/>
  <c r="AC1434" i="3"/>
  <c r="AD1434" i="3"/>
  <c r="V1434" i="3"/>
  <c r="Z1434" i="3"/>
  <c r="W1430" i="3"/>
  <c r="AA1430" i="3"/>
  <c r="T1430" i="3"/>
  <c r="X1430" i="3"/>
  <c r="AB1430" i="3"/>
  <c r="U1430" i="3"/>
  <c r="Y1430" i="3"/>
  <c r="AC1430" i="3"/>
  <c r="Z1430" i="3"/>
  <c r="AD1430" i="3"/>
  <c r="V1430" i="3"/>
  <c r="W1426" i="3"/>
  <c r="AA1426" i="3"/>
  <c r="T1426" i="3"/>
  <c r="X1426" i="3"/>
  <c r="AB1426" i="3"/>
  <c r="U1426" i="3"/>
  <c r="Y1426" i="3"/>
  <c r="AC1426" i="3"/>
  <c r="V1426" i="3"/>
  <c r="Z1426" i="3"/>
  <c r="AD1426" i="3"/>
  <c r="W1422" i="3"/>
  <c r="AA1422" i="3"/>
  <c r="T1422" i="3"/>
  <c r="X1422" i="3"/>
  <c r="AB1422" i="3"/>
  <c r="U1422" i="3"/>
  <c r="Y1422" i="3"/>
  <c r="AC1422" i="3"/>
  <c r="V1422" i="3"/>
  <c r="Z1422" i="3"/>
  <c r="AD1422" i="3"/>
  <c r="W1418" i="3"/>
  <c r="AA1418" i="3"/>
  <c r="T1418" i="3"/>
  <c r="X1418" i="3"/>
  <c r="AB1418" i="3"/>
  <c r="U1418" i="3"/>
  <c r="Y1418" i="3"/>
  <c r="AC1418" i="3"/>
  <c r="AD1418" i="3"/>
  <c r="V1418" i="3"/>
  <c r="Z1418" i="3"/>
  <c r="W1414" i="3"/>
  <c r="AA1414" i="3"/>
  <c r="T1414" i="3"/>
  <c r="X1414" i="3"/>
  <c r="AB1414" i="3"/>
  <c r="U1414" i="3"/>
  <c r="Y1414" i="3"/>
  <c r="AC1414" i="3"/>
  <c r="Z1414" i="3"/>
  <c r="AD1414" i="3"/>
  <c r="V1414" i="3"/>
  <c r="W1410" i="3"/>
  <c r="AA1410" i="3"/>
  <c r="T1410" i="3"/>
  <c r="X1410" i="3"/>
  <c r="AB1410" i="3"/>
  <c r="U1410" i="3"/>
  <c r="Y1410" i="3"/>
  <c r="AC1410" i="3"/>
  <c r="V1410" i="3"/>
  <c r="Z1410" i="3"/>
  <c r="AD1410" i="3"/>
  <c r="W1406" i="3"/>
  <c r="AA1406" i="3"/>
  <c r="T1406" i="3"/>
  <c r="X1406" i="3"/>
  <c r="AB1406" i="3"/>
  <c r="U1406" i="3"/>
  <c r="Y1406" i="3"/>
  <c r="AC1406" i="3"/>
  <c r="V1406" i="3"/>
  <c r="Z1406" i="3"/>
  <c r="AD1406" i="3"/>
  <c r="W1402" i="3"/>
  <c r="AA1402" i="3"/>
  <c r="T1402" i="3"/>
  <c r="X1402" i="3"/>
  <c r="AB1402" i="3"/>
  <c r="U1402" i="3"/>
  <c r="Y1402" i="3"/>
  <c r="AC1402" i="3"/>
  <c r="AD1402" i="3"/>
  <c r="V1402" i="3"/>
  <c r="Z1402" i="3"/>
  <c r="W1398" i="3"/>
  <c r="AA1398" i="3"/>
  <c r="T1398" i="3"/>
  <c r="X1398" i="3"/>
  <c r="AB1398" i="3"/>
  <c r="U1398" i="3"/>
  <c r="Y1398" i="3"/>
  <c r="AC1398" i="3"/>
  <c r="Z1398" i="3"/>
  <c r="AD1398" i="3"/>
  <c r="V1398" i="3"/>
  <c r="W1394" i="3"/>
  <c r="AA1394" i="3"/>
  <c r="T1394" i="3"/>
  <c r="X1394" i="3"/>
  <c r="AB1394" i="3"/>
  <c r="U1394" i="3"/>
  <c r="Y1394" i="3"/>
  <c r="AC1394" i="3"/>
  <c r="V1394" i="3"/>
  <c r="Z1394" i="3"/>
  <c r="AD1394" i="3"/>
  <c r="W1390" i="3"/>
  <c r="AA1390" i="3"/>
  <c r="T1390" i="3"/>
  <c r="X1390" i="3"/>
  <c r="AB1390" i="3"/>
  <c r="U1390" i="3"/>
  <c r="Y1390" i="3"/>
  <c r="AC1390" i="3"/>
  <c r="V1390" i="3"/>
  <c r="Z1390" i="3"/>
  <c r="AD1390" i="3"/>
  <c r="W1386" i="3"/>
  <c r="AA1386" i="3"/>
  <c r="T1386" i="3"/>
  <c r="X1386" i="3"/>
  <c r="AB1386" i="3"/>
  <c r="U1386" i="3"/>
  <c r="Y1386" i="3"/>
  <c r="AC1386" i="3"/>
  <c r="AD1386" i="3"/>
  <c r="V1386" i="3"/>
  <c r="Z1386" i="3"/>
  <c r="W1382" i="3"/>
  <c r="AA1382" i="3"/>
  <c r="T1382" i="3"/>
  <c r="X1382" i="3"/>
  <c r="AB1382" i="3"/>
  <c r="U1382" i="3"/>
  <c r="Y1382" i="3"/>
  <c r="AC1382" i="3"/>
  <c r="Z1382" i="3"/>
  <c r="AD1382" i="3"/>
  <c r="V1382" i="3"/>
  <c r="W1378" i="3"/>
  <c r="AA1378" i="3"/>
  <c r="T1378" i="3"/>
  <c r="X1378" i="3"/>
  <c r="AB1378" i="3"/>
  <c r="U1378" i="3"/>
  <c r="Y1378" i="3"/>
  <c r="AC1378" i="3"/>
  <c r="V1378" i="3"/>
  <c r="Z1378" i="3"/>
  <c r="AD1378" i="3"/>
  <c r="W1374" i="3"/>
  <c r="AA1374" i="3"/>
  <c r="T1374" i="3"/>
  <c r="X1374" i="3"/>
  <c r="AB1374" i="3"/>
  <c r="U1374" i="3"/>
  <c r="Y1374" i="3"/>
  <c r="AC1374" i="3"/>
  <c r="V1374" i="3"/>
  <c r="Z1374" i="3"/>
  <c r="AD1374" i="3"/>
  <c r="W1370" i="3"/>
  <c r="AA1370" i="3"/>
  <c r="T1370" i="3"/>
  <c r="X1370" i="3"/>
  <c r="AB1370" i="3"/>
  <c r="U1370" i="3"/>
  <c r="Y1370" i="3"/>
  <c r="AC1370" i="3"/>
  <c r="AD1370" i="3"/>
  <c r="V1370" i="3"/>
  <c r="Z1370" i="3"/>
  <c r="W1366" i="3"/>
  <c r="AA1366" i="3"/>
  <c r="T1366" i="3"/>
  <c r="X1366" i="3"/>
  <c r="AB1366" i="3"/>
  <c r="U1366" i="3"/>
  <c r="Y1366" i="3"/>
  <c r="AC1366" i="3"/>
  <c r="Z1366" i="3"/>
  <c r="AD1366" i="3"/>
  <c r="V1366" i="3"/>
  <c r="W1362" i="3"/>
  <c r="AA1362" i="3"/>
  <c r="T1362" i="3"/>
  <c r="X1362" i="3"/>
  <c r="AB1362" i="3"/>
  <c r="U1362" i="3"/>
  <c r="Y1362" i="3"/>
  <c r="AC1362" i="3"/>
  <c r="V1362" i="3"/>
  <c r="Z1362" i="3"/>
  <c r="AD1362" i="3"/>
  <c r="W1358" i="3"/>
  <c r="AA1358" i="3"/>
  <c r="T1358" i="3"/>
  <c r="X1358" i="3"/>
  <c r="AB1358" i="3"/>
  <c r="U1358" i="3"/>
  <c r="Y1358" i="3"/>
  <c r="AC1358" i="3"/>
  <c r="V1358" i="3"/>
  <c r="Z1358" i="3"/>
  <c r="AD1358" i="3"/>
  <c r="W1354" i="3"/>
  <c r="AA1354" i="3"/>
  <c r="T1354" i="3"/>
  <c r="X1354" i="3"/>
  <c r="AB1354" i="3"/>
  <c r="U1354" i="3"/>
  <c r="Y1354" i="3"/>
  <c r="AC1354" i="3"/>
  <c r="AD1354" i="3"/>
  <c r="V1354" i="3"/>
  <c r="Z1354" i="3"/>
  <c r="W1350" i="3"/>
  <c r="AA1350" i="3"/>
  <c r="T1350" i="3"/>
  <c r="X1350" i="3"/>
  <c r="AB1350" i="3"/>
  <c r="U1350" i="3"/>
  <c r="Y1350" i="3"/>
  <c r="AC1350" i="3"/>
  <c r="Z1350" i="3"/>
  <c r="AD1350" i="3"/>
  <c r="V1350" i="3"/>
  <c r="W1346" i="3"/>
  <c r="AA1346" i="3"/>
  <c r="T1346" i="3"/>
  <c r="X1346" i="3"/>
  <c r="AB1346" i="3"/>
  <c r="U1346" i="3"/>
  <c r="Y1346" i="3"/>
  <c r="AC1346" i="3"/>
  <c r="V1346" i="3"/>
  <c r="Z1346" i="3"/>
  <c r="AD1346" i="3"/>
  <c r="W1342" i="3"/>
  <c r="AA1342" i="3"/>
  <c r="T1342" i="3"/>
  <c r="X1342" i="3"/>
  <c r="AB1342" i="3"/>
  <c r="U1342" i="3"/>
  <c r="Y1342" i="3"/>
  <c r="AC1342" i="3"/>
  <c r="V1342" i="3"/>
  <c r="Z1342" i="3"/>
  <c r="AD1342" i="3"/>
  <c r="W1338" i="3"/>
  <c r="AA1338" i="3"/>
  <c r="T1338" i="3"/>
  <c r="X1338" i="3"/>
  <c r="AB1338" i="3"/>
  <c r="U1338" i="3"/>
  <c r="Y1338" i="3"/>
  <c r="AC1338" i="3"/>
  <c r="AD1338" i="3"/>
  <c r="V1338" i="3"/>
  <c r="Z1338" i="3"/>
  <c r="W1334" i="3"/>
  <c r="AA1334" i="3"/>
  <c r="T1334" i="3"/>
  <c r="X1334" i="3"/>
  <c r="AB1334" i="3"/>
  <c r="U1334" i="3"/>
  <c r="Y1334" i="3"/>
  <c r="AC1334" i="3"/>
  <c r="Z1334" i="3"/>
  <c r="AD1334" i="3"/>
  <c r="V1334" i="3"/>
  <c r="W1330" i="3"/>
  <c r="AA1330" i="3"/>
  <c r="T1330" i="3"/>
  <c r="X1330" i="3"/>
  <c r="AB1330" i="3"/>
  <c r="U1330" i="3"/>
  <c r="Y1330" i="3"/>
  <c r="AC1330" i="3"/>
  <c r="V1330" i="3"/>
  <c r="Z1330" i="3"/>
  <c r="AD1330" i="3"/>
  <c r="W1326" i="3"/>
  <c r="AA1326" i="3"/>
  <c r="T1326" i="3"/>
  <c r="X1326" i="3"/>
  <c r="AB1326" i="3"/>
  <c r="U1326" i="3"/>
  <c r="Y1326" i="3"/>
  <c r="AC1326" i="3"/>
  <c r="V1326" i="3"/>
  <c r="Z1326" i="3"/>
  <c r="AD1326" i="3"/>
  <c r="W1322" i="3"/>
  <c r="AA1322" i="3"/>
  <c r="T1322" i="3"/>
  <c r="X1322" i="3"/>
  <c r="AB1322" i="3"/>
  <c r="U1322" i="3"/>
  <c r="Y1322" i="3"/>
  <c r="AC1322" i="3"/>
  <c r="AD1322" i="3"/>
  <c r="V1322" i="3"/>
  <c r="Z1322" i="3"/>
  <c r="W1318" i="3"/>
  <c r="AA1318" i="3"/>
  <c r="T1318" i="3"/>
  <c r="X1318" i="3"/>
  <c r="AB1318" i="3"/>
  <c r="U1318" i="3"/>
  <c r="Y1318" i="3"/>
  <c r="AC1318" i="3"/>
  <c r="Z1318" i="3"/>
  <c r="AD1318" i="3"/>
  <c r="V1318" i="3"/>
  <c r="W1314" i="3"/>
  <c r="AA1314" i="3"/>
  <c r="T1314" i="3"/>
  <c r="X1314" i="3"/>
  <c r="AB1314" i="3"/>
  <c r="U1314" i="3"/>
  <c r="Y1314" i="3"/>
  <c r="AC1314" i="3"/>
  <c r="V1314" i="3"/>
  <c r="Z1314" i="3"/>
  <c r="AD1314" i="3"/>
  <c r="W1310" i="3"/>
  <c r="AA1310" i="3"/>
  <c r="T1310" i="3"/>
  <c r="X1310" i="3"/>
  <c r="AB1310" i="3"/>
  <c r="U1310" i="3"/>
  <c r="Y1310" i="3"/>
  <c r="AC1310" i="3"/>
  <c r="V1310" i="3"/>
  <c r="Z1310" i="3"/>
  <c r="AD1310" i="3"/>
  <c r="W1306" i="3"/>
  <c r="AA1306" i="3"/>
  <c r="T1306" i="3"/>
  <c r="X1306" i="3"/>
  <c r="AB1306" i="3"/>
  <c r="U1306" i="3"/>
  <c r="Y1306" i="3"/>
  <c r="AC1306" i="3"/>
  <c r="AD1306" i="3"/>
  <c r="V1306" i="3"/>
  <c r="Z1306" i="3"/>
  <c r="W1302" i="3"/>
  <c r="AA1302" i="3"/>
  <c r="T1302" i="3"/>
  <c r="X1302" i="3"/>
  <c r="AB1302" i="3"/>
  <c r="U1302" i="3"/>
  <c r="Y1302" i="3"/>
  <c r="AC1302" i="3"/>
  <c r="Z1302" i="3"/>
  <c r="AD1302" i="3"/>
  <c r="V1302" i="3"/>
  <c r="U1298" i="3"/>
  <c r="Y1298" i="3"/>
  <c r="V1298" i="3"/>
  <c r="AA1298" i="3"/>
  <c r="W1298" i="3"/>
  <c r="AB1298" i="3"/>
  <c r="X1298" i="3"/>
  <c r="AC1298" i="3"/>
  <c r="T1298" i="3"/>
  <c r="Z1298" i="3"/>
  <c r="AD1298" i="3"/>
  <c r="U1294" i="3"/>
  <c r="Y1294" i="3"/>
  <c r="AC1294" i="3"/>
  <c r="W1294" i="3"/>
  <c r="AB1294" i="3"/>
  <c r="X1294" i="3"/>
  <c r="AD1294" i="3"/>
  <c r="T1294" i="3"/>
  <c r="Z1294" i="3"/>
  <c r="V1294" i="3"/>
  <c r="AA1294" i="3"/>
  <c r="U1290" i="3"/>
  <c r="Y1290" i="3"/>
  <c r="AC1290" i="3"/>
  <c r="V1290" i="3"/>
  <c r="Z1290" i="3"/>
  <c r="AD1290" i="3"/>
  <c r="T1290" i="3"/>
  <c r="AB1290" i="3"/>
  <c r="W1290" i="3"/>
  <c r="X1290" i="3"/>
  <c r="AA1290" i="3"/>
  <c r="U1286" i="3"/>
  <c r="Y1286" i="3"/>
  <c r="AC1286" i="3"/>
  <c r="V1286" i="3"/>
  <c r="Z1286" i="3"/>
  <c r="AD1286" i="3"/>
  <c r="X1286" i="3"/>
  <c r="AA1286" i="3"/>
  <c r="T1286" i="3"/>
  <c r="AB1286" i="3"/>
  <c r="W1286" i="3"/>
  <c r="U1282" i="3"/>
  <c r="Y1282" i="3"/>
  <c r="AC1282" i="3"/>
  <c r="V1282" i="3"/>
  <c r="Z1282" i="3"/>
  <c r="AD1282" i="3"/>
  <c r="T1282" i="3"/>
  <c r="AB1282" i="3"/>
  <c r="W1282" i="3"/>
  <c r="X1282" i="3"/>
  <c r="AA1282" i="3"/>
  <c r="U1278" i="3"/>
  <c r="Y1278" i="3"/>
  <c r="AC1278" i="3"/>
  <c r="V1278" i="3"/>
  <c r="Z1278" i="3"/>
  <c r="AD1278" i="3"/>
  <c r="X1278" i="3"/>
  <c r="AA1278" i="3"/>
  <c r="T1278" i="3"/>
  <c r="AB1278" i="3"/>
  <c r="W1278" i="3"/>
  <c r="U1274" i="3"/>
  <c r="Y1274" i="3"/>
  <c r="AC1274" i="3"/>
  <c r="V1274" i="3"/>
  <c r="Z1274" i="3"/>
  <c r="AD1274" i="3"/>
  <c r="T1274" i="3"/>
  <c r="AB1274" i="3"/>
  <c r="W1274" i="3"/>
  <c r="X1274" i="3"/>
  <c r="AA1274" i="3"/>
  <c r="U1270" i="3"/>
  <c r="Y1270" i="3"/>
  <c r="AC1270" i="3"/>
  <c r="V1270" i="3"/>
  <c r="Z1270" i="3"/>
  <c r="AD1270" i="3"/>
  <c r="X1270" i="3"/>
  <c r="AA1270" i="3"/>
  <c r="T1270" i="3"/>
  <c r="AB1270" i="3"/>
  <c r="W1270" i="3"/>
  <c r="U1266" i="3"/>
  <c r="Y1266" i="3"/>
  <c r="AC1266" i="3"/>
  <c r="V1266" i="3"/>
  <c r="Z1266" i="3"/>
  <c r="AD1266" i="3"/>
  <c r="T1266" i="3"/>
  <c r="AB1266" i="3"/>
  <c r="W1266" i="3"/>
  <c r="X1266" i="3"/>
  <c r="AA1266" i="3"/>
  <c r="U1262" i="3"/>
  <c r="Y1262" i="3"/>
  <c r="AC1262" i="3"/>
  <c r="V1262" i="3"/>
  <c r="Z1262" i="3"/>
  <c r="AD1262" i="3"/>
  <c r="X1262" i="3"/>
  <c r="AA1262" i="3"/>
  <c r="T1262" i="3"/>
  <c r="AB1262" i="3"/>
  <c r="W1262" i="3"/>
  <c r="U1258" i="3"/>
  <c r="Y1258" i="3"/>
  <c r="AC1258" i="3"/>
  <c r="V1258" i="3"/>
  <c r="Z1258" i="3"/>
  <c r="AD1258" i="3"/>
  <c r="T1258" i="3"/>
  <c r="AB1258" i="3"/>
  <c r="W1258" i="3"/>
  <c r="X1258" i="3"/>
  <c r="AA1258" i="3"/>
  <c r="U1254" i="3"/>
  <c r="Y1254" i="3"/>
  <c r="AC1254" i="3"/>
  <c r="V1254" i="3"/>
  <c r="Z1254" i="3"/>
  <c r="AD1254" i="3"/>
  <c r="X1254" i="3"/>
  <c r="AA1254" i="3"/>
  <c r="T1254" i="3"/>
  <c r="AB1254" i="3"/>
  <c r="W1254" i="3"/>
  <c r="U1250" i="3"/>
  <c r="Y1250" i="3"/>
  <c r="AC1250" i="3"/>
  <c r="V1250" i="3"/>
  <c r="Z1250" i="3"/>
  <c r="AD1250" i="3"/>
  <c r="T1250" i="3"/>
  <c r="AB1250" i="3"/>
  <c r="W1250" i="3"/>
  <c r="X1250" i="3"/>
  <c r="AA1250" i="3"/>
  <c r="U1246" i="3"/>
  <c r="Y1246" i="3"/>
  <c r="AC1246" i="3"/>
  <c r="V1246" i="3"/>
  <c r="Z1246" i="3"/>
  <c r="AD1246" i="3"/>
  <c r="X1246" i="3"/>
  <c r="AA1246" i="3"/>
  <c r="T1246" i="3"/>
  <c r="AB1246" i="3"/>
  <c r="W1246" i="3"/>
  <c r="U1242" i="3"/>
  <c r="Y1242" i="3"/>
  <c r="AC1242" i="3"/>
  <c r="V1242" i="3"/>
  <c r="Z1242" i="3"/>
  <c r="AD1242" i="3"/>
  <c r="T1242" i="3"/>
  <c r="AB1242" i="3"/>
  <c r="W1242" i="3"/>
  <c r="X1242" i="3"/>
  <c r="AA1242" i="3"/>
  <c r="U1238" i="3"/>
  <c r="Y1238" i="3"/>
  <c r="AC1238" i="3"/>
  <c r="V1238" i="3"/>
  <c r="Z1238" i="3"/>
  <c r="AD1238" i="3"/>
  <c r="X1238" i="3"/>
  <c r="AA1238" i="3"/>
  <c r="T1238" i="3"/>
  <c r="AB1238" i="3"/>
  <c r="W1238" i="3"/>
  <c r="U1234" i="3"/>
  <c r="Y1234" i="3"/>
  <c r="AC1234" i="3"/>
  <c r="V1234" i="3"/>
  <c r="Z1234" i="3"/>
  <c r="AD1234" i="3"/>
  <c r="T1234" i="3"/>
  <c r="AB1234" i="3"/>
  <c r="W1234" i="3"/>
  <c r="X1234" i="3"/>
  <c r="AA1234" i="3"/>
  <c r="U1230" i="3"/>
  <c r="Y1230" i="3"/>
  <c r="AC1230" i="3"/>
  <c r="V1230" i="3"/>
  <c r="Z1230" i="3"/>
  <c r="AD1230" i="3"/>
  <c r="X1230" i="3"/>
  <c r="AA1230" i="3"/>
  <c r="T1230" i="3"/>
  <c r="AB1230" i="3"/>
  <c r="W1230" i="3"/>
  <c r="U1226" i="3"/>
  <c r="Y1226" i="3"/>
  <c r="AC1226" i="3"/>
  <c r="V1226" i="3"/>
  <c r="Z1226" i="3"/>
  <c r="AD1226" i="3"/>
  <c r="T1226" i="3"/>
  <c r="AB1226" i="3"/>
  <c r="W1226" i="3"/>
  <c r="X1226" i="3"/>
  <c r="AA1226" i="3"/>
  <c r="U1222" i="3"/>
  <c r="Y1222" i="3"/>
  <c r="AC1222" i="3"/>
  <c r="V1222" i="3"/>
  <c r="Z1222" i="3"/>
  <c r="AD1222" i="3"/>
  <c r="X1222" i="3"/>
  <c r="AA1222" i="3"/>
  <c r="T1222" i="3"/>
  <c r="AB1222" i="3"/>
  <c r="W1222" i="3"/>
  <c r="U1218" i="3"/>
  <c r="Y1218" i="3"/>
  <c r="AC1218" i="3"/>
  <c r="V1218" i="3"/>
  <c r="Z1218" i="3"/>
  <c r="AD1218" i="3"/>
  <c r="T1218" i="3"/>
  <c r="AB1218" i="3"/>
  <c r="W1218" i="3"/>
  <c r="X1218" i="3"/>
  <c r="AA1218" i="3"/>
  <c r="U1214" i="3"/>
  <c r="Y1214" i="3"/>
  <c r="AC1214" i="3"/>
  <c r="V1214" i="3"/>
  <c r="Z1214" i="3"/>
  <c r="AD1214" i="3"/>
  <c r="X1214" i="3"/>
  <c r="AA1214" i="3"/>
  <c r="T1214" i="3"/>
  <c r="AB1214" i="3"/>
  <c r="W1214" i="3"/>
  <c r="U1210" i="3"/>
  <c r="Y1210" i="3"/>
  <c r="AC1210" i="3"/>
  <c r="V1210" i="3"/>
  <c r="Z1210" i="3"/>
  <c r="AD1210" i="3"/>
  <c r="T1210" i="3"/>
  <c r="AB1210" i="3"/>
  <c r="W1210" i="3"/>
  <c r="X1210" i="3"/>
  <c r="AA1210" i="3"/>
  <c r="U1206" i="3"/>
  <c r="Y1206" i="3"/>
  <c r="AC1206" i="3"/>
  <c r="V1206" i="3"/>
  <c r="Z1206" i="3"/>
  <c r="AD1206" i="3"/>
  <c r="X1206" i="3"/>
  <c r="AA1206" i="3"/>
  <c r="T1206" i="3"/>
  <c r="AB1206" i="3"/>
  <c r="W1206" i="3"/>
  <c r="U1202" i="3"/>
  <c r="Y1202" i="3"/>
  <c r="AC1202" i="3"/>
  <c r="V1202" i="3"/>
  <c r="Z1202" i="3"/>
  <c r="AD1202" i="3"/>
  <c r="T1202" i="3"/>
  <c r="AB1202" i="3"/>
  <c r="W1202" i="3"/>
  <c r="X1202" i="3"/>
  <c r="AA1202" i="3"/>
  <c r="U1198" i="3"/>
  <c r="Y1198" i="3"/>
  <c r="AC1198" i="3"/>
  <c r="V1198" i="3"/>
  <c r="Z1198" i="3"/>
  <c r="AD1198" i="3"/>
  <c r="X1198" i="3"/>
  <c r="AA1198" i="3"/>
  <c r="T1198" i="3"/>
  <c r="AB1198" i="3"/>
  <c r="W1198" i="3"/>
  <c r="U1194" i="3"/>
  <c r="Y1194" i="3"/>
  <c r="AC1194" i="3"/>
  <c r="V1194" i="3"/>
  <c r="Z1194" i="3"/>
  <c r="AD1194" i="3"/>
  <c r="T1194" i="3"/>
  <c r="AB1194" i="3"/>
  <c r="W1194" i="3"/>
  <c r="X1194" i="3"/>
  <c r="AA1194" i="3"/>
  <c r="U1190" i="3"/>
  <c r="Y1190" i="3"/>
  <c r="AC1190" i="3"/>
  <c r="V1190" i="3"/>
  <c r="Z1190" i="3"/>
  <c r="AD1190" i="3"/>
  <c r="X1190" i="3"/>
  <c r="AA1190" i="3"/>
  <c r="T1190" i="3"/>
  <c r="AB1190" i="3"/>
  <c r="W1190" i="3"/>
  <c r="U1186" i="3"/>
  <c r="Y1186" i="3"/>
  <c r="AC1186" i="3"/>
  <c r="V1186" i="3"/>
  <c r="Z1186" i="3"/>
  <c r="AD1186" i="3"/>
  <c r="T1186" i="3"/>
  <c r="AB1186" i="3"/>
  <c r="W1186" i="3"/>
  <c r="X1186" i="3"/>
  <c r="AA1186" i="3"/>
  <c r="U1182" i="3"/>
  <c r="Y1182" i="3"/>
  <c r="AC1182" i="3"/>
  <c r="V1182" i="3"/>
  <c r="Z1182" i="3"/>
  <c r="AD1182" i="3"/>
  <c r="X1182" i="3"/>
  <c r="AA1182" i="3"/>
  <c r="T1182" i="3"/>
  <c r="AB1182" i="3"/>
  <c r="W1182" i="3"/>
  <c r="U1178" i="3"/>
  <c r="Y1178" i="3"/>
  <c r="AC1178" i="3"/>
  <c r="V1178" i="3"/>
  <c r="Z1178" i="3"/>
  <c r="AD1178" i="3"/>
  <c r="T1178" i="3"/>
  <c r="AB1178" i="3"/>
  <c r="W1178" i="3"/>
  <c r="X1178" i="3"/>
  <c r="AA1178" i="3"/>
  <c r="U1174" i="3"/>
  <c r="Y1174" i="3"/>
  <c r="AC1174" i="3"/>
  <c r="V1174" i="3"/>
  <c r="Z1174" i="3"/>
  <c r="AD1174" i="3"/>
  <c r="X1174" i="3"/>
  <c r="AA1174" i="3"/>
  <c r="T1174" i="3"/>
  <c r="AB1174" i="3"/>
  <c r="W1174" i="3"/>
  <c r="U1170" i="3"/>
  <c r="Y1170" i="3"/>
  <c r="AC1170" i="3"/>
  <c r="V1170" i="3"/>
  <c r="Z1170" i="3"/>
  <c r="AD1170" i="3"/>
  <c r="T1170" i="3"/>
  <c r="AB1170" i="3"/>
  <c r="W1170" i="3"/>
  <c r="X1170" i="3"/>
  <c r="AA1170" i="3"/>
  <c r="U1166" i="3"/>
  <c r="Y1166" i="3"/>
  <c r="AC1166" i="3"/>
  <c r="V1166" i="3"/>
  <c r="Z1166" i="3"/>
  <c r="AD1166" i="3"/>
  <c r="X1166" i="3"/>
  <c r="AA1166" i="3"/>
  <c r="T1166" i="3"/>
  <c r="AB1166" i="3"/>
  <c r="W1166" i="3"/>
  <c r="U1162" i="3"/>
  <c r="Y1162" i="3"/>
  <c r="AC1162" i="3"/>
  <c r="V1162" i="3"/>
  <c r="Z1162" i="3"/>
  <c r="AD1162" i="3"/>
  <c r="T1162" i="3"/>
  <c r="AB1162" i="3"/>
  <c r="W1162" i="3"/>
  <c r="X1162" i="3"/>
  <c r="AA1162" i="3"/>
  <c r="U1158" i="3"/>
  <c r="Y1158" i="3"/>
  <c r="AC1158" i="3"/>
  <c r="V1158" i="3"/>
  <c r="Z1158" i="3"/>
  <c r="AD1158" i="3"/>
  <c r="X1158" i="3"/>
  <c r="AA1158" i="3"/>
  <c r="T1158" i="3"/>
  <c r="AB1158" i="3"/>
  <c r="W1158" i="3"/>
  <c r="U1154" i="3"/>
  <c r="Y1154" i="3"/>
  <c r="AC1154" i="3"/>
  <c r="V1154" i="3"/>
  <c r="Z1154" i="3"/>
  <c r="AD1154" i="3"/>
  <c r="T1154" i="3"/>
  <c r="AB1154" i="3"/>
  <c r="W1154" i="3"/>
  <c r="X1154" i="3"/>
  <c r="AA1154" i="3"/>
  <c r="U1150" i="3"/>
  <c r="Y1150" i="3"/>
  <c r="AC1150" i="3"/>
  <c r="V1150" i="3"/>
  <c r="Z1150" i="3"/>
  <c r="AD1150" i="3"/>
  <c r="X1150" i="3"/>
  <c r="AA1150" i="3"/>
  <c r="T1150" i="3"/>
  <c r="AB1150" i="3"/>
  <c r="W1150" i="3"/>
  <c r="U1146" i="3"/>
  <c r="Y1146" i="3"/>
  <c r="AC1146" i="3"/>
  <c r="V1146" i="3"/>
  <c r="Z1146" i="3"/>
  <c r="AD1146" i="3"/>
  <c r="T1146" i="3"/>
  <c r="AB1146" i="3"/>
  <c r="W1146" i="3"/>
  <c r="X1146" i="3"/>
  <c r="AA1146" i="3"/>
  <c r="U1142" i="3"/>
  <c r="Y1142" i="3"/>
  <c r="AC1142" i="3"/>
  <c r="V1142" i="3"/>
  <c r="Z1142" i="3"/>
  <c r="AD1142" i="3"/>
  <c r="X1142" i="3"/>
  <c r="AA1142" i="3"/>
  <c r="T1142" i="3"/>
  <c r="AB1142" i="3"/>
  <c r="W1142" i="3"/>
  <c r="U1138" i="3"/>
  <c r="Y1138" i="3"/>
  <c r="AC1138" i="3"/>
  <c r="V1138" i="3"/>
  <c r="Z1138" i="3"/>
  <c r="AD1138" i="3"/>
  <c r="T1138" i="3"/>
  <c r="AB1138" i="3"/>
  <c r="W1138" i="3"/>
  <c r="X1138" i="3"/>
  <c r="AA1138" i="3"/>
  <c r="U1134" i="3"/>
  <c r="Y1134" i="3"/>
  <c r="AC1134" i="3"/>
  <c r="V1134" i="3"/>
  <c r="Z1134" i="3"/>
  <c r="AD1134" i="3"/>
  <c r="X1134" i="3"/>
  <c r="AA1134" i="3"/>
  <c r="T1134" i="3"/>
  <c r="AB1134" i="3"/>
  <c r="W1134" i="3"/>
  <c r="U1130" i="3"/>
  <c r="Y1130" i="3"/>
  <c r="AC1130" i="3"/>
  <c r="V1130" i="3"/>
  <c r="Z1130" i="3"/>
  <c r="AD1130" i="3"/>
  <c r="T1130" i="3"/>
  <c r="AB1130" i="3"/>
  <c r="W1130" i="3"/>
  <c r="X1130" i="3"/>
  <c r="AA1130" i="3"/>
  <c r="U1126" i="3"/>
  <c r="Y1126" i="3"/>
  <c r="AC1126" i="3"/>
  <c r="V1126" i="3"/>
  <c r="Z1126" i="3"/>
  <c r="AD1126" i="3"/>
  <c r="X1126" i="3"/>
  <c r="AA1126" i="3"/>
  <c r="T1126" i="3"/>
  <c r="AB1126" i="3"/>
  <c r="W1126" i="3"/>
  <c r="U1122" i="3"/>
  <c r="Y1122" i="3"/>
  <c r="AC1122" i="3"/>
  <c r="V1122" i="3"/>
  <c r="Z1122" i="3"/>
  <c r="AD1122" i="3"/>
  <c r="T1122" i="3"/>
  <c r="AB1122" i="3"/>
  <c r="W1122" i="3"/>
  <c r="X1122" i="3"/>
  <c r="AA1122" i="3"/>
  <c r="U1118" i="3"/>
  <c r="Y1118" i="3"/>
  <c r="AC1118" i="3"/>
  <c r="V1118" i="3"/>
  <c r="Z1118" i="3"/>
  <c r="AD1118" i="3"/>
  <c r="X1118" i="3"/>
  <c r="AA1118" i="3"/>
  <c r="T1118" i="3"/>
  <c r="AB1118" i="3"/>
  <c r="W1118" i="3"/>
  <c r="U1114" i="3"/>
  <c r="Y1114" i="3"/>
  <c r="AC1114" i="3"/>
  <c r="V1114" i="3"/>
  <c r="Z1114" i="3"/>
  <c r="AD1114" i="3"/>
  <c r="T1114" i="3"/>
  <c r="AB1114" i="3"/>
  <c r="W1114" i="3"/>
  <c r="X1114" i="3"/>
  <c r="AA1114" i="3"/>
  <c r="U1110" i="3"/>
  <c r="Y1110" i="3"/>
  <c r="AC1110" i="3"/>
  <c r="V1110" i="3"/>
  <c r="Z1110" i="3"/>
  <c r="AD1110" i="3"/>
  <c r="X1110" i="3"/>
  <c r="AA1110" i="3"/>
  <c r="T1110" i="3"/>
  <c r="AB1110" i="3"/>
  <c r="W1110" i="3"/>
  <c r="U1106" i="3"/>
  <c r="Y1106" i="3"/>
  <c r="AC1106" i="3"/>
  <c r="V1106" i="3"/>
  <c r="Z1106" i="3"/>
  <c r="AD1106" i="3"/>
  <c r="T1106" i="3"/>
  <c r="AB1106" i="3"/>
  <c r="W1106" i="3"/>
  <c r="X1106" i="3"/>
  <c r="AA1106" i="3"/>
  <c r="U1102" i="3"/>
  <c r="Y1102" i="3"/>
  <c r="AC1102" i="3"/>
  <c r="V1102" i="3"/>
  <c r="Z1102" i="3"/>
  <c r="AD1102" i="3"/>
  <c r="X1102" i="3"/>
  <c r="AA1102" i="3"/>
  <c r="T1102" i="3"/>
  <c r="AB1102" i="3"/>
  <c r="W1102" i="3"/>
  <c r="U1098" i="3"/>
  <c r="Y1098" i="3"/>
  <c r="AC1098" i="3"/>
  <c r="V1098" i="3"/>
  <c r="Z1098" i="3"/>
  <c r="AD1098" i="3"/>
  <c r="T1098" i="3"/>
  <c r="AB1098" i="3"/>
  <c r="W1098" i="3"/>
  <c r="X1098" i="3"/>
  <c r="AA1098" i="3"/>
  <c r="U1094" i="3"/>
  <c r="Y1094" i="3"/>
  <c r="AC1094" i="3"/>
  <c r="V1094" i="3"/>
  <c r="Z1094" i="3"/>
  <c r="AD1094" i="3"/>
  <c r="X1094" i="3"/>
  <c r="AA1094" i="3"/>
  <c r="T1094" i="3"/>
  <c r="AB1094" i="3"/>
  <c r="W1094" i="3"/>
  <c r="U1090" i="3"/>
  <c r="Y1090" i="3"/>
  <c r="AC1090" i="3"/>
  <c r="V1090" i="3"/>
  <c r="Z1090" i="3"/>
  <c r="AD1090" i="3"/>
  <c r="T1090" i="3"/>
  <c r="AB1090" i="3"/>
  <c r="W1090" i="3"/>
  <c r="X1090" i="3"/>
  <c r="AA1090" i="3"/>
  <c r="U1086" i="3"/>
  <c r="Y1086" i="3"/>
  <c r="AC1086" i="3"/>
  <c r="V1086" i="3"/>
  <c r="Z1086" i="3"/>
  <c r="AD1086" i="3"/>
  <c r="X1086" i="3"/>
  <c r="AA1086" i="3"/>
  <c r="T1086" i="3"/>
  <c r="AB1086" i="3"/>
  <c r="W1086" i="3"/>
  <c r="U1082" i="3"/>
  <c r="Y1082" i="3"/>
  <c r="AC1082" i="3"/>
  <c r="V1082" i="3"/>
  <c r="Z1082" i="3"/>
  <c r="AD1082" i="3"/>
  <c r="T1082" i="3"/>
  <c r="AB1082" i="3"/>
  <c r="W1082" i="3"/>
  <c r="X1082" i="3"/>
  <c r="AA1082" i="3"/>
  <c r="U1078" i="3"/>
  <c r="Y1078" i="3"/>
  <c r="AC1078" i="3"/>
  <c r="V1078" i="3"/>
  <c r="Z1078" i="3"/>
  <c r="AD1078" i="3"/>
  <c r="X1078" i="3"/>
  <c r="AA1078" i="3"/>
  <c r="T1078" i="3"/>
  <c r="AB1078" i="3"/>
  <c r="W1078" i="3"/>
  <c r="U1074" i="3"/>
  <c r="Y1074" i="3"/>
  <c r="AC1074" i="3"/>
  <c r="V1074" i="3"/>
  <c r="Z1074" i="3"/>
  <c r="AD1074" i="3"/>
  <c r="T1074" i="3"/>
  <c r="AB1074" i="3"/>
  <c r="W1074" i="3"/>
  <c r="X1074" i="3"/>
  <c r="AA1074" i="3"/>
  <c r="U1070" i="3"/>
  <c r="Y1070" i="3"/>
  <c r="AC1070" i="3"/>
  <c r="V1070" i="3"/>
  <c r="Z1070" i="3"/>
  <c r="AD1070" i="3"/>
  <c r="X1070" i="3"/>
  <c r="AA1070" i="3"/>
  <c r="T1070" i="3"/>
  <c r="AB1070" i="3"/>
  <c r="W1070" i="3"/>
  <c r="U1066" i="3"/>
  <c r="Y1066" i="3"/>
  <c r="AC1066" i="3"/>
  <c r="V1066" i="3"/>
  <c r="Z1066" i="3"/>
  <c r="AD1066" i="3"/>
  <c r="T1066" i="3"/>
  <c r="AB1066" i="3"/>
  <c r="W1066" i="3"/>
  <c r="X1066" i="3"/>
  <c r="AA1066" i="3"/>
  <c r="U1062" i="3"/>
  <c r="Y1062" i="3"/>
  <c r="AC1062" i="3"/>
  <c r="V1062" i="3"/>
  <c r="Z1062" i="3"/>
  <c r="AD1062" i="3"/>
  <c r="X1062" i="3"/>
  <c r="AA1062" i="3"/>
  <c r="T1062" i="3"/>
  <c r="AB1062" i="3"/>
  <c r="W1062" i="3"/>
  <c r="U1058" i="3"/>
  <c r="Y1058" i="3"/>
  <c r="AC1058" i="3"/>
  <c r="V1058" i="3"/>
  <c r="Z1058" i="3"/>
  <c r="AD1058" i="3"/>
  <c r="T1058" i="3"/>
  <c r="AB1058" i="3"/>
  <c r="W1058" i="3"/>
  <c r="X1058" i="3"/>
  <c r="AA1058" i="3"/>
  <c r="U1054" i="3"/>
  <c r="Y1054" i="3"/>
  <c r="AC1054" i="3"/>
  <c r="V1054" i="3"/>
  <c r="Z1054" i="3"/>
  <c r="AD1054" i="3"/>
  <c r="X1054" i="3"/>
  <c r="AA1054" i="3"/>
  <c r="T1054" i="3"/>
  <c r="AB1054" i="3"/>
  <c r="W1054" i="3"/>
  <c r="U1050" i="3"/>
  <c r="Y1050" i="3"/>
  <c r="AC1050" i="3"/>
  <c r="V1050" i="3"/>
  <c r="Z1050" i="3"/>
  <c r="AD1050" i="3"/>
  <c r="T1050" i="3"/>
  <c r="AB1050" i="3"/>
  <c r="W1050" i="3"/>
  <c r="X1050" i="3"/>
  <c r="AA1050" i="3"/>
  <c r="U1046" i="3"/>
  <c r="Y1046" i="3"/>
  <c r="AC1046" i="3"/>
  <c r="V1046" i="3"/>
  <c r="Z1046" i="3"/>
  <c r="AD1046" i="3"/>
  <c r="X1046" i="3"/>
  <c r="AA1046" i="3"/>
  <c r="T1046" i="3"/>
  <c r="AB1046" i="3"/>
  <c r="W1046" i="3"/>
  <c r="U1042" i="3"/>
  <c r="Y1042" i="3"/>
  <c r="AC1042" i="3"/>
  <c r="V1042" i="3"/>
  <c r="Z1042" i="3"/>
  <c r="AD1042" i="3"/>
  <c r="T1042" i="3"/>
  <c r="AB1042" i="3"/>
  <c r="W1042" i="3"/>
  <c r="X1042" i="3"/>
  <c r="AA1042" i="3"/>
  <c r="U1038" i="3"/>
  <c r="Y1038" i="3"/>
  <c r="AC1038" i="3"/>
  <c r="V1038" i="3"/>
  <c r="Z1038" i="3"/>
  <c r="AD1038" i="3"/>
  <c r="X1038" i="3"/>
  <c r="AA1038" i="3"/>
  <c r="T1038" i="3"/>
  <c r="AB1038" i="3"/>
  <c r="W1038" i="3"/>
  <c r="U1034" i="3"/>
  <c r="Y1034" i="3"/>
  <c r="AC1034" i="3"/>
  <c r="V1034" i="3"/>
  <c r="Z1034" i="3"/>
  <c r="AD1034" i="3"/>
  <c r="T1034" i="3"/>
  <c r="AB1034" i="3"/>
  <c r="W1034" i="3"/>
  <c r="X1034" i="3"/>
  <c r="AA1034" i="3"/>
  <c r="U1030" i="3"/>
  <c r="Y1030" i="3"/>
  <c r="AC1030" i="3"/>
  <c r="V1030" i="3"/>
  <c r="Z1030" i="3"/>
  <c r="AD1030" i="3"/>
  <c r="X1030" i="3"/>
  <c r="AA1030" i="3"/>
  <c r="T1030" i="3"/>
  <c r="AB1030" i="3"/>
  <c r="W1030" i="3"/>
  <c r="U1026" i="3"/>
  <c r="Y1026" i="3"/>
  <c r="AC1026" i="3"/>
  <c r="V1026" i="3"/>
  <c r="Z1026" i="3"/>
  <c r="AD1026" i="3"/>
  <c r="T1026" i="3"/>
  <c r="AB1026" i="3"/>
  <c r="W1026" i="3"/>
  <c r="X1026" i="3"/>
  <c r="AA1026" i="3"/>
  <c r="U1022" i="3"/>
  <c r="Y1022" i="3"/>
  <c r="AC1022" i="3"/>
  <c r="V1022" i="3"/>
  <c r="Z1022" i="3"/>
  <c r="AD1022" i="3"/>
  <c r="X1022" i="3"/>
  <c r="AA1022" i="3"/>
  <c r="T1022" i="3"/>
  <c r="AB1022" i="3"/>
  <c r="W1022" i="3"/>
  <c r="U1018" i="3"/>
  <c r="Y1018" i="3"/>
  <c r="AC1018" i="3"/>
  <c r="V1018" i="3"/>
  <c r="Z1018" i="3"/>
  <c r="AD1018" i="3"/>
  <c r="T1018" i="3"/>
  <c r="AB1018" i="3"/>
  <c r="W1018" i="3"/>
  <c r="X1018" i="3"/>
  <c r="AA1018" i="3"/>
  <c r="U1014" i="3"/>
  <c r="Y1014" i="3"/>
  <c r="AC1014" i="3"/>
  <c r="V1014" i="3"/>
  <c r="Z1014" i="3"/>
  <c r="AD1014" i="3"/>
  <c r="X1014" i="3"/>
  <c r="AA1014" i="3"/>
  <c r="T1014" i="3"/>
  <c r="AB1014" i="3"/>
  <c r="W1014" i="3"/>
  <c r="U1010" i="3"/>
  <c r="Y1010" i="3"/>
  <c r="AC1010" i="3"/>
  <c r="V1010" i="3"/>
  <c r="Z1010" i="3"/>
  <c r="AD1010" i="3"/>
  <c r="T1010" i="3"/>
  <c r="AB1010" i="3"/>
  <c r="W1010" i="3"/>
  <c r="X1010" i="3"/>
  <c r="AA1010" i="3"/>
  <c r="U1006" i="3"/>
  <c r="Y1006" i="3"/>
  <c r="AC1006" i="3"/>
  <c r="V1006" i="3"/>
  <c r="Z1006" i="3"/>
  <c r="AD1006" i="3"/>
  <c r="X1006" i="3"/>
  <c r="AA1006" i="3"/>
  <c r="T1006" i="3"/>
  <c r="AB1006" i="3"/>
  <c r="W1006" i="3"/>
  <c r="U1002" i="3"/>
  <c r="Y1002" i="3"/>
  <c r="AC1002" i="3"/>
  <c r="V1002" i="3"/>
  <c r="Z1002" i="3"/>
  <c r="AD1002" i="3"/>
  <c r="T1002" i="3"/>
  <c r="AB1002" i="3"/>
  <c r="W1002" i="3"/>
  <c r="X1002" i="3"/>
  <c r="AA1002" i="3"/>
  <c r="U998" i="3"/>
  <c r="Y998" i="3"/>
  <c r="AC998" i="3"/>
  <c r="V998" i="3"/>
  <c r="Z998" i="3"/>
  <c r="AD998" i="3"/>
  <c r="X998" i="3"/>
  <c r="AA998" i="3"/>
  <c r="T998" i="3"/>
  <c r="AB998" i="3"/>
  <c r="W998" i="3"/>
  <c r="U994" i="3"/>
  <c r="Y994" i="3"/>
  <c r="AC994" i="3"/>
  <c r="V994" i="3"/>
  <c r="Z994" i="3"/>
  <c r="AD994" i="3"/>
  <c r="T994" i="3"/>
  <c r="AB994" i="3"/>
  <c r="W994" i="3"/>
  <c r="X994" i="3"/>
  <c r="AA994" i="3"/>
  <c r="U990" i="3"/>
  <c r="Y990" i="3"/>
  <c r="AC990" i="3"/>
  <c r="V990" i="3"/>
  <c r="Z990" i="3"/>
  <c r="AD990" i="3"/>
  <c r="X990" i="3"/>
  <c r="AA990" i="3"/>
  <c r="T990" i="3"/>
  <c r="AB990" i="3"/>
  <c r="W990" i="3"/>
  <c r="U986" i="3"/>
  <c r="Y986" i="3"/>
  <c r="AC986" i="3"/>
  <c r="V986" i="3"/>
  <c r="Z986" i="3"/>
  <c r="AD986" i="3"/>
  <c r="T986" i="3"/>
  <c r="AB986" i="3"/>
  <c r="W986" i="3"/>
  <c r="X986" i="3"/>
  <c r="AA986" i="3"/>
  <c r="U982" i="3"/>
  <c r="Y982" i="3"/>
  <c r="AC982" i="3"/>
  <c r="V982" i="3"/>
  <c r="Z982" i="3"/>
  <c r="AD982" i="3"/>
  <c r="X982" i="3"/>
  <c r="AA982" i="3"/>
  <c r="T982" i="3"/>
  <c r="AB982" i="3"/>
  <c r="W982" i="3"/>
  <c r="U978" i="3"/>
  <c r="Y978" i="3"/>
  <c r="AC978" i="3"/>
  <c r="V978" i="3"/>
  <c r="Z978" i="3"/>
  <c r="AD978" i="3"/>
  <c r="T978" i="3"/>
  <c r="AB978" i="3"/>
  <c r="W978" i="3"/>
  <c r="X978" i="3"/>
  <c r="AA978" i="3"/>
  <c r="U974" i="3"/>
  <c r="Y974" i="3"/>
  <c r="AC974" i="3"/>
  <c r="V974" i="3"/>
  <c r="Z974" i="3"/>
  <c r="AD974" i="3"/>
  <c r="X974" i="3"/>
  <c r="AA974" i="3"/>
  <c r="T974" i="3"/>
  <c r="AB974" i="3"/>
  <c r="W974" i="3"/>
  <c r="U970" i="3"/>
  <c r="Y970" i="3"/>
  <c r="AC970" i="3"/>
  <c r="V970" i="3"/>
  <c r="Z970" i="3"/>
  <c r="AD970" i="3"/>
  <c r="T970" i="3"/>
  <c r="AB970" i="3"/>
  <c r="W970" i="3"/>
  <c r="X970" i="3"/>
  <c r="AA970" i="3"/>
  <c r="U966" i="3"/>
  <c r="Y966" i="3"/>
  <c r="AC966" i="3"/>
  <c r="V966" i="3"/>
  <c r="Z966" i="3"/>
  <c r="AD966" i="3"/>
  <c r="X966" i="3"/>
  <c r="AA966" i="3"/>
  <c r="T966" i="3"/>
  <c r="AB966" i="3"/>
  <c r="W966" i="3"/>
  <c r="U962" i="3"/>
  <c r="Y962" i="3"/>
  <c r="AC962" i="3"/>
  <c r="V962" i="3"/>
  <c r="Z962" i="3"/>
  <c r="AD962" i="3"/>
  <c r="T962" i="3"/>
  <c r="AB962" i="3"/>
  <c r="W962" i="3"/>
  <c r="X962" i="3"/>
  <c r="AA962" i="3"/>
  <c r="U958" i="3"/>
  <c r="Y958" i="3"/>
  <c r="AC958" i="3"/>
  <c r="V958" i="3"/>
  <c r="Z958" i="3"/>
  <c r="AD958" i="3"/>
  <c r="X958" i="3"/>
  <c r="AA958" i="3"/>
  <c r="T958" i="3"/>
  <c r="AB958" i="3"/>
  <c r="W958" i="3"/>
  <c r="U954" i="3"/>
  <c r="Y954" i="3"/>
  <c r="AC954" i="3"/>
  <c r="V954" i="3"/>
  <c r="Z954" i="3"/>
  <c r="AD954" i="3"/>
  <c r="T954" i="3"/>
  <c r="AB954" i="3"/>
  <c r="W954" i="3"/>
  <c r="X954" i="3"/>
  <c r="AA954" i="3"/>
  <c r="U950" i="3"/>
  <c r="Y950" i="3"/>
  <c r="AC950" i="3"/>
  <c r="V950" i="3"/>
  <c r="Z950" i="3"/>
  <c r="AD950" i="3"/>
  <c r="X950" i="3"/>
  <c r="AA950" i="3"/>
  <c r="T950" i="3"/>
  <c r="AB950" i="3"/>
  <c r="W950" i="3"/>
  <c r="U946" i="3"/>
  <c r="Y946" i="3"/>
  <c r="AC946" i="3"/>
  <c r="V946" i="3"/>
  <c r="Z946" i="3"/>
  <c r="AD946" i="3"/>
  <c r="T946" i="3"/>
  <c r="AB946" i="3"/>
  <c r="W946" i="3"/>
  <c r="X946" i="3"/>
  <c r="AA946" i="3"/>
  <c r="U942" i="3"/>
  <c r="Y942" i="3"/>
  <c r="AC942" i="3"/>
  <c r="V942" i="3"/>
  <c r="Z942" i="3"/>
  <c r="AD942" i="3"/>
  <c r="X942" i="3"/>
  <c r="AA942" i="3"/>
  <c r="T942" i="3"/>
  <c r="AB942" i="3"/>
  <c r="W942" i="3"/>
  <c r="U938" i="3"/>
  <c r="Y938" i="3"/>
  <c r="AC938" i="3"/>
  <c r="V938" i="3"/>
  <c r="Z938" i="3"/>
  <c r="AD938" i="3"/>
  <c r="T938" i="3"/>
  <c r="AB938" i="3"/>
  <c r="W938" i="3"/>
  <c r="X938" i="3"/>
  <c r="AA938" i="3"/>
  <c r="U934" i="3"/>
  <c r="Y934" i="3"/>
  <c r="AC934" i="3"/>
  <c r="V934" i="3"/>
  <c r="Z934" i="3"/>
  <c r="AD934" i="3"/>
  <c r="X934" i="3"/>
  <c r="AA934" i="3"/>
  <c r="T934" i="3"/>
  <c r="AB934" i="3"/>
  <c r="W934" i="3"/>
  <c r="U930" i="3"/>
  <c r="Y930" i="3"/>
  <c r="AC930" i="3"/>
  <c r="V930" i="3"/>
  <c r="Z930" i="3"/>
  <c r="AD930" i="3"/>
  <c r="T930" i="3"/>
  <c r="AB930" i="3"/>
  <c r="W930" i="3"/>
  <c r="X930" i="3"/>
  <c r="AA930" i="3"/>
  <c r="U926" i="3"/>
  <c r="Y926" i="3"/>
  <c r="AC926" i="3"/>
  <c r="V926" i="3"/>
  <c r="Z926" i="3"/>
  <c r="AD926" i="3"/>
  <c r="X926" i="3"/>
  <c r="AA926" i="3"/>
  <c r="T926" i="3"/>
  <c r="AB926" i="3"/>
  <c r="W926" i="3"/>
  <c r="U922" i="3"/>
  <c r="Y922" i="3"/>
  <c r="AC922" i="3"/>
  <c r="V922" i="3"/>
  <c r="Z922" i="3"/>
  <c r="AD922" i="3"/>
  <c r="T922" i="3"/>
  <c r="AB922" i="3"/>
  <c r="W922" i="3"/>
  <c r="X922" i="3"/>
  <c r="AA922" i="3"/>
  <c r="U918" i="3"/>
  <c r="Y918" i="3"/>
  <c r="AC918" i="3"/>
  <c r="V918" i="3"/>
  <c r="Z918" i="3"/>
  <c r="AD918" i="3"/>
  <c r="X918" i="3"/>
  <c r="AA918" i="3"/>
  <c r="T918" i="3"/>
  <c r="AB918" i="3"/>
  <c r="W918" i="3"/>
  <c r="U914" i="3"/>
  <c r="Y914" i="3"/>
  <c r="AC914" i="3"/>
  <c r="V914" i="3"/>
  <c r="Z914" i="3"/>
  <c r="AD914" i="3"/>
  <c r="T914" i="3"/>
  <c r="AB914" i="3"/>
  <c r="W914" i="3"/>
  <c r="X914" i="3"/>
  <c r="AA914" i="3"/>
  <c r="U910" i="3"/>
  <c r="Y910" i="3"/>
  <c r="AC910" i="3"/>
  <c r="V910" i="3"/>
  <c r="Z910" i="3"/>
  <c r="AD910" i="3"/>
  <c r="X910" i="3"/>
  <c r="AA910" i="3"/>
  <c r="T910" i="3"/>
  <c r="AB910" i="3"/>
  <c r="W910" i="3"/>
  <c r="U906" i="3"/>
  <c r="Y906" i="3"/>
  <c r="AC906" i="3"/>
  <c r="V906" i="3"/>
  <c r="Z906" i="3"/>
  <c r="AD906" i="3"/>
  <c r="T906" i="3"/>
  <c r="AB906" i="3"/>
  <c r="W906" i="3"/>
  <c r="X906" i="3"/>
  <c r="AA906" i="3"/>
  <c r="U902" i="3"/>
  <c r="Y902" i="3"/>
  <c r="AC902" i="3"/>
  <c r="V902" i="3"/>
  <c r="Z902" i="3"/>
  <c r="AD902" i="3"/>
  <c r="X902" i="3"/>
  <c r="AA902" i="3"/>
  <c r="T902" i="3"/>
  <c r="AB902" i="3"/>
  <c r="W902" i="3"/>
  <c r="U898" i="3"/>
  <c r="Y898" i="3"/>
  <c r="AC898" i="3"/>
  <c r="V898" i="3"/>
  <c r="Z898" i="3"/>
  <c r="AD898" i="3"/>
  <c r="T898" i="3"/>
  <c r="AB898" i="3"/>
  <c r="W898" i="3"/>
  <c r="X898" i="3"/>
  <c r="AA898" i="3"/>
  <c r="U894" i="3"/>
  <c r="Y894" i="3"/>
  <c r="AC894" i="3"/>
  <c r="V894" i="3"/>
  <c r="Z894" i="3"/>
  <c r="AD894" i="3"/>
  <c r="X894" i="3"/>
  <c r="AA894" i="3"/>
  <c r="T894" i="3"/>
  <c r="AB894" i="3"/>
  <c r="W894" i="3"/>
  <c r="U890" i="3"/>
  <c r="Y890" i="3"/>
  <c r="AC890" i="3"/>
  <c r="V890" i="3"/>
  <c r="Z890" i="3"/>
  <c r="AD890" i="3"/>
  <c r="T890" i="3"/>
  <c r="AB890" i="3"/>
  <c r="W890" i="3"/>
  <c r="X890" i="3"/>
  <c r="AA890" i="3"/>
  <c r="U886" i="3"/>
  <c r="Y886" i="3"/>
  <c r="AC886" i="3"/>
  <c r="V886" i="3"/>
  <c r="Z886" i="3"/>
  <c r="AD886" i="3"/>
  <c r="X886" i="3"/>
  <c r="AA886" i="3"/>
  <c r="T886" i="3"/>
  <c r="AB886" i="3"/>
  <c r="W886" i="3"/>
  <c r="U882" i="3"/>
  <c r="Y882" i="3"/>
  <c r="AC882" i="3"/>
  <c r="V882" i="3"/>
  <c r="Z882" i="3"/>
  <c r="AD882" i="3"/>
  <c r="T882" i="3"/>
  <c r="AB882" i="3"/>
  <c r="W882" i="3"/>
  <c r="X882" i="3"/>
  <c r="AA882" i="3"/>
  <c r="U878" i="3"/>
  <c r="Y878" i="3"/>
  <c r="AC878" i="3"/>
  <c r="V878" i="3"/>
  <c r="Z878" i="3"/>
  <c r="AD878" i="3"/>
  <c r="X878" i="3"/>
  <c r="AA878" i="3"/>
  <c r="T878" i="3"/>
  <c r="AB878" i="3"/>
  <c r="W878" i="3"/>
  <c r="U874" i="3"/>
  <c r="Y874" i="3"/>
  <c r="AC874" i="3"/>
  <c r="V874" i="3"/>
  <c r="Z874" i="3"/>
  <c r="AD874" i="3"/>
  <c r="T874" i="3"/>
  <c r="AB874" i="3"/>
  <c r="W874" i="3"/>
  <c r="X874" i="3"/>
  <c r="AA874" i="3"/>
  <c r="U870" i="3"/>
  <c r="Y870" i="3"/>
  <c r="AC870" i="3"/>
  <c r="V870" i="3"/>
  <c r="Z870" i="3"/>
  <c r="AD870" i="3"/>
  <c r="X870" i="3"/>
  <c r="AA870" i="3"/>
  <c r="T870" i="3"/>
  <c r="AB870" i="3"/>
  <c r="W870" i="3"/>
  <c r="U866" i="3"/>
  <c r="Y866" i="3"/>
  <c r="AC866" i="3"/>
  <c r="V866" i="3"/>
  <c r="Z866" i="3"/>
  <c r="AD866" i="3"/>
  <c r="T866" i="3"/>
  <c r="AB866" i="3"/>
  <c r="W866" i="3"/>
  <c r="X866" i="3"/>
  <c r="AA866" i="3"/>
  <c r="U862" i="3"/>
  <c r="Y862" i="3"/>
  <c r="AC862" i="3"/>
  <c r="V862" i="3"/>
  <c r="Z862" i="3"/>
  <c r="AD862" i="3"/>
  <c r="X862" i="3"/>
  <c r="AA862" i="3"/>
  <c r="T862" i="3"/>
  <c r="AB862" i="3"/>
  <c r="W862" i="3"/>
  <c r="U858" i="3"/>
  <c r="Y858" i="3"/>
  <c r="AC858" i="3"/>
  <c r="V858" i="3"/>
  <c r="Z858" i="3"/>
  <c r="AD858" i="3"/>
  <c r="T858" i="3"/>
  <c r="AB858" i="3"/>
  <c r="W858" i="3"/>
  <c r="X858" i="3"/>
  <c r="AA858" i="3"/>
  <c r="U854" i="3"/>
  <c r="Y854" i="3"/>
  <c r="AC854" i="3"/>
  <c r="V854" i="3"/>
  <c r="Z854" i="3"/>
  <c r="AD854" i="3"/>
  <c r="X854" i="3"/>
  <c r="AA854" i="3"/>
  <c r="T854" i="3"/>
  <c r="AB854" i="3"/>
  <c r="W854" i="3"/>
  <c r="U850" i="3"/>
  <c r="Y850" i="3"/>
  <c r="AC850" i="3"/>
  <c r="V850" i="3"/>
  <c r="Z850" i="3"/>
  <c r="AD850" i="3"/>
  <c r="T850" i="3"/>
  <c r="AB850" i="3"/>
  <c r="W850" i="3"/>
  <c r="X850" i="3"/>
  <c r="AA850" i="3"/>
  <c r="U846" i="3"/>
  <c r="Y846" i="3"/>
  <c r="AC846" i="3"/>
  <c r="V846" i="3"/>
  <c r="Z846" i="3"/>
  <c r="AD846" i="3"/>
  <c r="X846" i="3"/>
  <c r="AA846" i="3"/>
  <c r="T846" i="3"/>
  <c r="AB846" i="3"/>
  <c r="W846" i="3"/>
  <c r="U842" i="3"/>
  <c r="Y842" i="3"/>
  <c r="AC842" i="3"/>
  <c r="V842" i="3"/>
  <c r="Z842" i="3"/>
  <c r="AD842" i="3"/>
  <c r="T842" i="3"/>
  <c r="AB842" i="3"/>
  <c r="W842" i="3"/>
  <c r="X842" i="3"/>
  <c r="AA842" i="3"/>
  <c r="U838" i="3"/>
  <c r="Y838" i="3"/>
  <c r="AC838" i="3"/>
  <c r="W838" i="3"/>
  <c r="AB838" i="3"/>
  <c r="X838" i="3"/>
  <c r="AD838" i="3"/>
  <c r="V838" i="3"/>
  <c r="Z838" i="3"/>
  <c r="AA838" i="3"/>
  <c r="T838" i="3"/>
  <c r="U834" i="3"/>
  <c r="Y834" i="3"/>
  <c r="AC834" i="3"/>
  <c r="W834" i="3"/>
  <c r="AB834" i="3"/>
  <c r="X834" i="3"/>
  <c r="AD834" i="3"/>
  <c r="T834" i="3"/>
  <c r="Z834" i="3"/>
  <c r="V834" i="3"/>
  <c r="AA834" i="3"/>
  <c r="U830" i="3"/>
  <c r="Y830" i="3"/>
  <c r="AC830" i="3"/>
  <c r="X830" i="3"/>
  <c r="AD830" i="3"/>
  <c r="T830" i="3"/>
  <c r="Z830" i="3"/>
  <c r="V830" i="3"/>
  <c r="AA830" i="3"/>
  <c r="W830" i="3"/>
  <c r="AB830" i="3"/>
  <c r="U826" i="3"/>
  <c r="Y826" i="3"/>
  <c r="AC826" i="3"/>
  <c r="T826" i="3"/>
  <c r="Z826" i="3"/>
  <c r="V826" i="3"/>
  <c r="AA826" i="3"/>
  <c r="W826" i="3"/>
  <c r="AB826" i="3"/>
  <c r="X826" i="3"/>
  <c r="AD826" i="3"/>
  <c r="U822" i="3"/>
  <c r="Y822" i="3"/>
  <c r="AC822" i="3"/>
  <c r="V822" i="3"/>
  <c r="AA822" i="3"/>
  <c r="W822" i="3"/>
  <c r="AB822" i="3"/>
  <c r="X822" i="3"/>
  <c r="AD822" i="3"/>
  <c r="T822" i="3"/>
  <c r="Z822" i="3"/>
  <c r="U818" i="3"/>
  <c r="Y818" i="3"/>
  <c r="AC818" i="3"/>
  <c r="V818" i="3"/>
  <c r="Z818" i="3"/>
  <c r="AD818" i="3"/>
  <c r="X818" i="3"/>
  <c r="AA818" i="3"/>
  <c r="T818" i="3"/>
  <c r="AB818" i="3"/>
  <c r="W818" i="3"/>
  <c r="U814" i="3"/>
  <c r="Y814" i="3"/>
  <c r="AC814" i="3"/>
  <c r="V814" i="3"/>
  <c r="Z814" i="3"/>
  <c r="AD814" i="3"/>
  <c r="T814" i="3"/>
  <c r="AB814" i="3"/>
  <c r="W814" i="3"/>
  <c r="X814" i="3"/>
  <c r="AA814" i="3"/>
  <c r="U810" i="3"/>
  <c r="Y810" i="3"/>
  <c r="AC810" i="3"/>
  <c r="V810" i="3"/>
  <c r="Z810" i="3"/>
  <c r="AD810" i="3"/>
  <c r="X810" i="3"/>
  <c r="AA810" i="3"/>
  <c r="T810" i="3"/>
  <c r="AB810" i="3"/>
  <c r="W810" i="3"/>
  <c r="U806" i="3"/>
  <c r="Y806" i="3"/>
  <c r="AC806" i="3"/>
  <c r="V806" i="3"/>
  <c r="Z806" i="3"/>
  <c r="AD806" i="3"/>
  <c r="T806" i="3"/>
  <c r="AB806" i="3"/>
  <c r="W806" i="3"/>
  <c r="X806" i="3"/>
  <c r="AA806" i="3"/>
  <c r="U802" i="3"/>
  <c r="Y802" i="3"/>
  <c r="AC802" i="3"/>
  <c r="V802" i="3"/>
  <c r="Z802" i="3"/>
  <c r="AD802" i="3"/>
  <c r="X802" i="3"/>
  <c r="AA802" i="3"/>
  <c r="T802" i="3"/>
  <c r="AB802" i="3"/>
  <c r="W802" i="3"/>
  <c r="U798" i="3"/>
  <c r="Y798" i="3"/>
  <c r="AC798" i="3"/>
  <c r="V798" i="3"/>
  <c r="Z798" i="3"/>
  <c r="AD798" i="3"/>
  <c r="T798" i="3"/>
  <c r="AB798" i="3"/>
  <c r="W798" i="3"/>
  <c r="X798" i="3"/>
  <c r="AA798" i="3"/>
  <c r="U794" i="3"/>
  <c r="Y794" i="3"/>
  <c r="AC794" i="3"/>
  <c r="V794" i="3"/>
  <c r="Z794" i="3"/>
  <c r="AD794" i="3"/>
  <c r="X794" i="3"/>
  <c r="AA794" i="3"/>
  <c r="T794" i="3"/>
  <c r="AB794" i="3"/>
  <c r="W794" i="3"/>
  <c r="U790" i="3"/>
  <c r="Y790" i="3"/>
  <c r="AC790" i="3"/>
  <c r="V790" i="3"/>
  <c r="Z790" i="3"/>
  <c r="AD790" i="3"/>
  <c r="T790" i="3"/>
  <c r="AB790" i="3"/>
  <c r="W790" i="3"/>
  <c r="X790" i="3"/>
  <c r="AA790" i="3"/>
  <c r="U786" i="3"/>
  <c r="Y786" i="3"/>
  <c r="AC786" i="3"/>
  <c r="V786" i="3"/>
  <c r="Z786" i="3"/>
  <c r="AD786" i="3"/>
  <c r="X786" i="3"/>
  <c r="AA786" i="3"/>
  <c r="T786" i="3"/>
  <c r="AB786" i="3"/>
  <c r="W786" i="3"/>
  <c r="U782" i="3"/>
  <c r="Y782" i="3"/>
  <c r="AC782" i="3"/>
  <c r="V782" i="3"/>
  <c r="Z782" i="3"/>
  <c r="AD782" i="3"/>
  <c r="T782" i="3"/>
  <c r="AB782" i="3"/>
  <c r="W782" i="3"/>
  <c r="X782" i="3"/>
  <c r="AA782" i="3"/>
  <c r="U778" i="3"/>
  <c r="Y778" i="3"/>
  <c r="AC778" i="3"/>
  <c r="V778" i="3"/>
  <c r="Z778" i="3"/>
  <c r="AD778" i="3"/>
  <c r="X778" i="3"/>
  <c r="AA778" i="3"/>
  <c r="T778" i="3"/>
  <c r="AB778" i="3"/>
  <c r="W778" i="3"/>
  <c r="U774" i="3"/>
  <c r="Y774" i="3"/>
  <c r="AC774" i="3"/>
  <c r="V774" i="3"/>
  <c r="Z774" i="3"/>
  <c r="AD774" i="3"/>
  <c r="T774" i="3"/>
  <c r="AB774" i="3"/>
  <c r="W774" i="3"/>
  <c r="X774" i="3"/>
  <c r="AA774" i="3"/>
  <c r="U770" i="3"/>
  <c r="Y770" i="3"/>
  <c r="AC770" i="3"/>
  <c r="V770" i="3"/>
  <c r="Z770" i="3"/>
  <c r="AD770" i="3"/>
  <c r="X770" i="3"/>
  <c r="AA770" i="3"/>
  <c r="T770" i="3"/>
  <c r="AB770" i="3"/>
  <c r="W770" i="3"/>
  <c r="U766" i="3"/>
  <c r="Y766" i="3"/>
  <c r="AC766" i="3"/>
  <c r="V766" i="3"/>
  <c r="Z766" i="3"/>
  <c r="AD766" i="3"/>
  <c r="T766" i="3"/>
  <c r="AB766" i="3"/>
  <c r="W766" i="3"/>
  <c r="X766" i="3"/>
  <c r="AA766" i="3"/>
  <c r="U762" i="3"/>
  <c r="Y762" i="3"/>
  <c r="AC762" i="3"/>
  <c r="V762" i="3"/>
  <c r="Z762" i="3"/>
  <c r="AD762" i="3"/>
  <c r="X762" i="3"/>
  <c r="AA762" i="3"/>
  <c r="T762" i="3"/>
  <c r="AB762" i="3"/>
  <c r="W762" i="3"/>
  <c r="U758" i="3"/>
  <c r="Y758" i="3"/>
  <c r="AC758" i="3"/>
  <c r="V758" i="3"/>
  <c r="Z758" i="3"/>
  <c r="AD758" i="3"/>
  <c r="T758" i="3"/>
  <c r="AB758" i="3"/>
  <c r="W758" i="3"/>
  <c r="X758" i="3"/>
  <c r="AA758" i="3"/>
  <c r="U754" i="3"/>
  <c r="Y754" i="3"/>
  <c r="AC754" i="3"/>
  <c r="V754" i="3"/>
  <c r="Z754" i="3"/>
  <c r="AD754" i="3"/>
  <c r="X754" i="3"/>
  <c r="AA754" i="3"/>
  <c r="T754" i="3"/>
  <c r="AB754" i="3"/>
  <c r="W754" i="3"/>
  <c r="U750" i="3"/>
  <c r="Y750" i="3"/>
  <c r="AC750" i="3"/>
  <c r="V750" i="3"/>
  <c r="Z750" i="3"/>
  <c r="AD750" i="3"/>
  <c r="T750" i="3"/>
  <c r="AB750" i="3"/>
  <c r="W750" i="3"/>
  <c r="X750" i="3"/>
  <c r="AA750" i="3"/>
  <c r="U746" i="3"/>
  <c r="Y746" i="3"/>
  <c r="AC746" i="3"/>
  <c r="V746" i="3"/>
  <c r="Z746" i="3"/>
  <c r="AD746" i="3"/>
  <c r="X746" i="3"/>
  <c r="AA746" i="3"/>
  <c r="T746" i="3"/>
  <c r="AB746" i="3"/>
  <c r="W746" i="3"/>
  <c r="U742" i="3"/>
  <c r="Y742" i="3"/>
  <c r="AC742" i="3"/>
  <c r="V742" i="3"/>
  <c r="Z742" i="3"/>
  <c r="AD742" i="3"/>
  <c r="T742" i="3"/>
  <c r="AB742" i="3"/>
  <c r="W742" i="3"/>
  <c r="X742" i="3"/>
  <c r="AA742" i="3"/>
  <c r="U738" i="3"/>
  <c r="Y738" i="3"/>
  <c r="AC738" i="3"/>
  <c r="V738" i="3"/>
  <c r="Z738" i="3"/>
  <c r="AD738" i="3"/>
  <c r="X738" i="3"/>
  <c r="AA738" i="3"/>
  <c r="T738" i="3"/>
  <c r="AB738" i="3"/>
  <c r="W738" i="3"/>
  <c r="U734" i="3"/>
  <c r="Y734" i="3"/>
  <c r="AC734" i="3"/>
  <c r="V734" i="3"/>
  <c r="Z734" i="3"/>
  <c r="AD734" i="3"/>
  <c r="T734" i="3"/>
  <c r="AB734" i="3"/>
  <c r="W734" i="3"/>
  <c r="X734" i="3"/>
  <c r="AA734" i="3"/>
  <c r="U730" i="3"/>
  <c r="Y730" i="3"/>
  <c r="AC730" i="3"/>
  <c r="V730" i="3"/>
  <c r="Z730" i="3"/>
  <c r="AD730" i="3"/>
  <c r="X730" i="3"/>
  <c r="AA730" i="3"/>
  <c r="T730" i="3"/>
  <c r="AB730" i="3"/>
  <c r="W730" i="3"/>
  <c r="U726" i="3"/>
  <c r="Y726" i="3"/>
  <c r="AC726" i="3"/>
  <c r="V726" i="3"/>
  <c r="Z726" i="3"/>
  <c r="AD726" i="3"/>
  <c r="T726" i="3"/>
  <c r="AB726" i="3"/>
  <c r="W726" i="3"/>
  <c r="X726" i="3"/>
  <c r="AA726" i="3"/>
  <c r="U722" i="3"/>
  <c r="Y722" i="3"/>
  <c r="AC722" i="3"/>
  <c r="V722" i="3"/>
  <c r="Z722" i="3"/>
  <c r="AD722" i="3"/>
  <c r="X722" i="3"/>
  <c r="AA722" i="3"/>
  <c r="T722" i="3"/>
  <c r="AB722" i="3"/>
  <c r="W722" i="3"/>
  <c r="U718" i="3"/>
  <c r="Y718" i="3"/>
  <c r="AC718" i="3"/>
  <c r="V718" i="3"/>
  <c r="Z718" i="3"/>
  <c r="AD718" i="3"/>
  <c r="T718" i="3"/>
  <c r="AB718" i="3"/>
  <c r="W718" i="3"/>
  <c r="X718" i="3"/>
  <c r="AA718" i="3"/>
  <c r="U714" i="3"/>
  <c r="Y714" i="3"/>
  <c r="AC714" i="3"/>
  <c r="V714" i="3"/>
  <c r="Z714" i="3"/>
  <c r="AD714" i="3"/>
  <c r="X714" i="3"/>
  <c r="AA714" i="3"/>
  <c r="T714" i="3"/>
  <c r="AB714" i="3"/>
  <c r="W714" i="3"/>
  <c r="U710" i="3"/>
  <c r="Y710" i="3"/>
  <c r="AC710" i="3"/>
  <c r="V710" i="3"/>
  <c r="Z710" i="3"/>
  <c r="AD710" i="3"/>
  <c r="T710" i="3"/>
  <c r="AB710" i="3"/>
  <c r="W710" i="3"/>
  <c r="X710" i="3"/>
  <c r="AA710" i="3"/>
  <c r="U706" i="3"/>
  <c r="Y706" i="3"/>
  <c r="AC706" i="3"/>
  <c r="V706" i="3"/>
  <c r="Z706" i="3"/>
  <c r="AD706" i="3"/>
  <c r="X706" i="3"/>
  <c r="AA706" i="3"/>
  <c r="T706" i="3"/>
  <c r="AB706" i="3"/>
  <c r="W706" i="3"/>
  <c r="U702" i="3"/>
  <c r="Y702" i="3"/>
  <c r="AC702" i="3"/>
  <c r="V702" i="3"/>
  <c r="Z702" i="3"/>
  <c r="AD702" i="3"/>
  <c r="T702" i="3"/>
  <c r="AB702" i="3"/>
  <c r="W702" i="3"/>
  <c r="X702" i="3"/>
  <c r="AA702" i="3"/>
  <c r="U698" i="3"/>
  <c r="Y698" i="3"/>
  <c r="AC698" i="3"/>
  <c r="V698" i="3"/>
  <c r="Z698" i="3"/>
  <c r="AD698" i="3"/>
  <c r="X698" i="3"/>
  <c r="AA698" i="3"/>
  <c r="T698" i="3"/>
  <c r="AB698" i="3"/>
  <c r="W698" i="3"/>
  <c r="U694" i="3"/>
  <c r="Y694" i="3"/>
  <c r="AC694" i="3"/>
  <c r="V694" i="3"/>
  <c r="Z694" i="3"/>
  <c r="AD694" i="3"/>
  <c r="T694" i="3"/>
  <c r="AB694" i="3"/>
  <c r="W694" i="3"/>
  <c r="X694" i="3"/>
  <c r="AA694" i="3"/>
  <c r="U690" i="3"/>
  <c r="Y690" i="3"/>
  <c r="AC690" i="3"/>
  <c r="V690" i="3"/>
  <c r="Z690" i="3"/>
  <c r="AD690" i="3"/>
  <c r="X690" i="3"/>
  <c r="AA690" i="3"/>
  <c r="T690" i="3"/>
  <c r="AB690" i="3"/>
  <c r="W690" i="3"/>
  <c r="U686" i="3"/>
  <c r="Y686" i="3"/>
  <c r="AC686" i="3"/>
  <c r="V686" i="3"/>
  <c r="Z686" i="3"/>
  <c r="AD686" i="3"/>
  <c r="T686" i="3"/>
  <c r="AB686" i="3"/>
  <c r="W686" i="3"/>
  <c r="X686" i="3"/>
  <c r="AA686" i="3"/>
  <c r="U682" i="3"/>
  <c r="Y682" i="3"/>
  <c r="AC682" i="3"/>
  <c r="V682" i="3"/>
  <c r="Z682" i="3"/>
  <c r="AD682" i="3"/>
  <c r="X682" i="3"/>
  <c r="AA682" i="3"/>
  <c r="T682" i="3"/>
  <c r="AB682" i="3"/>
  <c r="W682" i="3"/>
  <c r="U678" i="3"/>
  <c r="Y678" i="3"/>
  <c r="AC678" i="3"/>
  <c r="V678" i="3"/>
  <c r="Z678" i="3"/>
  <c r="AD678" i="3"/>
  <c r="T678" i="3"/>
  <c r="AB678" i="3"/>
  <c r="W678" i="3"/>
  <c r="X678" i="3"/>
  <c r="AA678" i="3"/>
  <c r="U674" i="3"/>
  <c r="Y674" i="3"/>
  <c r="AC674" i="3"/>
  <c r="V674" i="3"/>
  <c r="Z674" i="3"/>
  <c r="AD674" i="3"/>
  <c r="X674" i="3"/>
  <c r="AA674" i="3"/>
  <c r="T674" i="3"/>
  <c r="AB674" i="3"/>
  <c r="W674" i="3"/>
  <c r="U670" i="3"/>
  <c r="Y670" i="3"/>
  <c r="AC670" i="3"/>
  <c r="V670" i="3"/>
  <c r="Z670" i="3"/>
  <c r="AD670" i="3"/>
  <c r="T670" i="3"/>
  <c r="AB670" i="3"/>
  <c r="W670" i="3"/>
  <c r="X670" i="3"/>
  <c r="AA670" i="3"/>
  <c r="U666" i="3"/>
  <c r="Y666" i="3"/>
  <c r="AC666" i="3"/>
  <c r="V666" i="3"/>
  <c r="Z666" i="3"/>
  <c r="AD666" i="3"/>
  <c r="X666" i="3"/>
  <c r="AA666" i="3"/>
  <c r="T666" i="3"/>
  <c r="AB666" i="3"/>
  <c r="W666" i="3"/>
  <c r="U662" i="3"/>
  <c r="Y662" i="3"/>
  <c r="AC662" i="3"/>
  <c r="V662" i="3"/>
  <c r="Z662" i="3"/>
  <c r="AD662" i="3"/>
  <c r="T662" i="3"/>
  <c r="AB662" i="3"/>
  <c r="W662" i="3"/>
  <c r="X662" i="3"/>
  <c r="AA662" i="3"/>
  <c r="U658" i="3"/>
  <c r="Y658" i="3"/>
  <c r="AC658" i="3"/>
  <c r="V658" i="3"/>
  <c r="Z658" i="3"/>
  <c r="AD658" i="3"/>
  <c r="X658" i="3"/>
  <c r="AA658" i="3"/>
  <c r="T658" i="3"/>
  <c r="AB658" i="3"/>
  <c r="W658" i="3"/>
  <c r="U654" i="3"/>
  <c r="Y654" i="3"/>
  <c r="AC654" i="3"/>
  <c r="V654" i="3"/>
  <c r="Z654" i="3"/>
  <c r="AD654" i="3"/>
  <c r="T654" i="3"/>
  <c r="AB654" i="3"/>
  <c r="W654" i="3"/>
  <c r="X654" i="3"/>
  <c r="AA654" i="3"/>
  <c r="U650" i="3"/>
  <c r="Y650" i="3"/>
  <c r="AC650" i="3"/>
  <c r="V650" i="3"/>
  <c r="Z650" i="3"/>
  <c r="AD650" i="3"/>
  <c r="X650" i="3"/>
  <c r="AA650" i="3"/>
  <c r="T650" i="3"/>
  <c r="AB650" i="3"/>
  <c r="W650" i="3"/>
  <c r="U646" i="3"/>
  <c r="Y646" i="3"/>
  <c r="AC646" i="3"/>
  <c r="V646" i="3"/>
  <c r="Z646" i="3"/>
  <c r="AD646" i="3"/>
  <c r="T646" i="3"/>
  <c r="AB646" i="3"/>
  <c r="W646" i="3"/>
  <c r="X646" i="3"/>
  <c r="AA646" i="3"/>
  <c r="U642" i="3"/>
  <c r="Y642" i="3"/>
  <c r="AC642" i="3"/>
  <c r="V642" i="3"/>
  <c r="Z642" i="3"/>
  <c r="AD642" i="3"/>
  <c r="X642" i="3"/>
  <c r="AA642" i="3"/>
  <c r="T642" i="3"/>
  <c r="AB642" i="3"/>
  <c r="W642" i="3"/>
  <c r="U638" i="3"/>
  <c r="Y638" i="3"/>
  <c r="AC638" i="3"/>
  <c r="V638" i="3"/>
  <c r="Z638" i="3"/>
  <c r="AD638" i="3"/>
  <c r="T638" i="3"/>
  <c r="AB638" i="3"/>
  <c r="W638" i="3"/>
  <c r="X638" i="3"/>
  <c r="AA638" i="3"/>
  <c r="U634" i="3"/>
  <c r="Y634" i="3"/>
  <c r="AC634" i="3"/>
  <c r="V634" i="3"/>
  <c r="Z634" i="3"/>
  <c r="AD634" i="3"/>
  <c r="X634" i="3"/>
  <c r="AA634" i="3"/>
  <c r="T634" i="3"/>
  <c r="AB634" i="3"/>
  <c r="W634" i="3"/>
  <c r="U630" i="3"/>
  <c r="Y630" i="3"/>
  <c r="AC630" i="3"/>
  <c r="V630" i="3"/>
  <c r="Z630" i="3"/>
  <c r="AD630" i="3"/>
  <c r="T630" i="3"/>
  <c r="AB630" i="3"/>
  <c r="W630" i="3"/>
  <c r="X630" i="3"/>
  <c r="AA630" i="3"/>
  <c r="U626" i="3"/>
  <c r="Y626" i="3"/>
  <c r="AC626" i="3"/>
  <c r="V626" i="3"/>
  <c r="Z626" i="3"/>
  <c r="AD626" i="3"/>
  <c r="X626" i="3"/>
  <c r="AA626" i="3"/>
  <c r="T626" i="3"/>
  <c r="AB626" i="3"/>
  <c r="W626" i="3"/>
  <c r="U622" i="3"/>
  <c r="Y622" i="3"/>
  <c r="AC622" i="3"/>
  <c r="V622" i="3"/>
  <c r="Z622" i="3"/>
  <c r="AD622" i="3"/>
  <c r="T622" i="3"/>
  <c r="AB622" i="3"/>
  <c r="W622" i="3"/>
  <c r="X622" i="3"/>
  <c r="AA622" i="3"/>
  <c r="U618" i="3"/>
  <c r="Y618" i="3"/>
  <c r="AC618" i="3"/>
  <c r="V618" i="3"/>
  <c r="Z618" i="3"/>
  <c r="AD618" i="3"/>
  <c r="X618" i="3"/>
  <c r="AA618" i="3"/>
  <c r="T618" i="3"/>
  <c r="AB618" i="3"/>
  <c r="W618" i="3"/>
  <c r="U614" i="3"/>
  <c r="Y614" i="3"/>
  <c r="AC614" i="3"/>
  <c r="V614" i="3"/>
  <c r="Z614" i="3"/>
  <c r="AD614" i="3"/>
  <c r="T614" i="3"/>
  <c r="AB614" i="3"/>
  <c r="W614" i="3"/>
  <c r="X614" i="3"/>
  <c r="AA614" i="3"/>
  <c r="U610" i="3"/>
  <c r="Y610" i="3"/>
  <c r="AC610" i="3"/>
  <c r="V610" i="3"/>
  <c r="Z610" i="3"/>
  <c r="AD610" i="3"/>
  <c r="X610" i="3"/>
  <c r="AA610" i="3"/>
  <c r="T610" i="3"/>
  <c r="AB610" i="3"/>
  <c r="W610" i="3"/>
  <c r="U606" i="3"/>
  <c r="Y606" i="3"/>
  <c r="AC606" i="3"/>
  <c r="V606" i="3"/>
  <c r="Z606" i="3"/>
  <c r="AD606" i="3"/>
  <c r="T606" i="3"/>
  <c r="AB606" i="3"/>
  <c r="W606" i="3"/>
  <c r="X606" i="3"/>
  <c r="AA606" i="3"/>
  <c r="U602" i="3"/>
  <c r="Y602" i="3"/>
  <c r="AC602" i="3"/>
  <c r="V602" i="3"/>
  <c r="Z602" i="3"/>
  <c r="AD602" i="3"/>
  <c r="X602" i="3"/>
  <c r="AA602" i="3"/>
  <c r="T602" i="3"/>
  <c r="AB602" i="3"/>
  <c r="W602" i="3"/>
  <c r="U598" i="3"/>
  <c r="Y598" i="3"/>
  <c r="AC598" i="3"/>
  <c r="V598" i="3"/>
  <c r="Z598" i="3"/>
  <c r="AD598" i="3"/>
  <c r="T598" i="3"/>
  <c r="AB598" i="3"/>
  <c r="W598" i="3"/>
  <c r="X598" i="3"/>
  <c r="AA598" i="3"/>
  <c r="U594" i="3"/>
  <c r="Y594" i="3"/>
  <c r="AC594" i="3"/>
  <c r="V594" i="3"/>
  <c r="Z594" i="3"/>
  <c r="AD594" i="3"/>
  <c r="X594" i="3"/>
  <c r="AA594" i="3"/>
  <c r="T594" i="3"/>
  <c r="AB594" i="3"/>
  <c r="W594" i="3"/>
  <c r="U590" i="3"/>
  <c r="Y590" i="3"/>
  <c r="AC590" i="3"/>
  <c r="V590" i="3"/>
  <c r="Z590" i="3"/>
  <c r="AD590" i="3"/>
  <c r="T590" i="3"/>
  <c r="AB590" i="3"/>
  <c r="W590" i="3"/>
  <c r="X590" i="3"/>
  <c r="AA590" i="3"/>
  <c r="U586" i="3"/>
  <c r="Y586" i="3"/>
  <c r="AC586" i="3"/>
  <c r="V586" i="3"/>
  <c r="Z586" i="3"/>
  <c r="AD586" i="3"/>
  <c r="X586" i="3"/>
  <c r="AA586" i="3"/>
  <c r="T586" i="3"/>
  <c r="AB586" i="3"/>
  <c r="W586" i="3"/>
  <c r="U582" i="3"/>
  <c r="Y582" i="3"/>
  <c r="AC582" i="3"/>
  <c r="V582" i="3"/>
  <c r="Z582" i="3"/>
  <c r="AD582" i="3"/>
  <c r="T582" i="3"/>
  <c r="AB582" i="3"/>
  <c r="W582" i="3"/>
  <c r="X582" i="3"/>
  <c r="AA582" i="3"/>
  <c r="U578" i="3"/>
  <c r="Y578" i="3"/>
  <c r="AC578" i="3"/>
  <c r="V578" i="3"/>
  <c r="Z578" i="3"/>
  <c r="AD578" i="3"/>
  <c r="X578" i="3"/>
  <c r="AA578" i="3"/>
  <c r="T578" i="3"/>
  <c r="AB578" i="3"/>
  <c r="W578" i="3"/>
  <c r="U574" i="3"/>
  <c r="Y574" i="3"/>
  <c r="AC574" i="3"/>
  <c r="V574" i="3"/>
  <c r="Z574" i="3"/>
  <c r="AD574" i="3"/>
  <c r="T574" i="3"/>
  <c r="AB574" i="3"/>
  <c r="W574" i="3"/>
  <c r="X574" i="3"/>
  <c r="AA574" i="3"/>
  <c r="U570" i="3"/>
  <c r="Y570" i="3"/>
  <c r="AC570" i="3"/>
  <c r="V570" i="3"/>
  <c r="Z570" i="3"/>
  <c r="AD570" i="3"/>
  <c r="X570" i="3"/>
  <c r="AA570" i="3"/>
  <c r="T570" i="3"/>
  <c r="AB570" i="3"/>
  <c r="W570" i="3"/>
  <c r="U566" i="3"/>
  <c r="Y566" i="3"/>
  <c r="AC566" i="3"/>
  <c r="V566" i="3"/>
  <c r="Z566" i="3"/>
  <c r="AD566" i="3"/>
  <c r="T566" i="3"/>
  <c r="AB566" i="3"/>
  <c r="W566" i="3"/>
  <c r="X566" i="3"/>
  <c r="AA566" i="3"/>
  <c r="U562" i="3"/>
  <c r="Y562" i="3"/>
  <c r="X562" i="3"/>
  <c r="AC562" i="3"/>
  <c r="T562" i="3"/>
  <c r="Z562" i="3"/>
  <c r="AD562" i="3"/>
  <c r="W562" i="3"/>
  <c r="AA562" i="3"/>
  <c r="AB562" i="3"/>
  <c r="V562" i="3"/>
  <c r="U558" i="3"/>
  <c r="Y558" i="3"/>
  <c r="AC558" i="3"/>
  <c r="T558" i="3"/>
  <c r="Z558" i="3"/>
  <c r="V558" i="3"/>
  <c r="AA558" i="3"/>
  <c r="X558" i="3"/>
  <c r="AB558" i="3"/>
  <c r="AD558" i="3"/>
  <c r="W558" i="3"/>
  <c r="U554" i="3"/>
  <c r="Y554" i="3"/>
  <c r="AC554" i="3"/>
  <c r="V554" i="3"/>
  <c r="AA554" i="3"/>
  <c r="W554" i="3"/>
  <c r="AB554" i="3"/>
  <c r="Z554" i="3"/>
  <c r="AD554" i="3"/>
  <c r="T554" i="3"/>
  <c r="X554" i="3"/>
  <c r="U550" i="3"/>
  <c r="Y550" i="3"/>
  <c r="AC550" i="3"/>
  <c r="W550" i="3"/>
  <c r="AB550" i="3"/>
  <c r="X550" i="3"/>
  <c r="AD550" i="3"/>
  <c r="AA550" i="3"/>
  <c r="T550" i="3"/>
  <c r="V550" i="3"/>
  <c r="Z550" i="3"/>
  <c r="U546" i="3"/>
  <c r="Y546" i="3"/>
  <c r="AC546" i="3"/>
  <c r="X546" i="3"/>
  <c r="AD546" i="3"/>
  <c r="T546" i="3"/>
  <c r="Z546" i="3"/>
  <c r="AB546" i="3"/>
  <c r="V546" i="3"/>
  <c r="W546" i="3"/>
  <c r="AA546" i="3"/>
  <c r="U542" i="3"/>
  <c r="Y542" i="3"/>
  <c r="AC542" i="3"/>
  <c r="T542" i="3"/>
  <c r="Z542" i="3"/>
  <c r="V542" i="3"/>
  <c r="AA542" i="3"/>
  <c r="AD542" i="3"/>
  <c r="W542" i="3"/>
  <c r="X542" i="3"/>
  <c r="AB542" i="3"/>
  <c r="U538" i="3"/>
  <c r="Y538" i="3"/>
  <c r="AC538" i="3"/>
  <c r="V538" i="3"/>
  <c r="AA538" i="3"/>
  <c r="W538" i="3"/>
  <c r="AB538" i="3"/>
  <c r="T538" i="3"/>
  <c r="X538" i="3"/>
  <c r="Z538" i="3"/>
  <c r="AD538" i="3"/>
  <c r="U534" i="3"/>
  <c r="Y534" i="3"/>
  <c r="AC534" i="3"/>
  <c r="W534" i="3"/>
  <c r="AB534" i="3"/>
  <c r="X534" i="3"/>
  <c r="AD534" i="3"/>
  <c r="V534" i="3"/>
  <c r="Z534" i="3"/>
  <c r="AA534" i="3"/>
  <c r="T534" i="3"/>
  <c r="U530" i="3"/>
  <c r="Y530" i="3"/>
  <c r="AC530" i="3"/>
  <c r="X530" i="3"/>
  <c r="AD530" i="3"/>
  <c r="T530" i="3"/>
  <c r="Z530" i="3"/>
  <c r="W530" i="3"/>
  <c r="AA530" i="3"/>
  <c r="AB530" i="3"/>
  <c r="V530" i="3"/>
  <c r="U526" i="3"/>
  <c r="Y526" i="3"/>
  <c r="AC526" i="3"/>
  <c r="T526" i="3"/>
  <c r="Z526" i="3"/>
  <c r="V526" i="3"/>
  <c r="AA526" i="3"/>
  <c r="X526" i="3"/>
  <c r="AB526" i="3"/>
  <c r="AD526" i="3"/>
  <c r="W526" i="3"/>
  <c r="U522" i="3"/>
  <c r="Y522" i="3"/>
  <c r="AC522" i="3"/>
  <c r="V522" i="3"/>
  <c r="AA522" i="3"/>
  <c r="W522" i="3"/>
  <c r="AB522" i="3"/>
  <c r="Z522" i="3"/>
  <c r="AD522" i="3"/>
  <c r="T522" i="3"/>
  <c r="X522" i="3"/>
  <c r="U518" i="3"/>
  <c r="Y518" i="3"/>
  <c r="AC518" i="3"/>
  <c r="W518" i="3"/>
  <c r="AB518" i="3"/>
  <c r="X518" i="3"/>
  <c r="AD518" i="3"/>
  <c r="AA518" i="3"/>
  <c r="T518" i="3"/>
  <c r="V518" i="3"/>
  <c r="Z518" i="3"/>
  <c r="U514" i="3"/>
  <c r="Y514" i="3"/>
  <c r="AC514" i="3"/>
  <c r="X514" i="3"/>
  <c r="AD514" i="3"/>
  <c r="T514" i="3"/>
  <c r="Z514" i="3"/>
  <c r="AB514" i="3"/>
  <c r="V514" i="3"/>
  <c r="W514" i="3"/>
  <c r="AA514" i="3"/>
  <c r="U510" i="3"/>
  <c r="Y510" i="3"/>
  <c r="AC510" i="3"/>
  <c r="T510" i="3"/>
  <c r="Z510" i="3"/>
  <c r="V510" i="3"/>
  <c r="AA510" i="3"/>
  <c r="AD510" i="3"/>
  <c r="W510" i="3"/>
  <c r="X510" i="3"/>
  <c r="AB510" i="3"/>
  <c r="U506" i="3"/>
  <c r="Y506" i="3"/>
  <c r="AC506" i="3"/>
  <c r="V506" i="3"/>
  <c r="AA506" i="3"/>
  <c r="W506" i="3"/>
  <c r="AB506" i="3"/>
  <c r="T506" i="3"/>
  <c r="X506" i="3"/>
  <c r="Z506" i="3"/>
  <c r="AD506" i="3"/>
  <c r="U502" i="3"/>
  <c r="Y502" i="3"/>
  <c r="AC502" i="3"/>
  <c r="W502" i="3"/>
  <c r="AB502" i="3"/>
  <c r="X502" i="3"/>
  <c r="AD502" i="3"/>
  <c r="V502" i="3"/>
  <c r="Z502" i="3"/>
  <c r="AA502" i="3"/>
  <c r="T502" i="3"/>
  <c r="U498" i="3"/>
  <c r="Y498" i="3"/>
  <c r="AC498" i="3"/>
  <c r="X498" i="3"/>
  <c r="AD498" i="3"/>
  <c r="T498" i="3"/>
  <c r="Z498" i="3"/>
  <c r="W498" i="3"/>
  <c r="AA498" i="3"/>
  <c r="AB498" i="3"/>
  <c r="V498" i="3"/>
  <c r="U494" i="3"/>
  <c r="Y494" i="3"/>
  <c r="AC494" i="3"/>
  <c r="T494" i="3"/>
  <c r="Z494" i="3"/>
  <c r="V494" i="3"/>
  <c r="AA494" i="3"/>
  <c r="X494" i="3"/>
  <c r="AB494" i="3"/>
  <c r="AD494" i="3"/>
  <c r="W494" i="3"/>
  <c r="U490" i="3"/>
  <c r="Y490" i="3"/>
  <c r="AC490" i="3"/>
  <c r="V490" i="3"/>
  <c r="AA490" i="3"/>
  <c r="W490" i="3"/>
  <c r="AB490" i="3"/>
  <c r="Z490" i="3"/>
  <c r="AD490" i="3"/>
  <c r="T490" i="3"/>
  <c r="X490" i="3"/>
  <c r="U486" i="3"/>
  <c r="Y486" i="3"/>
  <c r="AC486" i="3"/>
  <c r="W486" i="3"/>
  <c r="AB486" i="3"/>
  <c r="X486" i="3"/>
  <c r="AD486" i="3"/>
  <c r="AA486" i="3"/>
  <c r="T486" i="3"/>
  <c r="V486" i="3"/>
  <c r="Z486" i="3"/>
  <c r="U482" i="3"/>
  <c r="Y482" i="3"/>
  <c r="AC482" i="3"/>
  <c r="X482" i="3"/>
  <c r="AD482" i="3"/>
  <c r="T482" i="3"/>
  <c r="Z482" i="3"/>
  <c r="AB482" i="3"/>
  <c r="V482" i="3"/>
  <c r="W482" i="3"/>
  <c r="AA482" i="3"/>
  <c r="U478" i="3"/>
  <c r="Y478" i="3"/>
  <c r="AC478" i="3"/>
  <c r="T478" i="3"/>
  <c r="Z478" i="3"/>
  <c r="V478" i="3"/>
  <c r="AA478" i="3"/>
  <c r="AD478" i="3"/>
  <c r="W478" i="3"/>
  <c r="X478" i="3"/>
  <c r="AB478" i="3"/>
  <c r="U474" i="3"/>
  <c r="Y474" i="3"/>
  <c r="AC474" i="3"/>
  <c r="V474" i="3"/>
  <c r="AA474" i="3"/>
  <c r="W474" i="3"/>
  <c r="AB474" i="3"/>
  <c r="T474" i="3"/>
  <c r="X474" i="3"/>
  <c r="Z474" i="3"/>
  <c r="AD474" i="3"/>
  <c r="U470" i="3"/>
  <c r="Y470" i="3"/>
  <c r="AC470" i="3"/>
  <c r="W470" i="3"/>
  <c r="AB470" i="3"/>
  <c r="X470" i="3"/>
  <c r="AD470" i="3"/>
  <c r="V470" i="3"/>
  <c r="Z470" i="3"/>
  <c r="AA470" i="3"/>
  <c r="T470" i="3"/>
  <c r="U466" i="3"/>
  <c r="Y466" i="3"/>
  <c r="AC466" i="3"/>
  <c r="X466" i="3"/>
  <c r="AD466" i="3"/>
  <c r="T466" i="3"/>
  <c r="Z466" i="3"/>
  <c r="W466" i="3"/>
  <c r="AA466" i="3"/>
  <c r="AB466" i="3"/>
  <c r="V466" i="3"/>
  <c r="U462" i="3"/>
  <c r="Y462" i="3"/>
  <c r="AC462" i="3"/>
  <c r="T462" i="3"/>
  <c r="Z462" i="3"/>
  <c r="V462" i="3"/>
  <c r="AA462" i="3"/>
  <c r="X462" i="3"/>
  <c r="AB462" i="3"/>
  <c r="AD462" i="3"/>
  <c r="W462" i="3"/>
  <c r="U458" i="3"/>
  <c r="Y458" i="3"/>
  <c r="AC458" i="3"/>
  <c r="V458" i="3"/>
  <c r="AA458" i="3"/>
  <c r="W458" i="3"/>
  <c r="AB458" i="3"/>
  <c r="Z458" i="3"/>
  <c r="AD458" i="3"/>
  <c r="T458" i="3"/>
  <c r="X458" i="3"/>
  <c r="U454" i="3"/>
  <c r="Y454" i="3"/>
  <c r="AC454" i="3"/>
  <c r="W454" i="3"/>
  <c r="AB454" i="3"/>
  <c r="X454" i="3"/>
  <c r="AD454" i="3"/>
  <c r="AA454" i="3"/>
  <c r="T454" i="3"/>
  <c r="V454" i="3"/>
  <c r="Z454" i="3"/>
  <c r="U450" i="3"/>
  <c r="Y450" i="3"/>
  <c r="AC450" i="3"/>
  <c r="X450" i="3"/>
  <c r="AD450" i="3"/>
  <c r="T450" i="3"/>
  <c r="Z450" i="3"/>
  <c r="AB450" i="3"/>
  <c r="V450" i="3"/>
  <c r="W450" i="3"/>
  <c r="AA450" i="3"/>
  <c r="U446" i="3"/>
  <c r="Y446" i="3"/>
  <c r="AC446" i="3"/>
  <c r="T446" i="3"/>
  <c r="Z446" i="3"/>
  <c r="V446" i="3"/>
  <c r="AA446" i="3"/>
  <c r="AD446" i="3"/>
  <c r="W446" i="3"/>
  <c r="X446" i="3"/>
  <c r="AB446" i="3"/>
  <c r="U442" i="3"/>
  <c r="Y442" i="3"/>
  <c r="AC442" i="3"/>
  <c r="V442" i="3"/>
  <c r="AA442" i="3"/>
  <c r="W442" i="3"/>
  <c r="AB442" i="3"/>
  <c r="T442" i="3"/>
  <c r="X442" i="3"/>
  <c r="Z442" i="3"/>
  <c r="AD442" i="3"/>
  <c r="U438" i="3"/>
  <c r="Y438" i="3"/>
  <c r="AC438" i="3"/>
  <c r="W438" i="3"/>
  <c r="AB438" i="3"/>
  <c r="X438" i="3"/>
  <c r="Z438" i="3"/>
  <c r="V438" i="3"/>
  <c r="AA438" i="3"/>
  <c r="AD438" i="3"/>
  <c r="T438" i="3"/>
  <c r="U434" i="3"/>
  <c r="Y434" i="3"/>
  <c r="AC434" i="3"/>
  <c r="W434" i="3"/>
  <c r="AB434" i="3"/>
  <c r="X434" i="3"/>
  <c r="AD434" i="3"/>
  <c r="T434" i="3"/>
  <c r="V434" i="3"/>
  <c r="AA434" i="3"/>
  <c r="Z434" i="3"/>
  <c r="U430" i="3"/>
  <c r="Y430" i="3"/>
  <c r="AC430" i="3"/>
  <c r="X430" i="3"/>
  <c r="AD430" i="3"/>
  <c r="T430" i="3"/>
  <c r="Z430" i="3"/>
  <c r="V430" i="3"/>
  <c r="W430" i="3"/>
  <c r="AB430" i="3"/>
  <c r="AA430" i="3"/>
  <c r="U426" i="3"/>
  <c r="Y426" i="3"/>
  <c r="AC426" i="3"/>
  <c r="T426" i="3"/>
  <c r="Z426" i="3"/>
  <c r="V426" i="3"/>
  <c r="AA426" i="3"/>
  <c r="W426" i="3"/>
  <c r="X426" i="3"/>
  <c r="AD426" i="3"/>
  <c r="AB426" i="3"/>
  <c r="U422" i="3"/>
  <c r="Y422" i="3"/>
  <c r="AC422" i="3"/>
  <c r="V422" i="3"/>
  <c r="AA422" i="3"/>
  <c r="W422" i="3"/>
  <c r="AB422" i="3"/>
  <c r="X422" i="3"/>
  <c r="Z422" i="3"/>
  <c r="T422" i="3"/>
  <c r="AD422" i="3"/>
  <c r="U418" i="3"/>
  <c r="Y418" i="3"/>
  <c r="AC418" i="3"/>
  <c r="W418" i="3"/>
  <c r="AB418" i="3"/>
  <c r="X418" i="3"/>
  <c r="AD418" i="3"/>
  <c r="Z418" i="3"/>
  <c r="AA418" i="3"/>
  <c r="T418" i="3"/>
  <c r="V418" i="3"/>
  <c r="U414" i="3"/>
  <c r="Y414" i="3"/>
  <c r="AC414" i="3"/>
  <c r="X414" i="3"/>
  <c r="AD414" i="3"/>
  <c r="T414" i="3"/>
  <c r="Z414" i="3"/>
  <c r="AA414" i="3"/>
  <c r="AB414" i="3"/>
  <c r="V414" i="3"/>
  <c r="W414" i="3"/>
  <c r="U410" i="3"/>
  <c r="Y410" i="3"/>
  <c r="AC410" i="3"/>
  <c r="T410" i="3"/>
  <c r="Z410" i="3"/>
  <c r="V410" i="3"/>
  <c r="AA410" i="3"/>
  <c r="AB410" i="3"/>
  <c r="AD410" i="3"/>
  <c r="W410" i="3"/>
  <c r="X410" i="3"/>
  <c r="U406" i="3"/>
  <c r="Y406" i="3"/>
  <c r="AC406" i="3"/>
  <c r="V406" i="3"/>
  <c r="AA406" i="3"/>
  <c r="W406" i="3"/>
  <c r="AB406" i="3"/>
  <c r="AD406" i="3"/>
  <c r="T406" i="3"/>
  <c r="X406" i="3"/>
  <c r="Z406" i="3"/>
  <c r="U402" i="3"/>
  <c r="Y402" i="3"/>
  <c r="AC402" i="3"/>
  <c r="W402" i="3"/>
  <c r="AB402" i="3"/>
  <c r="X402" i="3"/>
  <c r="AD402" i="3"/>
  <c r="T402" i="3"/>
  <c r="V402" i="3"/>
  <c r="Z402" i="3"/>
  <c r="AA402" i="3"/>
  <c r="U398" i="3"/>
  <c r="Y398" i="3"/>
  <c r="AC398" i="3"/>
  <c r="X398" i="3"/>
  <c r="AD398" i="3"/>
  <c r="T398" i="3"/>
  <c r="Z398" i="3"/>
  <c r="V398" i="3"/>
  <c r="W398" i="3"/>
  <c r="AA398" i="3"/>
  <c r="AB398" i="3"/>
  <c r="U394" i="3"/>
  <c r="Y394" i="3"/>
  <c r="AC394" i="3"/>
  <c r="T394" i="3"/>
  <c r="Z394" i="3"/>
  <c r="V394" i="3"/>
  <c r="AA394" i="3"/>
  <c r="W394" i="3"/>
  <c r="X394" i="3"/>
  <c r="AB394" i="3"/>
  <c r="AD394" i="3"/>
  <c r="U390" i="3"/>
  <c r="Y390" i="3"/>
  <c r="AC390" i="3"/>
  <c r="V390" i="3"/>
  <c r="AA390" i="3"/>
  <c r="W390" i="3"/>
  <c r="AB390" i="3"/>
  <c r="X390" i="3"/>
  <c r="Z390" i="3"/>
  <c r="T390" i="3"/>
  <c r="AD390" i="3"/>
  <c r="U386" i="3"/>
  <c r="Y386" i="3"/>
  <c r="AC386" i="3"/>
  <c r="W386" i="3"/>
  <c r="AB386" i="3"/>
  <c r="X386" i="3"/>
  <c r="AD386" i="3"/>
  <c r="Z386" i="3"/>
  <c r="AA386" i="3"/>
  <c r="V386" i="3"/>
  <c r="T386" i="3"/>
  <c r="U382" i="3"/>
  <c r="Y382" i="3"/>
  <c r="AC382" i="3"/>
  <c r="X382" i="3"/>
  <c r="AD382" i="3"/>
  <c r="T382" i="3"/>
  <c r="Z382" i="3"/>
  <c r="AA382" i="3"/>
  <c r="AB382" i="3"/>
  <c r="W382" i="3"/>
  <c r="V382" i="3"/>
  <c r="U378" i="3"/>
  <c r="Y378" i="3"/>
  <c r="AC378" i="3"/>
  <c r="T378" i="3"/>
  <c r="Z378" i="3"/>
  <c r="V378" i="3"/>
  <c r="AA378" i="3"/>
  <c r="AB378" i="3"/>
  <c r="AD378" i="3"/>
  <c r="X378" i="3"/>
  <c r="W378" i="3"/>
  <c r="U374" i="3"/>
  <c r="Y374" i="3"/>
  <c r="AC374" i="3"/>
  <c r="V374" i="3"/>
  <c r="AA374" i="3"/>
  <c r="W374" i="3"/>
  <c r="AB374" i="3"/>
  <c r="AD374" i="3"/>
  <c r="T374" i="3"/>
  <c r="Z374" i="3"/>
  <c r="X374" i="3"/>
  <c r="U370" i="3"/>
  <c r="Y370" i="3"/>
  <c r="AC370" i="3"/>
  <c r="W370" i="3"/>
  <c r="AB370" i="3"/>
  <c r="X370" i="3"/>
  <c r="AD370" i="3"/>
  <c r="T370" i="3"/>
  <c r="V370" i="3"/>
  <c r="AA370" i="3"/>
  <c r="Z370" i="3"/>
  <c r="U366" i="3"/>
  <c r="Y366" i="3"/>
  <c r="AC366" i="3"/>
  <c r="X366" i="3"/>
  <c r="AD366" i="3"/>
  <c r="T366" i="3"/>
  <c r="Z366" i="3"/>
  <c r="V366" i="3"/>
  <c r="W366" i="3"/>
  <c r="AB366" i="3"/>
  <c r="AA366" i="3"/>
  <c r="U362" i="3"/>
  <c r="Y362" i="3"/>
  <c r="AC362" i="3"/>
  <c r="T362" i="3"/>
  <c r="Z362" i="3"/>
  <c r="V362" i="3"/>
  <c r="AA362" i="3"/>
  <c r="W362" i="3"/>
  <c r="X362" i="3"/>
  <c r="AD362" i="3"/>
  <c r="AB362" i="3"/>
  <c r="U358" i="3"/>
  <c r="Y358" i="3"/>
  <c r="AC358" i="3"/>
  <c r="V358" i="3"/>
  <c r="AA358" i="3"/>
  <c r="W358" i="3"/>
  <c r="AB358" i="3"/>
  <c r="X358" i="3"/>
  <c r="Z358" i="3"/>
  <c r="T358" i="3"/>
  <c r="AD358" i="3"/>
  <c r="U354" i="3"/>
  <c r="Y354" i="3"/>
  <c r="AC354" i="3"/>
  <c r="W354" i="3"/>
  <c r="AB354" i="3"/>
  <c r="X354" i="3"/>
  <c r="AD354" i="3"/>
  <c r="Z354" i="3"/>
  <c r="AA354" i="3"/>
  <c r="T354" i="3"/>
  <c r="V354" i="3"/>
  <c r="U350" i="3"/>
  <c r="Y350" i="3"/>
  <c r="AC350" i="3"/>
  <c r="X350" i="3"/>
  <c r="AD350" i="3"/>
  <c r="T350" i="3"/>
  <c r="Z350" i="3"/>
  <c r="AA350" i="3"/>
  <c r="AB350" i="3"/>
  <c r="V350" i="3"/>
  <c r="W350" i="3"/>
  <c r="U346" i="3"/>
  <c r="Y346" i="3"/>
  <c r="AC346" i="3"/>
  <c r="T346" i="3"/>
  <c r="Z346" i="3"/>
  <c r="V346" i="3"/>
  <c r="AA346" i="3"/>
  <c r="AB346" i="3"/>
  <c r="AD346" i="3"/>
  <c r="W346" i="3"/>
  <c r="X346" i="3"/>
  <c r="U342" i="3"/>
  <c r="Y342" i="3"/>
  <c r="AC342" i="3"/>
  <c r="V342" i="3"/>
  <c r="AA342" i="3"/>
  <c r="W342" i="3"/>
  <c r="AB342" i="3"/>
  <c r="AD342" i="3"/>
  <c r="T342" i="3"/>
  <c r="X342" i="3"/>
  <c r="Z342" i="3"/>
  <c r="U338" i="3"/>
  <c r="Y338" i="3"/>
  <c r="AC338" i="3"/>
  <c r="W338" i="3"/>
  <c r="AB338" i="3"/>
  <c r="X338" i="3"/>
  <c r="AD338" i="3"/>
  <c r="T338" i="3"/>
  <c r="V338" i="3"/>
  <c r="Z338" i="3"/>
  <c r="AA338" i="3"/>
  <c r="U334" i="3"/>
  <c r="Y334" i="3"/>
  <c r="AC334" i="3"/>
  <c r="X334" i="3"/>
  <c r="AD334" i="3"/>
  <c r="T334" i="3"/>
  <c r="Z334" i="3"/>
  <c r="V334" i="3"/>
  <c r="W334" i="3"/>
  <c r="AA334" i="3"/>
  <c r="AB334" i="3"/>
  <c r="U330" i="3"/>
  <c r="Y330" i="3"/>
  <c r="AC330" i="3"/>
  <c r="T330" i="3"/>
  <c r="Z330" i="3"/>
  <c r="V330" i="3"/>
  <c r="AA330" i="3"/>
  <c r="W330" i="3"/>
  <c r="X330" i="3"/>
  <c r="AB330" i="3"/>
  <c r="AD330" i="3"/>
  <c r="U326" i="3"/>
  <c r="Y326" i="3"/>
  <c r="AC326" i="3"/>
  <c r="V326" i="3"/>
  <c r="AA326" i="3"/>
  <c r="W326" i="3"/>
  <c r="AB326" i="3"/>
  <c r="X326" i="3"/>
  <c r="Z326" i="3"/>
  <c r="T326" i="3"/>
  <c r="AD326" i="3"/>
  <c r="U322" i="3"/>
  <c r="Y322" i="3"/>
  <c r="AC322" i="3"/>
  <c r="W322" i="3"/>
  <c r="AB322" i="3"/>
  <c r="X322" i="3"/>
  <c r="AD322" i="3"/>
  <c r="Z322" i="3"/>
  <c r="AA322" i="3"/>
  <c r="V322" i="3"/>
  <c r="T322" i="3"/>
  <c r="U318" i="3"/>
  <c r="Y318" i="3"/>
  <c r="AC318" i="3"/>
  <c r="X318" i="3"/>
  <c r="AD318" i="3"/>
  <c r="T318" i="3"/>
  <c r="Z318" i="3"/>
  <c r="AA318" i="3"/>
  <c r="AB318" i="3"/>
  <c r="W318" i="3"/>
  <c r="V318" i="3"/>
  <c r="U314" i="3"/>
  <c r="Y314" i="3"/>
  <c r="AC314" i="3"/>
  <c r="T314" i="3"/>
  <c r="Z314" i="3"/>
  <c r="V314" i="3"/>
  <c r="AA314" i="3"/>
  <c r="AB314" i="3"/>
  <c r="AD314" i="3"/>
  <c r="X314" i="3"/>
  <c r="W314" i="3"/>
  <c r="U310" i="3"/>
  <c r="Y310" i="3"/>
  <c r="AC310" i="3"/>
  <c r="V310" i="3"/>
  <c r="AA310" i="3"/>
  <c r="W310" i="3"/>
  <c r="AB310" i="3"/>
  <c r="AD310" i="3"/>
  <c r="T310" i="3"/>
  <c r="Z310" i="3"/>
  <c r="X310" i="3"/>
  <c r="U306" i="3"/>
  <c r="Y306" i="3"/>
  <c r="AC306" i="3"/>
  <c r="W306" i="3"/>
  <c r="AB306" i="3"/>
  <c r="X306" i="3"/>
  <c r="AD306" i="3"/>
  <c r="T306" i="3"/>
  <c r="V306" i="3"/>
  <c r="AA306" i="3"/>
  <c r="Z306" i="3"/>
  <c r="U302" i="3"/>
  <c r="Y302" i="3"/>
  <c r="AC302" i="3"/>
  <c r="X302" i="3"/>
  <c r="AD302" i="3"/>
  <c r="T302" i="3"/>
  <c r="Z302" i="3"/>
  <c r="V302" i="3"/>
  <c r="W302" i="3"/>
  <c r="AB302" i="3"/>
  <c r="AA302" i="3"/>
  <c r="U298" i="3"/>
  <c r="Y298" i="3"/>
  <c r="AC298" i="3"/>
  <c r="T298" i="3"/>
  <c r="Z298" i="3"/>
  <c r="V298" i="3"/>
  <c r="AA298" i="3"/>
  <c r="W298" i="3"/>
  <c r="X298" i="3"/>
  <c r="AD298" i="3"/>
  <c r="AB298" i="3"/>
  <c r="U294" i="3"/>
  <c r="Y294" i="3"/>
  <c r="AC294" i="3"/>
  <c r="V294" i="3"/>
  <c r="AA294" i="3"/>
  <c r="W294" i="3"/>
  <c r="AB294" i="3"/>
  <c r="X294" i="3"/>
  <c r="Z294" i="3"/>
  <c r="T294" i="3"/>
  <c r="AD294" i="3"/>
  <c r="U290" i="3"/>
  <c r="Y290" i="3"/>
  <c r="AC290" i="3"/>
  <c r="W290" i="3"/>
  <c r="AB290" i="3"/>
  <c r="X290" i="3"/>
  <c r="AD290" i="3"/>
  <c r="Z290" i="3"/>
  <c r="AA290" i="3"/>
  <c r="T290" i="3"/>
  <c r="V290" i="3"/>
  <c r="U286" i="3"/>
  <c r="Y286" i="3"/>
  <c r="AC286" i="3"/>
  <c r="X286" i="3"/>
  <c r="AD286" i="3"/>
  <c r="T286" i="3"/>
  <c r="Z286" i="3"/>
  <c r="AA286" i="3"/>
  <c r="AB286" i="3"/>
  <c r="V286" i="3"/>
  <c r="W286" i="3"/>
  <c r="U282" i="3"/>
  <c r="Y282" i="3"/>
  <c r="AC282" i="3"/>
  <c r="T282" i="3"/>
  <c r="Z282" i="3"/>
  <c r="V282" i="3"/>
  <c r="AA282" i="3"/>
  <c r="AB282" i="3"/>
  <c r="AD282" i="3"/>
  <c r="W282" i="3"/>
  <c r="X282" i="3"/>
  <c r="U278" i="3"/>
  <c r="Y278" i="3"/>
  <c r="AC278" i="3"/>
  <c r="V278" i="3"/>
  <c r="AA278" i="3"/>
  <c r="W278" i="3"/>
  <c r="AB278" i="3"/>
  <c r="AD278" i="3"/>
  <c r="T278" i="3"/>
  <c r="X278" i="3"/>
  <c r="Z278" i="3"/>
  <c r="U274" i="3"/>
  <c r="Y274" i="3"/>
  <c r="AC274" i="3"/>
  <c r="W274" i="3"/>
  <c r="AB274" i="3"/>
  <c r="X274" i="3"/>
  <c r="AD274" i="3"/>
  <c r="T274" i="3"/>
  <c r="V274" i="3"/>
  <c r="Z274" i="3"/>
  <c r="AA274" i="3"/>
  <c r="U270" i="3"/>
  <c r="Y270" i="3"/>
  <c r="AC270" i="3"/>
  <c r="X270" i="3"/>
  <c r="AD270" i="3"/>
  <c r="T270" i="3"/>
  <c r="Z270" i="3"/>
  <c r="V270" i="3"/>
  <c r="W270" i="3"/>
  <c r="AA270" i="3"/>
  <c r="AB270" i="3"/>
  <c r="U266" i="3"/>
  <c r="Y266" i="3"/>
  <c r="AC266" i="3"/>
  <c r="T266" i="3"/>
  <c r="Z266" i="3"/>
  <c r="V266" i="3"/>
  <c r="AA266" i="3"/>
  <c r="W266" i="3"/>
  <c r="X266" i="3"/>
  <c r="AB266" i="3"/>
  <c r="AD266" i="3"/>
  <c r="U262" i="3"/>
  <c r="Y262" i="3"/>
  <c r="AC262" i="3"/>
  <c r="V262" i="3"/>
  <c r="AA262" i="3"/>
  <c r="W262" i="3"/>
  <c r="AB262" i="3"/>
  <c r="X262" i="3"/>
  <c r="Z262" i="3"/>
  <c r="T262" i="3"/>
  <c r="AD262" i="3"/>
  <c r="U258" i="3"/>
  <c r="Y258" i="3"/>
  <c r="AC258" i="3"/>
  <c r="W258" i="3"/>
  <c r="AB258" i="3"/>
  <c r="X258" i="3"/>
  <c r="AD258" i="3"/>
  <c r="Z258" i="3"/>
  <c r="AA258" i="3"/>
  <c r="V258" i="3"/>
  <c r="T258" i="3"/>
  <c r="U254" i="3"/>
  <c r="Y254" i="3"/>
  <c r="AC254" i="3"/>
  <c r="X254" i="3"/>
  <c r="AD254" i="3"/>
  <c r="T254" i="3"/>
  <c r="Z254" i="3"/>
  <c r="AA254" i="3"/>
  <c r="AB254" i="3"/>
  <c r="W254" i="3"/>
  <c r="V254" i="3"/>
  <c r="U250" i="3"/>
  <c r="Y250" i="3"/>
  <c r="AC250" i="3"/>
  <c r="T250" i="3"/>
  <c r="Z250" i="3"/>
  <c r="V250" i="3"/>
  <c r="AA250" i="3"/>
  <c r="AB250" i="3"/>
  <c r="AD250" i="3"/>
  <c r="X250" i="3"/>
  <c r="W250" i="3"/>
  <c r="U246" i="3"/>
  <c r="Y246" i="3"/>
  <c r="AC246" i="3"/>
  <c r="V246" i="3"/>
  <c r="AA246" i="3"/>
  <c r="W246" i="3"/>
  <c r="AB246" i="3"/>
  <c r="AD246" i="3"/>
  <c r="T246" i="3"/>
  <c r="Z246" i="3"/>
  <c r="X246" i="3"/>
  <c r="U242" i="3"/>
  <c r="Y242" i="3"/>
  <c r="AC242" i="3"/>
  <c r="W242" i="3"/>
  <c r="AB242" i="3"/>
  <c r="X242" i="3"/>
  <c r="AD242" i="3"/>
  <c r="T242" i="3"/>
  <c r="V242" i="3"/>
  <c r="AA242" i="3"/>
  <c r="Z242" i="3"/>
  <c r="V238" i="3"/>
  <c r="T238" i="3"/>
  <c r="Y238" i="3"/>
  <c r="AC238" i="3"/>
  <c r="X238" i="3"/>
  <c r="AD238" i="3"/>
  <c r="Z238" i="3"/>
  <c r="U238" i="3"/>
  <c r="W238" i="3"/>
  <c r="AB238" i="3"/>
  <c r="AA238" i="3"/>
  <c r="V234" i="3"/>
  <c r="Z234" i="3"/>
  <c r="AD234" i="3"/>
  <c r="U234" i="3"/>
  <c r="AA234" i="3"/>
  <c r="Y234" i="3"/>
  <c r="T234" i="3"/>
  <c r="AB234" i="3"/>
  <c r="W234" i="3"/>
  <c r="X234" i="3"/>
  <c r="AC234" i="3"/>
  <c r="V230" i="3"/>
  <c r="Z230" i="3"/>
  <c r="AD230" i="3"/>
  <c r="W230" i="3"/>
  <c r="AB230" i="3"/>
  <c r="T230" i="3"/>
  <c r="AA230" i="3"/>
  <c r="U230" i="3"/>
  <c r="AC230" i="3"/>
  <c r="X230" i="3"/>
  <c r="Y230" i="3"/>
  <c r="V226" i="3"/>
  <c r="Z226" i="3"/>
  <c r="AD226" i="3"/>
  <c r="X226" i="3"/>
  <c r="AC226" i="3"/>
  <c r="U226" i="3"/>
  <c r="AB226" i="3"/>
  <c r="W226" i="3"/>
  <c r="Y226" i="3"/>
  <c r="AA226" i="3"/>
  <c r="T226" i="3"/>
  <c r="V222" i="3"/>
  <c r="Z222" i="3"/>
  <c r="AD222" i="3"/>
  <c r="T222" i="3"/>
  <c r="Y222" i="3"/>
  <c r="W222" i="3"/>
  <c r="AC222" i="3"/>
  <c r="X222" i="3"/>
  <c r="AA222" i="3"/>
  <c r="AB222" i="3"/>
  <c r="U222" i="3"/>
  <c r="V218" i="3"/>
  <c r="Z218" i="3"/>
  <c r="AD218" i="3"/>
  <c r="U218" i="3"/>
  <c r="AA218" i="3"/>
  <c r="X218" i="3"/>
  <c r="Y218" i="3"/>
  <c r="AB218" i="3"/>
  <c r="AC218" i="3"/>
  <c r="W218" i="3"/>
  <c r="T218" i="3"/>
  <c r="V214" i="3"/>
  <c r="Z214" i="3"/>
  <c r="AD214" i="3"/>
  <c r="W214" i="3"/>
  <c r="AB214" i="3"/>
  <c r="Y214" i="3"/>
  <c r="T214" i="3"/>
  <c r="AA214" i="3"/>
  <c r="AC214" i="3"/>
  <c r="U214" i="3"/>
  <c r="X214" i="3"/>
  <c r="V210" i="3"/>
  <c r="Z210" i="3"/>
  <c r="AD210" i="3"/>
  <c r="X210" i="3"/>
  <c r="AC210" i="3"/>
  <c r="T210" i="3"/>
  <c r="AA210" i="3"/>
  <c r="U210" i="3"/>
  <c r="AB210" i="3"/>
  <c r="Y210" i="3"/>
  <c r="W210" i="3"/>
  <c r="V206" i="3"/>
  <c r="Z206" i="3"/>
  <c r="AD206" i="3"/>
  <c r="T206" i="3"/>
  <c r="Y206" i="3"/>
  <c r="U206" i="3"/>
  <c r="AB206" i="3"/>
  <c r="W206" i="3"/>
  <c r="AC206" i="3"/>
  <c r="X206" i="3"/>
  <c r="AA206" i="3"/>
  <c r="V202" i="3"/>
  <c r="Z202" i="3"/>
  <c r="AD202" i="3"/>
  <c r="U202" i="3"/>
  <c r="AA202" i="3"/>
  <c r="W202" i="3"/>
  <c r="AC202" i="3"/>
  <c r="X202" i="3"/>
  <c r="T202" i="3"/>
  <c r="AB202" i="3"/>
  <c r="Y202" i="3"/>
  <c r="V198" i="3"/>
  <c r="Z198" i="3"/>
  <c r="AD198" i="3"/>
  <c r="W198" i="3"/>
  <c r="AB198" i="3"/>
  <c r="X198" i="3"/>
  <c r="Y198" i="3"/>
  <c r="T198" i="3"/>
  <c r="U198" i="3"/>
  <c r="AA198" i="3"/>
  <c r="AC198" i="3"/>
  <c r="V194" i="3"/>
  <c r="Z194" i="3"/>
  <c r="AD194" i="3"/>
  <c r="X194" i="3"/>
  <c r="AC194" i="3"/>
  <c r="Y194" i="3"/>
  <c r="T194" i="3"/>
  <c r="AA194" i="3"/>
  <c r="U194" i="3"/>
  <c r="W194" i="3"/>
  <c r="AB194" i="3"/>
  <c r="V190" i="3"/>
  <c r="Z190" i="3"/>
  <c r="AD190" i="3"/>
  <c r="T190" i="3"/>
  <c r="Y190" i="3"/>
  <c r="AA190" i="3"/>
  <c r="U190" i="3"/>
  <c r="AB190" i="3"/>
  <c r="W190" i="3"/>
  <c r="X190" i="3"/>
  <c r="AC190" i="3"/>
  <c r="V186" i="3"/>
  <c r="Z186" i="3"/>
  <c r="AD186" i="3"/>
  <c r="U186" i="3"/>
  <c r="AA186" i="3"/>
  <c r="T186" i="3"/>
  <c r="AB186" i="3"/>
  <c r="W186" i="3"/>
  <c r="AC186" i="3"/>
  <c r="X186" i="3"/>
  <c r="Y186" i="3"/>
  <c r="V182" i="3"/>
  <c r="Z182" i="3"/>
  <c r="AD182" i="3"/>
  <c r="W182" i="3"/>
  <c r="AB182" i="3"/>
  <c r="U182" i="3"/>
  <c r="AC182" i="3"/>
  <c r="X182" i="3"/>
  <c r="Y182" i="3"/>
  <c r="AA182" i="3"/>
  <c r="T182" i="3"/>
  <c r="V178" i="3"/>
  <c r="Z178" i="3"/>
  <c r="AD178" i="3"/>
  <c r="X178" i="3"/>
  <c r="AC178" i="3"/>
  <c r="W178" i="3"/>
  <c r="Y178" i="3"/>
  <c r="AA178" i="3"/>
  <c r="AB178" i="3"/>
  <c r="T178" i="3"/>
  <c r="U178" i="3"/>
  <c r="V174" i="3"/>
  <c r="Z174" i="3"/>
  <c r="AD174" i="3"/>
  <c r="T174" i="3"/>
  <c r="Y174" i="3"/>
  <c r="X174" i="3"/>
  <c r="AA174" i="3"/>
  <c r="AB174" i="3"/>
  <c r="AC174" i="3"/>
  <c r="W174" i="3"/>
  <c r="U174" i="3"/>
  <c r="V170" i="3"/>
  <c r="Z170" i="3"/>
  <c r="AD170" i="3"/>
  <c r="T170" i="3"/>
  <c r="Y170" i="3"/>
  <c r="U170" i="3"/>
  <c r="AA170" i="3"/>
  <c r="W170" i="3"/>
  <c r="X170" i="3"/>
  <c r="AB170" i="3"/>
  <c r="AC170" i="3"/>
  <c r="V166" i="3"/>
  <c r="Z166" i="3"/>
  <c r="AD166" i="3"/>
  <c r="U166" i="3"/>
  <c r="AA166" i="3"/>
  <c r="W166" i="3"/>
  <c r="AB166" i="3"/>
  <c r="X166" i="3"/>
  <c r="Y166" i="3"/>
  <c r="AC166" i="3"/>
  <c r="T166" i="3"/>
  <c r="V162" i="3"/>
  <c r="Z162" i="3"/>
  <c r="AD162" i="3"/>
  <c r="W162" i="3"/>
  <c r="AB162" i="3"/>
  <c r="X162" i="3"/>
  <c r="AC162" i="3"/>
  <c r="Y162" i="3"/>
  <c r="AA162" i="3"/>
  <c r="T162" i="3"/>
  <c r="U162" i="3"/>
  <c r="V158" i="3"/>
  <c r="Z158" i="3"/>
  <c r="AD158" i="3"/>
  <c r="X158" i="3"/>
  <c r="AC158" i="3"/>
  <c r="T158" i="3"/>
  <c r="Y158" i="3"/>
  <c r="AA158" i="3"/>
  <c r="AB158" i="3"/>
  <c r="U158" i="3"/>
  <c r="W158" i="3"/>
  <c r="V154" i="3"/>
  <c r="Z154" i="3"/>
  <c r="AD154" i="3"/>
  <c r="T154" i="3"/>
  <c r="Y154" i="3"/>
  <c r="U154" i="3"/>
  <c r="AA154" i="3"/>
  <c r="AB154" i="3"/>
  <c r="AC154" i="3"/>
  <c r="W154" i="3"/>
  <c r="X154" i="3"/>
  <c r="V150" i="3"/>
  <c r="Z150" i="3"/>
  <c r="AD150" i="3"/>
  <c r="U150" i="3"/>
  <c r="AA150" i="3"/>
  <c r="W150" i="3"/>
  <c r="AB150" i="3"/>
  <c r="AC150" i="3"/>
  <c r="T150" i="3"/>
  <c r="X150" i="3"/>
  <c r="Y150" i="3"/>
  <c r="V146" i="3"/>
  <c r="Z146" i="3"/>
  <c r="AD146" i="3"/>
  <c r="W146" i="3"/>
  <c r="AB146" i="3"/>
  <c r="X146" i="3"/>
  <c r="AC146" i="3"/>
  <c r="T146" i="3"/>
  <c r="U146" i="3"/>
  <c r="Y146" i="3"/>
  <c r="AA146" i="3"/>
  <c r="V142" i="3"/>
  <c r="Z142" i="3"/>
  <c r="AD142" i="3"/>
  <c r="X142" i="3"/>
  <c r="AC142" i="3"/>
  <c r="T142" i="3"/>
  <c r="Y142" i="3"/>
  <c r="U142" i="3"/>
  <c r="W142" i="3"/>
  <c r="AA142" i="3"/>
  <c r="AB142" i="3"/>
  <c r="V138" i="3"/>
  <c r="Z138" i="3"/>
  <c r="AD138" i="3"/>
  <c r="T138" i="3"/>
  <c r="Y138" i="3"/>
  <c r="U138" i="3"/>
  <c r="AA138" i="3"/>
  <c r="W138" i="3"/>
  <c r="X138" i="3"/>
  <c r="AB138" i="3"/>
  <c r="AC138" i="3"/>
  <c r="V134" i="3"/>
  <c r="Z134" i="3"/>
  <c r="AD134" i="3"/>
  <c r="U134" i="3"/>
  <c r="AA134" i="3"/>
  <c r="W134" i="3"/>
  <c r="AB134" i="3"/>
  <c r="X134" i="3"/>
  <c r="Y134" i="3"/>
  <c r="T134" i="3"/>
  <c r="AC134" i="3"/>
  <c r="V130" i="3"/>
  <c r="Z130" i="3"/>
  <c r="AD130" i="3"/>
  <c r="W130" i="3"/>
  <c r="AB130" i="3"/>
  <c r="X130" i="3"/>
  <c r="AC130" i="3"/>
  <c r="Y130" i="3"/>
  <c r="AA130" i="3"/>
  <c r="T130" i="3"/>
  <c r="U130" i="3"/>
  <c r="V126" i="3"/>
  <c r="Z126" i="3"/>
  <c r="AD126" i="3"/>
  <c r="X126" i="3"/>
  <c r="AC126" i="3"/>
  <c r="T126" i="3"/>
  <c r="Y126" i="3"/>
  <c r="AA126" i="3"/>
  <c r="AB126" i="3"/>
  <c r="U126" i="3"/>
  <c r="W126" i="3"/>
  <c r="V122" i="3"/>
  <c r="Z122" i="3"/>
  <c r="AD122" i="3"/>
  <c r="T122" i="3"/>
  <c r="Y122" i="3"/>
  <c r="U122" i="3"/>
  <c r="AA122" i="3"/>
  <c r="AB122" i="3"/>
  <c r="AC122" i="3"/>
  <c r="W122" i="3"/>
  <c r="X122" i="3"/>
  <c r="V118" i="3"/>
  <c r="Z118" i="3"/>
  <c r="AD118" i="3"/>
  <c r="U118" i="3"/>
  <c r="AA118" i="3"/>
  <c r="W118" i="3"/>
  <c r="AB118" i="3"/>
  <c r="AC118" i="3"/>
  <c r="T118" i="3"/>
  <c r="X118" i="3"/>
  <c r="Y118" i="3"/>
  <c r="V114" i="3"/>
  <c r="Z114" i="3"/>
  <c r="AD114" i="3"/>
  <c r="W114" i="3"/>
  <c r="AB114" i="3"/>
  <c r="X114" i="3"/>
  <c r="AC114" i="3"/>
  <c r="T114" i="3"/>
  <c r="U114" i="3"/>
  <c r="Y114" i="3"/>
  <c r="AA114" i="3"/>
  <c r="V110" i="3"/>
  <c r="Z110" i="3"/>
  <c r="AD110" i="3"/>
  <c r="X110" i="3"/>
  <c r="AC110" i="3"/>
  <c r="T110" i="3"/>
  <c r="Y110" i="3"/>
  <c r="U110" i="3"/>
  <c r="W110" i="3"/>
  <c r="AA110" i="3"/>
  <c r="AB110" i="3"/>
  <c r="V106" i="3"/>
  <c r="Z106" i="3"/>
  <c r="AD106" i="3"/>
  <c r="T106" i="3"/>
  <c r="Y106" i="3"/>
  <c r="U106" i="3"/>
  <c r="AA106" i="3"/>
  <c r="W106" i="3"/>
  <c r="X106" i="3"/>
  <c r="AB106" i="3"/>
  <c r="AC106" i="3"/>
  <c r="V102" i="3"/>
  <c r="Z102" i="3"/>
  <c r="AD102" i="3"/>
  <c r="U102" i="3"/>
  <c r="AA102" i="3"/>
  <c r="W102" i="3"/>
  <c r="AB102" i="3"/>
  <c r="X102" i="3"/>
  <c r="Y102" i="3"/>
  <c r="AC102" i="3"/>
  <c r="T102" i="3"/>
  <c r="V98" i="3"/>
  <c r="Z98" i="3"/>
  <c r="AD98" i="3"/>
  <c r="W98" i="3"/>
  <c r="AB98" i="3"/>
  <c r="X98" i="3"/>
  <c r="AC98" i="3"/>
  <c r="Y98" i="3"/>
  <c r="AA98" i="3"/>
  <c r="U98" i="3"/>
  <c r="T98" i="3"/>
  <c r="V94" i="3"/>
  <c r="Z94" i="3"/>
  <c r="AD94" i="3"/>
  <c r="X94" i="3"/>
  <c r="AC94" i="3"/>
  <c r="T94" i="3"/>
  <c r="Y94" i="3"/>
  <c r="AA94" i="3"/>
  <c r="AB94" i="3"/>
  <c r="W94" i="3"/>
  <c r="U94" i="3"/>
  <c r="V90" i="3"/>
  <c r="Z90" i="3"/>
  <c r="AD90" i="3"/>
  <c r="T90" i="3"/>
  <c r="Y90" i="3"/>
  <c r="U90" i="3"/>
  <c r="AA90" i="3"/>
  <c r="AB90" i="3"/>
  <c r="AC90" i="3"/>
  <c r="X90" i="3"/>
  <c r="W90" i="3"/>
  <c r="V86" i="3"/>
  <c r="Z86" i="3"/>
  <c r="AD86" i="3"/>
  <c r="U86" i="3"/>
  <c r="AA86" i="3"/>
  <c r="W86" i="3"/>
  <c r="AB86" i="3"/>
  <c r="AC86" i="3"/>
  <c r="T86" i="3"/>
  <c r="Y86" i="3"/>
  <c r="X86" i="3"/>
  <c r="V82" i="3"/>
  <c r="Z82" i="3"/>
  <c r="AD82" i="3"/>
  <c r="W82" i="3"/>
  <c r="AB82" i="3"/>
  <c r="X82" i="3"/>
  <c r="AC82" i="3"/>
  <c r="T82" i="3"/>
  <c r="U82" i="3"/>
  <c r="AA82" i="3"/>
  <c r="Y82" i="3"/>
  <c r="V78" i="3"/>
  <c r="Z78" i="3"/>
  <c r="AD78" i="3"/>
  <c r="X78" i="3"/>
  <c r="AC78" i="3"/>
  <c r="T78" i="3"/>
  <c r="Y78" i="3"/>
  <c r="U78" i="3"/>
  <c r="W78" i="3"/>
  <c r="AB78" i="3"/>
  <c r="AA78" i="3"/>
  <c r="V74" i="3"/>
  <c r="Z74" i="3"/>
  <c r="AD74" i="3"/>
  <c r="T74" i="3"/>
  <c r="Y74" i="3"/>
  <c r="U74" i="3"/>
  <c r="AA74" i="3"/>
  <c r="W74" i="3"/>
  <c r="X74" i="3"/>
  <c r="AC74" i="3"/>
  <c r="AB74" i="3"/>
  <c r="V70" i="3"/>
  <c r="Z70" i="3"/>
  <c r="AD70" i="3"/>
  <c r="U70" i="3"/>
  <c r="AA70" i="3"/>
  <c r="W70" i="3"/>
  <c r="AB70" i="3"/>
  <c r="X70" i="3"/>
  <c r="Y70" i="3"/>
  <c r="T70" i="3"/>
  <c r="AC70" i="3"/>
  <c r="V66" i="3"/>
  <c r="Z66" i="3"/>
  <c r="AD66" i="3"/>
  <c r="W66" i="3"/>
  <c r="AB66" i="3"/>
  <c r="X66" i="3"/>
  <c r="AC66" i="3"/>
  <c r="Y66" i="3"/>
  <c r="AA66" i="3"/>
  <c r="T66" i="3"/>
  <c r="U66" i="3"/>
  <c r="V62" i="3"/>
  <c r="Z62" i="3"/>
  <c r="AD62" i="3"/>
  <c r="X62" i="3"/>
  <c r="AC62" i="3"/>
  <c r="T62" i="3"/>
  <c r="Y62" i="3"/>
  <c r="AA62" i="3"/>
  <c r="AB62" i="3"/>
  <c r="U62" i="3"/>
  <c r="W62" i="3"/>
  <c r="V58" i="3"/>
  <c r="Z58" i="3"/>
  <c r="AD58" i="3"/>
  <c r="T58" i="3"/>
  <c r="Y58" i="3"/>
  <c r="U58" i="3"/>
  <c r="AA58" i="3"/>
  <c r="AB58" i="3"/>
  <c r="AC58" i="3"/>
  <c r="W58" i="3"/>
  <c r="X58" i="3"/>
  <c r="V54" i="3"/>
  <c r="Z54" i="3"/>
  <c r="AD54" i="3"/>
  <c r="U54" i="3"/>
  <c r="AA54" i="3"/>
  <c r="W54" i="3"/>
  <c r="AB54" i="3"/>
  <c r="AC54" i="3"/>
  <c r="T54" i="3"/>
  <c r="X54" i="3"/>
  <c r="Y54" i="3"/>
  <c r="V50" i="3"/>
  <c r="Z50" i="3"/>
  <c r="AD50" i="3"/>
  <c r="W50" i="3"/>
  <c r="AB50" i="3"/>
  <c r="X50" i="3"/>
  <c r="AC50" i="3"/>
  <c r="T50" i="3"/>
  <c r="U50" i="3"/>
  <c r="Y50" i="3"/>
  <c r="AA50" i="3"/>
  <c r="V46" i="3"/>
  <c r="Z46" i="3"/>
  <c r="AD46" i="3"/>
  <c r="X46" i="3"/>
  <c r="AC46" i="3"/>
  <c r="T46" i="3"/>
  <c r="Y46" i="3"/>
  <c r="U46" i="3"/>
  <c r="W46" i="3"/>
  <c r="AA46" i="3"/>
  <c r="AB46" i="3"/>
  <c r="V42" i="3"/>
  <c r="Z42" i="3"/>
  <c r="AD42" i="3"/>
  <c r="T42" i="3"/>
  <c r="Y42" i="3"/>
  <c r="U42" i="3"/>
  <c r="AA42" i="3"/>
  <c r="W42" i="3"/>
  <c r="X42" i="3"/>
  <c r="AB42" i="3"/>
  <c r="AC42" i="3"/>
  <c r="V38" i="3"/>
  <c r="Z38" i="3"/>
  <c r="AD38" i="3"/>
  <c r="U38" i="3"/>
  <c r="AA38" i="3"/>
  <c r="W38" i="3"/>
  <c r="AB38" i="3"/>
  <c r="X38" i="3"/>
  <c r="Y38" i="3"/>
  <c r="AC38" i="3"/>
  <c r="T38" i="3"/>
  <c r="V34" i="3"/>
  <c r="Z34" i="3"/>
  <c r="AD34" i="3"/>
  <c r="W34" i="3"/>
  <c r="AB34" i="3"/>
  <c r="X34" i="3"/>
  <c r="AC34" i="3"/>
  <c r="Y34" i="3"/>
  <c r="AA34" i="3"/>
  <c r="T34" i="3"/>
  <c r="U34" i="3"/>
  <c r="V30" i="3"/>
  <c r="Z30" i="3"/>
  <c r="AD30" i="3"/>
  <c r="X30" i="3"/>
  <c r="AC30" i="3"/>
  <c r="T30" i="3"/>
  <c r="Y30" i="3"/>
  <c r="AA30" i="3"/>
  <c r="AB30" i="3"/>
  <c r="U30" i="3"/>
  <c r="W30" i="3"/>
  <c r="V26" i="3"/>
  <c r="Z26" i="3"/>
  <c r="AD26" i="3"/>
  <c r="T26" i="3"/>
  <c r="Y26" i="3"/>
  <c r="U26" i="3"/>
  <c r="AA26" i="3"/>
  <c r="AB26" i="3"/>
  <c r="AC26" i="3"/>
  <c r="W26" i="3"/>
  <c r="X26" i="3"/>
  <c r="V22" i="3"/>
  <c r="Z22" i="3"/>
  <c r="AD22" i="3"/>
  <c r="U22" i="3"/>
  <c r="AA22" i="3"/>
  <c r="W22" i="3"/>
  <c r="AB22" i="3"/>
  <c r="AC22" i="3"/>
  <c r="T22" i="3"/>
  <c r="X22" i="3"/>
  <c r="Y22" i="3"/>
  <c r="V18" i="3"/>
  <c r="Z18" i="3"/>
  <c r="AD18" i="3"/>
  <c r="W18" i="3"/>
  <c r="AB18" i="3"/>
  <c r="X18" i="3"/>
  <c r="AC18" i="3"/>
  <c r="T18" i="3"/>
  <c r="U18" i="3"/>
  <c r="Y18" i="3"/>
  <c r="AA18" i="3"/>
  <c r="V14" i="3"/>
  <c r="Z14" i="3"/>
  <c r="AD14" i="3"/>
  <c r="X14" i="3"/>
  <c r="AC14" i="3"/>
  <c r="T14" i="3"/>
  <c r="Y14" i="3"/>
  <c r="U14" i="3"/>
  <c r="W14" i="3"/>
  <c r="AA14" i="3"/>
  <c r="AB14" i="3"/>
  <c r="V10" i="3"/>
  <c r="Z10" i="3"/>
  <c r="AD10" i="3"/>
  <c r="T10" i="3"/>
  <c r="Y10" i="3"/>
  <c r="U10" i="3"/>
  <c r="AA10" i="3"/>
  <c r="W10" i="3"/>
  <c r="X10" i="3"/>
  <c r="AB10" i="3"/>
  <c r="AC10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3" i="3"/>
  <c r="Q2634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3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2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29" i="3"/>
  <c r="Q2830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Q2897" i="3"/>
  <c r="Q2898" i="3"/>
  <c r="Q2899" i="3"/>
  <c r="Q2900" i="3"/>
  <c r="Q2901" i="3"/>
  <c r="Q2902" i="3"/>
  <c r="Q2903" i="3"/>
  <c r="Q2904" i="3"/>
  <c r="Q2905" i="3"/>
  <c r="Q2906" i="3"/>
  <c r="Q2907" i="3"/>
  <c r="Q29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Q2924" i="3"/>
  <c r="Q2925" i="3"/>
  <c r="Q2926" i="3"/>
  <c r="Q2927" i="3"/>
  <c r="Q2928" i="3"/>
  <c r="Q2929" i="3"/>
  <c r="Q2930" i="3"/>
  <c r="Q2931" i="3"/>
  <c r="Q2932" i="3"/>
  <c r="Q2933" i="3"/>
  <c r="Q2934" i="3"/>
  <c r="Q2935" i="3"/>
  <c r="Q2936" i="3"/>
  <c r="Q2937" i="3"/>
  <c r="Q2938" i="3"/>
  <c r="Q2939" i="3"/>
  <c r="Q2940" i="3"/>
  <c r="Q2941" i="3"/>
  <c r="Q2942" i="3"/>
  <c r="Q2943" i="3"/>
  <c r="Q2944" i="3"/>
  <c r="Q2945" i="3"/>
  <c r="Q2946" i="3"/>
  <c r="Q2947" i="3"/>
  <c r="Q2948" i="3"/>
  <c r="Q2949" i="3"/>
  <c r="Q2950" i="3"/>
  <c r="Q2951" i="3"/>
  <c r="Q2952" i="3"/>
  <c r="Q2953" i="3"/>
  <c r="Q2954" i="3"/>
  <c r="Q2955" i="3"/>
  <c r="Q2956" i="3"/>
  <c r="Q2957" i="3"/>
  <c r="Q2958" i="3"/>
  <c r="Q2959" i="3"/>
  <c r="Q2960" i="3"/>
  <c r="Q2961" i="3"/>
  <c r="Q2962" i="3"/>
  <c r="Q2963" i="3"/>
  <c r="Q2964" i="3"/>
  <c r="Q2965" i="3"/>
  <c r="Q2966" i="3"/>
  <c r="Q2967" i="3"/>
  <c r="Q2968" i="3"/>
  <c r="Q2969" i="3"/>
  <c r="Q2970" i="3"/>
  <c r="Q2971" i="3"/>
  <c r="Q2972" i="3"/>
  <c r="Q2973" i="3"/>
  <c r="Q2974" i="3"/>
  <c r="Q2975" i="3"/>
  <c r="Q2976" i="3"/>
  <c r="Q2977" i="3"/>
  <c r="Q2978" i="3"/>
  <c r="Q2979" i="3"/>
  <c r="Q2980" i="3"/>
  <c r="Q2981" i="3"/>
  <c r="Q2982" i="3"/>
  <c r="Q2983" i="3"/>
  <c r="Q2984" i="3"/>
  <c r="Q2985" i="3"/>
  <c r="Q2986" i="3"/>
  <c r="Q2987" i="3"/>
  <c r="Q2988" i="3"/>
  <c r="Q2989" i="3"/>
  <c r="Q2990" i="3"/>
  <c r="Q2991" i="3"/>
  <c r="Q2992" i="3"/>
  <c r="Q2993" i="3"/>
  <c r="Q2994" i="3"/>
  <c r="Q2995" i="3"/>
  <c r="Q2996" i="3"/>
  <c r="Q2997" i="3"/>
  <c r="Q2998" i="3"/>
  <c r="Q2999" i="3"/>
  <c r="Q3000" i="3"/>
  <c r="Q3001" i="3"/>
  <c r="Q3002" i="3"/>
  <c r="Q3003" i="3"/>
  <c r="Q3004" i="3"/>
  <c r="Q3005" i="3"/>
  <c r="Q3006" i="3"/>
  <c r="Q3007" i="3"/>
  <c r="Q3008" i="3"/>
  <c r="Q3009" i="3"/>
  <c r="Q3010" i="3"/>
  <c r="Q3011" i="3"/>
  <c r="Q3012" i="3"/>
  <c r="Q3013" i="3"/>
  <c r="Q3014" i="3"/>
  <c r="Q3015" i="3"/>
  <c r="Q3016" i="3"/>
  <c r="Q3017" i="3"/>
  <c r="Q3018" i="3"/>
  <c r="Q3019" i="3"/>
  <c r="Q3020" i="3"/>
  <c r="Q3021" i="3"/>
  <c r="Q3022" i="3"/>
  <c r="Q3023" i="3"/>
  <c r="Q3024" i="3"/>
  <c r="Q3025" i="3"/>
  <c r="Q3026" i="3"/>
  <c r="Q3027" i="3"/>
  <c r="Q3028" i="3"/>
  <c r="Q3029" i="3"/>
  <c r="Q3030" i="3"/>
  <c r="Q3031" i="3"/>
  <c r="Q3032" i="3"/>
  <c r="Q3033" i="3"/>
  <c r="Q3034" i="3"/>
  <c r="Q3035" i="3"/>
  <c r="Q3036" i="3"/>
  <c r="Q3037" i="3"/>
  <c r="Q3038" i="3"/>
  <c r="Q3039" i="3"/>
  <c r="Q3040" i="3"/>
  <c r="Q3041" i="3"/>
  <c r="Q3042" i="3"/>
  <c r="Q3043" i="3"/>
  <c r="Q3044" i="3"/>
  <c r="Q3045" i="3"/>
  <c r="Q3046" i="3"/>
  <c r="Q3047" i="3"/>
  <c r="Q3048" i="3"/>
  <c r="Q3049" i="3"/>
  <c r="Q3050" i="3"/>
  <c r="Q3051" i="3"/>
  <c r="Q3052" i="3"/>
  <c r="Q3053" i="3"/>
  <c r="Q3054" i="3"/>
  <c r="Q3055" i="3"/>
  <c r="Q3056" i="3"/>
  <c r="Q3057" i="3"/>
  <c r="Q3058" i="3"/>
  <c r="Q3059" i="3"/>
  <c r="Q3060" i="3"/>
  <c r="Q3061" i="3"/>
  <c r="Q3062" i="3"/>
  <c r="Q3063" i="3"/>
  <c r="Q3064" i="3"/>
  <c r="Q3065" i="3"/>
  <c r="Q3066" i="3"/>
  <c r="Q3067" i="3"/>
  <c r="Q3068" i="3"/>
  <c r="Q3069" i="3"/>
  <c r="Q3070" i="3"/>
  <c r="Q3071" i="3"/>
  <c r="Q3072" i="3"/>
  <c r="Q3073" i="3"/>
  <c r="Q3074" i="3"/>
  <c r="Q3075" i="3"/>
  <c r="Q3076" i="3"/>
  <c r="Q3077" i="3"/>
  <c r="Q3078" i="3"/>
  <c r="Q3079" i="3"/>
  <c r="Q3080" i="3"/>
  <c r="Q3081" i="3"/>
  <c r="Q3082" i="3"/>
  <c r="Q3083" i="3"/>
  <c r="Q3084" i="3"/>
  <c r="Q3085" i="3"/>
  <c r="Q3086" i="3"/>
  <c r="Q3087" i="3"/>
  <c r="Q3088" i="3"/>
  <c r="Q3089" i="3"/>
  <c r="Q3090" i="3"/>
  <c r="Q3091" i="3"/>
  <c r="Q3092" i="3"/>
  <c r="Q3093" i="3"/>
  <c r="Q3094" i="3"/>
  <c r="Q3095" i="3"/>
  <c r="Q3096" i="3"/>
  <c r="Q3097" i="3"/>
  <c r="Q3098" i="3"/>
  <c r="Q3099" i="3"/>
  <c r="Q3100" i="3"/>
  <c r="Q3101" i="3"/>
  <c r="Q3102" i="3"/>
  <c r="Q3103" i="3"/>
  <c r="Q3104" i="3"/>
  <c r="Q3105" i="3"/>
  <c r="Q3106" i="3"/>
  <c r="Q3107" i="3"/>
  <c r="Q3108" i="3"/>
  <c r="Q3109" i="3"/>
  <c r="Q3110" i="3"/>
  <c r="Q3111" i="3"/>
  <c r="Q3112" i="3"/>
  <c r="Q3113" i="3"/>
  <c r="Q3114" i="3"/>
  <c r="Q3115" i="3"/>
  <c r="Q3116" i="3"/>
  <c r="Q3117" i="3"/>
  <c r="Q3118" i="3"/>
  <c r="Q3119" i="3"/>
  <c r="Q3120" i="3"/>
  <c r="Q3121" i="3"/>
  <c r="Q3122" i="3"/>
  <c r="Q3123" i="3"/>
  <c r="Q3124" i="3"/>
  <c r="Q3125" i="3"/>
  <c r="Q3126" i="3"/>
  <c r="Q3127" i="3"/>
  <c r="Q3128" i="3"/>
  <c r="Q3129" i="3"/>
  <c r="Q3130" i="3"/>
  <c r="Q3131" i="3"/>
  <c r="Q3132" i="3"/>
  <c r="Q3133" i="3"/>
  <c r="Q3134" i="3"/>
  <c r="Q3135" i="3"/>
  <c r="Q3136" i="3"/>
  <c r="Q3137" i="3"/>
  <c r="Q3138" i="3"/>
  <c r="Q3139" i="3"/>
  <c r="Q3140" i="3"/>
  <c r="Q3141" i="3"/>
  <c r="Q3142" i="3"/>
  <c r="Q3143" i="3"/>
  <c r="Q3144" i="3"/>
  <c r="Q3145" i="3"/>
  <c r="Q3146" i="3"/>
  <c r="Q3147" i="3"/>
  <c r="Q3148" i="3"/>
  <c r="Q3149" i="3"/>
  <c r="Q3150" i="3"/>
  <c r="Q3151" i="3"/>
  <c r="Q3152" i="3"/>
  <c r="Q3153" i="3"/>
  <c r="Q3154" i="3"/>
  <c r="Q3155" i="3"/>
  <c r="Q3156" i="3"/>
  <c r="Q3157" i="3"/>
  <c r="Q3158" i="3"/>
  <c r="Q3159" i="3"/>
  <c r="Q3160" i="3"/>
  <c r="Q3161" i="3"/>
  <c r="Q3162" i="3"/>
  <c r="Q3163" i="3"/>
  <c r="Q3164" i="3"/>
  <c r="Q3165" i="3"/>
  <c r="Q3166" i="3"/>
  <c r="Q3167" i="3"/>
  <c r="Q3168" i="3"/>
  <c r="Q3169" i="3"/>
  <c r="Q3170" i="3"/>
  <c r="Q3171" i="3"/>
  <c r="Q3172" i="3"/>
  <c r="Q3173" i="3"/>
  <c r="Q3174" i="3"/>
  <c r="Q3175" i="3"/>
  <c r="Q3176" i="3"/>
  <c r="Q3177" i="3"/>
  <c r="Q3178" i="3"/>
  <c r="Q3179" i="3"/>
  <c r="Q3180" i="3"/>
  <c r="Q3181" i="3"/>
  <c r="Q3182" i="3"/>
  <c r="Q3183" i="3"/>
  <c r="Q3184" i="3"/>
  <c r="Q3185" i="3"/>
  <c r="Q3186" i="3"/>
  <c r="Q3187" i="3"/>
  <c r="Q3188" i="3"/>
  <c r="Q3189" i="3"/>
  <c r="Q3190" i="3"/>
  <c r="Q3191" i="3"/>
  <c r="Q3192" i="3"/>
  <c r="Q3193" i="3"/>
  <c r="Q3194" i="3"/>
  <c r="Q3195" i="3"/>
  <c r="Q3196" i="3"/>
  <c r="Q3197" i="3"/>
  <c r="Q3198" i="3"/>
  <c r="Q3199" i="3"/>
  <c r="Q3200" i="3"/>
  <c r="Q3201" i="3"/>
  <c r="Q3202" i="3"/>
  <c r="Q3203" i="3"/>
  <c r="Q3204" i="3"/>
  <c r="Q3205" i="3"/>
  <c r="Q3206" i="3"/>
  <c r="Q3207" i="3"/>
  <c r="Q3208" i="3"/>
  <c r="Q3209" i="3"/>
  <c r="Q3210" i="3"/>
  <c r="Q3211" i="3"/>
  <c r="Q3212" i="3"/>
  <c r="Q3213" i="3"/>
  <c r="Q3214" i="3"/>
  <c r="Q3215" i="3"/>
  <c r="Q3216" i="3"/>
  <c r="Q3217" i="3"/>
  <c r="Q3218" i="3"/>
  <c r="Q3219" i="3"/>
  <c r="Q3220" i="3"/>
  <c r="Q3221" i="3"/>
  <c r="Q3222" i="3"/>
  <c r="Q3223" i="3"/>
  <c r="Q3224" i="3"/>
  <c r="Q3225" i="3"/>
  <c r="Q3226" i="3"/>
  <c r="Q3227" i="3"/>
  <c r="Q3228" i="3"/>
  <c r="Q3229" i="3"/>
  <c r="Q3230" i="3"/>
  <c r="Q3231" i="3"/>
  <c r="Q3232" i="3"/>
  <c r="Q3233" i="3"/>
  <c r="Q3234" i="3"/>
  <c r="Q3235" i="3"/>
  <c r="Q3236" i="3"/>
  <c r="Q3237" i="3"/>
  <c r="Q3238" i="3"/>
  <c r="Q3239" i="3"/>
  <c r="Q3240" i="3"/>
  <c r="Q3241" i="3"/>
  <c r="Q3242" i="3"/>
  <c r="Q3243" i="3"/>
  <c r="Q3244" i="3"/>
  <c r="Q3245" i="3"/>
  <c r="Q3246" i="3"/>
  <c r="Q3247" i="3"/>
  <c r="Q3248" i="3"/>
  <c r="Q3249" i="3"/>
  <c r="Q3250" i="3"/>
  <c r="Q3251" i="3"/>
  <c r="Q3252" i="3"/>
  <c r="Q3253" i="3"/>
  <c r="Q3254" i="3"/>
  <c r="Q3255" i="3"/>
  <c r="Q3256" i="3"/>
  <c r="Q3257" i="3"/>
  <c r="Q3258" i="3"/>
  <c r="Q3259" i="3"/>
  <c r="Q3260" i="3"/>
  <c r="Q3261" i="3"/>
  <c r="Q3262" i="3"/>
  <c r="Q3263" i="3"/>
  <c r="Q3264" i="3"/>
  <c r="Q3265" i="3"/>
  <c r="Q3266" i="3"/>
  <c r="Q3267" i="3"/>
  <c r="Q3268" i="3"/>
  <c r="Q3269" i="3"/>
  <c r="Q3270" i="3"/>
  <c r="Q3271" i="3"/>
  <c r="Q3272" i="3"/>
  <c r="Q3273" i="3"/>
  <c r="Q3274" i="3"/>
  <c r="Q3275" i="3"/>
  <c r="Q3276" i="3"/>
  <c r="Q3277" i="3"/>
  <c r="Q3278" i="3"/>
  <c r="Q3279" i="3"/>
  <c r="Q3280" i="3"/>
  <c r="Q3281" i="3"/>
  <c r="Q3282" i="3"/>
  <c r="Q3283" i="3"/>
  <c r="Q3284" i="3"/>
  <c r="Q3285" i="3"/>
  <c r="Q3286" i="3"/>
  <c r="Q3287" i="3"/>
  <c r="Q3288" i="3"/>
  <c r="Q3289" i="3"/>
  <c r="Q3290" i="3"/>
  <c r="Q3291" i="3"/>
  <c r="Q3292" i="3"/>
  <c r="Q3293" i="3"/>
  <c r="Q3294" i="3"/>
  <c r="Q3295" i="3"/>
  <c r="Q3296" i="3"/>
  <c r="Q3297" i="3"/>
  <c r="Q3298" i="3"/>
  <c r="Q3299" i="3"/>
  <c r="Q3300" i="3"/>
  <c r="Q3301" i="3"/>
  <c r="Q3302" i="3"/>
  <c r="Q3303" i="3"/>
  <c r="Q3304" i="3"/>
  <c r="Q3305" i="3"/>
  <c r="Q3306" i="3"/>
  <c r="Q3307" i="3"/>
  <c r="Q3308" i="3"/>
  <c r="Q3309" i="3"/>
  <c r="Q3310" i="3"/>
  <c r="Q3311" i="3"/>
  <c r="Q3312" i="3"/>
  <c r="Q3313" i="3"/>
  <c r="Q3314" i="3"/>
  <c r="Q3315" i="3"/>
  <c r="Q3316" i="3"/>
  <c r="Q3317" i="3"/>
  <c r="Q3318" i="3"/>
  <c r="Q3319" i="3"/>
  <c r="Q3320" i="3"/>
  <c r="Q3321" i="3"/>
  <c r="Q3322" i="3"/>
  <c r="Q3323" i="3"/>
  <c r="Q3324" i="3"/>
  <c r="Q3325" i="3"/>
  <c r="Q3326" i="3"/>
  <c r="Q3327" i="3"/>
  <c r="Q3328" i="3"/>
  <c r="Q3329" i="3"/>
  <c r="Q3330" i="3"/>
  <c r="Q3331" i="3"/>
  <c r="Q3332" i="3"/>
  <c r="Q3333" i="3"/>
  <c r="Q3334" i="3"/>
  <c r="Q3335" i="3"/>
  <c r="Q3336" i="3"/>
  <c r="Q3337" i="3"/>
  <c r="Q3338" i="3"/>
  <c r="Q3339" i="3"/>
  <c r="Q3340" i="3"/>
  <c r="Q3341" i="3"/>
  <c r="Q3342" i="3"/>
  <c r="Q3343" i="3"/>
  <c r="Q3344" i="3"/>
  <c r="Q3345" i="3"/>
  <c r="Q3346" i="3"/>
  <c r="Q3347" i="3"/>
  <c r="Q3348" i="3"/>
  <c r="Q3349" i="3"/>
  <c r="Q3350" i="3"/>
  <c r="Q3351" i="3"/>
  <c r="Q3352" i="3"/>
  <c r="Q3353" i="3"/>
  <c r="Q3354" i="3"/>
  <c r="Q3355" i="3"/>
  <c r="Q3356" i="3"/>
  <c r="Q3357" i="3"/>
  <c r="Q3358" i="3"/>
  <c r="Q3359" i="3"/>
  <c r="Q3360" i="3"/>
  <c r="Q3361" i="3"/>
  <c r="Q3362" i="3"/>
  <c r="Q3363" i="3"/>
  <c r="Q3364" i="3"/>
  <c r="Q3365" i="3"/>
  <c r="Q3366" i="3"/>
  <c r="Q3367" i="3"/>
  <c r="Q3368" i="3"/>
  <c r="Q3369" i="3"/>
  <c r="Q3370" i="3"/>
  <c r="Q3371" i="3"/>
  <c r="Q3372" i="3"/>
  <c r="Q3373" i="3"/>
  <c r="Q3374" i="3"/>
  <c r="Q3375" i="3"/>
  <c r="Q3376" i="3"/>
  <c r="Q3377" i="3"/>
  <c r="Q3378" i="3"/>
  <c r="Q3379" i="3"/>
  <c r="Q3380" i="3"/>
  <c r="Q3381" i="3"/>
  <c r="Q3382" i="3"/>
  <c r="Q3383" i="3"/>
  <c r="Q3384" i="3"/>
  <c r="Q3385" i="3"/>
  <c r="Q3386" i="3"/>
  <c r="Q3387" i="3"/>
  <c r="Q3388" i="3"/>
  <c r="Q3389" i="3"/>
  <c r="Q3390" i="3"/>
  <c r="Q3391" i="3"/>
  <c r="Q3392" i="3"/>
  <c r="Q3393" i="3"/>
  <c r="Q3394" i="3"/>
  <c r="Q3395" i="3"/>
  <c r="Q3396" i="3"/>
  <c r="Q3397" i="3"/>
  <c r="Q3398" i="3"/>
  <c r="Q3399" i="3"/>
  <c r="Q3400" i="3"/>
  <c r="Q3401" i="3"/>
  <c r="Q3402" i="3"/>
  <c r="Q3403" i="3"/>
  <c r="Q3404" i="3"/>
  <c r="Q3405" i="3"/>
  <c r="Q3406" i="3"/>
  <c r="Q3407" i="3"/>
  <c r="Q3408" i="3"/>
  <c r="Q3409" i="3"/>
  <c r="Q3410" i="3"/>
  <c r="Q3411" i="3"/>
  <c r="Q3412" i="3"/>
  <c r="Q3413" i="3"/>
  <c r="Q3414" i="3"/>
  <c r="Q3415" i="3"/>
  <c r="Q3416" i="3"/>
  <c r="Q3417" i="3"/>
  <c r="Q3418" i="3"/>
  <c r="Q3419" i="3"/>
  <c r="Q3420" i="3"/>
  <c r="Q3421" i="3"/>
  <c r="Q3422" i="3"/>
  <c r="Q3423" i="3"/>
  <c r="Q3424" i="3"/>
  <c r="Q3425" i="3"/>
  <c r="Q3426" i="3"/>
  <c r="Q3427" i="3"/>
  <c r="Q3428" i="3"/>
  <c r="Q3429" i="3"/>
  <c r="Q3430" i="3"/>
  <c r="Q3431" i="3"/>
  <c r="Q3432" i="3"/>
  <c r="Q3433" i="3"/>
  <c r="Q3434" i="3"/>
  <c r="Q3435" i="3"/>
  <c r="Q3436" i="3"/>
  <c r="Q3437" i="3"/>
  <c r="Q3438" i="3"/>
  <c r="Q3439" i="3"/>
  <c r="Q3440" i="3"/>
  <c r="Q3441" i="3"/>
  <c r="Q3442" i="3"/>
  <c r="Q3443" i="3"/>
  <c r="Q3444" i="3"/>
  <c r="Q3445" i="3"/>
  <c r="Q3446" i="3"/>
  <c r="Q3447" i="3"/>
  <c r="Q3448" i="3"/>
  <c r="Q3449" i="3"/>
  <c r="Q3450" i="3"/>
  <c r="Q3451" i="3"/>
  <c r="Q3452" i="3"/>
  <c r="Q3453" i="3"/>
  <c r="Q3454" i="3"/>
  <c r="Q3455" i="3"/>
  <c r="Q3456" i="3"/>
  <c r="Q3457" i="3"/>
  <c r="Q3458" i="3"/>
  <c r="Q3459" i="3"/>
  <c r="Q3460" i="3"/>
  <c r="Q3461" i="3"/>
  <c r="Q3462" i="3"/>
  <c r="Q3463" i="3"/>
  <c r="Q3464" i="3"/>
  <c r="Q3465" i="3"/>
  <c r="Q3466" i="3"/>
  <c r="Q3467" i="3"/>
  <c r="Q3468" i="3"/>
  <c r="Q3469" i="3"/>
  <c r="Q3470" i="3"/>
  <c r="Q3471" i="3"/>
  <c r="Q3472" i="3"/>
  <c r="Q3473" i="3"/>
  <c r="Q3474" i="3"/>
  <c r="Q3475" i="3"/>
  <c r="Q3476" i="3"/>
  <c r="Q3477" i="3"/>
  <c r="Q3478" i="3"/>
  <c r="Q3479" i="3"/>
  <c r="Q3480" i="3"/>
  <c r="Q3481" i="3"/>
  <c r="Q3482" i="3"/>
  <c r="Q3483" i="3"/>
  <c r="Q3484" i="3"/>
  <c r="Q3485" i="3"/>
  <c r="Q3486" i="3"/>
  <c r="Q3487" i="3"/>
  <c r="Q3488" i="3"/>
  <c r="Q3489" i="3"/>
  <c r="Q3490" i="3"/>
  <c r="Q3491" i="3"/>
  <c r="Q3492" i="3"/>
  <c r="Q3493" i="3"/>
  <c r="Q3494" i="3"/>
  <c r="Q3495" i="3"/>
  <c r="Q3496" i="3"/>
  <c r="Q3497" i="3"/>
  <c r="Q3498" i="3"/>
  <c r="Q3499" i="3"/>
  <c r="Q3500" i="3"/>
  <c r="Q3501" i="3"/>
  <c r="Q3502" i="3"/>
  <c r="Q3503" i="3"/>
  <c r="Q3504" i="3"/>
  <c r="Q3505" i="3"/>
  <c r="Q3506" i="3"/>
  <c r="Q3507" i="3"/>
  <c r="Q3508" i="3"/>
  <c r="Q3509" i="3"/>
  <c r="Q3510" i="3"/>
  <c r="Q3511" i="3"/>
  <c r="Q3512" i="3"/>
  <c r="Q3513" i="3"/>
  <c r="Q3514" i="3"/>
  <c r="Q3515" i="3"/>
  <c r="Q3516" i="3"/>
  <c r="Q3517" i="3"/>
  <c r="Q3518" i="3"/>
  <c r="Q3519" i="3"/>
  <c r="Q3520" i="3"/>
  <c r="Q3521" i="3"/>
  <c r="Q3522" i="3"/>
  <c r="Q3523" i="3"/>
  <c r="Q3524" i="3"/>
  <c r="Q3525" i="3"/>
  <c r="Q3526" i="3"/>
  <c r="Q3527" i="3"/>
  <c r="Q3528" i="3"/>
  <c r="Q3529" i="3"/>
  <c r="Q3530" i="3"/>
  <c r="Q3531" i="3"/>
  <c r="Q3532" i="3"/>
  <c r="Q3533" i="3"/>
  <c r="Q3534" i="3"/>
  <c r="Q3535" i="3"/>
  <c r="Q3536" i="3"/>
  <c r="Q3537" i="3"/>
  <c r="Q3538" i="3"/>
  <c r="Q3539" i="3"/>
  <c r="Q3540" i="3"/>
  <c r="Q3541" i="3"/>
  <c r="Q3542" i="3"/>
  <c r="Q3543" i="3"/>
  <c r="Q3544" i="3"/>
  <c r="Q3545" i="3"/>
  <c r="Q3546" i="3"/>
  <c r="Q3547" i="3"/>
  <c r="Q3548" i="3"/>
  <c r="Q3549" i="3"/>
  <c r="Q3550" i="3"/>
  <c r="Q3551" i="3"/>
  <c r="Q3552" i="3"/>
  <c r="Q3553" i="3"/>
  <c r="Q3554" i="3"/>
  <c r="Q3555" i="3"/>
  <c r="Q3556" i="3"/>
  <c r="Q3557" i="3"/>
  <c r="Q3558" i="3"/>
  <c r="Q3559" i="3"/>
  <c r="Q3560" i="3"/>
  <c r="Q3561" i="3"/>
  <c r="Q3562" i="3"/>
  <c r="Q3563" i="3"/>
  <c r="Q3564" i="3"/>
  <c r="Q3565" i="3"/>
  <c r="Q3566" i="3"/>
  <c r="Q3567" i="3"/>
  <c r="Q3568" i="3"/>
  <c r="Q3569" i="3"/>
  <c r="Q3570" i="3"/>
  <c r="Q3571" i="3"/>
  <c r="Q3572" i="3"/>
  <c r="Q3573" i="3"/>
  <c r="Q3574" i="3"/>
  <c r="Q3575" i="3"/>
  <c r="Q3576" i="3"/>
  <c r="Q3577" i="3"/>
  <c r="Q3578" i="3"/>
  <c r="Q3579" i="3"/>
  <c r="Q3580" i="3"/>
  <c r="Q3581" i="3"/>
  <c r="Q3582" i="3"/>
  <c r="Q3583" i="3"/>
  <c r="Q3584" i="3"/>
  <c r="Q3585" i="3"/>
  <c r="Q3586" i="3"/>
  <c r="Q3587" i="3"/>
  <c r="Q3588" i="3"/>
  <c r="Q3589" i="3"/>
  <c r="Q3590" i="3"/>
  <c r="Q3591" i="3"/>
  <c r="Q3592" i="3"/>
  <c r="Q3593" i="3"/>
  <c r="Q3594" i="3"/>
  <c r="Q3595" i="3"/>
  <c r="Q3596" i="3"/>
  <c r="Q3597" i="3"/>
  <c r="Q3598" i="3"/>
  <c r="Q3599" i="3"/>
  <c r="Q3600" i="3"/>
  <c r="Q3601" i="3"/>
  <c r="Q3602" i="3"/>
  <c r="Q3603" i="3"/>
  <c r="Q3604" i="3"/>
  <c r="Q3605" i="3"/>
  <c r="Q3606" i="3"/>
  <c r="Q3607" i="3"/>
  <c r="Q3608" i="3"/>
  <c r="Q3609" i="3"/>
  <c r="Q3610" i="3"/>
  <c r="Q3611" i="3"/>
  <c r="Q3612" i="3"/>
  <c r="Q3613" i="3"/>
  <c r="Q3614" i="3"/>
  <c r="Q3615" i="3"/>
  <c r="Q3616" i="3"/>
  <c r="Q3617" i="3"/>
  <c r="Q3618" i="3"/>
  <c r="Q3619" i="3"/>
  <c r="Q3620" i="3"/>
  <c r="Q3621" i="3"/>
  <c r="Q3622" i="3"/>
  <c r="Q3623" i="3"/>
  <c r="Q3624" i="3"/>
  <c r="Q3625" i="3"/>
  <c r="Q3626" i="3"/>
  <c r="Q3627" i="3"/>
  <c r="Q3628" i="3"/>
  <c r="Q3629" i="3"/>
  <c r="Q3630" i="3"/>
  <c r="Q3631" i="3"/>
  <c r="Q3632" i="3"/>
  <c r="Q3633" i="3"/>
  <c r="Q3634" i="3"/>
  <c r="Q3635" i="3"/>
  <c r="Q3636" i="3"/>
  <c r="Q3637" i="3"/>
  <c r="Q3638" i="3"/>
  <c r="Q3639" i="3"/>
  <c r="Q3640" i="3"/>
  <c r="Q3641" i="3"/>
  <c r="Q3642" i="3"/>
  <c r="Q3643" i="3"/>
  <c r="Q3644" i="3"/>
  <c r="Q3645" i="3"/>
  <c r="Q3646" i="3"/>
  <c r="Q3647" i="3"/>
  <c r="Q3648" i="3"/>
  <c r="Q3649" i="3"/>
  <c r="Q3650" i="3"/>
  <c r="Q3651" i="3"/>
  <c r="Q3652" i="3"/>
  <c r="Q3653" i="3"/>
  <c r="Q3654" i="3"/>
  <c r="Q3655" i="3"/>
  <c r="Q3656" i="3"/>
  <c r="Q3657" i="3"/>
  <c r="Q3658" i="3"/>
  <c r="Q3659" i="3"/>
  <c r="Q3660" i="3"/>
  <c r="Q3661" i="3"/>
  <c r="Q3662" i="3"/>
  <c r="Q3663" i="3"/>
  <c r="Q3664" i="3"/>
  <c r="Q3665" i="3"/>
  <c r="Q3666" i="3"/>
  <c r="Q3667" i="3"/>
  <c r="Q3668" i="3"/>
  <c r="Q3669" i="3"/>
  <c r="Q3670" i="3"/>
  <c r="Q3671" i="3"/>
  <c r="Q3672" i="3"/>
  <c r="Q3673" i="3"/>
  <c r="Q3674" i="3"/>
  <c r="Q3675" i="3"/>
  <c r="Q3676" i="3"/>
  <c r="Q3677" i="3"/>
  <c r="Q3678" i="3"/>
  <c r="Q3679" i="3"/>
  <c r="Q3680" i="3"/>
  <c r="Q3681" i="3"/>
  <c r="Q3682" i="3"/>
  <c r="Q3683" i="3"/>
  <c r="Q3684" i="3"/>
  <c r="Q3685" i="3"/>
  <c r="Q3686" i="3"/>
  <c r="Q3687" i="3"/>
  <c r="Q3688" i="3"/>
  <c r="Q3689" i="3"/>
  <c r="Q3690" i="3"/>
  <c r="Q3691" i="3"/>
  <c r="Q3692" i="3"/>
  <c r="Q3693" i="3"/>
  <c r="Q3694" i="3"/>
  <c r="Q3695" i="3"/>
  <c r="Q3696" i="3"/>
  <c r="Q3697" i="3"/>
  <c r="Q3698" i="3"/>
  <c r="Q3699" i="3"/>
  <c r="Q3700" i="3"/>
  <c r="Q3701" i="3"/>
  <c r="Q3702" i="3"/>
  <c r="Q3703" i="3"/>
  <c r="Q3704" i="3"/>
  <c r="Q3705" i="3"/>
  <c r="Q3706" i="3"/>
  <c r="Q3707" i="3"/>
  <c r="Q3708" i="3"/>
  <c r="Q3709" i="3"/>
  <c r="Q3710" i="3"/>
  <c r="Q3711" i="3"/>
  <c r="Q3712" i="3"/>
  <c r="Q3713" i="3"/>
  <c r="Q3714" i="3"/>
  <c r="Q3715" i="3"/>
  <c r="Q3716" i="3"/>
  <c r="Q3717" i="3"/>
  <c r="Q3718" i="3"/>
  <c r="Q3719" i="3"/>
  <c r="Q3720" i="3"/>
  <c r="Q3721" i="3"/>
  <c r="Q3722" i="3"/>
  <c r="Q3723" i="3"/>
  <c r="Q3724" i="3"/>
  <c r="Q3725" i="3"/>
  <c r="Q3726" i="3"/>
  <c r="Q3727" i="3"/>
  <c r="Q3728" i="3"/>
  <c r="Q3729" i="3"/>
  <c r="Q3730" i="3"/>
  <c r="Q3731" i="3"/>
  <c r="Q3732" i="3"/>
  <c r="Q3733" i="3"/>
  <c r="Q3734" i="3"/>
  <c r="Q3735" i="3"/>
  <c r="Q3736" i="3"/>
  <c r="Q3737" i="3"/>
  <c r="Q3738" i="3"/>
  <c r="Q3739" i="3"/>
  <c r="Q3740" i="3"/>
  <c r="Q3741" i="3"/>
  <c r="Q3742" i="3"/>
  <c r="Q3743" i="3"/>
  <c r="Q3744" i="3"/>
  <c r="Q3745" i="3"/>
  <c r="Q3746" i="3"/>
  <c r="Q3747" i="3"/>
  <c r="Q3748" i="3"/>
  <c r="Q3749" i="3"/>
  <c r="Q3750" i="3"/>
  <c r="Q3751" i="3"/>
  <c r="Q3752" i="3"/>
  <c r="Q3753" i="3"/>
  <c r="Q3754" i="3"/>
  <c r="Q3755" i="3"/>
  <c r="Q3756" i="3"/>
  <c r="Q3757" i="3"/>
  <c r="Q3758" i="3"/>
  <c r="Q3759" i="3"/>
  <c r="Q3760" i="3"/>
  <c r="Q3761" i="3"/>
  <c r="Q3762" i="3"/>
  <c r="Q3763" i="3"/>
  <c r="Q3764" i="3"/>
  <c r="Q3765" i="3"/>
  <c r="Q3766" i="3"/>
  <c r="Q3767" i="3"/>
  <c r="Q3768" i="3"/>
  <c r="Q3769" i="3"/>
  <c r="Q3770" i="3"/>
  <c r="Q3771" i="3"/>
  <c r="Q3772" i="3"/>
  <c r="Q3773" i="3"/>
  <c r="Q3774" i="3"/>
  <c r="Q3775" i="3"/>
  <c r="Q3776" i="3"/>
  <c r="Q3777" i="3"/>
  <c r="Q3778" i="3"/>
  <c r="Q3779" i="3"/>
  <c r="Q3780" i="3"/>
  <c r="Q3781" i="3"/>
  <c r="Q3782" i="3"/>
  <c r="Q3783" i="3"/>
  <c r="Q3784" i="3"/>
  <c r="Q3785" i="3"/>
  <c r="Q3786" i="3"/>
  <c r="Q3787" i="3"/>
  <c r="Q3788" i="3"/>
  <c r="Q3789" i="3"/>
  <c r="Q3790" i="3"/>
  <c r="Q3791" i="3"/>
  <c r="Q3792" i="3"/>
  <c r="Q3793" i="3"/>
  <c r="Q3794" i="3"/>
  <c r="Q3795" i="3"/>
  <c r="Q3796" i="3"/>
  <c r="Q3797" i="3"/>
  <c r="Q3798" i="3"/>
  <c r="Q3799" i="3"/>
  <c r="Q3800" i="3"/>
  <c r="Q3801" i="3"/>
  <c r="Q3802" i="3"/>
  <c r="Q3803" i="3"/>
  <c r="Q3804" i="3"/>
  <c r="Q3805" i="3"/>
  <c r="Q3806" i="3"/>
  <c r="Q3807" i="3"/>
  <c r="Q3808" i="3"/>
  <c r="Q3809" i="3"/>
  <c r="Q3810" i="3"/>
  <c r="Q3811" i="3"/>
  <c r="Q3812" i="3"/>
  <c r="Q3813" i="3"/>
  <c r="Q3814" i="3"/>
  <c r="Q3815" i="3"/>
  <c r="Q3816" i="3"/>
  <c r="Q3817" i="3"/>
  <c r="Q3818" i="3"/>
  <c r="Q3819" i="3"/>
  <c r="Q3820" i="3"/>
  <c r="Q3821" i="3"/>
  <c r="Q3822" i="3"/>
  <c r="Q3823" i="3"/>
  <c r="Q3824" i="3"/>
  <c r="Q3825" i="3"/>
  <c r="Q3826" i="3"/>
  <c r="Q3827" i="3"/>
  <c r="Q3828" i="3"/>
  <c r="Q3829" i="3"/>
  <c r="Q3830" i="3"/>
  <c r="Q3831" i="3"/>
  <c r="Q3832" i="3"/>
  <c r="Q3833" i="3"/>
  <c r="Q3834" i="3"/>
  <c r="Q3835" i="3"/>
  <c r="Q3836" i="3"/>
  <c r="Q3837" i="3"/>
  <c r="Q3838" i="3"/>
  <c r="Q3839" i="3"/>
  <c r="Q3840" i="3"/>
  <c r="Q3841" i="3"/>
  <c r="Q3842" i="3"/>
  <c r="Q3843" i="3"/>
  <c r="Q3844" i="3"/>
  <c r="Q3845" i="3"/>
  <c r="Q3846" i="3"/>
  <c r="Q3847" i="3"/>
  <c r="Q3848" i="3"/>
  <c r="Q3849" i="3"/>
  <c r="Q3850" i="3"/>
  <c r="Q3851" i="3"/>
  <c r="Q3852" i="3"/>
  <c r="Q3853" i="3"/>
  <c r="Q3854" i="3"/>
  <c r="Q3855" i="3"/>
  <c r="Q3856" i="3"/>
  <c r="Q3857" i="3"/>
  <c r="Q3858" i="3"/>
  <c r="Q3859" i="3"/>
  <c r="Q3860" i="3"/>
  <c r="Q3861" i="3"/>
  <c r="Q3862" i="3"/>
  <c r="Q3863" i="3"/>
  <c r="Q3864" i="3"/>
  <c r="Q3865" i="3"/>
  <c r="Q3866" i="3"/>
  <c r="Q3867" i="3"/>
  <c r="Q3868" i="3"/>
  <c r="Q3869" i="3"/>
  <c r="Q3870" i="3"/>
  <c r="Q3871" i="3"/>
  <c r="Q3872" i="3"/>
  <c r="Q3873" i="3"/>
  <c r="Q3874" i="3"/>
  <c r="Q3875" i="3"/>
  <c r="Q3876" i="3"/>
  <c r="Q3877" i="3"/>
  <c r="Q3878" i="3"/>
  <c r="Q3879" i="3"/>
  <c r="Q3880" i="3"/>
  <c r="Q3881" i="3"/>
  <c r="Q3882" i="3"/>
  <c r="Q3883" i="3"/>
  <c r="Q3884" i="3"/>
  <c r="Q3885" i="3"/>
  <c r="Q3886" i="3"/>
  <c r="Q3887" i="3"/>
  <c r="Q3888" i="3"/>
  <c r="Q3889" i="3"/>
  <c r="Q3890" i="3"/>
  <c r="Q3891" i="3"/>
  <c r="Q3892" i="3"/>
  <c r="Q3893" i="3"/>
  <c r="Q3894" i="3"/>
  <c r="Q3895" i="3"/>
  <c r="Q3896" i="3"/>
  <c r="Q3897" i="3"/>
  <c r="Q3898" i="3"/>
  <c r="Q3899" i="3"/>
  <c r="Q3900" i="3"/>
  <c r="Q3901" i="3"/>
  <c r="Q3902" i="3"/>
  <c r="Q3903" i="3"/>
  <c r="Q3904" i="3"/>
  <c r="Q3905" i="3"/>
  <c r="Q3906" i="3"/>
  <c r="Q3907" i="3"/>
  <c r="Q3908" i="3"/>
  <c r="Q3909" i="3"/>
  <c r="Q3910" i="3"/>
  <c r="Q3911" i="3"/>
  <c r="Q3912" i="3"/>
  <c r="Q3913" i="3"/>
  <c r="Q3914" i="3"/>
  <c r="Q3915" i="3"/>
  <c r="Q3916" i="3"/>
  <c r="Q3917" i="3"/>
  <c r="Q3918" i="3"/>
  <c r="Q3919" i="3"/>
  <c r="Q3920" i="3"/>
  <c r="Q3921" i="3"/>
  <c r="Q3922" i="3"/>
  <c r="Q3923" i="3"/>
  <c r="Q3924" i="3"/>
  <c r="Q3925" i="3"/>
  <c r="Q3926" i="3"/>
  <c r="Q3927" i="3"/>
  <c r="Q3928" i="3"/>
  <c r="Q3929" i="3"/>
  <c r="Q3930" i="3"/>
  <c r="Q3931" i="3"/>
  <c r="Q3932" i="3"/>
  <c r="Q3933" i="3"/>
  <c r="Q3934" i="3"/>
  <c r="Q3935" i="3"/>
  <c r="Q3936" i="3"/>
  <c r="Q3937" i="3"/>
  <c r="Q3938" i="3"/>
  <c r="Q3939" i="3"/>
  <c r="Q3940" i="3"/>
  <c r="Q3941" i="3"/>
  <c r="Q3942" i="3"/>
  <c r="Q3943" i="3"/>
  <c r="Q3944" i="3"/>
  <c r="Q3945" i="3"/>
  <c r="Q3946" i="3"/>
  <c r="Q3947" i="3"/>
  <c r="Q3948" i="3"/>
  <c r="Q3949" i="3"/>
  <c r="Q3950" i="3"/>
  <c r="Q3951" i="3"/>
  <c r="Q3952" i="3"/>
  <c r="Q3953" i="3"/>
  <c r="Q3954" i="3"/>
  <c r="Q3955" i="3"/>
  <c r="Q3956" i="3"/>
  <c r="Q3957" i="3"/>
  <c r="Q3958" i="3"/>
  <c r="Q3959" i="3"/>
  <c r="Q3960" i="3"/>
  <c r="Q3961" i="3"/>
  <c r="Q3962" i="3"/>
  <c r="Q3963" i="3"/>
  <c r="Q3964" i="3"/>
  <c r="Q3965" i="3"/>
  <c r="Q3966" i="3"/>
  <c r="Q3967" i="3"/>
  <c r="Q3968" i="3"/>
  <c r="Q3969" i="3"/>
  <c r="Q3970" i="3"/>
  <c r="Q3971" i="3"/>
  <c r="Q3972" i="3"/>
  <c r="Q3973" i="3"/>
  <c r="Q3974" i="3"/>
  <c r="Q3975" i="3"/>
  <c r="Q3976" i="3"/>
  <c r="Q3977" i="3"/>
  <c r="Q3978" i="3"/>
  <c r="Q3979" i="3"/>
  <c r="Q3980" i="3"/>
  <c r="Q3981" i="3"/>
  <c r="Q3982" i="3"/>
  <c r="Q3983" i="3"/>
  <c r="Q3984" i="3"/>
  <c r="Q3985" i="3"/>
  <c r="Q3986" i="3"/>
  <c r="Q3987" i="3"/>
  <c r="Q3988" i="3"/>
  <c r="Q3989" i="3"/>
  <c r="Q3990" i="3"/>
  <c r="Q3991" i="3"/>
  <c r="Q3992" i="3"/>
  <c r="Q3993" i="3"/>
  <c r="Q3994" i="3"/>
  <c r="Q3995" i="3"/>
  <c r="Q3996" i="3"/>
  <c r="Q3997" i="3"/>
  <c r="Q3998" i="3"/>
  <c r="Q3999" i="3"/>
  <c r="Q4000" i="3"/>
  <c r="Q4001" i="3"/>
  <c r="Q4002" i="3"/>
  <c r="Q4003" i="3"/>
  <c r="Q4004" i="3"/>
  <c r="Q4005" i="3"/>
  <c r="Q4006" i="3"/>
  <c r="Q4007" i="3"/>
  <c r="Q4008" i="3"/>
  <c r="Q4009" i="3"/>
  <c r="Q4010" i="3"/>
  <c r="Q4011" i="3"/>
  <c r="Q4012" i="3"/>
  <c r="Q4013" i="3"/>
  <c r="Q4014" i="3"/>
  <c r="Q4015" i="3"/>
  <c r="Q4016" i="3"/>
  <c r="Q4017" i="3"/>
  <c r="Q4018" i="3"/>
  <c r="Q4019" i="3"/>
  <c r="Q4020" i="3"/>
  <c r="Q4021" i="3"/>
  <c r="Q4022" i="3"/>
  <c r="Q4023" i="3"/>
  <c r="Q4024" i="3"/>
  <c r="Q4025" i="3"/>
  <c r="Q4026" i="3"/>
  <c r="Q4027" i="3"/>
  <c r="Q4028" i="3"/>
  <c r="Q4029" i="3"/>
  <c r="Q4030" i="3"/>
  <c r="Q4031" i="3"/>
  <c r="Q4032" i="3"/>
  <c r="Q4033" i="3"/>
  <c r="Q4034" i="3"/>
  <c r="Q4035" i="3"/>
  <c r="Q4036" i="3"/>
  <c r="Q4037" i="3"/>
  <c r="Q4038" i="3"/>
  <c r="Q4039" i="3"/>
  <c r="Q4040" i="3"/>
  <c r="Q4041" i="3"/>
  <c r="Q4042" i="3"/>
  <c r="Q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719" i="3"/>
  <c r="P2720" i="3"/>
  <c r="P2721" i="3"/>
  <c r="P2722" i="3"/>
  <c r="P2723" i="3"/>
  <c r="P2724" i="3"/>
  <c r="P2725" i="3"/>
  <c r="P2726" i="3"/>
  <c r="P2727" i="3"/>
  <c r="P2728" i="3"/>
  <c r="P2729" i="3"/>
  <c r="P2730" i="3"/>
  <c r="P2731" i="3"/>
  <c r="P2732" i="3"/>
  <c r="P2733" i="3"/>
  <c r="P2734" i="3"/>
  <c r="P2735" i="3"/>
  <c r="P2736" i="3"/>
  <c r="P2737" i="3"/>
  <c r="P2738" i="3"/>
  <c r="P2739" i="3"/>
  <c r="P2740" i="3"/>
  <c r="P2741" i="3"/>
  <c r="P2742" i="3"/>
  <c r="P2743" i="3"/>
  <c r="P2744" i="3"/>
  <c r="P2745" i="3"/>
  <c r="P2746" i="3"/>
  <c r="P2747" i="3"/>
  <c r="P2748" i="3"/>
  <c r="P2749" i="3"/>
  <c r="P2750" i="3"/>
  <c r="P2751" i="3"/>
  <c r="P2752" i="3"/>
  <c r="P2753" i="3"/>
  <c r="P2754" i="3"/>
  <c r="P2755" i="3"/>
  <c r="P2756" i="3"/>
  <c r="P2757" i="3"/>
  <c r="P2758" i="3"/>
  <c r="P2759" i="3"/>
  <c r="P2760" i="3"/>
  <c r="P2761" i="3"/>
  <c r="P2762" i="3"/>
  <c r="P2763" i="3"/>
  <c r="P2764" i="3"/>
  <c r="P2765" i="3"/>
  <c r="P2766" i="3"/>
  <c r="P2767" i="3"/>
  <c r="P2768" i="3"/>
  <c r="P2769" i="3"/>
  <c r="P2770" i="3"/>
  <c r="P2771" i="3"/>
  <c r="P2772" i="3"/>
  <c r="P2773" i="3"/>
  <c r="P2774" i="3"/>
  <c r="P2775" i="3"/>
  <c r="P2776" i="3"/>
  <c r="P2777" i="3"/>
  <c r="P2778" i="3"/>
  <c r="P2779" i="3"/>
  <c r="P2780" i="3"/>
  <c r="P2781" i="3"/>
  <c r="P2782" i="3"/>
  <c r="P2783" i="3"/>
  <c r="P2784" i="3"/>
  <c r="P2785" i="3"/>
  <c r="P2786" i="3"/>
  <c r="P2787" i="3"/>
  <c r="P2788" i="3"/>
  <c r="P2789" i="3"/>
  <c r="P2790" i="3"/>
  <c r="P2791" i="3"/>
  <c r="P2792" i="3"/>
  <c r="P2793" i="3"/>
  <c r="P2794" i="3"/>
  <c r="P2795" i="3"/>
  <c r="P2796" i="3"/>
  <c r="P2797" i="3"/>
  <c r="P2798" i="3"/>
  <c r="P2799" i="3"/>
  <c r="P2800" i="3"/>
  <c r="P2801" i="3"/>
  <c r="P2802" i="3"/>
  <c r="P2803" i="3"/>
  <c r="P2804" i="3"/>
  <c r="P2805" i="3"/>
  <c r="P2806" i="3"/>
  <c r="P2807" i="3"/>
  <c r="P2808" i="3"/>
  <c r="P2809" i="3"/>
  <c r="P2810" i="3"/>
  <c r="P2811" i="3"/>
  <c r="P2812" i="3"/>
  <c r="P2813" i="3"/>
  <c r="P2814" i="3"/>
  <c r="P2815" i="3"/>
  <c r="P2816" i="3"/>
  <c r="P2817" i="3"/>
  <c r="P2818" i="3"/>
  <c r="P2819" i="3"/>
  <c r="P2820" i="3"/>
  <c r="P2821" i="3"/>
  <c r="P2822" i="3"/>
  <c r="P2823" i="3"/>
  <c r="P2824" i="3"/>
  <c r="P2825" i="3"/>
  <c r="P2826" i="3"/>
  <c r="P2827" i="3"/>
  <c r="P2828" i="3"/>
  <c r="P2829" i="3"/>
  <c r="P2830" i="3"/>
  <c r="P2831" i="3"/>
  <c r="P2832" i="3"/>
  <c r="P2833" i="3"/>
  <c r="P2834" i="3"/>
  <c r="P2835" i="3"/>
  <c r="P2836" i="3"/>
  <c r="P2837" i="3"/>
  <c r="P2838" i="3"/>
  <c r="P2839" i="3"/>
  <c r="P2840" i="3"/>
  <c r="P2841" i="3"/>
  <c r="P2842" i="3"/>
  <c r="P2843" i="3"/>
  <c r="P2844" i="3"/>
  <c r="P2845" i="3"/>
  <c r="P2846" i="3"/>
  <c r="P2847" i="3"/>
  <c r="P2848" i="3"/>
  <c r="P2849" i="3"/>
  <c r="P2850" i="3"/>
  <c r="P2851" i="3"/>
  <c r="P2852" i="3"/>
  <c r="P2853" i="3"/>
  <c r="P2854" i="3"/>
  <c r="P2855" i="3"/>
  <c r="P2856" i="3"/>
  <c r="P2857" i="3"/>
  <c r="P2858" i="3"/>
  <c r="P2859" i="3"/>
  <c r="P2860" i="3"/>
  <c r="P2861" i="3"/>
  <c r="P2862" i="3"/>
  <c r="P2863" i="3"/>
  <c r="P2864" i="3"/>
  <c r="P2865" i="3"/>
  <c r="P2866" i="3"/>
  <c r="P2867" i="3"/>
  <c r="P2868" i="3"/>
  <c r="P2869" i="3"/>
  <c r="P2870" i="3"/>
  <c r="P2871" i="3"/>
  <c r="P2872" i="3"/>
  <c r="P2873" i="3"/>
  <c r="P2874" i="3"/>
  <c r="P2875" i="3"/>
  <c r="P2876" i="3"/>
  <c r="P2877" i="3"/>
  <c r="P2878" i="3"/>
  <c r="P2879" i="3"/>
  <c r="P2880" i="3"/>
  <c r="P2881" i="3"/>
  <c r="P2882" i="3"/>
  <c r="P2883" i="3"/>
  <c r="P2884" i="3"/>
  <c r="P2885" i="3"/>
  <c r="P2886" i="3"/>
  <c r="P2887" i="3"/>
  <c r="P2888" i="3"/>
  <c r="P2889" i="3"/>
  <c r="P2890" i="3"/>
  <c r="P2891" i="3"/>
  <c r="P2892" i="3"/>
  <c r="P2893" i="3"/>
  <c r="P2894" i="3"/>
  <c r="P2895" i="3"/>
  <c r="P2896" i="3"/>
  <c r="P2897" i="3"/>
  <c r="P2898" i="3"/>
  <c r="P2899" i="3"/>
  <c r="P2900" i="3"/>
  <c r="P2901" i="3"/>
  <c r="P2902" i="3"/>
  <c r="P2903" i="3"/>
  <c r="P2904" i="3"/>
  <c r="P2905" i="3"/>
  <c r="P2906" i="3"/>
  <c r="P2907" i="3"/>
  <c r="P2908" i="3"/>
  <c r="P2909" i="3"/>
  <c r="P2910" i="3"/>
  <c r="P2911" i="3"/>
  <c r="P2912" i="3"/>
  <c r="P2913" i="3"/>
  <c r="P2914" i="3"/>
  <c r="P2915" i="3"/>
  <c r="P2916" i="3"/>
  <c r="P2917" i="3"/>
  <c r="P2918" i="3"/>
  <c r="P2919" i="3"/>
  <c r="P2920" i="3"/>
  <c r="P2921" i="3"/>
  <c r="P2922" i="3"/>
  <c r="P2923" i="3"/>
  <c r="P2924" i="3"/>
  <c r="P2925" i="3"/>
  <c r="P2926" i="3"/>
  <c r="P2927" i="3"/>
  <c r="P2928" i="3"/>
  <c r="P2929" i="3"/>
  <c r="P2930" i="3"/>
  <c r="P2931" i="3"/>
  <c r="P2932" i="3"/>
  <c r="P2933" i="3"/>
  <c r="P2934" i="3"/>
  <c r="P2935" i="3"/>
  <c r="P2936" i="3"/>
  <c r="P2937" i="3"/>
  <c r="P2938" i="3"/>
  <c r="P2939" i="3"/>
  <c r="P2940" i="3"/>
  <c r="P2941" i="3"/>
  <c r="P2942" i="3"/>
  <c r="P2943" i="3"/>
  <c r="P2944" i="3"/>
  <c r="P2945" i="3"/>
  <c r="P2946" i="3"/>
  <c r="P2947" i="3"/>
  <c r="P2948" i="3"/>
  <c r="P2949" i="3"/>
  <c r="P2950" i="3"/>
  <c r="P2951" i="3"/>
  <c r="P2952" i="3"/>
  <c r="P2953" i="3"/>
  <c r="P2954" i="3"/>
  <c r="P2955" i="3"/>
  <c r="P2956" i="3"/>
  <c r="P2957" i="3"/>
  <c r="P2958" i="3"/>
  <c r="P2959" i="3"/>
  <c r="P2960" i="3"/>
  <c r="P2961" i="3"/>
  <c r="P2962" i="3"/>
  <c r="P2963" i="3"/>
  <c r="P2964" i="3"/>
  <c r="P2965" i="3"/>
  <c r="P2966" i="3"/>
  <c r="P2967" i="3"/>
  <c r="P2968" i="3"/>
  <c r="P2969" i="3"/>
  <c r="P2970" i="3"/>
  <c r="P2971" i="3"/>
  <c r="P2972" i="3"/>
  <c r="P2973" i="3"/>
  <c r="P2974" i="3"/>
  <c r="P2975" i="3"/>
  <c r="P2976" i="3"/>
  <c r="P2977" i="3"/>
  <c r="P2978" i="3"/>
  <c r="P2979" i="3"/>
  <c r="P2980" i="3"/>
  <c r="P2981" i="3"/>
  <c r="P2982" i="3"/>
  <c r="P2983" i="3"/>
  <c r="P2984" i="3"/>
  <c r="P2985" i="3"/>
  <c r="P2986" i="3"/>
  <c r="P2987" i="3"/>
  <c r="P2988" i="3"/>
  <c r="P2989" i="3"/>
  <c r="P2990" i="3"/>
  <c r="P2991" i="3"/>
  <c r="P2992" i="3"/>
  <c r="P2993" i="3"/>
  <c r="P2994" i="3"/>
  <c r="P2995" i="3"/>
  <c r="P2996" i="3"/>
  <c r="P2997" i="3"/>
  <c r="P2998" i="3"/>
  <c r="P2999" i="3"/>
  <c r="P3000" i="3"/>
  <c r="P3001" i="3"/>
  <c r="P3002" i="3"/>
  <c r="P3003" i="3"/>
  <c r="P3004" i="3"/>
  <c r="P3005" i="3"/>
  <c r="P3006" i="3"/>
  <c r="P3007" i="3"/>
  <c r="P3008" i="3"/>
  <c r="P3009" i="3"/>
  <c r="P3010" i="3"/>
  <c r="P3011" i="3"/>
  <c r="P3012" i="3"/>
  <c r="P3013" i="3"/>
  <c r="P3014" i="3"/>
  <c r="P3015" i="3"/>
  <c r="P3016" i="3"/>
  <c r="P3017" i="3"/>
  <c r="P3018" i="3"/>
  <c r="P3019" i="3"/>
  <c r="P3020" i="3"/>
  <c r="P3021" i="3"/>
  <c r="P3022" i="3"/>
  <c r="P3023" i="3"/>
  <c r="P3024" i="3"/>
  <c r="P3025" i="3"/>
  <c r="P3026" i="3"/>
  <c r="P3027" i="3"/>
  <c r="P3028" i="3"/>
  <c r="P3029" i="3"/>
  <c r="P3030" i="3"/>
  <c r="P3031" i="3"/>
  <c r="P3032" i="3"/>
  <c r="P3033" i="3"/>
  <c r="P3034" i="3"/>
  <c r="P3035" i="3"/>
  <c r="P3036" i="3"/>
  <c r="P3037" i="3"/>
  <c r="P3038" i="3"/>
  <c r="P3039" i="3"/>
  <c r="P3040" i="3"/>
  <c r="P3041" i="3"/>
  <c r="P3042" i="3"/>
  <c r="P3043" i="3"/>
  <c r="P3044" i="3"/>
  <c r="P3045" i="3"/>
  <c r="P3046" i="3"/>
  <c r="P3047" i="3"/>
  <c r="P3048" i="3"/>
  <c r="P3049" i="3"/>
  <c r="P3050" i="3"/>
  <c r="P3051" i="3"/>
  <c r="P3052" i="3"/>
  <c r="P3053" i="3"/>
  <c r="P3054" i="3"/>
  <c r="P3055" i="3"/>
  <c r="P3056" i="3"/>
  <c r="P3057" i="3"/>
  <c r="P3058" i="3"/>
  <c r="P3059" i="3"/>
  <c r="P3060" i="3"/>
  <c r="P3061" i="3"/>
  <c r="P3062" i="3"/>
  <c r="P3063" i="3"/>
  <c r="P3064" i="3"/>
  <c r="P3065" i="3"/>
  <c r="P3066" i="3"/>
  <c r="P3067" i="3"/>
  <c r="P3068" i="3"/>
  <c r="P3069" i="3"/>
  <c r="P3070" i="3"/>
  <c r="P3071" i="3"/>
  <c r="P3072" i="3"/>
  <c r="P3073" i="3"/>
  <c r="P3074" i="3"/>
  <c r="P3075" i="3"/>
  <c r="P3076" i="3"/>
  <c r="P3077" i="3"/>
  <c r="P3078" i="3"/>
  <c r="P3079" i="3"/>
  <c r="P3080" i="3"/>
  <c r="P3081" i="3"/>
  <c r="P3082" i="3"/>
  <c r="P3083" i="3"/>
  <c r="P3084" i="3"/>
  <c r="P3085" i="3"/>
  <c r="P3086" i="3"/>
  <c r="P3087" i="3"/>
  <c r="P3088" i="3"/>
  <c r="P3089" i="3"/>
  <c r="P3090" i="3"/>
  <c r="P3091" i="3"/>
  <c r="P3092" i="3"/>
  <c r="P3093" i="3"/>
  <c r="P3094" i="3"/>
  <c r="P3095" i="3"/>
  <c r="P3096" i="3"/>
  <c r="P3097" i="3"/>
  <c r="P3098" i="3"/>
  <c r="P3099" i="3"/>
  <c r="P3100" i="3"/>
  <c r="P3101" i="3"/>
  <c r="P3102" i="3"/>
  <c r="P3103" i="3"/>
  <c r="P3104" i="3"/>
  <c r="P3105" i="3"/>
  <c r="P3106" i="3"/>
  <c r="P3107" i="3"/>
  <c r="P3108" i="3"/>
  <c r="P3109" i="3"/>
  <c r="P3110" i="3"/>
  <c r="P3111" i="3"/>
  <c r="P3112" i="3"/>
  <c r="P3113" i="3"/>
  <c r="P3114" i="3"/>
  <c r="P3115" i="3"/>
  <c r="P3116" i="3"/>
  <c r="P3117" i="3"/>
  <c r="P3118" i="3"/>
  <c r="P3119" i="3"/>
  <c r="P3120" i="3"/>
  <c r="P3121" i="3"/>
  <c r="P3122" i="3"/>
  <c r="P3123" i="3"/>
  <c r="P3124" i="3"/>
  <c r="P3125" i="3"/>
  <c r="P3126" i="3"/>
  <c r="P3127" i="3"/>
  <c r="P3128" i="3"/>
  <c r="P3129" i="3"/>
  <c r="P3130" i="3"/>
  <c r="P3131" i="3"/>
  <c r="P3132" i="3"/>
  <c r="P3133" i="3"/>
  <c r="P3134" i="3"/>
  <c r="P3135" i="3"/>
  <c r="P3136" i="3"/>
  <c r="P3137" i="3"/>
  <c r="P3138" i="3"/>
  <c r="P3139" i="3"/>
  <c r="P3140" i="3"/>
  <c r="P3141" i="3"/>
  <c r="P3142" i="3"/>
  <c r="P3143" i="3"/>
  <c r="P3144" i="3"/>
  <c r="P3145" i="3"/>
  <c r="P3146" i="3"/>
  <c r="P3147" i="3"/>
  <c r="P3148" i="3"/>
  <c r="P3149" i="3"/>
  <c r="P3150" i="3"/>
  <c r="P3151" i="3"/>
  <c r="P3152" i="3"/>
  <c r="P3153" i="3"/>
  <c r="P3154" i="3"/>
  <c r="P3155" i="3"/>
  <c r="P3156" i="3"/>
  <c r="P3157" i="3"/>
  <c r="P3158" i="3"/>
  <c r="P3159" i="3"/>
  <c r="P3160" i="3"/>
  <c r="P3161" i="3"/>
  <c r="P3162" i="3"/>
  <c r="P3163" i="3"/>
  <c r="P3164" i="3"/>
  <c r="P3165" i="3"/>
  <c r="P3166" i="3"/>
  <c r="P3167" i="3"/>
  <c r="P3168" i="3"/>
  <c r="P3169" i="3"/>
  <c r="P3170" i="3"/>
  <c r="P3171" i="3"/>
  <c r="P3172" i="3"/>
  <c r="P3173" i="3"/>
  <c r="P3174" i="3"/>
  <c r="P3175" i="3"/>
  <c r="P3176" i="3"/>
  <c r="P3177" i="3"/>
  <c r="P3178" i="3"/>
  <c r="P3179" i="3"/>
  <c r="P3180" i="3"/>
  <c r="P3181" i="3"/>
  <c r="P3182" i="3"/>
  <c r="P3183" i="3"/>
  <c r="P3184" i="3"/>
  <c r="P3185" i="3"/>
  <c r="P3186" i="3"/>
  <c r="P3187" i="3"/>
  <c r="P3188" i="3"/>
  <c r="P3189" i="3"/>
  <c r="P3190" i="3"/>
  <c r="P3191" i="3"/>
  <c r="P3192" i="3"/>
  <c r="P3193" i="3"/>
  <c r="P3194" i="3"/>
  <c r="P3195" i="3"/>
  <c r="P3196" i="3"/>
  <c r="P3197" i="3"/>
  <c r="P3198" i="3"/>
  <c r="P3199" i="3"/>
  <c r="P3200" i="3"/>
  <c r="P3201" i="3"/>
  <c r="P3202" i="3"/>
  <c r="P3203" i="3"/>
  <c r="P3204" i="3"/>
  <c r="P3205" i="3"/>
  <c r="P3206" i="3"/>
  <c r="P3207" i="3"/>
  <c r="P3208" i="3"/>
  <c r="P3209" i="3"/>
  <c r="P3210" i="3"/>
  <c r="P3211" i="3"/>
  <c r="P3212" i="3"/>
  <c r="P3213" i="3"/>
  <c r="P3214" i="3"/>
  <c r="P3215" i="3"/>
  <c r="P3216" i="3"/>
  <c r="P3217" i="3"/>
  <c r="P3218" i="3"/>
  <c r="P3219" i="3"/>
  <c r="P3220" i="3"/>
  <c r="P3221" i="3"/>
  <c r="P3222" i="3"/>
  <c r="P3223" i="3"/>
  <c r="P3224" i="3"/>
  <c r="P3225" i="3"/>
  <c r="P3226" i="3"/>
  <c r="P3227" i="3"/>
  <c r="P3228" i="3"/>
  <c r="P3229" i="3"/>
  <c r="P3230" i="3"/>
  <c r="P3231" i="3"/>
  <c r="P3232" i="3"/>
  <c r="P3233" i="3"/>
  <c r="P3234" i="3"/>
  <c r="P3235" i="3"/>
  <c r="P3236" i="3"/>
  <c r="P3237" i="3"/>
  <c r="P3238" i="3"/>
  <c r="P3239" i="3"/>
  <c r="P3240" i="3"/>
  <c r="P3241" i="3"/>
  <c r="P3242" i="3"/>
  <c r="P3243" i="3"/>
  <c r="P3244" i="3"/>
  <c r="P3245" i="3"/>
  <c r="P3246" i="3"/>
  <c r="P3247" i="3"/>
  <c r="P3248" i="3"/>
  <c r="P3249" i="3"/>
  <c r="P3250" i="3"/>
  <c r="P3251" i="3"/>
  <c r="P3252" i="3"/>
  <c r="P3253" i="3"/>
  <c r="P3254" i="3"/>
  <c r="P3255" i="3"/>
  <c r="P3256" i="3"/>
  <c r="P3257" i="3"/>
  <c r="P3258" i="3"/>
  <c r="P3259" i="3"/>
  <c r="P3260" i="3"/>
  <c r="P3261" i="3"/>
  <c r="P3262" i="3"/>
  <c r="P3263" i="3"/>
  <c r="P3264" i="3"/>
  <c r="P3265" i="3"/>
  <c r="P3266" i="3"/>
  <c r="P3267" i="3"/>
  <c r="P3268" i="3"/>
  <c r="P3269" i="3"/>
  <c r="P3270" i="3"/>
  <c r="P3271" i="3"/>
  <c r="P3272" i="3"/>
  <c r="P3273" i="3"/>
  <c r="P3274" i="3"/>
  <c r="P3275" i="3"/>
  <c r="P3276" i="3"/>
  <c r="P3277" i="3"/>
  <c r="P3278" i="3"/>
  <c r="P3279" i="3"/>
  <c r="P3280" i="3"/>
  <c r="P3281" i="3"/>
  <c r="P3282" i="3"/>
  <c r="P3283" i="3"/>
  <c r="P3284" i="3"/>
  <c r="P3285" i="3"/>
  <c r="P3286" i="3"/>
  <c r="P3287" i="3"/>
  <c r="P3288" i="3"/>
  <c r="P3289" i="3"/>
  <c r="P3290" i="3"/>
  <c r="P3291" i="3"/>
  <c r="P3292" i="3"/>
  <c r="P3293" i="3"/>
  <c r="P3294" i="3"/>
  <c r="P3295" i="3"/>
  <c r="P3296" i="3"/>
  <c r="P3297" i="3"/>
  <c r="P3298" i="3"/>
  <c r="P3299" i="3"/>
  <c r="P3300" i="3"/>
  <c r="P3301" i="3"/>
  <c r="P3302" i="3"/>
  <c r="P3303" i="3"/>
  <c r="P3304" i="3"/>
  <c r="P3305" i="3"/>
  <c r="P3306" i="3"/>
  <c r="P3307" i="3"/>
  <c r="P3308" i="3"/>
  <c r="P3309" i="3"/>
  <c r="P3310" i="3"/>
  <c r="P3311" i="3"/>
  <c r="P3312" i="3"/>
  <c r="P3313" i="3"/>
  <c r="P3314" i="3"/>
  <c r="P3315" i="3"/>
  <c r="P3316" i="3"/>
  <c r="P3317" i="3"/>
  <c r="P3318" i="3"/>
  <c r="P3319" i="3"/>
  <c r="P3320" i="3"/>
  <c r="P3321" i="3"/>
  <c r="P3322" i="3"/>
  <c r="P3323" i="3"/>
  <c r="P3324" i="3"/>
  <c r="P3325" i="3"/>
  <c r="P3326" i="3"/>
  <c r="P3327" i="3"/>
  <c r="P3328" i="3"/>
  <c r="P3329" i="3"/>
  <c r="P3330" i="3"/>
  <c r="P3331" i="3"/>
  <c r="P3332" i="3"/>
  <c r="P3333" i="3"/>
  <c r="P3334" i="3"/>
  <c r="P3335" i="3"/>
  <c r="P3336" i="3"/>
  <c r="P3337" i="3"/>
  <c r="P3338" i="3"/>
  <c r="P3339" i="3"/>
  <c r="P3340" i="3"/>
  <c r="P3341" i="3"/>
  <c r="P3342" i="3"/>
  <c r="P3343" i="3"/>
  <c r="P3344" i="3"/>
  <c r="P3345" i="3"/>
  <c r="P3346" i="3"/>
  <c r="P3347" i="3"/>
  <c r="P3348" i="3"/>
  <c r="P3349" i="3"/>
  <c r="P3350" i="3"/>
  <c r="P3351" i="3"/>
  <c r="P3352" i="3"/>
  <c r="P3353" i="3"/>
  <c r="P3354" i="3"/>
  <c r="P3355" i="3"/>
  <c r="P3356" i="3"/>
  <c r="P3357" i="3"/>
  <c r="P3358" i="3"/>
  <c r="P3359" i="3"/>
  <c r="P3360" i="3"/>
  <c r="P3361" i="3"/>
  <c r="P3362" i="3"/>
  <c r="P3363" i="3"/>
  <c r="P3364" i="3"/>
  <c r="P3365" i="3"/>
  <c r="P3366" i="3"/>
  <c r="P3367" i="3"/>
  <c r="P3368" i="3"/>
  <c r="P3369" i="3"/>
  <c r="P3370" i="3"/>
  <c r="P3371" i="3"/>
  <c r="P3372" i="3"/>
  <c r="P3373" i="3"/>
  <c r="P3374" i="3"/>
  <c r="P3375" i="3"/>
  <c r="P3376" i="3"/>
  <c r="P3377" i="3"/>
  <c r="P3378" i="3"/>
  <c r="P3379" i="3"/>
  <c r="P3380" i="3"/>
  <c r="P3381" i="3"/>
  <c r="P3382" i="3"/>
  <c r="P3383" i="3"/>
  <c r="P3384" i="3"/>
  <c r="P3385" i="3"/>
  <c r="P3386" i="3"/>
  <c r="P3387" i="3"/>
  <c r="P3388" i="3"/>
  <c r="P3389" i="3"/>
  <c r="P3390" i="3"/>
  <c r="P3391" i="3"/>
  <c r="P3392" i="3"/>
  <c r="P3393" i="3"/>
  <c r="P3394" i="3"/>
  <c r="P3395" i="3"/>
  <c r="P3396" i="3"/>
  <c r="P3397" i="3"/>
  <c r="P3398" i="3"/>
  <c r="P3399" i="3"/>
  <c r="P3400" i="3"/>
  <c r="P3401" i="3"/>
  <c r="P3402" i="3"/>
  <c r="P3403" i="3"/>
  <c r="P3404" i="3"/>
  <c r="P3405" i="3"/>
  <c r="P3406" i="3"/>
  <c r="P3407" i="3"/>
  <c r="P3408" i="3"/>
  <c r="P3409" i="3"/>
  <c r="P3410" i="3"/>
  <c r="P3411" i="3"/>
  <c r="P3412" i="3"/>
  <c r="P3413" i="3"/>
  <c r="P3414" i="3"/>
  <c r="P3415" i="3"/>
  <c r="P3416" i="3"/>
  <c r="P3417" i="3"/>
  <c r="P3418" i="3"/>
  <c r="P3419" i="3"/>
  <c r="P3420" i="3"/>
  <c r="P3421" i="3"/>
  <c r="P3422" i="3"/>
  <c r="P3423" i="3"/>
  <c r="P3424" i="3"/>
  <c r="P3425" i="3"/>
  <c r="P3426" i="3"/>
  <c r="P3427" i="3"/>
  <c r="P3428" i="3"/>
  <c r="P3429" i="3"/>
  <c r="P3430" i="3"/>
  <c r="P3431" i="3"/>
  <c r="P3432" i="3"/>
  <c r="P3433" i="3"/>
  <c r="P3434" i="3"/>
  <c r="P3435" i="3"/>
  <c r="P3436" i="3"/>
  <c r="P3437" i="3"/>
  <c r="P3438" i="3"/>
  <c r="P3439" i="3"/>
  <c r="P3440" i="3"/>
  <c r="P3441" i="3"/>
  <c r="P3442" i="3"/>
  <c r="P3443" i="3"/>
  <c r="P3444" i="3"/>
  <c r="P3445" i="3"/>
  <c r="P3446" i="3"/>
  <c r="P3447" i="3"/>
  <c r="P3448" i="3"/>
  <c r="P3449" i="3"/>
  <c r="P3450" i="3"/>
  <c r="P3451" i="3"/>
  <c r="P3452" i="3"/>
  <c r="P3453" i="3"/>
  <c r="P3454" i="3"/>
  <c r="P3455" i="3"/>
  <c r="P3456" i="3"/>
  <c r="P3457" i="3"/>
  <c r="P3458" i="3"/>
  <c r="P3459" i="3"/>
  <c r="P3460" i="3"/>
  <c r="P3461" i="3"/>
  <c r="P3462" i="3"/>
  <c r="P3463" i="3"/>
  <c r="P3464" i="3"/>
  <c r="P3465" i="3"/>
  <c r="P3466" i="3"/>
  <c r="P3467" i="3"/>
  <c r="P3468" i="3"/>
  <c r="P3469" i="3"/>
  <c r="P3470" i="3"/>
  <c r="P3471" i="3"/>
  <c r="P3472" i="3"/>
  <c r="P3473" i="3"/>
  <c r="P3474" i="3"/>
  <c r="P3475" i="3"/>
  <c r="P3476" i="3"/>
  <c r="P3477" i="3"/>
  <c r="P3478" i="3"/>
  <c r="P3479" i="3"/>
  <c r="P3480" i="3"/>
  <c r="P3481" i="3"/>
  <c r="P3482" i="3"/>
  <c r="P3483" i="3"/>
  <c r="P3484" i="3"/>
  <c r="P3485" i="3"/>
  <c r="P3486" i="3"/>
  <c r="P3487" i="3"/>
  <c r="P3488" i="3"/>
  <c r="P3489" i="3"/>
  <c r="P3490" i="3"/>
  <c r="P3491" i="3"/>
  <c r="P3492" i="3"/>
  <c r="P3493" i="3"/>
  <c r="P3494" i="3"/>
  <c r="P3495" i="3"/>
  <c r="P3496" i="3"/>
  <c r="P3497" i="3"/>
  <c r="P3498" i="3"/>
  <c r="P3499" i="3"/>
  <c r="P3500" i="3"/>
  <c r="P3501" i="3"/>
  <c r="P3502" i="3"/>
  <c r="P3503" i="3"/>
  <c r="P3504" i="3"/>
  <c r="P3505" i="3"/>
  <c r="P3506" i="3"/>
  <c r="P3507" i="3"/>
  <c r="P3508" i="3"/>
  <c r="P3509" i="3"/>
  <c r="P3510" i="3"/>
  <c r="P3511" i="3"/>
  <c r="P3512" i="3"/>
  <c r="P3513" i="3"/>
  <c r="P3514" i="3"/>
  <c r="P3515" i="3"/>
  <c r="P3516" i="3"/>
  <c r="P3517" i="3"/>
  <c r="P3518" i="3"/>
  <c r="P3519" i="3"/>
  <c r="P3520" i="3"/>
  <c r="P3521" i="3"/>
  <c r="P3522" i="3"/>
  <c r="P3523" i="3"/>
  <c r="P3524" i="3"/>
  <c r="P3525" i="3"/>
  <c r="P3526" i="3"/>
  <c r="P3527" i="3"/>
  <c r="P3528" i="3"/>
  <c r="P3529" i="3"/>
  <c r="P3530" i="3"/>
  <c r="P3531" i="3"/>
  <c r="P3532" i="3"/>
  <c r="P3533" i="3"/>
  <c r="P3534" i="3"/>
  <c r="P3535" i="3"/>
  <c r="P3536" i="3"/>
  <c r="P3537" i="3"/>
  <c r="P3538" i="3"/>
  <c r="P3539" i="3"/>
  <c r="P3540" i="3"/>
  <c r="P3541" i="3"/>
  <c r="P3542" i="3"/>
  <c r="P3543" i="3"/>
  <c r="P3544" i="3"/>
  <c r="P3545" i="3"/>
  <c r="P3546" i="3"/>
  <c r="P3547" i="3"/>
  <c r="P3548" i="3"/>
  <c r="P3549" i="3"/>
  <c r="P3550" i="3"/>
  <c r="P3551" i="3"/>
  <c r="P3552" i="3"/>
  <c r="P3553" i="3"/>
  <c r="P3554" i="3"/>
  <c r="P3555" i="3"/>
  <c r="P3556" i="3"/>
  <c r="P3557" i="3"/>
  <c r="P3558" i="3"/>
  <c r="P3559" i="3"/>
  <c r="P3560" i="3"/>
  <c r="P3561" i="3"/>
  <c r="P3562" i="3"/>
  <c r="P3563" i="3"/>
  <c r="P3564" i="3"/>
  <c r="P3565" i="3"/>
  <c r="P3566" i="3"/>
  <c r="P3567" i="3"/>
  <c r="P3568" i="3"/>
  <c r="P3569" i="3"/>
  <c r="P3570" i="3"/>
  <c r="P3571" i="3"/>
  <c r="P3572" i="3"/>
  <c r="P3573" i="3"/>
  <c r="P3574" i="3"/>
  <c r="P3575" i="3"/>
  <c r="P3576" i="3"/>
  <c r="P3577" i="3"/>
  <c r="P3578" i="3"/>
  <c r="P3579" i="3"/>
  <c r="P3580" i="3"/>
  <c r="P3581" i="3"/>
  <c r="P3582" i="3"/>
  <c r="P3583" i="3"/>
  <c r="P3584" i="3"/>
  <c r="P3585" i="3"/>
  <c r="P3586" i="3"/>
  <c r="P3587" i="3"/>
  <c r="P3588" i="3"/>
  <c r="P3589" i="3"/>
  <c r="P3590" i="3"/>
  <c r="P3591" i="3"/>
  <c r="P3592" i="3"/>
  <c r="P3593" i="3"/>
  <c r="P3594" i="3"/>
  <c r="P3595" i="3"/>
  <c r="P3596" i="3"/>
  <c r="P3597" i="3"/>
  <c r="P3598" i="3"/>
  <c r="P3599" i="3"/>
  <c r="P3600" i="3"/>
  <c r="P3601" i="3"/>
  <c r="P3602" i="3"/>
  <c r="P3603" i="3"/>
  <c r="P3604" i="3"/>
  <c r="P3605" i="3"/>
  <c r="P3606" i="3"/>
  <c r="P3607" i="3"/>
  <c r="P3608" i="3"/>
  <c r="P3609" i="3"/>
  <c r="P3610" i="3"/>
  <c r="P3611" i="3"/>
  <c r="P3612" i="3"/>
  <c r="P3613" i="3"/>
  <c r="P3614" i="3"/>
  <c r="P3615" i="3"/>
  <c r="P3616" i="3"/>
  <c r="P3617" i="3"/>
  <c r="P3618" i="3"/>
  <c r="P3619" i="3"/>
  <c r="P3620" i="3"/>
  <c r="P3621" i="3"/>
  <c r="P3622" i="3"/>
  <c r="P3623" i="3"/>
  <c r="P3624" i="3"/>
  <c r="P3625" i="3"/>
  <c r="P3626" i="3"/>
  <c r="P3627" i="3"/>
  <c r="P3628" i="3"/>
  <c r="P3629" i="3"/>
  <c r="P3630" i="3"/>
  <c r="P3631" i="3"/>
  <c r="P3632" i="3"/>
  <c r="P3633" i="3"/>
  <c r="P3634" i="3"/>
  <c r="P3635" i="3"/>
  <c r="P3636" i="3"/>
  <c r="P3637" i="3"/>
  <c r="P3638" i="3"/>
  <c r="P3639" i="3"/>
  <c r="P3640" i="3"/>
  <c r="P3641" i="3"/>
  <c r="P3642" i="3"/>
  <c r="P3643" i="3"/>
  <c r="P3644" i="3"/>
  <c r="P3645" i="3"/>
  <c r="P3646" i="3"/>
  <c r="P3647" i="3"/>
  <c r="P3648" i="3"/>
  <c r="P3649" i="3"/>
  <c r="P3650" i="3"/>
  <c r="P3651" i="3"/>
  <c r="P3652" i="3"/>
  <c r="P3653" i="3"/>
  <c r="P3654" i="3"/>
  <c r="P3655" i="3"/>
  <c r="P3656" i="3"/>
  <c r="P3657" i="3"/>
  <c r="P3658" i="3"/>
  <c r="P3659" i="3"/>
  <c r="P3660" i="3"/>
  <c r="P3661" i="3"/>
  <c r="P3662" i="3"/>
  <c r="P3663" i="3"/>
  <c r="P3664" i="3"/>
  <c r="P3665" i="3"/>
  <c r="P3666" i="3"/>
  <c r="P3667" i="3"/>
  <c r="P3668" i="3"/>
  <c r="P3669" i="3"/>
  <c r="P3670" i="3"/>
  <c r="P3671" i="3"/>
  <c r="P3672" i="3"/>
  <c r="P3673" i="3"/>
  <c r="P3674" i="3"/>
  <c r="P3675" i="3"/>
  <c r="P3676" i="3"/>
  <c r="P3677" i="3"/>
  <c r="P3678" i="3"/>
  <c r="P3679" i="3"/>
  <c r="P3680" i="3"/>
  <c r="P3681" i="3"/>
  <c r="P3682" i="3"/>
  <c r="P3683" i="3"/>
  <c r="P3684" i="3"/>
  <c r="P3685" i="3"/>
  <c r="P3686" i="3"/>
  <c r="P3687" i="3"/>
  <c r="P3688" i="3"/>
  <c r="P3689" i="3"/>
  <c r="P3690" i="3"/>
  <c r="P3691" i="3"/>
  <c r="P3692" i="3"/>
  <c r="P3693" i="3"/>
  <c r="P3694" i="3"/>
  <c r="P3695" i="3"/>
  <c r="P3696" i="3"/>
  <c r="P3697" i="3"/>
  <c r="P3698" i="3"/>
  <c r="P3699" i="3"/>
  <c r="P3700" i="3"/>
  <c r="P3701" i="3"/>
  <c r="P3702" i="3"/>
  <c r="P3703" i="3"/>
  <c r="P3704" i="3"/>
  <c r="P3705" i="3"/>
  <c r="P3706" i="3"/>
  <c r="P3707" i="3"/>
  <c r="P3708" i="3"/>
  <c r="P3709" i="3"/>
  <c r="P3710" i="3"/>
  <c r="P3711" i="3"/>
  <c r="P3712" i="3"/>
  <c r="P3713" i="3"/>
  <c r="P3714" i="3"/>
  <c r="P3715" i="3"/>
  <c r="P3716" i="3"/>
  <c r="P3717" i="3"/>
  <c r="P3718" i="3"/>
  <c r="P3719" i="3"/>
  <c r="P3720" i="3"/>
  <c r="P3721" i="3"/>
  <c r="P3722" i="3"/>
  <c r="P3723" i="3"/>
  <c r="P3724" i="3"/>
  <c r="P3725" i="3"/>
  <c r="P3726" i="3"/>
  <c r="P3727" i="3"/>
  <c r="P3728" i="3"/>
  <c r="P3729" i="3"/>
  <c r="P3730" i="3"/>
  <c r="P3731" i="3"/>
  <c r="P3732" i="3"/>
  <c r="P3733" i="3"/>
  <c r="P3734" i="3"/>
  <c r="P3735" i="3"/>
  <c r="P3736" i="3"/>
  <c r="P3737" i="3"/>
  <c r="P3738" i="3"/>
  <c r="P3739" i="3"/>
  <c r="P3740" i="3"/>
  <c r="P3741" i="3"/>
  <c r="P3742" i="3"/>
  <c r="P3743" i="3"/>
  <c r="P3744" i="3"/>
  <c r="P3745" i="3"/>
  <c r="P3746" i="3"/>
  <c r="P3747" i="3"/>
  <c r="P3748" i="3"/>
  <c r="P3749" i="3"/>
  <c r="P3750" i="3"/>
  <c r="P3751" i="3"/>
  <c r="P3752" i="3"/>
  <c r="P3753" i="3"/>
  <c r="P3754" i="3"/>
  <c r="P3755" i="3"/>
  <c r="P3756" i="3"/>
  <c r="P3757" i="3"/>
  <c r="P3758" i="3"/>
  <c r="P3759" i="3"/>
  <c r="P3760" i="3"/>
  <c r="P3761" i="3"/>
  <c r="P3762" i="3"/>
  <c r="P3763" i="3"/>
  <c r="P3764" i="3"/>
  <c r="P3765" i="3"/>
  <c r="P3766" i="3"/>
  <c r="P3767" i="3"/>
  <c r="P3768" i="3"/>
  <c r="P3769" i="3"/>
  <c r="P3770" i="3"/>
  <c r="P3771" i="3"/>
  <c r="P3772" i="3"/>
  <c r="P3773" i="3"/>
  <c r="P3774" i="3"/>
  <c r="P3775" i="3"/>
  <c r="P3776" i="3"/>
  <c r="P3777" i="3"/>
  <c r="P3778" i="3"/>
  <c r="P3779" i="3"/>
  <c r="P3780" i="3"/>
  <c r="P3781" i="3"/>
  <c r="P3782" i="3"/>
  <c r="P3783" i="3"/>
  <c r="P3784" i="3"/>
  <c r="P3785" i="3"/>
  <c r="P3786" i="3"/>
  <c r="P3787" i="3"/>
  <c r="P3788" i="3"/>
  <c r="P3789" i="3"/>
  <c r="P3790" i="3"/>
  <c r="P3791" i="3"/>
  <c r="P3792" i="3"/>
  <c r="P3793" i="3"/>
  <c r="P3794" i="3"/>
  <c r="P3795" i="3"/>
  <c r="P3796" i="3"/>
  <c r="P3797" i="3"/>
  <c r="P3798" i="3"/>
  <c r="P3799" i="3"/>
  <c r="P3800" i="3"/>
  <c r="P3801" i="3"/>
  <c r="P3802" i="3"/>
  <c r="P3803" i="3"/>
  <c r="P3804" i="3"/>
  <c r="P3805" i="3"/>
  <c r="P3806" i="3"/>
  <c r="P3807" i="3"/>
  <c r="P3808" i="3"/>
  <c r="P3809" i="3"/>
  <c r="P3810" i="3"/>
  <c r="P3811" i="3"/>
  <c r="P3812" i="3"/>
  <c r="P3813" i="3"/>
  <c r="P3814" i="3"/>
  <c r="P3815" i="3"/>
  <c r="P3816" i="3"/>
  <c r="P3817" i="3"/>
  <c r="P3818" i="3"/>
  <c r="P3819" i="3"/>
  <c r="P3820" i="3"/>
  <c r="P3821" i="3"/>
  <c r="P3822" i="3"/>
  <c r="P3823" i="3"/>
  <c r="P3824" i="3"/>
  <c r="P3825" i="3"/>
  <c r="P3826" i="3"/>
  <c r="P3827" i="3"/>
  <c r="P3828" i="3"/>
  <c r="P3829" i="3"/>
  <c r="P3830" i="3"/>
  <c r="P3831" i="3"/>
  <c r="P3832" i="3"/>
  <c r="P3833" i="3"/>
  <c r="P3834" i="3"/>
  <c r="P3835" i="3"/>
  <c r="P3836" i="3"/>
  <c r="P3837" i="3"/>
  <c r="P3838" i="3"/>
  <c r="P3839" i="3"/>
  <c r="P3840" i="3"/>
  <c r="P3841" i="3"/>
  <c r="P3842" i="3"/>
  <c r="P3843" i="3"/>
  <c r="P3844" i="3"/>
  <c r="P3845" i="3"/>
  <c r="P3846" i="3"/>
  <c r="P3847" i="3"/>
  <c r="P3848" i="3"/>
  <c r="P3849" i="3"/>
  <c r="P3850" i="3"/>
  <c r="P3851" i="3"/>
  <c r="P3852" i="3"/>
  <c r="P3853" i="3"/>
  <c r="P3854" i="3"/>
  <c r="P3855" i="3"/>
  <c r="P3856" i="3"/>
  <c r="P3857" i="3"/>
  <c r="P3858" i="3"/>
  <c r="P3859" i="3"/>
  <c r="P3860" i="3"/>
  <c r="P3861" i="3"/>
  <c r="P3862" i="3"/>
  <c r="P3863" i="3"/>
  <c r="P3864" i="3"/>
  <c r="P3865" i="3"/>
  <c r="P3866" i="3"/>
  <c r="P3867" i="3"/>
  <c r="P3868" i="3"/>
  <c r="P3869" i="3"/>
  <c r="P3870" i="3"/>
  <c r="P3871" i="3"/>
  <c r="P3872" i="3"/>
  <c r="P3873" i="3"/>
  <c r="P3874" i="3"/>
  <c r="P3875" i="3"/>
  <c r="P3876" i="3"/>
  <c r="P3877" i="3"/>
  <c r="P3878" i="3"/>
  <c r="P3879" i="3"/>
  <c r="P3880" i="3"/>
  <c r="P3881" i="3"/>
  <c r="P3882" i="3"/>
  <c r="P3883" i="3"/>
  <c r="P3884" i="3"/>
  <c r="P3885" i="3"/>
  <c r="P3886" i="3"/>
  <c r="P3887" i="3"/>
  <c r="P3888" i="3"/>
  <c r="P3889" i="3"/>
  <c r="P3890" i="3"/>
  <c r="P3891" i="3"/>
  <c r="P3892" i="3"/>
  <c r="P3893" i="3"/>
  <c r="P3894" i="3"/>
  <c r="P3895" i="3"/>
  <c r="P3896" i="3"/>
  <c r="P3897" i="3"/>
  <c r="P3898" i="3"/>
  <c r="P3899" i="3"/>
  <c r="P3900" i="3"/>
  <c r="P3901" i="3"/>
  <c r="P3902" i="3"/>
  <c r="P3903" i="3"/>
  <c r="P3904" i="3"/>
  <c r="P3905" i="3"/>
  <c r="P3906" i="3"/>
  <c r="P3907" i="3"/>
  <c r="P3908" i="3"/>
  <c r="P3909" i="3"/>
  <c r="P3910" i="3"/>
  <c r="P3911" i="3"/>
  <c r="P3912" i="3"/>
  <c r="P3913" i="3"/>
  <c r="P3914" i="3"/>
  <c r="P3915" i="3"/>
  <c r="P3916" i="3"/>
  <c r="P3917" i="3"/>
  <c r="P3918" i="3"/>
  <c r="P3919" i="3"/>
  <c r="P3920" i="3"/>
  <c r="P3921" i="3"/>
  <c r="P3922" i="3"/>
  <c r="P3923" i="3"/>
  <c r="P3924" i="3"/>
  <c r="P3925" i="3"/>
  <c r="P3926" i="3"/>
  <c r="P3927" i="3"/>
  <c r="P3928" i="3"/>
  <c r="P3929" i="3"/>
  <c r="P3930" i="3"/>
  <c r="P3931" i="3"/>
  <c r="P3932" i="3"/>
  <c r="P3933" i="3"/>
  <c r="P3934" i="3"/>
  <c r="P3935" i="3"/>
  <c r="P3936" i="3"/>
  <c r="P3937" i="3"/>
  <c r="P3938" i="3"/>
  <c r="P3939" i="3"/>
  <c r="P3940" i="3"/>
  <c r="P3941" i="3"/>
  <c r="P3942" i="3"/>
  <c r="P3943" i="3"/>
  <c r="P3944" i="3"/>
  <c r="P3945" i="3"/>
  <c r="P3946" i="3"/>
  <c r="P3947" i="3"/>
  <c r="P3948" i="3"/>
  <c r="P3949" i="3"/>
  <c r="P3950" i="3"/>
  <c r="P3951" i="3"/>
  <c r="P3952" i="3"/>
  <c r="P3953" i="3"/>
  <c r="P3954" i="3"/>
  <c r="P3955" i="3"/>
  <c r="P3956" i="3"/>
  <c r="P3957" i="3"/>
  <c r="P3958" i="3"/>
  <c r="P3959" i="3"/>
  <c r="P3960" i="3"/>
  <c r="P3961" i="3"/>
  <c r="P3962" i="3"/>
  <c r="P3963" i="3"/>
  <c r="P3964" i="3"/>
  <c r="P3965" i="3"/>
  <c r="P3966" i="3"/>
  <c r="P3967" i="3"/>
  <c r="P3968" i="3"/>
  <c r="P3969" i="3"/>
  <c r="P3970" i="3"/>
  <c r="P3971" i="3"/>
  <c r="P3972" i="3"/>
  <c r="P3973" i="3"/>
  <c r="P3974" i="3"/>
  <c r="P3975" i="3"/>
  <c r="P3976" i="3"/>
  <c r="P3977" i="3"/>
  <c r="P3978" i="3"/>
  <c r="P3979" i="3"/>
  <c r="P3980" i="3"/>
  <c r="P3981" i="3"/>
  <c r="P3982" i="3"/>
  <c r="P3983" i="3"/>
  <c r="P3984" i="3"/>
  <c r="P3985" i="3"/>
  <c r="P3986" i="3"/>
  <c r="P3987" i="3"/>
  <c r="P3988" i="3"/>
  <c r="P3989" i="3"/>
  <c r="P3990" i="3"/>
  <c r="P3991" i="3"/>
  <c r="P3992" i="3"/>
  <c r="P3993" i="3"/>
  <c r="P3994" i="3"/>
  <c r="P3995" i="3"/>
  <c r="P3996" i="3"/>
  <c r="P3997" i="3"/>
  <c r="P3998" i="3"/>
  <c r="P3999" i="3"/>
  <c r="P4000" i="3"/>
  <c r="P4001" i="3"/>
  <c r="P4002" i="3"/>
  <c r="P4003" i="3"/>
  <c r="P4004" i="3"/>
  <c r="P4005" i="3"/>
  <c r="P4006" i="3"/>
  <c r="P4007" i="3"/>
  <c r="P4008" i="3"/>
  <c r="P4009" i="3"/>
  <c r="P4010" i="3"/>
  <c r="P4011" i="3"/>
  <c r="P4012" i="3"/>
  <c r="P4013" i="3"/>
  <c r="P4014" i="3"/>
  <c r="P4015" i="3"/>
  <c r="P4016" i="3"/>
  <c r="P4017" i="3"/>
  <c r="P4018" i="3"/>
  <c r="P4019" i="3"/>
  <c r="P4020" i="3"/>
  <c r="P4021" i="3"/>
  <c r="P4022" i="3"/>
  <c r="P4023" i="3"/>
  <c r="P4024" i="3"/>
  <c r="P4025" i="3"/>
  <c r="P4026" i="3"/>
  <c r="P4027" i="3"/>
  <c r="P4028" i="3"/>
  <c r="P4029" i="3"/>
  <c r="P4030" i="3"/>
  <c r="P4031" i="3"/>
  <c r="P4032" i="3"/>
  <c r="P4033" i="3"/>
  <c r="P4034" i="3"/>
  <c r="P4035" i="3"/>
  <c r="P4036" i="3"/>
  <c r="P4037" i="3"/>
  <c r="P4038" i="3"/>
  <c r="P4039" i="3"/>
  <c r="P4040" i="3"/>
  <c r="P4041" i="3"/>
  <c r="P4042" i="3"/>
  <c r="P8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A3" i="3"/>
  <c r="D140" i="11" l="1"/>
  <c r="BQ138" i="9"/>
  <c r="BQ137" i="9"/>
  <c r="BQ136" i="9"/>
  <c r="BQ134" i="9"/>
  <c r="BQ133" i="9"/>
  <c r="BQ132" i="9"/>
  <c r="BQ131" i="9"/>
  <c r="BQ130" i="9"/>
  <c r="BQ129" i="9"/>
  <c r="BQ128" i="9"/>
  <c r="BQ127" i="9"/>
  <c r="BQ126" i="9"/>
  <c r="BQ124" i="9"/>
  <c r="BQ123" i="9"/>
  <c r="BQ122" i="9"/>
  <c r="BQ121" i="9"/>
  <c r="BQ120" i="9"/>
  <c r="BQ119" i="9"/>
  <c r="BQ118" i="9"/>
  <c r="BO138" i="9"/>
  <c r="BO137" i="9"/>
  <c r="BO136" i="9"/>
  <c r="BO134" i="9"/>
  <c r="BO133" i="9"/>
  <c r="BO132" i="9"/>
  <c r="BO131" i="9"/>
  <c r="BO130" i="9"/>
  <c r="BO129" i="9"/>
  <c r="BO128" i="9"/>
  <c r="BO127" i="9"/>
  <c r="BO126" i="9"/>
  <c r="BO124" i="9"/>
  <c r="BO123" i="9"/>
  <c r="BO122" i="9"/>
  <c r="BO121" i="9"/>
  <c r="BO120" i="9"/>
  <c r="BO119" i="9"/>
  <c r="BO118" i="9"/>
  <c r="BO117" i="9"/>
  <c r="BO116" i="9"/>
  <c r="BO114" i="9"/>
  <c r="BO113" i="9"/>
  <c r="BO111" i="9"/>
  <c r="BO110" i="9"/>
  <c r="BO109" i="9"/>
  <c r="BO108" i="9"/>
  <c r="BO106" i="9"/>
  <c r="BO105" i="9"/>
  <c r="BO104" i="9"/>
  <c r="BO103" i="9"/>
  <c r="BO101" i="9"/>
  <c r="BO100" i="9"/>
  <c r="BO99" i="9"/>
  <c r="BO98" i="9"/>
  <c r="BO97" i="9"/>
  <c r="BO95" i="9"/>
  <c r="BO94" i="9"/>
  <c r="BO93" i="9"/>
  <c r="BO92" i="9"/>
  <c r="BO91" i="9"/>
  <c r="BO90" i="9"/>
  <c r="BO89" i="9"/>
  <c r="BO88" i="9"/>
  <c r="BO86" i="9"/>
  <c r="BO85" i="9"/>
  <c r="BO84" i="9"/>
  <c r="BO83" i="9"/>
  <c r="BO82" i="9"/>
  <c r="BO81" i="9"/>
  <c r="BO80" i="9"/>
  <c r="BO79" i="9"/>
  <c r="BO77" i="9"/>
  <c r="BO76" i="9"/>
  <c r="BO75" i="9"/>
  <c r="BO74" i="9"/>
  <c r="BO73" i="9"/>
  <c r="BO72" i="9"/>
  <c r="BO71" i="9"/>
  <c r="BO70" i="9"/>
  <c r="BN138" i="9"/>
  <c r="BN137" i="9"/>
  <c r="BN136" i="9"/>
  <c r="BN134" i="9"/>
  <c r="BN133" i="9"/>
  <c r="BN132" i="9"/>
  <c r="BN131" i="9"/>
  <c r="BN130" i="9"/>
  <c r="BN129" i="9"/>
  <c r="BN128" i="9"/>
  <c r="BN127" i="9"/>
  <c r="BN126" i="9"/>
  <c r="BN124" i="9"/>
  <c r="BN123" i="9"/>
  <c r="BN122" i="9"/>
  <c r="BN121" i="9"/>
  <c r="BN120" i="9"/>
  <c r="BN119" i="9"/>
  <c r="BN118" i="9"/>
  <c r="BN117" i="9"/>
  <c r="BN116" i="9"/>
  <c r="BN114" i="9"/>
  <c r="BN113" i="9"/>
  <c r="BN111" i="9"/>
  <c r="BN110" i="9"/>
  <c r="BN109" i="9"/>
  <c r="BN108" i="9"/>
  <c r="BN106" i="9"/>
  <c r="BN105" i="9"/>
  <c r="BN104" i="9"/>
  <c r="BN103" i="9"/>
  <c r="BN101" i="9"/>
  <c r="BN100" i="9"/>
  <c r="BN99" i="9"/>
  <c r="BN98" i="9"/>
  <c r="BN97" i="9"/>
  <c r="BN95" i="9"/>
  <c r="BN94" i="9"/>
  <c r="BN93" i="9"/>
  <c r="BN92" i="9"/>
  <c r="BN91" i="9"/>
  <c r="BN90" i="9"/>
  <c r="BN89" i="9"/>
  <c r="BN88" i="9"/>
  <c r="BN86" i="9"/>
  <c r="BN85" i="9"/>
  <c r="BN84" i="9"/>
  <c r="BN83" i="9"/>
  <c r="BN82" i="9"/>
  <c r="BN81" i="9"/>
  <c r="BN80" i="9"/>
  <c r="BN79" i="9"/>
  <c r="BN77" i="9"/>
  <c r="BN76" i="9"/>
  <c r="BN75" i="9"/>
  <c r="BN74" i="9"/>
  <c r="BN73" i="9"/>
  <c r="BN72" i="9"/>
  <c r="BN71" i="9"/>
  <c r="BN70" i="9"/>
  <c r="BN69" i="9"/>
  <c r="BN68" i="9"/>
  <c r="BN67" i="9"/>
  <c r="BN66" i="9"/>
  <c r="BN65" i="9"/>
  <c r="BN64" i="9"/>
  <c r="BN63" i="9"/>
  <c r="BN62" i="9"/>
  <c r="BN60" i="9"/>
  <c r="BN59" i="9"/>
  <c r="BN58" i="9"/>
  <c r="BN57" i="9"/>
  <c r="BN56" i="9"/>
  <c r="BN55" i="9"/>
  <c r="BN54" i="9"/>
  <c r="BN53" i="9"/>
  <c r="BN52" i="9"/>
  <c r="BN51" i="9"/>
  <c r="BN50" i="9"/>
  <c r="BN49" i="9"/>
  <c r="BN48" i="9"/>
  <c r="BN47" i="9"/>
  <c r="BN46" i="9"/>
  <c r="BN45" i="9"/>
  <c r="BN44" i="9"/>
  <c r="BN43" i="9"/>
  <c r="BN42" i="9"/>
  <c r="BN40" i="9"/>
  <c r="BN39" i="9"/>
  <c r="BN38" i="9"/>
  <c r="BN37" i="9"/>
  <c r="BS136" i="9"/>
  <c r="BS131" i="9"/>
  <c r="BT131" i="9" s="1"/>
  <c r="BS127" i="9"/>
  <c r="BT127" i="9" s="1"/>
  <c r="BS122" i="9"/>
  <c r="BT122" i="9" s="1"/>
  <c r="BS118" i="9"/>
  <c r="BT118" i="9" s="1"/>
  <c r="BQ116" i="9"/>
  <c r="BQ113" i="9"/>
  <c r="BQ110" i="9"/>
  <c r="BQ108" i="9"/>
  <c r="BQ105" i="9"/>
  <c r="BR105" i="9" s="1"/>
  <c r="BQ103" i="9"/>
  <c r="BQ100" i="9"/>
  <c r="BR100" i="9" s="1"/>
  <c r="BQ98" i="9"/>
  <c r="BR98" i="9" s="1"/>
  <c r="BQ95" i="9"/>
  <c r="BR95" i="9" s="1"/>
  <c r="BQ93" i="9"/>
  <c r="BR93" i="9" s="1"/>
  <c r="BQ91" i="9"/>
  <c r="BR91" i="9" s="1"/>
  <c r="BQ89" i="9"/>
  <c r="BR89" i="9" s="1"/>
  <c r="BQ86" i="9"/>
  <c r="BR86" i="9" s="1"/>
  <c r="BQ84" i="9"/>
  <c r="BR84" i="9" s="1"/>
  <c r="BQ82" i="9"/>
  <c r="BR82" i="9" s="1"/>
  <c r="BQ80" i="9"/>
  <c r="BR80" i="9" s="1"/>
  <c r="BQ77" i="9"/>
  <c r="BR77" i="9" s="1"/>
  <c r="BQ75" i="9"/>
  <c r="BR75" i="9" s="1"/>
  <c r="BQ73" i="9"/>
  <c r="BR73" i="9" s="1"/>
  <c r="BQ71" i="9"/>
  <c r="BR71" i="9" s="1"/>
  <c r="BQ69" i="9"/>
  <c r="BR69" i="9" s="1"/>
  <c r="BO68" i="9"/>
  <c r="BP68" i="9" s="1"/>
  <c r="BS66" i="9"/>
  <c r="BQ65" i="9"/>
  <c r="BO64" i="9"/>
  <c r="BS62" i="9"/>
  <c r="BQ60" i="9"/>
  <c r="BR60" i="9" s="1"/>
  <c r="BO59" i="9"/>
  <c r="BS57" i="9"/>
  <c r="BQ56" i="9"/>
  <c r="BO55" i="9"/>
  <c r="BS53" i="9"/>
  <c r="BT53" i="9" s="1"/>
  <c r="BQ52" i="9"/>
  <c r="BR52" i="9" s="1"/>
  <c r="BO51" i="9"/>
  <c r="BP51" i="9" s="1"/>
  <c r="BS49" i="9"/>
  <c r="BQ48" i="9"/>
  <c r="BO47" i="9"/>
  <c r="BS45" i="9"/>
  <c r="BQ44" i="9"/>
  <c r="BR44" i="9" s="1"/>
  <c r="BO43" i="9"/>
  <c r="BS40" i="9"/>
  <c r="BQ39" i="9"/>
  <c r="BO38" i="9"/>
  <c r="BS36" i="9"/>
  <c r="BS35" i="9"/>
  <c r="BS34" i="9"/>
  <c r="BS32" i="9"/>
  <c r="BS31" i="9"/>
  <c r="BS30" i="9"/>
  <c r="BS29" i="9"/>
  <c r="BS28" i="9"/>
  <c r="BS27" i="9"/>
  <c r="BS26" i="9"/>
  <c r="BS25" i="9"/>
  <c r="BS24" i="9"/>
  <c r="BS23" i="9"/>
  <c r="BS22" i="9"/>
  <c r="BS21" i="9"/>
  <c r="BS20" i="9"/>
  <c r="BS19" i="9"/>
  <c r="BS18" i="9"/>
  <c r="BS17" i="9"/>
  <c r="BS15" i="9"/>
  <c r="BS14" i="9"/>
  <c r="BS13" i="9"/>
  <c r="BS12" i="9"/>
  <c r="BS11" i="9"/>
  <c r="BS10" i="9"/>
  <c r="BS9" i="9"/>
  <c r="BS8" i="9"/>
  <c r="BS7" i="9"/>
  <c r="BS6" i="9"/>
  <c r="BS5" i="9"/>
  <c r="BK138" i="9"/>
  <c r="BK137" i="9"/>
  <c r="BK136" i="9"/>
  <c r="BK134" i="9"/>
  <c r="BK133" i="9"/>
  <c r="BK132" i="9"/>
  <c r="BK131" i="9"/>
  <c r="BK130" i="9"/>
  <c r="BK129" i="9"/>
  <c r="BK128" i="9"/>
  <c r="BK127" i="9"/>
  <c r="BK126" i="9"/>
  <c r="BK124" i="9"/>
  <c r="BK123" i="9"/>
  <c r="BK122" i="9"/>
  <c r="BK121" i="9"/>
  <c r="BK120" i="9"/>
  <c r="BK119" i="9"/>
  <c r="BK118" i="9"/>
  <c r="BK117" i="9"/>
  <c r="BK116" i="9"/>
  <c r="BK114" i="9"/>
  <c r="BK113" i="9"/>
  <c r="BK111" i="9"/>
  <c r="BK110" i="9"/>
  <c r="BK109" i="9"/>
  <c r="BK108" i="9"/>
  <c r="BK106" i="9"/>
  <c r="BS134" i="9"/>
  <c r="BT134" i="9" s="1"/>
  <c r="BS130" i="9"/>
  <c r="BT130" i="9" s="1"/>
  <c r="BS126" i="9"/>
  <c r="BS121" i="9"/>
  <c r="BT121" i="9" s="1"/>
  <c r="BS117" i="9"/>
  <c r="BT117" i="9" s="1"/>
  <c r="BS114" i="9"/>
  <c r="BT114" i="9" s="1"/>
  <c r="BS111" i="9"/>
  <c r="BT111" i="9" s="1"/>
  <c r="BS109" i="9"/>
  <c r="BT109" i="9" s="1"/>
  <c r="BS106" i="9"/>
  <c r="BT106" i="9" s="1"/>
  <c r="BS104" i="9"/>
  <c r="BT104" i="9" s="1"/>
  <c r="BS101" i="9"/>
  <c r="BT101" i="9" s="1"/>
  <c r="BS99" i="9"/>
  <c r="BT99" i="9" s="1"/>
  <c r="BS97" i="9"/>
  <c r="BS94" i="9"/>
  <c r="BT94" i="9" s="1"/>
  <c r="BS92" i="9"/>
  <c r="BT92" i="9" s="1"/>
  <c r="BS90" i="9"/>
  <c r="BT90" i="9" s="1"/>
  <c r="BS88" i="9"/>
  <c r="BS85" i="9"/>
  <c r="BT85" i="9" s="1"/>
  <c r="BS83" i="9"/>
  <c r="BT83" i="9" s="1"/>
  <c r="BS81" i="9"/>
  <c r="BT81" i="9" s="1"/>
  <c r="BS79" i="9"/>
  <c r="BS76" i="9"/>
  <c r="BT76" i="9" s="1"/>
  <c r="BS74" i="9"/>
  <c r="BT74" i="9" s="1"/>
  <c r="BS72" i="9"/>
  <c r="BT72" i="9" s="1"/>
  <c r="BS70" i="9"/>
  <c r="BT70" i="9" s="1"/>
  <c r="BO69" i="9"/>
  <c r="BP69" i="9" s="1"/>
  <c r="BS67" i="9"/>
  <c r="BT67" i="9" s="1"/>
  <c r="BQ66" i="9"/>
  <c r="BR66" i="9" s="1"/>
  <c r="BO65" i="9"/>
  <c r="BP65" i="9" s="1"/>
  <c r="BS63" i="9"/>
  <c r="BT63" i="9" s="1"/>
  <c r="BQ62" i="9"/>
  <c r="BO60" i="9"/>
  <c r="BP60" i="9" s="1"/>
  <c r="BS58" i="9"/>
  <c r="BT58" i="9" s="1"/>
  <c r="BQ57" i="9"/>
  <c r="BR57" i="9" s="1"/>
  <c r="BO56" i="9"/>
  <c r="BP56" i="9" s="1"/>
  <c r="BS54" i="9"/>
  <c r="BT54" i="9" s="1"/>
  <c r="BQ53" i="9"/>
  <c r="BR53" i="9" s="1"/>
  <c r="BO52" i="9"/>
  <c r="BP52" i="9" s="1"/>
  <c r="BS50" i="9"/>
  <c r="BT50" i="9" s="1"/>
  <c r="BQ49" i="9"/>
  <c r="BR49" i="9" s="1"/>
  <c r="BO48" i="9"/>
  <c r="BP48" i="9" s="1"/>
  <c r="BS46" i="9"/>
  <c r="BT46" i="9" s="1"/>
  <c r="BQ45" i="9"/>
  <c r="BR45" i="9" s="1"/>
  <c r="BO44" i="9"/>
  <c r="BP44" i="9" s="1"/>
  <c r="BS42" i="9"/>
  <c r="BQ40" i="9"/>
  <c r="BR40" i="9" s="1"/>
  <c r="BO39" i="9"/>
  <c r="BP39" i="9" s="1"/>
  <c r="BS37" i="9"/>
  <c r="BT37" i="9" s="1"/>
  <c r="BQ36" i="9"/>
  <c r="BQ35" i="9"/>
  <c r="BQ34" i="9"/>
  <c r="BQ32" i="9"/>
  <c r="BQ31" i="9"/>
  <c r="BQ30" i="9"/>
  <c r="BQ29" i="9"/>
  <c r="BQ28" i="9"/>
  <c r="BQ27" i="9"/>
  <c r="BQ26" i="9"/>
  <c r="BQ25" i="9"/>
  <c r="BQ24" i="9"/>
  <c r="BQ23" i="9"/>
  <c r="BQ22" i="9"/>
  <c r="BQ21" i="9"/>
  <c r="BQ20" i="9"/>
  <c r="BQ19" i="9"/>
  <c r="BQ18" i="9"/>
  <c r="BQ17" i="9"/>
  <c r="BQ15" i="9"/>
  <c r="BQ14" i="9"/>
  <c r="BQ13" i="9"/>
  <c r="BQ12" i="9"/>
  <c r="BQ11" i="9"/>
  <c r="BQ10" i="9"/>
  <c r="BQ9" i="9"/>
  <c r="BQ8" i="9"/>
  <c r="BQ7" i="9"/>
  <c r="BQ6" i="9"/>
  <c r="BQ5" i="9"/>
  <c r="BI138" i="9"/>
  <c r="BI137" i="9"/>
  <c r="BI136" i="9"/>
  <c r="BI134" i="9"/>
  <c r="BI133" i="9"/>
  <c r="BI132" i="9"/>
  <c r="BI131" i="9"/>
  <c r="BI130" i="9"/>
  <c r="BI129" i="9"/>
  <c r="BI128" i="9"/>
  <c r="BI127" i="9"/>
  <c r="BI126" i="9"/>
  <c r="BI124" i="9"/>
  <c r="BI123" i="9"/>
  <c r="BI122" i="9"/>
  <c r="BI121" i="9"/>
  <c r="BI120" i="9"/>
  <c r="BI119" i="9"/>
  <c r="BI118" i="9"/>
  <c r="BI117" i="9"/>
  <c r="BI116" i="9"/>
  <c r="BI114" i="9"/>
  <c r="BI113" i="9"/>
  <c r="BI111" i="9"/>
  <c r="BI110" i="9"/>
  <c r="BI109" i="9"/>
  <c r="BI108" i="9"/>
  <c r="BI106" i="9"/>
  <c r="BI105" i="9"/>
  <c r="BI104" i="9"/>
  <c r="BI103" i="9"/>
  <c r="BI101" i="9"/>
  <c r="BI100" i="9"/>
  <c r="BI99" i="9"/>
  <c r="BI98" i="9"/>
  <c r="BI97" i="9"/>
  <c r="BI95" i="9"/>
  <c r="BI94" i="9"/>
  <c r="BI93" i="9"/>
  <c r="BI92" i="9"/>
  <c r="BI91" i="9"/>
  <c r="BI90" i="9"/>
  <c r="BI89" i="9"/>
  <c r="BI88" i="9"/>
  <c r="BS138" i="9"/>
  <c r="BT138" i="9" s="1"/>
  <c r="BS133" i="9"/>
  <c r="BT133" i="9" s="1"/>
  <c r="BS129" i="9"/>
  <c r="BT129" i="9" s="1"/>
  <c r="BS124" i="9"/>
  <c r="BT124" i="9" s="1"/>
  <c r="BS120" i="9"/>
  <c r="BT120" i="9" s="1"/>
  <c r="BQ117" i="9"/>
  <c r="BR117" i="9" s="1"/>
  <c r="BQ114" i="9"/>
  <c r="BR114" i="9" s="1"/>
  <c r="BQ111" i="9"/>
  <c r="BR111" i="9" s="1"/>
  <c r="BQ109" i="9"/>
  <c r="BR109" i="9" s="1"/>
  <c r="BQ106" i="9"/>
  <c r="BR106" i="9" s="1"/>
  <c r="BQ104" i="9"/>
  <c r="BR104" i="9" s="1"/>
  <c r="BQ101" i="9"/>
  <c r="BR101" i="9" s="1"/>
  <c r="BQ99" i="9"/>
  <c r="BR99" i="9" s="1"/>
  <c r="BQ97" i="9"/>
  <c r="BQ94" i="9"/>
  <c r="BR94" i="9" s="1"/>
  <c r="BQ92" i="9"/>
  <c r="BR92" i="9" s="1"/>
  <c r="BQ90" i="9"/>
  <c r="BR90" i="9" s="1"/>
  <c r="BQ88" i="9"/>
  <c r="BQ85" i="9"/>
  <c r="BR85" i="9" s="1"/>
  <c r="BQ83" i="9"/>
  <c r="BR83" i="9" s="1"/>
  <c r="BQ81" i="9"/>
  <c r="BR81" i="9" s="1"/>
  <c r="BQ79" i="9"/>
  <c r="BQ76" i="9"/>
  <c r="BR76" i="9" s="1"/>
  <c r="BQ74" i="9"/>
  <c r="BR74" i="9" s="1"/>
  <c r="BQ72" i="9"/>
  <c r="BR72" i="9" s="1"/>
  <c r="BQ70" i="9"/>
  <c r="BR70" i="9" s="1"/>
  <c r="BS68" i="9"/>
  <c r="BT68" i="9" s="1"/>
  <c r="BQ67" i="9"/>
  <c r="BR67" i="9" s="1"/>
  <c r="BO66" i="9"/>
  <c r="BP66" i="9" s="1"/>
  <c r="BS64" i="9"/>
  <c r="BT64" i="9" s="1"/>
  <c r="BQ63" i="9"/>
  <c r="BR63" i="9" s="1"/>
  <c r="BO62" i="9"/>
  <c r="BS59" i="9"/>
  <c r="BT59" i="9" s="1"/>
  <c r="BQ58" i="9"/>
  <c r="BR58" i="9" s="1"/>
  <c r="BO57" i="9"/>
  <c r="BP57" i="9" s="1"/>
  <c r="BS55" i="9"/>
  <c r="BT55" i="9" s="1"/>
  <c r="BQ54" i="9"/>
  <c r="BR54" i="9" s="1"/>
  <c r="BO53" i="9"/>
  <c r="BP53" i="9" s="1"/>
  <c r="BS51" i="9"/>
  <c r="BT51" i="9" s="1"/>
  <c r="BQ50" i="9"/>
  <c r="BR50" i="9" s="1"/>
  <c r="BO49" i="9"/>
  <c r="BP49" i="9" s="1"/>
  <c r="BS47" i="9"/>
  <c r="BT47" i="9" s="1"/>
  <c r="BQ46" i="9"/>
  <c r="BR46" i="9" s="1"/>
  <c r="BO45" i="9"/>
  <c r="BP45" i="9" s="1"/>
  <c r="BS43" i="9"/>
  <c r="BT43" i="9" s="1"/>
  <c r="BQ42" i="9"/>
  <c r="BO40" i="9"/>
  <c r="BP40" i="9" s="1"/>
  <c r="BS38" i="9"/>
  <c r="BT38" i="9" s="1"/>
  <c r="BQ37" i="9"/>
  <c r="BR37" i="9" s="1"/>
  <c r="BO36" i="9"/>
  <c r="BO35" i="9"/>
  <c r="BO34" i="9"/>
  <c r="BO32" i="9"/>
  <c r="BO31" i="9"/>
  <c r="BO30" i="9"/>
  <c r="BO29" i="9"/>
  <c r="BO28" i="9"/>
  <c r="BO27" i="9"/>
  <c r="BO26" i="9"/>
  <c r="BO25" i="9"/>
  <c r="BO24" i="9"/>
  <c r="BO23" i="9"/>
  <c r="BO22" i="9"/>
  <c r="BO21" i="9"/>
  <c r="BO20" i="9"/>
  <c r="BO19" i="9"/>
  <c r="BO18" i="9"/>
  <c r="BO17" i="9"/>
  <c r="BO15" i="9"/>
  <c r="BO14" i="9"/>
  <c r="BO13" i="9"/>
  <c r="BO12" i="9"/>
  <c r="BO11" i="9"/>
  <c r="BO10" i="9"/>
  <c r="BO9" i="9"/>
  <c r="BO8" i="9"/>
  <c r="BO7" i="9"/>
  <c r="BO6" i="9"/>
  <c r="BO5" i="9"/>
  <c r="BG138" i="9"/>
  <c r="BG137" i="9"/>
  <c r="BG136" i="9"/>
  <c r="BG134" i="9"/>
  <c r="BG133" i="9"/>
  <c r="BG132" i="9"/>
  <c r="BG131" i="9"/>
  <c r="BG130" i="9"/>
  <c r="BG129" i="9"/>
  <c r="BG128" i="9"/>
  <c r="BG127" i="9"/>
  <c r="BG126" i="9"/>
  <c r="BG124" i="9"/>
  <c r="BG123" i="9"/>
  <c r="BG122" i="9"/>
  <c r="BG121" i="9"/>
  <c r="BG120" i="9"/>
  <c r="BG119" i="9"/>
  <c r="BG118" i="9"/>
  <c r="BG117" i="9"/>
  <c r="BG116" i="9"/>
  <c r="BG114" i="9"/>
  <c r="BG113" i="9"/>
  <c r="BG111" i="9"/>
  <c r="BG110" i="9"/>
  <c r="BG109" i="9"/>
  <c r="BG108" i="9"/>
  <c r="BG106" i="9"/>
  <c r="BG105" i="9"/>
  <c r="BG104" i="9"/>
  <c r="BG103" i="9"/>
  <c r="BG101" i="9"/>
  <c r="BG100" i="9"/>
  <c r="BG99" i="9"/>
  <c r="BG98" i="9"/>
  <c r="BG97" i="9"/>
  <c r="BG95" i="9"/>
  <c r="BG94" i="9"/>
  <c r="BG93" i="9"/>
  <c r="BS137" i="9"/>
  <c r="BT137" i="9" s="1"/>
  <c r="BS132" i="9"/>
  <c r="BT132" i="9" s="1"/>
  <c r="BS128" i="9"/>
  <c r="BT128" i="9" s="1"/>
  <c r="BS123" i="9"/>
  <c r="BT123" i="9" s="1"/>
  <c r="BS119" i="9"/>
  <c r="BT119" i="9" s="1"/>
  <c r="BS116" i="9"/>
  <c r="BS113" i="9"/>
  <c r="BS110" i="9"/>
  <c r="BT110" i="9" s="1"/>
  <c r="BS108" i="9"/>
  <c r="BS105" i="9"/>
  <c r="BT105" i="9" s="1"/>
  <c r="BS103" i="9"/>
  <c r="BS100" i="9"/>
  <c r="BT100" i="9" s="1"/>
  <c r="BS98" i="9"/>
  <c r="BT98" i="9" s="1"/>
  <c r="BS95" i="9"/>
  <c r="BT95" i="9" s="1"/>
  <c r="BS93" i="9"/>
  <c r="BT93" i="9" s="1"/>
  <c r="BS91" i="9"/>
  <c r="BT91" i="9" s="1"/>
  <c r="BS89" i="9"/>
  <c r="BT89" i="9" s="1"/>
  <c r="BS86" i="9"/>
  <c r="BT86" i="9" s="1"/>
  <c r="BS84" i="9"/>
  <c r="BT84" i="9" s="1"/>
  <c r="BS82" i="9"/>
  <c r="BT82" i="9" s="1"/>
  <c r="BS80" i="9"/>
  <c r="BT80" i="9" s="1"/>
  <c r="BS77" i="9"/>
  <c r="BT77" i="9" s="1"/>
  <c r="BS75" i="9"/>
  <c r="BT75" i="9" s="1"/>
  <c r="BS73" i="9"/>
  <c r="BT73" i="9" s="1"/>
  <c r="BS71" i="9"/>
  <c r="BT71" i="9" s="1"/>
  <c r="BS69" i="9"/>
  <c r="BT69" i="9" s="1"/>
  <c r="BQ68" i="9"/>
  <c r="BR68" i="9" s="1"/>
  <c r="BO67" i="9"/>
  <c r="BP67" i="9" s="1"/>
  <c r="BS65" i="9"/>
  <c r="BT65" i="9" s="1"/>
  <c r="BQ64" i="9"/>
  <c r="BR64" i="9" s="1"/>
  <c r="BO63" i="9"/>
  <c r="BP63" i="9" s="1"/>
  <c r="BS60" i="9"/>
  <c r="BT60" i="9" s="1"/>
  <c r="BQ59" i="9"/>
  <c r="BR59" i="9" s="1"/>
  <c r="BO58" i="9"/>
  <c r="BP58" i="9" s="1"/>
  <c r="BS56" i="9"/>
  <c r="BT56" i="9" s="1"/>
  <c r="BQ55" i="9"/>
  <c r="BR55" i="9" s="1"/>
  <c r="BO54" i="9"/>
  <c r="BP54" i="9" s="1"/>
  <c r="BS52" i="9"/>
  <c r="BT52" i="9" s="1"/>
  <c r="BQ51" i="9"/>
  <c r="BR51" i="9" s="1"/>
  <c r="BO50" i="9"/>
  <c r="BP50" i="9" s="1"/>
  <c r="BS48" i="9"/>
  <c r="BT48" i="9" s="1"/>
  <c r="BQ47" i="9"/>
  <c r="BR47" i="9" s="1"/>
  <c r="BO46" i="9"/>
  <c r="BP46" i="9" s="1"/>
  <c r="BS44" i="9"/>
  <c r="BT44" i="9" s="1"/>
  <c r="BQ43" i="9"/>
  <c r="BR43" i="9" s="1"/>
  <c r="BO42" i="9"/>
  <c r="BS39" i="9"/>
  <c r="BT39" i="9" s="1"/>
  <c r="BQ38" i="9"/>
  <c r="BR38" i="9" s="1"/>
  <c r="BO37" i="9"/>
  <c r="BP37" i="9" s="1"/>
  <c r="BN36" i="9"/>
  <c r="BN35" i="9"/>
  <c r="BN34" i="9"/>
  <c r="BN32" i="9"/>
  <c r="BN31" i="9"/>
  <c r="BN30" i="9"/>
  <c r="BN29" i="9"/>
  <c r="BN28" i="9"/>
  <c r="BN27" i="9"/>
  <c r="BN26" i="9"/>
  <c r="BN25" i="9"/>
  <c r="BN24" i="9"/>
  <c r="BN23" i="9"/>
  <c r="BN22" i="9"/>
  <c r="BN21" i="9"/>
  <c r="BN20" i="9"/>
  <c r="BN19" i="9"/>
  <c r="BN18" i="9"/>
  <c r="BN17" i="9"/>
  <c r="BN15" i="9"/>
  <c r="BN14" i="9"/>
  <c r="BN13" i="9"/>
  <c r="BN12" i="9"/>
  <c r="BN11" i="9"/>
  <c r="BN10" i="9"/>
  <c r="BN9" i="9"/>
  <c r="BN8" i="9"/>
  <c r="BN7" i="9"/>
  <c r="BN6" i="9"/>
  <c r="BN5" i="9"/>
  <c r="BF138" i="9"/>
  <c r="BF137" i="9"/>
  <c r="BF136" i="9"/>
  <c r="BF134" i="9"/>
  <c r="BF133" i="9"/>
  <c r="BF132" i="9"/>
  <c r="BF131" i="9"/>
  <c r="BF130" i="9"/>
  <c r="BF129" i="9"/>
  <c r="BF128" i="9"/>
  <c r="BF127" i="9"/>
  <c r="BF126" i="9"/>
  <c r="BF124" i="9"/>
  <c r="BF123" i="9"/>
  <c r="BF122" i="9"/>
  <c r="BF121" i="9"/>
  <c r="BF120" i="9"/>
  <c r="BF119" i="9"/>
  <c r="BF118" i="9"/>
  <c r="BF117" i="9"/>
  <c r="BF116" i="9"/>
  <c r="BF114" i="9"/>
  <c r="BF113" i="9"/>
  <c r="BF111" i="9"/>
  <c r="BF110" i="9"/>
  <c r="BF109" i="9"/>
  <c r="BF108" i="9"/>
  <c r="BF106" i="9"/>
  <c r="BF105" i="9"/>
  <c r="BF104" i="9"/>
  <c r="BF103" i="9"/>
  <c r="BF101" i="9"/>
  <c r="BF100" i="9"/>
  <c r="BF99" i="9"/>
  <c r="BF98" i="9"/>
  <c r="BF97" i="9"/>
  <c r="BF95" i="9"/>
  <c r="BF94" i="9"/>
  <c r="BF93" i="9"/>
  <c r="BF92" i="9"/>
  <c r="BF91" i="9"/>
  <c r="BF90" i="9"/>
  <c r="BF89" i="9"/>
  <c r="BF88" i="9"/>
  <c r="BF86" i="9"/>
  <c r="BF85" i="9"/>
  <c r="BF84" i="9"/>
  <c r="BF83" i="9"/>
  <c r="BF82" i="9"/>
  <c r="BF81" i="9"/>
  <c r="BF80" i="9"/>
  <c r="BF79" i="9"/>
  <c r="BF77" i="9"/>
  <c r="BF76" i="9"/>
  <c r="BF75" i="9"/>
  <c r="BF74" i="9"/>
  <c r="BF73" i="9"/>
  <c r="BF72" i="9"/>
  <c r="BF71" i="9"/>
  <c r="BF70" i="9"/>
  <c r="BF69" i="9"/>
  <c r="BF68" i="9"/>
  <c r="BF67" i="9"/>
  <c r="BF66" i="9"/>
  <c r="BF65" i="9"/>
  <c r="BF64" i="9"/>
  <c r="BF63" i="9"/>
  <c r="BF62" i="9"/>
  <c r="BF60" i="9"/>
  <c r="BF59" i="9"/>
  <c r="BF58" i="9"/>
  <c r="BF57" i="9"/>
  <c r="BF56" i="9"/>
  <c r="BF55" i="9"/>
  <c r="BF54" i="9"/>
  <c r="BF53" i="9"/>
  <c r="BF52" i="9"/>
  <c r="BF51" i="9"/>
  <c r="BF50" i="9"/>
  <c r="BF49" i="9"/>
  <c r="BF48" i="9"/>
  <c r="BF47" i="9"/>
  <c r="BF46" i="9"/>
  <c r="BF45" i="9"/>
  <c r="BF44" i="9"/>
  <c r="BF43" i="9"/>
  <c r="BF42" i="9"/>
  <c r="BF40" i="9"/>
  <c r="BF39" i="9"/>
  <c r="BK104" i="9"/>
  <c r="BL104" i="9" s="1"/>
  <c r="BK99" i="9"/>
  <c r="BK94" i="9"/>
  <c r="BK91" i="9"/>
  <c r="BL91" i="9" s="1"/>
  <c r="BK89" i="9"/>
  <c r="BK86" i="9"/>
  <c r="BI85" i="9"/>
  <c r="BG84" i="9"/>
  <c r="BK82" i="9"/>
  <c r="BI81" i="9"/>
  <c r="BG80" i="9"/>
  <c r="BH80" i="9" s="1"/>
  <c r="BK77" i="9"/>
  <c r="BL77" i="9" s="1"/>
  <c r="BI76" i="9"/>
  <c r="BJ76" i="9" s="1"/>
  <c r="BG75" i="9"/>
  <c r="BH75" i="9" s="1"/>
  <c r="BK73" i="9"/>
  <c r="BL73" i="9" s="1"/>
  <c r="BI72" i="9"/>
  <c r="BG71" i="9"/>
  <c r="BK69" i="9"/>
  <c r="BI68" i="9"/>
  <c r="BG67" i="9"/>
  <c r="BK65" i="9"/>
  <c r="BI64" i="9"/>
  <c r="BG63" i="9"/>
  <c r="BH63" i="9" s="1"/>
  <c r="BK60" i="9"/>
  <c r="BL60" i="9" s="1"/>
  <c r="BI59" i="9"/>
  <c r="BJ59" i="9" s="1"/>
  <c r="BG58" i="9"/>
  <c r="BH58" i="9" s="1"/>
  <c r="BK56" i="9"/>
  <c r="BI55" i="9"/>
  <c r="BG54" i="9"/>
  <c r="BK52" i="9"/>
  <c r="BI51" i="9"/>
  <c r="BG50" i="9"/>
  <c r="BK48" i="9"/>
  <c r="BI47" i="9"/>
  <c r="BG46" i="9"/>
  <c r="BH46" i="9" s="1"/>
  <c r="BK44" i="9"/>
  <c r="BL44" i="9" s="1"/>
  <c r="BI43" i="9"/>
  <c r="BJ43" i="9" s="1"/>
  <c r="BG42" i="9"/>
  <c r="BK39" i="9"/>
  <c r="BI38" i="9"/>
  <c r="BI37" i="9"/>
  <c r="BI36" i="9"/>
  <c r="BI35" i="9"/>
  <c r="BI34" i="9"/>
  <c r="BI32" i="9"/>
  <c r="BI31" i="9"/>
  <c r="BI30" i="9"/>
  <c r="BI29" i="9"/>
  <c r="BI28" i="9"/>
  <c r="BI27" i="9"/>
  <c r="BI26" i="9"/>
  <c r="BI25" i="9"/>
  <c r="BI24" i="9"/>
  <c r="BI23" i="9"/>
  <c r="BI22" i="9"/>
  <c r="BI21" i="9"/>
  <c r="BI20" i="9"/>
  <c r="BI19" i="9"/>
  <c r="BI18" i="9"/>
  <c r="BI17" i="9"/>
  <c r="BI15" i="9"/>
  <c r="BI14" i="9"/>
  <c r="BI13" i="9"/>
  <c r="BI12" i="9"/>
  <c r="BI11" i="9"/>
  <c r="BI10" i="9"/>
  <c r="BI9" i="9"/>
  <c r="BI8" i="9"/>
  <c r="BI7" i="9"/>
  <c r="BI6" i="9"/>
  <c r="BI5" i="9"/>
  <c r="BA138" i="9"/>
  <c r="BA137" i="9"/>
  <c r="BA136" i="9"/>
  <c r="BA134" i="9"/>
  <c r="BA133" i="9"/>
  <c r="BA132" i="9"/>
  <c r="BA131" i="9"/>
  <c r="BA130" i="9"/>
  <c r="BA129" i="9"/>
  <c r="BA128" i="9"/>
  <c r="BA127" i="9"/>
  <c r="BA126" i="9"/>
  <c r="BA124" i="9"/>
  <c r="BA123" i="9"/>
  <c r="BA122" i="9"/>
  <c r="BA121" i="9"/>
  <c r="BA120" i="9"/>
  <c r="BA119" i="9"/>
  <c r="BA118" i="9"/>
  <c r="BA117" i="9"/>
  <c r="BA116" i="9"/>
  <c r="BA114" i="9"/>
  <c r="BA113" i="9"/>
  <c r="BA111" i="9"/>
  <c r="BA110" i="9"/>
  <c r="BA109" i="9"/>
  <c r="BA108" i="9"/>
  <c r="BA106" i="9"/>
  <c r="BA105" i="9"/>
  <c r="BA104" i="9"/>
  <c r="BA103" i="9"/>
  <c r="BA101" i="9"/>
  <c r="BA100" i="9"/>
  <c r="BA99" i="9"/>
  <c r="BA98" i="9"/>
  <c r="BA97" i="9"/>
  <c r="BA95" i="9"/>
  <c r="BA94" i="9"/>
  <c r="BA93" i="9"/>
  <c r="BA92" i="9"/>
  <c r="BA91" i="9"/>
  <c r="BA90" i="9"/>
  <c r="BA89" i="9"/>
  <c r="BA88" i="9"/>
  <c r="BA86" i="9"/>
  <c r="BA85" i="9"/>
  <c r="BA84" i="9"/>
  <c r="BA83" i="9"/>
  <c r="BA82" i="9"/>
  <c r="BA81" i="9"/>
  <c r="BA80" i="9"/>
  <c r="BA79" i="9"/>
  <c r="BA77" i="9"/>
  <c r="BA76" i="9"/>
  <c r="BA75" i="9"/>
  <c r="BA74" i="9"/>
  <c r="BA73" i="9"/>
  <c r="BA72" i="9"/>
  <c r="BA71" i="9"/>
  <c r="BA70" i="9"/>
  <c r="BA69" i="9"/>
  <c r="BA68" i="9"/>
  <c r="BA67" i="9"/>
  <c r="BA66" i="9"/>
  <c r="BA65" i="9"/>
  <c r="BA64" i="9"/>
  <c r="BA63" i="9"/>
  <c r="BA62" i="9"/>
  <c r="BA60" i="9"/>
  <c r="BA59" i="9"/>
  <c r="BA58" i="9"/>
  <c r="BA57" i="9"/>
  <c r="BA56" i="9"/>
  <c r="BA55" i="9"/>
  <c r="BA54" i="9"/>
  <c r="BA53" i="9"/>
  <c r="BA52" i="9"/>
  <c r="BA51" i="9"/>
  <c r="BA50" i="9"/>
  <c r="BA49" i="9"/>
  <c r="BA48" i="9"/>
  <c r="BA47" i="9"/>
  <c r="BA46" i="9"/>
  <c r="BA45" i="9"/>
  <c r="BA44" i="9"/>
  <c r="BA43" i="9"/>
  <c r="BA42" i="9"/>
  <c r="BA40" i="9"/>
  <c r="BA39" i="9"/>
  <c r="BA38" i="9"/>
  <c r="BA37" i="9"/>
  <c r="BA36" i="9"/>
  <c r="BA35" i="9"/>
  <c r="BA34" i="9"/>
  <c r="BA32" i="9"/>
  <c r="BA31" i="9"/>
  <c r="BK103" i="9"/>
  <c r="BK98" i="9"/>
  <c r="BL98" i="9" s="1"/>
  <c r="BK93" i="9"/>
  <c r="BL93" i="9" s="1"/>
  <c r="BG91" i="9"/>
  <c r="BH91" i="9" s="1"/>
  <c r="BG89" i="9"/>
  <c r="BH89" i="9" s="1"/>
  <c r="BI86" i="9"/>
  <c r="BJ86" i="9" s="1"/>
  <c r="BG85" i="9"/>
  <c r="BH85" i="9" s="1"/>
  <c r="BK83" i="9"/>
  <c r="BL83" i="9" s="1"/>
  <c r="BI82" i="9"/>
  <c r="BJ82" i="9" s="1"/>
  <c r="BG81" i="9"/>
  <c r="BH81" i="9" s="1"/>
  <c r="BK79" i="9"/>
  <c r="BI77" i="9"/>
  <c r="BJ77" i="9" s="1"/>
  <c r="BG76" i="9"/>
  <c r="BH76" i="9" s="1"/>
  <c r="BK74" i="9"/>
  <c r="BL74" i="9" s="1"/>
  <c r="BI73" i="9"/>
  <c r="BJ73" i="9" s="1"/>
  <c r="BG72" i="9"/>
  <c r="BH72" i="9" s="1"/>
  <c r="BK70" i="9"/>
  <c r="BL70" i="9" s="1"/>
  <c r="BI69" i="9"/>
  <c r="BJ69" i="9" s="1"/>
  <c r="BG68" i="9"/>
  <c r="BH68" i="9" s="1"/>
  <c r="BK66" i="9"/>
  <c r="BL66" i="9" s="1"/>
  <c r="BI65" i="9"/>
  <c r="BJ65" i="9" s="1"/>
  <c r="BG64" i="9"/>
  <c r="BH64" i="9" s="1"/>
  <c r="BK62" i="9"/>
  <c r="BI60" i="9"/>
  <c r="BJ60" i="9" s="1"/>
  <c r="BG59" i="9"/>
  <c r="BH59" i="9" s="1"/>
  <c r="BK57" i="9"/>
  <c r="BL57" i="9" s="1"/>
  <c r="BI56" i="9"/>
  <c r="BJ56" i="9" s="1"/>
  <c r="BG55" i="9"/>
  <c r="BH55" i="9" s="1"/>
  <c r="BK53" i="9"/>
  <c r="BL53" i="9" s="1"/>
  <c r="BI52" i="9"/>
  <c r="BJ52" i="9" s="1"/>
  <c r="BG51" i="9"/>
  <c r="BH51" i="9" s="1"/>
  <c r="BK49" i="9"/>
  <c r="BL49" i="9" s="1"/>
  <c r="BI48" i="9"/>
  <c r="BJ48" i="9" s="1"/>
  <c r="BG47" i="9"/>
  <c r="BH47" i="9" s="1"/>
  <c r="BK45" i="9"/>
  <c r="BL45" i="9" s="1"/>
  <c r="BI44" i="9"/>
  <c r="BJ44" i="9" s="1"/>
  <c r="BG43" i="9"/>
  <c r="BH43" i="9" s="1"/>
  <c r="BK40" i="9"/>
  <c r="BL40" i="9" s="1"/>
  <c r="BI39" i="9"/>
  <c r="BJ39" i="9" s="1"/>
  <c r="BG38" i="9"/>
  <c r="BG37" i="9"/>
  <c r="BG36" i="9"/>
  <c r="BG35" i="9"/>
  <c r="BG34" i="9"/>
  <c r="BG32" i="9"/>
  <c r="BG31" i="9"/>
  <c r="BG30" i="9"/>
  <c r="BG29" i="9"/>
  <c r="BG28" i="9"/>
  <c r="BG27" i="9"/>
  <c r="BG26" i="9"/>
  <c r="BG25" i="9"/>
  <c r="BG24" i="9"/>
  <c r="BG23" i="9"/>
  <c r="BG22" i="9"/>
  <c r="BG21" i="9"/>
  <c r="BG20" i="9"/>
  <c r="BG19" i="9"/>
  <c r="BG18" i="9"/>
  <c r="BG17" i="9"/>
  <c r="BG15" i="9"/>
  <c r="BG14" i="9"/>
  <c r="BG13" i="9"/>
  <c r="BG12" i="9"/>
  <c r="BG11" i="9"/>
  <c r="BG10" i="9"/>
  <c r="BG9" i="9"/>
  <c r="BG8" i="9"/>
  <c r="BG7" i="9"/>
  <c r="BG6" i="9"/>
  <c r="BG5" i="9"/>
  <c r="AY138" i="9"/>
  <c r="AY137" i="9"/>
  <c r="AY136" i="9"/>
  <c r="AY134" i="9"/>
  <c r="AY133" i="9"/>
  <c r="AY132" i="9"/>
  <c r="AY131" i="9"/>
  <c r="AY130" i="9"/>
  <c r="AY129" i="9"/>
  <c r="AY128" i="9"/>
  <c r="AY127" i="9"/>
  <c r="AY126" i="9"/>
  <c r="AY124" i="9"/>
  <c r="AY123" i="9"/>
  <c r="AY122" i="9"/>
  <c r="AY121" i="9"/>
  <c r="AY120" i="9"/>
  <c r="AY119" i="9"/>
  <c r="AY118" i="9"/>
  <c r="AY117" i="9"/>
  <c r="AY116" i="9"/>
  <c r="AY114" i="9"/>
  <c r="AY113" i="9"/>
  <c r="AY111" i="9"/>
  <c r="AY110" i="9"/>
  <c r="AY109" i="9"/>
  <c r="AY108" i="9"/>
  <c r="AY106" i="9"/>
  <c r="AY105" i="9"/>
  <c r="AY104" i="9"/>
  <c r="AY103" i="9"/>
  <c r="AY101" i="9"/>
  <c r="AY100" i="9"/>
  <c r="AY99" i="9"/>
  <c r="AY98" i="9"/>
  <c r="AY97" i="9"/>
  <c r="AY95" i="9"/>
  <c r="AY94" i="9"/>
  <c r="AY93" i="9"/>
  <c r="AY92" i="9"/>
  <c r="AY91" i="9"/>
  <c r="AY90" i="9"/>
  <c r="AY89" i="9"/>
  <c r="AY88" i="9"/>
  <c r="AY86" i="9"/>
  <c r="AY85" i="9"/>
  <c r="AY84" i="9"/>
  <c r="AY83" i="9"/>
  <c r="AY82" i="9"/>
  <c r="AY81" i="9"/>
  <c r="AY80" i="9"/>
  <c r="BK101" i="9"/>
  <c r="BL101" i="9" s="1"/>
  <c r="BK97" i="9"/>
  <c r="BK92" i="9"/>
  <c r="BL92" i="9" s="1"/>
  <c r="BK90" i="9"/>
  <c r="BL90" i="9" s="1"/>
  <c r="BK88" i="9"/>
  <c r="BG86" i="9"/>
  <c r="BH86" i="9" s="1"/>
  <c r="BK84" i="9"/>
  <c r="BL84" i="9" s="1"/>
  <c r="BI83" i="9"/>
  <c r="BJ83" i="9" s="1"/>
  <c r="BG82" i="9"/>
  <c r="BH82" i="9" s="1"/>
  <c r="BK80" i="9"/>
  <c r="BL80" i="9" s="1"/>
  <c r="BI79" i="9"/>
  <c r="BG77" i="9"/>
  <c r="BH77" i="9" s="1"/>
  <c r="BK75" i="9"/>
  <c r="BL75" i="9" s="1"/>
  <c r="BI74" i="9"/>
  <c r="BJ74" i="9" s="1"/>
  <c r="BG73" i="9"/>
  <c r="BH73" i="9" s="1"/>
  <c r="BK71" i="9"/>
  <c r="BL71" i="9" s="1"/>
  <c r="BI70" i="9"/>
  <c r="BJ70" i="9" s="1"/>
  <c r="BG69" i="9"/>
  <c r="BH69" i="9" s="1"/>
  <c r="BK67" i="9"/>
  <c r="BL67" i="9" s="1"/>
  <c r="BI66" i="9"/>
  <c r="BJ66" i="9" s="1"/>
  <c r="BG65" i="9"/>
  <c r="BH65" i="9" s="1"/>
  <c r="BK63" i="9"/>
  <c r="BL63" i="9" s="1"/>
  <c r="BI62" i="9"/>
  <c r="BG60" i="9"/>
  <c r="BH60" i="9" s="1"/>
  <c r="BK58" i="9"/>
  <c r="BL58" i="9" s="1"/>
  <c r="BI57" i="9"/>
  <c r="BJ57" i="9" s="1"/>
  <c r="BG56" i="9"/>
  <c r="BH56" i="9" s="1"/>
  <c r="BK54" i="9"/>
  <c r="BL54" i="9" s="1"/>
  <c r="BI53" i="9"/>
  <c r="BJ53" i="9" s="1"/>
  <c r="BG52" i="9"/>
  <c r="BH52" i="9" s="1"/>
  <c r="BK50" i="9"/>
  <c r="BL50" i="9" s="1"/>
  <c r="BI49" i="9"/>
  <c r="BJ49" i="9" s="1"/>
  <c r="BG48" i="9"/>
  <c r="BH48" i="9" s="1"/>
  <c r="BK46" i="9"/>
  <c r="BL46" i="9" s="1"/>
  <c r="BI45" i="9"/>
  <c r="BJ45" i="9" s="1"/>
  <c r="BG44" i="9"/>
  <c r="BH44" i="9" s="1"/>
  <c r="BK42" i="9"/>
  <c r="BI40" i="9"/>
  <c r="BJ40" i="9" s="1"/>
  <c r="BG39" i="9"/>
  <c r="BH39" i="9" s="1"/>
  <c r="BF38" i="9"/>
  <c r="BF37" i="9"/>
  <c r="BF36" i="9"/>
  <c r="BF35" i="9"/>
  <c r="BF34" i="9"/>
  <c r="BF32" i="9"/>
  <c r="BF31" i="9"/>
  <c r="BF30" i="9"/>
  <c r="BF29" i="9"/>
  <c r="BF28" i="9"/>
  <c r="BF27" i="9"/>
  <c r="BF26" i="9"/>
  <c r="BF25" i="9"/>
  <c r="BF24" i="9"/>
  <c r="BF23" i="9"/>
  <c r="BF22" i="9"/>
  <c r="BF21" i="9"/>
  <c r="BF20" i="9"/>
  <c r="BF19" i="9"/>
  <c r="BF18" i="9"/>
  <c r="BF17" i="9"/>
  <c r="BF15" i="9"/>
  <c r="BF14" i="9"/>
  <c r="BF13" i="9"/>
  <c r="BF12" i="9"/>
  <c r="BF11" i="9"/>
  <c r="BF10" i="9"/>
  <c r="BF9" i="9"/>
  <c r="BF8" i="9"/>
  <c r="BF7" i="9"/>
  <c r="BF6" i="9"/>
  <c r="BF5" i="9"/>
  <c r="AX138" i="9"/>
  <c r="AX137" i="9"/>
  <c r="AX136" i="9"/>
  <c r="AX134" i="9"/>
  <c r="AX133" i="9"/>
  <c r="AX132" i="9"/>
  <c r="AX131" i="9"/>
  <c r="AX130" i="9"/>
  <c r="AX129" i="9"/>
  <c r="AX128" i="9"/>
  <c r="AX127" i="9"/>
  <c r="AX126" i="9"/>
  <c r="AX124" i="9"/>
  <c r="AX123" i="9"/>
  <c r="AX122" i="9"/>
  <c r="AX121" i="9"/>
  <c r="AX120" i="9"/>
  <c r="AX119" i="9"/>
  <c r="AX118" i="9"/>
  <c r="AX117" i="9"/>
  <c r="AX116" i="9"/>
  <c r="AX114" i="9"/>
  <c r="AX113" i="9"/>
  <c r="AX111" i="9"/>
  <c r="AX110" i="9"/>
  <c r="AX109" i="9"/>
  <c r="AX108" i="9"/>
  <c r="AX106" i="9"/>
  <c r="AX105" i="9"/>
  <c r="AX104" i="9"/>
  <c r="AX103" i="9"/>
  <c r="AX101" i="9"/>
  <c r="AX100" i="9"/>
  <c r="AX99" i="9"/>
  <c r="AX98" i="9"/>
  <c r="AX97" i="9"/>
  <c r="AX95" i="9"/>
  <c r="AX94" i="9"/>
  <c r="AX93" i="9"/>
  <c r="AX92" i="9"/>
  <c r="AX91" i="9"/>
  <c r="AX90" i="9"/>
  <c r="AX89" i="9"/>
  <c r="AX88" i="9"/>
  <c r="AX86" i="9"/>
  <c r="AX85" i="9"/>
  <c r="AX84" i="9"/>
  <c r="AX83" i="9"/>
  <c r="AX82" i="9"/>
  <c r="AX81" i="9"/>
  <c r="AX80" i="9"/>
  <c r="AX79" i="9"/>
  <c r="AX77" i="9"/>
  <c r="AX76" i="9"/>
  <c r="AX75" i="9"/>
  <c r="AX74" i="9"/>
  <c r="AX73" i="9"/>
  <c r="AX72" i="9"/>
  <c r="AX71" i="9"/>
  <c r="AX70" i="9"/>
  <c r="AX69" i="9"/>
  <c r="AX68" i="9"/>
  <c r="AX67" i="9"/>
  <c r="AX66" i="9"/>
  <c r="AX65" i="9"/>
  <c r="AX64" i="9"/>
  <c r="AX63" i="9"/>
  <c r="AX62" i="9"/>
  <c r="AX60" i="9"/>
  <c r="AX59" i="9"/>
  <c r="AX58" i="9"/>
  <c r="AX57" i="9"/>
  <c r="AX56" i="9"/>
  <c r="AX55" i="9"/>
  <c r="AX54" i="9"/>
  <c r="AX53" i="9"/>
  <c r="AX52" i="9"/>
  <c r="AX51" i="9"/>
  <c r="AX50" i="9"/>
  <c r="AX49" i="9"/>
  <c r="AX48" i="9"/>
  <c r="AX47" i="9"/>
  <c r="AX46" i="9"/>
  <c r="AX45" i="9"/>
  <c r="AX44" i="9"/>
  <c r="AX43" i="9"/>
  <c r="AX42" i="9"/>
  <c r="AX40" i="9"/>
  <c r="AX39" i="9"/>
  <c r="AX38" i="9"/>
  <c r="AX37" i="9"/>
  <c r="AX36" i="9"/>
  <c r="AX35" i="9"/>
  <c r="AX34" i="9"/>
  <c r="AX32" i="9"/>
  <c r="AX31" i="9"/>
  <c r="AX30" i="9"/>
  <c r="AX29" i="9"/>
  <c r="AX28" i="9"/>
  <c r="BK100" i="9"/>
  <c r="BL100" i="9" s="1"/>
  <c r="BG88" i="9"/>
  <c r="BK81" i="9"/>
  <c r="BL81" i="9" s="1"/>
  <c r="BI75" i="9"/>
  <c r="BJ75" i="9" s="1"/>
  <c r="BG70" i="9"/>
  <c r="BH70" i="9" s="1"/>
  <c r="BK64" i="9"/>
  <c r="BL64" i="9" s="1"/>
  <c r="BI58" i="9"/>
  <c r="BJ58" i="9" s="1"/>
  <c r="BG53" i="9"/>
  <c r="BH53" i="9" s="1"/>
  <c r="BK47" i="9"/>
  <c r="BL47" i="9" s="1"/>
  <c r="BI42" i="9"/>
  <c r="BK36" i="9"/>
  <c r="BL36" i="9" s="1"/>
  <c r="BK31" i="9"/>
  <c r="BL31" i="9" s="1"/>
  <c r="BK27" i="9"/>
  <c r="BK23" i="9"/>
  <c r="BK19" i="9"/>
  <c r="BL19" i="9" s="1"/>
  <c r="BK14" i="9"/>
  <c r="BL14" i="9" s="1"/>
  <c r="BK10" i="9"/>
  <c r="BK6" i="9"/>
  <c r="BC136" i="9"/>
  <c r="BC131" i="9"/>
  <c r="BD131" i="9" s="1"/>
  <c r="BC127" i="9"/>
  <c r="BC122" i="9"/>
  <c r="BC118" i="9"/>
  <c r="BD118" i="9" s="1"/>
  <c r="BC113" i="9"/>
  <c r="BC108" i="9"/>
  <c r="BC103" i="9"/>
  <c r="BC98" i="9"/>
  <c r="BD98" i="9" s="1"/>
  <c r="BC93" i="9"/>
  <c r="BD93" i="9" s="1"/>
  <c r="BC89" i="9"/>
  <c r="BC84" i="9"/>
  <c r="BC80" i="9"/>
  <c r="BD80" i="9" s="1"/>
  <c r="AY77" i="9"/>
  <c r="AY75" i="9"/>
  <c r="AY73" i="9"/>
  <c r="AZ73" i="9" s="1"/>
  <c r="AY71" i="9"/>
  <c r="AZ71" i="9" s="1"/>
  <c r="AY69" i="9"/>
  <c r="AY67" i="9"/>
  <c r="AY65" i="9"/>
  <c r="AZ65" i="9" s="1"/>
  <c r="AY63" i="9"/>
  <c r="AZ63" i="9" s="1"/>
  <c r="AY60" i="9"/>
  <c r="AY58" i="9"/>
  <c r="AY56" i="9"/>
  <c r="AZ56" i="9" s="1"/>
  <c r="AY54" i="9"/>
  <c r="AY52" i="9"/>
  <c r="AY50" i="9"/>
  <c r="AY48" i="9"/>
  <c r="AZ48" i="9" s="1"/>
  <c r="AY46" i="9"/>
  <c r="AY44" i="9"/>
  <c r="AY42" i="9"/>
  <c r="AY39" i="9"/>
  <c r="AZ39" i="9" s="1"/>
  <c r="AY37" i="9"/>
  <c r="AY35" i="9"/>
  <c r="AY32" i="9"/>
  <c r="BA30" i="9"/>
  <c r="BB30" i="9" s="1"/>
  <c r="AY29" i="9"/>
  <c r="AZ29" i="9" s="1"/>
  <c r="BC27" i="9"/>
  <c r="BC26" i="9"/>
  <c r="BC25" i="9"/>
  <c r="BC24" i="9"/>
  <c r="BC23" i="9"/>
  <c r="BC22" i="9"/>
  <c r="BC21" i="9"/>
  <c r="BC20" i="9"/>
  <c r="BC19" i="9"/>
  <c r="BC18" i="9"/>
  <c r="BC17" i="9"/>
  <c r="BC15" i="9"/>
  <c r="BC14" i="9"/>
  <c r="BC13" i="9"/>
  <c r="BC12" i="9"/>
  <c r="BC11" i="9"/>
  <c r="BC10" i="9"/>
  <c r="BC9" i="9"/>
  <c r="BC8" i="9"/>
  <c r="BC7" i="9"/>
  <c r="BC6" i="9"/>
  <c r="BC5" i="9"/>
  <c r="AU138" i="9"/>
  <c r="AU137" i="9"/>
  <c r="AU136" i="9"/>
  <c r="AU134" i="9"/>
  <c r="AU133" i="9"/>
  <c r="AU132" i="9"/>
  <c r="AU131" i="9"/>
  <c r="AU130" i="9"/>
  <c r="AU129" i="9"/>
  <c r="AU128" i="9"/>
  <c r="AU127" i="9"/>
  <c r="AU126" i="9"/>
  <c r="AU124" i="9"/>
  <c r="AU123" i="9"/>
  <c r="AU122" i="9"/>
  <c r="AU121" i="9"/>
  <c r="AU120" i="9"/>
  <c r="AU119" i="9"/>
  <c r="AU118" i="9"/>
  <c r="AU117" i="9"/>
  <c r="AU116" i="9"/>
  <c r="AU114" i="9"/>
  <c r="AU113" i="9"/>
  <c r="AU111" i="9"/>
  <c r="AU110" i="9"/>
  <c r="AU109" i="9"/>
  <c r="AU108" i="9"/>
  <c r="AU106" i="9"/>
  <c r="AU105" i="9"/>
  <c r="AU104" i="9"/>
  <c r="AU103" i="9"/>
  <c r="AU101" i="9"/>
  <c r="AU100" i="9"/>
  <c r="AU99" i="9"/>
  <c r="AU98" i="9"/>
  <c r="AU97" i="9"/>
  <c r="AU95" i="9"/>
  <c r="AU94" i="9"/>
  <c r="AU93" i="9"/>
  <c r="AU92" i="9"/>
  <c r="AU91" i="9"/>
  <c r="AU90" i="9"/>
  <c r="AU89" i="9"/>
  <c r="AU88" i="9"/>
  <c r="AU86" i="9"/>
  <c r="AU85" i="9"/>
  <c r="AU84" i="9"/>
  <c r="AU83" i="9"/>
  <c r="AU82" i="9"/>
  <c r="AU81" i="9"/>
  <c r="AU80" i="9"/>
  <c r="AU79" i="9"/>
  <c r="AU77" i="9"/>
  <c r="AU76" i="9"/>
  <c r="AU75" i="9"/>
  <c r="AU74" i="9"/>
  <c r="AU73" i="9"/>
  <c r="AU72" i="9"/>
  <c r="AU71" i="9"/>
  <c r="AU70" i="9"/>
  <c r="AU69" i="9"/>
  <c r="AU68" i="9"/>
  <c r="AU67" i="9"/>
  <c r="AU66" i="9"/>
  <c r="AU65" i="9"/>
  <c r="AU64" i="9"/>
  <c r="AU63" i="9"/>
  <c r="AU62" i="9"/>
  <c r="AU60" i="9"/>
  <c r="AU59" i="9"/>
  <c r="AU58" i="9"/>
  <c r="AU57" i="9"/>
  <c r="AU56" i="9"/>
  <c r="AU55" i="9"/>
  <c r="AU54" i="9"/>
  <c r="AU53" i="9"/>
  <c r="AU52" i="9"/>
  <c r="AU51" i="9"/>
  <c r="AU50" i="9"/>
  <c r="AU49" i="9"/>
  <c r="AU48" i="9"/>
  <c r="AU47" i="9"/>
  <c r="AU46" i="9"/>
  <c r="AU45" i="9"/>
  <c r="AU44" i="9"/>
  <c r="AU43" i="9"/>
  <c r="AU42" i="9"/>
  <c r="AU40" i="9"/>
  <c r="AU39" i="9"/>
  <c r="AU38" i="9"/>
  <c r="AU37" i="9"/>
  <c r="AU36" i="9"/>
  <c r="AU35" i="9"/>
  <c r="AU34" i="9"/>
  <c r="AU32" i="9"/>
  <c r="AU31" i="9"/>
  <c r="AU30" i="9"/>
  <c r="AU29" i="9"/>
  <c r="AU28" i="9"/>
  <c r="AU27" i="9"/>
  <c r="AU26" i="9"/>
  <c r="AU25" i="9"/>
  <c r="AU24" i="9"/>
  <c r="AU23" i="9"/>
  <c r="AU22" i="9"/>
  <c r="AU21" i="9"/>
  <c r="AU20" i="9"/>
  <c r="AU19" i="9"/>
  <c r="AU18" i="9"/>
  <c r="AU17" i="9"/>
  <c r="AU15" i="9"/>
  <c r="AU14" i="9"/>
  <c r="AU13" i="9"/>
  <c r="AU12" i="9"/>
  <c r="AU11" i="9"/>
  <c r="AU10" i="9"/>
  <c r="AU9" i="9"/>
  <c r="AU8" i="9"/>
  <c r="AU7" i="9"/>
  <c r="AU6" i="9"/>
  <c r="AU5" i="9"/>
  <c r="AM138" i="9"/>
  <c r="AM137" i="9"/>
  <c r="AM136" i="9"/>
  <c r="AM134" i="9"/>
  <c r="AM133" i="9"/>
  <c r="AM132" i="9"/>
  <c r="AM131" i="9"/>
  <c r="AM130" i="9"/>
  <c r="AM129" i="9"/>
  <c r="AM128" i="9"/>
  <c r="AM127" i="9"/>
  <c r="AM126" i="9"/>
  <c r="AM124" i="9"/>
  <c r="AM123" i="9"/>
  <c r="AM122" i="9"/>
  <c r="AM121" i="9"/>
  <c r="AM120" i="9"/>
  <c r="AM119" i="9"/>
  <c r="AM118" i="9"/>
  <c r="AM117" i="9"/>
  <c r="AM116" i="9"/>
  <c r="AM114" i="9"/>
  <c r="AM113" i="9"/>
  <c r="AM111" i="9"/>
  <c r="AM110" i="9"/>
  <c r="AM109" i="9"/>
  <c r="AM108" i="9"/>
  <c r="AM106" i="9"/>
  <c r="AM105" i="9"/>
  <c r="AM104" i="9"/>
  <c r="AM103" i="9"/>
  <c r="AM101" i="9"/>
  <c r="AM100" i="9"/>
  <c r="AM99" i="9"/>
  <c r="AM98" i="9"/>
  <c r="AM97" i="9"/>
  <c r="AM95" i="9"/>
  <c r="AM94" i="9"/>
  <c r="AM93" i="9"/>
  <c r="AM92" i="9"/>
  <c r="AM91" i="9"/>
  <c r="AM90" i="9"/>
  <c r="AM89" i="9"/>
  <c r="AM88" i="9"/>
  <c r="AM86" i="9"/>
  <c r="AM85" i="9"/>
  <c r="AM84" i="9"/>
  <c r="AM83" i="9"/>
  <c r="AM82" i="9"/>
  <c r="AM81" i="9"/>
  <c r="AM80" i="9"/>
  <c r="AM79" i="9"/>
  <c r="AM77" i="9"/>
  <c r="AM76" i="9"/>
  <c r="AM75" i="9"/>
  <c r="AM74" i="9"/>
  <c r="AM73" i="9"/>
  <c r="AM72" i="9"/>
  <c r="AM71" i="9"/>
  <c r="AM70" i="9"/>
  <c r="AM69" i="9"/>
  <c r="AM68" i="9"/>
  <c r="AM67" i="9"/>
  <c r="AM66" i="9"/>
  <c r="AM65" i="9"/>
  <c r="AM64" i="9"/>
  <c r="AM63" i="9"/>
  <c r="AM62" i="9"/>
  <c r="AM60" i="9"/>
  <c r="AM59" i="9"/>
  <c r="AM58" i="9"/>
  <c r="AM57" i="9"/>
  <c r="AM56" i="9"/>
  <c r="AM55" i="9"/>
  <c r="AM54" i="9"/>
  <c r="AM53" i="9"/>
  <c r="AM52" i="9"/>
  <c r="AM51" i="9"/>
  <c r="AM50" i="9"/>
  <c r="AM49" i="9"/>
  <c r="AM48" i="9"/>
  <c r="AM47" i="9"/>
  <c r="AM46" i="9"/>
  <c r="AM45" i="9"/>
  <c r="AM44" i="9"/>
  <c r="AM43" i="9"/>
  <c r="AM42" i="9"/>
  <c r="AM40" i="9"/>
  <c r="AM39" i="9"/>
  <c r="AM38" i="9"/>
  <c r="AM37" i="9"/>
  <c r="AM36" i="9"/>
  <c r="AM35" i="9"/>
  <c r="AM34" i="9"/>
  <c r="AM32" i="9"/>
  <c r="AM31" i="9"/>
  <c r="AM30" i="9"/>
  <c r="AM29" i="9"/>
  <c r="AM28" i="9"/>
  <c r="AM27" i="9"/>
  <c r="AM26" i="9"/>
  <c r="AM25" i="9"/>
  <c r="AM24" i="9"/>
  <c r="AM23" i="9"/>
  <c r="AM22" i="9"/>
  <c r="AM21" i="9"/>
  <c r="AM20" i="9"/>
  <c r="AM19" i="9"/>
  <c r="AM18" i="9"/>
  <c r="AM17" i="9"/>
  <c r="AM15" i="9"/>
  <c r="AM14" i="9"/>
  <c r="AM13" i="9"/>
  <c r="AM12" i="9"/>
  <c r="AM11" i="9"/>
  <c r="AM10" i="9"/>
  <c r="AM9" i="9"/>
  <c r="AM8" i="9"/>
  <c r="AM7" i="9"/>
  <c r="AM6" i="9"/>
  <c r="AM5" i="9"/>
  <c r="AE138" i="9"/>
  <c r="AE133" i="9"/>
  <c r="AE129" i="9"/>
  <c r="AE124" i="9"/>
  <c r="AE120" i="9"/>
  <c r="AE116" i="9"/>
  <c r="AE110" i="9"/>
  <c r="AE105" i="9"/>
  <c r="AE100" i="9"/>
  <c r="AE95" i="9"/>
  <c r="AE91" i="9"/>
  <c r="AE86" i="9"/>
  <c r="AE82" i="9"/>
  <c r="AE77" i="9"/>
  <c r="AE73" i="9"/>
  <c r="AE69" i="9"/>
  <c r="AE65" i="9"/>
  <c r="AE60" i="9"/>
  <c r="AE56" i="9"/>
  <c r="AE52" i="9"/>
  <c r="AE48" i="9"/>
  <c r="AE44" i="9"/>
  <c r="BK95" i="9"/>
  <c r="BL95" i="9" s="1"/>
  <c r="BK85" i="9"/>
  <c r="BL85" i="9" s="1"/>
  <c r="BI80" i="9"/>
  <c r="BJ80" i="9" s="1"/>
  <c r="BG74" i="9"/>
  <c r="BH74" i="9" s="1"/>
  <c r="BK68" i="9"/>
  <c r="BL68" i="9" s="1"/>
  <c r="BI63" i="9"/>
  <c r="BJ63" i="9" s="1"/>
  <c r="BG57" i="9"/>
  <c r="BH57" i="9" s="1"/>
  <c r="BK51" i="9"/>
  <c r="BL51" i="9" s="1"/>
  <c r="BI46" i="9"/>
  <c r="BJ46" i="9" s="1"/>
  <c r="BG40" i="9"/>
  <c r="BH40" i="9" s="1"/>
  <c r="BK35" i="9"/>
  <c r="BL35" i="9" s="1"/>
  <c r="BK30" i="9"/>
  <c r="BL30" i="9" s="1"/>
  <c r="BK26" i="9"/>
  <c r="BL26" i="9" s="1"/>
  <c r="BK22" i="9"/>
  <c r="BL22" i="9" s="1"/>
  <c r="BK18" i="9"/>
  <c r="BL18" i="9" s="1"/>
  <c r="BK13" i="9"/>
  <c r="BL13" i="9" s="1"/>
  <c r="BK9" i="9"/>
  <c r="BL9" i="9" s="1"/>
  <c r="BK5" i="9"/>
  <c r="BC134" i="9"/>
  <c r="BD134" i="9" s="1"/>
  <c r="BC130" i="9"/>
  <c r="BD130" i="9" s="1"/>
  <c r="BC126" i="9"/>
  <c r="BC121" i="9"/>
  <c r="BD121" i="9" s="1"/>
  <c r="BC117" i="9"/>
  <c r="BD117" i="9" s="1"/>
  <c r="BC111" i="9"/>
  <c r="BD111" i="9" s="1"/>
  <c r="BC106" i="9"/>
  <c r="BD106" i="9" s="1"/>
  <c r="BC101" i="9"/>
  <c r="BD101" i="9" s="1"/>
  <c r="BC97" i="9"/>
  <c r="BC92" i="9"/>
  <c r="BD92" i="9" s="1"/>
  <c r="BC88" i="9"/>
  <c r="BC83" i="9"/>
  <c r="BD83" i="9" s="1"/>
  <c r="BC79" i="9"/>
  <c r="BC76" i="9"/>
  <c r="BD76" i="9" s="1"/>
  <c r="BC74" i="9"/>
  <c r="BD74" i="9" s="1"/>
  <c r="BC72" i="9"/>
  <c r="BD72" i="9" s="1"/>
  <c r="BC70" i="9"/>
  <c r="BD70" i="9" s="1"/>
  <c r="BC68" i="9"/>
  <c r="BD68" i="9" s="1"/>
  <c r="BC66" i="9"/>
  <c r="BD66" i="9" s="1"/>
  <c r="BC64" i="9"/>
  <c r="BD64" i="9" s="1"/>
  <c r="BC62" i="9"/>
  <c r="BC59" i="9"/>
  <c r="BD59" i="9" s="1"/>
  <c r="BC57" i="9"/>
  <c r="BD57" i="9" s="1"/>
  <c r="BC55" i="9"/>
  <c r="BD55" i="9" s="1"/>
  <c r="BC53" i="9"/>
  <c r="BD53" i="9" s="1"/>
  <c r="BC51" i="9"/>
  <c r="BD51" i="9" s="1"/>
  <c r="BC49" i="9"/>
  <c r="BD49" i="9" s="1"/>
  <c r="BC47" i="9"/>
  <c r="BD47" i="9" s="1"/>
  <c r="BC45" i="9"/>
  <c r="BD45" i="9" s="1"/>
  <c r="BC43" i="9"/>
  <c r="BD43" i="9" s="1"/>
  <c r="BC40" i="9"/>
  <c r="BD40" i="9" s="1"/>
  <c r="BC38" i="9"/>
  <c r="BD38" i="9" s="1"/>
  <c r="BC36" i="9"/>
  <c r="BD36" i="9" s="1"/>
  <c r="BC34" i="9"/>
  <c r="BC31" i="9"/>
  <c r="BD31" i="9" s="1"/>
  <c r="AY30" i="9"/>
  <c r="AZ30" i="9" s="1"/>
  <c r="BC28" i="9"/>
  <c r="BD28" i="9" s="1"/>
  <c r="BA27" i="9"/>
  <c r="BA26" i="9"/>
  <c r="BA25" i="9"/>
  <c r="BA24" i="9"/>
  <c r="BA23" i="9"/>
  <c r="BA22" i="9"/>
  <c r="BA21" i="9"/>
  <c r="BA20" i="9"/>
  <c r="BA19" i="9"/>
  <c r="BA18" i="9"/>
  <c r="BA17" i="9"/>
  <c r="BA15" i="9"/>
  <c r="BA14" i="9"/>
  <c r="BA13" i="9"/>
  <c r="BA12" i="9"/>
  <c r="BA11" i="9"/>
  <c r="BA10" i="9"/>
  <c r="BA9" i="9"/>
  <c r="BA8" i="9"/>
  <c r="BA7" i="9"/>
  <c r="BA6" i="9"/>
  <c r="BA5" i="9"/>
  <c r="AS138" i="9"/>
  <c r="AS137" i="9"/>
  <c r="AS136" i="9"/>
  <c r="AS134" i="9"/>
  <c r="AS133" i="9"/>
  <c r="AS132" i="9"/>
  <c r="AS131" i="9"/>
  <c r="AS130" i="9"/>
  <c r="AS129" i="9"/>
  <c r="AS128" i="9"/>
  <c r="AS127" i="9"/>
  <c r="AS126" i="9"/>
  <c r="AS124" i="9"/>
  <c r="AS123" i="9"/>
  <c r="AS122" i="9"/>
  <c r="AS121" i="9"/>
  <c r="AS120" i="9"/>
  <c r="AS119" i="9"/>
  <c r="AS118" i="9"/>
  <c r="AS117" i="9"/>
  <c r="AS116" i="9"/>
  <c r="AS114" i="9"/>
  <c r="AS113" i="9"/>
  <c r="AS111" i="9"/>
  <c r="AS110" i="9"/>
  <c r="AS109" i="9"/>
  <c r="AS108" i="9"/>
  <c r="AS106" i="9"/>
  <c r="AS105" i="9"/>
  <c r="AS104" i="9"/>
  <c r="AS103" i="9"/>
  <c r="AS101" i="9"/>
  <c r="AS100" i="9"/>
  <c r="AS99" i="9"/>
  <c r="AS98" i="9"/>
  <c r="AS97" i="9"/>
  <c r="AS95" i="9"/>
  <c r="AS94" i="9"/>
  <c r="AS93" i="9"/>
  <c r="AS92" i="9"/>
  <c r="AS91" i="9"/>
  <c r="AS90" i="9"/>
  <c r="AS89" i="9"/>
  <c r="AS88" i="9"/>
  <c r="AS86" i="9"/>
  <c r="AS85" i="9"/>
  <c r="AS84" i="9"/>
  <c r="AS83" i="9"/>
  <c r="AS82" i="9"/>
  <c r="AS81" i="9"/>
  <c r="AS80" i="9"/>
  <c r="AS79" i="9"/>
  <c r="AS77" i="9"/>
  <c r="AS76" i="9"/>
  <c r="AS75" i="9"/>
  <c r="AS74" i="9"/>
  <c r="AS73" i="9"/>
  <c r="AS72" i="9"/>
  <c r="AS71" i="9"/>
  <c r="AS70" i="9"/>
  <c r="AS69" i="9"/>
  <c r="AS68" i="9"/>
  <c r="AS67" i="9"/>
  <c r="AS66" i="9"/>
  <c r="AS65" i="9"/>
  <c r="AS64" i="9"/>
  <c r="AS63" i="9"/>
  <c r="AS62" i="9"/>
  <c r="AS60" i="9"/>
  <c r="AS59" i="9"/>
  <c r="AS58" i="9"/>
  <c r="AS57" i="9"/>
  <c r="AS56" i="9"/>
  <c r="AS55" i="9"/>
  <c r="AS54" i="9"/>
  <c r="AS53" i="9"/>
  <c r="AS52" i="9"/>
  <c r="AS51" i="9"/>
  <c r="AS50" i="9"/>
  <c r="AS49" i="9"/>
  <c r="AS48" i="9"/>
  <c r="AS47" i="9"/>
  <c r="AS46" i="9"/>
  <c r="AS45" i="9"/>
  <c r="AS44" i="9"/>
  <c r="AS43" i="9"/>
  <c r="AS42" i="9"/>
  <c r="AS40" i="9"/>
  <c r="AS39" i="9"/>
  <c r="AS38" i="9"/>
  <c r="AS37" i="9"/>
  <c r="AS36" i="9"/>
  <c r="AS35" i="9"/>
  <c r="AS34" i="9"/>
  <c r="AS32" i="9"/>
  <c r="AS31" i="9"/>
  <c r="AS30" i="9"/>
  <c r="AS29" i="9"/>
  <c r="AS28" i="9"/>
  <c r="AS27" i="9"/>
  <c r="AS26" i="9"/>
  <c r="AS25" i="9"/>
  <c r="AS24" i="9"/>
  <c r="AS23" i="9"/>
  <c r="AS22" i="9"/>
  <c r="AS21" i="9"/>
  <c r="AS20" i="9"/>
  <c r="AS19" i="9"/>
  <c r="AS18" i="9"/>
  <c r="AS17" i="9"/>
  <c r="AS15" i="9"/>
  <c r="AS14" i="9"/>
  <c r="AS13" i="9"/>
  <c r="AS12" i="9"/>
  <c r="AS11" i="9"/>
  <c r="AS10" i="9"/>
  <c r="AS9" i="9"/>
  <c r="AS8" i="9"/>
  <c r="AS7" i="9"/>
  <c r="AS6" i="9"/>
  <c r="AS5" i="9"/>
  <c r="AK138" i="9"/>
  <c r="AK137" i="9"/>
  <c r="AK136" i="9"/>
  <c r="AK134" i="9"/>
  <c r="AK133" i="9"/>
  <c r="AK132" i="9"/>
  <c r="AK131" i="9"/>
  <c r="AK130" i="9"/>
  <c r="AK129" i="9"/>
  <c r="AK128" i="9"/>
  <c r="BG92" i="9"/>
  <c r="BH92" i="9" s="1"/>
  <c r="BI84" i="9"/>
  <c r="BJ84" i="9" s="1"/>
  <c r="BG79" i="9"/>
  <c r="BK72" i="9"/>
  <c r="BL72" i="9" s="1"/>
  <c r="BI67" i="9"/>
  <c r="BJ67" i="9" s="1"/>
  <c r="BG62" i="9"/>
  <c r="BK55" i="9"/>
  <c r="BL55" i="9" s="1"/>
  <c r="BI50" i="9"/>
  <c r="BJ50" i="9" s="1"/>
  <c r="BG45" i="9"/>
  <c r="BH45" i="9" s="1"/>
  <c r="BK38" i="9"/>
  <c r="BL38" i="9" s="1"/>
  <c r="BK34" i="9"/>
  <c r="BK29" i="9"/>
  <c r="BL29" i="9" s="1"/>
  <c r="BK25" i="9"/>
  <c r="BL25" i="9" s="1"/>
  <c r="BK21" i="9"/>
  <c r="BL21" i="9" s="1"/>
  <c r="BK17" i="9"/>
  <c r="BK12" i="9"/>
  <c r="BL12" i="9" s="1"/>
  <c r="BK8" i="9"/>
  <c r="BL8" i="9" s="1"/>
  <c r="BC138" i="9"/>
  <c r="BD138" i="9" s="1"/>
  <c r="BC133" i="9"/>
  <c r="BD133" i="9" s="1"/>
  <c r="BC129" i="9"/>
  <c r="BD129" i="9" s="1"/>
  <c r="BC124" i="9"/>
  <c r="BD124" i="9" s="1"/>
  <c r="BC120" i="9"/>
  <c r="BD120" i="9" s="1"/>
  <c r="BC116" i="9"/>
  <c r="BC110" i="9"/>
  <c r="BD110" i="9" s="1"/>
  <c r="BC105" i="9"/>
  <c r="BD105" i="9" s="1"/>
  <c r="BC100" i="9"/>
  <c r="BD100" i="9" s="1"/>
  <c r="BC95" i="9"/>
  <c r="BD95" i="9" s="1"/>
  <c r="BC91" i="9"/>
  <c r="BD91" i="9" s="1"/>
  <c r="BC86" i="9"/>
  <c r="BD86" i="9" s="1"/>
  <c r="BC82" i="9"/>
  <c r="BD82" i="9" s="1"/>
  <c r="AY79" i="9"/>
  <c r="AY76" i="9"/>
  <c r="AZ76" i="9" s="1"/>
  <c r="AY74" i="9"/>
  <c r="AZ74" i="9" s="1"/>
  <c r="AY72" i="9"/>
  <c r="AZ72" i="9" s="1"/>
  <c r="AY70" i="9"/>
  <c r="AZ70" i="9" s="1"/>
  <c r="AY68" i="9"/>
  <c r="AZ68" i="9" s="1"/>
  <c r="AY66" i="9"/>
  <c r="AZ66" i="9" s="1"/>
  <c r="AY64" i="9"/>
  <c r="AZ64" i="9" s="1"/>
  <c r="AY62" i="9"/>
  <c r="AY59" i="9"/>
  <c r="AZ59" i="9" s="1"/>
  <c r="AY57" i="9"/>
  <c r="AZ57" i="9" s="1"/>
  <c r="AY55" i="9"/>
  <c r="AZ55" i="9" s="1"/>
  <c r="AY53" i="9"/>
  <c r="AZ53" i="9" s="1"/>
  <c r="AY51" i="9"/>
  <c r="AZ51" i="9" s="1"/>
  <c r="AY49" i="9"/>
  <c r="AZ49" i="9" s="1"/>
  <c r="AY47" i="9"/>
  <c r="AZ47" i="9" s="1"/>
  <c r="AY45" i="9"/>
  <c r="AZ45" i="9" s="1"/>
  <c r="AY43" i="9"/>
  <c r="AZ43" i="9" s="1"/>
  <c r="AY40" i="9"/>
  <c r="AZ40" i="9" s="1"/>
  <c r="AY38" i="9"/>
  <c r="AZ38" i="9" s="1"/>
  <c r="AY36" i="9"/>
  <c r="AZ36" i="9" s="1"/>
  <c r="AY34" i="9"/>
  <c r="AY31" i="9"/>
  <c r="AZ31" i="9" s="1"/>
  <c r="BC29" i="9"/>
  <c r="BD29" i="9" s="1"/>
  <c r="BA28" i="9"/>
  <c r="BB28" i="9" s="1"/>
  <c r="AY27" i="9"/>
  <c r="AY26" i="9"/>
  <c r="AY25" i="9"/>
  <c r="AY24" i="9"/>
  <c r="AY23" i="9"/>
  <c r="AY22" i="9"/>
  <c r="AY21" i="9"/>
  <c r="AY20" i="9"/>
  <c r="AY19" i="9"/>
  <c r="AY18" i="9"/>
  <c r="AY17" i="9"/>
  <c r="AY15" i="9"/>
  <c r="AY14" i="9"/>
  <c r="AY13" i="9"/>
  <c r="AY12" i="9"/>
  <c r="AY11" i="9"/>
  <c r="AY10" i="9"/>
  <c r="AY9" i="9"/>
  <c r="AY8" i="9"/>
  <c r="AY7" i="9"/>
  <c r="AY6" i="9"/>
  <c r="AY5" i="9"/>
  <c r="AQ138" i="9"/>
  <c r="AQ137" i="9"/>
  <c r="AQ136" i="9"/>
  <c r="AQ134" i="9"/>
  <c r="AQ133" i="9"/>
  <c r="AQ132" i="9"/>
  <c r="AQ131" i="9"/>
  <c r="AQ130" i="9"/>
  <c r="AQ129" i="9"/>
  <c r="AQ128" i="9"/>
  <c r="AQ127" i="9"/>
  <c r="AQ126" i="9"/>
  <c r="AQ124" i="9"/>
  <c r="AQ123" i="9"/>
  <c r="AQ122" i="9"/>
  <c r="AQ121" i="9"/>
  <c r="AQ120" i="9"/>
  <c r="AQ119" i="9"/>
  <c r="AQ118" i="9"/>
  <c r="AQ117" i="9"/>
  <c r="AQ116" i="9"/>
  <c r="AQ114" i="9"/>
  <c r="AQ113" i="9"/>
  <c r="AQ111" i="9"/>
  <c r="AQ110" i="9"/>
  <c r="AQ109" i="9"/>
  <c r="AQ108" i="9"/>
  <c r="AQ106" i="9"/>
  <c r="AQ105" i="9"/>
  <c r="AQ104" i="9"/>
  <c r="AQ103" i="9"/>
  <c r="AQ101" i="9"/>
  <c r="AQ100" i="9"/>
  <c r="AQ99" i="9"/>
  <c r="AQ98" i="9"/>
  <c r="AQ97" i="9"/>
  <c r="AQ95" i="9"/>
  <c r="AQ94" i="9"/>
  <c r="AQ93" i="9"/>
  <c r="AQ92" i="9"/>
  <c r="AQ91" i="9"/>
  <c r="AQ90" i="9"/>
  <c r="AQ89" i="9"/>
  <c r="AQ88" i="9"/>
  <c r="AQ86" i="9"/>
  <c r="AQ85" i="9"/>
  <c r="AQ84" i="9"/>
  <c r="AQ83" i="9"/>
  <c r="AQ82" i="9"/>
  <c r="AQ81" i="9"/>
  <c r="AQ80" i="9"/>
  <c r="AQ79" i="9"/>
  <c r="AQ77" i="9"/>
  <c r="AQ76" i="9"/>
  <c r="AQ75" i="9"/>
  <c r="AQ74" i="9"/>
  <c r="AQ73" i="9"/>
  <c r="AQ72" i="9"/>
  <c r="AQ71" i="9"/>
  <c r="AQ70" i="9"/>
  <c r="AQ69" i="9"/>
  <c r="AQ68" i="9"/>
  <c r="AQ67" i="9"/>
  <c r="AQ66" i="9"/>
  <c r="AQ65" i="9"/>
  <c r="AQ64" i="9"/>
  <c r="AQ63" i="9"/>
  <c r="AQ62" i="9"/>
  <c r="AQ60" i="9"/>
  <c r="AQ59" i="9"/>
  <c r="AQ58" i="9"/>
  <c r="AQ57" i="9"/>
  <c r="AQ56" i="9"/>
  <c r="AQ55" i="9"/>
  <c r="AQ54" i="9"/>
  <c r="AQ53" i="9"/>
  <c r="AQ52" i="9"/>
  <c r="AQ51" i="9"/>
  <c r="AQ50" i="9"/>
  <c r="AQ49" i="9"/>
  <c r="AQ48" i="9"/>
  <c r="AQ47" i="9"/>
  <c r="AQ46" i="9"/>
  <c r="AQ45" i="9"/>
  <c r="AQ44" i="9"/>
  <c r="AQ43" i="9"/>
  <c r="AQ42" i="9"/>
  <c r="AQ40" i="9"/>
  <c r="AQ39" i="9"/>
  <c r="AQ38" i="9"/>
  <c r="AQ37" i="9"/>
  <c r="AQ36" i="9"/>
  <c r="AQ35" i="9"/>
  <c r="AQ34" i="9"/>
  <c r="AQ32" i="9"/>
  <c r="AQ31" i="9"/>
  <c r="AQ30" i="9"/>
  <c r="AQ29" i="9"/>
  <c r="AQ28" i="9"/>
  <c r="AQ27" i="9"/>
  <c r="AQ26" i="9"/>
  <c r="AQ25" i="9"/>
  <c r="AQ24" i="9"/>
  <c r="AQ23" i="9"/>
  <c r="AQ22" i="9"/>
  <c r="AQ21" i="9"/>
  <c r="AQ20" i="9"/>
  <c r="AQ19" i="9"/>
  <c r="AQ18" i="9"/>
  <c r="AQ17" i="9"/>
  <c r="AQ15" i="9"/>
  <c r="AQ14" i="9"/>
  <c r="AQ13" i="9"/>
  <c r="AQ12" i="9"/>
  <c r="AQ11" i="9"/>
  <c r="AQ10" i="9"/>
  <c r="AQ9" i="9"/>
  <c r="AQ8" i="9"/>
  <c r="AQ7" i="9"/>
  <c r="AQ6" i="9"/>
  <c r="AQ5" i="9"/>
  <c r="AI138" i="9"/>
  <c r="AI137" i="9"/>
  <c r="AI136" i="9"/>
  <c r="AI134" i="9"/>
  <c r="AI133" i="9"/>
  <c r="AI132" i="9"/>
  <c r="AI131" i="9"/>
  <c r="AI130" i="9"/>
  <c r="AI129" i="9"/>
  <c r="AI128" i="9"/>
  <c r="AI127" i="9"/>
  <c r="AI126" i="9"/>
  <c r="AI124" i="9"/>
  <c r="AI123" i="9"/>
  <c r="AI122" i="9"/>
  <c r="AI121" i="9"/>
  <c r="AI120" i="9"/>
  <c r="AI119" i="9"/>
  <c r="AI118" i="9"/>
  <c r="AI117" i="9"/>
  <c r="AI116" i="9"/>
  <c r="AI114" i="9"/>
  <c r="AI113" i="9"/>
  <c r="AI111" i="9"/>
  <c r="AI110" i="9"/>
  <c r="AI109" i="9"/>
  <c r="AI108" i="9"/>
  <c r="AI106" i="9"/>
  <c r="AI105" i="9"/>
  <c r="AI104" i="9"/>
  <c r="AI103" i="9"/>
  <c r="AI101" i="9"/>
  <c r="BG90" i="9"/>
  <c r="BH90" i="9" s="1"/>
  <c r="BG66" i="9"/>
  <c r="BH66" i="9" s="1"/>
  <c r="BK43" i="9"/>
  <c r="BL43" i="9" s="1"/>
  <c r="BK24" i="9"/>
  <c r="BL24" i="9" s="1"/>
  <c r="BK7" i="9"/>
  <c r="BL7" i="9" s="1"/>
  <c r="BC123" i="9"/>
  <c r="BD123" i="9" s="1"/>
  <c r="BC104" i="9"/>
  <c r="BD104" i="9" s="1"/>
  <c r="BC85" i="9"/>
  <c r="BD85" i="9" s="1"/>
  <c r="BC73" i="9"/>
  <c r="BD73" i="9" s="1"/>
  <c r="BC65" i="9"/>
  <c r="BD65" i="9" s="1"/>
  <c r="BC56" i="9"/>
  <c r="BD56" i="9" s="1"/>
  <c r="BC48" i="9"/>
  <c r="BD48" i="9" s="1"/>
  <c r="BC39" i="9"/>
  <c r="BD39" i="9" s="1"/>
  <c r="BC30" i="9"/>
  <c r="BD30" i="9" s="1"/>
  <c r="AX26" i="9"/>
  <c r="AX22" i="9"/>
  <c r="AX18" i="9"/>
  <c r="AX13" i="9"/>
  <c r="AX9" i="9"/>
  <c r="AX5" i="9"/>
  <c r="AP134" i="9"/>
  <c r="AP130" i="9"/>
  <c r="AP126" i="9"/>
  <c r="AP121" i="9"/>
  <c r="AP117" i="9"/>
  <c r="AP111" i="9"/>
  <c r="AP106" i="9"/>
  <c r="AP101" i="9"/>
  <c r="AP97" i="9"/>
  <c r="AP92" i="9"/>
  <c r="AP88" i="9"/>
  <c r="AP83" i="9"/>
  <c r="AP79" i="9"/>
  <c r="AP74" i="9"/>
  <c r="AP70" i="9"/>
  <c r="AP66" i="9"/>
  <c r="AP62" i="9"/>
  <c r="AP57" i="9"/>
  <c r="AP53" i="9"/>
  <c r="AP49" i="9"/>
  <c r="AP45" i="9"/>
  <c r="AP40" i="9"/>
  <c r="AP36" i="9"/>
  <c r="AP31" i="9"/>
  <c r="AP27" i="9"/>
  <c r="AP23" i="9"/>
  <c r="AP19" i="9"/>
  <c r="AP14" i="9"/>
  <c r="AP10" i="9"/>
  <c r="AP6" i="9"/>
  <c r="AH136" i="9"/>
  <c r="AH131" i="9"/>
  <c r="AK127" i="9"/>
  <c r="AK124" i="9"/>
  <c r="AK122" i="9"/>
  <c r="AK120" i="9"/>
  <c r="AK118" i="9"/>
  <c r="AK116" i="9"/>
  <c r="AK113" i="9"/>
  <c r="AK110" i="9"/>
  <c r="AK108" i="9"/>
  <c r="AK105" i="9"/>
  <c r="AK103" i="9"/>
  <c r="AK100" i="9"/>
  <c r="AI99" i="9"/>
  <c r="AH98" i="9"/>
  <c r="AK95" i="9"/>
  <c r="AI94" i="9"/>
  <c r="AH93" i="9"/>
  <c r="AK91" i="9"/>
  <c r="AI90" i="9"/>
  <c r="AH89" i="9"/>
  <c r="AK86" i="9"/>
  <c r="AI85" i="9"/>
  <c r="AH84" i="9"/>
  <c r="AK82" i="9"/>
  <c r="AI81" i="9"/>
  <c r="AH80" i="9"/>
  <c r="AK77" i="9"/>
  <c r="AI76" i="9"/>
  <c r="AH75" i="9"/>
  <c r="AK73" i="9"/>
  <c r="AI72" i="9"/>
  <c r="AH71" i="9"/>
  <c r="AK69" i="9"/>
  <c r="AI68" i="9"/>
  <c r="AH67" i="9"/>
  <c r="AK65" i="9"/>
  <c r="AI64" i="9"/>
  <c r="AH63" i="9"/>
  <c r="AK60" i="9"/>
  <c r="AI59" i="9"/>
  <c r="AH58" i="9"/>
  <c r="AK56" i="9"/>
  <c r="AI55" i="9"/>
  <c r="AH54" i="9"/>
  <c r="AK52" i="9"/>
  <c r="AI51" i="9"/>
  <c r="AH50" i="9"/>
  <c r="AK48" i="9"/>
  <c r="AI47" i="9"/>
  <c r="AH46" i="9"/>
  <c r="AK44" i="9"/>
  <c r="AI43" i="9"/>
  <c r="AH42" i="9"/>
  <c r="AK39" i="9"/>
  <c r="AI38" i="9"/>
  <c r="AH37" i="9"/>
  <c r="AK35" i="9"/>
  <c r="AI34" i="9"/>
  <c r="AH32" i="9"/>
  <c r="AK30" i="9"/>
  <c r="AI29" i="9"/>
  <c r="AH28" i="9"/>
  <c r="AK26" i="9"/>
  <c r="AI25" i="9"/>
  <c r="AH24" i="9"/>
  <c r="AK22" i="9"/>
  <c r="AI21" i="9"/>
  <c r="AH20" i="9"/>
  <c r="AK18" i="9"/>
  <c r="AI17" i="9"/>
  <c r="AH15" i="9"/>
  <c r="AK13" i="9"/>
  <c r="AI12" i="9"/>
  <c r="AH11" i="9"/>
  <c r="AK9" i="9"/>
  <c r="AI8" i="9"/>
  <c r="AH7" i="9"/>
  <c r="AK5" i="9"/>
  <c r="AE136" i="9"/>
  <c r="AE130" i="9"/>
  <c r="AE123" i="9"/>
  <c r="AE118" i="9"/>
  <c r="AE111" i="9"/>
  <c r="AE104" i="9"/>
  <c r="AE98" i="9"/>
  <c r="AE92" i="9"/>
  <c r="AE85" i="9"/>
  <c r="AE80" i="9"/>
  <c r="AE74" i="9"/>
  <c r="AE68" i="9"/>
  <c r="AE63" i="9"/>
  <c r="AE57" i="9"/>
  <c r="AE51" i="9"/>
  <c r="AE46" i="9"/>
  <c r="AE40" i="9"/>
  <c r="AE36" i="9"/>
  <c r="AE31" i="9"/>
  <c r="AE27" i="9"/>
  <c r="AE23" i="9"/>
  <c r="AE19" i="9"/>
  <c r="AE14" i="9"/>
  <c r="AE10" i="9"/>
  <c r="AE6" i="9"/>
  <c r="AC136" i="9"/>
  <c r="AC131" i="9"/>
  <c r="AC127" i="9"/>
  <c r="AC122" i="9"/>
  <c r="AC118" i="9"/>
  <c r="AC113" i="9"/>
  <c r="AC108" i="9"/>
  <c r="AC103" i="9"/>
  <c r="AC98" i="9"/>
  <c r="AC93" i="9"/>
  <c r="AC89" i="9"/>
  <c r="AC84" i="9"/>
  <c r="AC80" i="9"/>
  <c r="AC75" i="9"/>
  <c r="AC71" i="9"/>
  <c r="AC67" i="9"/>
  <c r="AC63" i="9"/>
  <c r="AC58" i="9"/>
  <c r="AC54" i="9"/>
  <c r="AC50" i="9"/>
  <c r="AC46" i="9"/>
  <c r="AC42" i="9"/>
  <c r="AC37" i="9"/>
  <c r="AC32" i="9"/>
  <c r="AC28" i="9"/>
  <c r="AC24" i="9"/>
  <c r="AC20" i="9"/>
  <c r="AC15" i="9"/>
  <c r="AC11" i="9"/>
  <c r="AC7" i="9"/>
  <c r="Z138" i="9"/>
  <c r="Z136" i="9"/>
  <c r="Z133" i="9"/>
  <c r="Z131" i="9"/>
  <c r="Z129" i="9"/>
  <c r="Z127" i="9"/>
  <c r="Z124" i="9"/>
  <c r="Z122" i="9"/>
  <c r="Z120" i="9"/>
  <c r="Z118" i="9"/>
  <c r="Z116" i="9"/>
  <c r="Z113" i="9"/>
  <c r="Z110" i="9"/>
  <c r="Z108" i="9"/>
  <c r="Z105" i="9"/>
  <c r="Z103" i="9"/>
  <c r="Z100" i="9"/>
  <c r="Z98" i="9"/>
  <c r="Z95" i="9"/>
  <c r="Z93" i="9"/>
  <c r="Z91" i="9"/>
  <c r="Z89" i="9"/>
  <c r="Z86" i="9"/>
  <c r="Z84" i="9"/>
  <c r="Z82" i="9"/>
  <c r="Z80" i="9"/>
  <c r="Z77" i="9"/>
  <c r="Z75" i="9"/>
  <c r="Z73" i="9"/>
  <c r="Z71" i="9"/>
  <c r="Z69" i="9"/>
  <c r="Z67" i="9"/>
  <c r="Z65" i="9"/>
  <c r="Z63" i="9"/>
  <c r="Z60" i="9"/>
  <c r="Z58" i="9"/>
  <c r="Z56" i="9"/>
  <c r="Z54" i="9"/>
  <c r="Z52" i="9"/>
  <c r="Z50" i="9"/>
  <c r="Z48" i="9"/>
  <c r="Z46" i="9"/>
  <c r="Z44" i="9"/>
  <c r="Z42" i="9"/>
  <c r="Z39" i="9"/>
  <c r="Z37" i="9"/>
  <c r="Z35" i="9"/>
  <c r="Z32" i="9"/>
  <c r="Z30" i="9"/>
  <c r="Z28" i="9"/>
  <c r="Z26" i="9"/>
  <c r="Z24" i="9"/>
  <c r="Z22" i="9"/>
  <c r="Z20" i="9"/>
  <c r="Z18" i="9"/>
  <c r="Z15" i="9"/>
  <c r="Z13" i="9"/>
  <c r="Z11" i="9"/>
  <c r="Z9" i="9"/>
  <c r="Z7" i="9"/>
  <c r="Z5" i="9"/>
  <c r="AC6" i="9"/>
  <c r="AA130" i="9"/>
  <c r="AA128" i="9"/>
  <c r="AA126" i="9"/>
  <c r="AA114" i="9"/>
  <c r="AA111" i="9"/>
  <c r="AA109" i="9"/>
  <c r="AA106" i="9"/>
  <c r="AA104" i="9"/>
  <c r="AA90" i="9"/>
  <c r="AA88" i="9"/>
  <c r="AA85" i="9"/>
  <c r="AA83" i="9"/>
  <c r="AA72" i="9"/>
  <c r="AA70" i="9"/>
  <c r="AA68" i="9"/>
  <c r="AA66" i="9"/>
  <c r="AA55" i="9"/>
  <c r="AA53" i="9"/>
  <c r="AA45" i="9"/>
  <c r="AA43" i="9"/>
  <c r="AA40" i="9"/>
  <c r="AA38" i="9"/>
  <c r="AA34" i="9"/>
  <c r="AA29" i="9"/>
  <c r="AA27" i="9"/>
  <c r="AA25" i="9"/>
  <c r="AA23" i="9"/>
  <c r="AA21" i="9"/>
  <c r="AA19" i="9"/>
  <c r="AA17" i="9"/>
  <c r="AA14" i="9"/>
  <c r="AA12" i="9"/>
  <c r="AA84" i="9"/>
  <c r="AB84" i="9" s="1"/>
  <c r="AA77" i="9"/>
  <c r="AB77" i="9" s="1"/>
  <c r="AA71" i="9"/>
  <c r="AA67" i="9"/>
  <c r="AA46" i="9"/>
  <c r="AA42" i="9"/>
  <c r="AA37" i="9"/>
  <c r="AA32" i="9"/>
  <c r="AA11" i="9"/>
  <c r="AA7" i="9"/>
  <c r="AB7" i="9" s="1"/>
  <c r="BG83" i="9"/>
  <c r="BH83" i="9" s="1"/>
  <c r="BK59" i="9"/>
  <c r="BL59" i="9" s="1"/>
  <c r="BK37" i="9"/>
  <c r="BL37" i="9" s="1"/>
  <c r="BK20" i="9"/>
  <c r="BL20" i="9" s="1"/>
  <c r="BC137" i="9"/>
  <c r="BD137" i="9" s="1"/>
  <c r="BC119" i="9"/>
  <c r="BD119" i="9" s="1"/>
  <c r="BC99" i="9"/>
  <c r="BD99" i="9" s="1"/>
  <c r="BC81" i="9"/>
  <c r="BD81" i="9" s="1"/>
  <c r="BC71" i="9"/>
  <c r="BD71" i="9" s="1"/>
  <c r="BC63" i="9"/>
  <c r="BD63" i="9" s="1"/>
  <c r="BC54" i="9"/>
  <c r="BD54" i="9" s="1"/>
  <c r="BC46" i="9"/>
  <c r="BD46" i="9" s="1"/>
  <c r="BC37" i="9"/>
  <c r="BD37" i="9" s="1"/>
  <c r="BA29" i="9"/>
  <c r="BB29" i="9" s="1"/>
  <c r="AX25" i="9"/>
  <c r="AX21" i="9"/>
  <c r="AX17" i="9"/>
  <c r="AX12" i="9"/>
  <c r="AX8" i="9"/>
  <c r="AP138" i="9"/>
  <c r="AP133" i="9"/>
  <c r="AP129" i="9"/>
  <c r="AP124" i="9"/>
  <c r="AP120" i="9"/>
  <c r="AP116" i="9"/>
  <c r="AP110" i="9"/>
  <c r="AP105" i="9"/>
  <c r="AP100" i="9"/>
  <c r="AP95" i="9"/>
  <c r="AP91" i="9"/>
  <c r="AP86" i="9"/>
  <c r="AP82" i="9"/>
  <c r="AP77" i="9"/>
  <c r="AP73" i="9"/>
  <c r="AP69" i="9"/>
  <c r="AP65" i="9"/>
  <c r="AP60" i="9"/>
  <c r="AP56" i="9"/>
  <c r="AP52" i="9"/>
  <c r="AP48" i="9"/>
  <c r="AP44" i="9"/>
  <c r="AP39" i="9"/>
  <c r="AP35" i="9"/>
  <c r="AP30" i="9"/>
  <c r="AP26" i="9"/>
  <c r="AP22" i="9"/>
  <c r="AP18" i="9"/>
  <c r="AP13" i="9"/>
  <c r="AP9" i="9"/>
  <c r="AP5" i="9"/>
  <c r="AH134" i="9"/>
  <c r="AH130" i="9"/>
  <c r="AH127" i="9"/>
  <c r="AH124" i="9"/>
  <c r="AH122" i="9"/>
  <c r="AH120" i="9"/>
  <c r="AH118" i="9"/>
  <c r="AH116" i="9"/>
  <c r="AH113" i="9"/>
  <c r="AH110" i="9"/>
  <c r="AH108" i="9"/>
  <c r="AH105" i="9"/>
  <c r="AH103" i="9"/>
  <c r="AI100" i="9"/>
  <c r="AH99" i="9"/>
  <c r="AK97" i="9"/>
  <c r="AI95" i="9"/>
  <c r="AH94" i="9"/>
  <c r="AK92" i="9"/>
  <c r="AI91" i="9"/>
  <c r="AH90" i="9"/>
  <c r="AK88" i="9"/>
  <c r="AI86" i="9"/>
  <c r="AH85" i="9"/>
  <c r="AK83" i="9"/>
  <c r="AI82" i="9"/>
  <c r="AH81" i="9"/>
  <c r="AK79" i="9"/>
  <c r="AI77" i="9"/>
  <c r="AH76" i="9"/>
  <c r="AK74" i="9"/>
  <c r="AI73" i="9"/>
  <c r="AH72" i="9"/>
  <c r="AK70" i="9"/>
  <c r="AI69" i="9"/>
  <c r="AH68" i="9"/>
  <c r="AK66" i="9"/>
  <c r="AI65" i="9"/>
  <c r="AH64" i="9"/>
  <c r="AK62" i="9"/>
  <c r="AI60" i="9"/>
  <c r="AH59" i="9"/>
  <c r="AK57" i="9"/>
  <c r="AI56" i="9"/>
  <c r="AH55" i="9"/>
  <c r="AK53" i="9"/>
  <c r="AI52" i="9"/>
  <c r="AH51" i="9"/>
  <c r="AK49" i="9"/>
  <c r="AI48" i="9"/>
  <c r="AH47" i="9"/>
  <c r="AK45" i="9"/>
  <c r="AI44" i="9"/>
  <c r="AH43" i="9"/>
  <c r="AK40" i="9"/>
  <c r="AI39" i="9"/>
  <c r="AH38" i="9"/>
  <c r="AK36" i="9"/>
  <c r="AI35" i="9"/>
  <c r="AH34" i="9"/>
  <c r="AK31" i="9"/>
  <c r="AI30" i="9"/>
  <c r="AH29" i="9"/>
  <c r="AK27" i="9"/>
  <c r="AI26" i="9"/>
  <c r="AH25" i="9"/>
  <c r="AK23" i="9"/>
  <c r="AI22" i="9"/>
  <c r="AH21" i="9"/>
  <c r="AK19" i="9"/>
  <c r="AI18" i="9"/>
  <c r="AH17" i="9"/>
  <c r="AK14" i="9"/>
  <c r="AI13" i="9"/>
  <c r="AH12" i="9"/>
  <c r="AK10" i="9"/>
  <c r="AI9" i="9"/>
  <c r="AH8" i="9"/>
  <c r="AK6" i="9"/>
  <c r="AI5" i="9"/>
  <c r="AE134" i="9"/>
  <c r="AE128" i="9"/>
  <c r="AE122" i="9"/>
  <c r="AF122" i="9" s="1"/>
  <c r="AE117" i="9"/>
  <c r="AE109" i="9"/>
  <c r="AE103" i="9"/>
  <c r="AE97" i="9"/>
  <c r="AE90" i="9"/>
  <c r="AE84" i="9"/>
  <c r="AF84" i="9" s="1"/>
  <c r="AE79" i="9"/>
  <c r="AE72" i="9"/>
  <c r="AE67" i="9"/>
  <c r="AF67" i="9" s="1"/>
  <c r="AE62" i="9"/>
  <c r="AE55" i="9"/>
  <c r="AE50" i="9"/>
  <c r="AF50" i="9" s="1"/>
  <c r="AE45" i="9"/>
  <c r="AE39" i="9"/>
  <c r="AF39" i="9" s="1"/>
  <c r="AE35" i="9"/>
  <c r="AF35" i="9" s="1"/>
  <c r="AE30" i="9"/>
  <c r="AF30" i="9" s="1"/>
  <c r="AE26" i="9"/>
  <c r="AE22" i="9"/>
  <c r="AF22" i="9" s="1"/>
  <c r="AE18" i="9"/>
  <c r="AF18" i="9" s="1"/>
  <c r="AE13" i="9"/>
  <c r="AF13" i="9" s="1"/>
  <c r="AE9" i="9"/>
  <c r="AE5" i="9"/>
  <c r="AC134" i="9"/>
  <c r="AC130" i="9"/>
  <c r="AC126" i="9"/>
  <c r="AC121" i="9"/>
  <c r="AC117" i="9"/>
  <c r="AC111" i="9"/>
  <c r="AC106" i="9"/>
  <c r="AC101" i="9"/>
  <c r="AC97" i="9"/>
  <c r="AC92" i="9"/>
  <c r="AC88" i="9"/>
  <c r="AC83" i="9"/>
  <c r="AC79" i="9"/>
  <c r="AC74" i="9"/>
  <c r="AC70" i="9"/>
  <c r="AC66" i="9"/>
  <c r="AC62" i="9"/>
  <c r="AC57" i="9"/>
  <c r="AC53" i="9"/>
  <c r="AC49" i="9"/>
  <c r="AC45" i="9"/>
  <c r="AC40" i="9"/>
  <c r="AC36" i="9"/>
  <c r="AC31" i="9"/>
  <c r="AC27" i="9"/>
  <c r="AC23" i="9"/>
  <c r="AC19" i="9"/>
  <c r="AC14" i="9"/>
  <c r="AC10" i="9"/>
  <c r="AA137" i="9"/>
  <c r="AA134" i="9"/>
  <c r="AA132" i="9"/>
  <c r="AA123" i="9"/>
  <c r="AA121" i="9"/>
  <c r="AA119" i="9"/>
  <c r="AA117" i="9"/>
  <c r="AA101" i="9"/>
  <c r="AA99" i="9"/>
  <c r="AA97" i="9"/>
  <c r="AA94" i="9"/>
  <c r="AA92" i="9"/>
  <c r="AA81" i="9"/>
  <c r="AA79" i="9"/>
  <c r="AA76" i="9"/>
  <c r="AA74" i="9"/>
  <c r="AA64" i="9"/>
  <c r="AA62" i="9"/>
  <c r="AA59" i="9"/>
  <c r="AA57" i="9"/>
  <c r="AA51" i="9"/>
  <c r="AA49" i="9"/>
  <c r="AA47" i="9"/>
  <c r="AA36" i="9"/>
  <c r="AA31" i="9"/>
  <c r="AA10" i="9"/>
  <c r="AA8" i="9"/>
  <c r="AA6" i="9"/>
  <c r="AA100" i="9"/>
  <c r="AB100" i="9" s="1"/>
  <c r="AA93" i="9"/>
  <c r="AB93" i="9" s="1"/>
  <c r="AA86" i="9"/>
  <c r="AB86" i="9" s="1"/>
  <c r="AA82" i="9"/>
  <c r="AB82" i="9" s="1"/>
  <c r="AA63" i="9"/>
  <c r="AB63" i="9" s="1"/>
  <c r="AA58" i="9"/>
  <c r="AB58" i="9" s="1"/>
  <c r="AA56" i="9"/>
  <c r="AB56" i="9" s="1"/>
  <c r="AA35" i="9"/>
  <c r="AB35" i="9" s="1"/>
  <c r="AA28" i="9"/>
  <c r="AB28" i="9" s="1"/>
  <c r="AA24" i="9"/>
  <c r="AB24" i="9" s="1"/>
  <c r="AA18" i="9"/>
  <c r="AB18" i="9" s="1"/>
  <c r="AA15" i="9"/>
  <c r="AB15" i="9" s="1"/>
  <c r="BK76" i="9"/>
  <c r="BL76" i="9" s="1"/>
  <c r="BI54" i="9"/>
  <c r="BJ54" i="9" s="1"/>
  <c r="BK32" i="9"/>
  <c r="BL32" i="9" s="1"/>
  <c r="BK15" i="9"/>
  <c r="BL15" i="9" s="1"/>
  <c r="BC132" i="9"/>
  <c r="BD132" i="9" s="1"/>
  <c r="BC114" i="9"/>
  <c r="BD114" i="9" s="1"/>
  <c r="BC94" i="9"/>
  <c r="BD94" i="9" s="1"/>
  <c r="BC77" i="9"/>
  <c r="BD77" i="9" s="1"/>
  <c r="BC69" i="9"/>
  <c r="BD69" i="9" s="1"/>
  <c r="BC60" i="9"/>
  <c r="BD60" i="9" s="1"/>
  <c r="BC52" i="9"/>
  <c r="BD52" i="9" s="1"/>
  <c r="BC44" i="9"/>
  <c r="BD44" i="9" s="1"/>
  <c r="BC35" i="9"/>
  <c r="BD35" i="9" s="1"/>
  <c r="AY28" i="9"/>
  <c r="AZ28" i="9" s="1"/>
  <c r="AX24" i="9"/>
  <c r="AX20" i="9"/>
  <c r="AX15" i="9"/>
  <c r="AX11" i="9"/>
  <c r="AX7" i="9"/>
  <c r="AP137" i="9"/>
  <c r="AP132" i="9"/>
  <c r="AP128" i="9"/>
  <c r="AP123" i="9"/>
  <c r="AP119" i="9"/>
  <c r="AP114" i="9"/>
  <c r="AP109" i="9"/>
  <c r="AP104" i="9"/>
  <c r="AP99" i="9"/>
  <c r="AP94" i="9"/>
  <c r="AP90" i="9"/>
  <c r="AP85" i="9"/>
  <c r="AP81" i="9"/>
  <c r="AP76" i="9"/>
  <c r="AP72" i="9"/>
  <c r="AP68" i="9"/>
  <c r="AP64" i="9"/>
  <c r="AP59" i="9"/>
  <c r="AP55" i="9"/>
  <c r="AP51" i="9"/>
  <c r="AP47" i="9"/>
  <c r="AP43" i="9"/>
  <c r="AP38" i="9"/>
  <c r="AP34" i="9"/>
  <c r="AP29" i="9"/>
  <c r="AP25" i="9"/>
  <c r="AP21" i="9"/>
  <c r="AP17" i="9"/>
  <c r="AP12" i="9"/>
  <c r="AP8" i="9"/>
  <c r="AH138" i="9"/>
  <c r="AH133" i="9"/>
  <c r="AH129" i="9"/>
  <c r="AK126" i="9"/>
  <c r="AK123" i="9"/>
  <c r="AK121" i="9"/>
  <c r="AK119" i="9"/>
  <c r="AK117" i="9"/>
  <c r="AK114" i="9"/>
  <c r="AK111" i="9"/>
  <c r="AK109" i="9"/>
  <c r="AK106" i="9"/>
  <c r="AK104" i="9"/>
  <c r="AK101" i="9"/>
  <c r="AH100" i="9"/>
  <c r="AK98" i="9"/>
  <c r="AL98" i="9" s="1"/>
  <c r="AI97" i="9"/>
  <c r="AH95" i="9"/>
  <c r="AK93" i="9"/>
  <c r="AL93" i="9" s="1"/>
  <c r="AI92" i="9"/>
  <c r="AH91" i="9"/>
  <c r="AK89" i="9"/>
  <c r="AL89" i="9" s="1"/>
  <c r="AI88" i="9"/>
  <c r="AH86" i="9"/>
  <c r="AK84" i="9"/>
  <c r="AL84" i="9" s="1"/>
  <c r="AI83" i="9"/>
  <c r="AH82" i="9"/>
  <c r="AK80" i="9"/>
  <c r="AL80" i="9" s="1"/>
  <c r="AI79" i="9"/>
  <c r="AH77" i="9"/>
  <c r="AK75" i="9"/>
  <c r="AL75" i="9" s="1"/>
  <c r="AI74" i="9"/>
  <c r="AH73" i="9"/>
  <c r="AK71" i="9"/>
  <c r="AL71" i="9" s="1"/>
  <c r="AI70" i="9"/>
  <c r="AH69" i="9"/>
  <c r="AK67" i="9"/>
  <c r="AL67" i="9" s="1"/>
  <c r="AI66" i="9"/>
  <c r="AH65" i="9"/>
  <c r="AK63" i="9"/>
  <c r="AL63" i="9" s="1"/>
  <c r="AI62" i="9"/>
  <c r="AH60" i="9"/>
  <c r="AK58" i="9"/>
  <c r="AL58" i="9" s="1"/>
  <c r="AI57" i="9"/>
  <c r="AH56" i="9"/>
  <c r="AK54" i="9"/>
  <c r="AL54" i="9" s="1"/>
  <c r="AI53" i="9"/>
  <c r="AH52" i="9"/>
  <c r="AK50" i="9"/>
  <c r="AL50" i="9" s="1"/>
  <c r="AI49" i="9"/>
  <c r="AH48" i="9"/>
  <c r="AK46" i="9"/>
  <c r="AL46" i="9" s="1"/>
  <c r="AI45" i="9"/>
  <c r="AH44" i="9"/>
  <c r="AK42" i="9"/>
  <c r="AI40" i="9"/>
  <c r="AH39" i="9"/>
  <c r="AK37" i="9"/>
  <c r="AL37" i="9" s="1"/>
  <c r="AI36" i="9"/>
  <c r="AH35" i="9"/>
  <c r="AK32" i="9"/>
  <c r="AL32" i="9" s="1"/>
  <c r="AI31" i="9"/>
  <c r="AH30" i="9"/>
  <c r="AK28" i="9"/>
  <c r="AL28" i="9" s="1"/>
  <c r="AI27" i="9"/>
  <c r="AH26" i="9"/>
  <c r="AK24" i="9"/>
  <c r="AL24" i="9" s="1"/>
  <c r="AI23" i="9"/>
  <c r="AH22" i="9"/>
  <c r="AK20" i="9"/>
  <c r="AL20" i="9" s="1"/>
  <c r="AI19" i="9"/>
  <c r="AH18" i="9"/>
  <c r="AK15" i="9"/>
  <c r="AL15" i="9" s="1"/>
  <c r="AI14" i="9"/>
  <c r="AH13" i="9"/>
  <c r="AK11" i="9"/>
  <c r="AL11" i="9" s="1"/>
  <c r="AI10" i="9"/>
  <c r="AH9" i="9"/>
  <c r="AK7" i="9"/>
  <c r="AL7" i="9" s="1"/>
  <c r="AI6" i="9"/>
  <c r="AH5" i="9"/>
  <c r="AE132" i="9"/>
  <c r="AE127" i="9"/>
  <c r="AF127" i="9" s="1"/>
  <c r="AE121" i="9"/>
  <c r="AE114" i="9"/>
  <c r="AE108" i="9"/>
  <c r="AE101" i="9"/>
  <c r="AE94" i="9"/>
  <c r="AE89" i="9"/>
  <c r="AF89" i="9" s="1"/>
  <c r="AE83" i="9"/>
  <c r="AE76" i="9"/>
  <c r="AE71" i="9"/>
  <c r="AF71" i="9" s="1"/>
  <c r="AE66" i="9"/>
  <c r="AE59" i="9"/>
  <c r="AE54" i="9"/>
  <c r="AF54" i="9" s="1"/>
  <c r="AE49" i="9"/>
  <c r="AE43" i="9"/>
  <c r="AE38" i="9"/>
  <c r="AE34" i="9"/>
  <c r="AE29" i="9"/>
  <c r="AE25" i="9"/>
  <c r="AE21" i="9"/>
  <c r="AE17" i="9"/>
  <c r="AE12" i="9"/>
  <c r="AE8" i="9"/>
  <c r="AC138" i="9"/>
  <c r="AD138" i="9" s="1"/>
  <c r="AC133" i="9"/>
  <c r="AD133" i="9" s="1"/>
  <c r="AC129" i="9"/>
  <c r="AD129" i="9" s="1"/>
  <c r="AC124" i="9"/>
  <c r="AD124" i="9" s="1"/>
  <c r="AC120" i="9"/>
  <c r="AD120" i="9" s="1"/>
  <c r="AC116" i="9"/>
  <c r="AC110" i="9"/>
  <c r="AD110" i="9" s="1"/>
  <c r="AC105" i="9"/>
  <c r="AD105" i="9" s="1"/>
  <c r="AC100" i="9"/>
  <c r="AD100" i="9" s="1"/>
  <c r="AC95" i="9"/>
  <c r="AD95" i="9" s="1"/>
  <c r="AC91" i="9"/>
  <c r="AD91" i="9" s="1"/>
  <c r="AC86" i="9"/>
  <c r="AD86" i="9" s="1"/>
  <c r="AC82" i="9"/>
  <c r="AD82" i="9" s="1"/>
  <c r="AC77" i="9"/>
  <c r="AD77" i="9" s="1"/>
  <c r="AC73" i="9"/>
  <c r="AD73" i="9" s="1"/>
  <c r="AC69" i="9"/>
  <c r="AD69" i="9" s="1"/>
  <c r="AC65" i="9"/>
  <c r="AD65" i="9" s="1"/>
  <c r="AC60" i="9"/>
  <c r="AD60" i="9" s="1"/>
  <c r="AC56" i="9"/>
  <c r="AD56" i="9" s="1"/>
  <c r="AC52" i="9"/>
  <c r="AD52" i="9" s="1"/>
  <c r="AC48" i="9"/>
  <c r="AD48" i="9" s="1"/>
  <c r="AC44" i="9"/>
  <c r="AD44" i="9" s="1"/>
  <c r="AC39" i="9"/>
  <c r="AD39" i="9" s="1"/>
  <c r="AC35" i="9"/>
  <c r="AD35" i="9" s="1"/>
  <c r="AC30" i="9"/>
  <c r="AD30" i="9" s="1"/>
  <c r="AC26" i="9"/>
  <c r="AD26" i="9" s="1"/>
  <c r="AC22" i="9"/>
  <c r="AD22" i="9" s="1"/>
  <c r="AC18" i="9"/>
  <c r="AD18" i="9" s="1"/>
  <c r="AC13" i="9"/>
  <c r="AD13" i="9" s="1"/>
  <c r="AC9" i="9"/>
  <c r="AD9" i="9" s="1"/>
  <c r="AC5" i="9"/>
  <c r="Z137" i="9"/>
  <c r="Z134" i="9"/>
  <c r="Z132" i="9"/>
  <c r="Z130" i="9"/>
  <c r="Z128" i="9"/>
  <c r="Z126" i="9"/>
  <c r="Z123" i="9"/>
  <c r="Z121" i="9"/>
  <c r="Z119" i="9"/>
  <c r="Z117" i="9"/>
  <c r="Z114" i="9"/>
  <c r="Z111" i="9"/>
  <c r="Z109" i="9"/>
  <c r="Z106" i="9"/>
  <c r="Z104" i="9"/>
  <c r="Z101" i="9"/>
  <c r="Z99" i="9"/>
  <c r="Z97" i="9"/>
  <c r="Z94" i="9"/>
  <c r="Z92" i="9"/>
  <c r="Z90" i="9"/>
  <c r="Z88" i="9"/>
  <c r="Z85" i="9"/>
  <c r="Z83" i="9"/>
  <c r="Z81" i="9"/>
  <c r="Z79" i="9"/>
  <c r="Z76" i="9"/>
  <c r="Z74" i="9"/>
  <c r="Z72" i="9"/>
  <c r="Z70" i="9"/>
  <c r="Z68" i="9"/>
  <c r="Z66" i="9"/>
  <c r="Z64" i="9"/>
  <c r="Z62" i="9"/>
  <c r="Z59" i="9"/>
  <c r="Z57" i="9"/>
  <c r="Z55" i="9"/>
  <c r="Z53" i="9"/>
  <c r="Z51" i="9"/>
  <c r="Z49" i="9"/>
  <c r="Z47" i="9"/>
  <c r="Z45" i="9"/>
  <c r="Z43" i="9"/>
  <c r="Z40" i="9"/>
  <c r="Z38" i="9"/>
  <c r="Z36" i="9"/>
  <c r="Z34" i="9"/>
  <c r="Z31" i="9"/>
  <c r="Z29" i="9"/>
  <c r="Z27" i="9"/>
  <c r="Z25" i="9"/>
  <c r="Z23" i="9"/>
  <c r="Z21" i="9"/>
  <c r="Z19" i="9"/>
  <c r="Z17" i="9"/>
  <c r="Z14" i="9"/>
  <c r="Z12" i="9"/>
  <c r="Z10" i="9"/>
  <c r="Z8" i="9"/>
  <c r="Z6" i="9"/>
  <c r="AC68" i="9"/>
  <c r="AC59" i="9"/>
  <c r="AC51" i="9"/>
  <c r="AD51" i="9" s="1"/>
  <c r="AC38" i="9"/>
  <c r="AC29" i="9"/>
  <c r="AD29" i="9" s="1"/>
  <c r="AC25" i="9"/>
  <c r="AC17" i="9"/>
  <c r="AC12" i="9"/>
  <c r="AC8" i="9"/>
  <c r="AA138" i="9"/>
  <c r="AB138" i="9" s="1"/>
  <c r="AA133" i="9"/>
  <c r="AB133" i="9" s="1"/>
  <c r="AA129" i="9"/>
  <c r="AB129" i="9" s="1"/>
  <c r="AA124" i="9"/>
  <c r="AB124" i="9" s="1"/>
  <c r="AA120" i="9"/>
  <c r="AB120" i="9" s="1"/>
  <c r="AA95" i="9"/>
  <c r="AB95" i="9" s="1"/>
  <c r="AA91" i="9"/>
  <c r="AB91" i="9" s="1"/>
  <c r="AA89" i="9"/>
  <c r="AB89" i="9" s="1"/>
  <c r="AA69" i="9"/>
  <c r="AB69" i="9" s="1"/>
  <c r="AA65" i="9"/>
  <c r="AB65" i="9" s="1"/>
  <c r="AA60" i="9"/>
  <c r="AB60" i="9" s="1"/>
  <c r="AA54" i="9"/>
  <c r="AB54" i="9" s="1"/>
  <c r="AA50" i="9"/>
  <c r="AB50" i="9" s="1"/>
  <c r="AA30" i="9"/>
  <c r="AB30" i="9" s="1"/>
  <c r="AA26" i="9"/>
  <c r="AB26" i="9" s="1"/>
  <c r="AA22" i="9"/>
  <c r="AB22" i="9" s="1"/>
  <c r="BK105" i="9"/>
  <c r="BL105" i="9" s="1"/>
  <c r="BI71" i="9"/>
  <c r="BJ71" i="9" s="1"/>
  <c r="BG49" i="9"/>
  <c r="BH49" i="9" s="1"/>
  <c r="BK28" i="9"/>
  <c r="BL28" i="9" s="1"/>
  <c r="BK11" i="9"/>
  <c r="BL11" i="9" s="1"/>
  <c r="BC128" i="9"/>
  <c r="BD128" i="9" s="1"/>
  <c r="BC109" i="9"/>
  <c r="BD109" i="9" s="1"/>
  <c r="BC90" i="9"/>
  <c r="BD90" i="9" s="1"/>
  <c r="BC75" i="9"/>
  <c r="BD75" i="9" s="1"/>
  <c r="BC67" i="9"/>
  <c r="BD67" i="9" s="1"/>
  <c r="BC58" i="9"/>
  <c r="BD58" i="9" s="1"/>
  <c r="BC50" i="9"/>
  <c r="BD50" i="9" s="1"/>
  <c r="BC42" i="9"/>
  <c r="BC32" i="9"/>
  <c r="BD32" i="9" s="1"/>
  <c r="AX27" i="9"/>
  <c r="AX23" i="9"/>
  <c r="AX19" i="9"/>
  <c r="AX14" i="9"/>
  <c r="AX10" i="9"/>
  <c r="AX6" i="9"/>
  <c r="AP136" i="9"/>
  <c r="AP135" i="9" s="1"/>
  <c r="AP131" i="9"/>
  <c r="AP127" i="9"/>
  <c r="AP122" i="9"/>
  <c r="AP118" i="9"/>
  <c r="AP113" i="9"/>
  <c r="AP112" i="9" s="1"/>
  <c r="AP108" i="9"/>
  <c r="AP107" i="9" s="1"/>
  <c r="AP103" i="9"/>
  <c r="AP102" i="9" s="1"/>
  <c r="AP98" i="9"/>
  <c r="AP93" i="9"/>
  <c r="AP89" i="9"/>
  <c r="AP84" i="9"/>
  <c r="AP80" i="9"/>
  <c r="AP75" i="9"/>
  <c r="AP71" i="9"/>
  <c r="AP67" i="9"/>
  <c r="AP63" i="9"/>
  <c r="AP58" i="9"/>
  <c r="AP54" i="9"/>
  <c r="AP50" i="9"/>
  <c r="AP46" i="9"/>
  <c r="AP42" i="9"/>
  <c r="AP37" i="9"/>
  <c r="AP32" i="9"/>
  <c r="AP28" i="9"/>
  <c r="AP24" i="9"/>
  <c r="AP20" i="9"/>
  <c r="AP15" i="9"/>
  <c r="AP11" i="9"/>
  <c r="AP7" i="9"/>
  <c r="AH137" i="9"/>
  <c r="AH132" i="9"/>
  <c r="AH128" i="9"/>
  <c r="AH126" i="9"/>
  <c r="AH123" i="9"/>
  <c r="AH121" i="9"/>
  <c r="AH119" i="9"/>
  <c r="AH117" i="9"/>
  <c r="AH114" i="9"/>
  <c r="AH111" i="9"/>
  <c r="AH109" i="9"/>
  <c r="AH106" i="9"/>
  <c r="AH104" i="9"/>
  <c r="AH101" i="9"/>
  <c r="AK99" i="9"/>
  <c r="AL99" i="9" s="1"/>
  <c r="AI98" i="9"/>
  <c r="AJ98" i="9" s="1"/>
  <c r="AH97" i="9"/>
  <c r="AK94" i="9"/>
  <c r="AL94" i="9" s="1"/>
  <c r="AI93" i="9"/>
  <c r="AJ93" i="9" s="1"/>
  <c r="AH92" i="9"/>
  <c r="AK90" i="9"/>
  <c r="AL90" i="9" s="1"/>
  <c r="AI89" i="9"/>
  <c r="AJ89" i="9" s="1"/>
  <c r="AH88" i="9"/>
  <c r="AK85" i="9"/>
  <c r="AL85" i="9" s="1"/>
  <c r="AI84" i="9"/>
  <c r="AJ84" i="9" s="1"/>
  <c r="AH83" i="9"/>
  <c r="AK81" i="9"/>
  <c r="AL81" i="9" s="1"/>
  <c r="AI80" i="9"/>
  <c r="AJ80" i="9" s="1"/>
  <c r="AH79" i="9"/>
  <c r="AK76" i="9"/>
  <c r="AL76" i="9" s="1"/>
  <c r="AI75" i="9"/>
  <c r="AJ75" i="9" s="1"/>
  <c r="AH74" i="9"/>
  <c r="AK72" i="9"/>
  <c r="AL72" i="9" s="1"/>
  <c r="AI71" i="9"/>
  <c r="AJ71" i="9" s="1"/>
  <c r="AH70" i="9"/>
  <c r="AK68" i="9"/>
  <c r="AL68" i="9" s="1"/>
  <c r="AI67" i="9"/>
  <c r="AJ67" i="9" s="1"/>
  <c r="AH66" i="9"/>
  <c r="AK64" i="9"/>
  <c r="AL64" i="9" s="1"/>
  <c r="AI63" i="9"/>
  <c r="AJ63" i="9" s="1"/>
  <c r="AH62" i="9"/>
  <c r="AK59" i="9"/>
  <c r="AL59" i="9" s="1"/>
  <c r="AI58" i="9"/>
  <c r="AJ58" i="9" s="1"/>
  <c r="AH57" i="9"/>
  <c r="AK55" i="9"/>
  <c r="AL55" i="9" s="1"/>
  <c r="AI54" i="9"/>
  <c r="AJ54" i="9" s="1"/>
  <c r="AH53" i="9"/>
  <c r="AK51" i="9"/>
  <c r="AL51" i="9" s="1"/>
  <c r="AI50" i="9"/>
  <c r="AJ50" i="9" s="1"/>
  <c r="AH49" i="9"/>
  <c r="AK47" i="9"/>
  <c r="AL47" i="9" s="1"/>
  <c r="AI46" i="9"/>
  <c r="AJ46" i="9" s="1"/>
  <c r="AH45" i="9"/>
  <c r="AK43" i="9"/>
  <c r="AL43" i="9" s="1"/>
  <c r="AI42" i="9"/>
  <c r="AH40" i="9"/>
  <c r="AK38" i="9"/>
  <c r="AL38" i="9" s="1"/>
  <c r="AI37" i="9"/>
  <c r="AJ37" i="9" s="1"/>
  <c r="AH36" i="9"/>
  <c r="AK34" i="9"/>
  <c r="AI32" i="9"/>
  <c r="AJ32" i="9" s="1"/>
  <c r="AH31" i="9"/>
  <c r="AK29" i="9"/>
  <c r="AL29" i="9" s="1"/>
  <c r="AI28" i="9"/>
  <c r="AJ28" i="9" s="1"/>
  <c r="AH27" i="9"/>
  <c r="AK25" i="9"/>
  <c r="AL25" i="9" s="1"/>
  <c r="AI24" i="9"/>
  <c r="AJ24" i="9" s="1"/>
  <c r="AH23" i="9"/>
  <c r="AK21" i="9"/>
  <c r="AL21" i="9" s="1"/>
  <c r="AI20" i="9"/>
  <c r="AJ20" i="9" s="1"/>
  <c r="AH19" i="9"/>
  <c r="AK17" i="9"/>
  <c r="AI15" i="9"/>
  <c r="AJ15" i="9" s="1"/>
  <c r="AH14" i="9"/>
  <c r="AK12" i="9"/>
  <c r="AL12" i="9" s="1"/>
  <c r="AI11" i="9"/>
  <c r="AJ11" i="9" s="1"/>
  <c r="AH10" i="9"/>
  <c r="AK8" i="9"/>
  <c r="AL8" i="9" s="1"/>
  <c r="AI7" i="9"/>
  <c r="AJ7" i="9" s="1"/>
  <c r="AH6" i="9"/>
  <c r="AE137" i="9"/>
  <c r="AF137" i="9" s="1"/>
  <c r="AE131" i="9"/>
  <c r="AF131" i="9" s="1"/>
  <c r="AE126" i="9"/>
  <c r="AE119" i="9"/>
  <c r="AF119" i="9" s="1"/>
  <c r="AE113" i="9"/>
  <c r="AE106" i="9"/>
  <c r="AE99" i="9"/>
  <c r="AF99" i="9" s="1"/>
  <c r="AE93" i="9"/>
  <c r="AF93" i="9" s="1"/>
  <c r="AE88" i="9"/>
  <c r="AE81" i="9"/>
  <c r="AF81" i="9" s="1"/>
  <c r="AE75" i="9"/>
  <c r="AF75" i="9" s="1"/>
  <c r="AE70" i="9"/>
  <c r="AF70" i="9" s="1"/>
  <c r="AE64" i="9"/>
  <c r="AF64" i="9" s="1"/>
  <c r="AE58" i="9"/>
  <c r="AF58" i="9" s="1"/>
  <c r="AE53" i="9"/>
  <c r="AF53" i="9" s="1"/>
  <c r="AE47" i="9"/>
  <c r="AF47" i="9" s="1"/>
  <c r="AE42" i="9"/>
  <c r="AE37" i="9"/>
  <c r="AF37" i="9" s="1"/>
  <c r="AE32" i="9"/>
  <c r="AF32" i="9" s="1"/>
  <c r="AE28" i="9"/>
  <c r="AF28" i="9" s="1"/>
  <c r="AE24" i="9"/>
  <c r="AF24" i="9" s="1"/>
  <c r="AE20" i="9"/>
  <c r="AF20" i="9" s="1"/>
  <c r="AE15" i="9"/>
  <c r="AF15" i="9" s="1"/>
  <c r="AE11" i="9"/>
  <c r="AF11" i="9" s="1"/>
  <c r="AE7" i="9"/>
  <c r="AF7" i="9" s="1"/>
  <c r="AC137" i="9"/>
  <c r="AD137" i="9" s="1"/>
  <c r="AC132" i="9"/>
  <c r="AD132" i="9" s="1"/>
  <c r="AC128" i="9"/>
  <c r="AD128" i="9" s="1"/>
  <c r="AC123" i="9"/>
  <c r="AC119" i="9"/>
  <c r="AD119" i="9" s="1"/>
  <c r="AC114" i="9"/>
  <c r="AD114" i="9" s="1"/>
  <c r="AC109" i="9"/>
  <c r="AC104" i="9"/>
  <c r="AC99" i="9"/>
  <c r="AD99" i="9" s="1"/>
  <c r="AC94" i="9"/>
  <c r="AD94" i="9" s="1"/>
  <c r="AC90" i="9"/>
  <c r="AD90" i="9" s="1"/>
  <c r="AC85" i="9"/>
  <c r="AC81" i="9"/>
  <c r="AD81" i="9" s="1"/>
  <c r="AC76" i="9"/>
  <c r="AD76" i="9" s="1"/>
  <c r="AC72" i="9"/>
  <c r="AD72" i="9" s="1"/>
  <c r="AC64" i="9"/>
  <c r="AD64" i="9" s="1"/>
  <c r="AC55" i="9"/>
  <c r="AD55" i="9" s="1"/>
  <c r="AC47" i="9"/>
  <c r="AD47" i="9" s="1"/>
  <c r="AC43" i="9"/>
  <c r="AD43" i="9" s="1"/>
  <c r="AC34" i="9"/>
  <c r="AC21" i="9"/>
  <c r="AD21" i="9" s="1"/>
  <c r="AA136" i="9"/>
  <c r="AA131" i="9"/>
  <c r="AB131" i="9" s="1"/>
  <c r="AA127" i="9"/>
  <c r="AB127" i="9" s="1"/>
  <c r="AA122" i="9"/>
  <c r="AB122" i="9" s="1"/>
  <c r="AA118" i="9"/>
  <c r="AB118" i="9" s="1"/>
  <c r="AA116" i="9"/>
  <c r="AA113" i="9"/>
  <c r="AA110" i="9"/>
  <c r="AA108" i="9"/>
  <c r="AA105" i="9"/>
  <c r="AB105" i="9" s="1"/>
  <c r="AA103" i="9"/>
  <c r="AA98" i="9"/>
  <c r="AB98" i="9" s="1"/>
  <c r="AA80" i="9"/>
  <c r="AB80" i="9" s="1"/>
  <c r="AA75" i="9"/>
  <c r="AB75" i="9" s="1"/>
  <c r="AA73" i="9"/>
  <c r="AB73" i="9" s="1"/>
  <c r="AA52" i="9"/>
  <c r="AB52" i="9" s="1"/>
  <c r="AA48" i="9"/>
  <c r="AB48" i="9" s="1"/>
  <c r="AA44" i="9"/>
  <c r="AB44" i="9" s="1"/>
  <c r="AA39" i="9"/>
  <c r="AB39" i="9" s="1"/>
  <c r="AA20" i="9"/>
  <c r="AB20" i="9" s="1"/>
  <c r="AA13" i="9"/>
  <c r="AB13" i="9" s="1"/>
  <c r="AA9" i="9"/>
  <c r="AB9" i="9" s="1"/>
  <c r="AA5" i="9"/>
  <c r="W138" i="9"/>
  <c r="W133" i="9"/>
  <c r="W129" i="9"/>
  <c r="W124" i="9"/>
  <c r="W120" i="9"/>
  <c r="W116" i="9"/>
  <c r="W110" i="9"/>
  <c r="W105" i="9"/>
  <c r="W100" i="9"/>
  <c r="W95" i="9"/>
  <c r="W91" i="9"/>
  <c r="W86" i="9"/>
  <c r="W82" i="9"/>
  <c r="W77" i="9"/>
  <c r="W73" i="9"/>
  <c r="W69" i="9"/>
  <c r="W65" i="9"/>
  <c r="W60" i="9"/>
  <c r="W56" i="9"/>
  <c r="W52" i="9"/>
  <c r="W48" i="9"/>
  <c r="W44" i="9"/>
  <c r="W39" i="9"/>
  <c r="W35" i="9"/>
  <c r="W30" i="9"/>
  <c r="W26" i="9"/>
  <c r="W22" i="9"/>
  <c r="W18" i="9"/>
  <c r="W13" i="9"/>
  <c r="W9" i="9"/>
  <c r="W5" i="9"/>
  <c r="U134" i="9"/>
  <c r="U130" i="9"/>
  <c r="U126" i="9"/>
  <c r="U121" i="9"/>
  <c r="U117" i="9"/>
  <c r="U111" i="9"/>
  <c r="U106" i="9"/>
  <c r="U101" i="9"/>
  <c r="U97" i="9"/>
  <c r="U92" i="9"/>
  <c r="U88" i="9"/>
  <c r="U83" i="9"/>
  <c r="U79" i="9"/>
  <c r="U74" i="9"/>
  <c r="U70" i="9"/>
  <c r="U66" i="9"/>
  <c r="U62" i="9"/>
  <c r="U57" i="9"/>
  <c r="U53" i="9"/>
  <c r="U49" i="9"/>
  <c r="U45" i="9"/>
  <c r="U40" i="9"/>
  <c r="U36" i="9"/>
  <c r="U31" i="9"/>
  <c r="U27" i="9"/>
  <c r="U23" i="9"/>
  <c r="U19" i="9"/>
  <c r="U14" i="9"/>
  <c r="U10" i="9"/>
  <c r="U6" i="9"/>
  <c r="S136" i="9"/>
  <c r="S131" i="9"/>
  <c r="S127" i="9"/>
  <c r="S122" i="9"/>
  <c r="S118" i="9"/>
  <c r="S113" i="9"/>
  <c r="S108" i="9"/>
  <c r="S103" i="9"/>
  <c r="S98" i="9"/>
  <c r="S93" i="9"/>
  <c r="S89" i="9"/>
  <c r="S84" i="9"/>
  <c r="S80" i="9"/>
  <c r="S75" i="9"/>
  <c r="S71" i="9"/>
  <c r="S67" i="9"/>
  <c r="S63" i="9"/>
  <c r="S58" i="9"/>
  <c r="S54" i="9"/>
  <c r="S50" i="9"/>
  <c r="S46" i="9"/>
  <c r="S42" i="9"/>
  <c r="S37" i="9"/>
  <c r="S32" i="9"/>
  <c r="S28" i="9"/>
  <c r="S24" i="9"/>
  <c r="S20" i="9"/>
  <c r="S15" i="9"/>
  <c r="S11" i="9"/>
  <c r="S7" i="9"/>
  <c r="R137" i="9"/>
  <c r="R132" i="9"/>
  <c r="R128" i="9"/>
  <c r="R123" i="9"/>
  <c r="R119" i="9"/>
  <c r="R114" i="9"/>
  <c r="R109" i="9"/>
  <c r="R104" i="9"/>
  <c r="R99" i="9"/>
  <c r="R94" i="9"/>
  <c r="R90" i="9"/>
  <c r="R85" i="9"/>
  <c r="R81" i="9"/>
  <c r="R76" i="9"/>
  <c r="R72" i="9"/>
  <c r="R68" i="9"/>
  <c r="R64" i="9"/>
  <c r="R59" i="9"/>
  <c r="R55" i="9"/>
  <c r="R51" i="9"/>
  <c r="R47" i="9"/>
  <c r="R43" i="9"/>
  <c r="R38" i="9"/>
  <c r="R34" i="9"/>
  <c r="R29" i="9"/>
  <c r="R25" i="9"/>
  <c r="R21" i="9"/>
  <c r="R17" i="9"/>
  <c r="R12" i="9"/>
  <c r="R8" i="9"/>
  <c r="R18" i="9"/>
  <c r="W137" i="9"/>
  <c r="X137" i="9" s="1"/>
  <c r="W132" i="9"/>
  <c r="W128" i="9"/>
  <c r="W123" i="9"/>
  <c r="W119" i="9"/>
  <c r="X119" i="9" s="1"/>
  <c r="W114" i="9"/>
  <c r="W109" i="9"/>
  <c r="W104" i="9"/>
  <c r="W99" i="9"/>
  <c r="X99" i="9" s="1"/>
  <c r="W94" i="9"/>
  <c r="W90" i="9"/>
  <c r="W85" i="9"/>
  <c r="W81" i="9"/>
  <c r="X81" i="9" s="1"/>
  <c r="W76" i="9"/>
  <c r="W72" i="9"/>
  <c r="W68" i="9"/>
  <c r="W64" i="9"/>
  <c r="X64" i="9" s="1"/>
  <c r="W59" i="9"/>
  <c r="W55" i="9"/>
  <c r="W51" i="9"/>
  <c r="W47" i="9"/>
  <c r="X47" i="9" s="1"/>
  <c r="W43" i="9"/>
  <c r="W38" i="9"/>
  <c r="W34" i="9"/>
  <c r="W29" i="9"/>
  <c r="X29" i="9" s="1"/>
  <c r="W25" i="9"/>
  <c r="W21" i="9"/>
  <c r="W17" i="9"/>
  <c r="W12" i="9"/>
  <c r="X12" i="9" s="1"/>
  <c r="W8" i="9"/>
  <c r="U138" i="9"/>
  <c r="U133" i="9"/>
  <c r="U129" i="9"/>
  <c r="U124" i="9"/>
  <c r="U120" i="9"/>
  <c r="U116" i="9"/>
  <c r="U110" i="9"/>
  <c r="U105" i="9"/>
  <c r="U100" i="9"/>
  <c r="U95" i="9"/>
  <c r="U91" i="9"/>
  <c r="U86" i="9"/>
  <c r="U82" i="9"/>
  <c r="U77" i="9"/>
  <c r="U73" i="9"/>
  <c r="U69" i="9"/>
  <c r="U65" i="9"/>
  <c r="U60" i="9"/>
  <c r="U56" i="9"/>
  <c r="U52" i="9"/>
  <c r="U48" i="9"/>
  <c r="U44" i="9"/>
  <c r="U39" i="9"/>
  <c r="U35" i="9"/>
  <c r="U30" i="9"/>
  <c r="U26" i="9"/>
  <c r="U22" i="9"/>
  <c r="U18" i="9"/>
  <c r="U13" i="9"/>
  <c r="U9" i="9"/>
  <c r="U5" i="9"/>
  <c r="S134" i="9"/>
  <c r="S130" i="9"/>
  <c r="S126" i="9"/>
  <c r="S121" i="9"/>
  <c r="S117" i="9"/>
  <c r="S111" i="9"/>
  <c r="S106" i="9"/>
  <c r="S101" i="9"/>
  <c r="S97" i="9"/>
  <c r="S92" i="9"/>
  <c r="S88" i="9"/>
  <c r="S83" i="9"/>
  <c r="S79" i="9"/>
  <c r="S74" i="9"/>
  <c r="S70" i="9"/>
  <c r="S66" i="9"/>
  <c r="S62" i="9"/>
  <c r="S57" i="9"/>
  <c r="S53" i="9"/>
  <c r="S49" i="9"/>
  <c r="S45" i="9"/>
  <c r="S40" i="9"/>
  <c r="S36" i="9"/>
  <c r="S31" i="9"/>
  <c r="S27" i="9"/>
  <c r="S23" i="9"/>
  <c r="S19" i="9"/>
  <c r="S14" i="9"/>
  <c r="S10" i="9"/>
  <c r="S6" i="9"/>
  <c r="R136" i="9"/>
  <c r="R131" i="9"/>
  <c r="R127" i="9"/>
  <c r="R122" i="9"/>
  <c r="R118" i="9"/>
  <c r="R113" i="9"/>
  <c r="R112" i="9" s="1"/>
  <c r="R108" i="9"/>
  <c r="R103" i="9"/>
  <c r="R98" i="9"/>
  <c r="R93" i="9"/>
  <c r="R89" i="9"/>
  <c r="R84" i="9"/>
  <c r="R80" i="9"/>
  <c r="R75" i="9"/>
  <c r="R71" i="9"/>
  <c r="R67" i="9"/>
  <c r="R63" i="9"/>
  <c r="R58" i="9"/>
  <c r="R54" i="9"/>
  <c r="R50" i="9"/>
  <c r="R46" i="9"/>
  <c r="R42" i="9"/>
  <c r="R37" i="9"/>
  <c r="R32" i="9"/>
  <c r="R28" i="9"/>
  <c r="R24" i="9"/>
  <c r="R20" i="9"/>
  <c r="R15" i="9"/>
  <c r="R11" i="9"/>
  <c r="R7" i="9"/>
  <c r="R31" i="9"/>
  <c r="R23" i="9"/>
  <c r="R10" i="9"/>
  <c r="R110" i="9"/>
  <c r="R100" i="9"/>
  <c r="R91" i="9"/>
  <c r="R82" i="9"/>
  <c r="R73" i="9"/>
  <c r="R39" i="9"/>
  <c r="R30" i="9"/>
  <c r="R22" i="9"/>
  <c r="R9" i="9"/>
  <c r="W136" i="9"/>
  <c r="W131" i="9"/>
  <c r="W127" i="9"/>
  <c r="X127" i="9" s="1"/>
  <c r="W122" i="9"/>
  <c r="W118" i="9"/>
  <c r="W113" i="9"/>
  <c r="W108" i="9"/>
  <c r="W103" i="9"/>
  <c r="W98" i="9"/>
  <c r="W93" i="9"/>
  <c r="W89" i="9"/>
  <c r="X89" i="9" s="1"/>
  <c r="W84" i="9"/>
  <c r="W80" i="9"/>
  <c r="W75" i="9"/>
  <c r="W71" i="9"/>
  <c r="X71" i="9" s="1"/>
  <c r="W67" i="9"/>
  <c r="W63" i="9"/>
  <c r="W58" i="9"/>
  <c r="W54" i="9"/>
  <c r="X54" i="9" s="1"/>
  <c r="W50" i="9"/>
  <c r="W46" i="9"/>
  <c r="W42" i="9"/>
  <c r="W37" i="9"/>
  <c r="X37" i="9" s="1"/>
  <c r="W32" i="9"/>
  <c r="W28" i="9"/>
  <c r="W24" i="9"/>
  <c r="W20" i="9"/>
  <c r="X20" i="9" s="1"/>
  <c r="W15" i="9"/>
  <c r="W11" i="9"/>
  <c r="W7" i="9"/>
  <c r="U137" i="9"/>
  <c r="V137" i="9" s="1"/>
  <c r="U132" i="9"/>
  <c r="V132" i="9" s="1"/>
  <c r="U128" i="9"/>
  <c r="U123" i="9"/>
  <c r="U119" i="9"/>
  <c r="V119" i="9" s="1"/>
  <c r="U114" i="9"/>
  <c r="V114" i="9" s="1"/>
  <c r="U109" i="9"/>
  <c r="U104" i="9"/>
  <c r="U99" i="9"/>
  <c r="V99" i="9" s="1"/>
  <c r="U94" i="9"/>
  <c r="V94" i="9" s="1"/>
  <c r="U90" i="9"/>
  <c r="U85" i="9"/>
  <c r="U81" i="9"/>
  <c r="V81" i="9" s="1"/>
  <c r="U76" i="9"/>
  <c r="V76" i="9" s="1"/>
  <c r="U72" i="9"/>
  <c r="U68" i="9"/>
  <c r="U64" i="9"/>
  <c r="V64" i="9" s="1"/>
  <c r="U59" i="9"/>
  <c r="V59" i="9" s="1"/>
  <c r="U55" i="9"/>
  <c r="U51" i="9"/>
  <c r="U47" i="9"/>
  <c r="V47" i="9" s="1"/>
  <c r="U43" i="9"/>
  <c r="V43" i="9" s="1"/>
  <c r="U38" i="9"/>
  <c r="U34" i="9"/>
  <c r="U29" i="9"/>
  <c r="V29" i="9" s="1"/>
  <c r="U25" i="9"/>
  <c r="V25" i="9" s="1"/>
  <c r="U21" i="9"/>
  <c r="U17" i="9"/>
  <c r="U12" i="9"/>
  <c r="V12" i="9" s="1"/>
  <c r="U8" i="9"/>
  <c r="V8" i="9" s="1"/>
  <c r="S138" i="9"/>
  <c r="S133" i="9"/>
  <c r="S129" i="9"/>
  <c r="S124" i="9"/>
  <c r="S120" i="9"/>
  <c r="S116" i="9"/>
  <c r="S110" i="9"/>
  <c r="S105" i="9"/>
  <c r="S100" i="9"/>
  <c r="T100" i="9" s="1"/>
  <c r="S95" i="9"/>
  <c r="S91" i="9"/>
  <c r="T91" i="9" s="1"/>
  <c r="S86" i="9"/>
  <c r="S82" i="9"/>
  <c r="S77" i="9"/>
  <c r="S73" i="9"/>
  <c r="S69" i="9"/>
  <c r="S65" i="9"/>
  <c r="S60" i="9"/>
  <c r="S56" i="9"/>
  <c r="S52" i="9"/>
  <c r="S48" i="9"/>
  <c r="S44" i="9"/>
  <c r="S39" i="9"/>
  <c r="T39" i="9" s="1"/>
  <c r="S35" i="9"/>
  <c r="S30" i="9"/>
  <c r="S26" i="9"/>
  <c r="S22" i="9"/>
  <c r="T22" i="9" s="1"/>
  <c r="S18" i="9"/>
  <c r="T18" i="9" s="1"/>
  <c r="S13" i="9"/>
  <c r="S9" i="9"/>
  <c r="S5" i="9"/>
  <c r="R134" i="9"/>
  <c r="R130" i="9"/>
  <c r="R126" i="9"/>
  <c r="R121" i="9"/>
  <c r="R117" i="9"/>
  <c r="R111" i="9"/>
  <c r="R106" i="9"/>
  <c r="R101" i="9"/>
  <c r="R97" i="9"/>
  <c r="R92" i="9"/>
  <c r="R88" i="9"/>
  <c r="R83" i="9"/>
  <c r="R79" i="9"/>
  <c r="R74" i="9"/>
  <c r="R70" i="9"/>
  <c r="R66" i="9"/>
  <c r="R62" i="9"/>
  <c r="R57" i="9"/>
  <c r="R53" i="9"/>
  <c r="R49" i="9"/>
  <c r="R45" i="9"/>
  <c r="R40" i="9"/>
  <c r="R36" i="9"/>
  <c r="R27" i="9"/>
  <c r="R19" i="9"/>
  <c r="R14" i="9"/>
  <c r="R6" i="9"/>
  <c r="R56" i="9"/>
  <c r="R44" i="9"/>
  <c r="R35" i="9"/>
  <c r="R26" i="9"/>
  <c r="R13" i="9"/>
  <c r="R5" i="9"/>
  <c r="W134" i="9"/>
  <c r="W130" i="9"/>
  <c r="W126" i="9"/>
  <c r="W121" i="9"/>
  <c r="X121" i="9" s="1"/>
  <c r="W117" i="9"/>
  <c r="W111" i="9"/>
  <c r="W106" i="9"/>
  <c r="W101" i="9"/>
  <c r="X101" i="9" s="1"/>
  <c r="W97" i="9"/>
  <c r="W92" i="9"/>
  <c r="W88" i="9"/>
  <c r="W83" i="9"/>
  <c r="X83" i="9" s="1"/>
  <c r="W79" i="9"/>
  <c r="W74" i="9"/>
  <c r="W70" i="9"/>
  <c r="W66" i="9"/>
  <c r="X66" i="9" s="1"/>
  <c r="W62" i="9"/>
  <c r="W57" i="9"/>
  <c r="W53" i="9"/>
  <c r="W49" i="9"/>
  <c r="X49" i="9" s="1"/>
  <c r="W45" i="9"/>
  <c r="W40" i="9"/>
  <c r="W36" i="9"/>
  <c r="W31" i="9"/>
  <c r="X31" i="9" s="1"/>
  <c r="W27" i="9"/>
  <c r="W23" i="9"/>
  <c r="X23" i="9" s="1"/>
  <c r="W19" i="9"/>
  <c r="W14" i="9"/>
  <c r="X14" i="9" s="1"/>
  <c r="W10" i="9"/>
  <c r="W6" i="9"/>
  <c r="X6" i="9" s="1"/>
  <c r="U136" i="9"/>
  <c r="U131" i="9"/>
  <c r="V131" i="9" s="1"/>
  <c r="U127" i="9"/>
  <c r="V127" i="9" s="1"/>
  <c r="U122" i="9"/>
  <c r="V122" i="9" s="1"/>
  <c r="U118" i="9"/>
  <c r="V118" i="9" s="1"/>
  <c r="U113" i="9"/>
  <c r="U108" i="9"/>
  <c r="U103" i="9"/>
  <c r="U98" i="9"/>
  <c r="V98" i="9" s="1"/>
  <c r="U93" i="9"/>
  <c r="V93" i="9" s="1"/>
  <c r="U89" i="9"/>
  <c r="V89" i="9" s="1"/>
  <c r="U84" i="9"/>
  <c r="V84" i="9" s="1"/>
  <c r="U80" i="9"/>
  <c r="V80" i="9" s="1"/>
  <c r="U75" i="9"/>
  <c r="V75" i="9" s="1"/>
  <c r="U71" i="9"/>
  <c r="V71" i="9" s="1"/>
  <c r="U67" i="9"/>
  <c r="V67" i="9" s="1"/>
  <c r="U63" i="9"/>
  <c r="V63" i="9" s="1"/>
  <c r="U58" i="9"/>
  <c r="V58" i="9" s="1"/>
  <c r="U54" i="9"/>
  <c r="V54" i="9" s="1"/>
  <c r="U50" i="9"/>
  <c r="V50" i="9" s="1"/>
  <c r="U46" i="9"/>
  <c r="V46" i="9" s="1"/>
  <c r="U42" i="9"/>
  <c r="U37" i="9"/>
  <c r="V37" i="9" s="1"/>
  <c r="U32" i="9"/>
  <c r="V32" i="9" s="1"/>
  <c r="U28" i="9"/>
  <c r="V28" i="9" s="1"/>
  <c r="U24" i="9"/>
  <c r="V24" i="9" s="1"/>
  <c r="U20" i="9"/>
  <c r="V20" i="9" s="1"/>
  <c r="U15" i="9"/>
  <c r="V15" i="9" s="1"/>
  <c r="U11" i="9"/>
  <c r="V11" i="9" s="1"/>
  <c r="U7" i="9"/>
  <c r="V7" i="9" s="1"/>
  <c r="S137" i="9"/>
  <c r="T137" i="9" s="1"/>
  <c r="S132" i="9"/>
  <c r="T132" i="9" s="1"/>
  <c r="S128" i="9"/>
  <c r="T128" i="9" s="1"/>
  <c r="S123" i="9"/>
  <c r="T123" i="9" s="1"/>
  <c r="S119" i="9"/>
  <c r="T119" i="9" s="1"/>
  <c r="S114" i="9"/>
  <c r="T114" i="9" s="1"/>
  <c r="S109" i="9"/>
  <c r="T109" i="9" s="1"/>
  <c r="S104" i="9"/>
  <c r="T104" i="9" s="1"/>
  <c r="S99" i="9"/>
  <c r="T99" i="9" s="1"/>
  <c r="S94" i="9"/>
  <c r="T94" i="9" s="1"/>
  <c r="S90" i="9"/>
  <c r="T90" i="9" s="1"/>
  <c r="S85" i="9"/>
  <c r="T85" i="9" s="1"/>
  <c r="S81" i="9"/>
  <c r="T81" i="9" s="1"/>
  <c r="S76" i="9"/>
  <c r="T76" i="9" s="1"/>
  <c r="S72" i="9"/>
  <c r="T72" i="9" s="1"/>
  <c r="S68" i="9"/>
  <c r="T68" i="9" s="1"/>
  <c r="S64" i="9"/>
  <c r="T64" i="9" s="1"/>
  <c r="S59" i="9"/>
  <c r="T59" i="9" s="1"/>
  <c r="S55" i="9"/>
  <c r="T55" i="9" s="1"/>
  <c r="S51" i="9"/>
  <c r="T51" i="9" s="1"/>
  <c r="S47" i="9"/>
  <c r="T47" i="9" s="1"/>
  <c r="S43" i="9"/>
  <c r="T43" i="9" s="1"/>
  <c r="S38" i="9"/>
  <c r="T38" i="9" s="1"/>
  <c r="S34" i="9"/>
  <c r="S29" i="9"/>
  <c r="T29" i="9" s="1"/>
  <c r="S25" i="9"/>
  <c r="T25" i="9" s="1"/>
  <c r="S21" i="9"/>
  <c r="T21" i="9" s="1"/>
  <c r="S17" i="9"/>
  <c r="S12" i="9"/>
  <c r="T12" i="9" s="1"/>
  <c r="S8" i="9"/>
  <c r="T8" i="9" s="1"/>
  <c r="R138" i="9"/>
  <c r="R133" i="9"/>
  <c r="R129" i="9"/>
  <c r="R124" i="9"/>
  <c r="R120" i="9"/>
  <c r="R116" i="9"/>
  <c r="R105" i="9"/>
  <c r="R95" i="9"/>
  <c r="R86" i="9"/>
  <c r="R77" i="9"/>
  <c r="R69" i="9"/>
  <c r="R65" i="9"/>
  <c r="R60" i="9"/>
  <c r="R52" i="9"/>
  <c r="R48" i="9"/>
  <c r="AK5" i="11"/>
  <c r="AK7" i="11"/>
  <c r="AK9" i="11"/>
  <c r="AK11" i="11"/>
  <c r="AK13" i="11"/>
  <c r="AK15" i="11"/>
  <c r="AK17" i="11"/>
  <c r="AK19" i="11"/>
  <c r="AK21" i="11"/>
  <c r="AK23" i="11"/>
  <c r="AK25" i="11"/>
  <c r="AK27" i="11"/>
  <c r="AK29" i="11"/>
  <c r="AK31" i="11"/>
  <c r="AK33" i="11"/>
  <c r="AK35" i="11"/>
  <c r="AK37" i="11"/>
  <c r="AK39" i="11"/>
  <c r="AK41" i="11"/>
  <c r="AK43" i="11"/>
  <c r="AK45" i="11"/>
  <c r="AK47" i="11"/>
  <c r="AK49" i="11"/>
  <c r="AK51" i="11"/>
  <c r="AK53" i="11"/>
  <c r="AK55" i="11"/>
  <c r="AK57" i="11"/>
  <c r="AK59" i="11"/>
  <c r="AK61" i="11"/>
  <c r="AK63" i="11"/>
  <c r="AK65" i="11"/>
  <c r="AK67" i="11"/>
  <c r="AK69" i="11"/>
  <c r="AK71" i="11"/>
  <c r="AK73" i="11"/>
  <c r="AK75" i="11"/>
  <c r="AK77" i="11"/>
  <c r="AK79" i="11"/>
  <c r="AK81" i="11"/>
  <c r="AK83" i="11"/>
  <c r="AK85" i="11"/>
  <c r="AK87" i="11"/>
  <c r="AK89" i="11"/>
  <c r="AK91" i="11"/>
  <c r="AK93" i="11"/>
  <c r="AK95" i="11"/>
  <c r="AK97" i="11"/>
  <c r="AK99" i="11"/>
  <c r="AK101" i="11"/>
  <c r="AK103" i="11"/>
  <c r="AK105" i="11"/>
  <c r="AK107" i="11"/>
  <c r="AK109" i="11"/>
  <c r="AK111" i="11"/>
  <c r="AK113" i="11"/>
  <c r="AK115" i="11"/>
  <c r="AK117" i="11"/>
  <c r="AK119" i="11"/>
  <c r="AK121" i="11"/>
  <c r="AK123" i="11"/>
  <c r="AK125" i="11"/>
  <c r="AK127" i="11"/>
  <c r="AK129" i="11"/>
  <c r="AK131" i="11"/>
  <c r="AK133" i="11"/>
  <c r="AK135" i="11"/>
  <c r="AK4" i="11"/>
  <c r="AD5" i="11"/>
  <c r="AD9" i="11"/>
  <c r="AD13" i="11"/>
  <c r="AD17" i="11"/>
  <c r="AD21" i="11"/>
  <c r="AD25" i="11"/>
  <c r="AD29" i="11"/>
  <c r="AD33" i="11"/>
  <c r="AD37" i="11"/>
  <c r="AL5" i="11"/>
  <c r="AL7" i="11"/>
  <c r="AL9" i="11"/>
  <c r="AL11" i="11"/>
  <c r="AL13" i="11"/>
  <c r="AL15" i="11"/>
  <c r="AL17" i="11"/>
  <c r="AL19" i="11"/>
  <c r="AL21" i="11"/>
  <c r="AL23" i="11"/>
  <c r="AL25" i="11"/>
  <c r="AL27" i="11"/>
  <c r="AL29" i="11"/>
  <c r="AL31" i="11"/>
  <c r="AL33" i="11"/>
  <c r="AL35" i="11"/>
  <c r="AL37" i="11"/>
  <c r="AL39" i="11"/>
  <c r="AL41" i="11"/>
  <c r="AL43" i="11"/>
  <c r="AL45" i="11"/>
  <c r="AL47" i="11"/>
  <c r="AL49" i="11"/>
  <c r="AL51" i="11"/>
  <c r="AL53" i="11"/>
  <c r="AL55" i="11"/>
  <c r="AL57" i="11"/>
  <c r="AL59" i="11"/>
  <c r="AL61" i="11"/>
  <c r="AL63" i="11"/>
  <c r="AL65" i="11"/>
  <c r="AL67" i="11"/>
  <c r="AL69" i="11"/>
  <c r="AL71" i="11"/>
  <c r="AL73" i="11"/>
  <c r="AL75" i="11"/>
  <c r="AL77" i="11"/>
  <c r="AL79" i="11"/>
  <c r="AL81" i="11"/>
  <c r="AL83" i="11"/>
  <c r="AL85" i="11"/>
  <c r="AL87" i="11"/>
  <c r="AL89" i="11"/>
  <c r="AL91" i="11"/>
  <c r="AL93" i="11"/>
  <c r="AL95" i="11"/>
  <c r="AL97" i="11"/>
  <c r="AL99" i="11"/>
  <c r="AL101" i="11"/>
  <c r="AL103" i="11"/>
  <c r="AL105" i="11"/>
  <c r="AL107" i="11"/>
  <c r="AK6" i="11"/>
  <c r="AK10" i="11"/>
  <c r="AK14" i="11"/>
  <c r="AK18" i="11"/>
  <c r="AK22" i="11"/>
  <c r="AK26" i="11"/>
  <c r="AK30" i="11"/>
  <c r="AK34" i="11"/>
  <c r="AK38" i="11"/>
  <c r="AK42" i="11"/>
  <c r="AK46" i="11"/>
  <c r="AK50" i="11"/>
  <c r="AK54" i="11"/>
  <c r="AK58" i="11"/>
  <c r="AK62" i="11"/>
  <c r="AK66" i="11"/>
  <c r="AK70" i="11"/>
  <c r="AK74" i="11"/>
  <c r="AK78" i="11"/>
  <c r="AK82" i="11"/>
  <c r="AK86" i="11"/>
  <c r="AK90" i="11"/>
  <c r="AK94" i="11"/>
  <c r="AK98" i="11"/>
  <c r="AK102" i="11"/>
  <c r="AK106" i="11"/>
  <c r="AL109" i="11"/>
  <c r="AK112" i="11"/>
  <c r="AL114" i="11"/>
  <c r="AL117" i="11"/>
  <c r="AK120" i="11"/>
  <c r="AL122" i="11"/>
  <c r="AL125" i="11"/>
  <c r="AK128" i="11"/>
  <c r="AL130" i="11"/>
  <c r="AL133" i="11"/>
  <c r="AD6" i="11"/>
  <c r="AD11" i="11"/>
  <c r="AD16" i="11"/>
  <c r="AD22" i="11"/>
  <c r="AD27" i="11"/>
  <c r="AD32" i="11"/>
  <c r="AD38" i="11"/>
  <c r="AD42" i="11"/>
  <c r="AD46" i="11"/>
  <c r="AD50" i="11"/>
  <c r="AD54" i="11"/>
  <c r="AD58" i="11"/>
  <c r="AD62" i="11"/>
  <c r="AD66" i="11"/>
  <c r="AD70" i="11"/>
  <c r="AD74" i="11"/>
  <c r="AD78" i="11"/>
  <c r="AD82" i="11"/>
  <c r="AD86" i="11"/>
  <c r="AD90" i="11"/>
  <c r="AD94" i="11"/>
  <c r="AD98" i="11"/>
  <c r="AD102" i="11"/>
  <c r="AD106" i="11"/>
  <c r="AD110" i="11"/>
  <c r="AD114" i="11"/>
  <c r="AD118" i="11"/>
  <c r="AD122" i="11"/>
  <c r="AD126" i="11"/>
  <c r="AD130" i="11"/>
  <c r="AL6" i="11"/>
  <c r="AM6" i="11" s="1"/>
  <c r="AN6" i="11" s="1"/>
  <c r="AL10" i="11"/>
  <c r="AL14" i="11"/>
  <c r="AM14" i="11" s="1"/>
  <c r="AN14" i="11" s="1"/>
  <c r="AL18" i="11"/>
  <c r="AL22" i="11"/>
  <c r="AM22" i="11" s="1"/>
  <c r="AN22" i="11" s="1"/>
  <c r="AL26" i="11"/>
  <c r="AM26" i="11" s="1"/>
  <c r="AN26" i="11" s="1"/>
  <c r="AL30" i="11"/>
  <c r="AL34" i="11"/>
  <c r="AM34" i="11" s="1"/>
  <c r="AN34" i="11" s="1"/>
  <c r="AL38" i="11"/>
  <c r="AM38" i="11" s="1"/>
  <c r="AN38" i="11" s="1"/>
  <c r="AL42" i="11"/>
  <c r="AM42" i="11" s="1"/>
  <c r="AN42" i="11" s="1"/>
  <c r="AL46" i="11"/>
  <c r="AL50" i="11"/>
  <c r="AM50" i="11" s="1"/>
  <c r="AN50" i="11" s="1"/>
  <c r="AL54" i="11"/>
  <c r="AM54" i="11" s="1"/>
  <c r="AN54" i="11" s="1"/>
  <c r="AL58" i="11"/>
  <c r="AL62" i="11"/>
  <c r="AL66" i="11"/>
  <c r="AM66" i="11" s="1"/>
  <c r="AN66" i="11" s="1"/>
  <c r="AL70" i="11"/>
  <c r="AM70" i="11" s="1"/>
  <c r="AN70" i="11" s="1"/>
  <c r="AL74" i="11"/>
  <c r="AL78" i="11"/>
  <c r="AM78" i="11" s="1"/>
  <c r="AN78" i="11" s="1"/>
  <c r="AL82" i="11"/>
  <c r="AL86" i="11"/>
  <c r="AL90" i="11"/>
  <c r="AL94" i="11"/>
  <c r="AL98" i="11"/>
  <c r="AM98" i="11" s="1"/>
  <c r="AN98" i="11" s="1"/>
  <c r="AL102" i="11"/>
  <c r="AM102" i="11" s="1"/>
  <c r="AN102" i="11" s="1"/>
  <c r="AL106" i="11"/>
  <c r="AK110" i="11"/>
  <c r="AL112" i="11"/>
  <c r="AM112" i="11" s="1"/>
  <c r="AN112" i="11" s="1"/>
  <c r="AL115" i="11"/>
  <c r="AK118" i="11"/>
  <c r="AL120" i="11"/>
  <c r="AM120" i="11" s="1"/>
  <c r="AN120" i="11" s="1"/>
  <c r="AL123" i="11"/>
  <c r="AK126" i="11"/>
  <c r="AL128" i="11"/>
  <c r="AM128" i="11" s="1"/>
  <c r="AN128" i="11" s="1"/>
  <c r="AL131" i="11"/>
  <c r="AK134" i="11"/>
  <c r="AL4" i="11"/>
  <c r="AD7" i="11"/>
  <c r="AD12" i="11"/>
  <c r="AD18" i="11"/>
  <c r="AD23" i="11"/>
  <c r="AD28" i="11"/>
  <c r="AD34" i="11"/>
  <c r="AD39" i="11"/>
  <c r="AD43" i="11"/>
  <c r="AD47" i="11"/>
  <c r="AD51" i="11"/>
  <c r="AD55" i="11"/>
  <c r="AD59" i="11"/>
  <c r="AD63" i="11"/>
  <c r="AD67" i="11"/>
  <c r="AD71" i="11"/>
  <c r="AD75" i="11"/>
  <c r="AD79" i="11"/>
  <c r="AD83" i="11"/>
  <c r="AD87" i="11"/>
  <c r="AD91" i="11"/>
  <c r="AD95" i="11"/>
  <c r="AD99" i="11"/>
  <c r="AD103" i="11"/>
  <c r="AD107" i="11"/>
  <c r="AD111" i="11"/>
  <c r="AD115" i="11"/>
  <c r="AD119" i="11"/>
  <c r="AD123" i="11"/>
  <c r="AD127" i="11"/>
  <c r="AD131" i="11"/>
  <c r="AD135" i="11"/>
  <c r="AC7" i="11"/>
  <c r="AE7" i="11" s="1"/>
  <c r="AF7" i="11" s="1"/>
  <c r="AC11" i="11"/>
  <c r="AE11" i="11" s="1"/>
  <c r="AF11" i="11" s="1"/>
  <c r="AC15" i="11"/>
  <c r="AC19" i="11"/>
  <c r="AC23" i="11"/>
  <c r="AE23" i="11" s="1"/>
  <c r="AF23" i="11" s="1"/>
  <c r="AC27" i="11"/>
  <c r="AE27" i="11" s="1"/>
  <c r="AF27" i="11" s="1"/>
  <c r="AC31" i="11"/>
  <c r="AK8" i="11"/>
  <c r="AK16" i="11"/>
  <c r="AK24" i="11"/>
  <c r="AK32" i="11"/>
  <c r="AK40" i="11"/>
  <c r="AK48" i="11"/>
  <c r="AK56" i="11"/>
  <c r="AK64" i="11"/>
  <c r="AK72" i="11"/>
  <c r="AK80" i="11"/>
  <c r="AK88" i="11"/>
  <c r="AK96" i="11"/>
  <c r="AK104" i="11"/>
  <c r="AL110" i="11"/>
  <c r="AM110" i="11" s="1"/>
  <c r="AN110" i="11" s="1"/>
  <c r="AK116" i="11"/>
  <c r="AL121" i="11"/>
  <c r="AL126" i="11"/>
  <c r="AM126" i="11" s="1"/>
  <c r="AN126" i="11" s="1"/>
  <c r="AK132" i="11"/>
  <c r="AD10" i="11"/>
  <c r="AD20" i="11"/>
  <c r="AD31" i="11"/>
  <c r="AD41" i="11"/>
  <c r="AD49" i="11"/>
  <c r="AD57" i="11"/>
  <c r="AD65" i="11"/>
  <c r="AD73" i="11"/>
  <c r="AD81" i="11"/>
  <c r="AD89" i="11"/>
  <c r="AD97" i="11"/>
  <c r="AD105" i="11"/>
  <c r="AD113" i="11"/>
  <c r="AD121" i="11"/>
  <c r="AD129" i="11"/>
  <c r="AD4" i="11"/>
  <c r="AC9" i="11"/>
  <c r="AE9" i="11" s="1"/>
  <c r="AF9" i="11" s="1"/>
  <c r="AC14" i="11"/>
  <c r="AC20" i="11"/>
  <c r="AC25" i="11"/>
  <c r="AE25" i="11" s="1"/>
  <c r="AF25" i="11" s="1"/>
  <c r="AC30" i="11"/>
  <c r="AC35" i="11"/>
  <c r="AC39" i="11"/>
  <c r="AE39" i="11" s="1"/>
  <c r="AF39" i="11" s="1"/>
  <c r="AC43" i="11"/>
  <c r="AE43" i="11" s="1"/>
  <c r="AF43" i="11" s="1"/>
  <c r="AC47" i="11"/>
  <c r="AE47" i="11" s="1"/>
  <c r="AF47" i="11" s="1"/>
  <c r="AC51" i="11"/>
  <c r="AE51" i="11" s="1"/>
  <c r="AF51" i="11" s="1"/>
  <c r="AC55" i="11"/>
  <c r="AE55" i="11" s="1"/>
  <c r="AF55" i="11" s="1"/>
  <c r="AC59" i="11"/>
  <c r="AE59" i="11" s="1"/>
  <c r="AF59" i="11" s="1"/>
  <c r="AC63" i="11"/>
  <c r="AE63" i="11" s="1"/>
  <c r="AF63" i="11" s="1"/>
  <c r="AC67" i="11"/>
  <c r="AE67" i="11" s="1"/>
  <c r="AF67" i="11" s="1"/>
  <c r="AC71" i="11"/>
  <c r="AE71" i="11" s="1"/>
  <c r="AF71" i="11" s="1"/>
  <c r="AC75" i="11"/>
  <c r="AE75" i="11" s="1"/>
  <c r="AF75" i="11" s="1"/>
  <c r="AC79" i="11"/>
  <c r="AE79" i="11" s="1"/>
  <c r="AF79" i="11" s="1"/>
  <c r="AC83" i="11"/>
  <c r="AE83" i="11" s="1"/>
  <c r="AF83" i="11" s="1"/>
  <c r="AC87" i="11"/>
  <c r="AE87" i="11" s="1"/>
  <c r="AF87" i="11" s="1"/>
  <c r="AC91" i="11"/>
  <c r="AE91" i="11" s="1"/>
  <c r="AF91" i="11" s="1"/>
  <c r="AC95" i="11"/>
  <c r="AE95" i="11" s="1"/>
  <c r="AF95" i="11" s="1"/>
  <c r="AC99" i="11"/>
  <c r="AE99" i="11" s="1"/>
  <c r="AF99" i="11" s="1"/>
  <c r="AC103" i="11"/>
  <c r="AE103" i="11" s="1"/>
  <c r="AF103" i="11" s="1"/>
  <c r="AC107" i="11"/>
  <c r="AE107" i="11" s="1"/>
  <c r="AF107" i="11" s="1"/>
  <c r="AC111" i="11"/>
  <c r="AE111" i="11" s="1"/>
  <c r="AF111" i="11" s="1"/>
  <c r="AC115" i="11"/>
  <c r="AE115" i="11" s="1"/>
  <c r="AF115" i="11" s="1"/>
  <c r="AC119" i="11"/>
  <c r="AE119" i="11" s="1"/>
  <c r="AF119" i="11" s="1"/>
  <c r="AC123" i="11"/>
  <c r="AE123" i="11" s="1"/>
  <c r="AF123" i="11" s="1"/>
  <c r="AC127" i="11"/>
  <c r="AE127" i="11" s="1"/>
  <c r="AF127" i="11" s="1"/>
  <c r="AC131" i="11"/>
  <c r="AE131" i="11" s="1"/>
  <c r="AF131" i="11" s="1"/>
  <c r="AC135" i="11"/>
  <c r="AE135" i="11" s="1"/>
  <c r="AF135" i="11" s="1"/>
  <c r="U8" i="11"/>
  <c r="W8" i="11" s="1"/>
  <c r="X8" i="11" s="1"/>
  <c r="U12" i="11"/>
  <c r="W12" i="11" s="1"/>
  <c r="X12" i="11" s="1"/>
  <c r="U16" i="11"/>
  <c r="W16" i="11" s="1"/>
  <c r="X16" i="11" s="1"/>
  <c r="U20" i="11"/>
  <c r="W20" i="11" s="1"/>
  <c r="X20" i="11" s="1"/>
  <c r="U24" i="11"/>
  <c r="W24" i="11" s="1"/>
  <c r="X24" i="11" s="1"/>
  <c r="U28" i="11"/>
  <c r="W28" i="11" s="1"/>
  <c r="X28" i="11" s="1"/>
  <c r="U32" i="11"/>
  <c r="W32" i="11" s="1"/>
  <c r="X32" i="11" s="1"/>
  <c r="U36" i="11"/>
  <c r="W36" i="11" s="1"/>
  <c r="X36" i="11" s="1"/>
  <c r="U40" i="11"/>
  <c r="W40" i="11" s="1"/>
  <c r="X40" i="11" s="1"/>
  <c r="U44" i="11"/>
  <c r="W44" i="11" s="1"/>
  <c r="X44" i="11" s="1"/>
  <c r="U48" i="11"/>
  <c r="W48" i="11" s="1"/>
  <c r="X48" i="11" s="1"/>
  <c r="U52" i="11"/>
  <c r="W52" i="11" s="1"/>
  <c r="X52" i="11" s="1"/>
  <c r="U56" i="11"/>
  <c r="W56" i="11" s="1"/>
  <c r="X56" i="11" s="1"/>
  <c r="U60" i="11"/>
  <c r="W60" i="11" s="1"/>
  <c r="X60" i="11" s="1"/>
  <c r="U64" i="11"/>
  <c r="W64" i="11" s="1"/>
  <c r="X64" i="11" s="1"/>
  <c r="U68" i="11"/>
  <c r="W68" i="11" s="1"/>
  <c r="X68" i="11" s="1"/>
  <c r="U72" i="11"/>
  <c r="W72" i="11" s="1"/>
  <c r="X72" i="11" s="1"/>
  <c r="U76" i="11"/>
  <c r="W76" i="11" s="1"/>
  <c r="X76" i="11" s="1"/>
  <c r="U80" i="11"/>
  <c r="W80" i="11" s="1"/>
  <c r="X80" i="11" s="1"/>
  <c r="U84" i="11"/>
  <c r="W84" i="11" s="1"/>
  <c r="X84" i="11" s="1"/>
  <c r="U88" i="11"/>
  <c r="W88" i="11" s="1"/>
  <c r="X88" i="11" s="1"/>
  <c r="U92" i="11"/>
  <c r="W92" i="11" s="1"/>
  <c r="X92" i="11" s="1"/>
  <c r="U96" i="11"/>
  <c r="W96" i="11" s="1"/>
  <c r="X96" i="11" s="1"/>
  <c r="U100" i="11"/>
  <c r="W100" i="11" s="1"/>
  <c r="X100" i="11" s="1"/>
  <c r="U104" i="11"/>
  <c r="W104" i="11" s="1"/>
  <c r="X104" i="11" s="1"/>
  <c r="U108" i="11"/>
  <c r="W108" i="11" s="1"/>
  <c r="X108" i="11" s="1"/>
  <c r="U112" i="11"/>
  <c r="W112" i="11" s="1"/>
  <c r="X112" i="11" s="1"/>
  <c r="U116" i="11"/>
  <c r="W116" i="11" s="1"/>
  <c r="X116" i="11" s="1"/>
  <c r="U120" i="11"/>
  <c r="W120" i="11" s="1"/>
  <c r="X120" i="11" s="1"/>
  <c r="U124" i="11"/>
  <c r="W124" i="11" s="1"/>
  <c r="X124" i="11" s="1"/>
  <c r="U128" i="11"/>
  <c r="W128" i="11" s="1"/>
  <c r="X128" i="11" s="1"/>
  <c r="U132" i="11"/>
  <c r="W132" i="11" s="1"/>
  <c r="X132" i="11" s="1"/>
  <c r="M5" i="11"/>
  <c r="O5" i="11" s="1"/>
  <c r="P5" i="11" s="1"/>
  <c r="M9" i="11"/>
  <c r="O9" i="11" s="1"/>
  <c r="P9" i="11" s="1"/>
  <c r="M13" i="11"/>
  <c r="O13" i="11" s="1"/>
  <c r="P13" i="11" s="1"/>
  <c r="M17" i="11"/>
  <c r="O17" i="11" s="1"/>
  <c r="P17" i="11" s="1"/>
  <c r="M21" i="11"/>
  <c r="O21" i="11" s="1"/>
  <c r="P21" i="11" s="1"/>
  <c r="M25" i="11"/>
  <c r="O25" i="11" s="1"/>
  <c r="P25" i="11" s="1"/>
  <c r="M29" i="11"/>
  <c r="O29" i="11" s="1"/>
  <c r="P29" i="11" s="1"/>
  <c r="M33" i="11"/>
  <c r="O33" i="11" s="1"/>
  <c r="P33" i="11" s="1"/>
  <c r="M37" i="11"/>
  <c r="O37" i="11" s="1"/>
  <c r="P37" i="11" s="1"/>
  <c r="M41" i="11"/>
  <c r="O41" i="11" s="1"/>
  <c r="P41" i="11" s="1"/>
  <c r="M45" i="11"/>
  <c r="O45" i="11" s="1"/>
  <c r="P45" i="11" s="1"/>
  <c r="M49" i="11"/>
  <c r="O49" i="11" s="1"/>
  <c r="P49" i="11" s="1"/>
  <c r="M53" i="11"/>
  <c r="O53" i="11" s="1"/>
  <c r="P53" i="11" s="1"/>
  <c r="AL8" i="11"/>
  <c r="AL16" i="11"/>
  <c r="AL24" i="11"/>
  <c r="AL32" i="11"/>
  <c r="AL40" i="11"/>
  <c r="AL48" i="11"/>
  <c r="AM48" i="11" s="1"/>
  <c r="AN48" i="11" s="1"/>
  <c r="AL56" i="11"/>
  <c r="AM56" i="11" s="1"/>
  <c r="AN56" i="11" s="1"/>
  <c r="AL64" i="11"/>
  <c r="AM64" i="11" s="1"/>
  <c r="AN64" i="11" s="1"/>
  <c r="AL72" i="11"/>
  <c r="AM72" i="11" s="1"/>
  <c r="AN72" i="11" s="1"/>
  <c r="AL80" i="11"/>
  <c r="AM80" i="11" s="1"/>
  <c r="AN80" i="11" s="1"/>
  <c r="AL88" i="11"/>
  <c r="AM88" i="11" s="1"/>
  <c r="AN88" i="11" s="1"/>
  <c r="AL96" i="11"/>
  <c r="AM96" i="11" s="1"/>
  <c r="AN96" i="11" s="1"/>
  <c r="AL104" i="11"/>
  <c r="AL111" i="11"/>
  <c r="AL116" i="11"/>
  <c r="AM116" i="11" s="1"/>
  <c r="AN116" i="11" s="1"/>
  <c r="AK122" i="11"/>
  <c r="AL127" i="11"/>
  <c r="AL132" i="11"/>
  <c r="AM132" i="11" s="1"/>
  <c r="AN132" i="11" s="1"/>
  <c r="AD14" i="11"/>
  <c r="AD24" i="11"/>
  <c r="AD35" i="11"/>
  <c r="AD44" i="11"/>
  <c r="AD52" i="11"/>
  <c r="AD60" i="11"/>
  <c r="AD68" i="11"/>
  <c r="AD76" i="11"/>
  <c r="AD84" i="11"/>
  <c r="AD92" i="11"/>
  <c r="AD100" i="11"/>
  <c r="AD108" i="11"/>
  <c r="AD116" i="11"/>
  <c r="AD124" i="11"/>
  <c r="AD132" i="11"/>
  <c r="AC5" i="11"/>
  <c r="AE5" i="11" s="1"/>
  <c r="AF5" i="11" s="1"/>
  <c r="AC10" i="11"/>
  <c r="AE10" i="11" s="1"/>
  <c r="AF10" i="11" s="1"/>
  <c r="AC16" i="11"/>
  <c r="AE16" i="11" s="1"/>
  <c r="AF16" i="11" s="1"/>
  <c r="AC21" i="11"/>
  <c r="AE21" i="11" s="1"/>
  <c r="AF21" i="11" s="1"/>
  <c r="AC26" i="11"/>
  <c r="AC32" i="11"/>
  <c r="AE32" i="11" s="1"/>
  <c r="AF32" i="11" s="1"/>
  <c r="AC36" i="11"/>
  <c r="AC40" i="11"/>
  <c r="AC44" i="11"/>
  <c r="AE44" i="11" s="1"/>
  <c r="AF44" i="11" s="1"/>
  <c r="AC48" i="11"/>
  <c r="AC52" i="11"/>
  <c r="AE52" i="11" s="1"/>
  <c r="AF52" i="11" s="1"/>
  <c r="AC56" i="11"/>
  <c r="AC60" i="11"/>
  <c r="AC64" i="11"/>
  <c r="AC68" i="11"/>
  <c r="AE68" i="11" s="1"/>
  <c r="AF68" i="11" s="1"/>
  <c r="AC72" i="11"/>
  <c r="AC76" i="11"/>
  <c r="AE76" i="11" s="1"/>
  <c r="AF76" i="11" s="1"/>
  <c r="AC80" i="11"/>
  <c r="AC84" i="11"/>
  <c r="AE84" i="11" s="1"/>
  <c r="AF84" i="11" s="1"/>
  <c r="AC88" i="11"/>
  <c r="AC92" i="11"/>
  <c r="AC96" i="11"/>
  <c r="AC100" i="11"/>
  <c r="AE100" i="11" s="1"/>
  <c r="AF100" i="11" s="1"/>
  <c r="AC104" i="11"/>
  <c r="AC108" i="11"/>
  <c r="AE108" i="11" s="1"/>
  <c r="AF108" i="11" s="1"/>
  <c r="AC112" i="11"/>
  <c r="AC116" i="11"/>
  <c r="AE116" i="11" s="1"/>
  <c r="AF116" i="11" s="1"/>
  <c r="AC120" i="11"/>
  <c r="AC124" i="11"/>
  <c r="AC128" i="11"/>
  <c r="AC132" i="11"/>
  <c r="AE132" i="11" s="1"/>
  <c r="AF132" i="11" s="1"/>
  <c r="AC4" i="11"/>
  <c r="AE4" i="11" s="1"/>
  <c r="U5" i="11"/>
  <c r="W5" i="11" s="1"/>
  <c r="X5" i="11" s="1"/>
  <c r="U9" i="11"/>
  <c r="W9" i="11" s="1"/>
  <c r="X9" i="11" s="1"/>
  <c r="U13" i="11"/>
  <c r="W13" i="11" s="1"/>
  <c r="X13" i="11" s="1"/>
  <c r="U17" i="11"/>
  <c r="W17" i="11" s="1"/>
  <c r="X17" i="11" s="1"/>
  <c r="U21" i="11"/>
  <c r="W21" i="11" s="1"/>
  <c r="X21" i="11" s="1"/>
  <c r="U25" i="11"/>
  <c r="W25" i="11" s="1"/>
  <c r="X25" i="11" s="1"/>
  <c r="U29" i="11"/>
  <c r="W29" i="11" s="1"/>
  <c r="X29" i="11" s="1"/>
  <c r="U33" i="11"/>
  <c r="W33" i="11" s="1"/>
  <c r="X33" i="11" s="1"/>
  <c r="U37" i="11"/>
  <c r="W37" i="11" s="1"/>
  <c r="X37" i="11" s="1"/>
  <c r="U41" i="11"/>
  <c r="W41" i="11" s="1"/>
  <c r="X41" i="11" s="1"/>
  <c r="U45" i="11"/>
  <c r="W45" i="11" s="1"/>
  <c r="X45" i="11" s="1"/>
  <c r="U49" i="11"/>
  <c r="W49" i="11" s="1"/>
  <c r="X49" i="11" s="1"/>
  <c r="U53" i="11"/>
  <c r="W53" i="11" s="1"/>
  <c r="X53" i="11" s="1"/>
  <c r="U57" i="11"/>
  <c r="W57" i="11" s="1"/>
  <c r="X57" i="11" s="1"/>
  <c r="U61" i="11"/>
  <c r="W61" i="11" s="1"/>
  <c r="X61" i="11" s="1"/>
  <c r="U65" i="11"/>
  <c r="W65" i="11" s="1"/>
  <c r="X65" i="11" s="1"/>
  <c r="U69" i="11"/>
  <c r="W69" i="11" s="1"/>
  <c r="X69" i="11" s="1"/>
  <c r="U73" i="11"/>
  <c r="W73" i="11" s="1"/>
  <c r="X73" i="11" s="1"/>
  <c r="U77" i="11"/>
  <c r="W77" i="11" s="1"/>
  <c r="X77" i="11" s="1"/>
  <c r="U81" i="11"/>
  <c r="W81" i="11" s="1"/>
  <c r="X81" i="11" s="1"/>
  <c r="U85" i="11"/>
  <c r="W85" i="11" s="1"/>
  <c r="X85" i="11" s="1"/>
  <c r="U89" i="11"/>
  <c r="W89" i="11" s="1"/>
  <c r="X89" i="11" s="1"/>
  <c r="U93" i="11"/>
  <c r="W93" i="11" s="1"/>
  <c r="X93" i="11" s="1"/>
  <c r="U97" i="11"/>
  <c r="W97" i="11" s="1"/>
  <c r="X97" i="11" s="1"/>
  <c r="U101" i="11"/>
  <c r="W101" i="11" s="1"/>
  <c r="X101" i="11" s="1"/>
  <c r="U105" i="11"/>
  <c r="W105" i="11" s="1"/>
  <c r="X105" i="11" s="1"/>
  <c r="U109" i="11"/>
  <c r="W109" i="11" s="1"/>
  <c r="X109" i="11" s="1"/>
  <c r="U113" i="11"/>
  <c r="W113" i="11" s="1"/>
  <c r="X113" i="11" s="1"/>
  <c r="U117" i="11"/>
  <c r="W117" i="11" s="1"/>
  <c r="X117" i="11" s="1"/>
  <c r="U121" i="11"/>
  <c r="W121" i="11" s="1"/>
  <c r="X121" i="11" s="1"/>
  <c r="U125" i="11"/>
  <c r="W125" i="11" s="1"/>
  <c r="X125" i="11" s="1"/>
  <c r="U129" i="11"/>
  <c r="W129" i="11" s="1"/>
  <c r="X129" i="11" s="1"/>
  <c r="U133" i="11"/>
  <c r="W133" i="11" s="1"/>
  <c r="X133" i="11" s="1"/>
  <c r="M6" i="11"/>
  <c r="O6" i="11" s="1"/>
  <c r="P6" i="11" s="1"/>
  <c r="M10" i="11"/>
  <c r="O10" i="11" s="1"/>
  <c r="P10" i="11" s="1"/>
  <c r="M14" i="11"/>
  <c r="O14" i="11" s="1"/>
  <c r="P14" i="11" s="1"/>
  <c r="M18" i="11"/>
  <c r="O18" i="11" s="1"/>
  <c r="P18" i="11" s="1"/>
  <c r="M22" i="11"/>
  <c r="O22" i="11" s="1"/>
  <c r="P22" i="11" s="1"/>
  <c r="M26" i="11"/>
  <c r="O26" i="11" s="1"/>
  <c r="P26" i="11" s="1"/>
  <c r="M30" i="11"/>
  <c r="O30" i="11" s="1"/>
  <c r="P30" i="11" s="1"/>
  <c r="M34" i="11"/>
  <c r="O34" i="11" s="1"/>
  <c r="P34" i="11" s="1"/>
  <c r="M38" i="11"/>
  <c r="O38" i="11" s="1"/>
  <c r="P38" i="11" s="1"/>
  <c r="M42" i="11"/>
  <c r="O42" i="11" s="1"/>
  <c r="P42" i="11" s="1"/>
  <c r="M46" i="11"/>
  <c r="O46" i="11" s="1"/>
  <c r="P46" i="11" s="1"/>
  <c r="M50" i="11"/>
  <c r="O50" i="11" s="1"/>
  <c r="P50" i="11" s="1"/>
  <c r="M54" i="11"/>
  <c r="O54" i="11" s="1"/>
  <c r="P54" i="11" s="1"/>
  <c r="M58" i="11"/>
  <c r="O58" i="11" s="1"/>
  <c r="P58" i="11" s="1"/>
  <c r="M62" i="11"/>
  <c r="O62" i="11" s="1"/>
  <c r="P62" i="11" s="1"/>
  <c r="AK12" i="11"/>
  <c r="AK28" i="11"/>
  <c r="AK44" i="11"/>
  <c r="AK60" i="11"/>
  <c r="AK76" i="11"/>
  <c r="AK92" i="11"/>
  <c r="AK108" i="11"/>
  <c r="AL118" i="11"/>
  <c r="AL129" i="11"/>
  <c r="AD15" i="11"/>
  <c r="AD36" i="11"/>
  <c r="AD53" i="11"/>
  <c r="AD69" i="11"/>
  <c r="AD85" i="11"/>
  <c r="AD101" i="11"/>
  <c r="AD117" i="11"/>
  <c r="AD133" i="11"/>
  <c r="AC12" i="11"/>
  <c r="AE12" i="11" s="1"/>
  <c r="AF12" i="11" s="1"/>
  <c r="AC22" i="11"/>
  <c r="AE22" i="11" s="1"/>
  <c r="AF22" i="11" s="1"/>
  <c r="AC33" i="11"/>
  <c r="AE33" i="11" s="1"/>
  <c r="AF33" i="11" s="1"/>
  <c r="AC41" i="11"/>
  <c r="AE41" i="11" s="1"/>
  <c r="AF41" i="11" s="1"/>
  <c r="AC49" i="11"/>
  <c r="AE49" i="11" s="1"/>
  <c r="AF49" i="11" s="1"/>
  <c r="AC57" i="11"/>
  <c r="AC65" i="11"/>
  <c r="AE65" i="11" s="1"/>
  <c r="AF65" i="11" s="1"/>
  <c r="AC73" i="11"/>
  <c r="AE73" i="11" s="1"/>
  <c r="AF73" i="11" s="1"/>
  <c r="AC81" i="11"/>
  <c r="AE81" i="11" s="1"/>
  <c r="AF81" i="11" s="1"/>
  <c r="AC89" i="11"/>
  <c r="AE89" i="11" s="1"/>
  <c r="AF89" i="11" s="1"/>
  <c r="AC97" i="11"/>
  <c r="AE97" i="11" s="1"/>
  <c r="AF97" i="11" s="1"/>
  <c r="AC105" i="11"/>
  <c r="AE105" i="11" s="1"/>
  <c r="AF105" i="11" s="1"/>
  <c r="AC113" i="11"/>
  <c r="AE113" i="11" s="1"/>
  <c r="AF113" i="11" s="1"/>
  <c r="AC121" i="11"/>
  <c r="AC129" i="11"/>
  <c r="U7" i="11"/>
  <c r="W7" i="11" s="1"/>
  <c r="X7" i="11" s="1"/>
  <c r="U15" i="11"/>
  <c r="W15" i="11" s="1"/>
  <c r="X15" i="11" s="1"/>
  <c r="U23" i="11"/>
  <c r="W23" i="11" s="1"/>
  <c r="X23" i="11" s="1"/>
  <c r="U31" i="11"/>
  <c r="W31" i="11" s="1"/>
  <c r="X31" i="11" s="1"/>
  <c r="U39" i="11"/>
  <c r="W39" i="11" s="1"/>
  <c r="X39" i="11" s="1"/>
  <c r="U47" i="11"/>
  <c r="W47" i="11" s="1"/>
  <c r="X47" i="11" s="1"/>
  <c r="U55" i="11"/>
  <c r="W55" i="11" s="1"/>
  <c r="X55" i="11" s="1"/>
  <c r="U63" i="11"/>
  <c r="W63" i="11" s="1"/>
  <c r="X63" i="11" s="1"/>
  <c r="U71" i="11"/>
  <c r="W71" i="11" s="1"/>
  <c r="X71" i="11" s="1"/>
  <c r="U79" i="11"/>
  <c r="W79" i="11" s="1"/>
  <c r="X79" i="11" s="1"/>
  <c r="U87" i="11"/>
  <c r="W87" i="11" s="1"/>
  <c r="X87" i="11" s="1"/>
  <c r="U95" i="11"/>
  <c r="W95" i="11" s="1"/>
  <c r="X95" i="11" s="1"/>
  <c r="U103" i="11"/>
  <c r="W103" i="11" s="1"/>
  <c r="X103" i="11" s="1"/>
  <c r="U111" i="11"/>
  <c r="W111" i="11" s="1"/>
  <c r="X111" i="11" s="1"/>
  <c r="U119" i="11"/>
  <c r="W119" i="11" s="1"/>
  <c r="X119" i="11" s="1"/>
  <c r="U127" i="11"/>
  <c r="W127" i="11" s="1"/>
  <c r="X127" i="11" s="1"/>
  <c r="U135" i="11"/>
  <c r="W135" i="11" s="1"/>
  <c r="X135" i="11" s="1"/>
  <c r="U4" i="11"/>
  <c r="W4" i="11" s="1"/>
  <c r="M8" i="11"/>
  <c r="O8" i="11" s="1"/>
  <c r="P8" i="11" s="1"/>
  <c r="M16" i="11"/>
  <c r="O16" i="11" s="1"/>
  <c r="P16" i="11" s="1"/>
  <c r="M24" i="11"/>
  <c r="O24" i="11" s="1"/>
  <c r="P24" i="11" s="1"/>
  <c r="M32" i="11"/>
  <c r="O32" i="11" s="1"/>
  <c r="P32" i="11" s="1"/>
  <c r="M40" i="11"/>
  <c r="O40" i="11" s="1"/>
  <c r="P40" i="11" s="1"/>
  <c r="M48" i="11"/>
  <c r="O48" i="11" s="1"/>
  <c r="P48" i="11" s="1"/>
  <c r="M56" i="11"/>
  <c r="O56" i="11" s="1"/>
  <c r="P56" i="11" s="1"/>
  <c r="M61" i="11"/>
  <c r="O61" i="11" s="1"/>
  <c r="P61" i="11" s="1"/>
  <c r="M66" i="11"/>
  <c r="O66" i="11" s="1"/>
  <c r="P66" i="11" s="1"/>
  <c r="M70" i="11"/>
  <c r="O70" i="11" s="1"/>
  <c r="P70" i="11" s="1"/>
  <c r="M74" i="11"/>
  <c r="O74" i="11" s="1"/>
  <c r="P74" i="11" s="1"/>
  <c r="M78" i="11"/>
  <c r="O78" i="11" s="1"/>
  <c r="P78" i="11" s="1"/>
  <c r="M82" i="11"/>
  <c r="O82" i="11" s="1"/>
  <c r="P82" i="11" s="1"/>
  <c r="M86" i="11"/>
  <c r="O86" i="11" s="1"/>
  <c r="P86" i="11" s="1"/>
  <c r="M90" i="11"/>
  <c r="O90" i="11" s="1"/>
  <c r="P90" i="11" s="1"/>
  <c r="M94" i="11"/>
  <c r="O94" i="11" s="1"/>
  <c r="P94" i="11" s="1"/>
  <c r="M98" i="11"/>
  <c r="O98" i="11" s="1"/>
  <c r="P98" i="11" s="1"/>
  <c r="M102" i="11"/>
  <c r="O102" i="11" s="1"/>
  <c r="P102" i="11" s="1"/>
  <c r="M106" i="11"/>
  <c r="O106" i="11" s="1"/>
  <c r="P106" i="11" s="1"/>
  <c r="M110" i="11"/>
  <c r="O110" i="11" s="1"/>
  <c r="P110" i="11" s="1"/>
  <c r="M114" i="11"/>
  <c r="O114" i="11" s="1"/>
  <c r="P114" i="11" s="1"/>
  <c r="M118" i="11"/>
  <c r="O118" i="11" s="1"/>
  <c r="P118" i="11" s="1"/>
  <c r="M122" i="11"/>
  <c r="O122" i="11" s="1"/>
  <c r="P122" i="11" s="1"/>
  <c r="M126" i="11"/>
  <c r="O126" i="11" s="1"/>
  <c r="P126" i="11" s="1"/>
  <c r="M130" i="11"/>
  <c r="O130" i="11" s="1"/>
  <c r="P130" i="11" s="1"/>
  <c r="M134" i="11"/>
  <c r="O134" i="11" s="1"/>
  <c r="P134" i="11" s="1"/>
  <c r="AL12" i="11"/>
  <c r="AL28" i="11"/>
  <c r="AL44" i="11"/>
  <c r="AM44" i="11" s="1"/>
  <c r="AN44" i="11" s="1"/>
  <c r="AL60" i="11"/>
  <c r="AM60" i="11" s="1"/>
  <c r="AN60" i="11" s="1"/>
  <c r="AL76" i="11"/>
  <c r="AM76" i="11" s="1"/>
  <c r="AN76" i="11" s="1"/>
  <c r="AL92" i="11"/>
  <c r="AL108" i="11"/>
  <c r="AL119" i="11"/>
  <c r="AK130" i="11"/>
  <c r="AM130" i="11" s="1"/>
  <c r="AN130" i="11" s="1"/>
  <c r="AD19" i="11"/>
  <c r="AD40" i="11"/>
  <c r="AD56" i="11"/>
  <c r="AE56" i="11" s="1"/>
  <c r="AF56" i="11" s="1"/>
  <c r="AD72" i="11"/>
  <c r="AD88" i="11"/>
  <c r="AD104" i="11"/>
  <c r="AD120" i="11"/>
  <c r="AD134" i="11"/>
  <c r="AC13" i="11"/>
  <c r="AE13" i="11" s="1"/>
  <c r="AF13" i="11" s="1"/>
  <c r="AC24" i="11"/>
  <c r="AE24" i="11" s="1"/>
  <c r="AF24" i="11" s="1"/>
  <c r="AC34" i="11"/>
  <c r="AE34" i="11" s="1"/>
  <c r="AF34" i="11" s="1"/>
  <c r="AC42" i="11"/>
  <c r="AE42" i="11" s="1"/>
  <c r="AF42" i="11" s="1"/>
  <c r="AC50" i="11"/>
  <c r="AE50" i="11" s="1"/>
  <c r="AF50" i="11" s="1"/>
  <c r="AC58" i="11"/>
  <c r="AE58" i="11" s="1"/>
  <c r="AF58" i="11" s="1"/>
  <c r="AC66" i="11"/>
  <c r="AE66" i="11" s="1"/>
  <c r="AF66" i="11" s="1"/>
  <c r="AC74" i="11"/>
  <c r="AC82" i="11"/>
  <c r="AC90" i="11"/>
  <c r="AE90" i="11" s="1"/>
  <c r="AF90" i="11" s="1"/>
  <c r="AC98" i="11"/>
  <c r="AE98" i="11" s="1"/>
  <c r="AF98" i="11" s="1"/>
  <c r="AC106" i="11"/>
  <c r="AE106" i="11" s="1"/>
  <c r="AF106" i="11" s="1"/>
  <c r="AC114" i="11"/>
  <c r="AE114" i="11" s="1"/>
  <c r="AF114" i="11" s="1"/>
  <c r="AC122" i="11"/>
  <c r="AE122" i="11" s="1"/>
  <c r="AF122" i="11" s="1"/>
  <c r="AC130" i="11"/>
  <c r="AE130" i="11" s="1"/>
  <c r="AF130" i="11" s="1"/>
  <c r="U10" i="11"/>
  <c r="W10" i="11" s="1"/>
  <c r="X10" i="11" s="1"/>
  <c r="U18" i="11"/>
  <c r="W18" i="11" s="1"/>
  <c r="X18" i="11" s="1"/>
  <c r="U26" i="11"/>
  <c r="W26" i="11" s="1"/>
  <c r="X26" i="11" s="1"/>
  <c r="U34" i="11"/>
  <c r="W34" i="11" s="1"/>
  <c r="X34" i="11" s="1"/>
  <c r="U42" i="11"/>
  <c r="W42" i="11" s="1"/>
  <c r="X42" i="11" s="1"/>
  <c r="U50" i="11"/>
  <c r="W50" i="11" s="1"/>
  <c r="X50" i="11" s="1"/>
  <c r="U58" i="11"/>
  <c r="W58" i="11" s="1"/>
  <c r="X58" i="11" s="1"/>
  <c r="U66" i="11"/>
  <c r="W66" i="11" s="1"/>
  <c r="X66" i="11" s="1"/>
  <c r="U74" i="11"/>
  <c r="W74" i="11" s="1"/>
  <c r="X74" i="11" s="1"/>
  <c r="U82" i="11"/>
  <c r="W82" i="11" s="1"/>
  <c r="X82" i="11" s="1"/>
  <c r="U90" i="11"/>
  <c r="W90" i="11" s="1"/>
  <c r="X90" i="11" s="1"/>
  <c r="U98" i="11"/>
  <c r="W98" i="11" s="1"/>
  <c r="X98" i="11" s="1"/>
  <c r="U106" i="11"/>
  <c r="W106" i="11" s="1"/>
  <c r="X106" i="11" s="1"/>
  <c r="U114" i="11"/>
  <c r="W114" i="11" s="1"/>
  <c r="X114" i="11" s="1"/>
  <c r="U122" i="11"/>
  <c r="W122" i="11" s="1"/>
  <c r="X122" i="11" s="1"/>
  <c r="U130" i="11"/>
  <c r="W130" i="11" s="1"/>
  <c r="X130" i="11" s="1"/>
  <c r="M11" i="11"/>
  <c r="O11" i="11" s="1"/>
  <c r="P11" i="11" s="1"/>
  <c r="M19" i="11"/>
  <c r="O19" i="11" s="1"/>
  <c r="P19" i="11" s="1"/>
  <c r="M27" i="11"/>
  <c r="O27" i="11" s="1"/>
  <c r="P27" i="11" s="1"/>
  <c r="M35" i="11"/>
  <c r="O35" i="11" s="1"/>
  <c r="P35" i="11" s="1"/>
  <c r="M43" i="11"/>
  <c r="O43" i="11" s="1"/>
  <c r="P43" i="11" s="1"/>
  <c r="M51" i="11"/>
  <c r="O51" i="11" s="1"/>
  <c r="P51" i="11" s="1"/>
  <c r="M57" i="11"/>
  <c r="O57" i="11" s="1"/>
  <c r="P57" i="11" s="1"/>
  <c r="M63" i="11"/>
  <c r="O63" i="11" s="1"/>
  <c r="P63" i="11" s="1"/>
  <c r="M67" i="11"/>
  <c r="O67" i="11" s="1"/>
  <c r="P67" i="11" s="1"/>
  <c r="M71" i="11"/>
  <c r="O71" i="11" s="1"/>
  <c r="P71" i="11" s="1"/>
  <c r="M75" i="11"/>
  <c r="O75" i="11" s="1"/>
  <c r="P75" i="11" s="1"/>
  <c r="M79" i="11"/>
  <c r="O79" i="11" s="1"/>
  <c r="P79" i="11" s="1"/>
  <c r="M83" i="11"/>
  <c r="O83" i="11" s="1"/>
  <c r="P83" i="11" s="1"/>
  <c r="M87" i="11"/>
  <c r="O87" i="11" s="1"/>
  <c r="P87" i="11" s="1"/>
  <c r="M91" i="11"/>
  <c r="O91" i="11" s="1"/>
  <c r="P91" i="11" s="1"/>
  <c r="M95" i="11"/>
  <c r="O95" i="11" s="1"/>
  <c r="P95" i="11" s="1"/>
  <c r="M99" i="11"/>
  <c r="O99" i="11" s="1"/>
  <c r="P99" i="11" s="1"/>
  <c r="M103" i="11"/>
  <c r="O103" i="11" s="1"/>
  <c r="P103" i="11" s="1"/>
  <c r="M107" i="11"/>
  <c r="O107" i="11" s="1"/>
  <c r="P107" i="11" s="1"/>
  <c r="M111" i="11"/>
  <c r="O111" i="11" s="1"/>
  <c r="P111" i="11" s="1"/>
  <c r="M115" i="11"/>
  <c r="O115" i="11" s="1"/>
  <c r="P115" i="11" s="1"/>
  <c r="M119" i="11"/>
  <c r="O119" i="11" s="1"/>
  <c r="P119" i="11" s="1"/>
  <c r="M123" i="11"/>
  <c r="O123" i="11" s="1"/>
  <c r="P123" i="11" s="1"/>
  <c r="M127" i="11"/>
  <c r="O127" i="11" s="1"/>
  <c r="P127" i="11" s="1"/>
  <c r="M131" i="11"/>
  <c r="O131" i="11" s="1"/>
  <c r="P131" i="11" s="1"/>
  <c r="M135" i="11"/>
  <c r="O135" i="11" s="1"/>
  <c r="P135" i="11" s="1"/>
  <c r="AK20" i="11"/>
  <c r="AK36" i="11"/>
  <c r="AK52" i="11"/>
  <c r="AK68" i="11"/>
  <c r="AK84" i="11"/>
  <c r="AK100" i="11"/>
  <c r="AL113" i="11"/>
  <c r="AK124" i="11"/>
  <c r="AL134" i="11"/>
  <c r="AD26" i="11"/>
  <c r="AD45" i="11"/>
  <c r="AD61" i="11"/>
  <c r="AD77" i="11"/>
  <c r="AD93" i="11"/>
  <c r="AD109" i="11"/>
  <c r="AD125" i="11"/>
  <c r="AC6" i="11"/>
  <c r="AE6" i="11" s="1"/>
  <c r="AF6" i="11" s="1"/>
  <c r="AC17" i="11"/>
  <c r="AE17" i="11" s="1"/>
  <c r="AF17" i="11" s="1"/>
  <c r="AC28" i="11"/>
  <c r="AE28" i="11" s="1"/>
  <c r="AF28" i="11" s="1"/>
  <c r="AC37" i="11"/>
  <c r="AE37" i="11" s="1"/>
  <c r="AF37" i="11" s="1"/>
  <c r="AC45" i="11"/>
  <c r="AE45" i="11" s="1"/>
  <c r="AF45" i="11" s="1"/>
  <c r="AC53" i="11"/>
  <c r="AE53" i="11" s="1"/>
  <c r="AF53" i="11" s="1"/>
  <c r="AC61" i="11"/>
  <c r="AC69" i="11"/>
  <c r="AC77" i="11"/>
  <c r="AC85" i="11"/>
  <c r="AE85" i="11" s="1"/>
  <c r="AF85" i="11" s="1"/>
  <c r="AC93" i="11"/>
  <c r="AC101" i="11"/>
  <c r="AE101" i="11" s="1"/>
  <c r="AF101" i="11" s="1"/>
  <c r="AC109" i="11"/>
  <c r="AE109" i="11" s="1"/>
  <c r="AF109" i="11" s="1"/>
  <c r="AC117" i="11"/>
  <c r="AC125" i="11"/>
  <c r="AE125" i="11" s="1"/>
  <c r="AF125" i="11" s="1"/>
  <c r="AC133" i="11"/>
  <c r="AE133" i="11" s="1"/>
  <c r="AF133" i="11" s="1"/>
  <c r="U11" i="11"/>
  <c r="W11" i="11" s="1"/>
  <c r="X11" i="11" s="1"/>
  <c r="U19" i="11"/>
  <c r="W19" i="11" s="1"/>
  <c r="X19" i="11" s="1"/>
  <c r="U27" i="11"/>
  <c r="W27" i="11" s="1"/>
  <c r="X27" i="11" s="1"/>
  <c r="U35" i="11"/>
  <c r="W35" i="11" s="1"/>
  <c r="X35" i="11" s="1"/>
  <c r="U43" i="11"/>
  <c r="W43" i="11" s="1"/>
  <c r="X43" i="11" s="1"/>
  <c r="U51" i="11"/>
  <c r="W51" i="11" s="1"/>
  <c r="X51" i="11" s="1"/>
  <c r="U59" i="11"/>
  <c r="W59" i="11" s="1"/>
  <c r="X59" i="11" s="1"/>
  <c r="U67" i="11"/>
  <c r="W67" i="11" s="1"/>
  <c r="X67" i="11" s="1"/>
  <c r="U75" i="11"/>
  <c r="W75" i="11" s="1"/>
  <c r="X75" i="11" s="1"/>
  <c r="U83" i="11"/>
  <c r="W83" i="11" s="1"/>
  <c r="X83" i="11" s="1"/>
  <c r="U91" i="11"/>
  <c r="W91" i="11" s="1"/>
  <c r="X91" i="11" s="1"/>
  <c r="U99" i="11"/>
  <c r="W99" i="11" s="1"/>
  <c r="X99" i="11" s="1"/>
  <c r="U107" i="11"/>
  <c r="W107" i="11" s="1"/>
  <c r="X107" i="11" s="1"/>
  <c r="U115" i="11"/>
  <c r="W115" i="11" s="1"/>
  <c r="X115" i="11" s="1"/>
  <c r="U123" i="11"/>
  <c r="W123" i="11" s="1"/>
  <c r="X123" i="11" s="1"/>
  <c r="U131" i="11"/>
  <c r="W131" i="11" s="1"/>
  <c r="X131" i="11" s="1"/>
  <c r="M12" i="11"/>
  <c r="O12" i="11" s="1"/>
  <c r="P12" i="11" s="1"/>
  <c r="M20" i="11"/>
  <c r="O20" i="11" s="1"/>
  <c r="P20" i="11" s="1"/>
  <c r="M28" i="11"/>
  <c r="O28" i="11" s="1"/>
  <c r="P28" i="11" s="1"/>
  <c r="M36" i="11"/>
  <c r="O36" i="11" s="1"/>
  <c r="P36" i="11" s="1"/>
  <c r="AL20" i="11"/>
  <c r="AM20" i="11" s="1"/>
  <c r="AN20" i="11" s="1"/>
  <c r="AL36" i="11"/>
  <c r="AM36" i="11" s="1"/>
  <c r="AN36" i="11" s="1"/>
  <c r="AL52" i="11"/>
  <c r="AM52" i="11" s="1"/>
  <c r="AN52" i="11" s="1"/>
  <c r="AL68" i="11"/>
  <c r="AM68" i="11" s="1"/>
  <c r="AN68" i="11" s="1"/>
  <c r="AL84" i="11"/>
  <c r="AM84" i="11" s="1"/>
  <c r="AN84" i="11" s="1"/>
  <c r="AL100" i="11"/>
  <c r="AK114" i="11"/>
  <c r="AD8" i="11"/>
  <c r="AD80" i="11"/>
  <c r="AC8" i="11"/>
  <c r="AC46" i="11"/>
  <c r="AE46" i="11" s="1"/>
  <c r="AF46" i="11" s="1"/>
  <c r="AC78" i="11"/>
  <c r="AE78" i="11" s="1"/>
  <c r="AF78" i="11" s="1"/>
  <c r="AC110" i="11"/>
  <c r="U14" i="11"/>
  <c r="W14" i="11" s="1"/>
  <c r="X14" i="11" s="1"/>
  <c r="U46" i="11"/>
  <c r="W46" i="11" s="1"/>
  <c r="X46" i="11" s="1"/>
  <c r="U78" i="11"/>
  <c r="W78" i="11" s="1"/>
  <c r="X78" i="11" s="1"/>
  <c r="U110" i="11"/>
  <c r="W110" i="11" s="1"/>
  <c r="X110" i="11" s="1"/>
  <c r="M31" i="11"/>
  <c r="O31" i="11" s="1"/>
  <c r="P31" i="11" s="1"/>
  <c r="M52" i="11"/>
  <c r="O52" i="11" s="1"/>
  <c r="P52" i="11" s="1"/>
  <c r="M64" i="11"/>
  <c r="O64" i="11" s="1"/>
  <c r="P64" i="11" s="1"/>
  <c r="M72" i="11"/>
  <c r="O72" i="11" s="1"/>
  <c r="P72" i="11" s="1"/>
  <c r="M80" i="11"/>
  <c r="O80" i="11" s="1"/>
  <c r="P80" i="11" s="1"/>
  <c r="M88" i="11"/>
  <c r="O88" i="11" s="1"/>
  <c r="P88" i="11" s="1"/>
  <c r="M96" i="11"/>
  <c r="O96" i="11" s="1"/>
  <c r="P96" i="11" s="1"/>
  <c r="M104" i="11"/>
  <c r="O104" i="11" s="1"/>
  <c r="P104" i="11" s="1"/>
  <c r="M112" i="11"/>
  <c r="O112" i="11" s="1"/>
  <c r="P112" i="11" s="1"/>
  <c r="M120" i="11"/>
  <c r="O120" i="11" s="1"/>
  <c r="P120" i="11" s="1"/>
  <c r="M128" i="11"/>
  <c r="O128" i="11" s="1"/>
  <c r="P128" i="11" s="1"/>
  <c r="M4" i="11"/>
  <c r="O4" i="11" s="1"/>
  <c r="E5" i="11"/>
  <c r="E7" i="11"/>
  <c r="E9" i="11"/>
  <c r="E11" i="11"/>
  <c r="E13" i="11"/>
  <c r="E15" i="11"/>
  <c r="E17" i="11"/>
  <c r="E19" i="11"/>
  <c r="E21" i="11"/>
  <c r="E23" i="11"/>
  <c r="E25" i="11"/>
  <c r="E27" i="11"/>
  <c r="E29" i="11"/>
  <c r="E31" i="11"/>
  <c r="E33" i="11"/>
  <c r="E35" i="11"/>
  <c r="E37" i="11"/>
  <c r="E39" i="11"/>
  <c r="E41" i="11"/>
  <c r="E43" i="11"/>
  <c r="E45" i="11"/>
  <c r="E47" i="11"/>
  <c r="E49" i="11"/>
  <c r="E51" i="11"/>
  <c r="E53" i="11"/>
  <c r="E55" i="11"/>
  <c r="E57" i="11"/>
  <c r="E59" i="11"/>
  <c r="E61" i="11"/>
  <c r="E63" i="11"/>
  <c r="E65" i="11"/>
  <c r="E67" i="11"/>
  <c r="E69" i="11"/>
  <c r="E71" i="11"/>
  <c r="E73" i="11"/>
  <c r="E75" i="11"/>
  <c r="E77" i="11"/>
  <c r="E79" i="11"/>
  <c r="E81" i="11"/>
  <c r="E83" i="11"/>
  <c r="E85" i="11"/>
  <c r="E87" i="11"/>
  <c r="E89" i="11"/>
  <c r="E91" i="11"/>
  <c r="E93" i="11"/>
  <c r="E95" i="11"/>
  <c r="E97" i="11"/>
  <c r="E99" i="11"/>
  <c r="E101" i="11"/>
  <c r="E103" i="11"/>
  <c r="E105" i="11"/>
  <c r="E107" i="11"/>
  <c r="E109" i="11"/>
  <c r="E111" i="11"/>
  <c r="E113" i="11"/>
  <c r="E115" i="11"/>
  <c r="E117" i="11"/>
  <c r="E119" i="11"/>
  <c r="E121" i="11"/>
  <c r="E123" i="11"/>
  <c r="E125" i="11"/>
  <c r="E127" i="11"/>
  <c r="E129" i="11"/>
  <c r="AL124" i="11"/>
  <c r="AD30" i="11"/>
  <c r="AD96" i="11"/>
  <c r="AC18" i="11"/>
  <c r="AE18" i="11" s="1"/>
  <c r="AF18" i="11" s="1"/>
  <c r="AC54" i="11"/>
  <c r="AE54" i="11" s="1"/>
  <c r="AF54" i="11" s="1"/>
  <c r="AC86" i="11"/>
  <c r="AE86" i="11" s="1"/>
  <c r="AF86" i="11" s="1"/>
  <c r="AC118" i="11"/>
  <c r="AE118" i="11" s="1"/>
  <c r="AF118" i="11" s="1"/>
  <c r="U22" i="11"/>
  <c r="W22" i="11" s="1"/>
  <c r="X22" i="11" s="1"/>
  <c r="U54" i="11"/>
  <c r="W54" i="11" s="1"/>
  <c r="X54" i="11" s="1"/>
  <c r="U86" i="11"/>
  <c r="W86" i="11" s="1"/>
  <c r="X86" i="11" s="1"/>
  <c r="U118" i="11"/>
  <c r="W118" i="11" s="1"/>
  <c r="X118" i="11" s="1"/>
  <c r="M7" i="11"/>
  <c r="O7" i="11" s="1"/>
  <c r="P7" i="11" s="1"/>
  <c r="M39" i="11"/>
  <c r="O39" i="11" s="1"/>
  <c r="P39" i="11" s="1"/>
  <c r="M55" i="11"/>
  <c r="O55" i="11" s="1"/>
  <c r="P55" i="11" s="1"/>
  <c r="M65" i="11"/>
  <c r="O65" i="11" s="1"/>
  <c r="P65" i="11" s="1"/>
  <c r="M73" i="11"/>
  <c r="O73" i="11" s="1"/>
  <c r="P73" i="11" s="1"/>
  <c r="M81" i="11"/>
  <c r="O81" i="11" s="1"/>
  <c r="P81" i="11" s="1"/>
  <c r="M89" i="11"/>
  <c r="O89" i="11" s="1"/>
  <c r="P89" i="11" s="1"/>
  <c r="M97" i="11"/>
  <c r="O97" i="11" s="1"/>
  <c r="P97" i="11" s="1"/>
  <c r="M105" i="11"/>
  <c r="O105" i="11" s="1"/>
  <c r="P105" i="11" s="1"/>
  <c r="M113" i="11"/>
  <c r="O113" i="11" s="1"/>
  <c r="P113" i="11" s="1"/>
  <c r="M121" i="11"/>
  <c r="O121" i="11" s="1"/>
  <c r="P121" i="11" s="1"/>
  <c r="M129" i="11"/>
  <c r="O129" i="11" s="1"/>
  <c r="P129" i="11" s="1"/>
  <c r="F5" i="11"/>
  <c r="F7" i="11"/>
  <c r="F9" i="11"/>
  <c r="F11" i="11"/>
  <c r="F13" i="11"/>
  <c r="F15" i="11"/>
  <c r="F17" i="11"/>
  <c r="F19" i="11"/>
  <c r="F21" i="11"/>
  <c r="F23" i="11"/>
  <c r="F25" i="11"/>
  <c r="F27" i="11"/>
  <c r="F29" i="11"/>
  <c r="F31" i="11"/>
  <c r="F33" i="11"/>
  <c r="F35" i="11"/>
  <c r="F37" i="11"/>
  <c r="F39" i="11"/>
  <c r="F41" i="11"/>
  <c r="F43" i="11"/>
  <c r="F45" i="11"/>
  <c r="F47" i="11"/>
  <c r="F49" i="11"/>
  <c r="F51" i="11"/>
  <c r="F53" i="11"/>
  <c r="F55" i="11"/>
  <c r="F57" i="11"/>
  <c r="F59" i="11"/>
  <c r="F61" i="11"/>
  <c r="F63" i="11"/>
  <c r="F65" i="11"/>
  <c r="F67" i="11"/>
  <c r="F69" i="11"/>
  <c r="F71" i="11"/>
  <c r="F73" i="11"/>
  <c r="F75" i="11"/>
  <c r="F77" i="11"/>
  <c r="F79" i="11"/>
  <c r="F81" i="11"/>
  <c r="F83" i="11"/>
  <c r="F85" i="11"/>
  <c r="F87" i="11"/>
  <c r="F89" i="11"/>
  <c r="F91" i="11"/>
  <c r="F93" i="11"/>
  <c r="F95" i="11"/>
  <c r="F97" i="11"/>
  <c r="F99" i="11"/>
  <c r="F101" i="11"/>
  <c r="F103" i="11"/>
  <c r="F105" i="11"/>
  <c r="F107" i="11"/>
  <c r="F109" i="11"/>
  <c r="F111" i="11"/>
  <c r="F113" i="11"/>
  <c r="AL135" i="11"/>
  <c r="AD48" i="11"/>
  <c r="AE48" i="11" s="1"/>
  <c r="AF48" i="11" s="1"/>
  <c r="AD112" i="11"/>
  <c r="AC29" i="11"/>
  <c r="AE29" i="11" s="1"/>
  <c r="AF29" i="11" s="1"/>
  <c r="AC62" i="11"/>
  <c r="AE62" i="11" s="1"/>
  <c r="AF62" i="11" s="1"/>
  <c r="AC94" i="11"/>
  <c r="AE94" i="11" s="1"/>
  <c r="AF94" i="11" s="1"/>
  <c r="AC126" i="11"/>
  <c r="AE126" i="11" s="1"/>
  <c r="AF126" i="11" s="1"/>
  <c r="U30" i="11"/>
  <c r="W30" i="11" s="1"/>
  <c r="X30" i="11" s="1"/>
  <c r="U62" i="11"/>
  <c r="W62" i="11" s="1"/>
  <c r="X62" i="11" s="1"/>
  <c r="U94" i="11"/>
  <c r="W94" i="11" s="1"/>
  <c r="X94" i="11" s="1"/>
  <c r="AC38" i="11"/>
  <c r="AE38" i="11" s="1"/>
  <c r="AF38" i="11" s="1"/>
  <c r="U38" i="11"/>
  <c r="W38" i="11" s="1"/>
  <c r="X38" i="11" s="1"/>
  <c r="U134" i="11"/>
  <c r="W134" i="11" s="1"/>
  <c r="X134" i="11" s="1"/>
  <c r="M44" i="11"/>
  <c r="O44" i="11" s="1"/>
  <c r="P44" i="11" s="1"/>
  <c r="M68" i="11"/>
  <c r="O68" i="11" s="1"/>
  <c r="P68" i="11" s="1"/>
  <c r="M84" i="11"/>
  <c r="O84" i="11" s="1"/>
  <c r="P84" i="11" s="1"/>
  <c r="M100" i="11"/>
  <c r="O100" i="11" s="1"/>
  <c r="P100" i="11" s="1"/>
  <c r="M116" i="11"/>
  <c r="O116" i="11" s="1"/>
  <c r="P116" i="11" s="1"/>
  <c r="M132" i="11"/>
  <c r="O132" i="11" s="1"/>
  <c r="P132" i="11" s="1"/>
  <c r="F8" i="11"/>
  <c r="F12" i="11"/>
  <c r="F16" i="11"/>
  <c r="F20" i="11"/>
  <c r="F24" i="11"/>
  <c r="F28" i="11"/>
  <c r="F32" i="11"/>
  <c r="F36" i="11"/>
  <c r="F40" i="11"/>
  <c r="F44" i="11"/>
  <c r="F48" i="11"/>
  <c r="F52" i="11"/>
  <c r="F56" i="11"/>
  <c r="F60" i="11"/>
  <c r="F64" i="11"/>
  <c r="F68" i="11"/>
  <c r="F72" i="11"/>
  <c r="F76" i="11"/>
  <c r="F80" i="11"/>
  <c r="F84" i="11"/>
  <c r="F88" i="11"/>
  <c r="F92" i="11"/>
  <c r="F96" i="11"/>
  <c r="F100" i="11"/>
  <c r="F104" i="11"/>
  <c r="F108" i="11"/>
  <c r="F112" i="11"/>
  <c r="E116" i="11"/>
  <c r="F118" i="11"/>
  <c r="F121" i="11"/>
  <c r="E124" i="11"/>
  <c r="F126" i="11"/>
  <c r="F129" i="11"/>
  <c r="F131" i="11"/>
  <c r="F133" i="11"/>
  <c r="F135" i="11"/>
  <c r="AC70" i="11"/>
  <c r="AE70" i="11" s="1"/>
  <c r="AF70" i="11" s="1"/>
  <c r="U70" i="11"/>
  <c r="W70" i="11" s="1"/>
  <c r="X70" i="11" s="1"/>
  <c r="M47" i="11"/>
  <c r="O47" i="11" s="1"/>
  <c r="P47" i="11" s="1"/>
  <c r="M69" i="11"/>
  <c r="O69" i="11" s="1"/>
  <c r="P69" i="11" s="1"/>
  <c r="M85" i="11"/>
  <c r="O85" i="11" s="1"/>
  <c r="P85" i="11" s="1"/>
  <c r="M101" i="11"/>
  <c r="O101" i="11" s="1"/>
  <c r="P101" i="11" s="1"/>
  <c r="M117" i="11"/>
  <c r="O117" i="11" s="1"/>
  <c r="P117" i="11" s="1"/>
  <c r="M133" i="11"/>
  <c r="O133" i="11" s="1"/>
  <c r="P133" i="11" s="1"/>
  <c r="E6" i="11"/>
  <c r="E10" i="11"/>
  <c r="E14" i="11"/>
  <c r="E18" i="11"/>
  <c r="E22" i="11"/>
  <c r="E26" i="11"/>
  <c r="E30" i="11"/>
  <c r="E34" i="11"/>
  <c r="E38" i="11"/>
  <c r="E42" i="11"/>
  <c r="E46" i="11"/>
  <c r="E50" i="11"/>
  <c r="E54" i="11"/>
  <c r="E58" i="11"/>
  <c r="E62" i="11"/>
  <c r="E66" i="11"/>
  <c r="E70" i="11"/>
  <c r="E74" i="11"/>
  <c r="E78" i="11"/>
  <c r="E82" i="11"/>
  <c r="E86" i="11"/>
  <c r="E90" i="11"/>
  <c r="E94" i="11"/>
  <c r="E98" i="11"/>
  <c r="E102" i="11"/>
  <c r="E106" i="11"/>
  <c r="E110" i="11"/>
  <c r="E114" i="11"/>
  <c r="F116" i="11"/>
  <c r="F119" i="11"/>
  <c r="E122" i="11"/>
  <c r="F124" i="11"/>
  <c r="F127" i="11"/>
  <c r="E130" i="11"/>
  <c r="E132" i="11"/>
  <c r="E134" i="11"/>
  <c r="F4" i="11"/>
  <c r="AD64" i="11"/>
  <c r="AC102" i="11"/>
  <c r="AE102" i="11" s="1"/>
  <c r="AF102" i="11" s="1"/>
  <c r="U102" i="11"/>
  <c r="W102" i="11" s="1"/>
  <c r="X102" i="11" s="1"/>
  <c r="M15" i="11"/>
  <c r="O15" i="11" s="1"/>
  <c r="P15" i="11" s="1"/>
  <c r="M59" i="11"/>
  <c r="O59" i="11" s="1"/>
  <c r="P59" i="11" s="1"/>
  <c r="M76" i="11"/>
  <c r="O76" i="11" s="1"/>
  <c r="P76" i="11" s="1"/>
  <c r="M92" i="11"/>
  <c r="O92" i="11" s="1"/>
  <c r="P92" i="11" s="1"/>
  <c r="M108" i="11"/>
  <c r="O108" i="11" s="1"/>
  <c r="P108" i="11" s="1"/>
  <c r="M124" i="11"/>
  <c r="O124" i="11" s="1"/>
  <c r="P124" i="11" s="1"/>
  <c r="F6" i="11"/>
  <c r="F10" i="11"/>
  <c r="F14" i="11"/>
  <c r="F18" i="11"/>
  <c r="F22" i="11"/>
  <c r="F26" i="11"/>
  <c r="F30" i="11"/>
  <c r="F34" i="11"/>
  <c r="F38" i="11"/>
  <c r="F42" i="11"/>
  <c r="F46" i="11"/>
  <c r="F50" i="11"/>
  <c r="F54" i="11"/>
  <c r="F58" i="11"/>
  <c r="F62" i="11"/>
  <c r="F66" i="11"/>
  <c r="F70" i="11"/>
  <c r="F74" i="11"/>
  <c r="F78" i="11"/>
  <c r="F82" i="11"/>
  <c r="F86" i="11"/>
  <c r="F90" i="11"/>
  <c r="G90" i="11" s="1"/>
  <c r="H90" i="11" s="1"/>
  <c r="F94" i="11"/>
  <c r="F98" i="11"/>
  <c r="F102" i="11"/>
  <c r="F106" i="11"/>
  <c r="F110" i="11"/>
  <c r="F114" i="11"/>
  <c r="F117" i="11"/>
  <c r="E120" i="11"/>
  <c r="F122" i="11"/>
  <c r="F125" i="11"/>
  <c r="E128" i="11"/>
  <c r="F130" i="11"/>
  <c r="F132" i="11"/>
  <c r="F134" i="11"/>
  <c r="E4" i="11"/>
  <c r="G4" i="11" s="1"/>
  <c r="AD128" i="11"/>
  <c r="AC134" i="11"/>
  <c r="AE134" i="11" s="1"/>
  <c r="AF134" i="11" s="1"/>
  <c r="U6" i="11"/>
  <c r="W6" i="11" s="1"/>
  <c r="X6" i="11" s="1"/>
  <c r="U126" i="11"/>
  <c r="W126" i="11" s="1"/>
  <c r="X126" i="11" s="1"/>
  <c r="M23" i="11"/>
  <c r="O23" i="11" s="1"/>
  <c r="P23" i="11" s="1"/>
  <c r="M60" i="11"/>
  <c r="O60" i="11" s="1"/>
  <c r="P60" i="11" s="1"/>
  <c r="M77" i="11"/>
  <c r="O77" i="11" s="1"/>
  <c r="P77" i="11" s="1"/>
  <c r="M93" i="11"/>
  <c r="O93" i="11" s="1"/>
  <c r="P93" i="11" s="1"/>
  <c r="M109" i="11"/>
  <c r="O109" i="11" s="1"/>
  <c r="P109" i="11" s="1"/>
  <c r="M125" i="11"/>
  <c r="O125" i="11" s="1"/>
  <c r="P125" i="11" s="1"/>
  <c r="E8" i="11"/>
  <c r="G8" i="11" s="1"/>
  <c r="H8" i="11" s="1"/>
  <c r="E12" i="11"/>
  <c r="G12" i="11" s="1"/>
  <c r="H12" i="11" s="1"/>
  <c r="E16" i="11"/>
  <c r="G16" i="11" s="1"/>
  <c r="H16" i="11" s="1"/>
  <c r="E20" i="11"/>
  <c r="G20" i="11" s="1"/>
  <c r="H20" i="11" s="1"/>
  <c r="E24" i="11"/>
  <c r="G24" i="11" s="1"/>
  <c r="H24" i="11" s="1"/>
  <c r="E28" i="11"/>
  <c r="G28" i="11" s="1"/>
  <c r="H28" i="11" s="1"/>
  <c r="E32" i="11"/>
  <c r="G32" i="11" s="1"/>
  <c r="H32" i="11" s="1"/>
  <c r="E36" i="11"/>
  <c r="G36" i="11" s="1"/>
  <c r="H36" i="11" s="1"/>
  <c r="E40" i="11"/>
  <c r="G40" i="11" s="1"/>
  <c r="H40" i="11" s="1"/>
  <c r="E44" i="11"/>
  <c r="G44" i="11" s="1"/>
  <c r="H44" i="11" s="1"/>
  <c r="E48" i="11"/>
  <c r="G48" i="11" s="1"/>
  <c r="H48" i="11" s="1"/>
  <c r="E52" i="11"/>
  <c r="G52" i="11" s="1"/>
  <c r="H52" i="11" s="1"/>
  <c r="E56" i="11"/>
  <c r="G56" i="11" s="1"/>
  <c r="H56" i="11" s="1"/>
  <c r="E60" i="11"/>
  <c r="G60" i="11" s="1"/>
  <c r="H60" i="11" s="1"/>
  <c r="E64" i="11"/>
  <c r="G64" i="11" s="1"/>
  <c r="H64" i="11" s="1"/>
  <c r="E68" i="11"/>
  <c r="G68" i="11" s="1"/>
  <c r="H68" i="11" s="1"/>
  <c r="E72" i="11"/>
  <c r="G72" i="11" s="1"/>
  <c r="H72" i="11" s="1"/>
  <c r="E76" i="11"/>
  <c r="G76" i="11" s="1"/>
  <c r="H76" i="11" s="1"/>
  <c r="E80" i="11"/>
  <c r="G80" i="11" s="1"/>
  <c r="H80" i="11" s="1"/>
  <c r="E84" i="11"/>
  <c r="G84" i="11" s="1"/>
  <c r="H84" i="11" s="1"/>
  <c r="E88" i="11"/>
  <c r="E92" i="11"/>
  <c r="E96" i="11"/>
  <c r="G96" i="11" s="1"/>
  <c r="H96" i="11" s="1"/>
  <c r="E100" i="11"/>
  <c r="G100" i="11" s="1"/>
  <c r="H100" i="11" s="1"/>
  <c r="E104" i="11"/>
  <c r="G104" i="11" s="1"/>
  <c r="H104" i="11" s="1"/>
  <c r="E108" i="11"/>
  <c r="G108" i="11" s="1"/>
  <c r="H108" i="11" s="1"/>
  <c r="E112" i="11"/>
  <c r="G112" i="11" s="1"/>
  <c r="H112" i="11" s="1"/>
  <c r="F115" i="11"/>
  <c r="E118" i="11"/>
  <c r="G118" i="11" s="1"/>
  <c r="H118" i="11" s="1"/>
  <c r="F123" i="11"/>
  <c r="E133" i="11"/>
  <c r="G133" i="11" s="1"/>
  <c r="H133" i="11" s="1"/>
  <c r="E126" i="11"/>
  <c r="G126" i="11" s="1"/>
  <c r="H126" i="11" s="1"/>
  <c r="E135" i="11"/>
  <c r="G135" i="11" s="1"/>
  <c r="H135" i="11" s="1"/>
  <c r="F128" i="11"/>
  <c r="F120" i="11"/>
  <c r="E131" i="11"/>
  <c r="G131" i="11" s="1"/>
  <c r="H131" i="11" s="1"/>
  <c r="O138" i="9"/>
  <c r="O133" i="9"/>
  <c r="O129" i="9"/>
  <c r="O124" i="9"/>
  <c r="O120" i="9"/>
  <c r="O116" i="9"/>
  <c r="O110" i="9"/>
  <c r="O105" i="9"/>
  <c r="O100" i="9"/>
  <c r="O92" i="9"/>
  <c r="O88" i="9"/>
  <c r="O83" i="9"/>
  <c r="O79" i="9"/>
  <c r="O74" i="9"/>
  <c r="O70" i="9"/>
  <c r="O66" i="9"/>
  <c r="O62" i="9"/>
  <c r="O57" i="9"/>
  <c r="O53" i="9"/>
  <c r="O49" i="9"/>
  <c r="O45" i="9"/>
  <c r="O40" i="9"/>
  <c r="O36" i="9"/>
  <c r="O31" i="9"/>
  <c r="O27" i="9"/>
  <c r="O23" i="9"/>
  <c r="O19" i="9"/>
  <c r="O14" i="9"/>
  <c r="O10" i="9"/>
  <c r="O6" i="9"/>
  <c r="M136" i="9"/>
  <c r="M131" i="9"/>
  <c r="M127" i="9"/>
  <c r="M122" i="9"/>
  <c r="M118" i="9"/>
  <c r="M113" i="9"/>
  <c r="M108" i="9"/>
  <c r="M103" i="9"/>
  <c r="M98" i="9"/>
  <c r="M93" i="9"/>
  <c r="M89" i="9"/>
  <c r="M84" i="9"/>
  <c r="M80" i="9"/>
  <c r="M75" i="9"/>
  <c r="M71" i="9"/>
  <c r="M67" i="9"/>
  <c r="M63" i="9"/>
  <c r="M58" i="9"/>
  <c r="M54" i="9"/>
  <c r="M50" i="9"/>
  <c r="M46" i="9"/>
  <c r="M42" i="9"/>
  <c r="M37" i="9"/>
  <c r="M32" i="9"/>
  <c r="M28" i="9"/>
  <c r="M24" i="9"/>
  <c r="M20" i="9"/>
  <c r="M15" i="9"/>
  <c r="M11" i="9"/>
  <c r="M7" i="9"/>
  <c r="K137" i="9"/>
  <c r="K132" i="9"/>
  <c r="K128" i="9"/>
  <c r="K123" i="9"/>
  <c r="K119" i="9"/>
  <c r="K114" i="9"/>
  <c r="O137" i="9"/>
  <c r="O132" i="9"/>
  <c r="O128" i="9"/>
  <c r="O123" i="9"/>
  <c r="O119" i="9"/>
  <c r="O114" i="9"/>
  <c r="O109" i="9"/>
  <c r="O104" i="9"/>
  <c r="O99" i="9"/>
  <c r="O95" i="9"/>
  <c r="O91" i="9"/>
  <c r="O86" i="9"/>
  <c r="O82" i="9"/>
  <c r="O77" i="9"/>
  <c r="O73" i="9"/>
  <c r="O69" i="9"/>
  <c r="O65" i="9"/>
  <c r="O60" i="9"/>
  <c r="O56" i="9"/>
  <c r="O52" i="9"/>
  <c r="O48" i="9"/>
  <c r="O44" i="9"/>
  <c r="O39" i="9"/>
  <c r="O35" i="9"/>
  <c r="O30" i="9"/>
  <c r="O26" i="9"/>
  <c r="O22" i="9"/>
  <c r="O18" i="9"/>
  <c r="O13" i="9"/>
  <c r="O9" i="9"/>
  <c r="O5" i="9"/>
  <c r="M134" i="9"/>
  <c r="M130" i="9"/>
  <c r="M126" i="9"/>
  <c r="M121" i="9"/>
  <c r="M117" i="9"/>
  <c r="M111" i="9"/>
  <c r="M106" i="9"/>
  <c r="M101" i="9"/>
  <c r="M97" i="9"/>
  <c r="M92" i="9"/>
  <c r="M88" i="9"/>
  <c r="M83" i="9"/>
  <c r="M79" i="9"/>
  <c r="M74" i="9"/>
  <c r="M70" i="9"/>
  <c r="M66" i="9"/>
  <c r="M62" i="9"/>
  <c r="M57" i="9"/>
  <c r="M53" i="9"/>
  <c r="M49" i="9"/>
  <c r="M45" i="9"/>
  <c r="M40" i="9"/>
  <c r="M36" i="9"/>
  <c r="M31" i="9"/>
  <c r="M27" i="9"/>
  <c r="M23" i="9"/>
  <c r="M19" i="9"/>
  <c r="M14" i="9"/>
  <c r="M10" i="9"/>
  <c r="M6" i="9"/>
  <c r="K136" i="9"/>
  <c r="K131" i="9"/>
  <c r="K127" i="9"/>
  <c r="K122" i="9"/>
  <c r="K118" i="9"/>
  <c r="K113" i="9"/>
  <c r="K108" i="9"/>
  <c r="K103" i="9"/>
  <c r="K98" i="9"/>
  <c r="K93" i="9"/>
  <c r="K89" i="9"/>
  <c r="K84" i="9"/>
  <c r="K80" i="9"/>
  <c r="K75" i="9"/>
  <c r="K71" i="9"/>
  <c r="K67" i="9"/>
  <c r="O136" i="9"/>
  <c r="O131" i="9"/>
  <c r="O127" i="9"/>
  <c r="O122" i="9"/>
  <c r="O118" i="9"/>
  <c r="O113" i="9"/>
  <c r="O108" i="9"/>
  <c r="O103" i="9"/>
  <c r="O98" i="9"/>
  <c r="O94" i="9"/>
  <c r="O90" i="9"/>
  <c r="O85" i="9"/>
  <c r="O81" i="9"/>
  <c r="O76" i="9"/>
  <c r="O72" i="9"/>
  <c r="O68" i="9"/>
  <c r="O64" i="9"/>
  <c r="O59" i="9"/>
  <c r="O55" i="9"/>
  <c r="O51" i="9"/>
  <c r="O47" i="9"/>
  <c r="O43" i="9"/>
  <c r="O38" i="9"/>
  <c r="O34" i="9"/>
  <c r="O29" i="9"/>
  <c r="O25" i="9"/>
  <c r="O21" i="9"/>
  <c r="O17" i="9"/>
  <c r="O12" i="9"/>
  <c r="O8" i="9"/>
  <c r="M138" i="9"/>
  <c r="M133" i="9"/>
  <c r="M129" i="9"/>
  <c r="M124" i="9"/>
  <c r="M120" i="9"/>
  <c r="M116" i="9"/>
  <c r="M110" i="9"/>
  <c r="M105" i="9"/>
  <c r="M100" i="9"/>
  <c r="M95" i="9"/>
  <c r="M91" i="9"/>
  <c r="M86" i="9"/>
  <c r="M82" i="9"/>
  <c r="M77" i="9"/>
  <c r="M73" i="9"/>
  <c r="M69" i="9"/>
  <c r="M65" i="9"/>
  <c r="M60" i="9"/>
  <c r="M56" i="9"/>
  <c r="M52" i="9"/>
  <c r="M48" i="9"/>
  <c r="M44" i="9"/>
  <c r="M39" i="9"/>
  <c r="M35" i="9"/>
  <c r="M30" i="9"/>
  <c r="M26" i="9"/>
  <c r="M22" i="9"/>
  <c r="M18" i="9"/>
  <c r="M13" i="9"/>
  <c r="M9" i="9"/>
  <c r="M5" i="9"/>
  <c r="K134" i="9"/>
  <c r="K130" i="9"/>
  <c r="K126" i="9"/>
  <c r="K121" i="9"/>
  <c r="K117" i="9"/>
  <c r="K111" i="9"/>
  <c r="K106" i="9"/>
  <c r="K101" i="9"/>
  <c r="K97" i="9"/>
  <c r="K92" i="9"/>
  <c r="K88" i="9"/>
  <c r="K83" i="9"/>
  <c r="K79" i="9"/>
  <c r="K74" i="9"/>
  <c r="K70" i="9"/>
  <c r="K66" i="9"/>
  <c r="K62" i="9"/>
  <c r="K57" i="9"/>
  <c r="K53" i="9"/>
  <c r="K49" i="9"/>
  <c r="K45" i="9"/>
  <c r="K40" i="9"/>
  <c r="K36" i="9"/>
  <c r="K31" i="9"/>
  <c r="O134" i="9"/>
  <c r="O130" i="9"/>
  <c r="O126" i="9"/>
  <c r="O121" i="9"/>
  <c r="O117" i="9"/>
  <c r="O111" i="9"/>
  <c r="O106" i="9"/>
  <c r="O101" i="9"/>
  <c r="O97" i="9"/>
  <c r="O93" i="9"/>
  <c r="O89" i="9"/>
  <c r="O84" i="9"/>
  <c r="O80" i="9"/>
  <c r="O75" i="9"/>
  <c r="O71" i="9"/>
  <c r="O67" i="9"/>
  <c r="O63" i="9"/>
  <c r="O58" i="9"/>
  <c r="O54" i="9"/>
  <c r="O50" i="9"/>
  <c r="O46" i="9"/>
  <c r="O42" i="9"/>
  <c r="O37" i="9"/>
  <c r="O32" i="9"/>
  <c r="O28" i="9"/>
  <c r="O24" i="9"/>
  <c r="O20" i="9"/>
  <c r="O15" i="9"/>
  <c r="O11" i="9"/>
  <c r="O7" i="9"/>
  <c r="M137" i="9"/>
  <c r="M132" i="9"/>
  <c r="M128" i="9"/>
  <c r="M123" i="9"/>
  <c r="M119" i="9"/>
  <c r="M114" i="9"/>
  <c r="M109" i="9"/>
  <c r="M104" i="9"/>
  <c r="M99" i="9"/>
  <c r="M94" i="9"/>
  <c r="M90" i="9"/>
  <c r="M85" i="9"/>
  <c r="M81" i="9"/>
  <c r="M76" i="9"/>
  <c r="M72" i="9"/>
  <c r="M68" i="9"/>
  <c r="M64" i="9"/>
  <c r="M59" i="9"/>
  <c r="M55" i="9"/>
  <c r="M51" i="9"/>
  <c r="M47" i="9"/>
  <c r="M43" i="9"/>
  <c r="M38" i="9"/>
  <c r="M34" i="9"/>
  <c r="M29" i="9"/>
  <c r="M25" i="9"/>
  <c r="M21" i="9"/>
  <c r="M17" i="9"/>
  <c r="M12" i="9"/>
  <c r="M8" i="9"/>
  <c r="K138" i="9"/>
  <c r="K133" i="9"/>
  <c r="K129" i="9"/>
  <c r="K124" i="9"/>
  <c r="K120" i="9"/>
  <c r="K116" i="9"/>
  <c r="K110" i="9"/>
  <c r="K105" i="9"/>
  <c r="K100" i="9"/>
  <c r="K95" i="9"/>
  <c r="K91" i="9"/>
  <c r="K86" i="9"/>
  <c r="K82" i="9"/>
  <c r="K77" i="9"/>
  <c r="K73" i="9"/>
  <c r="K109" i="9"/>
  <c r="K90" i="9"/>
  <c r="K72" i="9"/>
  <c r="K64" i="9"/>
  <c r="K58" i="9"/>
  <c r="K52" i="9"/>
  <c r="K47" i="9"/>
  <c r="K42" i="9"/>
  <c r="K35" i="9"/>
  <c r="K29" i="9"/>
  <c r="K25" i="9"/>
  <c r="K21" i="9"/>
  <c r="K17" i="9"/>
  <c r="K12" i="9"/>
  <c r="K8" i="9"/>
  <c r="J138" i="9"/>
  <c r="J133" i="9"/>
  <c r="J129" i="9"/>
  <c r="J124" i="9"/>
  <c r="J120" i="9"/>
  <c r="J116" i="9"/>
  <c r="J110" i="9"/>
  <c r="J105" i="9"/>
  <c r="J100" i="9"/>
  <c r="J95" i="9"/>
  <c r="J91" i="9"/>
  <c r="J86" i="9"/>
  <c r="J82" i="9"/>
  <c r="J77" i="9"/>
  <c r="J73" i="9"/>
  <c r="J69" i="9"/>
  <c r="J65" i="9"/>
  <c r="J60" i="9"/>
  <c r="J56" i="9"/>
  <c r="J52" i="9"/>
  <c r="J48" i="9"/>
  <c r="J44" i="9"/>
  <c r="J39" i="9"/>
  <c r="J35" i="9"/>
  <c r="J30" i="9"/>
  <c r="J26" i="9"/>
  <c r="J22" i="9"/>
  <c r="J18" i="9"/>
  <c r="J13" i="9"/>
  <c r="J9" i="9"/>
  <c r="J5" i="9"/>
  <c r="G134" i="9"/>
  <c r="G130" i="9"/>
  <c r="G126" i="9"/>
  <c r="G121" i="9"/>
  <c r="G117" i="9"/>
  <c r="G111" i="9"/>
  <c r="G106" i="9"/>
  <c r="G101" i="9"/>
  <c r="G97" i="9"/>
  <c r="G92" i="9"/>
  <c r="G88" i="9"/>
  <c r="G83" i="9"/>
  <c r="G79" i="9"/>
  <c r="G74" i="9"/>
  <c r="G70" i="9"/>
  <c r="G66" i="9"/>
  <c r="G62" i="9"/>
  <c r="G57" i="9"/>
  <c r="G53" i="9"/>
  <c r="G49" i="9"/>
  <c r="G45" i="9"/>
  <c r="G40" i="9"/>
  <c r="G36" i="9"/>
  <c r="G31" i="9"/>
  <c r="G27" i="9"/>
  <c r="G23" i="9"/>
  <c r="G19" i="9"/>
  <c r="G14" i="9"/>
  <c r="G10" i="9"/>
  <c r="G6" i="9"/>
  <c r="E136" i="9"/>
  <c r="E131" i="9"/>
  <c r="E127" i="9"/>
  <c r="E122" i="9"/>
  <c r="E118" i="9"/>
  <c r="E113" i="9"/>
  <c r="E108" i="9"/>
  <c r="E103" i="9"/>
  <c r="E98" i="9"/>
  <c r="K104" i="9"/>
  <c r="K85" i="9"/>
  <c r="K69" i="9"/>
  <c r="K63" i="9"/>
  <c r="K56" i="9"/>
  <c r="L56" i="9" s="1"/>
  <c r="K51" i="9"/>
  <c r="K46" i="9"/>
  <c r="K39" i="9"/>
  <c r="K34" i="9"/>
  <c r="K28" i="9"/>
  <c r="K24" i="9"/>
  <c r="K20" i="9"/>
  <c r="K15" i="9"/>
  <c r="K11" i="9"/>
  <c r="K7" i="9"/>
  <c r="J137" i="9"/>
  <c r="J132" i="9"/>
  <c r="J128" i="9"/>
  <c r="J123" i="9"/>
  <c r="J119" i="9"/>
  <c r="J114" i="9"/>
  <c r="J109" i="9"/>
  <c r="J104" i="9"/>
  <c r="J99" i="9"/>
  <c r="J94" i="9"/>
  <c r="J90" i="9"/>
  <c r="J85" i="9"/>
  <c r="J81" i="9"/>
  <c r="J76" i="9"/>
  <c r="J72" i="9"/>
  <c r="J68" i="9"/>
  <c r="J64" i="9"/>
  <c r="J59" i="9"/>
  <c r="J55" i="9"/>
  <c r="J51" i="9"/>
  <c r="J47" i="9"/>
  <c r="J43" i="9"/>
  <c r="J38" i="9"/>
  <c r="J34" i="9"/>
  <c r="J29" i="9"/>
  <c r="J25" i="9"/>
  <c r="J21" i="9"/>
  <c r="J17" i="9"/>
  <c r="J12" i="9"/>
  <c r="J8" i="9"/>
  <c r="G138" i="9"/>
  <c r="G133" i="9"/>
  <c r="G129" i="9"/>
  <c r="G124" i="9"/>
  <c r="G120" i="9"/>
  <c r="G116" i="9"/>
  <c r="G110" i="9"/>
  <c r="G105" i="9"/>
  <c r="G100" i="9"/>
  <c r="G95" i="9"/>
  <c r="G91" i="9"/>
  <c r="G86" i="9"/>
  <c r="G82" i="9"/>
  <c r="G77" i="9"/>
  <c r="G73" i="9"/>
  <c r="G69" i="9"/>
  <c r="G65" i="9"/>
  <c r="G60" i="9"/>
  <c r="G56" i="9"/>
  <c r="G52" i="9"/>
  <c r="G48" i="9"/>
  <c r="G44" i="9"/>
  <c r="G39" i="9"/>
  <c r="G35" i="9"/>
  <c r="G30" i="9"/>
  <c r="K99" i="9"/>
  <c r="K81" i="9"/>
  <c r="L81" i="9" s="1"/>
  <c r="K68" i="9"/>
  <c r="K60" i="9"/>
  <c r="K55" i="9"/>
  <c r="K50" i="9"/>
  <c r="K44" i="9"/>
  <c r="K38" i="9"/>
  <c r="L38" i="9" s="1"/>
  <c r="K32" i="9"/>
  <c r="K27" i="9"/>
  <c r="K23" i="9"/>
  <c r="K19" i="9"/>
  <c r="K14" i="9"/>
  <c r="K10" i="9"/>
  <c r="K6" i="9"/>
  <c r="J136" i="9"/>
  <c r="J131" i="9"/>
  <c r="J127" i="9"/>
  <c r="J122" i="9"/>
  <c r="J118" i="9"/>
  <c r="J113" i="9"/>
  <c r="J108" i="9"/>
  <c r="J103" i="9"/>
  <c r="J98" i="9"/>
  <c r="J93" i="9"/>
  <c r="J89" i="9"/>
  <c r="J84" i="9"/>
  <c r="J80" i="9"/>
  <c r="J75" i="9"/>
  <c r="J71" i="9"/>
  <c r="J67" i="9"/>
  <c r="J63" i="9"/>
  <c r="J58" i="9"/>
  <c r="J54" i="9"/>
  <c r="J50" i="9"/>
  <c r="J46" i="9"/>
  <c r="J42" i="9"/>
  <c r="J37" i="9"/>
  <c r="J32" i="9"/>
  <c r="J28" i="9"/>
  <c r="J24" i="9"/>
  <c r="J20" i="9"/>
  <c r="J15" i="9"/>
  <c r="J11" i="9"/>
  <c r="J7" i="9"/>
  <c r="G137" i="9"/>
  <c r="G132" i="9"/>
  <c r="G128" i="9"/>
  <c r="G123" i="9"/>
  <c r="G119" i="9"/>
  <c r="G114" i="9"/>
  <c r="G109" i="9"/>
  <c r="G104" i="9"/>
  <c r="G99" i="9"/>
  <c r="G94" i="9"/>
  <c r="G90" i="9"/>
  <c r="G85" i="9"/>
  <c r="G81" i="9"/>
  <c r="G76" i="9"/>
  <c r="G72" i="9"/>
  <c r="G68" i="9"/>
  <c r="G64" i="9"/>
  <c r="G59" i="9"/>
  <c r="G55" i="9"/>
  <c r="G51" i="9"/>
  <c r="G47" i="9"/>
  <c r="G43" i="9"/>
  <c r="G38" i="9"/>
  <c r="G34" i="9"/>
  <c r="G29" i="9"/>
  <c r="G25" i="9"/>
  <c r="G21" i="9"/>
  <c r="G17" i="9"/>
  <c r="G12" i="9"/>
  <c r="G8" i="9"/>
  <c r="E138" i="9"/>
  <c r="E133" i="9"/>
  <c r="E129" i="9"/>
  <c r="K94" i="9"/>
  <c r="L94" i="9" s="1"/>
  <c r="K54" i="9"/>
  <c r="K30" i="9"/>
  <c r="L30" i="9" s="1"/>
  <c r="K13" i="9"/>
  <c r="L13" i="9" s="1"/>
  <c r="J130" i="9"/>
  <c r="J111" i="9"/>
  <c r="J92" i="9"/>
  <c r="J74" i="9"/>
  <c r="J57" i="9"/>
  <c r="J40" i="9"/>
  <c r="J23" i="9"/>
  <c r="J6" i="9"/>
  <c r="G122" i="9"/>
  <c r="G103" i="9"/>
  <c r="G84" i="9"/>
  <c r="G67" i="9"/>
  <c r="G50" i="9"/>
  <c r="G32" i="9"/>
  <c r="G22" i="9"/>
  <c r="G13" i="9"/>
  <c r="G5" i="9"/>
  <c r="E130" i="9"/>
  <c r="E123" i="9"/>
  <c r="E117" i="9"/>
  <c r="E110" i="9"/>
  <c r="E104" i="9"/>
  <c r="E97" i="9"/>
  <c r="E92" i="9"/>
  <c r="E88" i="9"/>
  <c r="E83" i="9"/>
  <c r="E79" i="9"/>
  <c r="E74" i="9"/>
  <c r="E70" i="9"/>
  <c r="E66" i="9"/>
  <c r="E62" i="9"/>
  <c r="E57" i="9"/>
  <c r="E53" i="9"/>
  <c r="E49" i="9"/>
  <c r="E45" i="9"/>
  <c r="E40" i="9"/>
  <c r="E36" i="9"/>
  <c r="E31" i="9"/>
  <c r="E27" i="9"/>
  <c r="E23" i="9"/>
  <c r="E19" i="9"/>
  <c r="E14" i="9"/>
  <c r="E10" i="9"/>
  <c r="E6" i="9"/>
  <c r="C136" i="9"/>
  <c r="C131" i="9"/>
  <c r="C127" i="9"/>
  <c r="C122" i="9"/>
  <c r="C118" i="9"/>
  <c r="C113" i="9"/>
  <c r="C108" i="9"/>
  <c r="C103" i="9"/>
  <c r="C98" i="9"/>
  <c r="C93" i="9"/>
  <c r="C89" i="9"/>
  <c r="C84" i="9"/>
  <c r="C80" i="9"/>
  <c r="C75" i="9"/>
  <c r="C71" i="9"/>
  <c r="C67" i="9"/>
  <c r="C63" i="9"/>
  <c r="C58" i="9"/>
  <c r="C54" i="9"/>
  <c r="C50" i="9"/>
  <c r="C46" i="9"/>
  <c r="C42" i="9"/>
  <c r="C37" i="9"/>
  <c r="C32" i="9"/>
  <c r="C28" i="9"/>
  <c r="C24" i="9"/>
  <c r="C20" i="9"/>
  <c r="C15" i="9"/>
  <c r="C11" i="9"/>
  <c r="C7" i="9"/>
  <c r="B6" i="9"/>
  <c r="B10" i="9"/>
  <c r="B14" i="9"/>
  <c r="B19" i="9"/>
  <c r="B23" i="9"/>
  <c r="B27" i="9"/>
  <c r="B31" i="9"/>
  <c r="B36" i="9"/>
  <c r="B40" i="9"/>
  <c r="B45" i="9"/>
  <c r="B49" i="9"/>
  <c r="B53" i="9"/>
  <c r="B57" i="9"/>
  <c r="B62" i="9"/>
  <c r="B66" i="9"/>
  <c r="B70" i="9"/>
  <c r="B74" i="9"/>
  <c r="B79" i="9"/>
  <c r="B83" i="9"/>
  <c r="B88" i="9"/>
  <c r="B92" i="9"/>
  <c r="B97" i="9"/>
  <c r="B101" i="9"/>
  <c r="B106" i="9"/>
  <c r="B111" i="9"/>
  <c r="B117" i="9"/>
  <c r="B121" i="9"/>
  <c r="B126" i="9"/>
  <c r="B130" i="9"/>
  <c r="B134" i="9"/>
  <c r="C111" i="9"/>
  <c r="C106" i="9"/>
  <c r="D106" i="9" s="1"/>
  <c r="C101" i="9"/>
  <c r="C97" i="9"/>
  <c r="C92" i="9"/>
  <c r="C88" i="9"/>
  <c r="C83" i="9"/>
  <c r="C79" i="9"/>
  <c r="C74" i="9"/>
  <c r="C70" i="9"/>
  <c r="D70" i="9" s="1"/>
  <c r="C66" i="9"/>
  <c r="C62" i="9"/>
  <c r="C57" i="9"/>
  <c r="C53" i="9"/>
  <c r="D53" i="9" s="1"/>
  <c r="C49" i="9"/>
  <c r="C45" i="9"/>
  <c r="D45" i="9" s="1"/>
  <c r="C40" i="9"/>
  <c r="C36" i="9"/>
  <c r="D36" i="9" s="1"/>
  <c r="C31" i="9"/>
  <c r="C27" i="9"/>
  <c r="D27" i="9" s="1"/>
  <c r="C23" i="9"/>
  <c r="C19" i="9"/>
  <c r="D19" i="9" s="1"/>
  <c r="C14" i="9"/>
  <c r="C10" i="9"/>
  <c r="D10" i="9" s="1"/>
  <c r="C6" i="9"/>
  <c r="B7" i="9"/>
  <c r="B11" i="9"/>
  <c r="B15" i="9"/>
  <c r="B20" i="9"/>
  <c r="B24" i="9"/>
  <c r="B28" i="9"/>
  <c r="B32" i="9"/>
  <c r="B37" i="9"/>
  <c r="B42" i="9"/>
  <c r="B46" i="9"/>
  <c r="B50" i="9"/>
  <c r="B54" i="9"/>
  <c r="B58" i="9"/>
  <c r="B63" i="9"/>
  <c r="B67" i="9"/>
  <c r="B71" i="9"/>
  <c r="B75" i="9"/>
  <c r="D75" i="9" s="1"/>
  <c r="B80" i="9"/>
  <c r="B84" i="9"/>
  <c r="B89" i="9"/>
  <c r="B93" i="9"/>
  <c r="B98" i="9"/>
  <c r="B103" i="9"/>
  <c r="B108" i="9"/>
  <c r="B113" i="9"/>
  <c r="B118" i="9"/>
  <c r="B122" i="9"/>
  <c r="B127" i="9"/>
  <c r="B131" i="9"/>
  <c r="D131" i="9" s="1"/>
  <c r="B136" i="9"/>
  <c r="B47" i="9"/>
  <c r="B55" i="9"/>
  <c r="B59" i="9"/>
  <c r="B64" i="9"/>
  <c r="B68" i="9"/>
  <c r="B72" i="9"/>
  <c r="B76" i="9"/>
  <c r="K76" i="9"/>
  <c r="L76" i="9" s="1"/>
  <c r="K48" i="9"/>
  <c r="L48" i="9" s="1"/>
  <c r="K26" i="9"/>
  <c r="L26" i="9" s="1"/>
  <c r="K9" i="9"/>
  <c r="J126" i="9"/>
  <c r="J106" i="9"/>
  <c r="J88" i="9"/>
  <c r="J70" i="9"/>
  <c r="J53" i="9"/>
  <c r="J36" i="9"/>
  <c r="J19" i="9"/>
  <c r="G136" i="9"/>
  <c r="G118" i="9"/>
  <c r="H118" i="9" s="1"/>
  <c r="G98" i="9"/>
  <c r="G80" i="9"/>
  <c r="G63" i="9"/>
  <c r="G46" i="9"/>
  <c r="H46" i="9" s="1"/>
  <c r="G28" i="9"/>
  <c r="G20" i="9"/>
  <c r="H20" i="9" s="1"/>
  <c r="G11" i="9"/>
  <c r="E137" i="9"/>
  <c r="E128" i="9"/>
  <c r="E121" i="9"/>
  <c r="F121" i="9" s="1"/>
  <c r="E116" i="9"/>
  <c r="E109" i="9"/>
  <c r="E101" i="9"/>
  <c r="E95" i="9"/>
  <c r="E91" i="9"/>
  <c r="E86" i="9"/>
  <c r="E82" i="9"/>
  <c r="E77" i="9"/>
  <c r="E73" i="9"/>
  <c r="E69" i="9"/>
  <c r="E65" i="9"/>
  <c r="E60" i="9"/>
  <c r="E56" i="9"/>
  <c r="E52" i="9"/>
  <c r="E48" i="9"/>
  <c r="E44" i="9"/>
  <c r="E39" i="9"/>
  <c r="E35" i="9"/>
  <c r="E30" i="9"/>
  <c r="E26" i="9"/>
  <c r="E22" i="9"/>
  <c r="E18" i="9"/>
  <c r="E13" i="9"/>
  <c r="E9" i="9"/>
  <c r="E5" i="9"/>
  <c r="C134" i="9"/>
  <c r="C130" i="9"/>
  <c r="C126" i="9"/>
  <c r="C121" i="9"/>
  <c r="C117" i="9"/>
  <c r="K65" i="9"/>
  <c r="L65" i="9" s="1"/>
  <c r="K43" i="9"/>
  <c r="L43" i="9" s="1"/>
  <c r="K22" i="9"/>
  <c r="L22" i="9" s="1"/>
  <c r="K5" i="9"/>
  <c r="J121" i="9"/>
  <c r="J101" i="9"/>
  <c r="J83" i="9"/>
  <c r="J66" i="9"/>
  <c r="J49" i="9"/>
  <c r="J31" i="9"/>
  <c r="J14" i="9"/>
  <c r="G131" i="9"/>
  <c r="G113" i="9"/>
  <c r="G93" i="9"/>
  <c r="G75" i="9"/>
  <c r="H75" i="9" s="1"/>
  <c r="G58" i="9"/>
  <c r="G42" i="9"/>
  <c r="G26" i="9"/>
  <c r="G18" i="9"/>
  <c r="G9" i="9"/>
  <c r="E134" i="9"/>
  <c r="F134" i="9" s="1"/>
  <c r="E126" i="9"/>
  <c r="E120" i="9"/>
  <c r="E114" i="9"/>
  <c r="E106" i="9"/>
  <c r="E100" i="9"/>
  <c r="E94" i="9"/>
  <c r="E90" i="9"/>
  <c r="E85" i="9"/>
  <c r="E81" i="9"/>
  <c r="E76" i="9"/>
  <c r="F76" i="9" s="1"/>
  <c r="E72" i="9"/>
  <c r="E68" i="9"/>
  <c r="F68" i="9" s="1"/>
  <c r="E64" i="9"/>
  <c r="E59" i="9"/>
  <c r="F59" i="9" s="1"/>
  <c r="E55" i="9"/>
  <c r="E51" i="9"/>
  <c r="E47" i="9"/>
  <c r="E43" i="9"/>
  <c r="E38" i="9"/>
  <c r="E34" i="9"/>
  <c r="E29" i="9"/>
  <c r="E25" i="9"/>
  <c r="E21" i="9"/>
  <c r="E17" i="9"/>
  <c r="E12" i="9"/>
  <c r="E8" i="9"/>
  <c r="C138" i="9"/>
  <c r="C133" i="9"/>
  <c r="C129" i="9"/>
  <c r="C124" i="9"/>
  <c r="C120" i="9"/>
  <c r="C116" i="9"/>
  <c r="C110" i="9"/>
  <c r="C105" i="9"/>
  <c r="C100" i="9"/>
  <c r="C95" i="9"/>
  <c r="C91" i="9"/>
  <c r="C86" i="9"/>
  <c r="C82" i="9"/>
  <c r="C77" i="9"/>
  <c r="C73" i="9"/>
  <c r="C69" i="9"/>
  <c r="C65" i="9"/>
  <c r="C60" i="9"/>
  <c r="C56" i="9"/>
  <c r="C52" i="9"/>
  <c r="C48" i="9"/>
  <c r="C44" i="9"/>
  <c r="C39" i="9"/>
  <c r="C35" i="9"/>
  <c r="C30" i="9"/>
  <c r="C26" i="9"/>
  <c r="C22" i="9"/>
  <c r="C18" i="9"/>
  <c r="C13" i="9"/>
  <c r="C9" i="9"/>
  <c r="C5" i="9"/>
  <c r="B8" i="9"/>
  <c r="B12" i="9"/>
  <c r="B17" i="9"/>
  <c r="B21" i="9"/>
  <c r="B25" i="9"/>
  <c r="B29" i="9"/>
  <c r="B34" i="9"/>
  <c r="B38" i="9"/>
  <c r="B43" i="9"/>
  <c r="B51" i="9"/>
  <c r="K59" i="9"/>
  <c r="L59" i="9" s="1"/>
  <c r="J117" i="9"/>
  <c r="J45" i="9"/>
  <c r="G108" i="9"/>
  <c r="G37" i="9"/>
  <c r="E132" i="9"/>
  <c r="E105" i="9"/>
  <c r="E84" i="9"/>
  <c r="E67" i="9"/>
  <c r="F67" i="9" s="1"/>
  <c r="E50" i="9"/>
  <c r="E32" i="9"/>
  <c r="E15" i="9"/>
  <c r="C132" i="9"/>
  <c r="C114" i="9"/>
  <c r="C94" i="9"/>
  <c r="C76" i="9"/>
  <c r="C59" i="9"/>
  <c r="C43" i="9"/>
  <c r="C25" i="9"/>
  <c r="D25" i="9" s="1"/>
  <c r="C8" i="9"/>
  <c r="B18" i="9"/>
  <c r="B35" i="9"/>
  <c r="B52" i="9"/>
  <c r="B69" i="9"/>
  <c r="B82" i="9"/>
  <c r="B91" i="9"/>
  <c r="B100" i="9"/>
  <c r="B110" i="9"/>
  <c r="B120" i="9"/>
  <c r="B129" i="9"/>
  <c r="B138" i="9"/>
  <c r="E71" i="9"/>
  <c r="E20" i="9"/>
  <c r="B65" i="9"/>
  <c r="B90" i="9"/>
  <c r="B119" i="9"/>
  <c r="K37" i="9"/>
  <c r="L37" i="9" s="1"/>
  <c r="J97" i="9"/>
  <c r="J27" i="9"/>
  <c r="G89" i="9"/>
  <c r="G24" i="9"/>
  <c r="E124" i="9"/>
  <c r="E99" i="9"/>
  <c r="E80" i="9"/>
  <c r="F80" i="9" s="1"/>
  <c r="E63" i="9"/>
  <c r="F63" i="9" s="1"/>
  <c r="E46" i="9"/>
  <c r="F46" i="9" s="1"/>
  <c r="E28" i="9"/>
  <c r="F28" i="9" s="1"/>
  <c r="E11" i="9"/>
  <c r="F11" i="9" s="1"/>
  <c r="C128" i="9"/>
  <c r="C109" i="9"/>
  <c r="C90" i="9"/>
  <c r="D90" i="9" s="1"/>
  <c r="C72" i="9"/>
  <c r="C55" i="9"/>
  <c r="C38" i="9"/>
  <c r="D38" i="9" s="1"/>
  <c r="C21" i="9"/>
  <c r="B5" i="9"/>
  <c r="B22" i="9"/>
  <c r="B39" i="9"/>
  <c r="B56" i="9"/>
  <c r="B73" i="9"/>
  <c r="B85" i="9"/>
  <c r="B94" i="9"/>
  <c r="B104" i="9"/>
  <c r="B114" i="9"/>
  <c r="B123" i="9"/>
  <c r="B132" i="9"/>
  <c r="B133" i="9"/>
  <c r="E54" i="9"/>
  <c r="C137" i="9"/>
  <c r="C99" i="9"/>
  <c r="B99" i="9"/>
  <c r="B128" i="9"/>
  <c r="K18" i="9"/>
  <c r="L18" i="9" s="1"/>
  <c r="J79" i="9"/>
  <c r="J10" i="9"/>
  <c r="G71" i="9"/>
  <c r="G15" i="9"/>
  <c r="H15" i="9" s="1"/>
  <c r="E119" i="9"/>
  <c r="E93" i="9"/>
  <c r="F93" i="9" s="1"/>
  <c r="E75" i="9"/>
  <c r="F75" i="9" s="1"/>
  <c r="E58" i="9"/>
  <c r="E42" i="9"/>
  <c r="E24" i="9"/>
  <c r="F24" i="9" s="1"/>
  <c r="E7" i="9"/>
  <c r="F7" i="9" s="1"/>
  <c r="C123" i="9"/>
  <c r="D123" i="9" s="1"/>
  <c r="C104" i="9"/>
  <c r="C85" i="9"/>
  <c r="C68" i="9"/>
  <c r="D68" i="9" s="1"/>
  <c r="C51" i="9"/>
  <c r="C34" i="9"/>
  <c r="C17" i="9"/>
  <c r="B9" i="9"/>
  <c r="B26" i="9"/>
  <c r="B44" i="9"/>
  <c r="B60" i="9"/>
  <c r="B77" i="9"/>
  <c r="B86" i="9"/>
  <c r="B95" i="9"/>
  <c r="B105" i="9"/>
  <c r="B116" i="9"/>
  <c r="B124" i="9"/>
  <c r="E111" i="9"/>
  <c r="F111" i="9" s="1"/>
  <c r="C119" i="9"/>
  <c r="C81" i="9"/>
  <c r="C47" i="9"/>
  <c r="D47" i="9" s="1"/>
  <c r="C12" i="9"/>
  <c r="B30" i="9"/>
  <c r="J134" i="9"/>
  <c r="J62" i="9"/>
  <c r="G127" i="9"/>
  <c r="H127" i="9" s="1"/>
  <c r="G54" i="9"/>
  <c r="G7" i="9"/>
  <c r="H7" i="9" s="1"/>
  <c r="E89" i="9"/>
  <c r="E37" i="9"/>
  <c r="F37" i="9" s="1"/>
  <c r="C64" i="9"/>
  <c r="D64" i="9" s="1"/>
  <c r="C29" i="9"/>
  <c r="D29" i="9" s="1"/>
  <c r="B13" i="9"/>
  <c r="B48" i="9"/>
  <c r="B81" i="9"/>
  <c r="B109" i="9"/>
  <c r="B137" i="9"/>
  <c r="R93" i="6"/>
  <c r="N6" i="6"/>
  <c r="N10" i="6"/>
  <c r="N21" i="6"/>
  <c r="N23" i="6"/>
  <c r="N25" i="6"/>
  <c r="N27" i="6"/>
  <c r="N29" i="6"/>
  <c r="N31" i="6"/>
  <c r="N49" i="6"/>
  <c r="N53" i="6"/>
  <c r="N57" i="6"/>
  <c r="N59" i="6"/>
  <c r="N64" i="6"/>
  <c r="N68" i="6"/>
  <c r="N70" i="6"/>
  <c r="N72" i="6"/>
  <c r="N74" i="6"/>
  <c r="N76" i="6"/>
  <c r="N83" i="6"/>
  <c r="N85" i="6"/>
  <c r="N92" i="6"/>
  <c r="N94" i="6"/>
  <c r="R97" i="6"/>
  <c r="R72" i="6"/>
  <c r="R53" i="6"/>
  <c r="N11" i="6"/>
  <c r="N13" i="6"/>
  <c r="N24" i="6"/>
  <c r="N26" i="6"/>
  <c r="N28" i="6"/>
  <c r="N30" i="6"/>
  <c r="N39" i="6"/>
  <c r="N44" i="6"/>
  <c r="N46" i="6"/>
  <c r="N52" i="6"/>
  <c r="N56" i="6"/>
  <c r="N58" i="6"/>
  <c r="N67" i="6"/>
  <c r="N96" i="6"/>
  <c r="J6" i="6"/>
  <c r="J14" i="6"/>
  <c r="J19" i="6"/>
  <c r="J23" i="6"/>
  <c r="J27" i="6"/>
  <c r="J31" i="6"/>
  <c r="J45" i="6"/>
  <c r="J49" i="6"/>
  <c r="N75" i="6"/>
  <c r="N84" i="6"/>
  <c r="N99" i="6"/>
  <c r="N107" i="6"/>
  <c r="N112" i="6"/>
  <c r="N119" i="6"/>
  <c r="N130" i="6"/>
  <c r="N132" i="6"/>
  <c r="J7" i="6"/>
  <c r="J11" i="6"/>
  <c r="J24" i="6"/>
  <c r="J28" i="6"/>
  <c r="J46" i="6"/>
  <c r="J50" i="6"/>
  <c r="J54" i="6"/>
  <c r="J58" i="6"/>
  <c r="J63" i="6"/>
  <c r="J67" i="6"/>
  <c r="J71" i="6"/>
  <c r="J75" i="6"/>
  <c r="J84" i="6"/>
  <c r="J89" i="6"/>
  <c r="J93" i="6"/>
  <c r="J108" i="6"/>
  <c r="J113" i="6"/>
  <c r="J118" i="6"/>
  <c r="J122" i="6"/>
  <c r="J127" i="6"/>
  <c r="J131" i="6"/>
  <c r="R5" i="6"/>
  <c r="N71" i="6"/>
  <c r="N108" i="6"/>
  <c r="N110" i="6"/>
  <c r="N113" i="6"/>
  <c r="N131" i="6"/>
  <c r="N133" i="6"/>
  <c r="J5" i="6"/>
  <c r="J13" i="6"/>
  <c r="J22" i="6"/>
  <c r="J26" i="6"/>
  <c r="N73" i="6"/>
  <c r="N82" i="6"/>
  <c r="J8" i="6"/>
  <c r="J21" i="6"/>
  <c r="J25" i="6"/>
  <c r="J29" i="6"/>
  <c r="J38" i="6"/>
  <c r="J47" i="6"/>
  <c r="J51" i="6"/>
  <c r="J55" i="6"/>
  <c r="J59" i="6"/>
  <c r="J64" i="6"/>
  <c r="J68" i="6"/>
  <c r="J72" i="6"/>
  <c r="J76" i="6"/>
  <c r="J85" i="6"/>
  <c r="J94" i="6"/>
  <c r="J99" i="6"/>
  <c r="J104" i="6"/>
  <c r="J109" i="6"/>
  <c r="J119" i="6"/>
  <c r="J128" i="6"/>
  <c r="J132" i="6"/>
  <c r="N100" i="6"/>
  <c r="N118" i="6"/>
  <c r="N122" i="6"/>
  <c r="J30" i="6"/>
  <c r="J39" i="6"/>
  <c r="J53" i="6"/>
  <c r="J70" i="6"/>
  <c r="J79" i="6"/>
  <c r="J97" i="6"/>
  <c r="J107" i="6"/>
  <c r="J117" i="6"/>
  <c r="J57" i="6"/>
  <c r="J74" i="6"/>
  <c r="J92" i="6"/>
  <c r="J112" i="6"/>
  <c r="J130" i="6"/>
  <c r="J52" i="6"/>
  <c r="J69" i="6"/>
  <c r="J105" i="6"/>
  <c r="J133" i="6"/>
  <c r="J56" i="6"/>
  <c r="J65" i="6"/>
  <c r="J73" i="6"/>
  <c r="J82" i="6"/>
  <c r="J91" i="6"/>
  <c r="J100" i="6"/>
  <c r="J110" i="6"/>
  <c r="J120" i="6"/>
  <c r="J129" i="6"/>
  <c r="J48" i="6"/>
  <c r="J66" i="6"/>
  <c r="J83" i="6"/>
  <c r="J121" i="6"/>
  <c r="C94" i="6"/>
  <c r="C103" i="6"/>
  <c r="C93" i="6"/>
  <c r="C109" i="6"/>
  <c r="C112" i="6"/>
  <c r="C133" i="6"/>
  <c r="C129" i="6"/>
  <c r="C102" i="6"/>
  <c r="C92" i="6"/>
  <c r="C96" i="6"/>
  <c r="B134" i="6"/>
  <c r="C135" i="6" s="1"/>
  <c r="B40" i="6"/>
  <c r="B32" i="6"/>
  <c r="C35" i="6" s="1"/>
  <c r="C131" i="6"/>
  <c r="C125" i="6"/>
  <c r="C108" i="6"/>
  <c r="C110" i="6"/>
  <c r="C90" i="6"/>
  <c r="C88" i="6"/>
  <c r="C97" i="6"/>
  <c r="C130" i="6"/>
  <c r="C132" i="6"/>
  <c r="C128" i="6"/>
  <c r="B114" i="6"/>
  <c r="C115" i="6" s="1"/>
  <c r="C100" i="6"/>
  <c r="C104" i="6"/>
  <c r="C126" i="6"/>
  <c r="C99" i="6"/>
  <c r="C87" i="6"/>
  <c r="C91" i="6"/>
  <c r="B3" i="6"/>
  <c r="C4" i="6" s="1"/>
  <c r="B77" i="6"/>
  <c r="AE2509" i="3"/>
  <c r="AE2525" i="3"/>
  <c r="AE2541" i="3"/>
  <c r="AE2557" i="3"/>
  <c r="AE2589" i="3"/>
  <c r="AE2605" i="3"/>
  <c r="AE2621" i="3"/>
  <c r="AE2641" i="3"/>
  <c r="B15" i="6"/>
  <c r="C18" i="6" s="1"/>
  <c r="AE2061" i="3"/>
  <c r="AE2077" i="3"/>
  <c r="D72" i="6"/>
  <c r="D53" i="6"/>
  <c r="B60" i="6"/>
  <c r="AE2093" i="3"/>
  <c r="AE2109" i="3"/>
  <c r="AE2125" i="3"/>
  <c r="AE3534" i="3"/>
  <c r="AE3283" i="3"/>
  <c r="AE3319" i="3"/>
  <c r="AE3355" i="3"/>
  <c r="AE3407" i="3"/>
  <c r="AE3463" i="3"/>
  <c r="AE3527" i="3"/>
  <c r="AE3604" i="3"/>
  <c r="AE3632" i="3"/>
  <c r="AE3664" i="3"/>
  <c r="AE3692" i="3"/>
  <c r="AE3828" i="3"/>
  <c r="AE3876" i="3"/>
  <c r="AE1949" i="3"/>
  <c r="AE1965" i="3"/>
  <c r="AE1981" i="3"/>
  <c r="AE1997" i="3"/>
  <c r="AE2013" i="3"/>
  <c r="AE2029" i="3"/>
  <c r="AE2045" i="3"/>
  <c r="N22" i="6" s="1"/>
  <c r="AE3880" i="3"/>
  <c r="AE3932" i="3"/>
  <c r="AE3968" i="3"/>
  <c r="J44" i="6" s="1"/>
  <c r="AE17" i="3"/>
  <c r="AE69" i="3"/>
  <c r="AE81" i="3"/>
  <c r="AE133" i="3"/>
  <c r="AE145" i="3"/>
  <c r="AE213" i="3"/>
  <c r="AE113" i="3"/>
  <c r="AE2141" i="3"/>
  <c r="AE38" i="3"/>
  <c r="AE166" i="3"/>
  <c r="AE182" i="3"/>
  <c r="AE22" i="3"/>
  <c r="AE34" i="3"/>
  <c r="AE54" i="3"/>
  <c r="AE66" i="3"/>
  <c r="AE86" i="3"/>
  <c r="AE118" i="3"/>
  <c r="AE130" i="3"/>
  <c r="AE150" i="3"/>
  <c r="AE162" i="3"/>
  <c r="AE246" i="3"/>
  <c r="AE434" i="3"/>
  <c r="AE458" i="3"/>
  <c r="AE522" i="3"/>
  <c r="AE554" i="3"/>
  <c r="AE834" i="3"/>
  <c r="AE838" i="3"/>
  <c r="AE846" i="3"/>
  <c r="AE878" i="3"/>
  <c r="AE894" i="3"/>
  <c r="AE910" i="3"/>
  <c r="AE942" i="3"/>
  <c r="AE1006" i="3"/>
  <c r="AE1038" i="3"/>
  <c r="AE1054" i="3"/>
  <c r="AE1102" i="3"/>
  <c r="AE1118" i="3"/>
  <c r="AE1134" i="3"/>
  <c r="AE1150" i="3"/>
  <c r="AE1166" i="3"/>
  <c r="AE1182" i="3"/>
  <c r="AE1198" i="3"/>
  <c r="AE1214" i="3"/>
  <c r="AE1230" i="3"/>
  <c r="AE1246" i="3"/>
  <c r="AE1262" i="3"/>
  <c r="AE2158" i="3"/>
  <c r="AE2174" i="3"/>
  <c r="AE2190" i="3"/>
  <c r="AE2206" i="3"/>
  <c r="AE2222" i="3"/>
  <c r="AE2238" i="3"/>
  <c r="AE2254" i="3"/>
  <c r="AE2270" i="3"/>
  <c r="AE2286" i="3"/>
  <c r="AE2350" i="3"/>
  <c r="AE2366" i="3"/>
  <c r="AE2382" i="3"/>
  <c r="AE2398" i="3"/>
  <c r="AE2414" i="3"/>
  <c r="AE2430" i="3"/>
  <c r="AE2446" i="3"/>
  <c r="AE2462" i="3"/>
  <c r="AE2478" i="3"/>
  <c r="AE3538" i="3"/>
  <c r="AE3582" i="3"/>
  <c r="AE3279" i="3"/>
  <c r="AE3307" i="3"/>
  <c r="AE3339" i="3"/>
  <c r="AE3379" i="3"/>
  <c r="AE3419" i="3"/>
  <c r="AE3467" i="3"/>
  <c r="AE3491" i="3"/>
  <c r="AE3515" i="3"/>
  <c r="AE3567" i="3"/>
  <c r="AE3624" i="3"/>
  <c r="AE3660" i="3"/>
  <c r="AE3696" i="3"/>
  <c r="AE3720" i="3"/>
  <c r="AE3736" i="3"/>
  <c r="AE3752" i="3"/>
  <c r="AE3768" i="3"/>
  <c r="AE3916" i="3"/>
  <c r="AE67" i="3"/>
  <c r="AE195" i="3"/>
  <c r="AE291" i="3"/>
  <c r="AE295" i="3"/>
  <c r="AE327" i="3"/>
  <c r="AE355" i="3"/>
  <c r="AE359" i="3"/>
  <c r="AE391" i="3"/>
  <c r="AE419" i="3"/>
  <c r="AE423" i="3"/>
  <c r="AE563" i="3"/>
  <c r="AE595" i="3"/>
  <c r="AE627" i="3"/>
  <c r="AE659" i="3"/>
  <c r="AE691" i="3"/>
  <c r="AE723" i="3"/>
  <c r="AE755" i="3"/>
  <c r="AE787" i="3"/>
  <c r="AE819" i="3"/>
  <c r="AE823" i="3"/>
  <c r="AE855" i="3"/>
  <c r="AE871" i="3"/>
  <c r="AE278" i="3"/>
  <c r="AE290" i="3"/>
  <c r="AE310" i="3"/>
  <c r="AE342" i="3"/>
  <c r="AE354" i="3"/>
  <c r="AE374" i="3"/>
  <c r="AE406" i="3"/>
  <c r="AE418" i="3"/>
  <c r="AE442" i="3"/>
  <c r="AE454" i="3"/>
  <c r="AE474" i="3"/>
  <c r="AE486" i="3"/>
  <c r="AE506" i="3"/>
  <c r="AE518" i="3"/>
  <c r="AE538" i="3"/>
  <c r="AE854" i="3"/>
  <c r="AE902" i="3"/>
  <c r="AE934" i="3"/>
  <c r="AE950" i="3"/>
  <c r="AE966" i="3"/>
  <c r="AE998" i="3"/>
  <c r="AE1014" i="3"/>
  <c r="AE1030" i="3"/>
  <c r="AE1046" i="3"/>
  <c r="AE1062" i="3"/>
  <c r="AE1078" i="3"/>
  <c r="AE1094" i="3"/>
  <c r="AE1142" i="3"/>
  <c r="AE1158" i="3"/>
  <c r="AE1174" i="3"/>
  <c r="AE1190" i="3"/>
  <c r="AE1206" i="3"/>
  <c r="AE1222" i="3"/>
  <c r="AE1286" i="3"/>
  <c r="AE1486" i="3"/>
  <c r="AE2214" i="3"/>
  <c r="AE2230" i="3"/>
  <c r="AE2246" i="3"/>
  <c r="AE2262" i="3"/>
  <c r="AE2278" i="3"/>
  <c r="AE2294" i="3"/>
  <c r="AE2310" i="3"/>
  <c r="AE2326" i="3"/>
  <c r="AE2342" i="3"/>
  <c r="AE2358" i="3"/>
  <c r="AE2374" i="3"/>
  <c r="AE2390" i="3"/>
  <c r="AE2406" i="3"/>
  <c r="AE2422" i="3"/>
  <c r="AE2438" i="3"/>
  <c r="AE2454" i="3"/>
  <c r="AE2470" i="3"/>
  <c r="AE2486" i="3"/>
  <c r="AE2658" i="3"/>
  <c r="AE3558" i="3"/>
  <c r="AE3574" i="3"/>
  <c r="AE3590" i="3"/>
  <c r="AE3602" i="3"/>
  <c r="AE3291" i="3"/>
  <c r="AE3323" i="3"/>
  <c r="AE3363" i="3"/>
  <c r="AE3403" i="3"/>
  <c r="AE3443" i="3"/>
  <c r="AE3479" i="3"/>
  <c r="AE3543" i="3"/>
  <c r="AE3608" i="3"/>
  <c r="AE3644" i="3"/>
  <c r="AE3676" i="3"/>
  <c r="AE3712" i="3"/>
  <c r="AE3728" i="3"/>
  <c r="AE3744" i="3"/>
  <c r="AE3836" i="3"/>
  <c r="AE3892" i="3"/>
  <c r="AE3944" i="3"/>
  <c r="AE23" i="3"/>
  <c r="AE35" i="3"/>
  <c r="AE55" i="3"/>
  <c r="AE87" i="3"/>
  <c r="AE99" i="3"/>
  <c r="AE119" i="3"/>
  <c r="AE151" i="3"/>
  <c r="AE163" i="3"/>
  <c r="AE187" i="3"/>
  <c r="AE235" i="3"/>
  <c r="AE847" i="3"/>
  <c r="AE887" i="3"/>
  <c r="AE903" i="3"/>
  <c r="AE919" i="3"/>
  <c r="AE935" i="3"/>
  <c r="AE967" i="3"/>
  <c r="AE983" i="3"/>
  <c r="AE1031" i="3"/>
  <c r="AE1047" i="3"/>
  <c r="AE1063" i="3"/>
  <c r="AE1079" i="3"/>
  <c r="AE1095" i="3"/>
  <c r="AE1111" i="3"/>
  <c r="AE1127" i="3"/>
  <c r="AE1143" i="3"/>
  <c r="AE1159" i="3"/>
  <c r="AE1175" i="3"/>
  <c r="AE1191" i="3"/>
  <c r="AE1207" i="3"/>
  <c r="AE1239" i="3"/>
  <c r="AE1255" i="3"/>
  <c r="AE1271" i="3"/>
  <c r="AE1287" i="3"/>
  <c r="AE1871" i="3"/>
  <c r="AE1895" i="3"/>
  <c r="AE1911" i="3"/>
  <c r="AE1927" i="3"/>
  <c r="AE2151" i="3"/>
  <c r="AE2667" i="3"/>
  <c r="AE2683" i="3"/>
  <c r="AE2699" i="3"/>
  <c r="AE2715" i="3"/>
  <c r="AE2731" i="3"/>
  <c r="AE2747" i="3"/>
  <c r="AE2763" i="3"/>
  <c r="AE2779" i="3"/>
  <c r="AE2811" i="3"/>
  <c r="AE2827" i="3"/>
  <c r="AE2843" i="3"/>
  <c r="AE2859" i="3"/>
  <c r="AE2875" i="3"/>
  <c r="AE2891" i="3"/>
  <c r="AE2907" i="3"/>
  <c r="AE2923" i="3"/>
  <c r="AE2939" i="3"/>
  <c r="AE2955" i="3"/>
  <c r="AE2971" i="3"/>
  <c r="AE2987" i="3"/>
  <c r="AE3003" i="3"/>
  <c r="AE3019" i="3"/>
  <c r="AE3035" i="3"/>
  <c r="AE3067" i="3"/>
  <c r="AE3083" i="3"/>
  <c r="AE3099" i="3"/>
  <c r="AE3115" i="3"/>
  <c r="AE3131" i="3"/>
  <c r="AE3147" i="3"/>
  <c r="AE3163" i="3"/>
  <c r="AE3179" i="3"/>
  <c r="AE3195" i="3"/>
  <c r="AE3211" i="3"/>
  <c r="AE3227" i="3"/>
  <c r="AE3259" i="3"/>
  <c r="AE3275" i="3"/>
  <c r="AE3383" i="3"/>
  <c r="AE3439" i="3"/>
  <c r="AE3483" i="3"/>
  <c r="AE3507" i="3"/>
  <c r="AE3551" i="3"/>
  <c r="AE3784" i="3"/>
  <c r="AE3800" i="3"/>
  <c r="AE3820" i="3"/>
  <c r="AE3868" i="3"/>
  <c r="AE3928" i="3"/>
  <c r="AE3964" i="3"/>
  <c r="AE3984" i="3"/>
  <c r="AE4000" i="3"/>
  <c r="AE536" i="3"/>
  <c r="AE1864" i="3"/>
  <c r="AE1868" i="3"/>
  <c r="AE1872" i="3"/>
  <c r="AE1892" i="3"/>
  <c r="AE1908" i="3"/>
  <c r="AE1924" i="3"/>
  <c r="AE49" i="3"/>
  <c r="AE2573" i="3"/>
  <c r="AE879" i="3"/>
  <c r="AE943" i="3"/>
  <c r="AE975" i="3"/>
  <c r="AE1007" i="3"/>
  <c r="AE1039" i="3"/>
  <c r="AE1135" i="3"/>
  <c r="AE1199" i="3"/>
  <c r="AE1231" i="3"/>
  <c r="AE1863" i="3"/>
  <c r="AE1879" i="3"/>
  <c r="AE1887" i="3"/>
  <c r="AE1903" i="3"/>
  <c r="AE1919" i="3"/>
  <c r="AE1935" i="3"/>
  <c r="AE2675" i="3"/>
  <c r="AE2707" i="3"/>
  <c r="AE2723" i="3"/>
  <c r="AE2739" i="3"/>
  <c r="AE2755" i="3"/>
  <c r="AE2771" i="3"/>
  <c r="AE2787" i="3"/>
  <c r="AE2803" i="3"/>
  <c r="AE2835" i="3"/>
  <c r="AE2851" i="3"/>
  <c r="AE2867" i="3"/>
  <c r="AE2931" i="3"/>
  <c r="AE2963" i="3"/>
  <c r="AE2979" i="3"/>
  <c r="AE2995" i="3"/>
  <c r="AE3011" i="3"/>
  <c r="AE3027" i="3"/>
  <c r="AE3043" i="3"/>
  <c r="AE3059" i="3"/>
  <c r="AE3075" i="3"/>
  <c r="AE3091" i="3"/>
  <c r="AE3107" i="3"/>
  <c r="AE3123" i="3"/>
  <c r="AE3139" i="3"/>
  <c r="AE3155" i="3"/>
  <c r="AE3171" i="3"/>
  <c r="AE3187" i="3"/>
  <c r="AE3203" i="3"/>
  <c r="AE3219" i="3"/>
  <c r="AE3235" i="3"/>
  <c r="AE3251" i="3"/>
  <c r="AE3267" i="3"/>
  <c r="AE3359" i="3"/>
  <c r="AE3411" i="3"/>
  <c r="AE3459" i="3"/>
  <c r="AE3495" i="3"/>
  <c r="AE3776" i="3"/>
  <c r="AE3792" i="3"/>
  <c r="AE3808" i="3"/>
  <c r="AE3844" i="3"/>
  <c r="AE3900" i="3"/>
  <c r="AE3948" i="3"/>
  <c r="AE3976" i="3"/>
  <c r="AE3992" i="3"/>
  <c r="AE4008" i="3"/>
  <c r="AE4024" i="3"/>
  <c r="AE264" i="3"/>
  <c r="AE328" i="3"/>
  <c r="AE440" i="3"/>
  <c r="AE18" i="3"/>
  <c r="AE50" i="3"/>
  <c r="AE82" i="3"/>
  <c r="AE102" i="3"/>
  <c r="AE114" i="3"/>
  <c r="AE146" i="3"/>
  <c r="AE186" i="3"/>
  <c r="AE214" i="3"/>
  <c r="AE242" i="3"/>
  <c r="AE274" i="3"/>
  <c r="AE306" i="3"/>
  <c r="AE338" i="3"/>
  <c r="AE370" i="3"/>
  <c r="AE402" i="3"/>
  <c r="AE438" i="3"/>
  <c r="AE470" i="3"/>
  <c r="AE490" i="3"/>
  <c r="AE502" i="3"/>
  <c r="AE534" i="3"/>
  <c r="AE566" i="3"/>
  <c r="AE582" i="3"/>
  <c r="AE598" i="3"/>
  <c r="AE614" i="3"/>
  <c r="AE630" i="3"/>
  <c r="AE646" i="3"/>
  <c r="AE662" i="3"/>
  <c r="AE678" i="3"/>
  <c r="AE694" i="3"/>
  <c r="AE710" i="3"/>
  <c r="AE726" i="3"/>
  <c r="AE742" i="3"/>
  <c r="AE758" i="3"/>
  <c r="AE774" i="3"/>
  <c r="AE790" i="3"/>
  <c r="AE806" i="3"/>
  <c r="AE862" i="3"/>
  <c r="AE926" i="3"/>
  <c r="J125" i="6" s="1"/>
  <c r="AE958" i="3"/>
  <c r="AE974" i="3"/>
  <c r="AE990" i="3"/>
  <c r="AE1022" i="3"/>
  <c r="AE1070" i="3"/>
  <c r="AE1086" i="3"/>
  <c r="AE1278" i="3"/>
  <c r="AE1302" i="3"/>
  <c r="AE1318" i="3"/>
  <c r="AE1334" i="3"/>
  <c r="AE1350" i="3"/>
  <c r="AE1366" i="3"/>
  <c r="AE1382" i="3"/>
  <c r="R103" i="6" s="1"/>
  <c r="AE1398" i="3"/>
  <c r="AE1414" i="3"/>
  <c r="AE1430" i="3"/>
  <c r="AE1446" i="3"/>
  <c r="AE1510" i="3"/>
  <c r="AE1526" i="3"/>
  <c r="AE1542" i="3"/>
  <c r="AE1558" i="3"/>
  <c r="AE1574" i="3"/>
  <c r="AE1590" i="3"/>
  <c r="AE1606" i="3"/>
  <c r="AE1622" i="3"/>
  <c r="AE1638" i="3"/>
  <c r="AE1654" i="3"/>
  <c r="AE1670" i="3"/>
  <c r="AE1686" i="3"/>
  <c r="AE1702" i="3"/>
  <c r="AE1718" i="3"/>
  <c r="AE1734" i="3"/>
  <c r="AE1742" i="3"/>
  <c r="AE1758" i="3"/>
  <c r="AE1774" i="3"/>
  <c r="AE1790" i="3"/>
  <c r="AE1806" i="3"/>
  <c r="AE1822" i="3"/>
  <c r="AE1838" i="3"/>
  <c r="AE1854" i="3"/>
  <c r="AE1870" i="3"/>
  <c r="AE1886" i="3"/>
  <c r="AE1902" i="3"/>
  <c r="AE1918" i="3"/>
  <c r="AE1934" i="3"/>
  <c r="AE1946" i="3"/>
  <c r="AE1962" i="3"/>
  <c r="AE1978" i="3"/>
  <c r="AE1994" i="3"/>
  <c r="AE2010" i="3"/>
  <c r="AE2026" i="3"/>
  <c r="AE2042" i="3"/>
  <c r="AE2058" i="3"/>
  <c r="AE2074" i="3"/>
  <c r="AE2090" i="3"/>
  <c r="AE2106" i="3"/>
  <c r="AE2122" i="3"/>
  <c r="AE2138" i="3"/>
  <c r="AE2302" i="3"/>
  <c r="AE2318" i="3"/>
  <c r="AE2334" i="3"/>
  <c r="AE2506" i="3"/>
  <c r="AE2522" i="3"/>
  <c r="AE2538" i="3"/>
  <c r="AE2554" i="3"/>
  <c r="AE2570" i="3"/>
  <c r="AE2586" i="3"/>
  <c r="AE2602" i="3"/>
  <c r="AE2618" i="3"/>
  <c r="AE2634" i="3"/>
  <c r="AE2642" i="3"/>
  <c r="AE2650" i="3"/>
  <c r="AE2670" i="3"/>
  <c r="AE2686" i="3"/>
  <c r="AE2702" i="3"/>
  <c r="AE2718" i="3"/>
  <c r="AE2734" i="3"/>
  <c r="AE2750" i="3"/>
  <c r="AE2766" i="3"/>
  <c r="AE2782" i="3"/>
  <c r="AE2798" i="3"/>
  <c r="AE2814" i="3"/>
  <c r="AE2830" i="3"/>
  <c r="AE2846" i="3"/>
  <c r="AE2862" i="3"/>
  <c r="AE2878" i="3"/>
  <c r="AE2894" i="3"/>
  <c r="AE2910" i="3"/>
  <c r="AE2926" i="3"/>
  <c r="AE2942" i="3"/>
  <c r="AE2958" i="3"/>
  <c r="AE2974" i="3"/>
  <c r="AE2990" i="3"/>
  <c r="AE3006" i="3"/>
  <c r="AE3022" i="3"/>
  <c r="AE3038" i="3"/>
  <c r="AE3054" i="3"/>
  <c r="AE3070" i="3"/>
  <c r="AE3086" i="3"/>
  <c r="AE3102" i="3"/>
  <c r="AE3118" i="3"/>
  <c r="AE3134" i="3"/>
  <c r="AE3150" i="3"/>
  <c r="AE3166" i="3"/>
  <c r="AE3182" i="3"/>
  <c r="AE3198" i="3"/>
  <c r="AE3214" i="3"/>
  <c r="AE3230" i="3"/>
  <c r="AE3246" i="3"/>
  <c r="AE3262" i="3"/>
  <c r="AE3278" i="3"/>
  <c r="AE3294" i="3"/>
  <c r="AE3310" i="3"/>
  <c r="AE3326" i="3"/>
  <c r="AE3342" i="3"/>
  <c r="AE3358" i="3"/>
  <c r="AE3386" i="3"/>
  <c r="AE3414" i="3"/>
  <c r="AE3446" i="3"/>
  <c r="AE3482" i="3"/>
  <c r="AE3514" i="3"/>
  <c r="AE3550" i="3"/>
  <c r="AE3566" i="3"/>
  <c r="AE3598" i="3"/>
  <c r="AE3618" i="3"/>
  <c r="AE3634" i="3"/>
  <c r="AE3650" i="3"/>
  <c r="AE3666" i="3"/>
  <c r="AE3682" i="3"/>
  <c r="AE3698" i="3"/>
  <c r="AE3714" i="3"/>
  <c r="AE3730" i="3"/>
  <c r="AE3746" i="3"/>
  <c r="AE3762" i="3"/>
  <c r="AE3814" i="3"/>
  <c r="AE3830" i="3"/>
  <c r="AE3846" i="3"/>
  <c r="AE3862" i="3"/>
  <c r="AE3878" i="3"/>
  <c r="AE3906" i="3"/>
  <c r="AE3938" i="3"/>
  <c r="AE3970" i="3"/>
  <c r="AE4002" i="3"/>
  <c r="AE4030" i="3"/>
  <c r="AE3587" i="3"/>
  <c r="AE3643" i="3"/>
  <c r="AE3691" i="3"/>
  <c r="AE3731" i="3"/>
  <c r="AE3763" i="3"/>
  <c r="AE3791" i="3"/>
  <c r="AE3879" i="3"/>
  <c r="AE3895" i="3"/>
  <c r="AE3911" i="3"/>
  <c r="AE3931" i="3"/>
  <c r="AE3963" i="3"/>
  <c r="AE3983" i="3"/>
  <c r="AE3999" i="3"/>
  <c r="AE4015" i="3"/>
  <c r="AE4039" i="3"/>
  <c r="AE3548" i="3"/>
  <c r="AE3864" i="3"/>
  <c r="AE19" i="3"/>
  <c r="AE51" i="3"/>
  <c r="AE83" i="3"/>
  <c r="AE115" i="3"/>
  <c r="AE147" i="3"/>
  <c r="AE183" i="3"/>
  <c r="AE219" i="3"/>
  <c r="AE263" i="3"/>
  <c r="AE439" i="3"/>
  <c r="AE447" i="3"/>
  <c r="AE463" i="3"/>
  <c r="AE479" i="3"/>
  <c r="AE495" i="3"/>
  <c r="AE511" i="3"/>
  <c r="AE527" i="3"/>
  <c r="AE543" i="3"/>
  <c r="AE559" i="3"/>
  <c r="AE851" i="3"/>
  <c r="AE867" i="3"/>
  <c r="AE883" i="3"/>
  <c r="AE899" i="3"/>
  <c r="AE915" i="3"/>
  <c r="AE931" i="3"/>
  <c r="AE947" i="3"/>
  <c r="AE951" i="3"/>
  <c r="AE963" i="3"/>
  <c r="AE979" i="3"/>
  <c r="AE995" i="3"/>
  <c r="AE999" i="3"/>
  <c r="AE1011" i="3"/>
  <c r="AE1015" i="3"/>
  <c r="AE1027" i="3"/>
  <c r="AE1043" i="3"/>
  <c r="AE1059" i="3"/>
  <c r="AE1075" i="3"/>
  <c r="AE1091" i="3"/>
  <c r="AE1107" i="3"/>
  <c r="AE1123" i="3"/>
  <c r="AE1139" i="3"/>
  <c r="AE1155" i="3"/>
  <c r="AE1171" i="3"/>
  <c r="AE1187" i="3"/>
  <c r="AE1203" i="3"/>
  <c r="AE1219" i="3"/>
  <c r="AE1223" i="3"/>
  <c r="AE1235" i="3"/>
  <c r="AE1251" i="3"/>
  <c r="AE1267" i="3"/>
  <c r="AE1283" i="3"/>
  <c r="AE1295" i="3"/>
  <c r="AE1307" i="3"/>
  <c r="AE1323" i="3"/>
  <c r="AE1339" i="3"/>
  <c r="AE1355" i="3"/>
  <c r="AE1371" i="3"/>
  <c r="AE1387" i="3"/>
  <c r="AE1403" i="3"/>
  <c r="AE1419" i="3"/>
  <c r="AE1435" i="3"/>
  <c r="AE1451" i="3"/>
  <c r="AE1467" i="3"/>
  <c r="J115" i="6" s="1"/>
  <c r="AE1483" i="3"/>
  <c r="AE1499" i="3"/>
  <c r="AE1515" i="3"/>
  <c r="AE1531" i="3"/>
  <c r="AE1547" i="3"/>
  <c r="AE1563" i="3"/>
  <c r="AE1579" i="3"/>
  <c r="AE1595" i="3"/>
  <c r="AE1611" i="3"/>
  <c r="AE1627" i="3"/>
  <c r="AE1643" i="3"/>
  <c r="AE1659" i="3"/>
  <c r="AE1675" i="3"/>
  <c r="AE1691" i="3"/>
  <c r="AE1707" i="3"/>
  <c r="AE1723" i="3"/>
  <c r="AE1747" i="3"/>
  <c r="AE1763" i="3"/>
  <c r="AE1779" i="3"/>
  <c r="AE1795" i="3"/>
  <c r="AE1811" i="3"/>
  <c r="AE1827" i="3"/>
  <c r="AE1843" i="3"/>
  <c r="AE1859" i="3"/>
  <c r="AE1875" i="3"/>
  <c r="AE1939" i="3"/>
  <c r="AE1955" i="3"/>
  <c r="AE1971" i="3"/>
  <c r="AE1987" i="3"/>
  <c r="AE2003" i="3"/>
  <c r="AE2019" i="3"/>
  <c r="AE2035" i="3"/>
  <c r="AE2051" i="3"/>
  <c r="AE2067" i="3"/>
  <c r="AE2083" i="3"/>
  <c r="AE2099" i="3"/>
  <c r="AE2115" i="3"/>
  <c r="AE2131" i="3"/>
  <c r="AE2147" i="3"/>
  <c r="AE2167" i="3"/>
  <c r="AE2183" i="3"/>
  <c r="AE2199" i="3"/>
  <c r="AE2215" i="3"/>
  <c r="AE2231" i="3"/>
  <c r="AE2247" i="3"/>
  <c r="AE2263" i="3"/>
  <c r="AE2279" i="3"/>
  <c r="AE2295" i="3"/>
  <c r="AE2311" i="3"/>
  <c r="AE2327" i="3"/>
  <c r="AE2343" i="3"/>
  <c r="AE2359" i="3"/>
  <c r="AE2375" i="3"/>
  <c r="AE2391" i="3"/>
  <c r="AE2407" i="3"/>
  <c r="AE2423" i="3"/>
  <c r="AE2439" i="3"/>
  <c r="AE2455" i="3"/>
  <c r="AE2471" i="3"/>
  <c r="AE2487" i="3"/>
  <c r="AE2499" i="3"/>
  <c r="AE2515" i="3"/>
  <c r="J35" i="6" s="1"/>
  <c r="AE2531" i="3"/>
  <c r="AE2547" i="3"/>
  <c r="AE2563" i="3"/>
  <c r="AE2579" i="3"/>
  <c r="AE2595" i="3"/>
  <c r="AE2611" i="3"/>
  <c r="AE2627" i="3"/>
  <c r="N19" i="6" s="1"/>
  <c r="AE2643" i="3"/>
  <c r="AE2651" i="3"/>
  <c r="AE2663" i="3"/>
  <c r="AE2795" i="3"/>
  <c r="AE3051" i="3"/>
  <c r="AE3243" i="3"/>
  <c r="AE3579" i="3"/>
  <c r="AE3647" i="3"/>
  <c r="AE3687" i="3"/>
  <c r="AE3727" i="3"/>
  <c r="AE3759" i="3"/>
  <c r="AE3795" i="3"/>
  <c r="AE3823" i="3"/>
  <c r="AE3839" i="3"/>
  <c r="AE3855" i="3"/>
  <c r="AE3871" i="3"/>
  <c r="AE3576" i="3"/>
  <c r="AE4016" i="3"/>
  <c r="AE16" i="3"/>
  <c r="AE32" i="3"/>
  <c r="AE48" i="3"/>
  <c r="AE64" i="3"/>
  <c r="AE80" i="3"/>
  <c r="AE96" i="3"/>
  <c r="AE112" i="3"/>
  <c r="AE128" i="3"/>
  <c r="AE144" i="3"/>
  <c r="AE160" i="3"/>
  <c r="AE176" i="3"/>
  <c r="AE192" i="3"/>
  <c r="AE208" i="3"/>
  <c r="AE224" i="3"/>
  <c r="AE240" i="3"/>
  <c r="AE256" i="3"/>
  <c r="AE272" i="3"/>
  <c r="AE288" i="3"/>
  <c r="AE304" i="3"/>
  <c r="AE320" i="3"/>
  <c r="AE336" i="3"/>
  <c r="AE352" i="3"/>
  <c r="AE368" i="3"/>
  <c r="AE384" i="3"/>
  <c r="AE400" i="3"/>
  <c r="AE416" i="3"/>
  <c r="AE432" i="3"/>
  <c r="AE568" i="3"/>
  <c r="AE584" i="3"/>
  <c r="AE600" i="3"/>
  <c r="AE616" i="3"/>
  <c r="AE632" i="3"/>
  <c r="AE648" i="3"/>
  <c r="AE664" i="3"/>
  <c r="AE680" i="3"/>
  <c r="AE696" i="3"/>
  <c r="AE712" i="3"/>
  <c r="AE728" i="3"/>
  <c r="AE744" i="3"/>
  <c r="AE760" i="3"/>
  <c r="AE776" i="3"/>
  <c r="AE792" i="3"/>
  <c r="AE808" i="3"/>
  <c r="AE832" i="3"/>
  <c r="AE856" i="3"/>
  <c r="AE872" i="3"/>
  <c r="AE888" i="3"/>
  <c r="AE904" i="3"/>
  <c r="AE920" i="3"/>
  <c r="AE936" i="3"/>
  <c r="AE952" i="3"/>
  <c r="AE968" i="3"/>
  <c r="AE984" i="3"/>
  <c r="AE1000" i="3"/>
  <c r="AE1016" i="3"/>
  <c r="AE1032" i="3"/>
  <c r="AE1048" i="3"/>
  <c r="J123" i="6" s="1"/>
  <c r="AE1064" i="3"/>
  <c r="AE1080" i="3"/>
  <c r="AE1096" i="3"/>
  <c r="AE1112" i="3"/>
  <c r="AE1128" i="3"/>
  <c r="AE1144" i="3"/>
  <c r="AE1160" i="3"/>
  <c r="AE1176" i="3"/>
  <c r="AE1192" i="3"/>
  <c r="AE1208" i="3"/>
  <c r="AE1224" i="3"/>
  <c r="AE1240" i="3"/>
  <c r="AE1256" i="3"/>
  <c r="AE1272" i="3"/>
  <c r="AE1288" i="3"/>
  <c r="AE1468" i="3"/>
  <c r="AE1484" i="3"/>
  <c r="AE1500" i="3"/>
  <c r="AE1952" i="3"/>
  <c r="AE1968" i="3"/>
  <c r="AE1984" i="3"/>
  <c r="AE2000" i="3"/>
  <c r="AE2016" i="3"/>
  <c r="AE2032" i="3"/>
  <c r="AE2048" i="3"/>
  <c r="AE2064" i="3"/>
  <c r="AE2080" i="3"/>
  <c r="AE2096" i="3"/>
  <c r="AE2112" i="3"/>
  <c r="AE2128" i="3"/>
  <c r="AE2144" i="3"/>
  <c r="AE2168" i="3"/>
  <c r="AE2184" i="3"/>
  <c r="AE2200" i="3"/>
  <c r="AE2216" i="3"/>
  <c r="AE2232" i="3"/>
  <c r="AE2248" i="3"/>
  <c r="AE2264" i="3"/>
  <c r="AE2280" i="3"/>
  <c r="AE2296" i="3"/>
  <c r="AE2312" i="3"/>
  <c r="AE2328" i="3"/>
  <c r="AE2344" i="3"/>
  <c r="AE2360" i="3"/>
  <c r="AE2376" i="3"/>
  <c r="AE2392" i="3"/>
  <c r="AE2408" i="3"/>
  <c r="AE2424" i="3"/>
  <c r="AE2440" i="3"/>
  <c r="AE2456" i="3"/>
  <c r="AE2472" i="3"/>
  <c r="AE2488" i="3"/>
  <c r="AE2496" i="3"/>
  <c r="AE2512" i="3"/>
  <c r="AE2528" i="3"/>
  <c r="AE2544" i="3"/>
  <c r="AE2560" i="3"/>
  <c r="AE2576" i="3"/>
  <c r="AE2592" i="3"/>
  <c r="AE2608" i="3"/>
  <c r="AE2624" i="3"/>
  <c r="AE2640" i="3"/>
  <c r="AE2656" i="3"/>
  <c r="AE2668" i="3"/>
  <c r="AE2684" i="3"/>
  <c r="AE2700" i="3"/>
  <c r="AE2716" i="3"/>
  <c r="AE2732" i="3"/>
  <c r="AE2748" i="3"/>
  <c r="AE2764" i="3"/>
  <c r="AE2780" i="3"/>
  <c r="AE2796" i="3"/>
  <c r="AE2812" i="3"/>
  <c r="AE2828" i="3"/>
  <c r="AE2844" i="3"/>
  <c r="AE2860" i="3"/>
  <c r="AE2876" i="3"/>
  <c r="AE2892" i="3"/>
  <c r="AE2908" i="3"/>
  <c r="AE2924" i="3"/>
  <c r="AE2940" i="3"/>
  <c r="AE2956" i="3"/>
  <c r="AE2972" i="3"/>
  <c r="AE2988" i="3"/>
  <c r="AE3004" i="3"/>
  <c r="AE3020" i="3"/>
  <c r="AE3036" i="3"/>
  <c r="AE3052" i="3"/>
  <c r="AE3068" i="3"/>
  <c r="AE3084" i="3"/>
  <c r="AE3100" i="3"/>
  <c r="AE3116" i="3"/>
  <c r="AE3132" i="3"/>
  <c r="AE3148" i="3"/>
  <c r="AE3164" i="3"/>
  <c r="AE3180" i="3"/>
  <c r="AE3196" i="3"/>
  <c r="AE3212" i="3"/>
  <c r="AE3228" i="3"/>
  <c r="AE3244" i="3"/>
  <c r="AE3260" i="3"/>
  <c r="AE3276" i="3"/>
  <c r="AE3292" i="3"/>
  <c r="AE3308" i="3"/>
  <c r="AE3324" i="3"/>
  <c r="AE3340" i="3"/>
  <c r="AE3356" i="3"/>
  <c r="AE3372" i="3"/>
  <c r="AE3388" i="3"/>
  <c r="AE3404" i="3"/>
  <c r="AE3420" i="3"/>
  <c r="AE3436" i="3"/>
  <c r="AE3452" i="3"/>
  <c r="AE3468" i="3"/>
  <c r="AE3484" i="3"/>
  <c r="AE3500" i="3"/>
  <c r="AE3516" i="3"/>
  <c r="AE3528" i="3"/>
  <c r="AE3544" i="3"/>
  <c r="AE181" i="3"/>
  <c r="AE217" i="3"/>
  <c r="AE253" i="3"/>
  <c r="AE269" i="3"/>
  <c r="AE285" i="3"/>
  <c r="AE301" i="3"/>
  <c r="AE317" i="3"/>
  <c r="AE333" i="3"/>
  <c r="AE349" i="3"/>
  <c r="AE365" i="3"/>
  <c r="AE381" i="3"/>
  <c r="AE397" i="3"/>
  <c r="AE413" i="3"/>
  <c r="AE429" i="3"/>
  <c r="AE445" i="3"/>
  <c r="AE461" i="3"/>
  <c r="AE477" i="3"/>
  <c r="AE493" i="3"/>
  <c r="AE509" i="3"/>
  <c r="AE525" i="3"/>
  <c r="AE541" i="3"/>
  <c r="AE557" i="3"/>
  <c r="AE573" i="3"/>
  <c r="AE589" i="3"/>
  <c r="AE605" i="3"/>
  <c r="AE621" i="3"/>
  <c r="AE637" i="3"/>
  <c r="AE653" i="3"/>
  <c r="AE669" i="3"/>
  <c r="AE685" i="3"/>
  <c r="AE701" i="3"/>
  <c r="AE717" i="3"/>
  <c r="AE733" i="3"/>
  <c r="AE749" i="3"/>
  <c r="AE765" i="3"/>
  <c r="AE781" i="3"/>
  <c r="AE797" i="3"/>
  <c r="AE813" i="3"/>
  <c r="AE829" i="3"/>
  <c r="AE845" i="3"/>
  <c r="AE861" i="3"/>
  <c r="AE877" i="3"/>
  <c r="AE893" i="3"/>
  <c r="AE909" i="3"/>
  <c r="AE925" i="3"/>
  <c r="AE941" i="3"/>
  <c r="AE957" i="3"/>
  <c r="AE973" i="3"/>
  <c r="AE989" i="3"/>
  <c r="AE1005" i="3"/>
  <c r="AE1021" i="3"/>
  <c r="AE1037" i="3"/>
  <c r="AE1053" i="3"/>
  <c r="D93" i="6" s="1"/>
  <c r="AE1069" i="3"/>
  <c r="AE1085" i="3"/>
  <c r="AE1101" i="3"/>
  <c r="AE1117" i="3"/>
  <c r="AE1133" i="3"/>
  <c r="AE1149" i="3"/>
  <c r="AE1165" i="3"/>
  <c r="AE1181" i="3"/>
  <c r="AE1197" i="3"/>
  <c r="AE1213" i="3"/>
  <c r="AE1229" i="3"/>
  <c r="AE1245" i="3"/>
  <c r="AE1261" i="3"/>
  <c r="AE1277" i="3"/>
  <c r="AE1293" i="3"/>
  <c r="AE1305" i="3"/>
  <c r="AE1321" i="3"/>
  <c r="AE1337" i="3"/>
  <c r="AE1353" i="3"/>
  <c r="AE1369" i="3"/>
  <c r="AE1385" i="3"/>
  <c r="AE1401" i="3"/>
  <c r="AE1417" i="3"/>
  <c r="AE1433" i="3"/>
  <c r="AE1449" i="3"/>
  <c r="AE1457" i="3"/>
  <c r="AE1473" i="3"/>
  <c r="AE1489" i="3"/>
  <c r="AE1501" i="3"/>
  <c r="AE1513" i="3"/>
  <c r="AE1529" i="3"/>
  <c r="AE1545" i="3"/>
  <c r="AE1561" i="3"/>
  <c r="AE1577" i="3"/>
  <c r="AE1593" i="3"/>
  <c r="AE1609" i="3"/>
  <c r="AE1625" i="3"/>
  <c r="AE1641" i="3"/>
  <c r="AE1657" i="3"/>
  <c r="AE1673" i="3"/>
  <c r="AE1689" i="3"/>
  <c r="AE1705" i="3"/>
  <c r="AE1721" i="3"/>
  <c r="AE1737" i="3"/>
  <c r="AE1749" i="3"/>
  <c r="AE1765" i="3"/>
  <c r="AE1781" i="3"/>
  <c r="AE1797" i="3"/>
  <c r="AE1813" i="3"/>
  <c r="AE1829" i="3"/>
  <c r="AE1845" i="3"/>
  <c r="AE1861" i="3"/>
  <c r="AE1877" i="3"/>
  <c r="AE1893" i="3"/>
  <c r="AE1909" i="3"/>
  <c r="AE1925" i="3"/>
  <c r="AE2157" i="3"/>
  <c r="AE2173" i="3"/>
  <c r="AE2189" i="3"/>
  <c r="AE2205" i="3"/>
  <c r="AE2221" i="3"/>
  <c r="AE2237" i="3"/>
  <c r="AE2253" i="3"/>
  <c r="AE2269" i="3"/>
  <c r="AE2285" i="3"/>
  <c r="AE2301" i="3"/>
  <c r="AE2317" i="3"/>
  <c r="AE2333" i="3"/>
  <c r="AE2349" i="3"/>
  <c r="AE2365" i="3"/>
  <c r="R117" i="6" s="1"/>
  <c r="AE2381" i="3"/>
  <c r="AE2397" i="3"/>
  <c r="AE2413" i="3"/>
  <c r="AE2429" i="3"/>
  <c r="AE2445" i="3"/>
  <c r="AE2461" i="3"/>
  <c r="AE2477" i="3"/>
  <c r="AE2493" i="3"/>
  <c r="AE2649" i="3"/>
  <c r="AE2677" i="3"/>
  <c r="AE2693" i="3"/>
  <c r="AE2709" i="3"/>
  <c r="AE2725" i="3"/>
  <c r="AE2741" i="3"/>
  <c r="AE2757" i="3"/>
  <c r="AE2773" i="3"/>
  <c r="AE2789" i="3"/>
  <c r="AE2805" i="3"/>
  <c r="AE2821" i="3"/>
  <c r="AE2837" i="3"/>
  <c r="AE2853" i="3"/>
  <c r="AE2869" i="3"/>
  <c r="AE2885" i="3"/>
  <c r="AE2901" i="3"/>
  <c r="AE2917" i="3"/>
  <c r="AE2933" i="3"/>
  <c r="AE2949" i="3"/>
  <c r="AE2965" i="3"/>
  <c r="AE2981" i="3"/>
  <c r="AE2997" i="3"/>
  <c r="AE3013" i="3"/>
  <c r="AE3029" i="3"/>
  <c r="AE3045" i="3"/>
  <c r="AE3061" i="3"/>
  <c r="AE3077" i="3"/>
  <c r="AE3093" i="3"/>
  <c r="AE3109" i="3"/>
  <c r="AE3125" i="3"/>
  <c r="AE3141" i="3"/>
  <c r="AE3157" i="3"/>
  <c r="AE3173" i="3"/>
  <c r="AE3189" i="3"/>
  <c r="AE3205" i="3"/>
  <c r="AE3221" i="3"/>
  <c r="AE3237" i="3"/>
  <c r="AE3253" i="3"/>
  <c r="AE3269" i="3"/>
  <c r="AE3285" i="3"/>
  <c r="AE3301" i="3"/>
  <c r="AE3317" i="3"/>
  <c r="AE3333" i="3"/>
  <c r="AE3349" i="3"/>
  <c r="AE3365" i="3"/>
  <c r="AE3381" i="3"/>
  <c r="AE3397" i="3"/>
  <c r="AE3413" i="3"/>
  <c r="AE3429" i="3"/>
  <c r="AE3445" i="3"/>
  <c r="AE3461" i="3"/>
  <c r="AE3477" i="3"/>
  <c r="AE3493" i="3"/>
  <c r="AE3509" i="3"/>
  <c r="AE3533" i="3"/>
  <c r="AE3549" i="3"/>
  <c r="AE3565" i="3"/>
  <c r="AE3581" i="3"/>
  <c r="AE3597" i="3"/>
  <c r="AE3609" i="3"/>
  <c r="AE3625" i="3"/>
  <c r="AE3641" i="3"/>
  <c r="AE3657" i="3"/>
  <c r="AE3673" i="3"/>
  <c r="AE3689" i="3"/>
  <c r="AE3705" i="3"/>
  <c r="AE3721" i="3"/>
  <c r="AE3737" i="3"/>
  <c r="AE3753" i="3"/>
  <c r="AE3769" i="3"/>
  <c r="AE3785" i="3"/>
  <c r="AE3801" i="3"/>
  <c r="AE3817" i="3"/>
  <c r="AE3833" i="3"/>
  <c r="AE3849" i="3"/>
  <c r="AE3865" i="3"/>
  <c r="AE3881" i="3"/>
  <c r="AE3897" i="3"/>
  <c r="AE3913" i="3"/>
  <c r="AE3929" i="3"/>
  <c r="AE3945" i="3"/>
  <c r="AE3961" i="3"/>
  <c r="AE3977" i="3"/>
  <c r="AE3993" i="3"/>
  <c r="AE4009" i="3"/>
  <c r="AE4025" i="3"/>
  <c r="AE4041" i="3"/>
  <c r="AE3362" i="3"/>
  <c r="AE3398" i="3"/>
  <c r="AE3434" i="3"/>
  <c r="AE3462" i="3"/>
  <c r="AE3494" i="3"/>
  <c r="AE3786" i="3"/>
  <c r="AE3802" i="3"/>
  <c r="AE3902" i="3"/>
  <c r="AE3934" i="3"/>
  <c r="AE3966" i="3"/>
  <c r="AE3998" i="3"/>
  <c r="AE4034" i="3"/>
  <c r="AE3547" i="3"/>
  <c r="AE3595" i="3"/>
  <c r="AE3607" i="3"/>
  <c r="AE3655" i="3"/>
  <c r="AE3707" i="3"/>
  <c r="AE3951" i="3"/>
  <c r="AE3596" i="3"/>
  <c r="AE70" i="3"/>
  <c r="AE98" i="3"/>
  <c r="AE134" i="3"/>
  <c r="AE174" i="3"/>
  <c r="AE190" i="3"/>
  <c r="AE194" i="3"/>
  <c r="AE202" i="3"/>
  <c r="AE206" i="3"/>
  <c r="AE222" i="3"/>
  <c r="AE226" i="3"/>
  <c r="AE230" i="3"/>
  <c r="AE258" i="3"/>
  <c r="AE262" i="3"/>
  <c r="AE294" i="3"/>
  <c r="AE322" i="3"/>
  <c r="AE326" i="3"/>
  <c r="AE358" i="3"/>
  <c r="AE386" i="3"/>
  <c r="AE390" i="3"/>
  <c r="AE422" i="3"/>
  <c r="AE446" i="3"/>
  <c r="AE462" i="3"/>
  <c r="AE478" i="3"/>
  <c r="AE494" i="3"/>
  <c r="AE510" i="3"/>
  <c r="AE526" i="3"/>
  <c r="AE542" i="3"/>
  <c r="AE558" i="3"/>
  <c r="AE570" i="3"/>
  <c r="AE586" i="3"/>
  <c r="AE602" i="3"/>
  <c r="AE618" i="3"/>
  <c r="AE634" i="3"/>
  <c r="AE650" i="3"/>
  <c r="AE666" i="3"/>
  <c r="AE682" i="3"/>
  <c r="AE698" i="3"/>
  <c r="AE714" i="3"/>
  <c r="AE730" i="3"/>
  <c r="AE746" i="3"/>
  <c r="AE762" i="3"/>
  <c r="AE778" i="3"/>
  <c r="AE794" i="3"/>
  <c r="AE810" i="3"/>
  <c r="AE822" i="3"/>
  <c r="AE850" i="3"/>
  <c r="AE866" i="3"/>
  <c r="AE882" i="3"/>
  <c r="AE898" i="3"/>
  <c r="AE914" i="3"/>
  <c r="AE930" i="3"/>
  <c r="AE946" i="3"/>
  <c r="AE962" i="3"/>
  <c r="AE978" i="3"/>
  <c r="AE994" i="3"/>
  <c r="AE1010" i="3"/>
  <c r="AE1026" i="3"/>
  <c r="AE1042" i="3"/>
  <c r="AE1058" i="3"/>
  <c r="AE1074" i="3"/>
  <c r="AE1090" i="3"/>
  <c r="AE1106" i="3"/>
  <c r="AE1122" i="3"/>
  <c r="AE1138" i="3"/>
  <c r="AE1154" i="3"/>
  <c r="AE1170" i="3"/>
  <c r="AE1186" i="3"/>
  <c r="AE1202" i="3"/>
  <c r="AE1218" i="3"/>
  <c r="AE1234" i="3"/>
  <c r="AE1250" i="3"/>
  <c r="AE1266" i="3"/>
  <c r="AE1282" i="3"/>
  <c r="AE1294" i="3"/>
  <c r="AE1314" i="3"/>
  <c r="AE1330" i="3"/>
  <c r="AE1346" i="3"/>
  <c r="AE1362" i="3"/>
  <c r="AE1378" i="3"/>
  <c r="AE1394" i="3"/>
  <c r="AE1410" i="3"/>
  <c r="AE1426" i="3"/>
  <c r="AE1442" i="3"/>
  <c r="AE1458" i="3"/>
  <c r="AE1462" i="3"/>
  <c r="AE1474" i="3"/>
  <c r="AE1478" i="3"/>
  <c r="AE1490" i="3"/>
  <c r="AE1494" i="3"/>
  <c r="AE1506" i="3"/>
  <c r="AE1522" i="3"/>
  <c r="AE1538" i="3"/>
  <c r="AE1554" i="3"/>
  <c r="AE1570" i="3"/>
  <c r="AE1586" i="3"/>
  <c r="AE1602" i="3"/>
  <c r="AE1618" i="3"/>
  <c r="AE1634" i="3"/>
  <c r="AE1650" i="3"/>
  <c r="AE1666" i="3"/>
  <c r="AE1682" i="3"/>
  <c r="AE1698" i="3"/>
  <c r="AE1714" i="3"/>
  <c r="AE1730" i="3"/>
  <c r="AE1738" i="3"/>
  <c r="AE1754" i="3"/>
  <c r="AE1770" i="3"/>
  <c r="AE1786" i="3"/>
  <c r="AE1802" i="3"/>
  <c r="AE1818" i="3"/>
  <c r="AE1834" i="3"/>
  <c r="AE1850" i="3"/>
  <c r="AE1866" i="3"/>
  <c r="AE1882" i="3"/>
  <c r="AE1898" i="3"/>
  <c r="AE1914" i="3"/>
  <c r="AE1930" i="3"/>
  <c r="AE1942" i="3"/>
  <c r="AE1958" i="3"/>
  <c r="AE1974" i="3"/>
  <c r="AE1990" i="3"/>
  <c r="AE2006" i="3"/>
  <c r="AE2022" i="3"/>
  <c r="AE2038" i="3"/>
  <c r="AE2054" i="3"/>
  <c r="AE2070" i="3"/>
  <c r="AE2086" i="3"/>
  <c r="AE2102" i="3"/>
  <c r="AE2118" i="3"/>
  <c r="N88" i="6" s="1"/>
  <c r="AE2134" i="3"/>
  <c r="AE2154" i="3"/>
  <c r="AE2170" i="3"/>
  <c r="AE2186" i="3"/>
  <c r="AE2202" i="3"/>
  <c r="AE2218" i="3"/>
  <c r="AE2234" i="3"/>
  <c r="AE2250" i="3"/>
  <c r="AE2266" i="3"/>
  <c r="AE2282" i="3"/>
  <c r="AE2298" i="3"/>
  <c r="AE2314" i="3"/>
  <c r="AE2330" i="3"/>
  <c r="AE2346" i="3"/>
  <c r="AE2362" i="3"/>
  <c r="AE2378" i="3"/>
  <c r="AE2394" i="3"/>
  <c r="AE2410" i="3"/>
  <c r="AE2426" i="3"/>
  <c r="AE2442" i="3"/>
  <c r="AE2458" i="3"/>
  <c r="AE2474" i="3"/>
  <c r="AE2490" i="3"/>
  <c r="AE2502" i="3"/>
  <c r="AE2518" i="3"/>
  <c r="AE2534" i="3"/>
  <c r="AE2550" i="3"/>
  <c r="AE2566" i="3"/>
  <c r="AE2582" i="3"/>
  <c r="AE2598" i="3"/>
  <c r="AE2614" i="3"/>
  <c r="AE2630" i="3"/>
  <c r="AE2638" i="3"/>
  <c r="AE2654" i="3"/>
  <c r="AE2666" i="3"/>
  <c r="AE2682" i="3"/>
  <c r="AE2698" i="3"/>
  <c r="AE2714" i="3"/>
  <c r="AE2730" i="3"/>
  <c r="AE2746" i="3"/>
  <c r="AE2762" i="3"/>
  <c r="AE2778" i="3"/>
  <c r="AE2794" i="3"/>
  <c r="AE2810" i="3"/>
  <c r="AE2826" i="3"/>
  <c r="AE2842" i="3"/>
  <c r="AE2858" i="3"/>
  <c r="AE2874" i="3"/>
  <c r="AE2890" i="3"/>
  <c r="AE2906" i="3"/>
  <c r="AE2922" i="3"/>
  <c r="AE2938" i="3"/>
  <c r="AE2954" i="3"/>
  <c r="AE2970" i="3"/>
  <c r="AE2986" i="3"/>
  <c r="AE3002" i="3"/>
  <c r="AE3018" i="3"/>
  <c r="AE3034" i="3"/>
  <c r="AE3050" i="3"/>
  <c r="AE3066" i="3"/>
  <c r="AE3082" i="3"/>
  <c r="AE3098" i="3"/>
  <c r="AE3114" i="3"/>
  <c r="AE3130" i="3"/>
  <c r="AE3146" i="3"/>
  <c r="AE3162" i="3"/>
  <c r="AE3178" i="3"/>
  <c r="AE3194" i="3"/>
  <c r="AE3210" i="3"/>
  <c r="AE3226" i="3"/>
  <c r="AE3242" i="3"/>
  <c r="AE3258" i="3"/>
  <c r="AE3274" i="3"/>
  <c r="AE3290" i="3"/>
  <c r="AE3306" i="3"/>
  <c r="AE3322" i="3"/>
  <c r="AE3338" i="3"/>
  <c r="AE3354" i="3"/>
  <c r="AE3378" i="3"/>
  <c r="AE3410" i="3"/>
  <c r="AE3442" i="3"/>
  <c r="AE3474" i="3"/>
  <c r="AE3510" i="3"/>
  <c r="AE3530" i="3"/>
  <c r="AE3554" i="3"/>
  <c r="AE3570" i="3"/>
  <c r="AE3586" i="3"/>
  <c r="AE3614" i="3"/>
  <c r="AE3630" i="3"/>
  <c r="AE3646" i="3"/>
  <c r="AE3662" i="3"/>
  <c r="AE3678" i="3"/>
  <c r="AE3694" i="3"/>
  <c r="AE3710" i="3"/>
  <c r="AE3726" i="3"/>
  <c r="AE3742" i="3"/>
  <c r="AE3758" i="3"/>
  <c r="AE3810" i="3"/>
  <c r="AE3826" i="3"/>
  <c r="AE3842" i="3"/>
  <c r="AE3858" i="3"/>
  <c r="AE3874" i="3"/>
  <c r="AE3898" i="3"/>
  <c r="AE3930" i="3"/>
  <c r="AE3962" i="3"/>
  <c r="AE3994" i="3"/>
  <c r="J126" i="6" s="1"/>
  <c r="AE4026" i="3"/>
  <c r="AE3299" i="3"/>
  <c r="AE3331" i="3"/>
  <c r="AE3367" i="3"/>
  <c r="AE3415" i="3"/>
  <c r="AE3455" i="3"/>
  <c r="AE3503" i="3"/>
  <c r="AE3531" i="3"/>
  <c r="AE3599" i="3"/>
  <c r="AE3635" i="3"/>
  <c r="AE3683" i="3"/>
  <c r="AE3723" i="3"/>
  <c r="AE3755" i="3"/>
  <c r="AE3783" i="3"/>
  <c r="AE3811" i="3"/>
  <c r="AE3891" i="3"/>
  <c r="AE3907" i="3"/>
  <c r="AE3923" i="3"/>
  <c r="AE3955" i="3"/>
  <c r="AE3979" i="3"/>
  <c r="AE3995" i="3"/>
  <c r="AE4011" i="3"/>
  <c r="AE4027" i="3"/>
  <c r="AE3560" i="3"/>
  <c r="AE3616" i="3"/>
  <c r="AE3652" i="3"/>
  <c r="AE3688" i="3"/>
  <c r="AE3716" i="3"/>
  <c r="AE3732" i="3"/>
  <c r="AE3748" i="3"/>
  <c r="AE3764" i="3"/>
  <c r="AE3848" i="3"/>
  <c r="AE3904" i="3"/>
  <c r="AE4040" i="3"/>
  <c r="AE39" i="3"/>
  <c r="AE103" i="3"/>
  <c r="AE131" i="3"/>
  <c r="AE167" i="3"/>
  <c r="AE175" i="3"/>
  <c r="AE191" i="3"/>
  <c r="AE199" i="3"/>
  <c r="AE207" i="3"/>
  <c r="AE215" i="3"/>
  <c r="AE223" i="3"/>
  <c r="AE227" i="3"/>
  <c r="AE247" i="3"/>
  <c r="AE251" i="3"/>
  <c r="AE259" i="3"/>
  <c r="AE267" i="3"/>
  <c r="AE279" i="3"/>
  <c r="AE283" i="3"/>
  <c r="AE299" i="3"/>
  <c r="AE311" i="3"/>
  <c r="AE315" i="3"/>
  <c r="AE323" i="3"/>
  <c r="AE331" i="3"/>
  <c r="AE343" i="3"/>
  <c r="AE347" i="3"/>
  <c r="AE363" i="3"/>
  <c r="AE375" i="3"/>
  <c r="AE379" i="3"/>
  <c r="AE387" i="3"/>
  <c r="AE395" i="3"/>
  <c r="AE407" i="3"/>
  <c r="AE411" i="3"/>
  <c r="AE427" i="3"/>
  <c r="AE443" i="3"/>
  <c r="AE451" i="3"/>
  <c r="AE455" i="3"/>
  <c r="AE467" i="3"/>
  <c r="AE475" i="3"/>
  <c r="AE483" i="3"/>
  <c r="AE487" i="3"/>
  <c r="AE499" i="3"/>
  <c r="AE507" i="3"/>
  <c r="AE515" i="3"/>
  <c r="AE519" i="3"/>
  <c r="AE531" i="3"/>
  <c r="AE539" i="3"/>
  <c r="AE547" i="3"/>
  <c r="AE551" i="3"/>
  <c r="AE575" i="3"/>
  <c r="AE579" i="3"/>
  <c r="AE591" i="3"/>
  <c r="AE607" i="3"/>
  <c r="AE611" i="3"/>
  <c r="AE623" i="3"/>
  <c r="AE639" i="3"/>
  <c r="AE643" i="3"/>
  <c r="AE655" i="3"/>
  <c r="AE671" i="3"/>
  <c r="AE675" i="3"/>
  <c r="AE687" i="3"/>
  <c r="AE703" i="3"/>
  <c r="AE707" i="3"/>
  <c r="AE719" i="3"/>
  <c r="AE735" i="3"/>
  <c r="AE739" i="3"/>
  <c r="AE751" i="3"/>
  <c r="AE767" i="3"/>
  <c r="AE771" i="3"/>
  <c r="AE783" i="3"/>
  <c r="AE799" i="3"/>
  <c r="AE803" i="3"/>
  <c r="AE815" i="3"/>
  <c r="AE827" i="3"/>
  <c r="AE835" i="3"/>
  <c r="AE863" i="3"/>
  <c r="D30" i="6" s="1"/>
  <c r="AE895" i="3"/>
  <c r="AE927" i="3"/>
  <c r="AE959" i="3"/>
  <c r="AE991" i="3"/>
  <c r="AE1023" i="3"/>
  <c r="AE1055" i="3"/>
  <c r="AE1087" i="3"/>
  <c r="AE1119" i="3"/>
  <c r="AE1151" i="3"/>
  <c r="AE1183" i="3"/>
  <c r="AE1215" i="3"/>
  <c r="AE1247" i="3"/>
  <c r="AE1279" i="3"/>
  <c r="AE1303" i="3"/>
  <c r="AE1319" i="3"/>
  <c r="AE1335" i="3"/>
  <c r="AE1351" i="3"/>
  <c r="AE1367" i="3"/>
  <c r="AE1383" i="3"/>
  <c r="AE1399" i="3"/>
  <c r="AE1415" i="3"/>
  <c r="AE1431" i="3"/>
  <c r="AE1447" i="3"/>
  <c r="AE1463" i="3"/>
  <c r="AE1479" i="3"/>
  <c r="AE1495" i="3"/>
  <c r="AE1511" i="3"/>
  <c r="AE1527" i="3"/>
  <c r="AE1543" i="3"/>
  <c r="AE1559" i="3"/>
  <c r="AE1575" i="3"/>
  <c r="AE1591" i="3"/>
  <c r="AE1607" i="3"/>
  <c r="AE1623" i="3"/>
  <c r="AE1639" i="3"/>
  <c r="AE1655" i="3"/>
  <c r="AE1671" i="3"/>
  <c r="AE1687" i="3"/>
  <c r="AE1703" i="3"/>
  <c r="AE1719" i="3"/>
  <c r="AE1735" i="3"/>
  <c r="AE1751" i="3"/>
  <c r="AE1767" i="3"/>
  <c r="AE1783" i="3"/>
  <c r="AE1799" i="3"/>
  <c r="AE1815" i="3"/>
  <c r="AE1831" i="3"/>
  <c r="AE1847" i="3"/>
  <c r="AE1883" i="3"/>
  <c r="AE1899" i="3"/>
  <c r="AE1915" i="3"/>
  <c r="AE1931" i="3"/>
  <c r="AE1951" i="3"/>
  <c r="AE1967" i="3"/>
  <c r="AE1983" i="3"/>
  <c r="AE1999" i="3"/>
  <c r="AE2015" i="3"/>
  <c r="AE2031" i="3"/>
  <c r="AE2047" i="3"/>
  <c r="AE2063" i="3"/>
  <c r="AE2079" i="3"/>
  <c r="AE2095" i="3"/>
  <c r="AE2111" i="3"/>
  <c r="AE2127" i="3"/>
  <c r="AE2143" i="3"/>
  <c r="AE2163" i="3"/>
  <c r="AE2179" i="3"/>
  <c r="AE2195" i="3"/>
  <c r="AE2211" i="3"/>
  <c r="J80" i="6" s="1"/>
  <c r="AE2227" i="3"/>
  <c r="AE2243" i="3"/>
  <c r="AE2259" i="3"/>
  <c r="AE2275" i="3"/>
  <c r="AE2291" i="3"/>
  <c r="AE2307" i="3"/>
  <c r="AE2323" i="3"/>
  <c r="AE2339" i="3"/>
  <c r="AE2355" i="3"/>
  <c r="AE2371" i="3"/>
  <c r="AE2387" i="3"/>
  <c r="AE2403" i="3"/>
  <c r="AE2419" i="3"/>
  <c r="AE2435" i="3"/>
  <c r="AE2451" i="3"/>
  <c r="AE2467" i="3"/>
  <c r="AE2483" i="3"/>
  <c r="AE2495" i="3"/>
  <c r="AE2511" i="3"/>
  <c r="AE2527" i="3"/>
  <c r="AE2543" i="3"/>
  <c r="AE2559" i="3"/>
  <c r="AE2575" i="3"/>
  <c r="AE2591" i="3"/>
  <c r="AE2607" i="3"/>
  <c r="AE2623" i="3"/>
  <c r="AE2655" i="3"/>
  <c r="AE2679" i="3"/>
  <c r="AE2695" i="3"/>
  <c r="AE2711" i="3"/>
  <c r="AE2727" i="3"/>
  <c r="AE2743" i="3"/>
  <c r="AE2759" i="3"/>
  <c r="AE2775" i="3"/>
  <c r="AE2791" i="3"/>
  <c r="AE2807" i="3"/>
  <c r="AE2823" i="3"/>
  <c r="AE2839" i="3"/>
  <c r="AE2855" i="3"/>
  <c r="AE2871" i="3"/>
  <c r="AE2887" i="3"/>
  <c r="AE2903" i="3"/>
  <c r="AE2919" i="3"/>
  <c r="R94" i="6" s="1"/>
  <c r="AE2935" i="3"/>
  <c r="AE2951" i="3"/>
  <c r="AE2967" i="3"/>
  <c r="AE2983" i="3"/>
  <c r="AE2999" i="3"/>
  <c r="AE3015" i="3"/>
  <c r="AE3031" i="3"/>
  <c r="AE3047" i="3"/>
  <c r="AE3063" i="3"/>
  <c r="AE3079" i="3"/>
  <c r="AE3095" i="3"/>
  <c r="AE3111" i="3"/>
  <c r="AE3127" i="3"/>
  <c r="AE3143" i="3"/>
  <c r="AE3159" i="3"/>
  <c r="AE3175" i="3"/>
  <c r="AE3191" i="3"/>
  <c r="AE3207" i="3"/>
  <c r="AE3223" i="3"/>
  <c r="AE3239" i="3"/>
  <c r="AE3255" i="3"/>
  <c r="AE3271" i="3"/>
  <c r="AE3375" i="3"/>
  <c r="AE3427" i="3"/>
  <c r="AE3471" i="3"/>
  <c r="AE3535" i="3"/>
  <c r="AE3563" i="3"/>
  <c r="AE3591" i="3"/>
  <c r="AE3627" i="3"/>
  <c r="AE3675" i="3"/>
  <c r="AE3719" i="3"/>
  <c r="AE3751" i="3"/>
  <c r="AE3787" i="3"/>
  <c r="AE3819" i="3"/>
  <c r="AE3835" i="3"/>
  <c r="AE3851" i="3"/>
  <c r="AE3867" i="3"/>
  <c r="AE3572" i="3"/>
  <c r="AE3780" i="3"/>
  <c r="AE3796" i="3"/>
  <c r="AE3816" i="3"/>
  <c r="AE3852" i="3"/>
  <c r="AE3912" i="3"/>
  <c r="AE3956" i="3"/>
  <c r="AE3980" i="3"/>
  <c r="AE3996" i="3"/>
  <c r="AE4012" i="3"/>
  <c r="AE12" i="3"/>
  <c r="AE28" i="3"/>
  <c r="AE44" i="3"/>
  <c r="AE60" i="3"/>
  <c r="AE76" i="3"/>
  <c r="AE92" i="3"/>
  <c r="AE108" i="3"/>
  <c r="AE124" i="3"/>
  <c r="AE140" i="3"/>
  <c r="AE156" i="3"/>
  <c r="AE172" i="3"/>
  <c r="AE188" i="3"/>
  <c r="AE204" i="3"/>
  <c r="AE220" i="3"/>
  <c r="AE236" i="3"/>
  <c r="AE244" i="3"/>
  <c r="AE260" i="3"/>
  <c r="AE276" i="3"/>
  <c r="AE296" i="3"/>
  <c r="AE308" i="3"/>
  <c r="AE324" i="3"/>
  <c r="AE340" i="3"/>
  <c r="AE360" i="3"/>
  <c r="AE372" i="3"/>
  <c r="AE388" i="3"/>
  <c r="AE404" i="3"/>
  <c r="AE424" i="3"/>
  <c r="AE436" i="3"/>
  <c r="AE460" i="3"/>
  <c r="AE472" i="3"/>
  <c r="AE492" i="3"/>
  <c r="AE504" i="3"/>
  <c r="AE524" i="3"/>
  <c r="AE556" i="3"/>
  <c r="AE564" i="3"/>
  <c r="AE580" i="3"/>
  <c r="AE596" i="3"/>
  <c r="AE612" i="3"/>
  <c r="AE628" i="3"/>
  <c r="AE644" i="3"/>
  <c r="AE660" i="3"/>
  <c r="AE676" i="3"/>
  <c r="AE692" i="3"/>
  <c r="AE708" i="3"/>
  <c r="AE724" i="3"/>
  <c r="AE740" i="3"/>
  <c r="AE756" i="3"/>
  <c r="AE772" i="3"/>
  <c r="AE788" i="3"/>
  <c r="AE804" i="3"/>
  <c r="AE820" i="3"/>
  <c r="AE840" i="3"/>
  <c r="AE852" i="3"/>
  <c r="AE868" i="3"/>
  <c r="AE884" i="3"/>
  <c r="AE900" i="3"/>
  <c r="AE916" i="3"/>
  <c r="AE932" i="3"/>
  <c r="AE948" i="3"/>
  <c r="AE964" i="3"/>
  <c r="AE980" i="3"/>
  <c r="AE996" i="3"/>
  <c r="AE1012" i="3"/>
  <c r="AE1028" i="3"/>
  <c r="AE1044" i="3"/>
  <c r="AE1060" i="3"/>
  <c r="AE1076" i="3"/>
  <c r="AE1092" i="3"/>
  <c r="AE1108" i="3"/>
  <c r="AE1124" i="3"/>
  <c r="AE1140" i="3"/>
  <c r="AE1156" i="3"/>
  <c r="AE1172" i="3"/>
  <c r="AE1188" i="3"/>
  <c r="AE1204" i="3"/>
  <c r="AE1220" i="3"/>
  <c r="AE1236" i="3"/>
  <c r="AE1252" i="3"/>
  <c r="AE1268" i="3"/>
  <c r="AE1284" i="3"/>
  <c r="AE1456" i="3"/>
  <c r="AE1472" i="3"/>
  <c r="AE1488" i="3"/>
  <c r="AE1516" i="3"/>
  <c r="AE1532" i="3"/>
  <c r="AE1548" i="3"/>
  <c r="AE1564" i="3"/>
  <c r="AE1580" i="3"/>
  <c r="AE1596" i="3"/>
  <c r="AE1612" i="3"/>
  <c r="AE1628" i="3"/>
  <c r="AE1644" i="3"/>
  <c r="AE1660" i="3"/>
  <c r="AE1676" i="3"/>
  <c r="AE1692" i="3"/>
  <c r="AE1708" i="3"/>
  <c r="AE1724" i="3"/>
  <c r="AE1748" i="3"/>
  <c r="AE1752" i="3"/>
  <c r="AE1764" i="3"/>
  <c r="AE1768" i="3"/>
  <c r="AE1780" i="3"/>
  <c r="AE1784" i="3"/>
  <c r="AE1796" i="3"/>
  <c r="AE1800" i="3"/>
  <c r="AE1812" i="3"/>
  <c r="AE1816" i="3"/>
  <c r="AE1828" i="3"/>
  <c r="AE1832" i="3"/>
  <c r="AE1844" i="3"/>
  <c r="AE1848" i="3"/>
  <c r="AE1880" i="3"/>
  <c r="AE1896" i="3"/>
  <c r="AE1912" i="3"/>
  <c r="AE1928" i="3"/>
  <c r="AE1936" i="3"/>
  <c r="AE1948" i="3"/>
  <c r="AE1964" i="3"/>
  <c r="AE1980" i="3"/>
  <c r="AE1996" i="3"/>
  <c r="AE2012" i="3"/>
  <c r="AE2028" i="3"/>
  <c r="AE2044" i="3"/>
  <c r="AE2060" i="3"/>
  <c r="AE2076" i="3"/>
  <c r="AE2092" i="3"/>
  <c r="AE2108" i="3"/>
  <c r="AE2124" i="3"/>
  <c r="AE2140" i="3"/>
  <c r="AE2164" i="3"/>
  <c r="AE2180" i="3"/>
  <c r="AE2196" i="3"/>
  <c r="AE2212" i="3"/>
  <c r="AE2228" i="3"/>
  <c r="AE2244" i="3"/>
  <c r="AE2260" i="3"/>
  <c r="AE2276" i="3"/>
  <c r="AE2292" i="3"/>
  <c r="AE2308" i="3"/>
  <c r="AE2324" i="3"/>
  <c r="AE2340" i="3"/>
  <c r="AE2356" i="3"/>
  <c r="AE2372" i="3"/>
  <c r="AE2388" i="3"/>
  <c r="AE2404" i="3"/>
  <c r="AE2420" i="3"/>
  <c r="AE2436" i="3"/>
  <c r="AE2452" i="3"/>
  <c r="AE2468" i="3"/>
  <c r="AE2484" i="3"/>
  <c r="AE2508" i="3"/>
  <c r="AE2524" i="3"/>
  <c r="AE2540" i="3"/>
  <c r="AE2556" i="3"/>
  <c r="AE2572" i="3"/>
  <c r="AE2588" i="3"/>
  <c r="AE2604" i="3"/>
  <c r="AE2620" i="3"/>
  <c r="AE2636" i="3"/>
  <c r="AE2652" i="3"/>
  <c r="AE2664" i="3"/>
  <c r="AE2680" i="3"/>
  <c r="AE2696" i="3"/>
  <c r="AE2712" i="3"/>
  <c r="AE2728" i="3"/>
  <c r="AE2744" i="3"/>
  <c r="AE2760" i="3"/>
  <c r="AE2776" i="3"/>
  <c r="AE2792" i="3"/>
  <c r="AE2808" i="3"/>
  <c r="AE2824" i="3"/>
  <c r="AE2840" i="3"/>
  <c r="AE2856" i="3"/>
  <c r="AE2872" i="3"/>
  <c r="AE2888" i="3"/>
  <c r="AE2904" i="3"/>
  <c r="AE2920" i="3"/>
  <c r="AE2936" i="3"/>
  <c r="AE2952" i="3"/>
  <c r="AE2968" i="3"/>
  <c r="AE2984" i="3"/>
  <c r="AE3000" i="3"/>
  <c r="AE3016" i="3"/>
  <c r="AE3032" i="3"/>
  <c r="AE3048" i="3"/>
  <c r="AE3064" i="3"/>
  <c r="AE3080" i="3"/>
  <c r="AE3096" i="3"/>
  <c r="AE3112" i="3"/>
  <c r="AE3128" i="3"/>
  <c r="AE3144" i="3"/>
  <c r="AE3160" i="3"/>
  <c r="AE3176" i="3"/>
  <c r="AE3192" i="3"/>
  <c r="AE3208" i="3"/>
  <c r="AE3224" i="3"/>
  <c r="AE3240" i="3"/>
  <c r="AE3256" i="3"/>
  <c r="AE3272" i="3"/>
  <c r="AE3288" i="3"/>
  <c r="AE3304" i="3"/>
  <c r="AE3320" i="3"/>
  <c r="AE3336" i="3"/>
  <c r="AE3352" i="3"/>
  <c r="AE3368" i="3"/>
  <c r="AE3384" i="3"/>
  <c r="AE3400" i="3"/>
  <c r="AE3416" i="3"/>
  <c r="AE3432" i="3"/>
  <c r="AE3448" i="3"/>
  <c r="AE3464" i="3"/>
  <c r="AE3480" i="3"/>
  <c r="AE3496" i="3"/>
  <c r="AE3512" i="3"/>
  <c r="AE3524" i="3"/>
  <c r="AE3540" i="3"/>
  <c r="AE3860" i="3"/>
  <c r="AE3920" i="3"/>
  <c r="AE3960" i="3"/>
  <c r="AE37" i="3"/>
  <c r="AE101" i="3"/>
  <c r="AE129" i="3"/>
  <c r="AE165" i="3"/>
  <c r="AE173" i="3"/>
  <c r="AE189" i="3"/>
  <c r="AE197" i="3"/>
  <c r="AE205" i="3"/>
  <c r="AE221" i="3"/>
  <c r="AE225" i="3"/>
  <c r="AE233" i="3"/>
  <c r="AE237" i="3"/>
  <c r="AE249" i="3"/>
  <c r="AE265" i="3"/>
  <c r="AE281" i="3"/>
  <c r="AE297" i="3"/>
  <c r="AE313" i="3"/>
  <c r="AE329" i="3"/>
  <c r="AE345" i="3"/>
  <c r="AE361" i="3"/>
  <c r="AE377" i="3"/>
  <c r="AE393" i="3"/>
  <c r="AE409" i="3"/>
  <c r="AE425" i="3"/>
  <c r="AE441" i="3"/>
  <c r="AE457" i="3"/>
  <c r="AE473" i="3"/>
  <c r="AE489" i="3"/>
  <c r="AE505" i="3"/>
  <c r="AE521" i="3"/>
  <c r="AE537" i="3"/>
  <c r="AE553" i="3"/>
  <c r="AE569" i="3"/>
  <c r="AE585" i="3"/>
  <c r="AE601" i="3"/>
  <c r="AE617" i="3"/>
  <c r="AE633" i="3"/>
  <c r="AE649" i="3"/>
  <c r="AE665" i="3"/>
  <c r="AE681" i="3"/>
  <c r="AE697" i="3"/>
  <c r="AE713" i="3"/>
  <c r="AE729" i="3"/>
  <c r="AE745" i="3"/>
  <c r="AE761" i="3"/>
  <c r="AE777" i="3"/>
  <c r="AE793" i="3"/>
  <c r="AE809" i="3"/>
  <c r="AE825" i="3"/>
  <c r="AE841" i="3"/>
  <c r="AE857" i="3"/>
  <c r="AE873" i="3"/>
  <c r="AE889" i="3"/>
  <c r="AE905" i="3"/>
  <c r="AE921" i="3"/>
  <c r="AE937" i="3"/>
  <c r="AE953" i="3"/>
  <c r="AE969" i="3"/>
  <c r="AE985" i="3"/>
  <c r="AE1001" i="3"/>
  <c r="AE1017" i="3"/>
  <c r="AE1033" i="3"/>
  <c r="AE1049" i="3"/>
  <c r="AE1065" i="3"/>
  <c r="AE1081" i="3"/>
  <c r="AE1097" i="3"/>
  <c r="AE1113" i="3"/>
  <c r="AE1129" i="3"/>
  <c r="AE1145" i="3"/>
  <c r="AE1161" i="3"/>
  <c r="AE1177" i="3"/>
  <c r="AE1193" i="3"/>
  <c r="AE1209" i="3"/>
  <c r="AE1225" i="3"/>
  <c r="AE1241" i="3"/>
  <c r="AE1257" i="3"/>
  <c r="AE1273" i="3"/>
  <c r="AE1289" i="3"/>
  <c r="AE1301" i="3"/>
  <c r="AE1317" i="3"/>
  <c r="N47" i="6" s="1"/>
  <c r="AE1333" i="3"/>
  <c r="AE1349" i="3"/>
  <c r="AE1365" i="3"/>
  <c r="AE1381" i="3"/>
  <c r="N105" i="6" s="1"/>
  <c r="AE1397" i="3"/>
  <c r="AE1413" i="3"/>
  <c r="AE1429" i="3"/>
  <c r="AE1445" i="3"/>
  <c r="AE1469" i="3"/>
  <c r="AE1485" i="3"/>
  <c r="AE1509" i="3"/>
  <c r="AE1525" i="3"/>
  <c r="AE1541" i="3"/>
  <c r="AE1557" i="3"/>
  <c r="AE1573" i="3"/>
  <c r="AE1589" i="3"/>
  <c r="AE1605" i="3"/>
  <c r="AE1621" i="3"/>
  <c r="AE1637" i="3"/>
  <c r="AE1653" i="3"/>
  <c r="AE1669" i="3"/>
  <c r="AE1685" i="3"/>
  <c r="AE1701" i="3"/>
  <c r="AE1717" i="3"/>
  <c r="AE1733" i="3"/>
  <c r="AE1745" i="3"/>
  <c r="AE1761" i="3"/>
  <c r="AE1777" i="3"/>
  <c r="AE1793" i="3"/>
  <c r="AE1809" i="3"/>
  <c r="AE1825" i="3"/>
  <c r="AE1841" i="3"/>
  <c r="AE1857" i="3"/>
  <c r="AE1873" i="3"/>
  <c r="AE1889" i="3"/>
  <c r="AE1905" i="3"/>
  <c r="AE1921" i="3"/>
  <c r="AE1945" i="3"/>
  <c r="AE1961" i="3"/>
  <c r="AE1977" i="3"/>
  <c r="AE1993" i="3"/>
  <c r="AE2009" i="3"/>
  <c r="AE2025" i="3"/>
  <c r="AE2041" i="3"/>
  <c r="AE2057" i="3"/>
  <c r="AE2073" i="3"/>
  <c r="AE2089" i="3"/>
  <c r="AE2105" i="3"/>
  <c r="AE2121" i="3"/>
  <c r="AE2137" i="3"/>
  <c r="AE2149" i="3"/>
  <c r="AE2153" i="3"/>
  <c r="AE2169" i="3"/>
  <c r="AE2185" i="3"/>
  <c r="AE2201" i="3"/>
  <c r="AE2217" i="3"/>
  <c r="AE2233" i="3"/>
  <c r="AE2249" i="3"/>
  <c r="AE2265" i="3"/>
  <c r="AE2281" i="3"/>
  <c r="AE2297" i="3"/>
  <c r="AE2313" i="3"/>
  <c r="AE2329" i="3"/>
  <c r="AE2345" i="3"/>
  <c r="AE2361" i="3"/>
  <c r="AE2377" i="3"/>
  <c r="AE2393" i="3"/>
  <c r="AE2409" i="3"/>
  <c r="D118" i="6" s="1"/>
  <c r="AE2425" i="3"/>
  <c r="AE2441" i="3"/>
  <c r="AE2457" i="3"/>
  <c r="AE2473" i="3"/>
  <c r="AE2489" i="3"/>
  <c r="AE2497" i="3"/>
  <c r="AE2501" i="3"/>
  <c r="AE2505" i="3"/>
  <c r="AE2513" i="3"/>
  <c r="AE2517" i="3"/>
  <c r="AE2521" i="3"/>
  <c r="AE2529" i="3"/>
  <c r="AE2533" i="3"/>
  <c r="AE2537" i="3"/>
  <c r="AE2545" i="3"/>
  <c r="AE2549" i="3"/>
  <c r="AE2553" i="3"/>
  <c r="AE2561" i="3"/>
  <c r="AE2565" i="3"/>
  <c r="AE2569" i="3"/>
  <c r="AE2577" i="3"/>
  <c r="AE2581" i="3"/>
  <c r="AE2585" i="3"/>
  <c r="AE2593" i="3"/>
  <c r="AE2597" i="3"/>
  <c r="AE2601" i="3"/>
  <c r="AE2609" i="3"/>
  <c r="AE2613" i="3"/>
  <c r="AE2617" i="3"/>
  <c r="AE2625" i="3"/>
  <c r="AE2629" i="3"/>
  <c r="AE2633" i="3"/>
  <c r="AE2645" i="3"/>
  <c r="AE2653" i="3"/>
  <c r="J81" i="6" s="1"/>
  <c r="AE2673" i="3"/>
  <c r="AE2689" i="3"/>
  <c r="AE2705" i="3"/>
  <c r="AE2721" i="3"/>
  <c r="AE2737" i="3"/>
  <c r="AE2753" i="3"/>
  <c r="AE2769" i="3"/>
  <c r="AE2785" i="3"/>
  <c r="AE2801" i="3"/>
  <c r="AE2817" i="3"/>
  <c r="AE2833" i="3"/>
  <c r="AE2849" i="3"/>
  <c r="AE2865" i="3"/>
  <c r="AE2881" i="3"/>
  <c r="AE2897" i="3"/>
  <c r="AE2913" i="3"/>
  <c r="AE2929" i="3"/>
  <c r="N127" i="6" s="1"/>
  <c r="AE2945" i="3"/>
  <c r="AE2961" i="3"/>
  <c r="AE2977" i="3"/>
  <c r="AE2993" i="3"/>
  <c r="AE3009" i="3"/>
  <c r="AE3025" i="3"/>
  <c r="AE3041" i="3"/>
  <c r="AE3057" i="3"/>
  <c r="AE3073" i="3"/>
  <c r="AE3089" i="3"/>
  <c r="AE3105" i="3"/>
  <c r="AE3121" i="3"/>
  <c r="AE3137" i="3"/>
  <c r="AE3153" i="3"/>
  <c r="AE3169" i="3"/>
  <c r="AE3185" i="3"/>
  <c r="AE3201" i="3"/>
  <c r="AE3217" i="3"/>
  <c r="AE3233" i="3"/>
  <c r="AE3249" i="3"/>
  <c r="AE3265" i="3"/>
  <c r="AE3281" i="3"/>
  <c r="AE3297" i="3"/>
  <c r="AE3313" i="3"/>
  <c r="AE3329" i="3"/>
  <c r="AE3345" i="3"/>
  <c r="AE3361" i="3"/>
  <c r="AE3377" i="3"/>
  <c r="AE3393" i="3"/>
  <c r="AE3409" i="3"/>
  <c r="AE3425" i="3"/>
  <c r="AE3441" i="3"/>
  <c r="AE3457" i="3"/>
  <c r="AE3473" i="3"/>
  <c r="AE3489" i="3"/>
  <c r="AE3505" i="3"/>
  <c r="AE3521" i="3"/>
  <c r="AE3529" i="3"/>
  <c r="AE3545" i="3"/>
  <c r="AE3561" i="3"/>
  <c r="AE3577" i="3"/>
  <c r="AE3593" i="3"/>
  <c r="AE3605" i="3"/>
  <c r="AE3621" i="3"/>
  <c r="AE3637" i="3"/>
  <c r="AE3653" i="3"/>
  <c r="AE3669" i="3"/>
  <c r="AE3685" i="3"/>
  <c r="AE3701" i="3"/>
  <c r="AE3717" i="3"/>
  <c r="AE3733" i="3"/>
  <c r="AE3749" i="3"/>
  <c r="AE3765" i="3"/>
  <c r="AE3781" i="3"/>
  <c r="AE3797" i="3"/>
  <c r="AE3813" i="3"/>
  <c r="AE3829" i="3"/>
  <c r="AE3845" i="3"/>
  <c r="AE3861" i="3"/>
  <c r="AE3877" i="3"/>
  <c r="AE3893" i="3"/>
  <c r="AE3909" i="3"/>
  <c r="AE3925" i="3"/>
  <c r="AE3941" i="3"/>
  <c r="AE3957" i="3"/>
  <c r="AE3973" i="3"/>
  <c r="AE3989" i="3"/>
  <c r="AE4005" i="3"/>
  <c r="AE4021" i="3"/>
  <c r="AE4037" i="3"/>
  <c r="AE3390" i="3"/>
  <c r="AE3426" i="3"/>
  <c r="AE3458" i="3"/>
  <c r="AE3486" i="3"/>
  <c r="AE3518" i="3"/>
  <c r="AE3526" i="3"/>
  <c r="AE3782" i="3"/>
  <c r="AE3798" i="3"/>
  <c r="AE3890" i="3"/>
  <c r="AE3922" i="3"/>
  <c r="AE3958" i="3"/>
  <c r="AE3990" i="3"/>
  <c r="AE4022" i="3"/>
  <c r="AE3311" i="3"/>
  <c r="AE3351" i="3"/>
  <c r="AE3399" i="3"/>
  <c r="AE3451" i="3"/>
  <c r="AE3499" i="3"/>
  <c r="AE3539" i="3"/>
  <c r="AE3559" i="3"/>
  <c r="AE3639" i="3"/>
  <c r="AE3695" i="3"/>
  <c r="AE3943" i="3"/>
  <c r="AE4035" i="3"/>
  <c r="AE3592" i="3"/>
  <c r="AE3628" i="3"/>
  <c r="AE3656" i="3"/>
  <c r="AE3684" i="3"/>
  <c r="AE3812" i="3"/>
  <c r="AE3872" i="3"/>
  <c r="AE10" i="3"/>
  <c r="AE26" i="3"/>
  <c r="AE42" i="3"/>
  <c r="AE58" i="3"/>
  <c r="AE74" i="3"/>
  <c r="AE90" i="3"/>
  <c r="AE106" i="3"/>
  <c r="AE122" i="3"/>
  <c r="AE138" i="3"/>
  <c r="AE154" i="3"/>
  <c r="AE170" i="3"/>
  <c r="AE178" i="3"/>
  <c r="AE210" i="3"/>
  <c r="AE250" i="3"/>
  <c r="AE266" i="3"/>
  <c r="AE282" i="3"/>
  <c r="AE298" i="3"/>
  <c r="AE314" i="3"/>
  <c r="AE330" i="3"/>
  <c r="AE346" i="3"/>
  <c r="AE362" i="3"/>
  <c r="AE378" i="3"/>
  <c r="AE394" i="3"/>
  <c r="AE410" i="3"/>
  <c r="AE426" i="3"/>
  <c r="AE450" i="3"/>
  <c r="AE466" i="3"/>
  <c r="AE482" i="3"/>
  <c r="AE498" i="3"/>
  <c r="AE514" i="3"/>
  <c r="AE530" i="3"/>
  <c r="AE546" i="3"/>
  <c r="AE550" i="3"/>
  <c r="AE574" i="3"/>
  <c r="AE590" i="3"/>
  <c r="AE606" i="3"/>
  <c r="AE622" i="3"/>
  <c r="AE638" i="3"/>
  <c r="AE654" i="3"/>
  <c r="AE670" i="3"/>
  <c r="AE686" i="3"/>
  <c r="AE702" i="3"/>
  <c r="AE718" i="3"/>
  <c r="AE734" i="3"/>
  <c r="AE750" i="3"/>
  <c r="AE766" i="3"/>
  <c r="AE782" i="3"/>
  <c r="AE798" i="3"/>
  <c r="AE814" i="3"/>
  <c r="AE826" i="3"/>
  <c r="AE870" i="3"/>
  <c r="AE886" i="3"/>
  <c r="AE918" i="3"/>
  <c r="AE982" i="3"/>
  <c r="AE1110" i="3"/>
  <c r="AE1126" i="3"/>
  <c r="AE1238" i="3"/>
  <c r="AE1254" i="3"/>
  <c r="AE1270" i="3"/>
  <c r="AE1310" i="3"/>
  <c r="AE1326" i="3"/>
  <c r="J135" i="6" s="1"/>
  <c r="AE1342" i="3"/>
  <c r="AE1358" i="3"/>
  <c r="AE1374" i="3"/>
  <c r="AE1390" i="3"/>
  <c r="AE1406" i="3"/>
  <c r="AE1422" i="3"/>
  <c r="AE1438" i="3"/>
  <c r="AE1454" i="3"/>
  <c r="AE1518" i="3"/>
  <c r="AE1534" i="3"/>
  <c r="AE1550" i="3"/>
  <c r="J20" i="6" s="1"/>
  <c r="AE1566" i="3"/>
  <c r="AE1582" i="3"/>
  <c r="AE1598" i="3"/>
  <c r="AE1614" i="3"/>
  <c r="AE1630" i="3"/>
  <c r="AE1646" i="3"/>
  <c r="AE1662" i="3"/>
  <c r="AE1678" i="3"/>
  <c r="AE1694" i="3"/>
  <c r="AE1710" i="3"/>
  <c r="AE1726" i="3"/>
  <c r="AE1750" i="3"/>
  <c r="AE1766" i="3"/>
  <c r="AE1782" i="3"/>
  <c r="AE1798" i="3"/>
  <c r="AE1814" i="3"/>
  <c r="AE1830" i="3"/>
  <c r="AE1846" i="3"/>
  <c r="AE1862" i="3"/>
  <c r="AE1878" i="3"/>
  <c r="AE1894" i="3"/>
  <c r="AE1910" i="3"/>
  <c r="AE1926" i="3"/>
  <c r="AE1938" i="3"/>
  <c r="AE1954" i="3"/>
  <c r="AE1970" i="3"/>
  <c r="AE1986" i="3"/>
  <c r="AE2002" i="3"/>
  <c r="AE2018" i="3"/>
  <c r="AE2034" i="3"/>
  <c r="AE2050" i="3"/>
  <c r="AE2066" i="3"/>
  <c r="AE2082" i="3"/>
  <c r="AE2098" i="3"/>
  <c r="AE2114" i="3"/>
  <c r="AE2130" i="3"/>
  <c r="AE2146" i="3"/>
  <c r="AE2166" i="3"/>
  <c r="AE2182" i="3"/>
  <c r="AE2198" i="3"/>
  <c r="AE2498" i="3"/>
  <c r="AE2514" i="3"/>
  <c r="AE2530" i="3"/>
  <c r="AE2546" i="3"/>
  <c r="AE2562" i="3"/>
  <c r="AE2578" i="3"/>
  <c r="AE2594" i="3"/>
  <c r="AE2610" i="3"/>
  <c r="AE2626" i="3"/>
  <c r="AE2678" i="3"/>
  <c r="AE2694" i="3"/>
  <c r="AE2710" i="3"/>
  <c r="AE2726" i="3"/>
  <c r="AE2742" i="3"/>
  <c r="AE2758" i="3"/>
  <c r="AE2774" i="3"/>
  <c r="AE2790" i="3"/>
  <c r="AE2806" i="3"/>
  <c r="AE2822" i="3"/>
  <c r="AE2838" i="3"/>
  <c r="AE2854" i="3"/>
  <c r="AE2870" i="3"/>
  <c r="AE2886" i="3"/>
  <c r="AE2902" i="3"/>
  <c r="AE2918" i="3"/>
  <c r="J10" i="6" s="1"/>
  <c r="AE2934" i="3"/>
  <c r="AE2950" i="3"/>
  <c r="AE2966" i="3"/>
  <c r="AE2982" i="3"/>
  <c r="AE2998" i="3"/>
  <c r="AE3014" i="3"/>
  <c r="AE3030" i="3"/>
  <c r="AE3046" i="3"/>
  <c r="AE3062" i="3"/>
  <c r="AE3078" i="3"/>
  <c r="AE3094" i="3"/>
  <c r="AE3110" i="3"/>
  <c r="AE3126" i="3"/>
  <c r="AE3142" i="3"/>
  <c r="AE3158" i="3"/>
  <c r="AE3174" i="3"/>
  <c r="AE3190" i="3"/>
  <c r="AE3206" i="3"/>
  <c r="AE3222" i="3"/>
  <c r="AE3238" i="3"/>
  <c r="AE3254" i="3"/>
  <c r="AE3270" i="3"/>
  <c r="AE3286" i="3"/>
  <c r="AE3302" i="3"/>
  <c r="AE3318" i="3"/>
  <c r="AE3334" i="3"/>
  <c r="AE3350" i="3"/>
  <c r="AE3370" i="3"/>
  <c r="AE3402" i="3"/>
  <c r="AE3430" i="3"/>
  <c r="AE3466" i="3"/>
  <c r="AE3502" i="3"/>
  <c r="AE3610" i="3"/>
  <c r="AE3626" i="3"/>
  <c r="AE3642" i="3"/>
  <c r="AE3658" i="3"/>
  <c r="AE3674" i="3"/>
  <c r="AE3690" i="3"/>
  <c r="AE3706" i="3"/>
  <c r="AE3722" i="3"/>
  <c r="AE3738" i="3"/>
  <c r="AE3754" i="3"/>
  <c r="AE3770" i="3"/>
  <c r="J96" i="6" s="1"/>
  <c r="AE3822" i="3"/>
  <c r="AE3838" i="3"/>
  <c r="AE3854" i="3"/>
  <c r="AE3870" i="3"/>
  <c r="AE3894" i="3"/>
  <c r="AE3926" i="3"/>
  <c r="AE3954" i="3"/>
  <c r="AE3986" i="3"/>
  <c r="AE4018" i="3"/>
  <c r="AE3623" i="3"/>
  <c r="AE3671" i="3"/>
  <c r="AE3715" i="3"/>
  <c r="AE3743" i="3"/>
  <c r="AE3775" i="3"/>
  <c r="AE3807" i="3"/>
  <c r="AE3887" i="3"/>
  <c r="AE3903" i="3"/>
  <c r="AE3919" i="3"/>
  <c r="AE3947" i="3"/>
  <c r="AE3975" i="3"/>
  <c r="AE3991" i="3"/>
  <c r="AE4007" i="3"/>
  <c r="AE4023" i="3"/>
  <c r="AE3556" i="3"/>
  <c r="AE3760" i="3"/>
  <c r="AE11" i="3"/>
  <c r="AE27" i="3"/>
  <c r="AE43" i="3"/>
  <c r="AE59" i="3"/>
  <c r="AE75" i="3"/>
  <c r="AE91" i="3"/>
  <c r="AE107" i="3"/>
  <c r="AE123" i="3"/>
  <c r="AE139" i="3"/>
  <c r="AE155" i="3"/>
  <c r="AE171" i="3"/>
  <c r="AE179" i="3"/>
  <c r="AE239" i="3"/>
  <c r="AE255" i="3"/>
  <c r="AE271" i="3"/>
  <c r="AE287" i="3"/>
  <c r="AE303" i="3"/>
  <c r="AE319" i="3"/>
  <c r="AE335" i="3"/>
  <c r="AE351" i="3"/>
  <c r="AE367" i="3"/>
  <c r="AE383" i="3"/>
  <c r="AE399" i="3"/>
  <c r="AE415" i="3"/>
  <c r="AE431" i="3"/>
  <c r="AE831" i="3"/>
  <c r="AE843" i="3"/>
  <c r="AE859" i="3"/>
  <c r="AE875" i="3"/>
  <c r="AE891" i="3"/>
  <c r="AE907" i="3"/>
  <c r="AE911" i="3"/>
  <c r="AE923" i="3"/>
  <c r="AE939" i="3"/>
  <c r="AE955" i="3"/>
  <c r="AE971" i="3"/>
  <c r="AE987" i="3"/>
  <c r="AE1003" i="3"/>
  <c r="AE1019" i="3"/>
  <c r="AE1035" i="3"/>
  <c r="AE1051" i="3"/>
  <c r="AE1067" i="3"/>
  <c r="AE1071" i="3"/>
  <c r="AE1083" i="3"/>
  <c r="AE1099" i="3"/>
  <c r="AE1103" i="3"/>
  <c r="AE1115" i="3"/>
  <c r="AE1131" i="3"/>
  <c r="AE1147" i="3"/>
  <c r="AE1163" i="3"/>
  <c r="AE1167" i="3"/>
  <c r="AE1179" i="3"/>
  <c r="AE1195" i="3"/>
  <c r="AE1211" i="3"/>
  <c r="AE1227" i="3"/>
  <c r="AE1243" i="3"/>
  <c r="AE1259" i="3"/>
  <c r="AE1263" i="3"/>
  <c r="AE1275" i="3"/>
  <c r="AE1291" i="3"/>
  <c r="AE1299" i="3"/>
  <c r="AE1315" i="3"/>
  <c r="AE1331" i="3"/>
  <c r="AE1347" i="3"/>
  <c r="AE1363" i="3"/>
  <c r="AE1379" i="3"/>
  <c r="AE1395" i="3"/>
  <c r="AE1411" i="3"/>
  <c r="AE1427" i="3"/>
  <c r="AE1443" i="3"/>
  <c r="AE1459" i="3"/>
  <c r="AE1475" i="3"/>
  <c r="AE1491" i="3"/>
  <c r="AE1507" i="3"/>
  <c r="AE1523" i="3"/>
  <c r="AE1539" i="3"/>
  <c r="AE1555" i="3"/>
  <c r="AE1571" i="3"/>
  <c r="AE1587" i="3"/>
  <c r="AE1603" i="3"/>
  <c r="AE1619" i="3"/>
  <c r="AE1635" i="3"/>
  <c r="AE1651" i="3"/>
  <c r="AE1667" i="3"/>
  <c r="AE1683" i="3"/>
  <c r="AE1699" i="3"/>
  <c r="AE1715" i="3"/>
  <c r="AE1731" i="3"/>
  <c r="AE1739" i="3"/>
  <c r="AE1755" i="3"/>
  <c r="AE1771" i="3"/>
  <c r="AE1787" i="3"/>
  <c r="AE1803" i="3"/>
  <c r="AE1819" i="3"/>
  <c r="AE1835" i="3"/>
  <c r="AE1851" i="3"/>
  <c r="AE1867" i="3"/>
  <c r="AE1947" i="3"/>
  <c r="AE1963" i="3"/>
  <c r="AE1979" i="3"/>
  <c r="AE1995" i="3"/>
  <c r="AE2011" i="3"/>
  <c r="AE2027" i="3"/>
  <c r="AE2043" i="3"/>
  <c r="AE2059" i="3"/>
  <c r="AE2075" i="3"/>
  <c r="AE2091" i="3"/>
  <c r="AE2107" i="3"/>
  <c r="AE2123" i="3"/>
  <c r="AE2139" i="3"/>
  <c r="J90" i="6" s="1"/>
  <c r="AE2159" i="3"/>
  <c r="AE2175" i="3"/>
  <c r="AE2191" i="3"/>
  <c r="AE2207" i="3"/>
  <c r="AE2223" i="3"/>
  <c r="AE2239" i="3"/>
  <c r="AE2255" i="3"/>
  <c r="AE2271" i="3"/>
  <c r="AE2287" i="3"/>
  <c r="AE2303" i="3"/>
  <c r="AE2319" i="3"/>
  <c r="AE2335" i="3"/>
  <c r="AE2351" i="3"/>
  <c r="AE2367" i="3"/>
  <c r="AE2383" i="3"/>
  <c r="AE2399" i="3"/>
  <c r="AE2415" i="3"/>
  <c r="AE2431" i="3"/>
  <c r="AE2447" i="3"/>
  <c r="AE2463" i="3"/>
  <c r="AE2479" i="3"/>
  <c r="AE2507" i="3"/>
  <c r="AE2523" i="3"/>
  <c r="AE2539" i="3"/>
  <c r="AE2555" i="3"/>
  <c r="AE2571" i="3"/>
  <c r="AE2587" i="3"/>
  <c r="AE2603" i="3"/>
  <c r="AE2619" i="3"/>
  <c r="AE2635" i="3"/>
  <c r="AE2639" i="3"/>
  <c r="AE2659" i="3"/>
  <c r="AE2691" i="3"/>
  <c r="AE2819" i="3"/>
  <c r="AE2883" i="3"/>
  <c r="AE2899" i="3"/>
  <c r="AE2915" i="3"/>
  <c r="R100" i="6" s="1"/>
  <c r="AE2947" i="3"/>
  <c r="AE3615" i="3"/>
  <c r="AE3663" i="3"/>
  <c r="AE3711" i="3"/>
  <c r="AE3747" i="3"/>
  <c r="AE3779" i="3"/>
  <c r="AE3815" i="3"/>
  <c r="AE3831" i="3"/>
  <c r="AE3847" i="3"/>
  <c r="AE3863" i="3"/>
  <c r="AE4031" i="3"/>
  <c r="AE3568" i="3"/>
  <c r="AE3584" i="3"/>
  <c r="AE24" i="3"/>
  <c r="AE40" i="3"/>
  <c r="AE56" i="3"/>
  <c r="AE72" i="3"/>
  <c r="AE88" i="3"/>
  <c r="AE104" i="3"/>
  <c r="AE120" i="3"/>
  <c r="AE136" i="3"/>
  <c r="AE152" i="3"/>
  <c r="AE168" i="3"/>
  <c r="AE184" i="3"/>
  <c r="AE200" i="3"/>
  <c r="AE216" i="3"/>
  <c r="AE232" i="3"/>
  <c r="AE392" i="3"/>
  <c r="AE448" i="3"/>
  <c r="AE464" i="3"/>
  <c r="AE480" i="3"/>
  <c r="AE496" i="3"/>
  <c r="AE512" i="3"/>
  <c r="AE528" i="3"/>
  <c r="AE544" i="3"/>
  <c r="AE560" i="3"/>
  <c r="AE576" i="3"/>
  <c r="AE592" i="3"/>
  <c r="AE608" i="3"/>
  <c r="AE624" i="3"/>
  <c r="AE640" i="3"/>
  <c r="AE656" i="3"/>
  <c r="AE672" i="3"/>
  <c r="AE688" i="3"/>
  <c r="AE704" i="3"/>
  <c r="AE720" i="3"/>
  <c r="AE736" i="3"/>
  <c r="AE752" i="3"/>
  <c r="AE768" i="3"/>
  <c r="AE784" i="3"/>
  <c r="AE800" i="3"/>
  <c r="AE816" i="3"/>
  <c r="AE824" i="3"/>
  <c r="AE848" i="3"/>
  <c r="AE864" i="3"/>
  <c r="AE880" i="3"/>
  <c r="AE896" i="3"/>
  <c r="AE912" i="3"/>
  <c r="AE928" i="3"/>
  <c r="AE944" i="3"/>
  <c r="AE960" i="3"/>
  <c r="AE976" i="3"/>
  <c r="AE992" i="3"/>
  <c r="AE1008" i="3"/>
  <c r="AE1024" i="3"/>
  <c r="AE1040" i="3"/>
  <c r="AE1056" i="3"/>
  <c r="AE1072" i="3"/>
  <c r="AE1088" i="3"/>
  <c r="AE1104" i="3"/>
  <c r="AE1120" i="3"/>
  <c r="AE1136" i="3"/>
  <c r="AE1152" i="3"/>
  <c r="AE1168" i="3"/>
  <c r="AE1184" i="3"/>
  <c r="AE1200" i="3"/>
  <c r="AE1216" i="3"/>
  <c r="AE1232" i="3"/>
  <c r="AE1248" i="3"/>
  <c r="AE1264" i="3"/>
  <c r="AE1280" i="3"/>
  <c r="AE1296" i="3"/>
  <c r="AE1304" i="3"/>
  <c r="AE1320" i="3"/>
  <c r="AE1336" i="3"/>
  <c r="AE1352" i="3"/>
  <c r="AE1368" i="3"/>
  <c r="AE1384" i="3"/>
  <c r="AE1400" i="3"/>
  <c r="AE1416" i="3"/>
  <c r="AE1432" i="3"/>
  <c r="AE1448" i="3"/>
  <c r="AE1460" i="3"/>
  <c r="AE1476" i="3"/>
  <c r="AE1492" i="3"/>
  <c r="AE1504" i="3"/>
  <c r="AE1508" i="3"/>
  <c r="AE1512" i="3"/>
  <c r="AE1520" i="3"/>
  <c r="AE1524" i="3"/>
  <c r="AE1528" i="3"/>
  <c r="AE1536" i="3"/>
  <c r="AE1540" i="3"/>
  <c r="AE1544" i="3"/>
  <c r="AE1552" i="3"/>
  <c r="AE1556" i="3"/>
  <c r="AE1560" i="3"/>
  <c r="AE1568" i="3"/>
  <c r="AE1572" i="3"/>
  <c r="AE1576" i="3"/>
  <c r="AE1584" i="3"/>
  <c r="AE1588" i="3"/>
  <c r="AE1592" i="3"/>
  <c r="AE1600" i="3"/>
  <c r="AE1604" i="3"/>
  <c r="AE1608" i="3"/>
  <c r="AE1616" i="3"/>
  <c r="AE1620" i="3"/>
  <c r="AE1624" i="3"/>
  <c r="AE1632" i="3"/>
  <c r="AE1636" i="3"/>
  <c r="AE1640" i="3"/>
  <c r="AE1648" i="3"/>
  <c r="AE1652" i="3"/>
  <c r="AE1656" i="3"/>
  <c r="AE1664" i="3"/>
  <c r="AE1668" i="3"/>
  <c r="AE1672" i="3"/>
  <c r="AE1680" i="3"/>
  <c r="AE1684" i="3"/>
  <c r="AE1688" i="3"/>
  <c r="AE1696" i="3"/>
  <c r="AE1700" i="3"/>
  <c r="AE1704" i="3"/>
  <c r="AE1712" i="3"/>
  <c r="AE1716" i="3"/>
  <c r="AE1720" i="3"/>
  <c r="AE1728" i="3"/>
  <c r="AE1732" i="3"/>
  <c r="AE1736" i="3"/>
  <c r="AE1856" i="3"/>
  <c r="AE1884" i="3"/>
  <c r="AE1900" i="3"/>
  <c r="AE1916" i="3"/>
  <c r="AE1932" i="3"/>
  <c r="AE1944" i="3"/>
  <c r="AE1960" i="3"/>
  <c r="AE1976" i="3"/>
  <c r="AE1992" i="3"/>
  <c r="AE2008" i="3"/>
  <c r="AE2024" i="3"/>
  <c r="AE2040" i="3"/>
  <c r="AE2056" i="3"/>
  <c r="AE2072" i="3"/>
  <c r="AE2088" i="3"/>
  <c r="AE2104" i="3"/>
  <c r="AE2120" i="3"/>
  <c r="AE2136" i="3"/>
  <c r="AE2152" i="3"/>
  <c r="AE2160" i="3"/>
  <c r="AE2176" i="3"/>
  <c r="AE2192" i="3"/>
  <c r="AE2208" i="3"/>
  <c r="AE2224" i="3"/>
  <c r="AE2240" i="3"/>
  <c r="AE2256" i="3"/>
  <c r="AE2272" i="3"/>
  <c r="AE2288" i="3"/>
  <c r="AE2304" i="3"/>
  <c r="AE2320" i="3"/>
  <c r="AE2336" i="3"/>
  <c r="AE2352" i="3"/>
  <c r="AE2368" i="3"/>
  <c r="AE2384" i="3"/>
  <c r="AE2400" i="3"/>
  <c r="AE2416" i="3"/>
  <c r="AE2432" i="3"/>
  <c r="AE2448" i="3"/>
  <c r="AE2464" i="3"/>
  <c r="AE2480" i="3"/>
  <c r="AE2504" i="3"/>
  <c r="AE2520" i="3"/>
  <c r="AE2536" i="3"/>
  <c r="AE2552" i="3"/>
  <c r="AE2568" i="3"/>
  <c r="AE2584" i="3"/>
  <c r="AE2600" i="3"/>
  <c r="AE2616" i="3"/>
  <c r="AE2632" i="3"/>
  <c r="AE2648" i="3"/>
  <c r="R62" i="6" s="1"/>
  <c r="AE2676" i="3"/>
  <c r="AE2692" i="3"/>
  <c r="AE2708" i="3"/>
  <c r="AE2724" i="3"/>
  <c r="AE2740" i="3"/>
  <c r="AE2756" i="3"/>
  <c r="AE2772" i="3"/>
  <c r="AE2788" i="3"/>
  <c r="AE2804" i="3"/>
  <c r="AE2820" i="3"/>
  <c r="AE2836" i="3"/>
  <c r="AE2852" i="3"/>
  <c r="AE2868" i="3"/>
  <c r="AE2884" i="3"/>
  <c r="AE2900" i="3"/>
  <c r="AE2916" i="3"/>
  <c r="AE2932" i="3"/>
  <c r="AE2948" i="3"/>
  <c r="AE2964" i="3"/>
  <c r="AE2980" i="3"/>
  <c r="AE2996" i="3"/>
  <c r="AE3012" i="3"/>
  <c r="AE3028" i="3"/>
  <c r="AE3044" i="3"/>
  <c r="AE3060" i="3"/>
  <c r="AE3076" i="3"/>
  <c r="AE3092" i="3"/>
  <c r="AE3108" i="3"/>
  <c r="AE3124" i="3"/>
  <c r="AE3140" i="3"/>
  <c r="AE3156" i="3"/>
  <c r="AE3172" i="3"/>
  <c r="AE3188" i="3"/>
  <c r="AE3204" i="3"/>
  <c r="AE3220" i="3"/>
  <c r="AE3236" i="3"/>
  <c r="AE3252" i="3"/>
  <c r="AE3268" i="3"/>
  <c r="AE3284" i="3"/>
  <c r="AE3300" i="3"/>
  <c r="AE3316" i="3"/>
  <c r="AE3332" i="3"/>
  <c r="AE3348" i="3"/>
  <c r="AE3364" i="3"/>
  <c r="AE3380" i="3"/>
  <c r="AE3396" i="3"/>
  <c r="AE3412" i="3"/>
  <c r="AE3428" i="3"/>
  <c r="AE3444" i="3"/>
  <c r="AE3460" i="3"/>
  <c r="AE3476" i="3"/>
  <c r="AE3492" i="3"/>
  <c r="AE3508" i="3"/>
  <c r="AE3536" i="3"/>
  <c r="AE3908" i="3"/>
  <c r="AE3952" i="3"/>
  <c r="AE4036" i="3"/>
  <c r="AE9" i="3"/>
  <c r="AE21" i="3"/>
  <c r="AE25" i="3"/>
  <c r="AE33" i="3"/>
  <c r="AE41" i="3"/>
  <c r="AE53" i="3"/>
  <c r="AE57" i="3"/>
  <c r="AE65" i="3"/>
  <c r="AE73" i="3"/>
  <c r="AE85" i="3"/>
  <c r="AE89" i="3"/>
  <c r="AE97" i="3"/>
  <c r="AE105" i="3"/>
  <c r="AE117" i="3"/>
  <c r="AE121" i="3"/>
  <c r="AE137" i="3"/>
  <c r="AE149" i="3"/>
  <c r="AE153" i="3"/>
  <c r="AE161" i="3"/>
  <c r="AE169" i="3"/>
  <c r="AE177" i="3"/>
  <c r="AE185" i="3"/>
  <c r="AE209" i="3"/>
  <c r="AE245" i="3"/>
  <c r="AE261" i="3"/>
  <c r="AE277" i="3"/>
  <c r="AE293" i="3"/>
  <c r="AE309" i="3"/>
  <c r="AE325" i="3"/>
  <c r="AE341" i="3"/>
  <c r="AE357" i="3"/>
  <c r="AE373" i="3"/>
  <c r="AE389" i="3"/>
  <c r="AE405" i="3"/>
  <c r="AE421" i="3"/>
  <c r="AE437" i="3"/>
  <c r="AE453" i="3"/>
  <c r="AE469" i="3"/>
  <c r="AE485" i="3"/>
  <c r="AE501" i="3"/>
  <c r="AE517" i="3"/>
  <c r="AE533" i="3"/>
  <c r="AE549" i="3"/>
  <c r="AE565" i="3"/>
  <c r="AE581" i="3"/>
  <c r="AE597" i="3"/>
  <c r="AE613" i="3"/>
  <c r="AE629" i="3"/>
  <c r="AE645" i="3"/>
  <c r="AE661" i="3"/>
  <c r="AE677" i="3"/>
  <c r="AE693" i="3"/>
  <c r="AE709" i="3"/>
  <c r="AE725" i="3"/>
  <c r="AE741" i="3"/>
  <c r="AE757" i="3"/>
  <c r="AE773" i="3"/>
  <c r="AE789" i="3"/>
  <c r="AE805" i="3"/>
  <c r="AE821" i="3"/>
  <c r="AE837" i="3"/>
  <c r="AE853" i="3"/>
  <c r="AE869" i="3"/>
  <c r="AE885" i="3"/>
  <c r="AE901" i="3"/>
  <c r="AE917" i="3"/>
  <c r="AE933" i="3"/>
  <c r="AE949" i="3"/>
  <c r="AE965" i="3"/>
  <c r="AE981" i="3"/>
  <c r="AE997" i="3"/>
  <c r="AE1013" i="3"/>
  <c r="AE1029" i="3"/>
  <c r="AE1045" i="3"/>
  <c r="AE1061" i="3"/>
  <c r="AE1077" i="3"/>
  <c r="AE1093" i="3"/>
  <c r="AE1109" i="3"/>
  <c r="AE1125" i="3"/>
  <c r="AE1141" i="3"/>
  <c r="AE1157" i="3"/>
  <c r="AE1173" i="3"/>
  <c r="AE1189" i="3"/>
  <c r="AE1205" i="3"/>
  <c r="AE1221" i="3"/>
  <c r="AE1237" i="3"/>
  <c r="AE1253" i="3"/>
  <c r="AE1269" i="3"/>
  <c r="AE1285" i="3"/>
  <c r="AE1313" i="3"/>
  <c r="AE1329" i="3"/>
  <c r="AE1345" i="3"/>
  <c r="AE1361" i="3"/>
  <c r="AE1377" i="3"/>
  <c r="AE1393" i="3"/>
  <c r="AE1409" i="3"/>
  <c r="AE1425" i="3"/>
  <c r="AE1441" i="3"/>
  <c r="AE1465" i="3"/>
  <c r="AE1481" i="3"/>
  <c r="AE1497" i="3"/>
  <c r="AE1505" i="3"/>
  <c r="AE1521" i="3"/>
  <c r="AE1537" i="3"/>
  <c r="AE1553" i="3"/>
  <c r="AE1569" i="3"/>
  <c r="AE1585" i="3"/>
  <c r="AE1601" i="3"/>
  <c r="AE1617" i="3"/>
  <c r="AE1633" i="3"/>
  <c r="AE1649" i="3"/>
  <c r="AE1665" i="3"/>
  <c r="AE1681" i="3"/>
  <c r="AE1697" i="3"/>
  <c r="AE1713" i="3"/>
  <c r="AE1729" i="3"/>
  <c r="AE1741" i="3"/>
  <c r="AE1757" i="3"/>
  <c r="AE1773" i="3"/>
  <c r="AE1789" i="3"/>
  <c r="AE1805" i="3"/>
  <c r="AE1821" i="3"/>
  <c r="AE1837" i="3"/>
  <c r="AE1853" i="3"/>
  <c r="AE1869" i="3"/>
  <c r="AE1885" i="3"/>
  <c r="AE1901" i="3"/>
  <c r="AE1917" i="3"/>
  <c r="AE1933" i="3"/>
  <c r="N129" i="6" s="1"/>
  <c r="AE1941" i="3"/>
  <c r="AE1957" i="3"/>
  <c r="AE1973" i="3"/>
  <c r="AE1989" i="3"/>
  <c r="AE2005" i="3"/>
  <c r="AE2021" i="3"/>
  <c r="AE2037" i="3"/>
  <c r="AE2053" i="3"/>
  <c r="AE2069" i="3"/>
  <c r="AE2085" i="3"/>
  <c r="AE2101" i="3"/>
  <c r="AE2117" i="3"/>
  <c r="AE2133" i="3"/>
  <c r="AE2165" i="3"/>
  <c r="AE2181" i="3"/>
  <c r="AE2197" i="3"/>
  <c r="AE2213" i="3"/>
  <c r="AE2229" i="3"/>
  <c r="AE2245" i="3"/>
  <c r="AE2261" i="3"/>
  <c r="AE2277" i="3"/>
  <c r="AE2293" i="3"/>
  <c r="AE2309" i="3"/>
  <c r="AE2325" i="3"/>
  <c r="AE2341" i="3"/>
  <c r="AE2357" i="3"/>
  <c r="AE2373" i="3"/>
  <c r="AE2389" i="3"/>
  <c r="AE2405" i="3"/>
  <c r="AE2421" i="3"/>
  <c r="AE2437" i="3"/>
  <c r="AE2453" i="3"/>
  <c r="AE2469" i="3"/>
  <c r="AE2485" i="3"/>
  <c r="AE2657" i="3"/>
  <c r="AE2669" i="3"/>
  <c r="AE2685" i="3"/>
  <c r="AE2701" i="3"/>
  <c r="AE2717" i="3"/>
  <c r="AE2733" i="3"/>
  <c r="AE2749" i="3"/>
  <c r="N18" i="6" s="1"/>
  <c r="AE2765" i="3"/>
  <c r="AE2781" i="3"/>
  <c r="AE2797" i="3"/>
  <c r="AE2813" i="3"/>
  <c r="AE2829" i="3"/>
  <c r="AE2845" i="3"/>
  <c r="AE2861" i="3"/>
  <c r="AE2877" i="3"/>
  <c r="AE2893" i="3"/>
  <c r="AE2909" i="3"/>
  <c r="AE2925" i="3"/>
  <c r="AE2941" i="3"/>
  <c r="AE2957" i="3"/>
  <c r="AE2973" i="3"/>
  <c r="AE2989" i="3"/>
  <c r="AE3005" i="3"/>
  <c r="AE3021" i="3"/>
  <c r="AE3037" i="3"/>
  <c r="AE3053" i="3"/>
  <c r="AE3069" i="3"/>
  <c r="AE3085" i="3"/>
  <c r="AE3101" i="3"/>
  <c r="AE3117" i="3"/>
  <c r="AE3133" i="3"/>
  <c r="AE3149" i="3"/>
  <c r="AE3165" i="3"/>
  <c r="AE3181" i="3"/>
  <c r="AE3197" i="3"/>
  <c r="AE3213" i="3"/>
  <c r="AE3229" i="3"/>
  <c r="AE3245" i="3"/>
  <c r="AE3261" i="3"/>
  <c r="AE3277" i="3"/>
  <c r="AE3293" i="3"/>
  <c r="AE3309" i="3"/>
  <c r="AE3325" i="3"/>
  <c r="AE3341" i="3"/>
  <c r="AE3357" i="3"/>
  <c r="AE3373" i="3"/>
  <c r="AE3389" i="3"/>
  <c r="AE3405" i="3"/>
  <c r="AE3421" i="3"/>
  <c r="AE3437" i="3"/>
  <c r="AE3453" i="3"/>
  <c r="AE3469" i="3"/>
  <c r="AE3485" i="3"/>
  <c r="AE3501" i="3"/>
  <c r="AE3517" i="3"/>
  <c r="AE3525" i="3"/>
  <c r="AE3541" i="3"/>
  <c r="AE3557" i="3"/>
  <c r="AE3573" i="3"/>
  <c r="AE3589" i="3"/>
  <c r="AE3617" i="3"/>
  <c r="AE3633" i="3"/>
  <c r="AE3649" i="3"/>
  <c r="AE3665" i="3"/>
  <c r="AE3681" i="3"/>
  <c r="AE3697" i="3"/>
  <c r="AE3713" i="3"/>
  <c r="AE3729" i="3"/>
  <c r="AE3745" i="3"/>
  <c r="AE3761" i="3"/>
  <c r="AE3777" i="3"/>
  <c r="AE3793" i="3"/>
  <c r="AE3809" i="3"/>
  <c r="AE3825" i="3"/>
  <c r="AE3841" i="3"/>
  <c r="AE3857" i="3"/>
  <c r="AE3873" i="3"/>
  <c r="AE3889" i="3"/>
  <c r="AE3905" i="3"/>
  <c r="AE3921" i="3"/>
  <c r="AE3937" i="3"/>
  <c r="AE3953" i="3"/>
  <c r="AE3969" i="3"/>
  <c r="AE3985" i="3"/>
  <c r="AE4001" i="3"/>
  <c r="AE4017" i="3"/>
  <c r="AE4033" i="3"/>
  <c r="AE3382" i="3"/>
  <c r="AE3418" i="3"/>
  <c r="AE3450" i="3"/>
  <c r="AE3478" i="3"/>
  <c r="AE3506" i="3"/>
  <c r="AE3778" i="3"/>
  <c r="AE3794" i="3"/>
  <c r="AE3886" i="3"/>
  <c r="AE3918" i="3"/>
  <c r="AE3950" i="3"/>
  <c r="AE3982" i="3"/>
  <c r="AE4014" i="3"/>
  <c r="AE3303" i="3"/>
  <c r="AE3335" i="3"/>
  <c r="AE3387" i="3"/>
  <c r="AE3435" i="3"/>
  <c r="AE3487" i="3"/>
  <c r="AE3571" i="3"/>
  <c r="AE3631" i="3"/>
  <c r="AE3679" i="3"/>
  <c r="AE3935" i="3"/>
  <c r="AE3967" i="3"/>
  <c r="AE3588" i="3"/>
  <c r="AE3620" i="3"/>
  <c r="AE3648" i="3"/>
  <c r="AE3680" i="3"/>
  <c r="AE3708" i="3"/>
  <c r="AE3856" i="3"/>
  <c r="AE14" i="3"/>
  <c r="AE30" i="3"/>
  <c r="AE46" i="3"/>
  <c r="AE62" i="3"/>
  <c r="AE78" i="3"/>
  <c r="AE94" i="3"/>
  <c r="AE110" i="3"/>
  <c r="AE126" i="3"/>
  <c r="AE142" i="3"/>
  <c r="AE158" i="3"/>
  <c r="AE198" i="3"/>
  <c r="AE218" i="3"/>
  <c r="AE234" i="3"/>
  <c r="AE238" i="3"/>
  <c r="AE254" i="3"/>
  <c r="AE270" i="3"/>
  <c r="AE286" i="3"/>
  <c r="AE302" i="3"/>
  <c r="AE318" i="3"/>
  <c r="AE334" i="3"/>
  <c r="AE350" i="3"/>
  <c r="AE366" i="3"/>
  <c r="AE382" i="3"/>
  <c r="AE398" i="3"/>
  <c r="AE414" i="3"/>
  <c r="AE430" i="3"/>
  <c r="AE562" i="3"/>
  <c r="AE578" i="3"/>
  <c r="AE594" i="3"/>
  <c r="AE610" i="3"/>
  <c r="AE626" i="3"/>
  <c r="AE642" i="3"/>
  <c r="AE658" i="3"/>
  <c r="AE674" i="3"/>
  <c r="AE690" i="3"/>
  <c r="AE706" i="3"/>
  <c r="AE722" i="3"/>
  <c r="AE738" i="3"/>
  <c r="AE754" i="3"/>
  <c r="AE770" i="3"/>
  <c r="AE786" i="3"/>
  <c r="AE802" i="3"/>
  <c r="AE818" i="3"/>
  <c r="AE830" i="3"/>
  <c r="AE842" i="3"/>
  <c r="AE858" i="3"/>
  <c r="AE874" i="3"/>
  <c r="AE890" i="3"/>
  <c r="AE906" i="3"/>
  <c r="AE922" i="3"/>
  <c r="AE938" i="3"/>
  <c r="AE954" i="3"/>
  <c r="AE970" i="3"/>
  <c r="AE986" i="3"/>
  <c r="AE1002" i="3"/>
  <c r="AE1018" i="3"/>
  <c r="AE1034" i="3"/>
  <c r="AE1050" i="3"/>
  <c r="AE1066" i="3"/>
  <c r="AE1082" i="3"/>
  <c r="AE1098" i="3"/>
  <c r="AE1114" i="3"/>
  <c r="AE1130" i="3"/>
  <c r="AE1146" i="3"/>
  <c r="AE1162" i="3"/>
  <c r="AE1178" i="3"/>
  <c r="AE1194" i="3"/>
  <c r="AE1210" i="3"/>
  <c r="AE1226" i="3"/>
  <c r="AE1242" i="3"/>
  <c r="AE1258" i="3"/>
  <c r="AE1274" i="3"/>
  <c r="AE1290" i="3"/>
  <c r="AE1298" i="3"/>
  <c r="AE1306" i="3"/>
  <c r="AE1322" i="3"/>
  <c r="AE1338" i="3"/>
  <c r="AE1354" i="3"/>
  <c r="AE1370" i="3"/>
  <c r="AE1386" i="3"/>
  <c r="AE1402" i="3"/>
  <c r="AE1418" i="3"/>
  <c r="AE1434" i="3"/>
  <c r="AE1450" i="3"/>
  <c r="AE1466" i="3"/>
  <c r="AE1470" i="3"/>
  <c r="AE1482" i="3"/>
  <c r="AE1498" i="3"/>
  <c r="AE1502" i="3"/>
  <c r="AE1514" i="3"/>
  <c r="AE1530" i="3"/>
  <c r="AE1546" i="3"/>
  <c r="AE1562" i="3"/>
  <c r="AE1578" i="3"/>
  <c r="AE1594" i="3"/>
  <c r="AE1610" i="3"/>
  <c r="AE1626" i="3"/>
  <c r="AE1642" i="3"/>
  <c r="AE1658" i="3"/>
  <c r="AE1674" i="3"/>
  <c r="AE1690" i="3"/>
  <c r="AE1706" i="3"/>
  <c r="AE1722" i="3"/>
  <c r="AE1746" i="3"/>
  <c r="AE1762" i="3"/>
  <c r="AE1778" i="3"/>
  <c r="AE1794" i="3"/>
  <c r="AE1810" i="3"/>
  <c r="AE1826" i="3"/>
  <c r="AE1842" i="3"/>
  <c r="AE1858" i="3"/>
  <c r="AE1874" i="3"/>
  <c r="AE1890" i="3"/>
  <c r="AE1906" i="3"/>
  <c r="AE1922" i="3"/>
  <c r="AE1950" i="3"/>
  <c r="AE1966" i="3"/>
  <c r="AE1982" i="3"/>
  <c r="AE1998" i="3"/>
  <c r="AE2014" i="3"/>
  <c r="AE2030" i="3"/>
  <c r="AE2046" i="3"/>
  <c r="AE2062" i="3"/>
  <c r="AE2078" i="3"/>
  <c r="AE2094" i="3"/>
  <c r="AE2110" i="3"/>
  <c r="AE2126" i="3"/>
  <c r="AE2142" i="3"/>
  <c r="AE2150" i="3"/>
  <c r="AE2162" i="3"/>
  <c r="AE2178" i="3"/>
  <c r="AE2194" i="3"/>
  <c r="AE2210" i="3"/>
  <c r="AE2226" i="3"/>
  <c r="AE2242" i="3"/>
  <c r="AE2258" i="3"/>
  <c r="AE2274" i="3"/>
  <c r="AE2290" i="3"/>
  <c r="AE2306" i="3"/>
  <c r="AE2322" i="3"/>
  <c r="AE2338" i="3"/>
  <c r="AE2354" i="3"/>
  <c r="AE2370" i="3"/>
  <c r="AE2386" i="3"/>
  <c r="AE2402" i="3"/>
  <c r="AE2418" i="3"/>
  <c r="AE2434" i="3"/>
  <c r="AE2450" i="3"/>
  <c r="AE2466" i="3"/>
  <c r="AE2482" i="3"/>
  <c r="AE2494" i="3"/>
  <c r="AE2510" i="3"/>
  <c r="AE2526" i="3"/>
  <c r="AE2542" i="3"/>
  <c r="AE2558" i="3"/>
  <c r="AE2574" i="3"/>
  <c r="AE2590" i="3"/>
  <c r="AE2606" i="3"/>
  <c r="AE2622" i="3"/>
  <c r="AE2646" i="3"/>
  <c r="AE2662" i="3"/>
  <c r="AE2674" i="3"/>
  <c r="AE2690" i="3"/>
  <c r="AE2706" i="3"/>
  <c r="AE2722" i="3"/>
  <c r="N45" i="6" s="1"/>
  <c r="AE2738" i="3"/>
  <c r="AE2754" i="3"/>
  <c r="AE2770" i="3"/>
  <c r="AE2786" i="3"/>
  <c r="AE2802" i="3"/>
  <c r="AE2818" i="3"/>
  <c r="AE2834" i="3"/>
  <c r="AE2850" i="3"/>
  <c r="AE2866" i="3"/>
  <c r="AE2882" i="3"/>
  <c r="AE2898" i="3"/>
  <c r="AE2914" i="3"/>
  <c r="AE2930" i="3"/>
  <c r="AE2946" i="3"/>
  <c r="AE2962" i="3"/>
  <c r="AE2978" i="3"/>
  <c r="R75" i="6" s="1"/>
  <c r="AE2994" i="3"/>
  <c r="AE3010" i="3"/>
  <c r="AE3026" i="3"/>
  <c r="AE3042" i="3"/>
  <c r="AE3058" i="3"/>
  <c r="AE3074" i="3"/>
  <c r="AE3090" i="3"/>
  <c r="AE3106" i="3"/>
  <c r="AE3122" i="3"/>
  <c r="AE3138" i="3"/>
  <c r="AE3154" i="3"/>
  <c r="AE3170" i="3"/>
  <c r="AE3186" i="3"/>
  <c r="AE3202" i="3"/>
  <c r="AE3218" i="3"/>
  <c r="AE3234" i="3"/>
  <c r="AE3250" i="3"/>
  <c r="AE3266" i="3"/>
  <c r="AE3282" i="3"/>
  <c r="AE3298" i="3"/>
  <c r="AE3314" i="3"/>
  <c r="AE3330" i="3"/>
  <c r="AE3346" i="3"/>
  <c r="AE3366" i="3"/>
  <c r="AE3394" i="3"/>
  <c r="AE3422" i="3"/>
  <c r="AE3454" i="3"/>
  <c r="AE3490" i="3"/>
  <c r="AE3522" i="3"/>
  <c r="AE3546" i="3"/>
  <c r="AE3562" i="3"/>
  <c r="AE3578" i="3"/>
  <c r="AE3594" i="3"/>
  <c r="AE3606" i="3"/>
  <c r="AE3622" i="3"/>
  <c r="AE3638" i="3"/>
  <c r="AE3654" i="3"/>
  <c r="AE3670" i="3"/>
  <c r="AE3686" i="3"/>
  <c r="AE3702" i="3"/>
  <c r="AE3718" i="3"/>
  <c r="AE3734" i="3"/>
  <c r="AE3750" i="3"/>
  <c r="AE3766" i="3"/>
  <c r="AE3818" i="3"/>
  <c r="AE3834" i="3"/>
  <c r="AE3850" i="3"/>
  <c r="AE3866" i="3"/>
  <c r="AE3882" i="3"/>
  <c r="AE3914" i="3"/>
  <c r="AE3946" i="3"/>
  <c r="AE3978" i="3"/>
  <c r="AE4010" i="3"/>
  <c r="AE4038" i="3"/>
  <c r="AE3287" i="3"/>
  <c r="AE3315" i="3"/>
  <c r="AE3347" i="3"/>
  <c r="AE3391" i="3"/>
  <c r="AE3431" i="3"/>
  <c r="AE3519" i="3"/>
  <c r="AE3555" i="3"/>
  <c r="AE3575" i="3"/>
  <c r="AE3611" i="3"/>
  <c r="AE3659" i="3"/>
  <c r="AE3703" i="3"/>
  <c r="AE3735" i="3"/>
  <c r="AE3767" i="3"/>
  <c r="AE3799" i="3"/>
  <c r="AE3883" i="3"/>
  <c r="AE3899" i="3"/>
  <c r="AE3915" i="3"/>
  <c r="AE3939" i="3"/>
  <c r="AE3971" i="3"/>
  <c r="AE3987" i="3"/>
  <c r="AE4003" i="3"/>
  <c r="AE4019" i="3"/>
  <c r="AE8" i="3"/>
  <c r="AE3552" i="3"/>
  <c r="AE3636" i="3"/>
  <c r="AE3668" i="3"/>
  <c r="AE3704" i="3"/>
  <c r="AE3724" i="3"/>
  <c r="AE3740" i="3"/>
  <c r="AE3756" i="3"/>
  <c r="AE3824" i="3"/>
  <c r="AE3884" i="3"/>
  <c r="AE3924" i="3"/>
  <c r="AE15" i="3"/>
  <c r="AE31" i="3"/>
  <c r="AE47" i="3"/>
  <c r="AE63" i="3"/>
  <c r="AE71" i="3"/>
  <c r="AE79" i="3"/>
  <c r="AE95" i="3"/>
  <c r="AE111" i="3"/>
  <c r="AE127" i="3"/>
  <c r="AE135" i="3"/>
  <c r="AE143" i="3"/>
  <c r="AE159" i="3"/>
  <c r="AE203" i="3"/>
  <c r="AE211" i="3"/>
  <c r="AE231" i="3"/>
  <c r="AE243" i="3"/>
  <c r="AE275" i="3"/>
  <c r="AE307" i="3"/>
  <c r="AE339" i="3"/>
  <c r="AE371" i="3"/>
  <c r="AE403" i="3"/>
  <c r="AE435" i="3"/>
  <c r="AE459" i="3"/>
  <c r="AE471" i="3"/>
  <c r="AE491" i="3"/>
  <c r="AE503" i="3"/>
  <c r="AE523" i="3"/>
  <c r="AE535" i="3"/>
  <c r="AE555" i="3"/>
  <c r="AE567" i="3"/>
  <c r="AE571" i="3"/>
  <c r="AE583" i="3"/>
  <c r="AE587" i="3"/>
  <c r="AE599" i="3"/>
  <c r="AE603" i="3"/>
  <c r="AE615" i="3"/>
  <c r="AE619" i="3"/>
  <c r="AE631" i="3"/>
  <c r="AE635" i="3"/>
  <c r="AE647" i="3"/>
  <c r="AE651" i="3"/>
  <c r="AE663" i="3"/>
  <c r="AE667" i="3"/>
  <c r="AE679" i="3"/>
  <c r="AE683" i="3"/>
  <c r="AE695" i="3"/>
  <c r="AE699" i="3"/>
  <c r="AE711" i="3"/>
  <c r="AE715" i="3"/>
  <c r="AE727" i="3"/>
  <c r="AE731" i="3"/>
  <c r="AE743" i="3"/>
  <c r="AE747" i="3"/>
  <c r="AE759" i="3"/>
  <c r="AE763" i="3"/>
  <c r="AE775" i="3"/>
  <c r="AE779" i="3"/>
  <c r="AE791" i="3"/>
  <c r="AE795" i="3"/>
  <c r="AE807" i="3"/>
  <c r="AE811" i="3"/>
  <c r="AE839" i="3"/>
  <c r="AE1311" i="3"/>
  <c r="AE1327" i="3"/>
  <c r="AE1343" i="3"/>
  <c r="AE1359" i="3"/>
  <c r="AE1375" i="3"/>
  <c r="AE1391" i="3"/>
  <c r="AE1407" i="3"/>
  <c r="AE1423" i="3"/>
  <c r="AE1439" i="3"/>
  <c r="AE1455" i="3"/>
  <c r="AE1471" i="3"/>
  <c r="AE1487" i="3"/>
  <c r="AE1503" i="3"/>
  <c r="AE1519" i="3"/>
  <c r="AE1535" i="3"/>
  <c r="AE1551" i="3"/>
  <c r="AE1567" i="3"/>
  <c r="AE1583" i="3"/>
  <c r="AE1599" i="3"/>
  <c r="AE1615" i="3"/>
  <c r="AE1631" i="3"/>
  <c r="AE1647" i="3"/>
  <c r="AE1663" i="3"/>
  <c r="AE1679" i="3"/>
  <c r="AE1695" i="3"/>
  <c r="AE1711" i="3"/>
  <c r="AE1727" i="3"/>
  <c r="AE1743" i="3"/>
  <c r="AE1759" i="3"/>
  <c r="AE1775" i="3"/>
  <c r="AE1791" i="3"/>
  <c r="AE1807" i="3"/>
  <c r="AE1823" i="3"/>
  <c r="AE1839" i="3"/>
  <c r="AE1855" i="3"/>
  <c r="AE1891" i="3"/>
  <c r="AE1907" i="3"/>
  <c r="AE1923" i="3"/>
  <c r="AE1943" i="3"/>
  <c r="AE1959" i="3"/>
  <c r="AE1975" i="3"/>
  <c r="AE1991" i="3"/>
  <c r="AE2007" i="3"/>
  <c r="AE2023" i="3"/>
  <c r="AE2039" i="3"/>
  <c r="AE2055" i="3"/>
  <c r="AE2071" i="3"/>
  <c r="AE2087" i="3"/>
  <c r="AE2103" i="3"/>
  <c r="AE2119" i="3"/>
  <c r="AE2135" i="3"/>
  <c r="AE2155" i="3"/>
  <c r="AE2171" i="3"/>
  <c r="AE2187" i="3"/>
  <c r="AE2203" i="3"/>
  <c r="AE2219" i="3"/>
  <c r="AE2235" i="3"/>
  <c r="AE2251" i="3"/>
  <c r="AE2267" i="3"/>
  <c r="AE2283" i="3"/>
  <c r="AE2299" i="3"/>
  <c r="AE2315" i="3"/>
  <c r="AE2331" i="3"/>
  <c r="AE2347" i="3"/>
  <c r="AE2363" i="3"/>
  <c r="AE2379" i="3"/>
  <c r="AE2395" i="3"/>
  <c r="AE2411" i="3"/>
  <c r="AE2427" i="3"/>
  <c r="AE2443" i="3"/>
  <c r="AE2459" i="3"/>
  <c r="AE2475" i="3"/>
  <c r="AE2491" i="3"/>
  <c r="AE2503" i="3"/>
  <c r="AE2519" i="3"/>
  <c r="AE2535" i="3"/>
  <c r="AE2551" i="3"/>
  <c r="AE2567" i="3"/>
  <c r="AE2583" i="3"/>
  <c r="AE2599" i="3"/>
  <c r="AE2615" i="3"/>
  <c r="AE2631" i="3"/>
  <c r="AE2647" i="3"/>
  <c r="AE2671" i="3"/>
  <c r="AE2687" i="3"/>
  <c r="AE2703" i="3"/>
  <c r="AE2719" i="3"/>
  <c r="AE2735" i="3"/>
  <c r="AE2751" i="3"/>
  <c r="AE2767" i="3"/>
  <c r="AE2783" i="3"/>
  <c r="AE2799" i="3"/>
  <c r="AE2815" i="3"/>
  <c r="AE2831" i="3"/>
  <c r="AE2847" i="3"/>
  <c r="AE2863" i="3"/>
  <c r="AE2879" i="3"/>
  <c r="AE2895" i="3"/>
  <c r="AE2911" i="3"/>
  <c r="AE2927" i="3"/>
  <c r="AE2943" i="3"/>
  <c r="AE2959" i="3"/>
  <c r="AE2975" i="3"/>
  <c r="AE2991" i="3"/>
  <c r="AE3007" i="3"/>
  <c r="AE3023" i="3"/>
  <c r="AE3039" i="3"/>
  <c r="AE3055" i="3"/>
  <c r="AE3071" i="3"/>
  <c r="AE3087" i="3"/>
  <c r="AE3103" i="3"/>
  <c r="AE3119" i="3"/>
  <c r="AE3135" i="3"/>
  <c r="AE3151" i="3"/>
  <c r="AE3167" i="3"/>
  <c r="AE3183" i="3"/>
  <c r="AE3199" i="3"/>
  <c r="AE3215" i="3"/>
  <c r="AE3231" i="3"/>
  <c r="AE3247" i="3"/>
  <c r="AE3263" i="3"/>
  <c r="AE3343" i="3"/>
  <c r="AE3395" i="3"/>
  <c r="AE3447" i="3"/>
  <c r="AE3523" i="3"/>
  <c r="AE3603" i="3"/>
  <c r="AE3651" i="3"/>
  <c r="AE3699" i="3"/>
  <c r="AE3739" i="3"/>
  <c r="AE3771" i="3"/>
  <c r="AE3803" i="3"/>
  <c r="AE3827" i="3"/>
  <c r="AE3843" i="3"/>
  <c r="AE3859" i="3"/>
  <c r="AE3875" i="3"/>
  <c r="AE3564" i="3"/>
  <c r="AE3580" i="3"/>
  <c r="AE3772" i="3"/>
  <c r="AE3788" i="3"/>
  <c r="AE3804" i="3"/>
  <c r="J42" i="6" s="1"/>
  <c r="AE3832" i="3"/>
  <c r="AE3888" i="3"/>
  <c r="AE3936" i="3"/>
  <c r="AE3972" i="3"/>
  <c r="AE3988" i="3"/>
  <c r="AE4004" i="3"/>
  <c r="AE4020" i="3"/>
  <c r="AE20" i="3"/>
  <c r="AE36" i="3"/>
  <c r="AE52" i="3"/>
  <c r="AE68" i="3"/>
  <c r="AE84" i="3"/>
  <c r="AE100" i="3"/>
  <c r="AE116" i="3"/>
  <c r="AE132" i="3"/>
  <c r="AE148" i="3"/>
  <c r="AE164" i="3"/>
  <c r="AE180" i="3"/>
  <c r="AE196" i="3"/>
  <c r="AE212" i="3"/>
  <c r="AE228" i="3"/>
  <c r="AE248" i="3"/>
  <c r="AE252" i="3"/>
  <c r="AE268" i="3"/>
  <c r="AE280" i="3"/>
  <c r="AE284" i="3"/>
  <c r="AE292" i="3"/>
  <c r="AE300" i="3"/>
  <c r="AE312" i="3"/>
  <c r="AE316" i="3"/>
  <c r="AE332" i="3"/>
  <c r="AE344" i="3"/>
  <c r="AE348" i="3"/>
  <c r="AE356" i="3"/>
  <c r="AE364" i="3"/>
  <c r="AE376" i="3"/>
  <c r="AE380" i="3"/>
  <c r="AE396" i="3"/>
  <c r="AE408" i="3"/>
  <c r="AE412" i="3"/>
  <c r="AE420" i="3"/>
  <c r="AE428" i="3"/>
  <c r="AE444" i="3"/>
  <c r="AE452" i="3"/>
  <c r="AE456" i="3"/>
  <c r="AE468" i="3"/>
  <c r="AE476" i="3"/>
  <c r="AE484" i="3"/>
  <c r="AE488" i="3"/>
  <c r="AE500" i="3"/>
  <c r="AE508" i="3"/>
  <c r="AE516" i="3"/>
  <c r="AE520" i="3"/>
  <c r="AE532" i="3"/>
  <c r="AE540" i="3"/>
  <c r="AE548" i="3"/>
  <c r="AE552" i="3"/>
  <c r="AE572" i="3"/>
  <c r="AE588" i="3"/>
  <c r="AE604" i="3"/>
  <c r="AE620" i="3"/>
  <c r="AE636" i="3"/>
  <c r="AE652" i="3"/>
  <c r="AE668" i="3"/>
  <c r="AE684" i="3"/>
  <c r="AE700" i="3"/>
  <c r="AE716" i="3"/>
  <c r="AE732" i="3"/>
  <c r="AE748" i="3"/>
  <c r="AE764" i="3"/>
  <c r="AE780" i="3"/>
  <c r="AE796" i="3"/>
  <c r="AE812" i="3"/>
  <c r="J136" i="6" s="1"/>
  <c r="AE828" i="3"/>
  <c r="AE836" i="3"/>
  <c r="AE844" i="3"/>
  <c r="AE860" i="3"/>
  <c r="AE876" i="3"/>
  <c r="AE892" i="3"/>
  <c r="R116" i="6" s="1"/>
  <c r="AE908" i="3"/>
  <c r="AE924" i="3"/>
  <c r="AE940" i="3"/>
  <c r="AE956" i="3"/>
  <c r="AE972" i="3"/>
  <c r="AE988" i="3"/>
  <c r="AE1004" i="3"/>
  <c r="AE1020" i="3"/>
  <c r="AE1036" i="3"/>
  <c r="AE1052" i="3"/>
  <c r="AE1068" i="3"/>
  <c r="AE1084" i="3"/>
  <c r="AE1100" i="3"/>
  <c r="AE1116" i="3"/>
  <c r="AE1132" i="3"/>
  <c r="AE1148" i="3"/>
  <c r="AE1164" i="3"/>
  <c r="AE1180" i="3"/>
  <c r="AE1196" i="3"/>
  <c r="AE1212" i="3"/>
  <c r="AE1228" i="3"/>
  <c r="AE1244" i="3"/>
  <c r="AE1260" i="3"/>
  <c r="AE1276" i="3"/>
  <c r="AE1292" i="3"/>
  <c r="AE1300" i="3"/>
  <c r="AE1308" i="3"/>
  <c r="AE1312" i="3"/>
  <c r="AE1316" i="3"/>
  <c r="AE1324" i="3"/>
  <c r="AE1328" i="3"/>
  <c r="AE1332" i="3"/>
  <c r="AE1340" i="3"/>
  <c r="AE1344" i="3"/>
  <c r="AE1348" i="3"/>
  <c r="AE1356" i="3"/>
  <c r="AE1360" i="3"/>
  <c r="AE1364" i="3"/>
  <c r="AE1372" i="3"/>
  <c r="AE1376" i="3"/>
  <c r="J103" i="6" s="1"/>
  <c r="AE1380" i="3"/>
  <c r="AE1388" i="3"/>
  <c r="AE1392" i="3"/>
  <c r="AE1396" i="3"/>
  <c r="AE1404" i="3"/>
  <c r="AE1408" i="3"/>
  <c r="AE1412" i="3"/>
  <c r="AE1420" i="3"/>
  <c r="AE1424" i="3"/>
  <c r="AE1428" i="3"/>
  <c r="AE1436" i="3"/>
  <c r="AE1440" i="3"/>
  <c r="AE1444" i="3"/>
  <c r="AE1452" i="3"/>
  <c r="AE1464" i="3"/>
  <c r="AE1480" i="3"/>
  <c r="AE1496" i="3"/>
  <c r="AE1740" i="3"/>
  <c r="AE1744" i="3"/>
  <c r="AE1756" i="3"/>
  <c r="AE1760" i="3"/>
  <c r="AE1772" i="3"/>
  <c r="AE1776" i="3"/>
  <c r="AE1788" i="3"/>
  <c r="AE1792" i="3"/>
  <c r="AE1804" i="3"/>
  <c r="AE1808" i="3"/>
  <c r="AE1820" i="3"/>
  <c r="AE1824" i="3"/>
  <c r="AE1836" i="3"/>
  <c r="AE1840" i="3"/>
  <c r="AE1852" i="3"/>
  <c r="AE1860" i="3"/>
  <c r="AE1876" i="3"/>
  <c r="AE1888" i="3"/>
  <c r="AE1904" i="3"/>
  <c r="AE1920" i="3"/>
  <c r="AE1940" i="3"/>
  <c r="AE1956" i="3"/>
  <c r="AE1972" i="3"/>
  <c r="AE1988" i="3"/>
  <c r="AE2004" i="3"/>
  <c r="AE2020" i="3"/>
  <c r="AE2036" i="3"/>
  <c r="AE2052" i="3"/>
  <c r="AE2068" i="3"/>
  <c r="AE2084" i="3"/>
  <c r="AE2100" i="3"/>
  <c r="AE2116" i="3"/>
  <c r="AE2132" i="3"/>
  <c r="AE2148" i="3"/>
  <c r="AE2156" i="3"/>
  <c r="AE2172" i="3"/>
  <c r="AE2188" i="3"/>
  <c r="AE2204" i="3"/>
  <c r="AE2220" i="3"/>
  <c r="AE2236" i="3"/>
  <c r="AE2252" i="3"/>
  <c r="AE2268" i="3"/>
  <c r="AE2284" i="3"/>
  <c r="AE2300" i="3"/>
  <c r="AE2316" i="3"/>
  <c r="AE2332" i="3"/>
  <c r="AE2348" i="3"/>
  <c r="AE2364" i="3"/>
  <c r="AE2380" i="3"/>
  <c r="AE2396" i="3"/>
  <c r="AE2412" i="3"/>
  <c r="AE2428" i="3"/>
  <c r="AE2444" i="3"/>
  <c r="AE2460" i="3"/>
  <c r="AE2476" i="3"/>
  <c r="AE2492" i="3"/>
  <c r="AE2500" i="3"/>
  <c r="AE2516" i="3"/>
  <c r="AE2532" i="3"/>
  <c r="AE2548" i="3"/>
  <c r="AE2564" i="3"/>
  <c r="AE2580" i="3"/>
  <c r="AE2596" i="3"/>
  <c r="AE2612" i="3"/>
  <c r="AE2628" i="3"/>
  <c r="AE2644" i="3"/>
  <c r="AE2660" i="3"/>
  <c r="AE2672" i="3"/>
  <c r="AE2688" i="3"/>
  <c r="AE2704" i="3"/>
  <c r="AE2720" i="3"/>
  <c r="AE2736" i="3"/>
  <c r="AE2752" i="3"/>
  <c r="AE2768" i="3"/>
  <c r="AE2784" i="3"/>
  <c r="AE2800" i="3"/>
  <c r="AE2816" i="3"/>
  <c r="AE2832" i="3"/>
  <c r="AE2848" i="3"/>
  <c r="AE2864" i="3"/>
  <c r="AE2880" i="3"/>
  <c r="AE2896" i="3"/>
  <c r="AE2912" i="3"/>
  <c r="AE2928" i="3"/>
  <c r="AE2944" i="3"/>
  <c r="AE2960" i="3"/>
  <c r="AE2976" i="3"/>
  <c r="AE2992" i="3"/>
  <c r="AE3008" i="3"/>
  <c r="AE3024" i="3"/>
  <c r="AE3040" i="3"/>
  <c r="AE3056" i="3"/>
  <c r="AE3072" i="3"/>
  <c r="AE3088" i="3"/>
  <c r="AE3104" i="3"/>
  <c r="N69" i="6" s="1"/>
  <c r="AE3120" i="3"/>
  <c r="AE3136" i="3"/>
  <c r="AE3152" i="3"/>
  <c r="AE3168" i="3"/>
  <c r="AE3184" i="3"/>
  <c r="AE3200" i="3"/>
  <c r="AE3216" i="3"/>
  <c r="AE3232" i="3"/>
  <c r="AE3248" i="3"/>
  <c r="AE3264" i="3"/>
  <c r="AE3280" i="3"/>
  <c r="AE3296" i="3"/>
  <c r="AE3312" i="3"/>
  <c r="AE3328" i="3"/>
  <c r="AE3344" i="3"/>
  <c r="AE3360" i="3"/>
  <c r="AE3376" i="3"/>
  <c r="AE3392" i="3"/>
  <c r="AE3408" i="3"/>
  <c r="AE3424" i="3"/>
  <c r="AE3440" i="3"/>
  <c r="AE3456" i="3"/>
  <c r="AE3472" i="3"/>
  <c r="AE3488" i="3"/>
  <c r="AE3504" i="3"/>
  <c r="AE3520" i="3"/>
  <c r="AE3532" i="3"/>
  <c r="AE3896" i="3"/>
  <c r="AE3940" i="3"/>
  <c r="AE4032" i="3"/>
  <c r="AE13" i="3"/>
  <c r="AE29" i="3"/>
  <c r="AE45" i="3"/>
  <c r="AE61" i="3"/>
  <c r="AE77" i="3"/>
  <c r="AE93" i="3"/>
  <c r="AE109" i="3"/>
  <c r="AE125" i="3"/>
  <c r="AE141" i="3"/>
  <c r="AE157" i="3"/>
  <c r="AE193" i="3"/>
  <c r="AE201" i="3"/>
  <c r="AE229" i="3"/>
  <c r="AE241" i="3"/>
  <c r="AE257" i="3"/>
  <c r="AE273" i="3"/>
  <c r="AE289" i="3"/>
  <c r="AE305" i="3"/>
  <c r="AE321" i="3"/>
  <c r="AE337" i="3"/>
  <c r="AE353" i="3"/>
  <c r="AE369" i="3"/>
  <c r="AE385" i="3"/>
  <c r="AE401" i="3"/>
  <c r="AE417" i="3"/>
  <c r="AE433" i="3"/>
  <c r="AE449" i="3"/>
  <c r="AE465" i="3"/>
  <c r="AE481" i="3"/>
  <c r="AE497" i="3"/>
  <c r="AE513" i="3"/>
  <c r="AE529" i="3"/>
  <c r="AE545" i="3"/>
  <c r="AE561" i="3"/>
  <c r="AE577" i="3"/>
  <c r="AE593" i="3"/>
  <c r="AE609" i="3"/>
  <c r="AE625" i="3"/>
  <c r="AE641" i="3"/>
  <c r="AE657" i="3"/>
  <c r="AE673" i="3"/>
  <c r="AE689" i="3"/>
  <c r="AE705" i="3"/>
  <c r="AE721" i="3"/>
  <c r="AE737" i="3"/>
  <c r="AE753" i="3"/>
  <c r="AE769" i="3"/>
  <c r="AE785" i="3"/>
  <c r="AE801" i="3"/>
  <c r="AE817" i="3"/>
  <c r="AE833" i="3"/>
  <c r="AE849" i="3"/>
  <c r="AE865" i="3"/>
  <c r="AE881" i="3"/>
  <c r="AE897" i="3"/>
  <c r="AE913" i="3"/>
  <c r="AE929" i="3"/>
  <c r="AE945" i="3"/>
  <c r="AE961" i="3"/>
  <c r="AE977" i="3"/>
  <c r="AE993" i="3"/>
  <c r="AE1009" i="3"/>
  <c r="AE1025" i="3"/>
  <c r="AE1041" i="3"/>
  <c r="AE1057" i="3"/>
  <c r="AE1073" i="3"/>
  <c r="AE1089" i="3"/>
  <c r="AE1105" i="3"/>
  <c r="AE1121" i="3"/>
  <c r="N50" i="6" s="1"/>
  <c r="AE1137" i="3"/>
  <c r="AE1153" i="3"/>
  <c r="AE1169" i="3"/>
  <c r="AE1185" i="3"/>
  <c r="AE1201" i="3"/>
  <c r="AE1217" i="3"/>
  <c r="AE1233" i="3"/>
  <c r="AE1249" i="3"/>
  <c r="AE1265" i="3"/>
  <c r="AE1281" i="3"/>
  <c r="AE1297" i="3"/>
  <c r="AE1309" i="3"/>
  <c r="AE1325" i="3"/>
  <c r="AE1341" i="3"/>
  <c r="AE1357" i="3"/>
  <c r="AE1373" i="3"/>
  <c r="AE1389" i="3"/>
  <c r="AE1405" i="3"/>
  <c r="AE1421" i="3"/>
  <c r="AE1437" i="3"/>
  <c r="AE1453" i="3"/>
  <c r="AE1461" i="3"/>
  <c r="AE1477" i="3"/>
  <c r="AE1493" i="3"/>
  <c r="AE1517" i="3"/>
  <c r="AE1533" i="3"/>
  <c r="AE1549" i="3"/>
  <c r="AE1565" i="3"/>
  <c r="AE1581" i="3"/>
  <c r="AE1597" i="3"/>
  <c r="AE1613" i="3"/>
  <c r="AE1629" i="3"/>
  <c r="AE1645" i="3"/>
  <c r="AE1661" i="3"/>
  <c r="AE1677" i="3"/>
  <c r="AE1693" i="3"/>
  <c r="AE1709" i="3"/>
  <c r="AE1725" i="3"/>
  <c r="N7" i="6" s="1"/>
  <c r="AE1753" i="3"/>
  <c r="AE1769" i="3"/>
  <c r="AE1785" i="3"/>
  <c r="AE1801" i="3"/>
  <c r="AE1817" i="3"/>
  <c r="AE1833" i="3"/>
  <c r="AE1849" i="3"/>
  <c r="AE1865" i="3"/>
  <c r="AE1881" i="3"/>
  <c r="J137" i="6" s="1"/>
  <c r="AE1897" i="3"/>
  <c r="AE1913" i="3"/>
  <c r="AE1929" i="3"/>
  <c r="AE1937" i="3"/>
  <c r="AE1953" i="3"/>
  <c r="AE1969" i="3"/>
  <c r="AE1985" i="3"/>
  <c r="AE2001" i="3"/>
  <c r="AE2017" i="3"/>
  <c r="AE2033" i="3"/>
  <c r="AE2049" i="3"/>
  <c r="AE2065" i="3"/>
  <c r="AE2081" i="3"/>
  <c r="AE2097" i="3"/>
  <c r="AE2113" i="3"/>
  <c r="AE2129" i="3"/>
  <c r="AE2145" i="3"/>
  <c r="AE2161" i="3"/>
  <c r="AE2177" i="3"/>
  <c r="AE2193" i="3"/>
  <c r="AE2209" i="3"/>
  <c r="AE2225" i="3"/>
  <c r="AE2241" i="3"/>
  <c r="AE2257" i="3"/>
  <c r="AE2273" i="3"/>
  <c r="AE2289" i="3"/>
  <c r="AE2305" i="3"/>
  <c r="AE2321" i="3"/>
  <c r="AE2337" i="3"/>
  <c r="AE2353" i="3"/>
  <c r="AE2369" i="3"/>
  <c r="AE2385" i="3"/>
  <c r="AE2401" i="3"/>
  <c r="AE2417" i="3"/>
  <c r="AE2433" i="3"/>
  <c r="AE2449" i="3"/>
  <c r="AE2465" i="3"/>
  <c r="AE2481" i="3"/>
  <c r="AE2637" i="3"/>
  <c r="AE2661" i="3"/>
  <c r="AE2665" i="3"/>
  <c r="AE2681" i="3"/>
  <c r="AE2697" i="3"/>
  <c r="AE2713" i="3"/>
  <c r="AE2729" i="3"/>
  <c r="AE2745" i="3"/>
  <c r="AE2761" i="3"/>
  <c r="AE2777" i="3"/>
  <c r="AE2793" i="3"/>
  <c r="AE2809" i="3"/>
  <c r="AE2825" i="3"/>
  <c r="AE2841" i="3"/>
  <c r="AE2857" i="3"/>
  <c r="AE2873" i="3"/>
  <c r="AE2889" i="3"/>
  <c r="AE2905" i="3"/>
  <c r="AE2921" i="3"/>
  <c r="R120" i="6" s="1"/>
  <c r="AE2937" i="3"/>
  <c r="AE2953" i="3"/>
  <c r="AE2969" i="3"/>
  <c r="AE2985" i="3"/>
  <c r="AE3001" i="3"/>
  <c r="AE3017" i="3"/>
  <c r="AE3033" i="3"/>
  <c r="AE3049" i="3"/>
  <c r="AE3065" i="3"/>
  <c r="AE3081" i="3"/>
  <c r="AE3097" i="3"/>
  <c r="AE3113" i="3"/>
  <c r="AE3129" i="3"/>
  <c r="AE3145" i="3"/>
  <c r="AE3161" i="3"/>
  <c r="AE3177" i="3"/>
  <c r="AE3193" i="3"/>
  <c r="AE3209" i="3"/>
  <c r="AE3225" i="3"/>
  <c r="AE3241" i="3"/>
  <c r="AE3257" i="3"/>
  <c r="AE3273" i="3"/>
  <c r="AE3289" i="3"/>
  <c r="AE3305" i="3"/>
  <c r="AE3321" i="3"/>
  <c r="AE3337" i="3"/>
  <c r="AE3353" i="3"/>
  <c r="AE3369" i="3"/>
  <c r="AE3385" i="3"/>
  <c r="AE3401" i="3"/>
  <c r="AE3417" i="3"/>
  <c r="AE3433" i="3"/>
  <c r="AE3449" i="3"/>
  <c r="AE3465" i="3"/>
  <c r="AE3481" i="3"/>
  <c r="AE3497" i="3"/>
  <c r="AE3513" i="3"/>
  <c r="AE3537" i="3"/>
  <c r="AE3553" i="3"/>
  <c r="AE3569" i="3"/>
  <c r="AE3585" i="3"/>
  <c r="AE3601" i="3"/>
  <c r="AE3613" i="3"/>
  <c r="AE3629" i="3"/>
  <c r="AE3645" i="3"/>
  <c r="AE3661" i="3"/>
  <c r="AE3677" i="3"/>
  <c r="AE3693" i="3"/>
  <c r="AE3709" i="3"/>
  <c r="AE3725" i="3"/>
  <c r="AE3741" i="3"/>
  <c r="AE3757" i="3"/>
  <c r="AE3773" i="3"/>
  <c r="D97" i="6" s="1"/>
  <c r="AE3789" i="3"/>
  <c r="AE3805" i="3"/>
  <c r="AE3821" i="3"/>
  <c r="AE3837" i="3"/>
  <c r="AE3853" i="3"/>
  <c r="AE3869" i="3"/>
  <c r="AE3885" i="3"/>
  <c r="AE3901" i="3"/>
  <c r="AE3917" i="3"/>
  <c r="AE3933" i="3"/>
  <c r="AE3949" i="3"/>
  <c r="AE3965" i="3"/>
  <c r="AE3981" i="3"/>
  <c r="AE3997" i="3"/>
  <c r="AE4013" i="3"/>
  <c r="AE4029" i="3"/>
  <c r="AE3374" i="3"/>
  <c r="AE3406" i="3"/>
  <c r="AE3438" i="3"/>
  <c r="AE3470" i="3"/>
  <c r="AE3498" i="3"/>
  <c r="AE3542" i="3"/>
  <c r="AE3774" i="3"/>
  <c r="AE3790" i="3"/>
  <c r="AE3806" i="3"/>
  <c r="AE3910" i="3"/>
  <c r="AE3942" i="3"/>
  <c r="AE3974" i="3"/>
  <c r="AE4006" i="3"/>
  <c r="AE4042" i="3"/>
  <c r="AE3295" i="3"/>
  <c r="AE3327" i="3"/>
  <c r="AE3371" i="3"/>
  <c r="AE3423" i="3"/>
  <c r="AE3475" i="3"/>
  <c r="AE3511" i="3"/>
  <c r="AE3583" i="3"/>
  <c r="AE3619" i="3"/>
  <c r="AE3667" i="3"/>
  <c r="AE3927" i="3"/>
  <c r="AE3959" i="3"/>
  <c r="AE3600" i="3"/>
  <c r="AE3612" i="3"/>
  <c r="AE3640" i="3"/>
  <c r="AE3672" i="3"/>
  <c r="AE3700" i="3"/>
  <c r="AE3840" i="3"/>
  <c r="AE4028" i="3"/>
  <c r="X19" i="9" l="1"/>
  <c r="T73" i="9"/>
  <c r="AZ37" i="9"/>
  <c r="AZ46" i="9"/>
  <c r="AZ54" i="9"/>
  <c r="BT49" i="9"/>
  <c r="BT66" i="9"/>
  <c r="T110" i="9"/>
  <c r="AD109" i="9"/>
  <c r="BR110" i="9"/>
  <c r="AB110" i="9"/>
  <c r="T30" i="9"/>
  <c r="AB71" i="9"/>
  <c r="BP64" i="9"/>
  <c r="R96" i="9"/>
  <c r="X15" i="9"/>
  <c r="X32" i="9"/>
  <c r="X50" i="9"/>
  <c r="X67" i="9"/>
  <c r="X84" i="9"/>
  <c r="X122" i="9"/>
  <c r="AZ35" i="9"/>
  <c r="AZ44" i="9"/>
  <c r="AZ52" i="9"/>
  <c r="AZ60" i="9"/>
  <c r="AZ69" i="9"/>
  <c r="AZ77" i="9"/>
  <c r="AB46" i="9"/>
  <c r="X8" i="9"/>
  <c r="X25" i="9"/>
  <c r="X43" i="9"/>
  <c r="X59" i="9"/>
  <c r="X76" i="9"/>
  <c r="X94" i="9"/>
  <c r="X114" i="9"/>
  <c r="X132" i="9"/>
  <c r="AB37" i="9"/>
  <c r="BJ55" i="9"/>
  <c r="BJ72" i="9"/>
  <c r="BP47" i="9"/>
  <c r="AH125" i="9"/>
  <c r="BJ51" i="9"/>
  <c r="BJ68" i="9"/>
  <c r="BJ85" i="9"/>
  <c r="BL94" i="9"/>
  <c r="BP43" i="9"/>
  <c r="BP59" i="9"/>
  <c r="X36" i="9"/>
  <c r="X53" i="9"/>
  <c r="X70" i="9"/>
  <c r="X106" i="9"/>
  <c r="AB11" i="9"/>
  <c r="AD80" i="9"/>
  <c r="AD98" i="9"/>
  <c r="AD118" i="9"/>
  <c r="BJ47" i="9"/>
  <c r="BJ64" i="9"/>
  <c r="BJ81" i="9"/>
  <c r="BL99" i="9"/>
  <c r="BF112" i="9"/>
  <c r="BP38" i="9"/>
  <c r="BP55" i="9"/>
  <c r="BN112" i="9"/>
  <c r="X10" i="9"/>
  <c r="T82" i="9"/>
  <c r="V21" i="9"/>
  <c r="V38" i="9"/>
  <c r="V55" i="9"/>
  <c r="V72" i="9"/>
  <c r="V90" i="9"/>
  <c r="V109" i="9"/>
  <c r="V128" i="9"/>
  <c r="AD85" i="9"/>
  <c r="AD104" i="9"/>
  <c r="AD123" i="9"/>
  <c r="BD127" i="9"/>
  <c r="BL10" i="9"/>
  <c r="BL27" i="9"/>
  <c r="AX112" i="9"/>
  <c r="AE93" i="11"/>
  <c r="AF93" i="11" s="1"/>
  <c r="AE61" i="11"/>
  <c r="AF61" i="11" s="1"/>
  <c r="AE124" i="11"/>
  <c r="AF124" i="11" s="1"/>
  <c r="AE92" i="11"/>
  <c r="AF92" i="11" s="1"/>
  <c r="AE60" i="11"/>
  <c r="AF60" i="11" s="1"/>
  <c r="AE20" i="11"/>
  <c r="AF20" i="11" s="1"/>
  <c r="T9" i="9"/>
  <c r="V51" i="9"/>
  <c r="V68" i="9"/>
  <c r="V85" i="9"/>
  <c r="V104" i="9"/>
  <c r="V123" i="9"/>
  <c r="AF106" i="9"/>
  <c r="AF9" i="9"/>
  <c r="AF26" i="9"/>
  <c r="BD122" i="9"/>
  <c r="BL6" i="9"/>
  <c r="BL23" i="9"/>
  <c r="G94" i="11"/>
  <c r="H94" i="11" s="1"/>
  <c r="R115" i="9"/>
  <c r="R4" i="9"/>
  <c r="T35" i="9"/>
  <c r="T31" i="9"/>
  <c r="V39" i="9"/>
  <c r="AP41" i="9"/>
  <c r="Z16" i="9"/>
  <c r="Z33" i="9"/>
  <c r="AF101" i="9"/>
  <c r="AF98" i="9"/>
  <c r="AX41" i="9"/>
  <c r="AX102" i="9"/>
  <c r="AX107" i="9"/>
  <c r="AX135" i="9"/>
  <c r="BL39" i="9"/>
  <c r="BL56" i="9"/>
  <c r="BF61" i="9"/>
  <c r="BF78" i="9"/>
  <c r="BF87" i="9"/>
  <c r="BF96" i="9"/>
  <c r="BF125" i="9"/>
  <c r="BN4" i="9"/>
  <c r="BR48" i="9"/>
  <c r="BR65" i="9"/>
  <c r="BN61" i="9"/>
  <c r="BN78" i="9"/>
  <c r="BN87" i="9"/>
  <c r="BN96" i="9"/>
  <c r="BN125" i="9"/>
  <c r="BR118" i="9"/>
  <c r="BR122" i="9"/>
  <c r="BR127" i="9"/>
  <c r="BR131" i="9"/>
  <c r="Z96" i="9"/>
  <c r="AF83" i="9"/>
  <c r="BL52" i="9"/>
  <c r="BL69" i="9"/>
  <c r="BL86" i="9"/>
  <c r="BF135" i="9"/>
  <c r="BN135" i="9"/>
  <c r="AE31" i="11"/>
  <c r="AF31" i="11" s="1"/>
  <c r="X40" i="9"/>
  <c r="X57" i="9"/>
  <c r="X74" i="9"/>
  <c r="X92" i="9"/>
  <c r="X111" i="9"/>
  <c r="X130" i="9"/>
  <c r="BL48" i="9"/>
  <c r="BL65" i="9"/>
  <c r="BL82" i="9"/>
  <c r="BR39" i="9"/>
  <c r="BR56" i="9"/>
  <c r="G102" i="11"/>
  <c r="H102" i="11" s="1"/>
  <c r="G86" i="11"/>
  <c r="H86" i="11" s="1"/>
  <c r="G70" i="11"/>
  <c r="H70" i="11" s="1"/>
  <c r="G54" i="11"/>
  <c r="H54" i="11" s="1"/>
  <c r="G38" i="11"/>
  <c r="H38" i="11" s="1"/>
  <c r="G22" i="11"/>
  <c r="H22" i="11" s="1"/>
  <c r="G6" i="11"/>
  <c r="H6" i="11" s="1"/>
  <c r="G88" i="11"/>
  <c r="H88" i="11" s="1"/>
  <c r="G125" i="11"/>
  <c r="H125" i="11" s="1"/>
  <c r="G117" i="11"/>
  <c r="H117" i="11" s="1"/>
  <c r="G109" i="11"/>
  <c r="H109" i="11" s="1"/>
  <c r="G101" i="11"/>
  <c r="H101" i="11" s="1"/>
  <c r="G93" i="11"/>
  <c r="H93" i="11" s="1"/>
  <c r="G85" i="11"/>
  <c r="H85" i="11" s="1"/>
  <c r="G77" i="11"/>
  <c r="H77" i="11" s="1"/>
  <c r="G69" i="11"/>
  <c r="H69" i="11" s="1"/>
  <c r="G61" i="11"/>
  <c r="H61" i="11" s="1"/>
  <c r="G53" i="11"/>
  <c r="H53" i="11" s="1"/>
  <c r="G45" i="11"/>
  <c r="H45" i="11" s="1"/>
  <c r="G37" i="11"/>
  <c r="H37" i="11" s="1"/>
  <c r="G29" i="11"/>
  <c r="H29" i="11" s="1"/>
  <c r="G21" i="11"/>
  <c r="H21" i="11" s="1"/>
  <c r="G13" i="11"/>
  <c r="H13" i="11" s="1"/>
  <c r="G5" i="11"/>
  <c r="H5" i="11" s="1"/>
  <c r="AE8" i="11"/>
  <c r="AF8" i="11" s="1"/>
  <c r="AM100" i="11"/>
  <c r="AN100" i="11" s="1"/>
  <c r="AE117" i="11"/>
  <c r="AF117" i="11" s="1"/>
  <c r="AF4" i="11"/>
  <c r="AE120" i="11"/>
  <c r="AF120" i="11" s="1"/>
  <c r="AE104" i="11"/>
  <c r="AF104" i="11" s="1"/>
  <c r="AE88" i="11"/>
  <c r="AF88" i="11" s="1"/>
  <c r="AE72" i="11"/>
  <c r="AF72" i="11" s="1"/>
  <c r="AE40" i="11"/>
  <c r="AF40" i="11" s="1"/>
  <c r="AE30" i="11"/>
  <c r="AF30" i="11" s="1"/>
  <c r="AM24" i="11"/>
  <c r="AN24" i="11" s="1"/>
  <c r="AM118" i="11"/>
  <c r="AN118" i="11" s="1"/>
  <c r="AE74" i="11"/>
  <c r="AF74" i="11" s="1"/>
  <c r="AM122" i="11"/>
  <c r="AN122" i="11" s="1"/>
  <c r="AM82" i="11"/>
  <c r="AN82" i="11" s="1"/>
  <c r="AM18" i="11"/>
  <c r="AN18" i="11" s="1"/>
  <c r="AM131" i="11"/>
  <c r="AN131" i="11" s="1"/>
  <c r="AM123" i="11"/>
  <c r="AN123" i="11" s="1"/>
  <c r="AM115" i="11"/>
  <c r="AN115" i="11" s="1"/>
  <c r="AM107" i="11"/>
  <c r="AN107" i="11" s="1"/>
  <c r="AM99" i="11"/>
  <c r="AN99" i="11" s="1"/>
  <c r="AM91" i="11"/>
  <c r="AN91" i="11" s="1"/>
  <c r="AM83" i="11"/>
  <c r="AN83" i="11" s="1"/>
  <c r="AM75" i="11"/>
  <c r="AN75" i="11" s="1"/>
  <c r="AM67" i="11"/>
  <c r="AN67" i="11" s="1"/>
  <c r="AM59" i="11"/>
  <c r="AN59" i="11" s="1"/>
  <c r="AM51" i="11"/>
  <c r="AN51" i="11" s="1"/>
  <c r="AM43" i="11"/>
  <c r="AN43" i="11" s="1"/>
  <c r="AM35" i="11"/>
  <c r="AN35" i="11" s="1"/>
  <c r="AM27" i="11"/>
  <c r="AN27" i="11" s="1"/>
  <c r="AM19" i="11"/>
  <c r="AN19" i="11" s="1"/>
  <c r="AM11" i="11"/>
  <c r="AN11" i="11" s="1"/>
  <c r="V108" i="9"/>
  <c r="U107" i="9"/>
  <c r="X27" i="9"/>
  <c r="X45" i="9"/>
  <c r="W61" i="9"/>
  <c r="X62" i="9"/>
  <c r="X79" i="9"/>
  <c r="W78" i="9"/>
  <c r="X97" i="9"/>
  <c r="W96" i="9"/>
  <c r="X96" i="9" s="1"/>
  <c r="X117" i="9"/>
  <c r="X134" i="9"/>
  <c r="T13" i="9"/>
  <c r="T48" i="9"/>
  <c r="T65" i="9"/>
  <c r="T120" i="9"/>
  <c r="T138" i="9"/>
  <c r="X11" i="9"/>
  <c r="X28" i="9"/>
  <c r="X46" i="9"/>
  <c r="X63" i="9"/>
  <c r="X80" i="9"/>
  <c r="X98" i="9"/>
  <c r="X118" i="9"/>
  <c r="W135" i="9"/>
  <c r="X136" i="9"/>
  <c r="R107" i="9"/>
  <c r="T10" i="9"/>
  <c r="T27" i="9"/>
  <c r="T45" i="9"/>
  <c r="T62" i="9"/>
  <c r="S61" i="9"/>
  <c r="T79" i="9"/>
  <c r="S78" i="9"/>
  <c r="T97" i="9"/>
  <c r="S96" i="9"/>
  <c r="T96" i="9" s="1"/>
  <c r="T117" i="9"/>
  <c r="T134" i="9"/>
  <c r="V18" i="9"/>
  <c r="V35" i="9"/>
  <c r="V52" i="9"/>
  <c r="V69" i="9"/>
  <c r="V86" i="9"/>
  <c r="V105" i="9"/>
  <c r="V124" i="9"/>
  <c r="T20" i="9"/>
  <c r="T37" i="9"/>
  <c r="T54" i="9"/>
  <c r="T71" i="9"/>
  <c r="T89" i="9"/>
  <c r="T108" i="9"/>
  <c r="S107" i="9"/>
  <c r="T127" i="9"/>
  <c r="V10" i="9"/>
  <c r="V27" i="9"/>
  <c r="V45" i="9"/>
  <c r="V62" i="9"/>
  <c r="U61" i="9"/>
  <c r="V79" i="9"/>
  <c r="U78" i="9"/>
  <c r="V97" i="9"/>
  <c r="U96" i="9"/>
  <c r="V96" i="9" s="1"/>
  <c r="V117" i="9"/>
  <c r="V134" i="9"/>
  <c r="X18" i="9"/>
  <c r="X35" i="9"/>
  <c r="X52" i="9"/>
  <c r="X69" i="9"/>
  <c r="X86" i="9"/>
  <c r="X105" i="9"/>
  <c r="X124" i="9"/>
  <c r="AA4" i="9"/>
  <c r="AB5" i="9"/>
  <c r="AA102" i="9"/>
  <c r="AB103" i="9"/>
  <c r="AB113" i="9"/>
  <c r="AA112" i="9"/>
  <c r="AC33" i="9"/>
  <c r="AD33" i="9" s="1"/>
  <c r="AD34" i="9"/>
  <c r="AE41" i="9"/>
  <c r="AF42" i="9"/>
  <c r="AE87" i="9"/>
  <c r="AF88" i="9"/>
  <c r="AF113" i="9"/>
  <c r="AE112" i="9"/>
  <c r="AH61" i="9"/>
  <c r="AH78" i="9"/>
  <c r="AH96" i="9"/>
  <c r="AD12" i="9"/>
  <c r="AD38" i="9"/>
  <c r="G120" i="11"/>
  <c r="H120" i="11" s="1"/>
  <c r="G134" i="11"/>
  <c r="H134" i="11" s="1"/>
  <c r="G114" i="11"/>
  <c r="H114" i="11" s="1"/>
  <c r="G98" i="11"/>
  <c r="H98" i="11" s="1"/>
  <c r="G82" i="11"/>
  <c r="H82" i="11" s="1"/>
  <c r="G66" i="11"/>
  <c r="H66" i="11" s="1"/>
  <c r="G50" i="11"/>
  <c r="H50" i="11" s="1"/>
  <c r="G34" i="11"/>
  <c r="H34" i="11" s="1"/>
  <c r="G18" i="11"/>
  <c r="H18" i="11" s="1"/>
  <c r="G116" i="11"/>
  <c r="H116" i="11" s="1"/>
  <c r="G123" i="11"/>
  <c r="H123" i="11" s="1"/>
  <c r="G115" i="11"/>
  <c r="H115" i="11" s="1"/>
  <c r="G107" i="11"/>
  <c r="H107" i="11" s="1"/>
  <c r="G99" i="11"/>
  <c r="H99" i="11" s="1"/>
  <c r="G91" i="11"/>
  <c r="H91" i="11" s="1"/>
  <c r="G83" i="11"/>
  <c r="H83" i="11" s="1"/>
  <c r="G75" i="11"/>
  <c r="H75" i="11" s="1"/>
  <c r="G67" i="11"/>
  <c r="H67" i="11" s="1"/>
  <c r="G59" i="11"/>
  <c r="H59" i="11" s="1"/>
  <c r="G51" i="11"/>
  <c r="H51" i="11" s="1"/>
  <c r="G43" i="11"/>
  <c r="H43" i="11" s="1"/>
  <c r="G35" i="11"/>
  <c r="H35" i="11" s="1"/>
  <c r="G27" i="11"/>
  <c r="H27" i="11" s="1"/>
  <c r="G19" i="11"/>
  <c r="H19" i="11" s="1"/>
  <c r="G11" i="11"/>
  <c r="H11" i="11" s="1"/>
  <c r="P4" i="11"/>
  <c r="O140" i="11"/>
  <c r="P140" i="11" s="1"/>
  <c r="AE77" i="11"/>
  <c r="AF77" i="11" s="1"/>
  <c r="AM108" i="11"/>
  <c r="AN108" i="11" s="1"/>
  <c r="AE36" i="11"/>
  <c r="AF36" i="11" s="1"/>
  <c r="AM16" i="11"/>
  <c r="AN16" i="11" s="1"/>
  <c r="AM94" i="11"/>
  <c r="AN94" i="11" s="1"/>
  <c r="AM62" i="11"/>
  <c r="AN62" i="11" s="1"/>
  <c r="AM46" i="11"/>
  <c r="AN46" i="11" s="1"/>
  <c r="AM30" i="11"/>
  <c r="AN30" i="11" s="1"/>
  <c r="AM4" i="11"/>
  <c r="AM129" i="11"/>
  <c r="AN129" i="11" s="1"/>
  <c r="AM121" i="11"/>
  <c r="AN121" i="11" s="1"/>
  <c r="AM113" i="11"/>
  <c r="AN113" i="11" s="1"/>
  <c r="AM105" i="11"/>
  <c r="AN105" i="11" s="1"/>
  <c r="AM97" i="11"/>
  <c r="AN97" i="11" s="1"/>
  <c r="AM89" i="11"/>
  <c r="AN89" i="11" s="1"/>
  <c r="AM81" i="11"/>
  <c r="AN81" i="11" s="1"/>
  <c r="AM73" i="11"/>
  <c r="AN73" i="11" s="1"/>
  <c r="AM65" i="11"/>
  <c r="AN65" i="11" s="1"/>
  <c r="AM57" i="11"/>
  <c r="AN57" i="11" s="1"/>
  <c r="AM49" i="11"/>
  <c r="AN49" i="11" s="1"/>
  <c r="AM41" i="11"/>
  <c r="AN41" i="11" s="1"/>
  <c r="AM33" i="11"/>
  <c r="AN33" i="11" s="1"/>
  <c r="AM25" i="11"/>
  <c r="AN25" i="11" s="1"/>
  <c r="AM17" i="11"/>
  <c r="AN17" i="11" s="1"/>
  <c r="AM9" i="11"/>
  <c r="AN9" i="11" s="1"/>
  <c r="T17" i="9"/>
  <c r="S16" i="9"/>
  <c r="T34" i="9"/>
  <c r="S33" i="9"/>
  <c r="U41" i="9"/>
  <c r="V42" i="9"/>
  <c r="V113" i="9"/>
  <c r="U112" i="9"/>
  <c r="V112" i="9" s="1"/>
  <c r="R61" i="9"/>
  <c r="R78" i="9"/>
  <c r="T52" i="9"/>
  <c r="T69" i="9"/>
  <c r="T86" i="9"/>
  <c r="T105" i="9"/>
  <c r="T124" i="9"/>
  <c r="X103" i="9"/>
  <c r="W102" i="9"/>
  <c r="R41" i="9"/>
  <c r="T14" i="9"/>
  <c r="T49" i="9"/>
  <c r="T66" i="9"/>
  <c r="T83" i="9"/>
  <c r="T101" i="9"/>
  <c r="T121" i="9"/>
  <c r="U4" i="9"/>
  <c r="V4" i="9" s="1"/>
  <c r="V5" i="9"/>
  <c r="V22" i="9"/>
  <c r="V56" i="9"/>
  <c r="V73" i="9"/>
  <c r="V91" i="9"/>
  <c r="V110" i="9"/>
  <c r="V129" i="9"/>
  <c r="R16" i="9"/>
  <c r="R33" i="9"/>
  <c r="T7" i="9"/>
  <c r="T24" i="9"/>
  <c r="T42" i="9"/>
  <c r="S41" i="9"/>
  <c r="T58" i="9"/>
  <c r="T75" i="9"/>
  <c r="T93" i="9"/>
  <c r="S112" i="9"/>
  <c r="T112" i="9" s="1"/>
  <c r="T113" i="9"/>
  <c r="T131" i="9"/>
  <c r="V14" i="9"/>
  <c r="V31" i="9"/>
  <c r="V49" i="9"/>
  <c r="V66" i="9"/>
  <c r="V83" i="9"/>
  <c r="V101" i="9"/>
  <c r="V121" i="9"/>
  <c r="W4" i="9"/>
  <c r="X4" i="9" s="1"/>
  <c r="X5" i="9"/>
  <c r="X22" i="9"/>
  <c r="X39" i="9"/>
  <c r="X56" i="9"/>
  <c r="X73" i="9"/>
  <c r="X91" i="9"/>
  <c r="X110" i="9"/>
  <c r="X129" i="9"/>
  <c r="AB116" i="9"/>
  <c r="AA115" i="9"/>
  <c r="AK16" i="9"/>
  <c r="AL17" i="9"/>
  <c r="AK33" i="9"/>
  <c r="AL34" i="9"/>
  <c r="AD17" i="9"/>
  <c r="AC16" i="9"/>
  <c r="AD16" i="9" s="1"/>
  <c r="AD116" i="9"/>
  <c r="AC115" i="9"/>
  <c r="AE16" i="9"/>
  <c r="AF16" i="9" s="1"/>
  <c r="AF17" i="9"/>
  <c r="AF34" i="9"/>
  <c r="AE33" i="9"/>
  <c r="AF33" i="9" s="1"/>
  <c r="AF76" i="9"/>
  <c r="AJ19" i="9"/>
  <c r="AJ36" i="9"/>
  <c r="AK41" i="9"/>
  <c r="AL42" i="9"/>
  <c r="AJ53" i="9"/>
  <c r="H4" i="11"/>
  <c r="G128" i="11"/>
  <c r="H128" i="11" s="1"/>
  <c r="G132" i="11"/>
  <c r="H132" i="11" s="1"/>
  <c r="G122" i="11"/>
  <c r="H122" i="11" s="1"/>
  <c r="G110" i="11"/>
  <c r="H110" i="11" s="1"/>
  <c r="G78" i="11"/>
  <c r="H78" i="11" s="1"/>
  <c r="G62" i="11"/>
  <c r="H62" i="11" s="1"/>
  <c r="G46" i="11"/>
  <c r="H46" i="11" s="1"/>
  <c r="G30" i="11"/>
  <c r="H30" i="11" s="1"/>
  <c r="G14" i="11"/>
  <c r="H14" i="11" s="1"/>
  <c r="G124" i="11"/>
  <c r="H124" i="11" s="1"/>
  <c r="G129" i="11"/>
  <c r="H129" i="11" s="1"/>
  <c r="G121" i="11"/>
  <c r="H121" i="11" s="1"/>
  <c r="G113" i="11"/>
  <c r="H113" i="11" s="1"/>
  <c r="G105" i="11"/>
  <c r="H105" i="11" s="1"/>
  <c r="G97" i="11"/>
  <c r="H97" i="11" s="1"/>
  <c r="G89" i="11"/>
  <c r="H89" i="11" s="1"/>
  <c r="G81" i="11"/>
  <c r="H81" i="11" s="1"/>
  <c r="G73" i="11"/>
  <c r="H73" i="11" s="1"/>
  <c r="G65" i="11"/>
  <c r="H65" i="11" s="1"/>
  <c r="G57" i="11"/>
  <c r="H57" i="11" s="1"/>
  <c r="G49" i="11"/>
  <c r="H49" i="11" s="1"/>
  <c r="G41" i="11"/>
  <c r="H41" i="11" s="1"/>
  <c r="G33" i="11"/>
  <c r="H33" i="11" s="1"/>
  <c r="G25" i="11"/>
  <c r="H25" i="11" s="1"/>
  <c r="G17" i="11"/>
  <c r="H17" i="11" s="1"/>
  <c r="G9" i="11"/>
  <c r="H9" i="11" s="1"/>
  <c r="AM124" i="11"/>
  <c r="AN124" i="11" s="1"/>
  <c r="X4" i="11"/>
  <c r="W140" i="11"/>
  <c r="X140" i="11" s="1"/>
  <c r="AM92" i="11"/>
  <c r="AN92" i="11" s="1"/>
  <c r="AM28" i="11"/>
  <c r="AN28" i="11" s="1"/>
  <c r="AE128" i="11"/>
  <c r="AF128" i="11" s="1"/>
  <c r="AE112" i="11"/>
  <c r="AF112" i="11" s="1"/>
  <c r="AE96" i="11"/>
  <c r="AF96" i="11" s="1"/>
  <c r="AE80" i="11"/>
  <c r="AF80" i="11" s="1"/>
  <c r="AE64" i="11"/>
  <c r="AF64" i="11" s="1"/>
  <c r="AE129" i="11"/>
  <c r="AF129" i="11" s="1"/>
  <c r="AM104" i="11"/>
  <c r="AN104" i="11" s="1"/>
  <c r="AM40" i="11"/>
  <c r="AN40" i="11" s="1"/>
  <c r="AM8" i="11"/>
  <c r="AN8" i="11" s="1"/>
  <c r="AE19" i="11"/>
  <c r="AF19" i="11" s="1"/>
  <c r="AM134" i="11"/>
  <c r="AN134" i="11" s="1"/>
  <c r="AE82" i="11"/>
  <c r="AF82" i="11" s="1"/>
  <c r="AM106" i="11"/>
  <c r="AN106" i="11" s="1"/>
  <c r="AM90" i="11"/>
  <c r="AN90" i="11" s="1"/>
  <c r="AM74" i="11"/>
  <c r="AN74" i="11" s="1"/>
  <c r="AM58" i="11"/>
  <c r="AN58" i="11" s="1"/>
  <c r="AM10" i="11"/>
  <c r="AN10" i="11" s="1"/>
  <c r="AM135" i="11"/>
  <c r="AN135" i="11" s="1"/>
  <c r="AM127" i="11"/>
  <c r="AN127" i="11" s="1"/>
  <c r="AM119" i="11"/>
  <c r="AN119" i="11" s="1"/>
  <c r="AM111" i="11"/>
  <c r="AN111" i="11" s="1"/>
  <c r="AM103" i="11"/>
  <c r="AN103" i="11" s="1"/>
  <c r="AM95" i="11"/>
  <c r="AN95" i="11" s="1"/>
  <c r="AM87" i="11"/>
  <c r="AN87" i="11" s="1"/>
  <c r="AM79" i="11"/>
  <c r="AN79" i="11" s="1"/>
  <c r="AM71" i="11"/>
  <c r="AN71" i="11" s="1"/>
  <c r="AM63" i="11"/>
  <c r="AN63" i="11" s="1"/>
  <c r="AM55" i="11"/>
  <c r="AN55" i="11" s="1"/>
  <c r="AM47" i="11"/>
  <c r="AN47" i="11" s="1"/>
  <c r="AM39" i="11"/>
  <c r="AN39" i="11" s="1"/>
  <c r="AM31" i="11"/>
  <c r="AN31" i="11" s="1"/>
  <c r="AM23" i="11"/>
  <c r="AN23" i="11" s="1"/>
  <c r="AM15" i="11"/>
  <c r="AN15" i="11" s="1"/>
  <c r="AM7" i="11"/>
  <c r="AN7" i="11" s="1"/>
  <c r="V136" i="9"/>
  <c r="U135" i="9"/>
  <c r="W87" i="9"/>
  <c r="X88" i="9"/>
  <c r="X126" i="9"/>
  <c r="W125" i="9"/>
  <c r="T5" i="9"/>
  <c r="S4" i="9"/>
  <c r="T4" i="9" s="1"/>
  <c r="T56" i="9"/>
  <c r="T129" i="9"/>
  <c r="W107" i="9"/>
  <c r="X107" i="9" s="1"/>
  <c r="X108" i="9"/>
  <c r="R135" i="9"/>
  <c r="T19" i="9"/>
  <c r="T36" i="9"/>
  <c r="T53" i="9"/>
  <c r="T70" i="9"/>
  <c r="S87" i="9"/>
  <c r="T88" i="9"/>
  <c r="T106" i="9"/>
  <c r="S125" i="9"/>
  <c r="T126" i="9"/>
  <c r="V9" i="9"/>
  <c r="V26" i="9"/>
  <c r="V44" i="9"/>
  <c r="V60" i="9"/>
  <c r="V77" i="9"/>
  <c r="V95" i="9"/>
  <c r="V116" i="9"/>
  <c r="U115" i="9"/>
  <c r="V115" i="9" s="1"/>
  <c r="V133" i="9"/>
  <c r="W16" i="9"/>
  <c r="X16" i="9" s="1"/>
  <c r="X17" i="9"/>
  <c r="W33" i="9"/>
  <c r="X33" i="9" s="1"/>
  <c r="X34" i="9"/>
  <c r="X51" i="9"/>
  <c r="X68" i="9"/>
  <c r="X85" i="9"/>
  <c r="X104" i="9"/>
  <c r="X123" i="9"/>
  <c r="T11" i="9"/>
  <c r="T28" i="9"/>
  <c r="T46" i="9"/>
  <c r="T63" i="9"/>
  <c r="T80" i="9"/>
  <c r="T98" i="9"/>
  <c r="T118" i="9"/>
  <c r="S135" i="9"/>
  <c r="T136" i="9"/>
  <c r="V19" i="9"/>
  <c r="V36" i="9"/>
  <c r="V53" i="9"/>
  <c r="V70" i="9"/>
  <c r="V88" i="9"/>
  <c r="U87" i="9"/>
  <c r="V106" i="9"/>
  <c r="V126" i="9"/>
  <c r="U125" i="9"/>
  <c r="X9" i="9"/>
  <c r="X26" i="9"/>
  <c r="X44" i="9"/>
  <c r="X60" i="9"/>
  <c r="X77" i="9"/>
  <c r="X95" i="9"/>
  <c r="W115" i="9"/>
  <c r="X115" i="9" s="1"/>
  <c r="X116" i="9"/>
  <c r="X133" i="9"/>
  <c r="AB108" i="9"/>
  <c r="AA107" i="9"/>
  <c r="AA135" i="9"/>
  <c r="AB136" i="9"/>
  <c r="AF126" i="9"/>
  <c r="AE125" i="9"/>
  <c r="AI41" i="9"/>
  <c r="AJ42" i="9"/>
  <c r="AH87" i="9"/>
  <c r="BC41" i="9"/>
  <c r="BD41" i="9" s="1"/>
  <c r="BD42" i="9"/>
  <c r="AD25" i="9"/>
  <c r="AD59" i="9"/>
  <c r="Z61" i="9"/>
  <c r="Z78" i="9"/>
  <c r="Z87" i="9"/>
  <c r="Z125" i="9"/>
  <c r="AF21" i="9"/>
  <c r="AF38" i="9"/>
  <c r="AF59" i="9"/>
  <c r="AE107" i="9"/>
  <c r="AF108" i="9"/>
  <c r="AF132" i="9"/>
  <c r="G130" i="11"/>
  <c r="H130" i="11" s="1"/>
  <c r="G106" i="11"/>
  <c r="H106" i="11" s="1"/>
  <c r="G74" i="11"/>
  <c r="H74" i="11" s="1"/>
  <c r="G58" i="11"/>
  <c r="H58" i="11" s="1"/>
  <c r="G42" i="11"/>
  <c r="H42" i="11" s="1"/>
  <c r="G26" i="11"/>
  <c r="H26" i="11" s="1"/>
  <c r="G10" i="11"/>
  <c r="H10" i="11" s="1"/>
  <c r="G92" i="11"/>
  <c r="H92" i="11" s="1"/>
  <c r="G127" i="11"/>
  <c r="H127" i="11" s="1"/>
  <c r="G119" i="11"/>
  <c r="H119" i="11" s="1"/>
  <c r="G111" i="11"/>
  <c r="H111" i="11" s="1"/>
  <c r="G103" i="11"/>
  <c r="H103" i="11" s="1"/>
  <c r="G95" i="11"/>
  <c r="H95" i="11" s="1"/>
  <c r="G87" i="11"/>
  <c r="H87" i="11" s="1"/>
  <c r="G79" i="11"/>
  <c r="H79" i="11" s="1"/>
  <c r="G71" i="11"/>
  <c r="H71" i="11" s="1"/>
  <c r="G63" i="11"/>
  <c r="H63" i="11" s="1"/>
  <c r="G55" i="11"/>
  <c r="H55" i="11" s="1"/>
  <c r="G47" i="11"/>
  <c r="H47" i="11" s="1"/>
  <c r="G39" i="11"/>
  <c r="H39" i="11" s="1"/>
  <c r="G31" i="11"/>
  <c r="H31" i="11" s="1"/>
  <c r="G23" i="11"/>
  <c r="H23" i="11" s="1"/>
  <c r="G15" i="11"/>
  <c r="H15" i="11" s="1"/>
  <c r="G7" i="11"/>
  <c r="H7" i="11" s="1"/>
  <c r="AE69" i="11"/>
  <c r="AF69" i="11" s="1"/>
  <c r="AM12" i="11"/>
  <c r="AN12" i="11" s="1"/>
  <c r="AE26" i="11"/>
  <c r="AF26" i="11" s="1"/>
  <c r="AE35" i="11"/>
  <c r="AF35" i="11" s="1"/>
  <c r="AE14" i="11"/>
  <c r="AF14" i="11" s="1"/>
  <c r="AE121" i="11"/>
  <c r="AF121" i="11" s="1"/>
  <c r="AE57" i="11"/>
  <c r="AF57" i="11" s="1"/>
  <c r="AM32" i="11"/>
  <c r="AN32" i="11" s="1"/>
  <c r="AE15" i="11"/>
  <c r="AF15" i="11" s="1"/>
  <c r="AE110" i="11"/>
  <c r="AF110" i="11" s="1"/>
  <c r="AM114" i="11"/>
  <c r="AN114" i="11" s="1"/>
  <c r="AM86" i="11"/>
  <c r="AN86" i="11" s="1"/>
  <c r="AM133" i="11"/>
  <c r="AN133" i="11" s="1"/>
  <c r="AM125" i="11"/>
  <c r="AN125" i="11" s="1"/>
  <c r="AM117" i="11"/>
  <c r="AN117" i="11" s="1"/>
  <c r="AM109" i="11"/>
  <c r="AN109" i="11" s="1"/>
  <c r="AM101" i="11"/>
  <c r="AN101" i="11" s="1"/>
  <c r="AM93" i="11"/>
  <c r="AN93" i="11" s="1"/>
  <c r="AM85" i="11"/>
  <c r="AN85" i="11" s="1"/>
  <c r="AM77" i="11"/>
  <c r="AN77" i="11" s="1"/>
  <c r="AM69" i="11"/>
  <c r="AN69" i="11" s="1"/>
  <c r="AM61" i="11"/>
  <c r="AN61" i="11" s="1"/>
  <c r="AM53" i="11"/>
  <c r="AN53" i="11" s="1"/>
  <c r="AM45" i="11"/>
  <c r="AN45" i="11" s="1"/>
  <c r="AM37" i="11"/>
  <c r="AN37" i="11" s="1"/>
  <c r="AM29" i="11"/>
  <c r="AN29" i="11" s="1"/>
  <c r="AM21" i="11"/>
  <c r="AN21" i="11" s="1"/>
  <c r="AM13" i="11"/>
  <c r="AN13" i="11" s="1"/>
  <c r="AM5" i="11"/>
  <c r="AN5" i="11" s="1"/>
  <c r="U102" i="9"/>
  <c r="V103" i="9"/>
  <c r="R87" i="9"/>
  <c r="R125" i="9"/>
  <c r="T26" i="9"/>
  <c r="T44" i="9"/>
  <c r="T60" i="9"/>
  <c r="T77" i="9"/>
  <c r="T95" i="9"/>
  <c r="T116" i="9"/>
  <c r="S115" i="9"/>
  <c r="T115" i="9" s="1"/>
  <c r="T133" i="9"/>
  <c r="V17" i="9"/>
  <c r="U16" i="9"/>
  <c r="V16" i="9" s="1"/>
  <c r="V34" i="9"/>
  <c r="U33" i="9"/>
  <c r="V33" i="9" s="1"/>
  <c r="X7" i="9"/>
  <c r="X24" i="9"/>
  <c r="W41" i="9"/>
  <c r="X41" i="9" s="1"/>
  <c r="X42" i="9"/>
  <c r="X58" i="9"/>
  <c r="X75" i="9"/>
  <c r="X93" i="9"/>
  <c r="W112" i="9"/>
  <c r="X112" i="9" s="1"/>
  <c r="X113" i="9"/>
  <c r="X131" i="9"/>
  <c r="R102" i="9"/>
  <c r="T6" i="9"/>
  <c r="T23" i="9"/>
  <c r="T40" i="9"/>
  <c r="T57" i="9"/>
  <c r="T74" i="9"/>
  <c r="T92" i="9"/>
  <c r="T111" i="9"/>
  <c r="T130" i="9"/>
  <c r="V13" i="9"/>
  <c r="V30" i="9"/>
  <c r="V48" i="9"/>
  <c r="V65" i="9"/>
  <c r="V82" i="9"/>
  <c r="V100" i="9"/>
  <c r="V120" i="9"/>
  <c r="V138" i="9"/>
  <c r="X21" i="9"/>
  <c r="X38" i="9"/>
  <c r="X55" i="9"/>
  <c r="X72" i="9"/>
  <c r="X90" i="9"/>
  <c r="X109" i="9"/>
  <c r="X128" i="9"/>
  <c r="T15" i="9"/>
  <c r="T32" i="9"/>
  <c r="T50" i="9"/>
  <c r="T67" i="9"/>
  <c r="T84" i="9"/>
  <c r="T103" i="9"/>
  <c r="S102" i="9"/>
  <c r="T102" i="9" s="1"/>
  <c r="T122" i="9"/>
  <c r="V6" i="9"/>
  <c r="V23" i="9"/>
  <c r="V40" i="9"/>
  <c r="V57" i="9"/>
  <c r="V74" i="9"/>
  <c r="V92" i="9"/>
  <c r="V111" i="9"/>
  <c r="V130" i="9"/>
  <c r="X13" i="9"/>
  <c r="X30" i="9"/>
  <c r="X48" i="9"/>
  <c r="X65" i="9"/>
  <c r="X82" i="9"/>
  <c r="X100" i="9"/>
  <c r="X120" i="9"/>
  <c r="X138" i="9"/>
  <c r="AD8" i="9"/>
  <c r="AD68" i="9"/>
  <c r="AD5" i="9"/>
  <c r="AC4" i="9"/>
  <c r="AF12" i="9"/>
  <c r="AF29" i="9"/>
  <c r="AF49" i="9"/>
  <c r="AF94" i="9"/>
  <c r="AF121" i="9"/>
  <c r="AJ6" i="9"/>
  <c r="AJ23" i="9"/>
  <c r="AJ40" i="9"/>
  <c r="AJ57" i="9"/>
  <c r="AJ74" i="9"/>
  <c r="AJ92" i="9"/>
  <c r="AL106" i="9"/>
  <c r="AL117" i="9"/>
  <c r="AK125" i="9"/>
  <c r="AL125" i="9" s="1"/>
  <c r="AL126" i="9"/>
  <c r="AB31" i="9"/>
  <c r="AB51" i="9"/>
  <c r="AB64" i="9"/>
  <c r="AB81" i="9"/>
  <c r="AB99" i="9"/>
  <c r="AB121" i="9"/>
  <c r="AB137" i="9"/>
  <c r="AD23" i="9"/>
  <c r="AD40" i="9"/>
  <c r="AD57" i="9"/>
  <c r="AD74" i="9"/>
  <c r="AD92" i="9"/>
  <c r="AD111" i="9"/>
  <c r="AD130" i="9"/>
  <c r="AF72" i="9"/>
  <c r="AF97" i="9"/>
  <c r="AE96" i="9"/>
  <c r="AF96" i="9" s="1"/>
  <c r="AL6" i="9"/>
  <c r="AJ18" i="9"/>
  <c r="AL23" i="9"/>
  <c r="AJ35" i="9"/>
  <c r="AL40" i="9"/>
  <c r="AJ52" i="9"/>
  <c r="AL57" i="9"/>
  <c r="AJ69" i="9"/>
  <c r="AL74" i="9"/>
  <c r="AJ86" i="9"/>
  <c r="AL92" i="9"/>
  <c r="AH107" i="9"/>
  <c r="AP115" i="9"/>
  <c r="AX16" i="9"/>
  <c r="AB14" i="9"/>
  <c r="AB23" i="9"/>
  <c r="AB34" i="9"/>
  <c r="AA33" i="9"/>
  <c r="AB33" i="9" s="1"/>
  <c r="AB45" i="9"/>
  <c r="AB68" i="9"/>
  <c r="AB85" i="9"/>
  <c r="AB106" i="9"/>
  <c r="AA125" i="9"/>
  <c r="AB125" i="9" s="1"/>
  <c r="AB126" i="9"/>
  <c r="Z4" i="9"/>
  <c r="AD20" i="9"/>
  <c r="AD37" i="9"/>
  <c r="AD54" i="9"/>
  <c r="AD71" i="9"/>
  <c r="AD89" i="9"/>
  <c r="AD108" i="9"/>
  <c r="AC107" i="9"/>
  <c r="AD127" i="9"/>
  <c r="AF10" i="9"/>
  <c r="AF27" i="9"/>
  <c r="AF46" i="9"/>
  <c r="AF68" i="9"/>
  <c r="AF92" i="9"/>
  <c r="AF118" i="9"/>
  <c r="AK4" i="9"/>
  <c r="AL5" i="9"/>
  <c r="AI16" i="9"/>
  <c r="AJ17" i="9"/>
  <c r="AL22" i="9"/>
  <c r="AI33" i="9"/>
  <c r="AJ34" i="9"/>
  <c r="AL39" i="9"/>
  <c r="AJ51" i="9"/>
  <c r="AL56" i="9"/>
  <c r="AJ68" i="9"/>
  <c r="AL73" i="9"/>
  <c r="AJ85" i="9"/>
  <c r="AL91" i="9"/>
  <c r="AL105" i="9"/>
  <c r="AK115" i="9"/>
  <c r="AL116" i="9"/>
  <c r="AL124" i="9"/>
  <c r="AJ104" i="9"/>
  <c r="AJ109" i="9"/>
  <c r="AJ114" i="9"/>
  <c r="AJ119" i="9"/>
  <c r="AJ123" i="9"/>
  <c r="AJ128" i="9"/>
  <c r="AJ132" i="9"/>
  <c r="AJ137" i="9"/>
  <c r="AR7" i="9"/>
  <c r="AR11" i="9"/>
  <c r="AR15" i="9"/>
  <c r="AR20" i="9"/>
  <c r="AR24" i="9"/>
  <c r="AR28" i="9"/>
  <c r="AR32" i="9"/>
  <c r="AR37" i="9"/>
  <c r="AQ41" i="9"/>
  <c r="AR41" i="9" s="1"/>
  <c r="AR42" i="9"/>
  <c r="AR46" i="9"/>
  <c r="AR50" i="9"/>
  <c r="AR54" i="9"/>
  <c r="AR58" i="9"/>
  <c r="AR63" i="9"/>
  <c r="AR67" i="9"/>
  <c r="AR71" i="9"/>
  <c r="AR75" i="9"/>
  <c r="AR80" i="9"/>
  <c r="AR84" i="9"/>
  <c r="AR89" i="9"/>
  <c r="AR93" i="9"/>
  <c r="AR98" i="9"/>
  <c r="AR103" i="9"/>
  <c r="AQ102" i="9"/>
  <c r="AR102" i="9" s="1"/>
  <c r="AQ107" i="9"/>
  <c r="AR107" i="9" s="1"/>
  <c r="AR108" i="9"/>
  <c r="AQ112" i="9"/>
  <c r="AR112" i="9" s="1"/>
  <c r="AR113" i="9"/>
  <c r="AR118" i="9"/>
  <c r="AR122" i="9"/>
  <c r="AR127" i="9"/>
  <c r="AR131" i="9"/>
  <c r="AQ135" i="9"/>
  <c r="AR136" i="9"/>
  <c r="AZ6" i="9"/>
  <c r="AZ10" i="9"/>
  <c r="AZ14" i="9"/>
  <c r="AZ19" i="9"/>
  <c r="AZ23" i="9"/>
  <c r="AZ27" i="9"/>
  <c r="AY33" i="9"/>
  <c r="AZ34" i="9"/>
  <c r="AL128" i="9"/>
  <c r="AL132" i="9"/>
  <c r="AL137" i="9"/>
  <c r="AT7" i="9"/>
  <c r="AT11" i="9"/>
  <c r="AT15" i="9"/>
  <c r="AT20" i="9"/>
  <c r="AT24" i="9"/>
  <c r="AT28" i="9"/>
  <c r="AT32" i="9"/>
  <c r="AT37" i="9"/>
  <c r="AS41" i="9"/>
  <c r="AT41" i="9" s="1"/>
  <c r="AT42" i="9"/>
  <c r="AT46" i="9"/>
  <c r="AT50" i="9"/>
  <c r="AT54" i="9"/>
  <c r="AT58" i="9"/>
  <c r="AT63" i="9"/>
  <c r="AT67" i="9"/>
  <c r="AT71" i="9"/>
  <c r="AT75" i="9"/>
  <c r="AT80" i="9"/>
  <c r="AT84" i="9"/>
  <c r="AT89" i="9"/>
  <c r="AT93" i="9"/>
  <c r="AT98" i="9"/>
  <c r="AS102" i="9"/>
  <c r="AT102" i="9" s="1"/>
  <c r="AT103" i="9"/>
  <c r="AS107" i="9"/>
  <c r="AT107" i="9" s="1"/>
  <c r="AT108" i="9"/>
  <c r="AS112" i="9"/>
  <c r="AT112" i="9" s="1"/>
  <c r="AT113" i="9"/>
  <c r="AT118" i="9"/>
  <c r="AT122" i="9"/>
  <c r="AT127" i="9"/>
  <c r="AT131" i="9"/>
  <c r="AS135" i="9"/>
  <c r="AT136" i="9"/>
  <c r="BB6" i="9"/>
  <c r="BB10" i="9"/>
  <c r="BB14" i="9"/>
  <c r="BB19" i="9"/>
  <c r="BB23" i="9"/>
  <c r="BB27" i="9"/>
  <c r="BC33" i="9"/>
  <c r="BD34" i="9"/>
  <c r="AF44" i="9"/>
  <c r="AF60" i="9"/>
  <c r="AF77" i="9"/>
  <c r="AF95" i="9"/>
  <c r="AE115" i="9"/>
  <c r="AF116" i="9"/>
  <c r="AF133" i="9"/>
  <c r="AN7" i="9"/>
  <c r="AN11" i="9"/>
  <c r="AN15" i="9"/>
  <c r="AN20" i="9"/>
  <c r="AN24" i="9"/>
  <c r="AN28" i="9"/>
  <c r="AN32" i="9"/>
  <c r="AN37" i="9"/>
  <c r="AM41" i="9"/>
  <c r="AN42" i="9"/>
  <c r="AN46" i="9"/>
  <c r="AN50" i="9"/>
  <c r="AN54" i="9"/>
  <c r="AN58" i="9"/>
  <c r="AN63" i="9"/>
  <c r="AN67" i="9"/>
  <c r="AN71" i="9"/>
  <c r="AN75" i="9"/>
  <c r="AN80" i="9"/>
  <c r="AN84" i="9"/>
  <c r="AN89" i="9"/>
  <c r="AN93" i="9"/>
  <c r="AN98" i="9"/>
  <c r="AN103" i="9"/>
  <c r="AM102" i="9"/>
  <c r="AM107" i="9"/>
  <c r="AN108" i="9"/>
  <c r="AM112" i="9"/>
  <c r="AN113" i="9"/>
  <c r="AN118" i="9"/>
  <c r="AN122" i="9"/>
  <c r="AN127" i="9"/>
  <c r="AN131" i="9"/>
  <c r="AM135" i="9"/>
  <c r="AN136" i="9"/>
  <c r="AV6" i="9"/>
  <c r="AV10" i="9"/>
  <c r="AV14" i="9"/>
  <c r="AV19" i="9"/>
  <c r="AV23" i="9"/>
  <c r="AV27" i="9"/>
  <c r="AV31" i="9"/>
  <c r="AV36" i="9"/>
  <c r="AV40" i="9"/>
  <c r="AV45" i="9"/>
  <c r="AV49" i="9"/>
  <c r="AV53" i="9"/>
  <c r="AV57" i="9"/>
  <c r="AV62" i="9"/>
  <c r="AU61" i="9"/>
  <c r="AV66" i="9"/>
  <c r="AV70" i="9"/>
  <c r="AV74" i="9"/>
  <c r="AU78" i="9"/>
  <c r="AV79" i="9"/>
  <c r="AV83" i="9"/>
  <c r="AV88" i="9"/>
  <c r="AU87" i="9"/>
  <c r="AV92" i="9"/>
  <c r="AU96" i="9"/>
  <c r="AV97" i="9"/>
  <c r="AV101" i="9"/>
  <c r="AV106" i="9"/>
  <c r="AV111" i="9"/>
  <c r="AV117" i="9"/>
  <c r="AV121" i="9"/>
  <c r="AU125" i="9"/>
  <c r="AV126" i="9"/>
  <c r="AV130" i="9"/>
  <c r="AV134" i="9"/>
  <c r="BD5" i="9"/>
  <c r="BC4" i="9"/>
  <c r="BD9" i="9"/>
  <c r="BD13" i="9"/>
  <c r="BD18" i="9"/>
  <c r="BD22" i="9"/>
  <c r="BD26" i="9"/>
  <c r="AZ32" i="9"/>
  <c r="AY41" i="9"/>
  <c r="AZ41" i="9" s="1"/>
  <c r="AZ42" i="9"/>
  <c r="AZ50" i="9"/>
  <c r="AZ58" i="9"/>
  <c r="AZ67" i="9"/>
  <c r="AZ75" i="9"/>
  <c r="BD89" i="9"/>
  <c r="BC107" i="9"/>
  <c r="BD108" i="9"/>
  <c r="AX61" i="9"/>
  <c r="AX78" i="9"/>
  <c r="AX87" i="9"/>
  <c r="AX96" i="9"/>
  <c r="AX125" i="9"/>
  <c r="BF4" i="9"/>
  <c r="BJ62" i="9"/>
  <c r="BI61" i="9"/>
  <c r="BJ61" i="9" s="1"/>
  <c r="BI78" i="9"/>
  <c r="BJ78" i="9" s="1"/>
  <c r="BJ79" i="9"/>
  <c r="AZ81" i="9"/>
  <c r="AZ85" i="9"/>
  <c r="AZ90" i="9"/>
  <c r="AZ94" i="9"/>
  <c r="AZ99" i="9"/>
  <c r="AZ104" i="9"/>
  <c r="AZ109" i="9"/>
  <c r="AZ114" i="9"/>
  <c r="AZ119" i="9"/>
  <c r="AZ123" i="9"/>
  <c r="AZ128" i="9"/>
  <c r="AZ132" i="9"/>
  <c r="AZ137" i="9"/>
  <c r="BH7" i="9"/>
  <c r="BH11" i="9"/>
  <c r="BH15" i="9"/>
  <c r="BH20" i="9"/>
  <c r="BH24" i="9"/>
  <c r="BH28" i="9"/>
  <c r="BH32" i="9"/>
  <c r="BH37" i="9"/>
  <c r="BK102" i="9"/>
  <c r="BL103" i="9"/>
  <c r="BB35" i="9"/>
  <c r="BB39" i="9"/>
  <c r="BB44" i="9"/>
  <c r="BB48" i="9"/>
  <c r="BB52" i="9"/>
  <c r="BB56" i="9"/>
  <c r="BB60" i="9"/>
  <c r="BB65" i="9"/>
  <c r="BB69" i="9"/>
  <c r="BB73" i="9"/>
  <c r="BB77" i="9"/>
  <c r="BB82" i="9"/>
  <c r="BB86" i="9"/>
  <c r="BB91" i="9"/>
  <c r="BB95" i="9"/>
  <c r="BB100" i="9"/>
  <c r="BB105" i="9"/>
  <c r="BB110" i="9"/>
  <c r="BA115" i="9"/>
  <c r="BB116" i="9"/>
  <c r="BB120" i="9"/>
  <c r="BB124" i="9"/>
  <c r="BB129" i="9"/>
  <c r="BB133" i="9"/>
  <c r="BB138" i="9"/>
  <c r="BJ8" i="9"/>
  <c r="BJ12" i="9"/>
  <c r="BJ17" i="9"/>
  <c r="BI16" i="9"/>
  <c r="BJ21" i="9"/>
  <c r="BJ25" i="9"/>
  <c r="BJ29" i="9"/>
  <c r="BJ34" i="9"/>
  <c r="BI33" i="9"/>
  <c r="BJ38" i="9"/>
  <c r="BH50" i="9"/>
  <c r="BH67" i="9"/>
  <c r="BH84" i="9"/>
  <c r="BF115" i="9"/>
  <c r="BN16" i="9"/>
  <c r="BN33" i="9"/>
  <c r="BH93" i="9"/>
  <c r="BH98" i="9"/>
  <c r="BG102" i="9"/>
  <c r="BH103" i="9"/>
  <c r="BH108" i="9"/>
  <c r="BG107" i="9"/>
  <c r="BG112" i="9"/>
  <c r="BH112" i="9" s="1"/>
  <c r="BH113" i="9"/>
  <c r="BH118" i="9"/>
  <c r="BH122" i="9"/>
  <c r="BH127" i="9"/>
  <c r="BH131" i="9"/>
  <c r="BH136" i="9"/>
  <c r="BG135" i="9"/>
  <c r="BP6" i="9"/>
  <c r="BP10" i="9"/>
  <c r="BP14" i="9"/>
  <c r="BP19" i="9"/>
  <c r="BP23" i="9"/>
  <c r="BP27" i="9"/>
  <c r="BP31" i="9"/>
  <c r="BP36" i="9"/>
  <c r="BQ41" i="9"/>
  <c r="BR42" i="9"/>
  <c r="BR79" i="9"/>
  <c r="BQ78" i="9"/>
  <c r="BR78" i="9" s="1"/>
  <c r="BQ87" i="9"/>
  <c r="BR87" i="9" s="1"/>
  <c r="BR88" i="9"/>
  <c r="BQ96" i="9"/>
  <c r="BR96" i="9" s="1"/>
  <c r="BR97" i="9"/>
  <c r="BJ90" i="9"/>
  <c r="BJ94" i="9"/>
  <c r="BJ99" i="9"/>
  <c r="BJ104" i="9"/>
  <c r="BJ109" i="9"/>
  <c r="BJ114" i="9"/>
  <c r="BJ119" i="9"/>
  <c r="BJ123" i="9"/>
  <c r="BJ128" i="9"/>
  <c r="BJ132" i="9"/>
  <c r="BJ137" i="9"/>
  <c r="BR7" i="9"/>
  <c r="BR11" i="9"/>
  <c r="BR15" i="9"/>
  <c r="BR20" i="9"/>
  <c r="BR24" i="9"/>
  <c r="BR28" i="9"/>
  <c r="BR32" i="9"/>
  <c r="BL106" i="9"/>
  <c r="BL111" i="9"/>
  <c r="BL117" i="9"/>
  <c r="BL121" i="9"/>
  <c r="BK125" i="9"/>
  <c r="BL125" i="9" s="1"/>
  <c r="BL126" i="9"/>
  <c r="BL130" i="9"/>
  <c r="BL134" i="9"/>
  <c r="BT5" i="9"/>
  <c r="BS4" i="9"/>
  <c r="BT4" i="9" s="1"/>
  <c r="BT9" i="9"/>
  <c r="BT13" i="9"/>
  <c r="BT18" i="9"/>
  <c r="BT22" i="9"/>
  <c r="BT26" i="9"/>
  <c r="BT30" i="9"/>
  <c r="BT35" i="9"/>
  <c r="BT40" i="9"/>
  <c r="BT57" i="9"/>
  <c r="BQ115" i="9"/>
  <c r="BR116" i="9"/>
  <c r="BN115" i="9"/>
  <c r="BP73" i="9"/>
  <c r="BP77" i="9"/>
  <c r="BP82" i="9"/>
  <c r="BP86" i="9"/>
  <c r="BP91" i="9"/>
  <c r="BP95" i="9"/>
  <c r="BP100" i="9"/>
  <c r="BP105" i="9"/>
  <c r="BP110" i="9"/>
  <c r="BO115" i="9"/>
  <c r="BP115" i="9" s="1"/>
  <c r="BP116" i="9"/>
  <c r="BP120" i="9"/>
  <c r="BP124" i="9"/>
  <c r="BP129" i="9"/>
  <c r="BP133" i="9"/>
  <c r="BP138" i="9"/>
  <c r="BR121" i="9"/>
  <c r="BR126" i="9"/>
  <c r="BQ125" i="9"/>
  <c r="BR125" i="9" s="1"/>
  <c r="BR130" i="9"/>
  <c r="BR134" i="9"/>
  <c r="AJ70" i="9"/>
  <c r="AI87" i="9"/>
  <c r="AJ87" i="9" s="1"/>
  <c r="AJ88" i="9"/>
  <c r="AL109" i="9"/>
  <c r="AL119" i="9"/>
  <c r="AB6" i="9"/>
  <c r="AB36" i="9"/>
  <c r="AB57" i="9"/>
  <c r="AB74" i="9"/>
  <c r="AB92" i="9"/>
  <c r="AB101" i="9"/>
  <c r="AB123" i="9"/>
  <c r="AD10" i="9"/>
  <c r="AD27" i="9"/>
  <c r="AD45" i="9"/>
  <c r="AD62" i="9"/>
  <c r="AC61" i="9"/>
  <c r="AD61" i="9" s="1"/>
  <c r="AC78" i="9"/>
  <c r="AD78" i="9" s="1"/>
  <c r="AD79" i="9"/>
  <c r="AC96" i="9"/>
  <c r="AD96" i="9" s="1"/>
  <c r="AD97" i="9"/>
  <c r="AD117" i="9"/>
  <c r="AD134" i="9"/>
  <c r="AF55" i="9"/>
  <c r="AF79" i="9"/>
  <c r="AE78" i="9"/>
  <c r="AF78" i="9" s="1"/>
  <c r="AE102" i="9"/>
  <c r="AF103" i="9"/>
  <c r="AF128" i="9"/>
  <c r="AJ13" i="9"/>
  <c r="AL19" i="9"/>
  <c r="AJ30" i="9"/>
  <c r="AL36" i="9"/>
  <c r="AJ48" i="9"/>
  <c r="AL53" i="9"/>
  <c r="AJ65" i="9"/>
  <c r="AL70" i="9"/>
  <c r="AJ82" i="9"/>
  <c r="AK87" i="9"/>
  <c r="AL88" i="9"/>
  <c r="AJ100" i="9"/>
  <c r="AA41" i="9"/>
  <c r="AB42" i="9"/>
  <c r="AB17" i="9"/>
  <c r="AA16" i="9"/>
  <c r="AB16" i="9" s="1"/>
  <c r="AB25" i="9"/>
  <c r="AB38" i="9"/>
  <c r="AB53" i="9"/>
  <c r="AB70" i="9"/>
  <c r="AA87" i="9"/>
  <c r="AB87" i="9" s="1"/>
  <c r="AB88" i="9"/>
  <c r="AB109" i="9"/>
  <c r="AB128" i="9"/>
  <c r="Z41" i="9"/>
  <c r="Z102" i="9"/>
  <c r="Z112" i="9"/>
  <c r="AD7" i="9"/>
  <c r="AD24" i="9"/>
  <c r="AC41" i="9"/>
  <c r="AD42" i="9"/>
  <c r="AD58" i="9"/>
  <c r="AD75" i="9"/>
  <c r="AD93" i="9"/>
  <c r="AD113" i="9"/>
  <c r="AC112" i="9"/>
  <c r="AD131" i="9"/>
  <c r="AF14" i="9"/>
  <c r="AF31" i="9"/>
  <c r="AF51" i="9"/>
  <c r="AF74" i="9"/>
  <c r="AF123" i="9"/>
  <c r="AJ12" i="9"/>
  <c r="AL18" i="9"/>
  <c r="AJ29" i="9"/>
  <c r="AL35" i="9"/>
  <c r="AH41" i="9"/>
  <c r="AJ41" i="9" s="1"/>
  <c r="AJ47" i="9"/>
  <c r="AL52" i="9"/>
  <c r="AJ64" i="9"/>
  <c r="AL69" i="9"/>
  <c r="AJ81" i="9"/>
  <c r="AL86" i="9"/>
  <c r="AJ99" i="9"/>
  <c r="AK107" i="9"/>
  <c r="AL108" i="9"/>
  <c r="AL118" i="9"/>
  <c r="AL127" i="9"/>
  <c r="AP61" i="9"/>
  <c r="AP78" i="9"/>
  <c r="AV78" i="9" s="1"/>
  <c r="AP96" i="9"/>
  <c r="AJ105" i="9"/>
  <c r="AJ110" i="9"/>
  <c r="AI115" i="9"/>
  <c r="AJ116" i="9"/>
  <c r="AJ120" i="9"/>
  <c r="AJ124" i="9"/>
  <c r="AJ129" i="9"/>
  <c r="AJ133" i="9"/>
  <c r="AJ138" i="9"/>
  <c r="AR8" i="9"/>
  <c r="AR12" i="9"/>
  <c r="AQ16" i="9"/>
  <c r="AR17" i="9"/>
  <c r="AR21" i="9"/>
  <c r="AR25" i="9"/>
  <c r="AR29" i="9"/>
  <c r="AR34" i="9"/>
  <c r="AQ33" i="9"/>
  <c r="AR38" i="9"/>
  <c r="AR43" i="9"/>
  <c r="AR47" i="9"/>
  <c r="AR51" i="9"/>
  <c r="AR55" i="9"/>
  <c r="AR59" i="9"/>
  <c r="AR64" i="9"/>
  <c r="AR68" i="9"/>
  <c r="AR72" i="9"/>
  <c r="AR76" i="9"/>
  <c r="AR81" i="9"/>
  <c r="AR85" i="9"/>
  <c r="AR90" i="9"/>
  <c r="AR94" i="9"/>
  <c r="AR99" i="9"/>
  <c r="AR104" i="9"/>
  <c r="AR109" i="9"/>
  <c r="AR114" i="9"/>
  <c r="AR119" i="9"/>
  <c r="AR123" i="9"/>
  <c r="AR128" i="9"/>
  <c r="AR132" i="9"/>
  <c r="AR137" i="9"/>
  <c r="AZ7" i="9"/>
  <c r="AZ11" i="9"/>
  <c r="AZ15" i="9"/>
  <c r="AZ20" i="9"/>
  <c r="AZ24" i="9"/>
  <c r="AY61" i="9"/>
  <c r="AZ61" i="9" s="1"/>
  <c r="AZ62" i="9"/>
  <c r="AY78" i="9"/>
  <c r="AZ78" i="9" s="1"/>
  <c r="AZ79" i="9"/>
  <c r="BD116" i="9"/>
  <c r="BC115" i="9"/>
  <c r="BK16" i="9"/>
  <c r="BL17" i="9"/>
  <c r="BK33" i="9"/>
  <c r="BL34" i="9"/>
  <c r="BG78" i="9"/>
  <c r="BH78" i="9" s="1"/>
  <c r="BH79" i="9"/>
  <c r="AL129" i="9"/>
  <c r="AL133" i="9"/>
  <c r="AL138" i="9"/>
  <c r="AT8" i="9"/>
  <c r="AT12" i="9"/>
  <c r="AS16" i="9"/>
  <c r="AT17" i="9"/>
  <c r="AT21" i="9"/>
  <c r="AT25" i="9"/>
  <c r="AT29" i="9"/>
  <c r="AS33" i="9"/>
  <c r="AT34" i="9"/>
  <c r="AT38" i="9"/>
  <c r="AT43" i="9"/>
  <c r="AT47" i="9"/>
  <c r="AT51" i="9"/>
  <c r="AT55" i="9"/>
  <c r="AT59" i="9"/>
  <c r="AT64" i="9"/>
  <c r="AT68" i="9"/>
  <c r="AT72" i="9"/>
  <c r="AT76" i="9"/>
  <c r="AT81" i="9"/>
  <c r="AT85" i="9"/>
  <c r="AT90" i="9"/>
  <c r="AT94" i="9"/>
  <c r="AT99" i="9"/>
  <c r="AT104" i="9"/>
  <c r="AT109" i="9"/>
  <c r="AT114" i="9"/>
  <c r="AT119" i="9"/>
  <c r="AT123" i="9"/>
  <c r="AT128" i="9"/>
  <c r="AT132" i="9"/>
  <c r="AT137" i="9"/>
  <c r="BB7" i="9"/>
  <c r="BB11" i="9"/>
  <c r="BB15" i="9"/>
  <c r="BB20" i="9"/>
  <c r="BB24" i="9"/>
  <c r="BD62" i="9"/>
  <c r="BC61" i="9"/>
  <c r="BD61" i="9" s="1"/>
  <c r="BC78" i="9"/>
  <c r="BD78" i="9" s="1"/>
  <c r="BD79" i="9"/>
  <c r="BC96" i="9"/>
  <c r="BD96" i="9" s="1"/>
  <c r="BD97" i="9"/>
  <c r="AF48" i="9"/>
  <c r="AF65" i="9"/>
  <c r="AF82" i="9"/>
  <c r="AF100" i="9"/>
  <c r="AF120" i="9"/>
  <c r="AF138" i="9"/>
  <c r="AN8" i="9"/>
  <c r="AN12" i="9"/>
  <c r="AM16" i="9"/>
  <c r="AN17" i="9"/>
  <c r="AN21" i="9"/>
  <c r="AN25" i="9"/>
  <c r="AN29" i="9"/>
  <c r="AM33" i="9"/>
  <c r="AN34" i="9"/>
  <c r="AN38" i="9"/>
  <c r="AN43" i="9"/>
  <c r="AN47" i="9"/>
  <c r="AN51" i="9"/>
  <c r="AN55" i="9"/>
  <c r="AN59" i="9"/>
  <c r="AN64" i="9"/>
  <c r="AN68" i="9"/>
  <c r="AN72" i="9"/>
  <c r="AN76" i="9"/>
  <c r="AN81" i="9"/>
  <c r="AN85" i="9"/>
  <c r="AN90" i="9"/>
  <c r="AN94" i="9"/>
  <c r="AN99" i="9"/>
  <c r="AN104" i="9"/>
  <c r="AN109" i="9"/>
  <c r="AN114" i="9"/>
  <c r="AN119" i="9"/>
  <c r="AN123" i="9"/>
  <c r="AN128" i="9"/>
  <c r="AN132" i="9"/>
  <c r="AN137" i="9"/>
  <c r="AV7" i="9"/>
  <c r="AV11" i="9"/>
  <c r="AV15" i="9"/>
  <c r="AV20" i="9"/>
  <c r="AV24" i="9"/>
  <c r="AV28" i="9"/>
  <c r="AV32" i="9"/>
  <c r="AV37" i="9"/>
  <c r="AV42" i="9"/>
  <c r="AU41" i="9"/>
  <c r="AV41" i="9" s="1"/>
  <c r="AV46" i="9"/>
  <c r="AV50" i="9"/>
  <c r="AV54" i="9"/>
  <c r="AV58" i="9"/>
  <c r="AV63" i="9"/>
  <c r="AV67" i="9"/>
  <c r="AV71" i="9"/>
  <c r="AV75" i="9"/>
  <c r="AV80" i="9"/>
  <c r="AV84" i="9"/>
  <c r="AV89" i="9"/>
  <c r="AV93" i="9"/>
  <c r="AV98" i="9"/>
  <c r="AU102" i="9"/>
  <c r="AV102" i="9" s="1"/>
  <c r="AV103" i="9"/>
  <c r="AU107" i="9"/>
  <c r="AV107" i="9" s="1"/>
  <c r="AV108" i="9"/>
  <c r="AV113" i="9"/>
  <c r="AU112" i="9"/>
  <c r="AV112" i="9" s="1"/>
  <c r="AV118" i="9"/>
  <c r="AV122" i="9"/>
  <c r="AV127" i="9"/>
  <c r="AV131" i="9"/>
  <c r="AU135" i="9"/>
  <c r="AV136" i="9"/>
  <c r="BD6" i="9"/>
  <c r="BD10" i="9"/>
  <c r="BD14" i="9"/>
  <c r="BD19" i="9"/>
  <c r="BD23" i="9"/>
  <c r="BD27" i="9"/>
  <c r="BC112" i="9"/>
  <c r="BD112" i="9" s="1"/>
  <c r="BD113" i="9"/>
  <c r="BL97" i="9"/>
  <c r="BK96" i="9"/>
  <c r="BL96" i="9" s="1"/>
  <c r="AZ82" i="9"/>
  <c r="AZ86" i="9"/>
  <c r="AZ91" i="9"/>
  <c r="AZ95" i="9"/>
  <c r="AZ100" i="9"/>
  <c r="AZ105" i="9"/>
  <c r="AZ110" i="9"/>
  <c r="AY115" i="9"/>
  <c r="AZ116" i="9"/>
  <c r="AZ120" i="9"/>
  <c r="AZ124" i="9"/>
  <c r="AZ129" i="9"/>
  <c r="AZ133" i="9"/>
  <c r="AZ138" i="9"/>
  <c r="BH8" i="9"/>
  <c r="BH12" i="9"/>
  <c r="BG16" i="9"/>
  <c r="BH17" i="9"/>
  <c r="BH21" i="9"/>
  <c r="BH25" i="9"/>
  <c r="BH29" i="9"/>
  <c r="BG33" i="9"/>
  <c r="BH34" i="9"/>
  <c r="BH38" i="9"/>
  <c r="BB31" i="9"/>
  <c r="BB36" i="9"/>
  <c r="BB40" i="9"/>
  <c r="BB45" i="9"/>
  <c r="BB49" i="9"/>
  <c r="BB53" i="9"/>
  <c r="BB57" i="9"/>
  <c r="BA61" i="9"/>
  <c r="BB61" i="9" s="1"/>
  <c r="BB62" i="9"/>
  <c r="BB66" i="9"/>
  <c r="BB70" i="9"/>
  <c r="BB74" i="9"/>
  <c r="BB79" i="9"/>
  <c r="BA78" i="9"/>
  <c r="BB78" i="9" s="1"/>
  <c r="BB83" i="9"/>
  <c r="BB88" i="9"/>
  <c r="BA87" i="9"/>
  <c r="BB87" i="9" s="1"/>
  <c r="BB92" i="9"/>
  <c r="BA96" i="9"/>
  <c r="BB97" i="9"/>
  <c r="BB101" i="9"/>
  <c r="BB106" i="9"/>
  <c r="BB111" i="9"/>
  <c r="BB117" i="9"/>
  <c r="BB121" i="9"/>
  <c r="BA125" i="9"/>
  <c r="BB125" i="9" s="1"/>
  <c r="BB126" i="9"/>
  <c r="BB130" i="9"/>
  <c r="BB134" i="9"/>
  <c r="BI4" i="9"/>
  <c r="BJ4" i="9" s="1"/>
  <c r="BJ5" i="9"/>
  <c r="BJ9" i="9"/>
  <c r="BJ13" i="9"/>
  <c r="BJ18" i="9"/>
  <c r="BJ22" i="9"/>
  <c r="BJ26" i="9"/>
  <c r="BJ30" i="9"/>
  <c r="BJ35" i="9"/>
  <c r="BS102" i="9"/>
  <c r="BT103" i="9"/>
  <c r="BS112" i="9"/>
  <c r="BT112" i="9" s="1"/>
  <c r="BT113" i="9"/>
  <c r="BH94" i="9"/>
  <c r="BH99" i="9"/>
  <c r="BH104" i="9"/>
  <c r="BH109" i="9"/>
  <c r="BH114" i="9"/>
  <c r="BH119" i="9"/>
  <c r="BH123" i="9"/>
  <c r="BH128" i="9"/>
  <c r="BH132" i="9"/>
  <c r="BH137" i="9"/>
  <c r="BP7" i="9"/>
  <c r="BP11" i="9"/>
  <c r="BP15" i="9"/>
  <c r="BP20" i="9"/>
  <c r="BP24" i="9"/>
  <c r="BP28" i="9"/>
  <c r="BP32" i="9"/>
  <c r="BJ91" i="9"/>
  <c r="BJ95" i="9"/>
  <c r="BJ100" i="9"/>
  <c r="BJ105" i="9"/>
  <c r="BJ110" i="9"/>
  <c r="BI115" i="9"/>
  <c r="BJ115" i="9" s="1"/>
  <c r="BJ116" i="9"/>
  <c r="BJ120" i="9"/>
  <c r="BJ124" i="9"/>
  <c r="BJ129" i="9"/>
  <c r="BJ133" i="9"/>
  <c r="BJ138" i="9"/>
  <c r="BR8" i="9"/>
  <c r="BR12" i="9"/>
  <c r="BQ16" i="9"/>
  <c r="BR16" i="9" s="1"/>
  <c r="BR17" i="9"/>
  <c r="BR21" i="9"/>
  <c r="BR25" i="9"/>
  <c r="BR29" i="9"/>
  <c r="BR34" i="9"/>
  <c r="BQ33" i="9"/>
  <c r="BR33" i="9" s="1"/>
  <c r="BR62" i="9"/>
  <c r="BQ61" i="9"/>
  <c r="BR61" i="9" s="1"/>
  <c r="BS125" i="9"/>
  <c r="BT125" i="9" s="1"/>
  <c r="BT126" i="9"/>
  <c r="BL108" i="9"/>
  <c r="BK107" i="9"/>
  <c r="BL113" i="9"/>
  <c r="BK112" i="9"/>
  <c r="BL112" i="9" s="1"/>
  <c r="BL118" i="9"/>
  <c r="BL122" i="9"/>
  <c r="BL127" i="9"/>
  <c r="BL131" i="9"/>
  <c r="BK135" i="9"/>
  <c r="BL136" i="9"/>
  <c r="BT6" i="9"/>
  <c r="BT10" i="9"/>
  <c r="BT14" i="9"/>
  <c r="BT19" i="9"/>
  <c r="BT23" i="9"/>
  <c r="BT27" i="9"/>
  <c r="BT31" i="9"/>
  <c r="BT36" i="9"/>
  <c r="BR108" i="9"/>
  <c r="BQ107" i="9"/>
  <c r="BS135" i="9"/>
  <c r="BT135" i="9" s="1"/>
  <c r="BT136" i="9"/>
  <c r="BP70" i="9"/>
  <c r="BP74" i="9"/>
  <c r="BO78" i="9"/>
  <c r="BP78" i="9" s="1"/>
  <c r="BP79" i="9"/>
  <c r="BP83" i="9"/>
  <c r="BO87" i="9"/>
  <c r="BP87" i="9" s="1"/>
  <c r="BP88" i="9"/>
  <c r="BP92" i="9"/>
  <c r="BP97" i="9"/>
  <c r="BO96" i="9"/>
  <c r="BP96" i="9" s="1"/>
  <c r="BP101" i="9"/>
  <c r="BP106" i="9"/>
  <c r="BP111" i="9"/>
  <c r="BP117" i="9"/>
  <c r="BP121" i="9"/>
  <c r="BO125" i="9"/>
  <c r="BP125" i="9" s="1"/>
  <c r="BP126" i="9"/>
  <c r="BP130" i="9"/>
  <c r="BP134" i="9"/>
  <c r="BQ135" i="9"/>
  <c r="BR135" i="9" s="1"/>
  <c r="BR136" i="9"/>
  <c r="AJ14" i="9"/>
  <c r="AJ31" i="9"/>
  <c r="AJ49" i="9"/>
  <c r="AJ66" i="9"/>
  <c r="AJ83" i="9"/>
  <c r="AL101" i="9"/>
  <c r="AL111" i="9"/>
  <c r="AL121" i="9"/>
  <c r="AP16" i="9"/>
  <c r="AP33" i="9"/>
  <c r="AT33" i="9" s="1"/>
  <c r="AB8" i="9"/>
  <c r="AB47" i="9"/>
  <c r="AB59" i="9"/>
  <c r="AB76" i="9"/>
  <c r="AB94" i="9"/>
  <c r="AB117" i="9"/>
  <c r="AB132" i="9"/>
  <c r="AD14" i="9"/>
  <c r="AD31" i="9"/>
  <c r="AD49" i="9"/>
  <c r="AD66" i="9"/>
  <c r="AD83" i="9"/>
  <c r="AD101" i="9"/>
  <c r="AD121" i="9"/>
  <c r="AF5" i="9"/>
  <c r="AE4" i="9"/>
  <c r="AF4" i="9" s="1"/>
  <c r="AE61" i="9"/>
  <c r="AF61" i="9" s="1"/>
  <c r="AF62" i="9"/>
  <c r="AF109" i="9"/>
  <c r="AF134" i="9"/>
  <c r="AJ9" i="9"/>
  <c r="AL14" i="9"/>
  <c r="AJ26" i="9"/>
  <c r="AL31" i="9"/>
  <c r="AJ44" i="9"/>
  <c r="AL49" i="9"/>
  <c r="AJ60" i="9"/>
  <c r="AL66" i="9"/>
  <c r="AJ77" i="9"/>
  <c r="AL83" i="9"/>
  <c r="AJ95" i="9"/>
  <c r="AH102" i="9"/>
  <c r="AH112" i="9"/>
  <c r="AB19" i="9"/>
  <c r="AB27" i="9"/>
  <c r="AB40" i="9"/>
  <c r="AB55" i="9"/>
  <c r="AB72" i="9"/>
  <c r="AB90" i="9"/>
  <c r="AB111" i="9"/>
  <c r="AB130" i="9"/>
  <c r="Z115" i="9"/>
  <c r="AD11" i="9"/>
  <c r="AD28" i="9"/>
  <c r="AD46" i="9"/>
  <c r="AD63" i="9"/>
  <c r="AC135" i="9"/>
  <c r="AD136" i="9"/>
  <c r="AF19" i="9"/>
  <c r="AF36" i="9"/>
  <c r="AF57" i="9"/>
  <c r="AF80" i="9"/>
  <c r="AF104" i="9"/>
  <c r="AF130" i="9"/>
  <c r="AJ8" i="9"/>
  <c r="AL13" i="9"/>
  <c r="AJ25" i="9"/>
  <c r="AL30" i="9"/>
  <c r="AJ43" i="9"/>
  <c r="AL48" i="9"/>
  <c r="AJ59" i="9"/>
  <c r="AL65" i="9"/>
  <c r="AJ76" i="9"/>
  <c r="AL82" i="9"/>
  <c r="AJ94" i="9"/>
  <c r="AL100" i="9"/>
  <c r="AL110" i="9"/>
  <c r="AL120" i="9"/>
  <c r="AX4" i="9"/>
  <c r="AJ101" i="9"/>
  <c r="AJ106" i="9"/>
  <c r="AJ111" i="9"/>
  <c r="AJ117" i="9"/>
  <c r="AJ121" i="9"/>
  <c r="AI125" i="9"/>
  <c r="AJ125" i="9" s="1"/>
  <c r="AJ126" i="9"/>
  <c r="AJ130" i="9"/>
  <c r="AJ134" i="9"/>
  <c r="AQ4" i="9"/>
  <c r="AR5" i="9"/>
  <c r="AR9" i="9"/>
  <c r="AR13" i="9"/>
  <c r="AR18" i="9"/>
  <c r="AR22" i="9"/>
  <c r="AR26" i="9"/>
  <c r="AR30" i="9"/>
  <c r="AR35" i="9"/>
  <c r="AR39" i="9"/>
  <c r="AR44" i="9"/>
  <c r="AR48" i="9"/>
  <c r="AR52" i="9"/>
  <c r="AR56" i="9"/>
  <c r="AR60" i="9"/>
  <c r="AR65" i="9"/>
  <c r="AR69" i="9"/>
  <c r="AR73" i="9"/>
  <c r="AR77" i="9"/>
  <c r="AR82" i="9"/>
  <c r="AR86" i="9"/>
  <c r="AR91" i="9"/>
  <c r="AR95" i="9"/>
  <c r="AR100" i="9"/>
  <c r="AR105" i="9"/>
  <c r="AR110" i="9"/>
  <c r="AR116" i="9"/>
  <c r="AQ115" i="9"/>
  <c r="AR115" i="9" s="1"/>
  <c r="AR120" i="9"/>
  <c r="AR124" i="9"/>
  <c r="AR129" i="9"/>
  <c r="AR133" i="9"/>
  <c r="AR138" i="9"/>
  <c r="AZ8" i="9"/>
  <c r="AZ12" i="9"/>
  <c r="AY16" i="9"/>
  <c r="AZ16" i="9" s="1"/>
  <c r="AZ17" i="9"/>
  <c r="AZ21" i="9"/>
  <c r="AZ25" i="9"/>
  <c r="BG61" i="9"/>
  <c r="BH61" i="9" s="1"/>
  <c r="BH62" i="9"/>
  <c r="AL130" i="9"/>
  <c r="AL134" i="9"/>
  <c r="AS4" i="9"/>
  <c r="AT5" i="9"/>
  <c r="AT9" i="9"/>
  <c r="AT13" i="9"/>
  <c r="AT18" i="9"/>
  <c r="AT22" i="9"/>
  <c r="AT26" i="9"/>
  <c r="AT30" i="9"/>
  <c r="AT35" i="9"/>
  <c r="AT39" i="9"/>
  <c r="AT44" i="9"/>
  <c r="AT48" i="9"/>
  <c r="AT52" i="9"/>
  <c r="AT56" i="9"/>
  <c r="AT60" i="9"/>
  <c r="AT65" i="9"/>
  <c r="AT69" i="9"/>
  <c r="AT73" i="9"/>
  <c r="AT77" i="9"/>
  <c r="AT82" i="9"/>
  <c r="AT86" i="9"/>
  <c r="AT91" i="9"/>
  <c r="AT95" i="9"/>
  <c r="AT100" i="9"/>
  <c r="AT105" i="9"/>
  <c r="AT110" i="9"/>
  <c r="AT116" i="9"/>
  <c r="AS115" i="9"/>
  <c r="AT115" i="9" s="1"/>
  <c r="AT120" i="9"/>
  <c r="AT124" i="9"/>
  <c r="AT129" i="9"/>
  <c r="AT133" i="9"/>
  <c r="AT138" i="9"/>
  <c r="BB8" i="9"/>
  <c r="BB12" i="9"/>
  <c r="BA16" i="9"/>
  <c r="BB16" i="9" s="1"/>
  <c r="BB17" i="9"/>
  <c r="BB21" i="9"/>
  <c r="BB25" i="9"/>
  <c r="BK4" i="9"/>
  <c r="BL4" i="9" s="1"/>
  <c r="BL5" i="9"/>
  <c r="AF52" i="9"/>
  <c r="AF69" i="9"/>
  <c r="AF86" i="9"/>
  <c r="AF105" i="9"/>
  <c r="AF124" i="9"/>
  <c r="AM4" i="9"/>
  <c r="AN5" i="9"/>
  <c r="AN9" i="9"/>
  <c r="AN13" i="9"/>
  <c r="AN18" i="9"/>
  <c r="AN22" i="9"/>
  <c r="AN26" i="9"/>
  <c r="AN30" i="9"/>
  <c r="AN35" i="9"/>
  <c r="AN39" i="9"/>
  <c r="AN44" i="9"/>
  <c r="AN48" i="9"/>
  <c r="AN52" i="9"/>
  <c r="AN56" i="9"/>
  <c r="AN60" i="9"/>
  <c r="AN65" i="9"/>
  <c r="AN69" i="9"/>
  <c r="AN73" i="9"/>
  <c r="AN77" i="9"/>
  <c r="AN82" i="9"/>
  <c r="AN86" i="9"/>
  <c r="AN91" i="9"/>
  <c r="AN95" i="9"/>
  <c r="AN100" i="9"/>
  <c r="AN105" i="9"/>
  <c r="AN110" i="9"/>
  <c r="AM115" i="9"/>
  <c r="AN116" i="9"/>
  <c r="AN120" i="9"/>
  <c r="AN124" i="9"/>
  <c r="AN129" i="9"/>
  <c r="AN133" i="9"/>
  <c r="AN138" i="9"/>
  <c r="AV8" i="9"/>
  <c r="AV12" i="9"/>
  <c r="AU16" i="9"/>
  <c r="AV16" i="9" s="1"/>
  <c r="AV17" i="9"/>
  <c r="AV21" i="9"/>
  <c r="AV25" i="9"/>
  <c r="AV29" i="9"/>
  <c r="AV34" i="9"/>
  <c r="AU33" i="9"/>
  <c r="AV33" i="9" s="1"/>
  <c r="AV38" i="9"/>
  <c r="AV43" i="9"/>
  <c r="AV47" i="9"/>
  <c r="AV51" i="9"/>
  <c r="AV55" i="9"/>
  <c r="AV59" i="9"/>
  <c r="AV64" i="9"/>
  <c r="AV68" i="9"/>
  <c r="AV72" i="9"/>
  <c r="AV76" i="9"/>
  <c r="AV81" i="9"/>
  <c r="AV85" i="9"/>
  <c r="AV90" i="9"/>
  <c r="AV94" i="9"/>
  <c r="AV99" i="9"/>
  <c r="AV104" i="9"/>
  <c r="AV109" i="9"/>
  <c r="AV114" i="9"/>
  <c r="AV119" i="9"/>
  <c r="AV123" i="9"/>
  <c r="AV128" i="9"/>
  <c r="AV132" i="9"/>
  <c r="AV137" i="9"/>
  <c r="BD7" i="9"/>
  <c r="BD11" i="9"/>
  <c r="BD15" i="9"/>
  <c r="BD20" i="9"/>
  <c r="BD24" i="9"/>
  <c r="BC135" i="9"/>
  <c r="BD136" i="9"/>
  <c r="AX33" i="9"/>
  <c r="BL42" i="9"/>
  <c r="BK41" i="9"/>
  <c r="BK87" i="9"/>
  <c r="BL87" i="9" s="1"/>
  <c r="BL88" i="9"/>
  <c r="AZ83" i="9"/>
  <c r="AZ88" i="9"/>
  <c r="AY87" i="9"/>
  <c r="AZ87" i="9" s="1"/>
  <c r="AZ92" i="9"/>
  <c r="AZ97" i="9"/>
  <c r="AY96" i="9"/>
  <c r="AZ96" i="9" s="1"/>
  <c r="AZ101" i="9"/>
  <c r="AZ106" i="9"/>
  <c r="AZ111" i="9"/>
  <c r="AZ117" i="9"/>
  <c r="AZ121" i="9"/>
  <c r="AY125" i="9"/>
  <c r="AZ125" i="9" s="1"/>
  <c r="AZ126" i="9"/>
  <c r="AZ130" i="9"/>
  <c r="AZ134" i="9"/>
  <c r="BG4" i="9"/>
  <c r="BH4" i="9" s="1"/>
  <c r="BH5" i="9"/>
  <c r="BH9" i="9"/>
  <c r="BH13" i="9"/>
  <c r="BH18" i="9"/>
  <c r="BH22" i="9"/>
  <c r="BH26" i="9"/>
  <c r="BH30" i="9"/>
  <c r="BH35" i="9"/>
  <c r="BK61" i="9"/>
  <c r="BL61" i="9" s="1"/>
  <c r="BL62" i="9"/>
  <c r="BL79" i="9"/>
  <c r="BK78" i="9"/>
  <c r="BL78" i="9" s="1"/>
  <c r="BB32" i="9"/>
  <c r="BB37" i="9"/>
  <c r="BA41" i="9"/>
  <c r="BB41" i="9" s="1"/>
  <c r="BB42" i="9"/>
  <c r="BB46" i="9"/>
  <c r="BB50" i="9"/>
  <c r="BB54" i="9"/>
  <c r="BB58" i="9"/>
  <c r="BB63" i="9"/>
  <c r="BB67" i="9"/>
  <c r="BB71" i="9"/>
  <c r="BB75" i="9"/>
  <c r="BB80" i="9"/>
  <c r="BB84" i="9"/>
  <c r="BB89" i="9"/>
  <c r="BB93" i="9"/>
  <c r="BB98" i="9"/>
  <c r="BA102" i="9"/>
  <c r="BB102" i="9" s="1"/>
  <c r="BB103" i="9"/>
  <c r="BB108" i="9"/>
  <c r="BA107" i="9"/>
  <c r="BB107" i="9" s="1"/>
  <c r="BA112" i="9"/>
  <c r="BB112" i="9" s="1"/>
  <c r="BB113" i="9"/>
  <c r="BB118" i="9"/>
  <c r="BB122" i="9"/>
  <c r="BB127" i="9"/>
  <c r="BB131" i="9"/>
  <c r="BB136" i="9"/>
  <c r="BA135" i="9"/>
  <c r="BJ6" i="9"/>
  <c r="BJ10" i="9"/>
  <c r="BJ14" i="9"/>
  <c r="BJ19" i="9"/>
  <c r="BJ23" i="9"/>
  <c r="BJ27" i="9"/>
  <c r="BJ31" i="9"/>
  <c r="BJ36" i="9"/>
  <c r="BG41" i="9"/>
  <c r="BH42" i="9"/>
  <c r="BF41" i="9"/>
  <c r="BF102" i="9"/>
  <c r="BF107" i="9"/>
  <c r="BO41" i="9"/>
  <c r="BP42" i="9"/>
  <c r="BS115" i="9"/>
  <c r="BT115" i="9" s="1"/>
  <c r="BT116" i="9"/>
  <c r="BH95" i="9"/>
  <c r="BH100" i="9"/>
  <c r="BH105" i="9"/>
  <c r="BH110" i="9"/>
  <c r="BG115" i="9"/>
  <c r="BH115" i="9" s="1"/>
  <c r="BH116" i="9"/>
  <c r="BH120" i="9"/>
  <c r="BH124" i="9"/>
  <c r="BH129" i="9"/>
  <c r="BH133" i="9"/>
  <c r="BH138" i="9"/>
  <c r="BP8" i="9"/>
  <c r="BP12" i="9"/>
  <c r="BO16" i="9"/>
  <c r="BP16" i="9" s="1"/>
  <c r="BP17" i="9"/>
  <c r="BP21" i="9"/>
  <c r="BP25" i="9"/>
  <c r="BP29" i="9"/>
  <c r="BO33" i="9"/>
  <c r="BP33" i="9" s="1"/>
  <c r="BP34" i="9"/>
  <c r="BP62" i="9"/>
  <c r="BO61" i="9"/>
  <c r="BP61" i="9" s="1"/>
  <c r="BI87" i="9"/>
  <c r="BJ87" i="9" s="1"/>
  <c r="BJ88" i="9"/>
  <c r="BJ92" i="9"/>
  <c r="BJ97" i="9"/>
  <c r="BI96" i="9"/>
  <c r="BJ96" i="9" s="1"/>
  <c r="BJ101" i="9"/>
  <c r="BJ106" i="9"/>
  <c r="BJ111" i="9"/>
  <c r="BJ117" i="9"/>
  <c r="BJ121" i="9"/>
  <c r="BI125" i="9"/>
  <c r="BJ125" i="9" s="1"/>
  <c r="BJ126" i="9"/>
  <c r="BJ130" i="9"/>
  <c r="BJ134" i="9"/>
  <c r="BR5" i="9"/>
  <c r="BQ4" i="9"/>
  <c r="BR4" i="9" s="1"/>
  <c r="BR9" i="9"/>
  <c r="BR13" i="9"/>
  <c r="BR18" i="9"/>
  <c r="BR22" i="9"/>
  <c r="BR26" i="9"/>
  <c r="BR30" i="9"/>
  <c r="BR35" i="9"/>
  <c r="BL109" i="9"/>
  <c r="BL114" i="9"/>
  <c r="BL119" i="9"/>
  <c r="BL123" i="9"/>
  <c r="BL128" i="9"/>
  <c r="BL132" i="9"/>
  <c r="BL137" i="9"/>
  <c r="BT7" i="9"/>
  <c r="BT11" i="9"/>
  <c r="BT15" i="9"/>
  <c r="BT20" i="9"/>
  <c r="BT24" i="9"/>
  <c r="BT28" i="9"/>
  <c r="BT32" i="9"/>
  <c r="BN41" i="9"/>
  <c r="BN102" i="9"/>
  <c r="BN107" i="9"/>
  <c r="BP71" i="9"/>
  <c r="BP75" i="9"/>
  <c r="BP80" i="9"/>
  <c r="BP84" i="9"/>
  <c r="BP89" i="9"/>
  <c r="BP93" i="9"/>
  <c r="BP98" i="9"/>
  <c r="BO102" i="9"/>
  <c r="BP103" i="9"/>
  <c r="BP108" i="9"/>
  <c r="BO107" i="9"/>
  <c r="BP113" i="9"/>
  <c r="BO112" i="9"/>
  <c r="BP112" i="9" s="1"/>
  <c r="BP118" i="9"/>
  <c r="BP122" i="9"/>
  <c r="BP127" i="9"/>
  <c r="BP131" i="9"/>
  <c r="BO135" i="9"/>
  <c r="BP136" i="9"/>
  <c r="BR119" i="9"/>
  <c r="BR123" i="9"/>
  <c r="BR128" i="9"/>
  <c r="BR132" i="9"/>
  <c r="BR137" i="9"/>
  <c r="AF8" i="9"/>
  <c r="AF25" i="9"/>
  <c r="AF43" i="9"/>
  <c r="AF66" i="9"/>
  <c r="AF114" i="9"/>
  <c r="AH4" i="9"/>
  <c r="AN4" i="9" s="1"/>
  <c r="AJ10" i="9"/>
  <c r="AJ27" i="9"/>
  <c r="AJ45" i="9"/>
  <c r="AI61" i="9"/>
  <c r="AJ61" i="9" s="1"/>
  <c r="AJ62" i="9"/>
  <c r="AI78" i="9"/>
  <c r="AJ78" i="9" s="1"/>
  <c r="AJ79" i="9"/>
  <c r="AI96" i="9"/>
  <c r="AJ97" i="9"/>
  <c r="AL104" i="9"/>
  <c r="AL114" i="9"/>
  <c r="AL123" i="9"/>
  <c r="AB10" i="9"/>
  <c r="AB49" i="9"/>
  <c r="AB62" i="9"/>
  <c r="AA61" i="9"/>
  <c r="AB61" i="9" s="1"/>
  <c r="AB79" i="9"/>
  <c r="AA78" i="9"/>
  <c r="AB78" i="9" s="1"/>
  <c r="AA96" i="9"/>
  <c r="AB96" i="9" s="1"/>
  <c r="AB97" i="9"/>
  <c r="AB119" i="9"/>
  <c r="AB134" i="9"/>
  <c r="AD19" i="9"/>
  <c r="AD36" i="9"/>
  <c r="AD53" i="9"/>
  <c r="AD70" i="9"/>
  <c r="AC87" i="9"/>
  <c r="AD87" i="9" s="1"/>
  <c r="AD88" i="9"/>
  <c r="AD106" i="9"/>
  <c r="AC125" i="9"/>
  <c r="AD125" i="9" s="1"/>
  <c r="AD126" i="9"/>
  <c r="AF45" i="9"/>
  <c r="AF90" i="9"/>
  <c r="AF117" i="9"/>
  <c r="AJ5" i="9"/>
  <c r="AI4" i="9"/>
  <c r="AL10" i="9"/>
  <c r="AH16" i="9"/>
  <c r="AJ22" i="9"/>
  <c r="AL27" i="9"/>
  <c r="AH33" i="9"/>
  <c r="AJ33" i="9" s="1"/>
  <c r="AJ39" i="9"/>
  <c r="AL45" i="9"/>
  <c r="AJ56" i="9"/>
  <c r="AK61" i="9"/>
  <c r="AL61" i="9" s="1"/>
  <c r="AL62" i="9"/>
  <c r="AJ73" i="9"/>
  <c r="AK78" i="9"/>
  <c r="AL78" i="9" s="1"/>
  <c r="AL79" i="9"/>
  <c r="AJ91" i="9"/>
  <c r="AL97" i="9"/>
  <c r="AK96" i="9"/>
  <c r="AL96" i="9" s="1"/>
  <c r="AH115" i="9"/>
  <c r="AP4" i="9"/>
  <c r="AB32" i="9"/>
  <c r="AB67" i="9"/>
  <c r="AB12" i="9"/>
  <c r="AB21" i="9"/>
  <c r="AB29" i="9"/>
  <c r="AB43" i="9"/>
  <c r="AB66" i="9"/>
  <c r="AB83" i="9"/>
  <c r="AB104" i="9"/>
  <c r="AB114" i="9"/>
  <c r="AD6" i="9"/>
  <c r="Z107" i="9"/>
  <c r="Z135" i="9"/>
  <c r="AD15" i="9"/>
  <c r="AD32" i="9"/>
  <c r="AD50" i="9"/>
  <c r="AD67" i="9"/>
  <c r="AD84" i="9"/>
  <c r="AC102" i="9"/>
  <c r="AD102" i="9" s="1"/>
  <c r="AD103" i="9"/>
  <c r="AD122" i="9"/>
  <c r="AF6" i="9"/>
  <c r="AF23" i="9"/>
  <c r="AF40" i="9"/>
  <c r="AF63" i="9"/>
  <c r="AF85" i="9"/>
  <c r="AF111" i="9"/>
  <c r="AF136" i="9"/>
  <c r="AE135" i="9"/>
  <c r="AL9" i="9"/>
  <c r="AJ21" i="9"/>
  <c r="AL26" i="9"/>
  <c r="AJ38" i="9"/>
  <c r="AL44" i="9"/>
  <c r="AJ55" i="9"/>
  <c r="AL60" i="9"/>
  <c r="AJ72" i="9"/>
  <c r="AL77" i="9"/>
  <c r="AJ90" i="9"/>
  <c r="AL95" i="9"/>
  <c r="AK102" i="9"/>
  <c r="AL102" i="9" s="1"/>
  <c r="AL103" i="9"/>
  <c r="AL113" i="9"/>
  <c r="AK112" i="9"/>
  <c r="AL112" i="9" s="1"/>
  <c r="AL122" i="9"/>
  <c r="AH135" i="9"/>
  <c r="AP87" i="9"/>
  <c r="AP125" i="9"/>
  <c r="AI102" i="9"/>
  <c r="AJ103" i="9"/>
  <c r="AI107" i="9"/>
  <c r="AJ108" i="9"/>
  <c r="AI112" i="9"/>
  <c r="AJ112" i="9" s="1"/>
  <c r="AJ113" i="9"/>
  <c r="AJ118" i="9"/>
  <c r="AJ122" i="9"/>
  <c r="AJ127" i="9"/>
  <c r="AJ131" i="9"/>
  <c r="AI135" i="9"/>
  <c r="AJ135" i="9" s="1"/>
  <c r="AJ136" i="9"/>
  <c r="AR6" i="9"/>
  <c r="AR10" i="9"/>
  <c r="AR14" i="9"/>
  <c r="AR19" i="9"/>
  <c r="AR23" i="9"/>
  <c r="AR27" i="9"/>
  <c r="AR31" i="9"/>
  <c r="AR36" i="9"/>
  <c r="AR40" i="9"/>
  <c r="AR45" i="9"/>
  <c r="AR49" i="9"/>
  <c r="AR53" i="9"/>
  <c r="AR57" i="9"/>
  <c r="AQ61" i="9"/>
  <c r="AR61" i="9" s="1"/>
  <c r="AR62" i="9"/>
  <c r="AR66" i="9"/>
  <c r="AR70" i="9"/>
  <c r="AR74" i="9"/>
  <c r="AQ78" i="9"/>
  <c r="AR78" i="9" s="1"/>
  <c r="AR79" i="9"/>
  <c r="AR83" i="9"/>
  <c r="AQ87" i="9"/>
  <c r="AR87" i="9" s="1"/>
  <c r="AR88" i="9"/>
  <c r="AR92" i="9"/>
  <c r="AQ96" i="9"/>
  <c r="AR97" i="9"/>
  <c r="AR101" i="9"/>
  <c r="AR106" i="9"/>
  <c r="AR111" i="9"/>
  <c r="AR117" i="9"/>
  <c r="AR121" i="9"/>
  <c r="AQ125" i="9"/>
  <c r="AR125" i="9" s="1"/>
  <c r="AR126" i="9"/>
  <c r="AR130" i="9"/>
  <c r="AR134" i="9"/>
  <c r="AZ5" i="9"/>
  <c r="AY4" i="9"/>
  <c r="AZ4" i="9" s="1"/>
  <c r="AZ9" i="9"/>
  <c r="AZ13" i="9"/>
  <c r="AZ18" i="9"/>
  <c r="AZ22" i="9"/>
  <c r="AZ26" i="9"/>
  <c r="AL131" i="9"/>
  <c r="AK135" i="9"/>
  <c r="AL136" i="9"/>
  <c r="AT6" i="9"/>
  <c r="AT10" i="9"/>
  <c r="AT14" i="9"/>
  <c r="AT19" i="9"/>
  <c r="AT23" i="9"/>
  <c r="AT27" i="9"/>
  <c r="AT31" i="9"/>
  <c r="AT36" i="9"/>
  <c r="AT40" i="9"/>
  <c r="AT45" i="9"/>
  <c r="AT49" i="9"/>
  <c r="AT53" i="9"/>
  <c r="AT57" i="9"/>
  <c r="AS61" i="9"/>
  <c r="AT61" i="9" s="1"/>
  <c r="AT62" i="9"/>
  <c r="AT66" i="9"/>
  <c r="AT70" i="9"/>
  <c r="AT74" i="9"/>
  <c r="AS78" i="9"/>
  <c r="AT78" i="9" s="1"/>
  <c r="AT79" i="9"/>
  <c r="AT83" i="9"/>
  <c r="AS87" i="9"/>
  <c r="AT87" i="9" s="1"/>
  <c r="AT88" i="9"/>
  <c r="AT92" i="9"/>
  <c r="AS96" i="9"/>
  <c r="AT96" i="9" s="1"/>
  <c r="AT97" i="9"/>
  <c r="AT101" i="9"/>
  <c r="AT106" i="9"/>
  <c r="AT111" i="9"/>
  <c r="AT117" i="9"/>
  <c r="AT121" i="9"/>
  <c r="AS125" i="9"/>
  <c r="AT125" i="9" s="1"/>
  <c r="AT126" i="9"/>
  <c r="AT130" i="9"/>
  <c r="AT134" i="9"/>
  <c r="BA4" i="9"/>
  <c r="BB4" i="9" s="1"/>
  <c r="BB5" i="9"/>
  <c r="BB9" i="9"/>
  <c r="BB13" i="9"/>
  <c r="BB18" i="9"/>
  <c r="BB22" i="9"/>
  <c r="BB26" i="9"/>
  <c r="BC87" i="9"/>
  <c r="BD87" i="9" s="1"/>
  <c r="BD88" i="9"/>
  <c r="BC125" i="9"/>
  <c r="BD125" i="9" s="1"/>
  <c r="BD126" i="9"/>
  <c r="AF56" i="9"/>
  <c r="AF73" i="9"/>
  <c r="AF91" i="9"/>
  <c r="AF110" i="9"/>
  <c r="AF129" i="9"/>
  <c r="AN6" i="9"/>
  <c r="AN10" i="9"/>
  <c r="AN14" i="9"/>
  <c r="AN19" i="9"/>
  <c r="AN23" i="9"/>
  <c r="AN27" i="9"/>
  <c r="AN31" i="9"/>
  <c r="AN36" i="9"/>
  <c r="AN40" i="9"/>
  <c r="AN45" i="9"/>
  <c r="AN49" i="9"/>
  <c r="AN53" i="9"/>
  <c r="AN57" i="9"/>
  <c r="AM61" i="9"/>
  <c r="AN61" i="9" s="1"/>
  <c r="AN62" i="9"/>
  <c r="AN66" i="9"/>
  <c r="AN70" i="9"/>
  <c r="AN74" i="9"/>
  <c r="AM78" i="9"/>
  <c r="AN78" i="9" s="1"/>
  <c r="AN79" i="9"/>
  <c r="AN83" i="9"/>
  <c r="AN88" i="9"/>
  <c r="AM87" i="9"/>
  <c r="AN87" i="9" s="1"/>
  <c r="AN92" i="9"/>
  <c r="AM96" i="9"/>
  <c r="AN96" i="9" s="1"/>
  <c r="AN97" i="9"/>
  <c r="AN101" i="9"/>
  <c r="AN106" i="9"/>
  <c r="AN111" i="9"/>
  <c r="AN117" i="9"/>
  <c r="AN121" i="9"/>
  <c r="AM125" i="9"/>
  <c r="AN125" i="9" s="1"/>
  <c r="AN126" i="9"/>
  <c r="AN130" i="9"/>
  <c r="AN134" i="9"/>
  <c r="AV5" i="9"/>
  <c r="AU4" i="9"/>
  <c r="AV4" i="9" s="1"/>
  <c r="AV9" i="9"/>
  <c r="AV13" i="9"/>
  <c r="AV18" i="9"/>
  <c r="AV22" i="9"/>
  <c r="AV26" i="9"/>
  <c r="AV30" i="9"/>
  <c r="AV35" i="9"/>
  <c r="AV39" i="9"/>
  <c r="AV44" i="9"/>
  <c r="AV48" i="9"/>
  <c r="AV52" i="9"/>
  <c r="AV56" i="9"/>
  <c r="AV60" i="9"/>
  <c r="AV65" i="9"/>
  <c r="AV69" i="9"/>
  <c r="AV73" i="9"/>
  <c r="AV77" i="9"/>
  <c r="AV82" i="9"/>
  <c r="AV86" i="9"/>
  <c r="AV91" i="9"/>
  <c r="AV95" i="9"/>
  <c r="AV100" i="9"/>
  <c r="AV105" i="9"/>
  <c r="AV110" i="9"/>
  <c r="AV116" i="9"/>
  <c r="AU115" i="9"/>
  <c r="AV115" i="9" s="1"/>
  <c r="AV120" i="9"/>
  <c r="AV124" i="9"/>
  <c r="AV129" i="9"/>
  <c r="AV133" i="9"/>
  <c r="AV138" i="9"/>
  <c r="BD8" i="9"/>
  <c r="BD12" i="9"/>
  <c r="BC16" i="9"/>
  <c r="BD16" i="9" s="1"/>
  <c r="BD17" i="9"/>
  <c r="BD21" i="9"/>
  <c r="BD25" i="9"/>
  <c r="BD84" i="9"/>
  <c r="BD103" i="9"/>
  <c r="BC102" i="9"/>
  <c r="BD102" i="9" s="1"/>
  <c r="BI41" i="9"/>
  <c r="BJ41" i="9" s="1"/>
  <c r="BJ42" i="9"/>
  <c r="BG87" i="9"/>
  <c r="BH87" i="9" s="1"/>
  <c r="BH88" i="9"/>
  <c r="AX115" i="9"/>
  <c r="BF16" i="9"/>
  <c r="BH16" i="9" s="1"/>
  <c r="BF33" i="9"/>
  <c r="AZ80" i="9"/>
  <c r="AZ84" i="9"/>
  <c r="AZ89" i="9"/>
  <c r="AZ93" i="9"/>
  <c r="AZ98" i="9"/>
  <c r="AY102" i="9"/>
  <c r="AZ102" i="9" s="1"/>
  <c r="AZ103" i="9"/>
  <c r="AZ108" i="9"/>
  <c r="AY107" i="9"/>
  <c r="AZ107" i="9" s="1"/>
  <c r="AZ113" i="9"/>
  <c r="AY112" i="9"/>
  <c r="AZ112" i="9" s="1"/>
  <c r="AZ118" i="9"/>
  <c r="AZ122" i="9"/>
  <c r="AZ127" i="9"/>
  <c r="AZ131" i="9"/>
  <c r="AY135" i="9"/>
  <c r="AZ136" i="9"/>
  <c r="BH6" i="9"/>
  <c r="BH10" i="9"/>
  <c r="BH14" i="9"/>
  <c r="BH19" i="9"/>
  <c r="BH23" i="9"/>
  <c r="BH27" i="9"/>
  <c r="BH31" i="9"/>
  <c r="BH36" i="9"/>
  <c r="BB34" i="9"/>
  <c r="BA33" i="9"/>
  <c r="BB33" i="9" s="1"/>
  <c r="BB38" i="9"/>
  <c r="BB43" i="9"/>
  <c r="BB47" i="9"/>
  <c r="BB51" i="9"/>
  <c r="BB55" i="9"/>
  <c r="BB59" i="9"/>
  <c r="BB64" i="9"/>
  <c r="BB68" i="9"/>
  <c r="BB72" i="9"/>
  <c r="BB76" i="9"/>
  <c r="BB81" i="9"/>
  <c r="BB85" i="9"/>
  <c r="BB90" i="9"/>
  <c r="BB94" i="9"/>
  <c r="BB99" i="9"/>
  <c r="BB104" i="9"/>
  <c r="BB109" i="9"/>
  <c r="BB114" i="9"/>
  <c r="BB119" i="9"/>
  <c r="BB123" i="9"/>
  <c r="BB128" i="9"/>
  <c r="BB132" i="9"/>
  <c r="BB137" i="9"/>
  <c r="BJ7" i="9"/>
  <c r="BJ11" i="9"/>
  <c r="BJ15" i="9"/>
  <c r="BJ20" i="9"/>
  <c r="BJ24" i="9"/>
  <c r="BJ28" i="9"/>
  <c r="BJ32" i="9"/>
  <c r="BJ37" i="9"/>
  <c r="BH54" i="9"/>
  <c r="BH71" i="9"/>
  <c r="BL89" i="9"/>
  <c r="BS107" i="9"/>
  <c r="BT107" i="9" s="1"/>
  <c r="BT108" i="9"/>
  <c r="BG96" i="9"/>
  <c r="BH96" i="9" s="1"/>
  <c r="BH97" i="9"/>
  <c r="BH101" i="9"/>
  <c r="BH106" i="9"/>
  <c r="BH111" i="9"/>
  <c r="BH117" i="9"/>
  <c r="BH121" i="9"/>
  <c r="BG125" i="9"/>
  <c r="BH125" i="9" s="1"/>
  <c r="BH126" i="9"/>
  <c r="BH130" i="9"/>
  <c r="BH134" i="9"/>
  <c r="BP5" i="9"/>
  <c r="BO4" i="9"/>
  <c r="BP4" i="9" s="1"/>
  <c r="BP9" i="9"/>
  <c r="BP13" i="9"/>
  <c r="BP18" i="9"/>
  <c r="BP22" i="9"/>
  <c r="BP26" i="9"/>
  <c r="BP30" i="9"/>
  <c r="BP35" i="9"/>
  <c r="BJ89" i="9"/>
  <c r="BJ93" i="9"/>
  <c r="BJ98" i="9"/>
  <c r="BI102" i="9"/>
  <c r="BJ103" i="9"/>
  <c r="BJ108" i="9"/>
  <c r="BI107" i="9"/>
  <c r="BJ107" i="9" s="1"/>
  <c r="BJ113" i="9"/>
  <c r="BI112" i="9"/>
  <c r="BJ112" i="9" s="1"/>
  <c r="BJ118" i="9"/>
  <c r="BJ122" i="9"/>
  <c r="BJ127" i="9"/>
  <c r="BJ131" i="9"/>
  <c r="BJ136" i="9"/>
  <c r="BI135" i="9"/>
  <c r="BR6" i="9"/>
  <c r="BR10" i="9"/>
  <c r="BR14" i="9"/>
  <c r="BR19" i="9"/>
  <c r="BR23" i="9"/>
  <c r="BR27" i="9"/>
  <c r="BR31" i="9"/>
  <c r="BR36" i="9"/>
  <c r="BS41" i="9"/>
  <c r="BT41" i="9" s="1"/>
  <c r="BT42" i="9"/>
  <c r="BS78" i="9"/>
  <c r="BT78" i="9" s="1"/>
  <c r="BT79" i="9"/>
  <c r="BT88" i="9"/>
  <c r="BS87" i="9"/>
  <c r="BT87" i="9" s="1"/>
  <c r="BS96" i="9"/>
  <c r="BT96" i="9" s="1"/>
  <c r="BT97" i="9"/>
  <c r="BL110" i="9"/>
  <c r="BK115" i="9"/>
  <c r="BL115" i="9" s="1"/>
  <c r="BL116" i="9"/>
  <c r="BL120" i="9"/>
  <c r="BL124" i="9"/>
  <c r="BL129" i="9"/>
  <c r="BL133" i="9"/>
  <c r="BL138" i="9"/>
  <c r="BT8" i="9"/>
  <c r="BT12" i="9"/>
  <c r="BS16" i="9"/>
  <c r="BT16" i="9" s="1"/>
  <c r="BT17" i="9"/>
  <c r="BT21" i="9"/>
  <c r="BT25" i="9"/>
  <c r="BT29" i="9"/>
  <c r="BT34" i="9"/>
  <c r="BS33" i="9"/>
  <c r="BT33" i="9" s="1"/>
  <c r="BT45" i="9"/>
  <c r="BT62" i="9"/>
  <c r="BS61" i="9"/>
  <c r="BT61" i="9" s="1"/>
  <c r="BR103" i="9"/>
  <c r="BQ102" i="9"/>
  <c r="BR102" i="9" s="1"/>
  <c r="BQ112" i="9"/>
  <c r="BR112" i="9" s="1"/>
  <c r="BR113" i="9"/>
  <c r="BP72" i="9"/>
  <c r="BP76" i="9"/>
  <c r="BP81" i="9"/>
  <c r="BP85" i="9"/>
  <c r="BP90" i="9"/>
  <c r="BP94" i="9"/>
  <c r="BP99" i="9"/>
  <c r="BP104" i="9"/>
  <c r="BP109" i="9"/>
  <c r="BP114" i="9"/>
  <c r="BP119" i="9"/>
  <c r="BP123" i="9"/>
  <c r="BP128" i="9"/>
  <c r="BP132" i="9"/>
  <c r="BP137" i="9"/>
  <c r="BR120" i="9"/>
  <c r="BR124" i="9"/>
  <c r="BR129" i="9"/>
  <c r="BR133" i="9"/>
  <c r="BR138" i="9"/>
  <c r="L9" i="9"/>
  <c r="F58" i="9"/>
  <c r="H24" i="9"/>
  <c r="D59" i="9"/>
  <c r="F106" i="9"/>
  <c r="D76" i="9"/>
  <c r="H93" i="9"/>
  <c r="F15" i="9"/>
  <c r="F84" i="9"/>
  <c r="D117" i="9"/>
  <c r="D134" i="9"/>
  <c r="F32" i="9"/>
  <c r="L60" i="9"/>
  <c r="F50" i="9"/>
  <c r="L44" i="9"/>
  <c r="F47" i="9"/>
  <c r="D55" i="9"/>
  <c r="F20" i="9"/>
  <c r="H37" i="9"/>
  <c r="F89" i="9"/>
  <c r="H71" i="9"/>
  <c r="F54" i="9"/>
  <c r="D72" i="9"/>
  <c r="H89" i="9"/>
  <c r="F71" i="9"/>
  <c r="F55" i="9"/>
  <c r="F72" i="9"/>
  <c r="H54" i="9"/>
  <c r="J61" i="9"/>
  <c r="P106" i="9"/>
  <c r="P80" i="9"/>
  <c r="P98" i="9"/>
  <c r="P118" i="9"/>
  <c r="P90" i="9"/>
  <c r="P128" i="9"/>
  <c r="J78" i="9"/>
  <c r="J96" i="9"/>
  <c r="J87" i="9"/>
  <c r="P84" i="9"/>
  <c r="P122" i="9"/>
  <c r="P94" i="9"/>
  <c r="H58" i="9"/>
  <c r="H131" i="9"/>
  <c r="L69" i="9"/>
  <c r="F101" i="9"/>
  <c r="D121" i="9"/>
  <c r="N128" i="6"/>
  <c r="B115" i="9"/>
  <c r="D14" i="9"/>
  <c r="D31" i="9"/>
  <c r="D49" i="9"/>
  <c r="D66" i="9"/>
  <c r="J112" i="9"/>
  <c r="L99" i="9"/>
  <c r="R59" i="6"/>
  <c r="D21" i="9"/>
  <c r="L54" i="9"/>
  <c r="J135" i="9"/>
  <c r="N17" i="6"/>
  <c r="N104" i="6"/>
  <c r="L39" i="9"/>
  <c r="J61" i="6"/>
  <c r="R25" i="6"/>
  <c r="R65" i="6"/>
  <c r="R29" i="6"/>
  <c r="N91" i="6"/>
  <c r="R54" i="6"/>
  <c r="J18" i="6"/>
  <c r="N89" i="6"/>
  <c r="N9" i="6"/>
  <c r="R26" i="6"/>
  <c r="D51" i="9"/>
  <c r="N137" i="6"/>
  <c r="D130" i="9"/>
  <c r="H28" i="9"/>
  <c r="H98" i="9"/>
  <c r="R61" i="6"/>
  <c r="J102" i="6"/>
  <c r="L102" i="6" s="1"/>
  <c r="J88" i="6"/>
  <c r="D119" i="9"/>
  <c r="D85" i="9"/>
  <c r="D18" i="9"/>
  <c r="H11" i="9"/>
  <c r="H63" i="9"/>
  <c r="L51" i="9"/>
  <c r="L85" i="9"/>
  <c r="L77" i="9"/>
  <c r="L95" i="9"/>
  <c r="L133" i="9"/>
  <c r="D12" i="9"/>
  <c r="F119" i="9"/>
  <c r="F64" i="9"/>
  <c r="H80" i="9"/>
  <c r="D6" i="9"/>
  <c r="D23" i="9"/>
  <c r="D40" i="9"/>
  <c r="D57" i="9"/>
  <c r="D74" i="9"/>
  <c r="D92" i="9"/>
  <c r="D111" i="9"/>
  <c r="L68" i="9"/>
  <c r="R122" i="6"/>
  <c r="K122" i="6" s="1"/>
  <c r="N66" i="6"/>
  <c r="N16" i="6"/>
  <c r="J43" i="6"/>
  <c r="R132" i="6"/>
  <c r="R51" i="6"/>
  <c r="D137" i="9"/>
  <c r="D128" i="9"/>
  <c r="D132" i="9"/>
  <c r="B33" i="9"/>
  <c r="B16" i="9"/>
  <c r="D9" i="9"/>
  <c r="D26" i="9"/>
  <c r="D44" i="9"/>
  <c r="D60" i="9"/>
  <c r="D77" i="9"/>
  <c r="D95" i="9"/>
  <c r="C115" i="9"/>
  <c r="D116" i="9"/>
  <c r="D133" i="9"/>
  <c r="F17" i="9"/>
  <c r="E16" i="9"/>
  <c r="F34" i="9"/>
  <c r="E33" i="9"/>
  <c r="F51" i="9"/>
  <c r="F85" i="9"/>
  <c r="H42" i="9"/>
  <c r="G41" i="9"/>
  <c r="H113" i="9"/>
  <c r="G112" i="9"/>
  <c r="F13" i="9"/>
  <c r="F30" i="9"/>
  <c r="F48" i="9"/>
  <c r="F65" i="9"/>
  <c r="F82" i="9"/>
  <c r="F128" i="9"/>
  <c r="B102" i="9"/>
  <c r="C61" i="9"/>
  <c r="D62" i="9"/>
  <c r="D79" i="9"/>
  <c r="C78" i="9"/>
  <c r="C96" i="9"/>
  <c r="D97" i="9"/>
  <c r="B96" i="9"/>
  <c r="B78" i="9"/>
  <c r="B61" i="9"/>
  <c r="D15" i="9"/>
  <c r="D32" i="9"/>
  <c r="D50" i="9"/>
  <c r="D67" i="9"/>
  <c r="D84" i="9"/>
  <c r="D103" i="9"/>
  <c r="C102" i="9"/>
  <c r="D102" i="9" s="1"/>
  <c r="D122" i="9"/>
  <c r="F6" i="9"/>
  <c r="F23" i="9"/>
  <c r="F40" i="9"/>
  <c r="F57" i="9"/>
  <c r="F74" i="9"/>
  <c r="F92" i="9"/>
  <c r="F117" i="9"/>
  <c r="H13" i="9"/>
  <c r="H67" i="9"/>
  <c r="F129" i="9"/>
  <c r="H12" i="9"/>
  <c r="H29" i="9"/>
  <c r="H47" i="9"/>
  <c r="H64" i="9"/>
  <c r="H81" i="9"/>
  <c r="H99" i="9"/>
  <c r="H119" i="9"/>
  <c r="H137" i="9"/>
  <c r="P108" i="9"/>
  <c r="J107" i="9"/>
  <c r="L10" i="9"/>
  <c r="L27" i="9"/>
  <c r="L50" i="9"/>
  <c r="H39" i="9"/>
  <c r="H56" i="9"/>
  <c r="H73" i="9"/>
  <c r="H91" i="9"/>
  <c r="H110" i="9"/>
  <c r="H129" i="9"/>
  <c r="L20" i="9"/>
  <c r="L63" i="9"/>
  <c r="F98" i="9"/>
  <c r="F118" i="9"/>
  <c r="E135" i="9"/>
  <c r="F136" i="9"/>
  <c r="H19" i="9"/>
  <c r="H36" i="9"/>
  <c r="H53" i="9"/>
  <c r="H70" i="9"/>
  <c r="H88" i="9"/>
  <c r="G87" i="9"/>
  <c r="H106" i="9"/>
  <c r="G125" i="9"/>
  <c r="H126" i="9"/>
  <c r="J115" i="9"/>
  <c r="K16" i="9"/>
  <c r="L17" i="9"/>
  <c r="L35" i="9"/>
  <c r="L58" i="9"/>
  <c r="L109" i="9"/>
  <c r="L86" i="9"/>
  <c r="L105" i="9"/>
  <c r="L124" i="9"/>
  <c r="N8" i="9"/>
  <c r="N25" i="9"/>
  <c r="N43" i="9"/>
  <c r="N59" i="9"/>
  <c r="N76" i="9"/>
  <c r="N94" i="9"/>
  <c r="N114" i="9"/>
  <c r="N132" i="9"/>
  <c r="P15" i="9"/>
  <c r="P32" i="9"/>
  <c r="P50" i="9"/>
  <c r="P67" i="9"/>
  <c r="P101" i="9"/>
  <c r="P121" i="9"/>
  <c r="L31" i="9"/>
  <c r="L49" i="9"/>
  <c r="L66" i="9"/>
  <c r="L83" i="9"/>
  <c r="L101" i="9"/>
  <c r="L121" i="9"/>
  <c r="N5" i="9"/>
  <c r="M4" i="9"/>
  <c r="N22" i="9"/>
  <c r="N39" i="9"/>
  <c r="N56" i="9"/>
  <c r="N73" i="9"/>
  <c r="N91" i="9"/>
  <c r="N110" i="9"/>
  <c r="N129" i="9"/>
  <c r="P12" i="9"/>
  <c r="P29" i="9"/>
  <c r="P47" i="9"/>
  <c r="P64" i="9"/>
  <c r="P81" i="9"/>
  <c r="O135" i="9"/>
  <c r="P136" i="9"/>
  <c r="L80" i="9"/>
  <c r="L98" i="9"/>
  <c r="L118" i="9"/>
  <c r="L136" i="9"/>
  <c r="K135" i="9"/>
  <c r="N19" i="9"/>
  <c r="N36" i="9"/>
  <c r="N53" i="9"/>
  <c r="N70" i="9"/>
  <c r="N88" i="9"/>
  <c r="M87" i="9"/>
  <c r="N106" i="9"/>
  <c r="M125" i="9"/>
  <c r="N126" i="9"/>
  <c r="P9" i="9"/>
  <c r="P26" i="9"/>
  <c r="P44" i="9"/>
  <c r="P60" i="9"/>
  <c r="P77" i="9"/>
  <c r="P95" i="9"/>
  <c r="P114" i="9"/>
  <c r="P132" i="9"/>
  <c r="L123" i="9"/>
  <c r="N7" i="9"/>
  <c r="N24" i="9"/>
  <c r="N42" i="9"/>
  <c r="M41" i="9"/>
  <c r="N58" i="9"/>
  <c r="N75" i="9"/>
  <c r="N93" i="9"/>
  <c r="M112" i="9"/>
  <c r="N113" i="9"/>
  <c r="N131" i="9"/>
  <c r="P14" i="9"/>
  <c r="P31" i="9"/>
  <c r="P49" i="9"/>
  <c r="P66" i="9"/>
  <c r="P83" i="9"/>
  <c r="P105" i="9"/>
  <c r="P124" i="9"/>
  <c r="R80" i="6"/>
  <c r="R31" i="6"/>
  <c r="N80" i="6"/>
  <c r="D81" i="9"/>
  <c r="B4" i="9"/>
  <c r="D8" i="9"/>
  <c r="G107" i="9"/>
  <c r="H108" i="9"/>
  <c r="D13" i="9"/>
  <c r="D30" i="9"/>
  <c r="D48" i="9"/>
  <c r="D65" i="9"/>
  <c r="D82" i="9"/>
  <c r="D100" i="9"/>
  <c r="D120" i="9"/>
  <c r="D138" i="9"/>
  <c r="F21" i="9"/>
  <c r="F38" i="9"/>
  <c r="F90" i="9"/>
  <c r="F114" i="9"/>
  <c r="H9" i="9"/>
  <c r="K4" i="9"/>
  <c r="L5" i="9"/>
  <c r="F18" i="9"/>
  <c r="F35" i="9"/>
  <c r="F52" i="9"/>
  <c r="F69" i="9"/>
  <c r="F86" i="9"/>
  <c r="F109" i="9"/>
  <c r="F137" i="9"/>
  <c r="J125" i="9"/>
  <c r="B135" i="9"/>
  <c r="D83" i="9"/>
  <c r="D101" i="9"/>
  <c r="D20" i="9"/>
  <c r="D37" i="9"/>
  <c r="D54" i="9"/>
  <c r="D71" i="9"/>
  <c r="D89" i="9"/>
  <c r="D108" i="9"/>
  <c r="C107" i="9"/>
  <c r="D127" i="9"/>
  <c r="F10" i="9"/>
  <c r="F27" i="9"/>
  <c r="F45" i="9"/>
  <c r="E61" i="9"/>
  <c r="F62" i="9"/>
  <c r="E78" i="9"/>
  <c r="F79" i="9"/>
  <c r="E96" i="9"/>
  <c r="F97" i="9"/>
  <c r="F123" i="9"/>
  <c r="H22" i="9"/>
  <c r="H84" i="9"/>
  <c r="F133" i="9"/>
  <c r="H17" i="9"/>
  <c r="G16" i="9"/>
  <c r="H16" i="9" s="1"/>
  <c r="H34" i="9"/>
  <c r="G33" i="9"/>
  <c r="H33" i="9" s="1"/>
  <c r="H51" i="9"/>
  <c r="H68" i="9"/>
  <c r="H85" i="9"/>
  <c r="H104" i="9"/>
  <c r="H123" i="9"/>
  <c r="J41" i="9"/>
  <c r="L14" i="9"/>
  <c r="L32" i="9"/>
  <c r="L55" i="9"/>
  <c r="H44" i="9"/>
  <c r="H60" i="9"/>
  <c r="H77" i="9"/>
  <c r="H95" i="9"/>
  <c r="H116" i="9"/>
  <c r="G115" i="9"/>
  <c r="H133" i="9"/>
  <c r="J16" i="9"/>
  <c r="J33" i="9"/>
  <c r="L7" i="9"/>
  <c r="L24" i="9"/>
  <c r="L46" i="9"/>
  <c r="E102" i="9"/>
  <c r="F103" i="9"/>
  <c r="F122" i="9"/>
  <c r="H6" i="9"/>
  <c r="H23" i="9"/>
  <c r="H40" i="9"/>
  <c r="H57" i="9"/>
  <c r="H74" i="9"/>
  <c r="H92" i="9"/>
  <c r="H111" i="9"/>
  <c r="H130" i="9"/>
  <c r="L21" i="9"/>
  <c r="L42" i="9"/>
  <c r="K41" i="9"/>
  <c r="L64" i="9"/>
  <c r="L73" i="9"/>
  <c r="L91" i="9"/>
  <c r="L110" i="9"/>
  <c r="L129" i="9"/>
  <c r="N12" i="9"/>
  <c r="N29" i="9"/>
  <c r="N47" i="9"/>
  <c r="N64" i="9"/>
  <c r="N81" i="9"/>
  <c r="N99" i="9"/>
  <c r="N119" i="9"/>
  <c r="N137" i="9"/>
  <c r="P20" i="9"/>
  <c r="P37" i="9"/>
  <c r="P54" i="9"/>
  <c r="P71" i="9"/>
  <c r="P89" i="9"/>
  <c r="O125" i="9"/>
  <c r="P126" i="9"/>
  <c r="L36" i="9"/>
  <c r="L53" i="9"/>
  <c r="L70" i="9"/>
  <c r="L88" i="9"/>
  <c r="K87" i="9"/>
  <c r="L106" i="9"/>
  <c r="K125" i="9"/>
  <c r="L126" i="9"/>
  <c r="N9" i="9"/>
  <c r="N26" i="9"/>
  <c r="N44" i="9"/>
  <c r="N60" i="9"/>
  <c r="N77" i="9"/>
  <c r="N95" i="9"/>
  <c r="M115" i="9"/>
  <c r="N116" i="9"/>
  <c r="N133" i="9"/>
  <c r="P17" i="9"/>
  <c r="O33" i="9"/>
  <c r="P34" i="9"/>
  <c r="P51" i="9"/>
  <c r="P68" i="9"/>
  <c r="P85" i="9"/>
  <c r="O102" i="9"/>
  <c r="P103" i="9"/>
  <c r="L67" i="9"/>
  <c r="L84" i="9"/>
  <c r="L103" i="9"/>
  <c r="K102" i="9"/>
  <c r="L122" i="9"/>
  <c r="N6" i="9"/>
  <c r="N23" i="9"/>
  <c r="N40" i="9"/>
  <c r="N57" i="9"/>
  <c r="N74" i="9"/>
  <c r="N92" i="9"/>
  <c r="N111" i="9"/>
  <c r="N130" i="9"/>
  <c r="P13" i="9"/>
  <c r="P30" i="9"/>
  <c r="P48" i="9"/>
  <c r="P65" i="9"/>
  <c r="P82" i="9"/>
  <c r="P99" i="9"/>
  <c r="P119" i="9"/>
  <c r="P137" i="9"/>
  <c r="L128" i="9"/>
  <c r="N11" i="9"/>
  <c r="N28" i="9"/>
  <c r="N46" i="9"/>
  <c r="N63" i="9"/>
  <c r="N80" i="9"/>
  <c r="N98" i="9"/>
  <c r="N118" i="9"/>
  <c r="N136" i="9"/>
  <c r="M135" i="9"/>
  <c r="N135" i="9" s="1"/>
  <c r="O16" i="9"/>
  <c r="P19" i="9"/>
  <c r="P36" i="9"/>
  <c r="P53" i="9"/>
  <c r="P70" i="9"/>
  <c r="O87" i="9"/>
  <c r="P88" i="9"/>
  <c r="P110" i="9"/>
  <c r="P129" i="9"/>
  <c r="C16" i="9"/>
  <c r="D16" i="9" s="1"/>
  <c r="D17" i="9"/>
  <c r="F99" i="9"/>
  <c r="D94" i="9"/>
  <c r="F105" i="9"/>
  <c r="D35" i="9"/>
  <c r="D52" i="9"/>
  <c r="D69" i="9"/>
  <c r="D86" i="9"/>
  <c r="D105" i="9"/>
  <c r="D124" i="9"/>
  <c r="F8" i="9"/>
  <c r="F25" i="9"/>
  <c r="F43" i="9"/>
  <c r="F94" i="9"/>
  <c r="F120" i="9"/>
  <c r="H18" i="9"/>
  <c r="E4" i="9"/>
  <c r="F4" i="9" s="1"/>
  <c r="F5" i="9"/>
  <c r="F22" i="9"/>
  <c r="F39" i="9"/>
  <c r="F56" i="9"/>
  <c r="F73" i="9"/>
  <c r="F91" i="9"/>
  <c r="F116" i="9"/>
  <c r="E115" i="9"/>
  <c r="F115" i="9" s="1"/>
  <c r="G135" i="9"/>
  <c r="H136" i="9"/>
  <c r="B112" i="9"/>
  <c r="B41" i="9"/>
  <c r="D88" i="9"/>
  <c r="C87" i="9"/>
  <c r="B125" i="9"/>
  <c r="B87" i="9"/>
  <c r="D7" i="9"/>
  <c r="D24" i="9"/>
  <c r="C41" i="9"/>
  <c r="D42" i="9"/>
  <c r="D58" i="9"/>
  <c r="D93" i="9"/>
  <c r="C112" i="9"/>
  <c r="D112" i="9" s="1"/>
  <c r="D113" i="9"/>
  <c r="F14" i="9"/>
  <c r="F31" i="9"/>
  <c r="F49" i="9"/>
  <c r="F66" i="9"/>
  <c r="F83" i="9"/>
  <c r="F104" i="9"/>
  <c r="F130" i="9"/>
  <c r="H32" i="9"/>
  <c r="G102" i="9"/>
  <c r="H102" i="9" s="1"/>
  <c r="H103" i="9"/>
  <c r="F138" i="9"/>
  <c r="H21" i="9"/>
  <c r="H38" i="9"/>
  <c r="H55" i="9"/>
  <c r="H72" i="9"/>
  <c r="H90" i="9"/>
  <c r="H109" i="9"/>
  <c r="H128" i="9"/>
  <c r="L19" i="9"/>
  <c r="H30" i="9"/>
  <c r="H48" i="9"/>
  <c r="H65" i="9"/>
  <c r="H82" i="9"/>
  <c r="H100" i="9"/>
  <c r="H120" i="9"/>
  <c r="H138" i="9"/>
  <c r="L11" i="9"/>
  <c r="L28" i="9"/>
  <c r="E107" i="9"/>
  <c r="F108" i="9"/>
  <c r="F127" i="9"/>
  <c r="H10" i="9"/>
  <c r="H27" i="9"/>
  <c r="H45" i="9"/>
  <c r="G61" i="9"/>
  <c r="H62" i="9"/>
  <c r="G78" i="9"/>
  <c r="H78" i="9" s="1"/>
  <c r="H79" i="9"/>
  <c r="G96" i="9"/>
  <c r="H97" i="9"/>
  <c r="H117" i="9"/>
  <c r="H134" i="9"/>
  <c r="L8" i="9"/>
  <c r="L25" i="9"/>
  <c r="L47" i="9"/>
  <c r="L72" i="9"/>
  <c r="L116" i="9"/>
  <c r="K115" i="9"/>
  <c r="L115" i="9" s="1"/>
  <c r="M16" i="9"/>
  <c r="N17" i="9"/>
  <c r="M33" i="9"/>
  <c r="N34" i="9"/>
  <c r="N51" i="9"/>
  <c r="N68" i="9"/>
  <c r="N85" i="9"/>
  <c r="N104" i="9"/>
  <c r="N123" i="9"/>
  <c r="P7" i="9"/>
  <c r="P24" i="9"/>
  <c r="O41" i="9"/>
  <c r="P41" i="9" s="1"/>
  <c r="P42" i="9"/>
  <c r="P58" i="9"/>
  <c r="P75" i="9"/>
  <c r="P93" i="9"/>
  <c r="P111" i="9"/>
  <c r="P130" i="9"/>
  <c r="L40" i="9"/>
  <c r="L57" i="9"/>
  <c r="L74" i="9"/>
  <c r="L92" i="9"/>
  <c r="L111" i="9"/>
  <c r="L130" i="9"/>
  <c r="N13" i="9"/>
  <c r="N30" i="9"/>
  <c r="N48" i="9"/>
  <c r="N65" i="9"/>
  <c r="N82" i="9"/>
  <c r="N100" i="9"/>
  <c r="N120" i="9"/>
  <c r="N138" i="9"/>
  <c r="P21" i="9"/>
  <c r="P38" i="9"/>
  <c r="P55" i="9"/>
  <c r="P72" i="9"/>
  <c r="O107" i="9"/>
  <c r="P127" i="9"/>
  <c r="L71" i="9"/>
  <c r="L89" i="9"/>
  <c r="L108" i="9"/>
  <c r="K107" i="9"/>
  <c r="L107" i="9" s="1"/>
  <c r="L127" i="9"/>
  <c r="N10" i="9"/>
  <c r="N27" i="9"/>
  <c r="N45" i="9"/>
  <c r="N62" i="9"/>
  <c r="M61" i="9"/>
  <c r="N61" i="9" s="1"/>
  <c r="N79" i="9"/>
  <c r="M78" i="9"/>
  <c r="N78" i="9" s="1"/>
  <c r="N97" i="9"/>
  <c r="M96" i="9"/>
  <c r="N96" i="9" s="1"/>
  <c r="N117" i="9"/>
  <c r="N134" i="9"/>
  <c r="P18" i="9"/>
  <c r="P35" i="9"/>
  <c r="P52" i="9"/>
  <c r="P69" i="9"/>
  <c r="P86" i="9"/>
  <c r="P104" i="9"/>
  <c r="P123" i="9"/>
  <c r="L114" i="9"/>
  <c r="L132" i="9"/>
  <c r="N15" i="9"/>
  <c r="N32" i="9"/>
  <c r="N50" i="9"/>
  <c r="N67" i="9"/>
  <c r="N84" i="9"/>
  <c r="N103" i="9"/>
  <c r="M102" i="9"/>
  <c r="N122" i="9"/>
  <c r="P6" i="9"/>
  <c r="P23" i="9"/>
  <c r="P40" i="9"/>
  <c r="P57" i="9"/>
  <c r="P74" i="9"/>
  <c r="P92" i="9"/>
  <c r="O115" i="9"/>
  <c r="P115" i="9" s="1"/>
  <c r="P116" i="9"/>
  <c r="P133" i="9"/>
  <c r="J87" i="6"/>
  <c r="N5" i="6"/>
  <c r="O5" i="6" s="1"/>
  <c r="J33" i="6"/>
  <c r="D34" i="9"/>
  <c r="C33" i="9"/>
  <c r="D104" i="9"/>
  <c r="E41" i="9"/>
  <c r="F42" i="9"/>
  <c r="D99" i="9"/>
  <c r="D109" i="9"/>
  <c r="F124" i="9"/>
  <c r="D43" i="9"/>
  <c r="D114" i="9"/>
  <c r="F132" i="9"/>
  <c r="C4" i="9"/>
  <c r="D5" i="9"/>
  <c r="D22" i="9"/>
  <c r="D39" i="9"/>
  <c r="D56" i="9"/>
  <c r="D73" i="9"/>
  <c r="D91" i="9"/>
  <c r="D110" i="9"/>
  <c r="D129" i="9"/>
  <c r="F12" i="9"/>
  <c r="F29" i="9"/>
  <c r="F81" i="9"/>
  <c r="F100" i="9"/>
  <c r="F126" i="9"/>
  <c r="E125" i="9"/>
  <c r="H26" i="9"/>
  <c r="C125" i="9"/>
  <c r="D125" i="9" s="1"/>
  <c r="D126" i="9"/>
  <c r="F9" i="9"/>
  <c r="F26" i="9"/>
  <c r="F44" i="9"/>
  <c r="F60" i="9"/>
  <c r="F77" i="9"/>
  <c r="F95" i="9"/>
  <c r="B107" i="9"/>
  <c r="D11" i="9"/>
  <c r="D28" i="9"/>
  <c r="D46" i="9"/>
  <c r="D63" i="9"/>
  <c r="D80" i="9"/>
  <c r="D98" i="9"/>
  <c r="D118" i="9"/>
  <c r="D136" i="9"/>
  <c r="C135" i="9"/>
  <c r="F19" i="9"/>
  <c r="F36" i="9"/>
  <c r="F53" i="9"/>
  <c r="F70" i="9"/>
  <c r="F88" i="9"/>
  <c r="E87" i="9"/>
  <c r="F110" i="9"/>
  <c r="H5" i="9"/>
  <c r="G4" i="9"/>
  <c r="H50" i="9"/>
  <c r="H122" i="9"/>
  <c r="H8" i="9"/>
  <c r="H25" i="9"/>
  <c r="H43" i="9"/>
  <c r="H59" i="9"/>
  <c r="H76" i="9"/>
  <c r="H94" i="9"/>
  <c r="H114" i="9"/>
  <c r="H132" i="9"/>
  <c r="J102" i="9"/>
  <c r="L6" i="9"/>
  <c r="L23" i="9"/>
  <c r="H35" i="9"/>
  <c r="H52" i="9"/>
  <c r="H69" i="9"/>
  <c r="H86" i="9"/>
  <c r="H105" i="9"/>
  <c r="H124" i="9"/>
  <c r="L15" i="9"/>
  <c r="K33" i="9"/>
  <c r="L34" i="9"/>
  <c r="L104" i="9"/>
  <c r="F113" i="9"/>
  <c r="E112" i="9"/>
  <c r="F112" i="9" s="1"/>
  <c r="F131" i="9"/>
  <c r="H14" i="9"/>
  <c r="H31" i="9"/>
  <c r="H49" i="9"/>
  <c r="H66" i="9"/>
  <c r="H83" i="9"/>
  <c r="H101" i="9"/>
  <c r="H121" i="9"/>
  <c r="J4" i="9"/>
  <c r="L12" i="9"/>
  <c r="L29" i="9"/>
  <c r="L52" i="9"/>
  <c r="L90" i="9"/>
  <c r="L82" i="9"/>
  <c r="L100" i="9"/>
  <c r="L120" i="9"/>
  <c r="L138" i="9"/>
  <c r="N21" i="9"/>
  <c r="N38" i="9"/>
  <c r="N55" i="9"/>
  <c r="N72" i="9"/>
  <c r="N90" i="9"/>
  <c r="N109" i="9"/>
  <c r="N128" i="9"/>
  <c r="P11" i="9"/>
  <c r="P28" i="9"/>
  <c r="P46" i="9"/>
  <c r="P63" i="9"/>
  <c r="O96" i="9"/>
  <c r="P97" i="9"/>
  <c r="P117" i="9"/>
  <c r="P134" i="9"/>
  <c r="L45" i="9"/>
  <c r="L62" i="9"/>
  <c r="K61" i="9"/>
  <c r="L79" i="9"/>
  <c r="K78" i="9"/>
  <c r="L78" i="9" s="1"/>
  <c r="K96" i="9"/>
  <c r="L97" i="9"/>
  <c r="L117" i="9"/>
  <c r="L134" i="9"/>
  <c r="N18" i="9"/>
  <c r="N35" i="9"/>
  <c r="N52" i="9"/>
  <c r="N69" i="9"/>
  <c r="N86" i="9"/>
  <c r="N105" i="9"/>
  <c r="N124" i="9"/>
  <c r="P8" i="9"/>
  <c r="P25" i="9"/>
  <c r="P43" i="9"/>
  <c r="P59" i="9"/>
  <c r="P76" i="9"/>
  <c r="P113" i="9"/>
  <c r="O112" i="9"/>
  <c r="P131" i="9"/>
  <c r="L75" i="9"/>
  <c r="L93" i="9"/>
  <c r="K112" i="9"/>
  <c r="L113" i="9"/>
  <c r="L131" i="9"/>
  <c r="N14" i="9"/>
  <c r="N31" i="9"/>
  <c r="N49" i="9"/>
  <c r="N66" i="9"/>
  <c r="N83" i="9"/>
  <c r="N101" i="9"/>
  <c r="N121" i="9"/>
  <c r="P5" i="9"/>
  <c r="O4" i="9"/>
  <c r="P22" i="9"/>
  <c r="P39" i="9"/>
  <c r="P56" i="9"/>
  <c r="P73" i="9"/>
  <c r="P91" i="9"/>
  <c r="P109" i="9"/>
  <c r="L119" i="9"/>
  <c r="L137" i="9"/>
  <c r="N20" i="9"/>
  <c r="N37" i="9"/>
  <c r="N54" i="9"/>
  <c r="N71" i="9"/>
  <c r="N89" i="9"/>
  <c r="M107" i="9"/>
  <c r="N108" i="9"/>
  <c r="N127" i="9"/>
  <c r="P10" i="9"/>
  <c r="P27" i="9"/>
  <c r="P45" i="9"/>
  <c r="P62" i="9"/>
  <c r="O61" i="9"/>
  <c r="P79" i="9"/>
  <c r="O78" i="9"/>
  <c r="P78" i="9" s="1"/>
  <c r="P100" i="9"/>
  <c r="P120" i="9"/>
  <c r="P138" i="9"/>
  <c r="R63" i="6"/>
  <c r="R22" i="6"/>
  <c r="N35" i="6"/>
  <c r="R87" i="6"/>
  <c r="D28" i="6"/>
  <c r="R43" i="6"/>
  <c r="N98" i="6"/>
  <c r="J16" i="6"/>
  <c r="R7" i="6"/>
  <c r="J34" i="6"/>
  <c r="R64" i="6"/>
  <c r="R13" i="6"/>
  <c r="T13" i="6" s="1"/>
  <c r="R102" i="6"/>
  <c r="R8" i="6"/>
  <c r="D84" i="6"/>
  <c r="R55" i="6"/>
  <c r="R18" i="6"/>
  <c r="R121" i="6"/>
  <c r="T121" i="6" s="1"/>
  <c r="N33" i="6"/>
  <c r="N87" i="6"/>
  <c r="N20" i="6"/>
  <c r="N41" i="6"/>
  <c r="P41" i="6" s="1"/>
  <c r="J4" i="6"/>
  <c r="R126" i="6"/>
  <c r="N54" i="6"/>
  <c r="N12" i="6"/>
  <c r="R104" i="6"/>
  <c r="S104" i="6" s="1"/>
  <c r="N125" i="6"/>
  <c r="R27" i="6"/>
  <c r="N48" i="6"/>
  <c r="P48" i="6" s="1"/>
  <c r="N123" i="6"/>
  <c r="P123" i="6" s="1"/>
  <c r="J17" i="6"/>
  <c r="R127" i="6"/>
  <c r="R71" i="6"/>
  <c r="R107" i="6"/>
  <c r="O107" i="6" s="1"/>
  <c r="R137" i="6"/>
  <c r="J37" i="6"/>
  <c r="D130" i="6"/>
  <c r="R50" i="6"/>
  <c r="R14" i="6"/>
  <c r="T14" i="6" s="1"/>
  <c r="R81" i="6"/>
  <c r="R110" i="6"/>
  <c r="S110" i="6" s="1"/>
  <c r="N4" i="6"/>
  <c r="R99" i="6"/>
  <c r="R41" i="6"/>
  <c r="N63" i="6"/>
  <c r="R12" i="6"/>
  <c r="T12" i="6" s="1"/>
  <c r="R4" i="6"/>
  <c r="T4" i="6" s="1"/>
  <c r="R79" i="6"/>
  <c r="R34" i="6"/>
  <c r="R37" i="6"/>
  <c r="N42" i="6"/>
  <c r="N14" i="6"/>
  <c r="P14" i="6" s="1"/>
  <c r="R70" i="6"/>
  <c r="O70" i="6" s="1"/>
  <c r="R92" i="6"/>
  <c r="R90" i="6"/>
  <c r="J9" i="6"/>
  <c r="R69" i="6"/>
  <c r="K69" i="6" s="1"/>
  <c r="R33" i="6"/>
  <c r="K33" i="6" s="1"/>
  <c r="R11" i="6"/>
  <c r="K11" i="6" s="1"/>
  <c r="R136" i="6"/>
  <c r="R73" i="6"/>
  <c r="S73" i="6" s="1"/>
  <c r="N120" i="6"/>
  <c r="O120" i="6" s="1"/>
  <c r="R38" i="6"/>
  <c r="N43" i="6"/>
  <c r="K43" i="6" s="1"/>
  <c r="R129" i="6"/>
  <c r="R83" i="6"/>
  <c r="R17" i="6"/>
  <c r="J41" i="6"/>
  <c r="J40" i="6" s="1"/>
  <c r="N65" i="6"/>
  <c r="P65" i="6" s="1"/>
  <c r="J62" i="6"/>
  <c r="R10" i="6"/>
  <c r="K10" i="6" s="1"/>
  <c r="R109" i="6"/>
  <c r="T109" i="6" s="1"/>
  <c r="R68" i="6"/>
  <c r="T68" i="6" s="1"/>
  <c r="N8" i="6"/>
  <c r="S8" i="6" s="1"/>
  <c r="R19" i="6"/>
  <c r="R52" i="6"/>
  <c r="S52" i="6" s="1"/>
  <c r="R36" i="6"/>
  <c r="T36" i="6" s="1"/>
  <c r="N135" i="6"/>
  <c r="R20" i="6"/>
  <c r="N109" i="6"/>
  <c r="P109" i="6" s="1"/>
  <c r="R66" i="6"/>
  <c r="S66" i="6" s="1"/>
  <c r="N90" i="6"/>
  <c r="N121" i="6"/>
  <c r="R115" i="6"/>
  <c r="J78" i="6"/>
  <c r="N126" i="6"/>
  <c r="R76" i="6"/>
  <c r="R135" i="6"/>
  <c r="N78" i="6"/>
  <c r="J116" i="6"/>
  <c r="J12" i="6"/>
  <c r="K12" i="6" s="1"/>
  <c r="J98" i="6"/>
  <c r="N116" i="6"/>
  <c r="P116" i="6" s="1"/>
  <c r="N37" i="6"/>
  <c r="P37" i="6" s="1"/>
  <c r="N117" i="6"/>
  <c r="R88" i="6"/>
  <c r="R47" i="6"/>
  <c r="K47" i="6" s="1"/>
  <c r="R6" i="6"/>
  <c r="N102" i="6"/>
  <c r="R108" i="6"/>
  <c r="K108" i="6" s="1"/>
  <c r="R98" i="6"/>
  <c r="N61" i="6"/>
  <c r="S61" i="6" s="1"/>
  <c r="R133" i="6"/>
  <c r="R96" i="6"/>
  <c r="R46" i="6"/>
  <c r="O46" i="6" s="1"/>
  <c r="R89" i="6"/>
  <c r="R48" i="6"/>
  <c r="T48" i="6" s="1"/>
  <c r="R35" i="6"/>
  <c r="T35" i="6" s="1"/>
  <c r="R113" i="6"/>
  <c r="R105" i="6"/>
  <c r="S105" i="6" s="1"/>
  <c r="D44" i="6"/>
  <c r="F44" i="6" s="1"/>
  <c r="R119" i="6"/>
  <c r="S119" i="6" s="1"/>
  <c r="R67" i="6"/>
  <c r="O67" i="6" s="1"/>
  <c r="R57" i="6"/>
  <c r="J36" i="6"/>
  <c r="N36" i="6"/>
  <c r="R78" i="6"/>
  <c r="S78" i="6" s="1"/>
  <c r="R91" i="6"/>
  <c r="S91" i="6" s="1"/>
  <c r="R23" i="6"/>
  <c r="R74" i="6"/>
  <c r="R131" i="6"/>
  <c r="R58" i="6"/>
  <c r="S58" i="6" s="1"/>
  <c r="N79" i="6"/>
  <c r="R21" i="6"/>
  <c r="N115" i="6"/>
  <c r="O115" i="6" s="1"/>
  <c r="N81" i="6"/>
  <c r="S81" i="6" s="1"/>
  <c r="N62" i="6"/>
  <c r="R9" i="6"/>
  <c r="R123" i="6"/>
  <c r="T123" i="6" s="1"/>
  <c r="N34" i="6"/>
  <c r="S34" i="6" s="1"/>
  <c r="R42" i="6"/>
  <c r="T42" i="6" s="1"/>
  <c r="N55" i="6"/>
  <c r="S55" i="6" s="1"/>
  <c r="R85" i="6"/>
  <c r="S85" i="6" s="1"/>
  <c r="R128" i="6"/>
  <c r="O128" i="6" s="1"/>
  <c r="N38" i="6"/>
  <c r="K38" i="6" s="1"/>
  <c r="R45" i="6"/>
  <c r="O45" i="6" s="1"/>
  <c r="N136" i="6"/>
  <c r="O136" i="6" s="1"/>
  <c r="R24" i="6"/>
  <c r="T24" i="6" s="1"/>
  <c r="R56" i="6"/>
  <c r="S56" i="6" s="1"/>
  <c r="R125" i="6"/>
  <c r="O125" i="6" s="1"/>
  <c r="R16" i="6"/>
  <c r="K16" i="6" s="1"/>
  <c r="R112" i="6"/>
  <c r="R111" i="6" s="1"/>
  <c r="R39" i="6"/>
  <c r="T39" i="6" s="1"/>
  <c r="O135" i="6"/>
  <c r="S96" i="6"/>
  <c r="T29" i="6"/>
  <c r="S29" i="6"/>
  <c r="P104" i="6"/>
  <c r="T22" i="6"/>
  <c r="S22" i="6"/>
  <c r="P35" i="6"/>
  <c r="O35" i="6"/>
  <c r="T43" i="6"/>
  <c r="S43" i="6"/>
  <c r="P98" i="6"/>
  <c r="O98" i="6"/>
  <c r="P129" i="6"/>
  <c r="O129" i="6"/>
  <c r="T7" i="6"/>
  <c r="S7" i="6"/>
  <c r="T64" i="6"/>
  <c r="S64" i="6"/>
  <c r="T8" i="6"/>
  <c r="T100" i="6"/>
  <c r="S100" i="6"/>
  <c r="T55" i="6"/>
  <c r="P127" i="6"/>
  <c r="O127" i="6"/>
  <c r="T18" i="6"/>
  <c r="S18" i="6"/>
  <c r="O33" i="6"/>
  <c r="O87" i="6"/>
  <c r="P20" i="6"/>
  <c r="O20" i="6"/>
  <c r="T126" i="6"/>
  <c r="S126" i="6"/>
  <c r="P54" i="6"/>
  <c r="O54" i="6"/>
  <c r="P12" i="6"/>
  <c r="T104" i="6"/>
  <c r="T27" i="6"/>
  <c r="S27" i="6"/>
  <c r="O48" i="6"/>
  <c r="T127" i="6"/>
  <c r="S127" i="6"/>
  <c r="T71" i="6"/>
  <c r="S71" i="6"/>
  <c r="T137" i="6"/>
  <c r="S137" i="6"/>
  <c r="T50" i="6"/>
  <c r="S50" i="6"/>
  <c r="P22" i="6"/>
  <c r="O22" i="6"/>
  <c r="P133" i="6"/>
  <c r="O133" i="6"/>
  <c r="P108" i="6"/>
  <c r="P132" i="6"/>
  <c r="O132" i="6"/>
  <c r="O96" i="6"/>
  <c r="P52" i="6"/>
  <c r="P30" i="6"/>
  <c r="P13" i="6"/>
  <c r="T97" i="6"/>
  <c r="P83" i="6"/>
  <c r="O83" i="6"/>
  <c r="P70" i="6"/>
  <c r="P57" i="6"/>
  <c r="O57" i="6"/>
  <c r="P29" i="6"/>
  <c r="O29" i="6"/>
  <c r="P21" i="6"/>
  <c r="O21" i="6"/>
  <c r="T65" i="6"/>
  <c r="P17" i="6"/>
  <c r="O17" i="6"/>
  <c r="P91" i="6"/>
  <c r="O91" i="6"/>
  <c r="T80" i="6"/>
  <c r="S80" i="6"/>
  <c r="T63" i="6"/>
  <c r="S63" i="6"/>
  <c r="T99" i="6"/>
  <c r="S99" i="6"/>
  <c r="P80" i="6"/>
  <c r="O80" i="6"/>
  <c r="T94" i="6"/>
  <c r="S94" i="6"/>
  <c r="P66" i="6"/>
  <c r="T26" i="6"/>
  <c r="S26" i="6"/>
  <c r="T79" i="6"/>
  <c r="S79" i="6"/>
  <c r="T34" i="6"/>
  <c r="P63" i="6"/>
  <c r="O63" i="6"/>
  <c r="P137" i="6"/>
  <c r="O137" i="6"/>
  <c r="T103" i="6"/>
  <c r="T132" i="6"/>
  <c r="S132" i="6"/>
  <c r="T51" i="6"/>
  <c r="P122" i="6"/>
  <c r="P131" i="6"/>
  <c r="O131" i="6"/>
  <c r="P71" i="6"/>
  <c r="O71" i="6"/>
  <c r="P130" i="6"/>
  <c r="P99" i="6"/>
  <c r="O99" i="6"/>
  <c r="P67" i="6"/>
  <c r="P46" i="6"/>
  <c r="P28" i="6"/>
  <c r="P11" i="6"/>
  <c r="P94" i="6"/>
  <c r="O94" i="6"/>
  <c r="P76" i="6"/>
  <c r="O76" i="6"/>
  <c r="P68" i="6"/>
  <c r="P53" i="6"/>
  <c r="O53" i="6"/>
  <c r="P27" i="6"/>
  <c r="O27" i="6"/>
  <c r="P10" i="6"/>
  <c r="P7" i="6"/>
  <c r="O7" i="6"/>
  <c r="T81" i="6"/>
  <c r="T54" i="6"/>
  <c r="S54" i="6"/>
  <c r="P89" i="6"/>
  <c r="O89" i="6"/>
  <c r="T31" i="6"/>
  <c r="S31" i="6"/>
  <c r="P42" i="6"/>
  <c r="P69" i="6"/>
  <c r="T116" i="6"/>
  <c r="P128" i="6"/>
  <c r="T75" i="6"/>
  <c r="S75" i="6"/>
  <c r="P45" i="6"/>
  <c r="T92" i="6"/>
  <c r="S92" i="6"/>
  <c r="T90" i="6"/>
  <c r="S90" i="6"/>
  <c r="S69" i="6"/>
  <c r="T11" i="6"/>
  <c r="T136" i="6"/>
  <c r="T73" i="6"/>
  <c r="T38" i="6"/>
  <c r="S38" i="6"/>
  <c r="T62" i="6"/>
  <c r="S62" i="6"/>
  <c r="T129" i="6"/>
  <c r="S129" i="6"/>
  <c r="T83" i="6"/>
  <c r="S83" i="6"/>
  <c r="T17" i="6"/>
  <c r="S17" i="6"/>
  <c r="T19" i="6"/>
  <c r="S19" i="6"/>
  <c r="T20" i="6"/>
  <c r="S20" i="6"/>
  <c r="P90" i="6"/>
  <c r="O90" i="6"/>
  <c r="P121" i="6"/>
  <c r="O121" i="6"/>
  <c r="P126" i="6"/>
  <c r="O126" i="6"/>
  <c r="T117" i="6"/>
  <c r="S117" i="6"/>
  <c r="T76" i="6"/>
  <c r="S76" i="6"/>
  <c r="S135" i="6"/>
  <c r="P117" i="6"/>
  <c r="O117" i="6"/>
  <c r="T88" i="6"/>
  <c r="S88" i="6"/>
  <c r="P118" i="6"/>
  <c r="P82" i="6"/>
  <c r="P113" i="6"/>
  <c r="O113" i="6"/>
  <c r="T5" i="6"/>
  <c r="P119" i="6"/>
  <c r="O119" i="6"/>
  <c r="P84" i="6"/>
  <c r="P58" i="6"/>
  <c r="O58" i="6"/>
  <c r="P44" i="6"/>
  <c r="P26" i="6"/>
  <c r="O26" i="6"/>
  <c r="T53" i="6"/>
  <c r="S53" i="6"/>
  <c r="P92" i="6"/>
  <c r="O92" i="6"/>
  <c r="P74" i="6"/>
  <c r="O74" i="6"/>
  <c r="P64" i="6"/>
  <c r="O64" i="6"/>
  <c r="P49" i="6"/>
  <c r="P25" i="6"/>
  <c r="O25" i="6"/>
  <c r="P6" i="6"/>
  <c r="T25" i="6"/>
  <c r="S25" i="6"/>
  <c r="T120" i="6"/>
  <c r="P50" i="6"/>
  <c r="O50" i="6"/>
  <c r="T98" i="6"/>
  <c r="S98" i="6"/>
  <c r="O61" i="6"/>
  <c r="T133" i="6"/>
  <c r="S133" i="6"/>
  <c r="T89" i="6"/>
  <c r="S89" i="6"/>
  <c r="P18" i="6"/>
  <c r="O18" i="6"/>
  <c r="S35" i="6"/>
  <c r="T113" i="6"/>
  <c r="S113" i="6"/>
  <c r="T59" i="6"/>
  <c r="S59" i="6"/>
  <c r="T119" i="6"/>
  <c r="T57" i="6"/>
  <c r="S57" i="6"/>
  <c r="P36" i="6"/>
  <c r="T91" i="6"/>
  <c r="T23" i="6"/>
  <c r="S23" i="6"/>
  <c r="T74" i="6"/>
  <c r="S74" i="6"/>
  <c r="T131" i="6"/>
  <c r="S131" i="6"/>
  <c r="T58" i="6"/>
  <c r="P79" i="6"/>
  <c r="O79" i="6"/>
  <c r="T21" i="6"/>
  <c r="S21" i="6"/>
  <c r="P105" i="6"/>
  <c r="P47" i="6"/>
  <c r="P62" i="6"/>
  <c r="O62" i="6"/>
  <c r="T9" i="6"/>
  <c r="P88" i="6"/>
  <c r="O88" i="6"/>
  <c r="P38" i="6"/>
  <c r="O38" i="6"/>
  <c r="P19" i="6"/>
  <c r="O19" i="6"/>
  <c r="P100" i="6"/>
  <c r="O100" i="6"/>
  <c r="P73" i="6"/>
  <c r="P110" i="6"/>
  <c r="P75" i="6"/>
  <c r="O75" i="6"/>
  <c r="P56" i="6"/>
  <c r="P39" i="6"/>
  <c r="P24" i="6"/>
  <c r="T72" i="6"/>
  <c r="S72" i="6"/>
  <c r="P85" i="6"/>
  <c r="P72" i="6"/>
  <c r="O72" i="6"/>
  <c r="P59" i="6"/>
  <c r="O59" i="6"/>
  <c r="P31" i="6"/>
  <c r="O31" i="6"/>
  <c r="P23" i="6"/>
  <c r="O23" i="6"/>
  <c r="T93" i="6"/>
  <c r="P102" i="6"/>
  <c r="K137" i="6"/>
  <c r="L137" i="6"/>
  <c r="L136" i="6"/>
  <c r="T87" i="6"/>
  <c r="R86" i="6"/>
  <c r="J15" i="6"/>
  <c r="L16" i="6"/>
  <c r="L34" i="6"/>
  <c r="J32" i="6"/>
  <c r="L33" i="6"/>
  <c r="K96" i="6"/>
  <c r="L96" i="6"/>
  <c r="J95" i="6"/>
  <c r="K20" i="6"/>
  <c r="L20" i="6"/>
  <c r="P33" i="6"/>
  <c r="P87" i="6"/>
  <c r="K80" i="6"/>
  <c r="L80" i="6"/>
  <c r="P125" i="6"/>
  <c r="N124" i="6"/>
  <c r="L123" i="6"/>
  <c r="L115" i="6"/>
  <c r="K17" i="6"/>
  <c r="L17" i="6"/>
  <c r="L37" i="6"/>
  <c r="J60" i="6"/>
  <c r="L61" i="6"/>
  <c r="L42" i="6"/>
  <c r="K18" i="6"/>
  <c r="L18" i="6"/>
  <c r="K81" i="6"/>
  <c r="L81" i="6"/>
  <c r="T41" i="6"/>
  <c r="K126" i="6"/>
  <c r="L126" i="6"/>
  <c r="N15" i="6"/>
  <c r="P16" i="6"/>
  <c r="L43" i="6"/>
  <c r="L44" i="6"/>
  <c r="L103" i="6"/>
  <c r="L9" i="6"/>
  <c r="T33" i="6"/>
  <c r="K62" i="6"/>
  <c r="L62" i="6"/>
  <c r="P135" i="6"/>
  <c r="T115" i="6"/>
  <c r="K78" i="6"/>
  <c r="L78" i="6"/>
  <c r="J77" i="6"/>
  <c r="T135" i="6"/>
  <c r="R134" i="6"/>
  <c r="P78" i="6"/>
  <c r="N77" i="6"/>
  <c r="K35" i="6"/>
  <c r="L35" i="6"/>
  <c r="J124" i="6"/>
  <c r="L125" i="6"/>
  <c r="K98" i="6"/>
  <c r="L98" i="6"/>
  <c r="T61" i="6"/>
  <c r="R95" i="6"/>
  <c r="T96" i="6"/>
  <c r="K88" i="6"/>
  <c r="L88" i="6"/>
  <c r="L36" i="6"/>
  <c r="T78" i="6"/>
  <c r="L10" i="6"/>
  <c r="P115" i="6"/>
  <c r="D49" i="6"/>
  <c r="F49" i="6" s="1"/>
  <c r="D103" i="6"/>
  <c r="F103" i="6" s="1"/>
  <c r="D82" i="6"/>
  <c r="F82" i="6" s="1"/>
  <c r="L121" i="6"/>
  <c r="K48" i="6"/>
  <c r="L48" i="6"/>
  <c r="K100" i="6"/>
  <c r="L100" i="6"/>
  <c r="L65" i="6"/>
  <c r="L105" i="6"/>
  <c r="L52" i="6"/>
  <c r="K74" i="6"/>
  <c r="L74" i="6"/>
  <c r="K117" i="6"/>
  <c r="L117" i="6"/>
  <c r="K79" i="6"/>
  <c r="L79" i="6"/>
  <c r="L39" i="6"/>
  <c r="N103" i="6"/>
  <c r="K119" i="6"/>
  <c r="L119" i="6"/>
  <c r="K99" i="6"/>
  <c r="L99" i="6"/>
  <c r="K64" i="6"/>
  <c r="L64" i="6"/>
  <c r="L47" i="6"/>
  <c r="K29" i="6"/>
  <c r="L29" i="6"/>
  <c r="K26" i="6"/>
  <c r="L26" i="6"/>
  <c r="K131" i="6"/>
  <c r="L131" i="6"/>
  <c r="K113" i="6"/>
  <c r="L113" i="6"/>
  <c r="L93" i="6"/>
  <c r="K75" i="6"/>
  <c r="L75" i="6"/>
  <c r="K58" i="6"/>
  <c r="L58" i="6"/>
  <c r="L24" i="6"/>
  <c r="K7" i="6"/>
  <c r="L7" i="6"/>
  <c r="N111" i="6"/>
  <c r="P112" i="6"/>
  <c r="L45" i="6"/>
  <c r="K27" i="6"/>
  <c r="L27" i="6"/>
  <c r="R30" i="6"/>
  <c r="K30" i="6" s="1"/>
  <c r="R82" i="6"/>
  <c r="D19" i="6"/>
  <c r="F19" i="6" s="1"/>
  <c r="D5" i="6"/>
  <c r="F5" i="6" s="1"/>
  <c r="D51" i="6"/>
  <c r="F51" i="6" s="1"/>
  <c r="D21" i="6"/>
  <c r="F21" i="6" s="1"/>
  <c r="D90" i="6"/>
  <c r="F90" i="6" s="1"/>
  <c r="K129" i="6"/>
  <c r="L129" i="6"/>
  <c r="K91" i="6"/>
  <c r="L91" i="6"/>
  <c r="L56" i="6"/>
  <c r="L130" i="6"/>
  <c r="K57" i="6"/>
  <c r="L57" i="6"/>
  <c r="L107" i="6"/>
  <c r="J106" i="6"/>
  <c r="L70" i="6"/>
  <c r="K132" i="6"/>
  <c r="L132" i="6"/>
  <c r="K94" i="6"/>
  <c r="L94" i="6"/>
  <c r="K76" i="6"/>
  <c r="L76" i="6"/>
  <c r="K59" i="6"/>
  <c r="L59" i="6"/>
  <c r="K25" i="6"/>
  <c r="L25" i="6"/>
  <c r="L8" i="6"/>
  <c r="K22" i="6"/>
  <c r="L22" i="6"/>
  <c r="L5" i="6"/>
  <c r="K127" i="6"/>
  <c r="L127" i="6"/>
  <c r="L108" i="6"/>
  <c r="K89" i="6"/>
  <c r="L89" i="6"/>
  <c r="K71" i="6"/>
  <c r="L71" i="6"/>
  <c r="K54" i="6"/>
  <c r="L54" i="6"/>
  <c r="K23" i="6"/>
  <c r="L23" i="6"/>
  <c r="L6" i="6"/>
  <c r="R49" i="6"/>
  <c r="K49" i="6" s="1"/>
  <c r="R130" i="6"/>
  <c r="N97" i="6"/>
  <c r="R84" i="6"/>
  <c r="O84" i="6" s="1"/>
  <c r="K87" i="6"/>
  <c r="J86" i="6"/>
  <c r="L87" i="6"/>
  <c r="L120" i="6"/>
  <c r="J111" i="6"/>
  <c r="L112" i="6"/>
  <c r="L97" i="6"/>
  <c r="K128" i="6"/>
  <c r="L128" i="6"/>
  <c r="L109" i="6"/>
  <c r="K90" i="6"/>
  <c r="L90" i="6"/>
  <c r="K72" i="6"/>
  <c r="L72" i="6"/>
  <c r="L55" i="6"/>
  <c r="L38" i="6"/>
  <c r="K21" i="6"/>
  <c r="L21" i="6"/>
  <c r="L122" i="6"/>
  <c r="L84" i="6"/>
  <c r="L67" i="6"/>
  <c r="K50" i="6"/>
  <c r="L50" i="6"/>
  <c r="P107" i="6"/>
  <c r="N93" i="6"/>
  <c r="K19" i="6"/>
  <c r="L19" i="6"/>
  <c r="P96" i="6"/>
  <c r="N51" i="6"/>
  <c r="K51" i="6" s="1"/>
  <c r="R44" i="6"/>
  <c r="K83" i="6"/>
  <c r="L83" i="6"/>
  <c r="K82" i="6"/>
  <c r="L82" i="6"/>
  <c r="K133" i="6"/>
  <c r="L133" i="6"/>
  <c r="K135" i="6"/>
  <c r="L135" i="6"/>
  <c r="J134" i="6"/>
  <c r="L30" i="6"/>
  <c r="D113" i="6"/>
  <c r="F113" i="6" s="1"/>
  <c r="L66" i="6"/>
  <c r="L110" i="6"/>
  <c r="L73" i="6"/>
  <c r="L69" i="6"/>
  <c r="K92" i="6"/>
  <c r="L92" i="6"/>
  <c r="K53" i="6"/>
  <c r="L53" i="6"/>
  <c r="L104" i="6"/>
  <c r="L85" i="6"/>
  <c r="L68" i="6"/>
  <c r="L51" i="6"/>
  <c r="L13" i="6"/>
  <c r="L118" i="6"/>
  <c r="K63" i="6"/>
  <c r="L63" i="6"/>
  <c r="L46" i="6"/>
  <c r="L28" i="6"/>
  <c r="L11" i="6"/>
  <c r="L49" i="6"/>
  <c r="K31" i="6"/>
  <c r="L31" i="6"/>
  <c r="L14" i="6"/>
  <c r="R28" i="6"/>
  <c r="R118" i="6"/>
  <c r="O118" i="6" s="1"/>
  <c r="F118" i="6"/>
  <c r="C64" i="6"/>
  <c r="C72" i="6"/>
  <c r="C71" i="6"/>
  <c r="C65" i="6"/>
  <c r="C63" i="6"/>
  <c r="C75" i="6"/>
  <c r="C62" i="6"/>
  <c r="C70" i="6"/>
  <c r="C74" i="6"/>
  <c r="C73" i="6"/>
  <c r="C67" i="6"/>
  <c r="C61" i="6"/>
  <c r="C46" i="6"/>
  <c r="C55" i="6"/>
  <c r="C49" i="6"/>
  <c r="C52" i="6"/>
  <c r="C56" i="6"/>
  <c r="C57" i="6"/>
  <c r="C45" i="6"/>
  <c r="C58" i="6"/>
  <c r="C42" i="6"/>
  <c r="C54" i="6"/>
  <c r="C47" i="6"/>
  <c r="C59" i="6"/>
  <c r="C50" i="6"/>
  <c r="C43" i="6"/>
  <c r="C53" i="6"/>
  <c r="C44" i="6"/>
  <c r="C51" i="6"/>
  <c r="C41" i="6"/>
  <c r="F130" i="6"/>
  <c r="F53" i="6"/>
  <c r="C121" i="6"/>
  <c r="C120" i="6"/>
  <c r="C116" i="6"/>
  <c r="C122" i="6"/>
  <c r="C118" i="6"/>
  <c r="C117" i="6"/>
  <c r="C123" i="6"/>
  <c r="C119" i="6"/>
  <c r="F72" i="6"/>
  <c r="C85" i="6"/>
  <c r="C83" i="6"/>
  <c r="C81" i="6"/>
  <c r="C84" i="6"/>
  <c r="C82" i="6"/>
  <c r="C80" i="6"/>
  <c r="C76" i="6"/>
  <c r="C66" i="6"/>
  <c r="C34" i="6"/>
  <c r="C39" i="6"/>
  <c r="C38" i="6"/>
  <c r="C33" i="6"/>
  <c r="C36" i="6"/>
  <c r="C37" i="6"/>
  <c r="C137" i="6"/>
  <c r="C136" i="6"/>
  <c r="C79" i="6"/>
  <c r="F84" i="6"/>
  <c r="F93" i="6"/>
  <c r="F97" i="6"/>
  <c r="C78" i="6"/>
  <c r="C48" i="6"/>
  <c r="C68" i="6"/>
  <c r="C69" i="6"/>
  <c r="C22" i="6"/>
  <c r="C24" i="6"/>
  <c r="C31" i="6"/>
  <c r="C25" i="6"/>
  <c r="C26" i="6"/>
  <c r="C28" i="6"/>
  <c r="C30" i="6"/>
  <c r="C19" i="6"/>
  <c r="C20" i="6"/>
  <c r="C29" i="6"/>
  <c r="C17" i="6"/>
  <c r="C16" i="6"/>
  <c r="C23" i="6"/>
  <c r="C21" i="6"/>
  <c r="C27" i="6"/>
  <c r="F30" i="6"/>
  <c r="F28" i="6"/>
  <c r="C13" i="6"/>
  <c r="C12" i="6"/>
  <c r="C8" i="6"/>
  <c r="C5" i="6"/>
  <c r="C6" i="6"/>
  <c r="C11" i="6"/>
  <c r="C7" i="6"/>
  <c r="C9" i="6"/>
  <c r="C10" i="6"/>
  <c r="C14" i="6"/>
  <c r="D105" i="6"/>
  <c r="D16" i="6"/>
  <c r="D65" i="6"/>
  <c r="D98" i="6"/>
  <c r="D22" i="6"/>
  <c r="B139" i="6"/>
  <c r="C3" i="6" s="1"/>
  <c r="D14" i="6"/>
  <c r="D120" i="6"/>
  <c r="D38" i="6"/>
  <c r="D88" i="6"/>
  <c r="D48" i="6"/>
  <c r="D122" i="6"/>
  <c r="D43" i="6"/>
  <c r="D8" i="6"/>
  <c r="D18" i="6"/>
  <c r="D121" i="6"/>
  <c r="D4" i="6"/>
  <c r="D128" i="6"/>
  <c r="D126" i="6"/>
  <c r="D50" i="6"/>
  <c r="D100" i="6"/>
  <c r="D24" i="6"/>
  <c r="D7" i="6"/>
  <c r="D13" i="6"/>
  <c r="D55" i="6"/>
  <c r="D70" i="6"/>
  <c r="D87" i="6"/>
  <c r="D27" i="6"/>
  <c r="D42" i="6"/>
  <c r="D109" i="6"/>
  <c r="D136" i="6"/>
  <c r="D36" i="6"/>
  <c r="D127" i="6"/>
  <c r="D71" i="6"/>
  <c r="D107" i="6"/>
  <c r="D137" i="6"/>
  <c r="D25" i="6"/>
  <c r="D29" i="6"/>
  <c r="D81" i="6"/>
  <c r="D17" i="6"/>
  <c r="D104" i="6"/>
  <c r="D110" i="6"/>
  <c r="D91" i="6"/>
  <c r="D54" i="6"/>
  <c r="D80" i="6"/>
  <c r="D9" i="6"/>
  <c r="D12" i="6"/>
  <c r="D31" i="6"/>
  <c r="D63" i="6"/>
  <c r="D99" i="6"/>
  <c r="D41" i="6"/>
  <c r="D26" i="6"/>
  <c r="D47" i="6"/>
  <c r="D79" i="6"/>
  <c r="D34" i="6"/>
  <c r="D6" i="6"/>
  <c r="D37" i="6"/>
  <c r="D132" i="6"/>
  <c r="D64" i="6"/>
  <c r="D92" i="6"/>
  <c r="D69" i="6"/>
  <c r="D33" i="6"/>
  <c r="D11" i="6"/>
  <c r="D73" i="6"/>
  <c r="D129" i="6"/>
  <c r="D83" i="6"/>
  <c r="D10" i="6"/>
  <c r="D68" i="6"/>
  <c r="D52" i="6"/>
  <c r="D20" i="6"/>
  <c r="D66" i="6"/>
  <c r="D115" i="6"/>
  <c r="D117" i="6"/>
  <c r="D76" i="6"/>
  <c r="D135" i="6"/>
  <c r="D78" i="6"/>
  <c r="D116" i="6"/>
  <c r="D108" i="6"/>
  <c r="D102" i="6"/>
  <c r="D61" i="6"/>
  <c r="D133" i="6"/>
  <c r="D96" i="6"/>
  <c r="D46" i="6"/>
  <c r="D89" i="6"/>
  <c r="D35" i="6"/>
  <c r="D59" i="6"/>
  <c r="D119" i="6"/>
  <c r="D67" i="6"/>
  <c r="D57" i="6"/>
  <c r="D23" i="6"/>
  <c r="D74" i="6"/>
  <c r="D131" i="6"/>
  <c r="D58" i="6"/>
  <c r="D123" i="6"/>
  <c r="D62" i="6"/>
  <c r="D85" i="6"/>
  <c r="D45" i="6"/>
  <c r="D56" i="6"/>
  <c r="D125" i="6"/>
  <c r="D112" i="6"/>
  <c r="D39" i="6"/>
  <c r="D75" i="6"/>
  <c r="D94" i="6"/>
  <c r="K85" i="6" l="1"/>
  <c r="S125" i="6"/>
  <c r="O78" i="6"/>
  <c r="L41" i="6"/>
  <c r="T52" i="6"/>
  <c r="O52" i="6"/>
  <c r="K52" i="6"/>
  <c r="P43" i="6"/>
  <c r="S47" i="6"/>
  <c r="S41" i="6"/>
  <c r="BD107" i="9"/>
  <c r="AN107" i="9"/>
  <c r="AX140" i="9"/>
  <c r="AH140" i="9"/>
  <c r="AL107" i="9"/>
  <c r="T107" i="9"/>
  <c r="K110" i="6"/>
  <c r="K107" i="6"/>
  <c r="K109" i="6"/>
  <c r="T110" i="6"/>
  <c r="O109" i="6"/>
  <c r="N106" i="6"/>
  <c r="P106" i="6" s="1"/>
  <c r="S107" i="6"/>
  <c r="S109" i="6"/>
  <c r="R106" i="6"/>
  <c r="T106" i="6" s="1"/>
  <c r="S108" i="6"/>
  <c r="O108" i="6"/>
  <c r="T107" i="6"/>
  <c r="O110" i="6"/>
  <c r="T108" i="6"/>
  <c r="S36" i="6"/>
  <c r="K36" i="6"/>
  <c r="O36" i="6"/>
  <c r="S37" i="6"/>
  <c r="S33" i="6"/>
  <c r="T37" i="6"/>
  <c r="O39" i="6"/>
  <c r="O37" i="6"/>
  <c r="K37" i="6"/>
  <c r="T47" i="6"/>
  <c r="S48" i="6"/>
  <c r="O41" i="6"/>
  <c r="K42" i="6"/>
  <c r="S42" i="6"/>
  <c r="K70" i="6"/>
  <c r="T70" i="6"/>
  <c r="BP107" i="9"/>
  <c r="BF140" i="9"/>
  <c r="AP140" i="9"/>
  <c r="BN140" i="9"/>
  <c r="K39" i="6"/>
  <c r="BH41" i="9"/>
  <c r="BR115" i="9"/>
  <c r="Z140" i="9"/>
  <c r="S116" i="6"/>
  <c r="AZ135" i="9"/>
  <c r="AY140" i="9"/>
  <c r="AZ140" i="9" s="1"/>
  <c r="AL135" i="9"/>
  <c r="AK140" i="9"/>
  <c r="BL41" i="9"/>
  <c r="BD135" i="9"/>
  <c r="BC140" i="9"/>
  <c r="BD140" i="9" s="1"/>
  <c r="AN115" i="9"/>
  <c r="AT4" i="9"/>
  <c r="BR107" i="9"/>
  <c r="BH33" i="9"/>
  <c r="BL33" i="9"/>
  <c r="AJ115" i="9"/>
  <c r="AD112" i="9"/>
  <c r="BJ16" i="9"/>
  <c r="AN102" i="9"/>
  <c r="AN41" i="9"/>
  <c r="AJ16" i="9"/>
  <c r="AL87" i="9"/>
  <c r="S140" i="9"/>
  <c r="T135" i="9"/>
  <c r="X102" i="9"/>
  <c r="V41" i="9"/>
  <c r="R32" i="6"/>
  <c r="T32" i="6" s="1"/>
  <c r="BJ102" i="9"/>
  <c r="BB135" i="9"/>
  <c r="BA140" i="9"/>
  <c r="BB140" i="9" s="1"/>
  <c r="BT102" i="9"/>
  <c r="AN33" i="9"/>
  <c r="AR33" i="9"/>
  <c r="BR41" i="9"/>
  <c r="BH102" i="9"/>
  <c r="BD4" i="9"/>
  <c r="AV96" i="9"/>
  <c r="AN112" i="9"/>
  <c r="BD33" i="9"/>
  <c r="AT135" i="9"/>
  <c r="AS140" i="9"/>
  <c r="AT140" i="9" s="1"/>
  <c r="V87" i="9"/>
  <c r="X87" i="9"/>
  <c r="G140" i="11"/>
  <c r="H140" i="11" s="1"/>
  <c r="AL41" i="9"/>
  <c r="AD115" i="9"/>
  <c r="AL16" i="9"/>
  <c r="T33" i="9"/>
  <c r="AN4" i="11"/>
  <c r="AM140" i="11"/>
  <c r="AN140" i="11" s="1"/>
  <c r="AF87" i="9"/>
  <c r="AB102" i="9"/>
  <c r="V61" i="9"/>
  <c r="T78" i="9"/>
  <c r="V107" i="9"/>
  <c r="BJ135" i="9"/>
  <c r="BI140" i="9"/>
  <c r="AI140" i="9"/>
  <c r="AJ140" i="9" s="1"/>
  <c r="AJ4" i="9"/>
  <c r="BP135" i="9"/>
  <c r="BO140" i="9"/>
  <c r="BP102" i="9"/>
  <c r="BP41" i="9"/>
  <c r="AJ102" i="9"/>
  <c r="BL107" i="9"/>
  <c r="AZ115" i="9"/>
  <c r="AN16" i="9"/>
  <c r="BL16" i="9"/>
  <c r="AD41" i="9"/>
  <c r="AF102" i="9"/>
  <c r="BH135" i="9"/>
  <c r="BG140" i="9"/>
  <c r="BH107" i="9"/>
  <c r="BB115" i="9"/>
  <c r="BL102" i="9"/>
  <c r="BB96" i="9"/>
  <c r="AV125" i="9"/>
  <c r="AL4" i="9"/>
  <c r="AD107" i="9"/>
  <c r="AJ107" i="9"/>
  <c r="AD4" i="9"/>
  <c r="AA140" i="9"/>
  <c r="AB135" i="9"/>
  <c r="V125" i="9"/>
  <c r="T87" i="9"/>
  <c r="X125" i="9"/>
  <c r="V135" i="9"/>
  <c r="U140" i="9"/>
  <c r="AB115" i="9"/>
  <c r="T41" i="9"/>
  <c r="AF112" i="9"/>
  <c r="AB112" i="9"/>
  <c r="X135" i="9"/>
  <c r="W140" i="9"/>
  <c r="X61" i="9"/>
  <c r="AE140" i="9"/>
  <c r="AF135" i="9"/>
  <c r="AR4" i="9"/>
  <c r="AD135" i="9"/>
  <c r="AC140" i="9"/>
  <c r="BL135" i="9"/>
  <c r="BK140" i="9"/>
  <c r="BL140" i="9" s="1"/>
  <c r="AV135" i="9"/>
  <c r="AU140" i="9"/>
  <c r="AT16" i="9"/>
  <c r="BD115" i="9"/>
  <c r="AR16" i="9"/>
  <c r="AR96" i="9"/>
  <c r="AB41" i="9"/>
  <c r="BJ33" i="9"/>
  <c r="AV87" i="9"/>
  <c r="AV61" i="9"/>
  <c r="AN135" i="9"/>
  <c r="AM140" i="9"/>
  <c r="AN140" i="9" s="1"/>
  <c r="AF115" i="9"/>
  <c r="AZ33" i="9"/>
  <c r="AR135" i="9"/>
  <c r="AQ140" i="9"/>
  <c r="AL115" i="9"/>
  <c r="V102" i="9"/>
  <c r="AF107" i="9"/>
  <c r="AF125" i="9"/>
  <c r="AB107" i="9"/>
  <c r="T125" i="9"/>
  <c r="R140" i="9"/>
  <c r="AL33" i="9"/>
  <c r="T16" i="9"/>
  <c r="AJ96" i="9"/>
  <c r="AF41" i="9"/>
  <c r="AB4" i="9"/>
  <c r="V78" i="9"/>
  <c r="T61" i="9"/>
  <c r="X78" i="9"/>
  <c r="AE140" i="11"/>
  <c r="AF140" i="11" s="1"/>
  <c r="K73" i="6"/>
  <c r="K66" i="6"/>
  <c r="P61" i="6"/>
  <c r="T69" i="6"/>
  <c r="O69" i="6"/>
  <c r="K68" i="6"/>
  <c r="N60" i="6"/>
  <c r="O60" i="6" s="1"/>
  <c r="K61" i="6"/>
  <c r="O73" i="6"/>
  <c r="S68" i="6"/>
  <c r="O65" i="6"/>
  <c r="S70" i="6"/>
  <c r="O68" i="6"/>
  <c r="O66" i="6"/>
  <c r="S65" i="6"/>
  <c r="K67" i="6"/>
  <c r="R60" i="6"/>
  <c r="T60" i="6" s="1"/>
  <c r="T67" i="6"/>
  <c r="T66" i="6"/>
  <c r="K65" i="6"/>
  <c r="S67" i="6"/>
  <c r="R101" i="6"/>
  <c r="O104" i="6"/>
  <c r="K105" i="6"/>
  <c r="O102" i="6"/>
  <c r="J101" i="6"/>
  <c r="T105" i="6"/>
  <c r="S102" i="6"/>
  <c r="O105" i="6"/>
  <c r="K102" i="6"/>
  <c r="T102" i="6"/>
  <c r="K104" i="6"/>
  <c r="K13" i="6"/>
  <c r="S13" i="6"/>
  <c r="K5" i="6"/>
  <c r="O13" i="6"/>
  <c r="P5" i="6"/>
  <c r="S5" i="6"/>
  <c r="O14" i="6"/>
  <c r="O4" i="6"/>
  <c r="S9" i="6"/>
  <c r="K14" i="6"/>
  <c r="R3" i="6"/>
  <c r="T3" i="6" s="1"/>
  <c r="K4" i="6"/>
  <c r="S14" i="6"/>
  <c r="O56" i="6"/>
  <c r="O42" i="6"/>
  <c r="K56" i="6"/>
  <c r="K46" i="6"/>
  <c r="K41" i="6"/>
  <c r="O47" i="6"/>
  <c r="O43" i="6"/>
  <c r="S45" i="6"/>
  <c r="S46" i="6"/>
  <c r="K55" i="6"/>
  <c r="K45" i="6"/>
  <c r="T56" i="6"/>
  <c r="O55" i="6"/>
  <c r="T46" i="6"/>
  <c r="S10" i="6"/>
  <c r="J3" i="6"/>
  <c r="L3" i="6" s="1"/>
  <c r="K8" i="6"/>
  <c r="S11" i="6"/>
  <c r="S12" i="6"/>
  <c r="N3" i="6"/>
  <c r="K6" i="6"/>
  <c r="L12" i="6"/>
  <c r="P4" i="6"/>
  <c r="L4" i="6"/>
  <c r="O6" i="6"/>
  <c r="T10" i="6"/>
  <c r="S4" i="6"/>
  <c r="O10" i="6"/>
  <c r="O11" i="6"/>
  <c r="S6" i="6"/>
  <c r="O9" i="6"/>
  <c r="O12" i="6"/>
  <c r="K9" i="6"/>
  <c r="O8" i="6"/>
  <c r="T6" i="6"/>
  <c r="P9" i="6"/>
  <c r="P8" i="6"/>
  <c r="P96" i="9"/>
  <c r="P61" i="9"/>
  <c r="L61" i="9"/>
  <c r="P120" i="6"/>
  <c r="S115" i="6"/>
  <c r="S121" i="6"/>
  <c r="L116" i="6"/>
  <c r="J114" i="6"/>
  <c r="K123" i="6"/>
  <c r="O122" i="6"/>
  <c r="T122" i="6"/>
  <c r="S123" i="6"/>
  <c r="K120" i="6"/>
  <c r="K116" i="6"/>
  <c r="O116" i="6"/>
  <c r="S122" i="6"/>
  <c r="K121" i="6"/>
  <c r="N114" i="6"/>
  <c r="P114" i="6" s="1"/>
  <c r="K115" i="6"/>
  <c r="S120" i="6"/>
  <c r="P87" i="9"/>
  <c r="L87" i="9"/>
  <c r="N87" i="9"/>
  <c r="P33" i="9"/>
  <c r="P16" i="9"/>
  <c r="D115" i="9"/>
  <c r="L96" i="9"/>
  <c r="F125" i="9"/>
  <c r="H115" i="9"/>
  <c r="L112" i="9"/>
  <c r="P112" i="9"/>
  <c r="F16" i="9"/>
  <c r="H4" i="9"/>
  <c r="D87" i="9"/>
  <c r="P125" i="9"/>
  <c r="N112" i="9"/>
  <c r="D96" i="9"/>
  <c r="L41" i="9"/>
  <c r="F96" i="9"/>
  <c r="H125" i="9"/>
  <c r="P55" i="6"/>
  <c r="K24" i="6"/>
  <c r="T85" i="6"/>
  <c r="F61" i="9"/>
  <c r="O123" i="6"/>
  <c r="F102" i="9"/>
  <c r="S128" i="6"/>
  <c r="N107" i="9"/>
  <c r="K136" i="6"/>
  <c r="O85" i="6"/>
  <c r="P136" i="6"/>
  <c r="N134" i="6"/>
  <c r="S134" i="6" s="1"/>
  <c r="L33" i="9"/>
  <c r="F87" i="9"/>
  <c r="D4" i="9"/>
  <c r="F41" i="9"/>
  <c r="S16" i="6"/>
  <c r="S136" i="6"/>
  <c r="H96" i="9"/>
  <c r="H61" i="9"/>
  <c r="F78" i="9"/>
  <c r="P4" i="9"/>
  <c r="P102" i="9"/>
  <c r="L4" i="9"/>
  <c r="T125" i="6"/>
  <c r="O106" i="6"/>
  <c r="T128" i="6"/>
  <c r="C140" i="9"/>
  <c r="D135" i="9"/>
  <c r="N102" i="9"/>
  <c r="J140" i="9"/>
  <c r="L125" i="9"/>
  <c r="N33" i="9"/>
  <c r="D107" i="9"/>
  <c r="N125" i="9"/>
  <c r="L135" i="9"/>
  <c r="K140" i="9"/>
  <c r="L16" i="9"/>
  <c r="F135" i="9"/>
  <c r="E140" i="9"/>
  <c r="H41" i="9"/>
  <c r="F33" i="9"/>
  <c r="K112" i="6"/>
  <c r="T112" i="6"/>
  <c r="N32" i="6"/>
  <c r="O24" i="6"/>
  <c r="O112" i="6"/>
  <c r="S24" i="6"/>
  <c r="O34" i="6"/>
  <c r="O81" i="6"/>
  <c r="S112" i="6"/>
  <c r="P107" i="9"/>
  <c r="F107" i="9"/>
  <c r="D41" i="9"/>
  <c r="H112" i="9"/>
  <c r="N16" i="9"/>
  <c r="B140" i="9"/>
  <c r="N115" i="9"/>
  <c r="H87" i="9"/>
  <c r="T16" i="6"/>
  <c r="K34" i="6"/>
  <c r="P34" i="6"/>
  <c r="P81" i="6"/>
  <c r="L102" i="9"/>
  <c r="H107" i="9"/>
  <c r="N41" i="9"/>
  <c r="P135" i="9"/>
  <c r="O140" i="9"/>
  <c r="D61" i="9"/>
  <c r="D33" i="9"/>
  <c r="G140" i="9"/>
  <c r="H135" i="9"/>
  <c r="M140" i="9"/>
  <c r="N4" i="9"/>
  <c r="D78" i="9"/>
  <c r="T45" i="6"/>
  <c r="O16" i="6"/>
  <c r="S87" i="6"/>
  <c r="K125" i="6"/>
  <c r="S39" i="6"/>
  <c r="T28" i="6"/>
  <c r="S28" i="6"/>
  <c r="P97" i="6"/>
  <c r="O97" i="6"/>
  <c r="T82" i="6"/>
  <c r="S82" i="6"/>
  <c r="T44" i="6"/>
  <c r="S44" i="6"/>
  <c r="T130" i="6"/>
  <c r="S130" i="6"/>
  <c r="T30" i="6"/>
  <c r="S30" i="6"/>
  <c r="P103" i="6"/>
  <c r="O103" i="6"/>
  <c r="S111" i="6"/>
  <c r="P51" i="6"/>
  <c r="O51" i="6"/>
  <c r="P93" i="6"/>
  <c r="O93" i="6"/>
  <c r="T49" i="6"/>
  <c r="S49" i="6"/>
  <c r="O49" i="6"/>
  <c r="O44" i="6"/>
  <c r="O82" i="6"/>
  <c r="S97" i="6"/>
  <c r="O30" i="6"/>
  <c r="T118" i="6"/>
  <c r="S118" i="6"/>
  <c r="T84" i="6"/>
  <c r="S84" i="6"/>
  <c r="O111" i="6"/>
  <c r="O134" i="6"/>
  <c r="S93" i="6"/>
  <c r="O28" i="6"/>
  <c r="O130" i="6"/>
  <c r="S51" i="6"/>
  <c r="S103" i="6"/>
  <c r="K118" i="6"/>
  <c r="L106" i="6"/>
  <c r="T111" i="6"/>
  <c r="L101" i="6"/>
  <c r="L124" i="6"/>
  <c r="P77" i="6"/>
  <c r="L77" i="6"/>
  <c r="P124" i="6"/>
  <c r="T86" i="6"/>
  <c r="K84" i="6"/>
  <c r="K111" i="6"/>
  <c r="L111" i="6"/>
  <c r="P111" i="6"/>
  <c r="R124" i="6"/>
  <c r="S124" i="6" s="1"/>
  <c r="T95" i="6"/>
  <c r="K103" i="6"/>
  <c r="K3" i="6"/>
  <c r="T101" i="6"/>
  <c r="K28" i="6"/>
  <c r="K134" i="6"/>
  <c r="L134" i="6"/>
  <c r="N95" i="6"/>
  <c r="O95" i="6" s="1"/>
  <c r="L86" i="6"/>
  <c r="K130" i="6"/>
  <c r="R15" i="6"/>
  <c r="S15" i="6" s="1"/>
  <c r="R77" i="6"/>
  <c r="S77" i="6" s="1"/>
  <c r="T134" i="6"/>
  <c r="L40" i="6"/>
  <c r="N86" i="6"/>
  <c r="O86" i="6" s="1"/>
  <c r="L15" i="6"/>
  <c r="N101" i="6"/>
  <c r="O101" i="6" s="1"/>
  <c r="K97" i="6"/>
  <c r="K93" i="6"/>
  <c r="R114" i="6"/>
  <c r="K44" i="6"/>
  <c r="P15" i="6"/>
  <c r="R40" i="6"/>
  <c r="L60" i="6"/>
  <c r="N40" i="6"/>
  <c r="L95" i="6"/>
  <c r="L32" i="6"/>
  <c r="D101" i="6"/>
  <c r="E102" i="6" s="1"/>
  <c r="D134" i="6"/>
  <c r="F134" i="6" s="1"/>
  <c r="F56" i="6"/>
  <c r="F96" i="6"/>
  <c r="F33" i="6"/>
  <c r="F99" i="6"/>
  <c r="F70" i="6"/>
  <c r="F128" i="6"/>
  <c r="F88" i="6"/>
  <c r="F59" i="6"/>
  <c r="F79" i="6"/>
  <c r="F109" i="6"/>
  <c r="F94" i="6"/>
  <c r="F39" i="6"/>
  <c r="F45" i="6"/>
  <c r="F58" i="6"/>
  <c r="F57" i="6"/>
  <c r="F35" i="6"/>
  <c r="F133" i="6"/>
  <c r="F116" i="6"/>
  <c r="F117" i="6"/>
  <c r="F52" i="6"/>
  <c r="F129" i="6"/>
  <c r="F69" i="6"/>
  <c r="F37" i="6"/>
  <c r="F47" i="6"/>
  <c r="F63" i="6"/>
  <c r="F80" i="6"/>
  <c r="F104" i="6"/>
  <c r="F127" i="6"/>
  <c r="F42" i="6"/>
  <c r="F55" i="6"/>
  <c r="F100" i="6"/>
  <c r="F43" i="6"/>
  <c r="F38" i="6"/>
  <c r="F105" i="6"/>
  <c r="F123" i="6"/>
  <c r="F76" i="6"/>
  <c r="F83" i="6"/>
  <c r="F71" i="6"/>
  <c r="F75" i="6"/>
  <c r="D111" i="6"/>
  <c r="E112" i="6" s="1"/>
  <c r="F112" i="6"/>
  <c r="F85" i="6"/>
  <c r="F131" i="6"/>
  <c r="F67" i="6"/>
  <c r="F89" i="6"/>
  <c r="F61" i="6"/>
  <c r="F78" i="6"/>
  <c r="F115" i="6"/>
  <c r="F68" i="6"/>
  <c r="F73" i="6"/>
  <c r="F92" i="6"/>
  <c r="F54" i="6"/>
  <c r="F137" i="6"/>
  <c r="F36" i="6"/>
  <c r="F50" i="6"/>
  <c r="F121" i="6"/>
  <c r="F122" i="6"/>
  <c r="F120" i="6"/>
  <c r="F98" i="6"/>
  <c r="D106" i="6"/>
  <c r="F106" i="6" s="1"/>
  <c r="F108" i="6"/>
  <c r="F132" i="6"/>
  <c r="F110" i="6"/>
  <c r="D124" i="6"/>
  <c r="F125" i="6"/>
  <c r="F62" i="6"/>
  <c r="F74" i="6"/>
  <c r="F119" i="6"/>
  <c r="F46" i="6"/>
  <c r="F102" i="6"/>
  <c r="F135" i="6"/>
  <c r="F66" i="6"/>
  <c r="F64" i="6"/>
  <c r="F34" i="6"/>
  <c r="F41" i="6"/>
  <c r="F91" i="6"/>
  <c r="F81" i="6"/>
  <c r="F107" i="6"/>
  <c r="F136" i="6"/>
  <c r="F87" i="6"/>
  <c r="F126" i="6"/>
  <c r="F48" i="6"/>
  <c r="F65" i="6"/>
  <c r="D15" i="6"/>
  <c r="E18" i="6" s="1"/>
  <c r="F26" i="6"/>
  <c r="F17" i="6"/>
  <c r="F18" i="6"/>
  <c r="F23" i="6"/>
  <c r="F24" i="6"/>
  <c r="F16" i="6"/>
  <c r="F29" i="6"/>
  <c r="F25" i="6"/>
  <c r="F22" i="6"/>
  <c r="F20" i="6"/>
  <c r="F31" i="6"/>
  <c r="F27" i="6"/>
  <c r="F7" i="6"/>
  <c r="F14" i="6"/>
  <c r="F9" i="6"/>
  <c r="F8" i="6"/>
  <c r="C124" i="6"/>
  <c r="C101" i="6"/>
  <c r="C60" i="6"/>
  <c r="C114" i="6"/>
  <c r="C95" i="6"/>
  <c r="C40" i="6"/>
  <c r="C111" i="6"/>
  <c r="C86" i="6"/>
  <c r="C32" i="6"/>
  <c r="C134" i="6"/>
  <c r="C106" i="6"/>
  <c r="C77" i="6"/>
  <c r="C15" i="6"/>
  <c r="F10" i="6"/>
  <c r="F12" i="6"/>
  <c r="F4" i="6"/>
  <c r="F11" i="6"/>
  <c r="F6" i="6"/>
  <c r="F13" i="6"/>
  <c r="D95" i="6"/>
  <c r="D77" i="6"/>
  <c r="D114" i="6"/>
  <c r="E121" i="6" s="1"/>
  <c r="D3" i="6"/>
  <c r="E5" i="6" s="1"/>
  <c r="D32" i="6"/>
  <c r="F32" i="6" s="1"/>
  <c r="D40" i="6"/>
  <c r="E58" i="6" s="1"/>
  <c r="D86" i="6"/>
  <c r="D60" i="6"/>
  <c r="E69" i="6" s="1"/>
  <c r="AL140" i="9" l="1"/>
  <c r="BP140" i="9"/>
  <c r="AV140" i="9"/>
  <c r="K106" i="6"/>
  <c r="S106" i="6"/>
  <c r="S32" i="6"/>
  <c r="O32" i="6"/>
  <c r="K60" i="6"/>
  <c r="S60" i="6"/>
  <c r="BH140" i="9"/>
  <c r="BJ140" i="9"/>
  <c r="P60" i="6"/>
  <c r="AD140" i="9"/>
  <c r="AF140" i="9"/>
  <c r="P134" i="6"/>
  <c r="AR140" i="9"/>
  <c r="AB140" i="9"/>
  <c r="O3" i="6"/>
  <c r="V140" i="9"/>
  <c r="X140" i="9"/>
  <c r="T140" i="9"/>
  <c r="P3" i="6"/>
  <c r="J139" i="6"/>
  <c r="L139" i="6" s="1"/>
  <c r="S3" i="6"/>
  <c r="L114" i="6"/>
  <c r="S114" i="6"/>
  <c r="P140" i="9"/>
  <c r="K95" i="6"/>
  <c r="L140" i="9"/>
  <c r="F140" i="9"/>
  <c r="D140" i="9"/>
  <c r="P32" i="6"/>
  <c r="H140" i="9"/>
  <c r="N140" i="9"/>
  <c r="K32" i="6"/>
  <c r="S101" i="6"/>
  <c r="O15" i="6"/>
  <c r="O40" i="6"/>
  <c r="S86" i="6"/>
  <c r="S40" i="6"/>
  <c r="O77" i="6"/>
  <c r="S95" i="6"/>
  <c r="O114" i="6"/>
  <c r="O124" i="6"/>
  <c r="P86" i="6"/>
  <c r="T15" i="6"/>
  <c r="P95" i="6"/>
  <c r="P40" i="6"/>
  <c r="P101" i="6"/>
  <c r="N139" i="6"/>
  <c r="T77" i="6"/>
  <c r="E104" i="6"/>
  <c r="T40" i="6"/>
  <c r="T114" i="6"/>
  <c r="K40" i="6"/>
  <c r="R139" i="6"/>
  <c r="T124" i="6"/>
  <c r="E136" i="6"/>
  <c r="K114" i="6"/>
  <c r="K15" i="6"/>
  <c r="K86" i="6"/>
  <c r="K77" i="6"/>
  <c r="K124" i="6"/>
  <c r="K101" i="6"/>
  <c r="F77" i="6"/>
  <c r="E84" i="6"/>
  <c r="E82" i="6"/>
  <c r="F95" i="6"/>
  <c r="E97" i="6"/>
  <c r="F15" i="6"/>
  <c r="E19" i="6"/>
  <c r="E28" i="6"/>
  <c r="E30" i="6"/>
  <c r="E21" i="6"/>
  <c r="F124" i="6"/>
  <c r="E130" i="6"/>
  <c r="F111" i="6"/>
  <c r="E113" i="6"/>
  <c r="E65" i="6"/>
  <c r="E126" i="6"/>
  <c r="E107" i="6"/>
  <c r="E41" i="6"/>
  <c r="E10" i="6"/>
  <c r="E74" i="6"/>
  <c r="E120" i="6"/>
  <c r="E13" i="6"/>
  <c r="E17" i="6"/>
  <c r="E6" i="6"/>
  <c r="E115" i="6"/>
  <c r="E67" i="6"/>
  <c r="E39" i="6"/>
  <c r="E43" i="6"/>
  <c r="E42" i="6"/>
  <c r="E80" i="6"/>
  <c r="E116" i="6"/>
  <c r="E8" i="6"/>
  <c r="E109" i="6"/>
  <c r="E9" i="6"/>
  <c r="E33" i="6"/>
  <c r="E108" i="6"/>
  <c r="E123" i="6"/>
  <c r="F86" i="6"/>
  <c r="E93" i="6"/>
  <c r="E90" i="6"/>
  <c r="F40" i="6"/>
  <c r="E51" i="6"/>
  <c r="E49" i="6"/>
  <c r="E53" i="6"/>
  <c r="E44" i="6"/>
  <c r="F60" i="6"/>
  <c r="E72" i="6"/>
  <c r="E14" i="6"/>
  <c r="E7" i="6"/>
  <c r="E81" i="6"/>
  <c r="E34" i="6"/>
  <c r="E66" i="6"/>
  <c r="F101" i="6"/>
  <c r="E103" i="6"/>
  <c r="E62" i="6"/>
  <c r="E122" i="6"/>
  <c r="E27" i="6"/>
  <c r="E54" i="6"/>
  <c r="E92" i="6"/>
  <c r="E78" i="6"/>
  <c r="E131" i="6"/>
  <c r="E105" i="6"/>
  <c r="E4" i="6"/>
  <c r="E127" i="6"/>
  <c r="E63" i="6"/>
  <c r="E129" i="6"/>
  <c r="E133" i="6"/>
  <c r="E45" i="6"/>
  <c r="E128" i="6"/>
  <c r="E71" i="6"/>
  <c r="E99" i="6"/>
  <c r="E83" i="6"/>
  <c r="E96" i="6"/>
  <c r="E56" i="6"/>
  <c r="E48" i="6"/>
  <c r="E87" i="6"/>
  <c r="E91" i="6"/>
  <c r="E64" i="6"/>
  <c r="E135" i="6"/>
  <c r="E46" i="6"/>
  <c r="E94" i="6"/>
  <c r="E36" i="6"/>
  <c r="E31" i="6"/>
  <c r="E73" i="6"/>
  <c r="E61" i="6"/>
  <c r="E85" i="6"/>
  <c r="E22" i="6"/>
  <c r="E100" i="6"/>
  <c r="E25" i="6"/>
  <c r="E47" i="6"/>
  <c r="E52" i="6"/>
  <c r="E35" i="6"/>
  <c r="E16" i="6"/>
  <c r="E24" i="6"/>
  <c r="E29" i="6"/>
  <c r="E79" i="6"/>
  <c r="E20" i="6"/>
  <c r="E59" i="6"/>
  <c r="E75" i="6"/>
  <c r="F114" i="6"/>
  <c r="E118" i="6"/>
  <c r="E12" i="6"/>
  <c r="E11" i="6"/>
  <c r="E119" i="6"/>
  <c r="E98" i="6"/>
  <c r="E50" i="6"/>
  <c r="E137" i="6"/>
  <c r="E26" i="6"/>
  <c r="E68" i="6"/>
  <c r="E89" i="6"/>
  <c r="E38" i="6"/>
  <c r="E55" i="6"/>
  <c r="E37" i="6"/>
  <c r="E117" i="6"/>
  <c r="E57" i="6"/>
  <c r="E88" i="6"/>
  <c r="E70" i="6"/>
  <c r="E110" i="6"/>
  <c r="E132" i="6"/>
  <c r="E76" i="6"/>
  <c r="E23" i="6"/>
  <c r="E125" i="6"/>
  <c r="F3" i="6"/>
  <c r="D139" i="6"/>
  <c r="E3" i="6" s="1"/>
  <c r="O139" i="6" l="1"/>
  <c r="P139" i="6"/>
  <c r="S139" i="6"/>
  <c r="T139" i="6"/>
  <c r="K139" i="6"/>
  <c r="E134" i="6"/>
  <c r="E106" i="6"/>
  <c r="E77" i="6"/>
  <c r="E15" i="6"/>
  <c r="E124" i="6"/>
  <c r="E114" i="6"/>
  <c r="E95" i="6"/>
  <c r="E40" i="6"/>
  <c r="F139" i="6"/>
  <c r="E101" i="6"/>
  <c r="E111" i="6"/>
  <c r="E86" i="6"/>
  <c r="E32" i="6"/>
  <c r="E60" i="6"/>
  <c r="BQ140" i="9"/>
  <c r="BR140" i="9" s="1"/>
  <c r="BS140" i="9"/>
  <c r="BT140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B2" authorId="0" shapeId="0" xr:uid="{9E71E333-D6D7-4003-A535-8F14B40016A3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тянет</t>
        </r>
      </text>
    </comment>
    <comment ref="AC2" authorId="0" shapeId="0" xr:uid="{9424AECD-6B58-4003-8D7E-EA9986CDFB89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тянет</t>
        </r>
      </text>
    </comment>
    <comment ref="AD2" authorId="0" shapeId="0" xr:uid="{C825272E-793D-4384-90F3-2D1217720EB7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тянет</t>
        </r>
      </text>
    </comment>
    <comment ref="AE2" authorId="0" shapeId="0" xr:uid="{A4814A51-E4AD-412B-B8D9-0D0470C14F92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тянет</t>
        </r>
      </text>
    </comment>
  </commentList>
</comments>
</file>

<file path=xl/sharedStrings.xml><?xml version="1.0" encoding="utf-8"?>
<sst xmlns="http://schemas.openxmlformats.org/spreadsheetml/2006/main" count="54577" uniqueCount="5145">
  <si>
    <t>КАТЕГОРИЯ</t>
  </si>
  <si>
    <t>КАТ-2</t>
  </si>
  <si>
    <t>ПОДКАТЕГОРИЯ</t>
  </si>
  <si>
    <t>Номенклатура</t>
  </si>
  <si>
    <t>Количество</t>
  </si>
  <si>
    <t>Кромочные материалы</t>
  </si>
  <si>
    <t>Кромка ПВХ</t>
  </si>
  <si>
    <t>Кромка ПВХ Китай</t>
  </si>
  <si>
    <t>19*0,8мм ПВХ</t>
  </si>
  <si>
    <t>19*0,8мм ПВХ Белый AN</t>
  </si>
  <si>
    <t>19*0,8мм ПВХ Дуб сонома AN</t>
  </si>
  <si>
    <t>19*0,8мм ПВХ Дуб Вотан AN</t>
  </si>
  <si>
    <t>19*0,8мм ПВХ Серый SJ</t>
  </si>
  <si>
    <t>19*0,8мм ПВХ Тэффи SJ</t>
  </si>
  <si>
    <t>19*0,8мм ПВХ Тэффи AN</t>
  </si>
  <si>
    <t>19*0,8мм ПВХ Черный AN</t>
  </si>
  <si>
    <t>19*0,8мм ПВХ Белый (Гладкий) AN</t>
  </si>
  <si>
    <t>19*0,8мм ПВХ Вулканический серый AN</t>
  </si>
  <si>
    <t>19*0,8мм ПВХ Антрацит AN</t>
  </si>
  <si>
    <t>19*0,8мм ПВХ Ясень шимо светлый AN</t>
  </si>
  <si>
    <t>19*0,8мм ПВХ Серый AN</t>
  </si>
  <si>
    <t>19*0,8мм ПВХ Дуб Вотан SJ</t>
  </si>
  <si>
    <t>19*0,8мм ПВХ Дуб сонома SJ</t>
  </si>
  <si>
    <t>19*0,8мм ПВХ Кашемир серый AN</t>
  </si>
  <si>
    <t>19*0,8мм ПВХ Кашемир серый SJ</t>
  </si>
  <si>
    <t>19*0,8мм ПВХ Базальт AN</t>
  </si>
  <si>
    <t>19*0,8мм ПВХ Имбирь AN</t>
  </si>
  <si>
    <t>19*0,8мм ПВХ Фон бежевый SJ</t>
  </si>
  <si>
    <t>19*0,8мм ПВХ Алюминий AN</t>
  </si>
  <si>
    <t>19*0,8мм ПВХ Дуб Каньон Монумент SJ</t>
  </si>
  <si>
    <t>19*0,8мм ПВХ Анкор белый AN</t>
  </si>
  <si>
    <t>19*0,8мм ПВХ Выбеленное дерево AN</t>
  </si>
  <si>
    <t>19*0,8мм ПВХ Бетон пайн белый AN</t>
  </si>
  <si>
    <t>19*0,8мм ПВХ Венге AN</t>
  </si>
  <si>
    <t>19*0,8мм ПВХ Имбирь SJ</t>
  </si>
  <si>
    <t>19*0,8мм ПВХ Черный SJ</t>
  </si>
  <si>
    <t>19*0,8мм ПВХ Бамбук SJ</t>
  </si>
  <si>
    <t>19*0,8мм ПВХ Крем AN</t>
  </si>
  <si>
    <t>19*0,8мм ПВХ Ясень шимо светлый SJ</t>
  </si>
  <si>
    <t>19*0,8мм ПВХ Антрацит SJ</t>
  </si>
  <si>
    <t>19*0,8мм ПВХ Персеполь светлый AN</t>
  </si>
  <si>
    <t>19*0,8мм ПВХ Анкор светлый AN</t>
  </si>
  <si>
    <t>19*0,8мм ПВХ Гикори Джексон светлый SJ</t>
  </si>
  <si>
    <t>19*0,8мм ПВХ Ясень шимо темный AN</t>
  </si>
  <si>
    <t>19*0,8мм ПВХ Бежевый AN</t>
  </si>
  <si>
    <t>19*0,8мм ПВХ Бодега белая AN</t>
  </si>
  <si>
    <t>19*0,8мм ПВХ Ориноко SJ</t>
  </si>
  <si>
    <t>19*0,8мм ПВХ Бамбук AN</t>
  </si>
  <si>
    <t>19*0,8мм ПВХ Гикори Джексон темный SJ</t>
  </si>
  <si>
    <t>19*0,8мм ПВХ Цемент SJ</t>
  </si>
  <si>
    <t>19*0,8мм ПВХ Береза Мраморная AN</t>
  </si>
  <si>
    <t>19*0,8мм ПВХ Персеполь темный AN</t>
  </si>
  <si>
    <t>19*0,8мм ПВХ Ночь экко AN</t>
  </si>
  <si>
    <t>19*0,8мм ПВХ Вишня гамильтон AN</t>
  </si>
  <si>
    <t>19*0,8мм ПВХ Цемент AN</t>
  </si>
  <si>
    <t>19*0,8мм ПВХ Сканди AN</t>
  </si>
  <si>
    <t>19*0,8мм ПВХ Дуб дымчатый AN</t>
  </si>
  <si>
    <t>19*0,8мм ПВХ Дуб Сонома Светлый AN</t>
  </si>
  <si>
    <t>19*0,8мм ПВХ Фон бежевый AN</t>
  </si>
  <si>
    <t>19*0,8мм ПВХ Кейптаун AN</t>
  </si>
  <si>
    <t>19*0,8мм ПВХ Бежевый SJ</t>
  </si>
  <si>
    <t>19*0,8мм ПВХ Дуб млечный AN</t>
  </si>
  <si>
    <t>19*0,8мм ПВХ Маренго AN</t>
  </si>
  <si>
    <t>19*0,8мм ПВХ Клауд SJ</t>
  </si>
  <si>
    <t>19*0,8мм ПВХ Пальмира AN</t>
  </si>
  <si>
    <t>19*0,8мм ПВХ Орех лугано AN</t>
  </si>
  <si>
    <t>19*0,8мм ПВХ Тритон AN</t>
  </si>
  <si>
    <t>19*0,8мм ПВХ Серый камень SJ</t>
  </si>
  <si>
    <t>19*0,8мм ПВХ Швейцарский Вяз SJ</t>
  </si>
  <si>
    <t>19*0,8мм ПВХ Дуб сантана темный SJ</t>
  </si>
  <si>
    <t>19*0,8мм ПВХ Ориноко AN</t>
  </si>
  <si>
    <t>19*0,8мм ПВХ Выбеленное дерево SJ</t>
  </si>
  <si>
    <t>19*0,8мм ПВХ Анкор темный AN</t>
  </si>
  <si>
    <t>19*0,8мм ПВХ Базальт SJ</t>
  </si>
  <si>
    <t>19*0,8мм ПВХ Красный SJ</t>
  </si>
  <si>
    <t>19*0,8мм ПВХ Персеполь темный SJ</t>
  </si>
  <si>
    <t>19*0,8мм ПВХ Дезира темная AN</t>
  </si>
  <si>
    <t>19*0,8мм ПВХ Гварнери AN</t>
  </si>
  <si>
    <t>19*0,8мм ПВХ Голубой AN</t>
  </si>
  <si>
    <t>19*0,8мм ПВХ Каспий светлый AN</t>
  </si>
  <si>
    <t>19*0,8мм ПВХ Дуб белый SJ</t>
  </si>
  <si>
    <t>19*0,8мм ПВХ Дуб дымчатый SJ</t>
  </si>
  <si>
    <t>19*0,8мм ПВХ Дуб солсбери AN</t>
  </si>
  <si>
    <t>19*0,8мм ПВХ Дуб Флагстафф темный SJ</t>
  </si>
  <si>
    <t>19*0,8мм ПВХ Азул Оникс AN</t>
  </si>
  <si>
    <t>19*0,8мм ПВХ Дуб Сонома Светлый SJ</t>
  </si>
  <si>
    <t>19*0,8мм ПВХ Каспий темный AN</t>
  </si>
  <si>
    <t>19*0,8мм ПВХ Хаки AN</t>
  </si>
  <si>
    <t>19*0,8мм ПВХ Дуб Флагстафф светлый SJ</t>
  </si>
  <si>
    <t>19*0,8мм ПВХ Туя светлая SJ</t>
  </si>
  <si>
    <t>19*0,8мм ПВХ Розовый жемчуг AN</t>
  </si>
  <si>
    <t>19*0,8мм ПВХ Красный AN</t>
  </si>
  <si>
    <t>19*0,8мм ПВХ Лайм AN</t>
  </si>
  <si>
    <t>19*0,8мм ПВХ Сосна Санторини AN</t>
  </si>
  <si>
    <t>19*0,8мм ПВХ Белоснежный гладкий AN</t>
  </si>
  <si>
    <t>19*0,8мм ПВХ Элара AN</t>
  </si>
  <si>
    <t>19*0,8мм ПВХ Белый SJ</t>
  </si>
  <si>
    <t>19*0,8мм ПВХ Серый камень AN</t>
  </si>
  <si>
    <t>19*0,8мм ПВХ Намибия AN</t>
  </si>
  <si>
    <t>19*0,8мм ПВХ Орех итальянский AN</t>
  </si>
  <si>
    <t>19*0,8мм ПВХ Эбони светлый SJ</t>
  </si>
  <si>
    <t>19*0,8мм ПВХ Дуб Флагстафф темный AN</t>
  </si>
  <si>
    <t>19*0,8мм ПВХ Тарсис белый AN</t>
  </si>
  <si>
    <t>19*0,8мм ПВХ Клен AN</t>
  </si>
  <si>
    <t>19*0,8мм ПВХ Швейцарский Вяз AN</t>
  </si>
  <si>
    <t>19*0,8мм ПВХ Анкор белый SJ</t>
  </si>
  <si>
    <t>19*0,8мм ПВХ Ясень шимо темный SJ</t>
  </si>
  <si>
    <t>19*0,8мм ПВХ Гикори Джексон белый AN</t>
  </si>
  <si>
    <t>19*0,8мм ПВХ Рустика AN</t>
  </si>
  <si>
    <t>19*0,8мм ПВХ Дуб белый AN</t>
  </si>
  <si>
    <t>19*0,8мм ПВХ Туя светлая AN</t>
  </si>
  <si>
    <t>НЕИСП_19*0,8мм ПВХ Гикори Джексон светлый AN</t>
  </si>
  <si>
    <t>19*0,8мм ПВХ Скала AN</t>
  </si>
  <si>
    <t>19*0,8мм ПВХ Шинон AN</t>
  </si>
  <si>
    <t>19*0,8мм ПВХ Дезира темная SJ</t>
  </si>
  <si>
    <t>19*0,8мм ПВХ Слэйт AN</t>
  </si>
  <si>
    <t>19*0,8мм ПВХ Ирис AN</t>
  </si>
  <si>
    <t>19*0,8мм ПВХ Дуб Каньон Монумент AN</t>
  </si>
  <si>
    <t>19*0,8мм ПВХ Дезира светлая AN</t>
  </si>
  <si>
    <t>19*0,8мм ПВХ Дуб Флагстафф светлый AN</t>
  </si>
  <si>
    <t>19*0,8мм ПВХ Флай легкий шелк AN</t>
  </si>
  <si>
    <t>19*0,8мм ПВХ Желтый AN</t>
  </si>
  <si>
    <t>19*0,8мм ПВХ Дуб сантана темный AN</t>
  </si>
  <si>
    <t>19*0,8мм ПВХ Бук Бавария AN</t>
  </si>
  <si>
    <t>19*0,8мм ПВХ Пинк AN</t>
  </si>
  <si>
    <t>19*0,8мм ПВХ Салатовый AN</t>
  </si>
  <si>
    <t>19*0,8мм ПВХ Тарсис AN</t>
  </si>
  <si>
    <t>19*0,8мм ПВХ Тарсис белый SJ</t>
  </si>
  <si>
    <t>19*0,8мм ПВХ Муссон SJ</t>
  </si>
  <si>
    <t>19*0,8мм ПВХ Орех лугано SJ</t>
  </si>
  <si>
    <t>19*0,8мм ПВХ Береза Мраморная SJ</t>
  </si>
  <si>
    <t>19*0,8мм ПВХ Руанда AN</t>
  </si>
  <si>
    <t>19*0,8мм ПВХ Гикори Джексон темный AN</t>
  </si>
  <si>
    <t>19*0,8мм ПВХ Серенити AN</t>
  </si>
  <si>
    <t>19*0,8мм ПВХ Бохо AN</t>
  </si>
  <si>
    <t>19*0,8мм ПВХ Акация светлая AN</t>
  </si>
  <si>
    <t>19*0,8мм ПВХ Финдус Бежевый AN</t>
  </si>
  <si>
    <t>19*0,8мм ПВХ Капучино AN</t>
  </si>
  <si>
    <t>19*0,8мм ПВХ Королевский Синий SJ</t>
  </si>
  <si>
    <t>19*0,8мм ПВХ Желтый SJ</t>
  </si>
  <si>
    <t>19*0,8мм ПВХ Дуб Апрельский нордик AN</t>
  </si>
  <si>
    <t>19*0,8мм ПВХ Ольха AN</t>
  </si>
  <si>
    <t>19*0,8мм ПВХ Греви светлый AN</t>
  </si>
  <si>
    <t>19*0,8мм ПВХ Соната AN</t>
  </si>
  <si>
    <t>19*0,8мм ПВХ Бук светлый AN</t>
  </si>
  <si>
    <t>19*0,8мм ПВХ Бетон пайн белый SJ</t>
  </si>
  <si>
    <t>19*0,8мм ПВХ Деймос AN</t>
  </si>
  <si>
    <t>19*0,8мм ПВХ Элит баттл рок AN</t>
  </si>
  <si>
    <t>19*0,8мм ПВХ Белоснежный гладкий SJ</t>
  </si>
  <si>
    <t>19*0,8мм ПВХ Синий AN</t>
  </si>
  <si>
    <t>19*0,8мм ПВХ Ясень AN</t>
  </si>
  <si>
    <t>19*0,8мм ПВХ Аква AN</t>
  </si>
  <si>
    <t>19*0,8мм ПВХ Титан SJ</t>
  </si>
  <si>
    <t>19*0,8мм ПВХ Розовый кварц SJ</t>
  </si>
  <si>
    <t>19*0,8мм ПВХ Эбони светлый AN</t>
  </si>
  <si>
    <t>19*0,8мм ПВХ Венге светлый AN</t>
  </si>
  <si>
    <t>19*0,8мм ПВХ Лофт AN</t>
  </si>
  <si>
    <t>19*0,8мм ПВХ Бетон пайн экзотик AN</t>
  </si>
  <si>
    <t>19*0,8мм ПВХ Титан AN</t>
  </si>
  <si>
    <t>19*0,8мм ПВХ Ваниль AN</t>
  </si>
  <si>
    <t>19*0,8мм ПВХ Вишня оксфорд AN</t>
  </si>
  <si>
    <t>19*0,8мм ПВХ Бодега AN</t>
  </si>
  <si>
    <t>19*0,8мм ПВХ Вишня гамильтон SJ</t>
  </si>
  <si>
    <t>19*0,8мм ПВХ Ясень SJ</t>
  </si>
  <si>
    <t>19*0,8мм ПВХ Парма AN</t>
  </si>
  <si>
    <t>19*0,8мм ПВХ Сосна Санторини SJ</t>
  </si>
  <si>
    <t>19*0,8мм ПВХ Арабика AN</t>
  </si>
  <si>
    <t>19*0,8мм ПВХ Персеполь светлый SJ</t>
  </si>
  <si>
    <t>19*0,8мм ПВХ Бодега белая SJ</t>
  </si>
  <si>
    <t>19*0,8мм ПВХ Каспий темный SJ</t>
  </si>
  <si>
    <t>19*0,8мм ПВХ Розовый жемчуг SJ</t>
  </si>
  <si>
    <t>19*0,8мм ПВХ Хаки SJ</t>
  </si>
  <si>
    <t>19*0,8мм ПВХ Шинон SJ</t>
  </si>
  <si>
    <t>19*0,8мм ПВХ Серенити SJ</t>
  </si>
  <si>
    <t>19*0,8мм ПВХ Дуб Понента AN</t>
  </si>
  <si>
    <t>19*0,8мм ПВХ Бук светлый SJ</t>
  </si>
  <si>
    <t>19*0,8мм ПВХ Синий SJ</t>
  </si>
  <si>
    <t>19*0,8мм ПВХ Гикори Джексон белый SJ</t>
  </si>
  <si>
    <t>19*0,8мм ПВХ Греви темный AN</t>
  </si>
  <si>
    <t>19*0,8мм ПВХ Зеленый AN</t>
  </si>
  <si>
    <t>19*0,8мм ПВХ Аква SJ</t>
  </si>
  <si>
    <t>19*0,8мм ПВХ Альфа AN</t>
  </si>
  <si>
    <t>19*0,8мм ПВХ Вишня оксфорд SJ</t>
  </si>
  <si>
    <t>19*0,8мм ПВХ Крем SJ</t>
  </si>
  <si>
    <t>19*0,8мм ПВХ Тритон SJ</t>
  </si>
  <si>
    <t>19*0,8мм ПВХ Анкор светлый SJ</t>
  </si>
  <si>
    <t>19*0,8мм ПВХ Дуб марсала AN</t>
  </si>
  <si>
    <t>19*0,8мм ПВХ Вяз AN</t>
  </si>
  <si>
    <t>19*0,8мм ПВХ Муза SJ</t>
  </si>
  <si>
    <t>19*0,8мм ПВХ Тераццо AN</t>
  </si>
  <si>
    <t>19*0,8мм ПВХ Скала гладкий AN</t>
  </si>
  <si>
    <t>19*0,8мм ПВХ Капучино SJ</t>
  </si>
  <si>
    <t>19*0,8мм ПВХ Намибия SJ</t>
  </si>
  <si>
    <t>19*0,8мм ПВХ Азул Оникс SJ</t>
  </si>
  <si>
    <t>19*0,8мм ПВХ Бохо SJ</t>
  </si>
  <si>
    <t>19*0,8мм ПВХ Ольха SJ</t>
  </si>
  <si>
    <t>19*0,8мм ПВХ Греви темный SJ</t>
  </si>
  <si>
    <t>19*0,8мм ПВХ Элара SJ</t>
  </si>
  <si>
    <t>19*0,8мм ПВХ Индиго SJ</t>
  </si>
  <si>
    <t>19*0,8мм ПВХ Каспий светлый SJ</t>
  </si>
  <si>
    <t>19*0,8мм ПВХ Ирис SJ</t>
  </si>
  <si>
    <t>19*0,8мм ПВХ Бук темный AN</t>
  </si>
  <si>
    <t>19*0,8мм ПВХ Дуб честерфилд AN</t>
  </si>
  <si>
    <t>19*0,8мм ПВХ Айконик AN</t>
  </si>
  <si>
    <t>19*0,8мм ПВХ Карум AN</t>
  </si>
  <si>
    <t>19*0,8мм ПВХ Бодега темный AN</t>
  </si>
  <si>
    <t>19*0,8мм ПВХ Греви светлый SJ</t>
  </si>
  <si>
    <t>19*0,8мм ПВХ Орион AN</t>
  </si>
  <si>
    <t>19*0,8мм ПВХ Кайман AN</t>
  </si>
  <si>
    <t>19*0,8мм ПВХ Венге SJ</t>
  </si>
  <si>
    <t>19*0,8мм ПВХ Дуб млечный SJ</t>
  </si>
  <si>
    <t>19*0,8мм ПВХ Клен SJ</t>
  </si>
  <si>
    <t>19*0,8мм ПВХ Махон AN</t>
  </si>
  <si>
    <t>НЕИСП_19*0,8мм ПВХ Манумент AN</t>
  </si>
  <si>
    <t>19*0,8мм ПВХ Розовый</t>
  </si>
  <si>
    <t>19*0,8мм ПВХ Ена AN</t>
  </si>
  <si>
    <t>19*1,5мм ПВХ</t>
  </si>
  <si>
    <t>19*1,5мм ПВХ Белый AN</t>
  </si>
  <si>
    <t>19*1,5мм ПВХ Ясень шимо светлый SJ</t>
  </si>
  <si>
    <t>19*1,5мм ПВХ Дуб вотан AN</t>
  </si>
  <si>
    <t>19*1,5мм ПВХ Ясень шимо светлый AN</t>
  </si>
  <si>
    <t>19*1,5мм ПВХ Бежевый AN</t>
  </si>
  <si>
    <t>19*1,5мм ПВХ Ясень шимо темный AN</t>
  </si>
  <si>
    <t>19*1,5мм ПВХ Дуб Сонома AN</t>
  </si>
  <si>
    <t>19*1,5мм ПВХ Ясень шимо темный SJ</t>
  </si>
  <si>
    <t>19*1,5мм ПВХ Серый AN</t>
  </si>
  <si>
    <t>19*1,5мм ПВХ Дуб сонома SJ</t>
  </si>
  <si>
    <t>19*1,5мм ПВХ Антрацит AN</t>
  </si>
  <si>
    <t>19*1,5мм ПВХ Алюминий AN</t>
  </si>
  <si>
    <t>19*1,5мм ПВХ Серый SJ</t>
  </si>
  <si>
    <t>19*1,5мм ПВХ Черный AN</t>
  </si>
  <si>
    <t>19*1,5мм ПВХ Выбеленное дерево AN</t>
  </si>
  <si>
    <t>19*1,5мм ПВХ Венге AN</t>
  </si>
  <si>
    <t>19*1,5мм ПВХ Имбирь AN</t>
  </si>
  <si>
    <t>19*1,5мм ПВХ Дуб млечный AN</t>
  </si>
  <si>
    <t>19*1,5мм ПВХ Пальмира AN</t>
  </si>
  <si>
    <t>19*1,5мм ПВХ Дуб Поненто AN</t>
  </si>
  <si>
    <t>19*1,5мм ПВХ Анкор белый AN</t>
  </si>
  <si>
    <t>19*1,5мм ПВХ Синий AN</t>
  </si>
  <si>
    <t>19*1,5мм ПВХ Зеленый AN</t>
  </si>
  <si>
    <t>19*1,5мм ПВХ Бамбук AN</t>
  </si>
  <si>
    <t>19*1,5мм ПВХ Крем AN</t>
  </si>
  <si>
    <t>19*1,5мм ПВХ Ночь экко AN</t>
  </si>
  <si>
    <t>19*1,5мм ПВХ Дуб Солсбери AN</t>
  </si>
  <si>
    <t>19*1,5мм ПВХ Бетон пайн белый AN</t>
  </si>
  <si>
    <t>19*1,5мм ПВХ Королевский Синий SJ</t>
  </si>
  <si>
    <t>19*1,5мм ПВХ Дуб дымчатый AN</t>
  </si>
  <si>
    <t>19*1,5мм ПВХ Вишня гамильтон AN</t>
  </si>
  <si>
    <t>19*1,5мм ПВХ Бук светлый AN</t>
  </si>
  <si>
    <t>19*1,5мм ПВХ Дезира темная AN</t>
  </si>
  <si>
    <t>19*1,5мм ПВХ Вишня оксфорд AN</t>
  </si>
  <si>
    <t>19*1,5мм ПВХ Бетон пайн экзотик AN</t>
  </si>
  <si>
    <t>19*1,5мм ПВХ Клен AN</t>
  </si>
  <si>
    <t>19*1,5мм ПВХ Анкор светлый AN</t>
  </si>
  <si>
    <t>19*1,5мм ПВХ Намибия AN</t>
  </si>
  <si>
    <t>19*1,5мм ПВХ Титан AN</t>
  </si>
  <si>
    <t>19*1,5мм ПВХ Розовый жемчуг AN</t>
  </si>
  <si>
    <t>19*1,5мм ПВХ Красный AN</t>
  </si>
  <si>
    <t>19*1,5мм ПВХ Анкор темный AN</t>
  </si>
  <si>
    <t>19*1,5мм ПВХ Ольха AN</t>
  </si>
  <si>
    <t>19*1,5мм ПВХ Сканди AN</t>
  </si>
  <si>
    <t>19*1,5мм ПВХ Орех лугано AN</t>
  </si>
  <si>
    <t>19*1,5мм ПВХ Бук темный AN</t>
  </si>
  <si>
    <t>19*1,5мм ПВХ Титан SJ</t>
  </si>
  <si>
    <t>19*1,5мм ПВХ Дуб честерфилд AN</t>
  </si>
  <si>
    <t>36*1,5мм ПВХ</t>
  </si>
  <si>
    <t>36*1,5мм ПВХ Белый AN</t>
  </si>
  <si>
    <t>36*1,5мм ПВХ Дуб Вотан AN</t>
  </si>
  <si>
    <t>36*1,5мм ПВХ Дуб Сонома AN</t>
  </si>
  <si>
    <t>36*1,5мм ПВХ Ясень шимо светлый AN</t>
  </si>
  <si>
    <t>36*1,5мм ПВХ Белый SJ</t>
  </si>
  <si>
    <t>36*1,5мм ПВХ Черный AN</t>
  </si>
  <si>
    <t>36*1,5мм ПВХ Дуб Вотан SJ</t>
  </si>
  <si>
    <t>36*1,5мм ПВХ Серый AN</t>
  </si>
  <si>
    <t>36*1,5мм ПВХ Тэффи AN</t>
  </si>
  <si>
    <t>36*1,5мм ПВХ Антрацит AN</t>
  </si>
  <si>
    <t>36*1,5мм ПВХ Белый гладкий AN</t>
  </si>
  <si>
    <t>36*1,5мм ПВХ Гикори Джексон светлый AN</t>
  </si>
  <si>
    <t>36*1,5мм ПВХ Ясень шимо темный AN</t>
  </si>
  <si>
    <t>36*1,5мм ПВХ Бежевый AN</t>
  </si>
  <si>
    <t>36*1,5мм ПВХ Серый SJ</t>
  </si>
  <si>
    <t>36*1,5мм ПВХ Гикори Джексон темный AN</t>
  </si>
  <si>
    <t>36*1,5мм ПВХ Ночь экко  AN</t>
  </si>
  <si>
    <t>36*1,5мм ПВХ Венге AN</t>
  </si>
  <si>
    <t>36*1,5мм ПВХ Кашемир серый AN</t>
  </si>
  <si>
    <t>36*1,5мм ПВХ Белоснежный гладкий AN</t>
  </si>
  <si>
    <t>36*1,5мм ПВХ Бамбук AN</t>
  </si>
  <si>
    <t>36*1,5 Вулканический серый ПВХ AN</t>
  </si>
  <si>
    <t>36*1,5мм ПВХ Швейцарский Вяз AN</t>
  </si>
  <si>
    <t>36*1,5мм ПВХ Персеполь темный AN</t>
  </si>
  <si>
    <t>36*1,5мм ПВХ Бамбук SJ</t>
  </si>
  <si>
    <t>36*1,5мм ПВХ Дуб Флагстафф темный AN</t>
  </si>
  <si>
    <t>36*1,5мм ПВХ Персеполь светлый AN</t>
  </si>
  <si>
    <t>36*1,5мм ПВХ Белый глянец AN</t>
  </si>
  <si>
    <t>36*1,5мм ПВХ Выбеленное дерево AN</t>
  </si>
  <si>
    <t>36*1,5мм ПВХ Вишня гамильтон AN</t>
  </si>
  <si>
    <t>36*1,5мм ПВХ Акация светлая AN</t>
  </si>
  <si>
    <t>36*1,5 ПВХ Алюминий AN</t>
  </si>
  <si>
    <t>36*1,5мм ПВХ Азул Оникс AN</t>
  </si>
  <si>
    <t>36*1,5мм ПВХ Дуб белый AN</t>
  </si>
  <si>
    <t>36*1,5мм ПВХ Анкор белый AN</t>
  </si>
  <si>
    <t>36*1,5мм ПВХ Дезира темная AN</t>
  </si>
  <si>
    <t>36*1,5мм ПВХ Анкор светлый AN</t>
  </si>
  <si>
    <t>36*1,5мм ПВХ Желтый AN</t>
  </si>
  <si>
    <t>36*1,5мм ПВХ Дуб Флагстафф светлый AN</t>
  </si>
  <si>
    <t>36*1,5мм ПВХ Дуб Млечный AN</t>
  </si>
  <si>
    <t>36*1,5мм ПВХ Анкор темный AN</t>
  </si>
  <si>
    <t>36*1,5мм ПВХ Орех лугано AN</t>
  </si>
  <si>
    <t>36*1,5мм ПВХ Фон бежевый AN</t>
  </si>
  <si>
    <t>36*1,5мм ПВХ Базальт AN</t>
  </si>
  <si>
    <t>36*1,5мм ПВХ Гварнери AN</t>
  </si>
  <si>
    <t>36*1,5мм ПВХ Каспий темный AN</t>
  </si>
  <si>
    <t>36*1,5мм ПВХ Серый камень AN</t>
  </si>
  <si>
    <t>36*1,5мм ПВХ  Кейптаун AN</t>
  </si>
  <si>
    <t>36*1,5мм ПВХ Греви темный AN</t>
  </si>
  <si>
    <t>36*1,5мм ПВХ Имбирь AN</t>
  </si>
  <si>
    <t>36*1,5мм ПВХ Греви светлый AN</t>
  </si>
  <si>
    <t>36*1,5мм ПВХ Сканди AN</t>
  </si>
  <si>
    <t>36*1,5мм ПВХ Дуб поненто AN</t>
  </si>
  <si>
    <t>36*1,5мм ПВХ Бетон пайн белый AN</t>
  </si>
  <si>
    <t>36*1,5мм ПВХ Вишня оксфорд AN</t>
  </si>
  <si>
    <t>36*1,5мм ПВХ Ваниль AN</t>
  </si>
  <si>
    <t>36*1,5мм ПВХ Сосна Санторини AN</t>
  </si>
  <si>
    <t>36*1,5мм ПВХ Тарсис белый AN</t>
  </si>
  <si>
    <t>36*1,5мм ПВХ Дуб дымчатый AN</t>
  </si>
  <si>
    <t>36*1,5мм ПВХ Береза Мраморная AN</t>
  </si>
  <si>
    <t>36*1,5мм ПВХ Дуб сантана темный SJ</t>
  </si>
  <si>
    <t>36*1,5мм ПВХ Дезира светлая AN</t>
  </si>
  <si>
    <t>36*1,5мм ПВХ Каспий светлый AN</t>
  </si>
  <si>
    <t>36*1,5мм ПВХ Пальмира AN</t>
  </si>
  <si>
    <t>36*1,5мм ПВХ Капучино  AN</t>
  </si>
  <si>
    <t>36*1,5мм ПВХ Тарсис AN</t>
  </si>
  <si>
    <t>36*1,5мм ПВХ Деймос AN</t>
  </si>
  <si>
    <t>36*1,5мм ПВХ Слэйт AN</t>
  </si>
  <si>
    <t>36*1,5мм ПВХ Намибия AN</t>
  </si>
  <si>
    <t>36*1,5мм ПВХ Гикори Джексон белый AN</t>
  </si>
  <si>
    <t>36*1,5мм ПВХ Дуб солсбери AN</t>
  </si>
  <si>
    <t>36*1,5мм ПВХ Руанда AN</t>
  </si>
  <si>
    <t>36*1,5мм ПВХ Бетон пайн экзотик AN</t>
  </si>
  <si>
    <t>36*1,5мм ПВХ Пинк AN</t>
  </si>
  <si>
    <t>36*1,5мм ПВХ Элит баттл рок AN</t>
  </si>
  <si>
    <t>36*1,5мм ПВХ Маренго AN</t>
  </si>
  <si>
    <t>36*1,5мм ПВХ Дуб сантана темный AN</t>
  </si>
  <si>
    <t>36*1,5мм ПВХ Скала AN</t>
  </si>
  <si>
    <t>36*1,5мм ПВХ Шинон AN</t>
  </si>
  <si>
    <t>36*1,5мм ПВХ Флай легкий шелк AN</t>
  </si>
  <si>
    <t>36*1,5мм ПВХ Желтый SJ</t>
  </si>
  <si>
    <t>36*1,5мм ПВХ Розовый жемчуг AN</t>
  </si>
  <si>
    <t>36*1,5мм ПВХ Гикори Джексон светлый SJ</t>
  </si>
  <si>
    <t>36*1,5мм ПВХ Клауд SJ</t>
  </si>
  <si>
    <t>36*1,5мм ПВХ Тритон SJ</t>
  </si>
  <si>
    <t>36*1,5мм ПВХ Аква AN</t>
  </si>
  <si>
    <t>36*1,5мм ПВХ Муза SJ</t>
  </si>
  <si>
    <t>36*1,5мм ПВХ Анкор белый SJ</t>
  </si>
  <si>
    <t>36*1,5мм ПВХ Муссон SJ</t>
  </si>
  <si>
    <t>36*1,5мм ПВХ Индиго SJ</t>
  </si>
  <si>
    <t>36*1,5мм ПВХ Титан SJ</t>
  </si>
  <si>
    <t>36*1,5мм ПВХ Серенити SJ</t>
  </si>
  <si>
    <t>19*1,0мм ПВХ</t>
  </si>
  <si>
    <t>19*1мм ПВХ Дуб Вотан AN</t>
  </si>
  <si>
    <t>19*1мм ПВХ Белый AN</t>
  </si>
  <si>
    <t>19*1мм ПВХ Белый (Гладкий) AN</t>
  </si>
  <si>
    <t>19*1мм ПВХ Дуб сонома AN</t>
  </si>
  <si>
    <t>19*1мм ПВХ Имбирь AN</t>
  </si>
  <si>
    <t>19*1мм ПВХ Ясень шимо светлый AN</t>
  </si>
  <si>
    <t>19*1мм ПВХ Серый AN</t>
  </si>
  <si>
    <t>19*1мм ПВХ Выбеленное дерево AN</t>
  </si>
  <si>
    <t>19*1мм ПВХ Анкор белый AN</t>
  </si>
  <si>
    <t>19*1мм ПВХ Черный AN</t>
  </si>
  <si>
    <t>19*1мм ПВХ Антрацит AN</t>
  </si>
  <si>
    <t>19*1мм ПВХ Анкор светлый AN</t>
  </si>
  <si>
    <t>19*1мм ПВХ Бетон пайн белый AN</t>
  </si>
  <si>
    <t>19*1мм ПВХ Дуб сонома SJ</t>
  </si>
  <si>
    <t>19*1мм ПВХ Крем AN</t>
  </si>
  <si>
    <t>19*1мм ПВХ Вулканический серый AN</t>
  </si>
  <si>
    <t>19*1мм ПВХ Дуб Млечный AN</t>
  </si>
  <si>
    <t>19*1мм ПВХ Бодега белая AN</t>
  </si>
  <si>
    <t>19*1мм ПВХ Венге AN</t>
  </si>
  <si>
    <t>19*1мм Алюминий ПВХ AN</t>
  </si>
  <si>
    <t>19*1мм ПВХ Дуб дымчатый AN</t>
  </si>
  <si>
    <t>19*1мм ПВХ Вишня оксфорд AN</t>
  </si>
  <si>
    <t>19*1мм ПВХ Ночь экко AN</t>
  </si>
  <si>
    <t>19*1мм ПВХ Ясень шимо темный AN</t>
  </si>
  <si>
    <t>19*1мм ПВХ Слэйт AN</t>
  </si>
  <si>
    <t>19*1мм ПВХ  Бежевый AN</t>
  </si>
  <si>
    <t>19*1мм ПВХ Серый SJ</t>
  </si>
  <si>
    <t>45*1,0мм ПВХ</t>
  </si>
  <si>
    <t>45*1мм ПВХ Белый AN</t>
  </si>
  <si>
    <t>45*1мм ПВХ Дуб вотан AN</t>
  </si>
  <si>
    <t>45*1мм ПВХ Дуб сонома AN</t>
  </si>
  <si>
    <t>45*1мм ПВХ Черный AN</t>
  </si>
  <si>
    <t>45*1мм ПВХ Белый глянец AN</t>
  </si>
  <si>
    <t>45*1мм ПВХ Черный глянец AN</t>
  </si>
  <si>
    <t>45*1мм ПВХ Серый AN</t>
  </si>
  <si>
    <t>45*1мм ПВХ Бежевый AN</t>
  </si>
  <si>
    <t>45*1мм ПВХ Дуб сонома SJ</t>
  </si>
  <si>
    <t>45*1мм ПВХ Алюминий AN</t>
  </si>
  <si>
    <t>19*0,4мм ПВХ</t>
  </si>
  <si>
    <t>19*0,4мм ПВХ Белый AN</t>
  </si>
  <si>
    <t>19*0,4мм ПВХ Белый SJ</t>
  </si>
  <si>
    <t>19*0,4мм ПВХ Дуб сонома AN</t>
  </si>
  <si>
    <t>19*0,4мм ПВХ Серый AN</t>
  </si>
  <si>
    <t>19*0,4мм ПВХ Черный SJ</t>
  </si>
  <si>
    <t>19*0,4мм ПВХ Дуб Вотан AN</t>
  </si>
  <si>
    <t>19*0,4мм ПВХ Крем AN</t>
  </si>
  <si>
    <t>19*0,4мм ПВХ Венге AN</t>
  </si>
  <si>
    <t>19*0,4мм ПВХ Антрацит AN</t>
  </si>
  <si>
    <t>19*0,4мм ПВХ Ночь экко AN</t>
  </si>
  <si>
    <t>19*0,4мм ПВХ Дуб млечный AN</t>
  </si>
  <si>
    <t>19*0,4мм ПВХ Ясень шимо светлый AN</t>
  </si>
  <si>
    <t>19*0,4мм ПВХ Бодега белая AN</t>
  </si>
  <si>
    <t>19*0,4мм ПВХ Красный AN</t>
  </si>
  <si>
    <t>19*0,4мм ПВХ Выбеленное дерево AN</t>
  </si>
  <si>
    <t>22*1,0мм ПВХ</t>
  </si>
  <si>
    <t>22*1мм ПВХ Белый глянец AN</t>
  </si>
  <si>
    <t>45*1,5мм ПВХ</t>
  </si>
  <si>
    <t>45*1,5мм ПВХ Дуб вотан AN</t>
  </si>
  <si>
    <t>45*1,5мм ПВХ Белый SJ</t>
  </si>
  <si>
    <t>45*1,5мм ПВХ Черный AN</t>
  </si>
  <si>
    <t>45*1,5мм ПВХ Белый  AN</t>
  </si>
  <si>
    <t>45*1,5мм ПВХ Серый AN</t>
  </si>
  <si>
    <t>45*1,5мм ПВХ Дуб сонома AN</t>
  </si>
  <si>
    <t>45*1,5мм ПВХ Алюминий AN</t>
  </si>
  <si>
    <t>36*1,0мм ПВХ</t>
  </si>
  <si>
    <t>36*1мм ПВХ Дуб Вотан SJ</t>
  </si>
  <si>
    <t>36*1мм ПВХ Белый SJ</t>
  </si>
  <si>
    <t>36*1мм ПВХ Дуб Сонома SJ</t>
  </si>
  <si>
    <t>36*1мм ПВХ Черный SJ</t>
  </si>
  <si>
    <t>36*1мм ПВХ Серый SJ</t>
  </si>
  <si>
    <t>36*1мм ПВХ Бежевый SJ</t>
  </si>
  <si>
    <t>36*1мм ПВХ Тэффи SJ</t>
  </si>
  <si>
    <t>36*1мм ПВХ Ориноко SJ</t>
  </si>
  <si>
    <t>42*1,5мм ПВХ</t>
  </si>
  <si>
    <t>42*1,5мм ПВХ Дуб вотан AN</t>
  </si>
  <si>
    <t>42*1,5мм ПВХ Белый AN</t>
  </si>
  <si>
    <t>42*1,5мм ПВХ Черный AN</t>
  </si>
  <si>
    <t>42*1,5мм ПВХ Алюминий AN</t>
  </si>
  <si>
    <t>42*1,5мм ПВХ Белый глянец AN</t>
  </si>
  <si>
    <t>42*2мм ПВХ Белый глянец  AN</t>
  </si>
  <si>
    <t>42*1,5мм ПВХ Белый SJ</t>
  </si>
  <si>
    <t>42*1,5мм ПВХ Бежевый SJ</t>
  </si>
  <si>
    <t>42*1,5мм ПВХ Бежевый AN</t>
  </si>
  <si>
    <t>45*2мм ПВХ</t>
  </si>
  <si>
    <t>45*2мм ПВХ Черный глянец AN</t>
  </si>
  <si>
    <t>45*2мм ПВХ Бежевый AN</t>
  </si>
  <si>
    <t>45*2мм ПВХ Белый AN</t>
  </si>
  <si>
    <t>Кромка ПВХ Казахстан</t>
  </si>
  <si>
    <t>36*1,5мм ПВХ Серый KZ</t>
  </si>
  <si>
    <t>19*0,8мм ПВХ Кашемир серый KZ</t>
  </si>
  <si>
    <t>19*0,8мм ПВХ Белый (Гладкий) KZ</t>
  </si>
  <si>
    <t>Кромка Беларусь</t>
  </si>
  <si>
    <t>22х1,0мм ПВХ Ирландский твид меланж BS м</t>
  </si>
  <si>
    <t>22х1,0мм ПВХ Ирландский твид деним BS м</t>
  </si>
  <si>
    <t>22х1,0мм ПВХ Дуб Честер кофейный BS м</t>
  </si>
  <si>
    <t>Кромка ПВХ Россия</t>
  </si>
  <si>
    <t>19*0,8мм Дуб Белфорт 3885 PR</t>
  </si>
  <si>
    <t>19*0,8мм Дуб серый Craft К002</t>
  </si>
  <si>
    <t>НЕИСП_19*0,8мм Артвуд светлый К083 SN</t>
  </si>
  <si>
    <t>НЕИСП_22*0,8мм Орех лугано 88800</t>
  </si>
  <si>
    <t>19*0,8мм Орех Гепланкт 5648 PR</t>
  </si>
  <si>
    <t>НЕИСП_19*1,5мм Оранжевый 0132 PE</t>
  </si>
  <si>
    <t>19*0,8мм Солнечный свет 0134 PE</t>
  </si>
  <si>
    <t>1,5*25мм Венге цаво 3354 PR</t>
  </si>
  <si>
    <t>19*0,8мм Коко Бола 8995 SN</t>
  </si>
  <si>
    <t>19*1,5мм Орех Гепланкт 5648 PR</t>
  </si>
  <si>
    <t>19*0,4мм Оранжевый 0132 PE</t>
  </si>
  <si>
    <t>19*1,5мм Дуб табачный Craft К004 PW</t>
  </si>
  <si>
    <t>19*1,5мм Ясень Анкор темный 4779 PR</t>
  </si>
  <si>
    <t>19*1,5мм Коко Бола 8995 SN</t>
  </si>
  <si>
    <t>Кромка ПВХ Красный АК041 PE 19*0,8мм</t>
  </si>
  <si>
    <t>Кромка ПВХ Красный АК041 PE 1,5*19мм</t>
  </si>
  <si>
    <t>19*1,5мм Артвуд светлый К083 SN</t>
  </si>
  <si>
    <t>19*1,5мм Дуб белый Craft К001</t>
  </si>
  <si>
    <t>19*0,4мм Орех Гепланкт 5648 PR</t>
  </si>
  <si>
    <t>19*0,4мм Красный Чили 7113 PE</t>
  </si>
  <si>
    <t>19*1,5мм Дуб атланта 8134 PR</t>
  </si>
  <si>
    <t>19*1,5мм Серый камень 210(0112) PE</t>
  </si>
  <si>
    <t>19*0,4мм Зеленый Лайм 5519 BS</t>
  </si>
  <si>
    <t>Кромка ПВХ Алюминий AK003 04*19</t>
  </si>
  <si>
    <t>19*0,4мм Артвуд светлый К083 SN</t>
  </si>
  <si>
    <t>19*0,4мм Артвуд темный К084 SN</t>
  </si>
  <si>
    <t>19*0,4мм Atellier Темный  4299 SU</t>
  </si>
  <si>
    <t>Кромка ПВХ Бодега АК033 19*0,4мм</t>
  </si>
  <si>
    <t>19*1,5мм Орех экко 9459 PR</t>
  </si>
  <si>
    <t>Кромка ПВХ Дуб Сонома Светлый 3660 PR 1,5*19мм</t>
  </si>
  <si>
    <t>19*1,5мм Венге цаво 3354 PR</t>
  </si>
  <si>
    <t>Кромка ПВХ Дуб Сонома 3025 PR 19*1,5мм</t>
  </si>
  <si>
    <t>19*0,4мм Клен Танзау 0375 PR</t>
  </si>
  <si>
    <t>19*0,4мм Сосна Карельская 3888 SN</t>
  </si>
  <si>
    <t>НЕИСП_Кромка ПВХ Белый Фасадный 120(0101) SM 19*1,5мм</t>
  </si>
  <si>
    <t>Кромка ПВХ Турция</t>
  </si>
  <si>
    <t>19*0,4мм ПВХ Турция</t>
  </si>
  <si>
    <t>НЕИСП_19*0,4мм Бежевый ПВХ Турция</t>
  </si>
  <si>
    <t>НЕИСП_19*0,4мм Орех итальянский ПВХ Турция</t>
  </si>
  <si>
    <t>НЕИСП_19*0,4мм Лимон ПВХ Турция</t>
  </si>
  <si>
    <t>НЕИСП_19*0,4мм Красный ПВХ Турция</t>
  </si>
  <si>
    <t>НЕИСП_19*0,4мм Черный ПВХ Турция</t>
  </si>
  <si>
    <t>19*0,4мм Венге ПВХ Турция</t>
  </si>
  <si>
    <t>42мм ПВХ Турция</t>
  </si>
  <si>
    <t>НЕИСП_42*1,5мм Гасиенда белая ПВХ Турция</t>
  </si>
  <si>
    <t>НЕИСП_42*1,5мм Вудлайн мокко ПВХ Турция</t>
  </si>
  <si>
    <t>42*2мм Венге ПВХ Турция</t>
  </si>
  <si>
    <t>42*2мм Бежевый ПВХ Турция</t>
  </si>
  <si>
    <t>22*1мм ПВХ Турция</t>
  </si>
  <si>
    <t>НЕИСП_22*0,8мм Манго глянец ПВХ Турция</t>
  </si>
  <si>
    <t>22*2мм Желтый глянец ПВХ Турция</t>
  </si>
  <si>
    <t>НЕИСП_22*0,4мм Алюминий глянец ПВХ Турция</t>
  </si>
  <si>
    <t>22*0,8мм Арабика глянец ПВХ Турция</t>
  </si>
  <si>
    <t>НЕИСП_22*2мм Лайм глянец ПВХ Турция</t>
  </si>
  <si>
    <t>22*0,8мм Крем глянец ПВХ Турция</t>
  </si>
  <si>
    <t>22*0,8мм Красный глянец ПВХ Турция</t>
  </si>
  <si>
    <t>19*0,8мм ПВХ Турция</t>
  </si>
  <si>
    <t>19*0,8мм Дуб Солсбери ПВХ Турция</t>
  </si>
  <si>
    <t>НЕИСП_19*0,8мм Шинон ПВХ Турция</t>
  </si>
  <si>
    <t>НЕИСП_19*0,8мм Самба МАТ ПВХ Турция</t>
  </si>
  <si>
    <t>НЕИСП_19*0,8мм Дуб светлый ПВХ Турция</t>
  </si>
  <si>
    <t>19*0,8мм Намибия ПВХ Турция</t>
  </si>
  <si>
    <t>НЕИСП_19*0,8мм ПВХ Бодега темный Турция</t>
  </si>
  <si>
    <t>НЕИСП_19*0,8мм Ирис ПВХ Турция</t>
  </si>
  <si>
    <t>19*0,8мм Дуб сантана темный ПВХ Турция</t>
  </si>
  <si>
    <t>19*0,8мм ПВХ Дезира светлая Турция</t>
  </si>
  <si>
    <t>19*0,8мм Бамбук ПВХ Турция 10.20</t>
  </si>
  <si>
    <t>НЕИСП_19*0,8мм Ясень ПВХ Турция</t>
  </si>
  <si>
    <t>19*0,8мм ПВХ Дуб дымчатый Турция 10.20</t>
  </si>
  <si>
    <t>НЕИСП_19*0,8мм Дуб млечный ПВХ Турция</t>
  </si>
  <si>
    <t>19*0,8мм Орех итальянский ПВХ Турция</t>
  </si>
  <si>
    <t>19*0,8мм Кайман ПВХ Турция</t>
  </si>
  <si>
    <t>19*0,8мм Дуб млечный ПВХ Турция 10.20</t>
  </si>
  <si>
    <t>НЕИСП_19*0,8мм Дуб Честерфилд ПВХ Турция</t>
  </si>
  <si>
    <t>НЕИСП_19*0,8мм Мадейра ПВХ Турция</t>
  </si>
  <si>
    <t>19*0,8мм Арабика ПВХ Турция</t>
  </si>
  <si>
    <t>19*0,8мм Олива шоколад ПВХ Турция</t>
  </si>
  <si>
    <t>19*0,8мм ПВХ Вишня Бакара Турция</t>
  </si>
  <si>
    <t>19*0,8мм ПВХ Айконик Турция</t>
  </si>
  <si>
    <t>19*0,8мм Ясень рибейра темный ПВХ Турция</t>
  </si>
  <si>
    <t>19*0,8мм Лен ПВХ Турция</t>
  </si>
  <si>
    <t>19*0,8мм Этно ПВХ Турция</t>
  </si>
  <si>
    <t>19*0,8мм ПВХ Дуб Миланский Турция</t>
  </si>
  <si>
    <t>19*0,8мм Махон ПВХ Турция</t>
  </si>
  <si>
    <t>36*1,5мм ПВХ Турция</t>
  </si>
  <si>
    <t>36*1,5 Крем ПВХ AN (Астана)</t>
  </si>
  <si>
    <t>НЕИСП_36*1,5 Орех лугано ПВХ Турция</t>
  </si>
  <si>
    <t>НЕИСП_36*1,5 Ясень шимо темный ПВХ Турция</t>
  </si>
  <si>
    <t>НЕИСП_36*1,5 Бетон пайн белый ПВХ Турция</t>
  </si>
  <si>
    <t>НЕИСП_36*1,5 Вишня оксфорд ПВХ Турция (Астана)</t>
  </si>
  <si>
    <t>36*1,5 Дезира светлая ПВХ Турция</t>
  </si>
  <si>
    <t>НЕИСП_36*1,5 Анкор светлый ПВХ Турция</t>
  </si>
  <si>
    <t>НЕИСП_36*1,5 Береза Мраморная ПВХ Турция</t>
  </si>
  <si>
    <t>36*1,5 Ирис (2мм) ПВХ Турция (Астана)</t>
  </si>
  <si>
    <t>36*1,5 Штрихлак ПВХ Турция</t>
  </si>
  <si>
    <t>НЕИСП_36*1,5 Туя светлая пористая ПВХ Турция</t>
  </si>
  <si>
    <t>НЕИСП_36*1,5 Олива шоколад ПВХ Турция</t>
  </si>
  <si>
    <t>НЕИСП_36*1,5 Бамбук ПВХ Турция</t>
  </si>
  <si>
    <t>36*1,5 Слейт ПВХ Турция (Астана)</t>
  </si>
  <si>
    <t>НЕИСП_36*1,5 Клен ПВХ Турция</t>
  </si>
  <si>
    <t>36*1,5 Бук светлый ПВХ Турция</t>
  </si>
  <si>
    <t>НЕИСП_36*1,5 Мадейра ПВХ Турция</t>
  </si>
  <si>
    <t>36*1,5 Ясень шимо светлый ПВХ Турция</t>
  </si>
  <si>
    <t>42*1,5мм Вудлайн крем ПВХ Турция</t>
  </si>
  <si>
    <t>36*1,5 Туя светлая ПВХ Турция</t>
  </si>
  <si>
    <t>36*1,5 Кайман ПВХ Турция</t>
  </si>
  <si>
    <t>36*1,5 Сканди ПВХ Турция</t>
  </si>
  <si>
    <t>36*1,5мм ПВХ Рафия Турция</t>
  </si>
  <si>
    <t>36*1,5 Махон ПВХ Турция</t>
  </si>
  <si>
    <t>36*1,5 Береза Мраморная ПВХ Турция 10.20</t>
  </si>
  <si>
    <t>НЕИСП_36*1,5 Лен ПВХ Турция</t>
  </si>
  <si>
    <t>36*1,5 Капучино ПВХ Турция</t>
  </si>
  <si>
    <t>36*1,5 Дуб солсбери ПВХ Турция</t>
  </si>
  <si>
    <t>36*1,5 Бетон пайн экзотик ПВХ Турция</t>
  </si>
  <si>
    <t>36*1,5 Бежевый ПВХ Турция</t>
  </si>
  <si>
    <t>36*1,5 Твист синий ПВХ Турция</t>
  </si>
  <si>
    <t>36*1,5 Бирюза ПВХ Турция</t>
  </si>
  <si>
    <t>36*1,5 Венге ПВХ Турция</t>
  </si>
  <si>
    <t>36*1,5 Вишня гамильтон ПВХ Турция</t>
  </si>
  <si>
    <t>36*1,5 Шинон ПВХ Турция 111</t>
  </si>
  <si>
    <t>36*1,5 Дуб поненто ПВХ Турция</t>
  </si>
  <si>
    <t>36*1,5 Гварнери ПВХ Турция</t>
  </si>
  <si>
    <t>36*1,5 Дуб Честерфилд ПВХ Турция</t>
  </si>
  <si>
    <t>36*1,5 Эбони темный ПВХ Турция</t>
  </si>
  <si>
    <t>36*1,5 Синий ПВХ Турция</t>
  </si>
  <si>
    <t>36*1,5 Карум ПВХ Турция</t>
  </si>
  <si>
    <t>36*1,5 Шинон ПВХ Турция</t>
  </si>
  <si>
    <t>36*1,5 Ночь Экко ПВХ Турция</t>
  </si>
  <si>
    <t>36*1,5 Слэйт ПВХ Турция</t>
  </si>
  <si>
    <t>36*1,5 Эбони светлый ПВХ Турция</t>
  </si>
  <si>
    <t>36*1,5 Розовый ПВХ Турция</t>
  </si>
  <si>
    <t>36*1,5 Манго ПВХ Турция</t>
  </si>
  <si>
    <t>36*1,5 Орех итальянский ПВХ Турция</t>
  </si>
  <si>
    <t>36*1,5 Орех Гепланкт ПВХ Турция</t>
  </si>
  <si>
    <t>36*1,5 Твист оранжевый ПВХ Турция</t>
  </si>
  <si>
    <t>36*1,5 Яблоня локарно ПВХ Турция</t>
  </si>
  <si>
    <t>36*1,5 Красный ПВХ Турция</t>
  </si>
  <si>
    <t>36*1,5 ПВХ Дуб Миланский Турция</t>
  </si>
  <si>
    <t>36*1,5 Пальмира ПВХ Турция</t>
  </si>
  <si>
    <t>36*1,5 Лайм ПВХ Турция</t>
  </si>
  <si>
    <t>36*1,5 Бодега ПВХ Турция</t>
  </si>
  <si>
    <t>36*1,5 Выбеленное дерево ПВХ Турция</t>
  </si>
  <si>
    <t>36*1,5 Трансильвания ПВХ Турция</t>
  </si>
  <si>
    <t>36*1,5 Дуб дымчатый ПВХ Турция</t>
  </si>
  <si>
    <t>36*1,5 Арабика ПВХ Турция</t>
  </si>
  <si>
    <t>36*1,5 Вяз ПВХ Турция</t>
  </si>
  <si>
    <t>36*1,5 Этно ПВХ Турция</t>
  </si>
  <si>
    <t>36*1,5 Ясень ПВХ Турция</t>
  </si>
  <si>
    <t>36*1,5 Дуб млечный ПВХ Турция</t>
  </si>
  <si>
    <t>36*1,5 Имбирь ПВХ Турция</t>
  </si>
  <si>
    <t>19*1,5мм ПВХ Турция</t>
  </si>
  <si>
    <t>НЕИСП_19*1,5мм Дуб сапфировый МАТ 5400</t>
  </si>
  <si>
    <t>НЕИСП_19*1,5мм Вишня Бакара ПВХ Турция</t>
  </si>
  <si>
    <t>НЕИСП_19*1,5мм Вяз ПВХ Турция 111</t>
  </si>
  <si>
    <t>НЕИСП_19*1,5мм Муссон ПВХ Турция</t>
  </si>
  <si>
    <t>НЕИСП_19*1,5мм Бежевый ПВХ Турция</t>
  </si>
  <si>
    <t>НЕИСП_19*1,5мм Венге Мали ПВХ Турция (Астана)</t>
  </si>
  <si>
    <t>19*1,5мм ПВХ Дуб дымчатый Турция</t>
  </si>
  <si>
    <t>НЕИСП_19*1,5мм ПВХ Алюминий Турция</t>
  </si>
  <si>
    <t>19*1,5мм ПВХ Выбеленное дерево Турция</t>
  </si>
  <si>
    <t>НЕИСП_19*1,5мм Лайм ПВХ Турция</t>
  </si>
  <si>
    <t>19*1,5мм ПВХ Руанда Турция</t>
  </si>
  <si>
    <t>19*1,5мм ПВХ Ясень шимо светлый Турция</t>
  </si>
  <si>
    <t>19*1,5мм ПВХ Океания Турция</t>
  </si>
  <si>
    <t>19*1,5мм ПВХ Манго Турция</t>
  </si>
  <si>
    <t>НЕИСП_19*1,5мм Сонома МАТ 54400</t>
  </si>
  <si>
    <t>19*1,5мм ПВХ Эльбрус Турция</t>
  </si>
  <si>
    <t>19*1,5мм ПВХ Дуб млечный Турция</t>
  </si>
  <si>
    <t>19*1,5мм ПВХ Зеленый Турция</t>
  </si>
  <si>
    <t>19*1,5мм ПВХ Клен Турция</t>
  </si>
  <si>
    <t>19*1,5мм ПВХ Туя светлая Турция</t>
  </si>
  <si>
    <t>19*1,5мм ПВХ Твист оранжевый Турция</t>
  </si>
  <si>
    <t>НЕИСП_19*1,5мм Бирюза ПВХ Турция</t>
  </si>
  <si>
    <t>19*1,5мм ПВХ Венге Турция 10.20</t>
  </si>
  <si>
    <t>19*1,5мм ПВХ Топаз Турция</t>
  </si>
  <si>
    <t>НЕИСП_19*1,5мм Фламинго ПВХ Турция</t>
  </si>
  <si>
    <t>НЕИСП_19*1,5мм Бордо ПВХ Турция</t>
  </si>
  <si>
    <t>19*1,5мм ПВХ Синий Турция</t>
  </si>
  <si>
    <t>19*1,5мм ПВХ Вяз Турция</t>
  </si>
  <si>
    <t>19*1,5мм ПВХ Анкор белый Турция</t>
  </si>
  <si>
    <t>НЕИСП_19*1,5мм Лайм светлый ПВХ Турция</t>
  </si>
  <si>
    <t>19*1,5мм ПВХ Рафия Турция</t>
  </si>
  <si>
    <t>19*1,5мм ПВХ Твист синий Турция</t>
  </si>
  <si>
    <t>19*1,5мм ПВХ Бетон пайн экзотик Турция</t>
  </si>
  <si>
    <t>19*1,5мм ПВХ Дуб Миланский Турция</t>
  </si>
  <si>
    <t>НЕИСП_19*1,5мм Венге ПВХ Турция</t>
  </si>
  <si>
    <t>19*1,5мм ПВХ Дуб Честерфилд Турция</t>
  </si>
  <si>
    <t>19*1,5мм ПВХ Пальмира Турция</t>
  </si>
  <si>
    <t>19*1,5мм ПВХ  Дуб Поненто Турция</t>
  </si>
  <si>
    <t>19*1,5мм ПВХ Одиссея Турция</t>
  </si>
  <si>
    <t>НЕИСП_19*1,5мм Красный ПВХ Турция</t>
  </si>
  <si>
    <t>19*1,5мм ПВХ Намибия Турция</t>
  </si>
  <si>
    <t>19*1,5мм ПВХ Айконик Турция</t>
  </si>
  <si>
    <t>19*1,5мм ПВХ Береза Мраморная Турция</t>
  </si>
  <si>
    <t>19*1,5мм ПВХ Шинон Турция</t>
  </si>
  <si>
    <t>19*1,5мм ПВХ Бодега  Турция</t>
  </si>
  <si>
    <t>19*1,5мм ПВХ Эбони светлый Турция</t>
  </si>
  <si>
    <t>19*1,5мм ПВХ Дуб Солсбери Турция</t>
  </si>
  <si>
    <t>19*1,5мм Розовый ПВХ Турция</t>
  </si>
  <si>
    <t>19*1,5мм ПВХ Дезира темная Турция</t>
  </si>
  <si>
    <t>19*1,5мм ПВХ Ночь Экко Турция</t>
  </si>
  <si>
    <t>19*1,5мм ПВХ Карум Турция</t>
  </si>
  <si>
    <t>19*1,5мм ПВХ Бамбук Турция</t>
  </si>
  <si>
    <t>19*1,5мм ПВХ Олива шоколад Турция</t>
  </si>
  <si>
    <t>19*1,5мм ПВХ Гварнери Турция</t>
  </si>
  <si>
    <t>19*1,5мм ПВХ Лен Турция</t>
  </si>
  <si>
    <t>19*1,5мм ПВХ  Дуб светлый Турция</t>
  </si>
  <si>
    <t>19*1,5мм ПВХ Бетон пайн экзотик Турция 10.20</t>
  </si>
  <si>
    <t>19*1,5мм ПВХ Ясень шимо темный Турция</t>
  </si>
  <si>
    <t>19*1,5мм ПВХ Штрихлак Турция</t>
  </si>
  <si>
    <t>19*1,5мм ПВХ Арабика Турция</t>
  </si>
  <si>
    <t>19*1,5мм ПВХ Орех испанский Турция</t>
  </si>
  <si>
    <t>19*1,5мм ПВХ Этно Турция</t>
  </si>
  <si>
    <t>19*1,5мм ПВХ Бодега темный Турция</t>
  </si>
  <si>
    <t>19*1,5мм ПВХ Орех Гепланкт Турция</t>
  </si>
  <si>
    <t>19*1,5мм ПВХ Дезира светлая Турция</t>
  </si>
  <si>
    <t>19*1,5мм ПВХ Вишня гамильтон Турция</t>
  </si>
  <si>
    <t>19*1,5мм ПВХ Мадейра Турция</t>
  </si>
  <si>
    <t>19*1,5мм ПВХ Махон Турция</t>
  </si>
  <si>
    <t>19*1,5мм ПВХ Сканди Турция</t>
  </si>
  <si>
    <t>19*1,5мм ПВХ Кайман Турция</t>
  </si>
  <si>
    <t>19*1,5мм ПВХ Анкор светлый Турция</t>
  </si>
  <si>
    <t>19*1,5мм ПВХ Ясень Турция</t>
  </si>
  <si>
    <t>19*1,5мм ПВХ Ирис Турция</t>
  </si>
  <si>
    <t>19*1,5мм ПВХ Анкор темный Турция</t>
  </si>
  <si>
    <t>19*1,5мм ПВХ Орех итальянский Турция</t>
  </si>
  <si>
    <t>19*1,5мм ПВХ Капучино Турция</t>
  </si>
  <si>
    <t>19*1,5мм ПВХ Дуб сантана темный Турция</t>
  </si>
  <si>
    <t>Кромка меламиновая</t>
  </si>
  <si>
    <t>Кромка с клеем Польша</t>
  </si>
  <si>
    <t>Кромка меламиновая 19мм Белый Польша</t>
  </si>
  <si>
    <t>Кромка меламиновая 40мм Белый Польша</t>
  </si>
  <si>
    <t>Кромка меламиновая 19мм Серый Польша</t>
  </si>
  <si>
    <t>Кромка меламиновая 19мм Дуб Светлый Польша</t>
  </si>
  <si>
    <t>Кромка меламиновая 19мм Дуб Сонома Польша</t>
  </si>
  <si>
    <t>Кромка меламиновая 19мм Черный Польша</t>
  </si>
  <si>
    <t>Кромка меламиновая 40мм Дуб Светлый Польша</t>
  </si>
  <si>
    <t>Кромка меламиновая 40мм Дуб Сонома Польша</t>
  </si>
  <si>
    <t>Кромка меламиновая 40мм Черный Польша</t>
  </si>
  <si>
    <t>Кромка меламиновая 19мм Серый Графит Польша</t>
  </si>
  <si>
    <t>Кромка меламиновая 40мм Серый Польша</t>
  </si>
  <si>
    <t>Кромка меламиновая 19мм Венге Польша</t>
  </si>
  <si>
    <t>Кромка меламиновая 19мм Алюминий Польша</t>
  </si>
  <si>
    <t>Кромка меламиновая 40мм Крем Польша</t>
  </si>
  <si>
    <t>Кромка меламиновая 40мм Орех Калифорния Польша</t>
  </si>
  <si>
    <t>Кромка меламиновая 19мм Орех Калифорния Польша</t>
  </si>
  <si>
    <t>Кромка меламиновая 19мм Сканди Польша</t>
  </si>
  <si>
    <t>Кромка меламиновая 19мм Крем Польша</t>
  </si>
  <si>
    <t>Кромка меламиновая 19мм Анкор белый Польша</t>
  </si>
  <si>
    <t>Кромка меламиновая 40мм Дуб Молочный Польша</t>
  </si>
  <si>
    <t>Кромка меламиновая 40мм Алюминий Польша</t>
  </si>
  <si>
    <t>Кромка меламиновая 19мм Песок Пустыни Польша</t>
  </si>
  <si>
    <t>Кромка меламиновая 40мм Серый Графит Польша</t>
  </si>
  <si>
    <t>Кромка меламиновая 19мм Набукко Польша</t>
  </si>
  <si>
    <t>Кромка меламиновая 40мм Орех Польша</t>
  </si>
  <si>
    <t>Кромка меламиновая 19мм Дуб Молочный Польша</t>
  </si>
  <si>
    <t>Кромка меламиновая 19мм Серый Палладий Польша</t>
  </si>
  <si>
    <t>Кромка меламиновая 40мм Песок Пустыни Польша</t>
  </si>
  <si>
    <t>Кромка меламиновая 40мм Серый Палладий Польша</t>
  </si>
  <si>
    <t>Кромка с клеем Россия</t>
  </si>
  <si>
    <t>Кромка с клеем пластик 3000*50 №10 мт Белый SF</t>
  </si>
  <si>
    <t>Кромка с клеем пластик 3000*50 №156 мт Берилл бежевый SF</t>
  </si>
  <si>
    <t>Кромка с клеем пластик 3000*50 №10 гл Белый SF</t>
  </si>
  <si>
    <t>Кромка с клеем пластик 3000*50 №111 мт Дуб Вотан SF</t>
  </si>
  <si>
    <t>Кромка с клеем пластик 3000*50 №327 мт Гранит белый SF</t>
  </si>
  <si>
    <t>Кромка с клеем пластик 3000*50 №43 мт Аргус светлый SF</t>
  </si>
  <si>
    <t>Кромка с клеем пластик 3000*50 №60 мт Мрамор Итальянский SF</t>
  </si>
  <si>
    <t>Распродажа кромки меламиновой 500тг</t>
  </si>
  <si>
    <t>Кромка с клеем Турция</t>
  </si>
  <si>
    <t>НЕИСП_Кромка 40мм Турция Эльбрус</t>
  </si>
  <si>
    <t>Кромка 19мм Турция Синий</t>
  </si>
  <si>
    <t>Кромка 19мм Турция Красный</t>
  </si>
  <si>
    <t>НЕИСП_Кромка 40мм Турция Олива Шоколад</t>
  </si>
  <si>
    <t>Кромка 40мм Турция Красный</t>
  </si>
  <si>
    <t>Кромка 40мм Турция Синий</t>
  </si>
  <si>
    <t>Кромка с клеем Украина</t>
  </si>
  <si>
    <t>Кромка Бук Натуральный</t>
  </si>
  <si>
    <t>Кромка Ясень Темный</t>
  </si>
  <si>
    <t>Кромка Дуб молочный 19мм</t>
  </si>
  <si>
    <t>Кромка Дуб Сонома 40мм</t>
  </si>
  <si>
    <t>Кромка Дуб молочный 40мм</t>
  </si>
  <si>
    <t>Кромка Груша</t>
  </si>
  <si>
    <t>Кромка Вишня оксфорд</t>
  </si>
  <si>
    <t>Кромка Крем 19мм</t>
  </si>
  <si>
    <t>Кромка Дуб венге 40мм</t>
  </si>
  <si>
    <t>Кромка Ясень Светлый 40мм</t>
  </si>
  <si>
    <t>Кромка Ясень Светлый 19мм</t>
  </si>
  <si>
    <t>Кромка Дуб рустикальный</t>
  </si>
  <si>
    <t>Кромка Черный 19мм</t>
  </si>
  <si>
    <t>Кромка Синий 19мм</t>
  </si>
  <si>
    <t>Кромка Береза павиан 40мм</t>
  </si>
  <si>
    <t>Кромка Ясень Темный 40мм</t>
  </si>
  <si>
    <t>Кромка Терра оранж</t>
  </si>
  <si>
    <t>Кромка Красный 19мм</t>
  </si>
  <si>
    <t>Кромка Вишня оксфорд 200 32 мм</t>
  </si>
  <si>
    <t>Кромка Клен 200м 32 мм</t>
  </si>
  <si>
    <t>Кромка Мрамор 20мм</t>
  </si>
  <si>
    <t>Кромка Зеленый</t>
  </si>
  <si>
    <t>Кромка Бодега белая 40мм</t>
  </si>
  <si>
    <t>Кромка Крем 40мм</t>
  </si>
  <si>
    <t>Кромка Орех Канада</t>
  </si>
  <si>
    <t>Кромка Махон 19мм</t>
  </si>
  <si>
    <t>Кромка Клен Тансау 40мм</t>
  </si>
  <si>
    <t>Кромка Береза павиан</t>
  </si>
  <si>
    <t>Кромка Ольха</t>
  </si>
  <si>
    <t>Кромка Бук бавария</t>
  </si>
  <si>
    <t>Кромка Алюминий 40мм</t>
  </si>
  <si>
    <t>Кромка Клен Тансау</t>
  </si>
  <si>
    <t>Кромка Орех средний 40мм</t>
  </si>
  <si>
    <t>Кромка Ясень шимо темный 19мм</t>
  </si>
  <si>
    <t>Кромка Дуб Честерфилд 19мм</t>
  </si>
  <si>
    <t>Кромка Груша темная 19мм</t>
  </si>
  <si>
    <t>Кромка Орех средний 19мм</t>
  </si>
  <si>
    <t>Кромка Вишня оксфорд 40мм</t>
  </si>
  <si>
    <t>Кромка Махон 40мм</t>
  </si>
  <si>
    <t>Кромка Дуб Честерфилд 40мм</t>
  </si>
  <si>
    <t>Кромка Дуб венге 19мм</t>
  </si>
  <si>
    <t>Кромка Груша темная 40мм</t>
  </si>
  <si>
    <t>Кромка Ясень шимо темный 40мм</t>
  </si>
  <si>
    <t>Кромка ABS</t>
  </si>
  <si>
    <t>Кромка ABS Legno Scuro 1,0*23</t>
  </si>
  <si>
    <t>Кромка ABS Sawbury Oak light 1,0*23</t>
  </si>
  <si>
    <t>Кромка ABS Bergen 1,0*23</t>
  </si>
  <si>
    <t>Кромка ABS Calacatta Bianko 1,0*43</t>
  </si>
  <si>
    <t>Кромка ABS Lumina Sand 1,0*23</t>
  </si>
  <si>
    <t>Кромка ABS Rockstone 1,0*23</t>
  </si>
  <si>
    <t>Кромка с клеем пластик Мрамор греческий 3000*60 KD</t>
  </si>
  <si>
    <t>Кромка с клеем пластик Азул 3000*60 KD</t>
  </si>
  <si>
    <t>Кромка ABS Pietra Argento 1,0*23</t>
  </si>
  <si>
    <t>Кромка с клеем пластик Гранит белый 3000*60 KD</t>
  </si>
  <si>
    <t>Кромка ABS Biscotto 1,0*23</t>
  </si>
  <si>
    <t>Кромка ABS Westwood 1,0*23</t>
  </si>
  <si>
    <t>Кромка ABS Gemstone 1,0*23</t>
  </si>
  <si>
    <t>Кромка с клеем пластик Мрамор марквина черный 3000*60 KD</t>
  </si>
  <si>
    <t>Кромка ABS Mystic grey 2,0*45</t>
  </si>
  <si>
    <t>Кромка ABS Volokas 1,0*43</t>
  </si>
  <si>
    <t>Кромка ABS Azurita black 1,5*43</t>
  </si>
  <si>
    <t>Кромка ABS Riverstone 1,0*23</t>
  </si>
  <si>
    <t>Кромка ABS Ocean Pine 1,0*23</t>
  </si>
  <si>
    <t>Распродажа</t>
  </si>
  <si>
    <t>19*0,8мм ПВХ Антрацит серый SD</t>
  </si>
  <si>
    <t>19*0,8мм ПВХ Имбирь MS</t>
  </si>
  <si>
    <t>НЕИСП_19*0,8мм Хаки ПВХ МР</t>
  </si>
  <si>
    <t>19*0,8мм ПВХ Алюминий серый SD</t>
  </si>
  <si>
    <t>НЕИСП_19*1мм Ясень шимо темный ПВХ МР</t>
  </si>
  <si>
    <t>19*0,8мм ПВХ Дуб сонома MS</t>
  </si>
  <si>
    <t>19*0,8мм ПВХ Сканди SD</t>
  </si>
  <si>
    <t>19*1мм ПВХ Дезира светлая MS</t>
  </si>
  <si>
    <t>НЕИСП_19*0,8мм ПВХ Серый SD</t>
  </si>
  <si>
    <t>19*0,8мм ПВХ Крем MS</t>
  </si>
  <si>
    <t>19*0,8мм ПВХ Вишня оксфорд MS</t>
  </si>
  <si>
    <t>НЕИСП_19*0,8мм ПВХ Дуб млечный MS</t>
  </si>
  <si>
    <t>19*0,4мм ПВХ Белый SD</t>
  </si>
  <si>
    <t>НЕИСП_19*0,4мм ПВХ Ясень шимо темный MS</t>
  </si>
  <si>
    <t>19*0,4мм ПВХ Красный MS</t>
  </si>
  <si>
    <t>ПВХ кромка 1*19</t>
  </si>
  <si>
    <t>22мм ПВХ MS</t>
  </si>
  <si>
    <t>22*1мм ПВХ Черный глянец MS</t>
  </si>
  <si>
    <t>22*1мм Атмосфера МАТ ПВХ SMART</t>
  </si>
  <si>
    <t>22*1мм Фисташка МАТ ПВХ SMART</t>
  </si>
  <si>
    <t>22*1мм Ваниль МАТ ПВХ SMART</t>
  </si>
  <si>
    <t>22*1мм Графит МАТ ПВХ SMART</t>
  </si>
  <si>
    <t>22*1мм Белый снег МАТ ПВХ SMART</t>
  </si>
  <si>
    <t>22*1мм Серенада МАТ ПВХ SMART</t>
  </si>
  <si>
    <t>НЕИСП_22*1мм Серый бетон МАТ ПВХ SMART</t>
  </si>
  <si>
    <t>НЕИСП_22*0,8мм Бордовый</t>
  </si>
  <si>
    <t>НЕИСП_22*1мм ПВХ Красный глянец MS</t>
  </si>
  <si>
    <t>22*1мм Лайм ПВХ SMART</t>
  </si>
  <si>
    <t>22*1мм Галакси коричневый ПВХ SMART</t>
  </si>
  <si>
    <t>22*1мм Венге ПВХ SMART</t>
  </si>
  <si>
    <t>22*1мм ПВХ Имбирь глянец MS</t>
  </si>
  <si>
    <t>22*1мм Алюминий ПВХ SMART</t>
  </si>
  <si>
    <t>22*1мм Волна бежевая ПВХ SMART</t>
  </si>
  <si>
    <t>21*1,5мм Венге мали ПВХ Турция</t>
  </si>
  <si>
    <t>22*1мм Голд лайн коричневый ПВХ SMART</t>
  </si>
  <si>
    <t>НЕИСП_22*1мм Черный с перламутром ПВХ SMART</t>
  </si>
  <si>
    <t>22*1мм Крем глянец ПВХ YP</t>
  </si>
  <si>
    <t>ПВХ Акция 5 тг (1)</t>
  </si>
  <si>
    <t>ПВХ Акция 30 тг</t>
  </si>
  <si>
    <t>ПВХ Акция 25 тг</t>
  </si>
  <si>
    <t>ПВХ Акция 20 тг</t>
  </si>
  <si>
    <t>НЕИСП_22*0,4мм Бежевый ПВХ Турция</t>
  </si>
  <si>
    <t>НЕИСП_Кромка ПВХ (42мм) для столешниц  мокко L923</t>
  </si>
  <si>
    <t>ПВХ Акция</t>
  </si>
  <si>
    <t>НЕИСП_Кромка ПВХ (42мм) для столешниц Тираццо тирольский W320</t>
  </si>
  <si>
    <t>19*1,5мм Красный ПВХ MS</t>
  </si>
  <si>
    <t>19*0,4мм Алюминий ПВХ MS</t>
  </si>
  <si>
    <t>НЕИСП_19*1,5мм Лайм ПВХ MS</t>
  </si>
  <si>
    <t>НЕИСП_36*1,5 Крем ПВХ MS</t>
  </si>
  <si>
    <t>22*1мм Розовый глянец ПВХ Турция</t>
  </si>
  <si>
    <t>22*0,4мм Вяз ПВХ Турция</t>
  </si>
  <si>
    <t>НЕИСП_22*2мм Серый глянец 11500</t>
  </si>
  <si>
    <t>19*2мм Манго ПВХ Турция</t>
  </si>
  <si>
    <t>НЕИСП_21*1,5мм Вудлайн мокко ПВХ Турция</t>
  </si>
  <si>
    <t>НЕИСП_36*1,5 Ноче экко ПВХ MS</t>
  </si>
  <si>
    <t>НЕИСП_Кромка L4901 Мрамор карара</t>
  </si>
  <si>
    <t>36*1,5 Желтый ПВХ MS</t>
  </si>
  <si>
    <t>НЕИСП_22*0,8мм Олива шоколад глянец ПВХ Турция</t>
  </si>
  <si>
    <t>36*1,5мм ПВХ MS</t>
  </si>
  <si>
    <t>36*1мм ПВХ Имбирь</t>
  </si>
  <si>
    <t>36*1,5 ПВХ Венге MS</t>
  </si>
  <si>
    <t>36*1,5 ПВХ Лайм MS</t>
  </si>
  <si>
    <t>36*1 Маренго ПВХ</t>
  </si>
  <si>
    <t>36*0,8 Анкор темный ПВХ</t>
  </si>
  <si>
    <t>36*1,5 ПВХ Вишня оксфорд MS</t>
  </si>
  <si>
    <t>36*1,5 ПВХ Красный MS</t>
  </si>
  <si>
    <t>36*1мм Титан ПВХ МР</t>
  </si>
  <si>
    <t>36*1,5 ПВХ Ясень шимо светлый MS</t>
  </si>
  <si>
    <t>36*1,5 ПВХ Бук темный MS</t>
  </si>
  <si>
    <t>36*1,5 ПВХ Зеленый MS</t>
  </si>
  <si>
    <t>НЕИСП_36*1,5 ПВХ Выбеленное дерево MS</t>
  </si>
  <si>
    <t>36*1,5 ПВХ Орех италия MS</t>
  </si>
  <si>
    <t>36*1,5 ПВХ Венге светлый MS</t>
  </si>
  <si>
    <t>36*1,5 ПВХ Бук светлый MS</t>
  </si>
  <si>
    <t>НЕИСП_21*1,5мм Гасиенда белая ПВХ Турция</t>
  </si>
  <si>
    <t>НЕИСП_ПВХ 1мм Бук 5113</t>
  </si>
  <si>
    <t>НЕИСП_22*0,4мм Синий ПВХ Турция</t>
  </si>
  <si>
    <t>19*1,5мм ПВХ MS</t>
  </si>
  <si>
    <t>НЕИСП_19*1,5мм ПВХ Желтый MS</t>
  </si>
  <si>
    <t>19*1,5мм ПВХ Орех италия MS</t>
  </si>
  <si>
    <t>19*1,5мм Шинон ПВХ YP</t>
  </si>
  <si>
    <t>НЕИСП_19*1,5мм ПВХ Алюминий MS</t>
  </si>
  <si>
    <t>19*1,5мм ПВХ Дуб млечный MS</t>
  </si>
  <si>
    <t>НЕИСП_19*1,5мм ПВХ Белый MS</t>
  </si>
  <si>
    <t>19*1,5мм Дуб светлый ПВХ YP</t>
  </si>
  <si>
    <t>НЕИСП_19*1,5мм ПВХ Выбеленное дерево MS</t>
  </si>
  <si>
    <t>19*1,5мм ПВХ Бук светлый MS</t>
  </si>
  <si>
    <t>19*1,5мм ПВХ Венге светлый MS</t>
  </si>
  <si>
    <t>НЕИСП_19*1,5мм Желтый ПВХ YP</t>
  </si>
  <si>
    <t>19*1,5мм Зеленый ПВХ YP</t>
  </si>
  <si>
    <t>19*1,5мм ПВХ Ясень шимо темный MS</t>
  </si>
  <si>
    <t>19*1,5мм ПВХ Ноче экко MS</t>
  </si>
  <si>
    <t>НЕИСП_22*0,4мм Алюминий ПВХ Турция.</t>
  </si>
  <si>
    <t>Аксессуары для кухни</t>
  </si>
  <si>
    <t>Посудосушители</t>
  </si>
  <si>
    <t>Посудосушители сетчатые полимерное покрытие</t>
  </si>
  <si>
    <t>Посудосушитель полимерный без рамки на 800 белый ВР</t>
  </si>
  <si>
    <t>Посудосушитель полимерный без рамки на 600 белый ВР</t>
  </si>
  <si>
    <t>Посудосушитель полимерный без рамки на 700 белый ВР</t>
  </si>
  <si>
    <t>Посудосушитель полимерный с рамкой на 800 белый ВР</t>
  </si>
  <si>
    <t>Посудосушитель в шкаф 800мм без рамки белый AZ (с держателями)</t>
  </si>
  <si>
    <t>Посудосушитель в шкаф 600мм без рамки белый AZ (с держателями)</t>
  </si>
  <si>
    <t>Посудосушитель полимерный с рамкой на 600 белый ВР</t>
  </si>
  <si>
    <t>Посудосушитель полимерный без рамки на 900 белый ВР</t>
  </si>
  <si>
    <t>Посудосушитель полимерный без рамки на 500 белый ВР</t>
  </si>
  <si>
    <t>Посудосушитель в шкаф 800мм без рамки белый AZ (без креплений)</t>
  </si>
  <si>
    <t>Посудосушитель полимерный с рамкой на 700 белый ВР</t>
  </si>
  <si>
    <t>НЕИСП_Посудосушитель в шкаф 800мм без рамки белый AZ (комплект с держателями+поддон белый)</t>
  </si>
  <si>
    <t>Посудосушитель в шкаф 700мм  без рамки белый AZ (с держателями)</t>
  </si>
  <si>
    <t>НЕИСП_Посудосушитель в шкаф 800мм без рамки белый AZ (комплект с держателями+поддон прозрачный)</t>
  </si>
  <si>
    <t>Посудосушитель полимерный с рамкой на 900 белый ВР</t>
  </si>
  <si>
    <t>Посудосушитель полимерный с рамкой на 500 белый ВР</t>
  </si>
  <si>
    <t>Посудосушитель полимерный без рамки на 600 черный ВР</t>
  </si>
  <si>
    <t>Посудосушитель полимерный без рамки на 800 черный ВР</t>
  </si>
  <si>
    <t>Посудосушитель полимерный без рамки на 700 черный ВР</t>
  </si>
  <si>
    <t>Посудосушитель в шкаф 600мм без рамки белый AZ (без креплений)</t>
  </si>
  <si>
    <t>Посудосушитель полимерный без рамки на 400 белый ВР</t>
  </si>
  <si>
    <t>Посудосушитель полимерный без рамки на 900 белый ширина 220</t>
  </si>
  <si>
    <t>Посудосушитель полимерный с рамкой на 400 белый ВР</t>
  </si>
  <si>
    <t>Посудосушитель угловой с поддоном белый  565х256 ВР</t>
  </si>
  <si>
    <t>Посудосушители из нержавеющей стали</t>
  </si>
  <si>
    <t>Посудосушитель встраиваемый 800мм нержавейка ASIANA</t>
  </si>
  <si>
    <t>Посудосушитель встраиваемый 900мм нержавейка ASIANA</t>
  </si>
  <si>
    <t>Посудосушитель встраиваемый 600мм нержавейка ASIANA</t>
  </si>
  <si>
    <t>Посудосушитель встраиваемый 700мм нержавейка ASIANA</t>
  </si>
  <si>
    <t>Посудосушитель встраиваемый 1000мм нержавейка ASIANA</t>
  </si>
  <si>
    <t>Посудосушитель встраиваемый 800мм черный ASIANA</t>
  </si>
  <si>
    <t>Посудосушитель встраиваемый 600мм черный ASIANA</t>
  </si>
  <si>
    <t>Посудосушитель встраиваемый 900мм черный ASIANA</t>
  </si>
  <si>
    <t>НЕИСП_Посудосушитель встраиваемый 565х280мм Китай</t>
  </si>
  <si>
    <t>НЕИСП_Посудосушитель встраиваемый на 700 S5160</t>
  </si>
  <si>
    <t>Посудосушители из хромированной стали</t>
  </si>
  <si>
    <t>Посудосушитель встраиваемый 800мм хром ASIANA</t>
  </si>
  <si>
    <t>Посудосушитель встраиваемый 600мм хром ASIANA</t>
  </si>
  <si>
    <t>Посудосушитель встраиваемый 900мм хром ASIANA</t>
  </si>
  <si>
    <t>Посудосушитель встариваемый 700мм хром ASIANA с алюминиевым профилем</t>
  </si>
  <si>
    <t>Посудосушитель встраиваемый 700мм хром ASIANA</t>
  </si>
  <si>
    <t>Посудосушитель встраиваемый хром 700мм с рамкой т/у</t>
  </si>
  <si>
    <t>Посудосушитель встраиваемый 900мм хром ASIANA с алюминиевым профилем</t>
  </si>
  <si>
    <t>НЕИСП_Посудосушитель встраиваемый хром 800мм с рамкой т/у</t>
  </si>
  <si>
    <t>Посудосушитель встраиваемый хром 700мм без рамки т/у</t>
  </si>
  <si>
    <t>Посудосушитель встраиваемый хром 900мм с рамкой т/у</t>
  </si>
  <si>
    <t>НЕИСП_Посудосушитель встраиваемый хром 900мм без рамки т/у</t>
  </si>
  <si>
    <t>НЕИСП_Посудосушитель встраиваемый хром 800мм без рамки т/у</t>
  </si>
  <si>
    <t>НЕИСП_Посудосушитель встраиваемый хром 600мм с рамкой т/у</t>
  </si>
  <si>
    <t>Посудосушитель встраиваемый 600мм хром ASIANA с алюминиевым профилем</t>
  </si>
  <si>
    <t>НЕИСП_Посудосушитель с рамкой 865х220 белый т/у</t>
  </si>
  <si>
    <t>Поддоны</t>
  </si>
  <si>
    <t>Поддон для посудосушителей на 800 белый ВР</t>
  </si>
  <si>
    <t>Поддон под посудосушитель 800</t>
  </si>
  <si>
    <t>Поддон для посудосушителей на 700 белый ВР</t>
  </si>
  <si>
    <t>Поддон под посудосушитель 600</t>
  </si>
  <si>
    <t>Поддон для посудосушителей на 600 белый ВР</t>
  </si>
  <si>
    <t>Поддон под посудосушитель 800 HD</t>
  </si>
  <si>
    <t>Корзины</t>
  </si>
  <si>
    <t>Корзины встраиваемые выкатные</t>
  </si>
  <si>
    <t>Корзина выкатная Н45*160*450*520 с доводом ASIANA</t>
  </si>
  <si>
    <t>Корзина для посуды 600мм 500*430*215 с доводом ASIANA</t>
  </si>
  <si>
    <t>Корзина выкатная скрытого монтажа Н450*145*500 левая с доводом ASIANA</t>
  </si>
  <si>
    <t>Корзина выкатная скрытого монтажа Н450*145*500 правая с доводом ASIANA</t>
  </si>
  <si>
    <t>Корзина выкатная Н45*110*450*520 с доводом ASIANA</t>
  </si>
  <si>
    <t>Корзина выкатная скрытого монтажа Н450*95*500 правая с доводом ASIANA</t>
  </si>
  <si>
    <t>Корзина выкатная скрытого монтажа Н450*95*500 левая с доводом ASIANA</t>
  </si>
  <si>
    <t>Корзина выкатная Н45*160*470*485 ASIANA</t>
  </si>
  <si>
    <t>Корзина выкатная скрытого монтажа с доводом 430*240*440мм</t>
  </si>
  <si>
    <t>Корзина выкатная Н45*110*470*485 ASIANA</t>
  </si>
  <si>
    <t>Корзина для посуды 600мм 505*430*215 с доводом ASIANA</t>
  </si>
  <si>
    <t>Корзина выкатная скрытого монтажа с доводом 430*360*440мм</t>
  </si>
  <si>
    <t>Корзина для посуды 800мм 705*430*215 с доводом ASIANA</t>
  </si>
  <si>
    <t>Корзина для посуды 700мм 605*430*215 с доводом ASIANA</t>
  </si>
  <si>
    <t>Корзина для посуды 600мм 505*430*215 направляющие с доводом ASIANA</t>
  </si>
  <si>
    <t>Корзина для посуды 600мм 505*430*170 с доводом ASIANA</t>
  </si>
  <si>
    <t>Корзина для посуды 600мм 400*525*185 с доводом ASIANA</t>
  </si>
  <si>
    <t>Корзина выкатная с доводом Н45*460*100*480 MS</t>
  </si>
  <si>
    <t>Корзина выкатная в базу 200 с доводчиком отделка орион серый</t>
  </si>
  <si>
    <t>Корзина выкатная 0117 S 2164</t>
  </si>
  <si>
    <t>Корзина выкатная Н45*444*100*470 MS</t>
  </si>
  <si>
    <t>Корзина встраиваемая выдвижная 150 мм KR08 BOYARD</t>
  </si>
  <si>
    <t>Корзина встраиваемая выдвижная KR36 графит 150мм</t>
  </si>
  <si>
    <t>НЕИСП_Корзина встраиваемая выдвижная KR36 хром 200мм</t>
  </si>
  <si>
    <t>НЕИСП_Корзина встраиваемая выдвижная правая FLORA графит 150мм</t>
  </si>
  <si>
    <t>НЕИСП_Корзина-сушка выдвижная PUSH MIRA хром 600мм</t>
  </si>
  <si>
    <t>НЕИСП_Выкатная корзина 150мм Китай STARAX</t>
  </si>
  <si>
    <t>S3005 Угловой модуль STARAX</t>
  </si>
  <si>
    <t>Корзины для хранения</t>
  </si>
  <si>
    <t>Карман сетчатых полок малый (Черный) KSM-10</t>
  </si>
  <si>
    <t>Корзина D50 для бутылок 6HD</t>
  </si>
  <si>
    <t>Корзина навесная на трубу</t>
  </si>
  <si>
    <t>Корзина угловая одинарная 044 HD</t>
  </si>
  <si>
    <t>НЕИСП_Полка навесная 3-яр. для рулонов (324*178*365) SRK505</t>
  </si>
  <si>
    <t>Корзина D50 для стаканов 1HD</t>
  </si>
  <si>
    <t>Корзина для чашек 037 HD</t>
  </si>
  <si>
    <t>Корзина навесная для тарелок и чашек 033 HD</t>
  </si>
  <si>
    <t>Корзина D50 центральная 18HD</t>
  </si>
  <si>
    <t>НЕИСП_Полка трапеция 416*350*63 SРK109</t>
  </si>
  <si>
    <t>Корзина навесная одинарная 025 HD</t>
  </si>
  <si>
    <t>Корзина угловая с полкой 058 HD</t>
  </si>
  <si>
    <t>Корзина D50 боковая 7HD</t>
  </si>
  <si>
    <t>Мойки и смесители</t>
  </si>
  <si>
    <t>Мойки</t>
  </si>
  <si>
    <t>Мойки из нержавеющей стали</t>
  </si>
  <si>
    <t>1 чаша</t>
  </si>
  <si>
    <t>Мойка круглая d490*0,6*160мм сталь нержав матовая ZS</t>
  </si>
  <si>
    <t>Мойка круглая  D-490 E/D БРИЗ</t>
  </si>
  <si>
    <t>Мойка 600*450*225*3*1мм черная с дозатором корзиной сифоном ST</t>
  </si>
  <si>
    <t>Мойка 600*450*225*3*1мм сатин с дозатором корзиной сифоном ST</t>
  </si>
  <si>
    <t>Мойка 650*450*220*2*0,7мм сатиновая с дозатором корзиной сифоном ZS</t>
  </si>
  <si>
    <t>Мойка квадратная 580*430*0,8*220мм сталь нержав матовая ZS</t>
  </si>
  <si>
    <t>Мойка врезная 5745L-E 570*445*160мм</t>
  </si>
  <si>
    <t>Мойка 650*450*225*3*1мм черная с дозатором корзиной сифоном ST</t>
  </si>
  <si>
    <t>Мойка квадратная с крылом слева 760*420*0,6*160мм сталь нержав матовая ZS</t>
  </si>
  <si>
    <t>Мойка 650*450*220*2*0,7мм черная с дозатором корзиной сифоном</t>
  </si>
  <si>
    <t>Мойка врезная 7848D-E 2 чаши</t>
  </si>
  <si>
    <t>Мойка квадрат 500*450*3*1мм сатиновая с дозатором корзиной сифоном ST</t>
  </si>
  <si>
    <t>Мойка 600*450*220*2*0,7мм сатиновая с дозатором корзиной сифоном ZS</t>
  </si>
  <si>
    <t>Мойка 650*450*225*3*1мм сатиновая с дозатором корзиной сифоном ST</t>
  </si>
  <si>
    <t>Мойка 600*450*225*3*1мм золотая с дозатором корзиной сифоном ST</t>
  </si>
  <si>
    <t>Мойка врезная левая 5745-E/D БРИЗ</t>
  </si>
  <si>
    <t>Мойка кухонная врезная 500*500*225 Smartech Black</t>
  </si>
  <si>
    <t>Мойка 780*430*3*1мм черная с дозатором корзиной сифоном ST</t>
  </si>
  <si>
    <t>Мойка врезная круглая нерж левое крыло RE7750 770*500*160</t>
  </si>
  <si>
    <t>Мойка врезная 500*500*225 satin Smartech</t>
  </si>
  <si>
    <t>Мойка врезная 780*480*225 satin Smartech</t>
  </si>
  <si>
    <t>Мойка кухонная врезная 600х500х225 SMARTECH SATIN</t>
  </si>
  <si>
    <t>Мойка 600*450*220*2*0,7мм черная с дозатором корзиной сифоном ZS</t>
  </si>
  <si>
    <t>Мойка 600*450*225*3*1мм нано сатин с дозатором корзиной сифоном ST</t>
  </si>
  <si>
    <t>Мойка квадрат 500*450*3*1мм черная с дозатором корзиной сифоном ST</t>
  </si>
  <si>
    <t>Мойка квадратная с крылом справа 580*430*0,8*220мм сталь нержав матовая ZS</t>
  </si>
  <si>
    <t>Мойка 780*430*3*1мм сатиновая с дозатором корзиной сифоном ST</t>
  </si>
  <si>
    <t>Мойка круглая с крылом справа 570*450*0,6*160мм сталь нержав матовая ZS</t>
  </si>
  <si>
    <t>Мойка 680*450*2*0,7мм сатиновая с дозатором корзиной сифоном ST</t>
  </si>
  <si>
    <t>Мойка квадратная с крылом слева 580*480*0,6*160мм сталь нержав матовая ZS</t>
  </si>
  <si>
    <t>Мойка 600*480мм кадрат черная SL 1шт</t>
  </si>
  <si>
    <t>Мойка врезная 5848 R-E 180мм</t>
  </si>
  <si>
    <t>Мойка врезная левая 7750-E/D БРИЗ</t>
  </si>
  <si>
    <t>Мойка врезная 5745R-E 570*445*160мм</t>
  </si>
  <si>
    <t>Мойка врезная левая 780*480*225 black ZEUS</t>
  </si>
  <si>
    <t>НЕИСП_Мойка 680*450*2*0,7мм сатиновая с дозатором корзиной сифоном ZS</t>
  </si>
  <si>
    <t>Мойка круглая d490 нано черный</t>
  </si>
  <si>
    <t>Мойка 600*480мм кадрат сатин SL 1шт</t>
  </si>
  <si>
    <t>Мойка квадрат 500*450*2*0,7мм сатиновая с дозатором корзиной сифоном ZS</t>
  </si>
  <si>
    <t>Мойка круглая с крылом слева 570*450*0,6*160мм сталь нержав матовая ZS</t>
  </si>
  <si>
    <t>Мойка врезная 780*430*220 satin ZEUS</t>
  </si>
  <si>
    <t>Мойка квадрат 500*450*2*0,7мм черная с дозатором корзиной сифоном ZS</t>
  </si>
  <si>
    <t>Мойка врезная 7050-Е</t>
  </si>
  <si>
    <t>Мойка врезная 650*450*225 black Smartech</t>
  </si>
  <si>
    <t>Мойка квадратная с крылом справа 760*420*0,6*160мм сталь нержав матовая ZS</t>
  </si>
  <si>
    <t>Мойка врезная 780*480*225 black ZEUS</t>
  </si>
  <si>
    <t>Мойка врезная 7848 180мм правая</t>
  </si>
  <si>
    <t>Мойка квадратная декор правая 7642-D</t>
  </si>
  <si>
    <t>Мойка 580*450мм квадрат черная крыло слева 1кмп AV</t>
  </si>
  <si>
    <t>Мойка 680*450*225*3*1мм черная с дозатором корзиной сифоном ST</t>
  </si>
  <si>
    <t>Мойка врезная левая 780*480*225 satin ZEUS</t>
  </si>
  <si>
    <t>Мойка врезная 7642-Е 160мм</t>
  </si>
  <si>
    <t>Мойка квадратная гладкая правая 5848-E</t>
  </si>
  <si>
    <t>Мойка 650*450мм квадрат золото крыло справа 1кмп AV</t>
  </si>
  <si>
    <t>НЕИСП_Мойка кухонная врезная 750х450х225  SMARTECH SATIN</t>
  </si>
  <si>
    <t>НЕИСП_Мойка кухонная врезная 700×450×225 SMARTECH SATIN</t>
  </si>
  <si>
    <t>Мойка врезная 7848 180мм левая</t>
  </si>
  <si>
    <t>Мойка врезная правая 780*480*225 black ZEUS</t>
  </si>
  <si>
    <t>Мойка круглая с крылом спрва 570*450*0,6*160мм сталь нержав матовая ZS</t>
  </si>
  <si>
    <t>Мойка 700*480мм кадрат сатин SL 1шт</t>
  </si>
  <si>
    <t>Мойка врезная правая 7642-E/D БРИЗ</t>
  </si>
  <si>
    <t>Мойка 500*480мм кадрат сатин SL 1шт</t>
  </si>
  <si>
    <t>Мойка прямоугольная 820*520*280 Decor7545 NP</t>
  </si>
  <si>
    <t>2 чаши</t>
  </si>
  <si>
    <t>Мойка две чаши 780*430*0,8*220мм сталь нержав матовая поверхность ZS</t>
  </si>
  <si>
    <t>Мойка две чаши 780*480*2*0,7мм черная с дозатором корзиной сифоном ZS</t>
  </si>
  <si>
    <t>Мойка две чаши 780*480*2*0,7мм сатиновая с дозатором корзиной сифоном ZS</t>
  </si>
  <si>
    <t>Мойка две чаши 780*480мм кадрат сатин SL 1шт</t>
  </si>
  <si>
    <t>Мойки из камня</t>
  </si>
  <si>
    <t>Мойка квадратная 650*495*180 с крылом белая 1шт ЭКО-М</t>
  </si>
  <si>
    <t>Мойка квадратная 740*460*180 с крылом графит 1шт ST</t>
  </si>
  <si>
    <t>Мойка две чаши 780*510 черная ЭКО-М</t>
  </si>
  <si>
    <t>Мойка круглая 480*390*180мм черная 1шт ST</t>
  </si>
  <si>
    <t>Мойка квадратная 740*460*180 с крылом черная 1шт ST</t>
  </si>
  <si>
    <t>НЕИСП_Мойка квадратная РК 650-3 Серый ELEFANT Standart</t>
  </si>
  <si>
    <t>Мойка квадратная 570х460х200 графит ST</t>
  </si>
  <si>
    <t>Мойка круглая 746*455мм с крылом черная 1шт ЭКО-М</t>
  </si>
  <si>
    <t>Мойка две чаши 750*500*200*165мм черная UL</t>
  </si>
  <si>
    <t>Мойка квадратная 620*460*180 с крылом серая 1шт ST</t>
  </si>
  <si>
    <t>Мойка квадратная 740*460*180 с крылом серая 1шт ST</t>
  </si>
  <si>
    <t>Мойка квадратная 650*495*180 с крылом песок 1шт ЭКО-М</t>
  </si>
  <si>
    <t>Мойка круглая 580*450 с крылом белая 1шт ЭКО-М</t>
  </si>
  <si>
    <t>Мойка круглая 580*460*180 с крылом черная 1шт ST</t>
  </si>
  <si>
    <t>Мойка квадратная 756*495 с крылом серая 1шт ЭКО-М</t>
  </si>
  <si>
    <t>Мойка квадратная 570х460х200 серая ST</t>
  </si>
  <si>
    <t>Мойка круглая 480*390*180мм серая 1шт ST</t>
  </si>
  <si>
    <t>Мойка квадратная 620*460*180 с крылом бежевая 1шт ST</t>
  </si>
  <si>
    <t>Мойка две чаши 780*510мм бежевый ЭКО-М</t>
  </si>
  <si>
    <t>НЕИСП_Мойка две чаши 750*500*200*165мм антрацит UL</t>
  </si>
  <si>
    <t>Мойка квадратная 650*500*200 с крылом песочная 1шт ЭКО-М</t>
  </si>
  <si>
    <t>Мойка квадратная 756*495 с крылом черная 1шт ЭКО-М</t>
  </si>
  <si>
    <t>Мойка квадратная 560*495 чаша 355*418 черная ЭКО-М</t>
  </si>
  <si>
    <t>Мойка квадратная 650*495*200 с крылом серая 1шт ЭКО-М</t>
  </si>
  <si>
    <t>НЕИСП_Мойка U-202-308 ULGRAN</t>
  </si>
  <si>
    <t>Мойка квадратная 560*495 чаша 355*418 серая ЭКО-М</t>
  </si>
  <si>
    <t>Мойка круглая 480*390*180мм черная 1шт ЭКО-М</t>
  </si>
  <si>
    <t>Мойка квадратная 620*460*180 с крылом черная 1шт ST</t>
  </si>
  <si>
    <t>Мойка круглая 480*390*180 белая 1шт ЭКО-М</t>
  </si>
  <si>
    <t>Мойка две чаши 780*510 серая ЭКО-М</t>
  </si>
  <si>
    <t>Мойка круглая 746*460мм с крылом бежевая 1шт ЭКО-М</t>
  </si>
  <si>
    <t>Мойка квадратная 620*460*180 с крылом графит 1шт ST</t>
  </si>
  <si>
    <t>Мойка круглая 730*460 с крылом черная 1шт UL</t>
  </si>
  <si>
    <t>Мойка квадратная 505*505*200 уголь 1шт ULGRAN</t>
  </si>
  <si>
    <t>Мойка квадратная 756*495*205 с крылом черная 1 шт ЭКО-М</t>
  </si>
  <si>
    <t>Мойка круглая 580*400мм с крылом черная 1шт ЭКО-М</t>
  </si>
  <si>
    <t>Мойка квадратная 570х460х200 черная ST</t>
  </si>
  <si>
    <t>Мойка квадратная 560*495 чаша 355*418 белая ЭКО-М</t>
  </si>
  <si>
    <t>Мойка квадратная 765х490мм бежевая G-40 1шт GA</t>
  </si>
  <si>
    <t>Мойка квадратная 740*460*180 с крылом бежевая латте 1шт ST</t>
  </si>
  <si>
    <t>НЕИСП_Мойка PR-М 425 черный оникс Practik</t>
  </si>
  <si>
    <t>НЕИСП_Мойка U-104-308 ULGRAN</t>
  </si>
  <si>
    <t>Мойка квадратная 756*495 с крылом белая 1шт ЭКО-М</t>
  </si>
  <si>
    <t>Мойка круглая 480*390*180 графит 1шт ST</t>
  </si>
  <si>
    <t>Мойка квадратная 560*500мм белая ЭКО (1)</t>
  </si>
  <si>
    <t>НЕИСП_Мойка квадратная 565*495*175 черная PR</t>
  </si>
  <si>
    <t>Мойка квадратная 560*500мм черная G-21 1шт GA</t>
  </si>
  <si>
    <t>Мойка квадратная 450*500*190 черный UL</t>
  </si>
  <si>
    <t>НЕИСП_Мойка PR-М 735 светло-серый Practik</t>
  </si>
  <si>
    <t>Мойка круглая 580*460*180 с крылом белая 1шт ST</t>
  </si>
  <si>
    <t>Мойка круглая 580*460*180 с крылом серая 1шт ST</t>
  </si>
  <si>
    <t>Мойка квадратная 490*420*190 светло-серый 1шт Practik</t>
  </si>
  <si>
    <t>НЕИСП_Мойка PR-М 425 светло-серый Practik</t>
  </si>
  <si>
    <t>НЕИСП_Мойка с крылом 600*420*170 серая RP</t>
  </si>
  <si>
    <t>НЕИСП_Мойка с крылом 600*420*170 черная RP</t>
  </si>
  <si>
    <t>Мойка квадратная 740*460*180 с крылом белая 1шт ST</t>
  </si>
  <si>
    <t>НЕИСП_Мойка мат 26/Q1 (бел.лёд)</t>
  </si>
  <si>
    <t>Мойка квадратная 765х490мм черная G-40 1шт GA</t>
  </si>
  <si>
    <t>НЕИСП_Мойка квадратная 490*420 черный оникс PR</t>
  </si>
  <si>
    <t>Мойка квадратная 772*500*190 с крылом песочная 1шт ЭКО-М</t>
  </si>
  <si>
    <t>Мойка квадратная 770*495*190 с крылом серая ULGRAN</t>
  </si>
  <si>
    <t>Мойка квадратная 770*495*190 темно серая 1шт ULGRAN</t>
  </si>
  <si>
    <t>НЕИСП_Мойка U-507-308 ULGRAN</t>
  </si>
  <si>
    <t>Мойка квадратная 650*495мм с крылом черная 1шт ЭКО-М</t>
  </si>
  <si>
    <t>НЕИСП_Мойка U-400-308 ULGRAN</t>
  </si>
  <si>
    <t>НЕИСП_Мойка U-400-309 ULGRAN</t>
  </si>
  <si>
    <t>НЕИСП_Мойка U-400-310 ULGRAN</t>
  </si>
  <si>
    <t>НЕИСП_Мойка U-400-328 ULGRAN</t>
  </si>
  <si>
    <t>Мойка квадратная 630*490мм с крылом черная G-23 1шт GA</t>
  </si>
  <si>
    <t>Мойка квадратная 765х490мм черная без сифона G-40 1шт GA</t>
  </si>
  <si>
    <t>Мойка квадратная 745х490мм белая G-41 1шт GA</t>
  </si>
  <si>
    <t>Мойка квадратная 745х490мм серая G-41 1шт GA</t>
  </si>
  <si>
    <t>Мойка квадратная 745х490мм темно-серая G-41 1шт GA</t>
  </si>
  <si>
    <t>Мойка квадратная 745х490мм черная G-41 1шт GA</t>
  </si>
  <si>
    <t>Мойка квадратная 772*500*190 с крылом белая 1шт ЭКО-М</t>
  </si>
  <si>
    <t>Мойка квадратная 560*495*175 1шт ULGRAN</t>
  </si>
  <si>
    <t>Мойка квадратная 560*495*175 светло серая 1 шт ULGRAN</t>
  </si>
  <si>
    <t>Мойка квадратная 590*495*175 бежевая 1шт ULGRAN</t>
  </si>
  <si>
    <t>НЕИСП_Мойка U-104-331 ULGRAN</t>
  </si>
  <si>
    <t>Мойка квадратная 640*505 с крылом бежевая G-25 1шт GA</t>
  </si>
  <si>
    <t>Мойка квадратная 640*505 с крылом серая G-25 1шт GA</t>
  </si>
  <si>
    <t>НЕИСП_Мойка глян Наоми Z11Q1 (бел.лёд)</t>
  </si>
  <si>
    <t>Мойка круглая 610*470 с крылом серая 1шт CE</t>
  </si>
  <si>
    <t>Мойка квадратная 560*500мм белая G-21 1шт GA</t>
  </si>
  <si>
    <t>Мойка квадратная 560*500мм серая G-21 1шт GA</t>
  </si>
  <si>
    <t>Мойка две чаши 780*500*190 цвет белый лед Голби Z26Q1 1шт</t>
  </si>
  <si>
    <t>Мойка квадратная 500*450мм черная G-20 1шт GA</t>
  </si>
  <si>
    <t>НЕИСП_Мойка PR-М 735 черный оникс Practik</t>
  </si>
  <si>
    <t>НЕИСП_Мойка мат 2 чаши SM-780 К 780*500 антрацит</t>
  </si>
  <si>
    <t>Мойка квадратная 620*460*180 с крылом белая 1шт ST</t>
  </si>
  <si>
    <t>Мойка квадратная 420*495*190 бежевая 1 шт ULGRAN</t>
  </si>
  <si>
    <t>НЕИСП_Мойка U-404-308 ULGRAN</t>
  </si>
  <si>
    <t>НЕИСП_Мойка глян Тейлор Z10Q7 (хлопок)</t>
  </si>
  <si>
    <t>Мойка круглая 746*455мм песок 1шт ЭКО-М</t>
  </si>
  <si>
    <t>Мойка круглая 746*455мм с крылом белая 1шт ЭКО-М</t>
  </si>
  <si>
    <t>Мойка круглая 480*390*180 с крылом бежевая 1шт ЭКО-М</t>
  </si>
  <si>
    <t>Мойка квадратная 780*510*190 с крылом черная 1шт ЭКО-М</t>
  </si>
  <si>
    <t>НЕИСП_Мойка PR-M 425 белый камень Practik</t>
  </si>
  <si>
    <t>Мойка квадратная 650*495*180 с крылом бежевая 1шт ЭКО-М</t>
  </si>
  <si>
    <t>Мойка круглая 746*455мм с крылом серая 1шт ЭКО-М</t>
  </si>
  <si>
    <t>Мойка две чаши 780*510 бежевая ЭКО-М</t>
  </si>
  <si>
    <t>НЕИСП_Мойка мраморная R 750 L (Белый) GF</t>
  </si>
  <si>
    <t>НЕИСП_Мойка квадратная 650-4 Черный ELEFANT Standart</t>
  </si>
  <si>
    <t>НЕИСП_Мойка квадратная узкая  425*480*175 чаша 375*375 бежевая ЭКО-М</t>
  </si>
  <si>
    <t>НЕИСП_Мойка квадратная узкая  425*480*175 чаша 375*375 белая ЭКО-М</t>
  </si>
  <si>
    <t>Мойка квадратная 560*495 чаша 355*418 песок ЭКО-М</t>
  </si>
  <si>
    <t>Мойка круглая 580*460*180 с крылом графит 1шт ST</t>
  </si>
  <si>
    <t>НЕИСП_Мойка с крылом 650*495 белая CE</t>
  </si>
  <si>
    <t>НЕИСП_Мойка две чаши 770*490 серая CE</t>
  </si>
  <si>
    <t>НЕИСП_Мойка с крылом 575*495*190 серая CE</t>
  </si>
  <si>
    <t>Мойка круглая 450 бежевая 1шт с сифоном</t>
  </si>
  <si>
    <t>Мойка круглая 450 песок 1шт с сифоном</t>
  </si>
  <si>
    <t>НЕИСП_Мойка квадратная узкая  490*420 серая СЕ</t>
  </si>
  <si>
    <t>НЕИСП_Мойка мраморная P 760 L (Терракот) GF</t>
  </si>
  <si>
    <t>НЕИСП_Мойка глян Касандра Z110Q1 (бел.лёд)</t>
  </si>
  <si>
    <t>НЕИСП_Мойка круглая 480 серая GranFest</t>
  </si>
  <si>
    <t>Мойки со стеклянной поверхностью</t>
  </si>
  <si>
    <t>Мойка НАНО Сатин черное стекло 680*500мм 1кмп AV</t>
  </si>
  <si>
    <t>Мойка НАНО Сатин черное стекло 650*500мм левая</t>
  </si>
  <si>
    <t>Мойка НАНО Сатин черное стекло 580*500мм левая</t>
  </si>
  <si>
    <t>Мойка НАНО Сатин черное стекло 650*500мм 1кмп AV</t>
  </si>
  <si>
    <t>Мойки со смесителями водопад</t>
  </si>
  <si>
    <t>Мойка врезная 750*450*220 black компл смеситель водопад Smartech</t>
  </si>
  <si>
    <t>Мойка врезная 680*450*225 black компл смеситель водопад</t>
  </si>
  <si>
    <t>Смесители для кухни</t>
  </si>
  <si>
    <t>Смеситель с подключением фильтра воды переходник в комплекте сталь 304 карт-ж ENT-35 черный AQ AD 12</t>
  </si>
  <si>
    <t>Смеситель излив гибкий с фиксатором латунь карт-ж HENT 35мм режимы душ струя черный NP 014</t>
  </si>
  <si>
    <t>Смеситель излив гибкий цинк режимы душ струя черный AQ AD44</t>
  </si>
  <si>
    <t>Смеситель с подкл фильтра воды черный графит 074 NP 1шт</t>
  </si>
  <si>
    <t>Смеситель излив гибкий с фиксатором латунь карт-ж HENT 35мм режимы душ струя белый NP 014</t>
  </si>
  <si>
    <t>Смеситель излив стальной цинк, черный AQ AD 02</t>
  </si>
  <si>
    <t>Смеситель излив гибкий латунь и цинк карт HENT 35мм черный AQ AD06</t>
  </si>
  <si>
    <t>Распродажа смесителей по 15000 тенге</t>
  </si>
  <si>
    <t>Смеситель с подключением фильтра переходник в компл сталь 304 карт-ж D40 аэратор черный ST LJ-800015</t>
  </si>
  <si>
    <t>Смеситель излив гибкий 2 режима душ струя корпус цинк хром AQ AD 04</t>
  </si>
  <si>
    <t>НЕИСП_Смеситель излив гибкий с фиксатором цинк AQ AD 01</t>
  </si>
  <si>
    <t>НЕИСП_Смеситель изгиб стальной корпус цинк хром AQ 13A</t>
  </si>
  <si>
    <t>Смеситель гусак поворотный однорычажный графит 6203 NP 1шт</t>
  </si>
  <si>
    <t>Смеситель изгиб стальной корпус цинк графит AQ 13А</t>
  </si>
  <si>
    <t>Смеситель изгиб высокий, сталь 304, карт-ж HENT 35мм хром AQ AD 10</t>
  </si>
  <si>
    <t>Смеситель изгиб стальной L дизайнерский корпус цинк черный AQ 83</t>
  </si>
  <si>
    <t>НЕИСП_Смеситель излив гибкий цинк черный AQ AD 04</t>
  </si>
  <si>
    <t>НЕИСП_Смеситель излив высокий сталь 304 карт-ж D40 аэратор черный ST LJ-8003-2</t>
  </si>
  <si>
    <t>Смеситель SKS3 GR328 бежевый GERDAMIX</t>
  </si>
  <si>
    <t>Смеситель изгиб стальной корпус цинк никель D11 GG NP</t>
  </si>
  <si>
    <t>Смеситель излив гибкий 2 режима душ струя корпус латунь ручка B хром NP 214B 1ш</t>
  </si>
  <si>
    <t>Смеситель высокий двухвентильный сатин латунь 8303 NP 1шт</t>
  </si>
  <si>
    <t>Смеситель с подкл фильтра воды черный сатин 074 NP 1шт</t>
  </si>
  <si>
    <t>Смеситель с подключением к фильтру черный и сатин латунь 064 NP 1шт</t>
  </si>
  <si>
    <t>Смеситель излив гибкий 2 режима душ струя корпус цинк хром TN E22B</t>
  </si>
  <si>
    <t>НЕИСП_Смеситель излив гибкий черный однорычажный QTE22 1шт</t>
  </si>
  <si>
    <t>Смеситель излив гибкий черный нерж Gold М11 1шт</t>
  </si>
  <si>
    <t>Смеситель 3 режима излива латунь картридж керамика черный 1шт ATLAS LEVANAH</t>
  </si>
  <si>
    <t>НЕИСП_Смеситель излив низкий корпус цинкк хром ручка AQ 43F</t>
  </si>
  <si>
    <t>Смеситель гусак однорычажный 213D 1шт</t>
  </si>
  <si>
    <t>Смеситель излив гибкий 2 режима душ струя корпус цинк хром TN E22A</t>
  </si>
  <si>
    <t>Смеситель излив гибкий с фиксатором латунь карт-ж HENT 35мм режимы душ струя хром NP 014</t>
  </si>
  <si>
    <t>Смеситель изгиб стальной дизайнерский корпус цинк цвет хром AQ 63H</t>
  </si>
  <si>
    <t>Смеситель излив гибкий корпус латунь цвет хром 024 NP</t>
  </si>
  <si>
    <t>Смеситель высокий двухвентильный черный латунь 8303 NP 1шт</t>
  </si>
  <si>
    <t>НЕИСП_Смеситель излив низкий корпус цинкк хром AQ 23B</t>
  </si>
  <si>
    <t>Смеситель гусак поворотный однорычажный C11 хром 1шт</t>
  </si>
  <si>
    <t>Смеситель излив гибкий 2 режима душ струя корпус латунь ручка А хром NP 214А 1шт</t>
  </si>
  <si>
    <t>Смеситель изгиб стальной L дизайнерский корпус цинк хром AQ 83</t>
  </si>
  <si>
    <t>НЕИСП_Смеситель на кухню Хлопок мат KM005/Q7</t>
  </si>
  <si>
    <t>НЕИСП_Смеситель на кухню Белый лед мат KM005/Q1</t>
  </si>
  <si>
    <t>НЕИСП_Смеситель излив гибкий 2 режима душ струя корпус цинк Барашковый хром TN E73W</t>
  </si>
  <si>
    <t>Распродажа смесителей по 10000 тенге</t>
  </si>
  <si>
    <t>Смеситель однорычажный латунь 733 NP</t>
  </si>
  <si>
    <t>НЕИСП_Смеситель GR-331 белый GERDAMIX</t>
  </si>
  <si>
    <t>НЕИСП_Распродажа смесителей по 6000 тенге</t>
  </si>
  <si>
    <t>Аксесуары для моек на кухню</t>
  </si>
  <si>
    <t>Корзина круглая D-350 в мойку хром</t>
  </si>
  <si>
    <t>Сетка ОПТИМУС 320*230*090</t>
  </si>
  <si>
    <t>НЕИСП_Сифон для кухонной мойки GA</t>
  </si>
  <si>
    <t>Емкости для столовых приборов</t>
  </si>
  <si>
    <t>MIL447101.004 Коврик 2000*480 mm Серый</t>
  </si>
  <si>
    <t>Емкость для столовых приборов 600 серый</t>
  </si>
  <si>
    <t>Емкость для столовых приборов 500-550 серый</t>
  </si>
  <si>
    <t>Емкость для столовых приборов 400-450 серый</t>
  </si>
  <si>
    <t>Емкость для столовых приборов 600 белый</t>
  </si>
  <si>
    <t>MIL447101.004 Коврик 2000*480 mm Белый</t>
  </si>
  <si>
    <t>Емкость для столовых приборов 500-550 белый</t>
  </si>
  <si>
    <t>Емкость для столовых приборов 400-450 белый</t>
  </si>
  <si>
    <t>НЕИСП_Емкость в базу 600 для столовых приборов цвет белый матовый ММ</t>
  </si>
  <si>
    <t>НЕИСП_Емкость в базу 600 для столовых приборов цвет серый матовый ММ</t>
  </si>
  <si>
    <t>Емкость для столовых приборов 550мм антрацит</t>
  </si>
  <si>
    <t>Емкость для столовых приборов 800 серый</t>
  </si>
  <si>
    <t>Емкость для столовых приборов 300-350 серый</t>
  </si>
  <si>
    <t>Емкость для столовых приборов 420*490мм</t>
  </si>
  <si>
    <t>Емкость для столовых приборов 370*490мм</t>
  </si>
  <si>
    <t>Емкость для столовых приборов 550мм белый</t>
  </si>
  <si>
    <t>НЕИСП_Емкость для столовых приборов 600 Н серый</t>
  </si>
  <si>
    <t>Емкость для столовых приборов 300-350 белый</t>
  </si>
  <si>
    <t>НЕИСП_Коврик 2000*480 mm Белый ТОВАР</t>
  </si>
  <si>
    <t>НЕИСП_Коврик 2000*480 mm Серый ТОВАР</t>
  </si>
  <si>
    <t>НЕИСП_Емкость в базу 600 мм для столовых приборов серый AL</t>
  </si>
  <si>
    <t>НЕИСП_Емкость в базу 500*550мм для столовых приборов антрацит FX</t>
  </si>
  <si>
    <t>НЕИСП_Емкость в базу 600 для столовых приборов цвет темно-серый глянец ММ</t>
  </si>
  <si>
    <t>Емкость в базу 900 для столовых приборов цвет белый матовый BIB ММ</t>
  </si>
  <si>
    <t>Емкость для столовых приборов 850*490мм</t>
  </si>
  <si>
    <t>Емкость для столовых приборов 970*490мм</t>
  </si>
  <si>
    <t>Емкость для столовых приборов 800 белый</t>
  </si>
  <si>
    <t>НЕИСП_Емкость в базу 300-350мм для столовых приб пластик белый глянец ММ</t>
  </si>
  <si>
    <t>Емкость для столовых приборов 300*490мм</t>
  </si>
  <si>
    <t>Емкость для столовых приборов 1000мм S2293</t>
  </si>
  <si>
    <t>Емкость для столовых приборов 1100мм S2292</t>
  </si>
  <si>
    <t>НЕИСП_Емкость для столовых приборов 1000мм STARAX S2293</t>
  </si>
  <si>
    <t>Емкости для бытовых отходов</t>
  </si>
  <si>
    <t>Ведро мусорное круглое 11литров</t>
  </si>
  <si>
    <t>Вентиляционные решетки</t>
  </si>
  <si>
    <t>Вентиляционная решетка 80*800 Белый (К8340-50) 7N</t>
  </si>
  <si>
    <t>Вентиляционная решетка 80*500 мат (К7586-100) 7N</t>
  </si>
  <si>
    <t>НЕИСП_Вентиляционная решетка 80*800 мат (К7588-50) 7N</t>
  </si>
  <si>
    <t>Вентиляционная решетка 80*500 Белый (К8338-100) 7N</t>
  </si>
  <si>
    <t>НЕИСП_Вентиляционная решетка 80*500 Черный (К7591-100) 7N</t>
  </si>
  <si>
    <t>Вентиляционная решетка 80*300 Черный (К7590-200) 7N</t>
  </si>
  <si>
    <t>Вентиляционная решетка 80*300 Белый (К8337-200) 7N</t>
  </si>
  <si>
    <t>Вентиляционная решетка 80*200 Белый (К8336-240) 7N</t>
  </si>
  <si>
    <t>Вентиляционная решетка 80*300 мат (К7585-200) 7N</t>
  </si>
  <si>
    <t>Вентиляционная решетка 80*200 Черный (К7589-240) 7N</t>
  </si>
  <si>
    <t>Вентиляционная решетка 80*200 мат (К7584-240) 7N</t>
  </si>
  <si>
    <t>Вентиляционная решетка 80*500 Белый (К8338-100) 7N (комплект 2шт)</t>
  </si>
  <si>
    <t>Вентиляционная решетка 80*300 Белый (К8337-200) 7N (комплект 2шт)</t>
  </si>
  <si>
    <t>Вентиляционная решетка 80*500 Черный (К7591-100) 7N (комплект 2шт)</t>
  </si>
  <si>
    <t>Вентиляционная решетка 80*300 мат (К7585-200) 7N (комплект 2шт)</t>
  </si>
  <si>
    <t>Вентиляционная решетка 80*200 мат (К7584-240) 7N (комплект 2шт)</t>
  </si>
  <si>
    <t>Вентиляционная решетка 80*300 Черный (К7590-200) 7N (комплект 2шт)</t>
  </si>
  <si>
    <t>Вентиляционная решетка 80*800 Белый (К8340-50) 7N (комплект 2шт)</t>
  </si>
  <si>
    <t>Вентиляционная решетка 80*200 Белый (К8336-240) 7N (комплект 2шт)</t>
  </si>
  <si>
    <t>Вентиляционная решетка 80*200 Черный (К7589-240) 7N (комплект 2шт)</t>
  </si>
  <si>
    <t>Вентиляционная решетка 80*500 мат (К7586-100) 7N (комплект 2шт)</t>
  </si>
  <si>
    <t>Вентиляционная решетка 80*800 мат (К7588-50) 7N (комплект 2шт)</t>
  </si>
  <si>
    <t>Вентиляционная решетка 80*800 Черный (К7593-50) 7N (комплект 2шт)</t>
  </si>
  <si>
    <t>Аксессуары для столешниц</t>
  </si>
  <si>
    <t>Плинтус пластиковый 4,2м</t>
  </si>
  <si>
    <t>Плинтус пластик 4,2м Дуб вотан AP740 TP</t>
  </si>
  <si>
    <t>Плинтус пластик 4,2м Белый глянец AP740 TP</t>
  </si>
  <si>
    <t>Плинтус пластик 4,2м Мрамор итальянский AP740 TP</t>
  </si>
  <si>
    <t>Плинтус пластик 4,2м Белый матовый AP740 TP</t>
  </si>
  <si>
    <t>Плинтус пластик 4,2м Черный глянец AP740 TP</t>
  </si>
  <si>
    <t>Плинтус пластик 4,2м Гранит белый AP740 TP</t>
  </si>
  <si>
    <t>Плинтус пластик 4,2м Берилл бежевый AP740 TP</t>
  </si>
  <si>
    <t>Плинтус пластик 4,2м Черный матовый AP740 TP</t>
  </si>
  <si>
    <t>Плинтус пластик 4,2м Берилл AP740 TP</t>
  </si>
  <si>
    <t>Плинтус пластик 4,2м Королевский опал светлый AP740 TP</t>
  </si>
  <si>
    <t>Плинтус пластик 4,2м Мрамор марквина черный AP740 TP</t>
  </si>
  <si>
    <t>Плинтус пластик 4,2м Мрамор марквина белый AP740 TP</t>
  </si>
  <si>
    <t>Плинтус пластик 4,2м Кастилло темный AP740 TP</t>
  </si>
  <si>
    <t>Плинтус пластик 4,2м Белые камешки AP740 TP</t>
  </si>
  <si>
    <t>Плинтус пластик 4,2м Джокер Дуб вотан 2052 ДК</t>
  </si>
  <si>
    <t>Плинтус пластик 4,2м Мрамор бежевый светлый AP740 TP</t>
  </si>
  <si>
    <t>Плинтус пластик 4,2м Серый гранит AP740 TP</t>
  </si>
  <si>
    <t>Плинтус пластик 4,2м Черное серебро AP740 TP</t>
  </si>
  <si>
    <t>Плинтус пластик 4,2м Джокер Белый глянец 1101-Г ДК</t>
  </si>
  <si>
    <t>Плинтус пластик 4,2м Королевский опал AP740 TP</t>
  </si>
  <si>
    <t>Плинтус пластик 4,2м Черный гранит AP740 TP</t>
  </si>
  <si>
    <t>Плинтус пластик 4,2м КВАДРО Д Кастилло темный ДК</t>
  </si>
  <si>
    <t>Плинтус пластик 4,2м КВАДРО Д Мрамор белый ДК</t>
  </si>
  <si>
    <t>Плинтус пластик 4,2м Мрамор бежевый AP740 TP</t>
  </si>
  <si>
    <t>Плинтус пластик 4,2м Черная бронза AP740 TP</t>
  </si>
  <si>
    <t>Плинтус пластик 4,2м Джокер Черный 1021 ДК</t>
  </si>
  <si>
    <t>Плинтус пластик 4,2м Лофт AP740 TP</t>
  </si>
  <si>
    <t>Плинтус пластик 4,2м Аламбра AP740 TP</t>
  </si>
  <si>
    <t>Плинтус пластик 4,2м Джокер Семолина бежевая 3042 ДК</t>
  </si>
  <si>
    <t>Плинтус пластик 4,2м Джокер Гранит черный 0004 ДК</t>
  </si>
  <si>
    <t>Плинтус пластик 4,2м КВАДРО Д Каспий черное золото ДК</t>
  </si>
  <si>
    <t>Плинтус пластик 4,2м КВАДРО Д Дуб вотан ДК</t>
  </si>
  <si>
    <t>Плинтус пластик 4,2м Мадрид AP740 TP</t>
  </si>
  <si>
    <t>Плинтус пластик 4,2м КВАДРО Д Каспий серый ДК</t>
  </si>
  <si>
    <t>Плинтус пластик 4,2м Джокер Мрамор бежевый 3020 ДК</t>
  </si>
  <si>
    <t>Плинтус пластик 4,2м Петра AP740 TP</t>
  </si>
  <si>
    <t>НЕИСП_Плинтус пластик 4,2м КВАДРО Д Мрамор марквина белый ДК</t>
  </si>
  <si>
    <t>Плинтус пластик 4,2м КВАДРО Д Опал светлый ДК</t>
  </si>
  <si>
    <t>Плинтус пластик 4,2м Бриллиант черный AP740 TP</t>
  </si>
  <si>
    <t>Плинтус пластик 4,2м Гранит золотой AP740 TP</t>
  </si>
  <si>
    <t>Плинтус пластик 4,2м Мрамор каррара AP740 TP</t>
  </si>
  <si>
    <t>Плинтус пластик 4,2м Оникс бежевый AP740 TP</t>
  </si>
  <si>
    <t>Плинтус пластик 4,2м Джокер Опал светлый 3062 ДК</t>
  </si>
  <si>
    <t>Плинтус пластик 4,2м Малага AP740 TP</t>
  </si>
  <si>
    <t>Плинтус пластик 4,2м Берилл голубой AP740 TP</t>
  </si>
  <si>
    <t>Плинтус пластик 4,2м Олива жемчужная AP740 TP</t>
  </si>
  <si>
    <t>НЕИСП_Плинтус 4,2м Королевский опал светлый AP740</t>
  </si>
  <si>
    <t>Плинтус пластик 4,2м Артстоун AP740 TP</t>
  </si>
  <si>
    <t>Плинтус пластик 4,2м Гранит сардинский AP740 TP</t>
  </si>
  <si>
    <t>Плинтус пластик 4,2м Дуб ниагара AP740 TP</t>
  </si>
  <si>
    <t>Плинтус пластик 4,2м Артстоун бежевый AP740 TP</t>
  </si>
  <si>
    <t>Плинтус пластик 4,2м КВАДРО Д Мрамор марквина серый ДК</t>
  </si>
  <si>
    <t>Плинтус алюминиевый</t>
  </si>
  <si>
    <t>Плинтус алюминиевый 3м КВАДРО С серебро ДК</t>
  </si>
  <si>
    <t>Плинтус алюминиевый (КВАДРО-Б мат)- белый матовый 3м</t>
  </si>
  <si>
    <t>Плинтус алюминиевый 3м КВАДРО Ч черный ДК</t>
  </si>
  <si>
    <t>Плинтус алюминиевый гладкий 3м серебро РИО-С/гл ДК</t>
  </si>
  <si>
    <t>Плинтус алюминиевый гладкий 4м серебро РИО-С/гл ДК</t>
  </si>
  <si>
    <t>НЕИСП_Плинтус алюминиевый 4м КВАДРО Ч черный ДК</t>
  </si>
  <si>
    <t>Плинтус алюм. AL103 3м Анод серебристый TP</t>
  </si>
  <si>
    <t>Плинтус алюм. AL103 3м Белый глянец TP</t>
  </si>
  <si>
    <t>Плинтус алюм. AL103 3м Инокс брашированный TP</t>
  </si>
  <si>
    <t>Плинтус алюм. AL103 3м Черный глянец  TP</t>
  </si>
  <si>
    <t>Плинтус С-образный Алюминий 4м Турция</t>
  </si>
  <si>
    <t>Плинтус алюмин. 3м Анод серебристый AP121T TP</t>
  </si>
  <si>
    <t>Плинтус алюм. AL103 3м Анод черный TP</t>
  </si>
  <si>
    <t>НЕИСП_Плинтус алюм. AP860 3м Инокс с черным уплот TP</t>
  </si>
  <si>
    <t>Плинтус алюм. AP860 3м Анод серебристый с черным уплот TP</t>
  </si>
  <si>
    <t>Плинтус пластиковый 3м</t>
  </si>
  <si>
    <t>Плинтус пластик 3м Дуб вотан AP740 TP</t>
  </si>
  <si>
    <t>Плинтус пластик 3м Белый глянец AP740 TP</t>
  </si>
  <si>
    <t>Плинтус пластик 3м Белый матовый AP740 TP</t>
  </si>
  <si>
    <t>Плинтус пластик AP494 3м Серый TP</t>
  </si>
  <si>
    <t>Плинтус пластик 3м Гранит белый AP740 TP</t>
  </si>
  <si>
    <t>Плинтус пластик 3м Мрамор итальянский AP740 TP</t>
  </si>
  <si>
    <t>Плинтус пластик 3м Черный глянец AP740 TP</t>
  </si>
  <si>
    <t>Плинтус пластик 3м Черный матовый AP740 TP</t>
  </si>
  <si>
    <t>Плинтус пластик 3м Берилл бежевый AP740 TP</t>
  </si>
  <si>
    <t>Плинтус пластик 3м Белые камешки AP740 TP</t>
  </si>
  <si>
    <t>Плинтус пластик 3м Джокер Дуб вотан 2052 ДК</t>
  </si>
  <si>
    <t>Плинтус пластик  3м Берилл AP740 TP</t>
  </si>
  <si>
    <t>Плинтус пластик 3м Мрамор бежевый AP740 TP</t>
  </si>
  <si>
    <t>Плинтус пластик 3м Джокер Мрамор белый 3027 ДК</t>
  </si>
  <si>
    <t>Плинтус пластик 3м Кастилло темный AP740 TP</t>
  </si>
  <si>
    <t>Плинтус пластик 3м Белый глянец AP120 TP</t>
  </si>
  <si>
    <t>Плинтус пластик 3м Черное серебро AP740 TP</t>
  </si>
  <si>
    <t>Плинтус пластик 3м Лофт AP740 TP</t>
  </si>
  <si>
    <t>Плинтус пластик 3м Джокер Белый 1101 ДК</t>
  </si>
  <si>
    <t>Плинтус пластик 3м КВАДРО Д Мрамор белый ДК</t>
  </si>
  <si>
    <t>Плинтус пластик AP494 3м Белый глянец TP</t>
  </si>
  <si>
    <t>Плинтус пластик 3м Джокер Дуб сонома светлый 3230 ДК</t>
  </si>
  <si>
    <t>Плинтус пластик 3м Джокер Черный 1021 ДК</t>
  </si>
  <si>
    <t>Плинтус 3м Королевский опал AP740</t>
  </si>
  <si>
    <t>Плинтус пластик 3м Джокер Семолина бежевая 3042 ДК</t>
  </si>
  <si>
    <t>Плинтус пластик 3м Черный глянец AP120 TP</t>
  </si>
  <si>
    <t>Плинтус пластик 3м Черная бронза AP740 TP</t>
  </si>
  <si>
    <t>Плинтус пластик 3м КВАДРО Д Дуб бунратти ДК</t>
  </si>
  <si>
    <t>Плинтус пластик 3м КВАДРО Д Дуб вотан ДК</t>
  </si>
  <si>
    <t>Плинтус пластик 3м Королевский опал AP740 TP</t>
  </si>
  <si>
    <t>Плинтус пластик 3м Алтея AP740 TP</t>
  </si>
  <si>
    <t>НЕИСП_Плинтус пластик 3м Галия AP740 TP</t>
  </si>
  <si>
    <t>Плинтус пластик 3м Артстоун бежевый AP740 TP</t>
  </si>
  <si>
    <t>Плинтус пластик 3м Мрамор бежевый светлый AP740 TP</t>
  </si>
  <si>
    <t>Плинтус пластик 3м КВАДРО Д Мрамор марквина серый ДК</t>
  </si>
  <si>
    <t>Плинтус пластик 3м Черный матовый AP120 TP</t>
  </si>
  <si>
    <t>Плинтус пластик 3м КВАДРО Д Каспий серый ДК</t>
  </si>
  <si>
    <t>Плинтус пластик 3м Олива жемчужная AP740 TP</t>
  </si>
  <si>
    <t>Плинтус пластик 3м Камешки AP740  TP</t>
  </si>
  <si>
    <t>Плинтус пластик 3м Бриллиант черный AP740 TP</t>
  </si>
  <si>
    <t>Плинтус пластик AP630 3м Черный матовый TP</t>
  </si>
  <si>
    <t>Плинтус пластик 3м Мрамор каррара AP740 TP</t>
  </si>
  <si>
    <t>Плинтус пластик AP630 3м Белый матовый  TP</t>
  </si>
  <si>
    <t>Плинтус пластик 3м КВАДРО Д Опал светлый ДК</t>
  </si>
  <si>
    <t>Плинтус пластик КВАДРО Д 3м Каспий черное золото ДК</t>
  </si>
  <si>
    <t>Плинтус пластик 3м Таурус AP740 TP</t>
  </si>
  <si>
    <t>Плинтус пластик 3м Лукка AP740 TP</t>
  </si>
  <si>
    <t>Плинтус пластик 3м Перламутр AP740 TP</t>
  </si>
  <si>
    <t>Плинтус пластик 3м Артстоун AP740 TP</t>
  </si>
  <si>
    <t>Плинтус пластик 3м Оникс бежевый AP740 TP</t>
  </si>
  <si>
    <t>Плинтус пластик 3м Черный гранит AP740 TP</t>
  </si>
  <si>
    <t>Плинтус пластик 3м Гренобль AP740 TP</t>
  </si>
  <si>
    <t>Плинтус пластик 3м Аламбра AP740 TP</t>
  </si>
  <si>
    <t>Плинтус пластик 3м Мадрид AP740 TP</t>
  </si>
  <si>
    <t>Плинтус пластик AP495 3м Черный глянец TP</t>
  </si>
  <si>
    <t>Плинтус пластик 3м Гранит золотой AP740 TP</t>
  </si>
  <si>
    <t>Плинтус пластик 3м КВАДРО Д Кастилло темный ДК</t>
  </si>
  <si>
    <t>НЕИСП_Плинтус пластик AP495 3м Белый глянец TP</t>
  </si>
  <si>
    <t>Плинтус пластик 3м Мрамор бежевый АР120 Польша</t>
  </si>
  <si>
    <t>Плинтус пластик 3м КВАДРО Д Каспий бронза ДК</t>
  </si>
  <si>
    <t>Плинтус пластик 3м Берилл голубой AP740 TP</t>
  </si>
  <si>
    <t>Плинтус пластик AP630 3м Бетон TP</t>
  </si>
  <si>
    <t>Плинтус 3м Белый глянец AP120</t>
  </si>
  <si>
    <t>Плинтус пластик 3м Джокер Бетон 3045 ДК</t>
  </si>
  <si>
    <t>Плинтус пластик 3м Джокер Дуб сонома темный 3231 ДК</t>
  </si>
  <si>
    <t>Плинтус пластик 3м Гранит сардинский AP740 TP</t>
  </si>
  <si>
    <t>НЕИСП_Плинтус пластик AP494 3м Черный глянец TP</t>
  </si>
  <si>
    <t>НЕИСП_Плинтус пластик 3м Терезина AP740 TP</t>
  </si>
  <si>
    <t>Плинтус пластик AP630 3м Белый глянец TP</t>
  </si>
  <si>
    <t>Плинтус пластик AP630 3м Алюфлекс TP</t>
  </si>
  <si>
    <t>Плинтус пластик AP630 3м Алюминий TP</t>
  </si>
  <si>
    <t>Плинтус пластик AP630 3м Черный глянец  TP</t>
  </si>
  <si>
    <t>НЕИСП_Плинтус пластик 3м Травертин бежевый AP740 TP</t>
  </si>
  <si>
    <t>Плинтус пластик AP630 3м Алюминий брашированный TP</t>
  </si>
  <si>
    <t>Плинтус пластик AP495 3м Серый TP</t>
  </si>
  <si>
    <t>Плинтус пластик AP630 3м Инокс TP</t>
  </si>
  <si>
    <t>Плинтус пластик 3м Петра AP120 TP</t>
  </si>
  <si>
    <t>НЕИСП_Плинтус пластиковый прямая вставка 3,05</t>
  </si>
  <si>
    <t>Плинтус пластик 3м Мрамор бежевый светлый AP120 TP</t>
  </si>
  <si>
    <t>Плинтус пластик 3м Мрамор каррара AP120 TP</t>
  </si>
  <si>
    <t>Плинтус пластик 3м Оникс бежевый AP120 TP</t>
  </si>
  <si>
    <t>Плинтус пластик 3м Дуб ниагара AP740 TP</t>
  </si>
  <si>
    <t>Плинтус 3м Мадрид AP740 Польша</t>
  </si>
  <si>
    <t>Комплектующие для плинтуса к столешнице</t>
  </si>
  <si>
    <t>Комплект заглушек пластик КВАДРО серебро 8шт ДК</t>
  </si>
  <si>
    <t>Заглушка пластик для бортика AP 740 белый TP</t>
  </si>
  <si>
    <t>Уголок пластик AP 740 внутр для бортика белый TP</t>
  </si>
  <si>
    <t>Заглушка пластик для бортика AP 740 Дуб вотан TP</t>
  </si>
  <si>
    <t>Уголок пластик AP 740 внут для бортика Дуб вотан TP</t>
  </si>
  <si>
    <t>Заглушка пластик для бортика AP 740 черный TP</t>
  </si>
  <si>
    <t>Комплект заглушек пластик КВАДРО белый 8шт ДК</t>
  </si>
  <si>
    <t>Комплект заглушек пластик КВАДРО черный 8шт ДК</t>
  </si>
  <si>
    <t>Уголок пластик AP 740 внутр для бортика черный TP</t>
  </si>
  <si>
    <t>Комплект заглушек пластик РИО ДЖОКЕР3-05 серый ДК</t>
  </si>
  <si>
    <t>Комплект заглушек пластик ДЖОКЕР3 белый 01 ДК</t>
  </si>
  <si>
    <t>Уголок пластик AP 740 внутр для бортика серый TP</t>
  </si>
  <si>
    <t>Заглушка пластик для бортика AP 740 серый TP</t>
  </si>
  <si>
    <t>Комплект заглушек пластик ДЖОКЕР3 коричневый 06 ДК</t>
  </si>
  <si>
    <t>Заглушка пластик AP494 для бортика Серый TP</t>
  </si>
  <si>
    <t>Уголок пластик AP 740 внеш для бортика белый TP</t>
  </si>
  <si>
    <t>Уголок пластик AP494 внут для бортика Серый TP</t>
  </si>
  <si>
    <t>Уголок пластик AP 740 внеш для бортика Дуб вотан TP</t>
  </si>
  <si>
    <t>Комплект заглушек пластик ДЖОКЕР3 черный 11 ДК</t>
  </si>
  <si>
    <t>Уголок пластик AP 740 внеш для бортика черный TP</t>
  </si>
  <si>
    <t>Уголок пластик AP 740 внут для бортика Мрамор бежевый TP</t>
  </si>
  <si>
    <t>Комплект заглушек пластик ДЖОКЕР3 бежевый 03 ДК</t>
  </si>
  <si>
    <t>Заглушка пластик для бортика AP 740 крем TP</t>
  </si>
  <si>
    <t>Заглушка пластик для бортика AP 740 Олива жемчужная TP</t>
  </si>
  <si>
    <t>Заглушка пластик для бортика AP 740 Мрамор бежевый TP</t>
  </si>
  <si>
    <t>Соединение пластик AP 740 для бортика белый TP</t>
  </si>
  <si>
    <t>Уголок пластик AP 740 внутр для бортика крем TP</t>
  </si>
  <si>
    <t>Уголок пластик AP 740 внутр для бортика Олива жемчужная TP</t>
  </si>
  <si>
    <t>Уголок пластик AP 740 внеш для бортика серый TP</t>
  </si>
  <si>
    <t>Заглушка в комплекте 8шт КВАДРО Д песок ДК</t>
  </si>
  <si>
    <t>Заглушка пластик для бортика AP 120 белый TP</t>
  </si>
  <si>
    <t>Уголок пластик AP 740 внутр для бортика  коричневый TP</t>
  </si>
  <si>
    <t>Уголок пластик AP494 внут для бортика Белый TP</t>
  </si>
  <si>
    <t>Уголок пластик AP 740 внеш для бортика Олива жемчужная TP</t>
  </si>
  <si>
    <t>Заглушка пластик для бортика AP 740 коричневый TP</t>
  </si>
  <si>
    <t>Соединение пластик  AP 740 для бортика черный TP</t>
  </si>
  <si>
    <t>Комплект заглушек пластик ДЖОКЕР3 слоновая кость 02 ДК</t>
  </si>
  <si>
    <t>Заглушка пластик AP494 для бортика белый TP</t>
  </si>
  <si>
    <t>Заглушка пластик для бортика AP 120 черный TP</t>
  </si>
  <si>
    <t>Заглушка в комплекте 8шт КВАДРО Д слоновая кость ДК</t>
  </si>
  <si>
    <t>Уголок пластик AP494 внеш для бортика Серый TP</t>
  </si>
  <si>
    <t>Соединение пластик AP 740 для бортика Дуб вотан TP</t>
  </si>
  <si>
    <t>Соединение пластик  AP 740 для бортика серый TP</t>
  </si>
  <si>
    <t>Уголок пластик AP 120 внутр для бортика черный TP</t>
  </si>
  <si>
    <t>Уголок пластик AP 740 внеш для бортика  Мрамор бежевый TP</t>
  </si>
  <si>
    <t>Уголок пластик AP 120 внутр для бортика черный глянец TP</t>
  </si>
  <si>
    <t>Уголок пластик AP 740 внеш для бортика крем TP</t>
  </si>
  <si>
    <t>Уголок пластик AP 120 внутр для бортика белый TP</t>
  </si>
  <si>
    <t>Соединение пластик  AP 740 для бортика крем TP</t>
  </si>
  <si>
    <t>Заглушка пластки для бортика AP 120 крем TP</t>
  </si>
  <si>
    <t>Уголок пластик AP 121 внеш для бортика анод серебристый TP</t>
  </si>
  <si>
    <t>Заглушки в комплекте 8шт КВАДРО Д какао ДК</t>
  </si>
  <si>
    <t>Комплект заглушек пластик ДЖОКЕР3 песок 13 ДК</t>
  </si>
  <si>
    <t>Уголок пластик AP 120 внутр для бортика крем TP</t>
  </si>
  <si>
    <t>Уголок пластик AP494 внеш для бортика  Белый TP</t>
  </si>
  <si>
    <t>Заглушка пластки AP494 для бортика Черный TP</t>
  </si>
  <si>
    <t>Комплект заглушек пластик ДЖОКЕР3 розовый 04 ДК</t>
  </si>
  <si>
    <t>Соединение пластик AP 740 для бортика Олива жемчужная TP</t>
  </si>
  <si>
    <t>Уголок пластик AP 120 внеш для бортика белый TP</t>
  </si>
  <si>
    <t>Соединение пластик AP 740 для бортика Мрамор бежевый TP</t>
  </si>
  <si>
    <t>Заглушка для бортика AP121 Анод серебристый TP</t>
  </si>
  <si>
    <t>Уголок пластик  AP 740 внеш для бортика коричневый TP</t>
  </si>
  <si>
    <t>Заглушка пластик для бортика AP 120 белый глянец TP</t>
  </si>
  <si>
    <t>Уголок пластик AP 120 внеш для бортика черный TP</t>
  </si>
  <si>
    <t>Уголок пластик AP 121 внутр для бортика анод серебристый TP</t>
  </si>
  <si>
    <t>Уголок пластик AP495 внут для бортика Белый TP</t>
  </si>
  <si>
    <t>Уголок для бортика AP 120 внеш белый Польша</t>
  </si>
  <si>
    <t>Уголок для бортика AP 120 внутр крем</t>
  </si>
  <si>
    <t>Уголок пластик AP494 внеш для бортика Черный TP</t>
  </si>
  <si>
    <t>Уголок пластик AP495 внут для бортика Черный TP</t>
  </si>
  <si>
    <t>Уголок пластик AP 120 внутр для бортика серый TP</t>
  </si>
  <si>
    <t>Заглушка пластик для бортика AP 120 серый TP</t>
  </si>
  <si>
    <t>Уголок пластик AP 120 внутр для бортика белый глянец TP</t>
  </si>
  <si>
    <t>Заглушка в комплекте 8шт КВАДРО Д гранит ДК</t>
  </si>
  <si>
    <t>Уголок пластик AP630 внут для бортика Черный мат TP</t>
  </si>
  <si>
    <t>Соединение пластик AP 120 для бортика черный TP</t>
  </si>
  <si>
    <t>Уголок пластик  AP494 внут для бортика Черный TP</t>
  </si>
  <si>
    <t>Уголок пластик AP495 внеш  для бортика Серый TP</t>
  </si>
  <si>
    <t>Уголок пластик AP495 внеш для бортика Черный TP</t>
  </si>
  <si>
    <t>Соединение пластик AP 120 для бортика крем TP</t>
  </si>
  <si>
    <t>Набор плинтусов КВАДРО-Д четки (АЗМ)</t>
  </si>
  <si>
    <t>Уголок пластик AP630 внут для бортика Серебро TP</t>
  </si>
  <si>
    <t>Уголок пластик AP 120 внеш для бортика крем TP</t>
  </si>
  <si>
    <t>Уголок пластик AP630 внут для бортика Белый мат TP</t>
  </si>
  <si>
    <t>Уголок для бортика AP 740 внеш белый</t>
  </si>
  <si>
    <t>Уголок пластик AP630 внеш для бортика Черный мат TP</t>
  </si>
  <si>
    <t>Уголок пластик AP495 внеш для бортика Белый TP</t>
  </si>
  <si>
    <t>Уголок пластик 860D внутр для бортика инокс TP</t>
  </si>
  <si>
    <t>Уголок пластик внеш 860D для бортика инокс TP</t>
  </si>
  <si>
    <t>Уголок пластик  AP495 внут для бортика Серый TP</t>
  </si>
  <si>
    <t>Уголок пластик AP630 внут для бортика Инокс TP</t>
  </si>
  <si>
    <t>Уголок пластик AP630 внеш для бортика Белый мат TP</t>
  </si>
  <si>
    <t>Уголок пластик AP630 внеш для бортика Темно-серый TP</t>
  </si>
  <si>
    <t>Заглушка пластик AP495  для бортика Серый TP</t>
  </si>
  <si>
    <t>Соединение пластик AP 120 для бортика белый глянец TP</t>
  </si>
  <si>
    <t>Уголок пластик AP630 внеш для бортика Инокс TP</t>
  </si>
  <si>
    <t>Заглушка пластик AP630 для бортика Серебро TP</t>
  </si>
  <si>
    <t>Заглушка пластик AP495 для бортика Черный TP</t>
  </si>
  <si>
    <t>Уголок пластик AP630 внеш для бортика Белый глянец TP</t>
  </si>
  <si>
    <t>Заглушка пластик 860D для бортика  инокс TP</t>
  </si>
  <si>
    <t>Заглушка пластик AP630 для бортика  Темно-серый TP</t>
  </si>
  <si>
    <t>Заглушка пластик 860D для бортика черный TP</t>
  </si>
  <si>
    <t>Заглушка пластик AP630 для бортика Инокс TP</t>
  </si>
  <si>
    <t>Уголок пластик AP630 внеш для бортика Серебро TP</t>
  </si>
  <si>
    <t>Уголок для бортика AP 120 внутр белый</t>
  </si>
  <si>
    <t>Уголок пластик AP630 внут для бортика Темно-серый TP</t>
  </si>
  <si>
    <t>Уголок пластик AP 120 внеш для бортика белый глянец TP</t>
  </si>
  <si>
    <t>Уголок пластик AP630 внеш для бортика Черный глянец TP</t>
  </si>
  <si>
    <t>Заглушка пластик  AP630 для бортика Черный мат TP</t>
  </si>
  <si>
    <t>Уголок пластик AP630 внеш для бортика Бетон TP</t>
  </si>
  <si>
    <t>Заглушка пластик AP630 для бортика Белый мат TP</t>
  </si>
  <si>
    <t>Соединение пластик  AP 120 для бортика белый TP</t>
  </si>
  <si>
    <t>Уголок пластик AP630 внут для бортика Черный глянец TP</t>
  </si>
  <si>
    <t>Уголок пластик AP 120 внеш для бортика черный глянец TP</t>
  </si>
  <si>
    <t>Заглушка пластик AP630 для бортика Черный глянец TP</t>
  </si>
  <si>
    <t>Уголок пластик AP630 внут для бортика Белый глянец TP</t>
  </si>
  <si>
    <t>Заглушка пластик AP630 для бортика Белый глянец TP</t>
  </si>
  <si>
    <t>Заглушка для плинтуса L-обр правый пластик Турция</t>
  </si>
  <si>
    <t>Заглушка для плинтуса L-обр левый</t>
  </si>
  <si>
    <t>НЕИСП_Заглушка для плинтуса С-обр универсальный</t>
  </si>
  <si>
    <t>Планки торцевые, соеденительные, угловые для столешницы</t>
  </si>
  <si>
    <t>Угловое соединение алюминий 38U 1516 РФ АП</t>
  </si>
  <si>
    <t>Торцовка универсальная алюминий 38U 1519У Черная АП</t>
  </si>
  <si>
    <t>Торцовка правая алюминий 38U 1519 РФ АП</t>
  </si>
  <si>
    <t>Торцовка левая алюминий 38U 1519 РФ АП</t>
  </si>
  <si>
    <t>Угловое соединение алюминий 38U 1516 РФ Черная АП</t>
  </si>
  <si>
    <t>Торцовка универсальная алюминий 38U 1519У РФ Белая АП</t>
  </si>
  <si>
    <t>Угловое соединение алюминий 38U 1516 Белая АП</t>
  </si>
  <si>
    <t>Торцовка универсальная алюминий 28U 1518У-R9 РФ Черная АП</t>
  </si>
  <si>
    <t>Торцовка универсальная алюминий 38U 1519У РФ АП</t>
  </si>
  <si>
    <t>Торцовка универсальная алюминий 38U 1528У-R1 АП</t>
  </si>
  <si>
    <t>Торцовка универсальная алюминий 28U 1518У-R9 РФ АП</t>
  </si>
  <si>
    <t>Стыковка щелевая алюминий 38U Черная 1517-1 АП</t>
  </si>
  <si>
    <t>Стыковка щелевая алюминий 38U 1517-1 РФ АП</t>
  </si>
  <si>
    <t>Стыковка щелевая алюминий 38U 1527-R1 АП</t>
  </si>
  <si>
    <t>Стыковка щелевая алюминий 38U Белая 1517-1 АП</t>
  </si>
  <si>
    <t>Торцовка правая алюминий 28U 1518-R3 АП</t>
  </si>
  <si>
    <t>Угловое соединение алюминий 28U 1526 АП</t>
  </si>
  <si>
    <t>Угловое соединение алюминий 38U 1516 АП</t>
  </si>
  <si>
    <t>Угловое соединение алюминий 28U 1526 Черная АП</t>
  </si>
  <si>
    <t>Торцовка левая алюминий 28U 1518-R3 АП</t>
  </si>
  <si>
    <t>Торцовка универсальная алюминий 28U 1518У-R9 РФ Белая АП</t>
  </si>
  <si>
    <t>Торцовка универсальная алюминий 38 1530У АП</t>
  </si>
  <si>
    <t>Угловое соединение алюминий 28U 1526 Белая АП</t>
  </si>
  <si>
    <t>Стыковка щелевая алюминий 28U 1517-R9 Черная АП</t>
  </si>
  <si>
    <t>Стыковка щелевая алюминий 28U 1517-R9 Белая АП</t>
  </si>
  <si>
    <t>Стыковка прямая алюминий 28U 1517-R9 АП</t>
  </si>
  <si>
    <t>Торцовка универсальная алюминий 56U 1522У KD</t>
  </si>
  <si>
    <t>Угловое соединение алюминий 28U 1542-R3 АП</t>
  </si>
  <si>
    <t>Стыковка щелевая алюминий 28U 1517-R9 АП</t>
  </si>
  <si>
    <t>Стыковка прямая алюминий 38U 1517-1 АП</t>
  </si>
  <si>
    <t>Стыковка прямая алюминий 38U 1515 АП</t>
  </si>
  <si>
    <t>Угловое соединение алюминий 56U 1524 е KD</t>
  </si>
  <si>
    <t>НЕИСП_СКИФ Щелевая прямая алюминиевая планка 28мм</t>
  </si>
  <si>
    <t>Уголок для бортика AP 740 внеш Дуб вотан</t>
  </si>
  <si>
    <t>НЕИСП_Уголок для плинтуса внутрений L-обр пластик Турция</t>
  </si>
  <si>
    <t>НЕИСП_Уголок для плинтуса внутрений С-обр</t>
  </si>
  <si>
    <t>НЕИСП_Уголок для плинтуса внешний L-обр</t>
  </si>
  <si>
    <t>НЕИСП_Уголок для плинтуса внешний С-обр</t>
  </si>
  <si>
    <t>Профиль уплотнительный</t>
  </si>
  <si>
    <t>Уплотнитель для цоколя 16мм Thermoplast</t>
  </si>
  <si>
    <t>Профиль уплотнительный Антисиликон 1мм*24мм*9мм 4,2м белый TP</t>
  </si>
  <si>
    <t>уплотнитель под цоколь 16 мм</t>
  </si>
  <si>
    <t>Профиль уплотнительный Антисиликон 1мм*24мм*9мм 4,2м черный TP</t>
  </si>
  <si>
    <t>Профиль уплотнительный Антисиликон 1мм*24мм*9мм 4,2м серый жемчуг TP</t>
  </si>
  <si>
    <t>Профиль уплотнительный Антисиликон 1мм*24мм*9мм 4,2м прозрачный TP</t>
  </si>
  <si>
    <t>Профиль бесцветный H 16мм для нижней линий цоколя 3м</t>
  </si>
  <si>
    <t>Уплотнитель для столешницы 38мм Thermoplast</t>
  </si>
  <si>
    <t>Цоколь</t>
  </si>
  <si>
    <t>Цоколь кухонный пластик 3м ПВХ-100мм Черный 006 ДК</t>
  </si>
  <si>
    <t>Цоколь кухонный пластик 3м ПВХ-100мм Белый 001 ДК</t>
  </si>
  <si>
    <t>Цоколь мебельный Белый мат 189B Thermoplast</t>
  </si>
  <si>
    <t>Цоколь мебельный Бетон 189B Thermoplast</t>
  </si>
  <si>
    <t>Цоколь мебельный Белый глянец 189B Thermoplast</t>
  </si>
  <si>
    <t>НЕИСП_Цоколь мебельный Черный мат 189B Thermoplast</t>
  </si>
  <si>
    <t>Цоколь мебельный Черный глянец 189B Thermoplast</t>
  </si>
  <si>
    <t>Заглушка цокольная пластик 100мм Мультиугол Черный 006 ДК</t>
  </si>
  <si>
    <t>Мультиугол для цоколя 100мм Серебро 0820 Thermoplast (ШТУК)</t>
  </si>
  <si>
    <t>Заглушка для цоколя 100мм Черный 0901 Thermoplast</t>
  </si>
  <si>
    <t>Заглушка цокольная пластик 100мм Мультиугол Белый 001 ДК</t>
  </si>
  <si>
    <t>Заглушка цокольная пластик 100мм Н-образная Черный 006 ДК</t>
  </si>
  <si>
    <t>Заглушка цокольная пластик 100мм П-образная Черный 006 ДК</t>
  </si>
  <si>
    <t>Заглушка цокольная пластик 100мм П-образная Белый 001 ДК</t>
  </si>
  <si>
    <t>Мультиугол для цоколя 100мм Белый 0301 Thermoplast (ШТУК)</t>
  </si>
  <si>
    <t>Мультиугол для цоколя 100мм Черный глянец 1905 Thermoplast (ШТУК)</t>
  </si>
  <si>
    <t>Заглушка для цоколя 100мм Черный глянец 1905 Thermoplast</t>
  </si>
  <si>
    <t>Заглушка для цоколя 100мм Серебряный 0820 Thermoplast</t>
  </si>
  <si>
    <t>Соединение для цоколя 100мм Черный 0901 Thermoplast</t>
  </si>
  <si>
    <t>Соединение для цоколя 100мм Белый 0301 Thermoplast</t>
  </si>
  <si>
    <t>Мультиугол для цоколя 100мм Серый темный 0980 Thermoplast (ШТУК)</t>
  </si>
  <si>
    <t>Мультиугол для цоколя 100мм Черный 0901 Thermoplast (ШТУК)</t>
  </si>
  <si>
    <t>Заглушка для цоколя 100мм Белый 0301 Thermoplast</t>
  </si>
  <si>
    <t>Заглушка для цоколя 100мм Белый глянец 1105 Thermoplast</t>
  </si>
  <si>
    <t>Соединение для цоколя 100мм Белый глянец 1105 Thermoplast</t>
  </si>
  <si>
    <t>Мультиугол для цоколя 100мм Белый глянец 1105 Thermoplast (ШТУК)</t>
  </si>
  <si>
    <t>Цоколь мебельный Алюфлекс 189B Thermoplast</t>
  </si>
  <si>
    <t>Цоколь мебельный Серебро мат 189B Thermoplast</t>
  </si>
  <si>
    <t>Цоколь мебельный Алюминий глянец 189B Thermoplast</t>
  </si>
  <si>
    <t>Цоколь мебельный Алюминий мат 189B Thermoplast</t>
  </si>
  <si>
    <t>Крепежные системы</t>
  </si>
  <si>
    <t>Конфирматы шурупы дюбель</t>
  </si>
  <si>
    <t>Минификсы набор 15*12мм Asiana</t>
  </si>
  <si>
    <t>Шуруп 3,5*16 упаковка 1000 шт</t>
  </si>
  <si>
    <t>Конфирмат 6,3x50 средняя резьба 1шт Китай</t>
  </si>
  <si>
    <t>Шуруп 4*30</t>
  </si>
  <si>
    <t>Шуруп 3,5*16 Milat</t>
  </si>
  <si>
    <t>Конфирмат 6,3x50 крупная резьба 1шт Китай</t>
  </si>
  <si>
    <t>Шуруп 3,5*30 Milat</t>
  </si>
  <si>
    <t>Конфирмат 6,3*50*9 уп 100шт Китай</t>
  </si>
  <si>
    <t>Конфирмат 6,3*50*9 уп 3000шт Китай</t>
  </si>
  <si>
    <t>Конфирмат 7*70</t>
  </si>
  <si>
    <t>Навес L-образный Белый ASIANA</t>
  </si>
  <si>
    <t>Евровинт 6,3*11 ASIANA</t>
  </si>
  <si>
    <t>Конфирмат 7*50*14 ASIANA</t>
  </si>
  <si>
    <t>Винт регулируемый Break-Away Screw М4*45мм для ручек выпуклая головка желтая хромированная ста</t>
  </si>
  <si>
    <t>Шуруп 2,5*20</t>
  </si>
  <si>
    <t>Минификсы набор 15*12мм Aytug</t>
  </si>
  <si>
    <t>Шуруп 3,5*16 цинк ASIANA (1000шт в коробке)</t>
  </si>
  <si>
    <t>НЕИСП_Шуруп 3,5х16мм SPAX</t>
  </si>
  <si>
    <t>Шуруп 3,5х30мм SPAX</t>
  </si>
  <si>
    <t>Шуруп 3,5*30 цинк ASIANA (1000шт в коробке)</t>
  </si>
  <si>
    <t>Магнит белый 45 мм 1шт</t>
  </si>
  <si>
    <t>Минификсы набор 15*12мм с мет.дюбелем Aytug</t>
  </si>
  <si>
    <t>Шуруп 3,5*16 для крепления гипсокартонных плит</t>
  </si>
  <si>
    <t>Шуруп 3,5*30 для крепления гипсокартонных плит</t>
  </si>
  <si>
    <t>Шуруп 30мм NURMAX черные</t>
  </si>
  <si>
    <t>Шуруп 4*16 мм</t>
  </si>
  <si>
    <t>Дюбель бабочка для гипсокартона TNF (320/200шт)</t>
  </si>
  <si>
    <t>Дюбель-гвоздь металлический 8*80</t>
  </si>
  <si>
    <t>Дюбель-гвоздь металлический 6*60</t>
  </si>
  <si>
    <t>Дюбель-гвоздь металлический 8*100</t>
  </si>
  <si>
    <t>Винт с потайной головкой DIN965 оц 4x80</t>
  </si>
  <si>
    <t>НЕИСП_Шуруп 4*16 мм хром 1000шт уп Польша</t>
  </si>
  <si>
    <t>Шуруп 25мм</t>
  </si>
  <si>
    <t>Дюбель бабочка из гипсокартона TNF-W с шурупом</t>
  </si>
  <si>
    <t>Шуруп 3,5*50 черный крупная резьба, потайная головка KZ</t>
  </si>
  <si>
    <t>Винт с потайной головкой DIN965 оц 4x10</t>
  </si>
  <si>
    <t>Шуруп 4.2*70 черный крупная резьба, потайная головка KZ</t>
  </si>
  <si>
    <t>Винт с потайной головкой DIN965 оц 3x10</t>
  </si>
  <si>
    <t>Шуруп кольцо d60mm*100мм 1шт</t>
  </si>
  <si>
    <t>НЕИСП_Шуруп 16мм NURMAX черные</t>
  </si>
  <si>
    <t>Дюбель-гвоздь металлический 8*60</t>
  </si>
  <si>
    <t>Болт DIN 933 оц. 6*50</t>
  </si>
  <si>
    <t>Винт</t>
  </si>
  <si>
    <t>Магнит коричневый 60мм 1шт</t>
  </si>
  <si>
    <t>Магнит белый 60мм 1 шт</t>
  </si>
  <si>
    <t>Держатели для полок, стекол, посудосушителей</t>
  </si>
  <si>
    <t>Держатели угловые</t>
  </si>
  <si>
    <t>Навес L-образный Белый Турция</t>
  </si>
  <si>
    <t>Уголок металлический средний</t>
  </si>
  <si>
    <t>Уголок металлический большой</t>
  </si>
  <si>
    <t>Уголок пластиковый белый с крышкой 1шт Aytug Турция</t>
  </si>
  <si>
    <t>Уголок металлический S 16*20*20мм сталь</t>
  </si>
  <si>
    <t>Уголок металлический маленький 25*25*30*1,8 ASIANA</t>
  </si>
  <si>
    <t>Уголок металлический с накладкой 27*27мм белый L 1шт</t>
  </si>
  <si>
    <t>Уголок металлический большой 38*38**47*1,8 ASIANA</t>
  </si>
  <si>
    <t>Навес L-образный Серый</t>
  </si>
  <si>
    <t>Уголок металлический средний 30*30*47*1,8 ASIANA</t>
  </si>
  <si>
    <t>Навес L-коричневый</t>
  </si>
  <si>
    <t>Уголок пластиковый серый 1шт Турция</t>
  </si>
  <si>
    <t>НЕИСП_Уголок металлический с накладкой 27*27мм серый L 1шт</t>
  </si>
  <si>
    <t>Навес L-образный Крем</t>
  </si>
  <si>
    <t>Навес L-образный Коричневый</t>
  </si>
  <si>
    <t>Уголок с крышкой маленький Белый 2236-1 25*25 7N</t>
  </si>
  <si>
    <t>Уголок стяжка бабочка пластиковая прозрачная 1шт Турция</t>
  </si>
  <si>
    <t>Уголок пластиковый черный 1шт Турция</t>
  </si>
  <si>
    <t>Навес пластик L-образный 1.2мм Серый Atg</t>
  </si>
  <si>
    <t>Уголок металлический с накладкой 27*27мм ольха L 1шт</t>
  </si>
  <si>
    <t>Навес пластик L-образный 1.2мм Коричневый Atg</t>
  </si>
  <si>
    <t>Уголок металлический с накладкой 27*27мм бежевый 1шт</t>
  </si>
  <si>
    <t>Уголок пластиковый крем 1шт Турция</t>
  </si>
  <si>
    <t>Навес пластик L-образный 1.2мм Крем Atg</t>
  </si>
  <si>
    <t>Уголок пластиковый 42*29мм Белый</t>
  </si>
  <si>
    <t>Уголок пластиковый Крем</t>
  </si>
  <si>
    <t>Уголок пластиковый Серый</t>
  </si>
  <si>
    <t>НЕИСП_Навес L белый маленкий</t>
  </si>
  <si>
    <t>НЕИСП_Навес L-образный уголок М-1006 Черный</t>
  </si>
  <si>
    <t>Уголок пластиковый 42*29мм белый КЗ</t>
  </si>
  <si>
    <t>Уголок пластиковый Коричневый</t>
  </si>
  <si>
    <t>Уголок пластиковый 42*29мм черный КЗ</t>
  </si>
  <si>
    <t>НЕИСП_Навес L-образный 1.2мм Aytug (с характеристиками)</t>
  </si>
  <si>
    <t>Уголок стяжка бабочка пластиковая белая 1шт Турция</t>
  </si>
  <si>
    <t>Полкодержатели</t>
  </si>
  <si>
    <t>Полкодержатель металлический 1шт ASIANA</t>
  </si>
  <si>
    <t>Полкодержатель с резинкой ASIANA</t>
  </si>
  <si>
    <t>Шина 1,2*2000мм для потайного навеса шкафа</t>
  </si>
  <si>
    <t>Полкодержатель металлический HD</t>
  </si>
  <si>
    <t>Кронштейн универсальный Белый HD</t>
  </si>
  <si>
    <t>Полкодержатель с гвоздем Белый</t>
  </si>
  <si>
    <t>НЕИСП_Шина для кронштейна 2м Россия</t>
  </si>
  <si>
    <t>Консоль с крышкой 7012 (24) Хромовый) 7N</t>
  </si>
  <si>
    <t>НЕИСП_Консоль 200*250мм 8*10 белая 1шт</t>
  </si>
  <si>
    <t>Кронштейн универсальный Коричневый HD</t>
  </si>
  <si>
    <t>Консоль с крышкой 7012 (18) Хромовый) 7N</t>
  </si>
  <si>
    <t>Консоль Кольт отделка белый бархат матовый комплект 2 штуки ММ</t>
  </si>
  <si>
    <t>Полкодержатель с гвоздем Коричневый</t>
  </si>
  <si>
    <t>Консоль с крышкой 7012 (12) Хромовый 7N</t>
  </si>
  <si>
    <t>Консоль 150*200мм 6*8 белая 1шт</t>
  </si>
  <si>
    <t>Кронштейн 250*300мм для полки консоль белый 1шт</t>
  </si>
  <si>
    <t>Кронштейн 200*250мм для полки консоль белый 1шт</t>
  </si>
  <si>
    <t>Кронштейн 350*400мм для полки консоль белый 1шт</t>
  </si>
  <si>
    <t>Консоль Кольт отделка черный бархат матовый комплект 2 штуки ММ</t>
  </si>
  <si>
    <t>Консоль Merletto отделка бронза античная французская большой ММ</t>
  </si>
  <si>
    <t>Консоль 7070 (5х6(12*15), Белый, К1428 7N</t>
  </si>
  <si>
    <t>Консоль Merletto отделка бронза античная французская малый ММ</t>
  </si>
  <si>
    <t>НЕИСП_Кронштейн 180*180мм для полки консоль черный 1шт</t>
  </si>
  <si>
    <t>Кронштейн 183х114х35мм с декор накладкой белый 1шт</t>
  </si>
  <si>
    <t>Кронштейн 237х143х34 с декор накладкой белый 1шт</t>
  </si>
  <si>
    <t>Кронштейн 183х114х35мм с декор накладкой черный 1шт</t>
  </si>
  <si>
    <t>Кронштейн 150*200мм для полки консоль белый 1шт</t>
  </si>
  <si>
    <t>Кронштейн 220*220мм для полки консоль хром 1шт</t>
  </si>
  <si>
    <t>Консоль Лофт-1 отделка белый бархат (матовый) ММ</t>
  </si>
  <si>
    <t>Кронштейн 237х143х34мм с декор накладкой черный 1шт</t>
  </si>
  <si>
    <t>Кронштейн 300*220мм для полки консоль черный 1шт</t>
  </si>
  <si>
    <t>Консоль Лофт-1 отделка черный бархат матовый ММ</t>
  </si>
  <si>
    <t>Кронштейн 183х114х35мм с декор накладкой бежевый 1шт</t>
  </si>
  <si>
    <t>Кронштейн 119х77,5х25мм для полки консоль белый 1шт</t>
  </si>
  <si>
    <t>Кронштейн 119х77,5х25мм для полки консоль черный 1шт</t>
  </si>
  <si>
    <t>Кронштейн 300*350мм для полки консоль белый 1шт</t>
  </si>
  <si>
    <t>Кронштейн 119х77,5х25мм с декор накладкой бежевый 1шт</t>
  </si>
  <si>
    <t>Шкант</t>
  </si>
  <si>
    <t>Шкант 8*30мм ASIANA</t>
  </si>
  <si>
    <t>НЕИСП_Шкант 8*30мм МР</t>
  </si>
  <si>
    <t>Гайка мебельная DIN1624 M6</t>
  </si>
  <si>
    <t>Держатели посудосушек и корзин</t>
  </si>
  <si>
    <t>Полкодержатель для сушки без рамки РФ 1шт</t>
  </si>
  <si>
    <t>НЕИСП_Полкодержатель для сушки без рамки пластик ВР 1шт</t>
  </si>
  <si>
    <t>Крепление пластиковое для сушки хром на 600 комплект правое и левое</t>
  </si>
  <si>
    <t>Крепление пластиковое для сушки хром на 800 комплект правое и левое</t>
  </si>
  <si>
    <t>Крепление пластиковое для сушки хром на 700 комплект правое и левое</t>
  </si>
  <si>
    <t>Навесы рояльные</t>
  </si>
  <si>
    <t>Навес рояльный</t>
  </si>
  <si>
    <t>Навес рояльный желтый 1,8м (42303) 7N</t>
  </si>
  <si>
    <t>Навес рояльный Хром 1,8м 42265 (K229) 7N</t>
  </si>
  <si>
    <t>Навес рояльный 60*35мм 1шт</t>
  </si>
  <si>
    <t>НЕИСП_Распродажа держателей 50 тг</t>
  </si>
  <si>
    <t>Распродажа по 1 тенге</t>
  </si>
  <si>
    <t>Стеклодержатели</t>
  </si>
  <si>
    <t>Зеркалодержатель лепесток</t>
  </si>
  <si>
    <t>Навес для стекла с доводчиком Прямой К55 (К8330) 7N</t>
  </si>
  <si>
    <t>Полкодержатель для стекла</t>
  </si>
  <si>
    <t>Стеклодержатель AKS 403</t>
  </si>
  <si>
    <t>Пеликан 71*62</t>
  </si>
  <si>
    <t>НЕИСП_Навес для стекла без доводчика Горбатый 2751 (К1438) 7N</t>
  </si>
  <si>
    <t>Навес для стекла с доводчиком Горбатый К55 (К8331) 7N</t>
  </si>
  <si>
    <t>НЕИСП_Навес для стекла без доводчика Прямой 2753 (К1440) 7N</t>
  </si>
  <si>
    <t>Стеклодержатель</t>
  </si>
  <si>
    <t>НЕИСП_Навес для стекла 2208 внутренний</t>
  </si>
  <si>
    <t>Навес для стекла с  доводчиком  полувнешний К55 (К8332) 7N</t>
  </si>
  <si>
    <t>Пеликан 55*75</t>
  </si>
  <si>
    <t>Навес для стекла внешний 26мм</t>
  </si>
  <si>
    <t>Навес для стекла без доводчика Полувнешний 2752 (К1439) 7N</t>
  </si>
  <si>
    <t>НЕИСП_Навес для стекла 2208 внешний</t>
  </si>
  <si>
    <t>Зеркалодержатель (профиль прозрачный)</t>
  </si>
  <si>
    <t>Зеркалодержатель HD.</t>
  </si>
  <si>
    <t>Зеркалодержатель d-19.5mm</t>
  </si>
  <si>
    <t>Стеклодержатель D5mm</t>
  </si>
  <si>
    <t>Стеклодержатель HD</t>
  </si>
  <si>
    <t>Заглушки</t>
  </si>
  <si>
    <t>Заглушки самоклеющиеся</t>
  </si>
  <si>
    <t>Заглушка самоклейка Белый 1110</t>
  </si>
  <si>
    <t>Заглушка самоклейка Белый гладкий 1120</t>
  </si>
  <si>
    <t>Заглушка самоклейка Серый 0288</t>
  </si>
  <si>
    <t>Заглушка самоклейка Тик 3058</t>
  </si>
  <si>
    <t>Заглушка самоклейка Кашемир 702</t>
  </si>
  <si>
    <t>Заглушка самоклейка Шимо светлый 1298</t>
  </si>
  <si>
    <t>Заглушка самоклейка Белый PC2500</t>
  </si>
  <si>
    <t>Заглушка самоклейка Дуб сонома 7520</t>
  </si>
  <si>
    <t>Заглушка самоклейка Белый гладкий PC2501</t>
  </si>
  <si>
    <t>Заглушка самоклейка Белый глянец 0311</t>
  </si>
  <si>
    <t>Заглушка самоклейка Имбирь 2222</t>
  </si>
  <si>
    <t>Заглушка самоклейка Дуб седан 6070</t>
  </si>
  <si>
    <t>Заглушка самоклейка Антрацит PC2546</t>
  </si>
  <si>
    <t>Заглушка самоклейка Галка Серая 201</t>
  </si>
  <si>
    <t>Заглушка самоклейка Ясень темный 0284</t>
  </si>
  <si>
    <t>Заглушка самоклейка Орех средний 7111</t>
  </si>
  <si>
    <t>Заглушка самоклейка Черный 2110</t>
  </si>
  <si>
    <t>Заглушка самоклейка Выбеленное дерево 1424</t>
  </si>
  <si>
    <t>Заглушка самоклейка Титан 501</t>
  </si>
  <si>
    <t>Заглушка самоклейка Крем 1190</t>
  </si>
  <si>
    <t>Заглушка самоклейка Амальфи 0323</t>
  </si>
  <si>
    <t>Заглушка самоклейка Алюминий 5067</t>
  </si>
  <si>
    <t>Заглушка самоклейка Сканди 3033</t>
  </si>
  <si>
    <t>Заглушка самоклейка Выбеленное дерево 9883</t>
  </si>
  <si>
    <t>Заглушка самоклейка Бетон пайн белый 3010</t>
  </si>
  <si>
    <t>Заглушка самоклейка Анкор белый PC2140</t>
  </si>
  <si>
    <t>Заглушка самоклейка Крем 0325</t>
  </si>
  <si>
    <t>Заглушка самоклейка Орех Испанский 7059</t>
  </si>
  <si>
    <t>Заглушка самоклейка 3020</t>
  </si>
  <si>
    <t>Заглушка самоклейка Дуб молочный 7523</t>
  </si>
  <si>
    <t>Заглушка самоклейка Каньон песчаный 3144</t>
  </si>
  <si>
    <t>Заглушка самоклейка Дезира темная PC2132</t>
  </si>
  <si>
    <t>Заглушка самоклейка Дуб Арденский 7145</t>
  </si>
  <si>
    <t>Заглушка самоклейка Сосна орегон пористый 0286</t>
  </si>
  <si>
    <t>Заглушка самоклейка Капучино 1484</t>
  </si>
  <si>
    <t>Заглушка самоклейка Дуб солсбери 0285</t>
  </si>
  <si>
    <t>Заглушка для минификса самоклейка Бежевый 0325</t>
  </si>
  <si>
    <t>Заглушка самоклейка Черный гладкий PC2511</t>
  </si>
  <si>
    <t>Заглушка самоклейка Красный 9032</t>
  </si>
  <si>
    <t>Заглушка самоклейка Дуб сонома PC2120</t>
  </si>
  <si>
    <t>Заглушка самоклейка Орех экко 7226</t>
  </si>
  <si>
    <t>Заглушка самоклейка Синий 9023</t>
  </si>
  <si>
    <t>Заглушка самоклейка Антрацит 1616</t>
  </si>
  <si>
    <t>Заглушка для минификса самоклейка Клен 7071</t>
  </si>
  <si>
    <t>Заглушка самоклейка Лайм 6262</t>
  </si>
  <si>
    <t>Заглушка самоклейка Ваниль 2355</t>
  </si>
  <si>
    <t>Заглушка для минификса самоклейка Орех средний 7111</t>
  </si>
  <si>
    <t>Заглушка самоклейка Оранжевый 5292</t>
  </si>
  <si>
    <t>Заглушка самоклейка Бодега 8112</t>
  </si>
  <si>
    <t>Заглушка для минификса самоклейка Дуб седан 6070</t>
  </si>
  <si>
    <t>Заглушка самоклейка Венге 3428</t>
  </si>
  <si>
    <t>Заглушка для минификса самоклейка Шимо светлый 1298</t>
  </si>
  <si>
    <t>НЕИСП_Заглушка для минификса самоклейка Венге 7104</t>
  </si>
  <si>
    <t>Заглушка самоклейка Орех темный 7383</t>
  </si>
  <si>
    <t>Заглушка самоклейка Вишня оксфорд 7043</t>
  </si>
  <si>
    <t>Заглушка самоклейка Имбирь PC2626</t>
  </si>
  <si>
    <t>Заглушка самоклейка Анкор темный PC2590</t>
  </si>
  <si>
    <t>Заглушка самоклейка Мокко 1428</t>
  </si>
  <si>
    <t>Заглушка самоклейка Дуб дымчатый PC2176</t>
  </si>
  <si>
    <t>Заглушка для минификса самоклейка Сосна орегон 0286</t>
  </si>
  <si>
    <t>НЕИСП_Заглушка для минификса самоклейка Орех экко 7226</t>
  </si>
  <si>
    <t>Заглушка самоклейка Синий PC2560</t>
  </si>
  <si>
    <t>Заглушка самоклейка Клен 7071</t>
  </si>
  <si>
    <t>Заглушка самоклейка Ясень шимо светлый PC2630</t>
  </si>
  <si>
    <t>Заглушка для минификса самоклейка Орех италия 7061</t>
  </si>
  <si>
    <t>Заглушка самоклейка Дезира 0282</t>
  </si>
  <si>
    <t>Заглушка самоклейка Намибия PC2173</t>
  </si>
  <si>
    <t>Заглушка самоклейка Ночь экко PC2170</t>
  </si>
  <si>
    <t>Заглушка самоклейка Анкор светлый PC2585</t>
  </si>
  <si>
    <t>Заглушка самоклейка Махон 7102</t>
  </si>
  <si>
    <t>Заглушка самоклейка Каньон песчаный PC2645</t>
  </si>
  <si>
    <t>Заглушка самоклейка Орех Италия 7061</t>
  </si>
  <si>
    <t>НЕИСП_Заглушка самоклейка Бежевый PC2505</t>
  </si>
  <si>
    <t>Заглушка самоклейка 8061</t>
  </si>
  <si>
    <t>Заглушка самоклейка Орех Италия PC2135</t>
  </si>
  <si>
    <t>Заглушка самоклейка Дуб млечный PC2123</t>
  </si>
  <si>
    <t>Заглушка самоклейка Зебрано PC2206</t>
  </si>
  <si>
    <t>НЕИСП_Заглушка для минификса самоклейка Выбеленное дерево 1424</t>
  </si>
  <si>
    <t>Заглушка самоклейка Ориноко PC2605</t>
  </si>
  <si>
    <t>Заглушка самоклейка Бирюза 0412</t>
  </si>
  <si>
    <t>Заглушка самоклейка Бук PC2100</t>
  </si>
  <si>
    <t>Заглушка самоклейка Дуб седан PC2121</t>
  </si>
  <si>
    <t>Заглушка самоклеющаяся</t>
  </si>
  <si>
    <t>НЕИСП_Заглушка самоклейка Выбеленное дерево PC2650</t>
  </si>
  <si>
    <t>Заглушка самоклейка Алюминий PC2540</t>
  </si>
  <si>
    <t>Заглушка самоклейка Зебрано темный PC2205</t>
  </si>
  <si>
    <t>Заглушка для минификса самоклейка Дуб молочный 7550</t>
  </si>
  <si>
    <t>Заглушка самоклейка Эльбрус 3535</t>
  </si>
  <si>
    <t>Заглушка самоклейка Махон PC2185</t>
  </si>
  <si>
    <t>Заглушка самоклейка Антрацит глянец 5010</t>
  </si>
  <si>
    <t>Заглушка самоклейка Желтый 5001</t>
  </si>
  <si>
    <t>Заглушка Декор. самокл. Д. 14 (2135) Вишня Пенсильв</t>
  </si>
  <si>
    <t>Заглушка для минификса самоклейка Мокко 1428</t>
  </si>
  <si>
    <t>Заглушка самоклейка Бук 7011</t>
  </si>
  <si>
    <t>Заглушка самоклейка Зебрано 3510</t>
  </si>
  <si>
    <t>Заглушка самоклейка Ирис 5143</t>
  </si>
  <si>
    <t>Заглушка самоклейка Дуб старый 0281</t>
  </si>
  <si>
    <t>Заглушка самоклейка Фламинго 3006</t>
  </si>
  <si>
    <t>Заглушка самоклейка Зеленый PC2555</t>
  </si>
  <si>
    <t>Заглушка самоклейка Орех Канада 7455</t>
  </si>
  <si>
    <t>Заглушка</t>
  </si>
  <si>
    <t>Заглушка самоклейка Дезира пористый темный 7081</t>
  </si>
  <si>
    <t>Заглушка самоклейка Клен 7156</t>
  </si>
  <si>
    <t>Заглушка самоклейка Дуб антик 0283</t>
  </si>
  <si>
    <t>Заглушка самоклейка Экзотик 3212</t>
  </si>
  <si>
    <t>Заглушка самоклейка Розовый 8687</t>
  </si>
  <si>
    <t>Заглушка самоклейка 1267</t>
  </si>
  <si>
    <t>Заглушка самоклейка Венге 7104</t>
  </si>
  <si>
    <t>Защита</t>
  </si>
  <si>
    <t>Отбойники силиконовые (10*1,5мм)</t>
  </si>
  <si>
    <t>Силиконовые прокладки 10мм PC</t>
  </si>
  <si>
    <t>Силиконовые прокладки 14мм PC</t>
  </si>
  <si>
    <t>Силиконовые прокладки 18мм PC</t>
  </si>
  <si>
    <t>Подпятник войлочный самоклейка Mixed</t>
  </si>
  <si>
    <t>Подпятник войлочный самоклейка d50</t>
  </si>
  <si>
    <t>Силиконовые бамперы для дверных ручек PC</t>
  </si>
  <si>
    <t>Подпятник войлочный самоклейка 30*30мм</t>
  </si>
  <si>
    <t>Силиконовые прокладки 22мм PC</t>
  </si>
  <si>
    <t>Подпятник войлочный самоклейка d40</t>
  </si>
  <si>
    <t>Подпятник войлочный самоклейка d35</t>
  </si>
  <si>
    <t>Заглушки конфирматные</t>
  </si>
  <si>
    <t>Заглушка конфирматная белая (Турция)</t>
  </si>
  <si>
    <t>Заглушка конфирматная черная</t>
  </si>
  <si>
    <t>Заглушка конфирматная бежевая</t>
  </si>
  <si>
    <t>Заглушка конфирматная крем</t>
  </si>
  <si>
    <t>НЕИСП_Заглушка конфирматная серая</t>
  </si>
  <si>
    <t>Заглушка конфирматная венге</t>
  </si>
  <si>
    <t>НЕИСП_Заглушка конфирматная вишня оксфорд</t>
  </si>
  <si>
    <t>НЕИСП_Заглушка конфирматная светло-коричневая</t>
  </si>
  <si>
    <t>Заглушка конфирматная</t>
  </si>
  <si>
    <t>НЕИСП_Заглушка конфирматная бук</t>
  </si>
  <si>
    <t>Заглушки для минификсов</t>
  </si>
  <si>
    <t>Заглушка для минификса белая</t>
  </si>
  <si>
    <t>Заглушка для минификса крем</t>
  </si>
  <si>
    <t>Заглушка для минификса коричневая</t>
  </si>
  <si>
    <t>Заглушка для минификса вишня оксфорд</t>
  </si>
  <si>
    <t>Заглушка для минификса серая</t>
  </si>
  <si>
    <t>Заглушка для минификса черная</t>
  </si>
  <si>
    <t>Заглушки на стол</t>
  </si>
  <si>
    <t>Кабелегон Белый</t>
  </si>
  <si>
    <t>Кабелегон Черный</t>
  </si>
  <si>
    <t>Кабелегон Серый</t>
  </si>
  <si>
    <t>Кабелегон Коричневый</t>
  </si>
  <si>
    <t>Кабелегон Красный</t>
  </si>
  <si>
    <t>НЕИСП_Заглушка комп С образный коричневый №2</t>
  </si>
  <si>
    <t>Кабелегон Вишня</t>
  </si>
  <si>
    <t>Кабелегон Крем</t>
  </si>
  <si>
    <t>НЕИСП_Заглушка комп серый №1</t>
  </si>
  <si>
    <t>НЕИСП_Заглушка комп С образный серый №2</t>
  </si>
  <si>
    <t>Заглушки на ящики</t>
  </si>
  <si>
    <t>НЕИСП_Заглушка для выдвижного ящика FGV</t>
  </si>
  <si>
    <t>НЕИСП_Заглушки для выдвижного ящика FGV</t>
  </si>
  <si>
    <t>НЕИСП_Заглушка комп прямоугл</t>
  </si>
  <si>
    <t>Стяжки</t>
  </si>
  <si>
    <t>Минификсы, рафиксы</t>
  </si>
  <si>
    <t>Рафикс ASIANA</t>
  </si>
  <si>
    <t>Корпус стяжки белый 42.0110.01GEH и винт 42.0720 BLUM</t>
  </si>
  <si>
    <t>Корпус стяжки серый 42.0110.01GEH и винт 42.0720 BLUM</t>
  </si>
  <si>
    <t>Корпус стяжки бежевый 42.0110.01GEH и винт 42.0720 BLUM</t>
  </si>
  <si>
    <t>Корпус стяжки черный 42.0110.01GEH и винт 42.0720 BLUM</t>
  </si>
  <si>
    <t>Корпус стяжки темно-коричневый 42.0110.01GEH и винт 42.0720 BLUM</t>
  </si>
  <si>
    <t>Корпус стяжки коричневый 42.0110.01GEH и винт 42.0720 BLUM</t>
  </si>
  <si>
    <t>Стяжка 8мм ASIANA</t>
  </si>
  <si>
    <t>Стяжка 8мм</t>
  </si>
  <si>
    <t>Стяжка белая d25 Sm для плиты 16,18</t>
  </si>
  <si>
    <t>Корпус стяжки темно-серый 42.0110.01GEH и винт 42.0720 BLUM</t>
  </si>
  <si>
    <t>Стяжка для соединения столешниц 150мм</t>
  </si>
  <si>
    <t>НЕИСП_Стяжка для соединения столешниц 100мм</t>
  </si>
  <si>
    <t>Стяжка для соединения столешниц 65мм</t>
  </si>
  <si>
    <t>НЕИСП_Рафикс D20/16мм, коричневый ХФ</t>
  </si>
  <si>
    <t>Стяжка Черная Aytug</t>
  </si>
  <si>
    <t>Стяжка мебельная 5мм</t>
  </si>
  <si>
    <t>Рафикс Aytug Белый</t>
  </si>
  <si>
    <t>Соединитель (Бабочка) для профилей МДФ</t>
  </si>
  <si>
    <t>Стяжка B-fix цв-серый</t>
  </si>
  <si>
    <t>Стяжка B-fix цв-бежевый</t>
  </si>
  <si>
    <t>Стяжка Крем Aytug</t>
  </si>
  <si>
    <t>Крепежные пластины</t>
  </si>
  <si>
    <t>Крепление задней стенки двп 10*15мм метал 1шт</t>
  </si>
  <si>
    <t>Петля Р-образные Турция</t>
  </si>
  <si>
    <t>Крепление задней стенки двп пластиковое угловое 1шт</t>
  </si>
  <si>
    <t>Пластина Р-образная 36*18*83мм на 4 шурупа 1шт</t>
  </si>
  <si>
    <t>Крепежный угол усиленный KUU-50х35 1 шт</t>
  </si>
  <si>
    <t>Крепежный угол равносторонний KUR-50х50х50 1 шт</t>
  </si>
  <si>
    <t>Крепежная пластина КР-100х35 1 шт</t>
  </si>
  <si>
    <t>Пластина ушко 15*60мм петля сверху 2 шурупа цинк 1шт Россия</t>
  </si>
  <si>
    <t>Крепежный угол KU-105х65 1 шт</t>
  </si>
  <si>
    <t>Уголок для стола большой 3475 7N</t>
  </si>
  <si>
    <t>Крепежный угол равносторонний KUR-100х100х100 1 шт</t>
  </si>
  <si>
    <t>Крепежный угол под 135 градусов KU(135) -90х65 1 шт</t>
  </si>
  <si>
    <t>Пластина ремонтная для петель дверей шкафов тип С AS</t>
  </si>
  <si>
    <t>Пластина ушко 15*60мм петля сверху 2 шурупа цинк 1шт</t>
  </si>
  <si>
    <t>НЕИСП_Крепление задней стенки двп 15*10мм метал</t>
  </si>
  <si>
    <t>Крепежный угол KU- 90х65 1 шт</t>
  </si>
  <si>
    <t>НЕИСП_Уголок пластиковый Aytug (с характеристиками)</t>
  </si>
  <si>
    <t>НЕИСП_Крепежная пластина KP-260х100 1 шт</t>
  </si>
  <si>
    <t>Пластина ушко 15*48мм петля посередине 2 шурупа цинк 1шт</t>
  </si>
  <si>
    <t>НЕИСП_Уголок пластиковый А-127 (1)</t>
  </si>
  <si>
    <t>Пластина для кух навеса(комплектующая для кронштейна)</t>
  </si>
  <si>
    <t>Замки</t>
  </si>
  <si>
    <t>Замок мебельный 19*22 сталь хром</t>
  </si>
  <si>
    <t>Туалетный набор универсальный метал YH104(К335) 7N</t>
  </si>
  <si>
    <t>Замок центральный на 3 ящика D19*20мм планка 1,7*14,2*500мм 1шт</t>
  </si>
  <si>
    <t>Замок 101</t>
  </si>
  <si>
    <t>Туалетный набор пласмассовый левый YH114 -К341-24 7N</t>
  </si>
  <si>
    <t>НЕИСП_Шпингалет</t>
  </si>
  <si>
    <t>Шпингалет металлический 7N</t>
  </si>
  <si>
    <t>Туалетный набор пласмассовый правый YH114 -К340-24 7N</t>
  </si>
  <si>
    <t>Замок D20*20 для стекла ASIANA</t>
  </si>
  <si>
    <t>Замок для стекла двойная дверь HD</t>
  </si>
  <si>
    <t>Замок 101 7N</t>
  </si>
  <si>
    <t>Замок 138 с планкой D19*22мм никелированный 1шт</t>
  </si>
  <si>
    <t>Профиль для соединения</t>
  </si>
  <si>
    <t>Профиль соед H-образный для двп 2мм белый</t>
  </si>
  <si>
    <t>Профиль соед H-образный для дсп 16мм коричневый</t>
  </si>
  <si>
    <t>Профиль соед H-образный для дсп 16мм белый</t>
  </si>
  <si>
    <t>Профиль соед H-образный для двп 2мм коричневый</t>
  </si>
  <si>
    <t>Хомуты</t>
  </si>
  <si>
    <t>Хомуты  200 х 3,6 пластмассовые белые 100 шт.// СИБРТЕХ</t>
  </si>
  <si>
    <t>Хомуты 180х3,6 мм.,пластмассовые,белые,100 шт.//СИБРТЕХ</t>
  </si>
  <si>
    <t>Хомуты 200 х 3,6 мм пластмассовые черные 100 шт.// СИБРТЕХ</t>
  </si>
  <si>
    <t>Хомуты 300 х 3,6 мм пластмассовые белые 100 шт.// СИБРТЕХ</t>
  </si>
  <si>
    <t>Хомуты 180*3,6 пластмассовые черные 100шт.//СИБРТЕХ</t>
  </si>
  <si>
    <t>НЕИСП_Хомуты 300*3,6 пластмассовые черные 100шт.//СИБРТЕХ</t>
  </si>
  <si>
    <t>Рамочное соединение</t>
  </si>
  <si>
    <t>Лепесток для рамочного соединения Белый</t>
  </si>
  <si>
    <t>Лепесток для рамочного соединения Вишня оксфорд</t>
  </si>
  <si>
    <t>Лепесток для рамочного соединения Черный</t>
  </si>
  <si>
    <t>Ручки, крючки, опоры</t>
  </si>
  <si>
    <t>Опоры мебельные</t>
  </si>
  <si>
    <t>Опоры пластиковые и клипсы</t>
  </si>
  <si>
    <t>Ножка регулируемая 95-135мм черная с клипсой разборная пласт Asiana</t>
  </si>
  <si>
    <t>Ножка регулируемая 100-123мм черная без клипсы разборная пласт Турция</t>
  </si>
  <si>
    <t>Ножка регулируемая 100-123мм черная без клипсы разборная пласт ШОСА</t>
  </si>
  <si>
    <t>Ножка регулируемая 95-135мм черная без клипсы разборная пласт Asiana</t>
  </si>
  <si>
    <t>Ножка регулируемая 100-123мм белая без клипсы разборная пласт Турция</t>
  </si>
  <si>
    <t>Клипса регулируемой ножки черная Турция</t>
  </si>
  <si>
    <t>Ножка регулируемая 100-123мм черная без клипсы КЗ</t>
  </si>
  <si>
    <t>Ножка регулируемая 100-123мм черная без клипсы разборная пласт КЗ</t>
  </si>
  <si>
    <t>Ножка регулируемая 95-135мм черная без клипсы ШОСА 1шт</t>
  </si>
  <si>
    <t>Клипса регулируемой ножки белая Турция</t>
  </si>
  <si>
    <t>Клипса регулируемой ножки ASIANA</t>
  </si>
  <si>
    <t>Клипса регулируемой ножки черная ШОСА</t>
  </si>
  <si>
    <t>Ножка регулируемая 100-123мм черная без клипсы пласт КЗ</t>
  </si>
  <si>
    <t>Клипса регулируемой ножки черная КЗ</t>
  </si>
  <si>
    <t>НЕИСП_Ножка регулируемая 100-123мм белая без клипсы разборная пласт КЗ</t>
  </si>
  <si>
    <t>Клипса регулируемой ножки белая КЗ</t>
  </si>
  <si>
    <t>НЕИСП_Клипса регулируемой ножки Казахстан</t>
  </si>
  <si>
    <t>Опоры для корпусной мебели</t>
  </si>
  <si>
    <t>Подпятники</t>
  </si>
  <si>
    <t>Подпятник 50*5,6*16мм белый Турция</t>
  </si>
  <si>
    <t>Подпятник 50*5,6*16мм крем Турция</t>
  </si>
  <si>
    <t>Подпятник 54,6*6,3*17,5мм белый КЗ</t>
  </si>
  <si>
    <t>Подпятник с гвоздем белый</t>
  </si>
  <si>
    <t>Подпятник 50*5,6*16мм черный Турция</t>
  </si>
  <si>
    <t>Подпятник 50*5,6*16мм серый Турция</t>
  </si>
  <si>
    <t>Подпятник 50*5,6*16мм коричневый Турция</t>
  </si>
  <si>
    <t>Подпятник 54,6*6,3*17,5мм серый КЗ</t>
  </si>
  <si>
    <t>Подпятник 54,6*6,3*17,5мм черный КЗ</t>
  </si>
  <si>
    <t>Подпятник с гвоздем коричневый</t>
  </si>
  <si>
    <t>Подпятник с гвоздем крем</t>
  </si>
  <si>
    <t>Подпятник с гвоздем черный</t>
  </si>
  <si>
    <t>Пинго опоры</t>
  </si>
  <si>
    <t>Ножка большая Пинго М8 черный Турция</t>
  </si>
  <si>
    <t>Ножка малая Пинго М8 белый Турция</t>
  </si>
  <si>
    <t>Ножка малая Пинго М8 черный Турция</t>
  </si>
  <si>
    <t>Ножка большая Пинго М8 белый Турция</t>
  </si>
  <si>
    <t>Ножка бинго 27*15мм черная с креплением малая кмп</t>
  </si>
  <si>
    <t>Ножка бинго 37*16мм черная c креплением большая кмп</t>
  </si>
  <si>
    <t>Ножка бинго 27*15мм белая с креплением малая кмп</t>
  </si>
  <si>
    <t>Ножка бинго 37*16мм белая c креплением большая кмп</t>
  </si>
  <si>
    <t>Ножка регулируемая 50*100мм ASIANA</t>
  </si>
  <si>
    <t>Ножка круглая высота 27мм черная Н27 Турция</t>
  </si>
  <si>
    <t>Ножка регулируемая 50*80мм хромированная 1шт</t>
  </si>
  <si>
    <t>Ножка регулируемая 50*50мм хромированая 1шт</t>
  </si>
  <si>
    <t>Ножка регулируемая 50*100мм черная 1шт</t>
  </si>
  <si>
    <t>Ножка регулируемая 50*60мм</t>
  </si>
  <si>
    <t>Ножка регулируемая 50*120мм</t>
  </si>
  <si>
    <t>Ножка регулируемая 50*50мм черная 1шт</t>
  </si>
  <si>
    <t>Ножка для табурета H430 черная LOFT</t>
  </si>
  <si>
    <t>Ножка 47*100мм хром фиксированный ASIANA</t>
  </si>
  <si>
    <t>Ножка туалетная металлическая 4018-2 (К838) 7N</t>
  </si>
  <si>
    <t>Ножки 80 см для стола металлическая хром Турция</t>
  </si>
  <si>
    <t>Ножка 50*50мм хром фиксированная</t>
  </si>
  <si>
    <t>Ножка 50*80мм хром фиксированная</t>
  </si>
  <si>
    <t>НЕИСП_Ножка регулируемая 50*150мм МР</t>
  </si>
  <si>
    <t>Ножка туалетная пластмассовая 4018-1 (27854)-K1597 7N</t>
  </si>
  <si>
    <t>Ножка 50*60мм хром фиксированная</t>
  </si>
  <si>
    <t>Ножка для кровати H230 белая LOFT</t>
  </si>
  <si>
    <t>Ножка для табурета H430 золото LOFT</t>
  </si>
  <si>
    <t>НЕИСП_Ножка круглая высота 49 мм черная Н49 Турция</t>
  </si>
  <si>
    <t>Ножка для табурета H430 белая LOFT</t>
  </si>
  <si>
    <t>Ножка для кровати H230 черная LOFT</t>
  </si>
  <si>
    <t>Ножка для комода H150 черная LOFT</t>
  </si>
  <si>
    <t>Ножка регулируемая 50*80мм черная 1шт</t>
  </si>
  <si>
    <t>Ножка малые H100 черная LOFT</t>
  </si>
  <si>
    <t>Ножка для комода H150 белая LOFT</t>
  </si>
  <si>
    <t>Ножка малая H100 белая LOFT</t>
  </si>
  <si>
    <t>Ножки для стола 80 см, мет., черный Турция</t>
  </si>
  <si>
    <t>НЕИСП_Опора декаративная Н-120 ДК9 Т2 белый</t>
  </si>
  <si>
    <t>НЕИСП_Опора декаративная Н-150 ДК10/21 Т2 белый</t>
  </si>
  <si>
    <t>НЕИСП_Опора декаративная Н-150 ДК9 Т2/21 белый</t>
  </si>
  <si>
    <t>НЕИСП_Опора декаративная Н-100 ДК10 Т2 белый</t>
  </si>
  <si>
    <t>Ножка 897 с рег (Дешевый, 6 см) 7N</t>
  </si>
  <si>
    <t>НЕИСП_Опора декаративная Н-120 ДК9 Т2/21 черный</t>
  </si>
  <si>
    <t>Опора декаративная Н-150 ДК10 Т2 мат хром</t>
  </si>
  <si>
    <t>НЕИСП_Опора декаративная Н-120 ДК9 Т2/21 белый</t>
  </si>
  <si>
    <t>НЕИСП_Опора декаративная Н-120 ДК10/21 Т2 белый</t>
  </si>
  <si>
    <t>НЕИСП_Опора декаративная Н-100 ДК9 Т2 хром</t>
  </si>
  <si>
    <t>Опора декаративная Н-100 ДК9 Т2 белый</t>
  </si>
  <si>
    <t>Ножка круглая высота 47мм черная с шурупом КЗ</t>
  </si>
  <si>
    <t>Опора декаративная Н-120 ДК10 Т2 белый Астана</t>
  </si>
  <si>
    <t>Опора декаративная Н-120 ДК10/21 Т2 черный</t>
  </si>
  <si>
    <t>НЕИСП_Опора декаративная Н-100 ДК7 Т1 белый</t>
  </si>
  <si>
    <t>Ножка для дивана 1015/130мм</t>
  </si>
  <si>
    <t>Опора декаративная Н-150 ДК9 Т2 мат хром</t>
  </si>
  <si>
    <t>НЕИСП_Опора декаративная Н-100 ДК9 Т2/21 золото</t>
  </si>
  <si>
    <t>Опора декаративная Н-150 ДК9 Т2 белый</t>
  </si>
  <si>
    <t>Опора декаративная Н-100 ДК10 Т2 мат хром</t>
  </si>
  <si>
    <t>Опора декаративная Н-120 ДК9 Т2 мат хром</t>
  </si>
  <si>
    <t>НЕИСП_Опора декаративная Н-100 ДК7 Т1 черный</t>
  </si>
  <si>
    <t>Опора декаративная Н-100 ДК9 Т2/21 черный</t>
  </si>
  <si>
    <t>НЕИСП_Ножки 10см конус с точ</t>
  </si>
  <si>
    <t>Опора декаративная Н-100 ДК10/21 Т2 белый</t>
  </si>
  <si>
    <t>НЕИСП_Ножки 8см конус с точкой</t>
  </si>
  <si>
    <t>НЕИСП_Опора декаративная Н-100 ДК9 Т2/21 белый</t>
  </si>
  <si>
    <t>Ножки для дивана 1014/120мм</t>
  </si>
  <si>
    <t>Ножка для дивана 1003/105мм</t>
  </si>
  <si>
    <t>Ножки для дивана 1015/110мм</t>
  </si>
  <si>
    <t>НЕИСП_Ножки 3021 1см</t>
  </si>
  <si>
    <t>НЕИСП_Ножки для дивана 1010/90мм</t>
  </si>
  <si>
    <t>Опоры для столов</t>
  </si>
  <si>
    <t>Ножки для стола 60*710мм хром ASIANA</t>
  </si>
  <si>
    <t>Ножки для стола 60*710мм черные ASIANA</t>
  </si>
  <si>
    <t>Ножки для стола 60*870мм черные ASIANA</t>
  </si>
  <si>
    <t>Ножки "Бета" 720мм рег. черная металл.</t>
  </si>
  <si>
    <t>Ножки для стола 50*50*720мм с прив. фланцем рег. черная</t>
  </si>
  <si>
    <t>Ножки для стола 60*1100мм черные ASIANA</t>
  </si>
  <si>
    <t>Ножки для стола H715 черная LOFT</t>
  </si>
  <si>
    <t>Ножки для стола 60*870мм хром ASIANA</t>
  </si>
  <si>
    <t>Ножки для стола 30*30*100 черная металл.</t>
  </si>
  <si>
    <t>Ножки для стола телескопическая 340-460мм белая</t>
  </si>
  <si>
    <t>Ножки "Бета" 150мм рег. в сборе черная металл.</t>
  </si>
  <si>
    <t>Ножки "Альфа" 150мм регулируемая в сборе черная металл.</t>
  </si>
  <si>
    <t>Ножки "Бета" 720мм рег. белая металл.</t>
  </si>
  <si>
    <t>Ножки для стола 50*50*720мм с прив. фланцем рег. белая</t>
  </si>
  <si>
    <t>Ножки "Бета" 720мм рег. золото металл.</t>
  </si>
  <si>
    <t>Ножка для стола H620 белая LOFT</t>
  </si>
  <si>
    <t>Ножки для стола телескопическая 340-460мм черная</t>
  </si>
  <si>
    <t>Ножки для стола 30*30*120 черная металл.</t>
  </si>
  <si>
    <t>Ножки для стола 60*1100мм хром ASIANA</t>
  </si>
  <si>
    <t>Ножки для стола 30*30*150мм черная металл.</t>
  </si>
  <si>
    <t>Ножки для стола H715 белая LOFT</t>
  </si>
  <si>
    <t>Ножка для стола H620 черная LOFT</t>
  </si>
  <si>
    <t>Ножки "Бета" 720мм рег. серая металл.</t>
  </si>
  <si>
    <t>Ножка для стола H715 золото LOFT</t>
  </si>
  <si>
    <t>Ножка для стола H620 золото LOFT</t>
  </si>
  <si>
    <t>Ножки для стола Ажур-720мм черная</t>
  </si>
  <si>
    <t>Ножки для стола 60*710мм мат хром ASIANA</t>
  </si>
  <si>
    <t>Ножки для стола H715 металлик LOFT</t>
  </si>
  <si>
    <t>Мебельные колеса</t>
  </si>
  <si>
    <t>Колесо пластик D50 ASIANA</t>
  </si>
  <si>
    <t>Колесо для диванов D25 ASIANA</t>
  </si>
  <si>
    <t>Колесо резиновое D50 ASIANA</t>
  </si>
  <si>
    <t>Колесо резиновое D40 ASIANA</t>
  </si>
  <si>
    <t>Колесо пластик D40 ASIANA</t>
  </si>
  <si>
    <t>Колесо пластик D40 с тормозом ASIANA</t>
  </si>
  <si>
    <t>НЕИСП_Колесо пластик D40</t>
  </si>
  <si>
    <t>НЕИСП_Колесо пластик D50</t>
  </si>
  <si>
    <t>Колесо HD резиновое D50</t>
  </si>
  <si>
    <t>НЕИСП_Колесо резиновое D50</t>
  </si>
  <si>
    <t>Ножки колесные с фиксатором 1003/40 диам.</t>
  </si>
  <si>
    <t>НЕИСП_Ролик белый</t>
  </si>
  <si>
    <t>НЕИСП_Колесо HD резиновое D40</t>
  </si>
  <si>
    <t>Опора колесная со скобой d=50</t>
  </si>
  <si>
    <t>НЕИСП_Колесо черное (большие)</t>
  </si>
  <si>
    <t>Колесо черное хром А-259</t>
  </si>
  <si>
    <t>Ручки мебельные</t>
  </si>
  <si>
    <t>Ручки-скобы</t>
  </si>
  <si>
    <t>Ручка 30566/160 черный 7N</t>
  </si>
  <si>
    <t>Ручка 5187/128 черный 7N</t>
  </si>
  <si>
    <t>Ручка Ф8/800 черный мат 7N</t>
  </si>
  <si>
    <t>Ручка 5187/1000 черный 7N</t>
  </si>
  <si>
    <t>Ручка Ф8/1000 черный мат 7N</t>
  </si>
  <si>
    <t>Ручка Ф8/1000 золотистый 7N</t>
  </si>
  <si>
    <t>Ручка 5187/320 черный 7N</t>
  </si>
  <si>
    <t>Ручка Ф8/600 черный мат 7N</t>
  </si>
  <si>
    <t>Ручка 30566/128 черный 7N</t>
  </si>
  <si>
    <t>Ручка Ф8/800 золотистый 7N</t>
  </si>
  <si>
    <t>Ручка 5187/1000 золотистый 7N</t>
  </si>
  <si>
    <t>Ручка 5187/600 черный 7N</t>
  </si>
  <si>
    <t>Ручка Ф8/320 черный мат 7N</t>
  </si>
  <si>
    <t>Ручка 5187/800 черный 7N</t>
  </si>
  <si>
    <t>Ручка Ф8/192 черный мат 7N</t>
  </si>
  <si>
    <t>Ручка 2614/320 хром 7N</t>
  </si>
  <si>
    <t>Ручка 8683/128 хромовый 7N</t>
  </si>
  <si>
    <t>Ручка 2614/128 желтый 7N</t>
  </si>
  <si>
    <t>Ручка 8683/128 черный 7N</t>
  </si>
  <si>
    <t>Ручка 2614/128 хром 7N</t>
  </si>
  <si>
    <t>Ручка 2588/192 мат-никель 7N</t>
  </si>
  <si>
    <t>Ручка Ф8/128 черный мат 7N</t>
  </si>
  <si>
    <t>Ручка 2588/128 мат-никель 7N</t>
  </si>
  <si>
    <t>Ручка 5187/192 черный 7N</t>
  </si>
  <si>
    <t>Ручка 2588/128 черный 7N</t>
  </si>
  <si>
    <t>Ручка 8683/96 хромовый 7N</t>
  </si>
  <si>
    <t>Ручка 30566/192 черный 7N</t>
  </si>
  <si>
    <t>Ручка 8896/128 золотистый 7N</t>
  </si>
  <si>
    <t>Ручка Ф8/600 золотистый 7N</t>
  </si>
  <si>
    <t>Ручка Ф8/320 золотистый 7N</t>
  </si>
  <si>
    <t>Ручка 2588/192 черный 7N</t>
  </si>
  <si>
    <t>Ручка 2588/320 мат-никель 7N</t>
  </si>
  <si>
    <t>Ручка 2614/320 желтый 7N</t>
  </si>
  <si>
    <t>Ручка 5509/192 черный 7N</t>
  </si>
  <si>
    <t>Ручка 2614/192 черный 7N</t>
  </si>
  <si>
    <t>Ручка 2614/320 черный 7N</t>
  </si>
  <si>
    <t>Ручка Ф8/192 золотистый 7N</t>
  </si>
  <si>
    <t>Ручка 8288-1/128 черный 7N</t>
  </si>
  <si>
    <t>Ручка 5187/128 золотистый 7N</t>
  </si>
  <si>
    <t>Ручка 5129/128 белый 7N</t>
  </si>
  <si>
    <t>Ручка 2614/192 желтый 7N</t>
  </si>
  <si>
    <t>Ручка мебельная RS043BL 128мм матовый черный Boyard</t>
  </si>
  <si>
    <t>Ручка 5670/96 черный 7N</t>
  </si>
  <si>
    <t>Ручка 8683/128 матовый 7N</t>
  </si>
  <si>
    <t>Ручка 5129/128 хром 7N</t>
  </si>
  <si>
    <t>Ручка 1013/128 Желтый 7N</t>
  </si>
  <si>
    <t>Ручка 2614/128 черный 7N</t>
  </si>
  <si>
    <t>Ручка 2588/320 черный 7N</t>
  </si>
  <si>
    <t>Ручка 2614/192 хром 7N</t>
  </si>
  <si>
    <t>Ручка 30566/96 черный 7N</t>
  </si>
  <si>
    <t>Ручка 5129/192 хром 7N</t>
  </si>
  <si>
    <t>Ручка Ф8/128 золотистый 7N</t>
  </si>
  <si>
    <t>Ручка 8288-1/160 черный 7N</t>
  </si>
  <si>
    <t>Ручка 8896/96 мокрый асф. 7N</t>
  </si>
  <si>
    <t>Ручка 2361/160 черный 7N</t>
  </si>
  <si>
    <t>Ручка мебельная RS043BL 320мм матовый черный Boyard</t>
  </si>
  <si>
    <t>Ручка 8896/128 хром 7N</t>
  </si>
  <si>
    <t>Ручка мебельная RS043SC 128/мм.сатиновый хром Boyard</t>
  </si>
  <si>
    <t>Ручка 5670/128 черный 7N</t>
  </si>
  <si>
    <t>Ручка 5509/96 черный 7N</t>
  </si>
  <si>
    <t>Ручка 1102/128 мат-хром 7N</t>
  </si>
  <si>
    <t>Ручка 2361/192 черный 7N</t>
  </si>
  <si>
    <t>Ручка A5030/128 хром 7N</t>
  </si>
  <si>
    <t>Ручка 8896/96 хром 7N</t>
  </si>
  <si>
    <t>Ручка 6158/128 черный 7N</t>
  </si>
  <si>
    <t>Ручка 5509/128 золотистый 7N</t>
  </si>
  <si>
    <t>Ручка 8683/96 матовый 7N</t>
  </si>
  <si>
    <t>Ручка 1102/160 мат-хром 7N</t>
  </si>
  <si>
    <t>Ручка 6158/128 мокрый асф 7N</t>
  </si>
  <si>
    <t>Ручка 2361/128 черный 7N</t>
  </si>
  <si>
    <t>НЕИСП_Ручка 8896/128 матовый 7N</t>
  </si>
  <si>
    <t>Ручка A5030/128 мат-никель 7N</t>
  </si>
  <si>
    <t>Ручка 5670/192 черный 7N</t>
  </si>
  <si>
    <t>Ручка мебельная RS043BL 160мм матовый черный Boyard</t>
  </si>
  <si>
    <t>Ручка 1102/160 черный-хром 7N</t>
  </si>
  <si>
    <t>Ручка M2722.160.MB скоба 160мм черный мат ММ</t>
  </si>
  <si>
    <t>Ручка 8288-1/96 хром 7N</t>
  </si>
  <si>
    <t>Ручка A5030/128 мок-асф 7N</t>
  </si>
  <si>
    <t>Ручка 5509/96 золотистый 7N</t>
  </si>
  <si>
    <t>Ручка 5129/160 золотистый 7N</t>
  </si>
  <si>
    <t>Ручка 5187/320 золотистый 7N</t>
  </si>
  <si>
    <t>Ручка A5030/128 золотистый 7N</t>
  </si>
  <si>
    <t>Ручка 8288/96 черный 7N</t>
  </si>
  <si>
    <t>Ручка 8683/96 черный 7N</t>
  </si>
  <si>
    <t>Ручка мебельная RS043SN 160мм сатиновый никель Boyard</t>
  </si>
  <si>
    <t>Ручка 5129/160 хром 7N</t>
  </si>
  <si>
    <t>Ручка M8201.128.MB скоба 128мм черный мат ММ</t>
  </si>
  <si>
    <t>Ручка 8896/160 хром 7N</t>
  </si>
  <si>
    <t>Ручка M8063.128.BB скоба 128мм золото шлиф ММ</t>
  </si>
  <si>
    <t>Ручка 5129/224 белый 7N</t>
  </si>
  <si>
    <t>Ручка 5670/96 золотистый 7N</t>
  </si>
  <si>
    <t>Ручка 8896/192 черный 7N</t>
  </si>
  <si>
    <t>Ручки 2361/128 золотистый 7N</t>
  </si>
  <si>
    <t>Ручка 5129/128 золотистый 7N</t>
  </si>
  <si>
    <t>Ручка 6158/192 мокрый асф 7N</t>
  </si>
  <si>
    <t>Ручка 5129/192 золотистый 7N</t>
  </si>
  <si>
    <t>Ручка мебельная RS043CP 320мм хром полированный Boyard</t>
  </si>
  <si>
    <t>Ручка мебельная RS043SC 160мм сатиновый хром Boyard</t>
  </si>
  <si>
    <t>Ручка 8288-1/192 черный 7N</t>
  </si>
  <si>
    <t>Ручка 8288-1/96 белый 7N</t>
  </si>
  <si>
    <t>Ручка 8896/96 золотистый 7N</t>
  </si>
  <si>
    <t>НЕИСП_Ручка мебельная JETLINE RS219SG 320мм сатиновое золото Boyard</t>
  </si>
  <si>
    <t>Ручка A5030/192 мок-асф 7N</t>
  </si>
  <si>
    <t>Ручка мебельная RS043SC 256мм сатиновый хром Boyard</t>
  </si>
  <si>
    <t>Ручка мебельная RS043BL 256мм матовый черный Boyard</t>
  </si>
  <si>
    <t>Ручка 6158/192 золотистый 7N</t>
  </si>
  <si>
    <t>Ручка 5670/192 золотистый 7N</t>
  </si>
  <si>
    <t>Ручка 8288-1/128 золотистый 7N</t>
  </si>
  <si>
    <t>Ручка 6158/192 черный 7N</t>
  </si>
  <si>
    <t>Ручка 8896/192 хром 7N</t>
  </si>
  <si>
    <t>Ручка M8006.128.BB скоба 128мм золото шлиф ММ</t>
  </si>
  <si>
    <t>Ручка 5187/160 черный 7N</t>
  </si>
  <si>
    <t>Ручка 8288-1/128 белый 7N</t>
  </si>
  <si>
    <t>Ручка M2722.160.MSN скоба 160мм сталь шлиф ММ</t>
  </si>
  <si>
    <t>Ручка 8683/96 золотистый 7N</t>
  </si>
  <si>
    <t>Ручка 8896/192 мокрый асф. 7N</t>
  </si>
  <si>
    <t>Ручки 2361/160 золотистый 7N</t>
  </si>
  <si>
    <t>Ручка 8896/192 матовый 7N</t>
  </si>
  <si>
    <t>Ручка мебельная RS043CP 160мм хром полированный Boyard</t>
  </si>
  <si>
    <t>Ручка 8896/160 матовый 7N</t>
  </si>
  <si>
    <t>Ручка 8288-1/128 хром 7N</t>
  </si>
  <si>
    <t>Ручка мебельная RS043SC 192мм.сатиновый хром Boyard</t>
  </si>
  <si>
    <t>Ручка 8288-1/160 хром 7N</t>
  </si>
  <si>
    <t>Ручка 5509/192 золотистый 7N</t>
  </si>
  <si>
    <t>Ручка 1102/192 мат-хром 7N</t>
  </si>
  <si>
    <t>Ручка скоба мат черная Ф4/128</t>
  </si>
  <si>
    <t>Ручка 9.1335.0128.28 скоба 128мм бронза мат ММ</t>
  </si>
  <si>
    <t>Ручка 5568/96 Золото</t>
  </si>
  <si>
    <t>Ручка мебельная RS219BSN 224мм атласный сатиновый никель Boyard</t>
  </si>
  <si>
    <t>Ручка 8683/128 золотистый 7N</t>
  </si>
  <si>
    <t>Ручка 8896/160 золотистый 7N</t>
  </si>
  <si>
    <t>Ручка 8896/160 черный 7N</t>
  </si>
  <si>
    <t>Ручка 8.1175.0160.0911 скоба 160мм платина ММ</t>
  </si>
  <si>
    <t>Ручка мебельная RS219BSN 320мм атласный сатиновый никель Boyard</t>
  </si>
  <si>
    <t>Ручка 6158/128 золотистый 7N</t>
  </si>
  <si>
    <t>Ручка 2697/128 мат никель 41509 7N</t>
  </si>
  <si>
    <t>Ручка 5338/192 черный 7N</t>
  </si>
  <si>
    <t>Ручка M2722.320.MSN скоба 320мм сталь шлиф ММ</t>
  </si>
  <si>
    <t>Ручка 07366/128 черный</t>
  </si>
  <si>
    <t>Ручка мебельная RS043MBSG 256мм матовое брошированное сатиновое золото Boyard</t>
  </si>
  <si>
    <t>НЕИСП_Ручка 1693/128 черный</t>
  </si>
  <si>
    <t>Ручка 8288-1/160 золотистый 7N</t>
  </si>
  <si>
    <t>Ручка мебельная RS043CP 128мм хром полированный Boyard</t>
  </si>
  <si>
    <t>Ручка мебельная ELL RS333CP 160мм хром полированый Boyard</t>
  </si>
  <si>
    <t>НЕИСП_Ручка M2294.096.GP скоба 96мм золото глянец ММ</t>
  </si>
  <si>
    <t>Ручка 5338/160 черный 7N</t>
  </si>
  <si>
    <t>Ручка 8288-1/192 хром 7N</t>
  </si>
  <si>
    <t>Ручка скоба мат черная Ф4/192</t>
  </si>
  <si>
    <t>Ручка 1102/128 черный-хром 7N</t>
  </si>
  <si>
    <t>Ручка мебельная RS043SC 320мм.сатиновый хром Boyard</t>
  </si>
  <si>
    <t>Ручка мебельная RS043BN 320мм черный никель Boyard</t>
  </si>
  <si>
    <t>Ручка A5030/192 мат-никель 7N</t>
  </si>
  <si>
    <t>Ручка A5030/192 золотистый 7N</t>
  </si>
  <si>
    <t>НЕИСП_Ручка M2294.096.BB скоба 96мм золото шлиф ММ</t>
  </si>
  <si>
    <t>Ручка 8288-1/96 золотистый 7N</t>
  </si>
  <si>
    <t>Ручка M2722.320.WHITE скоба 320мм белый мат ММ</t>
  </si>
  <si>
    <t>Ручка 2697/96 мат никель 42887 7N</t>
  </si>
  <si>
    <t>Ручка M8061.128.MSN скоба 128мм сталь шлиф ММ</t>
  </si>
  <si>
    <t>Ручка M2722.320.MB скоба 320мм черный мат ММ</t>
  </si>
  <si>
    <t>НЕИСП_Ручка 5129/160 белый 7N</t>
  </si>
  <si>
    <t>Ручка 5338/128 черный 7N</t>
  </si>
  <si>
    <t>Ручка мебельная RS043MBSG 192мм матовое брошированное сатиновое золото Boyard</t>
  </si>
  <si>
    <t>Ручка мебельная RS043MBSG 160мм матовое брошированное сатиновое золото Boyard</t>
  </si>
  <si>
    <t>Ручка 1693/96 черный</t>
  </si>
  <si>
    <t>Ручка 8896/160 мокрый асф. 7N</t>
  </si>
  <si>
    <t>НЕИСП_Ручка мебельная JETLINE RS219SG 160мм сатиновое золото Boyard</t>
  </si>
  <si>
    <t>Ручка M2769.192160.M.BN скоба 160/192мм графит ММ</t>
  </si>
  <si>
    <t>Ручка мебельная RS043CP 192мм хром полированный Boyard</t>
  </si>
  <si>
    <t>Ручка мебельная RS043SN 128мм сатиновый никель Boyard</t>
  </si>
  <si>
    <t>Ручка M8062.320.MSN скоба 320мм сталь шлиф ММ</t>
  </si>
  <si>
    <t>Ручка 07366/96 черный</t>
  </si>
  <si>
    <t>Ручка мебельная ELL RS333MDN 160мм матовый темный никель Boyard</t>
  </si>
  <si>
    <t>Ручка M8062.320.BB скоба 320мм золото шлиф ММ</t>
  </si>
  <si>
    <t>Ручка 8288-1/160 белый 7N</t>
  </si>
  <si>
    <t>Ручка 8896/128 черный 7N</t>
  </si>
  <si>
    <t>Ручка 5670/128 золотистый 7N</t>
  </si>
  <si>
    <t>Ручка 8896/192 золотистый 7N</t>
  </si>
  <si>
    <t>Ручка 2697/192 мат никель 42886 7N</t>
  </si>
  <si>
    <t>Ручки 2361/192 золотистый 7N</t>
  </si>
  <si>
    <t>Ручка 5338/160 золотистый 7N</t>
  </si>
  <si>
    <t>Ручка скоба 192 желтая 1шт 23601</t>
  </si>
  <si>
    <t>Ручка 8.1178.0320.0911 скоба 320мм платина ММ</t>
  </si>
  <si>
    <t>Ручка скоба 128 желтая 1шт 2289F</t>
  </si>
  <si>
    <t>Ручка 07366/192 черный</t>
  </si>
  <si>
    <t>Ручка 5568/128 Золото</t>
  </si>
  <si>
    <t>Ручка 5338/128 золотистый 7N</t>
  </si>
  <si>
    <t>Ручка скоба 192 черная 1шт 23601</t>
  </si>
  <si>
    <t>Ручка 8288-1/192 золотистый 7N</t>
  </si>
  <si>
    <t>НЕИСП_Ручка 210/96 золото</t>
  </si>
  <si>
    <t>Ручка мебельная JETLINE RS219SG 224мм сатиновое золото Boyard</t>
  </si>
  <si>
    <t>Ручка 1693/192 черный</t>
  </si>
  <si>
    <t>Ручка мебельная RS219BSN 160мм атласный сатиновый никель Boyard</t>
  </si>
  <si>
    <t>Ручка скоба 128 черная глянцевая 1шт 9017</t>
  </si>
  <si>
    <t>Ручка 8288-1/192 белый 7N</t>
  </si>
  <si>
    <t>Ручка-скоба 91/128 антрацит</t>
  </si>
  <si>
    <t>Ручка скоба мат черная Ф4/320</t>
  </si>
  <si>
    <t>Ручка-скоба 91/128 состарен.бронза</t>
  </si>
  <si>
    <t>Ручка M2722.160.WHITE скоба 160мм белый мат ММ</t>
  </si>
  <si>
    <t>Ручка-скоба 91/128 состарен.серебро</t>
  </si>
  <si>
    <t>Ручка 5129/224 золотистый 7N</t>
  </si>
  <si>
    <t>Ручка 5338/192 золотистый 7N</t>
  </si>
  <si>
    <t>НЕИСП_Ручка мебельная RS433BL 128мм матовый черный Boyard</t>
  </si>
  <si>
    <t>Ручка 1102/192 черный-хром 7N</t>
  </si>
  <si>
    <t>НЕИСП_Ручка скоба С21 черный</t>
  </si>
  <si>
    <t>Ручка M2722.128.WHITE скоба 128мм белый мат ММ</t>
  </si>
  <si>
    <t>Ручка 5568/192 Золото</t>
  </si>
  <si>
    <t>Ручка мебельная RS043BL 192мм матовый черный Boyard</t>
  </si>
  <si>
    <t>НЕИСП_Ручка M8006.128.MSN скоба 128мм сталь шлиф ММ</t>
  </si>
  <si>
    <t>Ручка 7780/1000 К7994 черный белый 7N</t>
  </si>
  <si>
    <t>НЕИСП_Ручка 1101/192</t>
  </si>
  <si>
    <t>Ручка 8896/96 черный 7N</t>
  </si>
  <si>
    <t>Ручка скоба 128 желтая 1шт 23601</t>
  </si>
  <si>
    <t>Ручка 9.1335.0128.0270 скоба 128мм белый мат ММ</t>
  </si>
  <si>
    <t>Ручка мебельная RS043SN 320мм сатиновый никель Boyard</t>
  </si>
  <si>
    <t>Ручка мебельная RS043BN 256мм черный никель Boyard</t>
  </si>
  <si>
    <t>Ручка A5030/192 хром 7N</t>
  </si>
  <si>
    <t>Ручка мебельная RS043CP 256мм хром полированный Boyard</t>
  </si>
  <si>
    <t>НЕИСП_Ручка BR-019/160 хром красный</t>
  </si>
  <si>
    <t>НЕИСП_ручка китайская 11910</t>
  </si>
  <si>
    <t>Ручка M2942A.32.MB скоба 32мм черный мат ММ</t>
  </si>
  <si>
    <t>Ручка M8062.128.BB скоба 128мм золото шлиф ММ</t>
  </si>
  <si>
    <t>Ручка мебельная QUADRA RS043BN 192мм черный никель Boyard</t>
  </si>
  <si>
    <t>Ручка скоба 128 черная 1шт 23601</t>
  </si>
  <si>
    <t>Ручка скоба 192 желтая 1шт 2289F</t>
  </si>
  <si>
    <t>Ручка скоба С32 белый</t>
  </si>
  <si>
    <t>Ручка M2759.128.MB скоба 128мм черный мат ММ</t>
  </si>
  <si>
    <t>Ручка скоба 192 желтая 1шт 9017</t>
  </si>
  <si>
    <t>Ручка скоба 192 черная глянцевая 1шт 9017</t>
  </si>
  <si>
    <t>НЕИСП_Ручка 009/160</t>
  </si>
  <si>
    <t>Ручка M2722.128.MSN скоба 128мм сталь шлиф ММ</t>
  </si>
  <si>
    <t>Ручка мельная ELL RS296MBSN 160мм матовый атласный никель Boyard</t>
  </si>
  <si>
    <t>НЕИСП_Ручка M2741.128.BB скоба 128мм золото шлиф ММ</t>
  </si>
  <si>
    <t>Ручка мебельная RS220SC 160мм сатиновый хром Boyard</t>
  </si>
  <si>
    <t>Ручка мебельная RS433CP 128мм хром полированый Boyard</t>
  </si>
  <si>
    <t>Ручка скоба 97/160 антрацит</t>
  </si>
  <si>
    <t>Ручка 307/96 пластмассов</t>
  </si>
  <si>
    <t>Ручка мебельная NEOLINE RS220SG 128мм сатиновое золото Boyard</t>
  </si>
  <si>
    <t>НЕИСП_Ручка BR-514/160 хром мат</t>
  </si>
  <si>
    <t>НЕИСП_Ручка 1006/128 хром красный</t>
  </si>
  <si>
    <t>НЕИСП_Ручка BR-170/32 белый</t>
  </si>
  <si>
    <t>Ручка скоба 97/160 металлик</t>
  </si>
  <si>
    <t>Ручка M2741.128.MB скоба 128мм черный мат ММ</t>
  </si>
  <si>
    <t>Ручка M2722.320.BB скоба 320мм золото шлиф ММ</t>
  </si>
  <si>
    <t>Ручка 203/128 хром</t>
  </si>
  <si>
    <t>Ручка 8896/128 мокрый асф. 7N</t>
  </si>
  <si>
    <t>НЕИСП_Ручка BR-170/160 satin</t>
  </si>
  <si>
    <t>Ручка 9.1335.0128.17N скоба 128мм графит ММ</t>
  </si>
  <si>
    <t>НЕИСП_Ручка ЕМ-654/64 мат дымчатый</t>
  </si>
  <si>
    <t>Ручка M8201.128.MSN скоба 128мм сталь шлиф ММ</t>
  </si>
  <si>
    <t>Ручка 9.1360.128096.0903 скоба 128-096мм золото мат ММ</t>
  </si>
  <si>
    <t>Ручка M2294.096.MB скоба 96мм черный мат ММ</t>
  </si>
  <si>
    <t>НЕИСП_Ручка BR-019/160 хром хром</t>
  </si>
  <si>
    <t>Ручка ЕМ-648/160 хром</t>
  </si>
  <si>
    <t>НЕИСП_Ручка ЕМ-639/128 хром</t>
  </si>
  <si>
    <t>НЕИСП_Ручка BR-170/160 инокс</t>
  </si>
  <si>
    <t>Ручка мебельная RS043MBSG 128мм матовое брошированное сатиновое золото Boyard</t>
  </si>
  <si>
    <t>НЕИСП_Ручка ЕМ-316/320 Antique Silver</t>
  </si>
  <si>
    <t>Ручка ЕМ-654/160 мат дымчатый</t>
  </si>
  <si>
    <t>НЕИСП_Ручка BR-170/160 черный</t>
  </si>
  <si>
    <t>Ручка мебельная RS043SN 256мм сатиновый никель Boyard</t>
  </si>
  <si>
    <t>НЕИСП_Ручка ЕМ-746/256 IDOL хром</t>
  </si>
  <si>
    <t>Ручка BR-515/160 antik yellow</t>
  </si>
  <si>
    <t>НЕИСП_Ручка ЕМ-646/224 HALIC инокс</t>
  </si>
  <si>
    <t>Ручка 7780/800 К7993 черный белый 7N</t>
  </si>
  <si>
    <t>НЕИСП_Ручка BR-097/256 инокс</t>
  </si>
  <si>
    <t>Ручка ЕМ-636/224 Astoria красный</t>
  </si>
  <si>
    <t>Ручка 7780/128 К7990 черный белый 7N</t>
  </si>
  <si>
    <t>Ручка 7780/300 К7991 черный белый 7N</t>
  </si>
  <si>
    <t>Ручка 5129/320 (2354) белый 7N</t>
  </si>
  <si>
    <t>Ручка M2769.192160.M.SN скоба 160/192мм сталь шлиф ММ</t>
  </si>
  <si>
    <t>НЕИСП_Ручка BR-019/192 хром красный</t>
  </si>
  <si>
    <t>НЕИСП_Ручка ЕМ-316/320 Antique Bronze</t>
  </si>
  <si>
    <t>Ручка F2244/320 желтый К7614 7N</t>
  </si>
  <si>
    <t>Ручка ЕМ-636/192 Astoria красный</t>
  </si>
  <si>
    <t>НЕИСП_Ручка ЕМ-201/160 хром Selen</t>
  </si>
  <si>
    <t>НЕИСП_Ручка ЕМ-714-160 Altin beyaz</t>
  </si>
  <si>
    <t>НЕИСП_Ручка ЕМ-201/128 хром Selen</t>
  </si>
  <si>
    <t>НЕИСП_Ручка ЕМ-739/256 Gazelle инокс</t>
  </si>
  <si>
    <t>НЕИСП_Ручка ЕМ-020-N/96 хром</t>
  </si>
  <si>
    <t>Ручка F2244/192 желтый К7613 7N</t>
  </si>
  <si>
    <t>Ручка F2244/128 желтый К7612 7N</t>
  </si>
  <si>
    <t>НЕИСП_Ручка ЕМ-746/192 IDOL хром</t>
  </si>
  <si>
    <t>Ручка 5187/800 золотистый 7N</t>
  </si>
  <si>
    <t>Ручка 5129/320 (2354) черный 7N</t>
  </si>
  <si>
    <t>Ручки накладные</t>
  </si>
  <si>
    <t>Ручка 122/1000 черный 7N</t>
  </si>
  <si>
    <t>Ручка 122/600 черный 7N</t>
  </si>
  <si>
    <t>Ручка 122/1000 золотистый 7N</t>
  </si>
  <si>
    <t>Ручка 122/192 черный 7N</t>
  </si>
  <si>
    <t>Ручка 122/128 черный 7N</t>
  </si>
  <si>
    <t>Ручка 122/800 черный 7N</t>
  </si>
  <si>
    <t>Ручка 122/320 черный 7N</t>
  </si>
  <si>
    <t>Ручка 122/600 золотистый 7N</t>
  </si>
  <si>
    <t>Ручка 122/800 золотистый 7N</t>
  </si>
  <si>
    <t>Ручка 122/128 золотистый 7N</t>
  </si>
  <si>
    <t>Ручка накладная 300мм черная 1шт 203-1</t>
  </si>
  <si>
    <t>Ручка 122/320 золотистый 7N</t>
  </si>
  <si>
    <t>Ручка накладная 200мм черная 1шт 203-1</t>
  </si>
  <si>
    <t>Ручка накладная 340мм черная 1шт 6051</t>
  </si>
  <si>
    <t>Ручка 122/192 золотистый 7N</t>
  </si>
  <si>
    <t>Ручка накладная 1000мм черная 1шт 3510</t>
  </si>
  <si>
    <t>Ручка 7673/1100 золотистый К5336 7N</t>
  </si>
  <si>
    <t>Ручка накладная 800мм черная 1шт 3510</t>
  </si>
  <si>
    <t>Ручка накладная 800мм золото 1шт 5971</t>
  </si>
  <si>
    <t>Ручка M3051.1000.Matt Gold накладная L.1000мм золото мат ММ</t>
  </si>
  <si>
    <t>Ручка накладная 800мм черная 1шт 203-1</t>
  </si>
  <si>
    <t>Ручка накладная 400мм черная 1шт 203-1</t>
  </si>
  <si>
    <t>Ручка накладная 320мм золото 1шт 5142</t>
  </si>
  <si>
    <t>Ручка 7673/160 золотистый К5335 7N</t>
  </si>
  <si>
    <t>Ручка накладная 500мм черная 1шт 6051</t>
  </si>
  <si>
    <t>Ручка накладная 400мм черная 1шт 6051</t>
  </si>
  <si>
    <t>Ручка накладная 340мм черная 1шт 3510</t>
  </si>
  <si>
    <t>Ручка накладная 192мм хром 1шт S4011A</t>
  </si>
  <si>
    <t>Ручка накладная 800мм черная 1шт 6017</t>
  </si>
  <si>
    <t>Ручка накладная 320мм золото 1шт 5971</t>
  </si>
  <si>
    <t>Ручка накладная 600мм черная 1шт 6017</t>
  </si>
  <si>
    <t>Ручка накладная 192мм золото 1шт 5971</t>
  </si>
  <si>
    <t>Ручка M8247.064.МАТ.BLK накладная 105*105мм черный мат ММ</t>
  </si>
  <si>
    <t>Торцевые ручки</t>
  </si>
  <si>
    <t>НЕИСП_Ручка торцевая AL MONTE RT110BL 224/300мм матовый черный Boyard</t>
  </si>
  <si>
    <t>Ручка S4011A-18*40/800 черный 7N</t>
  </si>
  <si>
    <t>Профиль L-образный для нижних баз L=4200мм алюминий черный GOLA FIRMAX</t>
  </si>
  <si>
    <t>НЕИСП_Ручка S4011A-18*40/1000 черный 7N</t>
  </si>
  <si>
    <t>Профиль L-образный для нижних баз L=4200мм алюминий золото GOLA FIRMAX</t>
  </si>
  <si>
    <t>Ручка 90/128 антрацит</t>
  </si>
  <si>
    <t>НЕИСП_Ручка 3054/200 черный</t>
  </si>
  <si>
    <t>Профиль П-образный для нижних баз L=4200мм алюминий черный  GOLA FIRMAX</t>
  </si>
  <si>
    <t>Ручка торцевая золотистая В1055/1000</t>
  </si>
  <si>
    <t>Ручка торцевая черная В1055/1000</t>
  </si>
  <si>
    <t>Ручка торцевая золотистая В1055/800</t>
  </si>
  <si>
    <t>Ручка торцевая черная В1055/800</t>
  </si>
  <si>
    <t>Ручка торцевая AL MONTE RT110GR 1000мм серый Boyard</t>
  </si>
  <si>
    <t>Ручка торцевая AL MONTE RT110BL 1200мм матовый черный Boyard</t>
  </si>
  <si>
    <t>Ручка 3054/800 черный</t>
  </si>
  <si>
    <t>Профиль L-образный для нижних баз L=4200мм алюминий GOLA FIRMAX</t>
  </si>
  <si>
    <t>НЕИСП_Ручка 3054/1000 черный</t>
  </si>
  <si>
    <t>НЕИСП_Ручка 3054/400 черный</t>
  </si>
  <si>
    <t>Ручка мебельная RAY RT109GR.1/160/200 BOYARD</t>
  </si>
  <si>
    <t>Ручка мебельная RAY RT109W.1/160/200 BOYARD</t>
  </si>
  <si>
    <t>Ручка S4011A-18*40/600 черный 7N</t>
  </si>
  <si>
    <t>НЕИСП_Ручка 3054/150 черный</t>
  </si>
  <si>
    <t>Ручка мебельная RAY RT109BL.1/160/200 BOYARD</t>
  </si>
  <si>
    <t>Ручка торцевая золотистая 6051/1000</t>
  </si>
  <si>
    <t>Ручка торцевая золотистая В1055/128/150</t>
  </si>
  <si>
    <t>Ручка торцевая черная В1055/600</t>
  </si>
  <si>
    <t>НЕИСП_Ручка мебельтная RT110BL 500мм матовый черный Boyard</t>
  </si>
  <si>
    <t>Ручка 3055/200 черный</t>
  </si>
  <si>
    <t>Ручка 3055/1000 черный 7N</t>
  </si>
  <si>
    <t>Ручка 3055/400 черный</t>
  </si>
  <si>
    <t>НЕИСП_Ручка 3054/1000 золото</t>
  </si>
  <si>
    <t>Ручка торцевая AL MONTE RT110SG 600мм сатиновое золото Boyard</t>
  </si>
  <si>
    <t>Ручка 3054/200 золото</t>
  </si>
  <si>
    <t>Ручка торцевая золотистая В1055/600</t>
  </si>
  <si>
    <t>Ручка 3054/600 черный</t>
  </si>
  <si>
    <t>Ручка 3054/200 белый</t>
  </si>
  <si>
    <t>Ручка торцевая AL MONTE RT110W 200мм белый Boyard</t>
  </si>
  <si>
    <t>Ручка торцевая золотистая В1055/192/250</t>
  </si>
  <si>
    <t>Ручка мебельная RAY RT109SST.1/160/200 BOYARD</t>
  </si>
  <si>
    <t>Ручка торцевая AL MONTE RT110GR 300мм серый Boyard</t>
  </si>
  <si>
    <t>Ручка 3055/800 черный 7N</t>
  </si>
  <si>
    <t>Ручка 3055/600 черный</t>
  </si>
  <si>
    <t>Ручка торцевая черная Ф87/800</t>
  </si>
  <si>
    <t>Ручка 3054/150 золото</t>
  </si>
  <si>
    <t>Ручка 3054/150 белый</t>
  </si>
  <si>
    <t>Ручка торцевая AL MONTE RT110W 16мм белый Boyard</t>
  </si>
  <si>
    <t>Ручка 3054/800 золото</t>
  </si>
  <si>
    <t>Ручка торцевая золотистая 188/320</t>
  </si>
  <si>
    <t>Профиль П-образный для нижних баз L=4200мм алюминий золото  GOLA FIRMAX</t>
  </si>
  <si>
    <t>Ручка торцевая золотистая 6051/800</t>
  </si>
  <si>
    <t>Ручка торцевая золотистая В1055/320/400</t>
  </si>
  <si>
    <t>Ручка торцевая золотистая 188/128</t>
  </si>
  <si>
    <t>Ручка торцевая AL MONTE RT110GR 800мм серый Boyard</t>
  </si>
  <si>
    <t>Ручка мебельная RAY RT109BL.1/000/600 BOYARD</t>
  </si>
  <si>
    <t>Ручка торцевая золотистая 188/192</t>
  </si>
  <si>
    <t>НЕИСП_Ручка торцевая AL MONTE RT110GR 600мм серый Boyard</t>
  </si>
  <si>
    <t>Профиль П-образный для нижних баз L=4200мм алюминий  GOLA FIRMAX</t>
  </si>
  <si>
    <t>Ручка торцевая золотистая 6051/128</t>
  </si>
  <si>
    <t>Ручка мебельная RAY RT109GR.1/000/600 BOYARD</t>
  </si>
  <si>
    <t>Ручка торцевая AL MONTE RT110GR 1200мм серый Boyard</t>
  </si>
  <si>
    <t>Ручка торцевая золотистая 6051/500</t>
  </si>
  <si>
    <t>Ручка торцевая никель мат 188/192</t>
  </si>
  <si>
    <t>Ручка мебельная RAY RT109BL.1/000/800 BOYARD</t>
  </si>
  <si>
    <t>Ручка торцевая золотистая 6051/340</t>
  </si>
  <si>
    <t>Ручка торцевая черная Ф87/160</t>
  </si>
  <si>
    <t>Профиль L-образный для нижних баз L=4200мм алюминий белый GOLA FIRMAX</t>
  </si>
  <si>
    <t>Ручка 3055/200 золото</t>
  </si>
  <si>
    <t>Ручка торцевая AL MONTE RT110SG 300мм сатиновое золото Boyard</t>
  </si>
  <si>
    <t>Ручка торцевая AL MONTE RT110GR 500мм серый Boyard</t>
  </si>
  <si>
    <t>Ручка торцевая черная Ф87/320</t>
  </si>
  <si>
    <t>НЕИСП_Ручка торцевая AL MONTE RT110SG 800мм сатиновое золото Boyard</t>
  </si>
  <si>
    <t>Ручка 3054/800 белый</t>
  </si>
  <si>
    <t>Ручка 606/698 черный</t>
  </si>
  <si>
    <t>Ручка 3054/600 белый</t>
  </si>
  <si>
    <t>Ручка 90/256 антрацит</t>
  </si>
  <si>
    <t>Ручка 3054/400 белый</t>
  </si>
  <si>
    <t>НЕИСП_Ручка торцевая AL MONTE RT110BL 16мм матовый черный Boyard</t>
  </si>
  <si>
    <t>Ручка мебельная RAY RT109BL.1/000/450 BOYARD</t>
  </si>
  <si>
    <t>Ручка 606/398 алюминий</t>
  </si>
  <si>
    <t>Ручка 90/256 металлик</t>
  </si>
  <si>
    <t>Ручка мебельная RAY RT109W.1/000/800 BOYARD</t>
  </si>
  <si>
    <t>Ручка 3054/400 золото</t>
  </si>
  <si>
    <t>Ручка 3054/1000 белый</t>
  </si>
  <si>
    <t>Ручка 90/128 графит</t>
  </si>
  <si>
    <t>Ручка торцевая AL MONTE RT110W 800мм белый Boyard</t>
  </si>
  <si>
    <t>Ручка 606/798 алюминий</t>
  </si>
  <si>
    <t>НЕИСП_Ручка торцевая AL MONTE RT110W 150мм белый Boyard</t>
  </si>
  <si>
    <t>Ручка 90/128 белый</t>
  </si>
  <si>
    <t>Ручка торцевая черная Ф87/600</t>
  </si>
  <si>
    <t>Ручка 606/498 алюминий</t>
  </si>
  <si>
    <t>Профиль алюминиевый L-GOLA  4200мм мат белый</t>
  </si>
  <si>
    <t>Ручка 3055/600 золото</t>
  </si>
  <si>
    <t>Ручка мебельная RT110BL 700мм матовый черный Boyard</t>
  </si>
  <si>
    <t>Ручка торцевая AL MONTE RT110GR 16мм серый Boyard</t>
  </si>
  <si>
    <t>НЕИСП_Ручка торцевая AL MONTE RT110GR 200мм серый Boyard</t>
  </si>
  <si>
    <t>Профиль алюминиевый U-GOLA 4200мм матовый белый</t>
  </si>
  <si>
    <t>Ручка 606/698 алюминий</t>
  </si>
  <si>
    <t>Ручка торцевая AL MONTE RT110GR 450мм серый Boyard</t>
  </si>
  <si>
    <t>Ручка 606/798 черный</t>
  </si>
  <si>
    <t>Ручка торцевая AL MONTE RT110GR 700мм серый Boyard</t>
  </si>
  <si>
    <t>Ручка 606/598 черный</t>
  </si>
  <si>
    <t>Ручка 3054/600 золото</t>
  </si>
  <si>
    <t>Ручка торцевая AL MONTE RT110W 900мм белый Boyard</t>
  </si>
  <si>
    <t>Ручка торцевая AL MONTE RT110SG 700мм сатиновое золото Boyard</t>
  </si>
  <si>
    <t>НЕИСП_Ручка 606/300 алюминий</t>
  </si>
  <si>
    <t>Ручка 3055/400 золото</t>
  </si>
  <si>
    <t>Ручка 606/798 золото</t>
  </si>
  <si>
    <t>Ручка мебельная RAY RT109SC.1/160/200 BOYARD</t>
  </si>
  <si>
    <t>Ручка мебельная RAY RT109SST.1/000/450 BOYARD</t>
  </si>
  <si>
    <t>Ручка 90/160 антрацит</t>
  </si>
  <si>
    <t>Ручка торцевая AL MONTE RT110SG 16мм сатиновое золото Boyard</t>
  </si>
  <si>
    <t>НЕИСП_Ручка торцевая AL MONTE RT110BL 160/200мм матовый черный Boyard</t>
  </si>
  <si>
    <t>Ручка торцевая AL MONTE RT110W 600мм белый Boyard</t>
  </si>
  <si>
    <t>Ручка 90/256 графит</t>
  </si>
  <si>
    <t>Ручка 606/598 алюминий</t>
  </si>
  <si>
    <t>Ручка 606/300 золото</t>
  </si>
  <si>
    <t>Ручка мебельная RAY RT109SC.1/000/450 BOYARD</t>
  </si>
  <si>
    <t>Ручка мебельная RAY RT109SC.1/000/600 BOYARD</t>
  </si>
  <si>
    <t>Ручка мебельная RAY RT109W.1/000/600 BOYARD</t>
  </si>
  <si>
    <t>Ручка мебельная RAY RT109SST.1/000/800 BOYARD</t>
  </si>
  <si>
    <t>Ручка для стекла</t>
  </si>
  <si>
    <t>Ручка ЕМ-124/128 AMOUR L:200мм мат черный</t>
  </si>
  <si>
    <t>Ручка ЕМ-124/160 AMOUR L:400мм мат черный</t>
  </si>
  <si>
    <t>Ручка ЕМ-124/224 AMOUR L:500мм мат черный</t>
  </si>
  <si>
    <t>Ручки-кнопки</t>
  </si>
  <si>
    <t>Ручка 582/1 золотистый К416 7N</t>
  </si>
  <si>
    <t>Ручка 582/1 черный К417 7N</t>
  </si>
  <si>
    <t>Ручка 9010/1 мат-никель 7N</t>
  </si>
  <si>
    <t>НЕИСП_Ручка 2587 черный</t>
  </si>
  <si>
    <t>Ручка 899/1 черный</t>
  </si>
  <si>
    <t>Ручка 582/1 белый К2623 7N</t>
  </si>
  <si>
    <t>Ручка 899/1 бронзовый АВ 7N</t>
  </si>
  <si>
    <t>Ручка M8012.K.MB кнопка черный мат ММ</t>
  </si>
  <si>
    <t>Ручка 2588/1 мат-никель 7N</t>
  </si>
  <si>
    <t>Ручка 899/1 белый 7N</t>
  </si>
  <si>
    <t>Ручка 9010 золото</t>
  </si>
  <si>
    <t>Ручка M8012.K.MSN кнопка сталь шлиф ММ</t>
  </si>
  <si>
    <t>Ручка M8012.K.BB кнопка золото шлиф ММ</t>
  </si>
  <si>
    <t>Ручка 899/1 хром 7N</t>
  </si>
  <si>
    <t>Ручка 899/1 желтый 7N</t>
  </si>
  <si>
    <t>Ручка 9010 черный 7N</t>
  </si>
  <si>
    <t>НЕИСП_Ручка кнопка К17 черный</t>
  </si>
  <si>
    <t>Ручка M8012.K.MBN кнопка графит ММ</t>
  </si>
  <si>
    <t>Ручка M5310.K.MB кнопка черный мат ММ</t>
  </si>
  <si>
    <t>Ручка A5030/1 хром 7N</t>
  </si>
  <si>
    <t>Ручка кнопка К1-21/1 черный</t>
  </si>
  <si>
    <t>Ручка кнопка К1 черный</t>
  </si>
  <si>
    <t>Ручка мебельная RC035MBSG.4 матовое брошированное сатиновое золото Boyard</t>
  </si>
  <si>
    <t>Ручка M8061.K.MBN кнопка графит ММ</t>
  </si>
  <si>
    <t>Ручка A5030/1 мат-никель 7N</t>
  </si>
  <si>
    <t>Ручка M5310.K.MBN кнопка графит ММ</t>
  </si>
  <si>
    <t>Ручка мебельная TOBBY RC035BL 4 матовый черный Boyard</t>
  </si>
  <si>
    <t>НЕИСП_Ручка M8063.K.BB кнопка золото шлиф ММ</t>
  </si>
  <si>
    <t>Ручка кнопка К2 белый</t>
  </si>
  <si>
    <t>Ручка мебельная RC433BL. 4 матовый черный Boyard</t>
  </si>
  <si>
    <t>Ручка кнопка К1-21/1 белый</t>
  </si>
  <si>
    <t>Ручка M4654.064.MBN кнопка 64мм графит ММ</t>
  </si>
  <si>
    <t>Ручка 9010/1 мокрый асф. 7N</t>
  </si>
  <si>
    <t>Ручка кнопка К1 белый</t>
  </si>
  <si>
    <t>Ручка M8062.K.MSN кнопка сталь шлиф ММ</t>
  </si>
  <si>
    <t>Ручка кнопка К2 черный</t>
  </si>
  <si>
    <t>Ручка M4654.064.BB кнопка 64мм золото шлиф ММ</t>
  </si>
  <si>
    <t>Ручка M5320.K.MB кнопка черный мат ММ</t>
  </si>
  <si>
    <t>Ручка кнопка MB6628-KN.MBP черный матовый ММ</t>
  </si>
  <si>
    <t>Ручка кнопка MB6173-KN MPBN черный жемчуг матовый ММ</t>
  </si>
  <si>
    <t>Ручка M5320.K.MSN кнопка сталь шлиф ММ</t>
  </si>
  <si>
    <t>Ручка 2587 белый</t>
  </si>
  <si>
    <t>НЕИСП_Ручка M5320.K.BB кнопка золото шлиф ММ</t>
  </si>
  <si>
    <t>Ручка 5162/1 золотистый 7N</t>
  </si>
  <si>
    <t>Ручка мебельная UTA mini RC306MBSN 4 матовый атласный никель Boyard</t>
  </si>
  <si>
    <t>Ручка кнопка К17 белый</t>
  </si>
  <si>
    <t>Ручка 2697/1 мат никель 41503 7N</t>
  </si>
  <si>
    <t>Ручка мебельная RC035BSN.4 атласный сатиновый никель Boyard</t>
  </si>
  <si>
    <t>Ручка M5320.K.WHITE кнопка белый мат ММ</t>
  </si>
  <si>
    <t>Ручка мебельная GASPAR RC022CP 4 хром полированный Boyard</t>
  </si>
  <si>
    <t>Ручка 5162/1 мокрый асф 7N</t>
  </si>
  <si>
    <t>Ручка M5320.K.MBN кнопка графит ММ</t>
  </si>
  <si>
    <t>Ручка кнопка MB6628-KN.MPBN черный жемчуг матовый ММ</t>
  </si>
  <si>
    <t>Ручка кнопка желтая 1шт 6049</t>
  </si>
  <si>
    <t>Ручка мебельная RC118BAB.4 брошированная старинная бронза Boyard</t>
  </si>
  <si>
    <t>Ручка 5162/1 черный 7N</t>
  </si>
  <si>
    <t>Ручка M5310.K.WHITE кнопка белый мат ММ</t>
  </si>
  <si>
    <t>Ручка лед 5196 белый 6000К 7N</t>
  </si>
  <si>
    <t>НЕИСП_Ручка кнопка К16 белый</t>
  </si>
  <si>
    <t>Ручка кнопка К16 черный</t>
  </si>
  <si>
    <t>Ручка M8061.K.MSN кнопка сталь шлиф ММ</t>
  </si>
  <si>
    <t>Ручка M8012.K.WHITE кнопка белый мат ММ</t>
  </si>
  <si>
    <t>Ручка M5310.K.MSN кнопка сталь шлиф ММ</t>
  </si>
  <si>
    <t>Ручка мебельная  RC035CP.4 хром полированный Boyard</t>
  </si>
  <si>
    <t>Ручка мебельная RC433CP.4 хром полированный Boyard</t>
  </si>
  <si>
    <t>НЕИСП_Ручка M4654.K.BB кнопка золото шлиф ММ</t>
  </si>
  <si>
    <t>Ручка 1015/1 д300 желтый 7N</t>
  </si>
  <si>
    <t>Ручка 2588/1 черный 7N</t>
  </si>
  <si>
    <t>Ручка ЕМ-1580 SININ золото+мат черный</t>
  </si>
  <si>
    <t>Ручка 582/1 хром К418 7N</t>
  </si>
  <si>
    <t>Ручки-рейлинги</t>
  </si>
  <si>
    <t>Ручка 5127/128 желтый 7N</t>
  </si>
  <si>
    <t>Ручка рейлинг желтая 61F/320</t>
  </si>
  <si>
    <t>Ручка 5162/192 золотистый 7N</t>
  </si>
  <si>
    <t>Ручка 5162/96 мокрый асф 7N</t>
  </si>
  <si>
    <t>Ручка 5162/128 золотистый 7N</t>
  </si>
  <si>
    <t>Ручка Рейлинг 160/220, D10мм хром</t>
  </si>
  <si>
    <t>Ручка рейлинг желтая 61F/192</t>
  </si>
  <si>
    <t>Ручка рейлинг желтая 61F/128</t>
  </si>
  <si>
    <t>Ручка 5127/96 черный 7N</t>
  </si>
  <si>
    <t>Ручка Рейлинг 128/188, D10мм матовый хром</t>
  </si>
  <si>
    <t>Ручка рейлинг желтая 61F/1000</t>
  </si>
  <si>
    <t>Ручка 650/320 черно-желтый 7N</t>
  </si>
  <si>
    <t>Ручка рейлинг желтая 61F/600</t>
  </si>
  <si>
    <t>Ручка 650/128 черно-желтый 7N</t>
  </si>
  <si>
    <t>Ручка Рейлинг 128/188, D10мм хром</t>
  </si>
  <si>
    <t>НЕИСП_Ручка 7537/192 черный 7N</t>
  </si>
  <si>
    <t>Ручка Рейлинг 160/220, D10мм матовый хром</t>
  </si>
  <si>
    <t>Ручка 650/96 черно-желтый 7N</t>
  </si>
  <si>
    <t>Ручка Рейлинг 192/252, D10мм матовый хром</t>
  </si>
  <si>
    <t>Ручка 5162/192 черный 7N</t>
  </si>
  <si>
    <t>Ручка рейлинг черная 61F/F60-1</t>
  </si>
  <si>
    <t>Ручка рейлинг желтая 61F/800</t>
  </si>
  <si>
    <t>Ручка рейлинг желтая 61F/F60-1</t>
  </si>
  <si>
    <t>Ручка 5162/192 мокрый асф 7N</t>
  </si>
  <si>
    <t>Ручка Рейлинг 224/284, D10мм хром</t>
  </si>
  <si>
    <t>Ручка 650/192 черно-желтый 7N</t>
  </si>
  <si>
    <t>Ручка 7537/96 черный 7N</t>
  </si>
  <si>
    <t>Ручка 5162/96 черный 7N</t>
  </si>
  <si>
    <t>Ручка 5127/128 черный 7N</t>
  </si>
  <si>
    <t>НЕИСП_Ручка 7537/128 черный 7N</t>
  </si>
  <si>
    <t>Ручка Рейлинг 128/188, D12мм мат хром</t>
  </si>
  <si>
    <t>Ручка 5127/96 желтый 7N</t>
  </si>
  <si>
    <t>Ручка 5162/128 черный 7N</t>
  </si>
  <si>
    <t>Ручка рейлинг 192 темно-серый 1шт 6075</t>
  </si>
  <si>
    <t>Ручка Рейлинг 96/156, D10мм матовый хром</t>
  </si>
  <si>
    <t>Ручка 8473/800 черный 7N</t>
  </si>
  <si>
    <t>Ручка Ф10/96 7N</t>
  </si>
  <si>
    <t>Ручка 5162/96 золотистый 7N</t>
  </si>
  <si>
    <t>Ручка 8473/1000 черный 7N</t>
  </si>
  <si>
    <t>Ручка рейлинг 128 темно-серый 1шт 6075</t>
  </si>
  <si>
    <t>Ручка Рейлинг 192/252, D12мм хром ASIANA</t>
  </si>
  <si>
    <t>Ручка Рейлинг 128/188, D12мм хром</t>
  </si>
  <si>
    <t>Ручка рейлинг 128 хром 1шт Ф10</t>
  </si>
  <si>
    <t>Ручка 7537/320 черный 7N</t>
  </si>
  <si>
    <t>Ручка рейлинг 192 хром 1шт Ф10</t>
  </si>
  <si>
    <t>Ручка рейлинг 160 хром 1шт Ф10</t>
  </si>
  <si>
    <t>НЕИСП_Ручка 8016/224</t>
  </si>
  <si>
    <t>Ручка Рейлинг 192/252, D10мм хром</t>
  </si>
  <si>
    <t>Ручка 8473/600 черный 7N</t>
  </si>
  <si>
    <t>Ручка рейлинг 96 хром 1шт Ф10</t>
  </si>
  <si>
    <t>НЕИСП_Ручка GTV № 288/368 алюм.</t>
  </si>
  <si>
    <t>Ручка Рейлинг 192/252, D12мм мат хром</t>
  </si>
  <si>
    <t>Ручка Рейлинг 128/188, D12мм матовый хром</t>
  </si>
  <si>
    <t>Ручка 8473/320 черный 7N</t>
  </si>
  <si>
    <t>Ручка 8473/192 черный 7N</t>
  </si>
  <si>
    <t>Ручка 8473/128 черный 7N</t>
  </si>
  <si>
    <t>НЕИСП_Ручка ЕМ-587/320 Rose черный</t>
  </si>
  <si>
    <t>НЕИСП_Ручка 2629/192</t>
  </si>
  <si>
    <t>НЕИСП_Ручка ЕМ-621/128 antik yellow черный</t>
  </si>
  <si>
    <t>НЕИСП_Ручка 1130/128</t>
  </si>
  <si>
    <t>Врезные ручки</t>
  </si>
  <si>
    <t>НЕИСП_Ручка ЕМ-518/96</t>
  </si>
  <si>
    <t>Ручка врезная</t>
  </si>
  <si>
    <t>Ручка врезная коричневая</t>
  </si>
  <si>
    <t>НЕИСП_Ручка ЕМ-518/64</t>
  </si>
  <si>
    <t>Подвесные ручки-кольца и капли</t>
  </si>
  <si>
    <t>НЕИСП_Ручка ЕМ-068-S Rose кристалл</t>
  </si>
  <si>
    <t>НЕИСП_Ручка ЕМ-5720 ASPENDOS золото+черная кожа</t>
  </si>
  <si>
    <t>Декоративные ручки</t>
  </si>
  <si>
    <t>Ручка 1901/128 черный 7N</t>
  </si>
  <si>
    <t>Ручка 2088 большой черный 7N</t>
  </si>
  <si>
    <t>Ручка 2088 маленький мокрый асф 7N</t>
  </si>
  <si>
    <t>Ручка 1901/128 золотистый 7N</t>
  </si>
  <si>
    <t>Ручка 2088б большой мокрый асф 7N</t>
  </si>
  <si>
    <t>Ручка 2088 маленький черный 7N</t>
  </si>
  <si>
    <t>Ручка 1901/160 черный 7N</t>
  </si>
  <si>
    <t>НЕИСП_Ручка 513/96</t>
  </si>
  <si>
    <t>НЕИСП_Ручка ЕМ-038/32 хром мат</t>
  </si>
  <si>
    <t>НЕИСП_Ручка ЕМ-220/96 черный</t>
  </si>
  <si>
    <t>Ручка ЕМ-721/64 AKKORD хром белый</t>
  </si>
  <si>
    <t>Ручка ЕМ-721-К/160 AKKORD Kapakli хром белый</t>
  </si>
  <si>
    <t>Ручка ЕМ-721/160 AKKORD хром черный</t>
  </si>
  <si>
    <t>Ручка 820А/192 гля-черный 7N</t>
  </si>
  <si>
    <t>Ручка ЕМ-743/32 antik-bakir</t>
  </si>
  <si>
    <t>Ручка ЕМ-743/64 antik-bakir (левый-правый)</t>
  </si>
  <si>
    <t>Ручка 820А/192 черный 7N</t>
  </si>
  <si>
    <t>Ручка 820А/64 черный 7N</t>
  </si>
  <si>
    <t>Ручка 2088 маленький золотистый 7N</t>
  </si>
  <si>
    <t>Ручка 2088 большой золотистый 7N</t>
  </si>
  <si>
    <t>НЕИСП_Ручка ЕМ-198/064 FLEX правая, золото</t>
  </si>
  <si>
    <t>НЕИСП_Ручка ЕМ-198/064 FLEX правая, мат черный</t>
  </si>
  <si>
    <t>НЕИСП_Ручка ЕМ-198/064 FLEX левая, мат черный</t>
  </si>
  <si>
    <t>НЕИСП_Ручка ЕМ-198/064 FLEX левая, золото</t>
  </si>
  <si>
    <t>Комплектующие для профильных ручек</t>
  </si>
  <si>
    <t>Крепление горизонтальных профилей металл Gola FIRMAX</t>
  </si>
  <si>
    <t>Комплект соединителей и торцевых заглушек Г-образного профиля FRM9200 8частей черный Gola FIRMAX</t>
  </si>
  <si>
    <t>Крепление GOLA</t>
  </si>
  <si>
    <t>Комплект соединителей и торцевых заглушек Г-образного профиля FRM9200 8частей золото Gola FIRMAX</t>
  </si>
  <si>
    <t>Комплект соединителей и торцевых заглушек Г-образного профиля FRM9200 8частей белый Gola FIRMAX</t>
  </si>
  <si>
    <t>Комплект соединителей и торцевых заглушек Г-образного профиля FRM9200 8частей серый Gola FIRMAX</t>
  </si>
  <si>
    <t>Комплект соединителей и торцевых заглушек П-образного профиля FRM9201 8частей черный Gola FIRMAX</t>
  </si>
  <si>
    <t>НЕИСП_Заглушка U-GOLA  металлик</t>
  </si>
  <si>
    <t>Уголок внутренний GOLA-L черный</t>
  </si>
  <si>
    <t>Заглушка L-GOLA  левая черный</t>
  </si>
  <si>
    <t>Ручка 1602/128 черный</t>
  </si>
  <si>
    <t>Ручка Акция 50 тг</t>
  </si>
  <si>
    <t>НЕИСП_Ручка 6262/192</t>
  </si>
  <si>
    <t>НЕИСП_Ручка ЕМ-721/64 AKKORD хром мат белый</t>
  </si>
  <si>
    <t>Ручка Акция 200 тг</t>
  </si>
  <si>
    <t>НЕИСП_Ручка BR-514/128 хром мат</t>
  </si>
  <si>
    <t>НЕИСП_Ручка 8016/192</t>
  </si>
  <si>
    <t>НЕИСП_Ручка BR-019/128 хром мат</t>
  </si>
  <si>
    <t>НЕИСП_Ручка ЕМ-636/160 жемчуг</t>
  </si>
  <si>
    <t>НЕИСП_Ручка BR-019/128 хром мат черный</t>
  </si>
  <si>
    <t>НЕИСП_Ручка 1101/128</t>
  </si>
  <si>
    <t>НЕИСП_Ручка 8701/160</t>
  </si>
  <si>
    <t>НЕИСП_Ручка BR-019/160 хром мат черный</t>
  </si>
  <si>
    <t>НЕИСП_Ручка 636/128</t>
  </si>
  <si>
    <t>НЕИСП_Ручка 2629/128</t>
  </si>
  <si>
    <t>НЕИСП_Ручка 6262/128</t>
  </si>
  <si>
    <t>НЕИСП_Ручка ЕМ-067/128</t>
  </si>
  <si>
    <t>НЕИСП_Ручка ЕМ-067/160</t>
  </si>
  <si>
    <t>НЕИСП_Ручка ЕМ-067/224</t>
  </si>
  <si>
    <t>НЕИСП_Ручка ЕМ-067/96</t>
  </si>
  <si>
    <t>Ручка Акция 300 тг</t>
  </si>
  <si>
    <t>Ручка Акция 45 тг</t>
  </si>
  <si>
    <t>НЕИСП_Ручка ЕМ-066/160 хром</t>
  </si>
  <si>
    <t>НЕИСП_Ручка BR-019/128 хром белый</t>
  </si>
  <si>
    <t>НЕИСП_Ручка ЕМ-068/224 Motif хром белый</t>
  </si>
  <si>
    <t>НЕИСП_Ручка ФАБРИКА YP-485/192</t>
  </si>
  <si>
    <t>НЕИСП_Ручка ЕМ-220/96 хром</t>
  </si>
  <si>
    <t>НЕИСП_Ручка BR-170/32 черный</t>
  </si>
  <si>
    <t>НЕИСП_Ручка ЕМ-655-D Белый оранжевый</t>
  </si>
  <si>
    <t>НЕИСП_Ручка BR-170/32 хром</t>
  </si>
  <si>
    <t>НЕИСП_Ручка ЕМ-252/128 NUR хром</t>
  </si>
  <si>
    <t>НЕИСП_Ручка BR-019/192 хром мат белый</t>
  </si>
  <si>
    <t>НЕИСП_Ручка BR-019/224 хром хром</t>
  </si>
  <si>
    <t>НЕИСП_Ручка ЕМ-003/128 мат</t>
  </si>
  <si>
    <t>НЕИСП_Ручка BR-019/128 хром</t>
  </si>
  <si>
    <t>НЕИСП_Ручка ЕМ-153/160-192 хром инокс</t>
  </si>
  <si>
    <t>НЕИСП_Ручка BR-019/128 хром хром</t>
  </si>
  <si>
    <t>НЕИСП_Ручка ЕМ-613/128 хром белый</t>
  </si>
  <si>
    <t>НЕИСП_Ручка ЕМ-252/320 NUR хром</t>
  </si>
  <si>
    <t>НЕИСП_Ручка ЕМ-068/256 хром</t>
  </si>
  <si>
    <t>НЕИСП_Ручка ФАБРИКА YP-059 PETEK KULP 160 хром</t>
  </si>
  <si>
    <t>НЕИСП_Ручка ЕМ-068/224 Motif хром инокс</t>
  </si>
  <si>
    <t>НЕИСП_Ручка 8016/256</t>
  </si>
  <si>
    <t>НЕИСП_Ручка ЕМ-746/192 IDOL антрацит</t>
  </si>
  <si>
    <t>НЕИСП_Ручка ЕМ-654/160 хром</t>
  </si>
  <si>
    <t>НЕИСП_Ручка 1006/128 хром белый</t>
  </si>
  <si>
    <t>НЕИСП_Ручка ЕМ-003/224 хром</t>
  </si>
  <si>
    <t>НЕИСП_Ручка BR-514/128 хром</t>
  </si>
  <si>
    <t>НЕИСП_Ручка ЕМ-655-D Белый темно-розовый</t>
  </si>
  <si>
    <t>НЕИСП_Ручка BR-170/32 инокс</t>
  </si>
  <si>
    <t>НЕИСП_Ручка ЕМ-066/128 хром</t>
  </si>
  <si>
    <t>НЕИСП_Ручка ЕМ-721/160 AKKORD хром мат белый</t>
  </si>
  <si>
    <t>НЕИСП_Ручка BR-019/224 хром yellow</t>
  </si>
  <si>
    <t>НЕИСП_Ручка ЕМ-636/160 хром</t>
  </si>
  <si>
    <t>НЕИСП_Ручка BR-170/160 красный</t>
  </si>
  <si>
    <t>НЕИСП_Ручка BR-019/192 хром хром</t>
  </si>
  <si>
    <t>НЕИСП_Ручка ЕМ-721/160 AKKORD хром белый</t>
  </si>
  <si>
    <t>НЕИСП_Ручка ЕМ-613/192 хром красный</t>
  </si>
  <si>
    <t>Крючки</t>
  </si>
  <si>
    <t>Крючок тройной 952 черный 7N</t>
  </si>
  <si>
    <t>Крючок тройной 952 золотистый 7N</t>
  </si>
  <si>
    <t>Крючки 006 хром</t>
  </si>
  <si>
    <t>Крючок двойной большой 823 хром CP 7N</t>
  </si>
  <si>
    <t>Крючок двойной большой 821 мок-асф 7N</t>
  </si>
  <si>
    <t>Крючок тройной 952 бронзо 7N</t>
  </si>
  <si>
    <t>Крючок двойной маленький 1205 хром 7N</t>
  </si>
  <si>
    <t>Крючок двойной большой 1206 матовый 7N</t>
  </si>
  <si>
    <t>Крючок двойной маленький 1205 матовый 7N</t>
  </si>
  <si>
    <t>Крючки 006 мат</t>
  </si>
  <si>
    <t>Крючок тройной 952 хром 7N</t>
  </si>
  <si>
    <t>Крючок тройной 952 желтый KGR 7N</t>
  </si>
  <si>
    <t>Крючки 007 хром</t>
  </si>
  <si>
    <t>НЕИСП_Вешалка MB.6160-5KN.MPBN 5 крюч черн жемчуг мат ММ</t>
  </si>
  <si>
    <t>Крючок 75*45мм 2-х рожковый хром 1шт KR0020</t>
  </si>
  <si>
    <t>Крючки 007 мат</t>
  </si>
  <si>
    <t>Крючок M7197.L.MB черный мат большой ММ</t>
  </si>
  <si>
    <t>Крючок одинарный новый 970 бронзо 7N</t>
  </si>
  <si>
    <t>НЕИСП_Крючок для рейлинга одинарный</t>
  </si>
  <si>
    <t>Крючок M7167.MSN сталь шлиф ММ</t>
  </si>
  <si>
    <t>Крючок M7193.MB черный матовый ММ</t>
  </si>
  <si>
    <t>Крючок одинарный новый 970 белый 7N</t>
  </si>
  <si>
    <t>НЕИСП_Крючок большой 114 антрацит</t>
  </si>
  <si>
    <t>Крючок двойной большой 821 хром 45661 7N</t>
  </si>
  <si>
    <t>Крючки EM-3000 хром KARE</t>
  </si>
  <si>
    <t>Крючки 2033 золото</t>
  </si>
  <si>
    <t>Крючок M7167.MBN отделка графит ММ</t>
  </si>
  <si>
    <t>Крючок 75*45мм 2-х рожковый черный 1шт KR0020BL</t>
  </si>
  <si>
    <t>Крючок M7165.MSN сталь шлифованная ММ</t>
  </si>
  <si>
    <t>Крючок AS2005 0080 CR хром глянец ММ</t>
  </si>
  <si>
    <t>НЕИСП_Крючок M7201.MB черный матовый ММ</t>
  </si>
  <si>
    <t>Крючок 70*47,5мм 2-х рожковый хром 1шт KR0060</t>
  </si>
  <si>
    <t>Крючки ЕМ-7800 хром BUYUK KISMET</t>
  </si>
  <si>
    <t>Крючок M7197.L.MBN/MSN графит сталь шлиф большой ММ</t>
  </si>
  <si>
    <t>Крючок одинарный новый 970 хром 42206 7N</t>
  </si>
  <si>
    <t>Крючок 75*130*75мм 3-х рожковый хром 1шт KR0070</t>
  </si>
  <si>
    <t>Вешалка MB.6160-3KN.MGBP 3 крючка  золото мат ММ</t>
  </si>
  <si>
    <t>Крючок M7167.BB золото шлифованное ММ</t>
  </si>
  <si>
    <t>Крючок M7197.S.MSN/CP сталь шлиф хром глянец ММ</t>
  </si>
  <si>
    <t>Крючок для рейлинга двойной</t>
  </si>
  <si>
    <t>Крючки ЕМ-559-A хром мат</t>
  </si>
  <si>
    <t>НЕИСП_Крючки А15 белый</t>
  </si>
  <si>
    <t>Крючок 55*30мм 2-х рожковый черный 1шт KR0010BL</t>
  </si>
  <si>
    <t>НЕИСП_Крючки А15 черный</t>
  </si>
  <si>
    <t>Крючки 2033 сатин 111</t>
  </si>
  <si>
    <t>НЕИСП_Крючки А15 мат хром</t>
  </si>
  <si>
    <t>НЕИСП_Крючки BR-179-A мат хром-венге</t>
  </si>
  <si>
    <t>Крючки 2033 мат хром</t>
  </si>
  <si>
    <t>Крючок M7166.MBN графит ММ</t>
  </si>
  <si>
    <t>Крючки ЕМ-697-A хром ELIPS</t>
  </si>
  <si>
    <t>Крючок 55*30мм 2-х рожковый хром 1шт KR0010SC</t>
  </si>
  <si>
    <t>НЕИСП_Крючки BR-179-A мат хром-акса</t>
  </si>
  <si>
    <t>НЕИСП_Крючки №225 маленькие хром</t>
  </si>
  <si>
    <t>Крючок M7201.MATT GOLD золото матовое ММ</t>
  </si>
  <si>
    <t>Вешалка MB.6160-3KN.MPBN 3 крючка черн.жемчуг мат ММ</t>
  </si>
  <si>
    <t>НЕИСП_Крючок M7201.MSN сталь шлиф ММ</t>
  </si>
  <si>
    <t>Вешалка MB.6160-5KN.MGBP 5 крюч  золото мат ММ</t>
  </si>
  <si>
    <t>Крючок 2Z317.BNE32 хром матовый ММ</t>
  </si>
  <si>
    <t>Крючок M7165.BB золото шлифованное ММ</t>
  </si>
  <si>
    <t>Крючок M7165.MBN графит ММ</t>
  </si>
  <si>
    <t>Крючок M7166.MSN сталь шлифованная ММ</t>
  </si>
  <si>
    <t>Крючки ЕМ-559-A хром белый INDEX</t>
  </si>
  <si>
    <t>Крючки ЕМ-505 мат хром GIZGILI</t>
  </si>
  <si>
    <t>Вешалка MB.6160-1KN.MPBN 1 крючок черн.жемчуг мат ММ</t>
  </si>
  <si>
    <t>Крючки ЕМ-697-A инокс</t>
  </si>
  <si>
    <t>Крючок двойной маленький 1205 черный ВВ 7N</t>
  </si>
  <si>
    <t>Крючки ЕМ-9720 мат хром PALMIYE</t>
  </si>
  <si>
    <t>Крючки ЕМ-635-А хром белый FIESTA</t>
  </si>
  <si>
    <t>Крючки ЕМ-635-А хром серый FIESTA</t>
  </si>
  <si>
    <t>Крючки ЕМ-7310 мат хром ETA</t>
  </si>
  <si>
    <t>Крючки ЕМ-697-A антик бронз ELIPS</t>
  </si>
  <si>
    <t>Крючок двойной большой 1206 хромовый 7N</t>
  </si>
  <si>
    <t>Крючок двойной 1206 большой черный ВВ 7N</t>
  </si>
  <si>
    <t>Механизмы</t>
  </si>
  <si>
    <t>Направляющие</t>
  </si>
  <si>
    <t>Направляющие шариковые</t>
  </si>
  <si>
    <t>45/450 (1,0*1,0*1,2мм) Направляющие шариковые с доводчиком ASIANA</t>
  </si>
  <si>
    <t>45/400 (1,0*1,0*1,0мм) Направляющие шариковые ASIANA</t>
  </si>
  <si>
    <t>45/450 (1,0*1,0*1,0мм) Направляющие шариковые ASIANA</t>
  </si>
  <si>
    <t>45/500 (1,0*1,0*1,2мм) Направляющие шариковые с доводчиком ASIANA</t>
  </si>
  <si>
    <t>45/400 (1,0*1,0*1,2мм) Направляющие шариковые с доводчиком ASIANA</t>
  </si>
  <si>
    <t>45/350 (1,0*1,0*1,2мм) Направляющие шариковые с доводчиком ASIANA</t>
  </si>
  <si>
    <t>42/450 (0,9*0,9*0,9мм) Направляющие шариковые эко GR</t>
  </si>
  <si>
    <t>42/400 (0,9*0,9*0,9мм) Направляющие шариковые эко GR</t>
  </si>
  <si>
    <t>35/400 (0,7*0,7*0,7мм) Направляющие шариковые эко GR</t>
  </si>
  <si>
    <t>45/350 (1,0*1,0*1,0мм) Направляющие шариковые ASIANA</t>
  </si>
  <si>
    <t>45/450 Направляющие шариковые с доводчиком черные 7N 1кмп</t>
  </si>
  <si>
    <t>45/300 (1,0*1,0*1,2мм) Направляющие шариковые с доводчиком ASIANA</t>
  </si>
  <si>
    <t>35/300 (0,9*0,9*0,9мм) Направляющие шариковые ASIANA</t>
  </si>
  <si>
    <t>45/500 (1,0*1,0*1,0мм) Направляющие шариковые ASIANA</t>
  </si>
  <si>
    <t>35/450 (0,7*0,7*0,7мм) Направляющие шариковые эко GR</t>
  </si>
  <si>
    <t>45/350 (1,2*1,2*1,5мм) Направляющие шариковые с доводчиком HD</t>
  </si>
  <si>
    <t>45/300 (1,0*1,0*1,0мм) Направляющие шариковые ASIANA</t>
  </si>
  <si>
    <t>35/400 (0,9*0,9*0,9мм) Направляющие шариковые ASIANA</t>
  </si>
  <si>
    <t>35/350 (0,9*0,9*0,9мм) Направляющие шариковые ASIANA</t>
  </si>
  <si>
    <t>45/600 (1,0*1,0*1,0мм) Направляющие шариковые ASIANA</t>
  </si>
  <si>
    <t>42/500 (0,9*0,9*0,9мм) Направляющие шариковые эко GR</t>
  </si>
  <si>
    <t>45/250 (1,0*1,0*1,0мм) Направляющие шариковые ASIANA</t>
  </si>
  <si>
    <t>45/550 (1,0*1,0*1,0мм) Направляющие шариковые ASIANA</t>
  </si>
  <si>
    <t>35/350 (0,9*0,9*0,9мм) Направляющие шариковые MS</t>
  </si>
  <si>
    <t>35/450 (0,9*0,9*0,9мм) Направляющие шариковые MS</t>
  </si>
  <si>
    <t>35/500 (0,9*0,9*0,9мм) Направляющие шариковые ASIANA</t>
  </si>
  <si>
    <t>35/250 (0,9*0,9*0,9мм) Направляющие шариковые ASIANA</t>
  </si>
  <si>
    <t>35/300 (1,0*1,0*1,0мм) Направляющие шариковые MINNES</t>
  </si>
  <si>
    <t>45/400 (1,0*1,0*1,0мм) Направляющие шариковые MINNES</t>
  </si>
  <si>
    <t>45/450 (1,2*1,2*1,4мм) Направляющие шариковые с доводчиком Push to open ASIANA</t>
  </si>
  <si>
    <t>НЕИСП_45/450 (1,2*1,2*1,5мм) Направляющие шариковые с довод HD (МА)</t>
  </si>
  <si>
    <t>35/350 (1,0*1,0*1,0мм) Направляющие шариковые MINNES</t>
  </si>
  <si>
    <t>45/400 Направляющие шариковые с доводчиком черные 7N 1кмп</t>
  </si>
  <si>
    <t>35/450 (0,7*0,7*0,7мм) Направляющие шариковые ASIANA</t>
  </si>
  <si>
    <t>45/300 (1,0*1,0*1,0мм) Направляющие шариковые MINNES</t>
  </si>
  <si>
    <t>45/350 Направляющие шариковые с доводчиком черные 7N 1кмп</t>
  </si>
  <si>
    <t>45/350 (1,2*1,2*1,2мм) Направляющие шариковые с доводчиком MINNES</t>
  </si>
  <si>
    <t>45/300 (1,0*1,0*1,0мм) Направляющие шариковые MS</t>
  </si>
  <si>
    <t>45/400 (1,2*1,2*1,4мм) Направляющие шариковые с дов Push to open ASIANA</t>
  </si>
  <si>
    <t>35/400 (0,9*0,9*0,9мм) Направляющие шариковые MS</t>
  </si>
  <si>
    <t>35/500 (0,7*0,7*0,7мм) Направляющие шариковые эко GR</t>
  </si>
  <si>
    <t>НЕИСП_45/400 (1,2*1,2*1,5мм) Направляющие шариковые с довод АС</t>
  </si>
  <si>
    <t>45/450 (1,0*1,0*1,0мм) Направляющие шариковые MINNES</t>
  </si>
  <si>
    <t>45/400 Направляющие шариковые с доводчиком 7N 1кмп</t>
  </si>
  <si>
    <t>35/400 (1,0*1,0*1,0мм) Направляющие шариковые MINNES кмп</t>
  </si>
  <si>
    <t>45/500 (1,0*1,0*1,0мм) Направляющие шариковые MINNES</t>
  </si>
  <si>
    <t>45/450 (1,2*1,2*1,2мм) Направляющие шариковые с доводчиком, компл MINNES</t>
  </si>
  <si>
    <t>35/450 (0,9*0,9*0,9мм) Направляющие шариковые ASIANA</t>
  </si>
  <si>
    <t>НЕИСП_45/400 (1,2*1,2*1,2мм) Направляющие шариковые с доводчиком MINNES</t>
  </si>
  <si>
    <t>НЕИСП_45/500 (1,0*1,0*1,0мм) Направляющие шариковые MS</t>
  </si>
  <si>
    <t>45/300 (1,2*1,2*1,2мм) Направляющие шариковые с доводчиком MINNES</t>
  </si>
  <si>
    <t>45/550 (1,0*1,0*1,0мм) Направляющие шариковые MINNES</t>
  </si>
  <si>
    <t>45/300 Направляющие шариковые с доводчиком черные 7N 1кмп</t>
  </si>
  <si>
    <t>35/450 (1,0*1,0*1,0мм) Направляющие шариковые MINNES</t>
  </si>
  <si>
    <t>35/500 (1,0*1,0*1,0мм) Направляющие шариковые MINNES</t>
  </si>
  <si>
    <t>35/300 (0,9*0,9*0,9мм) Направляющие шариковые MS</t>
  </si>
  <si>
    <t>45/250 (1,0*1,0*1,0мм) Направляющие шариковые MS</t>
  </si>
  <si>
    <t>35/300 Направляющие шариковые N7 1кмп</t>
  </si>
  <si>
    <t>45/550 (1,0*1,0*1,0мм) Направляющие шариковые с доводом</t>
  </si>
  <si>
    <t>НЕИСП_42/350 (0,9*0,9*0,9мм) Направляющие шариковые Китай</t>
  </si>
  <si>
    <t>35/250 (0,9*0,9*0,9мм) Направляющие шариковые MS</t>
  </si>
  <si>
    <t>НЕИСП_Направляющие телескопические 500 SMART</t>
  </si>
  <si>
    <t>НЕИСП_Направляющие телескопические 550 SMART</t>
  </si>
  <si>
    <t>35/500 (0,9*0,9*0,9мм) Направляющие шариковые MS</t>
  </si>
  <si>
    <t>НЕИСП_45/400 Направляющие телескопические с доводчиком</t>
  </si>
  <si>
    <t>НЕИСП_45/400 (1,0*1,0*1,0мм) Направляющие шариковые MS</t>
  </si>
  <si>
    <t>НЕИСП_45/450 (1,0*1,0*1,0мм) Направляющие шариковые MS</t>
  </si>
  <si>
    <t>НЕИСП_45/500 (1,0*1,0*1,0мм) Направляющие шариковые HD</t>
  </si>
  <si>
    <t>45/350 (1,0*1,0*1,0мм) Направляющие шариковые MINNES</t>
  </si>
  <si>
    <t>Направляющие скрытого монтажа</t>
  </si>
  <si>
    <t>Направляющие скрытого монтажа 450мм полного выдвижения Asiana</t>
  </si>
  <si>
    <t>Направляющие скрытого монтажа 500мм полного выдвижения B-slide Boyard</t>
  </si>
  <si>
    <t>Направляющие скрытого монтажа 450мм полного выдвижения B-slide Boyard</t>
  </si>
  <si>
    <t>Направляющие скрытого монтажа 500мм полного выдвижения Asiana</t>
  </si>
  <si>
    <t>Направляющие скрытого монтажа 450мм частичного выдвижения B-slide Boyard</t>
  </si>
  <si>
    <t>Направляющие скрытого монтажа 400мм полного выдвижения Asiana</t>
  </si>
  <si>
    <t>Направляющие скрытого монтажа 450мм полного выдв 3D Asiana</t>
  </si>
  <si>
    <t>Направляющие скрытого монтажа 350мм полного выдвижения Asiana</t>
  </si>
  <si>
    <t>Направляющие скрытого монтажа 400мм полного выдвижения B-slide Boyard</t>
  </si>
  <si>
    <t>Направляющие скрытого монтажа 450мм частичного выдвижения LUX</t>
  </si>
  <si>
    <t>Направляющие скрытого монтажа 400мм полного выдвижения LUX</t>
  </si>
  <si>
    <t>Направляющие скрытого монтажа 500мм полного выдвижения ORION</t>
  </si>
  <si>
    <t>Направляющие скрытого монтажа 400мм частичноговыдвижения LUX</t>
  </si>
  <si>
    <t>НЕИСП_Направляющие скрытого монтажа 500мм полного выдвижения LUX</t>
  </si>
  <si>
    <t>Направляющие скрытого монтажа 500мм частичного выдвижения B-slide BOYARD</t>
  </si>
  <si>
    <t>Направляющие скрытого монтажа 350мм полного выдвижения LUX</t>
  </si>
  <si>
    <t>НЕИСП_Направляющие скрытого монтажа 450мм полного выдвижения ORION</t>
  </si>
  <si>
    <t>НЕИСП_Направляющие скрытого монтажа 450мм полного выдвижения LUX</t>
  </si>
  <si>
    <t>Направляющие скрытого монтажа 400мм частичного выдвижения B-Slide Boyard</t>
  </si>
  <si>
    <t>Направляющие скрытого монтажа 300мм полного выдвижения LUX</t>
  </si>
  <si>
    <t>НЕИСП_Направляющие скрытого монтажа Firmax L-500 част.выдв</t>
  </si>
  <si>
    <t>Направляющие скрытого монтажа 450мм полного выдвижения PUSH NEW BOYARD</t>
  </si>
  <si>
    <t>Направляющие скрытого монтажа 450мм частичного выдвижения PUSH NEW BOYARD</t>
  </si>
  <si>
    <t>Направляющие скрытого монтажа Firmax L-450 полн.выдв 3д регулировка</t>
  </si>
  <si>
    <t>Направляющие скрытого монтажа 400мм полного выдв 3D Asiana</t>
  </si>
  <si>
    <t>Направляющие скрытого монтажа 500мм частичного выдвижения PUSH NEW BOYARD</t>
  </si>
  <si>
    <t>Направляющие скрытого монтажа 450мм Push to Open не полн выдв Asiana</t>
  </si>
  <si>
    <t>НЕИСП_Направляющие скрытого монтажа Firmax L-450 част.выдв</t>
  </si>
  <si>
    <t>Направляющие скрытого монтажа 450мм полного выдвижения Boyard (Астана)</t>
  </si>
  <si>
    <t>Направляющие скрытого монтажа 450мм Push to Open полн выдв Asiana</t>
  </si>
  <si>
    <t>Направляющие скрытого монтажа Firmax L-500 полн.выдв 3д регулировка</t>
  </si>
  <si>
    <t>Направляющие скрытого монтажа 400мм Push to Open полн выдв Asiana</t>
  </si>
  <si>
    <t>Направляющие скрытого монтажа 400мм Push to Open не полн выдв Asiana</t>
  </si>
  <si>
    <t>Направляющие скрытого монтажа Firmax L-350 полн.выдв</t>
  </si>
  <si>
    <t>НЕИСП_Тандем 300 полного выдвижения Boyard</t>
  </si>
  <si>
    <t>Направляющие скрытого монтажа 250мм полного выдвижения LUX</t>
  </si>
  <si>
    <t>Направляющие скрытого монтажа 500мм полного выдвиж PUSH NEW BOYARD</t>
  </si>
  <si>
    <t>Направляющие скрытого монтажа 450мм Firmax Newline</t>
  </si>
  <si>
    <t>Направляющие скрытого монтажа 350мм частичного выдвижения LUX</t>
  </si>
  <si>
    <t>Направляющие скрытого монтажа Firmax L-400 част.выдв</t>
  </si>
  <si>
    <t>Направляющие скрытого монтажа 400мм полного выдвижения Boyard</t>
  </si>
  <si>
    <t>Направляющие скрытого монтажа Firmax L-400 полн.выдв</t>
  </si>
  <si>
    <t>Направляющие скрытого монтажа 500мм частичного выдвижения LUX</t>
  </si>
  <si>
    <t>Направляющие скрытого монтажа Firmax L-350 част.выдв</t>
  </si>
  <si>
    <t>НЕИСП_Направляющие скрытого монтажа 350мм частичного выдвижения B-slide Boyard</t>
  </si>
  <si>
    <t>НЕИСП_Направляющие скрытого монтажа 450мм полного выдвижения Boyard</t>
  </si>
  <si>
    <t>НЕИСП_Направляющие EXSEL FGV One Touch полного выдвижения 250 L+R</t>
  </si>
  <si>
    <t>НЕИСП_Направляющие EXSEL FGV One Touch полного выдвижения 300 L+R</t>
  </si>
  <si>
    <t>НЕИСП_Направляющие EXSEL FGV One Touch полного выдвижения 500 L+R</t>
  </si>
  <si>
    <t>НЕИСП_Направляющая FGV 350 L</t>
  </si>
  <si>
    <t>НЕИСП_Направляющая FGV 350 R</t>
  </si>
  <si>
    <t>НЕИСП_Направляющие скрытого монтажа 550мм частичного выдвижения FGV</t>
  </si>
  <si>
    <t>НЕИСП_Направляющие EXSEL FGV One Touch полного выдвижения 550 L+R</t>
  </si>
  <si>
    <t>НЕИСП_Направляющая FGV 550 L</t>
  </si>
  <si>
    <t>НЕИСП_Направляющая FGV 550 R</t>
  </si>
  <si>
    <t>НЕИСП_Направляющая FGV 270 L</t>
  </si>
  <si>
    <t>НЕИСП_Направляющая FGV 270 R</t>
  </si>
  <si>
    <t>НЕИСП_Направляющая EXEL FGV частичного выдвижения 500 L+R</t>
  </si>
  <si>
    <t>НЕИСП_Направляющие EXSEL FGV полного выдвижения 500 L+R</t>
  </si>
  <si>
    <t>НЕИСП_Направляющая FGV 450 L</t>
  </si>
  <si>
    <t>НЕИСП_Направляющие скрытого монтажа 450мм полного выдвижения EXSEL FGV</t>
  </si>
  <si>
    <t>НЕИСП_Направляющие скрытого монтажа 250мм полного выдвижения  EXSEL FGV</t>
  </si>
  <si>
    <t>НЕИСП_Направляющие скрытого монтажа 350мм полного выдвижения EXSEL FGV</t>
  </si>
  <si>
    <t>НЕИСП_Направляющая FGV 450 R</t>
  </si>
  <si>
    <t>НЕИСП_Направляющая FGV 500 L</t>
  </si>
  <si>
    <t>НЕИСП_Направляющая FGV 500 R</t>
  </si>
  <si>
    <t>НЕИСП_Направляющие скрытого монтажа 550мм полного выдвижения EXSEL FGV</t>
  </si>
  <si>
    <t>Направляющие роликовые</t>
  </si>
  <si>
    <t>Направляющие роликовые 300мм WI</t>
  </si>
  <si>
    <t>Направляющие роликовые 400мм ASIANA</t>
  </si>
  <si>
    <t>Направляющие роликовые 350мм HD</t>
  </si>
  <si>
    <t>Направляющие роликовые 450мм WI</t>
  </si>
  <si>
    <t>Направляющие роликовые 500</t>
  </si>
  <si>
    <t>НЕИСП_Направлющие роликовые 400 7N</t>
  </si>
  <si>
    <t>Направляющие роликовые 300мм HD</t>
  </si>
  <si>
    <t>Направляющие роликовые 250</t>
  </si>
  <si>
    <t>Направляющие роликовые 300</t>
  </si>
  <si>
    <t>НЕИСП_Направляющие роликовые 550</t>
  </si>
  <si>
    <t>Подъемные механизмы</t>
  </si>
  <si>
    <t>Подъемник газовый N80 1шт</t>
  </si>
  <si>
    <t>Подъемник газовый N60 1шт</t>
  </si>
  <si>
    <t>Подъемник газовый N100 1шт</t>
  </si>
  <si>
    <t>Подъемник газовый N120 HD</t>
  </si>
  <si>
    <t>Барный держатель вниз Черный HD</t>
  </si>
  <si>
    <t>Барный держатель мех HD</t>
  </si>
  <si>
    <t>Барный держатель вниз Белый HD</t>
  </si>
  <si>
    <t>НЕИСП_Подъемник газовый вниз N80</t>
  </si>
  <si>
    <t>Подъемник газовый 100N мебельный сталь с доводчиком белый Move Up</t>
  </si>
  <si>
    <t>Комплект подъемного мех. для складных фасадов,индекс h=730-799мм, белый (3,2-6,5кг) TOP STAY ST</t>
  </si>
  <si>
    <t>Комплект подъемного мех. для складных фасадов,индекс h=800-879мм, белый (5.8-9.6кг) TOP STAY ST</t>
  </si>
  <si>
    <t>Лифт турникет на15кг гардеробный 850*1150*160*660мм белый S-6014-W 1шт</t>
  </si>
  <si>
    <t>Подъемник газовый 80N мебельный сталь с доводчиком белый Move Up</t>
  </si>
  <si>
    <t>Комплект подъемного мех. для складных фасадов,индекс h=650-729мм, белый (3,7-7,2кг) TOP STAY ST</t>
  </si>
  <si>
    <t>Лифт турникет на15кг гардеробный 850*1150*160*660мм серый S-6014-G 1шт</t>
  </si>
  <si>
    <t>Комплект подъемного мех. для складных фасадов,индекс h=590-649мм, белый (7,8-13кг) TOP STAY ST</t>
  </si>
  <si>
    <t>Комплект подъемного мех. для складных фасадов,индекс h=730-799мм, белый (6.3-10.6кг) TOP STAY ST</t>
  </si>
  <si>
    <t>НЕИСП_Подъемник газовый 60N мебельный сталь с доводчиком белый Move Up</t>
  </si>
  <si>
    <t>НЕИСП_Подъемник газовый 80N мебельный сталь обратного действия черный</t>
  </si>
  <si>
    <t>Газовый лифт с амортизацией GL107GRPH/100/3 графит</t>
  </si>
  <si>
    <t>Газовые лифты с фиксацией положения GL104GR/100/3 серый</t>
  </si>
  <si>
    <t>Подъемник газовый вниз N60</t>
  </si>
  <si>
    <t>Газовый лифт с фиксацией положения и амортизацией GL110W/100/3 белый</t>
  </si>
  <si>
    <t>Газовый лифт с фиксацией положения и амортизацией GL110GRPH/50/3 графит</t>
  </si>
  <si>
    <t>Газовый лифт с фиксацией положения и амортизацией GL110W/50/3 белый</t>
  </si>
  <si>
    <t>Газовый лифт с амортизацией GL107GRPH/50/3 графит</t>
  </si>
  <si>
    <t>Барный держатель вниз HD</t>
  </si>
  <si>
    <t>Газовый лифт с амортизацией GL107W/100/3 белый</t>
  </si>
  <si>
    <t>Газовый лифт с амортизацией GL107W/50/3 белый</t>
  </si>
  <si>
    <t>Подъемный механизм для откидный фасадов, индекс нагрузки 200-1000, высота h=240-600 TOP STAY SE</t>
  </si>
  <si>
    <t>НЕИСП_Подъемник газовый 60N мебельный сталь обратного действия черный</t>
  </si>
  <si>
    <t>НЕИСП_Газовый лифт с амортизацией GL106W/80/3 белый</t>
  </si>
  <si>
    <t>Газовый лифт с амортизацией GL106GRPH/80/3 графит</t>
  </si>
  <si>
    <t>НЕИСП_Газовый лифт секретерный GL103GRPH/80/3 графит</t>
  </si>
  <si>
    <t>Газовый лифт с амортизацией GL106W/100/3 белый</t>
  </si>
  <si>
    <t>НЕИСП_Газовый лифт секретерный GL103GR/50/3 серый</t>
  </si>
  <si>
    <t>Газовый лифт с амортизацией GL106GRPH/100/3 графит</t>
  </si>
  <si>
    <t>Распродажа подъемных механизмов 125тг</t>
  </si>
  <si>
    <t>Газовый лифт с амортизацией GL106W/50/3 белый</t>
  </si>
  <si>
    <t>Газовый лифт с амортизацией GL107GRPH/80/3 графит</t>
  </si>
  <si>
    <t>НЕИСП_Газовый лифт секретерный GL103GRPH/50/3 графит</t>
  </si>
  <si>
    <t>НЕИСП_Газовый лифт секретерный GL103GR/100/3 серый</t>
  </si>
  <si>
    <t>НЕИСП_Газовый лифт секретерный GL103GRPH/100/3 графит</t>
  </si>
  <si>
    <t>НЕИСП_Газовый лифт секретерный GL103GR/80/3 серый</t>
  </si>
  <si>
    <t>НЕИСП_Газовый лифт с амортизацией GL106GRPH/50/3 графит</t>
  </si>
  <si>
    <t>Газовый лифт с фиксацией положения и амортизацией GL110GRPH/100/3 графит</t>
  </si>
  <si>
    <t>Газовый лифт с фиксацией положения и амортизацией GL110GRPH/80/3 графит</t>
  </si>
  <si>
    <t>Газовый лифт с амортизацией GL107W/80/3 белый</t>
  </si>
  <si>
    <t>НЕИСП_Газовый лифт с фиксацией положения и амортизацией GL110W/80/3 белый</t>
  </si>
  <si>
    <t>Газовые лифты с фиксацией положения GL104GR/80/3 серый</t>
  </si>
  <si>
    <t>НЕИСП_AERO WING FGV (P37)</t>
  </si>
  <si>
    <t>НЕИСП_AERO SPLIT T|B30 H720(8,8-11 кг)</t>
  </si>
  <si>
    <t>AEROBUS D20 (1,0-2,5 кг)</t>
  </si>
  <si>
    <t>НЕИСП_AERO SPLIT T|A10 H600(6-6,7 кг)</t>
  </si>
  <si>
    <t>НЕИСП_AERO SPLIT T|B50 H720(13,4-14,8 кг)</t>
  </si>
  <si>
    <t>AEROBUS D40 (2,4-5,5)</t>
  </si>
  <si>
    <t>НЕИСП_AERO SPLIT T|A20 H600(6,8-8,1 кг)</t>
  </si>
  <si>
    <t>НЕИСП_AERO SPLIT T|B40 H720(11,1-13,3 кг)</t>
  </si>
  <si>
    <t>Механизмы трансформеры</t>
  </si>
  <si>
    <t>Механизм для стола трансформер 400х15х4000мм 2шт комплект</t>
  </si>
  <si>
    <t>Механизм для стола трансформер 400х11х3000мм  2шт комплект</t>
  </si>
  <si>
    <t>Механизм для стола трансформер 400х11х3300мм 2шт комплект</t>
  </si>
  <si>
    <t>Боксы ящики комплектующие</t>
  </si>
  <si>
    <t>Метабоксы</t>
  </si>
  <si>
    <t>Рейлинги для ящиков</t>
  </si>
  <si>
    <t>Рейлинги 450мм круглые верхние для ящика Firmax Newline серые</t>
  </si>
  <si>
    <t>НЕИСП_Рейлинги для выдвижных ящиков FGV 450</t>
  </si>
  <si>
    <t>НЕИСП_Рейлинги для выдвижных ящиков FGV 500</t>
  </si>
  <si>
    <t>НЕИСП_Рейлинги для выдвижных ящиков FGV 550</t>
  </si>
  <si>
    <t>НЕИСП_Рейлинги для выдвижных ящиков FGV 400</t>
  </si>
  <si>
    <t>НЕИСП_Рейлинги для выдвижных ящиков FGV 350</t>
  </si>
  <si>
    <t>Стенки для боксов и ящиков</t>
  </si>
  <si>
    <t>Боковины 450 мм (левая,правая для ящика) Firmax Newline</t>
  </si>
  <si>
    <t>НЕИСП_Боковая стенка FGV 350 R</t>
  </si>
  <si>
    <t>S 6055 Бокс (210*590)</t>
  </si>
  <si>
    <t>НЕИСП_Боковая стенка FGV 350 L</t>
  </si>
  <si>
    <t>НЕИСП_Боковая стенка FGV 550 L</t>
  </si>
  <si>
    <t>НЕИСП_Боковая стенка FGV 550 R</t>
  </si>
  <si>
    <t>НЕИСП_Боковая стенка FGV 270 L</t>
  </si>
  <si>
    <t>НЕИСП_Боковая стенка FGV 270 R</t>
  </si>
  <si>
    <t>НЕИСП_Боковая стенка FGV 450 L</t>
  </si>
  <si>
    <t>НЕИСП_Боковая стенка FGV 450 R</t>
  </si>
  <si>
    <t>НЕИСП_Боковая стенка FGV 500 L</t>
  </si>
  <si>
    <t>НЕИСП_Боковая стенка FGV 500 R</t>
  </si>
  <si>
    <t>Крепление</t>
  </si>
  <si>
    <t>Крепление (задние,передние,заглушки,винты) для ящика Firmax Newline2</t>
  </si>
  <si>
    <t>Крепление (задние,передние,заглушки,винты) для ящика Firmax Newline1</t>
  </si>
  <si>
    <t>Крепление (задние,передние,заглушки,винты) для ящика Firmax Newline</t>
  </si>
  <si>
    <t>НЕИСП_Крепление FGV задних стенок H-90 и крепление к фасаду на шурупах</t>
  </si>
  <si>
    <t>Навесы мебельные (петли)</t>
  </si>
  <si>
    <t>Внешний</t>
  </si>
  <si>
    <t>С доводом</t>
  </si>
  <si>
    <t>Навес внешний с доводчиком С=0 93гр ASIANA</t>
  </si>
  <si>
    <t>Навес внешний 3D с доводчиком С=0 110гр ASIANA</t>
  </si>
  <si>
    <t>Навес внешний с доводчиком 7N 1шт</t>
  </si>
  <si>
    <t>Навес внешний с доводчиком  Lanttich</t>
  </si>
  <si>
    <t>Навес внешний с доводчиком BOYARD</t>
  </si>
  <si>
    <t>Навес петля внешняя 3D регулируемая GTV</t>
  </si>
  <si>
    <t>Навес внешний с доводчиком Firmax эконом</t>
  </si>
  <si>
    <t>Навес внешний с доводчиком Firmax</t>
  </si>
  <si>
    <t>НЕИСП_Навес петля внешняя 90гр 3D регулируемая GTV</t>
  </si>
  <si>
    <t>Навес внешний эко GR</t>
  </si>
  <si>
    <t>Навес внешний 56гр ASIANA</t>
  </si>
  <si>
    <t>Навес внешний без пружины C=0 H=2</t>
  </si>
  <si>
    <t>Навес внешний MS</t>
  </si>
  <si>
    <t>Навес внешний AMIX</t>
  </si>
  <si>
    <t>Навес INNOVO внешний</t>
  </si>
  <si>
    <t>Навес петля внешняя H0 45 CLIP-ON GTV</t>
  </si>
  <si>
    <t>Навес внешний BOYARD</t>
  </si>
  <si>
    <t>Петля внешняя для рамочного фасада черная с планкой BOYARD</t>
  </si>
  <si>
    <t>Петля накладная с планкой Slide-On 110 FGV 1кмп</t>
  </si>
  <si>
    <t>Петля накладная Slide-On 110 на шурупах FGV</t>
  </si>
  <si>
    <t>Внутренний</t>
  </si>
  <si>
    <t>Навес внутренний с доводчиком C=17 93гр ASIANA</t>
  </si>
  <si>
    <t>Навес внутренний эко GR</t>
  </si>
  <si>
    <t>Навес внутренний 56гр ASIANA</t>
  </si>
  <si>
    <t>Навес INNOVO внутренний</t>
  </si>
  <si>
    <t>Навес петля внутренняя H0 45 CLIP-ON GTV</t>
  </si>
  <si>
    <t>Навес внутренний Asia Mebel HD</t>
  </si>
  <si>
    <t>НЕИСП_Навес внутренний с доводчиком BOYARD</t>
  </si>
  <si>
    <t>Градусный</t>
  </si>
  <si>
    <t>Навес 90 градусов с доводчиком ASIANA</t>
  </si>
  <si>
    <t>Навес 90 градусов с доводчиком 7N</t>
  </si>
  <si>
    <t>Навес 165 градусов с доводчиком 176гр ASIANA</t>
  </si>
  <si>
    <t>Навес 165 градусов 145гр Asiana</t>
  </si>
  <si>
    <t>Навес 165 с доводчиком MS</t>
  </si>
  <si>
    <t>Навес 45 градусов с доводчиком 116гр ASIANA</t>
  </si>
  <si>
    <t>Навес 90 градусов H=0 63гр ASIANA</t>
  </si>
  <si>
    <t>Навес с нулевым вхождением FLEX BOYARD</t>
  </si>
  <si>
    <t>Навес 45 градусов H=0 63гр ASIANA</t>
  </si>
  <si>
    <t>НЕИСП_Навес Черепашка с доводом (45739)-К360 7N</t>
  </si>
  <si>
    <t>Навес 45 градусов 68гр ASIANA</t>
  </si>
  <si>
    <t>НЕИСП_Навес 165 градусов MS</t>
  </si>
  <si>
    <t>Навес 45 градусов MS</t>
  </si>
  <si>
    <t>Навес 45</t>
  </si>
  <si>
    <t>Петля угловая Slide-On 90*</t>
  </si>
  <si>
    <t>Петля полунакладная c планкой Slide-On 110 FGV 1кмп</t>
  </si>
  <si>
    <t>Петля вкладная с планкой Slide-On 110 FGV 1кмп</t>
  </si>
  <si>
    <t>Навес 30 градусов</t>
  </si>
  <si>
    <t>Петля Slide-On 175* FGV</t>
  </si>
  <si>
    <t>Петля с планкой Slide-On 175 FGV 1кмп</t>
  </si>
  <si>
    <t>Петля полунакладная Slide-On 110*на шурупах FGV</t>
  </si>
  <si>
    <t>Петля вкладная Slide-On 110*на шурупах FGV</t>
  </si>
  <si>
    <t>Полувнешний</t>
  </si>
  <si>
    <t>Навес полувнешний с доводчиком C=8 H=0 93гр ASIANA</t>
  </si>
  <si>
    <t>Навес полувнешний эко GR</t>
  </si>
  <si>
    <t>Навес полувнешний 56гр ASIANA</t>
  </si>
  <si>
    <t>Навес петля полувнешняя CLIP-ON GTV</t>
  </si>
  <si>
    <t>Навес полувнешний с доводчиком 7N 1шт</t>
  </si>
  <si>
    <t>Навес INNOVO полувнешний</t>
  </si>
  <si>
    <t>Навес полувнешний с доводчиком BOYARD</t>
  </si>
  <si>
    <t>Навес полувнешний С=О8 MS</t>
  </si>
  <si>
    <t>Навес полувнешний для стекла 26мм</t>
  </si>
  <si>
    <t>Навес полувнешний BOYARD</t>
  </si>
  <si>
    <t>НЕИСП_Навес полувнешний С-08 MS</t>
  </si>
  <si>
    <t>Толкатель доводчик планки</t>
  </si>
  <si>
    <t>Толкатели</t>
  </si>
  <si>
    <t>Толкатель магнитный Push-to-Open AMF13/SST Boyard</t>
  </si>
  <si>
    <t>Типоны пластиковые Белые</t>
  </si>
  <si>
    <t>Типоны металлические</t>
  </si>
  <si>
    <t>Типон с крышкой 7,2см 7N</t>
  </si>
  <si>
    <t>Типон 28990 7N</t>
  </si>
  <si>
    <t>Толкатель с магнитным окончанием серый</t>
  </si>
  <si>
    <t>НЕИСП_Толкатель с магнитным окончанием  белый</t>
  </si>
  <si>
    <t>Планки</t>
  </si>
  <si>
    <t>Планка для навесов Firmax эконом</t>
  </si>
  <si>
    <t>Планка для навесов Firmax</t>
  </si>
  <si>
    <t>НЕИСП_Ответная планка Slide-On FGV H-2</t>
  </si>
  <si>
    <t>Ответная планка Slide-On FGV H-0</t>
  </si>
  <si>
    <t>НЕИСП_Ответная планка Slide-On FGV H-4</t>
  </si>
  <si>
    <t>НЕИСП_Ответная планка Slide-On FGV c евровинтами</t>
  </si>
  <si>
    <t>Доводчики</t>
  </si>
  <si>
    <t>НЕИСП_Амортизатор металлический с магнитным окончанием GTV</t>
  </si>
  <si>
    <t>довочик для дверей HD</t>
  </si>
  <si>
    <t>НЕИСП_Доводчик (Slowmotion) DELTA 175* FGV</t>
  </si>
  <si>
    <t>НЕИСП_Доводчик (Slowmotion) ALFA DEVICE FGV</t>
  </si>
  <si>
    <t>Трубные системы, рейлинг</t>
  </si>
  <si>
    <t>Трубы</t>
  </si>
  <si>
    <t>Круглые трубы</t>
  </si>
  <si>
    <t>Труба круглая d25мм*0.6мм*3000мм ASIANA</t>
  </si>
  <si>
    <t>Труба круглая d25мм*0,7*3000мм черная ASIANA</t>
  </si>
  <si>
    <t>Труба круглая d50мм хром Китай</t>
  </si>
  <si>
    <t>НЕИСП_Труба круглая d25мм*0,7мм*3000 хром</t>
  </si>
  <si>
    <t>Труба круглая d25мм*0.6*2000мм Asiana</t>
  </si>
  <si>
    <t>Труба D16мм ASIANA</t>
  </si>
  <si>
    <t>Труба круглая d50мм хром (1)</t>
  </si>
  <si>
    <t>НЕИСП_Труба круглая D16мм HD</t>
  </si>
  <si>
    <t>Труба круглая d25мм*0.6мм*1000мм ASIANA</t>
  </si>
  <si>
    <t>Овальные трубы</t>
  </si>
  <si>
    <t>Труба овальная хром 3м ASIANA</t>
  </si>
  <si>
    <t>Труба овальная хром 2м ASIANA</t>
  </si>
  <si>
    <t>Труба овальная хром 1м ASIANA</t>
  </si>
  <si>
    <t>Крепления и держатели труб</t>
  </si>
  <si>
    <t>Держатель фланец для трубы d25мм высота 16мм ASIANA</t>
  </si>
  <si>
    <t>Держатель для трубы овальной 18,2*46,5*12мм хром ASIANA</t>
  </si>
  <si>
    <t>Держатель сквозной для трубы 25мм</t>
  </si>
  <si>
    <t>Держатель фланец для трубы d25 высокий</t>
  </si>
  <si>
    <t>Держатель фланец для трубы d25 высота 42мм 1 фиксатор трубы</t>
  </si>
  <si>
    <t>Держатель фланец для трубы d50мм</t>
  </si>
  <si>
    <t>Держатель фланец D25мм черный ASIANA</t>
  </si>
  <si>
    <t>Держатель для трубы d25мм круглый сталь Atg</t>
  </si>
  <si>
    <t>Держатель для трубы овальной 16*30 Atg</t>
  </si>
  <si>
    <t>Держатель фланец высокий 2535-1-Ф25А  (771)-K2443 7N</t>
  </si>
  <si>
    <t>Держатель для трубы 25мм 035 (102)-AG007 7N</t>
  </si>
  <si>
    <t>Держатель завершающий для овальн.трубы 16 мм Atg</t>
  </si>
  <si>
    <t>Держатель для трубы с прищепкой 7N</t>
  </si>
  <si>
    <t>Держатель завершающий для трубы 16мм Atg</t>
  </si>
  <si>
    <t>Держатель завершающий для трубы 25мм Atg</t>
  </si>
  <si>
    <t>Держатель завершающий для трубы d25мм хром</t>
  </si>
  <si>
    <t>Держатель сквозной для трубы овальной 80-120мм</t>
  </si>
  <si>
    <t>Держатель фланец d50мм хром</t>
  </si>
  <si>
    <t>Держатель для трубы овальной 2550 Ф25 (K1167) 7N</t>
  </si>
  <si>
    <t>Держатель фланец для трубы d16мм</t>
  </si>
  <si>
    <t>Держатель сквозной для трубы овальной хром</t>
  </si>
  <si>
    <t>НЕИСП_Держатель для трубы овальной 1107\25</t>
  </si>
  <si>
    <t>НЕИСП_Держатель фланец для трубы d50мм 1</t>
  </si>
  <si>
    <t>Держатель для трубы овальной пластик черный</t>
  </si>
  <si>
    <t>Держатель для трубы 16мм Модерн</t>
  </si>
  <si>
    <t>Держатель для трубы 16мм Ретро</t>
  </si>
  <si>
    <t>Соединение труб</t>
  </si>
  <si>
    <t>Уголок 25 г-образный</t>
  </si>
  <si>
    <t>Коннектор т-образный ASIANA</t>
  </si>
  <si>
    <t>Соеденитель тройной для трубы 25мм 7N</t>
  </si>
  <si>
    <t>Крепление угловое D25 тройное</t>
  </si>
  <si>
    <t>Коннектор 2544 крестообразный</t>
  </si>
  <si>
    <t>Заглушка для трубы D25</t>
  </si>
  <si>
    <t>Соеденитель труб d25 хром 027-2-AG004 7N</t>
  </si>
  <si>
    <t>НЕИСП_Крепление ф-25 F</t>
  </si>
  <si>
    <t>Уголок 25 т-образный</t>
  </si>
  <si>
    <t>Распродажа аксессуаров для труб 100тг</t>
  </si>
  <si>
    <t>Клей</t>
  </si>
  <si>
    <t>Клей термопластичный порошковый</t>
  </si>
  <si>
    <t>Клей 774</t>
  </si>
  <si>
    <t>Клей термопластичный 101 LRKZ 1кг</t>
  </si>
  <si>
    <t>Клей термопластичный 101H LERAMELT 1кг</t>
  </si>
  <si>
    <t>Клей 788</t>
  </si>
  <si>
    <t>Клей термопластичный UNNIFIX 1кг KZ</t>
  </si>
  <si>
    <t>НЕИСП_Клей термопластичный 101H LERAMELT 25кг</t>
  </si>
  <si>
    <t>Клей термопластичный 105 LERAMELT 1кг</t>
  </si>
  <si>
    <t>Клей термопластичный TS MELT 1кг KZ</t>
  </si>
  <si>
    <t>Клей термопластичный 109 LERAMELT 1кг</t>
  </si>
  <si>
    <t>Клей супер моментальный</t>
  </si>
  <si>
    <t>Клей двухкомп 400мл 100мл MITRE APEL 1шт</t>
  </si>
  <si>
    <t>Клей двухкомп 200мл 50мл MITRE APEL 1шт</t>
  </si>
  <si>
    <t>Клей супер MITRE APEL ВК555 20гр 1шт</t>
  </si>
  <si>
    <t>НЕИСП_Клей двухкомп LERAMELT 400*100мл</t>
  </si>
  <si>
    <t>НЕИСП_Клей двукомпонентный унивесальный 200мл*50мл</t>
  </si>
  <si>
    <t>СУПЕР-КЛЕЙ ЕВРОГАРАНТ 3г блистер 1шт</t>
  </si>
  <si>
    <t>Герметики</t>
  </si>
  <si>
    <t>Герметик силиконовый прозрачный APEL 260гр 1шт</t>
  </si>
  <si>
    <t>Герметик силиконовый белый APEL 260гр 1шт</t>
  </si>
  <si>
    <t>Гвозди жидкие APEL CIVI</t>
  </si>
  <si>
    <t>Клей водостойкий полиуретановый 490гр  PA300 APEL 1шт</t>
  </si>
  <si>
    <t>Герметик силиконовый прозрачный APEL (1)</t>
  </si>
  <si>
    <t>Герметик силиконовый 310 мл APEL</t>
  </si>
  <si>
    <t>Герметик силиконовый универсальный прозрачный APEL 50гр 1шт</t>
  </si>
  <si>
    <t>НЕИСП_Клей-герметик серый 7040 Slotex</t>
  </si>
  <si>
    <t>Клей-герметик белый 9003 Slotex</t>
  </si>
  <si>
    <t>Клей-герметик черный 9011 Slotex</t>
  </si>
  <si>
    <t>Силиконовый герметик бесцв 40мл Астана</t>
  </si>
  <si>
    <t>Клей ПВА</t>
  </si>
  <si>
    <t>Клей ПВА D3 700 г APEL</t>
  </si>
  <si>
    <t>Клей ПВА 901 LERAMELT 0,5кг 1шт</t>
  </si>
  <si>
    <t>Клей ПВА 915 LERAMELT 0,5кг 1шт</t>
  </si>
  <si>
    <t>Клей ПВА 916 LERAMELT 0,5кг 1шт</t>
  </si>
  <si>
    <t>Клей ПВА 917 LERAMELT 0,5кг 1шт</t>
  </si>
  <si>
    <t>Инструменты и расходные материалы</t>
  </si>
  <si>
    <t>Пилы</t>
  </si>
  <si>
    <t>Диск пильный 300х3,2*3,0 189986 Z96</t>
  </si>
  <si>
    <t>Диск пильный 120х3,1-3,9/2,5х22 Z =24 KO-WS</t>
  </si>
  <si>
    <t>Диск пильный 120х3,1-3,9х20 192718 Z=24</t>
  </si>
  <si>
    <t>Диск пильный 120х3,1-3,9х22 192719 Z24</t>
  </si>
  <si>
    <t>Диск пильный 350х4,4х60 192909 Z72</t>
  </si>
  <si>
    <t>Диск пильный 200х4,45-5,25х45 192704  Z36</t>
  </si>
  <si>
    <t>Диск пильный 120*3,0-3,8*22</t>
  </si>
  <si>
    <t>Кольцевые пилы по дереву набор (7шт) TOTAL</t>
  </si>
  <si>
    <t>Диск пильный 120*3,0-3,8*20</t>
  </si>
  <si>
    <t>НЕИСП_Диск пильный 254мм по дереву 60Т TOTAL</t>
  </si>
  <si>
    <t>НЕИСП_Диск пильный 210мм по дереву 60Т TOTAL</t>
  </si>
  <si>
    <t>НЕИСП_Пилка для лобзика DT2162-QZ DeWALT</t>
  </si>
  <si>
    <t>Нож 185250 (17,2*8,9*14,2)</t>
  </si>
  <si>
    <t>Диск по металлу 125мм абразивныйтолщина 1.2мм TOTAL</t>
  </si>
  <si>
    <t>Диск по металлу 115мм абразивный толщина 1.2мм TOTAL</t>
  </si>
  <si>
    <t>Электроинструменты</t>
  </si>
  <si>
    <t>Труборез для металлических труб 3-32мм TOTAL</t>
  </si>
  <si>
    <t>Шуруповёрт аккумуляторный 20 Вольт LI-Ion 1.5 Ач TOTAL</t>
  </si>
  <si>
    <t>НЕИСП_TIDLI200215 - "ТОТАL" Аккумуляторный ударный шуруповерт 20V</t>
  </si>
  <si>
    <t>НЕИСП_Шуруповёрт аккумуляторный (бесщёточный двигатель) 20V TOTAL</t>
  </si>
  <si>
    <t>Фен технический 2000Вт 380°C/570°С TOTAL</t>
  </si>
  <si>
    <t>НЕИСП_Лобзик электрический 650Вт TOTAL</t>
  </si>
  <si>
    <t>Машина углошлифовальная 125мм аккумуляторная 1100Вт 12000об/м LI-ion TOTAL</t>
  </si>
  <si>
    <t>Электродрель 500Вт 1,5-10мм TOTAL</t>
  </si>
  <si>
    <t>Дрель ударная 650W набор инструментов 101 шт TOTAL</t>
  </si>
  <si>
    <t>Перфоратор аккумуляторный 20V бесщёточный мотор TOTAL</t>
  </si>
  <si>
    <t>Пила циркулярная 1600Вт 185x20мм TOTAL</t>
  </si>
  <si>
    <t>Машина углошлифовальная 125мм аккумуляторная 20V LI-ion TOTAL</t>
  </si>
  <si>
    <t>НЕИСП_Электролобзик DWE349-QS DeWALT</t>
  </si>
  <si>
    <t>Устройство зарядное 21V TOTAL</t>
  </si>
  <si>
    <t>НЕИСП_Перфоратор 800Вт 2.5Дж 4000 уд/в мин TOTAL</t>
  </si>
  <si>
    <t>НЕИСП_Лобзик электрический 800Вт дерево 135мм сталь10мм TOTAL</t>
  </si>
  <si>
    <t>НЕИСП_Дрель DF333DWYE4 Makita</t>
  </si>
  <si>
    <t>Отвертка аккумуляторная 8V LI-ion TOTAL</t>
  </si>
  <si>
    <t>Лобзик аккумуляторный 20V</t>
  </si>
  <si>
    <t>НЕИСП_Машинка углошлифовальная1100Вт 125мм 12000об/мин TOTAL</t>
  </si>
  <si>
    <t>НЕИСП_Дрель 6413 Makita</t>
  </si>
  <si>
    <t>СКОБОЗАБИВНОЙ ПИСТОЛЕТ 4-14 ТОТАL</t>
  </si>
  <si>
    <t>НЕИСП_Реноватор универсальный 20V акум LI-ION TOTAL</t>
  </si>
  <si>
    <t>НЕИСП_Машина углошлифовальная 115мм аккумуляторная 20вольт LI-ion TOTAL</t>
  </si>
  <si>
    <t>TAT3031 - "ТОТАL" ПИСТОЛЕТ ПРОДУВНОЙ</t>
  </si>
  <si>
    <t>Труборез для ПВХ труб длинна 210мм диаметр реза 3-35мм TOTAL</t>
  </si>
  <si>
    <t>Ручные инструменты</t>
  </si>
  <si>
    <t>Шестигранник Г образный</t>
  </si>
  <si>
    <t>Мебельный ключ Шоса</t>
  </si>
  <si>
    <t>Отвертка Т-образная с набором бит 47 шт TOTAL</t>
  </si>
  <si>
    <t>Рулетка обрезиненнвый корпус 8м-25мм TOTAL</t>
  </si>
  <si>
    <t>Пистолет для силикона 235мм (усиленный) TOTAL</t>
  </si>
  <si>
    <t>Рулетка измерительная 5м-25мм TOTAL</t>
  </si>
  <si>
    <t>Скобы 1013</t>
  </si>
  <si>
    <t>Отвертка набор 10шт TOTAL</t>
  </si>
  <si>
    <t>Рулетка Status Magnet 3 Fixations, обрезиненный корпус, зацеп с магнитом//KAZKREP 7,5*25 mm</t>
  </si>
  <si>
    <t>НЕИСП_Ножовка по металлу 300мм TOTAL</t>
  </si>
  <si>
    <t>Рулетка Status Magnet 3 Fixations, обрезиненный корпус, зацеп с магнитом//KAZKREP 10*25 mm (4</t>
  </si>
  <si>
    <t>Ключ имбусовый набор 1.5-10мм с шарнирными наконечниками (длинные)  HEX TOTAL</t>
  </si>
  <si>
    <t>НЕИСП_Рулетка Status Magnet 3 Fixations, обрезиненный корпус зацеп с магнитом//KAZKREP 5*25 mm (9</t>
  </si>
  <si>
    <t>Рулетка 5м х 19мм АС</t>
  </si>
  <si>
    <t>Ножовка по металлу 150мм TOTAL</t>
  </si>
  <si>
    <t>Отвертка набор 4 шт</t>
  </si>
  <si>
    <t>НЕИСП_Шестигранник S образный</t>
  </si>
  <si>
    <t>НЕИСП_Ключ трубный 12" 300мм ROCKFORCE</t>
  </si>
  <si>
    <t>Отвертка многофункциональная шт</t>
  </si>
  <si>
    <t>Отвертка и набор бит 28 шт</t>
  </si>
  <si>
    <t>НЕИСП_Молоток рихтовочный 40мм TOTAL</t>
  </si>
  <si>
    <t>Плоскогубцы большие пассатижи шт</t>
  </si>
  <si>
    <t>Шестигранник набор 9шт 1,5-10 Т10-Т50 кмп</t>
  </si>
  <si>
    <t>НЕИСП_Набор инструмента 46пр 1/4'' 6-гран 4-14мм KINGTUL</t>
  </si>
  <si>
    <t>Ключ шестигранный складной 2-8 hex TOTAL</t>
  </si>
  <si>
    <t>НЕИСП_Рулетка 0-30-697 Stanley</t>
  </si>
  <si>
    <t>НЕИСП_Рулетка 0-30-497 Stanley</t>
  </si>
  <si>
    <t>Стамеска 22мм длинна 140мм PRO TOTAL</t>
  </si>
  <si>
    <t>Пистолет продувной TOTAL</t>
  </si>
  <si>
    <t>Ключ имбусовый набор 5-10мм HEX TOTAL</t>
  </si>
  <si>
    <t>Кусачки синие металл пвх</t>
  </si>
  <si>
    <t>Набор отверток 6 шт</t>
  </si>
  <si>
    <t>Рулетка 5м*19мм обрезиненный корпус 1шт MATRIX</t>
  </si>
  <si>
    <t>Отвертка индикаторная с дисплеем</t>
  </si>
  <si>
    <t>Пассатижи Китай</t>
  </si>
  <si>
    <t>Стамеска 14мм длинна 140мм PRO TOTAL</t>
  </si>
  <si>
    <t>Шестигранник набор 9шт 1,5-10 кмп</t>
  </si>
  <si>
    <t>НЕИСП_Набор инструментов DT20713-QZ DeWALT</t>
  </si>
  <si>
    <t>Отвертка диэлектрическая сменная набор 1000V 12шт  INDUSTRIAL TOTAL</t>
  </si>
  <si>
    <t>Рулетка 5м*19мм магнитный зацеп 1шт MATRIX</t>
  </si>
  <si>
    <t>Стамеска 6мм длинна 140мм PRO TOTAL</t>
  </si>
  <si>
    <t>НЕИСП_Нож 0-10-780 Stanley</t>
  </si>
  <si>
    <t>Отвертка диэлектрическая 0,5*3,0*10мм 1000В</t>
  </si>
  <si>
    <t>Отвёртка ударная PH2 150мм INDUSTRIAL TOTAL</t>
  </si>
  <si>
    <t>Рулетка 3м*16мм обрезиненный корпус 1шт MATRIX</t>
  </si>
  <si>
    <t>Ключ разводной 150мм TOTAL</t>
  </si>
  <si>
    <t>Шестигранник 1,5-6мм набор 8шт кмп</t>
  </si>
  <si>
    <t>Нож универсальный с фиксатором 9 мм</t>
  </si>
  <si>
    <t>НЕИСП_Набор ключей YT-0509 YATO</t>
  </si>
  <si>
    <t>НЕИСП_Трубки термоусадочные 127 шт</t>
  </si>
  <si>
    <t>Молоток гвоздодёр 227гр мини TOTAL</t>
  </si>
  <si>
    <t>НЕИСП_Молоток STHT0-51907 Stanley</t>
  </si>
  <si>
    <t>НЕИСП_Нож универсальный с фиксатором 18 мм</t>
  </si>
  <si>
    <t>НЕИСП_Отвёрткa двухсторонняя 2 в 1,75мм TOTAL</t>
  </si>
  <si>
    <t>Плоскогубцы 115мм TOTAL</t>
  </si>
  <si>
    <t>Отвёртка ударная SL8 200мм INDUSTRIAL TOTAL</t>
  </si>
  <si>
    <t>Отвёртка ударная PH3 200мм INDUSTRIAL TOTAL</t>
  </si>
  <si>
    <t>Отвертка желтая ручка</t>
  </si>
  <si>
    <t>Напильник круглый 200мм TOTAL</t>
  </si>
  <si>
    <t>НЕИСП_Напильник PF 1112 200 mm H1 Pferd</t>
  </si>
  <si>
    <t>НЕИСП_Напильник PF 1152 200 mm H2 Pferd</t>
  </si>
  <si>
    <t>НЕИСП_Напильник PF 1132 200 mm H2 Pferd</t>
  </si>
  <si>
    <t>НЕИСП_Отвёртка ударная 6.5 150мм INDUSTRIALSL TOTAL</t>
  </si>
  <si>
    <t>НЕИСП_TOTAL Стамеска 14мм, длинна 140мм PRO/ производство</t>
  </si>
  <si>
    <t>Отвертка  крестовая шт</t>
  </si>
  <si>
    <t>НЕИСП_Напильник PF 1162 200 mm H1 Pferd</t>
  </si>
  <si>
    <t>Отвертка индикаторная</t>
  </si>
  <si>
    <t>Стамеска 9мм длинна 140мм PRO TOTAL</t>
  </si>
  <si>
    <t>Отвёртка INDUSTRIAL SL5.5 100мм ТОТАL</t>
  </si>
  <si>
    <t>Уровень алюм-1000мм</t>
  </si>
  <si>
    <t>Шестигранник</t>
  </si>
  <si>
    <t>НЕИСП_Набор отверток STHT0-60211 Stanley</t>
  </si>
  <si>
    <t>Расходные материалы</t>
  </si>
  <si>
    <t>Насадки, сверла</t>
  </si>
  <si>
    <t>Конфирматное сверло 1шт KZ</t>
  </si>
  <si>
    <t>Конфирматное сверло сталь 1шт КZ</t>
  </si>
  <si>
    <t>Перка R35 стопор</t>
  </si>
  <si>
    <t>Бита ударная набор 30шт TOTAL</t>
  </si>
  <si>
    <t>Конфирматная насадка</t>
  </si>
  <si>
    <t>Бита и сверла набор 45шт TOTAL</t>
  </si>
  <si>
    <t>Насадка (бита) PH2 S2</t>
  </si>
  <si>
    <t>Сверло фростнера 35мм TOTAL</t>
  </si>
  <si>
    <t>Биты торсионные PH2 50мм 10шт INDUSTRIAL TOTAL</t>
  </si>
  <si>
    <t>Сверло Форстнера по дереву R50</t>
  </si>
  <si>
    <t>Сверло по металлу диаметр 4.0мм длина 75мм TOTAL</t>
  </si>
  <si>
    <t>Биты кованные PH2 50мм 10шт TOTAL</t>
  </si>
  <si>
    <t>НЕИСП_Насадка (бита) PZ2*50 мм Зубр</t>
  </si>
  <si>
    <t>Перка R35</t>
  </si>
  <si>
    <t>Насадка для гравировальных машин набор 357шт TOTAL</t>
  </si>
  <si>
    <t>Перка R25 черная</t>
  </si>
  <si>
    <t>Перка R25</t>
  </si>
  <si>
    <t>Набор сверл DT5921-QZ DeWALT</t>
  </si>
  <si>
    <t>Сверло по металлу диаметр 8мм длина 117мм TOTAL</t>
  </si>
  <si>
    <t>НЕИСП_Сверло по дереву набор 5шт TOTAL</t>
  </si>
  <si>
    <t>Насадка для гравёра набор TOTAL</t>
  </si>
  <si>
    <t>Сверло по металлу диаметр 2мм длина 49мм TOTAL</t>
  </si>
  <si>
    <t>Насадка (бита) PH2*50 мм Зубр</t>
  </si>
  <si>
    <t>Насадка (бита) PH2*25 мм HTT</t>
  </si>
  <si>
    <t>НЕИСП_Набор сверл DT6952-QZ DeWALT</t>
  </si>
  <si>
    <t>Перка 35 (37710) 7N</t>
  </si>
  <si>
    <t>Бур SDS Plus 6 X 160мм TOTAL</t>
  </si>
  <si>
    <t>Сверло по металлу диаметр 12мм длина 151мм TOTAL</t>
  </si>
  <si>
    <t>НЕИСП_Бур SDS Plus 8 X 160мм TOTAL</t>
  </si>
  <si>
    <t>НЕИСП_Сверло по металлу диаметр 10мм длина 133мм TOTAL</t>
  </si>
  <si>
    <t>Сверло по металлу диаметр 6мм длина 93мм TOTAL</t>
  </si>
  <si>
    <t>Бур SDS Plus 12 X 160мм TOTAL</t>
  </si>
  <si>
    <t>НЕИСП_Насадка (бита) для шурупов PH2 S2</t>
  </si>
  <si>
    <t>Бур SDS Plus 10 X 160мм TOTAL</t>
  </si>
  <si>
    <t>Перка 16 (36454) 7N</t>
  </si>
  <si>
    <t>Насадка пластмассовая 65мм (К7225) 7N</t>
  </si>
  <si>
    <t>НЕИСП_Насадка никель 65мм (К7223) 7N</t>
  </si>
  <si>
    <t>Струбцина тип F 80X300 мм TOTAL</t>
  </si>
  <si>
    <t>Линейка угольник 300мм ширина 40мм TOTAL</t>
  </si>
  <si>
    <t>Струбцина тип F 50X200 мм TOTAL</t>
  </si>
  <si>
    <t>Струбцина тип F 50X250 мм TOTAL</t>
  </si>
  <si>
    <t>Прещепка зажим длина 150мм макс откр 68мм TOTAL</t>
  </si>
  <si>
    <t>Уровень 60см TOTAL</t>
  </si>
  <si>
    <t>Прещепка зажим длина 110мм макс откр 50мм TOTAL</t>
  </si>
  <si>
    <t>Полотна по металлу набор 5шт (универсальный) TOTAL</t>
  </si>
  <si>
    <t>Батарея аккумуляторная 20V li-ion TOTAL</t>
  </si>
  <si>
    <t>Гвоздезабиватель комбинированный пневматический 2 в 1 TOTAL</t>
  </si>
  <si>
    <t>НЕИСП_Уровень усиленный 24,5см точность 0,5 мм/м TOTAL</t>
  </si>
  <si>
    <t>НЕИСП_Лента изоляционная лента 350*5.0см желтая</t>
  </si>
  <si>
    <t>Зарядное устройство 20 v TOTAL</t>
  </si>
  <si>
    <t>Полотна по дереву набор 5шт TOTAL</t>
  </si>
  <si>
    <t>НЕИСП_Штангенциркуль 202011-3 Vogel</t>
  </si>
  <si>
    <t>Лента универсальная для ремонта APEL 48мм*10м серый</t>
  </si>
  <si>
    <t>Адаптер для бит 60мм 2шт комплект TOTAL</t>
  </si>
  <si>
    <t>НЕИСП_Струбцина FMHT0-83234 Stanley</t>
  </si>
  <si>
    <t>Полотна по металлу набор 5шт TOTAL</t>
  </si>
  <si>
    <t>Уровень 10см магнитный TOTAL</t>
  </si>
  <si>
    <t>НЕИСП_Лезвие для ножа 0-11-301 Stanley</t>
  </si>
  <si>
    <t>Гвозди для электро и пневмопистолета тип 300 30мм TOTAL</t>
  </si>
  <si>
    <t>Скобы П-образные 40мм для электро и пневмопистолета тип 55 ТОТАL</t>
  </si>
  <si>
    <t>Трещетка 3/8 длинна 205мм TOTAL</t>
  </si>
  <si>
    <t>НЕИСП_Лезвие многофункциональное для Реноватор TS3006 набор TOTAL</t>
  </si>
  <si>
    <t>НЕИСП_Линейка</t>
  </si>
  <si>
    <t>Гвозди для электро и пневмопистолета 15мм тип 300 ТОТАL</t>
  </si>
  <si>
    <t>Скобы П-образные 25мм для электро и пневмопистолета тип 55 TOTAL</t>
  </si>
  <si>
    <t>НЕИСП_Лезвие для ножа 0-11-911 Stanley</t>
  </si>
  <si>
    <t>НЕИСП_Уровень измерительный 40см TOTAL</t>
  </si>
  <si>
    <t>Полотна для электролобзика набор TOTAL</t>
  </si>
  <si>
    <t>Ламинат триммер 600Вт 34500 об/мин TOTAL</t>
  </si>
  <si>
    <t>Лента шлифовальная красная (К7691) 7N (упаковка 10 шт)</t>
  </si>
  <si>
    <t>Лента шлифовальная синяя 37262 7N (упаковка 10 шт)</t>
  </si>
  <si>
    <t>НЕИСП_Скоба 1013-1 7N</t>
  </si>
  <si>
    <t>Губка квадрат 100х70х25 (46244) 7N</t>
  </si>
  <si>
    <t>Губка квадрат 100х70х26 (47970) 7N</t>
  </si>
  <si>
    <t>Упаковочные материалы</t>
  </si>
  <si>
    <t>Лента, скотч, пленка</t>
  </si>
  <si>
    <t>Стрейч пленка 500мм*217м*17мкм рулон 1шт</t>
  </si>
  <si>
    <t>Стрейч пленка 500мм*192м*17мкм рулон 1шт</t>
  </si>
  <si>
    <t>Скотч 45GMG54</t>
  </si>
  <si>
    <t>НЕИСП_Стрейч пленка 500мм*230м*17мкм рулон 1шт</t>
  </si>
  <si>
    <t>Скотч бумажный 50мм*13м</t>
  </si>
  <si>
    <t>НЕИСП_Стрейч пленка ручная (500мм*150м)</t>
  </si>
  <si>
    <t>Скотч 2-х стор. 3см</t>
  </si>
  <si>
    <t>НЕИСП_Стрейч пленка 500мм*275м*20мкм рулон 1шт</t>
  </si>
  <si>
    <t>Аэрозоль удалитель наклеек и следов клея 210мл шт</t>
  </si>
  <si>
    <t>Лента клейкая двусторонняя 25мм*5м белая 1шт</t>
  </si>
  <si>
    <t>Лента клейкая 18мм*350м тонкая бумажная крафт 1шт</t>
  </si>
  <si>
    <t>Лента липкая двухсторонняя 100мм</t>
  </si>
  <si>
    <t>Лента клейкая алюминиевая 50мм*10м APEL 1шт</t>
  </si>
  <si>
    <t>Скотч 2-х стор. 4см</t>
  </si>
  <si>
    <t>Скотч двухсторонний 4см</t>
  </si>
  <si>
    <t>Скотч 2-х стор. 1см (№288шт)</t>
  </si>
  <si>
    <t>Скотч двухсторонний М3</t>
  </si>
  <si>
    <t>Пакеты упаковочные</t>
  </si>
  <si>
    <t>Пакет полиэтиленовый Asia Mebel 30*40 маечка</t>
  </si>
  <si>
    <t>Пакет майка 70*20 синий 1шт полиэтилен</t>
  </si>
  <si>
    <t>Пакет майка 70*20 в ассортименте 1шт полиэтилен</t>
  </si>
  <si>
    <t>Аксессуары для шкафов</t>
  </si>
  <si>
    <t>Бренд "Найди"</t>
  </si>
  <si>
    <t>Коннекторы</t>
  </si>
  <si>
    <t>Коннектор 2 с регулируемой опорой (Белый) НАЙДИ</t>
  </si>
  <si>
    <t>Коннектор 3 (2D) (Черный) НАЙДИ</t>
  </si>
  <si>
    <t>Коннектор 2 (Черный) НАЙДИ</t>
  </si>
  <si>
    <t>Коннектор 5 (Черный) НАЙДИ</t>
  </si>
  <si>
    <t>Коннектор 3 (2D) (Графит) НАЙДИ</t>
  </si>
  <si>
    <t>Коннектор 4 (Черный) НАЙДИ</t>
  </si>
  <si>
    <t>Коннектор 3 (2D) (Белый) НАЙДИ</t>
  </si>
  <si>
    <t>Коннектор 3 (2D) c колесной опорой (Белый) НАЙДИ</t>
  </si>
  <si>
    <t>Коннектор 2 с колесной опорой (Черный) НАЙДИ</t>
  </si>
  <si>
    <t>Коннектор 2 с колесной опорой (Белый) НАЙДИ</t>
  </si>
  <si>
    <t>Коннектор 3 (Графит) НАЙДИ</t>
  </si>
  <si>
    <t>Коннектор 2 (Графит) НАЙДИ</t>
  </si>
  <si>
    <t>Коннектор 2 с колесной опорой (Графит) НАЙДИ</t>
  </si>
  <si>
    <t>Коннектор 3 (2D) с регулируемой опорой (Белый) НАЙДИ (Астана)</t>
  </si>
  <si>
    <t>Коннектор 3 (2D) с регулируемой опорой (Черный) НАЙДИ</t>
  </si>
  <si>
    <t>Коннектор 3 (2D) с регулируемой опорой (Графит) НАЙДИ (Астана)</t>
  </si>
  <si>
    <t>Коннектор 3 (2D) с колесной опорой (Графит) НАЙДИ (Астана)</t>
  </si>
  <si>
    <t>Коннектор 2 (Белый) НАЙДИ</t>
  </si>
  <si>
    <t>Коннектор 4 с регулируемой опорой (Черный) НАЙДИ</t>
  </si>
  <si>
    <t>Коннектор 4 (Графит) НАЙДИ</t>
  </si>
  <si>
    <t>Коннектор 3 (Белый) НАЙДИ</t>
  </si>
  <si>
    <t>Коннектор 3 (Черный) НАЙДИ</t>
  </si>
  <si>
    <t>Коннектор 4 (Белый) НАЙДИ</t>
  </si>
  <si>
    <t>Коннектор 3 (2D) c колесной опорой (Черный) НАЙДИ</t>
  </si>
  <si>
    <t>Коннектор 2 с регулируемой опорой (Графит) НАЙДИ</t>
  </si>
  <si>
    <t>Коннектор 3 (2D) c колесной опорой (Графит) НАЙДИ</t>
  </si>
  <si>
    <t>Коннектор 3 с регулируемой опорой (Графит) НАЙДИ</t>
  </si>
  <si>
    <t>Коннектор 2 с регулируемой опорой (Черный) НАЙДИ</t>
  </si>
  <si>
    <t>Коннектор 4 с регулируемой опорой (Белый) НАЙДИ</t>
  </si>
  <si>
    <t>Коннектор 4 с регулируемой опорой (Графит) НАЙДИ</t>
  </si>
  <si>
    <t>Коннектор 5 (Графит) НАЙДИ</t>
  </si>
  <si>
    <t>Коннектор 3 с регулируемой опорой (Черный) НАЙДИ</t>
  </si>
  <si>
    <t>Коннектор 3 с регулируемой опорой (Белый) НАЙДИ</t>
  </si>
  <si>
    <t>Коннектор 3 c колесной опорой (Белый) НАЙДИ</t>
  </si>
  <si>
    <t>Коннектор 3 c колесной опорой (Черный) НАЙДИ</t>
  </si>
  <si>
    <t>Коннектор 5 (Белый) НАЙДИ</t>
  </si>
  <si>
    <t>Коннектор 3 c колесной опорой (Графит) НАЙДИ</t>
  </si>
  <si>
    <t>Коннектор 1 (Графит) НАЙДИ</t>
  </si>
  <si>
    <t>Коннектор 1 (Белый) НАЙДИ</t>
  </si>
  <si>
    <t>Коннектор 1 (Черный) НАЙДИ</t>
  </si>
  <si>
    <t>Коннектор 3 (2D) c регулируемой опорой (Белый) НАЙДИ</t>
  </si>
  <si>
    <t>Коннектор 3 (2D) c регулируемой опорой (Графит) НАЙДИ</t>
  </si>
  <si>
    <t>Коннектор 3 (2D) c регулируемой опорой (Черный) НАЙДИ</t>
  </si>
  <si>
    <t>Профиль соединения</t>
  </si>
  <si>
    <t>Профиль базовый 3000мм (Графит) НАЙДИ</t>
  </si>
  <si>
    <t>Профиль под ЛДСП,3000мм (Черный муар) НАЙДИ</t>
  </si>
  <si>
    <t>Профиль базовый 3000 (Черный муар) НАЙДИ</t>
  </si>
  <si>
    <t>Профиль под стекло 3000мм (Графит) НАЙДИ</t>
  </si>
  <si>
    <t>Профиль под стекло 3000мм (Белый муар) НАЙДИ</t>
  </si>
  <si>
    <t>Профиль под ЛДСП 3000мм (Графит) НАЙДИ</t>
  </si>
  <si>
    <t>Профиль базовый 3000 (Белый муар) НАЙДИ</t>
  </si>
  <si>
    <t>Профиль под ЛДСП 3000мм (Белый) НАЙДИ</t>
  </si>
  <si>
    <t>Профиль под стекло,3000мм (Черный муар) НАЙДИ</t>
  </si>
  <si>
    <t>Корзины, полки для гардероба</t>
  </si>
  <si>
    <t>Стойка напольная 750*330 (черный муар) НАЙДИ</t>
  </si>
  <si>
    <t>Стойка навесная 920*260 (Черный муар) НАЙДИ</t>
  </si>
  <si>
    <t>Стойка напольная 1170*330 (Черный муар) НАЙДИ</t>
  </si>
  <si>
    <t>Стойка навесная 605*260 (Черный муар) НАЙДИ</t>
  </si>
  <si>
    <t>Корзина навесная 600*230*85 (Черный муар) НАЙДИ</t>
  </si>
  <si>
    <t>Корзина навесная 600*300*120 (Черный муар) НАЙДИ</t>
  </si>
  <si>
    <t>Корзина навесная 600*300*85 (Черный муар) НАЙДИ</t>
  </si>
  <si>
    <t>Корзина навесная 600*230*120 (Черный муар) НАЙДИ</t>
  </si>
  <si>
    <t>Полка сетчатая борт вверх 600*230 (Черный муар) НАЙДИ</t>
  </si>
  <si>
    <t>Полка сетчатая борт вверх 600*300 (Черный муар) НАЙДИ</t>
  </si>
  <si>
    <t>Полка сетчатая борт вниз 600*300 (Черный муар) НАЙДИ</t>
  </si>
  <si>
    <t>Полка сетчатая борт вниз 600*230 (Черный муар) НАЙДИ</t>
  </si>
  <si>
    <t>Крепление полки (Цинк) НАЙДИ</t>
  </si>
  <si>
    <t>Крепление полки навесные (Цинк) НАЙДИ</t>
  </si>
  <si>
    <t>Профили (ручки дверные)</t>
  </si>
  <si>
    <t>Ручка 5400мм Белый НАЙДИ</t>
  </si>
  <si>
    <t>Ручка 5400мм Графит НАЙДИ</t>
  </si>
  <si>
    <t>Ручка 5400мм Черный НАЙДИ</t>
  </si>
  <si>
    <t>НЕИСП_Вешало-штанга стальная 2810мм (черный муар)</t>
  </si>
  <si>
    <t>Вешало-штанга 2810м Черный муар Найди</t>
  </si>
  <si>
    <t>Вешало-штанга 2810м (Металлик серебристый) Найди</t>
  </si>
  <si>
    <t>Заглушка пласт квадратная 18*18 (Черный) НАЙДИ</t>
  </si>
  <si>
    <t>Заглушка пласт под отверстие 10мм (Черный) НАЙДИ</t>
  </si>
  <si>
    <t>Заглушка пласт под отверстие 10мм (Белый) НАЙДИ</t>
  </si>
  <si>
    <t>Уплотнитель</t>
  </si>
  <si>
    <t>Уплотниитель силиконовый под стекло 6мм НАЙДИ</t>
  </si>
  <si>
    <t>Наполнение для шкафов</t>
  </si>
  <si>
    <t>Вешалки встриваемые</t>
  </si>
  <si>
    <t>Вешалка 350мм выдвижная торцевая в гардероб 1шт</t>
  </si>
  <si>
    <t>Вешалка 300мм выдвижная торцевая в гардероб 1шт</t>
  </si>
  <si>
    <t>Вешалка 400мм выдвижная торцевая в гардероб 1шт</t>
  </si>
  <si>
    <t>Вешалка 450мм выдвижная торцевая в гардероб 1шт</t>
  </si>
  <si>
    <t>Вешалка 250мм выдвижная торцевая в гардероб 1шт</t>
  </si>
  <si>
    <t>Вешалка 500мм выдвижная торцевая в гардероб 1шт</t>
  </si>
  <si>
    <t>НЕИСП_Штанга выдвижная 400мм никель</t>
  </si>
  <si>
    <t>НЕИСП_Штанга выдвижная 450мм никель</t>
  </si>
  <si>
    <t>Системы для обуви</t>
  </si>
  <si>
    <t>Система для обуви белый комплект 2 шт</t>
  </si>
  <si>
    <t>Система для обуви металлическая 7N</t>
  </si>
  <si>
    <t>Система для обуви черный комплект 2шт</t>
  </si>
  <si>
    <t>Обувница 260*200мм сталь серый</t>
  </si>
  <si>
    <t>Пантографы</t>
  </si>
  <si>
    <t>Пантограф 754-964мм черный Firmax</t>
  </si>
  <si>
    <t>Пантограф 564-764мм черный Firmax</t>
  </si>
  <si>
    <t>Лифт-турникет 850-1150х160х660 mm 15кг белый</t>
  </si>
  <si>
    <t>Пантограф 83*115мм в гардероб черный 1шт</t>
  </si>
  <si>
    <t>Лифт-турникет 870-1200мм</t>
  </si>
  <si>
    <t>Брючницы</t>
  </si>
  <si>
    <t>Брючница выдвижная на базу 600 564х420х140 серый</t>
  </si>
  <si>
    <t>Брючница выдвижная на базу 700 664х420х140мм серый</t>
  </si>
  <si>
    <t>НЕИСП_Брючница выдвижная в базу 800мм 764*420*140 (Ш*Г*B) серый 1шт</t>
  </si>
  <si>
    <t>Держатель для брюк L.680мм отделка белый бархат матовый ММ</t>
  </si>
  <si>
    <t>Брючница 380*450мм</t>
  </si>
  <si>
    <t>Брючница 550мм</t>
  </si>
  <si>
    <t>Брючница 450*450мм</t>
  </si>
  <si>
    <t>Брючница 500мм</t>
  </si>
  <si>
    <t>Доски гладильные</t>
  </si>
  <si>
    <t>НЕИСП_Доска гладильная встраиваемая 300*430*140</t>
  </si>
  <si>
    <t>Распродажа наполнения для шкафов 200тг</t>
  </si>
  <si>
    <t>Распродажа аксессуаров для шкафов купе 100тг</t>
  </si>
  <si>
    <t>Распродажа аксессуаров для шкафов купе 500тг</t>
  </si>
  <si>
    <t>Распродажа наполнения для шкафов 500 тг</t>
  </si>
  <si>
    <t>Шкаф/шкаф-купе наполнение (бренд Aristo)</t>
  </si>
  <si>
    <t>Стеллажная гардеробная фасадная премиум системы</t>
  </si>
  <si>
    <t>Профиль вертикальный алюминиевый Fusion 4В1 Серебро матовое ARISTO RISTO</t>
  </si>
  <si>
    <t>Крепление полкодержателя Чёрный матовый ARISTO</t>
  </si>
  <si>
    <t>Профиль несущий, Чёрный матовый</t>
  </si>
  <si>
    <t>Профиль полки с подсветкой, Чёрный матовый</t>
  </si>
  <si>
    <t>Механизм для мультипоследовательного синхр. открывания 4ПДВ ARISTO</t>
  </si>
  <si>
    <t>НЕИСП_Кронштейн полки проволочной серия 460 Чёрный RA ARISTO</t>
  </si>
  <si>
    <t>Полкодержатель Чёрный матовый ARISTO</t>
  </si>
  <si>
    <t>Направляющая верхняя 4В1 Серебро матовое ARISTO</t>
  </si>
  <si>
    <t>Заглушки полкодержателя, Чёрный матовый</t>
  </si>
  <si>
    <t>Направляющая двухполозная верхняя 713 Белый глянец ARISTO</t>
  </si>
  <si>
    <t>Уголки соед. полки с подсветкой, 4 шт, Чёрный матовый, CN</t>
  </si>
  <si>
    <t>Направляющая двухполозная верхняя 713 Серебро матовое ARISTO</t>
  </si>
  <si>
    <t>ELIPS  Штанга овальная 15х30, с пазом под демпфер, L= 5650, Чёрный матовый</t>
  </si>
  <si>
    <t>Ножка регулируемая металлическая Чёрный матовый ARISTO</t>
  </si>
  <si>
    <t>Рамка верхняя 4В1 715, Серебро матовое</t>
  </si>
  <si>
    <t>Комплект роликов NOVA16 нижние ARISTO</t>
  </si>
  <si>
    <t>НЕИСП_Ролики верхние с креплением металлические 4ПДВ vC ARISTO</t>
  </si>
  <si>
    <t>НЕИСП_Штанга круглая L=3000 хром CD ARISTO</t>
  </si>
  <si>
    <t>НЕИСП_Кронштейн полки проволочной vA серия 540 Чёрный RA ARISTO</t>
  </si>
  <si>
    <t>Направляющая двухполозная нижняя Белый глянец ARISTO</t>
  </si>
  <si>
    <t>Направляющая однополозная нижняя vA Серебро матовое ARISTO</t>
  </si>
  <si>
    <t>Полка проволочная серия 360 L=607 Белый RA ARISTO</t>
  </si>
  <si>
    <t>Фиксаторы мультипоследовательной синхр. открывания 4ПДВ</t>
  </si>
  <si>
    <t>Соединитель 45° несущего профиля, Чёрный матовый</t>
  </si>
  <si>
    <t>Направляющая верхняя 4В1 Чёрный анод ARISTO</t>
  </si>
  <si>
    <t>Крепление стеновое Чёрный матовый ARISTO</t>
  </si>
  <si>
    <t>Направляющая двухполозная нижняя Серебро матовое ARISTO</t>
  </si>
  <si>
    <t>Кронштейн полки проволочной серия 360 Чёрный RA ARISTO</t>
  </si>
  <si>
    <t>Комплект роликов C серый ARISTO</t>
  </si>
  <si>
    <t>Уплотнитель П-образный, 4 мм, с шипами, чёрный (100 м)</t>
  </si>
  <si>
    <t>НЕИСП_Рассеиватель полки с подсветкой vA, L=2700, Чёрный матовый</t>
  </si>
  <si>
    <t>Ролик нижний стальной с площадкой 4ПДВ ARISTO</t>
  </si>
  <si>
    <t>Шлегель 9х5 серый CL 150 м ARISTO</t>
  </si>
  <si>
    <t>Стопоры подвесной системы 4ПДВ</t>
  </si>
  <si>
    <t>НЕИСП_Профиль верт. Fusion 4В1, Чёрный матовый</t>
  </si>
  <si>
    <t>Комплект роликов H серые ARISTO</t>
  </si>
  <si>
    <t>Уплотнитель для штанги, черный (100 м), RK</t>
  </si>
  <si>
    <t>Штангодержатель для овальной штанги Черный матовый ARISTO</t>
  </si>
  <si>
    <t>Уплотнитель П-образный, 4 мм, с шипами, прозрачный (100 м)</t>
  </si>
  <si>
    <t>Шлегель 9х5 бронза CL 150м ARISTO</t>
  </si>
  <si>
    <t>Рамка верхняя 4В1 715, Чёрный матовый</t>
  </si>
  <si>
    <t>НЕИСП_Elips Крепление к полке для овальной штанги 30х16 Черный матовый ARISTO</t>
  </si>
  <si>
    <t>Механизм синхр. открывания 4ПДВ vB ARISTO</t>
  </si>
  <si>
    <t>Ручка врезная алюминиевая для Fusion 4ПДВ Чёрный матовый ARISTO</t>
  </si>
  <si>
    <t>Рамка средняя 4В1 716, Чёрный матовый</t>
  </si>
  <si>
    <t>Стопор складной системы 4СКЛ</t>
  </si>
  <si>
    <t>Уплотнитель П-образный низкий, 4 мм, чёрный (100 м)</t>
  </si>
  <si>
    <t>Механизм послед. открывания 4ПДВ левый/правый ARISTO</t>
  </si>
  <si>
    <t>Прищепка для шлегеля 9х5 нерж ARISTO</t>
  </si>
  <si>
    <t>Заглушки штанги для обуви Чёрный матовый ARISTO</t>
  </si>
  <si>
    <t>Декоративная накладка для механизма мультипоследовательного синхр открывания 4ПДВ Металлик CY ARISTO</t>
  </si>
  <si>
    <t>Стопор верхний, самоклеющийся CY</t>
  </si>
  <si>
    <t>Прищепка для шлегеля 9х5 чёрная ARISTO</t>
  </si>
  <si>
    <t>Пластина регул. нижнего ролика 4ПДВ</t>
  </si>
  <si>
    <t>Уголок заглушки направляющей 4ПДВ, Чёрный матовое</t>
  </si>
  <si>
    <t>Саморез, 6х30, CO</t>
  </si>
  <si>
    <t>Заглушки штанги 2 шт Черный CN ARISTO</t>
  </si>
  <si>
    <t>Крючки боковые серия 460 Белый CI ARISTO</t>
  </si>
  <si>
    <t>Заглушки штанги Хром CU ARISTO</t>
  </si>
  <si>
    <t>Штангодержатель Чёрный матовый ARISTO</t>
  </si>
  <si>
    <t>Крючки универсальные 3 шт Чёрный RA ARISTO</t>
  </si>
  <si>
    <t>Корзина мелкосетчатая 85 мм 369х427 Чёрный CH ARISTO</t>
  </si>
  <si>
    <t>Полка-корзина проволочная серия 360 L=607 Белый RA ARISTO</t>
  </si>
  <si>
    <t>НЕИСП_Крючки боковые серия 460 Чёрный CI ARISTO</t>
  </si>
  <si>
    <t>Комплект роликов V серый ARISTO</t>
  </si>
  <si>
    <t>Шлегель 9х5 чёрный CL 150м ARISTO</t>
  </si>
  <si>
    <t>Крышка полки для аксессуаров Стекло RU ARISTO</t>
  </si>
  <si>
    <t>Полка-корзина проволочная серия 460 L=607 Белый RA ARISTO</t>
  </si>
  <si>
    <t>НЕИСП_Elips Крепление к полке для овальной штанги 30х16 Бронза матовая ARISTO</t>
  </si>
  <si>
    <t>НЕИСП_Elips Крепление к полке для овальной штанги 30х16 Серебро матовое ARISTO</t>
  </si>
  <si>
    <t>НЕИСП_Вешалка для брюк с доводчиком серия 460 L=607 Дерево тёмное/Чёрное ARISTO</t>
  </si>
  <si>
    <t>НЕИСП_Штангодержатель для овальной штанги Серебро матовое ARISTO</t>
  </si>
  <si>
    <t>Направляющая врезная однополозная нижняя Чёрный матовый ARISTO</t>
  </si>
  <si>
    <t>Направляющая однополозная нижняя vA Чёрный матовый ARISTO</t>
  </si>
  <si>
    <t>Рельс несущий, L=1300, Белый, RA</t>
  </si>
  <si>
    <t>Направляющая однополозная верхняя 714 Чёрный матовый ARISTO</t>
  </si>
  <si>
    <t>НЕИСП_Штангодержатель для овальной штанги Бронза матовая ARISTO</t>
  </si>
  <si>
    <t>НЕИСП_Направляющая универсальная L=2300 Чёрный RA ARISTO</t>
  </si>
  <si>
    <t>НЕИСП_Полка проволочная серия 460 L=450 Чёрный RA ARISTO</t>
  </si>
  <si>
    <t>НЕИСП_Корзина мелкосетчатая 185 мм 369х427 Чёрный CH ARISTO</t>
  </si>
  <si>
    <t>Корзина мелкосетчатая 285 мм 527х427 Белый CH ARISTO</t>
  </si>
  <si>
    <t>НЕИСП_Штанга круглая L=2000 чёрный матовый RU ARISTO</t>
  </si>
  <si>
    <t>Полка для аксессуаров с доводчиком vA серия 460 L=607 Темное дерево Металлик RU ARISTO</t>
  </si>
  <si>
    <t>Направляющая универсальная L=2300 Белый RA ARISTO</t>
  </si>
  <si>
    <t>НЕИСП_Полка проволочная серия 540 L=1823 Чёрный RA ARISTO</t>
  </si>
  <si>
    <t>Полка проволочная серия 460 L=607 Белый RA ARISTO</t>
  </si>
  <si>
    <t>Полка проволочная серия 460 L=607 Чёрный RA ARISTO</t>
  </si>
  <si>
    <t>Кронштейн полки проволочной серия 460 Белый RA ARISTO</t>
  </si>
  <si>
    <t>НЕИСП_Рамка для корзин с доводчиком, серия 460, L=607, Белый, CI</t>
  </si>
  <si>
    <t>Корзина мелкосетчатая 185 мм 527х427 Белый CH ARISTO</t>
  </si>
  <si>
    <t>Шлегель 9х5 белый CL 150м ARISTO</t>
  </si>
  <si>
    <t>ГСА</t>
  </si>
  <si>
    <t>Рамка для корзин выдвижная серия 460 L=450 Чёрный CI ARISTO</t>
  </si>
  <si>
    <t>НЕИСП_Штанга круглая L=2000 хром CD ARISTO</t>
  </si>
  <si>
    <t>НЕИСП_Обувница 2-ярусная выдвижная серия 460 L=607 Белый CI ARISTO</t>
  </si>
  <si>
    <t>Рельс несущий L=600 Белый RA ARISTO</t>
  </si>
  <si>
    <t>Уплотнитель П-образный низкий 8 мм 100м CB ARISTO</t>
  </si>
  <si>
    <t>Рельс несущий L=1200 Белый RA ARISTO</t>
  </si>
  <si>
    <t>Корзина навесная Металлик CI ARISTO</t>
  </si>
  <si>
    <t>Рельс несущий L=2030 Металлик RA ARISTO</t>
  </si>
  <si>
    <t>НЕИСП_Крючки универсальные 3шт Белый CI ARISTO</t>
  </si>
  <si>
    <t>Корзина мелкосетчатая 185мм 527х427 Металлик CH ARISTO</t>
  </si>
  <si>
    <t>Направляющая универсальная L=1148 Чёрный RA ARISTO</t>
  </si>
  <si>
    <t>Направляющая универсальная L=1724 Чёрный RA ARISTO</t>
  </si>
  <si>
    <t>Полка проволочная серия 360 L=1823 Чёрный RA ARISTO</t>
  </si>
  <si>
    <t>Выпрямитель накладной NOVA ARISTO</t>
  </si>
  <si>
    <t>НЕИСП_Кронштейн полки проволочной серия 540 Чёрный RA ARISTO</t>
  </si>
  <si>
    <t>Обувница 2-ярусная выдвижная серия 460 L=450 Металлик CI ARISTO</t>
  </si>
  <si>
    <t>Корзина мелкосетчатая 185мм 369х427 Металлик CH ARISTO</t>
  </si>
  <si>
    <t>Обувница 2-ярусная выдвижная серия 460 L=607 Металлик CI ARISTO</t>
  </si>
  <si>
    <t>Направляющая универсальная L=2300 Металлик RA ARISTO</t>
  </si>
  <si>
    <t>НЕИСП_Заглушки кронштейна серия 460 Металлик CI ARISTO</t>
  </si>
  <si>
    <t>Направляющая универсальная L=1148 Белый RA ARISTO</t>
  </si>
  <si>
    <t>Рамка для корзин с доводчиком серия 460 L=607 Металлик CI ARISTO</t>
  </si>
  <si>
    <t>НЕИСП_Обувница 2-ярусная выдвижная с доводчиком серия 460 L=450 Металлик CI ARISTO</t>
  </si>
  <si>
    <t>НЕИСП_Вешалка для брюк выдвижная с доводчиком серия 460 L=607 Белый CI ARISTO</t>
  </si>
  <si>
    <t>Вешалка для брюк выдвижная с доводчиком серия 460 L=450 Чёрный C ARISTO</t>
  </si>
  <si>
    <t>Полка проволочная серия 460 L=1823 Металлик RA ARISTO</t>
  </si>
  <si>
    <t>НЕИСП_Кронштейн полки проволочной серия 460 Металлик RA ARISTO</t>
  </si>
  <si>
    <t>НЕИСП_Рамка для корзин с доводчиком серия 460 L=450 Металлик CI ARISTO</t>
  </si>
  <si>
    <t>НЕИСП_Полка проволочная серия 460 L=1823 Чёрный RA ARISTO</t>
  </si>
  <si>
    <t>Рамка для корзин выдвижная серия 460 L=607 Белый CI ARISTO</t>
  </si>
  <si>
    <t>EDGE</t>
  </si>
  <si>
    <t>Профиль-крышка полки с подсветкой Чёрный матовый ARISTO</t>
  </si>
  <si>
    <t>Рассеиватель полки с подсветкой vA L=2700 Белый матовый ARISTO</t>
  </si>
  <si>
    <t>Накладка декоративная алюминиевая 4В1 682 Серебро матовое ARISTO</t>
  </si>
  <si>
    <t>Стопор верхний ARISTO</t>
  </si>
  <si>
    <t>НЕИСП_Подвес верхней направляющей алюминиевый 4ПДВ Серебро матовое ARISTO</t>
  </si>
  <si>
    <t>NOVA</t>
  </si>
  <si>
    <t>Комплект роликов алюминиевый NOVA ARISTO</t>
  </si>
  <si>
    <t>Профиль вертикальный алюминиевый Чёрный матовый 5,4м NOVA16 ARISTO</t>
  </si>
  <si>
    <t>Эконом</t>
  </si>
  <si>
    <t>Направляющая верхняя алюминиевая Белый глянец 5,4м ARISTO</t>
  </si>
  <si>
    <t>Колеса на алюминиевый профиль C-ARISTO</t>
  </si>
  <si>
    <t>Направляющая нижняя алюминиевая Белый глянец 5,4м ARISTO</t>
  </si>
  <si>
    <t>Профиль вертикальный алюминиевый С образный Бронза 5,4м Эконом ARISTO</t>
  </si>
  <si>
    <t>Направляющая верхняя алюминиевая Бронза глянец 5,4м Эконом ARISTO</t>
  </si>
  <si>
    <t>Профиль вертикальный алюминиевый Н образный Бронза 5,4м Эконом ARISTO</t>
  </si>
  <si>
    <t>Профиль вертикальный алюминиевый С образный Хром 5,4м Эконом ARISTO</t>
  </si>
  <si>
    <t>Рамка верхняя алюминиевая Бронза 5,4м Эконом ARISTO</t>
  </si>
  <si>
    <t>Направляющая нижняя алюминиевая Бронза глянец 5,4м Эконом ARISTO</t>
  </si>
  <si>
    <t>Направляющая верхняя хром глянец 5,4м Эконом</t>
  </si>
  <si>
    <t>Рамка средняя алюминиевая Бронза 5,4м Эконом ARISTO</t>
  </si>
  <si>
    <t>Рамка нижняя алюминиевая Бронза 5,4м Эконом ARISTO</t>
  </si>
  <si>
    <t>Направляющая нижняя хром глянец 5,4м</t>
  </si>
  <si>
    <t>Профиль вертикальный алюминиевый С образный Шампань 5,4м Эконом ARISTO</t>
  </si>
  <si>
    <t>Рамка средняя алюминиевая Белый глянец 5,4м Эконом ARISTO</t>
  </si>
  <si>
    <t>Рамка средняя алюминиевая Хром 5,4м Эконом ARISTO</t>
  </si>
  <si>
    <t>Направляющая верхняя алюминиевая Шампань глянец 5,4м Эконом ARISTO</t>
  </si>
  <si>
    <t>Направляющая нижняя алюминиевая Шампань глянец 5,4м Эконом ARISTO</t>
  </si>
  <si>
    <t>Рамка нижняя алюминиевая Белый глянец 5,4м Эконом ARISTO</t>
  </si>
  <si>
    <t>Профиль вертикальный алюминиевый Н образный Шампань 5,4м Эконом ARISTO</t>
  </si>
  <si>
    <t>Рамка верхняя алюминиевая Шампань 5,4м Эконом ARISTO</t>
  </si>
  <si>
    <t>Направляющая нижняя алюминиевая Бронза 5,4м Эконом ARISTO</t>
  </si>
  <si>
    <t>Направляющая верхняя алюминиевая Бронза 5,4м Эконом ARISTO</t>
  </si>
  <si>
    <t>НЕИСП_Направляющая нижняя алюминиевая Хром 5,4м Эконом ARISTO</t>
  </si>
  <si>
    <t>Профиль вертикальный алюминиевый С образный Белый глянец 5,4м Эконом ARISTO</t>
  </si>
  <si>
    <t>Колеса на алюминиевый профиль H-ARISTO</t>
  </si>
  <si>
    <t>НЕИСП_Рамка верхняя алюминиевая Хром 5,4м Эконом ARISTO</t>
  </si>
  <si>
    <t>Рамка средняя алюминиевая Шампань 5,4м Эконом ARISTO</t>
  </si>
  <si>
    <t>Рамка нижняя алюминиевая Хром 5,4м Эконом ARISTO</t>
  </si>
  <si>
    <t>Профиль вертикальный алюминиевый Н образный Хром 5,4м Эконом ARISTO</t>
  </si>
  <si>
    <t>НЕИСП_Направляющая верхняя алюминиевая Хром 5,4м Эконом ARISTO</t>
  </si>
  <si>
    <t>Стандарт</t>
  </si>
  <si>
    <t>Профиль вертикальный алюминиевый С образный Дуб белый 5,4м Стандарт ARISTO</t>
  </si>
  <si>
    <t>Профиль вертикальный алюминиевый Н образный Дуб дымчатый 5,4м Стандарт ARISTO</t>
  </si>
  <si>
    <t>Рамка нижняя алюминиевая Дуб дымчатый 5,4м Стандарт ARISTO</t>
  </si>
  <si>
    <t>Рамка нижняя алюминиевая Дуб белый 5,4м Стандарт ARISTO</t>
  </si>
  <si>
    <t>Рамка верхняя алюминиевая Дуб белый 5,4м Стандарт ARISTO</t>
  </si>
  <si>
    <t>Направляющая нижняя алюминиевая Дуб дымчатый 5,4м Стандарт ARISTO</t>
  </si>
  <si>
    <t>Направляющая верхняя однополозная алюминиевая Дуб дымчатый 5,4м Стандарт ARISTO</t>
  </si>
  <si>
    <t>Направляющая нижняя алюминиевая Дуб белый 5,4м Стандарт ARISTO</t>
  </si>
  <si>
    <t>Направляющая нижняя однополозная алюминиевая Бронза 5,4м Стандарт ARISTO</t>
  </si>
  <si>
    <t>Направляющая верхняя однополозная алюминиевая Дуб белый 5,4м Стандарт ARISTO</t>
  </si>
  <si>
    <t>НЕИСП_Направляющая нижняя однополозная алюминиевая Белый глянец 5,4м Стандарт ARISTO</t>
  </si>
  <si>
    <t>Рамка верхняя алюминиевая Венге 5,4м Стандарт ARISTO</t>
  </si>
  <si>
    <t>Направляющая нижняя алюминиевая Венге 5,4м Стандарт ARISTO</t>
  </si>
  <si>
    <t>Рамка нижняя алюминиевая Венге 5,4м Стандарт ARISTO</t>
  </si>
  <si>
    <t>Направляющая верхняя алюминиевая Венге 5,4м Стандарт ARISTO</t>
  </si>
  <si>
    <t>Профиль вертикальный алюминиевый Н образный Венге 5,4м Стандарт ARISTO</t>
  </si>
  <si>
    <t>Система раздвижных дверей</t>
  </si>
  <si>
    <t>Cappor</t>
  </si>
  <si>
    <t>Доводчик 1002 LUX Cappor</t>
  </si>
  <si>
    <t>Доводчик ST 80 Cappor</t>
  </si>
  <si>
    <t>НЕИСП_Колеса ST 80 Cappor</t>
  </si>
  <si>
    <t>Комплектующие для купе</t>
  </si>
  <si>
    <t>Колеса на алюминиевый профиль С-ассиметрия</t>
  </si>
  <si>
    <t>Доводчик для дверей HD</t>
  </si>
  <si>
    <t>НЕИСП_Лента на алюминиевые двери (серый)</t>
  </si>
  <si>
    <t>Стопор</t>
  </si>
  <si>
    <t>Лента на алюминиевые двери (бронза)</t>
  </si>
  <si>
    <t>Лента на алюминиевые двери (шампань)</t>
  </si>
  <si>
    <t>Колеса на алюминиевый профиль Н-черные</t>
  </si>
  <si>
    <t>Лента на алюминиевые двери (коричневый)</t>
  </si>
  <si>
    <t>Доводчик для двери купе</t>
  </si>
  <si>
    <t>Реставрационные материалы</t>
  </si>
  <si>
    <t>Воск мебельный</t>
  </si>
  <si>
    <t>Воск мебельный Белый</t>
  </si>
  <si>
    <t>Воск мебельный Дуб сонома</t>
  </si>
  <si>
    <t>Воск мебельный серый темный</t>
  </si>
  <si>
    <t>Воск мебельный Серый</t>
  </si>
  <si>
    <t>Воск мебельный Черный</t>
  </si>
  <si>
    <t>Воск мебельный Дуб беленый</t>
  </si>
  <si>
    <t>Набор 3 в 1 для домашнего ремонта Белый блистер</t>
  </si>
  <si>
    <t>Воск мебельный Металлик</t>
  </si>
  <si>
    <t>Воск мебельный Дуб седан</t>
  </si>
  <si>
    <t>Воск мебельный Графит темный</t>
  </si>
  <si>
    <t>Воск мебельный Венге</t>
  </si>
  <si>
    <t>Воск мебельный Бетон</t>
  </si>
  <si>
    <t>Воск мебельный Ясень шимо темный</t>
  </si>
  <si>
    <t>Набор 2 в 1 для ремонта белой мебели блистер</t>
  </si>
  <si>
    <t>Воск мебельный Капучино</t>
  </si>
  <si>
    <t>Воск мебельный Ясень дезира светлый</t>
  </si>
  <si>
    <t>Воск мебельный Орех гварнери</t>
  </si>
  <si>
    <t>Воск мебельный Бамбук</t>
  </si>
  <si>
    <t>Воск мебельный Лаванда</t>
  </si>
  <si>
    <t>Воск мебельный Ирис</t>
  </si>
  <si>
    <t>Воск мебельный Лайм</t>
  </si>
  <si>
    <t>Воск мебельный Дуб молочный</t>
  </si>
  <si>
    <t>Воск мебельный Аква</t>
  </si>
  <si>
    <t>Воск мебельный Солсбери</t>
  </si>
  <si>
    <t>НЕИСП_Воск мебельный Топаз</t>
  </si>
  <si>
    <t>НЕИСП_Набор для домашнего ремонта Дуб беленый блистер</t>
  </si>
  <si>
    <t>НЕИСП_Воск мебельный Голубой</t>
  </si>
  <si>
    <t>Воск мебельный Оранжевый</t>
  </si>
  <si>
    <t>Воск мебельный Бук темный</t>
  </si>
  <si>
    <t>Воск мебельный Вишня оксфорд</t>
  </si>
  <si>
    <t>Воск мебельный Пинк</t>
  </si>
  <si>
    <t>Воск мебельный Бук светлый</t>
  </si>
  <si>
    <t>НЕИСП_Набор мягких восков "4 цвета" блистер Серые</t>
  </si>
  <si>
    <t>НЕИСП_Воск мебельный Розовый бледный</t>
  </si>
  <si>
    <t>Воск мебельный Орех экко</t>
  </si>
  <si>
    <t>Воск мебельный Ольха</t>
  </si>
  <si>
    <t>НЕИСП_Воск мебельный Салатовый</t>
  </si>
  <si>
    <t>Воск мебельный Золото</t>
  </si>
  <si>
    <t>Воск мебельный Красный</t>
  </si>
  <si>
    <t>Воск мебельный Золото красное</t>
  </si>
  <si>
    <t>Воск мебельный Клен танзай</t>
  </si>
  <si>
    <t>Воск мебельный твердый Дуб кремоно шампань</t>
  </si>
  <si>
    <t>Воск мебельный твердый Голубой</t>
  </si>
  <si>
    <t>Вата стальная 180*100мм</t>
  </si>
  <si>
    <t>Воск мебельный твердый Красный</t>
  </si>
  <si>
    <t>Воск мебельный Дуб молочный блистер</t>
  </si>
  <si>
    <t>НЕИСП_Воск мебельный твердый Бежевый</t>
  </si>
  <si>
    <t>Воск мебельный Черный блистер</t>
  </si>
  <si>
    <t>Воск мебельный твердый Дуб беленый</t>
  </si>
  <si>
    <t>НЕИСП_Воск мебельный Махагон</t>
  </si>
  <si>
    <t>НЕИСП_Воск мебельный Орех итальянский</t>
  </si>
  <si>
    <t>НЕИСП_Воск мебельный Серебро блистер</t>
  </si>
  <si>
    <t>Воск мебельный Орех донской блистер</t>
  </si>
  <si>
    <t>Воск мебельный Золото темное</t>
  </si>
  <si>
    <t>НЕИСП_Мягкий воск Лиственница</t>
  </si>
  <si>
    <t>Воск мебельный Яблоня локарно блистер</t>
  </si>
  <si>
    <t>Воск мебельный Ольха блистер</t>
  </si>
  <si>
    <t>НЕИСП_Воск мебельный набор 10шт</t>
  </si>
  <si>
    <t>Воскоплавитель аккумуляторный</t>
  </si>
  <si>
    <t>НЕИСП_Воск мебельный Груша</t>
  </si>
  <si>
    <t>НЕИСП_Воск мебельный Красный блистер</t>
  </si>
  <si>
    <t>Штрих мебельный</t>
  </si>
  <si>
    <t>Штрих Белый</t>
  </si>
  <si>
    <t>Штрих Серый</t>
  </si>
  <si>
    <t>Штрих Черный</t>
  </si>
  <si>
    <t>Штрих Бежевый</t>
  </si>
  <si>
    <t>Штрих Серый темный</t>
  </si>
  <si>
    <t>Штрих Графит темный</t>
  </si>
  <si>
    <t>Штрих Бетон</t>
  </si>
  <si>
    <t>Штрих Каштан</t>
  </si>
  <si>
    <t>Штрих Дуб светлый</t>
  </si>
  <si>
    <t>Штрих Орех темный</t>
  </si>
  <si>
    <t>Штрих Дуб темный</t>
  </si>
  <si>
    <t>Штрих Клен</t>
  </si>
  <si>
    <t>Штрих Сосна темная</t>
  </si>
  <si>
    <t>Штрих Махагон</t>
  </si>
  <si>
    <t>Штрих Орех светлый</t>
  </si>
  <si>
    <t>Штрих Дуб</t>
  </si>
  <si>
    <t>Штрих Ольха</t>
  </si>
  <si>
    <t>Штрих Вишня оксфорд</t>
  </si>
  <si>
    <t>Штрих Красный</t>
  </si>
  <si>
    <t>Штрих Орех Италия</t>
  </si>
  <si>
    <t>Штрих Светло-зеленый</t>
  </si>
  <si>
    <t>Штрих Сосна</t>
  </si>
  <si>
    <t>Штрих Желтый</t>
  </si>
  <si>
    <t>Штрих Бук светлый</t>
  </si>
  <si>
    <t>Штрих Груша</t>
  </si>
  <si>
    <t>Штрих Орех</t>
  </si>
  <si>
    <t>Штрих Бук</t>
  </si>
  <si>
    <t>НЕИСП_Штрих Дуб беленый</t>
  </si>
  <si>
    <t>Штрих Вишня</t>
  </si>
  <si>
    <t>Штрих Ясень темный</t>
  </si>
  <si>
    <t>НЕИСП_Штрих Орех Канада</t>
  </si>
  <si>
    <t>Штрих Голубой</t>
  </si>
  <si>
    <t>Лакокрасочный товар</t>
  </si>
  <si>
    <t>Растворитель Р-646, ГОСТ 18188-72, в пластиковой канистре (5л-4 кг)</t>
  </si>
  <si>
    <t>Растворитель Р-646, ГОСТ 18188-2020, в пластиковой бутылке (0,9л-0,72 кг)</t>
  </si>
  <si>
    <t>Растворитель Р-647, ГОСТ 18188-2020, в пластиковой канистре (5л-4 кг)</t>
  </si>
  <si>
    <t>Растворитель Р-12, ГОСТ 7827-74, в пластиковой канистре (10л-8 кг)</t>
  </si>
  <si>
    <t>Лак фиксирующий безореольный глянцевый</t>
  </si>
  <si>
    <t>Шпатлевка мебельная</t>
  </si>
  <si>
    <t>Шпатлевка мебельная белая</t>
  </si>
  <si>
    <t>шпатлевка мебельная ясень шимо светлый блистер</t>
  </si>
  <si>
    <t>шпатлевка мебельная ясень шимо темный блистер</t>
  </si>
  <si>
    <t>шпатлевка мебельная серый темный блистер</t>
  </si>
  <si>
    <t>шпатлевка мебельная черный блистер</t>
  </si>
  <si>
    <t>шпатлевка мебельная дуб беленый блистер</t>
  </si>
  <si>
    <t>шпатлевка мебельная венге блистер</t>
  </si>
  <si>
    <t>Шпатель малый</t>
  </si>
  <si>
    <t>НЕИСП_шпатлевка мебельная бук светлый блистер</t>
  </si>
  <si>
    <t>Бытовая химия</t>
  </si>
  <si>
    <t>НЕИСП_Чистящее средство Antigraffiti professional 600 мл</t>
  </si>
  <si>
    <t>Чистящее средство Azelit для кухни  0,6кг</t>
  </si>
  <si>
    <t>Чистящее средство Gloss professional 600мл</t>
  </si>
  <si>
    <t>НЕИСП_Чистящее средство Azelit для казанов 0,6кг</t>
  </si>
  <si>
    <t>Средство WC-GEL для чистки сантехники 750 мл</t>
  </si>
  <si>
    <t>Чистящее средство Dos-spray для кухни 600 мл</t>
  </si>
  <si>
    <t>Средство WC gel Acid</t>
  </si>
  <si>
    <t>Гель АВС универсальный 750мл карбонат</t>
  </si>
  <si>
    <t>Гель АВС универсальный 750мл лимон</t>
  </si>
  <si>
    <t>НЕИСП_Антизасор для чистки труб</t>
  </si>
  <si>
    <t>Средство WC gel Econom</t>
  </si>
  <si>
    <t>Расходный материал</t>
  </si>
  <si>
    <t>Мешки полипропиленовые (зеленые не прошитые) 54*100</t>
  </si>
  <si>
    <t>Перчатки</t>
  </si>
  <si>
    <t>Перчатки рабочие строительные размер XXL пара</t>
  </si>
  <si>
    <t>Перчатки трикотажные размер XL TOTAL</t>
  </si>
  <si>
    <t>НЕИСП_Перчатки рабочие двоное латекс покрытие трехцветные размер L пара</t>
  </si>
  <si>
    <t>НЕИСП_Перчатки рабочие плотные оранжево-коричневые размер M пара</t>
  </si>
  <si>
    <t>НЕИСП_Перчатки рабочие нейлон нитрил покрытие красно-черные, размер М пара</t>
  </si>
  <si>
    <t>Маркер мебельный</t>
  </si>
  <si>
    <t>Маркер мебельный Махагон</t>
  </si>
  <si>
    <t>Маркер мебельный Клен танзай блистер</t>
  </si>
  <si>
    <t>Маркер мебельный Ясень шимо темный блистер</t>
  </si>
  <si>
    <t>Маркер мебельный Бук светлый</t>
  </si>
  <si>
    <t>Маркер мебельный Клен танзай</t>
  </si>
  <si>
    <t>Маркер мебельный Ясень шимо светлый</t>
  </si>
  <si>
    <t>Маркер мебельный Ясень шимо светлый блистер</t>
  </si>
  <si>
    <t>Маркер мебельный Бук светлый блистер</t>
  </si>
  <si>
    <t>НЕИСП_Маркер мебельный Ясень шимо темный</t>
  </si>
  <si>
    <t>Маркер мебельный Ольха блистер</t>
  </si>
  <si>
    <t>Маркер мебельный Дуб седан</t>
  </si>
  <si>
    <t>Маркер мебельный Черный блистер</t>
  </si>
  <si>
    <t>Маркер мебельный Бук темный блистер</t>
  </si>
  <si>
    <t>Маркер мебельный Бук темный</t>
  </si>
  <si>
    <t>Маркер мебельный Ольха</t>
  </si>
  <si>
    <t>Жидкая кожа</t>
  </si>
  <si>
    <t>Жидкая кожа флакон Белый</t>
  </si>
  <si>
    <t>НЕИСП_Жидкая кожа коричневый блистер</t>
  </si>
  <si>
    <t>Жидкая кожа темно-зеленый блистер</t>
  </si>
  <si>
    <t>НЕИСП_Жидкая кожа темно-синий блистер</t>
  </si>
  <si>
    <t>НЕИСП_Жидкая кожа красно-коричневый блистер</t>
  </si>
  <si>
    <t>НЕИСП_Жидкая кожа бордо блистер</t>
  </si>
  <si>
    <t>НЕИСП_Жидкая кожа флакон Коричневый 401</t>
  </si>
  <si>
    <t>НЕИСП_Жидкая кожа черный блистер</t>
  </si>
  <si>
    <t>Карандаш мебельный</t>
  </si>
  <si>
    <t>НЕИСП_Карандаш мебельный бежевый (ваниль)</t>
  </si>
  <si>
    <t>Карандаш мебельный черный</t>
  </si>
  <si>
    <t>Карандаш мебельный дуб атланта</t>
  </si>
  <si>
    <t>Карандаш мебельный алюминий</t>
  </si>
  <si>
    <t>Карандаш мебельный бук темный</t>
  </si>
  <si>
    <t>Карандаш мебельный дуб т</t>
  </si>
  <si>
    <t>Карандаш мебельный бук геплан</t>
  </si>
  <si>
    <t>Карандаш мебельный клен танзай</t>
  </si>
  <si>
    <t>Карандаш мебельный бук натура</t>
  </si>
  <si>
    <t>Карандаш мебельный дуб ясный</t>
  </si>
  <si>
    <t>Карандаш мебельный ясень шимо светлый</t>
  </si>
  <si>
    <t>Карандаш мебельный дуб лугано</t>
  </si>
  <si>
    <t>Карандаш мебельный орех</t>
  </si>
  <si>
    <t>НЕИСП_Карандаш мебельный ясень шимо темный</t>
  </si>
  <si>
    <t>Карандаш мебельный Вишня</t>
  </si>
  <si>
    <t>Карандаш мебельный дуб седан</t>
  </si>
  <si>
    <t>Карандаш мебельный дуб молочный блистер</t>
  </si>
  <si>
    <t>Карандаш мебельный вишня мемфис</t>
  </si>
  <si>
    <t>Карандаш мебельный яблоня локарно блистер</t>
  </si>
  <si>
    <t>Карандаш мебельный красный блистер</t>
  </si>
  <si>
    <t>Карандаш мебельный красный</t>
  </si>
  <si>
    <t>Карандаш мебельный орех экко блистер</t>
  </si>
  <si>
    <t>Карандаш мебельный клен медисон блистер</t>
  </si>
  <si>
    <t>Карандаш мебельный ольха блистер</t>
  </si>
  <si>
    <t>НЕИСП_Карандаш мебельный дуб молочный</t>
  </si>
  <si>
    <t>Карандаш мебельный груша</t>
  </si>
  <si>
    <t>Карандаш мебельный черный блистер</t>
  </si>
  <si>
    <t>Карандаш мебельный голубой</t>
  </si>
  <si>
    <t>Карандаш мебельный синий</t>
  </si>
  <si>
    <t>Карандаш мебельный вишня академия</t>
  </si>
  <si>
    <t>Карандаш мебельный груша желтая</t>
  </si>
  <si>
    <t>Карандаш мебельный терра желтая</t>
  </si>
  <si>
    <t>Карандаш мебельный махагон</t>
  </si>
  <si>
    <t>Карандаш мебельный салатовый</t>
  </si>
  <si>
    <t>Карандаш мебельный орех миланский</t>
  </si>
  <si>
    <t>Карандаш мебельный серебро блистер</t>
  </si>
  <si>
    <t>Карандаш мебельный титан</t>
  </si>
  <si>
    <t>Карандаш мебельный венге блистер</t>
  </si>
  <si>
    <t>НЕИСП_Карандаш мебельный орех италия</t>
  </si>
  <si>
    <t>Карандаш мебельный оранж</t>
  </si>
  <si>
    <t>Карандаш мебельный терра зеленая</t>
  </si>
  <si>
    <t>Карандаш мебельный лимон</t>
  </si>
  <si>
    <t>НЕИСП_Карандаш мебельный орех экко</t>
  </si>
  <si>
    <t>НЕИСП_Карандаш мебельный красное дерево</t>
  </si>
  <si>
    <t>Карандаш мебельный дуб темный</t>
  </si>
  <si>
    <t>Карандаш мебельный бук</t>
  </si>
  <si>
    <t>НЕИСП_Карандаш мебельный орех гварнери</t>
  </si>
  <si>
    <t>Карандаш мебельный ольха</t>
  </si>
  <si>
    <t>НЕИСП_Карандаш мебельный желтый</t>
  </si>
  <si>
    <t>Карандаш мебельный зеленый темный</t>
  </si>
  <si>
    <t>Освещение</t>
  </si>
  <si>
    <t>Удлинители и колодки</t>
  </si>
  <si>
    <t>НЕИСП_Профиль угловой алюминиевый 15.7*15.7 для подсветки с рассеивателем 2м</t>
  </si>
  <si>
    <t>НЕИСП_Профиль алюминиевый 24.1*7.5 для подсветки с рассеивателем закругл 2м</t>
  </si>
  <si>
    <t>Удлинитель горизонтальный SOFT встраиваемый 3-х гнезд белый</t>
  </si>
  <si>
    <t>Удлинитель встр. 3-х гнезд.,черный KWADRO</t>
  </si>
  <si>
    <t>Блок розеточный настольный выдвижной на 3 розетки 200B 2 USB розетки чёрный Shelbi</t>
  </si>
  <si>
    <t>Блок розеточный настольный выдвижной на 3 розетки 200B 2 USB розетки серебро Shelbi</t>
  </si>
  <si>
    <t>Удлинитель встр. 2-х гнезд., 2хusb 1A. 5V, черный KWADRO</t>
  </si>
  <si>
    <t>Блок розеточный настольный выдвижной на 3 розетки 200В серебро Shelbi</t>
  </si>
  <si>
    <t>Удлинитель встр. 3-х гнезд., серый KWADRO</t>
  </si>
  <si>
    <t>Удлинитель встраиваемый горизонт 2-х гнезд с USB SOFT белый</t>
  </si>
  <si>
    <t>Бокс настольный на 3 розетки белый Shelbi</t>
  </si>
  <si>
    <t>Бокс настольный на 3 розетки серебро Shelbi</t>
  </si>
  <si>
    <t>Удлинитель встр. 3-х гнезд., белый KWADRO</t>
  </si>
  <si>
    <t>Бокс настольный на 3 розетки черный Shelbi</t>
  </si>
  <si>
    <t>Блок розеточный настольный выдвижной-автоматический черный Shelbi</t>
  </si>
  <si>
    <t>Блок настольный с крышкой 3 розетки  1 USB 1 Type-C RJ45 HDMI чёрный Shelbi</t>
  </si>
  <si>
    <t>Удлинитель горизонтальный SOFT встраиваемый 3-х гнезд серый</t>
  </si>
  <si>
    <t>Бокс настольный встраиваемый 2 USB 1 Type-C беспроводная зарядка черный Shelbi</t>
  </si>
  <si>
    <t>Удлинитель X-TENDIA 4 розетки 2м без выкл с заземл белый Panasonic</t>
  </si>
  <si>
    <t>Удлинитель встр. 2-х гнезд., 2хusb 1A. 5V серый KWADRO</t>
  </si>
  <si>
    <t>Удлинитель встр. 2-х гнезд, 2хusb 1A. 5V, белый KWADRO</t>
  </si>
  <si>
    <t>НЕИСП_Колодка 3 розетки WLTA02302WH-RE X-TENDIA 3LU белая Panasonic</t>
  </si>
  <si>
    <t>Кабель ШВВП для диодов 2х0,75</t>
  </si>
  <si>
    <t>Блок розеточный настольный выдвижной на 2 розетки 200В серебро Shelbi</t>
  </si>
  <si>
    <t>Бокс встраиваемый настольный 2 розетки 220В беспроводная зарядка черный Shelbi</t>
  </si>
  <si>
    <t>Удлинитель X-TENDIA 6 розетки 2м без выкл с заземл белый Panasonic</t>
  </si>
  <si>
    <t>Соединитель 10мм 15см для светодид ленты 2-х стор.не влагозащ</t>
  </si>
  <si>
    <t>Соединитель 8мм 15см для светодид ленты 2-х стор.не влагозащ</t>
  </si>
  <si>
    <t>НЕИСП_Удлинитель X-TENDIA 4 розетки 2м без выкл заземл черный Panasonic</t>
  </si>
  <si>
    <t>Блок розеточный настольный выдвижной на 3 розетки 200В белый Shelbi</t>
  </si>
  <si>
    <t>Соединитель 10мм 15см для светодидленты 2-х стор.влагозащ</t>
  </si>
  <si>
    <t>Соединитель 8мм 15см для светодид ленты 2-х стор.влагозащ</t>
  </si>
  <si>
    <t>Шнур с выкл и вилкой белый</t>
  </si>
  <si>
    <t>Блок розеточный настольный выдвижной на 3 розетки 200B IP44 серебро Shelbi</t>
  </si>
  <si>
    <t>Блок розеточный настольный выдвижной на 3 розетки 200В черный Shelbi</t>
  </si>
  <si>
    <t>Элементы питания</t>
  </si>
  <si>
    <t>Батарейка AAA LR03 Everyday Power BL 6шт Panasonic</t>
  </si>
  <si>
    <t>Батарейка LR6 Alkaline Power BL*4 Panasonic</t>
  </si>
  <si>
    <t>Трансформатор диодный LED 120/80W</t>
  </si>
  <si>
    <t>Батарейка AAA LR03 Everyday Power BL 4шт Panasonic</t>
  </si>
  <si>
    <t>Зарядное устройство K-KJ51MGD42E + 4AA HHR-3MVE/2AAA HHR-4MVE Panasonic Eneloop</t>
  </si>
  <si>
    <t>Батарейка LR03 Alkaline Power BL10 Panasonic</t>
  </si>
  <si>
    <t>Батарейка AAA LR03 Everyday Power BL 2шт Panasonic</t>
  </si>
  <si>
    <t>Трансформатор открытый LED 120/36W</t>
  </si>
  <si>
    <t>Батарейка LR03 Alkaline Power BL4 (CDS) Panasonic</t>
  </si>
  <si>
    <t>Батарейка C LR14  Everyday Power  BL 2 шт Panasonic</t>
  </si>
  <si>
    <t>Батарейка Power Cells CR2016 B1 1шт Panasonic</t>
  </si>
  <si>
    <t>Батарейка Power Cells CR2025 B1 1шт Panasonic</t>
  </si>
  <si>
    <t>Аккумулятор eneloop lite 950mAh AA R6 BL2 Panasonic</t>
  </si>
  <si>
    <t>Аккумулятор eneloop lite 550MAh AAA Panasonic</t>
  </si>
  <si>
    <t>Батарейка Power Cells CR1620  B1 1шт Panasonic</t>
  </si>
  <si>
    <t>Адаптер на светодиодную ленту</t>
  </si>
  <si>
    <t>Батарейка Power Cells CR1616  B1 1шт Panasonic</t>
  </si>
  <si>
    <t>НЕИСП_Батарейка 23A  LRV08 BL 1шт Panasonic</t>
  </si>
  <si>
    <t>Лампы, фонарики, лед ленты</t>
  </si>
  <si>
    <t>Лента светодиодная LED 12W 6500К 120/м 8мм белая</t>
  </si>
  <si>
    <t>Лента неоновая светодиодная 5м</t>
  </si>
  <si>
    <t>Фонарик на лоб BL-2088</t>
  </si>
  <si>
    <t>Фонарик карандаш 3 батарейки ААА синий шт</t>
  </si>
  <si>
    <t>Выключатель 1х</t>
  </si>
  <si>
    <t>Лампа LED A60 12W 1055LM E27 6500K DIMMABLE(TL)</t>
  </si>
  <si>
    <t>Фонарь светодиодный</t>
  </si>
  <si>
    <t>4 Склад фурнитуры АЗМ Шымкент "Овощная база"</t>
  </si>
  <si>
    <t>6 Склад фурнитуры "Овощная база" Магазин</t>
  </si>
  <si>
    <t>АО Склад Фурнитура TRADE</t>
  </si>
  <si>
    <t>База Склад Фурнитура Комплект</t>
  </si>
  <si>
    <t>Барыс Склад Фурнитура TRADE</t>
  </si>
  <si>
    <t>Казыбаева Склад Фурнитура TRADE</t>
  </si>
  <si>
    <t>Магазин фурнитуры</t>
  </si>
  <si>
    <t>склад фурнитура № 1</t>
  </si>
  <si>
    <t>ТД Казыбаева ФУРНИТУРА магазин</t>
  </si>
  <si>
    <t>Итого</t>
  </si>
  <si>
    <t>Конечный остаток</t>
  </si>
  <si>
    <t>1,5*25мм Дуб белый Craft К001</t>
  </si>
  <si>
    <t>1,5*25мм Дуб Венге 6495 PR</t>
  </si>
  <si>
    <t>1,5*25мм Дуб золотой Craft К003 PW</t>
  </si>
  <si>
    <t>1,5*25мм Дуб молочный 8622 PR</t>
  </si>
  <si>
    <t>1,5*25мм Дуб Сонома светлый 3660 PR</t>
  </si>
  <si>
    <t>1,5*25мм Ясень анкор светлый 4780 PR</t>
  </si>
  <si>
    <t>1,5*25мм Ясень Анкор темный 4779 PR</t>
  </si>
  <si>
    <t>19*0,4мм Королевский Синий 0125 PE</t>
  </si>
  <si>
    <t>19*0,4мм Орех экко 9459 PR</t>
  </si>
  <si>
    <t>19*0,4мм ПВХ Бодега AN</t>
  </si>
  <si>
    <t>19*0,4мм ПВХ Венге SD</t>
  </si>
  <si>
    <t>19*0,4мм ПВХ Выбеленное дерево SD</t>
  </si>
  <si>
    <t>19*0,4мм ПВХ Вяз AN</t>
  </si>
  <si>
    <t>19*0,4мм ПВХ Ночь экко SD</t>
  </si>
  <si>
    <t>19*0,4мм ПВХ Серый SD</t>
  </si>
  <si>
    <t>19*0,4мм Солнечный свет 0134 PE</t>
  </si>
  <si>
    <t>19*0,4мм Ясень Анкор темный 4779 PR</t>
  </si>
  <si>
    <t>19*0,8мм Артвуд темный К084 SN</t>
  </si>
  <si>
    <t>19*0,8мм Карум ПВХ Турция</t>
  </si>
  <si>
    <t>19*0,8мм Клен Танзау 0375 PR</t>
  </si>
  <si>
    <t>19*0,8мм Красный Чили 7113 PE</t>
  </si>
  <si>
    <t>19*0,8мм ПВХ Акация светлая SJ</t>
  </si>
  <si>
    <t>19*0,8мм ПВХ Алюминий SJ</t>
  </si>
  <si>
    <t>19*0,8мм ПВХ Анкор белый MS</t>
  </si>
  <si>
    <t>19*0,8мм ПВХ Антрацитовый камень C309 SJ</t>
  </si>
  <si>
    <t>19*0,8мм ПВХ Арабика SD</t>
  </si>
  <si>
    <t>19*0,8мм ПВХ Ароза светлая U701 SJ</t>
  </si>
  <si>
    <t>19*0,8мм ПВХ Белый (Гладкий) SJ</t>
  </si>
  <si>
    <t>19*0,8мм ПВХ Белый Бриллиант 8681 SJ</t>
  </si>
  <si>
    <t>19*0,8мм ПВХ Бодега SJ</t>
  </si>
  <si>
    <t>19*0,8мм ПВХ Бук темный MS</t>
  </si>
  <si>
    <t>19*0,8мм ПВХ Венге светлый SJ</t>
  </si>
  <si>
    <t>19*0,8мм ПВХ Вулканический серый SJ</t>
  </si>
  <si>
    <t>19*0,8мм ПВХ Галаксус C310 SJ</t>
  </si>
  <si>
    <t>19*0,8мм ПВХ Гварнери SJ</t>
  </si>
  <si>
    <t>19*0,8мм ПВХ Голубой SJ</t>
  </si>
  <si>
    <t>19*0,8мм ПВХ Дуб крафт натуральный U700 SJ</t>
  </si>
  <si>
    <t>19*0,8мм ПВХ Дуб Сантана 5521 SJ</t>
  </si>
  <si>
    <t>19*0,8мм ПВХ Дуб солсбери SJ</t>
  </si>
  <si>
    <t>19*0,8мм ПВХ Зеленый SJ</t>
  </si>
  <si>
    <t>19*0,8мм ПВХ Капучино светлый SJ</t>
  </si>
  <si>
    <t>19*0,8мм ПВХ Кейптаун SJ</t>
  </si>
  <si>
    <t>19*0,8мм ПВХ Кипарисовый зеленый C321 SJ</t>
  </si>
  <si>
    <t>19*0,8мм ПВХ Лайм SJ</t>
  </si>
  <si>
    <t>19*0,8мм ПВХ Ледяной камень K385 SJ</t>
  </si>
  <si>
    <t>19*0,8мм ПВХ Лофт SJ</t>
  </si>
  <si>
    <t>19*0,8мм ПВХ Марсала C911 SJ</t>
  </si>
  <si>
    <t>19*0,8мм ПВХ Мрамор Пьетра Графитовый U704 SJ</t>
  </si>
  <si>
    <t>19*0,8мм ПВХ Ночь экко SJ</t>
  </si>
  <si>
    <t>19*0,8мм ПВХ Орех итальянский SJ</t>
  </si>
  <si>
    <t>19*0,8мм ПВХ Пальмира SJ</t>
  </si>
  <si>
    <t>19*0,8мм ПВХ Салатовый SJ</t>
  </si>
  <si>
    <t>19*0,8мм ПВХ Сантонини светлый C311 SJ</t>
  </si>
  <si>
    <t>19*0,8мм ПВХ Сантонини темный C312 SJ</t>
  </si>
  <si>
    <t>19*0,8мм ПВХ Скала SJ</t>
  </si>
  <si>
    <t>19*0,8мм ПВХ Сканди SJ</t>
  </si>
  <si>
    <t>19*0,8мм ПВХ Соната SJ</t>
  </si>
  <si>
    <t>19*0,8мм ПВХ Тарсис SJ</t>
  </si>
  <si>
    <t>19*0,8мм ПВХ Финдус Бежевый SJ</t>
  </si>
  <si>
    <t>19*0,8мм ПВХ Флай легкий шелк SJ</t>
  </si>
  <si>
    <t>19*0,8мм Сосна Карельская 3888 SN</t>
  </si>
  <si>
    <t>19*1,5мм Артвуд темный К084 SN</t>
  </si>
  <si>
    <t>19*1,5мм Дуб Белфорт 3885 PR</t>
  </si>
  <si>
    <t>19*1,5мм Дуб Венге 6495 PR</t>
  </si>
  <si>
    <t>19*1,5мм Дуб молочный 8622 PR</t>
  </si>
  <si>
    <t>19*1,5мм Дуб серый Craft К002</t>
  </si>
  <si>
    <t>19*1,5мм Королевский синий 0125 PE</t>
  </si>
  <si>
    <t>19*1,5мм Красный Чили 7113 PE</t>
  </si>
  <si>
    <t>19*1,5мм ПВХ Бежевый SJ</t>
  </si>
  <si>
    <t>19*1,5мм ПВХ Бук темный MS</t>
  </si>
  <si>
    <t>19*1,5мм ПВХ Дуб вотан SJ</t>
  </si>
  <si>
    <t>19*1,5мм ПВХ Дуб млечный SJ</t>
  </si>
  <si>
    <t>19*1,5мм ПВХ Клен Танзау AN</t>
  </si>
  <si>
    <t>19*1,5мм ПВХ Крем MS</t>
  </si>
  <si>
    <t>19*1,5мм Солнечный свет 0134 PE</t>
  </si>
  <si>
    <t>19*1,5мм Сосна Карельская 3888 SN</t>
  </si>
  <si>
    <t>19*1мм Анкор светлый ПВХ МР</t>
  </si>
  <si>
    <t>19*1мм Вишня оксфорд ПВХ МР</t>
  </si>
  <si>
    <t>19*1мм ПВХ Анкор светлый SJ</t>
  </si>
  <si>
    <t>19*1мм ПВХ Дезира тёмная MS</t>
  </si>
  <si>
    <t>19*1мм ПВХ Дуб Вотан SJ</t>
  </si>
  <si>
    <t>19*1мм ПВХ Дуб дымчатый МР</t>
  </si>
  <si>
    <t>19*1мм ПВХ Золото SJ</t>
  </si>
  <si>
    <t>19*1мм ПВХ Имбирь SJ</t>
  </si>
  <si>
    <t>19*1мм ПВХ Ясень шимо светлый SJ</t>
  </si>
  <si>
    <t>19*2мм Гварнери ПВХ Турция</t>
  </si>
  <si>
    <t>19*2мм Сосна Санторини ПВХ СФЗ</t>
  </si>
  <si>
    <t>21*0,8мм Венге мали ПВХ Турция</t>
  </si>
  <si>
    <t>21*0,8мм Вудлайн крем ПВХ Турция</t>
  </si>
  <si>
    <t>21*1,5мм Вудлайн крем ПВХ Турция</t>
  </si>
  <si>
    <t>22*1мм Бежевый ПВХ SMART</t>
  </si>
  <si>
    <t>22*1мм Белое серебро ПВХ SMART</t>
  </si>
  <si>
    <t>22*1мм Буря песчаная ПВХ SMART</t>
  </si>
  <si>
    <t>22*1мм Винный красный ПВХ SMART</t>
  </si>
  <si>
    <t>22*1мм Галакси бежевый ПВХ SMART</t>
  </si>
  <si>
    <t>22*1мм Галакси белый ПВХ SMART</t>
  </si>
  <si>
    <t>22*1мм Голд лайн бежевый ПВХ SMART</t>
  </si>
  <si>
    <t>22*1мм ПВХ Золото SJ</t>
  </si>
  <si>
    <t>22*1мм ПВХ Крем глянец MS</t>
  </si>
  <si>
    <t>22*1мм Черное золото ПВХ SMART</t>
  </si>
  <si>
    <t>22х1,0мм ПВХ Гикори Прадо светлый BS м</t>
  </si>
  <si>
    <t>22х1,0мм ПВХ Гикори Прадо темный BS м</t>
  </si>
  <si>
    <t>22х1,0мм ПВХ Орех Солето BS м</t>
  </si>
  <si>
    <t>25*2мм ПВХ Бодега Выбеленная AN</t>
  </si>
  <si>
    <t>36*1,5 Анкор белый ПВХ YP</t>
  </si>
  <si>
    <t>36*1,5 Дуб дымчатый ПВХ YP</t>
  </si>
  <si>
    <t>36*1,5 Намибия ПВХ Турция</t>
  </si>
  <si>
    <t>36*1,5 Ольха 56200</t>
  </si>
  <si>
    <t>36*1,5 ПВХ Дуб млечный MS</t>
  </si>
  <si>
    <t>36*1,5мм ПВХ Антрацитовый камень C309 SJ</t>
  </si>
  <si>
    <t>36*1,5мм ПВХ Ароза светлая U701 SJ</t>
  </si>
  <si>
    <t>36*1,5мм ПВХ Базальт SJ</t>
  </si>
  <si>
    <t>36*1,5мм ПВХ Белый Бриллиант 8681 SJ</t>
  </si>
  <si>
    <t>36*1,5мм ПВХ Вишня гамильтон SJ</t>
  </si>
  <si>
    <t>36*1,5мм ПВХ Галаксус C310 SJ</t>
  </si>
  <si>
    <t>36*1,5мм ПВХ Гикори Джексон темный SJ</t>
  </si>
  <si>
    <t>36*1,5мм ПВХ Дуб белый SJ</t>
  </si>
  <si>
    <t>36*1,5мм ПВХ Дуб крафт натуральный U700 SJ</t>
  </si>
  <si>
    <t>36*1,5мм ПВХ Дуб Млечный SJ</t>
  </si>
  <si>
    <t>36*1,5мм ПВХ Дуб Сантана 5521 SJ</t>
  </si>
  <si>
    <t>36*1,5мм ПВХ Дуб Сонома SJ</t>
  </si>
  <si>
    <t>36*1,5мм ПВХ Дуб Флагстафф темный SJ</t>
  </si>
  <si>
    <t>36*1,5мм ПВХ Имбирь SJ</t>
  </si>
  <si>
    <t>36*1,5мм ПВХ Каспий темный SJ</t>
  </si>
  <si>
    <t>36*1,5мм ПВХ Кипарисовый зеленый C321 SJ</t>
  </si>
  <si>
    <t>36*1,5мм ПВХ Ледяной камень K385 SJ</t>
  </si>
  <si>
    <t>36*1,5мм ПВХ Марсала C911 SJ</t>
  </si>
  <si>
    <t>36*1,5мм ПВХ Махон AN</t>
  </si>
  <si>
    <t>36*1,5мм ПВХ Мрамор Пьетра Графитовый U704 SJ</t>
  </si>
  <si>
    <t>36*1,5мм ПВХ Сантонини светлый C311 SJ</t>
  </si>
  <si>
    <t>36*1,5мм ПВХ Сантонини темный C312 SJ</t>
  </si>
  <si>
    <t>36*1,5мм ПВХ Топаз AN</t>
  </si>
  <si>
    <t>36*1,5мм ПВХ Тэффи SJ</t>
  </si>
  <si>
    <t>36*1,5мм ПВХ Швейцарский Вяз SJ</t>
  </si>
  <si>
    <t>36*1,5мм ПВХ Ясень шимо светлый SJ</t>
  </si>
  <si>
    <t>36*1,5мм ПВХ Ясень шимо темный SJ</t>
  </si>
  <si>
    <t>36*1мм Белый текстурный ПВХ МР</t>
  </si>
  <si>
    <t>36*1мм ПВХ Алюминий SJ</t>
  </si>
  <si>
    <t>36*1мм ПВХ Базальт SJ</t>
  </si>
  <si>
    <t>36*1мм ПВХ Вулканический серый SJ</t>
  </si>
  <si>
    <t>36*1мм ПВХ Золото SJ</t>
  </si>
  <si>
    <t>42*1,5мм ПВХ Дуб вотан SJ</t>
  </si>
  <si>
    <t>42*1,5мм ПВХ Черный SJ</t>
  </si>
  <si>
    <t>45*1,5мм ПВХ Дуб вотан SJ</t>
  </si>
  <si>
    <t>45*1,5мм ПВХ Серый SJ</t>
  </si>
  <si>
    <t>45*1мм ПВХ Белый SJ</t>
  </si>
  <si>
    <t>45*1мм ПВХ Дуб вотан SJ</t>
  </si>
  <si>
    <t>ELIPS Штанга овальная 15х30 с пазом под демпфер L= 5650 Бронза матовая ARISTO</t>
  </si>
  <si>
    <t>ELIPS Штанга овальная 15х30 с пазом под демпфер L= 5650 Серебро матовое ARISTO</t>
  </si>
  <si>
    <t>One Toush с ответной накладной</t>
  </si>
  <si>
    <t>S3005 Угловой модуль</t>
  </si>
  <si>
    <t>Аккумулятор 197396-9 Makita</t>
  </si>
  <si>
    <t>Аккумулятор DCB183G-XJ DeWALT</t>
  </si>
  <si>
    <t>Аккумулятор eneloop 2000mAh AA R6 BL2 Panasonic</t>
  </si>
  <si>
    <t>Батарея аккумуляторная 12V li-ion TOTAL</t>
  </si>
  <si>
    <t>Блок настольный 3 розетки  1USB 1 Type-С  RJ45 HDMI чёрный Shelbi</t>
  </si>
  <si>
    <t>Блок настольный 3 розетки 1 USB 1 Type-C RJ45 HDMI серебро Shelbi</t>
  </si>
  <si>
    <t>Блок настольный встраиваемый на 3 розетки  USB Type-C RJ45 HDMI серебро Shelbi</t>
  </si>
  <si>
    <t>Блок настольный с крышкой 3 розетки 1 USB 1 Type-C RJ45 HDMI серебро Shelbi</t>
  </si>
  <si>
    <t>Боковая ручка Н-образный 5,3м (алюминий)</t>
  </si>
  <si>
    <t>Боковая ручка С-образный 5,3м (алюминий)</t>
  </si>
  <si>
    <t>Боковины 400 мм (левая,правая для ящика) Firmax Newline</t>
  </si>
  <si>
    <t>Боковины 500мм (левая,правая для ящика) Firmax Newline</t>
  </si>
  <si>
    <t>Бокс встраиваемый 2 розетки 220В беспроводная зарядка серебро Shelbi</t>
  </si>
  <si>
    <t>Бокс настольный встраиваемый 2 USB 1 Type-C беспроводная зарядка серебро Shelbi</t>
  </si>
  <si>
    <t>Верхнее соединение 6м (алюминий)</t>
  </si>
  <si>
    <t>Верхний рельс 6м (алюминий)</t>
  </si>
  <si>
    <t>Верхний рельс-3м Cappor</t>
  </si>
  <si>
    <t>Вешалка MB.6160-1KN.MGBP 1 крючок  золото мат ММ</t>
  </si>
  <si>
    <t>Вешалка для брюк выдвижная с доводчиком серия 460 L=450 Белый CI ARISTO</t>
  </si>
  <si>
    <t>Вешалка для брюк выдвижная с доводчиком серия 460 L=450 Металлик CI ARISTO</t>
  </si>
  <si>
    <t>Вешалка для брюк выдвижная с доводчиком серия 460 L=607 Металлик CI ARISTO</t>
  </si>
  <si>
    <t>Вешалка для брюк выдвижная с доводчиком серия 460 L=607 Чёрный CI ARISTO</t>
  </si>
  <si>
    <t>Вешалка для брюк выдвижная серия 460 L=450 Белый CI ARISTO</t>
  </si>
  <si>
    <t>Вешалка для брюк выдвижная серия 460 L=450 Металлик CI ARISTO</t>
  </si>
  <si>
    <t>Вешалка для брюк выдвижная серия 460 L=450 Чёрный CI ARISTO</t>
  </si>
  <si>
    <t>Вешалка для брюк выдвижная серия 460 L=607 Белый CI ARISTO</t>
  </si>
  <si>
    <t>Вешалка для брюк выдвижная серия 460 L=607 Металлик CI ARISTO</t>
  </si>
  <si>
    <t>Вешалка для брюк с доводчиком серия 460 L=607 Дерево белое/Белое ARISTO</t>
  </si>
  <si>
    <t>Вешалка для брюк с доводчиком серия 460 L=607 Дерево светлое/Белое ARISTO</t>
  </si>
  <si>
    <t>Вешало алюминиевое L=5400 Серебро матовое ARISTO</t>
  </si>
  <si>
    <t>Вешало алюминиевое L=5400 Чёрный матовый ARISTO</t>
  </si>
  <si>
    <t>Вешало торцевое серия 360 хром CI ARISTO</t>
  </si>
  <si>
    <t>Вешало торцевое серия 460 Хром CI ARISTO</t>
  </si>
  <si>
    <t>Винт с полукруглой головкой DIN967 оц 4х20</t>
  </si>
  <si>
    <t>Винт с полукруглой головкой DIN967 оц 4х8</t>
  </si>
  <si>
    <t>Винт с потайной головкой DIN965 оц 3x8</t>
  </si>
  <si>
    <t>Галстучница серия 460 Белый CI ARISTO</t>
  </si>
  <si>
    <t>Галстучница серия 460 Металлик CI ARISTO</t>
  </si>
  <si>
    <t>Декоративная накладка для механизма мультипоследовательного синхр открывания 4ПДВ Белый CY ARISTO</t>
  </si>
  <si>
    <t>Декоративная накладка для механизма мультипоследовательного синхр открывания 4ПДВ Чёрный CY ARISTO</t>
  </si>
  <si>
    <t>Держатель для брюк L.573мм отделка белый бархат матовый ММ</t>
  </si>
  <si>
    <t>Держатель для брюк L.573мм отделка черный бархат матовый</t>
  </si>
  <si>
    <t>Держатель для брюк L.680мм отделка черный бархат матовый</t>
  </si>
  <si>
    <t>Держатель ручки-рейлинг 4В1 Белый матовый ARISTO</t>
  </si>
  <si>
    <t>Держатель ручки-рейлинг 4В1 Серебро матовое ARISTO</t>
  </si>
  <si>
    <t>Держатель ручки-рейлинг 4В1 Чёрный матовый ARISTO</t>
  </si>
  <si>
    <t>Держатель фланец для трубы d50мм (77гр.)</t>
  </si>
  <si>
    <t>Держатель штанги для обуви Серебро матовое ARISTO</t>
  </si>
  <si>
    <t>Держатель штанги для обуви Чёрный матовый ARISTO</t>
  </si>
  <si>
    <t>Диск пильный (конический) 120*3.1*122*24 LI 25 M 31 ЕВЗ</t>
  </si>
  <si>
    <t>Диск пильный 180х4,45-5,25х45 Z36 1шт</t>
  </si>
  <si>
    <t>Диск пильный 200х4,55-5,35х45 Z=36</t>
  </si>
  <si>
    <t>Диск пильный 350х4 4х60 Z=72</t>
  </si>
  <si>
    <t>Доводчик двери-купе 4ПДВ ARISTO</t>
  </si>
  <si>
    <t>Доводчики двери-купе универсальные 30-50 кг ARISTO</t>
  </si>
  <si>
    <t>Доводчики двери-купе универсальные 50-70 кг ARISTO</t>
  </si>
  <si>
    <t>Доводчики двери-купе универсальный 10-30 кг ARISTO</t>
  </si>
  <si>
    <t>Жидкая кожа флакон Бежевый 306</t>
  </si>
  <si>
    <t>Заглушка L-GOLA  левая металлик</t>
  </si>
  <si>
    <t>Заглушка L-GOLA  правая черный</t>
  </si>
  <si>
    <t>Заглушка L-GOLA, правая, металлик</t>
  </si>
  <si>
    <t>Заглушка дверная Серебро матовое ARISTO</t>
  </si>
  <si>
    <t>Заглушка дверная Чёрный матовое ARISTO</t>
  </si>
  <si>
    <t>Заглушка для цоколя 100мм Инокс 1208 Thermoplast</t>
  </si>
  <si>
    <t>Заглушка для цоколя 100мм Серый темный 0980 Thermoplast</t>
  </si>
  <si>
    <t>Заглушка конфирматная Антрацит (Турция)</t>
  </si>
  <si>
    <t>Заглушка направляющей настенной Белый CI ARISTO</t>
  </si>
  <si>
    <t>Заглушка направляющей настенной Металлик CI ARISTO</t>
  </si>
  <si>
    <t>Заглушка направляющей настенной Чёрный CI ARISTO</t>
  </si>
  <si>
    <t>Заглушка несущего профиля Серебро матовое ARISTO</t>
  </si>
  <si>
    <t>Заглушка несущего профиля Чёрный матовый ARISTO</t>
  </si>
  <si>
    <t>Заглушка пластик 860D для бортика серебро TP</t>
  </si>
  <si>
    <t>Заглушка пластик AP630 для бортика Бетон TP</t>
  </si>
  <si>
    <t>Заглушка пластик для бортика AP 120 черный глянец TP</t>
  </si>
  <si>
    <t>Заглушка пластки  AP495 для бортика Белый TP</t>
  </si>
  <si>
    <t>Заглушка самоклейка Clay Grey 096</t>
  </si>
  <si>
    <t>Заглушка самоклейка Капучино 2222</t>
  </si>
  <si>
    <t>Заглушка самоклейка Хаки 1545</t>
  </si>
  <si>
    <t>Заглушка цокольная пластик 100мм Н-образная Белый 001 ДК</t>
  </si>
  <si>
    <t>Заглушка цокольная пластик 100мм Н-образная Титан 012 ДК</t>
  </si>
  <si>
    <t>Заглушка цокольная пластик 100мм П-образная Титан 012 ДК</t>
  </si>
  <si>
    <t>Заглушка штанги для обуви Серебро матовое ARISTO</t>
  </si>
  <si>
    <t>Заглушка-планка полки проволочной серия 360 Белый CI ARISTO</t>
  </si>
  <si>
    <t>Заглушка-планка полки проволочной серия 360 Металлик CI ARISTO</t>
  </si>
  <si>
    <t>Заглушка-планка полки проволочной серия 360 Чёрный CI ARISTO</t>
  </si>
  <si>
    <t>Заглушка-планка полки проволочной серия 460 Белый CI ARISTO</t>
  </si>
  <si>
    <t>Заглушка-планка полки проволочной серия 460 Металлик CI ARISTO</t>
  </si>
  <si>
    <t>Заглушка-планка полки проволочной серия 460 Чёрный CI ARISTO</t>
  </si>
  <si>
    <t>Заглушка-планка полки проволочной серия 540 Белый CI ARISTO</t>
  </si>
  <si>
    <t>Заглушка-планка полки проволочной серия 540 Металлик CI ARISTO</t>
  </si>
  <si>
    <t>Заглушка-планка полки проволочной серия 540 Чёрный CI ARISTO</t>
  </si>
  <si>
    <t>Заглушки кронштейна серия 360 Белый CI ARISTO</t>
  </si>
  <si>
    <t>Заглушки кронштейна серия 360 Металлик CI ARISTO</t>
  </si>
  <si>
    <t>Заглушки кронштейна серия 360 Чёрный CI ARISTO</t>
  </si>
  <si>
    <t>Заглушки кронштейна серия 460 Белый CI ARISTO</t>
  </si>
  <si>
    <t>Заглушки кронштейна серия 460 Чёрный CI ARISTO</t>
  </si>
  <si>
    <t>Заглушки кронштейна серия 540 Белый CI ARISTO</t>
  </si>
  <si>
    <t>Заглушки кронштейна серия 540 Металлик CI ARISTO</t>
  </si>
  <si>
    <t>Заглушки кронштейна серия 540 Чёрный CI ARISTO</t>
  </si>
  <si>
    <t>Заглушки полкодержателя Серебро матовое ARISTO</t>
  </si>
  <si>
    <t>Заглушки ручки-рейлинг 4В1 Белый матовый ARISTO</t>
  </si>
  <si>
    <t>Заглушки ручки-рейлинг 4В1 Серебро матовое ARISTO</t>
  </si>
  <si>
    <t>Заглушки ручки-рейлинг 4В1 Чёрный матовый ARISTO</t>
  </si>
  <si>
    <t>Заглушки торцевые профиля Fusion 4РСП Белый матовый ARISTO</t>
  </si>
  <si>
    <t>Заглушки торцевые профиля Fusion 4РСП Серебро матовое ARISTO</t>
  </si>
  <si>
    <t>Замок врезной кодовый CODEX</t>
  </si>
  <si>
    <t>Замок для профиля Fusion 4ПДВ двери в 1й плоскости Белый матовый ARISTO</t>
  </si>
  <si>
    <t>Замок для профиля Fusion 4ПДВ двери в 1й плоскости Серебро матовое ARISTO</t>
  </si>
  <si>
    <t>Замок для профиля Fusion 4ПДВ двери в 2х плоскостях Белый матовый ARISTO</t>
  </si>
  <si>
    <t>Замок для профиля Fusion 4ПДВ двери в 2х плоскостях Серебро матовое ARISTO</t>
  </si>
  <si>
    <t>Замок для профиля Fusion 4ПДВ двери в 2х плоскостях Чёрный матовый ARISTO</t>
  </si>
  <si>
    <t>Замок накладной электрон. с ключом-браслетом CLUB</t>
  </si>
  <si>
    <t>Замок накладной электронный с ключом-картой SECRET</t>
  </si>
  <si>
    <t>Зарядное устройство BQ-CC61USB Smart-Quick Charger w/o batteries 1шт Panasonic Eneloop</t>
  </si>
  <si>
    <t>Зарядное устройство K-KJ50LGA20E + 2AA HHR-3LVE Panasonic Eneloop</t>
  </si>
  <si>
    <t>Инструмент многофункциональный  DWE315-QS DeWALT</t>
  </si>
  <si>
    <t>Карандаш мебельный бук светлый</t>
  </si>
  <si>
    <t>Карандаш мебельный зебрано негро</t>
  </si>
  <si>
    <t>Карандаш мебельный клен ванкувер</t>
  </si>
  <si>
    <t>Клещи 0-84-649 Stanley</t>
  </si>
  <si>
    <t>Комплект для плинтуса PL Ashy-1016</t>
  </si>
  <si>
    <t>Комплект для плинтуса PL Black-1005</t>
  </si>
  <si>
    <t>Комплект для плинтуса PL Dark Grey-1003</t>
  </si>
  <si>
    <t>Комплект для плинтуса PL Graphite1011</t>
  </si>
  <si>
    <t>Комплект для плинтуса PL Light Grey-1001</t>
  </si>
  <si>
    <t>Комплект подъемного мех. для складных фасадов,индекс h=480-529мм, белый (5-10кг) TOP STAY ST</t>
  </si>
  <si>
    <t>Комплект подъемного мех. для складных фасадов,индекс h=480-529мм, белый (9.6-16кг) TOP STAY ST</t>
  </si>
  <si>
    <t>Комплект подъемного мех. для складных фасадов,индекс h=590-649мм, белый (4,1-8,1кг) TOP STAY ST</t>
  </si>
  <si>
    <t>Комплект подъемного мех. для складных фасадов,индекс h=650-729мм, белый (11,5-19,8кг) TOP STAY ST</t>
  </si>
  <si>
    <t>Комплект подъемного мех. для складных фасадов,индекс h=650-729мм, белый (7-11.6кг) TOP STAY ST</t>
  </si>
  <si>
    <t>Комплект подъемного мех. для складных фасадов,индекс h=730-799мм, белый (10.5-18.1кг) TOP STAY ST</t>
  </si>
  <si>
    <t>Комплект подъемного мех. для складных фасадов,индекс h=800-879мм, белый (9.5-16.5кг) TOP STAY ST</t>
  </si>
  <si>
    <t>Комплект подъемного мех. для складных фасадов,индекс h=880-959мм, белый (5.2-8.8кг) TOP STAY ST</t>
  </si>
  <si>
    <t>Комплект подъемного мех. для складных фасадов,индекс h=880-959мм, белый (8.7-15.1кг) TOP STAY ST</t>
  </si>
  <si>
    <t>Комплект подъемного мех. для складных фасадов,индекс h=960-1040мм, белый (4.8-8.1кг) TOP STAY ST</t>
  </si>
  <si>
    <t>Комплект подъемного мех. для складных фасадов,индекс h=960-1040мм, белый (8.0-13.9кг) TOP STAY ST</t>
  </si>
  <si>
    <t>Комплект роликов NOVA16 верхние ARISTO</t>
  </si>
  <si>
    <t>Комплект соединителей и торцевых заглушек П-образного профиля FRM9201 8частей белый Gola FIRMAX</t>
  </si>
  <si>
    <t>Комплект соединителей и торцевых заглушек П-образного профиля FRM9201 8частей серый Gola FIRMAX</t>
  </si>
  <si>
    <t>Консоль Шторм отделка белый бархат матовый ММ</t>
  </si>
  <si>
    <t>Консоль Шторм отделка черный бархат матовый комплект 2 штуки ММ</t>
  </si>
  <si>
    <t>Корзина встраиваемая 300мм</t>
  </si>
  <si>
    <t>Корзина встраиваемая выдвижная 200 мм KR08 BOYARD</t>
  </si>
  <si>
    <t>Корзина встраиваемая выдвижная KR08 графит 150мм(2)</t>
  </si>
  <si>
    <t>Корзина встраиваемая выдвижная KR36 хром 150мм</t>
  </si>
  <si>
    <t>Корзина встраиваемая выдвижная KR39 400мм</t>
  </si>
  <si>
    <t>Корзина встраиваемая выдвижная PUSH FLORA левая графит 200мм</t>
  </si>
  <si>
    <t>Корзина встраиваемая выдвижная PUSH FLORA левая хром 150мм</t>
  </si>
  <si>
    <t>Корзина встраиваемая выдвижная QUADRA PUSH графит 400 мм</t>
  </si>
  <si>
    <t>Корзина встраиваемая выдвижная QUADRA PUSH хром 300 мм</t>
  </si>
  <si>
    <t>Корзина встраиваемая выдвижная QUADRA графит 400 мм</t>
  </si>
  <si>
    <t>Корзина встраиваемая выдвижная QUADRA хром 300 мм</t>
  </si>
  <si>
    <t>Корзина встраиваемая выдвижная QUADRA хром 400 мм</t>
  </si>
  <si>
    <t>Корзина встраиваемая выдвижная для KR39 300мм</t>
  </si>
  <si>
    <t>Корзина встраиваемая выдвижная левая FLORA хром 150мм</t>
  </si>
  <si>
    <t>Корзина выдвижная в базу 150 с доводчиком отделка орион серый правая Element 7</t>
  </si>
  <si>
    <t>Корзина выдвижная в верхнюю базу 150 с доводчиком отделка орион серый левая Element 7</t>
  </si>
  <si>
    <t>Корзина мелкосетчатая 185 мм 369х427 Белый CH ARISTO</t>
  </si>
  <si>
    <t>Корзина мелкосетчатая 185 мм 527х427 Чёрный CH ARISTO</t>
  </si>
  <si>
    <t>Корзина мелкосетчатая 285 мм 527х427 Чёрный CH ARISTO</t>
  </si>
  <si>
    <t>Корзина мелкосетчатая 285мм 527х427 Металлик CH ARISTO</t>
  </si>
  <si>
    <t>Корзина мелкосетчатая 85 мм 369х427 Белый CH ARISTO</t>
  </si>
  <si>
    <t>Корзина мелкосетчатая 85 мм 527х427 Белый CH ARISTO</t>
  </si>
  <si>
    <t>Корзина мелкосетчатая 85 мм 527х427 Чёрный CH ARISTO</t>
  </si>
  <si>
    <t>Корзина мелкосетчатая 85мм 369х427 Металлик CH ARISTO</t>
  </si>
  <si>
    <t>Корзина мелкосетчатая 85мм 527х427 Металлик CH ARISTO</t>
  </si>
  <si>
    <t>Корзина навесная Белый CI ARISTO</t>
  </si>
  <si>
    <t>Корзина навесная Чёрный CI ARISTO</t>
  </si>
  <si>
    <t>Корзина-сушка выдвижная PUSH MIRA графит 800мм</t>
  </si>
  <si>
    <t>Корзина-сушка выдвижная PUSH MIRA графит 900мм</t>
  </si>
  <si>
    <t>Корзина-сушка выдвижная PUSH MIRA хром 800мм</t>
  </si>
  <si>
    <t>Корзина-сушка выдвижная PUSH MIRA хром 900мм</t>
  </si>
  <si>
    <t>Корзина-сушка с доводчиком MIRA графит 900мм</t>
  </si>
  <si>
    <t>Корзина-сушка с доводчиком MIRA хром 900мм</t>
  </si>
  <si>
    <t>Корзины для KR26/400, 5шт. комплект</t>
  </si>
  <si>
    <t>Крепежи настенные Белый CI ARISTO</t>
  </si>
  <si>
    <t>Крепежи настенные Металлик CI ARISTO</t>
  </si>
  <si>
    <t>Крепежи настенные Чёрный CI ARISTO</t>
  </si>
  <si>
    <t>Крепление полкодержателя Серебро матовое ARISTO</t>
  </si>
  <si>
    <t>Крепление сквозное для алюминиевого вешала Серебро матовое ARISTO</t>
  </si>
  <si>
    <t>Крепление сквозное для алюминиевого вешала Чёрный матовый ARISTO</t>
  </si>
  <si>
    <t>Крепление стена-стена для алюминиевого вешала Серебро матовое ARISTO</t>
  </si>
  <si>
    <t>Крепление стена-стена для алюминиевого вешала Чёрный матовый ARISTO</t>
  </si>
  <si>
    <t>Крепление стеновое Серебро матовое ARISTO</t>
  </si>
  <si>
    <t>Крепление торцевое для алюминиевого вешала Серебро матовое ARISTO</t>
  </si>
  <si>
    <t>Крепление торцевое для алюминиевого вешала Чёрный матовый ARISTO</t>
  </si>
  <si>
    <t>Крепления боковые серия 360 Белый RA ARISTO</t>
  </si>
  <si>
    <t>Крепления боковые серия 360 Металлик RA ARISTO</t>
  </si>
  <si>
    <t>Крепления боковые серия 460 Белый RA ARISTO</t>
  </si>
  <si>
    <t>Крепления боковые серия 460 Металлик RA ARISTO</t>
  </si>
  <si>
    <t>Крепления боковые серия 460 Чёрный RA ARISTO</t>
  </si>
  <si>
    <t>Крепления боковые серия 540 Белый RA ARISTO</t>
  </si>
  <si>
    <t>Крепления боковые серия 540 Металлик CI ARISTO</t>
  </si>
  <si>
    <t>Крепления боковые серия 540 Чёрный RA ARISTO</t>
  </si>
  <si>
    <t>Кромка ABS Denver 1,0*23</t>
  </si>
  <si>
    <t>Кромка ABS Honey Oak 1,0*43</t>
  </si>
  <si>
    <t>Кромка ABS MNG Irving// Monguzzi 1,0*43</t>
  </si>
  <si>
    <t>Кромка ABS Scandic 1,0*23</t>
  </si>
  <si>
    <t>Кромка ABS Scottish Oak 1,0*43</t>
  </si>
  <si>
    <t>Кромка HPL 3851/С Canadian Oak 2,0 0043</t>
  </si>
  <si>
    <t>Кромка Дуб Сонома 19мм</t>
  </si>
  <si>
    <t>Кромка ПВХ Алюминий АК003 RE 19*1,5мм</t>
  </si>
  <si>
    <t>Кромка ПВХ Бодега АК033 SN 19*1,5мм</t>
  </si>
  <si>
    <t>Кромка ПВХ Бодега Светлый 5646 SN 19*1,5мм</t>
  </si>
  <si>
    <t>Кромка ПВХ Выбеленое дерево АК012 ТУЯ 1,5*19мм</t>
  </si>
  <si>
    <t>Кромка ПВХ Дуб Сонома Светлый 3660 PR 0,8*19мм</t>
  </si>
  <si>
    <t>Кромка ПВХ Ясень Шимо Светлый 3356 PR 1,5*19мм</t>
  </si>
  <si>
    <t>Кромка ПВХ Ясень Шимо Светлый 3356 PR 25*1,5мм</t>
  </si>
  <si>
    <t>Кромка ПВХ Ясень Шимо Темный 3357 PR 19*1,5мм</t>
  </si>
  <si>
    <t>Кромка с клеем пластик 3000*50 №100Ш мт Дуб Бунратти SF</t>
  </si>
  <si>
    <t>Кромка с клеем пластик 3000*50 №77 мт Серый каспий SF</t>
  </si>
  <si>
    <t>Кронштейн 119х77,5х25мм для полки консоль коричневый 1шт</t>
  </si>
  <si>
    <t>Кронштейн 183х114х35мм с декор накладкой коричневый 1шт</t>
  </si>
  <si>
    <t>Кронштейн 230*230мм для полки консоль хром 1шт</t>
  </si>
  <si>
    <t>Кронштейн 237х143х34 с декор накладкой бежевый 1шт</t>
  </si>
  <si>
    <t>Кронштейн 237х143х34 с декор накладкой коричневый 1шт</t>
  </si>
  <si>
    <t>Кронштейн 250*200мм для полки консоль хром 1шт</t>
  </si>
  <si>
    <t>Кронштейн алюминиевый для внешней двери NOVA ARISTO</t>
  </si>
  <si>
    <t>Кронштейн алюминиевый для внутренней двери NOVA ARISTO</t>
  </si>
  <si>
    <t>Кронштейн вешала (Черный)</t>
  </si>
  <si>
    <t>Кронштейн вешала для сетчатой продукции Серый НД</t>
  </si>
  <si>
    <t>Кронштейн для корзины навесной Белый CI ARISTO</t>
  </si>
  <si>
    <t>Кронштейн для корзины навесной Металлик CI ARISTO</t>
  </si>
  <si>
    <t>Кронштейн для корзины навесной Чёрный CI ARISTO</t>
  </si>
  <si>
    <t>Кронштейн полки проволочной vA серия 540 Белый RA ARISTO</t>
  </si>
  <si>
    <t>Кронштейн полки проволочной vA серия 540 Металлик RA ARISTO</t>
  </si>
  <si>
    <t>Кронштейн полки проволочной серия 360 Белый RA ARISTO</t>
  </si>
  <si>
    <t>Кронштейн полки проволочной серия 360 Металлик RA ARISTO</t>
  </si>
  <si>
    <t>Кронштейн полок ЛДСП L=300 Белый RA ARISTO</t>
  </si>
  <si>
    <t>Кронштейн полок ЛДСП L=300 Металлик RA ARISTO</t>
  </si>
  <si>
    <t>Кронштейн полок ЛДСП L=300 Чёрный RA ARISTO</t>
  </si>
  <si>
    <t>Кронштейн полок ЛДСП L=400 Белый RA ARISTO</t>
  </si>
  <si>
    <t>Кронштейн полок ЛДСП L=400 Металлик RA ARISTO</t>
  </si>
  <si>
    <t>Кронштейн полок ЛДСП L=400 Чёрный RA ARISTO</t>
  </si>
  <si>
    <t>Кронштейн полок ЛДСП L=490 Белый RA ARISTO</t>
  </si>
  <si>
    <t>Кронштейн полок ЛДСП L=490 Металлик RA ARISTO</t>
  </si>
  <si>
    <t>Кронштейн полок ЛДСП L=490 Чёрный RA ARISTO</t>
  </si>
  <si>
    <t>Кронштейны для внешней двери NOVA ARISTO</t>
  </si>
  <si>
    <t>Кронштейны для внутренней двери NOVA ARISTO</t>
  </si>
  <si>
    <t>Крючки боковые серия 360 Белый CI ARISTO</t>
  </si>
  <si>
    <t>Крючки боковые серия 360 Металлик CI ARISTO</t>
  </si>
  <si>
    <t>Крючки боковые серия 360 Чёрный CI ARISTO</t>
  </si>
  <si>
    <t>Крючки боковые серия 460 Металлик CI ARISTO</t>
  </si>
  <si>
    <t>Крючки ЕМ-1770 мат хром FILIZ</t>
  </si>
  <si>
    <t>Крючки ЕМ-180-А хром</t>
  </si>
  <si>
    <t>Крючки ЕМ-559-A бронза белый INDEX</t>
  </si>
  <si>
    <t>Крючки универсальные 3шт Металлик RA ARISTO</t>
  </si>
  <si>
    <t>Крючок M7193.CP хром глянец ММ</t>
  </si>
  <si>
    <t>Крючок M7197.L.MSN/CP сталь шлиф хром глянец большой ММ</t>
  </si>
  <si>
    <t>Крючок M7201.WHITE белый мат ММ</t>
  </si>
  <si>
    <t>Крючок MIL186 Antique silver</t>
  </si>
  <si>
    <t>Лента демпферная самоклеящаяся 14х1 мм RU 100м ARISTO</t>
  </si>
  <si>
    <t>Лента на алюминиевые двери (алюминий)</t>
  </si>
  <si>
    <t>Маркер мебельный Венге</t>
  </si>
  <si>
    <t>Маркер мебельный Венге блистер</t>
  </si>
  <si>
    <t>Маркер мебельный Дуб седан блистер</t>
  </si>
  <si>
    <t>Машина углошлифовальная 9565PZ Makita</t>
  </si>
  <si>
    <t>Механизм поворотный регулируемый 4В1 Белый ARISTO</t>
  </si>
  <si>
    <t>Механизм поворотный регулируемый 4В1 Серебро матовое ARISTO</t>
  </si>
  <si>
    <t>Механизм поворотный регулируемый 4В1 Чёрный ARISTO</t>
  </si>
  <si>
    <t>Механизм поворотный регулируемый Белый ARISTO</t>
  </si>
  <si>
    <t>Механизм поворотный регулируемый Золото ARISTO</t>
  </si>
  <si>
    <t>Механизм поворотный регулируемый Коричневый ARISTO</t>
  </si>
  <si>
    <t>Механизм поворотный регулируемый Серебро матовое ARISTO</t>
  </si>
  <si>
    <t>Механизм поворотный регулируемый Чёрный ARISTO</t>
  </si>
  <si>
    <t>Механизм поворотный регулируемый Шампань ARISTO</t>
  </si>
  <si>
    <t>Механизм распашной алюминиевый 4РСП Белый матовый ARISTO</t>
  </si>
  <si>
    <t>Механизм распашной алюминиевый 4РСП Серебро матовое ARISTO</t>
  </si>
  <si>
    <t>Механизм распашной алюминиевый 4РСП Чёрный матовый ARISTO</t>
  </si>
  <si>
    <t>Мойка 500*480мм кадрат черная SL 1шт</t>
  </si>
  <si>
    <t>Мойка 650*450мм квадрат золото крыло слева 1кмп AV</t>
  </si>
  <si>
    <t>Мойка 650*450мм квадрат черная крыло слева 1кмп AV</t>
  </si>
  <si>
    <t>Мойка водопад 7546 черный Нептун</t>
  </si>
  <si>
    <t>Мойка Врезная 9550-E</t>
  </si>
  <si>
    <t>Мойка врезная левая 7642-E/F БРИЗ</t>
  </si>
  <si>
    <t>Мойка две чаши 780*430мм кадрат черная SL 1шт</t>
  </si>
  <si>
    <t>Мойка две чаши 780*480мм кадрат черная SL 1шт</t>
  </si>
  <si>
    <t>Мойка две чаши 780*510мм песочный ЭКО-М</t>
  </si>
  <si>
    <t>Мойка квадратная 560*495 чаша 355*418 бежевая ЭКО-М</t>
  </si>
  <si>
    <t>Мойка квадратная 575*470мм с крылом черная G-22 1шт GA</t>
  </si>
  <si>
    <t>Мойка квадратная 650*495*180 с крылом серая 1шт ЭКО-М</t>
  </si>
  <si>
    <t>Мойка квадратная 756*495 с крылом песок 1шт ЭКО-М</t>
  </si>
  <si>
    <t>Мойка квадратная 765х490мм белая G-40 1шт GA</t>
  </si>
  <si>
    <t>Мойка квадратная 772*500*190 с крылом бежевая 1 шт ЭК</t>
  </si>
  <si>
    <t>Мойка круглая 580*400мм с крылом серая 1шт ЭКО-М</t>
  </si>
  <si>
    <t>Мойка круглая с удл крылом спрва 770*500*0,6*160мм сталь нержав матовая ZS</t>
  </si>
  <si>
    <t>Мойка НАНО Сатин черное матовое стекло 580*500мм левая 1кмп AV</t>
  </si>
  <si>
    <t>Мойка НАНО Сатин черное матовое стекло 580*500мм правая 1кмп AV</t>
  </si>
  <si>
    <t>Мойка НАНО Сатин черное матовое стекло 780*500мм 1кмп AV</t>
  </si>
  <si>
    <t>Мойка НАНО Сатин черное стекло 500*500мм 1кмп AV</t>
  </si>
  <si>
    <t>Мойка НАНО Сатин черное стекло 600*500мм 1кмп AV</t>
  </si>
  <si>
    <t>Мойка НАНО Сатин черное стекло 650*500мм правая 1кмп AV</t>
  </si>
  <si>
    <t>Мойка НАНО Сатин черное стекло 780*500мм 1кмп AV</t>
  </si>
  <si>
    <t>Мойка НАНО Сатин черное стекло 780*500мм крыло справа 1кмп AV</t>
  </si>
  <si>
    <t>Мойка НАНО Сатин черное стекло матовое 500*500мм 1кмп AV</t>
  </si>
  <si>
    <t>Молоток YT-4632 YATO</t>
  </si>
  <si>
    <t>Мультиугол для цоколя 100мм Инокс 1208 Thermoplast (ШТУК)</t>
  </si>
  <si>
    <t>Набор насадок DT70556T-QZ DeWALT</t>
  </si>
  <si>
    <t>Набор отверток 0-65-443 Stanley</t>
  </si>
  <si>
    <t>Набор отверток SK 2154 PH-06 Gedore</t>
  </si>
  <si>
    <t>Набор полки лофт (в*г*ш) 1670*330*600 черный муар 1 кмп</t>
  </si>
  <si>
    <t>Навес 30</t>
  </si>
  <si>
    <t>Навес 90 градусов с доводчиком GTV</t>
  </si>
  <si>
    <t>Навес L-образный уголок А-2067</t>
  </si>
  <si>
    <t>Навес внешний 52гр ASIANA</t>
  </si>
  <si>
    <t>Навес внешний с доводчиком HD</t>
  </si>
  <si>
    <t>Навес внешний с доводчиком HD (новый)</t>
  </si>
  <si>
    <t>Навес петля внешняя с доводчиком GTV</t>
  </si>
  <si>
    <t>Наждачный круг 60</t>
  </si>
  <si>
    <t>Накладка декоративная алюминиевая 4В1 682 Белый матовый ARISTO</t>
  </si>
  <si>
    <t>Накладка декоративная алюминиевая 4В1 682 Золото матовое ARISTO</t>
  </si>
  <si>
    <t>Накладка декоративная алюминиевая 4В1 682 Чёрный матовый ARISTO</t>
  </si>
  <si>
    <t>Направляющая верхняя алюминиевая Белый глянец 5,4м Эконом ARISTO</t>
  </si>
  <si>
    <t>Направляющая верхняя алюминиевая Дуб белый 5,4м Стандарт ARISTO</t>
  </si>
  <si>
    <t>Направляющая верхняя алюминиевая Дуб дымчатый 5,4м Стандарт ARISTO</t>
  </si>
  <si>
    <t>Направляющая верхняя однополозная алюминиевая Белый глянец 5,4м Стандарт ARISTO</t>
  </si>
  <si>
    <t>Направляющая верхняя однополозная алюминиевая Блестящая Шампань 5,4м Стандарт ARISTO</t>
  </si>
  <si>
    <t>Направляющая верхняя однополозная алюминиевая Венге 5,4м Стандарт ARISTO</t>
  </si>
  <si>
    <t>Направляющая верхняя однополозная алюминиевая Хром 5,4м Стандарт ARISTO</t>
  </si>
  <si>
    <t>Направляющая верхняя однополозная алюминиевая Шампань 5,4м Стандарт ARISTO</t>
  </si>
  <si>
    <t>Направляющая врезная однополозная нижняя Белый глянец ARISTO</t>
  </si>
  <si>
    <t>Направляющая врезная однополозная нижняя Серебро матовое ARISTO</t>
  </si>
  <si>
    <t>Направляющая двухполозная верхняя 713 Чёрный матовый ARISTO</t>
  </si>
  <si>
    <t>Направляющая двухполозная нижняя Чёрный матовый ARISTO</t>
  </si>
  <si>
    <t>Направляющая нижняя алюминиевая Белый глянец 5,4м Эконом ARISTO</t>
  </si>
  <si>
    <t>Направляющая нижняя алюминиевая Шампань 5,4м Эконом ARISTO</t>
  </si>
  <si>
    <t>Направляющая нижняя однополозная алюминиевая Хром 5,4м Стандарт ARISTO</t>
  </si>
  <si>
    <t>Направляющая нижняя однополозная алюминиевая Шампань 5,4м Стандарт ARISTO</t>
  </si>
  <si>
    <t>Направляющая однополозная верхняя 714 Серебро матовое ARISTO</t>
  </si>
  <si>
    <t>Направляющая универсальная L=1148 Металлик RA ARISTO</t>
  </si>
  <si>
    <t>Направляющая универсальная L=1724 Белый RA ARISTO</t>
  </si>
  <si>
    <t>Направляющая универсальная L=1724 Металлик RA ARISTO</t>
  </si>
  <si>
    <t>Направляющая универсальная L=572 Белый RA ARISTO</t>
  </si>
  <si>
    <t>Направляющая универсальная L=572 Металлик RA ARISTO</t>
  </si>
  <si>
    <t>Направляющая универсальная L=572 Чёрный RA ARISTO</t>
  </si>
  <si>
    <t>Направляющие скрытого монтажа 400мм полного выдвижения Firmax</t>
  </si>
  <si>
    <t>Направляющие скрытого монтажа 400мм полного выдвижения ORION</t>
  </si>
  <si>
    <t>Направляющие скрытого монтажа 450мм 3D рег. GTV</t>
  </si>
  <si>
    <t>Направляющие скрытого монтажа 450мм полного выдвижение One Toush</t>
  </si>
  <si>
    <t>Направляющие скрытого монтажа 500мм Firmax Newline</t>
  </si>
  <si>
    <t>Направляющие скрытого монтажа 550мм полного выдвижения Boyard</t>
  </si>
  <si>
    <t>Нижнее соединение 6м (алюминий)</t>
  </si>
  <si>
    <t>Нижний рельс 6м (алюминий)</t>
  </si>
  <si>
    <t>Нижний рельс-3м Cappor</t>
  </si>
  <si>
    <t>Нож канцелярский 18мм</t>
  </si>
  <si>
    <t>Ножка регулируемая металлическая Серебро матовое ARISTO</t>
  </si>
  <si>
    <t>Ножка регулируемая стальная 4СТЦ Серебро матовое ARISTO</t>
  </si>
  <si>
    <t>Обувница 2-ярусная выдвижная с доводчиком серия 460 L=450 Белый CI ARISTO</t>
  </si>
  <si>
    <t>Обувница 2-ярусная выдвижная с доводчиком серия 460 L=450 Чёрный CI ARISTO</t>
  </si>
  <si>
    <t>Обувница 2-ярусная выдвижная с доводчиком серия 460 L=607 Белый CI ARISTO</t>
  </si>
  <si>
    <t>Обувница 2-ярусная выдвижная с доводчиком серия 460 L=607 Металлик CI ARISTO</t>
  </si>
  <si>
    <t>Обувница 2-ярусная выдвижная с доводчиком серия 460 L=607 Чёрный CI ARISTO</t>
  </si>
  <si>
    <t>Обувница 2-ярусная выдвижная серия 460 L=450 Белый CI ARISTO</t>
  </si>
  <si>
    <t>Обувница 2-ярусная выдвижная серия 460 L=607 Чёрный CI ARISTO</t>
  </si>
  <si>
    <t>Обувница 2-ярусная стационарная серия 460 L=450 Белый CI ARISTO</t>
  </si>
  <si>
    <t>Обувница 2-ярусная стационарная серия 460 L=450 Металлик CI ARISTO</t>
  </si>
  <si>
    <t>Обувница 2-ярусная стационарная серия 460 L=450 Чёрный CI ARISTO</t>
  </si>
  <si>
    <t>Ограничитель складной двери пластиковый 4СКЛ белый ARISTO</t>
  </si>
  <si>
    <t>Ограничитель складной двери пластиковый 4СКЛ серый ARISTO</t>
  </si>
  <si>
    <t>Ограничитель складной двери пластиковый 4СКЛ чёрный ARISTO</t>
  </si>
  <si>
    <t>Опора верхняя неподвижная 4СКЛ vB ARISTO</t>
  </si>
  <si>
    <t>Опора декаративная Н-120 ДК10 Т2 мат хром</t>
  </si>
  <si>
    <t>Опора декаративная Н-150 ДК10 Т2 белый</t>
  </si>
  <si>
    <t>Опора нижняя левая 4СКЛ Белый матовый ARISTO</t>
  </si>
  <si>
    <t>Опора нижняя левая металлическая 4СКЛ Серебро матовое ARISTO</t>
  </si>
  <si>
    <t>Опора нижняя левая металлическая 4СКЛ Чёрный матовый ARISTO</t>
  </si>
  <si>
    <t>Опора нижняя правая 4СКЛ Белый матовый ARISTO</t>
  </si>
  <si>
    <t>Опора нижняя правая 4СКЛ Чёрный матовый ARISTO</t>
  </si>
  <si>
    <t>Опора нижняя правая металлическая 4СКЛ Серебро матовое ARISTO</t>
  </si>
  <si>
    <t>ответная планка для шарнира</t>
  </si>
  <si>
    <t>ответная планка для шарнира Integra</t>
  </si>
  <si>
    <t>Пакет-сумка бумажная крафт ручки крученые 28*24+14см</t>
  </si>
  <si>
    <t>ПВХ 22мм/1мм Фиолетовый</t>
  </si>
  <si>
    <t>ПВХ 36мм Бежевый глянец СЕ10200</t>
  </si>
  <si>
    <t>ПВХ кромка 1*36</t>
  </si>
  <si>
    <t>Пеликан 48*55</t>
  </si>
  <si>
    <t>Петли AIR 105 металлические Никель IE ARISTO</t>
  </si>
  <si>
    <t>Петли AIR 105 металлические Титан IE ARISTO</t>
  </si>
  <si>
    <t>Петля EDGE Max скрытого монтажа плавного закрывания Чёрный анод ARISTO</t>
  </si>
  <si>
    <t>Петля металлическая 4СКЛ Белый матовый ARISTO</t>
  </si>
  <si>
    <t>Петля металлическая 4СКЛ Серебро матовое ARISTO</t>
  </si>
  <si>
    <t>Петля металлическая 4СКЛ Чёрный матовый ARISTO</t>
  </si>
  <si>
    <t>Петля угловая Slide-On 30*</t>
  </si>
  <si>
    <t>Петля угловая Slide-On 45*</t>
  </si>
  <si>
    <t>Пила дисковая HS7601 Makita</t>
  </si>
  <si>
    <t>Пила циркулярная 140мм аккумуляторная 20вольт TOTAL</t>
  </si>
  <si>
    <t>Пила черная</t>
  </si>
  <si>
    <t>Планка ответная 3D для навеса BOYARD</t>
  </si>
  <si>
    <t>Пластина для выпрямителя NOVA ARISTO</t>
  </si>
  <si>
    <t>Пластина регул. распашного механизма 4РСП</t>
  </si>
  <si>
    <t>Пластина соедин. NOVA CY</t>
  </si>
  <si>
    <t>Плинтус L-образный Алюминий 4м Турция</t>
  </si>
  <si>
    <t>Плинтус алюм. AP860 3м Инокс с серым уплот TP</t>
  </si>
  <si>
    <t>Плинтус ПВХ PL4200 Amazonite 8081 SL</t>
  </si>
  <si>
    <t>Плинтус ПВХ PL4200 Ankara Marble 2343 SL</t>
  </si>
  <si>
    <t>Плинтус ПВХ PL4200 Azul de Oro 8082 SL</t>
  </si>
  <si>
    <t>Плинтус ПВХ PL4200 Black 1021 SL</t>
  </si>
  <si>
    <t>Плинтус ПВХ PL4200 Molokai 7191 SL</t>
  </si>
  <si>
    <t>Плинтус ПВХ PL4200 Volcano 8063 SL</t>
  </si>
  <si>
    <t>Плинтус пластик 4,2м КВАДРО Д Каспий бронза ДК</t>
  </si>
  <si>
    <t>Плинтус пластик AP630 3м Алюминий глянец TP</t>
  </si>
  <si>
    <t>Плоскогубцы 0-89-871 Stanley</t>
  </si>
  <si>
    <t>Подвески штанги Белый CI ARISTO</t>
  </si>
  <si>
    <t>Подвески штанги Металлик CI ARISTO</t>
  </si>
  <si>
    <t>Подон для посудосушки в шкаф 600мм белый AZ</t>
  </si>
  <si>
    <t>Подпятник войлочный круглый (Коричневый) НАЙДИ</t>
  </si>
  <si>
    <t>Подпятник войлочный самоклейка 35*35мм</t>
  </si>
  <si>
    <t>Подпятник самоклейка (Черный) НАЙДИ</t>
  </si>
  <si>
    <t>Подъемный механизм для откидный фасадов, индекс нагрузки 500-1500, высота h=240-600 TOP STAY SE</t>
  </si>
  <si>
    <t>Подъемный механизм для откидный фасадов, индекс нагрузки 960-2350, высота h=240-600 TOP STAY SE</t>
  </si>
  <si>
    <t>Подъемный механизм для откидный фасадов,индекс нагрузки 200-1000,высота h=240-600 TOP STAY SE PushOp</t>
  </si>
  <si>
    <t>Подъемный механизм для откидный фасадов,индекс нагрузки 500-1500,высота h=240-600 TOP STAY SE PushOp</t>
  </si>
  <si>
    <t>Подъемный механизм для откидный фасадов,индекс нагрузки 960-2350,высота h=240-600 TOP STAY SE PushOp</t>
  </si>
  <si>
    <t>Полка боковая большая 450*535*101 SРK108</t>
  </si>
  <si>
    <t>Полка боковая серия 360 Белый CI ARISTO</t>
  </si>
  <si>
    <t>Полка боковая серия 360 Металлик CI ARISTO</t>
  </si>
  <si>
    <t>Полка боковая серия 360 Чёрный CI ARISTO</t>
  </si>
  <si>
    <t>Полка боковая серия 460 Белый CI ARISTO</t>
  </si>
  <si>
    <t>Полка боковая серия 460 Металлик CI ARISTO</t>
  </si>
  <si>
    <t>Полка боковая серия 460 Чёрный CI ARISTO</t>
  </si>
  <si>
    <t>Полка для обуви 1-ярусная L=450 Белый CI ARISTO</t>
  </si>
  <si>
    <t>Полка для обуви 1-ярусная L=450 Металлик CI ARISTO</t>
  </si>
  <si>
    <t>Полка для обуви 1-ярусная L=450 Чёрный CI ARISTO</t>
  </si>
  <si>
    <t>Полка для обуви 2-ярусная L=450 Белый CI ARISTO</t>
  </si>
  <si>
    <t>Полка для обуви 2-ярусная L=450 Металлик CI ARISTO</t>
  </si>
  <si>
    <t>Полка для обуви 2-ярусная L=450 Чёрный CI ARISTO</t>
  </si>
  <si>
    <t>Полка навесная 1-яр. большая форма С (450*185*296) SRK102/СР</t>
  </si>
  <si>
    <t>Полка проволочная серия 360 L=1823 Белый RA ARISTO</t>
  </si>
  <si>
    <t>Полка проволочная серия 360 L=1823 Металлик RA ARISTO</t>
  </si>
  <si>
    <t>Полка проволочная серия 360 L=450 Белый RA ARISTO</t>
  </si>
  <si>
    <t>Полка проволочная серия 360 L=450 Металлик RA ARISTO</t>
  </si>
  <si>
    <t>Полка проволочная серия 360 L=450 Чёрный RA ARISTO</t>
  </si>
  <si>
    <t>Полка проволочная серия 360 L=607 Металлик RA ARISTO</t>
  </si>
  <si>
    <t>Полка проволочная серия 360 L=607 Чёрный RA ARISTO</t>
  </si>
  <si>
    <t>Полка проволочная серия 360 L=900 Белый RA ARISTO</t>
  </si>
  <si>
    <t>Полка проволочная серия 360 L=900 Металлик RA ARISTO</t>
  </si>
  <si>
    <t>Полка проволочная серия 360 L=900 Чёрный RA ARISTO</t>
  </si>
  <si>
    <t>Полка проволочная серия 460 L=1823 Белый RA ARISTO</t>
  </si>
  <si>
    <t>Полка проволочная серия 460 L=450 Белый RA ARISTO</t>
  </si>
  <si>
    <t>Полка проволочная серия 460 L=450 Металлик RA ARISTO</t>
  </si>
  <si>
    <t>Полка проволочная серия 460 L=607 Металлик RA ARISTO</t>
  </si>
  <si>
    <t>Полка проволочная серия 460 L=900 Белый RA ARISTO</t>
  </si>
  <si>
    <t>Полка проволочная серия 460 L=900 Металлик RA ARISTO</t>
  </si>
  <si>
    <t>Полка проволочная серия 460 L=900 Чёрный RA ARISTO</t>
  </si>
  <si>
    <t>Полка проволочная серия 540 L=1823 Белый RA ARISTO</t>
  </si>
  <si>
    <t>Полка проволочная серия 540 L=1823 Металли RA ARISTO</t>
  </si>
  <si>
    <t>Полка проволочная серия 540 L=607 Белый RA ARISTO</t>
  </si>
  <si>
    <t>Полка проволочная серия 540 L=607 Металлик RA ARISTO</t>
  </si>
  <si>
    <t>Полка сетчатая 300*3000 (Черный муар) НАЙДИ</t>
  </si>
  <si>
    <t>Полка-корзина проволочная серия 360 L=450 Белый RA  ARISTO</t>
  </si>
  <si>
    <t>Полка-корзина проволочная серия 360 L=450 Металлик RA ARISTO</t>
  </si>
  <si>
    <t>Полка-корзина проволочная серия 360 L=450 Чёрный RA ARISTO</t>
  </si>
  <si>
    <t>Полка-корзина проволочная серия 360 L=607 Металлик RA ARISTO</t>
  </si>
  <si>
    <t>Полка-корзина проволочная серия 360 L=607 Чёрный RA ARISTO</t>
  </si>
  <si>
    <t>Полка-корзина проволочная серия 460 L=450 Белый RA ARISTO</t>
  </si>
  <si>
    <t>Полка-корзина проволочная серия 460 L=450 Металлик RA ARISTO</t>
  </si>
  <si>
    <t>Полка-корзина проволочная серия 460 L=450 Чёрный RA ARISTO</t>
  </si>
  <si>
    <t>Полка-корзина проволочная серия 460 L=607 Металлик RA ARISTO</t>
  </si>
  <si>
    <t>Полка-корзина проволочная серия 460 L=607 Чёрный RA ARISTO</t>
  </si>
  <si>
    <t>Полкодержатель для сушки без рамки 8шт Польша</t>
  </si>
  <si>
    <t>Полкодержатель Серебро матовое ARISTO</t>
  </si>
  <si>
    <t>Полотно по металлу 300мм зуб 32Т Bi-Metal набор TOTAL</t>
  </si>
  <si>
    <t>Профиль L-образный для нижних баз L=4200мм алюминий золото браш GOLA</t>
  </si>
  <si>
    <t>Профиль алюминиевый L-GOLA 4200мм матовый анод</t>
  </si>
  <si>
    <t>Профиль алюминиевый U-GOLA 4200мм матовый анод</t>
  </si>
  <si>
    <t>Профиль верт. SLIM, Белый глянец</t>
  </si>
  <si>
    <t>Профиль верт. SLIM, Серебро матовое</t>
  </si>
  <si>
    <t>Профиль верт. SLIM, Чёрный матовый</t>
  </si>
  <si>
    <t>Профиль вертикальный алюминиевый Fusion 4В1 Белый матовый ARISTO</t>
  </si>
  <si>
    <t>Профиль вертикальный алюминиевый Fusion 4В1 Золото матовое ARISTO</t>
  </si>
  <si>
    <t>Профиль вертикальный алюминиевый Белый глянец 5,4м NOVA16 ARISTO</t>
  </si>
  <si>
    <t>Профиль вертикальный алюминиевый Н образный Белый глянец 5,4м Эконом ARISTO</t>
  </si>
  <si>
    <t>Профиль вертикальный алюминиевый С образный Венге 5,4м Стандарт ARISTO</t>
  </si>
  <si>
    <t>Профиль вертикальный алюминиевый С образный Дуб дымчатый 5,4м Стандарт ARISTO</t>
  </si>
  <si>
    <t>Профиль вертикальный алюминиевый Серебро матовое 5,4м NOVA16 ARISTO</t>
  </si>
  <si>
    <t>Профиль несущий, Серебро матовое</t>
  </si>
  <si>
    <t>Профиль П-образный для нижних баз L=4200мм алюминий белый GOLA FIRMAX</t>
  </si>
  <si>
    <t>Профиль полки с подсветкой алюминиевый Серебро матовое ARISTO</t>
  </si>
  <si>
    <t>Профиль рамочный узкий 705 алюминиевый Серебро матовое ARISTO</t>
  </si>
  <si>
    <t>Профиль рамочный узкий 705, Чёрный матовый</t>
  </si>
  <si>
    <t>Профиль рамочный узкий 708, Чёрный матовый</t>
  </si>
  <si>
    <t>Профиль рамочный узкий 709, с ручкой, Чёрный матовый</t>
  </si>
  <si>
    <t>Профиль рамочный узкий алюминиевый 718 с ручкой Серебро матовое ARISTO</t>
  </si>
  <si>
    <t>Профиль рамочный узкий алюминиевый 718 с ручкой Черный матовый ARISTO</t>
  </si>
  <si>
    <t>Профиль рамы под стекло узкий алюминиевый Серебро матовое NOVA16 ARISTO</t>
  </si>
  <si>
    <t>Профиль рамы под стекло широкий алюминиевый Серебро матовое NOVA16 ARISTO</t>
  </si>
  <si>
    <t>Профиль ручки-рейлинг 4В1, Белый матовый</t>
  </si>
  <si>
    <t>Профиль ручки-рейлинг 4В1, Серебро матовое</t>
  </si>
  <si>
    <t>Профиль ручки-рейлинг 4В1, Чёрный матовый</t>
  </si>
  <si>
    <t>Профиль соединительный алюминиевый Белый глянец 5,4м NOVA ARISTO</t>
  </si>
  <si>
    <t>Профиль соединительный алюминиевый Серебро матовое 5,4м NOVA ARISTO</t>
  </si>
  <si>
    <t>Профиль соединительный алюминиевый Чёрный матовый 5,4м NOVA ARISTO</t>
  </si>
  <si>
    <t>Профиль стыковочный R3.AL 90" для столешниц H.38,8 алюминий ММ</t>
  </si>
  <si>
    <t>Профиль Т16-2мм гибкий белый</t>
  </si>
  <si>
    <t>Профиль угловой 4В1, Белый матовый</t>
  </si>
  <si>
    <t>Профиль угловой 4В1, Серебро матовое</t>
  </si>
  <si>
    <t>Профиль-крышка полки с подсветкой Серебро матовое ARISTO</t>
  </si>
  <si>
    <t>Разделители полки-корзины серия 360 бесцветный CI ARISTO</t>
  </si>
  <si>
    <t>Разделитель полки проволочной серия 460 Металлик CI ARISTO</t>
  </si>
  <si>
    <t>Разделитель полки проволочной, серия 460, Белый, CI</t>
  </si>
  <si>
    <t>Разделитель полки проволочной, серия 460, Чёрный, CI</t>
  </si>
  <si>
    <t>Рамка верхняя 4В1 715, Белый матовый</t>
  </si>
  <si>
    <t>Рамка верхняя 4В1 715, Золото матовое</t>
  </si>
  <si>
    <t>Рамка горизонтальная алюминиевая Белый глянец 5,4м NOVA16 ARISTO</t>
  </si>
  <si>
    <t>Рамка горизонтальная алюминиевая Серебро матовое NOVA16 ARISTO</t>
  </si>
  <si>
    <t>Рамка горизонтальная алюминиевая Чёрный матовый NOVA16 ARISTO</t>
  </si>
  <si>
    <t>Рамка горизонтальная узкая алюминиевая Белый глянец NOVA ARISTO</t>
  </si>
  <si>
    <t>Рамка для корзин выдвижная серия 460 L=450 Металлик CI ARISTO</t>
  </si>
  <si>
    <t>Рамка для корзин выдвижная, серия 460, L=450, Белый, CI</t>
  </si>
  <si>
    <t>Рамка для корзин выдвижная, серия 460, L=607, Чёрный, CI</t>
  </si>
  <si>
    <t>Рамка для корзин с доводчиком серия 460 L=450 Белый CI ARISTO</t>
  </si>
  <si>
    <t>Рамка для корзин с доводчиком серия 460 L=450 Чёрный CI ARISTO</t>
  </si>
  <si>
    <t>Рамка для корзин с доводчиком, серия 460, L=607, Чёрный, CI</t>
  </si>
  <si>
    <t>Рамка нижняя алюминиевая Шампань 5,4м Эконом ARISTO</t>
  </si>
  <si>
    <t>Рамка средняя 4В1 716, Белый матовый</t>
  </si>
  <si>
    <t>Рамка средняя 4В1 716, Золото матовое</t>
  </si>
  <si>
    <t>Рамка средняя 4В1 716, Серебро матовое</t>
  </si>
  <si>
    <t>Рамка средняя SLIM,  Серебро матовое</t>
  </si>
  <si>
    <t>Рамка средняя SLIM, Белый глянец</t>
  </si>
  <si>
    <t>Рамка средняя SLIM, Чёрный матовый</t>
  </si>
  <si>
    <t>Рамка средняя алюминиевая Венге 5,4м Стандарт ARISTO</t>
  </si>
  <si>
    <t>Рамка средняя алюминиевая Дуб белый 5,4м Стандарт ARISTO</t>
  </si>
  <si>
    <t>Рамка средняя алюминиевая Дуб дымчатый 5,4м Стандарт ARISTO</t>
  </si>
  <si>
    <t>Рамка средняя закрытая алюминиевая Белый глянец NOVA ARISTO</t>
  </si>
  <si>
    <t>Рамка средняя закрытая алюминиевая Серебро матовое NOVA16 ARISTO</t>
  </si>
  <si>
    <t>Рамка средняя закрытая алюминиевая Чёрный матовый NOVA16 ARISTO</t>
  </si>
  <si>
    <t>Рамка средняя открытая алюминиевая Белый глянец 5,4м NOVA16 ARISTO</t>
  </si>
  <si>
    <t>Рамка средняя открытая алюминиевая Серебро матовое 5,4м NOVA16 ARISTO</t>
  </si>
  <si>
    <t>Рамка средняя открытая алюминиевая Чёрный матовый 5,4м NOVA16 ARISTO</t>
  </si>
  <si>
    <t>Рамка средняя плоская алюминиевая Белый глянец 5,4м SLIM ARISTO</t>
  </si>
  <si>
    <t>Рамка средняя плоская алюминиевая Серебро матовое 5,4м SLIM ARISTO</t>
  </si>
  <si>
    <t>Рамка средняя плоская алюминиевая Чёрный матовый 5,4м SLIM ARISTO</t>
  </si>
  <si>
    <t>Рамка узкая SLIM,  Серебро матовое</t>
  </si>
  <si>
    <t>Рамка узкая SLIM, Белый глянец</t>
  </si>
  <si>
    <t>Рамка узкая алюминиевая Чёрный матовый 5,4м SLIM ARISTO</t>
  </si>
  <si>
    <t>Рамка широкая SLIM, Белый глянец</t>
  </si>
  <si>
    <t>Рамка широкая SLIM, Серебро матовое</t>
  </si>
  <si>
    <t>Рамка широкая SLIM, Чёрный матовый</t>
  </si>
  <si>
    <t>Рамка широкая плоская SLIM Черный матовый 5,4м ARISTO</t>
  </si>
  <si>
    <t>Распродажа навесы(петли) 150тг</t>
  </si>
  <si>
    <t>Распродажа смесителей по 8000 тенге</t>
  </si>
  <si>
    <t>Рейлинги 400мм круглые верхние для ящика Firmax Newline серые</t>
  </si>
  <si>
    <t>Рейлинги 500мм круглые верхние для ящика Firmax Newline серые</t>
  </si>
  <si>
    <t>Рельс несущий L=1200 Металлик RA ARISTO</t>
  </si>
  <si>
    <t>Рельс несущий L=1300 Металлик RA ARISTO</t>
  </si>
  <si>
    <t>Рельс несущий L=600 Металлик RA ARISTO</t>
  </si>
  <si>
    <t>Рельс несущий, L=2030, Белый, RA</t>
  </si>
  <si>
    <t>Ручка 1548/160мм Old Silver</t>
  </si>
  <si>
    <t>Ручка 1549/256мм Антик латунь</t>
  </si>
  <si>
    <t>Ручка 295/128 золото</t>
  </si>
  <si>
    <t>Ручка 5162/128 мокрый асф 7N</t>
  </si>
  <si>
    <t>Ручка 5509/128 черный 7N</t>
  </si>
  <si>
    <t>Ручка 606/398 золото</t>
  </si>
  <si>
    <t>Ручка 606/498 золото</t>
  </si>
  <si>
    <t>Ручка 606/598 золото</t>
  </si>
  <si>
    <t>Ручка 606/698 золото</t>
  </si>
  <si>
    <t>Ручка 7780/600 К7992 черный белый 7N</t>
  </si>
  <si>
    <t>Ручка 820А/64 гля-черный 7N</t>
  </si>
  <si>
    <t>Ручка 9.1335.0128.0301 скоба 128мм графит ММ</t>
  </si>
  <si>
    <t>Ручка 90/128 металлик</t>
  </si>
  <si>
    <t>Ручка 90/160 графит</t>
  </si>
  <si>
    <t>Ручка BR-170/32 красный</t>
  </si>
  <si>
    <t>Ручка BR-515/192 antik yellow</t>
  </si>
  <si>
    <t>Ручка M2722.128.BB скоба 128мм золото шлиф ММ</t>
  </si>
  <si>
    <t>Ручка M2942A.32.WHITE скоба 32мм белый мат ММ</t>
  </si>
  <si>
    <t>Ручка M5310.K.BB кнопка золото шлиф ММ</t>
  </si>
  <si>
    <t>Ручка M8061.128.MBN скоба 128мм графит ММ</t>
  </si>
  <si>
    <t>Ручка M8247.064.BB накладная 105*105мм золото шлиф ММ</t>
  </si>
  <si>
    <t>Ручка врезная алюминиевая L=200 Серебро матовое NOVA ARISTO</t>
  </si>
  <si>
    <t>Ручка врезная алюминиевая L=200 Чёрный матовый ARISTO</t>
  </si>
  <si>
    <t>Ручка врезная алюминиевая NOVA L=200 Белый глянец ARISTO</t>
  </si>
  <si>
    <t>Ручка врезная алюминиевая для Fusion 4ПДВ Белый матовый ARISTO</t>
  </si>
  <si>
    <t>Ручка врезная алюминиевая для Fusion 4ПДВ Серебро матовое ARISTO</t>
  </si>
  <si>
    <t>Ручка ЕМ-201/320 хром Selen</t>
  </si>
  <si>
    <t>Ручка ЕМ-324/256 TORINO мат хром</t>
  </si>
  <si>
    <t>Ручка ЕМ-638/416 хром белый</t>
  </si>
  <si>
    <t>Ручка ЕМ-654/64 хром</t>
  </si>
  <si>
    <t>Ручка ЕМ-695/192 FLORIA fume</t>
  </si>
  <si>
    <t>Ручка ЕМ-695/256 FLORIA инокс</t>
  </si>
  <si>
    <t>Ручка ЕМ-721-К/64 AKKORD Kapakli хром черный</t>
  </si>
  <si>
    <t>Ручка ЕМ-721/64 AKKORD хром черный</t>
  </si>
  <si>
    <t>Ручка лед 5196 черный 3000К 7N</t>
  </si>
  <si>
    <t>Ручка мебельная 008AB/128 Boyard</t>
  </si>
  <si>
    <t>Ручка мебельная ELL RS333W 160мм белый Boyard</t>
  </si>
  <si>
    <t>Ручка мебельная JETLINE RS219BSN 320мм атласный сатиновый никель Boyard</t>
  </si>
  <si>
    <t>Ручка мебельная NEOLINE RS220SG 160мм сатиновое золото Boyard</t>
  </si>
  <si>
    <t>Ручка мебельная RAY RT109BL.1/000/1200 BOYARD</t>
  </si>
  <si>
    <t>Ручка мебельная RAY RT109GR.1/000/1200 BOYARD</t>
  </si>
  <si>
    <t>Ручка мебельная RAY RT109GR.1/000/450 BOYARD</t>
  </si>
  <si>
    <t>Ручка мебельная RAY RT109GR.1/000/800 BOYARD</t>
  </si>
  <si>
    <t>Ручка мебельная RAY RT109SC.1/000/1200 BOYARD</t>
  </si>
  <si>
    <t>Ручка мебельная RAY RT109SC.1/000/800 BOYARD</t>
  </si>
  <si>
    <t>Ручка мебельная RAY RT109SST.1/000/600 BOYARD</t>
  </si>
  <si>
    <t>Ручка мебельная RAY RT109W.1/000/1200 BOYARD</t>
  </si>
  <si>
    <t>Ручка мебельная RAY RT109W.1/000/450 BOYARD</t>
  </si>
  <si>
    <t>Ручка мебельная RS043BN 128мм черный никель Boyard</t>
  </si>
  <si>
    <t>Ручка мебельная RS043BN 160мм черный никель Boyard</t>
  </si>
  <si>
    <t>Ручка мебельная RS220BSN 128мм атласный сатиновый никель Boyard</t>
  </si>
  <si>
    <t>Ручка мебельная RS296BL 160мм матовый черный Boyard</t>
  </si>
  <si>
    <t>Ручка мебельная RS433BL 160мм матовый черный Boyard</t>
  </si>
  <si>
    <t>Ручка мебельная RS433CP 160мм хром полированый Boyard</t>
  </si>
  <si>
    <t>Ручка мебельная URSULA RS433W 128мм белый Boyard</t>
  </si>
  <si>
    <t>Ручка накладная 1000мм хром 1шт S4011A</t>
  </si>
  <si>
    <t>Ручка накладная 1000мм черная 1шт 203-1</t>
  </si>
  <si>
    <t>Ручка накладная 128мм золото 1шт 5142</t>
  </si>
  <si>
    <t>Ручка накладная 128мм хром 1шт S4011A</t>
  </si>
  <si>
    <t>Ручка накладная 128мм черная 1шт 5142</t>
  </si>
  <si>
    <t>Ручка накладная 150мм золото 1шт 3510</t>
  </si>
  <si>
    <t>Ручка накладная 150мм черная 1шт 3510</t>
  </si>
  <si>
    <t>Ручка накладная 220мм черный 1шт 3510</t>
  </si>
  <si>
    <t>Ручка накладная 600мм хром 1шт S4011A</t>
  </si>
  <si>
    <t>Ручка накладная 800мм хром 1шт S4011A</t>
  </si>
  <si>
    <t>Ручка накладная, Бел гл.</t>
  </si>
  <si>
    <t>Ручка накладная, Серебро мат.</t>
  </si>
  <si>
    <t>Ручка накладная, Шамп. мат.</t>
  </si>
  <si>
    <t>Ручка Рейлинг 160/220, D12 мм хром ASIANA</t>
  </si>
  <si>
    <t>Ручка скоба 128 желтая 1шт 9017</t>
  </si>
  <si>
    <t>Ручка торцевая AL MONTE RT110SG 450мм сатиновое золото Boyard</t>
  </si>
  <si>
    <t>Ручка торцевая AL MONTE RT110SG 500мм сатиновое золото Boyard</t>
  </si>
  <si>
    <t>Ручка торцевая AL MONTE RT110W 450мм белый Boyard</t>
  </si>
  <si>
    <t>Ручка торцевая AL MONTE RT110W 700мм белый,Boyard</t>
  </si>
  <si>
    <t>Ручка-скоба 160-128мм отделка никель матовый ММ</t>
  </si>
  <si>
    <t>Ручка-скоба 160-128мм отделка черный матовый ММ</t>
  </si>
  <si>
    <t>Саморез стальной 2,9*13 NOVA ARISTO</t>
  </si>
  <si>
    <t>Саморез стальной 2,9*19 NOVA ARISTO</t>
  </si>
  <si>
    <t>Саморез стальной 2,9х13 потайной ARISTO</t>
  </si>
  <si>
    <t>Саморез стальной 3,9*16 NOVA ARISTO</t>
  </si>
  <si>
    <t>Саморез стальной 3,9*9,5 NOVA ARISTO</t>
  </si>
  <si>
    <t>Саморез стальной 3,9х9,5 полукруглый ARISTO</t>
  </si>
  <si>
    <t>Саморез стальной 3х20 потайной ARISTO</t>
  </si>
  <si>
    <t>Саморез, 2,9х19, потайн.</t>
  </si>
  <si>
    <t>Саморез, 3,9х13, полукр.</t>
  </si>
  <si>
    <t>Саморез, 6х40, CO</t>
  </si>
  <si>
    <t>Сверло DT4578-QZ DeWALT</t>
  </si>
  <si>
    <t>Сифон Grand 3 1/2 с круглым переливом</t>
  </si>
  <si>
    <t>Сифон для раковины</t>
  </si>
  <si>
    <t>СКМ Рельсы 2м</t>
  </si>
  <si>
    <t>Скоба 1013-1 7N коробка</t>
  </si>
  <si>
    <t>Скобы соедин. полок ЛДСП, 6 шт, Металлик, CI</t>
  </si>
  <si>
    <t>Скобы соединительные для полок ЛДСП 6 шт Белый CI ARISTO</t>
  </si>
  <si>
    <t>Смеситель 3 режима излива латунь картридж керамика хромированный 1шт ATLAS LEVANAH</t>
  </si>
  <si>
    <t>Смеситель ATLAS POLARIS черный, латунь 1шт</t>
  </si>
  <si>
    <t>Смеситель BA-CO10</t>
  </si>
  <si>
    <t>Смеситель Barrel бежевый GERDAMIX</t>
  </si>
  <si>
    <t>Смеситель Colorado GERDAMIX</t>
  </si>
  <si>
    <t>Смеситель Flex Black серый GERDAMIX</t>
  </si>
  <si>
    <t>Смеситель SKS2 GR302 песок GERDAMIX</t>
  </si>
  <si>
    <t>Смеситель SKS2 GR308/GS308 черный GERDAMIX</t>
  </si>
  <si>
    <t>Смеситель XT-CO20-2 сенсор</t>
  </si>
  <si>
    <t>Смеситель XT-CO2O-2</t>
  </si>
  <si>
    <t>Смеситель глян MG003/Q4 (черн)</t>
  </si>
  <si>
    <t>Смеситель глян MG004/Q1 (бел.лед)</t>
  </si>
  <si>
    <t>Смеситель глян MG004/Q4 (черный)</t>
  </si>
  <si>
    <t>Смеситель глян MG004/Q7 (хлопок)</t>
  </si>
  <si>
    <t>Смеситель глян MG005/Q1 (бел.лед)</t>
  </si>
  <si>
    <t>Смеситель глян MG008/Q1 (бел.лед)</t>
  </si>
  <si>
    <t>Смеситель глян MG008/Q7 (хлопок)</t>
  </si>
  <si>
    <t>Смеситель глян MG009/Q5 (песок)</t>
  </si>
  <si>
    <t>Смеситель глян MG009/Q7 (хлопок)</t>
  </si>
  <si>
    <t>Смеситель глян MG010/Q1 (бел.лед)</t>
  </si>
  <si>
    <t>Смеситель глян MG010/Q4 (черный)</t>
  </si>
  <si>
    <t>Смеситель гусак однорычажный 112D 1шт</t>
  </si>
  <si>
    <t>Смеситель гусак однорычажный 112А 1шт</t>
  </si>
  <si>
    <t>Смеситель гусак однорычажный 112С 1шт</t>
  </si>
  <si>
    <t>Смеситель гусак однорычажный 213А 1шт</t>
  </si>
  <si>
    <t>Смеситель гусак однорычажный 213С 1шт</t>
  </si>
  <si>
    <t>Смеситель гусак однорычажный латунь 212D 1шт</t>
  </si>
  <si>
    <t>Смеситель гусак однорычажный латунь 212А 1шт</t>
  </si>
  <si>
    <t>Смеситель гусак однорычажный латунь 212С 1шт</t>
  </si>
  <si>
    <t>Смеситель гусак поворотный однорычажный 122 хром 1шт</t>
  </si>
  <si>
    <t>Смеситель гусак поворотный однорычажный 813 хром 1шт</t>
  </si>
  <si>
    <t>Смеситель гусак поворотный однорычажный хром 6203 NP 1шт</t>
  </si>
  <si>
    <t>Смеситель гусак поворотный однорычажный черный 6203 NP 1шт</t>
  </si>
  <si>
    <t>Смеситель изгиб стальной дизайнерский корпус цинк черный AQ 63H Черный</t>
  </si>
  <si>
    <t>Смеситель излив высокий сталь304 карт-ж HENT 35мм хром AQ AD 11</t>
  </si>
  <si>
    <t>Смеситель излив гибкий 2 режима душ струя корпус латунь ручкаС хром NP 214С 1шт</t>
  </si>
  <si>
    <t>Смеситель с подкл фильтра воды переходник в комп 304 карт-ж D40 аэратор подвод 300мм сатин  LJ-80001</t>
  </si>
  <si>
    <t>Смеситель с подкл фильтра воды черный 074 NP 1шт</t>
  </si>
  <si>
    <t>Смеситель с подкл фильтра воды черный золото 074 NP 1шт</t>
  </si>
  <si>
    <t>Смеситель с подключением к фильтру черный золото латунь 064 NP 1шт</t>
  </si>
  <si>
    <t>Смеситель с подключением к фильтру черный латунь 054 NP 1шт</t>
  </si>
  <si>
    <t>Смеситель с подключением к фильтру черный латунь 064 NP 1шт</t>
  </si>
  <si>
    <t>Соединение для цоколя 100мм Инокс 1208 Thermoplast</t>
  </si>
  <si>
    <t>Соединение для цоколя 100мм Серебряный 0820 Thermoplast</t>
  </si>
  <si>
    <t>Соединение для цоколя 100мм Черный глянец 1905 Thermoplast</t>
  </si>
  <si>
    <t>Соединение пластик  AP 120 для бортика черный глянец TP</t>
  </si>
  <si>
    <t>Соединение пластик AP 120 для бортика серый TP</t>
  </si>
  <si>
    <t>Соединитель 45° несущего профиля, Серебро матовое</t>
  </si>
  <si>
    <t>Соединитель 90° верхней направляющей ARISTO</t>
  </si>
  <si>
    <t>Соединитель 90° несущего профиля, Серебро матовое</t>
  </si>
  <si>
    <t>Соединитель 90° несущего профиля, Чёрный матовый</t>
  </si>
  <si>
    <t>Соединитель 90° нижней направляющей ARISTO</t>
  </si>
  <si>
    <t>Среднее соединение 6м (алюминий) ARISTO</t>
  </si>
  <si>
    <t>СТАНДАРТ Ролик верхний универсальный с системой против подскакивания дверей, vB</t>
  </si>
  <si>
    <t>Стеклодомкрат вакуумный ABS диаметр 115мм пластик макс вес 25кг TOTAL</t>
  </si>
  <si>
    <t>Стопор верхний, CY</t>
  </si>
  <si>
    <t>Стопор нижний - корона, стальной</t>
  </si>
  <si>
    <t>Стопор распашной системы 4РСП, Серебро мат.</t>
  </si>
  <si>
    <t>Струбцина FMHT0-83235 Stanley</t>
  </si>
  <si>
    <t>Сушилка для белья L=607 Белый CI ARISTO</t>
  </si>
  <si>
    <t>Сушилка для белья L=607 Металлик CI ARISTO</t>
  </si>
  <si>
    <t>Сушилка для белья L=607 Чёрный CI ARISTO</t>
  </si>
  <si>
    <t>Уголки соединительной полки с подсветкой 4шт Серебро матовое CN ARISTO</t>
  </si>
  <si>
    <t>Уголки соединительные EDGE Max для алюминиевого профиля</t>
  </si>
  <si>
    <t>Уголок внутренний GOLA-L металлик</t>
  </si>
  <si>
    <t>Уголок для бортика AP 120 внеш крем</t>
  </si>
  <si>
    <t>Уголок заглушки направляющей 4ПДВ, Белый матовое</t>
  </si>
  <si>
    <t>Уголок заглушки направляющей 4ПДВ, Серебро матовое</t>
  </si>
  <si>
    <t>Уголок пластик AP 120 внеш для бортика серый TP</t>
  </si>
  <si>
    <t>Уголок пластик AP630 внут для бортика Бетон TP</t>
  </si>
  <si>
    <t>Уголок пластик внеш 860D для бортика серебро TP</t>
  </si>
  <si>
    <t>Уголок пластик внеш 860D для бортика черный TP</t>
  </si>
  <si>
    <t>Уголок пластик внут 860D для бортика серебро TP</t>
  </si>
  <si>
    <t>Уголок пластик внут 860D для бортика черный TP</t>
  </si>
  <si>
    <t>Уголок соединительной рамы под стекло NOVA ARISTO</t>
  </si>
  <si>
    <t>Уголок соединительный для петель AIR под алюминиевый профиль Черный матовый ARISTO</t>
  </si>
  <si>
    <t>Уголок соединительный для петли AIR под алюминиевый профиль Серебро матовое ARISTO</t>
  </si>
  <si>
    <t>Удлинитель встраиваемый 3-х гнезд. выдвижной. USB серый</t>
  </si>
  <si>
    <t>Удлинитель встраиваемый выдвижной 3-х гнезд USB черный</t>
  </si>
  <si>
    <t>Удлинитель встраиваемый выдвижной 3-х гнезд серый</t>
  </si>
  <si>
    <t>Удлинитель встраиваемый выдвижной 3-х гнезд черный</t>
  </si>
  <si>
    <t>Удлинитель встраиваемый для мебели с горизонт.щеткой</t>
  </si>
  <si>
    <t>Удлинитель горизонтальный SOFT встраиваемый 2-х гнезд с USB серый</t>
  </si>
  <si>
    <t>Уплотнитель для вешала, серый (100 м)</t>
  </si>
  <si>
    <t>Уплотнитель для вешала, чёрный (100 м)</t>
  </si>
  <si>
    <t>Уплотнитель для нижней направляющей (100 м)</t>
  </si>
  <si>
    <t>Уплотнитель для столешницы 28мм Thermoplast</t>
  </si>
  <si>
    <t>Уплотнитель для штанги, бронза (100 м)</t>
  </si>
  <si>
    <t>Уплотнитель для штанги, серый (100 м)</t>
  </si>
  <si>
    <t>Уплотнитель к профилям EDGE Max, L=3000</t>
  </si>
  <si>
    <t>Уплотнитель П-образный низкий, 4 мм (100 м)</t>
  </si>
  <si>
    <t>Уплотнитель полиуретановый, 10х4, белый (100 м)</t>
  </si>
  <si>
    <t>Уплотнитель полиуретановый, 10х4, серый (100 м)</t>
  </si>
  <si>
    <t>Уплотнитель полиуретановый, 10х4, черный (100 м)</t>
  </si>
  <si>
    <t>Упор боковой Металлик CI ARISTO</t>
  </si>
  <si>
    <t>Упор боковой, Белый, CI</t>
  </si>
  <si>
    <t>Упор боковой, Чёрный, CI</t>
  </si>
  <si>
    <t>Уровень алюм-600мм</t>
  </si>
  <si>
    <t>Усилитель алюминиевый Белый глянец NOVA ARISTO</t>
  </si>
  <si>
    <t>Фиксаторы полок ЛДСП 10 шт CI ARISTO</t>
  </si>
  <si>
    <t>Фурнитура для открывания верхних шкафов Aerobus D40</t>
  </si>
  <si>
    <t>Цоколь мебельный Инокс 189B Thermoplast</t>
  </si>
  <si>
    <t>Шаблон для разметки отверстий (Серый)</t>
  </si>
  <si>
    <t>Шлегель 9х5 коричневый CL 150м ARISTO</t>
  </si>
  <si>
    <t>Шлегель 9х5 светло-бежевый CL 150 м ARISTO</t>
  </si>
  <si>
    <t>Шлегель вставной, 5х6, серый, CL (150 м)</t>
  </si>
  <si>
    <t>Шлегель вставной, 5х6, чёрный, CL (150 м)</t>
  </si>
  <si>
    <t>Штанга для обуви 702 Чёрный матовый ARISTO</t>
  </si>
  <si>
    <t>Штанга для обуви Серебро матовое ARISTO</t>
  </si>
  <si>
    <t>Штанга Серебро матовое ARISTO</t>
  </si>
  <si>
    <t>Штанга Чёрный матовый ARISTO</t>
  </si>
  <si>
    <t>Штангодержатель Серебро матовое ARISTO</t>
  </si>
  <si>
    <t>Шуруповёрт 220-240V 280Вт TOTAL</t>
  </si>
  <si>
    <t>Шуруповерт FS4000 Makita</t>
  </si>
  <si>
    <t>Электрофрейзер 1200ВТ 26000 об/мин TOTAL</t>
  </si>
  <si>
    <t>КАТ</t>
  </si>
  <si>
    <t>ЦЕНА</t>
  </si>
  <si>
    <t>ABC</t>
  </si>
  <si>
    <t>abc</t>
  </si>
  <si>
    <t>price</t>
  </si>
  <si>
    <t>C</t>
  </si>
  <si>
    <t>A</t>
  </si>
  <si>
    <t>B</t>
  </si>
  <si>
    <t xml:space="preserve">сумм остатков </t>
  </si>
  <si>
    <t>ТД Казыбаева ФУРНИТУРА магазин ( продажи 01.07.2024-01.07.2025 гг.)</t>
  </si>
  <si>
    <t>Казыбаева Склад Фурнитура TRADE ( продажи 01.07.2024-01.07.2025 гг.)</t>
  </si>
  <si>
    <t>Барыс Склад Фурнитура TRADE ( продажи 01.07.2024-01.07.2025 гг.)</t>
  </si>
  <si>
    <t>АО Склад Фурнитура TRADE ( продажи 01.07.2024-01.07.2025 гг.)</t>
  </si>
  <si>
    <t>Магазин фурнитуры ( продажи 01.07.2024-01.07.2025 гг.)</t>
  </si>
  <si>
    <t>склад фурнитура № 1 ( продажи 01.07.2024-01.07.2025 гг.)</t>
  </si>
  <si>
    <t>6 Склад фурнитуры Овощная база Магазин ( продажи 01.07.2024-01.07.2025 гг.)</t>
  </si>
  <si>
    <t>4 Склад фурнитуры АЗМ Шымкент Овощная база ( продажи 01.07.2024-01.07.2025 гг.)</t>
  </si>
  <si>
    <t>AMS ПО СЕБ.СТ.</t>
  </si>
  <si>
    <t>qty</t>
  </si>
  <si>
    <t>amnt</t>
  </si>
  <si>
    <t>кат</t>
  </si>
  <si>
    <t>кат-2</t>
  </si>
  <si>
    <t>тотал AMS</t>
  </si>
  <si>
    <t>тотал ост по СС</t>
  </si>
  <si>
    <t>дн.</t>
  </si>
  <si>
    <t>ПРОДАЖА ПО Себ.Ст</t>
  </si>
  <si>
    <t>ОСТАТОК по Себ.Ст.</t>
  </si>
  <si>
    <t>ОБОРАЧИВАЕМОСТЬ (дн.)</t>
  </si>
  <si>
    <t>Распродажа кромка</t>
  </si>
  <si>
    <t>Распродажа ручки</t>
  </si>
  <si>
    <t>Распродажа навесы</t>
  </si>
  <si>
    <t>Распродажа трубы</t>
  </si>
  <si>
    <t>ИТОГО:</t>
  </si>
  <si>
    <t>КАТЕГОРИИ</t>
  </si>
  <si>
    <t>%</t>
  </si>
  <si>
    <t>ПРОД</t>
  </si>
  <si>
    <t>ОСТАТ</t>
  </si>
  <si>
    <t>ОБОР</t>
  </si>
  <si>
    <t>ТД КАЗЫБАЕВА</t>
  </si>
  <si>
    <t>TOTAL</t>
  </si>
  <si>
    <t>СКЛАД КАЗЫБАЕВА</t>
  </si>
  <si>
    <t>БАРЫС</t>
  </si>
  <si>
    <t>АО</t>
  </si>
  <si>
    <t>ШЫМКЕНТ</t>
  </si>
  <si>
    <t>ШЫМКЕНТ СКЛАД</t>
  </si>
  <si>
    <t>АСТАНА</t>
  </si>
  <si>
    <t>АСТАНА СКЛАД</t>
  </si>
  <si>
    <t>ХАБ</t>
  </si>
  <si>
    <t>ПРО</t>
  </si>
  <si>
    <t>ОСТ</t>
  </si>
  <si>
    <t>ТОТ ПРОД</t>
  </si>
  <si>
    <t>ТОТ ОСТ</t>
  </si>
  <si>
    <t>ОБОР ДН</t>
  </si>
  <si>
    <t>КАЗЫБАЕВА</t>
  </si>
  <si>
    <t>ОТЧЕТ ОБОРАЧИВАЕМОСТИ</t>
  </si>
  <si>
    <t>ПО СЕТИ</t>
  </si>
  <si>
    <t>НАПОЛНЯЕМОСТЬ ABC</t>
  </si>
  <si>
    <t xml:space="preserve"> ПО СКЛАДАМ</t>
  </si>
  <si>
    <t>ОТЧЕТ ПО ОБРАЧИВАЕМОСТИ СКЛАДОВ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</si>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</sst>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</font>
    <font>
      <sz val="8"/>
      <name val="Arial"/>
      <family val="2"/>
      <charset val="204"/>
    </font>
    <font>
      <sz val="8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color rgb="FF0070C0"/>
      <name val="Calibri"/>
      <family val="2"/>
      <scheme val="minor"/>
    </font>
    <font>
      <b/>
      <sz val="8"/>
      <color theme="1"/>
      <name val="Calibri"/>
      <family val="2"/>
      <charset val="204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b/>
      <sz val="8"/>
      <color rgb="FF0070C0"/>
      <name val="Calibri"/>
      <family val="2"/>
      <scheme val="minor"/>
    </font>
    <font>
      <b/>
      <sz val="9"/>
      <color theme="4" tint="-0.249977111117893"/>
      <name val="Calibri"/>
      <family val="2"/>
      <scheme val="minor"/>
    </font>
    <font>
      <b/>
      <sz val="8"/>
      <color theme="4" tint="-0.249977111117893"/>
      <name val="Calibri"/>
      <family val="2"/>
      <scheme val="minor"/>
    </font>
    <font>
      <sz val="8"/>
      <color theme="4" tint="-0.249977111117893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color theme="0" tint="-0.1499984740745262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9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b/>
      <sz val="9"/>
      <color rgb="FFFF0000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/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CCC085"/>
      </right>
      <top style="medium">
        <color indexed="64"/>
      </top>
      <bottom style="medium">
        <color indexed="64"/>
      </bottom>
      <diagonal/>
    </border>
    <border>
      <left style="thin">
        <color rgb="FFCCC085"/>
      </left>
      <right style="thin">
        <color rgb="FFCCC085"/>
      </right>
      <top style="medium">
        <color indexed="64"/>
      </top>
      <bottom style="medium">
        <color indexed="64"/>
      </bottom>
      <diagonal/>
    </border>
    <border>
      <left style="thin">
        <color rgb="FFCCC08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CC085"/>
      </right>
      <top style="thin">
        <color rgb="FFCCC085"/>
      </top>
      <bottom style="medium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221">
    <xf numFmtId="0" fontId="0" fillId="0" borderId="0" xfId="0"/>
    <xf numFmtId="0" fontId="3" fillId="2" borderId="2" xfId="3" applyFont="1" applyFill="1" applyBorder="1" applyAlignment="1">
      <alignment vertical="top" wrapText="1"/>
    </xf>
    <xf numFmtId="0" fontId="3" fillId="0" borderId="0" xfId="3" applyFont="1"/>
    <xf numFmtId="0" fontId="3" fillId="2" borderId="1" xfId="3" applyFont="1" applyFill="1" applyBorder="1" applyAlignment="1">
      <alignment vertical="top" wrapText="1"/>
    </xf>
    <xf numFmtId="0" fontId="3" fillId="3" borderId="3" xfId="3" applyFont="1" applyFill="1" applyBorder="1" applyAlignment="1">
      <alignment vertical="top" wrapText="1"/>
    </xf>
    <xf numFmtId="0" fontId="3" fillId="4" borderId="3" xfId="3" applyFont="1" applyFill="1" applyBorder="1" applyAlignment="1">
      <alignment vertical="top" wrapText="1"/>
    </xf>
    <xf numFmtId="0" fontId="3" fillId="0" borderId="0" xfId="3" applyFont="1" applyAlignment="1">
      <alignment horizontal="left"/>
    </xf>
    <xf numFmtId="0" fontId="3" fillId="0" borderId="3" xfId="3" applyFont="1" applyBorder="1" applyAlignment="1">
      <alignment vertical="top" wrapText="1"/>
    </xf>
    <xf numFmtId="0" fontId="3" fillId="0" borderId="0" xfId="3" applyFont="1" applyFill="1"/>
    <xf numFmtId="0" fontId="3" fillId="0" borderId="0" xfId="3" applyFont="1" applyFill="1" applyAlignment="1">
      <alignment horizontal="left"/>
    </xf>
    <xf numFmtId="0" fontId="4" fillId="0" borderId="0" xfId="0" applyFont="1"/>
    <xf numFmtId="0" fontId="4" fillId="0" borderId="3" xfId="0" applyFont="1" applyBorder="1" applyAlignment="1">
      <alignment vertical="top" wrapText="1"/>
    </xf>
    <xf numFmtId="1" fontId="4" fillId="0" borderId="0" xfId="0" applyNumberFormat="1" applyFont="1" applyAlignment="1">
      <alignment horizontal="center"/>
    </xf>
    <xf numFmtId="1" fontId="3" fillId="2" borderId="1" xfId="0" applyNumberFormat="1" applyFont="1" applyFill="1" applyBorder="1" applyAlignment="1">
      <alignment horizontal="center" vertical="top" wrapText="1"/>
    </xf>
    <xf numFmtId="1" fontId="3" fillId="2" borderId="3" xfId="0" applyNumberFormat="1" applyFont="1" applyFill="1" applyBorder="1" applyAlignment="1">
      <alignment horizontal="center" vertical="top" wrapText="1"/>
    </xf>
    <xf numFmtId="1" fontId="3" fillId="2" borderId="0" xfId="0" applyNumberFormat="1" applyFont="1" applyFill="1" applyAlignment="1">
      <alignment horizontal="center" vertical="top" wrapText="1"/>
    </xf>
    <xf numFmtId="1" fontId="3" fillId="2" borderId="6" xfId="0" applyNumberFormat="1" applyFont="1" applyFill="1" applyBorder="1" applyAlignment="1">
      <alignment horizontal="center" vertical="top" wrapText="1"/>
    </xf>
    <xf numFmtId="1" fontId="3" fillId="2" borderId="7" xfId="0" applyNumberFormat="1" applyFont="1" applyFill="1" applyBorder="1" applyAlignment="1">
      <alignment horizontal="center" vertical="top" wrapText="1"/>
    </xf>
    <xf numFmtId="1" fontId="3" fillId="2" borderId="8" xfId="0" applyNumberFormat="1" applyFont="1" applyFill="1" applyBorder="1" applyAlignment="1">
      <alignment horizontal="center" vertical="top" wrapText="1"/>
    </xf>
    <xf numFmtId="1" fontId="4" fillId="0" borderId="3" xfId="0" applyNumberFormat="1" applyFont="1" applyBorder="1" applyAlignment="1">
      <alignment horizontal="center" vertical="top" wrapText="1"/>
    </xf>
    <xf numFmtId="1" fontId="4" fillId="0" borderId="3" xfId="0" applyNumberFormat="1" applyFont="1" applyBorder="1" applyAlignment="1">
      <alignment horizontal="center" vertical="top"/>
    </xf>
    <xf numFmtId="1" fontId="4" fillId="0" borderId="4" xfId="0" applyNumberFormat="1" applyFont="1" applyBorder="1" applyAlignment="1">
      <alignment horizontal="center" vertical="top"/>
    </xf>
    <xf numFmtId="1" fontId="4" fillId="0" borderId="9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left"/>
    </xf>
    <xf numFmtId="1" fontId="3" fillId="2" borderId="5" xfId="0" applyNumberFormat="1" applyFont="1" applyFill="1" applyBorder="1" applyAlignment="1">
      <alignment horizontal="left" vertical="top" wrapText="1"/>
    </xf>
    <xf numFmtId="1" fontId="3" fillId="2" borderId="2" xfId="0" applyNumberFormat="1" applyFont="1" applyFill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left" vertical="top" wrapText="1"/>
    </xf>
    <xf numFmtId="1" fontId="3" fillId="5" borderId="1" xfId="0" applyNumberFormat="1" applyFont="1" applyFill="1" applyBorder="1" applyAlignment="1">
      <alignment horizontal="left" vertical="top" wrapText="1"/>
    </xf>
    <xf numFmtId="1" fontId="4" fillId="0" borderId="11" xfId="0" applyNumberFormat="1" applyFont="1" applyBorder="1" applyAlignment="1">
      <alignment horizontal="left"/>
    </xf>
    <xf numFmtId="1" fontId="4" fillId="0" borderId="12" xfId="0" applyNumberFormat="1" applyFont="1" applyBorder="1" applyAlignment="1">
      <alignment horizontal="left"/>
    </xf>
    <xf numFmtId="1" fontId="4" fillId="0" borderId="13" xfId="0" applyNumberFormat="1" applyFont="1" applyBorder="1" applyAlignment="1">
      <alignment horizontal="left"/>
    </xf>
    <xf numFmtId="1" fontId="3" fillId="2" borderId="14" xfId="0" applyNumberFormat="1" applyFont="1" applyFill="1" applyBorder="1" applyAlignment="1">
      <alignment horizontal="left" vertical="top" wrapText="1"/>
    </xf>
    <xf numFmtId="1" fontId="3" fillId="2" borderId="15" xfId="0" applyNumberFormat="1" applyFont="1" applyFill="1" applyBorder="1" applyAlignment="1">
      <alignment horizontal="center" vertical="top" wrapText="1"/>
    </xf>
    <xf numFmtId="1" fontId="3" fillId="2" borderId="16" xfId="0" applyNumberFormat="1" applyFont="1" applyFill="1" applyBorder="1" applyAlignment="1">
      <alignment horizontal="center" vertical="top"/>
    </xf>
    <xf numFmtId="0" fontId="3" fillId="0" borderId="1" xfId="3" applyFont="1" applyBorder="1" applyAlignment="1">
      <alignment vertical="top" wrapText="1"/>
    </xf>
    <xf numFmtId="0" fontId="3" fillId="3" borderId="1" xfId="3" applyFont="1" applyFill="1" applyBorder="1" applyAlignment="1">
      <alignment vertical="top" wrapText="1"/>
    </xf>
    <xf numFmtId="0" fontId="3" fillId="4" borderId="1" xfId="3" applyFont="1" applyFill="1" applyBorder="1" applyAlignment="1">
      <alignment vertical="top" wrapText="1"/>
    </xf>
    <xf numFmtId="0" fontId="3" fillId="0" borderId="11" xfId="3" applyFont="1" applyFill="1" applyBorder="1" applyAlignment="1">
      <alignment horizontal="left"/>
    </xf>
    <xf numFmtId="0" fontId="3" fillId="0" borderId="12" xfId="3" applyFont="1" applyFill="1" applyBorder="1" applyAlignment="1">
      <alignment horizontal="left"/>
    </xf>
    <xf numFmtId="0" fontId="3" fillId="0" borderId="13" xfId="3" applyFont="1" applyFill="1" applyBorder="1" applyAlignment="1">
      <alignment horizontal="left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left"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164" fontId="4" fillId="0" borderId="0" xfId="1" applyNumberFormat="1" applyFont="1" applyAlignment="1">
      <alignment horizontal="center"/>
    </xf>
    <xf numFmtId="0" fontId="3" fillId="3" borderId="3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164" fontId="4" fillId="8" borderId="0" xfId="1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1" applyNumberFormat="1" applyFont="1"/>
    <xf numFmtId="164" fontId="4" fillId="0" borderId="0" xfId="0" applyNumberFormat="1" applyFont="1"/>
    <xf numFmtId="0" fontId="4" fillId="0" borderId="0" xfId="0" applyFont="1" applyAlignment="1">
      <alignment wrapText="1"/>
    </xf>
    <xf numFmtId="0" fontId="4" fillId="9" borderId="0" xfId="0" applyFont="1" applyFill="1" applyAlignment="1">
      <alignment wrapText="1"/>
    </xf>
    <xf numFmtId="164" fontId="4" fillId="9" borderId="0" xfId="0" applyNumberFormat="1" applyFont="1" applyFill="1"/>
    <xf numFmtId="0" fontId="3" fillId="3" borderId="17" xfId="0" applyFont="1" applyFill="1" applyBorder="1" applyAlignment="1">
      <alignment vertical="top" wrapText="1"/>
    </xf>
    <xf numFmtId="0" fontId="4" fillId="5" borderId="18" xfId="0" applyFont="1" applyFill="1" applyBorder="1" applyAlignment="1">
      <alignment horizontal="left"/>
    </xf>
    <xf numFmtId="0" fontId="4" fillId="0" borderId="19" xfId="0" applyFont="1" applyBorder="1" applyAlignment="1">
      <alignment horizontal="left"/>
    </xf>
    <xf numFmtId="164" fontId="4" fillId="6" borderId="19" xfId="1" applyNumberFormat="1" applyFont="1" applyFill="1" applyBorder="1" applyAlignment="1">
      <alignment horizontal="center"/>
    </xf>
    <xf numFmtId="164" fontId="4" fillId="7" borderId="19" xfId="1" applyNumberFormat="1" applyFont="1" applyFill="1" applyBorder="1" applyAlignment="1">
      <alignment horizontal="center"/>
    </xf>
    <xf numFmtId="164" fontId="4" fillId="8" borderId="19" xfId="1" applyNumberFormat="1" applyFont="1" applyFill="1" applyBorder="1" applyAlignment="1">
      <alignment horizontal="center"/>
    </xf>
    <xf numFmtId="164" fontId="4" fillId="8" borderId="20" xfId="1" applyNumberFormat="1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164" fontId="3" fillId="0" borderId="23" xfId="1" applyNumberFormat="1" applyFont="1" applyBorder="1" applyAlignment="1">
      <alignment horizontal="center" wrapText="1"/>
    </xf>
    <xf numFmtId="164" fontId="3" fillId="0" borderId="24" xfId="1" applyNumberFormat="1" applyFont="1" applyBorder="1" applyAlignment="1">
      <alignment horizontal="center" wrapText="1"/>
    </xf>
    <xf numFmtId="0" fontId="4" fillId="10" borderId="0" xfId="0" applyFont="1" applyFill="1" applyAlignment="1">
      <alignment wrapText="1"/>
    </xf>
    <xf numFmtId="0" fontId="4" fillId="10" borderId="0" xfId="0" applyFont="1" applyFill="1" applyAlignment="1">
      <alignment horizontal="center"/>
    </xf>
    <xf numFmtId="3" fontId="4" fillId="12" borderId="0" xfId="0" applyNumberFormat="1" applyFont="1" applyFill="1" applyBorder="1" applyAlignment="1">
      <alignment horizontal="left"/>
    </xf>
    <xf numFmtId="9" fontId="7" fillId="12" borderId="25" xfId="2" applyFont="1" applyFill="1" applyBorder="1" applyAlignment="1">
      <alignment horizontal="left"/>
    </xf>
    <xf numFmtId="9" fontId="7" fillId="12" borderId="26" xfId="2" applyFont="1" applyFill="1" applyBorder="1" applyAlignment="1">
      <alignment horizontal="left"/>
    </xf>
    <xf numFmtId="3" fontId="10" fillId="11" borderId="0" xfId="0" applyNumberFormat="1" applyFont="1" applyFill="1" applyBorder="1" applyAlignment="1">
      <alignment horizontal="left" vertical="center"/>
    </xf>
    <xf numFmtId="9" fontId="15" fillId="11" borderId="25" xfId="2" applyFont="1" applyFill="1" applyBorder="1" applyAlignment="1">
      <alignment horizontal="left" vertical="center"/>
    </xf>
    <xf numFmtId="3" fontId="10" fillId="11" borderId="0" xfId="0" applyNumberFormat="1" applyFont="1" applyFill="1" applyAlignment="1">
      <alignment horizontal="left" vertical="center"/>
    </xf>
    <xf numFmtId="9" fontId="13" fillId="11" borderId="25" xfId="2" applyFont="1" applyFill="1" applyBorder="1" applyAlignment="1">
      <alignment horizontal="left" vertical="center"/>
    </xf>
    <xf numFmtId="0" fontId="11" fillId="12" borderId="0" xfId="0" applyFont="1" applyFill="1"/>
    <xf numFmtId="3" fontId="11" fillId="12" borderId="0" xfId="0" applyNumberFormat="1" applyFont="1" applyFill="1" applyAlignment="1">
      <alignment horizontal="left" vertical="center"/>
    </xf>
    <xf numFmtId="3" fontId="14" fillId="12" borderId="0" xfId="0" applyNumberFormat="1" applyFont="1" applyFill="1" applyAlignment="1">
      <alignment horizontal="left" vertical="center"/>
    </xf>
    <xf numFmtId="0" fontId="11" fillId="12" borderId="26" xfId="0" applyFont="1" applyFill="1" applyBorder="1"/>
    <xf numFmtId="3" fontId="11" fillId="12" borderId="23" xfId="0" applyNumberFormat="1" applyFont="1" applyFill="1" applyBorder="1" applyAlignment="1">
      <alignment horizontal="left" vertical="center" wrapText="1"/>
    </xf>
    <xf numFmtId="3" fontId="14" fillId="12" borderId="26" xfId="0" applyNumberFormat="1" applyFont="1" applyFill="1" applyBorder="1" applyAlignment="1">
      <alignment horizontal="left" vertical="center"/>
    </xf>
    <xf numFmtId="3" fontId="11" fillId="12" borderId="26" xfId="0" applyNumberFormat="1" applyFont="1" applyFill="1" applyBorder="1" applyAlignment="1">
      <alignment horizontal="left" vertical="center"/>
    </xf>
    <xf numFmtId="0" fontId="4" fillId="12" borderId="0" xfId="0" applyFont="1" applyFill="1"/>
    <xf numFmtId="0" fontId="4" fillId="12" borderId="25" xfId="0" applyFont="1" applyFill="1" applyBorder="1"/>
    <xf numFmtId="3" fontId="4" fillId="12" borderId="0" xfId="1" applyNumberFormat="1" applyFont="1" applyFill="1" applyBorder="1" applyAlignment="1">
      <alignment horizontal="left" vertical="center"/>
    </xf>
    <xf numFmtId="9" fontId="16" fillId="12" borderId="25" xfId="2" applyFont="1" applyFill="1" applyBorder="1" applyAlignment="1">
      <alignment horizontal="left" vertical="center"/>
    </xf>
    <xf numFmtId="3" fontId="4" fillId="12" borderId="0" xfId="1" applyNumberFormat="1" applyFont="1" applyFill="1" applyAlignment="1">
      <alignment horizontal="left" vertical="center"/>
    </xf>
    <xf numFmtId="9" fontId="7" fillId="12" borderId="25" xfId="2" applyFont="1" applyFill="1" applyBorder="1" applyAlignment="1">
      <alignment horizontal="left" vertical="center"/>
    </xf>
    <xf numFmtId="0" fontId="4" fillId="12" borderId="26" xfId="0" applyFont="1" applyFill="1" applyBorder="1"/>
    <xf numFmtId="3" fontId="4" fillId="12" borderId="23" xfId="1" applyNumberFormat="1" applyFont="1" applyFill="1" applyBorder="1" applyAlignment="1">
      <alignment horizontal="left" vertical="center"/>
    </xf>
    <xf numFmtId="9" fontId="16" fillId="12" borderId="26" xfId="2" applyFont="1" applyFill="1" applyBorder="1" applyAlignment="1">
      <alignment horizontal="left" vertical="center"/>
    </xf>
    <xf numFmtId="9" fontId="7" fillId="12" borderId="26" xfId="2" applyFont="1" applyFill="1" applyBorder="1" applyAlignment="1">
      <alignment horizontal="left" vertical="center"/>
    </xf>
    <xf numFmtId="3" fontId="4" fillId="12" borderId="0" xfId="0" applyNumberFormat="1" applyFont="1" applyFill="1" applyBorder="1" applyAlignment="1">
      <alignment horizontal="left" vertical="center"/>
    </xf>
    <xf numFmtId="3" fontId="16" fillId="12" borderId="25" xfId="0" applyNumberFormat="1" applyFont="1" applyFill="1" applyBorder="1" applyAlignment="1">
      <alignment horizontal="left" vertical="center"/>
    </xf>
    <xf numFmtId="3" fontId="4" fillId="12" borderId="0" xfId="0" applyNumberFormat="1" applyFont="1" applyFill="1" applyAlignment="1">
      <alignment horizontal="left" vertical="center"/>
    </xf>
    <xf numFmtId="3" fontId="4" fillId="12" borderId="25" xfId="0" applyNumberFormat="1" applyFont="1" applyFill="1" applyBorder="1" applyAlignment="1">
      <alignment horizontal="left" vertical="center"/>
    </xf>
    <xf numFmtId="0" fontId="9" fillId="12" borderId="25" xfId="0" applyFont="1" applyFill="1" applyBorder="1"/>
    <xf numFmtId="3" fontId="9" fillId="12" borderId="0" xfId="0" applyNumberFormat="1" applyFont="1" applyFill="1" applyBorder="1" applyAlignment="1">
      <alignment horizontal="left" vertical="center"/>
    </xf>
    <xf numFmtId="9" fontId="14" fillId="12" borderId="25" xfId="2" applyFont="1" applyFill="1" applyBorder="1" applyAlignment="1">
      <alignment horizontal="left" vertical="center"/>
    </xf>
    <xf numFmtId="3" fontId="9" fillId="12" borderId="0" xfId="0" applyNumberFormat="1" applyFont="1" applyFill="1" applyAlignment="1">
      <alignment horizontal="left" vertical="center"/>
    </xf>
    <xf numFmtId="0" fontId="9" fillId="12" borderId="0" xfId="0" applyFont="1" applyFill="1"/>
    <xf numFmtId="3" fontId="8" fillId="12" borderId="23" xfId="0" applyNumberFormat="1" applyFont="1" applyFill="1" applyBorder="1" applyAlignment="1">
      <alignment horizontal="left" vertical="center" wrapText="1"/>
    </xf>
    <xf numFmtId="9" fontId="11" fillId="12" borderId="0" xfId="2" applyFont="1" applyFill="1" applyAlignment="1">
      <alignment horizontal="left" vertical="center"/>
    </xf>
    <xf numFmtId="9" fontId="4" fillId="12" borderId="0" xfId="2" applyFont="1" applyFill="1" applyAlignment="1">
      <alignment horizontal="left" vertical="center"/>
    </xf>
    <xf numFmtId="3" fontId="11" fillId="12" borderId="25" xfId="0" applyNumberFormat="1" applyFont="1" applyFill="1" applyBorder="1" applyAlignment="1">
      <alignment horizontal="left" vertical="center"/>
    </xf>
    <xf numFmtId="3" fontId="10" fillId="11" borderId="25" xfId="0" applyNumberFormat="1" applyFont="1" applyFill="1" applyBorder="1" applyAlignment="1">
      <alignment horizontal="left" vertical="center"/>
    </xf>
    <xf numFmtId="3" fontId="4" fillId="12" borderId="25" xfId="1" applyNumberFormat="1" applyFont="1" applyFill="1" applyBorder="1" applyAlignment="1">
      <alignment horizontal="left" vertical="center"/>
    </xf>
    <xf numFmtId="3" fontId="9" fillId="12" borderId="25" xfId="0" applyNumberFormat="1" applyFont="1" applyFill="1" applyBorder="1" applyAlignment="1">
      <alignment horizontal="left" vertical="center"/>
    </xf>
    <xf numFmtId="9" fontId="13" fillId="11" borderId="0" xfId="2" applyFont="1" applyFill="1" applyAlignment="1">
      <alignment horizontal="left" vertical="center"/>
    </xf>
    <xf numFmtId="9" fontId="7" fillId="12" borderId="0" xfId="2" applyFont="1" applyFill="1" applyAlignment="1">
      <alignment horizontal="left" vertical="center"/>
    </xf>
    <xf numFmtId="9" fontId="17" fillId="12" borderId="0" xfId="2" applyFont="1" applyFill="1" applyAlignment="1">
      <alignment horizontal="left" vertical="center"/>
    </xf>
    <xf numFmtId="3" fontId="4" fillId="12" borderId="23" xfId="0" applyNumberFormat="1" applyFont="1" applyFill="1" applyBorder="1" applyAlignment="1">
      <alignment horizontal="left" vertical="center"/>
    </xf>
    <xf numFmtId="9" fontId="7" fillId="12" borderId="23" xfId="2" applyFont="1" applyFill="1" applyBorder="1" applyAlignment="1">
      <alignment horizontal="left" vertical="center"/>
    </xf>
    <xf numFmtId="3" fontId="4" fillId="12" borderId="26" xfId="0" applyNumberFormat="1" applyFont="1" applyFill="1" applyBorder="1" applyAlignment="1">
      <alignment horizontal="left" vertical="center"/>
    </xf>
    <xf numFmtId="0" fontId="4" fillId="12" borderId="0" xfId="0" applyFont="1" applyFill="1" applyBorder="1"/>
    <xf numFmtId="3" fontId="16" fillId="12" borderId="0" xfId="0" applyNumberFormat="1" applyFont="1" applyFill="1" applyBorder="1" applyAlignment="1">
      <alignment horizontal="left" vertical="center"/>
    </xf>
    <xf numFmtId="9" fontId="4" fillId="12" borderId="0" xfId="2" applyFont="1" applyFill="1" applyBorder="1" applyAlignment="1">
      <alignment horizontal="left" vertical="center"/>
    </xf>
    <xf numFmtId="3" fontId="10" fillId="11" borderId="23" xfId="0" applyNumberFormat="1" applyFont="1" applyFill="1" applyBorder="1" applyAlignment="1">
      <alignment horizontal="left" vertical="center"/>
    </xf>
    <xf numFmtId="9" fontId="15" fillId="11" borderId="26" xfId="2" applyFont="1" applyFill="1" applyBorder="1" applyAlignment="1">
      <alignment horizontal="left" vertical="center"/>
    </xf>
    <xf numFmtId="9" fontId="13" fillId="11" borderId="26" xfId="2" applyFont="1" applyFill="1" applyBorder="1" applyAlignment="1">
      <alignment horizontal="left" vertical="center"/>
    </xf>
    <xf numFmtId="9" fontId="13" fillId="11" borderId="23" xfId="2" applyFont="1" applyFill="1" applyBorder="1" applyAlignment="1">
      <alignment horizontal="left" vertical="center"/>
    </xf>
    <xf numFmtId="3" fontId="10" fillId="11" borderId="26" xfId="0" applyNumberFormat="1" applyFont="1" applyFill="1" applyBorder="1" applyAlignment="1">
      <alignment horizontal="left" vertical="center"/>
    </xf>
    <xf numFmtId="0" fontId="9" fillId="11" borderId="25" xfId="0" applyFont="1" applyFill="1" applyBorder="1"/>
    <xf numFmtId="0" fontId="9" fillId="11" borderId="26" xfId="0" applyFont="1" applyFill="1" applyBorder="1"/>
    <xf numFmtId="9" fontId="17" fillId="11" borderId="25" xfId="2" applyFont="1" applyFill="1" applyBorder="1" applyAlignment="1">
      <alignment horizontal="left"/>
    </xf>
    <xf numFmtId="9" fontId="17" fillId="12" borderId="25" xfId="2" applyFont="1" applyFill="1" applyBorder="1" applyAlignment="1">
      <alignment horizontal="left"/>
    </xf>
    <xf numFmtId="9" fontId="7" fillId="12" borderId="0" xfId="2" applyFont="1" applyFill="1" applyBorder="1" applyAlignment="1">
      <alignment horizontal="left"/>
    </xf>
    <xf numFmtId="0" fontId="4" fillId="12" borderId="25" xfId="0" applyFont="1" applyFill="1" applyBorder="1" applyAlignment="1">
      <alignment horizontal="left"/>
    </xf>
    <xf numFmtId="0" fontId="9" fillId="12" borderId="25" xfId="0" applyFont="1" applyFill="1" applyBorder="1" applyAlignment="1">
      <alignment horizontal="left"/>
    </xf>
    <xf numFmtId="0" fontId="4" fillId="12" borderId="0" xfId="0" applyFont="1" applyFill="1" applyBorder="1" applyAlignment="1">
      <alignment horizontal="left"/>
    </xf>
    <xf numFmtId="3" fontId="4" fillId="12" borderId="25" xfId="0" applyNumberFormat="1" applyFont="1" applyFill="1" applyBorder="1" applyAlignment="1">
      <alignment horizontal="left"/>
    </xf>
    <xf numFmtId="3" fontId="9" fillId="12" borderId="25" xfId="0" applyNumberFormat="1" applyFont="1" applyFill="1" applyBorder="1" applyAlignment="1">
      <alignment horizontal="left"/>
    </xf>
    <xf numFmtId="0" fontId="11" fillId="12" borderId="0" xfId="0" applyFont="1" applyFill="1" applyBorder="1" applyAlignment="1">
      <alignment horizontal="left"/>
    </xf>
    <xf numFmtId="3" fontId="11" fillId="12" borderId="0" xfId="0" applyNumberFormat="1" applyFont="1" applyFill="1" applyBorder="1" applyAlignment="1">
      <alignment horizontal="left"/>
    </xf>
    <xf numFmtId="0" fontId="9" fillId="12" borderId="0" xfId="0" applyFont="1" applyFill="1" applyBorder="1" applyAlignment="1">
      <alignment horizontal="left"/>
    </xf>
    <xf numFmtId="3" fontId="9" fillId="11" borderId="31" xfId="0" applyNumberFormat="1" applyFont="1" applyFill="1" applyBorder="1" applyAlignment="1">
      <alignment horizontal="left"/>
    </xf>
    <xf numFmtId="3" fontId="4" fillId="12" borderId="31" xfId="0" applyNumberFormat="1" applyFont="1" applyFill="1" applyBorder="1" applyAlignment="1">
      <alignment horizontal="left"/>
    </xf>
    <xf numFmtId="3" fontId="9" fillId="12" borderId="31" xfId="0" applyNumberFormat="1" applyFont="1" applyFill="1" applyBorder="1" applyAlignment="1">
      <alignment horizontal="left"/>
    </xf>
    <xf numFmtId="0" fontId="11" fillId="12" borderId="25" xfId="0" applyFont="1" applyFill="1" applyBorder="1" applyAlignment="1">
      <alignment horizontal="left"/>
    </xf>
    <xf numFmtId="3" fontId="9" fillId="11" borderId="34" xfId="0" applyNumberFormat="1" applyFont="1" applyFill="1" applyBorder="1" applyAlignment="1">
      <alignment horizontal="left"/>
    </xf>
    <xf numFmtId="3" fontId="9" fillId="11" borderId="35" xfId="0" applyNumberFormat="1" applyFont="1" applyFill="1" applyBorder="1" applyAlignment="1">
      <alignment horizontal="left"/>
    </xf>
    <xf numFmtId="9" fontId="17" fillId="11" borderId="36" xfId="2" applyFont="1" applyFill="1" applyBorder="1" applyAlignment="1">
      <alignment horizontal="left"/>
    </xf>
    <xf numFmtId="9" fontId="17" fillId="11" borderId="20" xfId="2" applyFont="1" applyFill="1" applyBorder="1" applyAlignment="1">
      <alignment horizontal="left"/>
    </xf>
    <xf numFmtId="3" fontId="4" fillId="12" borderId="37" xfId="0" applyNumberFormat="1" applyFont="1" applyFill="1" applyBorder="1" applyAlignment="1">
      <alignment horizontal="left"/>
    </xf>
    <xf numFmtId="9" fontId="7" fillId="12" borderId="29" xfId="2" applyFont="1" applyFill="1" applyBorder="1" applyAlignment="1">
      <alignment horizontal="left"/>
    </xf>
    <xf numFmtId="3" fontId="9" fillId="11" borderId="37" xfId="0" applyNumberFormat="1" applyFont="1" applyFill="1" applyBorder="1" applyAlignment="1">
      <alignment horizontal="left"/>
    </xf>
    <xf numFmtId="9" fontId="17" fillId="11" borderId="29" xfId="2" applyFont="1" applyFill="1" applyBorder="1" applyAlignment="1">
      <alignment horizontal="left"/>
    </xf>
    <xf numFmtId="3" fontId="4" fillId="12" borderId="38" xfId="0" applyNumberFormat="1" applyFont="1" applyFill="1" applyBorder="1" applyAlignment="1">
      <alignment horizontal="left"/>
    </xf>
    <xf numFmtId="3" fontId="4" fillId="12" borderId="27" xfId="0" applyNumberFormat="1" applyFont="1" applyFill="1" applyBorder="1" applyAlignment="1">
      <alignment horizontal="left"/>
    </xf>
    <xf numFmtId="9" fontId="7" fillId="12" borderId="24" xfId="2" applyFont="1" applyFill="1" applyBorder="1" applyAlignment="1">
      <alignment horizontal="left"/>
    </xf>
    <xf numFmtId="0" fontId="9" fillId="11" borderId="39" xfId="0" applyFont="1" applyFill="1" applyBorder="1" applyAlignment="1">
      <alignment horizontal="left"/>
    </xf>
    <xf numFmtId="0" fontId="4" fillId="12" borderId="40" xfId="0" applyFont="1" applyFill="1" applyBorder="1" applyAlignment="1">
      <alignment horizontal="left"/>
    </xf>
    <xf numFmtId="0" fontId="9" fillId="11" borderId="40" xfId="0" applyFont="1" applyFill="1" applyBorder="1" applyAlignment="1">
      <alignment horizontal="left"/>
    </xf>
    <xf numFmtId="0" fontId="4" fillId="12" borderId="41" xfId="0" applyFont="1" applyFill="1" applyBorder="1" applyAlignment="1">
      <alignment horizontal="left"/>
    </xf>
    <xf numFmtId="3" fontId="18" fillId="12" borderId="31" xfId="0" applyNumberFormat="1" applyFont="1" applyFill="1" applyBorder="1" applyAlignment="1">
      <alignment horizontal="left"/>
    </xf>
    <xf numFmtId="9" fontId="18" fillId="12" borderId="25" xfId="2" applyFont="1" applyFill="1" applyBorder="1" applyAlignment="1">
      <alignment horizontal="left"/>
    </xf>
    <xf numFmtId="0" fontId="11" fillId="12" borderId="32" xfId="0" applyFont="1" applyFill="1" applyBorder="1"/>
    <xf numFmtId="0" fontId="4" fillId="12" borderId="32" xfId="0" applyFont="1" applyFill="1" applyBorder="1"/>
    <xf numFmtId="0" fontId="9" fillId="12" borderId="32" xfId="0" applyFont="1" applyFill="1" applyBorder="1"/>
    <xf numFmtId="3" fontId="4" fillId="12" borderId="42" xfId="0" applyNumberFormat="1" applyFont="1" applyFill="1" applyBorder="1" applyAlignment="1">
      <alignment horizontal="left"/>
    </xf>
    <xf numFmtId="3" fontId="9" fillId="12" borderId="32" xfId="0" applyNumberFormat="1" applyFont="1" applyFill="1" applyBorder="1" applyAlignment="1">
      <alignment horizontal="left"/>
    </xf>
    <xf numFmtId="3" fontId="9" fillId="11" borderId="38" xfId="0" applyNumberFormat="1" applyFont="1" applyFill="1" applyBorder="1" applyAlignment="1">
      <alignment horizontal="left"/>
    </xf>
    <xf numFmtId="3" fontId="9" fillId="11" borderId="27" xfId="0" applyNumberFormat="1" applyFont="1" applyFill="1" applyBorder="1" applyAlignment="1">
      <alignment horizontal="left"/>
    </xf>
    <xf numFmtId="9" fontId="17" fillId="11" borderId="26" xfId="2" applyFont="1" applyFill="1" applyBorder="1" applyAlignment="1">
      <alignment horizontal="left"/>
    </xf>
    <xf numFmtId="9" fontId="17" fillId="11" borderId="24" xfId="2" applyFont="1" applyFill="1" applyBorder="1" applyAlignment="1">
      <alignment horizontal="left"/>
    </xf>
    <xf numFmtId="0" fontId="9" fillId="11" borderId="41" xfId="0" applyFont="1" applyFill="1" applyBorder="1" applyAlignment="1">
      <alignment horizontal="left"/>
    </xf>
    <xf numFmtId="0" fontId="21" fillId="12" borderId="0" xfId="0" applyFont="1" applyFill="1" applyBorder="1" applyAlignment="1">
      <alignment horizontal="left"/>
    </xf>
    <xf numFmtId="164" fontId="4" fillId="12" borderId="0" xfId="1" applyNumberFormat="1" applyFont="1" applyFill="1" applyBorder="1" applyAlignment="1">
      <alignment horizontal="left"/>
    </xf>
    <xf numFmtId="164" fontId="11" fillId="12" borderId="0" xfId="1" applyNumberFormat="1" applyFont="1" applyFill="1" applyBorder="1" applyAlignment="1">
      <alignment horizontal="left"/>
    </xf>
    <xf numFmtId="164" fontId="11" fillId="12" borderId="0" xfId="0" applyNumberFormat="1" applyFont="1" applyFill="1" applyBorder="1" applyAlignment="1">
      <alignment horizontal="left"/>
    </xf>
    <xf numFmtId="0" fontId="8" fillId="12" borderId="0" xfId="0" applyFont="1" applyFill="1" applyBorder="1" applyAlignment="1">
      <alignment horizontal="left"/>
    </xf>
    <xf numFmtId="164" fontId="21" fillId="12" borderId="18" xfId="1" applyNumberFormat="1" applyFont="1" applyFill="1" applyBorder="1" applyAlignment="1">
      <alignment horizontal="left"/>
    </xf>
    <xf numFmtId="0" fontId="21" fillId="12" borderId="19" xfId="0" applyFont="1" applyFill="1" applyBorder="1" applyAlignment="1">
      <alignment horizontal="left"/>
    </xf>
    <xf numFmtId="0" fontId="21" fillId="12" borderId="20" xfId="0" applyFont="1" applyFill="1" applyBorder="1" applyAlignment="1">
      <alignment horizontal="left"/>
    </xf>
    <xf numFmtId="164" fontId="4" fillId="12" borderId="28" xfId="1" applyNumberFormat="1" applyFont="1" applyFill="1" applyBorder="1" applyAlignment="1">
      <alignment horizontal="left"/>
    </xf>
    <xf numFmtId="164" fontId="4" fillId="12" borderId="30" xfId="1" applyNumberFormat="1" applyFont="1" applyFill="1" applyBorder="1" applyAlignment="1">
      <alignment horizontal="left"/>
    </xf>
    <xf numFmtId="0" fontId="4" fillId="12" borderId="23" xfId="0" applyFont="1" applyFill="1" applyBorder="1" applyAlignment="1">
      <alignment horizontal="left"/>
    </xf>
    <xf numFmtId="164" fontId="4" fillId="12" borderId="29" xfId="0" applyNumberFormat="1" applyFont="1" applyFill="1" applyBorder="1" applyAlignment="1">
      <alignment horizontal="left"/>
    </xf>
    <xf numFmtId="164" fontId="4" fillId="12" borderId="24" xfId="0" applyNumberFormat="1" applyFont="1" applyFill="1" applyBorder="1" applyAlignment="1">
      <alignment horizontal="left"/>
    </xf>
    <xf numFmtId="0" fontId="21" fillId="12" borderId="18" xfId="0" applyFont="1" applyFill="1" applyBorder="1" applyAlignment="1">
      <alignment horizontal="left"/>
    </xf>
    <xf numFmtId="0" fontId="4" fillId="12" borderId="28" xfId="0" applyFont="1" applyFill="1" applyBorder="1" applyAlignment="1">
      <alignment horizontal="left"/>
    </xf>
    <xf numFmtId="0" fontId="4" fillId="12" borderId="30" xfId="0" applyFont="1" applyFill="1" applyBorder="1" applyAlignment="1">
      <alignment horizontal="left"/>
    </xf>
    <xf numFmtId="0" fontId="21" fillId="12" borderId="39" xfId="0" applyFont="1" applyFill="1" applyBorder="1" applyAlignment="1">
      <alignment horizontal="left"/>
    </xf>
    <xf numFmtId="164" fontId="4" fillId="12" borderId="40" xfId="0" applyNumberFormat="1" applyFont="1" applyFill="1" applyBorder="1" applyAlignment="1">
      <alignment horizontal="left"/>
    </xf>
    <xf numFmtId="164" fontId="4" fillId="12" borderId="41" xfId="0" applyNumberFormat="1" applyFont="1" applyFill="1" applyBorder="1" applyAlignment="1">
      <alignment horizontal="left"/>
    </xf>
    <xf numFmtId="3" fontId="23" fillId="12" borderId="0" xfId="0" applyNumberFormat="1" applyFont="1" applyFill="1" applyBorder="1" applyAlignment="1">
      <alignment horizontal="left" vertical="center"/>
    </xf>
    <xf numFmtId="3" fontId="24" fillId="12" borderId="0" xfId="0" applyNumberFormat="1" applyFont="1" applyFill="1" applyBorder="1" applyAlignment="1">
      <alignment horizontal="left" vertical="center"/>
    </xf>
    <xf numFmtId="0" fontId="24" fillId="12" borderId="0" xfId="0" applyFont="1" applyFill="1" applyBorder="1"/>
    <xf numFmtId="3" fontId="22" fillId="12" borderId="0" xfId="0" applyNumberFormat="1" applyFont="1" applyFill="1" applyBorder="1" applyAlignment="1">
      <alignment horizontal="left"/>
    </xf>
    <xf numFmtId="3" fontId="25" fillId="12" borderId="0" xfId="0" applyNumberFormat="1" applyFont="1" applyFill="1" applyBorder="1" applyAlignment="1">
      <alignment horizontal="left"/>
    </xf>
    <xf numFmtId="0" fontId="25" fillId="12" borderId="0" xfId="0" applyFont="1" applyFill="1" applyBorder="1" applyAlignment="1">
      <alignment horizontal="left"/>
    </xf>
    <xf numFmtId="1" fontId="4" fillId="12" borderId="29" xfId="0" applyNumberFormat="1" applyFont="1" applyFill="1" applyBorder="1" applyAlignment="1">
      <alignment horizontal="left"/>
    </xf>
    <xf numFmtId="1" fontId="4" fillId="12" borderId="24" xfId="0" applyNumberFormat="1" applyFont="1" applyFill="1" applyBorder="1" applyAlignment="1">
      <alignment horizontal="left"/>
    </xf>
    <xf numFmtId="1" fontId="26" fillId="12" borderId="10" xfId="0" applyNumberFormat="1" applyFont="1" applyFill="1" applyBorder="1" applyAlignment="1">
      <alignment horizontal="left"/>
    </xf>
    <xf numFmtId="9" fontId="7" fillId="15" borderId="25" xfId="2" applyFont="1" applyFill="1" applyBorder="1" applyAlignment="1">
      <alignment horizontal="left" vertical="center"/>
    </xf>
    <xf numFmtId="3" fontId="4" fillId="16" borderId="0" xfId="1" applyNumberFormat="1" applyFont="1" applyFill="1" applyAlignment="1">
      <alignment horizontal="left" vertical="center"/>
    </xf>
    <xf numFmtId="3" fontId="12" fillId="14" borderId="0" xfId="0" applyNumberFormat="1" applyFont="1" applyFill="1" applyAlignment="1">
      <alignment horizontal="center" vertical="center"/>
    </xf>
    <xf numFmtId="3" fontId="12" fillId="14" borderId="25" xfId="0" applyNumberFormat="1" applyFont="1" applyFill="1" applyBorder="1" applyAlignment="1">
      <alignment horizontal="center" vertical="center"/>
    </xf>
    <xf numFmtId="3" fontId="11" fillId="6" borderId="31" xfId="0" applyNumberFormat="1" applyFont="1" applyFill="1" applyBorder="1" applyAlignment="1">
      <alignment horizontal="center" vertical="center"/>
    </xf>
    <xf numFmtId="3" fontId="11" fillId="6" borderId="0" xfId="0" applyNumberFormat="1" applyFont="1" applyFill="1" applyAlignment="1">
      <alignment horizontal="center" vertical="center"/>
    </xf>
    <xf numFmtId="3" fontId="11" fillId="6" borderId="25" xfId="0" applyNumberFormat="1" applyFont="1" applyFill="1" applyBorder="1" applyAlignment="1">
      <alignment horizontal="center" vertical="center"/>
    </xf>
    <xf numFmtId="3" fontId="12" fillId="5" borderId="31" xfId="0" applyNumberFormat="1" applyFont="1" applyFill="1" applyBorder="1" applyAlignment="1">
      <alignment horizontal="center" vertical="center"/>
    </xf>
    <xf numFmtId="3" fontId="12" fillId="5" borderId="0" xfId="0" applyNumberFormat="1" applyFont="1" applyFill="1" applyAlignment="1">
      <alignment horizontal="center" vertical="center"/>
    </xf>
    <xf numFmtId="3" fontId="12" fillId="5" borderId="25" xfId="0" applyNumberFormat="1" applyFont="1" applyFill="1" applyBorder="1" applyAlignment="1">
      <alignment horizontal="center" vertical="center"/>
    </xf>
    <xf numFmtId="0" fontId="11" fillId="12" borderId="39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0" fontId="11" fillId="12" borderId="41" xfId="0" applyFont="1" applyFill="1" applyBorder="1" applyAlignment="1">
      <alignment horizontal="center" vertical="center"/>
    </xf>
    <xf numFmtId="164" fontId="19" fillId="12" borderId="28" xfId="1" applyNumberFormat="1" applyFont="1" applyFill="1" applyBorder="1" applyAlignment="1">
      <alignment horizontal="center"/>
    </xf>
    <xf numFmtId="164" fontId="19" fillId="12" borderId="0" xfId="1" applyNumberFormat="1" applyFont="1" applyFill="1" applyBorder="1" applyAlignment="1">
      <alignment horizontal="center"/>
    </xf>
    <xf numFmtId="3" fontId="20" fillId="13" borderId="31" xfId="0" applyNumberFormat="1" applyFont="1" applyFill="1" applyBorder="1" applyAlignment="1">
      <alignment horizontal="center" vertical="center"/>
    </xf>
    <xf numFmtId="3" fontId="20" fillId="13" borderId="25" xfId="0" applyNumberFormat="1" applyFont="1" applyFill="1" applyBorder="1" applyAlignment="1">
      <alignment horizontal="center" vertical="center"/>
    </xf>
    <xf numFmtId="3" fontId="20" fillId="6" borderId="31" xfId="0" applyNumberFormat="1" applyFont="1" applyFill="1" applyBorder="1" applyAlignment="1">
      <alignment horizontal="center" vertical="center"/>
    </xf>
    <xf numFmtId="3" fontId="20" fillId="6" borderId="25" xfId="0" applyNumberFormat="1" applyFont="1" applyFill="1" applyBorder="1" applyAlignment="1">
      <alignment horizontal="center" vertical="center"/>
    </xf>
    <xf numFmtId="3" fontId="20" fillId="5" borderId="31" xfId="0" applyNumberFormat="1" applyFont="1" applyFill="1" applyBorder="1" applyAlignment="1">
      <alignment horizontal="center" vertical="center"/>
    </xf>
    <xf numFmtId="3" fontId="20" fillId="5" borderId="25" xfId="0" applyNumberFormat="1" applyFont="1" applyFill="1" applyBorder="1" applyAlignment="1">
      <alignment horizontal="center" vertical="center"/>
    </xf>
    <xf numFmtId="3" fontId="11" fillId="12" borderId="25" xfId="0" applyNumberFormat="1" applyFont="1" applyFill="1" applyBorder="1" applyAlignment="1">
      <alignment horizontal="center" vertical="center"/>
    </xf>
    <xf numFmtId="3" fontId="11" fillId="12" borderId="26" xfId="0" applyNumberFormat="1" applyFont="1" applyFill="1" applyBorder="1" applyAlignment="1">
      <alignment horizontal="center" vertical="center"/>
    </xf>
    <xf numFmtId="3" fontId="19" fillId="12" borderId="12" xfId="0" applyNumberFormat="1" applyFont="1" applyFill="1" applyBorder="1" applyAlignment="1">
      <alignment horizontal="center" vertical="center"/>
    </xf>
    <xf numFmtId="3" fontId="19" fillId="12" borderId="13" xfId="0" applyNumberFormat="1" applyFont="1" applyFill="1" applyBorder="1" applyAlignment="1">
      <alignment horizontal="center" vertical="center"/>
    </xf>
    <xf numFmtId="3" fontId="19" fillId="12" borderId="11" xfId="0" applyNumberFormat="1" applyFont="1" applyFill="1" applyBorder="1" applyAlignment="1">
      <alignment horizontal="center" vertical="center"/>
    </xf>
    <xf numFmtId="3" fontId="11" fillId="12" borderId="42" xfId="0" applyNumberFormat="1" applyFont="1" applyFill="1" applyBorder="1" applyAlignment="1">
      <alignment horizontal="center" vertical="center"/>
    </xf>
    <xf numFmtId="3" fontId="11" fillId="12" borderId="33" xfId="0" applyNumberFormat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3" xr:uid="{4A8E2099-5ED2-4417-9512-E532AF5429D1}"/>
    <cellStyle name="Процентный" xfId="2" builtinId="5"/>
    <cellStyle name="Финансовый" xfId="1" builtinId="3"/>
  </cellStyles>
  <dxfs count="3">
    <dxf>
      <fill>
        <patternFill patternType="none">
          <fgColor indexed="64"/>
          <bgColor indexed="6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EFC3-9859-4AE7-BE8B-0CE4CB30E95E}">
  <sheetPr filterMode="1">
    <tabColor rgb="FFFFFF00"/>
    <outlinePr summaryBelow="0" summaryRight="0"/>
    <pageSetUpPr autoPageBreaks="0" fitToPage="1"/>
  </sheetPr>
  <dimension ref="A1:H8208"/>
  <sheetViews>
    <sheetView tabSelected="1" topLeftCell="B1" workbookViewId="0">
      <selection activeCell="D7" sqref="D7:D8208"/>
    </sheetView>
  </sheetViews>
  <sheetFormatPr defaultColWidth="12" defaultRowHeight="11.4" customHeight="1" outlineLevelRow="6" x14ac:dyDescent="0.2"/>
  <cols>
    <col min="1" max="1" width="36" style="6" customWidth="1"/>
    <col min="2" max="2" width="30.77734375" style="6" customWidth="1"/>
    <col min="3" max="3" width="14.44140625" style="6" customWidth="1"/>
    <col min="4" max="4" width="31.5546875" style="6" customWidth="1"/>
    <col min="5" max="5" width="16.77734375" style="6" customWidth="1"/>
    <col min="6" max="6" width="16.109375" style="6" customWidth="1"/>
    <col min="7" max="16384" width="12" style="2"/>
  </cols>
  <sheetData>
    <row r="1" spans="1:8" ht="13.0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0</v>
      </c>
      <c r="F1" s="3" t="s">
        <v>1</v>
      </c>
    </row>
    <row r="2" spans="1:8" ht="58.8" customHeight="1" x14ac:dyDescent="0.2">
      <c r="A2" s="1"/>
      <c r="B2" s="1"/>
      <c r="C2" s="1"/>
      <c r="D2" s="1"/>
      <c r="E2" s="1"/>
      <c r="F2" s="1"/>
      <c r="G2" s="2" t="s">
        <v>5088</v>
      </c>
      <c r="H2" s="2" t="s">
        <v>5087</v>
      </c>
    </row>
    <row r="3" spans="1:8" ht="10.95" hidden="1" customHeight="1" outlineLevel="1" x14ac:dyDescent="0.2">
      <c r="A3" s="4" t="s">
        <v>5</v>
      </c>
      <c r="B3" s="4"/>
      <c r="C3" s="4"/>
      <c r="D3" s="4"/>
      <c r="E3" s="4" t="s">
        <v>5</v>
      </c>
      <c r="F3" s="4"/>
      <c r="G3" s="2" t="e">
        <v>#N/A</v>
      </c>
      <c r="H3" s="2" t="s">
        <v>5089</v>
      </c>
    </row>
    <row r="4" spans="1:8" ht="10.95" hidden="1" customHeight="1" outlineLevel="2" x14ac:dyDescent="0.2">
      <c r="A4" s="4" t="s">
        <v>5</v>
      </c>
      <c r="B4" s="4"/>
      <c r="C4" s="5" t="s">
        <v>6</v>
      </c>
      <c r="D4" s="5"/>
      <c r="E4" s="4" t="s">
        <v>5</v>
      </c>
      <c r="F4" s="4"/>
      <c r="G4" s="2" t="e">
        <v>#N/A</v>
      </c>
      <c r="H4" s="2" t="s">
        <v>5089</v>
      </c>
    </row>
    <row r="5" spans="1:8" ht="10.95" hidden="1" customHeight="1" outlineLevel="3" x14ac:dyDescent="0.2">
      <c r="A5" s="4" t="s">
        <v>5</v>
      </c>
      <c r="B5" s="5" t="s">
        <v>7</v>
      </c>
      <c r="C5" s="5" t="s">
        <v>7</v>
      </c>
      <c r="D5" s="5"/>
      <c r="E5" s="4" t="s">
        <v>5</v>
      </c>
      <c r="F5" s="5" t="s">
        <v>7</v>
      </c>
      <c r="G5" s="2" t="e">
        <v>#N/A</v>
      </c>
      <c r="H5" s="2" t="s">
        <v>5089</v>
      </c>
    </row>
    <row r="6" spans="1:8" s="6" customFormat="1" ht="10.95" hidden="1" customHeight="1" outlineLevel="4" x14ac:dyDescent="0.2">
      <c r="A6" s="4" t="s">
        <v>5</v>
      </c>
      <c r="B6" s="5" t="s">
        <v>7</v>
      </c>
      <c r="C6" s="5" t="s">
        <v>8</v>
      </c>
      <c r="D6" s="5"/>
      <c r="E6" s="4" t="s">
        <v>5</v>
      </c>
      <c r="F6" s="5" t="s">
        <v>7</v>
      </c>
      <c r="G6" s="2" t="e">
        <v>#N/A</v>
      </c>
      <c r="H6" s="2" t="s">
        <v>5089</v>
      </c>
    </row>
    <row r="7" spans="1:8" s="6" customFormat="1" ht="10.95" customHeight="1" outlineLevel="5" x14ac:dyDescent="0.2">
      <c r="A7" s="4" t="s">
        <v>5</v>
      </c>
      <c r="B7" s="5" t="s">
        <v>7</v>
      </c>
      <c r="C7" s="5" t="s">
        <v>8</v>
      </c>
      <c r="D7" s="7" t="s">
        <v>9</v>
      </c>
      <c r="E7" s="4" t="s">
        <v>5</v>
      </c>
      <c r="F7" s="5" t="s">
        <v>7</v>
      </c>
      <c r="G7" s="2">
        <v>18.061539354895679</v>
      </c>
      <c r="H7" s="2" t="s">
        <v>5090</v>
      </c>
    </row>
    <row r="8" spans="1:8" s="6" customFormat="1" ht="10.95" customHeight="1" outlineLevel="5" x14ac:dyDescent="0.2">
      <c r="A8" s="4" t="s">
        <v>5</v>
      </c>
      <c r="B8" s="5" t="s">
        <v>7</v>
      </c>
      <c r="C8" s="5" t="s">
        <v>8</v>
      </c>
      <c r="D8" s="7" t="s">
        <v>10</v>
      </c>
      <c r="E8" s="4" t="s">
        <v>5</v>
      </c>
      <c r="F8" s="5" t="s">
        <v>7</v>
      </c>
      <c r="G8" s="2">
        <v>25.037059236079084</v>
      </c>
      <c r="H8" s="2" t="s">
        <v>5090</v>
      </c>
    </row>
    <row r="9" spans="1:8" s="6" customFormat="1" ht="10.95" customHeight="1" outlineLevel="5" x14ac:dyDescent="0.2">
      <c r="A9" s="4" t="s">
        <v>5</v>
      </c>
      <c r="B9" s="5" t="s">
        <v>7</v>
      </c>
      <c r="C9" s="5" t="s">
        <v>8</v>
      </c>
      <c r="D9" s="7" t="s">
        <v>11</v>
      </c>
      <c r="E9" s="4" t="s">
        <v>5</v>
      </c>
      <c r="F9" s="5" t="s">
        <v>7</v>
      </c>
      <c r="G9" s="2">
        <v>26.145709900810061</v>
      </c>
      <c r="H9" s="2" t="s">
        <v>5090</v>
      </c>
    </row>
    <row r="10" spans="1:8" s="6" customFormat="1" ht="10.95" customHeight="1" outlineLevel="5" x14ac:dyDescent="0.2">
      <c r="A10" s="4" t="s">
        <v>5</v>
      </c>
      <c r="B10" s="5" t="s">
        <v>7</v>
      </c>
      <c r="C10" s="5" t="s">
        <v>8</v>
      </c>
      <c r="D10" s="7" t="s">
        <v>12</v>
      </c>
      <c r="E10" s="4" t="s">
        <v>5</v>
      </c>
      <c r="F10" s="5" t="s">
        <v>7</v>
      </c>
      <c r="G10" s="2">
        <v>18.169597107845775</v>
      </c>
      <c r="H10" s="2" t="s">
        <v>5090</v>
      </c>
    </row>
    <row r="11" spans="1:8" s="6" customFormat="1" ht="10.95" customHeight="1" outlineLevel="5" x14ac:dyDescent="0.2">
      <c r="A11" s="4" t="s">
        <v>5</v>
      </c>
      <c r="B11" s="5" t="s">
        <v>7</v>
      </c>
      <c r="C11" s="5" t="s">
        <v>8</v>
      </c>
      <c r="D11" s="7" t="s">
        <v>13</v>
      </c>
      <c r="E11" s="4" t="s">
        <v>5</v>
      </c>
      <c r="F11" s="5" t="s">
        <v>7</v>
      </c>
      <c r="G11" s="2">
        <v>17.758084479693697</v>
      </c>
      <c r="H11" s="2" t="s">
        <v>5090</v>
      </c>
    </row>
    <row r="12" spans="1:8" s="6" customFormat="1" ht="10.95" customHeight="1" outlineLevel="5" x14ac:dyDescent="0.2">
      <c r="A12" s="4" t="s">
        <v>5</v>
      </c>
      <c r="B12" s="5" t="s">
        <v>7</v>
      </c>
      <c r="C12" s="5" t="s">
        <v>8</v>
      </c>
      <c r="D12" s="7" t="s">
        <v>14</v>
      </c>
      <c r="E12" s="4" t="s">
        <v>5</v>
      </c>
      <c r="F12" s="5" t="s">
        <v>7</v>
      </c>
      <c r="G12" s="2">
        <v>21.594333061444999</v>
      </c>
      <c r="H12" s="2" t="s">
        <v>5090</v>
      </c>
    </row>
    <row r="13" spans="1:8" s="6" customFormat="1" ht="10.95" customHeight="1" outlineLevel="5" x14ac:dyDescent="0.2">
      <c r="A13" s="4" t="s">
        <v>5</v>
      </c>
      <c r="B13" s="5" t="s">
        <v>7</v>
      </c>
      <c r="C13" s="5" t="s">
        <v>8</v>
      </c>
      <c r="D13" s="7" t="s">
        <v>15</v>
      </c>
      <c r="E13" s="4" t="s">
        <v>5</v>
      </c>
      <c r="F13" s="5" t="s">
        <v>7</v>
      </c>
      <c r="G13" s="2">
        <v>18.815736410193129</v>
      </c>
      <c r="H13" s="2" t="s">
        <v>5090</v>
      </c>
    </row>
    <row r="14" spans="1:8" s="6" customFormat="1" ht="10.95" customHeight="1" outlineLevel="5" x14ac:dyDescent="0.2">
      <c r="A14" s="4" t="s">
        <v>5</v>
      </c>
      <c r="B14" s="5" t="s">
        <v>7</v>
      </c>
      <c r="C14" s="5" t="s">
        <v>8</v>
      </c>
      <c r="D14" s="7" t="s">
        <v>16</v>
      </c>
      <c r="E14" s="4" t="s">
        <v>5</v>
      </c>
      <c r="F14" s="5" t="s">
        <v>7</v>
      </c>
      <c r="G14" s="2">
        <v>22.252896174863388</v>
      </c>
      <c r="H14" s="2" t="s">
        <v>5090</v>
      </c>
    </row>
    <row r="15" spans="1:8" s="6" customFormat="1" ht="10.95" customHeight="1" outlineLevel="5" x14ac:dyDescent="0.2">
      <c r="A15" s="4" t="s">
        <v>5</v>
      </c>
      <c r="B15" s="5" t="s">
        <v>7</v>
      </c>
      <c r="C15" s="5" t="s">
        <v>8</v>
      </c>
      <c r="D15" s="7" t="s">
        <v>17</v>
      </c>
      <c r="E15" s="4" t="s">
        <v>5</v>
      </c>
      <c r="F15" s="5" t="s">
        <v>7</v>
      </c>
      <c r="G15" s="2">
        <v>23.109630992524398</v>
      </c>
      <c r="H15" s="2" t="s">
        <v>5090</v>
      </c>
    </row>
    <row r="16" spans="1:8" s="6" customFormat="1" ht="10.95" customHeight="1" outlineLevel="5" x14ac:dyDescent="0.2">
      <c r="A16" s="4" t="s">
        <v>5</v>
      </c>
      <c r="B16" s="5" t="s">
        <v>7</v>
      </c>
      <c r="C16" s="5" t="s">
        <v>8</v>
      </c>
      <c r="D16" s="7" t="s">
        <v>18</v>
      </c>
      <c r="E16" s="4" t="s">
        <v>5</v>
      </c>
      <c r="F16" s="5" t="s">
        <v>7</v>
      </c>
      <c r="G16" s="2">
        <v>19.798543207953688</v>
      </c>
      <c r="H16" s="2" t="s">
        <v>5090</v>
      </c>
    </row>
    <row r="17" spans="1:8" s="6" customFormat="1" ht="10.95" customHeight="1" outlineLevel="5" x14ac:dyDescent="0.2">
      <c r="A17" s="4" t="s">
        <v>5</v>
      </c>
      <c r="B17" s="5" t="s">
        <v>7</v>
      </c>
      <c r="C17" s="5" t="s">
        <v>8</v>
      </c>
      <c r="D17" s="7" t="s">
        <v>19</v>
      </c>
      <c r="E17" s="4" t="s">
        <v>5</v>
      </c>
      <c r="F17" s="5" t="s">
        <v>7</v>
      </c>
      <c r="G17" s="2">
        <v>25.043404410162978</v>
      </c>
      <c r="H17" s="2" t="s">
        <v>5090</v>
      </c>
    </row>
    <row r="18" spans="1:8" s="6" customFormat="1" ht="10.95" customHeight="1" outlineLevel="5" x14ac:dyDescent="0.2">
      <c r="A18" s="4" t="s">
        <v>5</v>
      </c>
      <c r="B18" s="5" t="s">
        <v>7</v>
      </c>
      <c r="C18" s="5" t="s">
        <v>8</v>
      </c>
      <c r="D18" s="7" t="s">
        <v>20</v>
      </c>
      <c r="E18" s="4" t="s">
        <v>5</v>
      </c>
      <c r="F18" s="5" t="s">
        <v>7</v>
      </c>
      <c r="G18" s="2">
        <v>20.563562666685282</v>
      </c>
      <c r="H18" s="2" t="s">
        <v>5090</v>
      </c>
    </row>
    <row r="19" spans="1:8" s="6" customFormat="1" ht="10.95" customHeight="1" outlineLevel="5" x14ac:dyDescent="0.2">
      <c r="A19" s="4" t="s">
        <v>5</v>
      </c>
      <c r="B19" s="5" t="s">
        <v>7</v>
      </c>
      <c r="C19" s="5" t="s">
        <v>8</v>
      </c>
      <c r="D19" s="7" t="s">
        <v>21</v>
      </c>
      <c r="E19" s="4" t="s">
        <v>5</v>
      </c>
      <c r="F19" s="5" t="s">
        <v>7</v>
      </c>
      <c r="G19" s="2">
        <v>24.112321513251487</v>
      </c>
      <c r="H19" s="2" t="s">
        <v>5090</v>
      </c>
    </row>
    <row r="20" spans="1:8" s="6" customFormat="1" ht="10.95" customHeight="1" outlineLevel="5" x14ac:dyDescent="0.2">
      <c r="A20" s="4" t="s">
        <v>5</v>
      </c>
      <c r="B20" s="5" t="s">
        <v>7</v>
      </c>
      <c r="C20" s="5" t="s">
        <v>8</v>
      </c>
      <c r="D20" s="7" t="s">
        <v>22</v>
      </c>
      <c r="E20" s="4" t="s">
        <v>5</v>
      </c>
      <c r="F20" s="5" t="s">
        <v>7</v>
      </c>
      <c r="G20" s="2">
        <v>24.001338158774018</v>
      </c>
      <c r="H20" s="2" t="s">
        <v>5090</v>
      </c>
    </row>
    <row r="21" spans="1:8" s="6" customFormat="1" ht="10.95" customHeight="1" outlineLevel="5" x14ac:dyDescent="0.2">
      <c r="A21" s="4" t="s">
        <v>5</v>
      </c>
      <c r="B21" s="5" t="s">
        <v>7</v>
      </c>
      <c r="C21" s="5" t="s">
        <v>8</v>
      </c>
      <c r="D21" s="7" t="s">
        <v>23</v>
      </c>
      <c r="E21" s="4" t="s">
        <v>5</v>
      </c>
      <c r="F21" s="5" t="s">
        <v>7</v>
      </c>
      <c r="G21" s="2">
        <v>20.648220040593184</v>
      </c>
      <c r="H21" s="2" t="s">
        <v>5090</v>
      </c>
    </row>
    <row r="22" spans="1:8" s="6" customFormat="1" ht="10.95" customHeight="1" outlineLevel="5" x14ac:dyDescent="0.2">
      <c r="A22" s="4" t="s">
        <v>5</v>
      </c>
      <c r="B22" s="5" t="s">
        <v>7</v>
      </c>
      <c r="C22" s="5" t="s">
        <v>8</v>
      </c>
      <c r="D22" s="7" t="s">
        <v>24</v>
      </c>
      <c r="E22" s="4" t="s">
        <v>5</v>
      </c>
      <c r="F22" s="5" t="s">
        <v>7</v>
      </c>
      <c r="G22" s="2">
        <v>17.658338500264968</v>
      </c>
      <c r="H22" s="2" t="s">
        <v>5090</v>
      </c>
    </row>
    <row r="23" spans="1:8" s="6" customFormat="1" ht="10.95" customHeight="1" outlineLevel="5" x14ac:dyDescent="0.2">
      <c r="A23" s="4" t="s">
        <v>5</v>
      </c>
      <c r="B23" s="5" t="s">
        <v>7</v>
      </c>
      <c r="C23" s="5" t="s">
        <v>8</v>
      </c>
      <c r="D23" s="7" t="s">
        <v>25</v>
      </c>
      <c r="E23" s="4" t="s">
        <v>5</v>
      </c>
      <c r="F23" s="5" t="s">
        <v>7</v>
      </c>
      <c r="G23" s="2">
        <v>20.783259761083944</v>
      </c>
      <c r="H23" s="2" t="s">
        <v>5090</v>
      </c>
    </row>
    <row r="24" spans="1:8" s="6" customFormat="1" ht="10.95" customHeight="1" outlineLevel="5" x14ac:dyDescent="0.2">
      <c r="A24" s="4" t="s">
        <v>5</v>
      </c>
      <c r="B24" s="5" t="s">
        <v>7</v>
      </c>
      <c r="C24" s="5" t="s">
        <v>8</v>
      </c>
      <c r="D24" s="7" t="s">
        <v>26</v>
      </c>
      <c r="E24" s="4" t="s">
        <v>5</v>
      </c>
      <c r="F24" s="5" t="s">
        <v>7</v>
      </c>
      <c r="G24" s="2">
        <v>18.74688833016577</v>
      </c>
      <c r="H24" s="2" t="s">
        <v>5090</v>
      </c>
    </row>
    <row r="25" spans="1:8" s="6" customFormat="1" ht="10.95" customHeight="1" outlineLevel="5" x14ac:dyDescent="0.2">
      <c r="A25" s="4" t="s">
        <v>5</v>
      </c>
      <c r="B25" s="5" t="s">
        <v>7</v>
      </c>
      <c r="C25" s="5" t="s">
        <v>8</v>
      </c>
      <c r="D25" s="7" t="s">
        <v>27</v>
      </c>
      <c r="E25" s="4" t="s">
        <v>5</v>
      </c>
      <c r="F25" s="5" t="s">
        <v>7</v>
      </c>
      <c r="G25" s="2">
        <v>17.643324105815609</v>
      </c>
      <c r="H25" s="2" t="s">
        <v>5090</v>
      </c>
    </row>
    <row r="26" spans="1:8" s="6" customFormat="1" ht="10.95" customHeight="1" outlineLevel="5" x14ac:dyDescent="0.2">
      <c r="A26" s="4" t="s">
        <v>5</v>
      </c>
      <c r="B26" s="5" t="s">
        <v>7</v>
      </c>
      <c r="C26" s="5" t="s">
        <v>8</v>
      </c>
      <c r="D26" s="7" t="s">
        <v>28</v>
      </c>
      <c r="E26" s="4" t="s">
        <v>5</v>
      </c>
      <c r="F26" s="5" t="s">
        <v>7</v>
      </c>
      <c r="G26" s="2">
        <v>29.302648271487474</v>
      </c>
      <c r="H26" s="2" t="s">
        <v>5090</v>
      </c>
    </row>
    <row r="27" spans="1:8" s="6" customFormat="1" ht="10.95" customHeight="1" outlineLevel="5" x14ac:dyDescent="0.2">
      <c r="A27" s="4" t="s">
        <v>5</v>
      </c>
      <c r="B27" s="5" t="s">
        <v>7</v>
      </c>
      <c r="C27" s="5" t="s">
        <v>8</v>
      </c>
      <c r="D27" s="7" t="s">
        <v>29</v>
      </c>
      <c r="E27" s="4" t="s">
        <v>5</v>
      </c>
      <c r="F27" s="5" t="s">
        <v>7</v>
      </c>
      <c r="G27" s="2">
        <v>24.486146008507269</v>
      </c>
      <c r="H27" s="2" t="s">
        <v>5090</v>
      </c>
    </row>
    <row r="28" spans="1:8" s="6" customFormat="1" ht="10.95" customHeight="1" outlineLevel="5" x14ac:dyDescent="0.2">
      <c r="A28" s="4" t="s">
        <v>5</v>
      </c>
      <c r="B28" s="5" t="s">
        <v>7</v>
      </c>
      <c r="C28" s="5" t="s">
        <v>8</v>
      </c>
      <c r="D28" s="7" t="s">
        <v>30</v>
      </c>
      <c r="E28" s="4" t="s">
        <v>5</v>
      </c>
      <c r="F28" s="5" t="s">
        <v>7</v>
      </c>
      <c r="G28" s="2">
        <v>27.615290061765464</v>
      </c>
      <c r="H28" s="2" t="s">
        <v>5090</v>
      </c>
    </row>
    <row r="29" spans="1:8" s="6" customFormat="1" ht="10.95" customHeight="1" outlineLevel="5" x14ac:dyDescent="0.2">
      <c r="A29" s="4" t="s">
        <v>5</v>
      </c>
      <c r="B29" s="5" t="s">
        <v>7</v>
      </c>
      <c r="C29" s="5" t="s">
        <v>8</v>
      </c>
      <c r="D29" s="7" t="s">
        <v>31</v>
      </c>
      <c r="E29" s="4" t="s">
        <v>5</v>
      </c>
      <c r="F29" s="5" t="s">
        <v>7</v>
      </c>
      <c r="G29" s="2">
        <v>25.405068980968327</v>
      </c>
      <c r="H29" s="2" t="s">
        <v>5090</v>
      </c>
    </row>
    <row r="30" spans="1:8" s="6" customFormat="1" ht="10.95" customHeight="1" outlineLevel="5" x14ac:dyDescent="0.2">
      <c r="A30" s="4" t="s">
        <v>5</v>
      </c>
      <c r="B30" s="5" t="s">
        <v>7</v>
      </c>
      <c r="C30" s="5" t="s">
        <v>8</v>
      </c>
      <c r="D30" s="7" t="s">
        <v>32</v>
      </c>
      <c r="E30" s="4" t="s">
        <v>5</v>
      </c>
      <c r="F30" s="5" t="s">
        <v>7</v>
      </c>
      <c r="G30" s="2">
        <v>27.263002561002313</v>
      </c>
      <c r="H30" s="2" t="s">
        <v>5090</v>
      </c>
    </row>
    <row r="31" spans="1:8" s="6" customFormat="1" ht="10.95" customHeight="1" outlineLevel="5" x14ac:dyDescent="0.2">
      <c r="A31" s="4" t="s">
        <v>5</v>
      </c>
      <c r="B31" s="5" t="s">
        <v>7</v>
      </c>
      <c r="C31" s="5" t="s">
        <v>8</v>
      </c>
      <c r="D31" s="7" t="s">
        <v>33</v>
      </c>
      <c r="E31" s="4" t="s">
        <v>5</v>
      </c>
      <c r="F31" s="5" t="s">
        <v>7</v>
      </c>
      <c r="G31" s="2">
        <v>30.093002152255</v>
      </c>
      <c r="H31" s="2" t="s">
        <v>5090</v>
      </c>
    </row>
    <row r="32" spans="1:8" s="6" customFormat="1" ht="10.95" customHeight="1" outlineLevel="5" x14ac:dyDescent="0.2">
      <c r="A32" s="4" t="s">
        <v>5</v>
      </c>
      <c r="B32" s="5" t="s">
        <v>7</v>
      </c>
      <c r="C32" s="5" t="s">
        <v>8</v>
      </c>
      <c r="D32" s="7" t="s">
        <v>34</v>
      </c>
      <c r="E32" s="4" t="s">
        <v>5</v>
      </c>
      <c r="F32" s="5" t="s">
        <v>7</v>
      </c>
      <c r="G32" s="2">
        <v>19.39064224042739</v>
      </c>
      <c r="H32" s="2" t="s">
        <v>5090</v>
      </c>
    </row>
    <row r="33" spans="1:8" s="6" customFormat="1" ht="10.95" customHeight="1" outlineLevel="5" x14ac:dyDescent="0.2">
      <c r="A33" s="4" t="s">
        <v>5</v>
      </c>
      <c r="B33" s="5" t="s">
        <v>7</v>
      </c>
      <c r="C33" s="5" t="s">
        <v>8</v>
      </c>
      <c r="D33" s="7" t="s">
        <v>35</v>
      </c>
      <c r="E33" s="4" t="s">
        <v>5</v>
      </c>
      <c r="F33" s="5" t="s">
        <v>7</v>
      </c>
      <c r="G33" s="2">
        <v>17.607277063490852</v>
      </c>
      <c r="H33" s="2" t="s">
        <v>5090</v>
      </c>
    </row>
    <row r="34" spans="1:8" s="6" customFormat="1" ht="10.95" customHeight="1" outlineLevel="5" x14ac:dyDescent="0.2">
      <c r="A34" s="4" t="s">
        <v>5</v>
      </c>
      <c r="B34" s="5" t="s">
        <v>7</v>
      </c>
      <c r="C34" s="5" t="s">
        <v>8</v>
      </c>
      <c r="D34" s="7" t="s">
        <v>36</v>
      </c>
      <c r="E34" s="4" t="s">
        <v>5</v>
      </c>
      <c r="F34" s="5" t="s">
        <v>7</v>
      </c>
      <c r="G34" s="2">
        <v>24.750882916352236</v>
      </c>
      <c r="H34" s="2" t="s">
        <v>5091</v>
      </c>
    </row>
    <row r="35" spans="1:8" s="6" customFormat="1" ht="10.95" customHeight="1" outlineLevel="5" x14ac:dyDescent="0.2">
      <c r="A35" s="4" t="s">
        <v>5</v>
      </c>
      <c r="B35" s="5" t="s">
        <v>7</v>
      </c>
      <c r="C35" s="5" t="s">
        <v>8</v>
      </c>
      <c r="D35" s="7" t="s">
        <v>37</v>
      </c>
      <c r="E35" s="4" t="s">
        <v>5</v>
      </c>
      <c r="F35" s="5" t="s">
        <v>7</v>
      </c>
      <c r="G35" s="2">
        <v>22.802737038438192</v>
      </c>
      <c r="H35" s="2" t="s">
        <v>5090</v>
      </c>
    </row>
    <row r="36" spans="1:8" s="6" customFormat="1" ht="10.95" customHeight="1" outlineLevel="5" x14ac:dyDescent="0.2">
      <c r="A36" s="4" t="s">
        <v>5</v>
      </c>
      <c r="B36" s="5" t="s">
        <v>7</v>
      </c>
      <c r="C36" s="5" t="s">
        <v>8</v>
      </c>
      <c r="D36" s="7" t="s">
        <v>38</v>
      </c>
      <c r="E36" s="4" t="s">
        <v>5</v>
      </c>
      <c r="F36" s="5" t="s">
        <v>7</v>
      </c>
      <c r="G36" s="2">
        <v>24.041216723894159</v>
      </c>
      <c r="H36" s="2" t="s">
        <v>5090</v>
      </c>
    </row>
    <row r="37" spans="1:8" s="6" customFormat="1" ht="10.95" customHeight="1" outlineLevel="5" x14ac:dyDescent="0.2">
      <c r="A37" s="4" t="s">
        <v>5</v>
      </c>
      <c r="B37" s="5" t="s">
        <v>7</v>
      </c>
      <c r="C37" s="5" t="s">
        <v>8</v>
      </c>
      <c r="D37" s="7" t="s">
        <v>39</v>
      </c>
      <c r="E37" s="4" t="s">
        <v>5</v>
      </c>
      <c r="F37" s="5" t="s">
        <v>7</v>
      </c>
      <c r="G37" s="2">
        <v>18.367105865886245</v>
      </c>
      <c r="H37" s="2" t="s">
        <v>5090</v>
      </c>
    </row>
    <row r="38" spans="1:8" s="6" customFormat="1" ht="10.95" customHeight="1" outlineLevel="5" x14ac:dyDescent="0.2">
      <c r="A38" s="4" t="s">
        <v>5</v>
      </c>
      <c r="B38" s="5" t="s">
        <v>7</v>
      </c>
      <c r="C38" s="5" t="s">
        <v>8</v>
      </c>
      <c r="D38" s="7" t="s">
        <v>40</v>
      </c>
      <c r="E38" s="4" t="s">
        <v>5</v>
      </c>
      <c r="F38" s="5" t="s">
        <v>7</v>
      </c>
      <c r="G38" s="2">
        <v>27.029045635573091</v>
      </c>
      <c r="H38" s="2" t="s">
        <v>5090</v>
      </c>
    </row>
    <row r="39" spans="1:8" s="6" customFormat="1" ht="10.95" customHeight="1" outlineLevel="5" x14ac:dyDescent="0.2">
      <c r="A39" s="4" t="s">
        <v>5</v>
      </c>
      <c r="B39" s="5" t="s">
        <v>7</v>
      </c>
      <c r="C39" s="5" t="s">
        <v>8</v>
      </c>
      <c r="D39" s="7" t="s">
        <v>41</v>
      </c>
      <c r="E39" s="4" t="s">
        <v>5</v>
      </c>
      <c r="F39" s="5" t="s">
        <v>7</v>
      </c>
      <c r="G39" s="2">
        <v>27.307433875440012</v>
      </c>
      <c r="H39" s="2" t="s">
        <v>5091</v>
      </c>
    </row>
    <row r="40" spans="1:8" s="6" customFormat="1" ht="10.95" customHeight="1" outlineLevel="5" x14ac:dyDescent="0.2">
      <c r="A40" s="4" t="s">
        <v>5</v>
      </c>
      <c r="B40" s="5" t="s">
        <v>7</v>
      </c>
      <c r="C40" s="5" t="s">
        <v>8</v>
      </c>
      <c r="D40" s="7" t="s">
        <v>42</v>
      </c>
      <c r="E40" s="4" t="s">
        <v>5</v>
      </c>
      <c r="F40" s="5" t="s">
        <v>7</v>
      </c>
      <c r="G40" s="2">
        <v>24.543353948976282</v>
      </c>
      <c r="H40" s="2" t="s">
        <v>5091</v>
      </c>
    </row>
    <row r="41" spans="1:8" s="6" customFormat="1" ht="10.95" customHeight="1" outlineLevel="5" x14ac:dyDescent="0.2">
      <c r="A41" s="4" t="s">
        <v>5</v>
      </c>
      <c r="B41" s="5" t="s">
        <v>7</v>
      </c>
      <c r="C41" s="5" t="s">
        <v>8</v>
      </c>
      <c r="D41" s="7" t="s">
        <v>43</v>
      </c>
      <c r="E41" s="4" t="s">
        <v>5</v>
      </c>
      <c r="F41" s="5" t="s">
        <v>7</v>
      </c>
      <c r="G41" s="2">
        <v>28.225115438954166</v>
      </c>
      <c r="H41" s="2" t="s">
        <v>5090</v>
      </c>
    </row>
    <row r="42" spans="1:8" s="6" customFormat="1" ht="10.95" customHeight="1" outlineLevel="5" x14ac:dyDescent="0.2">
      <c r="A42" s="4" t="s">
        <v>5</v>
      </c>
      <c r="B42" s="5" t="s">
        <v>7</v>
      </c>
      <c r="C42" s="5" t="s">
        <v>8</v>
      </c>
      <c r="D42" s="7" t="s">
        <v>44</v>
      </c>
      <c r="E42" s="4" t="s">
        <v>5</v>
      </c>
      <c r="F42" s="5" t="s">
        <v>7</v>
      </c>
      <c r="G42" s="2">
        <v>23.348041266352325</v>
      </c>
      <c r="H42" s="2" t="s">
        <v>5090</v>
      </c>
    </row>
    <row r="43" spans="1:8" s="6" customFormat="1" ht="10.95" customHeight="1" outlineLevel="5" x14ac:dyDescent="0.2">
      <c r="A43" s="4" t="s">
        <v>5</v>
      </c>
      <c r="B43" s="5" t="s">
        <v>7</v>
      </c>
      <c r="C43" s="5" t="s">
        <v>8</v>
      </c>
      <c r="D43" s="7" t="s">
        <v>45</v>
      </c>
      <c r="E43" s="4" t="s">
        <v>5</v>
      </c>
      <c r="F43" s="5" t="s">
        <v>7</v>
      </c>
      <c r="G43" s="2">
        <v>27.844636504327557</v>
      </c>
      <c r="H43" s="2" t="s">
        <v>5091</v>
      </c>
    </row>
    <row r="44" spans="1:8" s="6" customFormat="1" ht="10.95" customHeight="1" outlineLevel="5" x14ac:dyDescent="0.2">
      <c r="A44" s="4" t="s">
        <v>5</v>
      </c>
      <c r="B44" s="5" t="s">
        <v>7</v>
      </c>
      <c r="C44" s="5" t="s">
        <v>8</v>
      </c>
      <c r="D44" s="7" t="s">
        <v>46</v>
      </c>
      <c r="E44" s="4" t="s">
        <v>5</v>
      </c>
      <c r="F44" s="5" t="s">
        <v>7</v>
      </c>
      <c r="G44" s="2">
        <v>24.275809876471779</v>
      </c>
      <c r="H44" s="2" t="s">
        <v>5091</v>
      </c>
    </row>
    <row r="45" spans="1:8" s="6" customFormat="1" ht="10.95" customHeight="1" outlineLevel="5" x14ac:dyDescent="0.2">
      <c r="A45" s="4" t="s">
        <v>5</v>
      </c>
      <c r="B45" s="5" t="s">
        <v>7</v>
      </c>
      <c r="C45" s="5" t="s">
        <v>8</v>
      </c>
      <c r="D45" s="7" t="s">
        <v>47</v>
      </c>
      <c r="E45" s="4" t="s">
        <v>5</v>
      </c>
      <c r="F45" s="5" t="s">
        <v>7</v>
      </c>
      <c r="G45" s="2">
        <v>26.772958641872425</v>
      </c>
      <c r="H45" s="2" t="s">
        <v>5091</v>
      </c>
    </row>
    <row r="46" spans="1:8" s="6" customFormat="1" ht="10.95" customHeight="1" outlineLevel="5" x14ac:dyDescent="0.2">
      <c r="A46" s="4" t="s">
        <v>5</v>
      </c>
      <c r="B46" s="5" t="s">
        <v>7</v>
      </c>
      <c r="C46" s="5" t="s">
        <v>8</v>
      </c>
      <c r="D46" s="7" t="s">
        <v>48</v>
      </c>
      <c r="E46" s="4" t="s">
        <v>5</v>
      </c>
      <c r="F46" s="5" t="s">
        <v>7</v>
      </c>
      <c r="G46" s="2">
        <v>24.751222508254518</v>
      </c>
      <c r="H46" s="2" t="s">
        <v>5091</v>
      </c>
    </row>
    <row r="47" spans="1:8" s="6" customFormat="1" ht="10.95" customHeight="1" outlineLevel="5" x14ac:dyDescent="0.2">
      <c r="A47" s="4" t="s">
        <v>5</v>
      </c>
      <c r="B47" s="5" t="s">
        <v>7</v>
      </c>
      <c r="C47" s="5" t="s">
        <v>8</v>
      </c>
      <c r="D47" s="7" t="s">
        <v>49</v>
      </c>
      <c r="E47" s="4" t="s">
        <v>5</v>
      </c>
      <c r="F47" s="5" t="s">
        <v>7</v>
      </c>
      <c r="G47" s="2">
        <v>24.230305904671567</v>
      </c>
      <c r="H47" s="2" t="s">
        <v>5091</v>
      </c>
    </row>
    <row r="48" spans="1:8" s="6" customFormat="1" ht="10.95" customHeight="1" outlineLevel="5" x14ac:dyDescent="0.2">
      <c r="A48" s="4" t="s">
        <v>5</v>
      </c>
      <c r="B48" s="5" t="s">
        <v>7</v>
      </c>
      <c r="C48" s="5" t="s">
        <v>8</v>
      </c>
      <c r="D48" s="7" t="s">
        <v>50</v>
      </c>
      <c r="E48" s="4" t="s">
        <v>5</v>
      </c>
      <c r="F48" s="5" t="s">
        <v>7</v>
      </c>
      <c r="G48" s="2">
        <v>26.767395291670606</v>
      </c>
      <c r="H48" s="2" t="s">
        <v>5091</v>
      </c>
    </row>
    <row r="49" spans="1:8" s="6" customFormat="1" ht="10.95" customHeight="1" outlineLevel="5" x14ac:dyDescent="0.2">
      <c r="A49" s="4" t="s">
        <v>5</v>
      </c>
      <c r="B49" s="5" t="s">
        <v>7</v>
      </c>
      <c r="C49" s="5" t="s">
        <v>8</v>
      </c>
      <c r="D49" s="7" t="s">
        <v>51</v>
      </c>
      <c r="E49" s="4" t="s">
        <v>5</v>
      </c>
      <c r="F49" s="5" t="s">
        <v>7</v>
      </c>
      <c r="G49" s="2">
        <v>28.127669700103414</v>
      </c>
      <c r="H49" s="2" t="s">
        <v>5091</v>
      </c>
    </row>
    <row r="50" spans="1:8" s="6" customFormat="1" ht="10.95" customHeight="1" outlineLevel="5" x14ac:dyDescent="0.2">
      <c r="A50" s="4" t="s">
        <v>5</v>
      </c>
      <c r="B50" s="5" t="s">
        <v>7</v>
      </c>
      <c r="C50" s="5" t="s">
        <v>8</v>
      </c>
      <c r="D50" s="7" t="s">
        <v>52</v>
      </c>
      <c r="E50" s="4" t="s">
        <v>5</v>
      </c>
      <c r="F50" s="5" t="s">
        <v>7</v>
      </c>
      <c r="G50" s="2">
        <v>28.977792480326436</v>
      </c>
      <c r="H50" s="2" t="s">
        <v>5091</v>
      </c>
    </row>
    <row r="51" spans="1:8" s="6" customFormat="1" ht="10.95" customHeight="1" outlineLevel="5" x14ac:dyDescent="0.2">
      <c r="A51" s="4" t="s">
        <v>5</v>
      </c>
      <c r="B51" s="5" t="s">
        <v>7</v>
      </c>
      <c r="C51" s="5" t="s">
        <v>8</v>
      </c>
      <c r="D51" s="7" t="s">
        <v>53</v>
      </c>
      <c r="E51" s="4" t="s">
        <v>5</v>
      </c>
      <c r="F51" s="5" t="s">
        <v>7</v>
      </c>
      <c r="G51" s="2">
        <v>28.415560444422596</v>
      </c>
      <c r="H51" s="2" t="s">
        <v>5091</v>
      </c>
    </row>
    <row r="52" spans="1:8" s="6" customFormat="1" ht="10.95" customHeight="1" outlineLevel="5" x14ac:dyDescent="0.2">
      <c r="A52" s="4" t="s">
        <v>5</v>
      </c>
      <c r="B52" s="5" t="s">
        <v>7</v>
      </c>
      <c r="C52" s="5" t="s">
        <v>8</v>
      </c>
      <c r="D52" s="7" t="s">
        <v>54</v>
      </c>
      <c r="E52" s="4" t="s">
        <v>5</v>
      </c>
      <c r="F52" s="5" t="s">
        <v>7</v>
      </c>
      <c r="G52" s="2">
        <v>24.666436881403023</v>
      </c>
      <c r="H52" s="2" t="s">
        <v>5091</v>
      </c>
    </row>
    <row r="53" spans="1:8" s="6" customFormat="1" ht="10.95" customHeight="1" outlineLevel="5" x14ac:dyDescent="0.2">
      <c r="A53" s="4" t="s">
        <v>5</v>
      </c>
      <c r="B53" s="5" t="s">
        <v>7</v>
      </c>
      <c r="C53" s="5" t="s">
        <v>8</v>
      </c>
      <c r="D53" s="7" t="s">
        <v>55</v>
      </c>
      <c r="E53" s="4" t="s">
        <v>5</v>
      </c>
      <c r="F53" s="5" t="s">
        <v>7</v>
      </c>
      <c r="G53" s="2">
        <v>29.173362271047715</v>
      </c>
      <c r="H53" s="2" t="s">
        <v>5091</v>
      </c>
    </row>
    <row r="54" spans="1:8" s="6" customFormat="1" ht="10.95" customHeight="1" outlineLevel="5" x14ac:dyDescent="0.2">
      <c r="A54" s="4" t="s">
        <v>5</v>
      </c>
      <c r="B54" s="5" t="s">
        <v>7</v>
      </c>
      <c r="C54" s="5" t="s">
        <v>8</v>
      </c>
      <c r="D54" s="7" t="s">
        <v>56</v>
      </c>
      <c r="E54" s="4" t="s">
        <v>5</v>
      </c>
      <c r="F54" s="5" t="s">
        <v>7</v>
      </c>
      <c r="G54" s="2">
        <v>28.93786295210597</v>
      </c>
      <c r="H54" s="2" t="s">
        <v>5091</v>
      </c>
    </row>
    <row r="55" spans="1:8" s="6" customFormat="1" ht="10.95" customHeight="1" outlineLevel="5" x14ac:dyDescent="0.2">
      <c r="A55" s="4" t="s">
        <v>5</v>
      </c>
      <c r="B55" s="5" t="s">
        <v>7</v>
      </c>
      <c r="C55" s="5" t="s">
        <v>8</v>
      </c>
      <c r="D55" s="7" t="s">
        <v>57</v>
      </c>
      <c r="E55" s="4" t="s">
        <v>5</v>
      </c>
      <c r="F55" s="5" t="s">
        <v>7</v>
      </c>
      <c r="G55" s="2">
        <v>27.600022002854423</v>
      </c>
      <c r="H55" s="2" t="s">
        <v>5091</v>
      </c>
    </row>
    <row r="56" spans="1:8" s="6" customFormat="1" ht="10.95" customHeight="1" outlineLevel="5" x14ac:dyDescent="0.2">
      <c r="A56" s="4" t="s">
        <v>5</v>
      </c>
      <c r="B56" s="5" t="s">
        <v>7</v>
      </c>
      <c r="C56" s="5" t="s">
        <v>8</v>
      </c>
      <c r="D56" s="7" t="s">
        <v>58</v>
      </c>
      <c r="E56" s="4" t="s">
        <v>5</v>
      </c>
      <c r="F56" s="5" t="s">
        <v>7</v>
      </c>
      <c r="G56" s="2">
        <v>18.982112152227188</v>
      </c>
      <c r="H56" s="2" t="s">
        <v>5091</v>
      </c>
    </row>
    <row r="57" spans="1:8" s="6" customFormat="1" ht="10.95" customHeight="1" outlineLevel="5" x14ac:dyDescent="0.2">
      <c r="A57" s="4" t="s">
        <v>5</v>
      </c>
      <c r="B57" s="5" t="s">
        <v>7</v>
      </c>
      <c r="C57" s="5" t="s">
        <v>8</v>
      </c>
      <c r="D57" s="7" t="s">
        <v>59</v>
      </c>
      <c r="E57" s="4" t="s">
        <v>5</v>
      </c>
      <c r="F57" s="5" t="s">
        <v>7</v>
      </c>
      <c r="G57" s="2">
        <v>28.804776979982595</v>
      </c>
      <c r="H57" s="2" t="s">
        <v>5091</v>
      </c>
    </row>
    <row r="58" spans="1:8" s="6" customFormat="1" ht="10.95" customHeight="1" outlineLevel="5" x14ac:dyDescent="0.2">
      <c r="A58" s="4" t="s">
        <v>5</v>
      </c>
      <c r="B58" s="5" t="s">
        <v>7</v>
      </c>
      <c r="C58" s="5" t="s">
        <v>8</v>
      </c>
      <c r="D58" s="7" t="s">
        <v>60</v>
      </c>
      <c r="E58" s="4" t="s">
        <v>5</v>
      </c>
      <c r="F58" s="5" t="s">
        <v>7</v>
      </c>
      <c r="G58" s="2">
        <v>19.077207002636975</v>
      </c>
      <c r="H58" s="2" t="s">
        <v>5090</v>
      </c>
    </row>
    <row r="59" spans="1:8" s="6" customFormat="1" ht="10.95" customHeight="1" outlineLevel="5" x14ac:dyDescent="0.2">
      <c r="A59" s="4" t="s">
        <v>5</v>
      </c>
      <c r="B59" s="5" t="s">
        <v>7</v>
      </c>
      <c r="C59" s="5" t="s">
        <v>8</v>
      </c>
      <c r="D59" s="7" t="s">
        <v>61</v>
      </c>
      <c r="E59" s="4" t="s">
        <v>5</v>
      </c>
      <c r="F59" s="5" t="s">
        <v>7</v>
      </c>
      <c r="G59" s="2">
        <v>29.166971859614254</v>
      </c>
      <c r="H59" s="2" t="s">
        <v>5091</v>
      </c>
    </row>
    <row r="60" spans="1:8" s="6" customFormat="1" ht="10.95" customHeight="1" outlineLevel="5" x14ac:dyDescent="0.2">
      <c r="A60" s="4" t="s">
        <v>5</v>
      </c>
      <c r="B60" s="5" t="s">
        <v>7</v>
      </c>
      <c r="C60" s="5" t="s">
        <v>8</v>
      </c>
      <c r="D60" s="7" t="s">
        <v>62</v>
      </c>
      <c r="E60" s="4" t="s">
        <v>5</v>
      </c>
      <c r="F60" s="5" t="s">
        <v>7</v>
      </c>
      <c r="G60" s="2">
        <v>22.464883630793086</v>
      </c>
      <c r="H60" s="2" t="s">
        <v>5090</v>
      </c>
    </row>
    <row r="61" spans="1:8" s="6" customFormat="1" ht="10.95" customHeight="1" outlineLevel="5" x14ac:dyDescent="0.2">
      <c r="A61" s="4" t="s">
        <v>5</v>
      </c>
      <c r="B61" s="5" t="s">
        <v>7</v>
      </c>
      <c r="C61" s="5" t="s">
        <v>8</v>
      </c>
      <c r="D61" s="7" t="s">
        <v>63</v>
      </c>
      <c r="E61" s="4" t="s">
        <v>5</v>
      </c>
      <c r="F61" s="5" t="s">
        <v>7</v>
      </c>
      <c r="G61" s="2">
        <v>18.821023854264535</v>
      </c>
      <c r="H61" s="2" t="s">
        <v>5091</v>
      </c>
    </row>
    <row r="62" spans="1:8" s="6" customFormat="1" ht="10.95" customHeight="1" outlineLevel="5" x14ac:dyDescent="0.2">
      <c r="A62" s="4" t="s">
        <v>5</v>
      </c>
      <c r="B62" s="5" t="s">
        <v>7</v>
      </c>
      <c r="C62" s="5" t="s">
        <v>8</v>
      </c>
      <c r="D62" s="7" t="s">
        <v>64</v>
      </c>
      <c r="E62" s="4" t="s">
        <v>5</v>
      </c>
      <c r="F62" s="5" t="s">
        <v>7</v>
      </c>
      <c r="G62" s="2">
        <v>29.887417934984359</v>
      </c>
      <c r="H62" s="2" t="s">
        <v>5091</v>
      </c>
    </row>
    <row r="63" spans="1:8" s="6" customFormat="1" ht="10.95" customHeight="1" outlineLevel="5" x14ac:dyDescent="0.2">
      <c r="A63" s="4" t="s">
        <v>5</v>
      </c>
      <c r="B63" s="5" t="s">
        <v>7</v>
      </c>
      <c r="C63" s="5" t="s">
        <v>8</v>
      </c>
      <c r="D63" s="7" t="s">
        <v>65</v>
      </c>
      <c r="E63" s="4" t="s">
        <v>5</v>
      </c>
      <c r="F63" s="5" t="s">
        <v>7</v>
      </c>
      <c r="G63" s="2">
        <v>26.994657161617109</v>
      </c>
      <c r="H63" s="2" t="s">
        <v>5091</v>
      </c>
    </row>
    <row r="64" spans="1:8" s="6" customFormat="1" ht="10.95" customHeight="1" outlineLevel="5" x14ac:dyDescent="0.2">
      <c r="A64" s="4" t="s">
        <v>5</v>
      </c>
      <c r="B64" s="5" t="s">
        <v>7</v>
      </c>
      <c r="C64" s="5" t="s">
        <v>8</v>
      </c>
      <c r="D64" s="7" t="s">
        <v>66</v>
      </c>
      <c r="E64" s="4" t="s">
        <v>5</v>
      </c>
      <c r="F64" s="5" t="s">
        <v>7</v>
      </c>
      <c r="G64" s="2">
        <v>20.3292565410744</v>
      </c>
      <c r="H64" s="2" t="s">
        <v>5091</v>
      </c>
    </row>
    <row r="65" spans="1:8" s="6" customFormat="1" ht="10.95" customHeight="1" outlineLevel="5" x14ac:dyDescent="0.2">
      <c r="A65" s="4" t="s">
        <v>5</v>
      </c>
      <c r="B65" s="5" t="s">
        <v>7</v>
      </c>
      <c r="C65" s="5" t="s">
        <v>8</v>
      </c>
      <c r="D65" s="7" t="s">
        <v>67</v>
      </c>
      <c r="E65" s="4" t="s">
        <v>5</v>
      </c>
      <c r="F65" s="5" t="s">
        <v>7</v>
      </c>
      <c r="G65" s="2">
        <v>17.652330684421536</v>
      </c>
      <c r="H65" s="2" t="s">
        <v>5091</v>
      </c>
    </row>
    <row r="66" spans="1:8" s="6" customFormat="1" ht="10.95" customHeight="1" outlineLevel="5" x14ac:dyDescent="0.2">
      <c r="A66" s="4" t="s">
        <v>5</v>
      </c>
      <c r="B66" s="5" t="s">
        <v>7</v>
      </c>
      <c r="C66" s="5" t="s">
        <v>8</v>
      </c>
      <c r="D66" s="7" t="s">
        <v>68</v>
      </c>
      <c r="E66" s="4" t="s">
        <v>5</v>
      </c>
      <c r="F66" s="5" t="s">
        <v>7</v>
      </c>
      <c r="G66" s="2">
        <v>24.587423814415338</v>
      </c>
      <c r="H66" s="2" t="s">
        <v>5091</v>
      </c>
    </row>
    <row r="67" spans="1:8" s="6" customFormat="1" ht="10.95" customHeight="1" outlineLevel="5" x14ac:dyDescent="0.2">
      <c r="A67" s="4" t="s">
        <v>5</v>
      </c>
      <c r="B67" s="5" t="s">
        <v>7</v>
      </c>
      <c r="C67" s="5" t="s">
        <v>8</v>
      </c>
      <c r="D67" s="7" t="s">
        <v>69</v>
      </c>
      <c r="E67" s="4" t="s">
        <v>5</v>
      </c>
      <c r="F67" s="5" t="s">
        <v>7</v>
      </c>
      <c r="G67" s="2">
        <v>24.230996641032441</v>
      </c>
      <c r="H67" s="2" t="s">
        <v>5091</v>
      </c>
    </row>
    <row r="68" spans="1:8" s="6" customFormat="1" ht="10.95" customHeight="1" outlineLevel="5" x14ac:dyDescent="0.2">
      <c r="A68" s="4" t="s">
        <v>5</v>
      </c>
      <c r="B68" s="5" t="s">
        <v>7</v>
      </c>
      <c r="C68" s="5" t="s">
        <v>8</v>
      </c>
      <c r="D68" s="7" t="s">
        <v>70</v>
      </c>
      <c r="E68" s="4" t="s">
        <v>5</v>
      </c>
      <c r="F68" s="5" t="s">
        <v>7</v>
      </c>
      <c r="G68" s="2">
        <v>28.918524192628094</v>
      </c>
      <c r="H68" s="2" t="s">
        <v>5091</v>
      </c>
    </row>
    <row r="69" spans="1:8" s="6" customFormat="1" ht="10.95" customHeight="1" outlineLevel="5" x14ac:dyDescent="0.2">
      <c r="A69" s="4" t="s">
        <v>5</v>
      </c>
      <c r="B69" s="5" t="s">
        <v>7</v>
      </c>
      <c r="C69" s="5" t="s">
        <v>8</v>
      </c>
      <c r="D69" s="7" t="s">
        <v>71</v>
      </c>
      <c r="E69" s="4" t="s">
        <v>5</v>
      </c>
      <c r="F69" s="5" t="s">
        <v>7</v>
      </c>
      <c r="G69" s="2">
        <v>24.000635446147275</v>
      </c>
      <c r="H69" s="2" t="s">
        <v>5090</v>
      </c>
    </row>
    <row r="70" spans="1:8" s="6" customFormat="1" ht="10.95" customHeight="1" outlineLevel="5" x14ac:dyDescent="0.2">
      <c r="A70" s="4" t="s">
        <v>5</v>
      </c>
      <c r="B70" s="5" t="s">
        <v>7</v>
      </c>
      <c r="C70" s="5" t="s">
        <v>8</v>
      </c>
      <c r="D70" s="7" t="s">
        <v>72</v>
      </c>
      <c r="E70" s="4" t="s">
        <v>5</v>
      </c>
      <c r="F70" s="5" t="s">
        <v>7</v>
      </c>
      <c r="G70" s="2">
        <v>28.906670665020286</v>
      </c>
      <c r="H70" s="2" t="s">
        <v>5091</v>
      </c>
    </row>
    <row r="71" spans="1:8" s="6" customFormat="1" ht="10.95" customHeight="1" outlineLevel="5" x14ac:dyDescent="0.2">
      <c r="A71" s="4" t="s">
        <v>5</v>
      </c>
      <c r="B71" s="5" t="s">
        <v>7</v>
      </c>
      <c r="C71" s="5" t="s">
        <v>8</v>
      </c>
      <c r="D71" s="7" t="s">
        <v>73</v>
      </c>
      <c r="E71" s="4" t="s">
        <v>5</v>
      </c>
      <c r="F71" s="5" t="s">
        <v>7</v>
      </c>
      <c r="G71" s="2">
        <v>17.600000000000001</v>
      </c>
      <c r="H71" s="2" t="s">
        <v>5090</v>
      </c>
    </row>
    <row r="72" spans="1:8" s="6" customFormat="1" ht="10.95" customHeight="1" outlineLevel="5" x14ac:dyDescent="0.2">
      <c r="A72" s="4" t="s">
        <v>5</v>
      </c>
      <c r="B72" s="5" t="s">
        <v>7</v>
      </c>
      <c r="C72" s="5" t="s">
        <v>8</v>
      </c>
      <c r="D72" s="7" t="s">
        <v>74</v>
      </c>
      <c r="E72" s="4" t="s">
        <v>5</v>
      </c>
      <c r="F72" s="5" t="s">
        <v>7</v>
      </c>
      <c r="G72" s="2">
        <v>18.460747573460978</v>
      </c>
      <c r="H72" s="2" t="s">
        <v>5091</v>
      </c>
    </row>
    <row r="73" spans="1:8" s="6" customFormat="1" ht="10.95" customHeight="1" outlineLevel="5" x14ac:dyDescent="0.2">
      <c r="A73" s="4" t="s">
        <v>5</v>
      </c>
      <c r="B73" s="5" t="s">
        <v>7</v>
      </c>
      <c r="C73" s="5" t="s">
        <v>8</v>
      </c>
      <c r="D73" s="7" t="s">
        <v>75</v>
      </c>
      <c r="E73" s="4" t="s">
        <v>5</v>
      </c>
      <c r="F73" s="5" t="s">
        <v>7</v>
      </c>
      <c r="G73" s="2">
        <v>24.215914683796253</v>
      </c>
      <c r="H73" s="2" t="s">
        <v>5091</v>
      </c>
    </row>
    <row r="74" spans="1:8" s="6" customFormat="1" ht="10.95" customHeight="1" outlineLevel="5" x14ac:dyDescent="0.2">
      <c r="A74" s="4" t="s">
        <v>5</v>
      </c>
      <c r="B74" s="5" t="s">
        <v>7</v>
      </c>
      <c r="C74" s="5" t="s">
        <v>8</v>
      </c>
      <c r="D74" s="7" t="s">
        <v>76</v>
      </c>
      <c r="E74" s="4" t="s">
        <v>5</v>
      </c>
      <c r="F74" s="5" t="s">
        <v>7</v>
      </c>
      <c r="G74" s="2">
        <v>29.280533750000004</v>
      </c>
      <c r="H74" s="2" t="s">
        <v>5091</v>
      </c>
    </row>
    <row r="75" spans="1:8" s="6" customFormat="1" ht="10.95" customHeight="1" outlineLevel="5" x14ac:dyDescent="0.2">
      <c r="A75" s="4" t="s">
        <v>5</v>
      </c>
      <c r="B75" s="5" t="s">
        <v>7</v>
      </c>
      <c r="C75" s="5" t="s">
        <v>8</v>
      </c>
      <c r="D75" s="7" t="s">
        <v>77</v>
      </c>
      <c r="E75" s="4" t="s">
        <v>5</v>
      </c>
      <c r="F75" s="5" t="s">
        <v>7</v>
      </c>
      <c r="G75" s="2">
        <v>29.16097406375356</v>
      </c>
      <c r="H75" s="2" t="s">
        <v>5091</v>
      </c>
    </row>
    <row r="76" spans="1:8" s="6" customFormat="1" ht="10.95" customHeight="1" outlineLevel="5" x14ac:dyDescent="0.2">
      <c r="A76" s="4" t="s">
        <v>5</v>
      </c>
      <c r="B76" s="5" t="s">
        <v>7</v>
      </c>
      <c r="C76" s="5" t="s">
        <v>8</v>
      </c>
      <c r="D76" s="7" t="s">
        <v>78</v>
      </c>
      <c r="E76" s="4" t="s">
        <v>5</v>
      </c>
      <c r="F76" s="5" t="s">
        <v>7</v>
      </c>
      <c r="G76" s="2">
        <v>21.588559750426064</v>
      </c>
      <c r="H76" s="2" t="s">
        <v>5091</v>
      </c>
    </row>
    <row r="77" spans="1:8" s="6" customFormat="1" ht="10.95" customHeight="1" outlineLevel="5" x14ac:dyDescent="0.2">
      <c r="A77" s="4" t="s">
        <v>5</v>
      </c>
      <c r="B77" s="5" t="s">
        <v>7</v>
      </c>
      <c r="C77" s="5" t="s">
        <v>8</v>
      </c>
      <c r="D77" s="7" t="s">
        <v>79</v>
      </c>
      <c r="E77" s="4" t="s">
        <v>5</v>
      </c>
      <c r="F77" s="5" t="s">
        <v>7</v>
      </c>
      <c r="G77" s="2">
        <v>28.766376948384661</v>
      </c>
      <c r="H77" s="2" t="s">
        <v>5091</v>
      </c>
    </row>
    <row r="78" spans="1:8" s="6" customFormat="1" ht="10.95" customHeight="1" outlineLevel="5" x14ac:dyDescent="0.2">
      <c r="A78" s="4" t="s">
        <v>5</v>
      </c>
      <c r="B78" s="5" t="s">
        <v>7</v>
      </c>
      <c r="C78" s="5" t="s">
        <v>8</v>
      </c>
      <c r="D78" s="7" t="s">
        <v>80</v>
      </c>
      <c r="E78" s="4" t="s">
        <v>5</v>
      </c>
      <c r="F78" s="5" t="s">
        <v>7</v>
      </c>
      <c r="G78" s="2">
        <v>25.505056259503295</v>
      </c>
      <c r="H78" s="2" t="s">
        <v>5091</v>
      </c>
    </row>
    <row r="79" spans="1:8" s="6" customFormat="1" ht="10.95" customHeight="1" outlineLevel="5" x14ac:dyDescent="0.2">
      <c r="A79" s="4" t="s">
        <v>5</v>
      </c>
      <c r="B79" s="5" t="s">
        <v>7</v>
      </c>
      <c r="C79" s="5" t="s">
        <v>8</v>
      </c>
      <c r="D79" s="7" t="s">
        <v>81</v>
      </c>
      <c r="E79" s="4" t="s">
        <v>5</v>
      </c>
      <c r="F79" s="5" t="s">
        <v>7</v>
      </c>
      <c r="G79" s="2">
        <v>24.933362919647053</v>
      </c>
      <c r="H79" s="2" t="s">
        <v>5091</v>
      </c>
    </row>
    <row r="80" spans="1:8" s="6" customFormat="1" ht="10.95" customHeight="1" outlineLevel="5" x14ac:dyDescent="0.2">
      <c r="A80" s="4" t="s">
        <v>5</v>
      </c>
      <c r="B80" s="5" t="s">
        <v>7</v>
      </c>
      <c r="C80" s="5" t="s">
        <v>8</v>
      </c>
      <c r="D80" s="7" t="s">
        <v>82</v>
      </c>
      <c r="E80" s="4" t="s">
        <v>5</v>
      </c>
      <c r="F80" s="5" t="s">
        <v>7</v>
      </c>
      <c r="G80" s="2">
        <v>28.856426943079004</v>
      </c>
      <c r="H80" s="2" t="s">
        <v>5091</v>
      </c>
    </row>
    <row r="81" spans="1:8" s="6" customFormat="1" ht="10.95" customHeight="1" outlineLevel="5" x14ac:dyDescent="0.2">
      <c r="A81" s="4" t="s">
        <v>5</v>
      </c>
      <c r="B81" s="5" t="s">
        <v>7</v>
      </c>
      <c r="C81" s="5" t="s">
        <v>8</v>
      </c>
      <c r="D81" s="7" t="s">
        <v>83</v>
      </c>
      <c r="E81" s="4" t="s">
        <v>5</v>
      </c>
      <c r="F81" s="5" t="s">
        <v>7</v>
      </c>
      <c r="G81" s="2">
        <v>24.7</v>
      </c>
      <c r="H81" s="2" t="s">
        <v>5091</v>
      </c>
    </row>
    <row r="82" spans="1:8" s="6" customFormat="1" ht="10.95" customHeight="1" outlineLevel="5" x14ac:dyDescent="0.2">
      <c r="A82" s="4" t="s">
        <v>5</v>
      </c>
      <c r="B82" s="5" t="s">
        <v>7</v>
      </c>
      <c r="C82" s="5" t="s">
        <v>8</v>
      </c>
      <c r="D82" s="7" t="s">
        <v>84</v>
      </c>
      <c r="E82" s="4" t="s">
        <v>5</v>
      </c>
      <c r="F82" s="5" t="s">
        <v>7</v>
      </c>
      <c r="G82" s="2">
        <v>26.136359694168664</v>
      </c>
      <c r="H82" s="2" t="s">
        <v>5091</v>
      </c>
    </row>
    <row r="83" spans="1:8" s="6" customFormat="1" ht="10.95" customHeight="1" outlineLevel="5" x14ac:dyDescent="0.2">
      <c r="A83" s="4" t="s">
        <v>5</v>
      </c>
      <c r="B83" s="5" t="s">
        <v>7</v>
      </c>
      <c r="C83" s="5" t="s">
        <v>8</v>
      </c>
      <c r="D83" s="7" t="s">
        <v>85</v>
      </c>
      <c r="E83" s="4" t="s">
        <v>5</v>
      </c>
      <c r="F83" s="5" t="s">
        <v>7</v>
      </c>
      <c r="G83" s="2">
        <v>26.021810440783614</v>
      </c>
      <c r="H83" s="2" t="s">
        <v>5091</v>
      </c>
    </row>
    <row r="84" spans="1:8" s="6" customFormat="1" ht="10.95" customHeight="1" outlineLevel="5" x14ac:dyDescent="0.2">
      <c r="A84" s="4" t="s">
        <v>5</v>
      </c>
      <c r="B84" s="5" t="s">
        <v>7</v>
      </c>
      <c r="C84" s="5" t="s">
        <v>8</v>
      </c>
      <c r="D84" s="7" t="s">
        <v>86</v>
      </c>
      <c r="E84" s="4" t="s">
        <v>5</v>
      </c>
      <c r="F84" s="5" t="s">
        <v>7</v>
      </c>
      <c r="G84" s="2">
        <v>29.281826934895729</v>
      </c>
      <c r="H84" s="2" t="s">
        <v>5091</v>
      </c>
    </row>
    <row r="85" spans="1:8" s="6" customFormat="1" ht="10.95" customHeight="1" outlineLevel="5" x14ac:dyDescent="0.2">
      <c r="A85" s="4" t="s">
        <v>5</v>
      </c>
      <c r="B85" s="5" t="s">
        <v>7</v>
      </c>
      <c r="C85" s="5" t="s">
        <v>8</v>
      </c>
      <c r="D85" s="7" t="s">
        <v>87</v>
      </c>
      <c r="E85" s="4" t="s">
        <v>5</v>
      </c>
      <c r="F85" s="5" t="s">
        <v>7</v>
      </c>
      <c r="G85" s="2">
        <v>20.532158199795433</v>
      </c>
      <c r="H85" s="2" t="s">
        <v>5091</v>
      </c>
    </row>
    <row r="86" spans="1:8" s="6" customFormat="1" ht="10.95" customHeight="1" outlineLevel="5" x14ac:dyDescent="0.2">
      <c r="A86" s="4" t="s">
        <v>5</v>
      </c>
      <c r="B86" s="5" t="s">
        <v>7</v>
      </c>
      <c r="C86" s="5" t="s">
        <v>8</v>
      </c>
      <c r="D86" s="7" t="s">
        <v>88</v>
      </c>
      <c r="E86" s="4" t="s">
        <v>5</v>
      </c>
      <c r="F86" s="5" t="s">
        <v>7</v>
      </c>
      <c r="G86" s="2">
        <v>25.367815759296676</v>
      </c>
      <c r="H86" s="2" t="s">
        <v>5091</v>
      </c>
    </row>
    <row r="87" spans="1:8" s="6" customFormat="1" ht="10.95" customHeight="1" outlineLevel="5" x14ac:dyDescent="0.2">
      <c r="A87" s="4" t="s">
        <v>5</v>
      </c>
      <c r="B87" s="5" t="s">
        <v>7</v>
      </c>
      <c r="C87" s="5" t="s">
        <v>8</v>
      </c>
      <c r="D87" s="7" t="s">
        <v>89</v>
      </c>
      <c r="E87" s="4" t="s">
        <v>5</v>
      </c>
      <c r="F87" s="5" t="s">
        <v>7</v>
      </c>
      <c r="G87" s="2">
        <v>24.23521632711828</v>
      </c>
      <c r="H87" s="2" t="s">
        <v>5091</v>
      </c>
    </row>
    <row r="88" spans="1:8" s="6" customFormat="1" ht="10.95" customHeight="1" outlineLevel="5" x14ac:dyDescent="0.2">
      <c r="A88" s="4" t="s">
        <v>5</v>
      </c>
      <c r="B88" s="5" t="s">
        <v>7</v>
      </c>
      <c r="C88" s="5" t="s">
        <v>8</v>
      </c>
      <c r="D88" s="7" t="s">
        <v>90</v>
      </c>
      <c r="E88" s="4" t="s">
        <v>5</v>
      </c>
      <c r="F88" s="5" t="s">
        <v>7</v>
      </c>
      <c r="G88" s="2">
        <v>27.677820641842782</v>
      </c>
      <c r="H88" s="2" t="s">
        <v>5091</v>
      </c>
    </row>
    <row r="89" spans="1:8" s="6" customFormat="1" ht="10.95" customHeight="1" outlineLevel="5" x14ac:dyDescent="0.2">
      <c r="A89" s="4" t="s">
        <v>5</v>
      </c>
      <c r="B89" s="5" t="s">
        <v>7</v>
      </c>
      <c r="C89" s="5" t="s">
        <v>8</v>
      </c>
      <c r="D89" s="7" t="s">
        <v>91</v>
      </c>
      <c r="E89" s="4" t="s">
        <v>5</v>
      </c>
      <c r="F89" s="5" t="s">
        <v>7</v>
      </c>
      <c r="G89" s="2">
        <v>22.558836312762317</v>
      </c>
      <c r="H89" s="2" t="s">
        <v>5091</v>
      </c>
    </row>
    <row r="90" spans="1:8" s="6" customFormat="1" ht="10.95" customHeight="1" outlineLevel="5" x14ac:dyDescent="0.2">
      <c r="A90" s="4" t="s">
        <v>5</v>
      </c>
      <c r="B90" s="5" t="s">
        <v>7</v>
      </c>
      <c r="C90" s="5" t="s">
        <v>8</v>
      </c>
      <c r="D90" s="7" t="s">
        <v>92</v>
      </c>
      <c r="E90" s="4" t="s">
        <v>5</v>
      </c>
      <c r="F90" s="5" t="s">
        <v>7</v>
      </c>
      <c r="G90" s="2">
        <v>21.474931870408128</v>
      </c>
      <c r="H90" s="2" t="s">
        <v>5091</v>
      </c>
    </row>
    <row r="91" spans="1:8" s="6" customFormat="1" ht="10.95" customHeight="1" outlineLevel="5" x14ac:dyDescent="0.2">
      <c r="A91" s="4" t="s">
        <v>5</v>
      </c>
      <c r="B91" s="5" t="s">
        <v>7</v>
      </c>
      <c r="C91" s="5" t="s">
        <v>8</v>
      </c>
      <c r="D91" s="7" t="s">
        <v>93</v>
      </c>
      <c r="E91" s="4" t="s">
        <v>5</v>
      </c>
      <c r="F91" s="5" t="s">
        <v>7</v>
      </c>
      <c r="G91" s="2">
        <v>26.228093862815882</v>
      </c>
      <c r="H91" s="2" t="s">
        <v>5091</v>
      </c>
    </row>
    <row r="92" spans="1:8" s="6" customFormat="1" ht="10.95" customHeight="1" outlineLevel="5" x14ac:dyDescent="0.2">
      <c r="A92" s="4" t="s">
        <v>5</v>
      </c>
      <c r="B92" s="5" t="s">
        <v>7</v>
      </c>
      <c r="C92" s="5" t="s">
        <v>8</v>
      </c>
      <c r="D92" s="7" t="s">
        <v>94</v>
      </c>
      <c r="E92" s="4" t="s">
        <v>5</v>
      </c>
      <c r="F92" s="5" t="s">
        <v>7</v>
      </c>
      <c r="G92" s="2">
        <v>20.133661590922454</v>
      </c>
      <c r="H92" s="2" t="s">
        <v>5091</v>
      </c>
    </row>
    <row r="93" spans="1:8" s="6" customFormat="1" ht="10.95" customHeight="1" outlineLevel="5" x14ac:dyDescent="0.2">
      <c r="A93" s="4" t="s">
        <v>5</v>
      </c>
      <c r="B93" s="5" t="s">
        <v>7</v>
      </c>
      <c r="C93" s="5" t="s">
        <v>8</v>
      </c>
      <c r="D93" s="7" t="s">
        <v>95</v>
      </c>
      <c r="E93" s="4" t="s">
        <v>5</v>
      </c>
      <c r="F93" s="5" t="s">
        <v>7</v>
      </c>
      <c r="G93" s="2">
        <v>20.819174935777969</v>
      </c>
      <c r="H93" s="2" t="s">
        <v>5091</v>
      </c>
    </row>
    <row r="94" spans="1:8" s="6" customFormat="1" ht="10.95" customHeight="1" outlineLevel="5" x14ac:dyDescent="0.2">
      <c r="A94" s="4" t="s">
        <v>5</v>
      </c>
      <c r="B94" s="5" t="s">
        <v>7</v>
      </c>
      <c r="C94" s="5" t="s">
        <v>8</v>
      </c>
      <c r="D94" s="7" t="s">
        <v>96</v>
      </c>
      <c r="E94" s="4" t="s">
        <v>5</v>
      </c>
      <c r="F94" s="5" t="s">
        <v>7</v>
      </c>
      <c r="G94" s="2">
        <v>16.403401698366192</v>
      </c>
      <c r="H94" s="2" t="s">
        <v>5090</v>
      </c>
    </row>
    <row r="95" spans="1:8" s="6" customFormat="1" ht="10.95" customHeight="1" outlineLevel="5" x14ac:dyDescent="0.2">
      <c r="A95" s="4" t="s">
        <v>5</v>
      </c>
      <c r="B95" s="5" t="s">
        <v>7</v>
      </c>
      <c r="C95" s="5" t="s">
        <v>8</v>
      </c>
      <c r="D95" s="7" t="s">
        <v>97</v>
      </c>
      <c r="E95" s="4" t="s">
        <v>5</v>
      </c>
      <c r="F95" s="5" t="s">
        <v>7</v>
      </c>
      <c r="G95" s="2">
        <v>19.570901827943246</v>
      </c>
      <c r="H95" s="2" t="s">
        <v>5091</v>
      </c>
    </row>
    <row r="96" spans="1:8" s="6" customFormat="1" ht="10.95" customHeight="1" outlineLevel="5" x14ac:dyDescent="0.2">
      <c r="A96" s="4" t="s">
        <v>5</v>
      </c>
      <c r="B96" s="5" t="s">
        <v>7</v>
      </c>
      <c r="C96" s="5" t="s">
        <v>8</v>
      </c>
      <c r="D96" s="7" t="s">
        <v>98</v>
      </c>
      <c r="E96" s="4" t="s">
        <v>5</v>
      </c>
      <c r="F96" s="5" t="s">
        <v>7</v>
      </c>
      <c r="G96" s="2">
        <v>29.542785337406279</v>
      </c>
      <c r="H96" s="2" t="s">
        <v>5091</v>
      </c>
    </row>
    <row r="97" spans="1:8" s="6" customFormat="1" ht="10.95" customHeight="1" outlineLevel="5" x14ac:dyDescent="0.2">
      <c r="A97" s="4" t="s">
        <v>5</v>
      </c>
      <c r="B97" s="5" t="s">
        <v>7</v>
      </c>
      <c r="C97" s="5" t="s">
        <v>8</v>
      </c>
      <c r="D97" s="7" t="s">
        <v>99</v>
      </c>
      <c r="E97" s="4" t="s">
        <v>5</v>
      </c>
      <c r="F97" s="5" t="s">
        <v>7</v>
      </c>
      <c r="G97" s="2">
        <v>28.094868852459015</v>
      </c>
      <c r="H97" s="2" t="s">
        <v>5091</v>
      </c>
    </row>
    <row r="98" spans="1:8" s="6" customFormat="1" ht="10.95" customHeight="1" outlineLevel="5" x14ac:dyDescent="0.2">
      <c r="A98" s="4" t="s">
        <v>5</v>
      </c>
      <c r="B98" s="5" t="s">
        <v>7</v>
      </c>
      <c r="C98" s="5" t="s">
        <v>8</v>
      </c>
      <c r="D98" s="7" t="s">
        <v>100</v>
      </c>
      <c r="E98" s="4" t="s">
        <v>5</v>
      </c>
      <c r="F98" s="5" t="s">
        <v>7</v>
      </c>
      <c r="G98" s="2">
        <v>24.213806120733143</v>
      </c>
      <c r="H98" s="2" t="s">
        <v>5091</v>
      </c>
    </row>
    <row r="99" spans="1:8" s="6" customFormat="1" ht="10.95" customHeight="1" outlineLevel="5" x14ac:dyDescent="0.2">
      <c r="A99" s="4" t="s">
        <v>5</v>
      </c>
      <c r="B99" s="5" t="s">
        <v>7</v>
      </c>
      <c r="C99" s="5" t="s">
        <v>8</v>
      </c>
      <c r="D99" s="7" t="s">
        <v>101</v>
      </c>
      <c r="E99" s="4" t="s">
        <v>5</v>
      </c>
      <c r="F99" s="5" t="s">
        <v>7</v>
      </c>
      <c r="G99" s="2">
        <v>26.354146162020765</v>
      </c>
      <c r="H99" s="2" t="s">
        <v>5091</v>
      </c>
    </row>
    <row r="100" spans="1:8" s="6" customFormat="1" ht="10.95" customHeight="1" outlineLevel="5" x14ac:dyDescent="0.2">
      <c r="A100" s="4" t="s">
        <v>5</v>
      </c>
      <c r="B100" s="5" t="s">
        <v>7</v>
      </c>
      <c r="C100" s="5" t="s">
        <v>8</v>
      </c>
      <c r="D100" s="7" t="s">
        <v>102</v>
      </c>
      <c r="E100" s="4" t="s">
        <v>5</v>
      </c>
      <c r="F100" s="5" t="s">
        <v>7</v>
      </c>
      <c r="G100" s="2">
        <v>26.411626093122194</v>
      </c>
      <c r="H100" s="2" t="s">
        <v>5091</v>
      </c>
    </row>
    <row r="101" spans="1:8" s="6" customFormat="1" ht="10.95" customHeight="1" outlineLevel="5" x14ac:dyDescent="0.2">
      <c r="A101" s="4" t="s">
        <v>5</v>
      </c>
      <c r="B101" s="5" t="s">
        <v>7</v>
      </c>
      <c r="C101" s="5" t="s">
        <v>8</v>
      </c>
      <c r="D101" s="7" t="s">
        <v>103</v>
      </c>
      <c r="E101" s="4" t="s">
        <v>5</v>
      </c>
      <c r="F101" s="5" t="s">
        <v>7</v>
      </c>
      <c r="G101" s="2">
        <v>28.916574606827773</v>
      </c>
      <c r="H101" s="2" t="s">
        <v>5091</v>
      </c>
    </row>
    <row r="102" spans="1:8" s="6" customFormat="1" ht="10.95" customHeight="1" outlineLevel="5" x14ac:dyDescent="0.2">
      <c r="A102" s="4" t="s">
        <v>5</v>
      </c>
      <c r="B102" s="5" t="s">
        <v>7</v>
      </c>
      <c r="C102" s="5" t="s">
        <v>8</v>
      </c>
      <c r="D102" s="7" t="s">
        <v>104</v>
      </c>
      <c r="E102" s="4" t="s">
        <v>5</v>
      </c>
      <c r="F102" s="5" t="s">
        <v>7</v>
      </c>
      <c r="G102" s="2">
        <v>26.345542986425336</v>
      </c>
      <c r="H102" s="2" t="s">
        <v>5091</v>
      </c>
    </row>
    <row r="103" spans="1:8" s="6" customFormat="1" ht="10.95" customHeight="1" outlineLevel="5" x14ac:dyDescent="0.2">
      <c r="A103" s="4" t="s">
        <v>5</v>
      </c>
      <c r="B103" s="5" t="s">
        <v>7</v>
      </c>
      <c r="C103" s="5" t="s">
        <v>8</v>
      </c>
      <c r="D103" s="7" t="s">
        <v>105</v>
      </c>
      <c r="E103" s="4" t="s">
        <v>5</v>
      </c>
      <c r="F103" s="5" t="s">
        <v>7</v>
      </c>
      <c r="G103" s="2">
        <v>25.815628155199768</v>
      </c>
      <c r="H103" s="2" t="s">
        <v>5090</v>
      </c>
    </row>
    <row r="104" spans="1:8" s="6" customFormat="1" ht="10.95" customHeight="1" outlineLevel="5" x14ac:dyDescent="0.2">
      <c r="A104" s="4" t="s">
        <v>5</v>
      </c>
      <c r="B104" s="5" t="s">
        <v>7</v>
      </c>
      <c r="C104" s="5" t="s">
        <v>8</v>
      </c>
      <c r="D104" s="7" t="s">
        <v>106</v>
      </c>
      <c r="E104" s="4" t="s">
        <v>5</v>
      </c>
      <c r="F104" s="5" t="s">
        <v>7</v>
      </c>
      <c r="G104" s="2">
        <v>24.353849349710984</v>
      </c>
      <c r="H104" s="2" t="s">
        <v>5090</v>
      </c>
    </row>
    <row r="105" spans="1:8" s="6" customFormat="1" ht="10.95" customHeight="1" outlineLevel="5" x14ac:dyDescent="0.2">
      <c r="A105" s="4" t="s">
        <v>5</v>
      </c>
      <c r="B105" s="5" t="s">
        <v>7</v>
      </c>
      <c r="C105" s="5" t="s">
        <v>8</v>
      </c>
      <c r="D105" s="7" t="s">
        <v>107</v>
      </c>
      <c r="E105" s="4" t="s">
        <v>5</v>
      </c>
      <c r="F105" s="5" t="s">
        <v>7</v>
      </c>
      <c r="G105" s="2">
        <v>26.228636576971216</v>
      </c>
      <c r="H105" s="2" t="s">
        <v>5091</v>
      </c>
    </row>
    <row r="106" spans="1:8" s="6" customFormat="1" ht="10.95" customHeight="1" outlineLevel="5" x14ac:dyDescent="0.2">
      <c r="A106" s="4" t="s">
        <v>5</v>
      </c>
      <c r="B106" s="5" t="s">
        <v>7</v>
      </c>
      <c r="C106" s="5" t="s">
        <v>8</v>
      </c>
      <c r="D106" s="7" t="s">
        <v>108</v>
      </c>
      <c r="E106" s="4" t="s">
        <v>5</v>
      </c>
      <c r="F106" s="5" t="s">
        <v>7</v>
      </c>
      <c r="G106" s="2">
        <v>29.014153824200914</v>
      </c>
      <c r="H106" s="2" t="s">
        <v>5091</v>
      </c>
    </row>
    <row r="107" spans="1:8" s="6" customFormat="1" ht="10.95" customHeight="1" outlineLevel="5" x14ac:dyDescent="0.2">
      <c r="A107" s="4" t="s">
        <v>5</v>
      </c>
      <c r="B107" s="5" t="s">
        <v>7</v>
      </c>
      <c r="C107" s="5" t="s">
        <v>8</v>
      </c>
      <c r="D107" s="7" t="s">
        <v>109</v>
      </c>
      <c r="E107" s="4" t="s">
        <v>5</v>
      </c>
      <c r="F107" s="5" t="s">
        <v>7</v>
      </c>
      <c r="G107" s="2">
        <v>26.319902781932395</v>
      </c>
      <c r="H107" s="2" t="s">
        <v>5091</v>
      </c>
    </row>
    <row r="108" spans="1:8" s="6" customFormat="1" ht="10.95" customHeight="1" outlineLevel="5" x14ac:dyDescent="0.2">
      <c r="A108" s="4" t="s">
        <v>5</v>
      </c>
      <c r="B108" s="5" t="s">
        <v>7</v>
      </c>
      <c r="C108" s="5" t="s">
        <v>8</v>
      </c>
      <c r="D108" s="7" t="s">
        <v>110</v>
      </c>
      <c r="E108" s="4" t="s">
        <v>5</v>
      </c>
      <c r="F108" s="5" t="s">
        <v>7</v>
      </c>
      <c r="G108" s="2">
        <v>28.509791560428351</v>
      </c>
      <c r="H108" s="2" t="s">
        <v>5091</v>
      </c>
    </row>
    <row r="109" spans="1:8" s="6" customFormat="1" ht="10.95" customHeight="1" outlineLevel="5" x14ac:dyDescent="0.2">
      <c r="A109" s="4" t="s">
        <v>5</v>
      </c>
      <c r="B109" s="5" t="s">
        <v>7</v>
      </c>
      <c r="C109" s="5" t="s">
        <v>8</v>
      </c>
      <c r="D109" s="7" t="s">
        <v>111</v>
      </c>
      <c r="E109" s="4" t="s">
        <v>5</v>
      </c>
      <c r="F109" s="5" t="s">
        <v>7</v>
      </c>
      <c r="G109" s="2">
        <v>26.366134904581831</v>
      </c>
      <c r="H109" s="2" t="s">
        <v>5091</v>
      </c>
    </row>
    <row r="110" spans="1:8" s="6" customFormat="1" ht="10.95" customHeight="1" outlineLevel="5" x14ac:dyDescent="0.2">
      <c r="A110" s="4" t="s">
        <v>5</v>
      </c>
      <c r="B110" s="5" t="s">
        <v>7</v>
      </c>
      <c r="C110" s="5" t="s">
        <v>8</v>
      </c>
      <c r="D110" s="7" t="s">
        <v>112</v>
      </c>
      <c r="E110" s="4" t="s">
        <v>5</v>
      </c>
      <c r="F110" s="5" t="s">
        <v>7</v>
      </c>
      <c r="G110" s="2">
        <v>21.447115183246073</v>
      </c>
      <c r="H110" s="2" t="s">
        <v>5091</v>
      </c>
    </row>
    <row r="111" spans="1:8" s="6" customFormat="1" ht="10.95" customHeight="1" outlineLevel="5" x14ac:dyDescent="0.2">
      <c r="A111" s="4" t="s">
        <v>5</v>
      </c>
      <c r="B111" s="5" t="s">
        <v>7</v>
      </c>
      <c r="C111" s="5" t="s">
        <v>8</v>
      </c>
      <c r="D111" s="7" t="s">
        <v>113</v>
      </c>
      <c r="E111" s="4" t="s">
        <v>5</v>
      </c>
      <c r="F111" s="5" t="s">
        <v>7</v>
      </c>
      <c r="G111" s="2">
        <v>27.052160101651843</v>
      </c>
      <c r="H111" s="2" t="s">
        <v>5091</v>
      </c>
    </row>
    <row r="112" spans="1:8" s="6" customFormat="1" ht="10.95" customHeight="1" outlineLevel="5" x14ac:dyDescent="0.2">
      <c r="A112" s="4" t="s">
        <v>5</v>
      </c>
      <c r="B112" s="5" t="s">
        <v>7</v>
      </c>
      <c r="C112" s="5" t="s">
        <v>8</v>
      </c>
      <c r="D112" s="7" t="s">
        <v>114</v>
      </c>
      <c r="E112" s="4" t="s">
        <v>5</v>
      </c>
      <c r="F112" s="5" t="s">
        <v>7</v>
      </c>
      <c r="G112" s="2">
        <v>24.085007969397516</v>
      </c>
      <c r="H112" s="2" t="s">
        <v>5091</v>
      </c>
    </row>
    <row r="113" spans="1:8" s="6" customFormat="1" ht="10.95" customHeight="1" outlineLevel="5" x14ac:dyDescent="0.2">
      <c r="A113" s="4" t="s">
        <v>5</v>
      </c>
      <c r="B113" s="5" t="s">
        <v>7</v>
      </c>
      <c r="C113" s="5" t="s">
        <v>8</v>
      </c>
      <c r="D113" s="7" t="s">
        <v>115</v>
      </c>
      <c r="E113" s="4" t="s">
        <v>5</v>
      </c>
      <c r="F113" s="5" t="s">
        <v>7</v>
      </c>
      <c r="G113" s="2">
        <v>29.697208608565948</v>
      </c>
      <c r="H113" s="2" t="s">
        <v>5091</v>
      </c>
    </row>
    <row r="114" spans="1:8" s="6" customFormat="1" ht="10.95" customHeight="1" outlineLevel="5" x14ac:dyDescent="0.2">
      <c r="A114" s="4" t="s">
        <v>5</v>
      </c>
      <c r="B114" s="5" t="s">
        <v>7</v>
      </c>
      <c r="C114" s="5" t="s">
        <v>8</v>
      </c>
      <c r="D114" s="7" t="s">
        <v>116</v>
      </c>
      <c r="E114" s="4" t="s">
        <v>5</v>
      </c>
      <c r="F114" s="5" t="s">
        <v>7</v>
      </c>
      <c r="G114" s="2">
        <v>21.511241147773173</v>
      </c>
      <c r="H114" s="2" t="s">
        <v>5091</v>
      </c>
    </row>
    <row r="115" spans="1:8" s="6" customFormat="1" ht="10.95" customHeight="1" outlineLevel="5" x14ac:dyDescent="0.2">
      <c r="A115" s="4" t="s">
        <v>5</v>
      </c>
      <c r="B115" s="5" t="s">
        <v>7</v>
      </c>
      <c r="C115" s="5" t="s">
        <v>8</v>
      </c>
      <c r="D115" s="7" t="s">
        <v>117</v>
      </c>
      <c r="E115" s="4" t="s">
        <v>5</v>
      </c>
      <c r="F115" s="5" t="s">
        <v>7</v>
      </c>
      <c r="G115" s="2">
        <v>29.759471550302365</v>
      </c>
      <c r="H115" s="2" t="s">
        <v>5091</v>
      </c>
    </row>
    <row r="116" spans="1:8" s="6" customFormat="1" ht="10.95" customHeight="1" outlineLevel="5" x14ac:dyDescent="0.2">
      <c r="A116" s="4" t="s">
        <v>5</v>
      </c>
      <c r="B116" s="5" t="s">
        <v>7</v>
      </c>
      <c r="C116" s="5" t="s">
        <v>8</v>
      </c>
      <c r="D116" s="7" t="s">
        <v>118</v>
      </c>
      <c r="E116" s="4" t="s">
        <v>5</v>
      </c>
      <c r="F116" s="5" t="s">
        <v>7</v>
      </c>
      <c r="G116" s="2">
        <v>29.68895752895753</v>
      </c>
      <c r="H116" s="2" t="s">
        <v>5091</v>
      </c>
    </row>
    <row r="117" spans="1:8" s="6" customFormat="1" ht="10.95" customHeight="1" outlineLevel="5" x14ac:dyDescent="0.2">
      <c r="A117" s="4" t="s">
        <v>5</v>
      </c>
      <c r="B117" s="5" t="s">
        <v>7</v>
      </c>
      <c r="C117" s="5" t="s">
        <v>8</v>
      </c>
      <c r="D117" s="7" t="s">
        <v>119</v>
      </c>
      <c r="E117" s="4" t="s">
        <v>5</v>
      </c>
      <c r="F117" s="5" t="s">
        <v>7</v>
      </c>
      <c r="G117" s="2">
        <v>26.375221679334057</v>
      </c>
      <c r="H117" s="2" t="s">
        <v>5091</v>
      </c>
    </row>
    <row r="118" spans="1:8" s="6" customFormat="1" ht="10.95" customHeight="1" outlineLevel="5" x14ac:dyDescent="0.2">
      <c r="A118" s="4" t="s">
        <v>5</v>
      </c>
      <c r="B118" s="5" t="s">
        <v>7</v>
      </c>
      <c r="C118" s="5" t="s">
        <v>8</v>
      </c>
      <c r="D118" s="7" t="s">
        <v>120</v>
      </c>
      <c r="E118" s="4" t="s">
        <v>5</v>
      </c>
      <c r="F118" s="5" t="s">
        <v>7</v>
      </c>
      <c r="G118" s="2">
        <v>22.410282109272707</v>
      </c>
      <c r="H118" s="2" t="s">
        <v>5091</v>
      </c>
    </row>
    <row r="119" spans="1:8" s="6" customFormat="1" ht="10.95" customHeight="1" outlineLevel="5" x14ac:dyDescent="0.2">
      <c r="A119" s="4" t="s">
        <v>5</v>
      </c>
      <c r="B119" s="5" t="s">
        <v>7</v>
      </c>
      <c r="C119" s="5" t="s">
        <v>8</v>
      </c>
      <c r="D119" s="7" t="s">
        <v>121</v>
      </c>
      <c r="E119" s="4" t="s">
        <v>5</v>
      </c>
      <c r="F119" s="5" t="s">
        <v>7</v>
      </c>
      <c r="G119" s="2">
        <v>22.104230115638082</v>
      </c>
      <c r="H119" s="2" t="s">
        <v>5091</v>
      </c>
    </row>
    <row r="120" spans="1:8" s="6" customFormat="1" ht="10.95" customHeight="1" outlineLevel="5" x14ac:dyDescent="0.2">
      <c r="A120" s="4" t="s">
        <v>5</v>
      </c>
      <c r="B120" s="5" t="s">
        <v>7</v>
      </c>
      <c r="C120" s="5" t="s">
        <v>8</v>
      </c>
      <c r="D120" s="7" t="s">
        <v>122</v>
      </c>
      <c r="E120" s="4" t="s">
        <v>5</v>
      </c>
      <c r="F120" s="5" t="s">
        <v>7</v>
      </c>
      <c r="G120" s="2">
        <v>28.833717202268428</v>
      </c>
      <c r="H120" s="2" t="s">
        <v>5091</v>
      </c>
    </row>
    <row r="121" spans="1:8" s="6" customFormat="1" ht="10.95" customHeight="1" outlineLevel="5" x14ac:dyDescent="0.2">
      <c r="A121" s="4" t="s">
        <v>5</v>
      </c>
      <c r="B121" s="5" t="s">
        <v>7</v>
      </c>
      <c r="C121" s="5" t="s">
        <v>8</v>
      </c>
      <c r="D121" s="7" t="s">
        <v>123</v>
      </c>
      <c r="E121" s="4" t="s">
        <v>5</v>
      </c>
      <c r="F121" s="5" t="s">
        <v>7</v>
      </c>
      <c r="G121" s="2">
        <v>28.575510135419293</v>
      </c>
      <c r="H121" s="2" t="s">
        <v>5091</v>
      </c>
    </row>
    <row r="122" spans="1:8" s="6" customFormat="1" ht="10.95" customHeight="1" outlineLevel="5" x14ac:dyDescent="0.2">
      <c r="A122" s="4" t="s">
        <v>5</v>
      </c>
      <c r="B122" s="5" t="s">
        <v>7</v>
      </c>
      <c r="C122" s="5" t="s">
        <v>8</v>
      </c>
      <c r="D122" s="7" t="s">
        <v>124</v>
      </c>
      <c r="E122" s="4" t="s">
        <v>5</v>
      </c>
      <c r="F122" s="5" t="s">
        <v>7</v>
      </c>
      <c r="G122" s="2">
        <v>20.053065001367489</v>
      </c>
      <c r="H122" s="2" t="s">
        <v>5091</v>
      </c>
    </row>
    <row r="123" spans="1:8" s="6" customFormat="1" ht="10.95" customHeight="1" outlineLevel="5" x14ac:dyDescent="0.2">
      <c r="A123" s="4" t="s">
        <v>5</v>
      </c>
      <c r="B123" s="5" t="s">
        <v>7</v>
      </c>
      <c r="C123" s="5" t="s">
        <v>8</v>
      </c>
      <c r="D123" s="7" t="s">
        <v>125</v>
      </c>
      <c r="E123" s="4" t="s">
        <v>5</v>
      </c>
      <c r="F123" s="5" t="s">
        <v>7</v>
      </c>
      <c r="G123" s="2">
        <v>22.374990844777361</v>
      </c>
      <c r="H123" s="2" t="s">
        <v>5091</v>
      </c>
    </row>
    <row r="124" spans="1:8" s="6" customFormat="1" ht="10.95" customHeight="1" outlineLevel="5" x14ac:dyDescent="0.2">
      <c r="A124" s="4" t="s">
        <v>5</v>
      </c>
      <c r="B124" s="5" t="s">
        <v>7</v>
      </c>
      <c r="C124" s="5" t="s">
        <v>8</v>
      </c>
      <c r="D124" s="7" t="s">
        <v>126</v>
      </c>
      <c r="E124" s="4" t="s">
        <v>5</v>
      </c>
      <c r="F124" s="5" t="s">
        <v>7</v>
      </c>
      <c r="G124" s="2">
        <v>25.94885031847134</v>
      </c>
      <c r="H124" s="2" t="s">
        <v>5091</v>
      </c>
    </row>
    <row r="125" spans="1:8" s="6" customFormat="1" ht="10.95" customHeight="1" outlineLevel="5" x14ac:dyDescent="0.2">
      <c r="A125" s="4" t="s">
        <v>5</v>
      </c>
      <c r="B125" s="5" t="s">
        <v>7</v>
      </c>
      <c r="C125" s="5" t="s">
        <v>8</v>
      </c>
      <c r="D125" s="7" t="s">
        <v>127</v>
      </c>
      <c r="E125" s="4" t="s">
        <v>5</v>
      </c>
      <c r="F125" s="5" t="s">
        <v>7</v>
      </c>
      <c r="G125" s="2">
        <v>25.7312245407972</v>
      </c>
      <c r="H125" s="2" t="s">
        <v>5091</v>
      </c>
    </row>
    <row r="126" spans="1:8" s="6" customFormat="1" ht="10.95" customHeight="1" outlineLevel="5" x14ac:dyDescent="0.2">
      <c r="A126" s="4" t="s">
        <v>5</v>
      </c>
      <c r="B126" s="5" t="s">
        <v>7</v>
      </c>
      <c r="C126" s="5" t="s">
        <v>8</v>
      </c>
      <c r="D126" s="7" t="s">
        <v>128</v>
      </c>
      <c r="E126" s="4" t="s">
        <v>5</v>
      </c>
      <c r="F126" s="5" t="s">
        <v>7</v>
      </c>
      <c r="G126" s="2">
        <v>18.935029557049152</v>
      </c>
      <c r="H126" s="2" t="s">
        <v>5091</v>
      </c>
    </row>
    <row r="127" spans="1:8" s="6" customFormat="1" ht="10.95" customHeight="1" outlineLevel="5" x14ac:dyDescent="0.2">
      <c r="A127" s="4" t="s">
        <v>5</v>
      </c>
      <c r="B127" s="5" t="s">
        <v>7</v>
      </c>
      <c r="C127" s="5" t="s">
        <v>8</v>
      </c>
      <c r="D127" s="7" t="s">
        <v>129</v>
      </c>
      <c r="E127" s="4" t="s">
        <v>5</v>
      </c>
      <c r="F127" s="5" t="s">
        <v>7</v>
      </c>
      <c r="G127" s="2">
        <v>27</v>
      </c>
      <c r="H127" s="2" t="s">
        <v>5091</v>
      </c>
    </row>
    <row r="128" spans="1:8" s="6" customFormat="1" ht="10.95" customHeight="1" outlineLevel="5" x14ac:dyDescent="0.2">
      <c r="A128" s="4" t="s">
        <v>5</v>
      </c>
      <c r="B128" s="5" t="s">
        <v>7</v>
      </c>
      <c r="C128" s="5" t="s">
        <v>8</v>
      </c>
      <c r="D128" s="7" t="s">
        <v>130</v>
      </c>
      <c r="E128" s="4" t="s">
        <v>5</v>
      </c>
      <c r="F128" s="5" t="s">
        <v>7</v>
      </c>
      <c r="G128" s="2">
        <v>24.002486874827301</v>
      </c>
      <c r="H128" s="2" t="s">
        <v>5091</v>
      </c>
    </row>
    <row r="129" spans="1:8" s="6" customFormat="1" ht="10.95" customHeight="1" outlineLevel="5" x14ac:dyDescent="0.2">
      <c r="A129" s="4" t="s">
        <v>5</v>
      </c>
      <c r="B129" s="5" t="s">
        <v>7</v>
      </c>
      <c r="C129" s="5" t="s">
        <v>8</v>
      </c>
      <c r="D129" s="7" t="s">
        <v>131</v>
      </c>
      <c r="E129" s="4" t="s">
        <v>5</v>
      </c>
      <c r="F129" s="5" t="s">
        <v>7</v>
      </c>
      <c r="G129" s="2">
        <v>29.306098215263329</v>
      </c>
      <c r="H129" s="2" t="s">
        <v>5091</v>
      </c>
    </row>
    <row r="130" spans="1:8" s="6" customFormat="1" ht="10.95" customHeight="1" outlineLevel="5" x14ac:dyDescent="0.2">
      <c r="A130" s="4" t="s">
        <v>5</v>
      </c>
      <c r="B130" s="5" t="s">
        <v>7</v>
      </c>
      <c r="C130" s="5" t="s">
        <v>8</v>
      </c>
      <c r="D130" s="7" t="s">
        <v>132</v>
      </c>
      <c r="E130" s="4" t="s">
        <v>5</v>
      </c>
      <c r="F130" s="5" t="s">
        <v>7</v>
      </c>
      <c r="G130" s="2">
        <v>26.455539502798388</v>
      </c>
      <c r="H130" s="2" t="s">
        <v>5091</v>
      </c>
    </row>
    <row r="131" spans="1:8" s="6" customFormat="1" ht="10.95" customHeight="1" outlineLevel="5" x14ac:dyDescent="0.2">
      <c r="A131" s="4" t="s">
        <v>5</v>
      </c>
      <c r="B131" s="5" t="s">
        <v>7</v>
      </c>
      <c r="C131" s="5" t="s">
        <v>8</v>
      </c>
      <c r="D131" s="7" t="s">
        <v>133</v>
      </c>
      <c r="E131" s="4" t="s">
        <v>5</v>
      </c>
      <c r="F131" s="5" t="s">
        <v>7</v>
      </c>
      <c r="G131" s="2">
        <v>22.901975417628684</v>
      </c>
      <c r="H131" s="2" t="s">
        <v>5091</v>
      </c>
    </row>
    <row r="132" spans="1:8" s="6" customFormat="1" ht="10.95" customHeight="1" outlineLevel="5" x14ac:dyDescent="0.2">
      <c r="A132" s="4" t="s">
        <v>5</v>
      </c>
      <c r="B132" s="5" t="s">
        <v>7</v>
      </c>
      <c r="C132" s="5" t="s">
        <v>8</v>
      </c>
      <c r="D132" s="7" t="s">
        <v>134</v>
      </c>
      <c r="E132" s="4" t="s">
        <v>5</v>
      </c>
      <c r="F132" s="5" t="s">
        <v>7</v>
      </c>
      <c r="G132" s="2">
        <v>23.000493238892464</v>
      </c>
      <c r="H132" s="2" t="s">
        <v>5091</v>
      </c>
    </row>
    <row r="133" spans="1:8" s="6" customFormat="1" ht="10.95" customHeight="1" outlineLevel="5" x14ac:dyDescent="0.2">
      <c r="A133" s="4" t="s">
        <v>5</v>
      </c>
      <c r="B133" s="5" t="s">
        <v>7</v>
      </c>
      <c r="C133" s="5" t="s">
        <v>8</v>
      </c>
      <c r="D133" s="7" t="s">
        <v>135</v>
      </c>
      <c r="E133" s="4" t="s">
        <v>5</v>
      </c>
      <c r="F133" s="5" t="s">
        <v>7</v>
      </c>
      <c r="G133" s="2">
        <v>26.387423978566645</v>
      </c>
      <c r="H133" s="2" t="s">
        <v>5089</v>
      </c>
    </row>
    <row r="134" spans="1:8" s="6" customFormat="1" ht="10.95" customHeight="1" outlineLevel="5" x14ac:dyDescent="0.2">
      <c r="A134" s="4" t="s">
        <v>5</v>
      </c>
      <c r="B134" s="5" t="s">
        <v>7</v>
      </c>
      <c r="C134" s="5" t="s">
        <v>8</v>
      </c>
      <c r="D134" s="7" t="s">
        <v>136</v>
      </c>
      <c r="E134" s="4" t="s">
        <v>5</v>
      </c>
      <c r="F134" s="5" t="s">
        <v>7</v>
      </c>
      <c r="G134" s="2">
        <v>28.795531461073587</v>
      </c>
      <c r="H134" s="2" t="s">
        <v>5091</v>
      </c>
    </row>
    <row r="135" spans="1:8" s="6" customFormat="1" ht="10.95" customHeight="1" outlineLevel="5" x14ac:dyDescent="0.2">
      <c r="A135" s="4" t="s">
        <v>5</v>
      </c>
      <c r="B135" s="5" t="s">
        <v>7</v>
      </c>
      <c r="C135" s="5" t="s">
        <v>8</v>
      </c>
      <c r="D135" s="7" t="s">
        <v>137</v>
      </c>
      <c r="E135" s="4" t="s">
        <v>5</v>
      </c>
      <c r="F135" s="5" t="s">
        <v>7</v>
      </c>
      <c r="G135" s="2">
        <v>30.31934849293145</v>
      </c>
      <c r="H135" s="2" t="s">
        <v>5091</v>
      </c>
    </row>
    <row r="136" spans="1:8" s="6" customFormat="1" ht="10.95" customHeight="1" outlineLevel="5" x14ac:dyDescent="0.2">
      <c r="A136" s="4" t="s">
        <v>5</v>
      </c>
      <c r="B136" s="5" t="s">
        <v>7</v>
      </c>
      <c r="C136" s="5" t="s">
        <v>8</v>
      </c>
      <c r="D136" s="7" t="s">
        <v>138</v>
      </c>
      <c r="E136" s="4" t="s">
        <v>5</v>
      </c>
      <c r="F136" s="5" t="s">
        <v>7</v>
      </c>
      <c r="G136" s="2">
        <v>18.809827808867844</v>
      </c>
      <c r="H136" s="2" t="s">
        <v>5091</v>
      </c>
    </row>
    <row r="137" spans="1:8" s="6" customFormat="1" ht="10.95" customHeight="1" outlineLevel="5" x14ac:dyDescent="0.2">
      <c r="A137" s="4" t="s">
        <v>5</v>
      </c>
      <c r="B137" s="5" t="s">
        <v>7</v>
      </c>
      <c r="C137" s="5" t="s">
        <v>8</v>
      </c>
      <c r="D137" s="7" t="s">
        <v>139</v>
      </c>
      <c r="E137" s="4" t="s">
        <v>5</v>
      </c>
      <c r="F137" s="5" t="s">
        <v>7</v>
      </c>
      <c r="G137" s="2">
        <v>17.599999999999998</v>
      </c>
      <c r="H137" s="2" t="s">
        <v>5091</v>
      </c>
    </row>
    <row r="138" spans="1:8" s="6" customFormat="1" ht="10.95" customHeight="1" outlineLevel="5" x14ac:dyDescent="0.2">
      <c r="A138" s="4" t="s">
        <v>5</v>
      </c>
      <c r="B138" s="5" t="s">
        <v>7</v>
      </c>
      <c r="C138" s="5" t="s">
        <v>8</v>
      </c>
      <c r="D138" s="7" t="s">
        <v>140</v>
      </c>
      <c r="E138" s="4" t="s">
        <v>5</v>
      </c>
      <c r="F138" s="5" t="s">
        <v>7</v>
      </c>
      <c r="G138" s="2">
        <v>28.142905693366846</v>
      </c>
      <c r="H138" s="2" t="s">
        <v>5091</v>
      </c>
    </row>
    <row r="139" spans="1:8" s="6" customFormat="1" ht="10.95" customHeight="1" outlineLevel="5" x14ac:dyDescent="0.2">
      <c r="A139" s="4" t="s">
        <v>5</v>
      </c>
      <c r="B139" s="5" t="s">
        <v>7</v>
      </c>
      <c r="C139" s="5" t="s">
        <v>8</v>
      </c>
      <c r="D139" s="7" t="s">
        <v>141</v>
      </c>
      <c r="E139" s="4" t="s">
        <v>5</v>
      </c>
      <c r="F139" s="5" t="s">
        <v>7</v>
      </c>
      <c r="G139" s="2">
        <v>28.311133746678475</v>
      </c>
      <c r="H139" s="2" t="s">
        <v>5091</v>
      </c>
    </row>
    <row r="140" spans="1:8" s="6" customFormat="1" ht="10.95" customHeight="1" outlineLevel="5" x14ac:dyDescent="0.2">
      <c r="A140" s="4" t="s">
        <v>5</v>
      </c>
      <c r="B140" s="5" t="s">
        <v>7</v>
      </c>
      <c r="C140" s="5" t="s">
        <v>8</v>
      </c>
      <c r="D140" s="7" t="s">
        <v>142</v>
      </c>
      <c r="E140" s="4" t="s">
        <v>5</v>
      </c>
      <c r="F140" s="5" t="s">
        <v>7</v>
      </c>
      <c r="G140" s="2">
        <v>26.133947526236881</v>
      </c>
      <c r="H140" s="2" t="s">
        <v>5089</v>
      </c>
    </row>
    <row r="141" spans="1:8" s="6" customFormat="1" ht="10.95" customHeight="1" outlineLevel="5" x14ac:dyDescent="0.2">
      <c r="A141" s="4" t="s">
        <v>5</v>
      </c>
      <c r="B141" s="5" t="s">
        <v>7</v>
      </c>
      <c r="C141" s="5" t="s">
        <v>8</v>
      </c>
      <c r="D141" s="7" t="s">
        <v>143</v>
      </c>
      <c r="E141" s="4" t="s">
        <v>5</v>
      </c>
      <c r="F141" s="5" t="s">
        <v>7</v>
      </c>
      <c r="G141" s="2">
        <v>30.002771861498204</v>
      </c>
      <c r="H141" s="2" t="s">
        <v>5091</v>
      </c>
    </row>
    <row r="142" spans="1:8" s="6" customFormat="1" ht="10.95" customHeight="1" outlineLevel="5" x14ac:dyDescent="0.2">
      <c r="A142" s="4" t="s">
        <v>5</v>
      </c>
      <c r="B142" s="5" t="s">
        <v>7</v>
      </c>
      <c r="C142" s="5" t="s">
        <v>8</v>
      </c>
      <c r="D142" s="7" t="s">
        <v>144</v>
      </c>
      <c r="E142" s="4" t="s">
        <v>5</v>
      </c>
      <c r="F142" s="5" t="s">
        <v>7</v>
      </c>
      <c r="G142" s="2">
        <v>28.507351851851855</v>
      </c>
      <c r="H142" s="2" t="s">
        <v>5091</v>
      </c>
    </row>
    <row r="143" spans="1:8" s="6" customFormat="1" ht="10.95" customHeight="1" outlineLevel="5" x14ac:dyDescent="0.2">
      <c r="A143" s="4" t="s">
        <v>5</v>
      </c>
      <c r="B143" s="5" t="s">
        <v>7</v>
      </c>
      <c r="C143" s="5" t="s">
        <v>8</v>
      </c>
      <c r="D143" s="7" t="s">
        <v>145</v>
      </c>
      <c r="E143" s="4" t="s">
        <v>5</v>
      </c>
      <c r="F143" s="5" t="s">
        <v>7</v>
      </c>
      <c r="G143" s="2">
        <v>24.056216914138155</v>
      </c>
      <c r="H143" s="2" t="s">
        <v>5090</v>
      </c>
    </row>
    <row r="144" spans="1:8" s="6" customFormat="1" ht="10.95" customHeight="1" outlineLevel="5" x14ac:dyDescent="0.2">
      <c r="A144" s="4" t="s">
        <v>5</v>
      </c>
      <c r="B144" s="5" t="s">
        <v>7</v>
      </c>
      <c r="C144" s="5" t="s">
        <v>8</v>
      </c>
      <c r="D144" s="7" t="s">
        <v>146</v>
      </c>
      <c r="E144" s="4" t="s">
        <v>5</v>
      </c>
      <c r="F144" s="5" t="s">
        <v>7</v>
      </c>
      <c r="G144" s="2">
        <v>25.841088253768842</v>
      </c>
      <c r="H144" s="2" t="s">
        <v>5089</v>
      </c>
    </row>
    <row r="145" spans="1:8" s="6" customFormat="1" ht="10.95" customHeight="1" outlineLevel="5" x14ac:dyDescent="0.2">
      <c r="A145" s="4" t="s">
        <v>5</v>
      </c>
      <c r="B145" s="5" t="s">
        <v>7</v>
      </c>
      <c r="C145" s="5" t="s">
        <v>8</v>
      </c>
      <c r="D145" s="7" t="s">
        <v>147</v>
      </c>
      <c r="E145" s="4" t="s">
        <v>5</v>
      </c>
      <c r="F145" s="5" t="s">
        <v>7</v>
      </c>
      <c r="G145" s="2">
        <v>25.981803709174464</v>
      </c>
      <c r="H145" s="2" t="s">
        <v>5089</v>
      </c>
    </row>
    <row r="146" spans="1:8" s="6" customFormat="1" ht="10.95" customHeight="1" outlineLevel="5" x14ac:dyDescent="0.2">
      <c r="A146" s="4" t="s">
        <v>5</v>
      </c>
      <c r="B146" s="5" t="s">
        <v>7</v>
      </c>
      <c r="C146" s="5" t="s">
        <v>8</v>
      </c>
      <c r="D146" s="7" t="s">
        <v>148</v>
      </c>
      <c r="E146" s="4" t="s">
        <v>5</v>
      </c>
      <c r="F146" s="5" t="s">
        <v>7</v>
      </c>
      <c r="G146" s="2">
        <v>17.600000000000001</v>
      </c>
      <c r="H146" s="2" t="s">
        <v>5091</v>
      </c>
    </row>
    <row r="147" spans="1:8" s="6" customFormat="1" ht="10.95" customHeight="1" outlineLevel="5" x14ac:dyDescent="0.2">
      <c r="A147" s="4" t="s">
        <v>5</v>
      </c>
      <c r="B147" s="5" t="s">
        <v>7</v>
      </c>
      <c r="C147" s="5" t="s">
        <v>8</v>
      </c>
      <c r="D147" s="7" t="s">
        <v>149</v>
      </c>
      <c r="E147" s="4" t="s">
        <v>5</v>
      </c>
      <c r="F147" s="5" t="s">
        <v>7</v>
      </c>
      <c r="G147" s="2">
        <v>20.871574569221629</v>
      </c>
      <c r="H147" s="2" t="s">
        <v>5091</v>
      </c>
    </row>
    <row r="148" spans="1:8" s="6" customFormat="1" ht="10.95" customHeight="1" outlineLevel="5" x14ac:dyDescent="0.2">
      <c r="A148" s="4" t="s">
        <v>5</v>
      </c>
      <c r="B148" s="5" t="s">
        <v>7</v>
      </c>
      <c r="C148" s="5" t="s">
        <v>8</v>
      </c>
      <c r="D148" s="7" t="s">
        <v>150</v>
      </c>
      <c r="E148" s="4" t="s">
        <v>5</v>
      </c>
      <c r="F148" s="5" t="s">
        <v>7</v>
      </c>
      <c r="G148" s="2">
        <v>30.133014866016477</v>
      </c>
      <c r="H148" s="2" t="s">
        <v>5091</v>
      </c>
    </row>
    <row r="149" spans="1:8" s="6" customFormat="1" ht="10.95" customHeight="1" outlineLevel="5" x14ac:dyDescent="0.2">
      <c r="A149" s="4" t="s">
        <v>5</v>
      </c>
      <c r="B149" s="5" t="s">
        <v>7</v>
      </c>
      <c r="C149" s="5" t="s">
        <v>8</v>
      </c>
      <c r="D149" s="7" t="s">
        <v>151</v>
      </c>
      <c r="E149" s="4" t="s">
        <v>5</v>
      </c>
      <c r="F149" s="5" t="s">
        <v>7</v>
      </c>
      <c r="G149" s="2">
        <v>20.881263029496562</v>
      </c>
      <c r="H149" s="2" t="s">
        <v>5091</v>
      </c>
    </row>
    <row r="150" spans="1:8" s="6" customFormat="1" ht="10.95" customHeight="1" outlineLevel="5" x14ac:dyDescent="0.2">
      <c r="A150" s="4" t="s">
        <v>5</v>
      </c>
      <c r="B150" s="5" t="s">
        <v>7</v>
      </c>
      <c r="C150" s="5" t="s">
        <v>8</v>
      </c>
      <c r="D150" s="7" t="s">
        <v>152</v>
      </c>
      <c r="E150" s="4" t="s">
        <v>5</v>
      </c>
      <c r="F150" s="5" t="s">
        <v>7</v>
      </c>
      <c r="G150" s="2">
        <v>24.9</v>
      </c>
      <c r="H150" s="2" t="s">
        <v>5091</v>
      </c>
    </row>
    <row r="151" spans="1:8" s="6" customFormat="1" ht="10.95" customHeight="1" outlineLevel="5" x14ac:dyDescent="0.2">
      <c r="A151" s="4" t="s">
        <v>5</v>
      </c>
      <c r="B151" s="5" t="s">
        <v>7</v>
      </c>
      <c r="C151" s="5" t="s">
        <v>8</v>
      </c>
      <c r="D151" s="7" t="s">
        <v>153</v>
      </c>
      <c r="E151" s="4" t="s">
        <v>5</v>
      </c>
      <c r="F151" s="5" t="s">
        <v>7</v>
      </c>
      <c r="G151" s="2">
        <v>18.787126508369017</v>
      </c>
      <c r="H151" s="2" t="s">
        <v>5091</v>
      </c>
    </row>
    <row r="152" spans="1:8" s="6" customFormat="1" ht="10.95" customHeight="1" outlineLevel="5" x14ac:dyDescent="0.2">
      <c r="A152" s="4" t="s">
        <v>5</v>
      </c>
      <c r="B152" s="5" t="s">
        <v>7</v>
      </c>
      <c r="C152" s="5" t="s">
        <v>8</v>
      </c>
      <c r="D152" s="7" t="s">
        <v>154</v>
      </c>
      <c r="E152" s="4" t="s">
        <v>5</v>
      </c>
      <c r="F152" s="5" t="s">
        <v>7</v>
      </c>
      <c r="G152" s="2">
        <v>27.360003431120258</v>
      </c>
      <c r="H152" s="2" t="s">
        <v>5091</v>
      </c>
    </row>
    <row r="153" spans="1:8" s="6" customFormat="1" ht="10.95" customHeight="1" outlineLevel="5" x14ac:dyDescent="0.2">
      <c r="A153" s="4" t="s">
        <v>5</v>
      </c>
      <c r="B153" s="5" t="s">
        <v>7</v>
      </c>
      <c r="C153" s="5" t="s">
        <v>8</v>
      </c>
      <c r="D153" s="7" t="s">
        <v>155</v>
      </c>
      <c r="E153" s="4" t="s">
        <v>5</v>
      </c>
      <c r="F153" s="5" t="s">
        <v>7</v>
      </c>
      <c r="G153" s="2">
        <v>29.832011154489681</v>
      </c>
      <c r="H153" s="2" t="s">
        <v>5091</v>
      </c>
    </row>
    <row r="154" spans="1:8" s="6" customFormat="1" ht="10.95" customHeight="1" outlineLevel="5" x14ac:dyDescent="0.2">
      <c r="A154" s="4" t="s">
        <v>5</v>
      </c>
      <c r="B154" s="5" t="s">
        <v>7</v>
      </c>
      <c r="C154" s="5" t="s">
        <v>8</v>
      </c>
      <c r="D154" s="7" t="s">
        <v>156</v>
      </c>
      <c r="E154" s="4" t="s">
        <v>5</v>
      </c>
      <c r="F154" s="5" t="s">
        <v>7</v>
      </c>
      <c r="G154" s="2">
        <v>28.730798216749811</v>
      </c>
      <c r="H154" s="2" t="s">
        <v>5091</v>
      </c>
    </row>
    <row r="155" spans="1:8" s="6" customFormat="1" ht="10.95" customHeight="1" outlineLevel="5" x14ac:dyDescent="0.2">
      <c r="A155" s="4" t="s">
        <v>5</v>
      </c>
      <c r="B155" s="5" t="s">
        <v>7</v>
      </c>
      <c r="C155" s="5" t="s">
        <v>8</v>
      </c>
      <c r="D155" s="7" t="s">
        <v>157</v>
      </c>
      <c r="E155" s="4" t="s">
        <v>5</v>
      </c>
      <c r="F155" s="5" t="s">
        <v>7</v>
      </c>
      <c r="G155" s="2">
        <v>30.477417350787665</v>
      </c>
      <c r="H155" s="2" t="s">
        <v>5091</v>
      </c>
    </row>
    <row r="156" spans="1:8" s="6" customFormat="1" ht="10.95" customHeight="1" outlineLevel="5" x14ac:dyDescent="0.2">
      <c r="A156" s="4" t="s">
        <v>5</v>
      </c>
      <c r="B156" s="5" t="s">
        <v>7</v>
      </c>
      <c r="C156" s="5" t="s">
        <v>8</v>
      </c>
      <c r="D156" s="7" t="s">
        <v>158</v>
      </c>
      <c r="E156" s="4" t="s">
        <v>5</v>
      </c>
      <c r="F156" s="5" t="s">
        <v>7</v>
      </c>
      <c r="G156" s="2">
        <v>20.614410480349346</v>
      </c>
      <c r="H156" s="2" t="s">
        <v>5089</v>
      </c>
    </row>
    <row r="157" spans="1:8" s="6" customFormat="1" ht="10.95" customHeight="1" outlineLevel="5" x14ac:dyDescent="0.2">
      <c r="A157" s="4" t="s">
        <v>5</v>
      </c>
      <c r="B157" s="5" t="s">
        <v>7</v>
      </c>
      <c r="C157" s="5" t="s">
        <v>8</v>
      </c>
      <c r="D157" s="7" t="s">
        <v>159</v>
      </c>
      <c r="E157" s="4" t="s">
        <v>5</v>
      </c>
      <c r="F157" s="5" t="s">
        <v>7</v>
      </c>
      <c r="G157" s="2">
        <v>20.33793218020131</v>
      </c>
      <c r="H157" s="2" t="s">
        <v>5091</v>
      </c>
    </row>
    <row r="158" spans="1:8" s="6" customFormat="1" ht="10.95" customHeight="1" outlineLevel="5" x14ac:dyDescent="0.2">
      <c r="A158" s="4" t="s">
        <v>5</v>
      </c>
      <c r="B158" s="5" t="s">
        <v>7</v>
      </c>
      <c r="C158" s="5" t="s">
        <v>8</v>
      </c>
      <c r="D158" s="7" t="s">
        <v>160</v>
      </c>
      <c r="E158" s="4" t="s">
        <v>5</v>
      </c>
      <c r="F158" s="5" t="s">
        <v>7</v>
      </c>
      <c r="G158" s="2">
        <v>28.99711705023509</v>
      </c>
      <c r="H158" s="2" t="s">
        <v>5089</v>
      </c>
    </row>
    <row r="159" spans="1:8" s="6" customFormat="1" ht="10.95" customHeight="1" outlineLevel="5" x14ac:dyDescent="0.2">
      <c r="A159" s="4" t="s">
        <v>5</v>
      </c>
      <c r="B159" s="5" t="s">
        <v>7</v>
      </c>
      <c r="C159" s="5" t="s">
        <v>8</v>
      </c>
      <c r="D159" s="7" t="s">
        <v>161</v>
      </c>
      <c r="E159" s="4" t="s">
        <v>5</v>
      </c>
      <c r="F159" s="5" t="s">
        <v>7</v>
      </c>
      <c r="G159" s="2">
        <v>30.982915879017018</v>
      </c>
      <c r="H159" s="2" t="s">
        <v>5091</v>
      </c>
    </row>
    <row r="160" spans="1:8" s="6" customFormat="1" ht="10.95" customHeight="1" outlineLevel="5" x14ac:dyDescent="0.2">
      <c r="A160" s="4" t="s">
        <v>5</v>
      </c>
      <c r="B160" s="5" t="s">
        <v>7</v>
      </c>
      <c r="C160" s="5" t="s">
        <v>8</v>
      </c>
      <c r="D160" s="7" t="s">
        <v>162</v>
      </c>
      <c r="E160" s="4" t="s">
        <v>5</v>
      </c>
      <c r="F160" s="5" t="s">
        <v>7</v>
      </c>
      <c r="G160" s="2">
        <v>26.4</v>
      </c>
      <c r="H160" s="2" t="s">
        <v>5091</v>
      </c>
    </row>
    <row r="161" spans="1:8" s="6" customFormat="1" ht="10.95" customHeight="1" outlineLevel="5" x14ac:dyDescent="0.2">
      <c r="A161" s="4" t="s">
        <v>5</v>
      </c>
      <c r="B161" s="5" t="s">
        <v>7</v>
      </c>
      <c r="C161" s="5" t="s">
        <v>8</v>
      </c>
      <c r="D161" s="7" t="s">
        <v>163</v>
      </c>
      <c r="E161" s="4" t="s">
        <v>5</v>
      </c>
      <c r="F161" s="5" t="s">
        <v>7</v>
      </c>
      <c r="G161" s="2">
        <v>24.08902365591398</v>
      </c>
      <c r="H161" s="2" t="s">
        <v>5091</v>
      </c>
    </row>
    <row r="162" spans="1:8" s="6" customFormat="1" ht="10.95" customHeight="1" outlineLevel="5" x14ac:dyDescent="0.2">
      <c r="A162" s="4" t="s">
        <v>5</v>
      </c>
      <c r="B162" s="5" t="s">
        <v>7</v>
      </c>
      <c r="C162" s="5" t="s">
        <v>8</v>
      </c>
      <c r="D162" s="7" t="s">
        <v>164</v>
      </c>
      <c r="E162" s="4" t="s">
        <v>5</v>
      </c>
      <c r="F162" s="5" t="s">
        <v>7</v>
      </c>
      <c r="G162" s="2">
        <v>28.908890874567184</v>
      </c>
      <c r="H162" s="2" t="s">
        <v>5091</v>
      </c>
    </row>
    <row r="163" spans="1:8" s="6" customFormat="1" ht="10.95" customHeight="1" outlineLevel="5" x14ac:dyDescent="0.2">
      <c r="A163" s="4" t="s">
        <v>5</v>
      </c>
      <c r="B163" s="5" t="s">
        <v>7</v>
      </c>
      <c r="C163" s="5" t="s">
        <v>8</v>
      </c>
      <c r="D163" s="7" t="s">
        <v>165</v>
      </c>
      <c r="E163" s="4" t="s">
        <v>5</v>
      </c>
      <c r="F163" s="5" t="s">
        <v>7</v>
      </c>
      <c r="G163" s="2">
        <v>24.435726459309759</v>
      </c>
      <c r="H163" s="2" t="s">
        <v>5091</v>
      </c>
    </row>
    <row r="164" spans="1:8" s="6" customFormat="1" ht="10.95" customHeight="1" outlineLevel="5" x14ac:dyDescent="0.2">
      <c r="A164" s="4" t="s">
        <v>5</v>
      </c>
      <c r="B164" s="5" t="s">
        <v>7</v>
      </c>
      <c r="C164" s="5" t="s">
        <v>8</v>
      </c>
      <c r="D164" s="7" t="s">
        <v>166</v>
      </c>
      <c r="E164" s="4" t="s">
        <v>5</v>
      </c>
      <c r="F164" s="5" t="s">
        <v>7</v>
      </c>
      <c r="G164" s="2">
        <v>21.769389374425021</v>
      </c>
      <c r="H164" s="2" t="s">
        <v>5091</v>
      </c>
    </row>
    <row r="165" spans="1:8" s="6" customFormat="1" ht="10.95" customHeight="1" outlineLevel="5" x14ac:dyDescent="0.2">
      <c r="A165" s="4" t="s">
        <v>5</v>
      </c>
      <c r="B165" s="5" t="s">
        <v>7</v>
      </c>
      <c r="C165" s="5" t="s">
        <v>8</v>
      </c>
      <c r="D165" s="7" t="s">
        <v>167</v>
      </c>
      <c r="E165" s="4" t="s">
        <v>5</v>
      </c>
      <c r="F165" s="5" t="s">
        <v>7</v>
      </c>
      <c r="G165" s="2">
        <v>24.815392965696915</v>
      </c>
      <c r="H165" s="2" t="s">
        <v>5090</v>
      </c>
    </row>
    <row r="166" spans="1:8" s="6" customFormat="1" ht="10.95" customHeight="1" outlineLevel="5" x14ac:dyDescent="0.2">
      <c r="A166" s="4" t="s">
        <v>5</v>
      </c>
      <c r="B166" s="5" t="s">
        <v>7</v>
      </c>
      <c r="C166" s="5" t="s">
        <v>8</v>
      </c>
      <c r="D166" s="7" t="s">
        <v>168</v>
      </c>
      <c r="E166" s="4" t="s">
        <v>5</v>
      </c>
      <c r="F166" s="5" t="s">
        <v>7</v>
      </c>
      <c r="G166" s="2">
        <v>26.4</v>
      </c>
      <c r="H166" s="2" t="s">
        <v>5091</v>
      </c>
    </row>
    <row r="167" spans="1:8" s="6" customFormat="1" ht="10.95" customHeight="1" outlineLevel="5" x14ac:dyDescent="0.2">
      <c r="A167" s="4" t="s">
        <v>5</v>
      </c>
      <c r="B167" s="5" t="s">
        <v>7</v>
      </c>
      <c r="C167" s="5" t="s">
        <v>8</v>
      </c>
      <c r="D167" s="7" t="s">
        <v>169</v>
      </c>
      <c r="E167" s="4" t="s">
        <v>5</v>
      </c>
      <c r="F167" s="5" t="s">
        <v>7</v>
      </c>
      <c r="G167" s="2">
        <v>24</v>
      </c>
      <c r="H167" s="2" t="s">
        <v>5091</v>
      </c>
    </row>
    <row r="168" spans="1:8" s="6" customFormat="1" ht="10.95" customHeight="1" outlineLevel="5" x14ac:dyDescent="0.2">
      <c r="A168" s="4" t="s">
        <v>5</v>
      </c>
      <c r="B168" s="5" t="s">
        <v>7</v>
      </c>
      <c r="C168" s="5" t="s">
        <v>8</v>
      </c>
      <c r="D168" s="7" t="s">
        <v>170</v>
      </c>
      <c r="E168" s="4" t="s">
        <v>5</v>
      </c>
      <c r="F168" s="5" t="s">
        <v>7</v>
      </c>
      <c r="G168" s="2">
        <v>24</v>
      </c>
      <c r="H168" s="2" t="s">
        <v>5091</v>
      </c>
    </row>
    <row r="169" spans="1:8" s="6" customFormat="1" ht="10.95" customHeight="1" outlineLevel="5" x14ac:dyDescent="0.2">
      <c r="A169" s="4" t="s">
        <v>5</v>
      </c>
      <c r="B169" s="5" t="s">
        <v>7</v>
      </c>
      <c r="C169" s="5" t="s">
        <v>8</v>
      </c>
      <c r="D169" s="7" t="s">
        <v>171</v>
      </c>
      <c r="E169" s="4" t="s">
        <v>5</v>
      </c>
      <c r="F169" s="5" t="s">
        <v>7</v>
      </c>
      <c r="G169" s="2">
        <v>18.704087044534415</v>
      </c>
      <c r="H169" s="2" t="s">
        <v>5091</v>
      </c>
    </row>
    <row r="170" spans="1:8" s="6" customFormat="1" ht="10.95" customHeight="1" outlineLevel="5" x14ac:dyDescent="0.2">
      <c r="A170" s="4" t="s">
        <v>5</v>
      </c>
      <c r="B170" s="5" t="s">
        <v>7</v>
      </c>
      <c r="C170" s="5" t="s">
        <v>8</v>
      </c>
      <c r="D170" s="7" t="s">
        <v>172</v>
      </c>
      <c r="E170" s="4" t="s">
        <v>5</v>
      </c>
      <c r="F170" s="5" t="s">
        <v>7</v>
      </c>
      <c r="G170" s="2">
        <v>24</v>
      </c>
      <c r="H170" s="2" t="s">
        <v>5091</v>
      </c>
    </row>
    <row r="171" spans="1:8" s="6" customFormat="1" ht="10.95" customHeight="1" outlineLevel="5" x14ac:dyDescent="0.2">
      <c r="A171" s="4" t="s">
        <v>5</v>
      </c>
      <c r="B171" s="5" t="s">
        <v>7</v>
      </c>
      <c r="C171" s="5" t="s">
        <v>8</v>
      </c>
      <c r="D171" s="7" t="s">
        <v>173</v>
      </c>
      <c r="E171" s="4" t="s">
        <v>5</v>
      </c>
      <c r="F171" s="5" t="s">
        <v>7</v>
      </c>
      <c r="G171" s="2">
        <v>17.670416666666668</v>
      </c>
      <c r="H171" s="2" t="s">
        <v>5091</v>
      </c>
    </row>
    <row r="172" spans="1:8" s="6" customFormat="1" ht="10.95" customHeight="1" outlineLevel="5" x14ac:dyDescent="0.2">
      <c r="A172" s="4" t="s">
        <v>5</v>
      </c>
      <c r="B172" s="5" t="s">
        <v>7</v>
      </c>
      <c r="C172" s="5" t="s">
        <v>8</v>
      </c>
      <c r="D172" s="7" t="s">
        <v>174</v>
      </c>
      <c r="E172" s="4" t="s">
        <v>5</v>
      </c>
      <c r="F172" s="5" t="s">
        <v>7</v>
      </c>
      <c r="G172" s="2">
        <v>30.762406244392611</v>
      </c>
      <c r="H172" s="2" t="s">
        <v>5089</v>
      </c>
    </row>
    <row r="173" spans="1:8" s="6" customFormat="1" ht="10.95" customHeight="1" outlineLevel="5" x14ac:dyDescent="0.2">
      <c r="A173" s="4" t="s">
        <v>5</v>
      </c>
      <c r="B173" s="5" t="s">
        <v>7</v>
      </c>
      <c r="C173" s="5" t="s">
        <v>8</v>
      </c>
      <c r="D173" s="7" t="s">
        <v>175</v>
      </c>
      <c r="E173" s="4" t="s">
        <v>5</v>
      </c>
      <c r="F173" s="5" t="s">
        <v>7</v>
      </c>
      <c r="G173" s="2">
        <v>24</v>
      </c>
      <c r="H173" s="2" t="s">
        <v>5091</v>
      </c>
    </row>
    <row r="174" spans="1:8" s="6" customFormat="1" ht="10.95" customHeight="1" outlineLevel="5" x14ac:dyDescent="0.2">
      <c r="A174" s="4" t="s">
        <v>5</v>
      </c>
      <c r="B174" s="5" t="s">
        <v>7</v>
      </c>
      <c r="C174" s="5" t="s">
        <v>8</v>
      </c>
      <c r="D174" s="7" t="s">
        <v>176</v>
      </c>
      <c r="E174" s="4" t="s">
        <v>5</v>
      </c>
      <c r="F174" s="5" t="s">
        <v>7</v>
      </c>
      <c r="G174" s="2">
        <v>17.600000000000001</v>
      </c>
      <c r="H174" s="2" t="s">
        <v>5091</v>
      </c>
    </row>
    <row r="175" spans="1:8" s="6" customFormat="1" ht="10.95" customHeight="1" outlineLevel="5" x14ac:dyDescent="0.2">
      <c r="A175" s="4" t="s">
        <v>5</v>
      </c>
      <c r="B175" s="5" t="s">
        <v>7</v>
      </c>
      <c r="C175" s="5" t="s">
        <v>8</v>
      </c>
      <c r="D175" s="7" t="s">
        <v>177</v>
      </c>
      <c r="E175" s="4" t="s">
        <v>5</v>
      </c>
      <c r="F175" s="5" t="s">
        <v>7</v>
      </c>
      <c r="G175" s="2">
        <v>24.264453148538717</v>
      </c>
      <c r="H175" s="2" t="s">
        <v>5091</v>
      </c>
    </row>
    <row r="176" spans="1:8" s="6" customFormat="1" ht="10.95" customHeight="1" outlineLevel="5" x14ac:dyDescent="0.2">
      <c r="A176" s="4" t="s">
        <v>5</v>
      </c>
      <c r="B176" s="5" t="s">
        <v>7</v>
      </c>
      <c r="C176" s="5" t="s">
        <v>8</v>
      </c>
      <c r="D176" s="7" t="s">
        <v>178</v>
      </c>
      <c r="E176" s="4" t="s">
        <v>5</v>
      </c>
      <c r="F176" s="5" t="s">
        <v>7</v>
      </c>
      <c r="G176" s="2">
        <v>25.765217221897522</v>
      </c>
      <c r="H176" s="2" t="s">
        <v>5089</v>
      </c>
    </row>
    <row r="177" spans="1:8" s="6" customFormat="1" ht="10.95" customHeight="1" outlineLevel="5" x14ac:dyDescent="0.2">
      <c r="A177" s="4" t="s">
        <v>5</v>
      </c>
      <c r="B177" s="5" t="s">
        <v>7</v>
      </c>
      <c r="C177" s="5" t="s">
        <v>8</v>
      </c>
      <c r="D177" s="7" t="s">
        <v>179</v>
      </c>
      <c r="E177" s="4" t="s">
        <v>5</v>
      </c>
      <c r="F177" s="5" t="s">
        <v>7</v>
      </c>
      <c r="G177" s="2">
        <v>24.540751416298328</v>
      </c>
      <c r="H177" s="2" t="s">
        <v>5091</v>
      </c>
    </row>
    <row r="178" spans="1:8" s="6" customFormat="1" ht="10.95" customHeight="1" outlineLevel="5" x14ac:dyDescent="0.2">
      <c r="A178" s="4" t="s">
        <v>5</v>
      </c>
      <c r="B178" s="5" t="s">
        <v>7</v>
      </c>
      <c r="C178" s="5" t="s">
        <v>8</v>
      </c>
      <c r="D178" s="7" t="s">
        <v>180</v>
      </c>
      <c r="E178" s="4" t="s">
        <v>5</v>
      </c>
      <c r="F178" s="5" t="s">
        <v>7</v>
      </c>
      <c r="G178" s="2">
        <v>18.074043571941584</v>
      </c>
      <c r="H178" s="2" t="s">
        <v>5091</v>
      </c>
    </row>
    <row r="179" spans="1:8" s="6" customFormat="1" ht="10.95" customHeight="1" outlineLevel="5" x14ac:dyDescent="0.2">
      <c r="A179" s="4" t="s">
        <v>5</v>
      </c>
      <c r="B179" s="5" t="s">
        <v>7</v>
      </c>
      <c r="C179" s="5" t="s">
        <v>8</v>
      </c>
      <c r="D179" s="7" t="s">
        <v>181</v>
      </c>
      <c r="E179" s="4" t="s">
        <v>5</v>
      </c>
      <c r="F179" s="5" t="s">
        <v>7</v>
      </c>
      <c r="G179" s="2">
        <v>29.773027801911379</v>
      </c>
      <c r="H179" s="2" t="s">
        <v>5089</v>
      </c>
    </row>
    <row r="180" spans="1:8" s="6" customFormat="1" ht="10.95" customHeight="1" outlineLevel="5" x14ac:dyDescent="0.2">
      <c r="A180" s="4" t="s">
        <v>5</v>
      </c>
      <c r="B180" s="5" t="s">
        <v>7</v>
      </c>
      <c r="C180" s="5" t="s">
        <v>8</v>
      </c>
      <c r="D180" s="7" t="s">
        <v>182</v>
      </c>
      <c r="E180" s="4" t="s">
        <v>5</v>
      </c>
      <c r="F180" s="5" t="s">
        <v>7</v>
      </c>
      <c r="G180" s="2">
        <v>24</v>
      </c>
      <c r="H180" s="2" t="s">
        <v>5089</v>
      </c>
    </row>
    <row r="181" spans="1:8" s="6" customFormat="1" ht="10.95" customHeight="1" outlineLevel="5" x14ac:dyDescent="0.2">
      <c r="A181" s="4" t="s">
        <v>5</v>
      </c>
      <c r="B181" s="5" t="s">
        <v>7</v>
      </c>
      <c r="C181" s="5" t="s">
        <v>8</v>
      </c>
      <c r="D181" s="7" t="s">
        <v>183</v>
      </c>
      <c r="E181" s="4" t="s">
        <v>5</v>
      </c>
      <c r="F181" s="5" t="s">
        <v>7</v>
      </c>
      <c r="G181" s="2">
        <v>21.732597064069143</v>
      </c>
      <c r="H181" s="2" t="s">
        <v>5090</v>
      </c>
    </row>
    <row r="182" spans="1:8" s="6" customFormat="1" ht="10.95" customHeight="1" outlineLevel="5" x14ac:dyDescent="0.2">
      <c r="A182" s="4" t="s">
        <v>5</v>
      </c>
      <c r="B182" s="5" t="s">
        <v>7</v>
      </c>
      <c r="C182" s="5" t="s">
        <v>8</v>
      </c>
      <c r="D182" s="7" t="s">
        <v>184</v>
      </c>
      <c r="E182" s="4" t="s">
        <v>5</v>
      </c>
      <c r="F182" s="5" t="s">
        <v>7</v>
      </c>
      <c r="G182" s="2">
        <v>18.290344002393059</v>
      </c>
      <c r="H182" s="2" t="s">
        <v>5091</v>
      </c>
    </row>
    <row r="183" spans="1:8" s="6" customFormat="1" ht="10.95" customHeight="1" outlineLevel="5" x14ac:dyDescent="0.2">
      <c r="A183" s="4" t="s">
        <v>5</v>
      </c>
      <c r="B183" s="5" t="s">
        <v>7</v>
      </c>
      <c r="C183" s="5" t="s">
        <v>8</v>
      </c>
      <c r="D183" s="7" t="s">
        <v>185</v>
      </c>
      <c r="E183" s="4" t="s">
        <v>5</v>
      </c>
      <c r="F183" s="5" t="s">
        <v>7</v>
      </c>
      <c r="G183" s="2">
        <v>26.643854166666667</v>
      </c>
      <c r="H183" s="2" t="s">
        <v>5091</v>
      </c>
    </row>
    <row r="184" spans="1:8" s="6" customFormat="1" ht="10.95" customHeight="1" outlineLevel="5" x14ac:dyDescent="0.2">
      <c r="A184" s="4" t="s">
        <v>5</v>
      </c>
      <c r="B184" s="5" t="s">
        <v>7</v>
      </c>
      <c r="C184" s="5" t="s">
        <v>8</v>
      </c>
      <c r="D184" s="7" t="s">
        <v>186</v>
      </c>
      <c r="E184" s="4" t="s">
        <v>5</v>
      </c>
      <c r="F184" s="5" t="s">
        <v>7</v>
      </c>
      <c r="G184" s="2">
        <v>31.627948324379634</v>
      </c>
      <c r="H184" s="2" t="s">
        <v>5089</v>
      </c>
    </row>
    <row r="185" spans="1:8" s="6" customFormat="1" ht="10.95" customHeight="1" outlineLevel="5" x14ac:dyDescent="0.2">
      <c r="A185" s="4" t="s">
        <v>5</v>
      </c>
      <c r="B185" s="5" t="s">
        <v>7</v>
      </c>
      <c r="C185" s="5" t="s">
        <v>8</v>
      </c>
      <c r="D185" s="7" t="s">
        <v>187</v>
      </c>
      <c r="E185" s="4" t="s">
        <v>5</v>
      </c>
      <c r="F185" s="5" t="s">
        <v>7</v>
      </c>
      <c r="G185" s="2">
        <v>28.518971998465673</v>
      </c>
      <c r="H185" s="2" t="s">
        <v>5089</v>
      </c>
    </row>
    <row r="186" spans="1:8" s="6" customFormat="1" ht="10.95" customHeight="1" outlineLevel="5" x14ac:dyDescent="0.2">
      <c r="A186" s="4" t="s">
        <v>5</v>
      </c>
      <c r="B186" s="5" t="s">
        <v>7</v>
      </c>
      <c r="C186" s="5" t="s">
        <v>8</v>
      </c>
      <c r="D186" s="7" t="s">
        <v>188</v>
      </c>
      <c r="E186" s="4" t="s">
        <v>5</v>
      </c>
      <c r="F186" s="5" t="s">
        <v>7</v>
      </c>
      <c r="G186" s="2">
        <v>19.80861516553934</v>
      </c>
      <c r="H186" s="2" t="s">
        <v>5089</v>
      </c>
    </row>
    <row r="187" spans="1:8" s="6" customFormat="1" ht="10.95" customHeight="1" outlineLevel="5" x14ac:dyDescent="0.2">
      <c r="A187" s="4" t="s">
        <v>5</v>
      </c>
      <c r="B187" s="5" t="s">
        <v>7</v>
      </c>
      <c r="C187" s="5" t="s">
        <v>8</v>
      </c>
      <c r="D187" s="7" t="s">
        <v>189</v>
      </c>
      <c r="E187" s="4" t="s">
        <v>5</v>
      </c>
      <c r="F187" s="5" t="s">
        <v>7</v>
      </c>
      <c r="G187" s="2">
        <v>29.637472057856673</v>
      </c>
      <c r="H187" s="2" t="s">
        <v>5089</v>
      </c>
    </row>
    <row r="188" spans="1:8" s="6" customFormat="1" ht="10.95" customHeight="1" outlineLevel="5" x14ac:dyDescent="0.2">
      <c r="A188" s="4" t="s">
        <v>5</v>
      </c>
      <c r="B188" s="5" t="s">
        <v>7</v>
      </c>
      <c r="C188" s="5" t="s">
        <v>8</v>
      </c>
      <c r="D188" s="7" t="s">
        <v>190</v>
      </c>
      <c r="E188" s="4" t="s">
        <v>5</v>
      </c>
      <c r="F188" s="5" t="s">
        <v>7</v>
      </c>
      <c r="G188" s="2">
        <v>21.650728155339806</v>
      </c>
      <c r="H188" s="2" t="s">
        <v>5089</v>
      </c>
    </row>
    <row r="189" spans="1:8" s="6" customFormat="1" ht="10.95" customHeight="1" outlineLevel="5" x14ac:dyDescent="0.2">
      <c r="A189" s="4" t="s">
        <v>5</v>
      </c>
      <c r="B189" s="5" t="s">
        <v>7</v>
      </c>
      <c r="C189" s="5" t="s">
        <v>8</v>
      </c>
      <c r="D189" s="7" t="s">
        <v>191</v>
      </c>
      <c r="E189" s="4" t="s">
        <v>5</v>
      </c>
      <c r="F189" s="5" t="s">
        <v>7</v>
      </c>
      <c r="G189" s="2">
        <v>24</v>
      </c>
      <c r="H189" s="2" t="s">
        <v>5091</v>
      </c>
    </row>
    <row r="190" spans="1:8" s="6" customFormat="1" ht="10.95" customHeight="1" outlineLevel="5" x14ac:dyDescent="0.2">
      <c r="A190" s="4" t="s">
        <v>5</v>
      </c>
      <c r="B190" s="5" t="s">
        <v>7</v>
      </c>
      <c r="C190" s="5" t="s">
        <v>8</v>
      </c>
      <c r="D190" s="7" t="s">
        <v>192</v>
      </c>
      <c r="E190" s="4" t="s">
        <v>5</v>
      </c>
      <c r="F190" s="5" t="s">
        <v>7</v>
      </c>
      <c r="G190" s="2">
        <v>24</v>
      </c>
      <c r="H190" s="2" t="s">
        <v>5091</v>
      </c>
    </row>
    <row r="191" spans="1:8" s="6" customFormat="1" ht="10.95" customHeight="1" outlineLevel="5" x14ac:dyDescent="0.2">
      <c r="A191" s="4" t="s">
        <v>5</v>
      </c>
      <c r="B191" s="5" t="s">
        <v>7</v>
      </c>
      <c r="C191" s="5" t="s">
        <v>8</v>
      </c>
      <c r="D191" s="7" t="s">
        <v>193</v>
      </c>
      <c r="E191" s="4" t="s">
        <v>5</v>
      </c>
      <c r="F191" s="5" t="s">
        <v>7</v>
      </c>
      <c r="G191" s="2">
        <v>24.9</v>
      </c>
      <c r="H191" s="2" t="s">
        <v>5091</v>
      </c>
    </row>
    <row r="192" spans="1:8" s="6" customFormat="1" ht="10.95" customHeight="1" outlineLevel="5" x14ac:dyDescent="0.2">
      <c r="A192" s="4" t="s">
        <v>5</v>
      </c>
      <c r="B192" s="5" t="s">
        <v>7</v>
      </c>
      <c r="C192" s="5" t="s">
        <v>8</v>
      </c>
      <c r="D192" s="7" t="s">
        <v>194</v>
      </c>
      <c r="E192" s="4" t="s">
        <v>5</v>
      </c>
      <c r="F192" s="5" t="s">
        <v>7</v>
      </c>
      <c r="G192" s="2">
        <v>17.8</v>
      </c>
      <c r="H192" s="2" t="s">
        <v>5091</v>
      </c>
    </row>
    <row r="193" spans="1:8" s="6" customFormat="1" ht="10.95" customHeight="1" outlineLevel="5" x14ac:dyDescent="0.2">
      <c r="A193" s="4" t="s">
        <v>5</v>
      </c>
      <c r="B193" s="5" t="s">
        <v>7</v>
      </c>
      <c r="C193" s="5" t="s">
        <v>8</v>
      </c>
      <c r="D193" s="7" t="s">
        <v>195</v>
      </c>
      <c r="E193" s="4" t="s">
        <v>5</v>
      </c>
      <c r="F193" s="5" t="s">
        <v>7</v>
      </c>
      <c r="G193" s="2">
        <v>24.077155893536123</v>
      </c>
      <c r="H193" s="2" t="s">
        <v>5091</v>
      </c>
    </row>
    <row r="194" spans="1:8" s="6" customFormat="1" ht="10.95" customHeight="1" outlineLevel="5" x14ac:dyDescent="0.2">
      <c r="A194" s="4" t="s">
        <v>5</v>
      </c>
      <c r="B194" s="5" t="s">
        <v>7</v>
      </c>
      <c r="C194" s="5" t="s">
        <v>8</v>
      </c>
      <c r="D194" s="7" t="s">
        <v>196</v>
      </c>
      <c r="E194" s="4" t="s">
        <v>5</v>
      </c>
      <c r="F194" s="5" t="s">
        <v>7</v>
      </c>
      <c r="G194" s="2">
        <v>24.181341389728097</v>
      </c>
      <c r="H194" s="2" t="s">
        <v>5089</v>
      </c>
    </row>
    <row r="195" spans="1:8" s="6" customFormat="1" ht="10.95" customHeight="1" outlineLevel="5" x14ac:dyDescent="0.2">
      <c r="A195" s="4" t="s">
        <v>5</v>
      </c>
      <c r="B195" s="5" t="s">
        <v>7</v>
      </c>
      <c r="C195" s="5" t="s">
        <v>8</v>
      </c>
      <c r="D195" s="7" t="s">
        <v>197</v>
      </c>
      <c r="E195" s="4" t="s">
        <v>5</v>
      </c>
      <c r="F195" s="5" t="s">
        <v>7</v>
      </c>
      <c r="G195" s="2">
        <v>17.992025531914894</v>
      </c>
      <c r="H195" s="2" t="s">
        <v>5091</v>
      </c>
    </row>
    <row r="196" spans="1:8" s="6" customFormat="1" ht="10.95" customHeight="1" outlineLevel="5" x14ac:dyDescent="0.2">
      <c r="A196" s="4" t="s">
        <v>5</v>
      </c>
      <c r="B196" s="5" t="s">
        <v>7</v>
      </c>
      <c r="C196" s="5" t="s">
        <v>8</v>
      </c>
      <c r="D196" s="7" t="s">
        <v>198</v>
      </c>
      <c r="E196" s="4" t="s">
        <v>5</v>
      </c>
      <c r="F196" s="5" t="s">
        <v>7</v>
      </c>
      <c r="G196" s="2">
        <v>19.078843283582092</v>
      </c>
      <c r="H196" s="2" t="s">
        <v>5089</v>
      </c>
    </row>
    <row r="197" spans="1:8" s="6" customFormat="1" ht="10.95" customHeight="1" outlineLevel="5" x14ac:dyDescent="0.2">
      <c r="A197" s="4" t="s">
        <v>5</v>
      </c>
      <c r="B197" s="5" t="s">
        <v>7</v>
      </c>
      <c r="C197" s="5" t="s">
        <v>8</v>
      </c>
      <c r="D197" s="7" t="s">
        <v>199</v>
      </c>
      <c r="E197" s="4" t="s">
        <v>5</v>
      </c>
      <c r="F197" s="5" t="s">
        <v>7</v>
      </c>
      <c r="G197" s="2">
        <v>25.757308759413398</v>
      </c>
      <c r="H197" s="2" t="s">
        <v>5091</v>
      </c>
    </row>
    <row r="198" spans="1:8" s="6" customFormat="1" ht="10.95" customHeight="1" outlineLevel="5" x14ac:dyDescent="0.2">
      <c r="A198" s="4" t="s">
        <v>5</v>
      </c>
      <c r="B198" s="5" t="s">
        <v>7</v>
      </c>
      <c r="C198" s="5" t="s">
        <v>8</v>
      </c>
      <c r="D198" s="7" t="s">
        <v>200</v>
      </c>
      <c r="E198" s="4" t="s">
        <v>5</v>
      </c>
      <c r="F198" s="5" t="s">
        <v>7</v>
      </c>
      <c r="G198" s="2">
        <v>20</v>
      </c>
      <c r="H198" s="2" t="s">
        <v>5091</v>
      </c>
    </row>
    <row r="199" spans="1:8" s="6" customFormat="1" ht="10.95" customHeight="1" outlineLevel="5" x14ac:dyDescent="0.2">
      <c r="A199" s="4" t="s">
        <v>5</v>
      </c>
      <c r="B199" s="5" t="s">
        <v>7</v>
      </c>
      <c r="C199" s="5" t="s">
        <v>8</v>
      </c>
      <c r="D199" s="7" t="s">
        <v>201</v>
      </c>
      <c r="E199" s="4" t="s">
        <v>5</v>
      </c>
      <c r="F199" s="5" t="s">
        <v>7</v>
      </c>
      <c r="G199" s="2">
        <v>28.936900042176298</v>
      </c>
      <c r="H199" s="2" t="s">
        <v>5089</v>
      </c>
    </row>
    <row r="200" spans="1:8" s="6" customFormat="1" ht="10.95" customHeight="1" outlineLevel="5" x14ac:dyDescent="0.2">
      <c r="A200" s="4" t="s">
        <v>5</v>
      </c>
      <c r="B200" s="5" t="s">
        <v>7</v>
      </c>
      <c r="C200" s="5" t="s">
        <v>8</v>
      </c>
      <c r="D200" s="7" t="s">
        <v>202</v>
      </c>
      <c r="E200" s="4" t="s">
        <v>5</v>
      </c>
      <c r="F200" s="5" t="s">
        <v>7</v>
      </c>
      <c r="G200" s="2">
        <v>29.940006345177665</v>
      </c>
      <c r="H200" s="2" t="s">
        <v>5089</v>
      </c>
    </row>
    <row r="201" spans="1:8" s="6" customFormat="1" ht="10.95" customHeight="1" outlineLevel="5" x14ac:dyDescent="0.2">
      <c r="A201" s="4" t="s">
        <v>5</v>
      </c>
      <c r="B201" s="5" t="s">
        <v>7</v>
      </c>
      <c r="C201" s="5" t="s">
        <v>8</v>
      </c>
      <c r="D201" s="7" t="s">
        <v>203</v>
      </c>
      <c r="E201" s="4" t="s">
        <v>5</v>
      </c>
      <c r="F201" s="5" t="s">
        <v>7</v>
      </c>
      <c r="G201" s="2">
        <v>30.64336082474227</v>
      </c>
      <c r="H201" s="2" t="s">
        <v>5089</v>
      </c>
    </row>
    <row r="202" spans="1:8" s="6" customFormat="1" ht="10.95" customHeight="1" outlineLevel="5" x14ac:dyDescent="0.2">
      <c r="A202" s="4" t="s">
        <v>5</v>
      </c>
      <c r="B202" s="5" t="s">
        <v>7</v>
      </c>
      <c r="C202" s="5" t="s">
        <v>8</v>
      </c>
      <c r="D202" s="7" t="s">
        <v>204</v>
      </c>
      <c r="E202" s="4" t="s">
        <v>5</v>
      </c>
      <c r="F202" s="5" t="s">
        <v>7</v>
      </c>
      <c r="G202" s="2">
        <v>28.597438271604936</v>
      </c>
      <c r="H202" s="2" t="s">
        <v>5089</v>
      </c>
    </row>
    <row r="203" spans="1:8" s="6" customFormat="1" ht="10.95" customHeight="1" outlineLevel="5" x14ac:dyDescent="0.2">
      <c r="A203" s="4" t="s">
        <v>5</v>
      </c>
      <c r="B203" s="5" t="s">
        <v>7</v>
      </c>
      <c r="C203" s="5" t="s">
        <v>8</v>
      </c>
      <c r="D203" s="7" t="s">
        <v>205</v>
      </c>
      <c r="E203" s="4" t="s">
        <v>5</v>
      </c>
      <c r="F203" s="5" t="s">
        <v>7</v>
      </c>
      <c r="G203" s="2">
        <v>29.222474747474749</v>
      </c>
      <c r="H203" s="2" t="s">
        <v>5089</v>
      </c>
    </row>
    <row r="204" spans="1:8" s="6" customFormat="1" ht="10.95" customHeight="1" outlineLevel="5" x14ac:dyDescent="0.2">
      <c r="A204" s="4" t="s">
        <v>5</v>
      </c>
      <c r="B204" s="5" t="s">
        <v>7</v>
      </c>
      <c r="C204" s="5" t="s">
        <v>8</v>
      </c>
      <c r="D204" s="7" t="s">
        <v>206</v>
      </c>
      <c r="E204" s="4" t="s">
        <v>5</v>
      </c>
      <c r="F204" s="5" t="s">
        <v>7</v>
      </c>
      <c r="G204" s="2">
        <v>24.4</v>
      </c>
      <c r="H204" s="2" t="s">
        <v>5089</v>
      </c>
    </row>
    <row r="205" spans="1:8" s="6" customFormat="1" ht="10.95" customHeight="1" outlineLevel="5" x14ac:dyDescent="0.2">
      <c r="A205" s="4" t="s">
        <v>5</v>
      </c>
      <c r="B205" s="5" t="s">
        <v>7</v>
      </c>
      <c r="C205" s="5" t="s">
        <v>8</v>
      </c>
      <c r="D205" s="7" t="s">
        <v>207</v>
      </c>
      <c r="E205" s="4" t="s">
        <v>5</v>
      </c>
      <c r="F205" s="5" t="s">
        <v>7</v>
      </c>
      <c r="G205" s="2">
        <v>28.780551470588236</v>
      </c>
      <c r="H205" s="2" t="s">
        <v>5089</v>
      </c>
    </row>
    <row r="206" spans="1:8" s="6" customFormat="1" ht="10.95" customHeight="1" outlineLevel="5" x14ac:dyDescent="0.2">
      <c r="A206" s="4" t="s">
        <v>5</v>
      </c>
      <c r="B206" s="5" t="s">
        <v>7</v>
      </c>
      <c r="C206" s="5" t="s">
        <v>8</v>
      </c>
      <c r="D206" s="7" t="s">
        <v>208</v>
      </c>
      <c r="E206" s="4" t="s">
        <v>5</v>
      </c>
      <c r="F206" s="5" t="s">
        <v>7</v>
      </c>
      <c r="G206" s="2">
        <v>31.225529455630124</v>
      </c>
      <c r="H206" s="2" t="s">
        <v>5089</v>
      </c>
    </row>
    <row r="207" spans="1:8" s="6" customFormat="1" ht="10.95" customHeight="1" outlineLevel="5" x14ac:dyDescent="0.2">
      <c r="A207" s="4" t="s">
        <v>5</v>
      </c>
      <c r="B207" s="5" t="s">
        <v>7</v>
      </c>
      <c r="C207" s="5" t="s">
        <v>8</v>
      </c>
      <c r="D207" s="7" t="s">
        <v>209</v>
      </c>
      <c r="E207" s="4" t="s">
        <v>5</v>
      </c>
      <c r="F207" s="5" t="s">
        <v>7</v>
      </c>
      <c r="G207" s="2">
        <v>26.400000000000002</v>
      </c>
      <c r="H207" s="2" t="s">
        <v>5090</v>
      </c>
    </row>
    <row r="208" spans="1:8" s="6" customFormat="1" ht="10.95" customHeight="1" outlineLevel="5" x14ac:dyDescent="0.2">
      <c r="A208" s="4" t="s">
        <v>5</v>
      </c>
      <c r="B208" s="5" t="s">
        <v>7</v>
      </c>
      <c r="C208" s="5" t="s">
        <v>8</v>
      </c>
      <c r="D208" s="7" t="s">
        <v>210</v>
      </c>
      <c r="E208" s="4" t="s">
        <v>5</v>
      </c>
      <c r="F208" s="5" t="s">
        <v>7</v>
      </c>
      <c r="G208" s="2">
        <v>24.9</v>
      </c>
      <c r="H208" s="2" t="s">
        <v>5089</v>
      </c>
    </row>
    <row r="209" spans="1:8" s="6" customFormat="1" ht="10.95" customHeight="1" outlineLevel="5" x14ac:dyDescent="0.2">
      <c r="A209" s="4" t="s">
        <v>5</v>
      </c>
      <c r="B209" s="5" t="s">
        <v>7</v>
      </c>
      <c r="C209" s="5" t="s">
        <v>8</v>
      </c>
      <c r="D209" s="7" t="s">
        <v>211</v>
      </c>
      <c r="E209" s="4" t="s">
        <v>5</v>
      </c>
      <c r="F209" s="5" t="s">
        <v>7</v>
      </c>
      <c r="G209" s="2">
        <v>24.7</v>
      </c>
      <c r="H209" s="2" t="s">
        <v>5091</v>
      </c>
    </row>
    <row r="210" spans="1:8" s="6" customFormat="1" ht="10.95" customHeight="1" outlineLevel="5" x14ac:dyDescent="0.2">
      <c r="A210" s="4" t="s">
        <v>5</v>
      </c>
      <c r="B210" s="5" t="s">
        <v>7</v>
      </c>
      <c r="C210" s="5" t="s">
        <v>8</v>
      </c>
      <c r="D210" s="7" t="s">
        <v>212</v>
      </c>
      <c r="E210" s="4" t="s">
        <v>5</v>
      </c>
      <c r="F210" s="5" t="s">
        <v>7</v>
      </c>
      <c r="G210" s="2">
        <v>20.65</v>
      </c>
      <c r="H210" s="2" t="s">
        <v>5089</v>
      </c>
    </row>
    <row r="211" spans="1:8" s="6" customFormat="1" ht="10.95" customHeight="1" outlineLevel="5" x14ac:dyDescent="0.2">
      <c r="A211" s="4" t="s">
        <v>5</v>
      </c>
      <c r="B211" s="5" t="s">
        <v>7</v>
      </c>
      <c r="C211" s="5" t="s">
        <v>8</v>
      </c>
      <c r="D211" s="7" t="s">
        <v>213</v>
      </c>
      <c r="E211" s="4" t="s">
        <v>5</v>
      </c>
      <c r="F211" s="5" t="s">
        <v>7</v>
      </c>
      <c r="G211" s="2">
        <v>29.9</v>
      </c>
      <c r="H211" s="2" t="s">
        <v>5089</v>
      </c>
    </row>
    <row r="212" spans="1:8" s="6" customFormat="1" ht="10.95" customHeight="1" outlineLevel="5" x14ac:dyDescent="0.2">
      <c r="A212" s="4" t="s">
        <v>5</v>
      </c>
      <c r="B212" s="5" t="s">
        <v>7</v>
      </c>
      <c r="C212" s="5" t="s">
        <v>8</v>
      </c>
      <c r="D212" s="7" t="s">
        <v>214</v>
      </c>
      <c r="E212" s="4" t="s">
        <v>5</v>
      </c>
      <c r="F212" s="5" t="s">
        <v>7</v>
      </c>
      <c r="G212" s="2">
        <v>32</v>
      </c>
      <c r="H212" s="2" t="s">
        <v>5089</v>
      </c>
    </row>
    <row r="213" spans="1:8" s="6" customFormat="1" ht="10.95" customHeight="1" outlineLevel="5" collapsed="1" x14ac:dyDescent="0.2">
      <c r="A213" s="4" t="s">
        <v>5</v>
      </c>
      <c r="B213" s="5" t="s">
        <v>7</v>
      </c>
      <c r="C213" s="5" t="s">
        <v>8</v>
      </c>
      <c r="D213" s="7" t="s">
        <v>215</v>
      </c>
      <c r="E213" s="4" t="s">
        <v>5</v>
      </c>
      <c r="F213" s="5" t="s">
        <v>7</v>
      </c>
      <c r="G213" s="2">
        <v>71.517488106565182</v>
      </c>
      <c r="H213" s="2" t="s">
        <v>5089</v>
      </c>
    </row>
    <row r="214" spans="1:8" s="6" customFormat="1" ht="10.95" hidden="1" customHeight="1" outlineLevel="4" x14ac:dyDescent="0.2">
      <c r="A214" s="4" t="s">
        <v>5</v>
      </c>
      <c r="B214" s="5" t="s">
        <v>7</v>
      </c>
      <c r="C214" s="5" t="s">
        <v>216</v>
      </c>
      <c r="D214" s="5"/>
      <c r="E214" s="4" t="s">
        <v>5</v>
      </c>
      <c r="F214" s="5" t="s">
        <v>7</v>
      </c>
      <c r="G214" s="2" t="e">
        <v>#N/A</v>
      </c>
      <c r="H214" s="2" t="s">
        <v>5089</v>
      </c>
    </row>
    <row r="215" spans="1:8" s="6" customFormat="1" ht="10.95" customHeight="1" outlineLevel="5" x14ac:dyDescent="0.2">
      <c r="A215" s="4" t="s">
        <v>5</v>
      </c>
      <c r="B215" s="5" t="s">
        <v>7</v>
      </c>
      <c r="C215" s="7"/>
      <c r="D215" s="7" t="s">
        <v>217</v>
      </c>
      <c r="E215" s="4" t="s">
        <v>5</v>
      </c>
      <c r="F215" s="5" t="s">
        <v>7</v>
      </c>
      <c r="G215" s="2">
        <v>37.480354998275971</v>
      </c>
      <c r="H215" s="2" t="s">
        <v>5090</v>
      </c>
    </row>
    <row r="216" spans="1:8" s="6" customFormat="1" ht="10.95" customHeight="1" outlineLevel="5" x14ac:dyDescent="0.2">
      <c r="A216" s="4" t="s">
        <v>5</v>
      </c>
      <c r="B216" s="5" t="s">
        <v>7</v>
      </c>
      <c r="C216" s="7"/>
      <c r="D216" s="7" t="s">
        <v>218</v>
      </c>
      <c r="E216" s="4" t="s">
        <v>5</v>
      </c>
      <c r="F216" s="5" t="s">
        <v>7</v>
      </c>
      <c r="G216" s="2">
        <v>37.117487873179257</v>
      </c>
      <c r="H216" s="2" t="s">
        <v>5090</v>
      </c>
    </row>
    <row r="217" spans="1:8" s="6" customFormat="1" ht="10.95" customHeight="1" outlineLevel="5" x14ac:dyDescent="0.2">
      <c r="A217" s="4" t="s">
        <v>5</v>
      </c>
      <c r="B217" s="5" t="s">
        <v>7</v>
      </c>
      <c r="C217" s="7"/>
      <c r="D217" s="7" t="s">
        <v>219</v>
      </c>
      <c r="E217" s="4" t="s">
        <v>5</v>
      </c>
      <c r="F217" s="5" t="s">
        <v>7</v>
      </c>
      <c r="G217" s="2">
        <v>42.737957502136034</v>
      </c>
      <c r="H217" s="2" t="s">
        <v>5090</v>
      </c>
    </row>
    <row r="218" spans="1:8" s="6" customFormat="1" ht="10.95" customHeight="1" outlineLevel="5" x14ac:dyDescent="0.2">
      <c r="A218" s="4" t="s">
        <v>5</v>
      </c>
      <c r="B218" s="5" t="s">
        <v>7</v>
      </c>
      <c r="C218" s="7"/>
      <c r="D218" s="7" t="s">
        <v>220</v>
      </c>
      <c r="E218" s="4" t="s">
        <v>5</v>
      </c>
      <c r="F218" s="5" t="s">
        <v>7</v>
      </c>
      <c r="G218" s="2">
        <v>43.848085430700827</v>
      </c>
      <c r="H218" s="2" t="s">
        <v>5090</v>
      </c>
    </row>
    <row r="219" spans="1:8" s="6" customFormat="1" ht="10.95" customHeight="1" outlineLevel="5" x14ac:dyDescent="0.2">
      <c r="A219" s="4" t="s">
        <v>5</v>
      </c>
      <c r="B219" s="5" t="s">
        <v>7</v>
      </c>
      <c r="C219" s="7"/>
      <c r="D219" s="7" t="s">
        <v>221</v>
      </c>
      <c r="E219" s="4" t="s">
        <v>5</v>
      </c>
      <c r="F219" s="5" t="s">
        <v>7</v>
      </c>
      <c r="G219" s="2">
        <v>44.268372233371139</v>
      </c>
      <c r="H219" s="2" t="s">
        <v>5090</v>
      </c>
    </row>
    <row r="220" spans="1:8" s="6" customFormat="1" ht="10.95" customHeight="1" outlineLevel="5" x14ac:dyDescent="0.2">
      <c r="A220" s="4" t="s">
        <v>5</v>
      </c>
      <c r="B220" s="5" t="s">
        <v>7</v>
      </c>
      <c r="C220" s="7"/>
      <c r="D220" s="7" t="s">
        <v>222</v>
      </c>
      <c r="E220" s="4" t="s">
        <v>5</v>
      </c>
      <c r="F220" s="5" t="s">
        <v>7</v>
      </c>
      <c r="G220" s="2">
        <v>48.091196572318879</v>
      </c>
      <c r="H220" s="2" t="s">
        <v>5090</v>
      </c>
    </row>
    <row r="221" spans="1:8" s="6" customFormat="1" ht="10.95" customHeight="1" outlineLevel="5" x14ac:dyDescent="0.2">
      <c r="A221" s="4" t="s">
        <v>5</v>
      </c>
      <c r="B221" s="5" t="s">
        <v>7</v>
      </c>
      <c r="C221" s="7"/>
      <c r="D221" s="7" t="s">
        <v>223</v>
      </c>
      <c r="E221" s="4" t="s">
        <v>5</v>
      </c>
      <c r="F221" s="5" t="s">
        <v>7</v>
      </c>
      <c r="G221" s="2">
        <v>46.496593417677744</v>
      </c>
      <c r="H221" s="2" t="s">
        <v>5090</v>
      </c>
    </row>
    <row r="222" spans="1:8" s="6" customFormat="1" ht="10.95" customHeight="1" outlineLevel="5" x14ac:dyDescent="0.2">
      <c r="A222" s="4" t="s">
        <v>5</v>
      </c>
      <c r="B222" s="5" t="s">
        <v>7</v>
      </c>
      <c r="C222" s="7"/>
      <c r="D222" s="7" t="s">
        <v>224</v>
      </c>
      <c r="E222" s="4" t="s">
        <v>5</v>
      </c>
      <c r="F222" s="5" t="s">
        <v>7</v>
      </c>
      <c r="G222" s="2">
        <v>42.618153950346645</v>
      </c>
      <c r="H222" s="2" t="s">
        <v>5090</v>
      </c>
    </row>
    <row r="223" spans="1:8" s="6" customFormat="1" ht="10.95" customHeight="1" outlineLevel="5" x14ac:dyDescent="0.2">
      <c r="A223" s="4" t="s">
        <v>5</v>
      </c>
      <c r="B223" s="5" t="s">
        <v>7</v>
      </c>
      <c r="C223" s="7"/>
      <c r="D223" s="7" t="s">
        <v>225</v>
      </c>
      <c r="E223" s="4" t="s">
        <v>5</v>
      </c>
      <c r="F223" s="5" t="s">
        <v>7</v>
      </c>
      <c r="G223" s="2">
        <v>38.867261159929704</v>
      </c>
      <c r="H223" s="2" t="s">
        <v>5090</v>
      </c>
    </row>
    <row r="224" spans="1:8" s="6" customFormat="1" ht="10.95" customHeight="1" outlineLevel="5" x14ac:dyDescent="0.2">
      <c r="A224" s="4" t="s">
        <v>5</v>
      </c>
      <c r="B224" s="5" t="s">
        <v>7</v>
      </c>
      <c r="C224" s="7"/>
      <c r="D224" s="7" t="s">
        <v>226</v>
      </c>
      <c r="E224" s="4" t="s">
        <v>5</v>
      </c>
      <c r="F224" s="5" t="s">
        <v>7</v>
      </c>
      <c r="G224" s="2">
        <v>41.768855495329255</v>
      </c>
      <c r="H224" s="2" t="s">
        <v>5090</v>
      </c>
    </row>
    <row r="225" spans="1:8" s="6" customFormat="1" ht="10.95" customHeight="1" outlineLevel="5" x14ac:dyDescent="0.2">
      <c r="A225" s="4" t="s">
        <v>5</v>
      </c>
      <c r="B225" s="5" t="s">
        <v>7</v>
      </c>
      <c r="C225" s="7"/>
      <c r="D225" s="7" t="s">
        <v>227</v>
      </c>
      <c r="E225" s="4" t="s">
        <v>5</v>
      </c>
      <c r="F225" s="5" t="s">
        <v>7</v>
      </c>
      <c r="G225" s="2">
        <v>39.129100298318569</v>
      </c>
      <c r="H225" s="2" t="s">
        <v>5091</v>
      </c>
    </row>
    <row r="226" spans="1:8" s="6" customFormat="1" ht="10.95" customHeight="1" outlineLevel="5" x14ac:dyDescent="0.2">
      <c r="A226" s="4" t="s">
        <v>5</v>
      </c>
      <c r="B226" s="5" t="s">
        <v>7</v>
      </c>
      <c r="C226" s="7"/>
      <c r="D226" s="7" t="s">
        <v>228</v>
      </c>
      <c r="E226" s="4" t="s">
        <v>5</v>
      </c>
      <c r="F226" s="5" t="s">
        <v>7</v>
      </c>
      <c r="G226" s="2">
        <v>49.389295193991074</v>
      </c>
      <c r="H226" s="2" t="s">
        <v>5091</v>
      </c>
    </row>
    <row r="227" spans="1:8" s="6" customFormat="1" ht="10.95" customHeight="1" outlineLevel="5" x14ac:dyDescent="0.2">
      <c r="A227" s="4" t="s">
        <v>5</v>
      </c>
      <c r="B227" s="5" t="s">
        <v>7</v>
      </c>
      <c r="C227" s="7"/>
      <c r="D227" s="7" t="s">
        <v>229</v>
      </c>
      <c r="E227" s="4" t="s">
        <v>5</v>
      </c>
      <c r="F227" s="5" t="s">
        <v>7</v>
      </c>
      <c r="G227" s="2">
        <v>34.307692484662574</v>
      </c>
      <c r="H227" s="2" t="s">
        <v>5090</v>
      </c>
    </row>
    <row r="228" spans="1:8" s="6" customFormat="1" ht="10.95" customHeight="1" outlineLevel="5" x14ac:dyDescent="0.2">
      <c r="A228" s="4" t="s">
        <v>5</v>
      </c>
      <c r="B228" s="5" t="s">
        <v>7</v>
      </c>
      <c r="C228" s="7"/>
      <c r="D228" s="7" t="s">
        <v>230</v>
      </c>
      <c r="E228" s="4" t="s">
        <v>5</v>
      </c>
      <c r="F228" s="5" t="s">
        <v>7</v>
      </c>
      <c r="G228" s="2">
        <v>44.327387706855795</v>
      </c>
      <c r="H228" s="2" t="s">
        <v>5091</v>
      </c>
    </row>
    <row r="229" spans="1:8" s="6" customFormat="1" ht="10.95" customHeight="1" outlineLevel="5" x14ac:dyDescent="0.2">
      <c r="A229" s="4" t="s">
        <v>5</v>
      </c>
      <c r="B229" s="5" t="s">
        <v>7</v>
      </c>
      <c r="C229" s="7"/>
      <c r="D229" s="7" t="s">
        <v>231</v>
      </c>
      <c r="E229" s="4" t="s">
        <v>5</v>
      </c>
      <c r="F229" s="5" t="s">
        <v>7</v>
      </c>
      <c r="G229" s="2">
        <v>52.566620068344207</v>
      </c>
      <c r="H229" s="2" t="s">
        <v>5091</v>
      </c>
    </row>
    <row r="230" spans="1:8" s="6" customFormat="1" ht="10.95" customHeight="1" outlineLevel="5" x14ac:dyDescent="0.2">
      <c r="A230" s="4" t="s">
        <v>5</v>
      </c>
      <c r="B230" s="5" t="s">
        <v>7</v>
      </c>
      <c r="C230" s="7"/>
      <c r="D230" s="7" t="s">
        <v>232</v>
      </c>
      <c r="E230" s="4" t="s">
        <v>5</v>
      </c>
      <c r="F230" s="5" t="s">
        <v>7</v>
      </c>
      <c r="G230" s="2">
        <v>50.595947541618273</v>
      </c>
      <c r="H230" s="2" t="s">
        <v>5091</v>
      </c>
    </row>
    <row r="231" spans="1:8" s="6" customFormat="1" ht="10.95" customHeight="1" outlineLevel="5" x14ac:dyDescent="0.2">
      <c r="A231" s="4" t="s">
        <v>5</v>
      </c>
      <c r="B231" s="5" t="s">
        <v>7</v>
      </c>
      <c r="C231" s="7"/>
      <c r="D231" s="7" t="s">
        <v>233</v>
      </c>
      <c r="E231" s="4" t="s">
        <v>5</v>
      </c>
      <c r="F231" s="5" t="s">
        <v>7</v>
      </c>
      <c r="G231" s="2">
        <v>42.204827920077456</v>
      </c>
      <c r="H231" s="2" t="s">
        <v>5091</v>
      </c>
    </row>
    <row r="232" spans="1:8" s="6" customFormat="1" ht="10.95" customHeight="1" outlineLevel="5" x14ac:dyDescent="0.2">
      <c r="A232" s="4" t="s">
        <v>5</v>
      </c>
      <c r="B232" s="5" t="s">
        <v>7</v>
      </c>
      <c r="C232" s="7"/>
      <c r="D232" s="7" t="s">
        <v>234</v>
      </c>
      <c r="E232" s="4" t="s">
        <v>5</v>
      </c>
      <c r="F232" s="5" t="s">
        <v>7</v>
      </c>
      <c r="G232" s="2">
        <v>47.118743833363787</v>
      </c>
      <c r="H232" s="2" t="s">
        <v>5091</v>
      </c>
    </row>
    <row r="233" spans="1:8" s="6" customFormat="1" ht="10.95" customHeight="1" outlineLevel="5" x14ac:dyDescent="0.2">
      <c r="A233" s="4" t="s">
        <v>5</v>
      </c>
      <c r="B233" s="5" t="s">
        <v>7</v>
      </c>
      <c r="C233" s="7"/>
      <c r="D233" s="7" t="s">
        <v>235</v>
      </c>
      <c r="E233" s="4" t="s">
        <v>5</v>
      </c>
      <c r="F233" s="5" t="s">
        <v>7</v>
      </c>
      <c r="G233" s="2">
        <v>48.788769272383007</v>
      </c>
      <c r="H233" s="2" t="s">
        <v>5089</v>
      </c>
    </row>
    <row r="234" spans="1:8" s="6" customFormat="1" ht="10.95" customHeight="1" outlineLevel="5" x14ac:dyDescent="0.2">
      <c r="A234" s="4" t="s">
        <v>5</v>
      </c>
      <c r="B234" s="5" t="s">
        <v>7</v>
      </c>
      <c r="C234" s="7"/>
      <c r="D234" s="7" t="s">
        <v>236</v>
      </c>
      <c r="E234" s="4" t="s">
        <v>5</v>
      </c>
      <c r="F234" s="5" t="s">
        <v>7</v>
      </c>
      <c r="G234" s="2">
        <v>49.44931038911006</v>
      </c>
      <c r="H234" s="2" t="s">
        <v>5089</v>
      </c>
    </row>
    <row r="235" spans="1:8" s="6" customFormat="1" ht="10.95" customHeight="1" outlineLevel="5" x14ac:dyDescent="0.2">
      <c r="A235" s="4" t="s">
        <v>5</v>
      </c>
      <c r="B235" s="5" t="s">
        <v>7</v>
      </c>
      <c r="C235" s="7"/>
      <c r="D235" s="7" t="s">
        <v>237</v>
      </c>
      <c r="E235" s="4" t="s">
        <v>5</v>
      </c>
      <c r="F235" s="5" t="s">
        <v>7</v>
      </c>
      <c r="G235" s="2">
        <v>48.145520134228192</v>
      </c>
      <c r="H235" s="2" t="s">
        <v>5089</v>
      </c>
    </row>
    <row r="236" spans="1:8" s="6" customFormat="1" ht="10.95" customHeight="1" outlineLevel="5" x14ac:dyDescent="0.2">
      <c r="A236" s="4" t="s">
        <v>5</v>
      </c>
      <c r="B236" s="5" t="s">
        <v>7</v>
      </c>
      <c r="C236" s="7"/>
      <c r="D236" s="7" t="s">
        <v>238</v>
      </c>
      <c r="E236" s="4" t="s">
        <v>5</v>
      </c>
      <c r="F236" s="5" t="s">
        <v>7</v>
      </c>
      <c r="G236" s="2">
        <v>44.88058759044069</v>
      </c>
      <c r="H236" s="2" t="s">
        <v>5091</v>
      </c>
    </row>
    <row r="237" spans="1:8" s="6" customFormat="1" ht="10.95" customHeight="1" outlineLevel="5" x14ac:dyDescent="0.2">
      <c r="A237" s="4" t="s">
        <v>5</v>
      </c>
      <c r="B237" s="5" t="s">
        <v>7</v>
      </c>
      <c r="C237" s="7"/>
      <c r="D237" s="7" t="s">
        <v>239</v>
      </c>
      <c r="E237" s="4" t="s">
        <v>5</v>
      </c>
      <c r="F237" s="5" t="s">
        <v>7</v>
      </c>
      <c r="G237" s="2">
        <v>44.100754161331629</v>
      </c>
      <c r="H237" s="2" t="s">
        <v>5089</v>
      </c>
    </row>
    <row r="238" spans="1:8" s="6" customFormat="1" ht="10.95" customHeight="1" outlineLevel="5" x14ac:dyDescent="0.2">
      <c r="A238" s="4" t="s">
        <v>5</v>
      </c>
      <c r="B238" s="5" t="s">
        <v>7</v>
      </c>
      <c r="C238" s="7"/>
      <c r="D238" s="7" t="s">
        <v>240</v>
      </c>
      <c r="E238" s="4" t="s">
        <v>5</v>
      </c>
      <c r="F238" s="5" t="s">
        <v>7</v>
      </c>
      <c r="G238" s="2">
        <v>49.916272760378732</v>
      </c>
      <c r="H238" s="2" t="s">
        <v>5089</v>
      </c>
    </row>
    <row r="239" spans="1:8" s="6" customFormat="1" ht="10.95" customHeight="1" outlineLevel="5" x14ac:dyDescent="0.2">
      <c r="A239" s="4" t="s">
        <v>5</v>
      </c>
      <c r="B239" s="5" t="s">
        <v>7</v>
      </c>
      <c r="C239" s="7"/>
      <c r="D239" s="7" t="s">
        <v>241</v>
      </c>
      <c r="E239" s="4" t="s">
        <v>5</v>
      </c>
      <c r="F239" s="5" t="s">
        <v>7</v>
      </c>
      <c r="G239" s="2">
        <v>44.179358717434873</v>
      </c>
      <c r="H239" s="2" t="s">
        <v>5091</v>
      </c>
    </row>
    <row r="240" spans="1:8" s="6" customFormat="1" ht="10.95" customHeight="1" outlineLevel="5" x14ac:dyDescent="0.2">
      <c r="A240" s="4" t="s">
        <v>5</v>
      </c>
      <c r="B240" s="5" t="s">
        <v>7</v>
      </c>
      <c r="C240" s="7"/>
      <c r="D240" s="7" t="s">
        <v>242</v>
      </c>
      <c r="E240" s="4" t="s">
        <v>5</v>
      </c>
      <c r="F240" s="5" t="s">
        <v>7</v>
      </c>
      <c r="G240" s="2">
        <v>48.987159090909088</v>
      </c>
      <c r="H240" s="2" t="s">
        <v>5091</v>
      </c>
    </row>
    <row r="241" spans="1:8" s="6" customFormat="1" ht="10.95" customHeight="1" outlineLevel="5" x14ac:dyDescent="0.2">
      <c r="A241" s="4" t="s">
        <v>5</v>
      </c>
      <c r="B241" s="5" t="s">
        <v>7</v>
      </c>
      <c r="C241" s="7"/>
      <c r="D241" s="7" t="s">
        <v>243</v>
      </c>
      <c r="E241" s="4" t="s">
        <v>5</v>
      </c>
      <c r="F241" s="5" t="s">
        <v>7</v>
      </c>
      <c r="G241" s="2">
        <v>47.164197761194032</v>
      </c>
      <c r="H241" s="2" t="s">
        <v>5089</v>
      </c>
    </row>
    <row r="242" spans="1:8" s="6" customFormat="1" ht="10.95" customHeight="1" outlineLevel="5" x14ac:dyDescent="0.2">
      <c r="A242" s="4" t="s">
        <v>5</v>
      </c>
      <c r="B242" s="5" t="s">
        <v>7</v>
      </c>
      <c r="C242" s="7"/>
      <c r="D242" s="7" t="s">
        <v>244</v>
      </c>
      <c r="E242" s="4" t="s">
        <v>5</v>
      </c>
      <c r="F242" s="5" t="s">
        <v>7</v>
      </c>
      <c r="G242" s="2">
        <v>50.533313432835818</v>
      </c>
      <c r="H242" s="2" t="s">
        <v>5089</v>
      </c>
    </row>
    <row r="243" spans="1:8" s="6" customFormat="1" ht="10.95" customHeight="1" outlineLevel="5" x14ac:dyDescent="0.2">
      <c r="A243" s="4" t="s">
        <v>5</v>
      </c>
      <c r="B243" s="5" t="s">
        <v>7</v>
      </c>
      <c r="C243" s="7"/>
      <c r="D243" s="7" t="s">
        <v>245</v>
      </c>
      <c r="E243" s="4" t="s">
        <v>5</v>
      </c>
      <c r="F243" s="5" t="s">
        <v>7</v>
      </c>
      <c r="G243" s="2">
        <v>36.005729208517472</v>
      </c>
      <c r="H243" s="2" t="s">
        <v>5089</v>
      </c>
    </row>
    <row r="244" spans="1:8" s="6" customFormat="1" ht="10.95" customHeight="1" outlineLevel="5" x14ac:dyDescent="0.2">
      <c r="A244" s="4" t="s">
        <v>5</v>
      </c>
      <c r="B244" s="5" t="s">
        <v>7</v>
      </c>
      <c r="C244" s="7"/>
      <c r="D244" s="7" t="s">
        <v>246</v>
      </c>
      <c r="E244" s="4" t="s">
        <v>5</v>
      </c>
      <c r="F244" s="5" t="s">
        <v>7</v>
      </c>
      <c r="G244" s="2">
        <v>49.388446081714669</v>
      </c>
      <c r="H244" s="2" t="s">
        <v>5089</v>
      </c>
    </row>
    <row r="245" spans="1:8" s="6" customFormat="1" ht="10.95" customHeight="1" outlineLevel="5" x14ac:dyDescent="0.2">
      <c r="A245" s="4" t="s">
        <v>5</v>
      </c>
      <c r="B245" s="5" t="s">
        <v>7</v>
      </c>
      <c r="C245" s="7"/>
      <c r="D245" s="7" t="s">
        <v>247</v>
      </c>
      <c r="E245" s="4" t="s">
        <v>5</v>
      </c>
      <c r="F245" s="5" t="s">
        <v>7</v>
      </c>
      <c r="G245" s="2">
        <v>50.24926926131851</v>
      </c>
      <c r="H245" s="2" t="s">
        <v>5089</v>
      </c>
    </row>
    <row r="246" spans="1:8" s="6" customFormat="1" ht="10.95" customHeight="1" outlineLevel="5" x14ac:dyDescent="0.2">
      <c r="A246" s="4" t="s">
        <v>5</v>
      </c>
      <c r="B246" s="5" t="s">
        <v>7</v>
      </c>
      <c r="C246" s="7"/>
      <c r="D246" s="7" t="s">
        <v>248</v>
      </c>
      <c r="E246" s="4" t="s">
        <v>5</v>
      </c>
      <c r="F246" s="5" t="s">
        <v>7</v>
      </c>
      <c r="G246" s="2">
        <v>47.606130653266334</v>
      </c>
      <c r="H246" s="2" t="s">
        <v>5089</v>
      </c>
    </row>
    <row r="247" spans="1:8" s="6" customFormat="1" ht="10.95" customHeight="1" outlineLevel="5" x14ac:dyDescent="0.2">
      <c r="A247" s="4" t="s">
        <v>5</v>
      </c>
      <c r="B247" s="5" t="s">
        <v>7</v>
      </c>
      <c r="C247" s="7"/>
      <c r="D247" s="7" t="s">
        <v>249</v>
      </c>
      <c r="E247" s="4" t="s">
        <v>5</v>
      </c>
      <c r="F247" s="5" t="s">
        <v>7</v>
      </c>
      <c r="G247" s="2">
        <v>48.909668847097301</v>
      </c>
      <c r="H247" s="2" t="s">
        <v>5089</v>
      </c>
    </row>
    <row r="248" spans="1:8" s="6" customFormat="1" ht="10.95" customHeight="1" outlineLevel="5" x14ac:dyDescent="0.2">
      <c r="A248" s="4" t="s">
        <v>5</v>
      </c>
      <c r="B248" s="5" t="s">
        <v>7</v>
      </c>
      <c r="C248" s="7"/>
      <c r="D248" s="7" t="s">
        <v>250</v>
      </c>
      <c r="E248" s="4" t="s">
        <v>5</v>
      </c>
      <c r="F248" s="5" t="s">
        <v>7</v>
      </c>
      <c r="G248" s="2">
        <v>51.058489451476788</v>
      </c>
      <c r="H248" s="2" t="s">
        <v>5089</v>
      </c>
    </row>
    <row r="249" spans="1:8" s="6" customFormat="1" ht="10.95" customHeight="1" outlineLevel="5" x14ac:dyDescent="0.2">
      <c r="A249" s="4" t="s">
        <v>5</v>
      </c>
      <c r="B249" s="5" t="s">
        <v>7</v>
      </c>
      <c r="C249" s="7"/>
      <c r="D249" s="7" t="s">
        <v>251</v>
      </c>
      <c r="E249" s="4" t="s">
        <v>5</v>
      </c>
      <c r="F249" s="5" t="s">
        <v>7</v>
      </c>
      <c r="G249" s="2">
        <v>50.483141592920354</v>
      </c>
      <c r="H249" s="2" t="s">
        <v>5089</v>
      </c>
    </row>
    <row r="250" spans="1:8" s="6" customFormat="1" ht="10.95" customHeight="1" outlineLevel="5" x14ac:dyDescent="0.2">
      <c r="A250" s="4" t="s">
        <v>5</v>
      </c>
      <c r="B250" s="5" t="s">
        <v>7</v>
      </c>
      <c r="C250" s="7"/>
      <c r="D250" s="7" t="s">
        <v>252</v>
      </c>
      <c r="E250" s="4" t="s">
        <v>5</v>
      </c>
      <c r="F250" s="5" t="s">
        <v>7</v>
      </c>
      <c r="G250" s="2">
        <v>48.434974003466202</v>
      </c>
      <c r="H250" s="2" t="s">
        <v>5089</v>
      </c>
    </row>
    <row r="251" spans="1:8" s="6" customFormat="1" ht="10.95" customHeight="1" outlineLevel="5" x14ac:dyDescent="0.2">
      <c r="A251" s="4" t="s">
        <v>5</v>
      </c>
      <c r="B251" s="5" t="s">
        <v>7</v>
      </c>
      <c r="C251" s="7"/>
      <c r="D251" s="7" t="s">
        <v>253</v>
      </c>
      <c r="E251" s="4" t="s">
        <v>5</v>
      </c>
      <c r="F251" s="5" t="s">
        <v>7</v>
      </c>
      <c r="G251" s="2">
        <v>48.216803685329559</v>
      </c>
      <c r="H251" s="2" t="s">
        <v>5089</v>
      </c>
    </row>
    <row r="252" spans="1:8" s="6" customFormat="1" ht="10.95" customHeight="1" outlineLevel="5" x14ac:dyDescent="0.2">
      <c r="A252" s="4" t="s">
        <v>5</v>
      </c>
      <c r="B252" s="5" t="s">
        <v>7</v>
      </c>
      <c r="C252" s="7"/>
      <c r="D252" s="7" t="s">
        <v>254</v>
      </c>
      <c r="E252" s="4" t="s">
        <v>5</v>
      </c>
      <c r="F252" s="5" t="s">
        <v>7</v>
      </c>
      <c r="G252" s="2">
        <v>49.757841658812438</v>
      </c>
      <c r="H252" s="2" t="s">
        <v>5089</v>
      </c>
    </row>
    <row r="253" spans="1:8" s="6" customFormat="1" ht="10.95" customHeight="1" outlineLevel="5" x14ac:dyDescent="0.2">
      <c r="A253" s="4" t="s">
        <v>5</v>
      </c>
      <c r="B253" s="5" t="s">
        <v>7</v>
      </c>
      <c r="C253" s="7"/>
      <c r="D253" s="7" t="s">
        <v>255</v>
      </c>
      <c r="E253" s="4" t="s">
        <v>5</v>
      </c>
      <c r="F253" s="5" t="s">
        <v>7</v>
      </c>
      <c r="G253" s="2">
        <v>51.100758807588079</v>
      </c>
      <c r="H253" s="2" t="s">
        <v>5089</v>
      </c>
    </row>
    <row r="254" spans="1:8" s="6" customFormat="1" ht="10.95" customHeight="1" outlineLevel="5" x14ac:dyDescent="0.2">
      <c r="A254" s="4" t="s">
        <v>5</v>
      </c>
      <c r="B254" s="5" t="s">
        <v>7</v>
      </c>
      <c r="C254" s="7"/>
      <c r="D254" s="7" t="s">
        <v>256</v>
      </c>
      <c r="E254" s="4" t="s">
        <v>5</v>
      </c>
      <c r="F254" s="5" t="s">
        <v>7</v>
      </c>
      <c r="G254" s="2">
        <v>45.39163588390501</v>
      </c>
      <c r="H254" s="2" t="s">
        <v>5089</v>
      </c>
    </row>
    <row r="255" spans="1:8" s="6" customFormat="1" ht="10.95" customHeight="1" outlineLevel="5" x14ac:dyDescent="0.2">
      <c r="A255" s="4" t="s">
        <v>5</v>
      </c>
      <c r="B255" s="5" t="s">
        <v>7</v>
      </c>
      <c r="C255" s="7"/>
      <c r="D255" s="7" t="s">
        <v>257</v>
      </c>
      <c r="E255" s="4" t="s">
        <v>5</v>
      </c>
      <c r="F255" s="5" t="s">
        <v>7</v>
      </c>
      <c r="G255" s="2">
        <v>43.130755597014925</v>
      </c>
      <c r="H255" s="2" t="s">
        <v>5089</v>
      </c>
    </row>
    <row r="256" spans="1:8" s="6" customFormat="1" ht="10.95" customHeight="1" outlineLevel="5" x14ac:dyDescent="0.2">
      <c r="A256" s="4" t="s">
        <v>5</v>
      </c>
      <c r="B256" s="5" t="s">
        <v>7</v>
      </c>
      <c r="C256" s="7"/>
      <c r="D256" s="7" t="s">
        <v>258</v>
      </c>
      <c r="E256" s="4" t="s">
        <v>5</v>
      </c>
      <c r="F256" s="5" t="s">
        <v>7</v>
      </c>
      <c r="G256" s="2">
        <v>50.891819923371642</v>
      </c>
      <c r="H256" s="2" t="s">
        <v>5089</v>
      </c>
    </row>
    <row r="257" spans="1:8" s="6" customFormat="1" ht="10.95" customHeight="1" outlineLevel="5" x14ac:dyDescent="0.2">
      <c r="A257" s="4" t="s">
        <v>5</v>
      </c>
      <c r="B257" s="5" t="s">
        <v>7</v>
      </c>
      <c r="C257" s="7"/>
      <c r="D257" s="7" t="s">
        <v>259</v>
      </c>
      <c r="E257" s="4" t="s">
        <v>5</v>
      </c>
      <c r="F257" s="5" t="s">
        <v>7</v>
      </c>
      <c r="G257" s="2">
        <v>49.370959821428571</v>
      </c>
      <c r="H257" s="2" t="s">
        <v>5089</v>
      </c>
    </row>
    <row r="258" spans="1:8" s="6" customFormat="1" ht="10.95" customHeight="1" outlineLevel="5" x14ac:dyDescent="0.2">
      <c r="A258" s="4" t="s">
        <v>5</v>
      </c>
      <c r="B258" s="5" t="s">
        <v>7</v>
      </c>
      <c r="C258" s="7"/>
      <c r="D258" s="7" t="s">
        <v>260</v>
      </c>
      <c r="E258" s="4" t="s">
        <v>5</v>
      </c>
      <c r="F258" s="5" t="s">
        <v>7</v>
      </c>
      <c r="G258" s="2">
        <v>47.870194174757287</v>
      </c>
      <c r="H258" s="2" t="s">
        <v>5089</v>
      </c>
    </row>
    <row r="259" spans="1:8" s="6" customFormat="1" ht="10.95" customHeight="1" outlineLevel="5" x14ac:dyDescent="0.2">
      <c r="A259" s="4" t="s">
        <v>5</v>
      </c>
      <c r="B259" s="5" t="s">
        <v>7</v>
      </c>
      <c r="C259" s="7"/>
      <c r="D259" s="7" t="s">
        <v>261</v>
      </c>
      <c r="E259" s="4" t="s">
        <v>5</v>
      </c>
      <c r="F259" s="5" t="s">
        <v>7</v>
      </c>
      <c r="G259" s="2">
        <v>47.901488888888885</v>
      </c>
      <c r="H259" s="2" t="s">
        <v>5089</v>
      </c>
    </row>
    <row r="260" spans="1:8" s="6" customFormat="1" ht="10.95" customHeight="1" outlineLevel="5" x14ac:dyDescent="0.2">
      <c r="A260" s="4" t="s">
        <v>5</v>
      </c>
      <c r="B260" s="5" t="s">
        <v>7</v>
      </c>
      <c r="C260" s="7"/>
      <c r="D260" s="7" t="s">
        <v>262</v>
      </c>
      <c r="E260" s="4" t="s">
        <v>5</v>
      </c>
      <c r="F260" s="5" t="s">
        <v>7</v>
      </c>
      <c r="G260" s="2">
        <v>57.908558692421991</v>
      </c>
      <c r="H260" s="2" t="s">
        <v>5089</v>
      </c>
    </row>
    <row r="261" spans="1:8" s="6" customFormat="1" ht="10.95" customHeight="1" outlineLevel="5" x14ac:dyDescent="0.2">
      <c r="A261" s="4" t="s">
        <v>5</v>
      </c>
      <c r="B261" s="5" t="s">
        <v>7</v>
      </c>
      <c r="C261" s="7"/>
      <c r="D261" s="7" t="s">
        <v>263</v>
      </c>
      <c r="E261" s="4" t="s">
        <v>5</v>
      </c>
      <c r="F261" s="5" t="s">
        <v>7</v>
      </c>
      <c r="G261" s="2">
        <v>40.9</v>
      </c>
      <c r="H261" s="2" t="s">
        <v>5089</v>
      </c>
    </row>
    <row r="262" spans="1:8" s="6" customFormat="1" ht="10.95" customHeight="1" outlineLevel="5" collapsed="1" x14ac:dyDescent="0.2">
      <c r="A262" s="4" t="s">
        <v>5</v>
      </c>
      <c r="B262" s="5" t="s">
        <v>7</v>
      </c>
      <c r="C262" s="7"/>
      <c r="D262" s="7" t="s">
        <v>264</v>
      </c>
      <c r="E262" s="4" t="s">
        <v>5</v>
      </c>
      <c r="F262" s="5" t="s">
        <v>7</v>
      </c>
      <c r="G262" s="2">
        <v>51.074799999999996</v>
      </c>
      <c r="H262" s="2" t="s">
        <v>5089</v>
      </c>
    </row>
    <row r="263" spans="1:8" s="6" customFormat="1" ht="10.95" hidden="1" customHeight="1" outlineLevel="4" x14ac:dyDescent="0.2">
      <c r="A263" s="4" t="s">
        <v>5</v>
      </c>
      <c r="B263" s="5" t="s">
        <v>7</v>
      </c>
      <c r="C263" s="5" t="s">
        <v>265</v>
      </c>
      <c r="D263" s="5"/>
      <c r="E263" s="4" t="s">
        <v>5</v>
      </c>
      <c r="F263" s="5" t="s">
        <v>7</v>
      </c>
      <c r="G263" s="2" t="e">
        <v>#N/A</v>
      </c>
      <c r="H263" s="2" t="s">
        <v>5089</v>
      </c>
    </row>
    <row r="264" spans="1:8" s="6" customFormat="1" ht="10.95" customHeight="1" outlineLevel="5" x14ac:dyDescent="0.2">
      <c r="A264" s="4" t="s">
        <v>5</v>
      </c>
      <c r="B264" s="5" t="s">
        <v>7</v>
      </c>
      <c r="C264" s="7"/>
      <c r="D264" s="7" t="s">
        <v>266</v>
      </c>
      <c r="E264" s="4" t="s">
        <v>5</v>
      </c>
      <c r="F264" s="5" t="s">
        <v>7</v>
      </c>
      <c r="G264" s="2">
        <v>68.679876937720977</v>
      </c>
      <c r="H264" s="2" t="s">
        <v>5090</v>
      </c>
    </row>
    <row r="265" spans="1:8" s="6" customFormat="1" ht="10.95" customHeight="1" outlineLevel="5" x14ac:dyDescent="0.2">
      <c r="A265" s="4" t="s">
        <v>5</v>
      </c>
      <c r="B265" s="5" t="s">
        <v>7</v>
      </c>
      <c r="C265" s="7"/>
      <c r="D265" s="7" t="s">
        <v>267</v>
      </c>
      <c r="E265" s="4" t="s">
        <v>5</v>
      </c>
      <c r="F265" s="5" t="s">
        <v>7</v>
      </c>
      <c r="G265" s="2">
        <v>82.057036889373848</v>
      </c>
      <c r="H265" s="2" t="s">
        <v>5091</v>
      </c>
    </row>
    <row r="266" spans="1:8" s="6" customFormat="1" ht="10.95" customHeight="1" outlineLevel="5" x14ac:dyDescent="0.2">
      <c r="A266" s="4" t="s">
        <v>5</v>
      </c>
      <c r="B266" s="5" t="s">
        <v>7</v>
      </c>
      <c r="C266" s="7"/>
      <c r="D266" s="7" t="s">
        <v>268</v>
      </c>
      <c r="E266" s="4" t="s">
        <v>5</v>
      </c>
      <c r="F266" s="5" t="s">
        <v>7</v>
      </c>
      <c r="G266" s="2">
        <v>89.909066741077083</v>
      </c>
      <c r="H266" s="2" t="s">
        <v>5091</v>
      </c>
    </row>
    <row r="267" spans="1:8" s="6" customFormat="1" ht="10.95" customHeight="1" outlineLevel="5" x14ac:dyDescent="0.2">
      <c r="A267" s="4" t="s">
        <v>5</v>
      </c>
      <c r="B267" s="5" t="s">
        <v>7</v>
      </c>
      <c r="C267" s="7"/>
      <c r="D267" s="7" t="s">
        <v>269</v>
      </c>
      <c r="E267" s="4" t="s">
        <v>5</v>
      </c>
      <c r="F267" s="5" t="s">
        <v>7</v>
      </c>
      <c r="G267" s="2">
        <v>92.001398438377706</v>
      </c>
      <c r="H267" s="2" t="s">
        <v>5091</v>
      </c>
    </row>
    <row r="268" spans="1:8" s="6" customFormat="1" ht="10.95" customHeight="1" outlineLevel="5" x14ac:dyDescent="0.2">
      <c r="A268" s="4" t="s">
        <v>5</v>
      </c>
      <c r="B268" s="5" t="s">
        <v>7</v>
      </c>
      <c r="C268" s="7"/>
      <c r="D268" s="7" t="s">
        <v>270</v>
      </c>
      <c r="E268" s="4" t="s">
        <v>5</v>
      </c>
      <c r="F268" s="5" t="s">
        <v>7</v>
      </c>
      <c r="G268" s="2">
        <v>62.673169137466303</v>
      </c>
      <c r="H268" s="2" t="s">
        <v>5091</v>
      </c>
    </row>
    <row r="269" spans="1:8" s="6" customFormat="1" ht="10.95" customHeight="1" outlineLevel="5" x14ac:dyDescent="0.2">
      <c r="A269" s="4" t="s">
        <v>5</v>
      </c>
      <c r="B269" s="5" t="s">
        <v>7</v>
      </c>
      <c r="C269" s="7"/>
      <c r="D269" s="7" t="s">
        <v>271</v>
      </c>
      <c r="E269" s="4" t="s">
        <v>5</v>
      </c>
      <c r="F269" s="5" t="s">
        <v>7</v>
      </c>
      <c r="G269" s="2">
        <v>82.680723181698468</v>
      </c>
      <c r="H269" s="2" t="s">
        <v>5091</v>
      </c>
    </row>
    <row r="270" spans="1:8" s="6" customFormat="1" ht="10.95" customHeight="1" outlineLevel="5" x14ac:dyDescent="0.2">
      <c r="A270" s="4" t="s">
        <v>5</v>
      </c>
      <c r="B270" s="5" t="s">
        <v>7</v>
      </c>
      <c r="C270" s="7"/>
      <c r="D270" s="7" t="s">
        <v>272</v>
      </c>
      <c r="E270" s="4" t="s">
        <v>5</v>
      </c>
      <c r="F270" s="5" t="s">
        <v>7</v>
      </c>
      <c r="G270" s="2">
        <v>74.832636721708823</v>
      </c>
      <c r="H270" s="2" t="s">
        <v>5091</v>
      </c>
    </row>
    <row r="271" spans="1:8" s="6" customFormat="1" ht="10.95" customHeight="1" outlineLevel="5" x14ac:dyDescent="0.2">
      <c r="A271" s="4" t="s">
        <v>5</v>
      </c>
      <c r="B271" s="5" t="s">
        <v>7</v>
      </c>
      <c r="C271" s="7"/>
      <c r="D271" s="7" t="s">
        <v>273</v>
      </c>
      <c r="E271" s="4" t="s">
        <v>5</v>
      </c>
      <c r="F271" s="5" t="s">
        <v>7</v>
      </c>
      <c r="G271" s="2">
        <v>76.458278452266569</v>
      </c>
      <c r="H271" s="2" t="s">
        <v>5091</v>
      </c>
    </row>
    <row r="272" spans="1:8" s="6" customFormat="1" ht="10.95" customHeight="1" outlineLevel="5" x14ac:dyDescent="0.2">
      <c r="A272" s="4" t="s">
        <v>5</v>
      </c>
      <c r="B272" s="5" t="s">
        <v>7</v>
      </c>
      <c r="C272" s="7"/>
      <c r="D272" s="7" t="s">
        <v>274</v>
      </c>
      <c r="E272" s="4" t="s">
        <v>5</v>
      </c>
      <c r="F272" s="5" t="s">
        <v>7</v>
      </c>
      <c r="G272" s="2">
        <v>76.480508128650854</v>
      </c>
      <c r="H272" s="2" t="s">
        <v>5091</v>
      </c>
    </row>
    <row r="273" spans="1:8" s="6" customFormat="1" ht="10.95" customHeight="1" outlineLevel="5" x14ac:dyDescent="0.2">
      <c r="A273" s="4" t="s">
        <v>5</v>
      </c>
      <c r="B273" s="5" t="s">
        <v>7</v>
      </c>
      <c r="C273" s="7"/>
      <c r="D273" s="7" t="s">
        <v>275</v>
      </c>
      <c r="E273" s="4" t="s">
        <v>5</v>
      </c>
      <c r="F273" s="5" t="s">
        <v>7</v>
      </c>
      <c r="G273" s="2">
        <v>79.237116705978877</v>
      </c>
      <c r="H273" s="2" t="s">
        <v>5091</v>
      </c>
    </row>
    <row r="274" spans="1:8" s="6" customFormat="1" ht="10.95" customHeight="1" outlineLevel="5" x14ac:dyDescent="0.2">
      <c r="A274" s="4" t="s">
        <v>5</v>
      </c>
      <c r="B274" s="5" t="s">
        <v>7</v>
      </c>
      <c r="C274" s="7"/>
      <c r="D274" s="7" t="s">
        <v>276</v>
      </c>
      <c r="E274" s="4" t="s">
        <v>5</v>
      </c>
      <c r="F274" s="5" t="s">
        <v>7</v>
      </c>
      <c r="G274" s="2">
        <v>79.835019621624795</v>
      </c>
      <c r="H274" s="2" t="s">
        <v>5091</v>
      </c>
    </row>
    <row r="275" spans="1:8" s="6" customFormat="1" ht="10.95" customHeight="1" outlineLevel="5" x14ac:dyDescent="0.2">
      <c r="A275" s="4" t="s">
        <v>5</v>
      </c>
      <c r="B275" s="5" t="s">
        <v>7</v>
      </c>
      <c r="C275" s="7"/>
      <c r="D275" s="7" t="s">
        <v>277</v>
      </c>
      <c r="E275" s="4" t="s">
        <v>5</v>
      </c>
      <c r="F275" s="5" t="s">
        <v>7</v>
      </c>
      <c r="G275" s="2">
        <v>83.517701555195117</v>
      </c>
      <c r="H275" s="2" t="s">
        <v>5091</v>
      </c>
    </row>
    <row r="276" spans="1:8" s="6" customFormat="1" ht="10.95" customHeight="1" outlineLevel="5" x14ac:dyDescent="0.2">
      <c r="A276" s="4" t="s">
        <v>5</v>
      </c>
      <c r="B276" s="5" t="s">
        <v>7</v>
      </c>
      <c r="C276" s="7"/>
      <c r="D276" s="7" t="s">
        <v>278</v>
      </c>
      <c r="E276" s="4" t="s">
        <v>5</v>
      </c>
      <c r="F276" s="5" t="s">
        <v>7</v>
      </c>
      <c r="G276" s="2">
        <v>92.855741507870746</v>
      </c>
      <c r="H276" s="2" t="s">
        <v>5091</v>
      </c>
    </row>
    <row r="277" spans="1:8" s="6" customFormat="1" ht="10.95" customHeight="1" outlineLevel="5" x14ac:dyDescent="0.2">
      <c r="A277" s="4" t="s">
        <v>5</v>
      </c>
      <c r="B277" s="5" t="s">
        <v>7</v>
      </c>
      <c r="C277" s="7"/>
      <c r="D277" s="7" t="s">
        <v>279</v>
      </c>
      <c r="E277" s="4" t="s">
        <v>5</v>
      </c>
      <c r="F277" s="5" t="s">
        <v>7</v>
      </c>
      <c r="G277" s="2">
        <v>82.2294868301544</v>
      </c>
      <c r="H277" s="2" t="s">
        <v>5091</v>
      </c>
    </row>
    <row r="278" spans="1:8" s="6" customFormat="1" ht="10.95" customHeight="1" outlineLevel="5" x14ac:dyDescent="0.2">
      <c r="A278" s="4" t="s">
        <v>5</v>
      </c>
      <c r="B278" s="5" t="s">
        <v>7</v>
      </c>
      <c r="C278" s="7"/>
      <c r="D278" s="7" t="s">
        <v>280</v>
      </c>
      <c r="E278" s="4" t="s">
        <v>5</v>
      </c>
      <c r="F278" s="5" t="s">
        <v>7</v>
      </c>
      <c r="G278" s="2">
        <v>64.299422598307615</v>
      </c>
      <c r="H278" s="2" t="s">
        <v>5091</v>
      </c>
    </row>
    <row r="279" spans="1:8" s="6" customFormat="1" ht="10.95" customHeight="1" outlineLevel="5" x14ac:dyDescent="0.2">
      <c r="A279" s="4" t="s">
        <v>5</v>
      </c>
      <c r="B279" s="5" t="s">
        <v>7</v>
      </c>
      <c r="C279" s="7"/>
      <c r="D279" s="7" t="s">
        <v>281</v>
      </c>
      <c r="E279" s="4" t="s">
        <v>5</v>
      </c>
      <c r="F279" s="5" t="s">
        <v>7</v>
      </c>
      <c r="G279" s="2">
        <v>83.179010935992281</v>
      </c>
      <c r="H279" s="2" t="s">
        <v>5089</v>
      </c>
    </row>
    <row r="280" spans="1:8" s="6" customFormat="1" ht="10.95" customHeight="1" outlineLevel="5" x14ac:dyDescent="0.2">
      <c r="A280" s="4" t="s">
        <v>5</v>
      </c>
      <c r="B280" s="5" t="s">
        <v>7</v>
      </c>
      <c r="C280" s="7"/>
      <c r="D280" s="7" t="s">
        <v>282</v>
      </c>
      <c r="E280" s="4" t="s">
        <v>5</v>
      </c>
      <c r="F280" s="5" t="s">
        <v>7</v>
      </c>
      <c r="G280" s="2">
        <v>93.266708586883041</v>
      </c>
      <c r="H280" s="2" t="s">
        <v>5089</v>
      </c>
    </row>
    <row r="281" spans="1:8" s="6" customFormat="1" ht="10.95" customHeight="1" outlineLevel="5" x14ac:dyDescent="0.2">
      <c r="A281" s="4" t="s">
        <v>5</v>
      </c>
      <c r="B281" s="5" t="s">
        <v>7</v>
      </c>
      <c r="C281" s="7"/>
      <c r="D281" s="7" t="s">
        <v>283</v>
      </c>
      <c r="E281" s="4" t="s">
        <v>5</v>
      </c>
      <c r="F281" s="5" t="s">
        <v>7</v>
      </c>
      <c r="G281" s="2">
        <v>97.224476163152104</v>
      </c>
      <c r="H281" s="2" t="s">
        <v>5091</v>
      </c>
    </row>
    <row r="282" spans="1:8" s="6" customFormat="1" ht="10.95" customHeight="1" outlineLevel="5" x14ac:dyDescent="0.2">
      <c r="A282" s="4" t="s">
        <v>5</v>
      </c>
      <c r="B282" s="5" t="s">
        <v>7</v>
      </c>
      <c r="C282" s="7"/>
      <c r="D282" s="7" t="s">
        <v>284</v>
      </c>
      <c r="E282" s="4" t="s">
        <v>5</v>
      </c>
      <c r="F282" s="5" t="s">
        <v>7</v>
      </c>
      <c r="G282" s="2">
        <v>70.972198744769869</v>
      </c>
      <c r="H282" s="2" t="s">
        <v>5089</v>
      </c>
    </row>
    <row r="283" spans="1:8" s="6" customFormat="1" ht="10.95" customHeight="1" outlineLevel="5" x14ac:dyDescent="0.2">
      <c r="A283" s="4" t="s">
        <v>5</v>
      </c>
      <c r="B283" s="5" t="s">
        <v>7</v>
      </c>
      <c r="C283" s="7"/>
      <c r="D283" s="7" t="s">
        <v>285</v>
      </c>
      <c r="E283" s="4" t="s">
        <v>5</v>
      </c>
      <c r="F283" s="5" t="s">
        <v>7</v>
      </c>
      <c r="G283" s="2">
        <v>70.652531887755103</v>
      </c>
      <c r="H283" s="2" t="s">
        <v>5089</v>
      </c>
    </row>
    <row r="284" spans="1:8" s="6" customFormat="1" ht="10.95" customHeight="1" outlineLevel="5" x14ac:dyDescent="0.2">
      <c r="A284" s="4" t="s">
        <v>5</v>
      </c>
      <c r="B284" s="5" t="s">
        <v>7</v>
      </c>
      <c r="C284" s="7"/>
      <c r="D284" s="7" t="s">
        <v>286</v>
      </c>
      <c r="E284" s="4" t="s">
        <v>5</v>
      </c>
      <c r="F284" s="5" t="s">
        <v>7</v>
      </c>
      <c r="G284" s="2">
        <v>89.654790332575914</v>
      </c>
      <c r="H284" s="2" t="s">
        <v>5089</v>
      </c>
    </row>
    <row r="285" spans="1:8" s="6" customFormat="1" ht="10.95" customHeight="1" outlineLevel="5" x14ac:dyDescent="0.2">
      <c r="A285" s="4" t="s">
        <v>5</v>
      </c>
      <c r="B285" s="5" t="s">
        <v>7</v>
      </c>
      <c r="C285" s="7"/>
      <c r="D285" s="7" t="s">
        <v>287</v>
      </c>
      <c r="E285" s="4" t="s">
        <v>5</v>
      </c>
      <c r="F285" s="5" t="s">
        <v>7</v>
      </c>
      <c r="G285" s="2">
        <v>81.259693641618497</v>
      </c>
      <c r="H285" s="2" t="s">
        <v>5089</v>
      </c>
    </row>
    <row r="286" spans="1:8" s="6" customFormat="1" ht="10.95" customHeight="1" outlineLevel="5" x14ac:dyDescent="0.2">
      <c r="A286" s="4" t="s">
        <v>5</v>
      </c>
      <c r="B286" s="5" t="s">
        <v>7</v>
      </c>
      <c r="C286" s="7"/>
      <c r="D286" s="7" t="s">
        <v>288</v>
      </c>
      <c r="E286" s="4" t="s">
        <v>5</v>
      </c>
      <c r="F286" s="5" t="s">
        <v>7</v>
      </c>
      <c r="G286" s="2">
        <v>82.668344988344998</v>
      </c>
      <c r="H286" s="2" t="s">
        <v>5089</v>
      </c>
    </row>
    <row r="287" spans="1:8" s="6" customFormat="1" ht="10.95" customHeight="1" outlineLevel="5" x14ac:dyDescent="0.2">
      <c r="A287" s="4" t="s">
        <v>5</v>
      </c>
      <c r="B287" s="5" t="s">
        <v>7</v>
      </c>
      <c r="C287" s="7"/>
      <c r="D287" s="7" t="s">
        <v>289</v>
      </c>
      <c r="E287" s="4" t="s">
        <v>5</v>
      </c>
      <c r="F287" s="5" t="s">
        <v>7</v>
      </c>
      <c r="G287" s="2">
        <v>91.953420721476505</v>
      </c>
      <c r="H287" s="2" t="s">
        <v>5089</v>
      </c>
    </row>
    <row r="288" spans="1:8" s="6" customFormat="1" ht="10.95" customHeight="1" outlineLevel="5" x14ac:dyDescent="0.2">
      <c r="A288" s="4" t="s">
        <v>5</v>
      </c>
      <c r="B288" s="5" t="s">
        <v>7</v>
      </c>
      <c r="C288" s="7"/>
      <c r="D288" s="7" t="s">
        <v>290</v>
      </c>
      <c r="E288" s="4" t="s">
        <v>5</v>
      </c>
      <c r="F288" s="5" t="s">
        <v>7</v>
      </c>
      <c r="G288" s="2">
        <v>80</v>
      </c>
      <c r="H288" s="2" t="s">
        <v>5090</v>
      </c>
    </row>
    <row r="289" spans="1:8" s="6" customFormat="1" ht="10.95" customHeight="1" outlineLevel="5" x14ac:dyDescent="0.2">
      <c r="A289" s="4" t="s">
        <v>5</v>
      </c>
      <c r="B289" s="5" t="s">
        <v>7</v>
      </c>
      <c r="C289" s="7"/>
      <c r="D289" s="7" t="s">
        <v>291</v>
      </c>
      <c r="E289" s="4" t="s">
        <v>5</v>
      </c>
      <c r="F289" s="5" t="s">
        <v>7</v>
      </c>
      <c r="G289" s="2">
        <v>82.663533762057881</v>
      </c>
      <c r="H289" s="2" t="s">
        <v>5089</v>
      </c>
    </row>
    <row r="290" spans="1:8" s="6" customFormat="1" ht="10.95" customHeight="1" outlineLevel="5" x14ac:dyDescent="0.2">
      <c r="A290" s="4" t="s">
        <v>5</v>
      </c>
      <c r="B290" s="5" t="s">
        <v>7</v>
      </c>
      <c r="C290" s="7"/>
      <c r="D290" s="7" t="s">
        <v>292</v>
      </c>
      <c r="E290" s="4" t="s">
        <v>5</v>
      </c>
      <c r="F290" s="5" t="s">
        <v>7</v>
      </c>
      <c r="G290" s="2">
        <v>92.124108416547784</v>
      </c>
      <c r="H290" s="2" t="s">
        <v>5089</v>
      </c>
    </row>
    <row r="291" spans="1:8" s="6" customFormat="1" ht="10.95" customHeight="1" outlineLevel="5" x14ac:dyDescent="0.2">
      <c r="A291" s="4" t="s">
        <v>5</v>
      </c>
      <c r="B291" s="5" t="s">
        <v>7</v>
      </c>
      <c r="C291" s="7"/>
      <c r="D291" s="7" t="s">
        <v>293</v>
      </c>
      <c r="E291" s="4" t="s">
        <v>5</v>
      </c>
      <c r="F291" s="5" t="s">
        <v>7</v>
      </c>
      <c r="G291" s="2">
        <v>85.043373024019715</v>
      </c>
      <c r="H291" s="2" t="s">
        <v>5089</v>
      </c>
    </row>
    <row r="292" spans="1:8" s="6" customFormat="1" ht="10.95" customHeight="1" outlineLevel="5" x14ac:dyDescent="0.2">
      <c r="A292" s="4" t="s">
        <v>5</v>
      </c>
      <c r="B292" s="5" t="s">
        <v>7</v>
      </c>
      <c r="C292" s="7"/>
      <c r="D292" s="7" t="s">
        <v>294</v>
      </c>
      <c r="E292" s="4" t="s">
        <v>5</v>
      </c>
      <c r="F292" s="5" t="s">
        <v>7</v>
      </c>
      <c r="G292" s="2">
        <v>93.342085410795576</v>
      </c>
      <c r="H292" s="2" t="s">
        <v>5089</v>
      </c>
    </row>
    <row r="293" spans="1:8" s="6" customFormat="1" ht="10.95" customHeight="1" outlineLevel="5" x14ac:dyDescent="0.2">
      <c r="A293" s="4" t="s">
        <v>5</v>
      </c>
      <c r="B293" s="5" t="s">
        <v>7</v>
      </c>
      <c r="C293" s="7"/>
      <c r="D293" s="7" t="s">
        <v>295</v>
      </c>
      <c r="E293" s="4" t="s">
        <v>5</v>
      </c>
      <c r="F293" s="5" t="s">
        <v>7</v>
      </c>
      <c r="G293" s="2">
        <v>86.363743008314444</v>
      </c>
      <c r="H293" s="2" t="s">
        <v>5089</v>
      </c>
    </row>
    <row r="294" spans="1:8" s="6" customFormat="1" ht="10.95" customHeight="1" outlineLevel="5" x14ac:dyDescent="0.2">
      <c r="A294" s="4" t="s">
        <v>5</v>
      </c>
      <c r="B294" s="5" t="s">
        <v>7</v>
      </c>
      <c r="C294" s="7"/>
      <c r="D294" s="7" t="s">
        <v>296</v>
      </c>
      <c r="E294" s="4" t="s">
        <v>5</v>
      </c>
      <c r="F294" s="5" t="s">
        <v>7</v>
      </c>
      <c r="G294" s="2">
        <v>86.919982920580708</v>
      </c>
      <c r="H294" s="2" t="s">
        <v>5089</v>
      </c>
    </row>
    <row r="295" spans="1:8" s="6" customFormat="1" ht="10.95" customHeight="1" outlineLevel="5" x14ac:dyDescent="0.2">
      <c r="A295" s="4" t="s">
        <v>5</v>
      </c>
      <c r="B295" s="5" t="s">
        <v>7</v>
      </c>
      <c r="C295" s="7"/>
      <c r="D295" s="7" t="s">
        <v>297</v>
      </c>
      <c r="E295" s="4" t="s">
        <v>5</v>
      </c>
      <c r="F295" s="5" t="s">
        <v>7</v>
      </c>
      <c r="G295" s="2">
        <v>93.782419099343741</v>
      </c>
      <c r="H295" s="2" t="s">
        <v>5089</v>
      </c>
    </row>
    <row r="296" spans="1:8" s="6" customFormat="1" ht="10.95" customHeight="1" outlineLevel="5" x14ac:dyDescent="0.2">
      <c r="A296" s="4" t="s">
        <v>5</v>
      </c>
      <c r="B296" s="5" t="s">
        <v>7</v>
      </c>
      <c r="C296" s="7"/>
      <c r="D296" s="7" t="s">
        <v>298</v>
      </c>
      <c r="E296" s="4" t="s">
        <v>5</v>
      </c>
      <c r="F296" s="5" t="s">
        <v>7</v>
      </c>
      <c r="G296" s="2">
        <v>81.738217859892231</v>
      </c>
      <c r="H296" s="2" t="s">
        <v>5089</v>
      </c>
    </row>
    <row r="297" spans="1:8" s="6" customFormat="1" ht="10.95" customHeight="1" outlineLevel="5" x14ac:dyDescent="0.2">
      <c r="A297" s="4" t="s">
        <v>5</v>
      </c>
      <c r="B297" s="5" t="s">
        <v>7</v>
      </c>
      <c r="C297" s="7"/>
      <c r="D297" s="7" t="s">
        <v>299</v>
      </c>
      <c r="E297" s="4" t="s">
        <v>5</v>
      </c>
      <c r="F297" s="5" t="s">
        <v>7</v>
      </c>
      <c r="G297" s="2">
        <v>83.055265292328485</v>
      </c>
      <c r="H297" s="2" t="s">
        <v>5089</v>
      </c>
    </row>
    <row r="298" spans="1:8" s="6" customFormat="1" ht="10.95" customHeight="1" outlineLevel="5" x14ac:dyDescent="0.2">
      <c r="A298" s="4" t="s">
        <v>5</v>
      </c>
      <c r="B298" s="5" t="s">
        <v>7</v>
      </c>
      <c r="C298" s="7"/>
      <c r="D298" s="7" t="s">
        <v>300</v>
      </c>
      <c r="E298" s="4" t="s">
        <v>5</v>
      </c>
      <c r="F298" s="5" t="s">
        <v>7</v>
      </c>
      <c r="G298" s="2">
        <v>94.38972214426046</v>
      </c>
      <c r="H298" s="2" t="s">
        <v>5089</v>
      </c>
    </row>
    <row r="299" spans="1:8" s="6" customFormat="1" ht="10.95" customHeight="1" outlineLevel="5" x14ac:dyDescent="0.2">
      <c r="A299" s="4" t="s">
        <v>5</v>
      </c>
      <c r="B299" s="5" t="s">
        <v>7</v>
      </c>
      <c r="C299" s="7"/>
      <c r="D299" s="7" t="s">
        <v>301</v>
      </c>
      <c r="E299" s="4" t="s">
        <v>5</v>
      </c>
      <c r="F299" s="5" t="s">
        <v>7</v>
      </c>
      <c r="G299" s="2">
        <v>88.471381889763776</v>
      </c>
      <c r="H299" s="2" t="s">
        <v>5089</v>
      </c>
    </row>
    <row r="300" spans="1:8" s="6" customFormat="1" ht="10.95" customHeight="1" outlineLevel="5" x14ac:dyDescent="0.2">
      <c r="A300" s="4" t="s">
        <v>5</v>
      </c>
      <c r="B300" s="5" t="s">
        <v>7</v>
      </c>
      <c r="C300" s="7"/>
      <c r="D300" s="7" t="s">
        <v>302</v>
      </c>
      <c r="E300" s="4" t="s">
        <v>5</v>
      </c>
      <c r="F300" s="5" t="s">
        <v>7</v>
      </c>
      <c r="G300" s="2">
        <v>93.372998993626297</v>
      </c>
      <c r="H300" s="2" t="s">
        <v>5089</v>
      </c>
    </row>
    <row r="301" spans="1:8" s="6" customFormat="1" ht="10.95" customHeight="1" outlineLevel="5" x14ac:dyDescent="0.2">
      <c r="A301" s="4" t="s">
        <v>5</v>
      </c>
      <c r="B301" s="5" t="s">
        <v>7</v>
      </c>
      <c r="C301" s="7"/>
      <c r="D301" s="7" t="s">
        <v>303</v>
      </c>
      <c r="E301" s="4" t="s">
        <v>5</v>
      </c>
      <c r="F301" s="5" t="s">
        <v>7</v>
      </c>
      <c r="G301" s="2">
        <v>79.459191090269641</v>
      </c>
      <c r="H301" s="2" t="s">
        <v>5089</v>
      </c>
    </row>
    <row r="302" spans="1:8" s="6" customFormat="1" ht="10.95" customHeight="1" outlineLevel="5" x14ac:dyDescent="0.2">
      <c r="A302" s="4" t="s">
        <v>5</v>
      </c>
      <c r="B302" s="5" t="s">
        <v>7</v>
      </c>
      <c r="C302" s="7"/>
      <c r="D302" s="7" t="s">
        <v>304</v>
      </c>
      <c r="E302" s="4" t="s">
        <v>5</v>
      </c>
      <c r="F302" s="5" t="s">
        <v>7</v>
      </c>
      <c r="G302" s="2">
        <v>81.736988163086366</v>
      </c>
      <c r="H302" s="2" t="s">
        <v>5089</v>
      </c>
    </row>
    <row r="303" spans="1:8" s="6" customFormat="1" ht="10.95" customHeight="1" outlineLevel="5" x14ac:dyDescent="0.2">
      <c r="A303" s="4" t="s">
        <v>5</v>
      </c>
      <c r="B303" s="5" t="s">
        <v>7</v>
      </c>
      <c r="C303" s="7"/>
      <c r="D303" s="7" t="s">
        <v>305</v>
      </c>
      <c r="E303" s="4" t="s">
        <v>5</v>
      </c>
      <c r="F303" s="5" t="s">
        <v>7</v>
      </c>
      <c r="G303" s="2">
        <v>92.710168586681647</v>
      </c>
      <c r="H303" s="2" t="s">
        <v>5089</v>
      </c>
    </row>
    <row r="304" spans="1:8" s="6" customFormat="1" ht="10.95" customHeight="1" outlineLevel="5" x14ac:dyDescent="0.2">
      <c r="A304" s="4" t="s">
        <v>5</v>
      </c>
      <c r="B304" s="5" t="s">
        <v>7</v>
      </c>
      <c r="C304" s="7"/>
      <c r="D304" s="7" t="s">
        <v>306</v>
      </c>
      <c r="E304" s="4" t="s">
        <v>5</v>
      </c>
      <c r="F304" s="5" t="s">
        <v>7</v>
      </c>
      <c r="G304" s="2">
        <v>88.681622222222217</v>
      </c>
      <c r="H304" s="2" t="s">
        <v>5089</v>
      </c>
    </row>
    <row r="305" spans="1:8" s="6" customFormat="1" ht="10.95" customHeight="1" outlineLevel="5" x14ac:dyDescent="0.2">
      <c r="A305" s="4" t="s">
        <v>5</v>
      </c>
      <c r="B305" s="5" t="s">
        <v>7</v>
      </c>
      <c r="C305" s="7"/>
      <c r="D305" s="7" t="s">
        <v>307</v>
      </c>
      <c r="E305" s="4" t="s">
        <v>5</v>
      </c>
      <c r="F305" s="5" t="s">
        <v>7</v>
      </c>
      <c r="G305" s="2">
        <v>85.366441647597256</v>
      </c>
      <c r="H305" s="2" t="s">
        <v>5089</v>
      </c>
    </row>
    <row r="306" spans="1:8" s="6" customFormat="1" ht="10.95" customHeight="1" outlineLevel="5" x14ac:dyDescent="0.2">
      <c r="A306" s="4" t="s">
        <v>5</v>
      </c>
      <c r="B306" s="5" t="s">
        <v>7</v>
      </c>
      <c r="C306" s="7"/>
      <c r="D306" s="7" t="s">
        <v>308</v>
      </c>
      <c r="E306" s="4" t="s">
        <v>5</v>
      </c>
      <c r="F306" s="5" t="s">
        <v>7</v>
      </c>
      <c r="G306" s="2">
        <v>82.283907414672413</v>
      </c>
      <c r="H306" s="2" t="s">
        <v>5089</v>
      </c>
    </row>
    <row r="307" spans="1:8" s="6" customFormat="1" ht="10.95" customHeight="1" outlineLevel="5" x14ac:dyDescent="0.2">
      <c r="A307" s="4" t="s">
        <v>5</v>
      </c>
      <c r="B307" s="5" t="s">
        <v>7</v>
      </c>
      <c r="C307" s="7"/>
      <c r="D307" s="7" t="s">
        <v>309</v>
      </c>
      <c r="E307" s="4" t="s">
        <v>5</v>
      </c>
      <c r="F307" s="5" t="s">
        <v>7</v>
      </c>
      <c r="G307" s="2">
        <v>92.118649864986509</v>
      </c>
      <c r="H307" s="2" t="s">
        <v>5089</v>
      </c>
    </row>
    <row r="308" spans="1:8" s="6" customFormat="1" ht="10.95" customHeight="1" outlineLevel="5" x14ac:dyDescent="0.2">
      <c r="A308" s="4" t="s">
        <v>5</v>
      </c>
      <c r="B308" s="5" t="s">
        <v>7</v>
      </c>
      <c r="C308" s="7"/>
      <c r="D308" s="7" t="s">
        <v>310</v>
      </c>
      <c r="E308" s="4" t="s">
        <v>5</v>
      </c>
      <c r="F308" s="5" t="s">
        <v>7</v>
      </c>
      <c r="G308" s="2">
        <v>93.516391423357661</v>
      </c>
      <c r="H308" s="2" t="s">
        <v>5089</v>
      </c>
    </row>
    <row r="309" spans="1:8" s="6" customFormat="1" ht="10.95" customHeight="1" outlineLevel="5" x14ac:dyDescent="0.2">
      <c r="A309" s="4" t="s">
        <v>5</v>
      </c>
      <c r="B309" s="5" t="s">
        <v>7</v>
      </c>
      <c r="C309" s="7"/>
      <c r="D309" s="7" t="s">
        <v>311</v>
      </c>
      <c r="E309" s="4" t="s">
        <v>5</v>
      </c>
      <c r="F309" s="5" t="s">
        <v>7</v>
      </c>
      <c r="G309" s="2">
        <v>92.478123309897242</v>
      </c>
      <c r="H309" s="2" t="s">
        <v>5089</v>
      </c>
    </row>
    <row r="310" spans="1:8" s="6" customFormat="1" ht="10.95" customHeight="1" outlineLevel="5" x14ac:dyDescent="0.2">
      <c r="A310" s="4" t="s">
        <v>5</v>
      </c>
      <c r="B310" s="5" t="s">
        <v>7</v>
      </c>
      <c r="C310" s="7"/>
      <c r="D310" s="7" t="s">
        <v>312</v>
      </c>
      <c r="E310" s="4" t="s">
        <v>5</v>
      </c>
      <c r="F310" s="5" t="s">
        <v>7</v>
      </c>
      <c r="G310" s="2">
        <v>70.098604528699312</v>
      </c>
      <c r="H310" s="2" t="s">
        <v>5089</v>
      </c>
    </row>
    <row r="311" spans="1:8" s="6" customFormat="1" ht="10.95" customHeight="1" outlineLevel="5" x14ac:dyDescent="0.2">
      <c r="A311" s="4" t="s">
        <v>5</v>
      </c>
      <c r="B311" s="5" t="s">
        <v>7</v>
      </c>
      <c r="C311" s="7"/>
      <c r="D311" s="7" t="s">
        <v>313</v>
      </c>
      <c r="E311" s="4" t="s">
        <v>5</v>
      </c>
      <c r="F311" s="5" t="s">
        <v>7</v>
      </c>
      <c r="G311" s="2">
        <v>93.002219804134924</v>
      </c>
      <c r="H311" s="2" t="s">
        <v>5089</v>
      </c>
    </row>
    <row r="312" spans="1:8" s="6" customFormat="1" ht="10.95" customHeight="1" outlineLevel="5" x14ac:dyDescent="0.2">
      <c r="A312" s="4" t="s">
        <v>5</v>
      </c>
      <c r="B312" s="5" t="s">
        <v>7</v>
      </c>
      <c r="C312" s="7"/>
      <c r="D312" s="7" t="s">
        <v>314</v>
      </c>
      <c r="E312" s="4" t="s">
        <v>5</v>
      </c>
      <c r="F312" s="5" t="s">
        <v>7</v>
      </c>
      <c r="G312" s="2">
        <v>81.64956238911887</v>
      </c>
      <c r="H312" s="2" t="s">
        <v>5089</v>
      </c>
    </row>
    <row r="313" spans="1:8" s="6" customFormat="1" ht="10.95" customHeight="1" outlineLevel="5" x14ac:dyDescent="0.2">
      <c r="A313" s="4" t="s">
        <v>5</v>
      </c>
      <c r="B313" s="5" t="s">
        <v>7</v>
      </c>
      <c r="C313" s="7"/>
      <c r="D313" s="7" t="s">
        <v>315</v>
      </c>
      <c r="E313" s="4" t="s">
        <v>5</v>
      </c>
      <c r="F313" s="5" t="s">
        <v>7</v>
      </c>
      <c r="G313" s="2">
        <v>78.214961909598784</v>
      </c>
      <c r="H313" s="2" t="s">
        <v>5089</v>
      </c>
    </row>
    <row r="314" spans="1:8" s="6" customFormat="1" ht="10.95" customHeight="1" outlineLevel="5" x14ac:dyDescent="0.2">
      <c r="A314" s="4" t="s">
        <v>5</v>
      </c>
      <c r="B314" s="5" t="s">
        <v>7</v>
      </c>
      <c r="C314" s="7"/>
      <c r="D314" s="7" t="s">
        <v>316</v>
      </c>
      <c r="E314" s="4" t="s">
        <v>5</v>
      </c>
      <c r="F314" s="5" t="s">
        <v>7</v>
      </c>
      <c r="G314" s="2">
        <v>81.665417185554176</v>
      </c>
      <c r="H314" s="2" t="s">
        <v>5089</v>
      </c>
    </row>
    <row r="315" spans="1:8" s="6" customFormat="1" ht="10.95" customHeight="1" outlineLevel="5" x14ac:dyDescent="0.2">
      <c r="A315" s="4" t="s">
        <v>5</v>
      </c>
      <c r="B315" s="5" t="s">
        <v>7</v>
      </c>
      <c r="C315" s="7"/>
      <c r="D315" s="7" t="s">
        <v>317</v>
      </c>
      <c r="E315" s="4" t="s">
        <v>5</v>
      </c>
      <c r="F315" s="5" t="s">
        <v>7</v>
      </c>
      <c r="G315" s="2">
        <v>93.5798944281525</v>
      </c>
      <c r="H315" s="2" t="s">
        <v>5089</v>
      </c>
    </row>
    <row r="316" spans="1:8" s="6" customFormat="1" ht="10.95" customHeight="1" outlineLevel="5" x14ac:dyDescent="0.2">
      <c r="A316" s="4" t="s">
        <v>5</v>
      </c>
      <c r="B316" s="5" t="s">
        <v>7</v>
      </c>
      <c r="C316" s="7"/>
      <c r="D316" s="7" t="s">
        <v>318</v>
      </c>
      <c r="E316" s="4" t="s">
        <v>5</v>
      </c>
      <c r="F316" s="5" t="s">
        <v>7</v>
      </c>
      <c r="G316" s="2">
        <v>93.30412433155081</v>
      </c>
      <c r="H316" s="2" t="s">
        <v>5089</v>
      </c>
    </row>
    <row r="317" spans="1:8" s="6" customFormat="1" ht="10.95" customHeight="1" outlineLevel="5" x14ac:dyDescent="0.2">
      <c r="A317" s="4" t="s">
        <v>5</v>
      </c>
      <c r="B317" s="5" t="s">
        <v>7</v>
      </c>
      <c r="C317" s="7"/>
      <c r="D317" s="7" t="s">
        <v>319</v>
      </c>
      <c r="E317" s="4" t="s">
        <v>5</v>
      </c>
      <c r="F317" s="5" t="s">
        <v>7</v>
      </c>
      <c r="G317" s="2">
        <v>96.824490586932441</v>
      </c>
      <c r="H317" s="2" t="s">
        <v>5089</v>
      </c>
    </row>
    <row r="318" spans="1:8" s="6" customFormat="1" ht="10.95" customHeight="1" outlineLevel="5" x14ac:dyDescent="0.2">
      <c r="A318" s="4" t="s">
        <v>5</v>
      </c>
      <c r="B318" s="5" t="s">
        <v>7</v>
      </c>
      <c r="C318" s="7"/>
      <c r="D318" s="7" t="s">
        <v>320</v>
      </c>
      <c r="E318" s="4" t="s">
        <v>5</v>
      </c>
      <c r="F318" s="5" t="s">
        <v>7</v>
      </c>
      <c r="G318" s="2">
        <v>85.28</v>
      </c>
      <c r="H318" s="2" t="s">
        <v>5089</v>
      </c>
    </row>
    <row r="319" spans="1:8" s="6" customFormat="1" ht="10.95" customHeight="1" outlineLevel="5" x14ac:dyDescent="0.2">
      <c r="A319" s="4" t="s">
        <v>5</v>
      </c>
      <c r="B319" s="5" t="s">
        <v>7</v>
      </c>
      <c r="C319" s="7"/>
      <c r="D319" s="7" t="s">
        <v>321</v>
      </c>
      <c r="E319" s="4" t="s">
        <v>5</v>
      </c>
      <c r="F319" s="5" t="s">
        <v>7</v>
      </c>
      <c r="G319" s="2">
        <v>69.815935524652332</v>
      </c>
      <c r="H319" s="2" t="s">
        <v>5089</v>
      </c>
    </row>
    <row r="320" spans="1:8" s="6" customFormat="1" ht="10.95" customHeight="1" outlineLevel="5" x14ac:dyDescent="0.2">
      <c r="A320" s="4" t="s">
        <v>5</v>
      </c>
      <c r="B320" s="5" t="s">
        <v>7</v>
      </c>
      <c r="C320" s="7"/>
      <c r="D320" s="7" t="s">
        <v>322</v>
      </c>
      <c r="E320" s="4" t="s">
        <v>5</v>
      </c>
      <c r="F320" s="5" t="s">
        <v>7</v>
      </c>
      <c r="G320" s="2">
        <v>82.467102439024387</v>
      </c>
      <c r="H320" s="2" t="s">
        <v>5089</v>
      </c>
    </row>
    <row r="321" spans="1:8" s="6" customFormat="1" ht="10.95" customHeight="1" outlineLevel="5" x14ac:dyDescent="0.2">
      <c r="A321" s="4" t="s">
        <v>5</v>
      </c>
      <c r="B321" s="5" t="s">
        <v>7</v>
      </c>
      <c r="C321" s="7"/>
      <c r="D321" s="7" t="s">
        <v>323</v>
      </c>
      <c r="E321" s="4" t="s">
        <v>5</v>
      </c>
      <c r="F321" s="5" t="s">
        <v>7</v>
      </c>
      <c r="G321" s="2">
        <v>81.994060301507531</v>
      </c>
      <c r="H321" s="2" t="s">
        <v>5089</v>
      </c>
    </row>
    <row r="322" spans="1:8" s="6" customFormat="1" ht="10.95" customHeight="1" outlineLevel="5" x14ac:dyDescent="0.2">
      <c r="A322" s="4" t="s">
        <v>5</v>
      </c>
      <c r="B322" s="5" t="s">
        <v>7</v>
      </c>
      <c r="C322" s="7"/>
      <c r="D322" s="7" t="s">
        <v>324</v>
      </c>
      <c r="E322" s="4" t="s">
        <v>5</v>
      </c>
      <c r="F322" s="5" t="s">
        <v>7</v>
      </c>
      <c r="G322" s="2">
        <v>92.134181941615751</v>
      </c>
      <c r="H322" s="2" t="s">
        <v>5089</v>
      </c>
    </row>
    <row r="323" spans="1:8" s="6" customFormat="1" ht="10.95" customHeight="1" outlineLevel="5" x14ac:dyDescent="0.2">
      <c r="A323" s="4" t="s">
        <v>5</v>
      </c>
      <c r="B323" s="5" t="s">
        <v>7</v>
      </c>
      <c r="C323" s="7"/>
      <c r="D323" s="7" t="s">
        <v>325</v>
      </c>
      <c r="E323" s="4" t="s">
        <v>5</v>
      </c>
      <c r="F323" s="5" t="s">
        <v>7</v>
      </c>
      <c r="G323" s="2">
        <v>92.610911233307149</v>
      </c>
      <c r="H323" s="2" t="s">
        <v>5089</v>
      </c>
    </row>
    <row r="324" spans="1:8" s="6" customFormat="1" ht="10.95" customHeight="1" outlineLevel="5" x14ac:dyDescent="0.2">
      <c r="A324" s="4" t="s">
        <v>5</v>
      </c>
      <c r="B324" s="5" t="s">
        <v>7</v>
      </c>
      <c r="C324" s="7"/>
      <c r="D324" s="7" t="s">
        <v>326</v>
      </c>
      <c r="E324" s="4" t="s">
        <v>5</v>
      </c>
      <c r="F324" s="5" t="s">
        <v>7</v>
      </c>
      <c r="G324" s="2">
        <v>74.782084282460133</v>
      </c>
      <c r="H324" s="2" t="s">
        <v>5089</v>
      </c>
    </row>
    <row r="325" spans="1:8" s="6" customFormat="1" ht="10.95" customHeight="1" outlineLevel="5" x14ac:dyDescent="0.2">
      <c r="A325" s="4" t="s">
        <v>5</v>
      </c>
      <c r="B325" s="5" t="s">
        <v>7</v>
      </c>
      <c r="C325" s="7"/>
      <c r="D325" s="7" t="s">
        <v>327</v>
      </c>
      <c r="E325" s="4" t="s">
        <v>5</v>
      </c>
      <c r="F325" s="5" t="s">
        <v>7</v>
      </c>
      <c r="G325" s="2">
        <v>94.336793522267214</v>
      </c>
      <c r="H325" s="2" t="s">
        <v>5089</v>
      </c>
    </row>
    <row r="326" spans="1:8" s="6" customFormat="1" ht="10.95" customHeight="1" outlineLevel="5" x14ac:dyDescent="0.2">
      <c r="A326" s="4" t="s">
        <v>5</v>
      </c>
      <c r="B326" s="5" t="s">
        <v>7</v>
      </c>
      <c r="C326" s="7"/>
      <c r="D326" s="7" t="s">
        <v>328</v>
      </c>
      <c r="E326" s="4" t="s">
        <v>5</v>
      </c>
      <c r="F326" s="5" t="s">
        <v>7</v>
      </c>
      <c r="G326" s="2">
        <v>93.46031040268457</v>
      </c>
      <c r="H326" s="2" t="s">
        <v>5089</v>
      </c>
    </row>
    <row r="327" spans="1:8" s="6" customFormat="1" ht="10.95" customHeight="1" outlineLevel="5" x14ac:dyDescent="0.2">
      <c r="A327" s="4" t="s">
        <v>5</v>
      </c>
      <c r="B327" s="5" t="s">
        <v>7</v>
      </c>
      <c r="C327" s="7"/>
      <c r="D327" s="7" t="s">
        <v>329</v>
      </c>
      <c r="E327" s="4" t="s">
        <v>5</v>
      </c>
      <c r="F327" s="5" t="s">
        <v>7</v>
      </c>
      <c r="G327" s="2">
        <v>92.068707037643208</v>
      </c>
      <c r="H327" s="2" t="s">
        <v>5089</v>
      </c>
    </row>
    <row r="328" spans="1:8" s="6" customFormat="1" ht="10.95" customHeight="1" outlineLevel="5" x14ac:dyDescent="0.2">
      <c r="A328" s="4" t="s">
        <v>5</v>
      </c>
      <c r="B328" s="5" t="s">
        <v>7</v>
      </c>
      <c r="C328" s="7"/>
      <c r="D328" s="7" t="s">
        <v>330</v>
      </c>
      <c r="E328" s="4" t="s">
        <v>5</v>
      </c>
      <c r="F328" s="5" t="s">
        <v>7</v>
      </c>
      <c r="G328" s="2">
        <v>95.981888064733653</v>
      </c>
      <c r="H328" s="2" t="s">
        <v>5089</v>
      </c>
    </row>
    <row r="329" spans="1:8" s="6" customFormat="1" ht="10.95" customHeight="1" outlineLevel="5" x14ac:dyDescent="0.2">
      <c r="A329" s="4" t="s">
        <v>5</v>
      </c>
      <c r="B329" s="5" t="s">
        <v>7</v>
      </c>
      <c r="C329" s="7"/>
      <c r="D329" s="7" t="s">
        <v>331</v>
      </c>
      <c r="E329" s="4" t="s">
        <v>5</v>
      </c>
      <c r="F329" s="5" t="s">
        <v>7</v>
      </c>
      <c r="G329" s="2">
        <v>82.516141618497102</v>
      </c>
      <c r="H329" s="2" t="s">
        <v>5089</v>
      </c>
    </row>
    <row r="330" spans="1:8" s="6" customFormat="1" ht="10.95" customHeight="1" outlineLevel="5" x14ac:dyDescent="0.2">
      <c r="A330" s="4" t="s">
        <v>5</v>
      </c>
      <c r="B330" s="5" t="s">
        <v>7</v>
      </c>
      <c r="C330" s="7"/>
      <c r="D330" s="7" t="s">
        <v>332</v>
      </c>
      <c r="E330" s="4" t="s">
        <v>5</v>
      </c>
      <c r="F330" s="5" t="s">
        <v>7</v>
      </c>
      <c r="G330" s="2">
        <v>81.997351724137928</v>
      </c>
      <c r="H330" s="2" t="s">
        <v>5089</v>
      </c>
    </row>
    <row r="331" spans="1:8" s="6" customFormat="1" ht="10.95" customHeight="1" outlineLevel="5" x14ac:dyDescent="0.2">
      <c r="A331" s="4" t="s">
        <v>5</v>
      </c>
      <c r="B331" s="5" t="s">
        <v>7</v>
      </c>
      <c r="C331" s="7"/>
      <c r="D331" s="7" t="s">
        <v>333</v>
      </c>
      <c r="E331" s="4" t="s">
        <v>5</v>
      </c>
      <c r="F331" s="5" t="s">
        <v>7</v>
      </c>
      <c r="G331" s="2">
        <v>95.841243478260864</v>
      </c>
      <c r="H331" s="2" t="s">
        <v>5089</v>
      </c>
    </row>
    <row r="332" spans="1:8" s="6" customFormat="1" ht="10.95" customHeight="1" outlineLevel="5" x14ac:dyDescent="0.2">
      <c r="A332" s="4" t="s">
        <v>5</v>
      </c>
      <c r="B332" s="5" t="s">
        <v>7</v>
      </c>
      <c r="C332" s="7"/>
      <c r="D332" s="7" t="s">
        <v>334</v>
      </c>
      <c r="E332" s="4" t="s">
        <v>5</v>
      </c>
      <c r="F332" s="5" t="s">
        <v>7</v>
      </c>
      <c r="G332" s="2">
        <v>96.096891074130099</v>
      </c>
      <c r="H332" s="2" t="s">
        <v>5089</v>
      </c>
    </row>
    <row r="333" spans="1:8" s="6" customFormat="1" ht="10.95" customHeight="1" outlineLevel="5" x14ac:dyDescent="0.2">
      <c r="A333" s="4" t="s">
        <v>5</v>
      </c>
      <c r="B333" s="5" t="s">
        <v>7</v>
      </c>
      <c r="C333" s="7"/>
      <c r="D333" s="7" t="s">
        <v>335</v>
      </c>
      <c r="E333" s="4" t="s">
        <v>5</v>
      </c>
      <c r="F333" s="5" t="s">
        <v>7</v>
      </c>
      <c r="G333" s="2">
        <v>82.227085714285707</v>
      </c>
      <c r="H333" s="2" t="s">
        <v>5089</v>
      </c>
    </row>
    <row r="334" spans="1:8" s="6" customFormat="1" ht="10.95" customHeight="1" outlineLevel="5" x14ac:dyDescent="0.2">
      <c r="A334" s="4" t="s">
        <v>5</v>
      </c>
      <c r="B334" s="5" t="s">
        <v>7</v>
      </c>
      <c r="C334" s="7"/>
      <c r="D334" s="7" t="s">
        <v>336</v>
      </c>
      <c r="E334" s="4" t="s">
        <v>5</v>
      </c>
      <c r="F334" s="5" t="s">
        <v>7</v>
      </c>
      <c r="G334" s="2">
        <v>96.214478346456701</v>
      </c>
      <c r="H334" s="2" t="s">
        <v>5089</v>
      </c>
    </row>
    <row r="335" spans="1:8" s="6" customFormat="1" ht="10.95" customHeight="1" outlineLevel="5" x14ac:dyDescent="0.2">
      <c r="A335" s="4" t="s">
        <v>5</v>
      </c>
      <c r="B335" s="5" t="s">
        <v>7</v>
      </c>
      <c r="C335" s="7"/>
      <c r="D335" s="7" t="s">
        <v>337</v>
      </c>
      <c r="E335" s="4" t="s">
        <v>5</v>
      </c>
      <c r="F335" s="5" t="s">
        <v>7</v>
      </c>
      <c r="G335" s="2">
        <v>98.541154929577473</v>
      </c>
      <c r="H335" s="2" t="s">
        <v>5089</v>
      </c>
    </row>
    <row r="336" spans="1:8" s="6" customFormat="1" ht="10.95" customHeight="1" outlineLevel="5" x14ac:dyDescent="0.2">
      <c r="A336" s="4" t="s">
        <v>5</v>
      </c>
      <c r="B336" s="5" t="s">
        <v>7</v>
      </c>
      <c r="C336" s="7"/>
      <c r="D336" s="7" t="s">
        <v>338</v>
      </c>
      <c r="E336" s="4" t="s">
        <v>5</v>
      </c>
      <c r="F336" s="5" t="s">
        <v>7</v>
      </c>
      <c r="G336" s="2">
        <v>95.07973170731708</v>
      </c>
      <c r="H336" s="2" t="s">
        <v>5089</v>
      </c>
    </row>
    <row r="337" spans="1:8" s="6" customFormat="1" ht="10.95" customHeight="1" outlineLevel="5" x14ac:dyDescent="0.2">
      <c r="A337" s="4" t="s">
        <v>5</v>
      </c>
      <c r="B337" s="5" t="s">
        <v>7</v>
      </c>
      <c r="C337" s="7"/>
      <c r="D337" s="7" t="s">
        <v>339</v>
      </c>
      <c r="E337" s="4" t="s">
        <v>5</v>
      </c>
      <c r="F337" s="5" t="s">
        <v>7</v>
      </c>
      <c r="G337" s="2">
        <v>69.789999999999992</v>
      </c>
      <c r="H337" s="2" t="s">
        <v>5089</v>
      </c>
    </row>
    <row r="338" spans="1:8" s="6" customFormat="1" ht="10.95" customHeight="1" outlineLevel="5" x14ac:dyDescent="0.2">
      <c r="A338" s="4" t="s">
        <v>5</v>
      </c>
      <c r="B338" s="5" t="s">
        <v>7</v>
      </c>
      <c r="C338" s="7"/>
      <c r="D338" s="7" t="s">
        <v>340</v>
      </c>
      <c r="E338" s="4" t="s">
        <v>5</v>
      </c>
      <c r="F338" s="5" t="s">
        <v>7</v>
      </c>
      <c r="G338" s="2">
        <v>81.788278301886805</v>
      </c>
      <c r="H338" s="2" t="s">
        <v>5089</v>
      </c>
    </row>
    <row r="339" spans="1:8" s="6" customFormat="1" ht="10.95" customHeight="1" outlineLevel="5" x14ac:dyDescent="0.2">
      <c r="A339" s="4" t="s">
        <v>5</v>
      </c>
      <c r="B339" s="5" t="s">
        <v>7</v>
      </c>
      <c r="C339" s="7"/>
      <c r="D339" s="7" t="s">
        <v>341</v>
      </c>
      <c r="E339" s="4" t="s">
        <v>5</v>
      </c>
      <c r="F339" s="5" t="s">
        <v>7</v>
      </c>
      <c r="G339" s="2">
        <v>80.115935114503813</v>
      </c>
      <c r="H339" s="2" t="s">
        <v>5089</v>
      </c>
    </row>
    <row r="340" spans="1:8" s="6" customFormat="1" ht="10.95" customHeight="1" outlineLevel="5" x14ac:dyDescent="0.2">
      <c r="A340" s="4" t="s">
        <v>5</v>
      </c>
      <c r="B340" s="5" t="s">
        <v>7</v>
      </c>
      <c r="C340" s="7"/>
      <c r="D340" s="7" t="s">
        <v>342</v>
      </c>
      <c r="E340" s="4" t="s">
        <v>5</v>
      </c>
      <c r="F340" s="5" t="s">
        <v>7</v>
      </c>
      <c r="G340" s="2">
        <v>91.380803921568628</v>
      </c>
      <c r="H340" s="2" t="s">
        <v>5089</v>
      </c>
    </row>
    <row r="341" spans="1:8" s="6" customFormat="1" ht="10.95" customHeight="1" outlineLevel="5" x14ac:dyDescent="0.2">
      <c r="A341" s="4" t="s">
        <v>5</v>
      </c>
      <c r="B341" s="5" t="s">
        <v>7</v>
      </c>
      <c r="C341" s="7"/>
      <c r="D341" s="7" t="s">
        <v>343</v>
      </c>
      <c r="E341" s="4" t="s">
        <v>5</v>
      </c>
      <c r="F341" s="5" t="s">
        <v>7</v>
      </c>
      <c r="G341" s="2">
        <v>82.041800847457637</v>
      </c>
      <c r="H341" s="2" t="s">
        <v>5089</v>
      </c>
    </row>
    <row r="342" spans="1:8" s="6" customFormat="1" ht="10.95" customHeight="1" outlineLevel="5" x14ac:dyDescent="0.2">
      <c r="A342" s="4" t="s">
        <v>5</v>
      </c>
      <c r="B342" s="5" t="s">
        <v>7</v>
      </c>
      <c r="C342" s="7"/>
      <c r="D342" s="7" t="s">
        <v>344</v>
      </c>
      <c r="E342" s="4" t="s">
        <v>5</v>
      </c>
      <c r="F342" s="5" t="s">
        <v>7</v>
      </c>
      <c r="G342" s="2">
        <v>95.918494382022473</v>
      </c>
      <c r="H342" s="2" t="s">
        <v>5089</v>
      </c>
    </row>
    <row r="343" spans="1:8" s="6" customFormat="1" ht="10.95" customHeight="1" outlineLevel="5" x14ac:dyDescent="0.2">
      <c r="A343" s="4" t="s">
        <v>5</v>
      </c>
      <c r="B343" s="5" t="s">
        <v>7</v>
      </c>
      <c r="C343" s="7"/>
      <c r="D343" s="7" t="s">
        <v>345</v>
      </c>
      <c r="E343" s="4" t="s">
        <v>5</v>
      </c>
      <c r="F343" s="5" t="s">
        <v>7</v>
      </c>
      <c r="G343" s="2">
        <v>71.382380952380956</v>
      </c>
      <c r="H343" s="2" t="s">
        <v>5089</v>
      </c>
    </row>
    <row r="344" spans="1:8" s="6" customFormat="1" ht="10.95" customHeight="1" outlineLevel="5" x14ac:dyDescent="0.2">
      <c r="A344" s="4" t="s">
        <v>5</v>
      </c>
      <c r="B344" s="5" t="s">
        <v>7</v>
      </c>
      <c r="C344" s="7"/>
      <c r="D344" s="7" t="s">
        <v>346</v>
      </c>
      <c r="E344" s="4" t="s">
        <v>5</v>
      </c>
      <c r="F344" s="5" t="s">
        <v>7</v>
      </c>
      <c r="G344" s="2">
        <v>69</v>
      </c>
      <c r="H344" s="2" t="s">
        <v>5089</v>
      </c>
    </row>
    <row r="345" spans="1:8" s="6" customFormat="1" ht="10.95" customHeight="1" outlineLevel="5" x14ac:dyDescent="0.2">
      <c r="A345" s="4" t="s">
        <v>5</v>
      </c>
      <c r="B345" s="5" t="s">
        <v>7</v>
      </c>
      <c r="C345" s="7"/>
      <c r="D345" s="7" t="s">
        <v>347</v>
      </c>
      <c r="E345" s="4" t="s">
        <v>5</v>
      </c>
      <c r="F345" s="5" t="s">
        <v>7</v>
      </c>
      <c r="G345" s="2">
        <v>86.633138075313809</v>
      </c>
      <c r="H345" s="2" t="s">
        <v>5089</v>
      </c>
    </row>
    <row r="346" spans="1:8" s="6" customFormat="1" ht="10.95" customHeight="1" outlineLevel="5" x14ac:dyDescent="0.2">
      <c r="A346" s="4" t="s">
        <v>5</v>
      </c>
      <c r="B346" s="5" t="s">
        <v>7</v>
      </c>
      <c r="C346" s="7"/>
      <c r="D346" s="7" t="s">
        <v>348</v>
      </c>
      <c r="E346" s="4" t="s">
        <v>5</v>
      </c>
      <c r="F346" s="5" t="s">
        <v>7</v>
      </c>
      <c r="G346" s="2">
        <v>82</v>
      </c>
      <c r="H346" s="2" t="s">
        <v>5091</v>
      </c>
    </row>
    <row r="347" spans="1:8" s="6" customFormat="1" ht="10.95" customHeight="1" outlineLevel="5" x14ac:dyDescent="0.2">
      <c r="A347" s="4" t="s">
        <v>5</v>
      </c>
      <c r="B347" s="5" t="s">
        <v>7</v>
      </c>
      <c r="C347" s="7"/>
      <c r="D347" s="7" t="s">
        <v>349</v>
      </c>
      <c r="E347" s="4" t="s">
        <v>5</v>
      </c>
      <c r="F347" s="5" t="s">
        <v>7</v>
      </c>
      <c r="G347" s="2">
        <v>68</v>
      </c>
      <c r="H347" s="2" t="s">
        <v>5089</v>
      </c>
    </row>
    <row r="348" spans="1:8" s="6" customFormat="1" ht="10.95" customHeight="1" outlineLevel="5" x14ac:dyDescent="0.2">
      <c r="A348" s="4" t="s">
        <v>5</v>
      </c>
      <c r="B348" s="5" t="s">
        <v>7</v>
      </c>
      <c r="C348" s="7"/>
      <c r="D348" s="7" t="s">
        <v>350</v>
      </c>
      <c r="E348" s="4" t="s">
        <v>5</v>
      </c>
      <c r="F348" s="5" t="s">
        <v>7</v>
      </c>
      <c r="G348" s="2">
        <v>64.3</v>
      </c>
      <c r="H348" s="2" t="s">
        <v>5089</v>
      </c>
    </row>
    <row r="349" spans="1:8" s="6" customFormat="1" ht="10.95" customHeight="1" outlineLevel="5" x14ac:dyDescent="0.2">
      <c r="A349" s="4" t="s">
        <v>5</v>
      </c>
      <c r="B349" s="5" t="s">
        <v>7</v>
      </c>
      <c r="C349" s="7"/>
      <c r="D349" s="7" t="s">
        <v>351</v>
      </c>
      <c r="E349" s="4" t="s">
        <v>5</v>
      </c>
      <c r="F349" s="5" t="s">
        <v>7</v>
      </c>
      <c r="G349" s="2">
        <v>77.279881889763786</v>
      </c>
      <c r="H349" s="2" t="s">
        <v>5089</v>
      </c>
    </row>
    <row r="350" spans="1:8" s="6" customFormat="1" ht="10.95" customHeight="1" outlineLevel="5" x14ac:dyDescent="0.2">
      <c r="A350" s="4" t="s">
        <v>5</v>
      </c>
      <c r="B350" s="5" t="s">
        <v>7</v>
      </c>
      <c r="C350" s="7"/>
      <c r="D350" s="7" t="s">
        <v>352</v>
      </c>
      <c r="E350" s="4" t="s">
        <v>5</v>
      </c>
      <c r="F350" s="5" t="s">
        <v>7</v>
      </c>
      <c r="G350" s="2">
        <v>69</v>
      </c>
      <c r="H350" s="2" t="s">
        <v>5089</v>
      </c>
    </row>
    <row r="351" spans="1:8" s="6" customFormat="1" ht="10.95" customHeight="1" outlineLevel="5" x14ac:dyDescent="0.2">
      <c r="A351" s="4" t="s">
        <v>5</v>
      </c>
      <c r="B351" s="5" t="s">
        <v>7</v>
      </c>
      <c r="C351" s="7"/>
      <c r="D351" s="7" t="s">
        <v>353</v>
      </c>
      <c r="E351" s="4" t="s">
        <v>5</v>
      </c>
      <c r="F351" s="5" t="s">
        <v>7</v>
      </c>
      <c r="G351" s="2">
        <v>74.599999999999994</v>
      </c>
      <c r="H351" s="2" t="s">
        <v>5089</v>
      </c>
    </row>
    <row r="352" spans="1:8" s="6" customFormat="1" ht="10.95" customHeight="1" outlineLevel="5" x14ac:dyDescent="0.2">
      <c r="A352" s="4" t="s">
        <v>5</v>
      </c>
      <c r="B352" s="5" t="s">
        <v>7</v>
      </c>
      <c r="C352" s="7"/>
      <c r="D352" s="7" t="s">
        <v>354</v>
      </c>
      <c r="E352" s="4" t="s">
        <v>5</v>
      </c>
      <c r="F352" s="5" t="s">
        <v>7</v>
      </c>
      <c r="G352" s="2">
        <v>69</v>
      </c>
      <c r="H352" s="2" t="s">
        <v>5089</v>
      </c>
    </row>
    <row r="353" spans="1:8" s="6" customFormat="1" ht="10.95" customHeight="1" outlineLevel="5" x14ac:dyDescent="0.2">
      <c r="A353" s="4" t="s">
        <v>5</v>
      </c>
      <c r="B353" s="5" t="s">
        <v>7</v>
      </c>
      <c r="C353" s="7"/>
      <c r="D353" s="7" t="s">
        <v>355</v>
      </c>
      <c r="E353" s="4" t="s">
        <v>5</v>
      </c>
      <c r="F353" s="5" t="s">
        <v>7</v>
      </c>
      <c r="G353" s="2">
        <v>68</v>
      </c>
      <c r="H353" s="2" t="s">
        <v>5089</v>
      </c>
    </row>
    <row r="354" spans="1:8" s="6" customFormat="1" ht="10.95" customHeight="1" outlineLevel="5" x14ac:dyDescent="0.2">
      <c r="A354" s="4" t="s">
        <v>5</v>
      </c>
      <c r="B354" s="5" t="s">
        <v>7</v>
      </c>
      <c r="C354" s="7"/>
      <c r="D354" s="7" t="s">
        <v>356</v>
      </c>
      <c r="E354" s="4" t="s">
        <v>5</v>
      </c>
      <c r="F354" s="5" t="s">
        <v>7</v>
      </c>
      <c r="G354" s="2">
        <v>76.2</v>
      </c>
      <c r="H354" s="2" t="s">
        <v>5089</v>
      </c>
    </row>
    <row r="355" spans="1:8" s="6" customFormat="1" ht="10.95" customHeight="1" outlineLevel="5" collapsed="1" x14ac:dyDescent="0.2">
      <c r="A355" s="4" t="s">
        <v>5</v>
      </c>
      <c r="B355" s="5" t="s">
        <v>7</v>
      </c>
      <c r="C355" s="7"/>
      <c r="D355" s="7" t="s">
        <v>357</v>
      </c>
      <c r="E355" s="4" t="s">
        <v>5</v>
      </c>
      <c r="F355" s="5" t="s">
        <v>7</v>
      </c>
      <c r="G355" s="2">
        <v>65.7</v>
      </c>
      <c r="H355" s="2" t="s">
        <v>5089</v>
      </c>
    </row>
    <row r="356" spans="1:8" s="6" customFormat="1" ht="10.95" hidden="1" customHeight="1" outlineLevel="4" x14ac:dyDescent="0.2">
      <c r="A356" s="4" t="s">
        <v>5</v>
      </c>
      <c r="B356" s="5" t="s">
        <v>7</v>
      </c>
      <c r="C356" s="5" t="s">
        <v>358</v>
      </c>
      <c r="D356" s="5"/>
      <c r="E356" s="4" t="s">
        <v>5</v>
      </c>
      <c r="F356" s="5" t="s">
        <v>7</v>
      </c>
      <c r="G356" s="2" t="e">
        <v>#N/A</v>
      </c>
      <c r="H356" s="2" t="s">
        <v>5089</v>
      </c>
    </row>
    <row r="357" spans="1:8" s="6" customFormat="1" ht="10.95" customHeight="1" outlineLevel="5" x14ac:dyDescent="0.2">
      <c r="A357" s="4" t="s">
        <v>5</v>
      </c>
      <c r="B357" s="5" t="s">
        <v>7</v>
      </c>
      <c r="C357" s="7"/>
      <c r="D357" s="7" t="s">
        <v>359</v>
      </c>
      <c r="E357" s="4" t="s">
        <v>5</v>
      </c>
      <c r="F357" s="5" t="s">
        <v>7</v>
      </c>
      <c r="G357" s="2">
        <v>33.781797735449274</v>
      </c>
      <c r="H357" s="2" t="s">
        <v>5090</v>
      </c>
    </row>
    <row r="358" spans="1:8" s="6" customFormat="1" ht="10.95" customHeight="1" outlineLevel="5" x14ac:dyDescent="0.2">
      <c r="A358" s="4" t="s">
        <v>5</v>
      </c>
      <c r="B358" s="5" t="s">
        <v>7</v>
      </c>
      <c r="C358" s="7"/>
      <c r="D358" s="7" t="s">
        <v>360</v>
      </c>
      <c r="E358" s="4" t="s">
        <v>5</v>
      </c>
      <c r="F358" s="5" t="s">
        <v>7</v>
      </c>
      <c r="G358" s="2">
        <v>24.110024604391715</v>
      </c>
      <c r="H358" s="2" t="s">
        <v>5090</v>
      </c>
    </row>
    <row r="359" spans="1:8" s="6" customFormat="1" ht="10.95" customHeight="1" outlineLevel="5" x14ac:dyDescent="0.2">
      <c r="A359" s="4" t="s">
        <v>5</v>
      </c>
      <c r="B359" s="5" t="s">
        <v>7</v>
      </c>
      <c r="C359" s="7"/>
      <c r="D359" s="7" t="s">
        <v>361</v>
      </c>
      <c r="E359" s="4" t="s">
        <v>5</v>
      </c>
      <c r="F359" s="5" t="s">
        <v>7</v>
      </c>
      <c r="G359" s="2">
        <v>26.386864832626959</v>
      </c>
      <c r="H359" s="2" t="s">
        <v>5090</v>
      </c>
    </row>
    <row r="360" spans="1:8" s="6" customFormat="1" ht="10.95" customHeight="1" outlineLevel="5" x14ac:dyDescent="0.2">
      <c r="A360" s="4" t="s">
        <v>5</v>
      </c>
      <c r="B360" s="5" t="s">
        <v>7</v>
      </c>
      <c r="C360" s="7"/>
      <c r="D360" s="7" t="s">
        <v>362</v>
      </c>
      <c r="E360" s="4" t="s">
        <v>5</v>
      </c>
      <c r="F360" s="5" t="s">
        <v>7</v>
      </c>
      <c r="G360" s="2">
        <v>32.206972388786539</v>
      </c>
      <c r="H360" s="2" t="s">
        <v>5090</v>
      </c>
    </row>
    <row r="361" spans="1:8" s="6" customFormat="1" ht="10.95" customHeight="1" outlineLevel="5" x14ac:dyDescent="0.2">
      <c r="A361" s="4" t="s">
        <v>5</v>
      </c>
      <c r="B361" s="5" t="s">
        <v>7</v>
      </c>
      <c r="C361" s="7"/>
      <c r="D361" s="7" t="s">
        <v>363</v>
      </c>
      <c r="E361" s="4" t="s">
        <v>5</v>
      </c>
      <c r="F361" s="5" t="s">
        <v>7</v>
      </c>
      <c r="G361" s="2">
        <v>25.891529122319088</v>
      </c>
      <c r="H361" s="2" t="s">
        <v>5091</v>
      </c>
    </row>
    <row r="362" spans="1:8" s="6" customFormat="1" ht="10.95" customHeight="1" outlineLevel="5" x14ac:dyDescent="0.2">
      <c r="A362" s="4" t="s">
        <v>5</v>
      </c>
      <c r="B362" s="5" t="s">
        <v>7</v>
      </c>
      <c r="C362" s="7"/>
      <c r="D362" s="7" t="s">
        <v>364</v>
      </c>
      <c r="E362" s="4" t="s">
        <v>5</v>
      </c>
      <c r="F362" s="5" t="s">
        <v>7</v>
      </c>
      <c r="G362" s="2">
        <v>32.666280773739743</v>
      </c>
      <c r="H362" s="2" t="s">
        <v>5091</v>
      </c>
    </row>
    <row r="363" spans="1:8" s="6" customFormat="1" ht="10.95" customHeight="1" outlineLevel="5" x14ac:dyDescent="0.2">
      <c r="A363" s="4" t="s">
        <v>5</v>
      </c>
      <c r="B363" s="5" t="s">
        <v>7</v>
      </c>
      <c r="C363" s="7"/>
      <c r="D363" s="7" t="s">
        <v>365</v>
      </c>
      <c r="E363" s="4" t="s">
        <v>5</v>
      </c>
      <c r="F363" s="5" t="s">
        <v>7</v>
      </c>
      <c r="G363" s="2">
        <v>26.257010379787577</v>
      </c>
      <c r="H363" s="2" t="s">
        <v>5091</v>
      </c>
    </row>
    <row r="364" spans="1:8" s="6" customFormat="1" ht="10.95" customHeight="1" outlineLevel="5" x14ac:dyDescent="0.2">
      <c r="A364" s="4" t="s">
        <v>5</v>
      </c>
      <c r="B364" s="5" t="s">
        <v>7</v>
      </c>
      <c r="C364" s="7"/>
      <c r="D364" s="7" t="s">
        <v>366</v>
      </c>
      <c r="E364" s="4" t="s">
        <v>5</v>
      </c>
      <c r="F364" s="5" t="s">
        <v>7</v>
      </c>
      <c r="G364" s="2">
        <v>32.292084921066959</v>
      </c>
      <c r="H364" s="2" t="s">
        <v>5091</v>
      </c>
    </row>
    <row r="365" spans="1:8" s="6" customFormat="1" ht="10.95" customHeight="1" outlineLevel="5" x14ac:dyDescent="0.2">
      <c r="A365" s="4" t="s">
        <v>5</v>
      </c>
      <c r="B365" s="5" t="s">
        <v>7</v>
      </c>
      <c r="C365" s="7"/>
      <c r="D365" s="7" t="s">
        <v>367</v>
      </c>
      <c r="E365" s="4" t="s">
        <v>5</v>
      </c>
      <c r="F365" s="5" t="s">
        <v>7</v>
      </c>
      <c r="G365" s="2">
        <v>32.152758075842691</v>
      </c>
      <c r="H365" s="2" t="s">
        <v>5091</v>
      </c>
    </row>
    <row r="366" spans="1:8" s="6" customFormat="1" ht="10.95" customHeight="1" outlineLevel="5" x14ac:dyDescent="0.2">
      <c r="A366" s="4" t="s">
        <v>5</v>
      </c>
      <c r="B366" s="5" t="s">
        <v>7</v>
      </c>
      <c r="C366" s="7"/>
      <c r="D366" s="7" t="s">
        <v>368</v>
      </c>
      <c r="E366" s="4" t="s">
        <v>5</v>
      </c>
      <c r="F366" s="5" t="s">
        <v>7</v>
      </c>
      <c r="G366" s="2">
        <v>26.2399359077071</v>
      </c>
      <c r="H366" s="2" t="s">
        <v>5091</v>
      </c>
    </row>
    <row r="367" spans="1:8" s="6" customFormat="1" ht="10.95" customHeight="1" outlineLevel="5" x14ac:dyDescent="0.2">
      <c r="A367" s="4" t="s">
        <v>5</v>
      </c>
      <c r="B367" s="5" t="s">
        <v>7</v>
      </c>
      <c r="C367" s="7"/>
      <c r="D367" s="7" t="s">
        <v>369</v>
      </c>
      <c r="E367" s="4" t="s">
        <v>5</v>
      </c>
      <c r="F367" s="5" t="s">
        <v>7</v>
      </c>
      <c r="G367" s="2">
        <v>24.385716673631425</v>
      </c>
      <c r="H367" s="2" t="s">
        <v>5089</v>
      </c>
    </row>
    <row r="368" spans="1:8" s="6" customFormat="1" ht="10.95" customHeight="1" outlineLevel="5" x14ac:dyDescent="0.2">
      <c r="A368" s="4" t="s">
        <v>5</v>
      </c>
      <c r="B368" s="5" t="s">
        <v>7</v>
      </c>
      <c r="C368" s="7"/>
      <c r="D368" s="7" t="s">
        <v>370</v>
      </c>
      <c r="E368" s="4" t="s">
        <v>5</v>
      </c>
      <c r="F368" s="5" t="s">
        <v>7</v>
      </c>
      <c r="G368" s="2">
        <v>32.150823417420277</v>
      </c>
      <c r="H368" s="2" t="s">
        <v>5089</v>
      </c>
    </row>
    <row r="369" spans="1:8" s="6" customFormat="1" ht="10.95" customHeight="1" outlineLevel="5" x14ac:dyDescent="0.2">
      <c r="A369" s="4" t="s">
        <v>5</v>
      </c>
      <c r="B369" s="5" t="s">
        <v>7</v>
      </c>
      <c r="C369" s="7"/>
      <c r="D369" s="7" t="s">
        <v>371</v>
      </c>
      <c r="E369" s="4" t="s">
        <v>5</v>
      </c>
      <c r="F369" s="5" t="s">
        <v>7</v>
      </c>
      <c r="G369" s="2">
        <v>32.373404669260701</v>
      </c>
      <c r="H369" s="2" t="s">
        <v>5089</v>
      </c>
    </row>
    <row r="370" spans="1:8" s="6" customFormat="1" ht="10.95" customHeight="1" outlineLevel="5" x14ac:dyDescent="0.2">
      <c r="A370" s="4" t="s">
        <v>5</v>
      </c>
      <c r="B370" s="5" t="s">
        <v>7</v>
      </c>
      <c r="C370" s="7"/>
      <c r="D370" s="7" t="s">
        <v>372</v>
      </c>
      <c r="E370" s="4" t="s">
        <v>5</v>
      </c>
      <c r="F370" s="5" t="s">
        <v>7</v>
      </c>
      <c r="G370" s="2">
        <v>31</v>
      </c>
      <c r="H370" s="2" t="s">
        <v>5090</v>
      </c>
    </row>
    <row r="371" spans="1:8" s="6" customFormat="1" ht="10.95" customHeight="1" outlineLevel="5" x14ac:dyDescent="0.2">
      <c r="A371" s="4" t="s">
        <v>5</v>
      </c>
      <c r="B371" s="5" t="s">
        <v>7</v>
      </c>
      <c r="C371" s="7"/>
      <c r="D371" s="7" t="s">
        <v>373</v>
      </c>
      <c r="E371" s="4" t="s">
        <v>5</v>
      </c>
      <c r="F371" s="5" t="s">
        <v>7</v>
      </c>
      <c r="G371" s="2">
        <v>26.349416013523896</v>
      </c>
      <c r="H371" s="2" t="s">
        <v>5089</v>
      </c>
    </row>
    <row r="372" spans="1:8" s="6" customFormat="1" ht="10.95" customHeight="1" outlineLevel="5" x14ac:dyDescent="0.2">
      <c r="A372" s="4" t="s">
        <v>5</v>
      </c>
      <c r="B372" s="5" t="s">
        <v>7</v>
      </c>
      <c r="C372" s="7"/>
      <c r="D372" s="7" t="s">
        <v>374</v>
      </c>
      <c r="E372" s="4" t="s">
        <v>5</v>
      </c>
      <c r="F372" s="5" t="s">
        <v>7</v>
      </c>
      <c r="G372" s="2">
        <v>24.749266753294968</v>
      </c>
      <c r="H372" s="2" t="s">
        <v>5089</v>
      </c>
    </row>
    <row r="373" spans="1:8" s="6" customFormat="1" ht="10.95" customHeight="1" outlineLevel="5" x14ac:dyDescent="0.2">
      <c r="A373" s="4" t="s">
        <v>5</v>
      </c>
      <c r="B373" s="5" t="s">
        <v>7</v>
      </c>
      <c r="C373" s="7"/>
      <c r="D373" s="7" t="s">
        <v>375</v>
      </c>
      <c r="E373" s="4" t="s">
        <v>5</v>
      </c>
      <c r="F373" s="5" t="s">
        <v>7</v>
      </c>
      <c r="G373" s="2">
        <v>33.24</v>
      </c>
      <c r="H373" s="2" t="s">
        <v>5089</v>
      </c>
    </row>
    <row r="374" spans="1:8" s="6" customFormat="1" ht="10.95" customHeight="1" outlineLevel="5" x14ac:dyDescent="0.2">
      <c r="A374" s="4" t="s">
        <v>5</v>
      </c>
      <c r="B374" s="5" t="s">
        <v>7</v>
      </c>
      <c r="C374" s="7"/>
      <c r="D374" s="7" t="s">
        <v>376</v>
      </c>
      <c r="E374" s="4" t="s">
        <v>5</v>
      </c>
      <c r="F374" s="5" t="s">
        <v>7</v>
      </c>
      <c r="G374" s="2">
        <v>32.087502950200616</v>
      </c>
      <c r="H374" s="2" t="s">
        <v>5089</v>
      </c>
    </row>
    <row r="375" spans="1:8" s="6" customFormat="1" ht="10.95" customHeight="1" outlineLevel="5" x14ac:dyDescent="0.2">
      <c r="A375" s="4" t="s">
        <v>5</v>
      </c>
      <c r="B375" s="5" t="s">
        <v>7</v>
      </c>
      <c r="C375" s="7"/>
      <c r="D375" s="7" t="s">
        <v>377</v>
      </c>
      <c r="E375" s="4" t="s">
        <v>5</v>
      </c>
      <c r="F375" s="5" t="s">
        <v>7</v>
      </c>
      <c r="G375" s="2">
        <v>32.506392166708515</v>
      </c>
      <c r="H375" s="2" t="s">
        <v>5089</v>
      </c>
    </row>
    <row r="376" spans="1:8" s="6" customFormat="1" ht="10.95" customHeight="1" outlineLevel="5" x14ac:dyDescent="0.2">
      <c r="A376" s="4" t="s">
        <v>5</v>
      </c>
      <c r="B376" s="5" t="s">
        <v>7</v>
      </c>
      <c r="C376" s="7"/>
      <c r="D376" s="7" t="s">
        <v>378</v>
      </c>
      <c r="E376" s="4" t="s">
        <v>5</v>
      </c>
      <c r="F376" s="5" t="s">
        <v>7</v>
      </c>
      <c r="G376" s="2">
        <v>30.555432712215318</v>
      </c>
      <c r="H376" s="2" t="s">
        <v>5089</v>
      </c>
    </row>
    <row r="377" spans="1:8" s="6" customFormat="1" ht="10.95" customHeight="1" outlineLevel="5" x14ac:dyDescent="0.2">
      <c r="A377" s="4" t="s">
        <v>5</v>
      </c>
      <c r="B377" s="5" t="s">
        <v>7</v>
      </c>
      <c r="C377" s="7"/>
      <c r="D377" s="7" t="s">
        <v>379</v>
      </c>
      <c r="E377" s="4" t="s">
        <v>5</v>
      </c>
      <c r="F377" s="5" t="s">
        <v>7</v>
      </c>
      <c r="G377" s="2">
        <v>32.118307267709291</v>
      </c>
      <c r="H377" s="2" t="s">
        <v>5089</v>
      </c>
    </row>
    <row r="378" spans="1:8" s="6" customFormat="1" ht="10.95" customHeight="1" outlineLevel="5" x14ac:dyDescent="0.2">
      <c r="A378" s="4" t="s">
        <v>5</v>
      </c>
      <c r="B378" s="5" t="s">
        <v>7</v>
      </c>
      <c r="C378" s="7"/>
      <c r="D378" s="7" t="s">
        <v>380</v>
      </c>
      <c r="E378" s="4" t="s">
        <v>5</v>
      </c>
      <c r="F378" s="5" t="s">
        <v>7</v>
      </c>
      <c r="G378" s="2">
        <v>33.830000000000005</v>
      </c>
      <c r="H378" s="2" t="s">
        <v>5089</v>
      </c>
    </row>
    <row r="379" spans="1:8" s="6" customFormat="1" ht="10.95" customHeight="1" outlineLevel="5" x14ac:dyDescent="0.2">
      <c r="A379" s="4" t="s">
        <v>5</v>
      </c>
      <c r="B379" s="5" t="s">
        <v>7</v>
      </c>
      <c r="C379" s="7"/>
      <c r="D379" s="7" t="s">
        <v>381</v>
      </c>
      <c r="E379" s="4" t="s">
        <v>5</v>
      </c>
      <c r="F379" s="5" t="s">
        <v>7</v>
      </c>
      <c r="G379" s="2">
        <v>32.685874125874129</v>
      </c>
      <c r="H379" s="2" t="s">
        <v>5089</v>
      </c>
    </row>
    <row r="380" spans="1:8" s="6" customFormat="1" ht="10.95" customHeight="1" outlineLevel="5" x14ac:dyDescent="0.2">
      <c r="A380" s="4" t="s">
        <v>5</v>
      </c>
      <c r="B380" s="5" t="s">
        <v>7</v>
      </c>
      <c r="C380" s="7"/>
      <c r="D380" s="7" t="s">
        <v>382</v>
      </c>
      <c r="E380" s="4" t="s">
        <v>5</v>
      </c>
      <c r="F380" s="5" t="s">
        <v>7</v>
      </c>
      <c r="G380" s="2">
        <v>33.723278106508872</v>
      </c>
      <c r="H380" s="2" t="s">
        <v>5089</v>
      </c>
    </row>
    <row r="381" spans="1:8" s="6" customFormat="1" ht="10.95" customHeight="1" outlineLevel="5" x14ac:dyDescent="0.2">
      <c r="A381" s="4" t="s">
        <v>5</v>
      </c>
      <c r="B381" s="5" t="s">
        <v>7</v>
      </c>
      <c r="C381" s="7"/>
      <c r="D381" s="7" t="s">
        <v>383</v>
      </c>
      <c r="E381" s="4" t="s">
        <v>5</v>
      </c>
      <c r="F381" s="5" t="s">
        <v>7</v>
      </c>
      <c r="G381" s="2">
        <v>32.936114769520223</v>
      </c>
      <c r="H381" s="2" t="s">
        <v>5089</v>
      </c>
    </row>
    <row r="382" spans="1:8" s="6" customFormat="1" ht="10.95" customHeight="1" outlineLevel="5" x14ac:dyDescent="0.2">
      <c r="A382" s="4" t="s">
        <v>5</v>
      </c>
      <c r="B382" s="5" t="s">
        <v>7</v>
      </c>
      <c r="C382" s="7"/>
      <c r="D382" s="7" t="s">
        <v>384</v>
      </c>
      <c r="E382" s="4" t="s">
        <v>5</v>
      </c>
      <c r="F382" s="5" t="s">
        <v>7</v>
      </c>
      <c r="G382" s="2">
        <v>26.84</v>
      </c>
      <c r="H382" s="2" t="s">
        <v>5089</v>
      </c>
    </row>
    <row r="383" spans="1:8" s="6" customFormat="1" ht="10.95" customHeight="1" outlineLevel="5" collapsed="1" x14ac:dyDescent="0.2">
      <c r="A383" s="4" t="s">
        <v>5</v>
      </c>
      <c r="B383" s="5" t="s">
        <v>7</v>
      </c>
      <c r="C383" s="7"/>
      <c r="D383" s="7" t="s">
        <v>385</v>
      </c>
      <c r="E383" s="4" t="s">
        <v>5</v>
      </c>
      <c r="F383" s="5" t="s">
        <v>7</v>
      </c>
      <c r="G383" s="2">
        <v>22.6</v>
      </c>
      <c r="H383" s="2" t="s">
        <v>5091</v>
      </c>
    </row>
    <row r="384" spans="1:8" s="6" customFormat="1" ht="10.95" hidden="1" customHeight="1" outlineLevel="4" x14ac:dyDescent="0.2">
      <c r="A384" s="4" t="s">
        <v>5</v>
      </c>
      <c r="B384" s="5" t="s">
        <v>7</v>
      </c>
      <c r="C384" s="5" t="s">
        <v>386</v>
      </c>
      <c r="D384" s="5"/>
      <c r="E384" s="4" t="s">
        <v>5</v>
      </c>
      <c r="F384" s="5" t="s">
        <v>7</v>
      </c>
      <c r="G384" s="2" t="e">
        <v>#N/A</v>
      </c>
      <c r="H384" s="2" t="s">
        <v>5089</v>
      </c>
    </row>
    <row r="385" spans="1:8" s="6" customFormat="1" ht="10.95" customHeight="1" outlineLevel="5" x14ac:dyDescent="0.2">
      <c r="A385" s="4" t="s">
        <v>5</v>
      </c>
      <c r="B385" s="5" t="s">
        <v>7</v>
      </c>
      <c r="C385" s="7"/>
      <c r="D385" s="7" t="s">
        <v>387</v>
      </c>
      <c r="E385" s="4" t="s">
        <v>5</v>
      </c>
      <c r="F385" s="5" t="s">
        <v>7</v>
      </c>
      <c r="G385" s="2">
        <v>66.33644406875176</v>
      </c>
      <c r="H385" s="2" t="s">
        <v>5091</v>
      </c>
    </row>
    <row r="386" spans="1:8" s="6" customFormat="1" ht="10.95" customHeight="1" outlineLevel="5" x14ac:dyDescent="0.2">
      <c r="A386" s="4" t="s">
        <v>5</v>
      </c>
      <c r="B386" s="5" t="s">
        <v>7</v>
      </c>
      <c r="C386" s="7"/>
      <c r="D386" s="7" t="s">
        <v>388</v>
      </c>
      <c r="E386" s="4" t="s">
        <v>5</v>
      </c>
      <c r="F386" s="5" t="s">
        <v>7</v>
      </c>
      <c r="G386" s="2">
        <v>84.761496808276462</v>
      </c>
      <c r="H386" s="2" t="s">
        <v>5089</v>
      </c>
    </row>
    <row r="387" spans="1:8" s="6" customFormat="1" ht="10.95" customHeight="1" outlineLevel="5" x14ac:dyDescent="0.2">
      <c r="A387" s="4" t="s">
        <v>5</v>
      </c>
      <c r="B387" s="5" t="s">
        <v>7</v>
      </c>
      <c r="C387" s="7"/>
      <c r="D387" s="7" t="s">
        <v>389</v>
      </c>
      <c r="E387" s="4" t="s">
        <v>5</v>
      </c>
      <c r="F387" s="5" t="s">
        <v>7</v>
      </c>
      <c r="G387" s="2">
        <v>88.835127642600725</v>
      </c>
      <c r="H387" s="2" t="s">
        <v>5089</v>
      </c>
    </row>
    <row r="388" spans="1:8" s="6" customFormat="1" ht="10.95" customHeight="1" outlineLevel="5" x14ac:dyDescent="0.2">
      <c r="A388" s="4" t="s">
        <v>5</v>
      </c>
      <c r="B388" s="5" t="s">
        <v>7</v>
      </c>
      <c r="C388" s="7"/>
      <c r="D388" s="7" t="s">
        <v>390</v>
      </c>
      <c r="E388" s="4" t="s">
        <v>5</v>
      </c>
      <c r="F388" s="5" t="s">
        <v>7</v>
      </c>
      <c r="G388" s="2">
        <v>69.492204168718203</v>
      </c>
      <c r="H388" s="2" t="s">
        <v>5089</v>
      </c>
    </row>
    <row r="389" spans="1:8" s="6" customFormat="1" ht="10.95" customHeight="1" outlineLevel="5" x14ac:dyDescent="0.2">
      <c r="A389" s="4" t="s">
        <v>5</v>
      </c>
      <c r="B389" s="5" t="s">
        <v>7</v>
      </c>
      <c r="C389" s="7"/>
      <c r="D389" s="7" t="s">
        <v>391</v>
      </c>
      <c r="E389" s="4" t="s">
        <v>5</v>
      </c>
      <c r="F389" s="5" t="s">
        <v>7</v>
      </c>
      <c r="G389" s="2">
        <v>83.808150158299412</v>
      </c>
      <c r="H389" s="2" t="s">
        <v>5089</v>
      </c>
    </row>
    <row r="390" spans="1:8" s="6" customFormat="1" ht="10.95" customHeight="1" outlineLevel="5" x14ac:dyDescent="0.2">
      <c r="A390" s="4" t="s">
        <v>5</v>
      </c>
      <c r="B390" s="5" t="s">
        <v>7</v>
      </c>
      <c r="C390" s="7"/>
      <c r="D390" s="7" t="s">
        <v>392</v>
      </c>
      <c r="E390" s="4" t="s">
        <v>5</v>
      </c>
      <c r="F390" s="5" t="s">
        <v>7</v>
      </c>
      <c r="G390" s="2">
        <v>68.198051738075989</v>
      </c>
      <c r="H390" s="2" t="s">
        <v>5089</v>
      </c>
    </row>
    <row r="391" spans="1:8" s="6" customFormat="1" ht="10.95" customHeight="1" outlineLevel="5" x14ac:dyDescent="0.2">
      <c r="A391" s="4" t="s">
        <v>5</v>
      </c>
      <c r="B391" s="5" t="s">
        <v>7</v>
      </c>
      <c r="C391" s="7"/>
      <c r="D391" s="7" t="s">
        <v>393</v>
      </c>
      <c r="E391" s="4" t="s">
        <v>5</v>
      </c>
      <c r="F391" s="5" t="s">
        <v>7</v>
      </c>
      <c r="G391" s="2">
        <v>80.906160750713994</v>
      </c>
      <c r="H391" s="2" t="s">
        <v>5089</v>
      </c>
    </row>
    <row r="392" spans="1:8" s="6" customFormat="1" ht="10.95" customHeight="1" outlineLevel="5" x14ac:dyDescent="0.2">
      <c r="A392" s="4" t="s">
        <v>5</v>
      </c>
      <c r="B392" s="5" t="s">
        <v>7</v>
      </c>
      <c r="C392" s="7"/>
      <c r="D392" s="7" t="s">
        <v>394</v>
      </c>
      <c r="E392" s="4" t="s">
        <v>5</v>
      </c>
      <c r="F392" s="5" t="s">
        <v>7</v>
      </c>
      <c r="G392" s="2">
        <v>65.928949950932292</v>
      </c>
      <c r="H392" s="2" t="s">
        <v>5089</v>
      </c>
    </row>
    <row r="393" spans="1:8" s="6" customFormat="1" ht="10.95" customHeight="1" outlineLevel="5" x14ac:dyDescent="0.2">
      <c r="A393" s="4" t="s">
        <v>5</v>
      </c>
      <c r="B393" s="5" t="s">
        <v>7</v>
      </c>
      <c r="C393" s="7"/>
      <c r="D393" s="7" t="s">
        <v>395</v>
      </c>
      <c r="E393" s="4" t="s">
        <v>5</v>
      </c>
      <c r="F393" s="5" t="s">
        <v>7</v>
      </c>
      <c r="G393" s="2">
        <v>67.436096997690541</v>
      </c>
      <c r="H393" s="2" t="s">
        <v>5089</v>
      </c>
    </row>
    <row r="394" spans="1:8" s="6" customFormat="1" ht="10.95" customHeight="1" outlineLevel="5" collapsed="1" x14ac:dyDescent="0.2">
      <c r="A394" s="4" t="s">
        <v>5</v>
      </c>
      <c r="B394" s="5" t="s">
        <v>7</v>
      </c>
      <c r="C394" s="7"/>
      <c r="D394" s="7" t="s">
        <v>396</v>
      </c>
      <c r="E394" s="4" t="s">
        <v>5</v>
      </c>
      <c r="F394" s="5" t="s">
        <v>7</v>
      </c>
      <c r="G394" s="2">
        <v>102.16399371069183</v>
      </c>
      <c r="H394" s="2" t="s">
        <v>5089</v>
      </c>
    </row>
    <row r="395" spans="1:8" s="6" customFormat="1" ht="10.95" hidden="1" customHeight="1" outlineLevel="4" x14ac:dyDescent="0.2">
      <c r="A395" s="4" t="s">
        <v>5</v>
      </c>
      <c r="B395" s="5" t="s">
        <v>7</v>
      </c>
      <c r="C395" s="5" t="s">
        <v>397</v>
      </c>
      <c r="D395" s="5"/>
      <c r="E395" s="4" t="s">
        <v>5</v>
      </c>
      <c r="F395" s="5" t="s">
        <v>7</v>
      </c>
      <c r="G395" s="2" t="e">
        <v>#N/A</v>
      </c>
      <c r="H395" s="2" t="s">
        <v>5089</v>
      </c>
    </row>
    <row r="396" spans="1:8" s="6" customFormat="1" ht="10.95" customHeight="1" outlineLevel="5" x14ac:dyDescent="0.2">
      <c r="A396" s="4" t="s">
        <v>5</v>
      </c>
      <c r="B396" s="5" t="s">
        <v>7</v>
      </c>
      <c r="C396" s="7"/>
      <c r="D396" s="7" t="s">
        <v>398</v>
      </c>
      <c r="E396" s="4" t="s">
        <v>5</v>
      </c>
      <c r="F396" s="5" t="s">
        <v>7</v>
      </c>
      <c r="G396" s="2">
        <v>11.854471511627906</v>
      </c>
      <c r="H396" s="2" t="s">
        <v>5090</v>
      </c>
    </row>
    <row r="397" spans="1:8" s="6" customFormat="1" ht="10.95" customHeight="1" outlineLevel="5" x14ac:dyDescent="0.2">
      <c r="A397" s="4" t="s">
        <v>5</v>
      </c>
      <c r="B397" s="5" t="s">
        <v>7</v>
      </c>
      <c r="C397" s="7"/>
      <c r="D397" s="7" t="s">
        <v>399</v>
      </c>
      <c r="E397" s="4" t="s">
        <v>5</v>
      </c>
      <c r="F397" s="5" t="s">
        <v>7</v>
      </c>
      <c r="G397" s="2">
        <v>9.3904509118541046</v>
      </c>
      <c r="H397" s="2" t="s">
        <v>5090</v>
      </c>
    </row>
    <row r="398" spans="1:8" s="6" customFormat="1" ht="10.95" customHeight="1" outlineLevel="5" x14ac:dyDescent="0.2">
      <c r="A398" s="4" t="s">
        <v>5</v>
      </c>
      <c r="B398" s="5" t="s">
        <v>7</v>
      </c>
      <c r="C398" s="7"/>
      <c r="D398" s="7" t="s">
        <v>400</v>
      </c>
      <c r="E398" s="4" t="s">
        <v>5</v>
      </c>
      <c r="F398" s="5" t="s">
        <v>7</v>
      </c>
      <c r="G398" s="2">
        <v>18.910628368794324</v>
      </c>
      <c r="H398" s="2" t="s">
        <v>5091</v>
      </c>
    </row>
    <row r="399" spans="1:8" s="6" customFormat="1" ht="10.95" customHeight="1" outlineLevel="5" x14ac:dyDescent="0.2">
      <c r="A399" s="4" t="s">
        <v>5</v>
      </c>
      <c r="B399" s="5" t="s">
        <v>7</v>
      </c>
      <c r="C399" s="7"/>
      <c r="D399" s="7" t="s">
        <v>401</v>
      </c>
      <c r="E399" s="4" t="s">
        <v>5</v>
      </c>
      <c r="F399" s="5" t="s">
        <v>7</v>
      </c>
      <c r="G399" s="2">
        <v>11.9939000671191</v>
      </c>
      <c r="H399" s="2" t="s">
        <v>5090</v>
      </c>
    </row>
    <row r="400" spans="1:8" s="6" customFormat="1" ht="10.95" customHeight="1" outlineLevel="5" x14ac:dyDescent="0.2">
      <c r="A400" s="4" t="s">
        <v>5</v>
      </c>
      <c r="B400" s="5" t="s">
        <v>7</v>
      </c>
      <c r="C400" s="7"/>
      <c r="D400" s="7" t="s">
        <v>402</v>
      </c>
      <c r="E400" s="4" t="s">
        <v>5</v>
      </c>
      <c r="F400" s="5" t="s">
        <v>7</v>
      </c>
      <c r="G400" s="2">
        <v>9.6999999999999993</v>
      </c>
      <c r="H400" s="2" t="s">
        <v>5091</v>
      </c>
    </row>
    <row r="401" spans="1:8" s="6" customFormat="1" ht="10.95" customHeight="1" outlineLevel="5" x14ac:dyDescent="0.2">
      <c r="A401" s="4" t="s">
        <v>5</v>
      </c>
      <c r="B401" s="5" t="s">
        <v>7</v>
      </c>
      <c r="C401" s="7"/>
      <c r="D401" s="7" t="s">
        <v>403</v>
      </c>
      <c r="E401" s="4" t="s">
        <v>5</v>
      </c>
      <c r="F401" s="5" t="s">
        <v>7</v>
      </c>
      <c r="G401" s="2">
        <v>18.106666666666666</v>
      </c>
      <c r="H401" s="2" t="s">
        <v>5089</v>
      </c>
    </row>
    <row r="402" spans="1:8" s="6" customFormat="1" ht="10.95" customHeight="1" outlineLevel="5" x14ac:dyDescent="0.2">
      <c r="A402" s="4" t="s">
        <v>5</v>
      </c>
      <c r="B402" s="5" t="s">
        <v>7</v>
      </c>
      <c r="C402" s="7"/>
      <c r="D402" s="7" t="s">
        <v>404</v>
      </c>
      <c r="E402" s="4" t="s">
        <v>5</v>
      </c>
      <c r="F402" s="5" t="s">
        <v>7</v>
      </c>
      <c r="G402" s="2">
        <v>10.610027083333334</v>
      </c>
      <c r="H402" s="2" t="s">
        <v>5089</v>
      </c>
    </row>
    <row r="403" spans="1:8" s="6" customFormat="1" ht="10.95" customHeight="1" outlineLevel="5" x14ac:dyDescent="0.2">
      <c r="A403" s="4" t="s">
        <v>5</v>
      </c>
      <c r="B403" s="5" t="s">
        <v>7</v>
      </c>
      <c r="C403" s="7"/>
      <c r="D403" s="7" t="s">
        <v>405</v>
      </c>
      <c r="E403" s="4" t="s">
        <v>5</v>
      </c>
      <c r="F403" s="5" t="s">
        <v>7</v>
      </c>
      <c r="G403" s="2">
        <v>17.215201100034374</v>
      </c>
      <c r="H403" s="2" t="s">
        <v>5089</v>
      </c>
    </row>
    <row r="404" spans="1:8" s="6" customFormat="1" ht="10.95" customHeight="1" outlineLevel="5" x14ac:dyDescent="0.2">
      <c r="A404" s="4" t="s">
        <v>5</v>
      </c>
      <c r="B404" s="5" t="s">
        <v>7</v>
      </c>
      <c r="C404" s="7"/>
      <c r="D404" s="7" t="s">
        <v>406</v>
      </c>
      <c r="E404" s="4" t="s">
        <v>5</v>
      </c>
      <c r="F404" s="5" t="s">
        <v>7</v>
      </c>
      <c r="G404" s="2">
        <v>11.281403626595029</v>
      </c>
      <c r="H404" s="2" t="s">
        <v>5089</v>
      </c>
    </row>
    <row r="405" spans="1:8" s="6" customFormat="1" ht="10.95" customHeight="1" outlineLevel="5" x14ac:dyDescent="0.2">
      <c r="A405" s="4" t="s">
        <v>5</v>
      </c>
      <c r="B405" s="5" t="s">
        <v>7</v>
      </c>
      <c r="C405" s="7"/>
      <c r="D405" s="7" t="s">
        <v>407</v>
      </c>
      <c r="E405" s="4" t="s">
        <v>5</v>
      </c>
      <c r="F405" s="5" t="s">
        <v>7</v>
      </c>
      <c r="G405" s="2">
        <v>17.22025</v>
      </c>
      <c r="H405" s="2" t="s">
        <v>5089</v>
      </c>
    </row>
    <row r="406" spans="1:8" s="6" customFormat="1" ht="10.95" customHeight="1" outlineLevel="5" x14ac:dyDescent="0.2">
      <c r="A406" s="4" t="s">
        <v>5</v>
      </c>
      <c r="B406" s="5" t="s">
        <v>7</v>
      </c>
      <c r="C406" s="7"/>
      <c r="D406" s="7" t="s">
        <v>408</v>
      </c>
      <c r="E406" s="4" t="s">
        <v>5</v>
      </c>
      <c r="F406" s="5" t="s">
        <v>7</v>
      </c>
      <c r="G406" s="2">
        <v>16.260000000000002</v>
      </c>
      <c r="H406" s="2" t="s">
        <v>5089</v>
      </c>
    </row>
    <row r="407" spans="1:8" s="6" customFormat="1" ht="10.95" customHeight="1" outlineLevel="5" x14ac:dyDescent="0.2">
      <c r="A407" s="4" t="s">
        <v>5</v>
      </c>
      <c r="B407" s="5" t="s">
        <v>7</v>
      </c>
      <c r="C407" s="7"/>
      <c r="D407" s="7" t="s">
        <v>409</v>
      </c>
      <c r="E407" s="4" t="s">
        <v>5</v>
      </c>
      <c r="F407" s="5" t="s">
        <v>7</v>
      </c>
      <c r="G407" s="2">
        <v>18.89</v>
      </c>
      <c r="H407" s="2" t="s">
        <v>5089</v>
      </c>
    </row>
    <row r="408" spans="1:8" s="6" customFormat="1" ht="10.95" customHeight="1" outlineLevel="5" x14ac:dyDescent="0.2">
      <c r="A408" s="4" t="s">
        <v>5</v>
      </c>
      <c r="B408" s="5" t="s">
        <v>7</v>
      </c>
      <c r="C408" s="7"/>
      <c r="D408" s="7" t="s">
        <v>410</v>
      </c>
      <c r="E408" s="4" t="s">
        <v>5</v>
      </c>
      <c r="F408" s="5" t="s">
        <v>7</v>
      </c>
      <c r="G408" s="2">
        <v>18.18</v>
      </c>
      <c r="H408" s="2" t="s">
        <v>5089</v>
      </c>
    </row>
    <row r="409" spans="1:8" s="6" customFormat="1" ht="10.95" customHeight="1" outlineLevel="5" x14ac:dyDescent="0.2">
      <c r="A409" s="4" t="s">
        <v>5</v>
      </c>
      <c r="B409" s="5" t="s">
        <v>7</v>
      </c>
      <c r="C409" s="7"/>
      <c r="D409" s="7" t="s">
        <v>411</v>
      </c>
      <c r="E409" s="4" t="s">
        <v>5</v>
      </c>
      <c r="F409" s="5" t="s">
        <v>7</v>
      </c>
      <c r="G409" s="2">
        <v>12.611099999999999</v>
      </c>
      <c r="H409" s="2" t="s">
        <v>5089</v>
      </c>
    </row>
    <row r="410" spans="1:8" s="6" customFormat="1" ht="10.95" customHeight="1" outlineLevel="5" collapsed="1" x14ac:dyDescent="0.2">
      <c r="A410" s="4" t="s">
        <v>5</v>
      </c>
      <c r="B410" s="5" t="s">
        <v>7</v>
      </c>
      <c r="C410" s="7"/>
      <c r="D410" s="7" t="s">
        <v>412</v>
      </c>
      <c r="E410" s="4" t="s">
        <v>5</v>
      </c>
      <c r="F410" s="5" t="s">
        <v>7</v>
      </c>
      <c r="G410" s="2">
        <v>17.743178217821782</v>
      </c>
      <c r="H410" s="2" t="s">
        <v>5089</v>
      </c>
    </row>
    <row r="411" spans="1:8" s="6" customFormat="1" ht="10.95" hidden="1" customHeight="1" outlineLevel="4" x14ac:dyDescent="0.2">
      <c r="A411" s="4" t="s">
        <v>5</v>
      </c>
      <c r="B411" s="5" t="s">
        <v>7</v>
      </c>
      <c r="C411" s="5" t="s">
        <v>413</v>
      </c>
      <c r="D411" s="5"/>
      <c r="E411" s="4" t="s">
        <v>5</v>
      </c>
      <c r="F411" s="5" t="s">
        <v>7</v>
      </c>
      <c r="G411" s="2" t="e">
        <v>#N/A</v>
      </c>
      <c r="H411" s="2" t="s">
        <v>5089</v>
      </c>
    </row>
    <row r="412" spans="1:8" s="6" customFormat="1" ht="10.95" customHeight="1" outlineLevel="5" collapsed="1" x14ac:dyDescent="0.2">
      <c r="A412" s="4" t="s">
        <v>5</v>
      </c>
      <c r="B412" s="5" t="s">
        <v>7</v>
      </c>
      <c r="C412" s="7"/>
      <c r="D412" s="7" t="s">
        <v>414</v>
      </c>
      <c r="E412" s="4" t="s">
        <v>5</v>
      </c>
      <c r="F412" s="5" t="s">
        <v>7</v>
      </c>
      <c r="G412" s="2">
        <v>41.931595355343077</v>
      </c>
      <c r="H412" s="2" t="s">
        <v>5091</v>
      </c>
    </row>
    <row r="413" spans="1:8" s="6" customFormat="1" ht="10.95" hidden="1" customHeight="1" outlineLevel="4" x14ac:dyDescent="0.2">
      <c r="A413" s="4" t="s">
        <v>5</v>
      </c>
      <c r="B413" s="5" t="s">
        <v>7</v>
      </c>
      <c r="C413" s="5" t="s">
        <v>415</v>
      </c>
      <c r="D413" s="5"/>
      <c r="E413" s="4" t="s">
        <v>5</v>
      </c>
      <c r="F413" s="5" t="s">
        <v>7</v>
      </c>
      <c r="G413" s="2" t="e">
        <v>#N/A</v>
      </c>
      <c r="H413" s="2" t="s">
        <v>5089</v>
      </c>
    </row>
    <row r="414" spans="1:8" s="6" customFormat="1" ht="10.95" customHeight="1" outlineLevel="5" x14ac:dyDescent="0.2">
      <c r="A414" s="4" t="s">
        <v>5</v>
      </c>
      <c r="B414" s="5" t="s">
        <v>7</v>
      </c>
      <c r="C414" s="7"/>
      <c r="D414" s="7" t="s">
        <v>416</v>
      </c>
      <c r="E414" s="4" t="s">
        <v>5</v>
      </c>
      <c r="F414" s="5" t="s">
        <v>7</v>
      </c>
      <c r="G414" s="2">
        <v>119.26512214342002</v>
      </c>
      <c r="H414" s="2" t="s">
        <v>5089</v>
      </c>
    </row>
    <row r="415" spans="1:8" s="6" customFormat="1" ht="10.95" customHeight="1" outlineLevel="5" x14ac:dyDescent="0.2">
      <c r="A415" s="4" t="s">
        <v>5</v>
      </c>
      <c r="B415" s="5" t="s">
        <v>7</v>
      </c>
      <c r="C415" s="7"/>
      <c r="D415" s="7" t="s">
        <v>417</v>
      </c>
      <c r="E415" s="4" t="s">
        <v>5</v>
      </c>
      <c r="F415" s="5" t="s">
        <v>7</v>
      </c>
      <c r="G415" s="2">
        <v>81.654415730337064</v>
      </c>
      <c r="H415" s="2" t="s">
        <v>5089</v>
      </c>
    </row>
    <row r="416" spans="1:8" s="6" customFormat="1" ht="10.95" customHeight="1" outlineLevel="5" x14ac:dyDescent="0.2">
      <c r="A416" s="4" t="s">
        <v>5</v>
      </c>
      <c r="B416" s="5" t="s">
        <v>7</v>
      </c>
      <c r="C416" s="7"/>
      <c r="D416" s="7" t="s">
        <v>418</v>
      </c>
      <c r="E416" s="4" t="s">
        <v>5</v>
      </c>
      <c r="F416" s="5" t="s">
        <v>7</v>
      </c>
      <c r="G416" s="2">
        <v>102.92517308948401</v>
      </c>
      <c r="H416" s="2" t="s">
        <v>5089</v>
      </c>
    </row>
    <row r="417" spans="1:8" s="6" customFormat="1" ht="10.95" customHeight="1" outlineLevel="5" x14ac:dyDescent="0.2">
      <c r="A417" s="4" t="s">
        <v>5</v>
      </c>
      <c r="B417" s="5" t="s">
        <v>7</v>
      </c>
      <c r="C417" s="7"/>
      <c r="D417" s="7" t="s">
        <v>419</v>
      </c>
      <c r="E417" s="4" t="s">
        <v>5</v>
      </c>
      <c r="F417" s="5" t="s">
        <v>7</v>
      </c>
      <c r="G417" s="2">
        <v>102.5993159851301</v>
      </c>
      <c r="H417" s="2" t="s">
        <v>5089</v>
      </c>
    </row>
    <row r="418" spans="1:8" s="6" customFormat="1" ht="10.95" customHeight="1" outlineLevel="5" x14ac:dyDescent="0.2">
      <c r="A418" s="4" t="s">
        <v>5</v>
      </c>
      <c r="B418" s="5" t="s">
        <v>7</v>
      </c>
      <c r="C418" s="7"/>
      <c r="D418" s="7" t="s">
        <v>420</v>
      </c>
      <c r="E418" s="4" t="s">
        <v>5</v>
      </c>
      <c r="F418" s="5" t="s">
        <v>7</v>
      </c>
      <c r="G418" s="2">
        <v>100.27500000000001</v>
      </c>
      <c r="H418" s="2" t="s">
        <v>5089</v>
      </c>
    </row>
    <row r="419" spans="1:8" s="6" customFormat="1" ht="10.95" customHeight="1" outlineLevel="5" x14ac:dyDescent="0.2">
      <c r="A419" s="4" t="s">
        <v>5</v>
      </c>
      <c r="B419" s="5" t="s">
        <v>7</v>
      </c>
      <c r="C419" s="7"/>
      <c r="D419" s="7" t="s">
        <v>421</v>
      </c>
      <c r="E419" s="4" t="s">
        <v>5</v>
      </c>
      <c r="F419" s="5" t="s">
        <v>7</v>
      </c>
      <c r="G419" s="2">
        <v>117.10607874015749</v>
      </c>
      <c r="H419" s="2" t="s">
        <v>5089</v>
      </c>
    </row>
    <row r="420" spans="1:8" s="6" customFormat="1" ht="10.95" customHeight="1" outlineLevel="5" collapsed="1" x14ac:dyDescent="0.2">
      <c r="A420" s="4" t="s">
        <v>5</v>
      </c>
      <c r="B420" s="5" t="s">
        <v>7</v>
      </c>
      <c r="C420" s="7"/>
      <c r="D420" s="7" t="s">
        <v>422</v>
      </c>
      <c r="E420" s="4" t="s">
        <v>5</v>
      </c>
      <c r="F420" s="5" t="s">
        <v>7</v>
      </c>
      <c r="G420" s="2">
        <v>126.47417112299465</v>
      </c>
      <c r="H420" s="2" t="s">
        <v>5089</v>
      </c>
    </row>
    <row r="421" spans="1:8" s="6" customFormat="1" ht="10.95" hidden="1" customHeight="1" outlineLevel="4" x14ac:dyDescent="0.2">
      <c r="A421" s="4" t="s">
        <v>5</v>
      </c>
      <c r="B421" s="5" t="s">
        <v>7</v>
      </c>
      <c r="C421" s="5" t="s">
        <v>423</v>
      </c>
      <c r="D421" s="5"/>
      <c r="E421" s="4" t="s">
        <v>5</v>
      </c>
      <c r="F421" s="5" t="s">
        <v>7</v>
      </c>
      <c r="G421" s="2" t="e">
        <v>#N/A</v>
      </c>
      <c r="H421" s="2" t="s">
        <v>5089</v>
      </c>
    </row>
    <row r="422" spans="1:8" s="6" customFormat="1" ht="10.95" customHeight="1" outlineLevel="5" x14ac:dyDescent="0.2">
      <c r="A422" s="4" t="s">
        <v>5</v>
      </c>
      <c r="B422" s="5" t="s">
        <v>7</v>
      </c>
      <c r="C422" s="7"/>
      <c r="D422" s="7" t="s">
        <v>424</v>
      </c>
      <c r="E422" s="4" t="s">
        <v>5</v>
      </c>
      <c r="F422" s="5" t="s">
        <v>7</v>
      </c>
      <c r="G422" s="2">
        <v>59</v>
      </c>
      <c r="H422" s="2" t="s">
        <v>5089</v>
      </c>
    </row>
    <row r="423" spans="1:8" s="6" customFormat="1" ht="10.95" customHeight="1" outlineLevel="5" x14ac:dyDescent="0.2">
      <c r="A423" s="4" t="s">
        <v>5</v>
      </c>
      <c r="B423" s="5" t="s">
        <v>7</v>
      </c>
      <c r="C423" s="7"/>
      <c r="D423" s="7" t="s">
        <v>425</v>
      </c>
      <c r="E423" s="4" t="s">
        <v>5</v>
      </c>
      <c r="F423" s="5" t="s">
        <v>7</v>
      </c>
      <c r="G423" s="2">
        <v>45.604166666666664</v>
      </c>
      <c r="H423" s="2" t="s">
        <v>5089</v>
      </c>
    </row>
    <row r="424" spans="1:8" s="6" customFormat="1" ht="10.95" customHeight="1" outlineLevel="5" x14ac:dyDescent="0.2">
      <c r="A424" s="4" t="s">
        <v>5</v>
      </c>
      <c r="B424" s="5" t="s">
        <v>7</v>
      </c>
      <c r="C424" s="7"/>
      <c r="D424" s="7" t="s">
        <v>426</v>
      </c>
      <c r="E424" s="4" t="s">
        <v>5</v>
      </c>
      <c r="F424" s="5" t="s">
        <v>7</v>
      </c>
      <c r="G424" s="2">
        <v>59.542490272373541</v>
      </c>
      <c r="H424" s="2" t="s">
        <v>5089</v>
      </c>
    </row>
    <row r="425" spans="1:8" s="6" customFormat="1" ht="10.95" customHeight="1" outlineLevel="5" x14ac:dyDescent="0.2">
      <c r="A425" s="4" t="s">
        <v>5</v>
      </c>
      <c r="B425" s="5" t="s">
        <v>7</v>
      </c>
      <c r="C425" s="7"/>
      <c r="D425" s="7" t="s">
        <v>427</v>
      </c>
      <c r="E425" s="4" t="s">
        <v>5</v>
      </c>
      <c r="F425" s="5" t="s">
        <v>7</v>
      </c>
      <c r="G425" s="2">
        <v>45</v>
      </c>
      <c r="H425" s="2" t="s">
        <v>5089</v>
      </c>
    </row>
    <row r="426" spans="1:8" s="6" customFormat="1" ht="10.95" customHeight="1" outlineLevel="5" x14ac:dyDescent="0.2">
      <c r="A426" s="4" t="s">
        <v>5</v>
      </c>
      <c r="B426" s="5" t="s">
        <v>7</v>
      </c>
      <c r="C426" s="7"/>
      <c r="D426" s="7" t="s">
        <v>428</v>
      </c>
      <c r="E426" s="4" t="s">
        <v>5</v>
      </c>
      <c r="F426" s="5" t="s">
        <v>7</v>
      </c>
      <c r="G426" s="2">
        <v>45.012598566308242</v>
      </c>
      <c r="H426" s="2" t="s">
        <v>5089</v>
      </c>
    </row>
    <row r="427" spans="1:8" s="6" customFormat="1" ht="10.95" customHeight="1" outlineLevel="5" x14ac:dyDescent="0.2">
      <c r="A427" s="4" t="s">
        <v>5</v>
      </c>
      <c r="B427" s="5" t="s">
        <v>7</v>
      </c>
      <c r="C427" s="7"/>
      <c r="D427" s="7" t="s">
        <v>429</v>
      </c>
      <c r="E427" s="4" t="s">
        <v>5</v>
      </c>
      <c r="F427" s="5" t="s">
        <v>7</v>
      </c>
      <c r="G427" s="2">
        <v>45</v>
      </c>
      <c r="H427" s="2" t="s">
        <v>5089</v>
      </c>
    </row>
    <row r="428" spans="1:8" s="6" customFormat="1" ht="10.95" customHeight="1" outlineLevel="5" x14ac:dyDescent="0.2">
      <c r="A428" s="4" t="s">
        <v>5</v>
      </c>
      <c r="B428" s="5" t="s">
        <v>7</v>
      </c>
      <c r="C428" s="7"/>
      <c r="D428" s="7" t="s">
        <v>430</v>
      </c>
      <c r="E428" s="4" t="s">
        <v>5</v>
      </c>
      <c r="F428" s="5" t="s">
        <v>7</v>
      </c>
      <c r="G428" s="2">
        <v>45</v>
      </c>
      <c r="H428" s="2" t="s">
        <v>5089</v>
      </c>
    </row>
    <row r="429" spans="1:8" s="6" customFormat="1" ht="10.95" customHeight="1" outlineLevel="5" collapsed="1" x14ac:dyDescent="0.2">
      <c r="A429" s="4" t="s">
        <v>5</v>
      </c>
      <c r="B429" s="5" t="s">
        <v>7</v>
      </c>
      <c r="C429" s="7"/>
      <c r="D429" s="7" t="s">
        <v>431</v>
      </c>
      <c r="E429" s="4" t="s">
        <v>5</v>
      </c>
      <c r="F429" s="5" t="s">
        <v>7</v>
      </c>
      <c r="G429" s="2">
        <v>59</v>
      </c>
      <c r="H429" s="2" t="s">
        <v>5089</v>
      </c>
    </row>
    <row r="430" spans="1:8" s="6" customFormat="1" ht="10.95" hidden="1" customHeight="1" outlineLevel="4" x14ac:dyDescent="0.2">
      <c r="A430" s="4" t="s">
        <v>5</v>
      </c>
      <c r="B430" s="5" t="s">
        <v>7</v>
      </c>
      <c r="C430" s="5" t="s">
        <v>432</v>
      </c>
      <c r="D430" s="5"/>
      <c r="E430" s="4" t="s">
        <v>5</v>
      </c>
      <c r="F430" s="5" t="s">
        <v>7</v>
      </c>
      <c r="G430" s="2" t="e">
        <v>#N/A</v>
      </c>
      <c r="H430" s="2" t="s">
        <v>5089</v>
      </c>
    </row>
    <row r="431" spans="1:8" s="6" customFormat="1" ht="10.95" customHeight="1" outlineLevel="5" x14ac:dyDescent="0.2">
      <c r="A431" s="4" t="s">
        <v>5</v>
      </c>
      <c r="B431" s="5" t="s">
        <v>7</v>
      </c>
      <c r="C431" s="7"/>
      <c r="D431" s="7" t="s">
        <v>433</v>
      </c>
      <c r="E431" s="4" t="s">
        <v>5</v>
      </c>
      <c r="F431" s="5" t="s">
        <v>7</v>
      </c>
      <c r="G431" s="2">
        <v>120.69638053097346</v>
      </c>
      <c r="H431" s="2" t="s">
        <v>5091</v>
      </c>
    </row>
    <row r="432" spans="1:8" s="6" customFormat="1" ht="10.95" customHeight="1" outlineLevel="5" x14ac:dyDescent="0.2">
      <c r="A432" s="4" t="s">
        <v>5</v>
      </c>
      <c r="B432" s="5" t="s">
        <v>7</v>
      </c>
      <c r="C432" s="7"/>
      <c r="D432" s="7" t="s">
        <v>434</v>
      </c>
      <c r="E432" s="4" t="s">
        <v>5</v>
      </c>
      <c r="F432" s="5" t="s">
        <v>7</v>
      </c>
      <c r="G432" s="2">
        <v>93.053815085158149</v>
      </c>
      <c r="H432" s="2" t="s">
        <v>5089</v>
      </c>
    </row>
    <row r="433" spans="1:8" s="6" customFormat="1" ht="10.95" customHeight="1" outlineLevel="5" x14ac:dyDescent="0.2">
      <c r="A433" s="4" t="s">
        <v>5</v>
      </c>
      <c r="B433" s="5" t="s">
        <v>7</v>
      </c>
      <c r="C433" s="7"/>
      <c r="D433" s="7" t="s">
        <v>435</v>
      </c>
      <c r="E433" s="4" t="s">
        <v>5</v>
      </c>
      <c r="F433" s="5" t="s">
        <v>7</v>
      </c>
      <c r="G433" s="2">
        <v>98.311367144432197</v>
      </c>
      <c r="H433" s="2" t="s">
        <v>5089</v>
      </c>
    </row>
    <row r="434" spans="1:8" s="6" customFormat="1" ht="10.95" customHeight="1" outlineLevel="5" x14ac:dyDescent="0.2">
      <c r="A434" s="4" t="s">
        <v>5</v>
      </c>
      <c r="B434" s="5" t="s">
        <v>7</v>
      </c>
      <c r="C434" s="7"/>
      <c r="D434" s="7" t="s">
        <v>436</v>
      </c>
      <c r="E434" s="4" t="s">
        <v>5</v>
      </c>
      <c r="F434" s="5" t="s">
        <v>7</v>
      </c>
      <c r="G434" s="2">
        <v>104.17100156494523</v>
      </c>
      <c r="H434" s="2" t="s">
        <v>5089</v>
      </c>
    </row>
    <row r="435" spans="1:8" s="6" customFormat="1" ht="10.95" customHeight="1" outlineLevel="5" x14ac:dyDescent="0.2">
      <c r="A435" s="4" t="s">
        <v>5</v>
      </c>
      <c r="B435" s="5" t="s">
        <v>7</v>
      </c>
      <c r="C435" s="7"/>
      <c r="D435" s="7" t="s">
        <v>437</v>
      </c>
      <c r="E435" s="4" t="s">
        <v>5</v>
      </c>
      <c r="F435" s="5" t="s">
        <v>7</v>
      </c>
      <c r="G435" s="2">
        <v>119.92233062330622</v>
      </c>
      <c r="H435" s="2" t="s">
        <v>5089</v>
      </c>
    </row>
    <row r="436" spans="1:8" s="6" customFormat="1" ht="10.95" customHeight="1" outlineLevel="5" x14ac:dyDescent="0.2">
      <c r="A436" s="4" t="s">
        <v>5</v>
      </c>
      <c r="B436" s="5" t="s">
        <v>7</v>
      </c>
      <c r="C436" s="7"/>
      <c r="D436" s="7" t="s">
        <v>438</v>
      </c>
      <c r="E436" s="4" t="s">
        <v>5</v>
      </c>
      <c r="F436" s="5" t="s">
        <v>7</v>
      </c>
      <c r="G436" s="2">
        <v>151.96149390243903</v>
      </c>
      <c r="H436" s="2" t="s">
        <v>5089</v>
      </c>
    </row>
    <row r="437" spans="1:8" s="6" customFormat="1" ht="10.95" customHeight="1" outlineLevel="5" x14ac:dyDescent="0.2">
      <c r="A437" s="4" t="s">
        <v>5</v>
      </c>
      <c r="B437" s="5" t="s">
        <v>7</v>
      </c>
      <c r="C437" s="7"/>
      <c r="D437" s="7" t="s">
        <v>439</v>
      </c>
      <c r="E437" s="4" t="s">
        <v>5</v>
      </c>
      <c r="F437" s="5" t="s">
        <v>7</v>
      </c>
      <c r="G437" s="2">
        <v>74.627628205128204</v>
      </c>
      <c r="H437" s="2" t="s">
        <v>5089</v>
      </c>
    </row>
    <row r="438" spans="1:8" s="6" customFormat="1" ht="10.95" customHeight="1" outlineLevel="5" x14ac:dyDescent="0.2">
      <c r="A438" s="4" t="s">
        <v>5</v>
      </c>
      <c r="B438" s="5" t="s">
        <v>7</v>
      </c>
      <c r="C438" s="7"/>
      <c r="D438" s="7" t="s">
        <v>440</v>
      </c>
      <c r="E438" s="4" t="s">
        <v>5</v>
      </c>
      <c r="F438" s="5" t="s">
        <v>7</v>
      </c>
      <c r="G438" s="2">
        <v>74.3</v>
      </c>
      <c r="H438" s="2" t="s">
        <v>5089</v>
      </c>
    </row>
    <row r="439" spans="1:8" s="6" customFormat="1" ht="10.95" customHeight="1" outlineLevel="5" collapsed="1" x14ac:dyDescent="0.2">
      <c r="A439" s="4" t="s">
        <v>5</v>
      </c>
      <c r="B439" s="5" t="s">
        <v>7</v>
      </c>
      <c r="C439" s="7"/>
      <c r="D439" s="7" t="s">
        <v>441</v>
      </c>
      <c r="E439" s="4" t="s">
        <v>5</v>
      </c>
      <c r="F439" s="5" t="s">
        <v>7</v>
      </c>
      <c r="G439" s="2">
        <v>102.43</v>
      </c>
      <c r="H439" s="2" t="s">
        <v>5089</v>
      </c>
    </row>
    <row r="440" spans="1:8" s="6" customFormat="1" ht="10.95" hidden="1" customHeight="1" outlineLevel="4" x14ac:dyDescent="0.2">
      <c r="A440" s="4" t="s">
        <v>5</v>
      </c>
      <c r="B440" s="5" t="s">
        <v>7</v>
      </c>
      <c r="C440" s="5" t="s">
        <v>442</v>
      </c>
      <c r="D440" s="5"/>
      <c r="E440" s="4" t="s">
        <v>5</v>
      </c>
      <c r="F440" s="5" t="s">
        <v>7</v>
      </c>
      <c r="G440" s="2" t="e">
        <v>#N/A</v>
      </c>
      <c r="H440" s="2" t="s">
        <v>5089</v>
      </c>
    </row>
    <row r="441" spans="1:8" s="6" customFormat="1" ht="10.95" customHeight="1" outlineLevel="5" x14ac:dyDescent="0.2">
      <c r="A441" s="4" t="s">
        <v>5</v>
      </c>
      <c r="B441" s="5" t="s">
        <v>7</v>
      </c>
      <c r="C441" s="7"/>
      <c r="D441" s="7" t="s">
        <v>443</v>
      </c>
      <c r="E441" s="4" t="s">
        <v>5</v>
      </c>
      <c r="F441" s="5" t="s">
        <v>7</v>
      </c>
      <c r="G441" s="2">
        <v>170.83835820895521</v>
      </c>
      <c r="H441" s="2" t="s">
        <v>5089</v>
      </c>
    </row>
    <row r="442" spans="1:8" s="6" customFormat="1" ht="10.95" customHeight="1" outlineLevel="5" x14ac:dyDescent="0.2">
      <c r="A442" s="4" t="s">
        <v>5</v>
      </c>
      <c r="B442" s="5" t="s">
        <v>7</v>
      </c>
      <c r="C442" s="7"/>
      <c r="D442" s="7" t="s">
        <v>444</v>
      </c>
      <c r="E442" s="4" t="s">
        <v>5</v>
      </c>
      <c r="F442" s="5" t="s">
        <v>7</v>
      </c>
      <c r="G442" s="2">
        <v>193.97357142857143</v>
      </c>
      <c r="H442" s="2" t="s">
        <v>5089</v>
      </c>
    </row>
    <row r="443" spans="1:8" s="6" customFormat="1" ht="10.95" customHeight="1" outlineLevel="5" x14ac:dyDescent="0.2">
      <c r="A443" s="4" t="s">
        <v>5</v>
      </c>
      <c r="B443" s="5" t="s">
        <v>7</v>
      </c>
      <c r="C443" s="7"/>
      <c r="D443" s="7" t="s">
        <v>445</v>
      </c>
      <c r="E443" s="4" t="s">
        <v>5</v>
      </c>
      <c r="F443" s="5" t="s">
        <v>7</v>
      </c>
      <c r="G443" s="2">
        <v>150.8576948051948</v>
      </c>
      <c r="H443" s="2" t="s">
        <v>5089</v>
      </c>
    </row>
    <row r="444" spans="1:8" ht="10.95" hidden="1" customHeight="1" outlineLevel="3" x14ac:dyDescent="0.2">
      <c r="A444" s="4" t="s">
        <v>5</v>
      </c>
      <c r="B444" s="5" t="s">
        <v>446</v>
      </c>
      <c r="C444" s="5" t="s">
        <v>446</v>
      </c>
      <c r="D444" s="5"/>
      <c r="E444" s="4" t="s">
        <v>5</v>
      </c>
      <c r="F444" s="5" t="s">
        <v>446</v>
      </c>
      <c r="G444" s="2" t="e">
        <v>#N/A</v>
      </c>
      <c r="H444" s="2" t="s">
        <v>5089</v>
      </c>
    </row>
    <row r="445" spans="1:8" s="6" customFormat="1" ht="10.95" customHeight="1" outlineLevel="4" x14ac:dyDescent="0.2">
      <c r="A445" s="4" t="s">
        <v>5</v>
      </c>
      <c r="B445" s="5" t="s">
        <v>446</v>
      </c>
      <c r="C445" s="7"/>
      <c r="D445" s="7" t="s">
        <v>447</v>
      </c>
      <c r="E445" s="4" t="s">
        <v>5</v>
      </c>
      <c r="F445" s="5" t="s">
        <v>446</v>
      </c>
      <c r="G445" s="2">
        <v>110</v>
      </c>
      <c r="H445" s="2" t="s">
        <v>5091</v>
      </c>
    </row>
    <row r="446" spans="1:8" s="6" customFormat="1" ht="10.95" customHeight="1" outlineLevel="4" x14ac:dyDescent="0.2">
      <c r="A446" s="4" t="s">
        <v>5</v>
      </c>
      <c r="B446" s="5" t="s">
        <v>446</v>
      </c>
      <c r="C446" s="7"/>
      <c r="D446" s="7" t="s">
        <v>448</v>
      </c>
      <c r="E446" s="4" t="s">
        <v>5</v>
      </c>
      <c r="F446" s="5" t="s">
        <v>446</v>
      </c>
      <c r="G446" s="2">
        <v>26.394796186911513</v>
      </c>
      <c r="H446" s="2" t="s">
        <v>5091</v>
      </c>
    </row>
    <row r="447" spans="1:8" s="6" customFormat="1" ht="10.95" customHeight="1" outlineLevel="4" x14ac:dyDescent="0.2">
      <c r="A447" s="4" t="s">
        <v>5</v>
      </c>
      <c r="B447" s="5" t="s">
        <v>446</v>
      </c>
      <c r="C447" s="7"/>
      <c r="D447" s="7" t="s">
        <v>449</v>
      </c>
      <c r="E447" s="4" t="s">
        <v>5</v>
      </c>
      <c r="F447" s="5" t="s">
        <v>446</v>
      </c>
      <c r="G447" s="2">
        <v>25.708150126094051</v>
      </c>
      <c r="H447" s="2" t="s">
        <v>5091</v>
      </c>
    </row>
    <row r="448" spans="1:8" ht="10.95" hidden="1" customHeight="1" outlineLevel="3" x14ac:dyDescent="0.2">
      <c r="A448" s="4" t="s">
        <v>5</v>
      </c>
      <c r="B448" s="5" t="s">
        <v>450</v>
      </c>
      <c r="C448" s="5" t="s">
        <v>450</v>
      </c>
      <c r="D448" s="5"/>
      <c r="E448" s="4" t="s">
        <v>5</v>
      </c>
      <c r="F448" s="5" t="s">
        <v>450</v>
      </c>
      <c r="G448" s="2" t="e">
        <v>#N/A</v>
      </c>
      <c r="H448" s="2" t="s">
        <v>5089</v>
      </c>
    </row>
    <row r="449" spans="1:8" s="6" customFormat="1" ht="10.95" customHeight="1" outlineLevel="4" x14ac:dyDescent="0.2">
      <c r="A449" s="4" t="s">
        <v>5</v>
      </c>
      <c r="B449" s="5" t="s">
        <v>450</v>
      </c>
      <c r="C449" s="7"/>
      <c r="D449" s="7" t="s">
        <v>451</v>
      </c>
      <c r="E449" s="4" t="s">
        <v>5</v>
      </c>
      <c r="F449" s="5" t="s">
        <v>450</v>
      </c>
      <c r="G449" s="2">
        <v>122.19269565217391</v>
      </c>
      <c r="H449" s="2" t="s">
        <v>5089</v>
      </c>
    </row>
    <row r="450" spans="1:8" s="6" customFormat="1" ht="10.95" customHeight="1" outlineLevel="4" x14ac:dyDescent="0.2">
      <c r="A450" s="4" t="s">
        <v>5</v>
      </c>
      <c r="B450" s="5" t="s">
        <v>450</v>
      </c>
      <c r="C450" s="7"/>
      <c r="D450" s="7" t="s">
        <v>452</v>
      </c>
      <c r="E450" s="4" t="s">
        <v>5</v>
      </c>
      <c r="F450" s="5" t="s">
        <v>450</v>
      </c>
      <c r="G450" s="2">
        <v>122.19272727272728</v>
      </c>
      <c r="H450" s="2" t="s">
        <v>5089</v>
      </c>
    </row>
    <row r="451" spans="1:8" s="6" customFormat="1" ht="10.95" customHeight="1" outlineLevel="4" x14ac:dyDescent="0.2">
      <c r="A451" s="4" t="s">
        <v>5</v>
      </c>
      <c r="B451" s="5" t="s">
        <v>450</v>
      </c>
      <c r="C451" s="7"/>
      <c r="D451" s="7" t="s">
        <v>453</v>
      </c>
      <c r="E451" s="4" t="s">
        <v>5</v>
      </c>
      <c r="F451" s="5" t="s">
        <v>450</v>
      </c>
      <c r="G451" s="2">
        <v>132.34837837837838</v>
      </c>
      <c r="H451" s="2" t="s">
        <v>5089</v>
      </c>
    </row>
    <row r="452" spans="1:8" ht="10.95" hidden="1" customHeight="1" outlineLevel="3" x14ac:dyDescent="0.2">
      <c r="A452" s="4" t="s">
        <v>5</v>
      </c>
      <c r="B452" s="5" t="s">
        <v>454</v>
      </c>
      <c r="C452" s="5" t="s">
        <v>454</v>
      </c>
      <c r="D452" s="5"/>
      <c r="E452" s="4" t="s">
        <v>5</v>
      </c>
      <c r="F452" s="5" t="s">
        <v>454</v>
      </c>
      <c r="G452" s="2" t="e">
        <v>#N/A</v>
      </c>
      <c r="H452" s="2" t="s">
        <v>5089</v>
      </c>
    </row>
    <row r="453" spans="1:8" s="6" customFormat="1" ht="10.95" customHeight="1" outlineLevel="4" x14ac:dyDescent="0.2">
      <c r="A453" s="4" t="s">
        <v>5</v>
      </c>
      <c r="B453" s="5" t="s">
        <v>454</v>
      </c>
      <c r="C453" s="7"/>
      <c r="D453" s="7" t="s">
        <v>455</v>
      </c>
      <c r="E453" s="4" t="s">
        <v>5</v>
      </c>
      <c r="F453" s="5" t="s">
        <v>454</v>
      </c>
      <c r="G453" s="2">
        <v>29.648941176470586</v>
      </c>
      <c r="H453" s="2" t="s">
        <v>5089</v>
      </c>
    </row>
    <row r="454" spans="1:8" s="6" customFormat="1" ht="10.95" customHeight="1" outlineLevel="4" x14ac:dyDescent="0.2">
      <c r="A454" s="4" t="s">
        <v>5</v>
      </c>
      <c r="B454" s="5" t="s">
        <v>454</v>
      </c>
      <c r="C454" s="7"/>
      <c r="D454" s="7" t="s">
        <v>456</v>
      </c>
      <c r="E454" s="4" t="s">
        <v>5</v>
      </c>
      <c r="F454" s="5" t="s">
        <v>454</v>
      </c>
      <c r="G454" s="2">
        <v>29.470000000000002</v>
      </c>
      <c r="H454" s="2" t="s">
        <v>5089</v>
      </c>
    </row>
    <row r="455" spans="1:8" s="6" customFormat="1" ht="10.95" customHeight="1" outlineLevel="4" x14ac:dyDescent="0.2">
      <c r="A455" s="4" t="s">
        <v>5</v>
      </c>
      <c r="B455" s="5" t="s">
        <v>454</v>
      </c>
      <c r="C455" s="7"/>
      <c r="D455" s="7" t="s">
        <v>457</v>
      </c>
      <c r="E455" s="4" t="s">
        <v>5</v>
      </c>
      <c r="F455" s="5" t="s">
        <v>454</v>
      </c>
      <c r="G455" s="2">
        <v>30.754444444444445</v>
      </c>
      <c r="H455" s="2" t="s">
        <v>5089</v>
      </c>
    </row>
    <row r="456" spans="1:8" s="6" customFormat="1" ht="10.95" customHeight="1" outlineLevel="4" x14ac:dyDescent="0.2">
      <c r="A456" s="4" t="s">
        <v>5</v>
      </c>
      <c r="B456" s="5" t="s">
        <v>454</v>
      </c>
      <c r="C456" s="7"/>
      <c r="D456" s="7" t="s">
        <v>458</v>
      </c>
      <c r="E456" s="4" t="s">
        <v>5</v>
      </c>
      <c r="F456" s="5" t="s">
        <v>454</v>
      </c>
      <c r="G456" s="2">
        <v>33.447037037037042</v>
      </c>
      <c r="H456" s="2" t="s">
        <v>5089</v>
      </c>
    </row>
    <row r="457" spans="1:8" s="6" customFormat="1" ht="10.95" customHeight="1" outlineLevel="4" x14ac:dyDescent="0.2">
      <c r="A457" s="4" t="s">
        <v>5</v>
      </c>
      <c r="B457" s="5" t="s">
        <v>454</v>
      </c>
      <c r="C457" s="7"/>
      <c r="D457" s="7" t="s">
        <v>459</v>
      </c>
      <c r="E457" s="4" t="s">
        <v>5</v>
      </c>
      <c r="F457" s="5" t="s">
        <v>454</v>
      </c>
      <c r="G457" s="2">
        <v>28.295000000000002</v>
      </c>
      <c r="H457" s="2" t="s">
        <v>5089</v>
      </c>
    </row>
    <row r="458" spans="1:8" s="6" customFormat="1" ht="10.95" customHeight="1" outlineLevel="4" x14ac:dyDescent="0.2">
      <c r="A458" s="4" t="s">
        <v>5</v>
      </c>
      <c r="B458" s="5" t="s">
        <v>454</v>
      </c>
      <c r="C458" s="7"/>
      <c r="D458" s="7" t="s">
        <v>460</v>
      </c>
      <c r="E458" s="4" t="s">
        <v>5</v>
      </c>
      <c r="F458" s="5" t="s">
        <v>454</v>
      </c>
      <c r="G458" s="2">
        <v>45.897916666666667</v>
      </c>
      <c r="H458" s="2" t="s">
        <v>5089</v>
      </c>
    </row>
    <row r="459" spans="1:8" s="6" customFormat="1" ht="10.95" customHeight="1" outlineLevel="4" x14ac:dyDescent="0.2">
      <c r="A459" s="4" t="s">
        <v>5</v>
      </c>
      <c r="B459" s="5" t="s">
        <v>454</v>
      </c>
      <c r="C459" s="7"/>
      <c r="D459" s="7" t="s">
        <v>461</v>
      </c>
      <c r="E459" s="4" t="s">
        <v>5</v>
      </c>
      <c r="F459" s="5" t="s">
        <v>454</v>
      </c>
      <c r="G459" s="2">
        <v>23.268088235294115</v>
      </c>
      <c r="H459" s="2" t="s">
        <v>5089</v>
      </c>
    </row>
    <row r="460" spans="1:8" s="6" customFormat="1" ht="10.95" customHeight="1" outlineLevel="4" x14ac:dyDescent="0.2">
      <c r="A460" s="4" t="s">
        <v>5</v>
      </c>
      <c r="B460" s="5" t="s">
        <v>454</v>
      </c>
      <c r="C460" s="7"/>
      <c r="D460" s="7" t="s">
        <v>462</v>
      </c>
      <c r="E460" s="4" t="s">
        <v>5</v>
      </c>
      <c r="F460" s="5" t="s">
        <v>454</v>
      </c>
      <c r="G460" s="2">
        <v>72.830999999999989</v>
      </c>
      <c r="H460" s="2" t="s">
        <v>5089</v>
      </c>
    </row>
    <row r="461" spans="1:8" s="6" customFormat="1" ht="10.95" customHeight="1" outlineLevel="4" x14ac:dyDescent="0.2">
      <c r="A461" s="4" t="s">
        <v>5</v>
      </c>
      <c r="B461" s="5" t="s">
        <v>454</v>
      </c>
      <c r="C461" s="7"/>
      <c r="D461" s="7" t="s">
        <v>463</v>
      </c>
      <c r="E461" s="4" t="s">
        <v>5</v>
      </c>
      <c r="F461" s="5" t="s">
        <v>454</v>
      </c>
      <c r="G461" s="2">
        <v>29.470000000000002</v>
      </c>
      <c r="H461" s="2" t="s">
        <v>5089</v>
      </c>
    </row>
    <row r="462" spans="1:8" s="6" customFormat="1" ht="10.95" customHeight="1" outlineLevel="4" x14ac:dyDescent="0.2">
      <c r="A462" s="4" t="s">
        <v>5</v>
      </c>
      <c r="B462" s="5" t="s">
        <v>454</v>
      </c>
      <c r="C462" s="7"/>
      <c r="D462" s="7" t="s">
        <v>464</v>
      </c>
      <c r="E462" s="4" t="s">
        <v>5</v>
      </c>
      <c r="F462" s="5" t="s">
        <v>454</v>
      </c>
      <c r="G462" s="2">
        <v>47.197045454545453</v>
      </c>
      <c r="H462" s="2" t="s">
        <v>5089</v>
      </c>
    </row>
    <row r="463" spans="1:8" s="6" customFormat="1" ht="10.95" customHeight="1" outlineLevel="4" x14ac:dyDescent="0.2">
      <c r="A463" s="4" t="s">
        <v>5</v>
      </c>
      <c r="B463" s="5" t="s">
        <v>454</v>
      </c>
      <c r="C463" s="7"/>
      <c r="D463" s="7" t="s">
        <v>465</v>
      </c>
      <c r="E463" s="4" t="s">
        <v>5</v>
      </c>
      <c r="F463" s="5" t="s">
        <v>454</v>
      </c>
      <c r="G463" s="2">
        <v>12.557</v>
      </c>
      <c r="H463" s="2" t="s">
        <v>5089</v>
      </c>
    </row>
    <row r="464" spans="1:8" s="6" customFormat="1" ht="10.95" customHeight="1" outlineLevel="4" x14ac:dyDescent="0.2">
      <c r="A464" s="4" t="s">
        <v>5</v>
      </c>
      <c r="B464" s="5" t="s">
        <v>454</v>
      </c>
      <c r="C464" s="7"/>
      <c r="D464" s="7" t="s">
        <v>466</v>
      </c>
      <c r="E464" s="4" t="s">
        <v>5</v>
      </c>
      <c r="F464" s="5" t="s">
        <v>454</v>
      </c>
      <c r="G464" s="2">
        <v>47.337125</v>
      </c>
      <c r="H464" s="2" t="s">
        <v>5089</v>
      </c>
    </row>
    <row r="465" spans="1:8" s="6" customFormat="1" ht="10.95" customHeight="1" outlineLevel="4" x14ac:dyDescent="0.2">
      <c r="A465" s="4" t="s">
        <v>5</v>
      </c>
      <c r="B465" s="5" t="s">
        <v>454</v>
      </c>
      <c r="C465" s="7"/>
      <c r="D465" s="7" t="s">
        <v>467</v>
      </c>
      <c r="E465" s="4" t="s">
        <v>5</v>
      </c>
      <c r="F465" s="5" t="s">
        <v>454</v>
      </c>
      <c r="G465" s="2">
        <v>47.291000000000004</v>
      </c>
      <c r="H465" s="2" t="s">
        <v>5089</v>
      </c>
    </row>
    <row r="466" spans="1:8" s="6" customFormat="1" ht="10.95" customHeight="1" outlineLevel="4" x14ac:dyDescent="0.2">
      <c r="A466" s="4" t="s">
        <v>5</v>
      </c>
      <c r="B466" s="5" t="s">
        <v>454</v>
      </c>
      <c r="C466" s="7"/>
      <c r="D466" s="7" t="s">
        <v>468</v>
      </c>
      <c r="E466" s="4" t="s">
        <v>5</v>
      </c>
      <c r="F466" s="5" t="s">
        <v>454</v>
      </c>
      <c r="G466" s="2">
        <v>54.125044247787613</v>
      </c>
      <c r="H466" s="2" t="s">
        <v>5089</v>
      </c>
    </row>
    <row r="467" spans="1:8" s="6" customFormat="1" ht="10.95" customHeight="1" outlineLevel="4" x14ac:dyDescent="0.2">
      <c r="A467" s="4" t="s">
        <v>5</v>
      </c>
      <c r="B467" s="5" t="s">
        <v>454</v>
      </c>
      <c r="C467" s="7"/>
      <c r="D467" s="7" t="s">
        <v>469</v>
      </c>
      <c r="E467" s="4" t="s">
        <v>5</v>
      </c>
      <c r="F467" s="5" t="s">
        <v>454</v>
      </c>
      <c r="G467" s="2">
        <v>23.988200000000003</v>
      </c>
      <c r="H467" s="2" t="s">
        <v>5089</v>
      </c>
    </row>
    <row r="468" spans="1:8" s="6" customFormat="1" ht="10.95" customHeight="1" outlineLevel="4" x14ac:dyDescent="0.2">
      <c r="A468" s="4" t="s">
        <v>5</v>
      </c>
      <c r="B468" s="5" t="s">
        <v>454</v>
      </c>
      <c r="C468" s="7"/>
      <c r="D468" s="7" t="s">
        <v>470</v>
      </c>
      <c r="E468" s="4" t="s">
        <v>5</v>
      </c>
      <c r="F468" s="5" t="s">
        <v>454</v>
      </c>
      <c r="G468" s="2">
        <v>41.08</v>
      </c>
      <c r="H468" s="2" t="s">
        <v>5089</v>
      </c>
    </row>
    <row r="469" spans="1:8" s="6" customFormat="1" ht="10.95" customHeight="1" outlineLevel="4" x14ac:dyDescent="0.2">
      <c r="A469" s="4" t="s">
        <v>5</v>
      </c>
      <c r="B469" s="5" t="s">
        <v>454</v>
      </c>
      <c r="C469" s="7"/>
      <c r="D469" s="7" t="s">
        <v>471</v>
      </c>
      <c r="E469" s="4" t="s">
        <v>5</v>
      </c>
      <c r="F469" s="5" t="s">
        <v>454</v>
      </c>
      <c r="G469" s="2">
        <v>54.033733333333338</v>
      </c>
      <c r="H469" s="2" t="s">
        <v>5089</v>
      </c>
    </row>
    <row r="470" spans="1:8" s="6" customFormat="1" ht="10.95" customHeight="1" outlineLevel="4" x14ac:dyDescent="0.2">
      <c r="A470" s="4" t="s">
        <v>5</v>
      </c>
      <c r="B470" s="5" t="s">
        <v>454</v>
      </c>
      <c r="C470" s="7"/>
      <c r="D470" s="7" t="s">
        <v>472</v>
      </c>
      <c r="E470" s="4" t="s">
        <v>5</v>
      </c>
      <c r="F470" s="5" t="s">
        <v>454</v>
      </c>
      <c r="G470" s="2">
        <v>44.750247524752474</v>
      </c>
      <c r="H470" s="2" t="s">
        <v>5089</v>
      </c>
    </row>
    <row r="471" spans="1:8" s="6" customFormat="1" ht="10.95" customHeight="1" outlineLevel="4" x14ac:dyDescent="0.2">
      <c r="A471" s="4" t="s">
        <v>5</v>
      </c>
      <c r="B471" s="5" t="s">
        <v>454</v>
      </c>
      <c r="C471" s="7"/>
      <c r="D471" s="7" t="s">
        <v>473</v>
      </c>
      <c r="E471" s="4" t="s">
        <v>5</v>
      </c>
      <c r="F471" s="5" t="s">
        <v>454</v>
      </c>
      <c r="G471" s="2">
        <v>17.720966666666666</v>
      </c>
      <c r="H471" s="2" t="s">
        <v>5089</v>
      </c>
    </row>
    <row r="472" spans="1:8" s="6" customFormat="1" ht="10.95" customHeight="1" outlineLevel="4" x14ac:dyDescent="0.2">
      <c r="A472" s="4" t="s">
        <v>5</v>
      </c>
      <c r="B472" s="5" t="s">
        <v>454</v>
      </c>
      <c r="C472" s="7"/>
      <c r="D472" s="7" t="s">
        <v>474</v>
      </c>
      <c r="E472" s="4" t="s">
        <v>5</v>
      </c>
      <c r="F472" s="5" t="s">
        <v>454</v>
      </c>
      <c r="G472" s="2">
        <v>12.557</v>
      </c>
      <c r="H472" s="2" t="s">
        <v>5089</v>
      </c>
    </row>
    <row r="473" spans="1:8" s="6" customFormat="1" ht="10.95" customHeight="1" outlineLevel="4" x14ac:dyDescent="0.2">
      <c r="A473" s="4" t="s">
        <v>5</v>
      </c>
      <c r="B473" s="5" t="s">
        <v>454</v>
      </c>
      <c r="C473" s="7"/>
      <c r="D473" s="7" t="s">
        <v>475</v>
      </c>
      <c r="E473" s="4" t="s">
        <v>5</v>
      </c>
      <c r="F473" s="5" t="s">
        <v>454</v>
      </c>
      <c r="G473" s="2">
        <v>54.137221597300332</v>
      </c>
      <c r="H473" s="2" t="s">
        <v>5089</v>
      </c>
    </row>
    <row r="474" spans="1:8" s="6" customFormat="1" ht="10.95" customHeight="1" outlineLevel="4" x14ac:dyDescent="0.2">
      <c r="A474" s="4" t="s">
        <v>5</v>
      </c>
      <c r="B474" s="5" t="s">
        <v>454</v>
      </c>
      <c r="C474" s="7"/>
      <c r="D474" s="7" t="s">
        <v>476</v>
      </c>
      <c r="E474" s="4" t="s">
        <v>5</v>
      </c>
      <c r="F474" s="5" t="s">
        <v>454</v>
      </c>
      <c r="G474" s="2">
        <v>46.066134259259258</v>
      </c>
      <c r="H474" s="2" t="s">
        <v>5089</v>
      </c>
    </row>
    <row r="475" spans="1:8" s="6" customFormat="1" ht="10.95" customHeight="1" outlineLevel="4" x14ac:dyDescent="0.2">
      <c r="A475" s="4" t="s">
        <v>5</v>
      </c>
      <c r="B475" s="5" t="s">
        <v>454</v>
      </c>
      <c r="C475" s="7"/>
      <c r="D475" s="7" t="s">
        <v>477</v>
      </c>
      <c r="E475" s="4" t="s">
        <v>5</v>
      </c>
      <c r="F475" s="5" t="s">
        <v>454</v>
      </c>
      <c r="G475" s="2">
        <v>12.557</v>
      </c>
      <c r="H475" s="2" t="s">
        <v>5089</v>
      </c>
    </row>
    <row r="476" spans="1:8" s="6" customFormat="1" ht="10.95" customHeight="1" outlineLevel="4" x14ac:dyDescent="0.2">
      <c r="A476" s="4" t="s">
        <v>5</v>
      </c>
      <c r="B476" s="5" t="s">
        <v>454</v>
      </c>
      <c r="C476" s="7"/>
      <c r="D476" s="7" t="s">
        <v>478</v>
      </c>
      <c r="E476" s="4" t="s">
        <v>5</v>
      </c>
      <c r="F476" s="5" t="s">
        <v>454</v>
      </c>
      <c r="G476" s="2">
        <v>20.350999999999999</v>
      </c>
      <c r="H476" s="2" t="s">
        <v>5089</v>
      </c>
    </row>
    <row r="477" spans="1:8" s="6" customFormat="1" ht="10.95" customHeight="1" outlineLevel="4" x14ac:dyDescent="0.2">
      <c r="A477" s="4" t="s">
        <v>5</v>
      </c>
      <c r="B477" s="5" t="s">
        <v>454</v>
      </c>
      <c r="C477" s="7"/>
      <c r="D477" s="7" t="s">
        <v>479</v>
      </c>
      <c r="E477" s="4" t="s">
        <v>5</v>
      </c>
      <c r="F477" s="5" t="s">
        <v>454</v>
      </c>
      <c r="G477" s="2">
        <v>20.47785</v>
      </c>
      <c r="H477" s="2" t="s">
        <v>5089</v>
      </c>
    </row>
    <row r="478" spans="1:8" s="6" customFormat="1" ht="10.95" customHeight="1" outlineLevel="4" x14ac:dyDescent="0.2">
      <c r="A478" s="4" t="s">
        <v>5</v>
      </c>
      <c r="B478" s="5" t="s">
        <v>454</v>
      </c>
      <c r="C478" s="7"/>
      <c r="D478" s="7" t="s">
        <v>480</v>
      </c>
      <c r="E478" s="4" t="s">
        <v>5</v>
      </c>
      <c r="F478" s="5" t="s">
        <v>454</v>
      </c>
      <c r="G478" s="2">
        <v>20.433450000000001</v>
      </c>
      <c r="H478" s="2" t="s">
        <v>5089</v>
      </c>
    </row>
    <row r="479" spans="1:8" s="6" customFormat="1" ht="10.95" customHeight="1" outlineLevel="4" x14ac:dyDescent="0.2">
      <c r="A479" s="4" t="s">
        <v>5</v>
      </c>
      <c r="B479" s="5" t="s">
        <v>454</v>
      </c>
      <c r="C479" s="7"/>
      <c r="D479" s="7" t="s">
        <v>481</v>
      </c>
      <c r="E479" s="4" t="s">
        <v>5</v>
      </c>
      <c r="F479" s="5" t="s">
        <v>454</v>
      </c>
      <c r="G479" s="2">
        <v>20.350999999999999</v>
      </c>
      <c r="H479" s="2" t="s">
        <v>5089</v>
      </c>
    </row>
    <row r="480" spans="1:8" s="6" customFormat="1" ht="10.95" customHeight="1" outlineLevel="4" x14ac:dyDescent="0.2">
      <c r="A480" s="4" t="s">
        <v>5</v>
      </c>
      <c r="B480" s="5" t="s">
        <v>454</v>
      </c>
      <c r="C480" s="7"/>
      <c r="D480" s="7" t="s">
        <v>482</v>
      </c>
      <c r="E480" s="4" t="s">
        <v>5</v>
      </c>
      <c r="F480" s="5" t="s">
        <v>454</v>
      </c>
      <c r="G480" s="2">
        <v>17.753</v>
      </c>
      <c r="H480" s="2" t="s">
        <v>5089</v>
      </c>
    </row>
    <row r="481" spans="1:8" s="6" customFormat="1" ht="10.95" customHeight="1" outlineLevel="4" x14ac:dyDescent="0.2">
      <c r="A481" s="4" t="s">
        <v>5</v>
      </c>
      <c r="B481" s="5" t="s">
        <v>454</v>
      </c>
      <c r="C481" s="7"/>
      <c r="D481" s="7" t="s">
        <v>483</v>
      </c>
      <c r="E481" s="4" t="s">
        <v>5</v>
      </c>
      <c r="F481" s="5" t="s">
        <v>454</v>
      </c>
      <c r="G481" s="2">
        <v>47.20741214057508</v>
      </c>
      <c r="H481" s="2" t="s">
        <v>5089</v>
      </c>
    </row>
    <row r="482" spans="1:8" s="6" customFormat="1" ht="10.95" customHeight="1" outlineLevel="4" x14ac:dyDescent="0.2">
      <c r="A482" s="4" t="s">
        <v>5</v>
      </c>
      <c r="B482" s="5" t="s">
        <v>454</v>
      </c>
      <c r="C482" s="7"/>
      <c r="D482" s="7" t="s">
        <v>484</v>
      </c>
      <c r="E482" s="4" t="s">
        <v>5</v>
      </c>
      <c r="F482" s="5" t="s">
        <v>454</v>
      </c>
      <c r="G482" s="2">
        <v>54.911398230088501</v>
      </c>
      <c r="H482" s="2" t="s">
        <v>5089</v>
      </c>
    </row>
    <row r="483" spans="1:8" s="6" customFormat="1" ht="10.95" customHeight="1" outlineLevel="4" x14ac:dyDescent="0.2">
      <c r="A483" s="4" t="s">
        <v>5</v>
      </c>
      <c r="B483" s="5" t="s">
        <v>454</v>
      </c>
      <c r="C483" s="7"/>
      <c r="D483" s="7" t="s">
        <v>485</v>
      </c>
      <c r="E483" s="4" t="s">
        <v>5</v>
      </c>
      <c r="F483" s="5" t="s">
        <v>454</v>
      </c>
      <c r="G483" s="2">
        <v>54.723216896831843</v>
      </c>
      <c r="H483" s="2" t="s">
        <v>5089</v>
      </c>
    </row>
    <row r="484" spans="1:8" s="6" customFormat="1" ht="10.95" customHeight="1" outlineLevel="4" x14ac:dyDescent="0.2">
      <c r="A484" s="4" t="s">
        <v>5</v>
      </c>
      <c r="B484" s="5" t="s">
        <v>454</v>
      </c>
      <c r="C484" s="7"/>
      <c r="D484" s="7" t="s">
        <v>486</v>
      </c>
      <c r="E484" s="4" t="s">
        <v>5</v>
      </c>
      <c r="F484" s="5" t="s">
        <v>454</v>
      </c>
      <c r="G484" s="2">
        <v>42.580410833333332</v>
      </c>
      <c r="H484" s="2" t="s">
        <v>5091</v>
      </c>
    </row>
    <row r="485" spans="1:8" s="6" customFormat="1" ht="10.95" customHeight="1" outlineLevel="4" x14ac:dyDescent="0.2">
      <c r="A485" s="4" t="s">
        <v>5</v>
      </c>
      <c r="B485" s="5" t="s">
        <v>454</v>
      </c>
      <c r="C485" s="7"/>
      <c r="D485" s="7" t="s">
        <v>487</v>
      </c>
      <c r="E485" s="4" t="s">
        <v>5</v>
      </c>
      <c r="F485" s="5" t="s">
        <v>454</v>
      </c>
      <c r="G485" s="2">
        <v>17.753</v>
      </c>
      <c r="H485" s="2" t="s">
        <v>5089</v>
      </c>
    </row>
    <row r="486" spans="1:8" s="6" customFormat="1" ht="10.95" customHeight="1" outlineLevel="4" x14ac:dyDescent="0.2">
      <c r="A486" s="4" t="s">
        <v>5</v>
      </c>
      <c r="B486" s="5" t="s">
        <v>454</v>
      </c>
      <c r="C486" s="7"/>
      <c r="D486" s="7" t="s">
        <v>488</v>
      </c>
      <c r="E486" s="4" t="s">
        <v>5</v>
      </c>
      <c r="F486" s="5" t="s">
        <v>454</v>
      </c>
      <c r="G486" s="2">
        <v>19.611555555555558</v>
      </c>
      <c r="H486" s="2" t="s">
        <v>5089</v>
      </c>
    </row>
    <row r="487" spans="1:8" s="6" customFormat="1" ht="22.95" customHeight="1" outlineLevel="4" x14ac:dyDescent="0.2">
      <c r="A487" s="4" t="s">
        <v>5</v>
      </c>
      <c r="B487" s="5" t="s">
        <v>454</v>
      </c>
      <c r="C487" s="7"/>
      <c r="D487" s="7" t="s">
        <v>489</v>
      </c>
      <c r="E487" s="4" t="s">
        <v>5</v>
      </c>
      <c r="F487" s="5" t="s">
        <v>454</v>
      </c>
      <c r="G487" s="2">
        <v>45.897999999999996</v>
      </c>
      <c r="H487" s="2" t="s">
        <v>5089</v>
      </c>
    </row>
    <row r="488" spans="1:8" ht="10.95" hidden="1" customHeight="1" outlineLevel="3" x14ac:dyDescent="0.2">
      <c r="A488" s="4" t="s">
        <v>5</v>
      </c>
      <c r="B488" s="5" t="s">
        <v>490</v>
      </c>
      <c r="C488" s="5" t="s">
        <v>490</v>
      </c>
      <c r="D488" s="5"/>
      <c r="E488" s="4" t="s">
        <v>5</v>
      </c>
      <c r="F488" s="5" t="s">
        <v>490</v>
      </c>
      <c r="G488" s="2" t="e">
        <v>#N/A</v>
      </c>
      <c r="H488" s="2" t="s">
        <v>5089</v>
      </c>
    </row>
    <row r="489" spans="1:8" s="6" customFormat="1" ht="10.95" hidden="1" customHeight="1" outlineLevel="4" x14ac:dyDescent="0.2">
      <c r="A489" s="4" t="s">
        <v>5</v>
      </c>
      <c r="B489" s="5" t="s">
        <v>490</v>
      </c>
      <c r="C489" s="5" t="s">
        <v>491</v>
      </c>
      <c r="D489" s="5"/>
      <c r="E489" s="4" t="s">
        <v>5</v>
      </c>
      <c r="F489" s="5" t="s">
        <v>490</v>
      </c>
      <c r="G489" s="2" t="e">
        <v>#N/A</v>
      </c>
      <c r="H489" s="2" t="s">
        <v>5089</v>
      </c>
    </row>
    <row r="490" spans="1:8" s="6" customFormat="1" ht="10.95" customHeight="1" outlineLevel="5" x14ac:dyDescent="0.2">
      <c r="A490" s="4" t="s">
        <v>5</v>
      </c>
      <c r="B490" s="5" t="s">
        <v>490</v>
      </c>
      <c r="C490" s="7"/>
      <c r="D490" s="7" t="s">
        <v>492</v>
      </c>
      <c r="E490" s="4" t="s">
        <v>5</v>
      </c>
      <c r="F490" s="5" t="s">
        <v>490</v>
      </c>
      <c r="G490" s="2">
        <v>10.358499999999999</v>
      </c>
      <c r="H490" s="2" t="s">
        <v>5089</v>
      </c>
    </row>
    <row r="491" spans="1:8" s="6" customFormat="1" ht="10.95" customHeight="1" outlineLevel="5" x14ac:dyDescent="0.2">
      <c r="A491" s="4" t="s">
        <v>5</v>
      </c>
      <c r="B491" s="5" t="s">
        <v>490</v>
      </c>
      <c r="C491" s="7"/>
      <c r="D491" s="7" t="s">
        <v>493</v>
      </c>
      <c r="E491" s="4" t="s">
        <v>5</v>
      </c>
      <c r="F491" s="5" t="s">
        <v>490</v>
      </c>
      <c r="G491" s="2">
        <v>20.416984126984126</v>
      </c>
      <c r="H491" s="2" t="s">
        <v>5089</v>
      </c>
    </row>
    <row r="492" spans="1:8" s="6" customFormat="1" ht="10.95" customHeight="1" outlineLevel="5" x14ac:dyDescent="0.2">
      <c r="A492" s="4" t="s">
        <v>5</v>
      </c>
      <c r="B492" s="5" t="s">
        <v>490</v>
      </c>
      <c r="C492" s="7"/>
      <c r="D492" s="7" t="s">
        <v>494</v>
      </c>
      <c r="E492" s="4" t="s">
        <v>5</v>
      </c>
      <c r="F492" s="5" t="s">
        <v>490</v>
      </c>
      <c r="G492" s="2">
        <v>11.1829</v>
      </c>
      <c r="H492" s="2" t="s">
        <v>5089</v>
      </c>
    </row>
    <row r="493" spans="1:8" s="6" customFormat="1" ht="10.95" customHeight="1" outlineLevel="5" x14ac:dyDescent="0.2">
      <c r="A493" s="4" t="s">
        <v>5</v>
      </c>
      <c r="B493" s="5" t="s">
        <v>490</v>
      </c>
      <c r="C493" s="7"/>
      <c r="D493" s="7" t="s">
        <v>495</v>
      </c>
      <c r="E493" s="4" t="s">
        <v>5</v>
      </c>
      <c r="F493" s="5" t="s">
        <v>490</v>
      </c>
      <c r="G493" s="2">
        <v>12.452199999999999</v>
      </c>
      <c r="H493" s="2" t="s">
        <v>5089</v>
      </c>
    </row>
    <row r="494" spans="1:8" s="6" customFormat="1" ht="10.95" customHeight="1" outlineLevel="5" x14ac:dyDescent="0.2">
      <c r="A494" s="4" t="s">
        <v>5</v>
      </c>
      <c r="B494" s="5" t="s">
        <v>490</v>
      </c>
      <c r="C494" s="7"/>
      <c r="D494" s="7" t="s">
        <v>496</v>
      </c>
      <c r="E494" s="4" t="s">
        <v>5</v>
      </c>
      <c r="F494" s="5" t="s">
        <v>490</v>
      </c>
      <c r="G494" s="2">
        <v>26.922756756756758</v>
      </c>
      <c r="H494" s="2" t="s">
        <v>5089</v>
      </c>
    </row>
    <row r="495" spans="1:8" s="6" customFormat="1" ht="10.95" customHeight="1" outlineLevel="5" collapsed="1" x14ac:dyDescent="0.2">
      <c r="A495" s="4" t="s">
        <v>5</v>
      </c>
      <c r="B495" s="5" t="s">
        <v>490</v>
      </c>
      <c r="C495" s="7"/>
      <c r="D495" s="7" t="s">
        <v>497</v>
      </c>
      <c r="E495" s="4" t="s">
        <v>5</v>
      </c>
      <c r="F495" s="5" t="s">
        <v>490</v>
      </c>
      <c r="G495" s="2">
        <v>15.8</v>
      </c>
      <c r="H495" s="2" t="s">
        <v>5089</v>
      </c>
    </row>
    <row r="496" spans="1:8" s="6" customFormat="1" ht="10.95" hidden="1" customHeight="1" outlineLevel="4" x14ac:dyDescent="0.2">
      <c r="A496" s="4" t="s">
        <v>5</v>
      </c>
      <c r="B496" s="5" t="s">
        <v>490</v>
      </c>
      <c r="C496" s="5" t="s">
        <v>498</v>
      </c>
      <c r="D496" s="5"/>
      <c r="E496" s="4" t="s">
        <v>5</v>
      </c>
      <c r="F496" s="5" t="s">
        <v>490</v>
      </c>
      <c r="G496" s="2" t="e">
        <v>#N/A</v>
      </c>
      <c r="H496" s="2" t="s">
        <v>5089</v>
      </c>
    </row>
    <row r="497" spans="1:8" s="6" customFormat="1" ht="10.95" customHeight="1" outlineLevel="5" x14ac:dyDescent="0.2">
      <c r="A497" s="4" t="s">
        <v>5</v>
      </c>
      <c r="B497" s="5" t="s">
        <v>490</v>
      </c>
      <c r="C497" s="7"/>
      <c r="D497" s="7" t="s">
        <v>499</v>
      </c>
      <c r="E497" s="4" t="s">
        <v>5</v>
      </c>
      <c r="F497" s="5" t="s">
        <v>490</v>
      </c>
      <c r="G497" s="2">
        <v>40</v>
      </c>
      <c r="H497" s="2" t="s">
        <v>5089</v>
      </c>
    </row>
    <row r="498" spans="1:8" s="6" customFormat="1" ht="10.95" customHeight="1" outlineLevel="5" x14ac:dyDescent="0.2">
      <c r="A498" s="4" t="s">
        <v>5</v>
      </c>
      <c r="B498" s="5" t="s">
        <v>490</v>
      </c>
      <c r="C498" s="7"/>
      <c r="D498" s="7" t="s">
        <v>500</v>
      </c>
      <c r="E498" s="4" t="s">
        <v>5</v>
      </c>
      <c r="F498" s="5" t="s">
        <v>490</v>
      </c>
      <c r="G498" s="2">
        <v>94.1</v>
      </c>
      <c r="H498" s="2" t="s">
        <v>5089</v>
      </c>
    </row>
    <row r="499" spans="1:8" s="6" customFormat="1" ht="10.95" customHeight="1" outlineLevel="5" x14ac:dyDescent="0.2">
      <c r="A499" s="4" t="s">
        <v>5</v>
      </c>
      <c r="B499" s="5" t="s">
        <v>490</v>
      </c>
      <c r="C499" s="7"/>
      <c r="D499" s="7" t="s">
        <v>501</v>
      </c>
      <c r="E499" s="4" t="s">
        <v>5</v>
      </c>
      <c r="F499" s="5" t="s">
        <v>490</v>
      </c>
      <c r="G499" s="2">
        <v>172.70253472222223</v>
      </c>
      <c r="H499" s="2" t="s">
        <v>5089</v>
      </c>
    </row>
    <row r="500" spans="1:8" s="6" customFormat="1" ht="10.95" customHeight="1" outlineLevel="5" collapsed="1" x14ac:dyDescent="0.2">
      <c r="A500" s="4" t="s">
        <v>5</v>
      </c>
      <c r="B500" s="5" t="s">
        <v>490</v>
      </c>
      <c r="C500" s="7"/>
      <c r="D500" s="7" t="s">
        <v>502</v>
      </c>
      <c r="E500" s="4" t="s">
        <v>5</v>
      </c>
      <c r="F500" s="5" t="s">
        <v>490</v>
      </c>
      <c r="G500" s="2">
        <v>110.09842185128983</v>
      </c>
      <c r="H500" s="2" t="s">
        <v>5089</v>
      </c>
    </row>
    <row r="501" spans="1:8" s="6" customFormat="1" ht="10.95" hidden="1" customHeight="1" outlineLevel="4" x14ac:dyDescent="0.2">
      <c r="A501" s="4" t="s">
        <v>5</v>
      </c>
      <c r="B501" s="5" t="s">
        <v>490</v>
      </c>
      <c r="C501" s="5" t="s">
        <v>503</v>
      </c>
      <c r="D501" s="5"/>
      <c r="E501" s="4" t="s">
        <v>5</v>
      </c>
      <c r="F501" s="5" t="s">
        <v>490</v>
      </c>
      <c r="G501" s="2" t="e">
        <v>#N/A</v>
      </c>
      <c r="H501" s="2" t="s">
        <v>5089</v>
      </c>
    </row>
    <row r="502" spans="1:8" s="6" customFormat="1" ht="10.95" customHeight="1" outlineLevel="5" x14ac:dyDescent="0.2">
      <c r="A502" s="4" t="s">
        <v>5</v>
      </c>
      <c r="B502" s="5" t="s">
        <v>490</v>
      </c>
      <c r="C502" s="7"/>
      <c r="D502" s="7" t="s">
        <v>504</v>
      </c>
      <c r="E502" s="4" t="s">
        <v>5</v>
      </c>
      <c r="F502" s="5" t="s">
        <v>490</v>
      </c>
      <c r="G502" s="2">
        <v>20.81</v>
      </c>
      <c r="H502" s="2" t="s">
        <v>5089</v>
      </c>
    </row>
    <row r="503" spans="1:8" s="6" customFormat="1" ht="10.95" customHeight="1" outlineLevel="5" x14ac:dyDescent="0.2">
      <c r="A503" s="4" t="s">
        <v>5</v>
      </c>
      <c r="B503" s="5" t="s">
        <v>490</v>
      </c>
      <c r="C503" s="7"/>
      <c r="D503" s="7" t="s">
        <v>505</v>
      </c>
      <c r="E503" s="4" t="s">
        <v>5</v>
      </c>
      <c r="F503" s="5" t="s">
        <v>490</v>
      </c>
      <c r="G503" s="2">
        <v>84.821384615384616</v>
      </c>
      <c r="H503" s="2" t="s">
        <v>5089</v>
      </c>
    </row>
    <row r="504" spans="1:8" s="6" customFormat="1" ht="10.95" customHeight="1" outlineLevel="5" x14ac:dyDescent="0.2">
      <c r="A504" s="4" t="s">
        <v>5</v>
      </c>
      <c r="B504" s="5" t="s">
        <v>490</v>
      </c>
      <c r="C504" s="7"/>
      <c r="D504" s="7" t="s">
        <v>506</v>
      </c>
      <c r="E504" s="4" t="s">
        <v>5</v>
      </c>
      <c r="F504" s="5" t="s">
        <v>490</v>
      </c>
      <c r="G504" s="2">
        <v>27.0885</v>
      </c>
      <c r="H504" s="2" t="s">
        <v>5089</v>
      </c>
    </row>
    <row r="505" spans="1:8" s="6" customFormat="1" ht="10.95" customHeight="1" outlineLevel="5" x14ac:dyDescent="0.2">
      <c r="A505" s="4" t="s">
        <v>5</v>
      </c>
      <c r="B505" s="5" t="s">
        <v>490</v>
      </c>
      <c r="C505" s="7"/>
      <c r="D505" s="7" t="s">
        <v>507</v>
      </c>
      <c r="E505" s="4" t="s">
        <v>5</v>
      </c>
      <c r="F505" s="5" t="s">
        <v>490</v>
      </c>
      <c r="G505" s="2">
        <v>34.635542857142859</v>
      </c>
      <c r="H505" s="2" t="s">
        <v>5089</v>
      </c>
    </row>
    <row r="506" spans="1:8" s="6" customFormat="1" ht="10.95" customHeight="1" outlineLevel="5" x14ac:dyDescent="0.2">
      <c r="A506" s="4" t="s">
        <v>5</v>
      </c>
      <c r="B506" s="5" t="s">
        <v>490</v>
      </c>
      <c r="C506" s="7"/>
      <c r="D506" s="7" t="s">
        <v>508</v>
      </c>
      <c r="E506" s="4" t="s">
        <v>5</v>
      </c>
      <c r="F506" s="5" t="s">
        <v>490</v>
      </c>
      <c r="G506" s="2">
        <v>57.239451219512198</v>
      </c>
      <c r="H506" s="2" t="s">
        <v>5089</v>
      </c>
    </row>
    <row r="507" spans="1:8" s="6" customFormat="1" ht="10.95" customHeight="1" outlineLevel="5" x14ac:dyDescent="0.2">
      <c r="A507" s="4" t="s">
        <v>5</v>
      </c>
      <c r="B507" s="5" t="s">
        <v>490</v>
      </c>
      <c r="C507" s="7"/>
      <c r="D507" s="7" t="s">
        <v>509</v>
      </c>
      <c r="E507" s="4" t="s">
        <v>5</v>
      </c>
      <c r="F507" s="5" t="s">
        <v>490</v>
      </c>
      <c r="G507" s="2">
        <v>33.684052193862918</v>
      </c>
      <c r="H507" s="2" t="s">
        <v>5089</v>
      </c>
    </row>
    <row r="508" spans="1:8" s="6" customFormat="1" ht="10.95" customHeight="1" outlineLevel="5" collapsed="1" x14ac:dyDescent="0.2">
      <c r="A508" s="4" t="s">
        <v>5</v>
      </c>
      <c r="B508" s="5" t="s">
        <v>490</v>
      </c>
      <c r="C508" s="7"/>
      <c r="D508" s="7" t="s">
        <v>510</v>
      </c>
      <c r="E508" s="4" t="s">
        <v>5</v>
      </c>
      <c r="F508" s="5" t="s">
        <v>490</v>
      </c>
      <c r="G508" s="2">
        <v>35.335036870791917</v>
      </c>
      <c r="H508" s="2" t="s">
        <v>5089</v>
      </c>
    </row>
    <row r="509" spans="1:8" s="6" customFormat="1" ht="10.95" hidden="1" customHeight="1" outlineLevel="4" x14ac:dyDescent="0.2">
      <c r="A509" s="4" t="s">
        <v>5</v>
      </c>
      <c r="B509" s="5" t="s">
        <v>490</v>
      </c>
      <c r="C509" s="5" t="s">
        <v>511</v>
      </c>
      <c r="D509" s="5"/>
      <c r="E509" s="4" t="s">
        <v>5</v>
      </c>
      <c r="F509" s="5" t="s">
        <v>490</v>
      </c>
      <c r="G509" s="2" t="e">
        <v>#N/A</v>
      </c>
      <c r="H509" s="2" t="s">
        <v>5089</v>
      </c>
    </row>
    <row r="510" spans="1:8" s="6" customFormat="1" ht="10.95" customHeight="1" outlineLevel="5" x14ac:dyDescent="0.2">
      <c r="A510" s="4" t="s">
        <v>5</v>
      </c>
      <c r="B510" s="5" t="s">
        <v>490</v>
      </c>
      <c r="C510" s="7"/>
      <c r="D510" s="7" t="s">
        <v>512</v>
      </c>
      <c r="E510" s="4" t="s">
        <v>5</v>
      </c>
      <c r="F510" s="5" t="s">
        <v>490</v>
      </c>
      <c r="G510" s="2">
        <v>28.428750000000001</v>
      </c>
      <c r="H510" s="2" t="s">
        <v>5089</v>
      </c>
    </row>
    <row r="511" spans="1:8" s="6" customFormat="1" ht="10.95" customHeight="1" outlineLevel="5" x14ac:dyDescent="0.2">
      <c r="A511" s="4" t="s">
        <v>5</v>
      </c>
      <c r="B511" s="5" t="s">
        <v>490</v>
      </c>
      <c r="C511" s="7"/>
      <c r="D511" s="7" t="s">
        <v>513</v>
      </c>
      <c r="E511" s="4" t="s">
        <v>5</v>
      </c>
      <c r="F511" s="5" t="s">
        <v>490</v>
      </c>
      <c r="G511" s="2">
        <v>34.216000000000001</v>
      </c>
      <c r="H511" s="2" t="s">
        <v>5089</v>
      </c>
    </row>
    <row r="512" spans="1:8" s="6" customFormat="1" ht="10.95" customHeight="1" outlineLevel="5" x14ac:dyDescent="0.2">
      <c r="A512" s="4" t="s">
        <v>5</v>
      </c>
      <c r="B512" s="5" t="s">
        <v>490</v>
      </c>
      <c r="C512" s="7"/>
      <c r="D512" s="7" t="s">
        <v>514</v>
      </c>
      <c r="E512" s="4" t="s">
        <v>5</v>
      </c>
      <c r="F512" s="5" t="s">
        <v>490</v>
      </c>
      <c r="G512" s="2">
        <v>20.923777777777779</v>
      </c>
      <c r="H512" s="2" t="s">
        <v>5089</v>
      </c>
    </row>
    <row r="513" spans="1:8" s="6" customFormat="1" ht="10.95" customHeight="1" outlineLevel="5" x14ac:dyDescent="0.2">
      <c r="A513" s="4" t="s">
        <v>5</v>
      </c>
      <c r="B513" s="5" t="s">
        <v>490</v>
      </c>
      <c r="C513" s="7"/>
      <c r="D513" s="7" t="s">
        <v>515</v>
      </c>
      <c r="E513" s="4" t="s">
        <v>5</v>
      </c>
      <c r="F513" s="5" t="s">
        <v>490</v>
      </c>
      <c r="G513" s="2">
        <v>28.58</v>
      </c>
      <c r="H513" s="2" t="s">
        <v>5089</v>
      </c>
    </row>
    <row r="514" spans="1:8" s="6" customFormat="1" ht="10.95" customHeight="1" outlineLevel="5" x14ac:dyDescent="0.2">
      <c r="A514" s="4" t="s">
        <v>5</v>
      </c>
      <c r="B514" s="5" t="s">
        <v>490</v>
      </c>
      <c r="C514" s="7"/>
      <c r="D514" s="7" t="s">
        <v>516</v>
      </c>
      <c r="E514" s="4" t="s">
        <v>5</v>
      </c>
      <c r="F514" s="5" t="s">
        <v>490</v>
      </c>
      <c r="G514" s="2">
        <v>38</v>
      </c>
      <c r="H514" s="2" t="s">
        <v>5089</v>
      </c>
    </row>
    <row r="515" spans="1:8" s="6" customFormat="1" ht="10.95" customHeight="1" outlineLevel="5" x14ac:dyDescent="0.2">
      <c r="A515" s="4" t="s">
        <v>5</v>
      </c>
      <c r="B515" s="5" t="s">
        <v>490</v>
      </c>
      <c r="C515" s="7"/>
      <c r="D515" s="7" t="s">
        <v>517</v>
      </c>
      <c r="E515" s="4" t="s">
        <v>5</v>
      </c>
      <c r="F515" s="5" t="s">
        <v>490</v>
      </c>
      <c r="G515" s="2">
        <v>30.71166666666667</v>
      </c>
      <c r="H515" s="2" t="s">
        <v>5089</v>
      </c>
    </row>
    <row r="516" spans="1:8" s="6" customFormat="1" ht="10.95" customHeight="1" outlineLevel="5" x14ac:dyDescent="0.2">
      <c r="A516" s="4" t="s">
        <v>5</v>
      </c>
      <c r="B516" s="5" t="s">
        <v>490</v>
      </c>
      <c r="C516" s="7"/>
      <c r="D516" s="7" t="s">
        <v>518</v>
      </c>
      <c r="E516" s="4" t="s">
        <v>5</v>
      </c>
      <c r="F516" s="5" t="s">
        <v>490</v>
      </c>
      <c r="G516" s="2">
        <v>20.725999999999999</v>
      </c>
      <c r="H516" s="2" t="s">
        <v>5089</v>
      </c>
    </row>
    <row r="517" spans="1:8" s="6" customFormat="1" ht="10.95" customHeight="1" outlineLevel="5" x14ac:dyDescent="0.2">
      <c r="A517" s="4" t="s">
        <v>5</v>
      </c>
      <c r="B517" s="5" t="s">
        <v>490</v>
      </c>
      <c r="C517" s="7"/>
      <c r="D517" s="7" t="s">
        <v>519</v>
      </c>
      <c r="E517" s="4" t="s">
        <v>5</v>
      </c>
      <c r="F517" s="5" t="s">
        <v>490</v>
      </c>
      <c r="G517" s="2">
        <v>23.49123595505618</v>
      </c>
      <c r="H517" s="2" t="s">
        <v>5089</v>
      </c>
    </row>
    <row r="518" spans="1:8" s="6" customFormat="1" ht="10.95" customHeight="1" outlineLevel="5" x14ac:dyDescent="0.2">
      <c r="A518" s="4" t="s">
        <v>5</v>
      </c>
      <c r="B518" s="5" t="s">
        <v>490</v>
      </c>
      <c r="C518" s="7"/>
      <c r="D518" s="7" t="s">
        <v>520</v>
      </c>
      <c r="E518" s="4" t="s">
        <v>5</v>
      </c>
      <c r="F518" s="5" t="s">
        <v>490</v>
      </c>
      <c r="G518" s="2">
        <v>29.648055555555555</v>
      </c>
      <c r="H518" s="2" t="s">
        <v>5089</v>
      </c>
    </row>
    <row r="519" spans="1:8" s="6" customFormat="1" ht="10.95" customHeight="1" outlineLevel="5" x14ac:dyDescent="0.2">
      <c r="A519" s="4" t="s">
        <v>5</v>
      </c>
      <c r="B519" s="5" t="s">
        <v>490</v>
      </c>
      <c r="C519" s="7"/>
      <c r="D519" s="7" t="s">
        <v>521</v>
      </c>
      <c r="E519" s="4" t="s">
        <v>5</v>
      </c>
      <c r="F519" s="5" t="s">
        <v>490</v>
      </c>
      <c r="G519" s="2">
        <v>31.02</v>
      </c>
      <c r="H519" s="2" t="s">
        <v>5089</v>
      </c>
    </row>
    <row r="520" spans="1:8" s="6" customFormat="1" ht="10.95" customHeight="1" outlineLevel="5" x14ac:dyDescent="0.2">
      <c r="A520" s="4" t="s">
        <v>5</v>
      </c>
      <c r="B520" s="5" t="s">
        <v>490</v>
      </c>
      <c r="C520" s="7"/>
      <c r="D520" s="7" t="s">
        <v>522</v>
      </c>
      <c r="E520" s="4" t="s">
        <v>5</v>
      </c>
      <c r="F520" s="5" t="s">
        <v>490</v>
      </c>
      <c r="G520" s="2">
        <v>37.799999999999997</v>
      </c>
      <c r="H520" s="2" t="s">
        <v>5089</v>
      </c>
    </row>
    <row r="521" spans="1:8" s="6" customFormat="1" ht="10.95" customHeight="1" outlineLevel="5" x14ac:dyDescent="0.2">
      <c r="A521" s="4" t="s">
        <v>5</v>
      </c>
      <c r="B521" s="5" t="s">
        <v>490</v>
      </c>
      <c r="C521" s="7"/>
      <c r="D521" s="7" t="s">
        <v>523</v>
      </c>
      <c r="E521" s="4" t="s">
        <v>5</v>
      </c>
      <c r="F521" s="5" t="s">
        <v>490</v>
      </c>
      <c r="G521" s="2">
        <v>37.145875576036865</v>
      </c>
      <c r="H521" s="2" t="s">
        <v>5089</v>
      </c>
    </row>
    <row r="522" spans="1:8" s="6" customFormat="1" ht="10.95" customHeight="1" outlineLevel="5" x14ac:dyDescent="0.2">
      <c r="A522" s="4" t="s">
        <v>5</v>
      </c>
      <c r="B522" s="5" t="s">
        <v>490</v>
      </c>
      <c r="C522" s="7"/>
      <c r="D522" s="7" t="s">
        <v>524</v>
      </c>
      <c r="E522" s="4" t="s">
        <v>5</v>
      </c>
      <c r="F522" s="5" t="s">
        <v>490</v>
      </c>
      <c r="G522" s="2">
        <v>33.452085714285715</v>
      </c>
      <c r="H522" s="2" t="s">
        <v>5089</v>
      </c>
    </row>
    <row r="523" spans="1:8" s="6" customFormat="1" ht="10.95" customHeight="1" outlineLevel="5" x14ac:dyDescent="0.2">
      <c r="A523" s="4" t="s">
        <v>5</v>
      </c>
      <c r="B523" s="5" t="s">
        <v>490</v>
      </c>
      <c r="C523" s="7"/>
      <c r="D523" s="7" t="s">
        <v>525</v>
      </c>
      <c r="E523" s="4" t="s">
        <v>5</v>
      </c>
      <c r="F523" s="5" t="s">
        <v>490</v>
      </c>
      <c r="G523" s="2">
        <v>30.8</v>
      </c>
      <c r="H523" s="2" t="s">
        <v>5089</v>
      </c>
    </row>
    <row r="524" spans="1:8" s="6" customFormat="1" ht="10.95" customHeight="1" outlineLevel="5" x14ac:dyDescent="0.2">
      <c r="A524" s="4" t="s">
        <v>5</v>
      </c>
      <c r="B524" s="5" t="s">
        <v>490</v>
      </c>
      <c r="C524" s="7"/>
      <c r="D524" s="7" t="s">
        <v>526</v>
      </c>
      <c r="E524" s="4" t="s">
        <v>5</v>
      </c>
      <c r="F524" s="5" t="s">
        <v>490</v>
      </c>
      <c r="G524" s="2">
        <v>33.039073047858942</v>
      </c>
      <c r="H524" s="2" t="s">
        <v>5089</v>
      </c>
    </row>
    <row r="525" spans="1:8" s="6" customFormat="1" ht="10.95" customHeight="1" outlineLevel="5" x14ac:dyDescent="0.2">
      <c r="A525" s="4" t="s">
        <v>5</v>
      </c>
      <c r="B525" s="5" t="s">
        <v>490</v>
      </c>
      <c r="C525" s="7"/>
      <c r="D525" s="7" t="s">
        <v>527</v>
      </c>
      <c r="E525" s="4" t="s">
        <v>5</v>
      </c>
      <c r="F525" s="5" t="s">
        <v>490</v>
      </c>
      <c r="G525" s="2">
        <v>36.9</v>
      </c>
      <c r="H525" s="2" t="s">
        <v>5089</v>
      </c>
    </row>
    <row r="526" spans="1:8" s="6" customFormat="1" ht="10.95" customHeight="1" outlineLevel="5" x14ac:dyDescent="0.2">
      <c r="A526" s="4" t="s">
        <v>5</v>
      </c>
      <c r="B526" s="5" t="s">
        <v>490</v>
      </c>
      <c r="C526" s="7"/>
      <c r="D526" s="7" t="s">
        <v>528</v>
      </c>
      <c r="E526" s="4" t="s">
        <v>5</v>
      </c>
      <c r="F526" s="5" t="s">
        <v>490</v>
      </c>
      <c r="G526" s="2">
        <v>17.822283713575786</v>
      </c>
      <c r="H526" s="2" t="s">
        <v>5089</v>
      </c>
    </row>
    <row r="527" spans="1:8" s="6" customFormat="1" ht="10.95" customHeight="1" outlineLevel="5" x14ac:dyDescent="0.2">
      <c r="A527" s="4" t="s">
        <v>5</v>
      </c>
      <c r="B527" s="5" t="s">
        <v>490</v>
      </c>
      <c r="C527" s="7"/>
      <c r="D527" s="7" t="s">
        <v>529</v>
      </c>
      <c r="E527" s="4" t="s">
        <v>5</v>
      </c>
      <c r="F527" s="5" t="s">
        <v>490</v>
      </c>
      <c r="G527" s="2">
        <v>19.25</v>
      </c>
      <c r="H527" s="2" t="s">
        <v>5089</v>
      </c>
    </row>
    <row r="528" spans="1:8" s="6" customFormat="1" ht="10.95" customHeight="1" outlineLevel="5" x14ac:dyDescent="0.2">
      <c r="A528" s="4" t="s">
        <v>5</v>
      </c>
      <c r="B528" s="5" t="s">
        <v>490</v>
      </c>
      <c r="C528" s="7"/>
      <c r="D528" s="7" t="s">
        <v>530</v>
      </c>
      <c r="E528" s="4" t="s">
        <v>5</v>
      </c>
      <c r="F528" s="5" t="s">
        <v>490</v>
      </c>
      <c r="G528" s="2">
        <v>22.197040719696972</v>
      </c>
      <c r="H528" s="2" t="s">
        <v>5089</v>
      </c>
    </row>
    <row r="529" spans="1:8" s="6" customFormat="1" ht="10.95" customHeight="1" outlineLevel="5" x14ac:dyDescent="0.2">
      <c r="A529" s="4" t="s">
        <v>5</v>
      </c>
      <c r="B529" s="5" t="s">
        <v>490</v>
      </c>
      <c r="C529" s="7"/>
      <c r="D529" s="7" t="s">
        <v>531</v>
      </c>
      <c r="E529" s="4" t="s">
        <v>5</v>
      </c>
      <c r="F529" s="5" t="s">
        <v>490</v>
      </c>
      <c r="G529" s="2">
        <v>21.105651728553138</v>
      </c>
      <c r="H529" s="2" t="s">
        <v>5089</v>
      </c>
    </row>
    <row r="530" spans="1:8" s="6" customFormat="1" ht="10.95" customHeight="1" outlineLevel="5" x14ac:dyDescent="0.2">
      <c r="A530" s="4" t="s">
        <v>5</v>
      </c>
      <c r="B530" s="5" t="s">
        <v>490</v>
      </c>
      <c r="C530" s="7"/>
      <c r="D530" s="7" t="s">
        <v>532</v>
      </c>
      <c r="E530" s="4" t="s">
        <v>5</v>
      </c>
      <c r="F530" s="5" t="s">
        <v>490</v>
      </c>
      <c r="G530" s="2">
        <v>24.324989005619347</v>
      </c>
      <c r="H530" s="2" t="s">
        <v>5089</v>
      </c>
    </row>
    <row r="531" spans="1:8" s="6" customFormat="1" ht="10.95" customHeight="1" outlineLevel="5" x14ac:dyDescent="0.2">
      <c r="A531" s="4" t="s">
        <v>5</v>
      </c>
      <c r="B531" s="5" t="s">
        <v>490</v>
      </c>
      <c r="C531" s="7"/>
      <c r="D531" s="7" t="s">
        <v>533</v>
      </c>
      <c r="E531" s="4" t="s">
        <v>5</v>
      </c>
      <c r="F531" s="5" t="s">
        <v>490</v>
      </c>
      <c r="G531" s="2">
        <v>19.122993348115301</v>
      </c>
      <c r="H531" s="2" t="s">
        <v>5089</v>
      </c>
    </row>
    <row r="532" spans="1:8" s="6" customFormat="1" ht="10.95" customHeight="1" outlineLevel="5" x14ac:dyDescent="0.2">
      <c r="A532" s="4" t="s">
        <v>5</v>
      </c>
      <c r="B532" s="5" t="s">
        <v>490</v>
      </c>
      <c r="C532" s="7"/>
      <c r="D532" s="7" t="s">
        <v>534</v>
      </c>
      <c r="E532" s="4" t="s">
        <v>5</v>
      </c>
      <c r="F532" s="5" t="s">
        <v>490</v>
      </c>
      <c r="G532" s="2">
        <v>27.898544461003475</v>
      </c>
      <c r="H532" s="2" t="s">
        <v>5089</v>
      </c>
    </row>
    <row r="533" spans="1:8" s="6" customFormat="1" ht="10.95" customHeight="1" outlineLevel="5" x14ac:dyDescent="0.2">
      <c r="A533" s="4" t="s">
        <v>5</v>
      </c>
      <c r="B533" s="5" t="s">
        <v>490</v>
      </c>
      <c r="C533" s="7"/>
      <c r="D533" s="7" t="s">
        <v>535</v>
      </c>
      <c r="E533" s="4" t="s">
        <v>5</v>
      </c>
      <c r="F533" s="5" t="s">
        <v>490</v>
      </c>
      <c r="G533" s="2">
        <v>16.327413672421837</v>
      </c>
      <c r="H533" s="2" t="s">
        <v>5091</v>
      </c>
    </row>
    <row r="534" spans="1:8" s="6" customFormat="1" ht="10.95" customHeight="1" outlineLevel="5" x14ac:dyDescent="0.2">
      <c r="A534" s="4" t="s">
        <v>5</v>
      </c>
      <c r="B534" s="5" t="s">
        <v>490</v>
      </c>
      <c r="C534" s="7"/>
      <c r="D534" s="7" t="s">
        <v>536</v>
      </c>
      <c r="E534" s="4" t="s">
        <v>5</v>
      </c>
      <c r="F534" s="5" t="s">
        <v>490</v>
      </c>
      <c r="G534" s="2">
        <v>31.885377947295421</v>
      </c>
      <c r="H534" s="2" t="s">
        <v>5089</v>
      </c>
    </row>
    <row r="535" spans="1:8" s="6" customFormat="1" ht="10.95" customHeight="1" outlineLevel="5" x14ac:dyDescent="0.2">
      <c r="A535" s="4" t="s">
        <v>5</v>
      </c>
      <c r="B535" s="5" t="s">
        <v>490</v>
      </c>
      <c r="C535" s="7"/>
      <c r="D535" s="7" t="s">
        <v>537</v>
      </c>
      <c r="E535" s="4" t="s">
        <v>5</v>
      </c>
      <c r="F535" s="5" t="s">
        <v>490</v>
      </c>
      <c r="G535" s="2">
        <v>20.73905472636816</v>
      </c>
      <c r="H535" s="2" t="s">
        <v>5091</v>
      </c>
    </row>
    <row r="536" spans="1:8" s="6" customFormat="1" ht="10.95" customHeight="1" outlineLevel="5" collapsed="1" x14ac:dyDescent="0.2">
      <c r="A536" s="4" t="s">
        <v>5</v>
      </c>
      <c r="B536" s="5" t="s">
        <v>490</v>
      </c>
      <c r="C536" s="7"/>
      <c r="D536" s="7" t="s">
        <v>538</v>
      </c>
      <c r="E536" s="4" t="s">
        <v>5</v>
      </c>
      <c r="F536" s="5" t="s">
        <v>490</v>
      </c>
      <c r="G536" s="2">
        <v>24.177167128347183</v>
      </c>
      <c r="H536" s="2" t="s">
        <v>5091</v>
      </c>
    </row>
    <row r="537" spans="1:8" s="6" customFormat="1" ht="10.95" hidden="1" customHeight="1" outlineLevel="4" x14ac:dyDescent="0.2">
      <c r="A537" s="4" t="s">
        <v>5</v>
      </c>
      <c r="B537" s="5" t="s">
        <v>490</v>
      </c>
      <c r="C537" s="5" t="s">
        <v>539</v>
      </c>
      <c r="D537" s="5"/>
      <c r="E537" s="4" t="s">
        <v>5</v>
      </c>
      <c r="F537" s="5" t="s">
        <v>490</v>
      </c>
      <c r="G537" s="2" t="e">
        <v>#N/A</v>
      </c>
      <c r="H537" s="2" t="s">
        <v>5089</v>
      </c>
    </row>
    <row r="538" spans="1:8" s="6" customFormat="1" ht="10.95" customHeight="1" outlineLevel="5" x14ac:dyDescent="0.2">
      <c r="A538" s="4" t="s">
        <v>5</v>
      </c>
      <c r="B538" s="5" t="s">
        <v>490</v>
      </c>
      <c r="C538" s="7"/>
      <c r="D538" s="7" t="s">
        <v>540</v>
      </c>
      <c r="E538" s="4" t="s">
        <v>5</v>
      </c>
      <c r="F538" s="5" t="s">
        <v>490</v>
      </c>
      <c r="G538" s="2">
        <v>67.584999999999994</v>
      </c>
      <c r="H538" s="2" t="s">
        <v>5089</v>
      </c>
    </row>
    <row r="539" spans="1:8" s="6" customFormat="1" ht="10.95" customHeight="1" outlineLevel="5" x14ac:dyDescent="0.2">
      <c r="A539" s="4" t="s">
        <v>5</v>
      </c>
      <c r="B539" s="5" t="s">
        <v>490</v>
      </c>
      <c r="C539" s="7"/>
      <c r="D539" s="7" t="s">
        <v>541</v>
      </c>
      <c r="E539" s="4" t="s">
        <v>5</v>
      </c>
      <c r="F539" s="5" t="s">
        <v>490</v>
      </c>
      <c r="G539" s="2">
        <v>102.675</v>
      </c>
      <c r="H539" s="2" t="s">
        <v>5089</v>
      </c>
    </row>
    <row r="540" spans="1:8" s="6" customFormat="1" ht="10.95" customHeight="1" outlineLevel="5" x14ac:dyDescent="0.2">
      <c r="A540" s="4" t="s">
        <v>5</v>
      </c>
      <c r="B540" s="5" t="s">
        <v>490</v>
      </c>
      <c r="C540" s="7"/>
      <c r="D540" s="7" t="s">
        <v>542</v>
      </c>
      <c r="E540" s="4" t="s">
        <v>5</v>
      </c>
      <c r="F540" s="5" t="s">
        <v>490</v>
      </c>
      <c r="G540" s="2">
        <v>108.09666666666668</v>
      </c>
      <c r="H540" s="2" t="s">
        <v>5089</v>
      </c>
    </row>
    <row r="541" spans="1:8" s="6" customFormat="1" ht="10.95" customHeight="1" outlineLevel="5" x14ac:dyDescent="0.2">
      <c r="A541" s="4" t="s">
        <v>5</v>
      </c>
      <c r="B541" s="5" t="s">
        <v>490</v>
      </c>
      <c r="C541" s="7"/>
      <c r="D541" s="7" t="s">
        <v>543</v>
      </c>
      <c r="E541" s="4" t="s">
        <v>5</v>
      </c>
      <c r="F541" s="5" t="s">
        <v>490</v>
      </c>
      <c r="G541" s="2">
        <v>98.857500000000002</v>
      </c>
      <c r="H541" s="2" t="s">
        <v>5089</v>
      </c>
    </row>
    <row r="542" spans="1:8" s="6" customFormat="1" ht="10.95" customHeight="1" outlineLevel="5" x14ac:dyDescent="0.2">
      <c r="A542" s="4" t="s">
        <v>5</v>
      </c>
      <c r="B542" s="5" t="s">
        <v>490</v>
      </c>
      <c r="C542" s="7"/>
      <c r="D542" s="7" t="s">
        <v>544</v>
      </c>
      <c r="E542" s="4" t="s">
        <v>5</v>
      </c>
      <c r="F542" s="5" t="s">
        <v>490</v>
      </c>
      <c r="G542" s="2">
        <v>73.458181818181814</v>
      </c>
      <c r="H542" s="2" t="s">
        <v>5089</v>
      </c>
    </row>
    <row r="543" spans="1:8" s="6" customFormat="1" ht="10.95" customHeight="1" outlineLevel="5" x14ac:dyDescent="0.2">
      <c r="A543" s="4" t="s">
        <v>5</v>
      </c>
      <c r="B543" s="5" t="s">
        <v>490</v>
      </c>
      <c r="C543" s="7"/>
      <c r="D543" s="7" t="s">
        <v>545</v>
      </c>
      <c r="E543" s="4" t="s">
        <v>5</v>
      </c>
      <c r="F543" s="5" t="s">
        <v>490</v>
      </c>
      <c r="G543" s="2">
        <v>63.382631578947368</v>
      </c>
      <c r="H543" s="2" t="s">
        <v>5089</v>
      </c>
    </row>
    <row r="544" spans="1:8" s="6" customFormat="1" ht="10.95" customHeight="1" outlineLevel="5" x14ac:dyDescent="0.2">
      <c r="A544" s="4" t="s">
        <v>5</v>
      </c>
      <c r="B544" s="5" t="s">
        <v>490</v>
      </c>
      <c r="C544" s="7"/>
      <c r="D544" s="7" t="s">
        <v>546</v>
      </c>
      <c r="E544" s="4" t="s">
        <v>5</v>
      </c>
      <c r="F544" s="5" t="s">
        <v>490</v>
      </c>
      <c r="G544" s="2">
        <v>95.583888888888893</v>
      </c>
      <c r="H544" s="2" t="s">
        <v>5089</v>
      </c>
    </row>
    <row r="545" spans="1:8" s="6" customFormat="1" ht="10.95" customHeight="1" outlineLevel="5" x14ac:dyDescent="0.2">
      <c r="A545" s="4" t="s">
        <v>5</v>
      </c>
      <c r="B545" s="5" t="s">
        <v>490</v>
      </c>
      <c r="C545" s="7"/>
      <c r="D545" s="7" t="s">
        <v>547</v>
      </c>
      <c r="E545" s="4" t="s">
        <v>5</v>
      </c>
      <c r="F545" s="5" t="s">
        <v>490</v>
      </c>
      <c r="G545" s="2">
        <v>104.91236842105263</v>
      </c>
      <c r="H545" s="2" t="s">
        <v>5089</v>
      </c>
    </row>
    <row r="546" spans="1:8" s="6" customFormat="1" ht="10.95" customHeight="1" outlineLevel="5" x14ac:dyDescent="0.2">
      <c r="A546" s="4" t="s">
        <v>5</v>
      </c>
      <c r="B546" s="5" t="s">
        <v>490</v>
      </c>
      <c r="C546" s="7"/>
      <c r="D546" s="7" t="s">
        <v>548</v>
      </c>
      <c r="E546" s="4" t="s">
        <v>5</v>
      </c>
      <c r="F546" s="5" t="s">
        <v>490</v>
      </c>
      <c r="G546" s="2">
        <v>16.362165605095541</v>
      </c>
      <c r="H546" s="2" t="s">
        <v>5089</v>
      </c>
    </row>
    <row r="547" spans="1:8" s="6" customFormat="1" ht="10.95" customHeight="1" outlineLevel="5" x14ac:dyDescent="0.2">
      <c r="A547" s="4" t="s">
        <v>5</v>
      </c>
      <c r="B547" s="5" t="s">
        <v>490</v>
      </c>
      <c r="C547" s="7"/>
      <c r="D547" s="7" t="s">
        <v>549</v>
      </c>
      <c r="E547" s="4" t="s">
        <v>5</v>
      </c>
      <c r="F547" s="5" t="s">
        <v>490</v>
      </c>
      <c r="G547" s="2">
        <v>69.934615384615384</v>
      </c>
      <c r="H547" s="2" t="s">
        <v>5089</v>
      </c>
    </row>
    <row r="548" spans="1:8" s="6" customFormat="1" ht="10.95" customHeight="1" outlineLevel="5" x14ac:dyDescent="0.2">
      <c r="A548" s="4" t="s">
        <v>5</v>
      </c>
      <c r="B548" s="5" t="s">
        <v>490</v>
      </c>
      <c r="C548" s="7"/>
      <c r="D548" s="7" t="s">
        <v>550</v>
      </c>
      <c r="E548" s="4" t="s">
        <v>5</v>
      </c>
      <c r="F548" s="5" t="s">
        <v>490</v>
      </c>
      <c r="G548" s="2">
        <v>76.23555555555555</v>
      </c>
      <c r="H548" s="2" t="s">
        <v>5089</v>
      </c>
    </row>
    <row r="549" spans="1:8" s="6" customFormat="1" ht="10.95" customHeight="1" outlineLevel="5" x14ac:dyDescent="0.2">
      <c r="A549" s="4" t="s">
        <v>5</v>
      </c>
      <c r="B549" s="5" t="s">
        <v>490</v>
      </c>
      <c r="C549" s="7"/>
      <c r="D549" s="7" t="s">
        <v>551</v>
      </c>
      <c r="E549" s="4" t="s">
        <v>5</v>
      </c>
      <c r="F549" s="5" t="s">
        <v>490</v>
      </c>
      <c r="G549" s="2">
        <v>84.71324675324675</v>
      </c>
      <c r="H549" s="2" t="s">
        <v>5089</v>
      </c>
    </row>
    <row r="550" spans="1:8" s="6" customFormat="1" ht="10.95" customHeight="1" outlineLevel="5" x14ac:dyDescent="0.2">
      <c r="A550" s="4" t="s">
        <v>5</v>
      </c>
      <c r="B550" s="5" t="s">
        <v>490</v>
      </c>
      <c r="C550" s="7"/>
      <c r="D550" s="7" t="s">
        <v>552</v>
      </c>
      <c r="E550" s="4" t="s">
        <v>5</v>
      </c>
      <c r="F550" s="5" t="s">
        <v>490</v>
      </c>
      <c r="G550" s="2">
        <v>106.77176470588235</v>
      </c>
      <c r="H550" s="2" t="s">
        <v>5089</v>
      </c>
    </row>
    <row r="551" spans="1:8" s="6" customFormat="1" ht="10.95" customHeight="1" outlineLevel="5" x14ac:dyDescent="0.2">
      <c r="A551" s="4" t="s">
        <v>5</v>
      </c>
      <c r="B551" s="5" t="s">
        <v>490</v>
      </c>
      <c r="C551" s="7"/>
      <c r="D551" s="7" t="s">
        <v>553</v>
      </c>
      <c r="E551" s="4" t="s">
        <v>5</v>
      </c>
      <c r="F551" s="5" t="s">
        <v>490</v>
      </c>
      <c r="G551" s="2">
        <v>71.906634615384618</v>
      </c>
      <c r="H551" s="2" t="s">
        <v>5089</v>
      </c>
    </row>
    <row r="552" spans="1:8" s="6" customFormat="1" ht="10.95" customHeight="1" outlineLevel="5" x14ac:dyDescent="0.2">
      <c r="A552" s="4" t="s">
        <v>5</v>
      </c>
      <c r="B552" s="5" t="s">
        <v>490</v>
      </c>
      <c r="C552" s="7"/>
      <c r="D552" s="7" t="s">
        <v>554</v>
      </c>
      <c r="E552" s="4" t="s">
        <v>5</v>
      </c>
      <c r="F552" s="5" t="s">
        <v>490</v>
      </c>
      <c r="G552" s="2">
        <v>77.31</v>
      </c>
      <c r="H552" s="2" t="s">
        <v>5089</v>
      </c>
    </row>
    <row r="553" spans="1:8" s="6" customFormat="1" ht="10.95" customHeight="1" outlineLevel="5" x14ac:dyDescent="0.2">
      <c r="A553" s="4" t="s">
        <v>5</v>
      </c>
      <c r="B553" s="5" t="s">
        <v>490</v>
      </c>
      <c r="C553" s="7"/>
      <c r="D553" s="7" t="s">
        <v>555</v>
      </c>
      <c r="E553" s="4" t="s">
        <v>5</v>
      </c>
      <c r="F553" s="5" t="s">
        <v>490</v>
      </c>
      <c r="G553" s="2">
        <v>64.913117647058826</v>
      </c>
      <c r="H553" s="2" t="s">
        <v>5089</v>
      </c>
    </row>
    <row r="554" spans="1:8" s="6" customFormat="1" ht="10.95" customHeight="1" outlineLevel="5" x14ac:dyDescent="0.2">
      <c r="A554" s="4" t="s">
        <v>5</v>
      </c>
      <c r="B554" s="5" t="s">
        <v>490</v>
      </c>
      <c r="C554" s="7"/>
      <c r="D554" s="7" t="s">
        <v>556</v>
      </c>
      <c r="E554" s="4" t="s">
        <v>5</v>
      </c>
      <c r="F554" s="5" t="s">
        <v>490</v>
      </c>
      <c r="G554" s="2">
        <v>65.842710843373496</v>
      </c>
      <c r="H554" s="2" t="s">
        <v>5089</v>
      </c>
    </row>
    <row r="555" spans="1:8" s="6" customFormat="1" ht="10.95" customHeight="1" outlineLevel="5" x14ac:dyDescent="0.2">
      <c r="A555" s="4" t="s">
        <v>5</v>
      </c>
      <c r="B555" s="5" t="s">
        <v>490</v>
      </c>
      <c r="C555" s="7"/>
      <c r="D555" s="7" t="s">
        <v>557</v>
      </c>
      <c r="E555" s="4" t="s">
        <v>5</v>
      </c>
      <c r="F555" s="5" t="s">
        <v>490</v>
      </c>
      <c r="G555" s="2">
        <v>105.71081818181818</v>
      </c>
      <c r="H555" s="2" t="s">
        <v>5089</v>
      </c>
    </row>
    <row r="556" spans="1:8" s="6" customFormat="1" ht="10.95" customHeight="1" outlineLevel="5" x14ac:dyDescent="0.2">
      <c r="A556" s="4" t="s">
        <v>5</v>
      </c>
      <c r="B556" s="5" t="s">
        <v>490</v>
      </c>
      <c r="C556" s="7"/>
      <c r="D556" s="7" t="s">
        <v>558</v>
      </c>
      <c r="E556" s="4" t="s">
        <v>5</v>
      </c>
      <c r="F556" s="5" t="s">
        <v>490</v>
      </c>
      <c r="G556" s="2">
        <v>87.910359281437124</v>
      </c>
      <c r="H556" s="2" t="s">
        <v>5089</v>
      </c>
    </row>
    <row r="557" spans="1:8" s="6" customFormat="1" ht="10.95" customHeight="1" outlineLevel="5" x14ac:dyDescent="0.2">
      <c r="A557" s="4" t="s">
        <v>5</v>
      </c>
      <c r="B557" s="5" t="s">
        <v>490</v>
      </c>
      <c r="C557" s="7"/>
      <c r="D557" s="7" t="s">
        <v>559</v>
      </c>
      <c r="E557" s="4" t="s">
        <v>5</v>
      </c>
      <c r="F557" s="5" t="s">
        <v>490</v>
      </c>
      <c r="G557" s="2">
        <v>70.975624999999994</v>
      </c>
      <c r="H557" s="2" t="s">
        <v>5089</v>
      </c>
    </row>
    <row r="558" spans="1:8" s="6" customFormat="1" ht="10.95" customHeight="1" outlineLevel="5" x14ac:dyDescent="0.2">
      <c r="A558" s="4" t="s">
        <v>5</v>
      </c>
      <c r="B558" s="5" t="s">
        <v>490</v>
      </c>
      <c r="C558" s="7"/>
      <c r="D558" s="7" t="s">
        <v>560</v>
      </c>
      <c r="E558" s="4" t="s">
        <v>5</v>
      </c>
      <c r="F558" s="5" t="s">
        <v>490</v>
      </c>
      <c r="G558" s="2">
        <v>113.81296774193548</v>
      </c>
      <c r="H558" s="2" t="s">
        <v>5089</v>
      </c>
    </row>
    <row r="559" spans="1:8" s="6" customFormat="1" ht="10.95" customHeight="1" outlineLevel="5" x14ac:dyDescent="0.2">
      <c r="A559" s="4" t="s">
        <v>5</v>
      </c>
      <c r="B559" s="5" t="s">
        <v>490</v>
      </c>
      <c r="C559" s="7"/>
      <c r="D559" s="7" t="s">
        <v>561</v>
      </c>
      <c r="E559" s="4" t="s">
        <v>5</v>
      </c>
      <c r="F559" s="5" t="s">
        <v>490</v>
      </c>
      <c r="G559" s="2">
        <v>77.617279693486594</v>
      </c>
      <c r="H559" s="2" t="s">
        <v>5089</v>
      </c>
    </row>
    <row r="560" spans="1:8" s="6" customFormat="1" ht="10.95" customHeight="1" outlineLevel="5" x14ac:dyDescent="0.2">
      <c r="A560" s="4" t="s">
        <v>5</v>
      </c>
      <c r="B560" s="5" t="s">
        <v>490</v>
      </c>
      <c r="C560" s="7"/>
      <c r="D560" s="7" t="s">
        <v>562</v>
      </c>
      <c r="E560" s="4" t="s">
        <v>5</v>
      </c>
      <c r="F560" s="5" t="s">
        <v>490</v>
      </c>
      <c r="G560" s="2">
        <v>70.424197860962565</v>
      </c>
      <c r="H560" s="2" t="s">
        <v>5089</v>
      </c>
    </row>
    <row r="561" spans="1:8" s="6" customFormat="1" ht="10.95" customHeight="1" outlineLevel="5" x14ac:dyDescent="0.2">
      <c r="A561" s="4" t="s">
        <v>5</v>
      </c>
      <c r="B561" s="5" t="s">
        <v>490</v>
      </c>
      <c r="C561" s="7"/>
      <c r="D561" s="7" t="s">
        <v>563</v>
      </c>
      <c r="E561" s="4" t="s">
        <v>5</v>
      </c>
      <c r="F561" s="5" t="s">
        <v>490</v>
      </c>
      <c r="G561" s="2">
        <v>65.816787439613535</v>
      </c>
      <c r="H561" s="2" t="s">
        <v>5089</v>
      </c>
    </row>
    <row r="562" spans="1:8" s="6" customFormat="1" ht="10.95" customHeight="1" outlineLevel="5" x14ac:dyDescent="0.2">
      <c r="A562" s="4" t="s">
        <v>5</v>
      </c>
      <c r="B562" s="5" t="s">
        <v>490</v>
      </c>
      <c r="C562" s="7"/>
      <c r="D562" s="7" t="s">
        <v>564</v>
      </c>
      <c r="E562" s="4" t="s">
        <v>5</v>
      </c>
      <c r="F562" s="5" t="s">
        <v>490</v>
      </c>
      <c r="G562" s="2">
        <v>105.64</v>
      </c>
      <c r="H562" s="2" t="s">
        <v>5089</v>
      </c>
    </row>
    <row r="563" spans="1:8" s="6" customFormat="1" ht="10.95" customHeight="1" outlineLevel="5" x14ac:dyDescent="0.2">
      <c r="A563" s="4" t="s">
        <v>5</v>
      </c>
      <c r="B563" s="5" t="s">
        <v>490</v>
      </c>
      <c r="C563" s="7"/>
      <c r="D563" s="7" t="s">
        <v>565</v>
      </c>
      <c r="E563" s="4" t="s">
        <v>5</v>
      </c>
      <c r="F563" s="5" t="s">
        <v>490</v>
      </c>
      <c r="G563" s="2">
        <v>78.209999999999994</v>
      </c>
      <c r="H563" s="2" t="s">
        <v>5089</v>
      </c>
    </row>
    <row r="564" spans="1:8" s="6" customFormat="1" ht="10.95" customHeight="1" outlineLevel="5" x14ac:dyDescent="0.2">
      <c r="A564" s="4" t="s">
        <v>5</v>
      </c>
      <c r="B564" s="5" t="s">
        <v>490</v>
      </c>
      <c r="C564" s="7"/>
      <c r="D564" s="7" t="s">
        <v>566</v>
      </c>
      <c r="E564" s="4" t="s">
        <v>5</v>
      </c>
      <c r="F564" s="5" t="s">
        <v>490</v>
      </c>
      <c r="G564" s="2">
        <v>79.883435294117646</v>
      </c>
      <c r="H564" s="2" t="s">
        <v>5089</v>
      </c>
    </row>
    <row r="565" spans="1:8" s="6" customFormat="1" ht="10.95" customHeight="1" outlineLevel="5" x14ac:dyDescent="0.2">
      <c r="A565" s="4" t="s">
        <v>5</v>
      </c>
      <c r="B565" s="5" t="s">
        <v>490</v>
      </c>
      <c r="C565" s="7"/>
      <c r="D565" s="7" t="s">
        <v>567</v>
      </c>
      <c r="E565" s="4" t="s">
        <v>5</v>
      </c>
      <c r="F565" s="5" t="s">
        <v>490</v>
      </c>
      <c r="G565" s="2">
        <v>98.551504424778756</v>
      </c>
      <c r="H565" s="2" t="s">
        <v>5089</v>
      </c>
    </row>
    <row r="566" spans="1:8" s="6" customFormat="1" ht="10.95" customHeight="1" outlineLevel="5" x14ac:dyDescent="0.2">
      <c r="A566" s="4" t="s">
        <v>5</v>
      </c>
      <c r="B566" s="5" t="s">
        <v>490</v>
      </c>
      <c r="C566" s="7"/>
      <c r="D566" s="7" t="s">
        <v>568</v>
      </c>
      <c r="E566" s="4" t="s">
        <v>5</v>
      </c>
      <c r="F566" s="5" t="s">
        <v>490</v>
      </c>
      <c r="G566" s="2">
        <v>103.77513368983958</v>
      </c>
      <c r="H566" s="2" t="s">
        <v>5089</v>
      </c>
    </row>
    <row r="567" spans="1:8" s="6" customFormat="1" ht="10.95" customHeight="1" outlineLevel="5" x14ac:dyDescent="0.2">
      <c r="A567" s="4" t="s">
        <v>5</v>
      </c>
      <c r="B567" s="5" t="s">
        <v>490</v>
      </c>
      <c r="C567" s="7"/>
      <c r="D567" s="7" t="s">
        <v>569</v>
      </c>
      <c r="E567" s="4" t="s">
        <v>5</v>
      </c>
      <c r="F567" s="5" t="s">
        <v>490</v>
      </c>
      <c r="G567" s="2">
        <v>58.332713286713286</v>
      </c>
      <c r="H567" s="2" t="s">
        <v>5089</v>
      </c>
    </row>
    <row r="568" spans="1:8" s="6" customFormat="1" ht="10.95" customHeight="1" outlineLevel="5" x14ac:dyDescent="0.2">
      <c r="A568" s="4" t="s">
        <v>5</v>
      </c>
      <c r="B568" s="5" t="s">
        <v>490</v>
      </c>
      <c r="C568" s="7"/>
      <c r="D568" s="7" t="s">
        <v>570</v>
      </c>
      <c r="E568" s="4" t="s">
        <v>5</v>
      </c>
      <c r="F568" s="5" t="s">
        <v>490</v>
      </c>
      <c r="G568" s="2">
        <v>70.529789789789788</v>
      </c>
      <c r="H568" s="2" t="s">
        <v>5089</v>
      </c>
    </row>
    <row r="569" spans="1:8" s="6" customFormat="1" ht="10.95" customHeight="1" outlineLevel="5" x14ac:dyDescent="0.2">
      <c r="A569" s="4" t="s">
        <v>5</v>
      </c>
      <c r="B569" s="5" t="s">
        <v>490</v>
      </c>
      <c r="C569" s="7"/>
      <c r="D569" s="7" t="s">
        <v>571</v>
      </c>
      <c r="E569" s="4" t="s">
        <v>5</v>
      </c>
      <c r="F569" s="5" t="s">
        <v>490</v>
      </c>
      <c r="G569" s="2">
        <v>47.364293419633221</v>
      </c>
      <c r="H569" s="2" t="s">
        <v>5089</v>
      </c>
    </row>
    <row r="570" spans="1:8" s="6" customFormat="1" ht="10.95" customHeight="1" outlineLevel="5" x14ac:dyDescent="0.2">
      <c r="A570" s="4" t="s">
        <v>5</v>
      </c>
      <c r="B570" s="5" t="s">
        <v>490</v>
      </c>
      <c r="C570" s="7"/>
      <c r="D570" s="7" t="s">
        <v>572</v>
      </c>
      <c r="E570" s="4" t="s">
        <v>5</v>
      </c>
      <c r="F570" s="5" t="s">
        <v>490</v>
      </c>
      <c r="G570" s="2">
        <v>104.97476851851852</v>
      </c>
      <c r="H570" s="2" t="s">
        <v>5089</v>
      </c>
    </row>
    <row r="571" spans="1:8" s="6" customFormat="1" ht="10.95" customHeight="1" outlineLevel="5" x14ac:dyDescent="0.2">
      <c r="A571" s="4" t="s">
        <v>5</v>
      </c>
      <c r="B571" s="5" t="s">
        <v>490</v>
      </c>
      <c r="C571" s="7"/>
      <c r="D571" s="7" t="s">
        <v>573</v>
      </c>
      <c r="E571" s="4" t="s">
        <v>5</v>
      </c>
      <c r="F571" s="5" t="s">
        <v>490</v>
      </c>
      <c r="G571" s="2">
        <v>67.290000000000006</v>
      </c>
      <c r="H571" s="2" t="s">
        <v>5089</v>
      </c>
    </row>
    <row r="572" spans="1:8" s="6" customFormat="1" ht="10.95" customHeight="1" outlineLevel="5" x14ac:dyDescent="0.2">
      <c r="A572" s="4" t="s">
        <v>5</v>
      </c>
      <c r="B572" s="5" t="s">
        <v>490</v>
      </c>
      <c r="C572" s="7"/>
      <c r="D572" s="7" t="s">
        <v>574</v>
      </c>
      <c r="E572" s="4" t="s">
        <v>5</v>
      </c>
      <c r="F572" s="5" t="s">
        <v>490</v>
      </c>
      <c r="G572" s="2">
        <v>68</v>
      </c>
      <c r="H572" s="2" t="s">
        <v>5089</v>
      </c>
    </row>
    <row r="573" spans="1:8" s="6" customFormat="1" ht="10.95" customHeight="1" outlineLevel="5" x14ac:dyDescent="0.2">
      <c r="A573" s="4" t="s">
        <v>5</v>
      </c>
      <c r="B573" s="5" t="s">
        <v>490</v>
      </c>
      <c r="C573" s="7"/>
      <c r="D573" s="7" t="s">
        <v>575</v>
      </c>
      <c r="E573" s="4" t="s">
        <v>5</v>
      </c>
      <c r="F573" s="5" t="s">
        <v>490</v>
      </c>
      <c r="G573" s="2">
        <v>61.901661538461539</v>
      </c>
      <c r="H573" s="2" t="s">
        <v>5089</v>
      </c>
    </row>
    <row r="574" spans="1:8" s="6" customFormat="1" ht="10.95" customHeight="1" outlineLevel="5" x14ac:dyDescent="0.2">
      <c r="A574" s="4" t="s">
        <v>5</v>
      </c>
      <c r="B574" s="5" t="s">
        <v>490</v>
      </c>
      <c r="C574" s="7"/>
      <c r="D574" s="7" t="s">
        <v>576</v>
      </c>
      <c r="E574" s="4" t="s">
        <v>5</v>
      </c>
      <c r="F574" s="5" t="s">
        <v>490</v>
      </c>
      <c r="G574" s="2">
        <v>106.68131313131313</v>
      </c>
      <c r="H574" s="2" t="s">
        <v>5089</v>
      </c>
    </row>
    <row r="575" spans="1:8" s="6" customFormat="1" ht="10.95" customHeight="1" outlineLevel="5" x14ac:dyDescent="0.2">
      <c r="A575" s="4" t="s">
        <v>5</v>
      </c>
      <c r="B575" s="5" t="s">
        <v>490</v>
      </c>
      <c r="C575" s="7"/>
      <c r="D575" s="7" t="s">
        <v>577</v>
      </c>
      <c r="E575" s="4" t="s">
        <v>5</v>
      </c>
      <c r="F575" s="5" t="s">
        <v>490</v>
      </c>
      <c r="G575" s="2">
        <v>66.375457286432166</v>
      </c>
      <c r="H575" s="2" t="s">
        <v>5089</v>
      </c>
    </row>
    <row r="576" spans="1:8" s="6" customFormat="1" ht="10.95" customHeight="1" outlineLevel="5" x14ac:dyDescent="0.2">
      <c r="A576" s="4" t="s">
        <v>5</v>
      </c>
      <c r="B576" s="5" t="s">
        <v>490</v>
      </c>
      <c r="C576" s="7"/>
      <c r="D576" s="7" t="s">
        <v>578</v>
      </c>
      <c r="E576" s="4" t="s">
        <v>5</v>
      </c>
      <c r="F576" s="5" t="s">
        <v>490</v>
      </c>
      <c r="G576" s="2">
        <v>71.739323467230435</v>
      </c>
      <c r="H576" s="2" t="s">
        <v>5089</v>
      </c>
    </row>
    <row r="577" spans="1:8" s="6" customFormat="1" ht="10.95" customHeight="1" outlineLevel="5" x14ac:dyDescent="0.2">
      <c r="A577" s="4" t="s">
        <v>5</v>
      </c>
      <c r="B577" s="5" t="s">
        <v>490</v>
      </c>
      <c r="C577" s="7"/>
      <c r="D577" s="7" t="s">
        <v>579</v>
      </c>
      <c r="E577" s="4" t="s">
        <v>5</v>
      </c>
      <c r="F577" s="5" t="s">
        <v>490</v>
      </c>
      <c r="G577" s="2">
        <v>72.899765458422166</v>
      </c>
      <c r="H577" s="2" t="s">
        <v>5089</v>
      </c>
    </row>
    <row r="578" spans="1:8" s="6" customFormat="1" ht="10.95" customHeight="1" outlineLevel="5" x14ac:dyDescent="0.2">
      <c r="A578" s="4" t="s">
        <v>5</v>
      </c>
      <c r="B578" s="5" t="s">
        <v>490</v>
      </c>
      <c r="C578" s="7"/>
      <c r="D578" s="7" t="s">
        <v>580</v>
      </c>
      <c r="E578" s="4" t="s">
        <v>5</v>
      </c>
      <c r="F578" s="5" t="s">
        <v>490</v>
      </c>
      <c r="G578" s="2">
        <v>100.81556060606061</v>
      </c>
      <c r="H578" s="2" t="s">
        <v>5089</v>
      </c>
    </row>
    <row r="579" spans="1:8" s="6" customFormat="1" ht="10.95" customHeight="1" outlineLevel="5" x14ac:dyDescent="0.2">
      <c r="A579" s="4" t="s">
        <v>5</v>
      </c>
      <c r="B579" s="5" t="s">
        <v>490</v>
      </c>
      <c r="C579" s="7"/>
      <c r="D579" s="7" t="s">
        <v>581</v>
      </c>
      <c r="E579" s="4" t="s">
        <v>5</v>
      </c>
      <c r="F579" s="5" t="s">
        <v>490</v>
      </c>
      <c r="G579" s="2">
        <v>71.50984227129338</v>
      </c>
      <c r="H579" s="2" t="s">
        <v>5089</v>
      </c>
    </row>
    <row r="580" spans="1:8" s="6" customFormat="1" ht="10.95" customHeight="1" outlineLevel="5" x14ac:dyDescent="0.2">
      <c r="A580" s="4" t="s">
        <v>5</v>
      </c>
      <c r="B580" s="5" t="s">
        <v>490</v>
      </c>
      <c r="C580" s="7"/>
      <c r="D580" s="7" t="s">
        <v>582</v>
      </c>
      <c r="E580" s="4" t="s">
        <v>5</v>
      </c>
      <c r="F580" s="5" t="s">
        <v>490</v>
      </c>
      <c r="G580" s="2">
        <v>86.420176405733187</v>
      </c>
      <c r="H580" s="2" t="s">
        <v>5089</v>
      </c>
    </row>
    <row r="581" spans="1:8" s="6" customFormat="1" ht="10.95" customHeight="1" outlineLevel="5" x14ac:dyDescent="0.2">
      <c r="A581" s="4" t="s">
        <v>5</v>
      </c>
      <c r="B581" s="5" t="s">
        <v>490</v>
      </c>
      <c r="C581" s="7"/>
      <c r="D581" s="7" t="s">
        <v>583</v>
      </c>
      <c r="E581" s="4" t="s">
        <v>5</v>
      </c>
      <c r="F581" s="5" t="s">
        <v>490</v>
      </c>
      <c r="G581" s="2">
        <v>119.86498520710059</v>
      </c>
      <c r="H581" s="2" t="s">
        <v>5089</v>
      </c>
    </row>
    <row r="582" spans="1:8" s="6" customFormat="1" ht="10.95" customHeight="1" outlineLevel="5" x14ac:dyDescent="0.2">
      <c r="A582" s="4" t="s">
        <v>5</v>
      </c>
      <c r="B582" s="5" t="s">
        <v>490</v>
      </c>
      <c r="C582" s="7"/>
      <c r="D582" s="7" t="s">
        <v>584</v>
      </c>
      <c r="E582" s="4" t="s">
        <v>5</v>
      </c>
      <c r="F582" s="5" t="s">
        <v>490</v>
      </c>
      <c r="G582" s="2">
        <v>72.451863309352518</v>
      </c>
      <c r="H582" s="2" t="s">
        <v>5089</v>
      </c>
    </row>
    <row r="583" spans="1:8" s="6" customFormat="1" ht="10.95" customHeight="1" outlineLevel="5" x14ac:dyDescent="0.2">
      <c r="A583" s="4" t="s">
        <v>5</v>
      </c>
      <c r="B583" s="5" t="s">
        <v>490</v>
      </c>
      <c r="C583" s="7"/>
      <c r="D583" s="7" t="s">
        <v>585</v>
      </c>
      <c r="E583" s="4" t="s">
        <v>5</v>
      </c>
      <c r="F583" s="5" t="s">
        <v>490</v>
      </c>
      <c r="G583" s="2">
        <v>50.38812817904374</v>
      </c>
      <c r="H583" s="2" t="s">
        <v>5089</v>
      </c>
    </row>
    <row r="584" spans="1:8" s="6" customFormat="1" ht="10.95" customHeight="1" outlineLevel="5" x14ac:dyDescent="0.2">
      <c r="A584" s="4" t="s">
        <v>5</v>
      </c>
      <c r="B584" s="5" t="s">
        <v>490</v>
      </c>
      <c r="C584" s="7"/>
      <c r="D584" s="7" t="s">
        <v>586</v>
      </c>
      <c r="E584" s="4" t="s">
        <v>5</v>
      </c>
      <c r="F584" s="5" t="s">
        <v>490</v>
      </c>
      <c r="G584" s="2">
        <v>58.001253405994554</v>
      </c>
      <c r="H584" s="2" t="s">
        <v>5089</v>
      </c>
    </row>
    <row r="585" spans="1:8" s="6" customFormat="1" ht="10.95" customHeight="1" outlineLevel="5" x14ac:dyDescent="0.2">
      <c r="A585" s="4" t="s">
        <v>5</v>
      </c>
      <c r="B585" s="5" t="s">
        <v>490</v>
      </c>
      <c r="C585" s="7"/>
      <c r="D585" s="7" t="s">
        <v>587</v>
      </c>
      <c r="E585" s="4" t="s">
        <v>5</v>
      </c>
      <c r="F585" s="5" t="s">
        <v>490</v>
      </c>
      <c r="G585" s="2">
        <v>69.993061480552072</v>
      </c>
      <c r="H585" s="2" t="s">
        <v>5089</v>
      </c>
    </row>
    <row r="586" spans="1:8" s="6" customFormat="1" ht="10.95" customHeight="1" outlineLevel="5" x14ac:dyDescent="0.2">
      <c r="A586" s="4" t="s">
        <v>5</v>
      </c>
      <c r="B586" s="5" t="s">
        <v>490</v>
      </c>
      <c r="C586" s="7"/>
      <c r="D586" s="7" t="s">
        <v>588</v>
      </c>
      <c r="E586" s="4" t="s">
        <v>5</v>
      </c>
      <c r="F586" s="5" t="s">
        <v>490</v>
      </c>
      <c r="G586" s="2">
        <v>67.408258293838855</v>
      </c>
      <c r="H586" s="2" t="s">
        <v>5089</v>
      </c>
    </row>
    <row r="587" spans="1:8" s="6" customFormat="1" ht="10.95" customHeight="1" outlineLevel="5" x14ac:dyDescent="0.2">
      <c r="A587" s="4" t="s">
        <v>5</v>
      </c>
      <c r="B587" s="5" t="s">
        <v>490</v>
      </c>
      <c r="C587" s="7"/>
      <c r="D587" s="7" t="s">
        <v>589</v>
      </c>
      <c r="E587" s="4" t="s">
        <v>5</v>
      </c>
      <c r="F587" s="5" t="s">
        <v>490</v>
      </c>
      <c r="G587" s="2">
        <v>68.17</v>
      </c>
      <c r="H587" s="2" t="s">
        <v>5089</v>
      </c>
    </row>
    <row r="588" spans="1:8" s="6" customFormat="1" ht="10.95" customHeight="1" outlineLevel="5" x14ac:dyDescent="0.2">
      <c r="A588" s="4" t="s">
        <v>5</v>
      </c>
      <c r="B588" s="5" t="s">
        <v>490</v>
      </c>
      <c r="C588" s="7"/>
      <c r="D588" s="7" t="s">
        <v>590</v>
      </c>
      <c r="E588" s="4" t="s">
        <v>5</v>
      </c>
      <c r="F588" s="5" t="s">
        <v>490</v>
      </c>
      <c r="G588" s="2">
        <v>59.434057142857142</v>
      </c>
      <c r="H588" s="2" t="s">
        <v>5089</v>
      </c>
    </row>
    <row r="589" spans="1:8" s="6" customFormat="1" ht="10.95" customHeight="1" outlineLevel="5" x14ac:dyDescent="0.2">
      <c r="A589" s="4" t="s">
        <v>5</v>
      </c>
      <c r="B589" s="5" t="s">
        <v>490</v>
      </c>
      <c r="C589" s="7"/>
      <c r="D589" s="7" t="s">
        <v>591</v>
      </c>
      <c r="E589" s="4" t="s">
        <v>5</v>
      </c>
      <c r="F589" s="5" t="s">
        <v>490</v>
      </c>
      <c r="G589" s="2">
        <v>76.379923484402596</v>
      </c>
      <c r="H589" s="2" t="s">
        <v>5089</v>
      </c>
    </row>
    <row r="590" spans="1:8" s="6" customFormat="1" ht="10.95" customHeight="1" outlineLevel="5" x14ac:dyDescent="0.2">
      <c r="A590" s="4" t="s">
        <v>5</v>
      </c>
      <c r="B590" s="5" t="s">
        <v>490</v>
      </c>
      <c r="C590" s="7"/>
      <c r="D590" s="7" t="s">
        <v>592</v>
      </c>
      <c r="E590" s="4" t="s">
        <v>5</v>
      </c>
      <c r="F590" s="5" t="s">
        <v>490</v>
      </c>
      <c r="G590" s="2">
        <v>66.884373427277296</v>
      </c>
      <c r="H590" s="2" t="s">
        <v>5089</v>
      </c>
    </row>
    <row r="591" spans="1:8" s="6" customFormat="1" ht="10.95" customHeight="1" outlineLevel="5" x14ac:dyDescent="0.2">
      <c r="A591" s="4" t="s">
        <v>5</v>
      </c>
      <c r="B591" s="5" t="s">
        <v>490</v>
      </c>
      <c r="C591" s="7"/>
      <c r="D591" s="7" t="s">
        <v>593</v>
      </c>
      <c r="E591" s="4" t="s">
        <v>5</v>
      </c>
      <c r="F591" s="5" t="s">
        <v>490</v>
      </c>
      <c r="G591" s="2">
        <v>81.645191538021734</v>
      </c>
      <c r="H591" s="2" t="s">
        <v>5089</v>
      </c>
    </row>
    <row r="592" spans="1:8" s="6" customFormat="1" ht="10.95" customHeight="1" outlineLevel="5" x14ac:dyDescent="0.2">
      <c r="A592" s="4" t="s">
        <v>5</v>
      </c>
      <c r="B592" s="5" t="s">
        <v>490</v>
      </c>
      <c r="C592" s="7"/>
      <c r="D592" s="7" t="s">
        <v>594</v>
      </c>
      <c r="E592" s="4" t="s">
        <v>5</v>
      </c>
      <c r="F592" s="5" t="s">
        <v>490</v>
      </c>
      <c r="G592" s="2">
        <v>53.248721380767876</v>
      </c>
      <c r="H592" s="2" t="s">
        <v>5089</v>
      </c>
    </row>
    <row r="593" spans="1:8" s="6" customFormat="1" ht="10.95" customHeight="1" outlineLevel="5" x14ac:dyDescent="0.2">
      <c r="A593" s="4" t="s">
        <v>5</v>
      </c>
      <c r="B593" s="5" t="s">
        <v>490</v>
      </c>
      <c r="C593" s="7"/>
      <c r="D593" s="7" t="s">
        <v>595</v>
      </c>
      <c r="E593" s="4" t="s">
        <v>5</v>
      </c>
      <c r="F593" s="5" t="s">
        <v>490</v>
      </c>
      <c r="G593" s="2">
        <v>97.02489497135582</v>
      </c>
      <c r="H593" s="2" t="s">
        <v>5089</v>
      </c>
    </row>
    <row r="594" spans="1:8" s="6" customFormat="1" ht="10.95" customHeight="1" outlineLevel="5" x14ac:dyDescent="0.2">
      <c r="A594" s="4" t="s">
        <v>5</v>
      </c>
      <c r="B594" s="5" t="s">
        <v>490</v>
      </c>
      <c r="C594" s="7"/>
      <c r="D594" s="7" t="s">
        <v>596</v>
      </c>
      <c r="E594" s="4" t="s">
        <v>5</v>
      </c>
      <c r="F594" s="5" t="s">
        <v>490</v>
      </c>
      <c r="G594" s="2">
        <v>102.60604755784063</v>
      </c>
      <c r="H594" s="2" t="s">
        <v>5089</v>
      </c>
    </row>
    <row r="595" spans="1:8" s="6" customFormat="1" ht="10.95" customHeight="1" outlineLevel="5" x14ac:dyDescent="0.2">
      <c r="A595" s="4" t="s">
        <v>5</v>
      </c>
      <c r="B595" s="5" t="s">
        <v>490</v>
      </c>
      <c r="C595" s="7"/>
      <c r="D595" s="7" t="s">
        <v>597</v>
      </c>
      <c r="E595" s="4" t="s">
        <v>5</v>
      </c>
      <c r="F595" s="5" t="s">
        <v>490</v>
      </c>
      <c r="G595" s="2">
        <v>106.21343163538873</v>
      </c>
      <c r="H595" s="2" t="s">
        <v>5089</v>
      </c>
    </row>
    <row r="596" spans="1:8" s="6" customFormat="1" ht="10.95" customHeight="1" outlineLevel="5" x14ac:dyDescent="0.2">
      <c r="A596" s="4" t="s">
        <v>5</v>
      </c>
      <c r="B596" s="5" t="s">
        <v>490</v>
      </c>
      <c r="C596" s="7"/>
      <c r="D596" s="7" t="s">
        <v>598</v>
      </c>
      <c r="E596" s="4" t="s">
        <v>5</v>
      </c>
      <c r="F596" s="5" t="s">
        <v>490</v>
      </c>
      <c r="G596" s="2">
        <v>105.56957233848954</v>
      </c>
      <c r="H596" s="2" t="s">
        <v>5089</v>
      </c>
    </row>
    <row r="597" spans="1:8" s="6" customFormat="1" ht="10.95" customHeight="1" outlineLevel="5" x14ac:dyDescent="0.2">
      <c r="A597" s="4" t="s">
        <v>5</v>
      </c>
      <c r="B597" s="5" t="s">
        <v>490</v>
      </c>
      <c r="C597" s="7"/>
      <c r="D597" s="7" t="s">
        <v>599</v>
      </c>
      <c r="E597" s="4" t="s">
        <v>5</v>
      </c>
      <c r="F597" s="5" t="s">
        <v>490</v>
      </c>
      <c r="G597" s="2">
        <v>58.409973627427476</v>
      </c>
      <c r="H597" s="2" t="s">
        <v>5089</v>
      </c>
    </row>
    <row r="598" spans="1:8" s="6" customFormat="1" ht="10.95" customHeight="1" outlineLevel="5" x14ac:dyDescent="0.2">
      <c r="A598" s="4" t="s">
        <v>5</v>
      </c>
      <c r="B598" s="5" t="s">
        <v>490</v>
      </c>
      <c r="C598" s="7"/>
      <c r="D598" s="7" t="s">
        <v>600</v>
      </c>
      <c r="E598" s="4" t="s">
        <v>5</v>
      </c>
      <c r="F598" s="5" t="s">
        <v>490</v>
      </c>
      <c r="G598" s="2">
        <v>72.67140970350404</v>
      </c>
      <c r="H598" s="2" t="s">
        <v>5089</v>
      </c>
    </row>
    <row r="599" spans="1:8" s="6" customFormat="1" ht="10.95" customHeight="1" outlineLevel="5" x14ac:dyDescent="0.2">
      <c r="A599" s="4" t="s">
        <v>5</v>
      </c>
      <c r="B599" s="5" t="s">
        <v>490</v>
      </c>
      <c r="C599" s="7"/>
      <c r="D599" s="7" t="s">
        <v>601</v>
      </c>
      <c r="E599" s="4" t="s">
        <v>5</v>
      </c>
      <c r="F599" s="5" t="s">
        <v>490</v>
      </c>
      <c r="G599" s="2">
        <v>100.57192683810214</v>
      </c>
      <c r="H599" s="2" t="s">
        <v>5089</v>
      </c>
    </row>
    <row r="600" spans="1:8" s="6" customFormat="1" ht="10.95" customHeight="1" outlineLevel="5" x14ac:dyDescent="0.2">
      <c r="A600" s="4" t="s">
        <v>5</v>
      </c>
      <c r="B600" s="5" t="s">
        <v>490</v>
      </c>
      <c r="C600" s="7"/>
      <c r="D600" s="7" t="s">
        <v>602</v>
      </c>
      <c r="E600" s="4" t="s">
        <v>5</v>
      </c>
      <c r="F600" s="5" t="s">
        <v>490</v>
      </c>
      <c r="G600" s="2">
        <v>102.09563189143341</v>
      </c>
      <c r="H600" s="2" t="s">
        <v>5089</v>
      </c>
    </row>
    <row r="601" spans="1:8" s="6" customFormat="1" ht="10.95" customHeight="1" outlineLevel="5" x14ac:dyDescent="0.2">
      <c r="A601" s="4" t="s">
        <v>5</v>
      </c>
      <c r="B601" s="5" t="s">
        <v>490</v>
      </c>
      <c r="C601" s="7"/>
      <c r="D601" s="7" t="s">
        <v>603</v>
      </c>
      <c r="E601" s="4" t="s">
        <v>5</v>
      </c>
      <c r="F601" s="5" t="s">
        <v>490</v>
      </c>
      <c r="G601" s="2">
        <v>71.083905846621107</v>
      </c>
      <c r="H601" s="2" t="s">
        <v>5089</v>
      </c>
    </row>
    <row r="602" spans="1:8" s="6" customFormat="1" ht="10.95" customHeight="1" outlineLevel="5" collapsed="1" x14ac:dyDescent="0.2">
      <c r="A602" s="4" t="s">
        <v>5</v>
      </c>
      <c r="B602" s="5" t="s">
        <v>490</v>
      </c>
      <c r="C602" s="7"/>
      <c r="D602" s="7" t="s">
        <v>604</v>
      </c>
      <c r="E602" s="4" t="s">
        <v>5</v>
      </c>
      <c r="F602" s="5" t="s">
        <v>490</v>
      </c>
      <c r="G602" s="2">
        <v>64.2000073244742</v>
      </c>
      <c r="H602" s="2" t="s">
        <v>5091</v>
      </c>
    </row>
    <row r="603" spans="1:8" s="6" customFormat="1" ht="10.95" hidden="1" customHeight="1" outlineLevel="4" x14ac:dyDescent="0.2">
      <c r="A603" s="4" t="s">
        <v>5</v>
      </c>
      <c r="B603" s="5" t="s">
        <v>490</v>
      </c>
      <c r="C603" s="5" t="s">
        <v>605</v>
      </c>
      <c r="D603" s="5"/>
      <c r="E603" s="4" t="s">
        <v>5</v>
      </c>
      <c r="F603" s="5" t="s">
        <v>490</v>
      </c>
      <c r="G603" s="2" t="e">
        <v>#N/A</v>
      </c>
      <c r="H603" s="2" t="s">
        <v>5089</v>
      </c>
    </row>
    <row r="604" spans="1:8" s="6" customFormat="1" ht="10.95" customHeight="1" outlineLevel="5" x14ac:dyDescent="0.2">
      <c r="A604" s="4" t="s">
        <v>5</v>
      </c>
      <c r="B604" s="5" t="s">
        <v>490</v>
      </c>
      <c r="C604" s="7"/>
      <c r="D604" s="7" t="s">
        <v>606</v>
      </c>
      <c r="E604" s="4" t="s">
        <v>5</v>
      </c>
      <c r="F604" s="5" t="s">
        <v>490</v>
      </c>
      <c r="G604" s="2">
        <v>36.42</v>
      </c>
      <c r="H604" s="2" t="s">
        <v>5089</v>
      </c>
    </row>
    <row r="605" spans="1:8" s="6" customFormat="1" ht="10.95" customHeight="1" outlineLevel="5" x14ac:dyDescent="0.2">
      <c r="A605" s="4" t="s">
        <v>5</v>
      </c>
      <c r="B605" s="5" t="s">
        <v>490</v>
      </c>
      <c r="C605" s="7"/>
      <c r="D605" s="7" t="s">
        <v>607</v>
      </c>
      <c r="E605" s="4" t="s">
        <v>5</v>
      </c>
      <c r="F605" s="5" t="s">
        <v>490</v>
      </c>
      <c r="G605" s="2">
        <v>28.036428571428569</v>
      </c>
      <c r="H605" s="2" t="s">
        <v>5089</v>
      </c>
    </row>
    <row r="606" spans="1:8" s="6" customFormat="1" ht="10.95" customHeight="1" outlineLevel="5" x14ac:dyDescent="0.2">
      <c r="A606" s="4" t="s">
        <v>5</v>
      </c>
      <c r="B606" s="5" t="s">
        <v>490</v>
      </c>
      <c r="C606" s="7"/>
      <c r="D606" s="7" t="s">
        <v>608</v>
      </c>
      <c r="E606" s="4" t="s">
        <v>5</v>
      </c>
      <c r="F606" s="5" t="s">
        <v>490</v>
      </c>
      <c r="G606" s="2">
        <v>20</v>
      </c>
      <c r="H606" s="2" t="s">
        <v>5089</v>
      </c>
    </row>
    <row r="607" spans="1:8" s="6" customFormat="1" ht="10.95" customHeight="1" outlineLevel="5" x14ac:dyDescent="0.2">
      <c r="A607" s="4" t="s">
        <v>5</v>
      </c>
      <c r="B607" s="5" t="s">
        <v>490</v>
      </c>
      <c r="C607" s="7"/>
      <c r="D607" s="7" t="s">
        <v>609</v>
      </c>
      <c r="E607" s="4" t="s">
        <v>5</v>
      </c>
      <c r="F607" s="5" t="s">
        <v>490</v>
      </c>
      <c r="G607" s="2">
        <v>36.549999999999997</v>
      </c>
      <c r="H607" s="2" t="s">
        <v>5089</v>
      </c>
    </row>
    <row r="608" spans="1:8" s="6" customFormat="1" ht="10.95" customHeight="1" outlineLevel="5" x14ac:dyDescent="0.2">
      <c r="A608" s="4" t="s">
        <v>5</v>
      </c>
      <c r="B608" s="5" t="s">
        <v>490</v>
      </c>
      <c r="C608" s="7"/>
      <c r="D608" s="7" t="s">
        <v>610</v>
      </c>
      <c r="E608" s="4" t="s">
        <v>5</v>
      </c>
      <c r="F608" s="5" t="s">
        <v>490</v>
      </c>
      <c r="G608" s="2">
        <v>37.774444444444448</v>
      </c>
      <c r="H608" s="2" t="s">
        <v>5089</v>
      </c>
    </row>
    <row r="609" spans="1:8" s="6" customFormat="1" ht="10.95" customHeight="1" outlineLevel="5" x14ac:dyDescent="0.2">
      <c r="A609" s="4" t="s">
        <v>5</v>
      </c>
      <c r="B609" s="5" t="s">
        <v>490</v>
      </c>
      <c r="C609" s="7"/>
      <c r="D609" s="7" t="s">
        <v>611</v>
      </c>
      <c r="E609" s="4" t="s">
        <v>5</v>
      </c>
      <c r="F609" s="5" t="s">
        <v>490</v>
      </c>
      <c r="G609" s="2">
        <v>52</v>
      </c>
      <c r="H609" s="2" t="s">
        <v>5089</v>
      </c>
    </row>
    <row r="610" spans="1:8" s="6" customFormat="1" ht="10.95" customHeight="1" outlineLevel="5" x14ac:dyDescent="0.2">
      <c r="A610" s="4" t="s">
        <v>5</v>
      </c>
      <c r="B610" s="5" t="s">
        <v>490</v>
      </c>
      <c r="C610" s="7"/>
      <c r="D610" s="7" t="s">
        <v>612</v>
      </c>
      <c r="E610" s="4" t="s">
        <v>5</v>
      </c>
      <c r="F610" s="5" t="s">
        <v>490</v>
      </c>
      <c r="G610" s="2">
        <v>47.887250000000002</v>
      </c>
      <c r="H610" s="2" t="s">
        <v>5089</v>
      </c>
    </row>
    <row r="611" spans="1:8" s="6" customFormat="1" ht="10.95" customHeight="1" outlineLevel="5" x14ac:dyDescent="0.2">
      <c r="A611" s="4" t="s">
        <v>5</v>
      </c>
      <c r="B611" s="5" t="s">
        <v>490</v>
      </c>
      <c r="C611" s="7"/>
      <c r="D611" s="7" t="s">
        <v>613</v>
      </c>
      <c r="E611" s="4" t="s">
        <v>5</v>
      </c>
      <c r="F611" s="5" t="s">
        <v>490</v>
      </c>
      <c r="G611" s="2">
        <v>56.7</v>
      </c>
      <c r="H611" s="2" t="s">
        <v>5089</v>
      </c>
    </row>
    <row r="612" spans="1:8" s="6" customFormat="1" ht="10.95" customHeight="1" outlineLevel="5" x14ac:dyDescent="0.2">
      <c r="A612" s="4" t="s">
        <v>5</v>
      </c>
      <c r="B612" s="5" t="s">
        <v>490</v>
      </c>
      <c r="C612" s="7"/>
      <c r="D612" s="7" t="s">
        <v>614</v>
      </c>
      <c r="E612" s="4" t="s">
        <v>5</v>
      </c>
      <c r="F612" s="5" t="s">
        <v>490</v>
      </c>
      <c r="G612" s="2">
        <v>49.649374999999999</v>
      </c>
      <c r="H612" s="2" t="s">
        <v>5089</v>
      </c>
    </row>
    <row r="613" spans="1:8" s="6" customFormat="1" ht="10.95" customHeight="1" outlineLevel="5" x14ac:dyDescent="0.2">
      <c r="A613" s="4" t="s">
        <v>5</v>
      </c>
      <c r="B613" s="5" t="s">
        <v>490</v>
      </c>
      <c r="C613" s="7"/>
      <c r="D613" s="7" t="s">
        <v>615</v>
      </c>
      <c r="E613" s="4" t="s">
        <v>5</v>
      </c>
      <c r="F613" s="5" t="s">
        <v>490</v>
      </c>
      <c r="G613" s="2">
        <v>32.520000000000003</v>
      </c>
      <c r="H613" s="2" t="s">
        <v>5089</v>
      </c>
    </row>
    <row r="614" spans="1:8" s="6" customFormat="1" ht="10.95" customHeight="1" outlineLevel="5" x14ac:dyDescent="0.2">
      <c r="A614" s="4" t="s">
        <v>5</v>
      </c>
      <c r="B614" s="5" t="s">
        <v>490</v>
      </c>
      <c r="C614" s="7"/>
      <c r="D614" s="7" t="s">
        <v>616</v>
      </c>
      <c r="E614" s="4" t="s">
        <v>5</v>
      </c>
      <c r="F614" s="5" t="s">
        <v>490</v>
      </c>
      <c r="G614" s="2">
        <v>58.10526315789474</v>
      </c>
      <c r="H614" s="2" t="s">
        <v>5089</v>
      </c>
    </row>
    <row r="615" spans="1:8" s="6" customFormat="1" ht="10.95" customHeight="1" outlineLevel="5" x14ac:dyDescent="0.2">
      <c r="A615" s="4" t="s">
        <v>5</v>
      </c>
      <c r="B615" s="5" t="s">
        <v>490</v>
      </c>
      <c r="C615" s="7"/>
      <c r="D615" s="7" t="s">
        <v>617</v>
      </c>
      <c r="E615" s="4" t="s">
        <v>5</v>
      </c>
      <c r="F615" s="5" t="s">
        <v>490</v>
      </c>
      <c r="G615" s="2">
        <v>61.656666666666666</v>
      </c>
      <c r="H615" s="2" t="s">
        <v>5089</v>
      </c>
    </row>
    <row r="616" spans="1:8" s="6" customFormat="1" ht="10.95" customHeight="1" outlineLevel="5" x14ac:dyDescent="0.2">
      <c r="A616" s="4" t="s">
        <v>5</v>
      </c>
      <c r="B616" s="5" t="s">
        <v>490</v>
      </c>
      <c r="C616" s="7"/>
      <c r="D616" s="7" t="s">
        <v>618</v>
      </c>
      <c r="E616" s="4" t="s">
        <v>5</v>
      </c>
      <c r="F616" s="5" t="s">
        <v>490</v>
      </c>
      <c r="G616" s="2">
        <v>27.62431623931624</v>
      </c>
      <c r="H616" s="2" t="s">
        <v>5089</v>
      </c>
    </row>
    <row r="617" spans="1:8" s="6" customFormat="1" ht="10.95" customHeight="1" outlineLevel="5" x14ac:dyDescent="0.2">
      <c r="A617" s="4" t="s">
        <v>5</v>
      </c>
      <c r="B617" s="5" t="s">
        <v>490</v>
      </c>
      <c r="C617" s="7"/>
      <c r="D617" s="7" t="s">
        <v>619</v>
      </c>
      <c r="E617" s="4" t="s">
        <v>5</v>
      </c>
      <c r="F617" s="5" t="s">
        <v>490</v>
      </c>
      <c r="G617" s="2">
        <v>41.171104294478532</v>
      </c>
      <c r="H617" s="2" t="s">
        <v>5089</v>
      </c>
    </row>
    <row r="618" spans="1:8" s="6" customFormat="1" ht="10.95" customHeight="1" outlineLevel="5" x14ac:dyDescent="0.2">
      <c r="A618" s="4" t="s">
        <v>5</v>
      </c>
      <c r="B618" s="5" t="s">
        <v>490</v>
      </c>
      <c r="C618" s="7"/>
      <c r="D618" s="7" t="s">
        <v>620</v>
      </c>
      <c r="E618" s="4" t="s">
        <v>5</v>
      </c>
      <c r="F618" s="5" t="s">
        <v>490</v>
      </c>
      <c r="G618" s="2">
        <v>33.560689655172418</v>
      </c>
      <c r="H618" s="2" t="s">
        <v>5089</v>
      </c>
    </row>
    <row r="619" spans="1:8" s="6" customFormat="1" ht="10.95" customHeight="1" outlineLevel="5" x14ac:dyDescent="0.2">
      <c r="A619" s="4" t="s">
        <v>5</v>
      </c>
      <c r="B619" s="5" t="s">
        <v>490</v>
      </c>
      <c r="C619" s="7"/>
      <c r="D619" s="7" t="s">
        <v>621</v>
      </c>
      <c r="E619" s="4" t="s">
        <v>5</v>
      </c>
      <c r="F619" s="5" t="s">
        <v>490</v>
      </c>
      <c r="G619" s="2">
        <v>34.878</v>
      </c>
      <c r="H619" s="2" t="s">
        <v>5089</v>
      </c>
    </row>
    <row r="620" spans="1:8" s="6" customFormat="1" ht="10.95" customHeight="1" outlineLevel="5" x14ac:dyDescent="0.2">
      <c r="A620" s="4" t="s">
        <v>5</v>
      </c>
      <c r="B620" s="5" t="s">
        <v>490</v>
      </c>
      <c r="C620" s="7"/>
      <c r="D620" s="7" t="s">
        <v>622</v>
      </c>
      <c r="E620" s="4" t="s">
        <v>5</v>
      </c>
      <c r="F620" s="5" t="s">
        <v>490</v>
      </c>
      <c r="G620" s="2">
        <v>58.497089947089954</v>
      </c>
      <c r="H620" s="2" t="s">
        <v>5089</v>
      </c>
    </row>
    <row r="621" spans="1:8" s="6" customFormat="1" ht="10.95" customHeight="1" outlineLevel="5" x14ac:dyDescent="0.2">
      <c r="A621" s="4" t="s">
        <v>5</v>
      </c>
      <c r="B621" s="5" t="s">
        <v>490</v>
      </c>
      <c r="C621" s="7"/>
      <c r="D621" s="7" t="s">
        <v>623</v>
      </c>
      <c r="E621" s="4" t="s">
        <v>5</v>
      </c>
      <c r="F621" s="5" t="s">
        <v>490</v>
      </c>
      <c r="G621" s="2">
        <v>38.986648501362396</v>
      </c>
      <c r="H621" s="2" t="s">
        <v>5089</v>
      </c>
    </row>
    <row r="622" spans="1:8" s="6" customFormat="1" ht="10.95" customHeight="1" outlineLevel="5" x14ac:dyDescent="0.2">
      <c r="A622" s="4" t="s">
        <v>5</v>
      </c>
      <c r="B622" s="5" t="s">
        <v>490</v>
      </c>
      <c r="C622" s="7"/>
      <c r="D622" s="7" t="s">
        <v>624</v>
      </c>
      <c r="E622" s="4" t="s">
        <v>5</v>
      </c>
      <c r="F622" s="5" t="s">
        <v>490</v>
      </c>
      <c r="G622" s="2">
        <v>36.169268867924529</v>
      </c>
      <c r="H622" s="2" t="s">
        <v>5089</v>
      </c>
    </row>
    <row r="623" spans="1:8" s="6" customFormat="1" ht="10.95" customHeight="1" outlineLevel="5" x14ac:dyDescent="0.2">
      <c r="A623" s="4" t="s">
        <v>5</v>
      </c>
      <c r="B623" s="5" t="s">
        <v>490</v>
      </c>
      <c r="C623" s="7"/>
      <c r="D623" s="7" t="s">
        <v>625</v>
      </c>
      <c r="E623" s="4" t="s">
        <v>5</v>
      </c>
      <c r="F623" s="5" t="s">
        <v>490</v>
      </c>
      <c r="G623" s="2">
        <v>57.043894736842105</v>
      </c>
      <c r="H623" s="2" t="s">
        <v>5089</v>
      </c>
    </row>
    <row r="624" spans="1:8" s="6" customFormat="1" ht="10.95" customHeight="1" outlineLevel="5" x14ac:dyDescent="0.2">
      <c r="A624" s="4" t="s">
        <v>5</v>
      </c>
      <c r="B624" s="5" t="s">
        <v>490</v>
      </c>
      <c r="C624" s="7"/>
      <c r="D624" s="7" t="s">
        <v>626</v>
      </c>
      <c r="E624" s="4" t="s">
        <v>5</v>
      </c>
      <c r="F624" s="5" t="s">
        <v>490</v>
      </c>
      <c r="G624" s="2">
        <v>37.25517625231911</v>
      </c>
      <c r="H624" s="2" t="s">
        <v>5089</v>
      </c>
    </row>
    <row r="625" spans="1:8" s="6" customFormat="1" ht="10.95" customHeight="1" outlineLevel="5" x14ac:dyDescent="0.2">
      <c r="A625" s="4" t="s">
        <v>5</v>
      </c>
      <c r="B625" s="5" t="s">
        <v>490</v>
      </c>
      <c r="C625" s="7"/>
      <c r="D625" s="7" t="s">
        <v>627</v>
      </c>
      <c r="E625" s="4" t="s">
        <v>5</v>
      </c>
      <c r="F625" s="5" t="s">
        <v>490</v>
      </c>
      <c r="G625" s="2">
        <v>29.060000000000002</v>
      </c>
      <c r="H625" s="2" t="s">
        <v>5089</v>
      </c>
    </row>
    <row r="626" spans="1:8" s="6" customFormat="1" ht="10.95" customHeight="1" outlineLevel="5" x14ac:dyDescent="0.2">
      <c r="A626" s="4" t="s">
        <v>5</v>
      </c>
      <c r="B626" s="5" t="s">
        <v>490</v>
      </c>
      <c r="C626" s="7"/>
      <c r="D626" s="7" t="s">
        <v>628</v>
      </c>
      <c r="E626" s="4" t="s">
        <v>5</v>
      </c>
      <c r="F626" s="5" t="s">
        <v>490</v>
      </c>
      <c r="G626" s="2">
        <v>56.732238372093022</v>
      </c>
      <c r="H626" s="2" t="s">
        <v>5089</v>
      </c>
    </row>
    <row r="627" spans="1:8" s="6" customFormat="1" ht="10.95" customHeight="1" outlineLevel="5" x14ac:dyDescent="0.2">
      <c r="A627" s="4" t="s">
        <v>5</v>
      </c>
      <c r="B627" s="5" t="s">
        <v>490</v>
      </c>
      <c r="C627" s="7"/>
      <c r="D627" s="7" t="s">
        <v>629</v>
      </c>
      <c r="E627" s="4" t="s">
        <v>5</v>
      </c>
      <c r="F627" s="5" t="s">
        <v>490</v>
      </c>
      <c r="G627" s="2">
        <v>42.667455197132611</v>
      </c>
      <c r="H627" s="2" t="s">
        <v>5089</v>
      </c>
    </row>
    <row r="628" spans="1:8" s="6" customFormat="1" ht="10.95" customHeight="1" outlineLevel="5" x14ac:dyDescent="0.2">
      <c r="A628" s="4" t="s">
        <v>5</v>
      </c>
      <c r="B628" s="5" t="s">
        <v>490</v>
      </c>
      <c r="C628" s="7"/>
      <c r="D628" s="7" t="s">
        <v>630</v>
      </c>
      <c r="E628" s="4" t="s">
        <v>5</v>
      </c>
      <c r="F628" s="5" t="s">
        <v>490</v>
      </c>
      <c r="G628" s="2">
        <v>34.543245823389022</v>
      </c>
      <c r="H628" s="2" t="s">
        <v>5089</v>
      </c>
    </row>
    <row r="629" spans="1:8" s="6" customFormat="1" ht="10.95" customHeight="1" outlineLevel="5" x14ac:dyDescent="0.2">
      <c r="A629" s="4" t="s">
        <v>5</v>
      </c>
      <c r="B629" s="5" t="s">
        <v>490</v>
      </c>
      <c r="C629" s="7"/>
      <c r="D629" s="7" t="s">
        <v>631</v>
      </c>
      <c r="E629" s="4" t="s">
        <v>5</v>
      </c>
      <c r="F629" s="5" t="s">
        <v>490</v>
      </c>
      <c r="G629" s="2">
        <v>29.43</v>
      </c>
      <c r="H629" s="2" t="s">
        <v>5089</v>
      </c>
    </row>
    <row r="630" spans="1:8" s="6" customFormat="1" ht="10.95" customHeight="1" outlineLevel="5" x14ac:dyDescent="0.2">
      <c r="A630" s="4" t="s">
        <v>5</v>
      </c>
      <c r="B630" s="5" t="s">
        <v>490</v>
      </c>
      <c r="C630" s="7"/>
      <c r="D630" s="7" t="s">
        <v>632</v>
      </c>
      <c r="E630" s="4" t="s">
        <v>5</v>
      </c>
      <c r="F630" s="5" t="s">
        <v>490</v>
      </c>
      <c r="G630" s="2">
        <v>42.385011848341229</v>
      </c>
      <c r="H630" s="2" t="s">
        <v>5089</v>
      </c>
    </row>
    <row r="631" spans="1:8" s="6" customFormat="1" ht="10.95" customHeight="1" outlineLevel="5" x14ac:dyDescent="0.2">
      <c r="A631" s="4" t="s">
        <v>5</v>
      </c>
      <c r="B631" s="5" t="s">
        <v>490</v>
      </c>
      <c r="C631" s="7"/>
      <c r="D631" s="7" t="s">
        <v>633</v>
      </c>
      <c r="E631" s="4" t="s">
        <v>5</v>
      </c>
      <c r="F631" s="5" t="s">
        <v>490</v>
      </c>
      <c r="G631" s="2">
        <v>41.840697142857145</v>
      </c>
      <c r="H631" s="2" t="s">
        <v>5089</v>
      </c>
    </row>
    <row r="632" spans="1:8" s="6" customFormat="1" ht="10.95" customHeight="1" outlineLevel="5" x14ac:dyDescent="0.2">
      <c r="A632" s="4" t="s">
        <v>5</v>
      </c>
      <c r="B632" s="5" t="s">
        <v>490</v>
      </c>
      <c r="C632" s="7"/>
      <c r="D632" s="7" t="s">
        <v>634</v>
      </c>
      <c r="E632" s="4" t="s">
        <v>5</v>
      </c>
      <c r="F632" s="5" t="s">
        <v>490</v>
      </c>
      <c r="G632" s="2">
        <v>57.342281776416542</v>
      </c>
      <c r="H632" s="2" t="s">
        <v>5089</v>
      </c>
    </row>
    <row r="633" spans="1:8" s="6" customFormat="1" ht="10.95" customHeight="1" outlineLevel="5" x14ac:dyDescent="0.2">
      <c r="A633" s="4" t="s">
        <v>5</v>
      </c>
      <c r="B633" s="5" t="s">
        <v>490</v>
      </c>
      <c r="C633" s="7"/>
      <c r="D633" s="7" t="s">
        <v>635</v>
      </c>
      <c r="E633" s="4" t="s">
        <v>5</v>
      </c>
      <c r="F633" s="5" t="s">
        <v>490</v>
      </c>
      <c r="G633" s="2">
        <v>28.8</v>
      </c>
      <c r="H633" s="2" t="s">
        <v>5089</v>
      </c>
    </row>
    <row r="634" spans="1:8" s="6" customFormat="1" ht="10.95" customHeight="1" outlineLevel="5" x14ac:dyDescent="0.2">
      <c r="A634" s="4" t="s">
        <v>5</v>
      </c>
      <c r="B634" s="5" t="s">
        <v>490</v>
      </c>
      <c r="C634" s="7"/>
      <c r="D634" s="7" t="s">
        <v>636</v>
      </c>
      <c r="E634" s="4" t="s">
        <v>5</v>
      </c>
      <c r="F634" s="5" t="s">
        <v>490</v>
      </c>
      <c r="G634" s="2">
        <v>40.215106550907656</v>
      </c>
      <c r="H634" s="2" t="s">
        <v>5089</v>
      </c>
    </row>
    <row r="635" spans="1:8" s="6" customFormat="1" ht="10.95" customHeight="1" outlineLevel="5" x14ac:dyDescent="0.2">
      <c r="A635" s="4" t="s">
        <v>5</v>
      </c>
      <c r="B635" s="5" t="s">
        <v>490</v>
      </c>
      <c r="C635" s="7"/>
      <c r="D635" s="7" t="s">
        <v>637</v>
      </c>
      <c r="E635" s="4" t="s">
        <v>5</v>
      </c>
      <c r="F635" s="5" t="s">
        <v>490</v>
      </c>
      <c r="G635" s="2">
        <v>37.356887417218545</v>
      </c>
      <c r="H635" s="2" t="s">
        <v>5089</v>
      </c>
    </row>
    <row r="636" spans="1:8" s="6" customFormat="1" ht="10.95" customHeight="1" outlineLevel="5" x14ac:dyDescent="0.2">
      <c r="A636" s="4" t="s">
        <v>5</v>
      </c>
      <c r="B636" s="5" t="s">
        <v>490</v>
      </c>
      <c r="C636" s="7"/>
      <c r="D636" s="7" t="s">
        <v>638</v>
      </c>
      <c r="E636" s="4" t="s">
        <v>5</v>
      </c>
      <c r="F636" s="5" t="s">
        <v>490</v>
      </c>
      <c r="G636" s="2">
        <v>54.616633444075305</v>
      </c>
      <c r="H636" s="2" t="s">
        <v>5089</v>
      </c>
    </row>
    <row r="637" spans="1:8" s="6" customFormat="1" ht="10.95" customHeight="1" outlineLevel="5" x14ac:dyDescent="0.2">
      <c r="A637" s="4" t="s">
        <v>5</v>
      </c>
      <c r="B637" s="5" t="s">
        <v>490</v>
      </c>
      <c r="C637" s="7"/>
      <c r="D637" s="7" t="s">
        <v>639</v>
      </c>
      <c r="E637" s="4" t="s">
        <v>5</v>
      </c>
      <c r="F637" s="5" t="s">
        <v>490</v>
      </c>
      <c r="G637" s="2">
        <v>34.201480650588891</v>
      </c>
      <c r="H637" s="2" t="s">
        <v>5089</v>
      </c>
    </row>
    <row r="638" spans="1:8" s="6" customFormat="1" ht="10.95" customHeight="1" outlineLevel="5" x14ac:dyDescent="0.2">
      <c r="A638" s="4" t="s">
        <v>5</v>
      </c>
      <c r="B638" s="5" t="s">
        <v>490</v>
      </c>
      <c r="C638" s="7"/>
      <c r="D638" s="7" t="s">
        <v>640</v>
      </c>
      <c r="E638" s="4" t="s">
        <v>5</v>
      </c>
      <c r="F638" s="5" t="s">
        <v>490</v>
      </c>
      <c r="G638" s="2">
        <v>50.377620904836192</v>
      </c>
      <c r="H638" s="2" t="s">
        <v>5089</v>
      </c>
    </row>
    <row r="639" spans="1:8" s="6" customFormat="1" ht="10.95" customHeight="1" outlineLevel="5" x14ac:dyDescent="0.2">
      <c r="A639" s="4" t="s">
        <v>5</v>
      </c>
      <c r="B639" s="5" t="s">
        <v>490</v>
      </c>
      <c r="C639" s="7"/>
      <c r="D639" s="7" t="s">
        <v>641</v>
      </c>
      <c r="E639" s="4" t="s">
        <v>5</v>
      </c>
      <c r="F639" s="5" t="s">
        <v>490</v>
      </c>
      <c r="G639" s="2">
        <v>42.785371669004206</v>
      </c>
      <c r="H639" s="2" t="s">
        <v>5089</v>
      </c>
    </row>
    <row r="640" spans="1:8" s="6" customFormat="1" ht="10.95" customHeight="1" outlineLevel="5" x14ac:dyDescent="0.2">
      <c r="A640" s="4" t="s">
        <v>5</v>
      </c>
      <c r="B640" s="5" t="s">
        <v>490</v>
      </c>
      <c r="C640" s="7"/>
      <c r="D640" s="7" t="s">
        <v>642</v>
      </c>
      <c r="E640" s="4" t="s">
        <v>5</v>
      </c>
      <c r="F640" s="5" t="s">
        <v>490</v>
      </c>
      <c r="G640" s="2">
        <v>52.447669421487603</v>
      </c>
      <c r="H640" s="2" t="s">
        <v>5089</v>
      </c>
    </row>
    <row r="641" spans="1:8" s="6" customFormat="1" ht="10.95" customHeight="1" outlineLevel="5" x14ac:dyDescent="0.2">
      <c r="A641" s="4" t="s">
        <v>5</v>
      </c>
      <c r="B641" s="5" t="s">
        <v>490</v>
      </c>
      <c r="C641" s="7"/>
      <c r="D641" s="7" t="s">
        <v>643</v>
      </c>
      <c r="E641" s="4" t="s">
        <v>5</v>
      </c>
      <c r="F641" s="5" t="s">
        <v>490</v>
      </c>
      <c r="G641" s="2">
        <v>38.824891416752841</v>
      </c>
      <c r="H641" s="2" t="s">
        <v>5089</v>
      </c>
    </row>
    <row r="642" spans="1:8" s="6" customFormat="1" ht="10.95" customHeight="1" outlineLevel="5" x14ac:dyDescent="0.2">
      <c r="A642" s="4" t="s">
        <v>5</v>
      </c>
      <c r="B642" s="5" t="s">
        <v>490</v>
      </c>
      <c r="C642" s="7"/>
      <c r="D642" s="7" t="s">
        <v>644</v>
      </c>
      <c r="E642" s="4" t="s">
        <v>5</v>
      </c>
      <c r="F642" s="5" t="s">
        <v>490</v>
      </c>
      <c r="G642" s="2">
        <v>36.484538973384034</v>
      </c>
      <c r="H642" s="2" t="s">
        <v>5089</v>
      </c>
    </row>
    <row r="643" spans="1:8" s="6" customFormat="1" ht="10.95" customHeight="1" outlineLevel="5" x14ac:dyDescent="0.2">
      <c r="A643" s="4" t="s">
        <v>5</v>
      </c>
      <c r="B643" s="5" t="s">
        <v>490</v>
      </c>
      <c r="C643" s="7"/>
      <c r="D643" s="7" t="s">
        <v>645</v>
      </c>
      <c r="E643" s="4" t="s">
        <v>5</v>
      </c>
      <c r="F643" s="5" t="s">
        <v>490</v>
      </c>
      <c r="G643" s="2">
        <v>36.706977611940296</v>
      </c>
      <c r="H643" s="2" t="s">
        <v>5089</v>
      </c>
    </row>
    <row r="644" spans="1:8" s="6" customFormat="1" ht="10.95" customHeight="1" outlineLevel="5" x14ac:dyDescent="0.2">
      <c r="A644" s="4" t="s">
        <v>5</v>
      </c>
      <c r="B644" s="5" t="s">
        <v>490</v>
      </c>
      <c r="C644" s="7"/>
      <c r="D644" s="7" t="s">
        <v>646</v>
      </c>
      <c r="E644" s="4" t="s">
        <v>5</v>
      </c>
      <c r="F644" s="5" t="s">
        <v>490</v>
      </c>
      <c r="G644" s="2">
        <v>59.066128571428571</v>
      </c>
      <c r="H644" s="2" t="s">
        <v>5089</v>
      </c>
    </row>
    <row r="645" spans="1:8" s="6" customFormat="1" ht="10.95" customHeight="1" outlineLevel="5" x14ac:dyDescent="0.2">
      <c r="A645" s="4" t="s">
        <v>5</v>
      </c>
      <c r="B645" s="5" t="s">
        <v>490</v>
      </c>
      <c r="C645" s="7"/>
      <c r="D645" s="7" t="s">
        <v>647</v>
      </c>
      <c r="E645" s="4" t="s">
        <v>5</v>
      </c>
      <c r="F645" s="5" t="s">
        <v>490</v>
      </c>
      <c r="G645" s="2">
        <v>25.780390192459794</v>
      </c>
      <c r="H645" s="2" t="s">
        <v>5089</v>
      </c>
    </row>
    <row r="646" spans="1:8" s="6" customFormat="1" ht="10.95" customHeight="1" outlineLevel="5" x14ac:dyDescent="0.2">
      <c r="A646" s="4" t="s">
        <v>5</v>
      </c>
      <c r="B646" s="5" t="s">
        <v>490</v>
      </c>
      <c r="C646" s="7"/>
      <c r="D646" s="7" t="s">
        <v>648</v>
      </c>
      <c r="E646" s="4" t="s">
        <v>5</v>
      </c>
      <c r="F646" s="5" t="s">
        <v>490</v>
      </c>
      <c r="G646" s="2">
        <v>39.92923457730388</v>
      </c>
      <c r="H646" s="2" t="s">
        <v>5089</v>
      </c>
    </row>
    <row r="647" spans="1:8" s="6" customFormat="1" ht="10.95" customHeight="1" outlineLevel="5" x14ac:dyDescent="0.2">
      <c r="A647" s="4" t="s">
        <v>5</v>
      </c>
      <c r="B647" s="5" t="s">
        <v>490</v>
      </c>
      <c r="C647" s="7"/>
      <c r="D647" s="7" t="s">
        <v>649</v>
      </c>
      <c r="E647" s="4" t="s">
        <v>5</v>
      </c>
      <c r="F647" s="5" t="s">
        <v>490</v>
      </c>
      <c r="G647" s="2">
        <v>57.215587089593768</v>
      </c>
      <c r="H647" s="2" t="s">
        <v>5089</v>
      </c>
    </row>
    <row r="648" spans="1:8" s="6" customFormat="1" ht="10.95" customHeight="1" outlineLevel="5" x14ac:dyDescent="0.2">
      <c r="A648" s="4" t="s">
        <v>5</v>
      </c>
      <c r="B648" s="5" t="s">
        <v>490</v>
      </c>
      <c r="C648" s="7"/>
      <c r="D648" s="7" t="s">
        <v>650</v>
      </c>
      <c r="E648" s="4" t="s">
        <v>5</v>
      </c>
      <c r="F648" s="5" t="s">
        <v>490</v>
      </c>
      <c r="G648" s="2">
        <v>39.044296002880806</v>
      </c>
      <c r="H648" s="2" t="s">
        <v>5089</v>
      </c>
    </row>
    <row r="649" spans="1:8" s="6" customFormat="1" ht="10.95" customHeight="1" outlineLevel="5" x14ac:dyDescent="0.2">
      <c r="A649" s="4" t="s">
        <v>5</v>
      </c>
      <c r="B649" s="5" t="s">
        <v>490</v>
      </c>
      <c r="C649" s="7"/>
      <c r="D649" s="7" t="s">
        <v>651</v>
      </c>
      <c r="E649" s="4" t="s">
        <v>5</v>
      </c>
      <c r="F649" s="5" t="s">
        <v>490</v>
      </c>
      <c r="G649" s="2">
        <v>52.03586647029946</v>
      </c>
      <c r="H649" s="2" t="s">
        <v>5089</v>
      </c>
    </row>
    <row r="650" spans="1:8" s="6" customFormat="1" ht="10.95" customHeight="1" outlineLevel="5" x14ac:dyDescent="0.2">
      <c r="A650" s="4" t="s">
        <v>5</v>
      </c>
      <c r="B650" s="5" t="s">
        <v>490</v>
      </c>
      <c r="C650" s="7"/>
      <c r="D650" s="7" t="s">
        <v>652</v>
      </c>
      <c r="E650" s="4" t="s">
        <v>5</v>
      </c>
      <c r="F650" s="5" t="s">
        <v>490</v>
      </c>
      <c r="G650" s="2">
        <v>46.513363518758091</v>
      </c>
      <c r="H650" s="2" t="s">
        <v>5089</v>
      </c>
    </row>
    <row r="651" spans="1:8" s="6" customFormat="1" ht="10.95" customHeight="1" outlineLevel="5" x14ac:dyDescent="0.2">
      <c r="A651" s="4" t="s">
        <v>5</v>
      </c>
      <c r="B651" s="5" t="s">
        <v>490</v>
      </c>
      <c r="C651" s="7"/>
      <c r="D651" s="7" t="s">
        <v>653</v>
      </c>
      <c r="E651" s="4" t="s">
        <v>5</v>
      </c>
      <c r="F651" s="5" t="s">
        <v>490</v>
      </c>
      <c r="G651" s="2">
        <v>40.389798657718124</v>
      </c>
      <c r="H651" s="2" t="s">
        <v>5089</v>
      </c>
    </row>
    <row r="652" spans="1:8" s="6" customFormat="1" ht="10.95" customHeight="1" outlineLevel="5" x14ac:dyDescent="0.2">
      <c r="A652" s="4" t="s">
        <v>5</v>
      </c>
      <c r="B652" s="5" t="s">
        <v>490</v>
      </c>
      <c r="C652" s="7"/>
      <c r="D652" s="7" t="s">
        <v>654</v>
      </c>
      <c r="E652" s="4" t="s">
        <v>5</v>
      </c>
      <c r="F652" s="5" t="s">
        <v>490</v>
      </c>
      <c r="G652" s="2">
        <v>66.849927797833942</v>
      </c>
      <c r="H652" s="2" t="s">
        <v>5089</v>
      </c>
    </row>
    <row r="653" spans="1:8" s="6" customFormat="1" ht="10.95" customHeight="1" outlineLevel="5" x14ac:dyDescent="0.2">
      <c r="A653" s="4" t="s">
        <v>5</v>
      </c>
      <c r="B653" s="5" t="s">
        <v>490</v>
      </c>
      <c r="C653" s="7"/>
      <c r="D653" s="7" t="s">
        <v>655</v>
      </c>
      <c r="E653" s="4" t="s">
        <v>5</v>
      </c>
      <c r="F653" s="5" t="s">
        <v>490</v>
      </c>
      <c r="G653" s="2">
        <v>47.533834175084174</v>
      </c>
      <c r="H653" s="2" t="s">
        <v>5089</v>
      </c>
    </row>
    <row r="654" spans="1:8" s="6" customFormat="1" ht="10.95" customHeight="1" outlineLevel="5" x14ac:dyDescent="0.2">
      <c r="A654" s="4" t="s">
        <v>5</v>
      </c>
      <c r="B654" s="5" t="s">
        <v>490</v>
      </c>
      <c r="C654" s="7"/>
      <c r="D654" s="7" t="s">
        <v>656</v>
      </c>
      <c r="E654" s="4" t="s">
        <v>5</v>
      </c>
      <c r="F654" s="5" t="s">
        <v>490</v>
      </c>
      <c r="G654" s="2">
        <v>56.618804545454545</v>
      </c>
      <c r="H654" s="2" t="s">
        <v>5089</v>
      </c>
    </row>
    <row r="655" spans="1:8" s="6" customFormat="1" ht="10.95" customHeight="1" outlineLevel="5" x14ac:dyDescent="0.2">
      <c r="A655" s="4" t="s">
        <v>5</v>
      </c>
      <c r="B655" s="5" t="s">
        <v>490</v>
      </c>
      <c r="C655" s="7"/>
      <c r="D655" s="7" t="s">
        <v>657</v>
      </c>
      <c r="E655" s="4" t="s">
        <v>5</v>
      </c>
      <c r="F655" s="5" t="s">
        <v>490</v>
      </c>
      <c r="G655" s="2">
        <v>42.167177063642093</v>
      </c>
      <c r="H655" s="2" t="s">
        <v>5089</v>
      </c>
    </row>
    <row r="656" spans="1:8" s="6" customFormat="1" ht="10.95" customHeight="1" outlineLevel="5" x14ac:dyDescent="0.2">
      <c r="A656" s="4" t="s">
        <v>5</v>
      </c>
      <c r="B656" s="5" t="s">
        <v>490</v>
      </c>
      <c r="C656" s="7"/>
      <c r="D656" s="7" t="s">
        <v>658</v>
      </c>
      <c r="E656" s="4" t="s">
        <v>5</v>
      </c>
      <c r="F656" s="5" t="s">
        <v>490</v>
      </c>
      <c r="G656" s="2">
        <v>34.626358320042527</v>
      </c>
      <c r="H656" s="2" t="s">
        <v>5089</v>
      </c>
    </row>
    <row r="657" spans="1:8" s="6" customFormat="1" ht="10.95" customHeight="1" outlineLevel="5" x14ac:dyDescent="0.2">
      <c r="A657" s="4" t="s">
        <v>5</v>
      </c>
      <c r="B657" s="5" t="s">
        <v>490</v>
      </c>
      <c r="C657" s="7"/>
      <c r="D657" s="7" t="s">
        <v>659</v>
      </c>
      <c r="E657" s="4" t="s">
        <v>5</v>
      </c>
      <c r="F657" s="5" t="s">
        <v>490</v>
      </c>
      <c r="G657" s="2">
        <v>52.835670731707317</v>
      </c>
      <c r="H657" s="2" t="s">
        <v>5089</v>
      </c>
    </row>
    <row r="658" spans="1:8" s="6" customFormat="1" ht="10.95" customHeight="1" outlineLevel="5" x14ac:dyDescent="0.2">
      <c r="A658" s="4" t="s">
        <v>5</v>
      </c>
      <c r="B658" s="5" t="s">
        <v>490</v>
      </c>
      <c r="C658" s="7"/>
      <c r="D658" s="7" t="s">
        <v>660</v>
      </c>
      <c r="E658" s="4" t="s">
        <v>5</v>
      </c>
      <c r="F658" s="5" t="s">
        <v>490</v>
      </c>
      <c r="G658" s="2">
        <v>40.471221682847897</v>
      </c>
      <c r="H658" s="2" t="s">
        <v>5089</v>
      </c>
    </row>
    <row r="659" spans="1:8" s="6" customFormat="1" ht="10.95" customHeight="1" outlineLevel="5" x14ac:dyDescent="0.2">
      <c r="A659" s="4" t="s">
        <v>5</v>
      </c>
      <c r="B659" s="5" t="s">
        <v>490</v>
      </c>
      <c r="C659" s="7"/>
      <c r="D659" s="7" t="s">
        <v>661</v>
      </c>
      <c r="E659" s="4" t="s">
        <v>5</v>
      </c>
      <c r="F659" s="5" t="s">
        <v>490</v>
      </c>
      <c r="G659" s="2">
        <v>54.3</v>
      </c>
      <c r="H659" s="2" t="s">
        <v>5089</v>
      </c>
    </row>
    <row r="660" spans="1:8" s="6" customFormat="1" ht="10.95" customHeight="1" outlineLevel="5" x14ac:dyDescent="0.2">
      <c r="A660" s="4" t="s">
        <v>5</v>
      </c>
      <c r="B660" s="5" t="s">
        <v>490</v>
      </c>
      <c r="C660" s="7"/>
      <c r="D660" s="7" t="s">
        <v>662</v>
      </c>
      <c r="E660" s="4" t="s">
        <v>5</v>
      </c>
      <c r="F660" s="5" t="s">
        <v>490</v>
      </c>
      <c r="G660" s="2">
        <v>59.719888888888896</v>
      </c>
      <c r="H660" s="2" t="s">
        <v>5089</v>
      </c>
    </row>
    <row r="661" spans="1:8" s="6" customFormat="1" ht="10.95" customHeight="1" outlineLevel="5" x14ac:dyDescent="0.2">
      <c r="A661" s="4" t="s">
        <v>5</v>
      </c>
      <c r="B661" s="5" t="s">
        <v>490</v>
      </c>
      <c r="C661" s="7"/>
      <c r="D661" s="7" t="s">
        <v>663</v>
      </c>
      <c r="E661" s="4" t="s">
        <v>5</v>
      </c>
      <c r="F661" s="5" t="s">
        <v>490</v>
      </c>
      <c r="G661" s="2">
        <v>52.086417322834642</v>
      </c>
      <c r="H661" s="2" t="s">
        <v>5089</v>
      </c>
    </row>
    <row r="662" spans="1:8" s="6" customFormat="1" ht="10.95" customHeight="1" outlineLevel="5" x14ac:dyDescent="0.2">
      <c r="A662" s="4" t="s">
        <v>5</v>
      </c>
      <c r="B662" s="5" t="s">
        <v>490</v>
      </c>
      <c r="C662" s="7"/>
      <c r="D662" s="7" t="s">
        <v>664</v>
      </c>
      <c r="E662" s="4" t="s">
        <v>5</v>
      </c>
      <c r="F662" s="5" t="s">
        <v>490</v>
      </c>
      <c r="G662" s="2">
        <v>55.243946188340807</v>
      </c>
      <c r="H662" s="2" t="s">
        <v>5089</v>
      </c>
    </row>
    <row r="663" spans="1:8" s="6" customFormat="1" ht="10.95" customHeight="1" outlineLevel="5" x14ac:dyDescent="0.2">
      <c r="A663" s="4" t="s">
        <v>5</v>
      </c>
      <c r="B663" s="5" t="s">
        <v>490</v>
      </c>
      <c r="C663" s="7"/>
      <c r="D663" s="7" t="s">
        <v>665</v>
      </c>
      <c r="E663" s="4" t="s">
        <v>5</v>
      </c>
      <c r="F663" s="5" t="s">
        <v>490</v>
      </c>
      <c r="G663" s="2">
        <v>34.111776704240469</v>
      </c>
      <c r="H663" s="2" t="s">
        <v>5089</v>
      </c>
    </row>
    <row r="664" spans="1:8" s="6" customFormat="1" ht="10.95" customHeight="1" outlineLevel="5" x14ac:dyDescent="0.2">
      <c r="A664" s="4" t="s">
        <v>5</v>
      </c>
      <c r="B664" s="5" t="s">
        <v>490</v>
      </c>
      <c r="C664" s="7"/>
      <c r="D664" s="7" t="s">
        <v>666</v>
      </c>
      <c r="E664" s="4" t="s">
        <v>5</v>
      </c>
      <c r="F664" s="5" t="s">
        <v>490</v>
      </c>
      <c r="G664" s="2">
        <v>33.791972217144945</v>
      </c>
      <c r="H664" s="2" t="s">
        <v>5089</v>
      </c>
    </row>
    <row r="665" spans="1:8" s="6" customFormat="1" ht="10.95" customHeight="1" outlineLevel="5" x14ac:dyDescent="0.2">
      <c r="A665" s="4" t="s">
        <v>5</v>
      </c>
      <c r="B665" s="5" t="s">
        <v>490</v>
      </c>
      <c r="C665" s="7"/>
      <c r="D665" s="7" t="s">
        <v>667</v>
      </c>
      <c r="E665" s="4" t="s">
        <v>5</v>
      </c>
      <c r="F665" s="5" t="s">
        <v>490</v>
      </c>
      <c r="G665" s="2">
        <v>49.205459183673469</v>
      </c>
      <c r="H665" s="2" t="s">
        <v>5089</v>
      </c>
    </row>
    <row r="666" spans="1:8" s="6" customFormat="1" ht="10.95" customHeight="1" outlineLevel="5" x14ac:dyDescent="0.2">
      <c r="A666" s="4" t="s">
        <v>5</v>
      </c>
      <c r="B666" s="5" t="s">
        <v>490</v>
      </c>
      <c r="C666" s="7"/>
      <c r="D666" s="7" t="s">
        <v>668</v>
      </c>
      <c r="E666" s="4" t="s">
        <v>5</v>
      </c>
      <c r="F666" s="5" t="s">
        <v>490</v>
      </c>
      <c r="G666" s="2">
        <v>33.909678714859439</v>
      </c>
      <c r="H666" s="2" t="s">
        <v>5089</v>
      </c>
    </row>
    <row r="667" spans="1:8" s="6" customFormat="1" ht="10.95" customHeight="1" outlineLevel="5" x14ac:dyDescent="0.2">
      <c r="A667" s="4" t="s">
        <v>5</v>
      </c>
      <c r="B667" s="5" t="s">
        <v>490</v>
      </c>
      <c r="C667" s="7"/>
      <c r="D667" s="7" t="s">
        <v>669</v>
      </c>
      <c r="E667" s="4" t="s">
        <v>5</v>
      </c>
      <c r="F667" s="5" t="s">
        <v>490</v>
      </c>
      <c r="G667" s="2">
        <v>39.967269906928642</v>
      </c>
      <c r="H667" s="2" t="s">
        <v>5089</v>
      </c>
    </row>
    <row r="668" spans="1:8" s="6" customFormat="1" ht="10.95" customHeight="1" outlineLevel="5" x14ac:dyDescent="0.2">
      <c r="A668" s="4" t="s">
        <v>5</v>
      </c>
      <c r="B668" s="5" t="s">
        <v>490</v>
      </c>
      <c r="C668" s="7"/>
      <c r="D668" s="7" t="s">
        <v>670</v>
      </c>
      <c r="E668" s="4" t="s">
        <v>5</v>
      </c>
      <c r="F668" s="5" t="s">
        <v>490</v>
      </c>
      <c r="G668" s="2">
        <v>38.186355851569928</v>
      </c>
      <c r="H668" s="2" t="s">
        <v>5089</v>
      </c>
    </row>
    <row r="669" spans="1:8" s="6" customFormat="1" ht="10.95" customHeight="1" outlineLevel="5" x14ac:dyDescent="0.2">
      <c r="A669" s="4" t="s">
        <v>5</v>
      </c>
      <c r="B669" s="5" t="s">
        <v>490</v>
      </c>
      <c r="C669" s="7"/>
      <c r="D669" s="7" t="s">
        <v>671</v>
      </c>
      <c r="E669" s="4" t="s">
        <v>5</v>
      </c>
      <c r="F669" s="5" t="s">
        <v>490</v>
      </c>
      <c r="G669" s="2">
        <v>51.244695137638281</v>
      </c>
      <c r="H669" s="2" t="s">
        <v>5089</v>
      </c>
    </row>
    <row r="670" spans="1:8" s="6" customFormat="1" ht="10.95" customHeight="1" outlineLevel="5" x14ac:dyDescent="0.2">
      <c r="A670" s="4" t="s">
        <v>5</v>
      </c>
      <c r="B670" s="5" t="s">
        <v>490</v>
      </c>
      <c r="C670" s="7"/>
      <c r="D670" s="7" t="s">
        <v>672</v>
      </c>
      <c r="E670" s="4" t="s">
        <v>5</v>
      </c>
      <c r="F670" s="5" t="s">
        <v>490</v>
      </c>
      <c r="G670" s="2">
        <v>41.48565515925997</v>
      </c>
      <c r="H670" s="2" t="s">
        <v>5089</v>
      </c>
    </row>
    <row r="671" spans="1:8" s="6" customFormat="1" ht="10.95" customHeight="1" outlineLevel="5" x14ac:dyDescent="0.2">
      <c r="A671" s="4" t="s">
        <v>5</v>
      </c>
      <c r="B671" s="5" t="s">
        <v>490</v>
      </c>
      <c r="C671" s="7"/>
      <c r="D671" s="7" t="s">
        <v>673</v>
      </c>
      <c r="E671" s="4" t="s">
        <v>5</v>
      </c>
      <c r="F671" s="5" t="s">
        <v>490</v>
      </c>
      <c r="G671" s="2">
        <v>42.085140540540543</v>
      </c>
      <c r="H671" s="2" t="s">
        <v>5089</v>
      </c>
    </row>
    <row r="672" spans="1:8" s="6" customFormat="1" ht="10.95" customHeight="1" outlineLevel="5" x14ac:dyDescent="0.2">
      <c r="A672" s="4" t="s">
        <v>5</v>
      </c>
      <c r="B672" s="5" t="s">
        <v>490</v>
      </c>
      <c r="C672" s="7"/>
      <c r="D672" s="7" t="s">
        <v>674</v>
      </c>
      <c r="E672" s="4" t="s">
        <v>5</v>
      </c>
      <c r="F672" s="5" t="s">
        <v>490</v>
      </c>
      <c r="G672" s="2">
        <v>56.637412816041852</v>
      </c>
      <c r="H672" s="2" t="s">
        <v>5089</v>
      </c>
    </row>
    <row r="673" spans="1:8" s="6" customFormat="1" ht="10.95" customHeight="1" outlineLevel="5" x14ac:dyDescent="0.2">
      <c r="A673" s="4" t="s">
        <v>5</v>
      </c>
      <c r="B673" s="5" t="s">
        <v>490</v>
      </c>
      <c r="C673" s="7"/>
      <c r="D673" s="7" t="s">
        <v>675</v>
      </c>
      <c r="E673" s="4" t="s">
        <v>5</v>
      </c>
      <c r="F673" s="5" t="s">
        <v>490</v>
      </c>
      <c r="G673" s="2">
        <v>59.281882111970866</v>
      </c>
      <c r="H673" s="2" t="s">
        <v>5089</v>
      </c>
    </row>
    <row r="674" spans="1:8" s="6" customFormat="1" ht="10.95" customHeight="1" outlineLevel="5" x14ac:dyDescent="0.2">
      <c r="A674" s="4" t="s">
        <v>5</v>
      </c>
      <c r="B674" s="5" t="s">
        <v>490</v>
      </c>
      <c r="C674" s="7"/>
      <c r="D674" s="7" t="s">
        <v>676</v>
      </c>
      <c r="E674" s="4" t="s">
        <v>5</v>
      </c>
      <c r="F674" s="5" t="s">
        <v>490</v>
      </c>
      <c r="G674" s="2">
        <v>54.599029073941132</v>
      </c>
      <c r="H674" s="2" t="s">
        <v>5089</v>
      </c>
    </row>
    <row r="675" spans="1:8" s="6" customFormat="1" ht="10.95" customHeight="1" outlineLevel="5" x14ac:dyDescent="0.2">
      <c r="A675" s="4" t="s">
        <v>5</v>
      </c>
      <c r="B675" s="5" t="s">
        <v>490</v>
      </c>
      <c r="C675" s="7"/>
      <c r="D675" s="7" t="s">
        <v>677</v>
      </c>
      <c r="E675" s="4" t="s">
        <v>5</v>
      </c>
      <c r="F675" s="5" t="s">
        <v>490</v>
      </c>
      <c r="G675" s="2">
        <v>39.453574927772891</v>
      </c>
      <c r="H675" s="2" t="s">
        <v>5089</v>
      </c>
    </row>
    <row r="676" spans="1:8" s="6" customFormat="1" ht="10.95" customHeight="1" outlineLevel="5" x14ac:dyDescent="0.2">
      <c r="A676" s="4" t="s">
        <v>5</v>
      </c>
      <c r="B676" s="5" t="s">
        <v>490</v>
      </c>
      <c r="C676" s="7"/>
      <c r="D676" s="7" t="s">
        <v>678</v>
      </c>
      <c r="E676" s="4" t="s">
        <v>5</v>
      </c>
      <c r="F676" s="5" t="s">
        <v>490</v>
      </c>
      <c r="G676" s="2">
        <v>41.902875370537437</v>
      </c>
      <c r="H676" s="2" t="s">
        <v>5089</v>
      </c>
    </row>
    <row r="677" spans="1:8" s="6" customFormat="1" ht="10.95" customHeight="1" outlineLevel="5" x14ac:dyDescent="0.2">
      <c r="A677" s="4" t="s">
        <v>5</v>
      </c>
      <c r="B677" s="5" t="s">
        <v>490</v>
      </c>
      <c r="C677" s="7"/>
      <c r="D677" s="7" t="s">
        <v>679</v>
      </c>
      <c r="E677" s="4" t="s">
        <v>5</v>
      </c>
      <c r="F677" s="5" t="s">
        <v>490</v>
      </c>
      <c r="G677" s="2">
        <v>56.634483175150997</v>
      </c>
      <c r="H677" s="2" t="s">
        <v>5089</v>
      </c>
    </row>
    <row r="678" spans="1:8" s="6" customFormat="1" ht="10.95" customHeight="1" outlineLevel="5" x14ac:dyDescent="0.2">
      <c r="A678" s="4" t="s">
        <v>5</v>
      </c>
      <c r="B678" s="5" t="s">
        <v>490</v>
      </c>
      <c r="C678" s="7"/>
      <c r="D678" s="7" t="s">
        <v>680</v>
      </c>
      <c r="E678" s="4" t="s">
        <v>5</v>
      </c>
      <c r="F678" s="5" t="s">
        <v>490</v>
      </c>
      <c r="G678" s="2">
        <v>45.190250529287226</v>
      </c>
      <c r="H678" s="2" t="s">
        <v>5091</v>
      </c>
    </row>
    <row r="679" spans="1:8" s="6" customFormat="1" ht="10.95" customHeight="1" outlineLevel="5" x14ac:dyDescent="0.2">
      <c r="A679" s="4" t="s">
        <v>5</v>
      </c>
      <c r="B679" s="5" t="s">
        <v>490</v>
      </c>
      <c r="C679" s="7"/>
      <c r="D679" s="7" t="s">
        <v>681</v>
      </c>
      <c r="E679" s="4" t="s">
        <v>5</v>
      </c>
      <c r="F679" s="5" t="s">
        <v>490</v>
      </c>
      <c r="G679" s="2">
        <v>49.739475312620854</v>
      </c>
      <c r="H679" s="2" t="s">
        <v>5089</v>
      </c>
    </row>
    <row r="680" spans="1:8" s="6" customFormat="1" ht="10.95" customHeight="1" outlineLevel="5" x14ac:dyDescent="0.2">
      <c r="A680" s="4" t="s">
        <v>5</v>
      </c>
      <c r="B680" s="5" t="s">
        <v>490</v>
      </c>
      <c r="C680" s="7"/>
      <c r="D680" s="7" t="s">
        <v>682</v>
      </c>
      <c r="E680" s="4" t="s">
        <v>5</v>
      </c>
      <c r="F680" s="5" t="s">
        <v>490</v>
      </c>
      <c r="G680" s="2">
        <v>53.993366636639095</v>
      </c>
      <c r="H680" s="2" t="s">
        <v>5091</v>
      </c>
    </row>
    <row r="681" spans="1:8" ht="10.95" hidden="1" customHeight="1" outlineLevel="2" x14ac:dyDescent="0.2">
      <c r="A681" s="4" t="s">
        <v>5</v>
      </c>
      <c r="B681" s="5" t="s">
        <v>490</v>
      </c>
      <c r="C681" s="5" t="s">
        <v>683</v>
      </c>
      <c r="D681" s="5"/>
      <c r="E681" s="4" t="s">
        <v>5</v>
      </c>
      <c r="F681" s="5" t="s">
        <v>490</v>
      </c>
      <c r="G681" s="2" t="e">
        <v>#N/A</v>
      </c>
      <c r="H681" s="2" t="s">
        <v>5089</v>
      </c>
    </row>
    <row r="682" spans="1:8" ht="10.95" hidden="1" customHeight="1" outlineLevel="3" x14ac:dyDescent="0.2">
      <c r="A682" s="4" t="s">
        <v>5</v>
      </c>
      <c r="B682" s="5" t="s">
        <v>684</v>
      </c>
      <c r="C682" s="5" t="s">
        <v>684</v>
      </c>
      <c r="D682" s="5"/>
      <c r="E682" s="4" t="s">
        <v>5</v>
      </c>
      <c r="F682" s="5" t="s">
        <v>684</v>
      </c>
      <c r="G682" s="2" t="e">
        <v>#N/A</v>
      </c>
      <c r="H682" s="2" t="s">
        <v>5089</v>
      </c>
    </row>
    <row r="683" spans="1:8" s="6" customFormat="1" ht="10.95" customHeight="1" outlineLevel="4" x14ac:dyDescent="0.2">
      <c r="A683" s="4" t="s">
        <v>5</v>
      </c>
      <c r="B683" s="5" t="s">
        <v>684</v>
      </c>
      <c r="C683" s="7"/>
      <c r="D683" s="7" t="s">
        <v>685</v>
      </c>
      <c r="E683" s="4" t="s">
        <v>5</v>
      </c>
      <c r="F683" s="5" t="s">
        <v>684</v>
      </c>
      <c r="G683" s="2">
        <v>3814.6758075370121</v>
      </c>
      <c r="H683" s="2" t="s">
        <v>5090</v>
      </c>
    </row>
    <row r="684" spans="1:8" s="6" customFormat="1" ht="10.95" customHeight="1" outlineLevel="4" x14ac:dyDescent="0.2">
      <c r="A684" s="4" t="s">
        <v>5</v>
      </c>
      <c r="B684" s="5" t="s">
        <v>684</v>
      </c>
      <c r="C684" s="7"/>
      <c r="D684" s="7" t="s">
        <v>686</v>
      </c>
      <c r="E684" s="4" t="s">
        <v>5</v>
      </c>
      <c r="F684" s="5" t="s">
        <v>684</v>
      </c>
      <c r="G684" s="2">
        <v>7864.2162478031632</v>
      </c>
      <c r="H684" s="2" t="s">
        <v>5090</v>
      </c>
    </row>
    <row r="685" spans="1:8" s="6" customFormat="1" ht="10.95" customHeight="1" outlineLevel="4" x14ac:dyDescent="0.2">
      <c r="A685" s="4" t="s">
        <v>5</v>
      </c>
      <c r="B685" s="5" t="s">
        <v>684</v>
      </c>
      <c r="C685" s="7"/>
      <c r="D685" s="7" t="s">
        <v>687</v>
      </c>
      <c r="E685" s="4" t="s">
        <v>5</v>
      </c>
      <c r="F685" s="5" t="s">
        <v>684</v>
      </c>
      <c r="G685" s="2">
        <v>3846.0679563636368</v>
      </c>
      <c r="H685" s="2" t="s">
        <v>5090</v>
      </c>
    </row>
    <row r="686" spans="1:8" s="6" customFormat="1" ht="10.95" customHeight="1" outlineLevel="4" x14ac:dyDescent="0.2">
      <c r="A686" s="4" t="s">
        <v>5</v>
      </c>
      <c r="B686" s="5" t="s">
        <v>684</v>
      </c>
      <c r="C686" s="7"/>
      <c r="D686" s="7" t="s">
        <v>688</v>
      </c>
      <c r="E686" s="4" t="s">
        <v>5</v>
      </c>
      <c r="F686" s="5" t="s">
        <v>684</v>
      </c>
      <c r="G686" s="2">
        <v>4423.0106172839505</v>
      </c>
      <c r="H686" s="2" t="s">
        <v>5090</v>
      </c>
    </row>
    <row r="687" spans="1:8" s="6" customFormat="1" ht="10.95" customHeight="1" outlineLevel="4" x14ac:dyDescent="0.2">
      <c r="A687" s="4" t="s">
        <v>5</v>
      </c>
      <c r="B687" s="5" t="s">
        <v>684</v>
      </c>
      <c r="C687" s="7"/>
      <c r="D687" s="7" t="s">
        <v>689</v>
      </c>
      <c r="E687" s="4" t="s">
        <v>5</v>
      </c>
      <c r="F687" s="5" t="s">
        <v>684</v>
      </c>
      <c r="G687" s="2">
        <v>4200.6167650834404</v>
      </c>
      <c r="H687" s="2" t="s">
        <v>5090</v>
      </c>
    </row>
    <row r="688" spans="1:8" s="6" customFormat="1" ht="10.95" customHeight="1" outlineLevel="4" x14ac:dyDescent="0.2">
      <c r="A688" s="4" t="s">
        <v>5</v>
      </c>
      <c r="B688" s="5" t="s">
        <v>684</v>
      </c>
      <c r="C688" s="7"/>
      <c r="D688" s="7" t="s">
        <v>690</v>
      </c>
      <c r="E688" s="4" t="s">
        <v>5</v>
      </c>
      <c r="F688" s="5" t="s">
        <v>684</v>
      </c>
      <c r="G688" s="2">
        <v>3834.0990909090906</v>
      </c>
      <c r="H688" s="2" t="s">
        <v>5090</v>
      </c>
    </row>
    <row r="689" spans="1:8" s="6" customFormat="1" ht="10.95" customHeight="1" outlineLevel="4" x14ac:dyDescent="0.2">
      <c r="A689" s="4" t="s">
        <v>5</v>
      </c>
      <c r="B689" s="5" t="s">
        <v>684</v>
      </c>
      <c r="C689" s="7"/>
      <c r="D689" s="7" t="s">
        <v>691</v>
      </c>
      <c r="E689" s="4" t="s">
        <v>5</v>
      </c>
      <c r="F689" s="5" t="s">
        <v>684</v>
      </c>
      <c r="G689" s="2">
        <v>9265.9240501792119</v>
      </c>
      <c r="H689" s="2" t="s">
        <v>5090</v>
      </c>
    </row>
    <row r="690" spans="1:8" s="6" customFormat="1" ht="10.95" customHeight="1" outlineLevel="4" x14ac:dyDescent="0.2">
      <c r="A690" s="4" t="s">
        <v>5</v>
      </c>
      <c r="B690" s="5" t="s">
        <v>684</v>
      </c>
      <c r="C690" s="7"/>
      <c r="D690" s="7" t="s">
        <v>692</v>
      </c>
      <c r="E690" s="4" t="s">
        <v>5</v>
      </c>
      <c r="F690" s="5" t="s">
        <v>684</v>
      </c>
      <c r="G690" s="2">
        <v>8943.3868609865476</v>
      </c>
      <c r="H690" s="2" t="s">
        <v>5091</v>
      </c>
    </row>
    <row r="691" spans="1:8" s="6" customFormat="1" ht="10.95" customHeight="1" outlineLevel="4" x14ac:dyDescent="0.2">
      <c r="A691" s="4" t="s">
        <v>5</v>
      </c>
      <c r="B691" s="5" t="s">
        <v>684</v>
      </c>
      <c r="C691" s="7"/>
      <c r="D691" s="7" t="s">
        <v>693</v>
      </c>
      <c r="E691" s="4" t="s">
        <v>5</v>
      </c>
      <c r="F691" s="5" t="s">
        <v>684</v>
      </c>
      <c r="G691" s="2">
        <v>8014.1351694915247</v>
      </c>
      <c r="H691" s="2" t="s">
        <v>5091</v>
      </c>
    </row>
    <row r="692" spans="1:8" s="6" customFormat="1" ht="10.95" customHeight="1" outlineLevel="4" x14ac:dyDescent="0.2">
      <c r="A692" s="4" t="s">
        <v>5</v>
      </c>
      <c r="B692" s="5" t="s">
        <v>684</v>
      </c>
      <c r="C692" s="7"/>
      <c r="D692" s="7" t="s">
        <v>694</v>
      </c>
      <c r="E692" s="4" t="s">
        <v>5</v>
      </c>
      <c r="F692" s="5" t="s">
        <v>684</v>
      </c>
      <c r="G692" s="2">
        <v>4013.1752644836274</v>
      </c>
      <c r="H692" s="2" t="s">
        <v>5090</v>
      </c>
    </row>
    <row r="693" spans="1:8" s="6" customFormat="1" ht="10.95" customHeight="1" outlineLevel="4" x14ac:dyDescent="0.2">
      <c r="A693" s="4" t="s">
        <v>5</v>
      </c>
      <c r="B693" s="5" t="s">
        <v>684</v>
      </c>
      <c r="C693" s="7"/>
      <c r="D693" s="7" t="s">
        <v>695</v>
      </c>
      <c r="E693" s="4" t="s">
        <v>5</v>
      </c>
      <c r="F693" s="5" t="s">
        <v>684</v>
      </c>
      <c r="G693" s="2">
        <v>8143.4572891566258</v>
      </c>
      <c r="H693" s="2" t="s">
        <v>5091</v>
      </c>
    </row>
    <row r="694" spans="1:8" s="6" customFormat="1" ht="10.95" customHeight="1" outlineLevel="4" x14ac:dyDescent="0.2">
      <c r="A694" s="4" t="s">
        <v>5</v>
      </c>
      <c r="B694" s="5" t="s">
        <v>684</v>
      </c>
      <c r="C694" s="7"/>
      <c r="D694" s="7" t="s">
        <v>696</v>
      </c>
      <c r="E694" s="4" t="s">
        <v>5</v>
      </c>
      <c r="F694" s="5" t="s">
        <v>684</v>
      </c>
      <c r="G694" s="2">
        <v>4229.9892887029282</v>
      </c>
      <c r="H694" s="2" t="s">
        <v>5090</v>
      </c>
    </row>
    <row r="695" spans="1:8" s="6" customFormat="1" ht="10.95" customHeight="1" outlineLevel="4" x14ac:dyDescent="0.2">
      <c r="A695" s="4" t="s">
        <v>5</v>
      </c>
      <c r="B695" s="5" t="s">
        <v>684</v>
      </c>
      <c r="C695" s="7"/>
      <c r="D695" s="7" t="s">
        <v>697</v>
      </c>
      <c r="E695" s="4" t="s">
        <v>5</v>
      </c>
      <c r="F695" s="5" t="s">
        <v>684</v>
      </c>
      <c r="G695" s="2">
        <v>4731.7310900473931</v>
      </c>
      <c r="H695" s="2" t="s">
        <v>5091</v>
      </c>
    </row>
    <row r="696" spans="1:8" s="6" customFormat="1" ht="10.95" customHeight="1" outlineLevel="4" x14ac:dyDescent="0.2">
      <c r="A696" s="4" t="s">
        <v>5</v>
      </c>
      <c r="B696" s="5" t="s">
        <v>684</v>
      </c>
      <c r="C696" s="7"/>
      <c r="D696" s="7" t="s">
        <v>698</v>
      </c>
      <c r="E696" s="4" t="s">
        <v>5</v>
      </c>
      <c r="F696" s="5" t="s">
        <v>684</v>
      </c>
      <c r="G696" s="2">
        <v>8442.944351851851</v>
      </c>
      <c r="H696" s="2" t="s">
        <v>5091</v>
      </c>
    </row>
    <row r="697" spans="1:8" s="6" customFormat="1" ht="10.95" customHeight="1" outlineLevel="4" x14ac:dyDescent="0.2">
      <c r="A697" s="4" t="s">
        <v>5</v>
      </c>
      <c r="B697" s="5" t="s">
        <v>684</v>
      </c>
      <c r="C697" s="7"/>
      <c r="D697" s="7" t="s">
        <v>699</v>
      </c>
      <c r="E697" s="4" t="s">
        <v>5</v>
      </c>
      <c r="F697" s="5" t="s">
        <v>684</v>
      </c>
      <c r="G697" s="2">
        <v>8887.7837878787868</v>
      </c>
      <c r="H697" s="2" t="s">
        <v>5089</v>
      </c>
    </row>
    <row r="698" spans="1:8" s="6" customFormat="1" ht="10.95" customHeight="1" outlineLevel="4" x14ac:dyDescent="0.2">
      <c r="A698" s="4" t="s">
        <v>5</v>
      </c>
      <c r="B698" s="5" t="s">
        <v>684</v>
      </c>
      <c r="C698" s="7"/>
      <c r="D698" s="7" t="s">
        <v>700</v>
      </c>
      <c r="E698" s="4" t="s">
        <v>5</v>
      </c>
      <c r="F698" s="5" t="s">
        <v>684</v>
      </c>
      <c r="G698" s="2">
        <v>4177.9559748427673</v>
      </c>
      <c r="H698" s="2" t="s">
        <v>5091</v>
      </c>
    </row>
    <row r="699" spans="1:8" s="6" customFormat="1" ht="10.95" customHeight="1" outlineLevel="4" x14ac:dyDescent="0.2">
      <c r="A699" s="4" t="s">
        <v>5</v>
      </c>
      <c r="B699" s="5" t="s">
        <v>684</v>
      </c>
      <c r="C699" s="7"/>
      <c r="D699" s="7" t="s">
        <v>701</v>
      </c>
      <c r="E699" s="4" t="s">
        <v>5</v>
      </c>
      <c r="F699" s="5" t="s">
        <v>684</v>
      </c>
      <c r="G699" s="2">
        <v>4344.4689805825246</v>
      </c>
      <c r="H699" s="2" t="s">
        <v>5091</v>
      </c>
    </row>
    <row r="700" spans="1:8" s="6" customFormat="1" ht="10.95" customHeight="1" outlineLevel="4" x14ac:dyDescent="0.2">
      <c r="A700" s="4" t="s">
        <v>5</v>
      </c>
      <c r="B700" s="5" t="s">
        <v>684</v>
      </c>
      <c r="C700" s="7"/>
      <c r="D700" s="7" t="s">
        <v>702</v>
      </c>
      <c r="E700" s="4" t="s">
        <v>5</v>
      </c>
      <c r="F700" s="5" t="s">
        <v>684</v>
      </c>
      <c r="G700" s="2">
        <v>4062.1506451612904</v>
      </c>
      <c r="H700" s="2" t="s">
        <v>5091</v>
      </c>
    </row>
    <row r="701" spans="1:8" s="6" customFormat="1" ht="10.95" customHeight="1" outlineLevel="4" x14ac:dyDescent="0.2">
      <c r="A701" s="4" t="s">
        <v>5</v>
      </c>
      <c r="B701" s="5" t="s">
        <v>684</v>
      </c>
      <c r="C701" s="7"/>
      <c r="D701" s="7" t="s">
        <v>703</v>
      </c>
      <c r="E701" s="4" t="s">
        <v>5</v>
      </c>
      <c r="F701" s="5" t="s">
        <v>684</v>
      </c>
      <c r="G701" s="2">
        <v>4246.1430399999999</v>
      </c>
      <c r="H701" s="2" t="s">
        <v>5091</v>
      </c>
    </row>
    <row r="702" spans="1:8" s="6" customFormat="1" ht="10.95" customHeight="1" outlineLevel="4" x14ac:dyDescent="0.2">
      <c r="A702" s="4" t="s">
        <v>5</v>
      </c>
      <c r="B702" s="5" t="s">
        <v>684</v>
      </c>
      <c r="C702" s="7"/>
      <c r="D702" s="7" t="s">
        <v>704</v>
      </c>
      <c r="E702" s="4" t="s">
        <v>5</v>
      </c>
      <c r="F702" s="5" t="s">
        <v>684</v>
      </c>
      <c r="G702" s="2">
        <v>8909.2921739130434</v>
      </c>
      <c r="H702" s="2" t="s">
        <v>5089</v>
      </c>
    </row>
    <row r="703" spans="1:8" s="6" customFormat="1" ht="10.95" customHeight="1" outlineLevel="4" x14ac:dyDescent="0.2">
      <c r="A703" s="4" t="s">
        <v>5</v>
      </c>
      <c r="B703" s="5" t="s">
        <v>684</v>
      </c>
      <c r="C703" s="7"/>
      <c r="D703" s="7" t="s">
        <v>705</v>
      </c>
      <c r="E703" s="4" t="s">
        <v>5</v>
      </c>
      <c r="F703" s="5" t="s">
        <v>684</v>
      </c>
      <c r="G703" s="2">
        <v>9994.5709677419363</v>
      </c>
      <c r="H703" s="2" t="s">
        <v>5089</v>
      </c>
    </row>
    <row r="704" spans="1:8" s="6" customFormat="1" ht="10.95" customHeight="1" outlineLevel="4" x14ac:dyDescent="0.2">
      <c r="A704" s="4" t="s">
        <v>5</v>
      </c>
      <c r="B704" s="5" t="s">
        <v>684</v>
      </c>
      <c r="C704" s="7"/>
      <c r="D704" s="7" t="s">
        <v>706</v>
      </c>
      <c r="E704" s="4" t="s">
        <v>5</v>
      </c>
      <c r="F704" s="5" t="s">
        <v>684</v>
      </c>
      <c r="G704" s="2">
        <v>4074</v>
      </c>
      <c r="H704" s="2" t="s">
        <v>5089</v>
      </c>
    </row>
    <row r="705" spans="1:8" s="6" customFormat="1" ht="10.95" customHeight="1" outlineLevel="4" x14ac:dyDescent="0.2">
      <c r="A705" s="4" t="s">
        <v>5</v>
      </c>
      <c r="B705" s="5" t="s">
        <v>684</v>
      </c>
      <c r="C705" s="7"/>
      <c r="D705" s="7" t="s">
        <v>707</v>
      </c>
      <c r="E705" s="4" t="s">
        <v>5</v>
      </c>
      <c r="F705" s="5" t="s">
        <v>684</v>
      </c>
      <c r="G705" s="2">
        <v>8447.3033333333333</v>
      </c>
      <c r="H705" s="2" t="s">
        <v>5089</v>
      </c>
    </row>
    <row r="706" spans="1:8" s="6" customFormat="1" ht="10.95" customHeight="1" outlineLevel="4" x14ac:dyDescent="0.2">
      <c r="A706" s="4" t="s">
        <v>5</v>
      </c>
      <c r="B706" s="5" t="s">
        <v>684</v>
      </c>
      <c r="C706" s="7"/>
      <c r="D706" s="7" t="s">
        <v>708</v>
      </c>
      <c r="E706" s="4" t="s">
        <v>5</v>
      </c>
      <c r="F706" s="5" t="s">
        <v>684</v>
      </c>
      <c r="G706" s="2">
        <v>4211.4800000000005</v>
      </c>
      <c r="H706" s="2" t="s">
        <v>5091</v>
      </c>
    </row>
    <row r="707" spans="1:8" s="6" customFormat="1" ht="10.95" customHeight="1" outlineLevel="4" x14ac:dyDescent="0.2">
      <c r="A707" s="4" t="s">
        <v>5</v>
      </c>
      <c r="B707" s="5" t="s">
        <v>684</v>
      </c>
      <c r="C707" s="7"/>
      <c r="D707" s="7" t="s">
        <v>709</v>
      </c>
      <c r="E707" s="4" t="s">
        <v>5</v>
      </c>
      <c r="F707" s="5" t="s">
        <v>684</v>
      </c>
      <c r="G707" s="2">
        <v>8178.9836111111108</v>
      </c>
      <c r="H707" s="2" t="s">
        <v>5089</v>
      </c>
    </row>
    <row r="708" spans="1:8" s="6" customFormat="1" ht="10.95" customHeight="1" outlineLevel="4" x14ac:dyDescent="0.2">
      <c r="A708" s="4" t="s">
        <v>5</v>
      </c>
      <c r="B708" s="5" t="s">
        <v>684</v>
      </c>
      <c r="C708" s="7"/>
      <c r="D708" s="7" t="s">
        <v>710</v>
      </c>
      <c r="E708" s="4" t="s">
        <v>5</v>
      </c>
      <c r="F708" s="5" t="s">
        <v>684</v>
      </c>
      <c r="G708" s="2">
        <v>4162.7328378378379</v>
      </c>
      <c r="H708" s="2" t="s">
        <v>5089</v>
      </c>
    </row>
    <row r="709" spans="1:8" s="6" customFormat="1" ht="10.95" customHeight="1" outlineLevel="4" x14ac:dyDescent="0.2">
      <c r="A709" s="4" t="s">
        <v>5</v>
      </c>
      <c r="B709" s="5" t="s">
        <v>684</v>
      </c>
      <c r="C709" s="7"/>
      <c r="D709" s="7" t="s">
        <v>711</v>
      </c>
      <c r="E709" s="4" t="s">
        <v>5</v>
      </c>
      <c r="F709" s="5" t="s">
        <v>684</v>
      </c>
      <c r="G709" s="2">
        <v>4074</v>
      </c>
      <c r="H709" s="2" t="s">
        <v>5089</v>
      </c>
    </row>
    <row r="710" spans="1:8" s="6" customFormat="1" ht="10.95" customHeight="1" outlineLevel="4" x14ac:dyDescent="0.2">
      <c r="A710" s="4" t="s">
        <v>5</v>
      </c>
      <c r="B710" s="5" t="s">
        <v>684</v>
      </c>
      <c r="C710" s="7"/>
      <c r="D710" s="7" t="s">
        <v>712</v>
      </c>
      <c r="E710" s="4" t="s">
        <v>5</v>
      </c>
      <c r="F710" s="5" t="s">
        <v>684</v>
      </c>
      <c r="G710" s="2">
        <v>8576</v>
      </c>
      <c r="H710" s="2" t="s">
        <v>5089</v>
      </c>
    </row>
    <row r="711" spans="1:8" s="6" customFormat="1" ht="10.95" customHeight="1" outlineLevel="4" x14ac:dyDescent="0.2">
      <c r="A711" s="4" t="s">
        <v>5</v>
      </c>
      <c r="B711" s="5" t="s">
        <v>684</v>
      </c>
      <c r="C711" s="7"/>
      <c r="D711" s="7" t="s">
        <v>713</v>
      </c>
      <c r="E711" s="4" t="s">
        <v>5</v>
      </c>
      <c r="F711" s="5" t="s">
        <v>684</v>
      </c>
      <c r="G711" s="2">
        <v>8675.9449999999997</v>
      </c>
      <c r="H711" s="2" t="s">
        <v>5089</v>
      </c>
    </row>
    <row r="712" spans="1:8" ht="10.95" hidden="1" customHeight="1" outlineLevel="3" x14ac:dyDescent="0.2">
      <c r="A712" s="4" t="s">
        <v>5</v>
      </c>
      <c r="B712" s="5" t="s">
        <v>714</v>
      </c>
      <c r="C712" s="5" t="s">
        <v>714</v>
      </c>
      <c r="D712" s="5"/>
      <c r="E712" s="4" t="s">
        <v>5</v>
      </c>
      <c r="F712" s="5" t="s">
        <v>714</v>
      </c>
      <c r="G712" s="2" t="e">
        <v>#N/A</v>
      </c>
      <c r="H712" s="2" t="s">
        <v>5089</v>
      </c>
    </row>
    <row r="713" spans="1:8" s="6" customFormat="1" ht="10.95" customHeight="1" outlineLevel="4" x14ac:dyDescent="0.2">
      <c r="A713" s="4" t="s">
        <v>5</v>
      </c>
      <c r="B713" s="5" t="s">
        <v>714</v>
      </c>
      <c r="C713" s="7"/>
      <c r="D713" s="7" t="s">
        <v>715</v>
      </c>
      <c r="E713" s="4" t="s">
        <v>5</v>
      </c>
      <c r="F713" s="5" t="s">
        <v>714</v>
      </c>
      <c r="G713" s="2">
        <v>3696.1</v>
      </c>
      <c r="H713" s="2" t="s">
        <v>5089</v>
      </c>
    </row>
    <row r="714" spans="1:8" s="6" customFormat="1" ht="22.95" customHeight="1" outlineLevel="4" x14ac:dyDescent="0.2">
      <c r="A714" s="4" t="s">
        <v>5</v>
      </c>
      <c r="B714" s="5" t="s">
        <v>714</v>
      </c>
      <c r="C714" s="7"/>
      <c r="D714" s="7" t="s">
        <v>716</v>
      </c>
      <c r="E714" s="4" t="s">
        <v>5</v>
      </c>
      <c r="F714" s="5" t="s">
        <v>714</v>
      </c>
      <c r="G714" s="2">
        <v>3696.1</v>
      </c>
      <c r="H714" s="2" t="s">
        <v>5089</v>
      </c>
    </row>
    <row r="715" spans="1:8" s="6" customFormat="1" ht="10.95" customHeight="1" outlineLevel="4" x14ac:dyDescent="0.2">
      <c r="A715" s="4" t="s">
        <v>5</v>
      </c>
      <c r="B715" s="5" t="s">
        <v>714</v>
      </c>
      <c r="C715" s="7"/>
      <c r="D715" s="7" t="s">
        <v>717</v>
      </c>
      <c r="E715" s="4" t="s">
        <v>5</v>
      </c>
      <c r="F715" s="5" t="s">
        <v>714</v>
      </c>
      <c r="G715" s="2">
        <v>3696.1</v>
      </c>
      <c r="H715" s="2" t="s">
        <v>5089</v>
      </c>
    </row>
    <row r="716" spans="1:8" s="6" customFormat="1" ht="22.95" customHeight="1" outlineLevel="4" x14ac:dyDescent="0.2">
      <c r="A716" s="4" t="s">
        <v>5</v>
      </c>
      <c r="B716" s="5" t="s">
        <v>714</v>
      </c>
      <c r="C716" s="7"/>
      <c r="D716" s="7" t="s">
        <v>718</v>
      </c>
      <c r="E716" s="4" t="s">
        <v>5</v>
      </c>
      <c r="F716" s="5" t="s">
        <v>714</v>
      </c>
      <c r="G716" s="2">
        <v>3696.1</v>
      </c>
      <c r="H716" s="2" t="s">
        <v>5089</v>
      </c>
    </row>
    <row r="717" spans="1:8" s="6" customFormat="1" ht="22.95" customHeight="1" outlineLevel="4" x14ac:dyDescent="0.2">
      <c r="A717" s="4" t="s">
        <v>5</v>
      </c>
      <c r="B717" s="5" t="s">
        <v>714</v>
      </c>
      <c r="C717" s="7"/>
      <c r="D717" s="7" t="s">
        <v>719</v>
      </c>
      <c r="E717" s="4" t="s">
        <v>5</v>
      </c>
      <c r="F717" s="5" t="s">
        <v>714</v>
      </c>
      <c r="G717" s="2">
        <v>3696.1</v>
      </c>
      <c r="H717" s="2" t="s">
        <v>5089</v>
      </c>
    </row>
    <row r="718" spans="1:8" s="6" customFormat="1" ht="22.95" customHeight="1" outlineLevel="4" x14ac:dyDescent="0.2">
      <c r="A718" s="4" t="s">
        <v>5</v>
      </c>
      <c r="B718" s="5" t="s">
        <v>714</v>
      </c>
      <c r="C718" s="7"/>
      <c r="D718" s="7" t="s">
        <v>720</v>
      </c>
      <c r="E718" s="4" t="s">
        <v>5</v>
      </c>
      <c r="F718" s="5" t="s">
        <v>714</v>
      </c>
      <c r="G718" s="2">
        <v>3696.1</v>
      </c>
      <c r="H718" s="2" t="s">
        <v>5089</v>
      </c>
    </row>
    <row r="719" spans="1:8" s="6" customFormat="1" ht="22.95" customHeight="1" outlineLevel="4" x14ac:dyDescent="0.2">
      <c r="A719" s="4" t="s">
        <v>5</v>
      </c>
      <c r="B719" s="5" t="s">
        <v>714</v>
      </c>
      <c r="C719" s="7"/>
      <c r="D719" s="7" t="s">
        <v>721</v>
      </c>
      <c r="E719" s="4" t="s">
        <v>5</v>
      </c>
      <c r="F719" s="5" t="s">
        <v>714</v>
      </c>
      <c r="G719" s="2">
        <v>3696.1</v>
      </c>
      <c r="H719" s="2" t="s">
        <v>5089</v>
      </c>
    </row>
    <row r="720" spans="1:8" ht="10.95" customHeight="1" outlineLevel="3" x14ac:dyDescent="0.2">
      <c r="A720" s="4" t="s">
        <v>5</v>
      </c>
      <c r="B720" s="5" t="s">
        <v>714</v>
      </c>
      <c r="C720" s="7"/>
      <c r="D720" s="7" t="s">
        <v>722</v>
      </c>
      <c r="E720" s="4" t="s">
        <v>5</v>
      </c>
      <c r="F720" s="5" t="s">
        <v>714</v>
      </c>
      <c r="G720" s="2">
        <v>500</v>
      </c>
      <c r="H720" s="2" t="s">
        <v>5090</v>
      </c>
    </row>
    <row r="721" spans="1:8" ht="10.95" hidden="1" customHeight="1" outlineLevel="3" x14ac:dyDescent="0.2">
      <c r="A721" s="4" t="s">
        <v>5</v>
      </c>
      <c r="B721" s="5" t="s">
        <v>723</v>
      </c>
      <c r="C721" s="5" t="s">
        <v>723</v>
      </c>
      <c r="D721" s="5"/>
      <c r="E721" s="4" t="s">
        <v>5</v>
      </c>
      <c r="F721" s="5" t="s">
        <v>723</v>
      </c>
      <c r="G721" s="2" t="e">
        <v>#N/A</v>
      </c>
      <c r="H721" s="2" t="s">
        <v>5089</v>
      </c>
    </row>
    <row r="722" spans="1:8" s="6" customFormat="1" ht="10.95" customHeight="1" outlineLevel="4" x14ac:dyDescent="0.2">
      <c r="A722" s="4" t="s">
        <v>5</v>
      </c>
      <c r="B722" s="5" t="s">
        <v>723</v>
      </c>
      <c r="C722" s="7"/>
      <c r="D722" s="7" t="s">
        <v>724</v>
      </c>
      <c r="E722" s="4" t="s">
        <v>5</v>
      </c>
      <c r="F722" s="5" t="s">
        <v>723</v>
      </c>
      <c r="G722" s="2">
        <v>300</v>
      </c>
      <c r="H722" s="2" t="s">
        <v>5089</v>
      </c>
    </row>
    <row r="723" spans="1:8" s="6" customFormat="1" ht="10.95" customHeight="1" outlineLevel="4" x14ac:dyDescent="0.2">
      <c r="A723" s="4" t="s">
        <v>5</v>
      </c>
      <c r="B723" s="5" t="s">
        <v>723</v>
      </c>
      <c r="C723" s="7"/>
      <c r="D723" s="7" t="s">
        <v>725</v>
      </c>
      <c r="E723" s="4" t="s">
        <v>5</v>
      </c>
      <c r="F723" s="5" t="s">
        <v>723</v>
      </c>
      <c r="G723" s="2">
        <v>627.89809523809527</v>
      </c>
      <c r="H723" s="2" t="s">
        <v>5089</v>
      </c>
    </row>
    <row r="724" spans="1:8" s="6" customFormat="1" ht="10.95" customHeight="1" outlineLevel="4" x14ac:dyDescent="0.2">
      <c r="A724" s="4" t="s">
        <v>5</v>
      </c>
      <c r="B724" s="5" t="s">
        <v>723</v>
      </c>
      <c r="C724" s="7"/>
      <c r="D724" s="7" t="s">
        <v>726</v>
      </c>
      <c r="E724" s="4" t="s">
        <v>5</v>
      </c>
      <c r="F724" s="5" t="s">
        <v>723</v>
      </c>
      <c r="G724" s="2">
        <v>666.98315789473691</v>
      </c>
      <c r="H724" s="2" t="s">
        <v>5089</v>
      </c>
    </row>
    <row r="725" spans="1:8" s="6" customFormat="1" ht="10.95" customHeight="1" outlineLevel="4" x14ac:dyDescent="0.2">
      <c r="A725" s="4" t="s">
        <v>5</v>
      </c>
      <c r="B725" s="5" t="s">
        <v>723</v>
      </c>
      <c r="C725" s="7"/>
      <c r="D725" s="7" t="s">
        <v>727</v>
      </c>
      <c r="E725" s="4" t="s">
        <v>5</v>
      </c>
      <c r="F725" s="5" t="s">
        <v>723</v>
      </c>
      <c r="G725" s="2">
        <v>2191.8290909090906</v>
      </c>
      <c r="H725" s="2" t="s">
        <v>5089</v>
      </c>
    </row>
    <row r="726" spans="1:8" s="6" customFormat="1" ht="10.95" customHeight="1" outlineLevel="4" x14ac:dyDescent="0.2">
      <c r="A726" s="4" t="s">
        <v>5</v>
      </c>
      <c r="B726" s="5" t="s">
        <v>723</v>
      </c>
      <c r="C726" s="7"/>
      <c r="D726" s="7" t="s">
        <v>728</v>
      </c>
      <c r="E726" s="4" t="s">
        <v>5</v>
      </c>
      <c r="F726" s="5" t="s">
        <v>723</v>
      </c>
      <c r="G726" s="2">
        <v>1241.875</v>
      </c>
      <c r="H726" s="2" t="s">
        <v>5089</v>
      </c>
    </row>
    <row r="727" spans="1:8" s="6" customFormat="1" ht="10.95" customHeight="1" outlineLevel="4" x14ac:dyDescent="0.2">
      <c r="A727" s="4" t="s">
        <v>5</v>
      </c>
      <c r="B727" s="5" t="s">
        <v>723</v>
      </c>
      <c r="C727" s="7"/>
      <c r="D727" s="7" t="s">
        <v>729</v>
      </c>
      <c r="E727" s="4" t="s">
        <v>5</v>
      </c>
      <c r="F727" s="5" t="s">
        <v>723</v>
      </c>
      <c r="G727" s="2">
        <v>1482.5592682926829</v>
      </c>
      <c r="H727" s="2" t="s">
        <v>5089</v>
      </c>
    </row>
    <row r="728" spans="1:8" ht="10.95" hidden="1" customHeight="1" outlineLevel="3" x14ac:dyDescent="0.2">
      <c r="A728" s="4" t="s">
        <v>5</v>
      </c>
      <c r="B728" s="5" t="s">
        <v>730</v>
      </c>
      <c r="C728" s="5" t="s">
        <v>730</v>
      </c>
      <c r="D728" s="5"/>
      <c r="E728" s="4" t="s">
        <v>5</v>
      </c>
      <c r="F728" s="5" t="s">
        <v>730</v>
      </c>
      <c r="G728" s="2" t="e">
        <v>#N/A</v>
      </c>
      <c r="H728" s="2" t="s">
        <v>5089</v>
      </c>
    </row>
    <row r="729" spans="1:8" s="6" customFormat="1" ht="10.95" customHeight="1" outlineLevel="4" x14ac:dyDescent="0.2">
      <c r="A729" s="4" t="s">
        <v>5</v>
      </c>
      <c r="B729" s="5" t="s">
        <v>730</v>
      </c>
      <c r="C729" s="7"/>
      <c r="D729" s="7" t="s">
        <v>731</v>
      </c>
      <c r="E729" s="4" t="s">
        <v>5</v>
      </c>
      <c r="F729" s="5" t="s">
        <v>730</v>
      </c>
      <c r="G729" s="2">
        <v>616.26189873417729</v>
      </c>
      <c r="H729" s="2" t="s">
        <v>5090</v>
      </c>
    </row>
    <row r="730" spans="1:8" s="6" customFormat="1" ht="10.95" customHeight="1" outlineLevel="4" x14ac:dyDescent="0.2">
      <c r="A730" s="4" t="s">
        <v>5</v>
      </c>
      <c r="B730" s="5" t="s">
        <v>730</v>
      </c>
      <c r="C730" s="7"/>
      <c r="D730" s="7" t="s">
        <v>732</v>
      </c>
      <c r="E730" s="4" t="s">
        <v>5</v>
      </c>
      <c r="F730" s="5" t="s">
        <v>730</v>
      </c>
      <c r="G730" s="2">
        <v>1682.9518354430381</v>
      </c>
      <c r="H730" s="2" t="s">
        <v>5091</v>
      </c>
    </row>
    <row r="731" spans="1:8" s="6" customFormat="1" ht="10.95" customHeight="1" outlineLevel="4" x14ac:dyDescent="0.2">
      <c r="A731" s="4" t="s">
        <v>5</v>
      </c>
      <c r="B731" s="5" t="s">
        <v>730</v>
      </c>
      <c r="C731" s="7"/>
      <c r="D731" s="7" t="s">
        <v>733</v>
      </c>
      <c r="E731" s="4" t="s">
        <v>5</v>
      </c>
      <c r="F731" s="5" t="s">
        <v>730</v>
      </c>
      <c r="G731" s="2">
        <v>1588.5911827956991</v>
      </c>
      <c r="H731" s="2" t="s">
        <v>5091</v>
      </c>
    </row>
    <row r="732" spans="1:8" s="6" customFormat="1" ht="10.95" customHeight="1" outlineLevel="4" x14ac:dyDescent="0.2">
      <c r="A732" s="4" t="s">
        <v>5</v>
      </c>
      <c r="B732" s="5" t="s">
        <v>730</v>
      </c>
      <c r="C732" s="7"/>
      <c r="D732" s="7" t="s">
        <v>734</v>
      </c>
      <c r="E732" s="4" t="s">
        <v>5</v>
      </c>
      <c r="F732" s="5" t="s">
        <v>730</v>
      </c>
      <c r="G732" s="2">
        <v>2601.9647368421051</v>
      </c>
      <c r="H732" s="2" t="s">
        <v>5089</v>
      </c>
    </row>
    <row r="733" spans="1:8" s="6" customFormat="1" ht="10.95" customHeight="1" outlineLevel="4" x14ac:dyDescent="0.2">
      <c r="A733" s="4" t="s">
        <v>5</v>
      </c>
      <c r="B733" s="5" t="s">
        <v>730</v>
      </c>
      <c r="C733" s="7"/>
      <c r="D733" s="7" t="s">
        <v>735</v>
      </c>
      <c r="E733" s="4" t="s">
        <v>5</v>
      </c>
      <c r="F733" s="5" t="s">
        <v>730</v>
      </c>
      <c r="G733" s="2">
        <v>3135.7224999999999</v>
      </c>
      <c r="H733" s="2" t="s">
        <v>5089</v>
      </c>
    </row>
    <row r="734" spans="1:8" s="6" customFormat="1" ht="10.95" customHeight="1" outlineLevel="4" x14ac:dyDescent="0.2">
      <c r="A734" s="4" t="s">
        <v>5</v>
      </c>
      <c r="B734" s="5" t="s">
        <v>730</v>
      </c>
      <c r="C734" s="7"/>
      <c r="D734" s="7" t="s">
        <v>736</v>
      </c>
      <c r="E734" s="4" t="s">
        <v>5</v>
      </c>
      <c r="F734" s="5" t="s">
        <v>730</v>
      </c>
      <c r="G734" s="2">
        <v>502.62535211267607</v>
      </c>
      <c r="H734" s="2" t="s">
        <v>5089</v>
      </c>
    </row>
    <row r="735" spans="1:8" s="6" customFormat="1" ht="10.95" customHeight="1" outlineLevel="4" x14ac:dyDescent="0.2">
      <c r="A735" s="4" t="s">
        <v>5</v>
      </c>
      <c r="B735" s="5" t="s">
        <v>730</v>
      </c>
      <c r="C735" s="7"/>
      <c r="D735" s="7" t="s">
        <v>737</v>
      </c>
      <c r="E735" s="4" t="s">
        <v>5</v>
      </c>
      <c r="F735" s="5" t="s">
        <v>730</v>
      </c>
      <c r="G735" s="2">
        <v>1196.5770588235296</v>
      </c>
      <c r="H735" s="2" t="s">
        <v>5090</v>
      </c>
    </row>
    <row r="736" spans="1:8" s="6" customFormat="1" ht="10.95" customHeight="1" outlineLevel="4" x14ac:dyDescent="0.2">
      <c r="A736" s="4" t="s">
        <v>5</v>
      </c>
      <c r="B736" s="5" t="s">
        <v>730</v>
      </c>
      <c r="C736" s="7"/>
      <c r="D736" s="7" t="s">
        <v>738</v>
      </c>
      <c r="E736" s="4" t="s">
        <v>5</v>
      </c>
      <c r="F736" s="5" t="s">
        <v>730</v>
      </c>
      <c r="G736" s="2">
        <v>1499.3029565217391</v>
      </c>
      <c r="H736" s="2" t="s">
        <v>5091</v>
      </c>
    </row>
    <row r="737" spans="1:8" s="6" customFormat="1" ht="10.95" customHeight="1" outlineLevel="4" x14ac:dyDescent="0.2">
      <c r="A737" s="4" t="s">
        <v>5</v>
      </c>
      <c r="B737" s="5" t="s">
        <v>730</v>
      </c>
      <c r="C737" s="7"/>
      <c r="D737" s="7" t="s">
        <v>739</v>
      </c>
      <c r="E737" s="4" t="s">
        <v>5</v>
      </c>
      <c r="F737" s="5" t="s">
        <v>730</v>
      </c>
      <c r="G737" s="2">
        <v>4105.791764705883</v>
      </c>
      <c r="H737" s="2" t="s">
        <v>5089</v>
      </c>
    </row>
    <row r="738" spans="1:8" s="6" customFormat="1" ht="10.95" customHeight="1" outlineLevel="4" x14ac:dyDescent="0.2">
      <c r="A738" s="4" t="s">
        <v>5</v>
      </c>
      <c r="B738" s="5" t="s">
        <v>730</v>
      </c>
      <c r="C738" s="7"/>
      <c r="D738" s="7" t="s">
        <v>740</v>
      </c>
      <c r="E738" s="4" t="s">
        <v>5</v>
      </c>
      <c r="F738" s="5" t="s">
        <v>730</v>
      </c>
      <c r="G738" s="2">
        <v>3724.0492105263156</v>
      </c>
      <c r="H738" s="2" t="s">
        <v>5089</v>
      </c>
    </row>
    <row r="739" spans="1:8" s="6" customFormat="1" ht="10.95" customHeight="1" outlineLevel="4" x14ac:dyDescent="0.2">
      <c r="A739" s="4" t="s">
        <v>5</v>
      </c>
      <c r="B739" s="5" t="s">
        <v>730</v>
      </c>
      <c r="C739" s="7"/>
      <c r="D739" s="7" t="s">
        <v>741</v>
      </c>
      <c r="E739" s="4" t="s">
        <v>5</v>
      </c>
      <c r="F739" s="5" t="s">
        <v>730</v>
      </c>
      <c r="G739" s="2">
        <v>2286.5716666666667</v>
      </c>
      <c r="H739" s="2" t="s">
        <v>5089</v>
      </c>
    </row>
    <row r="740" spans="1:8" s="6" customFormat="1" ht="10.95" customHeight="1" outlineLevel="4" x14ac:dyDescent="0.2">
      <c r="A740" s="4" t="s">
        <v>5</v>
      </c>
      <c r="B740" s="5" t="s">
        <v>730</v>
      </c>
      <c r="C740" s="7"/>
      <c r="D740" s="7" t="s">
        <v>742</v>
      </c>
      <c r="E740" s="4" t="s">
        <v>5</v>
      </c>
      <c r="F740" s="5" t="s">
        <v>730</v>
      </c>
      <c r="G740" s="2">
        <v>2008.9344000000001</v>
      </c>
      <c r="H740" s="2" t="s">
        <v>5089</v>
      </c>
    </row>
    <row r="741" spans="1:8" s="6" customFormat="1" ht="10.95" customHeight="1" outlineLevel="4" x14ac:dyDescent="0.2">
      <c r="A741" s="4" t="s">
        <v>5</v>
      </c>
      <c r="B741" s="5" t="s">
        <v>730</v>
      </c>
      <c r="C741" s="7"/>
      <c r="D741" s="7" t="s">
        <v>743</v>
      </c>
      <c r="E741" s="4" t="s">
        <v>5</v>
      </c>
      <c r="F741" s="5" t="s">
        <v>730</v>
      </c>
      <c r="G741" s="2">
        <v>1881.6977777777777</v>
      </c>
      <c r="H741" s="2" t="s">
        <v>5089</v>
      </c>
    </row>
    <row r="742" spans="1:8" s="6" customFormat="1" ht="10.95" customHeight="1" outlineLevel="4" x14ac:dyDescent="0.2">
      <c r="A742" s="4" t="s">
        <v>5</v>
      </c>
      <c r="B742" s="5" t="s">
        <v>730</v>
      </c>
      <c r="C742" s="7"/>
      <c r="D742" s="7" t="s">
        <v>744</v>
      </c>
      <c r="E742" s="4" t="s">
        <v>5</v>
      </c>
      <c r="F742" s="5" t="s">
        <v>730</v>
      </c>
      <c r="G742" s="2">
        <v>1997.8178571428573</v>
      </c>
      <c r="H742" s="2" t="s">
        <v>5089</v>
      </c>
    </row>
    <row r="743" spans="1:8" s="6" customFormat="1" ht="10.95" customHeight="1" outlineLevel="4" x14ac:dyDescent="0.2">
      <c r="A743" s="4" t="s">
        <v>5</v>
      </c>
      <c r="B743" s="5" t="s">
        <v>730</v>
      </c>
      <c r="C743" s="7"/>
      <c r="D743" s="7" t="s">
        <v>745</v>
      </c>
      <c r="E743" s="4" t="s">
        <v>5</v>
      </c>
      <c r="F743" s="5" t="s">
        <v>730</v>
      </c>
      <c r="G743" s="2">
        <v>2300.42875</v>
      </c>
      <c r="H743" s="2" t="s">
        <v>5089</v>
      </c>
    </row>
    <row r="744" spans="1:8" s="6" customFormat="1" ht="10.95" customHeight="1" outlineLevel="4" x14ac:dyDescent="0.2">
      <c r="A744" s="4" t="s">
        <v>5</v>
      </c>
      <c r="B744" s="5" t="s">
        <v>730</v>
      </c>
      <c r="C744" s="7"/>
      <c r="D744" s="7" t="s">
        <v>746</v>
      </c>
      <c r="E744" s="4" t="s">
        <v>5</v>
      </c>
      <c r="F744" s="5" t="s">
        <v>730</v>
      </c>
      <c r="G744" s="2">
        <v>3726.8379999999997</v>
      </c>
      <c r="H744" s="2" t="s">
        <v>5089</v>
      </c>
    </row>
    <row r="745" spans="1:8" s="6" customFormat="1" ht="10.95" customHeight="1" outlineLevel="4" x14ac:dyDescent="0.2">
      <c r="A745" s="4" t="s">
        <v>5</v>
      </c>
      <c r="B745" s="5" t="s">
        <v>730</v>
      </c>
      <c r="C745" s="7"/>
      <c r="D745" s="7" t="s">
        <v>747</v>
      </c>
      <c r="E745" s="4" t="s">
        <v>5</v>
      </c>
      <c r="F745" s="5" t="s">
        <v>730</v>
      </c>
      <c r="G745" s="2">
        <v>961.30333333333328</v>
      </c>
      <c r="H745" s="2" t="s">
        <v>5089</v>
      </c>
    </row>
    <row r="746" spans="1:8" s="6" customFormat="1" ht="10.95" customHeight="1" outlineLevel="4" x14ac:dyDescent="0.2">
      <c r="A746" s="4" t="s">
        <v>5</v>
      </c>
      <c r="B746" s="5" t="s">
        <v>730</v>
      </c>
      <c r="C746" s="7"/>
      <c r="D746" s="7" t="s">
        <v>748</v>
      </c>
      <c r="E746" s="4" t="s">
        <v>5</v>
      </c>
      <c r="F746" s="5" t="s">
        <v>730</v>
      </c>
      <c r="G746" s="2">
        <v>1727.54</v>
      </c>
      <c r="H746" s="2" t="s">
        <v>5089</v>
      </c>
    </row>
    <row r="747" spans="1:8" s="6" customFormat="1" ht="10.95" customHeight="1" outlineLevel="4" x14ac:dyDescent="0.2">
      <c r="A747" s="4" t="s">
        <v>5</v>
      </c>
      <c r="B747" s="5" t="s">
        <v>730</v>
      </c>
      <c r="C747" s="7"/>
      <c r="D747" s="7" t="s">
        <v>749</v>
      </c>
      <c r="E747" s="4" t="s">
        <v>5</v>
      </c>
      <c r="F747" s="5" t="s">
        <v>730</v>
      </c>
      <c r="G747" s="2">
        <v>799.52600000000007</v>
      </c>
      <c r="H747" s="2" t="s">
        <v>5089</v>
      </c>
    </row>
    <row r="748" spans="1:8" s="6" customFormat="1" ht="10.95" customHeight="1" outlineLevel="4" x14ac:dyDescent="0.2">
      <c r="A748" s="4" t="s">
        <v>5</v>
      </c>
      <c r="B748" s="5" t="s">
        <v>730</v>
      </c>
      <c r="C748" s="7"/>
      <c r="D748" s="7" t="s">
        <v>750</v>
      </c>
      <c r="E748" s="4" t="s">
        <v>5</v>
      </c>
      <c r="F748" s="5" t="s">
        <v>730</v>
      </c>
      <c r="G748" s="2">
        <v>1004.6950000000001</v>
      </c>
      <c r="H748" s="2" t="s">
        <v>5089</v>
      </c>
    </row>
    <row r="749" spans="1:8" s="6" customFormat="1" ht="10.95" customHeight="1" outlineLevel="4" x14ac:dyDescent="0.2">
      <c r="A749" s="4" t="s">
        <v>5</v>
      </c>
      <c r="B749" s="5" t="s">
        <v>730</v>
      </c>
      <c r="C749" s="7"/>
      <c r="D749" s="7" t="s">
        <v>751</v>
      </c>
      <c r="E749" s="4" t="s">
        <v>5</v>
      </c>
      <c r="F749" s="5" t="s">
        <v>730</v>
      </c>
      <c r="G749" s="2">
        <v>1816.18</v>
      </c>
      <c r="H749" s="2" t="s">
        <v>5089</v>
      </c>
    </row>
    <row r="750" spans="1:8" s="6" customFormat="1" ht="10.95" customHeight="1" outlineLevel="4" x14ac:dyDescent="0.2">
      <c r="A750" s="4" t="s">
        <v>5</v>
      </c>
      <c r="B750" s="5" t="s">
        <v>730</v>
      </c>
      <c r="C750" s="7"/>
      <c r="D750" s="7" t="s">
        <v>752</v>
      </c>
      <c r="E750" s="4" t="s">
        <v>5</v>
      </c>
      <c r="F750" s="5" t="s">
        <v>730</v>
      </c>
      <c r="G750" s="2">
        <v>1583.0620000000001</v>
      </c>
      <c r="H750" s="2" t="s">
        <v>5089</v>
      </c>
    </row>
    <row r="751" spans="1:8" s="6" customFormat="1" ht="10.95" customHeight="1" outlineLevel="4" x14ac:dyDescent="0.2">
      <c r="A751" s="4" t="s">
        <v>5</v>
      </c>
      <c r="B751" s="5" t="s">
        <v>730</v>
      </c>
      <c r="C751" s="7"/>
      <c r="D751" s="7" t="s">
        <v>753</v>
      </c>
      <c r="E751" s="4" t="s">
        <v>5</v>
      </c>
      <c r="F751" s="5" t="s">
        <v>730</v>
      </c>
      <c r="G751" s="2">
        <v>3583.79</v>
      </c>
      <c r="H751" s="2" t="s">
        <v>5089</v>
      </c>
    </row>
    <row r="752" spans="1:8" s="6" customFormat="1" ht="10.95" customHeight="1" outlineLevel="4" x14ac:dyDescent="0.2">
      <c r="A752" s="4" t="s">
        <v>5</v>
      </c>
      <c r="B752" s="5" t="s">
        <v>730</v>
      </c>
      <c r="C752" s="7"/>
      <c r="D752" s="7" t="s">
        <v>754</v>
      </c>
      <c r="E752" s="4" t="s">
        <v>5</v>
      </c>
      <c r="F752" s="5" t="s">
        <v>730</v>
      </c>
      <c r="G752" s="2">
        <v>4067.7583333333332</v>
      </c>
      <c r="H752" s="2" t="s">
        <v>5089</v>
      </c>
    </row>
    <row r="753" spans="1:8" s="6" customFormat="1" ht="10.95" customHeight="1" outlineLevel="4" x14ac:dyDescent="0.2">
      <c r="A753" s="4" t="s">
        <v>5</v>
      </c>
      <c r="B753" s="5" t="s">
        <v>730</v>
      </c>
      <c r="C753" s="7"/>
      <c r="D753" s="7" t="s">
        <v>755</v>
      </c>
      <c r="E753" s="4" t="s">
        <v>5</v>
      </c>
      <c r="F753" s="5" t="s">
        <v>730</v>
      </c>
      <c r="G753" s="2">
        <v>1720.5964285714285</v>
      </c>
      <c r="H753" s="2" t="s">
        <v>5089</v>
      </c>
    </row>
    <row r="754" spans="1:8" s="6" customFormat="1" ht="10.95" customHeight="1" outlineLevel="4" x14ac:dyDescent="0.2">
      <c r="A754" s="4" t="s">
        <v>5</v>
      </c>
      <c r="B754" s="5" t="s">
        <v>730</v>
      </c>
      <c r="C754" s="7"/>
      <c r="D754" s="7" t="s">
        <v>756</v>
      </c>
      <c r="E754" s="4" t="s">
        <v>5</v>
      </c>
      <c r="F754" s="5" t="s">
        <v>730</v>
      </c>
      <c r="G754" s="2">
        <v>1644.900625</v>
      </c>
      <c r="H754" s="2" t="s">
        <v>5089</v>
      </c>
    </row>
    <row r="755" spans="1:8" s="6" customFormat="1" ht="10.95" customHeight="1" outlineLevel="4" x14ac:dyDescent="0.2">
      <c r="A755" s="4" t="s">
        <v>5</v>
      </c>
      <c r="B755" s="5" t="s">
        <v>730</v>
      </c>
      <c r="C755" s="7"/>
      <c r="D755" s="7" t="s">
        <v>757</v>
      </c>
      <c r="E755" s="4" t="s">
        <v>5</v>
      </c>
      <c r="F755" s="5" t="s">
        <v>730</v>
      </c>
      <c r="G755" s="2">
        <v>3262.78</v>
      </c>
      <c r="H755" s="2" t="s">
        <v>5089</v>
      </c>
    </row>
    <row r="756" spans="1:8" s="6" customFormat="1" ht="10.95" customHeight="1" outlineLevel="4" x14ac:dyDescent="0.2">
      <c r="A756" s="4" t="s">
        <v>5</v>
      </c>
      <c r="B756" s="5" t="s">
        <v>730</v>
      </c>
      <c r="C756" s="7"/>
      <c r="D756" s="7" t="s">
        <v>758</v>
      </c>
      <c r="E756" s="4" t="s">
        <v>5</v>
      </c>
      <c r="F756" s="5" t="s">
        <v>730</v>
      </c>
      <c r="G756" s="2">
        <v>1862.4689999999998</v>
      </c>
      <c r="H756" s="2" t="s">
        <v>5089</v>
      </c>
    </row>
    <row r="757" spans="1:8" s="6" customFormat="1" ht="10.95" customHeight="1" outlineLevel="4" x14ac:dyDescent="0.2">
      <c r="A757" s="4" t="s">
        <v>5</v>
      </c>
      <c r="B757" s="5" t="s">
        <v>730</v>
      </c>
      <c r="C757" s="7"/>
      <c r="D757" s="7" t="s">
        <v>759</v>
      </c>
      <c r="E757" s="4" t="s">
        <v>5</v>
      </c>
      <c r="F757" s="5" t="s">
        <v>730</v>
      </c>
      <c r="G757" s="2">
        <v>997.54124137931046</v>
      </c>
      <c r="H757" s="2" t="s">
        <v>5091</v>
      </c>
    </row>
    <row r="758" spans="1:8" s="6" customFormat="1" ht="10.95" customHeight="1" outlineLevel="4" x14ac:dyDescent="0.2">
      <c r="A758" s="4" t="s">
        <v>5</v>
      </c>
      <c r="B758" s="5" t="s">
        <v>730</v>
      </c>
      <c r="C758" s="7"/>
      <c r="D758" s="7" t="s">
        <v>760</v>
      </c>
      <c r="E758" s="4" t="s">
        <v>5</v>
      </c>
      <c r="F758" s="5" t="s">
        <v>730</v>
      </c>
      <c r="G758" s="2">
        <v>1189.8971641791045</v>
      </c>
      <c r="H758" s="2" t="s">
        <v>5089</v>
      </c>
    </row>
    <row r="759" spans="1:8" s="6" customFormat="1" ht="10.95" customHeight="1" outlineLevel="4" x14ac:dyDescent="0.2">
      <c r="A759" s="4" t="s">
        <v>5</v>
      </c>
      <c r="B759" s="5" t="s">
        <v>730</v>
      </c>
      <c r="C759" s="7"/>
      <c r="D759" s="7" t="s">
        <v>761</v>
      </c>
      <c r="E759" s="4" t="s">
        <v>5</v>
      </c>
      <c r="F759" s="5" t="s">
        <v>730</v>
      </c>
      <c r="G759" s="2">
        <v>3939.1255263157891</v>
      </c>
      <c r="H759" s="2" t="s">
        <v>5089</v>
      </c>
    </row>
    <row r="760" spans="1:8" s="6" customFormat="1" ht="10.95" customHeight="1" outlineLevel="4" x14ac:dyDescent="0.2">
      <c r="A760" s="4" t="s">
        <v>5</v>
      </c>
      <c r="B760" s="5" t="s">
        <v>730</v>
      </c>
      <c r="C760" s="7"/>
      <c r="D760" s="7" t="s">
        <v>762</v>
      </c>
      <c r="E760" s="4" t="s">
        <v>5</v>
      </c>
      <c r="F760" s="5" t="s">
        <v>730</v>
      </c>
      <c r="G760" s="2">
        <v>1317.9315972222221</v>
      </c>
      <c r="H760" s="2" t="s">
        <v>5091</v>
      </c>
    </row>
    <row r="761" spans="1:8" s="6" customFormat="1" ht="10.95" customHeight="1" outlineLevel="4" x14ac:dyDescent="0.2">
      <c r="A761" s="4" t="s">
        <v>5</v>
      </c>
      <c r="B761" s="5" t="s">
        <v>730</v>
      </c>
      <c r="C761" s="7"/>
      <c r="D761" s="7" t="s">
        <v>763</v>
      </c>
      <c r="E761" s="4" t="s">
        <v>5</v>
      </c>
      <c r="F761" s="5" t="s">
        <v>730</v>
      </c>
      <c r="G761" s="2">
        <v>4495.8614285714284</v>
      </c>
      <c r="H761" s="2" t="s">
        <v>5089</v>
      </c>
    </row>
    <row r="762" spans="1:8" s="6" customFormat="1" ht="10.95" customHeight="1" outlineLevel="4" x14ac:dyDescent="0.2">
      <c r="A762" s="4" t="s">
        <v>5</v>
      </c>
      <c r="B762" s="5" t="s">
        <v>730</v>
      </c>
      <c r="C762" s="7"/>
      <c r="D762" s="7" t="s">
        <v>764</v>
      </c>
      <c r="E762" s="4" t="s">
        <v>5</v>
      </c>
      <c r="F762" s="5" t="s">
        <v>730</v>
      </c>
      <c r="G762" s="2">
        <v>1947.2734210526316</v>
      </c>
      <c r="H762" s="2" t="s">
        <v>5091</v>
      </c>
    </row>
    <row r="763" spans="1:8" s="6" customFormat="1" ht="10.95" customHeight="1" outlineLevel="4" x14ac:dyDescent="0.2">
      <c r="A763" s="4" t="s">
        <v>5</v>
      </c>
      <c r="B763" s="5" t="s">
        <v>730</v>
      </c>
      <c r="C763" s="7"/>
      <c r="D763" s="7" t="s">
        <v>765</v>
      </c>
      <c r="E763" s="4" t="s">
        <v>5</v>
      </c>
      <c r="F763" s="5" t="s">
        <v>730</v>
      </c>
      <c r="G763" s="2">
        <v>2184.9637499999999</v>
      </c>
      <c r="H763" s="2" t="s">
        <v>5091</v>
      </c>
    </row>
    <row r="764" spans="1:8" s="6" customFormat="1" ht="10.95" customHeight="1" outlineLevel="4" x14ac:dyDescent="0.2">
      <c r="A764" s="4" t="s">
        <v>5</v>
      </c>
      <c r="B764" s="5" t="s">
        <v>730</v>
      </c>
      <c r="C764" s="7"/>
      <c r="D764" s="7" t="s">
        <v>766</v>
      </c>
      <c r="E764" s="4" t="s">
        <v>5</v>
      </c>
      <c r="F764" s="5" t="s">
        <v>730</v>
      </c>
      <c r="G764" s="2">
        <v>1986.2024812030074</v>
      </c>
      <c r="H764" s="2" t="s">
        <v>5091</v>
      </c>
    </row>
    <row r="765" spans="1:8" s="6" customFormat="1" ht="10.95" customHeight="1" outlineLevel="4" x14ac:dyDescent="0.2">
      <c r="A765" s="4" t="s">
        <v>5</v>
      </c>
      <c r="B765" s="5" t="s">
        <v>730</v>
      </c>
      <c r="C765" s="7"/>
      <c r="D765" s="7" t="s">
        <v>767</v>
      </c>
      <c r="E765" s="4" t="s">
        <v>5</v>
      </c>
      <c r="F765" s="5" t="s">
        <v>730</v>
      </c>
      <c r="G765" s="2">
        <v>1874.1063696369636</v>
      </c>
      <c r="H765" s="2" t="s">
        <v>5090</v>
      </c>
    </row>
    <row r="766" spans="1:8" s="6" customFormat="1" ht="10.95" customHeight="1" outlineLevel="4" x14ac:dyDescent="0.2">
      <c r="A766" s="4" t="s">
        <v>5</v>
      </c>
      <c r="B766" s="5" t="s">
        <v>730</v>
      </c>
      <c r="C766" s="7"/>
      <c r="D766" s="7" t="s">
        <v>768</v>
      </c>
      <c r="E766" s="4" t="s">
        <v>5</v>
      </c>
      <c r="F766" s="5" t="s">
        <v>730</v>
      </c>
      <c r="G766" s="2">
        <v>3403.5192537313433</v>
      </c>
      <c r="H766" s="2" t="s">
        <v>5089</v>
      </c>
    </row>
    <row r="767" spans="1:8" s="6" customFormat="1" ht="10.95" customHeight="1" outlineLevel="4" x14ac:dyDescent="0.2">
      <c r="A767" s="4" t="s">
        <v>5</v>
      </c>
      <c r="B767" s="5" t="s">
        <v>730</v>
      </c>
      <c r="C767" s="7"/>
      <c r="D767" s="7" t="s">
        <v>769</v>
      </c>
      <c r="E767" s="4" t="s">
        <v>5</v>
      </c>
      <c r="F767" s="5" t="s">
        <v>730</v>
      </c>
      <c r="G767" s="2">
        <v>3018.610796460177</v>
      </c>
      <c r="H767" s="2" t="s">
        <v>5091</v>
      </c>
    </row>
    <row r="768" spans="1:8" s="6" customFormat="1" ht="10.95" customHeight="1" outlineLevel="4" x14ac:dyDescent="0.2">
      <c r="A768" s="4" t="s">
        <v>5</v>
      </c>
      <c r="B768" s="5" t="s">
        <v>730</v>
      </c>
      <c r="C768" s="7"/>
      <c r="D768" s="7" t="s">
        <v>770</v>
      </c>
      <c r="E768" s="4" t="s">
        <v>5</v>
      </c>
      <c r="F768" s="5" t="s">
        <v>730</v>
      </c>
      <c r="G768" s="2">
        <v>3368.968231292517</v>
      </c>
      <c r="H768" s="2" t="s">
        <v>5091</v>
      </c>
    </row>
    <row r="769" spans="1:8" s="6" customFormat="1" ht="10.95" customHeight="1" outlineLevel="4" x14ac:dyDescent="0.2">
      <c r="A769" s="4" t="s">
        <v>5</v>
      </c>
      <c r="B769" s="5" t="s">
        <v>730</v>
      </c>
      <c r="C769" s="7"/>
      <c r="D769" s="7" t="s">
        <v>771</v>
      </c>
      <c r="E769" s="4" t="s">
        <v>5</v>
      </c>
      <c r="F769" s="5" t="s">
        <v>730</v>
      </c>
      <c r="G769" s="2">
        <v>1580.3160421052633</v>
      </c>
      <c r="H769" s="2" t="s">
        <v>5090</v>
      </c>
    </row>
    <row r="770" spans="1:8" s="6" customFormat="1" ht="10.95" customHeight="1" outlineLevel="4" x14ac:dyDescent="0.2">
      <c r="A770" s="4" t="s">
        <v>5</v>
      </c>
      <c r="B770" s="5" t="s">
        <v>730</v>
      </c>
      <c r="C770" s="7"/>
      <c r="D770" s="7" t="s">
        <v>772</v>
      </c>
      <c r="E770" s="4" t="s">
        <v>5</v>
      </c>
      <c r="F770" s="5" t="s">
        <v>730</v>
      </c>
      <c r="G770" s="2">
        <v>4432.0479054054049</v>
      </c>
      <c r="H770" s="2" t="s">
        <v>5091</v>
      </c>
    </row>
    <row r="771" spans="1:8" s="6" customFormat="1" ht="10.95" customHeight="1" outlineLevel="4" x14ac:dyDescent="0.2">
      <c r="A771" s="4" t="s">
        <v>5</v>
      </c>
      <c r="B771" s="5" t="s">
        <v>730</v>
      </c>
      <c r="C771" s="7"/>
      <c r="D771" s="7" t="s">
        <v>773</v>
      </c>
      <c r="E771" s="4" t="s">
        <v>5</v>
      </c>
      <c r="F771" s="5" t="s">
        <v>730</v>
      </c>
      <c r="G771" s="2">
        <v>4635.472191780822</v>
      </c>
      <c r="H771" s="2" t="s">
        <v>5091</v>
      </c>
    </row>
    <row r="772" spans="1:8" ht="10.95" hidden="1" customHeight="1" outlineLevel="2" x14ac:dyDescent="0.2">
      <c r="A772" s="4" t="s">
        <v>5</v>
      </c>
      <c r="B772" s="5" t="s">
        <v>774</v>
      </c>
      <c r="C772" s="5" t="s">
        <v>774</v>
      </c>
      <c r="D772" s="5"/>
      <c r="E772" s="4" t="s">
        <v>5</v>
      </c>
      <c r="F772" s="5" t="s">
        <v>774</v>
      </c>
      <c r="G772" s="2" t="e">
        <v>#N/A</v>
      </c>
      <c r="H772" s="2" t="s">
        <v>5089</v>
      </c>
    </row>
    <row r="773" spans="1:8" ht="10.95" customHeight="1" outlineLevel="3" x14ac:dyDescent="0.2">
      <c r="A773" s="4" t="s">
        <v>5</v>
      </c>
      <c r="B773" s="5" t="s">
        <v>774</v>
      </c>
      <c r="C773" s="7"/>
      <c r="D773" s="7" t="s">
        <v>775</v>
      </c>
      <c r="E773" s="4" t="s">
        <v>5</v>
      </c>
      <c r="F773" s="5" t="s">
        <v>774</v>
      </c>
      <c r="G773" s="2">
        <v>212.81271844660193</v>
      </c>
      <c r="H773" s="2" t="s">
        <v>5089</v>
      </c>
    </row>
    <row r="774" spans="1:8" ht="10.95" customHeight="1" outlineLevel="3" x14ac:dyDescent="0.2">
      <c r="A774" s="4" t="s">
        <v>5</v>
      </c>
      <c r="B774" s="5" t="s">
        <v>774</v>
      </c>
      <c r="C774" s="7"/>
      <c r="D774" s="7" t="s">
        <v>776</v>
      </c>
      <c r="E774" s="4" t="s">
        <v>5</v>
      </c>
      <c r="F774" s="5" t="s">
        <v>774</v>
      </c>
      <c r="G774" s="2">
        <v>213.67999999999998</v>
      </c>
      <c r="H774" s="2" t="s">
        <v>5089</v>
      </c>
    </row>
    <row r="775" spans="1:8" ht="10.95" customHeight="1" outlineLevel="3" x14ac:dyDescent="0.2">
      <c r="A775" s="4" t="s">
        <v>5</v>
      </c>
      <c r="B775" s="5" t="s">
        <v>774</v>
      </c>
      <c r="C775" s="7"/>
      <c r="D775" s="7" t="s">
        <v>777</v>
      </c>
      <c r="E775" s="4" t="s">
        <v>5</v>
      </c>
      <c r="F775" s="5" t="s">
        <v>774</v>
      </c>
      <c r="G775" s="2">
        <v>234.80188118811884</v>
      </c>
      <c r="H775" s="2" t="s">
        <v>5089</v>
      </c>
    </row>
    <row r="776" spans="1:8" ht="10.95" customHeight="1" outlineLevel="3" x14ac:dyDescent="0.2">
      <c r="A776" s="4" t="s">
        <v>5</v>
      </c>
      <c r="B776" s="5" t="s">
        <v>774</v>
      </c>
      <c r="C776" s="7"/>
      <c r="D776" s="7" t="s">
        <v>778</v>
      </c>
      <c r="E776" s="4" t="s">
        <v>5</v>
      </c>
      <c r="F776" s="5" t="s">
        <v>774</v>
      </c>
      <c r="G776" s="2">
        <v>899.09</v>
      </c>
      <c r="H776" s="2" t="s">
        <v>5089</v>
      </c>
    </row>
    <row r="777" spans="1:8" ht="10.95" customHeight="1" outlineLevel="3" x14ac:dyDescent="0.2">
      <c r="A777" s="4" t="s">
        <v>5</v>
      </c>
      <c r="B777" s="5" t="s">
        <v>774</v>
      </c>
      <c r="C777" s="7"/>
      <c r="D777" s="7" t="s">
        <v>779</v>
      </c>
      <c r="E777" s="4" t="s">
        <v>5</v>
      </c>
      <c r="F777" s="5" t="s">
        <v>774</v>
      </c>
      <c r="G777" s="2">
        <v>208.32</v>
      </c>
      <c r="H777" s="2" t="s">
        <v>5089</v>
      </c>
    </row>
    <row r="778" spans="1:8" ht="10.95" customHeight="1" outlineLevel="3" x14ac:dyDescent="0.2">
      <c r="A778" s="4" t="s">
        <v>5</v>
      </c>
      <c r="B778" s="5" t="s">
        <v>774</v>
      </c>
      <c r="C778" s="7"/>
      <c r="D778" s="7" t="s">
        <v>780</v>
      </c>
      <c r="E778" s="4" t="s">
        <v>5</v>
      </c>
      <c r="F778" s="5" t="s">
        <v>774</v>
      </c>
      <c r="G778" s="2">
        <v>208.32000000000002</v>
      </c>
      <c r="H778" s="2" t="s">
        <v>5089</v>
      </c>
    </row>
    <row r="779" spans="1:8" ht="10.95" customHeight="1" outlineLevel="3" x14ac:dyDescent="0.2">
      <c r="A779" s="4" t="s">
        <v>5</v>
      </c>
      <c r="B779" s="5" t="s">
        <v>774</v>
      </c>
      <c r="C779" s="7"/>
      <c r="D779" s="7" t="s">
        <v>781</v>
      </c>
      <c r="E779" s="4" t="s">
        <v>5</v>
      </c>
      <c r="F779" s="5" t="s">
        <v>774</v>
      </c>
      <c r="G779" s="2">
        <v>2266</v>
      </c>
      <c r="H779" s="2" t="s">
        <v>5089</v>
      </c>
    </row>
    <row r="780" spans="1:8" ht="10.95" customHeight="1" outlineLevel="3" x14ac:dyDescent="0.2">
      <c r="A780" s="4" t="s">
        <v>5</v>
      </c>
      <c r="B780" s="5" t="s">
        <v>774</v>
      </c>
      <c r="C780" s="7"/>
      <c r="D780" s="7" t="s">
        <v>782</v>
      </c>
      <c r="E780" s="4" t="s">
        <v>5</v>
      </c>
      <c r="F780" s="5" t="s">
        <v>774</v>
      </c>
      <c r="G780" s="2">
        <v>2060</v>
      </c>
      <c r="H780" s="2" t="s">
        <v>5089</v>
      </c>
    </row>
    <row r="781" spans="1:8" ht="10.95" customHeight="1" outlineLevel="3" x14ac:dyDescent="0.2">
      <c r="A781" s="4" t="s">
        <v>5</v>
      </c>
      <c r="B781" s="5" t="s">
        <v>774</v>
      </c>
      <c r="C781" s="7"/>
      <c r="D781" s="7" t="s">
        <v>783</v>
      </c>
      <c r="E781" s="4" t="s">
        <v>5</v>
      </c>
      <c r="F781" s="5" t="s">
        <v>774</v>
      </c>
      <c r="G781" s="2">
        <v>208.32000000000002</v>
      </c>
      <c r="H781" s="2" t="s">
        <v>5089</v>
      </c>
    </row>
    <row r="782" spans="1:8" ht="10.95" customHeight="1" outlineLevel="3" x14ac:dyDescent="0.2">
      <c r="A782" s="4" t="s">
        <v>5</v>
      </c>
      <c r="B782" s="5" t="s">
        <v>774</v>
      </c>
      <c r="C782" s="7"/>
      <c r="D782" s="7" t="s">
        <v>784</v>
      </c>
      <c r="E782" s="4" t="s">
        <v>5</v>
      </c>
      <c r="F782" s="5" t="s">
        <v>774</v>
      </c>
      <c r="G782" s="2">
        <v>2060</v>
      </c>
      <c r="H782" s="2" t="s">
        <v>5089</v>
      </c>
    </row>
    <row r="783" spans="1:8" ht="10.95" customHeight="1" outlineLevel="3" x14ac:dyDescent="0.2">
      <c r="A783" s="4" t="s">
        <v>5</v>
      </c>
      <c r="B783" s="5" t="s">
        <v>774</v>
      </c>
      <c r="C783" s="7"/>
      <c r="D783" s="7" t="s">
        <v>785</v>
      </c>
      <c r="E783" s="4" t="s">
        <v>5</v>
      </c>
      <c r="F783" s="5" t="s">
        <v>774</v>
      </c>
      <c r="G783" s="2">
        <v>208.32</v>
      </c>
      <c r="H783" s="2" t="s">
        <v>5089</v>
      </c>
    </row>
    <row r="784" spans="1:8" ht="10.95" customHeight="1" outlineLevel="3" x14ac:dyDescent="0.2">
      <c r="A784" s="4" t="s">
        <v>5</v>
      </c>
      <c r="B784" s="5" t="s">
        <v>774</v>
      </c>
      <c r="C784" s="7"/>
      <c r="D784" s="7" t="s">
        <v>786</v>
      </c>
      <c r="E784" s="4" t="s">
        <v>5</v>
      </c>
      <c r="F784" s="5" t="s">
        <v>774</v>
      </c>
      <c r="G784" s="2">
        <v>214.55</v>
      </c>
      <c r="H784" s="2" t="s">
        <v>5089</v>
      </c>
    </row>
    <row r="785" spans="1:8" ht="10.95" customHeight="1" outlineLevel="3" x14ac:dyDescent="0.2">
      <c r="A785" s="4" t="s">
        <v>5</v>
      </c>
      <c r="B785" s="5" t="s">
        <v>774</v>
      </c>
      <c r="C785" s="7"/>
      <c r="D785" s="7" t="s">
        <v>787</v>
      </c>
      <c r="E785" s="4" t="s">
        <v>5</v>
      </c>
      <c r="F785" s="5" t="s">
        <v>774</v>
      </c>
      <c r="G785" s="2">
        <v>213.46</v>
      </c>
      <c r="H785" s="2" t="s">
        <v>5089</v>
      </c>
    </row>
    <row r="786" spans="1:8" ht="22.95" customHeight="1" outlineLevel="3" x14ac:dyDescent="0.2">
      <c r="A786" s="4" t="s">
        <v>5</v>
      </c>
      <c r="B786" s="5" t="s">
        <v>774</v>
      </c>
      <c r="C786" s="7"/>
      <c r="D786" s="7" t="s">
        <v>788</v>
      </c>
      <c r="E786" s="4" t="s">
        <v>5</v>
      </c>
      <c r="F786" s="5" t="s">
        <v>774</v>
      </c>
      <c r="G786" s="2">
        <v>2060</v>
      </c>
      <c r="H786" s="2" t="s">
        <v>5089</v>
      </c>
    </row>
    <row r="787" spans="1:8" ht="10.95" customHeight="1" outlineLevel="3" x14ac:dyDescent="0.2">
      <c r="A787" s="4" t="s">
        <v>5</v>
      </c>
      <c r="B787" s="5" t="s">
        <v>774</v>
      </c>
      <c r="C787" s="7"/>
      <c r="D787" s="7" t="s">
        <v>789</v>
      </c>
      <c r="E787" s="4" t="s">
        <v>5</v>
      </c>
      <c r="F787" s="5" t="s">
        <v>774</v>
      </c>
      <c r="G787" s="2">
        <v>746.45</v>
      </c>
      <c r="H787" s="2" t="s">
        <v>5089</v>
      </c>
    </row>
    <row r="788" spans="1:8" ht="10.95" customHeight="1" outlineLevel="3" x14ac:dyDescent="0.2">
      <c r="A788" s="4" t="s">
        <v>5</v>
      </c>
      <c r="B788" s="5" t="s">
        <v>774</v>
      </c>
      <c r="C788" s="7"/>
      <c r="D788" s="7" t="s">
        <v>790</v>
      </c>
      <c r="E788" s="4" t="s">
        <v>5</v>
      </c>
      <c r="F788" s="5" t="s">
        <v>774</v>
      </c>
      <c r="G788" s="2">
        <v>899.09</v>
      </c>
      <c r="H788" s="2" t="s">
        <v>5089</v>
      </c>
    </row>
    <row r="789" spans="1:8" ht="10.95" customHeight="1" outlineLevel="3" x14ac:dyDescent="0.2">
      <c r="A789" s="4" t="s">
        <v>5</v>
      </c>
      <c r="B789" s="5" t="s">
        <v>774</v>
      </c>
      <c r="C789" s="7"/>
      <c r="D789" s="7" t="s">
        <v>791</v>
      </c>
      <c r="E789" s="4" t="s">
        <v>5</v>
      </c>
      <c r="F789" s="5" t="s">
        <v>774</v>
      </c>
      <c r="G789" s="2">
        <v>933.16</v>
      </c>
      <c r="H789" s="2" t="s">
        <v>5089</v>
      </c>
    </row>
    <row r="790" spans="1:8" ht="10.95" customHeight="1" outlineLevel="3" x14ac:dyDescent="0.2">
      <c r="A790" s="4" t="s">
        <v>5</v>
      </c>
      <c r="B790" s="5" t="s">
        <v>774</v>
      </c>
      <c r="C790" s="7"/>
      <c r="D790" s="7" t="s">
        <v>792</v>
      </c>
      <c r="E790" s="4" t="s">
        <v>5</v>
      </c>
      <c r="F790" s="5" t="s">
        <v>774</v>
      </c>
      <c r="G790" s="2">
        <v>208.32</v>
      </c>
      <c r="H790" s="2" t="s">
        <v>5089</v>
      </c>
    </row>
    <row r="791" spans="1:8" ht="10.95" customHeight="1" outlineLevel="3" x14ac:dyDescent="0.2">
      <c r="A791" s="4" t="s">
        <v>5</v>
      </c>
      <c r="B791" s="5" t="s">
        <v>774</v>
      </c>
      <c r="C791" s="7"/>
      <c r="D791" s="7" t="s">
        <v>793</v>
      </c>
      <c r="E791" s="4" t="s">
        <v>5</v>
      </c>
      <c r="F791" s="5" t="s">
        <v>774</v>
      </c>
      <c r="G791" s="2">
        <v>213.38</v>
      </c>
      <c r="H791" s="2" t="s">
        <v>5089</v>
      </c>
    </row>
    <row r="792" spans="1:8" ht="10.95" hidden="1" customHeight="1" outlineLevel="2" x14ac:dyDescent="0.2">
      <c r="A792" s="4" t="s">
        <v>5</v>
      </c>
      <c r="B792" s="5" t="s">
        <v>794</v>
      </c>
      <c r="C792" s="5" t="s">
        <v>794</v>
      </c>
      <c r="D792" s="5"/>
      <c r="E792" s="4" t="s">
        <v>5</v>
      </c>
      <c r="F792" s="5" t="s">
        <v>5112</v>
      </c>
      <c r="G792" s="2" t="e">
        <v>#N/A</v>
      </c>
      <c r="H792" s="2" t="s">
        <v>5089</v>
      </c>
    </row>
    <row r="793" spans="1:8" ht="10.95" hidden="1" customHeight="1" outlineLevel="3" x14ac:dyDescent="0.2">
      <c r="A793" s="4" t="s">
        <v>5</v>
      </c>
      <c r="B793" s="5" t="s">
        <v>794</v>
      </c>
      <c r="C793" s="5" t="s">
        <v>8</v>
      </c>
      <c r="D793" s="5"/>
      <c r="E793" s="4" t="s">
        <v>5</v>
      </c>
      <c r="F793" s="5" t="s">
        <v>5112</v>
      </c>
      <c r="G793" s="2" t="e">
        <v>#N/A</v>
      </c>
      <c r="H793" s="2" t="s">
        <v>5089</v>
      </c>
    </row>
    <row r="794" spans="1:8" s="6" customFormat="1" ht="10.95" customHeight="1" outlineLevel="4" x14ac:dyDescent="0.2">
      <c r="A794" s="4" t="s">
        <v>5</v>
      </c>
      <c r="B794" s="5" t="s">
        <v>794</v>
      </c>
      <c r="C794" s="7"/>
      <c r="D794" s="7" t="s">
        <v>795</v>
      </c>
      <c r="E794" s="4" t="s">
        <v>5</v>
      </c>
      <c r="F794" s="5" t="s">
        <v>5112</v>
      </c>
      <c r="G794" s="2">
        <v>21</v>
      </c>
      <c r="H794" s="2" t="s">
        <v>5091</v>
      </c>
    </row>
    <row r="795" spans="1:8" s="6" customFormat="1" ht="10.95" customHeight="1" outlineLevel="4" x14ac:dyDescent="0.2">
      <c r="A795" s="4" t="s">
        <v>5</v>
      </c>
      <c r="B795" s="5" t="s">
        <v>794</v>
      </c>
      <c r="C795" s="7"/>
      <c r="D795" s="7" t="s">
        <v>796</v>
      </c>
      <c r="E795" s="4" t="s">
        <v>5</v>
      </c>
      <c r="F795" s="5" t="s">
        <v>5112</v>
      </c>
      <c r="G795" s="2">
        <v>36.898133379168101</v>
      </c>
      <c r="H795" s="2" t="s">
        <v>5089</v>
      </c>
    </row>
    <row r="796" spans="1:8" s="6" customFormat="1" ht="10.95" customHeight="1" outlineLevel="4" x14ac:dyDescent="0.2">
      <c r="A796" s="4" t="s">
        <v>5</v>
      </c>
      <c r="B796" s="5" t="s">
        <v>794</v>
      </c>
      <c r="C796" s="7"/>
      <c r="D796" s="7" t="s">
        <v>797</v>
      </c>
      <c r="E796" s="4" t="s">
        <v>5</v>
      </c>
      <c r="F796" s="5" t="s">
        <v>5112</v>
      </c>
      <c r="G796" s="2">
        <v>32</v>
      </c>
      <c r="H796" s="2" t="s">
        <v>5089</v>
      </c>
    </row>
    <row r="797" spans="1:8" s="6" customFormat="1" ht="10.95" customHeight="1" outlineLevel="4" x14ac:dyDescent="0.2">
      <c r="A797" s="4" t="s">
        <v>5</v>
      </c>
      <c r="B797" s="5" t="s">
        <v>794</v>
      </c>
      <c r="C797" s="7"/>
      <c r="D797" s="7" t="s">
        <v>798</v>
      </c>
      <c r="E797" s="4" t="s">
        <v>5</v>
      </c>
      <c r="F797" s="5" t="s">
        <v>5112</v>
      </c>
      <c r="G797" s="2">
        <v>21</v>
      </c>
      <c r="H797" s="2" t="s">
        <v>5089</v>
      </c>
    </row>
    <row r="798" spans="1:8" s="6" customFormat="1" ht="10.95" customHeight="1" outlineLevel="4" x14ac:dyDescent="0.2">
      <c r="A798" s="4" t="s">
        <v>5</v>
      </c>
      <c r="B798" s="5" t="s">
        <v>794</v>
      </c>
      <c r="C798" s="7"/>
      <c r="D798" s="7" t="s">
        <v>799</v>
      </c>
      <c r="E798" s="4" t="s">
        <v>5</v>
      </c>
      <c r="F798" s="5" t="s">
        <v>5112</v>
      </c>
      <c r="G798" s="2">
        <v>42.348541266794626</v>
      </c>
      <c r="H798" s="2" t="s">
        <v>5089</v>
      </c>
    </row>
    <row r="799" spans="1:8" s="6" customFormat="1" ht="10.95" customHeight="1" outlineLevel="4" x14ac:dyDescent="0.2">
      <c r="A799" s="4" t="s">
        <v>5</v>
      </c>
      <c r="B799" s="5" t="s">
        <v>794</v>
      </c>
      <c r="C799" s="7"/>
      <c r="D799" s="7" t="s">
        <v>800</v>
      </c>
      <c r="E799" s="4" t="s">
        <v>5</v>
      </c>
      <c r="F799" s="5" t="s">
        <v>5112</v>
      </c>
      <c r="G799" s="2">
        <v>46.87497316636852</v>
      </c>
      <c r="H799" s="2" t="s">
        <v>5089</v>
      </c>
    </row>
    <row r="800" spans="1:8" s="6" customFormat="1" ht="10.95" customHeight="1" outlineLevel="4" x14ac:dyDescent="0.2">
      <c r="A800" s="4" t="s">
        <v>5</v>
      </c>
      <c r="B800" s="5" t="s">
        <v>794</v>
      </c>
      <c r="C800" s="7"/>
      <c r="D800" s="7" t="s">
        <v>801</v>
      </c>
      <c r="E800" s="4" t="s">
        <v>5</v>
      </c>
      <c r="F800" s="5" t="s">
        <v>5112</v>
      </c>
      <c r="G800" s="2">
        <v>29.777735849056604</v>
      </c>
      <c r="H800" s="2" t="s">
        <v>5089</v>
      </c>
    </row>
    <row r="801" spans="1:8" s="6" customFormat="1" ht="10.95" customHeight="1" outlineLevel="4" x14ac:dyDescent="0.2">
      <c r="A801" s="4" t="s">
        <v>5</v>
      </c>
      <c r="B801" s="5" t="s">
        <v>794</v>
      </c>
      <c r="C801" s="7"/>
      <c r="D801" s="7" t="s">
        <v>802</v>
      </c>
      <c r="E801" s="4" t="s">
        <v>5</v>
      </c>
      <c r="F801" s="5" t="s">
        <v>5112</v>
      </c>
      <c r="G801" s="2">
        <v>35.981818181818184</v>
      </c>
      <c r="H801" s="2" t="s">
        <v>5089</v>
      </c>
    </row>
    <row r="802" spans="1:8" s="6" customFormat="1" ht="10.95" customHeight="1" outlineLevel="4" x14ac:dyDescent="0.2">
      <c r="A802" s="4" t="s">
        <v>5</v>
      </c>
      <c r="B802" s="5" t="s">
        <v>794</v>
      </c>
      <c r="C802" s="7"/>
      <c r="D802" s="7" t="s">
        <v>803</v>
      </c>
      <c r="E802" s="4" t="s">
        <v>5</v>
      </c>
      <c r="F802" s="5" t="s">
        <v>5112</v>
      </c>
      <c r="G802" s="2">
        <v>20.951794871794871</v>
      </c>
      <c r="H802" s="2" t="s">
        <v>5089</v>
      </c>
    </row>
    <row r="803" spans="1:8" s="6" customFormat="1" ht="10.95" customHeight="1" outlineLevel="4" x14ac:dyDescent="0.2">
      <c r="A803" s="4" t="s">
        <v>5</v>
      </c>
      <c r="B803" s="5" t="s">
        <v>794</v>
      </c>
      <c r="C803" s="7"/>
      <c r="D803" s="7" t="s">
        <v>804</v>
      </c>
      <c r="E803" s="4" t="s">
        <v>5</v>
      </c>
      <c r="F803" s="5" t="s">
        <v>5112</v>
      </c>
      <c r="G803" s="2">
        <v>35.052363636363637</v>
      </c>
      <c r="H803" s="2" t="s">
        <v>5089</v>
      </c>
    </row>
    <row r="804" spans="1:8" s="6" customFormat="1" ht="10.95" customHeight="1" outlineLevel="4" x14ac:dyDescent="0.2">
      <c r="A804" s="4" t="s">
        <v>5</v>
      </c>
      <c r="B804" s="5" t="s">
        <v>794</v>
      </c>
      <c r="C804" s="7"/>
      <c r="D804" s="7" t="s">
        <v>805</v>
      </c>
      <c r="E804" s="4" t="s">
        <v>5</v>
      </c>
      <c r="F804" s="5" t="s">
        <v>5112</v>
      </c>
      <c r="G804" s="2">
        <v>24.584250000000001</v>
      </c>
      <c r="H804" s="2" t="s">
        <v>5089</v>
      </c>
    </row>
    <row r="805" spans="1:8" s="6" customFormat="1" ht="10.95" customHeight="1" outlineLevel="4" x14ac:dyDescent="0.2">
      <c r="A805" s="4" t="s">
        <v>5</v>
      </c>
      <c r="B805" s="5" t="s">
        <v>794</v>
      </c>
      <c r="C805" s="7"/>
      <c r="D805" s="7" t="s">
        <v>806</v>
      </c>
      <c r="E805" s="4" t="s">
        <v>5</v>
      </c>
      <c r="F805" s="5" t="s">
        <v>5112</v>
      </c>
      <c r="G805" s="2">
        <v>21.600200000000001</v>
      </c>
      <c r="H805" s="2" t="s">
        <v>5089</v>
      </c>
    </row>
    <row r="806" spans="1:8" ht="10.95" hidden="1" customHeight="1" outlineLevel="3" x14ac:dyDescent="0.2">
      <c r="A806" s="4" t="s">
        <v>5</v>
      </c>
      <c r="B806" s="5" t="s">
        <v>794</v>
      </c>
      <c r="C806" s="5" t="s">
        <v>397</v>
      </c>
      <c r="D806" s="5"/>
      <c r="E806" s="4" t="s">
        <v>5</v>
      </c>
      <c r="F806" s="5" t="s">
        <v>5112</v>
      </c>
      <c r="G806" s="2" t="e">
        <v>#N/A</v>
      </c>
      <c r="H806" s="2" t="s">
        <v>5089</v>
      </c>
    </row>
    <row r="807" spans="1:8" s="6" customFormat="1" ht="10.95" customHeight="1" outlineLevel="4" x14ac:dyDescent="0.2">
      <c r="A807" s="4" t="s">
        <v>5</v>
      </c>
      <c r="B807" s="5" t="s">
        <v>794</v>
      </c>
      <c r="C807" s="7"/>
      <c r="D807" s="7" t="s">
        <v>807</v>
      </c>
      <c r="E807" s="4" t="s">
        <v>5</v>
      </c>
      <c r="F807" s="5" t="s">
        <v>5112</v>
      </c>
      <c r="G807" s="2">
        <v>10.5</v>
      </c>
      <c r="H807" s="2" t="s">
        <v>5091</v>
      </c>
    </row>
    <row r="808" spans="1:8" s="6" customFormat="1" ht="10.95" customHeight="1" outlineLevel="4" x14ac:dyDescent="0.2">
      <c r="A808" s="4" t="s">
        <v>5</v>
      </c>
      <c r="B808" s="5" t="s">
        <v>794</v>
      </c>
      <c r="C808" s="7"/>
      <c r="D808" s="7" t="s">
        <v>808</v>
      </c>
      <c r="E808" s="4" t="s">
        <v>5</v>
      </c>
      <c r="F808" s="5" t="s">
        <v>5112</v>
      </c>
      <c r="G808" s="2">
        <v>8.27</v>
      </c>
      <c r="H808" s="2" t="s">
        <v>5089</v>
      </c>
    </row>
    <row r="809" spans="1:8" s="6" customFormat="1" ht="10.95" customHeight="1" outlineLevel="4" x14ac:dyDescent="0.2">
      <c r="A809" s="4" t="s">
        <v>5</v>
      </c>
      <c r="B809" s="5" t="s">
        <v>794</v>
      </c>
      <c r="C809" s="7"/>
      <c r="D809" s="7" t="s">
        <v>809</v>
      </c>
      <c r="E809" s="4" t="s">
        <v>5</v>
      </c>
      <c r="F809" s="5" t="s">
        <v>5112</v>
      </c>
      <c r="G809" s="2">
        <v>7.4342941176470587</v>
      </c>
      <c r="H809" s="2" t="s">
        <v>5089</v>
      </c>
    </row>
    <row r="810" spans="1:8" ht="10.95" customHeight="1" outlineLevel="3" x14ac:dyDescent="0.2">
      <c r="A810" s="4" t="s">
        <v>5</v>
      </c>
      <c r="B810" s="5" t="s">
        <v>794</v>
      </c>
      <c r="C810" s="7"/>
      <c r="D810" s="7" t="s">
        <v>810</v>
      </c>
      <c r="E810" s="4" t="s">
        <v>5</v>
      </c>
      <c r="F810" s="5" t="s">
        <v>5112</v>
      </c>
      <c r="G810" s="2">
        <v>122.42162309368192</v>
      </c>
      <c r="H810" s="2" t="s">
        <v>5089</v>
      </c>
    </row>
    <row r="811" spans="1:8" ht="10.95" hidden="1" customHeight="1" outlineLevel="3" x14ac:dyDescent="0.2">
      <c r="A811" s="4" t="s">
        <v>5</v>
      </c>
      <c r="B811" s="5" t="s">
        <v>794</v>
      </c>
      <c r="C811" s="5" t="s">
        <v>811</v>
      </c>
      <c r="D811" s="5"/>
      <c r="E811" s="4" t="s">
        <v>5</v>
      </c>
      <c r="F811" s="5" t="s">
        <v>5112</v>
      </c>
      <c r="G811" s="2" t="e">
        <v>#N/A</v>
      </c>
      <c r="H811" s="2" t="s">
        <v>5089</v>
      </c>
    </row>
    <row r="812" spans="1:8" s="6" customFormat="1" ht="10.95" customHeight="1" outlineLevel="4" x14ac:dyDescent="0.2">
      <c r="A812" s="4" t="s">
        <v>5</v>
      </c>
      <c r="B812" s="5" t="s">
        <v>794</v>
      </c>
      <c r="C812" s="7"/>
      <c r="D812" s="7" t="s">
        <v>812</v>
      </c>
      <c r="E812" s="4" t="s">
        <v>5</v>
      </c>
      <c r="F812" s="5" t="s">
        <v>5112</v>
      </c>
      <c r="G812" s="2">
        <v>31.380000000000003</v>
      </c>
      <c r="H812" s="2" t="s">
        <v>5089</v>
      </c>
    </row>
    <row r="813" spans="1:8" s="6" customFormat="1" ht="10.95" customHeight="1" outlineLevel="4" x14ac:dyDescent="0.2">
      <c r="A813" s="4" t="s">
        <v>5</v>
      </c>
      <c r="B813" s="5" t="s">
        <v>794</v>
      </c>
      <c r="C813" s="7"/>
      <c r="D813" s="7" t="s">
        <v>813</v>
      </c>
      <c r="E813" s="4" t="s">
        <v>5</v>
      </c>
      <c r="F813" s="5" t="s">
        <v>5112</v>
      </c>
      <c r="G813" s="2">
        <v>115.67</v>
      </c>
      <c r="H813" s="2" t="s">
        <v>5089</v>
      </c>
    </row>
    <row r="814" spans="1:8" s="6" customFormat="1" ht="10.95" customHeight="1" outlineLevel="4" x14ac:dyDescent="0.2">
      <c r="A814" s="4" t="s">
        <v>5</v>
      </c>
      <c r="B814" s="5" t="s">
        <v>794</v>
      </c>
      <c r="C814" s="7"/>
      <c r="D814" s="7" t="s">
        <v>814</v>
      </c>
      <c r="E814" s="4" t="s">
        <v>5</v>
      </c>
      <c r="F814" s="5" t="s">
        <v>5112</v>
      </c>
      <c r="G814" s="2">
        <v>115.66999999999999</v>
      </c>
      <c r="H814" s="2" t="s">
        <v>5089</v>
      </c>
    </row>
    <row r="815" spans="1:8" s="6" customFormat="1" ht="10.95" customHeight="1" outlineLevel="4" x14ac:dyDescent="0.2">
      <c r="A815" s="4" t="s">
        <v>5</v>
      </c>
      <c r="B815" s="5" t="s">
        <v>794</v>
      </c>
      <c r="C815" s="7"/>
      <c r="D815" s="7" t="s">
        <v>815</v>
      </c>
      <c r="E815" s="4" t="s">
        <v>5</v>
      </c>
      <c r="F815" s="5" t="s">
        <v>5112</v>
      </c>
      <c r="G815" s="2">
        <v>115.67000000000002</v>
      </c>
      <c r="H815" s="2" t="s">
        <v>5089</v>
      </c>
    </row>
    <row r="816" spans="1:8" s="6" customFormat="1" ht="10.95" customHeight="1" outlineLevel="4" x14ac:dyDescent="0.2">
      <c r="A816" s="4" t="s">
        <v>5</v>
      </c>
      <c r="B816" s="5" t="s">
        <v>794</v>
      </c>
      <c r="C816" s="7"/>
      <c r="D816" s="7" t="s">
        <v>816</v>
      </c>
      <c r="E816" s="4" t="s">
        <v>5</v>
      </c>
      <c r="F816" s="5" t="s">
        <v>5112</v>
      </c>
      <c r="G816" s="2">
        <v>115.67000000000002</v>
      </c>
      <c r="H816" s="2" t="s">
        <v>5089</v>
      </c>
    </row>
    <row r="817" spans="1:8" s="6" customFormat="1" ht="10.95" customHeight="1" outlineLevel="4" x14ac:dyDescent="0.2">
      <c r="A817" s="4" t="s">
        <v>5</v>
      </c>
      <c r="B817" s="5" t="s">
        <v>794</v>
      </c>
      <c r="C817" s="7"/>
      <c r="D817" s="7" t="s">
        <v>817</v>
      </c>
      <c r="E817" s="4" t="s">
        <v>5</v>
      </c>
      <c r="F817" s="5" t="s">
        <v>5112</v>
      </c>
      <c r="G817" s="2">
        <v>115.67</v>
      </c>
      <c r="H817" s="2" t="s">
        <v>5089</v>
      </c>
    </row>
    <row r="818" spans="1:8" s="6" customFormat="1" ht="10.95" customHeight="1" outlineLevel="4" x14ac:dyDescent="0.2">
      <c r="A818" s="4" t="s">
        <v>5</v>
      </c>
      <c r="B818" s="5" t="s">
        <v>794</v>
      </c>
      <c r="C818" s="7"/>
      <c r="D818" s="7" t="s">
        <v>818</v>
      </c>
      <c r="E818" s="4" t="s">
        <v>5</v>
      </c>
      <c r="F818" s="5" t="s">
        <v>5112</v>
      </c>
      <c r="G818" s="2">
        <v>115.67</v>
      </c>
      <c r="H818" s="2" t="s">
        <v>5089</v>
      </c>
    </row>
    <row r="819" spans="1:8" s="6" customFormat="1" ht="10.95" customHeight="1" outlineLevel="4" x14ac:dyDescent="0.2">
      <c r="A819" s="4" t="s">
        <v>5</v>
      </c>
      <c r="B819" s="5" t="s">
        <v>794</v>
      </c>
      <c r="C819" s="7"/>
      <c r="D819" s="7" t="s">
        <v>819</v>
      </c>
      <c r="E819" s="4" t="s">
        <v>5</v>
      </c>
      <c r="F819" s="5" t="s">
        <v>5112</v>
      </c>
      <c r="G819" s="2">
        <v>115.67</v>
      </c>
      <c r="H819" s="2" t="s">
        <v>5089</v>
      </c>
    </row>
    <row r="820" spans="1:8" s="6" customFormat="1" ht="10.95" customHeight="1" outlineLevel="4" x14ac:dyDescent="0.2">
      <c r="A820" s="4" t="s">
        <v>5</v>
      </c>
      <c r="B820" s="5" t="s">
        <v>794</v>
      </c>
      <c r="C820" s="7"/>
      <c r="D820" s="7" t="s">
        <v>820</v>
      </c>
      <c r="E820" s="4" t="s">
        <v>5</v>
      </c>
      <c r="F820" s="5" t="s">
        <v>5112</v>
      </c>
      <c r="G820" s="2">
        <v>32.36</v>
      </c>
      <c r="H820" s="2" t="s">
        <v>5089</v>
      </c>
    </row>
    <row r="821" spans="1:8" s="6" customFormat="1" ht="10.95" customHeight="1" outlineLevel="4" x14ac:dyDescent="0.2">
      <c r="A821" s="4" t="s">
        <v>5</v>
      </c>
      <c r="B821" s="5" t="s">
        <v>794</v>
      </c>
      <c r="C821" s="7"/>
      <c r="D821" s="7" t="s">
        <v>821</v>
      </c>
      <c r="E821" s="4" t="s">
        <v>5</v>
      </c>
      <c r="F821" s="5" t="s">
        <v>5112</v>
      </c>
      <c r="G821" s="2">
        <v>35.842500000000001</v>
      </c>
      <c r="H821" s="2" t="s">
        <v>5089</v>
      </c>
    </row>
    <row r="822" spans="1:8" s="6" customFormat="1" ht="10.95" customHeight="1" outlineLevel="4" x14ac:dyDescent="0.2">
      <c r="A822" s="4" t="s">
        <v>5</v>
      </c>
      <c r="B822" s="5" t="s">
        <v>794</v>
      </c>
      <c r="C822" s="7"/>
      <c r="D822" s="7" t="s">
        <v>822</v>
      </c>
      <c r="E822" s="4" t="s">
        <v>5</v>
      </c>
      <c r="F822" s="5" t="s">
        <v>5112</v>
      </c>
      <c r="G822" s="2">
        <v>93.903999999999996</v>
      </c>
      <c r="H822" s="2" t="s">
        <v>5089</v>
      </c>
    </row>
    <row r="823" spans="1:8" s="6" customFormat="1" ht="10.95" customHeight="1" outlineLevel="4" x14ac:dyDescent="0.2">
      <c r="A823" s="4" t="s">
        <v>5</v>
      </c>
      <c r="B823" s="5" t="s">
        <v>794</v>
      </c>
      <c r="C823" s="7"/>
      <c r="D823" s="7" t="s">
        <v>823</v>
      </c>
      <c r="E823" s="4" t="s">
        <v>5</v>
      </c>
      <c r="F823" s="5" t="s">
        <v>5112</v>
      </c>
      <c r="G823" s="2">
        <v>74.946086956521739</v>
      </c>
      <c r="H823" s="2" t="s">
        <v>5089</v>
      </c>
    </row>
    <row r="824" spans="1:8" s="6" customFormat="1" ht="10.95" customHeight="1" outlineLevel="4" x14ac:dyDescent="0.2">
      <c r="A824" s="4" t="s">
        <v>5</v>
      </c>
      <c r="B824" s="5" t="s">
        <v>794</v>
      </c>
      <c r="C824" s="7"/>
      <c r="D824" s="7" t="s">
        <v>824</v>
      </c>
      <c r="E824" s="4" t="s">
        <v>5</v>
      </c>
      <c r="F824" s="5" t="s">
        <v>5112</v>
      </c>
      <c r="G824" s="2">
        <v>91.00888888888889</v>
      </c>
      <c r="H824" s="2" t="s">
        <v>5089</v>
      </c>
    </row>
    <row r="825" spans="1:8" s="6" customFormat="1" ht="10.95" customHeight="1" outlineLevel="4" x14ac:dyDescent="0.2">
      <c r="A825" s="4" t="s">
        <v>5</v>
      </c>
      <c r="B825" s="5" t="s">
        <v>794</v>
      </c>
      <c r="C825" s="7"/>
      <c r="D825" s="7" t="s">
        <v>825</v>
      </c>
      <c r="E825" s="4" t="s">
        <v>5</v>
      </c>
      <c r="F825" s="5" t="s">
        <v>5112</v>
      </c>
      <c r="G825" s="2">
        <v>29.939800000000002</v>
      </c>
      <c r="H825" s="2" t="s">
        <v>5089</v>
      </c>
    </row>
    <row r="826" spans="1:8" s="6" customFormat="1" ht="10.95" customHeight="1" outlineLevel="4" x14ac:dyDescent="0.2">
      <c r="A826" s="4" t="s">
        <v>5</v>
      </c>
      <c r="B826" s="5" t="s">
        <v>794</v>
      </c>
      <c r="C826" s="7"/>
      <c r="D826" s="7" t="s">
        <v>826</v>
      </c>
      <c r="E826" s="4" t="s">
        <v>5</v>
      </c>
      <c r="F826" s="5" t="s">
        <v>5112</v>
      </c>
      <c r="G826" s="2">
        <v>84.8215</v>
      </c>
      <c r="H826" s="2" t="s">
        <v>5089</v>
      </c>
    </row>
    <row r="827" spans="1:8" s="6" customFormat="1" ht="10.95" customHeight="1" outlineLevel="4" x14ac:dyDescent="0.2">
      <c r="A827" s="4" t="s">
        <v>5</v>
      </c>
      <c r="B827" s="5" t="s">
        <v>794</v>
      </c>
      <c r="C827" s="7"/>
      <c r="D827" s="7" t="s">
        <v>827</v>
      </c>
      <c r="E827" s="4" t="s">
        <v>5</v>
      </c>
      <c r="F827" s="5" t="s">
        <v>5112</v>
      </c>
      <c r="G827" s="2">
        <v>104.027</v>
      </c>
      <c r="H827" s="2" t="s">
        <v>5089</v>
      </c>
    </row>
    <row r="828" spans="1:8" s="6" customFormat="1" ht="10.95" customHeight="1" outlineLevel="4" x14ac:dyDescent="0.2">
      <c r="A828" s="4" t="s">
        <v>5</v>
      </c>
      <c r="B828" s="5" t="s">
        <v>794</v>
      </c>
      <c r="C828" s="7"/>
      <c r="D828" s="7" t="s">
        <v>828</v>
      </c>
      <c r="E828" s="4" t="s">
        <v>5</v>
      </c>
      <c r="F828" s="5" t="s">
        <v>5112</v>
      </c>
      <c r="G828" s="2">
        <v>13.391</v>
      </c>
      <c r="H828" s="2" t="s">
        <v>5089</v>
      </c>
    </row>
    <row r="829" spans="1:8" s="6" customFormat="1" ht="10.95" customHeight="1" outlineLevel="4" x14ac:dyDescent="0.2">
      <c r="A829" s="4" t="s">
        <v>5</v>
      </c>
      <c r="B829" s="5" t="s">
        <v>794</v>
      </c>
      <c r="C829" s="7"/>
      <c r="D829" s="7" t="s">
        <v>829</v>
      </c>
      <c r="E829" s="4" t="s">
        <v>5</v>
      </c>
      <c r="F829" s="5" t="s">
        <v>5112</v>
      </c>
      <c r="G829" s="2">
        <v>111.99192307692307</v>
      </c>
      <c r="H829" s="2" t="s">
        <v>5089</v>
      </c>
    </row>
    <row r="830" spans="1:8" s="6" customFormat="1" ht="10.95" customHeight="1" outlineLevel="4" x14ac:dyDescent="0.2">
      <c r="A830" s="4" t="s">
        <v>5</v>
      </c>
      <c r="B830" s="5" t="s">
        <v>794</v>
      </c>
      <c r="C830" s="7"/>
      <c r="D830" s="7" t="s">
        <v>830</v>
      </c>
      <c r="E830" s="4" t="s">
        <v>5</v>
      </c>
      <c r="F830" s="5" t="s">
        <v>5112</v>
      </c>
      <c r="G830" s="2">
        <v>84.918000000000006</v>
      </c>
      <c r="H830" s="2" t="s">
        <v>5089</v>
      </c>
    </row>
    <row r="831" spans="1:8" s="6" customFormat="1" ht="10.95" customHeight="1" outlineLevel="4" x14ac:dyDescent="0.2">
      <c r="A831" s="4" t="s">
        <v>5</v>
      </c>
      <c r="B831" s="5" t="s">
        <v>794</v>
      </c>
      <c r="C831" s="7"/>
      <c r="D831" s="7" t="s">
        <v>831</v>
      </c>
      <c r="E831" s="4" t="s">
        <v>5</v>
      </c>
      <c r="F831" s="5" t="s">
        <v>5112</v>
      </c>
      <c r="G831" s="2">
        <v>32.715622710622711</v>
      </c>
      <c r="H831" s="2" t="s">
        <v>5089</v>
      </c>
    </row>
    <row r="832" spans="1:8" ht="10.95" customHeight="1" outlineLevel="3" x14ac:dyDescent="0.2">
      <c r="A832" s="4" t="s">
        <v>5</v>
      </c>
      <c r="B832" s="5" t="s">
        <v>794</v>
      </c>
      <c r="C832" s="7"/>
      <c r="D832" s="7" t="s">
        <v>832</v>
      </c>
      <c r="E832" s="4" t="s">
        <v>5</v>
      </c>
      <c r="F832" s="5" t="s">
        <v>5112</v>
      </c>
      <c r="G832" s="2">
        <v>4.46</v>
      </c>
      <c r="H832" s="2" t="s">
        <v>5091</v>
      </c>
    </row>
    <row r="833" spans="1:8" ht="10.95" customHeight="1" outlineLevel="3" x14ac:dyDescent="0.2">
      <c r="A833" s="4" t="s">
        <v>5</v>
      </c>
      <c r="B833" s="5" t="s">
        <v>794</v>
      </c>
      <c r="C833" s="7"/>
      <c r="D833" s="7" t="s">
        <v>833</v>
      </c>
      <c r="E833" s="4" t="s">
        <v>5</v>
      </c>
      <c r="F833" s="5" t="s">
        <v>5112</v>
      </c>
      <c r="G833" s="2">
        <v>26.790000000000003</v>
      </c>
      <c r="H833" s="2" t="s">
        <v>5089</v>
      </c>
    </row>
    <row r="834" spans="1:8" ht="10.95" customHeight="1" outlineLevel="3" x14ac:dyDescent="0.2">
      <c r="A834" s="4" t="s">
        <v>5</v>
      </c>
      <c r="B834" s="5" t="s">
        <v>794</v>
      </c>
      <c r="C834" s="7"/>
      <c r="D834" s="7" t="s">
        <v>834</v>
      </c>
      <c r="E834" s="4" t="s">
        <v>5</v>
      </c>
      <c r="F834" s="5" t="s">
        <v>5112</v>
      </c>
      <c r="G834" s="2">
        <v>22.32</v>
      </c>
      <c r="H834" s="2" t="s">
        <v>5089</v>
      </c>
    </row>
    <row r="835" spans="1:8" ht="10.95" customHeight="1" outlineLevel="3" x14ac:dyDescent="0.2">
      <c r="A835" s="4" t="s">
        <v>5</v>
      </c>
      <c r="B835" s="5" t="s">
        <v>794</v>
      </c>
      <c r="C835" s="7"/>
      <c r="D835" s="7" t="s">
        <v>835</v>
      </c>
      <c r="E835" s="4" t="s">
        <v>5</v>
      </c>
      <c r="F835" s="5" t="s">
        <v>5112</v>
      </c>
      <c r="G835" s="2">
        <v>17.86</v>
      </c>
      <c r="H835" s="2" t="s">
        <v>5089</v>
      </c>
    </row>
    <row r="836" spans="1:8" ht="10.95" customHeight="1" outlineLevel="3" x14ac:dyDescent="0.2">
      <c r="A836" s="4" t="s">
        <v>5</v>
      </c>
      <c r="B836" s="5" t="s">
        <v>794</v>
      </c>
      <c r="C836" s="7"/>
      <c r="D836" s="7" t="s">
        <v>836</v>
      </c>
      <c r="E836" s="4" t="s">
        <v>5</v>
      </c>
      <c r="F836" s="5" t="s">
        <v>5112</v>
      </c>
      <c r="G836" s="2">
        <v>10.68</v>
      </c>
      <c r="H836" s="2" t="s">
        <v>5089</v>
      </c>
    </row>
    <row r="837" spans="1:8" ht="10.95" customHeight="1" outlineLevel="3" x14ac:dyDescent="0.2">
      <c r="A837" s="4" t="s">
        <v>5</v>
      </c>
      <c r="B837" s="5" t="s">
        <v>794</v>
      </c>
      <c r="C837" s="7"/>
      <c r="D837" s="7" t="s">
        <v>837</v>
      </c>
      <c r="E837" s="4" t="s">
        <v>5</v>
      </c>
      <c r="F837" s="5" t="s">
        <v>5112</v>
      </c>
      <c r="G837" s="2">
        <v>107.00259740259739</v>
      </c>
      <c r="H837" s="2" t="s">
        <v>5089</v>
      </c>
    </row>
    <row r="838" spans="1:8" ht="10.95" customHeight="1" outlineLevel="3" x14ac:dyDescent="0.2">
      <c r="A838" s="4" t="s">
        <v>5</v>
      </c>
      <c r="B838" s="5" t="s">
        <v>794</v>
      </c>
      <c r="C838" s="7"/>
      <c r="D838" s="7" t="s">
        <v>838</v>
      </c>
      <c r="E838" s="4" t="s">
        <v>5</v>
      </c>
      <c r="F838" s="5" t="s">
        <v>5112</v>
      </c>
      <c r="G838" s="2">
        <v>0.97175049636002653</v>
      </c>
      <c r="H838" s="2" t="s">
        <v>5089</v>
      </c>
    </row>
    <row r="839" spans="1:8" ht="22.95" customHeight="1" outlineLevel="3" x14ac:dyDescent="0.2">
      <c r="A839" s="4" t="s">
        <v>5</v>
      </c>
      <c r="B839" s="5" t="s">
        <v>794</v>
      </c>
      <c r="C839" s="7"/>
      <c r="D839" s="7" t="s">
        <v>839</v>
      </c>
      <c r="E839" s="4" t="s">
        <v>5</v>
      </c>
      <c r="F839" s="5" t="s">
        <v>5112</v>
      </c>
      <c r="G839" s="2">
        <v>110.07391304347827</v>
      </c>
      <c r="H839" s="2" t="s">
        <v>5089</v>
      </c>
    </row>
    <row r="840" spans="1:8" ht="10.95" customHeight="1" outlineLevel="3" x14ac:dyDescent="0.2">
      <c r="A840" s="4" t="s">
        <v>5</v>
      </c>
      <c r="B840" s="5" t="s">
        <v>794</v>
      </c>
      <c r="C840" s="7"/>
      <c r="D840" s="7" t="s">
        <v>840</v>
      </c>
      <c r="E840" s="4" t="s">
        <v>5</v>
      </c>
      <c r="F840" s="5" t="s">
        <v>5112</v>
      </c>
      <c r="G840" s="2">
        <v>21.473600000000001</v>
      </c>
      <c r="H840" s="2" t="s">
        <v>5089</v>
      </c>
    </row>
    <row r="841" spans="1:8" ht="10.95" customHeight="1" outlineLevel="3" x14ac:dyDescent="0.2">
      <c r="A841" s="4" t="s">
        <v>5</v>
      </c>
      <c r="B841" s="5" t="s">
        <v>794</v>
      </c>
      <c r="C841" s="7"/>
      <c r="D841" s="7" t="s">
        <v>841</v>
      </c>
      <c r="E841" s="4" t="s">
        <v>5</v>
      </c>
      <c r="F841" s="5" t="s">
        <v>5112</v>
      </c>
      <c r="G841" s="2">
        <v>8.5061320754716974</v>
      </c>
      <c r="H841" s="2" t="s">
        <v>5089</v>
      </c>
    </row>
    <row r="842" spans="1:8" ht="10.95" customHeight="1" outlineLevel="3" x14ac:dyDescent="0.2">
      <c r="A842" s="4" t="s">
        <v>5</v>
      </c>
      <c r="B842" s="5" t="s">
        <v>794</v>
      </c>
      <c r="C842" s="7"/>
      <c r="D842" s="7" t="s">
        <v>842</v>
      </c>
      <c r="E842" s="4" t="s">
        <v>5</v>
      </c>
      <c r="F842" s="5" t="s">
        <v>5112</v>
      </c>
      <c r="G842" s="2">
        <v>25.42</v>
      </c>
      <c r="H842" s="2" t="s">
        <v>5089</v>
      </c>
    </row>
    <row r="843" spans="1:8" ht="10.95" customHeight="1" outlineLevel="3" x14ac:dyDescent="0.2">
      <c r="A843" s="4" t="s">
        <v>5</v>
      </c>
      <c r="B843" s="5" t="s">
        <v>794</v>
      </c>
      <c r="C843" s="7"/>
      <c r="D843" s="7" t="s">
        <v>843</v>
      </c>
      <c r="E843" s="4" t="s">
        <v>5</v>
      </c>
      <c r="F843" s="5" t="s">
        <v>5112</v>
      </c>
      <c r="G843" s="2">
        <v>45.65</v>
      </c>
      <c r="H843" s="2" t="s">
        <v>5089</v>
      </c>
    </row>
    <row r="844" spans="1:8" ht="10.95" customHeight="1" outlineLevel="3" x14ac:dyDescent="0.2">
      <c r="A844" s="4" t="s">
        <v>5</v>
      </c>
      <c r="B844" s="5" t="s">
        <v>794</v>
      </c>
      <c r="C844" s="7"/>
      <c r="D844" s="7" t="s">
        <v>844</v>
      </c>
      <c r="E844" s="4" t="s">
        <v>5</v>
      </c>
      <c r="F844" s="5" t="s">
        <v>5112</v>
      </c>
      <c r="G844" s="2">
        <v>36.499915966386553</v>
      </c>
      <c r="H844" s="2" t="s">
        <v>5089</v>
      </c>
    </row>
    <row r="845" spans="1:8" ht="10.95" customHeight="1" outlineLevel="3" x14ac:dyDescent="0.2">
      <c r="A845" s="4" t="s">
        <v>5</v>
      </c>
      <c r="B845" s="5" t="s">
        <v>794</v>
      </c>
      <c r="C845" s="7"/>
      <c r="D845" s="7" t="s">
        <v>845</v>
      </c>
      <c r="E845" s="4" t="s">
        <v>5</v>
      </c>
      <c r="F845" s="5" t="s">
        <v>5112</v>
      </c>
      <c r="G845" s="2">
        <v>15.91</v>
      </c>
      <c r="H845" s="2" t="s">
        <v>5089</v>
      </c>
    </row>
    <row r="846" spans="1:8" ht="10.95" customHeight="1" outlineLevel="3" x14ac:dyDescent="0.2">
      <c r="A846" s="4" t="s">
        <v>5</v>
      </c>
      <c r="B846" s="5" t="s">
        <v>794</v>
      </c>
      <c r="C846" s="7"/>
      <c r="D846" s="7" t="s">
        <v>846</v>
      </c>
      <c r="E846" s="4" t="s">
        <v>5</v>
      </c>
      <c r="F846" s="5" t="s">
        <v>5112</v>
      </c>
      <c r="G846" s="2">
        <v>31.380000000000003</v>
      </c>
      <c r="H846" s="2" t="s">
        <v>5089</v>
      </c>
    </row>
    <row r="847" spans="1:8" ht="10.95" customHeight="1" outlineLevel="3" x14ac:dyDescent="0.2">
      <c r="A847" s="4" t="s">
        <v>5</v>
      </c>
      <c r="B847" s="5" t="s">
        <v>794</v>
      </c>
      <c r="C847" s="7"/>
      <c r="D847" s="7" t="s">
        <v>847</v>
      </c>
      <c r="E847" s="4" t="s">
        <v>5</v>
      </c>
      <c r="F847" s="5" t="s">
        <v>5112</v>
      </c>
      <c r="G847" s="2">
        <v>16.071436031331594</v>
      </c>
      <c r="H847" s="2" t="s">
        <v>5089</v>
      </c>
    </row>
    <row r="848" spans="1:8" ht="10.95" customHeight="1" outlineLevel="3" x14ac:dyDescent="0.2">
      <c r="A848" s="4" t="s">
        <v>5</v>
      </c>
      <c r="B848" s="5" t="s">
        <v>794</v>
      </c>
      <c r="C848" s="7"/>
      <c r="D848" s="7" t="s">
        <v>848</v>
      </c>
      <c r="E848" s="4" t="s">
        <v>5</v>
      </c>
      <c r="F848" s="5" t="s">
        <v>5112</v>
      </c>
      <c r="G848" s="2">
        <v>32.956581469648562</v>
      </c>
      <c r="H848" s="2" t="s">
        <v>5089</v>
      </c>
    </row>
    <row r="849" spans="1:8" ht="10.95" customHeight="1" outlineLevel="3" x14ac:dyDescent="0.2">
      <c r="A849" s="4" t="s">
        <v>5</v>
      </c>
      <c r="B849" s="5" t="s">
        <v>794</v>
      </c>
      <c r="C849" s="7"/>
      <c r="D849" s="7" t="s">
        <v>849</v>
      </c>
      <c r="E849" s="4" t="s">
        <v>5</v>
      </c>
      <c r="F849" s="5" t="s">
        <v>5112</v>
      </c>
      <c r="G849" s="2">
        <v>57.21</v>
      </c>
      <c r="H849" s="2" t="s">
        <v>5089</v>
      </c>
    </row>
    <row r="850" spans="1:8" ht="10.95" customHeight="1" outlineLevel="3" x14ac:dyDescent="0.2">
      <c r="A850" s="4" t="s">
        <v>5</v>
      </c>
      <c r="B850" s="5" t="s">
        <v>794</v>
      </c>
      <c r="C850" s="7"/>
      <c r="D850" s="7" t="s">
        <v>850</v>
      </c>
      <c r="E850" s="4" t="s">
        <v>5</v>
      </c>
      <c r="F850" s="5" t="s">
        <v>5112</v>
      </c>
      <c r="G850" s="2">
        <v>1800</v>
      </c>
      <c r="H850" s="2" t="s">
        <v>5089</v>
      </c>
    </row>
    <row r="851" spans="1:8" ht="10.95" customHeight="1" outlineLevel="3" x14ac:dyDescent="0.2">
      <c r="A851" s="4" t="s">
        <v>5</v>
      </c>
      <c r="B851" s="5" t="s">
        <v>794</v>
      </c>
      <c r="C851" s="7"/>
      <c r="D851" s="7" t="s">
        <v>851</v>
      </c>
      <c r="E851" s="4" t="s">
        <v>5</v>
      </c>
      <c r="F851" s="5" t="s">
        <v>5112</v>
      </c>
      <c r="G851" s="2">
        <v>21.681196777905637</v>
      </c>
      <c r="H851" s="2" t="s">
        <v>5089</v>
      </c>
    </row>
    <row r="852" spans="1:8" ht="10.95" customHeight="1" outlineLevel="3" x14ac:dyDescent="0.2">
      <c r="A852" s="4" t="s">
        <v>5</v>
      </c>
      <c r="B852" s="5" t="s">
        <v>794</v>
      </c>
      <c r="C852" s="7"/>
      <c r="D852" s="7" t="s">
        <v>852</v>
      </c>
      <c r="E852" s="4" t="s">
        <v>5</v>
      </c>
      <c r="F852" s="5" t="s">
        <v>5112</v>
      </c>
      <c r="G852" s="2">
        <v>33.059999999999995</v>
      </c>
      <c r="H852" s="2" t="s">
        <v>5089</v>
      </c>
    </row>
    <row r="853" spans="1:8" ht="10.95" hidden="1" customHeight="1" outlineLevel="3" x14ac:dyDescent="0.2">
      <c r="A853" s="4" t="s">
        <v>5</v>
      </c>
      <c r="B853" s="5" t="s">
        <v>794</v>
      </c>
      <c r="C853" s="5" t="s">
        <v>853</v>
      </c>
      <c r="D853" s="5"/>
      <c r="E853" s="4" t="s">
        <v>5</v>
      </c>
      <c r="F853" s="5" t="s">
        <v>5112</v>
      </c>
      <c r="G853" s="2" t="e">
        <v>#N/A</v>
      </c>
      <c r="H853" s="2" t="s">
        <v>5089</v>
      </c>
    </row>
    <row r="854" spans="1:8" s="6" customFormat="1" ht="10.95" customHeight="1" outlineLevel="4" x14ac:dyDescent="0.2">
      <c r="A854" s="4" t="s">
        <v>5</v>
      </c>
      <c r="B854" s="5" t="s">
        <v>794</v>
      </c>
      <c r="C854" s="7"/>
      <c r="D854" s="7" t="s">
        <v>854</v>
      </c>
      <c r="E854" s="4" t="s">
        <v>5</v>
      </c>
      <c r="F854" s="5" t="s">
        <v>5112</v>
      </c>
      <c r="G854" s="2">
        <v>80</v>
      </c>
      <c r="H854" s="2" t="s">
        <v>5089</v>
      </c>
    </row>
    <row r="855" spans="1:8" s="6" customFormat="1" ht="10.95" customHeight="1" outlineLevel="4" x14ac:dyDescent="0.2">
      <c r="A855" s="4" t="s">
        <v>5</v>
      </c>
      <c r="B855" s="5" t="s">
        <v>794</v>
      </c>
      <c r="C855" s="7"/>
      <c r="D855" s="7" t="s">
        <v>855</v>
      </c>
      <c r="E855" s="4" t="s">
        <v>5</v>
      </c>
      <c r="F855" s="5" t="s">
        <v>5112</v>
      </c>
      <c r="G855" s="2">
        <v>60.165602094240832</v>
      </c>
      <c r="H855" s="2" t="s">
        <v>5089</v>
      </c>
    </row>
    <row r="856" spans="1:8" s="6" customFormat="1" ht="10.95" customHeight="1" outlineLevel="4" x14ac:dyDescent="0.2">
      <c r="A856" s="4" t="s">
        <v>5</v>
      </c>
      <c r="B856" s="5" t="s">
        <v>794</v>
      </c>
      <c r="C856" s="7"/>
      <c r="D856" s="7" t="s">
        <v>856</v>
      </c>
      <c r="E856" s="4" t="s">
        <v>5</v>
      </c>
      <c r="F856" s="5" t="s">
        <v>5112</v>
      </c>
      <c r="G856" s="2">
        <v>57.712380952380954</v>
      </c>
      <c r="H856" s="2" t="s">
        <v>5089</v>
      </c>
    </row>
    <row r="857" spans="1:8" s="6" customFormat="1" ht="10.95" customHeight="1" outlineLevel="4" x14ac:dyDescent="0.2">
      <c r="A857" s="4" t="s">
        <v>5</v>
      </c>
      <c r="B857" s="5" t="s">
        <v>794</v>
      </c>
      <c r="C857" s="7"/>
      <c r="D857" s="7" t="s">
        <v>857</v>
      </c>
      <c r="E857" s="4" t="s">
        <v>5</v>
      </c>
      <c r="F857" s="5" t="s">
        <v>5112</v>
      </c>
      <c r="G857" s="2">
        <v>85</v>
      </c>
      <c r="H857" s="2" t="s">
        <v>5089</v>
      </c>
    </row>
    <row r="858" spans="1:8" s="6" customFormat="1" ht="10.95" customHeight="1" outlineLevel="4" x14ac:dyDescent="0.2">
      <c r="A858" s="4" t="s">
        <v>5</v>
      </c>
      <c r="B858" s="5" t="s">
        <v>794</v>
      </c>
      <c r="C858" s="7"/>
      <c r="D858" s="7" t="s">
        <v>858</v>
      </c>
      <c r="E858" s="4" t="s">
        <v>5</v>
      </c>
      <c r="F858" s="5" t="s">
        <v>5112</v>
      </c>
      <c r="G858" s="2">
        <v>65</v>
      </c>
      <c r="H858" s="2" t="s">
        <v>5089</v>
      </c>
    </row>
    <row r="859" spans="1:8" s="6" customFormat="1" ht="10.95" customHeight="1" outlineLevel="4" x14ac:dyDescent="0.2">
      <c r="A859" s="4" t="s">
        <v>5</v>
      </c>
      <c r="B859" s="5" t="s">
        <v>794</v>
      </c>
      <c r="C859" s="7"/>
      <c r="D859" s="7" t="s">
        <v>859</v>
      </c>
      <c r="E859" s="4" t="s">
        <v>5</v>
      </c>
      <c r="F859" s="5" t="s">
        <v>5112</v>
      </c>
      <c r="G859" s="2">
        <v>57.023333333333333</v>
      </c>
      <c r="H859" s="2" t="s">
        <v>5089</v>
      </c>
    </row>
    <row r="860" spans="1:8" s="6" customFormat="1" ht="10.95" customHeight="1" outlineLevel="4" x14ac:dyDescent="0.2">
      <c r="A860" s="4" t="s">
        <v>5</v>
      </c>
      <c r="B860" s="5" t="s">
        <v>794</v>
      </c>
      <c r="C860" s="7"/>
      <c r="D860" s="7" t="s">
        <v>860</v>
      </c>
      <c r="E860" s="4" t="s">
        <v>5</v>
      </c>
      <c r="F860" s="5" t="s">
        <v>5112</v>
      </c>
      <c r="G860" s="2">
        <v>73.850000000000009</v>
      </c>
      <c r="H860" s="2" t="s">
        <v>5089</v>
      </c>
    </row>
    <row r="861" spans="1:8" s="6" customFormat="1" ht="10.95" customHeight="1" outlineLevel="4" x14ac:dyDescent="0.2">
      <c r="A861" s="4" t="s">
        <v>5</v>
      </c>
      <c r="B861" s="5" t="s">
        <v>794</v>
      </c>
      <c r="C861" s="7"/>
      <c r="D861" s="7" t="s">
        <v>861</v>
      </c>
      <c r="E861" s="4" t="s">
        <v>5</v>
      </c>
      <c r="F861" s="5" t="s">
        <v>5112</v>
      </c>
      <c r="G861" s="2">
        <v>99.331052631578942</v>
      </c>
      <c r="H861" s="2" t="s">
        <v>5089</v>
      </c>
    </row>
    <row r="862" spans="1:8" s="6" customFormat="1" ht="10.95" customHeight="1" outlineLevel="4" x14ac:dyDescent="0.2">
      <c r="A862" s="4" t="s">
        <v>5</v>
      </c>
      <c r="B862" s="5" t="s">
        <v>794</v>
      </c>
      <c r="C862" s="7"/>
      <c r="D862" s="7" t="s">
        <v>862</v>
      </c>
      <c r="E862" s="4" t="s">
        <v>5</v>
      </c>
      <c r="F862" s="5" t="s">
        <v>5112</v>
      </c>
      <c r="G862" s="2">
        <v>58.985333333333337</v>
      </c>
      <c r="H862" s="2" t="s">
        <v>5089</v>
      </c>
    </row>
    <row r="863" spans="1:8" s="6" customFormat="1" ht="10.95" customHeight="1" outlineLevel="4" x14ac:dyDescent="0.2">
      <c r="A863" s="4" t="s">
        <v>5</v>
      </c>
      <c r="B863" s="5" t="s">
        <v>794</v>
      </c>
      <c r="C863" s="7"/>
      <c r="D863" s="7" t="s">
        <v>863</v>
      </c>
      <c r="E863" s="4" t="s">
        <v>5</v>
      </c>
      <c r="F863" s="5" t="s">
        <v>5112</v>
      </c>
      <c r="G863" s="2">
        <v>51.000427350427351</v>
      </c>
      <c r="H863" s="2" t="s">
        <v>5089</v>
      </c>
    </row>
    <row r="864" spans="1:8" s="6" customFormat="1" ht="10.95" customHeight="1" outlineLevel="4" x14ac:dyDescent="0.2">
      <c r="A864" s="4" t="s">
        <v>5</v>
      </c>
      <c r="B864" s="5" t="s">
        <v>794</v>
      </c>
      <c r="C864" s="7"/>
      <c r="D864" s="7" t="s">
        <v>864</v>
      </c>
      <c r="E864" s="4" t="s">
        <v>5</v>
      </c>
      <c r="F864" s="5" t="s">
        <v>5112</v>
      </c>
      <c r="G864" s="2">
        <v>58.74238805970149</v>
      </c>
      <c r="H864" s="2" t="s">
        <v>5089</v>
      </c>
    </row>
    <row r="865" spans="1:8" s="6" customFormat="1" ht="10.95" customHeight="1" outlineLevel="4" x14ac:dyDescent="0.2">
      <c r="A865" s="4" t="s">
        <v>5</v>
      </c>
      <c r="B865" s="5" t="s">
        <v>794</v>
      </c>
      <c r="C865" s="7"/>
      <c r="D865" s="7" t="s">
        <v>865</v>
      </c>
      <c r="E865" s="4" t="s">
        <v>5</v>
      </c>
      <c r="F865" s="5" t="s">
        <v>5112</v>
      </c>
      <c r="G865" s="2">
        <v>54.367899999999999</v>
      </c>
      <c r="H865" s="2" t="s">
        <v>5089</v>
      </c>
    </row>
    <row r="866" spans="1:8" s="6" customFormat="1" ht="10.95" customHeight="1" outlineLevel="4" x14ac:dyDescent="0.2">
      <c r="A866" s="4" t="s">
        <v>5</v>
      </c>
      <c r="B866" s="5" t="s">
        <v>794</v>
      </c>
      <c r="C866" s="7"/>
      <c r="D866" s="7" t="s">
        <v>866</v>
      </c>
      <c r="E866" s="4" t="s">
        <v>5</v>
      </c>
      <c r="F866" s="5" t="s">
        <v>5112</v>
      </c>
      <c r="G866" s="2">
        <v>79.408143564356436</v>
      </c>
      <c r="H866" s="2" t="s">
        <v>5089</v>
      </c>
    </row>
    <row r="867" spans="1:8" s="6" customFormat="1" ht="10.95" customHeight="1" outlineLevel="4" x14ac:dyDescent="0.2">
      <c r="A867" s="4" t="s">
        <v>5</v>
      </c>
      <c r="B867" s="5" t="s">
        <v>794</v>
      </c>
      <c r="C867" s="7"/>
      <c r="D867" s="7" t="s">
        <v>867</v>
      </c>
      <c r="E867" s="4" t="s">
        <v>5</v>
      </c>
      <c r="F867" s="5" t="s">
        <v>5112</v>
      </c>
      <c r="G867" s="2">
        <v>64.568755555555555</v>
      </c>
      <c r="H867" s="2" t="s">
        <v>5089</v>
      </c>
    </row>
    <row r="868" spans="1:8" s="6" customFormat="1" ht="10.95" customHeight="1" outlineLevel="4" x14ac:dyDescent="0.2">
      <c r="A868" s="4" t="s">
        <v>5</v>
      </c>
      <c r="B868" s="5" t="s">
        <v>794</v>
      </c>
      <c r="C868" s="7"/>
      <c r="D868" s="7" t="s">
        <v>868</v>
      </c>
      <c r="E868" s="4" t="s">
        <v>5</v>
      </c>
      <c r="F868" s="5" t="s">
        <v>5112</v>
      </c>
      <c r="G868" s="2">
        <v>54.900292553191484</v>
      </c>
      <c r="H868" s="2" t="s">
        <v>5089</v>
      </c>
    </row>
    <row r="869" spans="1:8" ht="10.95" customHeight="1" outlineLevel="3" x14ac:dyDescent="0.2">
      <c r="A869" s="4" t="s">
        <v>5</v>
      </c>
      <c r="B869" s="5" t="s">
        <v>794</v>
      </c>
      <c r="C869" s="7"/>
      <c r="D869" s="7" t="s">
        <v>869</v>
      </c>
      <c r="E869" s="4" t="s">
        <v>5</v>
      </c>
      <c r="F869" s="5" t="s">
        <v>5112</v>
      </c>
      <c r="G869" s="2">
        <v>39.894006116207954</v>
      </c>
      <c r="H869" s="2" t="s">
        <v>5089</v>
      </c>
    </row>
    <row r="870" spans="1:8" ht="10.95" customHeight="1" outlineLevel="3" x14ac:dyDescent="0.2">
      <c r="A870" s="4" t="s">
        <v>5</v>
      </c>
      <c r="B870" s="5" t="s">
        <v>794</v>
      </c>
      <c r="C870" s="7"/>
      <c r="D870" s="7" t="s">
        <v>870</v>
      </c>
      <c r="E870" s="4" t="s">
        <v>5</v>
      </c>
      <c r="F870" s="5" t="s">
        <v>5112</v>
      </c>
      <c r="G870" s="2">
        <v>13.8</v>
      </c>
      <c r="H870" s="2" t="s">
        <v>5089</v>
      </c>
    </row>
    <row r="871" spans="1:8" ht="10.95" customHeight="1" outlineLevel="3" x14ac:dyDescent="0.2">
      <c r="A871" s="4" t="s">
        <v>5</v>
      </c>
      <c r="B871" s="5" t="s">
        <v>794</v>
      </c>
      <c r="C871" s="7"/>
      <c r="D871" s="7" t="s">
        <v>871</v>
      </c>
      <c r="E871" s="4" t="s">
        <v>5</v>
      </c>
      <c r="F871" s="5" t="s">
        <v>5112</v>
      </c>
      <c r="G871" s="2">
        <v>10.563460317460319</v>
      </c>
      <c r="H871" s="2" t="s">
        <v>5089</v>
      </c>
    </row>
    <row r="872" spans="1:8" ht="10.95" hidden="1" customHeight="1" outlineLevel="3" x14ac:dyDescent="0.2">
      <c r="A872" s="4" t="s">
        <v>5</v>
      </c>
      <c r="B872" s="5" t="s">
        <v>794</v>
      </c>
      <c r="C872" s="5" t="s">
        <v>872</v>
      </c>
      <c r="D872" s="5"/>
      <c r="E872" s="4" t="s">
        <v>5</v>
      </c>
      <c r="F872" s="5" t="s">
        <v>5112</v>
      </c>
      <c r="G872" s="2" t="e">
        <v>#N/A</v>
      </c>
      <c r="H872" s="2" t="s">
        <v>5089</v>
      </c>
    </row>
    <row r="873" spans="1:8" s="6" customFormat="1" ht="10.95" customHeight="1" outlineLevel="4" x14ac:dyDescent="0.2">
      <c r="A873" s="4" t="s">
        <v>5</v>
      </c>
      <c r="B873" s="5" t="s">
        <v>794</v>
      </c>
      <c r="C873" s="7"/>
      <c r="D873" s="7" t="s">
        <v>873</v>
      </c>
      <c r="E873" s="4" t="s">
        <v>5</v>
      </c>
      <c r="F873" s="5" t="s">
        <v>5112</v>
      </c>
      <c r="G873" s="2">
        <v>26.905998217468806</v>
      </c>
      <c r="H873" s="2" t="s">
        <v>5089</v>
      </c>
    </row>
    <row r="874" spans="1:8" s="6" customFormat="1" ht="10.95" customHeight="1" outlineLevel="4" x14ac:dyDescent="0.2">
      <c r="A874" s="4" t="s">
        <v>5</v>
      </c>
      <c r="B874" s="5" t="s">
        <v>794</v>
      </c>
      <c r="C874" s="7"/>
      <c r="D874" s="7" t="s">
        <v>874</v>
      </c>
      <c r="E874" s="4" t="s">
        <v>5</v>
      </c>
      <c r="F874" s="5" t="s">
        <v>5112</v>
      </c>
      <c r="G874" s="2">
        <v>45.004874999999998</v>
      </c>
      <c r="H874" s="2" t="s">
        <v>5089</v>
      </c>
    </row>
    <row r="875" spans="1:8" s="6" customFormat="1" ht="10.95" customHeight="1" outlineLevel="4" x14ac:dyDescent="0.2">
      <c r="A875" s="4" t="s">
        <v>5</v>
      </c>
      <c r="B875" s="5" t="s">
        <v>794</v>
      </c>
      <c r="C875" s="7"/>
      <c r="D875" s="7" t="s">
        <v>875</v>
      </c>
      <c r="E875" s="4" t="s">
        <v>5</v>
      </c>
      <c r="F875" s="5" t="s">
        <v>5112</v>
      </c>
      <c r="G875" s="2">
        <v>37.211333333333329</v>
      </c>
      <c r="H875" s="2" t="s">
        <v>5089</v>
      </c>
    </row>
    <row r="876" spans="1:8" s="6" customFormat="1" ht="10.95" customHeight="1" outlineLevel="4" x14ac:dyDescent="0.2">
      <c r="A876" s="4" t="s">
        <v>5</v>
      </c>
      <c r="B876" s="5" t="s">
        <v>794</v>
      </c>
      <c r="C876" s="7"/>
      <c r="D876" s="7" t="s">
        <v>876</v>
      </c>
      <c r="E876" s="4" t="s">
        <v>5</v>
      </c>
      <c r="F876" s="5" t="s">
        <v>5112</v>
      </c>
      <c r="G876" s="2">
        <v>27.300714285714285</v>
      </c>
      <c r="H876" s="2" t="s">
        <v>5089</v>
      </c>
    </row>
    <row r="877" spans="1:8" s="6" customFormat="1" ht="10.95" customHeight="1" outlineLevel="4" x14ac:dyDescent="0.2">
      <c r="A877" s="4" t="s">
        <v>5</v>
      </c>
      <c r="B877" s="5" t="s">
        <v>794</v>
      </c>
      <c r="C877" s="7"/>
      <c r="D877" s="7" t="s">
        <v>877</v>
      </c>
      <c r="E877" s="4" t="s">
        <v>5</v>
      </c>
      <c r="F877" s="5" t="s">
        <v>5112</v>
      </c>
      <c r="G877" s="2">
        <v>37.652000000000001</v>
      </c>
      <c r="H877" s="2" t="s">
        <v>5089</v>
      </c>
    </row>
    <row r="878" spans="1:8" s="6" customFormat="1" ht="10.95" customHeight="1" outlineLevel="4" x14ac:dyDescent="0.2">
      <c r="A878" s="4" t="s">
        <v>5</v>
      </c>
      <c r="B878" s="5" t="s">
        <v>794</v>
      </c>
      <c r="C878" s="7"/>
      <c r="D878" s="7" t="s">
        <v>878</v>
      </c>
      <c r="E878" s="4" t="s">
        <v>5</v>
      </c>
      <c r="F878" s="5" t="s">
        <v>5112</v>
      </c>
      <c r="G878" s="2">
        <v>21.869999999999997</v>
      </c>
      <c r="H878" s="2" t="s">
        <v>5089</v>
      </c>
    </row>
    <row r="879" spans="1:8" s="6" customFormat="1" ht="10.95" customHeight="1" outlineLevel="4" x14ac:dyDescent="0.2">
      <c r="A879" s="4" t="s">
        <v>5</v>
      </c>
      <c r="B879" s="5" t="s">
        <v>794</v>
      </c>
      <c r="C879" s="7"/>
      <c r="D879" s="7" t="s">
        <v>879</v>
      </c>
      <c r="E879" s="4" t="s">
        <v>5</v>
      </c>
      <c r="F879" s="5" t="s">
        <v>5112</v>
      </c>
      <c r="G879" s="2">
        <v>32.969000000000001</v>
      </c>
      <c r="H879" s="2" t="s">
        <v>5089</v>
      </c>
    </row>
    <row r="880" spans="1:8" s="6" customFormat="1" ht="10.95" customHeight="1" outlineLevel="4" x14ac:dyDescent="0.2">
      <c r="A880" s="4" t="s">
        <v>5</v>
      </c>
      <c r="B880" s="5" t="s">
        <v>794</v>
      </c>
      <c r="C880" s="7"/>
      <c r="D880" s="7" t="s">
        <v>880</v>
      </c>
      <c r="E880" s="4" t="s">
        <v>5</v>
      </c>
      <c r="F880" s="5" t="s">
        <v>5112</v>
      </c>
      <c r="G880" s="2">
        <v>30.98</v>
      </c>
      <c r="H880" s="2" t="s">
        <v>5089</v>
      </c>
    </row>
    <row r="881" spans="1:8" s="6" customFormat="1" ht="10.95" customHeight="1" outlineLevel="4" x14ac:dyDescent="0.2">
      <c r="A881" s="4" t="s">
        <v>5</v>
      </c>
      <c r="B881" s="5" t="s">
        <v>794</v>
      </c>
      <c r="C881" s="7"/>
      <c r="D881" s="7" t="s">
        <v>881</v>
      </c>
      <c r="E881" s="4" t="s">
        <v>5</v>
      </c>
      <c r="F881" s="5" t="s">
        <v>5112</v>
      </c>
      <c r="G881" s="2">
        <v>30.843666666666664</v>
      </c>
      <c r="H881" s="2" t="s">
        <v>5089</v>
      </c>
    </row>
    <row r="882" spans="1:8" s="6" customFormat="1" ht="10.95" customHeight="1" outlineLevel="4" x14ac:dyDescent="0.2">
      <c r="A882" s="4" t="s">
        <v>5</v>
      </c>
      <c r="B882" s="5" t="s">
        <v>794</v>
      </c>
      <c r="C882" s="7"/>
      <c r="D882" s="7" t="s">
        <v>882</v>
      </c>
      <c r="E882" s="4" t="s">
        <v>5</v>
      </c>
      <c r="F882" s="5" t="s">
        <v>5112</v>
      </c>
      <c r="G882" s="2">
        <v>40.105709281961474</v>
      </c>
      <c r="H882" s="2" t="s">
        <v>5089</v>
      </c>
    </row>
    <row r="883" spans="1:8" s="6" customFormat="1" ht="10.95" customHeight="1" outlineLevel="4" x14ac:dyDescent="0.2">
      <c r="A883" s="4" t="s">
        <v>5</v>
      </c>
      <c r="B883" s="5" t="s">
        <v>794</v>
      </c>
      <c r="C883" s="7"/>
      <c r="D883" s="7" t="s">
        <v>883</v>
      </c>
      <c r="E883" s="4" t="s">
        <v>5</v>
      </c>
      <c r="F883" s="5" t="s">
        <v>5112</v>
      </c>
      <c r="G883" s="2">
        <v>39.931925</v>
      </c>
      <c r="H883" s="2" t="s">
        <v>5089</v>
      </c>
    </row>
    <row r="884" spans="1:8" s="6" customFormat="1" ht="10.95" customHeight="1" outlineLevel="4" x14ac:dyDescent="0.2">
      <c r="A884" s="4" t="s">
        <v>5</v>
      </c>
      <c r="B884" s="5" t="s">
        <v>794</v>
      </c>
      <c r="C884" s="7"/>
      <c r="D884" s="7" t="s">
        <v>884</v>
      </c>
      <c r="E884" s="4" t="s">
        <v>5</v>
      </c>
      <c r="F884" s="5" t="s">
        <v>5112</v>
      </c>
      <c r="G884" s="2">
        <v>21.556949685534594</v>
      </c>
      <c r="H884" s="2" t="s">
        <v>5089</v>
      </c>
    </row>
    <row r="885" spans="1:8" s="6" customFormat="1" ht="10.95" customHeight="1" outlineLevel="4" x14ac:dyDescent="0.2">
      <c r="A885" s="4" t="s">
        <v>5</v>
      </c>
      <c r="B885" s="5" t="s">
        <v>794</v>
      </c>
      <c r="C885" s="7"/>
      <c r="D885" s="7" t="s">
        <v>885</v>
      </c>
      <c r="E885" s="4" t="s">
        <v>5</v>
      </c>
      <c r="F885" s="5" t="s">
        <v>5112</v>
      </c>
      <c r="G885" s="2">
        <v>29.741007194244606</v>
      </c>
      <c r="H885" s="2" t="s">
        <v>5089</v>
      </c>
    </row>
    <row r="886" spans="1:8" s="6" customFormat="1" ht="10.95" customHeight="1" outlineLevel="4" x14ac:dyDescent="0.2">
      <c r="A886" s="4" t="s">
        <v>5</v>
      </c>
      <c r="B886" s="5" t="s">
        <v>794</v>
      </c>
      <c r="C886" s="7"/>
      <c r="D886" s="7" t="s">
        <v>886</v>
      </c>
      <c r="E886" s="4" t="s">
        <v>5</v>
      </c>
      <c r="F886" s="5" t="s">
        <v>5112</v>
      </c>
      <c r="G886" s="2">
        <v>33.353071389042611</v>
      </c>
      <c r="H886" s="2" t="s">
        <v>5089</v>
      </c>
    </row>
    <row r="887" spans="1:8" ht="10.95" customHeight="1" outlineLevel="3" x14ac:dyDescent="0.2">
      <c r="A887" s="4" t="s">
        <v>5</v>
      </c>
      <c r="B887" s="5" t="s">
        <v>794</v>
      </c>
      <c r="C887" s="7"/>
      <c r="D887" s="7" t="s">
        <v>887</v>
      </c>
      <c r="E887" s="4" t="s">
        <v>5</v>
      </c>
      <c r="F887" s="5" t="s">
        <v>5112</v>
      </c>
      <c r="G887" s="2">
        <v>88.86</v>
      </c>
      <c r="H887" s="2" t="s">
        <v>5089</v>
      </c>
    </row>
    <row r="888" spans="1:8" ht="10.95" hidden="1" customHeight="1" outlineLevel="1" x14ac:dyDescent="0.2">
      <c r="A888" s="4" t="s">
        <v>888</v>
      </c>
      <c r="B888" s="5" t="s">
        <v>794</v>
      </c>
      <c r="C888" s="4"/>
      <c r="D888" s="4"/>
      <c r="E888" s="4" t="s">
        <v>888</v>
      </c>
      <c r="F888" s="5" t="s">
        <v>794</v>
      </c>
      <c r="G888" s="2" t="e">
        <v>#N/A</v>
      </c>
      <c r="H888" s="2" t="s">
        <v>5089</v>
      </c>
    </row>
    <row r="889" spans="1:8" ht="10.95" hidden="1" customHeight="1" outlineLevel="2" x14ac:dyDescent="0.2">
      <c r="A889" s="4" t="s">
        <v>888</v>
      </c>
      <c r="B889" s="5" t="s">
        <v>794</v>
      </c>
      <c r="C889" s="5" t="s">
        <v>889</v>
      </c>
      <c r="D889" s="5"/>
      <c r="E889" s="4" t="s">
        <v>888</v>
      </c>
      <c r="F889" s="5" t="s">
        <v>794</v>
      </c>
      <c r="G889" s="2" t="e">
        <v>#N/A</v>
      </c>
      <c r="H889" s="2" t="s">
        <v>5089</v>
      </c>
    </row>
    <row r="890" spans="1:8" ht="10.95" hidden="1" customHeight="1" outlineLevel="3" x14ac:dyDescent="0.2">
      <c r="A890" s="4" t="s">
        <v>888</v>
      </c>
      <c r="B890" s="5" t="s">
        <v>890</v>
      </c>
      <c r="C890" s="5" t="s">
        <v>890</v>
      </c>
      <c r="D890" s="5"/>
      <c r="E890" s="4" t="s">
        <v>888</v>
      </c>
      <c r="F890" s="5" t="s">
        <v>890</v>
      </c>
      <c r="G890" s="2" t="e">
        <v>#N/A</v>
      </c>
      <c r="H890" s="2" t="s">
        <v>5089</v>
      </c>
    </row>
    <row r="891" spans="1:8" s="6" customFormat="1" ht="22.95" customHeight="1" outlineLevel="4" x14ac:dyDescent="0.2">
      <c r="A891" s="4" t="s">
        <v>888</v>
      </c>
      <c r="B891" s="5" t="s">
        <v>890</v>
      </c>
      <c r="C891" s="7"/>
      <c r="D891" s="7" t="s">
        <v>891</v>
      </c>
      <c r="E891" s="4" t="s">
        <v>888</v>
      </c>
      <c r="F891" s="5" t="s">
        <v>890</v>
      </c>
      <c r="G891" s="2">
        <v>1566.5846692374539</v>
      </c>
      <c r="H891" s="2" t="s">
        <v>5090</v>
      </c>
    </row>
    <row r="892" spans="1:8" s="6" customFormat="1" ht="22.95" customHeight="1" outlineLevel="4" x14ac:dyDescent="0.2">
      <c r="A892" s="4" t="s">
        <v>888</v>
      </c>
      <c r="B892" s="5" t="s">
        <v>890</v>
      </c>
      <c r="C892" s="7"/>
      <c r="D892" s="7" t="s">
        <v>892</v>
      </c>
      <c r="E892" s="4" t="s">
        <v>888</v>
      </c>
      <c r="F892" s="5" t="s">
        <v>890</v>
      </c>
      <c r="G892" s="2">
        <v>1404.5490989141949</v>
      </c>
      <c r="H892" s="2" t="s">
        <v>5090</v>
      </c>
    </row>
    <row r="893" spans="1:8" s="6" customFormat="1" ht="22.95" customHeight="1" outlineLevel="4" x14ac:dyDescent="0.2">
      <c r="A893" s="4" t="s">
        <v>888</v>
      </c>
      <c r="B893" s="5" t="s">
        <v>890</v>
      </c>
      <c r="C893" s="7"/>
      <c r="D893" s="7" t="s">
        <v>893</v>
      </c>
      <c r="E893" s="4" t="s">
        <v>888</v>
      </c>
      <c r="F893" s="5" t="s">
        <v>890</v>
      </c>
      <c r="G893" s="2">
        <v>1454.1131000525208</v>
      </c>
      <c r="H893" s="2" t="s">
        <v>5090</v>
      </c>
    </row>
    <row r="894" spans="1:8" s="6" customFormat="1" ht="22.95" customHeight="1" outlineLevel="4" x14ac:dyDescent="0.2">
      <c r="A894" s="4" t="s">
        <v>888</v>
      </c>
      <c r="B894" s="5" t="s">
        <v>890</v>
      </c>
      <c r="C894" s="7"/>
      <c r="D894" s="7" t="s">
        <v>894</v>
      </c>
      <c r="E894" s="4" t="s">
        <v>888</v>
      </c>
      <c r="F894" s="5" t="s">
        <v>890</v>
      </c>
      <c r="G894" s="2">
        <v>1493.3269623207734</v>
      </c>
      <c r="H894" s="2" t="s">
        <v>5090</v>
      </c>
    </row>
    <row r="895" spans="1:8" s="6" customFormat="1" ht="22.95" customHeight="1" outlineLevel="4" x14ac:dyDescent="0.2">
      <c r="A895" s="4" t="s">
        <v>888</v>
      </c>
      <c r="B895" s="5" t="s">
        <v>890</v>
      </c>
      <c r="C895" s="7"/>
      <c r="D895" s="7" t="s">
        <v>895</v>
      </c>
      <c r="E895" s="4" t="s">
        <v>888</v>
      </c>
      <c r="F895" s="5" t="s">
        <v>890</v>
      </c>
      <c r="G895" s="2">
        <v>1830.3710680596409</v>
      </c>
      <c r="H895" s="2" t="s">
        <v>5090</v>
      </c>
    </row>
    <row r="896" spans="1:8" s="6" customFormat="1" ht="22.95" customHeight="1" outlineLevel="4" x14ac:dyDescent="0.2">
      <c r="A896" s="4" t="s">
        <v>888</v>
      </c>
      <c r="B896" s="5" t="s">
        <v>890</v>
      </c>
      <c r="C896" s="7"/>
      <c r="D896" s="7" t="s">
        <v>896</v>
      </c>
      <c r="E896" s="4" t="s">
        <v>888</v>
      </c>
      <c r="F896" s="5" t="s">
        <v>890</v>
      </c>
      <c r="G896" s="2">
        <v>1613.7757155815359</v>
      </c>
      <c r="H896" s="2" t="s">
        <v>5090</v>
      </c>
    </row>
    <row r="897" spans="1:8" s="6" customFormat="1" ht="22.95" customHeight="1" outlineLevel="4" x14ac:dyDescent="0.2">
      <c r="A897" s="4" t="s">
        <v>888</v>
      </c>
      <c r="B897" s="5" t="s">
        <v>890</v>
      </c>
      <c r="C897" s="7"/>
      <c r="D897" s="7" t="s">
        <v>897</v>
      </c>
      <c r="E897" s="4" t="s">
        <v>888</v>
      </c>
      <c r="F897" s="5" t="s">
        <v>890</v>
      </c>
      <c r="G897" s="2">
        <v>1369.7685067256939</v>
      </c>
      <c r="H897" s="2" t="s">
        <v>5090</v>
      </c>
    </row>
    <row r="898" spans="1:8" s="6" customFormat="1" ht="22.95" customHeight="1" outlineLevel="4" x14ac:dyDescent="0.2">
      <c r="A898" s="4" t="s">
        <v>888</v>
      </c>
      <c r="B898" s="5" t="s">
        <v>890</v>
      </c>
      <c r="C898" s="7"/>
      <c r="D898" s="7" t="s">
        <v>898</v>
      </c>
      <c r="E898" s="4" t="s">
        <v>888</v>
      </c>
      <c r="F898" s="5" t="s">
        <v>890</v>
      </c>
      <c r="G898" s="2">
        <v>1513.3725085271317</v>
      </c>
      <c r="H898" s="2" t="s">
        <v>5090</v>
      </c>
    </row>
    <row r="899" spans="1:8" s="6" customFormat="1" ht="22.95" customHeight="1" outlineLevel="4" x14ac:dyDescent="0.2">
      <c r="A899" s="4" t="s">
        <v>888</v>
      </c>
      <c r="B899" s="5" t="s">
        <v>890</v>
      </c>
      <c r="C899" s="7"/>
      <c r="D899" s="7" t="s">
        <v>899</v>
      </c>
      <c r="E899" s="4" t="s">
        <v>888</v>
      </c>
      <c r="F899" s="5" t="s">
        <v>890</v>
      </c>
      <c r="G899" s="2">
        <v>1289.5082316313824</v>
      </c>
      <c r="H899" s="2" t="s">
        <v>5091</v>
      </c>
    </row>
    <row r="900" spans="1:8" s="6" customFormat="1" ht="22.95" customHeight="1" outlineLevel="4" x14ac:dyDescent="0.2">
      <c r="A900" s="4" t="s">
        <v>888</v>
      </c>
      <c r="B900" s="5" t="s">
        <v>890</v>
      </c>
      <c r="C900" s="7"/>
      <c r="D900" s="7" t="s">
        <v>900</v>
      </c>
      <c r="E900" s="4" t="s">
        <v>888</v>
      </c>
      <c r="F900" s="5" t="s">
        <v>890</v>
      </c>
      <c r="G900" s="2">
        <v>1737</v>
      </c>
      <c r="H900" s="2" t="s">
        <v>5090</v>
      </c>
    </row>
    <row r="901" spans="1:8" s="6" customFormat="1" ht="22.95" customHeight="1" outlineLevel="4" x14ac:dyDescent="0.2">
      <c r="A901" s="4" t="s">
        <v>888</v>
      </c>
      <c r="B901" s="5" t="s">
        <v>890</v>
      </c>
      <c r="C901" s="7"/>
      <c r="D901" s="7" t="s">
        <v>901</v>
      </c>
      <c r="E901" s="4" t="s">
        <v>888</v>
      </c>
      <c r="F901" s="5" t="s">
        <v>890</v>
      </c>
      <c r="G901" s="2">
        <v>1336.6551507840773</v>
      </c>
      <c r="H901" s="2" t="s">
        <v>5091</v>
      </c>
    </row>
    <row r="902" spans="1:8" s="6" customFormat="1" ht="22.95" customHeight="1" outlineLevel="4" x14ac:dyDescent="0.2">
      <c r="A902" s="4" t="s">
        <v>888</v>
      </c>
      <c r="B902" s="5" t="s">
        <v>890</v>
      </c>
      <c r="C902" s="7"/>
      <c r="D902" s="7" t="s">
        <v>902</v>
      </c>
      <c r="E902" s="4" t="s">
        <v>888</v>
      </c>
      <c r="F902" s="5" t="s">
        <v>890</v>
      </c>
      <c r="G902" s="2">
        <v>1574.022470862471</v>
      </c>
      <c r="H902" s="2" t="s">
        <v>5091</v>
      </c>
    </row>
    <row r="903" spans="1:8" s="6" customFormat="1" ht="22.95" customHeight="1" outlineLevel="4" x14ac:dyDescent="0.2">
      <c r="A903" s="4" t="s">
        <v>888</v>
      </c>
      <c r="B903" s="5" t="s">
        <v>890</v>
      </c>
      <c r="C903" s="7"/>
      <c r="D903" s="7" t="s">
        <v>903</v>
      </c>
      <c r="E903" s="4" t="s">
        <v>888</v>
      </c>
      <c r="F903" s="5" t="s">
        <v>890</v>
      </c>
      <c r="G903" s="2">
        <v>1590.4659729729731</v>
      </c>
      <c r="H903" s="2" t="s">
        <v>5091</v>
      </c>
    </row>
    <row r="904" spans="1:8" s="6" customFormat="1" ht="34.950000000000003" customHeight="1" outlineLevel="4" x14ac:dyDescent="0.2">
      <c r="A904" s="4" t="s">
        <v>888</v>
      </c>
      <c r="B904" s="5" t="s">
        <v>890</v>
      </c>
      <c r="C904" s="7"/>
      <c r="D904" s="7" t="s">
        <v>904</v>
      </c>
      <c r="E904" s="4" t="s">
        <v>888</v>
      </c>
      <c r="F904" s="5" t="s">
        <v>890</v>
      </c>
      <c r="G904" s="2">
        <v>1669.3632543103449</v>
      </c>
      <c r="H904" s="2" t="s">
        <v>5091</v>
      </c>
    </row>
    <row r="905" spans="1:8" s="6" customFormat="1" ht="22.95" customHeight="1" outlineLevel="4" x14ac:dyDescent="0.2">
      <c r="A905" s="4" t="s">
        <v>888</v>
      </c>
      <c r="B905" s="5" t="s">
        <v>890</v>
      </c>
      <c r="C905" s="7"/>
      <c r="D905" s="7" t="s">
        <v>905</v>
      </c>
      <c r="E905" s="4" t="s">
        <v>888</v>
      </c>
      <c r="F905" s="5" t="s">
        <v>890</v>
      </c>
      <c r="G905" s="2">
        <v>1553.6985817307691</v>
      </c>
      <c r="H905" s="2" t="s">
        <v>5091</v>
      </c>
    </row>
    <row r="906" spans="1:8" s="6" customFormat="1" ht="22.95" customHeight="1" outlineLevel="4" x14ac:dyDescent="0.2">
      <c r="A906" s="4" t="s">
        <v>888</v>
      </c>
      <c r="B906" s="5" t="s">
        <v>890</v>
      </c>
      <c r="C906" s="7"/>
      <c r="D906" s="7" t="s">
        <v>906</v>
      </c>
      <c r="E906" s="4" t="s">
        <v>888</v>
      </c>
      <c r="F906" s="5" t="s">
        <v>890</v>
      </c>
      <c r="G906" s="2">
        <v>1162.5256539235413</v>
      </c>
      <c r="H906" s="2" t="s">
        <v>5091</v>
      </c>
    </row>
    <row r="907" spans="1:8" s="6" customFormat="1" ht="22.95" customHeight="1" outlineLevel="4" x14ac:dyDescent="0.2">
      <c r="A907" s="4" t="s">
        <v>888</v>
      </c>
      <c r="B907" s="5" t="s">
        <v>890</v>
      </c>
      <c r="C907" s="7"/>
      <c r="D907" s="7" t="s">
        <v>907</v>
      </c>
      <c r="E907" s="4" t="s">
        <v>888</v>
      </c>
      <c r="F907" s="5" t="s">
        <v>890</v>
      </c>
      <c r="G907" s="2">
        <v>2328.6782741116749</v>
      </c>
      <c r="H907" s="2" t="s">
        <v>5089</v>
      </c>
    </row>
    <row r="908" spans="1:8" s="6" customFormat="1" ht="22.95" customHeight="1" outlineLevel="4" x14ac:dyDescent="0.2">
      <c r="A908" s="4" t="s">
        <v>888</v>
      </c>
      <c r="B908" s="5" t="s">
        <v>890</v>
      </c>
      <c r="C908" s="7"/>
      <c r="D908" s="7" t="s">
        <v>908</v>
      </c>
      <c r="E908" s="4" t="s">
        <v>888</v>
      </c>
      <c r="F908" s="5" t="s">
        <v>890</v>
      </c>
      <c r="G908" s="2">
        <v>2452.4824293785314</v>
      </c>
      <c r="H908" s="2" t="s">
        <v>5089</v>
      </c>
    </row>
    <row r="909" spans="1:8" s="6" customFormat="1" ht="22.95" customHeight="1" outlineLevel="4" x14ac:dyDescent="0.2">
      <c r="A909" s="4" t="s">
        <v>888</v>
      </c>
      <c r="B909" s="5" t="s">
        <v>890</v>
      </c>
      <c r="C909" s="7"/>
      <c r="D909" s="7" t="s">
        <v>909</v>
      </c>
      <c r="E909" s="4" t="s">
        <v>888</v>
      </c>
      <c r="F909" s="5" t="s">
        <v>890</v>
      </c>
      <c r="G909" s="2">
        <v>2415.8007936507938</v>
      </c>
      <c r="H909" s="2" t="s">
        <v>5089</v>
      </c>
    </row>
    <row r="910" spans="1:8" s="6" customFormat="1" ht="22.95" customHeight="1" outlineLevel="4" x14ac:dyDescent="0.2">
      <c r="A910" s="4" t="s">
        <v>888</v>
      </c>
      <c r="B910" s="5" t="s">
        <v>890</v>
      </c>
      <c r="C910" s="7"/>
      <c r="D910" s="7" t="s">
        <v>910</v>
      </c>
      <c r="E910" s="4" t="s">
        <v>888</v>
      </c>
      <c r="F910" s="5" t="s">
        <v>890</v>
      </c>
      <c r="G910" s="2">
        <v>1540</v>
      </c>
      <c r="H910" s="2" t="s">
        <v>5089</v>
      </c>
    </row>
    <row r="911" spans="1:8" s="6" customFormat="1" ht="22.95" customHeight="1" outlineLevel="4" x14ac:dyDescent="0.2">
      <c r="A911" s="4" t="s">
        <v>888</v>
      </c>
      <c r="B911" s="5" t="s">
        <v>890</v>
      </c>
      <c r="C911" s="7"/>
      <c r="D911" s="7" t="s">
        <v>911</v>
      </c>
      <c r="E911" s="4" t="s">
        <v>888</v>
      </c>
      <c r="F911" s="5" t="s">
        <v>890</v>
      </c>
      <c r="G911" s="2">
        <v>616.20120300751876</v>
      </c>
      <c r="H911" s="2" t="s">
        <v>5089</v>
      </c>
    </row>
    <row r="912" spans="1:8" s="6" customFormat="1" ht="22.95" customHeight="1" outlineLevel="4" x14ac:dyDescent="0.2">
      <c r="A912" s="4" t="s">
        <v>888</v>
      </c>
      <c r="B912" s="5" t="s">
        <v>890</v>
      </c>
      <c r="C912" s="7"/>
      <c r="D912" s="7" t="s">
        <v>912</v>
      </c>
      <c r="E912" s="4" t="s">
        <v>888</v>
      </c>
      <c r="F912" s="5" t="s">
        <v>890</v>
      </c>
      <c r="G912" s="2">
        <v>1661</v>
      </c>
      <c r="H912" s="2" t="s">
        <v>5089</v>
      </c>
    </row>
    <row r="913" spans="1:8" s="6" customFormat="1" ht="22.95" customHeight="1" outlineLevel="4" x14ac:dyDescent="0.2">
      <c r="A913" s="4" t="s">
        <v>888</v>
      </c>
      <c r="B913" s="5" t="s">
        <v>890</v>
      </c>
      <c r="C913" s="7"/>
      <c r="D913" s="7" t="s">
        <v>913</v>
      </c>
      <c r="E913" s="4" t="s">
        <v>888</v>
      </c>
      <c r="F913" s="5" t="s">
        <v>890</v>
      </c>
      <c r="G913" s="2">
        <v>606.17958333333331</v>
      </c>
      <c r="H913" s="2" t="s">
        <v>5089</v>
      </c>
    </row>
    <row r="914" spans="1:8" s="6" customFormat="1" ht="22.95" customHeight="1" outlineLevel="4" x14ac:dyDescent="0.2">
      <c r="A914" s="4" t="s">
        <v>888</v>
      </c>
      <c r="B914" s="5" t="s">
        <v>890</v>
      </c>
      <c r="C914" s="7"/>
      <c r="D914" s="7" t="s">
        <v>914</v>
      </c>
      <c r="E914" s="4" t="s">
        <v>888</v>
      </c>
      <c r="F914" s="5" t="s">
        <v>890</v>
      </c>
      <c r="G914" s="2">
        <v>729.28500000000008</v>
      </c>
      <c r="H914" s="2" t="s">
        <v>5089</v>
      </c>
    </row>
    <row r="915" spans="1:8" ht="10.95" hidden="1" customHeight="1" outlineLevel="3" x14ac:dyDescent="0.2">
      <c r="A915" s="4" t="s">
        <v>888</v>
      </c>
      <c r="B915" s="5" t="s">
        <v>915</v>
      </c>
      <c r="C915" s="5" t="s">
        <v>915</v>
      </c>
      <c r="D915" s="5"/>
      <c r="E915" s="4" t="s">
        <v>888</v>
      </c>
      <c r="F915" s="5" t="s">
        <v>915</v>
      </c>
      <c r="G915" s="2" t="e">
        <v>#N/A</v>
      </c>
      <c r="H915" s="2" t="s">
        <v>5089</v>
      </c>
    </row>
    <row r="916" spans="1:8" s="6" customFormat="1" ht="22.95" customHeight="1" outlineLevel="4" x14ac:dyDescent="0.2">
      <c r="A916" s="4" t="s">
        <v>888</v>
      </c>
      <c r="B916" s="5" t="s">
        <v>915</v>
      </c>
      <c r="C916" s="7"/>
      <c r="D916" s="7" t="s">
        <v>916</v>
      </c>
      <c r="E916" s="4" t="s">
        <v>888</v>
      </c>
      <c r="F916" s="5" t="s">
        <v>915</v>
      </c>
      <c r="G916" s="2">
        <v>3796.2596982122354</v>
      </c>
      <c r="H916" s="2" t="s">
        <v>5090</v>
      </c>
    </row>
    <row r="917" spans="1:8" s="6" customFormat="1" ht="22.95" customHeight="1" outlineLevel="4" x14ac:dyDescent="0.2">
      <c r="A917" s="4" t="s">
        <v>888</v>
      </c>
      <c r="B917" s="5" t="s">
        <v>915</v>
      </c>
      <c r="C917" s="7"/>
      <c r="D917" s="7" t="s">
        <v>917</v>
      </c>
      <c r="E917" s="4" t="s">
        <v>888</v>
      </c>
      <c r="F917" s="5" t="s">
        <v>915</v>
      </c>
      <c r="G917" s="2">
        <v>3807.9488594704685</v>
      </c>
      <c r="H917" s="2" t="s">
        <v>5091</v>
      </c>
    </row>
    <row r="918" spans="1:8" s="6" customFormat="1" ht="22.95" customHeight="1" outlineLevel="4" x14ac:dyDescent="0.2">
      <c r="A918" s="4" t="s">
        <v>888</v>
      </c>
      <c r="B918" s="5" t="s">
        <v>915</v>
      </c>
      <c r="C918" s="7"/>
      <c r="D918" s="7" t="s">
        <v>918</v>
      </c>
      <c r="E918" s="4" t="s">
        <v>888</v>
      </c>
      <c r="F918" s="5" t="s">
        <v>915</v>
      </c>
      <c r="G918" s="2">
        <v>3176.5479920913886</v>
      </c>
      <c r="H918" s="2" t="s">
        <v>5090</v>
      </c>
    </row>
    <row r="919" spans="1:8" s="6" customFormat="1" ht="22.95" customHeight="1" outlineLevel="4" x14ac:dyDescent="0.2">
      <c r="A919" s="4" t="s">
        <v>888</v>
      </c>
      <c r="B919" s="5" t="s">
        <v>915</v>
      </c>
      <c r="C919" s="7"/>
      <c r="D919" s="7" t="s">
        <v>919</v>
      </c>
      <c r="E919" s="4" t="s">
        <v>888</v>
      </c>
      <c r="F919" s="5" t="s">
        <v>915</v>
      </c>
      <c r="G919" s="2">
        <v>4128.1926105442171</v>
      </c>
      <c r="H919" s="2" t="s">
        <v>5090</v>
      </c>
    </row>
    <row r="920" spans="1:8" s="6" customFormat="1" ht="22.95" customHeight="1" outlineLevel="4" x14ac:dyDescent="0.2">
      <c r="A920" s="4" t="s">
        <v>888</v>
      </c>
      <c r="B920" s="5" t="s">
        <v>915</v>
      </c>
      <c r="C920" s="7"/>
      <c r="D920" s="7" t="s">
        <v>920</v>
      </c>
      <c r="E920" s="4" t="s">
        <v>888</v>
      </c>
      <c r="F920" s="5" t="s">
        <v>915</v>
      </c>
      <c r="G920" s="2">
        <v>6803.672946635731</v>
      </c>
      <c r="H920" s="2" t="s">
        <v>5091</v>
      </c>
    </row>
    <row r="921" spans="1:8" s="6" customFormat="1" ht="22.95" customHeight="1" outlineLevel="4" x14ac:dyDescent="0.2">
      <c r="A921" s="4" t="s">
        <v>888</v>
      </c>
      <c r="B921" s="5" t="s">
        <v>915</v>
      </c>
      <c r="C921" s="7"/>
      <c r="D921" s="7" t="s">
        <v>921</v>
      </c>
      <c r="E921" s="4" t="s">
        <v>888</v>
      </c>
      <c r="F921" s="5" t="s">
        <v>915</v>
      </c>
      <c r="G921" s="2">
        <v>4294.0816176470589</v>
      </c>
      <c r="H921" s="2" t="s">
        <v>5089</v>
      </c>
    </row>
    <row r="922" spans="1:8" s="6" customFormat="1" ht="22.95" customHeight="1" outlineLevel="4" x14ac:dyDescent="0.2">
      <c r="A922" s="4" t="s">
        <v>888</v>
      </c>
      <c r="B922" s="5" t="s">
        <v>915</v>
      </c>
      <c r="C922" s="7"/>
      <c r="D922" s="7" t="s">
        <v>922</v>
      </c>
      <c r="E922" s="4" t="s">
        <v>888</v>
      </c>
      <c r="F922" s="5" t="s">
        <v>915</v>
      </c>
      <c r="G922" s="2">
        <v>3631.7799999999997</v>
      </c>
      <c r="H922" s="2" t="s">
        <v>5089</v>
      </c>
    </row>
    <row r="923" spans="1:8" s="6" customFormat="1" ht="22.95" customHeight="1" outlineLevel="4" x14ac:dyDescent="0.2">
      <c r="A923" s="4" t="s">
        <v>888</v>
      </c>
      <c r="B923" s="5" t="s">
        <v>915</v>
      </c>
      <c r="C923" s="7"/>
      <c r="D923" s="7" t="s">
        <v>923</v>
      </c>
      <c r="E923" s="4" t="s">
        <v>888</v>
      </c>
      <c r="F923" s="5" t="s">
        <v>915</v>
      </c>
      <c r="G923" s="2">
        <v>4985.92</v>
      </c>
      <c r="H923" s="2" t="s">
        <v>5089</v>
      </c>
    </row>
    <row r="924" spans="1:8" s="6" customFormat="1" ht="22.95" customHeight="1" outlineLevel="4" x14ac:dyDescent="0.2">
      <c r="A924" s="4" t="s">
        <v>888</v>
      </c>
      <c r="B924" s="5" t="s">
        <v>915</v>
      </c>
      <c r="C924" s="7"/>
      <c r="D924" s="7" t="s">
        <v>924</v>
      </c>
      <c r="E924" s="4" t="s">
        <v>888</v>
      </c>
      <c r="F924" s="5" t="s">
        <v>915</v>
      </c>
      <c r="G924" s="2">
        <v>1800</v>
      </c>
      <c r="H924" s="2" t="s">
        <v>5089</v>
      </c>
    </row>
    <row r="925" spans="1:8" s="6" customFormat="1" ht="10.95" customHeight="1" outlineLevel="4" x14ac:dyDescent="0.2">
      <c r="A925" s="4" t="s">
        <v>888</v>
      </c>
      <c r="B925" s="5" t="s">
        <v>915</v>
      </c>
      <c r="C925" s="7"/>
      <c r="D925" s="7" t="s">
        <v>925</v>
      </c>
      <c r="E925" s="4" t="s">
        <v>888</v>
      </c>
      <c r="F925" s="5" t="s">
        <v>915</v>
      </c>
      <c r="G925" s="2">
        <v>4500</v>
      </c>
      <c r="H925" s="2" t="s">
        <v>5089</v>
      </c>
    </row>
    <row r="926" spans="1:8" ht="10.95" hidden="1" customHeight="1" outlineLevel="3" x14ac:dyDescent="0.2">
      <c r="A926" s="4" t="s">
        <v>888</v>
      </c>
      <c r="B926" s="5" t="s">
        <v>926</v>
      </c>
      <c r="C926" s="5" t="s">
        <v>926</v>
      </c>
      <c r="D926" s="5"/>
      <c r="E926" s="4" t="s">
        <v>888</v>
      </c>
      <c r="F926" s="5" t="s">
        <v>926</v>
      </c>
      <c r="G926" s="2" t="e">
        <v>#N/A</v>
      </c>
      <c r="H926" s="2" t="s">
        <v>5089</v>
      </c>
    </row>
    <row r="927" spans="1:8" s="6" customFormat="1" ht="10.95" customHeight="1" outlineLevel="4" x14ac:dyDescent="0.2">
      <c r="A927" s="4" t="s">
        <v>888</v>
      </c>
      <c r="B927" s="5" t="s">
        <v>926</v>
      </c>
      <c r="C927" s="7"/>
      <c r="D927" s="7" t="s">
        <v>927</v>
      </c>
      <c r="E927" s="4" t="s">
        <v>888</v>
      </c>
      <c r="F927" s="5" t="s">
        <v>926</v>
      </c>
      <c r="G927" s="2">
        <v>2108.4675425904315</v>
      </c>
      <c r="H927" s="2" t="s">
        <v>5090</v>
      </c>
    </row>
    <row r="928" spans="1:8" s="6" customFormat="1" ht="10.95" customHeight="1" outlineLevel="4" x14ac:dyDescent="0.2">
      <c r="A928" s="4" t="s">
        <v>888</v>
      </c>
      <c r="B928" s="5" t="s">
        <v>926</v>
      </c>
      <c r="C928" s="7"/>
      <c r="D928" s="7" t="s">
        <v>928</v>
      </c>
      <c r="E928" s="4" t="s">
        <v>888</v>
      </c>
      <c r="F928" s="5" t="s">
        <v>926</v>
      </c>
      <c r="G928" s="2">
        <v>1661.4425304630381</v>
      </c>
      <c r="H928" s="2" t="s">
        <v>5090</v>
      </c>
    </row>
    <row r="929" spans="1:8" s="6" customFormat="1" ht="10.95" customHeight="1" outlineLevel="4" x14ac:dyDescent="0.2">
      <c r="A929" s="4" t="s">
        <v>888</v>
      </c>
      <c r="B929" s="5" t="s">
        <v>926</v>
      </c>
      <c r="C929" s="7"/>
      <c r="D929" s="7" t="s">
        <v>929</v>
      </c>
      <c r="E929" s="4" t="s">
        <v>888</v>
      </c>
      <c r="F929" s="5" t="s">
        <v>926</v>
      </c>
      <c r="G929" s="2">
        <v>3201.3407291666667</v>
      </c>
      <c r="H929" s="2" t="s">
        <v>5091</v>
      </c>
    </row>
    <row r="930" spans="1:8" s="6" customFormat="1" ht="22.95" customHeight="1" outlineLevel="4" x14ac:dyDescent="0.2">
      <c r="A930" s="4" t="s">
        <v>888</v>
      </c>
      <c r="B930" s="5" t="s">
        <v>926</v>
      </c>
      <c r="C930" s="7"/>
      <c r="D930" s="7" t="s">
        <v>930</v>
      </c>
      <c r="E930" s="4" t="s">
        <v>888</v>
      </c>
      <c r="F930" s="5" t="s">
        <v>926</v>
      </c>
      <c r="G930" s="2">
        <v>4469.3919999999998</v>
      </c>
      <c r="H930" s="2" t="s">
        <v>5089</v>
      </c>
    </row>
    <row r="931" spans="1:8" s="6" customFormat="1" ht="10.95" customHeight="1" outlineLevel="4" x14ac:dyDescent="0.2">
      <c r="A931" s="4" t="s">
        <v>888</v>
      </c>
      <c r="B931" s="5" t="s">
        <v>926</v>
      </c>
      <c r="C931" s="7"/>
      <c r="D931" s="7" t="s">
        <v>931</v>
      </c>
      <c r="E931" s="4" t="s">
        <v>888</v>
      </c>
      <c r="F931" s="5" t="s">
        <v>926</v>
      </c>
      <c r="G931" s="2">
        <v>2554.8293714555766</v>
      </c>
      <c r="H931" s="2" t="s">
        <v>5090</v>
      </c>
    </row>
    <row r="932" spans="1:8" s="6" customFormat="1" ht="22.95" customHeight="1" outlineLevel="4" x14ac:dyDescent="0.2">
      <c r="A932" s="4" t="s">
        <v>888</v>
      </c>
      <c r="B932" s="5" t="s">
        <v>926</v>
      </c>
      <c r="C932" s="7"/>
      <c r="D932" s="7" t="s">
        <v>932</v>
      </c>
      <c r="E932" s="4" t="s">
        <v>888</v>
      </c>
      <c r="F932" s="5" t="s">
        <v>926</v>
      </c>
      <c r="G932" s="2">
        <v>1204.9916182572613</v>
      </c>
      <c r="H932" s="2" t="s">
        <v>5089</v>
      </c>
    </row>
    <row r="933" spans="1:8" s="6" customFormat="1" ht="22.95" customHeight="1" outlineLevel="4" x14ac:dyDescent="0.2">
      <c r="A933" s="4" t="s">
        <v>888</v>
      </c>
      <c r="B933" s="5" t="s">
        <v>926</v>
      </c>
      <c r="C933" s="7"/>
      <c r="D933" s="7" t="s">
        <v>933</v>
      </c>
      <c r="E933" s="4" t="s">
        <v>888</v>
      </c>
      <c r="F933" s="5" t="s">
        <v>926</v>
      </c>
      <c r="G933" s="2">
        <v>5486.5821428571426</v>
      </c>
      <c r="H933" s="2" t="s">
        <v>5089</v>
      </c>
    </row>
    <row r="934" spans="1:8" s="6" customFormat="1" ht="22.95" customHeight="1" outlineLevel="4" x14ac:dyDescent="0.2">
      <c r="A934" s="4" t="s">
        <v>888</v>
      </c>
      <c r="B934" s="5" t="s">
        <v>926</v>
      </c>
      <c r="C934" s="7"/>
      <c r="D934" s="7" t="s">
        <v>934</v>
      </c>
      <c r="E934" s="4" t="s">
        <v>888</v>
      </c>
      <c r="F934" s="5" t="s">
        <v>926</v>
      </c>
      <c r="G934" s="2">
        <v>1206.4171428571428</v>
      </c>
      <c r="H934" s="2" t="s">
        <v>5089</v>
      </c>
    </row>
    <row r="935" spans="1:8" s="6" customFormat="1" ht="22.95" customHeight="1" outlineLevel="4" x14ac:dyDescent="0.2">
      <c r="A935" s="4" t="s">
        <v>888</v>
      </c>
      <c r="B935" s="5" t="s">
        <v>926</v>
      </c>
      <c r="C935" s="7"/>
      <c r="D935" s="7" t="s">
        <v>935</v>
      </c>
      <c r="E935" s="4" t="s">
        <v>888</v>
      </c>
      <c r="F935" s="5" t="s">
        <v>926</v>
      </c>
      <c r="G935" s="2">
        <v>1172.00875</v>
      </c>
      <c r="H935" s="2" t="s">
        <v>5089</v>
      </c>
    </row>
    <row r="936" spans="1:8" s="6" customFormat="1" ht="22.95" customHeight="1" outlineLevel="4" x14ac:dyDescent="0.2">
      <c r="A936" s="4" t="s">
        <v>888</v>
      </c>
      <c r="B936" s="5" t="s">
        <v>926</v>
      </c>
      <c r="C936" s="7"/>
      <c r="D936" s="7" t="s">
        <v>936</v>
      </c>
      <c r="E936" s="4" t="s">
        <v>888</v>
      </c>
      <c r="F936" s="5" t="s">
        <v>926</v>
      </c>
      <c r="G936" s="2">
        <v>1326.1797546012269</v>
      </c>
      <c r="H936" s="2" t="s">
        <v>5089</v>
      </c>
    </row>
    <row r="937" spans="1:8" s="6" customFormat="1" ht="22.95" customHeight="1" outlineLevel="4" x14ac:dyDescent="0.2">
      <c r="A937" s="4" t="s">
        <v>888</v>
      </c>
      <c r="B937" s="5" t="s">
        <v>926</v>
      </c>
      <c r="C937" s="7"/>
      <c r="D937" s="7" t="s">
        <v>937</v>
      </c>
      <c r="E937" s="4" t="s">
        <v>888</v>
      </c>
      <c r="F937" s="5" t="s">
        <v>926</v>
      </c>
      <c r="G937" s="2">
        <v>1233.9100000000001</v>
      </c>
      <c r="H937" s="2" t="s">
        <v>5089</v>
      </c>
    </row>
    <row r="938" spans="1:8" s="6" customFormat="1" ht="22.95" customHeight="1" outlineLevel="4" x14ac:dyDescent="0.2">
      <c r="A938" s="4" t="s">
        <v>888</v>
      </c>
      <c r="B938" s="5" t="s">
        <v>926</v>
      </c>
      <c r="C938" s="7"/>
      <c r="D938" s="7" t="s">
        <v>938</v>
      </c>
      <c r="E938" s="4" t="s">
        <v>888</v>
      </c>
      <c r="F938" s="5" t="s">
        <v>926</v>
      </c>
      <c r="G938" s="2">
        <v>1223.8</v>
      </c>
      <c r="H938" s="2" t="s">
        <v>5089</v>
      </c>
    </row>
    <row r="939" spans="1:8" s="6" customFormat="1" ht="22.95" customHeight="1" outlineLevel="4" x14ac:dyDescent="0.2">
      <c r="A939" s="4" t="s">
        <v>888</v>
      </c>
      <c r="B939" s="5" t="s">
        <v>926</v>
      </c>
      <c r="C939" s="7"/>
      <c r="D939" s="7" t="s">
        <v>939</v>
      </c>
      <c r="E939" s="4" t="s">
        <v>888</v>
      </c>
      <c r="F939" s="5" t="s">
        <v>926</v>
      </c>
      <c r="G939" s="2">
        <v>1144.4477777777779</v>
      </c>
      <c r="H939" s="2" t="s">
        <v>5089</v>
      </c>
    </row>
    <row r="940" spans="1:8" s="6" customFormat="1" ht="22.95" customHeight="1" outlineLevel="4" x14ac:dyDescent="0.2">
      <c r="A940" s="4" t="s">
        <v>888</v>
      </c>
      <c r="B940" s="5" t="s">
        <v>926</v>
      </c>
      <c r="C940" s="7"/>
      <c r="D940" s="7" t="s">
        <v>940</v>
      </c>
      <c r="E940" s="4" t="s">
        <v>888</v>
      </c>
      <c r="F940" s="5" t="s">
        <v>926</v>
      </c>
      <c r="G940" s="2">
        <v>3809.59</v>
      </c>
      <c r="H940" s="2" t="s">
        <v>5089</v>
      </c>
    </row>
    <row r="941" spans="1:8" s="6" customFormat="1" ht="10.95" customHeight="1" outlineLevel="4" x14ac:dyDescent="0.2">
      <c r="A941" s="4" t="s">
        <v>888</v>
      </c>
      <c r="B941" s="5" t="s">
        <v>926</v>
      </c>
      <c r="C941" s="7"/>
      <c r="D941" s="7" t="s">
        <v>941</v>
      </c>
      <c r="E941" s="4" t="s">
        <v>888</v>
      </c>
      <c r="F941" s="5" t="s">
        <v>926</v>
      </c>
      <c r="G941" s="2">
        <v>1770</v>
      </c>
      <c r="H941" s="2" t="s">
        <v>5089</v>
      </c>
    </row>
    <row r="942" spans="1:8" ht="10.95" hidden="1" customHeight="1" outlineLevel="3" x14ac:dyDescent="0.2">
      <c r="A942" s="4" t="s">
        <v>888</v>
      </c>
      <c r="B942" s="5" t="s">
        <v>942</v>
      </c>
      <c r="C942" s="5" t="s">
        <v>942</v>
      </c>
      <c r="D942" s="5"/>
      <c r="E942" s="4" t="s">
        <v>888</v>
      </c>
      <c r="F942" s="5" t="s">
        <v>942</v>
      </c>
      <c r="G942" s="2" t="e">
        <v>#N/A</v>
      </c>
      <c r="H942" s="2" t="s">
        <v>5089</v>
      </c>
    </row>
    <row r="943" spans="1:8" s="6" customFormat="1" ht="10.95" customHeight="1" outlineLevel="4" x14ac:dyDescent="0.2">
      <c r="A943" s="4" t="s">
        <v>888</v>
      </c>
      <c r="B943" s="5" t="s">
        <v>942</v>
      </c>
      <c r="C943" s="7"/>
      <c r="D943" s="7" t="s">
        <v>943</v>
      </c>
      <c r="E943" s="4" t="s">
        <v>888</v>
      </c>
      <c r="F943" s="5" t="s">
        <v>942</v>
      </c>
      <c r="G943" s="2">
        <v>598.19004149377588</v>
      </c>
      <c r="H943" s="2" t="s">
        <v>5089</v>
      </c>
    </row>
    <row r="944" spans="1:8" s="6" customFormat="1" ht="10.95" customHeight="1" outlineLevel="4" x14ac:dyDescent="0.2">
      <c r="A944" s="4" t="s">
        <v>888</v>
      </c>
      <c r="B944" s="5" t="s">
        <v>942</v>
      </c>
      <c r="C944" s="7"/>
      <c r="D944" s="7" t="s">
        <v>944</v>
      </c>
      <c r="E944" s="4" t="s">
        <v>888</v>
      </c>
      <c r="F944" s="5" t="s">
        <v>942</v>
      </c>
      <c r="G944" s="2">
        <v>217.11878906250001</v>
      </c>
      <c r="H944" s="2" t="s">
        <v>5091</v>
      </c>
    </row>
    <row r="945" spans="1:8" s="6" customFormat="1" ht="10.95" customHeight="1" outlineLevel="4" x14ac:dyDescent="0.2">
      <c r="A945" s="4" t="s">
        <v>888</v>
      </c>
      <c r="B945" s="5" t="s">
        <v>942</v>
      </c>
      <c r="C945" s="7"/>
      <c r="D945" s="7" t="s">
        <v>945</v>
      </c>
      <c r="E945" s="4" t="s">
        <v>888</v>
      </c>
      <c r="F945" s="5" t="s">
        <v>942</v>
      </c>
      <c r="G945" s="2">
        <v>471.55028301886796</v>
      </c>
      <c r="H945" s="2" t="s">
        <v>5089</v>
      </c>
    </row>
    <row r="946" spans="1:8" s="6" customFormat="1" ht="10.95" customHeight="1" outlineLevel="4" x14ac:dyDescent="0.2">
      <c r="A946" s="4" t="s">
        <v>888</v>
      </c>
      <c r="B946" s="5" t="s">
        <v>942</v>
      </c>
      <c r="C946" s="7"/>
      <c r="D946" s="7" t="s">
        <v>946</v>
      </c>
      <c r="E946" s="4" t="s">
        <v>888</v>
      </c>
      <c r="F946" s="5" t="s">
        <v>942</v>
      </c>
      <c r="G946" s="2">
        <v>188.89430232558141</v>
      </c>
      <c r="H946" s="2" t="s">
        <v>5089</v>
      </c>
    </row>
    <row r="947" spans="1:8" s="6" customFormat="1" ht="10.95" customHeight="1" outlineLevel="4" x14ac:dyDescent="0.2">
      <c r="A947" s="4" t="s">
        <v>888</v>
      </c>
      <c r="B947" s="5" t="s">
        <v>942</v>
      </c>
      <c r="C947" s="7"/>
      <c r="D947" s="7" t="s">
        <v>947</v>
      </c>
      <c r="E947" s="4" t="s">
        <v>888</v>
      </c>
      <c r="F947" s="5" t="s">
        <v>942</v>
      </c>
      <c r="G947" s="2">
        <v>395.4375</v>
      </c>
      <c r="H947" s="2" t="s">
        <v>5089</v>
      </c>
    </row>
    <row r="948" spans="1:8" s="6" customFormat="1" ht="10.95" customHeight="1" outlineLevel="4" x14ac:dyDescent="0.2">
      <c r="A948" s="4" t="s">
        <v>888</v>
      </c>
      <c r="B948" s="5" t="s">
        <v>942</v>
      </c>
      <c r="C948" s="7"/>
      <c r="D948" s="7" t="s">
        <v>948</v>
      </c>
      <c r="E948" s="4" t="s">
        <v>888</v>
      </c>
      <c r="F948" s="5" t="s">
        <v>942</v>
      </c>
      <c r="G948" s="2">
        <v>122.105</v>
      </c>
      <c r="H948" s="2" t="s">
        <v>5089</v>
      </c>
    </row>
    <row r="949" spans="1:8" ht="10.95" hidden="1" customHeight="1" outlineLevel="2" x14ac:dyDescent="0.2">
      <c r="A949" s="4" t="s">
        <v>888</v>
      </c>
      <c r="B949" s="5" t="s">
        <v>942</v>
      </c>
      <c r="C949" s="5" t="s">
        <v>949</v>
      </c>
      <c r="D949" s="5"/>
      <c r="E949" s="4" t="s">
        <v>888</v>
      </c>
      <c r="F949" s="5" t="s">
        <v>942</v>
      </c>
      <c r="G949" s="2" t="e">
        <v>#N/A</v>
      </c>
      <c r="H949" s="2" t="s">
        <v>5089</v>
      </c>
    </row>
    <row r="950" spans="1:8" ht="10.95" hidden="1" customHeight="1" outlineLevel="3" x14ac:dyDescent="0.2">
      <c r="A950" s="4" t="s">
        <v>888</v>
      </c>
      <c r="B950" s="5" t="s">
        <v>950</v>
      </c>
      <c r="C950" s="5" t="s">
        <v>950</v>
      </c>
      <c r="D950" s="5"/>
      <c r="E950" s="4" t="s">
        <v>888</v>
      </c>
      <c r="F950" s="5" t="s">
        <v>950</v>
      </c>
      <c r="G950" s="2" t="e">
        <v>#N/A</v>
      </c>
      <c r="H950" s="2" t="s">
        <v>5089</v>
      </c>
    </row>
    <row r="951" spans="1:8" s="6" customFormat="1" ht="10.95" customHeight="1" outlineLevel="4" x14ac:dyDescent="0.2">
      <c r="A951" s="4" t="s">
        <v>888</v>
      </c>
      <c r="B951" s="5" t="s">
        <v>950</v>
      </c>
      <c r="C951" s="7"/>
      <c r="D951" s="7" t="s">
        <v>951</v>
      </c>
      <c r="E951" s="4" t="s">
        <v>888</v>
      </c>
      <c r="F951" s="5" t="s">
        <v>950</v>
      </c>
      <c r="G951" s="2">
        <v>4487.9869759264266</v>
      </c>
      <c r="H951" s="2" t="s">
        <v>5090</v>
      </c>
    </row>
    <row r="952" spans="1:8" s="6" customFormat="1" ht="22.95" customHeight="1" outlineLevel="4" x14ac:dyDescent="0.2">
      <c r="A952" s="4" t="s">
        <v>888</v>
      </c>
      <c r="B952" s="5" t="s">
        <v>950</v>
      </c>
      <c r="C952" s="7"/>
      <c r="D952" s="7" t="s">
        <v>952</v>
      </c>
      <c r="E952" s="4" t="s">
        <v>888</v>
      </c>
      <c r="F952" s="5" t="s">
        <v>950</v>
      </c>
      <c r="G952" s="2">
        <v>8409.5075381263614</v>
      </c>
      <c r="H952" s="2" t="s">
        <v>5091</v>
      </c>
    </row>
    <row r="953" spans="1:8" s="6" customFormat="1" ht="22.95" customHeight="1" outlineLevel="4" x14ac:dyDescent="0.2">
      <c r="A953" s="4" t="s">
        <v>888</v>
      </c>
      <c r="B953" s="5" t="s">
        <v>950</v>
      </c>
      <c r="C953" s="7"/>
      <c r="D953" s="7" t="s">
        <v>953</v>
      </c>
      <c r="E953" s="4" t="s">
        <v>888</v>
      </c>
      <c r="F953" s="5" t="s">
        <v>950</v>
      </c>
      <c r="G953" s="2">
        <v>6131.272566371681</v>
      </c>
      <c r="H953" s="2" t="s">
        <v>5091</v>
      </c>
    </row>
    <row r="954" spans="1:8" s="6" customFormat="1" ht="22.95" customHeight="1" outlineLevel="4" x14ac:dyDescent="0.2">
      <c r="A954" s="4" t="s">
        <v>888</v>
      </c>
      <c r="B954" s="5" t="s">
        <v>950</v>
      </c>
      <c r="C954" s="7"/>
      <c r="D954" s="7" t="s">
        <v>954</v>
      </c>
      <c r="E954" s="4" t="s">
        <v>888</v>
      </c>
      <c r="F954" s="5" t="s">
        <v>950</v>
      </c>
      <c r="G954" s="2">
        <v>6134.0160060060061</v>
      </c>
      <c r="H954" s="2" t="s">
        <v>5091</v>
      </c>
    </row>
    <row r="955" spans="1:8" s="6" customFormat="1" ht="10.95" customHeight="1" outlineLevel="4" x14ac:dyDescent="0.2">
      <c r="A955" s="4" t="s">
        <v>888</v>
      </c>
      <c r="B955" s="5" t="s">
        <v>950</v>
      </c>
      <c r="C955" s="7"/>
      <c r="D955" s="7" t="s">
        <v>955</v>
      </c>
      <c r="E955" s="4" t="s">
        <v>888</v>
      </c>
      <c r="F955" s="5" t="s">
        <v>950</v>
      </c>
      <c r="G955" s="2">
        <v>4182.8718488593149</v>
      </c>
      <c r="H955" s="2" t="s">
        <v>5091</v>
      </c>
    </row>
    <row r="956" spans="1:8" s="6" customFormat="1" ht="22.95" customHeight="1" outlineLevel="4" x14ac:dyDescent="0.2">
      <c r="A956" s="4" t="s">
        <v>888</v>
      </c>
      <c r="B956" s="5" t="s">
        <v>950</v>
      </c>
      <c r="C956" s="7"/>
      <c r="D956" s="7" t="s">
        <v>956</v>
      </c>
      <c r="E956" s="4" t="s">
        <v>888</v>
      </c>
      <c r="F956" s="5" t="s">
        <v>950</v>
      </c>
      <c r="G956" s="2">
        <v>5756.0825506937026</v>
      </c>
      <c r="H956" s="2" t="s">
        <v>5091</v>
      </c>
    </row>
    <row r="957" spans="1:8" s="6" customFormat="1" ht="22.95" customHeight="1" outlineLevel="4" x14ac:dyDescent="0.2">
      <c r="A957" s="4" t="s">
        <v>888</v>
      </c>
      <c r="B957" s="5" t="s">
        <v>950</v>
      </c>
      <c r="C957" s="7"/>
      <c r="D957" s="7" t="s">
        <v>957</v>
      </c>
      <c r="E957" s="4" t="s">
        <v>888</v>
      </c>
      <c r="F957" s="5" t="s">
        <v>950</v>
      </c>
      <c r="G957" s="2">
        <v>5746.0312345679013</v>
      </c>
      <c r="H957" s="2" t="s">
        <v>5091</v>
      </c>
    </row>
    <row r="958" spans="1:8" s="6" customFormat="1" ht="10.95" customHeight="1" outlineLevel="4" x14ac:dyDescent="0.2">
      <c r="A958" s="4" t="s">
        <v>888</v>
      </c>
      <c r="B958" s="5" t="s">
        <v>950</v>
      </c>
      <c r="C958" s="7"/>
      <c r="D958" s="7" t="s">
        <v>958</v>
      </c>
      <c r="E958" s="4" t="s">
        <v>888</v>
      </c>
      <c r="F958" s="5" t="s">
        <v>950</v>
      </c>
      <c r="G958" s="2">
        <v>4219.5159606373009</v>
      </c>
      <c r="H958" s="2" t="s">
        <v>5091</v>
      </c>
    </row>
    <row r="959" spans="1:8" s="6" customFormat="1" ht="22.95" customHeight="1" outlineLevel="4" x14ac:dyDescent="0.2">
      <c r="A959" s="4" t="s">
        <v>888</v>
      </c>
      <c r="B959" s="5" t="s">
        <v>950</v>
      </c>
      <c r="C959" s="7"/>
      <c r="D959" s="7" t="s">
        <v>959</v>
      </c>
      <c r="E959" s="4" t="s">
        <v>888</v>
      </c>
      <c r="F959" s="5" t="s">
        <v>950</v>
      </c>
      <c r="G959" s="2">
        <v>8230.1092537313434</v>
      </c>
      <c r="H959" s="2" t="s">
        <v>5089</v>
      </c>
    </row>
    <row r="960" spans="1:8" s="6" customFormat="1" ht="10.95" customHeight="1" outlineLevel="4" x14ac:dyDescent="0.2">
      <c r="A960" s="4" t="s">
        <v>888</v>
      </c>
      <c r="B960" s="5" t="s">
        <v>950</v>
      </c>
      <c r="C960" s="7"/>
      <c r="D960" s="7" t="s">
        <v>960</v>
      </c>
      <c r="E960" s="4" t="s">
        <v>888</v>
      </c>
      <c r="F960" s="5" t="s">
        <v>950</v>
      </c>
      <c r="G960" s="2">
        <v>3419.0222846441948</v>
      </c>
      <c r="H960" s="2" t="s">
        <v>5091</v>
      </c>
    </row>
    <row r="961" spans="1:8" s="6" customFormat="1" ht="22.95" customHeight="1" outlineLevel="4" x14ac:dyDescent="0.2">
      <c r="A961" s="4" t="s">
        <v>888</v>
      </c>
      <c r="B961" s="5" t="s">
        <v>950</v>
      </c>
      <c r="C961" s="7"/>
      <c r="D961" s="7" t="s">
        <v>961</v>
      </c>
      <c r="E961" s="4" t="s">
        <v>888</v>
      </c>
      <c r="F961" s="5" t="s">
        <v>950</v>
      </c>
      <c r="G961" s="2">
        <v>9760.561818181819</v>
      </c>
      <c r="H961" s="2" t="s">
        <v>5089</v>
      </c>
    </row>
    <row r="962" spans="1:8" s="6" customFormat="1" ht="22.95" customHeight="1" outlineLevel="4" x14ac:dyDescent="0.2">
      <c r="A962" s="4" t="s">
        <v>888</v>
      </c>
      <c r="B962" s="5" t="s">
        <v>950</v>
      </c>
      <c r="C962" s="7"/>
      <c r="D962" s="7" t="s">
        <v>962</v>
      </c>
      <c r="E962" s="4" t="s">
        <v>888</v>
      </c>
      <c r="F962" s="5" t="s">
        <v>950</v>
      </c>
      <c r="G962" s="2">
        <v>9608.1545070422526</v>
      </c>
      <c r="H962" s="2" t="s">
        <v>5089</v>
      </c>
    </row>
    <row r="963" spans="1:8" s="6" customFormat="1" ht="22.95" customHeight="1" outlineLevel="4" x14ac:dyDescent="0.2">
      <c r="A963" s="4" t="s">
        <v>888</v>
      </c>
      <c r="B963" s="5" t="s">
        <v>950</v>
      </c>
      <c r="C963" s="7"/>
      <c r="D963" s="7" t="s">
        <v>963</v>
      </c>
      <c r="E963" s="4" t="s">
        <v>888</v>
      </c>
      <c r="F963" s="5" t="s">
        <v>950</v>
      </c>
      <c r="G963" s="2">
        <v>14020.816917293232</v>
      </c>
      <c r="H963" s="2" t="s">
        <v>5089</v>
      </c>
    </row>
    <row r="964" spans="1:8" s="6" customFormat="1" ht="22.95" customHeight="1" outlineLevel="4" x14ac:dyDescent="0.2">
      <c r="A964" s="4" t="s">
        <v>888</v>
      </c>
      <c r="B964" s="5" t="s">
        <v>950</v>
      </c>
      <c r="C964" s="7"/>
      <c r="D964" s="7" t="s">
        <v>964</v>
      </c>
      <c r="E964" s="4" t="s">
        <v>888</v>
      </c>
      <c r="F964" s="5" t="s">
        <v>950</v>
      </c>
      <c r="G964" s="2">
        <v>13549.615600000001</v>
      </c>
      <c r="H964" s="2" t="s">
        <v>5089</v>
      </c>
    </row>
    <row r="965" spans="1:8" s="6" customFormat="1" ht="22.95" customHeight="1" outlineLevel="4" x14ac:dyDescent="0.2">
      <c r="A965" s="4" t="s">
        <v>888</v>
      </c>
      <c r="B965" s="5" t="s">
        <v>950</v>
      </c>
      <c r="C965" s="7"/>
      <c r="D965" s="7" t="s">
        <v>965</v>
      </c>
      <c r="E965" s="4" t="s">
        <v>888</v>
      </c>
      <c r="F965" s="5" t="s">
        <v>950</v>
      </c>
      <c r="G965" s="2">
        <v>6193.5986440677971</v>
      </c>
      <c r="H965" s="2" t="s">
        <v>5089</v>
      </c>
    </row>
    <row r="966" spans="1:8" s="6" customFormat="1" ht="22.95" customHeight="1" outlineLevel="4" x14ac:dyDescent="0.2">
      <c r="A966" s="4" t="s">
        <v>888</v>
      </c>
      <c r="B966" s="5" t="s">
        <v>950</v>
      </c>
      <c r="C966" s="7"/>
      <c r="D966" s="7" t="s">
        <v>966</v>
      </c>
      <c r="E966" s="4" t="s">
        <v>888</v>
      </c>
      <c r="F966" s="5" t="s">
        <v>950</v>
      </c>
      <c r="G966" s="2">
        <v>12889.514561403508</v>
      </c>
      <c r="H966" s="2" t="s">
        <v>5089</v>
      </c>
    </row>
    <row r="967" spans="1:8" s="6" customFormat="1" ht="22.95" customHeight="1" outlineLevel="4" x14ac:dyDescent="0.2">
      <c r="A967" s="4" t="s">
        <v>888</v>
      </c>
      <c r="B967" s="5" t="s">
        <v>950</v>
      </c>
      <c r="C967" s="7"/>
      <c r="D967" s="7" t="s">
        <v>967</v>
      </c>
      <c r="E967" s="4" t="s">
        <v>888</v>
      </c>
      <c r="F967" s="5" t="s">
        <v>950</v>
      </c>
      <c r="G967" s="2">
        <v>10768.997631578946</v>
      </c>
      <c r="H967" s="2" t="s">
        <v>5089</v>
      </c>
    </row>
    <row r="968" spans="1:8" s="6" customFormat="1" ht="10.95" customHeight="1" outlineLevel="4" x14ac:dyDescent="0.2">
      <c r="A968" s="4" t="s">
        <v>888</v>
      </c>
      <c r="B968" s="5" t="s">
        <v>950</v>
      </c>
      <c r="C968" s="7"/>
      <c r="D968" s="7" t="s">
        <v>968</v>
      </c>
      <c r="E968" s="4" t="s">
        <v>888</v>
      </c>
      <c r="F968" s="5" t="s">
        <v>950</v>
      </c>
      <c r="G968" s="2">
        <v>5039.1981818181821</v>
      </c>
      <c r="H968" s="2" t="s">
        <v>5089</v>
      </c>
    </row>
    <row r="969" spans="1:8" s="6" customFormat="1" ht="22.95" customHeight="1" outlineLevel="4" x14ac:dyDescent="0.2">
      <c r="A969" s="4" t="s">
        <v>888</v>
      </c>
      <c r="B969" s="5" t="s">
        <v>950</v>
      </c>
      <c r="C969" s="7"/>
      <c r="D969" s="7" t="s">
        <v>969</v>
      </c>
      <c r="E969" s="4" t="s">
        <v>888</v>
      </c>
      <c r="F969" s="5" t="s">
        <v>950</v>
      </c>
      <c r="G969" s="2">
        <v>31637</v>
      </c>
      <c r="H969" s="2" t="s">
        <v>5089</v>
      </c>
    </row>
    <row r="970" spans="1:8" s="6" customFormat="1" ht="10.95" customHeight="1" outlineLevel="4" x14ac:dyDescent="0.2">
      <c r="A970" s="4" t="s">
        <v>888</v>
      </c>
      <c r="B970" s="5" t="s">
        <v>950</v>
      </c>
      <c r="C970" s="7"/>
      <c r="D970" s="7" t="s">
        <v>970</v>
      </c>
      <c r="E970" s="4" t="s">
        <v>888</v>
      </c>
      <c r="F970" s="5" t="s">
        <v>950</v>
      </c>
      <c r="G970" s="2">
        <v>5000</v>
      </c>
      <c r="H970" s="2" t="s">
        <v>5089</v>
      </c>
    </row>
    <row r="971" spans="1:8" s="6" customFormat="1" ht="10.95" customHeight="1" outlineLevel="4" x14ac:dyDescent="0.2">
      <c r="A971" s="4" t="s">
        <v>888</v>
      </c>
      <c r="B971" s="5" t="s">
        <v>950</v>
      </c>
      <c r="C971" s="7"/>
      <c r="D971" s="7" t="s">
        <v>971</v>
      </c>
      <c r="E971" s="4" t="s">
        <v>888</v>
      </c>
      <c r="F971" s="5" t="s">
        <v>950</v>
      </c>
      <c r="G971" s="2">
        <v>4511.2299999999996</v>
      </c>
      <c r="H971" s="2" t="s">
        <v>5089</v>
      </c>
    </row>
    <row r="972" spans="1:8" s="6" customFormat="1" ht="22.95" customHeight="1" outlineLevel="4" x14ac:dyDescent="0.2">
      <c r="A972" s="4" t="s">
        <v>888</v>
      </c>
      <c r="B972" s="5" t="s">
        <v>950</v>
      </c>
      <c r="C972" s="7"/>
      <c r="D972" s="7" t="s">
        <v>972</v>
      </c>
      <c r="E972" s="4" t="s">
        <v>888</v>
      </c>
      <c r="F972" s="5" t="s">
        <v>950</v>
      </c>
      <c r="G972" s="2">
        <v>10136.200000000001</v>
      </c>
      <c r="H972" s="2" t="s">
        <v>5089</v>
      </c>
    </row>
    <row r="973" spans="1:8" s="6" customFormat="1" ht="22.95" customHeight="1" outlineLevel="4" x14ac:dyDescent="0.2">
      <c r="A973" s="4" t="s">
        <v>888</v>
      </c>
      <c r="B973" s="5" t="s">
        <v>950</v>
      </c>
      <c r="C973" s="7"/>
      <c r="D973" s="7" t="s">
        <v>973</v>
      </c>
      <c r="E973" s="4" t="s">
        <v>888</v>
      </c>
      <c r="F973" s="5" t="s">
        <v>950</v>
      </c>
      <c r="G973" s="2">
        <v>14147</v>
      </c>
      <c r="H973" s="2" t="s">
        <v>5089</v>
      </c>
    </row>
    <row r="974" spans="1:8" s="6" customFormat="1" ht="22.95" customHeight="1" outlineLevel="4" x14ac:dyDescent="0.2">
      <c r="A974" s="4" t="s">
        <v>888</v>
      </c>
      <c r="B974" s="5" t="s">
        <v>950</v>
      </c>
      <c r="C974" s="7"/>
      <c r="D974" s="7" t="s">
        <v>974</v>
      </c>
      <c r="E974" s="4" t="s">
        <v>888</v>
      </c>
      <c r="F974" s="5" t="s">
        <v>950</v>
      </c>
      <c r="G974" s="2">
        <v>16438</v>
      </c>
      <c r="H974" s="2" t="s">
        <v>5089</v>
      </c>
    </row>
    <row r="975" spans="1:8" s="6" customFormat="1" ht="22.95" customHeight="1" outlineLevel="4" x14ac:dyDescent="0.2">
      <c r="A975" s="4" t="s">
        <v>888</v>
      </c>
      <c r="B975" s="5" t="s">
        <v>950</v>
      </c>
      <c r="C975" s="7"/>
      <c r="D975" s="7" t="s">
        <v>975</v>
      </c>
      <c r="E975" s="4" t="s">
        <v>888</v>
      </c>
      <c r="F975" s="5" t="s">
        <v>950</v>
      </c>
      <c r="G975" s="2">
        <v>26866</v>
      </c>
      <c r="H975" s="2" t="s">
        <v>5089</v>
      </c>
    </row>
    <row r="976" spans="1:8" s="6" customFormat="1" ht="22.95" customHeight="1" outlineLevel="4" x14ac:dyDescent="0.2">
      <c r="A976" s="4" t="s">
        <v>888</v>
      </c>
      <c r="B976" s="5" t="s">
        <v>950</v>
      </c>
      <c r="C976" s="7"/>
      <c r="D976" s="7" t="s">
        <v>976</v>
      </c>
      <c r="E976" s="4" t="s">
        <v>888</v>
      </c>
      <c r="F976" s="5" t="s">
        <v>950</v>
      </c>
      <c r="G976" s="2">
        <v>31483</v>
      </c>
      <c r="H976" s="2" t="s">
        <v>5089</v>
      </c>
    </row>
    <row r="977" spans="1:8" s="6" customFormat="1" ht="10.95" customHeight="1" outlineLevel="4" x14ac:dyDescent="0.2">
      <c r="A977" s="4" t="s">
        <v>888</v>
      </c>
      <c r="B977" s="5" t="s">
        <v>950</v>
      </c>
      <c r="C977" s="7"/>
      <c r="D977" s="7" t="s">
        <v>977</v>
      </c>
      <c r="E977" s="4" t="s">
        <v>888</v>
      </c>
      <c r="F977" s="5" t="s">
        <v>950</v>
      </c>
      <c r="G977" s="2">
        <v>7142.8549999999996</v>
      </c>
      <c r="H977" s="2" t="s">
        <v>5089</v>
      </c>
    </row>
    <row r="978" spans="1:8" s="6" customFormat="1" ht="10.95" customHeight="1" outlineLevel="4" x14ac:dyDescent="0.2">
      <c r="A978" s="4" t="s">
        <v>888</v>
      </c>
      <c r="B978" s="5" t="s">
        <v>950</v>
      </c>
      <c r="C978" s="7"/>
      <c r="D978" s="7" t="s">
        <v>978</v>
      </c>
      <c r="E978" s="4" t="s">
        <v>888</v>
      </c>
      <c r="F978" s="5" t="s">
        <v>950</v>
      </c>
      <c r="G978" s="2">
        <v>35000</v>
      </c>
      <c r="H978" s="2" t="s">
        <v>5089</v>
      </c>
    </row>
    <row r="979" spans="1:8" ht="10.95" hidden="1" customHeight="1" outlineLevel="3" x14ac:dyDescent="0.2">
      <c r="A979" s="4" t="s">
        <v>888</v>
      </c>
      <c r="B979" s="5" t="s">
        <v>979</v>
      </c>
      <c r="C979" s="5" t="s">
        <v>979</v>
      </c>
      <c r="D979" s="5"/>
      <c r="E979" s="4" t="s">
        <v>888</v>
      </c>
      <c r="F979" s="5" t="s">
        <v>979</v>
      </c>
      <c r="G979" s="2" t="e">
        <v>#N/A</v>
      </c>
      <c r="H979" s="2" t="s">
        <v>5089</v>
      </c>
    </row>
    <row r="980" spans="1:8" s="6" customFormat="1" ht="10.95" customHeight="1" outlineLevel="4" x14ac:dyDescent="0.2">
      <c r="A980" s="4" t="s">
        <v>888</v>
      </c>
      <c r="B980" s="5" t="s">
        <v>979</v>
      </c>
      <c r="C980" s="7"/>
      <c r="D980" s="7" t="s">
        <v>980</v>
      </c>
      <c r="E980" s="4" t="s">
        <v>888</v>
      </c>
      <c r="F980" s="5" t="s">
        <v>979</v>
      </c>
      <c r="G980" s="2">
        <v>23.158437500000002</v>
      </c>
      <c r="H980" s="2" t="s">
        <v>5089</v>
      </c>
    </row>
    <row r="981" spans="1:8" s="6" customFormat="1" ht="10.95" customHeight="1" outlineLevel="4" x14ac:dyDescent="0.2">
      <c r="A981" s="4" t="s">
        <v>888</v>
      </c>
      <c r="B981" s="5" t="s">
        <v>979</v>
      </c>
      <c r="C981" s="7"/>
      <c r="D981" s="7" t="s">
        <v>981</v>
      </c>
      <c r="E981" s="4" t="s">
        <v>888</v>
      </c>
      <c r="F981" s="5" t="s">
        <v>979</v>
      </c>
      <c r="G981" s="2">
        <v>2120.162972972973</v>
      </c>
      <c r="H981" s="2" t="s">
        <v>5089</v>
      </c>
    </row>
    <row r="982" spans="1:8" s="6" customFormat="1" ht="10.95" customHeight="1" outlineLevel="4" x14ac:dyDescent="0.2">
      <c r="A982" s="4" t="s">
        <v>888</v>
      </c>
      <c r="B982" s="5" t="s">
        <v>979</v>
      </c>
      <c r="C982" s="7"/>
      <c r="D982" s="7" t="s">
        <v>982</v>
      </c>
      <c r="E982" s="4" t="s">
        <v>888</v>
      </c>
      <c r="F982" s="5" t="s">
        <v>979</v>
      </c>
      <c r="G982" s="2">
        <v>2220</v>
      </c>
      <c r="H982" s="2" t="s">
        <v>5089</v>
      </c>
    </row>
    <row r="983" spans="1:8" s="6" customFormat="1" ht="10.95" customHeight="1" outlineLevel="4" x14ac:dyDescent="0.2">
      <c r="A983" s="4" t="s">
        <v>888</v>
      </c>
      <c r="B983" s="5" t="s">
        <v>979</v>
      </c>
      <c r="C983" s="7"/>
      <c r="D983" s="7" t="s">
        <v>983</v>
      </c>
      <c r="E983" s="4" t="s">
        <v>888</v>
      </c>
      <c r="F983" s="5" t="s">
        <v>979</v>
      </c>
      <c r="G983" s="2">
        <v>1776.5150000000001</v>
      </c>
      <c r="H983" s="2" t="s">
        <v>5089</v>
      </c>
    </row>
    <row r="984" spans="1:8" s="6" customFormat="1" ht="22.95" customHeight="1" outlineLevel="4" x14ac:dyDescent="0.2">
      <c r="A984" s="4" t="s">
        <v>888</v>
      </c>
      <c r="B984" s="5" t="s">
        <v>979</v>
      </c>
      <c r="C984" s="7"/>
      <c r="D984" s="7" t="s">
        <v>984</v>
      </c>
      <c r="E984" s="4" t="s">
        <v>888</v>
      </c>
      <c r="F984" s="5" t="s">
        <v>979</v>
      </c>
      <c r="G984" s="2">
        <v>1300</v>
      </c>
      <c r="H984" s="2" t="s">
        <v>5089</v>
      </c>
    </row>
    <row r="985" spans="1:8" s="6" customFormat="1" ht="10.95" customHeight="1" outlineLevel="4" x14ac:dyDescent="0.2">
      <c r="A985" s="4" t="s">
        <v>888</v>
      </c>
      <c r="B985" s="5" t="s">
        <v>979</v>
      </c>
      <c r="C985" s="7"/>
      <c r="D985" s="7" t="s">
        <v>985</v>
      </c>
      <c r="E985" s="4" t="s">
        <v>888</v>
      </c>
      <c r="F985" s="5" t="s">
        <v>979</v>
      </c>
      <c r="G985" s="2">
        <v>1072.76</v>
      </c>
      <c r="H985" s="2" t="s">
        <v>5089</v>
      </c>
    </row>
    <row r="986" spans="1:8" s="6" customFormat="1" ht="10.95" customHeight="1" outlineLevel="4" x14ac:dyDescent="0.2">
      <c r="A986" s="4" t="s">
        <v>888</v>
      </c>
      <c r="B986" s="5" t="s">
        <v>979</v>
      </c>
      <c r="C986" s="7"/>
      <c r="D986" s="7" t="s">
        <v>986</v>
      </c>
      <c r="E986" s="4" t="s">
        <v>888</v>
      </c>
      <c r="F986" s="5" t="s">
        <v>979</v>
      </c>
      <c r="G986" s="2">
        <v>788.19</v>
      </c>
      <c r="H986" s="2" t="s">
        <v>5089</v>
      </c>
    </row>
    <row r="987" spans="1:8" s="6" customFormat="1" ht="10.95" customHeight="1" outlineLevel="4" x14ac:dyDescent="0.2">
      <c r="A987" s="4" t="s">
        <v>888</v>
      </c>
      <c r="B987" s="5" t="s">
        <v>979</v>
      </c>
      <c r="C987" s="7"/>
      <c r="D987" s="7" t="s">
        <v>987</v>
      </c>
      <c r="E987" s="4" t="s">
        <v>888</v>
      </c>
      <c r="F987" s="5" t="s">
        <v>979</v>
      </c>
      <c r="G987" s="2">
        <v>6254.38</v>
      </c>
      <c r="H987" s="2" t="s">
        <v>5089</v>
      </c>
    </row>
    <row r="988" spans="1:8" s="6" customFormat="1" ht="10.95" customHeight="1" outlineLevel="4" x14ac:dyDescent="0.2">
      <c r="A988" s="4" t="s">
        <v>888</v>
      </c>
      <c r="B988" s="5" t="s">
        <v>979</v>
      </c>
      <c r="C988" s="7"/>
      <c r="D988" s="7" t="s">
        <v>988</v>
      </c>
      <c r="E988" s="4" t="s">
        <v>888</v>
      </c>
      <c r="F988" s="5" t="s">
        <v>979</v>
      </c>
      <c r="G988" s="2">
        <v>1439.53</v>
      </c>
      <c r="H988" s="2" t="s">
        <v>5089</v>
      </c>
    </row>
    <row r="989" spans="1:8" s="6" customFormat="1" ht="10.95" customHeight="1" outlineLevel="4" x14ac:dyDescent="0.2">
      <c r="A989" s="4" t="s">
        <v>888</v>
      </c>
      <c r="B989" s="5" t="s">
        <v>979</v>
      </c>
      <c r="C989" s="7"/>
      <c r="D989" s="7" t="s">
        <v>989</v>
      </c>
      <c r="E989" s="4" t="s">
        <v>888</v>
      </c>
      <c r="F989" s="5" t="s">
        <v>979</v>
      </c>
      <c r="G989" s="2">
        <v>2559</v>
      </c>
      <c r="H989" s="2" t="s">
        <v>5089</v>
      </c>
    </row>
    <row r="990" spans="1:8" s="6" customFormat="1" ht="10.95" customHeight="1" outlineLevel="4" x14ac:dyDescent="0.2">
      <c r="A990" s="4" t="s">
        <v>888</v>
      </c>
      <c r="B990" s="5" t="s">
        <v>979</v>
      </c>
      <c r="C990" s="7"/>
      <c r="D990" s="7" t="s">
        <v>990</v>
      </c>
      <c r="E990" s="4" t="s">
        <v>888</v>
      </c>
      <c r="F990" s="5" t="s">
        <v>979</v>
      </c>
      <c r="G990" s="2">
        <v>1951.56</v>
      </c>
      <c r="H990" s="2" t="s">
        <v>5089</v>
      </c>
    </row>
    <row r="991" spans="1:8" s="6" customFormat="1" ht="10.95" customHeight="1" outlineLevel="4" x14ac:dyDescent="0.2">
      <c r="A991" s="4" t="s">
        <v>888</v>
      </c>
      <c r="B991" s="5" t="s">
        <v>979</v>
      </c>
      <c r="C991" s="7"/>
      <c r="D991" s="7" t="s">
        <v>991</v>
      </c>
      <c r="E991" s="4" t="s">
        <v>888</v>
      </c>
      <c r="F991" s="5" t="s">
        <v>979</v>
      </c>
      <c r="G991" s="2">
        <v>2285.1950000000002</v>
      </c>
      <c r="H991" s="2" t="s">
        <v>5089</v>
      </c>
    </row>
    <row r="992" spans="1:8" s="6" customFormat="1" ht="10.95" customHeight="1" outlineLevel="4" x14ac:dyDescent="0.2">
      <c r="A992" s="4" t="s">
        <v>888</v>
      </c>
      <c r="B992" s="5" t="s">
        <v>979</v>
      </c>
      <c r="C992" s="7"/>
      <c r="D992" s="7" t="s">
        <v>992</v>
      </c>
      <c r="E992" s="4" t="s">
        <v>888</v>
      </c>
      <c r="F992" s="5" t="s">
        <v>979</v>
      </c>
      <c r="G992" s="2">
        <v>1950.8125</v>
      </c>
      <c r="H992" s="2" t="s">
        <v>5089</v>
      </c>
    </row>
    <row r="993" spans="1:8" ht="10.95" hidden="1" customHeight="1" outlineLevel="2" x14ac:dyDescent="0.2">
      <c r="A993" s="4" t="s">
        <v>888</v>
      </c>
      <c r="B993" s="5" t="s">
        <v>979</v>
      </c>
      <c r="C993" s="5" t="s">
        <v>993</v>
      </c>
      <c r="D993" s="5"/>
      <c r="E993" s="4" t="s">
        <v>888</v>
      </c>
      <c r="F993" s="5" t="s">
        <v>979</v>
      </c>
      <c r="G993" s="2" t="e">
        <v>#N/A</v>
      </c>
      <c r="H993" s="2" t="s">
        <v>5089</v>
      </c>
    </row>
    <row r="994" spans="1:8" ht="10.95" hidden="1" customHeight="1" outlineLevel="3" x14ac:dyDescent="0.2">
      <c r="A994" s="4" t="s">
        <v>888</v>
      </c>
      <c r="B994" s="5" t="s">
        <v>979</v>
      </c>
      <c r="C994" s="5" t="s">
        <v>994</v>
      </c>
      <c r="D994" s="5"/>
      <c r="E994" s="4" t="s">
        <v>888</v>
      </c>
      <c r="F994" s="5" t="s">
        <v>979</v>
      </c>
      <c r="G994" s="2" t="e">
        <v>#N/A</v>
      </c>
      <c r="H994" s="2" t="s">
        <v>5089</v>
      </c>
    </row>
    <row r="995" spans="1:8" s="6" customFormat="1" ht="10.95" hidden="1" customHeight="1" outlineLevel="4" x14ac:dyDescent="0.2">
      <c r="A995" s="4" t="s">
        <v>888</v>
      </c>
      <c r="B995" s="5" t="s">
        <v>979</v>
      </c>
      <c r="C995" s="5" t="s">
        <v>995</v>
      </c>
      <c r="D995" s="5"/>
      <c r="E995" s="4" t="s">
        <v>888</v>
      </c>
      <c r="F995" s="5" t="s">
        <v>979</v>
      </c>
      <c r="G995" s="2" t="e">
        <v>#N/A</v>
      </c>
      <c r="H995" s="2" t="s">
        <v>5089</v>
      </c>
    </row>
    <row r="996" spans="1:8" s="6" customFormat="1" ht="10.95" hidden="1" customHeight="1" outlineLevel="5" x14ac:dyDescent="0.2">
      <c r="A996" s="4" t="s">
        <v>888</v>
      </c>
      <c r="B996" s="5" t="s">
        <v>996</v>
      </c>
      <c r="C996" s="5" t="s">
        <v>996</v>
      </c>
      <c r="D996" s="5"/>
      <c r="E996" s="4" t="s">
        <v>888</v>
      </c>
      <c r="F996" s="5" t="s">
        <v>996</v>
      </c>
      <c r="G996" s="2" t="e">
        <v>#N/A</v>
      </c>
      <c r="H996" s="2" t="s">
        <v>5089</v>
      </c>
    </row>
    <row r="997" spans="1:8" s="6" customFormat="1" ht="22.95" customHeight="1" outlineLevel="6" x14ac:dyDescent="0.2">
      <c r="A997" s="4" t="s">
        <v>888</v>
      </c>
      <c r="B997" s="5" t="s">
        <v>996</v>
      </c>
      <c r="C997" s="7"/>
      <c r="D997" s="7" t="s">
        <v>997</v>
      </c>
      <c r="E997" s="4" t="s">
        <v>888</v>
      </c>
      <c r="F997" s="5" t="s">
        <v>996</v>
      </c>
      <c r="G997" s="2">
        <v>4053.9724540901502</v>
      </c>
      <c r="H997" s="2" t="s">
        <v>5091</v>
      </c>
    </row>
    <row r="998" spans="1:8" s="6" customFormat="1" ht="10.95" customHeight="1" outlineLevel="6" x14ac:dyDescent="0.2">
      <c r="A998" s="4" t="s">
        <v>888</v>
      </c>
      <c r="B998" s="5" t="s">
        <v>996</v>
      </c>
      <c r="C998" s="7"/>
      <c r="D998" s="7" t="s">
        <v>998</v>
      </c>
      <c r="E998" s="4" t="s">
        <v>888</v>
      </c>
      <c r="F998" s="5" t="s">
        <v>996</v>
      </c>
      <c r="G998" s="2">
        <v>4103.4287142857147</v>
      </c>
      <c r="H998" s="2" t="s">
        <v>5089</v>
      </c>
    </row>
    <row r="999" spans="1:8" s="6" customFormat="1" ht="22.95" customHeight="1" outlineLevel="6" x14ac:dyDescent="0.2">
      <c r="A999" s="4" t="s">
        <v>888</v>
      </c>
      <c r="B999" s="5" t="s">
        <v>996</v>
      </c>
      <c r="C999" s="7"/>
      <c r="D999" s="7" t="s">
        <v>999</v>
      </c>
      <c r="E999" s="4" t="s">
        <v>888</v>
      </c>
      <c r="F999" s="5" t="s">
        <v>996</v>
      </c>
      <c r="G999" s="2">
        <v>20716.138125000001</v>
      </c>
      <c r="H999" s="2" t="s">
        <v>5089</v>
      </c>
    </row>
    <row r="1000" spans="1:8" s="6" customFormat="1" ht="22.95" customHeight="1" outlineLevel="6" x14ac:dyDescent="0.2">
      <c r="A1000" s="4" t="s">
        <v>888</v>
      </c>
      <c r="B1000" s="5" t="s">
        <v>996</v>
      </c>
      <c r="C1000" s="7"/>
      <c r="D1000" s="7" t="s">
        <v>1000</v>
      </c>
      <c r="E1000" s="4" t="s">
        <v>888</v>
      </c>
      <c r="F1000" s="5" t="s">
        <v>996</v>
      </c>
      <c r="G1000" s="2">
        <v>14609.847142857141</v>
      </c>
      <c r="H1000" s="2" t="s">
        <v>5089</v>
      </c>
    </row>
    <row r="1001" spans="1:8" s="6" customFormat="1" ht="22.95" customHeight="1" outlineLevel="6" x14ac:dyDescent="0.2">
      <c r="A1001" s="4" t="s">
        <v>888</v>
      </c>
      <c r="B1001" s="5" t="s">
        <v>996</v>
      </c>
      <c r="C1001" s="7"/>
      <c r="D1001" s="7" t="s">
        <v>1001</v>
      </c>
      <c r="E1001" s="4" t="s">
        <v>888</v>
      </c>
      <c r="F1001" s="5" t="s">
        <v>996</v>
      </c>
      <c r="G1001" s="2">
        <v>15588.30652173913</v>
      </c>
      <c r="H1001" s="2" t="s">
        <v>5089</v>
      </c>
    </row>
    <row r="1002" spans="1:8" s="6" customFormat="1" ht="22.95" customHeight="1" outlineLevel="6" x14ac:dyDescent="0.2">
      <c r="A1002" s="4" t="s">
        <v>888</v>
      </c>
      <c r="B1002" s="5" t="s">
        <v>996</v>
      </c>
      <c r="C1002" s="7"/>
      <c r="D1002" s="7" t="s">
        <v>1002</v>
      </c>
      <c r="E1002" s="4" t="s">
        <v>888</v>
      </c>
      <c r="F1002" s="5" t="s">
        <v>996</v>
      </c>
      <c r="G1002" s="2">
        <v>9098.0452173913054</v>
      </c>
      <c r="H1002" s="2" t="s">
        <v>5089</v>
      </c>
    </row>
    <row r="1003" spans="1:8" s="6" customFormat="1" ht="10.95" customHeight="1" outlineLevel="6" x14ac:dyDescent="0.2">
      <c r="A1003" s="4" t="s">
        <v>888</v>
      </c>
      <c r="B1003" s="5" t="s">
        <v>996</v>
      </c>
      <c r="C1003" s="7"/>
      <c r="D1003" s="7" t="s">
        <v>1003</v>
      </c>
      <c r="E1003" s="4" t="s">
        <v>888</v>
      </c>
      <c r="F1003" s="5" t="s">
        <v>996</v>
      </c>
      <c r="G1003" s="2">
        <v>4825.4394642857142</v>
      </c>
      <c r="H1003" s="2" t="s">
        <v>5089</v>
      </c>
    </row>
    <row r="1004" spans="1:8" s="6" customFormat="1" ht="22.95" customHeight="1" outlineLevel="6" x14ac:dyDescent="0.2">
      <c r="A1004" s="4" t="s">
        <v>888</v>
      </c>
      <c r="B1004" s="5" t="s">
        <v>996</v>
      </c>
      <c r="C1004" s="7"/>
      <c r="D1004" s="7" t="s">
        <v>1004</v>
      </c>
      <c r="E1004" s="4" t="s">
        <v>888</v>
      </c>
      <c r="F1004" s="5" t="s">
        <v>996</v>
      </c>
      <c r="G1004" s="2">
        <v>19427.90625</v>
      </c>
      <c r="H1004" s="2" t="s">
        <v>5089</v>
      </c>
    </row>
    <row r="1005" spans="1:8" s="6" customFormat="1" ht="22.95" customHeight="1" outlineLevel="6" x14ac:dyDescent="0.2">
      <c r="A1005" s="4" t="s">
        <v>888</v>
      </c>
      <c r="B1005" s="5" t="s">
        <v>996</v>
      </c>
      <c r="C1005" s="7"/>
      <c r="D1005" s="7" t="s">
        <v>1005</v>
      </c>
      <c r="E1005" s="4" t="s">
        <v>888</v>
      </c>
      <c r="F1005" s="5" t="s">
        <v>996</v>
      </c>
      <c r="G1005" s="2">
        <v>7182.0909677419359</v>
      </c>
      <c r="H1005" s="2" t="s">
        <v>5089</v>
      </c>
    </row>
    <row r="1006" spans="1:8" s="6" customFormat="1" ht="22.95" customHeight="1" outlineLevel="6" x14ac:dyDescent="0.2">
      <c r="A1006" s="4" t="s">
        <v>888</v>
      </c>
      <c r="B1006" s="5" t="s">
        <v>996</v>
      </c>
      <c r="C1006" s="7"/>
      <c r="D1006" s="7" t="s">
        <v>1006</v>
      </c>
      <c r="E1006" s="4" t="s">
        <v>888</v>
      </c>
      <c r="F1006" s="5" t="s">
        <v>996</v>
      </c>
      <c r="G1006" s="2">
        <v>21710.791666666668</v>
      </c>
      <c r="H1006" s="2" t="s">
        <v>5089</v>
      </c>
    </row>
    <row r="1007" spans="1:8" s="6" customFormat="1" ht="10.95" customHeight="1" outlineLevel="6" x14ac:dyDescent="0.2">
      <c r="A1007" s="4" t="s">
        <v>888</v>
      </c>
      <c r="B1007" s="5" t="s">
        <v>996</v>
      </c>
      <c r="C1007" s="7"/>
      <c r="D1007" s="7" t="s">
        <v>1007</v>
      </c>
      <c r="E1007" s="4" t="s">
        <v>888</v>
      </c>
      <c r="F1007" s="5" t="s">
        <v>996</v>
      </c>
      <c r="G1007" s="2">
        <v>13534.221818181819</v>
      </c>
      <c r="H1007" s="2" t="s">
        <v>5089</v>
      </c>
    </row>
    <row r="1008" spans="1:8" s="6" customFormat="1" ht="22.95" customHeight="1" outlineLevel="6" x14ac:dyDescent="0.2">
      <c r="A1008" s="4" t="s">
        <v>888</v>
      </c>
      <c r="B1008" s="5" t="s">
        <v>996</v>
      </c>
      <c r="C1008" s="7"/>
      <c r="D1008" s="7" t="s">
        <v>1008</v>
      </c>
      <c r="E1008" s="4" t="s">
        <v>888</v>
      </c>
      <c r="F1008" s="5" t="s">
        <v>996</v>
      </c>
      <c r="G1008" s="2">
        <v>10512</v>
      </c>
      <c r="H1008" s="2" t="s">
        <v>5089</v>
      </c>
    </row>
    <row r="1009" spans="1:8" s="6" customFormat="1" ht="22.95" customHeight="1" outlineLevel="6" x14ac:dyDescent="0.2">
      <c r="A1009" s="4" t="s">
        <v>888</v>
      </c>
      <c r="B1009" s="5" t="s">
        <v>996</v>
      </c>
      <c r="C1009" s="7"/>
      <c r="D1009" s="7" t="s">
        <v>1009</v>
      </c>
      <c r="E1009" s="4" t="s">
        <v>888</v>
      </c>
      <c r="F1009" s="5" t="s">
        <v>996</v>
      </c>
      <c r="G1009" s="2">
        <v>15042.734</v>
      </c>
      <c r="H1009" s="2" t="s">
        <v>5089</v>
      </c>
    </row>
    <row r="1010" spans="1:8" s="6" customFormat="1" ht="22.95" customHeight="1" outlineLevel="6" x14ac:dyDescent="0.2">
      <c r="A1010" s="4" t="s">
        <v>888</v>
      </c>
      <c r="B1010" s="5" t="s">
        <v>996</v>
      </c>
      <c r="C1010" s="7"/>
      <c r="D1010" s="7" t="s">
        <v>1010</v>
      </c>
      <c r="E1010" s="4" t="s">
        <v>888</v>
      </c>
      <c r="F1010" s="5" t="s">
        <v>996</v>
      </c>
      <c r="G1010" s="2">
        <v>15610.611999999999</v>
      </c>
      <c r="H1010" s="2" t="s">
        <v>5089</v>
      </c>
    </row>
    <row r="1011" spans="1:8" s="6" customFormat="1" ht="22.95" customHeight="1" outlineLevel="6" x14ac:dyDescent="0.2">
      <c r="A1011" s="4" t="s">
        <v>888</v>
      </c>
      <c r="B1011" s="5" t="s">
        <v>996</v>
      </c>
      <c r="C1011" s="7"/>
      <c r="D1011" s="7" t="s">
        <v>1011</v>
      </c>
      <c r="E1011" s="4" t="s">
        <v>888</v>
      </c>
      <c r="F1011" s="5" t="s">
        <v>996</v>
      </c>
      <c r="G1011" s="2">
        <v>22060.75</v>
      </c>
      <c r="H1011" s="2" t="s">
        <v>5089</v>
      </c>
    </row>
    <row r="1012" spans="1:8" s="6" customFormat="1" ht="10.95" customHeight="1" outlineLevel="6" x14ac:dyDescent="0.2">
      <c r="A1012" s="4" t="s">
        <v>888</v>
      </c>
      <c r="B1012" s="5" t="s">
        <v>996</v>
      </c>
      <c r="C1012" s="7"/>
      <c r="D1012" s="7" t="s">
        <v>1012</v>
      </c>
      <c r="E1012" s="4" t="s">
        <v>888</v>
      </c>
      <c r="F1012" s="5" t="s">
        <v>996</v>
      </c>
      <c r="G1012" s="2">
        <v>4930.25</v>
      </c>
      <c r="H1012" s="2" t="s">
        <v>5089</v>
      </c>
    </row>
    <row r="1013" spans="1:8" s="6" customFormat="1" ht="22.95" customHeight="1" outlineLevel="6" x14ac:dyDescent="0.2">
      <c r="A1013" s="4" t="s">
        <v>888</v>
      </c>
      <c r="B1013" s="5" t="s">
        <v>996</v>
      </c>
      <c r="C1013" s="7"/>
      <c r="D1013" s="7" t="s">
        <v>1013</v>
      </c>
      <c r="E1013" s="4" t="s">
        <v>888</v>
      </c>
      <c r="F1013" s="5" t="s">
        <v>996</v>
      </c>
      <c r="G1013" s="2">
        <v>20053.017142857141</v>
      </c>
      <c r="H1013" s="2" t="s">
        <v>5089</v>
      </c>
    </row>
    <row r="1014" spans="1:8" s="6" customFormat="1" ht="22.95" customHeight="1" outlineLevel="6" x14ac:dyDescent="0.2">
      <c r="A1014" s="4" t="s">
        <v>888</v>
      </c>
      <c r="B1014" s="5" t="s">
        <v>996</v>
      </c>
      <c r="C1014" s="7"/>
      <c r="D1014" s="7" t="s">
        <v>1014</v>
      </c>
      <c r="E1014" s="4" t="s">
        <v>888</v>
      </c>
      <c r="F1014" s="5" t="s">
        <v>996</v>
      </c>
      <c r="G1014" s="2">
        <v>39723.336666666662</v>
      </c>
      <c r="H1014" s="2" t="s">
        <v>5089</v>
      </c>
    </row>
    <row r="1015" spans="1:8" s="6" customFormat="1" ht="22.95" customHeight="1" outlineLevel="6" x14ac:dyDescent="0.2">
      <c r="A1015" s="4" t="s">
        <v>888</v>
      </c>
      <c r="B1015" s="5" t="s">
        <v>996</v>
      </c>
      <c r="C1015" s="7"/>
      <c r="D1015" s="7" t="s">
        <v>1015</v>
      </c>
      <c r="E1015" s="4" t="s">
        <v>888</v>
      </c>
      <c r="F1015" s="5" t="s">
        <v>996</v>
      </c>
      <c r="G1015" s="2">
        <v>5811.6896666666671</v>
      </c>
      <c r="H1015" s="2" t="s">
        <v>5089</v>
      </c>
    </row>
    <row r="1016" spans="1:8" s="6" customFormat="1" ht="10.95" customHeight="1" outlineLevel="6" x14ac:dyDescent="0.2">
      <c r="A1016" s="4" t="s">
        <v>888</v>
      </c>
      <c r="B1016" s="5" t="s">
        <v>996</v>
      </c>
      <c r="C1016" s="7"/>
      <c r="D1016" s="7" t="s">
        <v>1016</v>
      </c>
      <c r="E1016" s="4" t="s">
        <v>888</v>
      </c>
      <c r="F1016" s="5" t="s">
        <v>996</v>
      </c>
      <c r="G1016" s="2">
        <v>15274.225555555555</v>
      </c>
      <c r="H1016" s="2" t="s">
        <v>5089</v>
      </c>
    </row>
    <row r="1017" spans="1:8" s="6" customFormat="1" ht="10.95" customHeight="1" outlineLevel="6" x14ac:dyDescent="0.2">
      <c r="A1017" s="4" t="s">
        <v>888</v>
      </c>
      <c r="B1017" s="5" t="s">
        <v>996</v>
      </c>
      <c r="C1017" s="7"/>
      <c r="D1017" s="7" t="s">
        <v>1017</v>
      </c>
      <c r="E1017" s="4" t="s">
        <v>888</v>
      </c>
      <c r="F1017" s="5" t="s">
        <v>996</v>
      </c>
      <c r="G1017" s="2">
        <v>24416.276666666668</v>
      </c>
      <c r="H1017" s="2" t="s">
        <v>5089</v>
      </c>
    </row>
    <row r="1018" spans="1:8" s="6" customFormat="1" ht="22.95" customHeight="1" outlineLevel="6" x14ac:dyDescent="0.2">
      <c r="A1018" s="4" t="s">
        <v>888</v>
      </c>
      <c r="B1018" s="5" t="s">
        <v>996</v>
      </c>
      <c r="C1018" s="7"/>
      <c r="D1018" s="7" t="s">
        <v>1018</v>
      </c>
      <c r="E1018" s="4" t="s">
        <v>888</v>
      </c>
      <c r="F1018" s="5" t="s">
        <v>996</v>
      </c>
      <c r="G1018" s="2">
        <v>16004.457142857142</v>
      </c>
      <c r="H1018" s="2" t="s">
        <v>5089</v>
      </c>
    </row>
    <row r="1019" spans="1:8" s="6" customFormat="1" ht="22.95" customHeight="1" outlineLevel="6" x14ac:dyDescent="0.2">
      <c r="A1019" s="4" t="s">
        <v>888</v>
      </c>
      <c r="B1019" s="5" t="s">
        <v>996</v>
      </c>
      <c r="C1019" s="7"/>
      <c r="D1019" s="7" t="s">
        <v>1019</v>
      </c>
      <c r="E1019" s="4" t="s">
        <v>888</v>
      </c>
      <c r="F1019" s="5" t="s">
        <v>996</v>
      </c>
      <c r="G1019" s="2">
        <v>20303.2</v>
      </c>
      <c r="H1019" s="2" t="s">
        <v>5089</v>
      </c>
    </row>
    <row r="1020" spans="1:8" s="6" customFormat="1" ht="22.95" customHeight="1" outlineLevel="6" x14ac:dyDescent="0.2">
      <c r="A1020" s="4" t="s">
        <v>888</v>
      </c>
      <c r="B1020" s="5" t="s">
        <v>996</v>
      </c>
      <c r="C1020" s="7"/>
      <c r="D1020" s="7" t="s">
        <v>1020</v>
      </c>
      <c r="E1020" s="4" t="s">
        <v>888</v>
      </c>
      <c r="F1020" s="5" t="s">
        <v>996</v>
      </c>
      <c r="G1020" s="2">
        <v>19228.333333333332</v>
      </c>
      <c r="H1020" s="2" t="s">
        <v>5089</v>
      </c>
    </row>
    <row r="1021" spans="1:8" s="6" customFormat="1" ht="22.95" customHeight="1" outlineLevel="6" x14ac:dyDescent="0.2">
      <c r="A1021" s="4" t="s">
        <v>888</v>
      </c>
      <c r="B1021" s="5" t="s">
        <v>996</v>
      </c>
      <c r="C1021" s="7"/>
      <c r="D1021" s="7" t="s">
        <v>1021</v>
      </c>
      <c r="E1021" s="4" t="s">
        <v>888</v>
      </c>
      <c r="F1021" s="5" t="s">
        <v>996</v>
      </c>
      <c r="G1021" s="2">
        <v>25915.513333333332</v>
      </c>
      <c r="H1021" s="2" t="s">
        <v>5089</v>
      </c>
    </row>
    <row r="1022" spans="1:8" s="6" customFormat="1" ht="22.95" customHeight="1" outlineLevel="6" x14ac:dyDescent="0.2">
      <c r="A1022" s="4" t="s">
        <v>888</v>
      </c>
      <c r="B1022" s="5" t="s">
        <v>996</v>
      </c>
      <c r="C1022" s="7"/>
      <c r="D1022" s="7" t="s">
        <v>1022</v>
      </c>
      <c r="E1022" s="4" t="s">
        <v>888</v>
      </c>
      <c r="F1022" s="5" t="s">
        <v>996</v>
      </c>
      <c r="G1022" s="2">
        <v>5574.2846153846149</v>
      </c>
      <c r="H1022" s="2" t="s">
        <v>5089</v>
      </c>
    </row>
    <row r="1023" spans="1:8" s="6" customFormat="1" ht="22.95" customHeight="1" outlineLevel="6" x14ac:dyDescent="0.2">
      <c r="A1023" s="4" t="s">
        <v>888</v>
      </c>
      <c r="B1023" s="5" t="s">
        <v>996</v>
      </c>
      <c r="C1023" s="7"/>
      <c r="D1023" s="7" t="s">
        <v>1023</v>
      </c>
      <c r="E1023" s="4" t="s">
        <v>888</v>
      </c>
      <c r="F1023" s="5" t="s">
        <v>996</v>
      </c>
      <c r="G1023" s="2">
        <v>28375</v>
      </c>
      <c r="H1023" s="2" t="s">
        <v>5089</v>
      </c>
    </row>
    <row r="1024" spans="1:8" s="6" customFormat="1" ht="22.95" customHeight="1" outlineLevel="6" x14ac:dyDescent="0.2">
      <c r="A1024" s="4" t="s">
        <v>888</v>
      </c>
      <c r="B1024" s="5" t="s">
        <v>996</v>
      </c>
      <c r="C1024" s="7"/>
      <c r="D1024" s="7" t="s">
        <v>1024</v>
      </c>
      <c r="E1024" s="4" t="s">
        <v>888</v>
      </c>
      <c r="F1024" s="5" t="s">
        <v>996</v>
      </c>
      <c r="G1024" s="2">
        <v>6174.1957894736843</v>
      </c>
      <c r="H1024" s="2" t="s">
        <v>5089</v>
      </c>
    </row>
    <row r="1025" spans="1:8" s="6" customFormat="1" ht="22.95" customHeight="1" outlineLevel="6" x14ac:dyDescent="0.2">
      <c r="A1025" s="4" t="s">
        <v>888</v>
      </c>
      <c r="B1025" s="5" t="s">
        <v>996</v>
      </c>
      <c r="C1025" s="7"/>
      <c r="D1025" s="7" t="s">
        <v>1025</v>
      </c>
      <c r="E1025" s="4" t="s">
        <v>888</v>
      </c>
      <c r="F1025" s="5" t="s">
        <v>996</v>
      </c>
      <c r="G1025" s="2">
        <v>19149.444444444445</v>
      </c>
      <c r="H1025" s="2" t="s">
        <v>5089</v>
      </c>
    </row>
    <row r="1026" spans="1:8" s="6" customFormat="1" ht="22.95" customHeight="1" outlineLevel="6" x14ac:dyDescent="0.2">
      <c r="A1026" s="4" t="s">
        <v>888</v>
      </c>
      <c r="B1026" s="5" t="s">
        <v>996</v>
      </c>
      <c r="C1026" s="7"/>
      <c r="D1026" s="7" t="s">
        <v>1026</v>
      </c>
      <c r="E1026" s="4" t="s">
        <v>888</v>
      </c>
      <c r="F1026" s="5" t="s">
        <v>996</v>
      </c>
      <c r="G1026" s="2">
        <v>6045.2637500000001</v>
      </c>
      <c r="H1026" s="2" t="s">
        <v>5089</v>
      </c>
    </row>
    <row r="1027" spans="1:8" s="6" customFormat="1" ht="10.95" customHeight="1" outlineLevel="6" x14ac:dyDescent="0.2">
      <c r="A1027" s="4" t="s">
        <v>888</v>
      </c>
      <c r="B1027" s="5" t="s">
        <v>996</v>
      </c>
      <c r="C1027" s="7"/>
      <c r="D1027" s="7" t="s">
        <v>1027</v>
      </c>
      <c r="E1027" s="4" t="s">
        <v>888</v>
      </c>
      <c r="F1027" s="5" t="s">
        <v>996</v>
      </c>
      <c r="G1027" s="2">
        <v>8425</v>
      </c>
      <c r="H1027" s="2" t="s">
        <v>5089</v>
      </c>
    </row>
    <row r="1028" spans="1:8" s="6" customFormat="1" ht="10.95" customHeight="1" outlineLevel="6" x14ac:dyDescent="0.2">
      <c r="A1028" s="4" t="s">
        <v>888</v>
      </c>
      <c r="B1028" s="5" t="s">
        <v>996</v>
      </c>
      <c r="C1028" s="7"/>
      <c r="D1028" s="7" t="s">
        <v>1028</v>
      </c>
      <c r="E1028" s="4" t="s">
        <v>888</v>
      </c>
      <c r="F1028" s="5" t="s">
        <v>996</v>
      </c>
      <c r="G1028" s="2">
        <v>5970.7610000000004</v>
      </c>
      <c r="H1028" s="2" t="s">
        <v>5089</v>
      </c>
    </row>
    <row r="1029" spans="1:8" s="6" customFormat="1" ht="10.95" customHeight="1" outlineLevel="6" x14ac:dyDescent="0.2">
      <c r="A1029" s="4" t="s">
        <v>888</v>
      </c>
      <c r="B1029" s="5" t="s">
        <v>996</v>
      </c>
      <c r="C1029" s="7"/>
      <c r="D1029" s="7" t="s">
        <v>1029</v>
      </c>
      <c r="E1029" s="4" t="s">
        <v>888</v>
      </c>
      <c r="F1029" s="5" t="s">
        <v>996</v>
      </c>
      <c r="G1029" s="2">
        <v>6218.4013333333332</v>
      </c>
      <c r="H1029" s="2" t="s">
        <v>5089</v>
      </c>
    </row>
    <row r="1030" spans="1:8" s="6" customFormat="1" ht="10.95" customHeight="1" outlineLevel="6" x14ac:dyDescent="0.2">
      <c r="A1030" s="4" t="s">
        <v>888</v>
      </c>
      <c r="B1030" s="5" t="s">
        <v>996</v>
      </c>
      <c r="C1030" s="7"/>
      <c r="D1030" s="7" t="s">
        <v>1030</v>
      </c>
      <c r="E1030" s="4" t="s">
        <v>888</v>
      </c>
      <c r="F1030" s="5" t="s">
        <v>996</v>
      </c>
      <c r="G1030" s="2">
        <v>4906.3876470588229</v>
      </c>
      <c r="H1030" s="2" t="s">
        <v>5089</v>
      </c>
    </row>
    <row r="1031" spans="1:8" s="6" customFormat="1" ht="10.95" customHeight="1" outlineLevel="6" x14ac:dyDescent="0.2">
      <c r="A1031" s="4" t="s">
        <v>888</v>
      </c>
      <c r="B1031" s="5" t="s">
        <v>996</v>
      </c>
      <c r="C1031" s="7"/>
      <c r="D1031" s="7" t="s">
        <v>1031</v>
      </c>
      <c r="E1031" s="4" t="s">
        <v>888</v>
      </c>
      <c r="F1031" s="5" t="s">
        <v>996</v>
      </c>
      <c r="G1031" s="2">
        <v>42518</v>
      </c>
      <c r="H1031" s="2" t="s">
        <v>5089</v>
      </c>
    </row>
    <row r="1032" spans="1:8" s="6" customFormat="1" ht="22.95" customHeight="1" outlineLevel="6" x14ac:dyDescent="0.2">
      <c r="A1032" s="4" t="s">
        <v>888</v>
      </c>
      <c r="B1032" s="5" t="s">
        <v>996</v>
      </c>
      <c r="C1032" s="7"/>
      <c r="D1032" s="7" t="s">
        <v>1032</v>
      </c>
      <c r="E1032" s="4" t="s">
        <v>888</v>
      </c>
      <c r="F1032" s="5" t="s">
        <v>996</v>
      </c>
      <c r="G1032" s="2">
        <v>18105.424999999999</v>
      </c>
      <c r="H1032" s="2" t="s">
        <v>5089</v>
      </c>
    </row>
    <row r="1033" spans="1:8" s="6" customFormat="1" ht="10.95" customHeight="1" outlineLevel="6" x14ac:dyDescent="0.2">
      <c r="A1033" s="4" t="s">
        <v>888</v>
      </c>
      <c r="B1033" s="5" t="s">
        <v>996</v>
      </c>
      <c r="C1033" s="7"/>
      <c r="D1033" s="7" t="s">
        <v>1033</v>
      </c>
      <c r="E1033" s="4" t="s">
        <v>888</v>
      </c>
      <c r="F1033" s="5" t="s">
        <v>996</v>
      </c>
      <c r="G1033" s="2">
        <v>7000</v>
      </c>
      <c r="H1033" s="2" t="s">
        <v>5089</v>
      </c>
    </row>
    <row r="1034" spans="1:8" s="6" customFormat="1" ht="10.95" customHeight="1" outlineLevel="6" x14ac:dyDescent="0.2">
      <c r="A1034" s="4" t="s">
        <v>888</v>
      </c>
      <c r="B1034" s="5" t="s">
        <v>996</v>
      </c>
      <c r="C1034" s="7"/>
      <c r="D1034" s="7" t="s">
        <v>1034</v>
      </c>
      <c r="E1034" s="4" t="s">
        <v>888</v>
      </c>
      <c r="F1034" s="5" t="s">
        <v>996</v>
      </c>
      <c r="G1034" s="2">
        <v>12604.5</v>
      </c>
      <c r="H1034" s="2" t="s">
        <v>5089</v>
      </c>
    </row>
    <row r="1035" spans="1:8" s="6" customFormat="1" ht="22.95" customHeight="1" outlineLevel="6" x14ac:dyDescent="0.2">
      <c r="A1035" s="4" t="s">
        <v>888</v>
      </c>
      <c r="B1035" s="5" t="s">
        <v>996</v>
      </c>
      <c r="C1035" s="7"/>
      <c r="D1035" s="7" t="s">
        <v>1035</v>
      </c>
      <c r="E1035" s="4" t="s">
        <v>888</v>
      </c>
      <c r="F1035" s="5" t="s">
        <v>996</v>
      </c>
      <c r="G1035" s="2">
        <v>17723.9175</v>
      </c>
      <c r="H1035" s="2" t="s">
        <v>5089</v>
      </c>
    </row>
    <row r="1036" spans="1:8" s="6" customFormat="1" ht="22.95" customHeight="1" outlineLevel="6" x14ac:dyDescent="0.2">
      <c r="A1036" s="4" t="s">
        <v>888</v>
      </c>
      <c r="B1036" s="5" t="s">
        <v>996</v>
      </c>
      <c r="C1036" s="7"/>
      <c r="D1036" s="7" t="s">
        <v>1036</v>
      </c>
      <c r="E1036" s="4" t="s">
        <v>888</v>
      </c>
      <c r="F1036" s="5" t="s">
        <v>996</v>
      </c>
      <c r="G1036" s="2">
        <v>5765.5190000000002</v>
      </c>
      <c r="H1036" s="2" t="s">
        <v>5089</v>
      </c>
    </row>
    <row r="1037" spans="1:8" s="6" customFormat="1" ht="10.95" customHeight="1" outlineLevel="6" x14ac:dyDescent="0.2">
      <c r="A1037" s="4" t="s">
        <v>888</v>
      </c>
      <c r="B1037" s="5" t="s">
        <v>996</v>
      </c>
      <c r="C1037" s="7"/>
      <c r="D1037" s="7" t="s">
        <v>1037</v>
      </c>
      <c r="E1037" s="4" t="s">
        <v>888</v>
      </c>
      <c r="F1037" s="5" t="s">
        <v>996</v>
      </c>
      <c r="G1037" s="2">
        <v>19958.61</v>
      </c>
      <c r="H1037" s="2" t="s">
        <v>5089</v>
      </c>
    </row>
    <row r="1038" spans="1:8" s="6" customFormat="1" ht="22.95" customHeight="1" outlineLevel="6" x14ac:dyDescent="0.2">
      <c r="A1038" s="4" t="s">
        <v>888</v>
      </c>
      <c r="B1038" s="5" t="s">
        <v>996</v>
      </c>
      <c r="C1038" s="7"/>
      <c r="D1038" s="7" t="s">
        <v>1038</v>
      </c>
      <c r="E1038" s="4" t="s">
        <v>888</v>
      </c>
      <c r="F1038" s="5" t="s">
        <v>996</v>
      </c>
      <c r="G1038" s="2">
        <v>25252.855</v>
      </c>
      <c r="H1038" s="2" t="s">
        <v>5089</v>
      </c>
    </row>
    <row r="1039" spans="1:8" s="6" customFormat="1" ht="10.95" customHeight="1" outlineLevel="6" x14ac:dyDescent="0.2">
      <c r="A1039" s="4" t="s">
        <v>888</v>
      </c>
      <c r="B1039" s="5" t="s">
        <v>996</v>
      </c>
      <c r="C1039" s="7"/>
      <c r="D1039" s="7" t="s">
        <v>1039</v>
      </c>
      <c r="E1039" s="4" t="s">
        <v>888</v>
      </c>
      <c r="F1039" s="5" t="s">
        <v>996</v>
      </c>
      <c r="G1039" s="2">
        <v>5521.2430000000004</v>
      </c>
      <c r="H1039" s="2" t="s">
        <v>5089</v>
      </c>
    </row>
    <row r="1040" spans="1:8" s="6" customFormat="1" ht="10.95" customHeight="1" outlineLevel="6" x14ac:dyDescent="0.2">
      <c r="A1040" s="4" t="s">
        <v>888</v>
      </c>
      <c r="B1040" s="5" t="s">
        <v>996</v>
      </c>
      <c r="C1040" s="7"/>
      <c r="D1040" s="7" t="s">
        <v>1040</v>
      </c>
      <c r="E1040" s="4" t="s">
        <v>888</v>
      </c>
      <c r="F1040" s="5" t="s">
        <v>996</v>
      </c>
      <c r="G1040" s="2">
        <v>23342</v>
      </c>
      <c r="H1040" s="2" t="s">
        <v>5089</v>
      </c>
    </row>
    <row r="1041" spans="1:8" s="6" customFormat="1" ht="22.95" customHeight="1" outlineLevel="6" x14ac:dyDescent="0.2">
      <c r="A1041" s="4" t="s">
        <v>888</v>
      </c>
      <c r="B1041" s="5" t="s">
        <v>996</v>
      </c>
      <c r="C1041" s="7"/>
      <c r="D1041" s="7" t="s">
        <v>1041</v>
      </c>
      <c r="E1041" s="4" t="s">
        <v>888</v>
      </c>
      <c r="F1041" s="5" t="s">
        <v>996</v>
      </c>
      <c r="G1041" s="2">
        <v>7424.5542857142855</v>
      </c>
      <c r="H1041" s="2" t="s">
        <v>5089</v>
      </c>
    </row>
    <row r="1042" spans="1:8" s="6" customFormat="1" ht="10.95" customHeight="1" outlineLevel="6" x14ac:dyDescent="0.2">
      <c r="A1042" s="4" t="s">
        <v>888</v>
      </c>
      <c r="B1042" s="5" t="s">
        <v>996</v>
      </c>
      <c r="C1042" s="7"/>
      <c r="D1042" s="7" t="s">
        <v>1042</v>
      </c>
      <c r="E1042" s="4" t="s">
        <v>888</v>
      </c>
      <c r="F1042" s="5" t="s">
        <v>996</v>
      </c>
      <c r="G1042" s="2">
        <v>31708.5</v>
      </c>
      <c r="H1042" s="2" t="s">
        <v>5089</v>
      </c>
    </row>
    <row r="1043" spans="1:8" s="6" customFormat="1" ht="10.95" customHeight="1" outlineLevel="6" x14ac:dyDescent="0.2">
      <c r="A1043" s="4" t="s">
        <v>888</v>
      </c>
      <c r="B1043" s="5" t="s">
        <v>996</v>
      </c>
      <c r="C1043" s="7"/>
      <c r="D1043" s="7" t="s">
        <v>1043</v>
      </c>
      <c r="E1043" s="4" t="s">
        <v>888</v>
      </c>
      <c r="F1043" s="5" t="s">
        <v>996</v>
      </c>
      <c r="G1043" s="2">
        <v>9476.3212500000009</v>
      </c>
      <c r="H1043" s="2" t="s">
        <v>5089</v>
      </c>
    </row>
    <row r="1044" spans="1:8" s="6" customFormat="1" ht="10.95" customHeight="1" outlineLevel="6" x14ac:dyDescent="0.2">
      <c r="A1044" s="4" t="s">
        <v>888</v>
      </c>
      <c r="B1044" s="5" t="s">
        <v>996</v>
      </c>
      <c r="C1044" s="7"/>
      <c r="D1044" s="7" t="s">
        <v>1044</v>
      </c>
      <c r="E1044" s="4" t="s">
        <v>888</v>
      </c>
      <c r="F1044" s="5" t="s">
        <v>996</v>
      </c>
      <c r="G1044" s="2">
        <v>7391.9250000000002</v>
      </c>
      <c r="H1044" s="2" t="s">
        <v>5089</v>
      </c>
    </row>
    <row r="1045" spans="1:8" s="6" customFormat="1" ht="22.95" customHeight="1" outlineLevel="6" x14ac:dyDescent="0.2">
      <c r="A1045" s="4" t="s">
        <v>888</v>
      </c>
      <c r="B1045" s="5" t="s">
        <v>996</v>
      </c>
      <c r="C1045" s="7"/>
      <c r="D1045" s="7" t="s">
        <v>1045</v>
      </c>
      <c r="E1045" s="4" t="s">
        <v>888</v>
      </c>
      <c r="F1045" s="5" t="s">
        <v>996</v>
      </c>
      <c r="G1045" s="2">
        <v>28800</v>
      </c>
      <c r="H1045" s="2" t="s">
        <v>5089</v>
      </c>
    </row>
    <row r="1046" spans="1:8" s="6" customFormat="1" ht="22.95" customHeight="1" outlineLevel="6" x14ac:dyDescent="0.2">
      <c r="A1046" s="4" t="s">
        <v>888</v>
      </c>
      <c r="B1046" s="5" t="s">
        <v>996</v>
      </c>
      <c r="C1046" s="7"/>
      <c r="D1046" s="7" t="s">
        <v>1046</v>
      </c>
      <c r="E1046" s="4" t="s">
        <v>888</v>
      </c>
      <c r="F1046" s="5" t="s">
        <v>996</v>
      </c>
      <c r="G1046" s="2">
        <v>27685</v>
      </c>
      <c r="H1046" s="2" t="s">
        <v>5089</v>
      </c>
    </row>
    <row r="1047" spans="1:8" s="6" customFormat="1" ht="10.95" customHeight="1" outlineLevel="6" x14ac:dyDescent="0.2">
      <c r="A1047" s="4" t="s">
        <v>888</v>
      </c>
      <c r="B1047" s="5" t="s">
        <v>996</v>
      </c>
      <c r="C1047" s="7"/>
      <c r="D1047" s="7" t="s">
        <v>1047</v>
      </c>
      <c r="E1047" s="4" t="s">
        <v>888</v>
      </c>
      <c r="F1047" s="5" t="s">
        <v>996</v>
      </c>
      <c r="G1047" s="2">
        <v>35381</v>
      </c>
      <c r="H1047" s="2" t="s">
        <v>5089</v>
      </c>
    </row>
    <row r="1048" spans="1:8" s="6" customFormat="1" ht="10.95" customHeight="1" outlineLevel="6" x14ac:dyDescent="0.2">
      <c r="A1048" s="4" t="s">
        <v>888</v>
      </c>
      <c r="B1048" s="5" t="s">
        <v>996</v>
      </c>
      <c r="C1048" s="7"/>
      <c r="D1048" s="7" t="s">
        <v>1048</v>
      </c>
      <c r="E1048" s="4" t="s">
        <v>888</v>
      </c>
      <c r="F1048" s="5" t="s">
        <v>996</v>
      </c>
      <c r="G1048" s="2">
        <v>6585.2116666666661</v>
      </c>
      <c r="H1048" s="2" t="s">
        <v>5089</v>
      </c>
    </row>
    <row r="1049" spans="1:8" s="6" customFormat="1" ht="10.95" customHeight="1" outlineLevel="6" x14ac:dyDescent="0.2">
      <c r="A1049" s="4" t="s">
        <v>888</v>
      </c>
      <c r="B1049" s="5" t="s">
        <v>996</v>
      </c>
      <c r="C1049" s="7"/>
      <c r="D1049" s="7" t="s">
        <v>1049</v>
      </c>
      <c r="E1049" s="4" t="s">
        <v>888</v>
      </c>
      <c r="F1049" s="5" t="s">
        <v>996</v>
      </c>
      <c r="G1049" s="2">
        <v>5946.43</v>
      </c>
      <c r="H1049" s="2" t="s">
        <v>5089</v>
      </c>
    </row>
    <row r="1050" spans="1:8" s="6" customFormat="1" ht="22.95" customHeight="1" outlineLevel="6" x14ac:dyDescent="0.2">
      <c r="A1050" s="4" t="s">
        <v>888</v>
      </c>
      <c r="B1050" s="5" t="s">
        <v>996</v>
      </c>
      <c r="C1050" s="7"/>
      <c r="D1050" s="7" t="s">
        <v>1050</v>
      </c>
      <c r="E1050" s="4" t="s">
        <v>888</v>
      </c>
      <c r="F1050" s="5" t="s">
        <v>996</v>
      </c>
      <c r="G1050" s="2">
        <v>20000</v>
      </c>
      <c r="H1050" s="2" t="s">
        <v>5089</v>
      </c>
    </row>
    <row r="1051" spans="1:8" s="6" customFormat="1" ht="22.95" customHeight="1" outlineLevel="6" x14ac:dyDescent="0.2">
      <c r="A1051" s="4" t="s">
        <v>888</v>
      </c>
      <c r="B1051" s="5" t="s">
        <v>996</v>
      </c>
      <c r="C1051" s="7"/>
      <c r="D1051" s="7" t="s">
        <v>1051</v>
      </c>
      <c r="E1051" s="4" t="s">
        <v>888</v>
      </c>
      <c r="F1051" s="5" t="s">
        <v>996</v>
      </c>
      <c r="G1051" s="2">
        <v>20765</v>
      </c>
      <c r="H1051" s="2" t="s">
        <v>5089</v>
      </c>
    </row>
    <row r="1052" spans="1:8" s="6" customFormat="1" ht="22.95" customHeight="1" outlineLevel="6" x14ac:dyDescent="0.2">
      <c r="A1052" s="4" t="s">
        <v>888</v>
      </c>
      <c r="B1052" s="5" t="s">
        <v>996</v>
      </c>
      <c r="C1052" s="7"/>
      <c r="D1052" s="7" t="s">
        <v>1052</v>
      </c>
      <c r="E1052" s="4" t="s">
        <v>888</v>
      </c>
      <c r="F1052" s="5" t="s">
        <v>996</v>
      </c>
      <c r="G1052" s="2">
        <v>20230</v>
      </c>
      <c r="H1052" s="2" t="s">
        <v>5089</v>
      </c>
    </row>
    <row r="1053" spans="1:8" s="6" customFormat="1" ht="10.95" customHeight="1" outlineLevel="6" x14ac:dyDescent="0.2">
      <c r="A1053" s="4" t="s">
        <v>888</v>
      </c>
      <c r="B1053" s="5" t="s">
        <v>996</v>
      </c>
      <c r="C1053" s="7"/>
      <c r="D1053" s="7" t="s">
        <v>1053</v>
      </c>
      <c r="E1053" s="4" t="s">
        <v>888</v>
      </c>
      <c r="F1053" s="5" t="s">
        <v>996</v>
      </c>
      <c r="G1053" s="2">
        <v>9231.61</v>
      </c>
      <c r="H1053" s="2" t="s">
        <v>5089</v>
      </c>
    </row>
    <row r="1054" spans="1:8" s="6" customFormat="1" ht="10.95" customHeight="1" outlineLevel="6" x14ac:dyDescent="0.2">
      <c r="A1054" s="4" t="s">
        <v>888</v>
      </c>
      <c r="B1054" s="5" t="s">
        <v>996</v>
      </c>
      <c r="C1054" s="7"/>
      <c r="D1054" s="7" t="s">
        <v>1054</v>
      </c>
      <c r="E1054" s="4" t="s">
        <v>888</v>
      </c>
      <c r="F1054" s="5" t="s">
        <v>996</v>
      </c>
      <c r="G1054" s="2">
        <v>42518</v>
      </c>
      <c r="H1054" s="2" t="s">
        <v>5089</v>
      </c>
    </row>
    <row r="1055" spans="1:8" s="6" customFormat="1" ht="22.95" customHeight="1" outlineLevel="6" x14ac:dyDescent="0.2">
      <c r="A1055" s="4" t="s">
        <v>888</v>
      </c>
      <c r="B1055" s="5" t="s">
        <v>996</v>
      </c>
      <c r="C1055" s="7"/>
      <c r="D1055" s="7" t="s">
        <v>1055</v>
      </c>
      <c r="E1055" s="4" t="s">
        <v>888</v>
      </c>
      <c r="F1055" s="5" t="s">
        <v>996</v>
      </c>
      <c r="G1055" s="2">
        <v>5615.78</v>
      </c>
      <c r="H1055" s="2" t="s">
        <v>5089</v>
      </c>
    </row>
    <row r="1056" spans="1:8" s="6" customFormat="1" ht="10.95" customHeight="1" outlineLevel="6" x14ac:dyDescent="0.2">
      <c r="A1056" s="4" t="s">
        <v>888</v>
      </c>
      <c r="B1056" s="5" t="s">
        <v>996</v>
      </c>
      <c r="C1056" s="7"/>
      <c r="D1056" s="7" t="s">
        <v>1056</v>
      </c>
      <c r="E1056" s="4" t="s">
        <v>888</v>
      </c>
      <c r="F1056" s="5" t="s">
        <v>996</v>
      </c>
      <c r="G1056" s="2">
        <v>13730</v>
      </c>
      <c r="H1056" s="2" t="s">
        <v>5089</v>
      </c>
    </row>
    <row r="1057" spans="1:8" s="6" customFormat="1" ht="10.95" customHeight="1" outlineLevel="6" x14ac:dyDescent="0.2">
      <c r="A1057" s="4" t="s">
        <v>888</v>
      </c>
      <c r="B1057" s="5" t="s">
        <v>996</v>
      </c>
      <c r="C1057" s="7"/>
      <c r="D1057" s="7" t="s">
        <v>1057</v>
      </c>
      <c r="E1057" s="4" t="s">
        <v>888</v>
      </c>
      <c r="F1057" s="5" t="s">
        <v>996</v>
      </c>
      <c r="G1057" s="2">
        <v>8160</v>
      </c>
      <c r="H1057" s="2" t="s">
        <v>5089</v>
      </c>
    </row>
    <row r="1058" spans="1:8" s="6" customFormat="1" ht="10.95" customHeight="1" outlineLevel="6" x14ac:dyDescent="0.2">
      <c r="A1058" s="4" t="s">
        <v>888</v>
      </c>
      <c r="B1058" s="5" t="s">
        <v>996</v>
      </c>
      <c r="C1058" s="7"/>
      <c r="D1058" s="7" t="s">
        <v>1058</v>
      </c>
      <c r="E1058" s="4" t="s">
        <v>888</v>
      </c>
      <c r="F1058" s="5" t="s">
        <v>996</v>
      </c>
      <c r="G1058" s="2">
        <v>12480</v>
      </c>
      <c r="H1058" s="2" t="s">
        <v>5089</v>
      </c>
    </row>
    <row r="1059" spans="1:8" s="6" customFormat="1" ht="10.95" customHeight="1" outlineLevel="6" collapsed="1" x14ac:dyDescent="0.2">
      <c r="A1059" s="4" t="s">
        <v>888</v>
      </c>
      <c r="B1059" s="5" t="s">
        <v>996</v>
      </c>
      <c r="C1059" s="7"/>
      <c r="D1059" s="7" t="s">
        <v>1059</v>
      </c>
      <c r="E1059" s="4" t="s">
        <v>888</v>
      </c>
      <c r="F1059" s="5" t="s">
        <v>996</v>
      </c>
      <c r="G1059" s="2">
        <v>57000</v>
      </c>
      <c r="H1059" s="2" t="s">
        <v>5089</v>
      </c>
    </row>
    <row r="1060" spans="1:8" s="6" customFormat="1" ht="10.95" hidden="1" customHeight="1" outlineLevel="5" x14ac:dyDescent="0.2">
      <c r="A1060" s="4" t="s">
        <v>888</v>
      </c>
      <c r="B1060" s="5" t="s">
        <v>1060</v>
      </c>
      <c r="C1060" s="5" t="s">
        <v>1060</v>
      </c>
      <c r="D1060" s="5"/>
      <c r="E1060" s="4" t="s">
        <v>888</v>
      </c>
      <c r="F1060" s="5" t="s">
        <v>1060</v>
      </c>
      <c r="G1060" s="2" t="e">
        <v>#N/A</v>
      </c>
      <c r="H1060" s="2" t="s">
        <v>5089</v>
      </c>
    </row>
    <row r="1061" spans="1:8" s="6" customFormat="1" ht="22.95" customHeight="1" outlineLevel="6" x14ac:dyDescent="0.2">
      <c r="A1061" s="4" t="s">
        <v>888</v>
      </c>
      <c r="B1061" s="5" t="s">
        <v>1060</v>
      </c>
      <c r="C1061" s="7"/>
      <c r="D1061" s="7" t="s">
        <v>1061</v>
      </c>
      <c r="E1061" s="4" t="s">
        <v>888</v>
      </c>
      <c r="F1061" s="5" t="s">
        <v>1060</v>
      </c>
      <c r="G1061" s="2">
        <v>10887</v>
      </c>
      <c r="H1061" s="2" t="s">
        <v>5089</v>
      </c>
    </row>
    <row r="1062" spans="1:8" s="6" customFormat="1" ht="22.95" customHeight="1" outlineLevel="6" x14ac:dyDescent="0.2">
      <c r="A1062" s="4" t="s">
        <v>888</v>
      </c>
      <c r="B1062" s="5" t="s">
        <v>1060</v>
      </c>
      <c r="C1062" s="7"/>
      <c r="D1062" s="7" t="s">
        <v>1062</v>
      </c>
      <c r="E1062" s="4" t="s">
        <v>888</v>
      </c>
      <c r="F1062" s="5" t="s">
        <v>1060</v>
      </c>
      <c r="G1062" s="2">
        <v>29766</v>
      </c>
      <c r="H1062" s="2" t="s">
        <v>5089</v>
      </c>
    </row>
    <row r="1063" spans="1:8" s="6" customFormat="1" ht="22.95" customHeight="1" outlineLevel="6" x14ac:dyDescent="0.2">
      <c r="A1063" s="4" t="s">
        <v>888</v>
      </c>
      <c r="B1063" s="5" t="s">
        <v>1060</v>
      </c>
      <c r="C1063" s="7"/>
      <c r="D1063" s="7" t="s">
        <v>1063</v>
      </c>
      <c r="E1063" s="4" t="s">
        <v>888</v>
      </c>
      <c r="F1063" s="5" t="s">
        <v>1060</v>
      </c>
      <c r="G1063" s="2">
        <v>22691.375</v>
      </c>
      <c r="H1063" s="2" t="s">
        <v>5089</v>
      </c>
    </row>
    <row r="1064" spans="1:8" s="6" customFormat="1" ht="10.95" customHeight="1" outlineLevel="6" collapsed="1" x14ac:dyDescent="0.2">
      <c r="A1064" s="4" t="s">
        <v>888</v>
      </c>
      <c r="B1064" s="5" t="s">
        <v>1060</v>
      </c>
      <c r="C1064" s="7"/>
      <c r="D1064" s="7" t="s">
        <v>1064</v>
      </c>
      <c r="E1064" s="4" t="s">
        <v>888</v>
      </c>
      <c r="F1064" s="5" t="s">
        <v>1060</v>
      </c>
      <c r="G1064" s="2">
        <v>19345</v>
      </c>
      <c r="H1064" s="2" t="s">
        <v>5089</v>
      </c>
    </row>
    <row r="1065" spans="1:8" s="6" customFormat="1" ht="10.95" hidden="1" customHeight="1" outlineLevel="4" x14ac:dyDescent="0.2">
      <c r="A1065" s="4" t="s">
        <v>888</v>
      </c>
      <c r="B1065" s="5" t="s">
        <v>1065</v>
      </c>
      <c r="C1065" s="5" t="s">
        <v>1065</v>
      </c>
      <c r="D1065" s="5"/>
      <c r="E1065" s="4" t="s">
        <v>888</v>
      </c>
      <c r="F1065" s="5" t="s">
        <v>1065</v>
      </c>
      <c r="G1065" s="2" t="e">
        <v>#N/A</v>
      </c>
      <c r="H1065" s="2" t="s">
        <v>5089</v>
      </c>
    </row>
    <row r="1066" spans="1:8" s="6" customFormat="1" ht="22.95" customHeight="1" outlineLevel="5" x14ac:dyDescent="0.2">
      <c r="A1066" s="4" t="s">
        <v>888</v>
      </c>
      <c r="B1066" s="5" t="s">
        <v>1065</v>
      </c>
      <c r="C1066" s="7"/>
      <c r="D1066" s="7" t="s">
        <v>1066</v>
      </c>
      <c r="E1066" s="4" t="s">
        <v>888</v>
      </c>
      <c r="F1066" s="5" t="s">
        <v>1065</v>
      </c>
      <c r="G1066" s="2">
        <v>19509</v>
      </c>
      <c r="H1066" s="2" t="s">
        <v>5089</v>
      </c>
    </row>
    <row r="1067" spans="1:8" s="6" customFormat="1" ht="22.95" customHeight="1" outlineLevel="5" x14ac:dyDescent="0.2">
      <c r="A1067" s="4" t="s">
        <v>888</v>
      </c>
      <c r="B1067" s="5" t="s">
        <v>1065</v>
      </c>
      <c r="C1067" s="7"/>
      <c r="D1067" s="7" t="s">
        <v>1067</v>
      </c>
      <c r="E1067" s="4" t="s">
        <v>888</v>
      </c>
      <c r="F1067" s="5" t="s">
        <v>1065</v>
      </c>
      <c r="G1067" s="2">
        <v>21381.625333333333</v>
      </c>
      <c r="H1067" s="2" t="s">
        <v>5089</v>
      </c>
    </row>
    <row r="1068" spans="1:8" s="6" customFormat="1" ht="10.95" customHeight="1" outlineLevel="5" x14ac:dyDescent="0.2">
      <c r="A1068" s="4" t="s">
        <v>888</v>
      </c>
      <c r="B1068" s="5" t="s">
        <v>1065</v>
      </c>
      <c r="C1068" s="7"/>
      <c r="D1068" s="7" t="s">
        <v>1068</v>
      </c>
      <c r="E1068" s="4" t="s">
        <v>888</v>
      </c>
      <c r="F1068" s="5" t="s">
        <v>1065</v>
      </c>
      <c r="G1068" s="2">
        <v>20880.333333333332</v>
      </c>
      <c r="H1068" s="2" t="s">
        <v>5089</v>
      </c>
    </row>
    <row r="1069" spans="1:8" s="6" customFormat="1" ht="10.95" customHeight="1" outlineLevel="5" x14ac:dyDescent="0.2">
      <c r="A1069" s="4" t="s">
        <v>888</v>
      </c>
      <c r="B1069" s="5" t="s">
        <v>1065</v>
      </c>
      <c r="C1069" s="7"/>
      <c r="D1069" s="7" t="s">
        <v>1069</v>
      </c>
      <c r="E1069" s="4" t="s">
        <v>888</v>
      </c>
      <c r="F1069" s="5" t="s">
        <v>1065</v>
      </c>
      <c r="G1069" s="2">
        <v>12967.4</v>
      </c>
      <c r="H1069" s="2" t="s">
        <v>5089</v>
      </c>
    </row>
    <row r="1070" spans="1:8" s="6" customFormat="1" ht="22.95" customHeight="1" outlineLevel="5" x14ac:dyDescent="0.2">
      <c r="A1070" s="4" t="s">
        <v>888</v>
      </c>
      <c r="B1070" s="5" t="s">
        <v>1065</v>
      </c>
      <c r="C1070" s="7"/>
      <c r="D1070" s="7" t="s">
        <v>1070</v>
      </c>
      <c r="E1070" s="4" t="s">
        <v>888</v>
      </c>
      <c r="F1070" s="5" t="s">
        <v>1065</v>
      </c>
      <c r="G1070" s="2">
        <v>20387.857142857141</v>
      </c>
      <c r="H1070" s="2" t="s">
        <v>5089</v>
      </c>
    </row>
    <row r="1071" spans="1:8" s="6" customFormat="1" ht="22.95" customHeight="1" outlineLevel="5" x14ac:dyDescent="0.2">
      <c r="A1071" s="4" t="s">
        <v>888</v>
      </c>
      <c r="B1071" s="5" t="s">
        <v>1065</v>
      </c>
      <c r="C1071" s="7"/>
      <c r="D1071" s="7" t="s">
        <v>1071</v>
      </c>
      <c r="E1071" s="4" t="s">
        <v>888</v>
      </c>
      <c r="F1071" s="5" t="s">
        <v>1065</v>
      </c>
      <c r="G1071" s="2">
        <v>17698.114545454548</v>
      </c>
      <c r="H1071" s="2" t="s">
        <v>5089</v>
      </c>
    </row>
    <row r="1072" spans="1:8" s="6" customFormat="1" ht="10.95" customHeight="1" outlineLevel="5" x14ac:dyDescent="0.2">
      <c r="A1072" s="4" t="s">
        <v>888</v>
      </c>
      <c r="B1072" s="5" t="s">
        <v>1065</v>
      </c>
      <c r="C1072" s="7"/>
      <c r="D1072" s="7" t="s">
        <v>1072</v>
      </c>
      <c r="E1072" s="4" t="s">
        <v>888</v>
      </c>
      <c r="F1072" s="5" t="s">
        <v>1065</v>
      </c>
      <c r="G1072" s="2">
        <v>17609.3</v>
      </c>
      <c r="H1072" s="2" t="s">
        <v>5089</v>
      </c>
    </row>
    <row r="1073" spans="1:8" s="6" customFormat="1" ht="22.95" customHeight="1" outlineLevel="5" x14ac:dyDescent="0.2">
      <c r="A1073" s="4" t="s">
        <v>888</v>
      </c>
      <c r="B1073" s="5" t="s">
        <v>1065</v>
      </c>
      <c r="C1073" s="7"/>
      <c r="D1073" s="7" t="s">
        <v>1073</v>
      </c>
      <c r="E1073" s="4" t="s">
        <v>888</v>
      </c>
      <c r="F1073" s="5" t="s">
        <v>1065</v>
      </c>
      <c r="G1073" s="2">
        <v>18070.714285714286</v>
      </c>
      <c r="H1073" s="2" t="s">
        <v>5089</v>
      </c>
    </row>
    <row r="1074" spans="1:8" s="6" customFormat="1" ht="10.95" customHeight="1" outlineLevel="5" x14ac:dyDescent="0.2">
      <c r="A1074" s="4" t="s">
        <v>888</v>
      </c>
      <c r="B1074" s="5" t="s">
        <v>1065</v>
      </c>
      <c r="C1074" s="7"/>
      <c r="D1074" s="7" t="s">
        <v>1074</v>
      </c>
      <c r="E1074" s="4" t="s">
        <v>888</v>
      </c>
      <c r="F1074" s="5" t="s">
        <v>1065</v>
      </c>
      <c r="G1074" s="2">
        <v>31339.4</v>
      </c>
      <c r="H1074" s="2" t="s">
        <v>5089</v>
      </c>
    </row>
    <row r="1075" spans="1:8" s="6" customFormat="1" ht="22.95" customHeight="1" outlineLevel="5" x14ac:dyDescent="0.2">
      <c r="A1075" s="4" t="s">
        <v>888</v>
      </c>
      <c r="B1075" s="5" t="s">
        <v>1065</v>
      </c>
      <c r="C1075" s="7"/>
      <c r="D1075" s="7" t="s">
        <v>1075</v>
      </c>
      <c r="E1075" s="4" t="s">
        <v>888</v>
      </c>
      <c r="F1075" s="5" t="s">
        <v>1065</v>
      </c>
      <c r="G1075" s="2">
        <v>17568.8</v>
      </c>
      <c r="H1075" s="2" t="s">
        <v>5089</v>
      </c>
    </row>
    <row r="1076" spans="1:8" s="6" customFormat="1" ht="22.95" customHeight="1" outlineLevel="5" x14ac:dyDescent="0.2">
      <c r="A1076" s="4" t="s">
        <v>888</v>
      </c>
      <c r="B1076" s="5" t="s">
        <v>1065</v>
      </c>
      <c r="C1076" s="7"/>
      <c r="D1076" s="7" t="s">
        <v>1076</v>
      </c>
      <c r="E1076" s="4" t="s">
        <v>888</v>
      </c>
      <c r="F1076" s="5" t="s">
        <v>1065</v>
      </c>
      <c r="G1076" s="2">
        <v>21192.888888888891</v>
      </c>
      <c r="H1076" s="2" t="s">
        <v>5089</v>
      </c>
    </row>
    <row r="1077" spans="1:8" s="6" customFormat="1" ht="22.95" customHeight="1" outlineLevel="5" x14ac:dyDescent="0.2">
      <c r="A1077" s="4" t="s">
        <v>888</v>
      </c>
      <c r="B1077" s="5" t="s">
        <v>1065</v>
      </c>
      <c r="C1077" s="7"/>
      <c r="D1077" s="7" t="s">
        <v>1077</v>
      </c>
      <c r="E1077" s="4" t="s">
        <v>888</v>
      </c>
      <c r="F1077" s="5" t="s">
        <v>1065</v>
      </c>
      <c r="G1077" s="2">
        <v>19734.222222222223</v>
      </c>
      <c r="H1077" s="2" t="s">
        <v>5089</v>
      </c>
    </row>
    <row r="1078" spans="1:8" s="6" customFormat="1" ht="10.95" customHeight="1" outlineLevel="5" x14ac:dyDescent="0.2">
      <c r="A1078" s="4" t="s">
        <v>888</v>
      </c>
      <c r="B1078" s="5" t="s">
        <v>1065</v>
      </c>
      <c r="C1078" s="7"/>
      <c r="D1078" s="7" t="s">
        <v>1078</v>
      </c>
      <c r="E1078" s="4" t="s">
        <v>888</v>
      </c>
      <c r="F1078" s="5" t="s">
        <v>1065</v>
      </c>
      <c r="G1078" s="2">
        <v>16400.099999999999</v>
      </c>
      <c r="H1078" s="2" t="s">
        <v>5089</v>
      </c>
    </row>
    <row r="1079" spans="1:8" s="6" customFormat="1" ht="10.95" customHeight="1" outlineLevel="5" x14ac:dyDescent="0.2">
      <c r="A1079" s="4" t="s">
        <v>888</v>
      </c>
      <c r="B1079" s="5" t="s">
        <v>1065</v>
      </c>
      <c r="C1079" s="7"/>
      <c r="D1079" s="7" t="s">
        <v>1079</v>
      </c>
      <c r="E1079" s="4" t="s">
        <v>888</v>
      </c>
      <c r="F1079" s="5" t="s">
        <v>1065</v>
      </c>
      <c r="G1079" s="2">
        <v>13950.667500000001</v>
      </c>
      <c r="H1079" s="2" t="s">
        <v>5089</v>
      </c>
    </row>
    <row r="1080" spans="1:8" s="6" customFormat="1" ht="22.95" customHeight="1" outlineLevel="5" x14ac:dyDescent="0.2">
      <c r="A1080" s="4" t="s">
        <v>888</v>
      </c>
      <c r="B1080" s="5" t="s">
        <v>1065</v>
      </c>
      <c r="C1080" s="7"/>
      <c r="D1080" s="7" t="s">
        <v>1080</v>
      </c>
      <c r="E1080" s="4" t="s">
        <v>888</v>
      </c>
      <c r="F1080" s="5" t="s">
        <v>1065</v>
      </c>
      <c r="G1080" s="2">
        <v>21386.5</v>
      </c>
      <c r="H1080" s="2" t="s">
        <v>5089</v>
      </c>
    </row>
    <row r="1081" spans="1:8" s="6" customFormat="1" ht="10.95" customHeight="1" outlineLevel="5" x14ac:dyDescent="0.2">
      <c r="A1081" s="4" t="s">
        <v>888</v>
      </c>
      <c r="B1081" s="5" t="s">
        <v>1065</v>
      </c>
      <c r="C1081" s="7"/>
      <c r="D1081" s="7" t="s">
        <v>1081</v>
      </c>
      <c r="E1081" s="4" t="s">
        <v>888</v>
      </c>
      <c r="F1081" s="5" t="s">
        <v>1065</v>
      </c>
      <c r="G1081" s="2">
        <v>16734.416666666668</v>
      </c>
      <c r="H1081" s="2" t="s">
        <v>5089</v>
      </c>
    </row>
    <row r="1082" spans="1:8" s="6" customFormat="1" ht="10.95" customHeight="1" outlineLevel="5" x14ac:dyDescent="0.2">
      <c r="A1082" s="4" t="s">
        <v>888</v>
      </c>
      <c r="B1082" s="5" t="s">
        <v>1065</v>
      </c>
      <c r="C1082" s="7"/>
      <c r="D1082" s="7" t="s">
        <v>1082</v>
      </c>
      <c r="E1082" s="4" t="s">
        <v>888</v>
      </c>
      <c r="F1082" s="5" t="s">
        <v>1065</v>
      </c>
      <c r="G1082" s="2">
        <v>12853.205833333333</v>
      </c>
      <c r="H1082" s="2" t="s">
        <v>5089</v>
      </c>
    </row>
    <row r="1083" spans="1:8" s="6" customFormat="1" ht="22.95" customHeight="1" outlineLevel="5" x14ac:dyDescent="0.2">
      <c r="A1083" s="4" t="s">
        <v>888</v>
      </c>
      <c r="B1083" s="5" t="s">
        <v>1065</v>
      </c>
      <c r="C1083" s="7"/>
      <c r="D1083" s="7" t="s">
        <v>1083</v>
      </c>
      <c r="E1083" s="4" t="s">
        <v>888</v>
      </c>
      <c r="F1083" s="5" t="s">
        <v>1065</v>
      </c>
      <c r="G1083" s="2">
        <v>17570.625</v>
      </c>
      <c r="H1083" s="2" t="s">
        <v>5089</v>
      </c>
    </row>
    <row r="1084" spans="1:8" s="6" customFormat="1" ht="10.95" customHeight="1" outlineLevel="5" x14ac:dyDescent="0.2">
      <c r="A1084" s="4" t="s">
        <v>888</v>
      </c>
      <c r="B1084" s="5" t="s">
        <v>1065</v>
      </c>
      <c r="C1084" s="7"/>
      <c r="D1084" s="7" t="s">
        <v>1084</v>
      </c>
      <c r="E1084" s="4" t="s">
        <v>888</v>
      </c>
      <c r="F1084" s="5" t="s">
        <v>1065</v>
      </c>
      <c r="G1084" s="2">
        <v>23745.4</v>
      </c>
      <c r="H1084" s="2" t="s">
        <v>5089</v>
      </c>
    </row>
    <row r="1085" spans="1:8" s="6" customFormat="1" ht="22.95" customHeight="1" outlineLevel="5" x14ac:dyDescent="0.2">
      <c r="A1085" s="4" t="s">
        <v>888</v>
      </c>
      <c r="B1085" s="5" t="s">
        <v>1065</v>
      </c>
      <c r="C1085" s="7"/>
      <c r="D1085" s="7" t="s">
        <v>1085</v>
      </c>
      <c r="E1085" s="4" t="s">
        <v>888</v>
      </c>
      <c r="F1085" s="5" t="s">
        <v>1065</v>
      </c>
      <c r="G1085" s="2">
        <v>20758.875</v>
      </c>
      <c r="H1085" s="2" t="s">
        <v>5089</v>
      </c>
    </row>
    <row r="1086" spans="1:8" s="6" customFormat="1" ht="22.95" customHeight="1" outlineLevel="5" x14ac:dyDescent="0.2">
      <c r="A1086" s="4" t="s">
        <v>888</v>
      </c>
      <c r="B1086" s="5" t="s">
        <v>1065</v>
      </c>
      <c r="C1086" s="7"/>
      <c r="D1086" s="7" t="s">
        <v>1086</v>
      </c>
      <c r="E1086" s="4" t="s">
        <v>888</v>
      </c>
      <c r="F1086" s="5" t="s">
        <v>1065</v>
      </c>
      <c r="G1086" s="2">
        <v>18924.666666666668</v>
      </c>
      <c r="H1086" s="2" t="s">
        <v>5089</v>
      </c>
    </row>
    <row r="1087" spans="1:8" s="6" customFormat="1" ht="22.95" customHeight="1" outlineLevel="5" x14ac:dyDescent="0.2">
      <c r="A1087" s="4" t="s">
        <v>888</v>
      </c>
      <c r="B1087" s="5" t="s">
        <v>1065</v>
      </c>
      <c r="C1087" s="7"/>
      <c r="D1087" s="7" t="s">
        <v>1087</v>
      </c>
      <c r="E1087" s="4" t="s">
        <v>888</v>
      </c>
      <c r="F1087" s="5" t="s">
        <v>1065</v>
      </c>
      <c r="G1087" s="2">
        <v>21388</v>
      </c>
      <c r="H1087" s="2" t="s">
        <v>5089</v>
      </c>
    </row>
    <row r="1088" spans="1:8" s="6" customFormat="1" ht="22.95" customHeight="1" outlineLevel="5" x14ac:dyDescent="0.2">
      <c r="A1088" s="4" t="s">
        <v>888</v>
      </c>
      <c r="B1088" s="5" t="s">
        <v>1065</v>
      </c>
      <c r="C1088" s="7"/>
      <c r="D1088" s="7" t="s">
        <v>1088</v>
      </c>
      <c r="E1088" s="4" t="s">
        <v>888</v>
      </c>
      <c r="F1088" s="5" t="s">
        <v>1065</v>
      </c>
      <c r="G1088" s="2">
        <v>20020</v>
      </c>
      <c r="H1088" s="2" t="s">
        <v>5089</v>
      </c>
    </row>
    <row r="1089" spans="1:8" s="6" customFormat="1" ht="22.95" customHeight="1" outlineLevel="5" x14ac:dyDescent="0.2">
      <c r="A1089" s="4" t="s">
        <v>888</v>
      </c>
      <c r="B1089" s="5" t="s">
        <v>1065</v>
      </c>
      <c r="C1089" s="7"/>
      <c r="D1089" s="7" t="s">
        <v>1089</v>
      </c>
      <c r="E1089" s="4" t="s">
        <v>888</v>
      </c>
      <c r="F1089" s="5" t="s">
        <v>1065</v>
      </c>
      <c r="G1089" s="2">
        <v>19635.714285714286</v>
      </c>
      <c r="H1089" s="2" t="s">
        <v>5089</v>
      </c>
    </row>
    <row r="1090" spans="1:8" s="6" customFormat="1" ht="10.95" customHeight="1" outlineLevel="5" x14ac:dyDescent="0.2">
      <c r="A1090" s="4" t="s">
        <v>888</v>
      </c>
      <c r="B1090" s="5" t="s">
        <v>1065</v>
      </c>
      <c r="C1090" s="7"/>
      <c r="D1090" s="7" t="s">
        <v>1090</v>
      </c>
      <c r="E1090" s="4" t="s">
        <v>888</v>
      </c>
      <c r="F1090" s="5" t="s">
        <v>1065</v>
      </c>
      <c r="G1090" s="2">
        <v>26125.5</v>
      </c>
      <c r="H1090" s="2" t="s">
        <v>5089</v>
      </c>
    </row>
    <row r="1091" spans="1:8" s="6" customFormat="1" ht="22.95" customHeight="1" outlineLevel="5" x14ac:dyDescent="0.2">
      <c r="A1091" s="4" t="s">
        <v>888</v>
      </c>
      <c r="B1091" s="5" t="s">
        <v>1065</v>
      </c>
      <c r="C1091" s="7"/>
      <c r="D1091" s="7" t="s">
        <v>1091</v>
      </c>
      <c r="E1091" s="4" t="s">
        <v>888</v>
      </c>
      <c r="F1091" s="5" t="s">
        <v>1065</v>
      </c>
      <c r="G1091" s="2">
        <v>19540.8325</v>
      </c>
      <c r="H1091" s="2" t="s">
        <v>5089</v>
      </c>
    </row>
    <row r="1092" spans="1:8" s="6" customFormat="1" ht="10.95" customHeight="1" outlineLevel="5" x14ac:dyDescent="0.2">
      <c r="A1092" s="4" t="s">
        <v>888</v>
      </c>
      <c r="B1092" s="5" t="s">
        <v>1065</v>
      </c>
      <c r="C1092" s="7"/>
      <c r="D1092" s="7" t="s">
        <v>1092</v>
      </c>
      <c r="E1092" s="4" t="s">
        <v>888</v>
      </c>
      <c r="F1092" s="5" t="s">
        <v>1065</v>
      </c>
      <c r="G1092" s="2">
        <v>15078.316000000001</v>
      </c>
      <c r="H1092" s="2" t="s">
        <v>5089</v>
      </c>
    </row>
    <row r="1093" spans="1:8" s="6" customFormat="1" ht="22.95" customHeight="1" outlineLevel="5" x14ac:dyDescent="0.2">
      <c r="A1093" s="4" t="s">
        <v>888</v>
      </c>
      <c r="B1093" s="5" t="s">
        <v>1065</v>
      </c>
      <c r="C1093" s="7"/>
      <c r="D1093" s="7" t="s">
        <v>1093</v>
      </c>
      <c r="E1093" s="4" t="s">
        <v>888</v>
      </c>
      <c r="F1093" s="5" t="s">
        <v>1065</v>
      </c>
      <c r="G1093" s="2">
        <v>17525.285714285714</v>
      </c>
      <c r="H1093" s="2" t="s">
        <v>5089</v>
      </c>
    </row>
    <row r="1094" spans="1:8" s="6" customFormat="1" ht="10.95" customHeight="1" outlineLevel="5" x14ac:dyDescent="0.2">
      <c r="A1094" s="4" t="s">
        <v>888</v>
      </c>
      <c r="B1094" s="5" t="s">
        <v>1065</v>
      </c>
      <c r="C1094" s="7"/>
      <c r="D1094" s="7" t="s">
        <v>1094</v>
      </c>
      <c r="E1094" s="4" t="s">
        <v>888</v>
      </c>
      <c r="F1094" s="5" t="s">
        <v>1065</v>
      </c>
      <c r="G1094" s="2">
        <v>12875</v>
      </c>
      <c r="H1094" s="2" t="s">
        <v>5089</v>
      </c>
    </row>
    <row r="1095" spans="1:8" s="6" customFormat="1" ht="10.95" customHeight="1" outlineLevel="5" x14ac:dyDescent="0.2">
      <c r="A1095" s="4" t="s">
        <v>888</v>
      </c>
      <c r="B1095" s="5" t="s">
        <v>1065</v>
      </c>
      <c r="C1095" s="7"/>
      <c r="D1095" s="7" t="s">
        <v>1095</v>
      </c>
      <c r="E1095" s="4" t="s">
        <v>888</v>
      </c>
      <c r="F1095" s="5" t="s">
        <v>1065</v>
      </c>
      <c r="G1095" s="2">
        <v>24285.0425</v>
      </c>
      <c r="H1095" s="2" t="s">
        <v>5089</v>
      </c>
    </row>
    <row r="1096" spans="1:8" s="6" customFormat="1" ht="22.95" customHeight="1" outlineLevel="5" x14ac:dyDescent="0.2">
      <c r="A1096" s="4" t="s">
        <v>888</v>
      </c>
      <c r="B1096" s="5" t="s">
        <v>1065</v>
      </c>
      <c r="C1096" s="7"/>
      <c r="D1096" s="7" t="s">
        <v>1096</v>
      </c>
      <c r="E1096" s="4" t="s">
        <v>888</v>
      </c>
      <c r="F1096" s="5" t="s">
        <v>1065</v>
      </c>
      <c r="G1096" s="2">
        <v>20320</v>
      </c>
      <c r="H1096" s="2" t="s">
        <v>5089</v>
      </c>
    </row>
    <row r="1097" spans="1:8" s="6" customFormat="1" ht="22.95" customHeight="1" outlineLevel="5" x14ac:dyDescent="0.2">
      <c r="A1097" s="4" t="s">
        <v>888</v>
      </c>
      <c r="B1097" s="5" t="s">
        <v>1065</v>
      </c>
      <c r="C1097" s="7"/>
      <c r="D1097" s="7" t="s">
        <v>1097</v>
      </c>
      <c r="E1097" s="4" t="s">
        <v>888</v>
      </c>
      <c r="F1097" s="5" t="s">
        <v>1065</v>
      </c>
      <c r="G1097" s="2">
        <v>17980.5</v>
      </c>
      <c r="H1097" s="2" t="s">
        <v>5089</v>
      </c>
    </row>
    <row r="1098" spans="1:8" s="6" customFormat="1" ht="10.95" customHeight="1" outlineLevel="5" x14ac:dyDescent="0.2">
      <c r="A1098" s="4" t="s">
        <v>888</v>
      </c>
      <c r="B1098" s="5" t="s">
        <v>1065</v>
      </c>
      <c r="C1098" s="7"/>
      <c r="D1098" s="7" t="s">
        <v>1098</v>
      </c>
      <c r="E1098" s="4" t="s">
        <v>888</v>
      </c>
      <c r="F1098" s="5" t="s">
        <v>1065</v>
      </c>
      <c r="G1098" s="2">
        <v>24955</v>
      </c>
      <c r="H1098" s="2" t="s">
        <v>5089</v>
      </c>
    </row>
    <row r="1099" spans="1:8" s="6" customFormat="1" ht="10.95" customHeight="1" outlineLevel="5" x14ac:dyDescent="0.2">
      <c r="A1099" s="4" t="s">
        <v>888</v>
      </c>
      <c r="B1099" s="5" t="s">
        <v>1065</v>
      </c>
      <c r="C1099" s="7"/>
      <c r="D1099" s="7" t="s">
        <v>1099</v>
      </c>
      <c r="E1099" s="4" t="s">
        <v>888</v>
      </c>
      <c r="F1099" s="5" t="s">
        <v>1065</v>
      </c>
      <c r="G1099" s="2">
        <v>31870</v>
      </c>
      <c r="H1099" s="2" t="s">
        <v>5089</v>
      </c>
    </row>
    <row r="1100" spans="1:8" s="6" customFormat="1" ht="22.95" customHeight="1" outlineLevel="5" x14ac:dyDescent="0.2">
      <c r="A1100" s="4" t="s">
        <v>888</v>
      </c>
      <c r="B1100" s="5" t="s">
        <v>1065</v>
      </c>
      <c r="C1100" s="7"/>
      <c r="D1100" s="7" t="s">
        <v>1100</v>
      </c>
      <c r="E1100" s="4" t="s">
        <v>888</v>
      </c>
      <c r="F1100" s="5" t="s">
        <v>1065</v>
      </c>
      <c r="G1100" s="2">
        <v>21382</v>
      </c>
      <c r="H1100" s="2" t="s">
        <v>5089</v>
      </c>
    </row>
    <row r="1101" spans="1:8" s="6" customFormat="1" ht="22.95" customHeight="1" outlineLevel="5" x14ac:dyDescent="0.2">
      <c r="A1101" s="4" t="s">
        <v>888</v>
      </c>
      <c r="B1101" s="5" t="s">
        <v>1065</v>
      </c>
      <c r="C1101" s="7"/>
      <c r="D1101" s="7" t="s">
        <v>1101</v>
      </c>
      <c r="E1101" s="4" t="s">
        <v>888</v>
      </c>
      <c r="F1101" s="5" t="s">
        <v>1065</v>
      </c>
      <c r="G1101" s="2">
        <v>15765</v>
      </c>
      <c r="H1101" s="2" t="s">
        <v>5089</v>
      </c>
    </row>
    <row r="1102" spans="1:8" s="6" customFormat="1" ht="10.95" customHeight="1" outlineLevel="5" x14ac:dyDescent="0.2">
      <c r="A1102" s="4" t="s">
        <v>888</v>
      </c>
      <c r="B1102" s="5" t="s">
        <v>1065</v>
      </c>
      <c r="C1102" s="7"/>
      <c r="D1102" s="7" t="s">
        <v>1102</v>
      </c>
      <c r="E1102" s="4" t="s">
        <v>888</v>
      </c>
      <c r="F1102" s="5" t="s">
        <v>1065</v>
      </c>
      <c r="G1102" s="2">
        <v>16484</v>
      </c>
      <c r="H1102" s="2" t="s">
        <v>5089</v>
      </c>
    </row>
    <row r="1103" spans="1:8" s="6" customFormat="1" ht="22.95" customHeight="1" outlineLevel="5" x14ac:dyDescent="0.2">
      <c r="A1103" s="4" t="s">
        <v>888</v>
      </c>
      <c r="B1103" s="5" t="s">
        <v>1065</v>
      </c>
      <c r="C1103" s="7"/>
      <c r="D1103" s="7" t="s">
        <v>1103</v>
      </c>
      <c r="E1103" s="4" t="s">
        <v>888</v>
      </c>
      <c r="F1103" s="5" t="s">
        <v>1065</v>
      </c>
      <c r="G1103" s="2">
        <v>19827.5</v>
      </c>
      <c r="H1103" s="2" t="s">
        <v>5089</v>
      </c>
    </row>
    <row r="1104" spans="1:8" s="6" customFormat="1" ht="10.95" customHeight="1" outlineLevel="5" x14ac:dyDescent="0.2">
      <c r="A1104" s="4" t="s">
        <v>888</v>
      </c>
      <c r="B1104" s="5" t="s">
        <v>1065</v>
      </c>
      <c r="C1104" s="7"/>
      <c r="D1104" s="7" t="s">
        <v>1104</v>
      </c>
      <c r="E1104" s="4" t="s">
        <v>888</v>
      </c>
      <c r="F1104" s="5" t="s">
        <v>1065</v>
      </c>
      <c r="G1104" s="2">
        <v>31517</v>
      </c>
      <c r="H1104" s="2" t="s">
        <v>5089</v>
      </c>
    </row>
    <row r="1105" spans="1:8" s="6" customFormat="1" ht="22.95" customHeight="1" outlineLevel="5" x14ac:dyDescent="0.2">
      <c r="A1105" s="4" t="s">
        <v>888</v>
      </c>
      <c r="B1105" s="5" t="s">
        <v>1065</v>
      </c>
      <c r="C1105" s="7"/>
      <c r="D1105" s="7" t="s">
        <v>1105</v>
      </c>
      <c r="E1105" s="4" t="s">
        <v>888</v>
      </c>
      <c r="F1105" s="5" t="s">
        <v>1065</v>
      </c>
      <c r="G1105" s="2">
        <v>19500</v>
      </c>
      <c r="H1105" s="2" t="s">
        <v>5089</v>
      </c>
    </row>
    <row r="1106" spans="1:8" s="6" customFormat="1" ht="10.95" customHeight="1" outlineLevel="5" x14ac:dyDescent="0.2">
      <c r="A1106" s="4" t="s">
        <v>888</v>
      </c>
      <c r="B1106" s="5" t="s">
        <v>1065</v>
      </c>
      <c r="C1106" s="7"/>
      <c r="D1106" s="7" t="s">
        <v>1106</v>
      </c>
      <c r="E1106" s="4" t="s">
        <v>888</v>
      </c>
      <c r="F1106" s="5" t="s">
        <v>1065</v>
      </c>
      <c r="G1106" s="2">
        <v>16211.004999999999</v>
      </c>
      <c r="H1106" s="2" t="s">
        <v>5089</v>
      </c>
    </row>
    <row r="1107" spans="1:8" s="6" customFormat="1" ht="10.95" customHeight="1" outlineLevel="5" x14ac:dyDescent="0.2">
      <c r="A1107" s="4" t="s">
        <v>888</v>
      </c>
      <c r="B1107" s="5" t="s">
        <v>1065</v>
      </c>
      <c r="C1107" s="7"/>
      <c r="D1107" s="7" t="s">
        <v>1107</v>
      </c>
      <c r="E1107" s="4" t="s">
        <v>888</v>
      </c>
      <c r="F1107" s="5" t="s">
        <v>1065</v>
      </c>
      <c r="G1107" s="2">
        <v>24869</v>
      </c>
      <c r="H1107" s="2" t="s">
        <v>5089</v>
      </c>
    </row>
    <row r="1108" spans="1:8" s="6" customFormat="1" ht="22.95" customHeight="1" outlineLevel="5" x14ac:dyDescent="0.2">
      <c r="A1108" s="4" t="s">
        <v>888</v>
      </c>
      <c r="B1108" s="5" t="s">
        <v>1065</v>
      </c>
      <c r="C1108" s="7"/>
      <c r="D1108" s="7" t="s">
        <v>1108</v>
      </c>
      <c r="E1108" s="4" t="s">
        <v>888</v>
      </c>
      <c r="F1108" s="5" t="s">
        <v>1065</v>
      </c>
      <c r="G1108" s="2">
        <v>20561</v>
      </c>
      <c r="H1108" s="2" t="s">
        <v>5089</v>
      </c>
    </row>
    <row r="1109" spans="1:8" s="6" customFormat="1" ht="10.95" customHeight="1" outlineLevel="5" x14ac:dyDescent="0.2">
      <c r="A1109" s="4" t="s">
        <v>888</v>
      </c>
      <c r="B1109" s="5" t="s">
        <v>1065</v>
      </c>
      <c r="C1109" s="7"/>
      <c r="D1109" s="7" t="s">
        <v>1109</v>
      </c>
      <c r="E1109" s="4" t="s">
        <v>888</v>
      </c>
      <c r="F1109" s="5" t="s">
        <v>1065</v>
      </c>
      <c r="G1109" s="2">
        <v>11425</v>
      </c>
      <c r="H1109" s="2" t="s">
        <v>5089</v>
      </c>
    </row>
    <row r="1110" spans="1:8" s="6" customFormat="1" ht="10.95" customHeight="1" outlineLevel="5" x14ac:dyDescent="0.2">
      <c r="A1110" s="4" t="s">
        <v>888</v>
      </c>
      <c r="B1110" s="5" t="s">
        <v>1065</v>
      </c>
      <c r="C1110" s="7"/>
      <c r="D1110" s="7" t="s">
        <v>1110</v>
      </c>
      <c r="E1110" s="4" t="s">
        <v>888</v>
      </c>
      <c r="F1110" s="5" t="s">
        <v>1065</v>
      </c>
      <c r="G1110" s="2">
        <v>20020</v>
      </c>
      <c r="H1110" s="2" t="s">
        <v>5089</v>
      </c>
    </row>
    <row r="1111" spans="1:8" s="6" customFormat="1" ht="10.95" customHeight="1" outlineLevel="5" x14ac:dyDescent="0.2">
      <c r="A1111" s="4" t="s">
        <v>888</v>
      </c>
      <c r="B1111" s="5" t="s">
        <v>1065</v>
      </c>
      <c r="C1111" s="7"/>
      <c r="D1111" s="7" t="s">
        <v>1111</v>
      </c>
      <c r="E1111" s="4" t="s">
        <v>888</v>
      </c>
      <c r="F1111" s="5" t="s">
        <v>1065</v>
      </c>
      <c r="G1111" s="2">
        <v>19129</v>
      </c>
      <c r="H1111" s="2" t="s">
        <v>5089</v>
      </c>
    </row>
    <row r="1112" spans="1:8" s="6" customFormat="1" ht="10.95" customHeight="1" outlineLevel="5" x14ac:dyDescent="0.2">
      <c r="A1112" s="4" t="s">
        <v>888</v>
      </c>
      <c r="B1112" s="5" t="s">
        <v>1065</v>
      </c>
      <c r="C1112" s="7"/>
      <c r="D1112" s="7" t="s">
        <v>1112</v>
      </c>
      <c r="E1112" s="4" t="s">
        <v>888</v>
      </c>
      <c r="F1112" s="5" t="s">
        <v>1065</v>
      </c>
      <c r="G1112" s="2">
        <v>23317</v>
      </c>
      <c r="H1112" s="2" t="s">
        <v>5089</v>
      </c>
    </row>
    <row r="1113" spans="1:8" s="6" customFormat="1" ht="10.95" customHeight="1" outlineLevel="5" x14ac:dyDescent="0.2">
      <c r="A1113" s="4" t="s">
        <v>888</v>
      </c>
      <c r="B1113" s="5" t="s">
        <v>1065</v>
      </c>
      <c r="C1113" s="7"/>
      <c r="D1113" s="7" t="s">
        <v>1113</v>
      </c>
      <c r="E1113" s="4" t="s">
        <v>888</v>
      </c>
      <c r="F1113" s="5" t="s">
        <v>1065</v>
      </c>
      <c r="G1113" s="2">
        <v>22597</v>
      </c>
      <c r="H1113" s="2" t="s">
        <v>5089</v>
      </c>
    </row>
    <row r="1114" spans="1:8" s="6" customFormat="1" ht="10.95" customHeight="1" outlineLevel="5" x14ac:dyDescent="0.2">
      <c r="A1114" s="4" t="s">
        <v>888</v>
      </c>
      <c r="B1114" s="5" t="s">
        <v>1065</v>
      </c>
      <c r="C1114" s="7"/>
      <c r="D1114" s="7" t="s">
        <v>1114</v>
      </c>
      <c r="E1114" s="4" t="s">
        <v>888</v>
      </c>
      <c r="F1114" s="5" t="s">
        <v>1065</v>
      </c>
      <c r="G1114" s="2">
        <v>22458</v>
      </c>
      <c r="H1114" s="2" t="s">
        <v>5089</v>
      </c>
    </row>
    <row r="1115" spans="1:8" s="6" customFormat="1" ht="10.95" customHeight="1" outlineLevel="5" x14ac:dyDescent="0.2">
      <c r="A1115" s="4" t="s">
        <v>888</v>
      </c>
      <c r="B1115" s="5" t="s">
        <v>1065</v>
      </c>
      <c r="C1115" s="7"/>
      <c r="D1115" s="7" t="s">
        <v>1115</v>
      </c>
      <c r="E1115" s="4" t="s">
        <v>888</v>
      </c>
      <c r="F1115" s="5" t="s">
        <v>1065</v>
      </c>
      <c r="G1115" s="2">
        <v>14089.442499999999</v>
      </c>
      <c r="H1115" s="2" t="s">
        <v>5089</v>
      </c>
    </row>
    <row r="1116" spans="1:8" s="6" customFormat="1" ht="10.95" customHeight="1" outlineLevel="5" x14ac:dyDescent="0.2">
      <c r="A1116" s="4" t="s">
        <v>888</v>
      </c>
      <c r="B1116" s="5" t="s">
        <v>1065</v>
      </c>
      <c r="C1116" s="7"/>
      <c r="D1116" s="7" t="s">
        <v>1116</v>
      </c>
      <c r="E1116" s="4" t="s">
        <v>888</v>
      </c>
      <c r="F1116" s="5" t="s">
        <v>1065</v>
      </c>
      <c r="G1116" s="2">
        <v>13701.666666666666</v>
      </c>
      <c r="H1116" s="2" t="s">
        <v>5089</v>
      </c>
    </row>
    <row r="1117" spans="1:8" s="6" customFormat="1" ht="22.95" customHeight="1" outlineLevel="5" x14ac:dyDescent="0.2">
      <c r="A1117" s="4" t="s">
        <v>888</v>
      </c>
      <c r="B1117" s="5" t="s">
        <v>1065</v>
      </c>
      <c r="C1117" s="7"/>
      <c r="D1117" s="7" t="s">
        <v>1117</v>
      </c>
      <c r="E1117" s="4" t="s">
        <v>888</v>
      </c>
      <c r="F1117" s="5" t="s">
        <v>1065</v>
      </c>
      <c r="G1117" s="2">
        <v>16861</v>
      </c>
      <c r="H1117" s="2" t="s">
        <v>5089</v>
      </c>
    </row>
    <row r="1118" spans="1:8" s="6" customFormat="1" ht="10.95" customHeight="1" outlineLevel="5" x14ac:dyDescent="0.2">
      <c r="A1118" s="4" t="s">
        <v>888</v>
      </c>
      <c r="B1118" s="5" t="s">
        <v>1065</v>
      </c>
      <c r="C1118" s="7"/>
      <c r="D1118" s="7" t="s">
        <v>1118</v>
      </c>
      <c r="E1118" s="4" t="s">
        <v>888</v>
      </c>
      <c r="F1118" s="5" t="s">
        <v>1065</v>
      </c>
      <c r="G1118" s="2">
        <v>16211</v>
      </c>
      <c r="H1118" s="2" t="s">
        <v>5089</v>
      </c>
    </row>
    <row r="1119" spans="1:8" s="6" customFormat="1" ht="10.95" customHeight="1" outlineLevel="5" x14ac:dyDescent="0.2">
      <c r="A1119" s="4" t="s">
        <v>888</v>
      </c>
      <c r="B1119" s="5" t="s">
        <v>1065</v>
      </c>
      <c r="C1119" s="7"/>
      <c r="D1119" s="7" t="s">
        <v>1119</v>
      </c>
      <c r="E1119" s="4" t="s">
        <v>888</v>
      </c>
      <c r="F1119" s="5" t="s">
        <v>1065</v>
      </c>
      <c r="G1119" s="2">
        <v>17608</v>
      </c>
      <c r="H1119" s="2" t="s">
        <v>5089</v>
      </c>
    </row>
    <row r="1120" spans="1:8" s="6" customFormat="1" ht="10.95" customHeight="1" outlineLevel="5" x14ac:dyDescent="0.2">
      <c r="A1120" s="4" t="s">
        <v>888</v>
      </c>
      <c r="B1120" s="5" t="s">
        <v>1065</v>
      </c>
      <c r="C1120" s="7"/>
      <c r="D1120" s="7" t="s">
        <v>1120</v>
      </c>
      <c r="E1120" s="4" t="s">
        <v>888</v>
      </c>
      <c r="F1120" s="5" t="s">
        <v>1065</v>
      </c>
      <c r="G1120" s="2">
        <v>17608</v>
      </c>
      <c r="H1120" s="2" t="s">
        <v>5089</v>
      </c>
    </row>
    <row r="1121" spans="1:8" s="6" customFormat="1" ht="22.95" customHeight="1" outlineLevel="5" x14ac:dyDescent="0.2">
      <c r="A1121" s="4" t="s">
        <v>888</v>
      </c>
      <c r="B1121" s="5" t="s">
        <v>1065</v>
      </c>
      <c r="C1121" s="7"/>
      <c r="D1121" s="7" t="s">
        <v>1121</v>
      </c>
      <c r="E1121" s="4" t="s">
        <v>888</v>
      </c>
      <c r="F1121" s="5" t="s">
        <v>1065</v>
      </c>
      <c r="G1121" s="2">
        <v>21410.3</v>
      </c>
      <c r="H1121" s="2" t="s">
        <v>5089</v>
      </c>
    </row>
    <row r="1122" spans="1:8" s="6" customFormat="1" ht="10.95" customHeight="1" outlineLevel="5" x14ac:dyDescent="0.2">
      <c r="A1122" s="4" t="s">
        <v>888</v>
      </c>
      <c r="B1122" s="5" t="s">
        <v>1065</v>
      </c>
      <c r="C1122" s="7"/>
      <c r="D1122" s="7" t="s">
        <v>1122</v>
      </c>
      <c r="E1122" s="4" t="s">
        <v>888</v>
      </c>
      <c r="F1122" s="5" t="s">
        <v>1065</v>
      </c>
      <c r="G1122" s="2">
        <v>22672.31</v>
      </c>
      <c r="H1122" s="2" t="s">
        <v>5089</v>
      </c>
    </row>
    <row r="1123" spans="1:8" s="6" customFormat="1" ht="10.95" customHeight="1" outlineLevel="5" x14ac:dyDescent="0.2">
      <c r="A1123" s="4" t="s">
        <v>888</v>
      </c>
      <c r="B1123" s="5" t="s">
        <v>1065</v>
      </c>
      <c r="C1123" s="7"/>
      <c r="D1123" s="7" t="s">
        <v>1123</v>
      </c>
      <c r="E1123" s="4" t="s">
        <v>888</v>
      </c>
      <c r="F1123" s="5" t="s">
        <v>1065</v>
      </c>
      <c r="G1123" s="2">
        <v>31517</v>
      </c>
      <c r="H1123" s="2" t="s">
        <v>5089</v>
      </c>
    </row>
    <row r="1124" spans="1:8" s="6" customFormat="1" ht="10.95" customHeight="1" outlineLevel="5" x14ac:dyDescent="0.2">
      <c r="A1124" s="4" t="s">
        <v>888</v>
      </c>
      <c r="B1124" s="5" t="s">
        <v>1065</v>
      </c>
      <c r="C1124" s="7"/>
      <c r="D1124" s="7" t="s">
        <v>1124</v>
      </c>
      <c r="E1124" s="4" t="s">
        <v>888</v>
      </c>
      <c r="F1124" s="5" t="s">
        <v>1065</v>
      </c>
      <c r="G1124" s="2">
        <v>15278</v>
      </c>
      <c r="H1124" s="2" t="s">
        <v>5089</v>
      </c>
    </row>
    <row r="1125" spans="1:8" s="6" customFormat="1" ht="22.95" customHeight="1" outlineLevel="5" x14ac:dyDescent="0.2">
      <c r="A1125" s="4" t="s">
        <v>888</v>
      </c>
      <c r="B1125" s="5" t="s">
        <v>1065</v>
      </c>
      <c r="C1125" s="7"/>
      <c r="D1125" s="7" t="s">
        <v>1125</v>
      </c>
      <c r="E1125" s="4" t="s">
        <v>888</v>
      </c>
      <c r="F1125" s="5" t="s">
        <v>1065</v>
      </c>
      <c r="G1125" s="2">
        <v>19170</v>
      </c>
      <c r="H1125" s="2" t="s">
        <v>5089</v>
      </c>
    </row>
    <row r="1126" spans="1:8" s="6" customFormat="1" ht="22.95" customHeight="1" outlineLevel="5" x14ac:dyDescent="0.2">
      <c r="A1126" s="4" t="s">
        <v>888</v>
      </c>
      <c r="B1126" s="5" t="s">
        <v>1065</v>
      </c>
      <c r="C1126" s="7"/>
      <c r="D1126" s="7" t="s">
        <v>1126</v>
      </c>
      <c r="E1126" s="4" t="s">
        <v>888</v>
      </c>
      <c r="F1126" s="5" t="s">
        <v>1065</v>
      </c>
      <c r="G1126" s="2">
        <v>30211</v>
      </c>
      <c r="H1126" s="2" t="s">
        <v>5089</v>
      </c>
    </row>
    <row r="1127" spans="1:8" s="6" customFormat="1" ht="22.95" customHeight="1" outlineLevel="5" x14ac:dyDescent="0.2">
      <c r="A1127" s="4" t="s">
        <v>888</v>
      </c>
      <c r="B1127" s="5" t="s">
        <v>1065</v>
      </c>
      <c r="C1127" s="7"/>
      <c r="D1127" s="7" t="s">
        <v>1127</v>
      </c>
      <c r="E1127" s="4" t="s">
        <v>888</v>
      </c>
      <c r="F1127" s="5" t="s">
        <v>1065</v>
      </c>
      <c r="G1127" s="2">
        <v>30211</v>
      </c>
      <c r="H1127" s="2" t="s">
        <v>5089</v>
      </c>
    </row>
    <row r="1128" spans="1:8" s="6" customFormat="1" ht="10.95" customHeight="1" outlineLevel="5" x14ac:dyDescent="0.2">
      <c r="A1128" s="4" t="s">
        <v>888</v>
      </c>
      <c r="B1128" s="5" t="s">
        <v>1065</v>
      </c>
      <c r="C1128" s="7"/>
      <c r="D1128" s="7" t="s">
        <v>1128</v>
      </c>
      <c r="E1128" s="4" t="s">
        <v>888</v>
      </c>
      <c r="F1128" s="5" t="s">
        <v>1065</v>
      </c>
      <c r="G1128" s="2">
        <v>30211</v>
      </c>
      <c r="H1128" s="2" t="s">
        <v>5089</v>
      </c>
    </row>
    <row r="1129" spans="1:8" s="6" customFormat="1" ht="22.95" customHeight="1" outlineLevel="5" x14ac:dyDescent="0.2">
      <c r="A1129" s="4" t="s">
        <v>888</v>
      </c>
      <c r="B1129" s="5" t="s">
        <v>1065</v>
      </c>
      <c r="C1129" s="7"/>
      <c r="D1129" s="7" t="s">
        <v>1129</v>
      </c>
      <c r="E1129" s="4" t="s">
        <v>888</v>
      </c>
      <c r="F1129" s="5" t="s">
        <v>1065</v>
      </c>
      <c r="G1129" s="2">
        <v>19422</v>
      </c>
      <c r="H1129" s="2" t="s">
        <v>5089</v>
      </c>
    </row>
    <row r="1130" spans="1:8" s="6" customFormat="1" ht="10.95" customHeight="1" outlineLevel="5" x14ac:dyDescent="0.2">
      <c r="A1130" s="4" t="s">
        <v>888</v>
      </c>
      <c r="B1130" s="5" t="s">
        <v>1065</v>
      </c>
      <c r="C1130" s="7"/>
      <c r="D1130" s="7" t="s">
        <v>1130</v>
      </c>
      <c r="E1130" s="4" t="s">
        <v>888</v>
      </c>
      <c r="F1130" s="5" t="s">
        <v>1065</v>
      </c>
      <c r="G1130" s="2">
        <v>29743</v>
      </c>
      <c r="H1130" s="2" t="s">
        <v>5089</v>
      </c>
    </row>
    <row r="1131" spans="1:8" s="6" customFormat="1" ht="10.95" customHeight="1" outlineLevel="5" x14ac:dyDescent="0.2">
      <c r="A1131" s="4" t="s">
        <v>888</v>
      </c>
      <c r="B1131" s="5" t="s">
        <v>1065</v>
      </c>
      <c r="C1131" s="7"/>
      <c r="D1131" s="7" t="s">
        <v>1131</v>
      </c>
      <c r="E1131" s="4" t="s">
        <v>888</v>
      </c>
      <c r="F1131" s="5" t="s">
        <v>1065</v>
      </c>
      <c r="G1131" s="2">
        <v>29743</v>
      </c>
      <c r="H1131" s="2" t="s">
        <v>5089</v>
      </c>
    </row>
    <row r="1132" spans="1:8" s="6" customFormat="1" ht="10.95" customHeight="1" outlineLevel="5" x14ac:dyDescent="0.2">
      <c r="A1132" s="4" t="s">
        <v>888</v>
      </c>
      <c r="B1132" s="5" t="s">
        <v>1065</v>
      </c>
      <c r="C1132" s="7"/>
      <c r="D1132" s="7" t="s">
        <v>1132</v>
      </c>
      <c r="E1132" s="4" t="s">
        <v>888</v>
      </c>
      <c r="F1132" s="5" t="s">
        <v>1065</v>
      </c>
      <c r="G1132" s="2">
        <v>29743</v>
      </c>
      <c r="H1132" s="2" t="s">
        <v>5089</v>
      </c>
    </row>
    <row r="1133" spans="1:8" s="6" customFormat="1" ht="10.95" customHeight="1" outlineLevel="5" x14ac:dyDescent="0.2">
      <c r="A1133" s="4" t="s">
        <v>888</v>
      </c>
      <c r="B1133" s="5" t="s">
        <v>1065</v>
      </c>
      <c r="C1133" s="7"/>
      <c r="D1133" s="7" t="s">
        <v>1133</v>
      </c>
      <c r="E1133" s="4" t="s">
        <v>888</v>
      </c>
      <c r="F1133" s="5" t="s">
        <v>1065</v>
      </c>
      <c r="G1133" s="2">
        <v>29743</v>
      </c>
      <c r="H1133" s="2" t="s">
        <v>5089</v>
      </c>
    </row>
    <row r="1134" spans="1:8" s="6" customFormat="1" ht="22.95" customHeight="1" outlineLevel="5" x14ac:dyDescent="0.2">
      <c r="A1134" s="4" t="s">
        <v>888</v>
      </c>
      <c r="B1134" s="5" t="s">
        <v>1065</v>
      </c>
      <c r="C1134" s="7"/>
      <c r="D1134" s="7" t="s">
        <v>1134</v>
      </c>
      <c r="E1134" s="4" t="s">
        <v>888</v>
      </c>
      <c r="F1134" s="5" t="s">
        <v>1065</v>
      </c>
      <c r="G1134" s="2">
        <v>29617</v>
      </c>
      <c r="H1134" s="2" t="s">
        <v>5089</v>
      </c>
    </row>
    <row r="1135" spans="1:8" s="6" customFormat="1" ht="22.95" customHeight="1" outlineLevel="5" x14ac:dyDescent="0.2">
      <c r="A1135" s="4" t="s">
        <v>888</v>
      </c>
      <c r="B1135" s="5" t="s">
        <v>1065</v>
      </c>
      <c r="C1135" s="7"/>
      <c r="D1135" s="7" t="s">
        <v>1135</v>
      </c>
      <c r="E1135" s="4" t="s">
        <v>888</v>
      </c>
      <c r="F1135" s="5" t="s">
        <v>1065</v>
      </c>
      <c r="G1135" s="2">
        <v>29200</v>
      </c>
      <c r="H1135" s="2" t="s">
        <v>5089</v>
      </c>
    </row>
    <row r="1136" spans="1:8" s="6" customFormat="1" ht="10.95" customHeight="1" outlineLevel="5" x14ac:dyDescent="0.2">
      <c r="A1136" s="4" t="s">
        <v>888</v>
      </c>
      <c r="B1136" s="5" t="s">
        <v>1065</v>
      </c>
      <c r="C1136" s="7"/>
      <c r="D1136" s="7" t="s">
        <v>1136</v>
      </c>
      <c r="E1136" s="4" t="s">
        <v>888</v>
      </c>
      <c r="F1136" s="5" t="s">
        <v>1065</v>
      </c>
      <c r="G1136" s="2">
        <v>27817</v>
      </c>
      <c r="H1136" s="2" t="s">
        <v>5089</v>
      </c>
    </row>
    <row r="1137" spans="1:8" s="6" customFormat="1" ht="10.95" customHeight="1" outlineLevel="5" x14ac:dyDescent="0.2">
      <c r="A1137" s="4" t="s">
        <v>888</v>
      </c>
      <c r="B1137" s="5" t="s">
        <v>1065</v>
      </c>
      <c r="C1137" s="7"/>
      <c r="D1137" s="7" t="s">
        <v>1137</v>
      </c>
      <c r="E1137" s="4" t="s">
        <v>888</v>
      </c>
      <c r="F1137" s="5" t="s">
        <v>1065</v>
      </c>
      <c r="G1137" s="2">
        <v>27817</v>
      </c>
      <c r="H1137" s="2" t="s">
        <v>5089</v>
      </c>
    </row>
    <row r="1138" spans="1:8" s="6" customFormat="1" ht="22.95" customHeight="1" outlineLevel="5" x14ac:dyDescent="0.2">
      <c r="A1138" s="4" t="s">
        <v>888</v>
      </c>
      <c r="B1138" s="5" t="s">
        <v>1065</v>
      </c>
      <c r="C1138" s="7"/>
      <c r="D1138" s="7" t="s">
        <v>1138</v>
      </c>
      <c r="E1138" s="4" t="s">
        <v>888</v>
      </c>
      <c r="F1138" s="5" t="s">
        <v>1065</v>
      </c>
      <c r="G1138" s="2">
        <v>27817</v>
      </c>
      <c r="H1138" s="2" t="s">
        <v>5089</v>
      </c>
    </row>
    <row r="1139" spans="1:8" s="6" customFormat="1" ht="10.95" customHeight="1" outlineLevel="5" x14ac:dyDescent="0.2">
      <c r="A1139" s="4" t="s">
        <v>888</v>
      </c>
      <c r="B1139" s="5" t="s">
        <v>1065</v>
      </c>
      <c r="C1139" s="7"/>
      <c r="D1139" s="7" t="s">
        <v>1139</v>
      </c>
      <c r="E1139" s="4" t="s">
        <v>888</v>
      </c>
      <c r="F1139" s="5" t="s">
        <v>1065</v>
      </c>
      <c r="G1139" s="2">
        <v>27817</v>
      </c>
      <c r="H1139" s="2" t="s">
        <v>5089</v>
      </c>
    </row>
    <row r="1140" spans="1:8" s="6" customFormat="1" ht="22.95" customHeight="1" outlineLevel="5" x14ac:dyDescent="0.2">
      <c r="A1140" s="4" t="s">
        <v>888</v>
      </c>
      <c r="B1140" s="5" t="s">
        <v>1065</v>
      </c>
      <c r="C1140" s="7"/>
      <c r="D1140" s="7" t="s">
        <v>1140</v>
      </c>
      <c r="E1140" s="4" t="s">
        <v>888</v>
      </c>
      <c r="F1140" s="5" t="s">
        <v>1065</v>
      </c>
      <c r="G1140" s="2">
        <v>26140</v>
      </c>
      <c r="H1140" s="2" t="s">
        <v>5089</v>
      </c>
    </row>
    <row r="1141" spans="1:8" s="6" customFormat="1" ht="10.95" customHeight="1" outlineLevel="5" x14ac:dyDescent="0.2">
      <c r="A1141" s="4" t="s">
        <v>888</v>
      </c>
      <c r="B1141" s="5" t="s">
        <v>1065</v>
      </c>
      <c r="C1141" s="7"/>
      <c r="D1141" s="7" t="s">
        <v>1141</v>
      </c>
      <c r="E1141" s="4" t="s">
        <v>888</v>
      </c>
      <c r="F1141" s="5" t="s">
        <v>1065</v>
      </c>
      <c r="G1141" s="2">
        <v>26093</v>
      </c>
      <c r="H1141" s="2" t="s">
        <v>5089</v>
      </c>
    </row>
    <row r="1142" spans="1:8" s="6" customFormat="1" ht="22.95" customHeight="1" outlineLevel="5" x14ac:dyDescent="0.2">
      <c r="A1142" s="4" t="s">
        <v>888</v>
      </c>
      <c r="B1142" s="5" t="s">
        <v>1065</v>
      </c>
      <c r="C1142" s="7"/>
      <c r="D1142" s="7" t="s">
        <v>1142</v>
      </c>
      <c r="E1142" s="4" t="s">
        <v>888</v>
      </c>
      <c r="F1142" s="5" t="s">
        <v>1065</v>
      </c>
      <c r="G1142" s="2">
        <v>26093</v>
      </c>
      <c r="H1142" s="2" t="s">
        <v>5089</v>
      </c>
    </row>
    <row r="1143" spans="1:8" s="6" customFormat="1" ht="22.95" customHeight="1" outlineLevel="5" x14ac:dyDescent="0.2">
      <c r="A1143" s="4" t="s">
        <v>888</v>
      </c>
      <c r="B1143" s="5" t="s">
        <v>1065</v>
      </c>
      <c r="C1143" s="7"/>
      <c r="D1143" s="7" t="s">
        <v>1143</v>
      </c>
      <c r="E1143" s="4" t="s">
        <v>888</v>
      </c>
      <c r="F1143" s="5" t="s">
        <v>1065</v>
      </c>
      <c r="G1143" s="2">
        <v>26093</v>
      </c>
      <c r="H1143" s="2" t="s">
        <v>5089</v>
      </c>
    </row>
    <row r="1144" spans="1:8" s="6" customFormat="1" ht="10.95" customHeight="1" outlineLevel="5" x14ac:dyDescent="0.2">
      <c r="A1144" s="4" t="s">
        <v>888</v>
      </c>
      <c r="B1144" s="5" t="s">
        <v>1065</v>
      </c>
      <c r="C1144" s="7"/>
      <c r="D1144" s="7" t="s">
        <v>1144</v>
      </c>
      <c r="E1144" s="4" t="s">
        <v>888</v>
      </c>
      <c r="F1144" s="5" t="s">
        <v>1065</v>
      </c>
      <c r="G1144" s="2">
        <v>26093</v>
      </c>
      <c r="H1144" s="2" t="s">
        <v>5089</v>
      </c>
    </row>
    <row r="1145" spans="1:8" s="6" customFormat="1" ht="22.95" customHeight="1" outlineLevel="5" x14ac:dyDescent="0.2">
      <c r="A1145" s="4" t="s">
        <v>888</v>
      </c>
      <c r="B1145" s="5" t="s">
        <v>1065</v>
      </c>
      <c r="C1145" s="7"/>
      <c r="D1145" s="7" t="s">
        <v>1145</v>
      </c>
      <c r="E1145" s="4" t="s">
        <v>888</v>
      </c>
      <c r="F1145" s="5" t="s">
        <v>1065</v>
      </c>
      <c r="G1145" s="2">
        <v>25817</v>
      </c>
      <c r="H1145" s="2" t="s">
        <v>5089</v>
      </c>
    </row>
    <row r="1146" spans="1:8" s="6" customFormat="1" ht="22.95" customHeight="1" outlineLevel="5" x14ac:dyDescent="0.2">
      <c r="A1146" s="4" t="s">
        <v>888</v>
      </c>
      <c r="B1146" s="5" t="s">
        <v>1065</v>
      </c>
      <c r="C1146" s="7"/>
      <c r="D1146" s="7" t="s">
        <v>1146</v>
      </c>
      <c r="E1146" s="4" t="s">
        <v>888</v>
      </c>
      <c r="F1146" s="5" t="s">
        <v>1065</v>
      </c>
      <c r="G1146" s="2">
        <v>25817</v>
      </c>
      <c r="H1146" s="2" t="s">
        <v>5089</v>
      </c>
    </row>
    <row r="1147" spans="1:8" s="6" customFormat="1" ht="10.95" customHeight="1" outlineLevel="5" x14ac:dyDescent="0.2">
      <c r="A1147" s="4" t="s">
        <v>888</v>
      </c>
      <c r="B1147" s="5" t="s">
        <v>1065</v>
      </c>
      <c r="C1147" s="7"/>
      <c r="D1147" s="7" t="s">
        <v>1147</v>
      </c>
      <c r="E1147" s="4" t="s">
        <v>888</v>
      </c>
      <c r="F1147" s="5" t="s">
        <v>1065</v>
      </c>
      <c r="G1147" s="2">
        <v>20474.189999999999</v>
      </c>
      <c r="H1147" s="2" t="s">
        <v>5089</v>
      </c>
    </row>
    <row r="1148" spans="1:8" s="6" customFormat="1" ht="10.95" customHeight="1" outlineLevel="5" x14ac:dyDescent="0.2">
      <c r="A1148" s="4" t="s">
        <v>888</v>
      </c>
      <c r="B1148" s="5" t="s">
        <v>1065</v>
      </c>
      <c r="C1148" s="7"/>
      <c r="D1148" s="7" t="s">
        <v>1148</v>
      </c>
      <c r="E1148" s="4" t="s">
        <v>888</v>
      </c>
      <c r="F1148" s="5" t="s">
        <v>1065</v>
      </c>
      <c r="G1148" s="2">
        <v>14957.5</v>
      </c>
      <c r="H1148" s="2" t="s">
        <v>5089</v>
      </c>
    </row>
    <row r="1149" spans="1:8" s="6" customFormat="1" ht="10.95" customHeight="1" outlineLevel="5" x14ac:dyDescent="0.2">
      <c r="A1149" s="4" t="s">
        <v>888</v>
      </c>
      <c r="B1149" s="5" t="s">
        <v>1065</v>
      </c>
      <c r="C1149" s="7"/>
      <c r="D1149" s="7" t="s">
        <v>1149</v>
      </c>
      <c r="E1149" s="4" t="s">
        <v>888</v>
      </c>
      <c r="F1149" s="5" t="s">
        <v>1065</v>
      </c>
      <c r="G1149" s="2">
        <v>23317</v>
      </c>
      <c r="H1149" s="2" t="s">
        <v>5089</v>
      </c>
    </row>
    <row r="1150" spans="1:8" s="6" customFormat="1" ht="10.95" customHeight="1" outlineLevel="5" x14ac:dyDescent="0.2">
      <c r="A1150" s="4" t="s">
        <v>888</v>
      </c>
      <c r="B1150" s="5" t="s">
        <v>1065</v>
      </c>
      <c r="C1150" s="7"/>
      <c r="D1150" s="7" t="s">
        <v>1150</v>
      </c>
      <c r="E1150" s="4" t="s">
        <v>888</v>
      </c>
      <c r="F1150" s="5" t="s">
        <v>1065</v>
      </c>
      <c r="G1150" s="2">
        <v>23317</v>
      </c>
      <c r="H1150" s="2" t="s">
        <v>5089</v>
      </c>
    </row>
    <row r="1151" spans="1:8" s="6" customFormat="1" ht="22.95" customHeight="1" outlineLevel="5" x14ac:dyDescent="0.2">
      <c r="A1151" s="4" t="s">
        <v>888</v>
      </c>
      <c r="B1151" s="5" t="s">
        <v>1065</v>
      </c>
      <c r="C1151" s="7"/>
      <c r="D1151" s="7" t="s">
        <v>1151</v>
      </c>
      <c r="E1151" s="4" t="s">
        <v>888</v>
      </c>
      <c r="F1151" s="5" t="s">
        <v>1065</v>
      </c>
      <c r="G1151" s="2">
        <v>23115.39</v>
      </c>
      <c r="H1151" s="2" t="s">
        <v>5089</v>
      </c>
    </row>
    <row r="1152" spans="1:8" s="6" customFormat="1" ht="10.95" customHeight="1" outlineLevel="5" x14ac:dyDescent="0.2">
      <c r="A1152" s="4" t="s">
        <v>888</v>
      </c>
      <c r="B1152" s="5" t="s">
        <v>1065</v>
      </c>
      <c r="C1152" s="7"/>
      <c r="D1152" s="7" t="s">
        <v>1152</v>
      </c>
      <c r="E1152" s="4" t="s">
        <v>888</v>
      </c>
      <c r="F1152" s="5" t="s">
        <v>1065</v>
      </c>
      <c r="G1152" s="2">
        <v>23067</v>
      </c>
      <c r="H1152" s="2" t="s">
        <v>5089</v>
      </c>
    </row>
    <row r="1153" spans="1:8" s="6" customFormat="1" ht="10.95" customHeight="1" outlineLevel="5" x14ac:dyDescent="0.2">
      <c r="A1153" s="4" t="s">
        <v>888</v>
      </c>
      <c r="B1153" s="5" t="s">
        <v>1065</v>
      </c>
      <c r="C1153" s="7"/>
      <c r="D1153" s="7" t="s">
        <v>1153</v>
      </c>
      <c r="E1153" s="4" t="s">
        <v>888</v>
      </c>
      <c r="F1153" s="5" t="s">
        <v>1065</v>
      </c>
      <c r="G1153" s="2">
        <v>22458</v>
      </c>
      <c r="H1153" s="2" t="s">
        <v>5089</v>
      </c>
    </row>
    <row r="1154" spans="1:8" s="6" customFormat="1" ht="22.95" customHeight="1" outlineLevel="5" x14ac:dyDescent="0.2">
      <c r="A1154" s="4" t="s">
        <v>888</v>
      </c>
      <c r="B1154" s="5" t="s">
        <v>1065</v>
      </c>
      <c r="C1154" s="7"/>
      <c r="D1154" s="7" t="s">
        <v>1154</v>
      </c>
      <c r="E1154" s="4" t="s">
        <v>888</v>
      </c>
      <c r="F1154" s="5" t="s">
        <v>1065</v>
      </c>
      <c r="G1154" s="2">
        <v>31110</v>
      </c>
      <c r="H1154" s="2" t="s">
        <v>5089</v>
      </c>
    </row>
    <row r="1155" spans="1:8" s="6" customFormat="1" ht="22.95" customHeight="1" outlineLevel="5" x14ac:dyDescent="0.2">
      <c r="A1155" s="4" t="s">
        <v>888</v>
      </c>
      <c r="B1155" s="5" t="s">
        <v>1065</v>
      </c>
      <c r="C1155" s="7"/>
      <c r="D1155" s="7" t="s">
        <v>1155</v>
      </c>
      <c r="E1155" s="4" t="s">
        <v>888</v>
      </c>
      <c r="F1155" s="5" t="s">
        <v>1065</v>
      </c>
      <c r="G1155" s="2">
        <v>23675</v>
      </c>
      <c r="H1155" s="2" t="s">
        <v>5089</v>
      </c>
    </row>
    <row r="1156" spans="1:8" s="6" customFormat="1" ht="22.95" customHeight="1" outlineLevel="5" x14ac:dyDescent="0.2">
      <c r="A1156" s="4" t="s">
        <v>888</v>
      </c>
      <c r="B1156" s="5" t="s">
        <v>1065</v>
      </c>
      <c r="C1156" s="7"/>
      <c r="D1156" s="7" t="s">
        <v>1156</v>
      </c>
      <c r="E1156" s="4" t="s">
        <v>888</v>
      </c>
      <c r="F1156" s="5" t="s">
        <v>1065</v>
      </c>
      <c r="G1156" s="2">
        <v>21594</v>
      </c>
      <c r="H1156" s="2" t="s">
        <v>5089</v>
      </c>
    </row>
    <row r="1157" spans="1:8" s="6" customFormat="1" ht="10.95" customHeight="1" outlineLevel="5" x14ac:dyDescent="0.2">
      <c r="A1157" s="4" t="s">
        <v>888</v>
      </c>
      <c r="B1157" s="5" t="s">
        <v>1065</v>
      </c>
      <c r="C1157" s="7"/>
      <c r="D1157" s="7" t="s">
        <v>1157</v>
      </c>
      <c r="E1157" s="4" t="s">
        <v>888</v>
      </c>
      <c r="F1157" s="5" t="s">
        <v>1065</v>
      </c>
      <c r="G1157" s="2">
        <v>21594</v>
      </c>
      <c r="H1157" s="2" t="s">
        <v>5089</v>
      </c>
    </row>
    <row r="1158" spans="1:8" s="6" customFormat="1" ht="10.95" customHeight="1" outlineLevel="5" x14ac:dyDescent="0.2">
      <c r="A1158" s="4" t="s">
        <v>888</v>
      </c>
      <c r="B1158" s="5" t="s">
        <v>1065</v>
      </c>
      <c r="C1158" s="7"/>
      <c r="D1158" s="7" t="s">
        <v>1158</v>
      </c>
      <c r="E1158" s="4" t="s">
        <v>888</v>
      </c>
      <c r="F1158" s="5" t="s">
        <v>1065</v>
      </c>
      <c r="G1158" s="2">
        <v>14198.27</v>
      </c>
      <c r="H1158" s="2" t="s">
        <v>5089</v>
      </c>
    </row>
    <row r="1159" spans="1:8" s="6" customFormat="1" ht="10.95" customHeight="1" outlineLevel="5" x14ac:dyDescent="0.2">
      <c r="A1159" s="4" t="s">
        <v>888</v>
      </c>
      <c r="B1159" s="5" t="s">
        <v>1065</v>
      </c>
      <c r="C1159" s="7"/>
      <c r="D1159" s="7" t="s">
        <v>1159</v>
      </c>
      <c r="E1159" s="4" t="s">
        <v>888</v>
      </c>
      <c r="F1159" s="5" t="s">
        <v>1065</v>
      </c>
      <c r="G1159" s="2">
        <v>22950</v>
      </c>
      <c r="H1159" s="2" t="s">
        <v>5089</v>
      </c>
    </row>
    <row r="1160" spans="1:8" s="6" customFormat="1" ht="22.95" customHeight="1" outlineLevel="5" x14ac:dyDescent="0.2">
      <c r="A1160" s="4" t="s">
        <v>888</v>
      </c>
      <c r="B1160" s="5" t="s">
        <v>1065</v>
      </c>
      <c r="C1160" s="7"/>
      <c r="D1160" s="7" t="s">
        <v>1160</v>
      </c>
      <c r="E1160" s="4" t="s">
        <v>888</v>
      </c>
      <c r="F1160" s="5" t="s">
        <v>1065</v>
      </c>
      <c r="G1160" s="2">
        <v>22950</v>
      </c>
      <c r="H1160" s="2" t="s">
        <v>5089</v>
      </c>
    </row>
    <row r="1161" spans="1:8" s="6" customFormat="1" ht="22.95" customHeight="1" outlineLevel="5" x14ac:dyDescent="0.2">
      <c r="A1161" s="4" t="s">
        <v>888</v>
      </c>
      <c r="B1161" s="5" t="s">
        <v>1065</v>
      </c>
      <c r="C1161" s="7"/>
      <c r="D1161" s="7" t="s">
        <v>1161</v>
      </c>
      <c r="E1161" s="4" t="s">
        <v>888</v>
      </c>
      <c r="F1161" s="5" t="s">
        <v>1065</v>
      </c>
      <c r="G1161" s="2">
        <v>13800</v>
      </c>
      <c r="H1161" s="2" t="s">
        <v>5089</v>
      </c>
    </row>
    <row r="1162" spans="1:8" s="6" customFormat="1" ht="22.95" customHeight="1" outlineLevel="5" x14ac:dyDescent="0.2">
      <c r="A1162" s="4" t="s">
        <v>888</v>
      </c>
      <c r="B1162" s="5" t="s">
        <v>1065</v>
      </c>
      <c r="C1162" s="7"/>
      <c r="D1162" s="7" t="s">
        <v>1162</v>
      </c>
      <c r="E1162" s="4" t="s">
        <v>888</v>
      </c>
      <c r="F1162" s="5" t="s">
        <v>1065</v>
      </c>
      <c r="G1162" s="2">
        <v>27953.34</v>
      </c>
      <c r="H1162" s="2" t="s">
        <v>5089</v>
      </c>
    </row>
    <row r="1163" spans="1:8" s="6" customFormat="1" ht="10.95" customHeight="1" outlineLevel="5" x14ac:dyDescent="0.2">
      <c r="A1163" s="4" t="s">
        <v>888</v>
      </c>
      <c r="B1163" s="5" t="s">
        <v>1065</v>
      </c>
      <c r="C1163" s="7"/>
      <c r="D1163" s="7" t="s">
        <v>1163</v>
      </c>
      <c r="E1163" s="4" t="s">
        <v>888</v>
      </c>
      <c r="F1163" s="5" t="s">
        <v>1065</v>
      </c>
      <c r="G1163" s="2">
        <v>16211</v>
      </c>
      <c r="H1163" s="2" t="s">
        <v>5089</v>
      </c>
    </row>
    <row r="1164" spans="1:8" s="6" customFormat="1" ht="22.95" customHeight="1" outlineLevel="5" x14ac:dyDescent="0.2">
      <c r="A1164" s="4" t="s">
        <v>888</v>
      </c>
      <c r="B1164" s="5" t="s">
        <v>1065</v>
      </c>
      <c r="C1164" s="7"/>
      <c r="D1164" s="7" t="s">
        <v>1164</v>
      </c>
      <c r="E1164" s="4" t="s">
        <v>888</v>
      </c>
      <c r="F1164" s="5" t="s">
        <v>1065</v>
      </c>
      <c r="G1164" s="2">
        <v>25200</v>
      </c>
      <c r="H1164" s="2" t="s">
        <v>5089</v>
      </c>
    </row>
    <row r="1165" spans="1:8" s="6" customFormat="1" ht="22.95" customHeight="1" outlineLevel="5" x14ac:dyDescent="0.2">
      <c r="A1165" s="4" t="s">
        <v>888</v>
      </c>
      <c r="B1165" s="5" t="s">
        <v>1065</v>
      </c>
      <c r="C1165" s="7"/>
      <c r="D1165" s="7" t="s">
        <v>1165</v>
      </c>
      <c r="E1165" s="4" t="s">
        <v>888</v>
      </c>
      <c r="F1165" s="5" t="s">
        <v>1065</v>
      </c>
      <c r="G1165" s="2">
        <v>18711</v>
      </c>
      <c r="H1165" s="2" t="s">
        <v>5089</v>
      </c>
    </row>
    <row r="1166" spans="1:8" s="6" customFormat="1" ht="10.95" customHeight="1" outlineLevel="5" x14ac:dyDescent="0.2">
      <c r="A1166" s="4" t="s">
        <v>888</v>
      </c>
      <c r="B1166" s="5" t="s">
        <v>1065</v>
      </c>
      <c r="C1166" s="7"/>
      <c r="D1166" s="7" t="s">
        <v>1166</v>
      </c>
      <c r="E1166" s="4" t="s">
        <v>888</v>
      </c>
      <c r="F1166" s="5" t="s">
        <v>1065</v>
      </c>
      <c r="G1166" s="2">
        <v>25900</v>
      </c>
      <c r="H1166" s="2" t="s">
        <v>5089</v>
      </c>
    </row>
    <row r="1167" spans="1:8" s="6" customFormat="1" ht="10.95" customHeight="1" outlineLevel="5" x14ac:dyDescent="0.2">
      <c r="A1167" s="4" t="s">
        <v>888</v>
      </c>
      <c r="B1167" s="5" t="s">
        <v>1065</v>
      </c>
      <c r="C1167" s="7"/>
      <c r="D1167" s="7" t="s">
        <v>1167</v>
      </c>
      <c r="E1167" s="4" t="s">
        <v>888</v>
      </c>
      <c r="F1167" s="5" t="s">
        <v>1065</v>
      </c>
      <c r="G1167" s="2">
        <v>17401.740000000002</v>
      </c>
      <c r="H1167" s="2" t="s">
        <v>5089</v>
      </c>
    </row>
    <row r="1168" spans="1:8" s="6" customFormat="1" ht="22.95" customHeight="1" outlineLevel="5" x14ac:dyDescent="0.2">
      <c r="A1168" s="4" t="s">
        <v>888</v>
      </c>
      <c r="B1168" s="5" t="s">
        <v>1065</v>
      </c>
      <c r="C1168" s="7"/>
      <c r="D1168" s="7" t="s">
        <v>1168</v>
      </c>
      <c r="E1168" s="4" t="s">
        <v>888</v>
      </c>
      <c r="F1168" s="5" t="s">
        <v>1065</v>
      </c>
      <c r="G1168" s="2">
        <v>17040</v>
      </c>
      <c r="H1168" s="2" t="s">
        <v>5089</v>
      </c>
    </row>
    <row r="1169" spans="1:8" s="6" customFormat="1" ht="22.95" customHeight="1" outlineLevel="5" x14ac:dyDescent="0.2">
      <c r="A1169" s="4" t="s">
        <v>888</v>
      </c>
      <c r="B1169" s="5" t="s">
        <v>1065</v>
      </c>
      <c r="C1169" s="7"/>
      <c r="D1169" s="7" t="s">
        <v>1169</v>
      </c>
      <c r="E1169" s="4" t="s">
        <v>888</v>
      </c>
      <c r="F1169" s="5" t="s">
        <v>1065</v>
      </c>
      <c r="G1169" s="2">
        <v>14740</v>
      </c>
      <c r="H1169" s="2" t="s">
        <v>5089</v>
      </c>
    </row>
    <row r="1170" spans="1:8" s="6" customFormat="1" ht="22.95" customHeight="1" outlineLevel="5" x14ac:dyDescent="0.2">
      <c r="A1170" s="4" t="s">
        <v>888</v>
      </c>
      <c r="B1170" s="5" t="s">
        <v>1065</v>
      </c>
      <c r="C1170" s="7"/>
      <c r="D1170" s="7" t="s">
        <v>1170</v>
      </c>
      <c r="E1170" s="4" t="s">
        <v>888</v>
      </c>
      <c r="F1170" s="5" t="s">
        <v>1065</v>
      </c>
      <c r="G1170" s="2">
        <v>13680</v>
      </c>
      <c r="H1170" s="2" t="s">
        <v>5089</v>
      </c>
    </row>
    <row r="1171" spans="1:8" s="6" customFormat="1" ht="22.95" customHeight="1" outlineLevel="5" x14ac:dyDescent="0.2">
      <c r="A1171" s="4" t="s">
        <v>888</v>
      </c>
      <c r="B1171" s="5" t="s">
        <v>1065</v>
      </c>
      <c r="C1171" s="7"/>
      <c r="D1171" s="7" t="s">
        <v>1171</v>
      </c>
      <c r="E1171" s="4" t="s">
        <v>888</v>
      </c>
      <c r="F1171" s="5" t="s">
        <v>1065</v>
      </c>
      <c r="G1171" s="2">
        <v>18600</v>
      </c>
      <c r="H1171" s="2" t="s">
        <v>5089</v>
      </c>
    </row>
    <row r="1172" spans="1:8" s="6" customFormat="1" ht="10.95" customHeight="1" outlineLevel="5" x14ac:dyDescent="0.2">
      <c r="A1172" s="4" t="s">
        <v>888</v>
      </c>
      <c r="B1172" s="5" t="s">
        <v>1065</v>
      </c>
      <c r="C1172" s="7"/>
      <c r="D1172" s="7" t="s">
        <v>1172</v>
      </c>
      <c r="E1172" s="4" t="s">
        <v>888</v>
      </c>
      <c r="F1172" s="5" t="s">
        <v>1065</v>
      </c>
      <c r="G1172" s="2">
        <v>13520</v>
      </c>
      <c r="H1172" s="2" t="s">
        <v>5089</v>
      </c>
    </row>
    <row r="1173" spans="1:8" s="6" customFormat="1" ht="10.95" customHeight="1" outlineLevel="5" x14ac:dyDescent="0.2">
      <c r="A1173" s="4" t="s">
        <v>888</v>
      </c>
      <c r="B1173" s="5" t="s">
        <v>1065</v>
      </c>
      <c r="C1173" s="7"/>
      <c r="D1173" s="7" t="s">
        <v>1173</v>
      </c>
      <c r="E1173" s="4" t="s">
        <v>888</v>
      </c>
      <c r="F1173" s="5" t="s">
        <v>1065</v>
      </c>
      <c r="G1173" s="2">
        <v>16530</v>
      </c>
      <c r="H1173" s="2" t="s">
        <v>5089</v>
      </c>
    </row>
    <row r="1174" spans="1:8" s="6" customFormat="1" ht="10.95" customHeight="1" outlineLevel="5" x14ac:dyDescent="0.2">
      <c r="A1174" s="4" t="s">
        <v>888</v>
      </c>
      <c r="B1174" s="5" t="s">
        <v>1065</v>
      </c>
      <c r="C1174" s="7"/>
      <c r="D1174" s="7" t="s">
        <v>1174</v>
      </c>
      <c r="E1174" s="4" t="s">
        <v>888</v>
      </c>
      <c r="F1174" s="5" t="s">
        <v>1065</v>
      </c>
      <c r="G1174" s="2">
        <v>21375</v>
      </c>
      <c r="H1174" s="2" t="s">
        <v>5089</v>
      </c>
    </row>
    <row r="1175" spans="1:8" s="6" customFormat="1" ht="10.95" customHeight="1" outlineLevel="5" x14ac:dyDescent="0.2">
      <c r="A1175" s="4" t="s">
        <v>888</v>
      </c>
      <c r="B1175" s="5" t="s">
        <v>1065</v>
      </c>
      <c r="C1175" s="7"/>
      <c r="D1175" s="7" t="s">
        <v>1175</v>
      </c>
      <c r="E1175" s="4" t="s">
        <v>888</v>
      </c>
      <c r="F1175" s="5" t="s">
        <v>1065</v>
      </c>
      <c r="G1175" s="2">
        <v>14535</v>
      </c>
      <c r="H1175" s="2" t="s">
        <v>5089</v>
      </c>
    </row>
    <row r="1176" spans="1:8" s="6" customFormat="1" ht="10.95" customHeight="1" outlineLevel="5" x14ac:dyDescent="0.2">
      <c r="A1176" s="4" t="s">
        <v>888</v>
      </c>
      <c r="B1176" s="5" t="s">
        <v>1065</v>
      </c>
      <c r="C1176" s="7"/>
      <c r="D1176" s="7" t="s">
        <v>1176</v>
      </c>
      <c r="E1176" s="4" t="s">
        <v>888</v>
      </c>
      <c r="F1176" s="5" t="s">
        <v>1065</v>
      </c>
      <c r="G1176" s="2">
        <v>16550</v>
      </c>
      <c r="H1176" s="2" t="s">
        <v>5089</v>
      </c>
    </row>
    <row r="1177" spans="1:8" s="6" customFormat="1" ht="10.95" customHeight="1" outlineLevel="5" x14ac:dyDescent="0.2">
      <c r="A1177" s="4" t="s">
        <v>888</v>
      </c>
      <c r="B1177" s="5" t="s">
        <v>1065</v>
      </c>
      <c r="C1177" s="7"/>
      <c r="D1177" s="7" t="s">
        <v>1177</v>
      </c>
      <c r="E1177" s="4" t="s">
        <v>888</v>
      </c>
      <c r="F1177" s="5" t="s">
        <v>1065</v>
      </c>
      <c r="G1177" s="2">
        <v>16550</v>
      </c>
      <c r="H1177" s="2" t="s">
        <v>5089</v>
      </c>
    </row>
    <row r="1178" spans="1:8" s="6" customFormat="1" ht="10.95" customHeight="1" outlineLevel="5" x14ac:dyDescent="0.2">
      <c r="A1178" s="4" t="s">
        <v>888</v>
      </c>
      <c r="B1178" s="5" t="s">
        <v>1065</v>
      </c>
      <c r="C1178" s="7"/>
      <c r="D1178" s="7" t="s">
        <v>1178</v>
      </c>
      <c r="E1178" s="4" t="s">
        <v>888</v>
      </c>
      <c r="F1178" s="5" t="s">
        <v>1065</v>
      </c>
      <c r="G1178" s="2">
        <v>13680</v>
      </c>
      <c r="H1178" s="2" t="s">
        <v>5089</v>
      </c>
    </row>
    <row r="1179" spans="1:8" s="6" customFormat="1" ht="10.95" customHeight="1" outlineLevel="5" x14ac:dyDescent="0.2">
      <c r="A1179" s="4" t="s">
        <v>888</v>
      </c>
      <c r="B1179" s="5" t="s">
        <v>1065</v>
      </c>
      <c r="C1179" s="7"/>
      <c r="D1179" s="7" t="s">
        <v>1179</v>
      </c>
      <c r="E1179" s="4" t="s">
        <v>888</v>
      </c>
      <c r="F1179" s="5" t="s">
        <v>1065</v>
      </c>
      <c r="G1179" s="2">
        <v>18001.8</v>
      </c>
      <c r="H1179" s="2" t="s">
        <v>5089</v>
      </c>
    </row>
    <row r="1180" spans="1:8" s="6" customFormat="1" ht="10.95" customHeight="1" outlineLevel="5" x14ac:dyDescent="0.2">
      <c r="A1180" s="4" t="s">
        <v>888</v>
      </c>
      <c r="B1180" s="5" t="s">
        <v>1065</v>
      </c>
      <c r="C1180" s="7"/>
      <c r="D1180" s="7" t="s">
        <v>1180</v>
      </c>
      <c r="E1180" s="4" t="s">
        <v>888</v>
      </c>
      <c r="F1180" s="5" t="s">
        <v>1065</v>
      </c>
      <c r="G1180" s="2">
        <v>25094.59</v>
      </c>
      <c r="H1180" s="2" t="s">
        <v>5089</v>
      </c>
    </row>
    <row r="1181" spans="1:8" s="6" customFormat="1" ht="10.95" customHeight="1" outlineLevel="5" collapsed="1" x14ac:dyDescent="0.2">
      <c r="A1181" s="4" t="s">
        <v>888</v>
      </c>
      <c r="B1181" s="5" t="s">
        <v>1065</v>
      </c>
      <c r="C1181" s="7"/>
      <c r="D1181" s="7" t="s">
        <v>1181</v>
      </c>
      <c r="E1181" s="4" t="s">
        <v>888</v>
      </c>
      <c r="F1181" s="5" t="s">
        <v>1065</v>
      </c>
      <c r="G1181" s="2">
        <v>35437</v>
      </c>
      <c r="H1181" s="2" t="s">
        <v>5089</v>
      </c>
    </row>
    <row r="1182" spans="1:8" s="6" customFormat="1" ht="10.95" hidden="1" customHeight="1" outlineLevel="4" x14ac:dyDescent="0.2">
      <c r="A1182" s="4" t="s">
        <v>888</v>
      </c>
      <c r="B1182" s="5" t="s">
        <v>1182</v>
      </c>
      <c r="C1182" s="5" t="s">
        <v>1182</v>
      </c>
      <c r="D1182" s="5"/>
      <c r="E1182" s="4" t="s">
        <v>888</v>
      </c>
      <c r="F1182" s="5" t="s">
        <v>1182</v>
      </c>
      <c r="G1182" s="2" t="e">
        <v>#N/A</v>
      </c>
      <c r="H1182" s="2" t="s">
        <v>5089</v>
      </c>
    </row>
    <row r="1183" spans="1:8" s="6" customFormat="1" ht="22.95" customHeight="1" outlineLevel="5" x14ac:dyDescent="0.2">
      <c r="A1183" s="4" t="s">
        <v>888</v>
      </c>
      <c r="B1183" s="5" t="s">
        <v>1182</v>
      </c>
      <c r="C1183" s="7"/>
      <c r="D1183" s="7" t="s">
        <v>1183</v>
      </c>
      <c r="E1183" s="4" t="s">
        <v>888</v>
      </c>
      <c r="F1183" s="5" t="s">
        <v>1182</v>
      </c>
      <c r="G1183" s="2">
        <v>42250</v>
      </c>
      <c r="H1183" s="2" t="s">
        <v>5089</v>
      </c>
    </row>
    <row r="1184" spans="1:8" s="6" customFormat="1" ht="10.95" customHeight="1" outlineLevel="5" x14ac:dyDescent="0.2">
      <c r="A1184" s="4" t="s">
        <v>888</v>
      </c>
      <c r="B1184" s="5" t="s">
        <v>1182</v>
      </c>
      <c r="C1184" s="7"/>
      <c r="D1184" s="7" t="s">
        <v>1184</v>
      </c>
      <c r="E1184" s="4" t="s">
        <v>888</v>
      </c>
      <c r="F1184" s="5" t="s">
        <v>1182</v>
      </c>
      <c r="G1184" s="2">
        <v>54000</v>
      </c>
      <c r="H1184" s="2" t="s">
        <v>5089</v>
      </c>
    </row>
    <row r="1185" spans="1:8" s="6" customFormat="1" ht="10.95" customHeight="1" outlineLevel="5" x14ac:dyDescent="0.2">
      <c r="A1185" s="4" t="s">
        <v>888</v>
      </c>
      <c r="B1185" s="5" t="s">
        <v>1182</v>
      </c>
      <c r="C1185" s="7"/>
      <c r="D1185" s="7" t="s">
        <v>1185</v>
      </c>
      <c r="E1185" s="4" t="s">
        <v>888</v>
      </c>
      <c r="F1185" s="5" t="s">
        <v>1182</v>
      </c>
      <c r="G1185" s="2">
        <v>52200</v>
      </c>
      <c r="H1185" s="2" t="s">
        <v>5089</v>
      </c>
    </row>
    <row r="1186" spans="1:8" s="6" customFormat="1" ht="22.95" customHeight="1" outlineLevel="5" collapsed="1" x14ac:dyDescent="0.2">
      <c r="A1186" s="4" t="s">
        <v>888</v>
      </c>
      <c r="B1186" s="5" t="s">
        <v>1182</v>
      </c>
      <c r="C1186" s="7"/>
      <c r="D1186" s="7" t="s">
        <v>1186</v>
      </c>
      <c r="E1186" s="4" t="s">
        <v>888</v>
      </c>
      <c r="F1186" s="5" t="s">
        <v>1182</v>
      </c>
      <c r="G1186" s="2">
        <v>49500</v>
      </c>
      <c r="H1186" s="2" t="s">
        <v>5089</v>
      </c>
    </row>
    <row r="1187" spans="1:8" s="6" customFormat="1" ht="10.95" hidden="1" customHeight="1" outlineLevel="4" x14ac:dyDescent="0.2">
      <c r="A1187" s="4" t="s">
        <v>888</v>
      </c>
      <c r="B1187" s="5" t="s">
        <v>1187</v>
      </c>
      <c r="C1187" s="5" t="s">
        <v>1187</v>
      </c>
      <c r="D1187" s="5"/>
      <c r="E1187" s="4" t="s">
        <v>888</v>
      </c>
      <c r="F1187" s="5" t="s">
        <v>1187</v>
      </c>
      <c r="G1187" s="2" t="e">
        <v>#N/A</v>
      </c>
      <c r="H1187" s="2" t="s">
        <v>5089</v>
      </c>
    </row>
    <row r="1188" spans="1:8" s="6" customFormat="1" ht="22.95" customHeight="1" outlineLevel="5" x14ac:dyDescent="0.2">
      <c r="A1188" s="4" t="s">
        <v>888</v>
      </c>
      <c r="B1188" s="5" t="s">
        <v>1187</v>
      </c>
      <c r="C1188" s="7"/>
      <c r="D1188" s="7" t="s">
        <v>1188</v>
      </c>
      <c r="E1188" s="4" t="s">
        <v>888</v>
      </c>
      <c r="F1188" s="5" t="s">
        <v>1187</v>
      </c>
      <c r="G1188" s="2">
        <v>44515</v>
      </c>
      <c r="H1188" s="2" t="s">
        <v>5089</v>
      </c>
    </row>
    <row r="1189" spans="1:8" s="6" customFormat="1" ht="22.95" customHeight="1" outlineLevel="5" x14ac:dyDescent="0.2">
      <c r="A1189" s="4" t="s">
        <v>888</v>
      </c>
      <c r="B1189" s="5" t="s">
        <v>1187</v>
      </c>
      <c r="C1189" s="7"/>
      <c r="D1189" s="7" t="s">
        <v>1189</v>
      </c>
      <c r="E1189" s="4" t="s">
        <v>888</v>
      </c>
      <c r="F1189" s="5" t="s">
        <v>1187</v>
      </c>
      <c r="G1189" s="2">
        <v>37440</v>
      </c>
      <c r="H1189" s="2" t="s">
        <v>5089</v>
      </c>
    </row>
    <row r="1190" spans="1:8" ht="10.95" hidden="1" customHeight="1" outlineLevel="3" x14ac:dyDescent="0.2">
      <c r="A1190" s="4" t="s">
        <v>888</v>
      </c>
      <c r="B1190" s="5" t="s">
        <v>1190</v>
      </c>
      <c r="C1190" s="5" t="s">
        <v>1190</v>
      </c>
      <c r="D1190" s="5"/>
      <c r="E1190" s="4" t="s">
        <v>888</v>
      </c>
      <c r="F1190" s="5" t="s">
        <v>1190</v>
      </c>
      <c r="G1190" s="2" t="e">
        <v>#N/A</v>
      </c>
      <c r="H1190" s="2" t="s">
        <v>5089</v>
      </c>
    </row>
    <row r="1191" spans="1:8" s="6" customFormat="1" ht="22.95" customHeight="1" outlineLevel="4" x14ac:dyDescent="0.2">
      <c r="A1191" s="4" t="s">
        <v>888</v>
      </c>
      <c r="B1191" s="5" t="s">
        <v>1190</v>
      </c>
      <c r="C1191" s="7"/>
      <c r="D1191" s="7" t="s">
        <v>1191</v>
      </c>
      <c r="E1191" s="4" t="s">
        <v>888</v>
      </c>
      <c r="F1191" s="5" t="s">
        <v>1190</v>
      </c>
      <c r="G1191" s="2">
        <v>18125.518749999999</v>
      </c>
      <c r="H1191" s="2" t="s">
        <v>5089</v>
      </c>
    </row>
    <row r="1192" spans="1:8" s="6" customFormat="1" ht="22.95" customHeight="1" outlineLevel="4" x14ac:dyDescent="0.2">
      <c r="A1192" s="4" t="s">
        <v>888</v>
      </c>
      <c r="B1192" s="5" t="s">
        <v>1190</v>
      </c>
      <c r="C1192" s="7"/>
      <c r="D1192" s="7" t="s">
        <v>1192</v>
      </c>
      <c r="E1192" s="4" t="s">
        <v>888</v>
      </c>
      <c r="F1192" s="5" t="s">
        <v>1190</v>
      </c>
      <c r="G1192" s="2">
        <v>12613</v>
      </c>
      <c r="H1192" s="2" t="s">
        <v>5089</v>
      </c>
    </row>
    <row r="1193" spans="1:8" s="6" customFormat="1" ht="22.95" customHeight="1" outlineLevel="4" x14ac:dyDescent="0.2">
      <c r="A1193" s="4" t="s">
        <v>888</v>
      </c>
      <c r="B1193" s="5" t="s">
        <v>1190</v>
      </c>
      <c r="C1193" s="7"/>
      <c r="D1193" s="7" t="s">
        <v>1193</v>
      </c>
      <c r="E1193" s="4" t="s">
        <v>888</v>
      </c>
      <c r="F1193" s="5" t="s">
        <v>1190</v>
      </c>
      <c r="G1193" s="2">
        <v>7651.5294117647063</v>
      </c>
      <c r="H1193" s="2" t="s">
        <v>5089</v>
      </c>
    </row>
    <row r="1194" spans="1:8" s="6" customFormat="1" ht="22.95" customHeight="1" outlineLevel="4" x14ac:dyDescent="0.2">
      <c r="A1194" s="4" t="s">
        <v>888</v>
      </c>
      <c r="B1194" s="5" t="s">
        <v>1190</v>
      </c>
      <c r="C1194" s="7"/>
      <c r="D1194" s="7" t="s">
        <v>1194</v>
      </c>
      <c r="E1194" s="4" t="s">
        <v>888</v>
      </c>
      <c r="F1194" s="5" t="s">
        <v>1190</v>
      </c>
      <c r="G1194" s="2">
        <v>25375</v>
      </c>
      <c r="H1194" s="2" t="s">
        <v>5089</v>
      </c>
    </row>
    <row r="1195" spans="1:8" s="6" customFormat="1" ht="22.95" customHeight="1" outlineLevel="4" x14ac:dyDescent="0.2">
      <c r="A1195" s="4" t="s">
        <v>888</v>
      </c>
      <c r="B1195" s="5" t="s">
        <v>1190</v>
      </c>
      <c r="C1195" s="7"/>
      <c r="D1195" s="7" t="s">
        <v>1195</v>
      </c>
      <c r="E1195" s="4" t="s">
        <v>888</v>
      </c>
      <c r="F1195" s="5" t="s">
        <v>1190</v>
      </c>
      <c r="G1195" s="2">
        <v>12533.333333333334</v>
      </c>
      <c r="H1195" s="2" t="s">
        <v>5089</v>
      </c>
    </row>
    <row r="1196" spans="1:8" s="6" customFormat="1" ht="10.95" customHeight="1" outlineLevel="4" x14ac:dyDescent="0.2">
      <c r="A1196" s="4" t="s">
        <v>888</v>
      </c>
      <c r="B1196" s="5" t="s">
        <v>1190</v>
      </c>
      <c r="C1196" s="7"/>
      <c r="D1196" s="7" t="s">
        <v>1196</v>
      </c>
      <c r="E1196" s="4" t="s">
        <v>888</v>
      </c>
      <c r="F1196" s="5" t="s">
        <v>1190</v>
      </c>
      <c r="G1196" s="2">
        <v>6635</v>
      </c>
      <c r="H1196" s="2" t="s">
        <v>5089</v>
      </c>
    </row>
    <row r="1197" spans="1:8" s="6" customFormat="1" ht="22.95" customHeight="1" outlineLevel="4" x14ac:dyDescent="0.2">
      <c r="A1197" s="4" t="s">
        <v>888</v>
      </c>
      <c r="B1197" s="5" t="s">
        <v>1190</v>
      </c>
      <c r="C1197" s="7"/>
      <c r="D1197" s="7" t="s">
        <v>1197</v>
      </c>
      <c r="E1197" s="4" t="s">
        <v>888</v>
      </c>
      <c r="F1197" s="5" t="s">
        <v>1190</v>
      </c>
      <c r="G1197" s="2">
        <v>10717.857142857143</v>
      </c>
      <c r="H1197" s="2" t="s">
        <v>5089</v>
      </c>
    </row>
    <row r="1198" spans="1:8" s="6" customFormat="1" ht="10.95" customHeight="1" outlineLevel="4" x14ac:dyDescent="0.2">
      <c r="A1198" s="4" t="s">
        <v>888</v>
      </c>
      <c r="B1198" s="5" t="s">
        <v>1190</v>
      </c>
      <c r="C1198" s="7"/>
      <c r="D1198" s="7" t="s">
        <v>1198</v>
      </c>
      <c r="E1198" s="4" t="s">
        <v>888</v>
      </c>
      <c r="F1198" s="5" t="s">
        <v>1190</v>
      </c>
      <c r="G1198" s="2">
        <v>11712.51</v>
      </c>
      <c r="H1198" s="2" t="s">
        <v>5089</v>
      </c>
    </row>
    <row r="1199" spans="1:8" s="6" customFormat="1" ht="34.950000000000003" customHeight="1" outlineLevel="4" x14ac:dyDescent="0.2">
      <c r="A1199" s="4" t="s">
        <v>888</v>
      </c>
      <c r="B1199" s="5" t="s">
        <v>1190</v>
      </c>
      <c r="C1199" s="7"/>
      <c r="D1199" s="7" t="s">
        <v>1199</v>
      </c>
      <c r="E1199" s="4" t="s">
        <v>888</v>
      </c>
      <c r="F1199" s="5" t="s">
        <v>1190</v>
      </c>
      <c r="G1199" s="2">
        <v>28425</v>
      </c>
      <c r="H1199" s="2" t="s">
        <v>5089</v>
      </c>
    </row>
    <row r="1200" spans="1:8" s="6" customFormat="1" ht="22.95" customHeight="1" outlineLevel="4" x14ac:dyDescent="0.2">
      <c r="A1200" s="4" t="s">
        <v>888</v>
      </c>
      <c r="B1200" s="5" t="s">
        <v>1190</v>
      </c>
      <c r="C1200" s="7"/>
      <c r="D1200" s="7" t="s">
        <v>1200</v>
      </c>
      <c r="E1200" s="4" t="s">
        <v>888</v>
      </c>
      <c r="F1200" s="5" t="s">
        <v>1190</v>
      </c>
      <c r="G1200" s="2">
        <v>9421.2899999999991</v>
      </c>
      <c r="H1200" s="2" t="s">
        <v>5089</v>
      </c>
    </row>
    <row r="1201" spans="1:8" s="6" customFormat="1" ht="22.95" customHeight="1" outlineLevel="4" x14ac:dyDescent="0.2">
      <c r="A1201" s="4" t="s">
        <v>888</v>
      </c>
      <c r="B1201" s="5" t="s">
        <v>1190</v>
      </c>
      <c r="C1201" s="7"/>
      <c r="D1201" s="7" t="s">
        <v>1201</v>
      </c>
      <c r="E1201" s="4" t="s">
        <v>888</v>
      </c>
      <c r="F1201" s="5" t="s">
        <v>1190</v>
      </c>
      <c r="G1201" s="2">
        <v>7508</v>
      </c>
      <c r="H1201" s="2" t="s">
        <v>5089</v>
      </c>
    </row>
    <row r="1202" spans="1:8" s="6" customFormat="1" ht="22.95" customHeight="1" outlineLevel="4" x14ac:dyDescent="0.2">
      <c r="A1202" s="4" t="s">
        <v>888</v>
      </c>
      <c r="B1202" s="5" t="s">
        <v>1190</v>
      </c>
      <c r="C1202" s="7"/>
      <c r="D1202" s="7" t="s">
        <v>1202</v>
      </c>
      <c r="E1202" s="4" t="s">
        <v>888</v>
      </c>
      <c r="F1202" s="5" t="s">
        <v>1190</v>
      </c>
      <c r="G1202" s="2">
        <v>8283.5</v>
      </c>
      <c r="H1202" s="2" t="s">
        <v>5089</v>
      </c>
    </row>
    <row r="1203" spans="1:8" s="6" customFormat="1" ht="22.95" customHeight="1" outlineLevel="4" x14ac:dyDescent="0.2">
      <c r="A1203" s="4" t="s">
        <v>888</v>
      </c>
      <c r="B1203" s="5" t="s">
        <v>1190</v>
      </c>
      <c r="C1203" s="7"/>
      <c r="D1203" s="7" t="s">
        <v>1203</v>
      </c>
      <c r="E1203" s="4" t="s">
        <v>888</v>
      </c>
      <c r="F1203" s="5" t="s">
        <v>1190</v>
      </c>
      <c r="G1203" s="2">
        <v>17800</v>
      </c>
      <c r="H1203" s="2" t="s">
        <v>5089</v>
      </c>
    </row>
    <row r="1204" spans="1:8" s="6" customFormat="1" ht="10.95" customHeight="1" outlineLevel="4" x14ac:dyDescent="0.2">
      <c r="A1204" s="4" t="s">
        <v>888</v>
      </c>
      <c r="B1204" s="5" t="s">
        <v>1190</v>
      </c>
      <c r="C1204" s="7"/>
      <c r="D1204" s="7" t="s">
        <v>1204</v>
      </c>
      <c r="E1204" s="4" t="s">
        <v>888</v>
      </c>
      <c r="F1204" s="5" t="s">
        <v>1190</v>
      </c>
      <c r="G1204" s="2">
        <v>10911</v>
      </c>
      <c r="H1204" s="2" t="s">
        <v>5089</v>
      </c>
    </row>
    <row r="1205" spans="1:8" s="6" customFormat="1" ht="22.95" customHeight="1" outlineLevel="4" x14ac:dyDescent="0.2">
      <c r="A1205" s="4" t="s">
        <v>888</v>
      </c>
      <c r="B1205" s="5" t="s">
        <v>1190</v>
      </c>
      <c r="C1205" s="7"/>
      <c r="D1205" s="7" t="s">
        <v>1205</v>
      </c>
      <c r="E1205" s="4" t="s">
        <v>888</v>
      </c>
      <c r="F1205" s="5" t="s">
        <v>1190</v>
      </c>
      <c r="G1205" s="2">
        <v>6149.1428571428569</v>
      </c>
      <c r="H1205" s="2" t="s">
        <v>5089</v>
      </c>
    </row>
    <row r="1206" spans="1:8" s="6" customFormat="1" ht="22.95" customHeight="1" outlineLevel="4" x14ac:dyDescent="0.2">
      <c r="A1206" s="4" t="s">
        <v>888</v>
      </c>
      <c r="B1206" s="5" t="s">
        <v>1190</v>
      </c>
      <c r="C1206" s="7"/>
      <c r="D1206" s="7" t="s">
        <v>1206</v>
      </c>
      <c r="E1206" s="4" t="s">
        <v>888</v>
      </c>
      <c r="F1206" s="5" t="s">
        <v>1190</v>
      </c>
      <c r="G1206" s="2">
        <v>9510</v>
      </c>
      <c r="H1206" s="2" t="s">
        <v>5089</v>
      </c>
    </row>
    <row r="1207" spans="1:8" s="6" customFormat="1" ht="10.95" customHeight="1" outlineLevel="4" x14ac:dyDescent="0.2">
      <c r="A1207" s="4" t="s">
        <v>888</v>
      </c>
      <c r="B1207" s="5" t="s">
        <v>1190</v>
      </c>
      <c r="C1207" s="7"/>
      <c r="D1207" s="7" t="s">
        <v>1207</v>
      </c>
      <c r="E1207" s="4" t="s">
        <v>888</v>
      </c>
      <c r="F1207" s="5" t="s">
        <v>1190</v>
      </c>
      <c r="G1207" s="2">
        <v>7007</v>
      </c>
      <c r="H1207" s="2" t="s">
        <v>5089</v>
      </c>
    </row>
    <row r="1208" spans="1:8" s="6" customFormat="1" ht="22.95" customHeight="1" outlineLevel="4" x14ac:dyDescent="0.2">
      <c r="A1208" s="4" t="s">
        <v>888</v>
      </c>
      <c r="B1208" s="5" t="s">
        <v>1190</v>
      </c>
      <c r="C1208" s="7"/>
      <c r="D1208" s="7" t="s">
        <v>1208</v>
      </c>
      <c r="E1208" s="4" t="s">
        <v>888</v>
      </c>
      <c r="F1208" s="5" t="s">
        <v>1190</v>
      </c>
      <c r="G1208" s="2">
        <v>16450</v>
      </c>
      <c r="H1208" s="2" t="s">
        <v>5089</v>
      </c>
    </row>
    <row r="1209" spans="1:8" s="6" customFormat="1" ht="10.95" customHeight="1" outlineLevel="4" x14ac:dyDescent="0.2">
      <c r="A1209" s="4" t="s">
        <v>888</v>
      </c>
      <c r="B1209" s="5" t="s">
        <v>1190</v>
      </c>
      <c r="C1209" s="7"/>
      <c r="D1209" s="7" t="s">
        <v>1209</v>
      </c>
      <c r="E1209" s="4" t="s">
        <v>888</v>
      </c>
      <c r="F1209" s="5" t="s">
        <v>1190</v>
      </c>
      <c r="G1209" s="2">
        <v>17832.665000000001</v>
      </c>
      <c r="H1209" s="2" t="s">
        <v>5089</v>
      </c>
    </row>
    <row r="1210" spans="1:8" s="6" customFormat="1" ht="22.95" customHeight="1" outlineLevel="4" x14ac:dyDescent="0.2">
      <c r="A1210" s="4" t="s">
        <v>888</v>
      </c>
      <c r="B1210" s="5" t="s">
        <v>1190</v>
      </c>
      <c r="C1210" s="7"/>
      <c r="D1210" s="7" t="s">
        <v>1210</v>
      </c>
      <c r="E1210" s="4" t="s">
        <v>888</v>
      </c>
      <c r="F1210" s="5" t="s">
        <v>1190</v>
      </c>
      <c r="G1210" s="2">
        <v>8800</v>
      </c>
      <c r="H1210" s="2" t="s">
        <v>5089</v>
      </c>
    </row>
    <row r="1211" spans="1:8" s="6" customFormat="1" ht="22.95" customHeight="1" outlineLevel="4" x14ac:dyDescent="0.2">
      <c r="A1211" s="4" t="s">
        <v>888</v>
      </c>
      <c r="B1211" s="5" t="s">
        <v>1190</v>
      </c>
      <c r="C1211" s="7"/>
      <c r="D1211" s="7" t="s">
        <v>1211</v>
      </c>
      <c r="E1211" s="4" t="s">
        <v>888</v>
      </c>
      <c r="F1211" s="5" t="s">
        <v>1190</v>
      </c>
      <c r="G1211" s="2">
        <v>9247.6666666666661</v>
      </c>
      <c r="H1211" s="2" t="s">
        <v>5089</v>
      </c>
    </row>
    <row r="1212" spans="1:8" s="6" customFormat="1" ht="22.95" customHeight="1" outlineLevel="4" x14ac:dyDescent="0.2">
      <c r="A1212" s="4" t="s">
        <v>888</v>
      </c>
      <c r="B1212" s="5" t="s">
        <v>1190</v>
      </c>
      <c r="C1212" s="7"/>
      <c r="D1212" s="7" t="s">
        <v>1212</v>
      </c>
      <c r="E1212" s="4" t="s">
        <v>888</v>
      </c>
      <c r="F1212" s="5" t="s">
        <v>1190</v>
      </c>
      <c r="G1212" s="2">
        <v>12900</v>
      </c>
      <c r="H1212" s="2" t="s">
        <v>5089</v>
      </c>
    </row>
    <row r="1213" spans="1:8" s="6" customFormat="1" ht="22.95" customHeight="1" outlineLevel="4" x14ac:dyDescent="0.2">
      <c r="A1213" s="4" t="s">
        <v>888</v>
      </c>
      <c r="B1213" s="5" t="s">
        <v>1190</v>
      </c>
      <c r="C1213" s="7"/>
      <c r="D1213" s="7" t="s">
        <v>1213</v>
      </c>
      <c r="E1213" s="4" t="s">
        <v>888</v>
      </c>
      <c r="F1213" s="5" t="s">
        <v>1190</v>
      </c>
      <c r="G1213" s="2">
        <v>25000</v>
      </c>
      <c r="H1213" s="2" t="s">
        <v>5089</v>
      </c>
    </row>
    <row r="1214" spans="1:8" s="6" customFormat="1" ht="22.95" customHeight="1" outlineLevel="4" x14ac:dyDescent="0.2">
      <c r="A1214" s="4" t="s">
        <v>888</v>
      </c>
      <c r="B1214" s="5" t="s">
        <v>1190</v>
      </c>
      <c r="C1214" s="7"/>
      <c r="D1214" s="7" t="s">
        <v>1214</v>
      </c>
      <c r="E1214" s="4" t="s">
        <v>888</v>
      </c>
      <c r="F1214" s="5" t="s">
        <v>1190</v>
      </c>
      <c r="G1214" s="2">
        <v>23200</v>
      </c>
      <c r="H1214" s="2" t="s">
        <v>5089</v>
      </c>
    </row>
    <row r="1215" spans="1:8" s="6" customFormat="1" ht="22.95" customHeight="1" outlineLevel="4" x14ac:dyDescent="0.2">
      <c r="A1215" s="4" t="s">
        <v>888</v>
      </c>
      <c r="B1215" s="5" t="s">
        <v>1190</v>
      </c>
      <c r="C1215" s="7"/>
      <c r="D1215" s="7" t="s">
        <v>1215</v>
      </c>
      <c r="E1215" s="4" t="s">
        <v>888</v>
      </c>
      <c r="F1215" s="5" t="s">
        <v>1190</v>
      </c>
      <c r="G1215" s="2">
        <v>3715.8333333333335</v>
      </c>
      <c r="H1215" s="2" t="s">
        <v>5089</v>
      </c>
    </row>
    <row r="1216" spans="1:8" s="6" customFormat="1" ht="22.95" customHeight="1" outlineLevel="4" x14ac:dyDescent="0.2">
      <c r="A1216" s="4" t="s">
        <v>888</v>
      </c>
      <c r="B1216" s="5" t="s">
        <v>1190</v>
      </c>
      <c r="C1216" s="7"/>
      <c r="D1216" s="7" t="s">
        <v>1216</v>
      </c>
      <c r="E1216" s="4" t="s">
        <v>888</v>
      </c>
      <c r="F1216" s="5" t="s">
        <v>1190</v>
      </c>
      <c r="G1216" s="2">
        <v>4324</v>
      </c>
      <c r="H1216" s="2" t="s">
        <v>5089</v>
      </c>
    </row>
    <row r="1217" spans="1:8" s="6" customFormat="1" ht="10.95" customHeight="1" outlineLevel="4" x14ac:dyDescent="0.2">
      <c r="A1217" s="4" t="s">
        <v>888</v>
      </c>
      <c r="B1217" s="5" t="s">
        <v>1190</v>
      </c>
      <c r="C1217" s="7"/>
      <c r="D1217" s="7" t="s">
        <v>1217</v>
      </c>
      <c r="E1217" s="4" t="s">
        <v>888</v>
      </c>
      <c r="F1217" s="5" t="s">
        <v>1190</v>
      </c>
      <c r="G1217" s="2">
        <v>10152</v>
      </c>
      <c r="H1217" s="2" t="s">
        <v>5089</v>
      </c>
    </row>
    <row r="1218" spans="1:8" s="6" customFormat="1" ht="22.95" customHeight="1" outlineLevel="4" x14ac:dyDescent="0.2">
      <c r="A1218" s="4" t="s">
        <v>888</v>
      </c>
      <c r="B1218" s="5" t="s">
        <v>1190</v>
      </c>
      <c r="C1218" s="7"/>
      <c r="D1218" s="7" t="s">
        <v>1218</v>
      </c>
      <c r="E1218" s="4" t="s">
        <v>888</v>
      </c>
      <c r="F1218" s="5" t="s">
        <v>1190</v>
      </c>
      <c r="G1218" s="2">
        <v>10590.05</v>
      </c>
      <c r="H1218" s="2" t="s">
        <v>5089</v>
      </c>
    </row>
    <row r="1219" spans="1:8" s="6" customFormat="1" ht="22.95" customHeight="1" outlineLevel="4" x14ac:dyDescent="0.2">
      <c r="A1219" s="4" t="s">
        <v>888</v>
      </c>
      <c r="B1219" s="5" t="s">
        <v>1190</v>
      </c>
      <c r="C1219" s="7"/>
      <c r="D1219" s="7" t="s">
        <v>1219</v>
      </c>
      <c r="E1219" s="4" t="s">
        <v>888</v>
      </c>
      <c r="F1219" s="5" t="s">
        <v>1190</v>
      </c>
      <c r="G1219" s="2">
        <v>6006</v>
      </c>
      <c r="H1219" s="2" t="s">
        <v>5089</v>
      </c>
    </row>
    <row r="1220" spans="1:8" s="6" customFormat="1" ht="10.95" customHeight="1" outlineLevel="4" x14ac:dyDescent="0.2">
      <c r="A1220" s="4" t="s">
        <v>888</v>
      </c>
      <c r="B1220" s="5" t="s">
        <v>1190</v>
      </c>
      <c r="C1220" s="7"/>
      <c r="D1220" s="7" t="s">
        <v>1220</v>
      </c>
      <c r="E1220" s="4" t="s">
        <v>888</v>
      </c>
      <c r="F1220" s="5" t="s">
        <v>1190</v>
      </c>
      <c r="G1220" s="2">
        <v>7900</v>
      </c>
      <c r="H1220" s="2" t="s">
        <v>5089</v>
      </c>
    </row>
    <row r="1221" spans="1:8" s="6" customFormat="1" ht="22.95" customHeight="1" outlineLevel="4" x14ac:dyDescent="0.2">
      <c r="A1221" s="4" t="s">
        <v>888</v>
      </c>
      <c r="B1221" s="5" t="s">
        <v>1190</v>
      </c>
      <c r="C1221" s="7"/>
      <c r="D1221" s="7" t="s">
        <v>1221</v>
      </c>
      <c r="E1221" s="4" t="s">
        <v>888</v>
      </c>
      <c r="F1221" s="5" t="s">
        <v>1190</v>
      </c>
      <c r="G1221" s="2">
        <v>3704.1675</v>
      </c>
      <c r="H1221" s="2" t="s">
        <v>5089</v>
      </c>
    </row>
    <row r="1222" spans="1:8" s="6" customFormat="1" ht="22.95" customHeight="1" outlineLevel="4" x14ac:dyDescent="0.2">
      <c r="A1222" s="4" t="s">
        <v>888</v>
      </c>
      <c r="B1222" s="5" t="s">
        <v>1190</v>
      </c>
      <c r="C1222" s="7"/>
      <c r="D1222" s="7" t="s">
        <v>1222</v>
      </c>
      <c r="E1222" s="4" t="s">
        <v>888</v>
      </c>
      <c r="F1222" s="5" t="s">
        <v>1190</v>
      </c>
      <c r="G1222" s="2">
        <v>12700</v>
      </c>
      <c r="H1222" s="2" t="s">
        <v>5089</v>
      </c>
    </row>
    <row r="1223" spans="1:8" s="6" customFormat="1" ht="22.95" customHeight="1" outlineLevel="4" x14ac:dyDescent="0.2">
      <c r="A1223" s="4" t="s">
        <v>888</v>
      </c>
      <c r="B1223" s="5" t="s">
        <v>1190</v>
      </c>
      <c r="C1223" s="7"/>
      <c r="D1223" s="7" t="s">
        <v>1223</v>
      </c>
      <c r="E1223" s="4" t="s">
        <v>888</v>
      </c>
      <c r="F1223" s="5" t="s">
        <v>1190</v>
      </c>
      <c r="G1223" s="2">
        <v>12387</v>
      </c>
      <c r="H1223" s="2" t="s">
        <v>5089</v>
      </c>
    </row>
    <row r="1224" spans="1:8" s="6" customFormat="1" ht="22.95" customHeight="1" outlineLevel="4" x14ac:dyDescent="0.2">
      <c r="A1224" s="4" t="s">
        <v>888</v>
      </c>
      <c r="B1224" s="5" t="s">
        <v>1190</v>
      </c>
      <c r="C1224" s="7"/>
      <c r="D1224" s="7" t="s">
        <v>1224</v>
      </c>
      <c r="E1224" s="4" t="s">
        <v>888</v>
      </c>
      <c r="F1224" s="5" t="s">
        <v>1190</v>
      </c>
      <c r="G1224" s="2">
        <v>11534</v>
      </c>
      <c r="H1224" s="2" t="s">
        <v>5089</v>
      </c>
    </row>
    <row r="1225" spans="1:8" s="6" customFormat="1" ht="22.95" customHeight="1" outlineLevel="4" x14ac:dyDescent="0.2">
      <c r="A1225" s="4" t="s">
        <v>888</v>
      </c>
      <c r="B1225" s="5" t="s">
        <v>1190</v>
      </c>
      <c r="C1225" s="7"/>
      <c r="D1225" s="7" t="s">
        <v>1225</v>
      </c>
      <c r="E1225" s="4" t="s">
        <v>888</v>
      </c>
      <c r="F1225" s="5" t="s">
        <v>1190</v>
      </c>
      <c r="G1225" s="2">
        <v>11800</v>
      </c>
      <c r="H1225" s="2" t="s">
        <v>5089</v>
      </c>
    </row>
    <row r="1226" spans="1:8" s="6" customFormat="1" ht="22.95" customHeight="1" outlineLevel="4" x14ac:dyDescent="0.2">
      <c r="A1226" s="4" t="s">
        <v>888</v>
      </c>
      <c r="B1226" s="5" t="s">
        <v>1190</v>
      </c>
      <c r="C1226" s="7"/>
      <c r="D1226" s="7" t="s">
        <v>1226</v>
      </c>
      <c r="E1226" s="4" t="s">
        <v>888</v>
      </c>
      <c r="F1226" s="5" t="s">
        <v>1190</v>
      </c>
      <c r="G1226" s="2">
        <v>6106</v>
      </c>
      <c r="H1226" s="2" t="s">
        <v>5089</v>
      </c>
    </row>
    <row r="1227" spans="1:8" s="6" customFormat="1" ht="22.95" customHeight="1" outlineLevel="4" x14ac:dyDescent="0.2">
      <c r="A1227" s="4" t="s">
        <v>888</v>
      </c>
      <c r="B1227" s="5" t="s">
        <v>1190</v>
      </c>
      <c r="C1227" s="7"/>
      <c r="D1227" s="7" t="s">
        <v>1227</v>
      </c>
      <c r="E1227" s="4" t="s">
        <v>888</v>
      </c>
      <c r="F1227" s="5" t="s">
        <v>1190</v>
      </c>
      <c r="G1227" s="2">
        <v>2303</v>
      </c>
      <c r="H1227" s="2" t="s">
        <v>5089</v>
      </c>
    </row>
    <row r="1228" spans="1:8" s="6" customFormat="1" ht="22.95" customHeight="1" outlineLevel="4" x14ac:dyDescent="0.2">
      <c r="A1228" s="4" t="s">
        <v>888</v>
      </c>
      <c r="B1228" s="5" t="s">
        <v>1190</v>
      </c>
      <c r="C1228" s="7"/>
      <c r="D1228" s="7" t="s">
        <v>1228</v>
      </c>
      <c r="E1228" s="4" t="s">
        <v>888</v>
      </c>
      <c r="F1228" s="5" t="s">
        <v>1190</v>
      </c>
      <c r="G1228" s="2">
        <v>9200</v>
      </c>
      <c r="H1228" s="2" t="s">
        <v>5089</v>
      </c>
    </row>
    <row r="1229" spans="1:8" s="6" customFormat="1" ht="22.95" customHeight="1" outlineLevel="4" x14ac:dyDescent="0.2">
      <c r="A1229" s="4" t="s">
        <v>888</v>
      </c>
      <c r="B1229" s="5" t="s">
        <v>1190</v>
      </c>
      <c r="C1229" s="7"/>
      <c r="D1229" s="7" t="s">
        <v>1229</v>
      </c>
      <c r="E1229" s="4" t="s">
        <v>888</v>
      </c>
      <c r="F1229" s="5" t="s">
        <v>1190</v>
      </c>
      <c r="G1229" s="2">
        <v>9009</v>
      </c>
      <c r="H1229" s="2" t="s">
        <v>5089</v>
      </c>
    </row>
    <row r="1230" spans="1:8" s="6" customFormat="1" ht="10.95" customHeight="1" outlineLevel="4" x14ac:dyDescent="0.2">
      <c r="A1230" s="4" t="s">
        <v>888</v>
      </c>
      <c r="B1230" s="5" t="s">
        <v>1190</v>
      </c>
      <c r="C1230" s="7"/>
      <c r="D1230" s="7" t="s">
        <v>1230</v>
      </c>
      <c r="E1230" s="4" t="s">
        <v>888</v>
      </c>
      <c r="F1230" s="5" t="s">
        <v>1190</v>
      </c>
      <c r="G1230" s="2">
        <v>14006.815000000001</v>
      </c>
      <c r="H1230" s="2" t="s">
        <v>5089</v>
      </c>
    </row>
    <row r="1231" spans="1:8" s="6" customFormat="1" ht="10.95" customHeight="1" outlineLevel="4" x14ac:dyDescent="0.2">
      <c r="A1231" s="4" t="s">
        <v>888</v>
      </c>
      <c r="B1231" s="5" t="s">
        <v>1190</v>
      </c>
      <c r="C1231" s="7"/>
      <c r="D1231" s="7" t="s">
        <v>1231</v>
      </c>
      <c r="E1231" s="4" t="s">
        <v>888</v>
      </c>
      <c r="F1231" s="5" t="s">
        <v>1190</v>
      </c>
      <c r="G1231" s="2">
        <v>13600.94</v>
      </c>
      <c r="H1231" s="2" t="s">
        <v>5089</v>
      </c>
    </row>
    <row r="1232" spans="1:8" s="6" customFormat="1" ht="22.95" customHeight="1" outlineLevel="4" x14ac:dyDescent="0.2">
      <c r="A1232" s="4" t="s">
        <v>888</v>
      </c>
      <c r="B1232" s="5" t="s">
        <v>1190</v>
      </c>
      <c r="C1232" s="7"/>
      <c r="D1232" s="7" t="s">
        <v>1232</v>
      </c>
      <c r="E1232" s="4" t="s">
        <v>888</v>
      </c>
      <c r="F1232" s="5" t="s">
        <v>1190</v>
      </c>
      <c r="G1232" s="2">
        <v>3884</v>
      </c>
      <c r="H1232" s="2" t="s">
        <v>5089</v>
      </c>
    </row>
    <row r="1233" spans="1:8" s="6" customFormat="1" ht="10.95" customHeight="1" outlineLevel="4" x14ac:dyDescent="0.2">
      <c r="A1233" s="4" t="s">
        <v>888</v>
      </c>
      <c r="B1233" s="5" t="s">
        <v>1190</v>
      </c>
      <c r="C1233" s="7"/>
      <c r="D1233" s="7" t="s">
        <v>1233</v>
      </c>
      <c r="E1233" s="4" t="s">
        <v>888</v>
      </c>
      <c r="F1233" s="5" t="s">
        <v>1190</v>
      </c>
      <c r="G1233" s="2">
        <v>11808.86</v>
      </c>
      <c r="H1233" s="2" t="s">
        <v>5089</v>
      </c>
    </row>
    <row r="1234" spans="1:8" s="6" customFormat="1" ht="10.95" customHeight="1" outlineLevel="4" x14ac:dyDescent="0.2">
      <c r="A1234" s="4" t="s">
        <v>888</v>
      </c>
      <c r="B1234" s="5" t="s">
        <v>1190</v>
      </c>
      <c r="C1234" s="7"/>
      <c r="D1234" s="7" t="s">
        <v>1234</v>
      </c>
      <c r="E1234" s="4" t="s">
        <v>888</v>
      </c>
      <c r="F1234" s="5" t="s">
        <v>1190</v>
      </c>
      <c r="G1234" s="2">
        <v>10700</v>
      </c>
      <c r="H1234" s="2" t="s">
        <v>5089</v>
      </c>
    </row>
    <row r="1235" spans="1:8" s="6" customFormat="1" ht="10.95" customHeight="1" outlineLevel="4" x14ac:dyDescent="0.2">
      <c r="A1235" s="4" t="s">
        <v>888</v>
      </c>
      <c r="B1235" s="5" t="s">
        <v>1190</v>
      </c>
      <c r="C1235" s="7"/>
      <c r="D1235" s="7" t="s">
        <v>1235</v>
      </c>
      <c r="E1235" s="4" t="s">
        <v>888</v>
      </c>
      <c r="F1235" s="5" t="s">
        <v>1190</v>
      </c>
      <c r="G1235" s="2">
        <v>38376</v>
      </c>
      <c r="H1235" s="2" t="s">
        <v>5089</v>
      </c>
    </row>
    <row r="1236" spans="1:8" s="6" customFormat="1" ht="10.95" customHeight="1" outlineLevel="4" x14ac:dyDescent="0.2">
      <c r="A1236" s="4" t="s">
        <v>888</v>
      </c>
      <c r="B1236" s="5" t="s">
        <v>1190</v>
      </c>
      <c r="C1236" s="7"/>
      <c r="D1236" s="7" t="s">
        <v>1236</v>
      </c>
      <c r="E1236" s="4" t="s">
        <v>888</v>
      </c>
      <c r="F1236" s="5" t="s">
        <v>1190</v>
      </c>
      <c r="G1236" s="2">
        <v>11712.51</v>
      </c>
      <c r="H1236" s="2" t="s">
        <v>5089</v>
      </c>
    </row>
    <row r="1237" spans="1:8" ht="10.95" hidden="1" customHeight="1" outlineLevel="3" x14ac:dyDescent="0.2">
      <c r="A1237" s="4" t="s">
        <v>888</v>
      </c>
      <c r="B1237" s="5" t="s">
        <v>1237</v>
      </c>
      <c r="C1237" s="5" t="s">
        <v>1237</v>
      </c>
      <c r="D1237" s="5"/>
      <c r="E1237" s="4" t="s">
        <v>888</v>
      </c>
      <c r="F1237" s="5" t="s">
        <v>1237</v>
      </c>
      <c r="G1237" s="2" t="e">
        <v>#N/A</v>
      </c>
      <c r="H1237" s="2" t="s">
        <v>5089</v>
      </c>
    </row>
    <row r="1238" spans="1:8" s="6" customFormat="1" ht="10.95" customHeight="1" outlineLevel="4" x14ac:dyDescent="0.2">
      <c r="A1238" s="4" t="s">
        <v>888</v>
      </c>
      <c r="B1238" s="5" t="s">
        <v>1237</v>
      </c>
      <c r="C1238" s="7"/>
      <c r="D1238" s="7" t="s">
        <v>1238</v>
      </c>
      <c r="E1238" s="4" t="s">
        <v>888</v>
      </c>
      <c r="F1238" s="5" t="s">
        <v>1237</v>
      </c>
      <c r="G1238" s="2">
        <v>1611.5527272727275</v>
      </c>
      <c r="H1238" s="2" t="s">
        <v>5089</v>
      </c>
    </row>
    <row r="1239" spans="1:8" s="6" customFormat="1" ht="10.95" customHeight="1" outlineLevel="4" x14ac:dyDescent="0.2">
      <c r="A1239" s="4" t="s">
        <v>888</v>
      </c>
      <c r="B1239" s="5" t="s">
        <v>1237</v>
      </c>
      <c r="C1239" s="7"/>
      <c r="D1239" s="7" t="s">
        <v>1239</v>
      </c>
      <c r="E1239" s="4" t="s">
        <v>888</v>
      </c>
      <c r="F1239" s="5" t="s">
        <v>1237</v>
      </c>
      <c r="G1239" s="2">
        <v>3880</v>
      </c>
      <c r="H1239" s="2" t="s">
        <v>5089</v>
      </c>
    </row>
    <row r="1240" spans="1:8" s="6" customFormat="1" ht="10.95" customHeight="1" outlineLevel="4" x14ac:dyDescent="0.2">
      <c r="A1240" s="4" t="s">
        <v>888</v>
      </c>
      <c r="B1240" s="5" t="s">
        <v>1237</v>
      </c>
      <c r="C1240" s="7"/>
      <c r="D1240" s="7" t="s">
        <v>1240</v>
      </c>
      <c r="E1240" s="4" t="s">
        <v>888</v>
      </c>
      <c r="F1240" s="5" t="s">
        <v>1237</v>
      </c>
      <c r="G1240" s="2">
        <v>2317</v>
      </c>
      <c r="H1240" s="2" t="s">
        <v>5089</v>
      </c>
    </row>
    <row r="1241" spans="1:8" ht="10.95" hidden="1" customHeight="1" outlineLevel="2" x14ac:dyDescent="0.2">
      <c r="A1241" s="4" t="s">
        <v>888</v>
      </c>
      <c r="B1241" s="5" t="s">
        <v>1241</v>
      </c>
      <c r="C1241" s="5" t="s">
        <v>1241</v>
      </c>
      <c r="D1241" s="5"/>
      <c r="E1241" s="4" t="s">
        <v>888</v>
      </c>
      <c r="F1241" s="5" t="s">
        <v>1241</v>
      </c>
      <c r="G1241" s="2" t="e">
        <v>#N/A</v>
      </c>
      <c r="H1241" s="2" t="s">
        <v>5089</v>
      </c>
    </row>
    <row r="1242" spans="1:8" ht="10.95" customHeight="1" outlineLevel="3" x14ac:dyDescent="0.2">
      <c r="A1242" s="4" t="s">
        <v>888</v>
      </c>
      <c r="B1242" s="5" t="s">
        <v>1241</v>
      </c>
      <c r="C1242" s="7"/>
      <c r="D1242" s="7" t="s">
        <v>1242</v>
      </c>
      <c r="E1242" s="4" t="s">
        <v>888</v>
      </c>
      <c r="F1242" s="5" t="s">
        <v>1241</v>
      </c>
      <c r="G1242" s="2">
        <v>2185.9266949152543</v>
      </c>
      <c r="H1242" s="2" t="s">
        <v>5089</v>
      </c>
    </row>
    <row r="1243" spans="1:8" ht="10.95" customHeight="1" outlineLevel="3" x14ac:dyDescent="0.2">
      <c r="A1243" s="4" t="s">
        <v>888</v>
      </c>
      <c r="B1243" s="5" t="s">
        <v>1241</v>
      </c>
      <c r="C1243" s="7"/>
      <c r="D1243" s="7" t="s">
        <v>1243</v>
      </c>
      <c r="E1243" s="4" t="s">
        <v>888</v>
      </c>
      <c r="F1243" s="5" t="s">
        <v>1241</v>
      </c>
      <c r="G1243" s="2">
        <v>2193.8723893805309</v>
      </c>
      <c r="H1243" s="2" t="s">
        <v>5089</v>
      </c>
    </row>
    <row r="1244" spans="1:8" ht="10.95" customHeight="1" outlineLevel="3" x14ac:dyDescent="0.2">
      <c r="A1244" s="4" t="s">
        <v>888</v>
      </c>
      <c r="B1244" s="5" t="s">
        <v>1241</v>
      </c>
      <c r="C1244" s="7"/>
      <c r="D1244" s="7" t="s">
        <v>1244</v>
      </c>
      <c r="E1244" s="4" t="s">
        <v>888</v>
      </c>
      <c r="F1244" s="5" t="s">
        <v>1241</v>
      </c>
      <c r="G1244" s="2">
        <v>1989.5186440677967</v>
      </c>
      <c r="H1244" s="2" t="s">
        <v>5089</v>
      </c>
    </row>
    <row r="1245" spans="1:8" ht="10.95" customHeight="1" outlineLevel="3" x14ac:dyDescent="0.2">
      <c r="A1245" s="4" t="s">
        <v>888</v>
      </c>
      <c r="B1245" s="5" t="s">
        <v>1241</v>
      </c>
      <c r="C1245" s="7"/>
      <c r="D1245" s="7" t="s">
        <v>1245</v>
      </c>
      <c r="E1245" s="4" t="s">
        <v>888</v>
      </c>
      <c r="F1245" s="5" t="s">
        <v>1241</v>
      </c>
      <c r="G1245" s="2">
        <v>1753.3046875</v>
      </c>
      <c r="H1245" s="2" t="s">
        <v>5089</v>
      </c>
    </row>
    <row r="1246" spans="1:8" ht="10.95" customHeight="1" outlineLevel="3" x14ac:dyDescent="0.2">
      <c r="A1246" s="4" t="s">
        <v>888</v>
      </c>
      <c r="B1246" s="5" t="s">
        <v>1241</v>
      </c>
      <c r="C1246" s="7"/>
      <c r="D1246" s="7" t="s">
        <v>1246</v>
      </c>
      <c r="E1246" s="4" t="s">
        <v>888</v>
      </c>
      <c r="F1246" s="5" t="s">
        <v>1241</v>
      </c>
      <c r="G1246" s="2">
        <v>2237.5</v>
      </c>
      <c r="H1246" s="2" t="s">
        <v>5089</v>
      </c>
    </row>
    <row r="1247" spans="1:8" ht="10.95" customHeight="1" outlineLevel="3" x14ac:dyDescent="0.2">
      <c r="A1247" s="4" t="s">
        <v>888</v>
      </c>
      <c r="B1247" s="5" t="s">
        <v>1241</v>
      </c>
      <c r="C1247" s="7"/>
      <c r="D1247" s="7" t="s">
        <v>1247</v>
      </c>
      <c r="E1247" s="4" t="s">
        <v>888</v>
      </c>
      <c r="F1247" s="5" t="s">
        <v>1241</v>
      </c>
      <c r="G1247" s="2">
        <v>2185.9269736842107</v>
      </c>
      <c r="H1247" s="2" t="s">
        <v>5089</v>
      </c>
    </row>
    <row r="1248" spans="1:8" ht="10.95" customHeight="1" outlineLevel="3" x14ac:dyDescent="0.2">
      <c r="A1248" s="4" t="s">
        <v>888</v>
      </c>
      <c r="B1248" s="5" t="s">
        <v>1241</v>
      </c>
      <c r="C1248" s="7"/>
      <c r="D1248" s="7" t="s">
        <v>1248</v>
      </c>
      <c r="E1248" s="4" t="s">
        <v>888</v>
      </c>
      <c r="F1248" s="5" t="s">
        <v>1241</v>
      </c>
      <c r="G1248" s="2">
        <v>2064.2002564102563</v>
      </c>
      <c r="H1248" s="2" t="s">
        <v>5089</v>
      </c>
    </row>
    <row r="1249" spans="1:8" ht="10.95" customHeight="1" outlineLevel="3" x14ac:dyDescent="0.2">
      <c r="A1249" s="4" t="s">
        <v>888</v>
      </c>
      <c r="B1249" s="5" t="s">
        <v>1241</v>
      </c>
      <c r="C1249" s="7"/>
      <c r="D1249" s="7" t="s">
        <v>1249</v>
      </c>
      <c r="E1249" s="4" t="s">
        <v>888</v>
      </c>
      <c r="F1249" s="5" t="s">
        <v>1241</v>
      </c>
      <c r="G1249" s="2">
        <v>1822</v>
      </c>
      <c r="H1249" s="2" t="s">
        <v>5089</v>
      </c>
    </row>
    <row r="1250" spans="1:8" ht="22.95" customHeight="1" outlineLevel="3" x14ac:dyDescent="0.2">
      <c r="A1250" s="4" t="s">
        <v>888</v>
      </c>
      <c r="B1250" s="5" t="s">
        <v>1241</v>
      </c>
      <c r="C1250" s="7"/>
      <c r="D1250" s="7" t="s">
        <v>1250</v>
      </c>
      <c r="E1250" s="4" t="s">
        <v>888</v>
      </c>
      <c r="F1250" s="5" t="s">
        <v>1241</v>
      </c>
      <c r="G1250" s="2">
        <v>2127.898305084746</v>
      </c>
      <c r="H1250" s="2" t="s">
        <v>5089</v>
      </c>
    </row>
    <row r="1251" spans="1:8" ht="22.95" customHeight="1" outlineLevel="3" x14ac:dyDescent="0.2">
      <c r="A1251" s="4" t="s">
        <v>888</v>
      </c>
      <c r="B1251" s="5" t="s">
        <v>1241</v>
      </c>
      <c r="C1251" s="7"/>
      <c r="D1251" s="7" t="s">
        <v>1251</v>
      </c>
      <c r="E1251" s="4" t="s">
        <v>888</v>
      </c>
      <c r="F1251" s="5" t="s">
        <v>1241</v>
      </c>
      <c r="G1251" s="2">
        <v>2226</v>
      </c>
      <c r="H1251" s="2" t="s">
        <v>5089</v>
      </c>
    </row>
    <row r="1252" spans="1:8" ht="10.95" customHeight="1" outlineLevel="3" x14ac:dyDescent="0.2">
      <c r="A1252" s="4" t="s">
        <v>888</v>
      </c>
      <c r="B1252" s="5" t="s">
        <v>1241</v>
      </c>
      <c r="C1252" s="7"/>
      <c r="D1252" s="7" t="s">
        <v>1252</v>
      </c>
      <c r="E1252" s="4" t="s">
        <v>888</v>
      </c>
      <c r="F1252" s="5" t="s">
        <v>1241</v>
      </c>
      <c r="G1252" s="2">
        <v>2073</v>
      </c>
      <c r="H1252" s="2" t="s">
        <v>5089</v>
      </c>
    </row>
    <row r="1253" spans="1:8" ht="10.95" customHeight="1" outlineLevel="3" x14ac:dyDescent="0.2">
      <c r="A1253" s="4" t="s">
        <v>888</v>
      </c>
      <c r="B1253" s="5" t="s">
        <v>1241</v>
      </c>
      <c r="C1253" s="7"/>
      <c r="D1253" s="7" t="s">
        <v>1253</v>
      </c>
      <c r="E1253" s="4" t="s">
        <v>888</v>
      </c>
      <c r="F1253" s="5" t="s">
        <v>1241</v>
      </c>
      <c r="G1253" s="2">
        <v>3197</v>
      </c>
      <c r="H1253" s="2" t="s">
        <v>5089</v>
      </c>
    </row>
    <row r="1254" spans="1:8" ht="10.95" customHeight="1" outlineLevel="3" x14ac:dyDescent="0.2">
      <c r="A1254" s="4" t="s">
        <v>888</v>
      </c>
      <c r="B1254" s="5" t="s">
        <v>1241</v>
      </c>
      <c r="C1254" s="7"/>
      <c r="D1254" s="7" t="s">
        <v>1254</v>
      </c>
      <c r="E1254" s="4" t="s">
        <v>888</v>
      </c>
      <c r="F1254" s="5" t="s">
        <v>1241</v>
      </c>
      <c r="G1254" s="2">
        <v>1346</v>
      </c>
      <c r="H1254" s="2" t="s">
        <v>5089</v>
      </c>
    </row>
    <row r="1255" spans="1:8" ht="10.95" customHeight="1" outlineLevel="3" x14ac:dyDescent="0.2">
      <c r="A1255" s="4" t="s">
        <v>888</v>
      </c>
      <c r="B1255" s="5" t="s">
        <v>1241</v>
      </c>
      <c r="C1255" s="7"/>
      <c r="D1255" s="7" t="s">
        <v>1255</v>
      </c>
      <c r="E1255" s="4" t="s">
        <v>888</v>
      </c>
      <c r="F1255" s="5" t="s">
        <v>1241</v>
      </c>
      <c r="G1255" s="2">
        <v>886.43034188034198</v>
      </c>
      <c r="H1255" s="2" t="s">
        <v>5089</v>
      </c>
    </row>
    <row r="1256" spans="1:8" ht="10.95" customHeight="1" outlineLevel="3" x14ac:dyDescent="0.2">
      <c r="A1256" s="4" t="s">
        <v>888</v>
      </c>
      <c r="B1256" s="5" t="s">
        <v>1241</v>
      </c>
      <c r="C1256" s="7"/>
      <c r="D1256" s="7" t="s">
        <v>1256</v>
      </c>
      <c r="E1256" s="4" t="s">
        <v>888</v>
      </c>
      <c r="F1256" s="5" t="s">
        <v>1241</v>
      </c>
      <c r="G1256" s="2">
        <v>834.4666666666667</v>
      </c>
      <c r="H1256" s="2" t="s">
        <v>5089</v>
      </c>
    </row>
    <row r="1257" spans="1:8" ht="10.95" customHeight="1" outlineLevel="3" x14ac:dyDescent="0.2">
      <c r="A1257" s="4" t="s">
        <v>888</v>
      </c>
      <c r="B1257" s="5" t="s">
        <v>1241</v>
      </c>
      <c r="C1257" s="7"/>
      <c r="D1257" s="7" t="s">
        <v>1257</v>
      </c>
      <c r="E1257" s="4" t="s">
        <v>888</v>
      </c>
      <c r="F1257" s="5" t="s">
        <v>1241</v>
      </c>
      <c r="G1257" s="2">
        <v>2073</v>
      </c>
      <c r="H1257" s="2" t="s">
        <v>5089</v>
      </c>
    </row>
    <row r="1258" spans="1:8" ht="10.95" customHeight="1" outlineLevel="3" x14ac:dyDescent="0.2">
      <c r="A1258" s="4" t="s">
        <v>888</v>
      </c>
      <c r="B1258" s="5" t="s">
        <v>1241</v>
      </c>
      <c r="C1258" s="7"/>
      <c r="D1258" s="7" t="s">
        <v>1258</v>
      </c>
      <c r="E1258" s="4" t="s">
        <v>888</v>
      </c>
      <c r="F1258" s="5" t="s">
        <v>1241</v>
      </c>
      <c r="G1258" s="2">
        <v>2163</v>
      </c>
      <c r="H1258" s="2" t="s">
        <v>5089</v>
      </c>
    </row>
    <row r="1259" spans="1:8" ht="10.95" customHeight="1" outlineLevel="3" x14ac:dyDescent="0.2">
      <c r="A1259" s="4" t="s">
        <v>888</v>
      </c>
      <c r="B1259" s="5" t="s">
        <v>1241</v>
      </c>
      <c r="C1259" s="7"/>
      <c r="D1259" s="7" t="s">
        <v>1259</v>
      </c>
      <c r="E1259" s="4" t="s">
        <v>888</v>
      </c>
      <c r="F1259" s="5" t="s">
        <v>1241</v>
      </c>
      <c r="G1259" s="2">
        <v>1414</v>
      </c>
      <c r="H1259" s="2" t="s">
        <v>5089</v>
      </c>
    </row>
    <row r="1260" spans="1:8" ht="10.95" customHeight="1" outlineLevel="3" x14ac:dyDescent="0.2">
      <c r="A1260" s="4" t="s">
        <v>888</v>
      </c>
      <c r="B1260" s="5" t="s">
        <v>1241</v>
      </c>
      <c r="C1260" s="7"/>
      <c r="D1260" s="7" t="s">
        <v>1260</v>
      </c>
      <c r="E1260" s="4" t="s">
        <v>888</v>
      </c>
      <c r="F1260" s="5" t="s">
        <v>1241</v>
      </c>
      <c r="G1260" s="2">
        <v>2185.900909090909</v>
      </c>
      <c r="H1260" s="2" t="s">
        <v>5089</v>
      </c>
    </row>
    <row r="1261" spans="1:8" ht="10.95" customHeight="1" outlineLevel="3" x14ac:dyDescent="0.2">
      <c r="A1261" s="4" t="s">
        <v>888</v>
      </c>
      <c r="B1261" s="5" t="s">
        <v>1241</v>
      </c>
      <c r="C1261" s="7"/>
      <c r="D1261" s="7" t="s">
        <v>1261</v>
      </c>
      <c r="E1261" s="4" t="s">
        <v>888</v>
      </c>
      <c r="F1261" s="5" t="s">
        <v>1241</v>
      </c>
      <c r="G1261" s="2">
        <v>2185.9</v>
      </c>
      <c r="H1261" s="2" t="s">
        <v>5089</v>
      </c>
    </row>
    <row r="1262" spans="1:8" ht="22.95" customHeight="1" outlineLevel="3" x14ac:dyDescent="0.2">
      <c r="A1262" s="4" t="s">
        <v>888</v>
      </c>
      <c r="B1262" s="5" t="s">
        <v>1241</v>
      </c>
      <c r="C1262" s="7"/>
      <c r="D1262" s="7" t="s">
        <v>1262</v>
      </c>
      <c r="E1262" s="4" t="s">
        <v>888</v>
      </c>
      <c r="F1262" s="5" t="s">
        <v>1241</v>
      </c>
      <c r="G1262" s="2">
        <v>2018</v>
      </c>
      <c r="H1262" s="2" t="s">
        <v>5089</v>
      </c>
    </row>
    <row r="1263" spans="1:8" ht="22.95" customHeight="1" outlineLevel="3" x14ac:dyDescent="0.2">
      <c r="A1263" s="4" t="s">
        <v>888</v>
      </c>
      <c r="B1263" s="5" t="s">
        <v>1241</v>
      </c>
      <c r="C1263" s="7"/>
      <c r="D1263" s="7" t="s">
        <v>1263</v>
      </c>
      <c r="E1263" s="4" t="s">
        <v>888</v>
      </c>
      <c r="F1263" s="5" t="s">
        <v>1241</v>
      </c>
      <c r="G1263" s="2">
        <v>1922</v>
      </c>
      <c r="H1263" s="2" t="s">
        <v>5089</v>
      </c>
    </row>
    <row r="1264" spans="1:8" ht="22.95" customHeight="1" outlineLevel="3" x14ac:dyDescent="0.2">
      <c r="A1264" s="4" t="s">
        <v>888</v>
      </c>
      <c r="B1264" s="5" t="s">
        <v>1241</v>
      </c>
      <c r="C1264" s="7"/>
      <c r="D1264" s="7" t="s">
        <v>1264</v>
      </c>
      <c r="E1264" s="4" t="s">
        <v>888</v>
      </c>
      <c r="F1264" s="5" t="s">
        <v>1241</v>
      </c>
      <c r="G1264" s="2">
        <v>2099.5</v>
      </c>
      <c r="H1264" s="2" t="s">
        <v>5089</v>
      </c>
    </row>
    <row r="1265" spans="1:8" ht="22.95" customHeight="1" outlineLevel="3" x14ac:dyDescent="0.2">
      <c r="A1265" s="4" t="s">
        <v>888</v>
      </c>
      <c r="B1265" s="5" t="s">
        <v>1241</v>
      </c>
      <c r="C1265" s="7"/>
      <c r="D1265" s="7" t="s">
        <v>1265</v>
      </c>
      <c r="E1265" s="4" t="s">
        <v>888</v>
      </c>
      <c r="F1265" s="5" t="s">
        <v>1241</v>
      </c>
      <c r="G1265" s="2">
        <v>8090</v>
      </c>
      <c r="H1265" s="2" t="s">
        <v>5089</v>
      </c>
    </row>
    <row r="1266" spans="1:8" ht="10.95" customHeight="1" outlineLevel="3" x14ac:dyDescent="0.2">
      <c r="A1266" s="4" t="s">
        <v>888</v>
      </c>
      <c r="B1266" s="5" t="s">
        <v>1241</v>
      </c>
      <c r="C1266" s="7"/>
      <c r="D1266" s="7" t="s">
        <v>1266</v>
      </c>
      <c r="E1266" s="4" t="s">
        <v>888</v>
      </c>
      <c r="F1266" s="5" t="s">
        <v>1241</v>
      </c>
      <c r="G1266" s="2">
        <v>1472.9051515151516</v>
      </c>
      <c r="H1266" s="2" t="s">
        <v>5089</v>
      </c>
    </row>
    <row r="1267" spans="1:8" ht="10.95" customHeight="1" outlineLevel="3" x14ac:dyDescent="0.2">
      <c r="A1267" s="4" t="s">
        <v>888</v>
      </c>
      <c r="B1267" s="5" t="s">
        <v>1241</v>
      </c>
      <c r="C1267" s="7"/>
      <c r="D1267" s="7" t="s">
        <v>1267</v>
      </c>
      <c r="E1267" s="4" t="s">
        <v>888</v>
      </c>
      <c r="F1267" s="5" t="s">
        <v>1241</v>
      </c>
      <c r="G1267" s="2">
        <v>1471.2766666666666</v>
      </c>
      <c r="H1267" s="2" t="s">
        <v>5089</v>
      </c>
    </row>
    <row r="1268" spans="1:8" ht="10.95" customHeight="1" outlineLevel="3" x14ac:dyDescent="0.2">
      <c r="A1268" s="4" t="s">
        <v>888</v>
      </c>
      <c r="B1268" s="5" t="s">
        <v>1241</v>
      </c>
      <c r="C1268" s="7"/>
      <c r="D1268" s="7" t="s">
        <v>1268</v>
      </c>
      <c r="E1268" s="4" t="s">
        <v>888</v>
      </c>
      <c r="F1268" s="5" t="s">
        <v>1241</v>
      </c>
      <c r="G1268" s="2">
        <v>3269</v>
      </c>
      <c r="H1268" s="2" t="s">
        <v>5089</v>
      </c>
    </row>
    <row r="1269" spans="1:8" ht="22.95" customHeight="1" outlineLevel="3" x14ac:dyDescent="0.2">
      <c r="A1269" s="4" t="s">
        <v>888</v>
      </c>
      <c r="B1269" s="5" t="s">
        <v>1241</v>
      </c>
      <c r="C1269" s="7"/>
      <c r="D1269" s="7" t="s">
        <v>1269</v>
      </c>
      <c r="E1269" s="4" t="s">
        <v>888</v>
      </c>
      <c r="F1269" s="5" t="s">
        <v>1241</v>
      </c>
      <c r="G1269" s="2">
        <v>1323</v>
      </c>
      <c r="H1269" s="2" t="s">
        <v>5089</v>
      </c>
    </row>
    <row r="1270" spans="1:8" ht="10.95" customHeight="1" outlineLevel="3" x14ac:dyDescent="0.2">
      <c r="A1270" s="4" t="s">
        <v>888</v>
      </c>
      <c r="B1270" s="5" t="s">
        <v>1241</v>
      </c>
      <c r="C1270" s="7"/>
      <c r="D1270" s="7" t="s">
        <v>1270</v>
      </c>
      <c r="E1270" s="4" t="s">
        <v>888</v>
      </c>
      <c r="F1270" s="5" t="s">
        <v>1241</v>
      </c>
      <c r="G1270" s="2">
        <v>618.54272727272735</v>
      </c>
      <c r="H1270" s="2" t="s">
        <v>5089</v>
      </c>
    </row>
    <row r="1271" spans="1:8" ht="10.95" customHeight="1" outlineLevel="3" x14ac:dyDescent="0.2">
      <c r="A1271" s="4" t="s">
        <v>888</v>
      </c>
      <c r="B1271" s="5" t="s">
        <v>1241</v>
      </c>
      <c r="C1271" s="7"/>
      <c r="D1271" s="7" t="s">
        <v>1271</v>
      </c>
      <c r="E1271" s="4" t="s">
        <v>888</v>
      </c>
      <c r="F1271" s="5" t="s">
        <v>1241</v>
      </c>
      <c r="G1271" s="2">
        <v>1130.6500000000001</v>
      </c>
      <c r="H1271" s="2" t="s">
        <v>5089</v>
      </c>
    </row>
    <row r="1272" spans="1:8" ht="10.95" customHeight="1" outlineLevel="3" x14ac:dyDescent="0.2">
      <c r="A1272" s="4" t="s">
        <v>888</v>
      </c>
      <c r="B1272" s="5" t="s">
        <v>1241</v>
      </c>
      <c r="C1272" s="7"/>
      <c r="D1272" s="7" t="s">
        <v>1272</v>
      </c>
      <c r="E1272" s="4" t="s">
        <v>888</v>
      </c>
      <c r="F1272" s="5" t="s">
        <v>1241</v>
      </c>
      <c r="G1272" s="2">
        <v>1046.1400000000001</v>
      </c>
      <c r="H1272" s="2" t="s">
        <v>5089</v>
      </c>
    </row>
    <row r="1273" spans="1:8" ht="22.95" customHeight="1" outlineLevel="3" x14ac:dyDescent="0.2">
      <c r="A1273" s="4" t="s">
        <v>888</v>
      </c>
      <c r="B1273" s="5" t="s">
        <v>1241</v>
      </c>
      <c r="C1273" s="7"/>
      <c r="D1273" s="7" t="s">
        <v>1273</v>
      </c>
      <c r="E1273" s="4" t="s">
        <v>888</v>
      </c>
      <c r="F1273" s="5" t="s">
        <v>1241</v>
      </c>
      <c r="G1273" s="2">
        <v>1651.7864285714284</v>
      </c>
      <c r="H1273" s="2" t="s">
        <v>5089</v>
      </c>
    </row>
    <row r="1274" spans="1:8" ht="10.95" hidden="1" customHeight="1" outlineLevel="2" x14ac:dyDescent="0.2">
      <c r="A1274" s="4" t="s">
        <v>888</v>
      </c>
      <c r="B1274" s="5" t="s">
        <v>1274</v>
      </c>
      <c r="C1274" s="5" t="s">
        <v>1274</v>
      </c>
      <c r="D1274" s="5"/>
      <c r="E1274" s="4" t="s">
        <v>888</v>
      </c>
      <c r="F1274" s="5" t="s">
        <v>1274</v>
      </c>
      <c r="G1274" s="2" t="e">
        <v>#N/A</v>
      </c>
      <c r="H1274" s="2" t="s">
        <v>5089</v>
      </c>
    </row>
    <row r="1275" spans="1:8" ht="10.95" customHeight="1" outlineLevel="3" x14ac:dyDescent="0.2">
      <c r="A1275" s="4" t="s">
        <v>888</v>
      </c>
      <c r="B1275" s="5" t="s">
        <v>1274</v>
      </c>
      <c r="C1275" s="7"/>
      <c r="D1275" s="7" t="s">
        <v>1275</v>
      </c>
      <c r="E1275" s="4" t="s">
        <v>888</v>
      </c>
      <c r="F1275" s="5" t="s">
        <v>1274</v>
      </c>
      <c r="G1275" s="2">
        <v>3555.3333333333335</v>
      </c>
      <c r="H1275" s="2" t="s">
        <v>5089</v>
      </c>
    </row>
    <row r="1276" spans="1:8" ht="10.95" hidden="1" customHeight="1" outlineLevel="2" x14ac:dyDescent="0.2">
      <c r="A1276" s="4" t="s">
        <v>888</v>
      </c>
      <c r="B1276" s="5" t="s">
        <v>1276</v>
      </c>
      <c r="C1276" s="5" t="s">
        <v>1276</v>
      </c>
      <c r="D1276" s="5"/>
      <c r="E1276" s="4" t="s">
        <v>888</v>
      </c>
      <c r="F1276" s="5" t="s">
        <v>1276</v>
      </c>
      <c r="G1276" s="2" t="e">
        <v>#N/A</v>
      </c>
      <c r="H1276" s="2" t="s">
        <v>5089</v>
      </c>
    </row>
    <row r="1277" spans="1:8" ht="10.95" customHeight="1" outlineLevel="3" x14ac:dyDescent="0.2">
      <c r="A1277" s="4" t="s">
        <v>888</v>
      </c>
      <c r="B1277" s="5" t="s">
        <v>1276</v>
      </c>
      <c r="C1277" s="7"/>
      <c r="D1277" s="7" t="s">
        <v>1277</v>
      </c>
      <c r="E1277" s="4" t="s">
        <v>888</v>
      </c>
      <c r="F1277" s="5" t="s">
        <v>1276</v>
      </c>
      <c r="G1277" s="2">
        <v>1066.05</v>
      </c>
      <c r="H1277" s="2" t="s">
        <v>5089</v>
      </c>
    </row>
    <row r="1278" spans="1:8" ht="10.95" customHeight="1" outlineLevel="3" x14ac:dyDescent="0.2">
      <c r="A1278" s="4" t="s">
        <v>888</v>
      </c>
      <c r="B1278" s="5" t="s">
        <v>1276</v>
      </c>
      <c r="C1278" s="7"/>
      <c r="D1278" s="7" t="s">
        <v>1278</v>
      </c>
      <c r="E1278" s="4" t="s">
        <v>888</v>
      </c>
      <c r="F1278" s="5" t="s">
        <v>1276</v>
      </c>
      <c r="G1278" s="2">
        <v>667.00586206896548</v>
      </c>
      <c r="H1278" s="2" t="s">
        <v>5089</v>
      </c>
    </row>
    <row r="1279" spans="1:8" ht="22.95" customHeight="1" outlineLevel="3" x14ac:dyDescent="0.2">
      <c r="A1279" s="4" t="s">
        <v>888</v>
      </c>
      <c r="B1279" s="5" t="s">
        <v>1276</v>
      </c>
      <c r="C1279" s="7"/>
      <c r="D1279" s="7" t="s">
        <v>1279</v>
      </c>
      <c r="E1279" s="4" t="s">
        <v>888</v>
      </c>
      <c r="F1279" s="5" t="s">
        <v>1276</v>
      </c>
      <c r="G1279" s="2">
        <v>927</v>
      </c>
      <c r="H1279" s="2" t="s">
        <v>5089</v>
      </c>
    </row>
    <row r="1280" spans="1:8" ht="10.95" customHeight="1" outlineLevel="3" x14ac:dyDescent="0.2">
      <c r="A1280" s="4" t="s">
        <v>888</v>
      </c>
      <c r="B1280" s="5" t="s">
        <v>1276</v>
      </c>
      <c r="C1280" s="7"/>
      <c r="D1280" s="7" t="s">
        <v>1280</v>
      </c>
      <c r="E1280" s="4" t="s">
        <v>888</v>
      </c>
      <c r="F1280" s="5" t="s">
        <v>1276</v>
      </c>
      <c r="G1280" s="2">
        <v>669.5</v>
      </c>
      <c r="H1280" s="2" t="s">
        <v>5089</v>
      </c>
    </row>
    <row r="1281" spans="1:8" ht="22.95" customHeight="1" outlineLevel="3" x14ac:dyDescent="0.2">
      <c r="A1281" s="4" t="s">
        <v>888</v>
      </c>
      <c r="B1281" s="5" t="s">
        <v>1276</v>
      </c>
      <c r="C1281" s="7"/>
      <c r="D1281" s="7" t="s">
        <v>1281</v>
      </c>
      <c r="E1281" s="4" t="s">
        <v>888</v>
      </c>
      <c r="F1281" s="5" t="s">
        <v>1276</v>
      </c>
      <c r="G1281" s="2">
        <v>623.15</v>
      </c>
      <c r="H1281" s="2" t="s">
        <v>5089</v>
      </c>
    </row>
    <row r="1282" spans="1:8" ht="10.95" customHeight="1" outlineLevel="3" x14ac:dyDescent="0.2">
      <c r="A1282" s="4" t="s">
        <v>888</v>
      </c>
      <c r="B1282" s="5" t="s">
        <v>1276</v>
      </c>
      <c r="C1282" s="7"/>
      <c r="D1282" s="7" t="s">
        <v>1282</v>
      </c>
      <c r="E1282" s="4" t="s">
        <v>888</v>
      </c>
      <c r="F1282" s="5" t="s">
        <v>1276</v>
      </c>
      <c r="G1282" s="2">
        <v>370.8</v>
      </c>
      <c r="H1282" s="2" t="s">
        <v>5089</v>
      </c>
    </row>
    <row r="1283" spans="1:8" ht="10.95" customHeight="1" outlineLevel="3" x14ac:dyDescent="0.2">
      <c r="A1283" s="4" t="s">
        <v>888</v>
      </c>
      <c r="B1283" s="5" t="s">
        <v>1276</v>
      </c>
      <c r="C1283" s="7"/>
      <c r="D1283" s="7" t="s">
        <v>1283</v>
      </c>
      <c r="E1283" s="4" t="s">
        <v>888</v>
      </c>
      <c r="F1283" s="5" t="s">
        <v>1276</v>
      </c>
      <c r="G1283" s="2">
        <v>417.15</v>
      </c>
      <c r="H1283" s="2" t="s">
        <v>5089</v>
      </c>
    </row>
    <row r="1284" spans="1:8" ht="10.95" customHeight="1" outlineLevel="3" x14ac:dyDescent="0.2">
      <c r="A1284" s="4" t="s">
        <v>888</v>
      </c>
      <c r="B1284" s="5" t="s">
        <v>1276</v>
      </c>
      <c r="C1284" s="7"/>
      <c r="D1284" s="7" t="s">
        <v>1284</v>
      </c>
      <c r="E1284" s="4" t="s">
        <v>888</v>
      </c>
      <c r="F1284" s="5" t="s">
        <v>1276</v>
      </c>
      <c r="G1284" s="2">
        <v>278.10000000000002</v>
      </c>
      <c r="H1284" s="2" t="s">
        <v>5089</v>
      </c>
    </row>
    <row r="1285" spans="1:8" ht="10.95" customHeight="1" outlineLevel="3" x14ac:dyDescent="0.2">
      <c r="A1285" s="4" t="s">
        <v>888</v>
      </c>
      <c r="B1285" s="5" t="s">
        <v>1276</v>
      </c>
      <c r="C1285" s="7"/>
      <c r="D1285" s="7" t="s">
        <v>1285</v>
      </c>
      <c r="E1285" s="4" t="s">
        <v>888</v>
      </c>
      <c r="F1285" s="5" t="s">
        <v>1276</v>
      </c>
      <c r="G1285" s="2">
        <v>343.47709677419357</v>
      </c>
      <c r="H1285" s="2" t="s">
        <v>5089</v>
      </c>
    </row>
    <row r="1286" spans="1:8" ht="10.95" customHeight="1" outlineLevel="3" x14ac:dyDescent="0.2">
      <c r="A1286" s="4" t="s">
        <v>888</v>
      </c>
      <c r="B1286" s="5" t="s">
        <v>1276</v>
      </c>
      <c r="C1286" s="7"/>
      <c r="D1286" s="7" t="s">
        <v>1286</v>
      </c>
      <c r="E1286" s="4" t="s">
        <v>888</v>
      </c>
      <c r="F1286" s="5" t="s">
        <v>1276</v>
      </c>
      <c r="G1286" s="2">
        <v>252.35000000000002</v>
      </c>
      <c r="H1286" s="2" t="s">
        <v>5089</v>
      </c>
    </row>
    <row r="1287" spans="1:8" ht="10.95" customHeight="1" outlineLevel="3" x14ac:dyDescent="0.2">
      <c r="A1287" s="4" t="s">
        <v>888</v>
      </c>
      <c r="B1287" s="5" t="s">
        <v>1276</v>
      </c>
      <c r="C1287" s="7"/>
      <c r="D1287" s="7" t="s">
        <v>1287</v>
      </c>
      <c r="E1287" s="4" t="s">
        <v>888</v>
      </c>
      <c r="F1287" s="5" t="s">
        <v>1276</v>
      </c>
      <c r="G1287" s="2">
        <v>231.59565217391304</v>
      </c>
      <c r="H1287" s="2" t="s">
        <v>5089</v>
      </c>
    </row>
    <row r="1288" spans="1:8" ht="22.95" customHeight="1" outlineLevel="3" x14ac:dyDescent="0.2">
      <c r="A1288" s="4" t="s">
        <v>888</v>
      </c>
      <c r="B1288" s="5" t="s">
        <v>1276</v>
      </c>
      <c r="C1288" s="7"/>
      <c r="D1288" s="7" t="s">
        <v>1288</v>
      </c>
      <c r="E1288" s="4" t="s">
        <v>888</v>
      </c>
      <c r="F1288" s="5" t="s">
        <v>1276</v>
      </c>
      <c r="G1288" s="2">
        <v>1737.8785393258427</v>
      </c>
      <c r="H1288" s="2" t="s">
        <v>5089</v>
      </c>
    </row>
    <row r="1289" spans="1:8" ht="22.95" customHeight="1" outlineLevel="3" x14ac:dyDescent="0.2">
      <c r="A1289" s="4" t="s">
        <v>888</v>
      </c>
      <c r="B1289" s="5" t="s">
        <v>1276</v>
      </c>
      <c r="C1289" s="7"/>
      <c r="D1289" s="7" t="s">
        <v>1289</v>
      </c>
      <c r="E1289" s="4" t="s">
        <v>888</v>
      </c>
      <c r="F1289" s="5" t="s">
        <v>1276</v>
      </c>
      <c r="G1289" s="2">
        <v>1152.9958333333334</v>
      </c>
      <c r="H1289" s="2" t="s">
        <v>5089</v>
      </c>
    </row>
    <row r="1290" spans="1:8" ht="22.95" customHeight="1" outlineLevel="3" x14ac:dyDescent="0.2">
      <c r="A1290" s="4" t="s">
        <v>888</v>
      </c>
      <c r="B1290" s="5" t="s">
        <v>1276</v>
      </c>
      <c r="C1290" s="7"/>
      <c r="D1290" s="7" t="s">
        <v>1290</v>
      </c>
      <c r="E1290" s="4" t="s">
        <v>888</v>
      </c>
      <c r="F1290" s="5" t="s">
        <v>1276</v>
      </c>
      <c r="G1290" s="2">
        <v>1730.1425742574256</v>
      </c>
      <c r="H1290" s="2" t="s">
        <v>5089</v>
      </c>
    </row>
    <row r="1291" spans="1:8" ht="22.95" customHeight="1" outlineLevel="3" x14ac:dyDescent="0.2">
      <c r="A1291" s="4" t="s">
        <v>888</v>
      </c>
      <c r="B1291" s="5" t="s">
        <v>1276</v>
      </c>
      <c r="C1291" s="7"/>
      <c r="D1291" s="7" t="s">
        <v>1291</v>
      </c>
      <c r="E1291" s="4" t="s">
        <v>888</v>
      </c>
      <c r="F1291" s="5" t="s">
        <v>1276</v>
      </c>
      <c r="G1291" s="2">
        <v>1154.7844444444445</v>
      </c>
      <c r="H1291" s="2" t="s">
        <v>5089</v>
      </c>
    </row>
    <row r="1292" spans="1:8" ht="22.95" customHeight="1" outlineLevel="3" x14ac:dyDescent="0.2">
      <c r="A1292" s="4" t="s">
        <v>888</v>
      </c>
      <c r="B1292" s="5" t="s">
        <v>1276</v>
      </c>
      <c r="C1292" s="7"/>
      <c r="D1292" s="7" t="s">
        <v>1292</v>
      </c>
      <c r="E1292" s="4" t="s">
        <v>888</v>
      </c>
      <c r="F1292" s="5" t="s">
        <v>1276</v>
      </c>
      <c r="G1292" s="2">
        <v>944.5347368421053</v>
      </c>
      <c r="H1292" s="2" t="s">
        <v>5089</v>
      </c>
    </row>
    <row r="1293" spans="1:8" ht="22.95" customHeight="1" outlineLevel="3" x14ac:dyDescent="0.2">
      <c r="A1293" s="4" t="s">
        <v>888</v>
      </c>
      <c r="B1293" s="5" t="s">
        <v>1276</v>
      </c>
      <c r="C1293" s="7"/>
      <c r="D1293" s="7" t="s">
        <v>1293</v>
      </c>
      <c r="E1293" s="4" t="s">
        <v>888</v>
      </c>
      <c r="F1293" s="5" t="s">
        <v>1276</v>
      </c>
      <c r="G1293" s="2">
        <v>1159.6630630630632</v>
      </c>
      <c r="H1293" s="2" t="s">
        <v>5089</v>
      </c>
    </row>
    <row r="1294" spans="1:8" ht="22.95" customHeight="1" outlineLevel="3" x14ac:dyDescent="0.2">
      <c r="A1294" s="4" t="s">
        <v>888</v>
      </c>
      <c r="B1294" s="5" t="s">
        <v>1276</v>
      </c>
      <c r="C1294" s="7"/>
      <c r="D1294" s="7" t="s">
        <v>1294</v>
      </c>
      <c r="E1294" s="4" t="s">
        <v>888</v>
      </c>
      <c r="F1294" s="5" t="s">
        <v>1276</v>
      </c>
      <c r="G1294" s="2">
        <v>3460.2844736842103</v>
      </c>
      <c r="H1294" s="2" t="s">
        <v>5089</v>
      </c>
    </row>
    <row r="1295" spans="1:8" ht="22.95" customHeight="1" outlineLevel="3" x14ac:dyDescent="0.2">
      <c r="A1295" s="4" t="s">
        <v>888</v>
      </c>
      <c r="B1295" s="5" t="s">
        <v>1276</v>
      </c>
      <c r="C1295" s="7"/>
      <c r="D1295" s="7" t="s">
        <v>1295</v>
      </c>
      <c r="E1295" s="4" t="s">
        <v>888</v>
      </c>
      <c r="F1295" s="5" t="s">
        <v>1276</v>
      </c>
      <c r="G1295" s="2">
        <v>961.19017241379311</v>
      </c>
      <c r="H1295" s="2" t="s">
        <v>5089</v>
      </c>
    </row>
    <row r="1296" spans="1:8" ht="22.95" customHeight="1" outlineLevel="3" x14ac:dyDescent="0.2">
      <c r="A1296" s="4" t="s">
        <v>888</v>
      </c>
      <c r="B1296" s="5" t="s">
        <v>1276</v>
      </c>
      <c r="C1296" s="7"/>
      <c r="D1296" s="7" t="s">
        <v>1296</v>
      </c>
      <c r="E1296" s="4" t="s">
        <v>888</v>
      </c>
      <c r="F1296" s="5" t="s">
        <v>1276</v>
      </c>
      <c r="G1296" s="2">
        <v>961.19010638297868</v>
      </c>
      <c r="H1296" s="2" t="s">
        <v>5089</v>
      </c>
    </row>
    <row r="1297" spans="1:8" ht="22.95" customHeight="1" outlineLevel="3" x14ac:dyDescent="0.2">
      <c r="A1297" s="4" t="s">
        <v>888</v>
      </c>
      <c r="B1297" s="5" t="s">
        <v>1276</v>
      </c>
      <c r="C1297" s="7"/>
      <c r="D1297" s="7" t="s">
        <v>1297</v>
      </c>
      <c r="E1297" s="4" t="s">
        <v>888</v>
      </c>
      <c r="F1297" s="5" t="s">
        <v>1276</v>
      </c>
      <c r="G1297" s="2">
        <v>2164.7142222222224</v>
      </c>
      <c r="H1297" s="2" t="s">
        <v>5089</v>
      </c>
    </row>
    <row r="1298" spans="1:8" ht="22.95" customHeight="1" outlineLevel="3" x14ac:dyDescent="0.2">
      <c r="A1298" s="4" t="s">
        <v>888</v>
      </c>
      <c r="B1298" s="5" t="s">
        <v>1276</v>
      </c>
      <c r="C1298" s="7"/>
      <c r="D1298" s="7" t="s">
        <v>1298</v>
      </c>
      <c r="E1298" s="4" t="s">
        <v>888</v>
      </c>
      <c r="F1298" s="5" t="s">
        <v>1276</v>
      </c>
      <c r="G1298" s="2">
        <v>3436.5663265306121</v>
      </c>
      <c r="H1298" s="2" t="s">
        <v>5089</v>
      </c>
    </row>
    <row r="1299" spans="1:8" ht="22.95" customHeight="1" outlineLevel="3" x14ac:dyDescent="0.2">
      <c r="A1299" s="4" t="s">
        <v>888</v>
      </c>
      <c r="B1299" s="5" t="s">
        <v>1276</v>
      </c>
      <c r="C1299" s="7"/>
      <c r="D1299" s="7" t="s">
        <v>1299</v>
      </c>
      <c r="E1299" s="4" t="s">
        <v>888</v>
      </c>
      <c r="F1299" s="5" t="s">
        <v>1276</v>
      </c>
      <c r="G1299" s="2">
        <v>4575.639107142857</v>
      </c>
      <c r="H1299" s="2" t="s">
        <v>5089</v>
      </c>
    </row>
    <row r="1300" spans="1:8" ht="10.95" hidden="1" customHeight="1" outlineLevel="1" x14ac:dyDescent="0.2">
      <c r="A1300" s="4" t="s">
        <v>1300</v>
      </c>
      <c r="B1300" s="5" t="s">
        <v>1276</v>
      </c>
      <c r="C1300" s="4"/>
      <c r="D1300" s="4"/>
      <c r="E1300" s="4" t="s">
        <v>1300</v>
      </c>
      <c r="F1300" s="5" t="s">
        <v>1276</v>
      </c>
      <c r="G1300" s="2" t="e">
        <v>#N/A</v>
      </c>
      <c r="H1300" s="2" t="s">
        <v>5089</v>
      </c>
    </row>
    <row r="1301" spans="1:8" ht="10.95" hidden="1" customHeight="1" outlineLevel="2" x14ac:dyDescent="0.2">
      <c r="A1301" s="4" t="s">
        <v>1300</v>
      </c>
      <c r="B1301" s="5" t="s">
        <v>1301</v>
      </c>
      <c r="C1301" s="5" t="s">
        <v>1301</v>
      </c>
      <c r="D1301" s="5"/>
      <c r="E1301" s="4" t="s">
        <v>1300</v>
      </c>
      <c r="F1301" s="5" t="s">
        <v>1301</v>
      </c>
      <c r="G1301" s="2" t="e">
        <v>#N/A</v>
      </c>
      <c r="H1301" s="2" t="s">
        <v>5089</v>
      </c>
    </row>
    <row r="1302" spans="1:8" ht="10.95" customHeight="1" outlineLevel="3" x14ac:dyDescent="0.2">
      <c r="A1302" s="4" t="s">
        <v>1300</v>
      </c>
      <c r="B1302" s="5" t="s">
        <v>1301</v>
      </c>
      <c r="C1302" s="7"/>
      <c r="D1302" s="7" t="s">
        <v>1302</v>
      </c>
      <c r="E1302" s="4" t="s">
        <v>1300</v>
      </c>
      <c r="F1302" s="5" t="s">
        <v>1301</v>
      </c>
      <c r="G1302" s="2">
        <v>3311.1614612452349</v>
      </c>
      <c r="H1302" s="2" t="s">
        <v>5090</v>
      </c>
    </row>
    <row r="1303" spans="1:8" ht="10.95" customHeight="1" outlineLevel="3" x14ac:dyDescent="0.2">
      <c r="A1303" s="4" t="s">
        <v>1300</v>
      </c>
      <c r="B1303" s="5" t="s">
        <v>1301</v>
      </c>
      <c r="C1303" s="7"/>
      <c r="D1303" s="7" t="s">
        <v>1303</v>
      </c>
      <c r="E1303" s="4" t="s">
        <v>1300</v>
      </c>
      <c r="F1303" s="5" t="s">
        <v>1301</v>
      </c>
      <c r="G1303" s="2">
        <v>3203.6380248883215</v>
      </c>
      <c r="H1303" s="2" t="s">
        <v>5090</v>
      </c>
    </row>
    <row r="1304" spans="1:8" ht="10.95" customHeight="1" outlineLevel="3" x14ac:dyDescent="0.2">
      <c r="A1304" s="4" t="s">
        <v>1300</v>
      </c>
      <c r="B1304" s="5" t="s">
        <v>1301</v>
      </c>
      <c r="C1304" s="7"/>
      <c r="D1304" s="7" t="s">
        <v>1304</v>
      </c>
      <c r="E1304" s="4" t="s">
        <v>1300</v>
      </c>
      <c r="F1304" s="5" t="s">
        <v>1301</v>
      </c>
      <c r="G1304" s="2">
        <v>3266.7058884727426</v>
      </c>
      <c r="H1304" s="2" t="s">
        <v>5091</v>
      </c>
    </row>
    <row r="1305" spans="1:8" ht="10.95" customHeight="1" outlineLevel="3" x14ac:dyDescent="0.2">
      <c r="A1305" s="4" t="s">
        <v>1300</v>
      </c>
      <c r="B1305" s="5" t="s">
        <v>1301</v>
      </c>
      <c r="C1305" s="7"/>
      <c r="D1305" s="7" t="s">
        <v>1305</v>
      </c>
      <c r="E1305" s="4" t="s">
        <v>1300</v>
      </c>
      <c r="F1305" s="5" t="s">
        <v>1301</v>
      </c>
      <c r="G1305" s="2">
        <v>3141.6217500000002</v>
      </c>
      <c r="H1305" s="2" t="s">
        <v>5091</v>
      </c>
    </row>
    <row r="1306" spans="1:8" ht="10.95" customHeight="1" outlineLevel="3" x14ac:dyDescent="0.2">
      <c r="A1306" s="4" t="s">
        <v>1300</v>
      </c>
      <c r="B1306" s="5" t="s">
        <v>1301</v>
      </c>
      <c r="C1306" s="7"/>
      <c r="D1306" s="7" t="s">
        <v>1306</v>
      </c>
      <c r="E1306" s="4" t="s">
        <v>1300</v>
      </c>
      <c r="F1306" s="5" t="s">
        <v>1301</v>
      </c>
      <c r="G1306" s="2">
        <v>3170.8256323777405</v>
      </c>
      <c r="H1306" s="2" t="s">
        <v>5091</v>
      </c>
    </row>
    <row r="1307" spans="1:8" ht="10.95" customHeight="1" outlineLevel="3" x14ac:dyDescent="0.2">
      <c r="A1307" s="4" t="s">
        <v>1300</v>
      </c>
      <c r="B1307" s="5" t="s">
        <v>1301</v>
      </c>
      <c r="C1307" s="7"/>
      <c r="D1307" s="7" t="s">
        <v>1307</v>
      </c>
      <c r="E1307" s="4" t="s">
        <v>1300</v>
      </c>
      <c r="F1307" s="5" t="s">
        <v>1301</v>
      </c>
      <c r="G1307" s="2">
        <v>3290.9185131578947</v>
      </c>
      <c r="H1307" s="2" t="s">
        <v>5091</v>
      </c>
    </row>
    <row r="1308" spans="1:8" ht="10.95" customHeight="1" outlineLevel="3" x14ac:dyDescent="0.2">
      <c r="A1308" s="4" t="s">
        <v>1300</v>
      </c>
      <c r="B1308" s="5" t="s">
        <v>1301</v>
      </c>
      <c r="C1308" s="7"/>
      <c r="D1308" s="7" t="s">
        <v>1308</v>
      </c>
      <c r="E1308" s="4" t="s">
        <v>1300</v>
      </c>
      <c r="F1308" s="5" t="s">
        <v>1301</v>
      </c>
      <c r="G1308" s="2">
        <v>3404.8219324324323</v>
      </c>
      <c r="H1308" s="2" t="s">
        <v>5091</v>
      </c>
    </row>
    <row r="1309" spans="1:8" ht="10.95" customHeight="1" outlineLevel="3" x14ac:dyDescent="0.2">
      <c r="A1309" s="4" t="s">
        <v>1300</v>
      </c>
      <c r="B1309" s="5" t="s">
        <v>1301</v>
      </c>
      <c r="C1309" s="7"/>
      <c r="D1309" s="7" t="s">
        <v>1309</v>
      </c>
      <c r="E1309" s="4" t="s">
        <v>1300</v>
      </c>
      <c r="F1309" s="5" t="s">
        <v>1301</v>
      </c>
      <c r="G1309" s="2">
        <v>3388.735864661654</v>
      </c>
      <c r="H1309" s="2" t="s">
        <v>5091</v>
      </c>
    </row>
    <row r="1310" spans="1:8" ht="10.95" customHeight="1" outlineLevel="3" x14ac:dyDescent="0.2">
      <c r="A1310" s="4" t="s">
        <v>1300</v>
      </c>
      <c r="B1310" s="5" t="s">
        <v>1301</v>
      </c>
      <c r="C1310" s="7"/>
      <c r="D1310" s="7" t="s">
        <v>1310</v>
      </c>
      <c r="E1310" s="4" t="s">
        <v>1300</v>
      </c>
      <c r="F1310" s="5" t="s">
        <v>1301</v>
      </c>
      <c r="G1310" s="2">
        <v>3472.1845652173911</v>
      </c>
      <c r="H1310" s="2" t="s">
        <v>5091</v>
      </c>
    </row>
    <row r="1311" spans="1:8" ht="22.95" customHeight="1" outlineLevel="3" x14ac:dyDescent="0.2">
      <c r="A1311" s="4" t="s">
        <v>1300</v>
      </c>
      <c r="B1311" s="5" t="s">
        <v>1301</v>
      </c>
      <c r="C1311" s="7"/>
      <c r="D1311" s="7" t="s">
        <v>1311</v>
      </c>
      <c r="E1311" s="4" t="s">
        <v>1300</v>
      </c>
      <c r="F1311" s="5" t="s">
        <v>1301</v>
      </c>
      <c r="G1311" s="2">
        <v>3364.9490760869567</v>
      </c>
      <c r="H1311" s="2" t="s">
        <v>5091</v>
      </c>
    </row>
    <row r="1312" spans="1:8" ht="10.95" customHeight="1" outlineLevel="3" x14ac:dyDescent="0.2">
      <c r="A1312" s="4" t="s">
        <v>1300</v>
      </c>
      <c r="B1312" s="5" t="s">
        <v>1301</v>
      </c>
      <c r="C1312" s="7"/>
      <c r="D1312" s="7" t="s">
        <v>1312</v>
      </c>
      <c r="E1312" s="4" t="s">
        <v>1300</v>
      </c>
      <c r="F1312" s="5" t="s">
        <v>1301</v>
      </c>
      <c r="G1312" s="2">
        <v>3463.8142553191487</v>
      </c>
      <c r="H1312" s="2" t="s">
        <v>5091</v>
      </c>
    </row>
    <row r="1313" spans="1:8" ht="10.95" customHeight="1" outlineLevel="3" x14ac:dyDescent="0.2">
      <c r="A1313" s="4" t="s">
        <v>1300</v>
      </c>
      <c r="B1313" s="5" t="s">
        <v>1301</v>
      </c>
      <c r="C1313" s="7"/>
      <c r="D1313" s="7" t="s">
        <v>1313</v>
      </c>
      <c r="E1313" s="4" t="s">
        <v>1300</v>
      </c>
      <c r="F1313" s="5" t="s">
        <v>1301</v>
      </c>
      <c r="G1313" s="2">
        <v>3439.18236196319</v>
      </c>
      <c r="H1313" s="2" t="s">
        <v>5091</v>
      </c>
    </row>
    <row r="1314" spans="1:8" ht="10.95" customHeight="1" outlineLevel="3" x14ac:dyDescent="0.2">
      <c r="A1314" s="4" t="s">
        <v>1300</v>
      </c>
      <c r="B1314" s="5" t="s">
        <v>1301</v>
      </c>
      <c r="C1314" s="7"/>
      <c r="D1314" s="7" t="s">
        <v>1314</v>
      </c>
      <c r="E1314" s="4" t="s">
        <v>1300</v>
      </c>
      <c r="F1314" s="5" t="s">
        <v>1301</v>
      </c>
      <c r="G1314" s="2">
        <v>3447.7815037593987</v>
      </c>
      <c r="H1314" s="2" t="s">
        <v>5091</v>
      </c>
    </row>
    <row r="1315" spans="1:8" ht="10.95" customHeight="1" outlineLevel="3" x14ac:dyDescent="0.2">
      <c r="A1315" s="4" t="s">
        <v>1300</v>
      </c>
      <c r="B1315" s="5" t="s">
        <v>1301</v>
      </c>
      <c r="C1315" s="7"/>
      <c r="D1315" s="7" t="s">
        <v>1315</v>
      </c>
      <c r="E1315" s="4" t="s">
        <v>1300</v>
      </c>
      <c r="F1315" s="5" t="s">
        <v>1301</v>
      </c>
      <c r="G1315" s="2">
        <v>3134.8922540983604</v>
      </c>
      <c r="H1315" s="2" t="s">
        <v>5089</v>
      </c>
    </row>
    <row r="1316" spans="1:8" ht="10.95" customHeight="1" outlineLevel="3" x14ac:dyDescent="0.2">
      <c r="A1316" s="4" t="s">
        <v>1300</v>
      </c>
      <c r="B1316" s="5" t="s">
        <v>1301</v>
      </c>
      <c r="C1316" s="7"/>
      <c r="D1316" s="7" t="s">
        <v>1316</v>
      </c>
      <c r="E1316" s="4" t="s">
        <v>1300</v>
      </c>
      <c r="F1316" s="5" t="s">
        <v>1301</v>
      </c>
      <c r="G1316" s="2">
        <v>2574.5959315589353</v>
      </c>
      <c r="H1316" s="2" t="s">
        <v>5091</v>
      </c>
    </row>
    <row r="1317" spans="1:8" ht="22.95" customHeight="1" outlineLevel="3" x14ac:dyDescent="0.2">
      <c r="A1317" s="4" t="s">
        <v>1300</v>
      </c>
      <c r="B1317" s="5" t="s">
        <v>1301</v>
      </c>
      <c r="C1317" s="7"/>
      <c r="D1317" s="7" t="s">
        <v>1317</v>
      </c>
      <c r="E1317" s="4" t="s">
        <v>1300</v>
      </c>
      <c r="F1317" s="5" t="s">
        <v>1301</v>
      </c>
      <c r="G1317" s="2">
        <v>2690.2631932773111</v>
      </c>
      <c r="H1317" s="2" t="s">
        <v>5089</v>
      </c>
    </row>
    <row r="1318" spans="1:8" ht="10.95" customHeight="1" outlineLevel="3" x14ac:dyDescent="0.2">
      <c r="A1318" s="4" t="s">
        <v>1300</v>
      </c>
      <c r="B1318" s="5" t="s">
        <v>1301</v>
      </c>
      <c r="C1318" s="7"/>
      <c r="D1318" s="7" t="s">
        <v>1318</v>
      </c>
      <c r="E1318" s="4" t="s">
        <v>1300</v>
      </c>
      <c r="F1318" s="5" t="s">
        <v>1301</v>
      </c>
      <c r="G1318" s="2">
        <v>3484.6675308641975</v>
      </c>
      <c r="H1318" s="2" t="s">
        <v>5089</v>
      </c>
    </row>
    <row r="1319" spans="1:8" ht="10.95" customHeight="1" outlineLevel="3" x14ac:dyDescent="0.2">
      <c r="A1319" s="4" t="s">
        <v>1300</v>
      </c>
      <c r="B1319" s="5" t="s">
        <v>1301</v>
      </c>
      <c r="C1319" s="7"/>
      <c r="D1319" s="7" t="s">
        <v>1319</v>
      </c>
      <c r="E1319" s="4" t="s">
        <v>1300</v>
      </c>
      <c r="F1319" s="5" t="s">
        <v>1301</v>
      </c>
      <c r="G1319" s="2">
        <v>3463.3319999999999</v>
      </c>
      <c r="H1319" s="2" t="s">
        <v>5089</v>
      </c>
    </row>
    <row r="1320" spans="1:8" ht="10.95" customHeight="1" outlineLevel="3" x14ac:dyDescent="0.2">
      <c r="A1320" s="4" t="s">
        <v>1300</v>
      </c>
      <c r="B1320" s="5" t="s">
        <v>1301</v>
      </c>
      <c r="C1320" s="7"/>
      <c r="D1320" s="7" t="s">
        <v>1320</v>
      </c>
      <c r="E1320" s="4" t="s">
        <v>1300</v>
      </c>
      <c r="F1320" s="5" t="s">
        <v>1301</v>
      </c>
      <c r="G1320" s="2">
        <v>2105.3384375000001</v>
      </c>
      <c r="H1320" s="2" t="s">
        <v>5089</v>
      </c>
    </row>
    <row r="1321" spans="1:8" ht="10.95" customHeight="1" outlineLevel="3" x14ac:dyDescent="0.2">
      <c r="A1321" s="4" t="s">
        <v>1300</v>
      </c>
      <c r="B1321" s="5" t="s">
        <v>1301</v>
      </c>
      <c r="C1321" s="7"/>
      <c r="D1321" s="7" t="s">
        <v>1321</v>
      </c>
      <c r="E1321" s="4" t="s">
        <v>1300</v>
      </c>
      <c r="F1321" s="5" t="s">
        <v>1301</v>
      </c>
      <c r="G1321" s="2">
        <v>2948.8077868852456</v>
      </c>
      <c r="H1321" s="2" t="s">
        <v>5089</v>
      </c>
    </row>
    <row r="1322" spans="1:8" ht="10.95" customHeight="1" outlineLevel="3" x14ac:dyDescent="0.2">
      <c r="A1322" s="4" t="s">
        <v>1300</v>
      </c>
      <c r="B1322" s="5" t="s">
        <v>1301</v>
      </c>
      <c r="C1322" s="7"/>
      <c r="D1322" s="7" t="s">
        <v>1322</v>
      </c>
      <c r="E1322" s="4" t="s">
        <v>1300</v>
      </c>
      <c r="F1322" s="5" t="s">
        <v>1301</v>
      </c>
      <c r="G1322" s="2">
        <v>3474.7904807692312</v>
      </c>
      <c r="H1322" s="2" t="s">
        <v>5089</v>
      </c>
    </row>
    <row r="1323" spans="1:8" ht="10.95" customHeight="1" outlineLevel="3" x14ac:dyDescent="0.2">
      <c r="A1323" s="4" t="s">
        <v>1300</v>
      </c>
      <c r="B1323" s="5" t="s">
        <v>1301</v>
      </c>
      <c r="C1323" s="7"/>
      <c r="D1323" s="7" t="s">
        <v>1323</v>
      </c>
      <c r="E1323" s="4" t="s">
        <v>1300</v>
      </c>
      <c r="F1323" s="5" t="s">
        <v>1301</v>
      </c>
      <c r="G1323" s="2">
        <v>2206.0491803278687</v>
      </c>
      <c r="H1323" s="2" t="s">
        <v>5089</v>
      </c>
    </row>
    <row r="1324" spans="1:8" ht="10.95" customHeight="1" outlineLevel="3" x14ac:dyDescent="0.2">
      <c r="A1324" s="4" t="s">
        <v>1300</v>
      </c>
      <c r="B1324" s="5" t="s">
        <v>1301</v>
      </c>
      <c r="C1324" s="7"/>
      <c r="D1324" s="7" t="s">
        <v>1324</v>
      </c>
      <c r="E1324" s="4" t="s">
        <v>1300</v>
      </c>
      <c r="F1324" s="5" t="s">
        <v>1301</v>
      </c>
      <c r="G1324" s="2">
        <v>2173.6643965517242</v>
      </c>
      <c r="H1324" s="2" t="s">
        <v>5089</v>
      </c>
    </row>
    <row r="1325" spans="1:8" ht="10.95" customHeight="1" outlineLevel="3" x14ac:dyDescent="0.2">
      <c r="A1325" s="4" t="s">
        <v>1300</v>
      </c>
      <c r="B1325" s="5" t="s">
        <v>1301</v>
      </c>
      <c r="C1325" s="7"/>
      <c r="D1325" s="7" t="s">
        <v>1325</v>
      </c>
      <c r="E1325" s="4" t="s">
        <v>1300</v>
      </c>
      <c r="F1325" s="5" t="s">
        <v>1301</v>
      </c>
      <c r="G1325" s="2">
        <v>1742.143</v>
      </c>
      <c r="H1325" s="2" t="s">
        <v>5089</v>
      </c>
    </row>
    <row r="1326" spans="1:8" ht="10.95" customHeight="1" outlineLevel="3" x14ac:dyDescent="0.2">
      <c r="A1326" s="4" t="s">
        <v>1300</v>
      </c>
      <c r="B1326" s="5" t="s">
        <v>1301</v>
      </c>
      <c r="C1326" s="7"/>
      <c r="D1326" s="7" t="s">
        <v>1326</v>
      </c>
      <c r="E1326" s="4" t="s">
        <v>1300</v>
      </c>
      <c r="F1326" s="5" t="s">
        <v>1301</v>
      </c>
      <c r="G1326" s="2">
        <v>3473.8708695652172</v>
      </c>
      <c r="H1326" s="2" t="s">
        <v>5089</v>
      </c>
    </row>
    <row r="1327" spans="1:8" ht="10.95" customHeight="1" outlineLevel="3" x14ac:dyDescent="0.2">
      <c r="A1327" s="4" t="s">
        <v>1300</v>
      </c>
      <c r="B1327" s="5" t="s">
        <v>1301</v>
      </c>
      <c r="C1327" s="7"/>
      <c r="D1327" s="7" t="s">
        <v>1327</v>
      </c>
      <c r="E1327" s="4" t="s">
        <v>1300</v>
      </c>
      <c r="F1327" s="5" t="s">
        <v>1301</v>
      </c>
      <c r="G1327" s="2">
        <v>1610.4940624999999</v>
      </c>
      <c r="H1327" s="2" t="s">
        <v>5089</v>
      </c>
    </row>
    <row r="1328" spans="1:8" ht="10.95" customHeight="1" outlineLevel="3" x14ac:dyDescent="0.2">
      <c r="A1328" s="4" t="s">
        <v>1300</v>
      </c>
      <c r="B1328" s="5" t="s">
        <v>1301</v>
      </c>
      <c r="C1328" s="7"/>
      <c r="D1328" s="7" t="s">
        <v>1328</v>
      </c>
      <c r="E1328" s="4" t="s">
        <v>1300</v>
      </c>
      <c r="F1328" s="5" t="s">
        <v>1301</v>
      </c>
      <c r="G1328" s="2">
        <v>3787.1748148148149</v>
      </c>
      <c r="H1328" s="2" t="s">
        <v>5089</v>
      </c>
    </row>
    <row r="1329" spans="1:8" ht="10.95" customHeight="1" outlineLevel="3" x14ac:dyDescent="0.2">
      <c r="A1329" s="4" t="s">
        <v>1300</v>
      </c>
      <c r="B1329" s="5" t="s">
        <v>1301</v>
      </c>
      <c r="C1329" s="7"/>
      <c r="D1329" s="7" t="s">
        <v>1329</v>
      </c>
      <c r="E1329" s="4" t="s">
        <v>1300</v>
      </c>
      <c r="F1329" s="5" t="s">
        <v>1301</v>
      </c>
      <c r="G1329" s="2">
        <v>1678.8275757575757</v>
      </c>
      <c r="H1329" s="2" t="s">
        <v>5089</v>
      </c>
    </row>
    <row r="1330" spans="1:8" ht="10.95" customHeight="1" outlineLevel="3" x14ac:dyDescent="0.2">
      <c r="A1330" s="4" t="s">
        <v>1300</v>
      </c>
      <c r="B1330" s="5" t="s">
        <v>1301</v>
      </c>
      <c r="C1330" s="7"/>
      <c r="D1330" s="7" t="s">
        <v>1330</v>
      </c>
      <c r="E1330" s="4" t="s">
        <v>1300</v>
      </c>
      <c r="F1330" s="5" t="s">
        <v>1301</v>
      </c>
      <c r="G1330" s="2">
        <v>1603.6723684210526</v>
      </c>
      <c r="H1330" s="2" t="s">
        <v>5089</v>
      </c>
    </row>
    <row r="1331" spans="1:8" ht="10.95" customHeight="1" outlineLevel="3" x14ac:dyDescent="0.2">
      <c r="A1331" s="4" t="s">
        <v>1300</v>
      </c>
      <c r="B1331" s="5" t="s">
        <v>1301</v>
      </c>
      <c r="C1331" s="7"/>
      <c r="D1331" s="7" t="s">
        <v>1331</v>
      </c>
      <c r="E1331" s="4" t="s">
        <v>1300</v>
      </c>
      <c r="F1331" s="5" t="s">
        <v>1301</v>
      </c>
      <c r="G1331" s="2">
        <v>1690.7534375</v>
      </c>
      <c r="H1331" s="2" t="s">
        <v>5089</v>
      </c>
    </row>
    <row r="1332" spans="1:8" ht="22.95" customHeight="1" outlineLevel="3" x14ac:dyDescent="0.2">
      <c r="A1332" s="4" t="s">
        <v>1300</v>
      </c>
      <c r="B1332" s="5" t="s">
        <v>1301</v>
      </c>
      <c r="C1332" s="7"/>
      <c r="D1332" s="7" t="s">
        <v>1332</v>
      </c>
      <c r="E1332" s="4" t="s">
        <v>1300</v>
      </c>
      <c r="F1332" s="5" t="s">
        <v>1301</v>
      </c>
      <c r="G1332" s="2">
        <v>2195.4858536585366</v>
      </c>
      <c r="H1332" s="2" t="s">
        <v>5089</v>
      </c>
    </row>
    <row r="1333" spans="1:8" ht="10.95" customHeight="1" outlineLevel="3" x14ac:dyDescent="0.2">
      <c r="A1333" s="4" t="s">
        <v>1300</v>
      </c>
      <c r="B1333" s="5" t="s">
        <v>1301</v>
      </c>
      <c r="C1333" s="7"/>
      <c r="D1333" s="7" t="s">
        <v>1333</v>
      </c>
      <c r="E1333" s="4" t="s">
        <v>1300</v>
      </c>
      <c r="F1333" s="5" t="s">
        <v>1301</v>
      </c>
      <c r="G1333" s="2">
        <v>2214.0123456790125</v>
      </c>
      <c r="H1333" s="2" t="s">
        <v>5089</v>
      </c>
    </row>
    <row r="1334" spans="1:8" ht="10.95" customHeight="1" outlineLevel="3" x14ac:dyDescent="0.2">
      <c r="A1334" s="4" t="s">
        <v>1300</v>
      </c>
      <c r="B1334" s="5" t="s">
        <v>1301</v>
      </c>
      <c r="C1334" s="7"/>
      <c r="D1334" s="7" t="s">
        <v>1334</v>
      </c>
      <c r="E1334" s="4" t="s">
        <v>1300</v>
      </c>
      <c r="F1334" s="5" t="s">
        <v>1301</v>
      </c>
      <c r="G1334" s="2">
        <v>1747.9330769230769</v>
      </c>
      <c r="H1334" s="2" t="s">
        <v>5089</v>
      </c>
    </row>
    <row r="1335" spans="1:8" ht="10.95" customHeight="1" outlineLevel="3" x14ac:dyDescent="0.2">
      <c r="A1335" s="4" t="s">
        <v>1300</v>
      </c>
      <c r="B1335" s="5" t="s">
        <v>1301</v>
      </c>
      <c r="C1335" s="7"/>
      <c r="D1335" s="7" t="s">
        <v>1335</v>
      </c>
      <c r="E1335" s="4" t="s">
        <v>1300</v>
      </c>
      <c r="F1335" s="5" t="s">
        <v>1301</v>
      </c>
      <c r="G1335" s="2">
        <v>2127.4058536585367</v>
      </c>
      <c r="H1335" s="2" t="s">
        <v>5089</v>
      </c>
    </row>
    <row r="1336" spans="1:8" ht="10.95" customHeight="1" outlineLevel="3" x14ac:dyDescent="0.2">
      <c r="A1336" s="4" t="s">
        <v>1300</v>
      </c>
      <c r="B1336" s="5" t="s">
        <v>1301</v>
      </c>
      <c r="C1336" s="7"/>
      <c r="D1336" s="7" t="s">
        <v>1336</v>
      </c>
      <c r="E1336" s="4" t="s">
        <v>1300</v>
      </c>
      <c r="F1336" s="5" t="s">
        <v>1301</v>
      </c>
      <c r="G1336" s="2">
        <v>1599.4929999999999</v>
      </c>
      <c r="H1336" s="2" t="s">
        <v>5089</v>
      </c>
    </row>
    <row r="1337" spans="1:8" ht="10.95" customHeight="1" outlineLevel="3" x14ac:dyDescent="0.2">
      <c r="A1337" s="4" t="s">
        <v>1300</v>
      </c>
      <c r="B1337" s="5" t="s">
        <v>1301</v>
      </c>
      <c r="C1337" s="7"/>
      <c r="D1337" s="7" t="s">
        <v>1337</v>
      </c>
      <c r="E1337" s="4" t="s">
        <v>1300</v>
      </c>
      <c r="F1337" s="5" t="s">
        <v>1301</v>
      </c>
      <c r="G1337" s="2">
        <v>1550.8043749999999</v>
      </c>
      <c r="H1337" s="2" t="s">
        <v>5089</v>
      </c>
    </row>
    <row r="1338" spans="1:8" ht="22.95" customHeight="1" outlineLevel="3" x14ac:dyDescent="0.2">
      <c r="A1338" s="4" t="s">
        <v>1300</v>
      </c>
      <c r="B1338" s="5" t="s">
        <v>1301</v>
      </c>
      <c r="C1338" s="7"/>
      <c r="D1338" s="7" t="s">
        <v>1338</v>
      </c>
      <c r="E1338" s="4" t="s">
        <v>1300</v>
      </c>
      <c r="F1338" s="5" t="s">
        <v>1301</v>
      </c>
      <c r="G1338" s="2">
        <v>2131</v>
      </c>
      <c r="H1338" s="2" t="s">
        <v>5089</v>
      </c>
    </row>
    <row r="1339" spans="1:8" ht="10.95" customHeight="1" outlineLevel="3" x14ac:dyDescent="0.2">
      <c r="A1339" s="4" t="s">
        <v>1300</v>
      </c>
      <c r="B1339" s="5" t="s">
        <v>1301</v>
      </c>
      <c r="C1339" s="7"/>
      <c r="D1339" s="7" t="s">
        <v>1339</v>
      </c>
      <c r="E1339" s="4" t="s">
        <v>1300</v>
      </c>
      <c r="F1339" s="5" t="s">
        <v>1301</v>
      </c>
      <c r="G1339" s="2">
        <v>2131</v>
      </c>
      <c r="H1339" s="2" t="s">
        <v>5089</v>
      </c>
    </row>
    <row r="1340" spans="1:8" ht="10.95" customHeight="1" outlineLevel="3" x14ac:dyDescent="0.2">
      <c r="A1340" s="4" t="s">
        <v>1300</v>
      </c>
      <c r="B1340" s="5" t="s">
        <v>1301</v>
      </c>
      <c r="C1340" s="7"/>
      <c r="D1340" s="7" t="s">
        <v>1340</v>
      </c>
      <c r="E1340" s="4" t="s">
        <v>1300</v>
      </c>
      <c r="F1340" s="5" t="s">
        <v>1301</v>
      </c>
      <c r="G1340" s="2">
        <v>1788.5571428571427</v>
      </c>
      <c r="H1340" s="2" t="s">
        <v>5089</v>
      </c>
    </row>
    <row r="1341" spans="1:8" ht="10.95" customHeight="1" outlineLevel="3" x14ac:dyDescent="0.2">
      <c r="A1341" s="4" t="s">
        <v>1300</v>
      </c>
      <c r="B1341" s="5" t="s">
        <v>1301</v>
      </c>
      <c r="C1341" s="7"/>
      <c r="D1341" s="7" t="s">
        <v>1341</v>
      </c>
      <c r="E1341" s="4" t="s">
        <v>1300</v>
      </c>
      <c r="F1341" s="5" t="s">
        <v>1301</v>
      </c>
      <c r="G1341" s="2">
        <v>1947.6692307692308</v>
      </c>
      <c r="H1341" s="2" t="s">
        <v>5089</v>
      </c>
    </row>
    <row r="1342" spans="1:8" ht="10.95" customHeight="1" outlineLevel="3" x14ac:dyDescent="0.2">
      <c r="A1342" s="4" t="s">
        <v>1300</v>
      </c>
      <c r="B1342" s="5" t="s">
        <v>1301</v>
      </c>
      <c r="C1342" s="7"/>
      <c r="D1342" s="7" t="s">
        <v>1342</v>
      </c>
      <c r="E1342" s="4" t="s">
        <v>1300</v>
      </c>
      <c r="F1342" s="5" t="s">
        <v>1301</v>
      </c>
      <c r="G1342" s="2">
        <v>1522.056</v>
      </c>
      <c r="H1342" s="2" t="s">
        <v>5089</v>
      </c>
    </row>
    <row r="1343" spans="1:8" ht="10.95" customHeight="1" outlineLevel="3" x14ac:dyDescent="0.2">
      <c r="A1343" s="4" t="s">
        <v>1300</v>
      </c>
      <c r="B1343" s="5" t="s">
        <v>1301</v>
      </c>
      <c r="C1343" s="7"/>
      <c r="D1343" s="7" t="s">
        <v>1343</v>
      </c>
      <c r="E1343" s="4" t="s">
        <v>1300</v>
      </c>
      <c r="F1343" s="5" t="s">
        <v>1301</v>
      </c>
      <c r="G1343" s="2">
        <v>1576.2942857142857</v>
      </c>
      <c r="H1343" s="2" t="s">
        <v>5089</v>
      </c>
    </row>
    <row r="1344" spans="1:8" ht="10.95" customHeight="1" outlineLevel="3" x14ac:dyDescent="0.2">
      <c r="A1344" s="4" t="s">
        <v>1300</v>
      </c>
      <c r="B1344" s="5" t="s">
        <v>1301</v>
      </c>
      <c r="C1344" s="7"/>
      <c r="D1344" s="7" t="s">
        <v>1344</v>
      </c>
      <c r="E1344" s="4" t="s">
        <v>1300</v>
      </c>
      <c r="F1344" s="5" t="s">
        <v>1301</v>
      </c>
      <c r="G1344" s="2">
        <v>1658.629411764706</v>
      </c>
      <c r="H1344" s="2" t="s">
        <v>5089</v>
      </c>
    </row>
    <row r="1345" spans="1:8" ht="10.95" customHeight="1" outlineLevel="3" x14ac:dyDescent="0.2">
      <c r="A1345" s="4" t="s">
        <v>1300</v>
      </c>
      <c r="B1345" s="5" t="s">
        <v>1301</v>
      </c>
      <c r="C1345" s="7"/>
      <c r="D1345" s="7" t="s">
        <v>1345</v>
      </c>
      <c r="E1345" s="4" t="s">
        <v>1300</v>
      </c>
      <c r="F1345" s="5" t="s">
        <v>1301</v>
      </c>
      <c r="G1345" s="2">
        <v>2040.6683333333333</v>
      </c>
      <c r="H1345" s="2" t="s">
        <v>5089</v>
      </c>
    </row>
    <row r="1346" spans="1:8" ht="10.95" customHeight="1" outlineLevel="3" x14ac:dyDescent="0.2">
      <c r="A1346" s="4" t="s">
        <v>1300</v>
      </c>
      <c r="B1346" s="5" t="s">
        <v>1301</v>
      </c>
      <c r="C1346" s="7"/>
      <c r="D1346" s="7" t="s">
        <v>1346</v>
      </c>
      <c r="E1346" s="4" t="s">
        <v>1300</v>
      </c>
      <c r="F1346" s="5" t="s">
        <v>1301</v>
      </c>
      <c r="G1346" s="2">
        <v>1982.4012499999999</v>
      </c>
      <c r="H1346" s="2" t="s">
        <v>5089</v>
      </c>
    </row>
    <row r="1347" spans="1:8" ht="10.95" customHeight="1" outlineLevel="3" x14ac:dyDescent="0.2">
      <c r="A1347" s="4" t="s">
        <v>1300</v>
      </c>
      <c r="B1347" s="5" t="s">
        <v>1301</v>
      </c>
      <c r="C1347" s="7"/>
      <c r="D1347" s="7" t="s">
        <v>1347</v>
      </c>
      <c r="E1347" s="4" t="s">
        <v>1300</v>
      </c>
      <c r="F1347" s="5" t="s">
        <v>1301</v>
      </c>
      <c r="G1347" s="2">
        <v>3525.16</v>
      </c>
      <c r="H1347" s="2" t="s">
        <v>5089</v>
      </c>
    </row>
    <row r="1348" spans="1:8" ht="10.95" customHeight="1" outlineLevel="3" x14ac:dyDescent="0.2">
      <c r="A1348" s="4" t="s">
        <v>1300</v>
      </c>
      <c r="B1348" s="5" t="s">
        <v>1301</v>
      </c>
      <c r="C1348" s="7"/>
      <c r="D1348" s="7" t="s">
        <v>1348</v>
      </c>
      <c r="E1348" s="4" t="s">
        <v>1300</v>
      </c>
      <c r="F1348" s="5" t="s">
        <v>1301</v>
      </c>
      <c r="G1348" s="2">
        <v>1700</v>
      </c>
      <c r="H1348" s="2" t="s">
        <v>5089</v>
      </c>
    </row>
    <row r="1349" spans="1:8" ht="10.95" customHeight="1" outlineLevel="3" x14ac:dyDescent="0.2">
      <c r="A1349" s="4" t="s">
        <v>1300</v>
      </c>
      <c r="B1349" s="5" t="s">
        <v>1301</v>
      </c>
      <c r="C1349" s="7"/>
      <c r="D1349" s="7" t="s">
        <v>1349</v>
      </c>
      <c r="E1349" s="4" t="s">
        <v>1300</v>
      </c>
      <c r="F1349" s="5" t="s">
        <v>1301</v>
      </c>
      <c r="G1349" s="2">
        <v>1738.8625</v>
      </c>
      <c r="H1349" s="2" t="s">
        <v>5089</v>
      </c>
    </row>
    <row r="1350" spans="1:8" ht="10.95" customHeight="1" outlineLevel="3" x14ac:dyDescent="0.2">
      <c r="A1350" s="4" t="s">
        <v>1300</v>
      </c>
      <c r="B1350" s="5" t="s">
        <v>1301</v>
      </c>
      <c r="C1350" s="7"/>
      <c r="D1350" s="7" t="s">
        <v>1350</v>
      </c>
      <c r="E1350" s="4" t="s">
        <v>1300</v>
      </c>
      <c r="F1350" s="5" t="s">
        <v>1301</v>
      </c>
      <c r="G1350" s="2">
        <v>2289.3833333333332</v>
      </c>
      <c r="H1350" s="2" t="s">
        <v>5089</v>
      </c>
    </row>
    <row r="1351" spans="1:8" ht="10.95" customHeight="1" outlineLevel="3" x14ac:dyDescent="0.2">
      <c r="A1351" s="4" t="s">
        <v>1300</v>
      </c>
      <c r="B1351" s="5" t="s">
        <v>1301</v>
      </c>
      <c r="C1351" s="7"/>
      <c r="D1351" s="7" t="s">
        <v>1351</v>
      </c>
      <c r="E1351" s="4" t="s">
        <v>1300</v>
      </c>
      <c r="F1351" s="5" t="s">
        <v>1301</v>
      </c>
      <c r="G1351" s="2">
        <v>3078.52</v>
      </c>
      <c r="H1351" s="2" t="s">
        <v>5089</v>
      </c>
    </row>
    <row r="1352" spans="1:8" ht="10.95" customHeight="1" outlineLevel="3" x14ac:dyDescent="0.2">
      <c r="A1352" s="4" t="s">
        <v>1300</v>
      </c>
      <c r="B1352" s="5" t="s">
        <v>1301</v>
      </c>
      <c r="C1352" s="7"/>
      <c r="D1352" s="7" t="s">
        <v>1352</v>
      </c>
      <c r="E1352" s="4" t="s">
        <v>1300</v>
      </c>
      <c r="F1352" s="5" t="s">
        <v>1301</v>
      </c>
      <c r="G1352" s="2">
        <v>1958.7942857142857</v>
      </c>
      <c r="H1352" s="2" t="s">
        <v>5089</v>
      </c>
    </row>
    <row r="1353" spans="1:8" ht="22.95" customHeight="1" outlineLevel="3" x14ac:dyDescent="0.2">
      <c r="A1353" s="4" t="s">
        <v>1300</v>
      </c>
      <c r="B1353" s="5" t="s">
        <v>1301</v>
      </c>
      <c r="C1353" s="7"/>
      <c r="D1353" s="7" t="s">
        <v>1353</v>
      </c>
      <c r="E1353" s="4" t="s">
        <v>1300</v>
      </c>
      <c r="F1353" s="5" t="s">
        <v>1301</v>
      </c>
      <c r="G1353" s="2">
        <v>2126.84</v>
      </c>
      <c r="H1353" s="2" t="s">
        <v>5089</v>
      </c>
    </row>
    <row r="1354" spans="1:8" ht="10.95" hidden="1" customHeight="1" outlineLevel="2" x14ac:dyDescent="0.2">
      <c r="A1354" s="4" t="s">
        <v>1300</v>
      </c>
      <c r="B1354" s="5" t="s">
        <v>1354</v>
      </c>
      <c r="C1354" s="5" t="s">
        <v>1354</v>
      </c>
      <c r="D1354" s="5"/>
      <c r="E1354" s="4" t="s">
        <v>1300</v>
      </c>
      <c r="F1354" s="5" t="s">
        <v>1354</v>
      </c>
      <c r="G1354" s="2" t="e">
        <v>#N/A</v>
      </c>
      <c r="H1354" s="2" t="s">
        <v>5089</v>
      </c>
    </row>
    <row r="1355" spans="1:8" ht="10.95" customHeight="1" outlineLevel="3" x14ac:dyDescent="0.2">
      <c r="A1355" s="4" t="s">
        <v>1300</v>
      </c>
      <c r="B1355" s="5" t="s">
        <v>1354</v>
      </c>
      <c r="C1355" s="7"/>
      <c r="D1355" s="7" t="s">
        <v>1355</v>
      </c>
      <c r="E1355" s="4" t="s">
        <v>1300</v>
      </c>
      <c r="F1355" s="5" t="s">
        <v>1354</v>
      </c>
      <c r="G1355" s="2">
        <v>2299.6281100581518</v>
      </c>
      <c r="H1355" s="2" t="s">
        <v>5090</v>
      </c>
    </row>
    <row r="1356" spans="1:8" ht="22.95" customHeight="1" outlineLevel="3" x14ac:dyDescent="0.2">
      <c r="A1356" s="4" t="s">
        <v>1300</v>
      </c>
      <c r="B1356" s="5" t="s">
        <v>1354</v>
      </c>
      <c r="C1356" s="7"/>
      <c r="D1356" s="7" t="s">
        <v>1356</v>
      </c>
      <c r="E1356" s="4" t="s">
        <v>1300</v>
      </c>
      <c r="F1356" s="5" t="s">
        <v>1354</v>
      </c>
      <c r="G1356" s="2">
        <v>2350.0023946229207</v>
      </c>
      <c r="H1356" s="2" t="s">
        <v>5090</v>
      </c>
    </row>
    <row r="1357" spans="1:8" ht="10.95" customHeight="1" outlineLevel="3" x14ac:dyDescent="0.2">
      <c r="A1357" s="4" t="s">
        <v>1300</v>
      </c>
      <c r="B1357" s="5" t="s">
        <v>1354</v>
      </c>
      <c r="C1357" s="7"/>
      <c r="D1357" s="7" t="s">
        <v>1357</v>
      </c>
      <c r="E1357" s="4" t="s">
        <v>1300</v>
      </c>
      <c r="F1357" s="5" t="s">
        <v>1354</v>
      </c>
      <c r="G1357" s="2">
        <v>2369.5378074608902</v>
      </c>
      <c r="H1357" s="2" t="s">
        <v>5090</v>
      </c>
    </row>
    <row r="1358" spans="1:8" ht="10.95" customHeight="1" outlineLevel="3" x14ac:dyDescent="0.2">
      <c r="A1358" s="4" t="s">
        <v>1300</v>
      </c>
      <c r="B1358" s="5" t="s">
        <v>1354</v>
      </c>
      <c r="C1358" s="7"/>
      <c r="D1358" s="7" t="s">
        <v>1358</v>
      </c>
      <c r="E1358" s="4" t="s">
        <v>1300</v>
      </c>
      <c r="F1358" s="5" t="s">
        <v>1354</v>
      </c>
      <c r="G1358" s="2">
        <v>2802.8544247104246</v>
      </c>
      <c r="H1358" s="2" t="s">
        <v>5091</v>
      </c>
    </row>
    <row r="1359" spans="1:8" ht="10.95" customHeight="1" outlineLevel="3" x14ac:dyDescent="0.2">
      <c r="A1359" s="4" t="s">
        <v>1300</v>
      </c>
      <c r="B1359" s="5" t="s">
        <v>1354</v>
      </c>
      <c r="C1359" s="7"/>
      <c r="D1359" s="7" t="s">
        <v>1359</v>
      </c>
      <c r="E1359" s="4" t="s">
        <v>1300</v>
      </c>
      <c r="F1359" s="5" t="s">
        <v>1354</v>
      </c>
      <c r="G1359" s="2">
        <v>3990.9005368289641</v>
      </c>
      <c r="H1359" s="2" t="s">
        <v>5091</v>
      </c>
    </row>
    <row r="1360" spans="1:8" ht="10.95" customHeight="1" outlineLevel="3" x14ac:dyDescent="0.2">
      <c r="A1360" s="4" t="s">
        <v>1300</v>
      </c>
      <c r="B1360" s="5" t="s">
        <v>1354</v>
      </c>
      <c r="C1360" s="7"/>
      <c r="D1360" s="7" t="s">
        <v>1360</v>
      </c>
      <c r="E1360" s="4" t="s">
        <v>1300</v>
      </c>
      <c r="F1360" s="5" t="s">
        <v>1354</v>
      </c>
      <c r="G1360" s="2">
        <v>2283.56</v>
      </c>
      <c r="H1360" s="2" t="s">
        <v>5089</v>
      </c>
    </row>
    <row r="1361" spans="1:8" ht="10.95" customHeight="1" outlineLevel="3" x14ac:dyDescent="0.2">
      <c r="A1361" s="4" t="s">
        <v>1300</v>
      </c>
      <c r="B1361" s="5" t="s">
        <v>1354</v>
      </c>
      <c r="C1361" s="7"/>
      <c r="D1361" s="7" t="s">
        <v>1361</v>
      </c>
      <c r="E1361" s="4" t="s">
        <v>1300</v>
      </c>
      <c r="F1361" s="5" t="s">
        <v>1354</v>
      </c>
      <c r="G1361" s="2">
        <v>3427.4726666666666</v>
      </c>
      <c r="H1361" s="2" t="s">
        <v>5089</v>
      </c>
    </row>
    <row r="1362" spans="1:8" ht="10.95" customHeight="1" outlineLevel="3" x14ac:dyDescent="0.2">
      <c r="A1362" s="4" t="s">
        <v>1300</v>
      </c>
      <c r="B1362" s="5" t="s">
        <v>1354</v>
      </c>
      <c r="C1362" s="7"/>
      <c r="D1362" s="7" t="s">
        <v>1362</v>
      </c>
      <c r="E1362" s="4" t="s">
        <v>1300</v>
      </c>
      <c r="F1362" s="5" t="s">
        <v>1354</v>
      </c>
      <c r="G1362" s="2">
        <v>4475.8775000000005</v>
      </c>
      <c r="H1362" s="2" t="s">
        <v>5089</v>
      </c>
    </row>
    <row r="1363" spans="1:8" ht="10.95" customHeight="1" outlineLevel="3" x14ac:dyDescent="0.2">
      <c r="A1363" s="4" t="s">
        <v>1300</v>
      </c>
      <c r="B1363" s="5" t="s">
        <v>1354</v>
      </c>
      <c r="C1363" s="7"/>
      <c r="D1363" s="7" t="s">
        <v>1363</v>
      </c>
      <c r="E1363" s="4" t="s">
        <v>1300</v>
      </c>
      <c r="F1363" s="5" t="s">
        <v>1354</v>
      </c>
      <c r="G1363" s="2">
        <v>7362.4538461538459</v>
      </c>
      <c r="H1363" s="2" t="s">
        <v>5089</v>
      </c>
    </row>
    <row r="1364" spans="1:8" ht="10.95" customHeight="1" outlineLevel="3" x14ac:dyDescent="0.2">
      <c r="A1364" s="4" t="s">
        <v>1300</v>
      </c>
      <c r="B1364" s="5" t="s">
        <v>1354</v>
      </c>
      <c r="C1364" s="7"/>
      <c r="D1364" s="7" t="s">
        <v>1364</v>
      </c>
      <c r="E1364" s="4" t="s">
        <v>1300</v>
      </c>
      <c r="F1364" s="5" t="s">
        <v>1354</v>
      </c>
      <c r="G1364" s="2">
        <v>4607.7746666666662</v>
      </c>
      <c r="H1364" s="2" t="s">
        <v>5089</v>
      </c>
    </row>
    <row r="1365" spans="1:8" ht="10.95" customHeight="1" outlineLevel="3" x14ac:dyDescent="0.2">
      <c r="A1365" s="4" t="s">
        <v>1300</v>
      </c>
      <c r="B1365" s="5" t="s">
        <v>1354</v>
      </c>
      <c r="C1365" s="7"/>
      <c r="D1365" s="7" t="s">
        <v>1365</v>
      </c>
      <c r="E1365" s="4" t="s">
        <v>1300</v>
      </c>
      <c r="F1365" s="5" t="s">
        <v>1354</v>
      </c>
      <c r="G1365" s="2">
        <v>3111.1888888888889</v>
      </c>
      <c r="H1365" s="2" t="s">
        <v>5089</v>
      </c>
    </row>
    <row r="1366" spans="1:8" ht="10.95" customHeight="1" outlineLevel="3" x14ac:dyDescent="0.2">
      <c r="A1366" s="4" t="s">
        <v>1300</v>
      </c>
      <c r="B1366" s="5" t="s">
        <v>1354</v>
      </c>
      <c r="C1366" s="7"/>
      <c r="D1366" s="7" t="s">
        <v>1366</v>
      </c>
      <c r="E1366" s="4" t="s">
        <v>1300</v>
      </c>
      <c r="F1366" s="5" t="s">
        <v>1354</v>
      </c>
      <c r="G1366" s="2">
        <v>3848.5785714285712</v>
      </c>
      <c r="H1366" s="2" t="s">
        <v>5089</v>
      </c>
    </row>
    <row r="1367" spans="1:8" ht="10.95" customHeight="1" outlineLevel="3" x14ac:dyDescent="0.2">
      <c r="A1367" s="4" t="s">
        <v>1300</v>
      </c>
      <c r="B1367" s="5" t="s">
        <v>1354</v>
      </c>
      <c r="C1367" s="7"/>
      <c r="D1367" s="7" t="s">
        <v>1367</v>
      </c>
      <c r="E1367" s="4" t="s">
        <v>1300</v>
      </c>
      <c r="F1367" s="5" t="s">
        <v>1354</v>
      </c>
      <c r="G1367" s="2">
        <v>4908.1899999999996</v>
      </c>
      <c r="H1367" s="2" t="s">
        <v>5089</v>
      </c>
    </row>
    <row r="1368" spans="1:8" ht="22.95" customHeight="1" outlineLevel="3" x14ac:dyDescent="0.2">
      <c r="A1368" s="4" t="s">
        <v>1300</v>
      </c>
      <c r="B1368" s="5" t="s">
        <v>1354</v>
      </c>
      <c r="C1368" s="7"/>
      <c r="D1368" s="7" t="s">
        <v>1368</v>
      </c>
      <c r="E1368" s="4" t="s">
        <v>1300</v>
      </c>
      <c r="F1368" s="5" t="s">
        <v>1354</v>
      </c>
      <c r="G1368" s="2">
        <v>4409.22</v>
      </c>
      <c r="H1368" s="2" t="s">
        <v>5089</v>
      </c>
    </row>
    <row r="1369" spans="1:8" ht="22.95" customHeight="1" outlineLevel="3" x14ac:dyDescent="0.2">
      <c r="A1369" s="4" t="s">
        <v>1300</v>
      </c>
      <c r="B1369" s="5" t="s">
        <v>1354</v>
      </c>
      <c r="C1369" s="7"/>
      <c r="D1369" s="7" t="s">
        <v>1369</v>
      </c>
      <c r="E1369" s="4" t="s">
        <v>1300</v>
      </c>
      <c r="F1369" s="5" t="s">
        <v>1354</v>
      </c>
      <c r="G1369" s="2">
        <v>3421.25</v>
      </c>
      <c r="H1369" s="2" t="s">
        <v>5089</v>
      </c>
    </row>
    <row r="1370" spans="1:8" ht="10.95" hidden="1" customHeight="1" outlineLevel="2" x14ac:dyDescent="0.2">
      <c r="A1370" s="4" t="s">
        <v>1300</v>
      </c>
      <c r="B1370" s="5" t="s">
        <v>1370</v>
      </c>
      <c r="C1370" s="5" t="s">
        <v>1370</v>
      </c>
      <c r="D1370" s="5"/>
      <c r="E1370" s="4" t="s">
        <v>1300</v>
      </c>
      <c r="F1370" s="5" t="s">
        <v>1370</v>
      </c>
      <c r="G1370" s="2" t="e">
        <v>#N/A</v>
      </c>
      <c r="H1370" s="2" t="s">
        <v>5089</v>
      </c>
    </row>
    <row r="1371" spans="1:8" ht="10.95" customHeight="1" outlineLevel="3" x14ac:dyDescent="0.2">
      <c r="A1371" s="4" t="s">
        <v>1300</v>
      </c>
      <c r="B1371" s="5" t="s">
        <v>1370</v>
      </c>
      <c r="C1371" s="7"/>
      <c r="D1371" s="7" t="s">
        <v>1371</v>
      </c>
      <c r="E1371" s="4" t="s">
        <v>1300</v>
      </c>
      <c r="F1371" s="5" t="s">
        <v>1370</v>
      </c>
      <c r="G1371" s="2">
        <v>2439.1897990815155</v>
      </c>
      <c r="H1371" s="2" t="s">
        <v>5090</v>
      </c>
    </row>
    <row r="1372" spans="1:8" ht="10.95" customHeight="1" outlineLevel="3" x14ac:dyDescent="0.2">
      <c r="A1372" s="4" t="s">
        <v>1300</v>
      </c>
      <c r="B1372" s="5" t="s">
        <v>1370</v>
      </c>
      <c r="C1372" s="7"/>
      <c r="D1372" s="7" t="s">
        <v>1372</v>
      </c>
      <c r="E1372" s="4" t="s">
        <v>1300</v>
      </c>
      <c r="F1372" s="5" t="s">
        <v>1370</v>
      </c>
      <c r="G1372" s="2">
        <v>2414.6227375809931</v>
      </c>
      <c r="H1372" s="2" t="s">
        <v>5091</v>
      </c>
    </row>
    <row r="1373" spans="1:8" ht="10.95" customHeight="1" outlineLevel="3" x14ac:dyDescent="0.2">
      <c r="A1373" s="4" t="s">
        <v>1300</v>
      </c>
      <c r="B1373" s="5" t="s">
        <v>1370</v>
      </c>
      <c r="C1373" s="7"/>
      <c r="D1373" s="7" t="s">
        <v>1373</v>
      </c>
      <c r="E1373" s="4" t="s">
        <v>1300</v>
      </c>
      <c r="F1373" s="5" t="s">
        <v>1370</v>
      </c>
      <c r="G1373" s="2">
        <v>2426.1350350782513</v>
      </c>
      <c r="H1373" s="2" t="s">
        <v>5091</v>
      </c>
    </row>
    <row r="1374" spans="1:8" ht="10.95" customHeight="1" outlineLevel="3" x14ac:dyDescent="0.2">
      <c r="A1374" s="4" t="s">
        <v>1300</v>
      </c>
      <c r="B1374" s="5" t="s">
        <v>1370</v>
      </c>
      <c r="C1374" s="7"/>
      <c r="D1374" s="7" t="s">
        <v>1374</v>
      </c>
      <c r="E1374" s="4" t="s">
        <v>1300</v>
      </c>
      <c r="F1374" s="5" t="s">
        <v>1370</v>
      </c>
      <c r="G1374" s="2">
        <v>1292.077309495897</v>
      </c>
      <c r="H1374" s="2" t="s">
        <v>5091</v>
      </c>
    </row>
    <row r="1375" spans="1:8" ht="10.95" customHeight="1" outlineLevel="3" x14ac:dyDescent="0.2">
      <c r="A1375" s="4" t="s">
        <v>1300</v>
      </c>
      <c r="B1375" s="5" t="s">
        <v>1370</v>
      </c>
      <c r="C1375" s="7"/>
      <c r="D1375" s="7" t="s">
        <v>1375</v>
      </c>
      <c r="E1375" s="4" t="s">
        <v>1300</v>
      </c>
      <c r="F1375" s="5" t="s">
        <v>1370</v>
      </c>
      <c r="G1375" s="2">
        <v>2423.2476309794988</v>
      </c>
      <c r="H1375" s="2" t="s">
        <v>5091</v>
      </c>
    </row>
    <row r="1376" spans="1:8" ht="10.95" customHeight="1" outlineLevel="3" x14ac:dyDescent="0.2">
      <c r="A1376" s="4" t="s">
        <v>1300</v>
      </c>
      <c r="B1376" s="5" t="s">
        <v>1370</v>
      </c>
      <c r="C1376" s="7"/>
      <c r="D1376" s="7" t="s">
        <v>1376</v>
      </c>
      <c r="E1376" s="4" t="s">
        <v>1300</v>
      </c>
      <c r="F1376" s="5" t="s">
        <v>1370</v>
      </c>
      <c r="G1376" s="2">
        <v>2464.3136935991606</v>
      </c>
      <c r="H1376" s="2" t="s">
        <v>5091</v>
      </c>
    </row>
    <row r="1377" spans="1:8" ht="10.95" customHeight="1" outlineLevel="3" x14ac:dyDescent="0.2">
      <c r="A1377" s="4" t="s">
        <v>1300</v>
      </c>
      <c r="B1377" s="5" t="s">
        <v>1370</v>
      </c>
      <c r="C1377" s="7"/>
      <c r="D1377" s="7" t="s">
        <v>1377</v>
      </c>
      <c r="E1377" s="4" t="s">
        <v>1300</v>
      </c>
      <c r="F1377" s="5" t="s">
        <v>1370</v>
      </c>
      <c r="G1377" s="2">
        <v>2481.7108161044616</v>
      </c>
      <c r="H1377" s="2" t="s">
        <v>5091</v>
      </c>
    </row>
    <row r="1378" spans="1:8" ht="10.95" customHeight="1" outlineLevel="3" x14ac:dyDescent="0.2">
      <c r="A1378" s="4" t="s">
        <v>1300</v>
      </c>
      <c r="B1378" s="5" t="s">
        <v>1370</v>
      </c>
      <c r="C1378" s="7"/>
      <c r="D1378" s="7" t="s">
        <v>1378</v>
      </c>
      <c r="E1378" s="4" t="s">
        <v>1300</v>
      </c>
      <c r="F1378" s="5" t="s">
        <v>1370</v>
      </c>
      <c r="G1378" s="2">
        <v>2535.5610275423728</v>
      </c>
      <c r="H1378" s="2" t="s">
        <v>5091</v>
      </c>
    </row>
    <row r="1379" spans="1:8" ht="10.95" customHeight="1" outlineLevel="3" x14ac:dyDescent="0.2">
      <c r="A1379" s="4" t="s">
        <v>1300</v>
      </c>
      <c r="B1379" s="5" t="s">
        <v>1370</v>
      </c>
      <c r="C1379" s="7"/>
      <c r="D1379" s="7" t="s">
        <v>1379</v>
      </c>
      <c r="E1379" s="4" t="s">
        <v>1300</v>
      </c>
      <c r="F1379" s="5" t="s">
        <v>1370</v>
      </c>
      <c r="G1379" s="2">
        <v>2453.9192682926832</v>
      </c>
      <c r="H1379" s="2" t="s">
        <v>5091</v>
      </c>
    </row>
    <row r="1380" spans="1:8" ht="10.95" customHeight="1" outlineLevel="3" x14ac:dyDescent="0.2">
      <c r="A1380" s="4" t="s">
        <v>1300</v>
      </c>
      <c r="B1380" s="5" t="s">
        <v>1370</v>
      </c>
      <c r="C1380" s="7"/>
      <c r="D1380" s="7" t="s">
        <v>1380</v>
      </c>
      <c r="E1380" s="4" t="s">
        <v>1300</v>
      </c>
      <c r="F1380" s="5" t="s">
        <v>1370</v>
      </c>
      <c r="G1380" s="2">
        <v>2066.2009171597633</v>
      </c>
      <c r="H1380" s="2" t="s">
        <v>5091</v>
      </c>
    </row>
    <row r="1381" spans="1:8" ht="10.95" customHeight="1" outlineLevel="3" x14ac:dyDescent="0.2">
      <c r="A1381" s="4" t="s">
        <v>1300</v>
      </c>
      <c r="B1381" s="5" t="s">
        <v>1370</v>
      </c>
      <c r="C1381" s="7"/>
      <c r="D1381" s="7" t="s">
        <v>1381</v>
      </c>
      <c r="E1381" s="4" t="s">
        <v>1300</v>
      </c>
      <c r="F1381" s="5" t="s">
        <v>1370</v>
      </c>
      <c r="G1381" s="2">
        <v>1644.6996619718309</v>
      </c>
      <c r="H1381" s="2" t="s">
        <v>5091</v>
      </c>
    </row>
    <row r="1382" spans="1:8" ht="10.95" customHeight="1" outlineLevel="3" x14ac:dyDescent="0.2">
      <c r="A1382" s="4" t="s">
        <v>1300</v>
      </c>
      <c r="B1382" s="5" t="s">
        <v>1370</v>
      </c>
      <c r="C1382" s="7"/>
      <c r="D1382" s="7" t="s">
        <v>1382</v>
      </c>
      <c r="E1382" s="4" t="s">
        <v>1300</v>
      </c>
      <c r="F1382" s="5" t="s">
        <v>1370</v>
      </c>
      <c r="G1382" s="2">
        <v>2192.9349833887045</v>
      </c>
      <c r="H1382" s="2" t="s">
        <v>5091</v>
      </c>
    </row>
    <row r="1383" spans="1:8" ht="10.95" customHeight="1" outlineLevel="3" x14ac:dyDescent="0.2">
      <c r="A1383" s="4" t="s">
        <v>1300</v>
      </c>
      <c r="B1383" s="5" t="s">
        <v>1370</v>
      </c>
      <c r="C1383" s="7"/>
      <c r="D1383" s="7" t="s">
        <v>1383</v>
      </c>
      <c r="E1383" s="4" t="s">
        <v>1300</v>
      </c>
      <c r="F1383" s="5" t="s">
        <v>1370</v>
      </c>
      <c r="G1383" s="2">
        <v>1458.4352582159624</v>
      </c>
      <c r="H1383" s="2" t="s">
        <v>5089</v>
      </c>
    </row>
    <row r="1384" spans="1:8" ht="10.95" customHeight="1" outlineLevel="3" x14ac:dyDescent="0.2">
      <c r="A1384" s="4" t="s">
        <v>1300</v>
      </c>
      <c r="B1384" s="5" t="s">
        <v>1370</v>
      </c>
      <c r="C1384" s="7"/>
      <c r="D1384" s="7" t="s">
        <v>1384</v>
      </c>
      <c r="E1384" s="4" t="s">
        <v>1300</v>
      </c>
      <c r="F1384" s="5" t="s">
        <v>1370</v>
      </c>
      <c r="G1384" s="2">
        <v>1389.1358333333335</v>
      </c>
      <c r="H1384" s="2" t="s">
        <v>5091</v>
      </c>
    </row>
    <row r="1385" spans="1:8" ht="10.95" customHeight="1" outlineLevel="3" x14ac:dyDescent="0.2">
      <c r="A1385" s="4" t="s">
        <v>1300</v>
      </c>
      <c r="B1385" s="5" t="s">
        <v>1370</v>
      </c>
      <c r="C1385" s="7"/>
      <c r="D1385" s="7" t="s">
        <v>1385</v>
      </c>
      <c r="E1385" s="4" t="s">
        <v>1300</v>
      </c>
      <c r="F1385" s="5" t="s">
        <v>1370</v>
      </c>
      <c r="G1385" s="2">
        <v>2390.8187209302328</v>
      </c>
      <c r="H1385" s="2" t="s">
        <v>5089</v>
      </c>
    </row>
    <row r="1386" spans="1:8" ht="10.95" customHeight="1" outlineLevel="3" x14ac:dyDescent="0.2">
      <c r="A1386" s="4" t="s">
        <v>1300</v>
      </c>
      <c r="B1386" s="5" t="s">
        <v>1370</v>
      </c>
      <c r="C1386" s="7"/>
      <c r="D1386" s="7" t="s">
        <v>1386</v>
      </c>
      <c r="E1386" s="4" t="s">
        <v>1300</v>
      </c>
      <c r="F1386" s="5" t="s">
        <v>1370</v>
      </c>
      <c r="G1386" s="2">
        <v>1450.5222189349113</v>
      </c>
      <c r="H1386" s="2" t="s">
        <v>5091</v>
      </c>
    </row>
    <row r="1387" spans="1:8" ht="10.95" customHeight="1" outlineLevel="3" x14ac:dyDescent="0.2">
      <c r="A1387" s="4" t="s">
        <v>1300</v>
      </c>
      <c r="B1387" s="5" t="s">
        <v>1370</v>
      </c>
      <c r="C1387" s="7"/>
      <c r="D1387" s="7" t="s">
        <v>1387</v>
      </c>
      <c r="E1387" s="4" t="s">
        <v>1300</v>
      </c>
      <c r="F1387" s="5" t="s">
        <v>1370</v>
      </c>
      <c r="G1387" s="2">
        <v>2408.4003921568628</v>
      </c>
      <c r="H1387" s="2" t="s">
        <v>5089</v>
      </c>
    </row>
    <row r="1388" spans="1:8" ht="10.95" customHeight="1" outlineLevel="3" x14ac:dyDescent="0.2">
      <c r="A1388" s="4" t="s">
        <v>1300</v>
      </c>
      <c r="B1388" s="5" t="s">
        <v>1370</v>
      </c>
      <c r="C1388" s="7"/>
      <c r="D1388" s="7" t="s">
        <v>1388</v>
      </c>
      <c r="E1388" s="4" t="s">
        <v>1300</v>
      </c>
      <c r="F1388" s="5" t="s">
        <v>1370</v>
      </c>
      <c r="G1388" s="2">
        <v>2186.6334653465346</v>
      </c>
      <c r="H1388" s="2" t="s">
        <v>5089</v>
      </c>
    </row>
    <row r="1389" spans="1:8" ht="10.95" customHeight="1" outlineLevel="3" x14ac:dyDescent="0.2">
      <c r="A1389" s="4" t="s">
        <v>1300</v>
      </c>
      <c r="B1389" s="5" t="s">
        <v>1370</v>
      </c>
      <c r="C1389" s="7"/>
      <c r="D1389" s="7" t="s">
        <v>1389</v>
      </c>
      <c r="E1389" s="4" t="s">
        <v>1300</v>
      </c>
      <c r="F1389" s="5" t="s">
        <v>1370</v>
      </c>
      <c r="G1389" s="2">
        <v>1545.6077570093457</v>
      </c>
      <c r="H1389" s="2" t="s">
        <v>5089</v>
      </c>
    </row>
    <row r="1390" spans="1:8" ht="10.95" customHeight="1" outlineLevel="3" x14ac:dyDescent="0.2">
      <c r="A1390" s="4" t="s">
        <v>1300</v>
      </c>
      <c r="B1390" s="5" t="s">
        <v>1370</v>
      </c>
      <c r="C1390" s="7"/>
      <c r="D1390" s="7" t="s">
        <v>1390</v>
      </c>
      <c r="E1390" s="4" t="s">
        <v>1300</v>
      </c>
      <c r="F1390" s="5" t="s">
        <v>1370</v>
      </c>
      <c r="G1390" s="2">
        <v>1544.2648241206032</v>
      </c>
      <c r="H1390" s="2" t="s">
        <v>5089</v>
      </c>
    </row>
    <row r="1391" spans="1:8" ht="10.95" customHeight="1" outlineLevel="3" x14ac:dyDescent="0.2">
      <c r="A1391" s="4" t="s">
        <v>1300</v>
      </c>
      <c r="B1391" s="5" t="s">
        <v>1370</v>
      </c>
      <c r="C1391" s="7"/>
      <c r="D1391" s="7" t="s">
        <v>1391</v>
      </c>
      <c r="E1391" s="4" t="s">
        <v>1300</v>
      </c>
      <c r="F1391" s="5" t="s">
        <v>1370</v>
      </c>
      <c r="G1391" s="2">
        <v>1310.0550416666667</v>
      </c>
      <c r="H1391" s="2" t="s">
        <v>5089</v>
      </c>
    </row>
    <row r="1392" spans="1:8" ht="22.95" customHeight="1" outlineLevel="3" x14ac:dyDescent="0.2">
      <c r="A1392" s="4" t="s">
        <v>1300</v>
      </c>
      <c r="B1392" s="5" t="s">
        <v>1370</v>
      </c>
      <c r="C1392" s="7"/>
      <c r="D1392" s="7" t="s">
        <v>1392</v>
      </c>
      <c r="E1392" s="4" t="s">
        <v>1300</v>
      </c>
      <c r="F1392" s="5" t="s">
        <v>1370</v>
      </c>
      <c r="G1392" s="2">
        <v>1509.8469302325582</v>
      </c>
      <c r="H1392" s="2" t="s">
        <v>5089</v>
      </c>
    </row>
    <row r="1393" spans="1:8" ht="10.95" customHeight="1" outlineLevel="3" x14ac:dyDescent="0.2">
      <c r="A1393" s="4" t="s">
        <v>1300</v>
      </c>
      <c r="B1393" s="5" t="s">
        <v>1370</v>
      </c>
      <c r="C1393" s="7"/>
      <c r="D1393" s="7" t="s">
        <v>1393</v>
      </c>
      <c r="E1393" s="4" t="s">
        <v>1300</v>
      </c>
      <c r="F1393" s="5" t="s">
        <v>1370</v>
      </c>
      <c r="G1393" s="2">
        <v>1366.2687974683545</v>
      </c>
      <c r="H1393" s="2" t="s">
        <v>5089</v>
      </c>
    </row>
    <row r="1394" spans="1:8" ht="10.95" customHeight="1" outlineLevel="3" x14ac:dyDescent="0.2">
      <c r="A1394" s="4" t="s">
        <v>1300</v>
      </c>
      <c r="B1394" s="5" t="s">
        <v>1370</v>
      </c>
      <c r="C1394" s="7"/>
      <c r="D1394" s="7" t="s">
        <v>1394</v>
      </c>
      <c r="E1394" s="4" t="s">
        <v>1300</v>
      </c>
      <c r="F1394" s="5" t="s">
        <v>1370</v>
      </c>
      <c r="G1394" s="2">
        <v>1400</v>
      </c>
      <c r="H1394" s="2" t="s">
        <v>5089</v>
      </c>
    </row>
    <row r="1395" spans="1:8" ht="10.95" customHeight="1" outlineLevel="3" x14ac:dyDescent="0.2">
      <c r="A1395" s="4" t="s">
        <v>1300</v>
      </c>
      <c r="B1395" s="5" t="s">
        <v>1370</v>
      </c>
      <c r="C1395" s="7"/>
      <c r="D1395" s="7" t="s">
        <v>1395</v>
      </c>
      <c r="E1395" s="4" t="s">
        <v>1300</v>
      </c>
      <c r="F1395" s="5" t="s">
        <v>1370</v>
      </c>
      <c r="G1395" s="2">
        <v>1198.4761728395063</v>
      </c>
      <c r="H1395" s="2" t="s">
        <v>5089</v>
      </c>
    </row>
    <row r="1396" spans="1:8" ht="10.95" customHeight="1" outlineLevel="3" x14ac:dyDescent="0.2">
      <c r="A1396" s="4" t="s">
        <v>1300</v>
      </c>
      <c r="B1396" s="5" t="s">
        <v>1370</v>
      </c>
      <c r="C1396" s="7"/>
      <c r="D1396" s="7" t="s">
        <v>1396</v>
      </c>
      <c r="E1396" s="4" t="s">
        <v>1300</v>
      </c>
      <c r="F1396" s="5" t="s">
        <v>1370</v>
      </c>
      <c r="G1396" s="2">
        <v>1355.7365957446809</v>
      </c>
      <c r="H1396" s="2" t="s">
        <v>5089</v>
      </c>
    </row>
    <row r="1397" spans="1:8" ht="10.95" customHeight="1" outlineLevel="3" x14ac:dyDescent="0.2">
      <c r="A1397" s="4" t="s">
        <v>1300</v>
      </c>
      <c r="B1397" s="5" t="s">
        <v>1370</v>
      </c>
      <c r="C1397" s="7"/>
      <c r="D1397" s="7" t="s">
        <v>1397</v>
      </c>
      <c r="E1397" s="4" t="s">
        <v>1300</v>
      </c>
      <c r="F1397" s="5" t="s">
        <v>1370</v>
      </c>
      <c r="G1397" s="2">
        <v>2100.1443137254901</v>
      </c>
      <c r="H1397" s="2" t="s">
        <v>5089</v>
      </c>
    </row>
    <row r="1398" spans="1:8" ht="10.95" customHeight="1" outlineLevel="3" x14ac:dyDescent="0.2">
      <c r="A1398" s="4" t="s">
        <v>1300</v>
      </c>
      <c r="B1398" s="5" t="s">
        <v>1370</v>
      </c>
      <c r="C1398" s="7"/>
      <c r="D1398" s="7" t="s">
        <v>1398</v>
      </c>
      <c r="E1398" s="4" t="s">
        <v>1300</v>
      </c>
      <c r="F1398" s="5" t="s">
        <v>1370</v>
      </c>
      <c r="G1398" s="2">
        <v>1540.0412987012985</v>
      </c>
      <c r="H1398" s="2" t="s">
        <v>5089</v>
      </c>
    </row>
    <row r="1399" spans="1:8" ht="10.95" customHeight="1" outlineLevel="3" x14ac:dyDescent="0.2">
      <c r="A1399" s="4" t="s">
        <v>1300</v>
      </c>
      <c r="B1399" s="5" t="s">
        <v>1370</v>
      </c>
      <c r="C1399" s="7"/>
      <c r="D1399" s="7" t="s">
        <v>1399</v>
      </c>
      <c r="E1399" s="4" t="s">
        <v>1300</v>
      </c>
      <c r="F1399" s="5" t="s">
        <v>1370</v>
      </c>
      <c r="G1399" s="2">
        <v>1544.2192771084337</v>
      </c>
      <c r="H1399" s="2" t="s">
        <v>5089</v>
      </c>
    </row>
    <row r="1400" spans="1:8" ht="10.95" customHeight="1" outlineLevel="3" x14ac:dyDescent="0.2">
      <c r="A1400" s="4" t="s">
        <v>1300</v>
      </c>
      <c r="B1400" s="5" t="s">
        <v>1370</v>
      </c>
      <c r="C1400" s="7"/>
      <c r="D1400" s="7" t="s">
        <v>1400</v>
      </c>
      <c r="E1400" s="4" t="s">
        <v>1300</v>
      </c>
      <c r="F1400" s="5" t="s">
        <v>1370</v>
      </c>
      <c r="G1400" s="2">
        <v>1752.0062962962963</v>
      </c>
      <c r="H1400" s="2" t="s">
        <v>5089</v>
      </c>
    </row>
    <row r="1401" spans="1:8" ht="10.95" customHeight="1" outlineLevel="3" x14ac:dyDescent="0.2">
      <c r="A1401" s="4" t="s">
        <v>1300</v>
      </c>
      <c r="B1401" s="5" t="s">
        <v>1370</v>
      </c>
      <c r="C1401" s="7"/>
      <c r="D1401" s="7" t="s">
        <v>1401</v>
      </c>
      <c r="E1401" s="4" t="s">
        <v>1300</v>
      </c>
      <c r="F1401" s="5" t="s">
        <v>1370</v>
      </c>
      <c r="G1401" s="2">
        <v>1421.0486666666666</v>
      </c>
      <c r="H1401" s="2" t="s">
        <v>5089</v>
      </c>
    </row>
    <row r="1402" spans="1:8" ht="10.95" customHeight="1" outlineLevel="3" x14ac:dyDescent="0.2">
      <c r="A1402" s="4" t="s">
        <v>1300</v>
      </c>
      <c r="B1402" s="5" t="s">
        <v>1370</v>
      </c>
      <c r="C1402" s="7"/>
      <c r="D1402" s="7" t="s">
        <v>1402</v>
      </c>
      <c r="E1402" s="4" t="s">
        <v>1300</v>
      </c>
      <c r="F1402" s="5" t="s">
        <v>1370</v>
      </c>
      <c r="G1402" s="2">
        <v>1397.7004166666666</v>
      </c>
      <c r="H1402" s="2" t="s">
        <v>5089</v>
      </c>
    </row>
    <row r="1403" spans="1:8" ht="10.95" customHeight="1" outlineLevel="3" x14ac:dyDescent="0.2">
      <c r="A1403" s="4" t="s">
        <v>1300</v>
      </c>
      <c r="B1403" s="5" t="s">
        <v>1370</v>
      </c>
      <c r="C1403" s="7"/>
      <c r="D1403" s="7" t="s">
        <v>1403</v>
      </c>
      <c r="E1403" s="4" t="s">
        <v>1300</v>
      </c>
      <c r="F1403" s="5" t="s">
        <v>1370</v>
      </c>
      <c r="G1403" s="2">
        <v>1530.4647368421054</v>
      </c>
      <c r="H1403" s="2" t="s">
        <v>5089</v>
      </c>
    </row>
    <row r="1404" spans="1:8" ht="10.95" customHeight="1" outlineLevel="3" x14ac:dyDescent="0.2">
      <c r="A1404" s="4" t="s">
        <v>1300</v>
      </c>
      <c r="B1404" s="5" t="s">
        <v>1370</v>
      </c>
      <c r="C1404" s="7"/>
      <c r="D1404" s="7" t="s">
        <v>1404</v>
      </c>
      <c r="E1404" s="4" t="s">
        <v>1300</v>
      </c>
      <c r="F1404" s="5" t="s">
        <v>1370</v>
      </c>
      <c r="G1404" s="2">
        <v>2078.0961818181818</v>
      </c>
      <c r="H1404" s="2" t="s">
        <v>5089</v>
      </c>
    </row>
    <row r="1405" spans="1:8" ht="22.95" customHeight="1" outlineLevel="3" x14ac:dyDescent="0.2">
      <c r="A1405" s="4" t="s">
        <v>1300</v>
      </c>
      <c r="B1405" s="5" t="s">
        <v>1370</v>
      </c>
      <c r="C1405" s="7"/>
      <c r="D1405" s="7" t="s">
        <v>1405</v>
      </c>
      <c r="E1405" s="4" t="s">
        <v>1300</v>
      </c>
      <c r="F1405" s="5" t="s">
        <v>1370</v>
      </c>
      <c r="G1405" s="2">
        <v>1544.24</v>
      </c>
      <c r="H1405" s="2" t="s">
        <v>5089</v>
      </c>
    </row>
    <row r="1406" spans="1:8" ht="10.95" customHeight="1" outlineLevel="3" x14ac:dyDescent="0.2">
      <c r="A1406" s="4" t="s">
        <v>1300</v>
      </c>
      <c r="B1406" s="5" t="s">
        <v>1370</v>
      </c>
      <c r="C1406" s="7"/>
      <c r="D1406" s="7" t="s">
        <v>1406</v>
      </c>
      <c r="E1406" s="4" t="s">
        <v>1300</v>
      </c>
      <c r="F1406" s="5" t="s">
        <v>1370</v>
      </c>
      <c r="G1406" s="2">
        <v>1491.6122784810127</v>
      </c>
      <c r="H1406" s="2" t="s">
        <v>5089</v>
      </c>
    </row>
    <row r="1407" spans="1:8" ht="10.95" customHeight="1" outlineLevel="3" x14ac:dyDescent="0.2">
      <c r="A1407" s="4" t="s">
        <v>1300</v>
      </c>
      <c r="B1407" s="5" t="s">
        <v>1370</v>
      </c>
      <c r="C1407" s="7"/>
      <c r="D1407" s="7" t="s">
        <v>1407</v>
      </c>
      <c r="E1407" s="4" t="s">
        <v>1300</v>
      </c>
      <c r="F1407" s="5" t="s">
        <v>1370</v>
      </c>
      <c r="G1407" s="2">
        <v>1542.5985714285716</v>
      </c>
      <c r="H1407" s="2" t="s">
        <v>5089</v>
      </c>
    </row>
    <row r="1408" spans="1:8" ht="10.95" customHeight="1" outlineLevel="3" x14ac:dyDescent="0.2">
      <c r="A1408" s="4" t="s">
        <v>1300</v>
      </c>
      <c r="B1408" s="5" t="s">
        <v>1370</v>
      </c>
      <c r="C1408" s="7"/>
      <c r="D1408" s="7" t="s">
        <v>1408</v>
      </c>
      <c r="E1408" s="4" t="s">
        <v>1300</v>
      </c>
      <c r="F1408" s="5" t="s">
        <v>1370</v>
      </c>
      <c r="G1408" s="2">
        <v>1965.1166666666668</v>
      </c>
      <c r="H1408" s="2" t="s">
        <v>5089</v>
      </c>
    </row>
    <row r="1409" spans="1:8" ht="10.95" customHeight="1" outlineLevel="3" x14ac:dyDescent="0.2">
      <c r="A1409" s="4" t="s">
        <v>1300</v>
      </c>
      <c r="B1409" s="5" t="s">
        <v>1370</v>
      </c>
      <c r="C1409" s="7"/>
      <c r="D1409" s="7" t="s">
        <v>1409</v>
      </c>
      <c r="E1409" s="4" t="s">
        <v>1300</v>
      </c>
      <c r="F1409" s="5" t="s">
        <v>1370</v>
      </c>
      <c r="G1409" s="2">
        <v>1459.5575757575757</v>
      </c>
      <c r="H1409" s="2" t="s">
        <v>5089</v>
      </c>
    </row>
    <row r="1410" spans="1:8" ht="10.95" customHeight="1" outlineLevel="3" x14ac:dyDescent="0.2">
      <c r="A1410" s="4" t="s">
        <v>1300</v>
      </c>
      <c r="B1410" s="5" t="s">
        <v>1370</v>
      </c>
      <c r="C1410" s="7"/>
      <c r="D1410" s="7" t="s">
        <v>1410</v>
      </c>
      <c r="E1410" s="4" t="s">
        <v>1300</v>
      </c>
      <c r="F1410" s="5" t="s">
        <v>1370</v>
      </c>
      <c r="G1410" s="2">
        <v>1103.7306896551725</v>
      </c>
      <c r="H1410" s="2" t="s">
        <v>5089</v>
      </c>
    </row>
    <row r="1411" spans="1:8" ht="10.95" customHeight="1" outlineLevel="3" x14ac:dyDescent="0.2">
      <c r="A1411" s="4" t="s">
        <v>1300</v>
      </c>
      <c r="B1411" s="5" t="s">
        <v>1370</v>
      </c>
      <c r="C1411" s="7"/>
      <c r="D1411" s="7" t="s">
        <v>1411</v>
      </c>
      <c r="E1411" s="4" t="s">
        <v>1300</v>
      </c>
      <c r="F1411" s="5" t="s">
        <v>1370</v>
      </c>
      <c r="G1411" s="2">
        <v>3913.2828571428572</v>
      </c>
      <c r="H1411" s="2" t="s">
        <v>5089</v>
      </c>
    </row>
    <row r="1412" spans="1:8" ht="10.95" customHeight="1" outlineLevel="3" x14ac:dyDescent="0.2">
      <c r="A1412" s="4" t="s">
        <v>1300</v>
      </c>
      <c r="B1412" s="5" t="s">
        <v>1370</v>
      </c>
      <c r="C1412" s="7"/>
      <c r="D1412" s="7" t="s">
        <v>1412</v>
      </c>
      <c r="E1412" s="4" t="s">
        <v>1300</v>
      </c>
      <c r="F1412" s="5" t="s">
        <v>1370</v>
      </c>
      <c r="G1412" s="2">
        <v>979.20307692307688</v>
      </c>
      <c r="H1412" s="2" t="s">
        <v>5089</v>
      </c>
    </row>
    <row r="1413" spans="1:8" ht="10.95" customHeight="1" outlineLevel="3" x14ac:dyDescent="0.2">
      <c r="A1413" s="4" t="s">
        <v>1300</v>
      </c>
      <c r="B1413" s="5" t="s">
        <v>1370</v>
      </c>
      <c r="C1413" s="7"/>
      <c r="D1413" s="7" t="s">
        <v>1413</v>
      </c>
      <c r="E1413" s="4" t="s">
        <v>1300</v>
      </c>
      <c r="F1413" s="5" t="s">
        <v>1370</v>
      </c>
      <c r="G1413" s="2">
        <v>3659.2779999999998</v>
      </c>
      <c r="H1413" s="2" t="s">
        <v>5089</v>
      </c>
    </row>
    <row r="1414" spans="1:8" ht="10.95" customHeight="1" outlineLevel="3" x14ac:dyDescent="0.2">
      <c r="A1414" s="4" t="s">
        <v>1300</v>
      </c>
      <c r="B1414" s="5" t="s">
        <v>1370</v>
      </c>
      <c r="C1414" s="7"/>
      <c r="D1414" s="7" t="s">
        <v>1414</v>
      </c>
      <c r="E1414" s="4" t="s">
        <v>1300</v>
      </c>
      <c r="F1414" s="5" t="s">
        <v>1370</v>
      </c>
      <c r="G1414" s="2">
        <v>1544.24</v>
      </c>
      <c r="H1414" s="2" t="s">
        <v>5089</v>
      </c>
    </row>
    <row r="1415" spans="1:8" ht="10.95" customHeight="1" outlineLevel="3" x14ac:dyDescent="0.2">
      <c r="A1415" s="4" t="s">
        <v>1300</v>
      </c>
      <c r="B1415" s="5" t="s">
        <v>1370</v>
      </c>
      <c r="C1415" s="7"/>
      <c r="D1415" s="7" t="s">
        <v>1415</v>
      </c>
      <c r="E1415" s="4" t="s">
        <v>1300</v>
      </c>
      <c r="F1415" s="5" t="s">
        <v>1370</v>
      </c>
      <c r="G1415" s="2">
        <v>1544.24</v>
      </c>
      <c r="H1415" s="2" t="s">
        <v>5089</v>
      </c>
    </row>
    <row r="1416" spans="1:8" ht="10.95" customHeight="1" outlineLevel="3" x14ac:dyDescent="0.2">
      <c r="A1416" s="4" t="s">
        <v>1300</v>
      </c>
      <c r="B1416" s="5" t="s">
        <v>1370</v>
      </c>
      <c r="C1416" s="7"/>
      <c r="D1416" s="7" t="s">
        <v>1416</v>
      </c>
      <c r="E1416" s="4" t="s">
        <v>1300</v>
      </c>
      <c r="F1416" s="5" t="s">
        <v>1370</v>
      </c>
      <c r="G1416" s="2">
        <v>1357.4935294117647</v>
      </c>
      <c r="H1416" s="2" t="s">
        <v>5089</v>
      </c>
    </row>
    <row r="1417" spans="1:8" ht="10.95" customHeight="1" outlineLevel="3" x14ac:dyDescent="0.2">
      <c r="A1417" s="4" t="s">
        <v>1300</v>
      </c>
      <c r="B1417" s="5" t="s">
        <v>1370</v>
      </c>
      <c r="C1417" s="7"/>
      <c r="D1417" s="7" t="s">
        <v>1417</v>
      </c>
      <c r="E1417" s="4" t="s">
        <v>1300</v>
      </c>
      <c r="F1417" s="5" t="s">
        <v>1370</v>
      </c>
      <c r="G1417" s="2">
        <v>1488.2378947368422</v>
      </c>
      <c r="H1417" s="2" t="s">
        <v>5089</v>
      </c>
    </row>
    <row r="1418" spans="1:8" ht="10.95" customHeight="1" outlineLevel="3" x14ac:dyDescent="0.2">
      <c r="A1418" s="4" t="s">
        <v>1300</v>
      </c>
      <c r="B1418" s="5" t="s">
        <v>1370</v>
      </c>
      <c r="C1418" s="7"/>
      <c r="D1418" s="7" t="s">
        <v>1418</v>
      </c>
      <c r="E1418" s="4" t="s">
        <v>1300</v>
      </c>
      <c r="F1418" s="5" t="s">
        <v>1370</v>
      </c>
      <c r="G1418" s="2">
        <v>1766.401818181818</v>
      </c>
      <c r="H1418" s="2" t="s">
        <v>5089</v>
      </c>
    </row>
    <row r="1419" spans="1:8" ht="10.95" customHeight="1" outlineLevel="3" x14ac:dyDescent="0.2">
      <c r="A1419" s="4" t="s">
        <v>1300</v>
      </c>
      <c r="B1419" s="5" t="s">
        <v>1370</v>
      </c>
      <c r="C1419" s="7"/>
      <c r="D1419" s="7" t="s">
        <v>1419</v>
      </c>
      <c r="E1419" s="4" t="s">
        <v>1300</v>
      </c>
      <c r="F1419" s="5" t="s">
        <v>1370</v>
      </c>
      <c r="G1419" s="2">
        <v>1259.6286666666667</v>
      </c>
      <c r="H1419" s="2" t="s">
        <v>5089</v>
      </c>
    </row>
    <row r="1420" spans="1:8" ht="10.95" customHeight="1" outlineLevel="3" x14ac:dyDescent="0.2">
      <c r="A1420" s="4" t="s">
        <v>1300</v>
      </c>
      <c r="B1420" s="5" t="s">
        <v>1370</v>
      </c>
      <c r="C1420" s="7"/>
      <c r="D1420" s="7" t="s">
        <v>1420</v>
      </c>
      <c r="E1420" s="4" t="s">
        <v>1300</v>
      </c>
      <c r="F1420" s="5" t="s">
        <v>1370</v>
      </c>
      <c r="G1420" s="2">
        <v>1414.076875</v>
      </c>
      <c r="H1420" s="2" t="s">
        <v>5089</v>
      </c>
    </row>
    <row r="1421" spans="1:8" ht="10.95" customHeight="1" outlineLevel="3" x14ac:dyDescent="0.2">
      <c r="A1421" s="4" t="s">
        <v>1300</v>
      </c>
      <c r="B1421" s="5" t="s">
        <v>1370</v>
      </c>
      <c r="C1421" s="7"/>
      <c r="D1421" s="7" t="s">
        <v>1421</v>
      </c>
      <c r="E1421" s="4" t="s">
        <v>1300</v>
      </c>
      <c r="F1421" s="5" t="s">
        <v>1370</v>
      </c>
      <c r="G1421" s="2">
        <v>1786.0900000000001</v>
      </c>
      <c r="H1421" s="2" t="s">
        <v>5089</v>
      </c>
    </row>
    <row r="1422" spans="1:8" ht="10.95" customHeight="1" outlineLevel="3" x14ac:dyDescent="0.2">
      <c r="A1422" s="4" t="s">
        <v>1300</v>
      </c>
      <c r="B1422" s="5" t="s">
        <v>1370</v>
      </c>
      <c r="C1422" s="7"/>
      <c r="D1422" s="7" t="s">
        <v>1422</v>
      </c>
      <c r="E1422" s="4" t="s">
        <v>1300</v>
      </c>
      <c r="F1422" s="5" t="s">
        <v>1370</v>
      </c>
      <c r="G1422" s="2">
        <v>1337.5</v>
      </c>
      <c r="H1422" s="2" t="s">
        <v>5089</v>
      </c>
    </row>
    <row r="1423" spans="1:8" ht="10.95" customHeight="1" outlineLevel="3" x14ac:dyDescent="0.2">
      <c r="A1423" s="4" t="s">
        <v>1300</v>
      </c>
      <c r="B1423" s="5" t="s">
        <v>1370</v>
      </c>
      <c r="C1423" s="7"/>
      <c r="D1423" s="7" t="s">
        <v>1423</v>
      </c>
      <c r="E1423" s="4" t="s">
        <v>1300</v>
      </c>
      <c r="F1423" s="5" t="s">
        <v>1370</v>
      </c>
      <c r="G1423" s="2">
        <v>1390.2919999999999</v>
      </c>
      <c r="H1423" s="2" t="s">
        <v>5089</v>
      </c>
    </row>
    <row r="1424" spans="1:8" ht="10.95" customHeight="1" outlineLevel="3" x14ac:dyDescent="0.2">
      <c r="A1424" s="4" t="s">
        <v>1300</v>
      </c>
      <c r="B1424" s="5" t="s">
        <v>1370</v>
      </c>
      <c r="C1424" s="7"/>
      <c r="D1424" s="7" t="s">
        <v>1424</v>
      </c>
      <c r="E1424" s="4" t="s">
        <v>1300</v>
      </c>
      <c r="F1424" s="5" t="s">
        <v>1370</v>
      </c>
      <c r="G1424" s="2">
        <v>1276.3061538461538</v>
      </c>
      <c r="H1424" s="2" t="s">
        <v>5089</v>
      </c>
    </row>
    <row r="1425" spans="1:8" ht="10.95" customHeight="1" outlineLevel="3" x14ac:dyDescent="0.2">
      <c r="A1425" s="4" t="s">
        <v>1300</v>
      </c>
      <c r="B1425" s="5" t="s">
        <v>1370</v>
      </c>
      <c r="C1425" s="7"/>
      <c r="D1425" s="7" t="s">
        <v>1425</v>
      </c>
      <c r="E1425" s="4" t="s">
        <v>1300</v>
      </c>
      <c r="F1425" s="5" t="s">
        <v>1370</v>
      </c>
      <c r="G1425" s="2">
        <v>1371.3692857142858</v>
      </c>
      <c r="H1425" s="2" t="s">
        <v>5089</v>
      </c>
    </row>
    <row r="1426" spans="1:8" ht="10.95" customHeight="1" outlineLevel="3" x14ac:dyDescent="0.2">
      <c r="A1426" s="4" t="s">
        <v>1300</v>
      </c>
      <c r="B1426" s="5" t="s">
        <v>1370</v>
      </c>
      <c r="C1426" s="7"/>
      <c r="D1426" s="7" t="s">
        <v>1426</v>
      </c>
      <c r="E1426" s="4" t="s">
        <v>1300</v>
      </c>
      <c r="F1426" s="5" t="s">
        <v>1370</v>
      </c>
      <c r="G1426" s="2">
        <v>1576.0018181818182</v>
      </c>
      <c r="H1426" s="2" t="s">
        <v>5089</v>
      </c>
    </row>
    <row r="1427" spans="1:8" ht="10.95" customHeight="1" outlineLevel="3" x14ac:dyDescent="0.2">
      <c r="A1427" s="4" t="s">
        <v>1300</v>
      </c>
      <c r="B1427" s="5" t="s">
        <v>1370</v>
      </c>
      <c r="C1427" s="7"/>
      <c r="D1427" s="7" t="s">
        <v>1427</v>
      </c>
      <c r="E1427" s="4" t="s">
        <v>1300</v>
      </c>
      <c r="F1427" s="5" t="s">
        <v>1370</v>
      </c>
      <c r="G1427" s="2">
        <v>1544.24</v>
      </c>
      <c r="H1427" s="2" t="s">
        <v>5089</v>
      </c>
    </row>
    <row r="1428" spans="1:8" ht="10.95" customHeight="1" outlineLevel="3" x14ac:dyDescent="0.2">
      <c r="A1428" s="4" t="s">
        <v>1300</v>
      </c>
      <c r="B1428" s="5" t="s">
        <v>1370</v>
      </c>
      <c r="C1428" s="7"/>
      <c r="D1428" s="7" t="s">
        <v>1428</v>
      </c>
      <c r="E1428" s="4" t="s">
        <v>1300</v>
      </c>
      <c r="F1428" s="5" t="s">
        <v>1370</v>
      </c>
      <c r="G1428" s="2">
        <v>1380.31</v>
      </c>
      <c r="H1428" s="2" t="s">
        <v>5089</v>
      </c>
    </row>
    <row r="1429" spans="1:8" ht="10.95" customHeight="1" outlineLevel="3" x14ac:dyDescent="0.2">
      <c r="A1429" s="4" t="s">
        <v>1300</v>
      </c>
      <c r="B1429" s="5" t="s">
        <v>1370</v>
      </c>
      <c r="C1429" s="7"/>
      <c r="D1429" s="7" t="s">
        <v>1429</v>
      </c>
      <c r="E1429" s="4" t="s">
        <v>1300</v>
      </c>
      <c r="F1429" s="5" t="s">
        <v>1370</v>
      </c>
      <c r="G1429" s="2">
        <v>916.95666666666671</v>
      </c>
      <c r="H1429" s="2" t="s">
        <v>5089</v>
      </c>
    </row>
    <row r="1430" spans="1:8" ht="10.95" customHeight="1" outlineLevel="3" x14ac:dyDescent="0.2">
      <c r="A1430" s="4" t="s">
        <v>1300</v>
      </c>
      <c r="B1430" s="5" t="s">
        <v>1370</v>
      </c>
      <c r="C1430" s="7"/>
      <c r="D1430" s="7" t="s">
        <v>1430</v>
      </c>
      <c r="E1430" s="4" t="s">
        <v>1300</v>
      </c>
      <c r="F1430" s="5" t="s">
        <v>1370</v>
      </c>
      <c r="G1430" s="2">
        <v>1544.24</v>
      </c>
      <c r="H1430" s="2" t="s">
        <v>5089</v>
      </c>
    </row>
    <row r="1431" spans="1:8" ht="10.95" customHeight="1" outlineLevel="3" x14ac:dyDescent="0.2">
      <c r="A1431" s="4" t="s">
        <v>1300</v>
      </c>
      <c r="B1431" s="5" t="s">
        <v>1370</v>
      </c>
      <c r="C1431" s="7"/>
      <c r="D1431" s="7" t="s">
        <v>1431</v>
      </c>
      <c r="E1431" s="4" t="s">
        <v>1300</v>
      </c>
      <c r="F1431" s="5" t="s">
        <v>1370</v>
      </c>
      <c r="G1431" s="2">
        <v>1596.5088888888888</v>
      </c>
      <c r="H1431" s="2" t="s">
        <v>5089</v>
      </c>
    </row>
    <row r="1432" spans="1:8" ht="10.95" customHeight="1" outlineLevel="3" x14ac:dyDescent="0.2">
      <c r="A1432" s="4" t="s">
        <v>1300</v>
      </c>
      <c r="B1432" s="5" t="s">
        <v>1370</v>
      </c>
      <c r="C1432" s="7"/>
      <c r="D1432" s="7" t="s">
        <v>1432</v>
      </c>
      <c r="E1432" s="4" t="s">
        <v>1300</v>
      </c>
      <c r="F1432" s="5" t="s">
        <v>1370</v>
      </c>
      <c r="G1432" s="2">
        <v>3665.9833333333336</v>
      </c>
      <c r="H1432" s="2" t="s">
        <v>5089</v>
      </c>
    </row>
    <row r="1433" spans="1:8" ht="10.95" customHeight="1" outlineLevel="3" x14ac:dyDescent="0.2">
      <c r="A1433" s="4" t="s">
        <v>1300</v>
      </c>
      <c r="B1433" s="5" t="s">
        <v>1370</v>
      </c>
      <c r="C1433" s="7"/>
      <c r="D1433" s="7" t="s">
        <v>1433</v>
      </c>
      <c r="E1433" s="4" t="s">
        <v>1300</v>
      </c>
      <c r="F1433" s="5" t="s">
        <v>1370</v>
      </c>
      <c r="G1433" s="2">
        <v>928.13111111111118</v>
      </c>
      <c r="H1433" s="2" t="s">
        <v>5089</v>
      </c>
    </row>
    <row r="1434" spans="1:8" ht="10.95" customHeight="1" outlineLevel="3" x14ac:dyDescent="0.2">
      <c r="A1434" s="4" t="s">
        <v>1300</v>
      </c>
      <c r="B1434" s="5" t="s">
        <v>1370</v>
      </c>
      <c r="C1434" s="7"/>
      <c r="D1434" s="7" t="s">
        <v>1434</v>
      </c>
      <c r="E1434" s="4" t="s">
        <v>1300</v>
      </c>
      <c r="F1434" s="5" t="s">
        <v>1370</v>
      </c>
      <c r="G1434" s="2">
        <v>2197.34</v>
      </c>
      <c r="H1434" s="2" t="s">
        <v>5089</v>
      </c>
    </row>
    <row r="1435" spans="1:8" ht="10.95" customHeight="1" outlineLevel="3" x14ac:dyDescent="0.2">
      <c r="A1435" s="4" t="s">
        <v>1300</v>
      </c>
      <c r="B1435" s="5" t="s">
        <v>1370</v>
      </c>
      <c r="C1435" s="7"/>
      <c r="D1435" s="7" t="s">
        <v>1435</v>
      </c>
      <c r="E1435" s="4" t="s">
        <v>1300</v>
      </c>
      <c r="F1435" s="5" t="s">
        <v>1370</v>
      </c>
      <c r="G1435" s="2">
        <v>1798.2682352941176</v>
      </c>
      <c r="H1435" s="2" t="s">
        <v>5089</v>
      </c>
    </row>
    <row r="1436" spans="1:8" ht="10.95" customHeight="1" outlineLevel="3" x14ac:dyDescent="0.2">
      <c r="A1436" s="4" t="s">
        <v>1300</v>
      </c>
      <c r="B1436" s="5" t="s">
        <v>1370</v>
      </c>
      <c r="C1436" s="7"/>
      <c r="D1436" s="7" t="s">
        <v>1436</v>
      </c>
      <c r="E1436" s="4" t="s">
        <v>1300</v>
      </c>
      <c r="F1436" s="5" t="s">
        <v>1370</v>
      </c>
      <c r="G1436" s="2">
        <v>1407.4583333333333</v>
      </c>
      <c r="H1436" s="2" t="s">
        <v>5089</v>
      </c>
    </row>
    <row r="1437" spans="1:8" ht="10.95" customHeight="1" outlineLevel="3" x14ac:dyDescent="0.2">
      <c r="A1437" s="4" t="s">
        <v>1300</v>
      </c>
      <c r="B1437" s="5" t="s">
        <v>1370</v>
      </c>
      <c r="C1437" s="7"/>
      <c r="D1437" s="7" t="s">
        <v>1437</v>
      </c>
      <c r="E1437" s="4" t="s">
        <v>1300</v>
      </c>
      <c r="F1437" s="5" t="s">
        <v>1370</v>
      </c>
      <c r="G1437" s="2">
        <v>1400.2670000000001</v>
      </c>
      <c r="H1437" s="2" t="s">
        <v>5089</v>
      </c>
    </row>
    <row r="1438" spans="1:8" ht="10.95" customHeight="1" outlineLevel="3" x14ac:dyDescent="0.2">
      <c r="A1438" s="4" t="s">
        <v>1300</v>
      </c>
      <c r="B1438" s="5" t="s">
        <v>1370</v>
      </c>
      <c r="C1438" s="7"/>
      <c r="D1438" s="7" t="s">
        <v>1438</v>
      </c>
      <c r="E1438" s="4" t="s">
        <v>1300</v>
      </c>
      <c r="F1438" s="5" t="s">
        <v>1370</v>
      </c>
      <c r="G1438" s="2">
        <v>1357.5625</v>
      </c>
      <c r="H1438" s="2" t="s">
        <v>5089</v>
      </c>
    </row>
    <row r="1439" spans="1:8" ht="10.95" customHeight="1" outlineLevel="3" x14ac:dyDescent="0.2">
      <c r="A1439" s="4" t="s">
        <v>1300</v>
      </c>
      <c r="B1439" s="5" t="s">
        <v>1370</v>
      </c>
      <c r="C1439" s="7"/>
      <c r="D1439" s="7" t="s">
        <v>1439</v>
      </c>
      <c r="E1439" s="4" t="s">
        <v>1300</v>
      </c>
      <c r="F1439" s="5" t="s">
        <v>1370</v>
      </c>
      <c r="G1439" s="2">
        <v>3392</v>
      </c>
      <c r="H1439" s="2" t="s">
        <v>5089</v>
      </c>
    </row>
    <row r="1440" spans="1:8" ht="10.95" customHeight="1" outlineLevel="3" x14ac:dyDescent="0.2">
      <c r="A1440" s="4" t="s">
        <v>1300</v>
      </c>
      <c r="B1440" s="5" t="s">
        <v>1370</v>
      </c>
      <c r="C1440" s="7"/>
      <c r="D1440" s="7" t="s">
        <v>1440</v>
      </c>
      <c r="E1440" s="4" t="s">
        <v>1300</v>
      </c>
      <c r="F1440" s="5" t="s">
        <v>1370</v>
      </c>
      <c r="G1440" s="2">
        <v>4719</v>
      </c>
      <c r="H1440" s="2" t="s">
        <v>5089</v>
      </c>
    </row>
    <row r="1441" spans="1:8" ht="10.95" customHeight="1" outlineLevel="3" x14ac:dyDescent="0.2">
      <c r="A1441" s="4" t="s">
        <v>1300</v>
      </c>
      <c r="B1441" s="5" t="s">
        <v>1370</v>
      </c>
      <c r="C1441" s="7"/>
      <c r="D1441" s="7" t="s">
        <v>1441</v>
      </c>
      <c r="E1441" s="4" t="s">
        <v>1300</v>
      </c>
      <c r="F1441" s="5" t="s">
        <v>1370</v>
      </c>
      <c r="G1441" s="2">
        <v>3392.17</v>
      </c>
      <c r="H1441" s="2" t="s">
        <v>5089</v>
      </c>
    </row>
    <row r="1442" spans="1:8" ht="10.95" customHeight="1" outlineLevel="3" x14ac:dyDescent="0.2">
      <c r="A1442" s="4" t="s">
        <v>1300</v>
      </c>
      <c r="B1442" s="5" t="s">
        <v>1370</v>
      </c>
      <c r="C1442" s="7"/>
      <c r="D1442" s="7" t="s">
        <v>1442</v>
      </c>
      <c r="E1442" s="4" t="s">
        <v>1300</v>
      </c>
      <c r="F1442" s="5" t="s">
        <v>1370</v>
      </c>
      <c r="G1442" s="2">
        <v>3530.24</v>
      </c>
      <c r="H1442" s="2" t="s">
        <v>5089</v>
      </c>
    </row>
    <row r="1443" spans="1:8" ht="22.95" customHeight="1" outlineLevel="3" x14ac:dyDescent="0.2">
      <c r="A1443" s="4" t="s">
        <v>1300</v>
      </c>
      <c r="B1443" s="5" t="s">
        <v>1370</v>
      </c>
      <c r="C1443" s="7"/>
      <c r="D1443" s="7" t="s">
        <v>1443</v>
      </c>
      <c r="E1443" s="4" t="s">
        <v>1300</v>
      </c>
      <c r="F1443" s="5" t="s">
        <v>1370</v>
      </c>
      <c r="G1443" s="2">
        <v>1337.5</v>
      </c>
      <c r="H1443" s="2" t="s">
        <v>5089</v>
      </c>
    </row>
    <row r="1444" spans="1:8" ht="10.95" customHeight="1" outlineLevel="3" x14ac:dyDescent="0.2">
      <c r="A1444" s="4" t="s">
        <v>1300</v>
      </c>
      <c r="B1444" s="5" t="s">
        <v>1370</v>
      </c>
      <c r="C1444" s="7"/>
      <c r="D1444" s="7" t="s">
        <v>1444</v>
      </c>
      <c r="E1444" s="4" t="s">
        <v>1300</v>
      </c>
      <c r="F1444" s="5" t="s">
        <v>1370</v>
      </c>
      <c r="G1444" s="2">
        <v>4132.16</v>
      </c>
      <c r="H1444" s="2" t="s">
        <v>5089</v>
      </c>
    </row>
    <row r="1445" spans="1:8" ht="10.95" customHeight="1" outlineLevel="3" x14ac:dyDescent="0.2">
      <c r="A1445" s="4" t="s">
        <v>1300</v>
      </c>
      <c r="B1445" s="5" t="s">
        <v>1370</v>
      </c>
      <c r="C1445" s="7"/>
      <c r="D1445" s="7" t="s">
        <v>1445</v>
      </c>
      <c r="E1445" s="4" t="s">
        <v>1300</v>
      </c>
      <c r="F1445" s="5" t="s">
        <v>1370</v>
      </c>
      <c r="G1445" s="2">
        <v>1380.3100000000002</v>
      </c>
      <c r="H1445" s="2" t="s">
        <v>5089</v>
      </c>
    </row>
    <row r="1446" spans="1:8" ht="10.95" customHeight="1" outlineLevel="3" x14ac:dyDescent="0.2">
      <c r="A1446" s="4" t="s">
        <v>1300</v>
      </c>
      <c r="B1446" s="5" t="s">
        <v>1370</v>
      </c>
      <c r="C1446" s="7"/>
      <c r="D1446" s="7" t="s">
        <v>1446</v>
      </c>
      <c r="E1446" s="4" t="s">
        <v>1300</v>
      </c>
      <c r="F1446" s="5" t="s">
        <v>1370</v>
      </c>
      <c r="G1446" s="2">
        <v>4554</v>
      </c>
      <c r="H1446" s="2" t="s">
        <v>5089</v>
      </c>
    </row>
    <row r="1447" spans="1:8" ht="10.95" customHeight="1" outlineLevel="3" x14ac:dyDescent="0.2">
      <c r="A1447" s="4" t="s">
        <v>1300</v>
      </c>
      <c r="B1447" s="5" t="s">
        <v>1370</v>
      </c>
      <c r="C1447" s="7"/>
      <c r="D1447" s="7" t="s">
        <v>1447</v>
      </c>
      <c r="E1447" s="4" t="s">
        <v>1300</v>
      </c>
      <c r="F1447" s="5" t="s">
        <v>1370</v>
      </c>
      <c r="G1447" s="2">
        <v>893.83199999999999</v>
      </c>
      <c r="H1447" s="2" t="s">
        <v>5089</v>
      </c>
    </row>
    <row r="1448" spans="1:8" ht="10.95" customHeight="1" outlineLevel="3" x14ac:dyDescent="0.2">
      <c r="A1448" s="4" t="s">
        <v>1300</v>
      </c>
      <c r="B1448" s="5" t="s">
        <v>1370</v>
      </c>
      <c r="C1448" s="7"/>
      <c r="D1448" s="7" t="s">
        <v>1448</v>
      </c>
      <c r="E1448" s="4" t="s">
        <v>1300</v>
      </c>
      <c r="F1448" s="5" t="s">
        <v>1370</v>
      </c>
      <c r="G1448" s="2">
        <v>395</v>
      </c>
      <c r="H1448" s="2" t="s">
        <v>5089</v>
      </c>
    </row>
    <row r="1449" spans="1:8" ht="10.95" customHeight="1" outlineLevel="3" x14ac:dyDescent="0.2">
      <c r="A1449" s="4" t="s">
        <v>1300</v>
      </c>
      <c r="B1449" s="5" t="s">
        <v>1370</v>
      </c>
      <c r="C1449" s="7"/>
      <c r="D1449" s="7" t="s">
        <v>1449</v>
      </c>
      <c r="E1449" s="4" t="s">
        <v>1300</v>
      </c>
      <c r="F1449" s="5" t="s">
        <v>1370</v>
      </c>
      <c r="G1449" s="2">
        <v>938.43799999999999</v>
      </c>
      <c r="H1449" s="2" t="s">
        <v>5089</v>
      </c>
    </row>
    <row r="1450" spans="1:8" ht="10.95" customHeight="1" outlineLevel="3" x14ac:dyDescent="0.2">
      <c r="A1450" s="4" t="s">
        <v>1300</v>
      </c>
      <c r="B1450" s="5" t="s">
        <v>1370</v>
      </c>
      <c r="C1450" s="7"/>
      <c r="D1450" s="7" t="s">
        <v>1450</v>
      </c>
      <c r="E1450" s="4" t="s">
        <v>1300</v>
      </c>
      <c r="F1450" s="5" t="s">
        <v>1370</v>
      </c>
      <c r="G1450" s="2">
        <v>976.76131147540991</v>
      </c>
      <c r="H1450" s="2" t="s">
        <v>5089</v>
      </c>
    </row>
    <row r="1451" spans="1:8" ht="10.95" customHeight="1" outlineLevel="3" x14ac:dyDescent="0.2">
      <c r="A1451" s="4" t="s">
        <v>1300</v>
      </c>
      <c r="B1451" s="5" t="s">
        <v>1370</v>
      </c>
      <c r="C1451" s="7"/>
      <c r="D1451" s="7" t="s">
        <v>1451</v>
      </c>
      <c r="E1451" s="4" t="s">
        <v>1300</v>
      </c>
      <c r="F1451" s="5" t="s">
        <v>1370</v>
      </c>
      <c r="G1451" s="2">
        <v>932.14554455445545</v>
      </c>
      <c r="H1451" s="2" t="s">
        <v>5089</v>
      </c>
    </row>
    <row r="1452" spans="1:8" ht="10.95" customHeight="1" outlineLevel="3" x14ac:dyDescent="0.2">
      <c r="A1452" s="4" t="s">
        <v>1300</v>
      </c>
      <c r="B1452" s="5" t="s">
        <v>1370</v>
      </c>
      <c r="C1452" s="7"/>
      <c r="D1452" s="7" t="s">
        <v>1452</v>
      </c>
      <c r="E1452" s="4" t="s">
        <v>1300</v>
      </c>
      <c r="F1452" s="5" t="s">
        <v>1370</v>
      </c>
      <c r="G1452" s="2">
        <v>2141.645</v>
      </c>
      <c r="H1452" s="2" t="s">
        <v>5089</v>
      </c>
    </row>
    <row r="1453" spans="1:8" ht="10.95" customHeight="1" outlineLevel="3" x14ac:dyDescent="0.2">
      <c r="A1453" s="4" t="s">
        <v>1300</v>
      </c>
      <c r="B1453" s="5" t="s">
        <v>1370</v>
      </c>
      <c r="C1453" s="7"/>
      <c r="D1453" s="7" t="s">
        <v>1453</v>
      </c>
      <c r="E1453" s="4" t="s">
        <v>1300</v>
      </c>
      <c r="F1453" s="5" t="s">
        <v>1370</v>
      </c>
      <c r="G1453" s="2">
        <v>1707.1463905325443</v>
      </c>
      <c r="H1453" s="2" t="s">
        <v>5089</v>
      </c>
    </row>
    <row r="1454" spans="1:8" ht="10.95" hidden="1" customHeight="1" outlineLevel="2" x14ac:dyDescent="0.2">
      <c r="A1454" s="4" t="s">
        <v>1300</v>
      </c>
      <c r="B1454" s="5" t="s">
        <v>1454</v>
      </c>
      <c r="C1454" s="5" t="s">
        <v>1454</v>
      </c>
      <c r="D1454" s="5"/>
      <c r="E1454" s="4" t="s">
        <v>1300</v>
      </c>
      <c r="F1454" s="5" t="s">
        <v>1454</v>
      </c>
      <c r="G1454" s="2" t="e">
        <v>#N/A</v>
      </c>
      <c r="H1454" s="2" t="s">
        <v>5089</v>
      </c>
    </row>
    <row r="1455" spans="1:8" ht="10.95" customHeight="1" outlineLevel="3" x14ac:dyDescent="0.2">
      <c r="A1455" s="4" t="s">
        <v>1300</v>
      </c>
      <c r="B1455" s="5" t="s">
        <v>1454</v>
      </c>
      <c r="C1455" s="7"/>
      <c r="D1455" s="7" t="s">
        <v>1455</v>
      </c>
      <c r="E1455" s="4" t="s">
        <v>1300</v>
      </c>
      <c r="F1455" s="5" t="s">
        <v>1454</v>
      </c>
      <c r="G1455" s="2">
        <v>149.32630024951482</v>
      </c>
      <c r="H1455" s="2" t="s">
        <v>5090</v>
      </c>
    </row>
    <row r="1456" spans="1:8" ht="10.95" customHeight="1" outlineLevel="3" x14ac:dyDescent="0.2">
      <c r="A1456" s="4" t="s">
        <v>1300</v>
      </c>
      <c r="B1456" s="5" t="s">
        <v>1454</v>
      </c>
      <c r="C1456" s="7"/>
      <c r="D1456" s="7" t="s">
        <v>1456</v>
      </c>
      <c r="E1456" s="4" t="s">
        <v>1300</v>
      </c>
      <c r="F1456" s="5" t="s">
        <v>1454</v>
      </c>
      <c r="G1456" s="2">
        <v>117.07937834132967</v>
      </c>
      <c r="H1456" s="2" t="s">
        <v>5090</v>
      </c>
    </row>
    <row r="1457" spans="1:8" ht="10.95" customHeight="1" outlineLevel="3" x14ac:dyDescent="0.2">
      <c r="A1457" s="4" t="s">
        <v>1300</v>
      </c>
      <c r="B1457" s="5" t="s">
        <v>1454</v>
      </c>
      <c r="C1457" s="7"/>
      <c r="D1457" s="7" t="s">
        <v>1457</v>
      </c>
      <c r="E1457" s="4" t="s">
        <v>1300</v>
      </c>
      <c r="F1457" s="5" t="s">
        <v>1454</v>
      </c>
      <c r="G1457" s="2">
        <v>109.50551217927899</v>
      </c>
      <c r="H1457" s="2" t="s">
        <v>5090</v>
      </c>
    </row>
    <row r="1458" spans="1:8" ht="10.95" customHeight="1" outlineLevel="3" x14ac:dyDescent="0.2">
      <c r="A1458" s="4" t="s">
        <v>1300</v>
      </c>
      <c r="B1458" s="5" t="s">
        <v>1454</v>
      </c>
      <c r="C1458" s="7"/>
      <c r="D1458" s="7" t="s">
        <v>1458</v>
      </c>
      <c r="E1458" s="4" t="s">
        <v>1300</v>
      </c>
      <c r="F1458" s="5" t="s">
        <v>1454</v>
      </c>
      <c r="G1458" s="2">
        <v>119.24619450714823</v>
      </c>
      <c r="H1458" s="2" t="s">
        <v>5090</v>
      </c>
    </row>
    <row r="1459" spans="1:8" ht="10.95" customHeight="1" outlineLevel="3" x14ac:dyDescent="0.2">
      <c r="A1459" s="4" t="s">
        <v>1300</v>
      </c>
      <c r="B1459" s="5" t="s">
        <v>1454</v>
      </c>
      <c r="C1459" s="7"/>
      <c r="D1459" s="7" t="s">
        <v>1459</v>
      </c>
      <c r="E1459" s="4" t="s">
        <v>1300</v>
      </c>
      <c r="F1459" s="5" t="s">
        <v>1454</v>
      </c>
      <c r="G1459" s="2">
        <v>109.82880016380017</v>
      </c>
      <c r="H1459" s="2" t="s">
        <v>5090</v>
      </c>
    </row>
    <row r="1460" spans="1:8" ht="10.95" customHeight="1" outlineLevel="3" x14ac:dyDescent="0.2">
      <c r="A1460" s="4" t="s">
        <v>1300</v>
      </c>
      <c r="B1460" s="5" t="s">
        <v>1454</v>
      </c>
      <c r="C1460" s="7"/>
      <c r="D1460" s="7" t="s">
        <v>1460</v>
      </c>
      <c r="E1460" s="4" t="s">
        <v>1300</v>
      </c>
      <c r="F1460" s="5" t="s">
        <v>1454</v>
      </c>
      <c r="G1460" s="2">
        <v>126.18502768257316</v>
      </c>
      <c r="H1460" s="2" t="s">
        <v>5090</v>
      </c>
    </row>
    <row r="1461" spans="1:8" ht="10.95" customHeight="1" outlineLevel="3" x14ac:dyDescent="0.2">
      <c r="A1461" s="4" t="s">
        <v>1300</v>
      </c>
      <c r="B1461" s="5" t="s">
        <v>1454</v>
      </c>
      <c r="C1461" s="7"/>
      <c r="D1461" s="7" t="s">
        <v>1461</v>
      </c>
      <c r="E1461" s="4" t="s">
        <v>1300</v>
      </c>
      <c r="F1461" s="5" t="s">
        <v>1454</v>
      </c>
      <c r="G1461" s="2">
        <v>152.14163126896307</v>
      </c>
      <c r="H1461" s="2" t="s">
        <v>5090</v>
      </c>
    </row>
    <row r="1462" spans="1:8" ht="10.95" customHeight="1" outlineLevel="3" x14ac:dyDescent="0.2">
      <c r="A1462" s="4" t="s">
        <v>1300</v>
      </c>
      <c r="B1462" s="5" t="s">
        <v>1454</v>
      </c>
      <c r="C1462" s="7"/>
      <c r="D1462" s="7" t="s">
        <v>1462</v>
      </c>
      <c r="E1462" s="4" t="s">
        <v>1300</v>
      </c>
      <c r="F1462" s="5" t="s">
        <v>1454</v>
      </c>
      <c r="G1462" s="2">
        <v>155.21758519388953</v>
      </c>
      <c r="H1462" s="2" t="s">
        <v>5090</v>
      </c>
    </row>
    <row r="1463" spans="1:8" ht="10.95" customHeight="1" outlineLevel="3" x14ac:dyDescent="0.2">
      <c r="A1463" s="4" t="s">
        <v>1300</v>
      </c>
      <c r="B1463" s="5" t="s">
        <v>1454</v>
      </c>
      <c r="C1463" s="7"/>
      <c r="D1463" s="7" t="s">
        <v>1463</v>
      </c>
      <c r="E1463" s="4" t="s">
        <v>1300</v>
      </c>
      <c r="F1463" s="5" t="s">
        <v>1454</v>
      </c>
      <c r="G1463" s="2">
        <v>112.43833660258925</v>
      </c>
      <c r="H1463" s="2" t="s">
        <v>5090</v>
      </c>
    </row>
    <row r="1464" spans="1:8" ht="10.95" customHeight="1" outlineLevel="3" x14ac:dyDescent="0.2">
      <c r="A1464" s="4" t="s">
        <v>1300</v>
      </c>
      <c r="B1464" s="5" t="s">
        <v>1454</v>
      </c>
      <c r="C1464" s="7"/>
      <c r="D1464" s="7" t="s">
        <v>1464</v>
      </c>
      <c r="E1464" s="4" t="s">
        <v>1300</v>
      </c>
      <c r="F1464" s="5" t="s">
        <v>1454</v>
      </c>
      <c r="G1464" s="2">
        <v>235.63224970553591</v>
      </c>
      <c r="H1464" s="2" t="s">
        <v>5090</v>
      </c>
    </row>
    <row r="1465" spans="1:8" ht="10.95" customHeight="1" outlineLevel="3" x14ac:dyDescent="0.2">
      <c r="A1465" s="4" t="s">
        <v>1300</v>
      </c>
      <c r="B1465" s="5" t="s">
        <v>1454</v>
      </c>
      <c r="C1465" s="7"/>
      <c r="D1465" s="7" t="s">
        <v>1465</v>
      </c>
      <c r="E1465" s="4" t="s">
        <v>1300</v>
      </c>
      <c r="F1465" s="5" t="s">
        <v>1454</v>
      </c>
      <c r="G1465" s="2">
        <v>240.97380217785843</v>
      </c>
      <c r="H1465" s="2" t="s">
        <v>5091</v>
      </c>
    </row>
    <row r="1466" spans="1:8" ht="10.95" customHeight="1" outlineLevel="3" x14ac:dyDescent="0.2">
      <c r="A1466" s="4" t="s">
        <v>1300</v>
      </c>
      <c r="B1466" s="5" t="s">
        <v>1454</v>
      </c>
      <c r="C1466" s="7"/>
      <c r="D1466" s="7" t="s">
        <v>1466</v>
      </c>
      <c r="E1466" s="4" t="s">
        <v>1300</v>
      </c>
      <c r="F1466" s="5" t="s">
        <v>1454</v>
      </c>
      <c r="G1466" s="2">
        <v>113.12666784828076</v>
      </c>
      <c r="H1466" s="2" t="s">
        <v>5090</v>
      </c>
    </row>
    <row r="1467" spans="1:8" ht="10.95" customHeight="1" outlineLevel="3" x14ac:dyDescent="0.2">
      <c r="A1467" s="4" t="s">
        <v>1300</v>
      </c>
      <c r="B1467" s="5" t="s">
        <v>1454</v>
      </c>
      <c r="C1467" s="7"/>
      <c r="D1467" s="7" t="s">
        <v>1467</v>
      </c>
      <c r="E1467" s="4" t="s">
        <v>1300</v>
      </c>
      <c r="F1467" s="5" t="s">
        <v>1454</v>
      </c>
      <c r="G1467" s="2">
        <v>119.95353490259741</v>
      </c>
      <c r="H1467" s="2" t="s">
        <v>5091</v>
      </c>
    </row>
    <row r="1468" spans="1:8" ht="10.95" customHeight="1" outlineLevel="3" x14ac:dyDescent="0.2">
      <c r="A1468" s="4" t="s">
        <v>1300</v>
      </c>
      <c r="B1468" s="5" t="s">
        <v>1454</v>
      </c>
      <c r="C1468" s="7"/>
      <c r="D1468" s="7" t="s">
        <v>1468</v>
      </c>
      <c r="E1468" s="4" t="s">
        <v>1300</v>
      </c>
      <c r="F1468" s="5" t="s">
        <v>1454</v>
      </c>
      <c r="G1468" s="2">
        <v>185.85998439937597</v>
      </c>
      <c r="H1468" s="2" t="s">
        <v>5091</v>
      </c>
    </row>
    <row r="1469" spans="1:8" ht="10.95" customHeight="1" outlineLevel="3" x14ac:dyDescent="0.2">
      <c r="A1469" s="4" t="s">
        <v>1300</v>
      </c>
      <c r="B1469" s="5" t="s">
        <v>1454</v>
      </c>
      <c r="C1469" s="7"/>
      <c r="D1469" s="7" t="s">
        <v>1469</v>
      </c>
      <c r="E1469" s="4" t="s">
        <v>1300</v>
      </c>
      <c r="F1469" s="5" t="s">
        <v>1454</v>
      </c>
      <c r="G1469" s="2">
        <v>81.450292942743019</v>
      </c>
      <c r="H1469" s="2" t="s">
        <v>5091</v>
      </c>
    </row>
    <row r="1470" spans="1:8" ht="10.95" customHeight="1" outlineLevel="3" x14ac:dyDescent="0.2">
      <c r="A1470" s="4" t="s">
        <v>1300</v>
      </c>
      <c r="B1470" s="5" t="s">
        <v>1454</v>
      </c>
      <c r="C1470" s="7"/>
      <c r="D1470" s="7" t="s">
        <v>1470</v>
      </c>
      <c r="E1470" s="4" t="s">
        <v>1300</v>
      </c>
      <c r="F1470" s="5" t="s">
        <v>1454</v>
      </c>
      <c r="G1470" s="2">
        <v>118.1107362355954</v>
      </c>
      <c r="H1470" s="2" t="s">
        <v>5091</v>
      </c>
    </row>
    <row r="1471" spans="1:8" ht="10.95" customHeight="1" outlineLevel="3" x14ac:dyDescent="0.2">
      <c r="A1471" s="4" t="s">
        <v>1300</v>
      </c>
      <c r="B1471" s="5" t="s">
        <v>1454</v>
      </c>
      <c r="C1471" s="7"/>
      <c r="D1471" s="7" t="s">
        <v>1471</v>
      </c>
      <c r="E1471" s="4" t="s">
        <v>1300</v>
      </c>
      <c r="F1471" s="5" t="s">
        <v>1454</v>
      </c>
      <c r="G1471" s="2">
        <v>79.490994949494961</v>
      </c>
      <c r="H1471" s="2" t="s">
        <v>5091</v>
      </c>
    </row>
    <row r="1472" spans="1:8" ht="10.95" customHeight="1" outlineLevel="3" x14ac:dyDescent="0.2">
      <c r="A1472" s="4" t="s">
        <v>1300</v>
      </c>
      <c r="B1472" s="5" t="s">
        <v>1454</v>
      </c>
      <c r="C1472" s="7"/>
      <c r="D1472" s="7" t="s">
        <v>1472</v>
      </c>
      <c r="E1472" s="4" t="s">
        <v>1300</v>
      </c>
      <c r="F1472" s="5" t="s">
        <v>1454</v>
      </c>
      <c r="G1472" s="2">
        <v>128.2362119205298</v>
      </c>
      <c r="H1472" s="2" t="s">
        <v>5091</v>
      </c>
    </row>
    <row r="1473" spans="1:8" ht="10.95" customHeight="1" outlineLevel="3" x14ac:dyDescent="0.2">
      <c r="A1473" s="4" t="s">
        <v>1300</v>
      </c>
      <c r="B1473" s="5" t="s">
        <v>1454</v>
      </c>
      <c r="C1473" s="7"/>
      <c r="D1473" s="7" t="s">
        <v>1473</v>
      </c>
      <c r="E1473" s="4" t="s">
        <v>1300</v>
      </c>
      <c r="F1473" s="5" t="s">
        <v>1454</v>
      </c>
      <c r="G1473" s="2">
        <v>227.96995073891625</v>
      </c>
      <c r="H1473" s="2" t="s">
        <v>5091</v>
      </c>
    </row>
    <row r="1474" spans="1:8" ht="10.95" customHeight="1" outlineLevel="3" x14ac:dyDescent="0.2">
      <c r="A1474" s="4" t="s">
        <v>1300</v>
      </c>
      <c r="B1474" s="5" t="s">
        <v>1454</v>
      </c>
      <c r="C1474" s="7"/>
      <c r="D1474" s="7" t="s">
        <v>1474</v>
      </c>
      <c r="E1474" s="4" t="s">
        <v>1300</v>
      </c>
      <c r="F1474" s="5" t="s">
        <v>1454</v>
      </c>
      <c r="G1474" s="2">
        <v>125.26684737281069</v>
      </c>
      <c r="H1474" s="2" t="s">
        <v>5091</v>
      </c>
    </row>
    <row r="1475" spans="1:8" ht="22.95" customHeight="1" outlineLevel="3" x14ac:dyDescent="0.2">
      <c r="A1475" s="4" t="s">
        <v>1300</v>
      </c>
      <c r="B1475" s="5" t="s">
        <v>1454</v>
      </c>
      <c r="C1475" s="7"/>
      <c r="D1475" s="7" t="s">
        <v>1475</v>
      </c>
      <c r="E1475" s="4" t="s">
        <v>1300</v>
      </c>
      <c r="F1475" s="5" t="s">
        <v>1454</v>
      </c>
      <c r="G1475" s="2">
        <v>92.515726872246688</v>
      </c>
      <c r="H1475" s="2" t="s">
        <v>5091</v>
      </c>
    </row>
    <row r="1476" spans="1:8" ht="10.95" customHeight="1" outlineLevel="3" x14ac:dyDescent="0.2">
      <c r="A1476" s="4" t="s">
        <v>1300</v>
      </c>
      <c r="B1476" s="5" t="s">
        <v>1454</v>
      </c>
      <c r="C1476" s="7"/>
      <c r="D1476" s="7" t="s">
        <v>1476</v>
      </c>
      <c r="E1476" s="4" t="s">
        <v>1300</v>
      </c>
      <c r="F1476" s="5" t="s">
        <v>1454</v>
      </c>
      <c r="G1476" s="2">
        <v>232.57882775119617</v>
      </c>
      <c r="H1476" s="2" t="s">
        <v>5091</v>
      </c>
    </row>
    <row r="1477" spans="1:8" ht="10.95" customHeight="1" outlineLevel="3" x14ac:dyDescent="0.2">
      <c r="A1477" s="4" t="s">
        <v>1300</v>
      </c>
      <c r="B1477" s="5" t="s">
        <v>1454</v>
      </c>
      <c r="C1477" s="7"/>
      <c r="D1477" s="7" t="s">
        <v>1477</v>
      </c>
      <c r="E1477" s="4" t="s">
        <v>1300</v>
      </c>
      <c r="F1477" s="5" t="s">
        <v>1454</v>
      </c>
      <c r="G1477" s="2">
        <v>122.30331615120275</v>
      </c>
      <c r="H1477" s="2" t="s">
        <v>5091</v>
      </c>
    </row>
    <row r="1478" spans="1:8" ht="22.95" customHeight="1" outlineLevel="3" x14ac:dyDescent="0.2">
      <c r="A1478" s="4" t="s">
        <v>1300</v>
      </c>
      <c r="B1478" s="5" t="s">
        <v>1454</v>
      </c>
      <c r="C1478" s="7"/>
      <c r="D1478" s="7" t="s">
        <v>1478</v>
      </c>
      <c r="E1478" s="4" t="s">
        <v>1300</v>
      </c>
      <c r="F1478" s="5" t="s">
        <v>1454</v>
      </c>
      <c r="G1478" s="2">
        <v>132.75772670807453</v>
      </c>
      <c r="H1478" s="2" t="s">
        <v>5091</v>
      </c>
    </row>
    <row r="1479" spans="1:8" ht="22.95" customHeight="1" outlineLevel="3" x14ac:dyDescent="0.2">
      <c r="A1479" s="4" t="s">
        <v>1300</v>
      </c>
      <c r="B1479" s="5" t="s">
        <v>1454</v>
      </c>
      <c r="C1479" s="7"/>
      <c r="D1479" s="7" t="s">
        <v>1479</v>
      </c>
      <c r="E1479" s="4" t="s">
        <v>1300</v>
      </c>
      <c r="F1479" s="5" t="s">
        <v>1454</v>
      </c>
      <c r="G1479" s="2">
        <v>133.23022123893804</v>
      </c>
      <c r="H1479" s="2" t="s">
        <v>5091</v>
      </c>
    </row>
    <row r="1480" spans="1:8" ht="10.95" customHeight="1" outlineLevel="3" x14ac:dyDescent="0.2">
      <c r="A1480" s="4" t="s">
        <v>1300</v>
      </c>
      <c r="B1480" s="5" t="s">
        <v>1454</v>
      </c>
      <c r="C1480" s="7"/>
      <c r="D1480" s="7" t="s">
        <v>1480</v>
      </c>
      <c r="E1480" s="4" t="s">
        <v>1300</v>
      </c>
      <c r="F1480" s="5" t="s">
        <v>1454</v>
      </c>
      <c r="G1480" s="2">
        <v>48.91041666666667</v>
      </c>
      <c r="H1480" s="2" t="s">
        <v>5091</v>
      </c>
    </row>
    <row r="1481" spans="1:8" ht="10.95" customHeight="1" outlineLevel="3" x14ac:dyDescent="0.2">
      <c r="A1481" s="4" t="s">
        <v>1300</v>
      </c>
      <c r="B1481" s="5" t="s">
        <v>1454</v>
      </c>
      <c r="C1481" s="7"/>
      <c r="D1481" s="7" t="s">
        <v>1481</v>
      </c>
      <c r="E1481" s="4" t="s">
        <v>1300</v>
      </c>
      <c r="F1481" s="5" t="s">
        <v>1454</v>
      </c>
      <c r="G1481" s="2">
        <v>130.82450040617383</v>
      </c>
      <c r="H1481" s="2" t="s">
        <v>5091</v>
      </c>
    </row>
    <row r="1482" spans="1:8" ht="22.95" customHeight="1" outlineLevel="3" x14ac:dyDescent="0.2">
      <c r="A1482" s="4" t="s">
        <v>1300</v>
      </c>
      <c r="B1482" s="5" t="s">
        <v>1454</v>
      </c>
      <c r="C1482" s="7"/>
      <c r="D1482" s="7" t="s">
        <v>1482</v>
      </c>
      <c r="E1482" s="4" t="s">
        <v>1300</v>
      </c>
      <c r="F1482" s="5" t="s">
        <v>1454</v>
      </c>
      <c r="G1482" s="2">
        <v>135.21192746113988</v>
      </c>
      <c r="H1482" s="2" t="s">
        <v>5091</v>
      </c>
    </row>
    <row r="1483" spans="1:8" ht="10.95" customHeight="1" outlineLevel="3" x14ac:dyDescent="0.2">
      <c r="A1483" s="4" t="s">
        <v>1300</v>
      </c>
      <c r="B1483" s="5" t="s">
        <v>1454</v>
      </c>
      <c r="C1483" s="7"/>
      <c r="D1483" s="7" t="s">
        <v>1483</v>
      </c>
      <c r="E1483" s="4" t="s">
        <v>1300</v>
      </c>
      <c r="F1483" s="5" t="s">
        <v>1454</v>
      </c>
      <c r="G1483" s="2">
        <v>124.82677419354839</v>
      </c>
      <c r="H1483" s="2" t="s">
        <v>5091</v>
      </c>
    </row>
    <row r="1484" spans="1:8" ht="10.95" customHeight="1" outlineLevel="3" x14ac:dyDescent="0.2">
      <c r="A1484" s="4" t="s">
        <v>1300</v>
      </c>
      <c r="B1484" s="5" t="s">
        <v>1454</v>
      </c>
      <c r="C1484" s="7"/>
      <c r="D1484" s="7" t="s">
        <v>1484</v>
      </c>
      <c r="E1484" s="4" t="s">
        <v>1300</v>
      </c>
      <c r="F1484" s="5" t="s">
        <v>1454</v>
      </c>
      <c r="G1484" s="2">
        <v>178.8286349206349</v>
      </c>
      <c r="H1484" s="2" t="s">
        <v>5091</v>
      </c>
    </row>
    <row r="1485" spans="1:8" ht="10.95" customHeight="1" outlineLevel="3" x14ac:dyDescent="0.2">
      <c r="A1485" s="4" t="s">
        <v>1300</v>
      </c>
      <c r="B1485" s="5" t="s">
        <v>1454</v>
      </c>
      <c r="C1485" s="7"/>
      <c r="D1485" s="7" t="s">
        <v>1485</v>
      </c>
      <c r="E1485" s="4" t="s">
        <v>1300</v>
      </c>
      <c r="F1485" s="5" t="s">
        <v>1454</v>
      </c>
      <c r="G1485" s="2">
        <v>91.229165154264962</v>
      </c>
      <c r="H1485" s="2" t="s">
        <v>5091</v>
      </c>
    </row>
    <row r="1486" spans="1:8" ht="10.95" customHeight="1" outlineLevel="3" x14ac:dyDescent="0.2">
      <c r="A1486" s="4" t="s">
        <v>1300</v>
      </c>
      <c r="B1486" s="5" t="s">
        <v>1454</v>
      </c>
      <c r="C1486" s="7"/>
      <c r="D1486" s="7" t="s">
        <v>1486</v>
      </c>
      <c r="E1486" s="4" t="s">
        <v>1300</v>
      </c>
      <c r="F1486" s="5" t="s">
        <v>1454</v>
      </c>
      <c r="G1486" s="2">
        <v>122.65748663101604</v>
      </c>
      <c r="H1486" s="2" t="s">
        <v>5089</v>
      </c>
    </row>
    <row r="1487" spans="1:8" ht="10.95" customHeight="1" outlineLevel="3" x14ac:dyDescent="0.2">
      <c r="A1487" s="4" t="s">
        <v>1300</v>
      </c>
      <c r="B1487" s="5" t="s">
        <v>1454</v>
      </c>
      <c r="C1487" s="7"/>
      <c r="D1487" s="7" t="s">
        <v>1487</v>
      </c>
      <c r="E1487" s="4" t="s">
        <v>1300</v>
      </c>
      <c r="F1487" s="5" t="s">
        <v>1454</v>
      </c>
      <c r="G1487" s="2">
        <v>75.991841269841274</v>
      </c>
      <c r="H1487" s="2" t="s">
        <v>5091</v>
      </c>
    </row>
    <row r="1488" spans="1:8" ht="22.95" customHeight="1" outlineLevel="3" x14ac:dyDescent="0.2">
      <c r="A1488" s="4" t="s">
        <v>1300</v>
      </c>
      <c r="B1488" s="5" t="s">
        <v>1454</v>
      </c>
      <c r="C1488" s="7"/>
      <c r="D1488" s="7" t="s">
        <v>1488</v>
      </c>
      <c r="E1488" s="4" t="s">
        <v>1300</v>
      </c>
      <c r="F1488" s="5" t="s">
        <v>1454</v>
      </c>
      <c r="G1488" s="2">
        <v>129.57350230414747</v>
      </c>
      <c r="H1488" s="2" t="s">
        <v>5089</v>
      </c>
    </row>
    <row r="1489" spans="1:8" ht="10.95" customHeight="1" outlineLevel="3" x14ac:dyDescent="0.2">
      <c r="A1489" s="4" t="s">
        <v>1300</v>
      </c>
      <c r="B1489" s="5" t="s">
        <v>1454</v>
      </c>
      <c r="C1489" s="7"/>
      <c r="D1489" s="7" t="s">
        <v>1489</v>
      </c>
      <c r="E1489" s="4" t="s">
        <v>1300</v>
      </c>
      <c r="F1489" s="5" t="s">
        <v>1454</v>
      </c>
      <c r="G1489" s="2">
        <v>122.09919308357348</v>
      </c>
      <c r="H1489" s="2" t="s">
        <v>5091</v>
      </c>
    </row>
    <row r="1490" spans="1:8" ht="10.95" customHeight="1" outlineLevel="3" x14ac:dyDescent="0.2">
      <c r="A1490" s="4" t="s">
        <v>1300</v>
      </c>
      <c r="B1490" s="5" t="s">
        <v>1454</v>
      </c>
      <c r="C1490" s="7"/>
      <c r="D1490" s="7" t="s">
        <v>1490</v>
      </c>
      <c r="E1490" s="4" t="s">
        <v>1300</v>
      </c>
      <c r="F1490" s="5" t="s">
        <v>1454</v>
      </c>
      <c r="G1490" s="2">
        <v>51.433707865168543</v>
      </c>
      <c r="H1490" s="2" t="s">
        <v>5089</v>
      </c>
    </row>
    <row r="1491" spans="1:8" ht="22.95" customHeight="1" outlineLevel="3" x14ac:dyDescent="0.2">
      <c r="A1491" s="4" t="s">
        <v>1300</v>
      </c>
      <c r="B1491" s="5" t="s">
        <v>1454</v>
      </c>
      <c r="C1491" s="7"/>
      <c r="D1491" s="7" t="s">
        <v>1491</v>
      </c>
      <c r="E1491" s="4" t="s">
        <v>1300</v>
      </c>
      <c r="F1491" s="5" t="s">
        <v>1454</v>
      </c>
      <c r="G1491" s="2">
        <v>216.04145985401459</v>
      </c>
      <c r="H1491" s="2" t="s">
        <v>5089</v>
      </c>
    </row>
    <row r="1492" spans="1:8" ht="10.95" customHeight="1" outlineLevel="3" x14ac:dyDescent="0.2">
      <c r="A1492" s="4" t="s">
        <v>1300</v>
      </c>
      <c r="B1492" s="5" t="s">
        <v>1454</v>
      </c>
      <c r="C1492" s="7"/>
      <c r="D1492" s="7" t="s">
        <v>1492</v>
      </c>
      <c r="E1492" s="4" t="s">
        <v>1300</v>
      </c>
      <c r="F1492" s="5" t="s">
        <v>1454</v>
      </c>
      <c r="G1492" s="2">
        <v>75.223333333333329</v>
      </c>
      <c r="H1492" s="2" t="s">
        <v>5089</v>
      </c>
    </row>
    <row r="1493" spans="1:8" ht="10.95" customHeight="1" outlineLevel="3" x14ac:dyDescent="0.2">
      <c r="A1493" s="4" t="s">
        <v>1300</v>
      </c>
      <c r="B1493" s="5" t="s">
        <v>1454</v>
      </c>
      <c r="C1493" s="7"/>
      <c r="D1493" s="7" t="s">
        <v>1493</v>
      </c>
      <c r="E1493" s="4" t="s">
        <v>1300</v>
      </c>
      <c r="F1493" s="5" t="s">
        <v>1454</v>
      </c>
      <c r="G1493" s="2">
        <v>125.54893081761006</v>
      </c>
      <c r="H1493" s="2" t="s">
        <v>5089</v>
      </c>
    </row>
    <row r="1494" spans="1:8" ht="10.95" customHeight="1" outlineLevel="3" x14ac:dyDescent="0.2">
      <c r="A1494" s="4" t="s">
        <v>1300</v>
      </c>
      <c r="B1494" s="5" t="s">
        <v>1454</v>
      </c>
      <c r="C1494" s="7"/>
      <c r="D1494" s="7" t="s">
        <v>1494</v>
      </c>
      <c r="E1494" s="4" t="s">
        <v>1300</v>
      </c>
      <c r="F1494" s="5" t="s">
        <v>1454</v>
      </c>
      <c r="G1494" s="2">
        <v>157.53884353741495</v>
      </c>
      <c r="H1494" s="2" t="s">
        <v>5089</v>
      </c>
    </row>
    <row r="1495" spans="1:8" ht="10.95" customHeight="1" outlineLevel="3" x14ac:dyDescent="0.2">
      <c r="A1495" s="4" t="s">
        <v>1300</v>
      </c>
      <c r="B1495" s="5" t="s">
        <v>1454</v>
      </c>
      <c r="C1495" s="7"/>
      <c r="D1495" s="7" t="s">
        <v>1495</v>
      </c>
      <c r="E1495" s="4" t="s">
        <v>1300</v>
      </c>
      <c r="F1495" s="5" t="s">
        <v>1454</v>
      </c>
      <c r="G1495" s="2">
        <v>78.912195121951228</v>
      </c>
      <c r="H1495" s="2" t="s">
        <v>5089</v>
      </c>
    </row>
    <row r="1496" spans="1:8" ht="10.95" customHeight="1" outlineLevel="3" x14ac:dyDescent="0.2">
      <c r="A1496" s="4" t="s">
        <v>1300</v>
      </c>
      <c r="B1496" s="5" t="s">
        <v>1454</v>
      </c>
      <c r="C1496" s="7"/>
      <c r="D1496" s="7" t="s">
        <v>1496</v>
      </c>
      <c r="E1496" s="4" t="s">
        <v>1300</v>
      </c>
      <c r="F1496" s="5" t="s">
        <v>1454</v>
      </c>
      <c r="G1496" s="2">
        <v>49.661260504201678</v>
      </c>
      <c r="H1496" s="2" t="s">
        <v>5089</v>
      </c>
    </row>
    <row r="1497" spans="1:8" ht="10.95" customHeight="1" outlineLevel="3" x14ac:dyDescent="0.2">
      <c r="A1497" s="4" t="s">
        <v>1300</v>
      </c>
      <c r="B1497" s="5" t="s">
        <v>1454</v>
      </c>
      <c r="C1497" s="7"/>
      <c r="D1497" s="7" t="s">
        <v>1497</v>
      </c>
      <c r="E1497" s="4" t="s">
        <v>1300</v>
      </c>
      <c r="F1497" s="5" t="s">
        <v>1454</v>
      </c>
      <c r="G1497" s="2">
        <v>50.112105263157893</v>
      </c>
      <c r="H1497" s="2" t="s">
        <v>5089</v>
      </c>
    </row>
    <row r="1498" spans="1:8" ht="10.95" customHeight="1" outlineLevel="3" x14ac:dyDescent="0.2">
      <c r="A1498" s="4" t="s">
        <v>1300</v>
      </c>
      <c r="B1498" s="5" t="s">
        <v>1454</v>
      </c>
      <c r="C1498" s="7"/>
      <c r="D1498" s="7" t="s">
        <v>1498</v>
      </c>
      <c r="E1498" s="4" t="s">
        <v>1300</v>
      </c>
      <c r="F1498" s="5" t="s">
        <v>1454</v>
      </c>
      <c r="G1498" s="2">
        <v>42.157671232876716</v>
      </c>
      <c r="H1498" s="2" t="s">
        <v>5089</v>
      </c>
    </row>
    <row r="1499" spans="1:8" ht="22.95" customHeight="1" outlineLevel="3" x14ac:dyDescent="0.2">
      <c r="A1499" s="4" t="s">
        <v>1300</v>
      </c>
      <c r="B1499" s="5" t="s">
        <v>1454</v>
      </c>
      <c r="C1499" s="7"/>
      <c r="D1499" s="7" t="s">
        <v>1499</v>
      </c>
      <c r="E1499" s="4" t="s">
        <v>1300</v>
      </c>
      <c r="F1499" s="5" t="s">
        <v>1454</v>
      </c>
      <c r="G1499" s="2">
        <v>105.26897058823529</v>
      </c>
      <c r="H1499" s="2" t="s">
        <v>5089</v>
      </c>
    </row>
    <row r="1500" spans="1:8" ht="22.95" customHeight="1" outlineLevel="3" x14ac:dyDescent="0.2">
      <c r="A1500" s="4" t="s">
        <v>1300</v>
      </c>
      <c r="B1500" s="5" t="s">
        <v>1454</v>
      </c>
      <c r="C1500" s="7"/>
      <c r="D1500" s="7" t="s">
        <v>1500</v>
      </c>
      <c r="E1500" s="4" t="s">
        <v>1300</v>
      </c>
      <c r="F1500" s="5" t="s">
        <v>1454</v>
      </c>
      <c r="G1500" s="2">
        <v>87.843611111111116</v>
      </c>
      <c r="H1500" s="2" t="s">
        <v>5089</v>
      </c>
    </row>
    <row r="1501" spans="1:8" ht="10.95" customHeight="1" outlineLevel="3" x14ac:dyDescent="0.2">
      <c r="A1501" s="4" t="s">
        <v>1300</v>
      </c>
      <c r="B1501" s="5" t="s">
        <v>1454</v>
      </c>
      <c r="C1501" s="7"/>
      <c r="D1501" s="7" t="s">
        <v>1501</v>
      </c>
      <c r="E1501" s="4" t="s">
        <v>1300</v>
      </c>
      <c r="F1501" s="5" t="s">
        <v>1454</v>
      </c>
      <c r="G1501" s="2">
        <v>140.41408376963352</v>
      </c>
      <c r="H1501" s="2" t="s">
        <v>5089</v>
      </c>
    </row>
    <row r="1502" spans="1:8" ht="10.95" customHeight="1" outlineLevel="3" x14ac:dyDescent="0.2">
      <c r="A1502" s="4" t="s">
        <v>1300</v>
      </c>
      <c r="B1502" s="5" t="s">
        <v>1454</v>
      </c>
      <c r="C1502" s="7"/>
      <c r="D1502" s="7" t="s">
        <v>1502</v>
      </c>
      <c r="E1502" s="4" t="s">
        <v>1300</v>
      </c>
      <c r="F1502" s="5" t="s">
        <v>1454</v>
      </c>
      <c r="G1502" s="2">
        <v>74.420556792873057</v>
      </c>
      <c r="H1502" s="2" t="s">
        <v>5091</v>
      </c>
    </row>
    <row r="1503" spans="1:8" ht="10.95" customHeight="1" outlineLevel="3" x14ac:dyDescent="0.2">
      <c r="A1503" s="4" t="s">
        <v>1300</v>
      </c>
      <c r="B1503" s="5" t="s">
        <v>1454</v>
      </c>
      <c r="C1503" s="7"/>
      <c r="D1503" s="7" t="s">
        <v>1503</v>
      </c>
      <c r="E1503" s="4" t="s">
        <v>1300</v>
      </c>
      <c r="F1503" s="5" t="s">
        <v>1454</v>
      </c>
      <c r="G1503" s="2">
        <v>50.260535714285716</v>
      </c>
      <c r="H1503" s="2" t="s">
        <v>5089</v>
      </c>
    </row>
    <row r="1504" spans="1:8" ht="10.95" customHeight="1" outlineLevel="3" x14ac:dyDescent="0.2">
      <c r="A1504" s="4" t="s">
        <v>1300</v>
      </c>
      <c r="B1504" s="5" t="s">
        <v>1454</v>
      </c>
      <c r="C1504" s="7"/>
      <c r="D1504" s="7" t="s">
        <v>1504</v>
      </c>
      <c r="E1504" s="4" t="s">
        <v>1300</v>
      </c>
      <c r="F1504" s="5" t="s">
        <v>1454</v>
      </c>
      <c r="G1504" s="2">
        <v>53.058245614035087</v>
      </c>
      <c r="H1504" s="2" t="s">
        <v>5089</v>
      </c>
    </row>
    <row r="1505" spans="1:8" ht="22.95" customHeight="1" outlineLevel="3" x14ac:dyDescent="0.2">
      <c r="A1505" s="4" t="s">
        <v>1300</v>
      </c>
      <c r="B1505" s="5" t="s">
        <v>1454</v>
      </c>
      <c r="C1505" s="7"/>
      <c r="D1505" s="7" t="s">
        <v>1505</v>
      </c>
      <c r="E1505" s="4" t="s">
        <v>1300</v>
      </c>
      <c r="F1505" s="5" t="s">
        <v>1454</v>
      </c>
      <c r="G1505" s="2">
        <v>112.73684210526316</v>
      </c>
      <c r="H1505" s="2" t="s">
        <v>5089</v>
      </c>
    </row>
    <row r="1506" spans="1:8" ht="10.95" customHeight="1" outlineLevel="3" x14ac:dyDescent="0.2">
      <c r="A1506" s="4" t="s">
        <v>1300</v>
      </c>
      <c r="B1506" s="5" t="s">
        <v>1454</v>
      </c>
      <c r="C1506" s="7"/>
      <c r="D1506" s="7" t="s">
        <v>1506</v>
      </c>
      <c r="E1506" s="4" t="s">
        <v>1300</v>
      </c>
      <c r="F1506" s="5" t="s">
        <v>1454</v>
      </c>
      <c r="G1506" s="2">
        <v>154.43</v>
      </c>
      <c r="H1506" s="2" t="s">
        <v>5089</v>
      </c>
    </row>
    <row r="1507" spans="1:8" ht="10.95" customHeight="1" outlineLevel="3" x14ac:dyDescent="0.2">
      <c r="A1507" s="4" t="s">
        <v>1300</v>
      </c>
      <c r="B1507" s="5" t="s">
        <v>1454</v>
      </c>
      <c r="C1507" s="7"/>
      <c r="D1507" s="7" t="s">
        <v>1507</v>
      </c>
      <c r="E1507" s="4" t="s">
        <v>1300</v>
      </c>
      <c r="F1507" s="5" t="s">
        <v>1454</v>
      </c>
      <c r="G1507" s="2">
        <v>273.51555555555552</v>
      </c>
      <c r="H1507" s="2" t="s">
        <v>5089</v>
      </c>
    </row>
    <row r="1508" spans="1:8" ht="10.95" customHeight="1" outlineLevel="3" x14ac:dyDescent="0.2">
      <c r="A1508" s="4" t="s">
        <v>1300</v>
      </c>
      <c r="B1508" s="5" t="s">
        <v>1454</v>
      </c>
      <c r="C1508" s="7"/>
      <c r="D1508" s="7" t="s">
        <v>1508</v>
      </c>
      <c r="E1508" s="4" t="s">
        <v>1300</v>
      </c>
      <c r="F1508" s="5" t="s">
        <v>1454</v>
      </c>
      <c r="G1508" s="2">
        <v>76.703571428571422</v>
      </c>
      <c r="H1508" s="2" t="s">
        <v>5089</v>
      </c>
    </row>
    <row r="1509" spans="1:8" ht="10.95" customHeight="1" outlineLevel="3" x14ac:dyDescent="0.2">
      <c r="A1509" s="4" t="s">
        <v>1300</v>
      </c>
      <c r="B1509" s="5" t="s">
        <v>1454</v>
      </c>
      <c r="C1509" s="7"/>
      <c r="D1509" s="7" t="s">
        <v>1509</v>
      </c>
      <c r="E1509" s="4" t="s">
        <v>1300</v>
      </c>
      <c r="F1509" s="5" t="s">
        <v>1454</v>
      </c>
      <c r="G1509" s="2">
        <v>73.718363636363634</v>
      </c>
      <c r="H1509" s="2" t="s">
        <v>5089</v>
      </c>
    </row>
    <row r="1510" spans="1:8" ht="10.95" customHeight="1" outlineLevel="3" x14ac:dyDescent="0.2">
      <c r="A1510" s="4" t="s">
        <v>1300</v>
      </c>
      <c r="B1510" s="5" t="s">
        <v>1454</v>
      </c>
      <c r="C1510" s="7"/>
      <c r="D1510" s="7" t="s">
        <v>1510</v>
      </c>
      <c r="E1510" s="4" t="s">
        <v>1300</v>
      </c>
      <c r="F1510" s="5" t="s">
        <v>1454</v>
      </c>
      <c r="G1510" s="2">
        <v>65.526455696202532</v>
      </c>
      <c r="H1510" s="2" t="s">
        <v>5089</v>
      </c>
    </row>
    <row r="1511" spans="1:8" ht="10.95" customHeight="1" outlineLevel="3" x14ac:dyDescent="0.2">
      <c r="A1511" s="4" t="s">
        <v>1300</v>
      </c>
      <c r="B1511" s="5" t="s">
        <v>1454</v>
      </c>
      <c r="C1511" s="7"/>
      <c r="D1511" s="7" t="s">
        <v>1511</v>
      </c>
      <c r="E1511" s="4" t="s">
        <v>1300</v>
      </c>
      <c r="F1511" s="5" t="s">
        <v>1454</v>
      </c>
      <c r="G1511" s="2">
        <v>194.64095238095237</v>
      </c>
      <c r="H1511" s="2" t="s">
        <v>5089</v>
      </c>
    </row>
    <row r="1512" spans="1:8" ht="22.95" customHeight="1" outlineLevel="3" x14ac:dyDescent="0.2">
      <c r="A1512" s="4" t="s">
        <v>1300</v>
      </c>
      <c r="B1512" s="5" t="s">
        <v>1454</v>
      </c>
      <c r="C1512" s="7"/>
      <c r="D1512" s="7" t="s">
        <v>1512</v>
      </c>
      <c r="E1512" s="4" t="s">
        <v>1300</v>
      </c>
      <c r="F1512" s="5" t="s">
        <v>1454</v>
      </c>
      <c r="G1512" s="2">
        <v>63.030769230769231</v>
      </c>
      <c r="H1512" s="2" t="s">
        <v>5089</v>
      </c>
    </row>
    <row r="1513" spans="1:8" ht="10.95" customHeight="1" outlineLevel="3" x14ac:dyDescent="0.2">
      <c r="A1513" s="4" t="s">
        <v>1300</v>
      </c>
      <c r="B1513" s="5" t="s">
        <v>1454</v>
      </c>
      <c r="C1513" s="7"/>
      <c r="D1513" s="7" t="s">
        <v>1513</v>
      </c>
      <c r="E1513" s="4" t="s">
        <v>1300</v>
      </c>
      <c r="F1513" s="5" t="s">
        <v>1454</v>
      </c>
      <c r="G1513" s="2">
        <v>58.762</v>
      </c>
      <c r="H1513" s="2" t="s">
        <v>5089</v>
      </c>
    </row>
    <row r="1514" spans="1:8" ht="22.95" customHeight="1" outlineLevel="3" x14ac:dyDescent="0.2">
      <c r="A1514" s="4" t="s">
        <v>1300</v>
      </c>
      <c r="B1514" s="5" t="s">
        <v>1454</v>
      </c>
      <c r="C1514" s="7"/>
      <c r="D1514" s="7" t="s">
        <v>1514</v>
      </c>
      <c r="E1514" s="4" t="s">
        <v>1300</v>
      </c>
      <c r="F1514" s="5" t="s">
        <v>1454</v>
      </c>
      <c r="G1514" s="2">
        <v>60.37576923076923</v>
      </c>
      <c r="H1514" s="2" t="s">
        <v>5089</v>
      </c>
    </row>
    <row r="1515" spans="1:8" ht="10.95" customHeight="1" outlineLevel="3" x14ac:dyDescent="0.2">
      <c r="A1515" s="4" t="s">
        <v>1300</v>
      </c>
      <c r="B1515" s="5" t="s">
        <v>1454</v>
      </c>
      <c r="C1515" s="7"/>
      <c r="D1515" s="7" t="s">
        <v>1515</v>
      </c>
      <c r="E1515" s="4" t="s">
        <v>1300</v>
      </c>
      <c r="F1515" s="5" t="s">
        <v>1454</v>
      </c>
      <c r="G1515" s="2">
        <v>120.95034482758621</v>
      </c>
      <c r="H1515" s="2" t="s">
        <v>5089</v>
      </c>
    </row>
    <row r="1516" spans="1:8" ht="10.95" customHeight="1" outlineLevel="3" x14ac:dyDescent="0.2">
      <c r="A1516" s="4" t="s">
        <v>1300</v>
      </c>
      <c r="B1516" s="5" t="s">
        <v>1454</v>
      </c>
      <c r="C1516" s="7"/>
      <c r="D1516" s="7" t="s">
        <v>1516</v>
      </c>
      <c r="E1516" s="4" t="s">
        <v>1300</v>
      </c>
      <c r="F1516" s="5" t="s">
        <v>1454</v>
      </c>
      <c r="G1516" s="2">
        <v>58.507000000000005</v>
      </c>
      <c r="H1516" s="2" t="s">
        <v>5089</v>
      </c>
    </row>
    <row r="1517" spans="1:8" ht="10.95" customHeight="1" outlineLevel="3" x14ac:dyDescent="0.2">
      <c r="A1517" s="4" t="s">
        <v>1300</v>
      </c>
      <c r="B1517" s="5" t="s">
        <v>1454</v>
      </c>
      <c r="C1517" s="7"/>
      <c r="D1517" s="7" t="s">
        <v>1517</v>
      </c>
      <c r="E1517" s="4" t="s">
        <v>1300</v>
      </c>
      <c r="F1517" s="5" t="s">
        <v>1454</v>
      </c>
      <c r="G1517" s="2">
        <v>104.88</v>
      </c>
      <c r="H1517" s="2" t="s">
        <v>5089</v>
      </c>
    </row>
    <row r="1518" spans="1:8" ht="10.95" customHeight="1" outlineLevel="3" x14ac:dyDescent="0.2">
      <c r="A1518" s="4" t="s">
        <v>1300</v>
      </c>
      <c r="B1518" s="5" t="s">
        <v>1454</v>
      </c>
      <c r="C1518" s="7"/>
      <c r="D1518" s="7" t="s">
        <v>1518</v>
      </c>
      <c r="E1518" s="4" t="s">
        <v>1300</v>
      </c>
      <c r="F1518" s="5" t="s">
        <v>1454</v>
      </c>
      <c r="G1518" s="2">
        <v>49.99</v>
      </c>
      <c r="H1518" s="2" t="s">
        <v>5089</v>
      </c>
    </row>
    <row r="1519" spans="1:8" ht="22.95" customHeight="1" outlineLevel="3" x14ac:dyDescent="0.2">
      <c r="A1519" s="4" t="s">
        <v>1300</v>
      </c>
      <c r="B1519" s="5" t="s">
        <v>1454</v>
      </c>
      <c r="C1519" s="7"/>
      <c r="D1519" s="7" t="s">
        <v>1519</v>
      </c>
      <c r="E1519" s="4" t="s">
        <v>1300</v>
      </c>
      <c r="F1519" s="5" t="s">
        <v>1454</v>
      </c>
      <c r="G1519" s="2">
        <v>121.90750000000001</v>
      </c>
      <c r="H1519" s="2" t="s">
        <v>5089</v>
      </c>
    </row>
    <row r="1520" spans="1:8" ht="10.95" customHeight="1" outlineLevel="3" x14ac:dyDescent="0.2">
      <c r="A1520" s="4" t="s">
        <v>1300</v>
      </c>
      <c r="B1520" s="5" t="s">
        <v>1454</v>
      </c>
      <c r="C1520" s="7"/>
      <c r="D1520" s="7" t="s">
        <v>1520</v>
      </c>
      <c r="E1520" s="4" t="s">
        <v>1300</v>
      </c>
      <c r="F1520" s="5" t="s">
        <v>1454</v>
      </c>
      <c r="G1520" s="2">
        <v>87.28</v>
      </c>
      <c r="H1520" s="2" t="s">
        <v>5089</v>
      </c>
    </row>
    <row r="1521" spans="1:8" ht="10.95" customHeight="1" outlineLevel="3" x14ac:dyDescent="0.2">
      <c r="A1521" s="4" t="s">
        <v>1300</v>
      </c>
      <c r="B1521" s="5" t="s">
        <v>1454</v>
      </c>
      <c r="C1521" s="7"/>
      <c r="D1521" s="7" t="s">
        <v>1521</v>
      </c>
      <c r="E1521" s="4" t="s">
        <v>1300</v>
      </c>
      <c r="F1521" s="5" t="s">
        <v>1454</v>
      </c>
      <c r="G1521" s="2">
        <v>49.195833333333333</v>
      </c>
      <c r="H1521" s="2" t="s">
        <v>5089</v>
      </c>
    </row>
    <row r="1522" spans="1:8" ht="10.95" customHeight="1" outlineLevel="3" x14ac:dyDescent="0.2">
      <c r="A1522" s="4" t="s">
        <v>1300</v>
      </c>
      <c r="B1522" s="5" t="s">
        <v>1454</v>
      </c>
      <c r="C1522" s="7"/>
      <c r="D1522" s="7" t="s">
        <v>1522</v>
      </c>
      <c r="E1522" s="4" t="s">
        <v>1300</v>
      </c>
      <c r="F1522" s="5" t="s">
        <v>1454</v>
      </c>
      <c r="G1522" s="2">
        <v>35.887499999999996</v>
      </c>
      <c r="H1522" s="2" t="s">
        <v>5089</v>
      </c>
    </row>
    <row r="1523" spans="1:8" ht="10.95" customHeight="1" outlineLevel="3" x14ac:dyDescent="0.2">
      <c r="A1523" s="4" t="s">
        <v>1300</v>
      </c>
      <c r="B1523" s="5" t="s">
        <v>1454</v>
      </c>
      <c r="C1523" s="7"/>
      <c r="D1523" s="7" t="s">
        <v>1523</v>
      </c>
      <c r="E1523" s="4" t="s">
        <v>1300</v>
      </c>
      <c r="F1523" s="5" t="s">
        <v>1454</v>
      </c>
      <c r="G1523" s="2">
        <v>63.214285714285715</v>
      </c>
      <c r="H1523" s="2" t="s">
        <v>5089</v>
      </c>
    </row>
    <row r="1524" spans="1:8" ht="10.95" customHeight="1" outlineLevel="3" x14ac:dyDescent="0.2">
      <c r="A1524" s="4" t="s">
        <v>1300</v>
      </c>
      <c r="B1524" s="5" t="s">
        <v>1454</v>
      </c>
      <c r="C1524" s="7"/>
      <c r="D1524" s="7" t="s">
        <v>1524</v>
      </c>
      <c r="E1524" s="4" t="s">
        <v>1300</v>
      </c>
      <c r="F1524" s="5" t="s">
        <v>1454</v>
      </c>
      <c r="G1524" s="2">
        <v>84.296999999999997</v>
      </c>
      <c r="H1524" s="2" t="s">
        <v>5089</v>
      </c>
    </row>
    <row r="1525" spans="1:8" ht="10.95" customHeight="1" outlineLevel="3" x14ac:dyDescent="0.2">
      <c r="A1525" s="4" t="s">
        <v>1300</v>
      </c>
      <c r="B1525" s="5" t="s">
        <v>1454</v>
      </c>
      <c r="C1525" s="7"/>
      <c r="D1525" s="7" t="s">
        <v>1525</v>
      </c>
      <c r="E1525" s="4" t="s">
        <v>1300</v>
      </c>
      <c r="F1525" s="5" t="s">
        <v>1454</v>
      </c>
      <c r="G1525" s="2">
        <v>54.420833333333327</v>
      </c>
      <c r="H1525" s="2" t="s">
        <v>5089</v>
      </c>
    </row>
    <row r="1526" spans="1:8" ht="10.95" customHeight="1" outlineLevel="3" x14ac:dyDescent="0.2">
      <c r="A1526" s="4" t="s">
        <v>1300</v>
      </c>
      <c r="B1526" s="5" t="s">
        <v>1454</v>
      </c>
      <c r="C1526" s="7"/>
      <c r="D1526" s="7" t="s">
        <v>1526</v>
      </c>
      <c r="E1526" s="4" t="s">
        <v>1300</v>
      </c>
      <c r="F1526" s="5" t="s">
        <v>1454</v>
      </c>
      <c r="G1526" s="2">
        <v>62.424999999999997</v>
      </c>
      <c r="H1526" s="2" t="s">
        <v>5089</v>
      </c>
    </row>
    <row r="1527" spans="1:8" ht="10.95" customHeight="1" outlineLevel="3" x14ac:dyDescent="0.2">
      <c r="A1527" s="4" t="s">
        <v>1300</v>
      </c>
      <c r="B1527" s="5" t="s">
        <v>1454</v>
      </c>
      <c r="C1527" s="7"/>
      <c r="D1527" s="7" t="s">
        <v>1527</v>
      </c>
      <c r="E1527" s="4" t="s">
        <v>1300</v>
      </c>
      <c r="F1527" s="5" t="s">
        <v>1454</v>
      </c>
      <c r="G1527" s="2">
        <v>116.42210526315789</v>
      </c>
      <c r="H1527" s="2" t="s">
        <v>5089</v>
      </c>
    </row>
    <row r="1528" spans="1:8" ht="10.95" customHeight="1" outlineLevel="3" x14ac:dyDescent="0.2">
      <c r="A1528" s="4" t="s">
        <v>1300</v>
      </c>
      <c r="B1528" s="5" t="s">
        <v>1454</v>
      </c>
      <c r="C1528" s="7"/>
      <c r="D1528" s="7" t="s">
        <v>1528</v>
      </c>
      <c r="E1528" s="4" t="s">
        <v>1300</v>
      </c>
      <c r="F1528" s="5" t="s">
        <v>1454</v>
      </c>
      <c r="G1528" s="2">
        <v>154.43</v>
      </c>
      <c r="H1528" s="2" t="s">
        <v>5089</v>
      </c>
    </row>
    <row r="1529" spans="1:8" ht="10.95" customHeight="1" outlineLevel="3" x14ac:dyDescent="0.2">
      <c r="A1529" s="4" t="s">
        <v>1300</v>
      </c>
      <c r="B1529" s="5" t="s">
        <v>1454</v>
      </c>
      <c r="C1529" s="7"/>
      <c r="D1529" s="7" t="s">
        <v>1529</v>
      </c>
      <c r="E1529" s="4" t="s">
        <v>1300</v>
      </c>
      <c r="F1529" s="5" t="s">
        <v>1454</v>
      </c>
      <c r="G1529" s="2">
        <v>65.587222222222223</v>
      </c>
      <c r="H1529" s="2" t="s">
        <v>5089</v>
      </c>
    </row>
    <row r="1530" spans="1:8" ht="10.95" customHeight="1" outlineLevel="3" x14ac:dyDescent="0.2">
      <c r="A1530" s="4" t="s">
        <v>1300</v>
      </c>
      <c r="B1530" s="5" t="s">
        <v>1454</v>
      </c>
      <c r="C1530" s="7"/>
      <c r="D1530" s="7" t="s">
        <v>1530</v>
      </c>
      <c r="E1530" s="4" t="s">
        <v>1300</v>
      </c>
      <c r="F1530" s="5" t="s">
        <v>1454</v>
      </c>
      <c r="G1530" s="2">
        <v>39.946799999999996</v>
      </c>
      <c r="H1530" s="2" t="s">
        <v>5089</v>
      </c>
    </row>
    <row r="1531" spans="1:8" ht="10.95" customHeight="1" outlineLevel="3" x14ac:dyDescent="0.2">
      <c r="A1531" s="4" t="s">
        <v>1300</v>
      </c>
      <c r="B1531" s="5" t="s">
        <v>1454</v>
      </c>
      <c r="C1531" s="7"/>
      <c r="D1531" s="7" t="s">
        <v>1531</v>
      </c>
      <c r="E1531" s="4" t="s">
        <v>1300</v>
      </c>
      <c r="F1531" s="5" t="s">
        <v>1454</v>
      </c>
      <c r="G1531" s="2">
        <v>64.251428571428576</v>
      </c>
      <c r="H1531" s="2" t="s">
        <v>5089</v>
      </c>
    </row>
    <row r="1532" spans="1:8" ht="10.95" customHeight="1" outlineLevel="3" x14ac:dyDescent="0.2">
      <c r="A1532" s="4" t="s">
        <v>1300</v>
      </c>
      <c r="B1532" s="5" t="s">
        <v>1454</v>
      </c>
      <c r="C1532" s="7"/>
      <c r="D1532" s="7" t="s">
        <v>1532</v>
      </c>
      <c r="E1532" s="4" t="s">
        <v>1300</v>
      </c>
      <c r="F1532" s="5" t="s">
        <v>1454</v>
      </c>
      <c r="G1532" s="2">
        <v>87.2</v>
      </c>
      <c r="H1532" s="2" t="s">
        <v>5089</v>
      </c>
    </row>
    <row r="1533" spans="1:8" ht="10.95" customHeight="1" outlineLevel="3" x14ac:dyDescent="0.2">
      <c r="A1533" s="4" t="s">
        <v>1300</v>
      </c>
      <c r="B1533" s="5" t="s">
        <v>1454</v>
      </c>
      <c r="C1533" s="7"/>
      <c r="D1533" s="7" t="s">
        <v>1533</v>
      </c>
      <c r="E1533" s="4" t="s">
        <v>1300</v>
      </c>
      <c r="F1533" s="5" t="s">
        <v>1454</v>
      </c>
      <c r="G1533" s="2">
        <v>87.199999999999989</v>
      </c>
      <c r="H1533" s="2" t="s">
        <v>5089</v>
      </c>
    </row>
    <row r="1534" spans="1:8" ht="10.95" customHeight="1" outlineLevel="3" x14ac:dyDescent="0.2">
      <c r="A1534" s="4" t="s">
        <v>1300</v>
      </c>
      <c r="B1534" s="5" t="s">
        <v>1454</v>
      </c>
      <c r="C1534" s="7"/>
      <c r="D1534" s="7" t="s">
        <v>1534</v>
      </c>
      <c r="E1534" s="4" t="s">
        <v>1300</v>
      </c>
      <c r="F1534" s="5" t="s">
        <v>1454</v>
      </c>
      <c r="G1534" s="2">
        <v>48.57033333333333</v>
      </c>
      <c r="H1534" s="2" t="s">
        <v>5089</v>
      </c>
    </row>
    <row r="1535" spans="1:8" ht="10.95" customHeight="1" outlineLevel="3" x14ac:dyDescent="0.2">
      <c r="A1535" s="4" t="s">
        <v>1300</v>
      </c>
      <c r="B1535" s="5" t="s">
        <v>1454</v>
      </c>
      <c r="C1535" s="7"/>
      <c r="D1535" s="7" t="s">
        <v>1535</v>
      </c>
      <c r="E1535" s="4" t="s">
        <v>1300</v>
      </c>
      <c r="F1535" s="5" t="s">
        <v>1454</v>
      </c>
      <c r="G1535" s="2">
        <v>613</v>
      </c>
      <c r="H1535" s="2" t="s">
        <v>5089</v>
      </c>
    </row>
    <row r="1536" spans="1:8" ht="10.95" customHeight="1" outlineLevel="3" x14ac:dyDescent="0.2">
      <c r="A1536" s="4" t="s">
        <v>1300</v>
      </c>
      <c r="B1536" s="5" t="s">
        <v>1454</v>
      </c>
      <c r="C1536" s="7"/>
      <c r="D1536" s="7" t="s">
        <v>1536</v>
      </c>
      <c r="E1536" s="4" t="s">
        <v>1300</v>
      </c>
      <c r="F1536" s="5" t="s">
        <v>1454</v>
      </c>
      <c r="G1536" s="2">
        <v>65.181818181818187</v>
      </c>
      <c r="H1536" s="2" t="s">
        <v>5089</v>
      </c>
    </row>
    <row r="1537" spans="1:8" ht="10.95" customHeight="1" outlineLevel="3" x14ac:dyDescent="0.2">
      <c r="A1537" s="4" t="s">
        <v>1300</v>
      </c>
      <c r="B1537" s="5" t="s">
        <v>1454</v>
      </c>
      <c r="C1537" s="7"/>
      <c r="D1537" s="7" t="s">
        <v>1537</v>
      </c>
      <c r="E1537" s="4" t="s">
        <v>1300</v>
      </c>
      <c r="F1537" s="5" t="s">
        <v>1454</v>
      </c>
      <c r="G1537" s="2">
        <v>61.82</v>
      </c>
      <c r="H1537" s="2" t="s">
        <v>5089</v>
      </c>
    </row>
    <row r="1538" spans="1:8" ht="10.95" customHeight="1" outlineLevel="3" x14ac:dyDescent="0.2">
      <c r="A1538" s="4" t="s">
        <v>1300</v>
      </c>
      <c r="B1538" s="5" t="s">
        <v>1454</v>
      </c>
      <c r="C1538" s="7"/>
      <c r="D1538" s="7" t="s">
        <v>1538</v>
      </c>
      <c r="E1538" s="4" t="s">
        <v>1300</v>
      </c>
      <c r="F1538" s="5" t="s">
        <v>1454</v>
      </c>
      <c r="G1538" s="2">
        <v>64.917142857142863</v>
      </c>
      <c r="H1538" s="2" t="s">
        <v>5089</v>
      </c>
    </row>
    <row r="1539" spans="1:8" ht="10.95" customHeight="1" outlineLevel="3" x14ac:dyDescent="0.2">
      <c r="A1539" s="4" t="s">
        <v>1300</v>
      </c>
      <c r="B1539" s="5" t="s">
        <v>1454</v>
      </c>
      <c r="C1539" s="7"/>
      <c r="D1539" s="7" t="s">
        <v>1539</v>
      </c>
      <c r="E1539" s="4" t="s">
        <v>1300</v>
      </c>
      <c r="F1539" s="5" t="s">
        <v>1454</v>
      </c>
      <c r="G1539" s="2">
        <v>109.785</v>
      </c>
      <c r="H1539" s="2" t="s">
        <v>5089</v>
      </c>
    </row>
    <row r="1540" spans="1:8" ht="10.95" customHeight="1" outlineLevel="3" x14ac:dyDescent="0.2">
      <c r="A1540" s="4" t="s">
        <v>1300</v>
      </c>
      <c r="B1540" s="5" t="s">
        <v>1454</v>
      </c>
      <c r="C1540" s="7"/>
      <c r="D1540" s="7" t="s">
        <v>1540</v>
      </c>
      <c r="E1540" s="4" t="s">
        <v>1300</v>
      </c>
      <c r="F1540" s="5" t="s">
        <v>1454</v>
      </c>
      <c r="G1540" s="2">
        <v>66.63</v>
      </c>
      <c r="H1540" s="2" t="s">
        <v>5089</v>
      </c>
    </row>
    <row r="1541" spans="1:8" ht="10.95" customHeight="1" outlineLevel="3" x14ac:dyDescent="0.2">
      <c r="A1541" s="4" t="s">
        <v>1300</v>
      </c>
      <c r="B1541" s="5" t="s">
        <v>1454</v>
      </c>
      <c r="C1541" s="7"/>
      <c r="D1541" s="7" t="s">
        <v>1541</v>
      </c>
      <c r="E1541" s="4" t="s">
        <v>1300</v>
      </c>
      <c r="F1541" s="5" t="s">
        <v>1454</v>
      </c>
      <c r="G1541" s="2">
        <v>87.2</v>
      </c>
      <c r="H1541" s="2" t="s">
        <v>5089</v>
      </c>
    </row>
    <row r="1542" spans="1:8" ht="10.95" customHeight="1" outlineLevel="3" x14ac:dyDescent="0.2">
      <c r="A1542" s="4" t="s">
        <v>1300</v>
      </c>
      <c r="B1542" s="5" t="s">
        <v>1454</v>
      </c>
      <c r="C1542" s="7"/>
      <c r="D1542" s="7" t="s">
        <v>1542</v>
      </c>
      <c r="E1542" s="4" t="s">
        <v>1300</v>
      </c>
      <c r="F1542" s="5" t="s">
        <v>1454</v>
      </c>
      <c r="G1542" s="2">
        <v>124.056</v>
      </c>
      <c r="H1542" s="2" t="s">
        <v>5089</v>
      </c>
    </row>
    <row r="1543" spans="1:8" ht="10.95" customHeight="1" outlineLevel="3" x14ac:dyDescent="0.2">
      <c r="A1543" s="4" t="s">
        <v>1300</v>
      </c>
      <c r="B1543" s="5" t="s">
        <v>1454</v>
      </c>
      <c r="C1543" s="7"/>
      <c r="D1543" s="7" t="s">
        <v>1543</v>
      </c>
      <c r="E1543" s="4" t="s">
        <v>1300</v>
      </c>
      <c r="F1543" s="5" t="s">
        <v>1454</v>
      </c>
      <c r="G1543" s="2">
        <v>124.056</v>
      </c>
      <c r="H1543" s="2" t="s">
        <v>5089</v>
      </c>
    </row>
    <row r="1544" spans="1:8" ht="10.95" customHeight="1" outlineLevel="3" x14ac:dyDescent="0.2">
      <c r="A1544" s="4" t="s">
        <v>1300</v>
      </c>
      <c r="B1544" s="5" t="s">
        <v>1454</v>
      </c>
      <c r="C1544" s="7"/>
      <c r="D1544" s="7" t="s">
        <v>1544</v>
      </c>
      <c r="E1544" s="4" t="s">
        <v>1300</v>
      </c>
      <c r="F1544" s="5" t="s">
        <v>1454</v>
      </c>
      <c r="G1544" s="2">
        <v>66.37</v>
      </c>
      <c r="H1544" s="2" t="s">
        <v>5089</v>
      </c>
    </row>
    <row r="1545" spans="1:8" ht="10.95" customHeight="1" outlineLevel="3" x14ac:dyDescent="0.2">
      <c r="A1545" s="4" t="s">
        <v>1300</v>
      </c>
      <c r="B1545" s="5" t="s">
        <v>1454</v>
      </c>
      <c r="C1545" s="7"/>
      <c r="D1545" s="7" t="s">
        <v>1545</v>
      </c>
      <c r="E1545" s="4" t="s">
        <v>1300</v>
      </c>
      <c r="F1545" s="5" t="s">
        <v>1454</v>
      </c>
      <c r="G1545" s="2">
        <v>63.748333333333335</v>
      </c>
      <c r="H1545" s="2" t="s">
        <v>5089</v>
      </c>
    </row>
    <row r="1546" spans="1:8" ht="10.95" customHeight="1" outlineLevel="3" x14ac:dyDescent="0.2">
      <c r="A1546" s="4" t="s">
        <v>1300</v>
      </c>
      <c r="B1546" s="5" t="s">
        <v>1454</v>
      </c>
      <c r="C1546" s="7"/>
      <c r="D1546" s="7" t="s">
        <v>1546</v>
      </c>
      <c r="E1546" s="4" t="s">
        <v>1300</v>
      </c>
      <c r="F1546" s="5" t="s">
        <v>1454</v>
      </c>
      <c r="G1546" s="2">
        <v>67.400000000000006</v>
      </c>
      <c r="H1546" s="2" t="s">
        <v>5089</v>
      </c>
    </row>
    <row r="1547" spans="1:8" ht="10.95" customHeight="1" outlineLevel="3" x14ac:dyDescent="0.2">
      <c r="A1547" s="4" t="s">
        <v>1300</v>
      </c>
      <c r="B1547" s="5" t="s">
        <v>1454</v>
      </c>
      <c r="C1547" s="7"/>
      <c r="D1547" s="7" t="s">
        <v>1547</v>
      </c>
      <c r="E1547" s="4" t="s">
        <v>1300</v>
      </c>
      <c r="F1547" s="5" t="s">
        <v>1454</v>
      </c>
      <c r="G1547" s="2">
        <v>63.205999999999996</v>
      </c>
      <c r="H1547" s="2" t="s">
        <v>5089</v>
      </c>
    </row>
    <row r="1548" spans="1:8" ht="10.95" customHeight="1" outlineLevel="3" x14ac:dyDescent="0.2">
      <c r="A1548" s="4" t="s">
        <v>1300</v>
      </c>
      <c r="B1548" s="5" t="s">
        <v>1454</v>
      </c>
      <c r="C1548" s="7"/>
      <c r="D1548" s="7" t="s">
        <v>1548</v>
      </c>
      <c r="E1548" s="4" t="s">
        <v>1300</v>
      </c>
      <c r="F1548" s="5" t="s">
        <v>1454</v>
      </c>
      <c r="G1548" s="2">
        <v>87.28</v>
      </c>
      <c r="H1548" s="2" t="s">
        <v>5089</v>
      </c>
    </row>
    <row r="1549" spans="1:8" ht="10.95" customHeight="1" outlineLevel="3" x14ac:dyDescent="0.2">
      <c r="A1549" s="4" t="s">
        <v>1300</v>
      </c>
      <c r="B1549" s="5" t="s">
        <v>1454</v>
      </c>
      <c r="C1549" s="7"/>
      <c r="D1549" s="7" t="s">
        <v>1549</v>
      </c>
      <c r="E1549" s="4" t="s">
        <v>1300</v>
      </c>
      <c r="F1549" s="5" t="s">
        <v>1454</v>
      </c>
      <c r="G1549" s="2">
        <v>109.21</v>
      </c>
      <c r="H1549" s="2" t="s">
        <v>5089</v>
      </c>
    </row>
    <row r="1550" spans="1:8" ht="10.95" customHeight="1" outlineLevel="3" x14ac:dyDescent="0.2">
      <c r="A1550" s="4" t="s">
        <v>1300</v>
      </c>
      <c r="B1550" s="5" t="s">
        <v>1454</v>
      </c>
      <c r="C1550" s="7"/>
      <c r="D1550" s="7" t="s">
        <v>1550</v>
      </c>
      <c r="E1550" s="4" t="s">
        <v>1300</v>
      </c>
      <c r="F1550" s="5" t="s">
        <v>1454</v>
      </c>
      <c r="G1550" s="2">
        <v>64</v>
      </c>
      <c r="H1550" s="2" t="s">
        <v>5089</v>
      </c>
    </row>
    <row r="1551" spans="1:8" ht="10.95" customHeight="1" outlineLevel="3" x14ac:dyDescent="0.2">
      <c r="A1551" s="4" t="s">
        <v>1300</v>
      </c>
      <c r="B1551" s="5" t="s">
        <v>1454</v>
      </c>
      <c r="C1551" s="7"/>
      <c r="D1551" s="7" t="s">
        <v>1551</v>
      </c>
      <c r="E1551" s="4" t="s">
        <v>1300</v>
      </c>
      <c r="F1551" s="5" t="s">
        <v>1454</v>
      </c>
      <c r="G1551" s="2">
        <v>29.347777777777779</v>
      </c>
      <c r="H1551" s="2" t="s">
        <v>5089</v>
      </c>
    </row>
    <row r="1552" spans="1:8" ht="10.95" customHeight="1" outlineLevel="3" x14ac:dyDescent="0.2">
      <c r="A1552" s="4" t="s">
        <v>1300</v>
      </c>
      <c r="B1552" s="5" t="s">
        <v>1454</v>
      </c>
      <c r="C1552" s="7"/>
      <c r="D1552" s="7" t="s">
        <v>1552</v>
      </c>
      <c r="E1552" s="4" t="s">
        <v>1300</v>
      </c>
      <c r="F1552" s="5" t="s">
        <v>1454</v>
      </c>
      <c r="G1552" s="2">
        <v>62.6</v>
      </c>
      <c r="H1552" s="2" t="s">
        <v>5089</v>
      </c>
    </row>
    <row r="1553" spans="1:8" ht="10.95" customHeight="1" outlineLevel="3" x14ac:dyDescent="0.2">
      <c r="A1553" s="4" t="s">
        <v>1300</v>
      </c>
      <c r="B1553" s="5" t="s">
        <v>1454</v>
      </c>
      <c r="C1553" s="7"/>
      <c r="D1553" s="7" t="s">
        <v>1553</v>
      </c>
      <c r="E1553" s="4" t="s">
        <v>1300</v>
      </c>
      <c r="F1553" s="5" t="s">
        <v>1454</v>
      </c>
      <c r="G1553" s="2">
        <v>64.311428571428578</v>
      </c>
      <c r="H1553" s="2" t="s">
        <v>5089</v>
      </c>
    </row>
    <row r="1554" spans="1:8" ht="10.95" customHeight="1" outlineLevel="3" x14ac:dyDescent="0.2">
      <c r="A1554" s="4" t="s">
        <v>1300</v>
      </c>
      <c r="B1554" s="5" t="s">
        <v>1454</v>
      </c>
      <c r="C1554" s="7"/>
      <c r="D1554" s="7" t="s">
        <v>1554</v>
      </c>
      <c r="E1554" s="4" t="s">
        <v>1300</v>
      </c>
      <c r="F1554" s="5" t="s">
        <v>1454</v>
      </c>
      <c r="G1554" s="2">
        <v>62.074285714285715</v>
      </c>
      <c r="H1554" s="2" t="s">
        <v>5089</v>
      </c>
    </row>
    <row r="1555" spans="1:8" ht="10.95" customHeight="1" outlineLevel="3" x14ac:dyDescent="0.2">
      <c r="A1555" s="4" t="s">
        <v>1300</v>
      </c>
      <c r="B1555" s="5" t="s">
        <v>1454</v>
      </c>
      <c r="C1555" s="7"/>
      <c r="D1555" s="7" t="s">
        <v>1555</v>
      </c>
      <c r="E1555" s="4" t="s">
        <v>1300</v>
      </c>
      <c r="F1555" s="5" t="s">
        <v>1454</v>
      </c>
      <c r="G1555" s="2">
        <v>30.025714285714287</v>
      </c>
      <c r="H1555" s="2" t="s">
        <v>5089</v>
      </c>
    </row>
    <row r="1556" spans="1:8" ht="10.95" customHeight="1" outlineLevel="3" x14ac:dyDescent="0.2">
      <c r="A1556" s="4" t="s">
        <v>1300</v>
      </c>
      <c r="B1556" s="5" t="s">
        <v>1454</v>
      </c>
      <c r="C1556" s="7"/>
      <c r="D1556" s="7" t="s">
        <v>1556</v>
      </c>
      <c r="E1556" s="4" t="s">
        <v>1300</v>
      </c>
      <c r="F1556" s="5" t="s">
        <v>1454</v>
      </c>
      <c r="G1556" s="2">
        <v>29.504999999999999</v>
      </c>
      <c r="H1556" s="2" t="s">
        <v>5089</v>
      </c>
    </row>
    <row r="1557" spans="1:8" ht="10.95" customHeight="1" outlineLevel="3" x14ac:dyDescent="0.2">
      <c r="A1557" s="4" t="s">
        <v>1300</v>
      </c>
      <c r="B1557" s="5" t="s">
        <v>1454</v>
      </c>
      <c r="C1557" s="7"/>
      <c r="D1557" s="7" t="s">
        <v>1557</v>
      </c>
      <c r="E1557" s="4" t="s">
        <v>1300</v>
      </c>
      <c r="F1557" s="5" t="s">
        <v>1454</v>
      </c>
      <c r="G1557" s="2">
        <v>29.522857142857141</v>
      </c>
      <c r="H1557" s="2" t="s">
        <v>5089</v>
      </c>
    </row>
    <row r="1558" spans="1:8" ht="10.95" customHeight="1" outlineLevel="3" x14ac:dyDescent="0.2">
      <c r="A1558" s="4" t="s">
        <v>1300</v>
      </c>
      <c r="B1558" s="5" t="s">
        <v>1454</v>
      </c>
      <c r="C1558" s="7"/>
      <c r="D1558" s="7" t="s">
        <v>1558</v>
      </c>
      <c r="E1558" s="4" t="s">
        <v>1300</v>
      </c>
      <c r="F1558" s="5" t="s">
        <v>1454</v>
      </c>
      <c r="G1558" s="2">
        <v>64.25</v>
      </c>
      <c r="H1558" s="2" t="s">
        <v>5089</v>
      </c>
    </row>
    <row r="1559" spans="1:8" ht="10.95" customHeight="1" outlineLevel="3" x14ac:dyDescent="0.2">
      <c r="A1559" s="4" t="s">
        <v>1300</v>
      </c>
      <c r="B1559" s="5" t="s">
        <v>1454</v>
      </c>
      <c r="C1559" s="7"/>
      <c r="D1559" s="7" t="s">
        <v>1559</v>
      </c>
      <c r="E1559" s="4" t="s">
        <v>1300</v>
      </c>
      <c r="F1559" s="5" t="s">
        <v>1454</v>
      </c>
      <c r="G1559" s="2">
        <v>47.6</v>
      </c>
      <c r="H1559" s="2" t="s">
        <v>5089</v>
      </c>
    </row>
    <row r="1560" spans="1:8" ht="10.95" customHeight="1" outlineLevel="3" x14ac:dyDescent="0.2">
      <c r="A1560" s="4" t="s">
        <v>1300</v>
      </c>
      <c r="B1560" s="5" t="s">
        <v>1454</v>
      </c>
      <c r="C1560" s="7"/>
      <c r="D1560" s="7" t="s">
        <v>1560</v>
      </c>
      <c r="E1560" s="4" t="s">
        <v>1300</v>
      </c>
      <c r="F1560" s="5" t="s">
        <v>1454</v>
      </c>
      <c r="G1560" s="2">
        <v>56.89</v>
      </c>
      <c r="H1560" s="2" t="s">
        <v>5089</v>
      </c>
    </row>
    <row r="1561" spans="1:8" ht="10.95" customHeight="1" outlineLevel="3" x14ac:dyDescent="0.2">
      <c r="A1561" s="4" t="s">
        <v>1300</v>
      </c>
      <c r="B1561" s="5" t="s">
        <v>1454</v>
      </c>
      <c r="C1561" s="7"/>
      <c r="D1561" s="7" t="s">
        <v>1561</v>
      </c>
      <c r="E1561" s="4" t="s">
        <v>1300</v>
      </c>
      <c r="F1561" s="5" t="s">
        <v>1454</v>
      </c>
      <c r="G1561" s="2">
        <v>133.655</v>
      </c>
      <c r="H1561" s="2" t="s">
        <v>5089</v>
      </c>
    </row>
    <row r="1562" spans="1:8" ht="10.95" customHeight="1" outlineLevel="3" x14ac:dyDescent="0.2">
      <c r="A1562" s="4" t="s">
        <v>1300</v>
      </c>
      <c r="B1562" s="5" t="s">
        <v>1454</v>
      </c>
      <c r="C1562" s="7"/>
      <c r="D1562" s="7" t="s">
        <v>1562</v>
      </c>
      <c r="E1562" s="4" t="s">
        <v>1300</v>
      </c>
      <c r="F1562" s="5" t="s">
        <v>1454</v>
      </c>
      <c r="G1562" s="2">
        <v>85.912000000000006</v>
      </c>
      <c r="H1562" s="2" t="s">
        <v>5089</v>
      </c>
    </row>
    <row r="1563" spans="1:8" ht="10.95" customHeight="1" outlineLevel="3" x14ac:dyDescent="0.2">
      <c r="A1563" s="4" t="s">
        <v>1300</v>
      </c>
      <c r="B1563" s="5" t="s">
        <v>1454</v>
      </c>
      <c r="C1563" s="7"/>
      <c r="D1563" s="7" t="s">
        <v>1563</v>
      </c>
      <c r="E1563" s="4" t="s">
        <v>1300</v>
      </c>
      <c r="F1563" s="5" t="s">
        <v>1454</v>
      </c>
      <c r="G1563" s="2">
        <v>50.419545454545457</v>
      </c>
      <c r="H1563" s="2" t="s">
        <v>5089</v>
      </c>
    </row>
    <row r="1564" spans="1:8" ht="10.95" customHeight="1" outlineLevel="3" x14ac:dyDescent="0.2">
      <c r="A1564" s="4" t="s">
        <v>1300</v>
      </c>
      <c r="B1564" s="5" t="s">
        <v>1454</v>
      </c>
      <c r="C1564" s="7"/>
      <c r="D1564" s="7" t="s">
        <v>1564</v>
      </c>
      <c r="E1564" s="4" t="s">
        <v>1300</v>
      </c>
      <c r="F1564" s="5" t="s">
        <v>1454</v>
      </c>
      <c r="G1564" s="2">
        <v>202</v>
      </c>
      <c r="H1564" s="2" t="s">
        <v>5089</v>
      </c>
    </row>
    <row r="1565" spans="1:8" ht="10.95" customHeight="1" outlineLevel="3" x14ac:dyDescent="0.2">
      <c r="A1565" s="4" t="s">
        <v>1300</v>
      </c>
      <c r="B1565" s="5" t="s">
        <v>1454</v>
      </c>
      <c r="C1565" s="7"/>
      <c r="D1565" s="7" t="s">
        <v>1565</v>
      </c>
      <c r="E1565" s="4" t="s">
        <v>1300</v>
      </c>
      <c r="F1565" s="5" t="s">
        <v>1454</v>
      </c>
      <c r="G1565" s="2">
        <v>114.44800000000001</v>
      </c>
      <c r="H1565" s="2" t="s">
        <v>5089</v>
      </c>
    </row>
    <row r="1566" spans="1:8" ht="10.95" customHeight="1" outlineLevel="3" x14ac:dyDescent="0.2">
      <c r="A1566" s="4" t="s">
        <v>1300</v>
      </c>
      <c r="B1566" s="5" t="s">
        <v>1454</v>
      </c>
      <c r="C1566" s="7"/>
      <c r="D1566" s="7" t="s">
        <v>1566</v>
      </c>
      <c r="E1566" s="4" t="s">
        <v>1300</v>
      </c>
      <c r="F1566" s="5" t="s">
        <v>1454</v>
      </c>
      <c r="G1566" s="2">
        <v>120.81571428571429</v>
      </c>
      <c r="H1566" s="2" t="s">
        <v>5089</v>
      </c>
    </row>
    <row r="1567" spans="1:8" ht="10.95" customHeight="1" outlineLevel="3" x14ac:dyDescent="0.2">
      <c r="A1567" s="4" t="s">
        <v>1300</v>
      </c>
      <c r="B1567" s="5" t="s">
        <v>1454</v>
      </c>
      <c r="C1567" s="7"/>
      <c r="D1567" s="7" t="s">
        <v>1567</v>
      </c>
      <c r="E1567" s="4" t="s">
        <v>1300</v>
      </c>
      <c r="F1567" s="5" t="s">
        <v>1454</v>
      </c>
      <c r="G1567" s="2">
        <v>140.51555555555558</v>
      </c>
      <c r="H1567" s="2" t="s">
        <v>5089</v>
      </c>
    </row>
    <row r="1568" spans="1:8" ht="22.95" customHeight="1" outlineLevel="3" x14ac:dyDescent="0.2">
      <c r="A1568" s="4" t="s">
        <v>1300</v>
      </c>
      <c r="B1568" s="5" t="s">
        <v>1454</v>
      </c>
      <c r="C1568" s="7"/>
      <c r="D1568" s="7" t="s">
        <v>1568</v>
      </c>
      <c r="E1568" s="4" t="s">
        <v>1300</v>
      </c>
      <c r="F1568" s="5" t="s">
        <v>1454</v>
      </c>
      <c r="G1568" s="2">
        <v>98.799629629629635</v>
      </c>
      <c r="H1568" s="2" t="s">
        <v>5089</v>
      </c>
    </row>
    <row r="1569" spans="1:8" ht="10.95" customHeight="1" outlineLevel="3" x14ac:dyDescent="0.2">
      <c r="A1569" s="4" t="s">
        <v>1300</v>
      </c>
      <c r="B1569" s="5" t="s">
        <v>1454</v>
      </c>
      <c r="C1569" s="7"/>
      <c r="D1569" s="7" t="s">
        <v>1569</v>
      </c>
      <c r="E1569" s="4" t="s">
        <v>1300</v>
      </c>
      <c r="F1569" s="5" t="s">
        <v>1454</v>
      </c>
      <c r="G1569" s="2">
        <v>147.78555555555556</v>
      </c>
      <c r="H1569" s="2" t="s">
        <v>5089</v>
      </c>
    </row>
    <row r="1570" spans="1:8" ht="10.95" customHeight="1" outlineLevel="3" x14ac:dyDescent="0.2">
      <c r="A1570" s="4" t="s">
        <v>1300</v>
      </c>
      <c r="B1570" s="5" t="s">
        <v>1454</v>
      </c>
      <c r="C1570" s="7"/>
      <c r="D1570" s="7" t="s">
        <v>1570</v>
      </c>
      <c r="E1570" s="4" t="s">
        <v>1300</v>
      </c>
      <c r="F1570" s="5" t="s">
        <v>1454</v>
      </c>
      <c r="G1570" s="2">
        <v>199.34399999999999</v>
      </c>
      <c r="H1570" s="2" t="s">
        <v>5089</v>
      </c>
    </row>
    <row r="1571" spans="1:8" ht="10.95" customHeight="1" outlineLevel="3" x14ac:dyDescent="0.2">
      <c r="A1571" s="4" t="s">
        <v>1300</v>
      </c>
      <c r="B1571" s="5" t="s">
        <v>1454</v>
      </c>
      <c r="C1571" s="7"/>
      <c r="D1571" s="7" t="s">
        <v>1571</v>
      </c>
      <c r="E1571" s="4" t="s">
        <v>1300</v>
      </c>
      <c r="F1571" s="5" t="s">
        <v>1454</v>
      </c>
      <c r="G1571" s="2">
        <v>199.19</v>
      </c>
      <c r="H1571" s="2" t="s">
        <v>5089</v>
      </c>
    </row>
    <row r="1572" spans="1:8" ht="10.95" customHeight="1" outlineLevel="3" x14ac:dyDescent="0.2">
      <c r="A1572" s="4" t="s">
        <v>1300</v>
      </c>
      <c r="B1572" s="5" t="s">
        <v>1454</v>
      </c>
      <c r="C1572" s="7"/>
      <c r="D1572" s="7" t="s">
        <v>1572</v>
      </c>
      <c r="E1572" s="4" t="s">
        <v>1300</v>
      </c>
      <c r="F1572" s="5" t="s">
        <v>1454</v>
      </c>
      <c r="G1572" s="2">
        <v>75.251406250000002</v>
      </c>
      <c r="H1572" s="2" t="s">
        <v>5091</v>
      </c>
    </row>
    <row r="1573" spans="1:8" ht="10.95" customHeight="1" outlineLevel="3" x14ac:dyDescent="0.2">
      <c r="A1573" s="4" t="s">
        <v>1300</v>
      </c>
      <c r="B1573" s="5" t="s">
        <v>1454</v>
      </c>
      <c r="C1573" s="7"/>
      <c r="D1573" s="7" t="s">
        <v>1573</v>
      </c>
      <c r="E1573" s="4" t="s">
        <v>1300</v>
      </c>
      <c r="F1573" s="5" t="s">
        <v>1454</v>
      </c>
      <c r="G1573" s="2">
        <v>74.932137681159418</v>
      </c>
      <c r="H1573" s="2" t="s">
        <v>5091</v>
      </c>
    </row>
    <row r="1574" spans="1:8" ht="10.95" customHeight="1" outlineLevel="3" x14ac:dyDescent="0.2">
      <c r="A1574" s="4" t="s">
        <v>1300</v>
      </c>
      <c r="B1574" s="5" t="s">
        <v>1454</v>
      </c>
      <c r="C1574" s="7"/>
      <c r="D1574" s="7" t="s">
        <v>1574</v>
      </c>
      <c r="E1574" s="4" t="s">
        <v>1300</v>
      </c>
      <c r="F1574" s="5" t="s">
        <v>1454</v>
      </c>
      <c r="G1574" s="2">
        <v>66.96566385789113</v>
      </c>
      <c r="H1574" s="2" t="s">
        <v>5090</v>
      </c>
    </row>
    <row r="1575" spans="1:8" ht="22.95" hidden="1" customHeight="1" outlineLevel="2" x14ac:dyDescent="0.2">
      <c r="A1575" s="4" t="s">
        <v>1300</v>
      </c>
      <c r="B1575" s="5" t="s">
        <v>1575</v>
      </c>
      <c r="C1575" s="5" t="s">
        <v>1575</v>
      </c>
      <c r="D1575" s="5"/>
      <c r="E1575" s="4" t="s">
        <v>1300</v>
      </c>
      <c r="F1575" s="5" t="s">
        <v>1575</v>
      </c>
      <c r="G1575" s="2" t="e">
        <v>#N/A</v>
      </c>
      <c r="H1575" s="2" t="s">
        <v>5089</v>
      </c>
    </row>
    <row r="1576" spans="1:8" ht="10.95" customHeight="1" outlineLevel="3" x14ac:dyDescent="0.2">
      <c r="A1576" s="4" t="s">
        <v>1300</v>
      </c>
      <c r="B1576" s="5" t="s">
        <v>1575</v>
      </c>
      <c r="C1576" s="7"/>
      <c r="D1576" s="7" t="s">
        <v>1576</v>
      </c>
      <c r="E1576" s="4" t="s">
        <v>1300</v>
      </c>
      <c r="F1576" s="5" t="s">
        <v>1575</v>
      </c>
      <c r="G1576" s="2">
        <v>570.28254433833558</v>
      </c>
      <c r="H1576" s="2" t="s">
        <v>5090</v>
      </c>
    </row>
    <row r="1577" spans="1:8" ht="10.95" customHeight="1" outlineLevel="3" x14ac:dyDescent="0.2">
      <c r="A1577" s="4" t="s">
        <v>1300</v>
      </c>
      <c r="B1577" s="5" t="s">
        <v>1575</v>
      </c>
      <c r="C1577" s="7"/>
      <c r="D1577" s="7" t="s">
        <v>1577</v>
      </c>
      <c r="E1577" s="4" t="s">
        <v>1300</v>
      </c>
      <c r="F1577" s="5" t="s">
        <v>1575</v>
      </c>
      <c r="G1577" s="2">
        <v>564.52453442879494</v>
      </c>
      <c r="H1577" s="2" t="s">
        <v>5090</v>
      </c>
    </row>
    <row r="1578" spans="1:8" ht="10.95" customHeight="1" outlineLevel="3" x14ac:dyDescent="0.2">
      <c r="A1578" s="4" t="s">
        <v>1300</v>
      </c>
      <c r="B1578" s="5" t="s">
        <v>1575</v>
      </c>
      <c r="C1578" s="7"/>
      <c r="D1578" s="7" t="s">
        <v>1578</v>
      </c>
      <c r="E1578" s="4" t="s">
        <v>1300</v>
      </c>
      <c r="F1578" s="5" t="s">
        <v>1575</v>
      </c>
      <c r="G1578" s="2">
        <v>430.88244422890398</v>
      </c>
      <c r="H1578" s="2" t="s">
        <v>5090</v>
      </c>
    </row>
    <row r="1579" spans="1:8" ht="10.95" customHeight="1" outlineLevel="3" x14ac:dyDescent="0.2">
      <c r="A1579" s="4" t="s">
        <v>1300</v>
      </c>
      <c r="B1579" s="5" t="s">
        <v>1575</v>
      </c>
      <c r="C1579" s="7"/>
      <c r="D1579" s="7" t="s">
        <v>1579</v>
      </c>
      <c r="E1579" s="4" t="s">
        <v>1300</v>
      </c>
      <c r="F1579" s="5" t="s">
        <v>1575</v>
      </c>
      <c r="G1579" s="2">
        <v>433.93635775862066</v>
      </c>
      <c r="H1579" s="2" t="s">
        <v>5090</v>
      </c>
    </row>
    <row r="1580" spans="1:8" ht="10.95" customHeight="1" outlineLevel="3" x14ac:dyDescent="0.2">
      <c r="A1580" s="4" t="s">
        <v>1300</v>
      </c>
      <c r="B1580" s="5" t="s">
        <v>1575</v>
      </c>
      <c r="C1580" s="7"/>
      <c r="D1580" s="7" t="s">
        <v>1580</v>
      </c>
      <c r="E1580" s="4" t="s">
        <v>1300</v>
      </c>
      <c r="F1580" s="5" t="s">
        <v>1575</v>
      </c>
      <c r="G1580" s="2">
        <v>704.25253584229392</v>
      </c>
      <c r="H1580" s="2" t="s">
        <v>5091</v>
      </c>
    </row>
    <row r="1581" spans="1:8" ht="22.95" customHeight="1" outlineLevel="3" x14ac:dyDescent="0.2">
      <c r="A1581" s="4" t="s">
        <v>1300</v>
      </c>
      <c r="B1581" s="5" t="s">
        <v>1575</v>
      </c>
      <c r="C1581" s="7"/>
      <c r="D1581" s="7" t="s">
        <v>1581</v>
      </c>
      <c r="E1581" s="4" t="s">
        <v>1300</v>
      </c>
      <c r="F1581" s="5" t="s">
        <v>1575</v>
      </c>
      <c r="G1581" s="2">
        <v>576.22306385869558</v>
      </c>
      <c r="H1581" s="2" t="s">
        <v>5091</v>
      </c>
    </row>
    <row r="1582" spans="1:8" ht="10.95" customHeight="1" outlineLevel="3" x14ac:dyDescent="0.2">
      <c r="A1582" s="4" t="s">
        <v>1300</v>
      </c>
      <c r="B1582" s="5" t="s">
        <v>1575</v>
      </c>
      <c r="C1582" s="7"/>
      <c r="D1582" s="7" t="s">
        <v>1582</v>
      </c>
      <c r="E1582" s="4" t="s">
        <v>1300</v>
      </c>
      <c r="F1582" s="5" t="s">
        <v>1575</v>
      </c>
      <c r="G1582" s="2">
        <v>705.5131462333826</v>
      </c>
      <c r="H1582" s="2" t="s">
        <v>5091</v>
      </c>
    </row>
    <row r="1583" spans="1:8" ht="22.95" customHeight="1" outlineLevel="3" x14ac:dyDescent="0.2">
      <c r="A1583" s="4" t="s">
        <v>1300</v>
      </c>
      <c r="B1583" s="5" t="s">
        <v>1575</v>
      </c>
      <c r="C1583" s="7"/>
      <c r="D1583" s="7" t="s">
        <v>1583</v>
      </c>
      <c r="E1583" s="4" t="s">
        <v>1300</v>
      </c>
      <c r="F1583" s="5" t="s">
        <v>1575</v>
      </c>
      <c r="G1583" s="2">
        <v>482.55464143426292</v>
      </c>
      <c r="H1583" s="2" t="s">
        <v>5091</v>
      </c>
    </row>
    <row r="1584" spans="1:8" ht="10.95" customHeight="1" outlineLevel="3" x14ac:dyDescent="0.2">
      <c r="A1584" s="4" t="s">
        <v>1300</v>
      </c>
      <c r="B1584" s="5" t="s">
        <v>1575</v>
      </c>
      <c r="C1584" s="7"/>
      <c r="D1584" s="7" t="s">
        <v>1584</v>
      </c>
      <c r="E1584" s="4" t="s">
        <v>1300</v>
      </c>
      <c r="F1584" s="5" t="s">
        <v>1575</v>
      </c>
      <c r="G1584" s="2">
        <v>431.9731568627451</v>
      </c>
      <c r="H1584" s="2" t="s">
        <v>5091</v>
      </c>
    </row>
    <row r="1585" spans="1:8" ht="10.95" customHeight="1" outlineLevel="3" x14ac:dyDescent="0.2">
      <c r="A1585" s="4" t="s">
        <v>1300</v>
      </c>
      <c r="B1585" s="5" t="s">
        <v>1575</v>
      </c>
      <c r="C1585" s="7"/>
      <c r="D1585" s="7" t="s">
        <v>1585</v>
      </c>
      <c r="E1585" s="4" t="s">
        <v>1300</v>
      </c>
      <c r="F1585" s="5" t="s">
        <v>1575</v>
      </c>
      <c r="G1585" s="2">
        <v>449.16794059405942</v>
      </c>
      <c r="H1585" s="2" t="s">
        <v>5091</v>
      </c>
    </row>
    <row r="1586" spans="1:8" ht="10.95" customHeight="1" outlineLevel="3" x14ac:dyDescent="0.2">
      <c r="A1586" s="4" t="s">
        <v>1300</v>
      </c>
      <c r="B1586" s="5" t="s">
        <v>1575</v>
      </c>
      <c r="C1586" s="7"/>
      <c r="D1586" s="7" t="s">
        <v>1586</v>
      </c>
      <c r="E1586" s="4" t="s">
        <v>1300</v>
      </c>
      <c r="F1586" s="5" t="s">
        <v>1575</v>
      </c>
      <c r="G1586" s="2">
        <v>380.93985739750445</v>
      </c>
      <c r="H1586" s="2" t="s">
        <v>5091</v>
      </c>
    </row>
    <row r="1587" spans="1:8" ht="10.95" customHeight="1" outlineLevel="3" x14ac:dyDescent="0.2">
      <c r="A1587" s="4" t="s">
        <v>1300</v>
      </c>
      <c r="B1587" s="5" t="s">
        <v>1575</v>
      </c>
      <c r="C1587" s="7"/>
      <c r="D1587" s="7" t="s">
        <v>1587</v>
      </c>
      <c r="E1587" s="4" t="s">
        <v>1300</v>
      </c>
      <c r="F1587" s="5" t="s">
        <v>1575</v>
      </c>
      <c r="G1587" s="2">
        <v>453.34531645569621</v>
      </c>
      <c r="H1587" s="2" t="s">
        <v>5091</v>
      </c>
    </row>
    <row r="1588" spans="1:8" ht="10.95" customHeight="1" outlineLevel="3" x14ac:dyDescent="0.2">
      <c r="A1588" s="4" t="s">
        <v>1300</v>
      </c>
      <c r="B1588" s="5" t="s">
        <v>1575</v>
      </c>
      <c r="C1588" s="7"/>
      <c r="D1588" s="7" t="s">
        <v>1588</v>
      </c>
      <c r="E1588" s="4" t="s">
        <v>1300</v>
      </c>
      <c r="F1588" s="5" t="s">
        <v>1575</v>
      </c>
      <c r="G1588" s="2">
        <v>343.84917500000006</v>
      </c>
      <c r="H1588" s="2" t="s">
        <v>5091</v>
      </c>
    </row>
    <row r="1589" spans="1:8" ht="10.95" customHeight="1" outlineLevel="3" x14ac:dyDescent="0.2">
      <c r="A1589" s="4" t="s">
        <v>1300</v>
      </c>
      <c r="B1589" s="5" t="s">
        <v>1575</v>
      </c>
      <c r="C1589" s="7"/>
      <c r="D1589" s="7" t="s">
        <v>1589</v>
      </c>
      <c r="E1589" s="4" t="s">
        <v>1300</v>
      </c>
      <c r="F1589" s="5" t="s">
        <v>1575</v>
      </c>
      <c r="G1589" s="2">
        <v>485.05615384615385</v>
      </c>
      <c r="H1589" s="2" t="s">
        <v>5089</v>
      </c>
    </row>
    <row r="1590" spans="1:8" ht="10.95" customHeight="1" outlineLevel="3" x14ac:dyDescent="0.2">
      <c r="A1590" s="4" t="s">
        <v>1300</v>
      </c>
      <c r="B1590" s="5" t="s">
        <v>1575</v>
      </c>
      <c r="C1590" s="7"/>
      <c r="D1590" s="7" t="s">
        <v>1590</v>
      </c>
      <c r="E1590" s="4" t="s">
        <v>1300</v>
      </c>
      <c r="F1590" s="5" t="s">
        <v>1575</v>
      </c>
      <c r="G1590" s="2">
        <v>466.97809756097558</v>
      </c>
      <c r="H1590" s="2" t="s">
        <v>5089</v>
      </c>
    </row>
    <row r="1591" spans="1:8" ht="10.95" customHeight="1" outlineLevel="3" x14ac:dyDescent="0.2">
      <c r="A1591" s="4" t="s">
        <v>1300</v>
      </c>
      <c r="B1591" s="5" t="s">
        <v>1575</v>
      </c>
      <c r="C1591" s="7"/>
      <c r="D1591" s="7" t="s">
        <v>1591</v>
      </c>
      <c r="E1591" s="4" t="s">
        <v>1300</v>
      </c>
      <c r="F1591" s="5" t="s">
        <v>1575</v>
      </c>
      <c r="G1591" s="2">
        <v>345.39580524344569</v>
      </c>
      <c r="H1591" s="2" t="s">
        <v>5091</v>
      </c>
    </row>
    <row r="1592" spans="1:8" ht="10.95" customHeight="1" outlineLevel="3" x14ac:dyDescent="0.2">
      <c r="A1592" s="4" t="s">
        <v>1300</v>
      </c>
      <c r="B1592" s="5" t="s">
        <v>1575</v>
      </c>
      <c r="C1592" s="7"/>
      <c r="D1592" s="7" t="s">
        <v>1592</v>
      </c>
      <c r="E1592" s="4" t="s">
        <v>1300</v>
      </c>
      <c r="F1592" s="5" t="s">
        <v>1575</v>
      </c>
      <c r="G1592" s="2">
        <v>501.18469026548672</v>
      </c>
      <c r="H1592" s="2" t="s">
        <v>5089</v>
      </c>
    </row>
    <row r="1593" spans="1:8" ht="10.95" customHeight="1" outlineLevel="3" x14ac:dyDescent="0.2">
      <c r="A1593" s="4" t="s">
        <v>1300</v>
      </c>
      <c r="B1593" s="5" t="s">
        <v>1575</v>
      </c>
      <c r="C1593" s="7"/>
      <c r="D1593" s="7" t="s">
        <v>1593</v>
      </c>
      <c r="E1593" s="4" t="s">
        <v>1300</v>
      </c>
      <c r="F1593" s="5" t="s">
        <v>1575</v>
      </c>
      <c r="G1593" s="2">
        <v>520.07551851851861</v>
      </c>
      <c r="H1593" s="2" t="s">
        <v>5091</v>
      </c>
    </row>
    <row r="1594" spans="1:8" ht="10.95" customHeight="1" outlineLevel="3" x14ac:dyDescent="0.2">
      <c r="A1594" s="4" t="s">
        <v>1300</v>
      </c>
      <c r="B1594" s="5" t="s">
        <v>1575</v>
      </c>
      <c r="C1594" s="7"/>
      <c r="D1594" s="7" t="s">
        <v>1594</v>
      </c>
      <c r="E1594" s="4" t="s">
        <v>1300</v>
      </c>
      <c r="F1594" s="5" t="s">
        <v>1575</v>
      </c>
      <c r="G1594" s="2">
        <v>665.74595041322311</v>
      </c>
      <c r="H1594" s="2" t="s">
        <v>5089</v>
      </c>
    </row>
    <row r="1595" spans="1:8" ht="10.95" customHeight="1" outlineLevel="3" x14ac:dyDescent="0.2">
      <c r="A1595" s="4" t="s">
        <v>1300</v>
      </c>
      <c r="B1595" s="5" t="s">
        <v>1575</v>
      </c>
      <c r="C1595" s="7"/>
      <c r="D1595" s="7" t="s">
        <v>1595</v>
      </c>
      <c r="E1595" s="4" t="s">
        <v>1300</v>
      </c>
      <c r="F1595" s="5" t="s">
        <v>1575</v>
      </c>
      <c r="G1595" s="2">
        <v>345.81596491228066</v>
      </c>
      <c r="H1595" s="2" t="s">
        <v>5089</v>
      </c>
    </row>
    <row r="1596" spans="1:8" ht="22.95" customHeight="1" outlineLevel="3" x14ac:dyDescent="0.2">
      <c r="A1596" s="4" t="s">
        <v>1300</v>
      </c>
      <c r="B1596" s="5" t="s">
        <v>1575</v>
      </c>
      <c r="C1596" s="7"/>
      <c r="D1596" s="7" t="s">
        <v>1596</v>
      </c>
      <c r="E1596" s="4" t="s">
        <v>1300</v>
      </c>
      <c r="F1596" s="5" t="s">
        <v>1575</v>
      </c>
      <c r="G1596" s="2">
        <v>433.06071999999995</v>
      </c>
      <c r="H1596" s="2" t="s">
        <v>5089</v>
      </c>
    </row>
    <row r="1597" spans="1:8" ht="10.95" customHeight="1" outlineLevel="3" x14ac:dyDescent="0.2">
      <c r="A1597" s="4" t="s">
        <v>1300</v>
      </c>
      <c r="B1597" s="5" t="s">
        <v>1575</v>
      </c>
      <c r="C1597" s="7"/>
      <c r="D1597" s="7" t="s">
        <v>1597</v>
      </c>
      <c r="E1597" s="4" t="s">
        <v>1300</v>
      </c>
      <c r="F1597" s="5" t="s">
        <v>1575</v>
      </c>
      <c r="G1597" s="2">
        <v>528.24727272727273</v>
      </c>
      <c r="H1597" s="2" t="s">
        <v>5089</v>
      </c>
    </row>
    <row r="1598" spans="1:8" ht="10.95" customHeight="1" outlineLevel="3" x14ac:dyDescent="0.2">
      <c r="A1598" s="4" t="s">
        <v>1300</v>
      </c>
      <c r="B1598" s="5" t="s">
        <v>1575</v>
      </c>
      <c r="C1598" s="7"/>
      <c r="D1598" s="7" t="s">
        <v>1598</v>
      </c>
      <c r="E1598" s="4" t="s">
        <v>1300</v>
      </c>
      <c r="F1598" s="5" t="s">
        <v>1575</v>
      </c>
      <c r="G1598" s="2">
        <v>678.86648648648656</v>
      </c>
      <c r="H1598" s="2" t="s">
        <v>5089</v>
      </c>
    </row>
    <row r="1599" spans="1:8" ht="10.95" customHeight="1" outlineLevel="3" x14ac:dyDescent="0.2">
      <c r="A1599" s="4" t="s">
        <v>1300</v>
      </c>
      <c r="B1599" s="5" t="s">
        <v>1575</v>
      </c>
      <c r="C1599" s="7"/>
      <c r="D1599" s="7" t="s">
        <v>1599</v>
      </c>
      <c r="E1599" s="4" t="s">
        <v>1300</v>
      </c>
      <c r="F1599" s="5" t="s">
        <v>1575</v>
      </c>
      <c r="G1599" s="2">
        <v>393.18712328767123</v>
      </c>
      <c r="H1599" s="2" t="s">
        <v>5089</v>
      </c>
    </row>
    <row r="1600" spans="1:8" ht="10.95" customHeight="1" outlineLevel="3" x14ac:dyDescent="0.2">
      <c r="A1600" s="4" t="s">
        <v>1300</v>
      </c>
      <c r="B1600" s="5" t="s">
        <v>1575</v>
      </c>
      <c r="C1600" s="7"/>
      <c r="D1600" s="7" t="s">
        <v>1600</v>
      </c>
      <c r="E1600" s="4" t="s">
        <v>1300</v>
      </c>
      <c r="F1600" s="5" t="s">
        <v>1575</v>
      </c>
      <c r="G1600" s="2">
        <v>401.95288461538462</v>
      </c>
      <c r="H1600" s="2" t="s">
        <v>5089</v>
      </c>
    </row>
    <row r="1601" spans="1:8" ht="10.95" customHeight="1" outlineLevel="3" x14ac:dyDescent="0.2">
      <c r="A1601" s="4" t="s">
        <v>1300</v>
      </c>
      <c r="B1601" s="5" t="s">
        <v>1575</v>
      </c>
      <c r="C1601" s="7"/>
      <c r="D1601" s="7" t="s">
        <v>1601</v>
      </c>
      <c r="E1601" s="4" t="s">
        <v>1300</v>
      </c>
      <c r="F1601" s="5" t="s">
        <v>1575</v>
      </c>
      <c r="G1601" s="2">
        <v>225.89627906976747</v>
      </c>
      <c r="H1601" s="2" t="s">
        <v>5089</v>
      </c>
    </row>
    <row r="1602" spans="1:8" ht="10.95" customHeight="1" outlineLevel="3" x14ac:dyDescent="0.2">
      <c r="A1602" s="4" t="s">
        <v>1300</v>
      </c>
      <c r="B1602" s="5" t="s">
        <v>1575</v>
      </c>
      <c r="C1602" s="7"/>
      <c r="D1602" s="7" t="s">
        <v>1602</v>
      </c>
      <c r="E1602" s="4" t="s">
        <v>1300</v>
      </c>
      <c r="F1602" s="5" t="s">
        <v>1575</v>
      </c>
      <c r="G1602" s="2">
        <v>1339</v>
      </c>
      <c r="H1602" s="2" t="s">
        <v>5089</v>
      </c>
    </row>
    <row r="1603" spans="1:8" ht="10.95" customHeight="1" outlineLevel="3" x14ac:dyDescent="0.2">
      <c r="A1603" s="4" t="s">
        <v>1300</v>
      </c>
      <c r="B1603" s="5" t="s">
        <v>1575</v>
      </c>
      <c r="C1603" s="7"/>
      <c r="D1603" s="7" t="s">
        <v>1603</v>
      </c>
      <c r="E1603" s="4" t="s">
        <v>1300</v>
      </c>
      <c r="F1603" s="5" t="s">
        <v>1575</v>
      </c>
      <c r="G1603" s="2">
        <v>299.46384615384619</v>
      </c>
      <c r="H1603" s="2" t="s">
        <v>5089</v>
      </c>
    </row>
    <row r="1604" spans="1:8" ht="10.95" customHeight="1" outlineLevel="3" x14ac:dyDescent="0.2">
      <c r="A1604" s="4" t="s">
        <v>1300</v>
      </c>
      <c r="B1604" s="5" t="s">
        <v>1575</v>
      </c>
      <c r="C1604" s="7"/>
      <c r="D1604" s="7" t="s">
        <v>1604</v>
      </c>
      <c r="E1604" s="4" t="s">
        <v>1300</v>
      </c>
      <c r="F1604" s="5" t="s">
        <v>1575</v>
      </c>
      <c r="G1604" s="2">
        <v>327.99565217391302</v>
      </c>
      <c r="H1604" s="2" t="s">
        <v>5089</v>
      </c>
    </row>
    <row r="1605" spans="1:8" ht="10.95" customHeight="1" outlineLevel="3" x14ac:dyDescent="0.2">
      <c r="A1605" s="4" t="s">
        <v>1300</v>
      </c>
      <c r="B1605" s="5" t="s">
        <v>1575</v>
      </c>
      <c r="C1605" s="7"/>
      <c r="D1605" s="7" t="s">
        <v>1605</v>
      </c>
      <c r="E1605" s="4" t="s">
        <v>1300</v>
      </c>
      <c r="F1605" s="5" t="s">
        <v>1575</v>
      </c>
      <c r="G1605" s="2">
        <v>244.96470588235292</v>
      </c>
      <c r="H1605" s="2" t="s">
        <v>5089</v>
      </c>
    </row>
    <row r="1606" spans="1:8" ht="10.95" customHeight="1" outlineLevel="3" x14ac:dyDescent="0.2">
      <c r="A1606" s="4" t="s">
        <v>1300</v>
      </c>
      <c r="B1606" s="5" t="s">
        <v>1575</v>
      </c>
      <c r="C1606" s="7"/>
      <c r="D1606" s="7" t="s">
        <v>1606</v>
      </c>
      <c r="E1606" s="4" t="s">
        <v>1300</v>
      </c>
      <c r="F1606" s="5" t="s">
        <v>1575</v>
      </c>
      <c r="G1606" s="2">
        <v>190.39000000000001</v>
      </c>
      <c r="H1606" s="2" t="s">
        <v>5089</v>
      </c>
    </row>
    <row r="1607" spans="1:8" ht="10.95" customHeight="1" outlineLevel="3" x14ac:dyDescent="0.2">
      <c r="A1607" s="4" t="s">
        <v>1300</v>
      </c>
      <c r="B1607" s="5" t="s">
        <v>1575</v>
      </c>
      <c r="C1607" s="7"/>
      <c r="D1607" s="7" t="s">
        <v>1607</v>
      </c>
      <c r="E1607" s="4" t="s">
        <v>1300</v>
      </c>
      <c r="F1607" s="5" t="s">
        <v>1575</v>
      </c>
      <c r="G1607" s="2">
        <v>1854</v>
      </c>
      <c r="H1607" s="2" t="s">
        <v>5089</v>
      </c>
    </row>
    <row r="1608" spans="1:8" ht="22.95" customHeight="1" outlineLevel="3" x14ac:dyDescent="0.2">
      <c r="A1608" s="4" t="s">
        <v>1300</v>
      </c>
      <c r="B1608" s="5" t="s">
        <v>1575</v>
      </c>
      <c r="C1608" s="7"/>
      <c r="D1608" s="7" t="s">
        <v>1608</v>
      </c>
      <c r="E1608" s="4" t="s">
        <v>1300</v>
      </c>
      <c r="F1608" s="5" t="s">
        <v>1575</v>
      </c>
      <c r="G1608" s="2">
        <v>294.08428571428573</v>
      </c>
      <c r="H1608" s="2" t="s">
        <v>5089</v>
      </c>
    </row>
    <row r="1609" spans="1:8" ht="10.95" customHeight="1" outlineLevel="3" x14ac:dyDescent="0.2">
      <c r="A1609" s="4" t="s">
        <v>1300</v>
      </c>
      <c r="B1609" s="5" t="s">
        <v>1575</v>
      </c>
      <c r="C1609" s="7"/>
      <c r="D1609" s="7" t="s">
        <v>1609</v>
      </c>
      <c r="E1609" s="4" t="s">
        <v>1300</v>
      </c>
      <c r="F1609" s="5" t="s">
        <v>1575</v>
      </c>
      <c r="G1609" s="2">
        <v>139.29750000000001</v>
      </c>
      <c r="H1609" s="2" t="s">
        <v>5089</v>
      </c>
    </row>
    <row r="1610" spans="1:8" ht="22.95" customHeight="1" outlineLevel="3" x14ac:dyDescent="0.2">
      <c r="A1610" s="4" t="s">
        <v>1300</v>
      </c>
      <c r="B1610" s="5" t="s">
        <v>1575</v>
      </c>
      <c r="C1610" s="7"/>
      <c r="D1610" s="7" t="s">
        <v>1610</v>
      </c>
      <c r="E1610" s="4" t="s">
        <v>1300</v>
      </c>
      <c r="F1610" s="5" t="s">
        <v>1575</v>
      </c>
      <c r="G1610" s="2">
        <v>78.224696569920837</v>
      </c>
      <c r="H1610" s="2" t="s">
        <v>5091</v>
      </c>
    </row>
    <row r="1611" spans="1:8" ht="10.95" customHeight="1" outlineLevel="3" x14ac:dyDescent="0.2">
      <c r="A1611" s="4" t="s">
        <v>1300</v>
      </c>
      <c r="B1611" s="5" t="s">
        <v>1575</v>
      </c>
      <c r="C1611" s="7"/>
      <c r="D1611" s="7" t="s">
        <v>1611</v>
      </c>
      <c r="E1611" s="4" t="s">
        <v>1300</v>
      </c>
      <c r="F1611" s="5" t="s">
        <v>1575</v>
      </c>
      <c r="G1611" s="2">
        <v>84.269210526315788</v>
      </c>
      <c r="H1611" s="2" t="s">
        <v>5091</v>
      </c>
    </row>
    <row r="1612" spans="1:8" ht="10.95" customHeight="1" outlineLevel="3" x14ac:dyDescent="0.2">
      <c r="A1612" s="4" t="s">
        <v>1300</v>
      </c>
      <c r="B1612" s="5" t="s">
        <v>1575</v>
      </c>
      <c r="C1612" s="7"/>
      <c r="D1612" s="7" t="s">
        <v>1612</v>
      </c>
      <c r="E1612" s="4" t="s">
        <v>1300</v>
      </c>
      <c r="F1612" s="5" t="s">
        <v>1575</v>
      </c>
      <c r="G1612" s="2">
        <v>94.597706422018348</v>
      </c>
      <c r="H1612" s="2" t="s">
        <v>5091</v>
      </c>
    </row>
    <row r="1613" spans="1:8" ht="10.95" customHeight="1" outlineLevel="3" x14ac:dyDescent="0.2">
      <c r="A1613" s="4" t="s">
        <v>1300</v>
      </c>
      <c r="B1613" s="5" t="s">
        <v>1575</v>
      </c>
      <c r="C1613" s="7"/>
      <c r="D1613" s="7" t="s">
        <v>1613</v>
      </c>
      <c r="E1613" s="4" t="s">
        <v>1300</v>
      </c>
      <c r="F1613" s="5" t="s">
        <v>1575</v>
      </c>
      <c r="G1613" s="2">
        <v>93.419772329246939</v>
      </c>
      <c r="H1613" s="2" t="s">
        <v>5091</v>
      </c>
    </row>
    <row r="1614" spans="1:8" ht="10.95" hidden="1" customHeight="1" outlineLevel="2" x14ac:dyDescent="0.2">
      <c r="A1614" s="4" t="s">
        <v>1300</v>
      </c>
      <c r="B1614" s="5" t="s">
        <v>1614</v>
      </c>
      <c r="C1614" s="5" t="s">
        <v>1614</v>
      </c>
      <c r="D1614" s="5"/>
      <c r="E1614" s="4" t="s">
        <v>1300</v>
      </c>
      <c r="F1614" s="5" t="s">
        <v>1614</v>
      </c>
      <c r="G1614" s="2" t="e">
        <v>#N/A</v>
      </c>
      <c r="H1614" s="2" t="s">
        <v>5089</v>
      </c>
    </row>
    <row r="1615" spans="1:8" ht="10.95" customHeight="1" outlineLevel="3" x14ac:dyDescent="0.2">
      <c r="A1615" s="4" t="s">
        <v>1300</v>
      </c>
      <c r="B1615" s="5" t="s">
        <v>1614</v>
      </c>
      <c r="C1615" s="7"/>
      <c r="D1615" s="7" t="s">
        <v>1615</v>
      </c>
      <c r="E1615" s="4" t="s">
        <v>1300</v>
      </c>
      <c r="F1615" s="5" t="s">
        <v>1614</v>
      </c>
      <c r="G1615" s="2">
        <v>407.89840088839537</v>
      </c>
      <c r="H1615" s="2" t="s">
        <v>5091</v>
      </c>
    </row>
    <row r="1616" spans="1:8" ht="22.95" customHeight="1" outlineLevel="3" x14ac:dyDescent="0.2">
      <c r="A1616" s="4" t="s">
        <v>1300</v>
      </c>
      <c r="B1616" s="5" t="s">
        <v>1614</v>
      </c>
      <c r="C1616" s="7"/>
      <c r="D1616" s="7" t="s">
        <v>1616</v>
      </c>
      <c r="E1616" s="4" t="s">
        <v>1300</v>
      </c>
      <c r="F1616" s="5" t="s">
        <v>1614</v>
      </c>
      <c r="G1616" s="2">
        <v>1036.7692727272727</v>
      </c>
      <c r="H1616" s="2" t="s">
        <v>5089</v>
      </c>
    </row>
    <row r="1617" spans="1:8" ht="10.95" customHeight="1" outlineLevel="3" x14ac:dyDescent="0.2">
      <c r="A1617" s="4" t="s">
        <v>1300</v>
      </c>
      <c r="B1617" s="5" t="s">
        <v>1614</v>
      </c>
      <c r="C1617" s="7"/>
      <c r="D1617" s="7" t="s">
        <v>1617</v>
      </c>
      <c r="E1617" s="4" t="s">
        <v>1300</v>
      </c>
      <c r="F1617" s="5" t="s">
        <v>1614</v>
      </c>
      <c r="G1617" s="2">
        <v>519.81843558282208</v>
      </c>
      <c r="H1617" s="2" t="s">
        <v>5091</v>
      </c>
    </row>
    <row r="1618" spans="1:8" ht="22.95" customHeight="1" outlineLevel="3" x14ac:dyDescent="0.2">
      <c r="A1618" s="4" t="s">
        <v>1300</v>
      </c>
      <c r="B1618" s="5" t="s">
        <v>1614</v>
      </c>
      <c r="C1618" s="7"/>
      <c r="D1618" s="7" t="s">
        <v>1618</v>
      </c>
      <c r="E1618" s="4" t="s">
        <v>1300</v>
      </c>
      <c r="F1618" s="5" t="s">
        <v>1614</v>
      </c>
      <c r="G1618" s="2">
        <v>1056.0875287356323</v>
      </c>
      <c r="H1618" s="2" t="s">
        <v>5089</v>
      </c>
    </row>
    <row r="1619" spans="1:8" ht="22.95" customHeight="1" outlineLevel="3" x14ac:dyDescent="0.2">
      <c r="A1619" s="4" t="s">
        <v>1300</v>
      </c>
      <c r="B1619" s="5" t="s">
        <v>1614</v>
      </c>
      <c r="C1619" s="7"/>
      <c r="D1619" s="7" t="s">
        <v>1619</v>
      </c>
      <c r="E1619" s="4" t="s">
        <v>1300</v>
      </c>
      <c r="F1619" s="5" t="s">
        <v>1614</v>
      </c>
      <c r="G1619" s="2">
        <v>1575.3324358974357</v>
      </c>
      <c r="H1619" s="2" t="s">
        <v>5089</v>
      </c>
    </row>
    <row r="1620" spans="1:8" ht="22.95" customHeight="1" outlineLevel="3" x14ac:dyDescent="0.2">
      <c r="A1620" s="4" t="s">
        <v>1300</v>
      </c>
      <c r="B1620" s="5" t="s">
        <v>1614</v>
      </c>
      <c r="C1620" s="7"/>
      <c r="D1620" s="7" t="s">
        <v>1620</v>
      </c>
      <c r="E1620" s="4" t="s">
        <v>1300</v>
      </c>
      <c r="F1620" s="5" t="s">
        <v>1614</v>
      </c>
      <c r="G1620" s="2">
        <v>1096.0893548387096</v>
      </c>
      <c r="H1620" s="2" t="s">
        <v>5089</v>
      </c>
    </row>
    <row r="1621" spans="1:8" ht="10.95" customHeight="1" outlineLevel="3" x14ac:dyDescent="0.2">
      <c r="A1621" s="4" t="s">
        <v>1300</v>
      </c>
      <c r="B1621" s="5" t="s">
        <v>1614</v>
      </c>
      <c r="C1621" s="7"/>
      <c r="D1621" s="7" t="s">
        <v>1621</v>
      </c>
      <c r="E1621" s="4" t="s">
        <v>1300</v>
      </c>
      <c r="F1621" s="5" t="s">
        <v>1614</v>
      </c>
      <c r="G1621" s="2">
        <v>550</v>
      </c>
      <c r="H1621" s="2" t="s">
        <v>5089</v>
      </c>
    </row>
    <row r="1622" spans="1:8" ht="10.95" customHeight="1" outlineLevel="3" x14ac:dyDescent="0.2">
      <c r="A1622" s="4" t="s">
        <v>1300</v>
      </c>
      <c r="B1622" s="5" t="s">
        <v>1614</v>
      </c>
      <c r="C1622" s="7"/>
      <c r="D1622" s="7" t="s">
        <v>1622</v>
      </c>
      <c r="E1622" s="4" t="s">
        <v>1300</v>
      </c>
      <c r="F1622" s="5" t="s">
        <v>1614</v>
      </c>
      <c r="G1622" s="2">
        <v>1945.8500000000001</v>
      </c>
      <c r="H1622" s="2" t="s">
        <v>5089</v>
      </c>
    </row>
    <row r="1623" spans="1:8" ht="10.95" hidden="1" customHeight="1" outlineLevel="2" x14ac:dyDescent="0.2">
      <c r="A1623" s="4" t="s">
        <v>1300</v>
      </c>
      <c r="B1623" s="5" t="s">
        <v>1623</v>
      </c>
      <c r="C1623" s="5" t="s">
        <v>1623</v>
      </c>
      <c r="D1623" s="5"/>
      <c r="E1623" s="4" t="s">
        <v>1300</v>
      </c>
      <c r="F1623" s="5" t="s">
        <v>1623</v>
      </c>
      <c r="G1623" s="2" t="e">
        <v>#N/A</v>
      </c>
      <c r="H1623" s="2" t="s">
        <v>5089</v>
      </c>
    </row>
    <row r="1624" spans="1:8" ht="10.95" customHeight="1" outlineLevel="3" x14ac:dyDescent="0.2">
      <c r="A1624" s="4" t="s">
        <v>1300</v>
      </c>
      <c r="B1624" s="5" t="s">
        <v>1623</v>
      </c>
      <c r="C1624" s="7"/>
      <c r="D1624" s="7" t="s">
        <v>1624</v>
      </c>
      <c r="E1624" s="4" t="s">
        <v>1300</v>
      </c>
      <c r="F1624" s="5" t="s">
        <v>1623</v>
      </c>
      <c r="G1624" s="2">
        <v>2709.8991596638657</v>
      </c>
      <c r="H1624" s="2" t="s">
        <v>5089</v>
      </c>
    </row>
    <row r="1625" spans="1:8" ht="10.95" customHeight="1" outlineLevel="3" x14ac:dyDescent="0.2">
      <c r="A1625" s="4" t="s">
        <v>1300</v>
      </c>
      <c r="B1625" s="5" t="s">
        <v>1623</v>
      </c>
      <c r="C1625" s="7"/>
      <c r="D1625" s="7" t="s">
        <v>1625</v>
      </c>
      <c r="E1625" s="4" t="s">
        <v>1300</v>
      </c>
      <c r="F1625" s="5" t="s">
        <v>1623</v>
      </c>
      <c r="G1625" s="2">
        <v>2108.375</v>
      </c>
      <c r="H1625" s="2" t="s">
        <v>5089</v>
      </c>
    </row>
    <row r="1626" spans="1:8" ht="10.95" customHeight="1" outlineLevel="3" x14ac:dyDescent="0.2">
      <c r="A1626" s="4" t="s">
        <v>1300</v>
      </c>
      <c r="B1626" s="5" t="s">
        <v>1623</v>
      </c>
      <c r="C1626" s="7"/>
      <c r="D1626" s="7" t="s">
        <v>1626</v>
      </c>
      <c r="E1626" s="4" t="s">
        <v>1300</v>
      </c>
      <c r="F1626" s="5" t="s">
        <v>1623</v>
      </c>
      <c r="G1626" s="2">
        <v>5230.6260000000002</v>
      </c>
      <c r="H1626" s="2" t="s">
        <v>5089</v>
      </c>
    </row>
    <row r="1627" spans="1:8" ht="10.95" customHeight="1" outlineLevel="3" x14ac:dyDescent="0.2">
      <c r="A1627" s="4" t="s">
        <v>1300</v>
      </c>
      <c r="B1627" s="5" t="s">
        <v>1623</v>
      </c>
      <c r="C1627" s="7"/>
      <c r="D1627" s="7" t="s">
        <v>1627</v>
      </c>
      <c r="E1627" s="4" t="s">
        <v>1300</v>
      </c>
      <c r="F1627" s="5" t="s">
        <v>1623</v>
      </c>
      <c r="G1627" s="2">
        <v>5947.9485714285711</v>
      </c>
      <c r="H1627" s="2" t="s">
        <v>5089</v>
      </c>
    </row>
    <row r="1628" spans="1:8" ht="10.95" customHeight="1" outlineLevel="3" x14ac:dyDescent="0.2">
      <c r="A1628" s="4" t="s">
        <v>1300</v>
      </c>
      <c r="B1628" s="5" t="s">
        <v>1623</v>
      </c>
      <c r="C1628" s="7"/>
      <c r="D1628" s="7" t="s">
        <v>1628</v>
      </c>
      <c r="E1628" s="4" t="s">
        <v>1300</v>
      </c>
      <c r="F1628" s="5" t="s">
        <v>1623</v>
      </c>
      <c r="G1628" s="2">
        <v>5164.4100000000008</v>
      </c>
      <c r="H1628" s="2" t="s">
        <v>5089</v>
      </c>
    </row>
    <row r="1629" spans="1:8" ht="10.95" customHeight="1" outlineLevel="3" x14ac:dyDescent="0.2">
      <c r="A1629" s="4" t="s">
        <v>1300</v>
      </c>
      <c r="B1629" s="5" t="s">
        <v>1623</v>
      </c>
      <c r="C1629" s="7"/>
      <c r="D1629" s="7" t="s">
        <v>1629</v>
      </c>
      <c r="E1629" s="4" t="s">
        <v>1300</v>
      </c>
      <c r="F1629" s="5" t="s">
        <v>1623</v>
      </c>
      <c r="G1629" s="2">
        <v>5766.9660000000003</v>
      </c>
      <c r="H1629" s="2" t="s">
        <v>5089</v>
      </c>
    </row>
    <row r="1630" spans="1:8" ht="10.95" customHeight="1" outlineLevel="3" x14ac:dyDescent="0.2">
      <c r="A1630" s="4" t="s">
        <v>1300</v>
      </c>
      <c r="B1630" s="5" t="s">
        <v>1623</v>
      </c>
      <c r="C1630" s="7"/>
      <c r="D1630" s="7" t="s">
        <v>1630</v>
      </c>
      <c r="E1630" s="4" t="s">
        <v>1300</v>
      </c>
      <c r="F1630" s="5" t="s">
        <v>1623</v>
      </c>
      <c r="G1630" s="2">
        <v>5164.41</v>
      </c>
      <c r="H1630" s="2" t="s">
        <v>5089</v>
      </c>
    </row>
    <row r="1631" spans="1:8" ht="22.95" customHeight="1" outlineLevel="3" x14ac:dyDescent="0.2">
      <c r="A1631" s="4" t="s">
        <v>1300</v>
      </c>
      <c r="B1631" s="5" t="s">
        <v>1623</v>
      </c>
      <c r="C1631" s="7"/>
      <c r="D1631" s="7" t="s">
        <v>1631</v>
      </c>
      <c r="E1631" s="4" t="s">
        <v>1300</v>
      </c>
      <c r="F1631" s="5" t="s">
        <v>1623</v>
      </c>
      <c r="G1631" s="2">
        <v>170.5276470588235</v>
      </c>
      <c r="H1631" s="2" t="s">
        <v>5089</v>
      </c>
    </row>
    <row r="1632" spans="1:8" ht="22.95" customHeight="1" outlineLevel="3" x14ac:dyDescent="0.2">
      <c r="A1632" s="4" t="s">
        <v>1300</v>
      </c>
      <c r="B1632" s="5" t="s">
        <v>1623</v>
      </c>
      <c r="C1632" s="7"/>
      <c r="D1632" s="7" t="s">
        <v>1632</v>
      </c>
      <c r="E1632" s="4" t="s">
        <v>1300</v>
      </c>
      <c r="F1632" s="5" t="s">
        <v>1623</v>
      </c>
      <c r="G1632" s="2">
        <v>218.05777777777777</v>
      </c>
      <c r="H1632" s="2" t="s">
        <v>5089</v>
      </c>
    </row>
    <row r="1633" spans="1:8" ht="10.95" customHeight="1" outlineLevel="3" x14ac:dyDescent="0.2">
      <c r="A1633" s="4" t="s">
        <v>1300</v>
      </c>
      <c r="B1633" s="5" t="s">
        <v>1623</v>
      </c>
      <c r="C1633" s="7"/>
      <c r="D1633" s="7" t="s">
        <v>1633</v>
      </c>
      <c r="E1633" s="4" t="s">
        <v>1300</v>
      </c>
      <c r="F1633" s="5" t="s">
        <v>1623</v>
      </c>
      <c r="G1633" s="2">
        <v>138.82923076923078</v>
      </c>
      <c r="H1633" s="2" t="s">
        <v>5089</v>
      </c>
    </row>
    <row r="1634" spans="1:8" ht="22.95" customHeight="1" outlineLevel="3" x14ac:dyDescent="0.2">
      <c r="A1634" s="4" t="s">
        <v>1300</v>
      </c>
      <c r="B1634" s="5" t="s">
        <v>1623</v>
      </c>
      <c r="C1634" s="7"/>
      <c r="D1634" s="7" t="s">
        <v>1634</v>
      </c>
      <c r="E1634" s="4" t="s">
        <v>1300</v>
      </c>
      <c r="F1634" s="5" t="s">
        <v>1623</v>
      </c>
      <c r="G1634" s="2">
        <v>161.99250000000001</v>
      </c>
      <c r="H1634" s="2" t="s">
        <v>5089</v>
      </c>
    </row>
    <row r="1635" spans="1:8" ht="22.95" customHeight="1" outlineLevel="3" x14ac:dyDescent="0.2">
      <c r="A1635" s="4" t="s">
        <v>1300</v>
      </c>
      <c r="B1635" s="5" t="s">
        <v>1623</v>
      </c>
      <c r="C1635" s="7"/>
      <c r="D1635" s="7" t="s">
        <v>1635</v>
      </c>
      <c r="E1635" s="4" t="s">
        <v>1300</v>
      </c>
      <c r="F1635" s="5" t="s">
        <v>1623</v>
      </c>
      <c r="G1635" s="2">
        <v>203.669375</v>
      </c>
      <c r="H1635" s="2" t="s">
        <v>5089</v>
      </c>
    </row>
    <row r="1636" spans="1:8" ht="22.95" customHeight="1" outlineLevel="3" x14ac:dyDescent="0.2">
      <c r="A1636" s="4" t="s">
        <v>1300</v>
      </c>
      <c r="B1636" s="5" t="s">
        <v>1623</v>
      </c>
      <c r="C1636" s="7"/>
      <c r="D1636" s="7" t="s">
        <v>1636</v>
      </c>
      <c r="E1636" s="4" t="s">
        <v>1300</v>
      </c>
      <c r="F1636" s="5" t="s">
        <v>1623</v>
      </c>
      <c r="G1636" s="2">
        <v>205.36</v>
      </c>
      <c r="H1636" s="2" t="s">
        <v>5089</v>
      </c>
    </row>
    <row r="1637" spans="1:8" ht="22.95" customHeight="1" outlineLevel="3" x14ac:dyDescent="0.2">
      <c r="A1637" s="4" t="s">
        <v>1300</v>
      </c>
      <c r="B1637" s="5" t="s">
        <v>1623</v>
      </c>
      <c r="C1637" s="7"/>
      <c r="D1637" s="7" t="s">
        <v>1637</v>
      </c>
      <c r="E1637" s="4" t="s">
        <v>1300</v>
      </c>
      <c r="F1637" s="5" t="s">
        <v>1623</v>
      </c>
      <c r="G1637" s="2">
        <v>149.01</v>
      </c>
      <c r="H1637" s="2" t="s">
        <v>5089</v>
      </c>
    </row>
    <row r="1638" spans="1:8" ht="22.95" customHeight="1" outlineLevel="3" x14ac:dyDescent="0.2">
      <c r="A1638" s="4" t="s">
        <v>1300</v>
      </c>
      <c r="B1638" s="5" t="s">
        <v>1623</v>
      </c>
      <c r="C1638" s="7"/>
      <c r="D1638" s="7" t="s">
        <v>1638</v>
      </c>
      <c r="E1638" s="4" t="s">
        <v>1300</v>
      </c>
      <c r="F1638" s="5" t="s">
        <v>1623</v>
      </c>
      <c r="G1638" s="2">
        <v>81.958181818181814</v>
      </c>
      <c r="H1638" s="2" t="s">
        <v>5089</v>
      </c>
    </row>
    <row r="1639" spans="1:8" ht="22.95" customHeight="1" outlineLevel="3" x14ac:dyDescent="0.2">
      <c r="A1639" s="4" t="s">
        <v>1300</v>
      </c>
      <c r="B1639" s="5" t="s">
        <v>1623</v>
      </c>
      <c r="C1639" s="7"/>
      <c r="D1639" s="7" t="s">
        <v>1639</v>
      </c>
      <c r="E1639" s="4" t="s">
        <v>1300</v>
      </c>
      <c r="F1639" s="5" t="s">
        <v>1623</v>
      </c>
      <c r="G1639" s="2">
        <v>221.57222222222222</v>
      </c>
      <c r="H1639" s="2" t="s">
        <v>5089</v>
      </c>
    </row>
    <row r="1640" spans="1:8" ht="22.95" customHeight="1" outlineLevel="3" x14ac:dyDescent="0.2">
      <c r="A1640" s="4" t="s">
        <v>1300</v>
      </c>
      <c r="B1640" s="5" t="s">
        <v>1623</v>
      </c>
      <c r="C1640" s="7"/>
      <c r="D1640" s="7" t="s">
        <v>1640</v>
      </c>
      <c r="E1640" s="4" t="s">
        <v>1300</v>
      </c>
      <c r="F1640" s="5" t="s">
        <v>1623</v>
      </c>
      <c r="G1640" s="2">
        <v>373.23333333333335</v>
      </c>
      <c r="H1640" s="2" t="s">
        <v>5089</v>
      </c>
    </row>
    <row r="1641" spans="1:8" ht="10.95" customHeight="1" outlineLevel="3" x14ac:dyDescent="0.2">
      <c r="A1641" s="4" t="s">
        <v>1300</v>
      </c>
      <c r="B1641" s="5" t="s">
        <v>1623</v>
      </c>
      <c r="C1641" s="7"/>
      <c r="D1641" s="7" t="s">
        <v>1641</v>
      </c>
      <c r="E1641" s="4" t="s">
        <v>1300</v>
      </c>
      <c r="F1641" s="5" t="s">
        <v>1623</v>
      </c>
      <c r="G1641" s="2">
        <v>376.19499999999999</v>
      </c>
      <c r="H1641" s="2" t="s">
        <v>5089</v>
      </c>
    </row>
    <row r="1642" spans="1:8" ht="10.95" customHeight="1" outlineLevel="3" x14ac:dyDescent="0.2">
      <c r="A1642" s="4" t="s">
        <v>1300</v>
      </c>
      <c r="B1642" s="5" t="s">
        <v>1623</v>
      </c>
      <c r="C1642" s="7"/>
      <c r="D1642" s="7" t="s">
        <v>1642</v>
      </c>
      <c r="E1642" s="4" t="s">
        <v>1300</v>
      </c>
      <c r="F1642" s="5" t="s">
        <v>1623</v>
      </c>
      <c r="G1642" s="2">
        <v>131.488</v>
      </c>
      <c r="H1642" s="2" t="s">
        <v>5089</v>
      </c>
    </row>
    <row r="1643" spans="1:8" ht="10.95" customHeight="1" outlineLevel="3" x14ac:dyDescent="0.2">
      <c r="A1643" s="4" t="s">
        <v>1300</v>
      </c>
      <c r="B1643" s="5" t="s">
        <v>1623</v>
      </c>
      <c r="C1643" s="7"/>
      <c r="D1643" s="7" t="s">
        <v>1643</v>
      </c>
      <c r="E1643" s="4" t="s">
        <v>1300</v>
      </c>
      <c r="F1643" s="5" t="s">
        <v>1623</v>
      </c>
      <c r="G1643" s="2">
        <v>132.429</v>
      </c>
      <c r="H1643" s="2" t="s">
        <v>5089</v>
      </c>
    </row>
    <row r="1644" spans="1:8" ht="22.95" customHeight="1" outlineLevel="3" x14ac:dyDescent="0.2">
      <c r="A1644" s="4" t="s">
        <v>1300</v>
      </c>
      <c r="B1644" s="5" t="s">
        <v>1623</v>
      </c>
      <c r="C1644" s="7"/>
      <c r="D1644" s="7" t="s">
        <v>1644</v>
      </c>
      <c r="E1644" s="4" t="s">
        <v>1300</v>
      </c>
      <c r="F1644" s="5" t="s">
        <v>1623</v>
      </c>
      <c r="G1644" s="2">
        <v>76</v>
      </c>
      <c r="H1644" s="2" t="s">
        <v>5089</v>
      </c>
    </row>
    <row r="1645" spans="1:8" ht="22.95" customHeight="1" outlineLevel="3" x14ac:dyDescent="0.2">
      <c r="A1645" s="4" t="s">
        <v>1300</v>
      </c>
      <c r="B1645" s="5" t="s">
        <v>1623</v>
      </c>
      <c r="C1645" s="7"/>
      <c r="D1645" s="7" t="s">
        <v>1645</v>
      </c>
      <c r="E1645" s="4" t="s">
        <v>1300</v>
      </c>
      <c r="F1645" s="5" t="s">
        <v>1623</v>
      </c>
      <c r="G1645" s="2">
        <v>78.968333333333334</v>
      </c>
      <c r="H1645" s="2" t="s">
        <v>5089</v>
      </c>
    </row>
    <row r="1646" spans="1:8" ht="10.95" customHeight="1" outlineLevel="3" x14ac:dyDescent="0.2">
      <c r="A1646" s="4" t="s">
        <v>1300</v>
      </c>
      <c r="B1646" s="5" t="s">
        <v>1623</v>
      </c>
      <c r="C1646" s="7"/>
      <c r="D1646" s="7" t="s">
        <v>1646</v>
      </c>
      <c r="E1646" s="4" t="s">
        <v>1300</v>
      </c>
      <c r="F1646" s="5" t="s">
        <v>1623</v>
      </c>
      <c r="G1646" s="2">
        <v>140.62666666666667</v>
      </c>
      <c r="H1646" s="2" t="s">
        <v>5089</v>
      </c>
    </row>
    <row r="1647" spans="1:8" ht="22.95" customHeight="1" outlineLevel="3" x14ac:dyDescent="0.2">
      <c r="A1647" s="4" t="s">
        <v>1300</v>
      </c>
      <c r="B1647" s="5" t="s">
        <v>1623</v>
      </c>
      <c r="C1647" s="7"/>
      <c r="D1647" s="7" t="s">
        <v>1647</v>
      </c>
      <c r="E1647" s="4" t="s">
        <v>1300</v>
      </c>
      <c r="F1647" s="5" t="s">
        <v>1623</v>
      </c>
      <c r="G1647" s="2">
        <v>385.39</v>
      </c>
      <c r="H1647" s="2" t="s">
        <v>5089</v>
      </c>
    </row>
    <row r="1648" spans="1:8" ht="22.95" customHeight="1" outlineLevel="3" x14ac:dyDescent="0.2">
      <c r="A1648" s="4" t="s">
        <v>1300</v>
      </c>
      <c r="B1648" s="5" t="s">
        <v>1623</v>
      </c>
      <c r="C1648" s="7"/>
      <c r="D1648" s="7" t="s">
        <v>1648</v>
      </c>
      <c r="E1648" s="4" t="s">
        <v>1300</v>
      </c>
      <c r="F1648" s="5" t="s">
        <v>1623</v>
      </c>
      <c r="G1648" s="2">
        <v>385.39</v>
      </c>
      <c r="H1648" s="2" t="s">
        <v>5089</v>
      </c>
    </row>
    <row r="1649" spans="1:8" ht="22.95" customHeight="1" outlineLevel="3" x14ac:dyDescent="0.2">
      <c r="A1649" s="4" t="s">
        <v>1300</v>
      </c>
      <c r="B1649" s="5" t="s">
        <v>1623</v>
      </c>
      <c r="C1649" s="7"/>
      <c r="D1649" s="7" t="s">
        <v>1649</v>
      </c>
      <c r="E1649" s="4" t="s">
        <v>1300</v>
      </c>
      <c r="F1649" s="5" t="s">
        <v>1623</v>
      </c>
      <c r="G1649" s="2">
        <v>221.57</v>
      </c>
      <c r="H1649" s="2" t="s">
        <v>5089</v>
      </c>
    </row>
    <row r="1650" spans="1:8" ht="10.95" customHeight="1" outlineLevel="3" x14ac:dyDescent="0.2">
      <c r="A1650" s="4" t="s">
        <v>1300</v>
      </c>
      <c r="B1650" s="5" t="s">
        <v>1623</v>
      </c>
      <c r="C1650" s="7"/>
      <c r="D1650" s="7" t="s">
        <v>1650</v>
      </c>
      <c r="E1650" s="4" t="s">
        <v>1300</v>
      </c>
      <c r="F1650" s="5" t="s">
        <v>1623</v>
      </c>
      <c r="G1650" s="2">
        <v>6538</v>
      </c>
      <c r="H1650" s="2" t="s">
        <v>5089</v>
      </c>
    </row>
    <row r="1651" spans="1:8" ht="10.95" customHeight="1" outlineLevel="3" x14ac:dyDescent="0.2">
      <c r="A1651" s="4" t="s">
        <v>1300</v>
      </c>
      <c r="B1651" s="5" t="s">
        <v>1623</v>
      </c>
      <c r="C1651" s="7"/>
      <c r="D1651" s="7" t="s">
        <v>1651</v>
      </c>
      <c r="E1651" s="4" t="s">
        <v>1300</v>
      </c>
      <c r="F1651" s="5" t="s">
        <v>1623</v>
      </c>
      <c r="G1651" s="2">
        <v>4655.4766666666665</v>
      </c>
      <c r="H1651" s="2" t="s">
        <v>5089</v>
      </c>
    </row>
    <row r="1652" spans="1:8" ht="10.95" customHeight="1" outlineLevel="3" x14ac:dyDescent="0.2">
      <c r="A1652" s="4" t="s">
        <v>1300</v>
      </c>
      <c r="B1652" s="5" t="s">
        <v>1623</v>
      </c>
      <c r="C1652" s="7"/>
      <c r="D1652" s="7" t="s">
        <v>1652</v>
      </c>
      <c r="E1652" s="4" t="s">
        <v>1300</v>
      </c>
      <c r="F1652" s="5" t="s">
        <v>1623</v>
      </c>
      <c r="G1652" s="2">
        <v>4999.0464285714279</v>
      </c>
      <c r="H1652" s="2" t="s">
        <v>5089</v>
      </c>
    </row>
    <row r="1653" spans="1:8" ht="10.95" customHeight="1" outlineLevel="3" x14ac:dyDescent="0.2">
      <c r="A1653" s="4" t="s">
        <v>1300</v>
      </c>
      <c r="B1653" s="5" t="s">
        <v>1623</v>
      </c>
      <c r="C1653" s="7"/>
      <c r="D1653" s="7" t="s">
        <v>1653</v>
      </c>
      <c r="E1653" s="4" t="s">
        <v>1300</v>
      </c>
      <c r="F1653" s="5" t="s">
        <v>1623</v>
      </c>
      <c r="G1653" s="2">
        <v>4959.1484615384616</v>
      </c>
      <c r="H1653" s="2" t="s">
        <v>5089</v>
      </c>
    </row>
    <row r="1654" spans="1:8" ht="10.95" hidden="1" customHeight="1" outlineLevel="1" x14ac:dyDescent="0.2">
      <c r="A1654" s="4" t="s">
        <v>1654</v>
      </c>
      <c r="B1654" s="5" t="s">
        <v>1623</v>
      </c>
      <c r="C1654" s="4"/>
      <c r="D1654" s="4"/>
      <c r="E1654" s="4" t="s">
        <v>1654</v>
      </c>
      <c r="F1654" s="5" t="s">
        <v>1623</v>
      </c>
      <c r="G1654" s="2" t="e">
        <v>#N/A</v>
      </c>
      <c r="H1654" s="2" t="s">
        <v>5089</v>
      </c>
    </row>
    <row r="1655" spans="1:8" ht="10.95" hidden="1" customHeight="1" outlineLevel="2" x14ac:dyDescent="0.2">
      <c r="A1655" s="4" t="s">
        <v>1654</v>
      </c>
      <c r="B1655" s="5" t="s">
        <v>1655</v>
      </c>
      <c r="C1655" s="5" t="s">
        <v>1655</v>
      </c>
      <c r="D1655" s="5"/>
      <c r="E1655" s="4" t="s">
        <v>1654</v>
      </c>
      <c r="F1655" s="5" t="s">
        <v>1655</v>
      </c>
      <c r="G1655" s="2" t="e">
        <v>#N/A</v>
      </c>
      <c r="H1655" s="2" t="s">
        <v>5089</v>
      </c>
    </row>
    <row r="1656" spans="1:8" ht="10.95" customHeight="1" outlineLevel="3" x14ac:dyDescent="0.2">
      <c r="A1656" s="4" t="s">
        <v>1654</v>
      </c>
      <c r="B1656" s="5" t="s">
        <v>1655</v>
      </c>
      <c r="C1656" s="7"/>
      <c r="D1656" s="7" t="s">
        <v>1656</v>
      </c>
      <c r="E1656" s="4" t="s">
        <v>1654</v>
      </c>
      <c r="F1656" s="5" t="s">
        <v>1655</v>
      </c>
      <c r="G1656" s="2">
        <v>15.073007432370359</v>
      </c>
      <c r="H1656" s="2" t="s">
        <v>5090</v>
      </c>
    </row>
    <row r="1657" spans="1:8" ht="10.95" customHeight="1" outlineLevel="3" x14ac:dyDescent="0.2">
      <c r="A1657" s="4" t="s">
        <v>1654</v>
      </c>
      <c r="B1657" s="5" t="s">
        <v>1655</v>
      </c>
      <c r="C1657" s="7"/>
      <c r="D1657" s="7" t="s">
        <v>1657</v>
      </c>
      <c r="E1657" s="4" t="s">
        <v>1654</v>
      </c>
      <c r="F1657" s="5" t="s">
        <v>1655</v>
      </c>
      <c r="G1657" s="2">
        <v>993.89760826463521</v>
      </c>
      <c r="H1657" s="2" t="s">
        <v>5089</v>
      </c>
    </row>
    <row r="1658" spans="1:8" ht="10.95" customHeight="1" outlineLevel="3" x14ac:dyDescent="0.2">
      <c r="A1658" s="4" t="s">
        <v>1654</v>
      </c>
      <c r="B1658" s="5" t="s">
        <v>1655</v>
      </c>
      <c r="C1658" s="7"/>
      <c r="D1658" s="7" t="s">
        <v>1658</v>
      </c>
      <c r="E1658" s="4" t="s">
        <v>1654</v>
      </c>
      <c r="F1658" s="5" t="s">
        <v>1655</v>
      </c>
      <c r="G1658" s="2">
        <v>5.566931074282861</v>
      </c>
      <c r="H1658" s="2" t="s">
        <v>5090</v>
      </c>
    </row>
    <row r="1659" spans="1:8" ht="10.95" customHeight="1" outlineLevel="3" x14ac:dyDescent="0.2">
      <c r="A1659" s="4" t="s">
        <v>1654</v>
      </c>
      <c r="B1659" s="5" t="s">
        <v>1655</v>
      </c>
      <c r="C1659" s="7"/>
      <c r="D1659" s="7" t="s">
        <v>1659</v>
      </c>
      <c r="E1659" s="4" t="s">
        <v>1654</v>
      </c>
      <c r="F1659" s="5" t="s">
        <v>1655</v>
      </c>
      <c r="G1659" s="2">
        <v>922.97469839345251</v>
      </c>
      <c r="H1659" s="2" t="s">
        <v>5089</v>
      </c>
    </row>
    <row r="1660" spans="1:8" ht="10.95" customHeight="1" outlineLevel="3" x14ac:dyDescent="0.2">
      <c r="A1660" s="4" t="s">
        <v>1654</v>
      </c>
      <c r="B1660" s="5" t="s">
        <v>1655</v>
      </c>
      <c r="C1660" s="7"/>
      <c r="D1660" s="7" t="s">
        <v>1660</v>
      </c>
      <c r="E1660" s="4" t="s">
        <v>1654</v>
      </c>
      <c r="F1660" s="5" t="s">
        <v>1655</v>
      </c>
      <c r="G1660" s="2">
        <v>1084.6940409207161</v>
      </c>
      <c r="H1660" s="2" t="s">
        <v>5089</v>
      </c>
    </row>
    <row r="1661" spans="1:8" ht="10.95" customHeight="1" outlineLevel="3" x14ac:dyDescent="0.2">
      <c r="A1661" s="4" t="s">
        <v>1654</v>
      </c>
      <c r="B1661" s="5" t="s">
        <v>1655</v>
      </c>
      <c r="C1661" s="7"/>
      <c r="D1661" s="7" t="s">
        <v>1661</v>
      </c>
      <c r="E1661" s="4" t="s">
        <v>1654</v>
      </c>
      <c r="F1661" s="5" t="s">
        <v>1655</v>
      </c>
      <c r="G1661" s="2">
        <v>4.8689367107401207</v>
      </c>
      <c r="H1661" s="2" t="s">
        <v>5090</v>
      </c>
    </row>
    <row r="1662" spans="1:8" ht="10.95" customHeight="1" outlineLevel="3" x14ac:dyDescent="0.2">
      <c r="A1662" s="4" t="s">
        <v>1654</v>
      </c>
      <c r="B1662" s="5" t="s">
        <v>1655</v>
      </c>
      <c r="C1662" s="7"/>
      <c r="D1662" s="7" t="s">
        <v>1662</v>
      </c>
      <c r="E1662" s="4" t="s">
        <v>1654</v>
      </c>
      <c r="F1662" s="5" t="s">
        <v>1655</v>
      </c>
      <c r="G1662" s="2">
        <v>1143.8816770963704</v>
      </c>
      <c r="H1662" s="2" t="s">
        <v>5089</v>
      </c>
    </row>
    <row r="1663" spans="1:8" ht="10.95" customHeight="1" outlineLevel="3" x14ac:dyDescent="0.2">
      <c r="A1663" s="4" t="s">
        <v>1654</v>
      </c>
      <c r="B1663" s="5" t="s">
        <v>1655</v>
      </c>
      <c r="C1663" s="7"/>
      <c r="D1663" s="7" t="s">
        <v>1663</v>
      </c>
      <c r="E1663" s="4" t="s">
        <v>1654</v>
      </c>
      <c r="F1663" s="5" t="s">
        <v>1655</v>
      </c>
      <c r="G1663" s="2">
        <v>398.25434609646942</v>
      </c>
      <c r="H1663" s="2" t="s">
        <v>5089</v>
      </c>
    </row>
    <row r="1664" spans="1:8" ht="10.95" customHeight="1" outlineLevel="3" x14ac:dyDescent="0.2">
      <c r="A1664" s="4" t="s">
        <v>1654</v>
      </c>
      <c r="B1664" s="5" t="s">
        <v>1655</v>
      </c>
      <c r="C1664" s="7"/>
      <c r="D1664" s="7" t="s">
        <v>1664</v>
      </c>
      <c r="E1664" s="4" t="s">
        <v>1654</v>
      </c>
      <c r="F1664" s="5" t="s">
        <v>1655</v>
      </c>
      <c r="G1664" s="2">
        <v>12051</v>
      </c>
      <c r="H1664" s="2" t="s">
        <v>5089</v>
      </c>
    </row>
    <row r="1665" spans="1:8" ht="10.95" customHeight="1" outlineLevel="3" x14ac:dyDescent="0.2">
      <c r="A1665" s="4" t="s">
        <v>1654</v>
      </c>
      <c r="B1665" s="5" t="s">
        <v>1655</v>
      </c>
      <c r="C1665" s="7"/>
      <c r="D1665" s="7" t="s">
        <v>1665</v>
      </c>
      <c r="E1665" s="4" t="s">
        <v>1654</v>
      </c>
      <c r="F1665" s="5" t="s">
        <v>1655</v>
      </c>
      <c r="G1665" s="2">
        <v>10.796771102901957</v>
      </c>
      <c r="H1665" s="2" t="s">
        <v>5091</v>
      </c>
    </row>
    <row r="1666" spans="1:8" ht="10.95" customHeight="1" outlineLevel="3" x14ac:dyDescent="0.2">
      <c r="A1666" s="4" t="s">
        <v>1654</v>
      </c>
      <c r="B1666" s="5" t="s">
        <v>1655</v>
      </c>
      <c r="C1666" s="7"/>
      <c r="D1666" s="7" t="s">
        <v>1666</v>
      </c>
      <c r="E1666" s="4" t="s">
        <v>1654</v>
      </c>
      <c r="F1666" s="5" t="s">
        <v>1655</v>
      </c>
      <c r="G1666" s="2">
        <v>51.056204002098482</v>
      </c>
      <c r="H1666" s="2" t="s">
        <v>5091</v>
      </c>
    </row>
    <row r="1667" spans="1:8" ht="10.95" customHeight="1" outlineLevel="3" x14ac:dyDescent="0.2">
      <c r="A1667" s="4" t="s">
        <v>1654</v>
      </c>
      <c r="B1667" s="5" t="s">
        <v>1655</v>
      </c>
      <c r="C1667" s="7"/>
      <c r="D1667" s="7" t="s">
        <v>1667</v>
      </c>
      <c r="E1667" s="4" t="s">
        <v>1654</v>
      </c>
      <c r="F1667" s="5" t="s">
        <v>1655</v>
      </c>
      <c r="G1667" s="2">
        <v>2.1312719812426728</v>
      </c>
      <c r="H1667" s="2" t="s">
        <v>5091</v>
      </c>
    </row>
    <row r="1668" spans="1:8" ht="10.95" customHeight="1" outlineLevel="3" x14ac:dyDescent="0.2">
      <c r="A1668" s="4" t="s">
        <v>1654</v>
      </c>
      <c r="B1668" s="5" t="s">
        <v>1655</v>
      </c>
      <c r="C1668" s="7"/>
      <c r="D1668" s="7" t="s">
        <v>1668</v>
      </c>
      <c r="E1668" s="4" t="s">
        <v>1654</v>
      </c>
      <c r="F1668" s="5" t="s">
        <v>1655</v>
      </c>
      <c r="G1668" s="2">
        <v>6.3692056788037759</v>
      </c>
      <c r="H1668" s="2" t="s">
        <v>5091</v>
      </c>
    </row>
    <row r="1669" spans="1:8" ht="22.95" customHeight="1" outlineLevel="3" x14ac:dyDescent="0.2">
      <c r="A1669" s="4" t="s">
        <v>1654</v>
      </c>
      <c r="B1669" s="5" t="s">
        <v>1655</v>
      </c>
      <c r="C1669" s="7"/>
      <c r="D1669" s="7" t="s">
        <v>1669</v>
      </c>
      <c r="E1669" s="4" t="s">
        <v>1654</v>
      </c>
      <c r="F1669" s="5" t="s">
        <v>1655</v>
      </c>
      <c r="G1669" s="2">
        <v>3.81</v>
      </c>
      <c r="H1669" s="2" t="s">
        <v>5089</v>
      </c>
    </row>
    <row r="1670" spans="1:8" ht="10.95" customHeight="1" outlineLevel="3" x14ac:dyDescent="0.2">
      <c r="A1670" s="4" t="s">
        <v>1654</v>
      </c>
      <c r="B1670" s="5" t="s">
        <v>1655</v>
      </c>
      <c r="C1670" s="7"/>
      <c r="D1670" s="7" t="s">
        <v>1670</v>
      </c>
      <c r="E1670" s="4" t="s">
        <v>1654</v>
      </c>
      <c r="F1670" s="5" t="s">
        <v>1655</v>
      </c>
      <c r="G1670" s="2">
        <v>2.0014539132069267</v>
      </c>
      <c r="H1670" s="2" t="s">
        <v>5091</v>
      </c>
    </row>
    <row r="1671" spans="1:8" ht="10.95" customHeight="1" outlineLevel="3" x14ac:dyDescent="0.2">
      <c r="A1671" s="4" t="s">
        <v>1654</v>
      </c>
      <c r="B1671" s="5" t="s">
        <v>1655</v>
      </c>
      <c r="C1671" s="7"/>
      <c r="D1671" s="7" t="s">
        <v>1671</v>
      </c>
      <c r="E1671" s="4" t="s">
        <v>1654</v>
      </c>
      <c r="F1671" s="5" t="s">
        <v>1655</v>
      </c>
      <c r="G1671" s="2">
        <v>37.730077907623816</v>
      </c>
      <c r="H1671" s="2" t="s">
        <v>5089</v>
      </c>
    </row>
    <row r="1672" spans="1:8" ht="10.95" customHeight="1" outlineLevel="3" x14ac:dyDescent="0.2">
      <c r="A1672" s="4" t="s">
        <v>1654</v>
      </c>
      <c r="B1672" s="5" t="s">
        <v>1655</v>
      </c>
      <c r="C1672" s="7"/>
      <c r="D1672" s="7" t="s">
        <v>1672</v>
      </c>
      <c r="E1672" s="4" t="s">
        <v>1654</v>
      </c>
      <c r="F1672" s="5" t="s">
        <v>1655</v>
      </c>
      <c r="G1672" s="2">
        <v>939.89046874999997</v>
      </c>
      <c r="H1672" s="2" t="s">
        <v>5089</v>
      </c>
    </row>
    <row r="1673" spans="1:8" ht="10.95" customHeight="1" outlineLevel="3" x14ac:dyDescent="0.2">
      <c r="A1673" s="4" t="s">
        <v>1654</v>
      </c>
      <c r="B1673" s="5" t="s">
        <v>1655</v>
      </c>
      <c r="C1673" s="7"/>
      <c r="D1673" s="7" t="s">
        <v>1673</v>
      </c>
      <c r="E1673" s="4" t="s">
        <v>1654</v>
      </c>
      <c r="F1673" s="5" t="s">
        <v>1655</v>
      </c>
      <c r="G1673" s="2">
        <v>5800</v>
      </c>
      <c r="H1673" s="2" t="s">
        <v>5089</v>
      </c>
    </row>
    <row r="1674" spans="1:8" ht="10.95" customHeight="1" outlineLevel="3" x14ac:dyDescent="0.2">
      <c r="A1674" s="4" t="s">
        <v>1654</v>
      </c>
      <c r="B1674" s="5" t="s">
        <v>1655</v>
      </c>
      <c r="C1674" s="7"/>
      <c r="D1674" s="7" t="s">
        <v>1674</v>
      </c>
      <c r="E1674" s="4" t="s">
        <v>1654</v>
      </c>
      <c r="F1674" s="5" t="s">
        <v>1655</v>
      </c>
      <c r="G1674" s="2">
        <v>8200</v>
      </c>
      <c r="H1674" s="2" t="s">
        <v>5089</v>
      </c>
    </row>
    <row r="1675" spans="1:8" ht="10.95" customHeight="1" outlineLevel="3" x14ac:dyDescent="0.2">
      <c r="A1675" s="4" t="s">
        <v>1654</v>
      </c>
      <c r="B1675" s="5" t="s">
        <v>1655</v>
      </c>
      <c r="C1675" s="7"/>
      <c r="D1675" s="7" t="s">
        <v>1675</v>
      </c>
      <c r="E1675" s="4" t="s">
        <v>1654</v>
      </c>
      <c r="F1675" s="5" t="s">
        <v>1655</v>
      </c>
      <c r="G1675" s="2">
        <v>1413.4658333333334</v>
      </c>
      <c r="H1675" s="2" t="s">
        <v>5089</v>
      </c>
    </row>
    <row r="1676" spans="1:8" ht="10.95" customHeight="1" outlineLevel="3" x14ac:dyDescent="0.2">
      <c r="A1676" s="4" t="s">
        <v>1654</v>
      </c>
      <c r="B1676" s="5" t="s">
        <v>1655</v>
      </c>
      <c r="C1676" s="7"/>
      <c r="D1676" s="7" t="s">
        <v>1676</v>
      </c>
      <c r="E1676" s="4" t="s">
        <v>1654</v>
      </c>
      <c r="F1676" s="5" t="s">
        <v>1655</v>
      </c>
      <c r="G1676" s="2">
        <v>20.262155243600333</v>
      </c>
      <c r="H1676" s="2" t="s">
        <v>5089</v>
      </c>
    </row>
    <row r="1677" spans="1:8" ht="10.95" customHeight="1" outlineLevel="3" x14ac:dyDescent="0.2">
      <c r="A1677" s="4" t="s">
        <v>1654</v>
      </c>
      <c r="B1677" s="5" t="s">
        <v>1655</v>
      </c>
      <c r="C1677" s="7"/>
      <c r="D1677" s="7" t="s">
        <v>1677</v>
      </c>
      <c r="E1677" s="4" t="s">
        <v>1654</v>
      </c>
      <c r="F1677" s="5" t="s">
        <v>1655</v>
      </c>
      <c r="G1677" s="2">
        <v>43.422608265770222</v>
      </c>
      <c r="H1677" s="2" t="s">
        <v>5089</v>
      </c>
    </row>
    <row r="1678" spans="1:8" ht="10.95" customHeight="1" outlineLevel="3" x14ac:dyDescent="0.2">
      <c r="A1678" s="4" t="s">
        <v>1654</v>
      </c>
      <c r="B1678" s="5" t="s">
        <v>1655</v>
      </c>
      <c r="C1678" s="7"/>
      <c r="D1678" s="7" t="s">
        <v>1678</v>
      </c>
      <c r="E1678" s="4" t="s">
        <v>1654</v>
      </c>
      <c r="F1678" s="5" t="s">
        <v>1655</v>
      </c>
      <c r="G1678" s="2">
        <v>980.95358974358976</v>
      </c>
      <c r="H1678" s="2" t="s">
        <v>5089</v>
      </c>
    </row>
    <row r="1679" spans="1:8" ht="10.95" customHeight="1" outlineLevel="3" x14ac:dyDescent="0.2">
      <c r="A1679" s="4" t="s">
        <v>1654</v>
      </c>
      <c r="B1679" s="5" t="s">
        <v>1655</v>
      </c>
      <c r="C1679" s="7"/>
      <c r="D1679" s="7" t="s">
        <v>1679</v>
      </c>
      <c r="E1679" s="4" t="s">
        <v>1654</v>
      </c>
      <c r="F1679" s="5" t="s">
        <v>1655</v>
      </c>
      <c r="G1679" s="2">
        <v>902.09999999999991</v>
      </c>
      <c r="H1679" s="2" t="s">
        <v>5089</v>
      </c>
    </row>
    <row r="1680" spans="1:8" ht="10.95" customHeight="1" outlineLevel="3" x14ac:dyDescent="0.2">
      <c r="A1680" s="4" t="s">
        <v>1654</v>
      </c>
      <c r="B1680" s="5" t="s">
        <v>1655</v>
      </c>
      <c r="C1680" s="7"/>
      <c r="D1680" s="7" t="s">
        <v>1680</v>
      </c>
      <c r="E1680" s="4" t="s">
        <v>1654</v>
      </c>
      <c r="F1680" s="5" t="s">
        <v>1655</v>
      </c>
      <c r="G1680" s="2">
        <v>522.66759259259254</v>
      </c>
      <c r="H1680" s="2" t="s">
        <v>5089</v>
      </c>
    </row>
    <row r="1681" spans="1:8" ht="10.95" customHeight="1" outlineLevel="3" x14ac:dyDescent="0.2">
      <c r="A1681" s="4" t="s">
        <v>1654</v>
      </c>
      <c r="B1681" s="5" t="s">
        <v>1655</v>
      </c>
      <c r="C1681" s="7"/>
      <c r="D1681" s="7" t="s">
        <v>1681</v>
      </c>
      <c r="E1681" s="4" t="s">
        <v>1654</v>
      </c>
      <c r="F1681" s="5" t="s">
        <v>1655</v>
      </c>
      <c r="G1681" s="2">
        <v>1.303499298655068</v>
      </c>
      <c r="H1681" s="2" t="s">
        <v>5091</v>
      </c>
    </row>
    <row r="1682" spans="1:8" ht="10.95" customHeight="1" outlineLevel="3" x14ac:dyDescent="0.2">
      <c r="A1682" s="4" t="s">
        <v>1654</v>
      </c>
      <c r="B1682" s="5" t="s">
        <v>1655</v>
      </c>
      <c r="C1682" s="7"/>
      <c r="D1682" s="7" t="s">
        <v>1682</v>
      </c>
      <c r="E1682" s="4" t="s">
        <v>1654</v>
      </c>
      <c r="F1682" s="5" t="s">
        <v>1655</v>
      </c>
      <c r="G1682" s="2">
        <v>7</v>
      </c>
      <c r="H1682" s="2" t="s">
        <v>5089</v>
      </c>
    </row>
    <row r="1683" spans="1:8" ht="10.95" customHeight="1" outlineLevel="3" x14ac:dyDescent="0.2">
      <c r="A1683" s="4" t="s">
        <v>1654</v>
      </c>
      <c r="B1683" s="5" t="s">
        <v>1655</v>
      </c>
      <c r="C1683" s="7"/>
      <c r="D1683" s="7" t="s">
        <v>1683</v>
      </c>
      <c r="E1683" s="4" t="s">
        <v>1654</v>
      </c>
      <c r="F1683" s="5" t="s">
        <v>1655</v>
      </c>
      <c r="G1683" s="2">
        <v>11</v>
      </c>
      <c r="H1683" s="2" t="s">
        <v>5089</v>
      </c>
    </row>
    <row r="1684" spans="1:8" ht="10.95" customHeight="1" outlineLevel="3" x14ac:dyDescent="0.2">
      <c r="A1684" s="4" t="s">
        <v>1654</v>
      </c>
      <c r="B1684" s="5" t="s">
        <v>1655</v>
      </c>
      <c r="C1684" s="7"/>
      <c r="D1684" s="7" t="s">
        <v>1684</v>
      </c>
      <c r="E1684" s="4" t="s">
        <v>1654</v>
      </c>
      <c r="F1684" s="5" t="s">
        <v>1655</v>
      </c>
      <c r="G1684" s="2">
        <v>5.25</v>
      </c>
      <c r="H1684" s="2" t="s">
        <v>5089</v>
      </c>
    </row>
    <row r="1685" spans="1:8" ht="10.95" customHeight="1" outlineLevel="3" x14ac:dyDescent="0.2">
      <c r="A1685" s="4" t="s">
        <v>1654</v>
      </c>
      <c r="B1685" s="5" t="s">
        <v>1655</v>
      </c>
      <c r="C1685" s="7"/>
      <c r="D1685" s="7" t="s">
        <v>1685</v>
      </c>
      <c r="E1685" s="4" t="s">
        <v>1654</v>
      </c>
      <c r="F1685" s="5" t="s">
        <v>1655</v>
      </c>
      <c r="G1685" s="2">
        <v>14</v>
      </c>
      <c r="H1685" s="2" t="s">
        <v>5089</v>
      </c>
    </row>
    <row r="1686" spans="1:8" ht="10.95" customHeight="1" outlineLevel="3" x14ac:dyDescent="0.2">
      <c r="A1686" s="4" t="s">
        <v>1654</v>
      </c>
      <c r="B1686" s="5" t="s">
        <v>1655</v>
      </c>
      <c r="C1686" s="7"/>
      <c r="D1686" s="7" t="s">
        <v>1686</v>
      </c>
      <c r="E1686" s="4" t="s">
        <v>1654</v>
      </c>
      <c r="F1686" s="5" t="s">
        <v>1655</v>
      </c>
      <c r="G1686" s="2">
        <v>1474.3999999999999</v>
      </c>
      <c r="H1686" s="2" t="s">
        <v>5089</v>
      </c>
    </row>
    <row r="1687" spans="1:8" ht="10.95" customHeight="1" outlineLevel="3" x14ac:dyDescent="0.2">
      <c r="A1687" s="4" t="s">
        <v>1654</v>
      </c>
      <c r="B1687" s="5" t="s">
        <v>1655</v>
      </c>
      <c r="C1687" s="7"/>
      <c r="D1687" s="7" t="s">
        <v>1687</v>
      </c>
      <c r="E1687" s="4" t="s">
        <v>1654</v>
      </c>
      <c r="F1687" s="5" t="s">
        <v>1655</v>
      </c>
      <c r="G1687" s="2">
        <v>1300</v>
      </c>
      <c r="H1687" s="2" t="s">
        <v>5089</v>
      </c>
    </row>
    <row r="1688" spans="1:8" ht="10.95" customHeight="1" outlineLevel="3" x14ac:dyDescent="0.2">
      <c r="A1688" s="4" t="s">
        <v>1654</v>
      </c>
      <c r="B1688" s="5" t="s">
        <v>1655</v>
      </c>
      <c r="C1688" s="7"/>
      <c r="D1688" s="7" t="s">
        <v>1688</v>
      </c>
      <c r="E1688" s="4" t="s">
        <v>1654</v>
      </c>
      <c r="F1688" s="5" t="s">
        <v>1655</v>
      </c>
      <c r="G1688" s="2">
        <v>473.79310344827587</v>
      </c>
      <c r="H1688" s="2" t="s">
        <v>5089</v>
      </c>
    </row>
    <row r="1689" spans="1:8" ht="10.95" customHeight="1" outlineLevel="3" x14ac:dyDescent="0.2">
      <c r="A1689" s="4" t="s">
        <v>1654</v>
      </c>
      <c r="B1689" s="5" t="s">
        <v>1655</v>
      </c>
      <c r="C1689" s="7"/>
      <c r="D1689" s="7" t="s">
        <v>1689</v>
      </c>
      <c r="E1689" s="4" t="s">
        <v>1654</v>
      </c>
      <c r="F1689" s="5" t="s">
        <v>1655</v>
      </c>
      <c r="G1689" s="2">
        <v>14.5</v>
      </c>
      <c r="H1689" s="2" t="s">
        <v>5089</v>
      </c>
    </row>
    <row r="1690" spans="1:8" ht="22.95" customHeight="1" outlineLevel="3" x14ac:dyDescent="0.2">
      <c r="A1690" s="4" t="s">
        <v>1654</v>
      </c>
      <c r="B1690" s="5" t="s">
        <v>1655</v>
      </c>
      <c r="C1690" s="7"/>
      <c r="D1690" s="7" t="s">
        <v>1690</v>
      </c>
      <c r="E1690" s="4" t="s">
        <v>1654</v>
      </c>
      <c r="F1690" s="5" t="s">
        <v>1655</v>
      </c>
      <c r="G1690" s="2">
        <v>980</v>
      </c>
      <c r="H1690" s="2" t="s">
        <v>5089</v>
      </c>
    </row>
    <row r="1691" spans="1:8" ht="10.95" customHeight="1" outlineLevel="3" x14ac:dyDescent="0.2">
      <c r="A1691" s="4" t="s">
        <v>1654</v>
      </c>
      <c r="B1691" s="5" t="s">
        <v>1655</v>
      </c>
      <c r="C1691" s="7"/>
      <c r="D1691" s="7" t="s">
        <v>1691</v>
      </c>
      <c r="E1691" s="4" t="s">
        <v>1654</v>
      </c>
      <c r="F1691" s="5" t="s">
        <v>1655</v>
      </c>
      <c r="G1691" s="2">
        <v>1740.6116666666667</v>
      </c>
      <c r="H1691" s="2" t="s">
        <v>5089</v>
      </c>
    </row>
    <row r="1692" spans="1:8" ht="22.95" customHeight="1" outlineLevel="3" x14ac:dyDescent="0.2">
      <c r="A1692" s="4" t="s">
        <v>1654</v>
      </c>
      <c r="B1692" s="5" t="s">
        <v>1655</v>
      </c>
      <c r="C1692" s="7"/>
      <c r="D1692" s="7" t="s">
        <v>1692</v>
      </c>
      <c r="E1692" s="4" t="s">
        <v>1654</v>
      </c>
      <c r="F1692" s="5" t="s">
        <v>1655</v>
      </c>
      <c r="G1692" s="2">
        <v>980</v>
      </c>
      <c r="H1692" s="2" t="s">
        <v>5089</v>
      </c>
    </row>
    <row r="1693" spans="1:8" ht="10.95" customHeight="1" outlineLevel="3" x14ac:dyDescent="0.2">
      <c r="A1693" s="4" t="s">
        <v>1654</v>
      </c>
      <c r="B1693" s="5" t="s">
        <v>1655</v>
      </c>
      <c r="C1693" s="7"/>
      <c r="D1693" s="7" t="s">
        <v>1693</v>
      </c>
      <c r="E1693" s="4" t="s">
        <v>1654</v>
      </c>
      <c r="F1693" s="5" t="s">
        <v>1655</v>
      </c>
      <c r="G1693" s="2">
        <v>1813.8999999999999</v>
      </c>
      <c r="H1693" s="2" t="s">
        <v>5089</v>
      </c>
    </row>
    <row r="1694" spans="1:8" ht="10.95" customHeight="1" outlineLevel="3" x14ac:dyDescent="0.2">
      <c r="A1694" s="4" t="s">
        <v>1654</v>
      </c>
      <c r="B1694" s="5" t="s">
        <v>1655</v>
      </c>
      <c r="C1694" s="7"/>
      <c r="D1694" s="7" t="s">
        <v>1694</v>
      </c>
      <c r="E1694" s="4" t="s">
        <v>1654</v>
      </c>
      <c r="F1694" s="5" t="s">
        <v>1655</v>
      </c>
      <c r="G1694" s="2">
        <v>22</v>
      </c>
      <c r="H1694" s="2" t="s">
        <v>5089</v>
      </c>
    </row>
    <row r="1695" spans="1:8" ht="10.95" customHeight="1" outlineLevel="3" x14ac:dyDescent="0.2">
      <c r="A1695" s="4" t="s">
        <v>1654</v>
      </c>
      <c r="B1695" s="5" t="s">
        <v>1655</v>
      </c>
      <c r="C1695" s="7"/>
      <c r="D1695" s="7" t="s">
        <v>1695</v>
      </c>
      <c r="E1695" s="4" t="s">
        <v>1654</v>
      </c>
      <c r="F1695" s="5" t="s">
        <v>1655</v>
      </c>
      <c r="G1695" s="2">
        <v>488.01666666666665</v>
      </c>
      <c r="H1695" s="2" t="s">
        <v>5089</v>
      </c>
    </row>
    <row r="1696" spans="1:8" ht="10.95" customHeight="1" outlineLevel="3" x14ac:dyDescent="0.2">
      <c r="A1696" s="4" t="s">
        <v>1654</v>
      </c>
      <c r="B1696" s="5" t="s">
        <v>1655</v>
      </c>
      <c r="C1696" s="7"/>
      <c r="D1696" s="7" t="s">
        <v>1696</v>
      </c>
      <c r="E1696" s="4" t="s">
        <v>1654</v>
      </c>
      <c r="F1696" s="5" t="s">
        <v>1655</v>
      </c>
      <c r="G1696" s="2">
        <v>9.75</v>
      </c>
      <c r="H1696" s="2" t="s">
        <v>5089</v>
      </c>
    </row>
    <row r="1697" spans="1:8" ht="10.95" customHeight="1" outlineLevel="3" x14ac:dyDescent="0.2">
      <c r="A1697" s="4" t="s">
        <v>1654</v>
      </c>
      <c r="B1697" s="5" t="s">
        <v>1655</v>
      </c>
      <c r="C1697" s="7"/>
      <c r="D1697" s="7" t="s">
        <v>1697</v>
      </c>
      <c r="E1697" s="4" t="s">
        <v>1654</v>
      </c>
      <c r="F1697" s="5" t="s">
        <v>1655</v>
      </c>
      <c r="G1697" s="2">
        <v>8</v>
      </c>
      <c r="H1697" s="2" t="s">
        <v>5089</v>
      </c>
    </row>
    <row r="1698" spans="1:8" ht="10.95" customHeight="1" outlineLevel="3" x14ac:dyDescent="0.2">
      <c r="A1698" s="4" t="s">
        <v>1654</v>
      </c>
      <c r="B1698" s="5" t="s">
        <v>1655</v>
      </c>
      <c r="C1698" s="7"/>
      <c r="D1698" s="7" t="s">
        <v>1698</v>
      </c>
      <c r="E1698" s="4" t="s">
        <v>1654</v>
      </c>
      <c r="F1698" s="5" t="s">
        <v>1655</v>
      </c>
      <c r="G1698" s="2">
        <v>10.664999999999999</v>
      </c>
      <c r="H1698" s="2" t="s">
        <v>5089</v>
      </c>
    </row>
    <row r="1699" spans="1:8" ht="10.95" customHeight="1" outlineLevel="3" x14ac:dyDescent="0.2">
      <c r="A1699" s="4" t="s">
        <v>1654</v>
      </c>
      <c r="B1699" s="5" t="s">
        <v>1655</v>
      </c>
      <c r="C1699" s="7"/>
      <c r="D1699" s="7" t="s">
        <v>1699</v>
      </c>
      <c r="E1699" s="4" t="s">
        <v>1654</v>
      </c>
      <c r="F1699" s="5" t="s">
        <v>1655</v>
      </c>
      <c r="G1699" s="2">
        <v>115.90383108935127</v>
      </c>
      <c r="H1699" s="2" t="s">
        <v>5089</v>
      </c>
    </row>
    <row r="1700" spans="1:8" ht="10.95" customHeight="1" outlineLevel="3" x14ac:dyDescent="0.2">
      <c r="A1700" s="4" t="s">
        <v>1654</v>
      </c>
      <c r="B1700" s="5" t="s">
        <v>1655</v>
      </c>
      <c r="C1700" s="7"/>
      <c r="D1700" s="7" t="s">
        <v>1700</v>
      </c>
      <c r="E1700" s="4" t="s">
        <v>1654</v>
      </c>
      <c r="F1700" s="5" t="s">
        <v>1655</v>
      </c>
      <c r="G1700" s="2">
        <v>156.89335488041371</v>
      </c>
      <c r="H1700" s="2" t="s">
        <v>5089</v>
      </c>
    </row>
    <row r="1701" spans="1:8" ht="10.95" hidden="1" customHeight="1" outlineLevel="2" x14ac:dyDescent="0.2">
      <c r="A1701" s="4" t="s">
        <v>1654</v>
      </c>
      <c r="B1701" s="5" t="s">
        <v>1655</v>
      </c>
      <c r="C1701" s="5" t="s">
        <v>1701</v>
      </c>
      <c r="D1701" s="5"/>
      <c r="E1701" s="4" t="s">
        <v>1654</v>
      </c>
      <c r="F1701" s="5" t="s">
        <v>1655</v>
      </c>
      <c r="G1701" s="2" t="e">
        <v>#N/A</v>
      </c>
      <c r="H1701" s="2" t="s">
        <v>5089</v>
      </c>
    </row>
    <row r="1702" spans="1:8" ht="10.95" hidden="1" customHeight="1" outlineLevel="3" x14ac:dyDescent="0.2">
      <c r="A1702" s="4" t="s">
        <v>1654</v>
      </c>
      <c r="B1702" s="5" t="s">
        <v>1702</v>
      </c>
      <c r="C1702" s="5" t="s">
        <v>1702</v>
      </c>
      <c r="D1702" s="5"/>
      <c r="E1702" s="4" t="s">
        <v>1654</v>
      </c>
      <c r="F1702" s="5" t="s">
        <v>1702</v>
      </c>
      <c r="G1702" s="2" t="e">
        <v>#N/A</v>
      </c>
      <c r="H1702" s="2" t="s">
        <v>5089</v>
      </c>
    </row>
    <row r="1703" spans="1:8" s="6" customFormat="1" ht="10.95" customHeight="1" outlineLevel="4" x14ac:dyDescent="0.2">
      <c r="A1703" s="4" t="s">
        <v>1654</v>
      </c>
      <c r="B1703" s="5" t="s">
        <v>1702</v>
      </c>
      <c r="C1703" s="7"/>
      <c r="D1703" s="7" t="s">
        <v>1703</v>
      </c>
      <c r="E1703" s="4" t="s">
        <v>1654</v>
      </c>
      <c r="F1703" s="5" t="s">
        <v>1702</v>
      </c>
      <c r="G1703" s="2">
        <v>53.800647428476935</v>
      </c>
      <c r="H1703" s="2" t="s">
        <v>5091</v>
      </c>
    </row>
    <row r="1704" spans="1:8" s="6" customFormat="1" ht="10.95" customHeight="1" outlineLevel="4" x14ac:dyDescent="0.2">
      <c r="A1704" s="4" t="s">
        <v>1654</v>
      </c>
      <c r="B1704" s="5" t="s">
        <v>1702</v>
      </c>
      <c r="C1704" s="7"/>
      <c r="D1704" s="7" t="s">
        <v>1704</v>
      </c>
      <c r="E1704" s="4" t="s">
        <v>1654</v>
      </c>
      <c r="F1704" s="5" t="s">
        <v>1702</v>
      </c>
      <c r="G1704" s="2">
        <v>6.6019894988357413</v>
      </c>
      <c r="H1704" s="2" t="s">
        <v>5090</v>
      </c>
    </row>
    <row r="1705" spans="1:8" s="6" customFormat="1" ht="10.95" customHeight="1" outlineLevel="4" x14ac:dyDescent="0.2">
      <c r="A1705" s="4" t="s">
        <v>1654</v>
      </c>
      <c r="B1705" s="5" t="s">
        <v>1702</v>
      </c>
      <c r="C1705" s="7"/>
      <c r="D1705" s="7" t="s">
        <v>1705</v>
      </c>
      <c r="E1705" s="4" t="s">
        <v>1654</v>
      </c>
      <c r="F1705" s="5" t="s">
        <v>1702</v>
      </c>
      <c r="G1705" s="2">
        <v>8.1292144046152703</v>
      </c>
      <c r="H1705" s="2" t="s">
        <v>5090</v>
      </c>
    </row>
    <row r="1706" spans="1:8" s="6" customFormat="1" ht="22.95" customHeight="1" outlineLevel="4" x14ac:dyDescent="0.2">
      <c r="A1706" s="4" t="s">
        <v>1654</v>
      </c>
      <c r="B1706" s="5" t="s">
        <v>1702</v>
      </c>
      <c r="C1706" s="7"/>
      <c r="D1706" s="7" t="s">
        <v>1706</v>
      </c>
      <c r="E1706" s="4" t="s">
        <v>1654</v>
      </c>
      <c r="F1706" s="5" t="s">
        <v>1702</v>
      </c>
      <c r="G1706" s="2">
        <v>11.557004849729195</v>
      </c>
      <c r="H1706" s="2" t="s">
        <v>5091</v>
      </c>
    </row>
    <row r="1707" spans="1:8" s="6" customFormat="1" ht="10.95" customHeight="1" outlineLevel="4" x14ac:dyDescent="0.2">
      <c r="A1707" s="4" t="s">
        <v>1654</v>
      </c>
      <c r="B1707" s="5" t="s">
        <v>1702</v>
      </c>
      <c r="C1707" s="7"/>
      <c r="D1707" s="7" t="s">
        <v>1707</v>
      </c>
      <c r="E1707" s="4" t="s">
        <v>1654</v>
      </c>
      <c r="F1707" s="5" t="s">
        <v>1702</v>
      </c>
      <c r="G1707" s="2">
        <v>5.132684883881157</v>
      </c>
      <c r="H1707" s="2" t="s">
        <v>5091</v>
      </c>
    </row>
    <row r="1708" spans="1:8" s="6" customFormat="1" ht="10.95" customHeight="1" outlineLevel="4" x14ac:dyDescent="0.2">
      <c r="A1708" s="4" t="s">
        <v>1654</v>
      </c>
      <c r="B1708" s="5" t="s">
        <v>1702</v>
      </c>
      <c r="C1708" s="7"/>
      <c r="D1708" s="7" t="s">
        <v>1708</v>
      </c>
      <c r="E1708" s="4" t="s">
        <v>1654</v>
      </c>
      <c r="F1708" s="5" t="s">
        <v>1702</v>
      </c>
      <c r="G1708" s="2">
        <v>18.549183472700445</v>
      </c>
      <c r="H1708" s="2" t="s">
        <v>5091</v>
      </c>
    </row>
    <row r="1709" spans="1:8" s="6" customFormat="1" ht="22.95" customHeight="1" outlineLevel="4" x14ac:dyDescent="0.2">
      <c r="A1709" s="4" t="s">
        <v>1654</v>
      </c>
      <c r="B1709" s="5" t="s">
        <v>1702</v>
      </c>
      <c r="C1709" s="7"/>
      <c r="D1709" s="7" t="s">
        <v>1709</v>
      </c>
      <c r="E1709" s="4" t="s">
        <v>1654</v>
      </c>
      <c r="F1709" s="5" t="s">
        <v>1702</v>
      </c>
      <c r="G1709" s="2">
        <v>15.97305124421149</v>
      </c>
      <c r="H1709" s="2" t="s">
        <v>5091</v>
      </c>
    </row>
    <row r="1710" spans="1:8" s="6" customFormat="1" ht="10.95" customHeight="1" outlineLevel="4" x14ac:dyDescent="0.2">
      <c r="A1710" s="4" t="s">
        <v>1654</v>
      </c>
      <c r="B1710" s="5" t="s">
        <v>1702</v>
      </c>
      <c r="C1710" s="7"/>
      <c r="D1710" s="7" t="s">
        <v>1710</v>
      </c>
      <c r="E1710" s="4" t="s">
        <v>1654</v>
      </c>
      <c r="F1710" s="5" t="s">
        <v>1702</v>
      </c>
      <c r="G1710" s="2">
        <v>56.169692839316568</v>
      </c>
      <c r="H1710" s="2" t="s">
        <v>5089</v>
      </c>
    </row>
    <row r="1711" spans="1:8" s="6" customFormat="1" ht="10.95" customHeight="1" outlineLevel="4" x14ac:dyDescent="0.2">
      <c r="A1711" s="4" t="s">
        <v>1654</v>
      </c>
      <c r="B1711" s="5" t="s">
        <v>1702</v>
      </c>
      <c r="C1711" s="7"/>
      <c r="D1711" s="7" t="s">
        <v>1711</v>
      </c>
      <c r="E1711" s="4" t="s">
        <v>1654</v>
      </c>
      <c r="F1711" s="5" t="s">
        <v>1702</v>
      </c>
      <c r="G1711" s="2">
        <v>50.46829237668161</v>
      </c>
      <c r="H1711" s="2" t="s">
        <v>5089</v>
      </c>
    </row>
    <row r="1712" spans="1:8" s="6" customFormat="1" ht="10.95" customHeight="1" outlineLevel="4" x14ac:dyDescent="0.2">
      <c r="A1712" s="4" t="s">
        <v>1654</v>
      </c>
      <c r="B1712" s="5" t="s">
        <v>1702</v>
      </c>
      <c r="C1712" s="7"/>
      <c r="D1712" s="7" t="s">
        <v>1712</v>
      </c>
      <c r="E1712" s="4" t="s">
        <v>1654</v>
      </c>
      <c r="F1712" s="5" t="s">
        <v>1702</v>
      </c>
      <c r="G1712" s="2">
        <v>43.255285955372209</v>
      </c>
      <c r="H1712" s="2" t="s">
        <v>5089</v>
      </c>
    </row>
    <row r="1713" spans="1:8" s="6" customFormat="1" ht="10.95" customHeight="1" outlineLevel="4" x14ac:dyDescent="0.2">
      <c r="A1713" s="4" t="s">
        <v>1654</v>
      </c>
      <c r="B1713" s="5" t="s">
        <v>1702</v>
      </c>
      <c r="C1713" s="7"/>
      <c r="D1713" s="7" t="s">
        <v>1713</v>
      </c>
      <c r="E1713" s="4" t="s">
        <v>1654</v>
      </c>
      <c r="F1713" s="5" t="s">
        <v>1702</v>
      </c>
      <c r="G1713" s="2">
        <v>30.443644043110982</v>
      </c>
      <c r="H1713" s="2" t="s">
        <v>5089</v>
      </c>
    </row>
    <row r="1714" spans="1:8" s="6" customFormat="1" ht="10.95" customHeight="1" outlineLevel="4" x14ac:dyDescent="0.2">
      <c r="A1714" s="4" t="s">
        <v>1654</v>
      </c>
      <c r="B1714" s="5" t="s">
        <v>1702</v>
      </c>
      <c r="C1714" s="7"/>
      <c r="D1714" s="7" t="s">
        <v>1714</v>
      </c>
      <c r="E1714" s="4" t="s">
        <v>1654</v>
      </c>
      <c r="F1714" s="5" t="s">
        <v>1702</v>
      </c>
      <c r="G1714" s="2">
        <v>12.400902612826604</v>
      </c>
      <c r="H1714" s="2" t="s">
        <v>5089</v>
      </c>
    </row>
    <row r="1715" spans="1:8" s="6" customFormat="1" ht="22.95" customHeight="1" outlineLevel="4" x14ac:dyDescent="0.2">
      <c r="A1715" s="4" t="s">
        <v>1654</v>
      </c>
      <c r="B1715" s="5" t="s">
        <v>1702</v>
      </c>
      <c r="C1715" s="7"/>
      <c r="D1715" s="7" t="s">
        <v>1715</v>
      </c>
      <c r="E1715" s="4" t="s">
        <v>1654</v>
      </c>
      <c r="F1715" s="5" t="s">
        <v>1702</v>
      </c>
      <c r="G1715" s="2">
        <v>15.24</v>
      </c>
      <c r="H1715" s="2" t="s">
        <v>5089</v>
      </c>
    </row>
    <row r="1716" spans="1:8" s="6" customFormat="1" ht="10.95" customHeight="1" outlineLevel="4" x14ac:dyDescent="0.2">
      <c r="A1716" s="4" t="s">
        <v>1654</v>
      </c>
      <c r="B1716" s="5" t="s">
        <v>1702</v>
      </c>
      <c r="C1716" s="7"/>
      <c r="D1716" s="7" t="s">
        <v>1716</v>
      </c>
      <c r="E1716" s="4" t="s">
        <v>1654</v>
      </c>
      <c r="F1716" s="5" t="s">
        <v>1702</v>
      </c>
      <c r="G1716" s="2">
        <v>54.14756142886641</v>
      </c>
      <c r="H1716" s="2" t="s">
        <v>5089</v>
      </c>
    </row>
    <row r="1717" spans="1:8" s="6" customFormat="1" ht="10.95" customHeight="1" outlineLevel="4" x14ac:dyDescent="0.2">
      <c r="A1717" s="4" t="s">
        <v>1654</v>
      </c>
      <c r="B1717" s="5" t="s">
        <v>1702</v>
      </c>
      <c r="C1717" s="7"/>
      <c r="D1717" s="7" t="s">
        <v>1717</v>
      </c>
      <c r="E1717" s="4" t="s">
        <v>1654</v>
      </c>
      <c r="F1717" s="5" t="s">
        <v>1702</v>
      </c>
      <c r="G1717" s="2">
        <v>48.857268916369733</v>
      </c>
      <c r="H1717" s="2" t="s">
        <v>5089</v>
      </c>
    </row>
    <row r="1718" spans="1:8" s="6" customFormat="1" ht="10.95" customHeight="1" outlineLevel="4" x14ac:dyDescent="0.2">
      <c r="A1718" s="4" t="s">
        <v>1654</v>
      </c>
      <c r="B1718" s="5" t="s">
        <v>1702</v>
      </c>
      <c r="C1718" s="7"/>
      <c r="D1718" s="7" t="s">
        <v>1718</v>
      </c>
      <c r="E1718" s="4" t="s">
        <v>1654</v>
      </c>
      <c r="F1718" s="5" t="s">
        <v>1702</v>
      </c>
      <c r="G1718" s="2">
        <v>26.782868551147164</v>
      </c>
      <c r="H1718" s="2" t="s">
        <v>5089</v>
      </c>
    </row>
    <row r="1719" spans="1:8" s="6" customFormat="1" ht="22.95" customHeight="1" outlineLevel="4" x14ac:dyDescent="0.2">
      <c r="A1719" s="4" t="s">
        <v>1654</v>
      </c>
      <c r="B1719" s="5" t="s">
        <v>1702</v>
      </c>
      <c r="C1719" s="7"/>
      <c r="D1719" s="7" t="s">
        <v>1719</v>
      </c>
      <c r="E1719" s="4" t="s">
        <v>1654</v>
      </c>
      <c r="F1719" s="5" t="s">
        <v>1702</v>
      </c>
      <c r="G1719" s="2">
        <v>15.5</v>
      </c>
      <c r="H1719" s="2" t="s">
        <v>5089</v>
      </c>
    </row>
    <row r="1720" spans="1:8" s="6" customFormat="1" ht="10.95" customHeight="1" outlineLevel="4" x14ac:dyDescent="0.2">
      <c r="A1720" s="4" t="s">
        <v>1654</v>
      </c>
      <c r="B1720" s="5" t="s">
        <v>1702</v>
      </c>
      <c r="C1720" s="7"/>
      <c r="D1720" s="7" t="s">
        <v>1720</v>
      </c>
      <c r="E1720" s="4" t="s">
        <v>1654</v>
      </c>
      <c r="F1720" s="5" t="s">
        <v>1702</v>
      </c>
      <c r="G1720" s="2">
        <v>14.360462104488594</v>
      </c>
      <c r="H1720" s="2" t="s">
        <v>5089</v>
      </c>
    </row>
    <row r="1721" spans="1:8" s="6" customFormat="1" ht="10.95" customHeight="1" outlineLevel="4" x14ac:dyDescent="0.2">
      <c r="A1721" s="4" t="s">
        <v>1654</v>
      </c>
      <c r="B1721" s="5" t="s">
        <v>1702</v>
      </c>
      <c r="C1721" s="7"/>
      <c r="D1721" s="7" t="s">
        <v>1721</v>
      </c>
      <c r="E1721" s="4" t="s">
        <v>1654</v>
      </c>
      <c r="F1721" s="5" t="s">
        <v>1702</v>
      </c>
      <c r="G1721" s="2">
        <v>43.052129585516909</v>
      </c>
      <c r="H1721" s="2" t="s">
        <v>5089</v>
      </c>
    </row>
    <row r="1722" spans="1:8" s="6" customFormat="1" ht="22.95" customHeight="1" outlineLevel="4" x14ac:dyDescent="0.2">
      <c r="A1722" s="4" t="s">
        <v>1654</v>
      </c>
      <c r="B1722" s="5" t="s">
        <v>1702</v>
      </c>
      <c r="C1722" s="7"/>
      <c r="D1722" s="7" t="s">
        <v>1722</v>
      </c>
      <c r="E1722" s="4" t="s">
        <v>1654</v>
      </c>
      <c r="F1722" s="5" t="s">
        <v>1702</v>
      </c>
      <c r="G1722" s="2">
        <v>15.24</v>
      </c>
      <c r="H1722" s="2" t="s">
        <v>5089</v>
      </c>
    </row>
    <row r="1723" spans="1:8" s="6" customFormat="1" ht="10.95" customHeight="1" outlineLevel="4" x14ac:dyDescent="0.2">
      <c r="A1723" s="4" t="s">
        <v>1654</v>
      </c>
      <c r="B1723" s="5" t="s">
        <v>1702</v>
      </c>
      <c r="C1723" s="7"/>
      <c r="D1723" s="7" t="s">
        <v>1723</v>
      </c>
      <c r="E1723" s="4" t="s">
        <v>1654</v>
      </c>
      <c r="F1723" s="5" t="s">
        <v>1702</v>
      </c>
      <c r="G1723" s="2">
        <v>46.763931832014606</v>
      </c>
      <c r="H1723" s="2" t="s">
        <v>5089</v>
      </c>
    </row>
    <row r="1724" spans="1:8" s="6" customFormat="1" ht="22.95" customHeight="1" outlineLevel="4" x14ac:dyDescent="0.2">
      <c r="A1724" s="4" t="s">
        <v>1654</v>
      </c>
      <c r="B1724" s="5" t="s">
        <v>1702</v>
      </c>
      <c r="C1724" s="7"/>
      <c r="D1724" s="7" t="s">
        <v>1724</v>
      </c>
      <c r="E1724" s="4" t="s">
        <v>1654</v>
      </c>
      <c r="F1724" s="5" t="s">
        <v>1702</v>
      </c>
      <c r="G1724" s="2">
        <v>16.000276035131744</v>
      </c>
      <c r="H1724" s="2" t="s">
        <v>5089</v>
      </c>
    </row>
    <row r="1725" spans="1:8" s="6" customFormat="1" ht="10.95" customHeight="1" outlineLevel="4" x14ac:dyDescent="0.2">
      <c r="A1725" s="4" t="s">
        <v>1654</v>
      </c>
      <c r="B1725" s="5" t="s">
        <v>1702</v>
      </c>
      <c r="C1725" s="7"/>
      <c r="D1725" s="7" t="s">
        <v>1725</v>
      </c>
      <c r="E1725" s="4" t="s">
        <v>1654</v>
      </c>
      <c r="F1725" s="5" t="s">
        <v>1702</v>
      </c>
      <c r="G1725" s="2">
        <v>17.077452253628724</v>
      </c>
      <c r="H1725" s="2" t="s">
        <v>5089</v>
      </c>
    </row>
    <row r="1726" spans="1:8" s="6" customFormat="1" ht="10.95" customHeight="1" outlineLevel="4" x14ac:dyDescent="0.2">
      <c r="A1726" s="4" t="s">
        <v>1654</v>
      </c>
      <c r="B1726" s="5" t="s">
        <v>1702</v>
      </c>
      <c r="C1726" s="7"/>
      <c r="D1726" s="7" t="s">
        <v>1726</v>
      </c>
      <c r="E1726" s="4" t="s">
        <v>1654</v>
      </c>
      <c r="F1726" s="5" t="s">
        <v>1702</v>
      </c>
      <c r="G1726" s="2">
        <v>42.876322645290578</v>
      </c>
      <c r="H1726" s="2" t="s">
        <v>5089</v>
      </c>
    </row>
    <row r="1727" spans="1:8" s="6" customFormat="1" ht="10.95" customHeight="1" outlineLevel="4" x14ac:dyDescent="0.2">
      <c r="A1727" s="4" t="s">
        <v>1654</v>
      </c>
      <c r="B1727" s="5" t="s">
        <v>1702</v>
      </c>
      <c r="C1727" s="7"/>
      <c r="D1727" s="7" t="s">
        <v>1727</v>
      </c>
      <c r="E1727" s="4" t="s">
        <v>1654</v>
      </c>
      <c r="F1727" s="5" t="s">
        <v>1702</v>
      </c>
      <c r="G1727" s="2">
        <v>8.2293043124491447</v>
      </c>
      <c r="H1727" s="2" t="s">
        <v>5089</v>
      </c>
    </row>
    <row r="1728" spans="1:8" s="6" customFormat="1" ht="10.95" customHeight="1" outlineLevel="4" x14ac:dyDescent="0.2">
      <c r="A1728" s="4" t="s">
        <v>1654</v>
      </c>
      <c r="B1728" s="5" t="s">
        <v>1702</v>
      </c>
      <c r="C1728" s="7"/>
      <c r="D1728" s="7" t="s">
        <v>1728</v>
      </c>
      <c r="E1728" s="4" t="s">
        <v>1654</v>
      </c>
      <c r="F1728" s="5" t="s">
        <v>1702</v>
      </c>
      <c r="G1728" s="2">
        <v>4.7784544812985175</v>
      </c>
      <c r="H1728" s="2" t="s">
        <v>5089</v>
      </c>
    </row>
    <row r="1729" spans="1:8" s="6" customFormat="1" ht="10.95" customHeight="1" outlineLevel="4" x14ac:dyDescent="0.2">
      <c r="A1729" s="4" t="s">
        <v>1654</v>
      </c>
      <c r="B1729" s="5" t="s">
        <v>1702</v>
      </c>
      <c r="C1729" s="7"/>
      <c r="D1729" s="7" t="s">
        <v>1729</v>
      </c>
      <c r="E1729" s="4" t="s">
        <v>1654</v>
      </c>
      <c r="F1729" s="5" t="s">
        <v>1702</v>
      </c>
      <c r="G1729" s="2">
        <v>6.762778827977316</v>
      </c>
      <c r="H1729" s="2" t="s">
        <v>5089</v>
      </c>
    </row>
    <row r="1730" spans="1:8" s="6" customFormat="1" ht="10.95" customHeight="1" outlineLevel="4" x14ac:dyDescent="0.2">
      <c r="A1730" s="4" t="s">
        <v>1654</v>
      </c>
      <c r="B1730" s="5" t="s">
        <v>1702</v>
      </c>
      <c r="C1730" s="7"/>
      <c r="D1730" s="7" t="s">
        <v>1730</v>
      </c>
      <c r="E1730" s="4" t="s">
        <v>1654</v>
      </c>
      <c r="F1730" s="5" t="s">
        <v>1702</v>
      </c>
      <c r="G1730" s="2">
        <v>34.951863517060367</v>
      </c>
      <c r="H1730" s="2" t="s">
        <v>5089</v>
      </c>
    </row>
    <row r="1731" spans="1:8" s="6" customFormat="1" ht="10.95" customHeight="1" outlineLevel="4" x14ac:dyDescent="0.2">
      <c r="A1731" s="4" t="s">
        <v>1654</v>
      </c>
      <c r="B1731" s="5" t="s">
        <v>1702</v>
      </c>
      <c r="C1731" s="7"/>
      <c r="D1731" s="7" t="s">
        <v>1731</v>
      </c>
      <c r="E1731" s="4" t="s">
        <v>1654</v>
      </c>
      <c r="F1731" s="5" t="s">
        <v>1702</v>
      </c>
      <c r="G1731" s="2">
        <v>51</v>
      </c>
      <c r="H1731" s="2" t="s">
        <v>5089</v>
      </c>
    </row>
    <row r="1732" spans="1:8" s="6" customFormat="1" ht="10.95" customHeight="1" outlineLevel="4" x14ac:dyDescent="0.2">
      <c r="A1732" s="4" t="s">
        <v>1654</v>
      </c>
      <c r="B1732" s="5" t="s">
        <v>1702</v>
      </c>
      <c r="C1732" s="7"/>
      <c r="D1732" s="7" t="s">
        <v>1732</v>
      </c>
      <c r="E1732" s="4" t="s">
        <v>1654</v>
      </c>
      <c r="F1732" s="5" t="s">
        <v>1702</v>
      </c>
      <c r="G1732" s="2">
        <v>10</v>
      </c>
      <c r="H1732" s="2" t="s">
        <v>5089</v>
      </c>
    </row>
    <row r="1733" spans="1:8" s="6" customFormat="1" ht="10.95" customHeight="1" outlineLevel="4" x14ac:dyDescent="0.2">
      <c r="A1733" s="4" t="s">
        <v>1654</v>
      </c>
      <c r="B1733" s="5" t="s">
        <v>1702</v>
      </c>
      <c r="C1733" s="7"/>
      <c r="D1733" s="7" t="s">
        <v>1733</v>
      </c>
      <c r="E1733" s="4" t="s">
        <v>1654</v>
      </c>
      <c r="F1733" s="5" t="s">
        <v>1702</v>
      </c>
      <c r="G1733" s="2">
        <v>8.0908087091757395</v>
      </c>
      <c r="H1733" s="2" t="s">
        <v>5089</v>
      </c>
    </row>
    <row r="1734" spans="1:8" s="6" customFormat="1" ht="10.95" customHeight="1" outlineLevel="4" x14ac:dyDescent="0.2">
      <c r="A1734" s="4" t="s">
        <v>1654</v>
      </c>
      <c r="B1734" s="5" t="s">
        <v>1702</v>
      </c>
      <c r="C1734" s="7"/>
      <c r="D1734" s="7" t="s">
        <v>1734</v>
      </c>
      <c r="E1734" s="4" t="s">
        <v>1654</v>
      </c>
      <c r="F1734" s="5" t="s">
        <v>1702</v>
      </c>
      <c r="G1734" s="2">
        <v>9.1999999999999993</v>
      </c>
      <c r="H1734" s="2" t="s">
        <v>5089</v>
      </c>
    </row>
    <row r="1735" spans="1:8" s="6" customFormat="1" ht="22.95" customHeight="1" outlineLevel="4" x14ac:dyDescent="0.2">
      <c r="A1735" s="4" t="s">
        <v>1654</v>
      </c>
      <c r="B1735" s="5" t="s">
        <v>1702</v>
      </c>
      <c r="C1735" s="7"/>
      <c r="D1735" s="7" t="s">
        <v>1735</v>
      </c>
      <c r="E1735" s="4" t="s">
        <v>1654</v>
      </c>
      <c r="F1735" s="5" t="s">
        <v>1702</v>
      </c>
      <c r="G1735" s="2">
        <v>41</v>
      </c>
      <c r="H1735" s="2" t="s">
        <v>5089</v>
      </c>
    </row>
    <row r="1736" spans="1:8" s="6" customFormat="1" ht="10.95" customHeight="1" outlineLevel="4" x14ac:dyDescent="0.2">
      <c r="A1736" s="4" t="s">
        <v>1654</v>
      </c>
      <c r="B1736" s="5" t="s">
        <v>1702</v>
      </c>
      <c r="C1736" s="7"/>
      <c r="D1736" s="7" t="s">
        <v>1736</v>
      </c>
      <c r="E1736" s="4" t="s">
        <v>1654</v>
      </c>
      <c r="F1736" s="5" t="s">
        <v>1702</v>
      </c>
      <c r="G1736" s="2">
        <v>59.264021534320321</v>
      </c>
      <c r="H1736" s="2" t="s">
        <v>5089</v>
      </c>
    </row>
    <row r="1737" spans="1:8" ht="10.95" hidden="1" customHeight="1" outlineLevel="3" x14ac:dyDescent="0.2">
      <c r="A1737" s="4" t="s">
        <v>1654</v>
      </c>
      <c r="B1737" s="5" t="s">
        <v>1737</v>
      </c>
      <c r="C1737" s="5" t="s">
        <v>1737</v>
      </c>
      <c r="D1737" s="5"/>
      <c r="E1737" s="4" t="s">
        <v>1654</v>
      </c>
      <c r="F1737" s="5" t="s">
        <v>1737</v>
      </c>
      <c r="G1737" s="2" t="e">
        <v>#N/A</v>
      </c>
      <c r="H1737" s="2" t="s">
        <v>5089</v>
      </c>
    </row>
    <row r="1738" spans="1:8" s="6" customFormat="1" ht="10.95" customHeight="1" outlineLevel="4" x14ac:dyDescent="0.2">
      <c r="A1738" s="4" t="s">
        <v>1654</v>
      </c>
      <c r="B1738" s="5" t="s">
        <v>1737</v>
      </c>
      <c r="C1738" s="7"/>
      <c r="D1738" s="7" t="s">
        <v>1738</v>
      </c>
      <c r="E1738" s="4" t="s">
        <v>1654</v>
      </c>
      <c r="F1738" s="5" t="s">
        <v>1737</v>
      </c>
      <c r="G1738" s="2">
        <v>1.6680582628056724</v>
      </c>
      <c r="H1738" s="2" t="s">
        <v>5090</v>
      </c>
    </row>
    <row r="1739" spans="1:8" s="6" customFormat="1" ht="10.95" customHeight="1" outlineLevel="4" x14ac:dyDescent="0.2">
      <c r="A1739" s="4" t="s">
        <v>1654</v>
      </c>
      <c r="B1739" s="5" t="s">
        <v>1737</v>
      </c>
      <c r="C1739" s="7"/>
      <c r="D1739" s="7" t="s">
        <v>1739</v>
      </c>
      <c r="E1739" s="4" t="s">
        <v>1654</v>
      </c>
      <c r="F1739" s="5" t="s">
        <v>1737</v>
      </c>
      <c r="G1739" s="2">
        <v>3.6683331411132634</v>
      </c>
      <c r="H1739" s="2" t="s">
        <v>5090</v>
      </c>
    </row>
    <row r="1740" spans="1:8" s="6" customFormat="1" ht="10.95" customHeight="1" outlineLevel="4" x14ac:dyDescent="0.2">
      <c r="A1740" s="4" t="s">
        <v>1654</v>
      </c>
      <c r="B1740" s="5" t="s">
        <v>1737</v>
      </c>
      <c r="C1740" s="7"/>
      <c r="D1740" s="7" t="s">
        <v>1740</v>
      </c>
      <c r="E1740" s="4" t="s">
        <v>1654</v>
      </c>
      <c r="F1740" s="5" t="s">
        <v>1737</v>
      </c>
      <c r="G1740" s="2">
        <v>770.33722633744856</v>
      </c>
      <c r="H1740" s="2" t="s">
        <v>5089</v>
      </c>
    </row>
    <row r="1741" spans="1:8" s="6" customFormat="1" ht="10.95" customHeight="1" outlineLevel="4" x14ac:dyDescent="0.2">
      <c r="A1741" s="4" t="s">
        <v>1654</v>
      </c>
      <c r="B1741" s="5" t="s">
        <v>1737</v>
      </c>
      <c r="C1741" s="7"/>
      <c r="D1741" s="7" t="s">
        <v>1741</v>
      </c>
      <c r="E1741" s="4" t="s">
        <v>1654</v>
      </c>
      <c r="F1741" s="5" t="s">
        <v>1737</v>
      </c>
      <c r="G1741" s="2">
        <v>2</v>
      </c>
      <c r="H1741" s="2" t="s">
        <v>5090</v>
      </c>
    </row>
    <row r="1742" spans="1:8" s="6" customFormat="1" ht="10.95" customHeight="1" outlineLevel="4" x14ac:dyDescent="0.2">
      <c r="A1742" s="4" t="s">
        <v>1654</v>
      </c>
      <c r="B1742" s="5" t="s">
        <v>1737</v>
      </c>
      <c r="C1742" s="7"/>
      <c r="D1742" s="7" t="s">
        <v>1742</v>
      </c>
      <c r="E1742" s="4" t="s">
        <v>1654</v>
      </c>
      <c r="F1742" s="5" t="s">
        <v>1737</v>
      </c>
      <c r="G1742" s="2">
        <v>71.022009759072887</v>
      </c>
      <c r="H1742" s="2" t="s">
        <v>5089</v>
      </c>
    </row>
    <row r="1743" spans="1:8" s="6" customFormat="1" ht="10.95" customHeight="1" outlineLevel="4" x14ac:dyDescent="0.2">
      <c r="A1743" s="4" t="s">
        <v>1654</v>
      </c>
      <c r="B1743" s="5" t="s">
        <v>1737</v>
      </c>
      <c r="C1743" s="7"/>
      <c r="D1743" s="7" t="s">
        <v>1743</v>
      </c>
      <c r="E1743" s="4" t="s">
        <v>1654</v>
      </c>
      <c r="F1743" s="5" t="s">
        <v>1737</v>
      </c>
      <c r="G1743" s="2">
        <v>2.349311969675894</v>
      </c>
      <c r="H1743" s="2" t="s">
        <v>5091</v>
      </c>
    </row>
    <row r="1744" spans="1:8" s="6" customFormat="1" ht="10.95" customHeight="1" outlineLevel="4" x14ac:dyDescent="0.2">
      <c r="A1744" s="4" t="s">
        <v>1654</v>
      </c>
      <c r="B1744" s="5" t="s">
        <v>1737</v>
      </c>
      <c r="C1744" s="7"/>
      <c r="D1744" s="7" t="s">
        <v>1744</v>
      </c>
      <c r="E1744" s="4" t="s">
        <v>1654</v>
      </c>
      <c r="F1744" s="5" t="s">
        <v>1737</v>
      </c>
      <c r="G1744" s="2">
        <v>519.65322981366455</v>
      </c>
      <c r="H1744" s="2" t="s">
        <v>5089</v>
      </c>
    </row>
    <row r="1745" spans="1:8" s="6" customFormat="1" ht="10.95" customHeight="1" outlineLevel="4" x14ac:dyDescent="0.2">
      <c r="A1745" s="4" t="s">
        <v>1654</v>
      </c>
      <c r="B1745" s="5" t="s">
        <v>1737</v>
      </c>
      <c r="C1745" s="7"/>
      <c r="D1745" s="7" t="s">
        <v>1745</v>
      </c>
      <c r="E1745" s="4" t="s">
        <v>1654</v>
      </c>
      <c r="F1745" s="5" t="s">
        <v>1737</v>
      </c>
      <c r="G1745" s="2">
        <v>450.44459016393444</v>
      </c>
      <c r="H1745" s="2" t="s">
        <v>5089</v>
      </c>
    </row>
    <row r="1746" spans="1:8" s="6" customFormat="1" ht="10.95" customHeight="1" outlineLevel="4" x14ac:dyDescent="0.2">
      <c r="A1746" s="4" t="s">
        <v>1654</v>
      </c>
      <c r="B1746" s="5" t="s">
        <v>1737</v>
      </c>
      <c r="C1746" s="7"/>
      <c r="D1746" s="7" t="s">
        <v>1746</v>
      </c>
      <c r="E1746" s="4" t="s">
        <v>1654</v>
      </c>
      <c r="F1746" s="5" t="s">
        <v>1737</v>
      </c>
      <c r="G1746" s="2">
        <v>168.72486187845305</v>
      </c>
      <c r="H1746" s="2" t="s">
        <v>5089</v>
      </c>
    </row>
    <row r="1747" spans="1:8" s="6" customFormat="1" ht="10.95" customHeight="1" outlineLevel="4" x14ac:dyDescent="0.2">
      <c r="A1747" s="4" t="s">
        <v>1654</v>
      </c>
      <c r="B1747" s="5" t="s">
        <v>1737</v>
      </c>
      <c r="C1747" s="7"/>
      <c r="D1747" s="7" t="s">
        <v>1747</v>
      </c>
      <c r="E1747" s="4" t="s">
        <v>1654</v>
      </c>
      <c r="F1747" s="5" t="s">
        <v>1737</v>
      </c>
      <c r="G1747" s="2">
        <v>44.264971910112358</v>
      </c>
      <c r="H1747" s="2" t="s">
        <v>5089</v>
      </c>
    </row>
    <row r="1748" spans="1:8" s="6" customFormat="1" ht="10.95" customHeight="1" outlineLevel="4" x14ac:dyDescent="0.2">
      <c r="A1748" s="4" t="s">
        <v>1654</v>
      </c>
      <c r="B1748" s="5" t="s">
        <v>1737</v>
      </c>
      <c r="C1748" s="7"/>
      <c r="D1748" s="7" t="s">
        <v>1748</v>
      </c>
      <c r="E1748" s="4" t="s">
        <v>1654</v>
      </c>
      <c r="F1748" s="5" t="s">
        <v>1737</v>
      </c>
      <c r="G1748" s="2">
        <v>291.65892193308548</v>
      </c>
      <c r="H1748" s="2" t="s">
        <v>5089</v>
      </c>
    </row>
    <row r="1749" spans="1:8" s="6" customFormat="1" ht="22.95" customHeight="1" outlineLevel="4" x14ac:dyDescent="0.2">
      <c r="A1749" s="4" t="s">
        <v>1654</v>
      </c>
      <c r="B1749" s="5" t="s">
        <v>1737</v>
      </c>
      <c r="C1749" s="7"/>
      <c r="D1749" s="7" t="s">
        <v>1749</v>
      </c>
      <c r="E1749" s="4" t="s">
        <v>1654</v>
      </c>
      <c r="F1749" s="5" t="s">
        <v>1737</v>
      </c>
      <c r="G1749" s="2">
        <v>4139.6324999999997</v>
      </c>
      <c r="H1749" s="2" t="s">
        <v>5089</v>
      </c>
    </row>
    <row r="1750" spans="1:8" s="6" customFormat="1" ht="10.95" customHeight="1" outlineLevel="4" x14ac:dyDescent="0.2">
      <c r="A1750" s="4" t="s">
        <v>1654</v>
      </c>
      <c r="B1750" s="5" t="s">
        <v>1737</v>
      </c>
      <c r="C1750" s="7"/>
      <c r="D1750" s="7" t="s">
        <v>1750</v>
      </c>
      <c r="E1750" s="4" t="s">
        <v>1654</v>
      </c>
      <c r="F1750" s="5" t="s">
        <v>1737</v>
      </c>
      <c r="G1750" s="2">
        <v>1.4948548042490444</v>
      </c>
      <c r="H1750" s="2" t="s">
        <v>5091</v>
      </c>
    </row>
    <row r="1751" spans="1:8" s="6" customFormat="1" ht="10.95" customHeight="1" outlineLevel="4" x14ac:dyDescent="0.2">
      <c r="A1751" s="4" t="s">
        <v>1654</v>
      </c>
      <c r="B1751" s="5" t="s">
        <v>1737</v>
      </c>
      <c r="C1751" s="7"/>
      <c r="D1751" s="7" t="s">
        <v>1751</v>
      </c>
      <c r="E1751" s="4" t="s">
        <v>1654</v>
      </c>
      <c r="F1751" s="5" t="s">
        <v>1737</v>
      </c>
      <c r="G1751" s="2">
        <v>165.01677966101693</v>
      </c>
      <c r="H1751" s="2" t="s">
        <v>5089</v>
      </c>
    </row>
    <row r="1752" spans="1:8" s="6" customFormat="1" ht="10.95" customHeight="1" outlineLevel="4" x14ac:dyDescent="0.2">
      <c r="A1752" s="4" t="s">
        <v>1654</v>
      </c>
      <c r="B1752" s="5" t="s">
        <v>1737</v>
      </c>
      <c r="C1752" s="7"/>
      <c r="D1752" s="7" t="s">
        <v>1752</v>
      </c>
      <c r="E1752" s="4" t="s">
        <v>1654</v>
      </c>
      <c r="F1752" s="5" t="s">
        <v>1737</v>
      </c>
      <c r="G1752" s="2">
        <v>96.692030947775621</v>
      </c>
      <c r="H1752" s="2" t="s">
        <v>5089</v>
      </c>
    </row>
    <row r="1753" spans="1:8" s="6" customFormat="1" ht="10.95" customHeight="1" outlineLevel="4" x14ac:dyDescent="0.2">
      <c r="A1753" s="4" t="s">
        <v>1654</v>
      </c>
      <c r="B1753" s="5" t="s">
        <v>1737</v>
      </c>
      <c r="C1753" s="7"/>
      <c r="D1753" s="7" t="s">
        <v>1753</v>
      </c>
      <c r="E1753" s="4" t="s">
        <v>1654</v>
      </c>
      <c r="F1753" s="5" t="s">
        <v>1737</v>
      </c>
      <c r="G1753" s="2">
        <v>197</v>
      </c>
      <c r="H1753" s="2" t="s">
        <v>5089</v>
      </c>
    </row>
    <row r="1754" spans="1:8" s="6" customFormat="1" ht="10.95" customHeight="1" outlineLevel="4" x14ac:dyDescent="0.2">
      <c r="A1754" s="4" t="s">
        <v>1654</v>
      </c>
      <c r="B1754" s="5" t="s">
        <v>1737</v>
      </c>
      <c r="C1754" s="7"/>
      <c r="D1754" s="7" t="s">
        <v>1754</v>
      </c>
      <c r="E1754" s="4" t="s">
        <v>1654</v>
      </c>
      <c r="F1754" s="5" t="s">
        <v>1737</v>
      </c>
      <c r="G1754" s="2">
        <v>145</v>
      </c>
      <c r="H1754" s="2" t="s">
        <v>5089</v>
      </c>
    </row>
    <row r="1755" spans="1:8" s="6" customFormat="1" ht="10.95" customHeight="1" outlineLevel="4" x14ac:dyDescent="0.2">
      <c r="A1755" s="4" t="s">
        <v>1654</v>
      </c>
      <c r="B1755" s="5" t="s">
        <v>1737</v>
      </c>
      <c r="C1755" s="7"/>
      <c r="D1755" s="7" t="s">
        <v>1755</v>
      </c>
      <c r="E1755" s="4" t="s">
        <v>1654</v>
      </c>
      <c r="F1755" s="5" t="s">
        <v>1737</v>
      </c>
      <c r="G1755" s="2">
        <v>710</v>
      </c>
      <c r="H1755" s="2" t="s">
        <v>5089</v>
      </c>
    </row>
    <row r="1756" spans="1:8" s="6" customFormat="1" ht="22.95" customHeight="1" outlineLevel="4" x14ac:dyDescent="0.2">
      <c r="A1756" s="4" t="s">
        <v>1654</v>
      </c>
      <c r="B1756" s="5" t="s">
        <v>1737</v>
      </c>
      <c r="C1756" s="7"/>
      <c r="D1756" s="7" t="s">
        <v>1756</v>
      </c>
      <c r="E1756" s="4" t="s">
        <v>1654</v>
      </c>
      <c r="F1756" s="5" t="s">
        <v>1737</v>
      </c>
      <c r="G1756" s="2">
        <v>4488</v>
      </c>
      <c r="H1756" s="2" t="s">
        <v>5089</v>
      </c>
    </row>
    <row r="1757" spans="1:8" s="6" customFormat="1" ht="22.95" customHeight="1" outlineLevel="4" x14ac:dyDescent="0.2">
      <c r="A1757" s="4" t="s">
        <v>1654</v>
      </c>
      <c r="B1757" s="5" t="s">
        <v>1737</v>
      </c>
      <c r="C1757" s="7"/>
      <c r="D1757" s="7" t="s">
        <v>1757</v>
      </c>
      <c r="E1757" s="4" t="s">
        <v>1654</v>
      </c>
      <c r="F1757" s="5" t="s">
        <v>1737</v>
      </c>
      <c r="G1757" s="2">
        <v>4445.5</v>
      </c>
      <c r="H1757" s="2" t="s">
        <v>5089</v>
      </c>
    </row>
    <row r="1758" spans="1:8" s="6" customFormat="1" ht="10.95" customHeight="1" outlineLevel="4" x14ac:dyDescent="0.2">
      <c r="A1758" s="4" t="s">
        <v>1654</v>
      </c>
      <c r="B1758" s="5" t="s">
        <v>1737</v>
      </c>
      <c r="C1758" s="7"/>
      <c r="D1758" s="7" t="s">
        <v>1758</v>
      </c>
      <c r="E1758" s="4" t="s">
        <v>1654</v>
      </c>
      <c r="F1758" s="5" t="s">
        <v>1737</v>
      </c>
      <c r="G1758" s="2">
        <v>70.800668896321071</v>
      </c>
      <c r="H1758" s="2" t="s">
        <v>5089</v>
      </c>
    </row>
    <row r="1759" spans="1:8" s="6" customFormat="1" ht="22.95" customHeight="1" outlineLevel="4" x14ac:dyDescent="0.2">
      <c r="A1759" s="4" t="s">
        <v>1654</v>
      </c>
      <c r="B1759" s="5" t="s">
        <v>1737</v>
      </c>
      <c r="C1759" s="7"/>
      <c r="D1759" s="7" t="s">
        <v>1759</v>
      </c>
      <c r="E1759" s="4" t="s">
        <v>1654</v>
      </c>
      <c r="F1759" s="5" t="s">
        <v>1737</v>
      </c>
      <c r="G1759" s="2">
        <v>3527.5</v>
      </c>
      <c r="H1759" s="2" t="s">
        <v>5089</v>
      </c>
    </row>
    <row r="1760" spans="1:8" s="6" customFormat="1" ht="22.95" customHeight="1" outlineLevel="4" x14ac:dyDescent="0.2">
      <c r="A1760" s="4" t="s">
        <v>1654</v>
      </c>
      <c r="B1760" s="5" t="s">
        <v>1737</v>
      </c>
      <c r="C1760" s="7"/>
      <c r="D1760" s="7" t="s">
        <v>1760</v>
      </c>
      <c r="E1760" s="4" t="s">
        <v>1654</v>
      </c>
      <c r="F1760" s="5" t="s">
        <v>1737</v>
      </c>
      <c r="G1760" s="2">
        <v>870</v>
      </c>
      <c r="H1760" s="2" t="s">
        <v>5089</v>
      </c>
    </row>
    <row r="1761" spans="1:8" s="6" customFormat="1" ht="22.95" customHeight="1" outlineLevel="4" x14ac:dyDescent="0.2">
      <c r="A1761" s="4" t="s">
        <v>1654</v>
      </c>
      <c r="B1761" s="5" t="s">
        <v>1737</v>
      </c>
      <c r="C1761" s="7"/>
      <c r="D1761" s="7" t="s">
        <v>1761</v>
      </c>
      <c r="E1761" s="4" t="s">
        <v>1654</v>
      </c>
      <c r="F1761" s="5" t="s">
        <v>1737</v>
      </c>
      <c r="G1761" s="2">
        <v>203</v>
      </c>
      <c r="H1761" s="2" t="s">
        <v>5089</v>
      </c>
    </row>
    <row r="1762" spans="1:8" s="6" customFormat="1" ht="10.95" customHeight="1" outlineLevel="4" x14ac:dyDescent="0.2">
      <c r="A1762" s="4" t="s">
        <v>1654</v>
      </c>
      <c r="B1762" s="5" t="s">
        <v>1737</v>
      </c>
      <c r="C1762" s="7"/>
      <c r="D1762" s="7" t="s">
        <v>1762</v>
      </c>
      <c r="E1762" s="4" t="s">
        <v>1654</v>
      </c>
      <c r="F1762" s="5" t="s">
        <v>1737</v>
      </c>
      <c r="G1762" s="2">
        <v>334</v>
      </c>
      <c r="H1762" s="2" t="s">
        <v>5089</v>
      </c>
    </row>
    <row r="1763" spans="1:8" s="6" customFormat="1" ht="22.95" customHeight="1" outlineLevel="4" x14ac:dyDescent="0.2">
      <c r="A1763" s="4" t="s">
        <v>1654</v>
      </c>
      <c r="B1763" s="5" t="s">
        <v>1737</v>
      </c>
      <c r="C1763" s="7"/>
      <c r="D1763" s="7" t="s">
        <v>1763</v>
      </c>
      <c r="E1763" s="4" t="s">
        <v>1654</v>
      </c>
      <c r="F1763" s="5" t="s">
        <v>1737</v>
      </c>
      <c r="G1763" s="2">
        <v>203.22428571428571</v>
      </c>
      <c r="H1763" s="2" t="s">
        <v>5089</v>
      </c>
    </row>
    <row r="1764" spans="1:8" s="6" customFormat="1" ht="10.95" customHeight="1" outlineLevel="4" x14ac:dyDescent="0.2">
      <c r="A1764" s="4" t="s">
        <v>1654</v>
      </c>
      <c r="B1764" s="5" t="s">
        <v>1737</v>
      </c>
      <c r="C1764" s="7"/>
      <c r="D1764" s="7" t="s">
        <v>1764</v>
      </c>
      <c r="E1764" s="4" t="s">
        <v>1654</v>
      </c>
      <c r="F1764" s="5" t="s">
        <v>1737</v>
      </c>
      <c r="G1764" s="2">
        <v>90</v>
      </c>
      <c r="H1764" s="2" t="s">
        <v>5089</v>
      </c>
    </row>
    <row r="1765" spans="1:8" s="6" customFormat="1" ht="10.95" customHeight="1" outlineLevel="4" x14ac:dyDescent="0.2">
      <c r="A1765" s="4" t="s">
        <v>1654</v>
      </c>
      <c r="B1765" s="5" t="s">
        <v>1737</v>
      </c>
      <c r="C1765" s="7"/>
      <c r="D1765" s="7" t="s">
        <v>1765</v>
      </c>
      <c r="E1765" s="4" t="s">
        <v>1654</v>
      </c>
      <c r="F1765" s="5" t="s">
        <v>1737</v>
      </c>
      <c r="G1765" s="2">
        <v>1600</v>
      </c>
      <c r="H1765" s="2" t="s">
        <v>5089</v>
      </c>
    </row>
    <row r="1766" spans="1:8" s="6" customFormat="1" ht="10.95" customHeight="1" outlineLevel="4" x14ac:dyDescent="0.2">
      <c r="A1766" s="4" t="s">
        <v>1654</v>
      </c>
      <c r="B1766" s="5" t="s">
        <v>1737</v>
      </c>
      <c r="C1766" s="7"/>
      <c r="D1766" s="7" t="s">
        <v>1766</v>
      </c>
      <c r="E1766" s="4" t="s">
        <v>1654</v>
      </c>
      <c r="F1766" s="5" t="s">
        <v>1737</v>
      </c>
      <c r="G1766" s="2">
        <v>4734.5</v>
      </c>
      <c r="H1766" s="2" t="s">
        <v>5089</v>
      </c>
    </row>
    <row r="1767" spans="1:8" s="6" customFormat="1" ht="22.95" customHeight="1" outlineLevel="4" x14ac:dyDescent="0.2">
      <c r="A1767" s="4" t="s">
        <v>1654</v>
      </c>
      <c r="B1767" s="5" t="s">
        <v>1737</v>
      </c>
      <c r="C1767" s="7"/>
      <c r="D1767" s="7" t="s">
        <v>1767</v>
      </c>
      <c r="E1767" s="4" t="s">
        <v>1654</v>
      </c>
      <c r="F1767" s="5" t="s">
        <v>1737</v>
      </c>
      <c r="G1767" s="2">
        <v>327</v>
      </c>
      <c r="H1767" s="2" t="s">
        <v>5089</v>
      </c>
    </row>
    <row r="1768" spans="1:8" s="6" customFormat="1" ht="10.95" customHeight="1" outlineLevel="4" x14ac:dyDescent="0.2">
      <c r="A1768" s="4" t="s">
        <v>1654</v>
      </c>
      <c r="B1768" s="5" t="s">
        <v>1737</v>
      </c>
      <c r="C1768" s="7"/>
      <c r="D1768" s="7" t="s">
        <v>1768</v>
      </c>
      <c r="E1768" s="4" t="s">
        <v>1654</v>
      </c>
      <c r="F1768" s="5" t="s">
        <v>1737</v>
      </c>
      <c r="G1768" s="2">
        <v>1588</v>
      </c>
      <c r="H1768" s="2" t="s">
        <v>5089</v>
      </c>
    </row>
    <row r="1769" spans="1:8" s="6" customFormat="1" ht="10.95" customHeight="1" outlineLevel="4" x14ac:dyDescent="0.2">
      <c r="A1769" s="4" t="s">
        <v>1654</v>
      </c>
      <c r="B1769" s="5" t="s">
        <v>1737</v>
      </c>
      <c r="C1769" s="7"/>
      <c r="D1769" s="7" t="s">
        <v>1769</v>
      </c>
      <c r="E1769" s="4" t="s">
        <v>1654</v>
      </c>
      <c r="F1769" s="5" t="s">
        <v>1737</v>
      </c>
      <c r="G1769" s="2">
        <v>4734.5</v>
      </c>
      <c r="H1769" s="2" t="s">
        <v>5089</v>
      </c>
    </row>
    <row r="1770" spans="1:8" s="6" customFormat="1" ht="22.95" customHeight="1" outlineLevel="4" x14ac:dyDescent="0.2">
      <c r="A1770" s="4" t="s">
        <v>1654</v>
      </c>
      <c r="B1770" s="5" t="s">
        <v>1737</v>
      </c>
      <c r="C1770" s="7"/>
      <c r="D1770" s="7" t="s">
        <v>1770</v>
      </c>
      <c r="E1770" s="4" t="s">
        <v>1654</v>
      </c>
      <c r="F1770" s="5" t="s">
        <v>1737</v>
      </c>
      <c r="G1770" s="2">
        <v>204</v>
      </c>
      <c r="H1770" s="2" t="s">
        <v>5089</v>
      </c>
    </row>
    <row r="1771" spans="1:8" s="6" customFormat="1" ht="22.95" customHeight="1" outlineLevel="4" x14ac:dyDescent="0.2">
      <c r="A1771" s="4" t="s">
        <v>1654</v>
      </c>
      <c r="B1771" s="5" t="s">
        <v>1737</v>
      </c>
      <c r="C1771" s="7"/>
      <c r="D1771" s="7" t="s">
        <v>1771</v>
      </c>
      <c r="E1771" s="4" t="s">
        <v>1654</v>
      </c>
      <c r="F1771" s="5" t="s">
        <v>1737</v>
      </c>
      <c r="G1771" s="2">
        <v>133</v>
      </c>
      <c r="H1771" s="2" t="s">
        <v>5089</v>
      </c>
    </row>
    <row r="1772" spans="1:8" s="6" customFormat="1" ht="22.95" customHeight="1" outlineLevel="4" x14ac:dyDescent="0.2">
      <c r="A1772" s="4" t="s">
        <v>1654</v>
      </c>
      <c r="B1772" s="5" t="s">
        <v>1737</v>
      </c>
      <c r="C1772" s="7"/>
      <c r="D1772" s="7" t="s">
        <v>1772</v>
      </c>
      <c r="E1772" s="4" t="s">
        <v>1654</v>
      </c>
      <c r="F1772" s="5" t="s">
        <v>1737</v>
      </c>
      <c r="G1772" s="2">
        <v>105</v>
      </c>
      <c r="H1772" s="2" t="s">
        <v>5089</v>
      </c>
    </row>
    <row r="1773" spans="1:8" s="6" customFormat="1" ht="10.95" customHeight="1" outlineLevel="4" x14ac:dyDescent="0.2">
      <c r="A1773" s="4" t="s">
        <v>1654</v>
      </c>
      <c r="B1773" s="5" t="s">
        <v>1737</v>
      </c>
      <c r="C1773" s="7"/>
      <c r="D1773" s="7" t="s">
        <v>1773</v>
      </c>
      <c r="E1773" s="4" t="s">
        <v>1654</v>
      </c>
      <c r="F1773" s="5" t="s">
        <v>1737</v>
      </c>
      <c r="G1773" s="2">
        <v>306</v>
      </c>
      <c r="H1773" s="2" t="s">
        <v>5089</v>
      </c>
    </row>
    <row r="1774" spans="1:8" s="6" customFormat="1" ht="22.95" customHeight="1" outlineLevel="4" x14ac:dyDescent="0.2">
      <c r="A1774" s="4" t="s">
        <v>1654</v>
      </c>
      <c r="B1774" s="5" t="s">
        <v>1737</v>
      </c>
      <c r="C1774" s="7"/>
      <c r="D1774" s="7" t="s">
        <v>1774</v>
      </c>
      <c r="E1774" s="4" t="s">
        <v>1654</v>
      </c>
      <c r="F1774" s="5" t="s">
        <v>1737</v>
      </c>
      <c r="G1774" s="2">
        <v>118</v>
      </c>
      <c r="H1774" s="2" t="s">
        <v>5089</v>
      </c>
    </row>
    <row r="1775" spans="1:8" ht="10.95" hidden="1" customHeight="1" outlineLevel="3" x14ac:dyDescent="0.2">
      <c r="A1775" s="4" t="s">
        <v>1654</v>
      </c>
      <c r="B1775" s="5" t="s">
        <v>1775</v>
      </c>
      <c r="C1775" s="5" t="s">
        <v>1775</v>
      </c>
      <c r="D1775" s="5"/>
      <c r="E1775" s="4" t="s">
        <v>1654</v>
      </c>
      <c r="F1775" s="5" t="s">
        <v>1775</v>
      </c>
      <c r="G1775" s="2" t="e">
        <v>#N/A</v>
      </c>
      <c r="H1775" s="2" t="s">
        <v>5089</v>
      </c>
    </row>
    <row r="1776" spans="1:8" s="6" customFormat="1" ht="10.95" customHeight="1" outlineLevel="4" x14ac:dyDescent="0.2">
      <c r="A1776" s="4" t="s">
        <v>1654</v>
      </c>
      <c r="B1776" s="5" t="s">
        <v>1775</v>
      </c>
      <c r="C1776" s="7"/>
      <c r="D1776" s="7" t="s">
        <v>1776</v>
      </c>
      <c r="E1776" s="4" t="s">
        <v>1654</v>
      </c>
      <c r="F1776" s="5" t="s">
        <v>1775</v>
      </c>
      <c r="G1776" s="2">
        <v>0.7128274033957176</v>
      </c>
      <c r="H1776" s="2" t="s">
        <v>5090</v>
      </c>
    </row>
    <row r="1777" spans="1:8" s="6" customFormat="1" ht="10.95" customHeight="1" outlineLevel="4" x14ac:dyDescent="0.2">
      <c r="A1777" s="4" t="s">
        <v>1654</v>
      </c>
      <c r="B1777" s="5" t="s">
        <v>1775</v>
      </c>
      <c r="C1777" s="7"/>
      <c r="D1777" s="7" t="s">
        <v>1777</v>
      </c>
      <c r="E1777" s="4" t="s">
        <v>1654</v>
      </c>
      <c r="F1777" s="5" t="s">
        <v>1775</v>
      </c>
      <c r="G1777" s="2">
        <v>3</v>
      </c>
      <c r="H1777" s="2" t="s">
        <v>5089</v>
      </c>
    </row>
    <row r="1778" spans="1:8" s="6" customFormat="1" ht="10.95" customHeight="1" outlineLevel="4" x14ac:dyDescent="0.2">
      <c r="A1778" s="4" t="s">
        <v>1654</v>
      </c>
      <c r="B1778" s="5" t="s">
        <v>1775</v>
      </c>
      <c r="C1778" s="7"/>
      <c r="D1778" s="7" t="s">
        <v>1778</v>
      </c>
      <c r="E1778" s="4" t="s">
        <v>1654</v>
      </c>
      <c r="F1778" s="5" t="s">
        <v>1775</v>
      </c>
      <c r="G1778" s="2">
        <v>5.7405696202531642</v>
      </c>
      <c r="H1778" s="2" t="s">
        <v>5089</v>
      </c>
    </row>
    <row r="1779" spans="1:8" ht="10.95" hidden="1" customHeight="1" outlineLevel="3" x14ac:dyDescent="0.2">
      <c r="A1779" s="4" t="s">
        <v>1654</v>
      </c>
      <c r="B1779" s="5" t="s">
        <v>1779</v>
      </c>
      <c r="C1779" s="5" t="s">
        <v>1779</v>
      </c>
      <c r="D1779" s="5"/>
      <c r="E1779" s="4" t="s">
        <v>1654</v>
      </c>
      <c r="F1779" s="5" t="s">
        <v>1779</v>
      </c>
      <c r="G1779" s="2" t="e">
        <v>#N/A</v>
      </c>
      <c r="H1779" s="2" t="s">
        <v>5089</v>
      </c>
    </row>
    <row r="1780" spans="1:8" s="6" customFormat="1" ht="10.95" customHeight="1" outlineLevel="4" x14ac:dyDescent="0.2">
      <c r="A1780" s="4" t="s">
        <v>1654</v>
      </c>
      <c r="B1780" s="5" t="s">
        <v>1779</v>
      </c>
      <c r="C1780" s="7"/>
      <c r="D1780" s="7" t="s">
        <v>1780</v>
      </c>
      <c r="E1780" s="4" t="s">
        <v>1654</v>
      </c>
      <c r="F1780" s="5" t="s">
        <v>1779</v>
      </c>
      <c r="G1780" s="2">
        <v>11.423194665317334</v>
      </c>
      <c r="H1780" s="2" t="s">
        <v>5091</v>
      </c>
    </row>
    <row r="1781" spans="1:8" s="6" customFormat="1" ht="22.95" customHeight="1" outlineLevel="4" x14ac:dyDescent="0.2">
      <c r="A1781" s="4" t="s">
        <v>1654</v>
      </c>
      <c r="B1781" s="5" t="s">
        <v>1779</v>
      </c>
      <c r="C1781" s="7"/>
      <c r="D1781" s="7" t="s">
        <v>1781</v>
      </c>
      <c r="E1781" s="4" t="s">
        <v>1654</v>
      </c>
      <c r="F1781" s="5" t="s">
        <v>1779</v>
      </c>
      <c r="G1781" s="2">
        <v>4.6937493417588207</v>
      </c>
      <c r="H1781" s="2" t="s">
        <v>5089</v>
      </c>
    </row>
    <row r="1782" spans="1:8" s="6" customFormat="1" ht="22.95" customHeight="1" outlineLevel="4" x14ac:dyDescent="0.2">
      <c r="A1782" s="4" t="s">
        <v>1654</v>
      </c>
      <c r="B1782" s="5" t="s">
        <v>1779</v>
      </c>
      <c r="C1782" s="7"/>
      <c r="D1782" s="7" t="s">
        <v>1782</v>
      </c>
      <c r="E1782" s="4" t="s">
        <v>1654</v>
      </c>
      <c r="F1782" s="5" t="s">
        <v>1779</v>
      </c>
      <c r="G1782" s="2">
        <v>177.64923076923077</v>
      </c>
      <c r="H1782" s="2" t="s">
        <v>5089</v>
      </c>
    </row>
    <row r="1783" spans="1:8" s="6" customFormat="1" ht="22.95" customHeight="1" outlineLevel="4" x14ac:dyDescent="0.2">
      <c r="A1783" s="4" t="s">
        <v>1654</v>
      </c>
      <c r="B1783" s="5" t="s">
        <v>1779</v>
      </c>
      <c r="C1783" s="7"/>
      <c r="D1783" s="7" t="s">
        <v>1783</v>
      </c>
      <c r="E1783" s="4" t="s">
        <v>1654</v>
      </c>
      <c r="F1783" s="5" t="s">
        <v>1779</v>
      </c>
      <c r="G1783" s="2">
        <v>89.344999999999999</v>
      </c>
      <c r="H1783" s="2" t="s">
        <v>5089</v>
      </c>
    </row>
    <row r="1784" spans="1:8" s="6" customFormat="1" ht="22.95" customHeight="1" outlineLevel="4" x14ac:dyDescent="0.2">
      <c r="A1784" s="4" t="s">
        <v>1654</v>
      </c>
      <c r="B1784" s="5" t="s">
        <v>1779</v>
      </c>
      <c r="C1784" s="7"/>
      <c r="D1784" s="7" t="s">
        <v>1784</v>
      </c>
      <c r="E1784" s="4" t="s">
        <v>1654</v>
      </c>
      <c r="F1784" s="5" t="s">
        <v>1779</v>
      </c>
      <c r="G1784" s="2">
        <v>164.87</v>
      </c>
      <c r="H1784" s="2" t="s">
        <v>5089</v>
      </c>
    </row>
    <row r="1785" spans="1:8" ht="10.95" hidden="1" customHeight="1" outlineLevel="3" x14ac:dyDescent="0.2">
      <c r="A1785" s="4" t="s">
        <v>1654</v>
      </c>
      <c r="B1785" s="5" t="s">
        <v>1785</v>
      </c>
      <c r="C1785" s="5" t="s">
        <v>1785</v>
      </c>
      <c r="D1785" s="5"/>
      <c r="E1785" s="4" t="s">
        <v>1654</v>
      </c>
      <c r="F1785" s="5" t="s">
        <v>1785</v>
      </c>
      <c r="G1785" s="2" t="e">
        <v>#N/A</v>
      </c>
      <c r="H1785" s="2" t="s">
        <v>5089</v>
      </c>
    </row>
    <row r="1786" spans="1:8" s="6" customFormat="1" ht="10.95" customHeight="1" outlineLevel="4" x14ac:dyDescent="0.2">
      <c r="A1786" s="4" t="s">
        <v>1654</v>
      </c>
      <c r="B1786" s="5" t="s">
        <v>1785</v>
      </c>
      <c r="C1786" s="7"/>
      <c r="D1786" s="7" t="s">
        <v>1786</v>
      </c>
      <c r="E1786" s="4" t="s">
        <v>1654</v>
      </c>
      <c r="F1786" s="5" t="s">
        <v>1785</v>
      </c>
      <c r="G1786" s="2">
        <v>46.498468631648279</v>
      </c>
      <c r="H1786" s="2" t="s">
        <v>5089</v>
      </c>
    </row>
    <row r="1787" spans="1:8" s="6" customFormat="1" ht="10.95" customHeight="1" outlineLevel="4" x14ac:dyDescent="0.2">
      <c r="A1787" s="4" t="s">
        <v>1654</v>
      </c>
      <c r="B1787" s="5" t="s">
        <v>1785</v>
      </c>
      <c r="C1787" s="7"/>
      <c r="D1787" s="7" t="s">
        <v>1787</v>
      </c>
      <c r="E1787" s="4" t="s">
        <v>1654</v>
      </c>
      <c r="F1787" s="5" t="s">
        <v>1785</v>
      </c>
      <c r="G1787" s="2">
        <v>693.7918604651162</v>
      </c>
      <c r="H1787" s="2" t="s">
        <v>5089</v>
      </c>
    </row>
    <row r="1788" spans="1:8" s="6" customFormat="1" ht="10.95" customHeight="1" outlineLevel="4" x14ac:dyDescent="0.2">
      <c r="A1788" s="4" t="s">
        <v>1654</v>
      </c>
      <c r="B1788" s="5" t="s">
        <v>1785</v>
      </c>
      <c r="C1788" s="7"/>
      <c r="D1788" s="7" t="s">
        <v>1788</v>
      </c>
      <c r="E1788" s="4" t="s">
        <v>1654</v>
      </c>
      <c r="F1788" s="5" t="s">
        <v>1785</v>
      </c>
      <c r="G1788" s="2">
        <v>474.48658536585367</v>
      </c>
      <c r="H1788" s="2" t="s">
        <v>5089</v>
      </c>
    </row>
    <row r="1789" spans="1:8" s="6" customFormat="1" ht="10.95" customHeight="1" outlineLevel="4" x14ac:dyDescent="0.2">
      <c r="A1789" s="4" t="s">
        <v>1654</v>
      </c>
      <c r="B1789" s="5" t="s">
        <v>1785</v>
      </c>
      <c r="C1789" s="7"/>
      <c r="D1789" s="7" t="s">
        <v>1789</v>
      </c>
      <c r="E1789" s="4" t="s">
        <v>1654</v>
      </c>
      <c r="F1789" s="5" t="s">
        <v>1785</v>
      </c>
      <c r="G1789" s="2">
        <v>26.471677018633539</v>
      </c>
      <c r="H1789" s="2" t="s">
        <v>5089</v>
      </c>
    </row>
    <row r="1790" spans="1:8" ht="10.95" customHeight="1" outlineLevel="3" x14ac:dyDescent="0.2">
      <c r="A1790" s="4" t="s">
        <v>1654</v>
      </c>
      <c r="B1790" s="5" t="s">
        <v>1785</v>
      </c>
      <c r="C1790" s="7"/>
      <c r="D1790" s="7" t="s">
        <v>1790</v>
      </c>
      <c r="E1790" s="4" t="s">
        <v>1654</v>
      </c>
      <c r="F1790" s="5" t="s">
        <v>1785</v>
      </c>
      <c r="G1790" s="2">
        <v>50</v>
      </c>
      <c r="H1790" s="2" t="s">
        <v>5089</v>
      </c>
    </row>
    <row r="1791" spans="1:8" ht="10.95" customHeight="1" outlineLevel="3" x14ac:dyDescent="0.2">
      <c r="A1791" s="4" t="s">
        <v>1654</v>
      </c>
      <c r="B1791" s="5" t="s">
        <v>1785</v>
      </c>
      <c r="C1791" s="7"/>
      <c r="D1791" s="7" t="s">
        <v>1791</v>
      </c>
      <c r="E1791" s="4" t="s">
        <v>1654</v>
      </c>
      <c r="F1791" s="5" t="s">
        <v>1785</v>
      </c>
      <c r="G1791" s="2">
        <v>1</v>
      </c>
      <c r="H1791" s="2" t="s">
        <v>5089</v>
      </c>
    </row>
    <row r="1792" spans="1:8" ht="10.95" hidden="1" customHeight="1" outlineLevel="3" x14ac:dyDescent="0.2">
      <c r="A1792" s="4" t="s">
        <v>1654</v>
      </c>
      <c r="B1792" s="5" t="s">
        <v>1792</v>
      </c>
      <c r="C1792" s="5" t="s">
        <v>1792</v>
      </c>
      <c r="D1792" s="5"/>
      <c r="E1792" s="4" t="s">
        <v>1654</v>
      </c>
      <c r="F1792" s="5" t="s">
        <v>1792</v>
      </c>
      <c r="G1792" s="2" t="e">
        <v>#N/A</v>
      </c>
      <c r="H1792" s="2" t="s">
        <v>5089</v>
      </c>
    </row>
    <row r="1793" spans="1:8" s="6" customFormat="1" ht="10.95" customHeight="1" outlineLevel="4" x14ac:dyDescent="0.2">
      <c r="A1793" s="4" t="s">
        <v>1654</v>
      </c>
      <c r="B1793" s="5" t="s">
        <v>1792</v>
      </c>
      <c r="C1793" s="7"/>
      <c r="D1793" s="7" t="s">
        <v>1793</v>
      </c>
      <c r="E1793" s="4" t="s">
        <v>1654</v>
      </c>
      <c r="F1793" s="5" t="s">
        <v>1792</v>
      </c>
      <c r="G1793" s="2">
        <v>3.5549997174023624</v>
      </c>
      <c r="H1793" s="2" t="s">
        <v>5091</v>
      </c>
    </row>
    <row r="1794" spans="1:8" s="6" customFormat="1" ht="10.95" customHeight="1" outlineLevel="4" x14ac:dyDescent="0.2">
      <c r="A1794" s="4" t="s">
        <v>1654</v>
      </c>
      <c r="B1794" s="5" t="s">
        <v>1792</v>
      </c>
      <c r="C1794" s="7"/>
      <c r="D1794" s="7" t="s">
        <v>1794</v>
      </c>
      <c r="E1794" s="4" t="s">
        <v>1654</v>
      </c>
      <c r="F1794" s="5" t="s">
        <v>1792</v>
      </c>
      <c r="G1794" s="2">
        <v>315</v>
      </c>
      <c r="H1794" s="2" t="s">
        <v>5089</v>
      </c>
    </row>
    <row r="1795" spans="1:8" s="6" customFormat="1" ht="10.95" customHeight="1" outlineLevel="4" x14ac:dyDescent="0.2">
      <c r="A1795" s="4" t="s">
        <v>1654</v>
      </c>
      <c r="B1795" s="5" t="s">
        <v>1792</v>
      </c>
      <c r="C1795" s="7"/>
      <c r="D1795" s="7" t="s">
        <v>1795</v>
      </c>
      <c r="E1795" s="4" t="s">
        <v>1654</v>
      </c>
      <c r="F1795" s="5" t="s">
        <v>1792</v>
      </c>
      <c r="G1795" s="2">
        <v>23.851755368814192</v>
      </c>
      <c r="H1795" s="2" t="s">
        <v>5089</v>
      </c>
    </row>
    <row r="1796" spans="1:8" s="6" customFormat="1" ht="10.95" customHeight="1" outlineLevel="4" x14ac:dyDescent="0.2">
      <c r="A1796" s="4" t="s">
        <v>1654</v>
      </c>
      <c r="B1796" s="5" t="s">
        <v>1792</v>
      </c>
      <c r="C1796" s="7"/>
      <c r="D1796" s="7" t="s">
        <v>1796</v>
      </c>
      <c r="E1796" s="4" t="s">
        <v>1654</v>
      </c>
      <c r="F1796" s="5" t="s">
        <v>1792</v>
      </c>
      <c r="G1796" s="2">
        <v>36.853144848954301</v>
      </c>
      <c r="H1796" s="2" t="s">
        <v>5089</v>
      </c>
    </row>
    <row r="1797" spans="1:8" s="6" customFormat="1" ht="10.95" customHeight="1" outlineLevel="4" x14ac:dyDescent="0.2">
      <c r="A1797" s="4" t="s">
        <v>1654</v>
      </c>
      <c r="B1797" s="5" t="s">
        <v>1792</v>
      </c>
      <c r="C1797" s="7"/>
      <c r="D1797" s="7" t="s">
        <v>1797</v>
      </c>
      <c r="E1797" s="4" t="s">
        <v>1654</v>
      </c>
      <c r="F1797" s="5" t="s">
        <v>1792</v>
      </c>
      <c r="G1797" s="2">
        <v>248.99201298701297</v>
      </c>
      <c r="H1797" s="2" t="s">
        <v>5089</v>
      </c>
    </row>
    <row r="1798" spans="1:8" s="6" customFormat="1" ht="22.95" customHeight="1" outlineLevel="4" x14ac:dyDescent="0.2">
      <c r="A1798" s="4" t="s">
        <v>1654</v>
      </c>
      <c r="B1798" s="5" t="s">
        <v>1792</v>
      </c>
      <c r="C1798" s="7"/>
      <c r="D1798" s="7" t="s">
        <v>1798</v>
      </c>
      <c r="E1798" s="4" t="s">
        <v>1654</v>
      </c>
      <c r="F1798" s="5" t="s">
        <v>1792</v>
      </c>
      <c r="G1798" s="2">
        <v>170</v>
      </c>
      <c r="H1798" s="2" t="s">
        <v>5089</v>
      </c>
    </row>
    <row r="1799" spans="1:8" s="6" customFormat="1" ht="22.95" customHeight="1" outlineLevel="4" x14ac:dyDescent="0.2">
      <c r="A1799" s="4" t="s">
        <v>1654</v>
      </c>
      <c r="B1799" s="5" t="s">
        <v>1792</v>
      </c>
      <c r="C1799" s="7"/>
      <c r="D1799" s="7" t="s">
        <v>1799</v>
      </c>
      <c r="E1799" s="4" t="s">
        <v>1654</v>
      </c>
      <c r="F1799" s="5" t="s">
        <v>1792</v>
      </c>
      <c r="G1799" s="2">
        <v>315</v>
      </c>
      <c r="H1799" s="2" t="s">
        <v>5089</v>
      </c>
    </row>
    <row r="1800" spans="1:8" s="6" customFormat="1" ht="22.95" customHeight="1" outlineLevel="4" x14ac:dyDescent="0.2">
      <c r="A1800" s="4" t="s">
        <v>1654</v>
      </c>
      <c r="B1800" s="5" t="s">
        <v>1792</v>
      </c>
      <c r="C1800" s="7"/>
      <c r="D1800" s="7" t="s">
        <v>1800</v>
      </c>
      <c r="E1800" s="4" t="s">
        <v>1654</v>
      </c>
      <c r="F1800" s="5" t="s">
        <v>1792</v>
      </c>
      <c r="G1800" s="2">
        <v>170</v>
      </c>
      <c r="H1800" s="2" t="s">
        <v>5089</v>
      </c>
    </row>
    <row r="1801" spans="1:8" s="6" customFormat="1" ht="10.95" customHeight="1" outlineLevel="4" x14ac:dyDescent="0.2">
      <c r="A1801" s="4" t="s">
        <v>1654</v>
      </c>
      <c r="B1801" s="5" t="s">
        <v>1792</v>
      </c>
      <c r="C1801" s="7"/>
      <c r="D1801" s="7" t="s">
        <v>1801</v>
      </c>
      <c r="E1801" s="4" t="s">
        <v>1654</v>
      </c>
      <c r="F1801" s="5" t="s">
        <v>1792</v>
      </c>
      <c r="G1801" s="2">
        <v>23.145208333333333</v>
      </c>
      <c r="H1801" s="2" t="s">
        <v>5089</v>
      </c>
    </row>
    <row r="1802" spans="1:8" s="6" customFormat="1" ht="10.95" customHeight="1" outlineLevel="4" x14ac:dyDescent="0.2">
      <c r="A1802" s="4" t="s">
        <v>1654</v>
      </c>
      <c r="B1802" s="5" t="s">
        <v>1792</v>
      </c>
      <c r="C1802" s="7"/>
      <c r="D1802" s="7" t="s">
        <v>1802</v>
      </c>
      <c r="E1802" s="4" t="s">
        <v>1654</v>
      </c>
      <c r="F1802" s="5" t="s">
        <v>1792</v>
      </c>
      <c r="G1802" s="2">
        <v>76.679999999999993</v>
      </c>
      <c r="H1802" s="2" t="s">
        <v>5089</v>
      </c>
    </row>
    <row r="1803" spans="1:8" s="6" customFormat="1" ht="22.95" customHeight="1" outlineLevel="4" x14ac:dyDescent="0.2">
      <c r="A1803" s="4" t="s">
        <v>1654</v>
      </c>
      <c r="B1803" s="5" t="s">
        <v>1792</v>
      </c>
      <c r="C1803" s="7"/>
      <c r="D1803" s="7" t="s">
        <v>1803</v>
      </c>
      <c r="E1803" s="4" t="s">
        <v>1654</v>
      </c>
      <c r="F1803" s="5" t="s">
        <v>1792</v>
      </c>
      <c r="G1803" s="2">
        <v>315.00027027027028</v>
      </c>
      <c r="H1803" s="2" t="s">
        <v>5089</v>
      </c>
    </row>
    <row r="1804" spans="1:8" s="6" customFormat="1" ht="10.95" customHeight="1" outlineLevel="4" x14ac:dyDescent="0.2">
      <c r="A1804" s="4" t="s">
        <v>1654</v>
      </c>
      <c r="B1804" s="5" t="s">
        <v>1792</v>
      </c>
      <c r="C1804" s="7"/>
      <c r="D1804" s="7" t="s">
        <v>1804</v>
      </c>
      <c r="E1804" s="4" t="s">
        <v>1654</v>
      </c>
      <c r="F1804" s="5" t="s">
        <v>1792</v>
      </c>
      <c r="G1804" s="2">
        <v>224.59136363636364</v>
      </c>
      <c r="H1804" s="2" t="s">
        <v>5089</v>
      </c>
    </row>
    <row r="1805" spans="1:8" s="6" customFormat="1" ht="10.95" customHeight="1" outlineLevel="4" x14ac:dyDescent="0.2">
      <c r="A1805" s="4" t="s">
        <v>1654</v>
      </c>
      <c r="B1805" s="5" t="s">
        <v>1792</v>
      </c>
      <c r="C1805" s="7"/>
      <c r="D1805" s="7" t="s">
        <v>1805</v>
      </c>
      <c r="E1805" s="4" t="s">
        <v>1654</v>
      </c>
      <c r="F1805" s="5" t="s">
        <v>1792</v>
      </c>
      <c r="G1805" s="2">
        <v>90</v>
      </c>
      <c r="H1805" s="2" t="s">
        <v>5089</v>
      </c>
    </row>
    <row r="1806" spans="1:8" s="6" customFormat="1" ht="22.95" customHeight="1" outlineLevel="4" x14ac:dyDescent="0.2">
      <c r="A1806" s="4" t="s">
        <v>1654</v>
      </c>
      <c r="B1806" s="5" t="s">
        <v>1792</v>
      </c>
      <c r="C1806" s="7"/>
      <c r="D1806" s="7" t="s">
        <v>1806</v>
      </c>
      <c r="E1806" s="4" t="s">
        <v>1654</v>
      </c>
      <c r="F1806" s="5" t="s">
        <v>1792</v>
      </c>
      <c r="G1806" s="2">
        <v>170</v>
      </c>
      <c r="H1806" s="2" t="s">
        <v>5089</v>
      </c>
    </row>
    <row r="1807" spans="1:8" s="6" customFormat="1" ht="10.95" customHeight="1" outlineLevel="4" x14ac:dyDescent="0.2">
      <c r="A1807" s="4" t="s">
        <v>1654</v>
      </c>
      <c r="B1807" s="5" t="s">
        <v>1792</v>
      </c>
      <c r="C1807" s="7"/>
      <c r="D1807" s="7" t="s">
        <v>1807</v>
      </c>
      <c r="E1807" s="4" t="s">
        <v>1654</v>
      </c>
      <c r="F1807" s="5" t="s">
        <v>1792</v>
      </c>
      <c r="G1807" s="2">
        <v>80</v>
      </c>
      <c r="H1807" s="2" t="s">
        <v>5089</v>
      </c>
    </row>
    <row r="1808" spans="1:8" s="6" customFormat="1" ht="10.95" customHeight="1" outlineLevel="4" x14ac:dyDescent="0.2">
      <c r="A1808" s="4" t="s">
        <v>1654</v>
      </c>
      <c r="B1808" s="5" t="s">
        <v>1792</v>
      </c>
      <c r="C1808" s="7"/>
      <c r="D1808" s="7" t="s">
        <v>1808</v>
      </c>
      <c r="E1808" s="4" t="s">
        <v>1654</v>
      </c>
      <c r="F1808" s="5" t="s">
        <v>1792</v>
      </c>
      <c r="G1808" s="2">
        <v>121.125</v>
      </c>
      <c r="H1808" s="2" t="s">
        <v>5089</v>
      </c>
    </row>
    <row r="1809" spans="1:8" s="6" customFormat="1" ht="10.95" customHeight="1" outlineLevel="4" x14ac:dyDescent="0.2">
      <c r="A1809" s="4" t="s">
        <v>1654</v>
      </c>
      <c r="B1809" s="5" t="s">
        <v>1792</v>
      </c>
      <c r="C1809" s="7"/>
      <c r="D1809" s="7" t="s">
        <v>1809</v>
      </c>
      <c r="E1809" s="4" t="s">
        <v>1654</v>
      </c>
      <c r="F1809" s="5" t="s">
        <v>1792</v>
      </c>
      <c r="G1809" s="2">
        <v>275.19582010582013</v>
      </c>
      <c r="H1809" s="2" t="s">
        <v>5089</v>
      </c>
    </row>
    <row r="1810" spans="1:8" s="6" customFormat="1" ht="10.95" customHeight="1" outlineLevel="4" x14ac:dyDescent="0.2">
      <c r="A1810" s="4" t="s">
        <v>1654</v>
      </c>
      <c r="B1810" s="5" t="s">
        <v>1792</v>
      </c>
      <c r="C1810" s="7"/>
      <c r="D1810" s="7" t="s">
        <v>1810</v>
      </c>
      <c r="E1810" s="4" t="s">
        <v>1654</v>
      </c>
      <c r="F1810" s="5" t="s">
        <v>1792</v>
      </c>
      <c r="G1810" s="2">
        <v>395.69852459016397</v>
      </c>
      <c r="H1810" s="2" t="s">
        <v>5089</v>
      </c>
    </row>
    <row r="1811" spans="1:8" s="6" customFormat="1" ht="10.95" customHeight="1" outlineLevel="4" x14ac:dyDescent="0.2">
      <c r="A1811" s="4" t="s">
        <v>1654</v>
      </c>
      <c r="B1811" s="5" t="s">
        <v>1792</v>
      </c>
      <c r="C1811" s="7"/>
      <c r="D1811" s="7" t="s">
        <v>1811</v>
      </c>
      <c r="E1811" s="4" t="s">
        <v>1654</v>
      </c>
      <c r="F1811" s="5" t="s">
        <v>1792</v>
      </c>
      <c r="G1811" s="2">
        <v>48.120392434988183</v>
      </c>
      <c r="H1811" s="2" t="s">
        <v>5089</v>
      </c>
    </row>
    <row r="1812" spans="1:8" s="6" customFormat="1" ht="10.95" customHeight="1" outlineLevel="4" x14ac:dyDescent="0.2">
      <c r="A1812" s="4" t="s">
        <v>1654</v>
      </c>
      <c r="B1812" s="5" t="s">
        <v>1792</v>
      </c>
      <c r="C1812" s="7"/>
      <c r="D1812" s="7" t="s">
        <v>1812</v>
      </c>
      <c r="E1812" s="4" t="s">
        <v>1654</v>
      </c>
      <c r="F1812" s="5" t="s">
        <v>1792</v>
      </c>
      <c r="G1812" s="2">
        <v>420.97382099209199</v>
      </c>
      <c r="H1812" s="2" t="s">
        <v>5089</v>
      </c>
    </row>
    <row r="1813" spans="1:8" ht="10.95" hidden="1" customHeight="1" outlineLevel="2" x14ac:dyDescent="0.2">
      <c r="A1813" s="4" t="s">
        <v>1654</v>
      </c>
      <c r="B1813" s="5" t="s">
        <v>1792</v>
      </c>
      <c r="C1813" s="5" t="s">
        <v>1813</v>
      </c>
      <c r="D1813" s="5"/>
      <c r="E1813" s="4" t="s">
        <v>1654</v>
      </c>
      <c r="F1813" s="5" t="s">
        <v>1792</v>
      </c>
      <c r="G1813" s="2" t="e">
        <v>#N/A</v>
      </c>
      <c r="H1813" s="2" t="s">
        <v>5089</v>
      </c>
    </row>
    <row r="1814" spans="1:8" ht="10.95" hidden="1" customHeight="1" outlineLevel="3" x14ac:dyDescent="0.2">
      <c r="A1814" s="4" t="s">
        <v>1654</v>
      </c>
      <c r="B1814" s="5" t="s">
        <v>1814</v>
      </c>
      <c r="C1814" s="5" t="s">
        <v>1814</v>
      </c>
      <c r="D1814" s="5"/>
      <c r="E1814" s="4" t="s">
        <v>1654</v>
      </c>
      <c r="F1814" s="5" t="s">
        <v>1814</v>
      </c>
      <c r="G1814" s="2" t="e">
        <v>#N/A</v>
      </c>
      <c r="H1814" s="2" t="s">
        <v>5089</v>
      </c>
    </row>
    <row r="1815" spans="1:8" s="6" customFormat="1" ht="10.95" customHeight="1" outlineLevel="4" x14ac:dyDescent="0.2">
      <c r="A1815" s="4" t="s">
        <v>1654</v>
      </c>
      <c r="B1815" s="5" t="s">
        <v>1814</v>
      </c>
      <c r="C1815" s="7"/>
      <c r="D1815" s="7" t="s">
        <v>1815</v>
      </c>
      <c r="E1815" s="4" t="s">
        <v>1654</v>
      </c>
      <c r="F1815" s="5" t="s">
        <v>1814</v>
      </c>
      <c r="G1815" s="2">
        <v>44.832721768286724</v>
      </c>
      <c r="H1815" s="2" t="s">
        <v>5091</v>
      </c>
    </row>
    <row r="1816" spans="1:8" s="6" customFormat="1" ht="10.95" customHeight="1" outlineLevel="4" x14ac:dyDescent="0.2">
      <c r="A1816" s="4" t="s">
        <v>1654</v>
      </c>
      <c r="B1816" s="5" t="s">
        <v>1814</v>
      </c>
      <c r="C1816" s="7"/>
      <c r="D1816" s="7" t="s">
        <v>1816</v>
      </c>
      <c r="E1816" s="4" t="s">
        <v>1654</v>
      </c>
      <c r="F1816" s="5" t="s">
        <v>1814</v>
      </c>
      <c r="G1816" s="2">
        <v>44.370925427781515</v>
      </c>
      <c r="H1816" s="2" t="s">
        <v>5091</v>
      </c>
    </row>
    <row r="1817" spans="1:8" s="6" customFormat="1" ht="10.95" customHeight="1" outlineLevel="4" x14ac:dyDescent="0.2">
      <c r="A1817" s="4" t="s">
        <v>1654</v>
      </c>
      <c r="B1817" s="5" t="s">
        <v>1814</v>
      </c>
      <c r="C1817" s="7"/>
      <c r="D1817" s="7" t="s">
        <v>1817</v>
      </c>
      <c r="E1817" s="4" t="s">
        <v>1654</v>
      </c>
      <c r="F1817" s="5" t="s">
        <v>1814</v>
      </c>
      <c r="G1817" s="2">
        <v>44.566569982323642</v>
      </c>
      <c r="H1817" s="2" t="s">
        <v>5091</v>
      </c>
    </row>
    <row r="1818" spans="1:8" s="6" customFormat="1" ht="10.95" customHeight="1" outlineLevel="4" x14ac:dyDescent="0.2">
      <c r="A1818" s="4" t="s">
        <v>1654</v>
      </c>
      <c r="B1818" s="5" t="s">
        <v>1814</v>
      </c>
      <c r="C1818" s="7"/>
      <c r="D1818" s="7" t="s">
        <v>1818</v>
      </c>
      <c r="E1818" s="4" t="s">
        <v>1654</v>
      </c>
      <c r="F1818" s="5" t="s">
        <v>1814</v>
      </c>
      <c r="G1818" s="2">
        <v>44.60138620176464</v>
      </c>
      <c r="H1818" s="2" t="s">
        <v>5089</v>
      </c>
    </row>
    <row r="1819" spans="1:8" s="6" customFormat="1" ht="10.95" customHeight="1" outlineLevel="4" x14ac:dyDescent="0.2">
      <c r="A1819" s="4" t="s">
        <v>1654</v>
      </c>
      <c r="B1819" s="5" t="s">
        <v>1814</v>
      </c>
      <c r="C1819" s="7"/>
      <c r="D1819" s="7" t="s">
        <v>1819</v>
      </c>
      <c r="E1819" s="4" t="s">
        <v>1654</v>
      </c>
      <c r="F1819" s="5" t="s">
        <v>1814</v>
      </c>
      <c r="G1819" s="2">
        <v>60.992378140326288</v>
      </c>
      <c r="H1819" s="2" t="s">
        <v>5089</v>
      </c>
    </row>
    <row r="1820" spans="1:8" s="6" customFormat="1" ht="10.95" customHeight="1" outlineLevel="4" x14ac:dyDescent="0.2">
      <c r="A1820" s="4" t="s">
        <v>1654</v>
      </c>
      <c r="B1820" s="5" t="s">
        <v>1814</v>
      </c>
      <c r="C1820" s="7"/>
      <c r="D1820" s="7" t="s">
        <v>1820</v>
      </c>
      <c r="E1820" s="4" t="s">
        <v>1654</v>
      </c>
      <c r="F1820" s="5" t="s">
        <v>1814</v>
      </c>
      <c r="G1820" s="2">
        <v>40.182756694278559</v>
      </c>
      <c r="H1820" s="2" t="s">
        <v>5089</v>
      </c>
    </row>
    <row r="1821" spans="1:8" s="6" customFormat="1" ht="10.95" customHeight="1" outlineLevel="4" x14ac:dyDescent="0.2">
      <c r="A1821" s="4" t="s">
        <v>1654</v>
      </c>
      <c r="B1821" s="5" t="s">
        <v>1814</v>
      </c>
      <c r="C1821" s="7"/>
      <c r="D1821" s="7" t="s">
        <v>1821</v>
      </c>
      <c r="E1821" s="4" t="s">
        <v>1654</v>
      </c>
      <c r="F1821" s="5" t="s">
        <v>1814</v>
      </c>
      <c r="G1821" s="2">
        <v>51.376545236188953</v>
      </c>
      <c r="H1821" s="2" t="s">
        <v>5089</v>
      </c>
    </row>
    <row r="1822" spans="1:8" s="6" customFormat="1" ht="10.95" customHeight="1" outlineLevel="4" x14ac:dyDescent="0.2">
      <c r="A1822" s="4" t="s">
        <v>1654</v>
      </c>
      <c r="B1822" s="5" t="s">
        <v>1814</v>
      </c>
      <c r="C1822" s="7"/>
      <c r="D1822" s="7" t="s">
        <v>1822</v>
      </c>
      <c r="E1822" s="4" t="s">
        <v>1654</v>
      </c>
      <c r="F1822" s="5" t="s">
        <v>1814</v>
      </c>
      <c r="G1822" s="2">
        <v>51.700406219358456</v>
      </c>
      <c r="H1822" s="2" t="s">
        <v>5089</v>
      </c>
    </row>
    <row r="1823" spans="1:8" s="6" customFormat="1" ht="10.95" customHeight="1" outlineLevel="4" x14ac:dyDescent="0.2">
      <c r="A1823" s="4" t="s">
        <v>1654</v>
      </c>
      <c r="B1823" s="5" t="s">
        <v>1814</v>
      </c>
      <c r="C1823" s="7"/>
      <c r="D1823" s="7" t="s">
        <v>1823</v>
      </c>
      <c r="E1823" s="4" t="s">
        <v>1654</v>
      </c>
      <c r="F1823" s="5" t="s">
        <v>1814</v>
      </c>
      <c r="G1823" s="2">
        <v>49.561126564673152</v>
      </c>
      <c r="H1823" s="2" t="s">
        <v>5089</v>
      </c>
    </row>
    <row r="1824" spans="1:8" s="6" customFormat="1" ht="10.95" customHeight="1" outlineLevel="4" x14ac:dyDescent="0.2">
      <c r="A1824" s="4" t="s">
        <v>1654</v>
      </c>
      <c r="B1824" s="5" t="s">
        <v>1814</v>
      </c>
      <c r="C1824" s="7"/>
      <c r="D1824" s="7" t="s">
        <v>1824</v>
      </c>
      <c r="E1824" s="4" t="s">
        <v>1654</v>
      </c>
      <c r="F1824" s="5" t="s">
        <v>1814</v>
      </c>
      <c r="G1824" s="2">
        <v>44.859067710965135</v>
      </c>
      <c r="H1824" s="2" t="s">
        <v>5089</v>
      </c>
    </row>
    <row r="1825" spans="1:8" s="6" customFormat="1" ht="10.95" customHeight="1" outlineLevel="4" x14ac:dyDescent="0.2">
      <c r="A1825" s="4" t="s">
        <v>1654</v>
      </c>
      <c r="B1825" s="5" t="s">
        <v>1814</v>
      </c>
      <c r="C1825" s="7"/>
      <c r="D1825" s="7" t="s">
        <v>1825</v>
      </c>
      <c r="E1825" s="4" t="s">
        <v>1654</v>
      </c>
      <c r="F1825" s="5" t="s">
        <v>1814</v>
      </c>
      <c r="G1825" s="2">
        <v>44.802108895705523</v>
      </c>
      <c r="H1825" s="2" t="s">
        <v>5089</v>
      </c>
    </row>
    <row r="1826" spans="1:8" s="6" customFormat="1" ht="10.95" customHeight="1" outlineLevel="4" x14ac:dyDescent="0.2">
      <c r="A1826" s="4" t="s">
        <v>1654</v>
      </c>
      <c r="B1826" s="5" t="s">
        <v>1814</v>
      </c>
      <c r="C1826" s="7"/>
      <c r="D1826" s="7" t="s">
        <v>1826</v>
      </c>
      <c r="E1826" s="4" t="s">
        <v>1654</v>
      </c>
      <c r="F1826" s="5" t="s">
        <v>1814</v>
      </c>
      <c r="G1826" s="2">
        <v>47.793763567028456</v>
      </c>
      <c r="H1826" s="2" t="s">
        <v>5089</v>
      </c>
    </row>
    <row r="1827" spans="1:8" s="6" customFormat="1" ht="10.95" customHeight="1" outlineLevel="4" x14ac:dyDescent="0.2">
      <c r="A1827" s="4" t="s">
        <v>1654</v>
      </c>
      <c r="B1827" s="5" t="s">
        <v>1814</v>
      </c>
      <c r="C1827" s="7"/>
      <c r="D1827" s="7" t="s">
        <v>1827</v>
      </c>
      <c r="E1827" s="4" t="s">
        <v>1654</v>
      </c>
      <c r="F1827" s="5" t="s">
        <v>1814</v>
      </c>
      <c r="G1827" s="2">
        <v>48.193225908372824</v>
      </c>
      <c r="H1827" s="2" t="s">
        <v>5089</v>
      </c>
    </row>
    <row r="1828" spans="1:8" s="6" customFormat="1" ht="10.95" customHeight="1" outlineLevel="4" x14ac:dyDescent="0.2">
      <c r="A1828" s="4" t="s">
        <v>1654</v>
      </c>
      <c r="B1828" s="5" t="s">
        <v>1814</v>
      </c>
      <c r="C1828" s="7"/>
      <c r="D1828" s="7" t="s">
        <v>1828</v>
      </c>
      <c r="E1828" s="4" t="s">
        <v>1654</v>
      </c>
      <c r="F1828" s="5" t="s">
        <v>1814</v>
      </c>
      <c r="G1828" s="2">
        <v>55.43809477756286</v>
      </c>
      <c r="H1828" s="2" t="s">
        <v>5089</v>
      </c>
    </row>
    <row r="1829" spans="1:8" s="6" customFormat="1" ht="10.95" customHeight="1" outlineLevel="4" x14ac:dyDescent="0.2">
      <c r="A1829" s="4" t="s">
        <v>1654</v>
      </c>
      <c r="B1829" s="5" t="s">
        <v>1814</v>
      </c>
      <c r="C1829" s="7"/>
      <c r="D1829" s="7" t="s">
        <v>1829</v>
      </c>
      <c r="E1829" s="4" t="s">
        <v>1654</v>
      </c>
      <c r="F1829" s="5" t="s">
        <v>1814</v>
      </c>
      <c r="G1829" s="2">
        <v>45.628855572213894</v>
      </c>
      <c r="H1829" s="2" t="s">
        <v>5089</v>
      </c>
    </row>
    <row r="1830" spans="1:8" s="6" customFormat="1" ht="10.95" customHeight="1" outlineLevel="4" x14ac:dyDescent="0.2">
      <c r="A1830" s="4" t="s">
        <v>1654</v>
      </c>
      <c r="B1830" s="5" t="s">
        <v>1814</v>
      </c>
      <c r="C1830" s="7"/>
      <c r="D1830" s="7" t="s">
        <v>1830</v>
      </c>
      <c r="E1830" s="4" t="s">
        <v>1654</v>
      </c>
      <c r="F1830" s="5" t="s">
        <v>1814</v>
      </c>
      <c r="G1830" s="2">
        <v>40.62408929477423</v>
      </c>
      <c r="H1830" s="2" t="s">
        <v>5089</v>
      </c>
    </row>
    <row r="1831" spans="1:8" s="6" customFormat="1" ht="10.95" customHeight="1" outlineLevel="4" x14ac:dyDescent="0.2">
      <c r="A1831" s="4" t="s">
        <v>1654</v>
      </c>
      <c r="B1831" s="5" t="s">
        <v>1814</v>
      </c>
      <c r="C1831" s="7"/>
      <c r="D1831" s="7" t="s">
        <v>1831</v>
      </c>
      <c r="E1831" s="4" t="s">
        <v>1654</v>
      </c>
      <c r="F1831" s="5" t="s">
        <v>1814</v>
      </c>
      <c r="G1831" s="2">
        <v>25.579509770889487</v>
      </c>
      <c r="H1831" s="2" t="s">
        <v>5089</v>
      </c>
    </row>
    <row r="1832" spans="1:8" s="6" customFormat="1" ht="10.95" customHeight="1" outlineLevel="4" x14ac:dyDescent="0.2">
      <c r="A1832" s="4" t="s">
        <v>1654</v>
      </c>
      <c r="B1832" s="5" t="s">
        <v>1814</v>
      </c>
      <c r="C1832" s="7"/>
      <c r="D1832" s="7" t="s">
        <v>1832</v>
      </c>
      <c r="E1832" s="4" t="s">
        <v>1654</v>
      </c>
      <c r="F1832" s="5" t="s">
        <v>1814</v>
      </c>
      <c r="G1832" s="2">
        <v>56.402051048313588</v>
      </c>
      <c r="H1832" s="2" t="s">
        <v>5089</v>
      </c>
    </row>
    <row r="1833" spans="1:8" s="6" customFormat="1" ht="10.95" customHeight="1" outlineLevel="4" x14ac:dyDescent="0.2">
      <c r="A1833" s="4" t="s">
        <v>1654</v>
      </c>
      <c r="B1833" s="5" t="s">
        <v>1814</v>
      </c>
      <c r="C1833" s="7"/>
      <c r="D1833" s="7" t="s">
        <v>1833</v>
      </c>
      <c r="E1833" s="4" t="s">
        <v>1654</v>
      </c>
      <c r="F1833" s="5" t="s">
        <v>1814</v>
      </c>
      <c r="G1833" s="2">
        <v>55.442569567791594</v>
      </c>
      <c r="H1833" s="2" t="s">
        <v>5089</v>
      </c>
    </row>
    <row r="1834" spans="1:8" s="6" customFormat="1" ht="10.95" customHeight="1" outlineLevel="4" x14ac:dyDescent="0.2">
      <c r="A1834" s="4" t="s">
        <v>1654</v>
      </c>
      <c r="B1834" s="5" t="s">
        <v>1814</v>
      </c>
      <c r="C1834" s="7"/>
      <c r="D1834" s="7" t="s">
        <v>1834</v>
      </c>
      <c r="E1834" s="4" t="s">
        <v>1654</v>
      </c>
      <c r="F1834" s="5" t="s">
        <v>1814</v>
      </c>
      <c r="G1834" s="2">
        <v>44.413547655068079</v>
      </c>
      <c r="H1834" s="2" t="s">
        <v>5089</v>
      </c>
    </row>
    <row r="1835" spans="1:8" s="6" customFormat="1" ht="10.95" customHeight="1" outlineLevel="4" x14ac:dyDescent="0.2">
      <c r="A1835" s="4" t="s">
        <v>1654</v>
      </c>
      <c r="B1835" s="5" t="s">
        <v>1814</v>
      </c>
      <c r="C1835" s="7"/>
      <c r="D1835" s="7" t="s">
        <v>1835</v>
      </c>
      <c r="E1835" s="4" t="s">
        <v>1654</v>
      </c>
      <c r="F1835" s="5" t="s">
        <v>1814</v>
      </c>
      <c r="G1835" s="2">
        <v>45.334359223300972</v>
      </c>
      <c r="H1835" s="2" t="s">
        <v>5089</v>
      </c>
    </row>
    <row r="1836" spans="1:8" s="6" customFormat="1" ht="10.95" customHeight="1" outlineLevel="4" x14ac:dyDescent="0.2">
      <c r="A1836" s="4" t="s">
        <v>1654</v>
      </c>
      <c r="B1836" s="5" t="s">
        <v>1814</v>
      </c>
      <c r="C1836" s="7"/>
      <c r="D1836" s="7" t="s">
        <v>1836</v>
      </c>
      <c r="E1836" s="4" t="s">
        <v>1654</v>
      </c>
      <c r="F1836" s="5" t="s">
        <v>1814</v>
      </c>
      <c r="G1836" s="2">
        <v>45.008537234042549</v>
      </c>
      <c r="H1836" s="2" t="s">
        <v>5089</v>
      </c>
    </row>
    <row r="1837" spans="1:8" s="6" customFormat="1" ht="10.95" customHeight="1" outlineLevel="4" x14ac:dyDescent="0.2">
      <c r="A1837" s="4" t="s">
        <v>1654</v>
      </c>
      <c r="B1837" s="5" t="s">
        <v>1814</v>
      </c>
      <c r="C1837" s="7"/>
      <c r="D1837" s="7" t="s">
        <v>1837</v>
      </c>
      <c r="E1837" s="4" t="s">
        <v>1654</v>
      </c>
      <c r="F1837" s="5" t="s">
        <v>1814</v>
      </c>
      <c r="G1837" s="2">
        <v>55.339999999999996</v>
      </c>
      <c r="H1837" s="2" t="s">
        <v>5089</v>
      </c>
    </row>
    <row r="1838" spans="1:8" s="6" customFormat="1" ht="10.95" customHeight="1" outlineLevel="4" x14ac:dyDescent="0.2">
      <c r="A1838" s="4" t="s">
        <v>1654</v>
      </c>
      <c r="B1838" s="5" t="s">
        <v>1814</v>
      </c>
      <c r="C1838" s="7"/>
      <c r="D1838" s="7" t="s">
        <v>1838</v>
      </c>
      <c r="E1838" s="4" t="s">
        <v>1654</v>
      </c>
      <c r="F1838" s="5" t="s">
        <v>1814</v>
      </c>
      <c r="G1838" s="2">
        <v>25.331732418524872</v>
      </c>
      <c r="H1838" s="2" t="s">
        <v>5089</v>
      </c>
    </row>
    <row r="1839" spans="1:8" s="6" customFormat="1" ht="10.95" customHeight="1" outlineLevel="4" x14ac:dyDescent="0.2">
      <c r="A1839" s="4" t="s">
        <v>1654</v>
      </c>
      <c r="B1839" s="5" t="s">
        <v>1814</v>
      </c>
      <c r="C1839" s="7"/>
      <c r="D1839" s="7" t="s">
        <v>1839</v>
      </c>
      <c r="E1839" s="4" t="s">
        <v>1654</v>
      </c>
      <c r="F1839" s="5" t="s">
        <v>1814</v>
      </c>
      <c r="G1839" s="2">
        <v>45.745391705069125</v>
      </c>
      <c r="H1839" s="2" t="s">
        <v>5089</v>
      </c>
    </row>
    <row r="1840" spans="1:8" s="6" customFormat="1" ht="10.95" customHeight="1" outlineLevel="4" x14ac:dyDescent="0.2">
      <c r="A1840" s="4" t="s">
        <v>1654</v>
      </c>
      <c r="B1840" s="5" t="s">
        <v>1814</v>
      </c>
      <c r="C1840" s="7"/>
      <c r="D1840" s="7" t="s">
        <v>1840</v>
      </c>
      <c r="E1840" s="4" t="s">
        <v>1654</v>
      </c>
      <c r="F1840" s="5" t="s">
        <v>1814</v>
      </c>
      <c r="G1840" s="2">
        <v>50.187286324786328</v>
      </c>
      <c r="H1840" s="2" t="s">
        <v>5089</v>
      </c>
    </row>
    <row r="1841" spans="1:8" s="6" customFormat="1" ht="10.95" customHeight="1" outlineLevel="4" x14ac:dyDescent="0.2">
      <c r="A1841" s="4" t="s">
        <v>1654</v>
      </c>
      <c r="B1841" s="5" t="s">
        <v>1814</v>
      </c>
      <c r="C1841" s="7"/>
      <c r="D1841" s="7" t="s">
        <v>1841</v>
      </c>
      <c r="E1841" s="4" t="s">
        <v>1654</v>
      </c>
      <c r="F1841" s="5" t="s">
        <v>1814</v>
      </c>
      <c r="G1841" s="2">
        <v>28.426339322172314</v>
      </c>
      <c r="H1841" s="2" t="s">
        <v>5089</v>
      </c>
    </row>
    <row r="1842" spans="1:8" s="6" customFormat="1" ht="10.95" customHeight="1" outlineLevel="4" x14ac:dyDescent="0.2">
      <c r="A1842" s="4" t="s">
        <v>1654</v>
      </c>
      <c r="B1842" s="5" t="s">
        <v>1814</v>
      </c>
      <c r="C1842" s="7"/>
      <c r="D1842" s="7" t="s">
        <v>1842</v>
      </c>
      <c r="E1842" s="4" t="s">
        <v>1654</v>
      </c>
      <c r="F1842" s="5" t="s">
        <v>1814</v>
      </c>
      <c r="G1842" s="2">
        <v>26.92816582914573</v>
      </c>
      <c r="H1842" s="2" t="s">
        <v>5089</v>
      </c>
    </row>
    <row r="1843" spans="1:8" s="6" customFormat="1" ht="10.95" customHeight="1" outlineLevel="4" x14ac:dyDescent="0.2">
      <c r="A1843" s="4" t="s">
        <v>1654</v>
      </c>
      <c r="B1843" s="5" t="s">
        <v>1814</v>
      </c>
      <c r="C1843" s="7"/>
      <c r="D1843" s="7" t="s">
        <v>1843</v>
      </c>
      <c r="E1843" s="4" t="s">
        <v>1654</v>
      </c>
      <c r="F1843" s="5" t="s">
        <v>1814</v>
      </c>
      <c r="G1843" s="2">
        <v>31.02796507213364</v>
      </c>
      <c r="H1843" s="2" t="s">
        <v>5089</v>
      </c>
    </row>
    <row r="1844" spans="1:8" s="6" customFormat="1" ht="10.95" customHeight="1" outlineLevel="4" x14ac:dyDescent="0.2">
      <c r="A1844" s="4" t="s">
        <v>1654</v>
      </c>
      <c r="B1844" s="5" t="s">
        <v>1814</v>
      </c>
      <c r="C1844" s="7"/>
      <c r="D1844" s="7" t="s">
        <v>1844</v>
      </c>
      <c r="E1844" s="4" t="s">
        <v>1654</v>
      </c>
      <c r="F1844" s="5" t="s">
        <v>1814</v>
      </c>
      <c r="G1844" s="2">
        <v>31.584041067761806</v>
      </c>
      <c r="H1844" s="2" t="s">
        <v>5089</v>
      </c>
    </row>
    <row r="1845" spans="1:8" s="6" customFormat="1" ht="10.95" customHeight="1" outlineLevel="4" x14ac:dyDescent="0.2">
      <c r="A1845" s="4" t="s">
        <v>1654</v>
      </c>
      <c r="B1845" s="5" t="s">
        <v>1814</v>
      </c>
      <c r="C1845" s="7"/>
      <c r="D1845" s="7" t="s">
        <v>1845</v>
      </c>
      <c r="E1845" s="4" t="s">
        <v>1654</v>
      </c>
      <c r="F1845" s="5" t="s">
        <v>1814</v>
      </c>
      <c r="G1845" s="2">
        <v>37.639612188365653</v>
      </c>
      <c r="H1845" s="2" t="s">
        <v>5089</v>
      </c>
    </row>
    <row r="1846" spans="1:8" s="6" customFormat="1" ht="10.95" customHeight="1" outlineLevel="4" x14ac:dyDescent="0.2">
      <c r="A1846" s="4" t="s">
        <v>1654</v>
      </c>
      <c r="B1846" s="5" t="s">
        <v>1814</v>
      </c>
      <c r="C1846" s="7"/>
      <c r="D1846" s="7" t="s">
        <v>1846</v>
      </c>
      <c r="E1846" s="4" t="s">
        <v>1654</v>
      </c>
      <c r="F1846" s="5" t="s">
        <v>1814</v>
      </c>
      <c r="G1846" s="2">
        <v>48.704371482176363</v>
      </c>
      <c r="H1846" s="2" t="s">
        <v>5089</v>
      </c>
    </row>
    <row r="1847" spans="1:8" s="6" customFormat="1" ht="10.95" customHeight="1" outlineLevel="4" x14ac:dyDescent="0.2">
      <c r="A1847" s="4" t="s">
        <v>1654</v>
      </c>
      <c r="B1847" s="5" t="s">
        <v>1814</v>
      </c>
      <c r="C1847" s="7"/>
      <c r="D1847" s="7" t="s">
        <v>1847</v>
      </c>
      <c r="E1847" s="4" t="s">
        <v>1654</v>
      </c>
      <c r="F1847" s="5" t="s">
        <v>1814</v>
      </c>
      <c r="G1847" s="2">
        <v>28.25733850129199</v>
      </c>
      <c r="H1847" s="2" t="s">
        <v>5089</v>
      </c>
    </row>
    <row r="1848" spans="1:8" s="6" customFormat="1" ht="10.95" customHeight="1" outlineLevel="4" x14ac:dyDescent="0.2">
      <c r="A1848" s="4" t="s">
        <v>1654</v>
      </c>
      <c r="B1848" s="5" t="s">
        <v>1814</v>
      </c>
      <c r="C1848" s="7"/>
      <c r="D1848" s="7" t="s">
        <v>1848</v>
      </c>
      <c r="E1848" s="4" t="s">
        <v>1654</v>
      </c>
      <c r="F1848" s="5" t="s">
        <v>1814</v>
      </c>
      <c r="G1848" s="2">
        <v>37.838739255014325</v>
      </c>
      <c r="H1848" s="2" t="s">
        <v>5089</v>
      </c>
    </row>
    <row r="1849" spans="1:8" s="6" customFormat="1" ht="10.95" customHeight="1" outlineLevel="4" x14ac:dyDescent="0.2">
      <c r="A1849" s="4" t="s">
        <v>1654</v>
      </c>
      <c r="B1849" s="5" t="s">
        <v>1814</v>
      </c>
      <c r="C1849" s="7"/>
      <c r="D1849" s="7" t="s">
        <v>1849</v>
      </c>
      <c r="E1849" s="4" t="s">
        <v>1654</v>
      </c>
      <c r="F1849" s="5" t="s">
        <v>1814</v>
      </c>
      <c r="G1849" s="2">
        <v>45.170370898716122</v>
      </c>
      <c r="H1849" s="2" t="s">
        <v>5089</v>
      </c>
    </row>
    <row r="1850" spans="1:8" s="6" customFormat="1" ht="10.95" customHeight="1" outlineLevel="4" x14ac:dyDescent="0.2">
      <c r="A1850" s="4" t="s">
        <v>1654</v>
      </c>
      <c r="B1850" s="5" t="s">
        <v>1814</v>
      </c>
      <c r="C1850" s="7"/>
      <c r="D1850" s="7" t="s">
        <v>1850</v>
      </c>
      <c r="E1850" s="4" t="s">
        <v>1654</v>
      </c>
      <c r="F1850" s="5" t="s">
        <v>1814</v>
      </c>
      <c r="G1850" s="2">
        <v>28.205671031096564</v>
      </c>
      <c r="H1850" s="2" t="s">
        <v>5089</v>
      </c>
    </row>
    <row r="1851" spans="1:8" s="6" customFormat="1" ht="10.95" customHeight="1" outlineLevel="4" x14ac:dyDescent="0.2">
      <c r="A1851" s="4" t="s">
        <v>1654</v>
      </c>
      <c r="B1851" s="5" t="s">
        <v>1814</v>
      </c>
      <c r="C1851" s="7"/>
      <c r="D1851" s="7" t="s">
        <v>1851</v>
      </c>
      <c r="E1851" s="4" t="s">
        <v>1654</v>
      </c>
      <c r="F1851" s="5" t="s">
        <v>1814</v>
      </c>
      <c r="G1851" s="2">
        <v>35.235692307692311</v>
      </c>
      <c r="H1851" s="2" t="s">
        <v>5089</v>
      </c>
    </row>
    <row r="1852" spans="1:8" s="6" customFormat="1" ht="10.95" customHeight="1" outlineLevel="4" x14ac:dyDescent="0.2">
      <c r="A1852" s="4" t="s">
        <v>1654</v>
      </c>
      <c r="B1852" s="5" t="s">
        <v>1814</v>
      </c>
      <c r="C1852" s="7"/>
      <c r="D1852" s="7" t="s">
        <v>1852</v>
      </c>
      <c r="E1852" s="4" t="s">
        <v>1654</v>
      </c>
      <c r="F1852" s="5" t="s">
        <v>1814</v>
      </c>
      <c r="G1852" s="2">
        <v>47.82638418079096</v>
      </c>
      <c r="H1852" s="2" t="s">
        <v>5089</v>
      </c>
    </row>
    <row r="1853" spans="1:8" s="6" customFormat="1" ht="10.95" customHeight="1" outlineLevel="4" x14ac:dyDescent="0.2">
      <c r="A1853" s="4" t="s">
        <v>1654</v>
      </c>
      <c r="B1853" s="5" t="s">
        <v>1814</v>
      </c>
      <c r="C1853" s="7"/>
      <c r="D1853" s="7" t="s">
        <v>1853</v>
      </c>
      <c r="E1853" s="4" t="s">
        <v>1654</v>
      </c>
      <c r="F1853" s="5" t="s">
        <v>1814</v>
      </c>
      <c r="G1853" s="2">
        <v>30.147189781021897</v>
      </c>
      <c r="H1853" s="2" t="s">
        <v>5089</v>
      </c>
    </row>
    <row r="1854" spans="1:8" s="6" customFormat="1" ht="10.95" customHeight="1" outlineLevel="4" x14ac:dyDescent="0.2">
      <c r="A1854" s="4" t="s">
        <v>1654</v>
      </c>
      <c r="B1854" s="5" t="s">
        <v>1814</v>
      </c>
      <c r="C1854" s="7"/>
      <c r="D1854" s="7" t="s">
        <v>1854</v>
      </c>
      <c r="E1854" s="4" t="s">
        <v>1654</v>
      </c>
      <c r="F1854" s="5" t="s">
        <v>1814</v>
      </c>
      <c r="G1854" s="2">
        <v>46.846548672566371</v>
      </c>
      <c r="H1854" s="2" t="s">
        <v>5089</v>
      </c>
    </row>
    <row r="1855" spans="1:8" s="6" customFormat="1" ht="10.95" customHeight="1" outlineLevel="4" x14ac:dyDescent="0.2">
      <c r="A1855" s="4" t="s">
        <v>1654</v>
      </c>
      <c r="B1855" s="5" t="s">
        <v>1814</v>
      </c>
      <c r="C1855" s="7"/>
      <c r="D1855" s="7" t="s">
        <v>1855</v>
      </c>
      <c r="E1855" s="4" t="s">
        <v>1654</v>
      </c>
      <c r="F1855" s="5" t="s">
        <v>1814</v>
      </c>
      <c r="G1855" s="2">
        <v>29.383531746031746</v>
      </c>
      <c r="H1855" s="2" t="s">
        <v>5089</v>
      </c>
    </row>
    <row r="1856" spans="1:8" s="6" customFormat="1" ht="10.95" customHeight="1" outlineLevel="4" x14ac:dyDescent="0.2">
      <c r="A1856" s="4" t="s">
        <v>1654</v>
      </c>
      <c r="B1856" s="5" t="s">
        <v>1814</v>
      </c>
      <c r="C1856" s="7"/>
      <c r="D1856" s="7" t="s">
        <v>1856</v>
      </c>
      <c r="E1856" s="4" t="s">
        <v>1654</v>
      </c>
      <c r="F1856" s="5" t="s">
        <v>1814</v>
      </c>
      <c r="G1856" s="2">
        <v>41.051267605633804</v>
      </c>
      <c r="H1856" s="2" t="s">
        <v>5089</v>
      </c>
    </row>
    <row r="1857" spans="1:8" s="6" customFormat="1" ht="10.95" customHeight="1" outlineLevel="4" x14ac:dyDescent="0.2">
      <c r="A1857" s="4" t="s">
        <v>1654</v>
      </c>
      <c r="B1857" s="5" t="s">
        <v>1814</v>
      </c>
      <c r="C1857" s="7"/>
      <c r="D1857" s="7" t="s">
        <v>1857</v>
      </c>
      <c r="E1857" s="4" t="s">
        <v>1654</v>
      </c>
      <c r="F1857" s="5" t="s">
        <v>1814</v>
      </c>
      <c r="G1857" s="2">
        <v>44.737894857667584</v>
      </c>
      <c r="H1857" s="2" t="s">
        <v>5089</v>
      </c>
    </row>
    <row r="1858" spans="1:8" s="6" customFormat="1" ht="10.95" customHeight="1" outlineLevel="4" x14ac:dyDescent="0.2">
      <c r="A1858" s="4" t="s">
        <v>1654</v>
      </c>
      <c r="B1858" s="5" t="s">
        <v>1814</v>
      </c>
      <c r="C1858" s="7"/>
      <c r="D1858" s="7" t="s">
        <v>1858</v>
      </c>
      <c r="E1858" s="4" t="s">
        <v>1654</v>
      </c>
      <c r="F1858" s="5" t="s">
        <v>1814</v>
      </c>
      <c r="G1858" s="2">
        <v>28.519298245614035</v>
      </c>
      <c r="H1858" s="2" t="s">
        <v>5089</v>
      </c>
    </row>
    <row r="1859" spans="1:8" s="6" customFormat="1" ht="10.95" customHeight="1" outlineLevel="4" x14ac:dyDescent="0.2">
      <c r="A1859" s="4" t="s">
        <v>1654</v>
      </c>
      <c r="B1859" s="5" t="s">
        <v>1814</v>
      </c>
      <c r="C1859" s="7"/>
      <c r="D1859" s="7" t="s">
        <v>1859</v>
      </c>
      <c r="E1859" s="4" t="s">
        <v>1654</v>
      </c>
      <c r="F1859" s="5" t="s">
        <v>1814</v>
      </c>
      <c r="G1859" s="2">
        <v>37.05348993288591</v>
      </c>
      <c r="H1859" s="2" t="s">
        <v>5089</v>
      </c>
    </row>
    <row r="1860" spans="1:8" s="6" customFormat="1" ht="10.95" customHeight="1" outlineLevel="4" x14ac:dyDescent="0.2">
      <c r="A1860" s="4" t="s">
        <v>1654</v>
      </c>
      <c r="B1860" s="5" t="s">
        <v>1814</v>
      </c>
      <c r="C1860" s="7"/>
      <c r="D1860" s="7" t="s">
        <v>1860</v>
      </c>
      <c r="E1860" s="4" t="s">
        <v>1654</v>
      </c>
      <c r="F1860" s="5" t="s">
        <v>1814</v>
      </c>
      <c r="G1860" s="2">
        <v>32.004234620886983</v>
      </c>
      <c r="H1860" s="2" t="s">
        <v>5089</v>
      </c>
    </row>
    <row r="1861" spans="1:8" s="6" customFormat="1" ht="22.95" customHeight="1" outlineLevel="4" x14ac:dyDescent="0.2">
      <c r="A1861" s="4" t="s">
        <v>1654</v>
      </c>
      <c r="B1861" s="5" t="s">
        <v>1814</v>
      </c>
      <c r="C1861" s="7"/>
      <c r="D1861" s="7" t="s">
        <v>1861</v>
      </c>
      <c r="E1861" s="4" t="s">
        <v>1654</v>
      </c>
      <c r="F1861" s="5" t="s">
        <v>1814</v>
      </c>
      <c r="G1861" s="2">
        <v>25.792624999999997</v>
      </c>
      <c r="H1861" s="2" t="s">
        <v>5089</v>
      </c>
    </row>
    <row r="1862" spans="1:8" s="6" customFormat="1" ht="10.95" customHeight="1" outlineLevel="4" x14ac:dyDescent="0.2">
      <c r="A1862" s="4" t="s">
        <v>1654</v>
      </c>
      <c r="B1862" s="5" t="s">
        <v>1814</v>
      </c>
      <c r="C1862" s="7"/>
      <c r="D1862" s="7" t="s">
        <v>1862</v>
      </c>
      <c r="E1862" s="4" t="s">
        <v>1654</v>
      </c>
      <c r="F1862" s="5" t="s">
        <v>1814</v>
      </c>
      <c r="G1862" s="2">
        <v>28.756734693877551</v>
      </c>
      <c r="H1862" s="2" t="s">
        <v>5089</v>
      </c>
    </row>
    <row r="1863" spans="1:8" s="6" customFormat="1" ht="10.95" customHeight="1" outlineLevel="4" x14ac:dyDescent="0.2">
      <c r="A1863" s="4" t="s">
        <v>1654</v>
      </c>
      <c r="B1863" s="5" t="s">
        <v>1814</v>
      </c>
      <c r="C1863" s="7"/>
      <c r="D1863" s="7" t="s">
        <v>1863</v>
      </c>
      <c r="E1863" s="4" t="s">
        <v>1654</v>
      </c>
      <c r="F1863" s="5" t="s">
        <v>1814</v>
      </c>
      <c r="G1863" s="2">
        <v>34.371083333333331</v>
      </c>
      <c r="H1863" s="2" t="s">
        <v>5089</v>
      </c>
    </row>
    <row r="1864" spans="1:8" s="6" customFormat="1" ht="10.95" customHeight="1" outlineLevel="4" x14ac:dyDescent="0.2">
      <c r="A1864" s="4" t="s">
        <v>1654</v>
      </c>
      <c r="B1864" s="5" t="s">
        <v>1814</v>
      </c>
      <c r="C1864" s="7"/>
      <c r="D1864" s="7" t="s">
        <v>1864</v>
      </c>
      <c r="E1864" s="4" t="s">
        <v>1654</v>
      </c>
      <c r="F1864" s="5" t="s">
        <v>1814</v>
      </c>
      <c r="G1864" s="2">
        <v>25.237826086956524</v>
      </c>
      <c r="H1864" s="2" t="s">
        <v>5089</v>
      </c>
    </row>
    <row r="1865" spans="1:8" s="6" customFormat="1" ht="10.95" customHeight="1" outlineLevel="4" x14ac:dyDescent="0.2">
      <c r="A1865" s="4" t="s">
        <v>1654</v>
      </c>
      <c r="B1865" s="5" t="s">
        <v>1814</v>
      </c>
      <c r="C1865" s="7"/>
      <c r="D1865" s="7" t="s">
        <v>1865</v>
      </c>
      <c r="E1865" s="4" t="s">
        <v>1654</v>
      </c>
      <c r="F1865" s="5" t="s">
        <v>1814</v>
      </c>
      <c r="G1865" s="2">
        <v>43.681944444444447</v>
      </c>
      <c r="H1865" s="2" t="s">
        <v>5089</v>
      </c>
    </row>
    <row r="1866" spans="1:8" s="6" customFormat="1" ht="22.95" customHeight="1" outlineLevel="4" x14ac:dyDescent="0.2">
      <c r="A1866" s="4" t="s">
        <v>1654</v>
      </c>
      <c r="B1866" s="5" t="s">
        <v>1814</v>
      </c>
      <c r="C1866" s="7"/>
      <c r="D1866" s="7" t="s">
        <v>1866</v>
      </c>
      <c r="E1866" s="4" t="s">
        <v>1654</v>
      </c>
      <c r="F1866" s="5" t="s">
        <v>1814</v>
      </c>
      <c r="G1866" s="2">
        <v>31.311839080459773</v>
      </c>
      <c r="H1866" s="2" t="s">
        <v>5089</v>
      </c>
    </row>
    <row r="1867" spans="1:8" s="6" customFormat="1" ht="22.95" customHeight="1" outlineLevel="4" x14ac:dyDescent="0.2">
      <c r="A1867" s="4" t="s">
        <v>1654</v>
      </c>
      <c r="B1867" s="5" t="s">
        <v>1814</v>
      </c>
      <c r="C1867" s="7"/>
      <c r="D1867" s="7" t="s">
        <v>1867</v>
      </c>
      <c r="E1867" s="4" t="s">
        <v>1654</v>
      </c>
      <c r="F1867" s="5" t="s">
        <v>1814</v>
      </c>
      <c r="G1867" s="2">
        <v>25.155172413793103</v>
      </c>
      <c r="H1867" s="2" t="s">
        <v>5089</v>
      </c>
    </row>
    <row r="1868" spans="1:8" s="6" customFormat="1" ht="10.95" customHeight="1" outlineLevel="4" x14ac:dyDescent="0.2">
      <c r="A1868" s="4" t="s">
        <v>1654</v>
      </c>
      <c r="B1868" s="5" t="s">
        <v>1814</v>
      </c>
      <c r="C1868" s="7"/>
      <c r="D1868" s="7" t="s">
        <v>1868</v>
      </c>
      <c r="E1868" s="4" t="s">
        <v>1654</v>
      </c>
      <c r="F1868" s="5" t="s">
        <v>1814</v>
      </c>
      <c r="G1868" s="2">
        <v>32.93338122605364</v>
      </c>
      <c r="H1868" s="2" t="s">
        <v>5089</v>
      </c>
    </row>
    <row r="1869" spans="1:8" s="6" customFormat="1" ht="10.95" customHeight="1" outlineLevel="4" x14ac:dyDescent="0.2">
      <c r="A1869" s="4" t="s">
        <v>1654</v>
      </c>
      <c r="B1869" s="5" t="s">
        <v>1814</v>
      </c>
      <c r="C1869" s="7"/>
      <c r="D1869" s="7" t="s">
        <v>1869</v>
      </c>
      <c r="E1869" s="4" t="s">
        <v>1654</v>
      </c>
      <c r="F1869" s="5" t="s">
        <v>1814</v>
      </c>
      <c r="G1869" s="2">
        <v>27.893581780538302</v>
      </c>
      <c r="H1869" s="2" t="s">
        <v>5089</v>
      </c>
    </row>
    <row r="1870" spans="1:8" s="6" customFormat="1" ht="10.95" customHeight="1" outlineLevel="4" x14ac:dyDescent="0.2">
      <c r="A1870" s="4" t="s">
        <v>1654</v>
      </c>
      <c r="B1870" s="5" t="s">
        <v>1814</v>
      </c>
      <c r="C1870" s="7"/>
      <c r="D1870" s="7" t="s">
        <v>1870</v>
      </c>
      <c r="E1870" s="4" t="s">
        <v>1654</v>
      </c>
      <c r="F1870" s="5" t="s">
        <v>1814</v>
      </c>
      <c r="G1870" s="2">
        <v>61.774242424242424</v>
      </c>
      <c r="H1870" s="2" t="s">
        <v>5089</v>
      </c>
    </row>
    <row r="1871" spans="1:8" s="6" customFormat="1" ht="10.95" customHeight="1" outlineLevel="4" x14ac:dyDescent="0.2">
      <c r="A1871" s="4" t="s">
        <v>1654</v>
      </c>
      <c r="B1871" s="5" t="s">
        <v>1814</v>
      </c>
      <c r="C1871" s="7"/>
      <c r="D1871" s="7" t="s">
        <v>1871</v>
      </c>
      <c r="E1871" s="4" t="s">
        <v>1654</v>
      </c>
      <c r="F1871" s="5" t="s">
        <v>1814</v>
      </c>
      <c r="G1871" s="2">
        <v>52.634157303370785</v>
      </c>
      <c r="H1871" s="2" t="s">
        <v>5089</v>
      </c>
    </row>
    <row r="1872" spans="1:8" s="6" customFormat="1" ht="10.95" customHeight="1" outlineLevel="4" x14ac:dyDescent="0.2">
      <c r="A1872" s="4" t="s">
        <v>1654</v>
      </c>
      <c r="B1872" s="5" t="s">
        <v>1814</v>
      </c>
      <c r="C1872" s="7"/>
      <c r="D1872" s="7" t="s">
        <v>1872</v>
      </c>
      <c r="E1872" s="4" t="s">
        <v>1654</v>
      </c>
      <c r="F1872" s="5" t="s">
        <v>1814</v>
      </c>
      <c r="G1872" s="2">
        <v>39.683756345177663</v>
      </c>
      <c r="H1872" s="2" t="s">
        <v>5089</v>
      </c>
    </row>
    <row r="1873" spans="1:8" s="6" customFormat="1" ht="10.95" customHeight="1" outlineLevel="4" x14ac:dyDescent="0.2">
      <c r="A1873" s="4" t="s">
        <v>1654</v>
      </c>
      <c r="B1873" s="5" t="s">
        <v>1814</v>
      </c>
      <c r="C1873" s="7"/>
      <c r="D1873" s="7" t="s">
        <v>1873</v>
      </c>
      <c r="E1873" s="4" t="s">
        <v>1654</v>
      </c>
      <c r="F1873" s="5" t="s">
        <v>1814</v>
      </c>
      <c r="G1873" s="2">
        <v>50.585074626865669</v>
      </c>
      <c r="H1873" s="2" t="s">
        <v>5089</v>
      </c>
    </row>
    <row r="1874" spans="1:8" s="6" customFormat="1" ht="22.95" customHeight="1" outlineLevel="4" x14ac:dyDescent="0.2">
      <c r="A1874" s="4" t="s">
        <v>1654</v>
      </c>
      <c r="B1874" s="5" t="s">
        <v>1814</v>
      </c>
      <c r="C1874" s="7"/>
      <c r="D1874" s="7" t="s">
        <v>1874</v>
      </c>
      <c r="E1874" s="4" t="s">
        <v>1654</v>
      </c>
      <c r="F1874" s="5" t="s">
        <v>1814</v>
      </c>
      <c r="G1874" s="2">
        <v>25.152894736842104</v>
      </c>
      <c r="H1874" s="2" t="s">
        <v>5089</v>
      </c>
    </row>
    <row r="1875" spans="1:8" s="6" customFormat="1" ht="22.95" customHeight="1" outlineLevel="4" x14ac:dyDescent="0.2">
      <c r="A1875" s="4" t="s">
        <v>1654</v>
      </c>
      <c r="B1875" s="5" t="s">
        <v>1814</v>
      </c>
      <c r="C1875" s="7"/>
      <c r="D1875" s="7" t="s">
        <v>1875</v>
      </c>
      <c r="E1875" s="4" t="s">
        <v>1654</v>
      </c>
      <c r="F1875" s="5" t="s">
        <v>1814</v>
      </c>
      <c r="G1875" s="2">
        <v>26.644261363636364</v>
      </c>
      <c r="H1875" s="2" t="s">
        <v>5089</v>
      </c>
    </row>
    <row r="1876" spans="1:8" s="6" customFormat="1" ht="10.95" customHeight="1" outlineLevel="4" x14ac:dyDescent="0.2">
      <c r="A1876" s="4" t="s">
        <v>1654</v>
      </c>
      <c r="B1876" s="5" t="s">
        <v>1814</v>
      </c>
      <c r="C1876" s="7"/>
      <c r="D1876" s="7" t="s">
        <v>1876</v>
      </c>
      <c r="E1876" s="4" t="s">
        <v>1654</v>
      </c>
      <c r="F1876" s="5" t="s">
        <v>1814</v>
      </c>
      <c r="G1876" s="2">
        <v>53.294603174603175</v>
      </c>
      <c r="H1876" s="2" t="s">
        <v>5089</v>
      </c>
    </row>
    <row r="1877" spans="1:8" s="6" customFormat="1" ht="10.95" customHeight="1" outlineLevel="4" x14ac:dyDescent="0.2">
      <c r="A1877" s="4" t="s">
        <v>1654</v>
      </c>
      <c r="B1877" s="5" t="s">
        <v>1814</v>
      </c>
      <c r="C1877" s="7"/>
      <c r="D1877" s="7" t="s">
        <v>1877</v>
      </c>
      <c r="E1877" s="4" t="s">
        <v>1654</v>
      </c>
      <c r="F1877" s="5" t="s">
        <v>1814</v>
      </c>
      <c r="G1877" s="2">
        <v>31.668310940499037</v>
      </c>
      <c r="H1877" s="2" t="s">
        <v>5089</v>
      </c>
    </row>
    <row r="1878" spans="1:8" s="6" customFormat="1" ht="10.95" customHeight="1" outlineLevel="4" x14ac:dyDescent="0.2">
      <c r="A1878" s="4" t="s">
        <v>1654</v>
      </c>
      <c r="B1878" s="5" t="s">
        <v>1814</v>
      </c>
      <c r="C1878" s="7"/>
      <c r="D1878" s="7" t="s">
        <v>1878</v>
      </c>
      <c r="E1878" s="4" t="s">
        <v>1654</v>
      </c>
      <c r="F1878" s="5" t="s">
        <v>1814</v>
      </c>
      <c r="G1878" s="2">
        <v>52.259803921568626</v>
      </c>
      <c r="H1878" s="2" t="s">
        <v>5089</v>
      </c>
    </row>
    <row r="1879" spans="1:8" s="6" customFormat="1" ht="10.95" customHeight="1" outlineLevel="4" x14ac:dyDescent="0.2">
      <c r="A1879" s="4" t="s">
        <v>1654</v>
      </c>
      <c r="B1879" s="5" t="s">
        <v>1814</v>
      </c>
      <c r="C1879" s="7"/>
      <c r="D1879" s="7" t="s">
        <v>1879</v>
      </c>
      <c r="E1879" s="4" t="s">
        <v>1654</v>
      </c>
      <c r="F1879" s="5" t="s">
        <v>1814</v>
      </c>
      <c r="G1879" s="2">
        <v>26.611999999999998</v>
      </c>
      <c r="H1879" s="2" t="s">
        <v>5089</v>
      </c>
    </row>
    <row r="1880" spans="1:8" s="6" customFormat="1" ht="10.95" customHeight="1" outlineLevel="4" x14ac:dyDescent="0.2">
      <c r="A1880" s="4" t="s">
        <v>1654</v>
      </c>
      <c r="B1880" s="5" t="s">
        <v>1814</v>
      </c>
      <c r="C1880" s="7"/>
      <c r="D1880" s="7" t="s">
        <v>1880</v>
      </c>
      <c r="E1880" s="4" t="s">
        <v>1654</v>
      </c>
      <c r="F1880" s="5" t="s">
        <v>1814</v>
      </c>
      <c r="G1880" s="2">
        <v>30.031241217798595</v>
      </c>
      <c r="H1880" s="2" t="s">
        <v>5089</v>
      </c>
    </row>
    <row r="1881" spans="1:8" s="6" customFormat="1" ht="10.95" customHeight="1" outlineLevel="4" x14ac:dyDescent="0.2">
      <c r="A1881" s="4" t="s">
        <v>1654</v>
      </c>
      <c r="B1881" s="5" t="s">
        <v>1814</v>
      </c>
      <c r="C1881" s="7"/>
      <c r="D1881" s="7" t="s">
        <v>1881</v>
      </c>
      <c r="E1881" s="4" t="s">
        <v>1654</v>
      </c>
      <c r="F1881" s="5" t="s">
        <v>1814</v>
      </c>
      <c r="G1881" s="2">
        <v>52.38111111111111</v>
      </c>
      <c r="H1881" s="2" t="s">
        <v>5089</v>
      </c>
    </row>
    <row r="1882" spans="1:8" s="6" customFormat="1" ht="10.95" customHeight="1" outlineLevel="4" x14ac:dyDescent="0.2">
      <c r="A1882" s="4" t="s">
        <v>1654</v>
      </c>
      <c r="B1882" s="5" t="s">
        <v>1814</v>
      </c>
      <c r="C1882" s="7"/>
      <c r="D1882" s="7" t="s">
        <v>1882</v>
      </c>
      <c r="E1882" s="4" t="s">
        <v>1654</v>
      </c>
      <c r="F1882" s="5" t="s">
        <v>1814</v>
      </c>
      <c r="G1882" s="2">
        <v>52.136190476190471</v>
      </c>
      <c r="H1882" s="2" t="s">
        <v>5089</v>
      </c>
    </row>
    <row r="1883" spans="1:8" s="6" customFormat="1" ht="10.95" customHeight="1" outlineLevel="4" x14ac:dyDescent="0.2">
      <c r="A1883" s="4" t="s">
        <v>1654</v>
      </c>
      <c r="B1883" s="5" t="s">
        <v>1814</v>
      </c>
      <c r="C1883" s="7"/>
      <c r="D1883" s="7" t="s">
        <v>1883</v>
      </c>
      <c r="E1883" s="4" t="s">
        <v>1654</v>
      </c>
      <c r="F1883" s="5" t="s">
        <v>1814</v>
      </c>
      <c r="G1883" s="2">
        <v>50.297619047619051</v>
      </c>
      <c r="H1883" s="2" t="s">
        <v>5089</v>
      </c>
    </row>
    <row r="1884" spans="1:8" s="6" customFormat="1" ht="10.95" customHeight="1" outlineLevel="4" x14ac:dyDescent="0.2">
      <c r="A1884" s="4" t="s">
        <v>1654</v>
      </c>
      <c r="B1884" s="5" t="s">
        <v>1814</v>
      </c>
      <c r="C1884" s="7"/>
      <c r="D1884" s="7" t="s">
        <v>1884</v>
      </c>
      <c r="E1884" s="4" t="s">
        <v>1654</v>
      </c>
      <c r="F1884" s="5" t="s">
        <v>1814</v>
      </c>
      <c r="G1884" s="2">
        <v>25.133758865248229</v>
      </c>
      <c r="H1884" s="2" t="s">
        <v>5089</v>
      </c>
    </row>
    <row r="1885" spans="1:8" s="6" customFormat="1" ht="10.95" customHeight="1" outlineLevel="4" x14ac:dyDescent="0.2">
      <c r="A1885" s="4" t="s">
        <v>1654</v>
      </c>
      <c r="B1885" s="5" t="s">
        <v>1814</v>
      </c>
      <c r="C1885" s="7"/>
      <c r="D1885" s="7" t="s">
        <v>1885</v>
      </c>
      <c r="E1885" s="4" t="s">
        <v>1654</v>
      </c>
      <c r="F1885" s="5" t="s">
        <v>1814</v>
      </c>
      <c r="G1885" s="2">
        <v>64.385500000000008</v>
      </c>
      <c r="H1885" s="2" t="s">
        <v>5089</v>
      </c>
    </row>
    <row r="1886" spans="1:8" s="6" customFormat="1" ht="10.95" customHeight="1" outlineLevel="4" x14ac:dyDescent="0.2">
      <c r="A1886" s="4" t="s">
        <v>1654</v>
      </c>
      <c r="B1886" s="5" t="s">
        <v>1814</v>
      </c>
      <c r="C1886" s="7"/>
      <c r="D1886" s="7" t="s">
        <v>1886</v>
      </c>
      <c r="E1886" s="4" t="s">
        <v>1654</v>
      </c>
      <c r="F1886" s="5" t="s">
        <v>1814</v>
      </c>
      <c r="G1886" s="2">
        <v>57.570250000000001</v>
      </c>
      <c r="H1886" s="2" t="s">
        <v>5089</v>
      </c>
    </row>
    <row r="1887" spans="1:8" s="6" customFormat="1" ht="10.95" customHeight="1" outlineLevel="4" x14ac:dyDescent="0.2">
      <c r="A1887" s="4" t="s">
        <v>1654</v>
      </c>
      <c r="B1887" s="5" t="s">
        <v>1814</v>
      </c>
      <c r="C1887" s="7"/>
      <c r="D1887" s="7" t="s">
        <v>1887</v>
      </c>
      <c r="E1887" s="4" t="s">
        <v>1654</v>
      </c>
      <c r="F1887" s="5" t="s">
        <v>1814</v>
      </c>
      <c r="G1887" s="2">
        <v>57.090862068965514</v>
      </c>
      <c r="H1887" s="2" t="s">
        <v>5089</v>
      </c>
    </row>
    <row r="1888" spans="1:8" s="6" customFormat="1" ht="10.95" customHeight="1" outlineLevel="4" x14ac:dyDescent="0.2">
      <c r="A1888" s="4" t="s">
        <v>1654</v>
      </c>
      <c r="B1888" s="5" t="s">
        <v>1814</v>
      </c>
      <c r="C1888" s="7"/>
      <c r="D1888" s="7" t="s">
        <v>1888</v>
      </c>
      <c r="E1888" s="4" t="s">
        <v>1654</v>
      </c>
      <c r="F1888" s="5" t="s">
        <v>1814</v>
      </c>
      <c r="G1888" s="2">
        <v>28.45023529411765</v>
      </c>
      <c r="H1888" s="2" t="s">
        <v>5089</v>
      </c>
    </row>
    <row r="1889" spans="1:8" s="6" customFormat="1" ht="10.95" customHeight="1" outlineLevel="4" x14ac:dyDescent="0.2">
      <c r="A1889" s="4" t="s">
        <v>1654</v>
      </c>
      <c r="B1889" s="5" t="s">
        <v>1814</v>
      </c>
      <c r="C1889" s="7"/>
      <c r="D1889" s="7" t="s">
        <v>1889</v>
      </c>
      <c r="E1889" s="4" t="s">
        <v>1654</v>
      </c>
      <c r="F1889" s="5" t="s">
        <v>1814</v>
      </c>
      <c r="G1889" s="2">
        <v>53.210833333333333</v>
      </c>
      <c r="H1889" s="2" t="s">
        <v>5089</v>
      </c>
    </row>
    <row r="1890" spans="1:8" s="6" customFormat="1" ht="10.95" customHeight="1" outlineLevel="4" x14ac:dyDescent="0.2">
      <c r="A1890" s="4" t="s">
        <v>1654</v>
      </c>
      <c r="B1890" s="5" t="s">
        <v>1814</v>
      </c>
      <c r="C1890" s="7"/>
      <c r="D1890" s="7" t="s">
        <v>1890</v>
      </c>
      <c r="E1890" s="4" t="s">
        <v>1654</v>
      </c>
      <c r="F1890" s="5" t="s">
        <v>1814</v>
      </c>
      <c r="G1890" s="2">
        <v>57.975999999999999</v>
      </c>
      <c r="H1890" s="2" t="s">
        <v>5089</v>
      </c>
    </row>
    <row r="1891" spans="1:8" s="6" customFormat="1" ht="10.95" customHeight="1" outlineLevel="4" x14ac:dyDescent="0.2">
      <c r="A1891" s="4" t="s">
        <v>1654</v>
      </c>
      <c r="B1891" s="5" t="s">
        <v>1814</v>
      </c>
      <c r="C1891" s="7"/>
      <c r="D1891" s="7" t="s">
        <v>1891</v>
      </c>
      <c r="E1891" s="4" t="s">
        <v>1654</v>
      </c>
      <c r="F1891" s="5" t="s">
        <v>1814</v>
      </c>
      <c r="G1891" s="2">
        <v>54.212499999999999</v>
      </c>
      <c r="H1891" s="2" t="s">
        <v>5089</v>
      </c>
    </row>
    <row r="1892" spans="1:8" s="6" customFormat="1" ht="22.95" customHeight="1" outlineLevel="4" x14ac:dyDescent="0.2">
      <c r="A1892" s="4" t="s">
        <v>1654</v>
      </c>
      <c r="B1892" s="5" t="s">
        <v>1814</v>
      </c>
      <c r="C1892" s="7"/>
      <c r="D1892" s="7" t="s">
        <v>1892</v>
      </c>
      <c r="E1892" s="4" t="s">
        <v>1654</v>
      </c>
      <c r="F1892" s="5" t="s">
        <v>1814</v>
      </c>
      <c r="G1892" s="2">
        <v>51.17307692307692</v>
      </c>
      <c r="H1892" s="2" t="s">
        <v>5089</v>
      </c>
    </row>
    <row r="1893" spans="1:8" s="6" customFormat="1" ht="10.95" customHeight="1" outlineLevel="4" x14ac:dyDescent="0.2">
      <c r="A1893" s="4" t="s">
        <v>1654</v>
      </c>
      <c r="B1893" s="5" t="s">
        <v>1814</v>
      </c>
      <c r="C1893" s="7"/>
      <c r="D1893" s="7" t="s">
        <v>1893</v>
      </c>
      <c r="E1893" s="4" t="s">
        <v>1654</v>
      </c>
      <c r="F1893" s="5" t="s">
        <v>1814</v>
      </c>
      <c r="G1893" s="2">
        <v>66.024000000000001</v>
      </c>
      <c r="H1893" s="2" t="s">
        <v>5089</v>
      </c>
    </row>
    <row r="1894" spans="1:8" s="6" customFormat="1" ht="10.95" customHeight="1" outlineLevel="4" x14ac:dyDescent="0.2">
      <c r="A1894" s="4" t="s">
        <v>1654</v>
      </c>
      <c r="B1894" s="5" t="s">
        <v>1814</v>
      </c>
      <c r="C1894" s="7"/>
      <c r="D1894" s="7" t="s">
        <v>1894</v>
      </c>
      <c r="E1894" s="4" t="s">
        <v>1654</v>
      </c>
      <c r="F1894" s="5" t="s">
        <v>1814</v>
      </c>
      <c r="G1894" s="2">
        <v>32.771257142857145</v>
      </c>
      <c r="H1894" s="2" t="s">
        <v>5089</v>
      </c>
    </row>
    <row r="1895" spans="1:8" s="6" customFormat="1" ht="10.95" customHeight="1" outlineLevel="4" x14ac:dyDescent="0.2">
      <c r="A1895" s="4" t="s">
        <v>1654</v>
      </c>
      <c r="B1895" s="5" t="s">
        <v>1814</v>
      </c>
      <c r="C1895" s="7"/>
      <c r="D1895" s="7" t="s">
        <v>1895</v>
      </c>
      <c r="E1895" s="4" t="s">
        <v>1654</v>
      </c>
      <c r="F1895" s="5" t="s">
        <v>1814</v>
      </c>
      <c r="G1895" s="2">
        <v>50.61</v>
      </c>
      <c r="H1895" s="2" t="s">
        <v>5089</v>
      </c>
    </row>
    <row r="1896" spans="1:8" s="6" customFormat="1" ht="10.95" customHeight="1" outlineLevel="4" x14ac:dyDescent="0.2">
      <c r="A1896" s="4" t="s">
        <v>1654</v>
      </c>
      <c r="B1896" s="5" t="s">
        <v>1814</v>
      </c>
      <c r="C1896" s="7"/>
      <c r="D1896" s="7" t="s">
        <v>1896</v>
      </c>
      <c r="E1896" s="4" t="s">
        <v>1654</v>
      </c>
      <c r="F1896" s="5" t="s">
        <v>1814</v>
      </c>
      <c r="G1896" s="2">
        <v>56.341999999999999</v>
      </c>
      <c r="H1896" s="2" t="s">
        <v>5089</v>
      </c>
    </row>
    <row r="1897" spans="1:8" s="6" customFormat="1" ht="10.95" customHeight="1" outlineLevel="4" x14ac:dyDescent="0.2">
      <c r="A1897" s="4" t="s">
        <v>1654</v>
      </c>
      <c r="B1897" s="5" t="s">
        <v>1814</v>
      </c>
      <c r="C1897" s="7"/>
      <c r="D1897" s="7" t="s">
        <v>1897</v>
      </c>
      <c r="E1897" s="4" t="s">
        <v>1654</v>
      </c>
      <c r="F1897" s="5" t="s">
        <v>1814</v>
      </c>
      <c r="G1897" s="2">
        <v>34.270000000000003</v>
      </c>
      <c r="H1897" s="2" t="s">
        <v>5089</v>
      </c>
    </row>
    <row r="1898" spans="1:8" s="6" customFormat="1" ht="22.95" customHeight="1" outlineLevel="4" x14ac:dyDescent="0.2">
      <c r="A1898" s="4" t="s">
        <v>1654</v>
      </c>
      <c r="B1898" s="5" t="s">
        <v>1814</v>
      </c>
      <c r="C1898" s="7"/>
      <c r="D1898" s="7" t="s">
        <v>1898</v>
      </c>
      <c r="E1898" s="4" t="s">
        <v>1654</v>
      </c>
      <c r="F1898" s="5" t="s">
        <v>1814</v>
      </c>
      <c r="G1898" s="2">
        <v>61.51</v>
      </c>
      <c r="H1898" s="2" t="s">
        <v>5089</v>
      </c>
    </row>
    <row r="1899" spans="1:8" s="6" customFormat="1" ht="10.95" customHeight="1" outlineLevel="4" x14ac:dyDescent="0.2">
      <c r="A1899" s="4" t="s">
        <v>1654</v>
      </c>
      <c r="B1899" s="5" t="s">
        <v>1814</v>
      </c>
      <c r="C1899" s="7"/>
      <c r="D1899" s="7" t="s">
        <v>1899</v>
      </c>
      <c r="E1899" s="4" t="s">
        <v>1654</v>
      </c>
      <c r="F1899" s="5" t="s">
        <v>1814</v>
      </c>
      <c r="G1899" s="2">
        <v>52.68</v>
      </c>
      <c r="H1899" s="2" t="s">
        <v>5089</v>
      </c>
    </row>
    <row r="1900" spans="1:8" s="6" customFormat="1" ht="10.95" customHeight="1" outlineLevel="4" x14ac:dyDescent="0.2">
      <c r="A1900" s="4" t="s">
        <v>1654</v>
      </c>
      <c r="B1900" s="5" t="s">
        <v>1814</v>
      </c>
      <c r="C1900" s="7"/>
      <c r="D1900" s="7" t="s">
        <v>1900</v>
      </c>
      <c r="E1900" s="4" t="s">
        <v>1654</v>
      </c>
      <c r="F1900" s="5" t="s">
        <v>1814</v>
      </c>
      <c r="G1900" s="2">
        <v>52.09</v>
      </c>
      <c r="H1900" s="2" t="s">
        <v>5089</v>
      </c>
    </row>
    <row r="1901" spans="1:8" s="6" customFormat="1" ht="22.95" customHeight="1" outlineLevel="4" x14ac:dyDescent="0.2">
      <c r="A1901" s="4" t="s">
        <v>1654</v>
      </c>
      <c r="B1901" s="5" t="s">
        <v>1814</v>
      </c>
      <c r="C1901" s="7"/>
      <c r="D1901" s="7" t="s">
        <v>1901</v>
      </c>
      <c r="E1901" s="4" t="s">
        <v>1654</v>
      </c>
      <c r="F1901" s="5" t="s">
        <v>1814</v>
      </c>
      <c r="G1901" s="2">
        <v>58</v>
      </c>
      <c r="H1901" s="2" t="s">
        <v>5089</v>
      </c>
    </row>
    <row r="1902" spans="1:8" s="6" customFormat="1" ht="10.95" customHeight="1" outlineLevel="4" x14ac:dyDescent="0.2">
      <c r="A1902" s="4" t="s">
        <v>1654</v>
      </c>
      <c r="B1902" s="5" t="s">
        <v>1814</v>
      </c>
      <c r="C1902" s="7"/>
      <c r="D1902" s="7" t="s">
        <v>1902</v>
      </c>
      <c r="E1902" s="4" t="s">
        <v>1654</v>
      </c>
      <c r="F1902" s="5" t="s">
        <v>1814</v>
      </c>
      <c r="G1902" s="2">
        <v>31.896115942028985</v>
      </c>
      <c r="H1902" s="2" t="s">
        <v>5089</v>
      </c>
    </row>
    <row r="1903" spans="1:8" s="6" customFormat="1" ht="10.95" customHeight="1" outlineLevel="4" x14ac:dyDescent="0.2">
      <c r="A1903" s="4" t="s">
        <v>1654</v>
      </c>
      <c r="B1903" s="5" t="s">
        <v>1814</v>
      </c>
      <c r="C1903" s="7"/>
      <c r="D1903" s="7" t="s">
        <v>1903</v>
      </c>
      <c r="E1903" s="4" t="s">
        <v>1654</v>
      </c>
      <c r="F1903" s="5" t="s">
        <v>1814</v>
      </c>
      <c r="G1903" s="2">
        <v>52.69</v>
      </c>
      <c r="H1903" s="2" t="s">
        <v>5089</v>
      </c>
    </row>
    <row r="1904" spans="1:8" s="6" customFormat="1" ht="10.95" customHeight="1" outlineLevel="4" x14ac:dyDescent="0.2">
      <c r="A1904" s="4" t="s">
        <v>1654</v>
      </c>
      <c r="B1904" s="5" t="s">
        <v>1814</v>
      </c>
      <c r="C1904" s="7"/>
      <c r="D1904" s="7" t="s">
        <v>1904</v>
      </c>
      <c r="E1904" s="4" t="s">
        <v>1654</v>
      </c>
      <c r="F1904" s="5" t="s">
        <v>1814</v>
      </c>
      <c r="G1904" s="2">
        <v>52.609696969696969</v>
      </c>
      <c r="H1904" s="2" t="s">
        <v>5089</v>
      </c>
    </row>
    <row r="1905" spans="1:8" s="6" customFormat="1" ht="10.95" customHeight="1" outlineLevel="4" x14ac:dyDescent="0.2">
      <c r="A1905" s="4" t="s">
        <v>1654</v>
      </c>
      <c r="B1905" s="5" t="s">
        <v>1814</v>
      </c>
      <c r="C1905" s="7"/>
      <c r="D1905" s="7" t="s">
        <v>1905</v>
      </c>
      <c r="E1905" s="4" t="s">
        <v>1654</v>
      </c>
      <c r="F1905" s="5" t="s">
        <v>1814</v>
      </c>
      <c r="G1905" s="2">
        <v>33.991034482758621</v>
      </c>
      <c r="H1905" s="2" t="s">
        <v>5089</v>
      </c>
    </row>
    <row r="1906" spans="1:8" s="6" customFormat="1" ht="10.95" customHeight="1" outlineLevel="4" x14ac:dyDescent="0.2">
      <c r="A1906" s="4" t="s">
        <v>1654</v>
      </c>
      <c r="B1906" s="5" t="s">
        <v>1814</v>
      </c>
      <c r="C1906" s="7"/>
      <c r="D1906" s="7" t="s">
        <v>1906</v>
      </c>
      <c r="E1906" s="4" t="s">
        <v>1654</v>
      </c>
      <c r="F1906" s="5" t="s">
        <v>1814</v>
      </c>
      <c r="G1906" s="2">
        <v>39.872419354838712</v>
      </c>
      <c r="H1906" s="2" t="s">
        <v>5089</v>
      </c>
    </row>
    <row r="1907" spans="1:8" s="6" customFormat="1" ht="10.95" customHeight="1" outlineLevel="4" x14ac:dyDescent="0.2">
      <c r="A1907" s="4" t="s">
        <v>1654</v>
      </c>
      <c r="B1907" s="5" t="s">
        <v>1814</v>
      </c>
      <c r="C1907" s="7"/>
      <c r="D1907" s="7" t="s">
        <v>1907</v>
      </c>
      <c r="E1907" s="4" t="s">
        <v>1654</v>
      </c>
      <c r="F1907" s="5" t="s">
        <v>1814</v>
      </c>
      <c r="G1907" s="2">
        <v>40.200338983050848</v>
      </c>
      <c r="H1907" s="2" t="s">
        <v>5089</v>
      </c>
    </row>
    <row r="1908" spans="1:8" s="6" customFormat="1" ht="10.95" customHeight="1" outlineLevel="4" x14ac:dyDescent="0.2">
      <c r="A1908" s="4" t="s">
        <v>1654</v>
      </c>
      <c r="B1908" s="5" t="s">
        <v>1814</v>
      </c>
      <c r="C1908" s="7"/>
      <c r="D1908" s="7" t="s">
        <v>1908</v>
      </c>
      <c r="E1908" s="4" t="s">
        <v>1654</v>
      </c>
      <c r="F1908" s="5" t="s">
        <v>1814</v>
      </c>
      <c r="G1908" s="2">
        <v>37.24606232294618</v>
      </c>
      <c r="H1908" s="2" t="s">
        <v>5089</v>
      </c>
    </row>
    <row r="1909" spans="1:8" s="6" customFormat="1" ht="10.95" customHeight="1" outlineLevel="4" x14ac:dyDescent="0.2">
      <c r="A1909" s="4" t="s">
        <v>1654</v>
      </c>
      <c r="B1909" s="5" t="s">
        <v>1814</v>
      </c>
      <c r="C1909" s="7"/>
      <c r="D1909" s="7" t="s">
        <v>1909</v>
      </c>
      <c r="E1909" s="4" t="s">
        <v>1654</v>
      </c>
      <c r="F1909" s="5" t="s">
        <v>1814</v>
      </c>
      <c r="G1909" s="2">
        <v>35.150807453416149</v>
      </c>
      <c r="H1909" s="2" t="s">
        <v>5089</v>
      </c>
    </row>
    <row r="1910" spans="1:8" s="6" customFormat="1" ht="10.95" customHeight="1" outlineLevel="4" x14ac:dyDescent="0.2">
      <c r="A1910" s="4" t="s">
        <v>1654</v>
      </c>
      <c r="B1910" s="5" t="s">
        <v>1814</v>
      </c>
      <c r="C1910" s="7"/>
      <c r="D1910" s="7" t="s">
        <v>1910</v>
      </c>
      <c r="E1910" s="4" t="s">
        <v>1654</v>
      </c>
      <c r="F1910" s="5" t="s">
        <v>1814</v>
      </c>
      <c r="G1910" s="2">
        <v>38.199689119170984</v>
      </c>
      <c r="H1910" s="2" t="s">
        <v>5089</v>
      </c>
    </row>
    <row r="1911" spans="1:8" s="6" customFormat="1" ht="10.95" customHeight="1" outlineLevel="4" x14ac:dyDescent="0.2">
      <c r="A1911" s="4" t="s">
        <v>1654</v>
      </c>
      <c r="B1911" s="5" t="s">
        <v>1814</v>
      </c>
      <c r="C1911" s="7"/>
      <c r="D1911" s="7" t="s">
        <v>1911</v>
      </c>
      <c r="E1911" s="4" t="s">
        <v>1654</v>
      </c>
      <c r="F1911" s="5" t="s">
        <v>1814</v>
      </c>
      <c r="G1911" s="2">
        <v>36.826188340807171</v>
      </c>
      <c r="H1911" s="2" t="s">
        <v>5089</v>
      </c>
    </row>
    <row r="1912" spans="1:8" s="6" customFormat="1" ht="10.95" customHeight="1" outlineLevel="4" x14ac:dyDescent="0.2">
      <c r="A1912" s="4" t="s">
        <v>1654</v>
      </c>
      <c r="B1912" s="5" t="s">
        <v>1814</v>
      </c>
      <c r="C1912" s="7"/>
      <c r="D1912" s="7" t="s">
        <v>1912</v>
      </c>
      <c r="E1912" s="4" t="s">
        <v>1654</v>
      </c>
      <c r="F1912" s="5" t="s">
        <v>1814</v>
      </c>
      <c r="G1912" s="2">
        <v>37.770421874999997</v>
      </c>
      <c r="H1912" s="2" t="s">
        <v>5089</v>
      </c>
    </row>
    <row r="1913" spans="1:8" s="6" customFormat="1" ht="10.95" customHeight="1" outlineLevel="4" x14ac:dyDescent="0.2">
      <c r="A1913" s="4" t="s">
        <v>1654</v>
      </c>
      <c r="B1913" s="5" t="s">
        <v>1814</v>
      </c>
      <c r="C1913" s="7"/>
      <c r="D1913" s="7" t="s">
        <v>1913</v>
      </c>
      <c r="E1913" s="4" t="s">
        <v>1654</v>
      </c>
      <c r="F1913" s="5" t="s">
        <v>1814</v>
      </c>
      <c r="G1913" s="2">
        <v>50.758421052631576</v>
      </c>
      <c r="H1913" s="2" t="s">
        <v>5089</v>
      </c>
    </row>
    <row r="1914" spans="1:8" s="6" customFormat="1" ht="10.95" customHeight="1" outlineLevel="4" x14ac:dyDescent="0.2">
      <c r="A1914" s="4" t="s">
        <v>1654</v>
      </c>
      <c r="B1914" s="5" t="s">
        <v>1814</v>
      </c>
      <c r="C1914" s="7"/>
      <c r="D1914" s="7" t="s">
        <v>1914</v>
      </c>
      <c r="E1914" s="4" t="s">
        <v>1654</v>
      </c>
      <c r="F1914" s="5" t="s">
        <v>1814</v>
      </c>
      <c r="G1914" s="2">
        <v>36.227815126050416</v>
      </c>
      <c r="H1914" s="2" t="s">
        <v>5089</v>
      </c>
    </row>
    <row r="1915" spans="1:8" s="6" customFormat="1" ht="10.95" customHeight="1" outlineLevel="4" x14ac:dyDescent="0.2">
      <c r="A1915" s="4" t="s">
        <v>1654</v>
      </c>
      <c r="B1915" s="5" t="s">
        <v>1814</v>
      </c>
      <c r="C1915" s="7"/>
      <c r="D1915" s="7" t="s">
        <v>1915</v>
      </c>
      <c r="E1915" s="4" t="s">
        <v>1654</v>
      </c>
      <c r="F1915" s="5" t="s">
        <v>1814</v>
      </c>
      <c r="G1915" s="2">
        <v>21.814580152671756</v>
      </c>
      <c r="H1915" s="2" t="s">
        <v>5089</v>
      </c>
    </row>
    <row r="1916" spans="1:8" s="6" customFormat="1" ht="10.95" customHeight="1" outlineLevel="4" x14ac:dyDescent="0.2">
      <c r="A1916" s="4" t="s">
        <v>1654</v>
      </c>
      <c r="B1916" s="5" t="s">
        <v>1814</v>
      </c>
      <c r="C1916" s="7"/>
      <c r="D1916" s="7" t="s">
        <v>1916</v>
      </c>
      <c r="E1916" s="4" t="s">
        <v>1654</v>
      </c>
      <c r="F1916" s="5" t="s">
        <v>1814</v>
      </c>
      <c r="G1916" s="2">
        <v>37.167953964194375</v>
      </c>
      <c r="H1916" s="2" t="s">
        <v>5089</v>
      </c>
    </row>
    <row r="1917" spans="1:8" s="6" customFormat="1" ht="10.95" customHeight="1" outlineLevel="4" x14ac:dyDescent="0.2">
      <c r="A1917" s="4" t="s">
        <v>1654</v>
      </c>
      <c r="B1917" s="5" t="s">
        <v>1814</v>
      </c>
      <c r="C1917" s="7"/>
      <c r="D1917" s="7" t="s">
        <v>1917</v>
      </c>
      <c r="E1917" s="4" t="s">
        <v>1654</v>
      </c>
      <c r="F1917" s="5" t="s">
        <v>1814</v>
      </c>
      <c r="G1917" s="2">
        <v>36.972485294117647</v>
      </c>
      <c r="H1917" s="2" t="s">
        <v>5089</v>
      </c>
    </row>
    <row r="1918" spans="1:8" s="6" customFormat="1" ht="10.95" customHeight="1" outlineLevel="4" x14ac:dyDescent="0.2">
      <c r="A1918" s="4" t="s">
        <v>1654</v>
      </c>
      <c r="B1918" s="5" t="s">
        <v>1814</v>
      </c>
      <c r="C1918" s="7"/>
      <c r="D1918" s="7" t="s">
        <v>1918</v>
      </c>
      <c r="E1918" s="4" t="s">
        <v>1654</v>
      </c>
      <c r="F1918" s="5" t="s">
        <v>1814</v>
      </c>
      <c r="G1918" s="2">
        <v>31.991110162254479</v>
      </c>
      <c r="H1918" s="2" t="s">
        <v>5089</v>
      </c>
    </row>
    <row r="1919" spans="1:8" s="6" customFormat="1" ht="10.95" customHeight="1" outlineLevel="4" x14ac:dyDescent="0.2">
      <c r="A1919" s="4" t="s">
        <v>1654</v>
      </c>
      <c r="B1919" s="5" t="s">
        <v>1814</v>
      </c>
      <c r="C1919" s="7"/>
      <c r="D1919" s="7" t="s">
        <v>1919</v>
      </c>
      <c r="E1919" s="4" t="s">
        <v>1654</v>
      </c>
      <c r="F1919" s="5" t="s">
        <v>1814</v>
      </c>
      <c r="G1919" s="2">
        <v>37.311003911342894</v>
      </c>
      <c r="H1919" s="2" t="s">
        <v>5089</v>
      </c>
    </row>
    <row r="1920" spans="1:8" s="6" customFormat="1" ht="10.95" customHeight="1" outlineLevel="4" x14ac:dyDescent="0.2">
      <c r="A1920" s="4" t="s">
        <v>1654</v>
      </c>
      <c r="B1920" s="5" t="s">
        <v>1814</v>
      </c>
      <c r="C1920" s="7"/>
      <c r="D1920" s="7" t="s">
        <v>1920</v>
      </c>
      <c r="E1920" s="4" t="s">
        <v>1654</v>
      </c>
      <c r="F1920" s="5" t="s">
        <v>1814</v>
      </c>
      <c r="G1920" s="2">
        <v>36.99861111111111</v>
      </c>
      <c r="H1920" s="2" t="s">
        <v>5089</v>
      </c>
    </row>
    <row r="1921" spans="1:8" s="6" customFormat="1" ht="10.95" customHeight="1" outlineLevel="4" x14ac:dyDescent="0.2">
      <c r="A1921" s="4" t="s">
        <v>1654</v>
      </c>
      <c r="B1921" s="5" t="s">
        <v>1814</v>
      </c>
      <c r="C1921" s="7"/>
      <c r="D1921" s="7" t="s">
        <v>1921</v>
      </c>
      <c r="E1921" s="4" t="s">
        <v>1654</v>
      </c>
      <c r="F1921" s="5" t="s">
        <v>1814</v>
      </c>
      <c r="G1921" s="2">
        <v>34.317364341085266</v>
      </c>
      <c r="H1921" s="2" t="s">
        <v>5089</v>
      </c>
    </row>
    <row r="1922" spans="1:8" s="6" customFormat="1" ht="10.95" customHeight="1" outlineLevel="4" x14ac:dyDescent="0.2">
      <c r="A1922" s="4" t="s">
        <v>1654</v>
      </c>
      <c r="B1922" s="5" t="s">
        <v>1814</v>
      </c>
      <c r="C1922" s="7"/>
      <c r="D1922" s="7" t="s">
        <v>1922</v>
      </c>
      <c r="E1922" s="4" t="s">
        <v>1654</v>
      </c>
      <c r="F1922" s="5" t="s">
        <v>1814</v>
      </c>
      <c r="G1922" s="2">
        <v>40.680435403283369</v>
      </c>
      <c r="H1922" s="2" t="s">
        <v>5089</v>
      </c>
    </row>
    <row r="1923" spans="1:8" ht="10.95" hidden="1" customHeight="1" outlineLevel="3" x14ac:dyDescent="0.2">
      <c r="A1923" s="4" t="s">
        <v>1654</v>
      </c>
      <c r="B1923" s="5" t="s">
        <v>1923</v>
      </c>
      <c r="C1923" s="5" t="s">
        <v>1923</v>
      </c>
      <c r="D1923" s="5"/>
      <c r="E1923" s="4" t="s">
        <v>1654</v>
      </c>
      <c r="F1923" s="5" t="s">
        <v>1923</v>
      </c>
      <c r="G1923" s="2" t="e">
        <v>#N/A</v>
      </c>
      <c r="H1923" s="2" t="s">
        <v>5089</v>
      </c>
    </row>
    <row r="1924" spans="1:8" s="6" customFormat="1" ht="10.95" customHeight="1" outlineLevel="4" x14ac:dyDescent="0.2">
      <c r="A1924" s="4" t="s">
        <v>1654</v>
      </c>
      <c r="B1924" s="5" t="s">
        <v>1923</v>
      </c>
      <c r="C1924" s="7"/>
      <c r="D1924" s="7" t="s">
        <v>1924</v>
      </c>
      <c r="E1924" s="4" t="s">
        <v>1654</v>
      </c>
      <c r="F1924" s="5" t="s">
        <v>1923</v>
      </c>
      <c r="G1924" s="2">
        <v>181.08225947521865</v>
      </c>
      <c r="H1924" s="2" t="s">
        <v>5089</v>
      </c>
    </row>
    <row r="1925" spans="1:8" s="6" customFormat="1" ht="10.95" customHeight="1" outlineLevel="4" x14ac:dyDescent="0.2">
      <c r="A1925" s="4" t="s">
        <v>1654</v>
      </c>
      <c r="B1925" s="5" t="s">
        <v>1923</v>
      </c>
      <c r="C1925" s="7"/>
      <c r="D1925" s="7" t="s">
        <v>1925</v>
      </c>
      <c r="E1925" s="4" t="s">
        <v>1654</v>
      </c>
      <c r="F1925" s="5" t="s">
        <v>1923</v>
      </c>
      <c r="G1925" s="2">
        <v>176.64210437710437</v>
      </c>
      <c r="H1925" s="2" t="s">
        <v>5089</v>
      </c>
    </row>
    <row r="1926" spans="1:8" s="6" customFormat="1" ht="10.95" customHeight="1" outlineLevel="4" x14ac:dyDescent="0.2">
      <c r="A1926" s="4" t="s">
        <v>1654</v>
      </c>
      <c r="B1926" s="5" t="s">
        <v>1923</v>
      </c>
      <c r="C1926" s="7"/>
      <c r="D1926" s="7" t="s">
        <v>1926</v>
      </c>
      <c r="E1926" s="4" t="s">
        <v>1654</v>
      </c>
      <c r="F1926" s="5" t="s">
        <v>1923</v>
      </c>
      <c r="G1926" s="2">
        <v>227.0512195121951</v>
      </c>
      <c r="H1926" s="2" t="s">
        <v>5089</v>
      </c>
    </row>
    <row r="1927" spans="1:8" s="6" customFormat="1" ht="10.95" customHeight="1" outlineLevel="4" x14ac:dyDescent="0.2">
      <c r="A1927" s="4" t="s">
        <v>1654</v>
      </c>
      <c r="B1927" s="5" t="s">
        <v>1923</v>
      </c>
      <c r="C1927" s="7"/>
      <c r="D1927" s="7" t="s">
        <v>1927</v>
      </c>
      <c r="E1927" s="4" t="s">
        <v>1654</v>
      </c>
      <c r="F1927" s="5" t="s">
        <v>1923</v>
      </c>
      <c r="G1927" s="2">
        <v>195.02208333333334</v>
      </c>
      <c r="H1927" s="2" t="s">
        <v>5089</v>
      </c>
    </row>
    <row r="1928" spans="1:8" s="6" customFormat="1" ht="10.95" customHeight="1" outlineLevel="4" x14ac:dyDescent="0.2">
      <c r="A1928" s="4" t="s">
        <v>1654</v>
      </c>
      <c r="B1928" s="5" t="s">
        <v>1923</v>
      </c>
      <c r="C1928" s="7"/>
      <c r="D1928" s="7" t="s">
        <v>1928</v>
      </c>
      <c r="E1928" s="4" t="s">
        <v>1654</v>
      </c>
      <c r="F1928" s="5" t="s">
        <v>1923</v>
      </c>
      <c r="G1928" s="2">
        <v>110.14367483296215</v>
      </c>
      <c r="H1928" s="2" t="s">
        <v>5089</v>
      </c>
    </row>
    <row r="1929" spans="1:8" s="6" customFormat="1" ht="10.95" customHeight="1" outlineLevel="4" x14ac:dyDescent="0.2">
      <c r="A1929" s="4" t="s">
        <v>1654</v>
      </c>
      <c r="B1929" s="5" t="s">
        <v>1923</v>
      </c>
      <c r="C1929" s="7"/>
      <c r="D1929" s="7" t="s">
        <v>1929</v>
      </c>
      <c r="E1929" s="4" t="s">
        <v>1654</v>
      </c>
      <c r="F1929" s="5" t="s">
        <v>1923</v>
      </c>
      <c r="G1929" s="2">
        <v>113.61438485804418</v>
      </c>
      <c r="H1929" s="2" t="s">
        <v>5089</v>
      </c>
    </row>
    <row r="1930" spans="1:8" s="6" customFormat="1" ht="10.95" customHeight="1" outlineLevel="4" x14ac:dyDescent="0.2">
      <c r="A1930" s="4" t="s">
        <v>1654</v>
      </c>
      <c r="B1930" s="5" t="s">
        <v>1923</v>
      </c>
      <c r="C1930" s="7"/>
      <c r="D1930" s="7" t="s">
        <v>1930</v>
      </c>
      <c r="E1930" s="4" t="s">
        <v>1654</v>
      </c>
      <c r="F1930" s="5" t="s">
        <v>1923</v>
      </c>
      <c r="G1930" s="2">
        <v>125.91883928571428</v>
      </c>
      <c r="H1930" s="2" t="s">
        <v>5089</v>
      </c>
    </row>
    <row r="1931" spans="1:8" s="6" customFormat="1" ht="10.95" customHeight="1" outlineLevel="4" x14ac:dyDescent="0.2">
      <c r="A1931" s="4" t="s">
        <v>1654</v>
      </c>
      <c r="B1931" s="5" t="s">
        <v>1923</v>
      </c>
      <c r="C1931" s="7"/>
      <c r="D1931" s="7" t="s">
        <v>1931</v>
      </c>
      <c r="E1931" s="4" t="s">
        <v>1654</v>
      </c>
      <c r="F1931" s="5" t="s">
        <v>1923</v>
      </c>
      <c r="G1931" s="2">
        <v>112.85514644351466</v>
      </c>
      <c r="H1931" s="2" t="s">
        <v>5089</v>
      </c>
    </row>
    <row r="1932" spans="1:8" s="6" customFormat="1" ht="10.95" customHeight="1" outlineLevel="4" x14ac:dyDescent="0.2">
      <c r="A1932" s="4" t="s">
        <v>1654</v>
      </c>
      <c r="B1932" s="5" t="s">
        <v>1923</v>
      </c>
      <c r="C1932" s="7"/>
      <c r="D1932" s="7" t="s">
        <v>1932</v>
      </c>
      <c r="E1932" s="4" t="s">
        <v>1654</v>
      </c>
      <c r="F1932" s="5" t="s">
        <v>1923</v>
      </c>
      <c r="G1932" s="2">
        <v>228.33928571428572</v>
      </c>
      <c r="H1932" s="2" t="s">
        <v>5089</v>
      </c>
    </row>
    <row r="1933" spans="1:8" s="6" customFormat="1" ht="10.95" customHeight="1" outlineLevel="4" x14ac:dyDescent="0.2">
      <c r="A1933" s="4" t="s">
        <v>1654</v>
      </c>
      <c r="B1933" s="5" t="s">
        <v>1923</v>
      </c>
      <c r="C1933" s="7"/>
      <c r="D1933" s="7" t="s">
        <v>1933</v>
      </c>
      <c r="E1933" s="4" t="s">
        <v>1654</v>
      </c>
      <c r="F1933" s="5" t="s">
        <v>1923</v>
      </c>
      <c r="G1933" s="2">
        <v>111.30591397849463</v>
      </c>
      <c r="H1933" s="2" t="s">
        <v>5089</v>
      </c>
    </row>
    <row r="1934" spans="1:8" s="6" customFormat="1" ht="10.95" customHeight="1" outlineLevel="4" x14ac:dyDescent="0.2">
      <c r="A1934" s="4" t="s">
        <v>1654</v>
      </c>
      <c r="B1934" s="5" t="s">
        <v>1923</v>
      </c>
      <c r="C1934" s="7"/>
      <c r="D1934" s="7" t="s">
        <v>1934</v>
      </c>
      <c r="E1934" s="4" t="s">
        <v>1654</v>
      </c>
      <c r="F1934" s="5" t="s">
        <v>1923</v>
      </c>
      <c r="G1934" s="2">
        <v>110.14866666666666</v>
      </c>
      <c r="H1934" s="2" t="s">
        <v>5089</v>
      </c>
    </row>
    <row r="1935" spans="1:8" ht="10.95" hidden="1" customHeight="1" outlineLevel="3" x14ac:dyDescent="0.2">
      <c r="A1935" s="4" t="s">
        <v>1654</v>
      </c>
      <c r="B1935" s="5" t="s">
        <v>1935</v>
      </c>
      <c r="C1935" s="5" t="s">
        <v>1935</v>
      </c>
      <c r="D1935" s="5"/>
      <c r="E1935" s="4" t="s">
        <v>1654</v>
      </c>
      <c r="F1935" s="5" t="s">
        <v>1935</v>
      </c>
      <c r="G1935" s="2" t="e">
        <v>#N/A</v>
      </c>
      <c r="H1935" s="2" t="s">
        <v>5089</v>
      </c>
    </row>
    <row r="1936" spans="1:8" s="6" customFormat="1" ht="10.95" customHeight="1" outlineLevel="4" x14ac:dyDescent="0.2">
      <c r="A1936" s="4" t="s">
        <v>1654</v>
      </c>
      <c r="B1936" s="5" t="s">
        <v>1935</v>
      </c>
      <c r="C1936" s="7"/>
      <c r="D1936" s="7" t="s">
        <v>1936</v>
      </c>
      <c r="E1936" s="4" t="s">
        <v>1654</v>
      </c>
      <c r="F1936" s="5" t="s">
        <v>1935</v>
      </c>
      <c r="G1936" s="2">
        <v>2.1267435995326185</v>
      </c>
      <c r="H1936" s="2" t="s">
        <v>5091</v>
      </c>
    </row>
    <row r="1937" spans="1:8" s="6" customFormat="1" ht="10.95" customHeight="1" outlineLevel="4" x14ac:dyDescent="0.2">
      <c r="A1937" s="4" t="s">
        <v>1654</v>
      </c>
      <c r="B1937" s="5" t="s">
        <v>1935</v>
      </c>
      <c r="C1937" s="7"/>
      <c r="D1937" s="7" t="s">
        <v>1937</v>
      </c>
      <c r="E1937" s="4" t="s">
        <v>1654</v>
      </c>
      <c r="F1937" s="5" t="s">
        <v>1935</v>
      </c>
      <c r="G1937" s="2">
        <v>0.8416602479239379</v>
      </c>
      <c r="H1937" s="2" t="s">
        <v>5091</v>
      </c>
    </row>
    <row r="1938" spans="1:8" s="6" customFormat="1" ht="10.95" customHeight="1" outlineLevel="4" x14ac:dyDescent="0.2">
      <c r="A1938" s="4" t="s">
        <v>1654</v>
      </c>
      <c r="B1938" s="5" t="s">
        <v>1935</v>
      </c>
      <c r="C1938" s="7"/>
      <c r="D1938" s="7" t="s">
        <v>1938</v>
      </c>
      <c r="E1938" s="4" t="s">
        <v>1654</v>
      </c>
      <c r="F1938" s="5" t="s">
        <v>1935</v>
      </c>
      <c r="G1938" s="2">
        <v>0.5110104181532753</v>
      </c>
      <c r="H1938" s="2" t="s">
        <v>5089</v>
      </c>
    </row>
    <row r="1939" spans="1:8" s="6" customFormat="1" ht="10.95" customHeight="1" outlineLevel="4" x14ac:dyDescent="0.2">
      <c r="A1939" s="4" t="s">
        <v>1654</v>
      </c>
      <c r="B1939" s="5" t="s">
        <v>1935</v>
      </c>
      <c r="C1939" s="7"/>
      <c r="D1939" s="7" t="s">
        <v>1939</v>
      </c>
      <c r="E1939" s="4" t="s">
        <v>1654</v>
      </c>
      <c r="F1939" s="5" t="s">
        <v>1935</v>
      </c>
      <c r="G1939" s="2">
        <v>0.51297681984546561</v>
      </c>
      <c r="H1939" s="2" t="s">
        <v>5089</v>
      </c>
    </row>
    <row r="1940" spans="1:8" s="6" customFormat="1" ht="10.95" customHeight="1" outlineLevel="4" x14ac:dyDescent="0.2">
      <c r="A1940" s="4" t="s">
        <v>1654</v>
      </c>
      <c r="B1940" s="5" t="s">
        <v>1935</v>
      </c>
      <c r="C1940" s="7"/>
      <c r="D1940" s="7" t="s">
        <v>1940</v>
      </c>
      <c r="E1940" s="4" t="s">
        <v>1654</v>
      </c>
      <c r="F1940" s="5" t="s">
        <v>1935</v>
      </c>
      <c r="G1940" s="2">
        <v>0.60000000000000009</v>
      </c>
      <c r="H1940" s="2" t="s">
        <v>5089</v>
      </c>
    </row>
    <row r="1941" spans="1:8" s="6" customFormat="1" ht="10.95" customHeight="1" outlineLevel="4" x14ac:dyDescent="0.2">
      <c r="A1941" s="4" t="s">
        <v>1654</v>
      </c>
      <c r="B1941" s="5" t="s">
        <v>1935</v>
      </c>
      <c r="C1941" s="7"/>
      <c r="D1941" s="7" t="s">
        <v>1941</v>
      </c>
      <c r="E1941" s="4" t="s">
        <v>1654</v>
      </c>
      <c r="F1941" s="5" t="s">
        <v>1935</v>
      </c>
      <c r="G1941" s="2">
        <v>0.36985074626865672</v>
      </c>
      <c r="H1941" s="2" t="s">
        <v>5089</v>
      </c>
    </row>
    <row r="1942" spans="1:8" s="6" customFormat="1" ht="10.95" customHeight="1" outlineLevel="4" x14ac:dyDescent="0.2">
      <c r="A1942" s="4" t="s">
        <v>1654</v>
      </c>
      <c r="B1942" s="5" t="s">
        <v>1935</v>
      </c>
      <c r="C1942" s="7"/>
      <c r="D1942" s="7" t="s">
        <v>1942</v>
      </c>
      <c r="E1942" s="4" t="s">
        <v>1654</v>
      </c>
      <c r="F1942" s="5" t="s">
        <v>1935</v>
      </c>
      <c r="G1942" s="2">
        <v>0.32004016064257029</v>
      </c>
      <c r="H1942" s="2" t="s">
        <v>5089</v>
      </c>
    </row>
    <row r="1943" spans="1:8" s="6" customFormat="1" ht="10.95" customHeight="1" outlineLevel="4" x14ac:dyDescent="0.2">
      <c r="A1943" s="4" t="s">
        <v>1654</v>
      </c>
      <c r="B1943" s="5" t="s">
        <v>1935</v>
      </c>
      <c r="C1943" s="7"/>
      <c r="D1943" s="7" t="s">
        <v>1943</v>
      </c>
      <c r="E1943" s="4" t="s">
        <v>1654</v>
      </c>
      <c r="F1943" s="5" t="s">
        <v>1935</v>
      </c>
      <c r="G1943" s="2">
        <v>0.3</v>
      </c>
      <c r="H1943" s="2" t="s">
        <v>5089</v>
      </c>
    </row>
    <row r="1944" spans="1:8" s="6" customFormat="1" ht="10.95" customHeight="1" outlineLevel="4" x14ac:dyDescent="0.2">
      <c r="A1944" s="4" t="s">
        <v>1654</v>
      </c>
      <c r="B1944" s="5" t="s">
        <v>1935</v>
      </c>
      <c r="C1944" s="7"/>
      <c r="D1944" s="7" t="s">
        <v>1944</v>
      </c>
      <c r="E1944" s="4" t="s">
        <v>1654</v>
      </c>
      <c r="F1944" s="5" t="s">
        <v>1935</v>
      </c>
      <c r="G1944" s="2">
        <v>0.91735135135135137</v>
      </c>
      <c r="H1944" s="2" t="s">
        <v>5089</v>
      </c>
    </row>
    <row r="1945" spans="1:8" s="6" customFormat="1" ht="10.95" customHeight="1" outlineLevel="4" x14ac:dyDescent="0.2">
      <c r="A1945" s="4" t="s">
        <v>1654</v>
      </c>
      <c r="B1945" s="5" t="s">
        <v>1935</v>
      </c>
      <c r="C1945" s="7"/>
      <c r="D1945" s="7" t="s">
        <v>1945</v>
      </c>
      <c r="E1945" s="4" t="s">
        <v>1654</v>
      </c>
      <c r="F1945" s="5" t="s">
        <v>1935</v>
      </c>
      <c r="G1945" s="2">
        <v>0.32999999999999996</v>
      </c>
      <c r="H1945" s="2" t="s">
        <v>5089</v>
      </c>
    </row>
    <row r="1946" spans="1:8" ht="10.95" hidden="1" customHeight="1" outlineLevel="3" x14ac:dyDescent="0.2">
      <c r="A1946" s="4" t="s">
        <v>1654</v>
      </c>
      <c r="B1946" s="5" t="s">
        <v>1946</v>
      </c>
      <c r="C1946" s="5" t="s">
        <v>1946</v>
      </c>
      <c r="D1946" s="5"/>
      <c r="E1946" s="4" t="s">
        <v>1654</v>
      </c>
      <c r="F1946" s="5" t="s">
        <v>1946</v>
      </c>
      <c r="G1946" s="2" t="e">
        <v>#N/A</v>
      </c>
      <c r="H1946" s="2" t="s">
        <v>5089</v>
      </c>
    </row>
    <row r="1947" spans="1:8" s="6" customFormat="1" ht="10.95" customHeight="1" outlineLevel="4" x14ac:dyDescent="0.2">
      <c r="A1947" s="4" t="s">
        <v>1654</v>
      </c>
      <c r="B1947" s="5" t="s">
        <v>1946</v>
      </c>
      <c r="C1947" s="7"/>
      <c r="D1947" s="7" t="s">
        <v>1947</v>
      </c>
      <c r="E1947" s="4" t="s">
        <v>1654</v>
      </c>
      <c r="F1947" s="5" t="s">
        <v>1946</v>
      </c>
      <c r="G1947" s="2">
        <v>0.59476701702135026</v>
      </c>
      <c r="H1947" s="2" t="s">
        <v>5091</v>
      </c>
    </row>
    <row r="1948" spans="1:8" s="6" customFormat="1" ht="10.95" customHeight="1" outlineLevel="4" x14ac:dyDescent="0.2">
      <c r="A1948" s="4" t="s">
        <v>1654</v>
      </c>
      <c r="B1948" s="5" t="s">
        <v>1946</v>
      </c>
      <c r="C1948" s="7"/>
      <c r="D1948" s="7" t="s">
        <v>1948</v>
      </c>
      <c r="E1948" s="4" t="s">
        <v>1654</v>
      </c>
      <c r="F1948" s="5" t="s">
        <v>1946</v>
      </c>
      <c r="G1948" s="2">
        <v>0.45788241601143675</v>
      </c>
      <c r="H1948" s="2" t="s">
        <v>5091</v>
      </c>
    </row>
    <row r="1949" spans="1:8" s="6" customFormat="1" ht="10.95" customHeight="1" outlineLevel="4" x14ac:dyDescent="0.2">
      <c r="A1949" s="4" t="s">
        <v>1654</v>
      </c>
      <c r="B1949" s="5" t="s">
        <v>1946</v>
      </c>
      <c r="C1949" s="7"/>
      <c r="D1949" s="7" t="s">
        <v>1949</v>
      </c>
      <c r="E1949" s="4" t="s">
        <v>1654</v>
      </c>
      <c r="F1949" s="5" t="s">
        <v>1946</v>
      </c>
      <c r="G1949" s="2">
        <v>0.55703560562453747</v>
      </c>
      <c r="H1949" s="2" t="s">
        <v>5089</v>
      </c>
    </row>
    <row r="1950" spans="1:8" s="6" customFormat="1" ht="10.95" customHeight="1" outlineLevel="4" x14ac:dyDescent="0.2">
      <c r="A1950" s="4" t="s">
        <v>1654</v>
      </c>
      <c r="B1950" s="5" t="s">
        <v>1946</v>
      </c>
      <c r="C1950" s="7"/>
      <c r="D1950" s="7" t="s">
        <v>1950</v>
      </c>
      <c r="E1950" s="4" t="s">
        <v>1654</v>
      </c>
      <c r="F1950" s="5" t="s">
        <v>1946</v>
      </c>
      <c r="G1950" s="2">
        <v>0.49307368421052628</v>
      </c>
      <c r="H1950" s="2" t="s">
        <v>5089</v>
      </c>
    </row>
    <row r="1951" spans="1:8" s="6" customFormat="1" ht="10.95" customHeight="1" outlineLevel="4" x14ac:dyDescent="0.2">
      <c r="A1951" s="4" t="s">
        <v>1654</v>
      </c>
      <c r="B1951" s="5" t="s">
        <v>1946</v>
      </c>
      <c r="C1951" s="7"/>
      <c r="D1951" s="7" t="s">
        <v>1951</v>
      </c>
      <c r="E1951" s="4" t="s">
        <v>1654</v>
      </c>
      <c r="F1951" s="5" t="s">
        <v>1946</v>
      </c>
      <c r="G1951" s="2">
        <v>0.7979610797237916</v>
      </c>
      <c r="H1951" s="2" t="s">
        <v>5089</v>
      </c>
    </row>
    <row r="1952" spans="1:8" s="6" customFormat="1" ht="10.95" customHeight="1" outlineLevel="4" x14ac:dyDescent="0.2">
      <c r="A1952" s="4" t="s">
        <v>1654</v>
      </c>
      <c r="B1952" s="5" t="s">
        <v>1946</v>
      </c>
      <c r="C1952" s="7"/>
      <c r="D1952" s="7" t="s">
        <v>1952</v>
      </c>
      <c r="E1952" s="4" t="s">
        <v>1654</v>
      </c>
      <c r="F1952" s="5" t="s">
        <v>1946</v>
      </c>
      <c r="G1952" s="2">
        <v>0.67183058305830579</v>
      </c>
      <c r="H1952" s="2" t="s">
        <v>5089</v>
      </c>
    </row>
    <row r="1953" spans="1:8" ht="10.95" hidden="1" customHeight="1" outlineLevel="3" x14ac:dyDescent="0.2">
      <c r="A1953" s="4" t="s">
        <v>1654</v>
      </c>
      <c r="B1953" s="5" t="s">
        <v>1953</v>
      </c>
      <c r="C1953" s="5" t="s">
        <v>1953</v>
      </c>
      <c r="D1953" s="5"/>
      <c r="E1953" s="4" t="s">
        <v>1654</v>
      </c>
      <c r="F1953" s="5" t="s">
        <v>1953</v>
      </c>
      <c r="G1953" s="2" t="e">
        <v>#N/A</v>
      </c>
      <c r="H1953" s="2" t="s">
        <v>5089</v>
      </c>
    </row>
    <row r="1954" spans="1:8" s="6" customFormat="1" ht="10.95" customHeight="1" outlineLevel="4" x14ac:dyDescent="0.2">
      <c r="A1954" s="4" t="s">
        <v>1654</v>
      </c>
      <c r="B1954" s="5" t="s">
        <v>1953</v>
      </c>
      <c r="C1954" s="7"/>
      <c r="D1954" s="7" t="s">
        <v>1954</v>
      </c>
      <c r="E1954" s="4" t="s">
        <v>1654</v>
      </c>
      <c r="F1954" s="5" t="s">
        <v>1953</v>
      </c>
      <c r="G1954" s="2">
        <v>59.102167454422684</v>
      </c>
      <c r="H1954" s="2" t="s">
        <v>5089</v>
      </c>
    </row>
    <row r="1955" spans="1:8" s="6" customFormat="1" ht="10.95" customHeight="1" outlineLevel="4" x14ac:dyDescent="0.2">
      <c r="A1955" s="4" t="s">
        <v>1654</v>
      </c>
      <c r="B1955" s="5" t="s">
        <v>1953</v>
      </c>
      <c r="C1955" s="7"/>
      <c r="D1955" s="7" t="s">
        <v>1955</v>
      </c>
      <c r="E1955" s="4" t="s">
        <v>1654</v>
      </c>
      <c r="F1955" s="5" t="s">
        <v>1953</v>
      </c>
      <c r="G1955" s="2">
        <v>53.548312500000002</v>
      </c>
      <c r="H1955" s="2" t="s">
        <v>5089</v>
      </c>
    </row>
    <row r="1956" spans="1:8" s="6" customFormat="1" ht="10.95" customHeight="1" outlineLevel="4" x14ac:dyDescent="0.2">
      <c r="A1956" s="4" t="s">
        <v>1654</v>
      </c>
      <c r="B1956" s="5" t="s">
        <v>1953</v>
      </c>
      <c r="C1956" s="7"/>
      <c r="D1956" s="7" t="s">
        <v>1956</v>
      </c>
      <c r="E1956" s="4" t="s">
        <v>1654</v>
      </c>
      <c r="F1956" s="5" t="s">
        <v>1953</v>
      </c>
      <c r="G1956" s="2">
        <v>56.692681081081084</v>
      </c>
      <c r="H1956" s="2" t="s">
        <v>5089</v>
      </c>
    </row>
    <row r="1957" spans="1:8" s="6" customFormat="1" ht="10.95" customHeight="1" outlineLevel="4" x14ac:dyDescent="0.2">
      <c r="A1957" s="4" t="s">
        <v>1654</v>
      </c>
      <c r="B1957" s="5" t="s">
        <v>1953</v>
      </c>
      <c r="C1957" s="7"/>
      <c r="D1957" s="7" t="s">
        <v>1957</v>
      </c>
      <c r="E1957" s="4" t="s">
        <v>1654</v>
      </c>
      <c r="F1957" s="5" t="s">
        <v>1953</v>
      </c>
      <c r="G1957" s="2">
        <v>56.68311163895487</v>
      </c>
      <c r="H1957" s="2" t="s">
        <v>5089</v>
      </c>
    </row>
    <row r="1958" spans="1:8" s="6" customFormat="1" ht="10.95" customHeight="1" outlineLevel="4" x14ac:dyDescent="0.2">
      <c r="A1958" s="4" t="s">
        <v>1654</v>
      </c>
      <c r="B1958" s="5" t="s">
        <v>1953</v>
      </c>
      <c r="C1958" s="7"/>
      <c r="D1958" s="7" t="s">
        <v>1958</v>
      </c>
      <c r="E1958" s="4" t="s">
        <v>1654</v>
      </c>
      <c r="F1958" s="5" t="s">
        <v>1953</v>
      </c>
      <c r="G1958" s="2">
        <v>49.360000000000007</v>
      </c>
      <c r="H1958" s="2" t="s">
        <v>5089</v>
      </c>
    </row>
    <row r="1959" spans="1:8" s="6" customFormat="1" ht="10.95" customHeight="1" outlineLevel="4" x14ac:dyDescent="0.2">
      <c r="A1959" s="4" t="s">
        <v>1654</v>
      </c>
      <c r="B1959" s="5" t="s">
        <v>1953</v>
      </c>
      <c r="C1959" s="7"/>
      <c r="D1959" s="7" t="s">
        <v>1959</v>
      </c>
      <c r="E1959" s="4" t="s">
        <v>1654</v>
      </c>
      <c r="F1959" s="5" t="s">
        <v>1953</v>
      </c>
      <c r="G1959" s="2">
        <v>54.75</v>
      </c>
      <c r="H1959" s="2" t="s">
        <v>5089</v>
      </c>
    </row>
    <row r="1960" spans="1:8" s="6" customFormat="1" ht="10.95" customHeight="1" outlineLevel="4" x14ac:dyDescent="0.2">
      <c r="A1960" s="4" t="s">
        <v>1654</v>
      </c>
      <c r="B1960" s="5" t="s">
        <v>1953</v>
      </c>
      <c r="C1960" s="7"/>
      <c r="D1960" s="7" t="s">
        <v>1960</v>
      </c>
      <c r="E1960" s="4" t="s">
        <v>1654</v>
      </c>
      <c r="F1960" s="5" t="s">
        <v>1953</v>
      </c>
      <c r="G1960" s="2">
        <v>37.743416149068324</v>
      </c>
      <c r="H1960" s="2" t="s">
        <v>5089</v>
      </c>
    </row>
    <row r="1961" spans="1:8" s="6" customFormat="1" ht="10.95" customHeight="1" outlineLevel="4" x14ac:dyDescent="0.2">
      <c r="A1961" s="4" t="s">
        <v>1654</v>
      </c>
      <c r="B1961" s="5" t="s">
        <v>1953</v>
      </c>
      <c r="C1961" s="7"/>
      <c r="D1961" s="7" t="s">
        <v>1961</v>
      </c>
      <c r="E1961" s="4" t="s">
        <v>1654</v>
      </c>
      <c r="F1961" s="5" t="s">
        <v>1953</v>
      </c>
      <c r="G1961" s="2">
        <v>56.656799046862595</v>
      </c>
      <c r="H1961" s="2" t="s">
        <v>5089</v>
      </c>
    </row>
    <row r="1962" spans="1:8" s="6" customFormat="1" ht="10.95" customHeight="1" outlineLevel="4" x14ac:dyDescent="0.2">
      <c r="A1962" s="4" t="s">
        <v>1654</v>
      </c>
      <c r="B1962" s="5" t="s">
        <v>1953</v>
      </c>
      <c r="C1962" s="7"/>
      <c r="D1962" s="7" t="s">
        <v>1962</v>
      </c>
      <c r="E1962" s="4" t="s">
        <v>1654</v>
      </c>
      <c r="F1962" s="5" t="s">
        <v>1953</v>
      </c>
      <c r="G1962" s="2">
        <v>54.77</v>
      </c>
      <c r="H1962" s="2" t="s">
        <v>5089</v>
      </c>
    </row>
    <row r="1963" spans="1:8" s="6" customFormat="1" ht="10.95" customHeight="1" outlineLevel="4" x14ac:dyDescent="0.2">
      <c r="A1963" s="4" t="s">
        <v>1654</v>
      </c>
      <c r="B1963" s="5" t="s">
        <v>1953</v>
      </c>
      <c r="C1963" s="7"/>
      <c r="D1963" s="7" t="s">
        <v>1963</v>
      </c>
      <c r="E1963" s="4" t="s">
        <v>1654</v>
      </c>
      <c r="F1963" s="5" t="s">
        <v>1953</v>
      </c>
      <c r="G1963" s="2">
        <v>54.65</v>
      </c>
      <c r="H1963" s="2" t="s">
        <v>5089</v>
      </c>
    </row>
    <row r="1964" spans="1:8" ht="10.95" hidden="1" customHeight="1" outlineLevel="3" x14ac:dyDescent="0.2">
      <c r="A1964" s="4" t="s">
        <v>1654</v>
      </c>
      <c r="B1964" s="5" t="s">
        <v>1964</v>
      </c>
      <c r="C1964" s="5" t="s">
        <v>1964</v>
      </c>
      <c r="D1964" s="5"/>
      <c r="E1964" s="4" t="s">
        <v>1654</v>
      </c>
      <c r="F1964" s="5" t="s">
        <v>1964</v>
      </c>
      <c r="G1964" s="2" t="e">
        <v>#N/A</v>
      </c>
      <c r="H1964" s="2" t="s">
        <v>5089</v>
      </c>
    </row>
    <row r="1965" spans="1:8" s="6" customFormat="1" ht="10.95" customHeight="1" outlineLevel="4" x14ac:dyDescent="0.2">
      <c r="A1965" s="4" t="s">
        <v>1654</v>
      </c>
      <c r="B1965" s="5" t="s">
        <v>1964</v>
      </c>
      <c r="C1965" s="7"/>
      <c r="D1965" s="7" t="s">
        <v>1965</v>
      </c>
      <c r="E1965" s="4" t="s">
        <v>1654</v>
      </c>
      <c r="F1965" s="5" t="s">
        <v>1964</v>
      </c>
      <c r="G1965" s="2">
        <v>26.47</v>
      </c>
      <c r="H1965" s="2" t="s">
        <v>5089</v>
      </c>
    </row>
    <row r="1966" spans="1:8" s="6" customFormat="1" ht="10.95" customHeight="1" outlineLevel="4" x14ac:dyDescent="0.2">
      <c r="A1966" s="4" t="s">
        <v>1654</v>
      </c>
      <c r="B1966" s="5" t="s">
        <v>1964</v>
      </c>
      <c r="C1966" s="7"/>
      <c r="D1966" s="7" t="s">
        <v>1966</v>
      </c>
      <c r="E1966" s="4" t="s">
        <v>1654</v>
      </c>
      <c r="F1966" s="5" t="s">
        <v>1964</v>
      </c>
      <c r="G1966" s="2">
        <v>19.91476534296029</v>
      </c>
      <c r="H1966" s="2" t="s">
        <v>5089</v>
      </c>
    </row>
    <row r="1967" spans="1:8" s="6" customFormat="1" ht="10.95" customHeight="1" outlineLevel="4" x14ac:dyDescent="0.2">
      <c r="A1967" s="4" t="s">
        <v>1654</v>
      </c>
      <c r="B1967" s="5" t="s">
        <v>1964</v>
      </c>
      <c r="C1967" s="7"/>
      <c r="D1967" s="7" t="s">
        <v>1967</v>
      </c>
      <c r="E1967" s="4" t="s">
        <v>1654</v>
      </c>
      <c r="F1967" s="5" t="s">
        <v>1964</v>
      </c>
      <c r="G1967" s="2">
        <v>124.1</v>
      </c>
      <c r="H1967" s="2" t="s">
        <v>5089</v>
      </c>
    </row>
    <row r="1968" spans="1:8" ht="10.95" hidden="1" customHeight="1" outlineLevel="2" x14ac:dyDescent="0.2">
      <c r="A1968" s="4" t="s">
        <v>1654</v>
      </c>
      <c r="B1968" s="5" t="s">
        <v>1964</v>
      </c>
      <c r="C1968" s="5" t="s">
        <v>1968</v>
      </c>
      <c r="D1968" s="5"/>
      <c r="E1968" s="4" t="s">
        <v>1654</v>
      </c>
      <c r="F1968" s="5" t="s">
        <v>1964</v>
      </c>
      <c r="G1968" s="2" t="e">
        <v>#N/A</v>
      </c>
      <c r="H1968" s="2" t="s">
        <v>5089</v>
      </c>
    </row>
    <row r="1969" spans="1:8" ht="10.95" hidden="1" customHeight="1" outlineLevel="3" x14ac:dyDescent="0.2">
      <c r="A1969" s="4" t="s">
        <v>1654</v>
      </c>
      <c r="B1969" s="5" t="s">
        <v>1969</v>
      </c>
      <c r="C1969" s="5" t="s">
        <v>1969</v>
      </c>
      <c r="D1969" s="5"/>
      <c r="E1969" s="4" t="s">
        <v>1654</v>
      </c>
      <c r="F1969" s="5" t="s">
        <v>1969</v>
      </c>
      <c r="G1969" s="2" t="e">
        <v>#N/A</v>
      </c>
      <c r="H1969" s="2" t="s">
        <v>5089</v>
      </c>
    </row>
    <row r="1970" spans="1:8" s="6" customFormat="1" ht="10.95" customHeight="1" outlineLevel="4" x14ac:dyDescent="0.2">
      <c r="A1970" s="4" t="s">
        <v>1654</v>
      </c>
      <c r="B1970" s="5" t="s">
        <v>1969</v>
      </c>
      <c r="C1970" s="7"/>
      <c r="D1970" s="7" t="s">
        <v>1970</v>
      </c>
      <c r="E1970" s="4" t="s">
        <v>1654</v>
      </c>
      <c r="F1970" s="5" t="s">
        <v>1969</v>
      </c>
      <c r="G1970" s="2">
        <v>44.158596197395731</v>
      </c>
      <c r="H1970" s="2" t="s">
        <v>5091</v>
      </c>
    </row>
    <row r="1971" spans="1:8" ht="10.95" customHeight="1" outlineLevel="3" x14ac:dyDescent="0.2">
      <c r="A1971" s="4" t="s">
        <v>1654</v>
      </c>
      <c r="B1971" s="5" t="s">
        <v>1969</v>
      </c>
      <c r="C1971" s="7"/>
      <c r="D1971" s="7" t="s">
        <v>1971</v>
      </c>
      <c r="E1971" s="4" t="s">
        <v>1654</v>
      </c>
      <c r="F1971" s="5" t="s">
        <v>1969</v>
      </c>
      <c r="G1971" s="2">
        <v>74.842929399705298</v>
      </c>
      <c r="H1971" s="2" t="s">
        <v>5091</v>
      </c>
    </row>
    <row r="1972" spans="1:8" ht="10.95" customHeight="1" outlineLevel="3" x14ac:dyDescent="0.2">
      <c r="A1972" s="4" t="s">
        <v>1654</v>
      </c>
      <c r="B1972" s="5" t="s">
        <v>1969</v>
      </c>
      <c r="C1972" s="7"/>
      <c r="D1972" s="7" t="s">
        <v>1972</v>
      </c>
      <c r="E1972" s="4" t="s">
        <v>1654</v>
      </c>
      <c r="F1972" s="5" t="s">
        <v>1969</v>
      </c>
      <c r="G1972" s="2">
        <v>75.080767295597482</v>
      </c>
      <c r="H1972" s="2" t="s">
        <v>5089</v>
      </c>
    </row>
    <row r="1973" spans="1:8" ht="22.95" customHeight="1" outlineLevel="3" x14ac:dyDescent="0.2">
      <c r="A1973" s="4" t="s">
        <v>1654</v>
      </c>
      <c r="B1973" s="5" t="s">
        <v>1969</v>
      </c>
      <c r="C1973" s="7"/>
      <c r="D1973" s="7" t="s">
        <v>1973</v>
      </c>
      <c r="E1973" s="4" t="s">
        <v>1654</v>
      </c>
      <c r="F1973" s="5" t="s">
        <v>1969</v>
      </c>
      <c r="G1973" s="2">
        <v>73.86931539509537</v>
      </c>
      <c r="H1973" s="2" t="s">
        <v>5089</v>
      </c>
    </row>
    <row r="1974" spans="1:8" ht="22.95" customHeight="1" outlineLevel="3" x14ac:dyDescent="0.2">
      <c r="A1974" s="4" t="s">
        <v>1654</v>
      </c>
      <c r="B1974" s="5" t="s">
        <v>1969</v>
      </c>
      <c r="C1974" s="7"/>
      <c r="D1974" s="7" t="s">
        <v>1974</v>
      </c>
      <c r="E1974" s="4" t="s">
        <v>1654</v>
      </c>
      <c r="F1974" s="5" t="s">
        <v>1969</v>
      </c>
      <c r="G1974" s="2">
        <v>72.678317638536754</v>
      </c>
      <c r="H1974" s="2" t="s">
        <v>5089</v>
      </c>
    </row>
    <row r="1975" spans="1:8" ht="22.95" customHeight="1" outlineLevel="3" x14ac:dyDescent="0.2">
      <c r="A1975" s="4" t="s">
        <v>1654</v>
      </c>
      <c r="B1975" s="5" t="s">
        <v>1969</v>
      </c>
      <c r="C1975" s="7"/>
      <c r="D1975" s="7" t="s">
        <v>1975</v>
      </c>
      <c r="E1975" s="4" t="s">
        <v>1654</v>
      </c>
      <c r="F1975" s="5" t="s">
        <v>1969</v>
      </c>
      <c r="G1975" s="2">
        <v>77.621350877192981</v>
      </c>
      <c r="H1975" s="2" t="s">
        <v>5089</v>
      </c>
    </row>
    <row r="1976" spans="1:8" ht="22.95" customHeight="1" outlineLevel="3" x14ac:dyDescent="0.2">
      <c r="A1976" s="4" t="s">
        <v>1654</v>
      </c>
      <c r="B1976" s="5" t="s">
        <v>1969</v>
      </c>
      <c r="C1976" s="7"/>
      <c r="D1976" s="7" t="s">
        <v>1976</v>
      </c>
      <c r="E1976" s="4" t="s">
        <v>1654</v>
      </c>
      <c r="F1976" s="5" t="s">
        <v>1969</v>
      </c>
      <c r="G1976" s="2">
        <v>72.375417027417029</v>
      </c>
      <c r="H1976" s="2" t="s">
        <v>5089</v>
      </c>
    </row>
    <row r="1977" spans="1:8" ht="10.95" customHeight="1" outlineLevel="3" x14ac:dyDescent="0.2">
      <c r="A1977" s="4" t="s">
        <v>1654</v>
      </c>
      <c r="B1977" s="5" t="s">
        <v>1969</v>
      </c>
      <c r="C1977" s="7"/>
      <c r="D1977" s="7" t="s">
        <v>1977</v>
      </c>
      <c r="E1977" s="4" t="s">
        <v>1654</v>
      </c>
      <c r="F1977" s="5" t="s">
        <v>1969</v>
      </c>
      <c r="G1977" s="2">
        <v>12.513060894557213</v>
      </c>
      <c r="H1977" s="2" t="s">
        <v>5089</v>
      </c>
    </row>
    <row r="1978" spans="1:8" ht="10.95" customHeight="1" outlineLevel="3" x14ac:dyDescent="0.2">
      <c r="A1978" s="4" t="s">
        <v>1654</v>
      </c>
      <c r="B1978" s="5" t="s">
        <v>1969</v>
      </c>
      <c r="C1978" s="7"/>
      <c r="D1978" s="7" t="s">
        <v>1978</v>
      </c>
      <c r="E1978" s="4" t="s">
        <v>1654</v>
      </c>
      <c r="F1978" s="5" t="s">
        <v>1969</v>
      </c>
      <c r="G1978" s="2">
        <v>26.473798854447441</v>
      </c>
      <c r="H1978" s="2" t="s">
        <v>5089</v>
      </c>
    </row>
    <row r="1979" spans="1:8" ht="10.95" customHeight="1" outlineLevel="3" x14ac:dyDescent="0.2">
      <c r="A1979" s="4" t="s">
        <v>1654</v>
      </c>
      <c r="B1979" s="5" t="s">
        <v>1969</v>
      </c>
      <c r="C1979" s="7"/>
      <c r="D1979" s="7" t="s">
        <v>1979</v>
      </c>
      <c r="E1979" s="4" t="s">
        <v>1654</v>
      </c>
      <c r="F1979" s="5" t="s">
        <v>1969</v>
      </c>
      <c r="G1979" s="2">
        <v>47.190574018126888</v>
      </c>
      <c r="H1979" s="2" t="s">
        <v>5089</v>
      </c>
    </row>
    <row r="1980" spans="1:8" ht="22.95" customHeight="1" outlineLevel="3" x14ac:dyDescent="0.2">
      <c r="A1980" s="4" t="s">
        <v>1654</v>
      </c>
      <c r="B1980" s="5" t="s">
        <v>1969</v>
      </c>
      <c r="C1980" s="7"/>
      <c r="D1980" s="7" t="s">
        <v>1980</v>
      </c>
      <c r="E1980" s="4" t="s">
        <v>1654</v>
      </c>
      <c r="F1980" s="5" t="s">
        <v>1969</v>
      </c>
      <c r="G1980" s="2">
        <v>80</v>
      </c>
      <c r="H1980" s="2" t="s">
        <v>5089</v>
      </c>
    </row>
    <row r="1981" spans="1:8" ht="10.95" customHeight="1" outlineLevel="3" x14ac:dyDescent="0.2">
      <c r="A1981" s="4" t="s">
        <v>1654</v>
      </c>
      <c r="B1981" s="5" t="s">
        <v>1969</v>
      </c>
      <c r="C1981" s="7"/>
      <c r="D1981" s="7" t="s">
        <v>1981</v>
      </c>
      <c r="E1981" s="4" t="s">
        <v>1654</v>
      </c>
      <c r="F1981" s="5" t="s">
        <v>1969</v>
      </c>
      <c r="G1981" s="2">
        <v>125</v>
      </c>
      <c r="H1981" s="2" t="s">
        <v>5089</v>
      </c>
    </row>
    <row r="1982" spans="1:8" ht="10.95" customHeight="1" outlineLevel="3" x14ac:dyDescent="0.2">
      <c r="A1982" s="4" t="s">
        <v>1654</v>
      </c>
      <c r="B1982" s="5" t="s">
        <v>1969</v>
      </c>
      <c r="C1982" s="7"/>
      <c r="D1982" s="7" t="s">
        <v>1982</v>
      </c>
      <c r="E1982" s="4" t="s">
        <v>1654</v>
      </c>
      <c r="F1982" s="5" t="s">
        <v>1969</v>
      </c>
      <c r="G1982" s="2">
        <v>100</v>
      </c>
      <c r="H1982" s="2" t="s">
        <v>5089</v>
      </c>
    </row>
    <row r="1983" spans="1:8" ht="10.95" customHeight="1" outlineLevel="3" x14ac:dyDescent="0.2">
      <c r="A1983" s="4" t="s">
        <v>1654</v>
      </c>
      <c r="B1983" s="5" t="s">
        <v>1969</v>
      </c>
      <c r="C1983" s="7"/>
      <c r="D1983" s="7" t="s">
        <v>1983</v>
      </c>
      <c r="E1983" s="4" t="s">
        <v>1654</v>
      </c>
      <c r="F1983" s="5" t="s">
        <v>1969</v>
      </c>
      <c r="G1983" s="2">
        <v>85</v>
      </c>
      <c r="H1983" s="2" t="s">
        <v>5089</v>
      </c>
    </row>
    <row r="1984" spans="1:8" ht="10.95" customHeight="1" outlineLevel="3" x14ac:dyDescent="0.2">
      <c r="A1984" s="4" t="s">
        <v>1654</v>
      </c>
      <c r="B1984" s="5" t="s">
        <v>1969</v>
      </c>
      <c r="C1984" s="7"/>
      <c r="D1984" s="7" t="s">
        <v>1984</v>
      </c>
      <c r="E1984" s="4" t="s">
        <v>1654</v>
      </c>
      <c r="F1984" s="5" t="s">
        <v>1969</v>
      </c>
      <c r="G1984" s="2">
        <v>99.15</v>
      </c>
      <c r="H1984" s="2" t="s">
        <v>5089</v>
      </c>
    </row>
    <row r="1985" spans="1:8" ht="10.95" customHeight="1" outlineLevel="3" x14ac:dyDescent="0.2">
      <c r="A1985" s="4" t="s">
        <v>1654</v>
      </c>
      <c r="B1985" s="5" t="s">
        <v>1969</v>
      </c>
      <c r="C1985" s="7"/>
      <c r="D1985" s="7" t="s">
        <v>1985</v>
      </c>
      <c r="E1985" s="4" t="s">
        <v>1654</v>
      </c>
      <c r="F1985" s="5" t="s">
        <v>1969</v>
      </c>
      <c r="G1985" s="2">
        <v>37.270951219512199</v>
      </c>
      <c r="H1985" s="2" t="s">
        <v>5089</v>
      </c>
    </row>
    <row r="1986" spans="1:8" ht="10.95" customHeight="1" outlineLevel="3" x14ac:dyDescent="0.2">
      <c r="A1986" s="4" t="s">
        <v>1654</v>
      </c>
      <c r="B1986" s="5" t="s">
        <v>1969</v>
      </c>
      <c r="C1986" s="7"/>
      <c r="D1986" s="7" t="s">
        <v>1986</v>
      </c>
      <c r="E1986" s="4" t="s">
        <v>1654</v>
      </c>
      <c r="F1986" s="5" t="s">
        <v>1969</v>
      </c>
      <c r="G1986" s="2">
        <v>8.1369511184755581</v>
      </c>
      <c r="H1986" s="2" t="s">
        <v>5089</v>
      </c>
    </row>
    <row r="1987" spans="1:8" ht="10.95" customHeight="1" outlineLevel="3" x14ac:dyDescent="0.2">
      <c r="A1987" s="4" t="s">
        <v>1654</v>
      </c>
      <c r="B1987" s="5" t="s">
        <v>1969</v>
      </c>
      <c r="C1987" s="7"/>
      <c r="D1987" s="7" t="s">
        <v>1987</v>
      </c>
      <c r="E1987" s="4" t="s">
        <v>1654</v>
      </c>
      <c r="F1987" s="5" t="s">
        <v>1969</v>
      </c>
      <c r="G1987" s="2">
        <v>43.71</v>
      </c>
      <c r="H1987" s="2" t="s">
        <v>5089</v>
      </c>
    </row>
    <row r="1988" spans="1:8" ht="10.95" customHeight="1" outlineLevel="3" x14ac:dyDescent="0.2">
      <c r="A1988" s="4" t="s">
        <v>1654</v>
      </c>
      <c r="B1988" s="5" t="s">
        <v>1969</v>
      </c>
      <c r="C1988" s="7"/>
      <c r="D1988" s="7" t="s">
        <v>1988</v>
      </c>
      <c r="E1988" s="4" t="s">
        <v>1654</v>
      </c>
      <c r="F1988" s="5" t="s">
        <v>1969</v>
      </c>
      <c r="G1988" s="2">
        <v>0.94916666666666671</v>
      </c>
      <c r="H1988" s="2" t="s">
        <v>5089</v>
      </c>
    </row>
    <row r="1989" spans="1:8" ht="10.95" customHeight="1" outlineLevel="3" x14ac:dyDescent="0.2">
      <c r="A1989" s="4" t="s">
        <v>1654</v>
      </c>
      <c r="B1989" s="5" t="s">
        <v>1969</v>
      </c>
      <c r="C1989" s="7"/>
      <c r="D1989" s="7" t="s">
        <v>1989</v>
      </c>
      <c r="E1989" s="4" t="s">
        <v>1654</v>
      </c>
      <c r="F1989" s="5" t="s">
        <v>1969</v>
      </c>
      <c r="G1989" s="2">
        <v>31</v>
      </c>
      <c r="H1989" s="2" t="s">
        <v>5089</v>
      </c>
    </row>
    <row r="1990" spans="1:8" ht="10.95" customHeight="1" outlineLevel="3" x14ac:dyDescent="0.2">
      <c r="A1990" s="4" t="s">
        <v>1654</v>
      </c>
      <c r="B1990" s="5" t="s">
        <v>1969</v>
      </c>
      <c r="C1990" s="7"/>
      <c r="D1990" s="7" t="s">
        <v>1990</v>
      </c>
      <c r="E1990" s="4" t="s">
        <v>1654</v>
      </c>
      <c r="F1990" s="5" t="s">
        <v>1969</v>
      </c>
      <c r="G1990" s="2">
        <v>28.963094629156011</v>
      </c>
      <c r="H1990" s="2" t="s">
        <v>5089</v>
      </c>
    </row>
    <row r="1991" spans="1:8" ht="10.95" customHeight="1" outlineLevel="3" x14ac:dyDescent="0.2">
      <c r="A1991" s="4" t="s">
        <v>1654</v>
      </c>
      <c r="B1991" s="5" t="s">
        <v>1969</v>
      </c>
      <c r="C1991" s="7"/>
      <c r="D1991" s="7" t="s">
        <v>1991</v>
      </c>
      <c r="E1991" s="4" t="s">
        <v>1654</v>
      </c>
      <c r="F1991" s="5" t="s">
        <v>1969</v>
      </c>
      <c r="G1991" s="2">
        <v>45.915674984005115</v>
      </c>
      <c r="H1991" s="2" t="s">
        <v>5089</v>
      </c>
    </row>
    <row r="1992" spans="1:8" ht="10.95" hidden="1" customHeight="1" outlineLevel="2" x14ac:dyDescent="0.2">
      <c r="A1992" s="4" t="s">
        <v>1654</v>
      </c>
      <c r="B1992" s="5" t="s">
        <v>1992</v>
      </c>
      <c r="C1992" s="5" t="s">
        <v>1992</v>
      </c>
      <c r="D1992" s="5"/>
      <c r="E1992" s="4" t="s">
        <v>1654</v>
      </c>
      <c r="F1992" s="5" t="s">
        <v>1992</v>
      </c>
      <c r="G1992" s="2" t="e">
        <v>#N/A</v>
      </c>
      <c r="H1992" s="2" t="s">
        <v>5089</v>
      </c>
    </row>
    <row r="1993" spans="1:8" ht="10.95" customHeight="1" outlineLevel="3" x14ac:dyDescent="0.2">
      <c r="A1993" s="4" t="s">
        <v>1654</v>
      </c>
      <c r="B1993" s="5" t="s">
        <v>1992</v>
      </c>
      <c r="C1993" s="7"/>
      <c r="D1993" s="7" t="s">
        <v>1993</v>
      </c>
      <c r="E1993" s="4" t="s">
        <v>1654</v>
      </c>
      <c r="F1993" s="5" t="s">
        <v>1992</v>
      </c>
      <c r="G1993" s="2">
        <v>3.9050682552606801</v>
      </c>
      <c r="H1993" s="2" t="s">
        <v>5091</v>
      </c>
    </row>
    <row r="1994" spans="1:8" ht="10.95" customHeight="1" outlineLevel="3" x14ac:dyDescent="0.2">
      <c r="A1994" s="4" t="s">
        <v>1654</v>
      </c>
      <c r="B1994" s="5" t="s">
        <v>1992</v>
      </c>
      <c r="C1994" s="7"/>
      <c r="D1994" s="7" t="s">
        <v>1994</v>
      </c>
      <c r="E1994" s="4" t="s">
        <v>1654</v>
      </c>
      <c r="F1994" s="5" t="s">
        <v>1992</v>
      </c>
      <c r="G1994" s="2">
        <v>69.443217092337918</v>
      </c>
      <c r="H1994" s="2" t="s">
        <v>5089</v>
      </c>
    </row>
    <row r="1995" spans="1:8" ht="10.95" customHeight="1" outlineLevel="3" x14ac:dyDescent="0.2">
      <c r="A1995" s="4" t="s">
        <v>1654</v>
      </c>
      <c r="B1995" s="5" t="s">
        <v>1992</v>
      </c>
      <c r="C1995" s="7"/>
      <c r="D1995" s="7" t="s">
        <v>1995</v>
      </c>
      <c r="E1995" s="4" t="s">
        <v>1654</v>
      </c>
      <c r="F1995" s="5" t="s">
        <v>1992</v>
      </c>
      <c r="G1995" s="2">
        <v>3.001871901532851</v>
      </c>
      <c r="H1995" s="2" t="s">
        <v>5091</v>
      </c>
    </row>
    <row r="1996" spans="1:8" ht="10.95" customHeight="1" outlineLevel="3" x14ac:dyDescent="0.2">
      <c r="A1996" s="4" t="s">
        <v>1654</v>
      </c>
      <c r="B1996" s="5" t="s">
        <v>1992</v>
      </c>
      <c r="C1996" s="7"/>
      <c r="D1996" s="7" t="s">
        <v>1996</v>
      </c>
      <c r="E1996" s="4" t="s">
        <v>1654</v>
      </c>
      <c r="F1996" s="5" t="s">
        <v>1992</v>
      </c>
      <c r="G1996" s="2">
        <v>13.517937523522772</v>
      </c>
      <c r="H1996" s="2" t="s">
        <v>5089</v>
      </c>
    </row>
    <row r="1997" spans="1:8" ht="10.95" customHeight="1" outlineLevel="3" x14ac:dyDescent="0.2">
      <c r="A1997" s="4" t="s">
        <v>1654</v>
      </c>
      <c r="B1997" s="5" t="s">
        <v>1992</v>
      </c>
      <c r="C1997" s="7"/>
      <c r="D1997" s="7" t="s">
        <v>1997</v>
      </c>
      <c r="E1997" s="4" t="s">
        <v>1654</v>
      </c>
      <c r="F1997" s="5" t="s">
        <v>1992</v>
      </c>
      <c r="G1997" s="2">
        <v>31.040805063291138</v>
      </c>
      <c r="H1997" s="2" t="s">
        <v>5089</v>
      </c>
    </row>
    <row r="1998" spans="1:8" ht="10.95" customHeight="1" outlineLevel="3" x14ac:dyDescent="0.2">
      <c r="A1998" s="4" t="s">
        <v>1654</v>
      </c>
      <c r="B1998" s="5" t="s">
        <v>1992</v>
      </c>
      <c r="C1998" s="7"/>
      <c r="D1998" s="7" t="s">
        <v>1998</v>
      </c>
      <c r="E1998" s="4" t="s">
        <v>1654</v>
      </c>
      <c r="F1998" s="5" t="s">
        <v>1992</v>
      </c>
      <c r="G1998" s="2">
        <v>44.680763473053894</v>
      </c>
      <c r="H1998" s="2" t="s">
        <v>5089</v>
      </c>
    </row>
    <row r="1999" spans="1:8" ht="10.95" customHeight="1" outlineLevel="3" x14ac:dyDescent="0.2">
      <c r="A1999" s="4" t="s">
        <v>1654</v>
      </c>
      <c r="B1999" s="5" t="s">
        <v>1992</v>
      </c>
      <c r="C1999" s="7"/>
      <c r="D1999" s="7" t="s">
        <v>1999</v>
      </c>
      <c r="E1999" s="4" t="s">
        <v>1654</v>
      </c>
      <c r="F1999" s="5" t="s">
        <v>1992</v>
      </c>
      <c r="G1999" s="2">
        <v>32.537480916030532</v>
      </c>
      <c r="H1999" s="2" t="s">
        <v>5089</v>
      </c>
    </row>
    <row r="2000" spans="1:8" ht="22.95" customHeight="1" outlineLevel="3" x14ac:dyDescent="0.2">
      <c r="A2000" s="4" t="s">
        <v>1654</v>
      </c>
      <c r="B2000" s="5" t="s">
        <v>1992</v>
      </c>
      <c r="C2000" s="7"/>
      <c r="D2000" s="7" t="s">
        <v>2000</v>
      </c>
      <c r="E2000" s="4" t="s">
        <v>1654</v>
      </c>
      <c r="F2000" s="5" t="s">
        <v>1992</v>
      </c>
      <c r="G2000" s="2">
        <v>9.4947051442910908</v>
      </c>
      <c r="H2000" s="2" t="s">
        <v>5089</v>
      </c>
    </row>
    <row r="2001" spans="1:8" ht="10.95" customHeight="1" outlineLevel="3" x14ac:dyDescent="0.2">
      <c r="A2001" s="4" t="s">
        <v>1654</v>
      </c>
      <c r="B2001" s="5" t="s">
        <v>1992</v>
      </c>
      <c r="C2001" s="7"/>
      <c r="D2001" s="7" t="s">
        <v>2001</v>
      </c>
      <c r="E2001" s="4" t="s">
        <v>1654</v>
      </c>
      <c r="F2001" s="5" t="s">
        <v>1992</v>
      </c>
      <c r="G2001" s="2">
        <v>95.06</v>
      </c>
      <c r="H2001" s="2" t="s">
        <v>5089</v>
      </c>
    </row>
    <row r="2002" spans="1:8" ht="10.95" customHeight="1" outlineLevel="3" x14ac:dyDescent="0.2">
      <c r="A2002" s="4" t="s">
        <v>1654</v>
      </c>
      <c r="B2002" s="5" t="s">
        <v>1992</v>
      </c>
      <c r="C2002" s="7"/>
      <c r="D2002" s="7" t="s">
        <v>2002</v>
      </c>
      <c r="E2002" s="4" t="s">
        <v>1654</v>
      </c>
      <c r="F2002" s="5" t="s">
        <v>1992</v>
      </c>
      <c r="G2002" s="2">
        <v>560</v>
      </c>
      <c r="H2002" s="2" t="s">
        <v>5089</v>
      </c>
    </row>
    <row r="2003" spans="1:8" ht="10.95" customHeight="1" outlineLevel="3" x14ac:dyDescent="0.2">
      <c r="A2003" s="4" t="s">
        <v>1654</v>
      </c>
      <c r="B2003" s="5" t="s">
        <v>1992</v>
      </c>
      <c r="C2003" s="7"/>
      <c r="D2003" s="7" t="s">
        <v>2003</v>
      </c>
      <c r="E2003" s="4" t="s">
        <v>1654</v>
      </c>
      <c r="F2003" s="5" t="s">
        <v>1992</v>
      </c>
      <c r="G2003" s="2">
        <v>194</v>
      </c>
      <c r="H2003" s="2" t="s">
        <v>5089</v>
      </c>
    </row>
    <row r="2004" spans="1:8" ht="10.95" customHeight="1" outlineLevel="3" x14ac:dyDescent="0.2">
      <c r="A2004" s="4" t="s">
        <v>1654</v>
      </c>
      <c r="B2004" s="5" t="s">
        <v>1992</v>
      </c>
      <c r="C2004" s="7"/>
      <c r="D2004" s="7" t="s">
        <v>2004</v>
      </c>
      <c r="E2004" s="4" t="s">
        <v>1654</v>
      </c>
      <c r="F2004" s="5" t="s">
        <v>1992</v>
      </c>
      <c r="G2004" s="2">
        <v>124.16</v>
      </c>
      <c r="H2004" s="2" t="s">
        <v>5089</v>
      </c>
    </row>
    <row r="2005" spans="1:8" ht="10.95" customHeight="1" outlineLevel="3" x14ac:dyDescent="0.2">
      <c r="A2005" s="4" t="s">
        <v>1654</v>
      </c>
      <c r="B2005" s="5" t="s">
        <v>1992</v>
      </c>
      <c r="C2005" s="7"/>
      <c r="D2005" s="7" t="s">
        <v>2005</v>
      </c>
      <c r="E2005" s="4" t="s">
        <v>1654</v>
      </c>
      <c r="F2005" s="5" t="s">
        <v>1992</v>
      </c>
      <c r="G2005" s="2">
        <v>35.33</v>
      </c>
      <c r="H2005" s="2" t="s">
        <v>5089</v>
      </c>
    </row>
    <row r="2006" spans="1:8" ht="10.95" customHeight="1" outlineLevel="3" x14ac:dyDescent="0.2">
      <c r="A2006" s="4" t="s">
        <v>1654</v>
      </c>
      <c r="B2006" s="5" t="s">
        <v>1992</v>
      </c>
      <c r="C2006" s="7"/>
      <c r="D2006" s="7" t="s">
        <v>2006</v>
      </c>
      <c r="E2006" s="4" t="s">
        <v>1654</v>
      </c>
      <c r="F2006" s="5" t="s">
        <v>1992</v>
      </c>
      <c r="G2006" s="2">
        <v>10.856107862248212</v>
      </c>
      <c r="H2006" s="2" t="s">
        <v>5089</v>
      </c>
    </row>
    <row r="2007" spans="1:8" ht="10.95" customHeight="1" outlineLevel="3" x14ac:dyDescent="0.2">
      <c r="A2007" s="4" t="s">
        <v>1654</v>
      </c>
      <c r="B2007" s="5" t="s">
        <v>1992</v>
      </c>
      <c r="C2007" s="7"/>
      <c r="D2007" s="7" t="s">
        <v>2007</v>
      </c>
      <c r="E2007" s="4" t="s">
        <v>1654</v>
      </c>
      <c r="F2007" s="5" t="s">
        <v>1992</v>
      </c>
      <c r="G2007" s="2">
        <v>4</v>
      </c>
      <c r="H2007" s="2" t="s">
        <v>5089</v>
      </c>
    </row>
    <row r="2008" spans="1:8" ht="10.95" customHeight="1" outlineLevel="3" x14ac:dyDescent="0.2">
      <c r="A2008" s="4" t="s">
        <v>1654</v>
      </c>
      <c r="B2008" s="5" t="s">
        <v>1992</v>
      </c>
      <c r="C2008" s="7"/>
      <c r="D2008" s="7" t="s">
        <v>2008</v>
      </c>
      <c r="E2008" s="4" t="s">
        <v>1654</v>
      </c>
      <c r="F2008" s="5" t="s">
        <v>1992</v>
      </c>
      <c r="G2008" s="2">
        <v>95.253835616438352</v>
      </c>
      <c r="H2008" s="2" t="s">
        <v>5089</v>
      </c>
    </row>
    <row r="2009" spans="1:8" ht="10.95" customHeight="1" outlineLevel="3" x14ac:dyDescent="0.2">
      <c r="A2009" s="4" t="s">
        <v>1654</v>
      </c>
      <c r="B2009" s="5" t="s">
        <v>1992</v>
      </c>
      <c r="C2009" s="7"/>
      <c r="D2009" s="7" t="s">
        <v>2009</v>
      </c>
      <c r="E2009" s="4" t="s">
        <v>1654</v>
      </c>
      <c r="F2009" s="5" t="s">
        <v>1992</v>
      </c>
      <c r="G2009" s="2">
        <v>12.913093525179857</v>
      </c>
      <c r="H2009" s="2" t="s">
        <v>5089</v>
      </c>
    </row>
    <row r="2010" spans="1:8" ht="10.95" customHeight="1" outlineLevel="3" x14ac:dyDescent="0.2">
      <c r="A2010" s="4" t="s">
        <v>1654</v>
      </c>
      <c r="B2010" s="5" t="s">
        <v>1992</v>
      </c>
      <c r="C2010" s="7"/>
      <c r="D2010" s="7" t="s">
        <v>2010</v>
      </c>
      <c r="E2010" s="4" t="s">
        <v>1654</v>
      </c>
      <c r="F2010" s="5" t="s">
        <v>1992</v>
      </c>
      <c r="G2010" s="2">
        <v>252.2</v>
      </c>
      <c r="H2010" s="2" t="s">
        <v>5089</v>
      </c>
    </row>
    <row r="2011" spans="1:8" ht="22.95" customHeight="1" outlineLevel="3" x14ac:dyDescent="0.2">
      <c r="A2011" s="4" t="s">
        <v>1654</v>
      </c>
      <c r="B2011" s="5" t="s">
        <v>1992</v>
      </c>
      <c r="C2011" s="7"/>
      <c r="D2011" s="7" t="s">
        <v>2011</v>
      </c>
      <c r="E2011" s="4" t="s">
        <v>1654</v>
      </c>
      <c r="F2011" s="5" t="s">
        <v>1992</v>
      </c>
      <c r="G2011" s="2">
        <v>13.2056</v>
      </c>
      <c r="H2011" s="2" t="s">
        <v>5089</v>
      </c>
    </row>
    <row r="2012" spans="1:8" ht="10.95" customHeight="1" outlineLevel="3" x14ac:dyDescent="0.2">
      <c r="A2012" s="4" t="s">
        <v>1654</v>
      </c>
      <c r="B2012" s="5" t="s">
        <v>1992</v>
      </c>
      <c r="C2012" s="7"/>
      <c r="D2012" s="7" t="s">
        <v>2012</v>
      </c>
      <c r="E2012" s="4" t="s">
        <v>1654</v>
      </c>
      <c r="F2012" s="5" t="s">
        <v>1992</v>
      </c>
      <c r="G2012" s="2">
        <v>2.7822222222222219</v>
      </c>
      <c r="H2012" s="2" t="s">
        <v>5089</v>
      </c>
    </row>
    <row r="2013" spans="1:8" ht="22.95" customHeight="1" outlineLevel="3" x14ac:dyDescent="0.2">
      <c r="A2013" s="4" t="s">
        <v>1654</v>
      </c>
      <c r="B2013" s="5" t="s">
        <v>1992</v>
      </c>
      <c r="C2013" s="7"/>
      <c r="D2013" s="7" t="s">
        <v>2013</v>
      </c>
      <c r="E2013" s="4" t="s">
        <v>1654</v>
      </c>
      <c r="F2013" s="5" t="s">
        <v>1992</v>
      </c>
      <c r="G2013" s="2">
        <v>189.63907172995781</v>
      </c>
      <c r="H2013" s="2" t="s">
        <v>5089</v>
      </c>
    </row>
    <row r="2014" spans="1:8" ht="10.95" hidden="1" customHeight="1" outlineLevel="2" x14ac:dyDescent="0.2">
      <c r="A2014" s="4" t="s">
        <v>1654</v>
      </c>
      <c r="B2014" s="5" t="s">
        <v>2014</v>
      </c>
      <c r="C2014" s="5" t="s">
        <v>2014</v>
      </c>
      <c r="D2014" s="5"/>
      <c r="E2014" s="4" t="s">
        <v>1654</v>
      </c>
      <c r="F2014" s="5" t="s">
        <v>2014</v>
      </c>
      <c r="G2014" s="2" t="e">
        <v>#N/A</v>
      </c>
      <c r="H2014" s="2" t="s">
        <v>5089</v>
      </c>
    </row>
    <row r="2015" spans="1:8" ht="10.95" hidden="1" customHeight="1" outlineLevel="3" x14ac:dyDescent="0.2">
      <c r="A2015" s="4" t="s">
        <v>1654</v>
      </c>
      <c r="B2015" s="5" t="s">
        <v>2014</v>
      </c>
      <c r="C2015" s="5" t="s">
        <v>2014</v>
      </c>
      <c r="D2015" s="5"/>
      <c r="E2015" s="4" t="s">
        <v>1654</v>
      </c>
      <c r="F2015" s="5" t="s">
        <v>2014</v>
      </c>
      <c r="G2015" s="2" t="e">
        <v>#N/A</v>
      </c>
      <c r="H2015" s="2" t="s">
        <v>5089</v>
      </c>
    </row>
    <row r="2016" spans="1:8" s="6" customFormat="1" ht="10.95" customHeight="1" outlineLevel="4" x14ac:dyDescent="0.2">
      <c r="A2016" s="4" t="s">
        <v>1654</v>
      </c>
      <c r="B2016" s="5" t="s">
        <v>2014</v>
      </c>
      <c r="C2016" s="7"/>
      <c r="D2016" s="7" t="s">
        <v>2015</v>
      </c>
      <c r="E2016" s="4" t="s">
        <v>1654</v>
      </c>
      <c r="F2016" s="5" t="s">
        <v>2014</v>
      </c>
      <c r="G2016" s="2">
        <v>181.11642399094683</v>
      </c>
      <c r="H2016" s="2" t="s">
        <v>5089</v>
      </c>
    </row>
    <row r="2017" spans="1:8" s="6" customFormat="1" ht="22.95" customHeight="1" outlineLevel="4" x14ac:dyDescent="0.2">
      <c r="A2017" s="4" t="s">
        <v>1654</v>
      </c>
      <c r="B2017" s="5" t="s">
        <v>2014</v>
      </c>
      <c r="C2017" s="7"/>
      <c r="D2017" s="7" t="s">
        <v>2016</v>
      </c>
      <c r="E2017" s="4" t="s">
        <v>1654</v>
      </c>
      <c r="F2017" s="5" t="s">
        <v>2014</v>
      </c>
      <c r="G2017" s="2">
        <v>3636.3556390977442</v>
      </c>
      <c r="H2017" s="2" t="s">
        <v>5089</v>
      </c>
    </row>
    <row r="2018" spans="1:8" s="6" customFormat="1" ht="22.95" customHeight="1" outlineLevel="4" x14ac:dyDescent="0.2">
      <c r="A2018" s="4" t="s">
        <v>1654</v>
      </c>
      <c r="B2018" s="5" t="s">
        <v>2014</v>
      </c>
      <c r="C2018" s="7"/>
      <c r="D2018" s="7" t="s">
        <v>2017</v>
      </c>
      <c r="E2018" s="4" t="s">
        <v>1654</v>
      </c>
      <c r="F2018" s="5" t="s">
        <v>2014</v>
      </c>
      <c r="G2018" s="2">
        <v>452.17</v>
      </c>
      <c r="H2018" s="2" t="s">
        <v>5089</v>
      </c>
    </row>
    <row r="2019" spans="1:8" s="6" customFormat="1" ht="10.95" customHeight="1" outlineLevel="4" x14ac:dyDescent="0.2">
      <c r="A2019" s="4" t="s">
        <v>1654</v>
      </c>
      <c r="B2019" s="5" t="s">
        <v>2014</v>
      </c>
      <c r="C2019" s="7"/>
      <c r="D2019" s="7" t="s">
        <v>2018</v>
      </c>
      <c r="E2019" s="4" t="s">
        <v>1654</v>
      </c>
      <c r="F2019" s="5" t="s">
        <v>2014</v>
      </c>
      <c r="G2019" s="2">
        <v>209.30596562184024</v>
      </c>
      <c r="H2019" s="2" t="s">
        <v>5089</v>
      </c>
    </row>
    <row r="2020" spans="1:8" s="6" customFormat="1" ht="22.95" customHeight="1" outlineLevel="4" x14ac:dyDescent="0.2">
      <c r="A2020" s="4" t="s">
        <v>1654</v>
      </c>
      <c r="B2020" s="5" t="s">
        <v>2014</v>
      </c>
      <c r="C2020" s="7"/>
      <c r="D2020" s="7" t="s">
        <v>2019</v>
      </c>
      <c r="E2020" s="4" t="s">
        <v>1654</v>
      </c>
      <c r="F2020" s="5" t="s">
        <v>2014</v>
      </c>
      <c r="G2020" s="2">
        <v>1930.076842105263</v>
      </c>
      <c r="H2020" s="2" t="s">
        <v>5089</v>
      </c>
    </row>
    <row r="2021" spans="1:8" s="6" customFormat="1" ht="10.95" customHeight="1" outlineLevel="4" x14ac:dyDescent="0.2">
      <c r="A2021" s="4" t="s">
        <v>1654</v>
      </c>
      <c r="B2021" s="5" t="s">
        <v>2014</v>
      </c>
      <c r="C2021" s="7"/>
      <c r="D2021" s="7" t="s">
        <v>2020</v>
      </c>
      <c r="E2021" s="4" t="s">
        <v>1654</v>
      </c>
      <c r="F2021" s="5" t="s">
        <v>2014</v>
      </c>
      <c r="G2021" s="2">
        <v>59.476427320490366</v>
      </c>
      <c r="H2021" s="2" t="s">
        <v>5089</v>
      </c>
    </row>
    <row r="2022" spans="1:8" s="6" customFormat="1" ht="10.95" customHeight="1" outlineLevel="4" x14ac:dyDescent="0.2">
      <c r="A2022" s="4" t="s">
        <v>1654</v>
      </c>
      <c r="B2022" s="5" t="s">
        <v>2014</v>
      </c>
      <c r="C2022" s="7"/>
      <c r="D2022" s="7" t="s">
        <v>2021</v>
      </c>
      <c r="E2022" s="4" t="s">
        <v>1654</v>
      </c>
      <c r="F2022" s="5" t="s">
        <v>2014</v>
      </c>
      <c r="G2022" s="2">
        <v>153.45316929133858</v>
      </c>
      <c r="H2022" s="2" t="s">
        <v>5089</v>
      </c>
    </row>
    <row r="2023" spans="1:8" s="6" customFormat="1" ht="22.95" customHeight="1" outlineLevel="4" x14ac:dyDescent="0.2">
      <c r="A2023" s="4" t="s">
        <v>1654</v>
      </c>
      <c r="B2023" s="5" t="s">
        <v>2014</v>
      </c>
      <c r="C2023" s="7"/>
      <c r="D2023" s="7" t="s">
        <v>2022</v>
      </c>
      <c r="E2023" s="4" t="s">
        <v>1654</v>
      </c>
      <c r="F2023" s="5" t="s">
        <v>2014</v>
      </c>
      <c r="G2023" s="2">
        <v>2392.9540000000002</v>
      </c>
      <c r="H2023" s="2" t="s">
        <v>5089</v>
      </c>
    </row>
    <row r="2024" spans="1:8" s="6" customFormat="1" ht="10.95" customHeight="1" outlineLevel="4" x14ac:dyDescent="0.2">
      <c r="A2024" s="4" t="s">
        <v>1654</v>
      </c>
      <c r="B2024" s="5" t="s">
        <v>2014</v>
      </c>
      <c r="C2024" s="7"/>
      <c r="D2024" s="7" t="s">
        <v>2023</v>
      </c>
      <c r="E2024" s="4" t="s">
        <v>1654</v>
      </c>
      <c r="F2024" s="5" t="s">
        <v>2014</v>
      </c>
      <c r="G2024" s="2">
        <v>406.45682539682537</v>
      </c>
      <c r="H2024" s="2" t="s">
        <v>5089</v>
      </c>
    </row>
    <row r="2025" spans="1:8" s="6" customFormat="1" ht="10.95" customHeight="1" outlineLevel="4" x14ac:dyDescent="0.2">
      <c r="A2025" s="4" t="s">
        <v>1654</v>
      </c>
      <c r="B2025" s="5" t="s">
        <v>2014</v>
      </c>
      <c r="C2025" s="7"/>
      <c r="D2025" s="7" t="s">
        <v>2024</v>
      </c>
      <c r="E2025" s="4" t="s">
        <v>1654</v>
      </c>
      <c r="F2025" s="5" t="s">
        <v>2014</v>
      </c>
      <c r="G2025" s="2">
        <v>334.5162785388128</v>
      </c>
      <c r="H2025" s="2" t="s">
        <v>5089</v>
      </c>
    </row>
    <row r="2026" spans="1:8" s="6" customFormat="1" ht="10.95" customHeight="1" outlineLevel="4" x14ac:dyDescent="0.2">
      <c r="A2026" s="4" t="s">
        <v>1654</v>
      </c>
      <c r="B2026" s="5" t="s">
        <v>2014</v>
      </c>
      <c r="C2026" s="7"/>
      <c r="D2026" s="7" t="s">
        <v>2025</v>
      </c>
      <c r="E2026" s="4" t="s">
        <v>1654</v>
      </c>
      <c r="F2026" s="5" t="s">
        <v>2014</v>
      </c>
      <c r="G2026" s="2">
        <v>385.80055201698514</v>
      </c>
      <c r="H2026" s="2" t="s">
        <v>5089</v>
      </c>
    </row>
    <row r="2027" spans="1:8" ht="10.95" customHeight="1" outlineLevel="3" x14ac:dyDescent="0.2">
      <c r="A2027" s="4" t="s">
        <v>1654</v>
      </c>
      <c r="B2027" s="5" t="s">
        <v>2014</v>
      </c>
      <c r="C2027" s="7"/>
      <c r="D2027" s="7" t="s">
        <v>2026</v>
      </c>
      <c r="E2027" s="4" t="s">
        <v>1654</v>
      </c>
      <c r="F2027" s="5" t="s">
        <v>2014</v>
      </c>
      <c r="G2027" s="2">
        <v>127.72</v>
      </c>
      <c r="H2027" s="2" t="s">
        <v>5089</v>
      </c>
    </row>
    <row r="2028" spans="1:8" ht="10.95" hidden="1" customHeight="1" outlineLevel="2" x14ac:dyDescent="0.2">
      <c r="A2028" s="4" t="s">
        <v>1654</v>
      </c>
      <c r="B2028" s="5" t="s">
        <v>2027</v>
      </c>
      <c r="C2028" s="5" t="s">
        <v>2027</v>
      </c>
      <c r="D2028" s="5"/>
      <c r="E2028" s="4" t="s">
        <v>1654</v>
      </c>
      <c r="F2028" s="5" t="s">
        <v>2027</v>
      </c>
      <c r="G2028" s="2" t="e">
        <v>#N/A</v>
      </c>
      <c r="H2028" s="2" t="s">
        <v>5089</v>
      </c>
    </row>
    <row r="2029" spans="1:8" ht="10.95" customHeight="1" outlineLevel="3" x14ac:dyDescent="0.2">
      <c r="A2029" s="4" t="s">
        <v>1654</v>
      </c>
      <c r="B2029" s="5" t="s">
        <v>2027</v>
      </c>
      <c r="C2029" s="7"/>
      <c r="D2029" s="7" t="s">
        <v>2028</v>
      </c>
      <c r="E2029" s="4" t="s">
        <v>1654</v>
      </c>
      <c r="F2029" s="5" t="s">
        <v>2027</v>
      </c>
      <c r="G2029" s="2">
        <v>310.3996261682243</v>
      </c>
      <c r="H2029" s="2" t="s">
        <v>5089</v>
      </c>
    </row>
    <row r="2030" spans="1:8" ht="10.95" customHeight="1" outlineLevel="3" x14ac:dyDescent="0.2">
      <c r="A2030" s="4" t="s">
        <v>1654</v>
      </c>
      <c r="B2030" s="5" t="s">
        <v>2027</v>
      </c>
      <c r="C2030" s="7"/>
      <c r="D2030" s="7" t="s">
        <v>2029</v>
      </c>
      <c r="E2030" s="4" t="s">
        <v>1654</v>
      </c>
      <c r="F2030" s="5" t="s">
        <v>2027</v>
      </c>
      <c r="G2030" s="2">
        <v>367.26458677685952</v>
      </c>
      <c r="H2030" s="2" t="s">
        <v>5089</v>
      </c>
    </row>
    <row r="2031" spans="1:8" ht="10.95" customHeight="1" outlineLevel="3" x14ac:dyDescent="0.2">
      <c r="A2031" s="4" t="s">
        <v>1654</v>
      </c>
      <c r="B2031" s="5" t="s">
        <v>2027</v>
      </c>
      <c r="C2031" s="7"/>
      <c r="D2031" s="7" t="s">
        <v>2030</v>
      </c>
      <c r="E2031" s="4" t="s">
        <v>1654</v>
      </c>
      <c r="F2031" s="5" t="s">
        <v>2027</v>
      </c>
      <c r="G2031" s="2">
        <v>447</v>
      </c>
      <c r="H2031" s="2" t="s">
        <v>5089</v>
      </c>
    </row>
    <row r="2032" spans="1:8" ht="10.95" customHeight="1" outlineLevel="3" x14ac:dyDescent="0.2">
      <c r="A2032" s="4" t="s">
        <v>1654</v>
      </c>
      <c r="B2032" s="5" t="s">
        <v>2027</v>
      </c>
      <c r="C2032" s="7"/>
      <c r="D2032" s="7" t="s">
        <v>2031</v>
      </c>
      <c r="E2032" s="4" t="s">
        <v>1654</v>
      </c>
      <c r="F2032" s="5" t="s">
        <v>2027</v>
      </c>
      <c r="G2032" s="2">
        <v>342.09875</v>
      </c>
      <c r="H2032" s="2" t="s">
        <v>5089</v>
      </c>
    </row>
    <row r="2033" spans="1:8" ht="10.95" hidden="1" customHeight="1" outlineLevel="2" x14ac:dyDescent="0.2">
      <c r="A2033" s="4" t="s">
        <v>1654</v>
      </c>
      <c r="B2033" s="5" t="s">
        <v>2032</v>
      </c>
      <c r="C2033" s="5" t="s">
        <v>2032</v>
      </c>
      <c r="D2033" s="5"/>
      <c r="E2033" s="4" t="s">
        <v>1654</v>
      </c>
      <c r="F2033" s="5" t="s">
        <v>2032</v>
      </c>
      <c r="G2033" s="2" t="e">
        <v>#N/A</v>
      </c>
      <c r="H2033" s="2" t="s">
        <v>5089</v>
      </c>
    </row>
    <row r="2034" spans="1:8" ht="22.95" customHeight="1" outlineLevel="3" x14ac:dyDescent="0.2">
      <c r="A2034" s="4" t="s">
        <v>1654</v>
      </c>
      <c r="B2034" s="5" t="s">
        <v>2032</v>
      </c>
      <c r="C2034" s="7"/>
      <c r="D2034" s="7" t="s">
        <v>2033</v>
      </c>
      <c r="E2034" s="4" t="s">
        <v>1654</v>
      </c>
      <c r="F2034" s="5" t="s">
        <v>2032</v>
      </c>
      <c r="G2034" s="2">
        <v>872.7503999999999</v>
      </c>
      <c r="H2034" s="2" t="s">
        <v>5089</v>
      </c>
    </row>
    <row r="2035" spans="1:8" ht="22.95" customHeight="1" outlineLevel="3" x14ac:dyDescent="0.2">
      <c r="A2035" s="4" t="s">
        <v>1654</v>
      </c>
      <c r="B2035" s="5" t="s">
        <v>2032</v>
      </c>
      <c r="C2035" s="7"/>
      <c r="D2035" s="7" t="s">
        <v>2034</v>
      </c>
      <c r="E2035" s="4" t="s">
        <v>1654</v>
      </c>
      <c r="F2035" s="5" t="s">
        <v>2032</v>
      </c>
      <c r="G2035" s="2">
        <v>884.39272727272726</v>
      </c>
      <c r="H2035" s="2" t="s">
        <v>5089</v>
      </c>
    </row>
    <row r="2036" spans="1:8" ht="22.95" customHeight="1" outlineLevel="3" x14ac:dyDescent="0.2">
      <c r="A2036" s="4" t="s">
        <v>1654</v>
      </c>
      <c r="B2036" s="5" t="s">
        <v>2032</v>
      </c>
      <c r="C2036" s="7"/>
      <c r="D2036" s="7" t="s">
        <v>2035</v>
      </c>
      <c r="E2036" s="4" t="s">
        <v>1654</v>
      </c>
      <c r="F2036" s="5" t="s">
        <v>2032</v>
      </c>
      <c r="G2036" s="2">
        <v>860.70526315789471</v>
      </c>
      <c r="H2036" s="2" t="s">
        <v>5089</v>
      </c>
    </row>
    <row r="2037" spans="1:8" ht="22.95" customHeight="1" outlineLevel="3" x14ac:dyDescent="0.2">
      <c r="A2037" s="4" t="s">
        <v>1654</v>
      </c>
      <c r="B2037" s="5" t="s">
        <v>2032</v>
      </c>
      <c r="C2037" s="7"/>
      <c r="D2037" s="7" t="s">
        <v>2036</v>
      </c>
      <c r="E2037" s="4" t="s">
        <v>1654</v>
      </c>
      <c r="F2037" s="5" t="s">
        <v>2032</v>
      </c>
      <c r="G2037" s="2">
        <v>1212.5</v>
      </c>
      <c r="H2037" s="2" t="s">
        <v>5089</v>
      </c>
    </row>
    <row r="2038" spans="1:8" ht="10.95" customHeight="1" outlineLevel="3" x14ac:dyDescent="0.2">
      <c r="A2038" s="4" t="s">
        <v>1654</v>
      </c>
      <c r="B2038" s="5" t="s">
        <v>2032</v>
      </c>
      <c r="C2038" s="7"/>
      <c r="D2038" s="7" t="s">
        <v>2037</v>
      </c>
      <c r="E2038" s="4" t="s">
        <v>1654</v>
      </c>
      <c r="F2038" s="5" t="s">
        <v>2032</v>
      </c>
      <c r="G2038" s="2">
        <v>859.87249999999995</v>
      </c>
      <c r="H2038" s="2" t="s">
        <v>5089</v>
      </c>
    </row>
    <row r="2039" spans="1:8" ht="22.95" customHeight="1" outlineLevel="3" x14ac:dyDescent="0.2">
      <c r="A2039" s="4" t="s">
        <v>1654</v>
      </c>
      <c r="B2039" s="5" t="s">
        <v>2032</v>
      </c>
      <c r="C2039" s="7"/>
      <c r="D2039" s="7" t="s">
        <v>2038</v>
      </c>
      <c r="E2039" s="4" t="s">
        <v>1654</v>
      </c>
      <c r="F2039" s="5" t="s">
        <v>2032</v>
      </c>
      <c r="G2039" s="2">
        <v>1164</v>
      </c>
      <c r="H2039" s="2" t="s">
        <v>5089</v>
      </c>
    </row>
    <row r="2040" spans="1:8" ht="10.95" hidden="1" customHeight="1" outlineLevel="2" x14ac:dyDescent="0.2">
      <c r="A2040" s="4" t="s">
        <v>1654</v>
      </c>
      <c r="B2040" s="5" t="s">
        <v>2039</v>
      </c>
      <c r="C2040" s="5" t="s">
        <v>2039</v>
      </c>
      <c r="D2040" s="5"/>
      <c r="E2040" s="4" t="s">
        <v>1654</v>
      </c>
      <c r="F2040" s="5" t="s">
        <v>2039</v>
      </c>
      <c r="G2040" s="2" t="e">
        <v>#N/A</v>
      </c>
      <c r="H2040" s="2" t="s">
        <v>5089</v>
      </c>
    </row>
    <row r="2041" spans="1:8" ht="10.95" customHeight="1" outlineLevel="3" x14ac:dyDescent="0.2">
      <c r="A2041" s="4" t="s">
        <v>1654</v>
      </c>
      <c r="B2041" s="5" t="s">
        <v>2039</v>
      </c>
      <c r="C2041" s="7"/>
      <c r="D2041" s="7" t="s">
        <v>2040</v>
      </c>
      <c r="E2041" s="4" t="s">
        <v>1654</v>
      </c>
      <c r="F2041" s="5" t="s">
        <v>2039</v>
      </c>
      <c r="G2041" s="2">
        <v>1.5699686520376175</v>
      </c>
      <c r="H2041" s="2" t="s">
        <v>5089</v>
      </c>
    </row>
    <row r="2042" spans="1:8" ht="10.95" customHeight="1" outlineLevel="3" x14ac:dyDescent="0.2">
      <c r="A2042" s="4" t="s">
        <v>1654</v>
      </c>
      <c r="B2042" s="5" t="s">
        <v>2039</v>
      </c>
      <c r="C2042" s="7"/>
      <c r="D2042" s="7" t="s">
        <v>2041</v>
      </c>
      <c r="E2042" s="4" t="s">
        <v>1654</v>
      </c>
      <c r="F2042" s="5" t="s">
        <v>2039</v>
      </c>
      <c r="G2042" s="2">
        <v>1.1005</v>
      </c>
      <c r="H2042" s="2" t="s">
        <v>5089</v>
      </c>
    </row>
    <row r="2043" spans="1:8" ht="10.95" customHeight="1" outlineLevel="3" x14ac:dyDescent="0.2">
      <c r="A2043" s="4" t="s">
        <v>1654</v>
      </c>
      <c r="B2043" s="5" t="s">
        <v>2039</v>
      </c>
      <c r="C2043" s="7"/>
      <c r="D2043" s="7" t="s">
        <v>2042</v>
      </c>
      <c r="E2043" s="4" t="s">
        <v>1654</v>
      </c>
      <c r="F2043" s="5" t="s">
        <v>2039</v>
      </c>
      <c r="G2043" s="2">
        <v>4.3050999999999995</v>
      </c>
      <c r="H2043" s="2" t="s">
        <v>5089</v>
      </c>
    </row>
    <row r="2044" spans="1:8" ht="10.95" hidden="1" customHeight="1" outlineLevel="1" x14ac:dyDescent="0.2">
      <c r="A2044" s="4" t="s">
        <v>2043</v>
      </c>
      <c r="B2044" s="5" t="s">
        <v>2039</v>
      </c>
      <c r="C2044" s="4"/>
      <c r="D2044" s="4"/>
      <c r="E2044" s="4" t="s">
        <v>2043</v>
      </c>
      <c r="F2044" s="5" t="s">
        <v>2039</v>
      </c>
      <c r="G2044" s="2" t="e">
        <v>#N/A</v>
      </c>
      <c r="H2044" s="2" t="s">
        <v>5089</v>
      </c>
    </row>
    <row r="2045" spans="1:8" ht="10.95" hidden="1" customHeight="1" outlineLevel="2" x14ac:dyDescent="0.2">
      <c r="A2045" s="4" t="s">
        <v>2043</v>
      </c>
      <c r="B2045" s="5" t="s">
        <v>2039</v>
      </c>
      <c r="C2045" s="5" t="s">
        <v>2044</v>
      </c>
      <c r="D2045" s="5"/>
      <c r="E2045" s="4" t="s">
        <v>2043</v>
      </c>
      <c r="F2045" s="5" t="s">
        <v>2039</v>
      </c>
      <c r="G2045" s="2" t="e">
        <v>#N/A</v>
      </c>
      <c r="H2045" s="2" t="s">
        <v>5089</v>
      </c>
    </row>
    <row r="2046" spans="1:8" ht="10.95" hidden="1" customHeight="1" outlineLevel="3" x14ac:dyDescent="0.2">
      <c r="A2046" s="4" t="s">
        <v>2043</v>
      </c>
      <c r="B2046" s="5" t="s">
        <v>2045</v>
      </c>
      <c r="C2046" s="5" t="s">
        <v>2045</v>
      </c>
      <c r="D2046" s="5"/>
      <c r="E2046" s="4" t="s">
        <v>2043</v>
      </c>
      <c r="F2046" s="5" t="s">
        <v>2045</v>
      </c>
      <c r="G2046" s="2" t="e">
        <v>#N/A</v>
      </c>
      <c r="H2046" s="2" t="s">
        <v>5089</v>
      </c>
    </row>
    <row r="2047" spans="1:8" s="6" customFormat="1" ht="22.95" customHeight="1" outlineLevel="4" x14ac:dyDescent="0.2">
      <c r="A2047" s="4" t="s">
        <v>2043</v>
      </c>
      <c r="B2047" s="5" t="s">
        <v>2045</v>
      </c>
      <c r="C2047" s="7"/>
      <c r="D2047" s="7" t="s">
        <v>2046</v>
      </c>
      <c r="E2047" s="4" t="s">
        <v>2043</v>
      </c>
      <c r="F2047" s="5" t="s">
        <v>2045</v>
      </c>
      <c r="G2047" s="2">
        <v>44.597111522085072</v>
      </c>
      <c r="H2047" s="2" t="s">
        <v>5090</v>
      </c>
    </row>
    <row r="2048" spans="1:8" s="6" customFormat="1" ht="22.95" customHeight="1" outlineLevel="4" x14ac:dyDescent="0.2">
      <c r="A2048" s="4" t="s">
        <v>2043</v>
      </c>
      <c r="B2048" s="5" t="s">
        <v>2045</v>
      </c>
      <c r="C2048" s="7"/>
      <c r="D2048" s="7" t="s">
        <v>2047</v>
      </c>
      <c r="E2048" s="4" t="s">
        <v>2043</v>
      </c>
      <c r="F2048" s="5" t="s">
        <v>2045</v>
      </c>
      <c r="G2048" s="2">
        <v>59.292255091468597</v>
      </c>
      <c r="H2048" s="2" t="s">
        <v>5090</v>
      </c>
    </row>
    <row r="2049" spans="1:8" s="6" customFormat="1" ht="22.95" customHeight="1" outlineLevel="4" x14ac:dyDescent="0.2">
      <c r="A2049" s="4" t="s">
        <v>2043</v>
      </c>
      <c r="B2049" s="5" t="s">
        <v>2045</v>
      </c>
      <c r="C2049" s="7"/>
      <c r="D2049" s="7" t="s">
        <v>2048</v>
      </c>
      <c r="E2049" s="4" t="s">
        <v>2043</v>
      </c>
      <c r="F2049" s="5" t="s">
        <v>2045</v>
      </c>
      <c r="G2049" s="2">
        <v>100.66570642098759</v>
      </c>
      <c r="H2049" s="2" t="s">
        <v>5091</v>
      </c>
    </row>
    <row r="2050" spans="1:8" s="6" customFormat="1" ht="22.95" customHeight="1" outlineLevel="4" x14ac:dyDescent="0.2">
      <c r="A2050" s="4" t="s">
        <v>2043</v>
      </c>
      <c r="B2050" s="5" t="s">
        <v>2045</v>
      </c>
      <c r="C2050" s="7"/>
      <c r="D2050" s="7" t="s">
        <v>2049</v>
      </c>
      <c r="E2050" s="4" t="s">
        <v>2043</v>
      </c>
      <c r="F2050" s="5" t="s">
        <v>2045</v>
      </c>
      <c r="G2050" s="2">
        <v>44.885354478980709</v>
      </c>
      <c r="H2050" s="2" t="s">
        <v>5090</v>
      </c>
    </row>
    <row r="2051" spans="1:8" s="6" customFormat="1" ht="22.95" customHeight="1" outlineLevel="4" x14ac:dyDescent="0.2">
      <c r="A2051" s="4" t="s">
        <v>2043</v>
      </c>
      <c r="B2051" s="5" t="s">
        <v>2045</v>
      </c>
      <c r="C2051" s="7"/>
      <c r="D2051" s="7" t="s">
        <v>2050</v>
      </c>
      <c r="E2051" s="4" t="s">
        <v>2043</v>
      </c>
      <c r="F2051" s="5" t="s">
        <v>2045</v>
      </c>
      <c r="G2051" s="2">
        <v>73.884666782820801</v>
      </c>
      <c r="H2051" s="2" t="s">
        <v>5091</v>
      </c>
    </row>
    <row r="2052" spans="1:8" s="6" customFormat="1" ht="10.95" customHeight="1" outlineLevel="4" x14ac:dyDescent="0.2">
      <c r="A2052" s="4" t="s">
        <v>2043</v>
      </c>
      <c r="B2052" s="5" t="s">
        <v>2045</v>
      </c>
      <c r="C2052" s="7"/>
      <c r="D2052" s="7" t="s">
        <v>2051</v>
      </c>
      <c r="E2052" s="4" t="s">
        <v>2043</v>
      </c>
      <c r="F2052" s="5" t="s">
        <v>2045</v>
      </c>
      <c r="G2052" s="2">
        <v>23.479471488624331</v>
      </c>
      <c r="H2052" s="2" t="s">
        <v>5091</v>
      </c>
    </row>
    <row r="2053" spans="1:8" s="6" customFormat="1" ht="10.95" customHeight="1" outlineLevel="4" x14ac:dyDescent="0.2">
      <c r="A2053" s="4" t="s">
        <v>2043</v>
      </c>
      <c r="B2053" s="5" t="s">
        <v>2045</v>
      </c>
      <c r="C2053" s="7"/>
      <c r="D2053" s="7" t="s">
        <v>2052</v>
      </c>
      <c r="E2053" s="4" t="s">
        <v>2043</v>
      </c>
      <c r="F2053" s="5" t="s">
        <v>2045</v>
      </c>
      <c r="G2053" s="2">
        <v>40.04454053743023</v>
      </c>
      <c r="H2053" s="2" t="s">
        <v>5091</v>
      </c>
    </row>
    <row r="2054" spans="1:8" s="6" customFormat="1" ht="22.95" customHeight="1" outlineLevel="4" x14ac:dyDescent="0.2">
      <c r="A2054" s="4" t="s">
        <v>2043</v>
      </c>
      <c r="B2054" s="5" t="s">
        <v>2045</v>
      </c>
      <c r="C2054" s="7"/>
      <c r="D2054" s="7" t="s">
        <v>2053</v>
      </c>
      <c r="E2054" s="4" t="s">
        <v>2043</v>
      </c>
      <c r="F2054" s="5" t="s">
        <v>2045</v>
      </c>
      <c r="G2054" s="2">
        <v>47.899682106047436</v>
      </c>
      <c r="H2054" s="2" t="s">
        <v>5091</v>
      </c>
    </row>
    <row r="2055" spans="1:8" s="6" customFormat="1" ht="22.95" customHeight="1" outlineLevel="4" x14ac:dyDescent="0.2">
      <c r="A2055" s="4" t="s">
        <v>2043</v>
      </c>
      <c r="B2055" s="5" t="s">
        <v>2045</v>
      </c>
      <c r="C2055" s="7"/>
      <c r="D2055" s="7" t="s">
        <v>2054</v>
      </c>
      <c r="E2055" s="4" t="s">
        <v>2043</v>
      </c>
      <c r="F2055" s="5" t="s">
        <v>2045</v>
      </c>
      <c r="G2055" s="2">
        <v>35.213294599627559</v>
      </c>
      <c r="H2055" s="2" t="s">
        <v>5091</v>
      </c>
    </row>
    <row r="2056" spans="1:8" s="6" customFormat="1" ht="10.95" customHeight="1" outlineLevel="4" x14ac:dyDescent="0.2">
      <c r="A2056" s="4" t="s">
        <v>2043</v>
      </c>
      <c r="B2056" s="5" t="s">
        <v>2045</v>
      </c>
      <c r="C2056" s="7"/>
      <c r="D2056" s="7" t="s">
        <v>2055</v>
      </c>
      <c r="E2056" s="4" t="s">
        <v>2043</v>
      </c>
      <c r="F2056" s="5" t="s">
        <v>2045</v>
      </c>
      <c r="G2056" s="2">
        <v>22.639498091603052</v>
      </c>
      <c r="H2056" s="2" t="s">
        <v>5091</v>
      </c>
    </row>
    <row r="2057" spans="1:8" s="6" customFormat="1" ht="10.95" customHeight="1" outlineLevel="4" x14ac:dyDescent="0.2">
      <c r="A2057" s="4" t="s">
        <v>2043</v>
      </c>
      <c r="B2057" s="5" t="s">
        <v>2045</v>
      </c>
      <c r="C2057" s="7"/>
      <c r="D2057" s="7" t="s">
        <v>2056</v>
      </c>
      <c r="E2057" s="4" t="s">
        <v>2043</v>
      </c>
      <c r="F2057" s="5" t="s">
        <v>2045</v>
      </c>
      <c r="G2057" s="2">
        <v>7.7913055736282804</v>
      </c>
      <c r="H2057" s="2" t="s">
        <v>5091</v>
      </c>
    </row>
    <row r="2058" spans="1:8" s="6" customFormat="1" ht="10.95" customHeight="1" outlineLevel="4" x14ac:dyDescent="0.2">
      <c r="A2058" s="4" t="s">
        <v>2043</v>
      </c>
      <c r="B2058" s="5" t="s">
        <v>2045</v>
      </c>
      <c r="C2058" s="7"/>
      <c r="D2058" s="7" t="s">
        <v>2057</v>
      </c>
      <c r="E2058" s="4" t="s">
        <v>2043</v>
      </c>
      <c r="F2058" s="5" t="s">
        <v>2045</v>
      </c>
      <c r="G2058" s="2">
        <v>17.573442075520166</v>
      </c>
      <c r="H2058" s="2" t="s">
        <v>5089</v>
      </c>
    </row>
    <row r="2059" spans="1:8" s="6" customFormat="1" ht="22.95" customHeight="1" outlineLevel="4" x14ac:dyDescent="0.2">
      <c r="A2059" s="4" t="s">
        <v>2043</v>
      </c>
      <c r="B2059" s="5" t="s">
        <v>2045</v>
      </c>
      <c r="C2059" s="7"/>
      <c r="D2059" s="7" t="s">
        <v>2058</v>
      </c>
      <c r="E2059" s="4" t="s">
        <v>2043</v>
      </c>
      <c r="F2059" s="5" t="s">
        <v>2045</v>
      </c>
      <c r="G2059" s="2">
        <v>26.804126357354395</v>
      </c>
      <c r="H2059" s="2" t="s">
        <v>5089</v>
      </c>
    </row>
    <row r="2060" spans="1:8" s="6" customFormat="1" ht="10.95" customHeight="1" outlineLevel="4" x14ac:dyDescent="0.2">
      <c r="A2060" s="4" t="s">
        <v>2043</v>
      </c>
      <c r="B2060" s="5" t="s">
        <v>2045</v>
      </c>
      <c r="C2060" s="7"/>
      <c r="D2060" s="7" t="s">
        <v>2059</v>
      </c>
      <c r="E2060" s="4" t="s">
        <v>2043</v>
      </c>
      <c r="F2060" s="5" t="s">
        <v>2045</v>
      </c>
      <c r="G2060" s="2">
        <v>11.175680431514722</v>
      </c>
      <c r="H2060" s="2" t="s">
        <v>5091</v>
      </c>
    </row>
    <row r="2061" spans="1:8" s="6" customFormat="1" ht="22.95" customHeight="1" outlineLevel="4" x14ac:dyDescent="0.2">
      <c r="A2061" s="4" t="s">
        <v>2043</v>
      </c>
      <c r="B2061" s="5" t="s">
        <v>2045</v>
      </c>
      <c r="C2061" s="7"/>
      <c r="D2061" s="7" t="s">
        <v>2060</v>
      </c>
      <c r="E2061" s="4" t="s">
        <v>2043</v>
      </c>
      <c r="F2061" s="5" t="s">
        <v>2045</v>
      </c>
      <c r="G2061" s="2">
        <v>57.32375127420999</v>
      </c>
      <c r="H2061" s="2" t="s">
        <v>5089</v>
      </c>
    </row>
    <row r="2062" spans="1:8" s="6" customFormat="1" ht="10.95" customHeight="1" outlineLevel="4" x14ac:dyDescent="0.2">
      <c r="A2062" s="4" t="s">
        <v>2043</v>
      </c>
      <c r="B2062" s="5" t="s">
        <v>2045</v>
      </c>
      <c r="C2062" s="7"/>
      <c r="D2062" s="7" t="s">
        <v>2061</v>
      </c>
      <c r="E2062" s="4" t="s">
        <v>2043</v>
      </c>
      <c r="F2062" s="5" t="s">
        <v>2045</v>
      </c>
      <c r="G2062" s="2">
        <v>15</v>
      </c>
      <c r="H2062" s="2" t="s">
        <v>5089</v>
      </c>
    </row>
    <row r="2063" spans="1:8" s="6" customFormat="1" ht="10.95" customHeight="1" outlineLevel="4" x14ac:dyDescent="0.2">
      <c r="A2063" s="4" t="s">
        <v>2043</v>
      </c>
      <c r="B2063" s="5" t="s">
        <v>2045</v>
      </c>
      <c r="C2063" s="7"/>
      <c r="D2063" s="7" t="s">
        <v>2062</v>
      </c>
      <c r="E2063" s="4" t="s">
        <v>2043</v>
      </c>
      <c r="F2063" s="5" t="s">
        <v>2045</v>
      </c>
      <c r="G2063" s="2">
        <v>5.4</v>
      </c>
      <c r="H2063" s="2" t="s">
        <v>5089</v>
      </c>
    </row>
    <row r="2064" spans="1:8" ht="10.95" hidden="1" customHeight="1" outlineLevel="3" x14ac:dyDescent="0.2">
      <c r="A2064" s="4" t="s">
        <v>2043</v>
      </c>
      <c r="B2064" s="5" t="s">
        <v>2045</v>
      </c>
      <c r="C2064" s="5" t="s">
        <v>2063</v>
      </c>
      <c r="D2064" s="5"/>
      <c r="E2064" s="4" t="s">
        <v>2043</v>
      </c>
      <c r="F2064" s="5" t="s">
        <v>2045</v>
      </c>
      <c r="G2064" s="2" t="e">
        <v>#N/A</v>
      </c>
      <c r="H2064" s="2" t="s">
        <v>5089</v>
      </c>
    </row>
    <row r="2065" spans="1:8" s="6" customFormat="1" ht="10.95" hidden="1" customHeight="1" outlineLevel="4" x14ac:dyDescent="0.2">
      <c r="A2065" s="4" t="s">
        <v>2043</v>
      </c>
      <c r="B2065" s="5" t="s">
        <v>2064</v>
      </c>
      <c r="C2065" s="5" t="s">
        <v>2064</v>
      </c>
      <c r="D2065" s="5"/>
      <c r="E2065" s="4" t="s">
        <v>2043</v>
      </c>
      <c r="F2065" s="5" t="s">
        <v>2064</v>
      </c>
      <c r="G2065" s="2" t="e">
        <v>#N/A</v>
      </c>
      <c r="H2065" s="2" t="s">
        <v>5089</v>
      </c>
    </row>
    <row r="2066" spans="1:8" s="6" customFormat="1" ht="10.95" customHeight="1" outlineLevel="5" x14ac:dyDescent="0.2">
      <c r="A2066" s="4" t="s">
        <v>2043</v>
      </c>
      <c r="B2066" s="5" t="s">
        <v>2064</v>
      </c>
      <c r="C2066" s="7"/>
      <c r="D2066" s="7" t="s">
        <v>2065</v>
      </c>
      <c r="E2066" s="4" t="s">
        <v>2043</v>
      </c>
      <c r="F2066" s="5" t="s">
        <v>2064</v>
      </c>
      <c r="G2066" s="2">
        <v>4.5487817851947137</v>
      </c>
      <c r="H2066" s="2" t="s">
        <v>5090</v>
      </c>
    </row>
    <row r="2067" spans="1:8" s="6" customFormat="1" ht="10.95" customHeight="1" outlineLevel="5" x14ac:dyDescent="0.2">
      <c r="A2067" s="4" t="s">
        <v>2043</v>
      </c>
      <c r="B2067" s="5" t="s">
        <v>2064</v>
      </c>
      <c r="C2067" s="7"/>
      <c r="D2067" s="7" t="s">
        <v>2066</v>
      </c>
      <c r="E2067" s="4" t="s">
        <v>2043</v>
      </c>
      <c r="F2067" s="5" t="s">
        <v>2064</v>
      </c>
      <c r="G2067" s="2">
        <v>4.6153200220072437</v>
      </c>
      <c r="H2067" s="2" t="s">
        <v>5090</v>
      </c>
    </row>
    <row r="2068" spans="1:8" s="6" customFormat="1" ht="10.95" customHeight="1" outlineLevel="5" x14ac:dyDescent="0.2">
      <c r="A2068" s="4" t="s">
        <v>2043</v>
      </c>
      <c r="B2068" s="5" t="s">
        <v>2064</v>
      </c>
      <c r="C2068" s="7"/>
      <c r="D2068" s="7" t="s">
        <v>2067</v>
      </c>
      <c r="E2068" s="4" t="s">
        <v>2043</v>
      </c>
      <c r="F2068" s="5" t="s">
        <v>2064</v>
      </c>
      <c r="G2068" s="2">
        <v>2.9225396997845259</v>
      </c>
      <c r="H2068" s="2" t="s">
        <v>5090</v>
      </c>
    </row>
    <row r="2069" spans="1:8" s="6" customFormat="1" ht="10.95" customHeight="1" outlineLevel="5" x14ac:dyDescent="0.2">
      <c r="A2069" s="4" t="s">
        <v>2043</v>
      </c>
      <c r="B2069" s="5" t="s">
        <v>2064</v>
      </c>
      <c r="C2069" s="7"/>
      <c r="D2069" s="7" t="s">
        <v>2068</v>
      </c>
      <c r="E2069" s="4" t="s">
        <v>2043</v>
      </c>
      <c r="F2069" s="5" t="s">
        <v>2064</v>
      </c>
      <c r="G2069" s="2">
        <v>3.2223766919606232</v>
      </c>
      <c r="H2069" s="2" t="s">
        <v>5090</v>
      </c>
    </row>
    <row r="2070" spans="1:8" s="6" customFormat="1" ht="10.95" customHeight="1" outlineLevel="5" x14ac:dyDescent="0.2">
      <c r="A2070" s="4" t="s">
        <v>2043</v>
      </c>
      <c r="B2070" s="5" t="s">
        <v>2064</v>
      </c>
      <c r="C2070" s="7"/>
      <c r="D2070" s="7" t="s">
        <v>2069</v>
      </c>
      <c r="E2070" s="4" t="s">
        <v>2043</v>
      </c>
      <c r="F2070" s="5" t="s">
        <v>2064</v>
      </c>
      <c r="G2070" s="2">
        <v>4.8859077977014937</v>
      </c>
      <c r="H2070" s="2" t="s">
        <v>5090</v>
      </c>
    </row>
    <row r="2071" spans="1:8" s="6" customFormat="1" ht="10.95" customHeight="1" outlineLevel="5" x14ac:dyDescent="0.2">
      <c r="A2071" s="4" t="s">
        <v>2043</v>
      </c>
      <c r="B2071" s="5" t="s">
        <v>2064</v>
      </c>
      <c r="C2071" s="7"/>
      <c r="D2071" s="7" t="s">
        <v>2070</v>
      </c>
      <c r="E2071" s="4" t="s">
        <v>2043</v>
      </c>
      <c r="F2071" s="5" t="s">
        <v>2064</v>
      </c>
      <c r="G2071" s="2">
        <v>4.4620562713647125</v>
      </c>
      <c r="H2071" s="2" t="s">
        <v>5090</v>
      </c>
    </row>
    <row r="2072" spans="1:8" s="6" customFormat="1" ht="10.95" customHeight="1" outlineLevel="5" x14ac:dyDescent="0.2">
      <c r="A2072" s="4" t="s">
        <v>2043</v>
      </c>
      <c r="B2072" s="5" t="s">
        <v>2064</v>
      </c>
      <c r="C2072" s="7"/>
      <c r="D2072" s="7" t="s">
        <v>2071</v>
      </c>
      <c r="E2072" s="4" t="s">
        <v>2043</v>
      </c>
      <c r="F2072" s="5" t="s">
        <v>2064</v>
      </c>
      <c r="G2072" s="2">
        <v>4.2183338126278125</v>
      </c>
      <c r="H2072" s="2" t="s">
        <v>5090</v>
      </c>
    </row>
    <row r="2073" spans="1:8" s="6" customFormat="1" ht="10.95" customHeight="1" outlineLevel="5" x14ac:dyDescent="0.2">
      <c r="A2073" s="4" t="s">
        <v>2043</v>
      </c>
      <c r="B2073" s="5" t="s">
        <v>2064</v>
      </c>
      <c r="C2073" s="7"/>
      <c r="D2073" s="7" t="s">
        <v>2072</v>
      </c>
      <c r="E2073" s="4" t="s">
        <v>2043</v>
      </c>
      <c r="F2073" s="5" t="s">
        <v>2064</v>
      </c>
      <c r="G2073" s="2">
        <v>2.6456170890138386</v>
      </c>
      <c r="H2073" s="2" t="s">
        <v>5091</v>
      </c>
    </row>
    <row r="2074" spans="1:8" s="6" customFormat="1" ht="10.95" customHeight="1" outlineLevel="5" x14ac:dyDescent="0.2">
      <c r="A2074" s="4" t="s">
        <v>2043</v>
      </c>
      <c r="B2074" s="5" t="s">
        <v>2064</v>
      </c>
      <c r="C2074" s="7"/>
      <c r="D2074" s="7" t="s">
        <v>2073</v>
      </c>
      <c r="E2074" s="4" t="s">
        <v>2043</v>
      </c>
      <c r="F2074" s="5" t="s">
        <v>2064</v>
      </c>
      <c r="G2074" s="2">
        <v>2.853649618763098</v>
      </c>
      <c r="H2074" s="2" t="s">
        <v>5091</v>
      </c>
    </row>
    <row r="2075" spans="1:8" s="6" customFormat="1" ht="10.95" customHeight="1" outlineLevel="5" x14ac:dyDescent="0.2">
      <c r="A2075" s="4" t="s">
        <v>2043</v>
      </c>
      <c r="B2075" s="5" t="s">
        <v>2064</v>
      </c>
      <c r="C2075" s="7"/>
      <c r="D2075" s="7" t="s">
        <v>2074</v>
      </c>
      <c r="E2075" s="4" t="s">
        <v>2043</v>
      </c>
      <c r="F2075" s="5" t="s">
        <v>2064</v>
      </c>
      <c r="G2075" s="2">
        <v>3.1495665381469795</v>
      </c>
      <c r="H2075" s="2" t="s">
        <v>5091</v>
      </c>
    </row>
    <row r="2076" spans="1:8" s="6" customFormat="1" ht="10.95" customHeight="1" outlineLevel="5" x14ac:dyDescent="0.2">
      <c r="A2076" s="4" t="s">
        <v>2043</v>
      </c>
      <c r="B2076" s="5" t="s">
        <v>2064</v>
      </c>
      <c r="C2076" s="7"/>
      <c r="D2076" s="7" t="s">
        <v>2075</v>
      </c>
      <c r="E2076" s="4" t="s">
        <v>2043</v>
      </c>
      <c r="F2076" s="5" t="s">
        <v>2064</v>
      </c>
      <c r="G2076" s="2">
        <v>3.5349891414507018</v>
      </c>
      <c r="H2076" s="2" t="s">
        <v>5091</v>
      </c>
    </row>
    <row r="2077" spans="1:8" s="6" customFormat="1" ht="10.95" customHeight="1" outlineLevel="5" collapsed="1" x14ac:dyDescent="0.2">
      <c r="A2077" s="4" t="s">
        <v>2043</v>
      </c>
      <c r="B2077" s="5" t="s">
        <v>2064</v>
      </c>
      <c r="C2077" s="7"/>
      <c r="D2077" s="7" t="s">
        <v>2076</v>
      </c>
      <c r="E2077" s="4" t="s">
        <v>2043</v>
      </c>
      <c r="F2077" s="5" t="s">
        <v>2064</v>
      </c>
      <c r="G2077" s="2">
        <v>4.5</v>
      </c>
      <c r="H2077" s="2" t="s">
        <v>5089</v>
      </c>
    </row>
    <row r="2078" spans="1:8" s="6" customFormat="1" ht="10.95" hidden="1" customHeight="1" outlineLevel="4" x14ac:dyDescent="0.2">
      <c r="A2078" s="4" t="s">
        <v>2043</v>
      </c>
      <c r="B2078" s="5" t="s">
        <v>2077</v>
      </c>
      <c r="C2078" s="5" t="s">
        <v>2077</v>
      </c>
      <c r="D2078" s="5"/>
      <c r="E2078" s="4" t="s">
        <v>2043</v>
      </c>
      <c r="F2078" s="5" t="s">
        <v>2077</v>
      </c>
      <c r="G2078" s="2" t="e">
        <v>#N/A</v>
      </c>
      <c r="H2078" s="2" t="s">
        <v>5089</v>
      </c>
    </row>
    <row r="2079" spans="1:8" s="6" customFormat="1" ht="10.95" customHeight="1" outlineLevel="5" x14ac:dyDescent="0.2">
      <c r="A2079" s="4" t="s">
        <v>2043</v>
      </c>
      <c r="B2079" s="5" t="s">
        <v>2077</v>
      </c>
      <c r="C2079" s="7"/>
      <c r="D2079" s="7" t="s">
        <v>2078</v>
      </c>
      <c r="E2079" s="4" t="s">
        <v>2043</v>
      </c>
      <c r="F2079" s="5" t="s">
        <v>2077</v>
      </c>
      <c r="G2079" s="2">
        <v>53.492792845623811</v>
      </c>
      <c r="H2079" s="2" t="s">
        <v>5091</v>
      </c>
    </row>
    <row r="2080" spans="1:8" s="6" customFormat="1" ht="10.95" customHeight="1" outlineLevel="5" x14ac:dyDescent="0.2">
      <c r="A2080" s="4" t="s">
        <v>2043</v>
      </c>
      <c r="B2080" s="5" t="s">
        <v>2077</v>
      </c>
      <c r="C2080" s="7"/>
      <c r="D2080" s="7" t="s">
        <v>2079</v>
      </c>
      <c r="E2080" s="4" t="s">
        <v>2043</v>
      </c>
      <c r="F2080" s="5" t="s">
        <v>2077</v>
      </c>
      <c r="G2080" s="2">
        <v>43.97619694656489</v>
      </c>
      <c r="H2080" s="2" t="s">
        <v>5091</v>
      </c>
    </row>
    <row r="2081" spans="1:8" s="6" customFormat="1" ht="10.95" customHeight="1" outlineLevel="5" x14ac:dyDescent="0.2">
      <c r="A2081" s="4" t="s">
        <v>2043</v>
      </c>
      <c r="B2081" s="5" t="s">
        <v>2077</v>
      </c>
      <c r="C2081" s="7"/>
      <c r="D2081" s="7" t="s">
        <v>2080</v>
      </c>
      <c r="E2081" s="4" t="s">
        <v>2043</v>
      </c>
      <c r="F2081" s="5" t="s">
        <v>2077</v>
      </c>
      <c r="G2081" s="2">
        <v>42.849022953790396</v>
      </c>
      <c r="H2081" s="2" t="s">
        <v>5091</v>
      </c>
    </row>
    <row r="2082" spans="1:8" s="6" customFormat="1" ht="10.95" customHeight="1" outlineLevel="5" x14ac:dyDescent="0.2">
      <c r="A2082" s="4" t="s">
        <v>2043</v>
      </c>
      <c r="B2082" s="5" t="s">
        <v>2077</v>
      </c>
      <c r="C2082" s="7"/>
      <c r="D2082" s="7" t="s">
        <v>2081</v>
      </c>
      <c r="E2082" s="4" t="s">
        <v>2043</v>
      </c>
      <c r="F2082" s="5" t="s">
        <v>2077</v>
      </c>
      <c r="G2082" s="2">
        <v>48.922650150150155</v>
      </c>
      <c r="H2082" s="2" t="s">
        <v>5089</v>
      </c>
    </row>
    <row r="2083" spans="1:8" s="6" customFormat="1" ht="22.95" customHeight="1" outlineLevel="5" x14ac:dyDescent="0.2">
      <c r="A2083" s="4" t="s">
        <v>2043</v>
      </c>
      <c r="B2083" s="5" t="s">
        <v>2077</v>
      </c>
      <c r="C2083" s="7"/>
      <c r="D2083" s="7" t="s">
        <v>2082</v>
      </c>
      <c r="E2083" s="4" t="s">
        <v>2043</v>
      </c>
      <c r="F2083" s="5" t="s">
        <v>2077</v>
      </c>
      <c r="G2083" s="2">
        <v>50.027686532144536</v>
      </c>
      <c r="H2083" s="2" t="s">
        <v>5089</v>
      </c>
    </row>
    <row r="2084" spans="1:8" s="6" customFormat="1" ht="22.95" customHeight="1" outlineLevel="5" x14ac:dyDescent="0.2">
      <c r="A2084" s="4" t="s">
        <v>2043</v>
      </c>
      <c r="B2084" s="5" t="s">
        <v>2077</v>
      </c>
      <c r="C2084" s="7"/>
      <c r="D2084" s="7" t="s">
        <v>2083</v>
      </c>
      <c r="E2084" s="4" t="s">
        <v>2043</v>
      </c>
      <c r="F2084" s="5" t="s">
        <v>2077</v>
      </c>
      <c r="G2084" s="2">
        <v>58</v>
      </c>
      <c r="H2084" s="2" t="s">
        <v>5091</v>
      </c>
    </row>
    <row r="2085" spans="1:8" s="6" customFormat="1" ht="10.95" customHeight="1" outlineLevel="5" x14ac:dyDescent="0.2">
      <c r="A2085" s="4" t="s">
        <v>2043</v>
      </c>
      <c r="B2085" s="5" t="s">
        <v>2077</v>
      </c>
      <c r="C2085" s="7"/>
      <c r="D2085" s="7" t="s">
        <v>2084</v>
      </c>
      <c r="E2085" s="4" t="s">
        <v>2043</v>
      </c>
      <c r="F2085" s="5" t="s">
        <v>2077</v>
      </c>
      <c r="G2085" s="2">
        <v>49</v>
      </c>
      <c r="H2085" s="2" t="s">
        <v>5089</v>
      </c>
    </row>
    <row r="2086" spans="1:8" s="6" customFormat="1" ht="22.95" customHeight="1" outlineLevel="5" collapsed="1" x14ac:dyDescent="0.2">
      <c r="A2086" s="4" t="s">
        <v>2043</v>
      </c>
      <c r="B2086" s="5" t="s">
        <v>2077</v>
      </c>
      <c r="C2086" s="7"/>
      <c r="D2086" s="7" t="s">
        <v>2085</v>
      </c>
      <c r="E2086" s="4" t="s">
        <v>2043</v>
      </c>
      <c r="F2086" s="5" t="s">
        <v>2077</v>
      </c>
      <c r="G2086" s="2">
        <v>58</v>
      </c>
      <c r="H2086" s="2" t="s">
        <v>5089</v>
      </c>
    </row>
    <row r="2087" spans="1:8" s="6" customFormat="1" ht="10.95" customHeight="1" outlineLevel="4" x14ac:dyDescent="0.2">
      <c r="A2087" s="4" t="s">
        <v>2043</v>
      </c>
      <c r="B2087" s="5" t="s">
        <v>2077</v>
      </c>
      <c r="C2087" s="7"/>
      <c r="D2087" s="7" t="s">
        <v>2086</v>
      </c>
      <c r="E2087" s="4" t="s">
        <v>2043</v>
      </c>
      <c r="F2087" s="5" t="s">
        <v>2077</v>
      </c>
      <c r="G2087" s="2">
        <v>219.26961836770667</v>
      </c>
      <c r="H2087" s="2" t="s">
        <v>5091</v>
      </c>
    </row>
    <row r="2088" spans="1:8" s="6" customFormat="1" ht="10.95" customHeight="1" outlineLevel="4" x14ac:dyDescent="0.2">
      <c r="A2088" s="4" t="s">
        <v>2043</v>
      </c>
      <c r="B2088" s="5" t="s">
        <v>2077</v>
      </c>
      <c r="C2088" s="7"/>
      <c r="D2088" s="7" t="s">
        <v>2087</v>
      </c>
      <c r="E2088" s="4" t="s">
        <v>2043</v>
      </c>
      <c r="F2088" s="5" t="s">
        <v>2077</v>
      </c>
      <c r="G2088" s="2">
        <v>86.907197429699934</v>
      </c>
      <c r="H2088" s="2" t="s">
        <v>5091</v>
      </c>
    </row>
    <row r="2089" spans="1:8" s="6" customFormat="1" ht="10.95" customHeight="1" outlineLevel="4" x14ac:dyDescent="0.2">
      <c r="A2089" s="4" t="s">
        <v>2043</v>
      </c>
      <c r="B2089" s="5" t="s">
        <v>2077</v>
      </c>
      <c r="C2089" s="7"/>
      <c r="D2089" s="7" t="s">
        <v>2088</v>
      </c>
      <c r="E2089" s="4" t="s">
        <v>2043</v>
      </c>
      <c r="F2089" s="5" t="s">
        <v>2077</v>
      </c>
      <c r="G2089" s="2">
        <v>148.46494371354945</v>
      </c>
      <c r="H2089" s="2" t="s">
        <v>5091</v>
      </c>
    </row>
    <row r="2090" spans="1:8" s="6" customFormat="1" ht="10.95" customHeight="1" outlineLevel="4" x14ac:dyDescent="0.2">
      <c r="A2090" s="4" t="s">
        <v>2043</v>
      </c>
      <c r="B2090" s="5" t="s">
        <v>2077</v>
      </c>
      <c r="C2090" s="7"/>
      <c r="D2090" s="7" t="s">
        <v>2089</v>
      </c>
      <c r="E2090" s="4" t="s">
        <v>2043</v>
      </c>
      <c r="F2090" s="5" t="s">
        <v>2077</v>
      </c>
      <c r="G2090" s="2">
        <v>145.22024915062289</v>
      </c>
      <c r="H2090" s="2" t="s">
        <v>5091</v>
      </c>
    </row>
    <row r="2091" spans="1:8" s="6" customFormat="1" ht="10.95" customHeight="1" outlineLevel="4" x14ac:dyDescent="0.2">
      <c r="A2091" s="4" t="s">
        <v>2043</v>
      </c>
      <c r="B2091" s="5" t="s">
        <v>2077</v>
      </c>
      <c r="C2091" s="7"/>
      <c r="D2091" s="7" t="s">
        <v>2090</v>
      </c>
      <c r="E2091" s="4" t="s">
        <v>2043</v>
      </c>
      <c r="F2091" s="5" t="s">
        <v>2077</v>
      </c>
      <c r="G2091" s="2">
        <v>216.30392865693082</v>
      </c>
      <c r="H2091" s="2" t="s">
        <v>5091</v>
      </c>
    </row>
    <row r="2092" spans="1:8" s="6" customFormat="1" ht="10.95" customHeight="1" outlineLevel="4" x14ac:dyDescent="0.2">
      <c r="A2092" s="4" t="s">
        <v>2043</v>
      </c>
      <c r="B2092" s="5" t="s">
        <v>2077</v>
      </c>
      <c r="C2092" s="7"/>
      <c r="D2092" s="7" t="s">
        <v>2091</v>
      </c>
      <c r="E2092" s="4" t="s">
        <v>2043</v>
      </c>
      <c r="F2092" s="5" t="s">
        <v>2077</v>
      </c>
      <c r="G2092" s="2">
        <v>143.39198240653471</v>
      </c>
      <c r="H2092" s="2" t="s">
        <v>5089</v>
      </c>
    </row>
    <row r="2093" spans="1:8" s="6" customFormat="1" ht="10.95" customHeight="1" outlineLevel="4" x14ac:dyDescent="0.2">
      <c r="A2093" s="4" t="s">
        <v>2043</v>
      </c>
      <c r="B2093" s="5" t="s">
        <v>2077</v>
      </c>
      <c r="C2093" s="7"/>
      <c r="D2093" s="7" t="s">
        <v>2092</v>
      </c>
      <c r="E2093" s="4" t="s">
        <v>2043</v>
      </c>
      <c r="F2093" s="5" t="s">
        <v>2077</v>
      </c>
      <c r="G2093" s="2">
        <v>175.34494166666667</v>
      </c>
      <c r="H2093" s="2" t="s">
        <v>5089</v>
      </c>
    </row>
    <row r="2094" spans="1:8" s="6" customFormat="1" ht="10.95" customHeight="1" outlineLevel="4" x14ac:dyDescent="0.2">
      <c r="A2094" s="4" t="s">
        <v>2043</v>
      </c>
      <c r="B2094" s="5" t="s">
        <v>2077</v>
      </c>
      <c r="C2094" s="7"/>
      <c r="D2094" s="7" t="s">
        <v>2093</v>
      </c>
      <c r="E2094" s="4" t="s">
        <v>2043</v>
      </c>
      <c r="F2094" s="5" t="s">
        <v>2077</v>
      </c>
      <c r="G2094" s="2">
        <v>119.64107676969093</v>
      </c>
      <c r="H2094" s="2" t="s">
        <v>5089</v>
      </c>
    </row>
    <row r="2095" spans="1:8" s="6" customFormat="1" ht="10.95" customHeight="1" outlineLevel="4" x14ac:dyDescent="0.2">
      <c r="A2095" s="4" t="s">
        <v>2043</v>
      </c>
      <c r="B2095" s="5" t="s">
        <v>2077</v>
      </c>
      <c r="C2095" s="7"/>
      <c r="D2095" s="7" t="s">
        <v>2094</v>
      </c>
      <c r="E2095" s="4" t="s">
        <v>2043</v>
      </c>
      <c r="F2095" s="5" t="s">
        <v>2077</v>
      </c>
      <c r="G2095" s="2">
        <v>1156.4774011299435</v>
      </c>
      <c r="H2095" s="2" t="s">
        <v>5089</v>
      </c>
    </row>
    <row r="2096" spans="1:8" s="6" customFormat="1" ht="10.95" customHeight="1" outlineLevel="4" x14ac:dyDescent="0.2">
      <c r="A2096" s="4" t="s">
        <v>2043</v>
      </c>
      <c r="B2096" s="5" t="s">
        <v>2077</v>
      </c>
      <c r="C2096" s="7"/>
      <c r="D2096" s="7" t="s">
        <v>2095</v>
      </c>
      <c r="E2096" s="4" t="s">
        <v>2043</v>
      </c>
      <c r="F2096" s="5" t="s">
        <v>2077</v>
      </c>
      <c r="G2096" s="2">
        <v>173.27</v>
      </c>
      <c r="H2096" s="2" t="s">
        <v>5089</v>
      </c>
    </row>
    <row r="2097" spans="1:8" s="6" customFormat="1" ht="10.95" customHeight="1" outlineLevel="4" x14ac:dyDescent="0.2">
      <c r="A2097" s="4" t="s">
        <v>2043</v>
      </c>
      <c r="B2097" s="5" t="s">
        <v>2077</v>
      </c>
      <c r="C2097" s="7"/>
      <c r="D2097" s="7" t="s">
        <v>2096</v>
      </c>
      <c r="E2097" s="4" t="s">
        <v>2043</v>
      </c>
      <c r="F2097" s="5" t="s">
        <v>2077</v>
      </c>
      <c r="G2097" s="2">
        <v>611.27924528301889</v>
      </c>
      <c r="H2097" s="2" t="s">
        <v>5089</v>
      </c>
    </row>
    <row r="2098" spans="1:8" s="6" customFormat="1" ht="10.95" customHeight="1" outlineLevel="4" x14ac:dyDescent="0.2">
      <c r="A2098" s="4" t="s">
        <v>2043</v>
      </c>
      <c r="B2098" s="5" t="s">
        <v>2077</v>
      </c>
      <c r="C2098" s="7"/>
      <c r="D2098" s="7" t="s">
        <v>2097</v>
      </c>
      <c r="E2098" s="4" t="s">
        <v>2043</v>
      </c>
      <c r="F2098" s="5" t="s">
        <v>2077</v>
      </c>
      <c r="G2098" s="2">
        <v>10789.23</v>
      </c>
      <c r="H2098" s="2" t="s">
        <v>5089</v>
      </c>
    </row>
    <row r="2099" spans="1:8" s="6" customFormat="1" ht="10.95" customHeight="1" outlineLevel="4" x14ac:dyDescent="0.2">
      <c r="A2099" s="4" t="s">
        <v>2043</v>
      </c>
      <c r="B2099" s="5" t="s">
        <v>2077</v>
      </c>
      <c r="C2099" s="7"/>
      <c r="D2099" s="7" t="s">
        <v>2098</v>
      </c>
      <c r="E2099" s="4" t="s">
        <v>2043</v>
      </c>
      <c r="F2099" s="5" t="s">
        <v>2077</v>
      </c>
      <c r="G2099" s="2">
        <v>101.66603680981596</v>
      </c>
      <c r="H2099" s="2" t="s">
        <v>5089</v>
      </c>
    </row>
    <row r="2100" spans="1:8" s="6" customFormat="1" ht="10.95" customHeight="1" outlineLevel="4" x14ac:dyDescent="0.2">
      <c r="A2100" s="4" t="s">
        <v>2043</v>
      </c>
      <c r="B2100" s="5" t="s">
        <v>2077</v>
      </c>
      <c r="C2100" s="7"/>
      <c r="D2100" s="7" t="s">
        <v>2099</v>
      </c>
      <c r="E2100" s="4" t="s">
        <v>2043</v>
      </c>
      <c r="F2100" s="5" t="s">
        <v>2077</v>
      </c>
      <c r="G2100" s="2">
        <v>155.56459813084112</v>
      </c>
      <c r="H2100" s="2" t="s">
        <v>5089</v>
      </c>
    </row>
    <row r="2101" spans="1:8" s="6" customFormat="1" ht="10.95" customHeight="1" outlineLevel="4" x14ac:dyDescent="0.2">
      <c r="A2101" s="4" t="s">
        <v>2043</v>
      </c>
      <c r="B2101" s="5" t="s">
        <v>2077</v>
      </c>
      <c r="C2101" s="7"/>
      <c r="D2101" s="7" t="s">
        <v>2100</v>
      </c>
      <c r="E2101" s="4" t="s">
        <v>2043</v>
      </c>
      <c r="F2101" s="5" t="s">
        <v>2077</v>
      </c>
      <c r="G2101" s="2">
        <v>267.10112903225809</v>
      </c>
      <c r="H2101" s="2" t="s">
        <v>5089</v>
      </c>
    </row>
    <row r="2102" spans="1:8" s="6" customFormat="1" ht="22.95" customHeight="1" outlineLevel="4" x14ac:dyDescent="0.2">
      <c r="A2102" s="4" t="s">
        <v>2043</v>
      </c>
      <c r="B2102" s="5" t="s">
        <v>2077</v>
      </c>
      <c r="C2102" s="7"/>
      <c r="D2102" s="7" t="s">
        <v>2101</v>
      </c>
      <c r="E2102" s="4" t="s">
        <v>2043</v>
      </c>
      <c r="F2102" s="5" t="s">
        <v>2077</v>
      </c>
      <c r="G2102" s="2">
        <v>318.5302713987474</v>
      </c>
      <c r="H2102" s="2" t="s">
        <v>5089</v>
      </c>
    </row>
    <row r="2103" spans="1:8" s="6" customFormat="1" ht="10.95" customHeight="1" outlineLevel="4" x14ac:dyDescent="0.2">
      <c r="A2103" s="4" t="s">
        <v>2043</v>
      </c>
      <c r="B2103" s="5" t="s">
        <v>2077</v>
      </c>
      <c r="C2103" s="7"/>
      <c r="D2103" s="7" t="s">
        <v>2102</v>
      </c>
      <c r="E2103" s="4" t="s">
        <v>2043</v>
      </c>
      <c r="F2103" s="5" t="s">
        <v>2077</v>
      </c>
      <c r="G2103" s="2">
        <v>100.55388030888031</v>
      </c>
      <c r="H2103" s="2" t="s">
        <v>5089</v>
      </c>
    </row>
    <row r="2104" spans="1:8" s="6" customFormat="1" ht="10.95" customHeight="1" outlineLevel="4" x14ac:dyDescent="0.2">
      <c r="A2104" s="4" t="s">
        <v>2043</v>
      </c>
      <c r="B2104" s="5" t="s">
        <v>2077</v>
      </c>
      <c r="C2104" s="7"/>
      <c r="D2104" s="7" t="s">
        <v>2103</v>
      </c>
      <c r="E2104" s="4" t="s">
        <v>2043</v>
      </c>
      <c r="F2104" s="5" t="s">
        <v>2077</v>
      </c>
      <c r="G2104" s="2">
        <v>1641.2589795918368</v>
      </c>
      <c r="H2104" s="2" t="s">
        <v>5089</v>
      </c>
    </row>
    <row r="2105" spans="1:8" s="6" customFormat="1" ht="10.95" customHeight="1" outlineLevel="4" x14ac:dyDescent="0.2">
      <c r="A2105" s="4" t="s">
        <v>2043</v>
      </c>
      <c r="B2105" s="5" t="s">
        <v>2077</v>
      </c>
      <c r="C2105" s="7"/>
      <c r="D2105" s="7" t="s">
        <v>2104</v>
      </c>
      <c r="E2105" s="4" t="s">
        <v>2043</v>
      </c>
      <c r="F2105" s="5" t="s">
        <v>2077</v>
      </c>
      <c r="G2105" s="2">
        <v>1301.1321666666665</v>
      </c>
      <c r="H2105" s="2" t="s">
        <v>5089</v>
      </c>
    </row>
    <row r="2106" spans="1:8" s="6" customFormat="1" ht="22.95" customHeight="1" outlineLevel="4" x14ac:dyDescent="0.2">
      <c r="A2106" s="4" t="s">
        <v>2043</v>
      </c>
      <c r="B2106" s="5" t="s">
        <v>2077</v>
      </c>
      <c r="C2106" s="7"/>
      <c r="D2106" s="7" t="s">
        <v>2105</v>
      </c>
      <c r="E2106" s="4" t="s">
        <v>2043</v>
      </c>
      <c r="F2106" s="5" t="s">
        <v>2077</v>
      </c>
      <c r="G2106" s="2">
        <v>75</v>
      </c>
      <c r="H2106" s="2" t="s">
        <v>5089</v>
      </c>
    </row>
    <row r="2107" spans="1:8" s="6" customFormat="1" ht="10.95" customHeight="1" outlineLevel="4" x14ac:dyDescent="0.2">
      <c r="A2107" s="4" t="s">
        <v>2043</v>
      </c>
      <c r="B2107" s="5" t="s">
        <v>2077</v>
      </c>
      <c r="C2107" s="7"/>
      <c r="D2107" s="7" t="s">
        <v>2106</v>
      </c>
      <c r="E2107" s="4" t="s">
        <v>2043</v>
      </c>
      <c r="F2107" s="5" t="s">
        <v>2077</v>
      </c>
      <c r="G2107" s="2">
        <v>1143.9559374999999</v>
      </c>
      <c r="H2107" s="2" t="s">
        <v>5089</v>
      </c>
    </row>
    <row r="2108" spans="1:8" s="6" customFormat="1" ht="10.95" customHeight="1" outlineLevel="4" x14ac:dyDescent="0.2">
      <c r="A2108" s="4" t="s">
        <v>2043</v>
      </c>
      <c r="B2108" s="5" t="s">
        <v>2077</v>
      </c>
      <c r="C2108" s="7"/>
      <c r="D2108" s="7" t="s">
        <v>2107</v>
      </c>
      <c r="E2108" s="4" t="s">
        <v>2043</v>
      </c>
      <c r="F2108" s="5" t="s">
        <v>2077</v>
      </c>
      <c r="G2108" s="2">
        <v>1602.8725000000002</v>
      </c>
      <c r="H2108" s="2" t="s">
        <v>5089</v>
      </c>
    </row>
    <row r="2109" spans="1:8" s="6" customFormat="1" ht="10.95" customHeight="1" outlineLevel="4" x14ac:dyDescent="0.2">
      <c r="A2109" s="4" t="s">
        <v>2043</v>
      </c>
      <c r="B2109" s="5" t="s">
        <v>2077</v>
      </c>
      <c r="C2109" s="7"/>
      <c r="D2109" s="7" t="s">
        <v>2108</v>
      </c>
      <c r="E2109" s="4" t="s">
        <v>2043</v>
      </c>
      <c r="F2109" s="5" t="s">
        <v>2077</v>
      </c>
      <c r="G2109" s="2">
        <v>1058.5439655172415</v>
      </c>
      <c r="H2109" s="2" t="s">
        <v>5089</v>
      </c>
    </row>
    <row r="2110" spans="1:8" s="6" customFormat="1" ht="10.95" customHeight="1" outlineLevel="4" x14ac:dyDescent="0.2">
      <c r="A2110" s="4" t="s">
        <v>2043</v>
      </c>
      <c r="B2110" s="5" t="s">
        <v>2077</v>
      </c>
      <c r="C2110" s="7"/>
      <c r="D2110" s="7" t="s">
        <v>2109</v>
      </c>
      <c r="E2110" s="4" t="s">
        <v>2043</v>
      </c>
      <c r="F2110" s="5" t="s">
        <v>2077</v>
      </c>
      <c r="G2110" s="2">
        <v>195</v>
      </c>
      <c r="H2110" s="2" t="s">
        <v>5089</v>
      </c>
    </row>
    <row r="2111" spans="1:8" s="6" customFormat="1" ht="10.95" customHeight="1" outlineLevel="4" x14ac:dyDescent="0.2">
      <c r="A2111" s="4" t="s">
        <v>2043</v>
      </c>
      <c r="B2111" s="5" t="s">
        <v>2077</v>
      </c>
      <c r="C2111" s="7"/>
      <c r="D2111" s="7" t="s">
        <v>2110</v>
      </c>
      <c r="E2111" s="4" t="s">
        <v>2043</v>
      </c>
      <c r="F2111" s="5" t="s">
        <v>2077</v>
      </c>
      <c r="G2111" s="2">
        <v>665.91300000000001</v>
      </c>
      <c r="H2111" s="2" t="s">
        <v>5089</v>
      </c>
    </row>
    <row r="2112" spans="1:8" s="6" customFormat="1" ht="10.95" customHeight="1" outlineLevel="4" x14ac:dyDescent="0.2">
      <c r="A2112" s="4" t="s">
        <v>2043</v>
      </c>
      <c r="B2112" s="5" t="s">
        <v>2077</v>
      </c>
      <c r="C2112" s="7"/>
      <c r="D2112" s="7" t="s">
        <v>2111</v>
      </c>
      <c r="E2112" s="4" t="s">
        <v>2043</v>
      </c>
      <c r="F2112" s="5" t="s">
        <v>2077</v>
      </c>
      <c r="G2112" s="2">
        <v>1049.875</v>
      </c>
      <c r="H2112" s="2" t="s">
        <v>5089</v>
      </c>
    </row>
    <row r="2113" spans="1:8" s="6" customFormat="1" ht="10.95" customHeight="1" outlineLevel="4" x14ac:dyDescent="0.2">
      <c r="A2113" s="4" t="s">
        <v>2043</v>
      </c>
      <c r="B2113" s="5" t="s">
        <v>2077</v>
      </c>
      <c r="C2113" s="7"/>
      <c r="D2113" s="7" t="s">
        <v>2112</v>
      </c>
      <c r="E2113" s="4" t="s">
        <v>2043</v>
      </c>
      <c r="F2113" s="5" t="s">
        <v>2077</v>
      </c>
      <c r="G2113" s="2">
        <v>683.8957894736842</v>
      </c>
      <c r="H2113" s="2" t="s">
        <v>5089</v>
      </c>
    </row>
    <row r="2114" spans="1:8" s="6" customFormat="1" ht="10.95" customHeight="1" outlineLevel="4" x14ac:dyDescent="0.2">
      <c r="A2114" s="4" t="s">
        <v>2043</v>
      </c>
      <c r="B2114" s="5" t="s">
        <v>2077</v>
      </c>
      <c r="C2114" s="7"/>
      <c r="D2114" s="7" t="s">
        <v>2113</v>
      </c>
      <c r="E2114" s="4" t="s">
        <v>2043</v>
      </c>
      <c r="F2114" s="5" t="s">
        <v>2077</v>
      </c>
      <c r="G2114" s="2">
        <v>10789.23</v>
      </c>
      <c r="H2114" s="2" t="s">
        <v>5089</v>
      </c>
    </row>
    <row r="2115" spans="1:8" s="6" customFormat="1" ht="10.95" customHeight="1" outlineLevel="4" x14ac:dyDescent="0.2">
      <c r="A2115" s="4" t="s">
        <v>2043</v>
      </c>
      <c r="B2115" s="5" t="s">
        <v>2077</v>
      </c>
      <c r="C2115" s="7"/>
      <c r="D2115" s="7" t="s">
        <v>2114</v>
      </c>
      <c r="E2115" s="4" t="s">
        <v>2043</v>
      </c>
      <c r="F2115" s="5" t="s">
        <v>2077</v>
      </c>
      <c r="G2115" s="2">
        <v>232.46863636363639</v>
      </c>
      <c r="H2115" s="2" t="s">
        <v>5089</v>
      </c>
    </row>
    <row r="2116" spans="1:8" s="6" customFormat="1" ht="10.95" customHeight="1" outlineLevel="4" x14ac:dyDescent="0.2">
      <c r="A2116" s="4" t="s">
        <v>2043</v>
      </c>
      <c r="B2116" s="5" t="s">
        <v>2077</v>
      </c>
      <c r="C2116" s="7"/>
      <c r="D2116" s="7" t="s">
        <v>2115</v>
      </c>
      <c r="E2116" s="4" t="s">
        <v>2043</v>
      </c>
      <c r="F2116" s="5" t="s">
        <v>2077</v>
      </c>
      <c r="G2116" s="2">
        <v>357.19428571428574</v>
      </c>
      <c r="H2116" s="2" t="s">
        <v>5089</v>
      </c>
    </row>
    <row r="2117" spans="1:8" s="6" customFormat="1" ht="10.95" customHeight="1" outlineLevel="4" x14ac:dyDescent="0.2">
      <c r="A2117" s="4" t="s">
        <v>2043</v>
      </c>
      <c r="B2117" s="5" t="s">
        <v>2077</v>
      </c>
      <c r="C2117" s="7"/>
      <c r="D2117" s="7" t="s">
        <v>2116</v>
      </c>
      <c r="E2117" s="4" t="s">
        <v>2043</v>
      </c>
      <c r="F2117" s="5" t="s">
        <v>2077</v>
      </c>
      <c r="G2117" s="2">
        <v>274.68785714285713</v>
      </c>
      <c r="H2117" s="2" t="s">
        <v>5089</v>
      </c>
    </row>
    <row r="2118" spans="1:8" s="6" customFormat="1" ht="10.95" customHeight="1" outlineLevel="4" x14ac:dyDescent="0.2">
      <c r="A2118" s="4" t="s">
        <v>2043</v>
      </c>
      <c r="B2118" s="5" t="s">
        <v>2077</v>
      </c>
      <c r="C2118" s="7"/>
      <c r="D2118" s="7" t="s">
        <v>2117</v>
      </c>
      <c r="E2118" s="4" t="s">
        <v>2043</v>
      </c>
      <c r="F2118" s="5" t="s">
        <v>2077</v>
      </c>
      <c r="G2118" s="2">
        <v>263.15571428571428</v>
      </c>
      <c r="H2118" s="2" t="s">
        <v>5089</v>
      </c>
    </row>
    <row r="2119" spans="1:8" s="6" customFormat="1" ht="10.95" customHeight="1" outlineLevel="4" x14ac:dyDescent="0.2">
      <c r="A2119" s="4" t="s">
        <v>2043</v>
      </c>
      <c r="B2119" s="5" t="s">
        <v>2077</v>
      </c>
      <c r="C2119" s="7"/>
      <c r="D2119" s="7" t="s">
        <v>2118</v>
      </c>
      <c r="E2119" s="4" t="s">
        <v>2043</v>
      </c>
      <c r="F2119" s="5" t="s">
        <v>2077</v>
      </c>
      <c r="G2119" s="2">
        <v>118.44999999999999</v>
      </c>
      <c r="H2119" s="2" t="s">
        <v>5089</v>
      </c>
    </row>
    <row r="2120" spans="1:8" s="6" customFormat="1" ht="10.95" customHeight="1" outlineLevel="4" x14ac:dyDescent="0.2">
      <c r="A2120" s="4" t="s">
        <v>2043</v>
      </c>
      <c r="B2120" s="5" t="s">
        <v>2077</v>
      </c>
      <c r="C2120" s="7"/>
      <c r="D2120" s="7" t="s">
        <v>2119</v>
      </c>
      <c r="E2120" s="4" t="s">
        <v>2043</v>
      </c>
      <c r="F2120" s="5" t="s">
        <v>2077</v>
      </c>
      <c r="G2120" s="2">
        <v>232.46888888888887</v>
      </c>
      <c r="H2120" s="2" t="s">
        <v>5089</v>
      </c>
    </row>
    <row r="2121" spans="1:8" s="6" customFormat="1" ht="10.95" customHeight="1" outlineLevel="4" x14ac:dyDescent="0.2">
      <c r="A2121" s="4" t="s">
        <v>2043</v>
      </c>
      <c r="B2121" s="5" t="s">
        <v>2077</v>
      </c>
      <c r="C2121" s="7"/>
      <c r="D2121" s="7" t="s">
        <v>2120</v>
      </c>
      <c r="E2121" s="4" t="s">
        <v>2043</v>
      </c>
      <c r="F2121" s="5" t="s">
        <v>2077</v>
      </c>
      <c r="G2121" s="2">
        <v>357.19473684210527</v>
      </c>
      <c r="H2121" s="2" t="s">
        <v>5089</v>
      </c>
    </row>
    <row r="2122" spans="1:8" s="6" customFormat="1" ht="10.95" customHeight="1" outlineLevel="4" x14ac:dyDescent="0.2">
      <c r="A2122" s="4" t="s">
        <v>2043</v>
      </c>
      <c r="B2122" s="5" t="s">
        <v>2077</v>
      </c>
      <c r="C2122" s="7"/>
      <c r="D2122" s="7" t="s">
        <v>2121</v>
      </c>
      <c r="E2122" s="4" t="s">
        <v>2043</v>
      </c>
      <c r="F2122" s="5" t="s">
        <v>2077</v>
      </c>
      <c r="G2122" s="2">
        <v>232.46846153846155</v>
      </c>
      <c r="H2122" s="2" t="s">
        <v>5089</v>
      </c>
    </row>
    <row r="2123" spans="1:8" s="6" customFormat="1" ht="10.95" customHeight="1" outlineLevel="4" x14ac:dyDescent="0.2">
      <c r="A2123" s="4" t="s">
        <v>2043</v>
      </c>
      <c r="B2123" s="5" t="s">
        <v>2077</v>
      </c>
      <c r="C2123" s="7"/>
      <c r="D2123" s="7" t="s">
        <v>2122</v>
      </c>
      <c r="E2123" s="4" t="s">
        <v>2043</v>
      </c>
      <c r="F2123" s="5" t="s">
        <v>2077</v>
      </c>
      <c r="G2123" s="2">
        <v>305.47105263157891</v>
      </c>
      <c r="H2123" s="2" t="s">
        <v>5089</v>
      </c>
    </row>
    <row r="2124" spans="1:8" s="6" customFormat="1" ht="10.95" customHeight="1" outlineLevel="4" x14ac:dyDescent="0.2">
      <c r="A2124" s="4" t="s">
        <v>2043</v>
      </c>
      <c r="B2124" s="5" t="s">
        <v>2077</v>
      </c>
      <c r="C2124" s="7"/>
      <c r="D2124" s="7" t="s">
        <v>2123</v>
      </c>
      <c r="E2124" s="4" t="s">
        <v>2043</v>
      </c>
      <c r="F2124" s="5" t="s">
        <v>2077</v>
      </c>
      <c r="G2124" s="2">
        <v>227.16111111111113</v>
      </c>
      <c r="H2124" s="2" t="s">
        <v>5089</v>
      </c>
    </row>
    <row r="2125" spans="1:8" s="6" customFormat="1" ht="10.95" customHeight="1" outlineLevel="4" x14ac:dyDescent="0.2">
      <c r="A2125" s="4" t="s">
        <v>2043</v>
      </c>
      <c r="B2125" s="5" t="s">
        <v>2077</v>
      </c>
      <c r="C2125" s="7"/>
      <c r="D2125" s="7" t="s">
        <v>2124</v>
      </c>
      <c r="E2125" s="4" t="s">
        <v>2043</v>
      </c>
      <c r="F2125" s="5" t="s">
        <v>2077</v>
      </c>
      <c r="G2125" s="2">
        <v>207.52291666666667</v>
      </c>
      <c r="H2125" s="2" t="s">
        <v>5089</v>
      </c>
    </row>
    <row r="2126" spans="1:8" s="6" customFormat="1" ht="10.95" customHeight="1" outlineLevel="4" x14ac:dyDescent="0.2">
      <c r="A2126" s="4" t="s">
        <v>2043</v>
      </c>
      <c r="B2126" s="5" t="s">
        <v>2077</v>
      </c>
      <c r="C2126" s="7"/>
      <c r="D2126" s="7" t="s">
        <v>2125</v>
      </c>
      <c r="E2126" s="4" t="s">
        <v>2043</v>
      </c>
      <c r="F2126" s="5" t="s">
        <v>2077</v>
      </c>
      <c r="G2126" s="2">
        <v>30</v>
      </c>
      <c r="H2126" s="2" t="s">
        <v>5089</v>
      </c>
    </row>
    <row r="2127" spans="1:8" s="6" customFormat="1" ht="10.95" customHeight="1" outlineLevel="4" x14ac:dyDescent="0.2">
      <c r="A2127" s="4" t="s">
        <v>2043</v>
      </c>
      <c r="B2127" s="5" t="s">
        <v>2077</v>
      </c>
      <c r="C2127" s="7"/>
      <c r="D2127" s="7" t="s">
        <v>2126</v>
      </c>
      <c r="E2127" s="4" t="s">
        <v>2043</v>
      </c>
      <c r="F2127" s="5" t="s">
        <v>2077</v>
      </c>
      <c r="G2127" s="2">
        <v>305.47071428571428</v>
      </c>
      <c r="H2127" s="2" t="s">
        <v>5089</v>
      </c>
    </row>
    <row r="2128" spans="1:8" s="6" customFormat="1" ht="10.95" customHeight="1" outlineLevel="4" x14ac:dyDescent="0.2">
      <c r="A2128" s="4" t="s">
        <v>2043</v>
      </c>
      <c r="B2128" s="5" t="s">
        <v>2077</v>
      </c>
      <c r="C2128" s="7"/>
      <c r="D2128" s="7" t="s">
        <v>2127</v>
      </c>
      <c r="E2128" s="4" t="s">
        <v>2043</v>
      </c>
      <c r="F2128" s="5" t="s">
        <v>2077</v>
      </c>
      <c r="G2128" s="2">
        <v>305.47090909090906</v>
      </c>
      <c r="H2128" s="2" t="s">
        <v>5089</v>
      </c>
    </row>
    <row r="2129" spans="1:8" s="6" customFormat="1" ht="10.95" customHeight="1" outlineLevel="4" x14ac:dyDescent="0.2">
      <c r="A2129" s="4" t="s">
        <v>2043</v>
      </c>
      <c r="B2129" s="5" t="s">
        <v>2077</v>
      </c>
      <c r="C2129" s="7"/>
      <c r="D2129" s="7" t="s">
        <v>2128</v>
      </c>
      <c r="E2129" s="4" t="s">
        <v>2043</v>
      </c>
      <c r="F2129" s="5" t="s">
        <v>2077</v>
      </c>
      <c r="G2129" s="2">
        <v>131.38399999999999</v>
      </c>
      <c r="H2129" s="2" t="s">
        <v>5089</v>
      </c>
    </row>
    <row r="2130" spans="1:8" s="6" customFormat="1" ht="10.95" customHeight="1" outlineLevel="4" x14ac:dyDescent="0.2">
      <c r="A2130" s="4" t="s">
        <v>2043</v>
      </c>
      <c r="B2130" s="5" t="s">
        <v>2077</v>
      </c>
      <c r="C2130" s="7"/>
      <c r="D2130" s="7" t="s">
        <v>2129</v>
      </c>
      <c r="E2130" s="4" t="s">
        <v>2043</v>
      </c>
      <c r="F2130" s="5" t="s">
        <v>2077</v>
      </c>
      <c r="G2130" s="2">
        <v>153.80051282051284</v>
      </c>
      <c r="H2130" s="2" t="s">
        <v>5089</v>
      </c>
    </row>
    <row r="2131" spans="1:8" s="6" customFormat="1" ht="10.95" customHeight="1" outlineLevel="4" x14ac:dyDescent="0.2">
      <c r="A2131" s="4" t="s">
        <v>2043</v>
      </c>
      <c r="B2131" s="5" t="s">
        <v>2077</v>
      </c>
      <c r="C2131" s="7"/>
      <c r="D2131" s="7" t="s">
        <v>2130</v>
      </c>
      <c r="E2131" s="4" t="s">
        <v>2043</v>
      </c>
      <c r="F2131" s="5" t="s">
        <v>2077</v>
      </c>
      <c r="G2131" s="2">
        <v>274.68666666666667</v>
      </c>
      <c r="H2131" s="2" t="s">
        <v>5089</v>
      </c>
    </row>
    <row r="2132" spans="1:8" s="6" customFormat="1" ht="10.95" customHeight="1" outlineLevel="4" x14ac:dyDescent="0.2">
      <c r="A2132" s="4" t="s">
        <v>2043</v>
      </c>
      <c r="B2132" s="5" t="s">
        <v>2077</v>
      </c>
      <c r="C2132" s="7"/>
      <c r="D2132" s="7" t="s">
        <v>2131</v>
      </c>
      <c r="E2132" s="4" t="s">
        <v>2043</v>
      </c>
      <c r="F2132" s="5" t="s">
        <v>2077</v>
      </c>
      <c r="G2132" s="2">
        <v>227.16111111111113</v>
      </c>
      <c r="H2132" s="2" t="s">
        <v>5089</v>
      </c>
    </row>
    <row r="2133" spans="1:8" s="6" customFormat="1" ht="10.95" customHeight="1" outlineLevel="4" x14ac:dyDescent="0.2">
      <c r="A2133" s="4" t="s">
        <v>2043</v>
      </c>
      <c r="B2133" s="5" t="s">
        <v>2077</v>
      </c>
      <c r="C2133" s="7"/>
      <c r="D2133" s="7" t="s">
        <v>2132</v>
      </c>
      <c r="E2133" s="4" t="s">
        <v>2043</v>
      </c>
      <c r="F2133" s="5" t="s">
        <v>2077</v>
      </c>
      <c r="G2133" s="2">
        <v>274.6875</v>
      </c>
      <c r="H2133" s="2" t="s">
        <v>5089</v>
      </c>
    </row>
    <row r="2134" spans="1:8" s="6" customFormat="1" ht="10.95" customHeight="1" outlineLevel="4" x14ac:dyDescent="0.2">
      <c r="A2134" s="4" t="s">
        <v>2043</v>
      </c>
      <c r="B2134" s="5" t="s">
        <v>2077</v>
      </c>
      <c r="C2134" s="7"/>
      <c r="D2134" s="7" t="s">
        <v>2133</v>
      </c>
      <c r="E2134" s="4" t="s">
        <v>2043</v>
      </c>
      <c r="F2134" s="5" t="s">
        <v>2077</v>
      </c>
      <c r="G2134" s="2">
        <v>272.80500000000001</v>
      </c>
      <c r="H2134" s="2" t="s">
        <v>5089</v>
      </c>
    </row>
    <row r="2135" spans="1:8" s="6" customFormat="1" ht="10.95" customHeight="1" outlineLevel="4" x14ac:dyDescent="0.2">
      <c r="A2135" s="4" t="s">
        <v>2043</v>
      </c>
      <c r="B2135" s="5" t="s">
        <v>2077</v>
      </c>
      <c r="C2135" s="7"/>
      <c r="D2135" s="7" t="s">
        <v>2134</v>
      </c>
      <c r="E2135" s="4" t="s">
        <v>2043</v>
      </c>
      <c r="F2135" s="5" t="s">
        <v>2077</v>
      </c>
      <c r="G2135" s="2">
        <v>232.46875</v>
      </c>
      <c r="H2135" s="2" t="s">
        <v>5089</v>
      </c>
    </row>
    <row r="2136" spans="1:8" s="6" customFormat="1" ht="10.95" customHeight="1" outlineLevel="4" x14ac:dyDescent="0.2">
      <c r="A2136" s="4" t="s">
        <v>2043</v>
      </c>
      <c r="B2136" s="5" t="s">
        <v>2077</v>
      </c>
      <c r="C2136" s="7"/>
      <c r="D2136" s="7" t="s">
        <v>2135</v>
      </c>
      <c r="E2136" s="4" t="s">
        <v>2043</v>
      </c>
      <c r="F2136" s="5" t="s">
        <v>2077</v>
      </c>
      <c r="G2136" s="2">
        <v>131.38363636363636</v>
      </c>
      <c r="H2136" s="2" t="s">
        <v>5089</v>
      </c>
    </row>
    <row r="2137" spans="1:8" s="6" customFormat="1" ht="10.95" customHeight="1" outlineLevel="4" x14ac:dyDescent="0.2">
      <c r="A2137" s="4" t="s">
        <v>2043</v>
      </c>
      <c r="B2137" s="5" t="s">
        <v>2077</v>
      </c>
      <c r="C2137" s="7"/>
      <c r="D2137" s="7" t="s">
        <v>2136</v>
      </c>
      <c r="E2137" s="4" t="s">
        <v>2043</v>
      </c>
      <c r="F2137" s="5" t="s">
        <v>2077</v>
      </c>
      <c r="G2137" s="2">
        <v>207.52285714285716</v>
      </c>
      <c r="H2137" s="2" t="s">
        <v>5089</v>
      </c>
    </row>
    <row r="2138" spans="1:8" s="6" customFormat="1" ht="10.95" customHeight="1" outlineLevel="4" x14ac:dyDescent="0.2">
      <c r="A2138" s="4" t="s">
        <v>2043</v>
      </c>
      <c r="B2138" s="5" t="s">
        <v>2077</v>
      </c>
      <c r="C2138" s="7"/>
      <c r="D2138" s="7" t="s">
        <v>2137</v>
      </c>
      <c r="E2138" s="4" t="s">
        <v>2043</v>
      </c>
      <c r="F2138" s="5" t="s">
        <v>2077</v>
      </c>
      <c r="G2138" s="2">
        <v>147.62</v>
      </c>
      <c r="H2138" s="2" t="s">
        <v>5089</v>
      </c>
    </row>
    <row r="2139" spans="1:8" s="6" customFormat="1" ht="10.95" customHeight="1" outlineLevel="4" x14ac:dyDescent="0.2">
      <c r="A2139" s="4" t="s">
        <v>2043</v>
      </c>
      <c r="B2139" s="5" t="s">
        <v>2077</v>
      </c>
      <c r="C2139" s="7"/>
      <c r="D2139" s="7" t="s">
        <v>2138</v>
      </c>
      <c r="E2139" s="4" t="s">
        <v>2043</v>
      </c>
      <c r="F2139" s="5" t="s">
        <v>2077</v>
      </c>
      <c r="G2139" s="2">
        <v>272.80599999999998</v>
      </c>
      <c r="H2139" s="2" t="s">
        <v>5089</v>
      </c>
    </row>
    <row r="2140" spans="1:8" s="6" customFormat="1" ht="10.95" customHeight="1" outlineLevel="4" x14ac:dyDescent="0.2">
      <c r="A2140" s="4" t="s">
        <v>2043</v>
      </c>
      <c r="B2140" s="5" t="s">
        <v>2077</v>
      </c>
      <c r="C2140" s="7"/>
      <c r="D2140" s="7" t="s">
        <v>2139</v>
      </c>
      <c r="E2140" s="4" t="s">
        <v>2043</v>
      </c>
      <c r="F2140" s="5" t="s">
        <v>2077</v>
      </c>
      <c r="G2140" s="2">
        <v>84.551249999999996</v>
      </c>
      <c r="H2140" s="2" t="s">
        <v>5089</v>
      </c>
    </row>
    <row r="2141" spans="1:8" s="6" customFormat="1" ht="10.95" customHeight="1" outlineLevel="4" x14ac:dyDescent="0.2">
      <c r="A2141" s="4" t="s">
        <v>2043</v>
      </c>
      <c r="B2141" s="5" t="s">
        <v>2077</v>
      </c>
      <c r="C2141" s="7"/>
      <c r="D2141" s="7" t="s">
        <v>2140</v>
      </c>
      <c r="E2141" s="4" t="s">
        <v>2043</v>
      </c>
      <c r="F2141" s="5" t="s">
        <v>2077</v>
      </c>
      <c r="G2141" s="2">
        <v>207.52</v>
      </c>
      <c r="H2141" s="2" t="s">
        <v>5089</v>
      </c>
    </row>
    <row r="2142" spans="1:8" s="6" customFormat="1" ht="10.95" customHeight="1" outlineLevel="4" x14ac:dyDescent="0.2">
      <c r="A2142" s="4" t="s">
        <v>2043</v>
      </c>
      <c r="B2142" s="5" t="s">
        <v>2077</v>
      </c>
      <c r="C2142" s="7"/>
      <c r="D2142" s="7" t="s">
        <v>2141</v>
      </c>
      <c r="E2142" s="4" t="s">
        <v>2043</v>
      </c>
      <c r="F2142" s="5" t="s">
        <v>2077</v>
      </c>
      <c r="G2142" s="2">
        <v>127.345</v>
      </c>
      <c r="H2142" s="2" t="s">
        <v>5089</v>
      </c>
    </row>
    <row r="2143" spans="1:8" s="6" customFormat="1" ht="10.95" customHeight="1" outlineLevel="4" x14ac:dyDescent="0.2">
      <c r="A2143" s="4" t="s">
        <v>2043</v>
      </c>
      <c r="B2143" s="5" t="s">
        <v>2077</v>
      </c>
      <c r="C2143" s="7"/>
      <c r="D2143" s="7" t="s">
        <v>2142</v>
      </c>
      <c r="E2143" s="4" t="s">
        <v>2043</v>
      </c>
      <c r="F2143" s="5" t="s">
        <v>2077</v>
      </c>
      <c r="G2143" s="2">
        <v>145.31887218045114</v>
      </c>
      <c r="H2143" s="2" t="s">
        <v>5089</v>
      </c>
    </row>
    <row r="2144" spans="1:8" s="6" customFormat="1" ht="10.95" customHeight="1" outlineLevel="4" x14ac:dyDescent="0.2">
      <c r="A2144" s="4" t="s">
        <v>2043</v>
      </c>
      <c r="B2144" s="5" t="s">
        <v>2077</v>
      </c>
      <c r="C2144" s="7"/>
      <c r="D2144" s="7" t="s">
        <v>2143</v>
      </c>
      <c r="E2144" s="4" t="s">
        <v>2043</v>
      </c>
      <c r="F2144" s="5" t="s">
        <v>2077</v>
      </c>
      <c r="G2144" s="2">
        <v>173.49437499999999</v>
      </c>
      <c r="H2144" s="2" t="s">
        <v>5089</v>
      </c>
    </row>
    <row r="2145" spans="1:8" s="6" customFormat="1" ht="10.95" customHeight="1" outlineLevel="4" x14ac:dyDescent="0.2">
      <c r="A2145" s="4" t="s">
        <v>2043</v>
      </c>
      <c r="B2145" s="5" t="s">
        <v>2077</v>
      </c>
      <c r="C2145" s="7"/>
      <c r="D2145" s="7" t="s">
        <v>2144</v>
      </c>
      <c r="E2145" s="4" t="s">
        <v>2043</v>
      </c>
      <c r="F2145" s="5" t="s">
        <v>2077</v>
      </c>
      <c r="G2145" s="2">
        <v>876.49166666666667</v>
      </c>
      <c r="H2145" s="2" t="s">
        <v>5089</v>
      </c>
    </row>
    <row r="2146" spans="1:8" s="6" customFormat="1" ht="10.95" customHeight="1" outlineLevel="4" x14ac:dyDescent="0.2">
      <c r="A2146" s="4" t="s">
        <v>2043</v>
      </c>
      <c r="B2146" s="5" t="s">
        <v>2077</v>
      </c>
      <c r="C2146" s="7"/>
      <c r="D2146" s="7" t="s">
        <v>2145</v>
      </c>
      <c r="E2146" s="4" t="s">
        <v>2043</v>
      </c>
      <c r="F2146" s="5" t="s">
        <v>2077</v>
      </c>
      <c r="G2146" s="2">
        <v>1000</v>
      </c>
      <c r="H2146" s="2" t="s">
        <v>5089</v>
      </c>
    </row>
    <row r="2147" spans="1:8" ht="10.95" hidden="1" customHeight="1" outlineLevel="3" x14ac:dyDescent="0.2">
      <c r="A2147" s="4" t="s">
        <v>2043</v>
      </c>
      <c r="B2147" s="5" t="s">
        <v>2146</v>
      </c>
      <c r="C2147" s="5" t="s">
        <v>2146</v>
      </c>
      <c r="D2147" s="5"/>
      <c r="E2147" s="4" t="s">
        <v>2043</v>
      </c>
      <c r="F2147" s="5" t="s">
        <v>2146</v>
      </c>
      <c r="G2147" s="2" t="e">
        <v>#N/A</v>
      </c>
      <c r="H2147" s="2" t="s">
        <v>5089</v>
      </c>
    </row>
    <row r="2148" spans="1:8" s="6" customFormat="1" ht="10.95" customHeight="1" outlineLevel="4" x14ac:dyDescent="0.2">
      <c r="A2148" s="4" t="s">
        <v>2043</v>
      </c>
      <c r="B2148" s="5" t="s">
        <v>2146</v>
      </c>
      <c r="C2148" s="7"/>
      <c r="D2148" s="7" t="s">
        <v>2147</v>
      </c>
      <c r="E2148" s="4" t="s">
        <v>2043</v>
      </c>
      <c r="F2148" s="5" t="s">
        <v>2146</v>
      </c>
      <c r="G2148" s="2">
        <v>897.62411974977658</v>
      </c>
      <c r="H2148" s="2" t="s">
        <v>5089</v>
      </c>
    </row>
    <row r="2149" spans="1:8" s="6" customFormat="1" ht="10.95" customHeight="1" outlineLevel="4" x14ac:dyDescent="0.2">
      <c r="A2149" s="4" t="s">
        <v>2043</v>
      </c>
      <c r="B2149" s="5" t="s">
        <v>2146</v>
      </c>
      <c r="C2149" s="7"/>
      <c r="D2149" s="7" t="s">
        <v>2148</v>
      </c>
      <c r="E2149" s="4" t="s">
        <v>2043</v>
      </c>
      <c r="F2149" s="5" t="s">
        <v>2146</v>
      </c>
      <c r="G2149" s="2">
        <v>898.76614855570836</v>
      </c>
      <c r="H2149" s="2" t="s">
        <v>5089</v>
      </c>
    </row>
    <row r="2150" spans="1:8" s="6" customFormat="1" ht="10.95" customHeight="1" outlineLevel="4" x14ac:dyDescent="0.2">
      <c r="A2150" s="4" t="s">
        <v>2043</v>
      </c>
      <c r="B2150" s="5" t="s">
        <v>2146</v>
      </c>
      <c r="C2150" s="7"/>
      <c r="D2150" s="7" t="s">
        <v>2149</v>
      </c>
      <c r="E2150" s="4" t="s">
        <v>2043</v>
      </c>
      <c r="F2150" s="5" t="s">
        <v>2146</v>
      </c>
      <c r="G2150" s="2">
        <v>957.24420760697296</v>
      </c>
      <c r="H2150" s="2" t="s">
        <v>5089</v>
      </c>
    </row>
    <row r="2151" spans="1:8" s="6" customFormat="1" ht="10.95" customHeight="1" outlineLevel="4" x14ac:dyDescent="0.2">
      <c r="A2151" s="4" t="s">
        <v>2043</v>
      </c>
      <c r="B2151" s="5" t="s">
        <v>2146</v>
      </c>
      <c r="C2151" s="7"/>
      <c r="D2151" s="7" t="s">
        <v>2150</v>
      </c>
      <c r="E2151" s="4" t="s">
        <v>2043</v>
      </c>
      <c r="F2151" s="5" t="s">
        <v>2146</v>
      </c>
      <c r="G2151" s="2">
        <v>4033.3076555023927</v>
      </c>
      <c r="H2151" s="2" t="s">
        <v>5089</v>
      </c>
    </row>
    <row r="2152" spans="1:8" s="6" customFormat="1" ht="22.95" customHeight="1" outlineLevel="4" x14ac:dyDescent="0.2">
      <c r="A2152" s="4" t="s">
        <v>2043</v>
      </c>
      <c r="B2152" s="5" t="s">
        <v>2146</v>
      </c>
      <c r="C2152" s="7"/>
      <c r="D2152" s="7" t="s">
        <v>2151</v>
      </c>
      <c r="E2152" s="4" t="s">
        <v>2043</v>
      </c>
      <c r="F2152" s="5" t="s">
        <v>2146</v>
      </c>
      <c r="G2152" s="2">
        <v>2614.343701298701</v>
      </c>
      <c r="H2152" s="2" t="s">
        <v>5089</v>
      </c>
    </row>
    <row r="2153" spans="1:8" s="6" customFormat="1" ht="10.95" customHeight="1" outlineLevel="4" x14ac:dyDescent="0.2">
      <c r="A2153" s="4" t="s">
        <v>2043</v>
      </c>
      <c r="B2153" s="5" t="s">
        <v>2146</v>
      </c>
      <c r="C2153" s="7"/>
      <c r="D2153" s="7" t="s">
        <v>2152</v>
      </c>
      <c r="E2153" s="4" t="s">
        <v>2043</v>
      </c>
      <c r="F2153" s="5" t="s">
        <v>2146</v>
      </c>
      <c r="G2153" s="2">
        <v>1363.4030400000001</v>
      </c>
      <c r="H2153" s="2" t="s">
        <v>5089</v>
      </c>
    </row>
    <row r="2154" spans="1:8" s="6" customFormat="1" ht="10.95" customHeight="1" outlineLevel="4" x14ac:dyDescent="0.2">
      <c r="A2154" s="4" t="s">
        <v>2043</v>
      </c>
      <c r="B2154" s="5" t="s">
        <v>2146</v>
      </c>
      <c r="C2154" s="7"/>
      <c r="D2154" s="7" t="s">
        <v>2153</v>
      </c>
      <c r="E2154" s="4" t="s">
        <v>2043</v>
      </c>
      <c r="F2154" s="5" t="s">
        <v>2146</v>
      </c>
      <c r="G2154" s="2">
        <v>2080.8730994152047</v>
      </c>
      <c r="H2154" s="2" t="s">
        <v>5089</v>
      </c>
    </row>
    <row r="2155" spans="1:8" s="6" customFormat="1" ht="10.95" customHeight="1" outlineLevel="4" x14ac:dyDescent="0.2">
      <c r="A2155" s="4" t="s">
        <v>2043</v>
      </c>
      <c r="B2155" s="5" t="s">
        <v>2146</v>
      </c>
      <c r="C2155" s="7"/>
      <c r="D2155" s="7" t="s">
        <v>2154</v>
      </c>
      <c r="E2155" s="4" t="s">
        <v>2043</v>
      </c>
      <c r="F2155" s="5" t="s">
        <v>2146</v>
      </c>
      <c r="G2155" s="2">
        <v>1280.3361198738171</v>
      </c>
      <c r="H2155" s="2" t="s">
        <v>5089</v>
      </c>
    </row>
    <row r="2156" spans="1:8" s="6" customFormat="1" ht="10.95" customHeight="1" outlineLevel="4" x14ac:dyDescent="0.2">
      <c r="A2156" s="4" t="s">
        <v>2043</v>
      </c>
      <c r="B2156" s="5" t="s">
        <v>2146</v>
      </c>
      <c r="C2156" s="7"/>
      <c r="D2156" s="7" t="s">
        <v>2155</v>
      </c>
      <c r="E2156" s="4" t="s">
        <v>2043</v>
      </c>
      <c r="F2156" s="5" t="s">
        <v>2146</v>
      </c>
      <c r="G2156" s="2">
        <v>607.66801566579636</v>
      </c>
      <c r="H2156" s="2" t="s">
        <v>5089</v>
      </c>
    </row>
    <row r="2157" spans="1:8" s="6" customFormat="1" ht="10.95" customHeight="1" outlineLevel="4" x14ac:dyDescent="0.2">
      <c r="A2157" s="4" t="s">
        <v>2043</v>
      </c>
      <c r="B2157" s="5" t="s">
        <v>2146</v>
      </c>
      <c r="C2157" s="7"/>
      <c r="D2157" s="7" t="s">
        <v>2156</v>
      </c>
      <c r="E2157" s="4" t="s">
        <v>2043</v>
      </c>
      <c r="F2157" s="5" t="s">
        <v>2146</v>
      </c>
      <c r="G2157" s="2">
        <v>1707.5734615384617</v>
      </c>
      <c r="H2157" s="2" t="s">
        <v>5089</v>
      </c>
    </row>
    <row r="2158" spans="1:8" s="6" customFormat="1" ht="10.95" customHeight="1" outlineLevel="4" x14ac:dyDescent="0.2">
      <c r="A2158" s="4" t="s">
        <v>2043</v>
      </c>
      <c r="B2158" s="5" t="s">
        <v>2146</v>
      </c>
      <c r="C2158" s="7"/>
      <c r="D2158" s="7" t="s">
        <v>2157</v>
      </c>
      <c r="E2158" s="4" t="s">
        <v>2043</v>
      </c>
      <c r="F2158" s="5" t="s">
        <v>2146</v>
      </c>
      <c r="G2158" s="2">
        <v>786.49849275362317</v>
      </c>
      <c r="H2158" s="2" t="s">
        <v>5089</v>
      </c>
    </row>
    <row r="2159" spans="1:8" s="6" customFormat="1" ht="22.95" customHeight="1" outlineLevel="4" x14ac:dyDescent="0.2">
      <c r="A2159" s="4" t="s">
        <v>2043</v>
      </c>
      <c r="B2159" s="5" t="s">
        <v>2146</v>
      </c>
      <c r="C2159" s="7"/>
      <c r="D2159" s="7" t="s">
        <v>2158</v>
      </c>
      <c r="E2159" s="4" t="s">
        <v>2043</v>
      </c>
      <c r="F2159" s="5" t="s">
        <v>2146</v>
      </c>
      <c r="G2159" s="2">
        <v>967.49788194444454</v>
      </c>
      <c r="H2159" s="2" t="s">
        <v>5089</v>
      </c>
    </row>
    <row r="2160" spans="1:8" s="6" customFormat="1" ht="10.95" customHeight="1" outlineLevel="4" x14ac:dyDescent="0.2">
      <c r="A2160" s="4" t="s">
        <v>2043</v>
      </c>
      <c r="B2160" s="5" t="s">
        <v>2146</v>
      </c>
      <c r="C2160" s="7"/>
      <c r="D2160" s="7" t="s">
        <v>2159</v>
      </c>
      <c r="E2160" s="4" t="s">
        <v>2043</v>
      </c>
      <c r="F2160" s="5" t="s">
        <v>2146</v>
      </c>
      <c r="G2160" s="2">
        <v>3961.8214035087722</v>
      </c>
      <c r="H2160" s="2" t="s">
        <v>5089</v>
      </c>
    </row>
    <row r="2161" spans="1:8" s="6" customFormat="1" ht="22.95" customHeight="1" outlineLevel="4" x14ac:dyDescent="0.2">
      <c r="A2161" s="4" t="s">
        <v>2043</v>
      </c>
      <c r="B2161" s="5" t="s">
        <v>2146</v>
      </c>
      <c r="C2161" s="7"/>
      <c r="D2161" s="7" t="s">
        <v>2160</v>
      </c>
      <c r="E2161" s="4" t="s">
        <v>2043</v>
      </c>
      <c r="F2161" s="5" t="s">
        <v>2146</v>
      </c>
      <c r="G2161" s="2">
        <v>2416.5101886792449</v>
      </c>
      <c r="H2161" s="2" t="s">
        <v>5089</v>
      </c>
    </row>
    <row r="2162" spans="1:8" s="6" customFormat="1" ht="10.95" customHeight="1" outlineLevel="4" x14ac:dyDescent="0.2">
      <c r="A2162" s="4" t="s">
        <v>2043</v>
      </c>
      <c r="B2162" s="5" t="s">
        <v>2146</v>
      </c>
      <c r="C2162" s="7"/>
      <c r="D2162" s="7" t="s">
        <v>2161</v>
      </c>
      <c r="E2162" s="4" t="s">
        <v>2043</v>
      </c>
      <c r="F2162" s="5" t="s">
        <v>2146</v>
      </c>
      <c r="G2162" s="2">
        <v>4383.0885714285714</v>
      </c>
      <c r="H2162" s="2" t="s">
        <v>5089</v>
      </c>
    </row>
    <row r="2163" spans="1:8" s="6" customFormat="1" ht="10.95" customHeight="1" outlineLevel="4" x14ac:dyDescent="0.2">
      <c r="A2163" s="4" t="s">
        <v>2043</v>
      </c>
      <c r="B2163" s="5" t="s">
        <v>2146</v>
      </c>
      <c r="C2163" s="7"/>
      <c r="D2163" s="7" t="s">
        <v>2162</v>
      </c>
      <c r="E2163" s="4" t="s">
        <v>2043</v>
      </c>
      <c r="F2163" s="5" t="s">
        <v>2146</v>
      </c>
      <c r="G2163" s="2">
        <v>1763.0685714285714</v>
      </c>
      <c r="H2163" s="2" t="s">
        <v>5089</v>
      </c>
    </row>
    <row r="2164" spans="1:8" s="6" customFormat="1" ht="10.95" customHeight="1" outlineLevel="4" x14ac:dyDescent="0.2">
      <c r="A2164" s="4" t="s">
        <v>2043</v>
      </c>
      <c r="B2164" s="5" t="s">
        <v>2146</v>
      </c>
      <c r="C2164" s="7"/>
      <c r="D2164" s="7" t="s">
        <v>2163</v>
      </c>
      <c r="E2164" s="4" t="s">
        <v>2043</v>
      </c>
      <c r="F2164" s="5" t="s">
        <v>2146</v>
      </c>
      <c r="G2164" s="2">
        <v>1645.0485074626865</v>
      </c>
      <c r="H2164" s="2" t="s">
        <v>5089</v>
      </c>
    </row>
    <row r="2165" spans="1:8" s="6" customFormat="1" ht="10.95" customHeight="1" outlineLevel="4" x14ac:dyDescent="0.2">
      <c r="A2165" s="4" t="s">
        <v>2043</v>
      </c>
      <c r="B2165" s="5" t="s">
        <v>2146</v>
      </c>
      <c r="C2165" s="7"/>
      <c r="D2165" s="7" t="s">
        <v>2164</v>
      </c>
      <c r="E2165" s="4" t="s">
        <v>2043</v>
      </c>
      <c r="F2165" s="5" t="s">
        <v>2146</v>
      </c>
      <c r="G2165" s="2">
        <v>600.08562231759663</v>
      </c>
      <c r="H2165" s="2" t="s">
        <v>5089</v>
      </c>
    </row>
    <row r="2166" spans="1:8" s="6" customFormat="1" ht="10.95" customHeight="1" outlineLevel="4" x14ac:dyDescent="0.2">
      <c r="A2166" s="4" t="s">
        <v>2043</v>
      </c>
      <c r="B2166" s="5" t="s">
        <v>2146</v>
      </c>
      <c r="C2166" s="7"/>
      <c r="D2166" s="7" t="s">
        <v>2165</v>
      </c>
      <c r="E2166" s="4" t="s">
        <v>2043</v>
      </c>
      <c r="F2166" s="5" t="s">
        <v>2146</v>
      </c>
      <c r="G2166" s="2">
        <v>1593.7418493150685</v>
      </c>
      <c r="H2166" s="2" t="s">
        <v>5089</v>
      </c>
    </row>
    <row r="2167" spans="1:8" s="6" customFormat="1" ht="10.95" customHeight="1" outlineLevel="4" x14ac:dyDescent="0.2">
      <c r="A2167" s="4" t="s">
        <v>2043</v>
      </c>
      <c r="B2167" s="5" t="s">
        <v>2146</v>
      </c>
      <c r="C2167" s="7"/>
      <c r="D2167" s="7" t="s">
        <v>2166</v>
      </c>
      <c r="E2167" s="4" t="s">
        <v>2043</v>
      </c>
      <c r="F2167" s="5" t="s">
        <v>2146</v>
      </c>
      <c r="G2167" s="2">
        <v>628.2424882629108</v>
      </c>
      <c r="H2167" s="2" t="s">
        <v>5089</v>
      </c>
    </row>
    <row r="2168" spans="1:8" s="6" customFormat="1" ht="10.95" customHeight="1" outlineLevel="4" x14ac:dyDescent="0.2">
      <c r="A2168" s="4" t="s">
        <v>2043</v>
      </c>
      <c r="B2168" s="5" t="s">
        <v>2146</v>
      </c>
      <c r="C2168" s="7"/>
      <c r="D2168" s="7" t="s">
        <v>2167</v>
      </c>
      <c r="E2168" s="4" t="s">
        <v>2043</v>
      </c>
      <c r="F2168" s="5" t="s">
        <v>2146</v>
      </c>
      <c r="G2168" s="2">
        <v>3207.373650793651</v>
      </c>
      <c r="H2168" s="2" t="s">
        <v>5089</v>
      </c>
    </row>
    <row r="2169" spans="1:8" s="6" customFormat="1" ht="10.95" customHeight="1" outlineLevel="4" x14ac:dyDescent="0.2">
      <c r="A2169" s="4" t="s">
        <v>2043</v>
      </c>
      <c r="B2169" s="5" t="s">
        <v>2146</v>
      </c>
      <c r="C2169" s="7"/>
      <c r="D2169" s="7" t="s">
        <v>2168</v>
      </c>
      <c r="E2169" s="4" t="s">
        <v>2043</v>
      </c>
      <c r="F2169" s="5" t="s">
        <v>2146</v>
      </c>
      <c r="G2169" s="2">
        <v>2195.5593103448277</v>
      </c>
      <c r="H2169" s="2" t="s">
        <v>5089</v>
      </c>
    </row>
    <row r="2170" spans="1:8" s="6" customFormat="1" ht="10.95" customHeight="1" outlineLevel="4" x14ac:dyDescent="0.2">
      <c r="A2170" s="4" t="s">
        <v>2043</v>
      </c>
      <c r="B2170" s="5" t="s">
        <v>2146</v>
      </c>
      <c r="C2170" s="7"/>
      <c r="D2170" s="7" t="s">
        <v>2169</v>
      </c>
      <c r="E2170" s="4" t="s">
        <v>2043</v>
      </c>
      <c r="F2170" s="5" t="s">
        <v>2146</v>
      </c>
      <c r="G2170" s="2">
        <v>3993.608088235294</v>
      </c>
      <c r="H2170" s="2" t="s">
        <v>5089</v>
      </c>
    </row>
    <row r="2171" spans="1:8" s="6" customFormat="1" ht="10.95" customHeight="1" outlineLevel="4" x14ac:dyDescent="0.2">
      <c r="A2171" s="4" t="s">
        <v>2043</v>
      </c>
      <c r="B2171" s="5" t="s">
        <v>2146</v>
      </c>
      <c r="C2171" s="7"/>
      <c r="D2171" s="7" t="s">
        <v>2170</v>
      </c>
      <c r="E2171" s="4" t="s">
        <v>2043</v>
      </c>
      <c r="F2171" s="5" t="s">
        <v>2146</v>
      </c>
      <c r="G2171" s="2">
        <v>2196.6879591836737</v>
      </c>
      <c r="H2171" s="2" t="s">
        <v>5089</v>
      </c>
    </row>
    <row r="2172" spans="1:8" s="6" customFormat="1" ht="10.95" customHeight="1" outlineLevel="4" x14ac:dyDescent="0.2">
      <c r="A2172" s="4" t="s">
        <v>2043</v>
      </c>
      <c r="B2172" s="5" t="s">
        <v>2146</v>
      </c>
      <c r="C2172" s="7"/>
      <c r="D2172" s="7" t="s">
        <v>2171</v>
      </c>
      <c r="E2172" s="4" t="s">
        <v>2043</v>
      </c>
      <c r="F2172" s="5" t="s">
        <v>2146</v>
      </c>
      <c r="G2172" s="2">
        <v>2342.7462222222221</v>
      </c>
      <c r="H2172" s="2" t="s">
        <v>5089</v>
      </c>
    </row>
    <row r="2173" spans="1:8" s="6" customFormat="1" ht="10.95" customHeight="1" outlineLevel="4" x14ac:dyDescent="0.2">
      <c r="A2173" s="4" t="s">
        <v>2043</v>
      </c>
      <c r="B2173" s="5" t="s">
        <v>2146</v>
      </c>
      <c r="C2173" s="7"/>
      <c r="D2173" s="7" t="s">
        <v>2172</v>
      </c>
      <c r="E2173" s="4" t="s">
        <v>2043</v>
      </c>
      <c r="F2173" s="5" t="s">
        <v>2146</v>
      </c>
      <c r="G2173" s="2">
        <v>10028.849166666667</v>
      </c>
      <c r="H2173" s="2" t="s">
        <v>5089</v>
      </c>
    </row>
    <row r="2174" spans="1:8" s="6" customFormat="1" ht="10.95" customHeight="1" outlineLevel="4" x14ac:dyDescent="0.2">
      <c r="A2174" s="4" t="s">
        <v>2043</v>
      </c>
      <c r="B2174" s="5" t="s">
        <v>2146</v>
      </c>
      <c r="C2174" s="7"/>
      <c r="D2174" s="7" t="s">
        <v>2173</v>
      </c>
      <c r="E2174" s="4" t="s">
        <v>2043</v>
      </c>
      <c r="F2174" s="5" t="s">
        <v>2146</v>
      </c>
      <c r="G2174" s="2">
        <v>1246.892075471698</v>
      </c>
      <c r="H2174" s="2" t="s">
        <v>5089</v>
      </c>
    </row>
    <row r="2175" spans="1:8" s="6" customFormat="1" ht="10.95" customHeight="1" outlineLevel="4" x14ac:dyDescent="0.2">
      <c r="A2175" s="4" t="s">
        <v>2043</v>
      </c>
      <c r="B2175" s="5" t="s">
        <v>2146</v>
      </c>
      <c r="C2175" s="7"/>
      <c r="D2175" s="7" t="s">
        <v>2174</v>
      </c>
      <c r="E2175" s="4" t="s">
        <v>2043</v>
      </c>
      <c r="F2175" s="5" t="s">
        <v>2146</v>
      </c>
      <c r="G2175" s="2">
        <v>2728.51</v>
      </c>
      <c r="H2175" s="2" t="s">
        <v>5089</v>
      </c>
    </row>
    <row r="2176" spans="1:8" ht="10.95" hidden="1" customHeight="1" outlineLevel="3" x14ac:dyDescent="0.2">
      <c r="A2176" s="4" t="s">
        <v>2043</v>
      </c>
      <c r="B2176" s="5" t="s">
        <v>2175</v>
      </c>
      <c r="C2176" s="5" t="s">
        <v>2175</v>
      </c>
      <c r="D2176" s="5"/>
      <c r="E2176" s="4" t="s">
        <v>2043</v>
      </c>
      <c r="F2176" s="5" t="s">
        <v>2175</v>
      </c>
      <c r="G2176" s="2" t="e">
        <v>#N/A</v>
      </c>
      <c r="H2176" s="2" t="s">
        <v>5089</v>
      </c>
    </row>
    <row r="2177" spans="1:8" s="6" customFormat="1" ht="10.95" customHeight="1" outlineLevel="4" x14ac:dyDescent="0.2">
      <c r="A2177" s="4" t="s">
        <v>2043</v>
      </c>
      <c r="B2177" s="5" t="s">
        <v>2175</v>
      </c>
      <c r="C2177" s="7"/>
      <c r="D2177" s="7" t="s">
        <v>2176</v>
      </c>
      <c r="E2177" s="4" t="s">
        <v>2043</v>
      </c>
      <c r="F2177" s="5" t="s">
        <v>2175</v>
      </c>
      <c r="G2177" s="2">
        <v>52.660145533040875</v>
      </c>
      <c r="H2177" s="2" t="s">
        <v>5091</v>
      </c>
    </row>
    <row r="2178" spans="1:8" s="6" customFormat="1" ht="10.95" customHeight="1" outlineLevel="4" x14ac:dyDescent="0.2">
      <c r="A2178" s="4" t="s">
        <v>2043</v>
      </c>
      <c r="B2178" s="5" t="s">
        <v>2175</v>
      </c>
      <c r="C2178" s="7"/>
      <c r="D2178" s="7" t="s">
        <v>2177</v>
      </c>
      <c r="E2178" s="4" t="s">
        <v>2043</v>
      </c>
      <c r="F2178" s="5" t="s">
        <v>2175</v>
      </c>
      <c r="G2178" s="2">
        <v>33.959709471034508</v>
      </c>
      <c r="H2178" s="2" t="s">
        <v>5091</v>
      </c>
    </row>
    <row r="2179" spans="1:8" s="6" customFormat="1" ht="10.95" customHeight="1" outlineLevel="4" x14ac:dyDescent="0.2">
      <c r="A2179" s="4" t="s">
        <v>2043</v>
      </c>
      <c r="B2179" s="5" t="s">
        <v>2175</v>
      </c>
      <c r="C2179" s="7"/>
      <c r="D2179" s="7" t="s">
        <v>2178</v>
      </c>
      <c r="E2179" s="4" t="s">
        <v>2043</v>
      </c>
      <c r="F2179" s="5" t="s">
        <v>2175</v>
      </c>
      <c r="G2179" s="2">
        <v>189.81042719749499</v>
      </c>
      <c r="H2179" s="2" t="s">
        <v>5091</v>
      </c>
    </row>
    <row r="2180" spans="1:8" s="6" customFormat="1" ht="10.95" customHeight="1" outlineLevel="4" x14ac:dyDescent="0.2">
      <c r="A2180" s="4" t="s">
        <v>2043</v>
      </c>
      <c r="B2180" s="5" t="s">
        <v>2175</v>
      </c>
      <c r="C2180" s="7"/>
      <c r="D2180" s="7" t="s">
        <v>2179</v>
      </c>
      <c r="E2180" s="4" t="s">
        <v>2043</v>
      </c>
      <c r="F2180" s="5" t="s">
        <v>2175</v>
      </c>
      <c r="G2180" s="2">
        <v>138.64054608068218</v>
      </c>
      <c r="H2180" s="2" t="s">
        <v>5091</v>
      </c>
    </row>
    <row r="2181" spans="1:8" s="6" customFormat="1" ht="10.95" customHeight="1" outlineLevel="4" x14ac:dyDescent="0.2">
      <c r="A2181" s="4" t="s">
        <v>2043</v>
      </c>
      <c r="B2181" s="5" t="s">
        <v>2175</v>
      </c>
      <c r="C2181" s="7"/>
      <c r="D2181" s="7" t="s">
        <v>2180</v>
      </c>
      <c r="E2181" s="4" t="s">
        <v>2043</v>
      </c>
      <c r="F2181" s="5" t="s">
        <v>2175</v>
      </c>
      <c r="G2181" s="2">
        <v>42.319060617059897</v>
      </c>
      <c r="H2181" s="2" t="s">
        <v>5091</v>
      </c>
    </row>
    <row r="2182" spans="1:8" s="6" customFormat="1" ht="10.95" customHeight="1" outlineLevel="4" x14ac:dyDescent="0.2">
      <c r="A2182" s="4" t="s">
        <v>2043</v>
      </c>
      <c r="B2182" s="5" t="s">
        <v>2175</v>
      </c>
      <c r="C2182" s="7"/>
      <c r="D2182" s="7" t="s">
        <v>2181</v>
      </c>
      <c r="E2182" s="4" t="s">
        <v>2043</v>
      </c>
      <c r="F2182" s="5" t="s">
        <v>2175</v>
      </c>
      <c r="G2182" s="2">
        <v>55.133318168031543</v>
      </c>
      <c r="H2182" s="2" t="s">
        <v>5089</v>
      </c>
    </row>
    <row r="2183" spans="1:8" s="6" customFormat="1" ht="10.95" customHeight="1" outlineLevel="4" x14ac:dyDescent="0.2">
      <c r="A2183" s="4" t="s">
        <v>2043</v>
      </c>
      <c r="B2183" s="5" t="s">
        <v>2175</v>
      </c>
      <c r="C2183" s="7"/>
      <c r="D2183" s="7" t="s">
        <v>2182</v>
      </c>
      <c r="E2183" s="4" t="s">
        <v>2043</v>
      </c>
      <c r="F2183" s="5" t="s">
        <v>2175</v>
      </c>
      <c r="G2183" s="2">
        <v>65</v>
      </c>
      <c r="H2183" s="2" t="s">
        <v>5089</v>
      </c>
    </row>
    <row r="2184" spans="1:8" s="6" customFormat="1" ht="10.95" customHeight="1" outlineLevel="4" x14ac:dyDescent="0.2">
      <c r="A2184" s="4" t="s">
        <v>2043</v>
      </c>
      <c r="B2184" s="5" t="s">
        <v>2175</v>
      </c>
      <c r="C2184" s="7"/>
      <c r="D2184" s="7" t="s">
        <v>2183</v>
      </c>
      <c r="E2184" s="4" t="s">
        <v>2043</v>
      </c>
      <c r="F2184" s="5" t="s">
        <v>2175</v>
      </c>
      <c r="G2184" s="2">
        <v>75</v>
      </c>
      <c r="H2184" s="2" t="s">
        <v>5089</v>
      </c>
    </row>
    <row r="2185" spans="1:8" s="6" customFormat="1" ht="10.95" customHeight="1" outlineLevel="4" x14ac:dyDescent="0.2">
      <c r="A2185" s="4" t="s">
        <v>2043</v>
      </c>
      <c r="B2185" s="5" t="s">
        <v>2175</v>
      </c>
      <c r="C2185" s="7"/>
      <c r="D2185" s="7" t="s">
        <v>2184</v>
      </c>
      <c r="E2185" s="4" t="s">
        <v>2043</v>
      </c>
      <c r="F2185" s="5" t="s">
        <v>2175</v>
      </c>
      <c r="G2185" s="2">
        <v>274.00375000000003</v>
      </c>
      <c r="H2185" s="2" t="s">
        <v>5089</v>
      </c>
    </row>
    <row r="2186" spans="1:8" s="6" customFormat="1" ht="10.95" customHeight="1" outlineLevel="4" x14ac:dyDescent="0.2">
      <c r="A2186" s="4" t="s">
        <v>2043</v>
      </c>
      <c r="B2186" s="5" t="s">
        <v>2175</v>
      </c>
      <c r="C2186" s="7"/>
      <c r="D2186" s="7" t="s">
        <v>2185</v>
      </c>
      <c r="E2186" s="4" t="s">
        <v>2043</v>
      </c>
      <c r="F2186" s="5" t="s">
        <v>2175</v>
      </c>
      <c r="G2186" s="2">
        <v>155.78833333333333</v>
      </c>
      <c r="H2186" s="2" t="s">
        <v>5089</v>
      </c>
    </row>
    <row r="2187" spans="1:8" s="6" customFormat="1" ht="10.95" customHeight="1" outlineLevel="4" x14ac:dyDescent="0.2">
      <c r="A2187" s="4" t="s">
        <v>2043</v>
      </c>
      <c r="B2187" s="5" t="s">
        <v>2175</v>
      </c>
      <c r="C2187" s="7"/>
      <c r="D2187" s="7" t="s">
        <v>2186</v>
      </c>
      <c r="E2187" s="4" t="s">
        <v>2043</v>
      </c>
      <c r="F2187" s="5" t="s">
        <v>2175</v>
      </c>
      <c r="G2187" s="2">
        <v>71.824705882352944</v>
      </c>
      <c r="H2187" s="2" t="s">
        <v>5089</v>
      </c>
    </row>
    <row r="2188" spans="1:8" s="6" customFormat="1" ht="10.95" customHeight="1" outlineLevel="4" x14ac:dyDescent="0.2">
      <c r="A2188" s="4" t="s">
        <v>2043</v>
      </c>
      <c r="B2188" s="5" t="s">
        <v>2175</v>
      </c>
      <c r="C2188" s="7"/>
      <c r="D2188" s="7" t="s">
        <v>2187</v>
      </c>
      <c r="E2188" s="4" t="s">
        <v>2043</v>
      </c>
      <c r="F2188" s="5" t="s">
        <v>2175</v>
      </c>
      <c r="G2188" s="2">
        <v>8.01</v>
      </c>
      <c r="H2188" s="2" t="s">
        <v>5089</v>
      </c>
    </row>
    <row r="2189" spans="1:8" s="6" customFormat="1" ht="10.95" customHeight="1" outlineLevel="4" x14ac:dyDescent="0.2">
      <c r="A2189" s="4" t="s">
        <v>2043</v>
      </c>
      <c r="B2189" s="5" t="s">
        <v>2175</v>
      </c>
      <c r="C2189" s="7"/>
      <c r="D2189" s="7" t="s">
        <v>2188</v>
      </c>
      <c r="E2189" s="4" t="s">
        <v>2043</v>
      </c>
      <c r="F2189" s="5" t="s">
        <v>2175</v>
      </c>
      <c r="G2189" s="2">
        <v>294</v>
      </c>
      <c r="H2189" s="2" t="s">
        <v>5089</v>
      </c>
    </row>
    <row r="2190" spans="1:8" s="6" customFormat="1" ht="10.95" customHeight="1" outlineLevel="4" x14ac:dyDescent="0.2">
      <c r="A2190" s="4" t="s">
        <v>2043</v>
      </c>
      <c r="B2190" s="5" t="s">
        <v>2175</v>
      </c>
      <c r="C2190" s="7"/>
      <c r="D2190" s="7" t="s">
        <v>2189</v>
      </c>
      <c r="E2190" s="4" t="s">
        <v>2043</v>
      </c>
      <c r="F2190" s="5" t="s">
        <v>2175</v>
      </c>
      <c r="G2190" s="2">
        <v>46.991666666666667</v>
      </c>
      <c r="H2190" s="2" t="s">
        <v>5089</v>
      </c>
    </row>
    <row r="2191" spans="1:8" s="6" customFormat="1" ht="10.95" customHeight="1" outlineLevel="4" x14ac:dyDescent="0.2">
      <c r="A2191" s="4" t="s">
        <v>2043</v>
      </c>
      <c r="B2191" s="5" t="s">
        <v>2175</v>
      </c>
      <c r="C2191" s="7"/>
      <c r="D2191" s="7" t="s">
        <v>2190</v>
      </c>
      <c r="E2191" s="4" t="s">
        <v>2043</v>
      </c>
      <c r="F2191" s="5" t="s">
        <v>2175</v>
      </c>
      <c r="G2191" s="2">
        <v>48.445277777777775</v>
      </c>
      <c r="H2191" s="2" t="s">
        <v>5089</v>
      </c>
    </row>
    <row r="2192" spans="1:8" s="6" customFormat="1" ht="10.95" customHeight="1" outlineLevel="4" x14ac:dyDescent="0.2">
      <c r="A2192" s="4" t="s">
        <v>2043</v>
      </c>
      <c r="B2192" s="5" t="s">
        <v>2175</v>
      </c>
      <c r="C2192" s="7"/>
      <c r="D2192" s="7" t="s">
        <v>2191</v>
      </c>
      <c r="E2192" s="4" t="s">
        <v>2043</v>
      </c>
      <c r="F2192" s="5" t="s">
        <v>2175</v>
      </c>
      <c r="G2192" s="2">
        <v>189.36163793103449</v>
      </c>
      <c r="H2192" s="2" t="s">
        <v>5089</v>
      </c>
    </row>
    <row r="2193" spans="1:8" ht="10.95" hidden="1" customHeight="1" outlineLevel="2" x14ac:dyDescent="0.2">
      <c r="A2193" s="4" t="s">
        <v>2043</v>
      </c>
      <c r="B2193" s="5" t="s">
        <v>2175</v>
      </c>
      <c r="C2193" s="5" t="s">
        <v>2192</v>
      </c>
      <c r="D2193" s="5"/>
      <c r="E2193" s="4" t="s">
        <v>2043</v>
      </c>
      <c r="F2193" s="5" t="s">
        <v>2175</v>
      </c>
      <c r="G2193" s="2" t="e">
        <v>#N/A</v>
      </c>
      <c r="H2193" s="2" t="s">
        <v>5089</v>
      </c>
    </row>
    <row r="2194" spans="1:8" ht="10.95" hidden="1" customHeight="1" outlineLevel="3" x14ac:dyDescent="0.2">
      <c r="A2194" s="4" t="s">
        <v>2043</v>
      </c>
      <c r="B2194" s="5" t="s">
        <v>2175</v>
      </c>
      <c r="C2194" s="5" t="s">
        <v>2192</v>
      </c>
      <c r="D2194" s="5"/>
      <c r="E2194" s="4" t="s">
        <v>2043</v>
      </c>
      <c r="F2194" s="5" t="s">
        <v>2175</v>
      </c>
      <c r="G2194" s="2" t="e">
        <v>#N/A</v>
      </c>
      <c r="H2194" s="2" t="s">
        <v>5089</v>
      </c>
    </row>
    <row r="2195" spans="1:8" s="6" customFormat="1" ht="10.95" hidden="1" customHeight="1" outlineLevel="4" x14ac:dyDescent="0.2">
      <c r="A2195" s="4" t="s">
        <v>2043</v>
      </c>
      <c r="B2195" s="5" t="s">
        <v>2193</v>
      </c>
      <c r="C2195" s="5" t="s">
        <v>2193</v>
      </c>
      <c r="D2195" s="5"/>
      <c r="E2195" s="4" t="s">
        <v>2043</v>
      </c>
      <c r="F2195" s="5" t="s">
        <v>2193</v>
      </c>
      <c r="G2195" s="2" t="e">
        <v>#N/A</v>
      </c>
      <c r="H2195" s="2" t="s">
        <v>5089</v>
      </c>
    </row>
    <row r="2196" spans="1:8" s="6" customFormat="1" ht="10.95" customHeight="1" outlineLevel="5" x14ac:dyDescent="0.2">
      <c r="A2196" s="4" t="s">
        <v>2043</v>
      </c>
      <c r="B2196" s="5" t="s">
        <v>2193</v>
      </c>
      <c r="C2196" s="7"/>
      <c r="D2196" s="7" t="s">
        <v>2194</v>
      </c>
      <c r="E2196" s="4" t="s">
        <v>2043</v>
      </c>
      <c r="F2196" s="5" t="s">
        <v>2193</v>
      </c>
      <c r="G2196" s="2">
        <v>180.5203167145219</v>
      </c>
      <c r="H2196" s="2" t="s">
        <v>5091</v>
      </c>
    </row>
    <row r="2197" spans="1:8" s="6" customFormat="1" ht="10.95" customHeight="1" outlineLevel="5" x14ac:dyDescent="0.2">
      <c r="A2197" s="4" t="s">
        <v>2043</v>
      </c>
      <c r="B2197" s="5" t="s">
        <v>2193</v>
      </c>
      <c r="C2197" s="7"/>
      <c r="D2197" s="7" t="s">
        <v>2195</v>
      </c>
      <c r="E2197" s="4" t="s">
        <v>2043</v>
      </c>
      <c r="F2197" s="5" t="s">
        <v>2193</v>
      </c>
      <c r="G2197" s="2">
        <v>136.31154498169909</v>
      </c>
      <c r="H2197" s="2" t="s">
        <v>5091</v>
      </c>
    </row>
    <row r="2198" spans="1:8" s="6" customFormat="1" ht="10.95" customHeight="1" outlineLevel="5" x14ac:dyDescent="0.2">
      <c r="A2198" s="4" t="s">
        <v>2043</v>
      </c>
      <c r="B2198" s="5" t="s">
        <v>2193</v>
      </c>
      <c r="C2198" s="7"/>
      <c r="D2198" s="7" t="s">
        <v>2196</v>
      </c>
      <c r="E2198" s="4" t="s">
        <v>2043</v>
      </c>
      <c r="F2198" s="5" t="s">
        <v>2193</v>
      </c>
      <c r="G2198" s="2">
        <v>1241.416204379562</v>
      </c>
      <c r="H2198" s="2" t="s">
        <v>5089</v>
      </c>
    </row>
    <row r="2199" spans="1:8" s="6" customFormat="1" ht="10.95" customHeight="1" outlineLevel="5" x14ac:dyDescent="0.2">
      <c r="A2199" s="4" t="s">
        <v>2043</v>
      </c>
      <c r="B2199" s="5" t="s">
        <v>2193</v>
      </c>
      <c r="C2199" s="7"/>
      <c r="D2199" s="7" t="s">
        <v>2197</v>
      </c>
      <c r="E2199" s="4" t="s">
        <v>2043</v>
      </c>
      <c r="F2199" s="5" t="s">
        <v>2193</v>
      </c>
      <c r="G2199" s="2">
        <v>1256.4326501305484</v>
      </c>
      <c r="H2199" s="2" t="s">
        <v>5089</v>
      </c>
    </row>
    <row r="2200" spans="1:8" s="6" customFormat="1" ht="10.95" customHeight="1" outlineLevel="5" x14ac:dyDescent="0.2">
      <c r="A2200" s="4" t="s">
        <v>2043</v>
      </c>
      <c r="B2200" s="5" t="s">
        <v>2193</v>
      </c>
      <c r="C2200" s="7"/>
      <c r="D2200" s="7" t="s">
        <v>2198</v>
      </c>
      <c r="E2200" s="4" t="s">
        <v>2043</v>
      </c>
      <c r="F2200" s="5" t="s">
        <v>2193</v>
      </c>
      <c r="G2200" s="2">
        <v>1302.2178343949045</v>
      </c>
      <c r="H2200" s="2" t="s">
        <v>5089</v>
      </c>
    </row>
    <row r="2201" spans="1:8" s="6" customFormat="1" ht="10.95" customHeight="1" outlineLevel="5" x14ac:dyDescent="0.2">
      <c r="A2201" s="4" t="s">
        <v>2043</v>
      </c>
      <c r="B2201" s="5" t="s">
        <v>2193</v>
      </c>
      <c r="C2201" s="7"/>
      <c r="D2201" s="7" t="s">
        <v>2199</v>
      </c>
      <c r="E2201" s="4" t="s">
        <v>2043</v>
      </c>
      <c r="F2201" s="5" t="s">
        <v>2193</v>
      </c>
      <c r="G2201" s="2">
        <v>1112.0880505415164</v>
      </c>
      <c r="H2201" s="2" t="s">
        <v>5089</v>
      </c>
    </row>
    <row r="2202" spans="1:8" s="6" customFormat="1" ht="10.95" customHeight="1" outlineLevel="5" x14ac:dyDescent="0.2">
      <c r="A2202" s="4" t="s">
        <v>2043</v>
      </c>
      <c r="B2202" s="5" t="s">
        <v>2193</v>
      </c>
      <c r="C2202" s="7"/>
      <c r="D2202" s="7" t="s">
        <v>2200</v>
      </c>
      <c r="E2202" s="4" t="s">
        <v>2043</v>
      </c>
      <c r="F2202" s="5" t="s">
        <v>2193</v>
      </c>
      <c r="G2202" s="2">
        <v>319.06778827977314</v>
      </c>
      <c r="H2202" s="2" t="s">
        <v>5089</v>
      </c>
    </row>
    <row r="2203" spans="1:8" s="6" customFormat="1" ht="10.95" customHeight="1" outlineLevel="5" x14ac:dyDescent="0.2">
      <c r="A2203" s="4" t="s">
        <v>2043</v>
      </c>
      <c r="B2203" s="5" t="s">
        <v>2193</v>
      </c>
      <c r="C2203" s="7"/>
      <c r="D2203" s="7" t="s">
        <v>2201</v>
      </c>
      <c r="E2203" s="4" t="s">
        <v>2043</v>
      </c>
      <c r="F2203" s="5" t="s">
        <v>2193</v>
      </c>
      <c r="G2203" s="2">
        <v>702.80384196185287</v>
      </c>
      <c r="H2203" s="2" t="s">
        <v>5089</v>
      </c>
    </row>
    <row r="2204" spans="1:8" s="6" customFormat="1" ht="10.95" customHeight="1" outlineLevel="5" x14ac:dyDescent="0.2">
      <c r="A2204" s="4" t="s">
        <v>2043</v>
      </c>
      <c r="B2204" s="5" t="s">
        <v>2193</v>
      </c>
      <c r="C2204" s="7"/>
      <c r="D2204" s="7" t="s">
        <v>2202</v>
      </c>
      <c r="E2204" s="4" t="s">
        <v>2043</v>
      </c>
      <c r="F2204" s="5" t="s">
        <v>2193</v>
      </c>
      <c r="G2204" s="2">
        <v>124.89540597293512</v>
      </c>
      <c r="H2204" s="2" t="s">
        <v>5091</v>
      </c>
    </row>
    <row r="2205" spans="1:8" s="6" customFormat="1" ht="10.95" customHeight="1" outlineLevel="5" x14ac:dyDescent="0.2">
      <c r="A2205" s="4" t="s">
        <v>2043</v>
      </c>
      <c r="B2205" s="5" t="s">
        <v>2193</v>
      </c>
      <c r="C2205" s="7"/>
      <c r="D2205" s="7" t="s">
        <v>2203</v>
      </c>
      <c r="E2205" s="4" t="s">
        <v>2043</v>
      </c>
      <c r="F2205" s="5" t="s">
        <v>2193</v>
      </c>
      <c r="G2205" s="2">
        <v>1277.7258238636364</v>
      </c>
      <c r="H2205" s="2" t="s">
        <v>5089</v>
      </c>
    </row>
    <row r="2206" spans="1:8" s="6" customFormat="1" ht="10.95" customHeight="1" outlineLevel="5" x14ac:dyDescent="0.2">
      <c r="A2206" s="4" t="s">
        <v>2043</v>
      </c>
      <c r="B2206" s="5" t="s">
        <v>2193</v>
      </c>
      <c r="C2206" s="7"/>
      <c r="D2206" s="7" t="s">
        <v>2204</v>
      </c>
      <c r="E2206" s="4" t="s">
        <v>2043</v>
      </c>
      <c r="F2206" s="5" t="s">
        <v>2193</v>
      </c>
      <c r="G2206" s="2">
        <v>907.15781155015191</v>
      </c>
      <c r="H2206" s="2" t="s">
        <v>5089</v>
      </c>
    </row>
    <row r="2207" spans="1:8" s="6" customFormat="1" ht="10.95" customHeight="1" outlineLevel="5" x14ac:dyDescent="0.2">
      <c r="A2207" s="4" t="s">
        <v>2043</v>
      </c>
      <c r="B2207" s="5" t="s">
        <v>2193</v>
      </c>
      <c r="C2207" s="7"/>
      <c r="D2207" s="7" t="s">
        <v>2205</v>
      </c>
      <c r="E2207" s="4" t="s">
        <v>2043</v>
      </c>
      <c r="F2207" s="5" t="s">
        <v>2193</v>
      </c>
      <c r="G2207" s="2">
        <v>770.4713478611784</v>
      </c>
      <c r="H2207" s="2" t="s">
        <v>5089</v>
      </c>
    </row>
    <row r="2208" spans="1:8" s="6" customFormat="1" ht="10.95" customHeight="1" outlineLevel="5" x14ac:dyDescent="0.2">
      <c r="A2208" s="4" t="s">
        <v>2043</v>
      </c>
      <c r="B2208" s="5" t="s">
        <v>2193</v>
      </c>
      <c r="C2208" s="7"/>
      <c r="D2208" s="7" t="s">
        <v>2206</v>
      </c>
      <c r="E2208" s="4" t="s">
        <v>2043</v>
      </c>
      <c r="F2208" s="5" t="s">
        <v>2193</v>
      </c>
      <c r="G2208" s="2">
        <v>369.61700354609928</v>
      </c>
      <c r="H2208" s="2" t="s">
        <v>5089</v>
      </c>
    </row>
    <row r="2209" spans="1:8" s="6" customFormat="1" ht="10.95" customHeight="1" outlineLevel="5" x14ac:dyDescent="0.2">
      <c r="A2209" s="4" t="s">
        <v>2043</v>
      </c>
      <c r="B2209" s="5" t="s">
        <v>2193</v>
      </c>
      <c r="C2209" s="7"/>
      <c r="D2209" s="7" t="s">
        <v>2207</v>
      </c>
      <c r="E2209" s="4" t="s">
        <v>2043</v>
      </c>
      <c r="F2209" s="5" t="s">
        <v>2193</v>
      </c>
      <c r="G2209" s="2">
        <v>1023.3758317757008</v>
      </c>
      <c r="H2209" s="2" t="s">
        <v>5089</v>
      </c>
    </row>
    <row r="2210" spans="1:8" s="6" customFormat="1" ht="10.95" customHeight="1" outlineLevel="5" x14ac:dyDescent="0.2">
      <c r="A2210" s="4" t="s">
        <v>2043</v>
      </c>
      <c r="B2210" s="5" t="s">
        <v>2193</v>
      </c>
      <c r="C2210" s="7"/>
      <c r="D2210" s="7" t="s">
        <v>2208</v>
      </c>
      <c r="E2210" s="4" t="s">
        <v>2043</v>
      </c>
      <c r="F2210" s="5" t="s">
        <v>2193</v>
      </c>
      <c r="G2210" s="2">
        <v>383.3709784172662</v>
      </c>
      <c r="H2210" s="2" t="s">
        <v>5089</v>
      </c>
    </row>
    <row r="2211" spans="1:8" s="6" customFormat="1" ht="10.95" customHeight="1" outlineLevel="5" x14ac:dyDescent="0.2">
      <c r="A2211" s="4" t="s">
        <v>2043</v>
      </c>
      <c r="B2211" s="5" t="s">
        <v>2193</v>
      </c>
      <c r="C2211" s="7"/>
      <c r="D2211" s="7" t="s">
        <v>2209</v>
      </c>
      <c r="E2211" s="4" t="s">
        <v>2043</v>
      </c>
      <c r="F2211" s="5" t="s">
        <v>2193</v>
      </c>
      <c r="G2211" s="2">
        <v>585.27834215167547</v>
      </c>
      <c r="H2211" s="2" t="s">
        <v>5089</v>
      </c>
    </row>
    <row r="2212" spans="1:8" s="6" customFormat="1" ht="10.95" customHeight="1" outlineLevel="5" x14ac:dyDescent="0.2">
      <c r="A2212" s="4" t="s">
        <v>2043</v>
      </c>
      <c r="B2212" s="5" t="s">
        <v>2193</v>
      </c>
      <c r="C2212" s="7"/>
      <c r="D2212" s="7" t="s">
        <v>2210</v>
      </c>
      <c r="E2212" s="4" t="s">
        <v>2043</v>
      </c>
      <c r="F2212" s="5" t="s">
        <v>2193</v>
      </c>
      <c r="G2212" s="2">
        <v>95.005570690465007</v>
      </c>
      <c r="H2212" s="2" t="s">
        <v>5091</v>
      </c>
    </row>
    <row r="2213" spans="1:8" s="6" customFormat="1" ht="10.95" customHeight="1" outlineLevel="5" x14ac:dyDescent="0.2">
      <c r="A2213" s="4" t="s">
        <v>2043</v>
      </c>
      <c r="B2213" s="5" t="s">
        <v>2193</v>
      </c>
      <c r="C2213" s="7"/>
      <c r="D2213" s="7" t="s">
        <v>2211</v>
      </c>
      <c r="E2213" s="4" t="s">
        <v>2043</v>
      </c>
      <c r="F2213" s="5" t="s">
        <v>2193</v>
      </c>
      <c r="G2213" s="2">
        <v>323.53180457052798</v>
      </c>
      <c r="H2213" s="2" t="s">
        <v>5089</v>
      </c>
    </row>
    <row r="2214" spans="1:8" s="6" customFormat="1" ht="10.95" customHeight="1" outlineLevel="5" x14ac:dyDescent="0.2">
      <c r="A2214" s="4" t="s">
        <v>2043</v>
      </c>
      <c r="B2214" s="5" t="s">
        <v>2193</v>
      </c>
      <c r="C2214" s="7"/>
      <c r="D2214" s="7" t="s">
        <v>2212</v>
      </c>
      <c r="E2214" s="4" t="s">
        <v>2043</v>
      </c>
      <c r="F2214" s="5" t="s">
        <v>2193</v>
      </c>
      <c r="G2214" s="2">
        <v>98.17541796353936</v>
      </c>
      <c r="H2214" s="2" t="s">
        <v>5091</v>
      </c>
    </row>
    <row r="2215" spans="1:8" s="6" customFormat="1" ht="10.95" customHeight="1" outlineLevel="5" x14ac:dyDescent="0.2">
      <c r="A2215" s="4" t="s">
        <v>2043</v>
      </c>
      <c r="B2215" s="5" t="s">
        <v>2193</v>
      </c>
      <c r="C2215" s="7"/>
      <c r="D2215" s="7" t="s">
        <v>2213</v>
      </c>
      <c r="E2215" s="4" t="s">
        <v>2043</v>
      </c>
      <c r="F2215" s="5" t="s">
        <v>2193</v>
      </c>
      <c r="G2215" s="2">
        <v>288.49934221482101</v>
      </c>
      <c r="H2215" s="2" t="s">
        <v>5089</v>
      </c>
    </row>
    <row r="2216" spans="1:8" s="6" customFormat="1" ht="10.95" customHeight="1" outlineLevel="5" x14ac:dyDescent="0.2">
      <c r="A2216" s="4" t="s">
        <v>2043</v>
      </c>
      <c r="B2216" s="5" t="s">
        <v>2193</v>
      </c>
      <c r="C2216" s="7"/>
      <c r="D2216" s="7" t="s">
        <v>2214</v>
      </c>
      <c r="E2216" s="4" t="s">
        <v>2043</v>
      </c>
      <c r="F2216" s="5" t="s">
        <v>2193</v>
      </c>
      <c r="G2216" s="2">
        <v>432.25296348314606</v>
      </c>
      <c r="H2216" s="2" t="s">
        <v>5089</v>
      </c>
    </row>
    <row r="2217" spans="1:8" s="6" customFormat="1" ht="10.95" customHeight="1" outlineLevel="5" x14ac:dyDescent="0.2">
      <c r="A2217" s="4" t="s">
        <v>2043</v>
      </c>
      <c r="B2217" s="5" t="s">
        <v>2193</v>
      </c>
      <c r="C2217" s="7"/>
      <c r="D2217" s="7" t="s">
        <v>2215</v>
      </c>
      <c r="E2217" s="4" t="s">
        <v>2043</v>
      </c>
      <c r="F2217" s="5" t="s">
        <v>2193</v>
      </c>
      <c r="G2217" s="2">
        <v>296.14871496924127</v>
      </c>
      <c r="H2217" s="2" t="s">
        <v>5089</v>
      </c>
    </row>
    <row r="2218" spans="1:8" s="6" customFormat="1" ht="10.95" customHeight="1" outlineLevel="5" x14ac:dyDescent="0.2">
      <c r="A2218" s="4" t="s">
        <v>2043</v>
      </c>
      <c r="B2218" s="5" t="s">
        <v>2193</v>
      </c>
      <c r="C2218" s="7"/>
      <c r="D2218" s="7" t="s">
        <v>2216</v>
      </c>
      <c r="E2218" s="4" t="s">
        <v>2043</v>
      </c>
      <c r="F2218" s="5" t="s">
        <v>2193</v>
      </c>
      <c r="G2218" s="2">
        <v>364.49917607223477</v>
      </c>
      <c r="H2218" s="2" t="s">
        <v>5089</v>
      </c>
    </row>
    <row r="2219" spans="1:8" s="6" customFormat="1" ht="10.95" customHeight="1" outlineLevel="5" x14ac:dyDescent="0.2">
      <c r="A2219" s="4" t="s">
        <v>2043</v>
      </c>
      <c r="B2219" s="5" t="s">
        <v>2193</v>
      </c>
      <c r="C2219" s="7"/>
      <c r="D2219" s="7" t="s">
        <v>2217</v>
      </c>
      <c r="E2219" s="4" t="s">
        <v>2043</v>
      </c>
      <c r="F2219" s="5" t="s">
        <v>2193</v>
      </c>
      <c r="G2219" s="2">
        <v>280.52715010141992</v>
      </c>
      <c r="H2219" s="2" t="s">
        <v>5089</v>
      </c>
    </row>
    <row r="2220" spans="1:8" s="6" customFormat="1" ht="10.95" customHeight="1" outlineLevel="5" x14ac:dyDescent="0.2">
      <c r="A2220" s="4" t="s">
        <v>2043</v>
      </c>
      <c r="B2220" s="5" t="s">
        <v>2193</v>
      </c>
      <c r="C2220" s="7"/>
      <c r="D2220" s="7" t="s">
        <v>2218</v>
      </c>
      <c r="E2220" s="4" t="s">
        <v>2043</v>
      </c>
      <c r="F2220" s="5" t="s">
        <v>2193</v>
      </c>
      <c r="G2220" s="2">
        <v>315.29754171301443</v>
      </c>
      <c r="H2220" s="2" t="s">
        <v>5089</v>
      </c>
    </row>
    <row r="2221" spans="1:8" s="6" customFormat="1" ht="10.95" customHeight="1" outlineLevel="5" x14ac:dyDescent="0.2">
      <c r="A2221" s="4" t="s">
        <v>2043</v>
      </c>
      <c r="B2221" s="5" t="s">
        <v>2193</v>
      </c>
      <c r="C2221" s="7"/>
      <c r="D2221" s="7" t="s">
        <v>2219</v>
      </c>
      <c r="E2221" s="4" t="s">
        <v>2043</v>
      </c>
      <c r="F2221" s="5" t="s">
        <v>2193</v>
      </c>
      <c r="G2221" s="2">
        <v>72.225675818373801</v>
      </c>
      <c r="H2221" s="2" t="s">
        <v>5089</v>
      </c>
    </row>
    <row r="2222" spans="1:8" s="6" customFormat="1" ht="10.95" customHeight="1" outlineLevel="5" x14ac:dyDescent="0.2">
      <c r="A2222" s="4" t="s">
        <v>2043</v>
      </c>
      <c r="B2222" s="5" t="s">
        <v>2193</v>
      </c>
      <c r="C2222" s="7"/>
      <c r="D2222" s="7" t="s">
        <v>2220</v>
      </c>
      <c r="E2222" s="4" t="s">
        <v>2043</v>
      </c>
      <c r="F2222" s="5" t="s">
        <v>2193</v>
      </c>
      <c r="G2222" s="2">
        <v>183.22357019064125</v>
      </c>
      <c r="H2222" s="2" t="s">
        <v>5089</v>
      </c>
    </row>
    <row r="2223" spans="1:8" s="6" customFormat="1" ht="10.95" customHeight="1" outlineLevel="5" x14ac:dyDescent="0.2">
      <c r="A2223" s="4" t="s">
        <v>2043</v>
      </c>
      <c r="B2223" s="5" t="s">
        <v>2193</v>
      </c>
      <c r="C2223" s="7"/>
      <c r="D2223" s="7" t="s">
        <v>2221</v>
      </c>
      <c r="E2223" s="4" t="s">
        <v>2043</v>
      </c>
      <c r="F2223" s="5" t="s">
        <v>2193</v>
      </c>
      <c r="G2223" s="2">
        <v>148.32494501596312</v>
      </c>
      <c r="H2223" s="2" t="s">
        <v>5089</v>
      </c>
    </row>
    <row r="2224" spans="1:8" s="6" customFormat="1" ht="10.95" customHeight="1" outlineLevel="5" x14ac:dyDescent="0.2">
      <c r="A2224" s="4" t="s">
        <v>2043</v>
      </c>
      <c r="B2224" s="5" t="s">
        <v>2193</v>
      </c>
      <c r="C2224" s="7"/>
      <c r="D2224" s="7" t="s">
        <v>2222</v>
      </c>
      <c r="E2224" s="4" t="s">
        <v>2043</v>
      </c>
      <c r="F2224" s="5" t="s">
        <v>2193</v>
      </c>
      <c r="G2224" s="2">
        <v>882.27962441314548</v>
      </c>
      <c r="H2224" s="2" t="s">
        <v>5089</v>
      </c>
    </row>
    <row r="2225" spans="1:8" s="6" customFormat="1" ht="10.95" customHeight="1" outlineLevel="5" x14ac:dyDescent="0.2">
      <c r="A2225" s="4" t="s">
        <v>2043</v>
      </c>
      <c r="B2225" s="5" t="s">
        <v>2193</v>
      </c>
      <c r="C2225" s="7"/>
      <c r="D2225" s="7" t="s">
        <v>2223</v>
      </c>
      <c r="E2225" s="4" t="s">
        <v>2043</v>
      </c>
      <c r="F2225" s="5" t="s">
        <v>2193</v>
      </c>
      <c r="G2225" s="2">
        <v>405.70672794117644</v>
      </c>
      <c r="H2225" s="2" t="s">
        <v>5089</v>
      </c>
    </row>
    <row r="2226" spans="1:8" s="6" customFormat="1" ht="10.95" customHeight="1" outlineLevel="5" x14ac:dyDescent="0.2">
      <c r="A2226" s="4" t="s">
        <v>2043</v>
      </c>
      <c r="B2226" s="5" t="s">
        <v>2193</v>
      </c>
      <c r="C2226" s="7"/>
      <c r="D2226" s="7" t="s">
        <v>2224</v>
      </c>
      <c r="E2226" s="4" t="s">
        <v>2043</v>
      </c>
      <c r="F2226" s="5" t="s">
        <v>2193</v>
      </c>
      <c r="G2226" s="2">
        <v>409.26238875878221</v>
      </c>
      <c r="H2226" s="2" t="s">
        <v>5089</v>
      </c>
    </row>
    <row r="2227" spans="1:8" s="6" customFormat="1" ht="10.95" customHeight="1" outlineLevel="5" x14ac:dyDescent="0.2">
      <c r="A2227" s="4" t="s">
        <v>2043</v>
      </c>
      <c r="B2227" s="5" t="s">
        <v>2193</v>
      </c>
      <c r="C2227" s="7"/>
      <c r="D2227" s="7" t="s">
        <v>2225</v>
      </c>
      <c r="E2227" s="4" t="s">
        <v>2043</v>
      </c>
      <c r="F2227" s="5" t="s">
        <v>2193</v>
      </c>
      <c r="G2227" s="2">
        <v>728.7</v>
      </c>
      <c r="H2227" s="2" t="s">
        <v>5089</v>
      </c>
    </row>
    <row r="2228" spans="1:8" s="6" customFormat="1" ht="10.95" customHeight="1" outlineLevel="5" x14ac:dyDescent="0.2">
      <c r="A2228" s="4" t="s">
        <v>2043</v>
      </c>
      <c r="B2228" s="5" t="s">
        <v>2193</v>
      </c>
      <c r="C2228" s="7"/>
      <c r="D2228" s="7" t="s">
        <v>2226</v>
      </c>
      <c r="E2228" s="4" t="s">
        <v>2043</v>
      </c>
      <c r="F2228" s="5" t="s">
        <v>2193</v>
      </c>
      <c r="G2228" s="2">
        <v>546.41322033898302</v>
      </c>
      <c r="H2228" s="2" t="s">
        <v>5089</v>
      </c>
    </row>
    <row r="2229" spans="1:8" s="6" customFormat="1" ht="10.95" customHeight="1" outlineLevel="5" x14ac:dyDescent="0.2">
      <c r="A2229" s="4" t="s">
        <v>2043</v>
      </c>
      <c r="B2229" s="5" t="s">
        <v>2193</v>
      </c>
      <c r="C2229" s="7"/>
      <c r="D2229" s="7" t="s">
        <v>2227</v>
      </c>
      <c r="E2229" s="4" t="s">
        <v>2043</v>
      </c>
      <c r="F2229" s="5" t="s">
        <v>2193</v>
      </c>
      <c r="G2229" s="2">
        <v>227.12387527839644</v>
      </c>
      <c r="H2229" s="2" t="s">
        <v>5089</v>
      </c>
    </row>
    <row r="2230" spans="1:8" s="6" customFormat="1" ht="10.95" customHeight="1" outlineLevel="5" x14ac:dyDescent="0.2">
      <c r="A2230" s="4" t="s">
        <v>2043</v>
      </c>
      <c r="B2230" s="5" t="s">
        <v>2193</v>
      </c>
      <c r="C2230" s="7"/>
      <c r="D2230" s="7" t="s">
        <v>2228</v>
      </c>
      <c r="E2230" s="4" t="s">
        <v>2043</v>
      </c>
      <c r="F2230" s="5" t="s">
        <v>2193</v>
      </c>
      <c r="G2230" s="2">
        <v>333.73070063694269</v>
      </c>
      <c r="H2230" s="2" t="s">
        <v>5089</v>
      </c>
    </row>
    <row r="2231" spans="1:8" s="6" customFormat="1" ht="10.95" customHeight="1" outlineLevel="5" x14ac:dyDescent="0.2">
      <c r="A2231" s="4" t="s">
        <v>2043</v>
      </c>
      <c r="B2231" s="5" t="s">
        <v>2193</v>
      </c>
      <c r="C2231" s="7"/>
      <c r="D2231" s="7" t="s">
        <v>2229</v>
      </c>
      <c r="E2231" s="4" t="s">
        <v>2043</v>
      </c>
      <c r="F2231" s="5" t="s">
        <v>2193</v>
      </c>
      <c r="G2231" s="2">
        <v>510.79981927710844</v>
      </c>
      <c r="H2231" s="2" t="s">
        <v>5089</v>
      </c>
    </row>
    <row r="2232" spans="1:8" s="6" customFormat="1" ht="10.95" customHeight="1" outlineLevel="5" x14ac:dyDescent="0.2">
      <c r="A2232" s="4" t="s">
        <v>2043</v>
      </c>
      <c r="B2232" s="5" t="s">
        <v>2193</v>
      </c>
      <c r="C2232" s="7"/>
      <c r="D2232" s="7" t="s">
        <v>2230</v>
      </c>
      <c r="E2232" s="4" t="s">
        <v>2043</v>
      </c>
      <c r="F2232" s="5" t="s">
        <v>2193</v>
      </c>
      <c r="G2232" s="2">
        <v>303.47289893617022</v>
      </c>
      <c r="H2232" s="2" t="s">
        <v>5089</v>
      </c>
    </row>
    <row r="2233" spans="1:8" s="6" customFormat="1" ht="10.95" customHeight="1" outlineLevel="5" x14ac:dyDescent="0.2">
      <c r="A2233" s="4" t="s">
        <v>2043</v>
      </c>
      <c r="B2233" s="5" t="s">
        <v>2193</v>
      </c>
      <c r="C2233" s="7"/>
      <c r="D2233" s="7" t="s">
        <v>2231</v>
      </c>
      <c r="E2233" s="4" t="s">
        <v>2043</v>
      </c>
      <c r="F2233" s="5" t="s">
        <v>2193</v>
      </c>
      <c r="G2233" s="2">
        <v>145.43849436392912</v>
      </c>
      <c r="H2233" s="2" t="s">
        <v>5089</v>
      </c>
    </row>
    <row r="2234" spans="1:8" s="6" customFormat="1" ht="10.95" customHeight="1" outlineLevel="5" x14ac:dyDescent="0.2">
      <c r="A2234" s="4" t="s">
        <v>2043</v>
      </c>
      <c r="B2234" s="5" t="s">
        <v>2193</v>
      </c>
      <c r="C2234" s="7"/>
      <c r="D2234" s="7" t="s">
        <v>2232</v>
      </c>
      <c r="E2234" s="4" t="s">
        <v>2043</v>
      </c>
      <c r="F2234" s="5" t="s">
        <v>2193</v>
      </c>
      <c r="G2234" s="2">
        <v>144.09258658806192</v>
      </c>
      <c r="H2234" s="2" t="s">
        <v>5089</v>
      </c>
    </row>
    <row r="2235" spans="1:8" s="6" customFormat="1" ht="10.95" customHeight="1" outlineLevel="5" x14ac:dyDescent="0.2">
      <c r="A2235" s="4" t="s">
        <v>2043</v>
      </c>
      <c r="B2235" s="5" t="s">
        <v>2193</v>
      </c>
      <c r="C2235" s="7"/>
      <c r="D2235" s="7" t="s">
        <v>2233</v>
      </c>
      <c r="E2235" s="4" t="s">
        <v>2043</v>
      </c>
      <c r="F2235" s="5" t="s">
        <v>2193</v>
      </c>
      <c r="G2235" s="2">
        <v>123.80327613104524</v>
      </c>
      <c r="H2235" s="2" t="s">
        <v>5089</v>
      </c>
    </row>
    <row r="2236" spans="1:8" s="6" customFormat="1" ht="10.95" customHeight="1" outlineLevel="5" x14ac:dyDescent="0.2">
      <c r="A2236" s="4" t="s">
        <v>2043</v>
      </c>
      <c r="B2236" s="5" t="s">
        <v>2193</v>
      </c>
      <c r="C2236" s="7"/>
      <c r="D2236" s="7" t="s">
        <v>2234</v>
      </c>
      <c r="E2236" s="4" t="s">
        <v>2043</v>
      </c>
      <c r="F2236" s="5" t="s">
        <v>2193</v>
      </c>
      <c r="G2236" s="2">
        <v>371.05360189573457</v>
      </c>
      <c r="H2236" s="2" t="s">
        <v>5089</v>
      </c>
    </row>
    <row r="2237" spans="1:8" s="6" customFormat="1" ht="22.95" customHeight="1" outlineLevel="5" x14ac:dyDescent="0.2">
      <c r="A2237" s="4" t="s">
        <v>2043</v>
      </c>
      <c r="B2237" s="5" t="s">
        <v>2193</v>
      </c>
      <c r="C2237" s="7"/>
      <c r="D2237" s="7" t="s">
        <v>2235</v>
      </c>
      <c r="E2237" s="4" t="s">
        <v>2043</v>
      </c>
      <c r="F2237" s="5" t="s">
        <v>2193</v>
      </c>
      <c r="G2237" s="2">
        <v>1028.7890476190476</v>
      </c>
      <c r="H2237" s="2" t="s">
        <v>5089</v>
      </c>
    </row>
    <row r="2238" spans="1:8" s="6" customFormat="1" ht="10.95" customHeight="1" outlineLevel="5" x14ac:dyDescent="0.2">
      <c r="A2238" s="4" t="s">
        <v>2043</v>
      </c>
      <c r="B2238" s="5" t="s">
        <v>2193</v>
      </c>
      <c r="C2238" s="7"/>
      <c r="D2238" s="7" t="s">
        <v>2236</v>
      </c>
      <c r="E2238" s="4" t="s">
        <v>2043</v>
      </c>
      <c r="F2238" s="5" t="s">
        <v>2193</v>
      </c>
      <c r="G2238" s="2">
        <v>224.39369951534735</v>
      </c>
      <c r="H2238" s="2" t="s">
        <v>5089</v>
      </c>
    </row>
    <row r="2239" spans="1:8" s="6" customFormat="1" ht="10.95" customHeight="1" outlineLevel="5" x14ac:dyDescent="0.2">
      <c r="A2239" s="4" t="s">
        <v>2043</v>
      </c>
      <c r="B2239" s="5" t="s">
        <v>2193</v>
      </c>
      <c r="C2239" s="7"/>
      <c r="D2239" s="7" t="s">
        <v>2237</v>
      </c>
      <c r="E2239" s="4" t="s">
        <v>2043</v>
      </c>
      <c r="F2239" s="5" t="s">
        <v>2193</v>
      </c>
      <c r="G2239" s="2">
        <v>113.27073315363882</v>
      </c>
      <c r="H2239" s="2" t="s">
        <v>5089</v>
      </c>
    </row>
    <row r="2240" spans="1:8" s="6" customFormat="1" ht="10.95" customHeight="1" outlineLevel="5" x14ac:dyDescent="0.2">
      <c r="A2240" s="4" t="s">
        <v>2043</v>
      </c>
      <c r="B2240" s="5" t="s">
        <v>2193</v>
      </c>
      <c r="C2240" s="7"/>
      <c r="D2240" s="7" t="s">
        <v>2238</v>
      </c>
      <c r="E2240" s="4" t="s">
        <v>2043</v>
      </c>
      <c r="F2240" s="5" t="s">
        <v>2193</v>
      </c>
      <c r="G2240" s="2">
        <v>197.06843822843823</v>
      </c>
      <c r="H2240" s="2" t="s">
        <v>5089</v>
      </c>
    </row>
    <row r="2241" spans="1:8" s="6" customFormat="1" ht="10.95" customHeight="1" outlineLevel="5" x14ac:dyDescent="0.2">
      <c r="A2241" s="4" t="s">
        <v>2043</v>
      </c>
      <c r="B2241" s="5" t="s">
        <v>2193</v>
      </c>
      <c r="C2241" s="7"/>
      <c r="D2241" s="7" t="s">
        <v>2239</v>
      </c>
      <c r="E2241" s="4" t="s">
        <v>2043</v>
      </c>
      <c r="F2241" s="5" t="s">
        <v>2193</v>
      </c>
      <c r="G2241" s="2">
        <v>492.71318181818185</v>
      </c>
      <c r="H2241" s="2" t="s">
        <v>5089</v>
      </c>
    </row>
    <row r="2242" spans="1:8" s="6" customFormat="1" ht="10.95" customHeight="1" outlineLevel="5" x14ac:dyDescent="0.2">
      <c r="A2242" s="4" t="s">
        <v>2043</v>
      </c>
      <c r="B2242" s="5" t="s">
        <v>2193</v>
      </c>
      <c r="C2242" s="7"/>
      <c r="D2242" s="7" t="s">
        <v>2240</v>
      </c>
      <c r="E2242" s="4" t="s">
        <v>2043</v>
      </c>
      <c r="F2242" s="5" t="s">
        <v>2193</v>
      </c>
      <c r="G2242" s="2">
        <v>256.19034816247586</v>
      </c>
      <c r="H2242" s="2" t="s">
        <v>5089</v>
      </c>
    </row>
    <row r="2243" spans="1:8" s="6" customFormat="1" ht="10.95" customHeight="1" outlineLevel="5" x14ac:dyDescent="0.2">
      <c r="A2243" s="4" t="s">
        <v>2043</v>
      </c>
      <c r="B2243" s="5" t="s">
        <v>2193</v>
      </c>
      <c r="C2243" s="7"/>
      <c r="D2243" s="7" t="s">
        <v>2241</v>
      </c>
      <c r="E2243" s="4" t="s">
        <v>2043</v>
      </c>
      <c r="F2243" s="5" t="s">
        <v>2193</v>
      </c>
      <c r="G2243" s="2">
        <v>658.31285714285718</v>
      </c>
      <c r="H2243" s="2" t="s">
        <v>5089</v>
      </c>
    </row>
    <row r="2244" spans="1:8" s="6" customFormat="1" ht="10.95" customHeight="1" outlineLevel="5" x14ac:dyDescent="0.2">
      <c r="A2244" s="4" t="s">
        <v>2043</v>
      </c>
      <c r="B2244" s="5" t="s">
        <v>2193</v>
      </c>
      <c r="C2244" s="7"/>
      <c r="D2244" s="7" t="s">
        <v>2242</v>
      </c>
      <c r="E2244" s="4" t="s">
        <v>2043</v>
      </c>
      <c r="F2244" s="5" t="s">
        <v>2193</v>
      </c>
      <c r="G2244" s="2">
        <v>355.76461538461541</v>
      </c>
      <c r="H2244" s="2" t="s">
        <v>5089</v>
      </c>
    </row>
    <row r="2245" spans="1:8" s="6" customFormat="1" ht="10.95" customHeight="1" outlineLevel="5" x14ac:dyDescent="0.2">
      <c r="A2245" s="4" t="s">
        <v>2043</v>
      </c>
      <c r="B2245" s="5" t="s">
        <v>2193</v>
      </c>
      <c r="C2245" s="7"/>
      <c r="D2245" s="7" t="s">
        <v>2243</v>
      </c>
      <c r="E2245" s="4" t="s">
        <v>2043</v>
      </c>
      <c r="F2245" s="5" t="s">
        <v>2193</v>
      </c>
      <c r="G2245" s="2">
        <v>115.625</v>
      </c>
      <c r="H2245" s="2" t="s">
        <v>5089</v>
      </c>
    </row>
    <row r="2246" spans="1:8" s="6" customFormat="1" ht="10.95" customHeight="1" outlineLevel="5" x14ac:dyDescent="0.2">
      <c r="A2246" s="4" t="s">
        <v>2043</v>
      </c>
      <c r="B2246" s="5" t="s">
        <v>2193</v>
      </c>
      <c r="C2246" s="7"/>
      <c r="D2246" s="7" t="s">
        <v>2244</v>
      </c>
      <c r="E2246" s="4" t="s">
        <v>2043</v>
      </c>
      <c r="F2246" s="5" t="s">
        <v>2193</v>
      </c>
      <c r="G2246" s="2">
        <v>210.7525</v>
      </c>
      <c r="H2246" s="2" t="s">
        <v>5089</v>
      </c>
    </row>
    <row r="2247" spans="1:8" s="6" customFormat="1" ht="10.95" customHeight="1" outlineLevel="5" x14ac:dyDescent="0.2">
      <c r="A2247" s="4" t="s">
        <v>2043</v>
      </c>
      <c r="B2247" s="5" t="s">
        <v>2193</v>
      </c>
      <c r="C2247" s="7"/>
      <c r="D2247" s="7" t="s">
        <v>2245</v>
      </c>
      <c r="E2247" s="4" t="s">
        <v>2043</v>
      </c>
      <c r="F2247" s="5" t="s">
        <v>2193</v>
      </c>
      <c r="G2247" s="2">
        <v>240.98170588235294</v>
      </c>
      <c r="H2247" s="2" t="s">
        <v>5089</v>
      </c>
    </row>
    <row r="2248" spans="1:8" s="6" customFormat="1" ht="10.95" customHeight="1" outlineLevel="5" x14ac:dyDescent="0.2">
      <c r="A2248" s="4" t="s">
        <v>2043</v>
      </c>
      <c r="B2248" s="5" t="s">
        <v>2193</v>
      </c>
      <c r="C2248" s="7"/>
      <c r="D2248" s="7" t="s">
        <v>2246</v>
      </c>
      <c r="E2248" s="4" t="s">
        <v>2043</v>
      </c>
      <c r="F2248" s="5" t="s">
        <v>2193</v>
      </c>
      <c r="G2248" s="2">
        <v>299.31443859649124</v>
      </c>
      <c r="H2248" s="2" t="s">
        <v>5089</v>
      </c>
    </row>
    <row r="2249" spans="1:8" s="6" customFormat="1" ht="10.95" customHeight="1" outlineLevel="5" x14ac:dyDescent="0.2">
      <c r="A2249" s="4" t="s">
        <v>2043</v>
      </c>
      <c r="B2249" s="5" t="s">
        <v>2193</v>
      </c>
      <c r="C2249" s="7"/>
      <c r="D2249" s="7" t="s">
        <v>2247</v>
      </c>
      <c r="E2249" s="4" t="s">
        <v>2043</v>
      </c>
      <c r="F2249" s="5" t="s">
        <v>2193</v>
      </c>
      <c r="G2249" s="2">
        <v>130</v>
      </c>
      <c r="H2249" s="2" t="s">
        <v>5089</v>
      </c>
    </row>
    <row r="2250" spans="1:8" s="6" customFormat="1" ht="10.95" customHeight="1" outlineLevel="5" x14ac:dyDescent="0.2">
      <c r="A2250" s="4" t="s">
        <v>2043</v>
      </c>
      <c r="B2250" s="5" t="s">
        <v>2193</v>
      </c>
      <c r="C2250" s="7"/>
      <c r="D2250" s="7" t="s">
        <v>2248</v>
      </c>
      <c r="E2250" s="4" t="s">
        <v>2043</v>
      </c>
      <c r="F2250" s="5" t="s">
        <v>2193</v>
      </c>
      <c r="G2250" s="2">
        <v>300.29472636815922</v>
      </c>
      <c r="H2250" s="2" t="s">
        <v>5089</v>
      </c>
    </row>
    <row r="2251" spans="1:8" s="6" customFormat="1" ht="22.95" customHeight="1" outlineLevel="5" x14ac:dyDescent="0.2">
      <c r="A2251" s="4" t="s">
        <v>2043</v>
      </c>
      <c r="B2251" s="5" t="s">
        <v>2193</v>
      </c>
      <c r="C2251" s="7"/>
      <c r="D2251" s="7" t="s">
        <v>2249</v>
      </c>
      <c r="E2251" s="4" t="s">
        <v>2043</v>
      </c>
      <c r="F2251" s="5" t="s">
        <v>2193</v>
      </c>
      <c r="G2251" s="2">
        <v>2369.911951219512</v>
      </c>
      <c r="H2251" s="2" t="s">
        <v>5089</v>
      </c>
    </row>
    <row r="2252" spans="1:8" s="6" customFormat="1" ht="10.95" customHeight="1" outlineLevel="5" x14ac:dyDescent="0.2">
      <c r="A2252" s="4" t="s">
        <v>2043</v>
      </c>
      <c r="B2252" s="5" t="s">
        <v>2193</v>
      </c>
      <c r="C2252" s="7"/>
      <c r="D2252" s="7" t="s">
        <v>2250</v>
      </c>
      <c r="E2252" s="4" t="s">
        <v>2043</v>
      </c>
      <c r="F2252" s="5" t="s">
        <v>2193</v>
      </c>
      <c r="G2252" s="2">
        <v>136.39827664399093</v>
      </c>
      <c r="H2252" s="2" t="s">
        <v>5089</v>
      </c>
    </row>
    <row r="2253" spans="1:8" s="6" customFormat="1" ht="22.95" customHeight="1" outlineLevel="5" x14ac:dyDescent="0.2">
      <c r="A2253" s="4" t="s">
        <v>2043</v>
      </c>
      <c r="B2253" s="5" t="s">
        <v>2193</v>
      </c>
      <c r="C2253" s="7"/>
      <c r="D2253" s="7" t="s">
        <v>2251</v>
      </c>
      <c r="E2253" s="4" t="s">
        <v>2043</v>
      </c>
      <c r="F2253" s="5" t="s">
        <v>2193</v>
      </c>
      <c r="G2253" s="2">
        <v>1095.0024705882354</v>
      </c>
      <c r="H2253" s="2" t="s">
        <v>5089</v>
      </c>
    </row>
    <row r="2254" spans="1:8" s="6" customFormat="1" ht="10.95" customHeight="1" outlineLevel="5" x14ac:dyDescent="0.2">
      <c r="A2254" s="4" t="s">
        <v>2043</v>
      </c>
      <c r="B2254" s="5" t="s">
        <v>2193</v>
      </c>
      <c r="C2254" s="7"/>
      <c r="D2254" s="7" t="s">
        <v>2252</v>
      </c>
      <c r="E2254" s="4" t="s">
        <v>2043</v>
      </c>
      <c r="F2254" s="5" t="s">
        <v>2193</v>
      </c>
      <c r="G2254" s="2">
        <v>297.25850632911391</v>
      </c>
      <c r="H2254" s="2" t="s">
        <v>5089</v>
      </c>
    </row>
    <row r="2255" spans="1:8" s="6" customFormat="1" ht="10.95" customHeight="1" outlineLevel="5" x14ac:dyDescent="0.2">
      <c r="A2255" s="4" t="s">
        <v>2043</v>
      </c>
      <c r="B2255" s="5" t="s">
        <v>2193</v>
      </c>
      <c r="C2255" s="7"/>
      <c r="D2255" s="7" t="s">
        <v>2253</v>
      </c>
      <c r="E2255" s="4" t="s">
        <v>2043</v>
      </c>
      <c r="F2255" s="5" t="s">
        <v>2193</v>
      </c>
      <c r="G2255" s="2">
        <v>110</v>
      </c>
      <c r="H2255" s="2" t="s">
        <v>5089</v>
      </c>
    </row>
    <row r="2256" spans="1:8" s="6" customFormat="1" ht="10.95" customHeight="1" outlineLevel="5" x14ac:dyDescent="0.2">
      <c r="A2256" s="4" t="s">
        <v>2043</v>
      </c>
      <c r="B2256" s="5" t="s">
        <v>2193</v>
      </c>
      <c r="C2256" s="7"/>
      <c r="D2256" s="7" t="s">
        <v>2254</v>
      </c>
      <c r="E2256" s="4" t="s">
        <v>2043</v>
      </c>
      <c r="F2256" s="5" t="s">
        <v>2193</v>
      </c>
      <c r="G2256" s="2">
        <v>181.5321843003413</v>
      </c>
      <c r="H2256" s="2" t="s">
        <v>5089</v>
      </c>
    </row>
    <row r="2257" spans="1:8" s="6" customFormat="1" ht="10.95" customHeight="1" outlineLevel="5" x14ac:dyDescent="0.2">
      <c r="A2257" s="4" t="s">
        <v>2043</v>
      </c>
      <c r="B2257" s="5" t="s">
        <v>2193</v>
      </c>
      <c r="C2257" s="7"/>
      <c r="D2257" s="7" t="s">
        <v>2255</v>
      </c>
      <c r="E2257" s="4" t="s">
        <v>2043</v>
      </c>
      <c r="F2257" s="5" t="s">
        <v>2193</v>
      </c>
      <c r="G2257" s="2">
        <v>233.21414965986398</v>
      </c>
      <c r="H2257" s="2" t="s">
        <v>5089</v>
      </c>
    </row>
    <row r="2258" spans="1:8" s="6" customFormat="1" ht="10.95" customHeight="1" outlineLevel="5" x14ac:dyDescent="0.2">
      <c r="A2258" s="4" t="s">
        <v>2043</v>
      </c>
      <c r="B2258" s="5" t="s">
        <v>2193</v>
      </c>
      <c r="C2258" s="7"/>
      <c r="D2258" s="7" t="s">
        <v>2256</v>
      </c>
      <c r="E2258" s="4" t="s">
        <v>2043</v>
      </c>
      <c r="F2258" s="5" t="s">
        <v>2193</v>
      </c>
      <c r="G2258" s="2">
        <v>182.93891752577318</v>
      </c>
      <c r="H2258" s="2" t="s">
        <v>5089</v>
      </c>
    </row>
    <row r="2259" spans="1:8" s="6" customFormat="1" ht="10.95" customHeight="1" outlineLevel="5" x14ac:dyDescent="0.2">
      <c r="A2259" s="4" t="s">
        <v>2043</v>
      </c>
      <c r="B2259" s="5" t="s">
        <v>2193</v>
      </c>
      <c r="C2259" s="7"/>
      <c r="D2259" s="7" t="s">
        <v>2257</v>
      </c>
      <c r="E2259" s="4" t="s">
        <v>2043</v>
      </c>
      <c r="F2259" s="5" t="s">
        <v>2193</v>
      </c>
      <c r="G2259" s="2">
        <v>116.09264192139739</v>
      </c>
      <c r="H2259" s="2" t="s">
        <v>5089</v>
      </c>
    </row>
    <row r="2260" spans="1:8" s="6" customFormat="1" ht="10.95" customHeight="1" outlineLevel="5" x14ac:dyDescent="0.2">
      <c r="A2260" s="4" t="s">
        <v>2043</v>
      </c>
      <c r="B2260" s="5" t="s">
        <v>2193</v>
      </c>
      <c r="C2260" s="7"/>
      <c r="D2260" s="7" t="s">
        <v>2258</v>
      </c>
      <c r="E2260" s="4" t="s">
        <v>2043</v>
      </c>
      <c r="F2260" s="5" t="s">
        <v>2193</v>
      </c>
      <c r="G2260" s="2">
        <v>251.39451025056948</v>
      </c>
      <c r="H2260" s="2" t="s">
        <v>5089</v>
      </c>
    </row>
    <row r="2261" spans="1:8" s="6" customFormat="1" ht="10.95" customHeight="1" outlineLevel="5" x14ac:dyDescent="0.2">
      <c r="A2261" s="4" t="s">
        <v>2043</v>
      </c>
      <c r="B2261" s="5" t="s">
        <v>2193</v>
      </c>
      <c r="C2261" s="7"/>
      <c r="D2261" s="7" t="s">
        <v>2259</v>
      </c>
      <c r="E2261" s="4" t="s">
        <v>2043</v>
      </c>
      <c r="F2261" s="5" t="s">
        <v>2193</v>
      </c>
      <c r="G2261" s="2">
        <v>252.79425170068026</v>
      </c>
      <c r="H2261" s="2" t="s">
        <v>5089</v>
      </c>
    </row>
    <row r="2262" spans="1:8" s="6" customFormat="1" ht="10.95" customHeight="1" outlineLevel="5" x14ac:dyDescent="0.2">
      <c r="A2262" s="4" t="s">
        <v>2043</v>
      </c>
      <c r="B2262" s="5" t="s">
        <v>2193</v>
      </c>
      <c r="C2262" s="7"/>
      <c r="D2262" s="7" t="s">
        <v>2260</v>
      </c>
      <c r="E2262" s="4" t="s">
        <v>2043</v>
      </c>
      <c r="F2262" s="5" t="s">
        <v>2193</v>
      </c>
      <c r="G2262" s="2">
        <v>81.025447916666664</v>
      </c>
      <c r="H2262" s="2" t="s">
        <v>5089</v>
      </c>
    </row>
    <row r="2263" spans="1:8" s="6" customFormat="1" ht="10.95" customHeight="1" outlineLevel="5" x14ac:dyDescent="0.2">
      <c r="A2263" s="4" t="s">
        <v>2043</v>
      </c>
      <c r="B2263" s="5" t="s">
        <v>2193</v>
      </c>
      <c r="C2263" s="7"/>
      <c r="D2263" s="7" t="s">
        <v>2261</v>
      </c>
      <c r="E2263" s="4" t="s">
        <v>2043</v>
      </c>
      <c r="F2263" s="5" t="s">
        <v>2193</v>
      </c>
      <c r="G2263" s="2">
        <v>202.93251012145748</v>
      </c>
      <c r="H2263" s="2" t="s">
        <v>5089</v>
      </c>
    </row>
    <row r="2264" spans="1:8" s="6" customFormat="1" ht="10.95" customHeight="1" outlineLevel="5" x14ac:dyDescent="0.2">
      <c r="A2264" s="4" t="s">
        <v>2043</v>
      </c>
      <c r="B2264" s="5" t="s">
        <v>2193</v>
      </c>
      <c r="C2264" s="7"/>
      <c r="D2264" s="7" t="s">
        <v>2262</v>
      </c>
      <c r="E2264" s="4" t="s">
        <v>2043</v>
      </c>
      <c r="F2264" s="5" t="s">
        <v>2193</v>
      </c>
      <c r="G2264" s="2">
        <v>212.90946360153256</v>
      </c>
      <c r="H2264" s="2" t="s">
        <v>5089</v>
      </c>
    </row>
    <row r="2265" spans="1:8" s="6" customFormat="1" ht="10.95" customHeight="1" outlineLevel="5" x14ac:dyDescent="0.2">
      <c r="A2265" s="4" t="s">
        <v>2043</v>
      </c>
      <c r="B2265" s="5" t="s">
        <v>2193</v>
      </c>
      <c r="C2265" s="7"/>
      <c r="D2265" s="7" t="s">
        <v>2263</v>
      </c>
      <c r="E2265" s="4" t="s">
        <v>2043</v>
      </c>
      <c r="F2265" s="5" t="s">
        <v>2193</v>
      </c>
      <c r="G2265" s="2">
        <v>205.59653153153153</v>
      </c>
      <c r="H2265" s="2" t="s">
        <v>5089</v>
      </c>
    </row>
    <row r="2266" spans="1:8" s="6" customFormat="1" ht="10.95" customHeight="1" outlineLevel="5" x14ac:dyDescent="0.2">
      <c r="A2266" s="4" t="s">
        <v>2043</v>
      </c>
      <c r="B2266" s="5" t="s">
        <v>2193</v>
      </c>
      <c r="C2266" s="7"/>
      <c r="D2266" s="7" t="s">
        <v>2264</v>
      </c>
      <c r="E2266" s="4" t="s">
        <v>2043</v>
      </c>
      <c r="F2266" s="5" t="s">
        <v>2193</v>
      </c>
      <c r="G2266" s="2">
        <v>250</v>
      </c>
      <c r="H2266" s="2" t="s">
        <v>5089</v>
      </c>
    </row>
    <row r="2267" spans="1:8" s="6" customFormat="1" ht="10.95" customHeight="1" outlineLevel="5" x14ac:dyDescent="0.2">
      <c r="A2267" s="4" t="s">
        <v>2043</v>
      </c>
      <c r="B2267" s="5" t="s">
        <v>2193</v>
      </c>
      <c r="C2267" s="7"/>
      <c r="D2267" s="7" t="s">
        <v>2265</v>
      </c>
      <c r="E2267" s="4" t="s">
        <v>2043</v>
      </c>
      <c r="F2267" s="5" t="s">
        <v>2193</v>
      </c>
      <c r="G2267" s="2">
        <v>183.2093028846154</v>
      </c>
      <c r="H2267" s="2" t="s">
        <v>5089</v>
      </c>
    </row>
    <row r="2268" spans="1:8" s="6" customFormat="1" ht="10.95" customHeight="1" outlineLevel="5" x14ac:dyDescent="0.2">
      <c r="A2268" s="4" t="s">
        <v>2043</v>
      </c>
      <c r="B2268" s="5" t="s">
        <v>2193</v>
      </c>
      <c r="C2268" s="7"/>
      <c r="D2268" s="7" t="s">
        <v>2266</v>
      </c>
      <c r="E2268" s="4" t="s">
        <v>2043</v>
      </c>
      <c r="F2268" s="5" t="s">
        <v>2193</v>
      </c>
      <c r="G2268" s="2">
        <v>271.28757990867581</v>
      </c>
      <c r="H2268" s="2" t="s">
        <v>5089</v>
      </c>
    </row>
    <row r="2269" spans="1:8" s="6" customFormat="1" ht="22.95" customHeight="1" outlineLevel="5" x14ac:dyDescent="0.2">
      <c r="A2269" s="4" t="s">
        <v>2043</v>
      </c>
      <c r="B2269" s="5" t="s">
        <v>2193</v>
      </c>
      <c r="C2269" s="7"/>
      <c r="D2269" s="7" t="s">
        <v>2267</v>
      </c>
      <c r="E2269" s="4" t="s">
        <v>2043</v>
      </c>
      <c r="F2269" s="5" t="s">
        <v>2193</v>
      </c>
      <c r="G2269" s="2">
        <v>1233.8426923076922</v>
      </c>
      <c r="H2269" s="2" t="s">
        <v>5089</v>
      </c>
    </row>
    <row r="2270" spans="1:8" s="6" customFormat="1" ht="10.95" customHeight="1" outlineLevel="5" x14ac:dyDescent="0.2">
      <c r="A2270" s="4" t="s">
        <v>2043</v>
      </c>
      <c r="B2270" s="5" t="s">
        <v>2193</v>
      </c>
      <c r="C2270" s="7"/>
      <c r="D2270" s="7" t="s">
        <v>2268</v>
      </c>
      <c r="E2270" s="4" t="s">
        <v>2043</v>
      </c>
      <c r="F2270" s="5" t="s">
        <v>2193</v>
      </c>
      <c r="G2270" s="2">
        <v>200.46460456942003</v>
      </c>
      <c r="H2270" s="2" t="s">
        <v>5089</v>
      </c>
    </row>
    <row r="2271" spans="1:8" s="6" customFormat="1" ht="10.95" customHeight="1" outlineLevel="5" x14ac:dyDescent="0.2">
      <c r="A2271" s="4" t="s">
        <v>2043</v>
      </c>
      <c r="B2271" s="5" t="s">
        <v>2193</v>
      </c>
      <c r="C2271" s="7"/>
      <c r="D2271" s="7" t="s">
        <v>2269</v>
      </c>
      <c r="E2271" s="4" t="s">
        <v>2043</v>
      </c>
      <c r="F2271" s="5" t="s">
        <v>2193</v>
      </c>
      <c r="G2271" s="2">
        <v>1087.0136792452829</v>
      </c>
      <c r="H2271" s="2" t="s">
        <v>5089</v>
      </c>
    </row>
    <row r="2272" spans="1:8" s="6" customFormat="1" ht="10.95" customHeight="1" outlineLevel="5" x14ac:dyDescent="0.2">
      <c r="A2272" s="4" t="s">
        <v>2043</v>
      </c>
      <c r="B2272" s="5" t="s">
        <v>2193</v>
      </c>
      <c r="C2272" s="7"/>
      <c r="D2272" s="7" t="s">
        <v>2270</v>
      </c>
      <c r="E2272" s="4" t="s">
        <v>2043</v>
      </c>
      <c r="F2272" s="5" t="s">
        <v>2193</v>
      </c>
      <c r="G2272" s="2">
        <v>181.98630363036304</v>
      </c>
      <c r="H2272" s="2" t="s">
        <v>5089</v>
      </c>
    </row>
    <row r="2273" spans="1:8" s="6" customFormat="1" ht="10.95" customHeight="1" outlineLevel="5" x14ac:dyDescent="0.2">
      <c r="A2273" s="4" t="s">
        <v>2043</v>
      </c>
      <c r="B2273" s="5" t="s">
        <v>2193</v>
      </c>
      <c r="C2273" s="7"/>
      <c r="D2273" s="7" t="s">
        <v>2271</v>
      </c>
      <c r="E2273" s="4" t="s">
        <v>2043</v>
      </c>
      <c r="F2273" s="5" t="s">
        <v>2193</v>
      </c>
      <c r="G2273" s="2">
        <v>184.58726915520629</v>
      </c>
      <c r="H2273" s="2" t="s">
        <v>5089</v>
      </c>
    </row>
    <row r="2274" spans="1:8" s="6" customFormat="1" ht="10.95" customHeight="1" outlineLevel="5" x14ac:dyDescent="0.2">
      <c r="A2274" s="4" t="s">
        <v>2043</v>
      </c>
      <c r="B2274" s="5" t="s">
        <v>2193</v>
      </c>
      <c r="C2274" s="7"/>
      <c r="D2274" s="7" t="s">
        <v>2272</v>
      </c>
      <c r="E2274" s="4" t="s">
        <v>2043</v>
      </c>
      <c r="F2274" s="5" t="s">
        <v>2193</v>
      </c>
      <c r="G2274" s="2">
        <v>225.27657894736842</v>
      </c>
      <c r="H2274" s="2" t="s">
        <v>5089</v>
      </c>
    </row>
    <row r="2275" spans="1:8" s="6" customFormat="1" ht="10.95" customHeight="1" outlineLevel="5" x14ac:dyDescent="0.2">
      <c r="A2275" s="4" t="s">
        <v>2043</v>
      </c>
      <c r="B2275" s="5" t="s">
        <v>2193</v>
      </c>
      <c r="C2275" s="7"/>
      <c r="D2275" s="7" t="s">
        <v>2273</v>
      </c>
      <c r="E2275" s="4" t="s">
        <v>2043</v>
      </c>
      <c r="F2275" s="5" t="s">
        <v>2193</v>
      </c>
      <c r="G2275" s="2">
        <v>299.6099596774194</v>
      </c>
      <c r="H2275" s="2" t="s">
        <v>5089</v>
      </c>
    </row>
    <row r="2276" spans="1:8" s="6" customFormat="1" ht="10.95" customHeight="1" outlineLevel="5" x14ac:dyDescent="0.2">
      <c r="A2276" s="4" t="s">
        <v>2043</v>
      </c>
      <c r="B2276" s="5" t="s">
        <v>2193</v>
      </c>
      <c r="C2276" s="7"/>
      <c r="D2276" s="7" t="s">
        <v>2274</v>
      </c>
      <c r="E2276" s="4" t="s">
        <v>2043</v>
      </c>
      <c r="F2276" s="5" t="s">
        <v>2193</v>
      </c>
      <c r="G2276" s="2">
        <v>264.25053921568627</v>
      </c>
      <c r="H2276" s="2" t="s">
        <v>5089</v>
      </c>
    </row>
    <row r="2277" spans="1:8" s="6" customFormat="1" ht="10.95" customHeight="1" outlineLevel="5" x14ac:dyDescent="0.2">
      <c r="A2277" s="4" t="s">
        <v>2043</v>
      </c>
      <c r="B2277" s="5" t="s">
        <v>2193</v>
      </c>
      <c r="C2277" s="7"/>
      <c r="D2277" s="7" t="s">
        <v>2275</v>
      </c>
      <c r="E2277" s="4" t="s">
        <v>2043</v>
      </c>
      <c r="F2277" s="5" t="s">
        <v>2193</v>
      </c>
      <c r="G2277" s="2">
        <v>240.99831932773108</v>
      </c>
      <c r="H2277" s="2" t="s">
        <v>5089</v>
      </c>
    </row>
    <row r="2278" spans="1:8" s="6" customFormat="1" ht="10.95" customHeight="1" outlineLevel="5" x14ac:dyDescent="0.2">
      <c r="A2278" s="4" t="s">
        <v>2043</v>
      </c>
      <c r="B2278" s="5" t="s">
        <v>2193</v>
      </c>
      <c r="C2278" s="7"/>
      <c r="D2278" s="7" t="s">
        <v>2276</v>
      </c>
      <c r="E2278" s="4" t="s">
        <v>2043</v>
      </c>
      <c r="F2278" s="5" t="s">
        <v>2193</v>
      </c>
      <c r="G2278" s="2">
        <v>161.53846153846155</v>
      </c>
      <c r="H2278" s="2" t="s">
        <v>5089</v>
      </c>
    </row>
    <row r="2279" spans="1:8" s="6" customFormat="1" ht="10.95" customHeight="1" outlineLevel="5" x14ac:dyDescent="0.2">
      <c r="A2279" s="4" t="s">
        <v>2043</v>
      </c>
      <c r="B2279" s="5" t="s">
        <v>2193</v>
      </c>
      <c r="C2279" s="7"/>
      <c r="D2279" s="7" t="s">
        <v>2277</v>
      </c>
      <c r="E2279" s="4" t="s">
        <v>2043</v>
      </c>
      <c r="F2279" s="5" t="s">
        <v>2193</v>
      </c>
      <c r="G2279" s="2">
        <v>76.700721357850071</v>
      </c>
      <c r="H2279" s="2" t="s">
        <v>5089</v>
      </c>
    </row>
    <row r="2280" spans="1:8" s="6" customFormat="1" ht="22.95" customHeight="1" outlineLevel="5" x14ac:dyDescent="0.2">
      <c r="A2280" s="4" t="s">
        <v>2043</v>
      </c>
      <c r="B2280" s="5" t="s">
        <v>2193</v>
      </c>
      <c r="C2280" s="7"/>
      <c r="D2280" s="7" t="s">
        <v>2278</v>
      </c>
      <c r="E2280" s="4" t="s">
        <v>2043</v>
      </c>
      <c r="F2280" s="5" t="s">
        <v>2193</v>
      </c>
      <c r="G2280" s="2">
        <v>1308.1664285714285</v>
      </c>
      <c r="H2280" s="2" t="s">
        <v>5089</v>
      </c>
    </row>
    <row r="2281" spans="1:8" s="6" customFormat="1" ht="10.95" customHeight="1" outlineLevel="5" x14ac:dyDescent="0.2">
      <c r="A2281" s="4" t="s">
        <v>2043</v>
      </c>
      <c r="B2281" s="5" t="s">
        <v>2193</v>
      </c>
      <c r="C2281" s="7"/>
      <c r="D2281" s="7" t="s">
        <v>2279</v>
      </c>
      <c r="E2281" s="4" t="s">
        <v>2043</v>
      </c>
      <c r="F2281" s="5" t="s">
        <v>2193</v>
      </c>
      <c r="G2281" s="2">
        <v>249.8024770642202</v>
      </c>
      <c r="H2281" s="2" t="s">
        <v>5089</v>
      </c>
    </row>
    <row r="2282" spans="1:8" s="6" customFormat="1" ht="10.95" customHeight="1" outlineLevel="5" x14ac:dyDescent="0.2">
      <c r="A2282" s="4" t="s">
        <v>2043</v>
      </c>
      <c r="B2282" s="5" t="s">
        <v>2193</v>
      </c>
      <c r="C2282" s="7"/>
      <c r="D2282" s="7" t="s">
        <v>2280</v>
      </c>
      <c r="E2282" s="4" t="s">
        <v>2043</v>
      </c>
      <c r="F2282" s="5" t="s">
        <v>2193</v>
      </c>
      <c r="G2282" s="2">
        <v>816</v>
      </c>
      <c r="H2282" s="2" t="s">
        <v>5089</v>
      </c>
    </row>
    <row r="2283" spans="1:8" s="6" customFormat="1" ht="10.95" customHeight="1" outlineLevel="5" x14ac:dyDescent="0.2">
      <c r="A2283" s="4" t="s">
        <v>2043</v>
      </c>
      <c r="B2283" s="5" t="s">
        <v>2193</v>
      </c>
      <c r="C2283" s="7"/>
      <c r="D2283" s="7" t="s">
        <v>2281</v>
      </c>
      <c r="E2283" s="4" t="s">
        <v>2043</v>
      </c>
      <c r="F2283" s="5" t="s">
        <v>2193</v>
      </c>
      <c r="G2283" s="2">
        <v>190</v>
      </c>
      <c r="H2283" s="2" t="s">
        <v>5089</v>
      </c>
    </row>
    <row r="2284" spans="1:8" s="6" customFormat="1" ht="10.95" customHeight="1" outlineLevel="5" x14ac:dyDescent="0.2">
      <c r="A2284" s="4" t="s">
        <v>2043</v>
      </c>
      <c r="B2284" s="5" t="s">
        <v>2193</v>
      </c>
      <c r="C2284" s="7"/>
      <c r="D2284" s="7" t="s">
        <v>2282</v>
      </c>
      <c r="E2284" s="4" t="s">
        <v>2043</v>
      </c>
      <c r="F2284" s="5" t="s">
        <v>2193</v>
      </c>
      <c r="G2284" s="2">
        <v>1070.2596825396824</v>
      </c>
      <c r="H2284" s="2" t="s">
        <v>5089</v>
      </c>
    </row>
    <row r="2285" spans="1:8" s="6" customFormat="1" ht="10.95" customHeight="1" outlineLevel="5" x14ac:dyDescent="0.2">
      <c r="A2285" s="4" t="s">
        <v>2043</v>
      </c>
      <c r="B2285" s="5" t="s">
        <v>2193</v>
      </c>
      <c r="C2285" s="7"/>
      <c r="D2285" s="7" t="s">
        <v>2283</v>
      </c>
      <c r="E2285" s="4" t="s">
        <v>2043</v>
      </c>
      <c r="F2285" s="5" t="s">
        <v>2193</v>
      </c>
      <c r="G2285" s="2">
        <v>193.28711656441718</v>
      </c>
      <c r="H2285" s="2" t="s">
        <v>5089</v>
      </c>
    </row>
    <row r="2286" spans="1:8" s="6" customFormat="1" ht="10.95" customHeight="1" outlineLevel="5" x14ac:dyDescent="0.2">
      <c r="A2286" s="4" t="s">
        <v>2043</v>
      </c>
      <c r="B2286" s="5" t="s">
        <v>2193</v>
      </c>
      <c r="C2286" s="7"/>
      <c r="D2286" s="7" t="s">
        <v>2284</v>
      </c>
      <c r="E2286" s="4" t="s">
        <v>2043</v>
      </c>
      <c r="F2286" s="5" t="s">
        <v>2193</v>
      </c>
      <c r="G2286" s="2">
        <v>229.37312</v>
      </c>
      <c r="H2286" s="2" t="s">
        <v>5089</v>
      </c>
    </row>
    <row r="2287" spans="1:8" s="6" customFormat="1" ht="10.95" customHeight="1" outlineLevel="5" x14ac:dyDescent="0.2">
      <c r="A2287" s="4" t="s">
        <v>2043</v>
      </c>
      <c r="B2287" s="5" t="s">
        <v>2193</v>
      </c>
      <c r="C2287" s="7"/>
      <c r="D2287" s="7" t="s">
        <v>2285</v>
      </c>
      <c r="E2287" s="4" t="s">
        <v>2043</v>
      </c>
      <c r="F2287" s="5" t="s">
        <v>2193</v>
      </c>
      <c r="G2287" s="2">
        <v>204.63365296803653</v>
      </c>
      <c r="H2287" s="2" t="s">
        <v>5089</v>
      </c>
    </row>
    <row r="2288" spans="1:8" s="6" customFormat="1" ht="10.95" customHeight="1" outlineLevel="5" x14ac:dyDescent="0.2">
      <c r="A2288" s="4" t="s">
        <v>2043</v>
      </c>
      <c r="B2288" s="5" t="s">
        <v>2193</v>
      </c>
      <c r="C2288" s="7"/>
      <c r="D2288" s="7" t="s">
        <v>2286</v>
      </c>
      <c r="E2288" s="4" t="s">
        <v>2043</v>
      </c>
      <c r="F2288" s="5" t="s">
        <v>2193</v>
      </c>
      <c r="G2288" s="2">
        <v>272.64065989847717</v>
      </c>
      <c r="H2288" s="2" t="s">
        <v>5089</v>
      </c>
    </row>
    <row r="2289" spans="1:8" s="6" customFormat="1" ht="10.95" customHeight="1" outlineLevel="5" x14ac:dyDescent="0.2">
      <c r="A2289" s="4" t="s">
        <v>2043</v>
      </c>
      <c r="B2289" s="5" t="s">
        <v>2193</v>
      </c>
      <c r="C2289" s="7"/>
      <c r="D2289" s="7" t="s">
        <v>2287</v>
      </c>
      <c r="E2289" s="4" t="s">
        <v>2043</v>
      </c>
      <c r="F2289" s="5" t="s">
        <v>2193</v>
      </c>
      <c r="G2289" s="2">
        <v>275.25280000000004</v>
      </c>
      <c r="H2289" s="2" t="s">
        <v>5089</v>
      </c>
    </row>
    <row r="2290" spans="1:8" s="6" customFormat="1" ht="10.95" customHeight="1" outlineLevel="5" x14ac:dyDescent="0.2">
      <c r="A2290" s="4" t="s">
        <v>2043</v>
      </c>
      <c r="B2290" s="5" t="s">
        <v>2193</v>
      </c>
      <c r="C2290" s="7"/>
      <c r="D2290" s="7" t="s">
        <v>2288</v>
      </c>
      <c r="E2290" s="4" t="s">
        <v>2043</v>
      </c>
      <c r="F2290" s="5" t="s">
        <v>2193</v>
      </c>
      <c r="G2290" s="2">
        <v>334.02151515151513</v>
      </c>
      <c r="H2290" s="2" t="s">
        <v>5089</v>
      </c>
    </row>
    <row r="2291" spans="1:8" s="6" customFormat="1" ht="10.95" customHeight="1" outlineLevel="5" x14ac:dyDescent="0.2">
      <c r="A2291" s="4" t="s">
        <v>2043</v>
      </c>
      <c r="B2291" s="5" t="s">
        <v>2193</v>
      </c>
      <c r="C2291" s="7"/>
      <c r="D2291" s="7" t="s">
        <v>2289</v>
      </c>
      <c r="E2291" s="4" t="s">
        <v>2043</v>
      </c>
      <c r="F2291" s="5" t="s">
        <v>2193</v>
      </c>
      <c r="G2291" s="2">
        <v>335.90743842364537</v>
      </c>
      <c r="H2291" s="2" t="s">
        <v>5089</v>
      </c>
    </row>
    <row r="2292" spans="1:8" s="6" customFormat="1" ht="22.95" customHeight="1" outlineLevel="5" x14ac:dyDescent="0.2">
      <c r="A2292" s="4" t="s">
        <v>2043</v>
      </c>
      <c r="B2292" s="5" t="s">
        <v>2193</v>
      </c>
      <c r="C2292" s="7"/>
      <c r="D2292" s="7" t="s">
        <v>2290</v>
      </c>
      <c r="E2292" s="4" t="s">
        <v>2043</v>
      </c>
      <c r="F2292" s="5" t="s">
        <v>2193</v>
      </c>
      <c r="G2292" s="2">
        <v>2406.25</v>
      </c>
      <c r="H2292" s="2" t="s">
        <v>5089</v>
      </c>
    </row>
    <row r="2293" spans="1:8" s="6" customFormat="1" ht="22.95" customHeight="1" outlineLevel="5" x14ac:dyDescent="0.2">
      <c r="A2293" s="4" t="s">
        <v>2043</v>
      </c>
      <c r="B2293" s="5" t="s">
        <v>2193</v>
      </c>
      <c r="C2293" s="7"/>
      <c r="D2293" s="7" t="s">
        <v>2291</v>
      </c>
      <c r="E2293" s="4" t="s">
        <v>2043</v>
      </c>
      <c r="F2293" s="5" t="s">
        <v>2193</v>
      </c>
      <c r="G2293" s="2">
        <v>1289.0618750000001</v>
      </c>
      <c r="H2293" s="2" t="s">
        <v>5089</v>
      </c>
    </row>
    <row r="2294" spans="1:8" s="6" customFormat="1" ht="10.95" customHeight="1" outlineLevel="5" x14ac:dyDescent="0.2">
      <c r="A2294" s="4" t="s">
        <v>2043</v>
      </c>
      <c r="B2294" s="5" t="s">
        <v>2193</v>
      </c>
      <c r="C2294" s="7"/>
      <c r="D2294" s="7" t="s">
        <v>2292</v>
      </c>
      <c r="E2294" s="4" t="s">
        <v>2043</v>
      </c>
      <c r="F2294" s="5" t="s">
        <v>2193</v>
      </c>
      <c r="G2294" s="2">
        <v>221.10630573248409</v>
      </c>
      <c r="H2294" s="2" t="s">
        <v>5089</v>
      </c>
    </row>
    <row r="2295" spans="1:8" s="6" customFormat="1" ht="10.95" customHeight="1" outlineLevel="5" x14ac:dyDescent="0.2">
      <c r="A2295" s="4" t="s">
        <v>2043</v>
      </c>
      <c r="B2295" s="5" t="s">
        <v>2193</v>
      </c>
      <c r="C2295" s="7"/>
      <c r="D2295" s="7" t="s">
        <v>2293</v>
      </c>
      <c r="E2295" s="4" t="s">
        <v>2043</v>
      </c>
      <c r="F2295" s="5" t="s">
        <v>2193</v>
      </c>
      <c r="G2295" s="2">
        <v>139.14825581395348</v>
      </c>
      <c r="H2295" s="2" t="s">
        <v>5089</v>
      </c>
    </row>
    <row r="2296" spans="1:8" s="6" customFormat="1" ht="10.95" customHeight="1" outlineLevel="5" x14ac:dyDescent="0.2">
      <c r="A2296" s="4" t="s">
        <v>2043</v>
      </c>
      <c r="B2296" s="5" t="s">
        <v>2193</v>
      </c>
      <c r="C2296" s="7"/>
      <c r="D2296" s="7" t="s">
        <v>2294</v>
      </c>
      <c r="E2296" s="4" t="s">
        <v>2043</v>
      </c>
      <c r="F2296" s="5" t="s">
        <v>2193</v>
      </c>
      <c r="G2296" s="2">
        <v>120.00164705882352</v>
      </c>
      <c r="H2296" s="2" t="s">
        <v>5089</v>
      </c>
    </row>
    <row r="2297" spans="1:8" s="6" customFormat="1" ht="22.95" customHeight="1" outlineLevel="5" x14ac:dyDescent="0.2">
      <c r="A2297" s="4" t="s">
        <v>2043</v>
      </c>
      <c r="B2297" s="5" t="s">
        <v>2193</v>
      </c>
      <c r="C2297" s="7"/>
      <c r="D2297" s="7" t="s">
        <v>2295</v>
      </c>
      <c r="E2297" s="4" t="s">
        <v>2043</v>
      </c>
      <c r="F2297" s="5" t="s">
        <v>2193</v>
      </c>
      <c r="G2297" s="2">
        <v>3395</v>
      </c>
      <c r="H2297" s="2" t="s">
        <v>5089</v>
      </c>
    </row>
    <row r="2298" spans="1:8" s="6" customFormat="1" ht="10.95" customHeight="1" outlineLevel="5" x14ac:dyDescent="0.2">
      <c r="A2298" s="4" t="s">
        <v>2043</v>
      </c>
      <c r="B2298" s="5" t="s">
        <v>2193</v>
      </c>
      <c r="C2298" s="7"/>
      <c r="D2298" s="7" t="s">
        <v>2296</v>
      </c>
      <c r="E2298" s="4" t="s">
        <v>2043</v>
      </c>
      <c r="F2298" s="5" t="s">
        <v>2193</v>
      </c>
      <c r="G2298" s="2">
        <v>243.65774566473988</v>
      </c>
      <c r="H2298" s="2" t="s">
        <v>5089</v>
      </c>
    </row>
    <row r="2299" spans="1:8" s="6" customFormat="1" ht="22.95" customHeight="1" outlineLevel="5" x14ac:dyDescent="0.2">
      <c r="A2299" s="4" t="s">
        <v>2043</v>
      </c>
      <c r="B2299" s="5" t="s">
        <v>2193</v>
      </c>
      <c r="C2299" s="7"/>
      <c r="D2299" s="7" t="s">
        <v>2297</v>
      </c>
      <c r="E2299" s="4" t="s">
        <v>2043</v>
      </c>
      <c r="F2299" s="5" t="s">
        <v>2193</v>
      </c>
      <c r="G2299" s="2">
        <v>1949.918947368421</v>
      </c>
      <c r="H2299" s="2" t="s">
        <v>5089</v>
      </c>
    </row>
    <row r="2300" spans="1:8" s="6" customFormat="1" ht="22.95" customHeight="1" outlineLevel="5" x14ac:dyDescent="0.2">
      <c r="A2300" s="4" t="s">
        <v>2043</v>
      </c>
      <c r="B2300" s="5" t="s">
        <v>2193</v>
      </c>
      <c r="C2300" s="7"/>
      <c r="D2300" s="7" t="s">
        <v>2298</v>
      </c>
      <c r="E2300" s="4" t="s">
        <v>2043</v>
      </c>
      <c r="F2300" s="5" t="s">
        <v>2193</v>
      </c>
      <c r="G2300" s="2">
        <v>1885.7494999999999</v>
      </c>
      <c r="H2300" s="2" t="s">
        <v>5089</v>
      </c>
    </row>
    <row r="2301" spans="1:8" s="6" customFormat="1" ht="10.95" customHeight="1" outlineLevel="5" x14ac:dyDescent="0.2">
      <c r="A2301" s="4" t="s">
        <v>2043</v>
      </c>
      <c r="B2301" s="5" t="s">
        <v>2193</v>
      </c>
      <c r="C2301" s="7"/>
      <c r="D2301" s="7" t="s">
        <v>2299</v>
      </c>
      <c r="E2301" s="4" t="s">
        <v>2043</v>
      </c>
      <c r="F2301" s="5" t="s">
        <v>2193</v>
      </c>
      <c r="G2301" s="2">
        <v>344.58168539325845</v>
      </c>
      <c r="H2301" s="2" t="s">
        <v>5089</v>
      </c>
    </row>
    <row r="2302" spans="1:8" s="6" customFormat="1" ht="10.95" customHeight="1" outlineLevel="5" x14ac:dyDescent="0.2">
      <c r="A2302" s="4" t="s">
        <v>2043</v>
      </c>
      <c r="B2302" s="5" t="s">
        <v>2193</v>
      </c>
      <c r="C2302" s="7"/>
      <c r="D2302" s="7" t="s">
        <v>2300</v>
      </c>
      <c r="E2302" s="4" t="s">
        <v>2043</v>
      </c>
      <c r="F2302" s="5" t="s">
        <v>2193</v>
      </c>
      <c r="G2302" s="2">
        <v>370.65490566037732</v>
      </c>
      <c r="H2302" s="2" t="s">
        <v>5089</v>
      </c>
    </row>
    <row r="2303" spans="1:8" s="6" customFormat="1" ht="10.95" customHeight="1" outlineLevel="5" x14ac:dyDescent="0.2">
      <c r="A2303" s="4" t="s">
        <v>2043</v>
      </c>
      <c r="B2303" s="5" t="s">
        <v>2193</v>
      </c>
      <c r="C2303" s="7"/>
      <c r="D2303" s="7" t="s">
        <v>2301</v>
      </c>
      <c r="E2303" s="4" t="s">
        <v>2043</v>
      </c>
      <c r="F2303" s="5" t="s">
        <v>2193</v>
      </c>
      <c r="G2303" s="2">
        <v>244.85773333333336</v>
      </c>
      <c r="H2303" s="2" t="s">
        <v>5089</v>
      </c>
    </row>
    <row r="2304" spans="1:8" s="6" customFormat="1" ht="10.95" customHeight="1" outlineLevel="5" x14ac:dyDescent="0.2">
      <c r="A2304" s="4" t="s">
        <v>2043</v>
      </c>
      <c r="B2304" s="5" t="s">
        <v>2193</v>
      </c>
      <c r="C2304" s="7"/>
      <c r="D2304" s="7" t="s">
        <v>2302</v>
      </c>
      <c r="E2304" s="4" t="s">
        <v>2043</v>
      </c>
      <c r="F2304" s="5" t="s">
        <v>2193</v>
      </c>
      <c r="G2304" s="2">
        <v>301.40267857142857</v>
      </c>
      <c r="H2304" s="2" t="s">
        <v>5089</v>
      </c>
    </row>
    <row r="2305" spans="1:8" s="6" customFormat="1" ht="10.95" customHeight="1" outlineLevel="5" x14ac:dyDescent="0.2">
      <c r="A2305" s="4" t="s">
        <v>2043</v>
      </c>
      <c r="B2305" s="5" t="s">
        <v>2193</v>
      </c>
      <c r="C2305" s="7"/>
      <c r="D2305" s="7" t="s">
        <v>2303</v>
      </c>
      <c r="E2305" s="4" t="s">
        <v>2043</v>
      </c>
      <c r="F2305" s="5" t="s">
        <v>2193</v>
      </c>
      <c r="G2305" s="2">
        <v>220</v>
      </c>
      <c r="H2305" s="2" t="s">
        <v>5089</v>
      </c>
    </row>
    <row r="2306" spans="1:8" s="6" customFormat="1" ht="10.95" customHeight="1" outlineLevel="5" x14ac:dyDescent="0.2">
      <c r="A2306" s="4" t="s">
        <v>2043</v>
      </c>
      <c r="B2306" s="5" t="s">
        <v>2193</v>
      </c>
      <c r="C2306" s="7"/>
      <c r="D2306" s="7" t="s">
        <v>2304</v>
      </c>
      <c r="E2306" s="4" t="s">
        <v>2043</v>
      </c>
      <c r="F2306" s="5" t="s">
        <v>2193</v>
      </c>
      <c r="G2306" s="2">
        <v>926.5</v>
      </c>
      <c r="H2306" s="2" t="s">
        <v>5089</v>
      </c>
    </row>
    <row r="2307" spans="1:8" s="6" customFormat="1" ht="10.95" customHeight="1" outlineLevel="5" x14ac:dyDescent="0.2">
      <c r="A2307" s="4" t="s">
        <v>2043</v>
      </c>
      <c r="B2307" s="5" t="s">
        <v>2193</v>
      </c>
      <c r="C2307" s="7"/>
      <c r="D2307" s="7" t="s">
        <v>2305</v>
      </c>
      <c r="E2307" s="4" t="s">
        <v>2043</v>
      </c>
      <c r="F2307" s="5" t="s">
        <v>2193</v>
      </c>
      <c r="G2307" s="2">
        <v>264.12297697368422</v>
      </c>
      <c r="H2307" s="2" t="s">
        <v>5089</v>
      </c>
    </row>
    <row r="2308" spans="1:8" s="6" customFormat="1" ht="10.95" customHeight="1" outlineLevel="5" x14ac:dyDescent="0.2">
      <c r="A2308" s="4" t="s">
        <v>2043</v>
      </c>
      <c r="B2308" s="5" t="s">
        <v>2193</v>
      </c>
      <c r="C2308" s="7"/>
      <c r="D2308" s="7" t="s">
        <v>2306</v>
      </c>
      <c r="E2308" s="4" t="s">
        <v>2043</v>
      </c>
      <c r="F2308" s="5" t="s">
        <v>2193</v>
      </c>
      <c r="G2308" s="2">
        <v>176.23522012578619</v>
      </c>
      <c r="H2308" s="2" t="s">
        <v>5089</v>
      </c>
    </row>
    <row r="2309" spans="1:8" s="6" customFormat="1" ht="10.95" customHeight="1" outlineLevel="5" x14ac:dyDescent="0.2">
      <c r="A2309" s="4" t="s">
        <v>2043</v>
      </c>
      <c r="B2309" s="5" t="s">
        <v>2193</v>
      </c>
      <c r="C2309" s="7"/>
      <c r="D2309" s="7" t="s">
        <v>2307</v>
      </c>
      <c r="E2309" s="4" t="s">
        <v>2043</v>
      </c>
      <c r="F2309" s="5" t="s">
        <v>2193</v>
      </c>
      <c r="G2309" s="2">
        <v>1088</v>
      </c>
      <c r="H2309" s="2" t="s">
        <v>5089</v>
      </c>
    </row>
    <row r="2310" spans="1:8" s="6" customFormat="1" ht="10.95" customHeight="1" outlineLevel="5" x14ac:dyDescent="0.2">
      <c r="A2310" s="4" t="s">
        <v>2043</v>
      </c>
      <c r="B2310" s="5" t="s">
        <v>2193</v>
      </c>
      <c r="C2310" s="7"/>
      <c r="D2310" s="7" t="s">
        <v>2308</v>
      </c>
      <c r="E2310" s="4" t="s">
        <v>2043</v>
      </c>
      <c r="F2310" s="5" t="s">
        <v>2193</v>
      </c>
      <c r="G2310" s="2">
        <v>121.94389438943894</v>
      </c>
      <c r="H2310" s="2" t="s">
        <v>5089</v>
      </c>
    </row>
    <row r="2311" spans="1:8" s="6" customFormat="1" ht="10.95" customHeight="1" outlineLevel="5" x14ac:dyDescent="0.2">
      <c r="A2311" s="4" t="s">
        <v>2043</v>
      </c>
      <c r="B2311" s="5" t="s">
        <v>2193</v>
      </c>
      <c r="C2311" s="7"/>
      <c r="D2311" s="7" t="s">
        <v>2309</v>
      </c>
      <c r="E2311" s="4" t="s">
        <v>2043</v>
      </c>
      <c r="F2311" s="5" t="s">
        <v>2193</v>
      </c>
      <c r="G2311" s="2">
        <v>150</v>
      </c>
      <c r="H2311" s="2" t="s">
        <v>5089</v>
      </c>
    </row>
    <row r="2312" spans="1:8" s="6" customFormat="1" ht="10.95" customHeight="1" outlineLevel="5" x14ac:dyDescent="0.2">
      <c r="A2312" s="4" t="s">
        <v>2043</v>
      </c>
      <c r="B2312" s="5" t="s">
        <v>2193</v>
      </c>
      <c r="C2312" s="7"/>
      <c r="D2312" s="7" t="s">
        <v>2310</v>
      </c>
      <c r="E2312" s="4" t="s">
        <v>2043</v>
      </c>
      <c r="F2312" s="5" t="s">
        <v>2193</v>
      </c>
      <c r="G2312" s="2">
        <v>314.92900000000003</v>
      </c>
      <c r="H2312" s="2" t="s">
        <v>5089</v>
      </c>
    </row>
    <row r="2313" spans="1:8" s="6" customFormat="1" ht="10.95" customHeight="1" outlineLevel="5" x14ac:dyDescent="0.2">
      <c r="A2313" s="4" t="s">
        <v>2043</v>
      </c>
      <c r="B2313" s="5" t="s">
        <v>2193</v>
      </c>
      <c r="C2313" s="7"/>
      <c r="D2313" s="7" t="s">
        <v>2311</v>
      </c>
      <c r="E2313" s="4" t="s">
        <v>2043</v>
      </c>
      <c r="F2313" s="5" t="s">
        <v>2193</v>
      </c>
      <c r="G2313" s="2">
        <v>210</v>
      </c>
      <c r="H2313" s="2" t="s">
        <v>5089</v>
      </c>
    </row>
    <row r="2314" spans="1:8" s="6" customFormat="1" ht="22.95" customHeight="1" outlineLevel="5" x14ac:dyDescent="0.2">
      <c r="A2314" s="4" t="s">
        <v>2043</v>
      </c>
      <c r="B2314" s="5" t="s">
        <v>2193</v>
      </c>
      <c r="C2314" s="7"/>
      <c r="D2314" s="7" t="s">
        <v>2312</v>
      </c>
      <c r="E2314" s="4" t="s">
        <v>2043</v>
      </c>
      <c r="F2314" s="5" t="s">
        <v>2193</v>
      </c>
      <c r="G2314" s="2">
        <v>1274.3018181818181</v>
      </c>
      <c r="H2314" s="2" t="s">
        <v>5089</v>
      </c>
    </row>
    <row r="2315" spans="1:8" s="6" customFormat="1" ht="10.95" customHeight="1" outlineLevel="5" x14ac:dyDescent="0.2">
      <c r="A2315" s="4" t="s">
        <v>2043</v>
      </c>
      <c r="B2315" s="5" t="s">
        <v>2193</v>
      </c>
      <c r="C2315" s="7"/>
      <c r="D2315" s="7" t="s">
        <v>2313</v>
      </c>
      <c r="E2315" s="4" t="s">
        <v>2043</v>
      </c>
      <c r="F2315" s="5" t="s">
        <v>2193</v>
      </c>
      <c r="G2315" s="2">
        <v>179.56467105263158</v>
      </c>
      <c r="H2315" s="2" t="s">
        <v>5089</v>
      </c>
    </row>
    <row r="2316" spans="1:8" s="6" customFormat="1" ht="10.95" customHeight="1" outlineLevel="5" x14ac:dyDescent="0.2">
      <c r="A2316" s="4" t="s">
        <v>2043</v>
      </c>
      <c r="B2316" s="5" t="s">
        <v>2193</v>
      </c>
      <c r="C2316" s="7"/>
      <c r="D2316" s="7" t="s">
        <v>2314</v>
      </c>
      <c r="E2316" s="4" t="s">
        <v>2043</v>
      </c>
      <c r="F2316" s="5" t="s">
        <v>2193</v>
      </c>
      <c r="G2316" s="2">
        <v>219.49348993288589</v>
      </c>
      <c r="H2316" s="2" t="s">
        <v>5089</v>
      </c>
    </row>
    <row r="2317" spans="1:8" s="6" customFormat="1" ht="22.95" customHeight="1" outlineLevel="5" x14ac:dyDescent="0.2">
      <c r="A2317" s="4" t="s">
        <v>2043</v>
      </c>
      <c r="B2317" s="5" t="s">
        <v>2193</v>
      </c>
      <c r="C2317" s="7"/>
      <c r="D2317" s="7" t="s">
        <v>2315</v>
      </c>
      <c r="E2317" s="4" t="s">
        <v>2043</v>
      </c>
      <c r="F2317" s="5" t="s">
        <v>2193</v>
      </c>
      <c r="G2317" s="2">
        <v>1497.0082758620688</v>
      </c>
      <c r="H2317" s="2" t="s">
        <v>5089</v>
      </c>
    </row>
    <row r="2318" spans="1:8" s="6" customFormat="1" ht="10.95" customHeight="1" outlineLevel="5" x14ac:dyDescent="0.2">
      <c r="A2318" s="4" t="s">
        <v>2043</v>
      </c>
      <c r="B2318" s="5" t="s">
        <v>2193</v>
      </c>
      <c r="C2318" s="7"/>
      <c r="D2318" s="7" t="s">
        <v>2316</v>
      </c>
      <c r="E2318" s="4" t="s">
        <v>2043</v>
      </c>
      <c r="F2318" s="5" t="s">
        <v>2193</v>
      </c>
      <c r="G2318" s="2">
        <v>230.61016129032257</v>
      </c>
      <c r="H2318" s="2" t="s">
        <v>5089</v>
      </c>
    </row>
    <row r="2319" spans="1:8" s="6" customFormat="1" ht="10.95" customHeight="1" outlineLevel="5" x14ac:dyDescent="0.2">
      <c r="A2319" s="4" t="s">
        <v>2043</v>
      </c>
      <c r="B2319" s="5" t="s">
        <v>2193</v>
      </c>
      <c r="C2319" s="7"/>
      <c r="D2319" s="7" t="s">
        <v>2317</v>
      </c>
      <c r="E2319" s="4" t="s">
        <v>2043</v>
      </c>
      <c r="F2319" s="5" t="s">
        <v>2193</v>
      </c>
      <c r="G2319" s="2">
        <v>342.77174418604648</v>
      </c>
      <c r="H2319" s="2" t="s">
        <v>5089</v>
      </c>
    </row>
    <row r="2320" spans="1:8" s="6" customFormat="1" ht="10.95" customHeight="1" outlineLevel="5" x14ac:dyDescent="0.2">
      <c r="A2320" s="4" t="s">
        <v>2043</v>
      </c>
      <c r="B2320" s="5" t="s">
        <v>2193</v>
      </c>
      <c r="C2320" s="7"/>
      <c r="D2320" s="7" t="s">
        <v>2318</v>
      </c>
      <c r="E2320" s="4" t="s">
        <v>2043</v>
      </c>
      <c r="F2320" s="5" t="s">
        <v>2193</v>
      </c>
      <c r="G2320" s="2">
        <v>220.7292817679558</v>
      </c>
      <c r="H2320" s="2" t="s">
        <v>5089</v>
      </c>
    </row>
    <row r="2321" spans="1:8" s="6" customFormat="1" ht="10.95" customHeight="1" outlineLevel="5" x14ac:dyDescent="0.2">
      <c r="A2321" s="4" t="s">
        <v>2043</v>
      </c>
      <c r="B2321" s="5" t="s">
        <v>2193</v>
      </c>
      <c r="C2321" s="7"/>
      <c r="D2321" s="7" t="s">
        <v>2319</v>
      </c>
      <c r="E2321" s="4" t="s">
        <v>2043</v>
      </c>
      <c r="F2321" s="5" t="s">
        <v>2193</v>
      </c>
      <c r="G2321" s="2">
        <v>320</v>
      </c>
      <c r="H2321" s="2" t="s">
        <v>5089</v>
      </c>
    </row>
    <row r="2322" spans="1:8" s="6" customFormat="1" ht="10.95" customHeight="1" outlineLevel="5" x14ac:dyDescent="0.2">
      <c r="A2322" s="4" t="s">
        <v>2043</v>
      </c>
      <c r="B2322" s="5" t="s">
        <v>2193</v>
      </c>
      <c r="C2322" s="7"/>
      <c r="D2322" s="7" t="s">
        <v>2320</v>
      </c>
      <c r="E2322" s="4" t="s">
        <v>2043</v>
      </c>
      <c r="F2322" s="5" t="s">
        <v>2193</v>
      </c>
      <c r="G2322" s="2">
        <v>1079.5</v>
      </c>
      <c r="H2322" s="2" t="s">
        <v>5089</v>
      </c>
    </row>
    <row r="2323" spans="1:8" s="6" customFormat="1" ht="10.95" customHeight="1" outlineLevel="5" x14ac:dyDescent="0.2">
      <c r="A2323" s="4" t="s">
        <v>2043</v>
      </c>
      <c r="B2323" s="5" t="s">
        <v>2193</v>
      </c>
      <c r="C2323" s="7"/>
      <c r="D2323" s="7" t="s">
        <v>2321</v>
      </c>
      <c r="E2323" s="4" t="s">
        <v>2043</v>
      </c>
      <c r="F2323" s="5" t="s">
        <v>2193</v>
      </c>
      <c r="G2323" s="2">
        <v>233.86231884057972</v>
      </c>
      <c r="H2323" s="2" t="s">
        <v>5089</v>
      </c>
    </row>
    <row r="2324" spans="1:8" s="6" customFormat="1" ht="22.95" customHeight="1" outlineLevel="5" x14ac:dyDescent="0.2">
      <c r="A2324" s="4" t="s">
        <v>2043</v>
      </c>
      <c r="B2324" s="5" t="s">
        <v>2193</v>
      </c>
      <c r="C2324" s="7"/>
      <c r="D2324" s="7" t="s">
        <v>2322</v>
      </c>
      <c r="E2324" s="4" t="s">
        <v>2043</v>
      </c>
      <c r="F2324" s="5" t="s">
        <v>2193</v>
      </c>
      <c r="G2324" s="2">
        <v>2246</v>
      </c>
      <c r="H2324" s="2" t="s">
        <v>5089</v>
      </c>
    </row>
    <row r="2325" spans="1:8" s="6" customFormat="1" ht="10.95" customHeight="1" outlineLevel="5" x14ac:dyDescent="0.2">
      <c r="A2325" s="4" t="s">
        <v>2043</v>
      </c>
      <c r="B2325" s="5" t="s">
        <v>2193</v>
      </c>
      <c r="C2325" s="7"/>
      <c r="D2325" s="7" t="s">
        <v>2323</v>
      </c>
      <c r="E2325" s="4" t="s">
        <v>2043</v>
      </c>
      <c r="F2325" s="5" t="s">
        <v>2193</v>
      </c>
      <c r="G2325" s="2">
        <v>145.83634146341464</v>
      </c>
      <c r="H2325" s="2" t="s">
        <v>5089</v>
      </c>
    </row>
    <row r="2326" spans="1:8" s="6" customFormat="1" ht="10.95" customHeight="1" outlineLevel="5" x14ac:dyDescent="0.2">
      <c r="A2326" s="4" t="s">
        <v>2043</v>
      </c>
      <c r="B2326" s="5" t="s">
        <v>2193</v>
      </c>
      <c r="C2326" s="7"/>
      <c r="D2326" s="7" t="s">
        <v>2324</v>
      </c>
      <c r="E2326" s="4" t="s">
        <v>2043</v>
      </c>
      <c r="F2326" s="5" t="s">
        <v>2193</v>
      </c>
      <c r="G2326" s="2">
        <v>180</v>
      </c>
      <c r="H2326" s="2" t="s">
        <v>5089</v>
      </c>
    </row>
    <row r="2327" spans="1:8" s="6" customFormat="1" ht="10.95" customHeight="1" outlineLevel="5" x14ac:dyDescent="0.2">
      <c r="A2327" s="4" t="s">
        <v>2043</v>
      </c>
      <c r="B2327" s="5" t="s">
        <v>2193</v>
      </c>
      <c r="C2327" s="7"/>
      <c r="D2327" s="7" t="s">
        <v>2325</v>
      </c>
      <c r="E2327" s="4" t="s">
        <v>2043</v>
      </c>
      <c r="F2327" s="5" t="s">
        <v>2193</v>
      </c>
      <c r="G2327" s="2">
        <v>180</v>
      </c>
      <c r="H2327" s="2" t="s">
        <v>5089</v>
      </c>
    </row>
    <row r="2328" spans="1:8" s="6" customFormat="1" ht="10.95" customHeight="1" outlineLevel="5" x14ac:dyDescent="0.2">
      <c r="A2328" s="4" t="s">
        <v>2043</v>
      </c>
      <c r="B2328" s="5" t="s">
        <v>2193</v>
      </c>
      <c r="C2328" s="7"/>
      <c r="D2328" s="7" t="s">
        <v>2326</v>
      </c>
      <c r="E2328" s="4" t="s">
        <v>2043</v>
      </c>
      <c r="F2328" s="5" t="s">
        <v>2193</v>
      </c>
      <c r="G2328" s="2">
        <v>2608.4375</v>
      </c>
      <c r="H2328" s="2" t="s">
        <v>5089</v>
      </c>
    </row>
    <row r="2329" spans="1:8" s="6" customFormat="1" ht="22.95" customHeight="1" outlineLevel="5" x14ac:dyDescent="0.2">
      <c r="A2329" s="4" t="s">
        <v>2043</v>
      </c>
      <c r="B2329" s="5" t="s">
        <v>2193</v>
      </c>
      <c r="C2329" s="7"/>
      <c r="D2329" s="7" t="s">
        <v>2327</v>
      </c>
      <c r="E2329" s="4" t="s">
        <v>2043</v>
      </c>
      <c r="F2329" s="5" t="s">
        <v>2193</v>
      </c>
      <c r="G2329" s="2">
        <v>3132</v>
      </c>
      <c r="H2329" s="2" t="s">
        <v>5089</v>
      </c>
    </row>
    <row r="2330" spans="1:8" s="6" customFormat="1" ht="10.95" customHeight="1" outlineLevel="5" x14ac:dyDescent="0.2">
      <c r="A2330" s="4" t="s">
        <v>2043</v>
      </c>
      <c r="B2330" s="5" t="s">
        <v>2193</v>
      </c>
      <c r="C2330" s="7"/>
      <c r="D2330" s="7" t="s">
        <v>2328</v>
      </c>
      <c r="E2330" s="4" t="s">
        <v>2043</v>
      </c>
      <c r="F2330" s="5" t="s">
        <v>2193</v>
      </c>
      <c r="G2330" s="2">
        <v>198.62872340425534</v>
      </c>
      <c r="H2330" s="2" t="s">
        <v>5089</v>
      </c>
    </row>
    <row r="2331" spans="1:8" s="6" customFormat="1" ht="10.95" customHeight="1" outlineLevel="5" x14ac:dyDescent="0.2">
      <c r="A2331" s="4" t="s">
        <v>2043</v>
      </c>
      <c r="B2331" s="5" t="s">
        <v>2193</v>
      </c>
      <c r="C2331" s="7"/>
      <c r="D2331" s="7" t="s">
        <v>2329</v>
      </c>
      <c r="E2331" s="4" t="s">
        <v>2043</v>
      </c>
      <c r="F2331" s="5" t="s">
        <v>2193</v>
      </c>
      <c r="G2331" s="2">
        <v>456.67654545454542</v>
      </c>
      <c r="H2331" s="2" t="s">
        <v>5089</v>
      </c>
    </row>
    <row r="2332" spans="1:8" s="6" customFormat="1" ht="10.95" customHeight="1" outlineLevel="5" x14ac:dyDescent="0.2">
      <c r="A2332" s="4" t="s">
        <v>2043</v>
      </c>
      <c r="B2332" s="5" t="s">
        <v>2193</v>
      </c>
      <c r="C2332" s="7"/>
      <c r="D2332" s="7" t="s">
        <v>2330</v>
      </c>
      <c r="E2332" s="4" t="s">
        <v>2043</v>
      </c>
      <c r="F2332" s="5" t="s">
        <v>2193</v>
      </c>
      <c r="G2332" s="2">
        <v>235.95011235955059</v>
      </c>
      <c r="H2332" s="2" t="s">
        <v>5089</v>
      </c>
    </row>
    <row r="2333" spans="1:8" s="6" customFormat="1" ht="10.95" customHeight="1" outlineLevel="5" x14ac:dyDescent="0.2">
      <c r="A2333" s="4" t="s">
        <v>2043</v>
      </c>
      <c r="B2333" s="5" t="s">
        <v>2193</v>
      </c>
      <c r="C2333" s="7"/>
      <c r="D2333" s="7" t="s">
        <v>2331</v>
      </c>
      <c r="E2333" s="4" t="s">
        <v>2043</v>
      </c>
      <c r="F2333" s="5" t="s">
        <v>2193</v>
      </c>
      <c r="G2333" s="2">
        <v>2167.5</v>
      </c>
      <c r="H2333" s="2" t="s">
        <v>5089</v>
      </c>
    </row>
    <row r="2334" spans="1:8" s="6" customFormat="1" ht="10.95" customHeight="1" outlineLevel="5" x14ac:dyDescent="0.2">
      <c r="A2334" s="4" t="s">
        <v>2043</v>
      </c>
      <c r="B2334" s="5" t="s">
        <v>2193</v>
      </c>
      <c r="C2334" s="7"/>
      <c r="D2334" s="7" t="s">
        <v>2332</v>
      </c>
      <c r="E2334" s="4" t="s">
        <v>2043</v>
      </c>
      <c r="F2334" s="5" t="s">
        <v>2193</v>
      </c>
      <c r="G2334" s="2">
        <v>250</v>
      </c>
      <c r="H2334" s="2" t="s">
        <v>5089</v>
      </c>
    </row>
    <row r="2335" spans="1:8" s="6" customFormat="1" ht="22.95" customHeight="1" outlineLevel="5" x14ac:dyDescent="0.2">
      <c r="A2335" s="4" t="s">
        <v>2043</v>
      </c>
      <c r="B2335" s="5" t="s">
        <v>2193</v>
      </c>
      <c r="C2335" s="7"/>
      <c r="D2335" s="7" t="s">
        <v>2333</v>
      </c>
      <c r="E2335" s="4" t="s">
        <v>2043</v>
      </c>
      <c r="F2335" s="5" t="s">
        <v>2193</v>
      </c>
      <c r="G2335" s="2">
        <v>2878.4883333333332</v>
      </c>
      <c r="H2335" s="2" t="s">
        <v>5089</v>
      </c>
    </row>
    <row r="2336" spans="1:8" s="6" customFormat="1" ht="10.95" customHeight="1" outlineLevel="5" x14ac:dyDescent="0.2">
      <c r="A2336" s="4" t="s">
        <v>2043</v>
      </c>
      <c r="B2336" s="5" t="s">
        <v>2193</v>
      </c>
      <c r="C2336" s="7"/>
      <c r="D2336" s="7" t="s">
        <v>2334</v>
      </c>
      <c r="E2336" s="4" t="s">
        <v>2043</v>
      </c>
      <c r="F2336" s="5" t="s">
        <v>2193</v>
      </c>
      <c r="G2336" s="2">
        <v>250</v>
      </c>
      <c r="H2336" s="2" t="s">
        <v>5089</v>
      </c>
    </row>
    <row r="2337" spans="1:8" s="6" customFormat="1" ht="10.95" customHeight="1" outlineLevel="5" x14ac:dyDescent="0.2">
      <c r="A2337" s="4" t="s">
        <v>2043</v>
      </c>
      <c r="B2337" s="5" t="s">
        <v>2193</v>
      </c>
      <c r="C2337" s="7"/>
      <c r="D2337" s="7" t="s">
        <v>2335</v>
      </c>
      <c r="E2337" s="4" t="s">
        <v>2043</v>
      </c>
      <c r="F2337" s="5" t="s">
        <v>2193</v>
      </c>
      <c r="G2337" s="2">
        <v>292.62893939393939</v>
      </c>
      <c r="H2337" s="2" t="s">
        <v>5089</v>
      </c>
    </row>
    <row r="2338" spans="1:8" s="6" customFormat="1" ht="22.95" customHeight="1" outlineLevel="5" x14ac:dyDescent="0.2">
      <c r="A2338" s="4" t="s">
        <v>2043</v>
      </c>
      <c r="B2338" s="5" t="s">
        <v>2193</v>
      </c>
      <c r="C2338" s="7"/>
      <c r="D2338" s="7" t="s">
        <v>2336</v>
      </c>
      <c r="E2338" s="4" t="s">
        <v>2043</v>
      </c>
      <c r="F2338" s="5" t="s">
        <v>2193</v>
      </c>
      <c r="G2338" s="2">
        <v>1067.98</v>
      </c>
      <c r="H2338" s="2" t="s">
        <v>5089</v>
      </c>
    </row>
    <row r="2339" spans="1:8" s="6" customFormat="1" ht="22.95" customHeight="1" outlineLevel="5" x14ac:dyDescent="0.2">
      <c r="A2339" s="4" t="s">
        <v>2043</v>
      </c>
      <c r="B2339" s="5" t="s">
        <v>2193</v>
      </c>
      <c r="C2339" s="7"/>
      <c r="D2339" s="7" t="s">
        <v>2337</v>
      </c>
      <c r="E2339" s="4" t="s">
        <v>2043</v>
      </c>
      <c r="F2339" s="5" t="s">
        <v>2193</v>
      </c>
      <c r="G2339" s="2">
        <v>1345.4690476190476</v>
      </c>
      <c r="H2339" s="2" t="s">
        <v>5089</v>
      </c>
    </row>
    <row r="2340" spans="1:8" s="6" customFormat="1" ht="22.95" customHeight="1" outlineLevel="5" x14ac:dyDescent="0.2">
      <c r="A2340" s="4" t="s">
        <v>2043</v>
      </c>
      <c r="B2340" s="5" t="s">
        <v>2193</v>
      </c>
      <c r="C2340" s="7"/>
      <c r="D2340" s="7" t="s">
        <v>2338</v>
      </c>
      <c r="E2340" s="4" t="s">
        <v>2043</v>
      </c>
      <c r="F2340" s="5" t="s">
        <v>2193</v>
      </c>
      <c r="G2340" s="2">
        <v>833</v>
      </c>
      <c r="H2340" s="2" t="s">
        <v>5089</v>
      </c>
    </row>
    <row r="2341" spans="1:8" s="6" customFormat="1" ht="10.95" customHeight="1" outlineLevel="5" x14ac:dyDescent="0.2">
      <c r="A2341" s="4" t="s">
        <v>2043</v>
      </c>
      <c r="B2341" s="5" t="s">
        <v>2193</v>
      </c>
      <c r="C2341" s="7"/>
      <c r="D2341" s="7" t="s">
        <v>2339</v>
      </c>
      <c r="E2341" s="4" t="s">
        <v>2043</v>
      </c>
      <c r="F2341" s="5" t="s">
        <v>2193</v>
      </c>
      <c r="G2341" s="2">
        <v>190</v>
      </c>
      <c r="H2341" s="2" t="s">
        <v>5089</v>
      </c>
    </row>
    <row r="2342" spans="1:8" s="6" customFormat="1" ht="10.95" customHeight="1" outlineLevel="5" x14ac:dyDescent="0.2">
      <c r="A2342" s="4" t="s">
        <v>2043</v>
      </c>
      <c r="B2342" s="5" t="s">
        <v>2193</v>
      </c>
      <c r="C2342" s="7"/>
      <c r="D2342" s="7" t="s">
        <v>2340</v>
      </c>
      <c r="E2342" s="4" t="s">
        <v>2043</v>
      </c>
      <c r="F2342" s="5" t="s">
        <v>2193</v>
      </c>
      <c r="G2342" s="2">
        <v>293.51346153846157</v>
      </c>
      <c r="H2342" s="2" t="s">
        <v>5089</v>
      </c>
    </row>
    <row r="2343" spans="1:8" s="6" customFormat="1" ht="10.95" customHeight="1" outlineLevel="5" x14ac:dyDescent="0.2">
      <c r="A2343" s="4" t="s">
        <v>2043</v>
      </c>
      <c r="B2343" s="5" t="s">
        <v>2193</v>
      </c>
      <c r="C2343" s="7"/>
      <c r="D2343" s="7" t="s">
        <v>2341</v>
      </c>
      <c r="E2343" s="4" t="s">
        <v>2043</v>
      </c>
      <c r="F2343" s="5" t="s">
        <v>2193</v>
      </c>
      <c r="G2343" s="2">
        <v>400</v>
      </c>
      <c r="H2343" s="2" t="s">
        <v>5089</v>
      </c>
    </row>
    <row r="2344" spans="1:8" s="6" customFormat="1" ht="10.95" customHeight="1" outlineLevel="5" x14ac:dyDescent="0.2">
      <c r="A2344" s="4" t="s">
        <v>2043</v>
      </c>
      <c r="B2344" s="5" t="s">
        <v>2193</v>
      </c>
      <c r="C2344" s="7"/>
      <c r="D2344" s="7" t="s">
        <v>2342</v>
      </c>
      <c r="E2344" s="4" t="s">
        <v>2043</v>
      </c>
      <c r="F2344" s="5" t="s">
        <v>2193</v>
      </c>
      <c r="G2344" s="2">
        <v>185.18684210526317</v>
      </c>
      <c r="H2344" s="2" t="s">
        <v>5089</v>
      </c>
    </row>
    <row r="2345" spans="1:8" s="6" customFormat="1" ht="22.95" customHeight="1" outlineLevel="5" x14ac:dyDescent="0.2">
      <c r="A2345" s="4" t="s">
        <v>2043</v>
      </c>
      <c r="B2345" s="5" t="s">
        <v>2193</v>
      </c>
      <c r="C2345" s="7"/>
      <c r="D2345" s="7" t="s">
        <v>2343</v>
      </c>
      <c r="E2345" s="4" t="s">
        <v>2043</v>
      </c>
      <c r="F2345" s="5" t="s">
        <v>2193</v>
      </c>
      <c r="G2345" s="2">
        <v>2131.3333333333335</v>
      </c>
      <c r="H2345" s="2" t="s">
        <v>5089</v>
      </c>
    </row>
    <row r="2346" spans="1:8" s="6" customFormat="1" ht="22.95" customHeight="1" outlineLevel="5" x14ac:dyDescent="0.2">
      <c r="A2346" s="4" t="s">
        <v>2043</v>
      </c>
      <c r="B2346" s="5" t="s">
        <v>2193</v>
      </c>
      <c r="C2346" s="7"/>
      <c r="D2346" s="7" t="s">
        <v>2344</v>
      </c>
      <c r="E2346" s="4" t="s">
        <v>2043</v>
      </c>
      <c r="F2346" s="5" t="s">
        <v>2193</v>
      </c>
      <c r="G2346" s="2">
        <v>2732</v>
      </c>
      <c r="H2346" s="2" t="s">
        <v>5089</v>
      </c>
    </row>
    <row r="2347" spans="1:8" s="6" customFormat="1" ht="10.95" customHeight="1" outlineLevel="5" x14ac:dyDescent="0.2">
      <c r="A2347" s="4" t="s">
        <v>2043</v>
      </c>
      <c r="B2347" s="5" t="s">
        <v>2193</v>
      </c>
      <c r="C2347" s="7"/>
      <c r="D2347" s="7" t="s">
        <v>2345</v>
      </c>
      <c r="E2347" s="4" t="s">
        <v>2043</v>
      </c>
      <c r="F2347" s="5" t="s">
        <v>2193</v>
      </c>
      <c r="G2347" s="2">
        <v>248.96644736842106</v>
      </c>
      <c r="H2347" s="2" t="s">
        <v>5089</v>
      </c>
    </row>
    <row r="2348" spans="1:8" s="6" customFormat="1" ht="10.95" customHeight="1" outlineLevel="5" x14ac:dyDescent="0.2">
      <c r="A2348" s="4" t="s">
        <v>2043</v>
      </c>
      <c r="B2348" s="5" t="s">
        <v>2193</v>
      </c>
      <c r="C2348" s="7"/>
      <c r="D2348" s="7" t="s">
        <v>2346</v>
      </c>
      <c r="E2348" s="4" t="s">
        <v>2043</v>
      </c>
      <c r="F2348" s="5" t="s">
        <v>2193</v>
      </c>
      <c r="G2348" s="2">
        <v>320.20521739130436</v>
      </c>
      <c r="H2348" s="2" t="s">
        <v>5089</v>
      </c>
    </row>
    <row r="2349" spans="1:8" s="6" customFormat="1" ht="22.95" customHeight="1" outlineLevel="5" x14ac:dyDescent="0.2">
      <c r="A2349" s="4" t="s">
        <v>2043</v>
      </c>
      <c r="B2349" s="5" t="s">
        <v>2193</v>
      </c>
      <c r="C2349" s="7"/>
      <c r="D2349" s="7" t="s">
        <v>2347</v>
      </c>
      <c r="E2349" s="4" t="s">
        <v>2043</v>
      </c>
      <c r="F2349" s="5" t="s">
        <v>2193</v>
      </c>
      <c r="G2349" s="2">
        <v>833</v>
      </c>
      <c r="H2349" s="2" t="s">
        <v>5089</v>
      </c>
    </row>
    <row r="2350" spans="1:8" s="6" customFormat="1" ht="10.95" customHeight="1" outlineLevel="5" x14ac:dyDescent="0.2">
      <c r="A2350" s="4" t="s">
        <v>2043</v>
      </c>
      <c r="B2350" s="5" t="s">
        <v>2193</v>
      </c>
      <c r="C2350" s="7"/>
      <c r="D2350" s="7" t="s">
        <v>2348</v>
      </c>
      <c r="E2350" s="4" t="s">
        <v>2043</v>
      </c>
      <c r="F2350" s="5" t="s">
        <v>2193</v>
      </c>
      <c r="G2350" s="2">
        <v>208.1430612244898</v>
      </c>
      <c r="H2350" s="2" t="s">
        <v>5089</v>
      </c>
    </row>
    <row r="2351" spans="1:8" s="6" customFormat="1" ht="10.95" customHeight="1" outlineLevel="5" x14ac:dyDescent="0.2">
      <c r="A2351" s="4" t="s">
        <v>2043</v>
      </c>
      <c r="B2351" s="5" t="s">
        <v>2193</v>
      </c>
      <c r="C2351" s="7"/>
      <c r="D2351" s="7" t="s">
        <v>2349</v>
      </c>
      <c r="E2351" s="4" t="s">
        <v>2043</v>
      </c>
      <c r="F2351" s="5" t="s">
        <v>2193</v>
      </c>
      <c r="G2351" s="2">
        <v>2167.5</v>
      </c>
      <c r="H2351" s="2" t="s">
        <v>5089</v>
      </c>
    </row>
    <row r="2352" spans="1:8" s="6" customFormat="1" ht="10.95" customHeight="1" outlineLevel="5" x14ac:dyDescent="0.2">
      <c r="A2352" s="4" t="s">
        <v>2043</v>
      </c>
      <c r="B2352" s="5" t="s">
        <v>2193</v>
      </c>
      <c r="C2352" s="7"/>
      <c r="D2352" s="7" t="s">
        <v>2350</v>
      </c>
      <c r="E2352" s="4" t="s">
        <v>2043</v>
      </c>
      <c r="F2352" s="5" t="s">
        <v>2193</v>
      </c>
      <c r="G2352" s="2">
        <v>347.22034482758619</v>
      </c>
      <c r="H2352" s="2" t="s">
        <v>5089</v>
      </c>
    </row>
    <row r="2353" spans="1:8" s="6" customFormat="1" ht="10.95" customHeight="1" outlineLevel="5" x14ac:dyDescent="0.2">
      <c r="A2353" s="4" t="s">
        <v>2043</v>
      </c>
      <c r="B2353" s="5" t="s">
        <v>2193</v>
      </c>
      <c r="C2353" s="7"/>
      <c r="D2353" s="7" t="s">
        <v>2351</v>
      </c>
      <c r="E2353" s="4" t="s">
        <v>2043</v>
      </c>
      <c r="F2353" s="5" t="s">
        <v>2193</v>
      </c>
      <c r="G2353" s="2">
        <v>895.33400000000006</v>
      </c>
      <c r="H2353" s="2" t="s">
        <v>5089</v>
      </c>
    </row>
    <row r="2354" spans="1:8" s="6" customFormat="1" ht="10.95" customHeight="1" outlineLevel="5" x14ac:dyDescent="0.2">
      <c r="A2354" s="4" t="s">
        <v>2043</v>
      </c>
      <c r="B2354" s="5" t="s">
        <v>2193</v>
      </c>
      <c r="C2354" s="7"/>
      <c r="D2354" s="7" t="s">
        <v>2352</v>
      </c>
      <c r="E2354" s="4" t="s">
        <v>2043</v>
      </c>
      <c r="F2354" s="5" t="s">
        <v>2193</v>
      </c>
      <c r="G2354" s="2">
        <v>2080.3357575757577</v>
      </c>
      <c r="H2354" s="2" t="s">
        <v>5089</v>
      </c>
    </row>
    <row r="2355" spans="1:8" s="6" customFormat="1" ht="10.95" customHeight="1" outlineLevel="5" x14ac:dyDescent="0.2">
      <c r="A2355" s="4" t="s">
        <v>2043</v>
      </c>
      <c r="B2355" s="5" t="s">
        <v>2193</v>
      </c>
      <c r="C2355" s="7"/>
      <c r="D2355" s="7" t="s">
        <v>2353</v>
      </c>
      <c r="E2355" s="4" t="s">
        <v>2043</v>
      </c>
      <c r="F2355" s="5" t="s">
        <v>2193</v>
      </c>
      <c r="G2355" s="2">
        <v>135.04659090909092</v>
      </c>
      <c r="H2355" s="2" t="s">
        <v>5089</v>
      </c>
    </row>
    <row r="2356" spans="1:8" s="6" customFormat="1" ht="10.95" customHeight="1" outlineLevel="5" x14ac:dyDescent="0.2">
      <c r="A2356" s="4" t="s">
        <v>2043</v>
      </c>
      <c r="B2356" s="5" t="s">
        <v>2193</v>
      </c>
      <c r="C2356" s="7"/>
      <c r="D2356" s="7" t="s">
        <v>2354</v>
      </c>
      <c r="E2356" s="4" t="s">
        <v>2043</v>
      </c>
      <c r="F2356" s="5" t="s">
        <v>2193</v>
      </c>
      <c r="G2356" s="2">
        <v>157.83397849462364</v>
      </c>
      <c r="H2356" s="2" t="s">
        <v>5089</v>
      </c>
    </row>
    <row r="2357" spans="1:8" s="6" customFormat="1" ht="22.95" customHeight="1" outlineLevel="5" x14ac:dyDescent="0.2">
      <c r="A2357" s="4" t="s">
        <v>2043</v>
      </c>
      <c r="B2357" s="5" t="s">
        <v>2193</v>
      </c>
      <c r="C2357" s="7"/>
      <c r="D2357" s="7" t="s">
        <v>2355</v>
      </c>
      <c r="E2357" s="4" t="s">
        <v>2043</v>
      </c>
      <c r="F2357" s="5" t="s">
        <v>2193</v>
      </c>
      <c r="G2357" s="2">
        <v>1999</v>
      </c>
      <c r="H2357" s="2" t="s">
        <v>5089</v>
      </c>
    </row>
    <row r="2358" spans="1:8" s="6" customFormat="1" ht="22.95" customHeight="1" outlineLevel="5" x14ac:dyDescent="0.2">
      <c r="A2358" s="4" t="s">
        <v>2043</v>
      </c>
      <c r="B2358" s="5" t="s">
        <v>2193</v>
      </c>
      <c r="C2358" s="7"/>
      <c r="D2358" s="7" t="s">
        <v>2356</v>
      </c>
      <c r="E2358" s="4" t="s">
        <v>2043</v>
      </c>
      <c r="F2358" s="5" t="s">
        <v>2193</v>
      </c>
      <c r="G2358" s="2">
        <v>1713</v>
      </c>
      <c r="H2358" s="2" t="s">
        <v>5089</v>
      </c>
    </row>
    <row r="2359" spans="1:8" s="6" customFormat="1" ht="10.95" customHeight="1" outlineLevel="5" x14ac:dyDescent="0.2">
      <c r="A2359" s="4" t="s">
        <v>2043</v>
      </c>
      <c r="B2359" s="5" t="s">
        <v>2193</v>
      </c>
      <c r="C2359" s="7"/>
      <c r="D2359" s="7" t="s">
        <v>2357</v>
      </c>
      <c r="E2359" s="4" t="s">
        <v>2043</v>
      </c>
      <c r="F2359" s="5" t="s">
        <v>2193</v>
      </c>
      <c r="G2359" s="2">
        <v>199.01208333333332</v>
      </c>
      <c r="H2359" s="2" t="s">
        <v>5089</v>
      </c>
    </row>
    <row r="2360" spans="1:8" s="6" customFormat="1" ht="10.95" customHeight="1" outlineLevel="5" x14ac:dyDescent="0.2">
      <c r="A2360" s="4" t="s">
        <v>2043</v>
      </c>
      <c r="B2360" s="5" t="s">
        <v>2193</v>
      </c>
      <c r="C2360" s="7"/>
      <c r="D2360" s="7" t="s">
        <v>2358</v>
      </c>
      <c r="E2360" s="4" t="s">
        <v>2043</v>
      </c>
      <c r="F2360" s="5" t="s">
        <v>2193</v>
      </c>
      <c r="G2360" s="2">
        <v>130</v>
      </c>
      <c r="H2360" s="2" t="s">
        <v>5089</v>
      </c>
    </row>
    <row r="2361" spans="1:8" s="6" customFormat="1" ht="22.95" customHeight="1" outlineLevel="5" x14ac:dyDescent="0.2">
      <c r="A2361" s="4" t="s">
        <v>2043</v>
      </c>
      <c r="B2361" s="5" t="s">
        <v>2193</v>
      </c>
      <c r="C2361" s="7"/>
      <c r="D2361" s="7" t="s">
        <v>2359</v>
      </c>
      <c r="E2361" s="4" t="s">
        <v>2043</v>
      </c>
      <c r="F2361" s="5" t="s">
        <v>2193</v>
      </c>
      <c r="G2361" s="2">
        <v>1785</v>
      </c>
      <c r="H2361" s="2" t="s">
        <v>5089</v>
      </c>
    </row>
    <row r="2362" spans="1:8" s="6" customFormat="1" ht="22.95" customHeight="1" outlineLevel="5" x14ac:dyDescent="0.2">
      <c r="A2362" s="4" t="s">
        <v>2043</v>
      </c>
      <c r="B2362" s="5" t="s">
        <v>2193</v>
      </c>
      <c r="C2362" s="7"/>
      <c r="D2362" s="7" t="s">
        <v>2360</v>
      </c>
      <c r="E2362" s="4" t="s">
        <v>2043</v>
      </c>
      <c r="F2362" s="5" t="s">
        <v>2193</v>
      </c>
      <c r="G2362" s="2">
        <v>1045.5</v>
      </c>
      <c r="H2362" s="2" t="s">
        <v>5089</v>
      </c>
    </row>
    <row r="2363" spans="1:8" s="6" customFormat="1" ht="22.95" customHeight="1" outlineLevel="5" x14ac:dyDescent="0.2">
      <c r="A2363" s="4" t="s">
        <v>2043</v>
      </c>
      <c r="B2363" s="5" t="s">
        <v>2193</v>
      </c>
      <c r="C2363" s="7"/>
      <c r="D2363" s="7" t="s">
        <v>2361</v>
      </c>
      <c r="E2363" s="4" t="s">
        <v>2043</v>
      </c>
      <c r="F2363" s="5" t="s">
        <v>2193</v>
      </c>
      <c r="G2363" s="2">
        <v>1478.0081818181818</v>
      </c>
      <c r="H2363" s="2" t="s">
        <v>5089</v>
      </c>
    </row>
    <row r="2364" spans="1:8" s="6" customFormat="1" ht="22.95" customHeight="1" outlineLevel="5" x14ac:dyDescent="0.2">
      <c r="A2364" s="4" t="s">
        <v>2043</v>
      </c>
      <c r="B2364" s="5" t="s">
        <v>2193</v>
      </c>
      <c r="C2364" s="7"/>
      <c r="D2364" s="7" t="s">
        <v>2362</v>
      </c>
      <c r="E2364" s="4" t="s">
        <v>2043</v>
      </c>
      <c r="F2364" s="5" t="s">
        <v>2193</v>
      </c>
      <c r="G2364" s="2">
        <v>1111.97</v>
      </c>
      <c r="H2364" s="2" t="s">
        <v>5089</v>
      </c>
    </row>
    <row r="2365" spans="1:8" s="6" customFormat="1" ht="10.95" customHeight="1" outlineLevel="5" x14ac:dyDescent="0.2">
      <c r="A2365" s="4" t="s">
        <v>2043</v>
      </c>
      <c r="B2365" s="5" t="s">
        <v>2193</v>
      </c>
      <c r="C2365" s="7"/>
      <c r="D2365" s="7" t="s">
        <v>2363</v>
      </c>
      <c r="E2365" s="4" t="s">
        <v>2043</v>
      </c>
      <c r="F2365" s="5" t="s">
        <v>2193</v>
      </c>
      <c r="G2365" s="2">
        <v>2218.5</v>
      </c>
      <c r="H2365" s="2" t="s">
        <v>5089</v>
      </c>
    </row>
    <row r="2366" spans="1:8" s="6" customFormat="1" ht="10.95" customHeight="1" outlineLevel="5" x14ac:dyDescent="0.2">
      <c r="A2366" s="4" t="s">
        <v>2043</v>
      </c>
      <c r="B2366" s="5" t="s">
        <v>2193</v>
      </c>
      <c r="C2366" s="7"/>
      <c r="D2366" s="7" t="s">
        <v>2364</v>
      </c>
      <c r="E2366" s="4" t="s">
        <v>2043</v>
      </c>
      <c r="F2366" s="5" t="s">
        <v>2193</v>
      </c>
      <c r="G2366" s="2">
        <v>200</v>
      </c>
      <c r="H2366" s="2" t="s">
        <v>5089</v>
      </c>
    </row>
    <row r="2367" spans="1:8" s="6" customFormat="1" ht="22.95" customHeight="1" outlineLevel="5" x14ac:dyDescent="0.2">
      <c r="A2367" s="4" t="s">
        <v>2043</v>
      </c>
      <c r="B2367" s="5" t="s">
        <v>2193</v>
      </c>
      <c r="C2367" s="7"/>
      <c r="D2367" s="7" t="s">
        <v>2365</v>
      </c>
      <c r="E2367" s="4" t="s">
        <v>2043</v>
      </c>
      <c r="F2367" s="5" t="s">
        <v>2193</v>
      </c>
      <c r="G2367" s="2">
        <v>1353.45</v>
      </c>
      <c r="H2367" s="2" t="s">
        <v>5089</v>
      </c>
    </row>
    <row r="2368" spans="1:8" s="6" customFormat="1" ht="10.95" customHeight="1" outlineLevel="5" x14ac:dyDescent="0.2">
      <c r="A2368" s="4" t="s">
        <v>2043</v>
      </c>
      <c r="B2368" s="5" t="s">
        <v>2193</v>
      </c>
      <c r="C2368" s="7"/>
      <c r="D2368" s="7" t="s">
        <v>2366</v>
      </c>
      <c r="E2368" s="4" t="s">
        <v>2043</v>
      </c>
      <c r="F2368" s="5" t="s">
        <v>2193</v>
      </c>
      <c r="G2368" s="2">
        <v>2312</v>
      </c>
      <c r="H2368" s="2" t="s">
        <v>5089</v>
      </c>
    </row>
    <row r="2369" spans="1:8" s="6" customFormat="1" ht="10.95" customHeight="1" outlineLevel="5" x14ac:dyDescent="0.2">
      <c r="A2369" s="4" t="s">
        <v>2043</v>
      </c>
      <c r="B2369" s="5" t="s">
        <v>2193</v>
      </c>
      <c r="C2369" s="7"/>
      <c r="D2369" s="7" t="s">
        <v>2367</v>
      </c>
      <c r="E2369" s="4" t="s">
        <v>2043</v>
      </c>
      <c r="F2369" s="5" t="s">
        <v>2193</v>
      </c>
      <c r="G2369" s="2">
        <v>182.79446808510639</v>
      </c>
      <c r="H2369" s="2" t="s">
        <v>5089</v>
      </c>
    </row>
    <row r="2370" spans="1:8" s="6" customFormat="1" ht="10.95" customHeight="1" outlineLevel="5" x14ac:dyDescent="0.2">
      <c r="A2370" s="4" t="s">
        <v>2043</v>
      </c>
      <c r="B2370" s="5" t="s">
        <v>2193</v>
      </c>
      <c r="C2370" s="7"/>
      <c r="D2370" s="7" t="s">
        <v>2368</v>
      </c>
      <c r="E2370" s="4" t="s">
        <v>2043</v>
      </c>
      <c r="F2370" s="5" t="s">
        <v>2193</v>
      </c>
      <c r="G2370" s="2">
        <v>140.00876923076922</v>
      </c>
      <c r="H2370" s="2" t="s">
        <v>5089</v>
      </c>
    </row>
    <row r="2371" spans="1:8" s="6" customFormat="1" ht="10.95" customHeight="1" outlineLevel="5" x14ac:dyDescent="0.2">
      <c r="A2371" s="4" t="s">
        <v>2043</v>
      </c>
      <c r="B2371" s="5" t="s">
        <v>2193</v>
      </c>
      <c r="C2371" s="7"/>
      <c r="D2371" s="7" t="s">
        <v>2369</v>
      </c>
      <c r="E2371" s="4" t="s">
        <v>2043</v>
      </c>
      <c r="F2371" s="5" t="s">
        <v>2193</v>
      </c>
      <c r="G2371" s="2">
        <v>278.49558139534884</v>
      </c>
      <c r="H2371" s="2" t="s">
        <v>5089</v>
      </c>
    </row>
    <row r="2372" spans="1:8" s="6" customFormat="1" ht="10.95" customHeight="1" outlineLevel="5" x14ac:dyDescent="0.2">
      <c r="A2372" s="4" t="s">
        <v>2043</v>
      </c>
      <c r="B2372" s="5" t="s">
        <v>2193</v>
      </c>
      <c r="C2372" s="7"/>
      <c r="D2372" s="7" t="s">
        <v>2370</v>
      </c>
      <c r="E2372" s="4" t="s">
        <v>2043</v>
      </c>
      <c r="F2372" s="5" t="s">
        <v>2193</v>
      </c>
      <c r="G2372" s="2">
        <v>210</v>
      </c>
      <c r="H2372" s="2" t="s">
        <v>5089</v>
      </c>
    </row>
    <row r="2373" spans="1:8" s="6" customFormat="1" ht="10.95" customHeight="1" outlineLevel="5" x14ac:dyDescent="0.2">
      <c r="A2373" s="4" t="s">
        <v>2043</v>
      </c>
      <c r="B2373" s="5" t="s">
        <v>2193</v>
      </c>
      <c r="C2373" s="7"/>
      <c r="D2373" s="7" t="s">
        <v>2371</v>
      </c>
      <c r="E2373" s="4" t="s">
        <v>2043</v>
      </c>
      <c r="F2373" s="5" t="s">
        <v>2193</v>
      </c>
      <c r="G2373" s="2">
        <v>687.73234375000004</v>
      </c>
      <c r="H2373" s="2" t="s">
        <v>5089</v>
      </c>
    </row>
    <row r="2374" spans="1:8" s="6" customFormat="1" ht="10.95" customHeight="1" outlineLevel="5" x14ac:dyDescent="0.2">
      <c r="A2374" s="4" t="s">
        <v>2043</v>
      </c>
      <c r="B2374" s="5" t="s">
        <v>2193</v>
      </c>
      <c r="C2374" s="7"/>
      <c r="D2374" s="7" t="s">
        <v>2372</v>
      </c>
      <c r="E2374" s="4" t="s">
        <v>2043</v>
      </c>
      <c r="F2374" s="5" t="s">
        <v>2193</v>
      </c>
      <c r="G2374" s="2">
        <v>367.47692307692307</v>
      </c>
      <c r="H2374" s="2" t="s">
        <v>5089</v>
      </c>
    </row>
    <row r="2375" spans="1:8" s="6" customFormat="1" ht="10.95" customHeight="1" outlineLevel="5" x14ac:dyDescent="0.2">
      <c r="A2375" s="4" t="s">
        <v>2043</v>
      </c>
      <c r="B2375" s="5" t="s">
        <v>2193</v>
      </c>
      <c r="C2375" s="7"/>
      <c r="D2375" s="7" t="s">
        <v>2373</v>
      </c>
      <c r="E2375" s="4" t="s">
        <v>2043</v>
      </c>
      <c r="F2375" s="5" t="s">
        <v>2193</v>
      </c>
      <c r="G2375" s="2">
        <v>304</v>
      </c>
      <c r="H2375" s="2" t="s">
        <v>5089</v>
      </c>
    </row>
    <row r="2376" spans="1:8" s="6" customFormat="1" ht="10.95" customHeight="1" outlineLevel="5" x14ac:dyDescent="0.2">
      <c r="A2376" s="4" t="s">
        <v>2043</v>
      </c>
      <c r="B2376" s="5" t="s">
        <v>2193</v>
      </c>
      <c r="C2376" s="7"/>
      <c r="D2376" s="7" t="s">
        <v>2374</v>
      </c>
      <c r="E2376" s="4" t="s">
        <v>2043</v>
      </c>
      <c r="F2376" s="5" t="s">
        <v>2193</v>
      </c>
      <c r="G2376" s="2">
        <v>630</v>
      </c>
      <c r="H2376" s="2" t="s">
        <v>5089</v>
      </c>
    </row>
    <row r="2377" spans="1:8" s="6" customFormat="1" ht="10.95" customHeight="1" outlineLevel="5" x14ac:dyDescent="0.2">
      <c r="A2377" s="4" t="s">
        <v>2043</v>
      </c>
      <c r="B2377" s="5" t="s">
        <v>2193</v>
      </c>
      <c r="C2377" s="7"/>
      <c r="D2377" s="7" t="s">
        <v>2375</v>
      </c>
      <c r="E2377" s="4" t="s">
        <v>2043</v>
      </c>
      <c r="F2377" s="5" t="s">
        <v>2193</v>
      </c>
      <c r="G2377" s="2">
        <v>2660.5</v>
      </c>
      <c r="H2377" s="2" t="s">
        <v>5089</v>
      </c>
    </row>
    <row r="2378" spans="1:8" s="6" customFormat="1" ht="10.95" customHeight="1" outlineLevel="5" x14ac:dyDescent="0.2">
      <c r="A2378" s="4" t="s">
        <v>2043</v>
      </c>
      <c r="B2378" s="5" t="s">
        <v>2193</v>
      </c>
      <c r="C2378" s="7"/>
      <c r="D2378" s="7" t="s">
        <v>2376</v>
      </c>
      <c r="E2378" s="4" t="s">
        <v>2043</v>
      </c>
      <c r="F2378" s="5" t="s">
        <v>2193</v>
      </c>
      <c r="G2378" s="2">
        <v>490</v>
      </c>
      <c r="H2378" s="2" t="s">
        <v>5089</v>
      </c>
    </row>
    <row r="2379" spans="1:8" s="6" customFormat="1" ht="10.95" customHeight="1" outlineLevel="5" x14ac:dyDescent="0.2">
      <c r="A2379" s="4" t="s">
        <v>2043</v>
      </c>
      <c r="B2379" s="5" t="s">
        <v>2193</v>
      </c>
      <c r="C2379" s="7"/>
      <c r="D2379" s="7" t="s">
        <v>2377</v>
      </c>
      <c r="E2379" s="4" t="s">
        <v>2043</v>
      </c>
      <c r="F2379" s="5" t="s">
        <v>2193</v>
      </c>
      <c r="G2379" s="2">
        <v>300</v>
      </c>
      <c r="H2379" s="2" t="s">
        <v>5089</v>
      </c>
    </row>
    <row r="2380" spans="1:8" s="6" customFormat="1" ht="10.95" customHeight="1" outlineLevel="5" x14ac:dyDescent="0.2">
      <c r="A2380" s="4" t="s">
        <v>2043</v>
      </c>
      <c r="B2380" s="5" t="s">
        <v>2193</v>
      </c>
      <c r="C2380" s="7"/>
      <c r="D2380" s="7" t="s">
        <v>2378</v>
      </c>
      <c r="E2380" s="4" t="s">
        <v>2043</v>
      </c>
      <c r="F2380" s="5" t="s">
        <v>2193</v>
      </c>
      <c r="G2380" s="2">
        <v>350</v>
      </c>
      <c r="H2380" s="2" t="s">
        <v>5089</v>
      </c>
    </row>
    <row r="2381" spans="1:8" s="6" customFormat="1" ht="10.95" customHeight="1" outlineLevel="5" x14ac:dyDescent="0.2">
      <c r="A2381" s="4" t="s">
        <v>2043</v>
      </c>
      <c r="B2381" s="5" t="s">
        <v>2193</v>
      </c>
      <c r="C2381" s="7"/>
      <c r="D2381" s="7" t="s">
        <v>2379</v>
      </c>
      <c r="E2381" s="4" t="s">
        <v>2043</v>
      </c>
      <c r="F2381" s="5" t="s">
        <v>2193</v>
      </c>
      <c r="G2381" s="2">
        <v>263.71677419354842</v>
      </c>
      <c r="H2381" s="2" t="s">
        <v>5089</v>
      </c>
    </row>
    <row r="2382" spans="1:8" s="6" customFormat="1" ht="10.95" customHeight="1" outlineLevel="5" x14ac:dyDescent="0.2">
      <c r="A2382" s="4" t="s">
        <v>2043</v>
      </c>
      <c r="B2382" s="5" t="s">
        <v>2193</v>
      </c>
      <c r="C2382" s="7"/>
      <c r="D2382" s="7" t="s">
        <v>2380</v>
      </c>
      <c r="E2382" s="4" t="s">
        <v>2043</v>
      </c>
      <c r="F2382" s="5" t="s">
        <v>2193</v>
      </c>
      <c r="G2382" s="2">
        <v>630</v>
      </c>
      <c r="H2382" s="2" t="s">
        <v>5089</v>
      </c>
    </row>
    <row r="2383" spans="1:8" s="6" customFormat="1" ht="10.95" customHeight="1" outlineLevel="5" x14ac:dyDescent="0.2">
      <c r="A2383" s="4" t="s">
        <v>2043</v>
      </c>
      <c r="B2383" s="5" t="s">
        <v>2193</v>
      </c>
      <c r="C2383" s="7"/>
      <c r="D2383" s="7" t="s">
        <v>2381</v>
      </c>
      <c r="E2383" s="4" t="s">
        <v>2043</v>
      </c>
      <c r="F2383" s="5" t="s">
        <v>2193</v>
      </c>
      <c r="G2383" s="2">
        <v>330.90045454545458</v>
      </c>
      <c r="H2383" s="2" t="s">
        <v>5089</v>
      </c>
    </row>
    <row r="2384" spans="1:8" s="6" customFormat="1" ht="10.95" customHeight="1" outlineLevel="5" x14ac:dyDescent="0.2">
      <c r="A2384" s="4" t="s">
        <v>2043</v>
      </c>
      <c r="B2384" s="5" t="s">
        <v>2193</v>
      </c>
      <c r="C2384" s="7"/>
      <c r="D2384" s="7" t="s">
        <v>2382</v>
      </c>
      <c r="E2384" s="4" t="s">
        <v>2043</v>
      </c>
      <c r="F2384" s="5" t="s">
        <v>2193</v>
      </c>
      <c r="G2384" s="2">
        <v>30</v>
      </c>
      <c r="H2384" s="2" t="s">
        <v>5089</v>
      </c>
    </row>
    <row r="2385" spans="1:8" s="6" customFormat="1" ht="22.95" customHeight="1" outlineLevel="5" x14ac:dyDescent="0.2">
      <c r="A2385" s="4" t="s">
        <v>2043</v>
      </c>
      <c r="B2385" s="5" t="s">
        <v>2193</v>
      </c>
      <c r="C2385" s="7"/>
      <c r="D2385" s="7" t="s">
        <v>2383</v>
      </c>
      <c r="E2385" s="4" t="s">
        <v>2043</v>
      </c>
      <c r="F2385" s="5" t="s">
        <v>2193</v>
      </c>
      <c r="G2385" s="2">
        <v>2433</v>
      </c>
      <c r="H2385" s="2" t="s">
        <v>5089</v>
      </c>
    </row>
    <row r="2386" spans="1:8" s="6" customFormat="1" ht="10.95" customHeight="1" outlineLevel="5" x14ac:dyDescent="0.2">
      <c r="A2386" s="4" t="s">
        <v>2043</v>
      </c>
      <c r="B2386" s="5" t="s">
        <v>2193</v>
      </c>
      <c r="C2386" s="7"/>
      <c r="D2386" s="7" t="s">
        <v>2384</v>
      </c>
      <c r="E2386" s="4" t="s">
        <v>2043</v>
      </c>
      <c r="F2386" s="5" t="s">
        <v>2193</v>
      </c>
      <c r="G2386" s="2">
        <v>300</v>
      </c>
      <c r="H2386" s="2" t="s">
        <v>5089</v>
      </c>
    </row>
    <row r="2387" spans="1:8" s="6" customFormat="1" ht="22.95" customHeight="1" outlineLevel="5" x14ac:dyDescent="0.2">
      <c r="A2387" s="4" t="s">
        <v>2043</v>
      </c>
      <c r="B2387" s="5" t="s">
        <v>2193</v>
      </c>
      <c r="C2387" s="7"/>
      <c r="D2387" s="7" t="s">
        <v>2385</v>
      </c>
      <c r="E2387" s="4" t="s">
        <v>2043</v>
      </c>
      <c r="F2387" s="5" t="s">
        <v>2193</v>
      </c>
      <c r="G2387" s="2">
        <v>1681.3325</v>
      </c>
      <c r="H2387" s="2" t="s">
        <v>5089</v>
      </c>
    </row>
    <row r="2388" spans="1:8" s="6" customFormat="1" ht="10.95" customHeight="1" outlineLevel="5" x14ac:dyDescent="0.2">
      <c r="A2388" s="4" t="s">
        <v>2043</v>
      </c>
      <c r="B2388" s="5" t="s">
        <v>2193</v>
      </c>
      <c r="C2388" s="7"/>
      <c r="D2388" s="7" t="s">
        <v>2386</v>
      </c>
      <c r="E2388" s="4" t="s">
        <v>2043</v>
      </c>
      <c r="F2388" s="5" t="s">
        <v>2193</v>
      </c>
      <c r="G2388" s="2">
        <v>500</v>
      </c>
      <c r="H2388" s="2" t="s">
        <v>5089</v>
      </c>
    </row>
    <row r="2389" spans="1:8" s="6" customFormat="1" ht="10.95" customHeight="1" outlineLevel="5" x14ac:dyDescent="0.2">
      <c r="A2389" s="4" t="s">
        <v>2043</v>
      </c>
      <c r="B2389" s="5" t="s">
        <v>2193</v>
      </c>
      <c r="C2389" s="7"/>
      <c r="D2389" s="7" t="s">
        <v>2387</v>
      </c>
      <c r="E2389" s="4" t="s">
        <v>2043</v>
      </c>
      <c r="F2389" s="5" t="s">
        <v>2193</v>
      </c>
      <c r="G2389" s="2">
        <v>232.55279999999999</v>
      </c>
      <c r="H2389" s="2" t="s">
        <v>5089</v>
      </c>
    </row>
    <row r="2390" spans="1:8" s="6" customFormat="1" ht="10.95" customHeight="1" outlineLevel="5" x14ac:dyDescent="0.2">
      <c r="A2390" s="4" t="s">
        <v>2043</v>
      </c>
      <c r="B2390" s="5" t="s">
        <v>2193</v>
      </c>
      <c r="C2390" s="7"/>
      <c r="D2390" s="7" t="s">
        <v>2388</v>
      </c>
      <c r="E2390" s="4" t="s">
        <v>2043</v>
      </c>
      <c r="F2390" s="5" t="s">
        <v>2193</v>
      </c>
      <c r="G2390" s="2">
        <v>185.61058823529413</v>
      </c>
      <c r="H2390" s="2" t="s">
        <v>5089</v>
      </c>
    </row>
    <row r="2391" spans="1:8" s="6" customFormat="1" ht="10.95" customHeight="1" outlineLevel="5" x14ac:dyDescent="0.2">
      <c r="A2391" s="4" t="s">
        <v>2043</v>
      </c>
      <c r="B2391" s="5" t="s">
        <v>2193</v>
      </c>
      <c r="C2391" s="7"/>
      <c r="D2391" s="7" t="s">
        <v>2389</v>
      </c>
      <c r="E2391" s="4" t="s">
        <v>2043</v>
      </c>
      <c r="F2391" s="5" t="s">
        <v>2193</v>
      </c>
      <c r="G2391" s="2">
        <v>700</v>
      </c>
      <c r="H2391" s="2" t="s">
        <v>5089</v>
      </c>
    </row>
    <row r="2392" spans="1:8" s="6" customFormat="1" ht="10.95" customHeight="1" outlineLevel="5" x14ac:dyDescent="0.2">
      <c r="A2392" s="4" t="s">
        <v>2043</v>
      </c>
      <c r="B2392" s="5" t="s">
        <v>2193</v>
      </c>
      <c r="C2392" s="7"/>
      <c r="D2392" s="7" t="s">
        <v>2390</v>
      </c>
      <c r="E2392" s="4" t="s">
        <v>2043</v>
      </c>
      <c r="F2392" s="5" t="s">
        <v>2193</v>
      </c>
      <c r="G2392" s="2">
        <v>272.66285714285715</v>
      </c>
      <c r="H2392" s="2" t="s">
        <v>5089</v>
      </c>
    </row>
    <row r="2393" spans="1:8" s="6" customFormat="1" ht="10.95" customHeight="1" outlineLevel="5" x14ac:dyDescent="0.2">
      <c r="A2393" s="4" t="s">
        <v>2043</v>
      </c>
      <c r="B2393" s="5" t="s">
        <v>2193</v>
      </c>
      <c r="C2393" s="7"/>
      <c r="D2393" s="7" t="s">
        <v>2391</v>
      </c>
      <c r="E2393" s="4" t="s">
        <v>2043</v>
      </c>
      <c r="F2393" s="5" t="s">
        <v>2193</v>
      </c>
      <c r="G2393" s="2">
        <v>1081.3899999999999</v>
      </c>
      <c r="H2393" s="2" t="s">
        <v>5089</v>
      </c>
    </row>
    <row r="2394" spans="1:8" s="6" customFormat="1" ht="10.95" customHeight="1" outlineLevel="5" x14ac:dyDescent="0.2">
      <c r="A2394" s="4" t="s">
        <v>2043</v>
      </c>
      <c r="B2394" s="5" t="s">
        <v>2193</v>
      </c>
      <c r="C2394" s="7"/>
      <c r="D2394" s="7" t="s">
        <v>2392</v>
      </c>
      <c r="E2394" s="4" t="s">
        <v>2043</v>
      </c>
      <c r="F2394" s="5" t="s">
        <v>2193</v>
      </c>
      <c r="G2394" s="2">
        <v>272.88</v>
      </c>
      <c r="H2394" s="2" t="s">
        <v>5089</v>
      </c>
    </row>
    <row r="2395" spans="1:8" s="6" customFormat="1" ht="10.95" customHeight="1" outlineLevel="5" x14ac:dyDescent="0.2">
      <c r="A2395" s="4" t="s">
        <v>2043</v>
      </c>
      <c r="B2395" s="5" t="s">
        <v>2193</v>
      </c>
      <c r="C2395" s="7"/>
      <c r="D2395" s="7" t="s">
        <v>2393</v>
      </c>
      <c r="E2395" s="4" t="s">
        <v>2043</v>
      </c>
      <c r="F2395" s="5" t="s">
        <v>2193</v>
      </c>
      <c r="G2395" s="2">
        <v>339.99846153846153</v>
      </c>
      <c r="H2395" s="2" t="s">
        <v>5089</v>
      </c>
    </row>
    <row r="2396" spans="1:8" s="6" customFormat="1" ht="10.95" customHeight="1" outlineLevel="5" x14ac:dyDescent="0.2">
      <c r="A2396" s="4" t="s">
        <v>2043</v>
      </c>
      <c r="B2396" s="5" t="s">
        <v>2193</v>
      </c>
      <c r="C2396" s="7"/>
      <c r="D2396" s="7" t="s">
        <v>2394</v>
      </c>
      <c r="E2396" s="4" t="s">
        <v>2043</v>
      </c>
      <c r="F2396" s="5" t="s">
        <v>2193</v>
      </c>
      <c r="G2396" s="2">
        <v>356.64142857142855</v>
      </c>
      <c r="H2396" s="2" t="s">
        <v>5089</v>
      </c>
    </row>
    <row r="2397" spans="1:8" s="6" customFormat="1" ht="22.95" customHeight="1" outlineLevel="5" x14ac:dyDescent="0.2">
      <c r="A2397" s="4" t="s">
        <v>2043</v>
      </c>
      <c r="B2397" s="5" t="s">
        <v>2193</v>
      </c>
      <c r="C2397" s="7"/>
      <c r="D2397" s="7" t="s">
        <v>2395</v>
      </c>
      <c r="E2397" s="4" t="s">
        <v>2043</v>
      </c>
      <c r="F2397" s="5" t="s">
        <v>2193</v>
      </c>
      <c r="G2397" s="2">
        <v>980</v>
      </c>
      <c r="H2397" s="2" t="s">
        <v>5089</v>
      </c>
    </row>
    <row r="2398" spans="1:8" s="6" customFormat="1" ht="10.95" customHeight="1" outlineLevel="5" x14ac:dyDescent="0.2">
      <c r="A2398" s="4" t="s">
        <v>2043</v>
      </c>
      <c r="B2398" s="5" t="s">
        <v>2193</v>
      </c>
      <c r="C2398" s="7"/>
      <c r="D2398" s="7" t="s">
        <v>2396</v>
      </c>
      <c r="E2398" s="4" t="s">
        <v>2043</v>
      </c>
      <c r="F2398" s="5" t="s">
        <v>2193</v>
      </c>
      <c r="G2398" s="2">
        <v>220.91833333333335</v>
      </c>
      <c r="H2398" s="2" t="s">
        <v>5089</v>
      </c>
    </row>
    <row r="2399" spans="1:8" s="6" customFormat="1" ht="10.95" customHeight="1" outlineLevel="5" x14ac:dyDescent="0.2">
      <c r="A2399" s="4" t="s">
        <v>2043</v>
      </c>
      <c r="B2399" s="5" t="s">
        <v>2193</v>
      </c>
      <c r="C2399" s="7"/>
      <c r="D2399" s="7" t="s">
        <v>2397</v>
      </c>
      <c r="E2399" s="4" t="s">
        <v>2043</v>
      </c>
      <c r="F2399" s="5" t="s">
        <v>2193</v>
      </c>
      <c r="G2399" s="2">
        <v>84.92</v>
      </c>
      <c r="H2399" s="2" t="s">
        <v>5089</v>
      </c>
    </row>
    <row r="2400" spans="1:8" s="6" customFormat="1" ht="10.95" customHeight="1" outlineLevel="5" x14ac:dyDescent="0.2">
      <c r="A2400" s="4" t="s">
        <v>2043</v>
      </c>
      <c r="B2400" s="5" t="s">
        <v>2193</v>
      </c>
      <c r="C2400" s="7"/>
      <c r="D2400" s="7" t="s">
        <v>2398</v>
      </c>
      <c r="E2400" s="4" t="s">
        <v>2043</v>
      </c>
      <c r="F2400" s="5" t="s">
        <v>2193</v>
      </c>
      <c r="G2400" s="2">
        <v>816</v>
      </c>
      <c r="H2400" s="2" t="s">
        <v>5089</v>
      </c>
    </row>
    <row r="2401" spans="1:8" s="6" customFormat="1" ht="10.95" customHeight="1" outlineLevel="5" x14ac:dyDescent="0.2">
      <c r="A2401" s="4" t="s">
        <v>2043</v>
      </c>
      <c r="B2401" s="5" t="s">
        <v>2193</v>
      </c>
      <c r="C2401" s="7"/>
      <c r="D2401" s="7" t="s">
        <v>2399</v>
      </c>
      <c r="E2401" s="4" t="s">
        <v>2043</v>
      </c>
      <c r="F2401" s="5" t="s">
        <v>2193</v>
      </c>
      <c r="G2401" s="2">
        <v>450</v>
      </c>
      <c r="H2401" s="2" t="s">
        <v>5089</v>
      </c>
    </row>
    <row r="2402" spans="1:8" s="6" customFormat="1" ht="22.95" customHeight="1" outlineLevel="5" x14ac:dyDescent="0.2">
      <c r="A2402" s="4" t="s">
        <v>2043</v>
      </c>
      <c r="B2402" s="5" t="s">
        <v>2193</v>
      </c>
      <c r="C2402" s="7"/>
      <c r="D2402" s="7" t="s">
        <v>2400</v>
      </c>
      <c r="E2402" s="4" t="s">
        <v>2043</v>
      </c>
      <c r="F2402" s="5" t="s">
        <v>2193</v>
      </c>
      <c r="G2402" s="2">
        <v>1415.3066666666666</v>
      </c>
      <c r="H2402" s="2" t="s">
        <v>5089</v>
      </c>
    </row>
    <row r="2403" spans="1:8" s="6" customFormat="1" ht="22.95" customHeight="1" outlineLevel="5" x14ac:dyDescent="0.2">
      <c r="A2403" s="4" t="s">
        <v>2043</v>
      </c>
      <c r="B2403" s="5" t="s">
        <v>2193</v>
      </c>
      <c r="C2403" s="7"/>
      <c r="D2403" s="7" t="s">
        <v>2401</v>
      </c>
      <c r="E2403" s="4" t="s">
        <v>2043</v>
      </c>
      <c r="F2403" s="5" t="s">
        <v>2193</v>
      </c>
      <c r="G2403" s="2">
        <v>933.22800000000007</v>
      </c>
      <c r="H2403" s="2" t="s">
        <v>5089</v>
      </c>
    </row>
    <row r="2404" spans="1:8" s="6" customFormat="1" ht="10.95" customHeight="1" outlineLevel="5" x14ac:dyDescent="0.2">
      <c r="A2404" s="4" t="s">
        <v>2043</v>
      </c>
      <c r="B2404" s="5" t="s">
        <v>2193</v>
      </c>
      <c r="C2404" s="7"/>
      <c r="D2404" s="7" t="s">
        <v>2402</v>
      </c>
      <c r="E2404" s="4" t="s">
        <v>2043</v>
      </c>
      <c r="F2404" s="5" t="s">
        <v>2193</v>
      </c>
      <c r="G2404" s="2">
        <v>2314.80375</v>
      </c>
      <c r="H2404" s="2" t="s">
        <v>5089</v>
      </c>
    </row>
    <row r="2405" spans="1:8" s="6" customFormat="1" ht="10.95" customHeight="1" outlineLevel="5" x14ac:dyDescent="0.2">
      <c r="A2405" s="4" t="s">
        <v>2043</v>
      </c>
      <c r="B2405" s="5" t="s">
        <v>2193</v>
      </c>
      <c r="C2405" s="7"/>
      <c r="D2405" s="7" t="s">
        <v>2403</v>
      </c>
      <c r="E2405" s="4" t="s">
        <v>2043</v>
      </c>
      <c r="F2405" s="5" t="s">
        <v>2193</v>
      </c>
      <c r="G2405" s="2">
        <v>91.025599999999997</v>
      </c>
      <c r="H2405" s="2" t="s">
        <v>5089</v>
      </c>
    </row>
    <row r="2406" spans="1:8" s="6" customFormat="1" ht="10.95" customHeight="1" outlineLevel="5" x14ac:dyDescent="0.2">
      <c r="A2406" s="4" t="s">
        <v>2043</v>
      </c>
      <c r="B2406" s="5" t="s">
        <v>2193</v>
      </c>
      <c r="C2406" s="7"/>
      <c r="D2406" s="7" t="s">
        <v>2404</v>
      </c>
      <c r="E2406" s="4" t="s">
        <v>2043</v>
      </c>
      <c r="F2406" s="5" t="s">
        <v>2193</v>
      </c>
      <c r="G2406" s="2">
        <v>120</v>
      </c>
      <c r="H2406" s="2" t="s">
        <v>5089</v>
      </c>
    </row>
    <row r="2407" spans="1:8" s="6" customFormat="1" ht="10.95" customHeight="1" outlineLevel="5" x14ac:dyDescent="0.2">
      <c r="A2407" s="4" t="s">
        <v>2043</v>
      </c>
      <c r="B2407" s="5" t="s">
        <v>2193</v>
      </c>
      <c r="C2407" s="7"/>
      <c r="D2407" s="7" t="s">
        <v>2405</v>
      </c>
      <c r="E2407" s="4" t="s">
        <v>2043</v>
      </c>
      <c r="F2407" s="5" t="s">
        <v>2193</v>
      </c>
      <c r="G2407" s="2">
        <v>470</v>
      </c>
      <c r="H2407" s="2" t="s">
        <v>5089</v>
      </c>
    </row>
    <row r="2408" spans="1:8" s="6" customFormat="1" ht="10.95" customHeight="1" outlineLevel="5" x14ac:dyDescent="0.2">
      <c r="A2408" s="4" t="s">
        <v>2043</v>
      </c>
      <c r="B2408" s="5" t="s">
        <v>2193</v>
      </c>
      <c r="C2408" s="7"/>
      <c r="D2408" s="7" t="s">
        <v>2406</v>
      </c>
      <c r="E2408" s="4" t="s">
        <v>2043</v>
      </c>
      <c r="F2408" s="5" t="s">
        <v>2193</v>
      </c>
      <c r="G2408" s="2">
        <v>1275</v>
      </c>
      <c r="H2408" s="2" t="s">
        <v>5089</v>
      </c>
    </row>
    <row r="2409" spans="1:8" s="6" customFormat="1" ht="22.95" customHeight="1" outlineLevel="5" x14ac:dyDescent="0.2">
      <c r="A2409" s="4" t="s">
        <v>2043</v>
      </c>
      <c r="B2409" s="5" t="s">
        <v>2193</v>
      </c>
      <c r="C2409" s="7"/>
      <c r="D2409" s="7" t="s">
        <v>2407</v>
      </c>
      <c r="E2409" s="4" t="s">
        <v>2043</v>
      </c>
      <c r="F2409" s="5" t="s">
        <v>2193</v>
      </c>
      <c r="G2409" s="2">
        <v>2381</v>
      </c>
      <c r="H2409" s="2" t="s">
        <v>5089</v>
      </c>
    </row>
    <row r="2410" spans="1:8" s="6" customFormat="1" ht="22.95" customHeight="1" outlineLevel="5" x14ac:dyDescent="0.2">
      <c r="A2410" s="4" t="s">
        <v>2043</v>
      </c>
      <c r="B2410" s="5" t="s">
        <v>2193</v>
      </c>
      <c r="C2410" s="7"/>
      <c r="D2410" s="7" t="s">
        <v>2408</v>
      </c>
      <c r="E2410" s="4" t="s">
        <v>2043</v>
      </c>
      <c r="F2410" s="5" t="s">
        <v>2193</v>
      </c>
      <c r="G2410" s="2">
        <v>2102</v>
      </c>
      <c r="H2410" s="2" t="s">
        <v>5089</v>
      </c>
    </row>
    <row r="2411" spans="1:8" s="6" customFormat="1" ht="10.95" customHeight="1" outlineLevel="5" x14ac:dyDescent="0.2">
      <c r="A2411" s="4" t="s">
        <v>2043</v>
      </c>
      <c r="B2411" s="5" t="s">
        <v>2193</v>
      </c>
      <c r="C2411" s="7"/>
      <c r="D2411" s="7" t="s">
        <v>2409</v>
      </c>
      <c r="E2411" s="4" t="s">
        <v>2043</v>
      </c>
      <c r="F2411" s="5" t="s">
        <v>2193</v>
      </c>
      <c r="G2411" s="2">
        <v>245.60000000000002</v>
      </c>
      <c r="H2411" s="2" t="s">
        <v>5089</v>
      </c>
    </row>
    <row r="2412" spans="1:8" s="6" customFormat="1" ht="22.95" customHeight="1" outlineLevel="5" x14ac:dyDescent="0.2">
      <c r="A2412" s="4" t="s">
        <v>2043</v>
      </c>
      <c r="B2412" s="5" t="s">
        <v>2193</v>
      </c>
      <c r="C2412" s="7"/>
      <c r="D2412" s="7" t="s">
        <v>2410</v>
      </c>
      <c r="E2412" s="4" t="s">
        <v>2043</v>
      </c>
      <c r="F2412" s="5" t="s">
        <v>2193</v>
      </c>
      <c r="G2412" s="2">
        <v>1924.7650000000001</v>
      </c>
      <c r="H2412" s="2" t="s">
        <v>5089</v>
      </c>
    </row>
    <row r="2413" spans="1:8" s="6" customFormat="1" ht="10.95" customHeight="1" outlineLevel="5" x14ac:dyDescent="0.2">
      <c r="A2413" s="4" t="s">
        <v>2043</v>
      </c>
      <c r="B2413" s="5" t="s">
        <v>2193</v>
      </c>
      <c r="C2413" s="7"/>
      <c r="D2413" s="7" t="s">
        <v>2411</v>
      </c>
      <c r="E2413" s="4" t="s">
        <v>2043</v>
      </c>
      <c r="F2413" s="5" t="s">
        <v>2193</v>
      </c>
      <c r="G2413" s="2">
        <v>130</v>
      </c>
      <c r="H2413" s="2" t="s">
        <v>5089</v>
      </c>
    </row>
    <row r="2414" spans="1:8" s="6" customFormat="1" ht="10.95" customHeight="1" outlineLevel="5" x14ac:dyDescent="0.2">
      <c r="A2414" s="4" t="s">
        <v>2043</v>
      </c>
      <c r="B2414" s="5" t="s">
        <v>2193</v>
      </c>
      <c r="C2414" s="7"/>
      <c r="D2414" s="7" t="s">
        <v>2412</v>
      </c>
      <c r="E2414" s="4" t="s">
        <v>2043</v>
      </c>
      <c r="F2414" s="5" t="s">
        <v>2193</v>
      </c>
      <c r="G2414" s="2">
        <v>130</v>
      </c>
      <c r="H2414" s="2" t="s">
        <v>5089</v>
      </c>
    </row>
    <row r="2415" spans="1:8" s="6" customFormat="1" ht="10.95" customHeight="1" outlineLevel="5" x14ac:dyDescent="0.2">
      <c r="A2415" s="4" t="s">
        <v>2043</v>
      </c>
      <c r="B2415" s="5" t="s">
        <v>2193</v>
      </c>
      <c r="C2415" s="7"/>
      <c r="D2415" s="7" t="s">
        <v>2413</v>
      </c>
      <c r="E2415" s="4" t="s">
        <v>2043</v>
      </c>
      <c r="F2415" s="5" t="s">
        <v>2193</v>
      </c>
      <c r="G2415" s="2">
        <v>697</v>
      </c>
      <c r="H2415" s="2" t="s">
        <v>5089</v>
      </c>
    </row>
    <row r="2416" spans="1:8" s="6" customFormat="1" ht="10.95" customHeight="1" outlineLevel="5" x14ac:dyDescent="0.2">
      <c r="A2416" s="4" t="s">
        <v>2043</v>
      </c>
      <c r="B2416" s="5" t="s">
        <v>2193</v>
      </c>
      <c r="C2416" s="7"/>
      <c r="D2416" s="7" t="s">
        <v>2414</v>
      </c>
      <c r="E2416" s="4" t="s">
        <v>2043</v>
      </c>
      <c r="F2416" s="5" t="s">
        <v>2193</v>
      </c>
      <c r="G2416" s="2">
        <v>1003.0650000000001</v>
      </c>
      <c r="H2416" s="2" t="s">
        <v>5089</v>
      </c>
    </row>
    <row r="2417" spans="1:8" s="6" customFormat="1" ht="22.95" customHeight="1" outlineLevel="5" x14ac:dyDescent="0.2">
      <c r="A2417" s="4" t="s">
        <v>2043</v>
      </c>
      <c r="B2417" s="5" t="s">
        <v>2193</v>
      </c>
      <c r="C2417" s="7"/>
      <c r="D2417" s="7" t="s">
        <v>2415</v>
      </c>
      <c r="E2417" s="4" t="s">
        <v>2043</v>
      </c>
      <c r="F2417" s="5" t="s">
        <v>2193</v>
      </c>
      <c r="G2417" s="2">
        <v>1622</v>
      </c>
      <c r="H2417" s="2" t="s">
        <v>5089</v>
      </c>
    </row>
    <row r="2418" spans="1:8" s="6" customFormat="1" ht="10.95" customHeight="1" outlineLevel="5" x14ac:dyDescent="0.2">
      <c r="A2418" s="4" t="s">
        <v>2043</v>
      </c>
      <c r="B2418" s="5" t="s">
        <v>2193</v>
      </c>
      <c r="C2418" s="7"/>
      <c r="D2418" s="7" t="s">
        <v>2416</v>
      </c>
      <c r="E2418" s="4" t="s">
        <v>2043</v>
      </c>
      <c r="F2418" s="5" t="s">
        <v>2193</v>
      </c>
      <c r="G2418" s="2">
        <v>470</v>
      </c>
      <c r="H2418" s="2" t="s">
        <v>5089</v>
      </c>
    </row>
    <row r="2419" spans="1:8" s="6" customFormat="1" ht="10.95" customHeight="1" outlineLevel="5" x14ac:dyDescent="0.2">
      <c r="A2419" s="4" t="s">
        <v>2043</v>
      </c>
      <c r="B2419" s="5" t="s">
        <v>2193</v>
      </c>
      <c r="C2419" s="7"/>
      <c r="D2419" s="7" t="s">
        <v>2417</v>
      </c>
      <c r="E2419" s="4" t="s">
        <v>2043</v>
      </c>
      <c r="F2419" s="5" t="s">
        <v>2193</v>
      </c>
      <c r="G2419" s="2">
        <v>710</v>
      </c>
      <c r="H2419" s="2" t="s">
        <v>5089</v>
      </c>
    </row>
    <row r="2420" spans="1:8" s="6" customFormat="1" ht="10.95" customHeight="1" outlineLevel="5" x14ac:dyDescent="0.2">
      <c r="A2420" s="4" t="s">
        <v>2043</v>
      </c>
      <c r="B2420" s="5" t="s">
        <v>2193</v>
      </c>
      <c r="C2420" s="7"/>
      <c r="D2420" s="7" t="s">
        <v>2418</v>
      </c>
      <c r="E2420" s="4" t="s">
        <v>2043</v>
      </c>
      <c r="F2420" s="5" t="s">
        <v>2193</v>
      </c>
      <c r="G2420" s="2">
        <v>81.73615384615384</v>
      </c>
      <c r="H2420" s="2" t="s">
        <v>5089</v>
      </c>
    </row>
    <row r="2421" spans="1:8" s="6" customFormat="1" ht="10.95" customHeight="1" outlineLevel="5" x14ac:dyDescent="0.2">
      <c r="A2421" s="4" t="s">
        <v>2043</v>
      </c>
      <c r="B2421" s="5" t="s">
        <v>2193</v>
      </c>
      <c r="C2421" s="7"/>
      <c r="D2421" s="7" t="s">
        <v>2419</v>
      </c>
      <c r="E2421" s="4" t="s">
        <v>2043</v>
      </c>
      <c r="F2421" s="5" t="s">
        <v>2193</v>
      </c>
      <c r="G2421" s="2">
        <v>1062.5</v>
      </c>
      <c r="H2421" s="2" t="s">
        <v>5089</v>
      </c>
    </row>
    <row r="2422" spans="1:8" s="6" customFormat="1" ht="10.95" customHeight="1" outlineLevel="5" x14ac:dyDescent="0.2">
      <c r="A2422" s="4" t="s">
        <v>2043</v>
      </c>
      <c r="B2422" s="5" t="s">
        <v>2193</v>
      </c>
      <c r="C2422" s="7"/>
      <c r="D2422" s="7" t="s">
        <v>2420</v>
      </c>
      <c r="E2422" s="4" t="s">
        <v>2043</v>
      </c>
      <c r="F2422" s="5" t="s">
        <v>2193</v>
      </c>
      <c r="G2422" s="2">
        <v>680</v>
      </c>
      <c r="H2422" s="2" t="s">
        <v>5089</v>
      </c>
    </row>
    <row r="2423" spans="1:8" s="6" customFormat="1" ht="10.95" customHeight="1" outlineLevel="5" x14ac:dyDescent="0.2">
      <c r="A2423" s="4" t="s">
        <v>2043</v>
      </c>
      <c r="B2423" s="5" t="s">
        <v>2193</v>
      </c>
      <c r="C2423" s="7"/>
      <c r="D2423" s="7" t="s">
        <v>2421</v>
      </c>
      <c r="E2423" s="4" t="s">
        <v>2043</v>
      </c>
      <c r="F2423" s="5" t="s">
        <v>2193</v>
      </c>
      <c r="G2423" s="2">
        <v>680</v>
      </c>
      <c r="H2423" s="2" t="s">
        <v>5089</v>
      </c>
    </row>
    <row r="2424" spans="1:8" s="6" customFormat="1" ht="10.95" customHeight="1" outlineLevel="5" x14ac:dyDescent="0.2">
      <c r="A2424" s="4" t="s">
        <v>2043</v>
      </c>
      <c r="B2424" s="5" t="s">
        <v>2193</v>
      </c>
      <c r="C2424" s="7"/>
      <c r="D2424" s="7" t="s">
        <v>2422</v>
      </c>
      <c r="E2424" s="4" t="s">
        <v>2043</v>
      </c>
      <c r="F2424" s="5" t="s">
        <v>2193</v>
      </c>
      <c r="G2424" s="2">
        <v>95.714285714285708</v>
      </c>
      <c r="H2424" s="2" t="s">
        <v>5089</v>
      </c>
    </row>
    <row r="2425" spans="1:8" s="6" customFormat="1" ht="10.95" customHeight="1" outlineLevel="5" x14ac:dyDescent="0.2">
      <c r="A2425" s="4" t="s">
        <v>2043</v>
      </c>
      <c r="B2425" s="5" t="s">
        <v>2193</v>
      </c>
      <c r="C2425" s="7"/>
      <c r="D2425" s="7" t="s">
        <v>2423</v>
      </c>
      <c r="E2425" s="4" t="s">
        <v>2043</v>
      </c>
      <c r="F2425" s="5" t="s">
        <v>2193</v>
      </c>
      <c r="G2425" s="2">
        <v>875.5</v>
      </c>
      <c r="H2425" s="2" t="s">
        <v>5089</v>
      </c>
    </row>
    <row r="2426" spans="1:8" s="6" customFormat="1" ht="22.95" customHeight="1" outlineLevel="5" x14ac:dyDescent="0.2">
      <c r="A2426" s="4" t="s">
        <v>2043</v>
      </c>
      <c r="B2426" s="5" t="s">
        <v>2193</v>
      </c>
      <c r="C2426" s="7"/>
      <c r="D2426" s="7" t="s">
        <v>2424</v>
      </c>
      <c r="E2426" s="4" t="s">
        <v>2043</v>
      </c>
      <c r="F2426" s="5" t="s">
        <v>2193</v>
      </c>
      <c r="G2426" s="2">
        <v>1347.13</v>
      </c>
      <c r="H2426" s="2" t="s">
        <v>5089</v>
      </c>
    </row>
    <row r="2427" spans="1:8" s="6" customFormat="1" ht="22.95" customHeight="1" outlineLevel="5" x14ac:dyDescent="0.2">
      <c r="A2427" s="4" t="s">
        <v>2043</v>
      </c>
      <c r="B2427" s="5" t="s">
        <v>2193</v>
      </c>
      <c r="C2427" s="7"/>
      <c r="D2427" s="7" t="s">
        <v>2425</v>
      </c>
      <c r="E2427" s="4" t="s">
        <v>2043</v>
      </c>
      <c r="F2427" s="5" t="s">
        <v>2193</v>
      </c>
      <c r="G2427" s="2">
        <v>782</v>
      </c>
      <c r="H2427" s="2" t="s">
        <v>5089</v>
      </c>
    </row>
    <row r="2428" spans="1:8" s="6" customFormat="1" ht="22.95" customHeight="1" outlineLevel="5" x14ac:dyDescent="0.2">
      <c r="A2428" s="4" t="s">
        <v>2043</v>
      </c>
      <c r="B2428" s="5" t="s">
        <v>2193</v>
      </c>
      <c r="C2428" s="7"/>
      <c r="D2428" s="7" t="s">
        <v>2426</v>
      </c>
      <c r="E2428" s="4" t="s">
        <v>2043</v>
      </c>
      <c r="F2428" s="5" t="s">
        <v>2193</v>
      </c>
      <c r="G2428" s="2">
        <v>1300</v>
      </c>
      <c r="H2428" s="2" t="s">
        <v>5089</v>
      </c>
    </row>
    <row r="2429" spans="1:8" s="6" customFormat="1" ht="22.95" customHeight="1" outlineLevel="5" x14ac:dyDescent="0.2">
      <c r="A2429" s="4" t="s">
        <v>2043</v>
      </c>
      <c r="B2429" s="5" t="s">
        <v>2193</v>
      </c>
      <c r="C2429" s="7"/>
      <c r="D2429" s="7" t="s">
        <v>2427</v>
      </c>
      <c r="E2429" s="4" t="s">
        <v>2043</v>
      </c>
      <c r="F2429" s="5" t="s">
        <v>2193</v>
      </c>
      <c r="G2429" s="2">
        <v>980</v>
      </c>
      <c r="H2429" s="2" t="s">
        <v>5089</v>
      </c>
    </row>
    <row r="2430" spans="1:8" s="6" customFormat="1" ht="10.95" customHeight="1" outlineLevel="5" x14ac:dyDescent="0.2">
      <c r="A2430" s="4" t="s">
        <v>2043</v>
      </c>
      <c r="B2430" s="5" t="s">
        <v>2193</v>
      </c>
      <c r="C2430" s="7"/>
      <c r="D2430" s="7" t="s">
        <v>2428</v>
      </c>
      <c r="E2430" s="4" t="s">
        <v>2043</v>
      </c>
      <c r="F2430" s="5" t="s">
        <v>2193</v>
      </c>
      <c r="G2430" s="2">
        <v>253.14500000000001</v>
      </c>
      <c r="H2430" s="2" t="s">
        <v>5089</v>
      </c>
    </row>
    <row r="2431" spans="1:8" s="6" customFormat="1" ht="10.95" customHeight="1" outlineLevel="5" x14ac:dyDescent="0.2">
      <c r="A2431" s="4" t="s">
        <v>2043</v>
      </c>
      <c r="B2431" s="5" t="s">
        <v>2193</v>
      </c>
      <c r="C2431" s="7"/>
      <c r="D2431" s="7" t="s">
        <v>2429</v>
      </c>
      <c r="E2431" s="4" t="s">
        <v>2043</v>
      </c>
      <c r="F2431" s="5" t="s">
        <v>2193</v>
      </c>
      <c r="G2431" s="2">
        <v>19.966579710144927</v>
      </c>
      <c r="H2431" s="2" t="s">
        <v>5089</v>
      </c>
    </row>
    <row r="2432" spans="1:8" s="6" customFormat="1" ht="22.95" customHeight="1" outlineLevel="5" x14ac:dyDescent="0.2">
      <c r="A2432" s="4" t="s">
        <v>2043</v>
      </c>
      <c r="B2432" s="5" t="s">
        <v>2193</v>
      </c>
      <c r="C2432" s="7"/>
      <c r="D2432" s="7" t="s">
        <v>2430</v>
      </c>
      <c r="E2432" s="4" t="s">
        <v>2043</v>
      </c>
      <c r="F2432" s="5" t="s">
        <v>2193</v>
      </c>
      <c r="G2432" s="2">
        <v>1227.56</v>
      </c>
      <c r="H2432" s="2" t="s">
        <v>5089</v>
      </c>
    </row>
    <row r="2433" spans="1:8" s="6" customFormat="1" ht="10.95" customHeight="1" outlineLevel="5" x14ac:dyDescent="0.2">
      <c r="A2433" s="4" t="s">
        <v>2043</v>
      </c>
      <c r="B2433" s="5" t="s">
        <v>2193</v>
      </c>
      <c r="C2433" s="7"/>
      <c r="D2433" s="7" t="s">
        <v>2431</v>
      </c>
      <c r="E2433" s="4" t="s">
        <v>2043</v>
      </c>
      <c r="F2433" s="5" t="s">
        <v>2193</v>
      </c>
      <c r="G2433" s="2">
        <v>130</v>
      </c>
      <c r="H2433" s="2" t="s">
        <v>5089</v>
      </c>
    </row>
    <row r="2434" spans="1:8" s="6" customFormat="1" ht="10.95" customHeight="1" outlineLevel="5" x14ac:dyDescent="0.2">
      <c r="A2434" s="4" t="s">
        <v>2043</v>
      </c>
      <c r="B2434" s="5" t="s">
        <v>2193</v>
      </c>
      <c r="C2434" s="7"/>
      <c r="D2434" s="7" t="s">
        <v>2432</v>
      </c>
      <c r="E2434" s="4" t="s">
        <v>2043</v>
      </c>
      <c r="F2434" s="5" t="s">
        <v>2193</v>
      </c>
      <c r="G2434" s="2">
        <v>139.74153846153848</v>
      </c>
      <c r="H2434" s="2" t="s">
        <v>5089</v>
      </c>
    </row>
    <row r="2435" spans="1:8" s="6" customFormat="1" ht="10.95" customHeight="1" outlineLevel="5" x14ac:dyDescent="0.2">
      <c r="A2435" s="4" t="s">
        <v>2043</v>
      </c>
      <c r="B2435" s="5" t="s">
        <v>2193</v>
      </c>
      <c r="C2435" s="7"/>
      <c r="D2435" s="7" t="s">
        <v>2433</v>
      </c>
      <c r="E2435" s="4" t="s">
        <v>2043</v>
      </c>
      <c r="F2435" s="5" t="s">
        <v>2193</v>
      </c>
      <c r="G2435" s="2">
        <v>130</v>
      </c>
      <c r="H2435" s="2" t="s">
        <v>5089</v>
      </c>
    </row>
    <row r="2436" spans="1:8" s="6" customFormat="1" ht="10.95" customHeight="1" outlineLevel="5" x14ac:dyDescent="0.2">
      <c r="A2436" s="4" t="s">
        <v>2043</v>
      </c>
      <c r="B2436" s="5" t="s">
        <v>2193</v>
      </c>
      <c r="C2436" s="7"/>
      <c r="D2436" s="7" t="s">
        <v>2434</v>
      </c>
      <c r="E2436" s="4" t="s">
        <v>2043</v>
      </c>
      <c r="F2436" s="5" t="s">
        <v>2193</v>
      </c>
      <c r="G2436" s="2">
        <v>216.71</v>
      </c>
      <c r="H2436" s="2" t="s">
        <v>5089</v>
      </c>
    </row>
    <row r="2437" spans="1:8" s="6" customFormat="1" ht="10.95" customHeight="1" outlineLevel="5" x14ac:dyDescent="0.2">
      <c r="A2437" s="4" t="s">
        <v>2043</v>
      </c>
      <c r="B2437" s="5" t="s">
        <v>2193</v>
      </c>
      <c r="C2437" s="7"/>
      <c r="D2437" s="7" t="s">
        <v>2435</v>
      </c>
      <c r="E2437" s="4" t="s">
        <v>2043</v>
      </c>
      <c r="F2437" s="5" t="s">
        <v>2193</v>
      </c>
      <c r="G2437" s="2">
        <v>779.16678571428565</v>
      </c>
      <c r="H2437" s="2" t="s">
        <v>5089</v>
      </c>
    </row>
    <row r="2438" spans="1:8" s="6" customFormat="1" ht="10.95" customHeight="1" outlineLevel="5" x14ac:dyDescent="0.2">
      <c r="A2438" s="4" t="s">
        <v>2043</v>
      </c>
      <c r="B2438" s="5" t="s">
        <v>2193</v>
      </c>
      <c r="C2438" s="7"/>
      <c r="D2438" s="7" t="s">
        <v>2436</v>
      </c>
      <c r="E2438" s="4" t="s">
        <v>2043</v>
      </c>
      <c r="F2438" s="5" t="s">
        <v>2193</v>
      </c>
      <c r="G2438" s="2">
        <v>2158.056</v>
      </c>
      <c r="H2438" s="2" t="s">
        <v>5089</v>
      </c>
    </row>
    <row r="2439" spans="1:8" s="6" customFormat="1" ht="10.95" customHeight="1" outlineLevel="5" x14ac:dyDescent="0.2">
      <c r="A2439" s="4" t="s">
        <v>2043</v>
      </c>
      <c r="B2439" s="5" t="s">
        <v>2193</v>
      </c>
      <c r="C2439" s="7"/>
      <c r="D2439" s="7" t="s">
        <v>2437</v>
      </c>
      <c r="E2439" s="4" t="s">
        <v>2043</v>
      </c>
      <c r="F2439" s="5" t="s">
        <v>2193</v>
      </c>
      <c r="G2439" s="2">
        <v>110</v>
      </c>
      <c r="H2439" s="2" t="s">
        <v>5089</v>
      </c>
    </row>
    <row r="2440" spans="1:8" s="6" customFormat="1" ht="10.95" customHeight="1" outlineLevel="5" x14ac:dyDescent="0.2">
      <c r="A2440" s="4" t="s">
        <v>2043</v>
      </c>
      <c r="B2440" s="5" t="s">
        <v>2193</v>
      </c>
      <c r="C2440" s="7"/>
      <c r="D2440" s="7" t="s">
        <v>2438</v>
      </c>
      <c r="E2440" s="4" t="s">
        <v>2043</v>
      </c>
      <c r="F2440" s="5" t="s">
        <v>2193</v>
      </c>
      <c r="G2440" s="2">
        <v>115</v>
      </c>
      <c r="H2440" s="2" t="s">
        <v>5089</v>
      </c>
    </row>
    <row r="2441" spans="1:8" s="6" customFormat="1" ht="10.95" customHeight="1" outlineLevel="5" x14ac:dyDescent="0.2">
      <c r="A2441" s="4" t="s">
        <v>2043</v>
      </c>
      <c r="B2441" s="5" t="s">
        <v>2193</v>
      </c>
      <c r="C2441" s="7"/>
      <c r="D2441" s="7" t="s">
        <v>2439</v>
      </c>
      <c r="E2441" s="4" t="s">
        <v>2043</v>
      </c>
      <c r="F2441" s="5" t="s">
        <v>2193</v>
      </c>
      <c r="G2441" s="2">
        <v>130</v>
      </c>
      <c r="H2441" s="2" t="s">
        <v>5089</v>
      </c>
    </row>
    <row r="2442" spans="1:8" s="6" customFormat="1" ht="10.95" customHeight="1" outlineLevel="5" x14ac:dyDescent="0.2">
      <c r="A2442" s="4" t="s">
        <v>2043</v>
      </c>
      <c r="B2442" s="5" t="s">
        <v>2193</v>
      </c>
      <c r="C2442" s="7"/>
      <c r="D2442" s="7" t="s">
        <v>2440</v>
      </c>
      <c r="E2442" s="4" t="s">
        <v>2043</v>
      </c>
      <c r="F2442" s="5" t="s">
        <v>2193</v>
      </c>
      <c r="G2442" s="2">
        <v>1370.4649999999999</v>
      </c>
      <c r="H2442" s="2" t="s">
        <v>5089</v>
      </c>
    </row>
    <row r="2443" spans="1:8" s="6" customFormat="1" ht="10.95" customHeight="1" outlineLevel="5" x14ac:dyDescent="0.2">
      <c r="A2443" s="4" t="s">
        <v>2043</v>
      </c>
      <c r="B2443" s="5" t="s">
        <v>2193</v>
      </c>
      <c r="C2443" s="7"/>
      <c r="D2443" s="7" t="s">
        <v>2441</v>
      </c>
      <c r="E2443" s="4" t="s">
        <v>2043</v>
      </c>
      <c r="F2443" s="5" t="s">
        <v>2193</v>
      </c>
      <c r="G2443" s="2">
        <v>148.32833333333335</v>
      </c>
      <c r="H2443" s="2" t="s">
        <v>5089</v>
      </c>
    </row>
    <row r="2444" spans="1:8" s="6" customFormat="1" ht="10.95" customHeight="1" outlineLevel="5" x14ac:dyDescent="0.2">
      <c r="A2444" s="4" t="s">
        <v>2043</v>
      </c>
      <c r="B2444" s="5" t="s">
        <v>2193</v>
      </c>
      <c r="C2444" s="7"/>
      <c r="D2444" s="7" t="s">
        <v>2442</v>
      </c>
      <c r="E2444" s="4" t="s">
        <v>2043</v>
      </c>
      <c r="F2444" s="5" t="s">
        <v>2193</v>
      </c>
      <c r="G2444" s="2">
        <v>858.5</v>
      </c>
      <c r="H2444" s="2" t="s">
        <v>5089</v>
      </c>
    </row>
    <row r="2445" spans="1:8" s="6" customFormat="1" ht="22.95" customHeight="1" outlineLevel="5" x14ac:dyDescent="0.2">
      <c r="A2445" s="4" t="s">
        <v>2043</v>
      </c>
      <c r="B2445" s="5" t="s">
        <v>2193</v>
      </c>
      <c r="C2445" s="7"/>
      <c r="D2445" s="7" t="s">
        <v>2443</v>
      </c>
      <c r="E2445" s="4" t="s">
        <v>2043</v>
      </c>
      <c r="F2445" s="5" t="s">
        <v>2193</v>
      </c>
      <c r="G2445" s="2">
        <v>1606.5</v>
      </c>
      <c r="H2445" s="2" t="s">
        <v>5089</v>
      </c>
    </row>
    <row r="2446" spans="1:8" s="6" customFormat="1" ht="10.95" customHeight="1" outlineLevel="5" x14ac:dyDescent="0.2">
      <c r="A2446" s="4" t="s">
        <v>2043</v>
      </c>
      <c r="B2446" s="5" t="s">
        <v>2193</v>
      </c>
      <c r="C2446" s="7"/>
      <c r="D2446" s="7" t="s">
        <v>2444</v>
      </c>
      <c r="E2446" s="4" t="s">
        <v>2043</v>
      </c>
      <c r="F2446" s="5" t="s">
        <v>2193</v>
      </c>
      <c r="G2446" s="2">
        <v>799</v>
      </c>
      <c r="H2446" s="2" t="s">
        <v>5089</v>
      </c>
    </row>
    <row r="2447" spans="1:8" s="6" customFormat="1" ht="10.95" customHeight="1" outlineLevel="5" x14ac:dyDescent="0.2">
      <c r="A2447" s="4" t="s">
        <v>2043</v>
      </c>
      <c r="B2447" s="5" t="s">
        <v>2193</v>
      </c>
      <c r="C2447" s="7"/>
      <c r="D2447" s="7" t="s">
        <v>2445</v>
      </c>
      <c r="E2447" s="4" t="s">
        <v>2043</v>
      </c>
      <c r="F2447" s="5" t="s">
        <v>2193</v>
      </c>
      <c r="G2447" s="2">
        <v>42.922222222222224</v>
      </c>
      <c r="H2447" s="2" t="s">
        <v>5089</v>
      </c>
    </row>
    <row r="2448" spans="1:8" s="6" customFormat="1" ht="10.95" customHeight="1" outlineLevel="5" x14ac:dyDescent="0.2">
      <c r="A2448" s="4" t="s">
        <v>2043</v>
      </c>
      <c r="B2448" s="5" t="s">
        <v>2193</v>
      </c>
      <c r="C2448" s="7"/>
      <c r="D2448" s="7" t="s">
        <v>2446</v>
      </c>
      <c r="E2448" s="4" t="s">
        <v>2043</v>
      </c>
      <c r="F2448" s="5" t="s">
        <v>2193</v>
      </c>
      <c r="G2448" s="2">
        <v>176.42</v>
      </c>
      <c r="H2448" s="2" t="s">
        <v>5089</v>
      </c>
    </row>
    <row r="2449" spans="1:8" s="6" customFormat="1" ht="10.95" customHeight="1" outlineLevel="5" x14ac:dyDescent="0.2">
      <c r="A2449" s="4" t="s">
        <v>2043</v>
      </c>
      <c r="B2449" s="5" t="s">
        <v>2193</v>
      </c>
      <c r="C2449" s="7"/>
      <c r="D2449" s="7" t="s">
        <v>2447</v>
      </c>
      <c r="E2449" s="4" t="s">
        <v>2043</v>
      </c>
      <c r="F2449" s="5" t="s">
        <v>2193</v>
      </c>
      <c r="G2449" s="2">
        <v>154.83000000000001</v>
      </c>
      <c r="H2449" s="2" t="s">
        <v>5089</v>
      </c>
    </row>
    <row r="2450" spans="1:8" s="6" customFormat="1" ht="10.95" customHeight="1" outlineLevel="5" x14ac:dyDescent="0.2">
      <c r="A2450" s="4" t="s">
        <v>2043</v>
      </c>
      <c r="B2450" s="5" t="s">
        <v>2193</v>
      </c>
      <c r="C2450" s="7"/>
      <c r="D2450" s="7" t="s">
        <v>2448</v>
      </c>
      <c r="E2450" s="4" t="s">
        <v>2043</v>
      </c>
      <c r="F2450" s="5" t="s">
        <v>2193</v>
      </c>
      <c r="G2450" s="2">
        <v>217.81799999999998</v>
      </c>
      <c r="H2450" s="2" t="s">
        <v>5089</v>
      </c>
    </row>
    <row r="2451" spans="1:8" s="6" customFormat="1" ht="22.95" customHeight="1" outlineLevel="5" x14ac:dyDescent="0.2">
      <c r="A2451" s="4" t="s">
        <v>2043</v>
      </c>
      <c r="B2451" s="5" t="s">
        <v>2193</v>
      </c>
      <c r="C2451" s="7"/>
      <c r="D2451" s="7" t="s">
        <v>2449</v>
      </c>
      <c r="E2451" s="4" t="s">
        <v>2043</v>
      </c>
      <c r="F2451" s="5" t="s">
        <v>2193</v>
      </c>
      <c r="G2451" s="2">
        <v>1506.0287500000002</v>
      </c>
      <c r="H2451" s="2" t="s">
        <v>5089</v>
      </c>
    </row>
    <row r="2452" spans="1:8" s="6" customFormat="1" ht="10.95" customHeight="1" outlineLevel="5" x14ac:dyDescent="0.2">
      <c r="A2452" s="4" t="s">
        <v>2043</v>
      </c>
      <c r="B2452" s="5" t="s">
        <v>2193</v>
      </c>
      <c r="C2452" s="7"/>
      <c r="D2452" s="7" t="s">
        <v>2450</v>
      </c>
      <c r="E2452" s="4" t="s">
        <v>2043</v>
      </c>
      <c r="F2452" s="5" t="s">
        <v>2193</v>
      </c>
      <c r="G2452" s="2">
        <v>752.57</v>
      </c>
      <c r="H2452" s="2" t="s">
        <v>5089</v>
      </c>
    </row>
    <row r="2453" spans="1:8" s="6" customFormat="1" ht="10.95" customHeight="1" outlineLevel="5" x14ac:dyDescent="0.2">
      <c r="A2453" s="4" t="s">
        <v>2043</v>
      </c>
      <c r="B2453" s="5" t="s">
        <v>2193</v>
      </c>
      <c r="C2453" s="7"/>
      <c r="D2453" s="7" t="s">
        <v>2451</v>
      </c>
      <c r="E2453" s="4" t="s">
        <v>2043</v>
      </c>
      <c r="F2453" s="5" t="s">
        <v>2193</v>
      </c>
      <c r="G2453" s="2">
        <v>171.29444444444445</v>
      </c>
      <c r="H2453" s="2" t="s">
        <v>5089</v>
      </c>
    </row>
    <row r="2454" spans="1:8" s="6" customFormat="1" ht="10.95" customHeight="1" outlineLevel="5" x14ac:dyDescent="0.2">
      <c r="A2454" s="4" t="s">
        <v>2043</v>
      </c>
      <c r="B2454" s="5" t="s">
        <v>2193</v>
      </c>
      <c r="C2454" s="7"/>
      <c r="D2454" s="7" t="s">
        <v>2452</v>
      </c>
      <c r="E2454" s="4" t="s">
        <v>2043</v>
      </c>
      <c r="F2454" s="5" t="s">
        <v>2193</v>
      </c>
      <c r="G2454" s="2">
        <v>317.51749999999998</v>
      </c>
      <c r="H2454" s="2" t="s">
        <v>5089</v>
      </c>
    </row>
    <row r="2455" spans="1:8" s="6" customFormat="1" ht="22.95" customHeight="1" outlineLevel="5" x14ac:dyDescent="0.2">
      <c r="A2455" s="4" t="s">
        <v>2043</v>
      </c>
      <c r="B2455" s="5" t="s">
        <v>2193</v>
      </c>
      <c r="C2455" s="7"/>
      <c r="D2455" s="7" t="s">
        <v>2453</v>
      </c>
      <c r="E2455" s="4" t="s">
        <v>2043</v>
      </c>
      <c r="F2455" s="5" t="s">
        <v>2193</v>
      </c>
      <c r="G2455" s="2">
        <v>1980</v>
      </c>
      <c r="H2455" s="2" t="s">
        <v>5089</v>
      </c>
    </row>
    <row r="2456" spans="1:8" s="6" customFormat="1" ht="10.95" customHeight="1" outlineLevel="5" x14ac:dyDescent="0.2">
      <c r="A2456" s="4" t="s">
        <v>2043</v>
      </c>
      <c r="B2456" s="5" t="s">
        <v>2193</v>
      </c>
      <c r="C2456" s="7"/>
      <c r="D2456" s="7" t="s">
        <v>2454</v>
      </c>
      <c r="E2456" s="4" t="s">
        <v>2043</v>
      </c>
      <c r="F2456" s="5" t="s">
        <v>2193</v>
      </c>
      <c r="G2456" s="2">
        <v>875.76</v>
      </c>
      <c r="H2456" s="2" t="s">
        <v>5089</v>
      </c>
    </row>
    <row r="2457" spans="1:8" s="6" customFormat="1" ht="10.95" customHeight="1" outlineLevel="5" x14ac:dyDescent="0.2">
      <c r="A2457" s="4" t="s">
        <v>2043</v>
      </c>
      <c r="B2457" s="5" t="s">
        <v>2193</v>
      </c>
      <c r="C2457" s="7"/>
      <c r="D2457" s="7" t="s">
        <v>2455</v>
      </c>
      <c r="E2457" s="4" t="s">
        <v>2043</v>
      </c>
      <c r="F2457" s="5" t="s">
        <v>2193</v>
      </c>
      <c r="G2457" s="2">
        <v>166.53777777777776</v>
      </c>
      <c r="H2457" s="2" t="s">
        <v>5089</v>
      </c>
    </row>
    <row r="2458" spans="1:8" s="6" customFormat="1" ht="10.95" customHeight="1" outlineLevel="5" x14ac:dyDescent="0.2">
      <c r="A2458" s="4" t="s">
        <v>2043</v>
      </c>
      <c r="B2458" s="5" t="s">
        <v>2193</v>
      </c>
      <c r="C2458" s="7"/>
      <c r="D2458" s="7" t="s">
        <v>2456</v>
      </c>
      <c r="E2458" s="4" t="s">
        <v>2043</v>
      </c>
      <c r="F2458" s="5" t="s">
        <v>2193</v>
      </c>
      <c r="G2458" s="2">
        <v>243.91272727272727</v>
      </c>
      <c r="H2458" s="2" t="s">
        <v>5089</v>
      </c>
    </row>
    <row r="2459" spans="1:8" s="6" customFormat="1" ht="10.95" customHeight="1" outlineLevel="5" x14ac:dyDescent="0.2">
      <c r="A2459" s="4" t="s">
        <v>2043</v>
      </c>
      <c r="B2459" s="5" t="s">
        <v>2193</v>
      </c>
      <c r="C2459" s="7"/>
      <c r="D2459" s="7" t="s">
        <v>2457</v>
      </c>
      <c r="E2459" s="4" t="s">
        <v>2043</v>
      </c>
      <c r="F2459" s="5" t="s">
        <v>2193</v>
      </c>
      <c r="G2459" s="2">
        <v>2314.8040000000001</v>
      </c>
      <c r="H2459" s="2" t="s">
        <v>5089</v>
      </c>
    </row>
    <row r="2460" spans="1:8" s="6" customFormat="1" ht="10.95" customHeight="1" outlineLevel="5" x14ac:dyDescent="0.2">
      <c r="A2460" s="4" t="s">
        <v>2043</v>
      </c>
      <c r="B2460" s="5" t="s">
        <v>2193</v>
      </c>
      <c r="C2460" s="7"/>
      <c r="D2460" s="7" t="s">
        <v>2458</v>
      </c>
      <c r="E2460" s="4" t="s">
        <v>2043</v>
      </c>
      <c r="F2460" s="5" t="s">
        <v>2193</v>
      </c>
      <c r="G2460" s="2">
        <v>198.47864864864866</v>
      </c>
      <c r="H2460" s="2" t="s">
        <v>5089</v>
      </c>
    </row>
    <row r="2461" spans="1:8" s="6" customFormat="1" ht="10.95" customHeight="1" outlineLevel="5" x14ac:dyDescent="0.2">
      <c r="A2461" s="4" t="s">
        <v>2043</v>
      </c>
      <c r="B2461" s="5" t="s">
        <v>2193</v>
      </c>
      <c r="C2461" s="7"/>
      <c r="D2461" s="7" t="s">
        <v>2459</v>
      </c>
      <c r="E2461" s="4" t="s">
        <v>2043</v>
      </c>
      <c r="F2461" s="5" t="s">
        <v>2193</v>
      </c>
      <c r="G2461" s="2">
        <v>185.94071428571428</v>
      </c>
      <c r="H2461" s="2" t="s">
        <v>5089</v>
      </c>
    </row>
    <row r="2462" spans="1:8" s="6" customFormat="1" ht="10.95" customHeight="1" outlineLevel="5" x14ac:dyDescent="0.2">
      <c r="A2462" s="4" t="s">
        <v>2043</v>
      </c>
      <c r="B2462" s="5" t="s">
        <v>2193</v>
      </c>
      <c r="C2462" s="7"/>
      <c r="D2462" s="7" t="s">
        <v>2460</v>
      </c>
      <c r="E2462" s="4" t="s">
        <v>2043</v>
      </c>
      <c r="F2462" s="5" t="s">
        <v>2193</v>
      </c>
      <c r="G2462" s="2">
        <v>644.09055555555551</v>
      </c>
      <c r="H2462" s="2" t="s">
        <v>5089</v>
      </c>
    </row>
    <row r="2463" spans="1:8" s="6" customFormat="1" ht="10.95" customHeight="1" outlineLevel="5" x14ac:dyDescent="0.2">
      <c r="A2463" s="4" t="s">
        <v>2043</v>
      </c>
      <c r="B2463" s="5" t="s">
        <v>2193</v>
      </c>
      <c r="C2463" s="7"/>
      <c r="D2463" s="7" t="s">
        <v>2461</v>
      </c>
      <c r="E2463" s="4" t="s">
        <v>2043</v>
      </c>
      <c r="F2463" s="5" t="s">
        <v>2193</v>
      </c>
      <c r="G2463" s="2">
        <v>966.13666666666666</v>
      </c>
      <c r="H2463" s="2" t="s">
        <v>5089</v>
      </c>
    </row>
    <row r="2464" spans="1:8" s="6" customFormat="1" ht="10.95" customHeight="1" outlineLevel="5" x14ac:dyDescent="0.2">
      <c r="A2464" s="4" t="s">
        <v>2043</v>
      </c>
      <c r="B2464" s="5" t="s">
        <v>2193</v>
      </c>
      <c r="C2464" s="7"/>
      <c r="D2464" s="7" t="s">
        <v>2462</v>
      </c>
      <c r="E2464" s="4" t="s">
        <v>2043</v>
      </c>
      <c r="F2464" s="5" t="s">
        <v>2193</v>
      </c>
      <c r="G2464" s="2">
        <v>644.09</v>
      </c>
      <c r="H2464" s="2" t="s">
        <v>5089</v>
      </c>
    </row>
    <row r="2465" spans="1:8" s="6" customFormat="1" ht="22.95" customHeight="1" outlineLevel="5" x14ac:dyDescent="0.2">
      <c r="A2465" s="4" t="s">
        <v>2043</v>
      </c>
      <c r="B2465" s="5" t="s">
        <v>2193</v>
      </c>
      <c r="C2465" s="7"/>
      <c r="D2465" s="7" t="s">
        <v>2463</v>
      </c>
      <c r="E2465" s="4" t="s">
        <v>2043</v>
      </c>
      <c r="F2465" s="5" t="s">
        <v>2193</v>
      </c>
      <c r="G2465" s="2">
        <v>1008.8433333333334</v>
      </c>
      <c r="H2465" s="2" t="s">
        <v>5089</v>
      </c>
    </row>
    <row r="2466" spans="1:8" s="6" customFormat="1" ht="10.95" customHeight="1" outlineLevel="5" x14ac:dyDescent="0.2">
      <c r="A2466" s="4" t="s">
        <v>2043</v>
      </c>
      <c r="B2466" s="5" t="s">
        <v>2193</v>
      </c>
      <c r="C2466" s="7"/>
      <c r="D2466" s="7" t="s">
        <v>2464</v>
      </c>
      <c r="E2466" s="4" t="s">
        <v>2043</v>
      </c>
      <c r="F2466" s="5" t="s">
        <v>2193</v>
      </c>
      <c r="G2466" s="2">
        <v>88.032525252525247</v>
      </c>
      <c r="H2466" s="2" t="s">
        <v>5089</v>
      </c>
    </row>
    <row r="2467" spans="1:8" s="6" customFormat="1" ht="10.95" customHeight="1" outlineLevel="5" x14ac:dyDescent="0.2">
      <c r="A2467" s="4" t="s">
        <v>2043</v>
      </c>
      <c r="B2467" s="5" t="s">
        <v>2193</v>
      </c>
      <c r="C2467" s="7"/>
      <c r="D2467" s="7" t="s">
        <v>2465</v>
      </c>
      <c r="E2467" s="4" t="s">
        <v>2043</v>
      </c>
      <c r="F2467" s="5" t="s">
        <v>2193</v>
      </c>
      <c r="G2467" s="2">
        <v>679.33500000000004</v>
      </c>
      <c r="H2467" s="2" t="s">
        <v>5089</v>
      </c>
    </row>
    <row r="2468" spans="1:8" s="6" customFormat="1" ht="10.95" customHeight="1" outlineLevel="5" x14ac:dyDescent="0.2">
      <c r="A2468" s="4" t="s">
        <v>2043</v>
      </c>
      <c r="B2468" s="5" t="s">
        <v>2193</v>
      </c>
      <c r="C2468" s="7"/>
      <c r="D2468" s="7" t="s">
        <v>2466</v>
      </c>
      <c r="E2468" s="4" t="s">
        <v>2043</v>
      </c>
      <c r="F2468" s="5" t="s">
        <v>2193</v>
      </c>
      <c r="G2468" s="2">
        <v>1288.1816666666666</v>
      </c>
      <c r="H2468" s="2" t="s">
        <v>5089</v>
      </c>
    </row>
    <row r="2469" spans="1:8" s="6" customFormat="1" ht="10.95" customHeight="1" outlineLevel="5" x14ac:dyDescent="0.2">
      <c r="A2469" s="4" t="s">
        <v>2043</v>
      </c>
      <c r="B2469" s="5" t="s">
        <v>2193</v>
      </c>
      <c r="C2469" s="7"/>
      <c r="D2469" s="7" t="s">
        <v>2467</v>
      </c>
      <c r="E2469" s="4" t="s">
        <v>2043</v>
      </c>
      <c r="F2469" s="5" t="s">
        <v>2193</v>
      </c>
      <c r="G2469" s="2">
        <v>415.17733333333331</v>
      </c>
      <c r="H2469" s="2" t="s">
        <v>5089</v>
      </c>
    </row>
    <row r="2470" spans="1:8" s="6" customFormat="1" ht="10.95" customHeight="1" outlineLevel="5" x14ac:dyDescent="0.2">
      <c r="A2470" s="4" t="s">
        <v>2043</v>
      </c>
      <c r="B2470" s="5" t="s">
        <v>2193</v>
      </c>
      <c r="C2470" s="7"/>
      <c r="D2470" s="7" t="s">
        <v>2468</v>
      </c>
      <c r="E2470" s="4" t="s">
        <v>2043</v>
      </c>
      <c r="F2470" s="5" t="s">
        <v>2193</v>
      </c>
      <c r="G2470" s="2">
        <v>270.10220000000004</v>
      </c>
      <c r="H2470" s="2" t="s">
        <v>5089</v>
      </c>
    </row>
    <row r="2471" spans="1:8" s="6" customFormat="1" ht="10.95" customHeight="1" outlineLevel="5" x14ac:dyDescent="0.2">
      <c r="A2471" s="4" t="s">
        <v>2043</v>
      </c>
      <c r="B2471" s="5" t="s">
        <v>2193</v>
      </c>
      <c r="C2471" s="7"/>
      <c r="D2471" s="7" t="s">
        <v>2469</v>
      </c>
      <c r="E2471" s="4" t="s">
        <v>2043</v>
      </c>
      <c r="F2471" s="5" t="s">
        <v>2193</v>
      </c>
      <c r="G2471" s="2">
        <v>461.60057142857141</v>
      </c>
      <c r="H2471" s="2" t="s">
        <v>5089</v>
      </c>
    </row>
    <row r="2472" spans="1:8" s="6" customFormat="1" ht="10.95" customHeight="1" outlineLevel="5" x14ac:dyDescent="0.2">
      <c r="A2472" s="4" t="s">
        <v>2043</v>
      </c>
      <c r="B2472" s="5" t="s">
        <v>2193</v>
      </c>
      <c r="C2472" s="7"/>
      <c r="D2472" s="7" t="s">
        <v>2470</v>
      </c>
      <c r="E2472" s="4" t="s">
        <v>2043</v>
      </c>
      <c r="F2472" s="5" t="s">
        <v>2193</v>
      </c>
      <c r="G2472" s="2">
        <v>532.14250000000004</v>
      </c>
      <c r="H2472" s="2" t="s">
        <v>5089</v>
      </c>
    </row>
    <row r="2473" spans="1:8" s="6" customFormat="1" ht="10.95" customHeight="1" outlineLevel="5" x14ac:dyDescent="0.2">
      <c r="A2473" s="4" t="s">
        <v>2043</v>
      </c>
      <c r="B2473" s="5" t="s">
        <v>2193</v>
      </c>
      <c r="C2473" s="7"/>
      <c r="D2473" s="7" t="s">
        <v>2471</v>
      </c>
      <c r="E2473" s="4" t="s">
        <v>2043</v>
      </c>
      <c r="F2473" s="5" t="s">
        <v>2193</v>
      </c>
      <c r="G2473" s="2">
        <v>539.1</v>
      </c>
      <c r="H2473" s="2" t="s">
        <v>5089</v>
      </c>
    </row>
    <row r="2474" spans="1:8" s="6" customFormat="1" ht="10.95" customHeight="1" outlineLevel="5" x14ac:dyDescent="0.2">
      <c r="A2474" s="4" t="s">
        <v>2043</v>
      </c>
      <c r="B2474" s="5" t="s">
        <v>2193</v>
      </c>
      <c r="C2474" s="7"/>
      <c r="D2474" s="7" t="s">
        <v>2472</v>
      </c>
      <c r="E2474" s="4" t="s">
        <v>2043</v>
      </c>
      <c r="F2474" s="5" t="s">
        <v>2193</v>
      </c>
      <c r="G2474" s="2">
        <v>182.46485537190082</v>
      </c>
      <c r="H2474" s="2" t="s">
        <v>5089</v>
      </c>
    </row>
    <row r="2475" spans="1:8" s="6" customFormat="1" ht="10.95" customHeight="1" outlineLevel="5" x14ac:dyDescent="0.2">
      <c r="A2475" s="4" t="s">
        <v>2043</v>
      </c>
      <c r="B2475" s="5" t="s">
        <v>2193</v>
      </c>
      <c r="C2475" s="7"/>
      <c r="D2475" s="7" t="s">
        <v>2473</v>
      </c>
      <c r="E2475" s="4" t="s">
        <v>2043</v>
      </c>
      <c r="F2475" s="5" t="s">
        <v>2193</v>
      </c>
      <c r="G2475" s="2">
        <v>966.1362499999999</v>
      </c>
      <c r="H2475" s="2" t="s">
        <v>5089</v>
      </c>
    </row>
    <row r="2476" spans="1:8" s="6" customFormat="1" ht="10.95" customHeight="1" outlineLevel="5" x14ac:dyDescent="0.2">
      <c r="A2476" s="4" t="s">
        <v>2043</v>
      </c>
      <c r="B2476" s="5" t="s">
        <v>2193</v>
      </c>
      <c r="C2476" s="7"/>
      <c r="D2476" s="7" t="s">
        <v>2474</v>
      </c>
      <c r="E2476" s="4" t="s">
        <v>2043</v>
      </c>
      <c r="F2476" s="5" t="s">
        <v>2193</v>
      </c>
      <c r="G2476" s="2">
        <v>772.13919642857138</v>
      </c>
      <c r="H2476" s="2" t="s">
        <v>5089</v>
      </c>
    </row>
    <row r="2477" spans="1:8" s="6" customFormat="1" ht="10.95" customHeight="1" outlineLevel="5" x14ac:dyDescent="0.2">
      <c r="A2477" s="4" t="s">
        <v>2043</v>
      </c>
      <c r="B2477" s="5" t="s">
        <v>2193</v>
      </c>
      <c r="C2477" s="7"/>
      <c r="D2477" s="7" t="s">
        <v>2475</v>
      </c>
      <c r="E2477" s="4" t="s">
        <v>2043</v>
      </c>
      <c r="F2477" s="5" t="s">
        <v>2193</v>
      </c>
      <c r="G2477" s="2">
        <v>1077.8214285714287</v>
      </c>
      <c r="H2477" s="2" t="s">
        <v>5089</v>
      </c>
    </row>
    <row r="2478" spans="1:8" s="6" customFormat="1" ht="10.95" customHeight="1" outlineLevel="5" x14ac:dyDescent="0.2">
      <c r="A2478" s="4" t="s">
        <v>2043</v>
      </c>
      <c r="B2478" s="5" t="s">
        <v>2193</v>
      </c>
      <c r="C2478" s="7"/>
      <c r="D2478" s="7" t="s">
        <v>2476</v>
      </c>
      <c r="E2478" s="4" t="s">
        <v>2043</v>
      </c>
      <c r="F2478" s="5" t="s">
        <v>2193</v>
      </c>
      <c r="G2478" s="2">
        <v>2325.5230508474574</v>
      </c>
      <c r="H2478" s="2" t="s">
        <v>5089</v>
      </c>
    </row>
    <row r="2479" spans="1:8" s="6" customFormat="1" ht="10.95" customHeight="1" outlineLevel="5" collapsed="1" x14ac:dyDescent="0.2">
      <c r="A2479" s="4" t="s">
        <v>2043</v>
      </c>
      <c r="B2479" s="5" t="s">
        <v>2193</v>
      </c>
      <c r="C2479" s="7"/>
      <c r="D2479" s="7" t="s">
        <v>2477</v>
      </c>
      <c r="E2479" s="4" t="s">
        <v>2043</v>
      </c>
      <c r="F2479" s="5" t="s">
        <v>2193</v>
      </c>
      <c r="G2479" s="2">
        <v>1288.1815384615386</v>
      </c>
      <c r="H2479" s="2" t="s">
        <v>5089</v>
      </c>
    </row>
    <row r="2480" spans="1:8" s="6" customFormat="1" ht="10.95" hidden="1" customHeight="1" outlineLevel="4" x14ac:dyDescent="0.2">
      <c r="A2480" s="4" t="s">
        <v>2043</v>
      </c>
      <c r="B2480" s="5" t="s">
        <v>2478</v>
      </c>
      <c r="C2480" s="5" t="s">
        <v>2478</v>
      </c>
      <c r="D2480" s="5"/>
      <c r="E2480" s="4" t="s">
        <v>2043</v>
      </c>
      <c r="F2480" s="5" t="s">
        <v>2478</v>
      </c>
      <c r="G2480" s="2" t="e">
        <v>#N/A</v>
      </c>
      <c r="H2480" s="2" t="s">
        <v>5089</v>
      </c>
    </row>
    <row r="2481" spans="1:8" s="6" customFormat="1" ht="10.95" customHeight="1" outlineLevel="5" x14ac:dyDescent="0.2">
      <c r="A2481" s="4" t="s">
        <v>2043</v>
      </c>
      <c r="B2481" s="5" t="s">
        <v>2478</v>
      </c>
      <c r="C2481" s="7"/>
      <c r="D2481" s="7" t="s">
        <v>2479</v>
      </c>
      <c r="E2481" s="4" t="s">
        <v>2043</v>
      </c>
      <c r="F2481" s="5" t="s">
        <v>2478</v>
      </c>
      <c r="G2481" s="2">
        <v>865.36385858585857</v>
      </c>
      <c r="H2481" s="2" t="s">
        <v>5089</v>
      </c>
    </row>
    <row r="2482" spans="1:8" s="6" customFormat="1" ht="10.95" customHeight="1" outlineLevel="5" x14ac:dyDescent="0.2">
      <c r="A2482" s="4" t="s">
        <v>2043</v>
      </c>
      <c r="B2482" s="5" t="s">
        <v>2478</v>
      </c>
      <c r="C2482" s="7"/>
      <c r="D2482" s="7" t="s">
        <v>2480</v>
      </c>
      <c r="E2482" s="4" t="s">
        <v>2043</v>
      </c>
      <c r="F2482" s="5" t="s">
        <v>2478</v>
      </c>
      <c r="G2482" s="2">
        <v>535.20435768261962</v>
      </c>
      <c r="H2482" s="2" t="s">
        <v>5089</v>
      </c>
    </row>
    <row r="2483" spans="1:8" s="6" customFormat="1" ht="10.95" customHeight="1" outlineLevel="5" x14ac:dyDescent="0.2">
      <c r="A2483" s="4" t="s">
        <v>2043</v>
      </c>
      <c r="B2483" s="5" t="s">
        <v>2478</v>
      </c>
      <c r="C2483" s="7"/>
      <c r="D2483" s="7" t="s">
        <v>2481</v>
      </c>
      <c r="E2483" s="4" t="s">
        <v>2043</v>
      </c>
      <c r="F2483" s="5" t="s">
        <v>2478</v>
      </c>
      <c r="G2483" s="2">
        <v>784.0875949367088</v>
      </c>
      <c r="H2483" s="2" t="s">
        <v>5089</v>
      </c>
    </row>
    <row r="2484" spans="1:8" s="6" customFormat="1" ht="10.95" customHeight="1" outlineLevel="5" x14ac:dyDescent="0.2">
      <c r="A2484" s="4" t="s">
        <v>2043</v>
      </c>
      <c r="B2484" s="5" t="s">
        <v>2478</v>
      </c>
      <c r="C2484" s="7"/>
      <c r="D2484" s="7" t="s">
        <v>2482</v>
      </c>
      <c r="E2484" s="4" t="s">
        <v>2043</v>
      </c>
      <c r="F2484" s="5" t="s">
        <v>2478</v>
      </c>
      <c r="G2484" s="2">
        <v>372.20134371957158</v>
      </c>
      <c r="H2484" s="2" t="s">
        <v>5089</v>
      </c>
    </row>
    <row r="2485" spans="1:8" s="6" customFormat="1" ht="10.95" customHeight="1" outlineLevel="5" x14ac:dyDescent="0.2">
      <c r="A2485" s="4" t="s">
        <v>2043</v>
      </c>
      <c r="B2485" s="5" t="s">
        <v>2478</v>
      </c>
      <c r="C2485" s="7"/>
      <c r="D2485" s="7" t="s">
        <v>2483</v>
      </c>
      <c r="E2485" s="4" t="s">
        <v>2043</v>
      </c>
      <c r="F2485" s="5" t="s">
        <v>2478</v>
      </c>
      <c r="G2485" s="2">
        <v>254.56625560538117</v>
      </c>
      <c r="H2485" s="2" t="s">
        <v>5089</v>
      </c>
    </row>
    <row r="2486" spans="1:8" s="6" customFormat="1" ht="10.95" customHeight="1" outlineLevel="5" x14ac:dyDescent="0.2">
      <c r="A2486" s="4" t="s">
        <v>2043</v>
      </c>
      <c r="B2486" s="5" t="s">
        <v>2478</v>
      </c>
      <c r="C2486" s="7"/>
      <c r="D2486" s="7" t="s">
        <v>2484</v>
      </c>
      <c r="E2486" s="4" t="s">
        <v>2043</v>
      </c>
      <c r="F2486" s="5" t="s">
        <v>2478</v>
      </c>
      <c r="G2486" s="2">
        <v>991.8450793650793</v>
      </c>
      <c r="H2486" s="2" t="s">
        <v>5089</v>
      </c>
    </row>
    <row r="2487" spans="1:8" s="6" customFormat="1" ht="10.95" customHeight="1" outlineLevel="5" x14ac:dyDescent="0.2">
      <c r="A2487" s="4" t="s">
        <v>2043</v>
      </c>
      <c r="B2487" s="5" t="s">
        <v>2478</v>
      </c>
      <c r="C2487" s="7"/>
      <c r="D2487" s="7" t="s">
        <v>2485</v>
      </c>
      <c r="E2487" s="4" t="s">
        <v>2043</v>
      </c>
      <c r="F2487" s="5" t="s">
        <v>2478</v>
      </c>
      <c r="G2487" s="2">
        <v>511.67893732970032</v>
      </c>
      <c r="H2487" s="2" t="s">
        <v>5089</v>
      </c>
    </row>
    <row r="2488" spans="1:8" s="6" customFormat="1" ht="10.95" customHeight="1" outlineLevel="5" x14ac:dyDescent="0.2">
      <c r="A2488" s="4" t="s">
        <v>2043</v>
      </c>
      <c r="B2488" s="5" t="s">
        <v>2478</v>
      </c>
      <c r="C2488" s="7"/>
      <c r="D2488" s="7" t="s">
        <v>2486</v>
      </c>
      <c r="E2488" s="4" t="s">
        <v>2043</v>
      </c>
      <c r="F2488" s="5" t="s">
        <v>2478</v>
      </c>
      <c r="G2488" s="2">
        <v>520.23509615384614</v>
      </c>
      <c r="H2488" s="2" t="s">
        <v>5089</v>
      </c>
    </row>
    <row r="2489" spans="1:8" s="6" customFormat="1" ht="10.95" customHeight="1" outlineLevel="5" x14ac:dyDescent="0.2">
      <c r="A2489" s="4" t="s">
        <v>2043</v>
      </c>
      <c r="B2489" s="5" t="s">
        <v>2478</v>
      </c>
      <c r="C2489" s="7"/>
      <c r="D2489" s="7" t="s">
        <v>2487</v>
      </c>
      <c r="E2489" s="4" t="s">
        <v>2043</v>
      </c>
      <c r="F2489" s="5" t="s">
        <v>2478</v>
      </c>
      <c r="G2489" s="2">
        <v>1015.9222368421052</v>
      </c>
      <c r="H2489" s="2" t="s">
        <v>5089</v>
      </c>
    </row>
    <row r="2490" spans="1:8" s="6" customFormat="1" ht="10.95" customHeight="1" outlineLevel="5" x14ac:dyDescent="0.2">
      <c r="A2490" s="4" t="s">
        <v>2043</v>
      </c>
      <c r="B2490" s="5" t="s">
        <v>2478</v>
      </c>
      <c r="C2490" s="7"/>
      <c r="D2490" s="7" t="s">
        <v>2488</v>
      </c>
      <c r="E2490" s="4" t="s">
        <v>2043</v>
      </c>
      <c r="F2490" s="5" t="s">
        <v>2478</v>
      </c>
      <c r="G2490" s="2">
        <v>254.30463448275862</v>
      </c>
      <c r="H2490" s="2" t="s">
        <v>5089</v>
      </c>
    </row>
    <row r="2491" spans="1:8" s="6" customFormat="1" ht="10.95" customHeight="1" outlineLevel="5" x14ac:dyDescent="0.2">
      <c r="A2491" s="4" t="s">
        <v>2043</v>
      </c>
      <c r="B2491" s="5" t="s">
        <v>2478</v>
      </c>
      <c r="C2491" s="7"/>
      <c r="D2491" s="7" t="s">
        <v>2489</v>
      </c>
      <c r="E2491" s="4" t="s">
        <v>2043</v>
      </c>
      <c r="F2491" s="5" t="s">
        <v>2478</v>
      </c>
      <c r="G2491" s="2">
        <v>260</v>
      </c>
      <c r="H2491" s="2" t="s">
        <v>5089</v>
      </c>
    </row>
    <row r="2492" spans="1:8" s="6" customFormat="1" ht="10.95" customHeight="1" outlineLevel="5" x14ac:dyDescent="0.2">
      <c r="A2492" s="4" t="s">
        <v>2043</v>
      </c>
      <c r="B2492" s="5" t="s">
        <v>2478</v>
      </c>
      <c r="C2492" s="7"/>
      <c r="D2492" s="7" t="s">
        <v>2490</v>
      </c>
      <c r="E2492" s="4" t="s">
        <v>2043</v>
      </c>
      <c r="F2492" s="5" t="s">
        <v>2478</v>
      </c>
      <c r="G2492" s="2">
        <v>502.1345945945946</v>
      </c>
      <c r="H2492" s="2" t="s">
        <v>5089</v>
      </c>
    </row>
    <row r="2493" spans="1:8" s="6" customFormat="1" ht="10.95" customHeight="1" outlineLevel="5" x14ac:dyDescent="0.2">
      <c r="A2493" s="4" t="s">
        <v>2043</v>
      </c>
      <c r="B2493" s="5" t="s">
        <v>2478</v>
      </c>
      <c r="C2493" s="7"/>
      <c r="D2493" s="7" t="s">
        <v>2491</v>
      </c>
      <c r="E2493" s="4" t="s">
        <v>2043</v>
      </c>
      <c r="F2493" s="5" t="s">
        <v>2478</v>
      </c>
      <c r="G2493" s="2">
        <v>180</v>
      </c>
      <c r="H2493" s="2" t="s">
        <v>5089</v>
      </c>
    </row>
    <row r="2494" spans="1:8" s="6" customFormat="1" ht="10.95" customHeight="1" outlineLevel="5" x14ac:dyDescent="0.2">
      <c r="A2494" s="4" t="s">
        <v>2043</v>
      </c>
      <c r="B2494" s="5" t="s">
        <v>2478</v>
      </c>
      <c r="C2494" s="7"/>
      <c r="D2494" s="7" t="s">
        <v>2492</v>
      </c>
      <c r="E2494" s="4" t="s">
        <v>2043</v>
      </c>
      <c r="F2494" s="5" t="s">
        <v>2478</v>
      </c>
      <c r="G2494" s="2">
        <v>290.16345381526105</v>
      </c>
      <c r="H2494" s="2" t="s">
        <v>5089</v>
      </c>
    </row>
    <row r="2495" spans="1:8" s="6" customFormat="1" ht="10.95" customHeight="1" outlineLevel="5" x14ac:dyDescent="0.2">
      <c r="A2495" s="4" t="s">
        <v>2043</v>
      </c>
      <c r="B2495" s="5" t="s">
        <v>2478</v>
      </c>
      <c r="C2495" s="7"/>
      <c r="D2495" s="7" t="s">
        <v>2493</v>
      </c>
      <c r="E2495" s="4" t="s">
        <v>2043</v>
      </c>
      <c r="F2495" s="5" t="s">
        <v>2478</v>
      </c>
      <c r="G2495" s="2">
        <v>368.40691131498471</v>
      </c>
      <c r="H2495" s="2" t="s">
        <v>5089</v>
      </c>
    </row>
    <row r="2496" spans="1:8" s="6" customFormat="1" ht="10.95" customHeight="1" outlineLevel="5" x14ac:dyDescent="0.2">
      <c r="A2496" s="4" t="s">
        <v>2043</v>
      </c>
      <c r="B2496" s="5" t="s">
        <v>2478</v>
      </c>
      <c r="C2496" s="7"/>
      <c r="D2496" s="7" t="s">
        <v>2494</v>
      </c>
      <c r="E2496" s="4" t="s">
        <v>2043</v>
      </c>
      <c r="F2496" s="5" t="s">
        <v>2478</v>
      </c>
      <c r="G2496" s="2">
        <v>860</v>
      </c>
      <c r="H2496" s="2" t="s">
        <v>5089</v>
      </c>
    </row>
    <row r="2497" spans="1:8" s="6" customFormat="1" ht="10.95" customHeight="1" outlineLevel="5" x14ac:dyDescent="0.2">
      <c r="A2497" s="4" t="s">
        <v>2043</v>
      </c>
      <c r="B2497" s="5" t="s">
        <v>2478</v>
      </c>
      <c r="C2497" s="7"/>
      <c r="D2497" s="7" t="s">
        <v>2495</v>
      </c>
      <c r="E2497" s="4" t="s">
        <v>2043</v>
      </c>
      <c r="F2497" s="5" t="s">
        <v>2478</v>
      </c>
      <c r="G2497" s="2">
        <v>3224.0360000000001</v>
      </c>
      <c r="H2497" s="2" t="s">
        <v>5089</v>
      </c>
    </row>
    <row r="2498" spans="1:8" s="6" customFormat="1" ht="10.95" customHeight="1" outlineLevel="5" x14ac:dyDescent="0.2">
      <c r="A2498" s="4" t="s">
        <v>2043</v>
      </c>
      <c r="B2498" s="5" t="s">
        <v>2478</v>
      </c>
      <c r="C2498" s="7"/>
      <c r="D2498" s="7" t="s">
        <v>2496</v>
      </c>
      <c r="E2498" s="4" t="s">
        <v>2043</v>
      </c>
      <c r="F2498" s="5" t="s">
        <v>2478</v>
      </c>
      <c r="G2498" s="2">
        <v>680</v>
      </c>
      <c r="H2498" s="2" t="s">
        <v>5089</v>
      </c>
    </row>
    <row r="2499" spans="1:8" s="6" customFormat="1" ht="10.95" customHeight="1" outlineLevel="5" x14ac:dyDescent="0.2">
      <c r="A2499" s="4" t="s">
        <v>2043</v>
      </c>
      <c r="B2499" s="5" t="s">
        <v>2478</v>
      </c>
      <c r="C2499" s="7"/>
      <c r="D2499" s="7" t="s">
        <v>2497</v>
      </c>
      <c r="E2499" s="4" t="s">
        <v>2043</v>
      </c>
      <c r="F2499" s="5" t="s">
        <v>2478</v>
      </c>
      <c r="G2499" s="2">
        <v>1180</v>
      </c>
      <c r="H2499" s="2" t="s">
        <v>5089</v>
      </c>
    </row>
    <row r="2500" spans="1:8" s="6" customFormat="1" ht="22.95" customHeight="1" outlineLevel="5" x14ac:dyDescent="0.2">
      <c r="A2500" s="4" t="s">
        <v>2043</v>
      </c>
      <c r="B2500" s="5" t="s">
        <v>2478</v>
      </c>
      <c r="C2500" s="7"/>
      <c r="D2500" s="7" t="s">
        <v>2498</v>
      </c>
      <c r="E2500" s="4" t="s">
        <v>2043</v>
      </c>
      <c r="F2500" s="5" t="s">
        <v>2478</v>
      </c>
      <c r="G2500" s="2">
        <v>3850.5</v>
      </c>
      <c r="H2500" s="2" t="s">
        <v>5089</v>
      </c>
    </row>
    <row r="2501" spans="1:8" s="6" customFormat="1" ht="10.95" customHeight="1" outlineLevel="5" x14ac:dyDescent="0.2">
      <c r="A2501" s="4" t="s">
        <v>2043</v>
      </c>
      <c r="B2501" s="5" t="s">
        <v>2478</v>
      </c>
      <c r="C2501" s="7"/>
      <c r="D2501" s="7" t="s">
        <v>2499</v>
      </c>
      <c r="E2501" s="4" t="s">
        <v>2043</v>
      </c>
      <c r="F2501" s="5" t="s">
        <v>2478</v>
      </c>
      <c r="G2501" s="2">
        <v>710</v>
      </c>
      <c r="H2501" s="2" t="s">
        <v>5089</v>
      </c>
    </row>
    <row r="2502" spans="1:8" s="6" customFormat="1" ht="10.95" customHeight="1" outlineLevel="5" x14ac:dyDescent="0.2">
      <c r="A2502" s="4" t="s">
        <v>2043</v>
      </c>
      <c r="B2502" s="5" t="s">
        <v>2478</v>
      </c>
      <c r="C2502" s="7"/>
      <c r="D2502" s="7" t="s">
        <v>2500</v>
      </c>
      <c r="E2502" s="4" t="s">
        <v>2043</v>
      </c>
      <c r="F2502" s="5" t="s">
        <v>2478</v>
      </c>
      <c r="G2502" s="2">
        <v>340</v>
      </c>
      <c r="H2502" s="2" t="s">
        <v>5089</v>
      </c>
    </row>
    <row r="2503" spans="1:8" s="6" customFormat="1" ht="10.95" customHeight="1" outlineLevel="5" x14ac:dyDescent="0.2">
      <c r="A2503" s="4" t="s">
        <v>2043</v>
      </c>
      <c r="B2503" s="5" t="s">
        <v>2478</v>
      </c>
      <c r="C2503" s="7"/>
      <c r="D2503" s="7" t="s">
        <v>2501</v>
      </c>
      <c r="E2503" s="4" t="s">
        <v>2043</v>
      </c>
      <c r="F2503" s="5" t="s">
        <v>2478</v>
      </c>
      <c r="G2503" s="2">
        <v>640</v>
      </c>
      <c r="H2503" s="2" t="s">
        <v>5089</v>
      </c>
    </row>
    <row r="2504" spans="1:8" s="6" customFormat="1" ht="10.95" customHeight="1" outlineLevel="5" x14ac:dyDescent="0.2">
      <c r="A2504" s="4" t="s">
        <v>2043</v>
      </c>
      <c r="B2504" s="5" t="s">
        <v>2478</v>
      </c>
      <c r="C2504" s="7"/>
      <c r="D2504" s="7" t="s">
        <v>2502</v>
      </c>
      <c r="E2504" s="4" t="s">
        <v>2043</v>
      </c>
      <c r="F2504" s="5" t="s">
        <v>2478</v>
      </c>
      <c r="G2504" s="2">
        <v>655.86800000000005</v>
      </c>
      <c r="H2504" s="2" t="s">
        <v>5089</v>
      </c>
    </row>
    <row r="2505" spans="1:8" s="6" customFormat="1" ht="10.95" customHeight="1" outlineLevel="5" x14ac:dyDescent="0.2">
      <c r="A2505" s="4" t="s">
        <v>2043</v>
      </c>
      <c r="B2505" s="5" t="s">
        <v>2478</v>
      </c>
      <c r="C2505" s="7"/>
      <c r="D2505" s="7" t="s">
        <v>2503</v>
      </c>
      <c r="E2505" s="4" t="s">
        <v>2043</v>
      </c>
      <c r="F2505" s="5" t="s">
        <v>2478</v>
      </c>
      <c r="G2505" s="2">
        <v>370</v>
      </c>
      <c r="H2505" s="2" t="s">
        <v>5089</v>
      </c>
    </row>
    <row r="2506" spans="1:8" s="6" customFormat="1" ht="10.95" customHeight="1" outlineLevel="5" x14ac:dyDescent="0.2">
      <c r="A2506" s="4" t="s">
        <v>2043</v>
      </c>
      <c r="B2506" s="5" t="s">
        <v>2478</v>
      </c>
      <c r="C2506" s="7"/>
      <c r="D2506" s="7" t="s">
        <v>2504</v>
      </c>
      <c r="E2506" s="4" t="s">
        <v>2043</v>
      </c>
      <c r="F2506" s="5" t="s">
        <v>2478</v>
      </c>
      <c r="G2506" s="2">
        <v>315.90909090909093</v>
      </c>
      <c r="H2506" s="2" t="s">
        <v>5089</v>
      </c>
    </row>
    <row r="2507" spans="1:8" s="6" customFormat="1" ht="10.95" customHeight="1" outlineLevel="5" x14ac:dyDescent="0.2">
      <c r="A2507" s="4" t="s">
        <v>2043</v>
      </c>
      <c r="B2507" s="5" t="s">
        <v>2478</v>
      </c>
      <c r="C2507" s="7"/>
      <c r="D2507" s="7" t="s">
        <v>2505</v>
      </c>
      <c r="E2507" s="4" t="s">
        <v>2043</v>
      </c>
      <c r="F2507" s="5" t="s">
        <v>2478</v>
      </c>
      <c r="G2507" s="2">
        <v>320</v>
      </c>
      <c r="H2507" s="2" t="s">
        <v>5089</v>
      </c>
    </row>
    <row r="2508" spans="1:8" s="6" customFormat="1" ht="10.95" customHeight="1" outlineLevel="5" x14ac:dyDescent="0.2">
      <c r="A2508" s="4" t="s">
        <v>2043</v>
      </c>
      <c r="B2508" s="5" t="s">
        <v>2478</v>
      </c>
      <c r="C2508" s="7"/>
      <c r="D2508" s="7" t="s">
        <v>2506</v>
      </c>
      <c r="E2508" s="4" t="s">
        <v>2043</v>
      </c>
      <c r="F2508" s="5" t="s">
        <v>2478</v>
      </c>
      <c r="G2508" s="2">
        <v>640</v>
      </c>
      <c r="H2508" s="2" t="s">
        <v>5089</v>
      </c>
    </row>
    <row r="2509" spans="1:8" s="6" customFormat="1" ht="10.95" customHeight="1" outlineLevel="5" x14ac:dyDescent="0.2">
      <c r="A2509" s="4" t="s">
        <v>2043</v>
      </c>
      <c r="B2509" s="5" t="s">
        <v>2478</v>
      </c>
      <c r="C2509" s="7"/>
      <c r="D2509" s="7" t="s">
        <v>2507</v>
      </c>
      <c r="E2509" s="4" t="s">
        <v>2043</v>
      </c>
      <c r="F2509" s="5" t="s">
        <v>2478</v>
      </c>
      <c r="G2509" s="2">
        <v>640</v>
      </c>
      <c r="H2509" s="2" t="s">
        <v>5089</v>
      </c>
    </row>
    <row r="2510" spans="1:8" s="6" customFormat="1" ht="10.95" customHeight="1" outlineLevel="5" x14ac:dyDescent="0.2">
      <c r="A2510" s="4" t="s">
        <v>2043</v>
      </c>
      <c r="B2510" s="5" t="s">
        <v>2478</v>
      </c>
      <c r="C2510" s="7"/>
      <c r="D2510" s="7" t="s">
        <v>2508</v>
      </c>
      <c r="E2510" s="4" t="s">
        <v>2043</v>
      </c>
      <c r="F2510" s="5" t="s">
        <v>2478</v>
      </c>
      <c r="G2510" s="2">
        <v>570</v>
      </c>
      <c r="H2510" s="2" t="s">
        <v>5089</v>
      </c>
    </row>
    <row r="2511" spans="1:8" s="6" customFormat="1" ht="10.95" customHeight="1" outlineLevel="5" x14ac:dyDescent="0.2">
      <c r="A2511" s="4" t="s">
        <v>2043</v>
      </c>
      <c r="B2511" s="5" t="s">
        <v>2478</v>
      </c>
      <c r="C2511" s="7"/>
      <c r="D2511" s="7" t="s">
        <v>2509</v>
      </c>
      <c r="E2511" s="4" t="s">
        <v>2043</v>
      </c>
      <c r="F2511" s="5" t="s">
        <v>2478</v>
      </c>
      <c r="G2511" s="2">
        <v>460</v>
      </c>
      <c r="H2511" s="2" t="s">
        <v>5089</v>
      </c>
    </row>
    <row r="2512" spans="1:8" s="6" customFormat="1" ht="10.95" customHeight="1" outlineLevel="5" x14ac:dyDescent="0.2">
      <c r="A2512" s="4" t="s">
        <v>2043</v>
      </c>
      <c r="B2512" s="5" t="s">
        <v>2478</v>
      </c>
      <c r="C2512" s="7"/>
      <c r="D2512" s="7" t="s">
        <v>2510</v>
      </c>
      <c r="E2512" s="4" t="s">
        <v>2043</v>
      </c>
      <c r="F2512" s="5" t="s">
        <v>2478</v>
      </c>
      <c r="G2512" s="2">
        <v>370</v>
      </c>
      <c r="H2512" s="2" t="s">
        <v>5089</v>
      </c>
    </row>
    <row r="2513" spans="1:8" s="6" customFormat="1" ht="22.95" customHeight="1" outlineLevel="5" collapsed="1" x14ac:dyDescent="0.2">
      <c r="A2513" s="4" t="s">
        <v>2043</v>
      </c>
      <c r="B2513" s="5" t="s">
        <v>2478</v>
      </c>
      <c r="C2513" s="7"/>
      <c r="D2513" s="7" t="s">
        <v>2511</v>
      </c>
      <c r="E2513" s="4" t="s">
        <v>2043</v>
      </c>
      <c r="F2513" s="5" t="s">
        <v>2478</v>
      </c>
      <c r="G2513" s="2">
        <v>1198.5</v>
      </c>
      <c r="H2513" s="2" t="s">
        <v>5089</v>
      </c>
    </row>
    <row r="2514" spans="1:8" s="6" customFormat="1" ht="10.95" hidden="1" customHeight="1" outlineLevel="4" x14ac:dyDescent="0.2">
      <c r="A2514" s="4" t="s">
        <v>2043</v>
      </c>
      <c r="B2514" s="5" t="s">
        <v>2512</v>
      </c>
      <c r="C2514" s="5" t="s">
        <v>2512</v>
      </c>
      <c r="D2514" s="5"/>
      <c r="E2514" s="4" t="s">
        <v>2043</v>
      </c>
      <c r="F2514" s="5" t="s">
        <v>2512</v>
      </c>
      <c r="G2514" s="2" t="e">
        <v>#N/A</v>
      </c>
      <c r="H2514" s="2" t="s">
        <v>5089</v>
      </c>
    </row>
    <row r="2515" spans="1:8" s="6" customFormat="1" ht="22.95" customHeight="1" outlineLevel="5" x14ac:dyDescent="0.2">
      <c r="A2515" s="4" t="s">
        <v>2043</v>
      </c>
      <c r="B2515" s="5" t="s">
        <v>2512</v>
      </c>
      <c r="C2515" s="7"/>
      <c r="D2515" s="7" t="s">
        <v>2513</v>
      </c>
      <c r="E2515" s="4" t="s">
        <v>2043</v>
      </c>
      <c r="F2515" s="5" t="s">
        <v>2512</v>
      </c>
      <c r="G2515" s="2">
        <v>1744.0028</v>
      </c>
      <c r="H2515" s="2" t="s">
        <v>5089</v>
      </c>
    </row>
    <row r="2516" spans="1:8" s="6" customFormat="1" ht="10.95" customHeight="1" outlineLevel="5" x14ac:dyDescent="0.2">
      <c r="A2516" s="4" t="s">
        <v>2043</v>
      </c>
      <c r="B2516" s="5" t="s">
        <v>2512</v>
      </c>
      <c r="C2516" s="7"/>
      <c r="D2516" s="7" t="s">
        <v>2514</v>
      </c>
      <c r="E2516" s="4" t="s">
        <v>2043</v>
      </c>
      <c r="F2516" s="5" t="s">
        <v>2512</v>
      </c>
      <c r="G2516" s="2">
        <v>977.19932584269668</v>
      </c>
      <c r="H2516" s="2" t="s">
        <v>5089</v>
      </c>
    </row>
    <row r="2517" spans="1:8" s="6" customFormat="1" ht="22.95" customHeight="1" outlineLevel="5" x14ac:dyDescent="0.2">
      <c r="A2517" s="4" t="s">
        <v>2043</v>
      </c>
      <c r="B2517" s="5" t="s">
        <v>2512</v>
      </c>
      <c r="C2517" s="7"/>
      <c r="D2517" s="7" t="s">
        <v>2515</v>
      </c>
      <c r="E2517" s="4" t="s">
        <v>2043</v>
      </c>
      <c r="F2517" s="5" t="s">
        <v>2512</v>
      </c>
      <c r="G2517" s="2">
        <v>7420.181818181818</v>
      </c>
      <c r="H2517" s="2" t="s">
        <v>5089</v>
      </c>
    </row>
    <row r="2518" spans="1:8" s="6" customFormat="1" ht="10.95" customHeight="1" outlineLevel="5" x14ac:dyDescent="0.2">
      <c r="A2518" s="4" t="s">
        <v>2043</v>
      </c>
      <c r="B2518" s="5" t="s">
        <v>2512</v>
      </c>
      <c r="C2518" s="7"/>
      <c r="D2518" s="7" t="s">
        <v>2516</v>
      </c>
      <c r="E2518" s="4" t="s">
        <v>2043</v>
      </c>
      <c r="F2518" s="5" t="s">
        <v>2512</v>
      </c>
      <c r="G2518" s="2">
        <v>1100</v>
      </c>
      <c r="H2518" s="2" t="s">
        <v>5089</v>
      </c>
    </row>
    <row r="2519" spans="1:8" s="6" customFormat="1" ht="22.95" customHeight="1" outlineLevel="5" x14ac:dyDescent="0.2">
      <c r="A2519" s="4" t="s">
        <v>2043</v>
      </c>
      <c r="B2519" s="5" t="s">
        <v>2512</v>
      </c>
      <c r="C2519" s="7"/>
      <c r="D2519" s="7" t="s">
        <v>2517</v>
      </c>
      <c r="E2519" s="4" t="s">
        <v>2043</v>
      </c>
      <c r="F2519" s="5" t="s">
        <v>2512</v>
      </c>
      <c r="G2519" s="2">
        <v>7856.8499999999995</v>
      </c>
      <c r="H2519" s="2" t="s">
        <v>5089</v>
      </c>
    </row>
    <row r="2520" spans="1:8" s="6" customFormat="1" ht="10.95" customHeight="1" outlineLevel="5" x14ac:dyDescent="0.2">
      <c r="A2520" s="4" t="s">
        <v>2043</v>
      </c>
      <c r="B2520" s="5" t="s">
        <v>2512</v>
      </c>
      <c r="C2520" s="7"/>
      <c r="D2520" s="7" t="s">
        <v>2518</v>
      </c>
      <c r="E2520" s="4" t="s">
        <v>2043</v>
      </c>
      <c r="F2520" s="5" t="s">
        <v>2512</v>
      </c>
      <c r="G2520" s="2">
        <v>358.53396396396397</v>
      </c>
      <c r="H2520" s="2" t="s">
        <v>5089</v>
      </c>
    </row>
    <row r="2521" spans="1:8" s="6" customFormat="1" ht="10.95" customHeight="1" outlineLevel="5" x14ac:dyDescent="0.2">
      <c r="A2521" s="4" t="s">
        <v>2043</v>
      </c>
      <c r="B2521" s="5" t="s">
        <v>2512</v>
      </c>
      <c r="C2521" s="7"/>
      <c r="D2521" s="7" t="s">
        <v>2519</v>
      </c>
      <c r="E2521" s="4" t="s">
        <v>2043</v>
      </c>
      <c r="F2521" s="5" t="s">
        <v>2512</v>
      </c>
      <c r="G2521" s="2">
        <v>350</v>
      </c>
      <c r="H2521" s="2" t="s">
        <v>5089</v>
      </c>
    </row>
    <row r="2522" spans="1:8" s="6" customFormat="1" ht="22.95" customHeight="1" outlineLevel="5" x14ac:dyDescent="0.2">
      <c r="A2522" s="4" t="s">
        <v>2043</v>
      </c>
      <c r="B2522" s="5" t="s">
        <v>2512</v>
      </c>
      <c r="C2522" s="7"/>
      <c r="D2522" s="7" t="s">
        <v>2520</v>
      </c>
      <c r="E2522" s="4" t="s">
        <v>2043</v>
      </c>
      <c r="F2522" s="5" t="s">
        <v>2512</v>
      </c>
      <c r="G2522" s="2">
        <v>9510.7153333333335</v>
      </c>
      <c r="H2522" s="2" t="s">
        <v>5089</v>
      </c>
    </row>
    <row r="2523" spans="1:8" s="6" customFormat="1" ht="10.95" customHeight="1" outlineLevel="5" x14ac:dyDescent="0.2">
      <c r="A2523" s="4" t="s">
        <v>2043</v>
      </c>
      <c r="B2523" s="5" t="s">
        <v>2512</v>
      </c>
      <c r="C2523" s="7"/>
      <c r="D2523" s="7" t="s">
        <v>2521</v>
      </c>
      <c r="E2523" s="4" t="s">
        <v>2043</v>
      </c>
      <c r="F2523" s="5" t="s">
        <v>2512</v>
      </c>
      <c r="G2523" s="2">
        <v>872.73359073359075</v>
      </c>
      <c r="H2523" s="2" t="s">
        <v>5089</v>
      </c>
    </row>
    <row r="2524" spans="1:8" s="6" customFormat="1" ht="10.95" customHeight="1" outlineLevel="5" x14ac:dyDescent="0.2">
      <c r="A2524" s="4" t="s">
        <v>2043</v>
      </c>
      <c r="B2524" s="5" t="s">
        <v>2512</v>
      </c>
      <c r="C2524" s="7"/>
      <c r="D2524" s="7" t="s">
        <v>2522</v>
      </c>
      <c r="E2524" s="4" t="s">
        <v>2043</v>
      </c>
      <c r="F2524" s="5" t="s">
        <v>2512</v>
      </c>
      <c r="G2524" s="2">
        <v>779.28</v>
      </c>
      <c r="H2524" s="2" t="s">
        <v>5089</v>
      </c>
    </row>
    <row r="2525" spans="1:8" s="6" customFormat="1" ht="10.95" customHeight="1" outlineLevel="5" x14ac:dyDescent="0.2">
      <c r="A2525" s="4" t="s">
        <v>2043</v>
      </c>
      <c r="B2525" s="5" t="s">
        <v>2512</v>
      </c>
      <c r="C2525" s="7"/>
      <c r="D2525" s="7" t="s">
        <v>2523</v>
      </c>
      <c r="E2525" s="4" t="s">
        <v>2043</v>
      </c>
      <c r="F2525" s="5" t="s">
        <v>2512</v>
      </c>
      <c r="G2525" s="2">
        <v>745.42991561181441</v>
      </c>
      <c r="H2525" s="2" t="s">
        <v>5089</v>
      </c>
    </row>
    <row r="2526" spans="1:8" s="6" customFormat="1" ht="10.95" customHeight="1" outlineLevel="5" x14ac:dyDescent="0.2">
      <c r="A2526" s="4" t="s">
        <v>2043</v>
      </c>
      <c r="B2526" s="5" t="s">
        <v>2512</v>
      </c>
      <c r="C2526" s="7"/>
      <c r="D2526" s="7" t="s">
        <v>2524</v>
      </c>
      <c r="E2526" s="4" t="s">
        <v>2043</v>
      </c>
      <c r="F2526" s="5" t="s">
        <v>2512</v>
      </c>
      <c r="G2526" s="2">
        <v>708.50806451612902</v>
      </c>
      <c r="H2526" s="2" t="s">
        <v>5089</v>
      </c>
    </row>
    <row r="2527" spans="1:8" s="6" customFormat="1" ht="22.95" customHeight="1" outlineLevel="5" x14ac:dyDescent="0.2">
      <c r="A2527" s="4" t="s">
        <v>2043</v>
      </c>
      <c r="B2527" s="5" t="s">
        <v>2512</v>
      </c>
      <c r="C2527" s="7"/>
      <c r="D2527" s="7" t="s">
        <v>2525</v>
      </c>
      <c r="E2527" s="4" t="s">
        <v>2043</v>
      </c>
      <c r="F2527" s="5" t="s">
        <v>2512</v>
      </c>
      <c r="G2527" s="2">
        <v>4910</v>
      </c>
      <c r="H2527" s="2" t="s">
        <v>5089</v>
      </c>
    </row>
    <row r="2528" spans="1:8" s="6" customFormat="1" ht="22.95" customHeight="1" outlineLevel="5" x14ac:dyDescent="0.2">
      <c r="A2528" s="4" t="s">
        <v>2043</v>
      </c>
      <c r="B2528" s="5" t="s">
        <v>2512</v>
      </c>
      <c r="C2528" s="7"/>
      <c r="D2528" s="7" t="s">
        <v>2526</v>
      </c>
      <c r="E2528" s="4" t="s">
        <v>2043</v>
      </c>
      <c r="F2528" s="5" t="s">
        <v>2512</v>
      </c>
      <c r="G2528" s="2">
        <v>4903.714705882353</v>
      </c>
      <c r="H2528" s="2" t="s">
        <v>5089</v>
      </c>
    </row>
    <row r="2529" spans="1:8" s="6" customFormat="1" ht="10.95" customHeight="1" outlineLevel="5" x14ac:dyDescent="0.2">
      <c r="A2529" s="4" t="s">
        <v>2043</v>
      </c>
      <c r="B2529" s="5" t="s">
        <v>2512</v>
      </c>
      <c r="C2529" s="7"/>
      <c r="D2529" s="7" t="s">
        <v>2527</v>
      </c>
      <c r="E2529" s="4" t="s">
        <v>2043</v>
      </c>
      <c r="F2529" s="5" t="s">
        <v>2512</v>
      </c>
      <c r="G2529" s="2">
        <v>1100</v>
      </c>
      <c r="H2529" s="2" t="s">
        <v>5089</v>
      </c>
    </row>
    <row r="2530" spans="1:8" s="6" customFormat="1" ht="22.95" customHeight="1" outlineLevel="5" x14ac:dyDescent="0.2">
      <c r="A2530" s="4" t="s">
        <v>2043</v>
      </c>
      <c r="B2530" s="5" t="s">
        <v>2512</v>
      </c>
      <c r="C2530" s="7"/>
      <c r="D2530" s="7" t="s">
        <v>2528</v>
      </c>
      <c r="E2530" s="4" t="s">
        <v>2043</v>
      </c>
      <c r="F2530" s="5" t="s">
        <v>2512</v>
      </c>
      <c r="G2530" s="2">
        <v>6296.9309090909092</v>
      </c>
      <c r="H2530" s="2" t="s">
        <v>5089</v>
      </c>
    </row>
    <row r="2531" spans="1:8" s="6" customFormat="1" ht="10.95" customHeight="1" outlineLevel="5" x14ac:dyDescent="0.2">
      <c r="A2531" s="4" t="s">
        <v>2043</v>
      </c>
      <c r="B2531" s="5" t="s">
        <v>2512</v>
      </c>
      <c r="C2531" s="7"/>
      <c r="D2531" s="7" t="s">
        <v>2529</v>
      </c>
      <c r="E2531" s="4" t="s">
        <v>2043</v>
      </c>
      <c r="F2531" s="5" t="s">
        <v>2512</v>
      </c>
      <c r="G2531" s="2">
        <v>1200</v>
      </c>
      <c r="H2531" s="2" t="s">
        <v>5089</v>
      </c>
    </row>
    <row r="2532" spans="1:8" s="6" customFormat="1" ht="10.95" customHeight="1" outlineLevel="5" x14ac:dyDescent="0.2">
      <c r="A2532" s="4" t="s">
        <v>2043</v>
      </c>
      <c r="B2532" s="5" t="s">
        <v>2512</v>
      </c>
      <c r="C2532" s="7"/>
      <c r="D2532" s="7" t="s">
        <v>2530</v>
      </c>
      <c r="E2532" s="4" t="s">
        <v>2043</v>
      </c>
      <c r="F2532" s="5" t="s">
        <v>2512</v>
      </c>
      <c r="G2532" s="2">
        <v>712.04463414634154</v>
      </c>
      <c r="H2532" s="2" t="s">
        <v>5089</v>
      </c>
    </row>
    <row r="2533" spans="1:8" s="6" customFormat="1" ht="10.95" customHeight="1" outlineLevel="5" x14ac:dyDescent="0.2">
      <c r="A2533" s="4" t="s">
        <v>2043</v>
      </c>
      <c r="B2533" s="5" t="s">
        <v>2512</v>
      </c>
      <c r="C2533" s="7"/>
      <c r="D2533" s="7" t="s">
        <v>2531</v>
      </c>
      <c r="E2533" s="4" t="s">
        <v>2043</v>
      </c>
      <c r="F2533" s="5" t="s">
        <v>2512</v>
      </c>
      <c r="G2533" s="2">
        <v>1317.0028888888887</v>
      </c>
      <c r="H2533" s="2" t="s">
        <v>5089</v>
      </c>
    </row>
    <row r="2534" spans="1:8" s="6" customFormat="1" ht="10.95" customHeight="1" outlineLevel="5" x14ac:dyDescent="0.2">
      <c r="A2534" s="4" t="s">
        <v>2043</v>
      </c>
      <c r="B2534" s="5" t="s">
        <v>2512</v>
      </c>
      <c r="C2534" s="7"/>
      <c r="D2534" s="7" t="s">
        <v>2532</v>
      </c>
      <c r="E2534" s="4" t="s">
        <v>2043</v>
      </c>
      <c r="F2534" s="5" t="s">
        <v>2512</v>
      </c>
      <c r="G2534" s="2">
        <v>1857</v>
      </c>
      <c r="H2534" s="2" t="s">
        <v>5089</v>
      </c>
    </row>
    <row r="2535" spans="1:8" s="6" customFormat="1" ht="10.95" customHeight="1" outlineLevel="5" x14ac:dyDescent="0.2">
      <c r="A2535" s="4" t="s">
        <v>2043</v>
      </c>
      <c r="B2535" s="5" t="s">
        <v>2512</v>
      </c>
      <c r="C2535" s="7"/>
      <c r="D2535" s="7" t="s">
        <v>2533</v>
      </c>
      <c r="E2535" s="4" t="s">
        <v>2043</v>
      </c>
      <c r="F2535" s="5" t="s">
        <v>2512</v>
      </c>
      <c r="G2535" s="2">
        <v>823.84608695652173</v>
      </c>
      <c r="H2535" s="2" t="s">
        <v>5089</v>
      </c>
    </row>
    <row r="2536" spans="1:8" s="6" customFormat="1" ht="10.95" customHeight="1" outlineLevel="5" x14ac:dyDescent="0.2">
      <c r="A2536" s="4" t="s">
        <v>2043</v>
      </c>
      <c r="B2536" s="5" t="s">
        <v>2512</v>
      </c>
      <c r="C2536" s="7"/>
      <c r="D2536" s="7" t="s">
        <v>2534</v>
      </c>
      <c r="E2536" s="4" t="s">
        <v>2043</v>
      </c>
      <c r="F2536" s="5" t="s">
        <v>2512</v>
      </c>
      <c r="G2536" s="2">
        <v>300</v>
      </c>
      <c r="H2536" s="2" t="s">
        <v>5089</v>
      </c>
    </row>
    <row r="2537" spans="1:8" s="6" customFormat="1" ht="10.95" customHeight="1" outlineLevel="5" x14ac:dyDescent="0.2">
      <c r="A2537" s="4" t="s">
        <v>2043</v>
      </c>
      <c r="B2537" s="5" t="s">
        <v>2512</v>
      </c>
      <c r="C2537" s="7"/>
      <c r="D2537" s="7" t="s">
        <v>2535</v>
      </c>
      <c r="E2537" s="4" t="s">
        <v>2043</v>
      </c>
      <c r="F2537" s="5" t="s">
        <v>2512</v>
      </c>
      <c r="G2537" s="2">
        <v>1316</v>
      </c>
      <c r="H2537" s="2" t="s">
        <v>5089</v>
      </c>
    </row>
    <row r="2538" spans="1:8" s="6" customFormat="1" ht="10.95" customHeight="1" outlineLevel="5" x14ac:dyDescent="0.2">
      <c r="A2538" s="4" t="s">
        <v>2043</v>
      </c>
      <c r="B2538" s="5" t="s">
        <v>2512</v>
      </c>
      <c r="C2538" s="7"/>
      <c r="D2538" s="7" t="s">
        <v>2536</v>
      </c>
      <c r="E2538" s="4" t="s">
        <v>2043</v>
      </c>
      <c r="F2538" s="5" t="s">
        <v>2512</v>
      </c>
      <c r="G2538" s="2">
        <v>830.85714285714289</v>
      </c>
      <c r="H2538" s="2" t="s">
        <v>5089</v>
      </c>
    </row>
    <row r="2539" spans="1:8" s="6" customFormat="1" ht="10.95" customHeight="1" outlineLevel="5" x14ac:dyDescent="0.2">
      <c r="A2539" s="4" t="s">
        <v>2043</v>
      </c>
      <c r="B2539" s="5" t="s">
        <v>2512</v>
      </c>
      <c r="C2539" s="7"/>
      <c r="D2539" s="7" t="s">
        <v>2537</v>
      </c>
      <c r="E2539" s="4" t="s">
        <v>2043</v>
      </c>
      <c r="F2539" s="5" t="s">
        <v>2512</v>
      </c>
      <c r="G2539" s="2">
        <v>173.13204166666668</v>
      </c>
      <c r="H2539" s="2" t="s">
        <v>5089</v>
      </c>
    </row>
    <row r="2540" spans="1:8" s="6" customFormat="1" ht="10.95" customHeight="1" outlineLevel="5" x14ac:dyDescent="0.2">
      <c r="A2540" s="4" t="s">
        <v>2043</v>
      </c>
      <c r="B2540" s="5" t="s">
        <v>2512</v>
      </c>
      <c r="C2540" s="7"/>
      <c r="D2540" s="7" t="s">
        <v>2538</v>
      </c>
      <c r="E2540" s="4" t="s">
        <v>2043</v>
      </c>
      <c r="F2540" s="5" t="s">
        <v>2512</v>
      </c>
      <c r="G2540" s="2">
        <v>434.98837209302326</v>
      </c>
      <c r="H2540" s="2" t="s">
        <v>5089</v>
      </c>
    </row>
    <row r="2541" spans="1:8" s="6" customFormat="1" ht="22.95" customHeight="1" outlineLevel="5" x14ac:dyDescent="0.2">
      <c r="A2541" s="4" t="s">
        <v>2043</v>
      </c>
      <c r="B2541" s="5" t="s">
        <v>2512</v>
      </c>
      <c r="C2541" s="7"/>
      <c r="D2541" s="7" t="s">
        <v>2539</v>
      </c>
      <c r="E2541" s="4" t="s">
        <v>2043</v>
      </c>
      <c r="F2541" s="5" t="s">
        <v>2512</v>
      </c>
      <c r="G2541" s="2">
        <v>2394.7774074074073</v>
      </c>
      <c r="H2541" s="2" t="s">
        <v>5089</v>
      </c>
    </row>
    <row r="2542" spans="1:8" s="6" customFormat="1" ht="10.95" customHeight="1" outlineLevel="5" x14ac:dyDescent="0.2">
      <c r="A2542" s="4" t="s">
        <v>2043</v>
      </c>
      <c r="B2542" s="5" t="s">
        <v>2512</v>
      </c>
      <c r="C2542" s="7"/>
      <c r="D2542" s="7" t="s">
        <v>2540</v>
      </c>
      <c r="E2542" s="4" t="s">
        <v>2043</v>
      </c>
      <c r="F2542" s="5" t="s">
        <v>2512</v>
      </c>
      <c r="G2542" s="2">
        <v>339.39393939393938</v>
      </c>
      <c r="H2542" s="2" t="s">
        <v>5089</v>
      </c>
    </row>
    <row r="2543" spans="1:8" s="6" customFormat="1" ht="10.95" customHeight="1" outlineLevel="5" x14ac:dyDescent="0.2">
      <c r="A2543" s="4" t="s">
        <v>2043</v>
      </c>
      <c r="B2543" s="5" t="s">
        <v>2512</v>
      </c>
      <c r="C2543" s="7"/>
      <c r="D2543" s="7" t="s">
        <v>2541</v>
      </c>
      <c r="E2543" s="4" t="s">
        <v>2043</v>
      </c>
      <c r="F2543" s="5" t="s">
        <v>2512</v>
      </c>
      <c r="G2543" s="2">
        <v>1400</v>
      </c>
      <c r="H2543" s="2" t="s">
        <v>5089</v>
      </c>
    </row>
    <row r="2544" spans="1:8" s="6" customFormat="1" ht="10.95" customHeight="1" outlineLevel="5" x14ac:dyDescent="0.2">
      <c r="A2544" s="4" t="s">
        <v>2043</v>
      </c>
      <c r="B2544" s="5" t="s">
        <v>2512</v>
      </c>
      <c r="C2544" s="7"/>
      <c r="D2544" s="7" t="s">
        <v>2542</v>
      </c>
      <c r="E2544" s="4" t="s">
        <v>2043</v>
      </c>
      <c r="F2544" s="5" t="s">
        <v>2512</v>
      </c>
      <c r="G2544" s="2">
        <v>479.90746268656716</v>
      </c>
      <c r="H2544" s="2" t="s">
        <v>5089</v>
      </c>
    </row>
    <row r="2545" spans="1:8" s="6" customFormat="1" ht="10.95" customHeight="1" outlineLevel="5" x14ac:dyDescent="0.2">
      <c r="A2545" s="4" t="s">
        <v>2043</v>
      </c>
      <c r="B2545" s="5" t="s">
        <v>2512</v>
      </c>
      <c r="C2545" s="7"/>
      <c r="D2545" s="7" t="s">
        <v>2543</v>
      </c>
      <c r="E2545" s="4" t="s">
        <v>2043</v>
      </c>
      <c r="F2545" s="5" t="s">
        <v>2512</v>
      </c>
      <c r="G2545" s="2">
        <v>1500</v>
      </c>
      <c r="H2545" s="2" t="s">
        <v>5089</v>
      </c>
    </row>
    <row r="2546" spans="1:8" s="6" customFormat="1" ht="22.95" customHeight="1" outlineLevel="5" x14ac:dyDescent="0.2">
      <c r="A2546" s="4" t="s">
        <v>2043</v>
      </c>
      <c r="B2546" s="5" t="s">
        <v>2512</v>
      </c>
      <c r="C2546" s="7"/>
      <c r="D2546" s="7" t="s">
        <v>2544</v>
      </c>
      <c r="E2546" s="4" t="s">
        <v>2043</v>
      </c>
      <c r="F2546" s="5" t="s">
        <v>2512</v>
      </c>
      <c r="G2546" s="2">
        <v>2551</v>
      </c>
      <c r="H2546" s="2" t="s">
        <v>5089</v>
      </c>
    </row>
    <row r="2547" spans="1:8" s="6" customFormat="1" ht="10.95" customHeight="1" outlineLevel="5" x14ac:dyDescent="0.2">
      <c r="A2547" s="4" t="s">
        <v>2043</v>
      </c>
      <c r="B2547" s="5" t="s">
        <v>2512</v>
      </c>
      <c r="C2547" s="7"/>
      <c r="D2547" s="7" t="s">
        <v>2545</v>
      </c>
      <c r="E2547" s="4" t="s">
        <v>2043</v>
      </c>
      <c r="F2547" s="5" t="s">
        <v>2512</v>
      </c>
      <c r="G2547" s="2">
        <v>412.7425471698113</v>
      </c>
      <c r="H2547" s="2" t="s">
        <v>5089</v>
      </c>
    </row>
    <row r="2548" spans="1:8" s="6" customFormat="1" ht="10.95" customHeight="1" outlineLevel="5" x14ac:dyDescent="0.2">
      <c r="A2548" s="4" t="s">
        <v>2043</v>
      </c>
      <c r="B2548" s="5" t="s">
        <v>2512</v>
      </c>
      <c r="C2548" s="7"/>
      <c r="D2548" s="7" t="s">
        <v>2546</v>
      </c>
      <c r="E2548" s="4" t="s">
        <v>2043</v>
      </c>
      <c r="F2548" s="5" t="s">
        <v>2512</v>
      </c>
      <c r="G2548" s="2">
        <v>423.53070539419087</v>
      </c>
      <c r="H2548" s="2" t="s">
        <v>5089</v>
      </c>
    </row>
    <row r="2549" spans="1:8" s="6" customFormat="1" ht="10.95" customHeight="1" outlineLevel="5" x14ac:dyDescent="0.2">
      <c r="A2549" s="4" t="s">
        <v>2043</v>
      </c>
      <c r="B2549" s="5" t="s">
        <v>2512</v>
      </c>
      <c r="C2549" s="7"/>
      <c r="D2549" s="7" t="s">
        <v>2547</v>
      </c>
      <c r="E2549" s="4" t="s">
        <v>2043</v>
      </c>
      <c r="F2549" s="5" t="s">
        <v>2512</v>
      </c>
      <c r="G2549" s="2">
        <v>1000</v>
      </c>
      <c r="H2549" s="2" t="s">
        <v>5089</v>
      </c>
    </row>
    <row r="2550" spans="1:8" s="6" customFormat="1" ht="10.95" customHeight="1" outlineLevel="5" x14ac:dyDescent="0.2">
      <c r="A2550" s="4" t="s">
        <v>2043</v>
      </c>
      <c r="B2550" s="5" t="s">
        <v>2512</v>
      </c>
      <c r="C2550" s="7"/>
      <c r="D2550" s="7" t="s">
        <v>2548</v>
      </c>
      <c r="E2550" s="4" t="s">
        <v>2043</v>
      </c>
      <c r="F2550" s="5" t="s">
        <v>2512</v>
      </c>
      <c r="G2550" s="2">
        <v>395.66891304347826</v>
      </c>
      <c r="H2550" s="2" t="s">
        <v>5089</v>
      </c>
    </row>
    <row r="2551" spans="1:8" s="6" customFormat="1" ht="22.95" customHeight="1" outlineLevel="5" x14ac:dyDescent="0.2">
      <c r="A2551" s="4" t="s">
        <v>2043</v>
      </c>
      <c r="B2551" s="5" t="s">
        <v>2512</v>
      </c>
      <c r="C2551" s="7"/>
      <c r="D2551" s="7" t="s">
        <v>2549</v>
      </c>
      <c r="E2551" s="4" t="s">
        <v>2043</v>
      </c>
      <c r="F2551" s="5" t="s">
        <v>2512</v>
      </c>
      <c r="G2551" s="2">
        <v>1512.7764705882353</v>
      </c>
      <c r="H2551" s="2" t="s">
        <v>5089</v>
      </c>
    </row>
    <row r="2552" spans="1:8" s="6" customFormat="1" ht="10.95" customHeight="1" outlineLevel="5" x14ac:dyDescent="0.2">
      <c r="A2552" s="4" t="s">
        <v>2043</v>
      </c>
      <c r="B2552" s="5" t="s">
        <v>2512</v>
      </c>
      <c r="C2552" s="7"/>
      <c r="D2552" s="7" t="s">
        <v>2550</v>
      </c>
      <c r="E2552" s="4" t="s">
        <v>2043</v>
      </c>
      <c r="F2552" s="5" t="s">
        <v>2512</v>
      </c>
      <c r="G2552" s="2">
        <v>270.2802949061662</v>
      </c>
      <c r="H2552" s="2" t="s">
        <v>5089</v>
      </c>
    </row>
    <row r="2553" spans="1:8" s="6" customFormat="1" ht="10.95" customHeight="1" outlineLevel="5" x14ac:dyDescent="0.2">
      <c r="A2553" s="4" t="s">
        <v>2043</v>
      </c>
      <c r="B2553" s="5" t="s">
        <v>2512</v>
      </c>
      <c r="C2553" s="7"/>
      <c r="D2553" s="7" t="s">
        <v>2551</v>
      </c>
      <c r="E2553" s="4" t="s">
        <v>2043</v>
      </c>
      <c r="F2553" s="5" t="s">
        <v>2512</v>
      </c>
      <c r="G2553" s="2">
        <v>1268</v>
      </c>
      <c r="H2553" s="2" t="s">
        <v>5089</v>
      </c>
    </row>
    <row r="2554" spans="1:8" s="6" customFormat="1" ht="22.95" customHeight="1" outlineLevel="5" x14ac:dyDescent="0.2">
      <c r="A2554" s="4" t="s">
        <v>2043</v>
      </c>
      <c r="B2554" s="5" t="s">
        <v>2512</v>
      </c>
      <c r="C2554" s="7"/>
      <c r="D2554" s="7" t="s">
        <v>2552</v>
      </c>
      <c r="E2554" s="4" t="s">
        <v>2043</v>
      </c>
      <c r="F2554" s="5" t="s">
        <v>2512</v>
      </c>
      <c r="G2554" s="2">
        <v>1609</v>
      </c>
      <c r="H2554" s="2" t="s">
        <v>5089</v>
      </c>
    </row>
    <row r="2555" spans="1:8" s="6" customFormat="1" ht="10.95" customHeight="1" outlineLevel="5" x14ac:dyDescent="0.2">
      <c r="A2555" s="4" t="s">
        <v>2043</v>
      </c>
      <c r="B2555" s="5" t="s">
        <v>2512</v>
      </c>
      <c r="C2555" s="7"/>
      <c r="D2555" s="7" t="s">
        <v>2553</v>
      </c>
      <c r="E2555" s="4" t="s">
        <v>2043</v>
      </c>
      <c r="F2555" s="5" t="s">
        <v>2512</v>
      </c>
      <c r="G2555" s="2">
        <v>1200</v>
      </c>
      <c r="H2555" s="2" t="s">
        <v>5089</v>
      </c>
    </row>
    <row r="2556" spans="1:8" s="6" customFormat="1" ht="10.95" customHeight="1" outlineLevel="5" x14ac:dyDescent="0.2">
      <c r="A2556" s="4" t="s">
        <v>2043</v>
      </c>
      <c r="B2556" s="5" t="s">
        <v>2512</v>
      </c>
      <c r="C2556" s="7"/>
      <c r="D2556" s="7" t="s">
        <v>2554</v>
      </c>
      <c r="E2556" s="4" t="s">
        <v>2043</v>
      </c>
      <c r="F2556" s="5" t="s">
        <v>2512</v>
      </c>
      <c r="G2556" s="2">
        <v>1000</v>
      </c>
      <c r="H2556" s="2" t="s">
        <v>5089</v>
      </c>
    </row>
    <row r="2557" spans="1:8" s="6" customFormat="1" ht="10.95" customHeight="1" outlineLevel="5" x14ac:dyDescent="0.2">
      <c r="A2557" s="4" t="s">
        <v>2043</v>
      </c>
      <c r="B2557" s="5" t="s">
        <v>2512</v>
      </c>
      <c r="C2557" s="7"/>
      <c r="D2557" s="7" t="s">
        <v>2555</v>
      </c>
      <c r="E2557" s="4" t="s">
        <v>2043</v>
      </c>
      <c r="F2557" s="5" t="s">
        <v>2512</v>
      </c>
      <c r="G2557" s="2">
        <v>2500</v>
      </c>
      <c r="H2557" s="2" t="s">
        <v>5089</v>
      </c>
    </row>
    <row r="2558" spans="1:8" s="6" customFormat="1" ht="10.95" customHeight="1" outlineLevel="5" x14ac:dyDescent="0.2">
      <c r="A2558" s="4" t="s">
        <v>2043</v>
      </c>
      <c r="B2558" s="5" t="s">
        <v>2512</v>
      </c>
      <c r="C2558" s="7"/>
      <c r="D2558" s="7" t="s">
        <v>2556</v>
      </c>
      <c r="E2558" s="4" t="s">
        <v>2043</v>
      </c>
      <c r="F2558" s="5" t="s">
        <v>2512</v>
      </c>
      <c r="G2558" s="2">
        <v>300</v>
      </c>
      <c r="H2558" s="2" t="s">
        <v>5089</v>
      </c>
    </row>
    <row r="2559" spans="1:8" s="6" customFormat="1" ht="10.95" customHeight="1" outlineLevel="5" x14ac:dyDescent="0.2">
      <c r="A2559" s="4" t="s">
        <v>2043</v>
      </c>
      <c r="B2559" s="5" t="s">
        <v>2512</v>
      </c>
      <c r="C2559" s="7"/>
      <c r="D2559" s="7" t="s">
        <v>2557</v>
      </c>
      <c r="E2559" s="4" t="s">
        <v>2043</v>
      </c>
      <c r="F2559" s="5" t="s">
        <v>2512</v>
      </c>
      <c r="G2559" s="2">
        <v>300</v>
      </c>
      <c r="H2559" s="2" t="s">
        <v>5089</v>
      </c>
    </row>
    <row r="2560" spans="1:8" s="6" customFormat="1" ht="22.95" customHeight="1" outlineLevel="5" x14ac:dyDescent="0.2">
      <c r="A2560" s="4" t="s">
        <v>2043</v>
      </c>
      <c r="B2560" s="5" t="s">
        <v>2512</v>
      </c>
      <c r="C2560" s="7"/>
      <c r="D2560" s="7" t="s">
        <v>2558</v>
      </c>
      <c r="E2560" s="4" t="s">
        <v>2043</v>
      </c>
      <c r="F2560" s="5" t="s">
        <v>2512</v>
      </c>
      <c r="G2560" s="2">
        <v>1198</v>
      </c>
      <c r="H2560" s="2" t="s">
        <v>5089</v>
      </c>
    </row>
    <row r="2561" spans="1:8" s="6" customFormat="1" ht="10.95" customHeight="1" outlineLevel="5" x14ac:dyDescent="0.2">
      <c r="A2561" s="4" t="s">
        <v>2043</v>
      </c>
      <c r="B2561" s="5" t="s">
        <v>2512</v>
      </c>
      <c r="C2561" s="7"/>
      <c r="D2561" s="7" t="s">
        <v>2559</v>
      </c>
      <c r="E2561" s="4" t="s">
        <v>2043</v>
      </c>
      <c r="F2561" s="5" t="s">
        <v>2512</v>
      </c>
      <c r="G2561" s="2">
        <v>1200</v>
      </c>
      <c r="H2561" s="2" t="s">
        <v>5089</v>
      </c>
    </row>
    <row r="2562" spans="1:8" s="6" customFormat="1" ht="10.95" customHeight="1" outlineLevel="5" x14ac:dyDescent="0.2">
      <c r="A2562" s="4" t="s">
        <v>2043</v>
      </c>
      <c r="B2562" s="5" t="s">
        <v>2512</v>
      </c>
      <c r="C2562" s="7"/>
      <c r="D2562" s="7" t="s">
        <v>2560</v>
      </c>
      <c r="E2562" s="4" t="s">
        <v>2043</v>
      </c>
      <c r="F2562" s="5" t="s">
        <v>2512</v>
      </c>
      <c r="G2562" s="2">
        <v>603.36371681415937</v>
      </c>
      <c r="H2562" s="2" t="s">
        <v>5089</v>
      </c>
    </row>
    <row r="2563" spans="1:8" s="6" customFormat="1" ht="22.95" customHeight="1" outlineLevel="5" x14ac:dyDescent="0.2">
      <c r="A2563" s="4" t="s">
        <v>2043</v>
      </c>
      <c r="B2563" s="5" t="s">
        <v>2512</v>
      </c>
      <c r="C2563" s="7"/>
      <c r="D2563" s="7" t="s">
        <v>2561</v>
      </c>
      <c r="E2563" s="4" t="s">
        <v>2043</v>
      </c>
      <c r="F2563" s="5" t="s">
        <v>2512</v>
      </c>
      <c r="G2563" s="2">
        <v>9309</v>
      </c>
      <c r="H2563" s="2" t="s">
        <v>5089</v>
      </c>
    </row>
    <row r="2564" spans="1:8" s="6" customFormat="1" ht="10.95" customHeight="1" outlineLevel="5" x14ac:dyDescent="0.2">
      <c r="A2564" s="4" t="s">
        <v>2043</v>
      </c>
      <c r="B2564" s="5" t="s">
        <v>2512</v>
      </c>
      <c r="C2564" s="7"/>
      <c r="D2564" s="7" t="s">
        <v>2562</v>
      </c>
      <c r="E2564" s="4" t="s">
        <v>2043</v>
      </c>
      <c r="F2564" s="5" t="s">
        <v>2512</v>
      </c>
      <c r="G2564" s="2">
        <v>687.5</v>
      </c>
      <c r="H2564" s="2" t="s">
        <v>5089</v>
      </c>
    </row>
    <row r="2565" spans="1:8" s="6" customFormat="1" ht="10.95" customHeight="1" outlineLevel="5" x14ac:dyDescent="0.2">
      <c r="A2565" s="4" t="s">
        <v>2043</v>
      </c>
      <c r="B2565" s="5" t="s">
        <v>2512</v>
      </c>
      <c r="C2565" s="7"/>
      <c r="D2565" s="7" t="s">
        <v>2563</v>
      </c>
      <c r="E2565" s="4" t="s">
        <v>2043</v>
      </c>
      <c r="F2565" s="5" t="s">
        <v>2512</v>
      </c>
      <c r="G2565" s="2">
        <v>402.90573476702508</v>
      </c>
      <c r="H2565" s="2" t="s">
        <v>5089</v>
      </c>
    </row>
    <row r="2566" spans="1:8" s="6" customFormat="1" ht="10.95" customHeight="1" outlineLevel="5" x14ac:dyDescent="0.2">
      <c r="A2566" s="4" t="s">
        <v>2043</v>
      </c>
      <c r="B2566" s="5" t="s">
        <v>2512</v>
      </c>
      <c r="C2566" s="7"/>
      <c r="D2566" s="7" t="s">
        <v>2564</v>
      </c>
      <c r="E2566" s="4" t="s">
        <v>2043</v>
      </c>
      <c r="F2566" s="5" t="s">
        <v>2512</v>
      </c>
      <c r="G2566" s="2">
        <v>251.39752066115702</v>
      </c>
      <c r="H2566" s="2" t="s">
        <v>5089</v>
      </c>
    </row>
    <row r="2567" spans="1:8" s="6" customFormat="1" ht="22.95" customHeight="1" outlineLevel="5" x14ac:dyDescent="0.2">
      <c r="A2567" s="4" t="s">
        <v>2043</v>
      </c>
      <c r="B2567" s="5" t="s">
        <v>2512</v>
      </c>
      <c r="C2567" s="7"/>
      <c r="D2567" s="7" t="s">
        <v>2565</v>
      </c>
      <c r="E2567" s="4" t="s">
        <v>2043</v>
      </c>
      <c r="F2567" s="5" t="s">
        <v>2512</v>
      </c>
      <c r="G2567" s="2">
        <v>3195</v>
      </c>
      <c r="H2567" s="2" t="s">
        <v>5089</v>
      </c>
    </row>
    <row r="2568" spans="1:8" s="6" customFormat="1" ht="10.95" customHeight="1" outlineLevel="5" x14ac:dyDescent="0.2">
      <c r="A2568" s="4" t="s">
        <v>2043</v>
      </c>
      <c r="B2568" s="5" t="s">
        <v>2512</v>
      </c>
      <c r="C2568" s="7"/>
      <c r="D2568" s="7" t="s">
        <v>2566</v>
      </c>
      <c r="E2568" s="4" t="s">
        <v>2043</v>
      </c>
      <c r="F2568" s="5" t="s">
        <v>2512</v>
      </c>
      <c r="G2568" s="2">
        <v>2682.0450000000001</v>
      </c>
      <c r="H2568" s="2" t="s">
        <v>5089</v>
      </c>
    </row>
    <row r="2569" spans="1:8" s="6" customFormat="1" ht="10.95" customHeight="1" outlineLevel="5" x14ac:dyDescent="0.2">
      <c r="A2569" s="4" t="s">
        <v>2043</v>
      </c>
      <c r="B2569" s="5" t="s">
        <v>2512</v>
      </c>
      <c r="C2569" s="7"/>
      <c r="D2569" s="7" t="s">
        <v>2567</v>
      </c>
      <c r="E2569" s="4" t="s">
        <v>2043</v>
      </c>
      <c r="F2569" s="5" t="s">
        <v>2512</v>
      </c>
      <c r="G2569" s="2">
        <v>381.73657718120808</v>
      </c>
      <c r="H2569" s="2" t="s">
        <v>5089</v>
      </c>
    </row>
    <row r="2570" spans="1:8" s="6" customFormat="1" ht="22.95" customHeight="1" outlineLevel="5" x14ac:dyDescent="0.2">
      <c r="A2570" s="4" t="s">
        <v>2043</v>
      </c>
      <c r="B2570" s="5" t="s">
        <v>2512</v>
      </c>
      <c r="C2570" s="7"/>
      <c r="D2570" s="7" t="s">
        <v>2568</v>
      </c>
      <c r="E2570" s="4" t="s">
        <v>2043</v>
      </c>
      <c r="F2570" s="5" t="s">
        <v>2512</v>
      </c>
      <c r="G2570" s="2">
        <v>2579</v>
      </c>
      <c r="H2570" s="2" t="s">
        <v>5089</v>
      </c>
    </row>
    <row r="2571" spans="1:8" s="6" customFormat="1" ht="22.95" customHeight="1" outlineLevel="5" x14ac:dyDescent="0.2">
      <c r="A2571" s="4" t="s">
        <v>2043</v>
      </c>
      <c r="B2571" s="5" t="s">
        <v>2512</v>
      </c>
      <c r="C2571" s="7"/>
      <c r="D2571" s="7" t="s">
        <v>2569</v>
      </c>
      <c r="E2571" s="4" t="s">
        <v>2043</v>
      </c>
      <c r="F2571" s="5" t="s">
        <v>2512</v>
      </c>
      <c r="G2571" s="2">
        <v>7412.666666666667</v>
      </c>
      <c r="H2571" s="2" t="s">
        <v>5089</v>
      </c>
    </row>
    <row r="2572" spans="1:8" s="6" customFormat="1" ht="10.95" customHeight="1" outlineLevel="5" x14ac:dyDescent="0.2">
      <c r="A2572" s="4" t="s">
        <v>2043</v>
      </c>
      <c r="B2572" s="5" t="s">
        <v>2512</v>
      </c>
      <c r="C2572" s="7"/>
      <c r="D2572" s="7" t="s">
        <v>2570</v>
      </c>
      <c r="E2572" s="4" t="s">
        <v>2043</v>
      </c>
      <c r="F2572" s="5" t="s">
        <v>2512</v>
      </c>
      <c r="G2572" s="2">
        <v>151.79582366589327</v>
      </c>
      <c r="H2572" s="2" t="s">
        <v>5089</v>
      </c>
    </row>
    <row r="2573" spans="1:8" s="6" customFormat="1" ht="10.95" customHeight="1" outlineLevel="5" x14ac:dyDescent="0.2">
      <c r="A2573" s="4" t="s">
        <v>2043</v>
      </c>
      <c r="B2573" s="5" t="s">
        <v>2512</v>
      </c>
      <c r="C2573" s="7"/>
      <c r="D2573" s="7" t="s">
        <v>2571</v>
      </c>
      <c r="E2573" s="4" t="s">
        <v>2043</v>
      </c>
      <c r="F2573" s="5" t="s">
        <v>2512</v>
      </c>
      <c r="G2573" s="2">
        <v>2651</v>
      </c>
      <c r="H2573" s="2" t="s">
        <v>5089</v>
      </c>
    </row>
    <row r="2574" spans="1:8" s="6" customFormat="1" ht="22.95" customHeight="1" outlineLevel="5" x14ac:dyDescent="0.2">
      <c r="A2574" s="4" t="s">
        <v>2043</v>
      </c>
      <c r="B2574" s="5" t="s">
        <v>2512</v>
      </c>
      <c r="C2574" s="7"/>
      <c r="D2574" s="7" t="s">
        <v>2572</v>
      </c>
      <c r="E2574" s="4" t="s">
        <v>2043</v>
      </c>
      <c r="F2574" s="5" t="s">
        <v>2512</v>
      </c>
      <c r="G2574" s="2">
        <v>5931</v>
      </c>
      <c r="H2574" s="2" t="s">
        <v>5089</v>
      </c>
    </row>
    <row r="2575" spans="1:8" s="6" customFormat="1" ht="10.95" customHeight="1" outlineLevel="5" x14ac:dyDescent="0.2">
      <c r="A2575" s="4" t="s">
        <v>2043</v>
      </c>
      <c r="B2575" s="5" t="s">
        <v>2512</v>
      </c>
      <c r="C2575" s="7"/>
      <c r="D2575" s="7" t="s">
        <v>2573</v>
      </c>
      <c r="E2575" s="4" t="s">
        <v>2043</v>
      </c>
      <c r="F2575" s="5" t="s">
        <v>2512</v>
      </c>
      <c r="G2575" s="2">
        <v>443.56405228758172</v>
      </c>
      <c r="H2575" s="2" t="s">
        <v>5089</v>
      </c>
    </row>
    <row r="2576" spans="1:8" s="6" customFormat="1" ht="10.95" customHeight="1" outlineLevel="5" x14ac:dyDescent="0.2">
      <c r="A2576" s="4" t="s">
        <v>2043</v>
      </c>
      <c r="B2576" s="5" t="s">
        <v>2512</v>
      </c>
      <c r="C2576" s="7"/>
      <c r="D2576" s="7" t="s">
        <v>2574</v>
      </c>
      <c r="E2576" s="4" t="s">
        <v>2043</v>
      </c>
      <c r="F2576" s="5" t="s">
        <v>2512</v>
      </c>
      <c r="G2576" s="2">
        <v>371.32473118279574</v>
      </c>
      <c r="H2576" s="2" t="s">
        <v>5089</v>
      </c>
    </row>
    <row r="2577" spans="1:8" s="6" customFormat="1" ht="10.95" customHeight="1" outlineLevel="5" x14ac:dyDescent="0.2">
      <c r="A2577" s="4" t="s">
        <v>2043</v>
      </c>
      <c r="B2577" s="5" t="s">
        <v>2512</v>
      </c>
      <c r="C2577" s="7"/>
      <c r="D2577" s="7" t="s">
        <v>2575</v>
      </c>
      <c r="E2577" s="4" t="s">
        <v>2043</v>
      </c>
      <c r="F2577" s="5" t="s">
        <v>2512</v>
      </c>
      <c r="G2577" s="2">
        <v>3320</v>
      </c>
      <c r="H2577" s="2" t="s">
        <v>5089</v>
      </c>
    </row>
    <row r="2578" spans="1:8" s="6" customFormat="1" ht="10.95" customHeight="1" outlineLevel="5" x14ac:dyDescent="0.2">
      <c r="A2578" s="4" t="s">
        <v>2043</v>
      </c>
      <c r="B2578" s="5" t="s">
        <v>2512</v>
      </c>
      <c r="C2578" s="7"/>
      <c r="D2578" s="7" t="s">
        <v>2576</v>
      </c>
      <c r="E2578" s="4" t="s">
        <v>2043</v>
      </c>
      <c r="F2578" s="5" t="s">
        <v>2512</v>
      </c>
      <c r="G2578" s="2">
        <v>302.8</v>
      </c>
      <c r="H2578" s="2" t="s">
        <v>5089</v>
      </c>
    </row>
    <row r="2579" spans="1:8" s="6" customFormat="1" ht="10.95" customHeight="1" outlineLevel="5" x14ac:dyDescent="0.2">
      <c r="A2579" s="4" t="s">
        <v>2043</v>
      </c>
      <c r="B2579" s="5" t="s">
        <v>2512</v>
      </c>
      <c r="C2579" s="7"/>
      <c r="D2579" s="7" t="s">
        <v>2577</v>
      </c>
      <c r="E2579" s="4" t="s">
        <v>2043</v>
      </c>
      <c r="F2579" s="5" t="s">
        <v>2512</v>
      </c>
      <c r="G2579" s="2">
        <v>700</v>
      </c>
      <c r="H2579" s="2" t="s">
        <v>5089</v>
      </c>
    </row>
    <row r="2580" spans="1:8" s="6" customFormat="1" ht="22.95" customHeight="1" outlineLevel="5" x14ac:dyDescent="0.2">
      <c r="A2580" s="4" t="s">
        <v>2043</v>
      </c>
      <c r="B2580" s="5" t="s">
        <v>2512</v>
      </c>
      <c r="C2580" s="7"/>
      <c r="D2580" s="7" t="s">
        <v>2578</v>
      </c>
      <c r="E2580" s="4" t="s">
        <v>2043</v>
      </c>
      <c r="F2580" s="5" t="s">
        <v>2512</v>
      </c>
      <c r="G2580" s="2">
        <v>5000</v>
      </c>
      <c r="H2580" s="2" t="s">
        <v>5089</v>
      </c>
    </row>
    <row r="2581" spans="1:8" s="6" customFormat="1" ht="10.95" customHeight="1" outlineLevel="5" x14ac:dyDescent="0.2">
      <c r="A2581" s="4" t="s">
        <v>2043</v>
      </c>
      <c r="B2581" s="5" t="s">
        <v>2512</v>
      </c>
      <c r="C2581" s="7"/>
      <c r="D2581" s="7" t="s">
        <v>2579</v>
      </c>
      <c r="E2581" s="4" t="s">
        <v>2043</v>
      </c>
      <c r="F2581" s="5" t="s">
        <v>2512</v>
      </c>
      <c r="G2581" s="2">
        <v>400</v>
      </c>
      <c r="H2581" s="2" t="s">
        <v>5089</v>
      </c>
    </row>
    <row r="2582" spans="1:8" s="6" customFormat="1" ht="22.95" customHeight="1" outlineLevel="5" x14ac:dyDescent="0.2">
      <c r="A2582" s="4" t="s">
        <v>2043</v>
      </c>
      <c r="B2582" s="5" t="s">
        <v>2512</v>
      </c>
      <c r="C2582" s="7"/>
      <c r="D2582" s="7" t="s">
        <v>2580</v>
      </c>
      <c r="E2582" s="4" t="s">
        <v>2043</v>
      </c>
      <c r="F2582" s="5" t="s">
        <v>2512</v>
      </c>
      <c r="G2582" s="2">
        <v>1615.6088888888889</v>
      </c>
      <c r="H2582" s="2" t="s">
        <v>5089</v>
      </c>
    </row>
    <row r="2583" spans="1:8" s="6" customFormat="1" ht="22.95" customHeight="1" outlineLevel="5" x14ac:dyDescent="0.2">
      <c r="A2583" s="4" t="s">
        <v>2043</v>
      </c>
      <c r="B2583" s="5" t="s">
        <v>2512</v>
      </c>
      <c r="C2583" s="7"/>
      <c r="D2583" s="7" t="s">
        <v>2581</v>
      </c>
      <c r="E2583" s="4" t="s">
        <v>2043</v>
      </c>
      <c r="F2583" s="5" t="s">
        <v>2512</v>
      </c>
      <c r="G2583" s="2">
        <v>2214.0883333333336</v>
      </c>
      <c r="H2583" s="2" t="s">
        <v>5089</v>
      </c>
    </row>
    <row r="2584" spans="1:8" s="6" customFormat="1" ht="10.95" customHeight="1" outlineLevel="5" x14ac:dyDescent="0.2">
      <c r="A2584" s="4" t="s">
        <v>2043</v>
      </c>
      <c r="B2584" s="5" t="s">
        <v>2512</v>
      </c>
      <c r="C2584" s="7"/>
      <c r="D2584" s="7" t="s">
        <v>2582</v>
      </c>
      <c r="E2584" s="4" t="s">
        <v>2043</v>
      </c>
      <c r="F2584" s="5" t="s">
        <v>2512</v>
      </c>
      <c r="G2584" s="2">
        <v>1450</v>
      </c>
      <c r="H2584" s="2" t="s">
        <v>5089</v>
      </c>
    </row>
    <row r="2585" spans="1:8" s="6" customFormat="1" ht="22.95" customHeight="1" outlineLevel="5" x14ac:dyDescent="0.2">
      <c r="A2585" s="4" t="s">
        <v>2043</v>
      </c>
      <c r="B2585" s="5" t="s">
        <v>2512</v>
      </c>
      <c r="C2585" s="7"/>
      <c r="D2585" s="7" t="s">
        <v>2583</v>
      </c>
      <c r="E2585" s="4" t="s">
        <v>2043</v>
      </c>
      <c r="F2585" s="5" t="s">
        <v>2512</v>
      </c>
      <c r="G2585" s="2">
        <v>3150</v>
      </c>
      <c r="H2585" s="2" t="s">
        <v>5089</v>
      </c>
    </row>
    <row r="2586" spans="1:8" s="6" customFormat="1" ht="10.95" customHeight="1" outlineLevel="5" x14ac:dyDescent="0.2">
      <c r="A2586" s="4" t="s">
        <v>2043</v>
      </c>
      <c r="B2586" s="5" t="s">
        <v>2512</v>
      </c>
      <c r="C2586" s="7"/>
      <c r="D2586" s="7" t="s">
        <v>2584</v>
      </c>
      <c r="E2586" s="4" t="s">
        <v>2043</v>
      </c>
      <c r="F2586" s="5" t="s">
        <v>2512</v>
      </c>
      <c r="G2586" s="2">
        <v>1200</v>
      </c>
      <c r="H2586" s="2" t="s">
        <v>5089</v>
      </c>
    </row>
    <row r="2587" spans="1:8" s="6" customFormat="1" ht="10.95" customHeight="1" outlineLevel="5" x14ac:dyDescent="0.2">
      <c r="A2587" s="4" t="s">
        <v>2043</v>
      </c>
      <c r="B2587" s="5" t="s">
        <v>2512</v>
      </c>
      <c r="C2587" s="7"/>
      <c r="D2587" s="7" t="s">
        <v>2585</v>
      </c>
      <c r="E2587" s="4" t="s">
        <v>2043</v>
      </c>
      <c r="F2587" s="5" t="s">
        <v>2512</v>
      </c>
      <c r="G2587" s="2">
        <v>1150</v>
      </c>
      <c r="H2587" s="2" t="s">
        <v>5089</v>
      </c>
    </row>
    <row r="2588" spans="1:8" s="6" customFormat="1" ht="10.95" customHeight="1" outlineLevel="5" x14ac:dyDescent="0.2">
      <c r="A2588" s="4" t="s">
        <v>2043</v>
      </c>
      <c r="B2588" s="5" t="s">
        <v>2512</v>
      </c>
      <c r="C2588" s="7"/>
      <c r="D2588" s="7" t="s">
        <v>2586</v>
      </c>
      <c r="E2588" s="4" t="s">
        <v>2043</v>
      </c>
      <c r="F2588" s="5" t="s">
        <v>2512</v>
      </c>
      <c r="G2588" s="2">
        <v>1000</v>
      </c>
      <c r="H2588" s="2" t="s">
        <v>5089</v>
      </c>
    </row>
    <row r="2589" spans="1:8" s="6" customFormat="1" ht="10.95" customHeight="1" outlineLevel="5" x14ac:dyDescent="0.2">
      <c r="A2589" s="4" t="s">
        <v>2043</v>
      </c>
      <c r="B2589" s="5" t="s">
        <v>2512</v>
      </c>
      <c r="C2589" s="7"/>
      <c r="D2589" s="7" t="s">
        <v>2587</v>
      </c>
      <c r="E2589" s="4" t="s">
        <v>2043</v>
      </c>
      <c r="F2589" s="5" t="s">
        <v>2512</v>
      </c>
      <c r="G2589" s="2">
        <v>421.15625</v>
      </c>
      <c r="H2589" s="2" t="s">
        <v>5089</v>
      </c>
    </row>
    <row r="2590" spans="1:8" s="6" customFormat="1" ht="10.95" customHeight="1" outlineLevel="5" x14ac:dyDescent="0.2">
      <c r="A2590" s="4" t="s">
        <v>2043</v>
      </c>
      <c r="B2590" s="5" t="s">
        <v>2512</v>
      </c>
      <c r="C2590" s="7"/>
      <c r="D2590" s="7" t="s">
        <v>2588</v>
      </c>
      <c r="E2590" s="4" t="s">
        <v>2043</v>
      </c>
      <c r="F2590" s="5" t="s">
        <v>2512</v>
      </c>
      <c r="G2590" s="2">
        <v>800</v>
      </c>
      <c r="H2590" s="2" t="s">
        <v>5089</v>
      </c>
    </row>
    <row r="2591" spans="1:8" s="6" customFormat="1" ht="22.95" customHeight="1" outlineLevel="5" x14ac:dyDescent="0.2">
      <c r="A2591" s="4" t="s">
        <v>2043</v>
      </c>
      <c r="B2591" s="5" t="s">
        <v>2512</v>
      </c>
      <c r="C2591" s="7"/>
      <c r="D2591" s="7" t="s">
        <v>2589</v>
      </c>
      <c r="E2591" s="4" t="s">
        <v>2043</v>
      </c>
      <c r="F2591" s="5" t="s">
        <v>2512</v>
      </c>
      <c r="G2591" s="2">
        <v>1086.0329999999999</v>
      </c>
      <c r="H2591" s="2" t="s">
        <v>5089</v>
      </c>
    </row>
    <row r="2592" spans="1:8" s="6" customFormat="1" ht="10.95" customHeight="1" outlineLevel="5" x14ac:dyDescent="0.2">
      <c r="A2592" s="4" t="s">
        <v>2043</v>
      </c>
      <c r="B2592" s="5" t="s">
        <v>2512</v>
      </c>
      <c r="C2592" s="7"/>
      <c r="D2592" s="7" t="s">
        <v>2590</v>
      </c>
      <c r="E2592" s="4" t="s">
        <v>2043</v>
      </c>
      <c r="F2592" s="5" t="s">
        <v>2512</v>
      </c>
      <c r="G2592" s="2">
        <v>2124</v>
      </c>
      <c r="H2592" s="2" t="s">
        <v>5089</v>
      </c>
    </row>
    <row r="2593" spans="1:8" s="6" customFormat="1" ht="10.95" customHeight="1" outlineLevel="5" x14ac:dyDescent="0.2">
      <c r="A2593" s="4" t="s">
        <v>2043</v>
      </c>
      <c r="B2593" s="5" t="s">
        <v>2512</v>
      </c>
      <c r="C2593" s="7"/>
      <c r="D2593" s="7" t="s">
        <v>2591</v>
      </c>
      <c r="E2593" s="4" t="s">
        <v>2043</v>
      </c>
      <c r="F2593" s="5" t="s">
        <v>2512</v>
      </c>
      <c r="G2593" s="2">
        <v>600</v>
      </c>
      <c r="H2593" s="2" t="s">
        <v>5089</v>
      </c>
    </row>
    <row r="2594" spans="1:8" s="6" customFormat="1" ht="10.95" customHeight="1" outlineLevel="5" x14ac:dyDescent="0.2">
      <c r="A2594" s="4" t="s">
        <v>2043</v>
      </c>
      <c r="B2594" s="5" t="s">
        <v>2512</v>
      </c>
      <c r="C2594" s="7"/>
      <c r="D2594" s="7" t="s">
        <v>2592</v>
      </c>
      <c r="E2594" s="4" t="s">
        <v>2043</v>
      </c>
      <c r="F2594" s="5" t="s">
        <v>2512</v>
      </c>
      <c r="G2594" s="2">
        <v>377.75</v>
      </c>
      <c r="H2594" s="2" t="s">
        <v>5089</v>
      </c>
    </row>
    <row r="2595" spans="1:8" s="6" customFormat="1" ht="10.95" customHeight="1" outlineLevel="5" x14ac:dyDescent="0.2">
      <c r="A2595" s="4" t="s">
        <v>2043</v>
      </c>
      <c r="B2595" s="5" t="s">
        <v>2512</v>
      </c>
      <c r="C2595" s="7"/>
      <c r="D2595" s="7" t="s">
        <v>2593</v>
      </c>
      <c r="E2595" s="4" t="s">
        <v>2043</v>
      </c>
      <c r="F2595" s="5" t="s">
        <v>2512</v>
      </c>
      <c r="G2595" s="2">
        <v>4681</v>
      </c>
      <c r="H2595" s="2" t="s">
        <v>5089</v>
      </c>
    </row>
    <row r="2596" spans="1:8" s="6" customFormat="1" ht="10.95" customHeight="1" outlineLevel="5" x14ac:dyDescent="0.2">
      <c r="A2596" s="4" t="s">
        <v>2043</v>
      </c>
      <c r="B2596" s="5" t="s">
        <v>2512</v>
      </c>
      <c r="C2596" s="7"/>
      <c r="D2596" s="7" t="s">
        <v>2594</v>
      </c>
      <c r="E2596" s="4" t="s">
        <v>2043</v>
      </c>
      <c r="F2596" s="5" t="s">
        <v>2512</v>
      </c>
      <c r="G2596" s="2">
        <v>800</v>
      </c>
      <c r="H2596" s="2" t="s">
        <v>5089</v>
      </c>
    </row>
    <row r="2597" spans="1:8" s="6" customFormat="1" ht="10.95" customHeight="1" outlineLevel="5" x14ac:dyDescent="0.2">
      <c r="A2597" s="4" t="s">
        <v>2043</v>
      </c>
      <c r="B2597" s="5" t="s">
        <v>2512</v>
      </c>
      <c r="C2597" s="7"/>
      <c r="D2597" s="7" t="s">
        <v>2595</v>
      </c>
      <c r="E2597" s="4" t="s">
        <v>2043</v>
      </c>
      <c r="F2597" s="5" t="s">
        <v>2512</v>
      </c>
      <c r="G2597" s="2">
        <v>1500</v>
      </c>
      <c r="H2597" s="2" t="s">
        <v>5089</v>
      </c>
    </row>
    <row r="2598" spans="1:8" s="6" customFormat="1" ht="10.95" customHeight="1" outlineLevel="5" x14ac:dyDescent="0.2">
      <c r="A2598" s="4" t="s">
        <v>2043</v>
      </c>
      <c r="B2598" s="5" t="s">
        <v>2512</v>
      </c>
      <c r="C2598" s="7"/>
      <c r="D2598" s="7" t="s">
        <v>2596</v>
      </c>
      <c r="E2598" s="4" t="s">
        <v>2043</v>
      </c>
      <c r="F2598" s="5" t="s">
        <v>2512</v>
      </c>
      <c r="G2598" s="2">
        <v>237.56</v>
      </c>
      <c r="H2598" s="2" t="s">
        <v>5089</v>
      </c>
    </row>
    <row r="2599" spans="1:8" s="6" customFormat="1" ht="22.95" customHeight="1" outlineLevel="5" x14ac:dyDescent="0.2">
      <c r="A2599" s="4" t="s">
        <v>2043</v>
      </c>
      <c r="B2599" s="5" t="s">
        <v>2512</v>
      </c>
      <c r="C2599" s="7"/>
      <c r="D2599" s="7" t="s">
        <v>2597</v>
      </c>
      <c r="E2599" s="4" t="s">
        <v>2043</v>
      </c>
      <c r="F2599" s="5" t="s">
        <v>2512</v>
      </c>
      <c r="G2599" s="2">
        <v>4408</v>
      </c>
      <c r="H2599" s="2" t="s">
        <v>5089</v>
      </c>
    </row>
    <row r="2600" spans="1:8" s="6" customFormat="1" ht="10.95" customHeight="1" outlineLevel="5" x14ac:dyDescent="0.2">
      <c r="A2600" s="4" t="s">
        <v>2043</v>
      </c>
      <c r="B2600" s="5" t="s">
        <v>2512</v>
      </c>
      <c r="C2600" s="7"/>
      <c r="D2600" s="7" t="s">
        <v>2598</v>
      </c>
      <c r="E2600" s="4" t="s">
        <v>2043</v>
      </c>
      <c r="F2600" s="5" t="s">
        <v>2512</v>
      </c>
      <c r="G2600" s="2">
        <v>1300</v>
      </c>
      <c r="H2600" s="2" t="s">
        <v>5089</v>
      </c>
    </row>
    <row r="2601" spans="1:8" s="6" customFormat="1" ht="22.95" customHeight="1" outlineLevel="5" x14ac:dyDescent="0.2">
      <c r="A2601" s="4" t="s">
        <v>2043</v>
      </c>
      <c r="B2601" s="5" t="s">
        <v>2512</v>
      </c>
      <c r="C2601" s="7"/>
      <c r="D2601" s="7" t="s">
        <v>2599</v>
      </c>
      <c r="E2601" s="4" t="s">
        <v>2043</v>
      </c>
      <c r="F2601" s="5" t="s">
        <v>2512</v>
      </c>
      <c r="G2601" s="2">
        <v>1223.8628571428574</v>
      </c>
      <c r="H2601" s="2" t="s">
        <v>5089</v>
      </c>
    </row>
    <row r="2602" spans="1:8" s="6" customFormat="1" ht="10.95" customHeight="1" outlineLevel="5" x14ac:dyDescent="0.2">
      <c r="A2602" s="4" t="s">
        <v>2043</v>
      </c>
      <c r="B2602" s="5" t="s">
        <v>2512</v>
      </c>
      <c r="C2602" s="7"/>
      <c r="D2602" s="7" t="s">
        <v>2600</v>
      </c>
      <c r="E2602" s="4" t="s">
        <v>2043</v>
      </c>
      <c r="F2602" s="5" t="s">
        <v>2512</v>
      </c>
      <c r="G2602" s="2">
        <v>237.56</v>
      </c>
      <c r="H2602" s="2" t="s">
        <v>5089</v>
      </c>
    </row>
    <row r="2603" spans="1:8" s="6" customFormat="1" ht="10.95" customHeight="1" outlineLevel="5" x14ac:dyDescent="0.2">
      <c r="A2603" s="4" t="s">
        <v>2043</v>
      </c>
      <c r="B2603" s="5" t="s">
        <v>2512</v>
      </c>
      <c r="C2603" s="7"/>
      <c r="D2603" s="7" t="s">
        <v>2601</v>
      </c>
      <c r="E2603" s="4" t="s">
        <v>2043</v>
      </c>
      <c r="F2603" s="5" t="s">
        <v>2512</v>
      </c>
      <c r="G2603" s="2">
        <v>2050</v>
      </c>
      <c r="H2603" s="2" t="s">
        <v>5089</v>
      </c>
    </row>
    <row r="2604" spans="1:8" s="6" customFormat="1" ht="10.95" customHeight="1" outlineLevel="5" x14ac:dyDescent="0.2">
      <c r="A2604" s="4" t="s">
        <v>2043</v>
      </c>
      <c r="B2604" s="5" t="s">
        <v>2512</v>
      </c>
      <c r="C2604" s="7"/>
      <c r="D2604" s="7" t="s">
        <v>2602</v>
      </c>
      <c r="E2604" s="4" t="s">
        <v>2043</v>
      </c>
      <c r="F2604" s="5" t="s">
        <v>2512</v>
      </c>
      <c r="G2604" s="2">
        <v>800</v>
      </c>
      <c r="H2604" s="2" t="s">
        <v>5089</v>
      </c>
    </row>
    <row r="2605" spans="1:8" s="6" customFormat="1" ht="10.95" customHeight="1" outlineLevel="5" x14ac:dyDescent="0.2">
      <c r="A2605" s="4" t="s">
        <v>2043</v>
      </c>
      <c r="B2605" s="5" t="s">
        <v>2512</v>
      </c>
      <c r="C2605" s="7"/>
      <c r="D2605" s="7" t="s">
        <v>2603</v>
      </c>
      <c r="E2605" s="4" t="s">
        <v>2043</v>
      </c>
      <c r="F2605" s="5" t="s">
        <v>2512</v>
      </c>
      <c r="G2605" s="2">
        <v>6780</v>
      </c>
      <c r="H2605" s="2" t="s">
        <v>5089</v>
      </c>
    </row>
    <row r="2606" spans="1:8" s="6" customFormat="1" ht="10.95" customHeight="1" outlineLevel="5" x14ac:dyDescent="0.2">
      <c r="A2606" s="4" t="s">
        <v>2043</v>
      </c>
      <c r="B2606" s="5" t="s">
        <v>2512</v>
      </c>
      <c r="C2606" s="7"/>
      <c r="D2606" s="7" t="s">
        <v>2604</v>
      </c>
      <c r="E2606" s="4" t="s">
        <v>2043</v>
      </c>
      <c r="F2606" s="5" t="s">
        <v>2512</v>
      </c>
      <c r="G2606" s="2">
        <v>1000</v>
      </c>
      <c r="H2606" s="2" t="s">
        <v>5089</v>
      </c>
    </row>
    <row r="2607" spans="1:8" s="6" customFormat="1" ht="22.95" customHeight="1" outlineLevel="5" x14ac:dyDescent="0.2">
      <c r="A2607" s="4" t="s">
        <v>2043</v>
      </c>
      <c r="B2607" s="5" t="s">
        <v>2512</v>
      </c>
      <c r="C2607" s="7"/>
      <c r="D2607" s="7" t="s">
        <v>2605</v>
      </c>
      <c r="E2607" s="4" t="s">
        <v>2043</v>
      </c>
      <c r="F2607" s="5" t="s">
        <v>2512</v>
      </c>
      <c r="G2607" s="2">
        <v>2838.4</v>
      </c>
      <c r="H2607" s="2" t="s">
        <v>5089</v>
      </c>
    </row>
    <row r="2608" spans="1:8" s="6" customFormat="1" ht="22.95" customHeight="1" outlineLevel="5" x14ac:dyDescent="0.2">
      <c r="A2608" s="4" t="s">
        <v>2043</v>
      </c>
      <c r="B2608" s="5" t="s">
        <v>2512</v>
      </c>
      <c r="C2608" s="7"/>
      <c r="D2608" s="7" t="s">
        <v>2606</v>
      </c>
      <c r="E2608" s="4" t="s">
        <v>2043</v>
      </c>
      <c r="F2608" s="5" t="s">
        <v>2512</v>
      </c>
      <c r="G2608" s="2">
        <v>1085</v>
      </c>
      <c r="H2608" s="2" t="s">
        <v>5089</v>
      </c>
    </row>
    <row r="2609" spans="1:8" s="6" customFormat="1" ht="22.95" customHeight="1" outlineLevel="5" x14ac:dyDescent="0.2">
      <c r="A2609" s="4" t="s">
        <v>2043</v>
      </c>
      <c r="B2609" s="5" t="s">
        <v>2512</v>
      </c>
      <c r="C2609" s="7"/>
      <c r="D2609" s="7" t="s">
        <v>2607</v>
      </c>
      <c r="E2609" s="4" t="s">
        <v>2043</v>
      </c>
      <c r="F2609" s="5" t="s">
        <v>2512</v>
      </c>
      <c r="G2609" s="2">
        <v>1234.06</v>
      </c>
      <c r="H2609" s="2" t="s">
        <v>5089</v>
      </c>
    </row>
    <row r="2610" spans="1:8" s="6" customFormat="1" ht="22.95" customHeight="1" outlineLevel="5" x14ac:dyDescent="0.2">
      <c r="A2610" s="4" t="s">
        <v>2043</v>
      </c>
      <c r="B2610" s="5" t="s">
        <v>2512</v>
      </c>
      <c r="C2610" s="7"/>
      <c r="D2610" s="7" t="s">
        <v>2608</v>
      </c>
      <c r="E2610" s="4" t="s">
        <v>2043</v>
      </c>
      <c r="F2610" s="5" t="s">
        <v>2512</v>
      </c>
      <c r="G2610" s="2">
        <v>9070</v>
      </c>
      <c r="H2610" s="2" t="s">
        <v>5089</v>
      </c>
    </row>
    <row r="2611" spans="1:8" s="6" customFormat="1" ht="10.95" customHeight="1" outlineLevel="5" x14ac:dyDescent="0.2">
      <c r="A2611" s="4" t="s">
        <v>2043</v>
      </c>
      <c r="B2611" s="5" t="s">
        <v>2512</v>
      </c>
      <c r="C2611" s="7"/>
      <c r="D2611" s="7" t="s">
        <v>2609</v>
      </c>
      <c r="E2611" s="4" t="s">
        <v>2043</v>
      </c>
      <c r="F2611" s="5" t="s">
        <v>2512</v>
      </c>
      <c r="G2611" s="2">
        <v>1150</v>
      </c>
      <c r="H2611" s="2" t="s">
        <v>5089</v>
      </c>
    </row>
    <row r="2612" spans="1:8" s="6" customFormat="1" ht="22.95" customHeight="1" outlineLevel="5" x14ac:dyDescent="0.2">
      <c r="A2612" s="4" t="s">
        <v>2043</v>
      </c>
      <c r="B2612" s="5" t="s">
        <v>2512</v>
      </c>
      <c r="C2612" s="7"/>
      <c r="D2612" s="7" t="s">
        <v>2610</v>
      </c>
      <c r="E2612" s="4" t="s">
        <v>2043</v>
      </c>
      <c r="F2612" s="5" t="s">
        <v>2512</v>
      </c>
      <c r="G2612" s="2">
        <v>2028.07375</v>
      </c>
      <c r="H2612" s="2" t="s">
        <v>5089</v>
      </c>
    </row>
    <row r="2613" spans="1:8" s="6" customFormat="1" ht="10.95" customHeight="1" outlineLevel="5" x14ac:dyDescent="0.2">
      <c r="A2613" s="4" t="s">
        <v>2043</v>
      </c>
      <c r="B2613" s="5" t="s">
        <v>2512</v>
      </c>
      <c r="C2613" s="7"/>
      <c r="D2613" s="7" t="s">
        <v>2611</v>
      </c>
      <c r="E2613" s="4" t="s">
        <v>2043</v>
      </c>
      <c r="F2613" s="5" t="s">
        <v>2512</v>
      </c>
      <c r="G2613" s="2">
        <v>1300</v>
      </c>
      <c r="H2613" s="2" t="s">
        <v>5089</v>
      </c>
    </row>
    <row r="2614" spans="1:8" s="6" customFormat="1" ht="22.95" customHeight="1" outlineLevel="5" x14ac:dyDescent="0.2">
      <c r="A2614" s="4" t="s">
        <v>2043</v>
      </c>
      <c r="B2614" s="5" t="s">
        <v>2512</v>
      </c>
      <c r="C2614" s="7"/>
      <c r="D2614" s="7" t="s">
        <v>2612</v>
      </c>
      <c r="E2614" s="4" t="s">
        <v>2043</v>
      </c>
      <c r="F2614" s="5" t="s">
        <v>2512</v>
      </c>
      <c r="G2614" s="2">
        <v>3007</v>
      </c>
      <c r="H2614" s="2" t="s">
        <v>5089</v>
      </c>
    </row>
    <row r="2615" spans="1:8" s="6" customFormat="1" ht="10.95" customHeight="1" outlineLevel="5" x14ac:dyDescent="0.2">
      <c r="A2615" s="4" t="s">
        <v>2043</v>
      </c>
      <c r="B2615" s="5" t="s">
        <v>2512</v>
      </c>
      <c r="C2615" s="7"/>
      <c r="D2615" s="7" t="s">
        <v>2613</v>
      </c>
      <c r="E2615" s="4" t="s">
        <v>2043</v>
      </c>
      <c r="F2615" s="5" t="s">
        <v>2512</v>
      </c>
      <c r="G2615" s="2">
        <v>900</v>
      </c>
      <c r="H2615" s="2" t="s">
        <v>5089</v>
      </c>
    </row>
    <row r="2616" spans="1:8" s="6" customFormat="1" ht="10.95" customHeight="1" outlineLevel="5" x14ac:dyDescent="0.2">
      <c r="A2616" s="4" t="s">
        <v>2043</v>
      </c>
      <c r="B2616" s="5" t="s">
        <v>2512</v>
      </c>
      <c r="C2616" s="7"/>
      <c r="D2616" s="7" t="s">
        <v>2614</v>
      </c>
      <c r="E2616" s="4" t="s">
        <v>2043</v>
      </c>
      <c r="F2616" s="5" t="s">
        <v>2512</v>
      </c>
      <c r="G2616" s="2">
        <v>1000</v>
      </c>
      <c r="H2616" s="2" t="s">
        <v>5089</v>
      </c>
    </row>
    <row r="2617" spans="1:8" s="6" customFormat="1" ht="22.95" customHeight="1" outlineLevel="5" x14ac:dyDescent="0.2">
      <c r="A2617" s="4" t="s">
        <v>2043</v>
      </c>
      <c r="B2617" s="5" t="s">
        <v>2512</v>
      </c>
      <c r="C2617" s="7"/>
      <c r="D2617" s="7" t="s">
        <v>2615</v>
      </c>
      <c r="E2617" s="4" t="s">
        <v>2043</v>
      </c>
      <c r="F2617" s="5" t="s">
        <v>2512</v>
      </c>
      <c r="G2617" s="2">
        <v>4877</v>
      </c>
      <c r="H2617" s="2" t="s">
        <v>5089</v>
      </c>
    </row>
    <row r="2618" spans="1:8" s="6" customFormat="1" ht="22.95" customHeight="1" outlineLevel="5" x14ac:dyDescent="0.2">
      <c r="A2618" s="4" t="s">
        <v>2043</v>
      </c>
      <c r="B2618" s="5" t="s">
        <v>2512</v>
      </c>
      <c r="C2618" s="7"/>
      <c r="D2618" s="7" t="s">
        <v>2616</v>
      </c>
      <c r="E2618" s="4" t="s">
        <v>2043</v>
      </c>
      <c r="F2618" s="5" t="s">
        <v>2512</v>
      </c>
      <c r="G2618" s="2">
        <v>3027.5720000000001</v>
      </c>
      <c r="H2618" s="2" t="s">
        <v>5089</v>
      </c>
    </row>
    <row r="2619" spans="1:8" s="6" customFormat="1" ht="10.95" customHeight="1" outlineLevel="5" x14ac:dyDescent="0.2">
      <c r="A2619" s="4" t="s">
        <v>2043</v>
      </c>
      <c r="B2619" s="5" t="s">
        <v>2512</v>
      </c>
      <c r="C2619" s="7"/>
      <c r="D2619" s="7" t="s">
        <v>2617</v>
      </c>
      <c r="E2619" s="4" t="s">
        <v>2043</v>
      </c>
      <c r="F2619" s="5" t="s">
        <v>2512</v>
      </c>
      <c r="G2619" s="2">
        <v>500</v>
      </c>
      <c r="H2619" s="2" t="s">
        <v>5089</v>
      </c>
    </row>
    <row r="2620" spans="1:8" s="6" customFormat="1" ht="10.95" customHeight="1" outlineLevel="5" x14ac:dyDescent="0.2">
      <c r="A2620" s="4" t="s">
        <v>2043</v>
      </c>
      <c r="B2620" s="5" t="s">
        <v>2512</v>
      </c>
      <c r="C2620" s="7"/>
      <c r="D2620" s="7" t="s">
        <v>2618</v>
      </c>
      <c r="E2620" s="4" t="s">
        <v>2043</v>
      </c>
      <c r="F2620" s="5" t="s">
        <v>2512</v>
      </c>
      <c r="G2620" s="2">
        <v>600</v>
      </c>
      <c r="H2620" s="2" t="s">
        <v>5089</v>
      </c>
    </row>
    <row r="2621" spans="1:8" s="6" customFormat="1" ht="10.95" customHeight="1" outlineLevel="5" x14ac:dyDescent="0.2">
      <c r="A2621" s="4" t="s">
        <v>2043</v>
      </c>
      <c r="B2621" s="5" t="s">
        <v>2512</v>
      </c>
      <c r="C2621" s="7"/>
      <c r="D2621" s="7" t="s">
        <v>2619</v>
      </c>
      <c r="E2621" s="4" t="s">
        <v>2043</v>
      </c>
      <c r="F2621" s="5" t="s">
        <v>2512</v>
      </c>
      <c r="G2621" s="2">
        <v>1300</v>
      </c>
      <c r="H2621" s="2" t="s">
        <v>5089</v>
      </c>
    </row>
    <row r="2622" spans="1:8" s="6" customFormat="1" ht="10.95" customHeight="1" outlineLevel="5" x14ac:dyDescent="0.2">
      <c r="A2622" s="4" t="s">
        <v>2043</v>
      </c>
      <c r="B2622" s="5" t="s">
        <v>2512</v>
      </c>
      <c r="C2622" s="7"/>
      <c r="D2622" s="7" t="s">
        <v>2620</v>
      </c>
      <c r="E2622" s="4" t="s">
        <v>2043</v>
      </c>
      <c r="F2622" s="5" t="s">
        <v>2512</v>
      </c>
      <c r="G2622" s="2">
        <v>1214</v>
      </c>
      <c r="H2622" s="2" t="s">
        <v>5089</v>
      </c>
    </row>
    <row r="2623" spans="1:8" s="6" customFormat="1" ht="10.95" customHeight="1" outlineLevel="5" x14ac:dyDescent="0.2">
      <c r="A2623" s="4" t="s">
        <v>2043</v>
      </c>
      <c r="B2623" s="5" t="s">
        <v>2512</v>
      </c>
      <c r="C2623" s="7"/>
      <c r="D2623" s="7" t="s">
        <v>2621</v>
      </c>
      <c r="E2623" s="4" t="s">
        <v>2043</v>
      </c>
      <c r="F2623" s="5" t="s">
        <v>2512</v>
      </c>
      <c r="G2623" s="2">
        <v>2121</v>
      </c>
      <c r="H2623" s="2" t="s">
        <v>5089</v>
      </c>
    </row>
    <row r="2624" spans="1:8" s="6" customFormat="1" ht="10.95" customHeight="1" outlineLevel="5" x14ac:dyDescent="0.2">
      <c r="A2624" s="4" t="s">
        <v>2043</v>
      </c>
      <c r="B2624" s="5" t="s">
        <v>2512</v>
      </c>
      <c r="C2624" s="7"/>
      <c r="D2624" s="7" t="s">
        <v>2622</v>
      </c>
      <c r="E2624" s="4" t="s">
        <v>2043</v>
      </c>
      <c r="F2624" s="5" t="s">
        <v>2512</v>
      </c>
      <c r="G2624" s="2">
        <v>417.32249999999999</v>
      </c>
      <c r="H2624" s="2" t="s">
        <v>5089</v>
      </c>
    </row>
    <row r="2625" spans="1:8" s="6" customFormat="1" ht="22.95" customHeight="1" outlineLevel="5" x14ac:dyDescent="0.2">
      <c r="A2625" s="4" t="s">
        <v>2043</v>
      </c>
      <c r="B2625" s="5" t="s">
        <v>2512</v>
      </c>
      <c r="C2625" s="7"/>
      <c r="D2625" s="7" t="s">
        <v>2623</v>
      </c>
      <c r="E2625" s="4" t="s">
        <v>2043</v>
      </c>
      <c r="F2625" s="5" t="s">
        <v>2512</v>
      </c>
      <c r="G2625" s="2">
        <v>1064.0049999999999</v>
      </c>
      <c r="H2625" s="2" t="s">
        <v>5089</v>
      </c>
    </row>
    <row r="2626" spans="1:8" s="6" customFormat="1" ht="22.95" customHeight="1" outlineLevel="5" x14ac:dyDescent="0.2">
      <c r="A2626" s="4" t="s">
        <v>2043</v>
      </c>
      <c r="B2626" s="5" t="s">
        <v>2512</v>
      </c>
      <c r="C2626" s="7"/>
      <c r="D2626" s="7" t="s">
        <v>2624</v>
      </c>
      <c r="E2626" s="4" t="s">
        <v>2043</v>
      </c>
      <c r="F2626" s="5" t="s">
        <v>2512</v>
      </c>
      <c r="G2626" s="2">
        <v>1334</v>
      </c>
      <c r="H2626" s="2" t="s">
        <v>5089</v>
      </c>
    </row>
    <row r="2627" spans="1:8" s="6" customFormat="1" ht="22.95" customHeight="1" outlineLevel="5" x14ac:dyDescent="0.2">
      <c r="A2627" s="4" t="s">
        <v>2043</v>
      </c>
      <c r="B2627" s="5" t="s">
        <v>2512</v>
      </c>
      <c r="C2627" s="7"/>
      <c r="D2627" s="7" t="s">
        <v>2625</v>
      </c>
      <c r="E2627" s="4" t="s">
        <v>2043</v>
      </c>
      <c r="F2627" s="5" t="s">
        <v>2512</v>
      </c>
      <c r="G2627" s="2">
        <v>3292</v>
      </c>
      <c r="H2627" s="2" t="s">
        <v>5089</v>
      </c>
    </row>
    <row r="2628" spans="1:8" s="6" customFormat="1" ht="10.95" customHeight="1" outlineLevel="5" x14ac:dyDescent="0.2">
      <c r="A2628" s="4" t="s">
        <v>2043</v>
      </c>
      <c r="B2628" s="5" t="s">
        <v>2512</v>
      </c>
      <c r="C2628" s="7"/>
      <c r="D2628" s="7" t="s">
        <v>2626</v>
      </c>
      <c r="E2628" s="4" t="s">
        <v>2043</v>
      </c>
      <c r="F2628" s="5" t="s">
        <v>2512</v>
      </c>
      <c r="G2628" s="2">
        <v>409.85</v>
      </c>
      <c r="H2628" s="2" t="s">
        <v>5089</v>
      </c>
    </row>
    <row r="2629" spans="1:8" s="6" customFormat="1" ht="10.95" customHeight="1" outlineLevel="5" x14ac:dyDescent="0.2">
      <c r="A2629" s="4" t="s">
        <v>2043</v>
      </c>
      <c r="B2629" s="5" t="s">
        <v>2512</v>
      </c>
      <c r="C2629" s="7"/>
      <c r="D2629" s="7" t="s">
        <v>2627</v>
      </c>
      <c r="E2629" s="4" t="s">
        <v>2043</v>
      </c>
      <c r="F2629" s="5" t="s">
        <v>2512</v>
      </c>
      <c r="G2629" s="2">
        <v>900</v>
      </c>
      <c r="H2629" s="2" t="s">
        <v>5089</v>
      </c>
    </row>
    <row r="2630" spans="1:8" s="6" customFormat="1" ht="10.95" customHeight="1" outlineLevel="5" x14ac:dyDescent="0.2">
      <c r="A2630" s="4" t="s">
        <v>2043</v>
      </c>
      <c r="B2630" s="5" t="s">
        <v>2512</v>
      </c>
      <c r="C2630" s="7"/>
      <c r="D2630" s="7" t="s">
        <v>2628</v>
      </c>
      <c r="E2630" s="4" t="s">
        <v>2043</v>
      </c>
      <c r="F2630" s="5" t="s">
        <v>2512</v>
      </c>
      <c r="G2630" s="2">
        <v>500</v>
      </c>
      <c r="H2630" s="2" t="s">
        <v>5089</v>
      </c>
    </row>
    <row r="2631" spans="1:8" s="6" customFormat="1" ht="10.95" customHeight="1" outlineLevel="5" x14ac:dyDescent="0.2">
      <c r="A2631" s="4" t="s">
        <v>2043</v>
      </c>
      <c r="B2631" s="5" t="s">
        <v>2512</v>
      </c>
      <c r="C2631" s="7"/>
      <c r="D2631" s="7" t="s">
        <v>2629</v>
      </c>
      <c r="E2631" s="4" t="s">
        <v>2043</v>
      </c>
      <c r="F2631" s="5" t="s">
        <v>2512</v>
      </c>
      <c r="G2631" s="2">
        <v>1977</v>
      </c>
      <c r="H2631" s="2" t="s">
        <v>5089</v>
      </c>
    </row>
    <row r="2632" spans="1:8" s="6" customFormat="1" ht="10.95" customHeight="1" outlineLevel="5" x14ac:dyDescent="0.2">
      <c r="A2632" s="4" t="s">
        <v>2043</v>
      </c>
      <c r="B2632" s="5" t="s">
        <v>2512</v>
      </c>
      <c r="C2632" s="7"/>
      <c r="D2632" s="7" t="s">
        <v>2630</v>
      </c>
      <c r="E2632" s="4" t="s">
        <v>2043</v>
      </c>
      <c r="F2632" s="5" t="s">
        <v>2512</v>
      </c>
      <c r="G2632" s="2">
        <v>2454</v>
      </c>
      <c r="H2632" s="2" t="s">
        <v>5089</v>
      </c>
    </row>
    <row r="2633" spans="1:8" s="6" customFormat="1" ht="10.95" customHeight="1" outlineLevel="5" x14ac:dyDescent="0.2">
      <c r="A2633" s="4" t="s">
        <v>2043</v>
      </c>
      <c r="B2633" s="5" t="s">
        <v>2512</v>
      </c>
      <c r="C2633" s="7"/>
      <c r="D2633" s="7" t="s">
        <v>2631</v>
      </c>
      <c r="E2633" s="4" t="s">
        <v>2043</v>
      </c>
      <c r="F2633" s="5" t="s">
        <v>2512</v>
      </c>
      <c r="G2633" s="2">
        <v>3552</v>
      </c>
      <c r="H2633" s="2" t="s">
        <v>5089</v>
      </c>
    </row>
    <row r="2634" spans="1:8" s="6" customFormat="1" ht="10.95" customHeight="1" outlineLevel="5" x14ac:dyDescent="0.2">
      <c r="A2634" s="4" t="s">
        <v>2043</v>
      </c>
      <c r="B2634" s="5" t="s">
        <v>2512</v>
      </c>
      <c r="C2634" s="7"/>
      <c r="D2634" s="7" t="s">
        <v>2632</v>
      </c>
      <c r="E2634" s="4" t="s">
        <v>2043</v>
      </c>
      <c r="F2634" s="5" t="s">
        <v>2512</v>
      </c>
      <c r="G2634" s="2">
        <v>3270</v>
      </c>
      <c r="H2634" s="2" t="s">
        <v>5089</v>
      </c>
    </row>
    <row r="2635" spans="1:8" s="6" customFormat="1" ht="10.95" customHeight="1" outlineLevel="5" x14ac:dyDescent="0.2">
      <c r="A2635" s="4" t="s">
        <v>2043</v>
      </c>
      <c r="B2635" s="5" t="s">
        <v>2512</v>
      </c>
      <c r="C2635" s="7"/>
      <c r="D2635" s="7" t="s">
        <v>2633</v>
      </c>
      <c r="E2635" s="4" t="s">
        <v>2043</v>
      </c>
      <c r="F2635" s="5" t="s">
        <v>2512</v>
      </c>
      <c r="G2635" s="2">
        <v>61.986521739130438</v>
      </c>
      <c r="H2635" s="2" t="s">
        <v>5089</v>
      </c>
    </row>
    <row r="2636" spans="1:8" s="6" customFormat="1" ht="10.95" customHeight="1" outlineLevel="5" x14ac:dyDescent="0.2">
      <c r="A2636" s="4" t="s">
        <v>2043</v>
      </c>
      <c r="B2636" s="5" t="s">
        <v>2512</v>
      </c>
      <c r="C2636" s="7"/>
      <c r="D2636" s="7" t="s">
        <v>2634</v>
      </c>
      <c r="E2636" s="4" t="s">
        <v>2043</v>
      </c>
      <c r="F2636" s="5" t="s">
        <v>2512</v>
      </c>
      <c r="G2636" s="2">
        <v>804.62599999999998</v>
      </c>
      <c r="H2636" s="2" t="s">
        <v>5089</v>
      </c>
    </row>
    <row r="2637" spans="1:8" s="6" customFormat="1" ht="10.95" customHeight="1" outlineLevel="5" x14ac:dyDescent="0.2">
      <c r="A2637" s="4" t="s">
        <v>2043</v>
      </c>
      <c r="B2637" s="5" t="s">
        <v>2512</v>
      </c>
      <c r="C2637" s="7"/>
      <c r="D2637" s="7" t="s">
        <v>2635</v>
      </c>
      <c r="E2637" s="4" t="s">
        <v>2043</v>
      </c>
      <c r="F2637" s="5" t="s">
        <v>2512</v>
      </c>
      <c r="G2637" s="2">
        <v>1389.8470588235296</v>
      </c>
      <c r="H2637" s="2" t="s">
        <v>5089</v>
      </c>
    </row>
    <row r="2638" spans="1:8" s="6" customFormat="1" ht="10.95" customHeight="1" outlineLevel="5" collapsed="1" x14ac:dyDescent="0.2">
      <c r="A2638" s="4" t="s">
        <v>2043</v>
      </c>
      <c r="B2638" s="5" t="s">
        <v>2512</v>
      </c>
      <c r="C2638" s="7"/>
      <c r="D2638" s="7" t="s">
        <v>2636</v>
      </c>
      <c r="E2638" s="4" t="s">
        <v>2043</v>
      </c>
      <c r="F2638" s="5" t="s">
        <v>2512</v>
      </c>
      <c r="G2638" s="2">
        <v>1662.4387301587301</v>
      </c>
      <c r="H2638" s="2" t="s">
        <v>5089</v>
      </c>
    </row>
    <row r="2639" spans="1:8" s="6" customFormat="1" ht="10.95" hidden="1" customHeight="1" outlineLevel="4" x14ac:dyDescent="0.2">
      <c r="A2639" s="4" t="s">
        <v>2043</v>
      </c>
      <c r="B2639" s="5" t="s">
        <v>2637</v>
      </c>
      <c r="C2639" s="5" t="s">
        <v>2637</v>
      </c>
      <c r="D2639" s="5"/>
      <c r="E2639" s="4" t="s">
        <v>2043</v>
      </c>
      <c r="F2639" s="5" t="s">
        <v>2637</v>
      </c>
      <c r="G2639" s="2" t="e">
        <v>#N/A</v>
      </c>
      <c r="H2639" s="2" t="s">
        <v>5089</v>
      </c>
    </row>
    <row r="2640" spans="1:8" s="6" customFormat="1" ht="10.95" customHeight="1" outlineLevel="5" x14ac:dyDescent="0.2">
      <c r="A2640" s="4" t="s">
        <v>2043</v>
      </c>
      <c r="B2640" s="5" t="s">
        <v>2637</v>
      </c>
      <c r="C2640" s="7"/>
      <c r="D2640" s="7" t="s">
        <v>2638</v>
      </c>
      <c r="E2640" s="4" t="s">
        <v>2043</v>
      </c>
      <c r="F2640" s="5" t="s">
        <v>2637</v>
      </c>
      <c r="G2640" s="2">
        <v>114.77791515151515</v>
      </c>
      <c r="H2640" s="2" t="s">
        <v>5089</v>
      </c>
    </row>
    <row r="2641" spans="1:8" s="6" customFormat="1" ht="10.95" customHeight="1" outlineLevel="5" x14ac:dyDescent="0.2">
      <c r="A2641" s="4" t="s">
        <v>2043</v>
      </c>
      <c r="B2641" s="5" t="s">
        <v>2637</v>
      </c>
      <c r="C2641" s="7"/>
      <c r="D2641" s="7" t="s">
        <v>2639</v>
      </c>
      <c r="E2641" s="4" t="s">
        <v>2043</v>
      </c>
      <c r="F2641" s="5" t="s">
        <v>2637</v>
      </c>
      <c r="G2641" s="2">
        <v>95.587062947494033</v>
      </c>
      <c r="H2641" s="2" t="s">
        <v>5091</v>
      </c>
    </row>
    <row r="2642" spans="1:8" s="6" customFormat="1" ht="10.95" customHeight="1" outlineLevel="5" x14ac:dyDescent="0.2">
      <c r="A2642" s="4" t="s">
        <v>2043</v>
      </c>
      <c r="B2642" s="5" t="s">
        <v>2637</v>
      </c>
      <c r="C2642" s="7"/>
      <c r="D2642" s="7" t="s">
        <v>2640</v>
      </c>
      <c r="E2642" s="4" t="s">
        <v>2043</v>
      </c>
      <c r="F2642" s="5" t="s">
        <v>2637</v>
      </c>
      <c r="G2642" s="2">
        <v>282.11293154761904</v>
      </c>
      <c r="H2642" s="2" t="s">
        <v>5089</v>
      </c>
    </row>
    <row r="2643" spans="1:8" s="6" customFormat="1" ht="10.95" customHeight="1" outlineLevel="5" x14ac:dyDescent="0.2">
      <c r="A2643" s="4" t="s">
        <v>2043</v>
      </c>
      <c r="B2643" s="5" t="s">
        <v>2637</v>
      </c>
      <c r="C2643" s="7"/>
      <c r="D2643" s="7" t="s">
        <v>2641</v>
      </c>
      <c r="E2643" s="4" t="s">
        <v>2043</v>
      </c>
      <c r="F2643" s="5" t="s">
        <v>2637</v>
      </c>
      <c r="G2643" s="2">
        <v>120</v>
      </c>
      <c r="H2643" s="2" t="s">
        <v>5089</v>
      </c>
    </row>
    <row r="2644" spans="1:8" s="6" customFormat="1" ht="10.95" customHeight="1" outlineLevel="5" x14ac:dyDescent="0.2">
      <c r="A2644" s="4" t="s">
        <v>2043</v>
      </c>
      <c r="B2644" s="5" t="s">
        <v>2637</v>
      </c>
      <c r="C2644" s="7"/>
      <c r="D2644" s="7" t="s">
        <v>2642</v>
      </c>
      <c r="E2644" s="4" t="s">
        <v>2043</v>
      </c>
      <c r="F2644" s="5" t="s">
        <v>2637</v>
      </c>
      <c r="G2644" s="2">
        <v>107.00862460281435</v>
      </c>
      <c r="H2644" s="2" t="s">
        <v>5089</v>
      </c>
    </row>
    <row r="2645" spans="1:8" s="6" customFormat="1" ht="10.95" customHeight="1" outlineLevel="5" x14ac:dyDescent="0.2">
      <c r="A2645" s="4" t="s">
        <v>2043</v>
      </c>
      <c r="B2645" s="5" t="s">
        <v>2637</v>
      </c>
      <c r="C2645" s="7"/>
      <c r="D2645" s="7" t="s">
        <v>2643</v>
      </c>
      <c r="E2645" s="4" t="s">
        <v>2043</v>
      </c>
      <c r="F2645" s="5" t="s">
        <v>2637</v>
      </c>
      <c r="G2645" s="2">
        <v>78.769376770538244</v>
      </c>
      <c r="H2645" s="2" t="s">
        <v>5089</v>
      </c>
    </row>
    <row r="2646" spans="1:8" s="6" customFormat="1" ht="10.95" customHeight="1" outlineLevel="5" x14ac:dyDescent="0.2">
      <c r="A2646" s="4" t="s">
        <v>2043</v>
      </c>
      <c r="B2646" s="5" t="s">
        <v>2637</v>
      </c>
      <c r="C2646" s="7"/>
      <c r="D2646" s="7" t="s">
        <v>2644</v>
      </c>
      <c r="E2646" s="4" t="s">
        <v>2043</v>
      </c>
      <c r="F2646" s="5" t="s">
        <v>2637</v>
      </c>
      <c r="G2646" s="2">
        <v>125.62262156448203</v>
      </c>
      <c r="H2646" s="2" t="s">
        <v>5089</v>
      </c>
    </row>
    <row r="2647" spans="1:8" s="6" customFormat="1" ht="10.95" customHeight="1" outlineLevel="5" x14ac:dyDescent="0.2">
      <c r="A2647" s="4" t="s">
        <v>2043</v>
      </c>
      <c r="B2647" s="5" t="s">
        <v>2637</v>
      </c>
      <c r="C2647" s="7"/>
      <c r="D2647" s="7" t="s">
        <v>2645</v>
      </c>
      <c r="E2647" s="4" t="s">
        <v>2043</v>
      </c>
      <c r="F2647" s="5" t="s">
        <v>2637</v>
      </c>
      <c r="G2647" s="2">
        <v>602.54438016528923</v>
      </c>
      <c r="H2647" s="2" t="s">
        <v>5089</v>
      </c>
    </row>
    <row r="2648" spans="1:8" s="6" customFormat="1" ht="10.95" customHeight="1" outlineLevel="5" x14ac:dyDescent="0.2">
      <c r="A2648" s="4" t="s">
        <v>2043</v>
      </c>
      <c r="B2648" s="5" t="s">
        <v>2637</v>
      </c>
      <c r="C2648" s="7"/>
      <c r="D2648" s="7" t="s">
        <v>2646</v>
      </c>
      <c r="E2648" s="4" t="s">
        <v>2043</v>
      </c>
      <c r="F2648" s="5" t="s">
        <v>2637</v>
      </c>
      <c r="G2648" s="2">
        <v>214.69696601941746</v>
      </c>
      <c r="H2648" s="2" t="s">
        <v>5089</v>
      </c>
    </row>
    <row r="2649" spans="1:8" s="6" customFormat="1" ht="10.95" customHeight="1" outlineLevel="5" x14ac:dyDescent="0.2">
      <c r="A2649" s="4" t="s">
        <v>2043</v>
      </c>
      <c r="B2649" s="5" t="s">
        <v>2637</v>
      </c>
      <c r="C2649" s="7"/>
      <c r="D2649" s="7" t="s">
        <v>2647</v>
      </c>
      <c r="E2649" s="4" t="s">
        <v>2043</v>
      </c>
      <c r="F2649" s="5" t="s">
        <v>2637</v>
      </c>
      <c r="G2649" s="2">
        <v>113.82466426858514</v>
      </c>
      <c r="H2649" s="2" t="s">
        <v>5089</v>
      </c>
    </row>
    <row r="2650" spans="1:8" s="6" customFormat="1" ht="10.95" customHeight="1" outlineLevel="5" x14ac:dyDescent="0.2">
      <c r="A2650" s="4" t="s">
        <v>2043</v>
      </c>
      <c r="B2650" s="5" t="s">
        <v>2637</v>
      </c>
      <c r="C2650" s="7"/>
      <c r="D2650" s="7" t="s">
        <v>2648</v>
      </c>
      <c r="E2650" s="4" t="s">
        <v>2043</v>
      </c>
      <c r="F2650" s="5" t="s">
        <v>2637</v>
      </c>
      <c r="G2650" s="2">
        <v>324.02855855855853</v>
      </c>
      <c r="H2650" s="2" t="s">
        <v>5089</v>
      </c>
    </row>
    <row r="2651" spans="1:8" s="6" customFormat="1" ht="10.95" customHeight="1" outlineLevel="5" x14ac:dyDescent="0.2">
      <c r="A2651" s="4" t="s">
        <v>2043</v>
      </c>
      <c r="B2651" s="5" t="s">
        <v>2637</v>
      </c>
      <c r="C2651" s="7"/>
      <c r="D2651" s="7" t="s">
        <v>2649</v>
      </c>
      <c r="E2651" s="4" t="s">
        <v>2043</v>
      </c>
      <c r="F2651" s="5" t="s">
        <v>2637</v>
      </c>
      <c r="G2651" s="2">
        <v>627.98774193548388</v>
      </c>
      <c r="H2651" s="2" t="s">
        <v>5089</v>
      </c>
    </row>
    <row r="2652" spans="1:8" s="6" customFormat="1" ht="10.95" customHeight="1" outlineLevel="5" x14ac:dyDescent="0.2">
      <c r="A2652" s="4" t="s">
        <v>2043</v>
      </c>
      <c r="B2652" s="5" t="s">
        <v>2637</v>
      </c>
      <c r="C2652" s="7"/>
      <c r="D2652" s="7" t="s">
        <v>2650</v>
      </c>
      <c r="E2652" s="4" t="s">
        <v>2043</v>
      </c>
      <c r="F2652" s="5" t="s">
        <v>2637</v>
      </c>
      <c r="G2652" s="2">
        <v>628.12061538461535</v>
      </c>
      <c r="H2652" s="2" t="s">
        <v>5089</v>
      </c>
    </row>
    <row r="2653" spans="1:8" s="6" customFormat="1" ht="10.95" customHeight="1" outlineLevel="5" x14ac:dyDescent="0.2">
      <c r="A2653" s="4" t="s">
        <v>2043</v>
      </c>
      <c r="B2653" s="5" t="s">
        <v>2637</v>
      </c>
      <c r="C2653" s="7"/>
      <c r="D2653" s="7" t="s">
        <v>2651</v>
      </c>
      <c r="E2653" s="4" t="s">
        <v>2043</v>
      </c>
      <c r="F2653" s="5" t="s">
        <v>2637</v>
      </c>
      <c r="G2653" s="2">
        <v>118.91075000000001</v>
      </c>
      <c r="H2653" s="2" t="s">
        <v>5089</v>
      </c>
    </row>
    <row r="2654" spans="1:8" s="6" customFormat="1" ht="10.95" customHeight="1" outlineLevel="5" x14ac:dyDescent="0.2">
      <c r="A2654" s="4" t="s">
        <v>2043</v>
      </c>
      <c r="B2654" s="5" t="s">
        <v>2637</v>
      </c>
      <c r="C2654" s="7"/>
      <c r="D2654" s="7" t="s">
        <v>2652</v>
      </c>
      <c r="E2654" s="4" t="s">
        <v>2043</v>
      </c>
      <c r="F2654" s="5" t="s">
        <v>2637</v>
      </c>
      <c r="G2654" s="2">
        <v>88.247050781249996</v>
      </c>
      <c r="H2654" s="2" t="s">
        <v>5089</v>
      </c>
    </row>
    <row r="2655" spans="1:8" s="6" customFormat="1" ht="10.95" customHeight="1" outlineLevel="5" x14ac:dyDescent="0.2">
      <c r="A2655" s="4" t="s">
        <v>2043</v>
      </c>
      <c r="B2655" s="5" t="s">
        <v>2637</v>
      </c>
      <c r="C2655" s="7"/>
      <c r="D2655" s="7" t="s">
        <v>2653</v>
      </c>
      <c r="E2655" s="4" t="s">
        <v>2043</v>
      </c>
      <c r="F2655" s="5" t="s">
        <v>2637</v>
      </c>
      <c r="G2655" s="2">
        <v>311.68957983193275</v>
      </c>
      <c r="H2655" s="2" t="s">
        <v>5089</v>
      </c>
    </row>
    <row r="2656" spans="1:8" s="6" customFormat="1" ht="10.95" customHeight="1" outlineLevel="5" x14ac:dyDescent="0.2">
      <c r="A2656" s="4" t="s">
        <v>2043</v>
      </c>
      <c r="B2656" s="5" t="s">
        <v>2637</v>
      </c>
      <c r="C2656" s="7"/>
      <c r="D2656" s="7" t="s">
        <v>2654</v>
      </c>
      <c r="E2656" s="4" t="s">
        <v>2043</v>
      </c>
      <c r="F2656" s="5" t="s">
        <v>2637</v>
      </c>
      <c r="G2656" s="2">
        <v>58.672017045454545</v>
      </c>
      <c r="H2656" s="2" t="s">
        <v>5089</v>
      </c>
    </row>
    <row r="2657" spans="1:8" s="6" customFormat="1" ht="10.95" customHeight="1" outlineLevel="5" x14ac:dyDescent="0.2">
      <c r="A2657" s="4" t="s">
        <v>2043</v>
      </c>
      <c r="B2657" s="5" t="s">
        <v>2637</v>
      </c>
      <c r="C2657" s="7"/>
      <c r="D2657" s="7" t="s">
        <v>2655</v>
      </c>
      <c r="E2657" s="4" t="s">
        <v>2043</v>
      </c>
      <c r="F2657" s="5" t="s">
        <v>2637</v>
      </c>
      <c r="G2657" s="2">
        <v>629</v>
      </c>
      <c r="H2657" s="2" t="s">
        <v>5089</v>
      </c>
    </row>
    <row r="2658" spans="1:8" s="6" customFormat="1" ht="10.95" customHeight="1" outlineLevel="5" x14ac:dyDescent="0.2">
      <c r="A2658" s="4" t="s">
        <v>2043</v>
      </c>
      <c r="B2658" s="5" t="s">
        <v>2637</v>
      </c>
      <c r="C2658" s="7"/>
      <c r="D2658" s="7" t="s">
        <v>2656</v>
      </c>
      <c r="E2658" s="4" t="s">
        <v>2043</v>
      </c>
      <c r="F2658" s="5" t="s">
        <v>2637</v>
      </c>
      <c r="G2658" s="2">
        <v>673.11941176470589</v>
      </c>
      <c r="H2658" s="2" t="s">
        <v>5089</v>
      </c>
    </row>
    <row r="2659" spans="1:8" s="6" customFormat="1" ht="10.95" customHeight="1" outlineLevel="5" x14ac:dyDescent="0.2">
      <c r="A2659" s="4" t="s">
        <v>2043</v>
      </c>
      <c r="B2659" s="5" t="s">
        <v>2637</v>
      </c>
      <c r="C2659" s="7"/>
      <c r="D2659" s="7" t="s">
        <v>2657</v>
      </c>
      <c r="E2659" s="4" t="s">
        <v>2043</v>
      </c>
      <c r="F2659" s="5" t="s">
        <v>2637</v>
      </c>
      <c r="G2659" s="2">
        <v>130</v>
      </c>
      <c r="H2659" s="2" t="s">
        <v>5089</v>
      </c>
    </row>
    <row r="2660" spans="1:8" s="6" customFormat="1" ht="10.95" customHeight="1" outlineLevel="5" x14ac:dyDescent="0.2">
      <c r="A2660" s="4" t="s">
        <v>2043</v>
      </c>
      <c r="B2660" s="5" t="s">
        <v>2637</v>
      </c>
      <c r="C2660" s="7"/>
      <c r="D2660" s="7" t="s">
        <v>2658</v>
      </c>
      <c r="E2660" s="4" t="s">
        <v>2043</v>
      </c>
      <c r="F2660" s="5" t="s">
        <v>2637</v>
      </c>
      <c r="G2660" s="2">
        <v>61.566996466431092</v>
      </c>
      <c r="H2660" s="2" t="s">
        <v>5089</v>
      </c>
    </row>
    <row r="2661" spans="1:8" s="6" customFormat="1" ht="10.95" customHeight="1" outlineLevel="5" x14ac:dyDescent="0.2">
      <c r="A2661" s="4" t="s">
        <v>2043</v>
      </c>
      <c r="B2661" s="5" t="s">
        <v>2637</v>
      </c>
      <c r="C2661" s="7"/>
      <c r="D2661" s="7" t="s">
        <v>2659</v>
      </c>
      <c r="E2661" s="4" t="s">
        <v>2043</v>
      </c>
      <c r="F2661" s="5" t="s">
        <v>2637</v>
      </c>
      <c r="G2661" s="2">
        <v>61.563577235772357</v>
      </c>
      <c r="H2661" s="2" t="s">
        <v>5089</v>
      </c>
    </row>
    <row r="2662" spans="1:8" s="6" customFormat="1" ht="22.95" customHeight="1" outlineLevel="5" x14ac:dyDescent="0.2">
      <c r="A2662" s="4" t="s">
        <v>2043</v>
      </c>
      <c r="B2662" s="5" t="s">
        <v>2637</v>
      </c>
      <c r="C2662" s="7"/>
      <c r="D2662" s="7" t="s">
        <v>2660</v>
      </c>
      <c r="E2662" s="4" t="s">
        <v>2043</v>
      </c>
      <c r="F2662" s="5" t="s">
        <v>2637</v>
      </c>
      <c r="G2662" s="2">
        <v>799.00269230769231</v>
      </c>
      <c r="H2662" s="2" t="s">
        <v>5089</v>
      </c>
    </row>
    <row r="2663" spans="1:8" s="6" customFormat="1" ht="10.95" customHeight="1" outlineLevel="5" x14ac:dyDescent="0.2">
      <c r="A2663" s="4" t="s">
        <v>2043</v>
      </c>
      <c r="B2663" s="5" t="s">
        <v>2637</v>
      </c>
      <c r="C2663" s="7"/>
      <c r="D2663" s="7" t="s">
        <v>2661</v>
      </c>
      <c r="E2663" s="4" t="s">
        <v>2043</v>
      </c>
      <c r="F2663" s="5" t="s">
        <v>2637</v>
      </c>
      <c r="G2663" s="2">
        <v>593.08516129032262</v>
      </c>
      <c r="H2663" s="2" t="s">
        <v>5089</v>
      </c>
    </row>
    <row r="2664" spans="1:8" s="6" customFormat="1" ht="10.95" customHeight="1" outlineLevel="5" x14ac:dyDescent="0.2">
      <c r="A2664" s="4" t="s">
        <v>2043</v>
      </c>
      <c r="B2664" s="5" t="s">
        <v>2637</v>
      </c>
      <c r="C2664" s="7"/>
      <c r="D2664" s="7" t="s">
        <v>2662</v>
      </c>
      <c r="E2664" s="4" t="s">
        <v>2043</v>
      </c>
      <c r="F2664" s="5" t="s">
        <v>2637</v>
      </c>
      <c r="G2664" s="2">
        <v>131.36350383631714</v>
      </c>
      <c r="H2664" s="2" t="s">
        <v>5089</v>
      </c>
    </row>
    <row r="2665" spans="1:8" s="6" customFormat="1" ht="10.95" customHeight="1" outlineLevel="5" x14ac:dyDescent="0.2">
      <c r="A2665" s="4" t="s">
        <v>2043</v>
      </c>
      <c r="B2665" s="5" t="s">
        <v>2637</v>
      </c>
      <c r="C2665" s="7"/>
      <c r="D2665" s="7" t="s">
        <v>2663</v>
      </c>
      <c r="E2665" s="4" t="s">
        <v>2043</v>
      </c>
      <c r="F2665" s="5" t="s">
        <v>2637</v>
      </c>
      <c r="G2665" s="2">
        <v>653.14722222222224</v>
      </c>
      <c r="H2665" s="2" t="s">
        <v>5089</v>
      </c>
    </row>
    <row r="2666" spans="1:8" s="6" customFormat="1" ht="22.95" customHeight="1" outlineLevel="5" x14ac:dyDescent="0.2">
      <c r="A2666" s="4" t="s">
        <v>2043</v>
      </c>
      <c r="B2666" s="5" t="s">
        <v>2637</v>
      </c>
      <c r="C2666" s="7"/>
      <c r="D2666" s="7" t="s">
        <v>2664</v>
      </c>
      <c r="E2666" s="4" t="s">
        <v>2043</v>
      </c>
      <c r="F2666" s="5" t="s">
        <v>2637</v>
      </c>
      <c r="G2666" s="2">
        <v>791.42875000000004</v>
      </c>
      <c r="H2666" s="2" t="s">
        <v>5089</v>
      </c>
    </row>
    <row r="2667" spans="1:8" s="6" customFormat="1" ht="10.95" customHeight="1" outlineLevel="5" x14ac:dyDescent="0.2">
      <c r="A2667" s="4" t="s">
        <v>2043</v>
      </c>
      <c r="B2667" s="5" t="s">
        <v>2637</v>
      </c>
      <c r="C2667" s="7"/>
      <c r="D2667" s="7" t="s">
        <v>2665</v>
      </c>
      <c r="E2667" s="4" t="s">
        <v>2043</v>
      </c>
      <c r="F2667" s="5" t="s">
        <v>2637</v>
      </c>
      <c r="G2667" s="2">
        <v>994.50526315789466</v>
      </c>
      <c r="H2667" s="2" t="s">
        <v>5089</v>
      </c>
    </row>
    <row r="2668" spans="1:8" s="6" customFormat="1" ht="10.95" customHeight="1" outlineLevel="5" x14ac:dyDescent="0.2">
      <c r="A2668" s="4" t="s">
        <v>2043</v>
      </c>
      <c r="B2668" s="5" t="s">
        <v>2637</v>
      </c>
      <c r="C2668" s="7"/>
      <c r="D2668" s="7" t="s">
        <v>2666</v>
      </c>
      <c r="E2668" s="4" t="s">
        <v>2043</v>
      </c>
      <c r="F2668" s="5" t="s">
        <v>2637</v>
      </c>
      <c r="G2668" s="2">
        <v>61.566909871244633</v>
      </c>
      <c r="H2668" s="2" t="s">
        <v>5089</v>
      </c>
    </row>
    <row r="2669" spans="1:8" s="6" customFormat="1" ht="22.95" customHeight="1" outlineLevel="5" x14ac:dyDescent="0.2">
      <c r="A2669" s="4" t="s">
        <v>2043</v>
      </c>
      <c r="B2669" s="5" t="s">
        <v>2637</v>
      </c>
      <c r="C2669" s="7"/>
      <c r="D2669" s="7" t="s">
        <v>2667</v>
      </c>
      <c r="E2669" s="4" t="s">
        <v>2043</v>
      </c>
      <c r="F2669" s="5" t="s">
        <v>2637</v>
      </c>
      <c r="G2669" s="2">
        <v>494.81457142857136</v>
      </c>
      <c r="H2669" s="2" t="s">
        <v>5089</v>
      </c>
    </row>
    <row r="2670" spans="1:8" s="6" customFormat="1" ht="10.95" customHeight="1" outlineLevel="5" x14ac:dyDescent="0.2">
      <c r="A2670" s="4" t="s">
        <v>2043</v>
      </c>
      <c r="B2670" s="5" t="s">
        <v>2637</v>
      </c>
      <c r="C2670" s="7"/>
      <c r="D2670" s="7" t="s">
        <v>2668</v>
      </c>
      <c r="E2670" s="4" t="s">
        <v>2043</v>
      </c>
      <c r="F2670" s="5" t="s">
        <v>2637</v>
      </c>
      <c r="G2670" s="2">
        <v>61.566033519553073</v>
      </c>
      <c r="H2670" s="2" t="s">
        <v>5089</v>
      </c>
    </row>
    <row r="2671" spans="1:8" s="6" customFormat="1" ht="10.95" customHeight="1" outlineLevel="5" x14ac:dyDescent="0.2">
      <c r="A2671" s="4" t="s">
        <v>2043</v>
      </c>
      <c r="B2671" s="5" t="s">
        <v>2637</v>
      </c>
      <c r="C2671" s="7"/>
      <c r="D2671" s="7" t="s">
        <v>2669</v>
      </c>
      <c r="E2671" s="4" t="s">
        <v>2043</v>
      </c>
      <c r="F2671" s="5" t="s">
        <v>2637</v>
      </c>
      <c r="G2671" s="2">
        <v>1139</v>
      </c>
      <c r="H2671" s="2" t="s">
        <v>5089</v>
      </c>
    </row>
    <row r="2672" spans="1:8" s="6" customFormat="1" ht="10.95" customHeight="1" outlineLevel="5" x14ac:dyDescent="0.2">
      <c r="A2672" s="4" t="s">
        <v>2043</v>
      </c>
      <c r="B2672" s="5" t="s">
        <v>2637</v>
      </c>
      <c r="C2672" s="7"/>
      <c r="D2672" s="7" t="s">
        <v>2670</v>
      </c>
      <c r="E2672" s="4" t="s">
        <v>2043</v>
      </c>
      <c r="F2672" s="5" t="s">
        <v>2637</v>
      </c>
      <c r="G2672" s="2">
        <v>275.65632653061226</v>
      </c>
      <c r="H2672" s="2" t="s">
        <v>5089</v>
      </c>
    </row>
    <row r="2673" spans="1:8" s="6" customFormat="1" ht="10.95" customHeight="1" outlineLevel="5" x14ac:dyDescent="0.2">
      <c r="A2673" s="4" t="s">
        <v>2043</v>
      </c>
      <c r="B2673" s="5" t="s">
        <v>2637</v>
      </c>
      <c r="C2673" s="7"/>
      <c r="D2673" s="7" t="s">
        <v>2671</v>
      </c>
      <c r="E2673" s="4" t="s">
        <v>2043</v>
      </c>
      <c r="F2673" s="5" t="s">
        <v>2637</v>
      </c>
      <c r="G2673" s="2">
        <v>61.564594594594588</v>
      </c>
      <c r="H2673" s="2" t="s">
        <v>5089</v>
      </c>
    </row>
    <row r="2674" spans="1:8" s="6" customFormat="1" ht="10.95" customHeight="1" outlineLevel="5" x14ac:dyDescent="0.2">
      <c r="A2674" s="4" t="s">
        <v>2043</v>
      </c>
      <c r="B2674" s="5" t="s">
        <v>2637</v>
      </c>
      <c r="C2674" s="7"/>
      <c r="D2674" s="7" t="s">
        <v>2672</v>
      </c>
      <c r="E2674" s="4" t="s">
        <v>2043</v>
      </c>
      <c r="F2674" s="5" t="s">
        <v>2637</v>
      </c>
      <c r="G2674" s="2">
        <v>875.5</v>
      </c>
      <c r="H2674" s="2" t="s">
        <v>5089</v>
      </c>
    </row>
    <row r="2675" spans="1:8" s="6" customFormat="1" ht="10.95" customHeight="1" outlineLevel="5" x14ac:dyDescent="0.2">
      <c r="A2675" s="4" t="s">
        <v>2043</v>
      </c>
      <c r="B2675" s="5" t="s">
        <v>2637</v>
      </c>
      <c r="C2675" s="7"/>
      <c r="D2675" s="7" t="s">
        <v>2673</v>
      </c>
      <c r="E2675" s="4" t="s">
        <v>2043</v>
      </c>
      <c r="F2675" s="5" t="s">
        <v>2637</v>
      </c>
      <c r="G2675" s="2">
        <v>61.567058823529415</v>
      </c>
      <c r="H2675" s="2" t="s">
        <v>5089</v>
      </c>
    </row>
    <row r="2676" spans="1:8" s="6" customFormat="1" ht="10.95" customHeight="1" outlineLevel="5" x14ac:dyDescent="0.2">
      <c r="A2676" s="4" t="s">
        <v>2043</v>
      </c>
      <c r="B2676" s="5" t="s">
        <v>2637</v>
      </c>
      <c r="C2676" s="7"/>
      <c r="D2676" s="7" t="s">
        <v>2674</v>
      </c>
      <c r="E2676" s="4" t="s">
        <v>2043</v>
      </c>
      <c r="F2676" s="5" t="s">
        <v>2637</v>
      </c>
      <c r="G2676" s="2">
        <v>1173.1554054054054</v>
      </c>
      <c r="H2676" s="2" t="s">
        <v>5089</v>
      </c>
    </row>
    <row r="2677" spans="1:8" s="6" customFormat="1" ht="10.95" customHeight="1" outlineLevel="5" x14ac:dyDescent="0.2">
      <c r="A2677" s="4" t="s">
        <v>2043</v>
      </c>
      <c r="B2677" s="5" t="s">
        <v>2637</v>
      </c>
      <c r="C2677" s="7"/>
      <c r="D2677" s="7" t="s">
        <v>2675</v>
      </c>
      <c r="E2677" s="4" t="s">
        <v>2043</v>
      </c>
      <c r="F2677" s="5" t="s">
        <v>2637</v>
      </c>
      <c r="G2677" s="2">
        <v>624.10266666666678</v>
      </c>
      <c r="H2677" s="2" t="s">
        <v>5089</v>
      </c>
    </row>
    <row r="2678" spans="1:8" s="6" customFormat="1" ht="10.95" customHeight="1" outlineLevel="5" x14ac:dyDescent="0.2">
      <c r="A2678" s="4" t="s">
        <v>2043</v>
      </c>
      <c r="B2678" s="5" t="s">
        <v>2637</v>
      </c>
      <c r="C2678" s="7"/>
      <c r="D2678" s="7" t="s">
        <v>2676</v>
      </c>
      <c r="E2678" s="4" t="s">
        <v>2043</v>
      </c>
      <c r="F2678" s="5" t="s">
        <v>2637</v>
      </c>
      <c r="G2678" s="2">
        <v>392.78090909090912</v>
      </c>
      <c r="H2678" s="2" t="s">
        <v>5089</v>
      </c>
    </row>
    <row r="2679" spans="1:8" s="6" customFormat="1" ht="22.95" customHeight="1" outlineLevel="5" x14ac:dyDescent="0.2">
      <c r="A2679" s="4" t="s">
        <v>2043</v>
      </c>
      <c r="B2679" s="5" t="s">
        <v>2637</v>
      </c>
      <c r="C2679" s="7"/>
      <c r="D2679" s="7" t="s">
        <v>2677</v>
      </c>
      <c r="E2679" s="4" t="s">
        <v>2043</v>
      </c>
      <c r="F2679" s="5" t="s">
        <v>2637</v>
      </c>
      <c r="G2679" s="2">
        <v>493.17199999999997</v>
      </c>
      <c r="H2679" s="2" t="s">
        <v>5089</v>
      </c>
    </row>
    <row r="2680" spans="1:8" s="6" customFormat="1" ht="10.95" customHeight="1" outlineLevel="5" x14ac:dyDescent="0.2">
      <c r="A2680" s="4" t="s">
        <v>2043</v>
      </c>
      <c r="B2680" s="5" t="s">
        <v>2637</v>
      </c>
      <c r="C2680" s="7"/>
      <c r="D2680" s="7" t="s">
        <v>2678</v>
      </c>
      <c r="E2680" s="4" t="s">
        <v>2043</v>
      </c>
      <c r="F2680" s="5" t="s">
        <v>2637</v>
      </c>
      <c r="G2680" s="2">
        <v>599.37363636363636</v>
      </c>
      <c r="H2680" s="2" t="s">
        <v>5089</v>
      </c>
    </row>
    <row r="2681" spans="1:8" s="6" customFormat="1" ht="10.95" customHeight="1" outlineLevel="5" x14ac:dyDescent="0.2">
      <c r="A2681" s="4" t="s">
        <v>2043</v>
      </c>
      <c r="B2681" s="5" t="s">
        <v>2637</v>
      </c>
      <c r="C2681" s="7"/>
      <c r="D2681" s="7" t="s">
        <v>2679</v>
      </c>
      <c r="E2681" s="4" t="s">
        <v>2043</v>
      </c>
      <c r="F2681" s="5" t="s">
        <v>2637</v>
      </c>
      <c r="G2681" s="2">
        <v>120</v>
      </c>
      <c r="H2681" s="2" t="s">
        <v>5089</v>
      </c>
    </row>
    <row r="2682" spans="1:8" s="6" customFormat="1" ht="10.95" customHeight="1" outlineLevel="5" x14ac:dyDescent="0.2">
      <c r="A2682" s="4" t="s">
        <v>2043</v>
      </c>
      <c r="B2682" s="5" t="s">
        <v>2637</v>
      </c>
      <c r="C2682" s="7"/>
      <c r="D2682" s="7" t="s">
        <v>2680</v>
      </c>
      <c r="E2682" s="4" t="s">
        <v>2043</v>
      </c>
      <c r="F2682" s="5" t="s">
        <v>2637</v>
      </c>
      <c r="G2682" s="2">
        <v>654.5</v>
      </c>
      <c r="H2682" s="2" t="s">
        <v>5089</v>
      </c>
    </row>
    <row r="2683" spans="1:8" s="6" customFormat="1" ht="10.95" customHeight="1" outlineLevel="5" x14ac:dyDescent="0.2">
      <c r="A2683" s="4" t="s">
        <v>2043</v>
      </c>
      <c r="B2683" s="5" t="s">
        <v>2637</v>
      </c>
      <c r="C2683" s="7"/>
      <c r="D2683" s="7" t="s">
        <v>2681</v>
      </c>
      <c r="E2683" s="4" t="s">
        <v>2043</v>
      </c>
      <c r="F2683" s="5" t="s">
        <v>2637</v>
      </c>
      <c r="G2683" s="2">
        <v>264.00095238095241</v>
      </c>
      <c r="H2683" s="2" t="s">
        <v>5089</v>
      </c>
    </row>
    <row r="2684" spans="1:8" s="6" customFormat="1" ht="22.95" customHeight="1" outlineLevel="5" x14ac:dyDescent="0.2">
      <c r="A2684" s="4" t="s">
        <v>2043</v>
      </c>
      <c r="B2684" s="5" t="s">
        <v>2637</v>
      </c>
      <c r="C2684" s="7"/>
      <c r="D2684" s="7" t="s">
        <v>2682</v>
      </c>
      <c r="E2684" s="4" t="s">
        <v>2043</v>
      </c>
      <c r="F2684" s="5" t="s">
        <v>2637</v>
      </c>
      <c r="G2684" s="2">
        <v>601</v>
      </c>
      <c r="H2684" s="2" t="s">
        <v>5089</v>
      </c>
    </row>
    <row r="2685" spans="1:8" s="6" customFormat="1" ht="10.95" customHeight="1" outlineLevel="5" x14ac:dyDescent="0.2">
      <c r="A2685" s="4" t="s">
        <v>2043</v>
      </c>
      <c r="B2685" s="5" t="s">
        <v>2637</v>
      </c>
      <c r="C2685" s="7"/>
      <c r="D2685" s="7" t="s">
        <v>2683</v>
      </c>
      <c r="E2685" s="4" t="s">
        <v>2043</v>
      </c>
      <c r="F2685" s="5" t="s">
        <v>2637</v>
      </c>
      <c r="G2685" s="2">
        <v>58.672000000000004</v>
      </c>
      <c r="H2685" s="2" t="s">
        <v>5089</v>
      </c>
    </row>
    <row r="2686" spans="1:8" s="6" customFormat="1" ht="10.95" customHeight="1" outlineLevel="5" x14ac:dyDescent="0.2">
      <c r="A2686" s="4" t="s">
        <v>2043</v>
      </c>
      <c r="B2686" s="5" t="s">
        <v>2637</v>
      </c>
      <c r="C2686" s="7"/>
      <c r="D2686" s="7" t="s">
        <v>2684</v>
      </c>
      <c r="E2686" s="4" t="s">
        <v>2043</v>
      </c>
      <c r="F2686" s="5" t="s">
        <v>2637</v>
      </c>
      <c r="G2686" s="2">
        <v>340.11244444444441</v>
      </c>
      <c r="H2686" s="2" t="s">
        <v>5089</v>
      </c>
    </row>
    <row r="2687" spans="1:8" s="6" customFormat="1" ht="22.95" customHeight="1" outlineLevel="5" x14ac:dyDescent="0.2">
      <c r="A2687" s="4" t="s">
        <v>2043</v>
      </c>
      <c r="B2687" s="5" t="s">
        <v>2637</v>
      </c>
      <c r="C2687" s="7"/>
      <c r="D2687" s="7" t="s">
        <v>2685</v>
      </c>
      <c r="E2687" s="4" t="s">
        <v>2043</v>
      </c>
      <c r="F2687" s="5" t="s">
        <v>2637</v>
      </c>
      <c r="G2687" s="2">
        <v>799</v>
      </c>
      <c r="H2687" s="2" t="s">
        <v>5089</v>
      </c>
    </row>
    <row r="2688" spans="1:8" s="6" customFormat="1" ht="10.95" customHeight="1" outlineLevel="5" x14ac:dyDescent="0.2">
      <c r="A2688" s="4" t="s">
        <v>2043</v>
      </c>
      <c r="B2688" s="5" t="s">
        <v>2637</v>
      </c>
      <c r="C2688" s="7"/>
      <c r="D2688" s="7" t="s">
        <v>2686</v>
      </c>
      <c r="E2688" s="4" t="s">
        <v>2043</v>
      </c>
      <c r="F2688" s="5" t="s">
        <v>2637</v>
      </c>
      <c r="G2688" s="2">
        <v>637.5</v>
      </c>
      <c r="H2688" s="2" t="s">
        <v>5089</v>
      </c>
    </row>
    <row r="2689" spans="1:8" s="6" customFormat="1" ht="22.95" customHeight="1" outlineLevel="5" x14ac:dyDescent="0.2">
      <c r="A2689" s="4" t="s">
        <v>2043</v>
      </c>
      <c r="B2689" s="5" t="s">
        <v>2637</v>
      </c>
      <c r="C2689" s="7"/>
      <c r="D2689" s="7" t="s">
        <v>2687</v>
      </c>
      <c r="E2689" s="4" t="s">
        <v>2043</v>
      </c>
      <c r="F2689" s="5" t="s">
        <v>2637</v>
      </c>
      <c r="G2689" s="2">
        <v>669</v>
      </c>
      <c r="H2689" s="2" t="s">
        <v>5089</v>
      </c>
    </row>
    <row r="2690" spans="1:8" s="6" customFormat="1" ht="10.95" customHeight="1" outlineLevel="5" x14ac:dyDescent="0.2">
      <c r="A2690" s="4" t="s">
        <v>2043</v>
      </c>
      <c r="B2690" s="5" t="s">
        <v>2637</v>
      </c>
      <c r="C2690" s="7"/>
      <c r="D2690" s="7" t="s">
        <v>2688</v>
      </c>
      <c r="E2690" s="4" t="s">
        <v>2043</v>
      </c>
      <c r="F2690" s="5" t="s">
        <v>2637</v>
      </c>
      <c r="G2690" s="2">
        <v>255</v>
      </c>
      <c r="H2690" s="2" t="s">
        <v>5089</v>
      </c>
    </row>
    <row r="2691" spans="1:8" s="6" customFormat="1" ht="10.95" customHeight="1" outlineLevel="5" x14ac:dyDescent="0.2">
      <c r="A2691" s="4" t="s">
        <v>2043</v>
      </c>
      <c r="B2691" s="5" t="s">
        <v>2637</v>
      </c>
      <c r="C2691" s="7"/>
      <c r="D2691" s="7" t="s">
        <v>2689</v>
      </c>
      <c r="E2691" s="4" t="s">
        <v>2043</v>
      </c>
      <c r="F2691" s="5" t="s">
        <v>2637</v>
      </c>
      <c r="G2691" s="2">
        <v>498.48</v>
      </c>
      <c r="H2691" s="2" t="s">
        <v>5089</v>
      </c>
    </row>
    <row r="2692" spans="1:8" s="6" customFormat="1" ht="22.95" customHeight="1" outlineLevel="5" x14ac:dyDescent="0.2">
      <c r="A2692" s="4" t="s">
        <v>2043</v>
      </c>
      <c r="B2692" s="5" t="s">
        <v>2637</v>
      </c>
      <c r="C2692" s="7"/>
      <c r="D2692" s="7" t="s">
        <v>2690</v>
      </c>
      <c r="E2692" s="4" t="s">
        <v>2043</v>
      </c>
      <c r="F2692" s="5" t="s">
        <v>2637</v>
      </c>
      <c r="G2692" s="2">
        <v>499.85</v>
      </c>
      <c r="H2692" s="2" t="s">
        <v>5089</v>
      </c>
    </row>
    <row r="2693" spans="1:8" s="6" customFormat="1" ht="10.95" customHeight="1" outlineLevel="5" x14ac:dyDescent="0.2">
      <c r="A2693" s="4" t="s">
        <v>2043</v>
      </c>
      <c r="B2693" s="5" t="s">
        <v>2637</v>
      </c>
      <c r="C2693" s="7"/>
      <c r="D2693" s="7" t="s">
        <v>2691</v>
      </c>
      <c r="E2693" s="4" t="s">
        <v>2043</v>
      </c>
      <c r="F2693" s="5" t="s">
        <v>2637</v>
      </c>
      <c r="G2693" s="2">
        <v>190</v>
      </c>
      <c r="H2693" s="2" t="s">
        <v>5089</v>
      </c>
    </row>
    <row r="2694" spans="1:8" s="6" customFormat="1" ht="22.95" customHeight="1" outlineLevel="5" x14ac:dyDescent="0.2">
      <c r="A2694" s="4" t="s">
        <v>2043</v>
      </c>
      <c r="B2694" s="5" t="s">
        <v>2637</v>
      </c>
      <c r="C2694" s="7"/>
      <c r="D2694" s="7" t="s">
        <v>2692</v>
      </c>
      <c r="E2694" s="4" t="s">
        <v>2043</v>
      </c>
      <c r="F2694" s="5" t="s">
        <v>2637</v>
      </c>
      <c r="G2694" s="2">
        <v>637</v>
      </c>
      <c r="H2694" s="2" t="s">
        <v>5089</v>
      </c>
    </row>
    <row r="2695" spans="1:8" s="6" customFormat="1" ht="10.95" customHeight="1" outlineLevel="5" x14ac:dyDescent="0.2">
      <c r="A2695" s="4" t="s">
        <v>2043</v>
      </c>
      <c r="B2695" s="5" t="s">
        <v>2637</v>
      </c>
      <c r="C2695" s="7"/>
      <c r="D2695" s="7" t="s">
        <v>2693</v>
      </c>
      <c r="E2695" s="4" t="s">
        <v>2043</v>
      </c>
      <c r="F2695" s="5" t="s">
        <v>2637</v>
      </c>
      <c r="G2695" s="2">
        <v>199.81666666666669</v>
      </c>
      <c r="H2695" s="2" t="s">
        <v>5089</v>
      </c>
    </row>
    <row r="2696" spans="1:8" s="6" customFormat="1" ht="10.95" customHeight="1" outlineLevel="5" x14ac:dyDescent="0.2">
      <c r="A2696" s="4" t="s">
        <v>2043</v>
      </c>
      <c r="B2696" s="5" t="s">
        <v>2637</v>
      </c>
      <c r="C2696" s="7"/>
      <c r="D2696" s="7" t="s">
        <v>2694</v>
      </c>
      <c r="E2696" s="4" t="s">
        <v>2043</v>
      </c>
      <c r="F2696" s="5" t="s">
        <v>2637</v>
      </c>
      <c r="G2696" s="2">
        <v>629</v>
      </c>
      <c r="H2696" s="2" t="s">
        <v>5089</v>
      </c>
    </row>
    <row r="2697" spans="1:8" s="6" customFormat="1" ht="10.95" customHeight="1" outlineLevel="5" x14ac:dyDescent="0.2">
      <c r="A2697" s="4" t="s">
        <v>2043</v>
      </c>
      <c r="B2697" s="5" t="s">
        <v>2637</v>
      </c>
      <c r="C2697" s="7"/>
      <c r="D2697" s="7" t="s">
        <v>2695</v>
      </c>
      <c r="E2697" s="4" t="s">
        <v>2043</v>
      </c>
      <c r="F2697" s="5" t="s">
        <v>2637</v>
      </c>
      <c r="G2697" s="2">
        <v>966.14</v>
      </c>
      <c r="H2697" s="2" t="s">
        <v>5089</v>
      </c>
    </row>
    <row r="2698" spans="1:8" s="6" customFormat="1" ht="10.95" customHeight="1" outlineLevel="5" x14ac:dyDescent="0.2">
      <c r="A2698" s="4" t="s">
        <v>2043</v>
      </c>
      <c r="B2698" s="5" t="s">
        <v>2637</v>
      </c>
      <c r="C2698" s="7"/>
      <c r="D2698" s="7" t="s">
        <v>2696</v>
      </c>
      <c r="E2698" s="4" t="s">
        <v>2043</v>
      </c>
      <c r="F2698" s="5" t="s">
        <v>2637</v>
      </c>
      <c r="G2698" s="2">
        <v>194.01499999999999</v>
      </c>
      <c r="H2698" s="2" t="s">
        <v>5089</v>
      </c>
    </row>
    <row r="2699" spans="1:8" s="6" customFormat="1" ht="10.95" customHeight="1" outlineLevel="5" x14ac:dyDescent="0.2">
      <c r="A2699" s="4" t="s">
        <v>2043</v>
      </c>
      <c r="B2699" s="5" t="s">
        <v>2637</v>
      </c>
      <c r="C2699" s="7"/>
      <c r="D2699" s="7" t="s">
        <v>2697</v>
      </c>
      <c r="E2699" s="4" t="s">
        <v>2043</v>
      </c>
      <c r="F2699" s="5" t="s">
        <v>2637</v>
      </c>
      <c r="G2699" s="2">
        <v>194.01</v>
      </c>
      <c r="H2699" s="2" t="s">
        <v>5089</v>
      </c>
    </row>
    <row r="2700" spans="1:8" s="6" customFormat="1" ht="10.95" customHeight="1" outlineLevel="5" x14ac:dyDescent="0.2">
      <c r="A2700" s="4" t="s">
        <v>2043</v>
      </c>
      <c r="B2700" s="5" t="s">
        <v>2637</v>
      </c>
      <c r="C2700" s="7"/>
      <c r="D2700" s="7" t="s">
        <v>2698</v>
      </c>
      <c r="E2700" s="4" t="s">
        <v>2043</v>
      </c>
      <c r="F2700" s="5" t="s">
        <v>2637</v>
      </c>
      <c r="G2700" s="2">
        <v>586.5</v>
      </c>
      <c r="H2700" s="2" t="s">
        <v>5089</v>
      </c>
    </row>
    <row r="2701" spans="1:8" s="6" customFormat="1" ht="10.95" customHeight="1" outlineLevel="5" x14ac:dyDescent="0.2">
      <c r="A2701" s="4" t="s">
        <v>2043</v>
      </c>
      <c r="B2701" s="5" t="s">
        <v>2637</v>
      </c>
      <c r="C2701" s="7"/>
      <c r="D2701" s="7" t="s">
        <v>2699</v>
      </c>
      <c r="E2701" s="4" t="s">
        <v>2043</v>
      </c>
      <c r="F2701" s="5" t="s">
        <v>2637</v>
      </c>
      <c r="G2701" s="2">
        <v>603.5</v>
      </c>
      <c r="H2701" s="2" t="s">
        <v>5089</v>
      </c>
    </row>
    <row r="2702" spans="1:8" s="6" customFormat="1" ht="10.95" customHeight="1" outlineLevel="5" x14ac:dyDescent="0.2">
      <c r="A2702" s="4" t="s">
        <v>2043</v>
      </c>
      <c r="B2702" s="5" t="s">
        <v>2637</v>
      </c>
      <c r="C2702" s="7"/>
      <c r="D2702" s="7" t="s">
        <v>2700</v>
      </c>
      <c r="E2702" s="4" t="s">
        <v>2043</v>
      </c>
      <c r="F2702" s="5" t="s">
        <v>2637</v>
      </c>
      <c r="G2702" s="2">
        <v>705.50166666666667</v>
      </c>
      <c r="H2702" s="2" t="s">
        <v>5089</v>
      </c>
    </row>
    <row r="2703" spans="1:8" s="6" customFormat="1" ht="22.95" customHeight="1" outlineLevel="5" x14ac:dyDescent="0.2">
      <c r="A2703" s="4" t="s">
        <v>2043</v>
      </c>
      <c r="B2703" s="5" t="s">
        <v>2637</v>
      </c>
      <c r="C2703" s="7"/>
      <c r="D2703" s="7" t="s">
        <v>2701</v>
      </c>
      <c r="E2703" s="4" t="s">
        <v>2043</v>
      </c>
      <c r="F2703" s="5" t="s">
        <v>2637</v>
      </c>
      <c r="G2703" s="2">
        <v>777.755</v>
      </c>
      <c r="H2703" s="2" t="s">
        <v>5089</v>
      </c>
    </row>
    <row r="2704" spans="1:8" s="6" customFormat="1" ht="22.95" customHeight="1" outlineLevel="5" x14ac:dyDescent="0.2">
      <c r="A2704" s="4" t="s">
        <v>2043</v>
      </c>
      <c r="B2704" s="5" t="s">
        <v>2637</v>
      </c>
      <c r="C2704" s="7"/>
      <c r="D2704" s="7" t="s">
        <v>2702</v>
      </c>
      <c r="E2704" s="4" t="s">
        <v>2043</v>
      </c>
      <c r="F2704" s="5" t="s">
        <v>2637</v>
      </c>
      <c r="G2704" s="2">
        <v>496</v>
      </c>
      <c r="H2704" s="2" t="s">
        <v>5089</v>
      </c>
    </row>
    <row r="2705" spans="1:8" s="6" customFormat="1" ht="10.95" customHeight="1" outlineLevel="5" x14ac:dyDescent="0.2">
      <c r="A2705" s="4" t="s">
        <v>2043</v>
      </c>
      <c r="B2705" s="5" t="s">
        <v>2637</v>
      </c>
      <c r="C2705" s="7"/>
      <c r="D2705" s="7" t="s">
        <v>2703</v>
      </c>
      <c r="E2705" s="4" t="s">
        <v>2043</v>
      </c>
      <c r="F2705" s="5" t="s">
        <v>2637</v>
      </c>
      <c r="G2705" s="2">
        <v>867.45</v>
      </c>
      <c r="H2705" s="2" t="s">
        <v>5089</v>
      </c>
    </row>
    <row r="2706" spans="1:8" s="6" customFormat="1" ht="10.95" customHeight="1" outlineLevel="5" x14ac:dyDescent="0.2">
      <c r="A2706" s="4" t="s">
        <v>2043</v>
      </c>
      <c r="B2706" s="5" t="s">
        <v>2637</v>
      </c>
      <c r="C2706" s="7"/>
      <c r="D2706" s="7" t="s">
        <v>2704</v>
      </c>
      <c r="E2706" s="4" t="s">
        <v>2043</v>
      </c>
      <c r="F2706" s="5" t="s">
        <v>2637</v>
      </c>
      <c r="G2706" s="2">
        <v>644.09089743589743</v>
      </c>
      <c r="H2706" s="2" t="s">
        <v>5089</v>
      </c>
    </row>
    <row r="2707" spans="1:8" s="6" customFormat="1" ht="10.95" customHeight="1" outlineLevel="5" x14ac:dyDescent="0.2">
      <c r="A2707" s="4" t="s">
        <v>2043</v>
      </c>
      <c r="B2707" s="5" t="s">
        <v>2637</v>
      </c>
      <c r="C2707" s="7"/>
      <c r="D2707" s="7" t="s">
        <v>2705</v>
      </c>
      <c r="E2707" s="4" t="s">
        <v>2043</v>
      </c>
      <c r="F2707" s="5" t="s">
        <v>2637</v>
      </c>
      <c r="G2707" s="2">
        <v>327.96502262443443</v>
      </c>
      <c r="H2707" s="2" t="s">
        <v>5089</v>
      </c>
    </row>
    <row r="2708" spans="1:8" s="6" customFormat="1" ht="10.95" customHeight="1" outlineLevel="5" x14ac:dyDescent="0.2">
      <c r="A2708" s="4" t="s">
        <v>2043</v>
      </c>
      <c r="B2708" s="5" t="s">
        <v>2637</v>
      </c>
      <c r="C2708" s="7"/>
      <c r="D2708" s="7" t="s">
        <v>2706</v>
      </c>
      <c r="E2708" s="4" t="s">
        <v>2043</v>
      </c>
      <c r="F2708" s="5" t="s">
        <v>2637</v>
      </c>
      <c r="G2708" s="2">
        <v>967.05166666666673</v>
      </c>
      <c r="H2708" s="2" t="s">
        <v>5089</v>
      </c>
    </row>
    <row r="2709" spans="1:8" s="6" customFormat="1" ht="10.95" customHeight="1" outlineLevel="5" collapsed="1" x14ac:dyDescent="0.2">
      <c r="A2709" s="4" t="s">
        <v>2043</v>
      </c>
      <c r="B2709" s="5" t="s">
        <v>2637</v>
      </c>
      <c r="C2709" s="7"/>
      <c r="D2709" s="7" t="s">
        <v>2707</v>
      </c>
      <c r="E2709" s="4" t="s">
        <v>2043</v>
      </c>
      <c r="F2709" s="5" t="s">
        <v>2637</v>
      </c>
      <c r="G2709" s="2">
        <v>251.77993755575378</v>
      </c>
      <c r="H2709" s="2" t="s">
        <v>5089</v>
      </c>
    </row>
    <row r="2710" spans="1:8" s="6" customFormat="1" ht="10.95" hidden="1" customHeight="1" outlineLevel="4" x14ac:dyDescent="0.2">
      <c r="A2710" s="4" t="s">
        <v>2043</v>
      </c>
      <c r="B2710" s="5" t="s">
        <v>2708</v>
      </c>
      <c r="C2710" s="5" t="s">
        <v>2708</v>
      </c>
      <c r="D2710" s="5"/>
      <c r="E2710" s="4" t="s">
        <v>2043</v>
      </c>
      <c r="F2710" s="5" t="s">
        <v>2708</v>
      </c>
      <c r="G2710" s="2" t="e">
        <v>#N/A</v>
      </c>
      <c r="H2710" s="2" t="s">
        <v>5089</v>
      </c>
    </row>
    <row r="2711" spans="1:8" s="6" customFormat="1" ht="10.95" customHeight="1" outlineLevel="5" x14ac:dyDescent="0.2">
      <c r="A2711" s="4" t="s">
        <v>2043</v>
      </c>
      <c r="B2711" s="5" t="s">
        <v>2708</v>
      </c>
      <c r="C2711" s="7"/>
      <c r="D2711" s="7" t="s">
        <v>2709</v>
      </c>
      <c r="E2711" s="4" t="s">
        <v>2043</v>
      </c>
      <c r="F2711" s="5" t="s">
        <v>2708</v>
      </c>
      <c r="G2711" s="2">
        <v>519.40404000000001</v>
      </c>
      <c r="H2711" s="2" t="s">
        <v>5089</v>
      </c>
    </row>
    <row r="2712" spans="1:8" s="6" customFormat="1" ht="10.95" customHeight="1" outlineLevel="5" x14ac:dyDescent="0.2">
      <c r="A2712" s="4" t="s">
        <v>2043</v>
      </c>
      <c r="B2712" s="5" t="s">
        <v>2708</v>
      </c>
      <c r="C2712" s="7"/>
      <c r="D2712" s="7" t="s">
        <v>2710</v>
      </c>
      <c r="E2712" s="4" t="s">
        <v>2043</v>
      </c>
      <c r="F2712" s="5" t="s">
        <v>2708</v>
      </c>
      <c r="G2712" s="2">
        <v>755.76078431372548</v>
      </c>
      <c r="H2712" s="2" t="s">
        <v>5089</v>
      </c>
    </row>
    <row r="2713" spans="1:8" s="6" customFormat="1" ht="10.95" customHeight="1" outlineLevel="5" x14ac:dyDescent="0.2">
      <c r="A2713" s="4" t="s">
        <v>2043</v>
      </c>
      <c r="B2713" s="5" t="s">
        <v>2708</v>
      </c>
      <c r="C2713" s="7"/>
      <c r="D2713" s="7" t="s">
        <v>2711</v>
      </c>
      <c r="E2713" s="4" t="s">
        <v>2043</v>
      </c>
      <c r="F2713" s="5" t="s">
        <v>2708</v>
      </c>
      <c r="G2713" s="2">
        <v>677.83550561797756</v>
      </c>
      <c r="H2713" s="2" t="s">
        <v>5089</v>
      </c>
    </row>
    <row r="2714" spans="1:8" s="6" customFormat="1" ht="10.95" customHeight="1" outlineLevel="5" x14ac:dyDescent="0.2">
      <c r="A2714" s="4" t="s">
        <v>2043</v>
      </c>
      <c r="B2714" s="5" t="s">
        <v>2708</v>
      </c>
      <c r="C2714" s="7"/>
      <c r="D2714" s="7" t="s">
        <v>2712</v>
      </c>
      <c r="E2714" s="4" t="s">
        <v>2043</v>
      </c>
      <c r="F2714" s="5" t="s">
        <v>2708</v>
      </c>
      <c r="G2714" s="2">
        <v>396.01107142857143</v>
      </c>
      <c r="H2714" s="2" t="s">
        <v>5089</v>
      </c>
    </row>
    <row r="2715" spans="1:8" s="6" customFormat="1" ht="10.95" customHeight="1" outlineLevel="5" x14ac:dyDescent="0.2">
      <c r="A2715" s="4" t="s">
        <v>2043</v>
      </c>
      <c r="B2715" s="5" t="s">
        <v>2708</v>
      </c>
      <c r="C2715" s="7"/>
      <c r="D2715" s="7" t="s">
        <v>2713</v>
      </c>
      <c r="E2715" s="4" t="s">
        <v>2043</v>
      </c>
      <c r="F2715" s="5" t="s">
        <v>2708</v>
      </c>
      <c r="G2715" s="2">
        <v>494.77870370370368</v>
      </c>
      <c r="H2715" s="2" t="s">
        <v>5089</v>
      </c>
    </row>
    <row r="2716" spans="1:8" s="6" customFormat="1" ht="10.95" customHeight="1" outlineLevel="5" x14ac:dyDescent="0.2">
      <c r="A2716" s="4" t="s">
        <v>2043</v>
      </c>
      <c r="B2716" s="5" t="s">
        <v>2708</v>
      </c>
      <c r="C2716" s="7"/>
      <c r="D2716" s="7" t="s">
        <v>2714</v>
      </c>
      <c r="E2716" s="4" t="s">
        <v>2043</v>
      </c>
      <c r="F2716" s="5" t="s">
        <v>2708</v>
      </c>
      <c r="G2716" s="2">
        <v>245.24718750000002</v>
      </c>
      <c r="H2716" s="2" t="s">
        <v>5089</v>
      </c>
    </row>
    <row r="2717" spans="1:8" s="6" customFormat="1" ht="10.95" customHeight="1" outlineLevel="5" x14ac:dyDescent="0.2">
      <c r="A2717" s="4" t="s">
        <v>2043</v>
      </c>
      <c r="B2717" s="5" t="s">
        <v>2708</v>
      </c>
      <c r="C2717" s="7"/>
      <c r="D2717" s="7" t="s">
        <v>2715</v>
      </c>
      <c r="E2717" s="4" t="s">
        <v>2043</v>
      </c>
      <c r="F2717" s="5" t="s">
        <v>2708</v>
      </c>
      <c r="G2717" s="2">
        <v>513.2963545150501</v>
      </c>
      <c r="H2717" s="2" t="s">
        <v>5089</v>
      </c>
    </row>
    <row r="2718" spans="1:8" s="6" customFormat="1" ht="10.95" customHeight="1" outlineLevel="5" x14ac:dyDescent="0.2">
      <c r="A2718" s="4" t="s">
        <v>2043</v>
      </c>
      <c r="B2718" s="5" t="s">
        <v>2708</v>
      </c>
      <c r="C2718" s="7"/>
      <c r="D2718" s="7" t="s">
        <v>2716</v>
      </c>
      <c r="E2718" s="4" t="s">
        <v>2043</v>
      </c>
      <c r="F2718" s="5" t="s">
        <v>2708</v>
      </c>
      <c r="G2718" s="2">
        <v>433.13089005235599</v>
      </c>
      <c r="H2718" s="2" t="s">
        <v>5089</v>
      </c>
    </row>
    <row r="2719" spans="1:8" s="6" customFormat="1" ht="10.95" customHeight="1" outlineLevel="5" x14ac:dyDescent="0.2">
      <c r="A2719" s="4" t="s">
        <v>2043</v>
      </c>
      <c r="B2719" s="5" t="s">
        <v>2708</v>
      </c>
      <c r="C2719" s="7"/>
      <c r="D2719" s="7" t="s">
        <v>2717</v>
      </c>
      <c r="E2719" s="4" t="s">
        <v>2043</v>
      </c>
      <c r="F2719" s="5" t="s">
        <v>2708</v>
      </c>
      <c r="G2719" s="2">
        <v>403.72257731958757</v>
      </c>
      <c r="H2719" s="2" t="s">
        <v>5089</v>
      </c>
    </row>
    <row r="2720" spans="1:8" s="6" customFormat="1" ht="10.95" customHeight="1" outlineLevel="5" x14ac:dyDescent="0.2">
      <c r="A2720" s="4" t="s">
        <v>2043</v>
      </c>
      <c r="B2720" s="5" t="s">
        <v>2708</v>
      </c>
      <c r="C2720" s="7"/>
      <c r="D2720" s="7" t="s">
        <v>2718</v>
      </c>
      <c r="E2720" s="4" t="s">
        <v>2043</v>
      </c>
      <c r="F2720" s="5" t="s">
        <v>2708</v>
      </c>
      <c r="G2720" s="2">
        <v>259.75623595505618</v>
      </c>
      <c r="H2720" s="2" t="s">
        <v>5089</v>
      </c>
    </row>
    <row r="2721" spans="1:8" s="6" customFormat="1" ht="10.95" customHeight="1" outlineLevel="5" x14ac:dyDescent="0.2">
      <c r="A2721" s="4" t="s">
        <v>2043</v>
      </c>
      <c r="B2721" s="5" t="s">
        <v>2708</v>
      </c>
      <c r="C2721" s="7"/>
      <c r="D2721" s="7" t="s">
        <v>2719</v>
      </c>
      <c r="E2721" s="4" t="s">
        <v>2043</v>
      </c>
      <c r="F2721" s="5" t="s">
        <v>2708</v>
      </c>
      <c r="G2721" s="2">
        <v>2122.3058823529409</v>
      </c>
      <c r="H2721" s="2" t="s">
        <v>5089</v>
      </c>
    </row>
    <row r="2722" spans="1:8" s="6" customFormat="1" ht="10.95" customHeight="1" outlineLevel="5" x14ac:dyDescent="0.2">
      <c r="A2722" s="4" t="s">
        <v>2043</v>
      </c>
      <c r="B2722" s="5" t="s">
        <v>2708</v>
      </c>
      <c r="C2722" s="7"/>
      <c r="D2722" s="7" t="s">
        <v>2720</v>
      </c>
      <c r="E2722" s="4" t="s">
        <v>2043</v>
      </c>
      <c r="F2722" s="5" t="s">
        <v>2708</v>
      </c>
      <c r="G2722" s="2">
        <v>386.9298591549296</v>
      </c>
      <c r="H2722" s="2" t="s">
        <v>5089</v>
      </c>
    </row>
    <row r="2723" spans="1:8" s="6" customFormat="1" ht="10.95" customHeight="1" outlineLevel="5" x14ac:dyDescent="0.2">
      <c r="A2723" s="4" t="s">
        <v>2043</v>
      </c>
      <c r="B2723" s="5" t="s">
        <v>2708</v>
      </c>
      <c r="C2723" s="7"/>
      <c r="D2723" s="7" t="s">
        <v>2721</v>
      </c>
      <c r="E2723" s="4" t="s">
        <v>2043</v>
      </c>
      <c r="F2723" s="5" t="s">
        <v>2708</v>
      </c>
      <c r="G2723" s="2">
        <v>1450.8067187500001</v>
      </c>
      <c r="H2723" s="2" t="s">
        <v>5089</v>
      </c>
    </row>
    <row r="2724" spans="1:8" s="6" customFormat="1" ht="10.95" customHeight="1" outlineLevel="5" x14ac:dyDescent="0.2">
      <c r="A2724" s="4" t="s">
        <v>2043</v>
      </c>
      <c r="B2724" s="5" t="s">
        <v>2708</v>
      </c>
      <c r="C2724" s="7"/>
      <c r="D2724" s="7" t="s">
        <v>2722</v>
      </c>
      <c r="E2724" s="4" t="s">
        <v>2043</v>
      </c>
      <c r="F2724" s="5" t="s">
        <v>2708</v>
      </c>
      <c r="G2724" s="2">
        <v>293.48</v>
      </c>
      <c r="H2724" s="2" t="s">
        <v>5089</v>
      </c>
    </row>
    <row r="2725" spans="1:8" s="6" customFormat="1" ht="10.95" customHeight="1" outlineLevel="5" x14ac:dyDescent="0.2">
      <c r="A2725" s="4" t="s">
        <v>2043</v>
      </c>
      <c r="B2725" s="5" t="s">
        <v>2708</v>
      </c>
      <c r="C2725" s="7"/>
      <c r="D2725" s="7" t="s">
        <v>2723</v>
      </c>
      <c r="E2725" s="4" t="s">
        <v>2043</v>
      </c>
      <c r="F2725" s="5" t="s">
        <v>2708</v>
      </c>
      <c r="G2725" s="2">
        <v>234.82426666666666</v>
      </c>
      <c r="H2725" s="2" t="s">
        <v>5089</v>
      </c>
    </row>
    <row r="2726" spans="1:8" s="6" customFormat="1" ht="10.95" customHeight="1" outlineLevel="5" x14ac:dyDescent="0.2">
      <c r="A2726" s="4" t="s">
        <v>2043</v>
      </c>
      <c r="B2726" s="5" t="s">
        <v>2708</v>
      </c>
      <c r="C2726" s="7"/>
      <c r="D2726" s="7" t="s">
        <v>2724</v>
      </c>
      <c r="E2726" s="4" t="s">
        <v>2043</v>
      </c>
      <c r="F2726" s="5" t="s">
        <v>2708</v>
      </c>
      <c r="G2726" s="2">
        <v>532.86963636363635</v>
      </c>
      <c r="H2726" s="2" t="s">
        <v>5089</v>
      </c>
    </row>
    <row r="2727" spans="1:8" s="6" customFormat="1" ht="10.95" customHeight="1" outlineLevel="5" x14ac:dyDescent="0.2">
      <c r="A2727" s="4" t="s">
        <v>2043</v>
      </c>
      <c r="B2727" s="5" t="s">
        <v>2708</v>
      </c>
      <c r="C2727" s="7"/>
      <c r="D2727" s="7" t="s">
        <v>2725</v>
      </c>
      <c r="E2727" s="4" t="s">
        <v>2043</v>
      </c>
      <c r="F2727" s="5" t="s">
        <v>2708</v>
      </c>
      <c r="G2727" s="2">
        <v>280</v>
      </c>
      <c r="H2727" s="2" t="s">
        <v>5089</v>
      </c>
    </row>
    <row r="2728" spans="1:8" s="6" customFormat="1" ht="10.95" customHeight="1" outlineLevel="5" x14ac:dyDescent="0.2">
      <c r="A2728" s="4" t="s">
        <v>2043</v>
      </c>
      <c r="B2728" s="5" t="s">
        <v>2708</v>
      </c>
      <c r="C2728" s="7"/>
      <c r="D2728" s="7" t="s">
        <v>2726</v>
      </c>
      <c r="E2728" s="4" t="s">
        <v>2043</v>
      </c>
      <c r="F2728" s="5" t="s">
        <v>2708</v>
      </c>
      <c r="G2728" s="2">
        <v>202.03345528455287</v>
      </c>
      <c r="H2728" s="2" t="s">
        <v>5089</v>
      </c>
    </row>
    <row r="2729" spans="1:8" s="6" customFormat="1" ht="10.95" customHeight="1" outlineLevel="5" x14ac:dyDescent="0.2">
      <c r="A2729" s="4" t="s">
        <v>2043</v>
      </c>
      <c r="B2729" s="5" t="s">
        <v>2708</v>
      </c>
      <c r="C2729" s="7"/>
      <c r="D2729" s="7" t="s">
        <v>2727</v>
      </c>
      <c r="E2729" s="4" t="s">
        <v>2043</v>
      </c>
      <c r="F2729" s="5" t="s">
        <v>2708</v>
      </c>
      <c r="G2729" s="2">
        <v>329.56411764705882</v>
      </c>
      <c r="H2729" s="2" t="s">
        <v>5089</v>
      </c>
    </row>
    <row r="2730" spans="1:8" s="6" customFormat="1" ht="10.95" customHeight="1" outlineLevel="5" x14ac:dyDescent="0.2">
      <c r="A2730" s="4" t="s">
        <v>2043</v>
      </c>
      <c r="B2730" s="5" t="s">
        <v>2708</v>
      </c>
      <c r="C2730" s="7"/>
      <c r="D2730" s="7" t="s">
        <v>2728</v>
      </c>
      <c r="E2730" s="4" t="s">
        <v>2043</v>
      </c>
      <c r="F2730" s="5" t="s">
        <v>2708</v>
      </c>
      <c r="G2730" s="2">
        <v>528.005</v>
      </c>
      <c r="H2730" s="2" t="s">
        <v>5089</v>
      </c>
    </row>
    <row r="2731" spans="1:8" s="6" customFormat="1" ht="10.95" customHeight="1" outlineLevel="5" x14ac:dyDescent="0.2">
      <c r="A2731" s="4" t="s">
        <v>2043</v>
      </c>
      <c r="B2731" s="5" t="s">
        <v>2708</v>
      </c>
      <c r="C2731" s="7"/>
      <c r="D2731" s="7" t="s">
        <v>2729</v>
      </c>
      <c r="E2731" s="4" t="s">
        <v>2043</v>
      </c>
      <c r="F2731" s="5" t="s">
        <v>2708</v>
      </c>
      <c r="G2731" s="2">
        <v>185.74806349206349</v>
      </c>
      <c r="H2731" s="2" t="s">
        <v>5089</v>
      </c>
    </row>
    <row r="2732" spans="1:8" s="6" customFormat="1" ht="10.95" customHeight="1" outlineLevel="5" x14ac:dyDescent="0.2">
      <c r="A2732" s="4" t="s">
        <v>2043</v>
      </c>
      <c r="B2732" s="5" t="s">
        <v>2708</v>
      </c>
      <c r="C2732" s="7"/>
      <c r="D2732" s="7" t="s">
        <v>2730</v>
      </c>
      <c r="E2732" s="4" t="s">
        <v>2043</v>
      </c>
      <c r="F2732" s="5" t="s">
        <v>2708</v>
      </c>
      <c r="G2732" s="2">
        <v>1838.2666666666667</v>
      </c>
      <c r="H2732" s="2" t="s">
        <v>5089</v>
      </c>
    </row>
    <row r="2733" spans="1:8" s="6" customFormat="1" ht="10.95" customHeight="1" outlineLevel="5" x14ac:dyDescent="0.2">
      <c r="A2733" s="4" t="s">
        <v>2043</v>
      </c>
      <c r="B2733" s="5" t="s">
        <v>2708</v>
      </c>
      <c r="C2733" s="7"/>
      <c r="D2733" s="7" t="s">
        <v>2731</v>
      </c>
      <c r="E2733" s="4" t="s">
        <v>2043</v>
      </c>
      <c r="F2733" s="5" t="s">
        <v>2708</v>
      </c>
      <c r="G2733" s="2">
        <v>230.43809523809523</v>
      </c>
      <c r="H2733" s="2" t="s">
        <v>5089</v>
      </c>
    </row>
    <row r="2734" spans="1:8" s="6" customFormat="1" ht="10.95" customHeight="1" outlineLevel="5" x14ac:dyDescent="0.2">
      <c r="A2734" s="4" t="s">
        <v>2043</v>
      </c>
      <c r="B2734" s="5" t="s">
        <v>2708</v>
      </c>
      <c r="C2734" s="7"/>
      <c r="D2734" s="7" t="s">
        <v>2732</v>
      </c>
      <c r="E2734" s="4" t="s">
        <v>2043</v>
      </c>
      <c r="F2734" s="5" t="s">
        <v>2708</v>
      </c>
      <c r="G2734" s="2">
        <v>645.56137931034482</v>
      </c>
      <c r="H2734" s="2" t="s">
        <v>5089</v>
      </c>
    </row>
    <row r="2735" spans="1:8" s="6" customFormat="1" ht="10.95" customHeight="1" outlineLevel="5" x14ac:dyDescent="0.2">
      <c r="A2735" s="4" t="s">
        <v>2043</v>
      </c>
      <c r="B2735" s="5" t="s">
        <v>2708</v>
      </c>
      <c r="C2735" s="7"/>
      <c r="D2735" s="7" t="s">
        <v>2733</v>
      </c>
      <c r="E2735" s="4" t="s">
        <v>2043</v>
      </c>
      <c r="F2735" s="5" t="s">
        <v>2708</v>
      </c>
      <c r="G2735" s="2">
        <v>345</v>
      </c>
      <c r="H2735" s="2" t="s">
        <v>5089</v>
      </c>
    </row>
    <row r="2736" spans="1:8" s="6" customFormat="1" ht="10.95" customHeight="1" outlineLevel="5" x14ac:dyDescent="0.2">
      <c r="A2736" s="4" t="s">
        <v>2043</v>
      </c>
      <c r="B2736" s="5" t="s">
        <v>2708</v>
      </c>
      <c r="C2736" s="7"/>
      <c r="D2736" s="7" t="s">
        <v>2734</v>
      </c>
      <c r="E2736" s="4" t="s">
        <v>2043</v>
      </c>
      <c r="F2736" s="5" t="s">
        <v>2708</v>
      </c>
      <c r="G2736" s="2">
        <v>250.84401360544217</v>
      </c>
      <c r="H2736" s="2" t="s">
        <v>5089</v>
      </c>
    </row>
    <row r="2737" spans="1:8" s="6" customFormat="1" ht="10.95" customHeight="1" outlineLevel="5" x14ac:dyDescent="0.2">
      <c r="A2737" s="4" t="s">
        <v>2043</v>
      </c>
      <c r="B2737" s="5" t="s">
        <v>2708</v>
      </c>
      <c r="C2737" s="7"/>
      <c r="D2737" s="7" t="s">
        <v>2735</v>
      </c>
      <c r="E2737" s="4" t="s">
        <v>2043</v>
      </c>
      <c r="F2737" s="5" t="s">
        <v>2708</v>
      </c>
      <c r="G2737" s="2">
        <v>373.84000000000003</v>
      </c>
      <c r="H2737" s="2" t="s">
        <v>5089</v>
      </c>
    </row>
    <row r="2738" spans="1:8" s="6" customFormat="1" ht="10.95" customHeight="1" outlineLevel="5" x14ac:dyDescent="0.2">
      <c r="A2738" s="4" t="s">
        <v>2043</v>
      </c>
      <c r="B2738" s="5" t="s">
        <v>2708</v>
      </c>
      <c r="C2738" s="7"/>
      <c r="D2738" s="7" t="s">
        <v>2736</v>
      </c>
      <c r="E2738" s="4" t="s">
        <v>2043</v>
      </c>
      <c r="F2738" s="5" t="s">
        <v>2708</v>
      </c>
      <c r="G2738" s="2">
        <v>305.52333333333337</v>
      </c>
      <c r="H2738" s="2" t="s">
        <v>5089</v>
      </c>
    </row>
    <row r="2739" spans="1:8" s="6" customFormat="1" ht="10.95" customHeight="1" outlineLevel="5" x14ac:dyDescent="0.2">
      <c r="A2739" s="4" t="s">
        <v>2043</v>
      </c>
      <c r="B2739" s="5" t="s">
        <v>2708</v>
      </c>
      <c r="C2739" s="7"/>
      <c r="D2739" s="7" t="s">
        <v>2737</v>
      </c>
      <c r="E2739" s="4" t="s">
        <v>2043</v>
      </c>
      <c r="F2739" s="5" t="s">
        <v>2708</v>
      </c>
      <c r="G2739" s="2">
        <v>502.20588235294116</v>
      </c>
      <c r="H2739" s="2" t="s">
        <v>5089</v>
      </c>
    </row>
    <row r="2740" spans="1:8" s="6" customFormat="1" ht="10.95" customHeight="1" outlineLevel="5" x14ac:dyDescent="0.2">
      <c r="A2740" s="4" t="s">
        <v>2043</v>
      </c>
      <c r="B2740" s="5" t="s">
        <v>2708</v>
      </c>
      <c r="C2740" s="7"/>
      <c r="D2740" s="7" t="s">
        <v>2738</v>
      </c>
      <c r="E2740" s="4" t="s">
        <v>2043</v>
      </c>
      <c r="F2740" s="5" t="s">
        <v>2708</v>
      </c>
      <c r="G2740" s="2">
        <v>402.33153846153846</v>
      </c>
      <c r="H2740" s="2" t="s">
        <v>5089</v>
      </c>
    </row>
    <row r="2741" spans="1:8" s="6" customFormat="1" ht="10.95" customHeight="1" outlineLevel="5" x14ac:dyDescent="0.2">
      <c r="A2741" s="4" t="s">
        <v>2043</v>
      </c>
      <c r="B2741" s="5" t="s">
        <v>2708</v>
      </c>
      <c r="C2741" s="7"/>
      <c r="D2741" s="7" t="s">
        <v>2739</v>
      </c>
      <c r="E2741" s="4" t="s">
        <v>2043</v>
      </c>
      <c r="F2741" s="5" t="s">
        <v>2708</v>
      </c>
      <c r="G2741" s="2">
        <v>330.00411764705882</v>
      </c>
      <c r="H2741" s="2" t="s">
        <v>5089</v>
      </c>
    </row>
    <row r="2742" spans="1:8" s="6" customFormat="1" ht="10.95" customHeight="1" outlineLevel="5" x14ac:dyDescent="0.2">
      <c r="A2742" s="4" t="s">
        <v>2043</v>
      </c>
      <c r="B2742" s="5" t="s">
        <v>2708</v>
      </c>
      <c r="C2742" s="7"/>
      <c r="D2742" s="7" t="s">
        <v>2740</v>
      </c>
      <c r="E2742" s="4" t="s">
        <v>2043</v>
      </c>
      <c r="F2742" s="5" t="s">
        <v>2708</v>
      </c>
      <c r="G2742" s="2">
        <v>403.518125</v>
      </c>
      <c r="H2742" s="2" t="s">
        <v>5089</v>
      </c>
    </row>
    <row r="2743" spans="1:8" s="6" customFormat="1" ht="10.95" customHeight="1" outlineLevel="5" x14ac:dyDescent="0.2">
      <c r="A2743" s="4" t="s">
        <v>2043</v>
      </c>
      <c r="B2743" s="5" t="s">
        <v>2708</v>
      </c>
      <c r="C2743" s="7"/>
      <c r="D2743" s="7" t="s">
        <v>2741</v>
      </c>
      <c r="E2743" s="4" t="s">
        <v>2043</v>
      </c>
      <c r="F2743" s="5" t="s">
        <v>2708</v>
      </c>
      <c r="G2743" s="2">
        <v>396</v>
      </c>
      <c r="H2743" s="2" t="s">
        <v>5089</v>
      </c>
    </row>
    <row r="2744" spans="1:8" s="6" customFormat="1" ht="10.95" customHeight="1" outlineLevel="5" x14ac:dyDescent="0.2">
      <c r="A2744" s="4" t="s">
        <v>2043</v>
      </c>
      <c r="B2744" s="5" t="s">
        <v>2708</v>
      </c>
      <c r="C2744" s="7"/>
      <c r="D2744" s="7" t="s">
        <v>2742</v>
      </c>
      <c r="E2744" s="4" t="s">
        <v>2043</v>
      </c>
      <c r="F2744" s="5" t="s">
        <v>2708</v>
      </c>
      <c r="G2744" s="2">
        <v>830</v>
      </c>
      <c r="H2744" s="2" t="s">
        <v>5089</v>
      </c>
    </row>
    <row r="2745" spans="1:8" s="6" customFormat="1" ht="10.95" customHeight="1" outlineLevel="5" x14ac:dyDescent="0.2">
      <c r="A2745" s="4" t="s">
        <v>2043</v>
      </c>
      <c r="B2745" s="5" t="s">
        <v>2708</v>
      </c>
      <c r="C2745" s="7"/>
      <c r="D2745" s="7" t="s">
        <v>2743</v>
      </c>
      <c r="E2745" s="4" t="s">
        <v>2043</v>
      </c>
      <c r="F2745" s="5" t="s">
        <v>2708</v>
      </c>
      <c r="G2745" s="2">
        <v>241.52</v>
      </c>
      <c r="H2745" s="2" t="s">
        <v>5089</v>
      </c>
    </row>
    <row r="2746" spans="1:8" s="6" customFormat="1" ht="10.95" customHeight="1" outlineLevel="5" x14ac:dyDescent="0.2">
      <c r="A2746" s="4" t="s">
        <v>2043</v>
      </c>
      <c r="B2746" s="5" t="s">
        <v>2708</v>
      </c>
      <c r="C2746" s="7"/>
      <c r="D2746" s="7" t="s">
        <v>2744</v>
      </c>
      <c r="E2746" s="4" t="s">
        <v>2043</v>
      </c>
      <c r="F2746" s="5" t="s">
        <v>2708</v>
      </c>
      <c r="G2746" s="2">
        <v>967.9721428571429</v>
      </c>
      <c r="H2746" s="2" t="s">
        <v>5089</v>
      </c>
    </row>
    <row r="2747" spans="1:8" s="6" customFormat="1" ht="10.95" customHeight="1" outlineLevel="5" x14ac:dyDescent="0.2">
      <c r="A2747" s="4" t="s">
        <v>2043</v>
      </c>
      <c r="B2747" s="5" t="s">
        <v>2708</v>
      </c>
      <c r="C2747" s="7"/>
      <c r="D2747" s="7" t="s">
        <v>2745</v>
      </c>
      <c r="E2747" s="4" t="s">
        <v>2043</v>
      </c>
      <c r="F2747" s="5" t="s">
        <v>2708</v>
      </c>
      <c r="G2747" s="2">
        <v>200</v>
      </c>
      <c r="H2747" s="2" t="s">
        <v>5089</v>
      </c>
    </row>
    <row r="2748" spans="1:8" s="6" customFormat="1" ht="10.95" customHeight="1" outlineLevel="5" x14ac:dyDescent="0.2">
      <c r="A2748" s="4" t="s">
        <v>2043</v>
      </c>
      <c r="B2748" s="5" t="s">
        <v>2708</v>
      </c>
      <c r="C2748" s="7"/>
      <c r="D2748" s="7" t="s">
        <v>2746</v>
      </c>
      <c r="E2748" s="4" t="s">
        <v>2043</v>
      </c>
      <c r="F2748" s="5" t="s">
        <v>2708</v>
      </c>
      <c r="G2748" s="2">
        <v>404</v>
      </c>
      <c r="H2748" s="2" t="s">
        <v>5089</v>
      </c>
    </row>
    <row r="2749" spans="1:8" s="6" customFormat="1" ht="10.95" customHeight="1" outlineLevel="5" x14ac:dyDescent="0.2">
      <c r="A2749" s="4" t="s">
        <v>2043</v>
      </c>
      <c r="B2749" s="5" t="s">
        <v>2708</v>
      </c>
      <c r="C2749" s="7"/>
      <c r="D2749" s="7" t="s">
        <v>2747</v>
      </c>
      <c r="E2749" s="4" t="s">
        <v>2043</v>
      </c>
      <c r="F2749" s="5" t="s">
        <v>2708</v>
      </c>
      <c r="G2749" s="2">
        <v>925.92199999999991</v>
      </c>
      <c r="H2749" s="2" t="s">
        <v>5089</v>
      </c>
    </row>
    <row r="2750" spans="1:8" s="6" customFormat="1" ht="10.95" customHeight="1" outlineLevel="5" x14ac:dyDescent="0.2">
      <c r="A2750" s="4" t="s">
        <v>2043</v>
      </c>
      <c r="B2750" s="5" t="s">
        <v>2708</v>
      </c>
      <c r="C2750" s="7"/>
      <c r="D2750" s="7" t="s">
        <v>2748</v>
      </c>
      <c r="E2750" s="4" t="s">
        <v>2043</v>
      </c>
      <c r="F2750" s="5" t="s">
        <v>2708</v>
      </c>
      <c r="G2750" s="2">
        <v>320</v>
      </c>
      <c r="H2750" s="2" t="s">
        <v>5089</v>
      </c>
    </row>
    <row r="2751" spans="1:8" s="6" customFormat="1" ht="10.95" customHeight="1" outlineLevel="5" x14ac:dyDescent="0.2">
      <c r="A2751" s="4" t="s">
        <v>2043</v>
      </c>
      <c r="B2751" s="5" t="s">
        <v>2708</v>
      </c>
      <c r="C2751" s="7"/>
      <c r="D2751" s="7" t="s">
        <v>2749</v>
      </c>
      <c r="E2751" s="4" t="s">
        <v>2043</v>
      </c>
      <c r="F2751" s="5" t="s">
        <v>2708</v>
      </c>
      <c r="G2751" s="2">
        <v>283.33047619047619</v>
      </c>
      <c r="H2751" s="2" t="s">
        <v>5089</v>
      </c>
    </row>
    <row r="2752" spans="1:8" s="6" customFormat="1" ht="10.95" customHeight="1" outlineLevel="5" x14ac:dyDescent="0.2">
      <c r="A2752" s="4" t="s">
        <v>2043</v>
      </c>
      <c r="B2752" s="5" t="s">
        <v>2708</v>
      </c>
      <c r="C2752" s="7"/>
      <c r="D2752" s="7" t="s">
        <v>2750</v>
      </c>
      <c r="E2752" s="4" t="s">
        <v>2043</v>
      </c>
      <c r="F2752" s="5" t="s">
        <v>2708</v>
      </c>
      <c r="G2752" s="2">
        <v>230.13</v>
      </c>
      <c r="H2752" s="2" t="s">
        <v>5089</v>
      </c>
    </row>
    <row r="2753" spans="1:8" s="6" customFormat="1" ht="10.95" customHeight="1" outlineLevel="5" x14ac:dyDescent="0.2">
      <c r="A2753" s="4" t="s">
        <v>2043</v>
      </c>
      <c r="B2753" s="5" t="s">
        <v>2708</v>
      </c>
      <c r="C2753" s="7"/>
      <c r="D2753" s="7" t="s">
        <v>2751</v>
      </c>
      <c r="E2753" s="4" t="s">
        <v>2043</v>
      </c>
      <c r="F2753" s="5" t="s">
        <v>2708</v>
      </c>
      <c r="G2753" s="2">
        <v>190</v>
      </c>
      <c r="H2753" s="2" t="s">
        <v>5089</v>
      </c>
    </row>
    <row r="2754" spans="1:8" s="6" customFormat="1" ht="10.95" customHeight="1" outlineLevel="5" x14ac:dyDescent="0.2">
      <c r="A2754" s="4" t="s">
        <v>2043</v>
      </c>
      <c r="B2754" s="5" t="s">
        <v>2708</v>
      </c>
      <c r="C2754" s="7"/>
      <c r="D2754" s="7" t="s">
        <v>2752</v>
      </c>
      <c r="E2754" s="4" t="s">
        <v>2043</v>
      </c>
      <c r="F2754" s="5" t="s">
        <v>2708</v>
      </c>
      <c r="G2754" s="2">
        <v>921.99</v>
      </c>
      <c r="H2754" s="2" t="s">
        <v>5089</v>
      </c>
    </row>
    <row r="2755" spans="1:8" s="6" customFormat="1" ht="10.95" customHeight="1" outlineLevel="5" x14ac:dyDescent="0.2">
      <c r="A2755" s="4" t="s">
        <v>2043</v>
      </c>
      <c r="B2755" s="5" t="s">
        <v>2708</v>
      </c>
      <c r="C2755" s="7"/>
      <c r="D2755" s="7" t="s">
        <v>2753</v>
      </c>
      <c r="E2755" s="4" t="s">
        <v>2043</v>
      </c>
      <c r="F2755" s="5" t="s">
        <v>2708</v>
      </c>
      <c r="G2755" s="2">
        <v>240</v>
      </c>
      <c r="H2755" s="2" t="s">
        <v>5089</v>
      </c>
    </row>
    <row r="2756" spans="1:8" s="6" customFormat="1" ht="10.95" customHeight="1" outlineLevel="5" x14ac:dyDescent="0.2">
      <c r="A2756" s="4" t="s">
        <v>2043</v>
      </c>
      <c r="B2756" s="5" t="s">
        <v>2708</v>
      </c>
      <c r="C2756" s="7"/>
      <c r="D2756" s="7" t="s">
        <v>2754</v>
      </c>
      <c r="E2756" s="4" t="s">
        <v>2043</v>
      </c>
      <c r="F2756" s="5" t="s">
        <v>2708</v>
      </c>
      <c r="G2756" s="2">
        <v>200</v>
      </c>
      <c r="H2756" s="2" t="s">
        <v>5089</v>
      </c>
    </row>
    <row r="2757" spans="1:8" s="6" customFormat="1" ht="10.95" customHeight="1" outlineLevel="5" x14ac:dyDescent="0.2">
      <c r="A2757" s="4" t="s">
        <v>2043</v>
      </c>
      <c r="B2757" s="5" t="s">
        <v>2708</v>
      </c>
      <c r="C2757" s="7"/>
      <c r="D2757" s="7" t="s">
        <v>2755</v>
      </c>
      <c r="E2757" s="4" t="s">
        <v>2043</v>
      </c>
      <c r="F2757" s="5" t="s">
        <v>2708</v>
      </c>
      <c r="G2757" s="2">
        <v>118.37163265306123</v>
      </c>
      <c r="H2757" s="2" t="s">
        <v>5089</v>
      </c>
    </row>
    <row r="2758" spans="1:8" s="6" customFormat="1" ht="10.95" customHeight="1" outlineLevel="5" x14ac:dyDescent="0.2">
      <c r="A2758" s="4" t="s">
        <v>2043</v>
      </c>
      <c r="B2758" s="5" t="s">
        <v>2708</v>
      </c>
      <c r="C2758" s="7"/>
      <c r="D2758" s="7" t="s">
        <v>2756</v>
      </c>
      <c r="E2758" s="4" t="s">
        <v>2043</v>
      </c>
      <c r="F2758" s="5" t="s">
        <v>2708</v>
      </c>
      <c r="G2758" s="2">
        <v>320</v>
      </c>
      <c r="H2758" s="2" t="s">
        <v>5089</v>
      </c>
    </row>
    <row r="2759" spans="1:8" s="6" customFormat="1" ht="10.95" customHeight="1" outlineLevel="5" x14ac:dyDescent="0.2">
      <c r="A2759" s="4" t="s">
        <v>2043</v>
      </c>
      <c r="B2759" s="5" t="s">
        <v>2708</v>
      </c>
      <c r="C2759" s="7"/>
      <c r="D2759" s="7" t="s">
        <v>2757</v>
      </c>
      <c r="E2759" s="4" t="s">
        <v>2043</v>
      </c>
      <c r="F2759" s="5" t="s">
        <v>2708</v>
      </c>
      <c r="G2759" s="2">
        <v>925.92111111111126</v>
      </c>
      <c r="H2759" s="2" t="s">
        <v>5089</v>
      </c>
    </row>
    <row r="2760" spans="1:8" s="6" customFormat="1" ht="10.95" customHeight="1" outlineLevel="5" x14ac:dyDescent="0.2">
      <c r="A2760" s="4" t="s">
        <v>2043</v>
      </c>
      <c r="B2760" s="5" t="s">
        <v>2708</v>
      </c>
      <c r="C2760" s="7"/>
      <c r="D2760" s="7" t="s">
        <v>2758</v>
      </c>
      <c r="E2760" s="4" t="s">
        <v>2043</v>
      </c>
      <c r="F2760" s="5" t="s">
        <v>2708</v>
      </c>
      <c r="G2760" s="2">
        <v>170</v>
      </c>
      <c r="H2760" s="2" t="s">
        <v>5089</v>
      </c>
    </row>
    <row r="2761" spans="1:8" s="6" customFormat="1" ht="10.95" customHeight="1" outlineLevel="5" x14ac:dyDescent="0.2">
      <c r="A2761" s="4" t="s">
        <v>2043</v>
      </c>
      <c r="B2761" s="5" t="s">
        <v>2708</v>
      </c>
      <c r="C2761" s="7"/>
      <c r="D2761" s="7" t="s">
        <v>2759</v>
      </c>
      <c r="E2761" s="4" t="s">
        <v>2043</v>
      </c>
      <c r="F2761" s="5" t="s">
        <v>2708</v>
      </c>
      <c r="G2761" s="2">
        <v>164.88826086956522</v>
      </c>
      <c r="H2761" s="2" t="s">
        <v>5089</v>
      </c>
    </row>
    <row r="2762" spans="1:8" s="6" customFormat="1" ht="10.95" customHeight="1" outlineLevel="5" x14ac:dyDescent="0.2">
      <c r="A2762" s="4" t="s">
        <v>2043</v>
      </c>
      <c r="B2762" s="5" t="s">
        <v>2708</v>
      </c>
      <c r="C2762" s="7"/>
      <c r="D2762" s="7" t="s">
        <v>2760</v>
      </c>
      <c r="E2762" s="4" t="s">
        <v>2043</v>
      </c>
      <c r="F2762" s="5" t="s">
        <v>2708</v>
      </c>
      <c r="G2762" s="2">
        <v>420</v>
      </c>
      <c r="H2762" s="2" t="s">
        <v>5089</v>
      </c>
    </row>
    <row r="2763" spans="1:8" s="6" customFormat="1" ht="10.95" customHeight="1" outlineLevel="5" x14ac:dyDescent="0.2">
      <c r="A2763" s="4" t="s">
        <v>2043</v>
      </c>
      <c r="B2763" s="5" t="s">
        <v>2708</v>
      </c>
      <c r="C2763" s="7"/>
      <c r="D2763" s="7" t="s">
        <v>2761</v>
      </c>
      <c r="E2763" s="4" t="s">
        <v>2043</v>
      </c>
      <c r="F2763" s="5" t="s">
        <v>2708</v>
      </c>
      <c r="G2763" s="2">
        <v>330</v>
      </c>
      <c r="H2763" s="2" t="s">
        <v>5089</v>
      </c>
    </row>
    <row r="2764" spans="1:8" s="6" customFormat="1" ht="10.95" customHeight="1" outlineLevel="5" x14ac:dyDescent="0.2">
      <c r="A2764" s="4" t="s">
        <v>2043</v>
      </c>
      <c r="B2764" s="5" t="s">
        <v>2708</v>
      </c>
      <c r="C2764" s="7"/>
      <c r="D2764" s="7" t="s">
        <v>2762</v>
      </c>
      <c r="E2764" s="4" t="s">
        <v>2043</v>
      </c>
      <c r="F2764" s="5" t="s">
        <v>2708</v>
      </c>
      <c r="G2764" s="2">
        <v>925.92124999999999</v>
      </c>
      <c r="H2764" s="2" t="s">
        <v>5089</v>
      </c>
    </row>
    <row r="2765" spans="1:8" s="6" customFormat="1" ht="10.95" customHeight="1" outlineLevel="5" x14ac:dyDescent="0.2">
      <c r="A2765" s="4" t="s">
        <v>2043</v>
      </c>
      <c r="B2765" s="5" t="s">
        <v>2708</v>
      </c>
      <c r="C2765" s="7"/>
      <c r="D2765" s="7" t="s">
        <v>2763</v>
      </c>
      <c r="E2765" s="4" t="s">
        <v>2043</v>
      </c>
      <c r="F2765" s="5" t="s">
        <v>2708</v>
      </c>
      <c r="G2765" s="2">
        <v>771.6013333333334</v>
      </c>
      <c r="H2765" s="2" t="s">
        <v>5089</v>
      </c>
    </row>
    <row r="2766" spans="1:8" s="6" customFormat="1" ht="10.95" customHeight="1" outlineLevel="5" x14ac:dyDescent="0.2">
      <c r="A2766" s="4" t="s">
        <v>2043</v>
      </c>
      <c r="B2766" s="5" t="s">
        <v>2708</v>
      </c>
      <c r="C2766" s="7"/>
      <c r="D2766" s="7" t="s">
        <v>2764</v>
      </c>
      <c r="E2766" s="4" t="s">
        <v>2043</v>
      </c>
      <c r="F2766" s="5" t="s">
        <v>2708</v>
      </c>
      <c r="G2766" s="2">
        <v>694.44074999999998</v>
      </c>
      <c r="H2766" s="2" t="s">
        <v>5089</v>
      </c>
    </row>
    <row r="2767" spans="1:8" s="6" customFormat="1" ht="10.95" customHeight="1" outlineLevel="5" collapsed="1" x14ac:dyDescent="0.2">
      <c r="A2767" s="4" t="s">
        <v>2043</v>
      </c>
      <c r="B2767" s="5" t="s">
        <v>2708</v>
      </c>
      <c r="C2767" s="7"/>
      <c r="D2767" s="7" t="s">
        <v>2765</v>
      </c>
      <c r="E2767" s="4" t="s">
        <v>2043</v>
      </c>
      <c r="F2767" s="5" t="s">
        <v>2708</v>
      </c>
      <c r="G2767" s="2">
        <v>526.154</v>
      </c>
      <c r="H2767" s="2" t="s">
        <v>5089</v>
      </c>
    </row>
    <row r="2768" spans="1:8" s="6" customFormat="1" ht="10.95" customHeight="1" outlineLevel="4" x14ac:dyDescent="0.2">
      <c r="A2768" s="4" t="s">
        <v>2043</v>
      </c>
      <c r="B2768" s="5" t="s">
        <v>2708</v>
      </c>
      <c r="C2768" s="7"/>
      <c r="D2768" s="7" t="s">
        <v>2766</v>
      </c>
      <c r="E2768" s="4" t="s">
        <v>2043</v>
      </c>
      <c r="F2768" s="5" t="s">
        <v>2708</v>
      </c>
      <c r="G2768" s="2">
        <v>81.22</v>
      </c>
      <c r="H2768" s="2" t="s">
        <v>5089</v>
      </c>
    </row>
    <row r="2769" spans="1:8" s="6" customFormat="1" ht="10.95" customHeight="1" outlineLevel="4" x14ac:dyDescent="0.2">
      <c r="A2769" s="4" t="s">
        <v>2043</v>
      </c>
      <c r="B2769" s="5" t="s">
        <v>2708</v>
      </c>
      <c r="C2769" s="7"/>
      <c r="D2769" s="7" t="s">
        <v>2767</v>
      </c>
      <c r="E2769" s="4" t="s">
        <v>2043</v>
      </c>
      <c r="F2769" s="5" t="s">
        <v>2708</v>
      </c>
      <c r="G2769" s="2">
        <v>130</v>
      </c>
      <c r="H2769" s="2" t="s">
        <v>5089</v>
      </c>
    </row>
    <row r="2770" spans="1:8" s="6" customFormat="1" ht="10.95" customHeight="1" outlineLevel="4" x14ac:dyDescent="0.2">
      <c r="A2770" s="4" t="s">
        <v>2043</v>
      </c>
      <c r="B2770" s="5" t="s">
        <v>2708</v>
      </c>
      <c r="C2770" s="7"/>
      <c r="D2770" s="7" t="s">
        <v>2768</v>
      </c>
      <c r="E2770" s="4" t="s">
        <v>2043</v>
      </c>
      <c r="F2770" s="5" t="s">
        <v>2708</v>
      </c>
      <c r="G2770" s="2">
        <v>50</v>
      </c>
      <c r="H2770" s="2" t="s">
        <v>5089</v>
      </c>
    </row>
    <row r="2771" spans="1:8" s="6" customFormat="1" ht="10.95" hidden="1" customHeight="1" outlineLevel="4" x14ac:dyDescent="0.2">
      <c r="A2771" s="4" t="s">
        <v>2043</v>
      </c>
      <c r="B2771" s="5" t="s">
        <v>2769</v>
      </c>
      <c r="C2771" s="5" t="s">
        <v>2769</v>
      </c>
      <c r="D2771" s="5"/>
      <c r="E2771" s="4" t="s">
        <v>2043</v>
      </c>
      <c r="F2771" s="5" t="s">
        <v>2769</v>
      </c>
      <c r="G2771" s="2" t="e">
        <v>#N/A</v>
      </c>
      <c r="H2771" s="2" t="s">
        <v>5089</v>
      </c>
    </row>
    <row r="2772" spans="1:8" s="6" customFormat="1" ht="10.95" customHeight="1" outlineLevel="5" x14ac:dyDescent="0.2">
      <c r="A2772" s="4" t="s">
        <v>2043</v>
      </c>
      <c r="B2772" s="5" t="s">
        <v>2769</v>
      </c>
      <c r="C2772" s="7"/>
      <c r="D2772" s="7" t="s">
        <v>2770</v>
      </c>
      <c r="E2772" s="4" t="s">
        <v>2043</v>
      </c>
      <c r="F2772" s="5" t="s">
        <v>2769</v>
      </c>
      <c r="G2772" s="2">
        <v>139.62033333333332</v>
      </c>
      <c r="H2772" s="2" t="s">
        <v>5089</v>
      </c>
    </row>
    <row r="2773" spans="1:8" s="6" customFormat="1" ht="10.95" customHeight="1" outlineLevel="5" x14ac:dyDescent="0.2">
      <c r="A2773" s="4" t="s">
        <v>2043</v>
      </c>
      <c r="B2773" s="5" t="s">
        <v>2769</v>
      </c>
      <c r="C2773" s="7"/>
      <c r="D2773" s="7" t="s">
        <v>2771</v>
      </c>
      <c r="E2773" s="4" t="s">
        <v>2043</v>
      </c>
      <c r="F2773" s="5" t="s">
        <v>2769</v>
      </c>
      <c r="G2773" s="2">
        <v>24.869523809523809</v>
      </c>
      <c r="H2773" s="2" t="s">
        <v>5089</v>
      </c>
    </row>
    <row r="2774" spans="1:8" s="6" customFormat="1" ht="10.95" customHeight="1" outlineLevel="5" x14ac:dyDescent="0.2">
      <c r="A2774" s="4" t="s">
        <v>2043</v>
      </c>
      <c r="B2774" s="5" t="s">
        <v>2769</v>
      </c>
      <c r="C2774" s="7"/>
      <c r="D2774" s="7" t="s">
        <v>2772</v>
      </c>
      <c r="E2774" s="4" t="s">
        <v>2043</v>
      </c>
      <c r="F2774" s="5" t="s">
        <v>2769</v>
      </c>
      <c r="G2774" s="2">
        <v>39.510833333333331</v>
      </c>
      <c r="H2774" s="2" t="s">
        <v>5089</v>
      </c>
    </row>
    <row r="2775" spans="1:8" s="6" customFormat="1" ht="10.95" customHeight="1" outlineLevel="5" collapsed="1" x14ac:dyDescent="0.2">
      <c r="A2775" s="4" t="s">
        <v>2043</v>
      </c>
      <c r="B2775" s="5" t="s">
        <v>2769</v>
      </c>
      <c r="C2775" s="7"/>
      <c r="D2775" s="7" t="s">
        <v>2773</v>
      </c>
      <c r="E2775" s="4" t="s">
        <v>2043</v>
      </c>
      <c r="F2775" s="5" t="s">
        <v>2769</v>
      </c>
      <c r="G2775" s="2">
        <v>89.127499999999998</v>
      </c>
      <c r="H2775" s="2" t="s">
        <v>5089</v>
      </c>
    </row>
    <row r="2776" spans="1:8" s="6" customFormat="1" ht="10.95" hidden="1" customHeight="1" outlineLevel="4" x14ac:dyDescent="0.2">
      <c r="A2776" s="4" t="s">
        <v>2043</v>
      </c>
      <c r="B2776" s="5" t="s">
        <v>2774</v>
      </c>
      <c r="C2776" s="5" t="s">
        <v>2774</v>
      </c>
      <c r="D2776" s="5"/>
      <c r="E2776" s="4" t="s">
        <v>2043</v>
      </c>
      <c r="F2776" s="5" t="s">
        <v>2774</v>
      </c>
      <c r="G2776" s="2" t="e">
        <v>#N/A</v>
      </c>
      <c r="H2776" s="2" t="s">
        <v>5089</v>
      </c>
    </row>
    <row r="2777" spans="1:8" s="6" customFormat="1" ht="10.95" customHeight="1" outlineLevel="5" x14ac:dyDescent="0.2">
      <c r="A2777" s="4" t="s">
        <v>2043</v>
      </c>
      <c r="B2777" s="5" t="s">
        <v>2774</v>
      </c>
      <c r="C2777" s="7"/>
      <c r="D2777" s="7" t="s">
        <v>2775</v>
      </c>
      <c r="E2777" s="4" t="s">
        <v>2043</v>
      </c>
      <c r="F2777" s="5" t="s">
        <v>2774</v>
      </c>
      <c r="G2777" s="2">
        <v>130</v>
      </c>
      <c r="H2777" s="2" t="s">
        <v>5089</v>
      </c>
    </row>
    <row r="2778" spans="1:8" s="6" customFormat="1" ht="22.95" customHeight="1" outlineLevel="5" collapsed="1" x14ac:dyDescent="0.2">
      <c r="A2778" s="4" t="s">
        <v>2043</v>
      </c>
      <c r="B2778" s="5" t="s">
        <v>2774</v>
      </c>
      <c r="C2778" s="7"/>
      <c r="D2778" s="7" t="s">
        <v>2776</v>
      </c>
      <c r="E2778" s="4" t="s">
        <v>2043</v>
      </c>
      <c r="F2778" s="5" t="s">
        <v>2774</v>
      </c>
      <c r="G2778" s="2">
        <v>501.60555555555555</v>
      </c>
      <c r="H2778" s="2" t="s">
        <v>5089</v>
      </c>
    </row>
    <row r="2779" spans="1:8" s="6" customFormat="1" ht="10.95" hidden="1" customHeight="1" outlineLevel="4" x14ac:dyDescent="0.2">
      <c r="A2779" s="4" t="s">
        <v>2043</v>
      </c>
      <c r="B2779" s="5" t="s">
        <v>2777</v>
      </c>
      <c r="C2779" s="5" t="s">
        <v>2777</v>
      </c>
      <c r="D2779" s="5"/>
      <c r="E2779" s="4" t="s">
        <v>2043</v>
      </c>
      <c r="F2779" s="5" t="s">
        <v>2777</v>
      </c>
      <c r="G2779" s="2" t="e">
        <v>#N/A</v>
      </c>
      <c r="H2779" s="2" t="s">
        <v>5089</v>
      </c>
    </row>
    <row r="2780" spans="1:8" s="6" customFormat="1" ht="10.95" customHeight="1" outlineLevel="5" x14ac:dyDescent="0.2">
      <c r="A2780" s="4" t="s">
        <v>2043</v>
      </c>
      <c r="B2780" s="5" t="s">
        <v>2777</v>
      </c>
      <c r="C2780" s="7"/>
      <c r="D2780" s="7" t="s">
        <v>2778</v>
      </c>
      <c r="E2780" s="4" t="s">
        <v>2043</v>
      </c>
      <c r="F2780" s="5" t="s">
        <v>2777</v>
      </c>
      <c r="G2780" s="2">
        <v>438.49835443037978</v>
      </c>
      <c r="H2780" s="2" t="s">
        <v>5089</v>
      </c>
    </row>
    <row r="2781" spans="1:8" s="6" customFormat="1" ht="10.95" customHeight="1" outlineLevel="5" x14ac:dyDescent="0.2">
      <c r="A2781" s="4" t="s">
        <v>2043</v>
      </c>
      <c r="B2781" s="5" t="s">
        <v>2777</v>
      </c>
      <c r="C2781" s="7"/>
      <c r="D2781" s="7" t="s">
        <v>2779</v>
      </c>
      <c r="E2781" s="4" t="s">
        <v>2043</v>
      </c>
      <c r="F2781" s="5" t="s">
        <v>2777</v>
      </c>
      <c r="G2781" s="2">
        <v>1103.2643396226415</v>
      </c>
      <c r="H2781" s="2" t="s">
        <v>5089</v>
      </c>
    </row>
    <row r="2782" spans="1:8" s="6" customFormat="1" ht="10.95" customHeight="1" outlineLevel="5" x14ac:dyDescent="0.2">
      <c r="A2782" s="4" t="s">
        <v>2043</v>
      </c>
      <c r="B2782" s="5" t="s">
        <v>2777</v>
      </c>
      <c r="C2782" s="7"/>
      <c r="D2782" s="7" t="s">
        <v>2780</v>
      </c>
      <c r="E2782" s="4" t="s">
        <v>2043</v>
      </c>
      <c r="F2782" s="5" t="s">
        <v>2777</v>
      </c>
      <c r="G2782" s="2">
        <v>515.27266666666662</v>
      </c>
      <c r="H2782" s="2" t="s">
        <v>5089</v>
      </c>
    </row>
    <row r="2783" spans="1:8" s="6" customFormat="1" ht="10.95" customHeight="1" outlineLevel="5" x14ac:dyDescent="0.2">
      <c r="A2783" s="4" t="s">
        <v>2043</v>
      </c>
      <c r="B2783" s="5" t="s">
        <v>2777</v>
      </c>
      <c r="C2783" s="7"/>
      <c r="D2783" s="7" t="s">
        <v>2781</v>
      </c>
      <c r="E2783" s="4" t="s">
        <v>2043</v>
      </c>
      <c r="F2783" s="5" t="s">
        <v>2777</v>
      </c>
      <c r="G2783" s="2">
        <v>484</v>
      </c>
      <c r="H2783" s="2" t="s">
        <v>5089</v>
      </c>
    </row>
    <row r="2784" spans="1:8" s="6" customFormat="1" ht="10.95" customHeight="1" outlineLevel="5" x14ac:dyDescent="0.2">
      <c r="A2784" s="4" t="s">
        <v>2043</v>
      </c>
      <c r="B2784" s="5" t="s">
        <v>2777</v>
      </c>
      <c r="C2784" s="7"/>
      <c r="D2784" s="7" t="s">
        <v>2782</v>
      </c>
      <c r="E2784" s="4" t="s">
        <v>2043</v>
      </c>
      <c r="F2784" s="5" t="s">
        <v>2777</v>
      </c>
      <c r="G2784" s="2">
        <v>1043.2936363636363</v>
      </c>
      <c r="H2784" s="2" t="s">
        <v>5089</v>
      </c>
    </row>
    <row r="2785" spans="1:8" s="6" customFormat="1" ht="10.95" customHeight="1" outlineLevel="5" x14ac:dyDescent="0.2">
      <c r="A2785" s="4" t="s">
        <v>2043</v>
      </c>
      <c r="B2785" s="5" t="s">
        <v>2777</v>
      </c>
      <c r="C2785" s="7"/>
      <c r="D2785" s="7" t="s">
        <v>2783</v>
      </c>
      <c r="E2785" s="4" t="s">
        <v>2043</v>
      </c>
      <c r="F2785" s="5" t="s">
        <v>2777</v>
      </c>
      <c r="G2785" s="2">
        <v>518.00133333333338</v>
      </c>
      <c r="H2785" s="2" t="s">
        <v>5089</v>
      </c>
    </row>
    <row r="2786" spans="1:8" s="6" customFormat="1" ht="10.95" customHeight="1" outlineLevel="5" x14ac:dyDescent="0.2">
      <c r="A2786" s="4" t="s">
        <v>2043</v>
      </c>
      <c r="B2786" s="5" t="s">
        <v>2777</v>
      </c>
      <c r="C2786" s="7"/>
      <c r="D2786" s="7" t="s">
        <v>2784</v>
      </c>
      <c r="E2786" s="4" t="s">
        <v>2043</v>
      </c>
      <c r="F2786" s="5" t="s">
        <v>2777</v>
      </c>
      <c r="G2786" s="2">
        <v>374</v>
      </c>
      <c r="H2786" s="2" t="s">
        <v>5089</v>
      </c>
    </row>
    <row r="2787" spans="1:8" s="6" customFormat="1" ht="10.95" customHeight="1" outlineLevel="5" x14ac:dyDescent="0.2">
      <c r="A2787" s="4" t="s">
        <v>2043</v>
      </c>
      <c r="B2787" s="5" t="s">
        <v>2777</v>
      </c>
      <c r="C2787" s="7"/>
      <c r="D2787" s="7" t="s">
        <v>2785</v>
      </c>
      <c r="E2787" s="4" t="s">
        <v>2043</v>
      </c>
      <c r="F2787" s="5" t="s">
        <v>2777</v>
      </c>
      <c r="G2787" s="2">
        <v>110</v>
      </c>
      <c r="H2787" s="2" t="s">
        <v>5089</v>
      </c>
    </row>
    <row r="2788" spans="1:8" s="6" customFormat="1" ht="10.95" customHeight="1" outlineLevel="5" x14ac:dyDescent="0.2">
      <c r="A2788" s="4" t="s">
        <v>2043</v>
      </c>
      <c r="B2788" s="5" t="s">
        <v>2777</v>
      </c>
      <c r="C2788" s="7"/>
      <c r="D2788" s="7" t="s">
        <v>2786</v>
      </c>
      <c r="E2788" s="4" t="s">
        <v>2043</v>
      </c>
      <c r="F2788" s="5" t="s">
        <v>2777</v>
      </c>
      <c r="G2788" s="2">
        <v>30</v>
      </c>
      <c r="H2788" s="2" t="s">
        <v>5089</v>
      </c>
    </row>
    <row r="2789" spans="1:8" s="6" customFormat="1" ht="10.95" customHeight="1" outlineLevel="5" x14ac:dyDescent="0.2">
      <c r="A2789" s="4" t="s">
        <v>2043</v>
      </c>
      <c r="B2789" s="5" t="s">
        <v>2777</v>
      </c>
      <c r="C2789" s="7"/>
      <c r="D2789" s="7" t="s">
        <v>2787</v>
      </c>
      <c r="E2789" s="4" t="s">
        <v>2043</v>
      </c>
      <c r="F2789" s="5" t="s">
        <v>2777</v>
      </c>
      <c r="G2789" s="2">
        <v>30</v>
      </c>
      <c r="H2789" s="2" t="s">
        <v>5089</v>
      </c>
    </row>
    <row r="2790" spans="1:8" s="6" customFormat="1" ht="10.95" customHeight="1" outlineLevel="5" x14ac:dyDescent="0.2">
      <c r="A2790" s="4" t="s">
        <v>2043</v>
      </c>
      <c r="B2790" s="5" t="s">
        <v>2777</v>
      </c>
      <c r="C2790" s="7"/>
      <c r="D2790" s="7" t="s">
        <v>2788</v>
      </c>
      <c r="E2790" s="4" t="s">
        <v>2043</v>
      </c>
      <c r="F2790" s="5" t="s">
        <v>2777</v>
      </c>
      <c r="G2790" s="2">
        <v>161.61833333333334</v>
      </c>
      <c r="H2790" s="2" t="s">
        <v>5089</v>
      </c>
    </row>
    <row r="2791" spans="1:8" s="6" customFormat="1" ht="10.95" customHeight="1" outlineLevel="5" x14ac:dyDescent="0.2">
      <c r="A2791" s="4" t="s">
        <v>2043</v>
      </c>
      <c r="B2791" s="5" t="s">
        <v>2777</v>
      </c>
      <c r="C2791" s="7"/>
      <c r="D2791" s="7" t="s">
        <v>2789</v>
      </c>
      <c r="E2791" s="4" t="s">
        <v>2043</v>
      </c>
      <c r="F2791" s="5" t="s">
        <v>2777</v>
      </c>
      <c r="G2791" s="2">
        <v>427.82</v>
      </c>
      <c r="H2791" s="2" t="s">
        <v>5089</v>
      </c>
    </row>
    <row r="2792" spans="1:8" s="6" customFormat="1" ht="10.95" customHeight="1" outlineLevel="5" x14ac:dyDescent="0.2">
      <c r="A2792" s="4" t="s">
        <v>2043</v>
      </c>
      <c r="B2792" s="5" t="s">
        <v>2777</v>
      </c>
      <c r="C2792" s="7"/>
      <c r="D2792" s="7" t="s">
        <v>2790</v>
      </c>
      <c r="E2792" s="4" t="s">
        <v>2043</v>
      </c>
      <c r="F2792" s="5" t="s">
        <v>2777</v>
      </c>
      <c r="G2792" s="2">
        <v>298.00833333333333</v>
      </c>
      <c r="H2792" s="2" t="s">
        <v>5089</v>
      </c>
    </row>
    <row r="2793" spans="1:8" s="6" customFormat="1" ht="10.95" customHeight="1" outlineLevel="5" x14ac:dyDescent="0.2">
      <c r="A2793" s="4" t="s">
        <v>2043</v>
      </c>
      <c r="B2793" s="5" t="s">
        <v>2777</v>
      </c>
      <c r="C2793" s="7"/>
      <c r="D2793" s="7" t="s">
        <v>2791</v>
      </c>
      <c r="E2793" s="4" t="s">
        <v>2043</v>
      </c>
      <c r="F2793" s="5" t="s">
        <v>2777</v>
      </c>
      <c r="G2793" s="2">
        <v>1182.88375</v>
      </c>
      <c r="H2793" s="2" t="s">
        <v>5089</v>
      </c>
    </row>
    <row r="2794" spans="1:8" s="6" customFormat="1" ht="10.95" customHeight="1" outlineLevel="5" x14ac:dyDescent="0.2">
      <c r="A2794" s="4" t="s">
        <v>2043</v>
      </c>
      <c r="B2794" s="5" t="s">
        <v>2777</v>
      </c>
      <c r="C2794" s="7"/>
      <c r="D2794" s="7" t="s">
        <v>2792</v>
      </c>
      <c r="E2794" s="4" t="s">
        <v>2043</v>
      </c>
      <c r="F2794" s="5" t="s">
        <v>2777</v>
      </c>
      <c r="G2794" s="2">
        <v>272.21677419354836</v>
      </c>
      <c r="H2794" s="2" t="s">
        <v>5089</v>
      </c>
    </row>
    <row r="2795" spans="1:8" s="6" customFormat="1" ht="10.95" customHeight="1" outlineLevel="5" x14ac:dyDescent="0.2">
      <c r="A2795" s="4" t="s">
        <v>2043</v>
      </c>
      <c r="B2795" s="5" t="s">
        <v>2777</v>
      </c>
      <c r="C2795" s="7"/>
      <c r="D2795" s="7" t="s">
        <v>2793</v>
      </c>
      <c r="E2795" s="4" t="s">
        <v>2043</v>
      </c>
      <c r="F2795" s="5" t="s">
        <v>2777</v>
      </c>
      <c r="G2795" s="2">
        <v>503.02499999999998</v>
      </c>
      <c r="H2795" s="2" t="s">
        <v>5089</v>
      </c>
    </row>
    <row r="2796" spans="1:8" s="6" customFormat="1" ht="10.95" customHeight="1" outlineLevel="5" x14ac:dyDescent="0.2">
      <c r="A2796" s="4" t="s">
        <v>2043</v>
      </c>
      <c r="B2796" s="5" t="s">
        <v>2777</v>
      </c>
      <c r="C2796" s="7"/>
      <c r="D2796" s="7" t="s">
        <v>2794</v>
      </c>
      <c r="E2796" s="4" t="s">
        <v>2043</v>
      </c>
      <c r="F2796" s="5" t="s">
        <v>2777</v>
      </c>
      <c r="G2796" s="2">
        <v>1388.8819047619047</v>
      </c>
      <c r="H2796" s="2" t="s">
        <v>5089</v>
      </c>
    </row>
    <row r="2797" spans="1:8" s="6" customFormat="1" ht="10.95" customHeight="1" outlineLevel="5" x14ac:dyDescent="0.2">
      <c r="A2797" s="4" t="s">
        <v>2043</v>
      </c>
      <c r="B2797" s="5" t="s">
        <v>2777</v>
      </c>
      <c r="C2797" s="7"/>
      <c r="D2797" s="7" t="s">
        <v>2795</v>
      </c>
      <c r="E2797" s="4" t="s">
        <v>2043</v>
      </c>
      <c r="F2797" s="5" t="s">
        <v>2777</v>
      </c>
      <c r="G2797" s="2">
        <v>911.49714285714288</v>
      </c>
      <c r="H2797" s="2" t="s">
        <v>5089</v>
      </c>
    </row>
    <row r="2798" spans="1:8" s="6" customFormat="1" ht="10.95" customHeight="1" outlineLevel="5" x14ac:dyDescent="0.2">
      <c r="A2798" s="4" t="s">
        <v>2043</v>
      </c>
      <c r="B2798" s="5" t="s">
        <v>2777</v>
      </c>
      <c r="C2798" s="7"/>
      <c r="D2798" s="7" t="s">
        <v>2796</v>
      </c>
      <c r="E2798" s="4" t="s">
        <v>2043</v>
      </c>
      <c r="F2798" s="5" t="s">
        <v>2777</v>
      </c>
      <c r="G2798" s="2">
        <v>1545.8176923076924</v>
      </c>
      <c r="H2798" s="2" t="s">
        <v>5089</v>
      </c>
    </row>
    <row r="2799" spans="1:8" s="6" customFormat="1" ht="10.95" customHeight="1" outlineLevel="5" x14ac:dyDescent="0.2">
      <c r="A2799" s="4" t="s">
        <v>2043</v>
      </c>
      <c r="B2799" s="5" t="s">
        <v>2777</v>
      </c>
      <c r="C2799" s="7"/>
      <c r="D2799" s="7" t="s">
        <v>2797</v>
      </c>
      <c r="E2799" s="4" t="s">
        <v>2043</v>
      </c>
      <c r="F2799" s="5" t="s">
        <v>2777</v>
      </c>
      <c r="G2799" s="2">
        <v>3698.7966666666666</v>
      </c>
      <c r="H2799" s="2" t="s">
        <v>5089</v>
      </c>
    </row>
    <row r="2800" spans="1:8" s="6" customFormat="1" ht="10.95" customHeight="1" outlineLevel="5" x14ac:dyDescent="0.2">
      <c r="A2800" s="4" t="s">
        <v>2043</v>
      </c>
      <c r="B2800" s="5" t="s">
        <v>2777</v>
      </c>
      <c r="C2800" s="7"/>
      <c r="D2800" s="7" t="s">
        <v>2798</v>
      </c>
      <c r="E2800" s="4" t="s">
        <v>2043</v>
      </c>
      <c r="F2800" s="5" t="s">
        <v>2777</v>
      </c>
      <c r="G2800" s="2">
        <v>744.64641711229945</v>
      </c>
      <c r="H2800" s="2" t="s">
        <v>5089</v>
      </c>
    </row>
    <row r="2801" spans="1:8" s="6" customFormat="1" ht="10.95" customHeight="1" outlineLevel="5" x14ac:dyDescent="0.2">
      <c r="A2801" s="4" t="s">
        <v>2043</v>
      </c>
      <c r="B2801" s="5" t="s">
        <v>2777</v>
      </c>
      <c r="C2801" s="7"/>
      <c r="D2801" s="7" t="s">
        <v>2799</v>
      </c>
      <c r="E2801" s="4" t="s">
        <v>2043</v>
      </c>
      <c r="F2801" s="5" t="s">
        <v>2777</v>
      </c>
      <c r="G2801" s="2">
        <v>682.70836538461538</v>
      </c>
      <c r="H2801" s="2" t="s">
        <v>5089</v>
      </c>
    </row>
    <row r="2802" spans="1:8" s="6" customFormat="1" ht="10.95" customHeight="1" outlineLevel="5" x14ac:dyDescent="0.2">
      <c r="A2802" s="4" t="s">
        <v>2043</v>
      </c>
      <c r="B2802" s="5" t="s">
        <v>2777</v>
      </c>
      <c r="C2802" s="7"/>
      <c r="D2802" s="7" t="s">
        <v>2800</v>
      </c>
      <c r="E2802" s="4" t="s">
        <v>2043</v>
      </c>
      <c r="F2802" s="5" t="s">
        <v>2777</v>
      </c>
      <c r="G2802" s="2">
        <v>672.4854337899543</v>
      </c>
      <c r="H2802" s="2" t="s">
        <v>5089</v>
      </c>
    </row>
    <row r="2803" spans="1:8" s="6" customFormat="1" ht="10.95" customHeight="1" outlineLevel="5" x14ac:dyDescent="0.2">
      <c r="A2803" s="4" t="s">
        <v>2043</v>
      </c>
      <c r="B2803" s="5" t="s">
        <v>2777</v>
      </c>
      <c r="C2803" s="7"/>
      <c r="D2803" s="7" t="s">
        <v>2801</v>
      </c>
      <c r="E2803" s="4" t="s">
        <v>2043</v>
      </c>
      <c r="F2803" s="5" t="s">
        <v>2777</v>
      </c>
      <c r="G2803" s="2">
        <v>748.56497461928927</v>
      </c>
      <c r="H2803" s="2" t="s">
        <v>5089</v>
      </c>
    </row>
    <row r="2804" spans="1:8" ht="10.95" hidden="1" customHeight="1" outlineLevel="3" x14ac:dyDescent="0.2">
      <c r="A2804" s="4" t="s">
        <v>2043</v>
      </c>
      <c r="B2804" s="5" t="s">
        <v>2802</v>
      </c>
      <c r="C2804" s="5" t="s">
        <v>2802</v>
      </c>
      <c r="D2804" s="5"/>
      <c r="E2804" s="4" t="s">
        <v>2043</v>
      </c>
      <c r="F2804" s="5" t="s">
        <v>2802</v>
      </c>
      <c r="G2804" s="2" t="e">
        <v>#N/A</v>
      </c>
      <c r="H2804" s="2" t="s">
        <v>5089</v>
      </c>
    </row>
    <row r="2805" spans="1:8" s="6" customFormat="1" ht="22.95" customHeight="1" outlineLevel="4" x14ac:dyDescent="0.2">
      <c r="A2805" s="4" t="s">
        <v>2043</v>
      </c>
      <c r="B2805" s="5" t="s">
        <v>2802</v>
      </c>
      <c r="C2805" s="7"/>
      <c r="D2805" s="7" t="s">
        <v>2803</v>
      </c>
      <c r="E2805" s="4" t="s">
        <v>2043</v>
      </c>
      <c r="F2805" s="5" t="s">
        <v>2802</v>
      </c>
      <c r="G2805" s="2">
        <v>306.0365654648956</v>
      </c>
      <c r="H2805" s="2" t="s">
        <v>5089</v>
      </c>
    </row>
    <row r="2806" spans="1:8" s="6" customFormat="1" ht="34.950000000000003" customHeight="1" outlineLevel="4" x14ac:dyDescent="0.2">
      <c r="A2806" s="4" t="s">
        <v>2043</v>
      </c>
      <c r="B2806" s="5" t="s">
        <v>2802</v>
      </c>
      <c r="C2806" s="7"/>
      <c r="D2806" s="7" t="s">
        <v>2804</v>
      </c>
      <c r="E2806" s="4" t="s">
        <v>2043</v>
      </c>
      <c r="F2806" s="5" t="s">
        <v>2802</v>
      </c>
      <c r="G2806" s="2">
        <v>2605.7142857142858</v>
      </c>
      <c r="H2806" s="2" t="s">
        <v>5089</v>
      </c>
    </row>
    <row r="2807" spans="1:8" s="6" customFormat="1" ht="10.95" customHeight="1" outlineLevel="4" x14ac:dyDescent="0.2">
      <c r="A2807" s="4" t="s">
        <v>2043</v>
      </c>
      <c r="B2807" s="5" t="s">
        <v>2802</v>
      </c>
      <c r="C2807" s="7"/>
      <c r="D2807" s="7" t="s">
        <v>2805</v>
      </c>
      <c r="E2807" s="4" t="s">
        <v>2043</v>
      </c>
      <c r="F2807" s="5" t="s">
        <v>2802</v>
      </c>
      <c r="G2807" s="2">
        <v>151.2506976744186</v>
      </c>
      <c r="H2807" s="2" t="s">
        <v>5089</v>
      </c>
    </row>
    <row r="2808" spans="1:8" s="6" customFormat="1" ht="34.950000000000003" customHeight="1" outlineLevel="4" x14ac:dyDescent="0.2">
      <c r="A2808" s="4" t="s">
        <v>2043</v>
      </c>
      <c r="B2808" s="5" t="s">
        <v>2802</v>
      </c>
      <c r="C2808" s="7"/>
      <c r="D2808" s="7" t="s">
        <v>2806</v>
      </c>
      <c r="E2808" s="4" t="s">
        <v>2043</v>
      </c>
      <c r="F2808" s="5" t="s">
        <v>2802</v>
      </c>
      <c r="G2808" s="2">
        <v>1497.8333333333333</v>
      </c>
      <c r="H2808" s="2" t="s">
        <v>5089</v>
      </c>
    </row>
    <row r="2809" spans="1:8" s="6" customFormat="1" ht="34.950000000000003" customHeight="1" outlineLevel="4" x14ac:dyDescent="0.2">
      <c r="A2809" s="4" t="s">
        <v>2043</v>
      </c>
      <c r="B2809" s="5" t="s">
        <v>2802</v>
      </c>
      <c r="C2809" s="7"/>
      <c r="D2809" s="7" t="s">
        <v>2807</v>
      </c>
      <c r="E2809" s="4" t="s">
        <v>2043</v>
      </c>
      <c r="F2809" s="5" t="s">
        <v>2802</v>
      </c>
      <c r="G2809" s="2">
        <v>3195</v>
      </c>
      <c r="H2809" s="2" t="s">
        <v>5089</v>
      </c>
    </row>
    <row r="2810" spans="1:8" s="6" customFormat="1" ht="34.950000000000003" customHeight="1" outlineLevel="4" x14ac:dyDescent="0.2">
      <c r="A2810" s="4" t="s">
        <v>2043</v>
      </c>
      <c r="B2810" s="5" t="s">
        <v>2802</v>
      </c>
      <c r="C2810" s="7"/>
      <c r="D2810" s="7" t="s">
        <v>2808</v>
      </c>
      <c r="E2810" s="4" t="s">
        <v>2043</v>
      </c>
      <c r="F2810" s="5" t="s">
        <v>2802</v>
      </c>
      <c r="G2810" s="2">
        <v>2478</v>
      </c>
      <c r="H2810" s="2" t="s">
        <v>5089</v>
      </c>
    </row>
    <row r="2811" spans="1:8" s="6" customFormat="1" ht="34.950000000000003" customHeight="1" outlineLevel="4" x14ac:dyDescent="0.2">
      <c r="A2811" s="4" t="s">
        <v>2043</v>
      </c>
      <c r="B2811" s="5" t="s">
        <v>2802</v>
      </c>
      <c r="C2811" s="7"/>
      <c r="D2811" s="7" t="s">
        <v>2809</v>
      </c>
      <c r="E2811" s="4" t="s">
        <v>2043</v>
      </c>
      <c r="F2811" s="5" t="s">
        <v>2802</v>
      </c>
      <c r="G2811" s="2">
        <v>3101.5</v>
      </c>
      <c r="H2811" s="2" t="s">
        <v>5089</v>
      </c>
    </row>
    <row r="2812" spans="1:8" s="6" customFormat="1" ht="10.95" customHeight="1" outlineLevel="4" x14ac:dyDescent="0.2">
      <c r="A2812" s="4" t="s">
        <v>2043</v>
      </c>
      <c r="B2812" s="5" t="s">
        <v>2802</v>
      </c>
      <c r="C2812" s="7"/>
      <c r="D2812" s="7" t="s">
        <v>2810</v>
      </c>
      <c r="E2812" s="4" t="s">
        <v>2043</v>
      </c>
      <c r="F2812" s="5" t="s">
        <v>2802</v>
      </c>
      <c r="G2812" s="2">
        <v>216</v>
      </c>
      <c r="H2812" s="2" t="s">
        <v>5089</v>
      </c>
    </row>
    <row r="2813" spans="1:8" s="6" customFormat="1" ht="10.95" customHeight="1" outlineLevel="4" x14ac:dyDescent="0.2">
      <c r="A2813" s="4" t="s">
        <v>2043</v>
      </c>
      <c r="B2813" s="5" t="s">
        <v>2802</v>
      </c>
      <c r="C2813" s="7"/>
      <c r="D2813" s="7" t="s">
        <v>2811</v>
      </c>
      <c r="E2813" s="4" t="s">
        <v>2043</v>
      </c>
      <c r="F2813" s="5" t="s">
        <v>2802</v>
      </c>
      <c r="G2813" s="2">
        <v>489</v>
      </c>
      <c r="H2813" s="2" t="s">
        <v>5089</v>
      </c>
    </row>
    <row r="2814" spans="1:8" s="6" customFormat="1" ht="10.95" customHeight="1" outlineLevel="4" x14ac:dyDescent="0.2">
      <c r="A2814" s="4" t="s">
        <v>2043</v>
      </c>
      <c r="B2814" s="5" t="s">
        <v>2802</v>
      </c>
      <c r="C2814" s="7"/>
      <c r="D2814" s="7" t="s">
        <v>2812</v>
      </c>
      <c r="E2814" s="4" t="s">
        <v>2043</v>
      </c>
      <c r="F2814" s="5" t="s">
        <v>2802</v>
      </c>
      <c r="G2814" s="2">
        <v>198</v>
      </c>
      <c r="H2814" s="2" t="s">
        <v>5089</v>
      </c>
    </row>
    <row r="2815" spans="1:8" ht="10.95" hidden="1" customHeight="1" outlineLevel="3" x14ac:dyDescent="0.2">
      <c r="A2815" s="4" t="s">
        <v>2043</v>
      </c>
      <c r="B2815" s="5" t="s">
        <v>794</v>
      </c>
      <c r="C2815" s="5" t="s">
        <v>794</v>
      </c>
      <c r="D2815" s="5"/>
      <c r="E2815" s="4" t="s">
        <v>2043</v>
      </c>
      <c r="F2815" s="5" t="s">
        <v>5113</v>
      </c>
      <c r="G2815" s="2" t="e">
        <v>#N/A</v>
      </c>
      <c r="H2815" s="2" t="s">
        <v>5089</v>
      </c>
    </row>
    <row r="2816" spans="1:8" s="6" customFormat="1" ht="10.95" customHeight="1" outlineLevel="4" x14ac:dyDescent="0.2">
      <c r="A2816" s="4" t="s">
        <v>2043</v>
      </c>
      <c r="B2816" s="5" t="s">
        <v>794</v>
      </c>
      <c r="C2816" s="7"/>
      <c r="D2816" s="7" t="s">
        <v>2813</v>
      </c>
      <c r="E2816" s="4" t="s">
        <v>2043</v>
      </c>
      <c r="F2816" s="5" t="s">
        <v>5113</v>
      </c>
      <c r="G2816" s="2">
        <v>320</v>
      </c>
      <c r="H2816" s="2" t="s">
        <v>5089</v>
      </c>
    </row>
    <row r="2817" spans="1:8" s="6" customFormat="1" ht="10.95" customHeight="1" outlineLevel="4" x14ac:dyDescent="0.2">
      <c r="A2817" s="4" t="s">
        <v>2043</v>
      </c>
      <c r="B2817" s="5" t="s">
        <v>794</v>
      </c>
      <c r="C2817" s="7"/>
      <c r="D2817" s="7" t="s">
        <v>2814</v>
      </c>
      <c r="E2817" s="4" t="s">
        <v>2043</v>
      </c>
      <c r="F2817" s="5" t="s">
        <v>5113</v>
      </c>
      <c r="G2817" s="2">
        <v>42.83281887755102</v>
      </c>
      <c r="H2817" s="2" t="s">
        <v>5089</v>
      </c>
    </row>
    <row r="2818" spans="1:8" s="6" customFormat="1" ht="10.95" customHeight="1" outlineLevel="4" x14ac:dyDescent="0.2">
      <c r="A2818" s="4" t="s">
        <v>2043</v>
      </c>
      <c r="B2818" s="5" t="s">
        <v>794</v>
      </c>
      <c r="C2818" s="7"/>
      <c r="D2818" s="7" t="s">
        <v>2815</v>
      </c>
      <c r="E2818" s="4" t="s">
        <v>2043</v>
      </c>
      <c r="F2818" s="5" t="s">
        <v>5113</v>
      </c>
      <c r="G2818" s="2">
        <v>50</v>
      </c>
      <c r="H2818" s="2" t="s">
        <v>5089</v>
      </c>
    </row>
    <row r="2819" spans="1:8" s="6" customFormat="1" ht="10.95" customHeight="1" outlineLevel="4" x14ac:dyDescent="0.2">
      <c r="A2819" s="4" t="s">
        <v>2043</v>
      </c>
      <c r="B2819" s="5" t="s">
        <v>794</v>
      </c>
      <c r="C2819" s="7"/>
      <c r="D2819" s="7" t="s">
        <v>2816</v>
      </c>
      <c r="E2819" s="4" t="s">
        <v>2043</v>
      </c>
      <c r="F2819" s="5" t="s">
        <v>5113</v>
      </c>
      <c r="G2819" s="2">
        <v>186.72</v>
      </c>
      <c r="H2819" s="2" t="s">
        <v>5089</v>
      </c>
    </row>
    <row r="2820" spans="1:8" s="6" customFormat="1" ht="10.95" customHeight="1" outlineLevel="4" x14ac:dyDescent="0.2">
      <c r="A2820" s="4" t="s">
        <v>2043</v>
      </c>
      <c r="B2820" s="5" t="s">
        <v>794</v>
      </c>
      <c r="C2820" s="7"/>
      <c r="D2820" s="7" t="s">
        <v>2817</v>
      </c>
      <c r="E2820" s="4" t="s">
        <v>2043</v>
      </c>
      <c r="F2820" s="5" t="s">
        <v>5113</v>
      </c>
      <c r="G2820" s="2">
        <v>197.91429378531075</v>
      </c>
      <c r="H2820" s="2" t="s">
        <v>5089</v>
      </c>
    </row>
    <row r="2821" spans="1:8" s="6" customFormat="1" ht="10.95" customHeight="1" outlineLevel="4" x14ac:dyDescent="0.2">
      <c r="A2821" s="4" t="s">
        <v>2043</v>
      </c>
      <c r="B2821" s="5" t="s">
        <v>794</v>
      </c>
      <c r="C2821" s="7"/>
      <c r="D2821" s="7" t="s">
        <v>2818</v>
      </c>
      <c r="E2821" s="4" t="s">
        <v>2043</v>
      </c>
      <c r="F2821" s="5" t="s">
        <v>5113</v>
      </c>
      <c r="G2821" s="2">
        <v>50</v>
      </c>
      <c r="H2821" s="2" t="s">
        <v>5089</v>
      </c>
    </row>
    <row r="2822" spans="1:8" s="6" customFormat="1" ht="10.95" customHeight="1" outlineLevel="4" x14ac:dyDescent="0.2">
      <c r="A2822" s="4" t="s">
        <v>2043</v>
      </c>
      <c r="B2822" s="5" t="s">
        <v>794</v>
      </c>
      <c r="C2822" s="7"/>
      <c r="D2822" s="7" t="s">
        <v>2819</v>
      </c>
      <c r="E2822" s="4" t="s">
        <v>2043</v>
      </c>
      <c r="F2822" s="5" t="s">
        <v>5113</v>
      </c>
      <c r="G2822" s="2">
        <v>158.38999999999999</v>
      </c>
      <c r="H2822" s="2" t="s">
        <v>5089</v>
      </c>
    </row>
    <row r="2823" spans="1:8" s="6" customFormat="1" ht="10.95" customHeight="1" outlineLevel="4" x14ac:dyDescent="0.2">
      <c r="A2823" s="4" t="s">
        <v>2043</v>
      </c>
      <c r="B2823" s="5" t="s">
        <v>794</v>
      </c>
      <c r="C2823" s="7"/>
      <c r="D2823" s="7" t="s">
        <v>2820</v>
      </c>
      <c r="E2823" s="4" t="s">
        <v>2043</v>
      </c>
      <c r="F2823" s="5" t="s">
        <v>5113</v>
      </c>
      <c r="G2823" s="2">
        <v>89.59</v>
      </c>
      <c r="H2823" s="2" t="s">
        <v>5089</v>
      </c>
    </row>
    <row r="2824" spans="1:8" s="6" customFormat="1" ht="10.95" customHeight="1" outlineLevel="4" x14ac:dyDescent="0.2">
      <c r="A2824" s="4" t="s">
        <v>2043</v>
      </c>
      <c r="B2824" s="5" t="s">
        <v>794</v>
      </c>
      <c r="C2824" s="7"/>
      <c r="D2824" s="7" t="s">
        <v>2821</v>
      </c>
      <c r="E2824" s="4" t="s">
        <v>2043</v>
      </c>
      <c r="F2824" s="5" t="s">
        <v>5113</v>
      </c>
      <c r="G2824" s="2">
        <v>50</v>
      </c>
      <c r="H2824" s="2" t="s">
        <v>5089</v>
      </c>
    </row>
    <row r="2825" spans="1:8" s="6" customFormat="1" ht="10.95" customHeight="1" outlineLevel="4" x14ac:dyDescent="0.2">
      <c r="A2825" s="4" t="s">
        <v>2043</v>
      </c>
      <c r="B2825" s="5" t="s">
        <v>794</v>
      </c>
      <c r="C2825" s="7"/>
      <c r="D2825" s="7" t="s">
        <v>2822</v>
      </c>
      <c r="E2825" s="4" t="s">
        <v>2043</v>
      </c>
      <c r="F2825" s="5" t="s">
        <v>5113</v>
      </c>
      <c r="G2825" s="2">
        <v>110.26</v>
      </c>
      <c r="H2825" s="2" t="s">
        <v>5089</v>
      </c>
    </row>
    <row r="2826" spans="1:8" s="6" customFormat="1" ht="10.95" customHeight="1" outlineLevel="4" x14ac:dyDescent="0.2">
      <c r="A2826" s="4" t="s">
        <v>2043</v>
      </c>
      <c r="B2826" s="5" t="s">
        <v>794</v>
      </c>
      <c r="C2826" s="7"/>
      <c r="D2826" s="7" t="s">
        <v>2823</v>
      </c>
      <c r="E2826" s="4" t="s">
        <v>2043</v>
      </c>
      <c r="F2826" s="5" t="s">
        <v>5113</v>
      </c>
      <c r="G2826" s="2">
        <v>50</v>
      </c>
      <c r="H2826" s="2" t="s">
        <v>5089</v>
      </c>
    </row>
    <row r="2827" spans="1:8" s="6" customFormat="1" ht="10.95" customHeight="1" outlineLevel="4" x14ac:dyDescent="0.2">
      <c r="A2827" s="4" t="s">
        <v>2043</v>
      </c>
      <c r="B2827" s="5" t="s">
        <v>794</v>
      </c>
      <c r="C2827" s="7"/>
      <c r="D2827" s="7" t="s">
        <v>2824</v>
      </c>
      <c r="E2827" s="4" t="s">
        <v>2043</v>
      </c>
      <c r="F2827" s="5" t="s">
        <v>5113</v>
      </c>
      <c r="G2827" s="2">
        <v>50</v>
      </c>
      <c r="H2827" s="2" t="s">
        <v>5089</v>
      </c>
    </row>
    <row r="2828" spans="1:8" s="6" customFormat="1" ht="10.95" customHeight="1" outlineLevel="4" x14ac:dyDescent="0.2">
      <c r="A2828" s="4" t="s">
        <v>2043</v>
      </c>
      <c r="B2828" s="5" t="s">
        <v>794</v>
      </c>
      <c r="C2828" s="7"/>
      <c r="D2828" s="7" t="s">
        <v>2825</v>
      </c>
      <c r="E2828" s="4" t="s">
        <v>2043</v>
      </c>
      <c r="F2828" s="5" t="s">
        <v>5113</v>
      </c>
      <c r="G2828" s="2">
        <v>129.32</v>
      </c>
      <c r="H2828" s="2" t="s">
        <v>5089</v>
      </c>
    </row>
    <row r="2829" spans="1:8" s="6" customFormat="1" ht="10.95" customHeight="1" outlineLevel="4" x14ac:dyDescent="0.2">
      <c r="A2829" s="4" t="s">
        <v>2043</v>
      </c>
      <c r="B2829" s="5" t="s">
        <v>794</v>
      </c>
      <c r="C2829" s="7"/>
      <c r="D2829" s="7" t="s">
        <v>2826</v>
      </c>
      <c r="E2829" s="4" t="s">
        <v>2043</v>
      </c>
      <c r="F2829" s="5" t="s">
        <v>5113</v>
      </c>
      <c r="G2829" s="2">
        <v>50</v>
      </c>
      <c r="H2829" s="2" t="s">
        <v>5089</v>
      </c>
    </row>
    <row r="2830" spans="1:8" s="6" customFormat="1" ht="10.95" customHeight="1" outlineLevel="4" x14ac:dyDescent="0.2">
      <c r="A2830" s="4" t="s">
        <v>2043</v>
      </c>
      <c r="B2830" s="5" t="s">
        <v>794</v>
      </c>
      <c r="C2830" s="7"/>
      <c r="D2830" s="7" t="s">
        <v>2827</v>
      </c>
      <c r="E2830" s="4" t="s">
        <v>2043</v>
      </c>
      <c r="F2830" s="5" t="s">
        <v>5113</v>
      </c>
      <c r="G2830" s="2">
        <v>50</v>
      </c>
      <c r="H2830" s="2" t="s">
        <v>5089</v>
      </c>
    </row>
    <row r="2831" spans="1:8" s="6" customFormat="1" ht="10.95" customHeight="1" outlineLevel="4" x14ac:dyDescent="0.2">
      <c r="A2831" s="4" t="s">
        <v>2043</v>
      </c>
      <c r="B2831" s="5" t="s">
        <v>794</v>
      </c>
      <c r="C2831" s="7"/>
      <c r="D2831" s="7" t="s">
        <v>2828</v>
      </c>
      <c r="E2831" s="4" t="s">
        <v>2043</v>
      </c>
      <c r="F2831" s="5" t="s">
        <v>5113</v>
      </c>
      <c r="G2831" s="2">
        <v>50</v>
      </c>
      <c r="H2831" s="2" t="s">
        <v>5089</v>
      </c>
    </row>
    <row r="2832" spans="1:8" s="6" customFormat="1" ht="10.95" customHeight="1" outlineLevel="4" x14ac:dyDescent="0.2">
      <c r="A2832" s="4" t="s">
        <v>2043</v>
      </c>
      <c r="B2832" s="5" t="s">
        <v>794</v>
      </c>
      <c r="C2832" s="7"/>
      <c r="D2832" s="7" t="s">
        <v>2829</v>
      </c>
      <c r="E2832" s="4" t="s">
        <v>2043</v>
      </c>
      <c r="F2832" s="5" t="s">
        <v>5113</v>
      </c>
      <c r="G2832" s="2">
        <v>50</v>
      </c>
      <c r="H2832" s="2" t="s">
        <v>5089</v>
      </c>
    </row>
    <row r="2833" spans="1:8" s="6" customFormat="1" ht="10.95" customHeight="1" outlineLevel="4" x14ac:dyDescent="0.2">
      <c r="A2833" s="4" t="s">
        <v>2043</v>
      </c>
      <c r="B2833" s="5" t="s">
        <v>794</v>
      </c>
      <c r="C2833" s="7"/>
      <c r="D2833" s="7" t="s">
        <v>2830</v>
      </c>
      <c r="E2833" s="4" t="s">
        <v>2043</v>
      </c>
      <c r="F2833" s="5" t="s">
        <v>5113</v>
      </c>
      <c r="G2833" s="2">
        <v>50</v>
      </c>
      <c r="H2833" s="2" t="s">
        <v>5089</v>
      </c>
    </row>
    <row r="2834" spans="1:8" s="6" customFormat="1" ht="10.95" customHeight="1" outlineLevel="4" x14ac:dyDescent="0.2">
      <c r="A2834" s="4" t="s">
        <v>2043</v>
      </c>
      <c r="B2834" s="5" t="s">
        <v>794</v>
      </c>
      <c r="C2834" s="7"/>
      <c r="D2834" s="7" t="s">
        <v>2831</v>
      </c>
      <c r="E2834" s="4" t="s">
        <v>2043</v>
      </c>
      <c r="F2834" s="5" t="s">
        <v>5113</v>
      </c>
      <c r="G2834" s="2">
        <v>50</v>
      </c>
      <c r="H2834" s="2" t="s">
        <v>5089</v>
      </c>
    </row>
    <row r="2835" spans="1:8" s="6" customFormat="1" ht="10.95" customHeight="1" outlineLevel="4" x14ac:dyDescent="0.2">
      <c r="A2835" s="4" t="s">
        <v>2043</v>
      </c>
      <c r="B2835" s="5" t="s">
        <v>794</v>
      </c>
      <c r="C2835" s="7"/>
      <c r="D2835" s="7" t="s">
        <v>2832</v>
      </c>
      <c r="E2835" s="4" t="s">
        <v>2043</v>
      </c>
      <c r="F2835" s="5" t="s">
        <v>5113</v>
      </c>
      <c r="G2835" s="2">
        <v>50</v>
      </c>
      <c r="H2835" s="2" t="s">
        <v>5089</v>
      </c>
    </row>
    <row r="2836" spans="1:8" s="6" customFormat="1" ht="10.95" customHeight="1" outlineLevel="4" x14ac:dyDescent="0.2">
      <c r="A2836" s="4" t="s">
        <v>2043</v>
      </c>
      <c r="B2836" s="5" t="s">
        <v>794</v>
      </c>
      <c r="C2836" s="7"/>
      <c r="D2836" s="7" t="s">
        <v>2833</v>
      </c>
      <c r="E2836" s="4" t="s">
        <v>2043</v>
      </c>
      <c r="F2836" s="5" t="s">
        <v>5113</v>
      </c>
      <c r="G2836" s="2">
        <v>300</v>
      </c>
      <c r="H2836" s="2" t="s">
        <v>5089</v>
      </c>
    </row>
    <row r="2837" spans="1:8" s="6" customFormat="1" ht="10.95" customHeight="1" outlineLevel="4" x14ac:dyDescent="0.2">
      <c r="A2837" s="4" t="s">
        <v>2043</v>
      </c>
      <c r="B2837" s="5" t="s">
        <v>794</v>
      </c>
      <c r="C2837" s="7"/>
      <c r="D2837" s="7" t="s">
        <v>2834</v>
      </c>
      <c r="E2837" s="4" t="s">
        <v>2043</v>
      </c>
      <c r="F2837" s="5" t="s">
        <v>5113</v>
      </c>
      <c r="G2837" s="2">
        <v>45</v>
      </c>
      <c r="H2837" s="2" t="s">
        <v>5089</v>
      </c>
    </row>
    <row r="2838" spans="1:8" s="6" customFormat="1" ht="10.95" customHeight="1" outlineLevel="4" x14ac:dyDescent="0.2">
      <c r="A2838" s="4" t="s">
        <v>2043</v>
      </c>
      <c r="B2838" s="5" t="s">
        <v>794</v>
      </c>
      <c r="C2838" s="7"/>
      <c r="D2838" s="7" t="s">
        <v>2835</v>
      </c>
      <c r="E2838" s="4" t="s">
        <v>2043</v>
      </c>
      <c r="F2838" s="5" t="s">
        <v>5113</v>
      </c>
      <c r="G2838" s="2">
        <v>201.24</v>
      </c>
      <c r="H2838" s="2" t="s">
        <v>5089</v>
      </c>
    </row>
    <row r="2839" spans="1:8" s="6" customFormat="1" ht="10.95" customHeight="1" outlineLevel="4" x14ac:dyDescent="0.2">
      <c r="A2839" s="4" t="s">
        <v>2043</v>
      </c>
      <c r="B2839" s="5" t="s">
        <v>794</v>
      </c>
      <c r="C2839" s="7"/>
      <c r="D2839" s="7" t="s">
        <v>2836</v>
      </c>
      <c r="E2839" s="4" t="s">
        <v>2043</v>
      </c>
      <c r="F2839" s="5" t="s">
        <v>5113</v>
      </c>
      <c r="G2839" s="2">
        <v>176.42</v>
      </c>
      <c r="H2839" s="2" t="s">
        <v>5089</v>
      </c>
    </row>
    <row r="2840" spans="1:8" s="6" customFormat="1" ht="10.95" customHeight="1" outlineLevel="4" x14ac:dyDescent="0.2">
      <c r="A2840" s="4" t="s">
        <v>2043</v>
      </c>
      <c r="B2840" s="5" t="s">
        <v>794</v>
      </c>
      <c r="C2840" s="7"/>
      <c r="D2840" s="7" t="s">
        <v>2837</v>
      </c>
      <c r="E2840" s="4" t="s">
        <v>2043</v>
      </c>
      <c r="F2840" s="5" t="s">
        <v>5113</v>
      </c>
      <c r="G2840" s="2">
        <v>371.74</v>
      </c>
      <c r="H2840" s="2" t="s">
        <v>5089</v>
      </c>
    </row>
    <row r="2841" spans="1:8" s="6" customFormat="1" ht="10.95" customHeight="1" outlineLevel="4" x14ac:dyDescent="0.2">
      <c r="A2841" s="4" t="s">
        <v>2043</v>
      </c>
      <c r="B2841" s="5" t="s">
        <v>794</v>
      </c>
      <c r="C2841" s="7"/>
      <c r="D2841" s="7" t="s">
        <v>2838</v>
      </c>
      <c r="E2841" s="4" t="s">
        <v>2043</v>
      </c>
      <c r="F2841" s="5" t="s">
        <v>5113</v>
      </c>
      <c r="G2841" s="2">
        <v>229.79999999999998</v>
      </c>
      <c r="H2841" s="2" t="s">
        <v>5089</v>
      </c>
    </row>
    <row r="2842" spans="1:8" s="6" customFormat="1" ht="10.95" customHeight="1" outlineLevel="4" x14ac:dyDescent="0.2">
      <c r="A2842" s="4" t="s">
        <v>2043</v>
      </c>
      <c r="B2842" s="5" t="s">
        <v>794</v>
      </c>
      <c r="C2842" s="7"/>
      <c r="D2842" s="7" t="s">
        <v>2839</v>
      </c>
      <c r="E2842" s="4" t="s">
        <v>2043</v>
      </c>
      <c r="F2842" s="5" t="s">
        <v>5113</v>
      </c>
      <c r="G2842" s="2">
        <v>179.57000000000002</v>
      </c>
      <c r="H2842" s="2" t="s">
        <v>5089</v>
      </c>
    </row>
    <row r="2843" spans="1:8" s="6" customFormat="1" ht="10.95" customHeight="1" outlineLevel="4" x14ac:dyDescent="0.2">
      <c r="A2843" s="4" t="s">
        <v>2043</v>
      </c>
      <c r="B2843" s="5" t="s">
        <v>794</v>
      </c>
      <c r="C2843" s="7"/>
      <c r="D2843" s="7" t="s">
        <v>2840</v>
      </c>
      <c r="E2843" s="4" t="s">
        <v>2043</v>
      </c>
      <c r="F2843" s="5" t="s">
        <v>5113</v>
      </c>
      <c r="G2843" s="2">
        <v>286.18</v>
      </c>
      <c r="H2843" s="2" t="s">
        <v>5089</v>
      </c>
    </row>
    <row r="2844" spans="1:8" s="6" customFormat="1" ht="10.95" customHeight="1" outlineLevel="4" x14ac:dyDescent="0.2">
      <c r="A2844" s="4" t="s">
        <v>2043</v>
      </c>
      <c r="B2844" s="5" t="s">
        <v>794</v>
      </c>
      <c r="C2844" s="7"/>
      <c r="D2844" s="7" t="s">
        <v>2841</v>
      </c>
      <c r="E2844" s="4" t="s">
        <v>2043</v>
      </c>
      <c r="F2844" s="5" t="s">
        <v>5113</v>
      </c>
      <c r="G2844" s="2">
        <v>175.92</v>
      </c>
      <c r="H2844" s="2" t="s">
        <v>5089</v>
      </c>
    </row>
    <row r="2845" spans="1:8" s="6" customFormat="1" ht="10.95" customHeight="1" outlineLevel="4" x14ac:dyDescent="0.2">
      <c r="A2845" s="4" t="s">
        <v>2043</v>
      </c>
      <c r="B2845" s="5" t="s">
        <v>794</v>
      </c>
      <c r="C2845" s="7"/>
      <c r="D2845" s="7" t="s">
        <v>2842</v>
      </c>
      <c r="E2845" s="4" t="s">
        <v>2043</v>
      </c>
      <c r="F2845" s="5" t="s">
        <v>5113</v>
      </c>
      <c r="G2845" s="2">
        <v>276.83</v>
      </c>
      <c r="H2845" s="2" t="s">
        <v>5089</v>
      </c>
    </row>
    <row r="2846" spans="1:8" s="6" customFormat="1" ht="10.95" customHeight="1" outlineLevel="4" x14ac:dyDescent="0.2">
      <c r="A2846" s="4" t="s">
        <v>2043</v>
      </c>
      <c r="B2846" s="5" t="s">
        <v>794</v>
      </c>
      <c r="C2846" s="7"/>
      <c r="D2846" s="7" t="s">
        <v>2843</v>
      </c>
      <c r="E2846" s="4" t="s">
        <v>2043</v>
      </c>
      <c r="F2846" s="5" t="s">
        <v>5113</v>
      </c>
      <c r="G2846" s="2">
        <v>283.52999999999997</v>
      </c>
      <c r="H2846" s="2" t="s">
        <v>5089</v>
      </c>
    </row>
    <row r="2847" spans="1:8" s="6" customFormat="1" ht="10.95" customHeight="1" outlineLevel="4" x14ac:dyDescent="0.2">
      <c r="A2847" s="4" t="s">
        <v>2043</v>
      </c>
      <c r="B2847" s="5" t="s">
        <v>794</v>
      </c>
      <c r="C2847" s="7"/>
      <c r="D2847" s="7" t="s">
        <v>2844</v>
      </c>
      <c r="E2847" s="4" t="s">
        <v>2043</v>
      </c>
      <c r="F2847" s="5" t="s">
        <v>5113</v>
      </c>
      <c r="G2847" s="2">
        <v>99.82</v>
      </c>
      <c r="H2847" s="2" t="s">
        <v>5089</v>
      </c>
    </row>
    <row r="2848" spans="1:8" s="6" customFormat="1" ht="10.95" customHeight="1" outlineLevel="4" x14ac:dyDescent="0.2">
      <c r="A2848" s="4" t="s">
        <v>2043</v>
      </c>
      <c r="B2848" s="5" t="s">
        <v>794</v>
      </c>
      <c r="C2848" s="7"/>
      <c r="D2848" s="7" t="s">
        <v>2845</v>
      </c>
      <c r="E2848" s="4" t="s">
        <v>2043</v>
      </c>
      <c r="F2848" s="5" t="s">
        <v>5113</v>
      </c>
      <c r="G2848" s="2">
        <v>311.88</v>
      </c>
      <c r="H2848" s="2" t="s">
        <v>5089</v>
      </c>
    </row>
    <row r="2849" spans="1:8" s="6" customFormat="1" ht="10.95" customHeight="1" outlineLevel="4" x14ac:dyDescent="0.2">
      <c r="A2849" s="4" t="s">
        <v>2043</v>
      </c>
      <c r="B2849" s="5" t="s">
        <v>794</v>
      </c>
      <c r="C2849" s="7"/>
      <c r="D2849" s="7" t="s">
        <v>2846</v>
      </c>
      <c r="E2849" s="4" t="s">
        <v>2043</v>
      </c>
      <c r="F2849" s="5" t="s">
        <v>5113</v>
      </c>
      <c r="G2849" s="2">
        <v>88.009999999999991</v>
      </c>
      <c r="H2849" s="2" t="s">
        <v>5089</v>
      </c>
    </row>
    <row r="2850" spans="1:8" s="6" customFormat="1" ht="10.95" customHeight="1" outlineLevel="4" x14ac:dyDescent="0.2">
      <c r="A2850" s="4" t="s">
        <v>2043</v>
      </c>
      <c r="B2850" s="5" t="s">
        <v>794</v>
      </c>
      <c r="C2850" s="7"/>
      <c r="D2850" s="7" t="s">
        <v>2847</v>
      </c>
      <c r="E2850" s="4" t="s">
        <v>2043</v>
      </c>
      <c r="F2850" s="5" t="s">
        <v>5113</v>
      </c>
      <c r="G2850" s="2">
        <v>150</v>
      </c>
      <c r="H2850" s="2" t="s">
        <v>5089</v>
      </c>
    </row>
    <row r="2851" spans="1:8" s="6" customFormat="1" ht="10.95" customHeight="1" outlineLevel="4" x14ac:dyDescent="0.2">
      <c r="A2851" s="4" t="s">
        <v>2043</v>
      </c>
      <c r="B2851" s="5" t="s">
        <v>794</v>
      </c>
      <c r="C2851" s="7"/>
      <c r="D2851" s="7" t="s">
        <v>2848</v>
      </c>
      <c r="E2851" s="4" t="s">
        <v>2043</v>
      </c>
      <c r="F2851" s="5" t="s">
        <v>5113</v>
      </c>
      <c r="G2851" s="2">
        <v>531.35</v>
      </c>
      <c r="H2851" s="2" t="s">
        <v>5089</v>
      </c>
    </row>
    <row r="2852" spans="1:8" s="6" customFormat="1" ht="10.95" customHeight="1" outlineLevel="4" x14ac:dyDescent="0.2">
      <c r="A2852" s="4" t="s">
        <v>2043</v>
      </c>
      <c r="B2852" s="5" t="s">
        <v>794</v>
      </c>
      <c r="C2852" s="7"/>
      <c r="D2852" s="7" t="s">
        <v>2849</v>
      </c>
      <c r="E2852" s="4" t="s">
        <v>2043</v>
      </c>
      <c r="F2852" s="5" t="s">
        <v>5113</v>
      </c>
      <c r="G2852" s="2">
        <v>170.47</v>
      </c>
      <c r="H2852" s="2" t="s">
        <v>5089</v>
      </c>
    </row>
    <row r="2853" spans="1:8" s="6" customFormat="1" ht="10.95" customHeight="1" outlineLevel="4" x14ac:dyDescent="0.2">
      <c r="A2853" s="4" t="s">
        <v>2043</v>
      </c>
      <c r="B2853" s="5" t="s">
        <v>794</v>
      </c>
      <c r="C2853" s="7"/>
      <c r="D2853" s="7" t="s">
        <v>2850</v>
      </c>
      <c r="E2853" s="4" t="s">
        <v>2043</v>
      </c>
      <c r="F2853" s="5" t="s">
        <v>5113</v>
      </c>
      <c r="G2853" s="2">
        <v>513.58000000000004</v>
      </c>
      <c r="H2853" s="2" t="s">
        <v>5089</v>
      </c>
    </row>
    <row r="2854" spans="1:8" s="6" customFormat="1" ht="10.95" customHeight="1" outlineLevel="4" x14ac:dyDescent="0.2">
      <c r="A2854" s="4" t="s">
        <v>2043</v>
      </c>
      <c r="B2854" s="5" t="s">
        <v>794</v>
      </c>
      <c r="C2854" s="7"/>
      <c r="D2854" s="7" t="s">
        <v>2851</v>
      </c>
      <c r="E2854" s="4" t="s">
        <v>2043</v>
      </c>
      <c r="F2854" s="5" t="s">
        <v>5113</v>
      </c>
      <c r="G2854" s="2">
        <v>529.25</v>
      </c>
      <c r="H2854" s="2" t="s">
        <v>5089</v>
      </c>
    </row>
    <row r="2855" spans="1:8" s="6" customFormat="1" ht="10.95" customHeight="1" outlineLevel="4" x14ac:dyDescent="0.2">
      <c r="A2855" s="4" t="s">
        <v>2043</v>
      </c>
      <c r="B2855" s="5" t="s">
        <v>794</v>
      </c>
      <c r="C2855" s="7"/>
      <c r="D2855" s="7" t="s">
        <v>2852</v>
      </c>
      <c r="E2855" s="4" t="s">
        <v>2043</v>
      </c>
      <c r="F2855" s="5" t="s">
        <v>5113</v>
      </c>
      <c r="G2855" s="2">
        <v>181</v>
      </c>
      <c r="H2855" s="2" t="s">
        <v>5089</v>
      </c>
    </row>
    <row r="2856" spans="1:8" s="6" customFormat="1" ht="10.95" customHeight="1" outlineLevel="4" x14ac:dyDescent="0.2">
      <c r="A2856" s="4" t="s">
        <v>2043</v>
      </c>
      <c r="B2856" s="5" t="s">
        <v>794</v>
      </c>
      <c r="C2856" s="7"/>
      <c r="D2856" s="7" t="s">
        <v>2853</v>
      </c>
      <c r="E2856" s="4" t="s">
        <v>2043</v>
      </c>
      <c r="F2856" s="5" t="s">
        <v>5113</v>
      </c>
      <c r="G2856" s="2">
        <v>119.77999999999999</v>
      </c>
      <c r="H2856" s="2" t="s">
        <v>5089</v>
      </c>
    </row>
    <row r="2857" spans="1:8" s="6" customFormat="1" ht="10.95" customHeight="1" outlineLevel="4" x14ac:dyDescent="0.2">
      <c r="A2857" s="4" t="s">
        <v>2043</v>
      </c>
      <c r="B2857" s="5" t="s">
        <v>794</v>
      </c>
      <c r="C2857" s="7"/>
      <c r="D2857" s="7" t="s">
        <v>2854</v>
      </c>
      <c r="E2857" s="4" t="s">
        <v>2043</v>
      </c>
      <c r="F2857" s="5" t="s">
        <v>5113</v>
      </c>
      <c r="G2857" s="2">
        <v>371.11</v>
      </c>
      <c r="H2857" s="2" t="s">
        <v>5089</v>
      </c>
    </row>
    <row r="2858" spans="1:8" s="6" customFormat="1" ht="10.95" customHeight="1" outlineLevel="4" x14ac:dyDescent="0.2">
      <c r="A2858" s="4" t="s">
        <v>2043</v>
      </c>
      <c r="B2858" s="5" t="s">
        <v>794</v>
      </c>
      <c r="C2858" s="7"/>
      <c r="D2858" s="7" t="s">
        <v>2855</v>
      </c>
      <c r="E2858" s="4" t="s">
        <v>2043</v>
      </c>
      <c r="F2858" s="5" t="s">
        <v>5113</v>
      </c>
      <c r="G2858" s="2">
        <v>110.82</v>
      </c>
      <c r="H2858" s="2" t="s">
        <v>5089</v>
      </c>
    </row>
    <row r="2859" spans="1:8" s="6" customFormat="1" ht="10.95" customHeight="1" outlineLevel="4" x14ac:dyDescent="0.2">
      <c r="A2859" s="4" t="s">
        <v>2043</v>
      </c>
      <c r="B2859" s="5" t="s">
        <v>794</v>
      </c>
      <c r="C2859" s="7"/>
      <c r="D2859" s="7" t="s">
        <v>2856</v>
      </c>
      <c r="E2859" s="4" t="s">
        <v>2043</v>
      </c>
      <c r="F2859" s="5" t="s">
        <v>5113</v>
      </c>
      <c r="G2859" s="2">
        <v>676.29</v>
      </c>
      <c r="H2859" s="2" t="s">
        <v>5089</v>
      </c>
    </row>
    <row r="2860" spans="1:8" s="6" customFormat="1" ht="10.95" customHeight="1" outlineLevel="4" x14ac:dyDescent="0.2">
      <c r="A2860" s="4" t="s">
        <v>2043</v>
      </c>
      <c r="B2860" s="5" t="s">
        <v>794</v>
      </c>
      <c r="C2860" s="7"/>
      <c r="D2860" s="7" t="s">
        <v>2857</v>
      </c>
      <c r="E2860" s="4" t="s">
        <v>2043</v>
      </c>
      <c r="F2860" s="5" t="s">
        <v>5113</v>
      </c>
      <c r="G2860" s="2">
        <v>284.5</v>
      </c>
      <c r="H2860" s="2" t="s">
        <v>5089</v>
      </c>
    </row>
    <row r="2861" spans="1:8" s="6" customFormat="1" ht="10.95" customHeight="1" outlineLevel="4" x14ac:dyDescent="0.2">
      <c r="A2861" s="4" t="s">
        <v>2043</v>
      </c>
      <c r="B2861" s="5" t="s">
        <v>794</v>
      </c>
      <c r="C2861" s="7"/>
      <c r="D2861" s="7" t="s">
        <v>2858</v>
      </c>
      <c r="E2861" s="4" t="s">
        <v>2043</v>
      </c>
      <c r="F2861" s="5" t="s">
        <v>5113</v>
      </c>
      <c r="G2861" s="2">
        <v>383.26</v>
      </c>
      <c r="H2861" s="2" t="s">
        <v>5089</v>
      </c>
    </row>
    <row r="2862" spans="1:8" s="6" customFormat="1" ht="10.95" customHeight="1" outlineLevel="4" x14ac:dyDescent="0.2">
      <c r="A2862" s="4" t="s">
        <v>2043</v>
      </c>
      <c r="B2862" s="5" t="s">
        <v>794</v>
      </c>
      <c r="C2862" s="7"/>
      <c r="D2862" s="7" t="s">
        <v>2859</v>
      </c>
      <c r="E2862" s="4" t="s">
        <v>2043</v>
      </c>
      <c r="F2862" s="5" t="s">
        <v>5113</v>
      </c>
      <c r="G2862" s="2">
        <v>277.03000000000003</v>
      </c>
      <c r="H2862" s="2" t="s">
        <v>5089</v>
      </c>
    </row>
    <row r="2863" spans="1:8" s="6" customFormat="1" ht="10.95" customHeight="1" outlineLevel="4" x14ac:dyDescent="0.2">
      <c r="A2863" s="4" t="s">
        <v>2043</v>
      </c>
      <c r="B2863" s="5" t="s">
        <v>794</v>
      </c>
      <c r="C2863" s="7"/>
      <c r="D2863" s="7" t="s">
        <v>2860</v>
      </c>
      <c r="E2863" s="4" t="s">
        <v>2043</v>
      </c>
      <c r="F2863" s="5" t="s">
        <v>5113</v>
      </c>
      <c r="G2863" s="2">
        <v>214.22</v>
      </c>
      <c r="H2863" s="2" t="s">
        <v>5089</v>
      </c>
    </row>
    <row r="2864" spans="1:8" s="6" customFormat="1" ht="10.95" customHeight="1" outlineLevel="4" x14ac:dyDescent="0.2">
      <c r="A2864" s="4" t="s">
        <v>2043</v>
      </c>
      <c r="B2864" s="5" t="s">
        <v>794</v>
      </c>
      <c r="C2864" s="7"/>
      <c r="D2864" s="7" t="s">
        <v>2861</v>
      </c>
      <c r="E2864" s="4" t="s">
        <v>2043</v>
      </c>
      <c r="F2864" s="5" t="s">
        <v>5113</v>
      </c>
      <c r="G2864" s="2">
        <v>175.84</v>
      </c>
      <c r="H2864" s="2" t="s">
        <v>5089</v>
      </c>
    </row>
    <row r="2865" spans="1:8" s="6" customFormat="1" ht="10.95" customHeight="1" outlineLevel="4" x14ac:dyDescent="0.2">
      <c r="A2865" s="4" t="s">
        <v>2043</v>
      </c>
      <c r="B2865" s="5" t="s">
        <v>794</v>
      </c>
      <c r="C2865" s="7"/>
      <c r="D2865" s="7" t="s">
        <v>2862</v>
      </c>
      <c r="E2865" s="4" t="s">
        <v>2043</v>
      </c>
      <c r="F2865" s="5" t="s">
        <v>5113</v>
      </c>
      <c r="G2865" s="2">
        <v>154.06</v>
      </c>
      <c r="H2865" s="2" t="s">
        <v>5089</v>
      </c>
    </row>
    <row r="2866" spans="1:8" s="6" customFormat="1" ht="10.95" customHeight="1" outlineLevel="4" x14ac:dyDescent="0.2">
      <c r="A2866" s="4" t="s">
        <v>2043</v>
      </c>
      <c r="B2866" s="5" t="s">
        <v>794</v>
      </c>
      <c r="C2866" s="7"/>
      <c r="D2866" s="7" t="s">
        <v>2863</v>
      </c>
      <c r="E2866" s="4" t="s">
        <v>2043</v>
      </c>
      <c r="F2866" s="5" t="s">
        <v>5113</v>
      </c>
      <c r="G2866" s="2">
        <v>223.29</v>
      </c>
      <c r="H2866" s="2" t="s">
        <v>5089</v>
      </c>
    </row>
    <row r="2867" spans="1:8" s="6" customFormat="1" ht="10.95" customHeight="1" outlineLevel="4" x14ac:dyDescent="0.2">
      <c r="A2867" s="4" t="s">
        <v>2043</v>
      </c>
      <c r="B2867" s="5" t="s">
        <v>794</v>
      </c>
      <c r="C2867" s="7"/>
      <c r="D2867" s="7" t="s">
        <v>2864</v>
      </c>
      <c r="E2867" s="4" t="s">
        <v>2043</v>
      </c>
      <c r="F2867" s="5" t="s">
        <v>5113</v>
      </c>
      <c r="G2867" s="2">
        <v>404.89</v>
      </c>
      <c r="H2867" s="2" t="s">
        <v>5089</v>
      </c>
    </row>
    <row r="2868" spans="1:8" s="6" customFormat="1" ht="10.95" customHeight="1" outlineLevel="4" x14ac:dyDescent="0.2">
      <c r="A2868" s="4" t="s">
        <v>2043</v>
      </c>
      <c r="B2868" s="5" t="s">
        <v>794</v>
      </c>
      <c r="C2868" s="7"/>
      <c r="D2868" s="7" t="s">
        <v>2865</v>
      </c>
      <c r="E2868" s="4" t="s">
        <v>2043</v>
      </c>
      <c r="F2868" s="5" t="s">
        <v>5113</v>
      </c>
      <c r="G2868" s="2">
        <v>311.88</v>
      </c>
      <c r="H2868" s="2" t="s">
        <v>5089</v>
      </c>
    </row>
    <row r="2869" spans="1:8" s="6" customFormat="1" ht="10.95" customHeight="1" outlineLevel="4" x14ac:dyDescent="0.2">
      <c r="A2869" s="4" t="s">
        <v>2043</v>
      </c>
      <c r="B2869" s="5" t="s">
        <v>794</v>
      </c>
      <c r="C2869" s="7"/>
      <c r="D2869" s="7" t="s">
        <v>2866</v>
      </c>
      <c r="E2869" s="4" t="s">
        <v>2043</v>
      </c>
      <c r="F2869" s="5" t="s">
        <v>5113</v>
      </c>
      <c r="G2869" s="2">
        <v>358.63</v>
      </c>
      <c r="H2869" s="2" t="s">
        <v>5089</v>
      </c>
    </row>
    <row r="2870" spans="1:8" s="6" customFormat="1" ht="10.95" customHeight="1" outlineLevel="4" x14ac:dyDescent="0.2">
      <c r="A2870" s="4" t="s">
        <v>2043</v>
      </c>
      <c r="B2870" s="5" t="s">
        <v>794</v>
      </c>
      <c r="C2870" s="7"/>
      <c r="D2870" s="7" t="s">
        <v>2867</v>
      </c>
      <c r="E2870" s="4" t="s">
        <v>2043</v>
      </c>
      <c r="F2870" s="5" t="s">
        <v>5113</v>
      </c>
      <c r="G2870" s="2">
        <v>527.33000000000004</v>
      </c>
      <c r="H2870" s="2" t="s">
        <v>5089</v>
      </c>
    </row>
    <row r="2871" spans="1:8" s="6" customFormat="1" ht="10.95" customHeight="1" outlineLevel="4" x14ac:dyDescent="0.2">
      <c r="A2871" s="4" t="s">
        <v>2043</v>
      </c>
      <c r="B2871" s="5" t="s">
        <v>794</v>
      </c>
      <c r="C2871" s="7"/>
      <c r="D2871" s="7" t="s">
        <v>2868</v>
      </c>
      <c r="E2871" s="4" t="s">
        <v>2043</v>
      </c>
      <c r="F2871" s="5" t="s">
        <v>5113</v>
      </c>
      <c r="G2871" s="2">
        <v>235.23</v>
      </c>
      <c r="H2871" s="2" t="s">
        <v>5089</v>
      </c>
    </row>
    <row r="2872" spans="1:8" s="6" customFormat="1" ht="10.95" customHeight="1" outlineLevel="4" x14ac:dyDescent="0.2">
      <c r="A2872" s="4" t="s">
        <v>2043</v>
      </c>
      <c r="B2872" s="5" t="s">
        <v>794</v>
      </c>
      <c r="C2872" s="7"/>
      <c r="D2872" s="7" t="s">
        <v>2869</v>
      </c>
      <c r="E2872" s="4" t="s">
        <v>2043</v>
      </c>
      <c r="F2872" s="5" t="s">
        <v>5113</v>
      </c>
      <c r="G2872" s="2">
        <v>661.56000000000006</v>
      </c>
      <c r="H2872" s="2" t="s">
        <v>5089</v>
      </c>
    </row>
    <row r="2873" spans="1:8" s="6" customFormat="1" ht="10.95" customHeight="1" outlineLevel="4" x14ac:dyDescent="0.2">
      <c r="A2873" s="4" t="s">
        <v>2043</v>
      </c>
      <c r="B2873" s="5" t="s">
        <v>794</v>
      </c>
      <c r="C2873" s="7"/>
      <c r="D2873" s="7" t="s">
        <v>2870</v>
      </c>
      <c r="E2873" s="4" t="s">
        <v>2043</v>
      </c>
      <c r="F2873" s="5" t="s">
        <v>5113</v>
      </c>
      <c r="G2873" s="2">
        <v>304.5</v>
      </c>
      <c r="H2873" s="2" t="s">
        <v>5089</v>
      </c>
    </row>
    <row r="2874" spans="1:8" ht="10.95" hidden="1" customHeight="1" outlineLevel="2" x14ac:dyDescent="0.2">
      <c r="A2874" s="4" t="s">
        <v>2043</v>
      </c>
      <c r="B2874" s="5" t="s">
        <v>2871</v>
      </c>
      <c r="C2874" s="5" t="s">
        <v>2871</v>
      </c>
      <c r="D2874" s="5"/>
      <c r="E2874" s="4" t="s">
        <v>2043</v>
      </c>
      <c r="F2874" s="5" t="s">
        <v>2871</v>
      </c>
      <c r="G2874" s="2" t="e">
        <v>#N/A</v>
      </c>
      <c r="H2874" s="2" t="s">
        <v>5089</v>
      </c>
    </row>
    <row r="2875" spans="1:8" ht="10.95" customHeight="1" outlineLevel="3" x14ac:dyDescent="0.2">
      <c r="A2875" s="4" t="s">
        <v>2043</v>
      </c>
      <c r="B2875" s="5" t="s">
        <v>2871</v>
      </c>
      <c r="C2875" s="7"/>
      <c r="D2875" s="7" t="s">
        <v>2872</v>
      </c>
      <c r="E2875" s="4" t="s">
        <v>2043</v>
      </c>
      <c r="F2875" s="5" t="s">
        <v>2871</v>
      </c>
      <c r="G2875" s="2">
        <v>529.08231770833333</v>
      </c>
      <c r="H2875" s="2" t="s">
        <v>5089</v>
      </c>
    </row>
    <row r="2876" spans="1:8" ht="10.95" customHeight="1" outlineLevel="3" x14ac:dyDescent="0.2">
      <c r="A2876" s="4" t="s">
        <v>2043</v>
      </c>
      <c r="B2876" s="5" t="s">
        <v>2871</v>
      </c>
      <c r="C2876" s="7"/>
      <c r="D2876" s="7" t="s">
        <v>2873</v>
      </c>
      <c r="E2876" s="4" t="s">
        <v>2043</v>
      </c>
      <c r="F2876" s="5" t="s">
        <v>2871</v>
      </c>
      <c r="G2876" s="2">
        <v>492.48388235294118</v>
      </c>
      <c r="H2876" s="2" t="s">
        <v>5089</v>
      </c>
    </row>
    <row r="2877" spans="1:8" ht="10.95" customHeight="1" outlineLevel="3" x14ac:dyDescent="0.2">
      <c r="A2877" s="4" t="s">
        <v>2043</v>
      </c>
      <c r="B2877" s="5" t="s">
        <v>2871</v>
      </c>
      <c r="C2877" s="7"/>
      <c r="D2877" s="7" t="s">
        <v>2874</v>
      </c>
      <c r="E2877" s="4" t="s">
        <v>2043</v>
      </c>
      <c r="F2877" s="5" t="s">
        <v>2871</v>
      </c>
      <c r="G2877" s="2">
        <v>232.16779445727482</v>
      </c>
      <c r="H2877" s="2" t="s">
        <v>5089</v>
      </c>
    </row>
    <row r="2878" spans="1:8" ht="10.95" customHeight="1" outlineLevel="3" x14ac:dyDescent="0.2">
      <c r="A2878" s="4" t="s">
        <v>2043</v>
      </c>
      <c r="B2878" s="5" t="s">
        <v>2871</v>
      </c>
      <c r="C2878" s="7"/>
      <c r="D2878" s="7" t="s">
        <v>2875</v>
      </c>
      <c r="E2878" s="4" t="s">
        <v>2043</v>
      </c>
      <c r="F2878" s="5" t="s">
        <v>2871</v>
      </c>
      <c r="G2878" s="2">
        <v>126.45943988411395</v>
      </c>
      <c r="H2878" s="2" t="s">
        <v>5089</v>
      </c>
    </row>
    <row r="2879" spans="1:8" ht="10.95" customHeight="1" outlineLevel="3" x14ac:dyDescent="0.2">
      <c r="A2879" s="4" t="s">
        <v>2043</v>
      </c>
      <c r="B2879" s="5" t="s">
        <v>2871</v>
      </c>
      <c r="C2879" s="7"/>
      <c r="D2879" s="7" t="s">
        <v>2876</v>
      </c>
      <c r="E2879" s="4" t="s">
        <v>2043</v>
      </c>
      <c r="F2879" s="5" t="s">
        <v>2871</v>
      </c>
      <c r="G2879" s="2">
        <v>735.39899193548388</v>
      </c>
      <c r="H2879" s="2" t="s">
        <v>5089</v>
      </c>
    </row>
    <row r="2880" spans="1:8" ht="10.95" customHeight="1" outlineLevel="3" x14ac:dyDescent="0.2">
      <c r="A2880" s="4" t="s">
        <v>2043</v>
      </c>
      <c r="B2880" s="5" t="s">
        <v>2871</v>
      </c>
      <c r="C2880" s="7"/>
      <c r="D2880" s="7" t="s">
        <v>2877</v>
      </c>
      <c r="E2880" s="4" t="s">
        <v>2043</v>
      </c>
      <c r="F2880" s="5" t="s">
        <v>2871</v>
      </c>
      <c r="G2880" s="2">
        <v>450.19121428571424</v>
      </c>
      <c r="H2880" s="2" t="s">
        <v>5089</v>
      </c>
    </row>
    <row r="2881" spans="1:8" ht="10.95" customHeight="1" outlineLevel="3" x14ac:dyDescent="0.2">
      <c r="A2881" s="4" t="s">
        <v>2043</v>
      </c>
      <c r="B2881" s="5" t="s">
        <v>2871</v>
      </c>
      <c r="C2881" s="7"/>
      <c r="D2881" s="7" t="s">
        <v>2878</v>
      </c>
      <c r="E2881" s="4" t="s">
        <v>2043</v>
      </c>
      <c r="F2881" s="5" t="s">
        <v>2871</v>
      </c>
      <c r="G2881" s="2">
        <v>234.23503377036153</v>
      </c>
      <c r="H2881" s="2" t="s">
        <v>5089</v>
      </c>
    </row>
    <row r="2882" spans="1:8" ht="10.95" customHeight="1" outlineLevel="3" x14ac:dyDescent="0.2">
      <c r="A2882" s="4" t="s">
        <v>2043</v>
      </c>
      <c r="B2882" s="5" t="s">
        <v>2871</v>
      </c>
      <c r="C2882" s="7"/>
      <c r="D2882" s="7" t="s">
        <v>2879</v>
      </c>
      <c r="E2882" s="4" t="s">
        <v>2043</v>
      </c>
      <c r="F2882" s="5" t="s">
        <v>2871</v>
      </c>
      <c r="G2882" s="2">
        <v>254.41661068702291</v>
      </c>
      <c r="H2882" s="2" t="s">
        <v>5089</v>
      </c>
    </row>
    <row r="2883" spans="1:8" ht="10.95" customHeight="1" outlineLevel="3" x14ac:dyDescent="0.2">
      <c r="A2883" s="4" t="s">
        <v>2043</v>
      </c>
      <c r="B2883" s="5" t="s">
        <v>2871</v>
      </c>
      <c r="C2883" s="7"/>
      <c r="D2883" s="7" t="s">
        <v>2880</v>
      </c>
      <c r="E2883" s="4" t="s">
        <v>2043</v>
      </c>
      <c r="F2883" s="5" t="s">
        <v>2871</v>
      </c>
      <c r="G2883" s="2">
        <v>190.17179999999999</v>
      </c>
      <c r="H2883" s="2" t="s">
        <v>5089</v>
      </c>
    </row>
    <row r="2884" spans="1:8" ht="10.95" customHeight="1" outlineLevel="3" x14ac:dyDescent="0.2">
      <c r="A2884" s="4" t="s">
        <v>2043</v>
      </c>
      <c r="B2884" s="5" t="s">
        <v>2871</v>
      </c>
      <c r="C2884" s="7"/>
      <c r="D2884" s="7" t="s">
        <v>2881</v>
      </c>
      <c r="E2884" s="4" t="s">
        <v>2043</v>
      </c>
      <c r="F2884" s="5" t="s">
        <v>2871</v>
      </c>
      <c r="G2884" s="2">
        <v>244.23082397003745</v>
      </c>
      <c r="H2884" s="2" t="s">
        <v>5089</v>
      </c>
    </row>
    <row r="2885" spans="1:8" ht="10.95" customHeight="1" outlineLevel="3" x14ac:dyDescent="0.2">
      <c r="A2885" s="4" t="s">
        <v>2043</v>
      </c>
      <c r="B2885" s="5" t="s">
        <v>2871</v>
      </c>
      <c r="C2885" s="7"/>
      <c r="D2885" s="7" t="s">
        <v>2882</v>
      </c>
      <c r="E2885" s="4" t="s">
        <v>2043</v>
      </c>
      <c r="F2885" s="5" t="s">
        <v>2871</v>
      </c>
      <c r="G2885" s="2">
        <v>503.59422535211269</v>
      </c>
      <c r="H2885" s="2" t="s">
        <v>5089</v>
      </c>
    </row>
    <row r="2886" spans="1:8" ht="10.95" customHeight="1" outlineLevel="3" x14ac:dyDescent="0.2">
      <c r="A2886" s="4" t="s">
        <v>2043</v>
      </c>
      <c r="B2886" s="5" t="s">
        <v>2871</v>
      </c>
      <c r="C2886" s="7"/>
      <c r="D2886" s="7" t="s">
        <v>2883</v>
      </c>
      <c r="E2886" s="4" t="s">
        <v>2043</v>
      </c>
      <c r="F2886" s="5" t="s">
        <v>2871</v>
      </c>
      <c r="G2886" s="2">
        <v>560.84487804878052</v>
      </c>
      <c r="H2886" s="2" t="s">
        <v>5089</v>
      </c>
    </row>
    <row r="2887" spans="1:8" ht="10.95" customHeight="1" outlineLevel="3" x14ac:dyDescent="0.2">
      <c r="A2887" s="4" t="s">
        <v>2043</v>
      </c>
      <c r="B2887" s="5" t="s">
        <v>2871</v>
      </c>
      <c r="C2887" s="7"/>
      <c r="D2887" s="7" t="s">
        <v>2884</v>
      </c>
      <c r="E2887" s="4" t="s">
        <v>2043</v>
      </c>
      <c r="F2887" s="5" t="s">
        <v>2871</v>
      </c>
      <c r="G2887" s="2">
        <v>227.22803191489362</v>
      </c>
      <c r="H2887" s="2" t="s">
        <v>5089</v>
      </c>
    </row>
    <row r="2888" spans="1:8" ht="22.95" customHeight="1" outlineLevel="3" x14ac:dyDescent="0.2">
      <c r="A2888" s="4" t="s">
        <v>2043</v>
      </c>
      <c r="B2888" s="5" t="s">
        <v>2871</v>
      </c>
      <c r="C2888" s="7"/>
      <c r="D2888" s="7" t="s">
        <v>2885</v>
      </c>
      <c r="E2888" s="4" t="s">
        <v>2043</v>
      </c>
      <c r="F2888" s="5" t="s">
        <v>2871</v>
      </c>
      <c r="G2888" s="2">
        <v>4352</v>
      </c>
      <c r="H2888" s="2" t="s">
        <v>5089</v>
      </c>
    </row>
    <row r="2889" spans="1:8" ht="10.95" customHeight="1" outlineLevel="3" x14ac:dyDescent="0.2">
      <c r="A2889" s="4" t="s">
        <v>2043</v>
      </c>
      <c r="B2889" s="5" t="s">
        <v>2871</v>
      </c>
      <c r="C2889" s="7"/>
      <c r="D2889" s="7" t="s">
        <v>2886</v>
      </c>
      <c r="E2889" s="4" t="s">
        <v>2043</v>
      </c>
      <c r="F2889" s="5" t="s">
        <v>2871</v>
      </c>
      <c r="G2889" s="2">
        <v>200</v>
      </c>
      <c r="H2889" s="2" t="s">
        <v>5089</v>
      </c>
    </row>
    <row r="2890" spans="1:8" ht="10.95" customHeight="1" outlineLevel="3" x14ac:dyDescent="0.2">
      <c r="A2890" s="4" t="s">
        <v>2043</v>
      </c>
      <c r="B2890" s="5" t="s">
        <v>2871</v>
      </c>
      <c r="C2890" s="7"/>
      <c r="D2890" s="7" t="s">
        <v>2887</v>
      </c>
      <c r="E2890" s="4" t="s">
        <v>2043</v>
      </c>
      <c r="F2890" s="5" t="s">
        <v>2871</v>
      </c>
      <c r="G2890" s="2">
        <v>242.63245614035085</v>
      </c>
      <c r="H2890" s="2" t="s">
        <v>5089</v>
      </c>
    </row>
    <row r="2891" spans="1:8" ht="10.95" customHeight="1" outlineLevel="3" x14ac:dyDescent="0.2">
      <c r="A2891" s="4" t="s">
        <v>2043</v>
      </c>
      <c r="B2891" s="5" t="s">
        <v>2871</v>
      </c>
      <c r="C2891" s="7"/>
      <c r="D2891" s="7" t="s">
        <v>2888</v>
      </c>
      <c r="E2891" s="4" t="s">
        <v>2043</v>
      </c>
      <c r="F2891" s="5" t="s">
        <v>2871</v>
      </c>
      <c r="G2891" s="2">
        <v>1496.9719047619049</v>
      </c>
      <c r="H2891" s="2" t="s">
        <v>5089</v>
      </c>
    </row>
    <row r="2892" spans="1:8" ht="10.95" customHeight="1" outlineLevel="3" x14ac:dyDescent="0.2">
      <c r="A2892" s="4" t="s">
        <v>2043</v>
      </c>
      <c r="B2892" s="5" t="s">
        <v>2871</v>
      </c>
      <c r="C2892" s="7"/>
      <c r="D2892" s="7" t="s">
        <v>2889</v>
      </c>
      <c r="E2892" s="4" t="s">
        <v>2043</v>
      </c>
      <c r="F2892" s="5" t="s">
        <v>2871</v>
      </c>
      <c r="G2892" s="2">
        <v>473.30639175257733</v>
      </c>
      <c r="H2892" s="2" t="s">
        <v>5089</v>
      </c>
    </row>
    <row r="2893" spans="1:8" ht="10.95" customHeight="1" outlineLevel="3" x14ac:dyDescent="0.2">
      <c r="A2893" s="4" t="s">
        <v>2043</v>
      </c>
      <c r="B2893" s="5" t="s">
        <v>2871</v>
      </c>
      <c r="C2893" s="7"/>
      <c r="D2893" s="7" t="s">
        <v>2890</v>
      </c>
      <c r="E2893" s="4" t="s">
        <v>2043</v>
      </c>
      <c r="F2893" s="5" t="s">
        <v>2871</v>
      </c>
      <c r="G2893" s="2">
        <v>30.103613777526821</v>
      </c>
      <c r="H2893" s="2" t="s">
        <v>5089</v>
      </c>
    </row>
    <row r="2894" spans="1:8" ht="10.95" customHeight="1" outlineLevel="3" x14ac:dyDescent="0.2">
      <c r="A2894" s="4" t="s">
        <v>2043</v>
      </c>
      <c r="B2894" s="5" t="s">
        <v>2871</v>
      </c>
      <c r="C2894" s="7"/>
      <c r="D2894" s="7" t="s">
        <v>2891</v>
      </c>
      <c r="E2894" s="4" t="s">
        <v>2043</v>
      </c>
      <c r="F2894" s="5" t="s">
        <v>2871</v>
      </c>
      <c r="G2894" s="2">
        <v>673.38880952380953</v>
      </c>
      <c r="H2894" s="2" t="s">
        <v>5089</v>
      </c>
    </row>
    <row r="2895" spans="1:8" ht="10.95" customHeight="1" outlineLevel="3" x14ac:dyDescent="0.2">
      <c r="A2895" s="4" t="s">
        <v>2043</v>
      </c>
      <c r="B2895" s="5" t="s">
        <v>2871</v>
      </c>
      <c r="C2895" s="7"/>
      <c r="D2895" s="7" t="s">
        <v>2892</v>
      </c>
      <c r="E2895" s="4" t="s">
        <v>2043</v>
      </c>
      <c r="F2895" s="5" t="s">
        <v>2871</v>
      </c>
      <c r="G2895" s="2">
        <v>1222.814347826087</v>
      </c>
      <c r="H2895" s="2" t="s">
        <v>5089</v>
      </c>
    </row>
    <row r="2896" spans="1:8" ht="10.95" customHeight="1" outlineLevel="3" x14ac:dyDescent="0.2">
      <c r="A2896" s="4" t="s">
        <v>2043</v>
      </c>
      <c r="B2896" s="5" t="s">
        <v>2871</v>
      </c>
      <c r="C2896" s="7"/>
      <c r="D2896" s="7" t="s">
        <v>2893</v>
      </c>
      <c r="E2896" s="4" t="s">
        <v>2043</v>
      </c>
      <c r="F2896" s="5" t="s">
        <v>2871</v>
      </c>
      <c r="G2896" s="2">
        <v>423.51696629213484</v>
      </c>
      <c r="H2896" s="2" t="s">
        <v>5089</v>
      </c>
    </row>
    <row r="2897" spans="1:8" ht="10.95" customHeight="1" outlineLevel="3" x14ac:dyDescent="0.2">
      <c r="A2897" s="4" t="s">
        <v>2043</v>
      </c>
      <c r="B2897" s="5" t="s">
        <v>2871</v>
      </c>
      <c r="C2897" s="7"/>
      <c r="D2897" s="7" t="s">
        <v>2894</v>
      </c>
      <c r="E2897" s="4" t="s">
        <v>2043</v>
      </c>
      <c r="F2897" s="5" t="s">
        <v>2871</v>
      </c>
      <c r="G2897" s="2">
        <v>265.14329268292681</v>
      </c>
      <c r="H2897" s="2" t="s">
        <v>5089</v>
      </c>
    </row>
    <row r="2898" spans="1:8" ht="10.95" customHeight="1" outlineLevel="3" x14ac:dyDescent="0.2">
      <c r="A2898" s="4" t="s">
        <v>2043</v>
      </c>
      <c r="B2898" s="5" t="s">
        <v>2871</v>
      </c>
      <c r="C2898" s="7"/>
      <c r="D2898" s="7" t="s">
        <v>2895</v>
      </c>
      <c r="E2898" s="4" t="s">
        <v>2043</v>
      </c>
      <c r="F2898" s="5" t="s">
        <v>2871</v>
      </c>
      <c r="G2898" s="2">
        <v>702.50476190476195</v>
      </c>
      <c r="H2898" s="2" t="s">
        <v>5089</v>
      </c>
    </row>
    <row r="2899" spans="1:8" ht="10.95" customHeight="1" outlineLevel="3" x14ac:dyDescent="0.2">
      <c r="A2899" s="4" t="s">
        <v>2043</v>
      </c>
      <c r="B2899" s="5" t="s">
        <v>2871</v>
      </c>
      <c r="C2899" s="7"/>
      <c r="D2899" s="7" t="s">
        <v>2896</v>
      </c>
      <c r="E2899" s="4" t="s">
        <v>2043</v>
      </c>
      <c r="F2899" s="5" t="s">
        <v>2871</v>
      </c>
      <c r="G2899" s="2">
        <v>177.47</v>
      </c>
      <c r="H2899" s="2" t="s">
        <v>5089</v>
      </c>
    </row>
    <row r="2900" spans="1:8" ht="10.95" customHeight="1" outlineLevel="3" x14ac:dyDescent="0.2">
      <c r="A2900" s="4" t="s">
        <v>2043</v>
      </c>
      <c r="B2900" s="5" t="s">
        <v>2871</v>
      </c>
      <c r="C2900" s="7"/>
      <c r="D2900" s="7" t="s">
        <v>2897</v>
      </c>
      <c r="E2900" s="4" t="s">
        <v>2043</v>
      </c>
      <c r="F2900" s="5" t="s">
        <v>2871</v>
      </c>
      <c r="G2900" s="2">
        <v>159.48354838709676</v>
      </c>
      <c r="H2900" s="2" t="s">
        <v>5089</v>
      </c>
    </row>
    <row r="2901" spans="1:8" ht="10.95" customHeight="1" outlineLevel="3" x14ac:dyDescent="0.2">
      <c r="A2901" s="4" t="s">
        <v>2043</v>
      </c>
      <c r="B2901" s="5" t="s">
        <v>2871</v>
      </c>
      <c r="C2901" s="7"/>
      <c r="D2901" s="7" t="s">
        <v>2898</v>
      </c>
      <c r="E2901" s="4" t="s">
        <v>2043</v>
      </c>
      <c r="F2901" s="5" t="s">
        <v>2871</v>
      </c>
      <c r="G2901" s="2">
        <v>675.76756097560974</v>
      </c>
      <c r="H2901" s="2" t="s">
        <v>5089</v>
      </c>
    </row>
    <row r="2902" spans="1:8" ht="10.95" customHeight="1" outlineLevel="3" x14ac:dyDescent="0.2">
      <c r="A2902" s="4" t="s">
        <v>2043</v>
      </c>
      <c r="B2902" s="5" t="s">
        <v>2871</v>
      </c>
      <c r="C2902" s="7"/>
      <c r="D2902" s="7" t="s">
        <v>2899</v>
      </c>
      <c r="E2902" s="4" t="s">
        <v>2043</v>
      </c>
      <c r="F2902" s="5" t="s">
        <v>2871</v>
      </c>
      <c r="G2902" s="2">
        <v>190</v>
      </c>
      <c r="H2902" s="2" t="s">
        <v>5089</v>
      </c>
    </row>
    <row r="2903" spans="1:8" ht="10.95" customHeight="1" outlineLevel="3" x14ac:dyDescent="0.2">
      <c r="A2903" s="4" t="s">
        <v>2043</v>
      </c>
      <c r="B2903" s="5" t="s">
        <v>2871</v>
      </c>
      <c r="C2903" s="7"/>
      <c r="D2903" s="7" t="s">
        <v>2900</v>
      </c>
      <c r="E2903" s="4" t="s">
        <v>2043</v>
      </c>
      <c r="F2903" s="5" t="s">
        <v>2871</v>
      </c>
      <c r="G2903" s="2">
        <v>693.62799999999993</v>
      </c>
      <c r="H2903" s="2" t="s">
        <v>5089</v>
      </c>
    </row>
    <row r="2904" spans="1:8" ht="10.95" customHeight="1" outlineLevel="3" x14ac:dyDescent="0.2">
      <c r="A2904" s="4" t="s">
        <v>2043</v>
      </c>
      <c r="B2904" s="5" t="s">
        <v>2871</v>
      </c>
      <c r="C2904" s="7"/>
      <c r="D2904" s="7" t="s">
        <v>2901</v>
      </c>
      <c r="E2904" s="4" t="s">
        <v>2043</v>
      </c>
      <c r="F2904" s="5" t="s">
        <v>2871</v>
      </c>
      <c r="G2904" s="2">
        <v>2601</v>
      </c>
      <c r="H2904" s="2" t="s">
        <v>5089</v>
      </c>
    </row>
    <row r="2905" spans="1:8" ht="10.95" customHeight="1" outlineLevel="3" x14ac:dyDescent="0.2">
      <c r="A2905" s="4" t="s">
        <v>2043</v>
      </c>
      <c r="B2905" s="5" t="s">
        <v>2871</v>
      </c>
      <c r="C2905" s="7"/>
      <c r="D2905" s="7" t="s">
        <v>2902</v>
      </c>
      <c r="E2905" s="4" t="s">
        <v>2043</v>
      </c>
      <c r="F2905" s="5" t="s">
        <v>2871</v>
      </c>
      <c r="G2905" s="2">
        <v>674.21714285714279</v>
      </c>
      <c r="H2905" s="2" t="s">
        <v>5089</v>
      </c>
    </row>
    <row r="2906" spans="1:8" ht="10.95" customHeight="1" outlineLevel="3" x14ac:dyDescent="0.2">
      <c r="A2906" s="4" t="s">
        <v>2043</v>
      </c>
      <c r="B2906" s="5" t="s">
        <v>2871</v>
      </c>
      <c r="C2906" s="7"/>
      <c r="D2906" s="7" t="s">
        <v>2903</v>
      </c>
      <c r="E2906" s="4" t="s">
        <v>2043</v>
      </c>
      <c r="F2906" s="5" t="s">
        <v>2871</v>
      </c>
      <c r="G2906" s="2">
        <v>165</v>
      </c>
      <c r="H2906" s="2" t="s">
        <v>5089</v>
      </c>
    </row>
    <row r="2907" spans="1:8" ht="10.95" customHeight="1" outlineLevel="3" x14ac:dyDescent="0.2">
      <c r="A2907" s="4" t="s">
        <v>2043</v>
      </c>
      <c r="B2907" s="5" t="s">
        <v>2871</v>
      </c>
      <c r="C2907" s="7"/>
      <c r="D2907" s="7" t="s">
        <v>2904</v>
      </c>
      <c r="E2907" s="4" t="s">
        <v>2043</v>
      </c>
      <c r="F2907" s="5" t="s">
        <v>2871</v>
      </c>
      <c r="G2907" s="2">
        <v>296.23750000000001</v>
      </c>
      <c r="H2907" s="2" t="s">
        <v>5089</v>
      </c>
    </row>
    <row r="2908" spans="1:8" ht="10.95" customHeight="1" outlineLevel="3" x14ac:dyDescent="0.2">
      <c r="A2908" s="4" t="s">
        <v>2043</v>
      </c>
      <c r="B2908" s="5" t="s">
        <v>2871</v>
      </c>
      <c r="C2908" s="7"/>
      <c r="D2908" s="7" t="s">
        <v>2905</v>
      </c>
      <c r="E2908" s="4" t="s">
        <v>2043</v>
      </c>
      <c r="F2908" s="5" t="s">
        <v>2871</v>
      </c>
      <c r="G2908" s="2">
        <v>1549.9180000000001</v>
      </c>
      <c r="H2908" s="2" t="s">
        <v>5089</v>
      </c>
    </row>
    <row r="2909" spans="1:8" ht="10.95" customHeight="1" outlineLevel="3" x14ac:dyDescent="0.2">
      <c r="A2909" s="4" t="s">
        <v>2043</v>
      </c>
      <c r="B2909" s="5" t="s">
        <v>2871</v>
      </c>
      <c r="C2909" s="7"/>
      <c r="D2909" s="7" t="s">
        <v>2906</v>
      </c>
      <c r="E2909" s="4" t="s">
        <v>2043</v>
      </c>
      <c r="F2909" s="5" t="s">
        <v>2871</v>
      </c>
      <c r="G2909" s="2">
        <v>483.25</v>
      </c>
      <c r="H2909" s="2" t="s">
        <v>5089</v>
      </c>
    </row>
    <row r="2910" spans="1:8" ht="10.95" customHeight="1" outlineLevel="3" x14ac:dyDescent="0.2">
      <c r="A2910" s="4" t="s">
        <v>2043</v>
      </c>
      <c r="B2910" s="5" t="s">
        <v>2871</v>
      </c>
      <c r="C2910" s="7"/>
      <c r="D2910" s="7" t="s">
        <v>2907</v>
      </c>
      <c r="E2910" s="4" t="s">
        <v>2043</v>
      </c>
      <c r="F2910" s="5" t="s">
        <v>2871</v>
      </c>
      <c r="G2910" s="2">
        <v>275</v>
      </c>
      <c r="H2910" s="2" t="s">
        <v>5089</v>
      </c>
    </row>
    <row r="2911" spans="1:8" ht="10.95" customHeight="1" outlineLevel="3" x14ac:dyDescent="0.2">
      <c r="A2911" s="4" t="s">
        <v>2043</v>
      </c>
      <c r="B2911" s="5" t="s">
        <v>2871</v>
      </c>
      <c r="C2911" s="7"/>
      <c r="D2911" s="7" t="s">
        <v>2908</v>
      </c>
      <c r="E2911" s="4" t="s">
        <v>2043</v>
      </c>
      <c r="F2911" s="5" t="s">
        <v>2871</v>
      </c>
      <c r="G2911" s="2">
        <v>2660.5</v>
      </c>
      <c r="H2911" s="2" t="s">
        <v>5089</v>
      </c>
    </row>
    <row r="2912" spans="1:8" ht="10.95" customHeight="1" outlineLevel="3" x14ac:dyDescent="0.2">
      <c r="A2912" s="4" t="s">
        <v>2043</v>
      </c>
      <c r="B2912" s="5" t="s">
        <v>2871</v>
      </c>
      <c r="C2912" s="7"/>
      <c r="D2912" s="7" t="s">
        <v>2909</v>
      </c>
      <c r="E2912" s="4" t="s">
        <v>2043</v>
      </c>
      <c r="F2912" s="5" t="s">
        <v>2871</v>
      </c>
      <c r="G2912" s="2">
        <v>569.21789473684203</v>
      </c>
      <c r="H2912" s="2" t="s">
        <v>5089</v>
      </c>
    </row>
    <row r="2913" spans="1:8" ht="10.95" customHeight="1" outlineLevel="3" x14ac:dyDescent="0.2">
      <c r="A2913" s="4" t="s">
        <v>2043</v>
      </c>
      <c r="B2913" s="5" t="s">
        <v>2871</v>
      </c>
      <c r="C2913" s="7"/>
      <c r="D2913" s="7" t="s">
        <v>2910</v>
      </c>
      <c r="E2913" s="4" t="s">
        <v>2043</v>
      </c>
      <c r="F2913" s="5" t="s">
        <v>2871</v>
      </c>
      <c r="G2913" s="2">
        <v>1118.0899999999999</v>
      </c>
      <c r="H2913" s="2" t="s">
        <v>5089</v>
      </c>
    </row>
    <row r="2914" spans="1:8" ht="10.95" customHeight="1" outlineLevel="3" x14ac:dyDescent="0.2">
      <c r="A2914" s="4" t="s">
        <v>2043</v>
      </c>
      <c r="B2914" s="5" t="s">
        <v>2871</v>
      </c>
      <c r="C2914" s="7"/>
      <c r="D2914" s="7" t="s">
        <v>2911</v>
      </c>
      <c r="E2914" s="4" t="s">
        <v>2043</v>
      </c>
      <c r="F2914" s="5" t="s">
        <v>2871</v>
      </c>
      <c r="G2914" s="2">
        <v>59.889449999999997</v>
      </c>
      <c r="H2914" s="2" t="s">
        <v>5089</v>
      </c>
    </row>
    <row r="2915" spans="1:8" ht="10.95" customHeight="1" outlineLevel="3" x14ac:dyDescent="0.2">
      <c r="A2915" s="4" t="s">
        <v>2043</v>
      </c>
      <c r="B2915" s="5" t="s">
        <v>2871</v>
      </c>
      <c r="C2915" s="7"/>
      <c r="D2915" s="7" t="s">
        <v>2912</v>
      </c>
      <c r="E2915" s="4" t="s">
        <v>2043</v>
      </c>
      <c r="F2915" s="5" t="s">
        <v>2871</v>
      </c>
      <c r="G2915" s="2">
        <v>284.5</v>
      </c>
      <c r="H2915" s="2" t="s">
        <v>5089</v>
      </c>
    </row>
    <row r="2916" spans="1:8" ht="10.95" customHeight="1" outlineLevel="3" x14ac:dyDescent="0.2">
      <c r="A2916" s="4" t="s">
        <v>2043</v>
      </c>
      <c r="B2916" s="5" t="s">
        <v>2871</v>
      </c>
      <c r="C2916" s="7"/>
      <c r="D2916" s="7" t="s">
        <v>2913</v>
      </c>
      <c r="E2916" s="4" t="s">
        <v>2043</v>
      </c>
      <c r="F2916" s="5" t="s">
        <v>2871</v>
      </c>
      <c r="G2916" s="2">
        <v>96.355121951219516</v>
      </c>
      <c r="H2916" s="2" t="s">
        <v>5089</v>
      </c>
    </row>
    <row r="2917" spans="1:8" ht="10.95" customHeight="1" outlineLevel="3" x14ac:dyDescent="0.2">
      <c r="A2917" s="4" t="s">
        <v>2043</v>
      </c>
      <c r="B2917" s="5" t="s">
        <v>2871</v>
      </c>
      <c r="C2917" s="7"/>
      <c r="D2917" s="7" t="s">
        <v>2914</v>
      </c>
      <c r="E2917" s="4" t="s">
        <v>2043</v>
      </c>
      <c r="F2917" s="5" t="s">
        <v>2871</v>
      </c>
      <c r="G2917" s="2">
        <v>100</v>
      </c>
      <c r="H2917" s="2" t="s">
        <v>5089</v>
      </c>
    </row>
    <row r="2918" spans="1:8" ht="10.95" customHeight="1" outlineLevel="3" x14ac:dyDescent="0.2">
      <c r="A2918" s="4" t="s">
        <v>2043</v>
      </c>
      <c r="B2918" s="5" t="s">
        <v>2871</v>
      </c>
      <c r="C2918" s="7"/>
      <c r="D2918" s="7" t="s">
        <v>2915</v>
      </c>
      <c r="E2918" s="4" t="s">
        <v>2043</v>
      </c>
      <c r="F2918" s="5" t="s">
        <v>2871</v>
      </c>
      <c r="G2918" s="2">
        <v>96.355000000000004</v>
      </c>
      <c r="H2918" s="2" t="s">
        <v>5089</v>
      </c>
    </row>
    <row r="2919" spans="1:8" ht="10.95" customHeight="1" outlineLevel="3" x14ac:dyDescent="0.2">
      <c r="A2919" s="4" t="s">
        <v>2043</v>
      </c>
      <c r="B2919" s="5" t="s">
        <v>2871</v>
      </c>
      <c r="C2919" s="7"/>
      <c r="D2919" s="7" t="s">
        <v>2916</v>
      </c>
      <c r="E2919" s="4" t="s">
        <v>2043</v>
      </c>
      <c r="F2919" s="5" t="s">
        <v>2871</v>
      </c>
      <c r="G2919" s="2">
        <v>182.69560000000001</v>
      </c>
      <c r="H2919" s="2" t="s">
        <v>5089</v>
      </c>
    </row>
    <row r="2920" spans="1:8" ht="10.95" customHeight="1" outlineLevel="3" x14ac:dyDescent="0.2">
      <c r="A2920" s="4" t="s">
        <v>2043</v>
      </c>
      <c r="B2920" s="5" t="s">
        <v>2871</v>
      </c>
      <c r="C2920" s="7"/>
      <c r="D2920" s="7" t="s">
        <v>2917</v>
      </c>
      <c r="E2920" s="4" t="s">
        <v>2043</v>
      </c>
      <c r="F2920" s="5" t="s">
        <v>2871</v>
      </c>
      <c r="G2920" s="2">
        <v>96.355294117647063</v>
      </c>
      <c r="H2920" s="2" t="s">
        <v>5089</v>
      </c>
    </row>
    <row r="2921" spans="1:8" ht="10.95" customHeight="1" outlineLevel="3" x14ac:dyDescent="0.2">
      <c r="A2921" s="4" t="s">
        <v>2043</v>
      </c>
      <c r="B2921" s="5" t="s">
        <v>2871</v>
      </c>
      <c r="C2921" s="7"/>
      <c r="D2921" s="7" t="s">
        <v>2918</v>
      </c>
      <c r="E2921" s="4" t="s">
        <v>2043</v>
      </c>
      <c r="F2921" s="5" t="s">
        <v>2871</v>
      </c>
      <c r="G2921" s="2">
        <v>130.62058823529412</v>
      </c>
      <c r="H2921" s="2" t="s">
        <v>5089</v>
      </c>
    </row>
    <row r="2922" spans="1:8" ht="10.95" customHeight="1" outlineLevel="3" x14ac:dyDescent="0.2">
      <c r="A2922" s="4" t="s">
        <v>2043</v>
      </c>
      <c r="B2922" s="5" t="s">
        <v>2871</v>
      </c>
      <c r="C2922" s="7"/>
      <c r="D2922" s="7" t="s">
        <v>2919</v>
      </c>
      <c r="E2922" s="4" t="s">
        <v>2043</v>
      </c>
      <c r="F2922" s="5" t="s">
        <v>2871</v>
      </c>
      <c r="G2922" s="2">
        <v>143.1</v>
      </c>
      <c r="H2922" s="2" t="s">
        <v>5089</v>
      </c>
    </row>
    <row r="2923" spans="1:8" ht="10.95" customHeight="1" outlineLevel="3" x14ac:dyDescent="0.2">
      <c r="A2923" s="4" t="s">
        <v>2043</v>
      </c>
      <c r="B2923" s="5" t="s">
        <v>2871</v>
      </c>
      <c r="C2923" s="7"/>
      <c r="D2923" s="7" t="s">
        <v>2920</v>
      </c>
      <c r="E2923" s="4" t="s">
        <v>2043</v>
      </c>
      <c r="F2923" s="5" t="s">
        <v>2871</v>
      </c>
      <c r="G2923" s="2">
        <v>694.61625000000004</v>
      </c>
      <c r="H2923" s="2" t="s">
        <v>5089</v>
      </c>
    </row>
    <row r="2924" spans="1:8" ht="10.95" customHeight="1" outlineLevel="3" x14ac:dyDescent="0.2">
      <c r="A2924" s="4" t="s">
        <v>2043</v>
      </c>
      <c r="B2924" s="5" t="s">
        <v>2871</v>
      </c>
      <c r="C2924" s="7"/>
      <c r="D2924" s="7" t="s">
        <v>2921</v>
      </c>
      <c r="E2924" s="4" t="s">
        <v>2043</v>
      </c>
      <c r="F2924" s="5" t="s">
        <v>2871</v>
      </c>
      <c r="G2924" s="2">
        <v>646.53</v>
      </c>
      <c r="H2924" s="2" t="s">
        <v>5089</v>
      </c>
    </row>
    <row r="2925" spans="1:8" ht="10.95" customHeight="1" outlineLevel="3" x14ac:dyDescent="0.2">
      <c r="A2925" s="4" t="s">
        <v>2043</v>
      </c>
      <c r="B2925" s="5" t="s">
        <v>2871</v>
      </c>
      <c r="C2925" s="7"/>
      <c r="D2925" s="7" t="s">
        <v>2922</v>
      </c>
      <c r="E2925" s="4" t="s">
        <v>2043</v>
      </c>
      <c r="F2925" s="5" t="s">
        <v>2871</v>
      </c>
      <c r="G2925" s="2">
        <v>130</v>
      </c>
      <c r="H2925" s="2" t="s">
        <v>5089</v>
      </c>
    </row>
    <row r="2926" spans="1:8" ht="10.95" customHeight="1" outlineLevel="3" x14ac:dyDescent="0.2">
      <c r="A2926" s="4" t="s">
        <v>2043</v>
      </c>
      <c r="B2926" s="5" t="s">
        <v>2871</v>
      </c>
      <c r="C2926" s="7"/>
      <c r="D2926" s="7" t="s">
        <v>2923</v>
      </c>
      <c r="E2926" s="4" t="s">
        <v>2043</v>
      </c>
      <c r="F2926" s="5" t="s">
        <v>2871</v>
      </c>
      <c r="G2926" s="2">
        <v>140</v>
      </c>
      <c r="H2926" s="2" t="s">
        <v>5089</v>
      </c>
    </row>
    <row r="2927" spans="1:8" ht="10.95" customHeight="1" outlineLevel="3" x14ac:dyDescent="0.2">
      <c r="A2927" s="4" t="s">
        <v>2043</v>
      </c>
      <c r="B2927" s="5" t="s">
        <v>2871</v>
      </c>
      <c r="C2927" s="7"/>
      <c r="D2927" s="7" t="s">
        <v>2924</v>
      </c>
      <c r="E2927" s="4" t="s">
        <v>2043</v>
      </c>
      <c r="F2927" s="5" t="s">
        <v>2871</v>
      </c>
      <c r="G2927" s="2">
        <v>107.6</v>
      </c>
      <c r="H2927" s="2" t="s">
        <v>5089</v>
      </c>
    </row>
    <row r="2928" spans="1:8" ht="10.95" customHeight="1" outlineLevel="3" x14ac:dyDescent="0.2">
      <c r="A2928" s="4" t="s">
        <v>2043</v>
      </c>
      <c r="B2928" s="5" t="s">
        <v>2871</v>
      </c>
      <c r="C2928" s="7"/>
      <c r="D2928" s="7" t="s">
        <v>2925</v>
      </c>
      <c r="E2928" s="4" t="s">
        <v>2043</v>
      </c>
      <c r="F2928" s="5" t="s">
        <v>2871</v>
      </c>
      <c r="G2928" s="2">
        <v>694.93571428571431</v>
      </c>
      <c r="H2928" s="2" t="s">
        <v>5089</v>
      </c>
    </row>
    <row r="2929" spans="1:8" ht="10.95" customHeight="1" outlineLevel="3" x14ac:dyDescent="0.2">
      <c r="A2929" s="4" t="s">
        <v>2043</v>
      </c>
      <c r="B2929" s="5" t="s">
        <v>2871</v>
      </c>
      <c r="C2929" s="7"/>
      <c r="D2929" s="7" t="s">
        <v>2926</v>
      </c>
      <c r="E2929" s="4" t="s">
        <v>2043</v>
      </c>
      <c r="F2929" s="5" t="s">
        <v>2871</v>
      </c>
      <c r="G2929" s="2">
        <v>2660.5</v>
      </c>
      <c r="H2929" s="2" t="s">
        <v>5089</v>
      </c>
    </row>
    <row r="2930" spans="1:8" ht="10.95" customHeight="1" outlineLevel="3" x14ac:dyDescent="0.2">
      <c r="A2930" s="4" t="s">
        <v>2043</v>
      </c>
      <c r="B2930" s="5" t="s">
        <v>2871</v>
      </c>
      <c r="C2930" s="7"/>
      <c r="D2930" s="7" t="s">
        <v>2927</v>
      </c>
      <c r="E2930" s="4" t="s">
        <v>2043</v>
      </c>
      <c r="F2930" s="5" t="s">
        <v>2871</v>
      </c>
      <c r="G2930" s="2">
        <v>688.5</v>
      </c>
      <c r="H2930" s="2" t="s">
        <v>5089</v>
      </c>
    </row>
    <row r="2931" spans="1:8" ht="10.95" customHeight="1" outlineLevel="3" x14ac:dyDescent="0.2">
      <c r="A2931" s="4" t="s">
        <v>2043</v>
      </c>
      <c r="B2931" s="5" t="s">
        <v>2871</v>
      </c>
      <c r="C2931" s="7"/>
      <c r="D2931" s="7" t="s">
        <v>2928</v>
      </c>
      <c r="E2931" s="4" t="s">
        <v>2043</v>
      </c>
      <c r="F2931" s="5" t="s">
        <v>2871</v>
      </c>
      <c r="G2931" s="2">
        <v>4352</v>
      </c>
      <c r="H2931" s="2" t="s">
        <v>5089</v>
      </c>
    </row>
    <row r="2932" spans="1:8" ht="10.95" customHeight="1" outlineLevel="3" x14ac:dyDescent="0.2">
      <c r="A2932" s="4" t="s">
        <v>2043</v>
      </c>
      <c r="B2932" s="5" t="s">
        <v>2871</v>
      </c>
      <c r="C2932" s="7"/>
      <c r="D2932" s="7" t="s">
        <v>2929</v>
      </c>
      <c r="E2932" s="4" t="s">
        <v>2043</v>
      </c>
      <c r="F2932" s="5" t="s">
        <v>2871</v>
      </c>
      <c r="G2932" s="2">
        <v>799</v>
      </c>
      <c r="H2932" s="2" t="s">
        <v>5089</v>
      </c>
    </row>
    <row r="2933" spans="1:8" ht="10.95" customHeight="1" outlineLevel="3" x14ac:dyDescent="0.2">
      <c r="A2933" s="4" t="s">
        <v>2043</v>
      </c>
      <c r="B2933" s="5" t="s">
        <v>2871</v>
      </c>
      <c r="C2933" s="7"/>
      <c r="D2933" s="7" t="s">
        <v>2930</v>
      </c>
      <c r="E2933" s="4" t="s">
        <v>2043</v>
      </c>
      <c r="F2933" s="5" t="s">
        <v>2871</v>
      </c>
      <c r="G2933" s="2">
        <v>680</v>
      </c>
      <c r="H2933" s="2" t="s">
        <v>5089</v>
      </c>
    </row>
    <row r="2934" spans="1:8" ht="10.95" customHeight="1" outlineLevel="3" x14ac:dyDescent="0.2">
      <c r="A2934" s="4" t="s">
        <v>2043</v>
      </c>
      <c r="B2934" s="5" t="s">
        <v>2871</v>
      </c>
      <c r="C2934" s="7"/>
      <c r="D2934" s="7" t="s">
        <v>2931</v>
      </c>
      <c r="E2934" s="4" t="s">
        <v>2043</v>
      </c>
      <c r="F2934" s="5" t="s">
        <v>2871</v>
      </c>
      <c r="G2934" s="2">
        <v>680</v>
      </c>
      <c r="H2934" s="2" t="s">
        <v>5089</v>
      </c>
    </row>
    <row r="2935" spans="1:8" ht="10.95" customHeight="1" outlineLevel="3" x14ac:dyDescent="0.2">
      <c r="A2935" s="4" t="s">
        <v>2043</v>
      </c>
      <c r="B2935" s="5" t="s">
        <v>2871</v>
      </c>
      <c r="C2935" s="7"/>
      <c r="D2935" s="7" t="s">
        <v>2932</v>
      </c>
      <c r="E2935" s="4" t="s">
        <v>2043</v>
      </c>
      <c r="F2935" s="5" t="s">
        <v>2871</v>
      </c>
      <c r="G2935" s="2">
        <v>698.13400000000001</v>
      </c>
      <c r="H2935" s="2" t="s">
        <v>5089</v>
      </c>
    </row>
    <row r="2936" spans="1:8" ht="10.95" customHeight="1" outlineLevel="3" x14ac:dyDescent="0.2">
      <c r="A2936" s="4" t="s">
        <v>2043</v>
      </c>
      <c r="B2936" s="5" t="s">
        <v>2871</v>
      </c>
      <c r="C2936" s="7"/>
      <c r="D2936" s="7" t="s">
        <v>2933</v>
      </c>
      <c r="E2936" s="4" t="s">
        <v>2043</v>
      </c>
      <c r="F2936" s="5" t="s">
        <v>2871</v>
      </c>
      <c r="G2936" s="2">
        <v>477.92</v>
      </c>
      <c r="H2936" s="2" t="s">
        <v>5089</v>
      </c>
    </row>
    <row r="2937" spans="1:8" ht="10.95" customHeight="1" outlineLevel="3" x14ac:dyDescent="0.2">
      <c r="A2937" s="4" t="s">
        <v>2043</v>
      </c>
      <c r="B2937" s="5" t="s">
        <v>2871</v>
      </c>
      <c r="C2937" s="7"/>
      <c r="D2937" s="7" t="s">
        <v>2934</v>
      </c>
      <c r="E2937" s="4" t="s">
        <v>2043</v>
      </c>
      <c r="F2937" s="5" t="s">
        <v>2871</v>
      </c>
      <c r="G2937" s="2">
        <v>221.19500000000002</v>
      </c>
      <c r="H2937" s="2" t="s">
        <v>5089</v>
      </c>
    </row>
    <row r="2938" spans="1:8" ht="10.95" customHeight="1" outlineLevel="3" x14ac:dyDescent="0.2">
      <c r="A2938" s="4" t="s">
        <v>2043</v>
      </c>
      <c r="B2938" s="5" t="s">
        <v>2871</v>
      </c>
      <c r="C2938" s="7"/>
      <c r="D2938" s="7" t="s">
        <v>2935</v>
      </c>
      <c r="E2938" s="4" t="s">
        <v>2043</v>
      </c>
      <c r="F2938" s="5" t="s">
        <v>2871</v>
      </c>
      <c r="G2938" s="2">
        <v>892.5</v>
      </c>
      <c r="H2938" s="2" t="s">
        <v>5089</v>
      </c>
    </row>
    <row r="2939" spans="1:8" ht="10.95" customHeight="1" outlineLevel="3" x14ac:dyDescent="0.2">
      <c r="A2939" s="4" t="s">
        <v>2043</v>
      </c>
      <c r="B2939" s="5" t="s">
        <v>2871</v>
      </c>
      <c r="C2939" s="7"/>
      <c r="D2939" s="7" t="s">
        <v>2936</v>
      </c>
      <c r="E2939" s="4" t="s">
        <v>2043</v>
      </c>
      <c r="F2939" s="5" t="s">
        <v>2871</v>
      </c>
      <c r="G2939" s="2">
        <v>559.41</v>
      </c>
      <c r="H2939" s="2" t="s">
        <v>5089</v>
      </c>
    </row>
    <row r="2940" spans="1:8" ht="10.95" customHeight="1" outlineLevel="3" x14ac:dyDescent="0.2">
      <c r="A2940" s="4" t="s">
        <v>2043</v>
      </c>
      <c r="B2940" s="5" t="s">
        <v>2871</v>
      </c>
      <c r="C2940" s="7"/>
      <c r="D2940" s="7" t="s">
        <v>2937</v>
      </c>
      <c r="E2940" s="4" t="s">
        <v>2043</v>
      </c>
      <c r="F2940" s="5" t="s">
        <v>2871</v>
      </c>
      <c r="G2940" s="2">
        <v>250.28115384615387</v>
      </c>
      <c r="H2940" s="2" t="s">
        <v>5089</v>
      </c>
    </row>
    <row r="2941" spans="1:8" ht="10.95" customHeight="1" outlineLevel="3" x14ac:dyDescent="0.2">
      <c r="A2941" s="4" t="s">
        <v>2043</v>
      </c>
      <c r="B2941" s="5" t="s">
        <v>2871</v>
      </c>
      <c r="C2941" s="7"/>
      <c r="D2941" s="7" t="s">
        <v>2938</v>
      </c>
      <c r="E2941" s="4" t="s">
        <v>2043</v>
      </c>
      <c r="F2941" s="5" t="s">
        <v>2871</v>
      </c>
      <c r="G2941" s="2">
        <v>337.47939393939396</v>
      </c>
      <c r="H2941" s="2" t="s">
        <v>5089</v>
      </c>
    </row>
    <row r="2942" spans="1:8" ht="10.95" customHeight="1" outlineLevel="3" x14ac:dyDescent="0.2">
      <c r="A2942" s="4" t="s">
        <v>2043</v>
      </c>
      <c r="B2942" s="5" t="s">
        <v>2871</v>
      </c>
      <c r="C2942" s="7"/>
      <c r="D2942" s="7" t="s">
        <v>2939</v>
      </c>
      <c r="E2942" s="4" t="s">
        <v>2043</v>
      </c>
      <c r="F2942" s="5" t="s">
        <v>2871</v>
      </c>
      <c r="G2942" s="2">
        <v>522.46826086956526</v>
      </c>
      <c r="H2942" s="2" t="s">
        <v>5089</v>
      </c>
    </row>
    <row r="2943" spans="1:8" ht="10.95" customHeight="1" outlineLevel="3" x14ac:dyDescent="0.2">
      <c r="A2943" s="4" t="s">
        <v>2043</v>
      </c>
      <c r="B2943" s="5" t="s">
        <v>2871</v>
      </c>
      <c r="C2943" s="7"/>
      <c r="D2943" s="7" t="s">
        <v>2940</v>
      </c>
      <c r="E2943" s="4" t="s">
        <v>2043</v>
      </c>
      <c r="F2943" s="5" t="s">
        <v>2871</v>
      </c>
      <c r="G2943" s="2">
        <v>459.61222222222227</v>
      </c>
      <c r="H2943" s="2" t="s">
        <v>5089</v>
      </c>
    </row>
    <row r="2944" spans="1:8" ht="10.95" customHeight="1" outlineLevel="3" x14ac:dyDescent="0.2">
      <c r="A2944" s="4" t="s">
        <v>2043</v>
      </c>
      <c r="B2944" s="5" t="s">
        <v>2871</v>
      </c>
      <c r="C2944" s="7"/>
      <c r="D2944" s="7" t="s">
        <v>2941</v>
      </c>
      <c r="E2944" s="4" t="s">
        <v>2043</v>
      </c>
      <c r="F2944" s="5" t="s">
        <v>2871</v>
      </c>
      <c r="G2944" s="2">
        <v>372.75604651162791</v>
      </c>
      <c r="H2944" s="2" t="s">
        <v>5089</v>
      </c>
    </row>
    <row r="2945" spans="1:8" ht="10.95" customHeight="1" outlineLevel="3" x14ac:dyDescent="0.2">
      <c r="A2945" s="4" t="s">
        <v>2043</v>
      </c>
      <c r="B2945" s="5" t="s">
        <v>2871</v>
      </c>
      <c r="C2945" s="7"/>
      <c r="D2945" s="7" t="s">
        <v>2942</v>
      </c>
      <c r="E2945" s="4" t="s">
        <v>2043</v>
      </c>
      <c r="F2945" s="5" t="s">
        <v>2871</v>
      </c>
      <c r="G2945" s="2">
        <v>655.98121495327109</v>
      </c>
      <c r="H2945" s="2" t="s">
        <v>5089</v>
      </c>
    </row>
    <row r="2946" spans="1:8" ht="10.95" customHeight="1" outlineLevel="3" x14ac:dyDescent="0.2">
      <c r="A2946" s="4" t="s">
        <v>2043</v>
      </c>
      <c r="B2946" s="5" t="s">
        <v>2871</v>
      </c>
      <c r="C2946" s="7"/>
      <c r="D2946" s="7" t="s">
        <v>2943</v>
      </c>
      <c r="E2946" s="4" t="s">
        <v>2043</v>
      </c>
      <c r="F2946" s="5" t="s">
        <v>2871</v>
      </c>
      <c r="G2946" s="2">
        <v>388.5298331015299</v>
      </c>
      <c r="H2946" s="2" t="s">
        <v>5089</v>
      </c>
    </row>
    <row r="2947" spans="1:8" ht="10.95" customHeight="1" outlineLevel="3" x14ac:dyDescent="0.2">
      <c r="A2947" s="4" t="s">
        <v>2043</v>
      </c>
      <c r="B2947" s="5" t="s">
        <v>2871</v>
      </c>
      <c r="C2947" s="7"/>
      <c r="D2947" s="7" t="s">
        <v>2944</v>
      </c>
      <c r="E2947" s="4" t="s">
        <v>2043</v>
      </c>
      <c r="F2947" s="5" t="s">
        <v>2871</v>
      </c>
      <c r="G2947" s="2">
        <v>444.09679354094578</v>
      </c>
      <c r="H2947" s="2" t="s">
        <v>5089</v>
      </c>
    </row>
    <row r="2948" spans="1:8" ht="10.95" hidden="1" customHeight="1" outlineLevel="1" x14ac:dyDescent="0.2">
      <c r="A2948" s="4" t="s">
        <v>2945</v>
      </c>
      <c r="B2948" s="5" t="s">
        <v>2871</v>
      </c>
      <c r="C2948" s="4"/>
      <c r="D2948" s="4"/>
      <c r="E2948" s="4" t="s">
        <v>2945</v>
      </c>
      <c r="F2948" s="5" t="s">
        <v>2871</v>
      </c>
      <c r="G2948" s="2" t="e">
        <v>#N/A</v>
      </c>
      <c r="H2948" s="2" t="s">
        <v>5089</v>
      </c>
    </row>
    <row r="2949" spans="1:8" ht="10.95" hidden="1" customHeight="1" outlineLevel="2" x14ac:dyDescent="0.2">
      <c r="A2949" s="4" t="s">
        <v>2945</v>
      </c>
      <c r="B2949" s="5" t="s">
        <v>2871</v>
      </c>
      <c r="C2949" s="5" t="s">
        <v>2946</v>
      </c>
      <c r="D2949" s="5"/>
      <c r="E2949" s="4" t="s">
        <v>2945</v>
      </c>
      <c r="F2949" s="5" t="s">
        <v>2871</v>
      </c>
      <c r="G2949" s="2" t="e">
        <v>#N/A</v>
      </c>
      <c r="H2949" s="2" t="s">
        <v>5089</v>
      </c>
    </row>
    <row r="2950" spans="1:8" ht="10.95" hidden="1" customHeight="1" outlineLevel="3" x14ac:dyDescent="0.2">
      <c r="A2950" s="4" t="s">
        <v>2945</v>
      </c>
      <c r="B2950" s="5" t="s">
        <v>2947</v>
      </c>
      <c r="C2950" s="5" t="s">
        <v>2947</v>
      </c>
      <c r="D2950" s="5"/>
      <c r="E2950" s="4" t="s">
        <v>2945</v>
      </c>
      <c r="F2950" s="5" t="s">
        <v>2947</v>
      </c>
      <c r="G2950" s="2" t="e">
        <v>#N/A</v>
      </c>
      <c r="H2950" s="2" t="s">
        <v>5089</v>
      </c>
    </row>
    <row r="2951" spans="1:8" s="6" customFormat="1" ht="22.95" customHeight="1" outlineLevel="4" x14ac:dyDescent="0.2">
      <c r="A2951" s="4" t="s">
        <v>2945</v>
      </c>
      <c r="B2951" s="5" t="s">
        <v>2947</v>
      </c>
      <c r="C2951" s="7"/>
      <c r="D2951" s="7" t="s">
        <v>2948</v>
      </c>
      <c r="E2951" s="4" t="s">
        <v>2945</v>
      </c>
      <c r="F2951" s="5" t="s">
        <v>2947</v>
      </c>
      <c r="G2951" s="2">
        <v>1154.5670710128056</v>
      </c>
      <c r="H2951" s="2" t="s">
        <v>5090</v>
      </c>
    </row>
    <row r="2952" spans="1:8" s="6" customFormat="1" ht="22.95" customHeight="1" outlineLevel="4" x14ac:dyDescent="0.2">
      <c r="A2952" s="4" t="s">
        <v>2945</v>
      </c>
      <c r="B2952" s="5" t="s">
        <v>2947</v>
      </c>
      <c r="C2952" s="7"/>
      <c r="D2952" s="7" t="s">
        <v>2949</v>
      </c>
      <c r="E2952" s="4" t="s">
        <v>2945</v>
      </c>
      <c r="F2952" s="5" t="s">
        <v>2947</v>
      </c>
      <c r="G2952" s="2">
        <v>597.66991915641472</v>
      </c>
      <c r="H2952" s="2" t="s">
        <v>5090</v>
      </c>
    </row>
    <row r="2953" spans="1:8" s="6" customFormat="1" ht="22.95" customHeight="1" outlineLevel="4" x14ac:dyDescent="0.2">
      <c r="A2953" s="4" t="s">
        <v>2945</v>
      </c>
      <c r="B2953" s="5" t="s">
        <v>2947</v>
      </c>
      <c r="C2953" s="7"/>
      <c r="D2953" s="7" t="s">
        <v>2950</v>
      </c>
      <c r="E2953" s="4" t="s">
        <v>2945</v>
      </c>
      <c r="F2953" s="5" t="s">
        <v>2947</v>
      </c>
      <c r="G2953" s="2">
        <v>644.2505626510183</v>
      </c>
      <c r="H2953" s="2" t="s">
        <v>5090</v>
      </c>
    </row>
    <row r="2954" spans="1:8" s="6" customFormat="1" ht="22.95" customHeight="1" outlineLevel="4" x14ac:dyDescent="0.2">
      <c r="A2954" s="4" t="s">
        <v>2945</v>
      </c>
      <c r="B2954" s="5" t="s">
        <v>2947</v>
      </c>
      <c r="C2954" s="7"/>
      <c r="D2954" s="7" t="s">
        <v>2951</v>
      </c>
      <c r="E2954" s="4" t="s">
        <v>2945</v>
      </c>
      <c r="F2954" s="5" t="s">
        <v>2947</v>
      </c>
      <c r="G2954" s="2">
        <v>1288.5255411471321</v>
      </c>
      <c r="H2954" s="2" t="s">
        <v>5090</v>
      </c>
    </row>
    <row r="2955" spans="1:8" s="6" customFormat="1" ht="22.95" customHeight="1" outlineLevel="4" x14ac:dyDescent="0.2">
      <c r="A2955" s="4" t="s">
        <v>2945</v>
      </c>
      <c r="B2955" s="5" t="s">
        <v>2947</v>
      </c>
      <c r="C2955" s="7"/>
      <c r="D2955" s="7" t="s">
        <v>2952</v>
      </c>
      <c r="E2955" s="4" t="s">
        <v>2945</v>
      </c>
      <c r="F2955" s="5" t="s">
        <v>2947</v>
      </c>
      <c r="G2955" s="2">
        <v>1073.7544133388226</v>
      </c>
      <c r="H2955" s="2" t="s">
        <v>5090</v>
      </c>
    </row>
    <row r="2956" spans="1:8" s="6" customFormat="1" ht="22.95" customHeight="1" outlineLevel="4" x14ac:dyDescent="0.2">
      <c r="A2956" s="4" t="s">
        <v>2945</v>
      </c>
      <c r="B2956" s="5" t="s">
        <v>2947</v>
      </c>
      <c r="C2956" s="7"/>
      <c r="D2956" s="7" t="s">
        <v>2953</v>
      </c>
      <c r="E2956" s="4" t="s">
        <v>2945</v>
      </c>
      <c r="F2956" s="5" t="s">
        <v>2947</v>
      </c>
      <c r="G2956" s="2">
        <v>1098.9181456456456</v>
      </c>
      <c r="H2956" s="2" t="s">
        <v>5091</v>
      </c>
    </row>
    <row r="2957" spans="1:8" s="6" customFormat="1" ht="22.95" customHeight="1" outlineLevel="4" x14ac:dyDescent="0.2">
      <c r="A2957" s="4" t="s">
        <v>2945</v>
      </c>
      <c r="B2957" s="5" t="s">
        <v>2947</v>
      </c>
      <c r="C2957" s="7"/>
      <c r="D2957" s="7" t="s">
        <v>2954</v>
      </c>
      <c r="E2957" s="4" t="s">
        <v>2945</v>
      </c>
      <c r="F2957" s="5" t="s">
        <v>2947</v>
      </c>
      <c r="G2957" s="2">
        <v>542.6728396226415</v>
      </c>
      <c r="H2957" s="2" t="s">
        <v>5090</v>
      </c>
    </row>
    <row r="2958" spans="1:8" s="6" customFormat="1" ht="22.95" customHeight="1" outlineLevel="4" x14ac:dyDescent="0.2">
      <c r="A2958" s="4" t="s">
        <v>2945</v>
      </c>
      <c r="B2958" s="5" t="s">
        <v>2947</v>
      </c>
      <c r="C2958" s="7"/>
      <c r="D2958" s="7" t="s">
        <v>2955</v>
      </c>
      <c r="E2958" s="4" t="s">
        <v>2945</v>
      </c>
      <c r="F2958" s="5" t="s">
        <v>2947</v>
      </c>
      <c r="G2958" s="2">
        <v>471.61241999999999</v>
      </c>
      <c r="H2958" s="2" t="s">
        <v>5090</v>
      </c>
    </row>
    <row r="2959" spans="1:8" s="6" customFormat="1" ht="22.95" customHeight="1" outlineLevel="4" x14ac:dyDescent="0.2">
      <c r="A2959" s="4" t="s">
        <v>2945</v>
      </c>
      <c r="B2959" s="5" t="s">
        <v>2947</v>
      </c>
      <c r="C2959" s="7"/>
      <c r="D2959" s="7" t="s">
        <v>2956</v>
      </c>
      <c r="E2959" s="4" t="s">
        <v>2945</v>
      </c>
      <c r="F2959" s="5" t="s">
        <v>2947</v>
      </c>
      <c r="G2959" s="2">
        <v>400.91259575569359</v>
      </c>
      <c r="H2959" s="2" t="s">
        <v>5090</v>
      </c>
    </row>
    <row r="2960" spans="1:8" s="6" customFormat="1" ht="22.95" customHeight="1" outlineLevel="4" x14ac:dyDescent="0.2">
      <c r="A2960" s="4" t="s">
        <v>2945</v>
      </c>
      <c r="B2960" s="5" t="s">
        <v>2947</v>
      </c>
      <c r="C2960" s="7"/>
      <c r="D2960" s="7" t="s">
        <v>2957</v>
      </c>
      <c r="E2960" s="4" t="s">
        <v>2945</v>
      </c>
      <c r="F2960" s="5" t="s">
        <v>2947</v>
      </c>
      <c r="G2960" s="2">
        <v>883.07308430085811</v>
      </c>
      <c r="H2960" s="2" t="s">
        <v>5090</v>
      </c>
    </row>
    <row r="2961" spans="1:8" s="6" customFormat="1" ht="22.95" customHeight="1" outlineLevel="4" x14ac:dyDescent="0.2">
      <c r="A2961" s="4" t="s">
        <v>2945</v>
      </c>
      <c r="B2961" s="5" t="s">
        <v>2947</v>
      </c>
      <c r="C2961" s="7"/>
      <c r="D2961" s="7" t="s">
        <v>2958</v>
      </c>
      <c r="E2961" s="4" t="s">
        <v>2945</v>
      </c>
      <c r="F2961" s="5" t="s">
        <v>2947</v>
      </c>
      <c r="G2961" s="2">
        <v>1412.7353174104337</v>
      </c>
      <c r="H2961" s="2" t="s">
        <v>5090</v>
      </c>
    </row>
    <row r="2962" spans="1:8" s="6" customFormat="1" ht="22.95" customHeight="1" outlineLevel="4" x14ac:dyDescent="0.2">
      <c r="A2962" s="4" t="s">
        <v>2945</v>
      </c>
      <c r="B2962" s="5" t="s">
        <v>2947</v>
      </c>
      <c r="C2962" s="7"/>
      <c r="D2962" s="7" t="s">
        <v>2959</v>
      </c>
      <c r="E2962" s="4" t="s">
        <v>2945</v>
      </c>
      <c r="F2962" s="5" t="s">
        <v>2947</v>
      </c>
      <c r="G2962" s="2">
        <v>799.04609310058186</v>
      </c>
      <c r="H2962" s="2" t="s">
        <v>5091</v>
      </c>
    </row>
    <row r="2963" spans="1:8" s="6" customFormat="1" ht="22.95" customHeight="1" outlineLevel="4" x14ac:dyDescent="0.2">
      <c r="A2963" s="4" t="s">
        <v>2945</v>
      </c>
      <c r="B2963" s="5" t="s">
        <v>2947</v>
      </c>
      <c r="C2963" s="7"/>
      <c r="D2963" s="7" t="s">
        <v>2960</v>
      </c>
      <c r="E2963" s="4" t="s">
        <v>2945</v>
      </c>
      <c r="F2963" s="5" t="s">
        <v>2947</v>
      </c>
      <c r="G2963" s="2">
        <v>339.79798682284041</v>
      </c>
      <c r="H2963" s="2" t="s">
        <v>5090</v>
      </c>
    </row>
    <row r="2964" spans="1:8" s="6" customFormat="1" ht="22.95" customHeight="1" outlineLevel="4" x14ac:dyDescent="0.2">
      <c r="A2964" s="4" t="s">
        <v>2945</v>
      </c>
      <c r="B2964" s="5" t="s">
        <v>2947</v>
      </c>
      <c r="C2964" s="7"/>
      <c r="D2964" s="7" t="s">
        <v>2961</v>
      </c>
      <c r="E2964" s="4" t="s">
        <v>2945</v>
      </c>
      <c r="F2964" s="5" t="s">
        <v>2947</v>
      </c>
      <c r="G2964" s="2">
        <v>837.75921600000004</v>
      </c>
      <c r="H2964" s="2" t="s">
        <v>5091</v>
      </c>
    </row>
    <row r="2965" spans="1:8" s="6" customFormat="1" ht="22.95" customHeight="1" outlineLevel="4" x14ac:dyDescent="0.2">
      <c r="A2965" s="4" t="s">
        <v>2945</v>
      </c>
      <c r="B2965" s="5" t="s">
        <v>2947</v>
      </c>
      <c r="C2965" s="7"/>
      <c r="D2965" s="7" t="s">
        <v>2962</v>
      </c>
      <c r="E2965" s="4" t="s">
        <v>2945</v>
      </c>
      <c r="F2965" s="5" t="s">
        <v>2947</v>
      </c>
      <c r="G2965" s="2">
        <v>461.55853701527616</v>
      </c>
      <c r="H2965" s="2" t="s">
        <v>5090</v>
      </c>
    </row>
    <row r="2966" spans="1:8" s="6" customFormat="1" ht="22.95" customHeight="1" outlineLevel="4" x14ac:dyDescent="0.2">
      <c r="A2966" s="4" t="s">
        <v>2945</v>
      </c>
      <c r="B2966" s="5" t="s">
        <v>2947</v>
      </c>
      <c r="C2966" s="7"/>
      <c r="D2966" s="7" t="s">
        <v>2963</v>
      </c>
      <c r="E2966" s="4" t="s">
        <v>2945</v>
      </c>
      <c r="F2966" s="5" t="s">
        <v>2947</v>
      </c>
      <c r="G2966" s="2">
        <v>1173.6599365079364</v>
      </c>
      <c r="H2966" s="2" t="s">
        <v>5091</v>
      </c>
    </row>
    <row r="2967" spans="1:8" s="6" customFormat="1" ht="22.95" customHeight="1" outlineLevel="4" x14ac:dyDescent="0.2">
      <c r="A2967" s="4" t="s">
        <v>2945</v>
      </c>
      <c r="B2967" s="5" t="s">
        <v>2947</v>
      </c>
      <c r="C2967" s="7"/>
      <c r="D2967" s="7" t="s">
        <v>2964</v>
      </c>
      <c r="E2967" s="4" t="s">
        <v>2945</v>
      </c>
      <c r="F2967" s="5" t="s">
        <v>2947</v>
      </c>
      <c r="G2967" s="2">
        <v>754.03655045871551</v>
      </c>
      <c r="H2967" s="2" t="s">
        <v>5091</v>
      </c>
    </row>
    <row r="2968" spans="1:8" s="6" customFormat="1" ht="22.95" customHeight="1" outlineLevel="4" x14ac:dyDescent="0.2">
      <c r="A2968" s="4" t="s">
        <v>2945</v>
      </c>
      <c r="B2968" s="5" t="s">
        <v>2947</v>
      </c>
      <c r="C2968" s="7"/>
      <c r="D2968" s="7" t="s">
        <v>2965</v>
      </c>
      <c r="E2968" s="4" t="s">
        <v>2945</v>
      </c>
      <c r="F2968" s="5" t="s">
        <v>2947</v>
      </c>
      <c r="G2968" s="2">
        <v>403.58699152542374</v>
      </c>
      <c r="H2968" s="2" t="s">
        <v>5090</v>
      </c>
    </row>
    <row r="2969" spans="1:8" s="6" customFormat="1" ht="22.95" customHeight="1" outlineLevel="4" x14ac:dyDescent="0.2">
      <c r="A2969" s="4" t="s">
        <v>2945</v>
      </c>
      <c r="B2969" s="5" t="s">
        <v>2947</v>
      </c>
      <c r="C2969" s="7"/>
      <c r="D2969" s="7" t="s">
        <v>2966</v>
      </c>
      <c r="E2969" s="4" t="s">
        <v>2945</v>
      </c>
      <c r="F2969" s="5" t="s">
        <v>2947</v>
      </c>
      <c r="G2969" s="2">
        <v>532.9798187311178</v>
      </c>
      <c r="H2969" s="2" t="s">
        <v>5091</v>
      </c>
    </row>
    <row r="2970" spans="1:8" s="6" customFormat="1" ht="22.95" customHeight="1" outlineLevel="4" x14ac:dyDescent="0.2">
      <c r="A2970" s="4" t="s">
        <v>2945</v>
      </c>
      <c r="B2970" s="5" t="s">
        <v>2947</v>
      </c>
      <c r="C2970" s="7"/>
      <c r="D2970" s="7" t="s">
        <v>2967</v>
      </c>
      <c r="E2970" s="4" t="s">
        <v>2945</v>
      </c>
      <c r="F2970" s="5" t="s">
        <v>2947</v>
      </c>
      <c r="G2970" s="2">
        <v>913.85975609756099</v>
      </c>
      <c r="H2970" s="2" t="s">
        <v>5091</v>
      </c>
    </row>
    <row r="2971" spans="1:8" s="6" customFormat="1" ht="22.95" customHeight="1" outlineLevel="4" x14ac:dyDescent="0.2">
      <c r="A2971" s="4" t="s">
        <v>2945</v>
      </c>
      <c r="B2971" s="5" t="s">
        <v>2947</v>
      </c>
      <c r="C2971" s="7"/>
      <c r="D2971" s="7" t="s">
        <v>2968</v>
      </c>
      <c r="E2971" s="4" t="s">
        <v>2945</v>
      </c>
      <c r="F2971" s="5" t="s">
        <v>2947</v>
      </c>
      <c r="G2971" s="2">
        <v>606.90858151023281</v>
      </c>
      <c r="H2971" s="2" t="s">
        <v>5090</v>
      </c>
    </row>
    <row r="2972" spans="1:8" s="6" customFormat="1" ht="22.95" customHeight="1" outlineLevel="4" x14ac:dyDescent="0.2">
      <c r="A2972" s="4" t="s">
        <v>2945</v>
      </c>
      <c r="B2972" s="5" t="s">
        <v>2947</v>
      </c>
      <c r="C2972" s="7"/>
      <c r="D2972" s="7" t="s">
        <v>2969</v>
      </c>
      <c r="E2972" s="4" t="s">
        <v>2945</v>
      </c>
      <c r="F2972" s="5" t="s">
        <v>2947</v>
      </c>
      <c r="G2972" s="2">
        <v>398.73798709677419</v>
      </c>
      <c r="H2972" s="2" t="s">
        <v>5091</v>
      </c>
    </row>
    <row r="2973" spans="1:8" s="6" customFormat="1" ht="22.95" customHeight="1" outlineLevel="4" x14ac:dyDescent="0.2">
      <c r="A2973" s="4" t="s">
        <v>2945</v>
      </c>
      <c r="B2973" s="5" t="s">
        <v>2947</v>
      </c>
      <c r="C2973" s="7"/>
      <c r="D2973" s="7" t="s">
        <v>2970</v>
      </c>
      <c r="E2973" s="4" t="s">
        <v>2945</v>
      </c>
      <c r="F2973" s="5" t="s">
        <v>2947</v>
      </c>
      <c r="G2973" s="2">
        <v>1084.4617475728155</v>
      </c>
      <c r="H2973" s="2" t="s">
        <v>5091</v>
      </c>
    </row>
    <row r="2974" spans="1:8" s="6" customFormat="1" ht="10.95" customHeight="1" outlineLevel="4" x14ac:dyDescent="0.2">
      <c r="A2974" s="4" t="s">
        <v>2945</v>
      </c>
      <c r="B2974" s="5" t="s">
        <v>2947</v>
      </c>
      <c r="C2974" s="7"/>
      <c r="D2974" s="7" t="s">
        <v>2971</v>
      </c>
      <c r="E2974" s="4" t="s">
        <v>2945</v>
      </c>
      <c r="F2974" s="5" t="s">
        <v>2947</v>
      </c>
      <c r="G2974" s="2">
        <v>616.14571125265388</v>
      </c>
      <c r="H2974" s="2" t="s">
        <v>5091</v>
      </c>
    </row>
    <row r="2975" spans="1:8" s="6" customFormat="1" ht="10.95" customHeight="1" outlineLevel="4" x14ac:dyDescent="0.2">
      <c r="A2975" s="4" t="s">
        <v>2945</v>
      </c>
      <c r="B2975" s="5" t="s">
        <v>2947</v>
      </c>
      <c r="C2975" s="7"/>
      <c r="D2975" s="7" t="s">
        <v>2972</v>
      </c>
      <c r="E2975" s="4" t="s">
        <v>2945</v>
      </c>
      <c r="F2975" s="5" t="s">
        <v>2947</v>
      </c>
      <c r="G2975" s="2">
        <v>772.84521739130435</v>
      </c>
      <c r="H2975" s="2" t="s">
        <v>5091</v>
      </c>
    </row>
    <row r="2976" spans="1:8" s="6" customFormat="1" ht="22.95" customHeight="1" outlineLevel="4" x14ac:dyDescent="0.2">
      <c r="A2976" s="4" t="s">
        <v>2945</v>
      </c>
      <c r="B2976" s="5" t="s">
        <v>2947</v>
      </c>
      <c r="C2976" s="7"/>
      <c r="D2976" s="7" t="s">
        <v>2973</v>
      </c>
      <c r="E2976" s="4" t="s">
        <v>2945</v>
      </c>
      <c r="F2976" s="5" t="s">
        <v>2947</v>
      </c>
      <c r="G2976" s="2">
        <v>478.84442307692308</v>
      </c>
      <c r="H2976" s="2" t="s">
        <v>5091</v>
      </c>
    </row>
    <row r="2977" spans="1:8" s="6" customFormat="1" ht="22.95" customHeight="1" outlineLevel="4" x14ac:dyDescent="0.2">
      <c r="A2977" s="4" t="s">
        <v>2945</v>
      </c>
      <c r="B2977" s="5" t="s">
        <v>2947</v>
      </c>
      <c r="C2977" s="7"/>
      <c r="D2977" s="7" t="s">
        <v>2974</v>
      </c>
      <c r="E2977" s="4" t="s">
        <v>2945</v>
      </c>
      <c r="F2977" s="5" t="s">
        <v>2947</v>
      </c>
      <c r="G2977" s="2">
        <v>255.57181372549022</v>
      </c>
      <c r="H2977" s="2" t="s">
        <v>5091</v>
      </c>
    </row>
    <row r="2978" spans="1:8" s="6" customFormat="1" ht="22.95" customHeight="1" outlineLevel="4" x14ac:dyDescent="0.2">
      <c r="A2978" s="4" t="s">
        <v>2945</v>
      </c>
      <c r="B2978" s="5" t="s">
        <v>2947</v>
      </c>
      <c r="C2978" s="7"/>
      <c r="D2978" s="7" t="s">
        <v>2975</v>
      </c>
      <c r="E2978" s="4" t="s">
        <v>2945</v>
      </c>
      <c r="F2978" s="5" t="s">
        <v>2947</v>
      </c>
      <c r="G2978" s="2">
        <v>930.34282157676341</v>
      </c>
      <c r="H2978" s="2" t="s">
        <v>5091</v>
      </c>
    </row>
    <row r="2979" spans="1:8" s="6" customFormat="1" ht="22.95" customHeight="1" outlineLevel="4" x14ac:dyDescent="0.2">
      <c r="A2979" s="4" t="s">
        <v>2945</v>
      </c>
      <c r="B2979" s="5" t="s">
        <v>2947</v>
      </c>
      <c r="C2979" s="7"/>
      <c r="D2979" s="7" t="s">
        <v>2976</v>
      </c>
      <c r="E2979" s="4" t="s">
        <v>2945</v>
      </c>
      <c r="F2979" s="5" t="s">
        <v>2947</v>
      </c>
      <c r="G2979" s="2">
        <v>1423.1702314814816</v>
      </c>
      <c r="H2979" s="2" t="s">
        <v>5091</v>
      </c>
    </row>
    <row r="2980" spans="1:8" s="6" customFormat="1" ht="22.95" customHeight="1" outlineLevel="4" x14ac:dyDescent="0.2">
      <c r="A2980" s="4" t="s">
        <v>2945</v>
      </c>
      <c r="B2980" s="5" t="s">
        <v>2947</v>
      </c>
      <c r="C2980" s="7"/>
      <c r="D2980" s="7" t="s">
        <v>2977</v>
      </c>
      <c r="E2980" s="4" t="s">
        <v>2945</v>
      </c>
      <c r="F2980" s="5" t="s">
        <v>2947</v>
      </c>
      <c r="G2980" s="2">
        <v>1613.224909090909</v>
      </c>
      <c r="H2980" s="2" t="s">
        <v>5089</v>
      </c>
    </row>
    <row r="2981" spans="1:8" s="6" customFormat="1" ht="22.95" customHeight="1" outlineLevel="4" x14ac:dyDescent="0.2">
      <c r="A2981" s="4" t="s">
        <v>2945</v>
      </c>
      <c r="B2981" s="5" t="s">
        <v>2947</v>
      </c>
      <c r="C2981" s="7"/>
      <c r="D2981" s="7" t="s">
        <v>2978</v>
      </c>
      <c r="E2981" s="4" t="s">
        <v>2945</v>
      </c>
      <c r="F2981" s="5" t="s">
        <v>2947</v>
      </c>
      <c r="G2981" s="2">
        <v>1450</v>
      </c>
      <c r="H2981" s="2" t="s">
        <v>5091</v>
      </c>
    </row>
    <row r="2982" spans="1:8" s="6" customFormat="1" ht="22.95" customHeight="1" outlineLevel="4" x14ac:dyDescent="0.2">
      <c r="A2982" s="4" t="s">
        <v>2945</v>
      </c>
      <c r="B2982" s="5" t="s">
        <v>2947</v>
      </c>
      <c r="C2982" s="7"/>
      <c r="D2982" s="7" t="s">
        <v>2979</v>
      </c>
      <c r="E2982" s="4" t="s">
        <v>2945</v>
      </c>
      <c r="F2982" s="5" t="s">
        <v>2947</v>
      </c>
      <c r="G2982" s="2">
        <v>1064.9260092807424</v>
      </c>
      <c r="H2982" s="2" t="s">
        <v>5091</v>
      </c>
    </row>
    <row r="2983" spans="1:8" s="6" customFormat="1" ht="22.95" customHeight="1" outlineLevel="4" x14ac:dyDescent="0.2">
      <c r="A2983" s="4" t="s">
        <v>2945</v>
      </c>
      <c r="B2983" s="5" t="s">
        <v>2947</v>
      </c>
      <c r="C2983" s="7"/>
      <c r="D2983" s="7" t="s">
        <v>2980</v>
      </c>
      <c r="E2983" s="4" t="s">
        <v>2945</v>
      </c>
      <c r="F2983" s="5" t="s">
        <v>2947</v>
      </c>
      <c r="G2983" s="2">
        <v>1270</v>
      </c>
      <c r="H2983" s="2" t="s">
        <v>5091</v>
      </c>
    </row>
    <row r="2984" spans="1:8" s="6" customFormat="1" ht="22.95" customHeight="1" outlineLevel="4" x14ac:dyDescent="0.2">
      <c r="A2984" s="4" t="s">
        <v>2945</v>
      </c>
      <c r="B2984" s="5" t="s">
        <v>2947</v>
      </c>
      <c r="C2984" s="7"/>
      <c r="D2984" s="7" t="s">
        <v>2981</v>
      </c>
      <c r="E2984" s="4" t="s">
        <v>2945</v>
      </c>
      <c r="F2984" s="5" t="s">
        <v>2947</v>
      </c>
      <c r="G2984" s="2">
        <v>627.70933797909402</v>
      </c>
      <c r="H2984" s="2" t="s">
        <v>5091</v>
      </c>
    </row>
    <row r="2985" spans="1:8" s="6" customFormat="1" ht="22.95" customHeight="1" outlineLevel="4" x14ac:dyDescent="0.2">
      <c r="A2985" s="4" t="s">
        <v>2945</v>
      </c>
      <c r="B2985" s="5" t="s">
        <v>2947</v>
      </c>
      <c r="C2985" s="7"/>
      <c r="D2985" s="7" t="s">
        <v>2982</v>
      </c>
      <c r="E2985" s="4" t="s">
        <v>2945</v>
      </c>
      <c r="F2985" s="5" t="s">
        <v>2947</v>
      </c>
      <c r="G2985" s="2">
        <v>1088.6105839416059</v>
      </c>
      <c r="H2985" s="2" t="s">
        <v>5091</v>
      </c>
    </row>
    <row r="2986" spans="1:8" s="6" customFormat="1" ht="22.95" customHeight="1" outlineLevel="4" x14ac:dyDescent="0.2">
      <c r="A2986" s="4" t="s">
        <v>2945</v>
      </c>
      <c r="B2986" s="5" t="s">
        <v>2947</v>
      </c>
      <c r="C2986" s="7"/>
      <c r="D2986" s="7" t="s">
        <v>2983</v>
      </c>
      <c r="E2986" s="4" t="s">
        <v>2945</v>
      </c>
      <c r="F2986" s="5" t="s">
        <v>2947</v>
      </c>
      <c r="G2986" s="2">
        <v>1201.7671698113209</v>
      </c>
      <c r="H2986" s="2" t="s">
        <v>5091</v>
      </c>
    </row>
    <row r="2987" spans="1:8" s="6" customFormat="1" ht="22.95" customHeight="1" outlineLevel="4" x14ac:dyDescent="0.2">
      <c r="A2987" s="4" t="s">
        <v>2945</v>
      </c>
      <c r="B2987" s="5" t="s">
        <v>2947</v>
      </c>
      <c r="C2987" s="7"/>
      <c r="D2987" s="7" t="s">
        <v>2984</v>
      </c>
      <c r="E2987" s="4" t="s">
        <v>2945</v>
      </c>
      <c r="F2987" s="5" t="s">
        <v>2947</v>
      </c>
      <c r="G2987" s="2">
        <v>2046.7971153846154</v>
      </c>
      <c r="H2987" s="2" t="s">
        <v>5089</v>
      </c>
    </row>
    <row r="2988" spans="1:8" s="6" customFormat="1" ht="10.95" customHeight="1" outlineLevel="4" x14ac:dyDescent="0.2">
      <c r="A2988" s="4" t="s">
        <v>2945</v>
      </c>
      <c r="B2988" s="5" t="s">
        <v>2947</v>
      </c>
      <c r="C2988" s="7"/>
      <c r="D2988" s="7" t="s">
        <v>2985</v>
      </c>
      <c r="E2988" s="4" t="s">
        <v>2945</v>
      </c>
      <c r="F2988" s="5" t="s">
        <v>2947</v>
      </c>
      <c r="G2988" s="2">
        <v>472.1788178913738</v>
      </c>
      <c r="H2988" s="2" t="s">
        <v>5091</v>
      </c>
    </row>
    <row r="2989" spans="1:8" s="6" customFormat="1" ht="22.95" customHeight="1" outlineLevel="4" x14ac:dyDescent="0.2">
      <c r="A2989" s="4" t="s">
        <v>2945</v>
      </c>
      <c r="B2989" s="5" t="s">
        <v>2947</v>
      </c>
      <c r="C2989" s="7"/>
      <c r="D2989" s="7" t="s">
        <v>2986</v>
      </c>
      <c r="E2989" s="4" t="s">
        <v>2945</v>
      </c>
      <c r="F2989" s="5" t="s">
        <v>2947</v>
      </c>
      <c r="G2989" s="2">
        <v>1516.8519565217391</v>
      </c>
      <c r="H2989" s="2" t="s">
        <v>5089</v>
      </c>
    </row>
    <row r="2990" spans="1:8" s="6" customFormat="1" ht="10.95" customHeight="1" outlineLevel="4" x14ac:dyDescent="0.2">
      <c r="A2990" s="4" t="s">
        <v>2945</v>
      </c>
      <c r="B2990" s="5" t="s">
        <v>2947</v>
      </c>
      <c r="C2990" s="7"/>
      <c r="D2990" s="7" t="s">
        <v>2987</v>
      </c>
      <c r="E2990" s="4" t="s">
        <v>2945</v>
      </c>
      <c r="F2990" s="5" t="s">
        <v>2947</v>
      </c>
      <c r="G2990" s="2">
        <v>716.76679127725856</v>
      </c>
      <c r="H2990" s="2" t="s">
        <v>5091</v>
      </c>
    </row>
    <row r="2991" spans="1:8" s="6" customFormat="1" ht="22.95" customHeight="1" outlineLevel="4" x14ac:dyDescent="0.2">
      <c r="A2991" s="4" t="s">
        <v>2945</v>
      </c>
      <c r="B2991" s="5" t="s">
        <v>2947</v>
      </c>
      <c r="C2991" s="7"/>
      <c r="D2991" s="7" t="s">
        <v>2988</v>
      </c>
      <c r="E2991" s="4" t="s">
        <v>2945</v>
      </c>
      <c r="F2991" s="5" t="s">
        <v>2947</v>
      </c>
      <c r="G2991" s="2">
        <v>506.36531250000002</v>
      </c>
      <c r="H2991" s="2" t="s">
        <v>5091</v>
      </c>
    </row>
    <row r="2992" spans="1:8" s="6" customFormat="1" ht="22.95" customHeight="1" outlineLevel="4" x14ac:dyDescent="0.2">
      <c r="A2992" s="4" t="s">
        <v>2945</v>
      </c>
      <c r="B2992" s="5" t="s">
        <v>2947</v>
      </c>
      <c r="C2992" s="7"/>
      <c r="D2992" s="7" t="s">
        <v>2989</v>
      </c>
      <c r="E2992" s="4" t="s">
        <v>2945</v>
      </c>
      <c r="F2992" s="5" t="s">
        <v>2947</v>
      </c>
      <c r="G2992" s="2">
        <v>1215</v>
      </c>
      <c r="H2992" s="2" t="s">
        <v>5091</v>
      </c>
    </row>
    <row r="2993" spans="1:8" s="6" customFormat="1" ht="22.95" customHeight="1" outlineLevel="4" x14ac:dyDescent="0.2">
      <c r="A2993" s="4" t="s">
        <v>2945</v>
      </c>
      <c r="B2993" s="5" t="s">
        <v>2947</v>
      </c>
      <c r="C2993" s="7"/>
      <c r="D2993" s="7" t="s">
        <v>2990</v>
      </c>
      <c r="E2993" s="4" t="s">
        <v>2945</v>
      </c>
      <c r="F2993" s="5" t="s">
        <v>2947</v>
      </c>
      <c r="G2993" s="2">
        <v>1582.2769047619049</v>
      </c>
      <c r="H2993" s="2" t="s">
        <v>5089</v>
      </c>
    </row>
    <row r="2994" spans="1:8" s="6" customFormat="1" ht="22.95" customHeight="1" outlineLevel="4" x14ac:dyDescent="0.2">
      <c r="A2994" s="4" t="s">
        <v>2945</v>
      </c>
      <c r="B2994" s="5" t="s">
        <v>2947</v>
      </c>
      <c r="C2994" s="7"/>
      <c r="D2994" s="7" t="s">
        <v>2991</v>
      </c>
      <c r="E2994" s="4" t="s">
        <v>2945</v>
      </c>
      <c r="F2994" s="5" t="s">
        <v>2947</v>
      </c>
      <c r="G2994" s="2">
        <v>1300</v>
      </c>
      <c r="H2994" s="2" t="s">
        <v>5089</v>
      </c>
    </row>
    <row r="2995" spans="1:8" s="6" customFormat="1" ht="22.95" customHeight="1" outlineLevel="4" x14ac:dyDescent="0.2">
      <c r="A2995" s="4" t="s">
        <v>2945</v>
      </c>
      <c r="B2995" s="5" t="s">
        <v>2947</v>
      </c>
      <c r="C2995" s="7"/>
      <c r="D2995" s="7" t="s">
        <v>2992</v>
      </c>
      <c r="E2995" s="4" t="s">
        <v>2945</v>
      </c>
      <c r="F2995" s="5" t="s">
        <v>2947</v>
      </c>
      <c r="G2995" s="2">
        <v>1213.0544961240309</v>
      </c>
      <c r="H2995" s="2" t="s">
        <v>5091</v>
      </c>
    </row>
    <row r="2996" spans="1:8" s="6" customFormat="1" ht="22.95" customHeight="1" outlineLevel="4" x14ac:dyDescent="0.2">
      <c r="A2996" s="4" t="s">
        <v>2945</v>
      </c>
      <c r="B2996" s="5" t="s">
        <v>2947</v>
      </c>
      <c r="C2996" s="7"/>
      <c r="D2996" s="7" t="s">
        <v>2993</v>
      </c>
      <c r="E2996" s="4" t="s">
        <v>2945</v>
      </c>
      <c r="F2996" s="5" t="s">
        <v>2947</v>
      </c>
      <c r="G2996" s="2">
        <v>1788.2854285714286</v>
      </c>
      <c r="H2996" s="2" t="s">
        <v>5089</v>
      </c>
    </row>
    <row r="2997" spans="1:8" s="6" customFormat="1" ht="22.95" customHeight="1" outlineLevel="4" x14ac:dyDescent="0.2">
      <c r="A2997" s="4" t="s">
        <v>2945</v>
      </c>
      <c r="B2997" s="5" t="s">
        <v>2947</v>
      </c>
      <c r="C2997" s="7"/>
      <c r="D2997" s="7" t="s">
        <v>2994</v>
      </c>
      <c r="E2997" s="4" t="s">
        <v>2945</v>
      </c>
      <c r="F2997" s="5" t="s">
        <v>2947</v>
      </c>
      <c r="G2997" s="2">
        <v>1295</v>
      </c>
      <c r="H2997" s="2" t="s">
        <v>5089</v>
      </c>
    </row>
    <row r="2998" spans="1:8" s="6" customFormat="1" ht="22.95" customHeight="1" outlineLevel="4" x14ac:dyDescent="0.2">
      <c r="A2998" s="4" t="s">
        <v>2945</v>
      </c>
      <c r="B2998" s="5" t="s">
        <v>2947</v>
      </c>
      <c r="C2998" s="7"/>
      <c r="D2998" s="7" t="s">
        <v>2995</v>
      </c>
      <c r="E2998" s="4" t="s">
        <v>2945</v>
      </c>
      <c r="F2998" s="5" t="s">
        <v>2947</v>
      </c>
      <c r="G2998" s="2">
        <v>721.83764705882356</v>
      </c>
      <c r="H2998" s="2" t="s">
        <v>5089</v>
      </c>
    </row>
    <row r="2999" spans="1:8" s="6" customFormat="1" ht="22.95" customHeight="1" outlineLevel="4" x14ac:dyDescent="0.2">
      <c r="A2999" s="4" t="s">
        <v>2945</v>
      </c>
      <c r="B2999" s="5" t="s">
        <v>2947</v>
      </c>
      <c r="C2999" s="7"/>
      <c r="D2999" s="7" t="s">
        <v>2996</v>
      </c>
      <c r="E2999" s="4" t="s">
        <v>2945</v>
      </c>
      <c r="F2999" s="5" t="s">
        <v>2947</v>
      </c>
      <c r="G2999" s="2">
        <v>2361.9490697674419</v>
      </c>
      <c r="H2999" s="2" t="s">
        <v>5089</v>
      </c>
    </row>
    <row r="3000" spans="1:8" s="6" customFormat="1" ht="22.95" customHeight="1" outlineLevel="4" x14ac:dyDescent="0.2">
      <c r="A3000" s="4" t="s">
        <v>2945</v>
      </c>
      <c r="B3000" s="5" t="s">
        <v>2947</v>
      </c>
      <c r="C3000" s="7"/>
      <c r="D3000" s="7" t="s">
        <v>2997</v>
      </c>
      <c r="E3000" s="4" t="s">
        <v>2945</v>
      </c>
      <c r="F3000" s="5" t="s">
        <v>2947</v>
      </c>
      <c r="G3000" s="2">
        <v>819.99990909090911</v>
      </c>
      <c r="H3000" s="2" t="s">
        <v>5089</v>
      </c>
    </row>
    <row r="3001" spans="1:8" s="6" customFormat="1" ht="22.95" customHeight="1" outlineLevel="4" x14ac:dyDescent="0.2">
      <c r="A3001" s="4" t="s">
        <v>2945</v>
      </c>
      <c r="B3001" s="5" t="s">
        <v>2947</v>
      </c>
      <c r="C3001" s="7"/>
      <c r="D3001" s="7" t="s">
        <v>2998</v>
      </c>
      <c r="E3001" s="4" t="s">
        <v>2945</v>
      </c>
      <c r="F3001" s="5" t="s">
        <v>2947</v>
      </c>
      <c r="G3001" s="2">
        <v>1869.0554054054055</v>
      </c>
      <c r="H3001" s="2" t="s">
        <v>5089</v>
      </c>
    </row>
    <row r="3002" spans="1:8" s="6" customFormat="1" ht="22.95" customHeight="1" outlineLevel="4" x14ac:dyDescent="0.2">
      <c r="A3002" s="4" t="s">
        <v>2945</v>
      </c>
      <c r="B3002" s="5" t="s">
        <v>2947</v>
      </c>
      <c r="C3002" s="7"/>
      <c r="D3002" s="7" t="s">
        <v>2999</v>
      </c>
      <c r="E3002" s="4" t="s">
        <v>2945</v>
      </c>
      <c r="F3002" s="5" t="s">
        <v>2947</v>
      </c>
      <c r="G3002" s="2">
        <v>1887.6699999999998</v>
      </c>
      <c r="H3002" s="2" t="s">
        <v>5089</v>
      </c>
    </row>
    <row r="3003" spans="1:8" s="6" customFormat="1" ht="22.95" customHeight="1" outlineLevel="4" x14ac:dyDescent="0.2">
      <c r="A3003" s="4" t="s">
        <v>2945</v>
      </c>
      <c r="B3003" s="5" t="s">
        <v>2947</v>
      </c>
      <c r="C3003" s="7"/>
      <c r="D3003" s="7" t="s">
        <v>3000</v>
      </c>
      <c r="E3003" s="4" t="s">
        <v>2945</v>
      </c>
      <c r="F3003" s="5" t="s">
        <v>2947</v>
      </c>
      <c r="G3003" s="2">
        <v>1042.979814814815</v>
      </c>
      <c r="H3003" s="2" t="s">
        <v>5089</v>
      </c>
    </row>
    <row r="3004" spans="1:8" s="6" customFormat="1" ht="22.95" customHeight="1" outlineLevel="4" x14ac:dyDescent="0.2">
      <c r="A3004" s="4" t="s">
        <v>2945</v>
      </c>
      <c r="B3004" s="5" t="s">
        <v>2947</v>
      </c>
      <c r="C3004" s="7"/>
      <c r="D3004" s="7" t="s">
        <v>3001</v>
      </c>
      <c r="E3004" s="4" t="s">
        <v>2945</v>
      </c>
      <c r="F3004" s="5" t="s">
        <v>2947</v>
      </c>
      <c r="G3004" s="2">
        <v>1349.0676250000001</v>
      </c>
      <c r="H3004" s="2" t="s">
        <v>5089</v>
      </c>
    </row>
    <row r="3005" spans="1:8" s="6" customFormat="1" ht="22.95" customHeight="1" outlineLevel="4" x14ac:dyDescent="0.2">
      <c r="A3005" s="4" t="s">
        <v>2945</v>
      </c>
      <c r="B3005" s="5" t="s">
        <v>2947</v>
      </c>
      <c r="C3005" s="7"/>
      <c r="D3005" s="7" t="s">
        <v>3002</v>
      </c>
      <c r="E3005" s="4" t="s">
        <v>2945</v>
      </c>
      <c r="F3005" s="5" t="s">
        <v>2947</v>
      </c>
      <c r="G3005" s="2">
        <v>1455.7233333333334</v>
      </c>
      <c r="H3005" s="2" t="s">
        <v>5089</v>
      </c>
    </row>
    <row r="3006" spans="1:8" s="6" customFormat="1" ht="10.95" customHeight="1" outlineLevel="4" x14ac:dyDescent="0.2">
      <c r="A3006" s="4" t="s">
        <v>2945</v>
      </c>
      <c r="B3006" s="5" t="s">
        <v>2947</v>
      </c>
      <c r="C3006" s="7"/>
      <c r="D3006" s="7" t="s">
        <v>3003</v>
      </c>
      <c r="E3006" s="4" t="s">
        <v>2945</v>
      </c>
      <c r="F3006" s="5" t="s">
        <v>2947</v>
      </c>
      <c r="G3006" s="2">
        <v>494.39</v>
      </c>
      <c r="H3006" s="2" t="s">
        <v>5089</v>
      </c>
    </row>
    <row r="3007" spans="1:8" s="6" customFormat="1" ht="10.95" customHeight="1" outlineLevel="4" x14ac:dyDescent="0.2">
      <c r="A3007" s="4" t="s">
        <v>2945</v>
      </c>
      <c r="B3007" s="5" t="s">
        <v>2947</v>
      </c>
      <c r="C3007" s="7"/>
      <c r="D3007" s="7" t="s">
        <v>3004</v>
      </c>
      <c r="E3007" s="4" t="s">
        <v>2945</v>
      </c>
      <c r="F3007" s="5" t="s">
        <v>2947</v>
      </c>
      <c r="G3007" s="2">
        <v>550</v>
      </c>
      <c r="H3007" s="2" t="s">
        <v>5089</v>
      </c>
    </row>
    <row r="3008" spans="1:8" s="6" customFormat="1" ht="10.95" customHeight="1" outlineLevel="4" x14ac:dyDescent="0.2">
      <c r="A3008" s="4" t="s">
        <v>2945</v>
      </c>
      <c r="B3008" s="5" t="s">
        <v>2947</v>
      </c>
      <c r="C3008" s="7"/>
      <c r="D3008" s="7" t="s">
        <v>3005</v>
      </c>
      <c r="E3008" s="4" t="s">
        <v>2945</v>
      </c>
      <c r="F3008" s="5" t="s">
        <v>2947</v>
      </c>
      <c r="G3008" s="2">
        <v>350</v>
      </c>
      <c r="H3008" s="2" t="s">
        <v>5089</v>
      </c>
    </row>
    <row r="3009" spans="1:8" s="6" customFormat="1" ht="22.95" customHeight="1" outlineLevel="4" x14ac:dyDescent="0.2">
      <c r="A3009" s="4" t="s">
        <v>2945</v>
      </c>
      <c r="B3009" s="5" t="s">
        <v>2947</v>
      </c>
      <c r="C3009" s="7"/>
      <c r="D3009" s="7" t="s">
        <v>3006</v>
      </c>
      <c r="E3009" s="4" t="s">
        <v>2945</v>
      </c>
      <c r="F3009" s="5" t="s">
        <v>2947</v>
      </c>
      <c r="G3009" s="2">
        <v>1299</v>
      </c>
      <c r="H3009" s="2" t="s">
        <v>5089</v>
      </c>
    </row>
    <row r="3010" spans="1:8" s="6" customFormat="1" ht="22.95" customHeight="1" outlineLevel="4" x14ac:dyDescent="0.2">
      <c r="A3010" s="4" t="s">
        <v>2945</v>
      </c>
      <c r="B3010" s="5" t="s">
        <v>2947</v>
      </c>
      <c r="C3010" s="7"/>
      <c r="D3010" s="7" t="s">
        <v>3007</v>
      </c>
      <c r="E3010" s="4" t="s">
        <v>2945</v>
      </c>
      <c r="F3010" s="5" t="s">
        <v>2947</v>
      </c>
      <c r="G3010" s="2">
        <v>510</v>
      </c>
      <c r="H3010" s="2" t="s">
        <v>5089</v>
      </c>
    </row>
    <row r="3011" spans="1:8" s="6" customFormat="1" ht="10.95" customHeight="1" outlineLevel="4" x14ac:dyDescent="0.2">
      <c r="A3011" s="4" t="s">
        <v>2945</v>
      </c>
      <c r="B3011" s="5" t="s">
        <v>2947</v>
      </c>
      <c r="C3011" s="7"/>
      <c r="D3011" s="7" t="s">
        <v>3008</v>
      </c>
      <c r="E3011" s="4" t="s">
        <v>2945</v>
      </c>
      <c r="F3011" s="5" t="s">
        <v>2947</v>
      </c>
      <c r="G3011" s="2">
        <v>451.09750000000003</v>
      </c>
      <c r="H3011" s="2" t="s">
        <v>5089</v>
      </c>
    </row>
    <row r="3012" spans="1:8" s="6" customFormat="1" ht="10.95" customHeight="1" outlineLevel="4" x14ac:dyDescent="0.2">
      <c r="A3012" s="4" t="s">
        <v>2945</v>
      </c>
      <c r="B3012" s="5" t="s">
        <v>2947</v>
      </c>
      <c r="C3012" s="7"/>
      <c r="D3012" s="7" t="s">
        <v>3009</v>
      </c>
      <c r="E3012" s="4" t="s">
        <v>2945</v>
      </c>
      <c r="F3012" s="5" t="s">
        <v>2947</v>
      </c>
      <c r="G3012" s="2">
        <v>175</v>
      </c>
      <c r="H3012" s="2" t="s">
        <v>5089</v>
      </c>
    </row>
    <row r="3013" spans="1:8" s="6" customFormat="1" ht="10.95" customHeight="1" outlineLevel="4" x14ac:dyDescent="0.2">
      <c r="A3013" s="4" t="s">
        <v>2945</v>
      </c>
      <c r="B3013" s="5" t="s">
        <v>2947</v>
      </c>
      <c r="C3013" s="7"/>
      <c r="D3013" s="7" t="s">
        <v>3010</v>
      </c>
      <c r="E3013" s="4" t="s">
        <v>2945</v>
      </c>
      <c r="F3013" s="5" t="s">
        <v>2947</v>
      </c>
      <c r="G3013" s="2">
        <v>300</v>
      </c>
      <c r="H3013" s="2" t="s">
        <v>5089</v>
      </c>
    </row>
    <row r="3014" spans="1:8" s="6" customFormat="1" ht="10.95" customHeight="1" outlineLevel="4" x14ac:dyDescent="0.2">
      <c r="A3014" s="4" t="s">
        <v>2945</v>
      </c>
      <c r="B3014" s="5" t="s">
        <v>2947</v>
      </c>
      <c r="C3014" s="7"/>
      <c r="D3014" s="7" t="s">
        <v>3011</v>
      </c>
      <c r="E3014" s="4" t="s">
        <v>2945</v>
      </c>
      <c r="F3014" s="5" t="s">
        <v>2947</v>
      </c>
      <c r="G3014" s="2">
        <v>753.3</v>
      </c>
      <c r="H3014" s="2" t="s">
        <v>5089</v>
      </c>
    </row>
    <row r="3015" spans="1:8" s="6" customFormat="1" ht="22.95" customHeight="1" outlineLevel="4" x14ac:dyDescent="0.2">
      <c r="A3015" s="4" t="s">
        <v>2945</v>
      </c>
      <c r="B3015" s="5" t="s">
        <v>2947</v>
      </c>
      <c r="C3015" s="7"/>
      <c r="D3015" s="7" t="s">
        <v>3012</v>
      </c>
      <c r="E3015" s="4" t="s">
        <v>2945</v>
      </c>
      <c r="F3015" s="5" t="s">
        <v>2947</v>
      </c>
      <c r="G3015" s="2">
        <v>1215</v>
      </c>
      <c r="H3015" s="2" t="s">
        <v>5089</v>
      </c>
    </row>
    <row r="3016" spans="1:8" s="6" customFormat="1" ht="22.95" customHeight="1" outlineLevel="4" x14ac:dyDescent="0.2">
      <c r="A3016" s="4" t="s">
        <v>2945</v>
      </c>
      <c r="B3016" s="5" t="s">
        <v>2947</v>
      </c>
      <c r="C3016" s="7"/>
      <c r="D3016" s="7" t="s">
        <v>3013</v>
      </c>
      <c r="E3016" s="4" t="s">
        <v>2945</v>
      </c>
      <c r="F3016" s="5" t="s">
        <v>2947</v>
      </c>
      <c r="G3016" s="2">
        <v>825</v>
      </c>
      <c r="H3016" s="2" t="s">
        <v>5089</v>
      </c>
    </row>
    <row r="3017" spans="1:8" s="6" customFormat="1" ht="22.95" customHeight="1" outlineLevel="4" x14ac:dyDescent="0.2">
      <c r="A3017" s="4" t="s">
        <v>2945</v>
      </c>
      <c r="B3017" s="5" t="s">
        <v>2947</v>
      </c>
      <c r="C3017" s="7"/>
      <c r="D3017" s="7" t="s">
        <v>3014</v>
      </c>
      <c r="E3017" s="4" t="s">
        <v>2945</v>
      </c>
      <c r="F3017" s="5" t="s">
        <v>2947</v>
      </c>
      <c r="G3017" s="2">
        <v>798.08</v>
      </c>
      <c r="H3017" s="2" t="s">
        <v>5089</v>
      </c>
    </row>
    <row r="3018" spans="1:8" s="6" customFormat="1" ht="22.95" customHeight="1" outlineLevel="4" x14ac:dyDescent="0.2">
      <c r="A3018" s="4" t="s">
        <v>2945</v>
      </c>
      <c r="B3018" s="5" t="s">
        <v>2947</v>
      </c>
      <c r="C3018" s="7"/>
      <c r="D3018" s="7" t="s">
        <v>3015</v>
      </c>
      <c r="E3018" s="4" t="s">
        <v>2945</v>
      </c>
      <c r="F3018" s="5" t="s">
        <v>2947</v>
      </c>
      <c r="G3018" s="2">
        <v>625</v>
      </c>
      <c r="H3018" s="2" t="s">
        <v>5089</v>
      </c>
    </row>
    <row r="3019" spans="1:8" s="6" customFormat="1" ht="22.95" customHeight="1" outlineLevel="4" x14ac:dyDescent="0.2">
      <c r="A3019" s="4" t="s">
        <v>2945</v>
      </c>
      <c r="B3019" s="5" t="s">
        <v>2947</v>
      </c>
      <c r="C3019" s="7"/>
      <c r="D3019" s="7" t="s">
        <v>3016</v>
      </c>
      <c r="E3019" s="4" t="s">
        <v>2945</v>
      </c>
      <c r="F3019" s="5" t="s">
        <v>2947</v>
      </c>
      <c r="G3019" s="2">
        <v>1241.9104166666668</v>
      </c>
      <c r="H3019" s="2" t="s">
        <v>5091</v>
      </c>
    </row>
    <row r="3020" spans="1:8" ht="10.95" hidden="1" customHeight="1" outlineLevel="3" x14ac:dyDescent="0.2">
      <c r="A3020" s="4" t="s">
        <v>2945</v>
      </c>
      <c r="B3020" s="5" t="s">
        <v>3017</v>
      </c>
      <c r="C3020" s="5" t="s">
        <v>3017</v>
      </c>
      <c r="D3020" s="5"/>
      <c r="E3020" s="4" t="s">
        <v>2945</v>
      </c>
      <c r="F3020" s="5" t="s">
        <v>3017</v>
      </c>
      <c r="G3020" s="2" t="e">
        <v>#N/A</v>
      </c>
      <c r="H3020" s="2" t="s">
        <v>5089</v>
      </c>
    </row>
    <row r="3021" spans="1:8" s="6" customFormat="1" ht="22.95" customHeight="1" outlineLevel="4" x14ac:dyDescent="0.2">
      <c r="A3021" s="4" t="s">
        <v>2945</v>
      </c>
      <c r="B3021" s="5" t="s">
        <v>3017</v>
      </c>
      <c r="C3021" s="7"/>
      <c r="D3021" s="7" t="s">
        <v>3018</v>
      </c>
      <c r="E3021" s="4" t="s">
        <v>2945</v>
      </c>
      <c r="F3021" s="5" t="s">
        <v>3017</v>
      </c>
      <c r="G3021" s="2">
        <v>2301.9930394431553</v>
      </c>
      <c r="H3021" s="2" t="s">
        <v>5091</v>
      </c>
    </row>
    <row r="3022" spans="1:8" s="6" customFormat="1" ht="22.95" customHeight="1" outlineLevel="4" x14ac:dyDescent="0.2">
      <c r="A3022" s="4" t="s">
        <v>2945</v>
      </c>
      <c r="B3022" s="5" t="s">
        <v>3017</v>
      </c>
      <c r="C3022" s="7"/>
      <c r="D3022" s="7" t="s">
        <v>3019</v>
      </c>
      <c r="E3022" s="4" t="s">
        <v>2945</v>
      </c>
      <c r="F3022" s="5" t="s">
        <v>3017</v>
      </c>
      <c r="G3022" s="2">
        <v>3257.7889880952384</v>
      </c>
      <c r="H3022" s="2" t="s">
        <v>5091</v>
      </c>
    </row>
    <row r="3023" spans="1:8" s="6" customFormat="1" ht="22.95" customHeight="1" outlineLevel="4" x14ac:dyDescent="0.2">
      <c r="A3023" s="4" t="s">
        <v>2945</v>
      </c>
      <c r="B3023" s="5" t="s">
        <v>3017</v>
      </c>
      <c r="C3023" s="7"/>
      <c r="D3023" s="7" t="s">
        <v>3020</v>
      </c>
      <c r="E3023" s="4" t="s">
        <v>2945</v>
      </c>
      <c r="F3023" s="5" t="s">
        <v>3017</v>
      </c>
      <c r="G3023" s="2">
        <v>3241.8043165467625</v>
      </c>
      <c r="H3023" s="2" t="s">
        <v>5091</v>
      </c>
    </row>
    <row r="3024" spans="1:8" s="6" customFormat="1" ht="22.95" customHeight="1" outlineLevel="4" x14ac:dyDescent="0.2">
      <c r="A3024" s="4" t="s">
        <v>2945</v>
      </c>
      <c r="B3024" s="5" t="s">
        <v>3017</v>
      </c>
      <c r="C3024" s="7"/>
      <c r="D3024" s="7" t="s">
        <v>3021</v>
      </c>
      <c r="E3024" s="4" t="s">
        <v>2945</v>
      </c>
      <c r="F3024" s="5" t="s">
        <v>3017</v>
      </c>
      <c r="G3024" s="2">
        <v>2438</v>
      </c>
      <c r="H3024" s="2" t="s">
        <v>5091</v>
      </c>
    </row>
    <row r="3025" spans="1:8" s="6" customFormat="1" ht="22.95" customHeight="1" outlineLevel="4" x14ac:dyDescent="0.2">
      <c r="A3025" s="4" t="s">
        <v>2945</v>
      </c>
      <c r="B3025" s="5" t="s">
        <v>3017</v>
      </c>
      <c r="C3025" s="7"/>
      <c r="D3025" s="7" t="s">
        <v>3022</v>
      </c>
      <c r="E3025" s="4" t="s">
        <v>2945</v>
      </c>
      <c r="F3025" s="5" t="s">
        <v>3017</v>
      </c>
      <c r="G3025" s="2">
        <v>2112.805284090909</v>
      </c>
      <c r="H3025" s="2" t="s">
        <v>5091</v>
      </c>
    </row>
    <row r="3026" spans="1:8" s="6" customFormat="1" ht="22.95" customHeight="1" outlineLevel="4" x14ac:dyDescent="0.2">
      <c r="A3026" s="4" t="s">
        <v>2945</v>
      </c>
      <c r="B3026" s="5" t="s">
        <v>3017</v>
      </c>
      <c r="C3026" s="7"/>
      <c r="D3026" s="7" t="s">
        <v>3023</v>
      </c>
      <c r="E3026" s="4" t="s">
        <v>2945</v>
      </c>
      <c r="F3026" s="5" t="s">
        <v>3017</v>
      </c>
      <c r="G3026" s="2">
        <v>2200</v>
      </c>
      <c r="H3026" s="2" t="s">
        <v>5089</v>
      </c>
    </row>
    <row r="3027" spans="1:8" s="6" customFormat="1" ht="22.95" customHeight="1" outlineLevel="4" x14ac:dyDescent="0.2">
      <c r="A3027" s="4" t="s">
        <v>2945</v>
      </c>
      <c r="B3027" s="5" t="s">
        <v>3017</v>
      </c>
      <c r="C3027" s="7"/>
      <c r="D3027" s="7" t="s">
        <v>3024</v>
      </c>
      <c r="E3027" s="4" t="s">
        <v>2945</v>
      </c>
      <c r="F3027" s="5" t="s">
        <v>3017</v>
      </c>
      <c r="G3027" s="2">
        <v>2533</v>
      </c>
      <c r="H3027" s="2" t="s">
        <v>5089</v>
      </c>
    </row>
    <row r="3028" spans="1:8" s="6" customFormat="1" ht="22.95" customHeight="1" outlineLevel="4" x14ac:dyDescent="0.2">
      <c r="A3028" s="4" t="s">
        <v>2945</v>
      </c>
      <c r="B3028" s="5" t="s">
        <v>3017</v>
      </c>
      <c r="C3028" s="7"/>
      <c r="D3028" s="7" t="s">
        <v>3025</v>
      </c>
      <c r="E3028" s="4" t="s">
        <v>2945</v>
      </c>
      <c r="F3028" s="5" t="s">
        <v>3017</v>
      </c>
      <c r="G3028" s="2">
        <v>2077.1028571428569</v>
      </c>
      <c r="H3028" s="2" t="s">
        <v>5089</v>
      </c>
    </row>
    <row r="3029" spans="1:8" s="6" customFormat="1" ht="22.95" customHeight="1" outlineLevel="4" x14ac:dyDescent="0.2">
      <c r="A3029" s="4" t="s">
        <v>2945</v>
      </c>
      <c r="B3029" s="5" t="s">
        <v>3017</v>
      </c>
      <c r="C3029" s="7"/>
      <c r="D3029" s="7" t="s">
        <v>3026</v>
      </c>
      <c r="E3029" s="4" t="s">
        <v>2945</v>
      </c>
      <c r="F3029" s="5" t="s">
        <v>3017</v>
      </c>
      <c r="G3029" s="2">
        <v>2773.6347826086953</v>
      </c>
      <c r="H3029" s="2" t="s">
        <v>5089</v>
      </c>
    </row>
    <row r="3030" spans="1:8" s="6" customFormat="1" ht="22.95" customHeight="1" outlineLevel="4" x14ac:dyDescent="0.2">
      <c r="A3030" s="4" t="s">
        <v>2945</v>
      </c>
      <c r="B3030" s="5" t="s">
        <v>3017</v>
      </c>
      <c r="C3030" s="7"/>
      <c r="D3030" s="7" t="s">
        <v>3027</v>
      </c>
      <c r="E3030" s="4" t="s">
        <v>2945</v>
      </c>
      <c r="F3030" s="5" t="s">
        <v>3017</v>
      </c>
      <c r="G3030" s="2">
        <v>1923.9781589958161</v>
      </c>
      <c r="H3030" s="2" t="s">
        <v>5091</v>
      </c>
    </row>
    <row r="3031" spans="1:8" s="6" customFormat="1" ht="22.95" customHeight="1" outlineLevel="4" x14ac:dyDescent="0.2">
      <c r="A3031" s="4" t="s">
        <v>2945</v>
      </c>
      <c r="B3031" s="5" t="s">
        <v>3017</v>
      </c>
      <c r="C3031" s="7"/>
      <c r="D3031" s="7" t="s">
        <v>3028</v>
      </c>
      <c r="E3031" s="4" t="s">
        <v>2945</v>
      </c>
      <c r="F3031" s="5" t="s">
        <v>3017</v>
      </c>
      <c r="G3031" s="2">
        <v>2606.4964114832537</v>
      </c>
      <c r="H3031" s="2" t="s">
        <v>5091</v>
      </c>
    </row>
    <row r="3032" spans="1:8" s="6" customFormat="1" ht="22.95" customHeight="1" outlineLevel="4" x14ac:dyDescent="0.2">
      <c r="A3032" s="4" t="s">
        <v>2945</v>
      </c>
      <c r="B3032" s="5" t="s">
        <v>3017</v>
      </c>
      <c r="C3032" s="7"/>
      <c r="D3032" s="7" t="s">
        <v>3029</v>
      </c>
      <c r="E3032" s="4" t="s">
        <v>2945</v>
      </c>
      <c r="F3032" s="5" t="s">
        <v>3017</v>
      </c>
      <c r="G3032" s="2">
        <v>3559.4736842105262</v>
      </c>
      <c r="H3032" s="2" t="s">
        <v>5089</v>
      </c>
    </row>
    <row r="3033" spans="1:8" s="6" customFormat="1" ht="22.95" customHeight="1" outlineLevel="4" x14ac:dyDescent="0.2">
      <c r="A3033" s="4" t="s">
        <v>2945</v>
      </c>
      <c r="B3033" s="5" t="s">
        <v>3017</v>
      </c>
      <c r="C3033" s="7"/>
      <c r="D3033" s="7" t="s">
        <v>3030</v>
      </c>
      <c r="E3033" s="4" t="s">
        <v>2945</v>
      </c>
      <c r="F3033" s="5" t="s">
        <v>3017</v>
      </c>
      <c r="G3033" s="2">
        <v>1923.3675294117645</v>
      </c>
      <c r="H3033" s="2" t="s">
        <v>5091</v>
      </c>
    </row>
    <row r="3034" spans="1:8" s="6" customFormat="1" ht="22.95" customHeight="1" outlineLevel="4" x14ac:dyDescent="0.2">
      <c r="A3034" s="4" t="s">
        <v>2945</v>
      </c>
      <c r="B3034" s="5" t="s">
        <v>3017</v>
      </c>
      <c r="C3034" s="7"/>
      <c r="D3034" s="7" t="s">
        <v>3031</v>
      </c>
      <c r="E3034" s="4" t="s">
        <v>2945</v>
      </c>
      <c r="F3034" s="5" t="s">
        <v>3017</v>
      </c>
      <c r="G3034" s="2">
        <v>2800</v>
      </c>
      <c r="H3034" s="2" t="s">
        <v>5089</v>
      </c>
    </row>
    <row r="3035" spans="1:8" s="6" customFormat="1" ht="22.95" customHeight="1" outlineLevel="4" x14ac:dyDescent="0.2">
      <c r="A3035" s="4" t="s">
        <v>2945</v>
      </c>
      <c r="B3035" s="5" t="s">
        <v>3017</v>
      </c>
      <c r="C3035" s="7"/>
      <c r="D3035" s="7" t="s">
        <v>3032</v>
      </c>
      <c r="E3035" s="4" t="s">
        <v>2945</v>
      </c>
      <c r="F3035" s="5" t="s">
        <v>3017</v>
      </c>
      <c r="G3035" s="2">
        <v>2268.8066451612904</v>
      </c>
      <c r="H3035" s="2" t="s">
        <v>5091</v>
      </c>
    </row>
    <row r="3036" spans="1:8" s="6" customFormat="1" ht="22.95" customHeight="1" outlineLevel="4" x14ac:dyDescent="0.2">
      <c r="A3036" s="4" t="s">
        <v>2945</v>
      </c>
      <c r="B3036" s="5" t="s">
        <v>3017</v>
      </c>
      <c r="C3036" s="7"/>
      <c r="D3036" s="7" t="s">
        <v>3033</v>
      </c>
      <c r="E3036" s="4" t="s">
        <v>2945</v>
      </c>
      <c r="F3036" s="5" t="s">
        <v>3017</v>
      </c>
      <c r="G3036" s="2">
        <v>2507.2426470588234</v>
      </c>
      <c r="H3036" s="2" t="s">
        <v>5091</v>
      </c>
    </row>
    <row r="3037" spans="1:8" s="6" customFormat="1" ht="22.95" customHeight="1" outlineLevel="4" x14ac:dyDescent="0.2">
      <c r="A3037" s="4" t="s">
        <v>2945</v>
      </c>
      <c r="B3037" s="5" t="s">
        <v>3017</v>
      </c>
      <c r="C3037" s="7"/>
      <c r="D3037" s="7" t="s">
        <v>3034</v>
      </c>
      <c r="E3037" s="4" t="s">
        <v>2945</v>
      </c>
      <c r="F3037" s="5" t="s">
        <v>3017</v>
      </c>
      <c r="G3037" s="2">
        <v>3326.2352307692308</v>
      </c>
      <c r="H3037" s="2" t="s">
        <v>5089</v>
      </c>
    </row>
    <row r="3038" spans="1:8" s="6" customFormat="1" ht="22.95" customHeight="1" outlineLevel="4" x14ac:dyDescent="0.2">
      <c r="A3038" s="4" t="s">
        <v>2945</v>
      </c>
      <c r="B3038" s="5" t="s">
        <v>3017</v>
      </c>
      <c r="C3038" s="7"/>
      <c r="D3038" s="7" t="s">
        <v>3035</v>
      </c>
      <c r="E3038" s="4" t="s">
        <v>2945</v>
      </c>
      <c r="F3038" s="5" t="s">
        <v>3017</v>
      </c>
      <c r="G3038" s="2">
        <v>2700</v>
      </c>
      <c r="H3038" s="2" t="s">
        <v>5089</v>
      </c>
    </row>
    <row r="3039" spans="1:8" s="6" customFormat="1" ht="22.95" customHeight="1" outlineLevel="4" x14ac:dyDescent="0.2">
      <c r="A3039" s="4" t="s">
        <v>2945</v>
      </c>
      <c r="B3039" s="5" t="s">
        <v>3017</v>
      </c>
      <c r="C3039" s="7"/>
      <c r="D3039" s="7" t="s">
        <v>3036</v>
      </c>
      <c r="E3039" s="4" t="s">
        <v>2945</v>
      </c>
      <c r="F3039" s="5" t="s">
        <v>3017</v>
      </c>
      <c r="G3039" s="2">
        <v>2001.92075</v>
      </c>
      <c r="H3039" s="2" t="s">
        <v>5089</v>
      </c>
    </row>
    <row r="3040" spans="1:8" s="6" customFormat="1" ht="22.95" customHeight="1" outlineLevel="4" x14ac:dyDescent="0.2">
      <c r="A3040" s="4" t="s">
        <v>2945</v>
      </c>
      <c r="B3040" s="5" t="s">
        <v>3017</v>
      </c>
      <c r="C3040" s="7"/>
      <c r="D3040" s="7" t="s">
        <v>3037</v>
      </c>
      <c r="E3040" s="4" t="s">
        <v>2945</v>
      </c>
      <c r="F3040" s="5" t="s">
        <v>3017</v>
      </c>
      <c r="G3040" s="2">
        <v>2509.4044444444444</v>
      </c>
      <c r="H3040" s="2" t="s">
        <v>5091</v>
      </c>
    </row>
    <row r="3041" spans="1:8" s="6" customFormat="1" ht="22.95" customHeight="1" outlineLevel="4" x14ac:dyDescent="0.2">
      <c r="A3041" s="4" t="s">
        <v>2945</v>
      </c>
      <c r="B3041" s="5" t="s">
        <v>3017</v>
      </c>
      <c r="C3041" s="7"/>
      <c r="D3041" s="7" t="s">
        <v>3038</v>
      </c>
      <c r="E3041" s="4" t="s">
        <v>2945</v>
      </c>
      <c r="F3041" s="5" t="s">
        <v>3017</v>
      </c>
      <c r="G3041" s="2">
        <v>2052.2897058823532</v>
      </c>
      <c r="H3041" s="2" t="s">
        <v>5089</v>
      </c>
    </row>
    <row r="3042" spans="1:8" s="6" customFormat="1" ht="22.95" customHeight="1" outlineLevel="4" x14ac:dyDescent="0.2">
      <c r="A3042" s="4" t="s">
        <v>2945</v>
      </c>
      <c r="B3042" s="5" t="s">
        <v>3017</v>
      </c>
      <c r="C3042" s="7"/>
      <c r="D3042" s="7" t="s">
        <v>3039</v>
      </c>
      <c r="E3042" s="4" t="s">
        <v>2945</v>
      </c>
      <c r="F3042" s="5" t="s">
        <v>3017</v>
      </c>
      <c r="G3042" s="2">
        <v>3864.5217142857146</v>
      </c>
      <c r="H3042" s="2" t="s">
        <v>5089</v>
      </c>
    </row>
    <row r="3043" spans="1:8" s="6" customFormat="1" ht="22.95" customHeight="1" outlineLevel="4" x14ac:dyDescent="0.2">
      <c r="A3043" s="4" t="s">
        <v>2945</v>
      </c>
      <c r="B3043" s="5" t="s">
        <v>3017</v>
      </c>
      <c r="C3043" s="7"/>
      <c r="D3043" s="7" t="s">
        <v>3040</v>
      </c>
      <c r="E3043" s="4" t="s">
        <v>2945</v>
      </c>
      <c r="F3043" s="5" t="s">
        <v>3017</v>
      </c>
      <c r="G3043" s="2">
        <v>2556</v>
      </c>
      <c r="H3043" s="2" t="s">
        <v>5089</v>
      </c>
    </row>
    <row r="3044" spans="1:8" s="6" customFormat="1" ht="22.95" customHeight="1" outlineLevel="4" x14ac:dyDescent="0.2">
      <c r="A3044" s="4" t="s">
        <v>2945</v>
      </c>
      <c r="B3044" s="5" t="s">
        <v>3017</v>
      </c>
      <c r="C3044" s="7"/>
      <c r="D3044" s="7" t="s">
        <v>3041</v>
      </c>
      <c r="E3044" s="4" t="s">
        <v>2945</v>
      </c>
      <c r="F3044" s="5" t="s">
        <v>3017</v>
      </c>
      <c r="G3044" s="2">
        <v>4062.2549019607845</v>
      </c>
      <c r="H3044" s="2" t="s">
        <v>5089</v>
      </c>
    </row>
    <row r="3045" spans="1:8" s="6" customFormat="1" ht="22.95" customHeight="1" outlineLevel="4" x14ac:dyDescent="0.2">
      <c r="A3045" s="4" t="s">
        <v>2945</v>
      </c>
      <c r="B3045" s="5" t="s">
        <v>3017</v>
      </c>
      <c r="C3045" s="7"/>
      <c r="D3045" s="7" t="s">
        <v>3042</v>
      </c>
      <c r="E3045" s="4" t="s">
        <v>2945</v>
      </c>
      <c r="F3045" s="5" t="s">
        <v>3017</v>
      </c>
      <c r="G3045" s="2">
        <v>2438</v>
      </c>
      <c r="H3045" s="2" t="s">
        <v>5089</v>
      </c>
    </row>
    <row r="3046" spans="1:8" s="6" customFormat="1" ht="22.95" customHeight="1" outlineLevel="4" x14ac:dyDescent="0.2">
      <c r="A3046" s="4" t="s">
        <v>2945</v>
      </c>
      <c r="B3046" s="5" t="s">
        <v>3017</v>
      </c>
      <c r="C3046" s="7"/>
      <c r="D3046" s="7" t="s">
        <v>3043</v>
      </c>
      <c r="E3046" s="4" t="s">
        <v>2945</v>
      </c>
      <c r="F3046" s="5" t="s">
        <v>3017</v>
      </c>
      <c r="G3046" s="2">
        <v>2832.0197826086956</v>
      </c>
      <c r="H3046" s="2" t="s">
        <v>5089</v>
      </c>
    </row>
    <row r="3047" spans="1:8" s="6" customFormat="1" ht="22.95" customHeight="1" outlineLevel="4" x14ac:dyDescent="0.2">
      <c r="A3047" s="4" t="s">
        <v>2945</v>
      </c>
      <c r="B3047" s="5" t="s">
        <v>3017</v>
      </c>
      <c r="C3047" s="7"/>
      <c r="D3047" s="7" t="s">
        <v>3044</v>
      </c>
      <c r="E3047" s="4" t="s">
        <v>2945</v>
      </c>
      <c r="F3047" s="5" t="s">
        <v>3017</v>
      </c>
      <c r="G3047" s="2">
        <v>1446.749135802469</v>
      </c>
      <c r="H3047" s="2" t="s">
        <v>5089</v>
      </c>
    </row>
    <row r="3048" spans="1:8" s="6" customFormat="1" ht="22.95" customHeight="1" outlineLevel="4" x14ac:dyDescent="0.2">
      <c r="A3048" s="4" t="s">
        <v>2945</v>
      </c>
      <c r="B3048" s="5" t="s">
        <v>3017</v>
      </c>
      <c r="C3048" s="7"/>
      <c r="D3048" s="7" t="s">
        <v>3045</v>
      </c>
      <c r="E3048" s="4" t="s">
        <v>2945</v>
      </c>
      <c r="F3048" s="5" t="s">
        <v>3017</v>
      </c>
      <c r="G3048" s="2">
        <v>1972.5483870967741</v>
      </c>
      <c r="H3048" s="2" t="s">
        <v>5089</v>
      </c>
    </row>
    <row r="3049" spans="1:8" s="6" customFormat="1" ht="22.95" customHeight="1" outlineLevel="4" x14ac:dyDescent="0.2">
      <c r="A3049" s="4" t="s">
        <v>2945</v>
      </c>
      <c r="B3049" s="5" t="s">
        <v>3017</v>
      </c>
      <c r="C3049" s="7"/>
      <c r="D3049" s="7" t="s">
        <v>3046</v>
      </c>
      <c r="E3049" s="4" t="s">
        <v>2945</v>
      </c>
      <c r="F3049" s="5" t="s">
        <v>3017</v>
      </c>
      <c r="G3049" s="2">
        <v>3945.2075555555557</v>
      </c>
      <c r="H3049" s="2" t="s">
        <v>5089</v>
      </c>
    </row>
    <row r="3050" spans="1:8" s="6" customFormat="1" ht="22.95" customHeight="1" outlineLevel="4" x14ac:dyDescent="0.2">
      <c r="A3050" s="4" t="s">
        <v>2945</v>
      </c>
      <c r="B3050" s="5" t="s">
        <v>3017</v>
      </c>
      <c r="C3050" s="7"/>
      <c r="D3050" s="7" t="s">
        <v>3047</v>
      </c>
      <c r="E3050" s="4" t="s">
        <v>2945</v>
      </c>
      <c r="F3050" s="5" t="s">
        <v>3017</v>
      </c>
      <c r="G3050" s="2">
        <v>2618.7084848484851</v>
      </c>
      <c r="H3050" s="2" t="s">
        <v>5089</v>
      </c>
    </row>
    <row r="3051" spans="1:8" s="6" customFormat="1" ht="22.95" customHeight="1" outlineLevel="4" x14ac:dyDescent="0.2">
      <c r="A3051" s="4" t="s">
        <v>2945</v>
      </c>
      <c r="B3051" s="5" t="s">
        <v>3017</v>
      </c>
      <c r="C3051" s="7"/>
      <c r="D3051" s="7" t="s">
        <v>3048</v>
      </c>
      <c r="E3051" s="4" t="s">
        <v>2945</v>
      </c>
      <c r="F3051" s="5" t="s">
        <v>3017</v>
      </c>
      <c r="G3051" s="2">
        <v>4384.6944000000003</v>
      </c>
      <c r="H3051" s="2" t="s">
        <v>5089</v>
      </c>
    </row>
    <row r="3052" spans="1:8" s="6" customFormat="1" ht="22.95" customHeight="1" outlineLevel="4" x14ac:dyDescent="0.2">
      <c r="A3052" s="4" t="s">
        <v>2945</v>
      </c>
      <c r="B3052" s="5" t="s">
        <v>3017</v>
      </c>
      <c r="C3052" s="7"/>
      <c r="D3052" s="7" t="s">
        <v>3049</v>
      </c>
      <c r="E3052" s="4" t="s">
        <v>2945</v>
      </c>
      <c r="F3052" s="5" t="s">
        <v>3017</v>
      </c>
      <c r="G3052" s="2">
        <v>2455.8490000000002</v>
      </c>
      <c r="H3052" s="2" t="s">
        <v>5089</v>
      </c>
    </row>
    <row r="3053" spans="1:8" s="6" customFormat="1" ht="22.95" customHeight="1" outlineLevel="4" x14ac:dyDescent="0.2">
      <c r="A3053" s="4" t="s">
        <v>2945</v>
      </c>
      <c r="B3053" s="5" t="s">
        <v>3017</v>
      </c>
      <c r="C3053" s="7"/>
      <c r="D3053" s="7" t="s">
        <v>3050</v>
      </c>
      <c r="E3053" s="4" t="s">
        <v>2945</v>
      </c>
      <c r="F3053" s="5" t="s">
        <v>3017</v>
      </c>
      <c r="G3053" s="2">
        <v>1356.6980000000001</v>
      </c>
      <c r="H3053" s="2" t="s">
        <v>5089</v>
      </c>
    </row>
    <row r="3054" spans="1:8" s="6" customFormat="1" ht="22.95" customHeight="1" outlineLevel="4" x14ac:dyDescent="0.2">
      <c r="A3054" s="4" t="s">
        <v>2945</v>
      </c>
      <c r="B3054" s="5" t="s">
        <v>3017</v>
      </c>
      <c r="C3054" s="7"/>
      <c r="D3054" s="7" t="s">
        <v>3051</v>
      </c>
      <c r="E3054" s="4" t="s">
        <v>2945</v>
      </c>
      <c r="F3054" s="5" t="s">
        <v>3017</v>
      </c>
      <c r="G3054" s="2">
        <v>3296.8666666666668</v>
      </c>
      <c r="H3054" s="2" t="s">
        <v>5089</v>
      </c>
    </row>
    <row r="3055" spans="1:8" s="6" customFormat="1" ht="10.95" customHeight="1" outlineLevel="4" x14ac:dyDescent="0.2">
      <c r="A3055" s="4" t="s">
        <v>2945</v>
      </c>
      <c r="B3055" s="5" t="s">
        <v>3017</v>
      </c>
      <c r="C3055" s="7"/>
      <c r="D3055" s="7" t="s">
        <v>3052</v>
      </c>
      <c r="E3055" s="4" t="s">
        <v>2945</v>
      </c>
      <c r="F3055" s="5" t="s">
        <v>3017</v>
      </c>
      <c r="G3055" s="2">
        <v>2640</v>
      </c>
      <c r="H3055" s="2" t="s">
        <v>5089</v>
      </c>
    </row>
    <row r="3056" spans="1:8" s="6" customFormat="1" ht="22.95" customHeight="1" outlineLevel="4" x14ac:dyDescent="0.2">
      <c r="A3056" s="4" t="s">
        <v>2945</v>
      </c>
      <c r="B3056" s="5" t="s">
        <v>3017</v>
      </c>
      <c r="C3056" s="7"/>
      <c r="D3056" s="7" t="s">
        <v>3053</v>
      </c>
      <c r="E3056" s="4" t="s">
        <v>2945</v>
      </c>
      <c r="F3056" s="5" t="s">
        <v>3017</v>
      </c>
      <c r="G3056" s="2">
        <v>2300</v>
      </c>
      <c r="H3056" s="2" t="s">
        <v>5089</v>
      </c>
    </row>
    <row r="3057" spans="1:8" s="6" customFormat="1" ht="22.95" customHeight="1" outlineLevel="4" x14ac:dyDescent="0.2">
      <c r="A3057" s="4" t="s">
        <v>2945</v>
      </c>
      <c r="B3057" s="5" t="s">
        <v>3017</v>
      </c>
      <c r="C3057" s="7"/>
      <c r="D3057" s="7" t="s">
        <v>3054</v>
      </c>
      <c r="E3057" s="4" t="s">
        <v>2945</v>
      </c>
      <c r="F3057" s="5" t="s">
        <v>3017</v>
      </c>
      <c r="G3057" s="2">
        <v>4242</v>
      </c>
      <c r="H3057" s="2" t="s">
        <v>5089</v>
      </c>
    </row>
    <row r="3058" spans="1:8" s="6" customFormat="1" ht="22.95" customHeight="1" outlineLevel="4" x14ac:dyDescent="0.2">
      <c r="A3058" s="4" t="s">
        <v>2945</v>
      </c>
      <c r="B3058" s="5" t="s">
        <v>3017</v>
      </c>
      <c r="C3058" s="7"/>
      <c r="D3058" s="7" t="s">
        <v>3055</v>
      </c>
      <c r="E3058" s="4" t="s">
        <v>2945</v>
      </c>
      <c r="F3058" s="5" t="s">
        <v>3017</v>
      </c>
      <c r="G3058" s="2">
        <v>3096</v>
      </c>
      <c r="H3058" s="2" t="s">
        <v>5089</v>
      </c>
    </row>
    <row r="3059" spans="1:8" s="6" customFormat="1" ht="22.95" customHeight="1" outlineLevel="4" x14ac:dyDescent="0.2">
      <c r="A3059" s="4" t="s">
        <v>2945</v>
      </c>
      <c r="B3059" s="5" t="s">
        <v>3017</v>
      </c>
      <c r="C3059" s="7"/>
      <c r="D3059" s="7" t="s">
        <v>3056</v>
      </c>
      <c r="E3059" s="4" t="s">
        <v>2945</v>
      </c>
      <c r="F3059" s="5" t="s">
        <v>3017</v>
      </c>
      <c r="G3059" s="2">
        <v>1802.1645833333332</v>
      </c>
      <c r="H3059" s="2" t="s">
        <v>5089</v>
      </c>
    </row>
    <row r="3060" spans="1:8" s="6" customFormat="1" ht="22.95" customHeight="1" outlineLevel="4" x14ac:dyDescent="0.2">
      <c r="A3060" s="4" t="s">
        <v>2945</v>
      </c>
      <c r="B3060" s="5" t="s">
        <v>3017</v>
      </c>
      <c r="C3060" s="7"/>
      <c r="D3060" s="7" t="s">
        <v>3057</v>
      </c>
      <c r="E3060" s="4" t="s">
        <v>2945</v>
      </c>
      <c r="F3060" s="5" t="s">
        <v>3017</v>
      </c>
      <c r="G3060" s="2">
        <v>2004</v>
      </c>
      <c r="H3060" s="2" t="s">
        <v>5089</v>
      </c>
    </row>
    <row r="3061" spans="1:8" s="6" customFormat="1" ht="22.95" customHeight="1" outlineLevel="4" x14ac:dyDescent="0.2">
      <c r="A3061" s="4" t="s">
        <v>2945</v>
      </c>
      <c r="B3061" s="5" t="s">
        <v>3017</v>
      </c>
      <c r="C3061" s="7"/>
      <c r="D3061" s="7" t="s">
        <v>3058</v>
      </c>
      <c r="E3061" s="4" t="s">
        <v>2945</v>
      </c>
      <c r="F3061" s="5" t="s">
        <v>3017</v>
      </c>
      <c r="G3061" s="2">
        <v>3406.9716666666668</v>
      </c>
      <c r="H3061" s="2" t="s">
        <v>5089</v>
      </c>
    </row>
    <row r="3062" spans="1:8" s="6" customFormat="1" ht="22.95" customHeight="1" outlineLevel="4" x14ac:dyDescent="0.2">
      <c r="A3062" s="4" t="s">
        <v>2945</v>
      </c>
      <c r="B3062" s="5" t="s">
        <v>3017</v>
      </c>
      <c r="C3062" s="7"/>
      <c r="D3062" s="7" t="s">
        <v>3059</v>
      </c>
      <c r="E3062" s="4" t="s">
        <v>2945</v>
      </c>
      <c r="F3062" s="5" t="s">
        <v>3017</v>
      </c>
      <c r="G3062" s="2">
        <v>4310</v>
      </c>
      <c r="H3062" s="2" t="s">
        <v>5089</v>
      </c>
    </row>
    <row r="3063" spans="1:8" s="6" customFormat="1" ht="22.95" customHeight="1" outlineLevel="4" x14ac:dyDescent="0.2">
      <c r="A3063" s="4" t="s">
        <v>2945</v>
      </c>
      <c r="B3063" s="5" t="s">
        <v>3017</v>
      </c>
      <c r="C3063" s="7"/>
      <c r="D3063" s="7" t="s">
        <v>3060</v>
      </c>
      <c r="E3063" s="4" t="s">
        <v>2945</v>
      </c>
      <c r="F3063" s="5" t="s">
        <v>3017</v>
      </c>
      <c r="G3063" s="2">
        <v>1909.7779999999998</v>
      </c>
      <c r="H3063" s="2" t="s">
        <v>5089</v>
      </c>
    </row>
    <row r="3064" spans="1:8" s="6" customFormat="1" ht="22.95" customHeight="1" outlineLevel="4" x14ac:dyDescent="0.2">
      <c r="A3064" s="4" t="s">
        <v>2945</v>
      </c>
      <c r="B3064" s="5" t="s">
        <v>3017</v>
      </c>
      <c r="C3064" s="7"/>
      <c r="D3064" s="7" t="s">
        <v>3061</v>
      </c>
      <c r="E3064" s="4" t="s">
        <v>2945</v>
      </c>
      <c r="F3064" s="5" t="s">
        <v>3017</v>
      </c>
      <c r="G3064" s="2">
        <v>1888</v>
      </c>
      <c r="H3064" s="2" t="s">
        <v>5089</v>
      </c>
    </row>
    <row r="3065" spans="1:8" s="6" customFormat="1" ht="22.95" customHeight="1" outlineLevel="4" x14ac:dyDescent="0.2">
      <c r="A3065" s="4" t="s">
        <v>2945</v>
      </c>
      <c r="B3065" s="5" t="s">
        <v>3017</v>
      </c>
      <c r="C3065" s="7"/>
      <c r="D3065" s="7" t="s">
        <v>3062</v>
      </c>
      <c r="E3065" s="4" t="s">
        <v>2945</v>
      </c>
      <c r="F3065" s="5" t="s">
        <v>3017</v>
      </c>
      <c r="G3065" s="2">
        <v>1800</v>
      </c>
      <c r="H3065" s="2" t="s">
        <v>5089</v>
      </c>
    </row>
    <row r="3066" spans="1:8" s="6" customFormat="1" ht="22.95" customHeight="1" outlineLevel="4" x14ac:dyDescent="0.2">
      <c r="A3066" s="4" t="s">
        <v>2945</v>
      </c>
      <c r="B3066" s="5" t="s">
        <v>3017</v>
      </c>
      <c r="C3066" s="7"/>
      <c r="D3066" s="7" t="s">
        <v>3063</v>
      </c>
      <c r="E3066" s="4" t="s">
        <v>2945</v>
      </c>
      <c r="F3066" s="5" t="s">
        <v>3017</v>
      </c>
      <c r="G3066" s="2">
        <v>3053.7</v>
      </c>
      <c r="H3066" s="2" t="s">
        <v>5089</v>
      </c>
    </row>
    <row r="3067" spans="1:8" s="6" customFormat="1" ht="22.95" customHeight="1" outlineLevel="4" x14ac:dyDescent="0.2">
      <c r="A3067" s="4" t="s">
        <v>2945</v>
      </c>
      <c r="B3067" s="5" t="s">
        <v>3017</v>
      </c>
      <c r="C3067" s="7"/>
      <c r="D3067" s="7" t="s">
        <v>3064</v>
      </c>
      <c r="E3067" s="4" t="s">
        <v>2945</v>
      </c>
      <c r="F3067" s="5" t="s">
        <v>3017</v>
      </c>
      <c r="G3067" s="2">
        <v>2466.9650000000001</v>
      </c>
      <c r="H3067" s="2" t="s">
        <v>5089</v>
      </c>
    </row>
    <row r="3068" spans="1:8" s="6" customFormat="1" ht="22.95" customHeight="1" outlineLevel="4" x14ac:dyDescent="0.2">
      <c r="A3068" s="4" t="s">
        <v>2945</v>
      </c>
      <c r="B3068" s="5" t="s">
        <v>3017</v>
      </c>
      <c r="C3068" s="7"/>
      <c r="D3068" s="7" t="s">
        <v>3065</v>
      </c>
      <c r="E3068" s="4" t="s">
        <v>2945</v>
      </c>
      <c r="F3068" s="5" t="s">
        <v>3017</v>
      </c>
      <c r="G3068" s="2">
        <v>2637.5</v>
      </c>
      <c r="H3068" s="2" t="s">
        <v>5089</v>
      </c>
    </row>
    <row r="3069" spans="1:8" s="6" customFormat="1" ht="22.95" customHeight="1" outlineLevel="4" x14ac:dyDescent="0.2">
      <c r="A3069" s="4" t="s">
        <v>2945</v>
      </c>
      <c r="B3069" s="5" t="s">
        <v>3017</v>
      </c>
      <c r="C3069" s="7"/>
      <c r="D3069" s="7" t="s">
        <v>3066</v>
      </c>
      <c r="E3069" s="4" t="s">
        <v>2945</v>
      </c>
      <c r="F3069" s="5" t="s">
        <v>3017</v>
      </c>
      <c r="G3069" s="2">
        <v>3321.2133333333331</v>
      </c>
      <c r="H3069" s="2" t="s">
        <v>5089</v>
      </c>
    </row>
    <row r="3070" spans="1:8" s="6" customFormat="1" ht="10.95" customHeight="1" outlineLevel="4" x14ac:dyDescent="0.2">
      <c r="A3070" s="4" t="s">
        <v>2945</v>
      </c>
      <c r="B3070" s="5" t="s">
        <v>3017</v>
      </c>
      <c r="C3070" s="7"/>
      <c r="D3070" s="7" t="s">
        <v>3067</v>
      </c>
      <c r="E3070" s="4" t="s">
        <v>2945</v>
      </c>
      <c r="F3070" s="5" t="s">
        <v>3017</v>
      </c>
      <c r="G3070" s="2">
        <v>1339.2850000000001</v>
      </c>
      <c r="H3070" s="2" t="s">
        <v>5089</v>
      </c>
    </row>
    <row r="3071" spans="1:8" s="6" customFormat="1" ht="10.95" customHeight="1" outlineLevel="4" x14ac:dyDescent="0.2">
      <c r="A3071" s="4" t="s">
        <v>2945</v>
      </c>
      <c r="B3071" s="5" t="s">
        <v>3017</v>
      </c>
      <c r="C3071" s="7"/>
      <c r="D3071" s="7" t="s">
        <v>3068</v>
      </c>
      <c r="E3071" s="4" t="s">
        <v>2945</v>
      </c>
      <c r="F3071" s="5" t="s">
        <v>3017</v>
      </c>
      <c r="G3071" s="2">
        <v>1339.2850000000001</v>
      </c>
      <c r="H3071" s="2" t="s">
        <v>5089</v>
      </c>
    </row>
    <row r="3072" spans="1:8" s="6" customFormat="1" ht="22.95" customHeight="1" outlineLevel="4" x14ac:dyDescent="0.2">
      <c r="A3072" s="4" t="s">
        <v>2945</v>
      </c>
      <c r="B3072" s="5" t="s">
        <v>3017</v>
      </c>
      <c r="C3072" s="7"/>
      <c r="D3072" s="7" t="s">
        <v>3069</v>
      </c>
      <c r="E3072" s="4" t="s">
        <v>2945</v>
      </c>
      <c r="F3072" s="5" t="s">
        <v>3017</v>
      </c>
      <c r="G3072" s="2">
        <v>2119.89</v>
      </c>
      <c r="H3072" s="2" t="s">
        <v>5089</v>
      </c>
    </row>
    <row r="3073" spans="1:8" s="6" customFormat="1" ht="22.95" customHeight="1" outlineLevel="4" x14ac:dyDescent="0.2">
      <c r="A3073" s="4" t="s">
        <v>2945</v>
      </c>
      <c r="B3073" s="5" t="s">
        <v>3017</v>
      </c>
      <c r="C3073" s="7"/>
      <c r="D3073" s="7" t="s">
        <v>3070</v>
      </c>
      <c r="E3073" s="4" t="s">
        <v>2945</v>
      </c>
      <c r="F3073" s="5" t="s">
        <v>3017</v>
      </c>
      <c r="G3073" s="2">
        <v>3491.9650000000001</v>
      </c>
      <c r="H3073" s="2" t="s">
        <v>5089</v>
      </c>
    </row>
    <row r="3074" spans="1:8" s="6" customFormat="1" ht="10.95" customHeight="1" outlineLevel="4" x14ac:dyDescent="0.2">
      <c r="A3074" s="4" t="s">
        <v>2945</v>
      </c>
      <c r="B3074" s="5" t="s">
        <v>3017</v>
      </c>
      <c r="C3074" s="7"/>
      <c r="D3074" s="7" t="s">
        <v>3071</v>
      </c>
      <c r="E3074" s="4" t="s">
        <v>2945</v>
      </c>
      <c r="F3074" s="5" t="s">
        <v>3017</v>
      </c>
      <c r="G3074" s="2">
        <v>1295.125</v>
      </c>
      <c r="H3074" s="2" t="s">
        <v>5089</v>
      </c>
    </row>
    <row r="3075" spans="1:8" s="6" customFormat="1" ht="10.95" customHeight="1" outlineLevel="4" x14ac:dyDescent="0.2">
      <c r="A3075" s="4" t="s">
        <v>2945</v>
      </c>
      <c r="B3075" s="5" t="s">
        <v>3017</v>
      </c>
      <c r="C3075" s="7"/>
      <c r="D3075" s="7" t="s">
        <v>3072</v>
      </c>
      <c r="E3075" s="4" t="s">
        <v>2945</v>
      </c>
      <c r="F3075" s="5" t="s">
        <v>3017</v>
      </c>
      <c r="G3075" s="2">
        <v>1295.125</v>
      </c>
      <c r="H3075" s="2" t="s">
        <v>5089</v>
      </c>
    </row>
    <row r="3076" spans="1:8" s="6" customFormat="1" ht="10.95" customHeight="1" outlineLevel="4" x14ac:dyDescent="0.2">
      <c r="A3076" s="4" t="s">
        <v>2945</v>
      </c>
      <c r="B3076" s="5" t="s">
        <v>3017</v>
      </c>
      <c r="C3076" s="7"/>
      <c r="D3076" s="7" t="s">
        <v>3073</v>
      </c>
      <c r="E3076" s="4" t="s">
        <v>2945</v>
      </c>
      <c r="F3076" s="5" t="s">
        <v>3017</v>
      </c>
      <c r="G3076" s="2">
        <v>1055.3215</v>
      </c>
      <c r="H3076" s="2" t="s">
        <v>5089</v>
      </c>
    </row>
    <row r="3077" spans="1:8" s="6" customFormat="1" ht="10.95" customHeight="1" outlineLevel="4" x14ac:dyDescent="0.2">
      <c r="A3077" s="4" t="s">
        <v>2945</v>
      </c>
      <c r="B3077" s="5" t="s">
        <v>3017</v>
      </c>
      <c r="C3077" s="7"/>
      <c r="D3077" s="7" t="s">
        <v>3074</v>
      </c>
      <c r="E3077" s="4" t="s">
        <v>2945</v>
      </c>
      <c r="F3077" s="5" t="s">
        <v>3017</v>
      </c>
      <c r="G3077" s="2">
        <v>1055.3215</v>
      </c>
      <c r="H3077" s="2" t="s">
        <v>5089</v>
      </c>
    </row>
    <row r="3078" spans="1:8" s="6" customFormat="1" ht="22.95" customHeight="1" outlineLevel="4" x14ac:dyDescent="0.2">
      <c r="A3078" s="4" t="s">
        <v>2945</v>
      </c>
      <c r="B3078" s="5" t="s">
        <v>3017</v>
      </c>
      <c r="C3078" s="7"/>
      <c r="D3078" s="7" t="s">
        <v>3075</v>
      </c>
      <c r="E3078" s="4" t="s">
        <v>2945</v>
      </c>
      <c r="F3078" s="5" t="s">
        <v>3017</v>
      </c>
      <c r="G3078" s="2">
        <v>1930.905652173913</v>
      </c>
      <c r="H3078" s="2" t="s">
        <v>5089</v>
      </c>
    </row>
    <row r="3079" spans="1:8" s="6" customFormat="1" ht="22.95" customHeight="1" outlineLevel="4" x14ac:dyDescent="0.2">
      <c r="A3079" s="4" t="s">
        <v>2945</v>
      </c>
      <c r="B3079" s="5" t="s">
        <v>3017</v>
      </c>
      <c r="C3079" s="7"/>
      <c r="D3079" s="7" t="s">
        <v>3076</v>
      </c>
      <c r="E3079" s="4" t="s">
        <v>2945</v>
      </c>
      <c r="F3079" s="5" t="s">
        <v>3017</v>
      </c>
      <c r="G3079" s="2">
        <v>4253.0453846153841</v>
      </c>
      <c r="H3079" s="2" t="s">
        <v>5089</v>
      </c>
    </row>
    <row r="3080" spans="1:8" s="6" customFormat="1" ht="10.95" customHeight="1" outlineLevel="4" x14ac:dyDescent="0.2">
      <c r="A3080" s="4" t="s">
        <v>2945</v>
      </c>
      <c r="B3080" s="5" t="s">
        <v>3017</v>
      </c>
      <c r="C3080" s="7"/>
      <c r="D3080" s="7" t="s">
        <v>3077</v>
      </c>
      <c r="E3080" s="4" t="s">
        <v>2945</v>
      </c>
      <c r="F3080" s="5" t="s">
        <v>3017</v>
      </c>
      <c r="G3080" s="2">
        <v>1255.9396078431373</v>
      </c>
      <c r="H3080" s="2" t="s">
        <v>5089</v>
      </c>
    </row>
    <row r="3081" spans="1:8" s="6" customFormat="1" ht="22.95" customHeight="1" outlineLevel="4" x14ac:dyDescent="0.2">
      <c r="A3081" s="4" t="s">
        <v>2945</v>
      </c>
      <c r="B3081" s="5" t="s">
        <v>3017</v>
      </c>
      <c r="C3081" s="7"/>
      <c r="D3081" s="7" t="s">
        <v>3078</v>
      </c>
      <c r="E3081" s="4" t="s">
        <v>2945</v>
      </c>
      <c r="F3081" s="5" t="s">
        <v>3017</v>
      </c>
      <c r="G3081" s="2">
        <v>4130.9071428571424</v>
      </c>
      <c r="H3081" s="2" t="s">
        <v>5089</v>
      </c>
    </row>
    <row r="3082" spans="1:8" s="6" customFormat="1" ht="22.95" customHeight="1" outlineLevel="4" x14ac:dyDescent="0.2">
      <c r="A3082" s="4" t="s">
        <v>2945</v>
      </c>
      <c r="B3082" s="5" t="s">
        <v>3017</v>
      </c>
      <c r="C3082" s="7"/>
      <c r="D3082" s="7" t="s">
        <v>3079</v>
      </c>
      <c r="E3082" s="4" t="s">
        <v>2945</v>
      </c>
      <c r="F3082" s="5" t="s">
        <v>3017</v>
      </c>
      <c r="G3082" s="2">
        <v>3229.4141666666669</v>
      </c>
      <c r="H3082" s="2" t="s">
        <v>5089</v>
      </c>
    </row>
    <row r="3083" spans="1:8" s="6" customFormat="1" ht="22.95" customHeight="1" outlineLevel="4" x14ac:dyDescent="0.2">
      <c r="A3083" s="4" t="s">
        <v>2945</v>
      </c>
      <c r="B3083" s="5" t="s">
        <v>3017</v>
      </c>
      <c r="C3083" s="7"/>
      <c r="D3083" s="7" t="s">
        <v>3080</v>
      </c>
      <c r="E3083" s="4" t="s">
        <v>2945</v>
      </c>
      <c r="F3083" s="5" t="s">
        <v>3017</v>
      </c>
      <c r="G3083" s="2">
        <v>3477.21</v>
      </c>
      <c r="H3083" s="2" t="s">
        <v>5089</v>
      </c>
    </row>
    <row r="3084" spans="1:8" s="6" customFormat="1" ht="10.95" customHeight="1" outlineLevel="4" x14ac:dyDescent="0.2">
      <c r="A3084" s="4" t="s">
        <v>2945</v>
      </c>
      <c r="B3084" s="5" t="s">
        <v>3017</v>
      </c>
      <c r="C3084" s="7"/>
      <c r="D3084" s="7" t="s">
        <v>3081</v>
      </c>
      <c r="E3084" s="4" t="s">
        <v>2945</v>
      </c>
      <c r="F3084" s="5" t="s">
        <v>3017</v>
      </c>
      <c r="G3084" s="2">
        <v>1246.0176811594204</v>
      </c>
      <c r="H3084" s="2" t="s">
        <v>5089</v>
      </c>
    </row>
    <row r="3085" spans="1:8" s="6" customFormat="1" ht="10.95" customHeight="1" outlineLevel="4" x14ac:dyDescent="0.2">
      <c r="A3085" s="4" t="s">
        <v>2945</v>
      </c>
      <c r="B3085" s="5" t="s">
        <v>3017</v>
      </c>
      <c r="C3085" s="7"/>
      <c r="D3085" s="7" t="s">
        <v>3082</v>
      </c>
      <c r="E3085" s="4" t="s">
        <v>2945</v>
      </c>
      <c r="F3085" s="5" t="s">
        <v>3017</v>
      </c>
      <c r="G3085" s="2">
        <v>1354.5866197183097</v>
      </c>
      <c r="H3085" s="2" t="s">
        <v>5089</v>
      </c>
    </row>
    <row r="3086" spans="1:8" s="6" customFormat="1" ht="10.95" customHeight="1" outlineLevel="4" x14ac:dyDescent="0.2">
      <c r="A3086" s="4" t="s">
        <v>2945</v>
      </c>
      <c r="B3086" s="5" t="s">
        <v>3017</v>
      </c>
      <c r="C3086" s="7"/>
      <c r="D3086" s="7" t="s">
        <v>3083</v>
      </c>
      <c r="E3086" s="4" t="s">
        <v>2945</v>
      </c>
      <c r="F3086" s="5" t="s">
        <v>3017</v>
      </c>
      <c r="G3086" s="2">
        <v>1354.5866197183097</v>
      </c>
      <c r="H3086" s="2" t="s">
        <v>5089</v>
      </c>
    </row>
    <row r="3087" spans="1:8" s="6" customFormat="1" ht="22.95" customHeight="1" outlineLevel="4" x14ac:dyDescent="0.2">
      <c r="A3087" s="4" t="s">
        <v>2945</v>
      </c>
      <c r="B3087" s="5" t="s">
        <v>3017</v>
      </c>
      <c r="C3087" s="7"/>
      <c r="D3087" s="7" t="s">
        <v>3084</v>
      </c>
      <c r="E3087" s="4" t="s">
        <v>2945</v>
      </c>
      <c r="F3087" s="5" t="s">
        <v>3017</v>
      </c>
      <c r="G3087" s="2">
        <v>4427.9057575757579</v>
      </c>
      <c r="H3087" s="2" t="s">
        <v>5089</v>
      </c>
    </row>
    <row r="3088" spans="1:8" ht="10.95" hidden="1" customHeight="1" outlineLevel="3" x14ac:dyDescent="0.2">
      <c r="A3088" s="4" t="s">
        <v>2945</v>
      </c>
      <c r="B3088" s="5" t="s">
        <v>3085</v>
      </c>
      <c r="C3088" s="5" t="s">
        <v>3085</v>
      </c>
      <c r="D3088" s="5"/>
      <c r="E3088" s="4" t="s">
        <v>2945</v>
      </c>
      <c r="F3088" s="5" t="s">
        <v>3085</v>
      </c>
      <c r="G3088" s="2" t="e">
        <v>#N/A</v>
      </c>
      <c r="H3088" s="2" t="s">
        <v>5089</v>
      </c>
    </row>
    <row r="3089" spans="1:8" s="6" customFormat="1" ht="10.95" customHeight="1" outlineLevel="4" x14ac:dyDescent="0.2">
      <c r="A3089" s="4" t="s">
        <v>2945</v>
      </c>
      <c r="B3089" s="5" t="s">
        <v>3085</v>
      </c>
      <c r="C3089" s="7"/>
      <c r="D3089" s="7" t="s">
        <v>3086</v>
      </c>
      <c r="E3089" s="4" t="s">
        <v>2945</v>
      </c>
      <c r="F3089" s="5" t="s">
        <v>3085</v>
      </c>
      <c r="G3089" s="2">
        <v>301.22856395728917</v>
      </c>
      <c r="H3089" s="2" t="s">
        <v>5090</v>
      </c>
    </row>
    <row r="3090" spans="1:8" s="6" customFormat="1" ht="10.95" customHeight="1" outlineLevel="4" x14ac:dyDescent="0.2">
      <c r="A3090" s="4" t="s">
        <v>2945</v>
      </c>
      <c r="B3090" s="5" t="s">
        <v>3085</v>
      </c>
      <c r="C3090" s="7"/>
      <c r="D3090" s="7" t="s">
        <v>3087</v>
      </c>
      <c r="E3090" s="4" t="s">
        <v>2945</v>
      </c>
      <c r="F3090" s="5" t="s">
        <v>3085</v>
      </c>
      <c r="G3090" s="2">
        <v>500.02585623678647</v>
      </c>
      <c r="H3090" s="2" t="s">
        <v>5091</v>
      </c>
    </row>
    <row r="3091" spans="1:8" s="6" customFormat="1" ht="10.95" customHeight="1" outlineLevel="4" x14ac:dyDescent="0.2">
      <c r="A3091" s="4" t="s">
        <v>2945</v>
      </c>
      <c r="B3091" s="5" t="s">
        <v>3085</v>
      </c>
      <c r="C3091" s="7"/>
      <c r="D3091" s="7" t="s">
        <v>3088</v>
      </c>
      <c r="E3091" s="4" t="s">
        <v>2945</v>
      </c>
      <c r="F3091" s="5" t="s">
        <v>3085</v>
      </c>
      <c r="G3091" s="2">
        <v>248.71553450608931</v>
      </c>
      <c r="H3091" s="2" t="s">
        <v>5091</v>
      </c>
    </row>
    <row r="3092" spans="1:8" s="6" customFormat="1" ht="10.95" customHeight="1" outlineLevel="4" x14ac:dyDescent="0.2">
      <c r="A3092" s="4" t="s">
        <v>2945</v>
      </c>
      <c r="B3092" s="5" t="s">
        <v>3085</v>
      </c>
      <c r="C3092" s="7"/>
      <c r="D3092" s="7" t="s">
        <v>3089</v>
      </c>
      <c r="E3092" s="4" t="s">
        <v>2945</v>
      </c>
      <c r="F3092" s="5" t="s">
        <v>3085</v>
      </c>
      <c r="G3092" s="2">
        <v>360.8179274611399</v>
      </c>
      <c r="H3092" s="2" t="s">
        <v>5091</v>
      </c>
    </row>
    <row r="3093" spans="1:8" s="6" customFormat="1" ht="10.95" customHeight="1" outlineLevel="4" x14ac:dyDescent="0.2">
      <c r="A3093" s="4" t="s">
        <v>2945</v>
      </c>
      <c r="B3093" s="5" t="s">
        <v>3085</v>
      </c>
      <c r="C3093" s="7"/>
      <c r="D3093" s="7" t="s">
        <v>3090</v>
      </c>
      <c r="E3093" s="4" t="s">
        <v>2945</v>
      </c>
      <c r="F3093" s="5" t="s">
        <v>3085</v>
      </c>
      <c r="G3093" s="2">
        <v>218.44606451612904</v>
      </c>
      <c r="H3093" s="2" t="s">
        <v>5091</v>
      </c>
    </row>
    <row r="3094" spans="1:8" s="6" customFormat="1" ht="10.95" customHeight="1" outlineLevel="4" x14ac:dyDescent="0.2">
      <c r="A3094" s="4" t="s">
        <v>2945</v>
      </c>
      <c r="B3094" s="5" t="s">
        <v>3085</v>
      </c>
      <c r="C3094" s="7"/>
      <c r="D3094" s="7" t="s">
        <v>3091</v>
      </c>
      <c r="E3094" s="4" t="s">
        <v>2945</v>
      </c>
      <c r="F3094" s="5" t="s">
        <v>3085</v>
      </c>
      <c r="G3094" s="2">
        <v>350</v>
      </c>
      <c r="H3094" s="2" t="s">
        <v>5091</v>
      </c>
    </row>
    <row r="3095" spans="1:8" s="6" customFormat="1" ht="10.95" customHeight="1" outlineLevel="4" x14ac:dyDescent="0.2">
      <c r="A3095" s="4" t="s">
        <v>2945</v>
      </c>
      <c r="B3095" s="5" t="s">
        <v>3085</v>
      </c>
      <c r="C3095" s="7"/>
      <c r="D3095" s="7" t="s">
        <v>3092</v>
      </c>
      <c r="E3095" s="4" t="s">
        <v>2945</v>
      </c>
      <c r="F3095" s="5" t="s">
        <v>3085</v>
      </c>
      <c r="G3095" s="2">
        <v>134.36904761904762</v>
      </c>
      <c r="H3095" s="2" t="s">
        <v>5089</v>
      </c>
    </row>
    <row r="3096" spans="1:8" s="6" customFormat="1" ht="10.95" customHeight="1" outlineLevel="4" x14ac:dyDescent="0.2">
      <c r="A3096" s="4" t="s">
        <v>2945</v>
      </c>
      <c r="B3096" s="5" t="s">
        <v>3085</v>
      </c>
      <c r="C3096" s="7"/>
      <c r="D3096" s="7" t="s">
        <v>3093</v>
      </c>
      <c r="E3096" s="4" t="s">
        <v>2945</v>
      </c>
      <c r="F3096" s="5" t="s">
        <v>3085</v>
      </c>
      <c r="G3096" s="2">
        <v>173.80982758620689</v>
      </c>
      <c r="H3096" s="2" t="s">
        <v>5089</v>
      </c>
    </row>
    <row r="3097" spans="1:8" s="6" customFormat="1" ht="10.95" customHeight="1" outlineLevel="4" x14ac:dyDescent="0.2">
      <c r="A3097" s="4" t="s">
        <v>2945</v>
      </c>
      <c r="B3097" s="5" t="s">
        <v>3085</v>
      </c>
      <c r="C3097" s="7"/>
      <c r="D3097" s="7" t="s">
        <v>3094</v>
      </c>
      <c r="E3097" s="4" t="s">
        <v>2945</v>
      </c>
      <c r="F3097" s="5" t="s">
        <v>3085</v>
      </c>
      <c r="G3097" s="2">
        <v>191.93</v>
      </c>
      <c r="H3097" s="2" t="s">
        <v>5089</v>
      </c>
    </row>
    <row r="3098" spans="1:8" s="6" customFormat="1" ht="10.95" customHeight="1" outlineLevel="4" x14ac:dyDescent="0.2">
      <c r="A3098" s="4" t="s">
        <v>2945</v>
      </c>
      <c r="B3098" s="5" t="s">
        <v>3085</v>
      </c>
      <c r="C3098" s="7"/>
      <c r="D3098" s="7" t="s">
        <v>3095</v>
      </c>
      <c r="E3098" s="4" t="s">
        <v>2945</v>
      </c>
      <c r="F3098" s="5" t="s">
        <v>3085</v>
      </c>
      <c r="G3098" s="2">
        <v>126</v>
      </c>
      <c r="H3098" s="2" t="s">
        <v>5089</v>
      </c>
    </row>
    <row r="3099" spans="1:8" ht="10.95" hidden="1" customHeight="1" outlineLevel="2" x14ac:dyDescent="0.2">
      <c r="A3099" s="4" t="s">
        <v>2945</v>
      </c>
      <c r="B3099" s="5" t="s">
        <v>3096</v>
      </c>
      <c r="C3099" s="5" t="s">
        <v>3096</v>
      </c>
      <c r="D3099" s="5"/>
      <c r="E3099" s="4" t="s">
        <v>2945</v>
      </c>
      <c r="F3099" s="5" t="s">
        <v>3096</v>
      </c>
      <c r="G3099" s="2" t="e">
        <v>#N/A</v>
      </c>
      <c r="H3099" s="2" t="s">
        <v>5089</v>
      </c>
    </row>
    <row r="3100" spans="1:8" ht="10.95" customHeight="1" outlineLevel="3" x14ac:dyDescent="0.2">
      <c r="A3100" s="4" t="s">
        <v>2945</v>
      </c>
      <c r="B3100" s="5" t="s">
        <v>3096</v>
      </c>
      <c r="C3100" s="7"/>
      <c r="D3100" s="7" t="s">
        <v>3097</v>
      </c>
      <c r="E3100" s="4" t="s">
        <v>2945</v>
      </c>
      <c r="F3100" s="5" t="s">
        <v>3096</v>
      </c>
      <c r="G3100" s="2">
        <v>183.4421976647206</v>
      </c>
      <c r="H3100" s="2" t="s">
        <v>5090</v>
      </c>
    </row>
    <row r="3101" spans="1:8" ht="10.95" customHeight="1" outlineLevel="3" x14ac:dyDescent="0.2">
      <c r="A3101" s="4" t="s">
        <v>2945</v>
      </c>
      <c r="B3101" s="5" t="s">
        <v>3096</v>
      </c>
      <c r="C3101" s="7"/>
      <c r="D3101" s="7" t="s">
        <v>3098</v>
      </c>
      <c r="E3101" s="4" t="s">
        <v>2945</v>
      </c>
      <c r="F3101" s="5" t="s">
        <v>3096</v>
      </c>
      <c r="G3101" s="2">
        <v>184.11973536487571</v>
      </c>
      <c r="H3101" s="2" t="s">
        <v>5090</v>
      </c>
    </row>
    <row r="3102" spans="1:8" ht="10.95" customHeight="1" outlineLevel="3" x14ac:dyDescent="0.2">
      <c r="A3102" s="4" t="s">
        <v>2945</v>
      </c>
      <c r="B3102" s="5" t="s">
        <v>3096</v>
      </c>
      <c r="C3102" s="7"/>
      <c r="D3102" s="7" t="s">
        <v>3099</v>
      </c>
      <c r="E3102" s="4" t="s">
        <v>2945</v>
      </c>
      <c r="F3102" s="5" t="s">
        <v>3096</v>
      </c>
      <c r="G3102" s="2">
        <v>191.41207485760782</v>
      </c>
      <c r="H3102" s="2" t="s">
        <v>5091</v>
      </c>
    </row>
    <row r="3103" spans="1:8" ht="10.95" customHeight="1" outlineLevel="3" x14ac:dyDescent="0.2">
      <c r="A3103" s="4" t="s">
        <v>2945</v>
      </c>
      <c r="B3103" s="5" t="s">
        <v>3096</v>
      </c>
      <c r="C3103" s="7"/>
      <c r="D3103" s="7" t="s">
        <v>3100</v>
      </c>
      <c r="E3103" s="4" t="s">
        <v>2945</v>
      </c>
      <c r="F3103" s="5" t="s">
        <v>3096</v>
      </c>
      <c r="G3103" s="2">
        <v>177.026543715847</v>
      </c>
      <c r="H3103" s="2" t="s">
        <v>5091</v>
      </c>
    </row>
    <row r="3104" spans="1:8" ht="10.95" customHeight="1" outlineLevel="3" x14ac:dyDescent="0.2">
      <c r="A3104" s="4" t="s">
        <v>2945</v>
      </c>
      <c r="B3104" s="5" t="s">
        <v>3096</v>
      </c>
      <c r="C3104" s="7"/>
      <c r="D3104" s="7" t="s">
        <v>3101</v>
      </c>
      <c r="E3104" s="4" t="s">
        <v>2945</v>
      </c>
      <c r="F3104" s="5" t="s">
        <v>3096</v>
      </c>
      <c r="G3104" s="2">
        <v>115.32504907306435</v>
      </c>
      <c r="H3104" s="2" t="s">
        <v>5091</v>
      </c>
    </row>
    <row r="3105" spans="1:8" ht="10.95" customHeight="1" outlineLevel="3" x14ac:dyDescent="0.2">
      <c r="A3105" s="4" t="s">
        <v>2945</v>
      </c>
      <c r="B3105" s="5" t="s">
        <v>3096</v>
      </c>
      <c r="C3105" s="7"/>
      <c r="D3105" s="7" t="s">
        <v>3102</v>
      </c>
      <c r="E3105" s="4" t="s">
        <v>2945</v>
      </c>
      <c r="F3105" s="5" t="s">
        <v>3096</v>
      </c>
      <c r="G3105" s="2">
        <v>486.79758169934638</v>
      </c>
      <c r="H3105" s="2" t="s">
        <v>5091</v>
      </c>
    </row>
    <row r="3106" spans="1:8" ht="10.95" customHeight="1" outlineLevel="3" x14ac:dyDescent="0.2">
      <c r="A3106" s="4" t="s">
        <v>2945</v>
      </c>
      <c r="B3106" s="5" t="s">
        <v>3096</v>
      </c>
      <c r="C3106" s="7"/>
      <c r="D3106" s="7" t="s">
        <v>3103</v>
      </c>
      <c r="E3106" s="4" t="s">
        <v>2945</v>
      </c>
      <c r="F3106" s="5" t="s">
        <v>3096</v>
      </c>
      <c r="G3106" s="2">
        <v>115.63379551820728</v>
      </c>
      <c r="H3106" s="2" t="s">
        <v>5091</v>
      </c>
    </row>
    <row r="3107" spans="1:8" ht="10.95" customHeight="1" outlineLevel="3" x14ac:dyDescent="0.2">
      <c r="A3107" s="4" t="s">
        <v>2945</v>
      </c>
      <c r="B3107" s="5" t="s">
        <v>3096</v>
      </c>
      <c r="C3107" s="7"/>
      <c r="D3107" s="7" t="s">
        <v>3104</v>
      </c>
      <c r="E3107" s="4" t="s">
        <v>2945</v>
      </c>
      <c r="F3107" s="5" t="s">
        <v>3096</v>
      </c>
      <c r="G3107" s="2">
        <v>250</v>
      </c>
      <c r="H3107" s="2" t="s">
        <v>5091</v>
      </c>
    </row>
    <row r="3108" spans="1:8" ht="22.95" customHeight="1" outlineLevel="3" x14ac:dyDescent="0.2">
      <c r="A3108" s="4" t="s">
        <v>2945</v>
      </c>
      <c r="B3108" s="5" t="s">
        <v>3096</v>
      </c>
      <c r="C3108" s="7"/>
      <c r="D3108" s="7" t="s">
        <v>3105</v>
      </c>
      <c r="E3108" s="4" t="s">
        <v>2945</v>
      </c>
      <c r="F3108" s="5" t="s">
        <v>3096</v>
      </c>
      <c r="G3108" s="2">
        <v>446.44892045454543</v>
      </c>
      <c r="H3108" s="2" t="s">
        <v>5091</v>
      </c>
    </row>
    <row r="3109" spans="1:8" ht="22.95" customHeight="1" outlineLevel="3" x14ac:dyDescent="0.2">
      <c r="A3109" s="4" t="s">
        <v>2945</v>
      </c>
      <c r="B3109" s="5" t="s">
        <v>3096</v>
      </c>
      <c r="C3109" s="7"/>
      <c r="D3109" s="7" t="s">
        <v>3106</v>
      </c>
      <c r="E3109" s="4" t="s">
        <v>2945</v>
      </c>
      <c r="F3109" s="5" t="s">
        <v>3096</v>
      </c>
      <c r="G3109" s="2">
        <v>20779</v>
      </c>
      <c r="H3109" s="2" t="s">
        <v>5089</v>
      </c>
    </row>
    <row r="3110" spans="1:8" ht="22.95" customHeight="1" outlineLevel="3" x14ac:dyDescent="0.2">
      <c r="A3110" s="4" t="s">
        <v>2945</v>
      </c>
      <c r="B3110" s="5" t="s">
        <v>3096</v>
      </c>
      <c r="C3110" s="7"/>
      <c r="D3110" s="7" t="s">
        <v>3107</v>
      </c>
      <c r="E3110" s="4" t="s">
        <v>2945</v>
      </c>
      <c r="F3110" s="5" t="s">
        <v>3096</v>
      </c>
      <c r="G3110" s="2">
        <v>21558</v>
      </c>
      <c r="H3110" s="2" t="s">
        <v>5089</v>
      </c>
    </row>
    <row r="3111" spans="1:8" ht="22.95" customHeight="1" outlineLevel="3" x14ac:dyDescent="0.2">
      <c r="A3111" s="4" t="s">
        <v>2945</v>
      </c>
      <c r="B3111" s="5" t="s">
        <v>3096</v>
      </c>
      <c r="C3111" s="7"/>
      <c r="D3111" s="7" t="s">
        <v>3108</v>
      </c>
      <c r="E3111" s="4" t="s">
        <v>2945</v>
      </c>
      <c r="F3111" s="5" t="s">
        <v>3096</v>
      </c>
      <c r="G3111" s="2">
        <v>15579</v>
      </c>
      <c r="H3111" s="2" t="s">
        <v>5089</v>
      </c>
    </row>
    <row r="3112" spans="1:8" ht="22.95" customHeight="1" outlineLevel="3" x14ac:dyDescent="0.2">
      <c r="A3112" s="4" t="s">
        <v>2945</v>
      </c>
      <c r="B3112" s="5" t="s">
        <v>3096</v>
      </c>
      <c r="C3112" s="7"/>
      <c r="D3112" s="7" t="s">
        <v>3109</v>
      </c>
      <c r="E3112" s="4" t="s">
        <v>2945</v>
      </c>
      <c r="F3112" s="5" t="s">
        <v>3096</v>
      </c>
      <c r="G3112" s="2">
        <v>450</v>
      </c>
      <c r="H3112" s="2" t="s">
        <v>5089</v>
      </c>
    </row>
    <row r="3113" spans="1:8" ht="22.95" customHeight="1" outlineLevel="3" x14ac:dyDescent="0.2">
      <c r="A3113" s="4" t="s">
        <v>2945</v>
      </c>
      <c r="B3113" s="5" t="s">
        <v>3096</v>
      </c>
      <c r="C3113" s="7"/>
      <c r="D3113" s="7" t="s">
        <v>3110</v>
      </c>
      <c r="E3113" s="4" t="s">
        <v>2945</v>
      </c>
      <c r="F3113" s="5" t="s">
        <v>3096</v>
      </c>
      <c r="G3113" s="2">
        <v>21877</v>
      </c>
      <c r="H3113" s="2" t="s">
        <v>5089</v>
      </c>
    </row>
    <row r="3114" spans="1:8" ht="22.95" customHeight="1" outlineLevel="3" x14ac:dyDescent="0.2">
      <c r="A3114" s="4" t="s">
        <v>2945</v>
      </c>
      <c r="B3114" s="5" t="s">
        <v>3096</v>
      </c>
      <c r="C3114" s="7"/>
      <c r="D3114" s="7" t="s">
        <v>3111</v>
      </c>
      <c r="E3114" s="4" t="s">
        <v>2945</v>
      </c>
      <c r="F3114" s="5" t="s">
        <v>3096</v>
      </c>
      <c r="G3114" s="2">
        <v>15570</v>
      </c>
      <c r="H3114" s="2" t="s">
        <v>5089</v>
      </c>
    </row>
    <row r="3115" spans="1:8" ht="22.95" customHeight="1" outlineLevel="3" x14ac:dyDescent="0.2">
      <c r="A3115" s="4" t="s">
        <v>2945</v>
      </c>
      <c r="B3115" s="5" t="s">
        <v>3096</v>
      </c>
      <c r="C3115" s="7"/>
      <c r="D3115" s="7" t="s">
        <v>3112</v>
      </c>
      <c r="E3115" s="4" t="s">
        <v>2945</v>
      </c>
      <c r="F3115" s="5" t="s">
        <v>3096</v>
      </c>
      <c r="G3115" s="2">
        <v>19914</v>
      </c>
      <c r="H3115" s="2" t="s">
        <v>5089</v>
      </c>
    </row>
    <row r="3116" spans="1:8" ht="22.95" customHeight="1" outlineLevel="3" x14ac:dyDescent="0.2">
      <c r="A3116" s="4" t="s">
        <v>2945</v>
      </c>
      <c r="B3116" s="5" t="s">
        <v>3096</v>
      </c>
      <c r="C3116" s="7"/>
      <c r="D3116" s="7" t="s">
        <v>3113</v>
      </c>
      <c r="E3116" s="4" t="s">
        <v>2945</v>
      </c>
      <c r="F3116" s="5" t="s">
        <v>3096</v>
      </c>
      <c r="G3116" s="2">
        <v>20849</v>
      </c>
      <c r="H3116" s="2" t="s">
        <v>5089</v>
      </c>
    </row>
    <row r="3117" spans="1:8" ht="22.95" customHeight="1" outlineLevel="3" x14ac:dyDescent="0.2">
      <c r="A3117" s="4" t="s">
        <v>2945</v>
      </c>
      <c r="B3117" s="5" t="s">
        <v>3096</v>
      </c>
      <c r="C3117" s="7"/>
      <c r="D3117" s="7" t="s">
        <v>3114</v>
      </c>
      <c r="E3117" s="4" t="s">
        <v>2945</v>
      </c>
      <c r="F3117" s="5" t="s">
        <v>3096</v>
      </c>
      <c r="G3117" s="2">
        <v>450</v>
      </c>
      <c r="H3117" s="2" t="s">
        <v>5089</v>
      </c>
    </row>
    <row r="3118" spans="1:8" ht="22.95" customHeight="1" outlineLevel="3" x14ac:dyDescent="0.2">
      <c r="A3118" s="4" t="s">
        <v>2945</v>
      </c>
      <c r="B3118" s="5" t="s">
        <v>3096</v>
      </c>
      <c r="C3118" s="7"/>
      <c r="D3118" s="7" t="s">
        <v>3115</v>
      </c>
      <c r="E3118" s="4" t="s">
        <v>2945</v>
      </c>
      <c r="F3118" s="5" t="s">
        <v>3096</v>
      </c>
      <c r="G3118" s="2">
        <v>300</v>
      </c>
      <c r="H3118" s="2" t="s">
        <v>5089</v>
      </c>
    </row>
    <row r="3119" spans="1:8" ht="10.95" customHeight="1" outlineLevel="3" x14ac:dyDescent="0.2">
      <c r="A3119" s="4" t="s">
        <v>2945</v>
      </c>
      <c r="B3119" s="5" t="s">
        <v>3096</v>
      </c>
      <c r="C3119" s="7"/>
      <c r="D3119" s="7" t="s">
        <v>3116</v>
      </c>
      <c r="E3119" s="4" t="s">
        <v>2945</v>
      </c>
      <c r="F3119" s="5" t="s">
        <v>3096</v>
      </c>
      <c r="G3119" s="2">
        <v>2233.9607142857144</v>
      </c>
      <c r="H3119" s="2" t="s">
        <v>5089</v>
      </c>
    </row>
    <row r="3120" spans="1:8" ht="22.95" customHeight="1" outlineLevel="3" x14ac:dyDescent="0.2">
      <c r="A3120" s="4" t="s">
        <v>2945</v>
      </c>
      <c r="B3120" s="5" t="s">
        <v>3096</v>
      </c>
      <c r="C3120" s="7"/>
      <c r="D3120" s="7" t="s">
        <v>3117</v>
      </c>
      <c r="E3120" s="4" t="s">
        <v>2945</v>
      </c>
      <c r="F3120" s="5" t="s">
        <v>3096</v>
      </c>
      <c r="G3120" s="2">
        <v>1048.895882352941</v>
      </c>
      <c r="H3120" s="2" t="s">
        <v>5089</v>
      </c>
    </row>
    <row r="3121" spans="1:8" ht="10.95" customHeight="1" outlineLevel="3" x14ac:dyDescent="0.2">
      <c r="A3121" s="4" t="s">
        <v>2945</v>
      </c>
      <c r="B3121" s="5" t="s">
        <v>3096</v>
      </c>
      <c r="C3121" s="7"/>
      <c r="D3121" s="7" t="s">
        <v>3118</v>
      </c>
      <c r="E3121" s="4" t="s">
        <v>2945</v>
      </c>
      <c r="F3121" s="5" t="s">
        <v>3096</v>
      </c>
      <c r="G3121" s="2">
        <v>280</v>
      </c>
      <c r="H3121" s="2" t="s">
        <v>5089</v>
      </c>
    </row>
    <row r="3122" spans="1:8" ht="22.95" customHeight="1" outlineLevel="3" x14ac:dyDescent="0.2">
      <c r="A3122" s="4" t="s">
        <v>2945</v>
      </c>
      <c r="B3122" s="5" t="s">
        <v>3096</v>
      </c>
      <c r="C3122" s="7"/>
      <c r="D3122" s="7" t="s">
        <v>3119</v>
      </c>
      <c r="E3122" s="4" t="s">
        <v>2945</v>
      </c>
      <c r="F3122" s="5" t="s">
        <v>3096</v>
      </c>
      <c r="G3122" s="2">
        <v>1379.5555555555557</v>
      </c>
      <c r="H3122" s="2" t="s">
        <v>5089</v>
      </c>
    </row>
    <row r="3123" spans="1:8" ht="22.95" customHeight="1" outlineLevel="3" x14ac:dyDescent="0.2">
      <c r="A3123" s="4" t="s">
        <v>2945</v>
      </c>
      <c r="B3123" s="5" t="s">
        <v>3096</v>
      </c>
      <c r="C3123" s="7"/>
      <c r="D3123" s="7" t="s">
        <v>3120</v>
      </c>
      <c r="E3123" s="4" t="s">
        <v>2945</v>
      </c>
      <c r="F3123" s="5" t="s">
        <v>3096</v>
      </c>
      <c r="G3123" s="2">
        <v>1284</v>
      </c>
      <c r="H3123" s="2" t="s">
        <v>5089</v>
      </c>
    </row>
    <row r="3124" spans="1:8" ht="22.95" customHeight="1" outlineLevel="3" x14ac:dyDescent="0.2">
      <c r="A3124" s="4" t="s">
        <v>2945</v>
      </c>
      <c r="B3124" s="5" t="s">
        <v>3096</v>
      </c>
      <c r="C3124" s="7"/>
      <c r="D3124" s="7" t="s">
        <v>3121</v>
      </c>
      <c r="E3124" s="4" t="s">
        <v>2945</v>
      </c>
      <c r="F3124" s="5" t="s">
        <v>3096</v>
      </c>
      <c r="G3124" s="2">
        <v>1284</v>
      </c>
      <c r="H3124" s="2" t="s">
        <v>5089</v>
      </c>
    </row>
    <row r="3125" spans="1:8" ht="10.95" customHeight="1" outlineLevel="3" x14ac:dyDescent="0.2">
      <c r="A3125" s="4" t="s">
        <v>2945</v>
      </c>
      <c r="B3125" s="5" t="s">
        <v>3096</v>
      </c>
      <c r="C3125" s="7"/>
      <c r="D3125" s="7" t="s">
        <v>3122</v>
      </c>
      <c r="E3125" s="4" t="s">
        <v>2945</v>
      </c>
      <c r="F3125" s="5" t="s">
        <v>3096</v>
      </c>
      <c r="G3125" s="2">
        <v>2214</v>
      </c>
      <c r="H3125" s="2" t="s">
        <v>5089</v>
      </c>
    </row>
    <row r="3126" spans="1:8" ht="10.95" customHeight="1" outlineLevel="3" x14ac:dyDescent="0.2">
      <c r="A3126" s="4" t="s">
        <v>2945</v>
      </c>
      <c r="B3126" s="5" t="s">
        <v>3096</v>
      </c>
      <c r="C3126" s="7"/>
      <c r="D3126" s="7" t="s">
        <v>3123</v>
      </c>
      <c r="E3126" s="4" t="s">
        <v>2945</v>
      </c>
      <c r="F3126" s="5" t="s">
        <v>3096</v>
      </c>
      <c r="G3126" s="2">
        <v>268.23285714285714</v>
      </c>
      <c r="H3126" s="2" t="s">
        <v>5089</v>
      </c>
    </row>
    <row r="3127" spans="1:8" ht="10.95" customHeight="1" outlineLevel="3" x14ac:dyDescent="0.2">
      <c r="A3127" s="4" t="s">
        <v>2945</v>
      </c>
      <c r="B3127" s="5" t="s">
        <v>3096</v>
      </c>
      <c r="C3127" s="7"/>
      <c r="D3127" s="7" t="s">
        <v>3124</v>
      </c>
      <c r="E3127" s="4" t="s">
        <v>2945</v>
      </c>
      <c r="F3127" s="5" t="s">
        <v>3096</v>
      </c>
      <c r="G3127" s="2">
        <v>2055</v>
      </c>
      <c r="H3127" s="2" t="s">
        <v>5089</v>
      </c>
    </row>
    <row r="3128" spans="1:8" ht="10.95" customHeight="1" outlineLevel="3" x14ac:dyDescent="0.2">
      <c r="A3128" s="4" t="s">
        <v>2945</v>
      </c>
      <c r="B3128" s="5" t="s">
        <v>3096</v>
      </c>
      <c r="C3128" s="7"/>
      <c r="D3128" s="7" t="s">
        <v>3125</v>
      </c>
      <c r="E3128" s="4" t="s">
        <v>2945</v>
      </c>
      <c r="F3128" s="5" t="s">
        <v>3096</v>
      </c>
      <c r="G3128" s="2">
        <v>2180.2727272727275</v>
      </c>
      <c r="H3128" s="2" t="s">
        <v>5089</v>
      </c>
    </row>
    <row r="3129" spans="1:8" ht="22.95" customHeight="1" outlineLevel="3" x14ac:dyDescent="0.2">
      <c r="A3129" s="4" t="s">
        <v>2945</v>
      </c>
      <c r="B3129" s="5" t="s">
        <v>3096</v>
      </c>
      <c r="C3129" s="7"/>
      <c r="D3129" s="7" t="s">
        <v>3126</v>
      </c>
      <c r="E3129" s="4" t="s">
        <v>2945</v>
      </c>
      <c r="F3129" s="5" t="s">
        <v>3096</v>
      </c>
      <c r="G3129" s="2">
        <v>3282</v>
      </c>
      <c r="H3129" s="2" t="s">
        <v>5089</v>
      </c>
    </row>
    <row r="3130" spans="1:8" ht="22.95" customHeight="1" outlineLevel="3" x14ac:dyDescent="0.2">
      <c r="A3130" s="4" t="s">
        <v>2945</v>
      </c>
      <c r="B3130" s="5" t="s">
        <v>3096</v>
      </c>
      <c r="C3130" s="7"/>
      <c r="D3130" s="7" t="s">
        <v>3127</v>
      </c>
      <c r="E3130" s="4" t="s">
        <v>2945</v>
      </c>
      <c r="F3130" s="5" t="s">
        <v>3096</v>
      </c>
      <c r="G3130" s="2">
        <v>300</v>
      </c>
      <c r="H3130" s="2" t="s">
        <v>5089</v>
      </c>
    </row>
    <row r="3131" spans="1:8" ht="22.95" customHeight="1" outlineLevel="3" x14ac:dyDescent="0.2">
      <c r="A3131" s="4" t="s">
        <v>2945</v>
      </c>
      <c r="B3131" s="5" t="s">
        <v>3096</v>
      </c>
      <c r="C3131" s="7"/>
      <c r="D3131" s="7" t="s">
        <v>3128</v>
      </c>
      <c r="E3131" s="4" t="s">
        <v>2945</v>
      </c>
      <c r="F3131" s="5" t="s">
        <v>3096</v>
      </c>
      <c r="G3131" s="2">
        <v>1000</v>
      </c>
      <c r="H3131" s="2" t="s">
        <v>5089</v>
      </c>
    </row>
    <row r="3132" spans="1:8" ht="10.95" customHeight="1" outlineLevel="3" x14ac:dyDescent="0.2">
      <c r="A3132" s="4" t="s">
        <v>2945</v>
      </c>
      <c r="B3132" s="5" t="s">
        <v>3096</v>
      </c>
      <c r="C3132" s="7"/>
      <c r="D3132" s="7" t="s">
        <v>3129</v>
      </c>
      <c r="E3132" s="4" t="s">
        <v>2945</v>
      </c>
      <c r="F3132" s="5" t="s">
        <v>3096</v>
      </c>
      <c r="G3132" s="2">
        <v>1000</v>
      </c>
      <c r="H3132" s="2" t="s">
        <v>5089</v>
      </c>
    </row>
    <row r="3133" spans="1:8" ht="22.95" customHeight="1" outlineLevel="3" x14ac:dyDescent="0.2">
      <c r="A3133" s="4" t="s">
        <v>2945</v>
      </c>
      <c r="B3133" s="5" t="s">
        <v>3096</v>
      </c>
      <c r="C3133" s="7"/>
      <c r="D3133" s="7" t="s">
        <v>3130</v>
      </c>
      <c r="E3133" s="4" t="s">
        <v>2945</v>
      </c>
      <c r="F3133" s="5" t="s">
        <v>3096</v>
      </c>
      <c r="G3133" s="2">
        <v>720</v>
      </c>
      <c r="H3133" s="2" t="s">
        <v>5089</v>
      </c>
    </row>
    <row r="3134" spans="1:8" ht="10.95" customHeight="1" outlineLevel="3" x14ac:dyDescent="0.2">
      <c r="A3134" s="4" t="s">
        <v>2945</v>
      </c>
      <c r="B3134" s="5" t="s">
        <v>3096</v>
      </c>
      <c r="C3134" s="7"/>
      <c r="D3134" s="7" t="s">
        <v>3131</v>
      </c>
      <c r="E3134" s="4" t="s">
        <v>2945</v>
      </c>
      <c r="F3134" s="5" t="s">
        <v>3096</v>
      </c>
      <c r="G3134" s="2">
        <v>1000</v>
      </c>
      <c r="H3134" s="2" t="s">
        <v>5089</v>
      </c>
    </row>
    <row r="3135" spans="1:8" ht="10.95" customHeight="1" outlineLevel="3" x14ac:dyDescent="0.2">
      <c r="A3135" s="4" t="s">
        <v>2945</v>
      </c>
      <c r="B3135" s="5" t="s">
        <v>3096</v>
      </c>
      <c r="C3135" s="7"/>
      <c r="D3135" s="7" t="s">
        <v>3132</v>
      </c>
      <c r="E3135" s="4" t="s">
        <v>2945</v>
      </c>
      <c r="F3135" s="5" t="s">
        <v>3096</v>
      </c>
      <c r="G3135" s="2">
        <v>696</v>
      </c>
      <c r="H3135" s="2" t="s">
        <v>5089</v>
      </c>
    </row>
    <row r="3136" spans="1:8" ht="10.95" customHeight="1" outlineLevel="3" x14ac:dyDescent="0.2">
      <c r="A3136" s="4" t="s">
        <v>2945</v>
      </c>
      <c r="B3136" s="5" t="s">
        <v>3096</v>
      </c>
      <c r="C3136" s="7"/>
      <c r="D3136" s="7" t="s">
        <v>3133</v>
      </c>
      <c r="E3136" s="4" t="s">
        <v>2945</v>
      </c>
      <c r="F3136" s="5" t="s">
        <v>3096</v>
      </c>
      <c r="G3136" s="2">
        <v>1000</v>
      </c>
      <c r="H3136" s="2" t="s">
        <v>5089</v>
      </c>
    </row>
    <row r="3137" spans="1:8" ht="10.95" customHeight="1" outlineLevel="3" x14ac:dyDescent="0.2">
      <c r="A3137" s="4" t="s">
        <v>2945</v>
      </c>
      <c r="B3137" s="5" t="s">
        <v>3096</v>
      </c>
      <c r="C3137" s="7"/>
      <c r="D3137" s="7" t="s">
        <v>3134</v>
      </c>
      <c r="E3137" s="4" t="s">
        <v>2945</v>
      </c>
      <c r="F3137" s="5" t="s">
        <v>3096</v>
      </c>
      <c r="G3137" s="2">
        <v>118.82735294117647</v>
      </c>
      <c r="H3137" s="2" t="s">
        <v>5089</v>
      </c>
    </row>
    <row r="3138" spans="1:8" ht="10.95" customHeight="1" outlineLevel="3" x14ac:dyDescent="0.2">
      <c r="A3138" s="4" t="s">
        <v>2945</v>
      </c>
      <c r="B3138" s="5" t="s">
        <v>3096</v>
      </c>
      <c r="C3138" s="7"/>
      <c r="D3138" s="7" t="s">
        <v>3135</v>
      </c>
      <c r="E3138" s="4" t="s">
        <v>2945</v>
      </c>
      <c r="F3138" s="5" t="s">
        <v>3096</v>
      </c>
      <c r="G3138" s="2">
        <v>1000</v>
      </c>
      <c r="H3138" s="2" t="s">
        <v>5089</v>
      </c>
    </row>
    <row r="3139" spans="1:8" ht="10.95" customHeight="1" outlineLevel="3" x14ac:dyDescent="0.2">
      <c r="A3139" s="4" t="s">
        <v>2945</v>
      </c>
      <c r="B3139" s="5" t="s">
        <v>3096</v>
      </c>
      <c r="C3139" s="7"/>
      <c r="D3139" s="7" t="s">
        <v>3136</v>
      </c>
      <c r="E3139" s="4" t="s">
        <v>2945</v>
      </c>
      <c r="F3139" s="5" t="s">
        <v>3096</v>
      </c>
      <c r="G3139" s="2">
        <v>2055</v>
      </c>
      <c r="H3139" s="2" t="s">
        <v>5089</v>
      </c>
    </row>
    <row r="3140" spans="1:8" ht="22.95" customHeight="1" outlineLevel="3" x14ac:dyDescent="0.2">
      <c r="A3140" s="4" t="s">
        <v>2945</v>
      </c>
      <c r="B3140" s="5" t="s">
        <v>3096</v>
      </c>
      <c r="C3140" s="7"/>
      <c r="D3140" s="7" t="s">
        <v>3137</v>
      </c>
      <c r="E3140" s="4" t="s">
        <v>2945</v>
      </c>
      <c r="F3140" s="5" t="s">
        <v>3096</v>
      </c>
      <c r="G3140" s="2">
        <v>720</v>
      </c>
      <c r="H3140" s="2" t="s">
        <v>5089</v>
      </c>
    </row>
    <row r="3141" spans="1:8" ht="10.95" customHeight="1" outlineLevel="3" x14ac:dyDescent="0.2">
      <c r="A3141" s="4" t="s">
        <v>2945</v>
      </c>
      <c r="B3141" s="5" t="s">
        <v>3096</v>
      </c>
      <c r="C3141" s="7"/>
      <c r="D3141" s="7" t="s">
        <v>3138</v>
      </c>
      <c r="E3141" s="4" t="s">
        <v>2945</v>
      </c>
      <c r="F3141" s="5" t="s">
        <v>3096</v>
      </c>
      <c r="G3141" s="2">
        <v>696</v>
      </c>
      <c r="H3141" s="2" t="s">
        <v>5089</v>
      </c>
    </row>
    <row r="3142" spans="1:8" ht="22.95" customHeight="1" outlineLevel="3" x14ac:dyDescent="0.2">
      <c r="A3142" s="4" t="s">
        <v>2945</v>
      </c>
      <c r="B3142" s="5" t="s">
        <v>3096</v>
      </c>
      <c r="C3142" s="7"/>
      <c r="D3142" s="7" t="s">
        <v>3139</v>
      </c>
      <c r="E3142" s="4" t="s">
        <v>2945</v>
      </c>
      <c r="F3142" s="5" t="s">
        <v>3096</v>
      </c>
      <c r="G3142" s="2">
        <v>720</v>
      </c>
      <c r="H3142" s="2" t="s">
        <v>5089</v>
      </c>
    </row>
    <row r="3143" spans="1:8" ht="10.95" customHeight="1" outlineLevel="3" x14ac:dyDescent="0.2">
      <c r="A3143" s="4" t="s">
        <v>2945</v>
      </c>
      <c r="B3143" s="5" t="s">
        <v>3096</v>
      </c>
      <c r="C3143" s="7"/>
      <c r="D3143" s="7" t="s">
        <v>3140</v>
      </c>
      <c r="E3143" s="4" t="s">
        <v>2945</v>
      </c>
      <c r="F3143" s="5" t="s">
        <v>3096</v>
      </c>
      <c r="G3143" s="2">
        <v>696</v>
      </c>
      <c r="H3143" s="2" t="s">
        <v>5089</v>
      </c>
    </row>
    <row r="3144" spans="1:8" ht="22.95" customHeight="1" outlineLevel="3" x14ac:dyDescent="0.2">
      <c r="A3144" s="4" t="s">
        <v>2945</v>
      </c>
      <c r="B3144" s="5" t="s">
        <v>3096</v>
      </c>
      <c r="C3144" s="7"/>
      <c r="D3144" s="7" t="s">
        <v>3141</v>
      </c>
      <c r="E3144" s="4" t="s">
        <v>2945</v>
      </c>
      <c r="F3144" s="5" t="s">
        <v>3096</v>
      </c>
      <c r="G3144" s="2">
        <v>1000</v>
      </c>
      <c r="H3144" s="2" t="s">
        <v>5089</v>
      </c>
    </row>
    <row r="3145" spans="1:8" ht="22.95" customHeight="1" outlineLevel="3" x14ac:dyDescent="0.2">
      <c r="A3145" s="4" t="s">
        <v>2945</v>
      </c>
      <c r="B3145" s="5" t="s">
        <v>3096</v>
      </c>
      <c r="C3145" s="7"/>
      <c r="D3145" s="7" t="s">
        <v>3142</v>
      </c>
      <c r="E3145" s="4" t="s">
        <v>2945</v>
      </c>
      <c r="F3145" s="5" t="s">
        <v>3096</v>
      </c>
      <c r="G3145" s="2">
        <v>1284</v>
      </c>
      <c r="H3145" s="2" t="s">
        <v>5089</v>
      </c>
    </row>
    <row r="3146" spans="1:8" ht="22.95" customHeight="1" outlineLevel="3" x14ac:dyDescent="0.2">
      <c r="A3146" s="4" t="s">
        <v>2945</v>
      </c>
      <c r="B3146" s="5" t="s">
        <v>3096</v>
      </c>
      <c r="C3146" s="7"/>
      <c r="D3146" s="7" t="s">
        <v>3143</v>
      </c>
      <c r="E3146" s="4" t="s">
        <v>2945</v>
      </c>
      <c r="F3146" s="5" t="s">
        <v>3096</v>
      </c>
      <c r="G3146" s="2">
        <v>1284</v>
      </c>
      <c r="H3146" s="2" t="s">
        <v>5089</v>
      </c>
    </row>
    <row r="3147" spans="1:8" ht="10.95" customHeight="1" outlineLevel="3" x14ac:dyDescent="0.2">
      <c r="A3147" s="4" t="s">
        <v>2945</v>
      </c>
      <c r="B3147" s="5" t="s">
        <v>3096</v>
      </c>
      <c r="C3147" s="7"/>
      <c r="D3147" s="7" t="s">
        <v>3144</v>
      </c>
      <c r="E3147" s="4" t="s">
        <v>2945</v>
      </c>
      <c r="F3147" s="5" t="s">
        <v>3096</v>
      </c>
      <c r="G3147" s="2">
        <v>2055</v>
      </c>
      <c r="H3147" s="2" t="s">
        <v>5089</v>
      </c>
    </row>
    <row r="3148" spans="1:8" ht="22.95" customHeight="1" outlineLevel="3" x14ac:dyDescent="0.2">
      <c r="A3148" s="4" t="s">
        <v>2945</v>
      </c>
      <c r="B3148" s="5" t="s">
        <v>3096</v>
      </c>
      <c r="C3148" s="7"/>
      <c r="D3148" s="7" t="s">
        <v>3145</v>
      </c>
      <c r="E3148" s="4" t="s">
        <v>2945</v>
      </c>
      <c r="F3148" s="5" t="s">
        <v>3096</v>
      </c>
      <c r="G3148" s="2">
        <v>1284</v>
      </c>
      <c r="H3148" s="2" t="s">
        <v>5089</v>
      </c>
    </row>
    <row r="3149" spans="1:8" ht="22.95" customHeight="1" outlineLevel="3" x14ac:dyDescent="0.2">
      <c r="A3149" s="4" t="s">
        <v>2945</v>
      </c>
      <c r="B3149" s="5" t="s">
        <v>3096</v>
      </c>
      <c r="C3149" s="7"/>
      <c r="D3149" s="7" t="s">
        <v>3146</v>
      </c>
      <c r="E3149" s="4" t="s">
        <v>2945</v>
      </c>
      <c r="F3149" s="5" t="s">
        <v>3096</v>
      </c>
      <c r="G3149" s="2">
        <v>996</v>
      </c>
      <c r="H3149" s="2" t="s">
        <v>5089</v>
      </c>
    </row>
    <row r="3150" spans="1:8" ht="10.95" customHeight="1" outlineLevel="3" x14ac:dyDescent="0.2">
      <c r="A3150" s="4" t="s">
        <v>2945</v>
      </c>
      <c r="B3150" s="5" t="s">
        <v>3096</v>
      </c>
      <c r="C3150" s="7"/>
      <c r="D3150" s="7" t="s">
        <v>3147</v>
      </c>
      <c r="E3150" s="4" t="s">
        <v>2945</v>
      </c>
      <c r="F3150" s="5" t="s">
        <v>3096</v>
      </c>
      <c r="G3150" s="2">
        <v>1295.1244444444446</v>
      </c>
      <c r="H3150" s="2" t="s">
        <v>5089</v>
      </c>
    </row>
    <row r="3151" spans="1:8" ht="10.95" customHeight="1" outlineLevel="3" x14ac:dyDescent="0.2">
      <c r="A3151" s="4" t="s">
        <v>2945</v>
      </c>
      <c r="B3151" s="5" t="s">
        <v>3096</v>
      </c>
      <c r="C3151" s="7"/>
      <c r="D3151" s="7" t="s">
        <v>3148</v>
      </c>
      <c r="E3151" s="4" t="s">
        <v>2945</v>
      </c>
      <c r="F3151" s="5" t="s">
        <v>3096</v>
      </c>
      <c r="G3151" s="2">
        <v>13784.82</v>
      </c>
      <c r="H3151" s="2" t="s">
        <v>5089</v>
      </c>
    </row>
    <row r="3152" spans="1:8" ht="10.95" customHeight="1" outlineLevel="3" x14ac:dyDescent="0.2">
      <c r="A3152" s="4" t="s">
        <v>2945</v>
      </c>
      <c r="B3152" s="5" t="s">
        <v>3096</v>
      </c>
      <c r="C3152" s="7"/>
      <c r="D3152" s="7" t="s">
        <v>3149</v>
      </c>
      <c r="E3152" s="4" t="s">
        <v>2945</v>
      </c>
      <c r="F3152" s="5" t="s">
        <v>3096</v>
      </c>
      <c r="G3152" s="2">
        <v>3442.7853846153844</v>
      </c>
      <c r="H3152" s="2" t="s">
        <v>5089</v>
      </c>
    </row>
    <row r="3153" spans="1:8" ht="10.95" customHeight="1" outlineLevel="3" x14ac:dyDescent="0.2">
      <c r="A3153" s="4" t="s">
        <v>2945</v>
      </c>
      <c r="B3153" s="5" t="s">
        <v>3096</v>
      </c>
      <c r="C3153" s="7"/>
      <c r="D3153" s="7" t="s">
        <v>3150</v>
      </c>
      <c r="E3153" s="4" t="s">
        <v>2945</v>
      </c>
      <c r="F3153" s="5" t="s">
        <v>3096</v>
      </c>
      <c r="G3153" s="2">
        <v>13638</v>
      </c>
      <c r="H3153" s="2" t="s">
        <v>5089</v>
      </c>
    </row>
    <row r="3154" spans="1:8" ht="10.95" customHeight="1" outlineLevel="3" x14ac:dyDescent="0.2">
      <c r="A3154" s="4" t="s">
        <v>2945</v>
      </c>
      <c r="B3154" s="5" t="s">
        <v>3096</v>
      </c>
      <c r="C3154" s="7"/>
      <c r="D3154" s="7" t="s">
        <v>3151</v>
      </c>
      <c r="E3154" s="4" t="s">
        <v>2945</v>
      </c>
      <c r="F3154" s="5" t="s">
        <v>3096</v>
      </c>
      <c r="G3154" s="2">
        <v>14446.557500000001</v>
      </c>
      <c r="H3154" s="2" t="s">
        <v>5089</v>
      </c>
    </row>
    <row r="3155" spans="1:8" ht="10.95" customHeight="1" outlineLevel="3" x14ac:dyDescent="0.2">
      <c r="A3155" s="4" t="s">
        <v>2945</v>
      </c>
      <c r="B3155" s="5" t="s">
        <v>3096</v>
      </c>
      <c r="C3155" s="7"/>
      <c r="D3155" s="7" t="s">
        <v>3152</v>
      </c>
      <c r="E3155" s="4" t="s">
        <v>2945</v>
      </c>
      <c r="F3155" s="5" t="s">
        <v>3096</v>
      </c>
      <c r="G3155" s="2">
        <v>3442.7857142857142</v>
      </c>
      <c r="H3155" s="2" t="s">
        <v>5089</v>
      </c>
    </row>
    <row r="3156" spans="1:8" ht="10.95" customHeight="1" outlineLevel="3" x14ac:dyDescent="0.2">
      <c r="A3156" s="4" t="s">
        <v>2945</v>
      </c>
      <c r="B3156" s="5" t="s">
        <v>3096</v>
      </c>
      <c r="C3156" s="7"/>
      <c r="D3156" s="7" t="s">
        <v>3153</v>
      </c>
      <c r="E3156" s="4" t="s">
        <v>2945</v>
      </c>
      <c r="F3156" s="5" t="s">
        <v>3096</v>
      </c>
      <c r="G3156" s="2">
        <v>13638</v>
      </c>
      <c r="H3156" s="2" t="s">
        <v>5089</v>
      </c>
    </row>
    <row r="3157" spans="1:8" ht="10.95" customHeight="1" outlineLevel="3" x14ac:dyDescent="0.2">
      <c r="A3157" s="4" t="s">
        <v>2945</v>
      </c>
      <c r="B3157" s="5" t="s">
        <v>3096</v>
      </c>
      <c r="C3157" s="7"/>
      <c r="D3157" s="7" t="s">
        <v>3154</v>
      </c>
      <c r="E3157" s="4" t="s">
        <v>2945</v>
      </c>
      <c r="F3157" s="5" t="s">
        <v>3096</v>
      </c>
      <c r="G3157" s="2">
        <v>13784.884</v>
      </c>
      <c r="H3157" s="2" t="s">
        <v>5089</v>
      </c>
    </row>
    <row r="3158" spans="1:8" ht="10.95" hidden="1" customHeight="1" outlineLevel="2" x14ac:dyDescent="0.2">
      <c r="A3158" s="4" t="s">
        <v>2945</v>
      </c>
      <c r="B3158" s="5" t="s">
        <v>3155</v>
      </c>
      <c r="C3158" s="5" t="s">
        <v>3155</v>
      </c>
      <c r="D3158" s="5"/>
      <c r="E3158" s="4" t="s">
        <v>2945</v>
      </c>
      <c r="F3158" s="5" t="s">
        <v>3155</v>
      </c>
      <c r="G3158" s="2" t="e">
        <v>#N/A</v>
      </c>
      <c r="H3158" s="2" t="s">
        <v>5089</v>
      </c>
    </row>
    <row r="3159" spans="1:8" ht="22.95" customHeight="1" outlineLevel="3" x14ac:dyDescent="0.2">
      <c r="A3159" s="4" t="s">
        <v>2945</v>
      </c>
      <c r="B3159" s="5" t="s">
        <v>3155</v>
      </c>
      <c r="C3159" s="7"/>
      <c r="D3159" s="7" t="s">
        <v>3156</v>
      </c>
      <c r="E3159" s="4" t="s">
        <v>2945</v>
      </c>
      <c r="F3159" s="5" t="s">
        <v>3155</v>
      </c>
      <c r="G3159" s="2">
        <v>16000</v>
      </c>
      <c r="H3159" s="2" t="s">
        <v>5089</v>
      </c>
    </row>
    <row r="3160" spans="1:8" ht="22.95" customHeight="1" outlineLevel="3" x14ac:dyDescent="0.2">
      <c r="A3160" s="4" t="s">
        <v>2945</v>
      </c>
      <c r="B3160" s="5" t="s">
        <v>3155</v>
      </c>
      <c r="C3160" s="7"/>
      <c r="D3160" s="7" t="s">
        <v>3157</v>
      </c>
      <c r="E3160" s="4" t="s">
        <v>2945</v>
      </c>
      <c r="F3160" s="5" t="s">
        <v>3155</v>
      </c>
      <c r="G3160" s="2">
        <v>14318.469090909091</v>
      </c>
      <c r="H3160" s="2" t="s">
        <v>5089</v>
      </c>
    </row>
    <row r="3161" spans="1:8" ht="22.95" customHeight="1" outlineLevel="3" x14ac:dyDescent="0.2">
      <c r="A3161" s="4" t="s">
        <v>2945</v>
      </c>
      <c r="B3161" s="5" t="s">
        <v>3155</v>
      </c>
      <c r="C3161" s="7"/>
      <c r="D3161" s="7" t="s">
        <v>3158</v>
      </c>
      <c r="E3161" s="4" t="s">
        <v>2945</v>
      </c>
      <c r="F3161" s="5" t="s">
        <v>3155</v>
      </c>
      <c r="G3161" s="2">
        <v>15111.576999999999</v>
      </c>
      <c r="H3161" s="2" t="s">
        <v>5089</v>
      </c>
    </row>
    <row r="3162" spans="1:8" ht="10.95" hidden="1" customHeight="1" outlineLevel="2" x14ac:dyDescent="0.2">
      <c r="A3162" s="4" t="s">
        <v>2945</v>
      </c>
      <c r="B3162" s="5" t="s">
        <v>3155</v>
      </c>
      <c r="C3162" s="5" t="s">
        <v>3159</v>
      </c>
      <c r="D3162" s="5"/>
      <c r="E3162" s="4" t="s">
        <v>2945</v>
      </c>
      <c r="F3162" s="5" t="s">
        <v>3155</v>
      </c>
      <c r="G3162" s="2" t="e">
        <v>#N/A</v>
      </c>
      <c r="H3162" s="2" t="s">
        <v>5089</v>
      </c>
    </row>
    <row r="3163" spans="1:8" ht="10.95" hidden="1" customHeight="1" outlineLevel="3" x14ac:dyDescent="0.2">
      <c r="A3163" s="4" t="s">
        <v>2945</v>
      </c>
      <c r="B3163" s="5" t="s">
        <v>3155</v>
      </c>
      <c r="C3163" s="5" t="s">
        <v>3160</v>
      </c>
      <c r="D3163" s="5"/>
      <c r="E3163" s="4" t="s">
        <v>2945</v>
      </c>
      <c r="F3163" s="5" t="s">
        <v>3155</v>
      </c>
      <c r="G3163" s="2" t="e">
        <v>#N/A</v>
      </c>
      <c r="H3163" s="2" t="s">
        <v>5089</v>
      </c>
    </row>
    <row r="3164" spans="1:8" s="6" customFormat="1" ht="10.95" hidden="1" customHeight="1" outlineLevel="4" x14ac:dyDescent="0.2">
      <c r="A3164" s="4" t="s">
        <v>2945</v>
      </c>
      <c r="B3164" s="5" t="s">
        <v>3161</v>
      </c>
      <c r="C3164" s="5" t="s">
        <v>3161</v>
      </c>
      <c r="D3164" s="5"/>
      <c r="E3164" s="4" t="s">
        <v>2945</v>
      </c>
      <c r="F3164" s="5" t="s">
        <v>3161</v>
      </c>
      <c r="G3164" s="2" t="e">
        <v>#N/A</v>
      </c>
      <c r="H3164" s="2" t="s">
        <v>5089</v>
      </c>
    </row>
    <row r="3165" spans="1:8" s="6" customFormat="1" ht="22.95" customHeight="1" outlineLevel="5" x14ac:dyDescent="0.2">
      <c r="A3165" s="4" t="s">
        <v>2945</v>
      </c>
      <c r="B3165" s="5" t="s">
        <v>3161</v>
      </c>
      <c r="C3165" s="7"/>
      <c r="D3165" s="7" t="s">
        <v>3162</v>
      </c>
      <c r="E3165" s="4" t="s">
        <v>2945</v>
      </c>
      <c r="F3165" s="5" t="s">
        <v>3161</v>
      </c>
      <c r="G3165" s="2">
        <v>552</v>
      </c>
      <c r="H3165" s="2" t="s">
        <v>5089</v>
      </c>
    </row>
    <row r="3166" spans="1:8" s="6" customFormat="1" ht="10.95" customHeight="1" outlineLevel="5" x14ac:dyDescent="0.2">
      <c r="A3166" s="4" t="s">
        <v>2945</v>
      </c>
      <c r="B3166" s="5" t="s">
        <v>3161</v>
      </c>
      <c r="C3166" s="7"/>
      <c r="D3166" s="7" t="s">
        <v>3163</v>
      </c>
      <c r="E3166" s="4" t="s">
        <v>2945</v>
      </c>
      <c r="F3166" s="5" t="s">
        <v>3161</v>
      </c>
      <c r="G3166" s="2">
        <v>1068.30375</v>
      </c>
      <c r="H3166" s="2" t="s">
        <v>5089</v>
      </c>
    </row>
    <row r="3167" spans="1:8" s="6" customFormat="1" ht="10.95" customHeight="1" outlineLevel="5" x14ac:dyDescent="0.2">
      <c r="A3167" s="4" t="s">
        <v>2945</v>
      </c>
      <c r="B3167" s="5" t="s">
        <v>3161</v>
      </c>
      <c r="C3167" s="7"/>
      <c r="D3167" s="7" t="s">
        <v>3164</v>
      </c>
      <c r="E3167" s="4" t="s">
        <v>2945</v>
      </c>
      <c r="F3167" s="5" t="s">
        <v>3161</v>
      </c>
      <c r="G3167" s="2">
        <v>1072.7676923076922</v>
      </c>
      <c r="H3167" s="2" t="s">
        <v>5089</v>
      </c>
    </row>
    <row r="3168" spans="1:8" s="6" customFormat="1" ht="10.95" customHeight="1" outlineLevel="5" x14ac:dyDescent="0.2">
      <c r="A3168" s="4" t="s">
        <v>2945</v>
      </c>
      <c r="B3168" s="5" t="s">
        <v>3161</v>
      </c>
      <c r="C3168" s="7"/>
      <c r="D3168" s="7" t="s">
        <v>3165</v>
      </c>
      <c r="E3168" s="4" t="s">
        <v>2945</v>
      </c>
      <c r="F3168" s="5" t="s">
        <v>3161</v>
      </c>
      <c r="G3168" s="2">
        <v>1077.0536</v>
      </c>
      <c r="H3168" s="2" t="s">
        <v>5089</v>
      </c>
    </row>
    <row r="3169" spans="1:8" s="6" customFormat="1" ht="10.95" customHeight="1" outlineLevel="5" x14ac:dyDescent="0.2">
      <c r="A3169" s="4" t="s">
        <v>2945</v>
      </c>
      <c r="B3169" s="5" t="s">
        <v>3161</v>
      </c>
      <c r="C3169" s="7"/>
      <c r="D3169" s="7" t="s">
        <v>3166</v>
      </c>
      <c r="E3169" s="4" t="s">
        <v>2945</v>
      </c>
      <c r="F3169" s="5" t="s">
        <v>3161</v>
      </c>
      <c r="G3169" s="2">
        <v>1145.385</v>
      </c>
      <c r="H3169" s="2" t="s">
        <v>5089</v>
      </c>
    </row>
    <row r="3170" spans="1:8" s="6" customFormat="1" ht="10.95" customHeight="1" outlineLevel="5" collapsed="1" x14ac:dyDescent="0.2">
      <c r="A3170" s="4" t="s">
        <v>2945</v>
      </c>
      <c r="B3170" s="5" t="s">
        <v>3161</v>
      </c>
      <c r="C3170" s="7"/>
      <c r="D3170" s="7" t="s">
        <v>3167</v>
      </c>
      <c r="E3170" s="4" t="s">
        <v>2945</v>
      </c>
      <c r="F3170" s="5" t="s">
        <v>3161</v>
      </c>
      <c r="G3170" s="2">
        <v>1142.5113953488371</v>
      </c>
      <c r="H3170" s="2" t="s">
        <v>5089</v>
      </c>
    </row>
    <row r="3171" spans="1:8" s="6" customFormat="1" ht="10.95" hidden="1" customHeight="1" outlineLevel="4" x14ac:dyDescent="0.2">
      <c r="A3171" s="4" t="s">
        <v>2945</v>
      </c>
      <c r="B3171" s="5" t="s">
        <v>3168</v>
      </c>
      <c r="C3171" s="5" t="s">
        <v>3168</v>
      </c>
      <c r="D3171" s="5"/>
      <c r="E3171" s="4" t="s">
        <v>2945</v>
      </c>
      <c r="F3171" s="5" t="s">
        <v>3168</v>
      </c>
      <c r="G3171" s="2" t="e">
        <v>#N/A</v>
      </c>
      <c r="H3171" s="2" t="s">
        <v>5089</v>
      </c>
    </row>
    <row r="3172" spans="1:8" s="6" customFormat="1" ht="22.95" customHeight="1" outlineLevel="5" x14ac:dyDescent="0.2">
      <c r="A3172" s="4" t="s">
        <v>2945</v>
      </c>
      <c r="B3172" s="5" t="s">
        <v>3168</v>
      </c>
      <c r="C3172" s="7"/>
      <c r="D3172" s="7" t="s">
        <v>3169</v>
      </c>
      <c r="E3172" s="4" t="s">
        <v>2945</v>
      </c>
      <c r="F3172" s="5" t="s">
        <v>3168</v>
      </c>
      <c r="G3172" s="2">
        <v>3056</v>
      </c>
      <c r="H3172" s="2" t="s">
        <v>5089</v>
      </c>
    </row>
    <row r="3173" spans="1:8" s="6" customFormat="1" ht="10.95" customHeight="1" outlineLevel="5" x14ac:dyDescent="0.2">
      <c r="A3173" s="4" t="s">
        <v>2945</v>
      </c>
      <c r="B3173" s="5" t="s">
        <v>3168</v>
      </c>
      <c r="C3173" s="7"/>
      <c r="D3173" s="7" t="s">
        <v>3170</v>
      </c>
      <c r="E3173" s="4" t="s">
        <v>2945</v>
      </c>
      <c r="F3173" s="5" t="s">
        <v>3168</v>
      </c>
      <c r="G3173" s="2">
        <v>803.57</v>
      </c>
      <c r="H3173" s="2" t="s">
        <v>5089</v>
      </c>
    </row>
    <row r="3174" spans="1:8" s="6" customFormat="1" ht="10.95" customHeight="1" outlineLevel="5" x14ac:dyDescent="0.2">
      <c r="A3174" s="4" t="s">
        <v>2945</v>
      </c>
      <c r="B3174" s="5" t="s">
        <v>3168</v>
      </c>
      <c r="C3174" s="7"/>
      <c r="D3174" s="7" t="s">
        <v>3171</v>
      </c>
      <c r="E3174" s="4" t="s">
        <v>2945</v>
      </c>
      <c r="F3174" s="5" t="s">
        <v>3168</v>
      </c>
      <c r="G3174" s="2">
        <v>2000</v>
      </c>
      <c r="H3174" s="2" t="s">
        <v>5089</v>
      </c>
    </row>
    <row r="3175" spans="1:8" s="6" customFormat="1" ht="10.95" customHeight="1" outlineLevel="5" x14ac:dyDescent="0.2">
      <c r="A3175" s="4" t="s">
        <v>2945</v>
      </c>
      <c r="B3175" s="5" t="s">
        <v>3168</v>
      </c>
      <c r="C3175" s="7"/>
      <c r="D3175" s="7" t="s">
        <v>3172</v>
      </c>
      <c r="E3175" s="4" t="s">
        <v>2945</v>
      </c>
      <c r="F3175" s="5" t="s">
        <v>3168</v>
      </c>
      <c r="G3175" s="2">
        <v>847.40272727272725</v>
      </c>
      <c r="H3175" s="2" t="s">
        <v>5089</v>
      </c>
    </row>
    <row r="3176" spans="1:8" s="6" customFormat="1" ht="10.95" customHeight="1" outlineLevel="5" x14ac:dyDescent="0.2">
      <c r="A3176" s="4" t="s">
        <v>2945</v>
      </c>
      <c r="B3176" s="5" t="s">
        <v>3168</v>
      </c>
      <c r="C3176" s="7"/>
      <c r="D3176" s="7" t="s">
        <v>3173</v>
      </c>
      <c r="E3176" s="4" t="s">
        <v>2945</v>
      </c>
      <c r="F3176" s="5" t="s">
        <v>3168</v>
      </c>
      <c r="G3176" s="2">
        <v>776.23199999999997</v>
      </c>
      <c r="H3176" s="2" t="s">
        <v>5089</v>
      </c>
    </row>
    <row r="3177" spans="1:8" s="6" customFormat="1" ht="10.95" customHeight="1" outlineLevel="5" x14ac:dyDescent="0.2">
      <c r="A3177" s="4" t="s">
        <v>2945</v>
      </c>
      <c r="B3177" s="5" t="s">
        <v>3168</v>
      </c>
      <c r="C3177" s="7"/>
      <c r="D3177" s="7" t="s">
        <v>3174</v>
      </c>
      <c r="E3177" s="4" t="s">
        <v>2945</v>
      </c>
      <c r="F3177" s="5" t="s">
        <v>3168</v>
      </c>
      <c r="G3177" s="2">
        <v>776.23199999999997</v>
      </c>
      <c r="H3177" s="2" t="s">
        <v>5089</v>
      </c>
    </row>
    <row r="3178" spans="1:8" s="6" customFormat="1" ht="10.95" customHeight="1" outlineLevel="5" x14ac:dyDescent="0.2">
      <c r="A3178" s="4" t="s">
        <v>2945</v>
      </c>
      <c r="B3178" s="5" t="s">
        <v>3168</v>
      </c>
      <c r="C3178" s="7"/>
      <c r="D3178" s="7" t="s">
        <v>3175</v>
      </c>
      <c r="E3178" s="4" t="s">
        <v>2945</v>
      </c>
      <c r="F3178" s="5" t="s">
        <v>3168</v>
      </c>
      <c r="G3178" s="2">
        <v>627.96450000000004</v>
      </c>
      <c r="H3178" s="2" t="s">
        <v>5089</v>
      </c>
    </row>
    <row r="3179" spans="1:8" s="6" customFormat="1" ht="10.95" customHeight="1" outlineLevel="5" x14ac:dyDescent="0.2">
      <c r="A3179" s="4" t="s">
        <v>2945</v>
      </c>
      <c r="B3179" s="5" t="s">
        <v>3168</v>
      </c>
      <c r="C3179" s="7"/>
      <c r="D3179" s="7" t="s">
        <v>3176</v>
      </c>
      <c r="E3179" s="4" t="s">
        <v>2945</v>
      </c>
      <c r="F3179" s="5" t="s">
        <v>3168</v>
      </c>
      <c r="G3179" s="2">
        <v>627.96450000000004</v>
      </c>
      <c r="H3179" s="2" t="s">
        <v>5089</v>
      </c>
    </row>
    <row r="3180" spans="1:8" s="6" customFormat="1" ht="10.95" customHeight="1" outlineLevel="5" x14ac:dyDescent="0.2">
      <c r="A3180" s="4" t="s">
        <v>2945</v>
      </c>
      <c r="B3180" s="5" t="s">
        <v>3168</v>
      </c>
      <c r="C3180" s="7"/>
      <c r="D3180" s="7" t="s">
        <v>3177</v>
      </c>
      <c r="E3180" s="4" t="s">
        <v>2945</v>
      </c>
      <c r="F3180" s="5" t="s">
        <v>3168</v>
      </c>
      <c r="G3180" s="2">
        <v>733.97559999999999</v>
      </c>
      <c r="H3180" s="2" t="s">
        <v>5089</v>
      </c>
    </row>
    <row r="3181" spans="1:8" s="6" customFormat="1" ht="10.95" customHeight="1" outlineLevel="5" x14ac:dyDescent="0.2">
      <c r="A3181" s="4" t="s">
        <v>2945</v>
      </c>
      <c r="B3181" s="5" t="s">
        <v>3168</v>
      </c>
      <c r="C3181" s="7"/>
      <c r="D3181" s="7" t="s">
        <v>3178</v>
      </c>
      <c r="E3181" s="4" t="s">
        <v>2945</v>
      </c>
      <c r="F3181" s="5" t="s">
        <v>3168</v>
      </c>
      <c r="G3181" s="2">
        <v>725.75200000000007</v>
      </c>
      <c r="H3181" s="2" t="s">
        <v>5089</v>
      </c>
    </row>
    <row r="3182" spans="1:8" s="6" customFormat="1" ht="10.95" customHeight="1" outlineLevel="5" x14ac:dyDescent="0.2">
      <c r="A3182" s="4" t="s">
        <v>2945</v>
      </c>
      <c r="B3182" s="5" t="s">
        <v>3168</v>
      </c>
      <c r="C3182" s="7"/>
      <c r="D3182" s="7" t="s">
        <v>3179</v>
      </c>
      <c r="E3182" s="4" t="s">
        <v>2945</v>
      </c>
      <c r="F3182" s="5" t="s">
        <v>3168</v>
      </c>
      <c r="G3182" s="2">
        <v>777.20444444444445</v>
      </c>
      <c r="H3182" s="2" t="s">
        <v>5089</v>
      </c>
    </row>
    <row r="3183" spans="1:8" s="6" customFormat="1" ht="10.95" customHeight="1" outlineLevel="5" collapsed="1" x14ac:dyDescent="0.2">
      <c r="A3183" s="4" t="s">
        <v>2945</v>
      </c>
      <c r="B3183" s="5" t="s">
        <v>3168</v>
      </c>
      <c r="C3183" s="7"/>
      <c r="D3183" s="7" t="s">
        <v>3180</v>
      </c>
      <c r="E3183" s="4" t="s">
        <v>2945</v>
      </c>
      <c r="F3183" s="5" t="s">
        <v>3168</v>
      </c>
      <c r="G3183" s="2">
        <v>777.20444444444445</v>
      </c>
      <c r="H3183" s="2" t="s">
        <v>5089</v>
      </c>
    </row>
    <row r="3184" spans="1:8" s="6" customFormat="1" ht="10.95" hidden="1" customHeight="1" outlineLevel="4" x14ac:dyDescent="0.2">
      <c r="A3184" s="4" t="s">
        <v>2945</v>
      </c>
      <c r="B3184" s="5" t="s">
        <v>3181</v>
      </c>
      <c r="C3184" s="5" t="s">
        <v>3181</v>
      </c>
      <c r="D3184" s="5"/>
      <c r="E3184" s="4" t="s">
        <v>2945</v>
      </c>
      <c r="F3184" s="5" t="s">
        <v>3181</v>
      </c>
      <c r="G3184" s="2" t="e">
        <v>#N/A</v>
      </c>
      <c r="H3184" s="2" t="s">
        <v>5089</v>
      </c>
    </row>
    <row r="3185" spans="1:8" s="6" customFormat="1" ht="22.95" customHeight="1" outlineLevel="5" x14ac:dyDescent="0.2">
      <c r="A3185" s="4" t="s">
        <v>2945</v>
      </c>
      <c r="B3185" s="5" t="s">
        <v>3181</v>
      </c>
      <c r="C3185" s="7"/>
      <c r="D3185" s="7" t="s">
        <v>3182</v>
      </c>
      <c r="E3185" s="4" t="s">
        <v>2945</v>
      </c>
      <c r="F3185" s="5" t="s">
        <v>3181</v>
      </c>
      <c r="G3185" s="2">
        <v>623.16</v>
      </c>
      <c r="H3185" s="2" t="s">
        <v>5089</v>
      </c>
    </row>
    <row r="3186" spans="1:8" s="6" customFormat="1" ht="22.95" customHeight="1" outlineLevel="5" x14ac:dyDescent="0.2">
      <c r="A3186" s="4" t="s">
        <v>2945</v>
      </c>
      <c r="B3186" s="5" t="s">
        <v>3181</v>
      </c>
      <c r="C3186" s="7"/>
      <c r="D3186" s="7" t="s">
        <v>3183</v>
      </c>
      <c r="E3186" s="4" t="s">
        <v>2945</v>
      </c>
      <c r="F3186" s="5" t="s">
        <v>3181</v>
      </c>
      <c r="G3186" s="2">
        <v>552</v>
      </c>
      <c r="H3186" s="2" t="s">
        <v>5089</v>
      </c>
    </row>
    <row r="3187" spans="1:8" s="6" customFormat="1" ht="22.95" customHeight="1" outlineLevel="5" x14ac:dyDescent="0.2">
      <c r="A3187" s="4" t="s">
        <v>2945</v>
      </c>
      <c r="B3187" s="5" t="s">
        <v>3181</v>
      </c>
      <c r="C3187" s="7"/>
      <c r="D3187" s="7" t="s">
        <v>3184</v>
      </c>
      <c r="E3187" s="4" t="s">
        <v>2945</v>
      </c>
      <c r="F3187" s="5" t="s">
        <v>3181</v>
      </c>
      <c r="G3187" s="2">
        <v>378</v>
      </c>
      <c r="H3187" s="2" t="s">
        <v>5089</v>
      </c>
    </row>
    <row r="3188" spans="1:8" s="6" customFormat="1" ht="22.95" customHeight="1" outlineLevel="5" x14ac:dyDescent="0.2">
      <c r="A3188" s="4" t="s">
        <v>2945</v>
      </c>
      <c r="B3188" s="5" t="s">
        <v>3181</v>
      </c>
      <c r="C3188" s="7"/>
      <c r="D3188" s="7" t="s">
        <v>3185</v>
      </c>
      <c r="E3188" s="4" t="s">
        <v>2945</v>
      </c>
      <c r="F3188" s="5" t="s">
        <v>3181</v>
      </c>
      <c r="G3188" s="2">
        <v>450.70488331388566</v>
      </c>
      <c r="H3188" s="2" t="s">
        <v>5090</v>
      </c>
    </row>
    <row r="3189" spans="1:8" ht="10.95" hidden="1" customHeight="1" outlineLevel="1" x14ac:dyDescent="0.2">
      <c r="A3189" s="4" t="s">
        <v>3186</v>
      </c>
      <c r="B3189" s="5" t="s">
        <v>3181</v>
      </c>
      <c r="C3189" s="4"/>
      <c r="D3189" s="4"/>
      <c r="E3189" s="4" t="s">
        <v>3186</v>
      </c>
      <c r="F3189" s="5" t="s">
        <v>3181</v>
      </c>
      <c r="G3189" s="2" t="e">
        <v>#N/A</v>
      </c>
      <c r="H3189" s="2" t="s">
        <v>5089</v>
      </c>
    </row>
    <row r="3190" spans="1:8" ht="10.95" hidden="1" customHeight="1" outlineLevel="2" x14ac:dyDescent="0.2">
      <c r="A3190" s="4" t="s">
        <v>3186</v>
      </c>
      <c r="B3190" s="5" t="s">
        <v>3181</v>
      </c>
      <c r="C3190" s="5" t="s">
        <v>3187</v>
      </c>
      <c r="D3190" s="5"/>
      <c r="E3190" s="4" t="s">
        <v>3186</v>
      </c>
      <c r="F3190" s="5" t="s">
        <v>3181</v>
      </c>
      <c r="G3190" s="2" t="e">
        <v>#N/A</v>
      </c>
      <c r="H3190" s="2" t="s">
        <v>5089</v>
      </c>
    </row>
    <row r="3191" spans="1:8" ht="10.95" hidden="1" customHeight="1" outlineLevel="3" x14ac:dyDescent="0.2">
      <c r="A3191" s="4" t="s">
        <v>3186</v>
      </c>
      <c r="B3191" s="5" t="s">
        <v>3188</v>
      </c>
      <c r="C3191" s="5" t="s">
        <v>3188</v>
      </c>
      <c r="D3191" s="5"/>
      <c r="E3191" s="4" t="s">
        <v>3186</v>
      </c>
      <c r="F3191" s="5" t="s">
        <v>3188</v>
      </c>
      <c r="G3191" s="2" t="e">
        <v>#N/A</v>
      </c>
      <c r="H3191" s="2" t="s">
        <v>5089</v>
      </c>
    </row>
    <row r="3192" spans="1:8" s="6" customFormat="1" ht="10.95" customHeight="1" outlineLevel="4" x14ac:dyDescent="0.2">
      <c r="A3192" s="4" t="s">
        <v>3186</v>
      </c>
      <c r="B3192" s="5" t="s">
        <v>3188</v>
      </c>
      <c r="C3192" s="7"/>
      <c r="D3192" s="7" t="s">
        <v>3189</v>
      </c>
      <c r="E3192" s="4" t="s">
        <v>3186</v>
      </c>
      <c r="F3192" s="5" t="s">
        <v>3188</v>
      </c>
      <c r="G3192" s="2">
        <v>137.64538575916231</v>
      </c>
      <c r="H3192" s="2" t="s">
        <v>5090</v>
      </c>
    </row>
    <row r="3193" spans="1:8" s="6" customFormat="1" ht="10.95" customHeight="1" outlineLevel="4" x14ac:dyDescent="0.2">
      <c r="A3193" s="4" t="s">
        <v>3186</v>
      </c>
      <c r="B3193" s="5" t="s">
        <v>3188</v>
      </c>
      <c r="C3193" s="7"/>
      <c r="D3193" s="7" t="s">
        <v>3190</v>
      </c>
      <c r="E3193" s="4" t="s">
        <v>3186</v>
      </c>
      <c r="F3193" s="5" t="s">
        <v>3188</v>
      </c>
      <c r="G3193" s="2">
        <v>165.97199687445737</v>
      </c>
      <c r="H3193" s="2" t="s">
        <v>5090</v>
      </c>
    </row>
    <row r="3194" spans="1:8" s="6" customFormat="1" ht="10.95" customHeight="1" outlineLevel="4" x14ac:dyDescent="0.2">
      <c r="A3194" s="4" t="s">
        <v>3186</v>
      </c>
      <c r="B3194" s="5" t="s">
        <v>3188</v>
      </c>
      <c r="C3194" s="7"/>
      <c r="D3194" s="7" t="s">
        <v>3191</v>
      </c>
      <c r="E3194" s="4" t="s">
        <v>3186</v>
      </c>
      <c r="F3194" s="5" t="s">
        <v>3188</v>
      </c>
      <c r="G3194" s="2">
        <v>182.71613232805706</v>
      </c>
      <c r="H3194" s="2" t="s">
        <v>5090</v>
      </c>
    </row>
    <row r="3195" spans="1:8" s="6" customFormat="1" ht="10.95" customHeight="1" outlineLevel="4" x14ac:dyDescent="0.2">
      <c r="A3195" s="4" t="s">
        <v>3186</v>
      </c>
      <c r="B3195" s="5" t="s">
        <v>3188</v>
      </c>
      <c r="C3195" s="7"/>
      <c r="D3195" s="7" t="s">
        <v>3192</v>
      </c>
      <c r="E3195" s="4" t="s">
        <v>3186</v>
      </c>
      <c r="F3195" s="5" t="s">
        <v>3188</v>
      </c>
      <c r="G3195" s="2">
        <v>182.67626203576339</v>
      </c>
      <c r="H3195" s="2" t="s">
        <v>5091</v>
      </c>
    </row>
    <row r="3196" spans="1:8" s="6" customFormat="1" ht="10.95" customHeight="1" outlineLevel="4" x14ac:dyDescent="0.2">
      <c r="A3196" s="4" t="s">
        <v>3186</v>
      </c>
      <c r="B3196" s="5" t="s">
        <v>3188</v>
      </c>
      <c r="C3196" s="7"/>
      <c r="D3196" s="7" t="s">
        <v>3193</v>
      </c>
      <c r="E3196" s="4" t="s">
        <v>3186</v>
      </c>
      <c r="F3196" s="5" t="s">
        <v>3188</v>
      </c>
      <c r="G3196" s="2">
        <v>284.38004660452731</v>
      </c>
      <c r="H3196" s="2" t="s">
        <v>5091</v>
      </c>
    </row>
    <row r="3197" spans="1:8" s="6" customFormat="1" ht="10.95" customHeight="1" outlineLevel="4" x14ac:dyDescent="0.2">
      <c r="A3197" s="4" t="s">
        <v>3186</v>
      </c>
      <c r="B3197" s="5" t="s">
        <v>3188</v>
      </c>
      <c r="C3197" s="7"/>
      <c r="D3197" s="7" t="s">
        <v>3194</v>
      </c>
      <c r="E3197" s="4" t="s">
        <v>3186</v>
      </c>
      <c r="F3197" s="5" t="s">
        <v>3188</v>
      </c>
      <c r="G3197" s="2">
        <v>370</v>
      </c>
      <c r="H3197" s="2" t="s">
        <v>5089</v>
      </c>
    </row>
    <row r="3198" spans="1:8" s="6" customFormat="1" ht="10.95" customHeight="1" outlineLevel="4" x14ac:dyDescent="0.2">
      <c r="A3198" s="4" t="s">
        <v>3186</v>
      </c>
      <c r="B3198" s="5" t="s">
        <v>3188</v>
      </c>
      <c r="C3198" s="7"/>
      <c r="D3198" s="7" t="s">
        <v>3195</v>
      </c>
      <c r="E3198" s="4" t="s">
        <v>3186</v>
      </c>
      <c r="F3198" s="5" t="s">
        <v>3188</v>
      </c>
      <c r="G3198" s="2">
        <v>290</v>
      </c>
      <c r="H3198" s="2" t="s">
        <v>5089</v>
      </c>
    </row>
    <row r="3199" spans="1:8" s="6" customFormat="1" ht="10.95" customHeight="1" outlineLevel="4" x14ac:dyDescent="0.2">
      <c r="A3199" s="4" t="s">
        <v>3186</v>
      </c>
      <c r="B3199" s="5" t="s">
        <v>3188</v>
      </c>
      <c r="C3199" s="7"/>
      <c r="D3199" s="7" t="s">
        <v>3196</v>
      </c>
      <c r="E3199" s="4" t="s">
        <v>3186</v>
      </c>
      <c r="F3199" s="5" t="s">
        <v>3188</v>
      </c>
      <c r="G3199" s="2">
        <v>331</v>
      </c>
      <c r="H3199" s="2" t="s">
        <v>5089</v>
      </c>
    </row>
    <row r="3200" spans="1:8" s="6" customFormat="1" ht="22.95" customHeight="1" outlineLevel="4" x14ac:dyDescent="0.2">
      <c r="A3200" s="4" t="s">
        <v>3186</v>
      </c>
      <c r="B3200" s="5" t="s">
        <v>3188</v>
      </c>
      <c r="C3200" s="7"/>
      <c r="D3200" s="7" t="s">
        <v>3197</v>
      </c>
      <c r="E3200" s="4" t="s">
        <v>3186</v>
      </c>
      <c r="F3200" s="5" t="s">
        <v>3188</v>
      </c>
      <c r="G3200" s="2">
        <v>556.66663265306124</v>
      </c>
      <c r="H3200" s="2" t="s">
        <v>5089</v>
      </c>
    </row>
    <row r="3201" spans="1:8" ht="10.95" customHeight="1" outlineLevel="3" x14ac:dyDescent="0.2">
      <c r="A3201" s="4" t="s">
        <v>3186</v>
      </c>
      <c r="B3201" s="5" t="s">
        <v>3188</v>
      </c>
      <c r="C3201" s="7"/>
      <c r="D3201" s="7" t="s">
        <v>3198</v>
      </c>
      <c r="E3201" s="4" t="s">
        <v>3186</v>
      </c>
      <c r="F3201" s="5" t="s">
        <v>3188</v>
      </c>
      <c r="G3201" s="2">
        <v>48.92943436552023</v>
      </c>
      <c r="H3201" s="2" t="s">
        <v>5090</v>
      </c>
    </row>
    <row r="3202" spans="1:8" ht="10.95" customHeight="1" outlineLevel="3" x14ac:dyDescent="0.2">
      <c r="A3202" s="4" t="s">
        <v>3186</v>
      </c>
      <c r="B3202" s="5" t="s">
        <v>3188</v>
      </c>
      <c r="C3202" s="7"/>
      <c r="D3202" s="7" t="s">
        <v>3199</v>
      </c>
      <c r="E3202" s="4" t="s">
        <v>3186</v>
      </c>
      <c r="F3202" s="5" t="s">
        <v>3188</v>
      </c>
      <c r="G3202" s="2">
        <v>60.782091503267971</v>
      </c>
      <c r="H3202" s="2" t="s">
        <v>5090</v>
      </c>
    </row>
    <row r="3203" spans="1:8" ht="10.95" customHeight="1" outlineLevel="3" x14ac:dyDescent="0.2">
      <c r="A3203" s="4" t="s">
        <v>3186</v>
      </c>
      <c r="B3203" s="5" t="s">
        <v>3188</v>
      </c>
      <c r="C3203" s="7"/>
      <c r="D3203" s="7" t="s">
        <v>3200</v>
      </c>
      <c r="E3203" s="4" t="s">
        <v>3186</v>
      </c>
      <c r="F3203" s="5" t="s">
        <v>3188</v>
      </c>
      <c r="G3203" s="2">
        <v>97.786128681960093</v>
      </c>
      <c r="H3203" s="2" t="s">
        <v>5090</v>
      </c>
    </row>
    <row r="3204" spans="1:8" ht="10.95" customHeight="1" outlineLevel="3" x14ac:dyDescent="0.2">
      <c r="A3204" s="4" t="s">
        <v>3186</v>
      </c>
      <c r="B3204" s="5" t="s">
        <v>3188</v>
      </c>
      <c r="C3204" s="7"/>
      <c r="D3204" s="7" t="s">
        <v>3201</v>
      </c>
      <c r="E3204" s="4" t="s">
        <v>3186</v>
      </c>
      <c r="F3204" s="5" t="s">
        <v>3188</v>
      </c>
      <c r="G3204" s="2">
        <v>63.156283157038239</v>
      </c>
      <c r="H3204" s="2" t="s">
        <v>5091</v>
      </c>
    </row>
    <row r="3205" spans="1:8" ht="10.95" customHeight="1" outlineLevel="3" x14ac:dyDescent="0.2">
      <c r="A3205" s="4" t="s">
        <v>3186</v>
      </c>
      <c r="B3205" s="5" t="s">
        <v>3188</v>
      </c>
      <c r="C3205" s="7"/>
      <c r="D3205" s="7" t="s">
        <v>3202</v>
      </c>
      <c r="E3205" s="4" t="s">
        <v>3186</v>
      </c>
      <c r="F3205" s="5" t="s">
        <v>3188</v>
      </c>
      <c r="G3205" s="2">
        <v>56.494558500052378</v>
      </c>
      <c r="H3205" s="2" t="s">
        <v>5090</v>
      </c>
    </row>
    <row r="3206" spans="1:8" ht="10.95" customHeight="1" outlineLevel="3" x14ac:dyDescent="0.2">
      <c r="A3206" s="4" t="s">
        <v>3186</v>
      </c>
      <c r="B3206" s="5" t="s">
        <v>3188</v>
      </c>
      <c r="C3206" s="7"/>
      <c r="D3206" s="7" t="s">
        <v>3203</v>
      </c>
      <c r="E3206" s="4" t="s">
        <v>3186</v>
      </c>
      <c r="F3206" s="5" t="s">
        <v>3188</v>
      </c>
      <c r="G3206" s="2">
        <v>100.45909732016925</v>
      </c>
      <c r="H3206" s="2" t="s">
        <v>5091</v>
      </c>
    </row>
    <row r="3207" spans="1:8" ht="10.95" customHeight="1" outlineLevel="3" x14ac:dyDescent="0.2">
      <c r="A3207" s="4" t="s">
        <v>3186</v>
      </c>
      <c r="B3207" s="5" t="s">
        <v>3188</v>
      </c>
      <c r="C3207" s="7"/>
      <c r="D3207" s="7" t="s">
        <v>3204</v>
      </c>
      <c r="E3207" s="4" t="s">
        <v>3186</v>
      </c>
      <c r="F3207" s="5" t="s">
        <v>3188</v>
      </c>
      <c r="G3207" s="2">
        <v>305</v>
      </c>
      <c r="H3207" s="2" t="s">
        <v>5089</v>
      </c>
    </row>
    <row r="3208" spans="1:8" ht="10.95" customHeight="1" outlineLevel="3" x14ac:dyDescent="0.2">
      <c r="A3208" s="4" t="s">
        <v>3186</v>
      </c>
      <c r="B3208" s="5" t="s">
        <v>3188</v>
      </c>
      <c r="C3208" s="7"/>
      <c r="D3208" s="7" t="s">
        <v>3205</v>
      </c>
      <c r="E3208" s="4" t="s">
        <v>3186</v>
      </c>
      <c r="F3208" s="5" t="s">
        <v>3188</v>
      </c>
      <c r="G3208" s="2">
        <v>123.85657953696789</v>
      </c>
      <c r="H3208" s="2" t="s">
        <v>5089</v>
      </c>
    </row>
    <row r="3209" spans="1:8" ht="22.95" customHeight="1" outlineLevel="3" x14ac:dyDescent="0.2">
      <c r="A3209" s="4" t="s">
        <v>3186</v>
      </c>
      <c r="B3209" s="5" t="s">
        <v>3188</v>
      </c>
      <c r="C3209" s="7"/>
      <c r="D3209" s="7" t="s">
        <v>3206</v>
      </c>
      <c r="E3209" s="4" t="s">
        <v>3186</v>
      </c>
      <c r="F3209" s="5" t="s">
        <v>3188</v>
      </c>
      <c r="G3209" s="2">
        <v>520.22</v>
      </c>
      <c r="H3209" s="2" t="s">
        <v>5089</v>
      </c>
    </row>
    <row r="3210" spans="1:8" ht="10.95" customHeight="1" outlineLevel="3" x14ac:dyDescent="0.2">
      <c r="A3210" s="4" t="s">
        <v>3186</v>
      </c>
      <c r="B3210" s="5" t="s">
        <v>3188</v>
      </c>
      <c r="C3210" s="7"/>
      <c r="D3210" s="7" t="s">
        <v>3207</v>
      </c>
      <c r="E3210" s="4" t="s">
        <v>3186</v>
      </c>
      <c r="F3210" s="5" t="s">
        <v>3188</v>
      </c>
      <c r="G3210" s="2">
        <v>78.156880000000001</v>
      </c>
      <c r="H3210" s="2" t="s">
        <v>5089</v>
      </c>
    </row>
    <row r="3211" spans="1:8" ht="10.95" customHeight="1" outlineLevel="3" x14ac:dyDescent="0.2">
      <c r="A3211" s="4" t="s">
        <v>3186</v>
      </c>
      <c r="B3211" s="5" t="s">
        <v>3188</v>
      </c>
      <c r="C3211" s="7"/>
      <c r="D3211" s="7" t="s">
        <v>3208</v>
      </c>
      <c r="E3211" s="4" t="s">
        <v>3186</v>
      </c>
      <c r="F3211" s="5" t="s">
        <v>3188</v>
      </c>
      <c r="G3211" s="2">
        <v>60.268240418118467</v>
      </c>
      <c r="H3211" s="2" t="s">
        <v>5089</v>
      </c>
    </row>
    <row r="3212" spans="1:8" ht="10.95" hidden="1" customHeight="1" outlineLevel="2" x14ac:dyDescent="0.2">
      <c r="A3212" s="4" t="s">
        <v>3186</v>
      </c>
      <c r="B3212" s="5" t="s">
        <v>3209</v>
      </c>
      <c r="C3212" s="5" t="s">
        <v>3209</v>
      </c>
      <c r="D3212" s="5"/>
      <c r="E3212" s="4" t="s">
        <v>3186</v>
      </c>
      <c r="F3212" s="5" t="s">
        <v>3209</v>
      </c>
      <c r="G3212" s="2" t="e">
        <v>#N/A</v>
      </c>
      <c r="H3212" s="2" t="s">
        <v>5089</v>
      </c>
    </row>
    <row r="3213" spans="1:8" ht="10.95" customHeight="1" outlineLevel="3" x14ac:dyDescent="0.2">
      <c r="A3213" s="4" t="s">
        <v>3186</v>
      </c>
      <c r="B3213" s="5" t="s">
        <v>3209</v>
      </c>
      <c r="C3213" s="7"/>
      <c r="D3213" s="7" t="s">
        <v>3210</v>
      </c>
      <c r="E3213" s="4" t="s">
        <v>3186</v>
      </c>
      <c r="F3213" s="5" t="s">
        <v>3209</v>
      </c>
      <c r="G3213" s="2">
        <v>189.87346250840619</v>
      </c>
      <c r="H3213" s="2" t="s">
        <v>5090</v>
      </c>
    </row>
    <row r="3214" spans="1:8" ht="10.95" customHeight="1" outlineLevel="3" x14ac:dyDescent="0.2">
      <c r="A3214" s="4" t="s">
        <v>3186</v>
      </c>
      <c r="B3214" s="5" t="s">
        <v>3209</v>
      </c>
      <c r="C3214" s="7"/>
      <c r="D3214" s="7" t="s">
        <v>3211</v>
      </c>
      <c r="E3214" s="4" t="s">
        <v>3186</v>
      </c>
      <c r="F3214" s="5" t="s">
        <v>3209</v>
      </c>
      <c r="G3214" s="2">
        <v>47.87631047971999</v>
      </c>
      <c r="H3214" s="2" t="s">
        <v>5090</v>
      </c>
    </row>
    <row r="3215" spans="1:8" ht="10.95" customHeight="1" outlineLevel="3" x14ac:dyDescent="0.2">
      <c r="A3215" s="4" t="s">
        <v>3186</v>
      </c>
      <c r="B3215" s="5" t="s">
        <v>3209</v>
      </c>
      <c r="C3215" s="7"/>
      <c r="D3215" s="7" t="s">
        <v>3212</v>
      </c>
      <c r="E3215" s="4" t="s">
        <v>3186</v>
      </c>
      <c r="F3215" s="5" t="s">
        <v>3209</v>
      </c>
      <c r="G3215" s="2">
        <v>47.076647501105704</v>
      </c>
      <c r="H3215" s="2" t="s">
        <v>5091</v>
      </c>
    </row>
    <row r="3216" spans="1:8" ht="10.95" customHeight="1" outlineLevel="3" x14ac:dyDescent="0.2">
      <c r="A3216" s="4" t="s">
        <v>3186</v>
      </c>
      <c r="B3216" s="5" t="s">
        <v>3209</v>
      </c>
      <c r="C3216" s="7"/>
      <c r="D3216" s="7" t="s">
        <v>3213</v>
      </c>
      <c r="E3216" s="4" t="s">
        <v>3186</v>
      </c>
      <c r="F3216" s="5" t="s">
        <v>3209</v>
      </c>
      <c r="G3216" s="2">
        <v>112.11026209677419</v>
      </c>
      <c r="H3216" s="2" t="s">
        <v>5089</v>
      </c>
    </row>
    <row r="3217" spans="1:8" ht="10.95" customHeight="1" outlineLevel="3" x14ac:dyDescent="0.2">
      <c r="A3217" s="4" t="s">
        <v>3186</v>
      </c>
      <c r="B3217" s="5" t="s">
        <v>3209</v>
      </c>
      <c r="C3217" s="7"/>
      <c r="D3217" s="7" t="s">
        <v>3214</v>
      </c>
      <c r="E3217" s="4" t="s">
        <v>3186</v>
      </c>
      <c r="F3217" s="5" t="s">
        <v>3209</v>
      </c>
      <c r="G3217" s="2">
        <v>310</v>
      </c>
      <c r="H3217" s="2" t="s">
        <v>5089</v>
      </c>
    </row>
    <row r="3218" spans="1:8" ht="10.95" customHeight="1" outlineLevel="3" x14ac:dyDescent="0.2">
      <c r="A3218" s="4" t="s">
        <v>3186</v>
      </c>
      <c r="B3218" s="5" t="s">
        <v>3209</v>
      </c>
      <c r="C3218" s="7"/>
      <c r="D3218" s="7" t="s">
        <v>3215</v>
      </c>
      <c r="E3218" s="4" t="s">
        <v>3186</v>
      </c>
      <c r="F3218" s="5" t="s">
        <v>3209</v>
      </c>
      <c r="G3218" s="2">
        <v>81.607969924812039</v>
      </c>
      <c r="H3218" s="2" t="s">
        <v>5089</v>
      </c>
    </row>
    <row r="3219" spans="1:8" ht="10.95" customHeight="1" outlineLevel="3" x14ac:dyDescent="0.2">
      <c r="A3219" s="4" t="s">
        <v>3186</v>
      </c>
      <c r="B3219" s="5" t="s">
        <v>3209</v>
      </c>
      <c r="C3219" s="7"/>
      <c r="D3219" s="7" t="s">
        <v>3216</v>
      </c>
      <c r="E3219" s="4" t="s">
        <v>3186</v>
      </c>
      <c r="F3219" s="5" t="s">
        <v>3209</v>
      </c>
      <c r="G3219" s="2">
        <v>174.89</v>
      </c>
      <c r="H3219" s="2" t="s">
        <v>5089</v>
      </c>
    </row>
    <row r="3220" spans="1:8" ht="10.95" hidden="1" customHeight="1" outlineLevel="2" x14ac:dyDescent="0.2">
      <c r="A3220" s="4" t="s">
        <v>3186</v>
      </c>
      <c r="B3220" s="5" t="s">
        <v>3217</v>
      </c>
      <c r="C3220" s="5" t="s">
        <v>3217</v>
      </c>
      <c r="D3220" s="5"/>
      <c r="E3220" s="4" t="s">
        <v>3186</v>
      </c>
      <c r="F3220" s="5" t="s">
        <v>3217</v>
      </c>
      <c r="G3220" s="2" t="e">
        <v>#N/A</v>
      </c>
      <c r="H3220" s="2" t="s">
        <v>5089</v>
      </c>
    </row>
    <row r="3221" spans="1:8" ht="10.95" customHeight="1" outlineLevel="3" x14ac:dyDescent="0.2">
      <c r="A3221" s="4" t="s">
        <v>3186</v>
      </c>
      <c r="B3221" s="5" t="s">
        <v>3217</v>
      </c>
      <c r="C3221" s="7"/>
      <c r="D3221" s="7" t="s">
        <v>3218</v>
      </c>
      <c r="E3221" s="4" t="s">
        <v>3186</v>
      </c>
      <c r="F3221" s="5" t="s">
        <v>3217</v>
      </c>
      <c r="G3221" s="2">
        <v>168.17082977425258</v>
      </c>
      <c r="H3221" s="2" t="s">
        <v>5091</v>
      </c>
    </row>
    <row r="3222" spans="1:8" ht="10.95" customHeight="1" outlineLevel="3" x14ac:dyDescent="0.2">
      <c r="A3222" s="4" t="s">
        <v>3186</v>
      </c>
      <c r="B3222" s="5" t="s">
        <v>3217</v>
      </c>
      <c r="C3222" s="7"/>
      <c r="D3222" s="7" t="s">
        <v>3219</v>
      </c>
      <c r="E3222" s="4" t="s">
        <v>3186</v>
      </c>
      <c r="F3222" s="5" t="s">
        <v>3217</v>
      </c>
      <c r="G3222" s="2">
        <v>182.93661246148579</v>
      </c>
      <c r="H3222" s="2" t="s">
        <v>5091</v>
      </c>
    </row>
    <row r="3223" spans="1:8" ht="10.95" customHeight="1" outlineLevel="3" x14ac:dyDescent="0.2">
      <c r="A3223" s="4" t="s">
        <v>3186</v>
      </c>
      <c r="B3223" s="5" t="s">
        <v>3217</v>
      </c>
      <c r="C3223" s="7"/>
      <c r="D3223" s="7" t="s">
        <v>3220</v>
      </c>
      <c r="E3223" s="4" t="s">
        <v>3186</v>
      </c>
      <c r="F3223" s="5" t="s">
        <v>3217</v>
      </c>
      <c r="G3223" s="2">
        <v>474.18272417707146</v>
      </c>
      <c r="H3223" s="2" t="s">
        <v>5089</v>
      </c>
    </row>
    <row r="3224" spans="1:8" ht="10.95" customHeight="1" outlineLevel="3" x14ac:dyDescent="0.2">
      <c r="A3224" s="4" t="s">
        <v>3186</v>
      </c>
      <c r="B3224" s="5" t="s">
        <v>3217</v>
      </c>
      <c r="C3224" s="7"/>
      <c r="D3224" s="7" t="s">
        <v>3221</v>
      </c>
      <c r="E3224" s="4" t="s">
        <v>3186</v>
      </c>
      <c r="F3224" s="5" t="s">
        <v>3217</v>
      </c>
      <c r="G3224" s="2">
        <v>265.92890977443608</v>
      </c>
      <c r="H3224" s="2" t="s">
        <v>5089</v>
      </c>
    </row>
    <row r="3225" spans="1:8" ht="10.95" customHeight="1" outlineLevel="3" x14ac:dyDescent="0.2">
      <c r="A3225" s="4" t="s">
        <v>3186</v>
      </c>
      <c r="B3225" s="5" t="s">
        <v>3217</v>
      </c>
      <c r="C3225" s="7"/>
      <c r="D3225" s="7" t="s">
        <v>3222</v>
      </c>
      <c r="E3225" s="4" t="s">
        <v>3186</v>
      </c>
      <c r="F3225" s="5" t="s">
        <v>3217</v>
      </c>
      <c r="G3225" s="2">
        <v>427.18643410852718</v>
      </c>
      <c r="H3225" s="2" t="s">
        <v>5089</v>
      </c>
    </row>
    <row r="3226" spans="1:8" ht="10.95" customHeight="1" outlineLevel="3" x14ac:dyDescent="0.2">
      <c r="A3226" s="4" t="s">
        <v>3186</v>
      </c>
      <c r="B3226" s="5" t="s">
        <v>3217</v>
      </c>
      <c r="C3226" s="7"/>
      <c r="D3226" s="7" t="s">
        <v>3223</v>
      </c>
      <c r="E3226" s="4" t="s">
        <v>3186</v>
      </c>
      <c r="F3226" s="5" t="s">
        <v>3217</v>
      </c>
      <c r="G3226" s="2">
        <v>250.09144609991239</v>
      </c>
      <c r="H3226" s="2" t="s">
        <v>5089</v>
      </c>
    </row>
    <row r="3227" spans="1:8" ht="10.95" customHeight="1" outlineLevel="3" x14ac:dyDescent="0.2">
      <c r="A3227" s="4" t="s">
        <v>3186</v>
      </c>
      <c r="B3227" s="5" t="s">
        <v>3217</v>
      </c>
      <c r="C3227" s="7"/>
      <c r="D3227" s="7" t="s">
        <v>3224</v>
      </c>
      <c r="E3227" s="4" t="s">
        <v>3186</v>
      </c>
      <c r="F3227" s="5" t="s">
        <v>3217</v>
      </c>
      <c r="G3227" s="2">
        <v>127.92353542234332</v>
      </c>
      <c r="H3227" s="2" t="s">
        <v>5091</v>
      </c>
    </row>
    <row r="3228" spans="1:8" ht="10.95" customHeight="1" outlineLevel="3" x14ac:dyDescent="0.2">
      <c r="A3228" s="4" t="s">
        <v>3186</v>
      </c>
      <c r="B3228" s="5" t="s">
        <v>3217</v>
      </c>
      <c r="C3228" s="7"/>
      <c r="D3228" s="7" t="s">
        <v>3225</v>
      </c>
      <c r="E3228" s="4" t="s">
        <v>3186</v>
      </c>
      <c r="F3228" s="5" t="s">
        <v>3217</v>
      </c>
      <c r="G3228" s="2">
        <v>1486.190625</v>
      </c>
      <c r="H3228" s="2" t="s">
        <v>5089</v>
      </c>
    </row>
    <row r="3229" spans="1:8" ht="10.95" customHeight="1" outlineLevel="3" x14ac:dyDescent="0.2">
      <c r="A3229" s="4" t="s">
        <v>3186</v>
      </c>
      <c r="B3229" s="5" t="s">
        <v>3217</v>
      </c>
      <c r="C3229" s="7"/>
      <c r="D3229" s="7" t="s">
        <v>3226</v>
      </c>
      <c r="E3229" s="4" t="s">
        <v>3186</v>
      </c>
      <c r="F3229" s="5" t="s">
        <v>3217</v>
      </c>
      <c r="G3229" s="2">
        <v>112.94437994722955</v>
      </c>
      <c r="H3229" s="2" t="s">
        <v>5089</v>
      </c>
    </row>
    <row r="3230" spans="1:8" ht="10.95" customHeight="1" outlineLevel="3" x14ac:dyDescent="0.2">
      <c r="A3230" s="4" t="s">
        <v>3186</v>
      </c>
      <c r="B3230" s="5" t="s">
        <v>3217</v>
      </c>
      <c r="C3230" s="7"/>
      <c r="D3230" s="7" t="s">
        <v>3227</v>
      </c>
      <c r="E3230" s="4" t="s">
        <v>3186</v>
      </c>
      <c r="F3230" s="5" t="s">
        <v>3217</v>
      </c>
      <c r="G3230" s="2">
        <v>225</v>
      </c>
      <c r="H3230" s="2" t="s">
        <v>5089</v>
      </c>
    </row>
    <row r="3231" spans="1:8" ht="10.95" customHeight="1" outlineLevel="3" x14ac:dyDescent="0.2">
      <c r="A3231" s="4" t="s">
        <v>3186</v>
      </c>
      <c r="B3231" s="5" t="s">
        <v>3217</v>
      </c>
      <c r="C3231" s="7"/>
      <c r="D3231" s="7" t="s">
        <v>3228</v>
      </c>
      <c r="E3231" s="4" t="s">
        <v>3186</v>
      </c>
      <c r="F3231" s="5" t="s">
        <v>3217</v>
      </c>
      <c r="G3231" s="2">
        <v>96.412071005917156</v>
      </c>
      <c r="H3231" s="2" t="s">
        <v>5089</v>
      </c>
    </row>
    <row r="3232" spans="1:8" ht="10.95" customHeight="1" outlineLevel="3" x14ac:dyDescent="0.2">
      <c r="A3232" s="4" t="s">
        <v>3186</v>
      </c>
      <c r="B3232" s="5" t="s">
        <v>3217</v>
      </c>
      <c r="C3232" s="7"/>
      <c r="D3232" s="7" t="s">
        <v>3229</v>
      </c>
      <c r="E3232" s="4" t="s">
        <v>3186</v>
      </c>
      <c r="F3232" s="5" t="s">
        <v>3217</v>
      </c>
      <c r="G3232" s="2">
        <v>344.44299999999998</v>
      </c>
      <c r="H3232" s="2" t="s">
        <v>5089</v>
      </c>
    </row>
    <row r="3233" spans="1:8" ht="10.95" customHeight="1" outlineLevel="3" x14ac:dyDescent="0.2">
      <c r="A3233" s="4" t="s">
        <v>3186</v>
      </c>
      <c r="B3233" s="5" t="s">
        <v>3217</v>
      </c>
      <c r="C3233" s="7"/>
      <c r="D3233" s="7" t="s">
        <v>3230</v>
      </c>
      <c r="E3233" s="4" t="s">
        <v>3186</v>
      </c>
      <c r="F3233" s="5" t="s">
        <v>3217</v>
      </c>
      <c r="G3233" s="2">
        <v>91.835909090909098</v>
      </c>
      <c r="H3233" s="2" t="s">
        <v>5089</v>
      </c>
    </row>
    <row r="3234" spans="1:8" ht="10.95" customHeight="1" outlineLevel="3" x14ac:dyDescent="0.2">
      <c r="A3234" s="4" t="s">
        <v>3186</v>
      </c>
      <c r="B3234" s="5" t="s">
        <v>3217</v>
      </c>
      <c r="C3234" s="7"/>
      <c r="D3234" s="7" t="s">
        <v>3231</v>
      </c>
      <c r="E3234" s="4" t="s">
        <v>3186</v>
      </c>
      <c r="F3234" s="5" t="s">
        <v>3217</v>
      </c>
      <c r="G3234" s="2">
        <v>60.404411764705884</v>
      </c>
      <c r="H3234" s="2" t="s">
        <v>5089</v>
      </c>
    </row>
    <row r="3235" spans="1:8" ht="10.95" customHeight="1" outlineLevel="3" x14ac:dyDescent="0.2">
      <c r="A3235" s="4" t="s">
        <v>3186</v>
      </c>
      <c r="B3235" s="5" t="s">
        <v>3217</v>
      </c>
      <c r="C3235" s="7"/>
      <c r="D3235" s="7" t="s">
        <v>3232</v>
      </c>
      <c r="E3235" s="4" t="s">
        <v>3186</v>
      </c>
      <c r="F3235" s="5" t="s">
        <v>3217</v>
      </c>
      <c r="G3235" s="2">
        <v>141.88</v>
      </c>
      <c r="H3235" s="2" t="s">
        <v>5089</v>
      </c>
    </row>
    <row r="3236" spans="1:8" ht="10.95" customHeight="1" outlineLevel="3" x14ac:dyDescent="0.2">
      <c r="A3236" s="4" t="s">
        <v>3186</v>
      </c>
      <c r="B3236" s="5" t="s">
        <v>3217</v>
      </c>
      <c r="C3236" s="7"/>
      <c r="D3236" s="7" t="s">
        <v>3233</v>
      </c>
      <c r="E3236" s="4" t="s">
        <v>3186</v>
      </c>
      <c r="F3236" s="5" t="s">
        <v>3217</v>
      </c>
      <c r="G3236" s="2">
        <v>78.941818181818178</v>
      </c>
      <c r="H3236" s="2" t="s">
        <v>5089</v>
      </c>
    </row>
    <row r="3237" spans="1:8" ht="10.95" customHeight="1" outlineLevel="3" x14ac:dyDescent="0.2">
      <c r="A3237" s="4" t="s">
        <v>3186</v>
      </c>
      <c r="B3237" s="5" t="s">
        <v>3217</v>
      </c>
      <c r="C3237" s="7"/>
      <c r="D3237" s="7" t="s">
        <v>3234</v>
      </c>
      <c r="E3237" s="4" t="s">
        <v>3186</v>
      </c>
      <c r="F3237" s="5" t="s">
        <v>3217</v>
      </c>
      <c r="G3237" s="2">
        <v>82.316249999999997</v>
      </c>
      <c r="H3237" s="2" t="s">
        <v>5089</v>
      </c>
    </row>
    <row r="3238" spans="1:8" ht="10.95" customHeight="1" outlineLevel="3" x14ac:dyDescent="0.2">
      <c r="A3238" s="4" t="s">
        <v>3186</v>
      </c>
      <c r="B3238" s="5" t="s">
        <v>3217</v>
      </c>
      <c r="C3238" s="7"/>
      <c r="D3238" s="7" t="s">
        <v>3235</v>
      </c>
      <c r="E3238" s="4" t="s">
        <v>3186</v>
      </c>
      <c r="F3238" s="5" t="s">
        <v>3217</v>
      </c>
      <c r="G3238" s="2">
        <v>62.257464788732392</v>
      </c>
      <c r="H3238" s="2" t="s">
        <v>5089</v>
      </c>
    </row>
    <row r="3239" spans="1:8" ht="10.95" customHeight="1" outlineLevel="3" x14ac:dyDescent="0.2">
      <c r="A3239" s="4" t="s">
        <v>3186</v>
      </c>
      <c r="B3239" s="5" t="s">
        <v>3217</v>
      </c>
      <c r="C3239" s="7"/>
      <c r="D3239" s="7" t="s">
        <v>3236</v>
      </c>
      <c r="E3239" s="4" t="s">
        <v>3186</v>
      </c>
      <c r="F3239" s="5" t="s">
        <v>3217</v>
      </c>
      <c r="G3239" s="2">
        <v>232.05500000000001</v>
      </c>
      <c r="H3239" s="2" t="s">
        <v>5089</v>
      </c>
    </row>
    <row r="3240" spans="1:8" ht="10.95" customHeight="1" outlineLevel="3" x14ac:dyDescent="0.2">
      <c r="A3240" s="4" t="s">
        <v>3186</v>
      </c>
      <c r="B3240" s="5" t="s">
        <v>3217</v>
      </c>
      <c r="C3240" s="7"/>
      <c r="D3240" s="7" t="s">
        <v>3237</v>
      </c>
      <c r="E3240" s="4" t="s">
        <v>3186</v>
      </c>
      <c r="F3240" s="5" t="s">
        <v>3217</v>
      </c>
      <c r="G3240" s="2">
        <v>268.15391304347827</v>
      </c>
      <c r="H3240" s="2" t="s">
        <v>5089</v>
      </c>
    </row>
    <row r="3241" spans="1:8" ht="10.95" customHeight="1" outlineLevel="3" x14ac:dyDescent="0.2">
      <c r="A3241" s="4" t="s">
        <v>3186</v>
      </c>
      <c r="B3241" s="5" t="s">
        <v>3217</v>
      </c>
      <c r="C3241" s="7"/>
      <c r="D3241" s="7" t="s">
        <v>3238</v>
      </c>
      <c r="E3241" s="4" t="s">
        <v>3186</v>
      </c>
      <c r="F3241" s="5" t="s">
        <v>3217</v>
      </c>
      <c r="G3241" s="2">
        <v>61.053559999999997</v>
      </c>
      <c r="H3241" s="2" t="s">
        <v>5089</v>
      </c>
    </row>
    <row r="3242" spans="1:8" ht="10.95" customHeight="1" outlineLevel="3" x14ac:dyDescent="0.2">
      <c r="A3242" s="4" t="s">
        <v>3186</v>
      </c>
      <c r="B3242" s="5" t="s">
        <v>3217</v>
      </c>
      <c r="C3242" s="7"/>
      <c r="D3242" s="7" t="s">
        <v>3239</v>
      </c>
      <c r="E3242" s="4" t="s">
        <v>3186</v>
      </c>
      <c r="F3242" s="5" t="s">
        <v>3217</v>
      </c>
      <c r="G3242" s="2">
        <v>64.428560000000004</v>
      </c>
      <c r="H3242" s="2" t="s">
        <v>5089</v>
      </c>
    </row>
    <row r="3243" spans="1:8" ht="10.95" hidden="1" customHeight="1" outlineLevel="2" x14ac:dyDescent="0.2">
      <c r="A3243" s="4" t="s">
        <v>3186</v>
      </c>
      <c r="B3243" s="5" t="s">
        <v>3240</v>
      </c>
      <c r="C3243" s="5" t="s">
        <v>3240</v>
      </c>
      <c r="D3243" s="5"/>
      <c r="E3243" s="4" t="s">
        <v>3186</v>
      </c>
      <c r="F3243" s="5" t="s">
        <v>3240</v>
      </c>
      <c r="G3243" s="2" t="e">
        <v>#N/A</v>
      </c>
      <c r="H3243" s="2" t="s">
        <v>5089</v>
      </c>
    </row>
    <row r="3244" spans="1:8" ht="10.95" customHeight="1" outlineLevel="3" x14ac:dyDescent="0.2">
      <c r="A3244" s="4" t="s">
        <v>3186</v>
      </c>
      <c r="B3244" s="5" t="s">
        <v>3240</v>
      </c>
      <c r="C3244" s="7"/>
      <c r="D3244" s="7" t="s">
        <v>3241</v>
      </c>
      <c r="E3244" s="4" t="s">
        <v>3186</v>
      </c>
      <c r="F3244" s="5" t="s">
        <v>3240</v>
      </c>
      <c r="G3244" s="2">
        <v>137.64916457578292</v>
      </c>
      <c r="H3244" s="2" t="s">
        <v>5090</v>
      </c>
    </row>
    <row r="3245" spans="1:8" ht="10.95" customHeight="1" outlineLevel="3" x14ac:dyDescent="0.2">
      <c r="A3245" s="4" t="s">
        <v>3186</v>
      </c>
      <c r="B3245" s="5" t="s">
        <v>3240</v>
      </c>
      <c r="C3245" s="7"/>
      <c r="D3245" s="7" t="s">
        <v>3242</v>
      </c>
      <c r="E3245" s="4" t="s">
        <v>3186</v>
      </c>
      <c r="F3245" s="5" t="s">
        <v>3240</v>
      </c>
      <c r="G3245" s="2">
        <v>48.737186187587497</v>
      </c>
      <c r="H3245" s="2" t="s">
        <v>5091</v>
      </c>
    </row>
    <row r="3246" spans="1:8" ht="10.95" customHeight="1" outlineLevel="3" x14ac:dyDescent="0.2">
      <c r="A3246" s="4" t="s">
        <v>3186</v>
      </c>
      <c r="B3246" s="5" t="s">
        <v>3240</v>
      </c>
      <c r="C3246" s="7"/>
      <c r="D3246" s="7" t="s">
        <v>3243</v>
      </c>
      <c r="E3246" s="4" t="s">
        <v>3186</v>
      </c>
      <c r="F3246" s="5" t="s">
        <v>3240</v>
      </c>
      <c r="G3246" s="2">
        <v>48.695583333333332</v>
      </c>
      <c r="H3246" s="2" t="s">
        <v>5091</v>
      </c>
    </row>
    <row r="3247" spans="1:8" ht="10.95" customHeight="1" outlineLevel="3" x14ac:dyDescent="0.2">
      <c r="A3247" s="4" t="s">
        <v>3186</v>
      </c>
      <c r="B3247" s="5" t="s">
        <v>3240</v>
      </c>
      <c r="C3247" s="7"/>
      <c r="D3247" s="7" t="s">
        <v>3244</v>
      </c>
      <c r="E3247" s="4" t="s">
        <v>3186</v>
      </c>
      <c r="F3247" s="5" t="s">
        <v>3240</v>
      </c>
      <c r="G3247" s="2">
        <v>310.36734265734265</v>
      </c>
      <c r="H3247" s="2" t="s">
        <v>5089</v>
      </c>
    </row>
    <row r="3248" spans="1:8" ht="10.95" customHeight="1" outlineLevel="3" x14ac:dyDescent="0.2">
      <c r="A3248" s="4" t="s">
        <v>3186</v>
      </c>
      <c r="B3248" s="5" t="s">
        <v>3240</v>
      </c>
      <c r="C3248" s="7"/>
      <c r="D3248" s="7" t="s">
        <v>3245</v>
      </c>
      <c r="E3248" s="4" t="s">
        <v>3186</v>
      </c>
      <c r="F3248" s="5" t="s">
        <v>3240</v>
      </c>
      <c r="G3248" s="2">
        <v>177.05161637931033</v>
      </c>
      <c r="H3248" s="2" t="s">
        <v>5089</v>
      </c>
    </row>
    <row r="3249" spans="1:8" ht="10.95" customHeight="1" outlineLevel="3" x14ac:dyDescent="0.2">
      <c r="A3249" s="4" t="s">
        <v>3186</v>
      </c>
      <c r="B3249" s="5" t="s">
        <v>3240</v>
      </c>
      <c r="C3249" s="7"/>
      <c r="D3249" s="7" t="s">
        <v>3246</v>
      </c>
      <c r="E3249" s="4" t="s">
        <v>3186</v>
      </c>
      <c r="F3249" s="5" t="s">
        <v>3240</v>
      </c>
      <c r="G3249" s="2">
        <v>111.14924297924297</v>
      </c>
      <c r="H3249" s="2" t="s">
        <v>5089</v>
      </c>
    </row>
    <row r="3250" spans="1:8" ht="10.95" customHeight="1" outlineLevel="3" x14ac:dyDescent="0.2">
      <c r="A3250" s="4" t="s">
        <v>3186</v>
      </c>
      <c r="B3250" s="5" t="s">
        <v>3240</v>
      </c>
      <c r="C3250" s="7"/>
      <c r="D3250" s="7" t="s">
        <v>3247</v>
      </c>
      <c r="E3250" s="4" t="s">
        <v>3186</v>
      </c>
      <c r="F3250" s="5" t="s">
        <v>3240</v>
      </c>
      <c r="G3250" s="2">
        <v>264.11187969924811</v>
      </c>
      <c r="H3250" s="2" t="s">
        <v>5089</v>
      </c>
    </row>
    <row r="3251" spans="1:8" ht="10.95" customHeight="1" outlineLevel="3" x14ac:dyDescent="0.2">
      <c r="A3251" s="4" t="s">
        <v>3186</v>
      </c>
      <c r="B3251" s="5" t="s">
        <v>3240</v>
      </c>
      <c r="C3251" s="7"/>
      <c r="D3251" s="7" t="s">
        <v>3248</v>
      </c>
      <c r="E3251" s="4" t="s">
        <v>3186</v>
      </c>
      <c r="F3251" s="5" t="s">
        <v>3240</v>
      </c>
      <c r="G3251" s="2">
        <v>59</v>
      </c>
      <c r="H3251" s="2" t="s">
        <v>5089</v>
      </c>
    </row>
    <row r="3252" spans="1:8" ht="10.95" customHeight="1" outlineLevel="3" x14ac:dyDescent="0.2">
      <c r="A3252" s="4" t="s">
        <v>3186</v>
      </c>
      <c r="B3252" s="5" t="s">
        <v>3240</v>
      </c>
      <c r="C3252" s="7"/>
      <c r="D3252" s="7" t="s">
        <v>3249</v>
      </c>
      <c r="E3252" s="4" t="s">
        <v>3186</v>
      </c>
      <c r="F3252" s="5" t="s">
        <v>3240</v>
      </c>
      <c r="G3252" s="2">
        <v>88.393623188405797</v>
      </c>
      <c r="H3252" s="2" t="s">
        <v>5089</v>
      </c>
    </row>
    <row r="3253" spans="1:8" ht="10.95" customHeight="1" outlineLevel="3" x14ac:dyDescent="0.2">
      <c r="A3253" s="4" t="s">
        <v>3186</v>
      </c>
      <c r="B3253" s="5" t="s">
        <v>3240</v>
      </c>
      <c r="C3253" s="7"/>
      <c r="D3253" s="7" t="s">
        <v>3250</v>
      </c>
      <c r="E3253" s="4" t="s">
        <v>3186</v>
      </c>
      <c r="F3253" s="5" t="s">
        <v>3240</v>
      </c>
      <c r="G3253" s="2">
        <v>48.977999999999994</v>
      </c>
      <c r="H3253" s="2" t="s">
        <v>5089</v>
      </c>
    </row>
    <row r="3254" spans="1:8" ht="10.95" customHeight="1" outlineLevel="3" x14ac:dyDescent="0.2">
      <c r="A3254" s="4" t="s">
        <v>3186</v>
      </c>
      <c r="B3254" s="5" t="s">
        <v>3240</v>
      </c>
      <c r="C3254" s="7"/>
      <c r="D3254" s="7" t="s">
        <v>3251</v>
      </c>
      <c r="E3254" s="4" t="s">
        <v>3186</v>
      </c>
      <c r="F3254" s="5" t="s">
        <v>3240</v>
      </c>
      <c r="G3254" s="2">
        <v>98.518666666666661</v>
      </c>
      <c r="H3254" s="2" t="s">
        <v>5089</v>
      </c>
    </row>
    <row r="3255" spans="1:8" ht="10.95" hidden="1" customHeight="1" outlineLevel="3" x14ac:dyDescent="0.2">
      <c r="A3255" s="4" t="s">
        <v>3186</v>
      </c>
      <c r="B3255" s="5" t="s">
        <v>3240</v>
      </c>
      <c r="C3255" s="5" t="s">
        <v>3252</v>
      </c>
      <c r="D3255" s="5"/>
      <c r="E3255" s="4" t="s">
        <v>3186</v>
      </c>
      <c r="F3255" s="5" t="s">
        <v>3240</v>
      </c>
      <c r="G3255" s="2" t="e">
        <v>#N/A</v>
      </c>
      <c r="H3255" s="2" t="s">
        <v>5089</v>
      </c>
    </row>
    <row r="3256" spans="1:8" s="6" customFormat="1" ht="10.95" hidden="1" customHeight="1" outlineLevel="4" x14ac:dyDescent="0.2">
      <c r="A3256" s="4" t="s">
        <v>3186</v>
      </c>
      <c r="B3256" s="5" t="s">
        <v>3253</v>
      </c>
      <c r="C3256" s="5" t="s">
        <v>3253</v>
      </c>
      <c r="D3256" s="5"/>
      <c r="E3256" s="4" t="s">
        <v>3186</v>
      </c>
      <c r="F3256" s="5" t="s">
        <v>3253</v>
      </c>
      <c r="G3256" s="2" t="e">
        <v>#N/A</v>
      </c>
      <c r="H3256" s="2" t="s">
        <v>5089</v>
      </c>
    </row>
    <row r="3257" spans="1:8" s="6" customFormat="1" ht="22.95" customHeight="1" outlineLevel="5" x14ac:dyDescent="0.2">
      <c r="A3257" s="4" t="s">
        <v>3186</v>
      </c>
      <c r="B3257" s="5" t="s">
        <v>3253</v>
      </c>
      <c r="C3257" s="7"/>
      <c r="D3257" s="7" t="s">
        <v>3254</v>
      </c>
      <c r="E3257" s="4" t="s">
        <v>3186</v>
      </c>
      <c r="F3257" s="5" t="s">
        <v>3253</v>
      </c>
      <c r="G3257" s="2">
        <v>265.11922037138174</v>
      </c>
      <c r="H3257" s="2" t="s">
        <v>5091</v>
      </c>
    </row>
    <row r="3258" spans="1:8" s="6" customFormat="1" ht="10.95" customHeight="1" outlineLevel="5" x14ac:dyDescent="0.2">
      <c r="A3258" s="4" t="s">
        <v>3186</v>
      </c>
      <c r="B3258" s="5" t="s">
        <v>3253</v>
      </c>
      <c r="C3258" s="7"/>
      <c r="D3258" s="7" t="s">
        <v>3255</v>
      </c>
      <c r="E3258" s="4" t="s">
        <v>3186</v>
      </c>
      <c r="F3258" s="5" t="s">
        <v>3253</v>
      </c>
      <c r="G3258" s="2">
        <v>104.93689898752061</v>
      </c>
      <c r="H3258" s="2" t="s">
        <v>5091</v>
      </c>
    </row>
    <row r="3259" spans="1:8" s="6" customFormat="1" ht="10.95" customHeight="1" outlineLevel="5" x14ac:dyDescent="0.2">
      <c r="A3259" s="4" t="s">
        <v>3186</v>
      </c>
      <c r="B3259" s="5" t="s">
        <v>3253</v>
      </c>
      <c r="C3259" s="7"/>
      <c r="D3259" s="7" t="s">
        <v>3256</v>
      </c>
      <c r="E3259" s="4" t="s">
        <v>3186</v>
      </c>
      <c r="F3259" s="5" t="s">
        <v>3253</v>
      </c>
      <c r="G3259" s="2">
        <v>204.86175170068029</v>
      </c>
      <c r="H3259" s="2" t="s">
        <v>5089</v>
      </c>
    </row>
    <row r="3260" spans="1:8" s="6" customFormat="1" ht="10.95" customHeight="1" outlineLevel="5" x14ac:dyDescent="0.2">
      <c r="A3260" s="4" t="s">
        <v>3186</v>
      </c>
      <c r="B3260" s="5" t="s">
        <v>3253</v>
      </c>
      <c r="C3260" s="7"/>
      <c r="D3260" s="7" t="s">
        <v>3257</v>
      </c>
      <c r="E3260" s="4" t="s">
        <v>3186</v>
      </c>
      <c r="F3260" s="5" t="s">
        <v>3253</v>
      </c>
      <c r="G3260" s="2">
        <v>198.47120583286593</v>
      </c>
      <c r="H3260" s="2" t="s">
        <v>5091</v>
      </c>
    </row>
    <row r="3261" spans="1:8" s="6" customFormat="1" ht="10.95" customHeight="1" outlineLevel="5" x14ac:dyDescent="0.2">
      <c r="A3261" s="4" t="s">
        <v>3186</v>
      </c>
      <c r="B3261" s="5" t="s">
        <v>3253</v>
      </c>
      <c r="C3261" s="7"/>
      <c r="D3261" s="7" t="s">
        <v>3258</v>
      </c>
      <c r="E3261" s="4" t="s">
        <v>3186</v>
      </c>
      <c r="F3261" s="5" t="s">
        <v>3253</v>
      </c>
      <c r="G3261" s="2">
        <v>90.548818826368986</v>
      </c>
      <c r="H3261" s="2" t="s">
        <v>5091</v>
      </c>
    </row>
    <row r="3262" spans="1:8" s="6" customFormat="1" ht="10.95" customHeight="1" outlineLevel="5" x14ac:dyDescent="0.2">
      <c r="A3262" s="4" t="s">
        <v>3186</v>
      </c>
      <c r="B3262" s="5" t="s">
        <v>3253</v>
      </c>
      <c r="C3262" s="7"/>
      <c r="D3262" s="7" t="s">
        <v>3259</v>
      </c>
      <c r="E3262" s="4" t="s">
        <v>3186</v>
      </c>
      <c r="F3262" s="5" t="s">
        <v>3253</v>
      </c>
      <c r="G3262" s="2">
        <v>150</v>
      </c>
      <c r="H3262" s="2" t="s">
        <v>5091</v>
      </c>
    </row>
    <row r="3263" spans="1:8" s="6" customFormat="1" ht="10.95" customHeight="1" outlineLevel="5" collapsed="1" x14ac:dyDescent="0.2">
      <c r="A3263" s="4" t="s">
        <v>3186</v>
      </c>
      <c r="B3263" s="5" t="s">
        <v>3253</v>
      </c>
      <c r="C3263" s="7"/>
      <c r="D3263" s="7" t="s">
        <v>3260</v>
      </c>
      <c r="E3263" s="4" t="s">
        <v>3186</v>
      </c>
      <c r="F3263" s="5" t="s">
        <v>3253</v>
      </c>
      <c r="G3263" s="2">
        <v>150</v>
      </c>
      <c r="H3263" s="2" t="s">
        <v>5089</v>
      </c>
    </row>
    <row r="3264" spans="1:8" s="6" customFormat="1" ht="10.95" hidden="1" customHeight="1" outlineLevel="4" x14ac:dyDescent="0.2">
      <c r="A3264" s="4" t="s">
        <v>3186</v>
      </c>
      <c r="B3264" s="5" t="s">
        <v>3261</v>
      </c>
      <c r="C3264" s="5" t="s">
        <v>3261</v>
      </c>
      <c r="D3264" s="5"/>
      <c r="E3264" s="4" t="s">
        <v>3186</v>
      </c>
      <c r="F3264" s="5" t="s">
        <v>3261</v>
      </c>
      <c r="G3264" s="2" t="e">
        <v>#N/A</v>
      </c>
      <c r="H3264" s="2" t="s">
        <v>5089</v>
      </c>
    </row>
    <row r="3265" spans="1:8" s="6" customFormat="1" ht="10.95" customHeight="1" outlineLevel="5" x14ac:dyDescent="0.2">
      <c r="A3265" s="4" t="s">
        <v>3186</v>
      </c>
      <c r="B3265" s="5" t="s">
        <v>3261</v>
      </c>
      <c r="C3265" s="7"/>
      <c r="D3265" s="7" t="s">
        <v>3262</v>
      </c>
      <c r="E3265" s="4" t="s">
        <v>3186</v>
      </c>
      <c r="F3265" s="5" t="s">
        <v>3261</v>
      </c>
      <c r="G3265" s="2">
        <v>41</v>
      </c>
      <c r="H3265" s="2" t="s">
        <v>5089</v>
      </c>
    </row>
    <row r="3266" spans="1:8" s="6" customFormat="1" ht="10.95" customHeight="1" outlineLevel="5" x14ac:dyDescent="0.2">
      <c r="A3266" s="4" t="s">
        <v>3186</v>
      </c>
      <c r="B3266" s="5" t="s">
        <v>3261</v>
      </c>
      <c r="C3266" s="7"/>
      <c r="D3266" s="7" t="s">
        <v>3263</v>
      </c>
      <c r="E3266" s="4" t="s">
        <v>3186</v>
      </c>
      <c r="F3266" s="5" t="s">
        <v>3261</v>
      </c>
      <c r="G3266" s="2">
        <v>49.09</v>
      </c>
      <c r="H3266" s="2" t="s">
        <v>5089</v>
      </c>
    </row>
    <row r="3267" spans="1:8" s="6" customFormat="1" ht="10.95" customHeight="1" outlineLevel="5" x14ac:dyDescent="0.2">
      <c r="A3267" s="4" t="s">
        <v>3186</v>
      </c>
      <c r="B3267" s="5" t="s">
        <v>3261</v>
      </c>
      <c r="C3267" s="7"/>
      <c r="D3267" s="7" t="s">
        <v>3264</v>
      </c>
      <c r="E3267" s="4" t="s">
        <v>3186</v>
      </c>
      <c r="F3267" s="5" t="s">
        <v>3261</v>
      </c>
      <c r="G3267" s="2">
        <v>17.410717592592594</v>
      </c>
      <c r="H3267" s="2" t="s">
        <v>5089</v>
      </c>
    </row>
    <row r="3268" spans="1:8" s="6" customFormat="1" ht="10.95" customHeight="1" outlineLevel="5" x14ac:dyDescent="0.2">
      <c r="A3268" s="4" t="s">
        <v>3186</v>
      </c>
      <c r="B3268" s="5" t="s">
        <v>3261</v>
      </c>
      <c r="C3268" s="7"/>
      <c r="D3268" s="7" t="s">
        <v>3265</v>
      </c>
      <c r="E3268" s="4" t="s">
        <v>3186</v>
      </c>
      <c r="F3268" s="5" t="s">
        <v>3261</v>
      </c>
      <c r="G3268" s="2">
        <v>16.571451187335093</v>
      </c>
      <c r="H3268" s="2" t="s">
        <v>5089</v>
      </c>
    </row>
    <row r="3269" spans="1:8" s="6" customFormat="1" ht="10.95" customHeight="1" outlineLevel="5" x14ac:dyDescent="0.2">
      <c r="A3269" s="4" t="s">
        <v>3186</v>
      </c>
      <c r="B3269" s="5" t="s">
        <v>3261</v>
      </c>
      <c r="C3269" s="7"/>
      <c r="D3269" s="7" t="s">
        <v>3266</v>
      </c>
      <c r="E3269" s="4" t="s">
        <v>3186</v>
      </c>
      <c r="F3269" s="5" t="s">
        <v>3261</v>
      </c>
      <c r="G3269" s="2">
        <v>17.591240157480314</v>
      </c>
      <c r="H3269" s="2" t="s">
        <v>5089</v>
      </c>
    </row>
    <row r="3270" spans="1:8" s="6" customFormat="1" ht="22.95" customHeight="1" outlineLevel="5" collapsed="1" x14ac:dyDescent="0.2">
      <c r="A3270" s="4" t="s">
        <v>3186</v>
      </c>
      <c r="B3270" s="5" t="s">
        <v>3261</v>
      </c>
      <c r="C3270" s="7"/>
      <c r="D3270" s="7" t="s">
        <v>3267</v>
      </c>
      <c r="E3270" s="4" t="s">
        <v>3186</v>
      </c>
      <c r="F3270" s="5" t="s">
        <v>3261</v>
      </c>
      <c r="G3270" s="2">
        <v>22.667317744154058</v>
      </c>
      <c r="H3270" s="2" t="s">
        <v>5089</v>
      </c>
    </row>
    <row r="3271" spans="1:8" s="6" customFormat="1" ht="10.95" hidden="1" customHeight="1" outlineLevel="4" x14ac:dyDescent="0.2">
      <c r="A3271" s="4" t="s">
        <v>3186</v>
      </c>
      <c r="B3271" s="5" t="s">
        <v>3268</v>
      </c>
      <c r="C3271" s="5" t="s">
        <v>3268</v>
      </c>
      <c r="D3271" s="5"/>
      <c r="E3271" s="4" t="s">
        <v>3186</v>
      </c>
      <c r="F3271" s="5" t="s">
        <v>3268</v>
      </c>
      <c r="G3271" s="2" t="e">
        <v>#N/A</v>
      </c>
      <c r="H3271" s="2" t="s">
        <v>5089</v>
      </c>
    </row>
    <row r="3272" spans="1:8" s="6" customFormat="1" ht="22.95" customHeight="1" outlineLevel="5" x14ac:dyDescent="0.2">
      <c r="A3272" s="4" t="s">
        <v>3186</v>
      </c>
      <c r="B3272" s="5" t="s">
        <v>3268</v>
      </c>
      <c r="C3272" s="7"/>
      <c r="D3272" s="7" t="s">
        <v>3269</v>
      </c>
      <c r="E3272" s="4" t="s">
        <v>3186</v>
      </c>
      <c r="F3272" s="5" t="s">
        <v>3268</v>
      </c>
      <c r="G3272" s="2">
        <v>335</v>
      </c>
      <c r="H3272" s="2" t="s">
        <v>5089</v>
      </c>
    </row>
    <row r="3273" spans="1:8" s="6" customFormat="1" ht="10.95" customHeight="1" outlineLevel="5" x14ac:dyDescent="0.2">
      <c r="A3273" s="4" t="s">
        <v>3186</v>
      </c>
      <c r="B3273" s="5" t="s">
        <v>3268</v>
      </c>
      <c r="C3273" s="7"/>
      <c r="D3273" s="7" t="s">
        <v>3270</v>
      </c>
      <c r="E3273" s="4" t="s">
        <v>3186</v>
      </c>
      <c r="F3273" s="5" t="s">
        <v>3268</v>
      </c>
      <c r="G3273" s="2">
        <v>46.62123224919835</v>
      </c>
      <c r="H3273" s="2" t="s">
        <v>5091</v>
      </c>
    </row>
    <row r="3274" spans="1:8" s="6" customFormat="1" ht="10.95" customHeight="1" outlineLevel="5" x14ac:dyDescent="0.2">
      <c r="A3274" s="4" t="s">
        <v>3186</v>
      </c>
      <c r="B3274" s="5" t="s">
        <v>3268</v>
      </c>
      <c r="C3274" s="7"/>
      <c r="D3274" s="7" t="s">
        <v>3271</v>
      </c>
      <c r="E3274" s="4" t="s">
        <v>3186</v>
      </c>
      <c r="F3274" s="5" t="s">
        <v>3268</v>
      </c>
      <c r="G3274" s="2">
        <v>345.92658444022771</v>
      </c>
      <c r="H3274" s="2" t="s">
        <v>5089</v>
      </c>
    </row>
    <row r="3275" spans="1:8" s="6" customFormat="1" ht="10.95" customHeight="1" outlineLevel="5" x14ac:dyDescent="0.2">
      <c r="A3275" s="4" t="s">
        <v>3186</v>
      </c>
      <c r="B3275" s="5" t="s">
        <v>3268</v>
      </c>
      <c r="C3275" s="7"/>
      <c r="D3275" s="7" t="s">
        <v>3272</v>
      </c>
      <c r="E3275" s="4" t="s">
        <v>3186</v>
      </c>
      <c r="F3275" s="5" t="s">
        <v>3268</v>
      </c>
      <c r="G3275" s="2">
        <v>220.50459039415784</v>
      </c>
      <c r="H3275" s="2" t="s">
        <v>5090</v>
      </c>
    </row>
    <row r="3276" spans="1:8" ht="10.95" hidden="1" customHeight="1" outlineLevel="1" x14ac:dyDescent="0.2">
      <c r="A3276" s="4" t="s">
        <v>3273</v>
      </c>
      <c r="B3276" s="5" t="s">
        <v>3268</v>
      </c>
      <c r="C3276" s="4"/>
      <c r="D3276" s="4"/>
      <c r="E3276" s="4" t="s">
        <v>3273</v>
      </c>
      <c r="F3276" s="5" t="s">
        <v>3268</v>
      </c>
      <c r="G3276" s="2" t="e">
        <v>#N/A</v>
      </c>
      <c r="H3276" s="2" t="s">
        <v>5089</v>
      </c>
    </row>
    <row r="3277" spans="1:8" ht="10.95" hidden="1" customHeight="1" outlineLevel="2" x14ac:dyDescent="0.2">
      <c r="A3277" s="4" t="s">
        <v>3273</v>
      </c>
      <c r="B3277" s="5" t="s">
        <v>3268</v>
      </c>
      <c r="C3277" s="5" t="s">
        <v>3274</v>
      </c>
      <c r="D3277" s="5"/>
      <c r="E3277" s="4" t="s">
        <v>3273</v>
      </c>
      <c r="F3277" s="5" t="s">
        <v>3268</v>
      </c>
      <c r="G3277" s="2" t="e">
        <v>#N/A</v>
      </c>
      <c r="H3277" s="2" t="s">
        <v>5089</v>
      </c>
    </row>
    <row r="3278" spans="1:8" ht="10.95" hidden="1" customHeight="1" outlineLevel="3" x14ac:dyDescent="0.2">
      <c r="A3278" s="4" t="s">
        <v>3273</v>
      </c>
      <c r="B3278" s="5" t="s">
        <v>3275</v>
      </c>
      <c r="C3278" s="5" t="s">
        <v>3275</v>
      </c>
      <c r="D3278" s="5"/>
      <c r="E3278" s="4" t="s">
        <v>3273</v>
      </c>
      <c r="F3278" s="5" t="s">
        <v>3275</v>
      </c>
      <c r="G3278" s="2" t="e">
        <v>#N/A</v>
      </c>
      <c r="H3278" s="2" t="s">
        <v>5089</v>
      </c>
    </row>
    <row r="3279" spans="1:8" s="6" customFormat="1" ht="10.95" customHeight="1" outlineLevel="4" x14ac:dyDescent="0.2">
      <c r="A3279" s="4" t="s">
        <v>3273</v>
      </c>
      <c r="B3279" s="5" t="s">
        <v>3275</v>
      </c>
      <c r="C3279" s="7"/>
      <c r="D3279" s="7" t="s">
        <v>3276</v>
      </c>
      <c r="E3279" s="4" t="s">
        <v>3273</v>
      </c>
      <c r="F3279" s="5" t="s">
        <v>3275</v>
      </c>
      <c r="G3279" s="2">
        <v>604.90517911758468</v>
      </c>
      <c r="H3279" s="2" t="s">
        <v>5090</v>
      </c>
    </row>
    <row r="3280" spans="1:8" s="6" customFormat="1" ht="10.95" customHeight="1" outlineLevel="4" x14ac:dyDescent="0.2">
      <c r="A3280" s="4" t="s">
        <v>3273</v>
      </c>
      <c r="B3280" s="5" t="s">
        <v>3275</v>
      </c>
      <c r="C3280" s="7"/>
      <c r="D3280" s="7" t="s">
        <v>3277</v>
      </c>
      <c r="E3280" s="4" t="s">
        <v>3273</v>
      </c>
      <c r="F3280" s="5" t="s">
        <v>3275</v>
      </c>
      <c r="G3280" s="2">
        <v>865.3948113207548</v>
      </c>
      <c r="H3280" s="2" t="s">
        <v>5089</v>
      </c>
    </row>
    <row r="3281" spans="1:8" s="6" customFormat="1" ht="10.95" customHeight="1" outlineLevel="4" x14ac:dyDescent="0.2">
      <c r="A3281" s="4" t="s">
        <v>3273</v>
      </c>
      <c r="B3281" s="5" t="s">
        <v>3275</v>
      </c>
      <c r="C3281" s="7"/>
      <c r="D3281" s="7" t="s">
        <v>3278</v>
      </c>
      <c r="E3281" s="4" t="s">
        <v>3273</v>
      </c>
      <c r="F3281" s="5" t="s">
        <v>3275</v>
      </c>
      <c r="G3281" s="2">
        <v>1587.0326923076923</v>
      </c>
      <c r="H3281" s="2" t="s">
        <v>5089</v>
      </c>
    </row>
    <row r="3282" spans="1:8" s="6" customFormat="1" ht="10.95" customHeight="1" outlineLevel="4" x14ac:dyDescent="0.2">
      <c r="A3282" s="4" t="s">
        <v>3273</v>
      </c>
      <c r="B3282" s="5" t="s">
        <v>3275</v>
      </c>
      <c r="C3282" s="7"/>
      <c r="D3282" s="7" t="s">
        <v>3279</v>
      </c>
      <c r="E3282" s="4" t="s">
        <v>3273</v>
      </c>
      <c r="F3282" s="5" t="s">
        <v>3275</v>
      </c>
      <c r="G3282" s="2">
        <v>795.65680645161285</v>
      </c>
      <c r="H3282" s="2" t="s">
        <v>5089</v>
      </c>
    </row>
    <row r="3283" spans="1:8" s="6" customFormat="1" ht="10.95" customHeight="1" outlineLevel="4" x14ac:dyDescent="0.2">
      <c r="A3283" s="4" t="s">
        <v>3273</v>
      </c>
      <c r="B3283" s="5" t="s">
        <v>3275</v>
      </c>
      <c r="C3283" s="7"/>
      <c r="D3283" s="7" t="s">
        <v>3280</v>
      </c>
      <c r="E3283" s="4" t="s">
        <v>3273</v>
      </c>
      <c r="F3283" s="5" t="s">
        <v>3275</v>
      </c>
      <c r="G3283" s="2">
        <v>316.09118421052631</v>
      </c>
      <c r="H3283" s="2" t="s">
        <v>5089</v>
      </c>
    </row>
    <row r="3284" spans="1:8" s="6" customFormat="1" ht="10.95" customHeight="1" outlineLevel="4" x14ac:dyDescent="0.2">
      <c r="A3284" s="4" t="s">
        <v>3273</v>
      </c>
      <c r="B3284" s="5" t="s">
        <v>3275</v>
      </c>
      <c r="C3284" s="7"/>
      <c r="D3284" s="7" t="s">
        <v>3281</v>
      </c>
      <c r="E3284" s="4" t="s">
        <v>3273</v>
      </c>
      <c r="F3284" s="5" t="s">
        <v>3275</v>
      </c>
      <c r="G3284" s="2">
        <v>495.60079113924053</v>
      </c>
      <c r="H3284" s="2" t="s">
        <v>5089</v>
      </c>
    </row>
    <row r="3285" spans="1:8" s="6" customFormat="1" ht="10.95" customHeight="1" outlineLevel="4" x14ac:dyDescent="0.2">
      <c r="A3285" s="4" t="s">
        <v>3273</v>
      </c>
      <c r="B3285" s="5" t="s">
        <v>3275</v>
      </c>
      <c r="C3285" s="7"/>
      <c r="D3285" s="7" t="s">
        <v>3282</v>
      </c>
      <c r="E3285" s="4" t="s">
        <v>3273</v>
      </c>
      <c r="F3285" s="5" t="s">
        <v>3275</v>
      </c>
      <c r="G3285" s="2">
        <v>3600</v>
      </c>
      <c r="H3285" s="2" t="s">
        <v>5089</v>
      </c>
    </row>
    <row r="3286" spans="1:8" s="6" customFormat="1" ht="10.95" customHeight="1" outlineLevel="4" x14ac:dyDescent="0.2">
      <c r="A3286" s="4" t="s">
        <v>3273</v>
      </c>
      <c r="B3286" s="5" t="s">
        <v>3275</v>
      </c>
      <c r="C3286" s="7"/>
      <c r="D3286" s="7" t="s">
        <v>3283</v>
      </c>
      <c r="E3286" s="4" t="s">
        <v>3273</v>
      </c>
      <c r="F3286" s="5" t="s">
        <v>3275</v>
      </c>
      <c r="G3286" s="2">
        <v>686.726</v>
      </c>
      <c r="H3286" s="2" t="s">
        <v>5089</v>
      </c>
    </row>
    <row r="3287" spans="1:8" s="6" customFormat="1" ht="10.95" customHeight="1" outlineLevel="4" x14ac:dyDescent="0.2">
      <c r="A3287" s="4" t="s">
        <v>3273</v>
      </c>
      <c r="B3287" s="5" t="s">
        <v>3275</v>
      </c>
      <c r="C3287" s="7"/>
      <c r="D3287" s="7" t="s">
        <v>3284</v>
      </c>
      <c r="E3287" s="4" t="s">
        <v>3273</v>
      </c>
      <c r="F3287" s="5" t="s">
        <v>3275</v>
      </c>
      <c r="G3287" s="2">
        <v>322.010625</v>
      </c>
      <c r="H3287" s="2" t="s">
        <v>5089</v>
      </c>
    </row>
    <row r="3288" spans="1:8" ht="10.95" hidden="1" customHeight="1" outlineLevel="3" x14ac:dyDescent="0.2">
      <c r="A3288" s="4" t="s">
        <v>3273</v>
      </c>
      <c r="B3288" s="5" t="s">
        <v>3285</v>
      </c>
      <c r="C3288" s="5" t="s">
        <v>3285</v>
      </c>
      <c r="D3288" s="5"/>
      <c r="E3288" s="4" t="s">
        <v>3273</v>
      </c>
      <c r="F3288" s="5" t="s">
        <v>3285</v>
      </c>
      <c r="G3288" s="2" t="e">
        <v>#N/A</v>
      </c>
      <c r="H3288" s="2" t="s">
        <v>5089</v>
      </c>
    </row>
    <row r="3289" spans="1:8" s="6" customFormat="1" ht="10.95" customHeight="1" outlineLevel="4" x14ac:dyDescent="0.2">
      <c r="A3289" s="4" t="s">
        <v>3273</v>
      </c>
      <c r="B3289" s="5" t="s">
        <v>3285</v>
      </c>
      <c r="C3289" s="7"/>
      <c r="D3289" s="7" t="s">
        <v>3286</v>
      </c>
      <c r="E3289" s="4" t="s">
        <v>3273</v>
      </c>
      <c r="F3289" s="5" t="s">
        <v>3285</v>
      </c>
      <c r="G3289" s="2">
        <v>691.30946010248908</v>
      </c>
      <c r="H3289" s="2" t="s">
        <v>5091</v>
      </c>
    </row>
    <row r="3290" spans="1:8" s="6" customFormat="1" ht="10.95" customHeight="1" outlineLevel="4" x14ac:dyDescent="0.2">
      <c r="A3290" s="4" t="s">
        <v>3273</v>
      </c>
      <c r="B3290" s="5" t="s">
        <v>3285</v>
      </c>
      <c r="C3290" s="7"/>
      <c r="D3290" s="7" t="s">
        <v>3287</v>
      </c>
      <c r="E3290" s="4" t="s">
        <v>3273</v>
      </c>
      <c r="F3290" s="5" t="s">
        <v>3285</v>
      </c>
      <c r="G3290" s="2">
        <v>347.06058139534883</v>
      </c>
      <c r="H3290" s="2" t="s">
        <v>5089</v>
      </c>
    </row>
    <row r="3291" spans="1:8" s="6" customFormat="1" ht="10.95" customHeight="1" outlineLevel="4" x14ac:dyDescent="0.2">
      <c r="A3291" s="4" t="s">
        <v>3273</v>
      </c>
      <c r="B3291" s="5" t="s">
        <v>3285</v>
      </c>
      <c r="C3291" s="7"/>
      <c r="D3291" s="7" t="s">
        <v>3288</v>
      </c>
      <c r="E3291" s="4" t="s">
        <v>3273</v>
      </c>
      <c r="F3291" s="5" t="s">
        <v>3285</v>
      </c>
      <c r="G3291" s="2">
        <v>347.6939772727273</v>
      </c>
      <c r="H3291" s="2" t="s">
        <v>5089</v>
      </c>
    </row>
    <row r="3292" spans="1:8" ht="10.95" hidden="1" customHeight="1" outlineLevel="2" x14ac:dyDescent="0.2">
      <c r="A3292" s="4" t="s">
        <v>3273</v>
      </c>
      <c r="B3292" s="5" t="s">
        <v>3289</v>
      </c>
      <c r="C3292" s="5" t="s">
        <v>3289</v>
      </c>
      <c r="D3292" s="5"/>
      <c r="E3292" s="4" t="s">
        <v>3273</v>
      </c>
      <c r="F3292" s="5" t="s">
        <v>3289</v>
      </c>
      <c r="G3292" s="2" t="e">
        <v>#N/A</v>
      </c>
      <c r="H3292" s="2" t="s">
        <v>5089</v>
      </c>
    </row>
    <row r="3293" spans="1:8" ht="22.95" customHeight="1" outlineLevel="3" x14ac:dyDescent="0.2">
      <c r="A3293" s="4" t="s">
        <v>3273</v>
      </c>
      <c r="B3293" s="5" t="s">
        <v>3289</v>
      </c>
      <c r="C3293" s="7"/>
      <c r="D3293" s="7" t="s">
        <v>3290</v>
      </c>
      <c r="E3293" s="4" t="s">
        <v>3273</v>
      </c>
      <c r="F3293" s="5" t="s">
        <v>3289</v>
      </c>
      <c r="G3293" s="2">
        <v>26.932335293918804</v>
      </c>
      <c r="H3293" s="2" t="s">
        <v>5090</v>
      </c>
    </row>
    <row r="3294" spans="1:8" ht="22.95" customHeight="1" outlineLevel="3" x14ac:dyDescent="0.2">
      <c r="A3294" s="4" t="s">
        <v>3273</v>
      </c>
      <c r="B3294" s="5" t="s">
        <v>3289</v>
      </c>
      <c r="C3294" s="7"/>
      <c r="D3294" s="7" t="s">
        <v>3291</v>
      </c>
      <c r="E3294" s="4" t="s">
        <v>3273</v>
      </c>
      <c r="F3294" s="5" t="s">
        <v>3289</v>
      </c>
      <c r="G3294" s="2">
        <v>15.580154392948536</v>
      </c>
      <c r="H3294" s="2" t="s">
        <v>5090</v>
      </c>
    </row>
    <row r="3295" spans="1:8" ht="10.95" customHeight="1" outlineLevel="3" x14ac:dyDescent="0.2">
      <c r="A3295" s="4" t="s">
        <v>3273</v>
      </c>
      <c r="B3295" s="5" t="s">
        <v>3289</v>
      </c>
      <c r="C3295" s="7"/>
      <c r="D3295" s="7" t="s">
        <v>3292</v>
      </c>
      <c r="E3295" s="4" t="s">
        <v>3273</v>
      </c>
      <c r="F3295" s="5" t="s">
        <v>3289</v>
      </c>
      <c r="G3295" s="2">
        <v>248.81636551724137</v>
      </c>
      <c r="H3295" s="2" t="s">
        <v>5091</v>
      </c>
    </row>
    <row r="3296" spans="1:8" ht="10.95" customHeight="1" outlineLevel="3" x14ac:dyDescent="0.2">
      <c r="A3296" s="4" t="s">
        <v>3273</v>
      </c>
      <c r="B3296" s="5" t="s">
        <v>3289</v>
      </c>
      <c r="C3296" s="7"/>
      <c r="D3296" s="7" t="s">
        <v>3293</v>
      </c>
      <c r="E3296" s="4" t="s">
        <v>3273</v>
      </c>
      <c r="F3296" s="5" t="s">
        <v>3289</v>
      </c>
      <c r="G3296" s="2">
        <v>190.77203893996756</v>
      </c>
      <c r="H3296" s="2" t="s">
        <v>5091</v>
      </c>
    </row>
    <row r="3297" spans="1:8" ht="22.95" customHeight="1" outlineLevel="3" x14ac:dyDescent="0.2">
      <c r="A3297" s="4" t="s">
        <v>3273</v>
      </c>
      <c r="B3297" s="5" t="s">
        <v>3289</v>
      </c>
      <c r="C3297" s="7"/>
      <c r="D3297" s="7" t="s">
        <v>3294</v>
      </c>
      <c r="E3297" s="4" t="s">
        <v>3273</v>
      </c>
      <c r="F3297" s="5" t="s">
        <v>3289</v>
      </c>
      <c r="G3297" s="2">
        <v>139.36000000000001</v>
      </c>
      <c r="H3297" s="2" t="s">
        <v>5091</v>
      </c>
    </row>
    <row r="3298" spans="1:8" ht="10.95" customHeight="1" outlineLevel="3" x14ac:dyDescent="0.2">
      <c r="A3298" s="4" t="s">
        <v>3273</v>
      </c>
      <c r="B3298" s="5" t="s">
        <v>3289</v>
      </c>
      <c r="C3298" s="7"/>
      <c r="D3298" s="7" t="s">
        <v>3295</v>
      </c>
      <c r="E3298" s="4" t="s">
        <v>3273</v>
      </c>
      <c r="F3298" s="5" t="s">
        <v>3289</v>
      </c>
      <c r="G3298" s="2">
        <v>78.91927988121752</v>
      </c>
      <c r="H3298" s="2" t="s">
        <v>5089</v>
      </c>
    </row>
    <row r="3299" spans="1:8" ht="10.95" customHeight="1" outlineLevel="3" x14ac:dyDescent="0.2">
      <c r="A3299" s="4" t="s">
        <v>3273</v>
      </c>
      <c r="B3299" s="5" t="s">
        <v>3289</v>
      </c>
      <c r="C3299" s="7"/>
      <c r="D3299" s="7" t="s">
        <v>3296</v>
      </c>
      <c r="E3299" s="4" t="s">
        <v>3273</v>
      </c>
      <c r="F3299" s="5" t="s">
        <v>3289</v>
      </c>
      <c r="G3299" s="2">
        <v>36.842196086183044</v>
      </c>
      <c r="H3299" s="2" t="s">
        <v>5091</v>
      </c>
    </row>
    <row r="3300" spans="1:8" ht="10.95" customHeight="1" outlineLevel="3" x14ac:dyDescent="0.2">
      <c r="A3300" s="4" t="s">
        <v>3273</v>
      </c>
      <c r="B3300" s="5" t="s">
        <v>3289</v>
      </c>
      <c r="C3300" s="7"/>
      <c r="D3300" s="7" t="s">
        <v>3297</v>
      </c>
      <c r="E3300" s="4" t="s">
        <v>3273</v>
      </c>
      <c r="F3300" s="5" t="s">
        <v>3289</v>
      </c>
      <c r="G3300" s="2">
        <v>41.607806591031874</v>
      </c>
      <c r="H3300" s="2" t="s">
        <v>5091</v>
      </c>
    </row>
    <row r="3301" spans="1:8" ht="10.95" customHeight="1" outlineLevel="3" x14ac:dyDescent="0.2">
      <c r="A3301" s="4" t="s">
        <v>3273</v>
      </c>
      <c r="B3301" s="5" t="s">
        <v>3289</v>
      </c>
      <c r="C3301" s="7"/>
      <c r="D3301" s="7" t="s">
        <v>3298</v>
      </c>
      <c r="E3301" s="4" t="s">
        <v>3273</v>
      </c>
      <c r="F3301" s="5" t="s">
        <v>3289</v>
      </c>
      <c r="G3301" s="2">
        <v>186.3868181818182</v>
      </c>
      <c r="H3301" s="2" t="s">
        <v>5089</v>
      </c>
    </row>
    <row r="3302" spans="1:8" ht="10.95" customHeight="1" outlineLevel="3" x14ac:dyDescent="0.2">
      <c r="A3302" s="4" t="s">
        <v>3273</v>
      </c>
      <c r="B3302" s="5" t="s">
        <v>3289</v>
      </c>
      <c r="C3302" s="7"/>
      <c r="D3302" s="7" t="s">
        <v>3299</v>
      </c>
      <c r="E3302" s="4" t="s">
        <v>3273</v>
      </c>
      <c r="F3302" s="5" t="s">
        <v>3289</v>
      </c>
      <c r="G3302" s="2">
        <v>155.9873287671233</v>
      </c>
      <c r="H3302" s="2" t="s">
        <v>5089</v>
      </c>
    </row>
    <row r="3303" spans="1:8" ht="10.95" customHeight="1" outlineLevel="3" x14ac:dyDescent="0.2">
      <c r="A3303" s="4" t="s">
        <v>3273</v>
      </c>
      <c r="B3303" s="5" t="s">
        <v>3289</v>
      </c>
      <c r="C3303" s="7"/>
      <c r="D3303" s="7" t="s">
        <v>3300</v>
      </c>
      <c r="E3303" s="4" t="s">
        <v>3273</v>
      </c>
      <c r="F3303" s="5" t="s">
        <v>3289</v>
      </c>
      <c r="G3303" s="2">
        <v>191.75265560165974</v>
      </c>
      <c r="H3303" s="2" t="s">
        <v>5089</v>
      </c>
    </row>
    <row r="3304" spans="1:8" ht="10.95" customHeight="1" outlineLevel="3" x14ac:dyDescent="0.2">
      <c r="A3304" s="4" t="s">
        <v>3273</v>
      </c>
      <c r="B3304" s="5" t="s">
        <v>3289</v>
      </c>
      <c r="C3304" s="7"/>
      <c r="D3304" s="7" t="s">
        <v>3301</v>
      </c>
      <c r="E3304" s="4" t="s">
        <v>3273</v>
      </c>
      <c r="F3304" s="5" t="s">
        <v>3289</v>
      </c>
      <c r="G3304" s="2">
        <v>123.79170984455958</v>
      </c>
      <c r="H3304" s="2" t="s">
        <v>5089</v>
      </c>
    </row>
    <row r="3305" spans="1:8" ht="10.95" customHeight="1" outlineLevel="3" x14ac:dyDescent="0.2">
      <c r="A3305" s="4" t="s">
        <v>3273</v>
      </c>
      <c r="B3305" s="5" t="s">
        <v>3289</v>
      </c>
      <c r="C3305" s="7"/>
      <c r="D3305" s="7" t="s">
        <v>3302</v>
      </c>
      <c r="E3305" s="4" t="s">
        <v>3273</v>
      </c>
      <c r="F3305" s="5" t="s">
        <v>3289</v>
      </c>
      <c r="G3305" s="2">
        <v>217.29144736842105</v>
      </c>
      <c r="H3305" s="2" t="s">
        <v>5089</v>
      </c>
    </row>
    <row r="3306" spans="1:8" ht="10.95" customHeight="1" outlineLevel="3" x14ac:dyDescent="0.2">
      <c r="A3306" s="4" t="s">
        <v>3273</v>
      </c>
      <c r="B3306" s="5" t="s">
        <v>3289</v>
      </c>
      <c r="C3306" s="7"/>
      <c r="D3306" s="7" t="s">
        <v>3303</v>
      </c>
      <c r="E3306" s="4" t="s">
        <v>3273</v>
      </c>
      <c r="F3306" s="5" t="s">
        <v>3289</v>
      </c>
      <c r="G3306" s="2">
        <v>186.28876811594202</v>
      </c>
      <c r="H3306" s="2" t="s">
        <v>5089</v>
      </c>
    </row>
    <row r="3307" spans="1:8" ht="10.95" customHeight="1" outlineLevel="3" x14ac:dyDescent="0.2">
      <c r="A3307" s="4" t="s">
        <v>3273</v>
      </c>
      <c r="B3307" s="5" t="s">
        <v>3289</v>
      </c>
      <c r="C3307" s="7"/>
      <c r="D3307" s="7" t="s">
        <v>3304</v>
      </c>
      <c r="E3307" s="4" t="s">
        <v>3273</v>
      </c>
      <c r="F3307" s="5" t="s">
        <v>3289</v>
      </c>
      <c r="G3307" s="2">
        <v>182.4278918918919</v>
      </c>
      <c r="H3307" s="2" t="s">
        <v>5089</v>
      </c>
    </row>
    <row r="3308" spans="1:8" ht="10.95" customHeight="1" outlineLevel="3" x14ac:dyDescent="0.2">
      <c r="A3308" s="4" t="s">
        <v>3273</v>
      </c>
      <c r="B3308" s="5" t="s">
        <v>3289</v>
      </c>
      <c r="C3308" s="7"/>
      <c r="D3308" s="7" t="s">
        <v>3305</v>
      </c>
      <c r="E3308" s="4" t="s">
        <v>3273</v>
      </c>
      <c r="F3308" s="5" t="s">
        <v>3289</v>
      </c>
      <c r="G3308" s="2">
        <v>355.89109999999999</v>
      </c>
      <c r="H3308" s="2" t="s">
        <v>5089</v>
      </c>
    </row>
    <row r="3309" spans="1:8" ht="10.95" customHeight="1" outlineLevel="3" x14ac:dyDescent="0.2">
      <c r="A3309" s="4" t="s">
        <v>3273</v>
      </c>
      <c r="B3309" s="5" t="s">
        <v>3289</v>
      </c>
      <c r="C3309" s="7"/>
      <c r="D3309" s="7" t="s">
        <v>3306</v>
      </c>
      <c r="E3309" s="4" t="s">
        <v>3273</v>
      </c>
      <c r="F3309" s="5" t="s">
        <v>3289</v>
      </c>
      <c r="G3309" s="2">
        <v>156.98343283582088</v>
      </c>
      <c r="H3309" s="2" t="s">
        <v>5089</v>
      </c>
    </row>
    <row r="3310" spans="1:8" ht="10.95" customHeight="1" outlineLevel="3" x14ac:dyDescent="0.2">
      <c r="A3310" s="4" t="s">
        <v>3273</v>
      </c>
      <c r="B3310" s="5" t="s">
        <v>3289</v>
      </c>
      <c r="C3310" s="7"/>
      <c r="D3310" s="7" t="s">
        <v>3307</v>
      </c>
      <c r="E3310" s="4" t="s">
        <v>3273</v>
      </c>
      <c r="F3310" s="5" t="s">
        <v>3289</v>
      </c>
      <c r="G3310" s="2">
        <v>266.19458823529413</v>
      </c>
      <c r="H3310" s="2" t="s">
        <v>5089</v>
      </c>
    </row>
    <row r="3311" spans="1:8" ht="10.95" customHeight="1" outlineLevel="3" x14ac:dyDescent="0.2">
      <c r="A3311" s="4" t="s">
        <v>3273</v>
      </c>
      <c r="B3311" s="5" t="s">
        <v>3289</v>
      </c>
      <c r="C3311" s="7"/>
      <c r="D3311" s="7" t="s">
        <v>3308</v>
      </c>
      <c r="E3311" s="4" t="s">
        <v>3273</v>
      </c>
      <c r="F3311" s="5" t="s">
        <v>3289</v>
      </c>
      <c r="G3311" s="2">
        <v>16.2</v>
      </c>
      <c r="H3311" s="2" t="s">
        <v>5091</v>
      </c>
    </row>
    <row r="3312" spans="1:8" ht="10.95" customHeight="1" outlineLevel="3" x14ac:dyDescent="0.2">
      <c r="A3312" s="4" t="s">
        <v>3273</v>
      </c>
      <c r="B3312" s="5" t="s">
        <v>3289</v>
      </c>
      <c r="C3312" s="7"/>
      <c r="D3312" s="7" t="s">
        <v>3309</v>
      </c>
      <c r="E3312" s="4" t="s">
        <v>3273</v>
      </c>
      <c r="F3312" s="5" t="s">
        <v>3289</v>
      </c>
      <c r="G3312" s="2">
        <v>39.967986798679867</v>
      </c>
      <c r="H3312" s="2" t="s">
        <v>5089</v>
      </c>
    </row>
    <row r="3313" spans="1:8" ht="10.95" customHeight="1" outlineLevel="3" x14ac:dyDescent="0.2">
      <c r="A3313" s="4" t="s">
        <v>3273</v>
      </c>
      <c r="B3313" s="5" t="s">
        <v>3289</v>
      </c>
      <c r="C3313" s="7"/>
      <c r="D3313" s="7" t="s">
        <v>3310</v>
      </c>
      <c r="E3313" s="4" t="s">
        <v>3273</v>
      </c>
      <c r="F3313" s="5" t="s">
        <v>3289</v>
      </c>
      <c r="G3313" s="2">
        <v>60.649130434782613</v>
      </c>
      <c r="H3313" s="2" t="s">
        <v>5089</v>
      </c>
    </row>
    <row r="3314" spans="1:8" ht="10.95" customHeight="1" outlineLevel="3" x14ac:dyDescent="0.2">
      <c r="A3314" s="4" t="s">
        <v>3273</v>
      </c>
      <c r="B3314" s="5" t="s">
        <v>3289</v>
      </c>
      <c r="C3314" s="7"/>
      <c r="D3314" s="7" t="s">
        <v>3311</v>
      </c>
      <c r="E3314" s="4" t="s">
        <v>3273</v>
      </c>
      <c r="F3314" s="5" t="s">
        <v>3289</v>
      </c>
      <c r="G3314" s="2">
        <v>17.045945945945949</v>
      </c>
      <c r="H3314" s="2" t="s">
        <v>5089</v>
      </c>
    </row>
    <row r="3315" spans="1:8" ht="10.95" customHeight="1" outlineLevel="3" x14ac:dyDescent="0.2">
      <c r="A3315" s="4" t="s">
        <v>3273</v>
      </c>
      <c r="B3315" s="5" t="s">
        <v>3289</v>
      </c>
      <c r="C3315" s="7"/>
      <c r="D3315" s="7" t="s">
        <v>3312</v>
      </c>
      <c r="E3315" s="4" t="s">
        <v>3273</v>
      </c>
      <c r="F3315" s="5" t="s">
        <v>3289</v>
      </c>
      <c r="G3315" s="2">
        <v>89.17</v>
      </c>
      <c r="H3315" s="2" t="s">
        <v>5089</v>
      </c>
    </row>
    <row r="3316" spans="1:8" ht="10.95" customHeight="1" outlineLevel="3" x14ac:dyDescent="0.2">
      <c r="A3316" s="4" t="s">
        <v>3273</v>
      </c>
      <c r="B3316" s="5" t="s">
        <v>3289</v>
      </c>
      <c r="C3316" s="7"/>
      <c r="D3316" s="7" t="s">
        <v>3313</v>
      </c>
      <c r="E3316" s="4" t="s">
        <v>3273</v>
      </c>
      <c r="F3316" s="5" t="s">
        <v>3289</v>
      </c>
      <c r="G3316" s="2">
        <v>8</v>
      </c>
      <c r="H3316" s="2" t="s">
        <v>5089</v>
      </c>
    </row>
    <row r="3317" spans="1:8" ht="10.95" customHeight="1" outlineLevel="3" x14ac:dyDescent="0.2">
      <c r="A3317" s="4" t="s">
        <v>3273</v>
      </c>
      <c r="B3317" s="5" t="s">
        <v>3289</v>
      </c>
      <c r="C3317" s="7"/>
      <c r="D3317" s="7" t="s">
        <v>3314</v>
      </c>
      <c r="E3317" s="4" t="s">
        <v>3273</v>
      </c>
      <c r="F3317" s="5" t="s">
        <v>3289</v>
      </c>
      <c r="G3317" s="2">
        <v>132.80156774457635</v>
      </c>
      <c r="H3317" s="2" t="s">
        <v>5091</v>
      </c>
    </row>
    <row r="3318" spans="1:8" ht="10.95" customHeight="1" outlineLevel="3" x14ac:dyDescent="0.2">
      <c r="A3318" s="4" t="s">
        <v>3273</v>
      </c>
      <c r="B3318" s="5" t="s">
        <v>3289</v>
      </c>
      <c r="C3318" s="7"/>
      <c r="D3318" s="7" t="s">
        <v>3315</v>
      </c>
      <c r="E3318" s="4" t="s">
        <v>3273</v>
      </c>
      <c r="F3318" s="5" t="s">
        <v>3289</v>
      </c>
      <c r="G3318" s="2">
        <v>135.22204717400979</v>
      </c>
      <c r="H3318" s="2" t="s">
        <v>5091</v>
      </c>
    </row>
    <row r="3319" spans="1:8" ht="10.95" hidden="1" customHeight="1" outlineLevel="2" x14ac:dyDescent="0.2">
      <c r="A3319" s="4" t="s">
        <v>3273</v>
      </c>
      <c r="B3319" s="5" t="s">
        <v>3316</v>
      </c>
      <c r="C3319" s="5" t="s">
        <v>3316</v>
      </c>
      <c r="D3319" s="5"/>
      <c r="E3319" s="4" t="s">
        <v>3273</v>
      </c>
      <c r="F3319" s="5" t="s">
        <v>3316</v>
      </c>
      <c r="G3319" s="2" t="e">
        <v>#N/A</v>
      </c>
      <c r="H3319" s="2" t="s">
        <v>5089</v>
      </c>
    </row>
    <row r="3320" spans="1:8" ht="10.95" customHeight="1" outlineLevel="3" x14ac:dyDescent="0.2">
      <c r="A3320" s="4" t="s">
        <v>3273</v>
      </c>
      <c r="B3320" s="5" t="s">
        <v>3316</v>
      </c>
      <c r="C3320" s="7"/>
      <c r="D3320" s="7" t="s">
        <v>3317</v>
      </c>
      <c r="E3320" s="4" t="s">
        <v>3273</v>
      </c>
      <c r="F3320" s="5" t="s">
        <v>3316</v>
      </c>
      <c r="G3320" s="2">
        <v>257.24930909090909</v>
      </c>
      <c r="H3320" s="2" t="s">
        <v>5089</v>
      </c>
    </row>
    <row r="3321" spans="1:8" ht="10.95" customHeight="1" outlineLevel="3" x14ac:dyDescent="0.2">
      <c r="A3321" s="4" t="s">
        <v>3273</v>
      </c>
      <c r="B3321" s="5" t="s">
        <v>3316</v>
      </c>
      <c r="C3321" s="7"/>
      <c r="D3321" s="7" t="s">
        <v>3318</v>
      </c>
      <c r="E3321" s="4" t="s">
        <v>3273</v>
      </c>
      <c r="F3321" s="5" t="s">
        <v>3316</v>
      </c>
      <c r="G3321" s="2">
        <v>227.8820489296636</v>
      </c>
      <c r="H3321" s="2" t="s">
        <v>5089</v>
      </c>
    </row>
    <row r="3322" spans="1:8" ht="10.95" customHeight="1" outlineLevel="3" x14ac:dyDescent="0.2">
      <c r="A3322" s="4" t="s">
        <v>3273</v>
      </c>
      <c r="B3322" s="5" t="s">
        <v>3316</v>
      </c>
      <c r="C3322" s="7"/>
      <c r="D3322" s="7" t="s">
        <v>3319</v>
      </c>
      <c r="E3322" s="4" t="s">
        <v>3273</v>
      </c>
      <c r="F3322" s="5" t="s">
        <v>3316</v>
      </c>
      <c r="G3322" s="2">
        <v>229.18641114982577</v>
      </c>
      <c r="H3322" s="2" t="s">
        <v>5089</v>
      </c>
    </row>
    <row r="3323" spans="1:8" ht="10.95" customHeight="1" outlineLevel="3" x14ac:dyDescent="0.2">
      <c r="A3323" s="4" t="s">
        <v>3273</v>
      </c>
      <c r="B3323" s="5" t="s">
        <v>3316</v>
      </c>
      <c r="C3323" s="7"/>
      <c r="D3323" s="7" t="s">
        <v>3320</v>
      </c>
      <c r="E3323" s="4" t="s">
        <v>3273</v>
      </c>
      <c r="F3323" s="5" t="s">
        <v>3316</v>
      </c>
      <c r="G3323" s="2">
        <v>220.60582822085888</v>
      </c>
      <c r="H3323" s="2" t="s">
        <v>5089</v>
      </c>
    </row>
    <row r="3324" spans="1:8" ht="10.95" customHeight="1" outlineLevel="3" x14ac:dyDescent="0.2">
      <c r="A3324" s="4" t="s">
        <v>3273</v>
      </c>
      <c r="B3324" s="5" t="s">
        <v>3316</v>
      </c>
      <c r="C3324" s="7"/>
      <c r="D3324" s="7" t="s">
        <v>3321</v>
      </c>
      <c r="E3324" s="4" t="s">
        <v>3273</v>
      </c>
      <c r="F3324" s="5" t="s">
        <v>3316</v>
      </c>
      <c r="G3324" s="2">
        <v>350</v>
      </c>
      <c r="H3324" s="2" t="s">
        <v>5089</v>
      </c>
    </row>
    <row r="3325" spans="1:8" ht="10.95" customHeight="1" outlineLevel="3" x14ac:dyDescent="0.2">
      <c r="A3325" s="4" t="s">
        <v>3273</v>
      </c>
      <c r="B3325" s="5" t="s">
        <v>3316</v>
      </c>
      <c r="C3325" s="7"/>
      <c r="D3325" s="7" t="s">
        <v>3322</v>
      </c>
      <c r="E3325" s="4" t="s">
        <v>3273</v>
      </c>
      <c r="F3325" s="5" t="s">
        <v>3316</v>
      </c>
      <c r="G3325" s="2">
        <v>35.70722713864307</v>
      </c>
      <c r="H3325" s="2" t="s">
        <v>5089</v>
      </c>
    </row>
    <row r="3326" spans="1:8" ht="10.95" customHeight="1" outlineLevel="3" x14ac:dyDescent="0.2">
      <c r="A3326" s="4" t="s">
        <v>3273</v>
      </c>
      <c r="B3326" s="5" t="s">
        <v>3316</v>
      </c>
      <c r="C3326" s="7"/>
      <c r="D3326" s="7" t="s">
        <v>3323</v>
      </c>
      <c r="E3326" s="4" t="s">
        <v>3273</v>
      </c>
      <c r="F3326" s="5" t="s">
        <v>3316</v>
      </c>
      <c r="G3326" s="2">
        <v>190.10634146341462</v>
      </c>
      <c r="H3326" s="2" t="s">
        <v>5089</v>
      </c>
    </row>
    <row r="3327" spans="1:8" ht="10.95" customHeight="1" outlineLevel="3" x14ac:dyDescent="0.2">
      <c r="A3327" s="4" t="s">
        <v>3273</v>
      </c>
      <c r="B3327" s="5" t="s">
        <v>3316</v>
      </c>
      <c r="C3327" s="7"/>
      <c r="D3327" s="7" t="s">
        <v>3324</v>
      </c>
      <c r="E3327" s="4" t="s">
        <v>3273</v>
      </c>
      <c r="F3327" s="5" t="s">
        <v>3316</v>
      </c>
      <c r="G3327" s="2">
        <v>137.70170731707319</v>
      </c>
      <c r="H3327" s="2" t="s">
        <v>5089</v>
      </c>
    </row>
    <row r="3328" spans="1:8" ht="10.95" customHeight="1" outlineLevel="3" x14ac:dyDescent="0.2">
      <c r="A3328" s="4" t="s">
        <v>3273</v>
      </c>
      <c r="B3328" s="5" t="s">
        <v>3316</v>
      </c>
      <c r="C3328" s="7"/>
      <c r="D3328" s="7" t="s">
        <v>3325</v>
      </c>
      <c r="E3328" s="4" t="s">
        <v>3273</v>
      </c>
      <c r="F3328" s="5" t="s">
        <v>3316</v>
      </c>
      <c r="G3328" s="2">
        <v>271.77499999999998</v>
      </c>
      <c r="H3328" s="2" t="s">
        <v>5089</v>
      </c>
    </row>
    <row r="3329" spans="1:8" ht="10.95" hidden="1" customHeight="1" outlineLevel="2" x14ac:dyDescent="0.2">
      <c r="A3329" s="4" t="s">
        <v>3273</v>
      </c>
      <c r="B3329" s="5" t="s">
        <v>794</v>
      </c>
      <c r="C3329" s="5" t="s">
        <v>794</v>
      </c>
      <c r="D3329" s="5"/>
      <c r="E3329" s="4" t="s">
        <v>3273</v>
      </c>
      <c r="F3329" s="5" t="s">
        <v>5115</v>
      </c>
      <c r="G3329" s="2" t="e">
        <v>#N/A</v>
      </c>
      <c r="H3329" s="2" t="s">
        <v>5089</v>
      </c>
    </row>
    <row r="3330" spans="1:8" ht="10.95" customHeight="1" outlineLevel="3" x14ac:dyDescent="0.2">
      <c r="A3330" s="4" t="s">
        <v>3273</v>
      </c>
      <c r="B3330" s="5" t="s">
        <v>794</v>
      </c>
      <c r="C3330" s="7"/>
      <c r="D3330" s="7" t="s">
        <v>3326</v>
      </c>
      <c r="E3330" s="4" t="s">
        <v>3273</v>
      </c>
      <c r="F3330" s="5" t="s">
        <v>5115</v>
      </c>
      <c r="G3330" s="2">
        <v>100</v>
      </c>
      <c r="H3330" s="2" t="s">
        <v>5089</v>
      </c>
    </row>
    <row r="3331" spans="1:8" ht="10.95" hidden="1" customHeight="1" outlineLevel="1" x14ac:dyDescent="0.2">
      <c r="A3331" s="4" t="s">
        <v>3327</v>
      </c>
      <c r="B3331" s="5" t="s">
        <v>794</v>
      </c>
      <c r="C3331" s="4"/>
      <c r="D3331" s="4"/>
      <c r="E3331" s="4" t="s">
        <v>3327</v>
      </c>
      <c r="F3331" s="5" t="s">
        <v>794</v>
      </c>
      <c r="G3331" s="2" t="e">
        <v>#N/A</v>
      </c>
      <c r="H3331" s="2" t="s">
        <v>5089</v>
      </c>
    </row>
    <row r="3332" spans="1:8" ht="10.95" hidden="1" customHeight="1" outlineLevel="2" x14ac:dyDescent="0.2">
      <c r="A3332" s="4" t="s">
        <v>3327</v>
      </c>
      <c r="B3332" s="5" t="s">
        <v>3328</v>
      </c>
      <c r="C3332" s="5" t="s">
        <v>3328</v>
      </c>
      <c r="D3332" s="5"/>
      <c r="E3332" s="4" t="s">
        <v>3327</v>
      </c>
      <c r="F3332" s="5" t="s">
        <v>3328</v>
      </c>
      <c r="G3332" s="2" t="e">
        <v>#N/A</v>
      </c>
      <c r="H3332" s="2" t="s">
        <v>5089</v>
      </c>
    </row>
    <row r="3333" spans="1:8" ht="10.95" customHeight="1" outlineLevel="3" x14ac:dyDescent="0.2">
      <c r="A3333" s="4" t="s">
        <v>3327</v>
      </c>
      <c r="B3333" s="5" t="s">
        <v>3328</v>
      </c>
      <c r="C3333" s="7"/>
      <c r="D3333" s="7" t="s">
        <v>3329</v>
      </c>
      <c r="E3333" s="4" t="s">
        <v>3327</v>
      </c>
      <c r="F3333" s="5" t="s">
        <v>3328</v>
      </c>
      <c r="G3333" s="2">
        <v>1669.469037142921</v>
      </c>
      <c r="H3333" s="2" t="s">
        <v>5090</v>
      </c>
    </row>
    <row r="3334" spans="1:8" ht="10.95" customHeight="1" outlineLevel="3" x14ac:dyDescent="0.2">
      <c r="A3334" s="4" t="s">
        <v>3327</v>
      </c>
      <c r="B3334" s="5" t="s">
        <v>3328</v>
      </c>
      <c r="C3334" s="7"/>
      <c r="D3334" s="7" t="s">
        <v>3330</v>
      </c>
      <c r="E3334" s="4" t="s">
        <v>3327</v>
      </c>
      <c r="F3334" s="5" t="s">
        <v>3328</v>
      </c>
      <c r="G3334" s="2">
        <v>1056.1652571428572</v>
      </c>
      <c r="H3334" s="2" t="s">
        <v>5090</v>
      </c>
    </row>
    <row r="3335" spans="1:8" ht="10.95" customHeight="1" outlineLevel="3" x14ac:dyDescent="0.2">
      <c r="A3335" s="4" t="s">
        <v>3327</v>
      </c>
      <c r="B3335" s="5" t="s">
        <v>3328</v>
      </c>
      <c r="C3335" s="7"/>
      <c r="D3335" s="7" t="s">
        <v>3331</v>
      </c>
      <c r="E3335" s="4" t="s">
        <v>3327</v>
      </c>
      <c r="F3335" s="5" t="s">
        <v>3328</v>
      </c>
      <c r="G3335" s="2">
        <v>992.465781948168</v>
      </c>
      <c r="H3335" s="2" t="s">
        <v>5090</v>
      </c>
    </row>
    <row r="3336" spans="1:8" ht="10.95" customHeight="1" outlineLevel="3" x14ac:dyDescent="0.2">
      <c r="A3336" s="4" t="s">
        <v>3327</v>
      </c>
      <c r="B3336" s="5" t="s">
        <v>3328</v>
      </c>
      <c r="C3336" s="7"/>
      <c r="D3336" s="7" t="s">
        <v>3332</v>
      </c>
      <c r="E3336" s="4" t="s">
        <v>3327</v>
      </c>
      <c r="F3336" s="5" t="s">
        <v>3328</v>
      </c>
      <c r="G3336" s="2">
        <v>1962.2832577132485</v>
      </c>
      <c r="H3336" s="2" t="s">
        <v>5091</v>
      </c>
    </row>
    <row r="3337" spans="1:8" ht="10.95" customHeight="1" outlineLevel="3" x14ac:dyDescent="0.2">
      <c r="A3337" s="4" t="s">
        <v>3327</v>
      </c>
      <c r="B3337" s="5" t="s">
        <v>3328</v>
      </c>
      <c r="C3337" s="7"/>
      <c r="D3337" s="7" t="s">
        <v>3333</v>
      </c>
      <c r="E3337" s="4" t="s">
        <v>3327</v>
      </c>
      <c r="F3337" s="5" t="s">
        <v>3328</v>
      </c>
      <c r="G3337" s="2">
        <v>970.66664000000003</v>
      </c>
      <c r="H3337" s="2" t="s">
        <v>5091</v>
      </c>
    </row>
    <row r="3338" spans="1:8" ht="10.95" customHeight="1" outlineLevel="3" x14ac:dyDescent="0.2">
      <c r="A3338" s="4" t="s">
        <v>3327</v>
      </c>
      <c r="B3338" s="5" t="s">
        <v>3328</v>
      </c>
      <c r="C3338" s="7"/>
      <c r="D3338" s="7" t="s">
        <v>3334</v>
      </c>
      <c r="E3338" s="4" t="s">
        <v>3327</v>
      </c>
      <c r="F3338" s="5" t="s">
        <v>3328</v>
      </c>
      <c r="G3338" s="2">
        <v>24475</v>
      </c>
      <c r="H3338" s="2" t="s">
        <v>5089</v>
      </c>
    </row>
    <row r="3339" spans="1:8" ht="10.95" customHeight="1" outlineLevel="3" x14ac:dyDescent="0.2">
      <c r="A3339" s="4" t="s">
        <v>3327</v>
      </c>
      <c r="B3339" s="5" t="s">
        <v>3328</v>
      </c>
      <c r="C3339" s="7"/>
      <c r="D3339" s="7" t="s">
        <v>3335</v>
      </c>
      <c r="E3339" s="4" t="s">
        <v>3327</v>
      </c>
      <c r="F3339" s="5" t="s">
        <v>3328</v>
      </c>
      <c r="G3339" s="2">
        <v>1361.4025000000001</v>
      </c>
      <c r="H3339" s="2" t="s">
        <v>5089</v>
      </c>
    </row>
    <row r="3340" spans="1:8" ht="10.95" customHeight="1" outlineLevel="3" x14ac:dyDescent="0.2">
      <c r="A3340" s="4" t="s">
        <v>3327</v>
      </c>
      <c r="B3340" s="5" t="s">
        <v>3328</v>
      </c>
      <c r="C3340" s="7"/>
      <c r="D3340" s="7" t="s">
        <v>3336</v>
      </c>
      <c r="E3340" s="4" t="s">
        <v>3327</v>
      </c>
      <c r="F3340" s="5" t="s">
        <v>3328</v>
      </c>
      <c r="G3340" s="2">
        <v>1040</v>
      </c>
      <c r="H3340" s="2" t="s">
        <v>5089</v>
      </c>
    </row>
    <row r="3341" spans="1:8" ht="10.95" customHeight="1" outlineLevel="3" x14ac:dyDescent="0.2">
      <c r="A3341" s="4" t="s">
        <v>3327</v>
      </c>
      <c r="B3341" s="5" t="s">
        <v>3328</v>
      </c>
      <c r="C3341" s="7"/>
      <c r="D3341" s="7" t="s">
        <v>3337</v>
      </c>
      <c r="E3341" s="4" t="s">
        <v>3327</v>
      </c>
      <c r="F3341" s="5" t="s">
        <v>3328</v>
      </c>
      <c r="G3341" s="2">
        <v>1429.5111111111112</v>
      </c>
      <c r="H3341" s="2" t="s">
        <v>5089</v>
      </c>
    </row>
    <row r="3342" spans="1:8" ht="10.95" hidden="1" customHeight="1" outlineLevel="2" x14ac:dyDescent="0.2">
      <c r="A3342" s="4" t="s">
        <v>3327</v>
      </c>
      <c r="B3342" s="5" t="s">
        <v>3338</v>
      </c>
      <c r="C3342" s="5" t="s">
        <v>3338</v>
      </c>
      <c r="D3342" s="5"/>
      <c r="E3342" s="4" t="s">
        <v>3327</v>
      </c>
      <c r="F3342" s="5" t="s">
        <v>3338</v>
      </c>
      <c r="G3342" s="2" t="e">
        <v>#N/A</v>
      </c>
      <c r="H3342" s="2" t="s">
        <v>5089</v>
      </c>
    </row>
    <row r="3343" spans="1:8" ht="10.95" customHeight="1" outlineLevel="3" x14ac:dyDescent="0.2">
      <c r="A3343" s="4" t="s">
        <v>3327</v>
      </c>
      <c r="B3343" s="5" t="s">
        <v>3338</v>
      </c>
      <c r="C3343" s="7"/>
      <c r="D3343" s="7" t="s">
        <v>3339</v>
      </c>
      <c r="E3343" s="4" t="s">
        <v>3327</v>
      </c>
      <c r="F3343" s="5" t="s">
        <v>3338</v>
      </c>
      <c r="G3343" s="2">
        <v>1355.8196340919233</v>
      </c>
      <c r="H3343" s="2" t="s">
        <v>5090</v>
      </c>
    </row>
    <row r="3344" spans="1:8" ht="10.95" customHeight="1" outlineLevel="3" x14ac:dyDescent="0.2">
      <c r="A3344" s="4" t="s">
        <v>3327</v>
      </c>
      <c r="B3344" s="5" t="s">
        <v>3338</v>
      </c>
      <c r="C3344" s="7"/>
      <c r="D3344" s="7" t="s">
        <v>3340</v>
      </c>
      <c r="E3344" s="4" t="s">
        <v>3327</v>
      </c>
      <c r="F3344" s="5" t="s">
        <v>3338</v>
      </c>
      <c r="G3344" s="2">
        <v>852.33934318555009</v>
      </c>
      <c r="H3344" s="2" t="s">
        <v>5091</v>
      </c>
    </row>
    <row r="3345" spans="1:8" ht="10.95" customHeight="1" outlineLevel="3" x14ac:dyDescent="0.2">
      <c r="A3345" s="4" t="s">
        <v>3327</v>
      </c>
      <c r="B3345" s="5" t="s">
        <v>3338</v>
      </c>
      <c r="C3345" s="7"/>
      <c r="D3345" s="7" t="s">
        <v>3341</v>
      </c>
      <c r="E3345" s="4" t="s">
        <v>3327</v>
      </c>
      <c r="F3345" s="5" t="s">
        <v>3338</v>
      </c>
      <c r="G3345" s="2">
        <v>286.38802631578949</v>
      </c>
      <c r="H3345" s="2" t="s">
        <v>5089</v>
      </c>
    </row>
    <row r="3346" spans="1:8" ht="10.95" customHeight="1" outlineLevel="3" x14ac:dyDescent="0.2">
      <c r="A3346" s="4" t="s">
        <v>3327</v>
      </c>
      <c r="B3346" s="5" t="s">
        <v>3338</v>
      </c>
      <c r="C3346" s="7"/>
      <c r="D3346" s="7" t="s">
        <v>3342</v>
      </c>
      <c r="E3346" s="4" t="s">
        <v>3327</v>
      </c>
      <c r="F3346" s="5" t="s">
        <v>3338</v>
      </c>
      <c r="G3346" s="2">
        <v>1200</v>
      </c>
      <c r="H3346" s="2" t="s">
        <v>5089</v>
      </c>
    </row>
    <row r="3347" spans="1:8" ht="22.95" customHeight="1" outlineLevel="3" x14ac:dyDescent="0.2">
      <c r="A3347" s="4" t="s">
        <v>3327</v>
      </c>
      <c r="B3347" s="5" t="s">
        <v>3338</v>
      </c>
      <c r="C3347" s="7"/>
      <c r="D3347" s="7" t="s">
        <v>3343</v>
      </c>
      <c r="E3347" s="4" t="s">
        <v>3327</v>
      </c>
      <c r="F3347" s="5" t="s">
        <v>3338</v>
      </c>
      <c r="G3347" s="2">
        <v>792.68399999999997</v>
      </c>
      <c r="H3347" s="2" t="s">
        <v>5089</v>
      </c>
    </row>
    <row r="3348" spans="1:8" ht="10.95" customHeight="1" outlineLevel="3" x14ac:dyDescent="0.2">
      <c r="A3348" s="4" t="s">
        <v>3327</v>
      </c>
      <c r="B3348" s="5" t="s">
        <v>3338</v>
      </c>
      <c r="C3348" s="7"/>
      <c r="D3348" s="7" t="s">
        <v>3344</v>
      </c>
      <c r="E3348" s="4" t="s">
        <v>3327</v>
      </c>
      <c r="F3348" s="5" t="s">
        <v>3338</v>
      </c>
      <c r="G3348" s="2">
        <v>184.80454545454543</v>
      </c>
      <c r="H3348" s="2" t="s">
        <v>5089</v>
      </c>
    </row>
    <row r="3349" spans="1:8" ht="10.95" hidden="1" customHeight="1" outlineLevel="2" x14ac:dyDescent="0.2">
      <c r="A3349" s="4" t="s">
        <v>3327</v>
      </c>
      <c r="B3349" s="5" t="s">
        <v>3345</v>
      </c>
      <c r="C3349" s="5" t="s">
        <v>3345</v>
      </c>
      <c r="D3349" s="5"/>
      <c r="E3349" s="4" t="s">
        <v>3327</v>
      </c>
      <c r="F3349" s="5" t="s">
        <v>3345</v>
      </c>
      <c r="G3349" s="2" t="e">
        <v>#N/A</v>
      </c>
      <c r="H3349" s="2" t="s">
        <v>5089</v>
      </c>
    </row>
    <row r="3350" spans="1:8" ht="10.95" customHeight="1" outlineLevel="3" x14ac:dyDescent="0.2">
      <c r="A3350" s="4" t="s">
        <v>3327</v>
      </c>
      <c r="B3350" s="5" t="s">
        <v>3345</v>
      </c>
      <c r="C3350" s="7"/>
      <c r="D3350" s="7" t="s">
        <v>3346</v>
      </c>
      <c r="E3350" s="4" t="s">
        <v>3327</v>
      </c>
      <c r="F3350" s="5" t="s">
        <v>3345</v>
      </c>
      <c r="G3350" s="2">
        <v>1105.7961862527716</v>
      </c>
      <c r="H3350" s="2" t="s">
        <v>5091</v>
      </c>
    </row>
    <row r="3351" spans="1:8" ht="10.95" customHeight="1" outlineLevel="3" x14ac:dyDescent="0.2">
      <c r="A3351" s="4" t="s">
        <v>3327</v>
      </c>
      <c r="B3351" s="5" t="s">
        <v>3345</v>
      </c>
      <c r="C3351" s="7"/>
      <c r="D3351" s="7" t="s">
        <v>3347</v>
      </c>
      <c r="E3351" s="4" t="s">
        <v>3327</v>
      </c>
      <c r="F3351" s="5" t="s">
        <v>3345</v>
      </c>
      <c r="G3351" s="2">
        <v>1116.5555479452055</v>
      </c>
      <c r="H3351" s="2" t="s">
        <v>5091</v>
      </c>
    </row>
    <row r="3352" spans="1:8" ht="10.95" customHeight="1" outlineLevel="3" x14ac:dyDescent="0.2">
      <c r="A3352" s="4" t="s">
        <v>3327</v>
      </c>
      <c r="B3352" s="5" t="s">
        <v>3345</v>
      </c>
      <c r="C3352" s="7"/>
      <c r="D3352" s="7" t="s">
        <v>3348</v>
      </c>
      <c r="E3352" s="4" t="s">
        <v>3327</v>
      </c>
      <c r="F3352" s="5" t="s">
        <v>3345</v>
      </c>
      <c r="G3352" s="2">
        <v>1538.4877386934672</v>
      </c>
      <c r="H3352" s="2" t="s">
        <v>5091</v>
      </c>
    </row>
    <row r="3353" spans="1:8" ht="22.95" customHeight="1" outlineLevel="3" x14ac:dyDescent="0.2">
      <c r="A3353" s="4" t="s">
        <v>3327</v>
      </c>
      <c r="B3353" s="5" t="s">
        <v>3345</v>
      </c>
      <c r="C3353" s="7"/>
      <c r="D3353" s="7" t="s">
        <v>3349</v>
      </c>
      <c r="E3353" s="4" t="s">
        <v>3327</v>
      </c>
      <c r="F3353" s="5" t="s">
        <v>3345</v>
      </c>
      <c r="G3353" s="2">
        <v>2186.3928368794327</v>
      </c>
      <c r="H3353" s="2" t="s">
        <v>5089</v>
      </c>
    </row>
    <row r="3354" spans="1:8" ht="10.95" customHeight="1" outlineLevel="3" x14ac:dyDescent="0.2">
      <c r="A3354" s="4" t="s">
        <v>3327</v>
      </c>
      <c r="B3354" s="5" t="s">
        <v>3345</v>
      </c>
      <c r="C3354" s="7"/>
      <c r="D3354" s="7" t="s">
        <v>3350</v>
      </c>
      <c r="E3354" s="4" t="s">
        <v>3327</v>
      </c>
      <c r="F3354" s="5" t="s">
        <v>3345</v>
      </c>
      <c r="G3354" s="2">
        <v>1090.1365060240964</v>
      </c>
      <c r="H3354" s="2" t="s">
        <v>5089</v>
      </c>
    </row>
    <row r="3355" spans="1:8" ht="10.95" customHeight="1" outlineLevel="3" x14ac:dyDescent="0.2">
      <c r="A3355" s="4" t="s">
        <v>3327</v>
      </c>
      <c r="B3355" s="5" t="s">
        <v>3345</v>
      </c>
      <c r="C3355" s="7"/>
      <c r="D3355" s="7" t="s">
        <v>3351</v>
      </c>
      <c r="E3355" s="4" t="s">
        <v>3327</v>
      </c>
      <c r="F3355" s="5" t="s">
        <v>3345</v>
      </c>
      <c r="G3355" s="2">
        <v>1542.876</v>
      </c>
      <c r="H3355" s="2" t="s">
        <v>5089</v>
      </c>
    </row>
    <row r="3356" spans="1:8" ht="22.95" customHeight="1" outlineLevel="3" x14ac:dyDescent="0.2">
      <c r="A3356" s="4" t="s">
        <v>3327</v>
      </c>
      <c r="B3356" s="5" t="s">
        <v>3345</v>
      </c>
      <c r="C3356" s="7"/>
      <c r="D3356" s="7" t="s">
        <v>3352</v>
      </c>
      <c r="E3356" s="4" t="s">
        <v>3327</v>
      </c>
      <c r="F3356" s="5" t="s">
        <v>3345</v>
      </c>
      <c r="G3356" s="2">
        <v>711.90000000000009</v>
      </c>
      <c r="H3356" s="2" t="s">
        <v>5089</v>
      </c>
    </row>
    <row r="3357" spans="1:8" ht="10.95" customHeight="1" outlineLevel="3" x14ac:dyDescent="0.2">
      <c r="A3357" s="4" t="s">
        <v>3327</v>
      </c>
      <c r="B3357" s="5" t="s">
        <v>3345</v>
      </c>
      <c r="C3357" s="7"/>
      <c r="D3357" s="7" t="s">
        <v>3353</v>
      </c>
      <c r="E3357" s="4" t="s">
        <v>3327</v>
      </c>
      <c r="F3357" s="5" t="s">
        <v>3345</v>
      </c>
      <c r="G3357" s="2">
        <v>1335.68</v>
      </c>
      <c r="H3357" s="2" t="s">
        <v>5089</v>
      </c>
    </row>
    <row r="3358" spans="1:8" ht="10.95" customHeight="1" outlineLevel="3" x14ac:dyDescent="0.2">
      <c r="A3358" s="4" t="s">
        <v>3327</v>
      </c>
      <c r="B3358" s="5" t="s">
        <v>3345</v>
      </c>
      <c r="C3358" s="7"/>
      <c r="D3358" s="7" t="s">
        <v>3354</v>
      </c>
      <c r="E3358" s="4" t="s">
        <v>3327</v>
      </c>
      <c r="F3358" s="5" t="s">
        <v>3345</v>
      </c>
      <c r="G3358" s="2">
        <v>1335.68</v>
      </c>
      <c r="H3358" s="2" t="s">
        <v>5089</v>
      </c>
    </row>
    <row r="3359" spans="1:8" ht="10.95" customHeight="1" outlineLevel="3" x14ac:dyDescent="0.2">
      <c r="A3359" s="4" t="s">
        <v>3327</v>
      </c>
      <c r="B3359" s="5" t="s">
        <v>3345</v>
      </c>
      <c r="C3359" s="7"/>
      <c r="D3359" s="7" t="s">
        <v>3355</v>
      </c>
      <c r="E3359" s="4" t="s">
        <v>3327</v>
      </c>
      <c r="F3359" s="5" t="s">
        <v>3345</v>
      </c>
      <c r="G3359" s="2">
        <v>1335.68</v>
      </c>
      <c r="H3359" s="2" t="s">
        <v>5089</v>
      </c>
    </row>
    <row r="3360" spans="1:8" ht="10.95" customHeight="1" outlineLevel="3" x14ac:dyDescent="0.2">
      <c r="A3360" s="4" t="s">
        <v>3327</v>
      </c>
      <c r="B3360" s="5" t="s">
        <v>3345</v>
      </c>
      <c r="C3360" s="7"/>
      <c r="D3360" s="7" t="s">
        <v>3356</v>
      </c>
      <c r="E3360" s="4" t="s">
        <v>3327</v>
      </c>
      <c r="F3360" s="5" t="s">
        <v>3345</v>
      </c>
      <c r="G3360" s="2">
        <v>266.596</v>
      </c>
      <c r="H3360" s="2" t="s">
        <v>5089</v>
      </c>
    </row>
    <row r="3361" spans="1:8" ht="10.95" hidden="1" customHeight="1" outlineLevel="2" x14ac:dyDescent="0.2">
      <c r="A3361" s="4" t="s">
        <v>3327</v>
      </c>
      <c r="B3361" s="5" t="s">
        <v>3357</v>
      </c>
      <c r="C3361" s="5" t="s">
        <v>3357</v>
      </c>
      <c r="D3361" s="5"/>
      <c r="E3361" s="4" t="s">
        <v>3327</v>
      </c>
      <c r="F3361" s="5" t="s">
        <v>3357</v>
      </c>
      <c r="G3361" s="2" t="e">
        <v>#N/A</v>
      </c>
      <c r="H3361" s="2" t="s">
        <v>5089</v>
      </c>
    </row>
    <row r="3362" spans="1:8" ht="10.95" customHeight="1" outlineLevel="3" x14ac:dyDescent="0.2">
      <c r="A3362" s="4" t="s">
        <v>3327</v>
      </c>
      <c r="B3362" s="5" t="s">
        <v>3357</v>
      </c>
      <c r="C3362" s="7"/>
      <c r="D3362" s="7" t="s">
        <v>3358</v>
      </c>
      <c r="E3362" s="4" t="s">
        <v>3327</v>
      </c>
      <c r="F3362" s="5" t="s">
        <v>3357</v>
      </c>
      <c r="G3362" s="2">
        <v>1590.6313793103448</v>
      </c>
      <c r="H3362" s="2" t="s">
        <v>5091</v>
      </c>
    </row>
    <row r="3363" spans="1:8" ht="10.95" customHeight="1" outlineLevel="3" x14ac:dyDescent="0.2">
      <c r="A3363" s="4" t="s">
        <v>3327</v>
      </c>
      <c r="B3363" s="5" t="s">
        <v>3357</v>
      </c>
      <c r="C3363" s="7"/>
      <c r="D3363" s="7" t="s">
        <v>3359</v>
      </c>
      <c r="E3363" s="4" t="s">
        <v>3327</v>
      </c>
      <c r="F3363" s="5" t="s">
        <v>3357</v>
      </c>
      <c r="G3363" s="2">
        <v>1018.8</v>
      </c>
      <c r="H3363" s="2" t="s">
        <v>5089</v>
      </c>
    </row>
    <row r="3364" spans="1:8" ht="10.95" customHeight="1" outlineLevel="3" x14ac:dyDescent="0.2">
      <c r="A3364" s="4" t="s">
        <v>3327</v>
      </c>
      <c r="B3364" s="5" t="s">
        <v>3357</v>
      </c>
      <c r="C3364" s="7"/>
      <c r="D3364" s="7" t="s">
        <v>3360</v>
      </c>
      <c r="E3364" s="4" t="s">
        <v>3327</v>
      </c>
      <c r="F3364" s="5" t="s">
        <v>3357</v>
      </c>
      <c r="G3364" s="2">
        <v>1103.6000000000001</v>
      </c>
      <c r="H3364" s="2" t="s">
        <v>5089</v>
      </c>
    </row>
    <row r="3365" spans="1:8" ht="10.95" customHeight="1" outlineLevel="3" x14ac:dyDescent="0.2">
      <c r="A3365" s="4" t="s">
        <v>3327</v>
      </c>
      <c r="B3365" s="5" t="s">
        <v>3357</v>
      </c>
      <c r="C3365" s="7"/>
      <c r="D3365" s="7" t="s">
        <v>3361</v>
      </c>
      <c r="E3365" s="4" t="s">
        <v>3327</v>
      </c>
      <c r="F3365" s="5" t="s">
        <v>3357</v>
      </c>
      <c r="G3365" s="2">
        <v>923.23500000000001</v>
      </c>
      <c r="H3365" s="2" t="s">
        <v>5089</v>
      </c>
    </row>
    <row r="3366" spans="1:8" ht="10.95" customHeight="1" outlineLevel="3" x14ac:dyDescent="0.2">
      <c r="A3366" s="4" t="s">
        <v>3327</v>
      </c>
      <c r="B3366" s="5" t="s">
        <v>3357</v>
      </c>
      <c r="C3366" s="7"/>
      <c r="D3366" s="7" t="s">
        <v>3362</v>
      </c>
      <c r="E3366" s="4" t="s">
        <v>3327</v>
      </c>
      <c r="F3366" s="5" t="s">
        <v>3357</v>
      </c>
      <c r="G3366" s="2">
        <v>976.2</v>
      </c>
      <c r="H3366" s="2" t="s">
        <v>5089</v>
      </c>
    </row>
    <row r="3367" spans="1:8" ht="10.95" hidden="1" customHeight="1" outlineLevel="1" x14ac:dyDescent="0.2">
      <c r="A3367" s="4" t="s">
        <v>3363</v>
      </c>
      <c r="B3367" s="5" t="s">
        <v>3357</v>
      </c>
      <c r="C3367" s="4"/>
      <c r="D3367" s="4"/>
      <c r="E3367" s="4" t="s">
        <v>3363</v>
      </c>
      <c r="F3367" s="5" t="s">
        <v>3357</v>
      </c>
      <c r="G3367" s="2" t="e">
        <v>#N/A</v>
      </c>
      <c r="H3367" s="2" t="s">
        <v>5089</v>
      </c>
    </row>
    <row r="3368" spans="1:8" ht="10.95" hidden="1" customHeight="1" outlineLevel="2" x14ac:dyDescent="0.2">
      <c r="A3368" s="4" t="s">
        <v>3363</v>
      </c>
      <c r="B3368" s="5" t="s">
        <v>3364</v>
      </c>
      <c r="C3368" s="5" t="s">
        <v>3364</v>
      </c>
      <c r="D3368" s="5"/>
      <c r="E3368" s="4" t="s">
        <v>3363</v>
      </c>
      <c r="F3368" s="5" t="s">
        <v>3364</v>
      </c>
      <c r="G3368" s="2" t="e">
        <v>#N/A</v>
      </c>
      <c r="H3368" s="2" t="s">
        <v>5089</v>
      </c>
    </row>
    <row r="3369" spans="1:8" ht="10.95" customHeight="1" outlineLevel="3" x14ac:dyDescent="0.2">
      <c r="A3369" s="4" t="s">
        <v>3363</v>
      </c>
      <c r="B3369" s="5" t="s">
        <v>3364</v>
      </c>
      <c r="C3369" s="7"/>
      <c r="D3369" s="7" t="s">
        <v>3365</v>
      </c>
      <c r="E3369" s="4" t="s">
        <v>3363</v>
      </c>
      <c r="F3369" s="5" t="s">
        <v>3364</v>
      </c>
      <c r="G3369" s="2">
        <v>24587.486554054052</v>
      </c>
      <c r="H3369" s="2" t="s">
        <v>5089</v>
      </c>
    </row>
    <row r="3370" spans="1:8" ht="10.95" customHeight="1" outlineLevel="3" x14ac:dyDescent="0.2">
      <c r="A3370" s="4" t="s">
        <v>3363</v>
      </c>
      <c r="B3370" s="5" t="s">
        <v>3364</v>
      </c>
      <c r="C3370" s="7"/>
      <c r="D3370" s="7" t="s">
        <v>3366</v>
      </c>
      <c r="E3370" s="4" t="s">
        <v>3363</v>
      </c>
      <c r="F3370" s="5" t="s">
        <v>3364</v>
      </c>
      <c r="G3370" s="2">
        <v>14557.6975</v>
      </c>
      <c r="H3370" s="2" t="s">
        <v>5089</v>
      </c>
    </row>
    <row r="3371" spans="1:8" ht="10.95" customHeight="1" outlineLevel="3" x14ac:dyDescent="0.2">
      <c r="A3371" s="4" t="s">
        <v>3363</v>
      </c>
      <c r="B3371" s="5" t="s">
        <v>3364</v>
      </c>
      <c r="C3371" s="7"/>
      <c r="D3371" s="7" t="s">
        <v>3367</v>
      </c>
      <c r="E3371" s="4" t="s">
        <v>3363</v>
      </c>
      <c r="F3371" s="5" t="s">
        <v>3364</v>
      </c>
      <c r="G3371" s="2">
        <v>14764.156956521738</v>
      </c>
      <c r="H3371" s="2" t="s">
        <v>5089</v>
      </c>
    </row>
    <row r="3372" spans="1:8" ht="10.95" customHeight="1" outlineLevel="3" x14ac:dyDescent="0.2">
      <c r="A3372" s="4" t="s">
        <v>3363</v>
      </c>
      <c r="B3372" s="5" t="s">
        <v>3364</v>
      </c>
      <c r="C3372" s="7"/>
      <c r="D3372" s="7" t="s">
        <v>3368</v>
      </c>
      <c r="E3372" s="4" t="s">
        <v>3363</v>
      </c>
      <c r="F3372" s="5" t="s">
        <v>3364</v>
      </c>
      <c r="G3372" s="2">
        <v>14250.454545454546</v>
      </c>
      <c r="H3372" s="2" t="s">
        <v>5089</v>
      </c>
    </row>
    <row r="3373" spans="1:8" ht="10.95" customHeight="1" outlineLevel="3" x14ac:dyDescent="0.2">
      <c r="A3373" s="4" t="s">
        <v>3363</v>
      </c>
      <c r="B3373" s="5" t="s">
        <v>3364</v>
      </c>
      <c r="C3373" s="7"/>
      <c r="D3373" s="7" t="s">
        <v>3369</v>
      </c>
      <c r="E3373" s="4" t="s">
        <v>3363</v>
      </c>
      <c r="F3373" s="5" t="s">
        <v>3364</v>
      </c>
      <c r="G3373" s="2">
        <v>46669.538260869558</v>
      </c>
      <c r="H3373" s="2" t="s">
        <v>5089</v>
      </c>
    </row>
    <row r="3374" spans="1:8" ht="10.95" customHeight="1" outlineLevel="3" x14ac:dyDescent="0.2">
      <c r="A3374" s="4" t="s">
        <v>3363</v>
      </c>
      <c r="B3374" s="5" t="s">
        <v>3364</v>
      </c>
      <c r="C3374" s="7"/>
      <c r="D3374" s="7" t="s">
        <v>3370</v>
      </c>
      <c r="E3374" s="4" t="s">
        <v>3363</v>
      </c>
      <c r="F3374" s="5" t="s">
        <v>3364</v>
      </c>
      <c r="G3374" s="2">
        <v>25867.133333333335</v>
      </c>
      <c r="H3374" s="2" t="s">
        <v>5089</v>
      </c>
    </row>
    <row r="3375" spans="1:8" ht="10.95" customHeight="1" outlineLevel="3" x14ac:dyDescent="0.2">
      <c r="A3375" s="4" t="s">
        <v>3363</v>
      </c>
      <c r="B3375" s="5" t="s">
        <v>3364</v>
      </c>
      <c r="C3375" s="7"/>
      <c r="D3375" s="7" t="s">
        <v>3371</v>
      </c>
      <c r="E3375" s="4" t="s">
        <v>3363</v>
      </c>
      <c r="F3375" s="5" t="s">
        <v>3364</v>
      </c>
      <c r="G3375" s="2">
        <v>11419</v>
      </c>
      <c r="H3375" s="2" t="s">
        <v>5089</v>
      </c>
    </row>
    <row r="3376" spans="1:8" ht="10.95" customHeight="1" outlineLevel="3" x14ac:dyDescent="0.2">
      <c r="A3376" s="4" t="s">
        <v>3363</v>
      </c>
      <c r="B3376" s="5" t="s">
        <v>3364</v>
      </c>
      <c r="C3376" s="7"/>
      <c r="D3376" s="7" t="s">
        <v>3372</v>
      </c>
      <c r="E3376" s="4" t="s">
        <v>3363</v>
      </c>
      <c r="F3376" s="5" t="s">
        <v>3364</v>
      </c>
      <c r="G3376" s="2">
        <v>1788.7180952380954</v>
      </c>
      <c r="H3376" s="2" t="s">
        <v>5089</v>
      </c>
    </row>
    <row r="3377" spans="1:8" ht="10.95" customHeight="1" outlineLevel="3" x14ac:dyDescent="0.2">
      <c r="A3377" s="4" t="s">
        <v>3363</v>
      </c>
      <c r="B3377" s="5" t="s">
        <v>3364</v>
      </c>
      <c r="C3377" s="7"/>
      <c r="D3377" s="7" t="s">
        <v>3373</v>
      </c>
      <c r="E3377" s="4" t="s">
        <v>3363</v>
      </c>
      <c r="F3377" s="5" t="s">
        <v>3364</v>
      </c>
      <c r="G3377" s="2">
        <v>14528.11</v>
      </c>
      <c r="H3377" s="2" t="s">
        <v>5089</v>
      </c>
    </row>
    <row r="3378" spans="1:8" ht="10.95" customHeight="1" outlineLevel="3" x14ac:dyDescent="0.2">
      <c r="A3378" s="4" t="s">
        <v>3363</v>
      </c>
      <c r="B3378" s="5" t="s">
        <v>3364</v>
      </c>
      <c r="C3378" s="7"/>
      <c r="D3378" s="7" t="s">
        <v>3374</v>
      </c>
      <c r="E3378" s="4" t="s">
        <v>3363</v>
      </c>
      <c r="F3378" s="5" t="s">
        <v>3364</v>
      </c>
      <c r="G3378" s="2">
        <v>4463.7300000000005</v>
      </c>
      <c r="H3378" s="2" t="s">
        <v>5089</v>
      </c>
    </row>
    <row r="3379" spans="1:8" ht="10.95" customHeight="1" outlineLevel="3" x14ac:dyDescent="0.2">
      <c r="A3379" s="4" t="s">
        <v>3363</v>
      </c>
      <c r="B3379" s="5" t="s">
        <v>3364</v>
      </c>
      <c r="C3379" s="7"/>
      <c r="D3379" s="7" t="s">
        <v>3375</v>
      </c>
      <c r="E3379" s="4" t="s">
        <v>3363</v>
      </c>
      <c r="F3379" s="5" t="s">
        <v>3364</v>
      </c>
      <c r="G3379" s="2">
        <v>4020.6233333333334</v>
      </c>
      <c r="H3379" s="2" t="s">
        <v>5089</v>
      </c>
    </row>
    <row r="3380" spans="1:8" ht="10.95" customHeight="1" outlineLevel="3" x14ac:dyDescent="0.2">
      <c r="A3380" s="4" t="s">
        <v>3363</v>
      </c>
      <c r="B3380" s="5" t="s">
        <v>3364</v>
      </c>
      <c r="C3380" s="7"/>
      <c r="D3380" s="7" t="s">
        <v>3376</v>
      </c>
      <c r="E3380" s="4" t="s">
        <v>3363</v>
      </c>
      <c r="F3380" s="5" t="s">
        <v>3364</v>
      </c>
      <c r="G3380" s="2">
        <v>2511</v>
      </c>
      <c r="H3380" s="2" t="s">
        <v>5089</v>
      </c>
    </row>
    <row r="3381" spans="1:8" ht="10.95" customHeight="1" outlineLevel="3" x14ac:dyDescent="0.2">
      <c r="A3381" s="4" t="s">
        <v>3363</v>
      </c>
      <c r="B3381" s="5" t="s">
        <v>3364</v>
      </c>
      <c r="C3381" s="7"/>
      <c r="D3381" s="7" t="s">
        <v>3377</v>
      </c>
      <c r="E3381" s="4" t="s">
        <v>3363</v>
      </c>
      <c r="F3381" s="5" t="s">
        <v>3364</v>
      </c>
      <c r="G3381" s="2">
        <v>18000</v>
      </c>
      <c r="H3381" s="2" t="s">
        <v>5089</v>
      </c>
    </row>
    <row r="3382" spans="1:8" ht="22.95" customHeight="1" outlineLevel="3" x14ac:dyDescent="0.2">
      <c r="A3382" s="4" t="s">
        <v>3363</v>
      </c>
      <c r="B3382" s="5" t="s">
        <v>3364</v>
      </c>
      <c r="C3382" s="7"/>
      <c r="D3382" s="7" t="s">
        <v>3378</v>
      </c>
      <c r="E3382" s="4" t="s">
        <v>3363</v>
      </c>
      <c r="F3382" s="5" t="s">
        <v>3364</v>
      </c>
      <c r="G3382" s="2">
        <v>192.61761904761903</v>
      </c>
      <c r="H3382" s="2" t="s">
        <v>5089</v>
      </c>
    </row>
    <row r="3383" spans="1:8" ht="22.95" customHeight="1" outlineLevel="3" x14ac:dyDescent="0.2">
      <c r="A3383" s="4" t="s">
        <v>3363</v>
      </c>
      <c r="B3383" s="5" t="s">
        <v>3364</v>
      </c>
      <c r="C3383" s="7"/>
      <c r="D3383" s="7" t="s">
        <v>3379</v>
      </c>
      <c r="E3383" s="4" t="s">
        <v>3363</v>
      </c>
      <c r="F3383" s="5" t="s">
        <v>3364</v>
      </c>
      <c r="G3383" s="2">
        <v>146.71411764705883</v>
      </c>
      <c r="H3383" s="2" t="s">
        <v>5089</v>
      </c>
    </row>
    <row r="3384" spans="1:8" ht="10.95" hidden="1" customHeight="1" outlineLevel="2" x14ac:dyDescent="0.2">
      <c r="A3384" s="4" t="s">
        <v>3363</v>
      </c>
      <c r="B3384" s="5" t="s">
        <v>3380</v>
      </c>
      <c r="C3384" s="5" t="s">
        <v>3380</v>
      </c>
      <c r="D3384" s="5"/>
      <c r="E3384" s="4" t="s">
        <v>3363</v>
      </c>
      <c r="F3384" s="5" t="s">
        <v>3380</v>
      </c>
      <c r="G3384" s="2" t="e">
        <v>#N/A</v>
      </c>
      <c r="H3384" s="2" t="s">
        <v>5089</v>
      </c>
    </row>
    <row r="3385" spans="1:8" ht="10.95" customHeight="1" outlineLevel="3" x14ac:dyDescent="0.2">
      <c r="A3385" s="4" t="s">
        <v>3363</v>
      </c>
      <c r="B3385" s="5" t="s">
        <v>3380</v>
      </c>
      <c r="C3385" s="7"/>
      <c r="D3385" s="7" t="s">
        <v>3381</v>
      </c>
      <c r="E3385" s="4" t="s">
        <v>3363</v>
      </c>
      <c r="F3385" s="5" t="s">
        <v>3380</v>
      </c>
      <c r="G3385" s="2">
        <v>2275.7447712418302</v>
      </c>
      <c r="H3385" s="2" t="s">
        <v>5089</v>
      </c>
    </row>
    <row r="3386" spans="1:8" ht="10.95" customHeight="1" outlineLevel="3" x14ac:dyDescent="0.2">
      <c r="A3386" s="4" t="s">
        <v>3363</v>
      </c>
      <c r="B3386" s="5" t="s">
        <v>3380</v>
      </c>
      <c r="C3386" s="7"/>
      <c r="D3386" s="7" t="s">
        <v>3382</v>
      </c>
      <c r="E3386" s="4" t="s">
        <v>3363</v>
      </c>
      <c r="F3386" s="5" t="s">
        <v>3380</v>
      </c>
      <c r="G3386" s="2">
        <v>25360.606428571427</v>
      </c>
      <c r="H3386" s="2" t="s">
        <v>5089</v>
      </c>
    </row>
    <row r="3387" spans="1:8" ht="22.95" customHeight="1" outlineLevel="3" x14ac:dyDescent="0.2">
      <c r="A3387" s="4" t="s">
        <v>3363</v>
      </c>
      <c r="B3387" s="5" t="s">
        <v>3380</v>
      </c>
      <c r="C3387" s="7"/>
      <c r="D3387" s="7" t="s">
        <v>3383</v>
      </c>
      <c r="E3387" s="4" t="s">
        <v>3363</v>
      </c>
      <c r="F3387" s="5" t="s">
        <v>3380</v>
      </c>
      <c r="G3387" s="2">
        <v>24779.829999999998</v>
      </c>
      <c r="H3387" s="2" t="s">
        <v>5089</v>
      </c>
    </row>
    <row r="3388" spans="1:8" ht="22.95" customHeight="1" outlineLevel="3" x14ac:dyDescent="0.2">
      <c r="A3388" s="4" t="s">
        <v>3363</v>
      </c>
      <c r="B3388" s="5" t="s">
        <v>3380</v>
      </c>
      <c r="C3388" s="7"/>
      <c r="D3388" s="7" t="s">
        <v>3384</v>
      </c>
      <c r="E3388" s="4" t="s">
        <v>3363</v>
      </c>
      <c r="F3388" s="5" t="s">
        <v>3380</v>
      </c>
      <c r="G3388" s="2">
        <v>34212.286666666667</v>
      </c>
      <c r="H3388" s="2" t="s">
        <v>5089</v>
      </c>
    </row>
    <row r="3389" spans="1:8" ht="10.95" customHeight="1" outlineLevel="3" x14ac:dyDescent="0.2">
      <c r="A3389" s="4" t="s">
        <v>3363</v>
      </c>
      <c r="B3389" s="5" t="s">
        <v>3380</v>
      </c>
      <c r="C3389" s="7"/>
      <c r="D3389" s="7" t="s">
        <v>3385</v>
      </c>
      <c r="E3389" s="4" t="s">
        <v>3363</v>
      </c>
      <c r="F3389" s="5" t="s">
        <v>3380</v>
      </c>
      <c r="G3389" s="2">
        <v>10433.61</v>
      </c>
      <c r="H3389" s="2" t="s">
        <v>5089</v>
      </c>
    </row>
    <row r="3390" spans="1:8" ht="10.95" customHeight="1" outlineLevel="3" x14ac:dyDescent="0.2">
      <c r="A3390" s="4" t="s">
        <v>3363</v>
      </c>
      <c r="B3390" s="5" t="s">
        <v>3380</v>
      </c>
      <c r="C3390" s="7"/>
      <c r="D3390" s="7" t="s">
        <v>3386</v>
      </c>
      <c r="E3390" s="4" t="s">
        <v>3363</v>
      </c>
      <c r="F3390" s="5" t="s">
        <v>3380</v>
      </c>
      <c r="G3390" s="2">
        <v>18459.947499999998</v>
      </c>
      <c r="H3390" s="2" t="s">
        <v>5089</v>
      </c>
    </row>
    <row r="3391" spans="1:8" ht="22.95" customHeight="1" outlineLevel="3" x14ac:dyDescent="0.2">
      <c r="A3391" s="4" t="s">
        <v>3363</v>
      </c>
      <c r="B3391" s="5" t="s">
        <v>3380</v>
      </c>
      <c r="C3391" s="7"/>
      <c r="D3391" s="7" t="s">
        <v>3387</v>
      </c>
      <c r="E3391" s="4" t="s">
        <v>3363</v>
      </c>
      <c r="F3391" s="5" t="s">
        <v>3380</v>
      </c>
      <c r="G3391" s="2">
        <v>16388.393333333333</v>
      </c>
      <c r="H3391" s="2" t="s">
        <v>5089</v>
      </c>
    </row>
    <row r="3392" spans="1:8" ht="10.95" customHeight="1" outlineLevel="3" x14ac:dyDescent="0.2">
      <c r="A3392" s="4" t="s">
        <v>3363</v>
      </c>
      <c r="B3392" s="5" t="s">
        <v>3380</v>
      </c>
      <c r="C3392" s="7"/>
      <c r="D3392" s="7" t="s">
        <v>3388</v>
      </c>
      <c r="E3392" s="4" t="s">
        <v>3363</v>
      </c>
      <c r="F3392" s="5" t="s">
        <v>3380</v>
      </c>
      <c r="G3392" s="2">
        <v>10516.618333333334</v>
      </c>
      <c r="H3392" s="2" t="s">
        <v>5089</v>
      </c>
    </row>
    <row r="3393" spans="1:8" ht="10.95" customHeight="1" outlineLevel="3" x14ac:dyDescent="0.2">
      <c r="A3393" s="4" t="s">
        <v>3363</v>
      </c>
      <c r="B3393" s="5" t="s">
        <v>3380</v>
      </c>
      <c r="C3393" s="7"/>
      <c r="D3393" s="7" t="s">
        <v>3389</v>
      </c>
      <c r="E3393" s="4" t="s">
        <v>3363</v>
      </c>
      <c r="F3393" s="5" t="s">
        <v>3380</v>
      </c>
      <c r="G3393" s="2">
        <v>19531.393333333333</v>
      </c>
      <c r="H3393" s="2" t="s">
        <v>5089</v>
      </c>
    </row>
    <row r="3394" spans="1:8" ht="22.95" customHeight="1" outlineLevel="3" x14ac:dyDescent="0.2">
      <c r="A3394" s="4" t="s">
        <v>3363</v>
      </c>
      <c r="B3394" s="5" t="s">
        <v>3380</v>
      </c>
      <c r="C3394" s="7"/>
      <c r="D3394" s="7" t="s">
        <v>3390</v>
      </c>
      <c r="E3394" s="4" t="s">
        <v>3363</v>
      </c>
      <c r="F3394" s="5" t="s">
        <v>3380</v>
      </c>
      <c r="G3394" s="2">
        <v>25382.62</v>
      </c>
      <c r="H3394" s="2" t="s">
        <v>5089</v>
      </c>
    </row>
    <row r="3395" spans="1:8" ht="10.95" customHeight="1" outlineLevel="3" x14ac:dyDescent="0.2">
      <c r="A3395" s="4" t="s">
        <v>3363</v>
      </c>
      <c r="B3395" s="5" t="s">
        <v>3380</v>
      </c>
      <c r="C3395" s="7"/>
      <c r="D3395" s="7" t="s">
        <v>3391</v>
      </c>
      <c r="E3395" s="4" t="s">
        <v>3363</v>
      </c>
      <c r="F3395" s="5" t="s">
        <v>3380</v>
      </c>
      <c r="G3395" s="2">
        <v>36960.080000000002</v>
      </c>
      <c r="H3395" s="2" t="s">
        <v>5089</v>
      </c>
    </row>
    <row r="3396" spans="1:8" ht="22.95" customHeight="1" outlineLevel="3" x14ac:dyDescent="0.2">
      <c r="A3396" s="4" t="s">
        <v>3363</v>
      </c>
      <c r="B3396" s="5" t="s">
        <v>3380</v>
      </c>
      <c r="C3396" s="7"/>
      <c r="D3396" s="7" t="s">
        <v>3392</v>
      </c>
      <c r="E3396" s="4" t="s">
        <v>3363</v>
      </c>
      <c r="F3396" s="5" t="s">
        <v>3380</v>
      </c>
      <c r="G3396" s="2">
        <v>21482.97</v>
      </c>
      <c r="H3396" s="2" t="s">
        <v>5089</v>
      </c>
    </row>
    <row r="3397" spans="1:8" ht="10.95" customHeight="1" outlineLevel="3" x14ac:dyDescent="0.2">
      <c r="A3397" s="4" t="s">
        <v>3363</v>
      </c>
      <c r="B3397" s="5" t="s">
        <v>3380</v>
      </c>
      <c r="C3397" s="7"/>
      <c r="D3397" s="7" t="s">
        <v>3393</v>
      </c>
      <c r="E3397" s="4" t="s">
        <v>3363</v>
      </c>
      <c r="F3397" s="5" t="s">
        <v>3380</v>
      </c>
      <c r="G3397" s="2">
        <v>44996</v>
      </c>
      <c r="H3397" s="2" t="s">
        <v>5089</v>
      </c>
    </row>
    <row r="3398" spans="1:8" ht="10.95" customHeight="1" outlineLevel="3" x14ac:dyDescent="0.2">
      <c r="A3398" s="4" t="s">
        <v>3363</v>
      </c>
      <c r="B3398" s="5" t="s">
        <v>3380</v>
      </c>
      <c r="C3398" s="7"/>
      <c r="D3398" s="7" t="s">
        <v>3394</v>
      </c>
      <c r="E3398" s="4" t="s">
        <v>3363</v>
      </c>
      <c r="F3398" s="5" t="s">
        <v>3380</v>
      </c>
      <c r="G3398" s="2">
        <v>7243.8924999999999</v>
      </c>
      <c r="H3398" s="2" t="s">
        <v>5089</v>
      </c>
    </row>
    <row r="3399" spans="1:8" ht="10.95" customHeight="1" outlineLevel="3" x14ac:dyDescent="0.2">
      <c r="A3399" s="4" t="s">
        <v>3363</v>
      </c>
      <c r="B3399" s="5" t="s">
        <v>3380</v>
      </c>
      <c r="C3399" s="7"/>
      <c r="D3399" s="7" t="s">
        <v>3395</v>
      </c>
      <c r="E3399" s="4" t="s">
        <v>3363</v>
      </c>
      <c r="F3399" s="5" t="s">
        <v>3380</v>
      </c>
      <c r="G3399" s="2">
        <v>26430.04</v>
      </c>
      <c r="H3399" s="2" t="s">
        <v>5089</v>
      </c>
    </row>
    <row r="3400" spans="1:8" ht="22.95" customHeight="1" outlineLevel="3" x14ac:dyDescent="0.2">
      <c r="A3400" s="4" t="s">
        <v>3363</v>
      </c>
      <c r="B3400" s="5" t="s">
        <v>3380</v>
      </c>
      <c r="C3400" s="7"/>
      <c r="D3400" s="7" t="s">
        <v>3396</v>
      </c>
      <c r="E3400" s="4" t="s">
        <v>3363</v>
      </c>
      <c r="F3400" s="5" t="s">
        <v>3380</v>
      </c>
      <c r="G3400" s="2">
        <v>27224.09</v>
      </c>
      <c r="H3400" s="2" t="s">
        <v>5089</v>
      </c>
    </row>
    <row r="3401" spans="1:8" ht="10.95" customHeight="1" outlineLevel="3" x14ac:dyDescent="0.2">
      <c r="A3401" s="4" t="s">
        <v>3363</v>
      </c>
      <c r="B3401" s="5" t="s">
        <v>3380</v>
      </c>
      <c r="C3401" s="7"/>
      <c r="D3401" s="7" t="s">
        <v>3397</v>
      </c>
      <c r="E3401" s="4" t="s">
        <v>3363</v>
      </c>
      <c r="F3401" s="5" t="s">
        <v>3380</v>
      </c>
      <c r="G3401" s="2">
        <v>52200.5</v>
      </c>
      <c r="H3401" s="2" t="s">
        <v>5089</v>
      </c>
    </row>
    <row r="3402" spans="1:8" ht="10.95" customHeight="1" outlineLevel="3" x14ac:dyDescent="0.2">
      <c r="A3402" s="4" t="s">
        <v>3363</v>
      </c>
      <c r="B3402" s="5" t="s">
        <v>3380</v>
      </c>
      <c r="C3402" s="7"/>
      <c r="D3402" s="7" t="s">
        <v>3398</v>
      </c>
      <c r="E3402" s="4" t="s">
        <v>3363</v>
      </c>
      <c r="F3402" s="5" t="s">
        <v>3380</v>
      </c>
      <c r="G3402" s="2">
        <v>10035.455</v>
      </c>
      <c r="H3402" s="2" t="s">
        <v>5089</v>
      </c>
    </row>
    <row r="3403" spans="1:8" ht="10.95" customHeight="1" outlineLevel="3" x14ac:dyDescent="0.2">
      <c r="A3403" s="4" t="s">
        <v>3363</v>
      </c>
      <c r="B3403" s="5" t="s">
        <v>3380</v>
      </c>
      <c r="C3403" s="7"/>
      <c r="D3403" s="7" t="s">
        <v>3399</v>
      </c>
      <c r="E3403" s="4" t="s">
        <v>3363</v>
      </c>
      <c r="F3403" s="5" t="s">
        <v>3380</v>
      </c>
      <c r="G3403" s="2">
        <v>22376.29</v>
      </c>
      <c r="H3403" s="2" t="s">
        <v>5089</v>
      </c>
    </row>
    <row r="3404" spans="1:8" ht="22.95" customHeight="1" outlineLevel="3" x14ac:dyDescent="0.2">
      <c r="A3404" s="4" t="s">
        <v>3363</v>
      </c>
      <c r="B3404" s="5" t="s">
        <v>3380</v>
      </c>
      <c r="C3404" s="7"/>
      <c r="D3404" s="7" t="s">
        <v>3400</v>
      </c>
      <c r="E3404" s="4" t="s">
        <v>3363</v>
      </c>
      <c r="F3404" s="5" t="s">
        <v>3380</v>
      </c>
      <c r="G3404" s="2">
        <v>13310.56</v>
      </c>
      <c r="H3404" s="2" t="s">
        <v>5089</v>
      </c>
    </row>
    <row r="3405" spans="1:8" ht="10.95" customHeight="1" outlineLevel="3" x14ac:dyDescent="0.2">
      <c r="A3405" s="4" t="s">
        <v>3363</v>
      </c>
      <c r="B3405" s="5" t="s">
        <v>3380</v>
      </c>
      <c r="C3405" s="7"/>
      <c r="D3405" s="7" t="s">
        <v>3401</v>
      </c>
      <c r="E3405" s="4" t="s">
        <v>3363</v>
      </c>
      <c r="F3405" s="5" t="s">
        <v>3380</v>
      </c>
      <c r="G3405" s="2">
        <v>29381</v>
      </c>
      <c r="H3405" s="2" t="s">
        <v>5089</v>
      </c>
    </row>
    <row r="3406" spans="1:8" ht="10.95" customHeight="1" outlineLevel="3" x14ac:dyDescent="0.2">
      <c r="A3406" s="4" t="s">
        <v>3363</v>
      </c>
      <c r="B3406" s="5" t="s">
        <v>3380</v>
      </c>
      <c r="C3406" s="7"/>
      <c r="D3406" s="7" t="s">
        <v>3402</v>
      </c>
      <c r="E3406" s="4" t="s">
        <v>3363</v>
      </c>
      <c r="F3406" s="5" t="s">
        <v>3380</v>
      </c>
      <c r="G3406" s="2">
        <v>16256.16</v>
      </c>
      <c r="H3406" s="2" t="s">
        <v>5089</v>
      </c>
    </row>
    <row r="3407" spans="1:8" ht="10.95" customHeight="1" outlineLevel="3" x14ac:dyDescent="0.2">
      <c r="A3407" s="4" t="s">
        <v>3363</v>
      </c>
      <c r="B3407" s="5" t="s">
        <v>3380</v>
      </c>
      <c r="C3407" s="7"/>
      <c r="D3407" s="7" t="s">
        <v>3403</v>
      </c>
      <c r="E3407" s="4" t="s">
        <v>3363</v>
      </c>
      <c r="F3407" s="5" t="s">
        <v>3380</v>
      </c>
      <c r="G3407" s="2">
        <v>13745.4</v>
      </c>
      <c r="H3407" s="2" t="s">
        <v>5089</v>
      </c>
    </row>
    <row r="3408" spans="1:8" ht="22.95" customHeight="1" outlineLevel="3" x14ac:dyDescent="0.2">
      <c r="A3408" s="4" t="s">
        <v>3363</v>
      </c>
      <c r="B3408" s="5" t="s">
        <v>3380</v>
      </c>
      <c r="C3408" s="7"/>
      <c r="D3408" s="7" t="s">
        <v>3404</v>
      </c>
      <c r="E3408" s="4" t="s">
        <v>3363</v>
      </c>
      <c r="F3408" s="5" t="s">
        <v>3380</v>
      </c>
      <c r="G3408" s="2">
        <v>22401.794999999998</v>
      </c>
      <c r="H3408" s="2" t="s">
        <v>5089</v>
      </c>
    </row>
    <row r="3409" spans="1:8" ht="10.95" customHeight="1" outlineLevel="3" x14ac:dyDescent="0.2">
      <c r="A3409" s="4" t="s">
        <v>3363</v>
      </c>
      <c r="B3409" s="5" t="s">
        <v>3380</v>
      </c>
      <c r="C3409" s="7"/>
      <c r="D3409" s="7" t="s">
        <v>3405</v>
      </c>
      <c r="E3409" s="4" t="s">
        <v>3363</v>
      </c>
      <c r="F3409" s="5" t="s">
        <v>3380</v>
      </c>
      <c r="G3409" s="2">
        <v>1174.6600000000001</v>
      </c>
      <c r="H3409" s="2" t="s">
        <v>5089</v>
      </c>
    </row>
    <row r="3410" spans="1:8" ht="22.95" customHeight="1" outlineLevel="3" x14ac:dyDescent="0.2">
      <c r="A3410" s="4" t="s">
        <v>3363</v>
      </c>
      <c r="B3410" s="5" t="s">
        <v>3380</v>
      </c>
      <c r="C3410" s="7"/>
      <c r="D3410" s="7" t="s">
        <v>3406</v>
      </c>
      <c r="E3410" s="4" t="s">
        <v>3363</v>
      </c>
      <c r="F3410" s="5" t="s">
        <v>3380</v>
      </c>
      <c r="G3410" s="2">
        <v>1220.4000000000001</v>
      </c>
      <c r="H3410" s="2" t="s">
        <v>5089</v>
      </c>
    </row>
    <row r="3411" spans="1:8" ht="10.95" hidden="1" customHeight="1" outlineLevel="2" x14ac:dyDescent="0.2">
      <c r="A3411" s="4" t="s">
        <v>3363</v>
      </c>
      <c r="B3411" s="5" t="s">
        <v>3407</v>
      </c>
      <c r="C3411" s="5" t="s">
        <v>3407</v>
      </c>
      <c r="D3411" s="5"/>
      <c r="E3411" s="4" t="s">
        <v>3363</v>
      </c>
      <c r="F3411" s="5" t="s">
        <v>3407</v>
      </c>
      <c r="G3411" s="2" t="e">
        <v>#N/A</v>
      </c>
      <c r="H3411" s="2" t="s">
        <v>5089</v>
      </c>
    </row>
    <row r="3412" spans="1:8" ht="10.95" customHeight="1" outlineLevel="3" x14ac:dyDescent="0.2">
      <c r="A3412" s="4" t="s">
        <v>3363</v>
      </c>
      <c r="B3412" s="5" t="s">
        <v>3407</v>
      </c>
      <c r="C3412" s="7"/>
      <c r="D3412" s="7" t="s">
        <v>3408</v>
      </c>
      <c r="E3412" s="4" t="s">
        <v>3363</v>
      </c>
      <c r="F3412" s="5" t="s">
        <v>3407</v>
      </c>
      <c r="G3412" s="2">
        <v>7.3223534088105486</v>
      </c>
      <c r="H3412" s="2" t="s">
        <v>5091</v>
      </c>
    </row>
    <row r="3413" spans="1:8" ht="10.95" customHeight="1" outlineLevel="3" x14ac:dyDescent="0.2">
      <c r="A3413" s="4" t="s">
        <v>3363</v>
      </c>
      <c r="B3413" s="5" t="s">
        <v>3407</v>
      </c>
      <c r="C3413" s="7"/>
      <c r="D3413" s="7" t="s">
        <v>3409</v>
      </c>
      <c r="E3413" s="4" t="s">
        <v>3363</v>
      </c>
      <c r="F3413" s="5" t="s">
        <v>3407</v>
      </c>
      <c r="G3413" s="2">
        <v>2253.3592708333331</v>
      </c>
      <c r="H3413" s="2" t="s">
        <v>5089</v>
      </c>
    </row>
    <row r="3414" spans="1:8" ht="10.95" customHeight="1" outlineLevel="3" x14ac:dyDescent="0.2">
      <c r="A3414" s="4" t="s">
        <v>3363</v>
      </c>
      <c r="B3414" s="5" t="s">
        <v>3407</v>
      </c>
      <c r="C3414" s="7"/>
      <c r="D3414" s="7" t="s">
        <v>3410</v>
      </c>
      <c r="E3414" s="4" t="s">
        <v>3363</v>
      </c>
      <c r="F3414" s="5" t="s">
        <v>3407</v>
      </c>
      <c r="G3414" s="2">
        <v>4528.1760000000004</v>
      </c>
      <c r="H3414" s="2" t="s">
        <v>5089</v>
      </c>
    </row>
    <row r="3415" spans="1:8" ht="10.95" customHeight="1" outlineLevel="3" x14ac:dyDescent="0.2">
      <c r="A3415" s="4" t="s">
        <v>3363</v>
      </c>
      <c r="B3415" s="5" t="s">
        <v>3407</v>
      </c>
      <c r="C3415" s="7"/>
      <c r="D3415" s="7" t="s">
        <v>3411</v>
      </c>
      <c r="E3415" s="4" t="s">
        <v>3363</v>
      </c>
      <c r="F3415" s="5" t="s">
        <v>3407</v>
      </c>
      <c r="G3415" s="2">
        <v>1629.5113513513513</v>
      </c>
      <c r="H3415" s="2" t="s">
        <v>5089</v>
      </c>
    </row>
    <row r="3416" spans="1:8" ht="10.95" customHeight="1" outlineLevel="3" x14ac:dyDescent="0.2">
      <c r="A3416" s="4" t="s">
        <v>3363</v>
      </c>
      <c r="B3416" s="5" t="s">
        <v>3407</v>
      </c>
      <c r="C3416" s="7"/>
      <c r="D3416" s="7" t="s">
        <v>3412</v>
      </c>
      <c r="E3416" s="4" t="s">
        <v>3363</v>
      </c>
      <c r="F3416" s="5" t="s">
        <v>3407</v>
      </c>
      <c r="G3416" s="2">
        <v>2561.9105263157894</v>
      </c>
      <c r="H3416" s="2" t="s">
        <v>5089</v>
      </c>
    </row>
    <row r="3417" spans="1:8" ht="10.95" customHeight="1" outlineLevel="3" x14ac:dyDescent="0.2">
      <c r="A3417" s="4" t="s">
        <v>3363</v>
      </c>
      <c r="B3417" s="5" t="s">
        <v>3407</v>
      </c>
      <c r="C3417" s="7"/>
      <c r="D3417" s="7" t="s">
        <v>3413</v>
      </c>
      <c r="E3417" s="4" t="s">
        <v>3363</v>
      </c>
      <c r="F3417" s="5" t="s">
        <v>3407</v>
      </c>
      <c r="G3417" s="2">
        <v>988.48285714285714</v>
      </c>
      <c r="H3417" s="2" t="s">
        <v>5089</v>
      </c>
    </row>
    <row r="3418" spans="1:8" ht="10.95" customHeight="1" outlineLevel="3" x14ac:dyDescent="0.2">
      <c r="A3418" s="4" t="s">
        <v>3363</v>
      </c>
      <c r="B3418" s="5" t="s">
        <v>3407</v>
      </c>
      <c r="C3418" s="7"/>
      <c r="D3418" s="7" t="s">
        <v>3414</v>
      </c>
      <c r="E3418" s="4" t="s">
        <v>3363</v>
      </c>
      <c r="F3418" s="5" t="s">
        <v>3407</v>
      </c>
      <c r="G3418" s="2">
        <v>496.43868421052628</v>
      </c>
      <c r="H3418" s="2" t="s">
        <v>5089</v>
      </c>
    </row>
    <row r="3419" spans="1:8" ht="10.95" customHeight="1" outlineLevel="3" x14ac:dyDescent="0.2">
      <c r="A3419" s="4" t="s">
        <v>3363</v>
      </c>
      <c r="B3419" s="5" t="s">
        <v>3407</v>
      </c>
      <c r="C3419" s="7"/>
      <c r="D3419" s="7" t="s">
        <v>3415</v>
      </c>
      <c r="E3419" s="4" t="s">
        <v>3363</v>
      </c>
      <c r="F3419" s="5" t="s">
        <v>3407</v>
      </c>
      <c r="G3419" s="2">
        <v>2976.7559999999999</v>
      </c>
      <c r="H3419" s="2" t="s">
        <v>5089</v>
      </c>
    </row>
    <row r="3420" spans="1:8" ht="22.95" customHeight="1" outlineLevel="3" x14ac:dyDescent="0.2">
      <c r="A3420" s="4" t="s">
        <v>3363</v>
      </c>
      <c r="B3420" s="5" t="s">
        <v>3407</v>
      </c>
      <c r="C3420" s="7"/>
      <c r="D3420" s="7" t="s">
        <v>3416</v>
      </c>
      <c r="E3420" s="4" t="s">
        <v>3363</v>
      </c>
      <c r="F3420" s="5" t="s">
        <v>3407</v>
      </c>
      <c r="G3420" s="2">
        <v>921</v>
      </c>
      <c r="H3420" s="2" t="s">
        <v>5089</v>
      </c>
    </row>
    <row r="3421" spans="1:8" ht="10.95" customHeight="1" outlineLevel="3" x14ac:dyDescent="0.2">
      <c r="A3421" s="4" t="s">
        <v>3363</v>
      </c>
      <c r="B3421" s="5" t="s">
        <v>3407</v>
      </c>
      <c r="C3421" s="7"/>
      <c r="D3421" s="7" t="s">
        <v>3417</v>
      </c>
      <c r="E3421" s="4" t="s">
        <v>3363</v>
      </c>
      <c r="F3421" s="5" t="s">
        <v>3407</v>
      </c>
      <c r="G3421" s="2">
        <v>1281.3083333333334</v>
      </c>
      <c r="H3421" s="2" t="s">
        <v>5089</v>
      </c>
    </row>
    <row r="3422" spans="1:8" ht="22.95" customHeight="1" outlineLevel="3" x14ac:dyDescent="0.2">
      <c r="A3422" s="4" t="s">
        <v>3363</v>
      </c>
      <c r="B3422" s="5" t="s">
        <v>3407</v>
      </c>
      <c r="C3422" s="7"/>
      <c r="D3422" s="7" t="s">
        <v>3418</v>
      </c>
      <c r="E3422" s="4" t="s">
        <v>3363</v>
      </c>
      <c r="F3422" s="5" t="s">
        <v>3407</v>
      </c>
      <c r="G3422" s="2">
        <v>1170</v>
      </c>
      <c r="H3422" s="2" t="s">
        <v>5089</v>
      </c>
    </row>
    <row r="3423" spans="1:8" ht="22.95" customHeight="1" outlineLevel="3" x14ac:dyDescent="0.2">
      <c r="A3423" s="4" t="s">
        <v>3363</v>
      </c>
      <c r="B3423" s="5" t="s">
        <v>3407</v>
      </c>
      <c r="C3423" s="7"/>
      <c r="D3423" s="7" t="s">
        <v>3419</v>
      </c>
      <c r="E3423" s="4" t="s">
        <v>3363</v>
      </c>
      <c r="F3423" s="5" t="s">
        <v>3407</v>
      </c>
      <c r="G3423" s="2">
        <v>2224.4130769230769</v>
      </c>
      <c r="H3423" s="2" t="s">
        <v>5089</v>
      </c>
    </row>
    <row r="3424" spans="1:8" ht="22.95" customHeight="1" outlineLevel="3" x14ac:dyDescent="0.2">
      <c r="A3424" s="4" t="s">
        <v>3363</v>
      </c>
      <c r="B3424" s="5" t="s">
        <v>3407</v>
      </c>
      <c r="C3424" s="7"/>
      <c r="D3424" s="7" t="s">
        <v>3420</v>
      </c>
      <c r="E3424" s="4" t="s">
        <v>3363</v>
      </c>
      <c r="F3424" s="5" t="s">
        <v>3407</v>
      </c>
      <c r="G3424" s="2">
        <v>600</v>
      </c>
      <c r="H3424" s="2" t="s">
        <v>5089</v>
      </c>
    </row>
    <row r="3425" spans="1:8" ht="10.95" customHeight="1" outlineLevel="3" x14ac:dyDescent="0.2">
      <c r="A3425" s="4" t="s">
        <v>3363</v>
      </c>
      <c r="B3425" s="5" t="s">
        <v>3407</v>
      </c>
      <c r="C3425" s="7"/>
      <c r="D3425" s="7" t="s">
        <v>3421</v>
      </c>
      <c r="E3425" s="4" t="s">
        <v>3363</v>
      </c>
      <c r="F3425" s="5" t="s">
        <v>3407</v>
      </c>
      <c r="G3425" s="2">
        <v>956.73333333333335</v>
      </c>
      <c r="H3425" s="2" t="s">
        <v>5089</v>
      </c>
    </row>
    <row r="3426" spans="1:8" ht="10.95" customHeight="1" outlineLevel="3" x14ac:dyDescent="0.2">
      <c r="A3426" s="4" t="s">
        <v>3363</v>
      </c>
      <c r="B3426" s="5" t="s">
        <v>3407</v>
      </c>
      <c r="C3426" s="7"/>
      <c r="D3426" s="7" t="s">
        <v>3422</v>
      </c>
      <c r="E3426" s="4" t="s">
        <v>3363</v>
      </c>
      <c r="F3426" s="5" t="s">
        <v>3407</v>
      </c>
      <c r="G3426" s="2">
        <v>1381.1830769230769</v>
      </c>
      <c r="H3426" s="2" t="s">
        <v>5089</v>
      </c>
    </row>
    <row r="3427" spans="1:8" ht="10.95" customHeight="1" outlineLevel="3" x14ac:dyDescent="0.2">
      <c r="A3427" s="4" t="s">
        <v>3363</v>
      </c>
      <c r="B3427" s="5" t="s">
        <v>3407</v>
      </c>
      <c r="C3427" s="7"/>
      <c r="D3427" s="7" t="s">
        <v>3423</v>
      </c>
      <c r="E3427" s="4" t="s">
        <v>3363</v>
      </c>
      <c r="F3427" s="5" t="s">
        <v>3407</v>
      </c>
      <c r="G3427" s="2">
        <v>770</v>
      </c>
      <c r="H3427" s="2" t="s">
        <v>5089</v>
      </c>
    </row>
    <row r="3428" spans="1:8" ht="10.95" customHeight="1" outlineLevel="3" x14ac:dyDescent="0.2">
      <c r="A3428" s="4" t="s">
        <v>3363</v>
      </c>
      <c r="B3428" s="5" t="s">
        <v>3407</v>
      </c>
      <c r="C3428" s="7"/>
      <c r="D3428" s="7" t="s">
        <v>3424</v>
      </c>
      <c r="E3428" s="4" t="s">
        <v>3363</v>
      </c>
      <c r="F3428" s="5" t="s">
        <v>3407</v>
      </c>
      <c r="G3428" s="2">
        <v>5.6603357612364542</v>
      </c>
      <c r="H3428" s="2" t="s">
        <v>5089</v>
      </c>
    </row>
    <row r="3429" spans="1:8" ht="10.95" customHeight="1" outlineLevel="3" x14ac:dyDescent="0.2">
      <c r="A3429" s="4" t="s">
        <v>3363</v>
      </c>
      <c r="B3429" s="5" t="s">
        <v>3407</v>
      </c>
      <c r="C3429" s="7"/>
      <c r="D3429" s="7" t="s">
        <v>3425</v>
      </c>
      <c r="E3429" s="4" t="s">
        <v>3363</v>
      </c>
      <c r="F3429" s="5" t="s">
        <v>3407</v>
      </c>
      <c r="G3429" s="2">
        <v>2980</v>
      </c>
      <c r="H3429" s="2" t="s">
        <v>5089</v>
      </c>
    </row>
    <row r="3430" spans="1:8" ht="10.95" customHeight="1" outlineLevel="3" x14ac:dyDescent="0.2">
      <c r="A3430" s="4" t="s">
        <v>3363</v>
      </c>
      <c r="B3430" s="5" t="s">
        <v>3407</v>
      </c>
      <c r="C3430" s="7"/>
      <c r="D3430" s="7" t="s">
        <v>3426</v>
      </c>
      <c r="E3430" s="4" t="s">
        <v>3363</v>
      </c>
      <c r="F3430" s="5" t="s">
        <v>3407</v>
      </c>
      <c r="G3430" s="2">
        <v>950</v>
      </c>
      <c r="H3430" s="2" t="s">
        <v>5089</v>
      </c>
    </row>
    <row r="3431" spans="1:8" ht="10.95" customHeight="1" outlineLevel="3" x14ac:dyDescent="0.2">
      <c r="A3431" s="4" t="s">
        <v>3363</v>
      </c>
      <c r="B3431" s="5" t="s">
        <v>3407</v>
      </c>
      <c r="C3431" s="7"/>
      <c r="D3431" s="7" t="s">
        <v>3427</v>
      </c>
      <c r="E3431" s="4" t="s">
        <v>3363</v>
      </c>
      <c r="F3431" s="5" t="s">
        <v>3407</v>
      </c>
      <c r="G3431" s="2">
        <v>1400</v>
      </c>
      <c r="H3431" s="2" t="s">
        <v>5089</v>
      </c>
    </row>
    <row r="3432" spans="1:8" ht="10.95" customHeight="1" outlineLevel="3" x14ac:dyDescent="0.2">
      <c r="A3432" s="4" t="s">
        <v>3363</v>
      </c>
      <c r="B3432" s="5" t="s">
        <v>3407</v>
      </c>
      <c r="C3432" s="7"/>
      <c r="D3432" s="7" t="s">
        <v>3428</v>
      </c>
      <c r="E3432" s="4" t="s">
        <v>3363</v>
      </c>
      <c r="F3432" s="5" t="s">
        <v>3407</v>
      </c>
      <c r="G3432" s="2">
        <v>2313.4349999999999</v>
      </c>
      <c r="H3432" s="2" t="s">
        <v>5089</v>
      </c>
    </row>
    <row r="3433" spans="1:8" ht="10.95" customHeight="1" outlineLevel="3" x14ac:dyDescent="0.2">
      <c r="A3433" s="4" t="s">
        <v>3363</v>
      </c>
      <c r="B3433" s="5" t="s">
        <v>3407</v>
      </c>
      <c r="C3433" s="7"/>
      <c r="D3433" s="7" t="s">
        <v>3429</v>
      </c>
      <c r="E3433" s="4" t="s">
        <v>3363</v>
      </c>
      <c r="F3433" s="5" t="s">
        <v>3407</v>
      </c>
      <c r="G3433" s="2">
        <v>1300</v>
      </c>
      <c r="H3433" s="2" t="s">
        <v>5089</v>
      </c>
    </row>
    <row r="3434" spans="1:8" ht="10.95" customHeight="1" outlineLevel="3" x14ac:dyDescent="0.2">
      <c r="A3434" s="4" t="s">
        <v>3363</v>
      </c>
      <c r="B3434" s="5" t="s">
        <v>3407</v>
      </c>
      <c r="C3434" s="7"/>
      <c r="D3434" s="7" t="s">
        <v>3430</v>
      </c>
      <c r="E3434" s="4" t="s">
        <v>3363</v>
      </c>
      <c r="F3434" s="5" t="s">
        <v>3407</v>
      </c>
      <c r="G3434" s="2">
        <v>1600</v>
      </c>
      <c r="H3434" s="2" t="s">
        <v>5089</v>
      </c>
    </row>
    <row r="3435" spans="1:8" ht="22.95" customHeight="1" outlineLevel="3" x14ac:dyDescent="0.2">
      <c r="A3435" s="4" t="s">
        <v>3363</v>
      </c>
      <c r="B3435" s="5" t="s">
        <v>3407</v>
      </c>
      <c r="C3435" s="7"/>
      <c r="D3435" s="7" t="s">
        <v>3431</v>
      </c>
      <c r="E3435" s="4" t="s">
        <v>3363</v>
      </c>
      <c r="F3435" s="5" t="s">
        <v>3407</v>
      </c>
      <c r="G3435" s="2">
        <v>4850</v>
      </c>
      <c r="H3435" s="2" t="s">
        <v>5089</v>
      </c>
    </row>
    <row r="3436" spans="1:8" ht="10.95" customHeight="1" outlineLevel="3" x14ac:dyDescent="0.2">
      <c r="A3436" s="4" t="s">
        <v>3363</v>
      </c>
      <c r="B3436" s="5" t="s">
        <v>3407</v>
      </c>
      <c r="C3436" s="7"/>
      <c r="D3436" s="7" t="s">
        <v>3432</v>
      </c>
      <c r="E3436" s="4" t="s">
        <v>3363</v>
      </c>
      <c r="F3436" s="5" t="s">
        <v>3407</v>
      </c>
      <c r="G3436" s="2">
        <v>1249.4242857142856</v>
      </c>
      <c r="H3436" s="2" t="s">
        <v>5089</v>
      </c>
    </row>
    <row r="3437" spans="1:8" ht="10.95" customHeight="1" outlineLevel="3" x14ac:dyDescent="0.2">
      <c r="A3437" s="4" t="s">
        <v>3363</v>
      </c>
      <c r="B3437" s="5" t="s">
        <v>3407</v>
      </c>
      <c r="C3437" s="7"/>
      <c r="D3437" s="7" t="s">
        <v>3433</v>
      </c>
      <c r="E3437" s="4" t="s">
        <v>3363</v>
      </c>
      <c r="F3437" s="5" t="s">
        <v>3407</v>
      </c>
      <c r="G3437" s="2">
        <v>2610</v>
      </c>
      <c r="H3437" s="2" t="s">
        <v>5089</v>
      </c>
    </row>
    <row r="3438" spans="1:8" ht="10.95" customHeight="1" outlineLevel="3" x14ac:dyDescent="0.2">
      <c r="A3438" s="4" t="s">
        <v>3363</v>
      </c>
      <c r="B3438" s="5" t="s">
        <v>3407</v>
      </c>
      <c r="C3438" s="7"/>
      <c r="D3438" s="7" t="s">
        <v>3434</v>
      </c>
      <c r="E3438" s="4" t="s">
        <v>3363</v>
      </c>
      <c r="F3438" s="5" t="s">
        <v>3407</v>
      </c>
      <c r="G3438" s="2">
        <v>2511</v>
      </c>
      <c r="H3438" s="2" t="s">
        <v>5089</v>
      </c>
    </row>
    <row r="3439" spans="1:8" ht="10.95" customHeight="1" outlineLevel="3" x14ac:dyDescent="0.2">
      <c r="A3439" s="4" t="s">
        <v>3363</v>
      </c>
      <c r="B3439" s="5" t="s">
        <v>3407</v>
      </c>
      <c r="C3439" s="7"/>
      <c r="D3439" s="7" t="s">
        <v>3435</v>
      </c>
      <c r="E3439" s="4" t="s">
        <v>3363</v>
      </c>
      <c r="F3439" s="5" t="s">
        <v>3407</v>
      </c>
      <c r="G3439" s="2">
        <v>1378.7162499999999</v>
      </c>
      <c r="H3439" s="2" t="s">
        <v>5089</v>
      </c>
    </row>
    <row r="3440" spans="1:8" ht="10.95" customHeight="1" outlineLevel="3" x14ac:dyDescent="0.2">
      <c r="A3440" s="4" t="s">
        <v>3363</v>
      </c>
      <c r="B3440" s="5" t="s">
        <v>3407</v>
      </c>
      <c r="C3440" s="7"/>
      <c r="D3440" s="7" t="s">
        <v>3436</v>
      </c>
      <c r="E3440" s="4" t="s">
        <v>3363</v>
      </c>
      <c r="F3440" s="5" t="s">
        <v>3407</v>
      </c>
      <c r="G3440" s="2">
        <v>1177.8100000000002</v>
      </c>
      <c r="H3440" s="2" t="s">
        <v>5089</v>
      </c>
    </row>
    <row r="3441" spans="1:8" ht="10.95" customHeight="1" outlineLevel="3" x14ac:dyDescent="0.2">
      <c r="A3441" s="4" t="s">
        <v>3363</v>
      </c>
      <c r="B3441" s="5" t="s">
        <v>3407</v>
      </c>
      <c r="C3441" s="7"/>
      <c r="D3441" s="7" t="s">
        <v>3437</v>
      </c>
      <c r="E3441" s="4" t="s">
        <v>3363</v>
      </c>
      <c r="F3441" s="5" t="s">
        <v>3407</v>
      </c>
      <c r="G3441" s="2">
        <v>1979.136</v>
      </c>
      <c r="H3441" s="2" t="s">
        <v>5089</v>
      </c>
    </row>
    <row r="3442" spans="1:8" ht="10.95" customHeight="1" outlineLevel="3" x14ac:dyDescent="0.2">
      <c r="A3442" s="4" t="s">
        <v>3363</v>
      </c>
      <c r="B3442" s="5" t="s">
        <v>3407</v>
      </c>
      <c r="C3442" s="7"/>
      <c r="D3442" s="7" t="s">
        <v>3438</v>
      </c>
      <c r="E3442" s="4" t="s">
        <v>3363</v>
      </c>
      <c r="F3442" s="5" t="s">
        <v>3407</v>
      </c>
      <c r="G3442" s="2">
        <v>1430</v>
      </c>
      <c r="H3442" s="2" t="s">
        <v>5089</v>
      </c>
    </row>
    <row r="3443" spans="1:8" ht="10.95" customHeight="1" outlineLevel="3" x14ac:dyDescent="0.2">
      <c r="A3443" s="4" t="s">
        <v>3363</v>
      </c>
      <c r="B3443" s="5" t="s">
        <v>3407</v>
      </c>
      <c r="C3443" s="7"/>
      <c r="D3443" s="7" t="s">
        <v>3439</v>
      </c>
      <c r="E3443" s="4" t="s">
        <v>3363</v>
      </c>
      <c r="F3443" s="5" t="s">
        <v>3407</v>
      </c>
      <c r="G3443" s="2">
        <v>800</v>
      </c>
      <c r="H3443" s="2" t="s">
        <v>5089</v>
      </c>
    </row>
    <row r="3444" spans="1:8" ht="10.95" customHeight="1" outlineLevel="3" x14ac:dyDescent="0.2">
      <c r="A3444" s="4" t="s">
        <v>3363</v>
      </c>
      <c r="B3444" s="5" t="s">
        <v>3407</v>
      </c>
      <c r="C3444" s="7"/>
      <c r="D3444" s="7" t="s">
        <v>3440</v>
      </c>
      <c r="E3444" s="4" t="s">
        <v>3363</v>
      </c>
      <c r="F3444" s="5" t="s">
        <v>3407</v>
      </c>
      <c r="G3444" s="2">
        <v>960</v>
      </c>
      <c r="H3444" s="2" t="s">
        <v>5089</v>
      </c>
    </row>
    <row r="3445" spans="1:8" ht="10.95" customHeight="1" outlineLevel="3" x14ac:dyDescent="0.2">
      <c r="A3445" s="4" t="s">
        <v>3363</v>
      </c>
      <c r="B3445" s="5" t="s">
        <v>3407</v>
      </c>
      <c r="C3445" s="7"/>
      <c r="D3445" s="7" t="s">
        <v>3441</v>
      </c>
      <c r="E3445" s="4" t="s">
        <v>3363</v>
      </c>
      <c r="F3445" s="5" t="s">
        <v>3407</v>
      </c>
      <c r="G3445" s="2">
        <v>950</v>
      </c>
      <c r="H3445" s="2" t="s">
        <v>5089</v>
      </c>
    </row>
    <row r="3446" spans="1:8" ht="10.95" customHeight="1" outlineLevel="3" x14ac:dyDescent="0.2">
      <c r="A3446" s="4" t="s">
        <v>3363</v>
      </c>
      <c r="B3446" s="5" t="s">
        <v>3407</v>
      </c>
      <c r="C3446" s="7"/>
      <c r="D3446" s="7" t="s">
        <v>3442</v>
      </c>
      <c r="E3446" s="4" t="s">
        <v>3363</v>
      </c>
      <c r="F3446" s="5" t="s">
        <v>3407</v>
      </c>
      <c r="G3446" s="2">
        <v>880</v>
      </c>
      <c r="H3446" s="2" t="s">
        <v>5089</v>
      </c>
    </row>
    <row r="3447" spans="1:8" ht="10.95" customHeight="1" outlineLevel="3" x14ac:dyDescent="0.2">
      <c r="A3447" s="4" t="s">
        <v>3363</v>
      </c>
      <c r="B3447" s="5" t="s">
        <v>3407</v>
      </c>
      <c r="C3447" s="7"/>
      <c r="D3447" s="7" t="s">
        <v>3443</v>
      </c>
      <c r="E3447" s="4" t="s">
        <v>3363</v>
      </c>
      <c r="F3447" s="5" t="s">
        <v>3407</v>
      </c>
      <c r="G3447" s="2">
        <v>1316.8766666666668</v>
      </c>
      <c r="H3447" s="2" t="s">
        <v>5089</v>
      </c>
    </row>
    <row r="3448" spans="1:8" ht="10.95" customHeight="1" outlineLevel="3" x14ac:dyDescent="0.2">
      <c r="A3448" s="4" t="s">
        <v>3363</v>
      </c>
      <c r="B3448" s="5" t="s">
        <v>3407</v>
      </c>
      <c r="C3448" s="7"/>
      <c r="D3448" s="7" t="s">
        <v>3444</v>
      </c>
      <c r="E3448" s="4" t="s">
        <v>3363</v>
      </c>
      <c r="F3448" s="5" t="s">
        <v>3407</v>
      </c>
      <c r="G3448" s="2">
        <v>1300</v>
      </c>
      <c r="H3448" s="2" t="s">
        <v>5089</v>
      </c>
    </row>
    <row r="3449" spans="1:8" ht="10.95" customHeight="1" outlineLevel="3" x14ac:dyDescent="0.2">
      <c r="A3449" s="4" t="s">
        <v>3363</v>
      </c>
      <c r="B3449" s="5" t="s">
        <v>3407</v>
      </c>
      <c r="C3449" s="7"/>
      <c r="D3449" s="7" t="s">
        <v>3445</v>
      </c>
      <c r="E3449" s="4" t="s">
        <v>3363</v>
      </c>
      <c r="F3449" s="5" t="s">
        <v>3407</v>
      </c>
      <c r="G3449" s="2">
        <v>11025</v>
      </c>
      <c r="H3449" s="2" t="s">
        <v>5089</v>
      </c>
    </row>
    <row r="3450" spans="1:8" ht="22.95" customHeight="1" outlineLevel="3" x14ac:dyDescent="0.2">
      <c r="A3450" s="4" t="s">
        <v>3363</v>
      </c>
      <c r="B3450" s="5" t="s">
        <v>3407</v>
      </c>
      <c r="C3450" s="7"/>
      <c r="D3450" s="7" t="s">
        <v>3446</v>
      </c>
      <c r="E3450" s="4" t="s">
        <v>3363</v>
      </c>
      <c r="F3450" s="5" t="s">
        <v>3407</v>
      </c>
      <c r="G3450" s="2">
        <v>7633.08</v>
      </c>
      <c r="H3450" s="2" t="s">
        <v>5089</v>
      </c>
    </row>
    <row r="3451" spans="1:8" ht="10.95" customHeight="1" outlineLevel="3" x14ac:dyDescent="0.2">
      <c r="A3451" s="4" t="s">
        <v>3363</v>
      </c>
      <c r="B3451" s="5" t="s">
        <v>3407</v>
      </c>
      <c r="C3451" s="7"/>
      <c r="D3451" s="7" t="s">
        <v>3447</v>
      </c>
      <c r="E3451" s="4" t="s">
        <v>3363</v>
      </c>
      <c r="F3451" s="5" t="s">
        <v>3407</v>
      </c>
      <c r="G3451" s="2">
        <v>960</v>
      </c>
      <c r="H3451" s="2" t="s">
        <v>5089</v>
      </c>
    </row>
    <row r="3452" spans="1:8" ht="10.95" customHeight="1" outlineLevel="3" x14ac:dyDescent="0.2">
      <c r="A3452" s="4" t="s">
        <v>3363</v>
      </c>
      <c r="B3452" s="5" t="s">
        <v>3407</v>
      </c>
      <c r="C3452" s="7"/>
      <c r="D3452" s="7" t="s">
        <v>3448</v>
      </c>
      <c r="E3452" s="4" t="s">
        <v>3363</v>
      </c>
      <c r="F3452" s="5" t="s">
        <v>3407</v>
      </c>
      <c r="G3452" s="2">
        <v>1117.425</v>
      </c>
      <c r="H3452" s="2" t="s">
        <v>5089</v>
      </c>
    </row>
    <row r="3453" spans="1:8" ht="10.95" customHeight="1" outlineLevel="3" x14ac:dyDescent="0.2">
      <c r="A3453" s="4" t="s">
        <v>3363</v>
      </c>
      <c r="B3453" s="5" t="s">
        <v>3407</v>
      </c>
      <c r="C3453" s="7"/>
      <c r="D3453" s="7" t="s">
        <v>3449</v>
      </c>
      <c r="E3453" s="4" t="s">
        <v>3363</v>
      </c>
      <c r="F3453" s="5" t="s">
        <v>3407</v>
      </c>
      <c r="G3453" s="2">
        <v>5844</v>
      </c>
      <c r="H3453" s="2" t="s">
        <v>5089</v>
      </c>
    </row>
    <row r="3454" spans="1:8" ht="10.95" customHeight="1" outlineLevel="3" x14ac:dyDescent="0.2">
      <c r="A3454" s="4" t="s">
        <v>3363</v>
      </c>
      <c r="B3454" s="5" t="s">
        <v>3407</v>
      </c>
      <c r="C3454" s="7"/>
      <c r="D3454" s="7" t="s">
        <v>3450</v>
      </c>
      <c r="E3454" s="4" t="s">
        <v>3363</v>
      </c>
      <c r="F3454" s="5" t="s">
        <v>3407</v>
      </c>
      <c r="G3454" s="2">
        <v>1150</v>
      </c>
      <c r="H3454" s="2" t="s">
        <v>5089</v>
      </c>
    </row>
    <row r="3455" spans="1:8" ht="10.95" customHeight="1" outlineLevel="3" x14ac:dyDescent="0.2">
      <c r="A3455" s="4" t="s">
        <v>3363</v>
      </c>
      <c r="B3455" s="5" t="s">
        <v>3407</v>
      </c>
      <c r="C3455" s="7"/>
      <c r="D3455" s="7" t="s">
        <v>3451</v>
      </c>
      <c r="E3455" s="4" t="s">
        <v>3363</v>
      </c>
      <c r="F3455" s="5" t="s">
        <v>3407</v>
      </c>
      <c r="G3455" s="2">
        <v>949.84285714285704</v>
      </c>
      <c r="H3455" s="2" t="s">
        <v>5089</v>
      </c>
    </row>
    <row r="3456" spans="1:8" ht="10.95" customHeight="1" outlineLevel="3" x14ac:dyDescent="0.2">
      <c r="A3456" s="4" t="s">
        <v>3363</v>
      </c>
      <c r="B3456" s="5" t="s">
        <v>3407</v>
      </c>
      <c r="C3456" s="7"/>
      <c r="D3456" s="7" t="s">
        <v>3452</v>
      </c>
      <c r="E3456" s="4" t="s">
        <v>3363</v>
      </c>
      <c r="F3456" s="5" t="s">
        <v>3407</v>
      </c>
      <c r="G3456" s="2">
        <v>620</v>
      </c>
      <c r="H3456" s="2" t="s">
        <v>5089</v>
      </c>
    </row>
    <row r="3457" spans="1:8" ht="10.95" customHeight="1" outlineLevel="3" x14ac:dyDescent="0.2">
      <c r="A3457" s="4" t="s">
        <v>3363</v>
      </c>
      <c r="B3457" s="5" t="s">
        <v>3407</v>
      </c>
      <c r="C3457" s="7"/>
      <c r="D3457" s="7" t="s">
        <v>3453</v>
      </c>
      <c r="E3457" s="4" t="s">
        <v>3363</v>
      </c>
      <c r="F3457" s="5" t="s">
        <v>3407</v>
      </c>
      <c r="G3457" s="2">
        <v>948.04200000000003</v>
      </c>
      <c r="H3457" s="2" t="s">
        <v>5089</v>
      </c>
    </row>
    <row r="3458" spans="1:8" ht="10.95" customHeight="1" outlineLevel="3" x14ac:dyDescent="0.2">
      <c r="A3458" s="4" t="s">
        <v>3363</v>
      </c>
      <c r="B3458" s="5" t="s">
        <v>3407</v>
      </c>
      <c r="C3458" s="7"/>
      <c r="D3458" s="7" t="s">
        <v>3454</v>
      </c>
      <c r="E3458" s="4" t="s">
        <v>3363</v>
      </c>
      <c r="F3458" s="5" t="s">
        <v>3407</v>
      </c>
      <c r="G3458" s="2">
        <v>650</v>
      </c>
      <c r="H3458" s="2" t="s">
        <v>5089</v>
      </c>
    </row>
    <row r="3459" spans="1:8" ht="10.95" customHeight="1" outlineLevel="3" x14ac:dyDescent="0.2">
      <c r="A3459" s="4" t="s">
        <v>3363</v>
      </c>
      <c r="B3459" s="5" t="s">
        <v>3407</v>
      </c>
      <c r="C3459" s="7"/>
      <c r="D3459" s="7" t="s">
        <v>3455</v>
      </c>
      <c r="E3459" s="4" t="s">
        <v>3363</v>
      </c>
      <c r="F3459" s="5" t="s">
        <v>3407</v>
      </c>
      <c r="G3459" s="2">
        <v>610</v>
      </c>
      <c r="H3459" s="2" t="s">
        <v>5089</v>
      </c>
    </row>
    <row r="3460" spans="1:8" ht="10.95" customHeight="1" outlineLevel="3" x14ac:dyDescent="0.2">
      <c r="A3460" s="4" t="s">
        <v>3363</v>
      </c>
      <c r="B3460" s="5" t="s">
        <v>3407</v>
      </c>
      <c r="C3460" s="7"/>
      <c r="D3460" s="7" t="s">
        <v>3456</v>
      </c>
      <c r="E3460" s="4" t="s">
        <v>3363</v>
      </c>
      <c r="F3460" s="5" t="s">
        <v>3407</v>
      </c>
      <c r="G3460" s="2">
        <v>3728.5</v>
      </c>
      <c r="H3460" s="2" t="s">
        <v>5089</v>
      </c>
    </row>
    <row r="3461" spans="1:8" ht="10.95" customHeight="1" outlineLevel="3" x14ac:dyDescent="0.2">
      <c r="A3461" s="4" t="s">
        <v>3363</v>
      </c>
      <c r="B3461" s="5" t="s">
        <v>3407</v>
      </c>
      <c r="C3461" s="7"/>
      <c r="D3461" s="7" t="s">
        <v>3457</v>
      </c>
      <c r="E3461" s="4" t="s">
        <v>3363</v>
      </c>
      <c r="F3461" s="5" t="s">
        <v>3407</v>
      </c>
      <c r="G3461" s="2">
        <v>1090</v>
      </c>
      <c r="H3461" s="2" t="s">
        <v>5089</v>
      </c>
    </row>
    <row r="3462" spans="1:8" ht="10.95" customHeight="1" outlineLevel="3" x14ac:dyDescent="0.2">
      <c r="A3462" s="4" t="s">
        <v>3363</v>
      </c>
      <c r="B3462" s="5" t="s">
        <v>3407</v>
      </c>
      <c r="C3462" s="7"/>
      <c r="D3462" s="7" t="s">
        <v>3458</v>
      </c>
      <c r="E3462" s="4" t="s">
        <v>3363</v>
      </c>
      <c r="F3462" s="5" t="s">
        <v>3407</v>
      </c>
      <c r="G3462" s="2">
        <v>1509.4399999999998</v>
      </c>
      <c r="H3462" s="2" t="s">
        <v>5089</v>
      </c>
    </row>
    <row r="3463" spans="1:8" ht="10.95" customHeight="1" outlineLevel="3" x14ac:dyDescent="0.2">
      <c r="A3463" s="4" t="s">
        <v>3363</v>
      </c>
      <c r="B3463" s="5" t="s">
        <v>3407</v>
      </c>
      <c r="C3463" s="7"/>
      <c r="D3463" s="7" t="s">
        <v>3459</v>
      </c>
      <c r="E3463" s="4" t="s">
        <v>3363</v>
      </c>
      <c r="F3463" s="5" t="s">
        <v>3407</v>
      </c>
      <c r="G3463" s="2">
        <v>6030</v>
      </c>
      <c r="H3463" s="2" t="s">
        <v>5089</v>
      </c>
    </row>
    <row r="3464" spans="1:8" ht="10.95" customHeight="1" outlineLevel="3" x14ac:dyDescent="0.2">
      <c r="A3464" s="4" t="s">
        <v>3363</v>
      </c>
      <c r="B3464" s="5" t="s">
        <v>3407</v>
      </c>
      <c r="C3464" s="7"/>
      <c r="D3464" s="7" t="s">
        <v>3460</v>
      </c>
      <c r="E3464" s="4" t="s">
        <v>3363</v>
      </c>
      <c r="F3464" s="5" t="s">
        <v>3407</v>
      </c>
      <c r="G3464" s="2">
        <v>700</v>
      </c>
      <c r="H3464" s="2" t="s">
        <v>5089</v>
      </c>
    </row>
    <row r="3465" spans="1:8" ht="10.95" customHeight="1" outlineLevel="3" x14ac:dyDescent="0.2">
      <c r="A3465" s="4" t="s">
        <v>3363</v>
      </c>
      <c r="B3465" s="5" t="s">
        <v>3407</v>
      </c>
      <c r="C3465" s="7"/>
      <c r="D3465" s="7" t="s">
        <v>3461</v>
      </c>
      <c r="E3465" s="4" t="s">
        <v>3363</v>
      </c>
      <c r="F3465" s="5" t="s">
        <v>3407</v>
      </c>
      <c r="G3465" s="2">
        <v>457.91999999999996</v>
      </c>
      <c r="H3465" s="2" t="s">
        <v>5089</v>
      </c>
    </row>
    <row r="3466" spans="1:8" ht="10.95" customHeight="1" outlineLevel="3" x14ac:dyDescent="0.2">
      <c r="A3466" s="4" t="s">
        <v>3363</v>
      </c>
      <c r="B3466" s="5" t="s">
        <v>3407</v>
      </c>
      <c r="C3466" s="7"/>
      <c r="D3466" s="7" t="s">
        <v>3462</v>
      </c>
      <c r="E3466" s="4" t="s">
        <v>3363</v>
      </c>
      <c r="F3466" s="5" t="s">
        <v>3407</v>
      </c>
      <c r="G3466" s="2">
        <v>805.53666666666675</v>
      </c>
      <c r="H3466" s="2" t="s">
        <v>5089</v>
      </c>
    </row>
    <row r="3467" spans="1:8" ht="10.95" customHeight="1" outlineLevel="3" x14ac:dyDescent="0.2">
      <c r="A3467" s="4" t="s">
        <v>3363</v>
      </c>
      <c r="B3467" s="5" t="s">
        <v>3407</v>
      </c>
      <c r="C3467" s="7"/>
      <c r="D3467" s="7" t="s">
        <v>3463</v>
      </c>
      <c r="E3467" s="4" t="s">
        <v>3363</v>
      </c>
      <c r="F3467" s="5" t="s">
        <v>3407</v>
      </c>
      <c r="G3467" s="2">
        <v>1099.54</v>
      </c>
      <c r="H3467" s="2" t="s">
        <v>5089</v>
      </c>
    </row>
    <row r="3468" spans="1:8" ht="10.95" customHeight="1" outlineLevel="3" x14ac:dyDescent="0.2">
      <c r="A3468" s="4" t="s">
        <v>3363</v>
      </c>
      <c r="B3468" s="5" t="s">
        <v>3407</v>
      </c>
      <c r="C3468" s="7"/>
      <c r="D3468" s="7" t="s">
        <v>3464</v>
      </c>
      <c r="E3468" s="4" t="s">
        <v>3363</v>
      </c>
      <c r="F3468" s="5" t="s">
        <v>3407</v>
      </c>
      <c r="G3468" s="2">
        <v>1073.0033333333333</v>
      </c>
      <c r="H3468" s="2" t="s">
        <v>5089</v>
      </c>
    </row>
    <row r="3469" spans="1:8" ht="10.95" customHeight="1" outlineLevel="3" x14ac:dyDescent="0.2">
      <c r="A3469" s="4" t="s">
        <v>3363</v>
      </c>
      <c r="B3469" s="5" t="s">
        <v>3407</v>
      </c>
      <c r="C3469" s="7"/>
      <c r="D3469" s="7" t="s">
        <v>3465</v>
      </c>
      <c r="E3469" s="4" t="s">
        <v>3363</v>
      </c>
      <c r="F3469" s="5" t="s">
        <v>3407</v>
      </c>
      <c r="G3469" s="2">
        <v>200</v>
      </c>
      <c r="H3469" s="2" t="s">
        <v>5089</v>
      </c>
    </row>
    <row r="3470" spans="1:8" ht="10.95" customHeight="1" outlineLevel="3" x14ac:dyDescent="0.2">
      <c r="A3470" s="4" t="s">
        <v>3363</v>
      </c>
      <c r="B3470" s="5" t="s">
        <v>3407</v>
      </c>
      <c r="C3470" s="7"/>
      <c r="D3470" s="7" t="s">
        <v>3466</v>
      </c>
      <c r="E3470" s="4" t="s">
        <v>3363</v>
      </c>
      <c r="F3470" s="5" t="s">
        <v>3407</v>
      </c>
      <c r="G3470" s="2">
        <v>866.39666666666665</v>
      </c>
      <c r="H3470" s="2" t="s">
        <v>5089</v>
      </c>
    </row>
    <row r="3471" spans="1:8" ht="10.95" customHeight="1" outlineLevel="3" x14ac:dyDescent="0.2">
      <c r="A3471" s="4" t="s">
        <v>3363</v>
      </c>
      <c r="B3471" s="5" t="s">
        <v>3407</v>
      </c>
      <c r="C3471" s="7"/>
      <c r="D3471" s="7" t="s">
        <v>3467</v>
      </c>
      <c r="E3471" s="4" t="s">
        <v>3363</v>
      </c>
      <c r="F3471" s="5" t="s">
        <v>3407</v>
      </c>
      <c r="G3471" s="2">
        <v>2583</v>
      </c>
      <c r="H3471" s="2" t="s">
        <v>5089</v>
      </c>
    </row>
    <row r="3472" spans="1:8" ht="10.95" customHeight="1" outlineLevel="3" x14ac:dyDescent="0.2">
      <c r="A3472" s="4" t="s">
        <v>3363</v>
      </c>
      <c r="B3472" s="5" t="s">
        <v>3407</v>
      </c>
      <c r="C3472" s="7"/>
      <c r="D3472" s="7" t="s">
        <v>3468</v>
      </c>
      <c r="E3472" s="4" t="s">
        <v>3363</v>
      </c>
      <c r="F3472" s="5" t="s">
        <v>3407</v>
      </c>
      <c r="G3472" s="2">
        <v>3573</v>
      </c>
      <c r="H3472" s="2" t="s">
        <v>5089</v>
      </c>
    </row>
    <row r="3473" spans="1:8" ht="10.95" customHeight="1" outlineLevel="3" x14ac:dyDescent="0.2">
      <c r="A3473" s="4" t="s">
        <v>3363</v>
      </c>
      <c r="B3473" s="5" t="s">
        <v>3407</v>
      </c>
      <c r="C3473" s="7"/>
      <c r="D3473" s="7" t="s">
        <v>3469</v>
      </c>
      <c r="E3473" s="4" t="s">
        <v>3363</v>
      </c>
      <c r="F3473" s="5" t="s">
        <v>3407</v>
      </c>
      <c r="G3473" s="2">
        <v>3227</v>
      </c>
      <c r="H3473" s="2" t="s">
        <v>5089</v>
      </c>
    </row>
    <row r="3474" spans="1:8" ht="22.95" customHeight="1" outlineLevel="3" x14ac:dyDescent="0.2">
      <c r="A3474" s="4" t="s">
        <v>3363</v>
      </c>
      <c r="B3474" s="5" t="s">
        <v>3407</v>
      </c>
      <c r="C3474" s="7"/>
      <c r="D3474" s="7" t="s">
        <v>3470</v>
      </c>
      <c r="E3474" s="4" t="s">
        <v>3363</v>
      </c>
      <c r="F3474" s="5" t="s">
        <v>3407</v>
      </c>
      <c r="G3474" s="2">
        <v>684.32</v>
      </c>
      <c r="H3474" s="2" t="s">
        <v>5089</v>
      </c>
    </row>
    <row r="3475" spans="1:8" ht="22.95" customHeight="1" outlineLevel="3" x14ac:dyDescent="0.2">
      <c r="A3475" s="4" t="s">
        <v>3363</v>
      </c>
      <c r="B3475" s="5" t="s">
        <v>3407</v>
      </c>
      <c r="C3475" s="7"/>
      <c r="D3475" s="7" t="s">
        <v>3471</v>
      </c>
      <c r="E3475" s="4" t="s">
        <v>3363</v>
      </c>
      <c r="F3475" s="5" t="s">
        <v>3407</v>
      </c>
      <c r="G3475" s="2">
        <v>1265.9100000000001</v>
      </c>
      <c r="H3475" s="2" t="s">
        <v>5089</v>
      </c>
    </row>
    <row r="3476" spans="1:8" ht="10.95" customHeight="1" outlineLevel="3" x14ac:dyDescent="0.2">
      <c r="A3476" s="4" t="s">
        <v>3363</v>
      </c>
      <c r="B3476" s="5" t="s">
        <v>3407</v>
      </c>
      <c r="C3476" s="7"/>
      <c r="D3476" s="7" t="s">
        <v>3472</v>
      </c>
      <c r="E3476" s="4" t="s">
        <v>3363</v>
      </c>
      <c r="F3476" s="5" t="s">
        <v>3407</v>
      </c>
      <c r="G3476" s="2">
        <v>300</v>
      </c>
      <c r="H3476" s="2" t="s">
        <v>5089</v>
      </c>
    </row>
    <row r="3477" spans="1:8" ht="10.95" customHeight="1" outlineLevel="3" x14ac:dyDescent="0.2">
      <c r="A3477" s="4" t="s">
        <v>3363</v>
      </c>
      <c r="B3477" s="5" t="s">
        <v>3407</v>
      </c>
      <c r="C3477" s="7"/>
      <c r="D3477" s="7" t="s">
        <v>3473</v>
      </c>
      <c r="E3477" s="4" t="s">
        <v>3363</v>
      </c>
      <c r="F3477" s="5" t="s">
        <v>3407</v>
      </c>
      <c r="G3477" s="2">
        <v>2439</v>
      </c>
      <c r="H3477" s="2" t="s">
        <v>5089</v>
      </c>
    </row>
    <row r="3478" spans="1:8" ht="10.95" customHeight="1" outlineLevel="3" x14ac:dyDescent="0.2">
      <c r="A3478" s="4" t="s">
        <v>3363</v>
      </c>
      <c r="B3478" s="5" t="s">
        <v>3407</v>
      </c>
      <c r="C3478" s="7"/>
      <c r="D3478" s="7" t="s">
        <v>3474</v>
      </c>
      <c r="E3478" s="4" t="s">
        <v>3363</v>
      </c>
      <c r="F3478" s="5" t="s">
        <v>3407</v>
      </c>
      <c r="G3478" s="2">
        <v>310</v>
      </c>
      <c r="H3478" s="2" t="s">
        <v>5089</v>
      </c>
    </row>
    <row r="3479" spans="1:8" ht="10.95" customHeight="1" outlineLevel="3" x14ac:dyDescent="0.2">
      <c r="A3479" s="4" t="s">
        <v>3363</v>
      </c>
      <c r="B3479" s="5" t="s">
        <v>3407</v>
      </c>
      <c r="C3479" s="7"/>
      <c r="D3479" s="7" t="s">
        <v>3475</v>
      </c>
      <c r="E3479" s="4" t="s">
        <v>3363</v>
      </c>
      <c r="F3479" s="5" t="s">
        <v>3407</v>
      </c>
      <c r="G3479" s="2">
        <v>1217.28</v>
      </c>
      <c r="H3479" s="2" t="s">
        <v>5089</v>
      </c>
    </row>
    <row r="3480" spans="1:8" ht="10.95" customHeight="1" outlineLevel="3" x14ac:dyDescent="0.2">
      <c r="A3480" s="4" t="s">
        <v>3363</v>
      </c>
      <c r="B3480" s="5" t="s">
        <v>3407</v>
      </c>
      <c r="C3480" s="7"/>
      <c r="D3480" s="7" t="s">
        <v>3476</v>
      </c>
      <c r="E3480" s="4" t="s">
        <v>3363</v>
      </c>
      <c r="F3480" s="5" t="s">
        <v>3407</v>
      </c>
      <c r="G3480" s="2">
        <v>445.2</v>
      </c>
      <c r="H3480" s="2" t="s">
        <v>5089</v>
      </c>
    </row>
    <row r="3481" spans="1:8" ht="10.95" customHeight="1" outlineLevel="3" x14ac:dyDescent="0.2">
      <c r="A3481" s="4" t="s">
        <v>3363</v>
      </c>
      <c r="B3481" s="5" t="s">
        <v>3407</v>
      </c>
      <c r="C3481" s="7"/>
      <c r="D3481" s="7" t="s">
        <v>3477</v>
      </c>
      <c r="E3481" s="4" t="s">
        <v>3363</v>
      </c>
      <c r="F3481" s="5" t="s">
        <v>3407</v>
      </c>
      <c r="G3481" s="2">
        <v>5535.71</v>
      </c>
      <c r="H3481" s="2" t="s">
        <v>5089</v>
      </c>
    </row>
    <row r="3482" spans="1:8" ht="10.95" customHeight="1" outlineLevel="3" x14ac:dyDescent="0.2">
      <c r="A3482" s="4" t="s">
        <v>3363</v>
      </c>
      <c r="B3482" s="5" t="s">
        <v>3407</v>
      </c>
      <c r="C3482" s="7"/>
      <c r="D3482" s="7" t="s">
        <v>3478</v>
      </c>
      <c r="E3482" s="4" t="s">
        <v>3363</v>
      </c>
      <c r="F3482" s="5" t="s">
        <v>3407</v>
      </c>
      <c r="G3482" s="2">
        <v>12.324835013748855</v>
      </c>
      <c r="H3482" s="2" t="s">
        <v>5091</v>
      </c>
    </row>
    <row r="3483" spans="1:8" ht="10.95" customHeight="1" outlineLevel="3" x14ac:dyDescent="0.2">
      <c r="A3483" s="4" t="s">
        <v>3363</v>
      </c>
      <c r="B3483" s="5" t="s">
        <v>3407</v>
      </c>
      <c r="C3483" s="7"/>
      <c r="D3483" s="7" t="s">
        <v>3479</v>
      </c>
      <c r="E3483" s="4" t="s">
        <v>3363</v>
      </c>
      <c r="F3483" s="5" t="s">
        <v>3407</v>
      </c>
      <c r="G3483" s="2">
        <v>8190</v>
      </c>
      <c r="H3483" s="2" t="s">
        <v>5089</v>
      </c>
    </row>
    <row r="3484" spans="1:8" ht="10.95" hidden="1" customHeight="1" outlineLevel="2" x14ac:dyDescent="0.2">
      <c r="A3484" s="4" t="s">
        <v>3363</v>
      </c>
      <c r="B3484" s="5" t="s">
        <v>3407</v>
      </c>
      <c r="C3484" s="5" t="s">
        <v>3480</v>
      </c>
      <c r="D3484" s="5"/>
      <c r="E3484" s="4" t="s">
        <v>3363</v>
      </c>
      <c r="F3484" s="5" t="s">
        <v>3407</v>
      </c>
      <c r="G3484" s="2" t="e">
        <v>#N/A</v>
      </c>
      <c r="H3484" s="2" t="s">
        <v>5089</v>
      </c>
    </row>
    <row r="3485" spans="1:8" ht="10.95" hidden="1" customHeight="1" outlineLevel="3" x14ac:dyDescent="0.2">
      <c r="A3485" s="4" t="s">
        <v>3363</v>
      </c>
      <c r="B3485" s="5" t="s">
        <v>3481</v>
      </c>
      <c r="C3485" s="5" t="s">
        <v>3481</v>
      </c>
      <c r="D3485" s="5"/>
      <c r="E3485" s="4" t="s">
        <v>3363</v>
      </c>
      <c r="F3485" s="5" t="s">
        <v>3481</v>
      </c>
      <c r="G3485" s="2" t="e">
        <v>#N/A</v>
      </c>
      <c r="H3485" s="2" t="s">
        <v>5089</v>
      </c>
    </row>
    <row r="3486" spans="1:8" s="6" customFormat="1" ht="10.95" customHeight="1" outlineLevel="4" x14ac:dyDescent="0.2">
      <c r="A3486" s="4" t="s">
        <v>3363</v>
      </c>
      <c r="B3486" s="5" t="s">
        <v>3481</v>
      </c>
      <c r="C3486" s="7"/>
      <c r="D3486" s="7" t="s">
        <v>3482</v>
      </c>
      <c r="E3486" s="4" t="s">
        <v>3363</v>
      </c>
      <c r="F3486" s="5" t="s">
        <v>3481</v>
      </c>
      <c r="G3486" s="2">
        <v>345.24201550387596</v>
      </c>
      <c r="H3486" s="2" t="s">
        <v>5089</v>
      </c>
    </row>
    <row r="3487" spans="1:8" s="6" customFormat="1" ht="10.95" customHeight="1" outlineLevel="4" x14ac:dyDescent="0.2">
      <c r="A3487" s="4" t="s">
        <v>3363</v>
      </c>
      <c r="B3487" s="5" t="s">
        <v>3481</v>
      </c>
      <c r="C3487" s="7"/>
      <c r="D3487" s="7" t="s">
        <v>3483</v>
      </c>
      <c r="E3487" s="4" t="s">
        <v>3363</v>
      </c>
      <c r="F3487" s="5" t="s">
        <v>3481</v>
      </c>
      <c r="G3487" s="2">
        <v>471.33670212765958</v>
      </c>
      <c r="H3487" s="2" t="s">
        <v>5089</v>
      </c>
    </row>
    <row r="3488" spans="1:8" s="6" customFormat="1" ht="10.95" customHeight="1" outlineLevel="4" x14ac:dyDescent="0.2">
      <c r="A3488" s="4" t="s">
        <v>3363</v>
      </c>
      <c r="B3488" s="5" t="s">
        <v>3481</v>
      </c>
      <c r="C3488" s="7"/>
      <c r="D3488" s="7" t="s">
        <v>3484</v>
      </c>
      <c r="E3488" s="4" t="s">
        <v>3363</v>
      </c>
      <c r="F3488" s="5" t="s">
        <v>3481</v>
      </c>
      <c r="G3488" s="2">
        <v>1085.0970873786407</v>
      </c>
      <c r="H3488" s="2" t="s">
        <v>5089</v>
      </c>
    </row>
    <row r="3489" spans="1:8" s="6" customFormat="1" ht="10.95" customHeight="1" outlineLevel="4" x14ac:dyDescent="0.2">
      <c r="A3489" s="4" t="s">
        <v>3363</v>
      </c>
      <c r="B3489" s="5" t="s">
        <v>3481</v>
      </c>
      <c r="C3489" s="7"/>
      <c r="D3489" s="7" t="s">
        <v>3485</v>
      </c>
      <c r="E3489" s="4" t="s">
        <v>3363</v>
      </c>
      <c r="F3489" s="5" t="s">
        <v>3481</v>
      </c>
      <c r="G3489" s="2">
        <v>3898.5355000000004</v>
      </c>
      <c r="H3489" s="2" t="s">
        <v>5089</v>
      </c>
    </row>
    <row r="3490" spans="1:8" s="6" customFormat="1" ht="10.95" customHeight="1" outlineLevel="4" x14ac:dyDescent="0.2">
      <c r="A3490" s="4" t="s">
        <v>3363</v>
      </c>
      <c r="B3490" s="5" t="s">
        <v>3481</v>
      </c>
      <c r="C3490" s="7"/>
      <c r="D3490" s="7" t="s">
        <v>3486</v>
      </c>
      <c r="E3490" s="4" t="s">
        <v>3363</v>
      </c>
      <c r="F3490" s="5" t="s">
        <v>3481</v>
      </c>
      <c r="G3490" s="2">
        <v>79.928678756476685</v>
      </c>
      <c r="H3490" s="2" t="s">
        <v>5089</v>
      </c>
    </row>
    <row r="3491" spans="1:8" s="6" customFormat="1" ht="10.95" customHeight="1" outlineLevel="4" x14ac:dyDescent="0.2">
      <c r="A3491" s="4" t="s">
        <v>3363</v>
      </c>
      <c r="B3491" s="5" t="s">
        <v>3481</v>
      </c>
      <c r="C3491" s="7"/>
      <c r="D3491" s="7" t="s">
        <v>3487</v>
      </c>
      <c r="E3491" s="4" t="s">
        <v>3363</v>
      </c>
      <c r="F3491" s="5" t="s">
        <v>3481</v>
      </c>
      <c r="G3491" s="2">
        <v>8089.5969230769224</v>
      </c>
      <c r="H3491" s="2" t="s">
        <v>5089</v>
      </c>
    </row>
    <row r="3492" spans="1:8" s="6" customFormat="1" ht="10.95" customHeight="1" outlineLevel="4" x14ac:dyDescent="0.2">
      <c r="A3492" s="4" t="s">
        <v>3363</v>
      </c>
      <c r="B3492" s="5" t="s">
        <v>3481</v>
      </c>
      <c r="C3492" s="7"/>
      <c r="D3492" s="7" t="s">
        <v>3488</v>
      </c>
      <c r="E3492" s="4" t="s">
        <v>3363</v>
      </c>
      <c r="F3492" s="5" t="s">
        <v>3481</v>
      </c>
      <c r="G3492" s="2">
        <v>277.21542976939207</v>
      </c>
      <c r="H3492" s="2" t="s">
        <v>5089</v>
      </c>
    </row>
    <row r="3493" spans="1:8" s="6" customFormat="1" ht="10.95" customHeight="1" outlineLevel="4" x14ac:dyDescent="0.2">
      <c r="A3493" s="4" t="s">
        <v>3363</v>
      </c>
      <c r="B3493" s="5" t="s">
        <v>3481</v>
      </c>
      <c r="C3493" s="7"/>
      <c r="D3493" s="7" t="s">
        <v>3489</v>
      </c>
      <c r="E3493" s="4" t="s">
        <v>3363</v>
      </c>
      <c r="F3493" s="5" t="s">
        <v>3481</v>
      </c>
      <c r="G3493" s="2">
        <v>1473.2904999999998</v>
      </c>
      <c r="H3493" s="2" t="s">
        <v>5089</v>
      </c>
    </row>
    <row r="3494" spans="1:8" s="6" customFormat="1" ht="10.95" customHeight="1" outlineLevel="4" x14ac:dyDescent="0.2">
      <c r="A3494" s="4" t="s">
        <v>3363</v>
      </c>
      <c r="B3494" s="5" t="s">
        <v>3481</v>
      </c>
      <c r="C3494" s="7"/>
      <c r="D3494" s="7" t="s">
        <v>3490</v>
      </c>
      <c r="E3494" s="4" t="s">
        <v>3363</v>
      </c>
      <c r="F3494" s="5" t="s">
        <v>3481</v>
      </c>
      <c r="G3494" s="2">
        <v>1645.4588372093021</v>
      </c>
      <c r="H3494" s="2" t="s">
        <v>5089</v>
      </c>
    </row>
    <row r="3495" spans="1:8" s="6" customFormat="1" ht="10.95" customHeight="1" outlineLevel="4" x14ac:dyDescent="0.2">
      <c r="A3495" s="4" t="s">
        <v>3363</v>
      </c>
      <c r="B3495" s="5" t="s">
        <v>3481</v>
      </c>
      <c r="C3495" s="7"/>
      <c r="D3495" s="7" t="s">
        <v>3491</v>
      </c>
      <c r="E3495" s="4" t="s">
        <v>3363</v>
      </c>
      <c r="F3495" s="5" t="s">
        <v>3481</v>
      </c>
      <c r="G3495" s="2">
        <v>709.48387096774195</v>
      </c>
      <c r="H3495" s="2" t="s">
        <v>5089</v>
      </c>
    </row>
    <row r="3496" spans="1:8" s="6" customFormat="1" ht="10.95" customHeight="1" outlineLevel="4" x14ac:dyDescent="0.2">
      <c r="A3496" s="4" t="s">
        <v>3363</v>
      </c>
      <c r="B3496" s="5" t="s">
        <v>3481</v>
      </c>
      <c r="C3496" s="7"/>
      <c r="D3496" s="7" t="s">
        <v>3492</v>
      </c>
      <c r="E3496" s="4" t="s">
        <v>3363</v>
      </c>
      <c r="F3496" s="5" t="s">
        <v>3481</v>
      </c>
      <c r="G3496" s="2">
        <v>649.60935483870969</v>
      </c>
      <c r="H3496" s="2" t="s">
        <v>5089</v>
      </c>
    </row>
    <row r="3497" spans="1:8" s="6" customFormat="1" ht="10.95" customHeight="1" outlineLevel="4" x14ac:dyDescent="0.2">
      <c r="A3497" s="4" t="s">
        <v>3363</v>
      </c>
      <c r="B3497" s="5" t="s">
        <v>3481</v>
      </c>
      <c r="C3497" s="7"/>
      <c r="D3497" s="7" t="s">
        <v>3493</v>
      </c>
      <c r="E3497" s="4" t="s">
        <v>3363</v>
      </c>
      <c r="F3497" s="5" t="s">
        <v>3481</v>
      </c>
      <c r="G3497" s="2">
        <v>1143.5123529411765</v>
      </c>
      <c r="H3497" s="2" t="s">
        <v>5089</v>
      </c>
    </row>
    <row r="3498" spans="1:8" s="6" customFormat="1" ht="10.95" customHeight="1" outlineLevel="4" x14ac:dyDescent="0.2">
      <c r="A3498" s="4" t="s">
        <v>3363</v>
      </c>
      <c r="B3498" s="5" t="s">
        <v>3481</v>
      </c>
      <c r="C3498" s="7"/>
      <c r="D3498" s="7" t="s">
        <v>3494</v>
      </c>
      <c r="E3498" s="4" t="s">
        <v>3363</v>
      </c>
      <c r="F3498" s="5" t="s">
        <v>3481</v>
      </c>
      <c r="G3498" s="2">
        <v>174.25197368421053</v>
      </c>
      <c r="H3498" s="2" t="s">
        <v>5089</v>
      </c>
    </row>
    <row r="3499" spans="1:8" s="6" customFormat="1" ht="10.95" customHeight="1" outlineLevel="4" x14ac:dyDescent="0.2">
      <c r="A3499" s="4" t="s">
        <v>3363</v>
      </c>
      <c r="B3499" s="5" t="s">
        <v>3481</v>
      </c>
      <c r="C3499" s="7"/>
      <c r="D3499" s="7" t="s">
        <v>3495</v>
      </c>
      <c r="E3499" s="4" t="s">
        <v>3363</v>
      </c>
      <c r="F3499" s="5" t="s">
        <v>3481</v>
      </c>
      <c r="G3499" s="2">
        <v>480.22424657534248</v>
      </c>
      <c r="H3499" s="2" t="s">
        <v>5089</v>
      </c>
    </row>
    <row r="3500" spans="1:8" s="6" customFormat="1" ht="22.95" customHeight="1" outlineLevel="4" x14ac:dyDescent="0.2">
      <c r="A3500" s="4" t="s">
        <v>3363</v>
      </c>
      <c r="B3500" s="5" t="s">
        <v>3481</v>
      </c>
      <c r="C3500" s="7"/>
      <c r="D3500" s="7" t="s">
        <v>3496</v>
      </c>
      <c r="E3500" s="4" t="s">
        <v>3363</v>
      </c>
      <c r="F3500" s="5" t="s">
        <v>3481</v>
      </c>
      <c r="G3500" s="2">
        <v>10153.41</v>
      </c>
      <c r="H3500" s="2" t="s">
        <v>5089</v>
      </c>
    </row>
    <row r="3501" spans="1:8" s="6" customFormat="1" ht="10.95" customHeight="1" outlineLevel="4" x14ac:dyDescent="0.2">
      <c r="A3501" s="4" t="s">
        <v>3363</v>
      </c>
      <c r="B3501" s="5" t="s">
        <v>3481</v>
      </c>
      <c r="C3501" s="7"/>
      <c r="D3501" s="7" t="s">
        <v>3497</v>
      </c>
      <c r="E3501" s="4" t="s">
        <v>3363</v>
      </c>
      <c r="F3501" s="5" t="s">
        <v>3481</v>
      </c>
      <c r="G3501" s="2">
        <v>700</v>
      </c>
      <c r="H3501" s="2" t="s">
        <v>5089</v>
      </c>
    </row>
    <row r="3502" spans="1:8" s="6" customFormat="1" ht="10.95" customHeight="1" outlineLevel="4" x14ac:dyDescent="0.2">
      <c r="A3502" s="4" t="s">
        <v>3363</v>
      </c>
      <c r="B3502" s="5" t="s">
        <v>3481</v>
      </c>
      <c r="C3502" s="7"/>
      <c r="D3502" s="7" t="s">
        <v>3498</v>
      </c>
      <c r="E3502" s="4" t="s">
        <v>3363</v>
      </c>
      <c r="F3502" s="5" t="s">
        <v>3481</v>
      </c>
      <c r="G3502" s="2">
        <v>299.82982456140348</v>
      </c>
      <c r="H3502" s="2" t="s">
        <v>5089</v>
      </c>
    </row>
    <row r="3503" spans="1:8" s="6" customFormat="1" ht="10.95" customHeight="1" outlineLevel="4" x14ac:dyDescent="0.2">
      <c r="A3503" s="4" t="s">
        <v>3363</v>
      </c>
      <c r="B3503" s="5" t="s">
        <v>3481</v>
      </c>
      <c r="C3503" s="7"/>
      <c r="D3503" s="7" t="s">
        <v>3499</v>
      </c>
      <c r="E3503" s="4" t="s">
        <v>3363</v>
      </c>
      <c r="F3503" s="5" t="s">
        <v>3481</v>
      </c>
      <c r="G3503" s="2">
        <v>9486</v>
      </c>
      <c r="H3503" s="2" t="s">
        <v>5089</v>
      </c>
    </row>
    <row r="3504" spans="1:8" s="6" customFormat="1" ht="10.95" customHeight="1" outlineLevel="4" x14ac:dyDescent="0.2">
      <c r="A3504" s="4" t="s">
        <v>3363</v>
      </c>
      <c r="B3504" s="5" t="s">
        <v>3481</v>
      </c>
      <c r="C3504" s="7"/>
      <c r="D3504" s="7" t="s">
        <v>3500</v>
      </c>
      <c r="E3504" s="4" t="s">
        <v>3363</v>
      </c>
      <c r="F3504" s="5" t="s">
        <v>3481</v>
      </c>
      <c r="G3504" s="2">
        <v>1147.4775</v>
      </c>
      <c r="H3504" s="2" t="s">
        <v>5089</v>
      </c>
    </row>
    <row r="3505" spans="1:8" s="6" customFormat="1" ht="10.95" customHeight="1" outlineLevel="4" x14ac:dyDescent="0.2">
      <c r="A3505" s="4" t="s">
        <v>3363</v>
      </c>
      <c r="B3505" s="5" t="s">
        <v>3481</v>
      </c>
      <c r="C3505" s="7"/>
      <c r="D3505" s="7" t="s">
        <v>3501</v>
      </c>
      <c r="E3505" s="4" t="s">
        <v>3363</v>
      </c>
      <c r="F3505" s="5" t="s">
        <v>3481</v>
      </c>
      <c r="G3505" s="2">
        <v>698.74153846153843</v>
      </c>
      <c r="H3505" s="2" t="s">
        <v>5089</v>
      </c>
    </row>
    <row r="3506" spans="1:8" s="6" customFormat="1" ht="10.95" customHeight="1" outlineLevel="4" x14ac:dyDescent="0.2">
      <c r="A3506" s="4" t="s">
        <v>3363</v>
      </c>
      <c r="B3506" s="5" t="s">
        <v>3481</v>
      </c>
      <c r="C3506" s="7"/>
      <c r="D3506" s="7" t="s">
        <v>3502</v>
      </c>
      <c r="E3506" s="4" t="s">
        <v>3363</v>
      </c>
      <c r="F3506" s="5" t="s">
        <v>3481</v>
      </c>
      <c r="G3506" s="2">
        <v>885.03375000000005</v>
      </c>
      <c r="H3506" s="2" t="s">
        <v>5089</v>
      </c>
    </row>
    <row r="3507" spans="1:8" s="6" customFormat="1" ht="10.95" customHeight="1" outlineLevel="4" x14ac:dyDescent="0.2">
      <c r="A3507" s="4" t="s">
        <v>3363</v>
      </c>
      <c r="B3507" s="5" t="s">
        <v>3481</v>
      </c>
      <c r="C3507" s="7"/>
      <c r="D3507" s="7" t="s">
        <v>3503</v>
      </c>
      <c r="E3507" s="4" t="s">
        <v>3363</v>
      </c>
      <c r="F3507" s="5" t="s">
        <v>3481</v>
      </c>
      <c r="G3507" s="2">
        <v>317.58185185185181</v>
      </c>
      <c r="H3507" s="2" t="s">
        <v>5089</v>
      </c>
    </row>
    <row r="3508" spans="1:8" s="6" customFormat="1" ht="10.95" customHeight="1" outlineLevel="4" x14ac:dyDescent="0.2">
      <c r="A3508" s="4" t="s">
        <v>3363</v>
      </c>
      <c r="B3508" s="5" t="s">
        <v>3481</v>
      </c>
      <c r="C3508" s="7"/>
      <c r="D3508" s="7" t="s">
        <v>3504</v>
      </c>
      <c r="E3508" s="4" t="s">
        <v>3363</v>
      </c>
      <c r="F3508" s="5" t="s">
        <v>3481</v>
      </c>
      <c r="G3508" s="2">
        <v>63.089999999999996</v>
      </c>
      <c r="H3508" s="2" t="s">
        <v>5089</v>
      </c>
    </row>
    <row r="3509" spans="1:8" s="6" customFormat="1" ht="10.95" customHeight="1" outlineLevel="4" x14ac:dyDescent="0.2">
      <c r="A3509" s="4" t="s">
        <v>3363</v>
      </c>
      <c r="B3509" s="5" t="s">
        <v>3481</v>
      </c>
      <c r="C3509" s="7"/>
      <c r="D3509" s="7" t="s">
        <v>3505</v>
      </c>
      <c r="E3509" s="4" t="s">
        <v>3363</v>
      </c>
      <c r="F3509" s="5" t="s">
        <v>3481</v>
      </c>
      <c r="G3509" s="2">
        <v>54.55704545454546</v>
      </c>
      <c r="H3509" s="2" t="s">
        <v>5089</v>
      </c>
    </row>
    <row r="3510" spans="1:8" s="6" customFormat="1" ht="10.95" customHeight="1" outlineLevel="4" x14ac:dyDescent="0.2">
      <c r="A3510" s="4" t="s">
        <v>3363</v>
      </c>
      <c r="B3510" s="5" t="s">
        <v>3481</v>
      </c>
      <c r="C3510" s="7"/>
      <c r="D3510" s="7" t="s">
        <v>3506</v>
      </c>
      <c r="E3510" s="4" t="s">
        <v>3363</v>
      </c>
      <c r="F3510" s="5" t="s">
        <v>3481</v>
      </c>
      <c r="G3510" s="2">
        <v>2772</v>
      </c>
      <c r="H3510" s="2" t="s">
        <v>5089</v>
      </c>
    </row>
    <row r="3511" spans="1:8" s="6" customFormat="1" ht="10.95" customHeight="1" outlineLevel="4" x14ac:dyDescent="0.2">
      <c r="A3511" s="4" t="s">
        <v>3363</v>
      </c>
      <c r="B3511" s="5" t="s">
        <v>3481</v>
      </c>
      <c r="C3511" s="7"/>
      <c r="D3511" s="7" t="s">
        <v>3507</v>
      </c>
      <c r="E3511" s="4" t="s">
        <v>3363</v>
      </c>
      <c r="F3511" s="5" t="s">
        <v>3481</v>
      </c>
      <c r="G3511" s="2">
        <v>537.33798634812285</v>
      </c>
      <c r="H3511" s="2" t="s">
        <v>5089</v>
      </c>
    </row>
    <row r="3512" spans="1:8" s="6" customFormat="1" ht="10.95" customHeight="1" outlineLevel="4" x14ac:dyDescent="0.2">
      <c r="A3512" s="4" t="s">
        <v>3363</v>
      </c>
      <c r="B3512" s="5" t="s">
        <v>3481</v>
      </c>
      <c r="C3512" s="7"/>
      <c r="D3512" s="7" t="s">
        <v>3508</v>
      </c>
      <c r="E3512" s="4" t="s">
        <v>3363</v>
      </c>
      <c r="F3512" s="5" t="s">
        <v>3481</v>
      </c>
      <c r="G3512" s="2">
        <v>372.72666666666669</v>
      </c>
      <c r="H3512" s="2" t="s">
        <v>5089</v>
      </c>
    </row>
    <row r="3513" spans="1:8" s="6" customFormat="1" ht="10.95" customHeight="1" outlineLevel="4" x14ac:dyDescent="0.2">
      <c r="A3513" s="4" t="s">
        <v>3363</v>
      </c>
      <c r="B3513" s="5" t="s">
        <v>3481</v>
      </c>
      <c r="C3513" s="7"/>
      <c r="D3513" s="7" t="s">
        <v>3509</v>
      </c>
      <c r="E3513" s="4" t="s">
        <v>3363</v>
      </c>
      <c r="F3513" s="5" t="s">
        <v>3481</v>
      </c>
      <c r="G3513" s="2">
        <v>2668.12</v>
      </c>
      <c r="H3513" s="2" t="s">
        <v>5089</v>
      </c>
    </row>
    <row r="3514" spans="1:8" s="6" customFormat="1" ht="10.95" customHeight="1" outlineLevel="4" x14ac:dyDescent="0.2">
      <c r="A3514" s="4" t="s">
        <v>3363</v>
      </c>
      <c r="B3514" s="5" t="s">
        <v>3481</v>
      </c>
      <c r="C3514" s="7"/>
      <c r="D3514" s="7" t="s">
        <v>3510</v>
      </c>
      <c r="E3514" s="4" t="s">
        <v>3363</v>
      </c>
      <c r="F3514" s="5" t="s">
        <v>3481</v>
      </c>
      <c r="G3514" s="2">
        <v>386.37</v>
      </c>
      <c r="H3514" s="2" t="s">
        <v>5089</v>
      </c>
    </row>
    <row r="3515" spans="1:8" s="6" customFormat="1" ht="22.95" customHeight="1" outlineLevel="4" x14ac:dyDescent="0.2">
      <c r="A3515" s="4" t="s">
        <v>3363</v>
      </c>
      <c r="B3515" s="5" t="s">
        <v>3481</v>
      </c>
      <c r="C3515" s="7"/>
      <c r="D3515" s="7" t="s">
        <v>3511</v>
      </c>
      <c r="E3515" s="4" t="s">
        <v>3363</v>
      </c>
      <c r="F3515" s="5" t="s">
        <v>3481</v>
      </c>
      <c r="G3515" s="2">
        <v>1272.8050000000001</v>
      </c>
      <c r="H3515" s="2" t="s">
        <v>5089</v>
      </c>
    </row>
    <row r="3516" spans="1:8" s="6" customFormat="1" ht="10.95" customHeight="1" outlineLevel="4" x14ac:dyDescent="0.2">
      <c r="A3516" s="4" t="s">
        <v>3363</v>
      </c>
      <c r="B3516" s="5" t="s">
        <v>3481</v>
      </c>
      <c r="C3516" s="7"/>
      <c r="D3516" s="7" t="s">
        <v>3512</v>
      </c>
      <c r="E3516" s="4" t="s">
        <v>3363</v>
      </c>
      <c r="F3516" s="5" t="s">
        <v>3481</v>
      </c>
      <c r="G3516" s="2">
        <v>1126.1400000000001</v>
      </c>
      <c r="H3516" s="2" t="s">
        <v>5089</v>
      </c>
    </row>
    <row r="3517" spans="1:8" s="6" customFormat="1" ht="10.95" customHeight="1" outlineLevel="4" x14ac:dyDescent="0.2">
      <c r="A3517" s="4" t="s">
        <v>3363</v>
      </c>
      <c r="B3517" s="5" t="s">
        <v>3481</v>
      </c>
      <c r="C3517" s="7"/>
      <c r="D3517" s="7" t="s">
        <v>3513</v>
      </c>
      <c r="E3517" s="4" t="s">
        <v>3363</v>
      </c>
      <c r="F3517" s="5" t="s">
        <v>3481</v>
      </c>
      <c r="G3517" s="2">
        <v>475.27</v>
      </c>
      <c r="H3517" s="2" t="s">
        <v>5089</v>
      </c>
    </row>
    <row r="3518" spans="1:8" s="6" customFormat="1" ht="10.95" customHeight="1" outlineLevel="4" x14ac:dyDescent="0.2">
      <c r="A3518" s="4" t="s">
        <v>3363</v>
      </c>
      <c r="B3518" s="5" t="s">
        <v>3481</v>
      </c>
      <c r="C3518" s="7"/>
      <c r="D3518" s="7" t="s">
        <v>3514</v>
      </c>
      <c r="E3518" s="4" t="s">
        <v>3363</v>
      </c>
      <c r="F3518" s="5" t="s">
        <v>3481</v>
      </c>
      <c r="G3518" s="2">
        <v>24.673333333333332</v>
      </c>
      <c r="H3518" s="2" t="s">
        <v>5089</v>
      </c>
    </row>
    <row r="3519" spans="1:8" s="6" customFormat="1" ht="10.95" customHeight="1" outlineLevel="4" x14ac:dyDescent="0.2">
      <c r="A3519" s="4" t="s">
        <v>3363</v>
      </c>
      <c r="B3519" s="5" t="s">
        <v>3481</v>
      </c>
      <c r="C3519" s="7"/>
      <c r="D3519" s="7" t="s">
        <v>3515</v>
      </c>
      <c r="E3519" s="4" t="s">
        <v>3363</v>
      </c>
      <c r="F3519" s="5" t="s">
        <v>3481</v>
      </c>
      <c r="G3519" s="2">
        <v>433.92</v>
      </c>
      <c r="H3519" s="2" t="s">
        <v>5089</v>
      </c>
    </row>
    <row r="3520" spans="1:8" s="6" customFormat="1" ht="10.95" customHeight="1" outlineLevel="4" x14ac:dyDescent="0.2">
      <c r="A3520" s="4" t="s">
        <v>3363</v>
      </c>
      <c r="B3520" s="5" t="s">
        <v>3481</v>
      </c>
      <c r="C3520" s="7"/>
      <c r="D3520" s="7" t="s">
        <v>3516</v>
      </c>
      <c r="E3520" s="4" t="s">
        <v>3363</v>
      </c>
      <c r="F3520" s="5" t="s">
        <v>3481</v>
      </c>
      <c r="G3520" s="2">
        <v>463.02838028169015</v>
      </c>
      <c r="H3520" s="2" t="s">
        <v>5089</v>
      </c>
    </row>
    <row r="3521" spans="1:8" s="6" customFormat="1" ht="10.95" customHeight="1" outlineLevel="4" x14ac:dyDescent="0.2">
      <c r="A3521" s="4" t="s">
        <v>3363</v>
      </c>
      <c r="B3521" s="5" t="s">
        <v>3481</v>
      </c>
      <c r="C3521" s="7"/>
      <c r="D3521" s="7" t="s">
        <v>3517</v>
      </c>
      <c r="E3521" s="4" t="s">
        <v>3363</v>
      </c>
      <c r="F3521" s="5" t="s">
        <v>3481</v>
      </c>
      <c r="G3521" s="2">
        <v>4593.6182352941178</v>
      </c>
      <c r="H3521" s="2" t="s">
        <v>5089</v>
      </c>
    </row>
    <row r="3522" spans="1:8" s="6" customFormat="1" ht="10.95" customHeight="1" outlineLevel="4" x14ac:dyDescent="0.2">
      <c r="A3522" s="4" t="s">
        <v>3363</v>
      </c>
      <c r="B3522" s="5" t="s">
        <v>3481</v>
      </c>
      <c r="C3522" s="7"/>
      <c r="D3522" s="7" t="s">
        <v>3518</v>
      </c>
      <c r="E3522" s="4" t="s">
        <v>3363</v>
      </c>
      <c r="F3522" s="5" t="s">
        <v>3481</v>
      </c>
      <c r="G3522" s="2">
        <v>6212.1016666666665</v>
      </c>
      <c r="H3522" s="2" t="s">
        <v>5089</v>
      </c>
    </row>
    <row r="3523" spans="1:8" ht="10.95" customHeight="1" outlineLevel="3" x14ac:dyDescent="0.2">
      <c r="A3523" s="4" t="s">
        <v>3363</v>
      </c>
      <c r="B3523" s="5" t="s">
        <v>3481</v>
      </c>
      <c r="C3523" s="7"/>
      <c r="D3523" s="7" t="s">
        <v>3519</v>
      </c>
      <c r="E3523" s="4" t="s">
        <v>3363</v>
      </c>
      <c r="F3523" s="5" t="s">
        <v>3481</v>
      </c>
      <c r="G3523" s="2">
        <v>2856.8558333333331</v>
      </c>
      <c r="H3523" s="2" t="s">
        <v>5089</v>
      </c>
    </row>
    <row r="3524" spans="1:8" ht="10.95" customHeight="1" outlineLevel="3" x14ac:dyDescent="0.2">
      <c r="A3524" s="4" t="s">
        <v>3363</v>
      </c>
      <c r="B3524" s="5" t="s">
        <v>3481</v>
      </c>
      <c r="C3524" s="7"/>
      <c r="D3524" s="7" t="s">
        <v>3520</v>
      </c>
      <c r="E3524" s="4" t="s">
        <v>3363</v>
      </c>
      <c r="F3524" s="5" t="s">
        <v>3481</v>
      </c>
      <c r="G3524" s="2">
        <v>2554.2797368421052</v>
      </c>
      <c r="H3524" s="2" t="s">
        <v>5089</v>
      </c>
    </row>
    <row r="3525" spans="1:8" ht="10.95" customHeight="1" outlineLevel="3" x14ac:dyDescent="0.2">
      <c r="A3525" s="4" t="s">
        <v>3363</v>
      </c>
      <c r="B3525" s="5" t="s">
        <v>3481</v>
      </c>
      <c r="C3525" s="7"/>
      <c r="D3525" s="7" t="s">
        <v>3521</v>
      </c>
      <c r="E3525" s="4" t="s">
        <v>3363</v>
      </c>
      <c r="F3525" s="5" t="s">
        <v>3481</v>
      </c>
      <c r="G3525" s="2">
        <v>1570.4608333333333</v>
      </c>
      <c r="H3525" s="2" t="s">
        <v>5089</v>
      </c>
    </row>
    <row r="3526" spans="1:8" ht="10.95" customHeight="1" outlineLevel="3" x14ac:dyDescent="0.2">
      <c r="A3526" s="4" t="s">
        <v>3363</v>
      </c>
      <c r="B3526" s="5" t="s">
        <v>3481</v>
      </c>
      <c r="C3526" s="7"/>
      <c r="D3526" s="7" t="s">
        <v>3522</v>
      </c>
      <c r="E3526" s="4" t="s">
        <v>3363</v>
      </c>
      <c r="F3526" s="5" t="s">
        <v>3481</v>
      </c>
      <c r="G3526" s="2">
        <v>1647.4973333333335</v>
      </c>
      <c r="H3526" s="2" t="s">
        <v>5089</v>
      </c>
    </row>
    <row r="3527" spans="1:8" ht="10.95" customHeight="1" outlineLevel="3" x14ac:dyDescent="0.2">
      <c r="A3527" s="4" t="s">
        <v>3363</v>
      </c>
      <c r="B3527" s="5" t="s">
        <v>3481</v>
      </c>
      <c r="C3527" s="7"/>
      <c r="D3527" s="7" t="s">
        <v>3523</v>
      </c>
      <c r="E3527" s="4" t="s">
        <v>3363</v>
      </c>
      <c r="F3527" s="5" t="s">
        <v>3481</v>
      </c>
      <c r="G3527" s="2">
        <v>446.11669565217392</v>
      </c>
      <c r="H3527" s="2" t="s">
        <v>5089</v>
      </c>
    </row>
    <row r="3528" spans="1:8" ht="10.95" customHeight="1" outlineLevel="3" x14ac:dyDescent="0.2">
      <c r="A3528" s="4" t="s">
        <v>3363</v>
      </c>
      <c r="B3528" s="5" t="s">
        <v>3481</v>
      </c>
      <c r="C3528" s="7"/>
      <c r="D3528" s="7" t="s">
        <v>3524</v>
      </c>
      <c r="E3528" s="4" t="s">
        <v>3363</v>
      </c>
      <c r="F3528" s="5" t="s">
        <v>3481</v>
      </c>
      <c r="G3528" s="2">
        <v>1746.3762162162161</v>
      </c>
      <c r="H3528" s="2" t="s">
        <v>5089</v>
      </c>
    </row>
    <row r="3529" spans="1:8" ht="10.95" customHeight="1" outlineLevel="3" x14ac:dyDescent="0.2">
      <c r="A3529" s="4" t="s">
        <v>3363</v>
      </c>
      <c r="B3529" s="5" t="s">
        <v>3481</v>
      </c>
      <c r="C3529" s="7"/>
      <c r="D3529" s="7" t="s">
        <v>3525</v>
      </c>
      <c r="E3529" s="4" t="s">
        <v>3363</v>
      </c>
      <c r="F3529" s="5" t="s">
        <v>3481</v>
      </c>
      <c r="G3529" s="2">
        <v>338.80772727272722</v>
      </c>
      <c r="H3529" s="2" t="s">
        <v>5089</v>
      </c>
    </row>
    <row r="3530" spans="1:8" ht="10.95" customHeight="1" outlineLevel="3" x14ac:dyDescent="0.2">
      <c r="A3530" s="4" t="s">
        <v>3363</v>
      </c>
      <c r="B3530" s="5" t="s">
        <v>3481</v>
      </c>
      <c r="C3530" s="7"/>
      <c r="D3530" s="7" t="s">
        <v>3526</v>
      </c>
      <c r="E3530" s="4" t="s">
        <v>3363</v>
      </c>
      <c r="F3530" s="5" t="s">
        <v>3481</v>
      </c>
      <c r="G3530" s="2">
        <v>848.02760000000001</v>
      </c>
      <c r="H3530" s="2" t="s">
        <v>5089</v>
      </c>
    </row>
    <row r="3531" spans="1:8" ht="10.95" customHeight="1" outlineLevel="3" x14ac:dyDescent="0.2">
      <c r="A3531" s="4" t="s">
        <v>3363</v>
      </c>
      <c r="B3531" s="5" t="s">
        <v>3481</v>
      </c>
      <c r="C3531" s="7"/>
      <c r="D3531" s="7" t="s">
        <v>3527</v>
      </c>
      <c r="E3531" s="4" t="s">
        <v>3363</v>
      </c>
      <c r="F3531" s="5" t="s">
        <v>3481</v>
      </c>
      <c r="G3531" s="2">
        <v>7851.89</v>
      </c>
      <c r="H3531" s="2" t="s">
        <v>5089</v>
      </c>
    </row>
    <row r="3532" spans="1:8" ht="22.95" customHeight="1" outlineLevel="3" x14ac:dyDescent="0.2">
      <c r="A3532" s="4" t="s">
        <v>3363</v>
      </c>
      <c r="B3532" s="5" t="s">
        <v>3481</v>
      </c>
      <c r="C3532" s="7"/>
      <c r="D3532" s="7" t="s">
        <v>3528</v>
      </c>
      <c r="E3532" s="4" t="s">
        <v>3363</v>
      </c>
      <c r="F3532" s="5" t="s">
        <v>3481</v>
      </c>
      <c r="G3532" s="2">
        <v>16067.300000000001</v>
      </c>
      <c r="H3532" s="2" t="s">
        <v>5089</v>
      </c>
    </row>
    <row r="3533" spans="1:8" ht="22.95" customHeight="1" outlineLevel="3" x14ac:dyDescent="0.2">
      <c r="A3533" s="4" t="s">
        <v>3363</v>
      </c>
      <c r="B3533" s="5" t="s">
        <v>3481</v>
      </c>
      <c r="C3533" s="7"/>
      <c r="D3533" s="7" t="s">
        <v>3529</v>
      </c>
      <c r="E3533" s="4" t="s">
        <v>3363</v>
      </c>
      <c r="F3533" s="5" t="s">
        <v>3481</v>
      </c>
      <c r="G3533" s="2">
        <v>3050.0266666666666</v>
      </c>
      <c r="H3533" s="2" t="s">
        <v>5089</v>
      </c>
    </row>
    <row r="3534" spans="1:8" ht="10.95" customHeight="1" outlineLevel="3" x14ac:dyDescent="0.2">
      <c r="A3534" s="4" t="s">
        <v>3363</v>
      </c>
      <c r="B3534" s="5" t="s">
        <v>3481</v>
      </c>
      <c r="C3534" s="7"/>
      <c r="D3534" s="7" t="s">
        <v>3530</v>
      </c>
      <c r="E3534" s="4" t="s">
        <v>3363</v>
      </c>
      <c r="F3534" s="5" t="s">
        <v>3481</v>
      </c>
      <c r="G3534" s="2">
        <v>443.16816326530613</v>
      </c>
      <c r="H3534" s="2" t="s">
        <v>5089</v>
      </c>
    </row>
    <row r="3535" spans="1:8" ht="10.95" customHeight="1" outlineLevel="3" x14ac:dyDescent="0.2">
      <c r="A3535" s="4" t="s">
        <v>3363</v>
      </c>
      <c r="B3535" s="5" t="s">
        <v>3481</v>
      </c>
      <c r="C3535" s="7"/>
      <c r="D3535" s="7" t="s">
        <v>3531</v>
      </c>
      <c r="E3535" s="4" t="s">
        <v>3363</v>
      </c>
      <c r="F3535" s="5" t="s">
        <v>3481</v>
      </c>
      <c r="G3535" s="2">
        <v>4148.7839999999997</v>
      </c>
      <c r="H3535" s="2" t="s">
        <v>5089</v>
      </c>
    </row>
    <row r="3536" spans="1:8" ht="10.95" customHeight="1" outlineLevel="3" x14ac:dyDescent="0.2">
      <c r="A3536" s="4" t="s">
        <v>3363</v>
      </c>
      <c r="B3536" s="5" t="s">
        <v>3481</v>
      </c>
      <c r="C3536" s="7"/>
      <c r="D3536" s="7" t="s">
        <v>3532</v>
      </c>
      <c r="E3536" s="4" t="s">
        <v>3363</v>
      </c>
      <c r="F3536" s="5" t="s">
        <v>3481</v>
      </c>
      <c r="G3536" s="2">
        <v>559.06666666666672</v>
      </c>
      <c r="H3536" s="2" t="s">
        <v>5089</v>
      </c>
    </row>
    <row r="3537" spans="1:8" ht="10.95" customHeight="1" outlineLevel="3" x14ac:dyDescent="0.2">
      <c r="A3537" s="4" t="s">
        <v>3363</v>
      </c>
      <c r="B3537" s="5" t="s">
        <v>3481</v>
      </c>
      <c r="C3537" s="7"/>
      <c r="D3537" s="7" t="s">
        <v>3533</v>
      </c>
      <c r="E3537" s="4" t="s">
        <v>3363</v>
      </c>
      <c r="F3537" s="5" t="s">
        <v>3481</v>
      </c>
      <c r="G3537" s="2">
        <v>19980</v>
      </c>
      <c r="H3537" s="2" t="s">
        <v>5089</v>
      </c>
    </row>
    <row r="3538" spans="1:8" ht="10.95" customHeight="1" outlineLevel="3" x14ac:dyDescent="0.2">
      <c r="A3538" s="4" t="s">
        <v>3363</v>
      </c>
      <c r="B3538" s="5" t="s">
        <v>3481</v>
      </c>
      <c r="C3538" s="7"/>
      <c r="D3538" s="7" t="s">
        <v>3534</v>
      </c>
      <c r="E3538" s="4" t="s">
        <v>3363</v>
      </c>
      <c r="F3538" s="5" t="s">
        <v>3481</v>
      </c>
      <c r="G3538" s="2">
        <v>429.82558139534882</v>
      </c>
      <c r="H3538" s="2" t="s">
        <v>5089</v>
      </c>
    </row>
    <row r="3539" spans="1:8" ht="10.95" customHeight="1" outlineLevel="3" x14ac:dyDescent="0.2">
      <c r="A3539" s="4" t="s">
        <v>3363</v>
      </c>
      <c r="B3539" s="5" t="s">
        <v>3481</v>
      </c>
      <c r="C3539" s="7"/>
      <c r="D3539" s="7" t="s">
        <v>3535</v>
      </c>
      <c r="E3539" s="4" t="s">
        <v>3363</v>
      </c>
      <c r="F3539" s="5" t="s">
        <v>3481</v>
      </c>
      <c r="G3539" s="2">
        <v>789.01071428571424</v>
      </c>
      <c r="H3539" s="2" t="s">
        <v>5089</v>
      </c>
    </row>
    <row r="3540" spans="1:8" ht="10.95" customHeight="1" outlineLevel="3" x14ac:dyDescent="0.2">
      <c r="A3540" s="4" t="s">
        <v>3363</v>
      </c>
      <c r="B3540" s="5" t="s">
        <v>3481</v>
      </c>
      <c r="C3540" s="7"/>
      <c r="D3540" s="7" t="s">
        <v>3536</v>
      </c>
      <c r="E3540" s="4" t="s">
        <v>3363</v>
      </c>
      <c r="F3540" s="5" t="s">
        <v>3481</v>
      </c>
      <c r="G3540" s="2">
        <v>10530</v>
      </c>
      <c r="H3540" s="2" t="s">
        <v>5089</v>
      </c>
    </row>
    <row r="3541" spans="1:8" ht="10.95" customHeight="1" outlineLevel="3" x14ac:dyDescent="0.2">
      <c r="A3541" s="4" t="s">
        <v>3363</v>
      </c>
      <c r="B3541" s="5" t="s">
        <v>3481</v>
      </c>
      <c r="C3541" s="7"/>
      <c r="D3541" s="7" t="s">
        <v>3537</v>
      </c>
      <c r="E3541" s="4" t="s">
        <v>3363</v>
      </c>
      <c r="F3541" s="5" t="s">
        <v>3481</v>
      </c>
      <c r="G3541" s="2">
        <v>894.80000000000007</v>
      </c>
      <c r="H3541" s="2" t="s">
        <v>5089</v>
      </c>
    </row>
    <row r="3542" spans="1:8" ht="10.95" customHeight="1" outlineLevel="3" x14ac:dyDescent="0.2">
      <c r="A3542" s="4" t="s">
        <v>3363</v>
      </c>
      <c r="B3542" s="5" t="s">
        <v>3481</v>
      </c>
      <c r="C3542" s="7"/>
      <c r="D3542" s="7" t="s">
        <v>3538</v>
      </c>
      <c r="E3542" s="4" t="s">
        <v>3363</v>
      </c>
      <c r="F3542" s="5" t="s">
        <v>3481</v>
      </c>
      <c r="G3542" s="2">
        <v>1901.09</v>
      </c>
      <c r="H3542" s="2" t="s">
        <v>5089</v>
      </c>
    </row>
    <row r="3543" spans="1:8" ht="10.95" customHeight="1" outlineLevel="3" x14ac:dyDescent="0.2">
      <c r="A3543" s="4" t="s">
        <v>3363</v>
      </c>
      <c r="B3543" s="5" t="s">
        <v>3481</v>
      </c>
      <c r="C3543" s="7"/>
      <c r="D3543" s="7" t="s">
        <v>3539</v>
      </c>
      <c r="E3543" s="4" t="s">
        <v>3363</v>
      </c>
      <c r="F3543" s="5" t="s">
        <v>3481</v>
      </c>
      <c r="G3543" s="2">
        <v>1530</v>
      </c>
      <c r="H3543" s="2" t="s">
        <v>5089</v>
      </c>
    </row>
    <row r="3544" spans="1:8" ht="22.95" customHeight="1" outlineLevel="3" x14ac:dyDescent="0.2">
      <c r="A3544" s="4" t="s">
        <v>3363</v>
      </c>
      <c r="B3544" s="5" t="s">
        <v>3481</v>
      </c>
      <c r="C3544" s="7"/>
      <c r="D3544" s="7" t="s">
        <v>3540</v>
      </c>
      <c r="E3544" s="4" t="s">
        <v>3363</v>
      </c>
      <c r="F3544" s="5" t="s">
        <v>3481</v>
      </c>
      <c r="G3544" s="2">
        <v>1740.34</v>
      </c>
      <c r="H3544" s="2" t="s">
        <v>5089</v>
      </c>
    </row>
    <row r="3545" spans="1:8" ht="22.95" customHeight="1" outlineLevel="3" x14ac:dyDescent="0.2">
      <c r="A3545" s="4" t="s">
        <v>3363</v>
      </c>
      <c r="B3545" s="5" t="s">
        <v>3481</v>
      </c>
      <c r="C3545" s="7"/>
      <c r="D3545" s="7" t="s">
        <v>3541</v>
      </c>
      <c r="E3545" s="4" t="s">
        <v>3363</v>
      </c>
      <c r="F3545" s="5" t="s">
        <v>3481</v>
      </c>
      <c r="G3545" s="2">
        <v>2712.53</v>
      </c>
      <c r="H3545" s="2" t="s">
        <v>5089</v>
      </c>
    </row>
    <row r="3546" spans="1:8" ht="10.95" customHeight="1" outlineLevel="3" x14ac:dyDescent="0.2">
      <c r="A3546" s="4" t="s">
        <v>3363</v>
      </c>
      <c r="B3546" s="5" t="s">
        <v>3481</v>
      </c>
      <c r="C3546" s="7"/>
      <c r="D3546" s="7" t="s">
        <v>3542</v>
      </c>
      <c r="E3546" s="4" t="s">
        <v>3363</v>
      </c>
      <c r="F3546" s="5" t="s">
        <v>3481</v>
      </c>
      <c r="G3546" s="2">
        <v>2748.2</v>
      </c>
      <c r="H3546" s="2" t="s">
        <v>5089</v>
      </c>
    </row>
    <row r="3547" spans="1:8" ht="22.95" customHeight="1" outlineLevel="3" x14ac:dyDescent="0.2">
      <c r="A3547" s="4" t="s">
        <v>3363</v>
      </c>
      <c r="B3547" s="5" t="s">
        <v>3481</v>
      </c>
      <c r="C3547" s="7"/>
      <c r="D3547" s="7" t="s">
        <v>3543</v>
      </c>
      <c r="E3547" s="4" t="s">
        <v>3363</v>
      </c>
      <c r="F3547" s="5" t="s">
        <v>3481</v>
      </c>
      <c r="G3547" s="2">
        <v>4116.3900000000003</v>
      </c>
      <c r="H3547" s="2" t="s">
        <v>5089</v>
      </c>
    </row>
    <row r="3548" spans="1:8" ht="10.95" customHeight="1" outlineLevel="3" x14ac:dyDescent="0.2">
      <c r="A3548" s="4" t="s">
        <v>3363</v>
      </c>
      <c r="B3548" s="5" t="s">
        <v>3481</v>
      </c>
      <c r="C3548" s="7"/>
      <c r="D3548" s="7" t="s">
        <v>3544</v>
      </c>
      <c r="E3548" s="4" t="s">
        <v>3363</v>
      </c>
      <c r="F3548" s="5" t="s">
        <v>3481</v>
      </c>
      <c r="G3548" s="2">
        <v>1119.8900000000001</v>
      </c>
      <c r="H3548" s="2" t="s">
        <v>5089</v>
      </c>
    </row>
    <row r="3549" spans="1:8" ht="22.95" customHeight="1" outlineLevel="3" x14ac:dyDescent="0.2">
      <c r="A3549" s="4" t="s">
        <v>3363</v>
      </c>
      <c r="B3549" s="5" t="s">
        <v>3481</v>
      </c>
      <c r="C3549" s="7"/>
      <c r="D3549" s="7" t="s">
        <v>3545</v>
      </c>
      <c r="E3549" s="4" t="s">
        <v>3363</v>
      </c>
      <c r="F3549" s="5" t="s">
        <v>3481</v>
      </c>
      <c r="G3549" s="2">
        <v>1028.2933333333333</v>
      </c>
      <c r="H3549" s="2" t="s">
        <v>5089</v>
      </c>
    </row>
    <row r="3550" spans="1:8" ht="22.95" customHeight="1" outlineLevel="3" x14ac:dyDescent="0.2">
      <c r="A3550" s="4" t="s">
        <v>3363</v>
      </c>
      <c r="B3550" s="5" t="s">
        <v>3481</v>
      </c>
      <c r="C3550" s="7"/>
      <c r="D3550" s="7" t="s">
        <v>3546</v>
      </c>
      <c r="E3550" s="4" t="s">
        <v>3363</v>
      </c>
      <c r="F3550" s="5" t="s">
        <v>3481</v>
      </c>
      <c r="G3550" s="2">
        <v>1628.9749999999999</v>
      </c>
      <c r="H3550" s="2" t="s">
        <v>5089</v>
      </c>
    </row>
    <row r="3551" spans="1:8" ht="10.95" customHeight="1" outlineLevel="3" x14ac:dyDescent="0.2">
      <c r="A3551" s="4" t="s">
        <v>3363</v>
      </c>
      <c r="B3551" s="5" t="s">
        <v>3481</v>
      </c>
      <c r="C3551" s="7"/>
      <c r="D3551" s="7" t="s">
        <v>3547</v>
      </c>
      <c r="E3551" s="4" t="s">
        <v>3363</v>
      </c>
      <c r="F3551" s="5" t="s">
        <v>3481</v>
      </c>
      <c r="G3551" s="2">
        <v>594</v>
      </c>
      <c r="H3551" s="2" t="s">
        <v>5089</v>
      </c>
    </row>
    <row r="3552" spans="1:8" ht="10.95" customHeight="1" outlineLevel="3" x14ac:dyDescent="0.2">
      <c r="A3552" s="4" t="s">
        <v>3363</v>
      </c>
      <c r="B3552" s="5" t="s">
        <v>3481</v>
      </c>
      <c r="C3552" s="7"/>
      <c r="D3552" s="7" t="s">
        <v>3548</v>
      </c>
      <c r="E3552" s="4" t="s">
        <v>3363</v>
      </c>
      <c r="F3552" s="5" t="s">
        <v>3481</v>
      </c>
      <c r="G3552" s="2">
        <v>1064.45</v>
      </c>
      <c r="H3552" s="2" t="s">
        <v>5089</v>
      </c>
    </row>
    <row r="3553" spans="1:8" ht="10.95" customHeight="1" outlineLevel="3" x14ac:dyDescent="0.2">
      <c r="A3553" s="4" t="s">
        <v>3363</v>
      </c>
      <c r="B3553" s="5" t="s">
        <v>3481</v>
      </c>
      <c r="C3553" s="7"/>
      <c r="D3553" s="7" t="s">
        <v>3549</v>
      </c>
      <c r="E3553" s="4" t="s">
        <v>3363</v>
      </c>
      <c r="F3553" s="5" t="s">
        <v>3481</v>
      </c>
      <c r="G3553" s="2">
        <v>471.04</v>
      </c>
      <c r="H3553" s="2" t="s">
        <v>5089</v>
      </c>
    </row>
    <row r="3554" spans="1:8" ht="10.95" customHeight="1" outlineLevel="3" x14ac:dyDescent="0.2">
      <c r="A3554" s="4" t="s">
        <v>3363</v>
      </c>
      <c r="B3554" s="5" t="s">
        <v>3481</v>
      </c>
      <c r="C3554" s="7"/>
      <c r="D3554" s="7" t="s">
        <v>3550</v>
      </c>
      <c r="E3554" s="4" t="s">
        <v>3363</v>
      </c>
      <c r="F3554" s="5" t="s">
        <v>3481</v>
      </c>
      <c r="G3554" s="2">
        <v>18047.25</v>
      </c>
      <c r="H3554" s="2" t="s">
        <v>5089</v>
      </c>
    </row>
    <row r="3555" spans="1:8" ht="22.95" customHeight="1" outlineLevel="3" x14ac:dyDescent="0.2">
      <c r="A3555" s="4" t="s">
        <v>3363</v>
      </c>
      <c r="B3555" s="5" t="s">
        <v>3481</v>
      </c>
      <c r="C3555" s="7"/>
      <c r="D3555" s="7" t="s">
        <v>3551</v>
      </c>
      <c r="E3555" s="4" t="s">
        <v>3363</v>
      </c>
      <c r="F3555" s="5" t="s">
        <v>3481</v>
      </c>
      <c r="G3555" s="2">
        <v>3299.3981481481483</v>
      </c>
      <c r="H3555" s="2" t="s">
        <v>5089</v>
      </c>
    </row>
    <row r="3556" spans="1:8" ht="10.95" customHeight="1" outlineLevel="3" x14ac:dyDescent="0.2">
      <c r="A3556" s="4" t="s">
        <v>3363</v>
      </c>
      <c r="B3556" s="5" t="s">
        <v>3481</v>
      </c>
      <c r="C3556" s="7"/>
      <c r="D3556" s="7" t="s">
        <v>3552</v>
      </c>
      <c r="E3556" s="4" t="s">
        <v>3363</v>
      </c>
      <c r="F3556" s="5" t="s">
        <v>3481</v>
      </c>
      <c r="G3556" s="2">
        <v>4778.3492857142855</v>
      </c>
      <c r="H3556" s="2" t="s">
        <v>5089</v>
      </c>
    </row>
    <row r="3557" spans="1:8" ht="10.95" customHeight="1" outlineLevel="3" x14ac:dyDescent="0.2">
      <c r="A3557" s="4" t="s">
        <v>3363</v>
      </c>
      <c r="B3557" s="5" t="s">
        <v>3481</v>
      </c>
      <c r="C3557" s="7"/>
      <c r="D3557" s="7" t="s">
        <v>3553</v>
      </c>
      <c r="E3557" s="4" t="s">
        <v>3363</v>
      </c>
      <c r="F3557" s="5" t="s">
        <v>3481</v>
      </c>
      <c r="G3557" s="2">
        <v>2883.5704255319147</v>
      </c>
      <c r="H3557" s="2" t="s">
        <v>5089</v>
      </c>
    </row>
    <row r="3558" spans="1:8" ht="10.95" customHeight="1" outlineLevel="3" x14ac:dyDescent="0.2">
      <c r="A3558" s="4" t="s">
        <v>3363</v>
      </c>
      <c r="B3558" s="5" t="s">
        <v>3481</v>
      </c>
      <c r="C3558" s="7"/>
      <c r="D3558" s="7" t="s">
        <v>3554</v>
      </c>
      <c r="E3558" s="4" t="s">
        <v>3363</v>
      </c>
      <c r="F3558" s="5" t="s">
        <v>3481</v>
      </c>
      <c r="G3558" s="2">
        <v>878.17795221843005</v>
      </c>
      <c r="H3558" s="2" t="s">
        <v>5089</v>
      </c>
    </row>
    <row r="3559" spans="1:8" ht="10.95" customHeight="1" outlineLevel="3" x14ac:dyDescent="0.2">
      <c r="A3559" s="4" t="s">
        <v>3363</v>
      </c>
      <c r="B3559" s="5" t="s">
        <v>3481</v>
      </c>
      <c r="C3559" s="7"/>
      <c r="D3559" s="7" t="s">
        <v>3555</v>
      </c>
      <c r="E3559" s="4" t="s">
        <v>3363</v>
      </c>
      <c r="F3559" s="5" t="s">
        <v>3481</v>
      </c>
      <c r="G3559" s="2">
        <v>884.40767967145791</v>
      </c>
      <c r="H3559" s="2" t="s">
        <v>5089</v>
      </c>
    </row>
    <row r="3560" spans="1:8" ht="10.95" hidden="1" customHeight="1" outlineLevel="1" x14ac:dyDescent="0.2">
      <c r="A3560" s="4" t="s">
        <v>3556</v>
      </c>
      <c r="B3560" s="5" t="s">
        <v>3481</v>
      </c>
      <c r="C3560" s="4"/>
      <c r="D3560" s="4"/>
      <c r="E3560" s="4" t="s">
        <v>3556</v>
      </c>
      <c r="F3560" s="5" t="s">
        <v>3481</v>
      </c>
      <c r="G3560" s="2" t="e">
        <v>#N/A</v>
      </c>
      <c r="H3560" s="2" t="s">
        <v>5089</v>
      </c>
    </row>
    <row r="3561" spans="1:8" ht="10.95" hidden="1" customHeight="1" outlineLevel="2" x14ac:dyDescent="0.2">
      <c r="A3561" s="4" t="s">
        <v>3556</v>
      </c>
      <c r="B3561" s="5" t="s">
        <v>3557</v>
      </c>
      <c r="C3561" s="5" t="s">
        <v>3557</v>
      </c>
      <c r="D3561" s="5"/>
      <c r="E3561" s="4" t="s">
        <v>3556</v>
      </c>
      <c r="F3561" s="5" t="s">
        <v>3557</v>
      </c>
      <c r="G3561" s="2" t="e">
        <v>#N/A</v>
      </c>
      <c r="H3561" s="2" t="s">
        <v>5089</v>
      </c>
    </row>
    <row r="3562" spans="1:8" ht="10.95" customHeight="1" outlineLevel="3" x14ac:dyDescent="0.2">
      <c r="A3562" s="4" t="s">
        <v>3556</v>
      </c>
      <c r="B3562" s="5" t="s">
        <v>3557</v>
      </c>
      <c r="C3562" s="7"/>
      <c r="D3562" s="7" t="s">
        <v>3558</v>
      </c>
      <c r="E3562" s="4" t="s">
        <v>3556</v>
      </c>
      <c r="F3562" s="5" t="s">
        <v>3557</v>
      </c>
      <c r="G3562" s="2">
        <v>1431.3981804347825</v>
      </c>
      <c r="H3562" s="2" t="s">
        <v>5089</v>
      </c>
    </row>
    <row r="3563" spans="1:8" ht="10.95" customHeight="1" outlineLevel="3" x14ac:dyDescent="0.2">
      <c r="A3563" s="4" t="s">
        <v>3556</v>
      </c>
      <c r="B3563" s="5" t="s">
        <v>3557</v>
      </c>
      <c r="C3563" s="7"/>
      <c r="D3563" s="7" t="s">
        <v>3559</v>
      </c>
      <c r="E3563" s="4" t="s">
        <v>3556</v>
      </c>
      <c r="F3563" s="5" t="s">
        <v>3557</v>
      </c>
      <c r="G3563" s="2">
        <v>1343.3502436598706</v>
      </c>
      <c r="H3563" s="2" t="s">
        <v>5089</v>
      </c>
    </row>
    <row r="3564" spans="1:8" ht="10.95" customHeight="1" outlineLevel="3" x14ac:dyDescent="0.2">
      <c r="A3564" s="4" t="s">
        <v>3556</v>
      </c>
      <c r="B3564" s="5" t="s">
        <v>3557</v>
      </c>
      <c r="C3564" s="7"/>
      <c r="D3564" s="7" t="s">
        <v>3560</v>
      </c>
      <c r="E3564" s="4" t="s">
        <v>3556</v>
      </c>
      <c r="F3564" s="5" t="s">
        <v>3557</v>
      </c>
      <c r="G3564" s="2">
        <v>303.44405868902436</v>
      </c>
      <c r="H3564" s="2" t="s">
        <v>5089</v>
      </c>
    </row>
    <row r="3565" spans="1:8" ht="10.95" customHeight="1" outlineLevel="3" x14ac:dyDescent="0.2">
      <c r="A3565" s="4" t="s">
        <v>3556</v>
      </c>
      <c r="B3565" s="5" t="s">
        <v>3557</v>
      </c>
      <c r="C3565" s="7"/>
      <c r="D3565" s="7" t="s">
        <v>3561</v>
      </c>
      <c r="E3565" s="4" t="s">
        <v>3556</v>
      </c>
      <c r="F3565" s="5" t="s">
        <v>3557</v>
      </c>
      <c r="G3565" s="2">
        <v>1548.1319166666665</v>
      </c>
      <c r="H3565" s="2" t="s">
        <v>5089</v>
      </c>
    </row>
    <row r="3566" spans="1:8" ht="10.95" customHeight="1" outlineLevel="3" x14ac:dyDescent="0.2">
      <c r="A3566" s="4" t="s">
        <v>3556</v>
      </c>
      <c r="B3566" s="5" t="s">
        <v>3557</v>
      </c>
      <c r="C3566" s="7"/>
      <c r="D3566" s="7" t="s">
        <v>3562</v>
      </c>
      <c r="E3566" s="4" t="s">
        <v>3556</v>
      </c>
      <c r="F3566" s="5" t="s">
        <v>3557</v>
      </c>
      <c r="G3566" s="2">
        <v>123.57008547008546</v>
      </c>
      <c r="H3566" s="2" t="s">
        <v>5089</v>
      </c>
    </row>
    <row r="3567" spans="1:8" ht="10.95" customHeight="1" outlineLevel="3" x14ac:dyDescent="0.2">
      <c r="A3567" s="4" t="s">
        <v>3556</v>
      </c>
      <c r="B3567" s="5" t="s">
        <v>3557</v>
      </c>
      <c r="C3567" s="7"/>
      <c r="D3567" s="7" t="s">
        <v>3563</v>
      </c>
      <c r="E3567" s="4" t="s">
        <v>3556</v>
      </c>
      <c r="F3567" s="5" t="s">
        <v>3557</v>
      </c>
      <c r="G3567" s="2">
        <v>1300</v>
      </c>
      <c r="H3567" s="2" t="s">
        <v>5089</v>
      </c>
    </row>
    <row r="3568" spans="1:8" ht="10.95" customHeight="1" outlineLevel="3" x14ac:dyDescent="0.2">
      <c r="A3568" s="4" t="s">
        <v>3556</v>
      </c>
      <c r="B3568" s="5" t="s">
        <v>3557</v>
      </c>
      <c r="C3568" s="7"/>
      <c r="D3568" s="7" t="s">
        <v>3564</v>
      </c>
      <c r="E3568" s="4" t="s">
        <v>3556</v>
      </c>
      <c r="F3568" s="5" t="s">
        <v>3557</v>
      </c>
      <c r="G3568" s="2">
        <v>109.2724455205811</v>
      </c>
      <c r="H3568" s="2" t="s">
        <v>5089</v>
      </c>
    </row>
    <row r="3569" spans="1:8" ht="10.95" customHeight="1" outlineLevel="3" x14ac:dyDescent="0.2">
      <c r="A3569" s="4" t="s">
        <v>3556</v>
      </c>
      <c r="B3569" s="5" t="s">
        <v>3557</v>
      </c>
      <c r="C3569" s="7"/>
      <c r="D3569" s="7" t="s">
        <v>3565</v>
      </c>
      <c r="E3569" s="4" t="s">
        <v>3556</v>
      </c>
      <c r="F3569" s="5" t="s">
        <v>3557</v>
      </c>
      <c r="G3569" s="2">
        <v>1550</v>
      </c>
      <c r="H3569" s="2" t="s">
        <v>5089</v>
      </c>
    </row>
    <row r="3570" spans="1:8" ht="10.95" customHeight="1" outlineLevel="3" x14ac:dyDescent="0.2">
      <c r="A3570" s="4" t="s">
        <v>3556</v>
      </c>
      <c r="B3570" s="5" t="s">
        <v>3557</v>
      </c>
      <c r="C3570" s="7"/>
      <c r="D3570" s="7" t="s">
        <v>3566</v>
      </c>
      <c r="E3570" s="4" t="s">
        <v>3556</v>
      </c>
      <c r="F3570" s="5" t="s">
        <v>3557</v>
      </c>
      <c r="G3570" s="2">
        <v>2820</v>
      </c>
      <c r="H3570" s="2" t="s">
        <v>5089</v>
      </c>
    </row>
    <row r="3571" spans="1:8" ht="10.95" customHeight="1" outlineLevel="3" x14ac:dyDescent="0.2">
      <c r="A3571" s="4" t="s">
        <v>3556</v>
      </c>
      <c r="B3571" s="5" t="s">
        <v>3557</v>
      </c>
      <c r="C3571" s="7"/>
      <c r="D3571" s="7" t="s">
        <v>3567</v>
      </c>
      <c r="E3571" s="4" t="s">
        <v>3556</v>
      </c>
      <c r="F3571" s="5" t="s">
        <v>3557</v>
      </c>
      <c r="G3571" s="2">
        <v>522.12465909090906</v>
      </c>
      <c r="H3571" s="2" t="s">
        <v>5089</v>
      </c>
    </row>
    <row r="3572" spans="1:8" ht="10.95" customHeight="1" outlineLevel="3" x14ac:dyDescent="0.2">
      <c r="A3572" s="4" t="s">
        <v>3556</v>
      </c>
      <c r="B3572" s="5" t="s">
        <v>3557</v>
      </c>
      <c r="C3572" s="7"/>
      <c r="D3572" s="7" t="s">
        <v>3568</v>
      </c>
      <c r="E3572" s="4" t="s">
        <v>3556</v>
      </c>
      <c r="F3572" s="5" t="s">
        <v>3557</v>
      </c>
      <c r="G3572" s="2">
        <v>167.14244725738396</v>
      </c>
      <c r="H3572" s="2" t="s">
        <v>5089</v>
      </c>
    </row>
    <row r="3573" spans="1:8" ht="10.95" customHeight="1" outlineLevel="3" x14ac:dyDescent="0.2">
      <c r="A3573" s="4" t="s">
        <v>3556</v>
      </c>
      <c r="B3573" s="5" t="s">
        <v>3557</v>
      </c>
      <c r="C3573" s="7"/>
      <c r="D3573" s="7" t="s">
        <v>3569</v>
      </c>
      <c r="E3573" s="4" t="s">
        <v>3556</v>
      </c>
      <c r="F3573" s="5" t="s">
        <v>3557</v>
      </c>
      <c r="G3573" s="2">
        <v>240.16666666666666</v>
      </c>
      <c r="H3573" s="2" t="s">
        <v>5089</v>
      </c>
    </row>
    <row r="3574" spans="1:8" ht="10.95" customHeight="1" outlineLevel="3" x14ac:dyDescent="0.2">
      <c r="A3574" s="4" t="s">
        <v>3556</v>
      </c>
      <c r="B3574" s="5" t="s">
        <v>3557</v>
      </c>
      <c r="C3574" s="7"/>
      <c r="D3574" s="7" t="s">
        <v>3570</v>
      </c>
      <c r="E3574" s="4" t="s">
        <v>3556</v>
      </c>
      <c r="F3574" s="5" t="s">
        <v>3557</v>
      </c>
      <c r="G3574" s="2">
        <v>411.2553125</v>
      </c>
      <c r="H3574" s="2" t="s">
        <v>5089</v>
      </c>
    </row>
    <row r="3575" spans="1:8" ht="10.95" customHeight="1" outlineLevel="3" x14ac:dyDescent="0.2">
      <c r="A3575" s="4" t="s">
        <v>3556</v>
      </c>
      <c r="B3575" s="5" t="s">
        <v>3557</v>
      </c>
      <c r="C3575" s="7"/>
      <c r="D3575" s="7" t="s">
        <v>3571</v>
      </c>
      <c r="E3575" s="4" t="s">
        <v>3556</v>
      </c>
      <c r="F3575" s="5" t="s">
        <v>3557</v>
      </c>
      <c r="G3575" s="2">
        <v>202</v>
      </c>
      <c r="H3575" s="2" t="s">
        <v>5089</v>
      </c>
    </row>
    <row r="3576" spans="1:8" ht="10.95" customHeight="1" outlineLevel="3" x14ac:dyDescent="0.2">
      <c r="A3576" s="4" t="s">
        <v>3556</v>
      </c>
      <c r="B3576" s="5" t="s">
        <v>3557</v>
      </c>
      <c r="C3576" s="7"/>
      <c r="D3576" s="7" t="s">
        <v>3572</v>
      </c>
      <c r="E3576" s="4" t="s">
        <v>3556</v>
      </c>
      <c r="F3576" s="5" t="s">
        <v>3557</v>
      </c>
      <c r="G3576" s="2">
        <v>130.16283018867924</v>
      </c>
      <c r="H3576" s="2" t="s">
        <v>5089</v>
      </c>
    </row>
    <row r="3577" spans="1:8" ht="10.95" customHeight="1" outlineLevel="3" x14ac:dyDescent="0.2">
      <c r="A3577" s="4" t="s">
        <v>3556</v>
      </c>
      <c r="B3577" s="5" t="s">
        <v>3557</v>
      </c>
      <c r="C3577" s="7"/>
      <c r="D3577" s="7" t="s">
        <v>3573</v>
      </c>
      <c r="E3577" s="4" t="s">
        <v>3556</v>
      </c>
      <c r="F3577" s="5" t="s">
        <v>3557</v>
      </c>
      <c r="G3577" s="2">
        <v>76</v>
      </c>
      <c r="H3577" s="2" t="s">
        <v>5089</v>
      </c>
    </row>
    <row r="3578" spans="1:8" ht="10.95" customHeight="1" outlineLevel="3" x14ac:dyDescent="0.2">
      <c r="A3578" s="4" t="s">
        <v>3556</v>
      </c>
      <c r="B3578" s="5" t="s">
        <v>3557</v>
      </c>
      <c r="C3578" s="7"/>
      <c r="D3578" s="7" t="s">
        <v>3574</v>
      </c>
      <c r="E3578" s="4" t="s">
        <v>3556</v>
      </c>
      <c r="F3578" s="5" t="s">
        <v>3557</v>
      </c>
      <c r="G3578" s="2">
        <v>180</v>
      </c>
      <c r="H3578" s="2" t="s">
        <v>5089</v>
      </c>
    </row>
    <row r="3579" spans="1:8" ht="10.95" hidden="1" customHeight="1" outlineLevel="2" x14ac:dyDescent="0.2">
      <c r="A3579" s="4" t="s">
        <v>3556</v>
      </c>
      <c r="B3579" s="5" t="s">
        <v>3575</v>
      </c>
      <c r="C3579" s="5" t="s">
        <v>3575</v>
      </c>
      <c r="D3579" s="5"/>
      <c r="E3579" s="4" t="s">
        <v>3556</v>
      </c>
      <c r="F3579" s="5" t="s">
        <v>3575</v>
      </c>
      <c r="G3579" s="2" t="e">
        <v>#N/A</v>
      </c>
      <c r="H3579" s="2" t="s">
        <v>5089</v>
      </c>
    </row>
    <row r="3580" spans="1:8" ht="10.95" customHeight="1" outlineLevel="3" x14ac:dyDescent="0.2">
      <c r="A3580" s="4" t="s">
        <v>3556</v>
      </c>
      <c r="B3580" s="5" t="s">
        <v>3575</v>
      </c>
      <c r="C3580" s="7"/>
      <c r="D3580" s="7" t="s">
        <v>3576</v>
      </c>
      <c r="E3580" s="4" t="s">
        <v>3556</v>
      </c>
      <c r="F3580" s="5" t="s">
        <v>3575</v>
      </c>
      <c r="G3580" s="2">
        <v>9.5286623467745262</v>
      </c>
      <c r="H3580" s="2" t="s">
        <v>5089</v>
      </c>
    </row>
    <row r="3581" spans="1:8" ht="10.95" customHeight="1" outlineLevel="3" x14ac:dyDescent="0.2">
      <c r="A3581" s="4" t="s">
        <v>3556</v>
      </c>
      <c r="B3581" s="5" t="s">
        <v>3575</v>
      </c>
      <c r="C3581" s="7"/>
      <c r="D3581" s="7" t="s">
        <v>3577</v>
      </c>
      <c r="E3581" s="4" t="s">
        <v>3556</v>
      </c>
      <c r="F3581" s="5" t="s">
        <v>3575</v>
      </c>
      <c r="G3581" s="2">
        <v>70</v>
      </c>
      <c r="H3581" s="2" t="s">
        <v>5089</v>
      </c>
    </row>
    <row r="3582" spans="1:8" ht="10.95" customHeight="1" outlineLevel="3" x14ac:dyDescent="0.2">
      <c r="A3582" s="4" t="s">
        <v>3556</v>
      </c>
      <c r="B3582" s="5" t="s">
        <v>3575</v>
      </c>
      <c r="C3582" s="7"/>
      <c r="D3582" s="7" t="s">
        <v>3578</v>
      </c>
      <c r="E3582" s="4" t="s">
        <v>3556</v>
      </c>
      <c r="F3582" s="5" t="s">
        <v>3575</v>
      </c>
      <c r="G3582" s="2">
        <v>42.889218749999998</v>
      </c>
      <c r="H3582" s="2" t="s">
        <v>5089</v>
      </c>
    </row>
    <row r="3583" spans="1:8" ht="10.95" hidden="1" customHeight="1" outlineLevel="1" x14ac:dyDescent="0.2">
      <c r="A3583" s="4" t="s">
        <v>3579</v>
      </c>
      <c r="B3583" s="5" t="s">
        <v>3575</v>
      </c>
      <c r="C3583" s="4"/>
      <c r="D3583" s="4"/>
      <c r="E3583" s="4" t="s">
        <v>3579</v>
      </c>
      <c r="F3583" s="5" t="s">
        <v>3575</v>
      </c>
      <c r="G3583" s="2" t="e">
        <v>#N/A</v>
      </c>
      <c r="H3583" s="2" t="s">
        <v>5089</v>
      </c>
    </row>
    <row r="3584" spans="1:8" ht="10.95" hidden="1" customHeight="1" outlineLevel="2" x14ac:dyDescent="0.2">
      <c r="A3584" s="4" t="s">
        <v>3579</v>
      </c>
      <c r="B3584" s="5" t="s">
        <v>3580</v>
      </c>
      <c r="C3584" s="5" t="s">
        <v>3580</v>
      </c>
      <c r="D3584" s="5"/>
      <c r="E3584" s="4" t="s">
        <v>3579</v>
      </c>
      <c r="F3584" s="5" t="s">
        <v>3580</v>
      </c>
      <c r="G3584" s="2" t="e">
        <v>#N/A</v>
      </c>
      <c r="H3584" s="2" t="s">
        <v>5089</v>
      </c>
    </row>
    <row r="3585" spans="1:8" ht="10.95" hidden="1" customHeight="1" outlineLevel="3" x14ac:dyDescent="0.2">
      <c r="A3585" s="4" t="s">
        <v>3579</v>
      </c>
      <c r="B3585" s="5" t="s">
        <v>3580</v>
      </c>
      <c r="C3585" s="5" t="s">
        <v>3581</v>
      </c>
      <c r="D3585" s="5"/>
      <c r="E3585" s="4" t="s">
        <v>3579</v>
      </c>
      <c r="F3585" s="5" t="s">
        <v>3580</v>
      </c>
      <c r="G3585" s="2" t="e">
        <v>#N/A</v>
      </c>
      <c r="H3585" s="2" t="s">
        <v>5089</v>
      </c>
    </row>
    <row r="3586" spans="1:8" s="6" customFormat="1" ht="10.95" customHeight="1" outlineLevel="4" x14ac:dyDescent="0.2">
      <c r="A3586" s="4" t="s">
        <v>3579</v>
      </c>
      <c r="B3586" s="5" t="s">
        <v>3580</v>
      </c>
      <c r="C3586" s="7"/>
      <c r="D3586" s="7" t="s">
        <v>3582</v>
      </c>
      <c r="E3586" s="4" t="s">
        <v>3579</v>
      </c>
      <c r="F3586" s="5" t="s">
        <v>3580</v>
      </c>
      <c r="G3586" s="2">
        <v>769.14197727272722</v>
      </c>
      <c r="H3586" s="2" t="s">
        <v>5090</v>
      </c>
    </row>
    <row r="3587" spans="1:8" s="6" customFormat="1" ht="10.95" customHeight="1" outlineLevel="4" x14ac:dyDescent="0.2">
      <c r="A3587" s="4" t="s">
        <v>3579</v>
      </c>
      <c r="B3587" s="5" t="s">
        <v>3580</v>
      </c>
      <c r="C3587" s="7"/>
      <c r="D3587" s="7" t="s">
        <v>3583</v>
      </c>
      <c r="E3587" s="4" t="s">
        <v>3579</v>
      </c>
      <c r="F3587" s="5" t="s">
        <v>3580</v>
      </c>
      <c r="G3587" s="2">
        <v>714.00949579831934</v>
      </c>
      <c r="H3587" s="2" t="s">
        <v>5091</v>
      </c>
    </row>
    <row r="3588" spans="1:8" s="6" customFormat="1" ht="10.95" customHeight="1" outlineLevel="4" x14ac:dyDescent="0.2">
      <c r="A3588" s="4" t="s">
        <v>3579</v>
      </c>
      <c r="B3588" s="5" t="s">
        <v>3580</v>
      </c>
      <c r="C3588" s="7"/>
      <c r="D3588" s="7" t="s">
        <v>3584</v>
      </c>
      <c r="E3588" s="4" t="s">
        <v>3579</v>
      </c>
      <c r="F3588" s="5" t="s">
        <v>3580</v>
      </c>
      <c r="G3588" s="2">
        <v>722.09276315789475</v>
      </c>
      <c r="H3588" s="2" t="s">
        <v>5091</v>
      </c>
    </row>
    <row r="3589" spans="1:8" s="6" customFormat="1" ht="10.95" customHeight="1" outlineLevel="4" x14ac:dyDescent="0.2">
      <c r="A3589" s="4" t="s">
        <v>3579</v>
      </c>
      <c r="B3589" s="5" t="s">
        <v>3580</v>
      </c>
      <c r="C3589" s="7"/>
      <c r="D3589" s="7" t="s">
        <v>3585</v>
      </c>
      <c r="E3589" s="4" t="s">
        <v>3579</v>
      </c>
      <c r="F3589" s="5" t="s">
        <v>3580</v>
      </c>
      <c r="G3589" s="2">
        <v>837.03783132530123</v>
      </c>
      <c r="H3589" s="2" t="s">
        <v>5091</v>
      </c>
    </row>
    <row r="3590" spans="1:8" s="6" customFormat="1" ht="10.95" customHeight="1" outlineLevel="4" x14ac:dyDescent="0.2">
      <c r="A3590" s="4" t="s">
        <v>3579</v>
      </c>
      <c r="B3590" s="5" t="s">
        <v>3580</v>
      </c>
      <c r="C3590" s="7"/>
      <c r="D3590" s="7" t="s">
        <v>3586</v>
      </c>
      <c r="E3590" s="4" t="s">
        <v>3579</v>
      </c>
      <c r="F3590" s="5" t="s">
        <v>3580</v>
      </c>
      <c r="G3590" s="2">
        <v>660.62956521739136</v>
      </c>
      <c r="H3590" s="2" t="s">
        <v>5091</v>
      </c>
    </row>
    <row r="3591" spans="1:8" s="6" customFormat="1" ht="10.95" customHeight="1" outlineLevel="4" x14ac:dyDescent="0.2">
      <c r="A3591" s="4" t="s">
        <v>3579</v>
      </c>
      <c r="B3591" s="5" t="s">
        <v>3580</v>
      </c>
      <c r="C3591" s="7"/>
      <c r="D3591" s="7" t="s">
        <v>3587</v>
      </c>
      <c r="E3591" s="4" t="s">
        <v>3579</v>
      </c>
      <c r="F3591" s="5" t="s">
        <v>3580</v>
      </c>
      <c r="G3591" s="2">
        <v>869.76566265060239</v>
      </c>
      <c r="H3591" s="2" t="s">
        <v>5091</v>
      </c>
    </row>
    <row r="3592" spans="1:8" s="6" customFormat="1" ht="10.95" customHeight="1" outlineLevel="4" x14ac:dyDescent="0.2">
      <c r="A3592" s="4" t="s">
        <v>3579</v>
      </c>
      <c r="B3592" s="5" t="s">
        <v>3580</v>
      </c>
      <c r="C3592" s="7"/>
      <c r="D3592" s="7" t="s">
        <v>3588</v>
      </c>
      <c r="E3592" s="4" t="s">
        <v>3579</v>
      </c>
      <c r="F3592" s="5" t="s">
        <v>3580</v>
      </c>
      <c r="G3592" s="2">
        <v>673.08710280373839</v>
      </c>
      <c r="H3592" s="2" t="s">
        <v>5091</v>
      </c>
    </row>
    <row r="3593" spans="1:8" s="6" customFormat="1" ht="10.95" customHeight="1" outlineLevel="4" x14ac:dyDescent="0.2">
      <c r="A3593" s="4" t="s">
        <v>3579</v>
      </c>
      <c r="B3593" s="5" t="s">
        <v>3580</v>
      </c>
      <c r="C3593" s="7"/>
      <c r="D3593" s="7" t="s">
        <v>3589</v>
      </c>
      <c r="E3593" s="4" t="s">
        <v>3579</v>
      </c>
      <c r="F3593" s="5" t="s">
        <v>3580</v>
      </c>
      <c r="G3593" s="2">
        <v>762.3876271186441</v>
      </c>
      <c r="H3593" s="2" t="s">
        <v>5091</v>
      </c>
    </row>
    <row r="3594" spans="1:8" s="6" customFormat="1" ht="10.95" customHeight="1" outlineLevel="4" x14ac:dyDescent="0.2">
      <c r="A3594" s="4" t="s">
        <v>3579</v>
      </c>
      <c r="B3594" s="5" t="s">
        <v>3580</v>
      </c>
      <c r="C3594" s="7"/>
      <c r="D3594" s="7" t="s">
        <v>3590</v>
      </c>
      <c r="E3594" s="4" t="s">
        <v>3579</v>
      </c>
      <c r="F3594" s="5" t="s">
        <v>3580</v>
      </c>
      <c r="G3594" s="2">
        <v>819.41512195121948</v>
      </c>
      <c r="H3594" s="2" t="s">
        <v>5091</v>
      </c>
    </row>
    <row r="3595" spans="1:8" s="6" customFormat="1" ht="10.95" customHeight="1" outlineLevel="4" x14ac:dyDescent="0.2">
      <c r="A3595" s="4" t="s">
        <v>3579</v>
      </c>
      <c r="B3595" s="5" t="s">
        <v>3580</v>
      </c>
      <c r="C3595" s="7"/>
      <c r="D3595" s="7" t="s">
        <v>3591</v>
      </c>
      <c r="E3595" s="4" t="s">
        <v>3579</v>
      </c>
      <c r="F3595" s="5" t="s">
        <v>3580</v>
      </c>
      <c r="G3595" s="2">
        <v>684.64484374999995</v>
      </c>
      <c r="H3595" s="2" t="s">
        <v>5091</v>
      </c>
    </row>
    <row r="3596" spans="1:8" s="6" customFormat="1" ht="10.95" customHeight="1" outlineLevel="4" x14ac:dyDescent="0.2">
      <c r="A3596" s="4" t="s">
        <v>3579</v>
      </c>
      <c r="B3596" s="5" t="s">
        <v>3580</v>
      </c>
      <c r="C3596" s="7"/>
      <c r="D3596" s="7" t="s">
        <v>3592</v>
      </c>
      <c r="E3596" s="4" t="s">
        <v>3579</v>
      </c>
      <c r="F3596" s="5" t="s">
        <v>3580</v>
      </c>
      <c r="G3596" s="2">
        <v>675.46907692307684</v>
      </c>
      <c r="H3596" s="2" t="s">
        <v>5091</v>
      </c>
    </row>
    <row r="3597" spans="1:8" s="6" customFormat="1" ht="10.95" customHeight="1" outlineLevel="4" x14ac:dyDescent="0.2">
      <c r="A3597" s="4" t="s">
        <v>3579</v>
      </c>
      <c r="B3597" s="5" t="s">
        <v>3580</v>
      </c>
      <c r="C3597" s="7"/>
      <c r="D3597" s="7" t="s">
        <v>3593</v>
      </c>
      <c r="E3597" s="4" t="s">
        <v>3579</v>
      </c>
      <c r="F3597" s="5" t="s">
        <v>3580</v>
      </c>
      <c r="G3597" s="2">
        <v>662.87174603174606</v>
      </c>
      <c r="H3597" s="2" t="s">
        <v>5091</v>
      </c>
    </row>
    <row r="3598" spans="1:8" s="6" customFormat="1" ht="10.95" customHeight="1" outlineLevel="4" x14ac:dyDescent="0.2">
      <c r="A3598" s="4" t="s">
        <v>3579</v>
      </c>
      <c r="B3598" s="5" t="s">
        <v>3580</v>
      </c>
      <c r="C3598" s="7"/>
      <c r="D3598" s="7" t="s">
        <v>3594</v>
      </c>
      <c r="E3598" s="4" t="s">
        <v>3579</v>
      </c>
      <c r="F3598" s="5" t="s">
        <v>3580</v>
      </c>
      <c r="G3598" s="2">
        <v>718.41603174603176</v>
      </c>
      <c r="H3598" s="2" t="s">
        <v>5091</v>
      </c>
    </row>
    <row r="3599" spans="1:8" s="6" customFormat="1" ht="22.95" customHeight="1" outlineLevel="4" x14ac:dyDescent="0.2">
      <c r="A3599" s="4" t="s">
        <v>3579</v>
      </c>
      <c r="B3599" s="5" t="s">
        <v>3580</v>
      </c>
      <c r="C3599" s="7"/>
      <c r="D3599" s="7" t="s">
        <v>3595</v>
      </c>
      <c r="E3599" s="4" t="s">
        <v>3579</v>
      </c>
      <c r="F3599" s="5" t="s">
        <v>3580</v>
      </c>
      <c r="G3599" s="2">
        <v>680.75825000000009</v>
      </c>
      <c r="H3599" s="2" t="s">
        <v>5089</v>
      </c>
    </row>
    <row r="3600" spans="1:8" s="6" customFormat="1" ht="22.95" customHeight="1" outlineLevel="4" x14ac:dyDescent="0.2">
      <c r="A3600" s="4" t="s">
        <v>3579</v>
      </c>
      <c r="B3600" s="5" t="s">
        <v>3580</v>
      </c>
      <c r="C3600" s="7"/>
      <c r="D3600" s="7" t="s">
        <v>3596</v>
      </c>
      <c r="E3600" s="4" t="s">
        <v>3579</v>
      </c>
      <c r="F3600" s="5" t="s">
        <v>3580</v>
      </c>
      <c r="G3600" s="2">
        <v>680.75825000000009</v>
      </c>
      <c r="H3600" s="2" t="s">
        <v>5089</v>
      </c>
    </row>
    <row r="3601" spans="1:8" s="6" customFormat="1" ht="22.95" customHeight="1" outlineLevel="4" x14ac:dyDescent="0.2">
      <c r="A3601" s="4" t="s">
        <v>3579</v>
      </c>
      <c r="B3601" s="5" t="s">
        <v>3580</v>
      </c>
      <c r="C3601" s="7"/>
      <c r="D3601" s="7" t="s">
        <v>3597</v>
      </c>
      <c r="E3601" s="4" t="s">
        <v>3579</v>
      </c>
      <c r="F3601" s="5" t="s">
        <v>3580</v>
      </c>
      <c r="G3601" s="2">
        <v>715.96974999999998</v>
      </c>
      <c r="H3601" s="2" t="s">
        <v>5089</v>
      </c>
    </row>
    <row r="3602" spans="1:8" s="6" customFormat="1" ht="22.95" customHeight="1" outlineLevel="4" x14ac:dyDescent="0.2">
      <c r="A3602" s="4" t="s">
        <v>3579</v>
      </c>
      <c r="B3602" s="5" t="s">
        <v>3580</v>
      </c>
      <c r="C3602" s="7"/>
      <c r="D3602" s="7" t="s">
        <v>3598</v>
      </c>
      <c r="E3602" s="4" t="s">
        <v>3579</v>
      </c>
      <c r="F3602" s="5" t="s">
        <v>3580</v>
      </c>
      <c r="G3602" s="2">
        <v>764.72433333333333</v>
      </c>
      <c r="H3602" s="2" t="s">
        <v>5089</v>
      </c>
    </row>
    <row r="3603" spans="1:8" s="6" customFormat="1" ht="10.95" customHeight="1" outlineLevel="4" x14ac:dyDescent="0.2">
      <c r="A3603" s="4" t="s">
        <v>3579</v>
      </c>
      <c r="B3603" s="5" t="s">
        <v>3580</v>
      </c>
      <c r="C3603" s="7"/>
      <c r="D3603" s="7" t="s">
        <v>3599</v>
      </c>
      <c r="E3603" s="4" t="s">
        <v>3579</v>
      </c>
      <c r="F3603" s="5" t="s">
        <v>3580</v>
      </c>
      <c r="G3603" s="2">
        <v>587.217619047619</v>
      </c>
      <c r="H3603" s="2" t="s">
        <v>5091</v>
      </c>
    </row>
    <row r="3604" spans="1:8" s="6" customFormat="1" ht="10.95" customHeight="1" outlineLevel="4" x14ac:dyDescent="0.2">
      <c r="A3604" s="4" t="s">
        <v>3579</v>
      </c>
      <c r="B3604" s="5" t="s">
        <v>3580</v>
      </c>
      <c r="C3604" s="7"/>
      <c r="D3604" s="7" t="s">
        <v>3600</v>
      </c>
      <c r="E3604" s="4" t="s">
        <v>3579</v>
      </c>
      <c r="F3604" s="5" t="s">
        <v>3580</v>
      </c>
      <c r="G3604" s="2">
        <v>751.42547619047616</v>
      </c>
      <c r="H3604" s="2" t="s">
        <v>5091</v>
      </c>
    </row>
    <row r="3605" spans="1:8" s="6" customFormat="1" ht="10.95" customHeight="1" outlineLevel="4" x14ac:dyDescent="0.2">
      <c r="A3605" s="4" t="s">
        <v>3579</v>
      </c>
      <c r="B3605" s="5" t="s">
        <v>3580</v>
      </c>
      <c r="C3605" s="7"/>
      <c r="D3605" s="7" t="s">
        <v>3601</v>
      </c>
      <c r="E3605" s="4" t="s">
        <v>3579</v>
      </c>
      <c r="F3605" s="5" t="s">
        <v>3580</v>
      </c>
      <c r="G3605" s="2">
        <v>773.87690476190483</v>
      </c>
      <c r="H3605" s="2" t="s">
        <v>5091</v>
      </c>
    </row>
    <row r="3606" spans="1:8" s="6" customFormat="1" ht="10.95" customHeight="1" outlineLevel="4" x14ac:dyDescent="0.2">
      <c r="A3606" s="4" t="s">
        <v>3579</v>
      </c>
      <c r="B3606" s="5" t="s">
        <v>3580</v>
      </c>
      <c r="C3606" s="7"/>
      <c r="D3606" s="7" t="s">
        <v>3602</v>
      </c>
      <c r="E3606" s="4" t="s">
        <v>3579</v>
      </c>
      <c r="F3606" s="5" t="s">
        <v>3580</v>
      </c>
      <c r="G3606" s="2">
        <v>711.75069230769225</v>
      </c>
      <c r="H3606" s="2" t="s">
        <v>5091</v>
      </c>
    </row>
    <row r="3607" spans="1:8" s="6" customFormat="1" ht="10.95" customHeight="1" outlineLevel="4" x14ac:dyDescent="0.2">
      <c r="A3607" s="4" t="s">
        <v>3579</v>
      </c>
      <c r="B3607" s="5" t="s">
        <v>3580</v>
      </c>
      <c r="C3607" s="7"/>
      <c r="D3607" s="7" t="s">
        <v>3603</v>
      </c>
      <c r="E3607" s="4" t="s">
        <v>3579</v>
      </c>
      <c r="F3607" s="5" t="s">
        <v>3580</v>
      </c>
      <c r="G3607" s="2">
        <v>671.60355555555554</v>
      </c>
      <c r="H3607" s="2" t="s">
        <v>5091</v>
      </c>
    </row>
    <row r="3608" spans="1:8" s="6" customFormat="1" ht="10.95" customHeight="1" outlineLevel="4" x14ac:dyDescent="0.2">
      <c r="A3608" s="4" t="s">
        <v>3579</v>
      </c>
      <c r="B3608" s="5" t="s">
        <v>3580</v>
      </c>
      <c r="C3608" s="7"/>
      <c r="D3608" s="7" t="s">
        <v>3604</v>
      </c>
      <c r="E3608" s="4" t="s">
        <v>3579</v>
      </c>
      <c r="F3608" s="5" t="s">
        <v>3580</v>
      </c>
      <c r="G3608" s="2">
        <v>765.14673076923077</v>
      </c>
      <c r="H3608" s="2" t="s">
        <v>5091</v>
      </c>
    </row>
    <row r="3609" spans="1:8" s="6" customFormat="1" ht="10.95" customHeight="1" outlineLevel="4" x14ac:dyDescent="0.2">
      <c r="A3609" s="4" t="s">
        <v>3579</v>
      </c>
      <c r="B3609" s="5" t="s">
        <v>3580</v>
      </c>
      <c r="C3609" s="7"/>
      <c r="D3609" s="7" t="s">
        <v>3605</v>
      </c>
      <c r="E3609" s="4" t="s">
        <v>3579</v>
      </c>
      <c r="F3609" s="5" t="s">
        <v>3580</v>
      </c>
      <c r="G3609" s="2">
        <v>770.20508474576263</v>
      </c>
      <c r="H3609" s="2" t="s">
        <v>5091</v>
      </c>
    </row>
    <row r="3610" spans="1:8" s="6" customFormat="1" ht="10.95" customHeight="1" outlineLevel="4" x14ac:dyDescent="0.2">
      <c r="A3610" s="4" t="s">
        <v>3579</v>
      </c>
      <c r="B3610" s="5" t="s">
        <v>3580</v>
      </c>
      <c r="C3610" s="7"/>
      <c r="D3610" s="7" t="s">
        <v>3606</v>
      </c>
      <c r="E3610" s="4" t="s">
        <v>3579</v>
      </c>
      <c r="F3610" s="5" t="s">
        <v>3580</v>
      </c>
      <c r="G3610" s="2">
        <v>731.37824999999998</v>
      </c>
      <c r="H3610" s="2" t="s">
        <v>5089</v>
      </c>
    </row>
    <row r="3611" spans="1:8" s="6" customFormat="1" ht="10.95" customHeight="1" outlineLevel="4" x14ac:dyDescent="0.2">
      <c r="A3611" s="4" t="s">
        <v>3579</v>
      </c>
      <c r="B3611" s="5" t="s">
        <v>3580</v>
      </c>
      <c r="C3611" s="7"/>
      <c r="D3611" s="7" t="s">
        <v>3607</v>
      </c>
      <c r="E3611" s="4" t="s">
        <v>3579</v>
      </c>
      <c r="F3611" s="5" t="s">
        <v>3580</v>
      </c>
      <c r="G3611" s="2">
        <v>847</v>
      </c>
      <c r="H3611" s="2" t="s">
        <v>5089</v>
      </c>
    </row>
    <row r="3612" spans="1:8" s="6" customFormat="1" ht="10.95" customHeight="1" outlineLevel="4" x14ac:dyDescent="0.2">
      <c r="A3612" s="4" t="s">
        <v>3579</v>
      </c>
      <c r="B3612" s="5" t="s">
        <v>3580</v>
      </c>
      <c r="C3612" s="7"/>
      <c r="D3612" s="7" t="s">
        <v>3608</v>
      </c>
      <c r="E3612" s="4" t="s">
        <v>3579</v>
      </c>
      <c r="F3612" s="5" t="s">
        <v>3580</v>
      </c>
      <c r="G3612" s="2">
        <v>680.75791666666669</v>
      </c>
      <c r="H3612" s="2" t="s">
        <v>5089</v>
      </c>
    </row>
    <row r="3613" spans="1:8" s="6" customFormat="1" ht="10.95" customHeight="1" outlineLevel="4" x14ac:dyDescent="0.2">
      <c r="A3613" s="4" t="s">
        <v>3579</v>
      </c>
      <c r="B3613" s="5" t="s">
        <v>3580</v>
      </c>
      <c r="C3613" s="7"/>
      <c r="D3613" s="7" t="s">
        <v>3609</v>
      </c>
      <c r="E3613" s="4" t="s">
        <v>3579</v>
      </c>
      <c r="F3613" s="5" t="s">
        <v>3580</v>
      </c>
      <c r="G3613" s="2">
        <v>728.1423809523809</v>
      </c>
      <c r="H3613" s="2" t="s">
        <v>5091</v>
      </c>
    </row>
    <row r="3614" spans="1:8" s="6" customFormat="1" ht="10.95" customHeight="1" outlineLevel="4" x14ac:dyDescent="0.2">
      <c r="A3614" s="4" t="s">
        <v>3579</v>
      </c>
      <c r="B3614" s="5" t="s">
        <v>3580</v>
      </c>
      <c r="C3614" s="7"/>
      <c r="D3614" s="7" t="s">
        <v>3610</v>
      </c>
      <c r="E3614" s="4" t="s">
        <v>3579</v>
      </c>
      <c r="F3614" s="5" t="s">
        <v>3580</v>
      </c>
      <c r="G3614" s="2">
        <v>733.26060606060605</v>
      </c>
      <c r="H3614" s="2" t="s">
        <v>5089</v>
      </c>
    </row>
    <row r="3615" spans="1:8" s="6" customFormat="1" ht="10.95" customHeight="1" outlineLevel="4" x14ac:dyDescent="0.2">
      <c r="A3615" s="4" t="s">
        <v>3579</v>
      </c>
      <c r="B3615" s="5" t="s">
        <v>3580</v>
      </c>
      <c r="C3615" s="7"/>
      <c r="D3615" s="7" t="s">
        <v>3611</v>
      </c>
      <c r="E3615" s="4" t="s">
        <v>3579</v>
      </c>
      <c r="F3615" s="5" t="s">
        <v>3580</v>
      </c>
      <c r="G3615" s="2">
        <v>773.78142857142848</v>
      </c>
      <c r="H3615" s="2" t="s">
        <v>5089</v>
      </c>
    </row>
    <row r="3616" spans="1:8" s="6" customFormat="1" ht="10.95" customHeight="1" outlineLevel="4" x14ac:dyDescent="0.2">
      <c r="A3616" s="4" t="s">
        <v>3579</v>
      </c>
      <c r="B3616" s="5" t="s">
        <v>3580</v>
      </c>
      <c r="C3616" s="7"/>
      <c r="D3616" s="7" t="s">
        <v>3612</v>
      </c>
      <c r="E3616" s="4" t="s">
        <v>3579</v>
      </c>
      <c r="F3616" s="5" t="s">
        <v>3580</v>
      </c>
      <c r="G3616" s="2">
        <v>816.88322580645161</v>
      </c>
      <c r="H3616" s="2" t="s">
        <v>5089</v>
      </c>
    </row>
    <row r="3617" spans="1:8" s="6" customFormat="1" ht="10.95" customHeight="1" outlineLevel="4" x14ac:dyDescent="0.2">
      <c r="A3617" s="4" t="s">
        <v>3579</v>
      </c>
      <c r="B3617" s="5" t="s">
        <v>3580</v>
      </c>
      <c r="C3617" s="7"/>
      <c r="D3617" s="7" t="s">
        <v>3613</v>
      </c>
      <c r="E3617" s="4" t="s">
        <v>3579</v>
      </c>
      <c r="F3617" s="5" t="s">
        <v>3580</v>
      </c>
      <c r="G3617" s="2">
        <v>737.72058823529414</v>
      </c>
      <c r="H3617" s="2" t="s">
        <v>5089</v>
      </c>
    </row>
    <row r="3618" spans="1:8" s="6" customFormat="1" ht="10.95" customHeight="1" outlineLevel="4" x14ac:dyDescent="0.2">
      <c r="A3618" s="4" t="s">
        <v>3579</v>
      </c>
      <c r="B3618" s="5" t="s">
        <v>3580</v>
      </c>
      <c r="C3618" s="7"/>
      <c r="D3618" s="7" t="s">
        <v>3614</v>
      </c>
      <c r="E3618" s="4" t="s">
        <v>3579</v>
      </c>
      <c r="F3618" s="5" t="s">
        <v>3580</v>
      </c>
      <c r="G3618" s="2">
        <v>723.80583333333334</v>
      </c>
      <c r="H3618" s="2" t="s">
        <v>5089</v>
      </c>
    </row>
    <row r="3619" spans="1:8" s="6" customFormat="1" ht="10.95" customHeight="1" outlineLevel="4" x14ac:dyDescent="0.2">
      <c r="A3619" s="4" t="s">
        <v>3579</v>
      </c>
      <c r="B3619" s="5" t="s">
        <v>3580</v>
      </c>
      <c r="C3619" s="7"/>
      <c r="D3619" s="7" t="s">
        <v>3615</v>
      </c>
      <c r="E3619" s="4" t="s">
        <v>3579</v>
      </c>
      <c r="F3619" s="5" t="s">
        <v>3580</v>
      </c>
      <c r="G3619" s="2">
        <v>746.0863157894737</v>
      </c>
      <c r="H3619" s="2" t="s">
        <v>5091</v>
      </c>
    </row>
    <row r="3620" spans="1:8" s="6" customFormat="1" ht="10.95" customHeight="1" outlineLevel="4" x14ac:dyDescent="0.2">
      <c r="A3620" s="4" t="s">
        <v>3579</v>
      </c>
      <c r="B3620" s="5" t="s">
        <v>3580</v>
      </c>
      <c r="C3620" s="7"/>
      <c r="D3620" s="7" t="s">
        <v>3616</v>
      </c>
      <c r="E3620" s="4" t="s">
        <v>3579</v>
      </c>
      <c r="F3620" s="5" t="s">
        <v>3580</v>
      </c>
      <c r="G3620" s="2">
        <v>722.84888888888884</v>
      </c>
      <c r="H3620" s="2" t="s">
        <v>5089</v>
      </c>
    </row>
    <row r="3621" spans="1:8" s="6" customFormat="1" ht="10.95" customHeight="1" outlineLevel="4" x14ac:dyDescent="0.2">
      <c r="A3621" s="4" t="s">
        <v>3579</v>
      </c>
      <c r="B3621" s="5" t="s">
        <v>3580</v>
      </c>
      <c r="C3621" s="7"/>
      <c r="D3621" s="7" t="s">
        <v>3617</v>
      </c>
      <c r="E3621" s="4" t="s">
        <v>3579</v>
      </c>
      <c r="F3621" s="5" t="s">
        <v>3580</v>
      </c>
      <c r="G3621" s="2">
        <v>736.73562500000003</v>
      </c>
      <c r="H3621" s="2" t="s">
        <v>5089</v>
      </c>
    </row>
    <row r="3622" spans="1:8" s="6" customFormat="1" ht="10.95" customHeight="1" outlineLevel="4" x14ac:dyDescent="0.2">
      <c r="A3622" s="4" t="s">
        <v>3579</v>
      </c>
      <c r="B3622" s="5" t="s">
        <v>3580</v>
      </c>
      <c r="C3622" s="7"/>
      <c r="D3622" s="7" t="s">
        <v>3618</v>
      </c>
      <c r="E3622" s="4" t="s">
        <v>3579</v>
      </c>
      <c r="F3622" s="5" t="s">
        <v>3580</v>
      </c>
      <c r="G3622" s="2">
        <v>788.48271186440684</v>
      </c>
      <c r="H3622" s="2" t="s">
        <v>5091</v>
      </c>
    </row>
    <row r="3623" spans="1:8" s="6" customFormat="1" ht="10.95" customHeight="1" outlineLevel="4" x14ac:dyDescent="0.2">
      <c r="A3623" s="4" t="s">
        <v>3579</v>
      </c>
      <c r="B3623" s="5" t="s">
        <v>3580</v>
      </c>
      <c r="C3623" s="7"/>
      <c r="D3623" s="7" t="s">
        <v>3619</v>
      </c>
      <c r="E3623" s="4" t="s">
        <v>3579</v>
      </c>
      <c r="F3623" s="5" t="s">
        <v>3580</v>
      </c>
      <c r="G3623" s="2">
        <v>158.74928571428569</v>
      </c>
      <c r="H3623" s="2" t="s">
        <v>5089</v>
      </c>
    </row>
    <row r="3624" spans="1:8" s="6" customFormat="1" ht="10.95" customHeight="1" outlineLevel="4" x14ac:dyDescent="0.2">
      <c r="A3624" s="4" t="s">
        <v>3579</v>
      </c>
      <c r="B3624" s="5" t="s">
        <v>3580</v>
      </c>
      <c r="C3624" s="7"/>
      <c r="D3624" s="7" t="s">
        <v>3620</v>
      </c>
      <c r="E3624" s="4" t="s">
        <v>3579</v>
      </c>
      <c r="F3624" s="5" t="s">
        <v>3580</v>
      </c>
      <c r="G3624" s="2">
        <v>158.47836734693877</v>
      </c>
      <c r="H3624" s="2" t="s">
        <v>5091</v>
      </c>
    </row>
    <row r="3625" spans="1:8" s="6" customFormat="1" ht="10.95" customHeight="1" outlineLevel="4" x14ac:dyDescent="0.2">
      <c r="A3625" s="4" t="s">
        <v>3579</v>
      </c>
      <c r="B3625" s="5" t="s">
        <v>3580</v>
      </c>
      <c r="C3625" s="7"/>
      <c r="D3625" s="7" t="s">
        <v>3621</v>
      </c>
      <c r="E3625" s="4" t="s">
        <v>3579</v>
      </c>
      <c r="F3625" s="5" t="s">
        <v>3580</v>
      </c>
      <c r="G3625" s="2">
        <v>160.19</v>
      </c>
      <c r="H3625" s="2" t="s">
        <v>5089</v>
      </c>
    </row>
    <row r="3626" spans="1:8" s="6" customFormat="1" ht="22.95" customHeight="1" outlineLevel="4" x14ac:dyDescent="0.2">
      <c r="A3626" s="4" t="s">
        <v>3579</v>
      </c>
      <c r="B3626" s="5" t="s">
        <v>3580</v>
      </c>
      <c r="C3626" s="7"/>
      <c r="D3626" s="7" t="s">
        <v>3622</v>
      </c>
      <c r="E3626" s="4" t="s">
        <v>3579</v>
      </c>
      <c r="F3626" s="5" t="s">
        <v>3580</v>
      </c>
      <c r="G3626" s="2">
        <v>747.46780487804881</v>
      </c>
      <c r="H3626" s="2" t="s">
        <v>5091</v>
      </c>
    </row>
    <row r="3627" spans="1:8" s="6" customFormat="1" ht="22.95" customHeight="1" outlineLevel="4" x14ac:dyDescent="0.2">
      <c r="A3627" s="4" t="s">
        <v>3579</v>
      </c>
      <c r="B3627" s="5" t="s">
        <v>3580</v>
      </c>
      <c r="C3627" s="7"/>
      <c r="D3627" s="7" t="s">
        <v>3623</v>
      </c>
      <c r="E3627" s="4" t="s">
        <v>3579</v>
      </c>
      <c r="F3627" s="5" t="s">
        <v>3580</v>
      </c>
      <c r="G3627" s="2">
        <v>806.52515151515161</v>
      </c>
      <c r="H3627" s="2" t="s">
        <v>5089</v>
      </c>
    </row>
    <row r="3628" spans="1:8" s="6" customFormat="1" ht="22.95" customHeight="1" outlineLevel="4" x14ac:dyDescent="0.2">
      <c r="A3628" s="4" t="s">
        <v>3579</v>
      </c>
      <c r="B3628" s="5" t="s">
        <v>3580</v>
      </c>
      <c r="C3628" s="7"/>
      <c r="D3628" s="7" t="s">
        <v>3624</v>
      </c>
      <c r="E3628" s="4" t="s">
        <v>3579</v>
      </c>
      <c r="F3628" s="5" t="s">
        <v>3580</v>
      </c>
      <c r="G3628" s="2">
        <v>784.94200000000001</v>
      </c>
      <c r="H3628" s="2" t="s">
        <v>5091</v>
      </c>
    </row>
    <row r="3629" spans="1:8" ht="10.95" hidden="1" customHeight="1" outlineLevel="3" x14ac:dyDescent="0.2">
      <c r="A3629" s="4" t="s">
        <v>3579</v>
      </c>
      <c r="B3629" s="5" t="s">
        <v>3580</v>
      </c>
      <c r="C3629" s="5" t="s">
        <v>3625</v>
      </c>
      <c r="D3629" s="5"/>
      <c r="E3629" s="4" t="s">
        <v>3579</v>
      </c>
      <c r="F3629" s="5" t="s">
        <v>3580</v>
      </c>
      <c r="G3629" s="2" t="e">
        <v>#N/A</v>
      </c>
      <c r="H3629" s="2" t="s">
        <v>5089</v>
      </c>
    </row>
    <row r="3630" spans="1:8" s="6" customFormat="1" ht="10.95" customHeight="1" outlineLevel="4" x14ac:dyDescent="0.2">
      <c r="A3630" s="4" t="s">
        <v>3579</v>
      </c>
      <c r="B3630" s="5" t="s">
        <v>3580</v>
      </c>
      <c r="C3630" s="7"/>
      <c r="D3630" s="7" t="s">
        <v>3626</v>
      </c>
      <c r="E3630" s="4" t="s">
        <v>3579</v>
      </c>
      <c r="F3630" s="5" t="s">
        <v>3580</v>
      </c>
      <c r="G3630" s="2">
        <v>4131.7255913978497</v>
      </c>
      <c r="H3630" s="2" t="s">
        <v>5091</v>
      </c>
    </row>
    <row r="3631" spans="1:8" s="6" customFormat="1" ht="10.95" customHeight="1" outlineLevel="4" x14ac:dyDescent="0.2">
      <c r="A3631" s="4" t="s">
        <v>3579</v>
      </c>
      <c r="B3631" s="5" t="s">
        <v>3580</v>
      </c>
      <c r="C3631" s="7"/>
      <c r="D3631" s="7" t="s">
        <v>3627</v>
      </c>
      <c r="E3631" s="4" t="s">
        <v>3579</v>
      </c>
      <c r="F3631" s="5" t="s">
        <v>3580</v>
      </c>
      <c r="G3631" s="2">
        <v>4674.2277027027021</v>
      </c>
      <c r="H3631" s="2" t="s">
        <v>5091</v>
      </c>
    </row>
    <row r="3632" spans="1:8" s="6" customFormat="1" ht="10.95" customHeight="1" outlineLevel="4" x14ac:dyDescent="0.2">
      <c r="A3632" s="4" t="s">
        <v>3579</v>
      </c>
      <c r="B3632" s="5" t="s">
        <v>3580</v>
      </c>
      <c r="C3632" s="7"/>
      <c r="D3632" s="7" t="s">
        <v>3628</v>
      </c>
      <c r="E3632" s="4" t="s">
        <v>3579</v>
      </c>
      <c r="F3632" s="5" t="s">
        <v>3580</v>
      </c>
      <c r="G3632" s="2">
        <v>4482.6883458646616</v>
      </c>
      <c r="H3632" s="2" t="s">
        <v>5091</v>
      </c>
    </row>
    <row r="3633" spans="1:8" s="6" customFormat="1" ht="10.95" customHeight="1" outlineLevel="4" x14ac:dyDescent="0.2">
      <c r="A3633" s="4" t="s">
        <v>3579</v>
      </c>
      <c r="B3633" s="5" t="s">
        <v>3580</v>
      </c>
      <c r="C3633" s="7"/>
      <c r="D3633" s="7" t="s">
        <v>3629</v>
      </c>
      <c r="E3633" s="4" t="s">
        <v>3579</v>
      </c>
      <c r="F3633" s="5" t="s">
        <v>3580</v>
      </c>
      <c r="G3633" s="2">
        <v>4735.1106349206348</v>
      </c>
      <c r="H3633" s="2" t="s">
        <v>5091</v>
      </c>
    </row>
    <row r="3634" spans="1:8" s="6" customFormat="1" ht="10.95" customHeight="1" outlineLevel="4" x14ac:dyDescent="0.2">
      <c r="A3634" s="4" t="s">
        <v>3579</v>
      </c>
      <c r="B3634" s="5" t="s">
        <v>3580</v>
      </c>
      <c r="C3634" s="7"/>
      <c r="D3634" s="7" t="s">
        <v>3630</v>
      </c>
      <c r="E3634" s="4" t="s">
        <v>3579</v>
      </c>
      <c r="F3634" s="5" t="s">
        <v>3580</v>
      </c>
      <c r="G3634" s="2">
        <v>4177.0402631578945</v>
      </c>
      <c r="H3634" s="2" t="s">
        <v>5089</v>
      </c>
    </row>
    <row r="3635" spans="1:8" s="6" customFormat="1" ht="10.95" customHeight="1" outlineLevel="4" x14ac:dyDescent="0.2">
      <c r="A3635" s="4" t="s">
        <v>3579</v>
      </c>
      <c r="B3635" s="5" t="s">
        <v>3580</v>
      </c>
      <c r="C3635" s="7"/>
      <c r="D3635" s="7" t="s">
        <v>3631</v>
      </c>
      <c r="E3635" s="4" t="s">
        <v>3579</v>
      </c>
      <c r="F3635" s="5" t="s">
        <v>3580</v>
      </c>
      <c r="G3635" s="2">
        <v>4363.4191176470586</v>
      </c>
      <c r="H3635" s="2" t="s">
        <v>5089</v>
      </c>
    </row>
    <row r="3636" spans="1:8" s="6" customFormat="1" ht="10.95" customHeight="1" outlineLevel="4" x14ac:dyDescent="0.2">
      <c r="A3636" s="4" t="s">
        <v>3579</v>
      </c>
      <c r="B3636" s="5" t="s">
        <v>3580</v>
      </c>
      <c r="C3636" s="7"/>
      <c r="D3636" s="7" t="s">
        <v>3632</v>
      </c>
      <c r="E3636" s="4" t="s">
        <v>3579</v>
      </c>
      <c r="F3636" s="5" t="s">
        <v>3580</v>
      </c>
      <c r="G3636" s="2">
        <v>3198.64</v>
      </c>
      <c r="H3636" s="2" t="s">
        <v>5089</v>
      </c>
    </row>
    <row r="3637" spans="1:8" s="6" customFormat="1" ht="10.95" customHeight="1" outlineLevel="4" x14ac:dyDescent="0.2">
      <c r="A3637" s="4" t="s">
        <v>3579</v>
      </c>
      <c r="B3637" s="5" t="s">
        <v>3580</v>
      </c>
      <c r="C3637" s="7"/>
      <c r="D3637" s="7" t="s">
        <v>3633</v>
      </c>
      <c r="E3637" s="4" t="s">
        <v>3579</v>
      </c>
      <c r="F3637" s="5" t="s">
        <v>3580</v>
      </c>
      <c r="G3637" s="2">
        <v>4795.4609848484843</v>
      </c>
      <c r="H3637" s="2" t="s">
        <v>5091</v>
      </c>
    </row>
    <row r="3638" spans="1:8" s="6" customFormat="1" ht="10.95" customHeight="1" outlineLevel="4" x14ac:dyDescent="0.2">
      <c r="A3638" s="4" t="s">
        <v>3579</v>
      </c>
      <c r="B3638" s="5" t="s">
        <v>3580</v>
      </c>
      <c r="C3638" s="7"/>
      <c r="D3638" s="7" t="s">
        <v>3634</v>
      </c>
      <c r="E3638" s="4" t="s">
        <v>3579</v>
      </c>
      <c r="F3638" s="5" t="s">
        <v>3580</v>
      </c>
      <c r="G3638" s="2">
        <v>4123.9584905660377</v>
      </c>
      <c r="H3638" s="2" t="s">
        <v>5091</v>
      </c>
    </row>
    <row r="3639" spans="1:8" ht="10.95" hidden="1" customHeight="1" outlineLevel="3" x14ac:dyDescent="0.2">
      <c r="A3639" s="4" t="s">
        <v>3579</v>
      </c>
      <c r="B3639" s="5" t="s">
        <v>3580</v>
      </c>
      <c r="C3639" s="5" t="s">
        <v>3635</v>
      </c>
      <c r="D3639" s="5"/>
      <c r="E3639" s="4" t="s">
        <v>3579</v>
      </c>
      <c r="F3639" s="5" t="s">
        <v>3580</v>
      </c>
      <c r="G3639" s="2" t="e">
        <v>#N/A</v>
      </c>
      <c r="H3639" s="2" t="s">
        <v>5089</v>
      </c>
    </row>
    <row r="3640" spans="1:8" s="6" customFormat="1" ht="10.95" customHeight="1" outlineLevel="4" x14ac:dyDescent="0.2">
      <c r="A3640" s="4" t="s">
        <v>3579</v>
      </c>
      <c r="B3640" s="5" t="s">
        <v>3580</v>
      </c>
      <c r="C3640" s="7"/>
      <c r="D3640" s="7" t="s">
        <v>3636</v>
      </c>
      <c r="E3640" s="4" t="s">
        <v>3579</v>
      </c>
      <c r="F3640" s="5" t="s">
        <v>3580</v>
      </c>
      <c r="G3640" s="2">
        <v>2628.8571874999998</v>
      </c>
      <c r="H3640" s="2" t="s">
        <v>5089</v>
      </c>
    </row>
    <row r="3641" spans="1:8" s="6" customFormat="1" ht="10.95" customHeight="1" outlineLevel="4" x14ac:dyDescent="0.2">
      <c r="A3641" s="4" t="s">
        <v>3579</v>
      </c>
      <c r="B3641" s="5" t="s">
        <v>3580</v>
      </c>
      <c r="C3641" s="7"/>
      <c r="D3641" s="7" t="s">
        <v>3637</v>
      </c>
      <c r="E3641" s="4" t="s">
        <v>3579</v>
      </c>
      <c r="F3641" s="5" t="s">
        <v>3580</v>
      </c>
      <c r="G3641" s="2">
        <v>3721.3571874999998</v>
      </c>
      <c r="H3641" s="2" t="s">
        <v>5089</v>
      </c>
    </row>
    <row r="3642" spans="1:8" s="6" customFormat="1" ht="10.95" customHeight="1" outlineLevel="4" x14ac:dyDescent="0.2">
      <c r="A3642" s="4" t="s">
        <v>3579</v>
      </c>
      <c r="B3642" s="5" t="s">
        <v>3580</v>
      </c>
      <c r="C3642" s="7"/>
      <c r="D3642" s="7" t="s">
        <v>3638</v>
      </c>
      <c r="E3642" s="4" t="s">
        <v>3579</v>
      </c>
      <c r="F3642" s="5" t="s">
        <v>3580</v>
      </c>
      <c r="G3642" s="2">
        <v>3513.1428125000002</v>
      </c>
      <c r="H3642" s="2" t="s">
        <v>5089</v>
      </c>
    </row>
    <row r="3643" spans="1:8" s="6" customFormat="1" ht="10.95" customHeight="1" outlineLevel="4" x14ac:dyDescent="0.2">
      <c r="A3643" s="4" t="s">
        <v>3579</v>
      </c>
      <c r="B3643" s="5" t="s">
        <v>3580</v>
      </c>
      <c r="C3643" s="7"/>
      <c r="D3643" s="7" t="s">
        <v>3639</v>
      </c>
      <c r="E3643" s="4" t="s">
        <v>3579</v>
      </c>
      <c r="F3643" s="5" t="s">
        <v>3580</v>
      </c>
      <c r="G3643" s="2">
        <v>2801.5208823529415</v>
      </c>
      <c r="H3643" s="2" t="s">
        <v>5089</v>
      </c>
    </row>
    <row r="3644" spans="1:8" s="6" customFormat="1" ht="10.95" customHeight="1" outlineLevel="4" x14ac:dyDescent="0.2">
      <c r="A3644" s="4" t="s">
        <v>3579</v>
      </c>
      <c r="B3644" s="5" t="s">
        <v>3580</v>
      </c>
      <c r="C3644" s="7"/>
      <c r="D3644" s="7" t="s">
        <v>3640</v>
      </c>
      <c r="E3644" s="4" t="s">
        <v>3579</v>
      </c>
      <c r="F3644" s="5" t="s">
        <v>3580</v>
      </c>
      <c r="G3644" s="2">
        <v>2700.73</v>
      </c>
      <c r="H3644" s="2" t="s">
        <v>5089</v>
      </c>
    </row>
    <row r="3645" spans="1:8" s="6" customFormat="1" ht="10.95" customHeight="1" outlineLevel="4" x14ac:dyDescent="0.2">
      <c r="A3645" s="4" t="s">
        <v>3579</v>
      </c>
      <c r="B3645" s="5" t="s">
        <v>3580</v>
      </c>
      <c r="C3645" s="7"/>
      <c r="D3645" s="7" t="s">
        <v>3641</v>
      </c>
      <c r="E3645" s="4" t="s">
        <v>3579</v>
      </c>
      <c r="F3645" s="5" t="s">
        <v>3580</v>
      </c>
      <c r="G3645" s="2">
        <v>2981.92</v>
      </c>
      <c r="H3645" s="2" t="s">
        <v>5089</v>
      </c>
    </row>
    <row r="3646" spans="1:8" s="6" customFormat="1" ht="10.95" customHeight="1" outlineLevel="4" x14ac:dyDescent="0.2">
      <c r="A3646" s="4" t="s">
        <v>3579</v>
      </c>
      <c r="B3646" s="5" t="s">
        <v>3580</v>
      </c>
      <c r="C3646" s="7"/>
      <c r="D3646" s="7" t="s">
        <v>3642</v>
      </c>
      <c r="E3646" s="4" t="s">
        <v>3579</v>
      </c>
      <c r="F3646" s="5" t="s">
        <v>3580</v>
      </c>
      <c r="G3646" s="2">
        <v>2901.4724999999999</v>
      </c>
      <c r="H3646" s="2" t="s">
        <v>5089</v>
      </c>
    </row>
    <row r="3647" spans="1:8" s="6" customFormat="1" ht="10.95" customHeight="1" outlineLevel="4" x14ac:dyDescent="0.2">
      <c r="A3647" s="4" t="s">
        <v>3579</v>
      </c>
      <c r="B3647" s="5" t="s">
        <v>3580</v>
      </c>
      <c r="C3647" s="7"/>
      <c r="D3647" s="7" t="s">
        <v>3643</v>
      </c>
      <c r="E3647" s="4" t="s">
        <v>3579</v>
      </c>
      <c r="F3647" s="5" t="s">
        <v>3580</v>
      </c>
      <c r="G3647" s="2">
        <v>2613.3933333333334</v>
      </c>
      <c r="H3647" s="2" t="s">
        <v>5089</v>
      </c>
    </row>
    <row r="3648" spans="1:8" s="6" customFormat="1" ht="22.95" customHeight="1" outlineLevel="4" x14ac:dyDescent="0.2">
      <c r="A3648" s="4" t="s">
        <v>3579</v>
      </c>
      <c r="B3648" s="5" t="s">
        <v>3580</v>
      </c>
      <c r="C3648" s="7"/>
      <c r="D3648" s="7" t="s">
        <v>3644</v>
      </c>
      <c r="E3648" s="4" t="s">
        <v>3579</v>
      </c>
      <c r="F3648" s="5" t="s">
        <v>3580</v>
      </c>
      <c r="G3648" s="2">
        <v>1764.7950000000001</v>
      </c>
      <c r="H3648" s="2" t="s">
        <v>5089</v>
      </c>
    </row>
    <row r="3649" spans="1:8" s="6" customFormat="1" ht="22.95" customHeight="1" outlineLevel="4" x14ac:dyDescent="0.2">
      <c r="A3649" s="4" t="s">
        <v>3579</v>
      </c>
      <c r="B3649" s="5" t="s">
        <v>3580</v>
      </c>
      <c r="C3649" s="7"/>
      <c r="D3649" s="7" t="s">
        <v>3645</v>
      </c>
      <c r="E3649" s="4" t="s">
        <v>3579</v>
      </c>
      <c r="F3649" s="5" t="s">
        <v>3580</v>
      </c>
      <c r="G3649" s="2">
        <v>1810.7133333333334</v>
      </c>
      <c r="H3649" s="2" t="s">
        <v>5089</v>
      </c>
    </row>
    <row r="3650" spans="1:8" s="6" customFormat="1" ht="22.95" customHeight="1" outlineLevel="4" x14ac:dyDescent="0.2">
      <c r="A3650" s="4" t="s">
        <v>3579</v>
      </c>
      <c r="B3650" s="5" t="s">
        <v>3580</v>
      </c>
      <c r="C3650" s="7"/>
      <c r="D3650" s="7" t="s">
        <v>3646</v>
      </c>
      <c r="E3650" s="4" t="s">
        <v>3579</v>
      </c>
      <c r="F3650" s="5" t="s">
        <v>3580</v>
      </c>
      <c r="G3650" s="2">
        <v>1810.7133333333334</v>
      </c>
      <c r="H3650" s="2" t="s">
        <v>5089</v>
      </c>
    </row>
    <row r="3651" spans="1:8" s="6" customFormat="1" ht="22.95" customHeight="1" outlineLevel="4" x14ac:dyDescent="0.2">
      <c r="A3651" s="4" t="s">
        <v>3579</v>
      </c>
      <c r="B3651" s="5" t="s">
        <v>3580</v>
      </c>
      <c r="C3651" s="7"/>
      <c r="D3651" s="7" t="s">
        <v>3647</v>
      </c>
      <c r="E3651" s="4" t="s">
        <v>3579</v>
      </c>
      <c r="F3651" s="5" t="s">
        <v>3580</v>
      </c>
      <c r="G3651" s="2">
        <v>1713.3933333333334</v>
      </c>
      <c r="H3651" s="2" t="s">
        <v>5089</v>
      </c>
    </row>
    <row r="3652" spans="1:8" s="6" customFormat="1" ht="10.95" customHeight="1" outlineLevel="4" x14ac:dyDescent="0.2">
      <c r="A3652" s="4" t="s">
        <v>3579</v>
      </c>
      <c r="B3652" s="5" t="s">
        <v>3580</v>
      </c>
      <c r="C3652" s="7"/>
      <c r="D3652" s="7" t="s">
        <v>3648</v>
      </c>
      <c r="E3652" s="4" t="s">
        <v>3579</v>
      </c>
      <c r="F3652" s="5" t="s">
        <v>3580</v>
      </c>
      <c r="G3652" s="2">
        <v>85.839375000000004</v>
      </c>
      <c r="H3652" s="2" t="s">
        <v>5089</v>
      </c>
    </row>
    <row r="3653" spans="1:8" s="6" customFormat="1" ht="10.95" customHeight="1" outlineLevel="4" x14ac:dyDescent="0.2">
      <c r="A3653" s="4" t="s">
        <v>3579</v>
      </c>
      <c r="B3653" s="5" t="s">
        <v>3580</v>
      </c>
      <c r="C3653" s="7"/>
      <c r="D3653" s="7" t="s">
        <v>3649</v>
      </c>
      <c r="E3653" s="4" t="s">
        <v>3579</v>
      </c>
      <c r="F3653" s="5" t="s">
        <v>3580</v>
      </c>
      <c r="G3653" s="2">
        <v>87.0715</v>
      </c>
      <c r="H3653" s="2" t="s">
        <v>5089</v>
      </c>
    </row>
    <row r="3654" spans="1:8" ht="10.95" hidden="1" customHeight="1" outlineLevel="3" x14ac:dyDescent="0.2">
      <c r="A3654" s="4" t="s">
        <v>3579</v>
      </c>
      <c r="B3654" s="5" t="s">
        <v>3580</v>
      </c>
      <c r="C3654" s="5" t="s">
        <v>3650</v>
      </c>
      <c r="D3654" s="5"/>
      <c r="E3654" s="4" t="s">
        <v>3579</v>
      </c>
      <c r="F3654" s="5" t="s">
        <v>3580</v>
      </c>
      <c r="G3654" s="2" t="e">
        <v>#N/A</v>
      </c>
      <c r="H3654" s="2" t="s">
        <v>5089</v>
      </c>
    </row>
    <row r="3655" spans="1:8" s="6" customFormat="1" ht="10.95" customHeight="1" outlineLevel="4" x14ac:dyDescent="0.2">
      <c r="A3655" s="4" t="s">
        <v>3579</v>
      </c>
      <c r="B3655" s="5" t="s">
        <v>3580</v>
      </c>
      <c r="C3655" s="7"/>
      <c r="D3655" s="7" t="s">
        <v>3651</v>
      </c>
      <c r="E3655" s="4" t="s">
        <v>3579</v>
      </c>
      <c r="F3655" s="5" t="s">
        <v>3580</v>
      </c>
      <c r="G3655" s="2">
        <v>6928.0618000000004</v>
      </c>
      <c r="H3655" s="2" t="s">
        <v>5091</v>
      </c>
    </row>
    <row r="3656" spans="1:8" s="6" customFormat="1" ht="10.95" customHeight="1" outlineLevel="4" x14ac:dyDescent="0.2">
      <c r="A3656" s="4" t="s">
        <v>3579</v>
      </c>
      <c r="B3656" s="5" t="s">
        <v>3580</v>
      </c>
      <c r="C3656" s="7"/>
      <c r="D3656" s="7" t="s">
        <v>3652</v>
      </c>
      <c r="E3656" s="4" t="s">
        <v>3579</v>
      </c>
      <c r="F3656" s="5" t="s">
        <v>3580</v>
      </c>
      <c r="G3656" s="2">
        <v>7266.7534615384611</v>
      </c>
      <c r="H3656" s="2" t="s">
        <v>5089</v>
      </c>
    </row>
    <row r="3657" spans="1:8" s="6" customFormat="1" ht="10.95" customHeight="1" outlineLevel="4" x14ac:dyDescent="0.2">
      <c r="A3657" s="4" t="s">
        <v>3579</v>
      </c>
      <c r="B3657" s="5" t="s">
        <v>3580</v>
      </c>
      <c r="C3657" s="7"/>
      <c r="D3657" s="7" t="s">
        <v>3653</v>
      </c>
      <c r="E3657" s="4" t="s">
        <v>3579</v>
      </c>
      <c r="F3657" s="5" t="s">
        <v>3580</v>
      </c>
      <c r="G3657" s="2">
        <v>7280.9600000000009</v>
      </c>
      <c r="H3657" s="2" t="s">
        <v>5089</v>
      </c>
    </row>
    <row r="3658" spans="1:8" ht="10.95" hidden="1" customHeight="1" outlineLevel="3" x14ac:dyDescent="0.2">
      <c r="A3658" s="4" t="s">
        <v>3579</v>
      </c>
      <c r="B3658" s="5" t="s">
        <v>3580</v>
      </c>
      <c r="C3658" s="5" t="s">
        <v>3274</v>
      </c>
      <c r="D3658" s="5"/>
      <c r="E3658" s="4" t="s">
        <v>3579</v>
      </c>
      <c r="F3658" s="5" t="s">
        <v>3580</v>
      </c>
      <c r="G3658" s="2" t="e">
        <v>#N/A</v>
      </c>
      <c r="H3658" s="2" t="s">
        <v>5089</v>
      </c>
    </row>
    <row r="3659" spans="1:8" s="6" customFormat="1" ht="22.95" customHeight="1" outlineLevel="4" x14ac:dyDescent="0.2">
      <c r="A3659" s="4" t="s">
        <v>3579</v>
      </c>
      <c r="B3659" s="5" t="s">
        <v>3580</v>
      </c>
      <c r="C3659" s="7"/>
      <c r="D3659" s="7" t="s">
        <v>3654</v>
      </c>
      <c r="E3659" s="4" t="s">
        <v>3579</v>
      </c>
      <c r="F3659" s="5" t="s">
        <v>3580</v>
      </c>
      <c r="G3659" s="2">
        <v>1902.3033333333333</v>
      </c>
      <c r="H3659" s="2" t="s">
        <v>5089</v>
      </c>
    </row>
    <row r="3660" spans="1:8" s="6" customFormat="1" ht="10.95" customHeight="1" outlineLevel="4" x14ac:dyDescent="0.2">
      <c r="A3660" s="4" t="s">
        <v>3579</v>
      </c>
      <c r="B3660" s="5" t="s">
        <v>3580</v>
      </c>
      <c r="C3660" s="7"/>
      <c r="D3660" s="7" t="s">
        <v>3655</v>
      </c>
      <c r="E3660" s="4" t="s">
        <v>3579</v>
      </c>
      <c r="F3660" s="5" t="s">
        <v>3580</v>
      </c>
      <c r="G3660" s="2">
        <v>2843</v>
      </c>
      <c r="H3660" s="2" t="s">
        <v>5089</v>
      </c>
    </row>
    <row r="3661" spans="1:8" s="6" customFormat="1" ht="10.95" customHeight="1" outlineLevel="4" x14ac:dyDescent="0.2">
      <c r="A3661" s="4" t="s">
        <v>3579</v>
      </c>
      <c r="B3661" s="5" t="s">
        <v>3580</v>
      </c>
      <c r="C3661" s="7"/>
      <c r="D3661" s="7" t="s">
        <v>3656</v>
      </c>
      <c r="E3661" s="4" t="s">
        <v>3579</v>
      </c>
      <c r="F3661" s="5" t="s">
        <v>3580</v>
      </c>
      <c r="G3661" s="2">
        <v>2846.83</v>
      </c>
      <c r="H3661" s="2" t="s">
        <v>5089</v>
      </c>
    </row>
    <row r="3662" spans="1:8" ht="10.95" hidden="1" customHeight="1" outlineLevel="3" x14ac:dyDescent="0.2">
      <c r="A3662" s="4" t="s">
        <v>3579</v>
      </c>
      <c r="B3662" s="5" t="s">
        <v>3580</v>
      </c>
      <c r="C3662" s="5" t="s">
        <v>1813</v>
      </c>
      <c r="D3662" s="5"/>
      <c r="E3662" s="4" t="s">
        <v>3579</v>
      </c>
      <c r="F3662" s="5" t="s">
        <v>3580</v>
      </c>
      <c r="G3662" s="2" t="e">
        <v>#N/A</v>
      </c>
      <c r="H3662" s="2" t="s">
        <v>5089</v>
      </c>
    </row>
    <row r="3663" spans="1:8" s="6" customFormat="1" ht="10.95" customHeight="1" outlineLevel="4" x14ac:dyDescent="0.2">
      <c r="A3663" s="4" t="s">
        <v>3579</v>
      </c>
      <c r="B3663" s="5" t="s">
        <v>3580</v>
      </c>
      <c r="C3663" s="7"/>
      <c r="D3663" s="7" t="s">
        <v>3657</v>
      </c>
      <c r="E3663" s="4" t="s">
        <v>3579</v>
      </c>
      <c r="F3663" s="5" t="s">
        <v>3580</v>
      </c>
      <c r="G3663" s="2">
        <v>59.26</v>
      </c>
      <c r="H3663" s="2" t="s">
        <v>5091</v>
      </c>
    </row>
    <row r="3664" spans="1:8" s="6" customFormat="1" ht="10.95" customHeight="1" outlineLevel="4" x14ac:dyDescent="0.2">
      <c r="A3664" s="4" t="s">
        <v>3579</v>
      </c>
      <c r="B3664" s="5" t="s">
        <v>3580</v>
      </c>
      <c r="C3664" s="7"/>
      <c r="D3664" s="7" t="s">
        <v>3658</v>
      </c>
      <c r="E3664" s="4" t="s">
        <v>3579</v>
      </c>
      <c r="F3664" s="5" t="s">
        <v>3580</v>
      </c>
      <c r="G3664" s="2">
        <v>47.263225806451615</v>
      </c>
      <c r="H3664" s="2" t="s">
        <v>5089</v>
      </c>
    </row>
    <row r="3665" spans="1:8" s="6" customFormat="1" ht="10.95" customHeight="1" outlineLevel="4" x14ac:dyDescent="0.2">
      <c r="A3665" s="4" t="s">
        <v>3579</v>
      </c>
      <c r="B3665" s="5" t="s">
        <v>3580</v>
      </c>
      <c r="C3665" s="7"/>
      <c r="D3665" s="7" t="s">
        <v>3659</v>
      </c>
      <c r="E3665" s="4" t="s">
        <v>3579</v>
      </c>
      <c r="F3665" s="5" t="s">
        <v>3580</v>
      </c>
      <c r="G3665" s="2">
        <v>31.6</v>
      </c>
      <c r="H3665" s="2" t="s">
        <v>5089</v>
      </c>
    </row>
    <row r="3666" spans="1:8" ht="10.95" hidden="1" customHeight="1" outlineLevel="3" x14ac:dyDescent="0.2">
      <c r="A3666" s="4" t="s">
        <v>3579</v>
      </c>
      <c r="B3666" s="5" t="s">
        <v>3580</v>
      </c>
      <c r="C3666" s="5" t="s">
        <v>3660</v>
      </c>
      <c r="D3666" s="5"/>
      <c r="E3666" s="4" t="s">
        <v>3579</v>
      </c>
      <c r="F3666" s="5" t="s">
        <v>3580</v>
      </c>
      <c r="G3666" s="2" t="e">
        <v>#N/A</v>
      </c>
      <c r="H3666" s="2" t="s">
        <v>5089</v>
      </c>
    </row>
    <row r="3667" spans="1:8" s="6" customFormat="1" ht="10.95" customHeight="1" outlineLevel="4" x14ac:dyDescent="0.2">
      <c r="A3667" s="4" t="s">
        <v>3579</v>
      </c>
      <c r="B3667" s="5" t="s">
        <v>3580</v>
      </c>
      <c r="C3667" s="7"/>
      <c r="D3667" s="7" t="s">
        <v>3661</v>
      </c>
      <c r="E3667" s="4" t="s">
        <v>3579</v>
      </c>
      <c r="F3667" s="5" t="s">
        <v>3580</v>
      </c>
      <c r="G3667" s="2">
        <v>91.7</v>
      </c>
      <c r="H3667" s="2" t="s">
        <v>5089</v>
      </c>
    </row>
    <row r="3668" spans="1:8" ht="10.95" hidden="1" customHeight="1" outlineLevel="2" x14ac:dyDescent="0.2">
      <c r="A3668" s="4" t="s">
        <v>3579</v>
      </c>
      <c r="B3668" s="5" t="s">
        <v>3580</v>
      </c>
      <c r="C3668" s="5" t="s">
        <v>3662</v>
      </c>
      <c r="D3668" s="5"/>
      <c r="E3668" s="4" t="s">
        <v>3579</v>
      </c>
      <c r="F3668" s="5" t="s">
        <v>3580</v>
      </c>
      <c r="G3668" s="2" t="e">
        <v>#N/A</v>
      </c>
      <c r="H3668" s="2" t="s">
        <v>5089</v>
      </c>
    </row>
    <row r="3669" spans="1:8" ht="10.95" hidden="1" customHeight="1" outlineLevel="3" x14ac:dyDescent="0.2">
      <c r="A3669" s="4" t="s">
        <v>3579</v>
      </c>
      <c r="B3669" s="5" t="s">
        <v>3663</v>
      </c>
      <c r="C3669" s="5" t="s">
        <v>3663</v>
      </c>
      <c r="D3669" s="5"/>
      <c r="E3669" s="4" t="s">
        <v>3579</v>
      </c>
      <c r="F3669" s="5" t="s">
        <v>3663</v>
      </c>
      <c r="G3669" s="2" t="e">
        <v>#N/A</v>
      </c>
      <c r="H3669" s="2" t="s">
        <v>5089</v>
      </c>
    </row>
    <row r="3670" spans="1:8" s="6" customFormat="1" ht="10.95" customHeight="1" outlineLevel="4" x14ac:dyDescent="0.2">
      <c r="A3670" s="4" t="s">
        <v>3579</v>
      </c>
      <c r="B3670" s="5" t="s">
        <v>3663</v>
      </c>
      <c r="C3670" s="7"/>
      <c r="D3670" s="7" t="s">
        <v>3664</v>
      </c>
      <c r="E3670" s="4" t="s">
        <v>3579</v>
      </c>
      <c r="F3670" s="5" t="s">
        <v>3663</v>
      </c>
      <c r="G3670" s="2">
        <v>462.87085692995527</v>
      </c>
      <c r="H3670" s="2" t="s">
        <v>5090</v>
      </c>
    </row>
    <row r="3671" spans="1:8" s="6" customFormat="1" ht="10.95" customHeight="1" outlineLevel="4" x14ac:dyDescent="0.2">
      <c r="A3671" s="4" t="s">
        <v>3579</v>
      </c>
      <c r="B3671" s="5" t="s">
        <v>3663</v>
      </c>
      <c r="C3671" s="7"/>
      <c r="D3671" s="7" t="s">
        <v>3665</v>
      </c>
      <c r="E3671" s="4" t="s">
        <v>3579</v>
      </c>
      <c r="F3671" s="5" t="s">
        <v>3663</v>
      </c>
      <c r="G3671" s="2">
        <v>336.68603846153843</v>
      </c>
      <c r="H3671" s="2" t="s">
        <v>5090</v>
      </c>
    </row>
    <row r="3672" spans="1:8" s="6" customFormat="1" ht="10.95" customHeight="1" outlineLevel="4" x14ac:dyDescent="0.2">
      <c r="A3672" s="4" t="s">
        <v>3579</v>
      </c>
      <c r="B3672" s="5" t="s">
        <v>3663</v>
      </c>
      <c r="C3672" s="7"/>
      <c r="D3672" s="7" t="s">
        <v>3666</v>
      </c>
      <c r="E3672" s="4" t="s">
        <v>3579</v>
      </c>
      <c r="F3672" s="5" t="s">
        <v>3663</v>
      </c>
      <c r="G3672" s="2">
        <v>474.64049999999997</v>
      </c>
      <c r="H3672" s="2" t="s">
        <v>5090</v>
      </c>
    </row>
    <row r="3673" spans="1:8" s="6" customFormat="1" ht="10.95" customHeight="1" outlineLevel="4" x14ac:dyDescent="0.2">
      <c r="A3673" s="4" t="s">
        <v>3579</v>
      </c>
      <c r="B3673" s="5" t="s">
        <v>3663</v>
      </c>
      <c r="C3673" s="7"/>
      <c r="D3673" s="7" t="s">
        <v>3667</v>
      </c>
      <c r="E3673" s="4" t="s">
        <v>3579</v>
      </c>
      <c r="F3673" s="5" t="s">
        <v>3663</v>
      </c>
      <c r="G3673" s="2">
        <v>307.80526946107784</v>
      </c>
      <c r="H3673" s="2" t="s">
        <v>5091</v>
      </c>
    </row>
    <row r="3674" spans="1:8" s="6" customFormat="1" ht="10.95" customHeight="1" outlineLevel="4" x14ac:dyDescent="0.2">
      <c r="A3674" s="4" t="s">
        <v>3579</v>
      </c>
      <c r="B3674" s="5" t="s">
        <v>3663</v>
      </c>
      <c r="C3674" s="7"/>
      <c r="D3674" s="7" t="s">
        <v>3668</v>
      </c>
      <c r="E3674" s="4" t="s">
        <v>3579</v>
      </c>
      <c r="F3674" s="5" t="s">
        <v>3663</v>
      </c>
      <c r="G3674" s="2">
        <v>297.98040404040404</v>
      </c>
      <c r="H3674" s="2" t="s">
        <v>5091</v>
      </c>
    </row>
    <row r="3675" spans="1:8" s="6" customFormat="1" ht="10.95" customHeight="1" outlineLevel="4" x14ac:dyDescent="0.2">
      <c r="A3675" s="4" t="s">
        <v>3579</v>
      </c>
      <c r="B3675" s="5" t="s">
        <v>3663</v>
      </c>
      <c r="C3675" s="7"/>
      <c r="D3675" s="7" t="s">
        <v>3669</v>
      </c>
      <c r="E3675" s="4" t="s">
        <v>3579</v>
      </c>
      <c r="F3675" s="5" t="s">
        <v>3663</v>
      </c>
      <c r="G3675" s="2">
        <v>418.9</v>
      </c>
      <c r="H3675" s="2" t="s">
        <v>5089</v>
      </c>
    </row>
    <row r="3676" spans="1:8" s="6" customFormat="1" ht="10.95" customHeight="1" outlineLevel="4" x14ac:dyDescent="0.2">
      <c r="A3676" s="4" t="s">
        <v>3579</v>
      </c>
      <c r="B3676" s="5" t="s">
        <v>3663</v>
      </c>
      <c r="C3676" s="7"/>
      <c r="D3676" s="7" t="s">
        <v>3670</v>
      </c>
      <c r="E3676" s="4" t="s">
        <v>3579</v>
      </c>
      <c r="F3676" s="5" t="s">
        <v>3663</v>
      </c>
      <c r="G3676" s="2">
        <v>565</v>
      </c>
      <c r="H3676" s="2" t="s">
        <v>5089</v>
      </c>
    </row>
    <row r="3677" spans="1:8" s="6" customFormat="1" ht="10.95" customHeight="1" outlineLevel="4" x14ac:dyDescent="0.2">
      <c r="A3677" s="4" t="s">
        <v>3579</v>
      </c>
      <c r="B3677" s="5" t="s">
        <v>3663</v>
      </c>
      <c r="C3677" s="7"/>
      <c r="D3677" s="7" t="s">
        <v>3671</v>
      </c>
      <c r="E3677" s="4" t="s">
        <v>3579</v>
      </c>
      <c r="F3677" s="5" t="s">
        <v>3663</v>
      </c>
      <c r="G3677" s="2">
        <v>600</v>
      </c>
      <c r="H3677" s="2" t="s">
        <v>5089</v>
      </c>
    </row>
    <row r="3678" spans="1:8" ht="10.95" hidden="1" customHeight="1" outlineLevel="3" x14ac:dyDescent="0.2">
      <c r="A3678" s="4" t="s">
        <v>3579</v>
      </c>
      <c r="B3678" s="5" t="s">
        <v>3672</v>
      </c>
      <c r="C3678" s="5" t="s">
        <v>3672</v>
      </c>
      <c r="D3678" s="5"/>
      <c r="E3678" s="4" t="s">
        <v>3579</v>
      </c>
      <c r="F3678" s="5" t="s">
        <v>3672</v>
      </c>
      <c r="G3678" s="2" t="e">
        <v>#N/A</v>
      </c>
      <c r="H3678" s="2" t="s">
        <v>5089</v>
      </c>
    </row>
    <row r="3679" spans="1:8" s="6" customFormat="1" ht="10.95" customHeight="1" outlineLevel="4" x14ac:dyDescent="0.2">
      <c r="A3679" s="4" t="s">
        <v>3579</v>
      </c>
      <c r="B3679" s="5" t="s">
        <v>3672</v>
      </c>
      <c r="C3679" s="7"/>
      <c r="D3679" s="7" t="s">
        <v>3673</v>
      </c>
      <c r="E3679" s="4" t="s">
        <v>3579</v>
      </c>
      <c r="F3679" s="5" t="s">
        <v>3672</v>
      </c>
      <c r="G3679" s="2">
        <v>535</v>
      </c>
      <c r="H3679" s="2" t="s">
        <v>5091</v>
      </c>
    </row>
    <row r="3680" spans="1:8" s="6" customFormat="1" ht="10.95" customHeight="1" outlineLevel="4" x14ac:dyDescent="0.2">
      <c r="A3680" s="4" t="s">
        <v>3579</v>
      </c>
      <c r="B3680" s="5" t="s">
        <v>3672</v>
      </c>
      <c r="C3680" s="7"/>
      <c r="D3680" s="7" t="s">
        <v>3674</v>
      </c>
      <c r="E3680" s="4" t="s">
        <v>3579</v>
      </c>
      <c r="F3680" s="5" t="s">
        <v>3672</v>
      </c>
      <c r="G3680" s="2">
        <v>840.10577181208055</v>
      </c>
      <c r="H3680" s="2" t="s">
        <v>5091</v>
      </c>
    </row>
    <row r="3681" spans="1:8" s="6" customFormat="1" ht="10.95" customHeight="1" outlineLevel="4" x14ac:dyDescent="0.2">
      <c r="A3681" s="4" t="s">
        <v>3579</v>
      </c>
      <c r="B3681" s="5" t="s">
        <v>3672</v>
      </c>
      <c r="C3681" s="7"/>
      <c r="D3681" s="7" t="s">
        <v>3675</v>
      </c>
      <c r="E3681" s="4" t="s">
        <v>3579</v>
      </c>
      <c r="F3681" s="5" t="s">
        <v>3672</v>
      </c>
      <c r="G3681" s="2">
        <v>535</v>
      </c>
      <c r="H3681" s="2" t="s">
        <v>5091</v>
      </c>
    </row>
    <row r="3682" spans="1:8" s="6" customFormat="1" ht="10.95" customHeight="1" outlineLevel="4" x14ac:dyDescent="0.2">
      <c r="A3682" s="4" t="s">
        <v>3579</v>
      </c>
      <c r="B3682" s="5" t="s">
        <v>3672</v>
      </c>
      <c r="C3682" s="7"/>
      <c r="D3682" s="7" t="s">
        <v>3676</v>
      </c>
      <c r="E3682" s="4" t="s">
        <v>3579</v>
      </c>
      <c r="F3682" s="5" t="s">
        <v>3672</v>
      </c>
      <c r="G3682" s="2">
        <v>1000</v>
      </c>
      <c r="H3682" s="2" t="s">
        <v>5089</v>
      </c>
    </row>
    <row r="3683" spans="1:8" ht="10.95" hidden="1" customHeight="1" outlineLevel="3" x14ac:dyDescent="0.2">
      <c r="A3683" s="4" t="s">
        <v>3579</v>
      </c>
      <c r="B3683" s="5" t="s">
        <v>3677</v>
      </c>
      <c r="C3683" s="5" t="s">
        <v>3677</v>
      </c>
      <c r="D3683" s="5"/>
      <c r="E3683" s="4" t="s">
        <v>3579</v>
      </c>
      <c r="F3683" s="5" t="s">
        <v>3677</v>
      </c>
      <c r="G3683" s="2" t="e">
        <v>#N/A</v>
      </c>
      <c r="H3683" s="2" t="s">
        <v>5089</v>
      </c>
    </row>
    <row r="3684" spans="1:8" s="6" customFormat="1" ht="10.95" customHeight="1" outlineLevel="4" x14ac:dyDescent="0.2">
      <c r="A3684" s="4" t="s">
        <v>3579</v>
      </c>
      <c r="B3684" s="5" t="s">
        <v>3677</v>
      </c>
      <c r="C3684" s="7"/>
      <c r="D3684" s="7" t="s">
        <v>3678</v>
      </c>
      <c r="E3684" s="4" t="s">
        <v>3579</v>
      </c>
      <c r="F3684" s="5" t="s">
        <v>3677</v>
      </c>
      <c r="G3684" s="2">
        <v>19953.142857142859</v>
      </c>
      <c r="H3684" s="2" t="s">
        <v>5089</v>
      </c>
    </row>
    <row r="3685" spans="1:8" s="6" customFormat="1" ht="10.95" customHeight="1" outlineLevel="4" x14ac:dyDescent="0.2">
      <c r="A3685" s="4" t="s">
        <v>3579</v>
      </c>
      <c r="B3685" s="5" t="s">
        <v>3677</v>
      </c>
      <c r="C3685" s="7"/>
      <c r="D3685" s="7" t="s">
        <v>3679</v>
      </c>
      <c r="E3685" s="4" t="s">
        <v>3579</v>
      </c>
      <c r="F3685" s="5" t="s">
        <v>3677</v>
      </c>
      <c r="G3685" s="2">
        <v>18548.8</v>
      </c>
      <c r="H3685" s="2" t="s">
        <v>5089</v>
      </c>
    </row>
    <row r="3686" spans="1:8" s="6" customFormat="1" ht="10.95" customHeight="1" outlineLevel="4" x14ac:dyDescent="0.2">
      <c r="A3686" s="4" t="s">
        <v>3579</v>
      </c>
      <c r="B3686" s="5" t="s">
        <v>3677</v>
      </c>
      <c r="C3686" s="7"/>
      <c r="D3686" s="7" t="s">
        <v>3680</v>
      </c>
      <c r="E3686" s="4" t="s">
        <v>3579</v>
      </c>
      <c r="F3686" s="5" t="s">
        <v>3677</v>
      </c>
      <c r="G3686" s="2">
        <v>12000</v>
      </c>
      <c r="H3686" s="2" t="s">
        <v>5089</v>
      </c>
    </row>
    <row r="3687" spans="1:8" s="6" customFormat="1" ht="10.95" customHeight="1" outlineLevel="4" x14ac:dyDescent="0.2">
      <c r="A3687" s="4" t="s">
        <v>3579</v>
      </c>
      <c r="B3687" s="5" t="s">
        <v>3677</v>
      </c>
      <c r="C3687" s="7"/>
      <c r="D3687" s="7" t="s">
        <v>3681</v>
      </c>
      <c r="E3687" s="4" t="s">
        <v>3579</v>
      </c>
      <c r="F3687" s="5" t="s">
        <v>3677</v>
      </c>
      <c r="G3687" s="2">
        <v>12000</v>
      </c>
      <c r="H3687" s="2" t="s">
        <v>5089</v>
      </c>
    </row>
    <row r="3688" spans="1:8" s="6" customFormat="1" ht="10.95" customHeight="1" outlineLevel="4" x14ac:dyDescent="0.2">
      <c r="A3688" s="4" t="s">
        <v>3579</v>
      </c>
      <c r="B3688" s="5" t="s">
        <v>3677</v>
      </c>
      <c r="C3688" s="7"/>
      <c r="D3688" s="7" t="s">
        <v>3682</v>
      </c>
      <c r="E3688" s="4" t="s">
        <v>3579</v>
      </c>
      <c r="F3688" s="5" t="s">
        <v>3677</v>
      </c>
      <c r="G3688" s="2">
        <v>8227</v>
      </c>
      <c r="H3688" s="2" t="s">
        <v>5089</v>
      </c>
    </row>
    <row r="3689" spans="1:8" ht="10.95" hidden="1" customHeight="1" outlineLevel="3" x14ac:dyDescent="0.2">
      <c r="A3689" s="4" t="s">
        <v>3579</v>
      </c>
      <c r="B3689" s="5" t="s">
        <v>3683</v>
      </c>
      <c r="C3689" s="5" t="s">
        <v>3683</v>
      </c>
      <c r="D3689" s="5"/>
      <c r="E3689" s="4" t="s">
        <v>3579</v>
      </c>
      <c r="F3689" s="5" t="s">
        <v>3683</v>
      </c>
      <c r="G3689" s="2" t="e">
        <v>#N/A</v>
      </c>
      <c r="H3689" s="2" t="s">
        <v>5089</v>
      </c>
    </row>
    <row r="3690" spans="1:8" s="6" customFormat="1" ht="10.95" customHeight="1" outlineLevel="4" x14ac:dyDescent="0.2">
      <c r="A3690" s="4" t="s">
        <v>3579</v>
      </c>
      <c r="B3690" s="5" t="s">
        <v>3683</v>
      </c>
      <c r="C3690" s="7"/>
      <c r="D3690" s="7" t="s">
        <v>3684</v>
      </c>
      <c r="E3690" s="4" t="s">
        <v>3579</v>
      </c>
      <c r="F3690" s="5" t="s">
        <v>3683</v>
      </c>
      <c r="G3690" s="2">
        <v>20900.400000000001</v>
      </c>
      <c r="H3690" s="2" t="s">
        <v>5089</v>
      </c>
    </row>
    <row r="3691" spans="1:8" s="6" customFormat="1" ht="22.95" customHeight="1" outlineLevel="4" x14ac:dyDescent="0.2">
      <c r="A3691" s="4" t="s">
        <v>3579</v>
      </c>
      <c r="B3691" s="5" t="s">
        <v>3683</v>
      </c>
      <c r="C3691" s="7"/>
      <c r="D3691" s="7" t="s">
        <v>3685</v>
      </c>
      <c r="E3691" s="4" t="s">
        <v>3579</v>
      </c>
      <c r="F3691" s="5" t="s">
        <v>3683</v>
      </c>
      <c r="G3691" s="2">
        <v>17174.25</v>
      </c>
      <c r="H3691" s="2" t="s">
        <v>5089</v>
      </c>
    </row>
    <row r="3692" spans="1:8" s="6" customFormat="1" ht="22.95" customHeight="1" outlineLevel="4" x14ac:dyDescent="0.2">
      <c r="A3692" s="4" t="s">
        <v>3579</v>
      </c>
      <c r="B3692" s="5" t="s">
        <v>3683</v>
      </c>
      <c r="C3692" s="7"/>
      <c r="D3692" s="7" t="s">
        <v>3686</v>
      </c>
      <c r="E3692" s="4" t="s">
        <v>3579</v>
      </c>
      <c r="F3692" s="5" t="s">
        <v>3683</v>
      </c>
      <c r="G3692" s="2">
        <v>19536</v>
      </c>
      <c r="H3692" s="2" t="s">
        <v>5089</v>
      </c>
    </row>
    <row r="3693" spans="1:8" s="6" customFormat="1" ht="22.95" customHeight="1" outlineLevel="4" x14ac:dyDescent="0.2">
      <c r="A3693" s="4" t="s">
        <v>3579</v>
      </c>
      <c r="B3693" s="5" t="s">
        <v>3683</v>
      </c>
      <c r="C3693" s="7"/>
      <c r="D3693" s="7" t="s">
        <v>3687</v>
      </c>
      <c r="E3693" s="4" t="s">
        <v>3579</v>
      </c>
      <c r="F3693" s="5" t="s">
        <v>3683</v>
      </c>
      <c r="G3693" s="2">
        <v>23360</v>
      </c>
      <c r="H3693" s="2" t="s">
        <v>5089</v>
      </c>
    </row>
    <row r="3694" spans="1:8" s="6" customFormat="1" ht="10.95" customHeight="1" outlineLevel="4" x14ac:dyDescent="0.2">
      <c r="A3694" s="4" t="s">
        <v>3579</v>
      </c>
      <c r="B3694" s="5" t="s">
        <v>3683</v>
      </c>
      <c r="C3694" s="7"/>
      <c r="D3694" s="7" t="s">
        <v>3688</v>
      </c>
      <c r="E3694" s="4" t="s">
        <v>3579</v>
      </c>
      <c r="F3694" s="5" t="s">
        <v>3683</v>
      </c>
      <c r="G3694" s="2">
        <v>1894.12</v>
      </c>
      <c r="H3694" s="2" t="s">
        <v>5089</v>
      </c>
    </row>
    <row r="3695" spans="1:8" s="6" customFormat="1" ht="10.95" customHeight="1" outlineLevel="4" x14ac:dyDescent="0.2">
      <c r="A3695" s="4" t="s">
        <v>3579</v>
      </c>
      <c r="B3695" s="5" t="s">
        <v>3683</v>
      </c>
      <c r="C3695" s="7"/>
      <c r="D3695" s="7" t="s">
        <v>3689</v>
      </c>
      <c r="E3695" s="4" t="s">
        <v>3579</v>
      </c>
      <c r="F3695" s="5" t="s">
        <v>3683</v>
      </c>
      <c r="G3695" s="2">
        <v>2362.19</v>
      </c>
      <c r="H3695" s="2" t="s">
        <v>5089</v>
      </c>
    </row>
    <row r="3696" spans="1:8" s="6" customFormat="1" ht="10.95" customHeight="1" outlineLevel="4" x14ac:dyDescent="0.2">
      <c r="A3696" s="4" t="s">
        <v>3579</v>
      </c>
      <c r="B3696" s="5" t="s">
        <v>3683</v>
      </c>
      <c r="C3696" s="7"/>
      <c r="D3696" s="7" t="s">
        <v>3690</v>
      </c>
      <c r="E3696" s="4" t="s">
        <v>3579</v>
      </c>
      <c r="F3696" s="5" t="s">
        <v>3683</v>
      </c>
      <c r="G3696" s="2">
        <v>1458.2166666666665</v>
      </c>
      <c r="H3696" s="2" t="s">
        <v>5089</v>
      </c>
    </row>
    <row r="3697" spans="1:8" s="6" customFormat="1" ht="10.95" customHeight="1" outlineLevel="4" x14ac:dyDescent="0.2">
      <c r="A3697" s="4" t="s">
        <v>3579</v>
      </c>
      <c r="B3697" s="5" t="s">
        <v>3683</v>
      </c>
      <c r="C3697" s="7"/>
      <c r="D3697" s="7" t="s">
        <v>3691</v>
      </c>
      <c r="E3697" s="4" t="s">
        <v>3579</v>
      </c>
      <c r="F3697" s="5" t="s">
        <v>3683</v>
      </c>
      <c r="G3697" s="2">
        <v>1827.68</v>
      </c>
      <c r="H3697" s="2" t="s">
        <v>5089</v>
      </c>
    </row>
    <row r="3698" spans="1:8" ht="10.95" hidden="1" customHeight="1" outlineLevel="3" x14ac:dyDescent="0.2">
      <c r="A3698" s="4" t="s">
        <v>3579</v>
      </c>
      <c r="B3698" s="5" t="s">
        <v>3692</v>
      </c>
      <c r="C3698" s="5" t="s">
        <v>3692</v>
      </c>
      <c r="D3698" s="5"/>
      <c r="E3698" s="4" t="s">
        <v>3579</v>
      </c>
      <c r="F3698" s="5" t="s">
        <v>3692</v>
      </c>
      <c r="G3698" s="2" t="e">
        <v>#N/A</v>
      </c>
      <c r="H3698" s="2" t="s">
        <v>5089</v>
      </c>
    </row>
    <row r="3699" spans="1:8" s="6" customFormat="1" ht="10.95" customHeight="1" outlineLevel="4" x14ac:dyDescent="0.2">
      <c r="A3699" s="4" t="s">
        <v>3579</v>
      </c>
      <c r="B3699" s="5" t="s">
        <v>3692</v>
      </c>
      <c r="C3699" s="7"/>
      <c r="D3699" s="7" t="s">
        <v>3693</v>
      </c>
      <c r="E3699" s="4" t="s">
        <v>3579</v>
      </c>
      <c r="F3699" s="5" t="s">
        <v>3692</v>
      </c>
      <c r="G3699" s="2">
        <v>22201.333333333332</v>
      </c>
      <c r="H3699" s="2" t="s">
        <v>5089</v>
      </c>
    </row>
    <row r="3700" spans="1:8" ht="10.95" customHeight="1" outlineLevel="3" x14ac:dyDescent="0.2">
      <c r="A3700" s="4" t="s">
        <v>3579</v>
      </c>
      <c r="B3700" s="5" t="s">
        <v>3692</v>
      </c>
      <c r="C3700" s="7"/>
      <c r="D3700" s="7" t="s">
        <v>3694</v>
      </c>
      <c r="E3700" s="4" t="s">
        <v>3579</v>
      </c>
      <c r="F3700" s="5" t="s">
        <v>3692</v>
      </c>
      <c r="G3700" s="2">
        <v>194.33970588235294</v>
      </c>
      <c r="H3700" s="2" t="s">
        <v>5091</v>
      </c>
    </row>
    <row r="3701" spans="1:8" ht="10.95" customHeight="1" outlineLevel="3" x14ac:dyDescent="0.2">
      <c r="A3701" s="4" t="s">
        <v>3579</v>
      </c>
      <c r="B3701" s="5" t="s">
        <v>3692</v>
      </c>
      <c r="C3701" s="7"/>
      <c r="D3701" s="7" t="s">
        <v>3695</v>
      </c>
      <c r="E3701" s="4" t="s">
        <v>3579</v>
      </c>
      <c r="F3701" s="5" t="s">
        <v>3692</v>
      </c>
      <c r="G3701" s="2">
        <v>98.061935483870968</v>
      </c>
      <c r="H3701" s="2" t="s">
        <v>5091</v>
      </c>
    </row>
    <row r="3702" spans="1:8" ht="10.95" customHeight="1" outlineLevel="3" x14ac:dyDescent="0.2">
      <c r="A3702" s="4" t="s">
        <v>3579</v>
      </c>
      <c r="B3702" s="5" t="s">
        <v>3692</v>
      </c>
      <c r="C3702" s="7"/>
      <c r="D3702" s="7" t="s">
        <v>3696</v>
      </c>
      <c r="E3702" s="4" t="s">
        <v>3579</v>
      </c>
      <c r="F3702" s="5" t="s">
        <v>3692</v>
      </c>
      <c r="G3702" s="2">
        <v>500</v>
      </c>
      <c r="H3702" s="2" t="s">
        <v>5091</v>
      </c>
    </row>
    <row r="3703" spans="1:8" ht="10.95" customHeight="1" outlineLevel="3" x14ac:dyDescent="0.2">
      <c r="A3703" s="4" t="s">
        <v>3579</v>
      </c>
      <c r="B3703" s="5" t="s">
        <v>3692</v>
      </c>
      <c r="C3703" s="7"/>
      <c r="D3703" s="7" t="s">
        <v>3697</v>
      </c>
      <c r="E3703" s="4" t="s">
        <v>3579</v>
      </c>
      <c r="F3703" s="5" t="s">
        <v>3692</v>
      </c>
      <c r="G3703" s="2">
        <v>500</v>
      </c>
      <c r="H3703" s="2" t="s">
        <v>5089</v>
      </c>
    </row>
    <row r="3704" spans="1:8" ht="10.95" hidden="1" customHeight="1" outlineLevel="2" x14ac:dyDescent="0.2">
      <c r="A3704" s="4" t="s">
        <v>3579</v>
      </c>
      <c r="B3704" s="5" t="s">
        <v>3698</v>
      </c>
      <c r="C3704" s="5" t="s">
        <v>3698</v>
      </c>
      <c r="D3704" s="5"/>
      <c r="E3704" s="4" t="s">
        <v>3579</v>
      </c>
      <c r="F3704" s="5" t="s">
        <v>3698</v>
      </c>
      <c r="G3704" s="2" t="e">
        <v>#N/A</v>
      </c>
      <c r="H3704" s="2" t="s">
        <v>5089</v>
      </c>
    </row>
    <row r="3705" spans="1:8" ht="10.95" hidden="1" customHeight="1" outlineLevel="3" x14ac:dyDescent="0.2">
      <c r="A3705" s="4" t="s">
        <v>3579</v>
      </c>
      <c r="B3705" s="5" t="s">
        <v>3698</v>
      </c>
      <c r="C3705" s="5" t="s">
        <v>3699</v>
      </c>
      <c r="D3705" s="5"/>
      <c r="E3705" s="4" t="s">
        <v>3579</v>
      </c>
      <c r="F3705" s="5" t="s">
        <v>3698</v>
      </c>
      <c r="G3705" s="2" t="e">
        <v>#N/A</v>
      </c>
      <c r="H3705" s="2" t="s">
        <v>5089</v>
      </c>
    </row>
    <row r="3706" spans="1:8" s="6" customFormat="1" ht="22.95" customHeight="1" outlineLevel="4" x14ac:dyDescent="0.2">
      <c r="A3706" s="4" t="s">
        <v>3579</v>
      </c>
      <c r="B3706" s="5" t="s">
        <v>3698</v>
      </c>
      <c r="C3706" s="7"/>
      <c r="D3706" s="7" t="s">
        <v>3700</v>
      </c>
      <c r="E3706" s="4" t="s">
        <v>3579</v>
      </c>
      <c r="F3706" s="5" t="s">
        <v>3698</v>
      </c>
      <c r="G3706" s="2">
        <v>17420.07</v>
      </c>
      <c r="H3706" s="2" t="s">
        <v>5089</v>
      </c>
    </row>
    <row r="3707" spans="1:8" s="6" customFormat="1" ht="10.95" customHeight="1" outlineLevel="4" x14ac:dyDescent="0.2">
      <c r="A3707" s="4" t="s">
        <v>3579</v>
      </c>
      <c r="B3707" s="5" t="s">
        <v>3698</v>
      </c>
      <c r="C3707" s="7"/>
      <c r="D3707" s="7" t="s">
        <v>3701</v>
      </c>
      <c r="E3707" s="4" t="s">
        <v>3579</v>
      </c>
      <c r="F3707" s="5" t="s">
        <v>3698</v>
      </c>
      <c r="G3707" s="2">
        <v>1772.72</v>
      </c>
      <c r="H3707" s="2" t="s">
        <v>5089</v>
      </c>
    </row>
    <row r="3708" spans="1:8" s="6" customFormat="1" ht="10.95" customHeight="1" outlineLevel="4" x14ac:dyDescent="0.2">
      <c r="A3708" s="4" t="s">
        <v>3579</v>
      </c>
      <c r="B3708" s="5" t="s">
        <v>3698</v>
      </c>
      <c r="C3708" s="7"/>
      <c r="D3708" s="7" t="s">
        <v>3702</v>
      </c>
      <c r="E3708" s="4" t="s">
        <v>3579</v>
      </c>
      <c r="F3708" s="5" t="s">
        <v>3698</v>
      </c>
      <c r="G3708" s="2">
        <v>18100.96</v>
      </c>
      <c r="H3708" s="2" t="s">
        <v>5089</v>
      </c>
    </row>
    <row r="3709" spans="1:8" s="6" customFormat="1" ht="10.95" customHeight="1" outlineLevel="4" x14ac:dyDescent="0.2">
      <c r="A3709" s="4" t="s">
        <v>3579</v>
      </c>
      <c r="B3709" s="5" t="s">
        <v>3698</v>
      </c>
      <c r="C3709" s="7"/>
      <c r="D3709" s="7" t="s">
        <v>3703</v>
      </c>
      <c r="E3709" s="4" t="s">
        <v>3579</v>
      </c>
      <c r="F3709" s="5" t="s">
        <v>3698</v>
      </c>
      <c r="G3709" s="2">
        <v>5558.4229166666664</v>
      </c>
      <c r="H3709" s="2" t="s">
        <v>5089</v>
      </c>
    </row>
    <row r="3710" spans="1:8" s="6" customFormat="1" ht="22.95" customHeight="1" outlineLevel="4" x14ac:dyDescent="0.2">
      <c r="A3710" s="4" t="s">
        <v>3579</v>
      </c>
      <c r="B3710" s="5" t="s">
        <v>3698</v>
      </c>
      <c r="C3710" s="7"/>
      <c r="D3710" s="7" t="s">
        <v>3704</v>
      </c>
      <c r="E3710" s="4" t="s">
        <v>3579</v>
      </c>
      <c r="F3710" s="5" t="s">
        <v>3698</v>
      </c>
      <c r="G3710" s="2">
        <v>13130.71</v>
      </c>
      <c r="H3710" s="2" t="s">
        <v>5089</v>
      </c>
    </row>
    <row r="3711" spans="1:8" s="6" customFormat="1" ht="22.95" customHeight="1" outlineLevel="4" x14ac:dyDescent="0.2">
      <c r="A3711" s="4" t="s">
        <v>3579</v>
      </c>
      <c r="B3711" s="5" t="s">
        <v>3698</v>
      </c>
      <c r="C3711" s="7"/>
      <c r="D3711" s="7" t="s">
        <v>3705</v>
      </c>
      <c r="E3711" s="4" t="s">
        <v>3579</v>
      </c>
      <c r="F3711" s="5" t="s">
        <v>3698</v>
      </c>
      <c r="G3711" s="2">
        <v>2473</v>
      </c>
      <c r="H3711" s="2" t="s">
        <v>5089</v>
      </c>
    </row>
    <row r="3712" spans="1:8" s="6" customFormat="1" ht="10.95" customHeight="1" outlineLevel="4" x14ac:dyDescent="0.2">
      <c r="A3712" s="4" t="s">
        <v>3579</v>
      </c>
      <c r="B3712" s="5" t="s">
        <v>3698</v>
      </c>
      <c r="C3712" s="7"/>
      <c r="D3712" s="7" t="s">
        <v>3706</v>
      </c>
      <c r="E3712" s="4" t="s">
        <v>3579</v>
      </c>
      <c r="F3712" s="5" t="s">
        <v>3698</v>
      </c>
      <c r="G3712" s="2">
        <v>6909.56</v>
      </c>
      <c r="H3712" s="2" t="s">
        <v>5089</v>
      </c>
    </row>
    <row r="3713" spans="1:8" s="6" customFormat="1" ht="10.95" customHeight="1" outlineLevel="4" x14ac:dyDescent="0.2">
      <c r="A3713" s="4" t="s">
        <v>3579</v>
      </c>
      <c r="B3713" s="5" t="s">
        <v>3698</v>
      </c>
      <c r="C3713" s="7"/>
      <c r="D3713" s="7" t="s">
        <v>3707</v>
      </c>
      <c r="E3713" s="4" t="s">
        <v>3579</v>
      </c>
      <c r="F3713" s="5" t="s">
        <v>3698</v>
      </c>
      <c r="G3713" s="2">
        <v>18724.23</v>
      </c>
      <c r="H3713" s="2" t="s">
        <v>5089</v>
      </c>
    </row>
    <row r="3714" spans="1:8" s="6" customFormat="1" ht="10.95" customHeight="1" outlineLevel="4" x14ac:dyDescent="0.2">
      <c r="A3714" s="4" t="s">
        <v>3579</v>
      </c>
      <c r="B3714" s="5" t="s">
        <v>3698</v>
      </c>
      <c r="C3714" s="7"/>
      <c r="D3714" s="7" t="s">
        <v>3708</v>
      </c>
      <c r="E3714" s="4" t="s">
        <v>3579</v>
      </c>
      <c r="F3714" s="5" t="s">
        <v>3698</v>
      </c>
      <c r="G3714" s="2">
        <v>948.03</v>
      </c>
      <c r="H3714" s="2" t="s">
        <v>5089</v>
      </c>
    </row>
    <row r="3715" spans="1:8" s="6" customFormat="1" ht="22.95" customHeight="1" outlineLevel="4" x14ac:dyDescent="0.2">
      <c r="A3715" s="4" t="s">
        <v>3579</v>
      </c>
      <c r="B3715" s="5" t="s">
        <v>3698</v>
      </c>
      <c r="C3715" s="7"/>
      <c r="D3715" s="7" t="s">
        <v>3709</v>
      </c>
      <c r="E3715" s="4" t="s">
        <v>3579</v>
      </c>
      <c r="F3715" s="5" t="s">
        <v>3698</v>
      </c>
      <c r="G3715" s="2">
        <v>16438.8</v>
      </c>
      <c r="H3715" s="2" t="s">
        <v>5089</v>
      </c>
    </row>
    <row r="3716" spans="1:8" s="6" customFormat="1" ht="22.95" customHeight="1" outlineLevel="4" x14ac:dyDescent="0.2">
      <c r="A3716" s="4" t="s">
        <v>3579</v>
      </c>
      <c r="B3716" s="5" t="s">
        <v>3698</v>
      </c>
      <c r="C3716" s="7"/>
      <c r="D3716" s="7" t="s">
        <v>3710</v>
      </c>
      <c r="E3716" s="4" t="s">
        <v>3579</v>
      </c>
      <c r="F3716" s="5" t="s">
        <v>3698</v>
      </c>
      <c r="G3716" s="2">
        <v>2403.98</v>
      </c>
      <c r="H3716" s="2" t="s">
        <v>5091</v>
      </c>
    </row>
    <row r="3717" spans="1:8" s="6" customFormat="1" ht="22.95" customHeight="1" outlineLevel="4" x14ac:dyDescent="0.2">
      <c r="A3717" s="4" t="s">
        <v>3579</v>
      </c>
      <c r="B3717" s="5" t="s">
        <v>3698</v>
      </c>
      <c r="C3717" s="7"/>
      <c r="D3717" s="7" t="s">
        <v>3711</v>
      </c>
      <c r="E3717" s="4" t="s">
        <v>3579</v>
      </c>
      <c r="F3717" s="5" t="s">
        <v>3698</v>
      </c>
      <c r="G3717" s="2">
        <v>14546.51</v>
      </c>
      <c r="H3717" s="2" t="s">
        <v>5089</v>
      </c>
    </row>
    <row r="3718" spans="1:8" s="6" customFormat="1" ht="22.95" customHeight="1" outlineLevel="4" x14ac:dyDescent="0.2">
      <c r="A3718" s="4" t="s">
        <v>3579</v>
      </c>
      <c r="B3718" s="5" t="s">
        <v>3698</v>
      </c>
      <c r="C3718" s="7"/>
      <c r="D3718" s="7" t="s">
        <v>3712</v>
      </c>
      <c r="E3718" s="4" t="s">
        <v>3579</v>
      </c>
      <c r="F3718" s="5" t="s">
        <v>3698</v>
      </c>
      <c r="G3718" s="2">
        <v>6214.3899999999994</v>
      </c>
      <c r="H3718" s="2" t="s">
        <v>5089</v>
      </c>
    </row>
    <row r="3719" spans="1:8" s="6" customFormat="1" ht="22.95" customHeight="1" outlineLevel="4" x14ac:dyDescent="0.2">
      <c r="A3719" s="4" t="s">
        <v>3579</v>
      </c>
      <c r="B3719" s="5" t="s">
        <v>3698</v>
      </c>
      <c r="C3719" s="7"/>
      <c r="D3719" s="7" t="s">
        <v>3713</v>
      </c>
      <c r="E3719" s="4" t="s">
        <v>3579</v>
      </c>
      <c r="F3719" s="5" t="s">
        <v>3698</v>
      </c>
      <c r="G3719" s="2">
        <v>2126.73</v>
      </c>
      <c r="H3719" s="2" t="s">
        <v>5089</v>
      </c>
    </row>
    <row r="3720" spans="1:8" s="6" customFormat="1" ht="10.95" customHeight="1" outlineLevel="4" x14ac:dyDescent="0.2">
      <c r="A3720" s="4" t="s">
        <v>3579</v>
      </c>
      <c r="B3720" s="5" t="s">
        <v>3698</v>
      </c>
      <c r="C3720" s="7"/>
      <c r="D3720" s="7" t="s">
        <v>3714</v>
      </c>
      <c r="E3720" s="4" t="s">
        <v>3579</v>
      </c>
      <c r="F3720" s="5" t="s">
        <v>3698</v>
      </c>
      <c r="G3720" s="2">
        <v>10518.2</v>
      </c>
      <c r="H3720" s="2" t="s">
        <v>5089</v>
      </c>
    </row>
    <row r="3721" spans="1:8" s="6" customFormat="1" ht="10.95" customHeight="1" outlineLevel="4" x14ac:dyDescent="0.2">
      <c r="A3721" s="4" t="s">
        <v>3579</v>
      </c>
      <c r="B3721" s="5" t="s">
        <v>3698</v>
      </c>
      <c r="C3721" s="7"/>
      <c r="D3721" s="7" t="s">
        <v>3715</v>
      </c>
      <c r="E3721" s="4" t="s">
        <v>3579</v>
      </c>
      <c r="F3721" s="5" t="s">
        <v>3698</v>
      </c>
      <c r="G3721" s="2">
        <v>2333.6538461538462</v>
      </c>
      <c r="H3721" s="2" t="s">
        <v>5089</v>
      </c>
    </row>
    <row r="3722" spans="1:8" s="6" customFormat="1" ht="22.95" customHeight="1" outlineLevel="4" x14ac:dyDescent="0.2">
      <c r="A3722" s="4" t="s">
        <v>3579</v>
      </c>
      <c r="B3722" s="5" t="s">
        <v>3698</v>
      </c>
      <c r="C3722" s="7"/>
      <c r="D3722" s="7" t="s">
        <v>3716</v>
      </c>
      <c r="E3722" s="4" t="s">
        <v>3579</v>
      </c>
      <c r="F3722" s="5" t="s">
        <v>3698</v>
      </c>
      <c r="G3722" s="2">
        <v>10868</v>
      </c>
      <c r="H3722" s="2" t="s">
        <v>5089</v>
      </c>
    </row>
    <row r="3723" spans="1:8" s="6" customFormat="1" ht="10.95" customHeight="1" outlineLevel="4" x14ac:dyDescent="0.2">
      <c r="A3723" s="4" t="s">
        <v>3579</v>
      </c>
      <c r="B3723" s="5" t="s">
        <v>3698</v>
      </c>
      <c r="C3723" s="7"/>
      <c r="D3723" s="7" t="s">
        <v>3717</v>
      </c>
      <c r="E3723" s="4" t="s">
        <v>3579</v>
      </c>
      <c r="F3723" s="5" t="s">
        <v>3698</v>
      </c>
      <c r="G3723" s="2">
        <v>3304.98</v>
      </c>
      <c r="H3723" s="2" t="s">
        <v>5089</v>
      </c>
    </row>
    <row r="3724" spans="1:8" s="6" customFormat="1" ht="22.95" customHeight="1" outlineLevel="4" x14ac:dyDescent="0.2">
      <c r="A3724" s="4" t="s">
        <v>3579</v>
      </c>
      <c r="B3724" s="5" t="s">
        <v>3698</v>
      </c>
      <c r="C3724" s="7"/>
      <c r="D3724" s="7" t="s">
        <v>3718</v>
      </c>
      <c r="E3724" s="4" t="s">
        <v>3579</v>
      </c>
      <c r="F3724" s="5" t="s">
        <v>3698</v>
      </c>
      <c r="G3724" s="2">
        <v>3144</v>
      </c>
      <c r="H3724" s="2" t="s">
        <v>5089</v>
      </c>
    </row>
    <row r="3725" spans="1:8" s="6" customFormat="1" ht="22.95" customHeight="1" outlineLevel="4" x14ac:dyDescent="0.2">
      <c r="A3725" s="4" t="s">
        <v>3579</v>
      </c>
      <c r="B3725" s="5" t="s">
        <v>3698</v>
      </c>
      <c r="C3725" s="7"/>
      <c r="D3725" s="7" t="s">
        <v>3719</v>
      </c>
      <c r="E3725" s="4" t="s">
        <v>3579</v>
      </c>
      <c r="F3725" s="5" t="s">
        <v>3698</v>
      </c>
      <c r="G3725" s="2">
        <v>7730.99</v>
      </c>
      <c r="H3725" s="2" t="s">
        <v>5089</v>
      </c>
    </row>
    <row r="3726" spans="1:8" s="6" customFormat="1" ht="22.95" customHeight="1" outlineLevel="4" x14ac:dyDescent="0.2">
      <c r="A3726" s="4" t="s">
        <v>3579</v>
      </c>
      <c r="B3726" s="5" t="s">
        <v>3698</v>
      </c>
      <c r="C3726" s="7"/>
      <c r="D3726" s="7" t="s">
        <v>3720</v>
      </c>
      <c r="E3726" s="4" t="s">
        <v>3579</v>
      </c>
      <c r="F3726" s="5" t="s">
        <v>3698</v>
      </c>
      <c r="G3726" s="2">
        <v>3153.82</v>
      </c>
      <c r="H3726" s="2" t="s">
        <v>5089</v>
      </c>
    </row>
    <row r="3727" spans="1:8" s="6" customFormat="1" ht="10.95" customHeight="1" outlineLevel="4" x14ac:dyDescent="0.2">
      <c r="A3727" s="4" t="s">
        <v>3579</v>
      </c>
      <c r="B3727" s="5" t="s">
        <v>3698</v>
      </c>
      <c r="C3727" s="7"/>
      <c r="D3727" s="7" t="s">
        <v>3721</v>
      </c>
      <c r="E3727" s="4" t="s">
        <v>3579</v>
      </c>
      <c r="F3727" s="5" t="s">
        <v>3698</v>
      </c>
      <c r="G3727" s="2">
        <v>2994.22</v>
      </c>
      <c r="H3727" s="2" t="s">
        <v>5089</v>
      </c>
    </row>
    <row r="3728" spans="1:8" s="6" customFormat="1" ht="22.95" customHeight="1" outlineLevel="4" x14ac:dyDescent="0.2">
      <c r="A3728" s="4" t="s">
        <v>3579</v>
      </c>
      <c r="B3728" s="5" t="s">
        <v>3698</v>
      </c>
      <c r="C3728" s="7"/>
      <c r="D3728" s="7" t="s">
        <v>3722</v>
      </c>
      <c r="E3728" s="4" t="s">
        <v>3579</v>
      </c>
      <c r="F3728" s="5" t="s">
        <v>3698</v>
      </c>
      <c r="G3728" s="2">
        <v>5754.63</v>
      </c>
      <c r="H3728" s="2" t="s">
        <v>5089</v>
      </c>
    </row>
    <row r="3729" spans="1:8" s="6" customFormat="1" ht="10.95" customHeight="1" outlineLevel="4" x14ac:dyDescent="0.2">
      <c r="A3729" s="4" t="s">
        <v>3579</v>
      </c>
      <c r="B3729" s="5" t="s">
        <v>3698</v>
      </c>
      <c r="C3729" s="7"/>
      <c r="D3729" s="7" t="s">
        <v>3723</v>
      </c>
      <c r="E3729" s="4" t="s">
        <v>3579</v>
      </c>
      <c r="F3729" s="5" t="s">
        <v>3698</v>
      </c>
      <c r="G3729" s="2">
        <v>1093.9299999999998</v>
      </c>
      <c r="H3729" s="2" t="s">
        <v>5089</v>
      </c>
    </row>
    <row r="3730" spans="1:8" s="6" customFormat="1" ht="10.95" customHeight="1" outlineLevel="4" x14ac:dyDescent="0.2">
      <c r="A3730" s="4" t="s">
        <v>3579</v>
      </c>
      <c r="B3730" s="5" t="s">
        <v>3698</v>
      </c>
      <c r="C3730" s="7"/>
      <c r="D3730" s="7" t="s">
        <v>3724</v>
      </c>
      <c r="E3730" s="4" t="s">
        <v>3579</v>
      </c>
      <c r="F3730" s="5" t="s">
        <v>3698</v>
      </c>
      <c r="G3730" s="2">
        <v>20324.673333333332</v>
      </c>
      <c r="H3730" s="2" t="s">
        <v>5089</v>
      </c>
    </row>
    <row r="3731" spans="1:8" s="6" customFormat="1" ht="10.95" customHeight="1" outlineLevel="4" x14ac:dyDescent="0.2">
      <c r="A3731" s="4" t="s">
        <v>3579</v>
      </c>
      <c r="B3731" s="5" t="s">
        <v>3698</v>
      </c>
      <c r="C3731" s="7"/>
      <c r="D3731" s="7" t="s">
        <v>3725</v>
      </c>
      <c r="E3731" s="4" t="s">
        <v>3579</v>
      </c>
      <c r="F3731" s="5" t="s">
        <v>3698</v>
      </c>
      <c r="G3731" s="2">
        <v>1034.6500000000001</v>
      </c>
      <c r="H3731" s="2" t="s">
        <v>5089</v>
      </c>
    </row>
    <row r="3732" spans="1:8" s="6" customFormat="1" ht="22.95" customHeight="1" outlineLevel="4" x14ac:dyDescent="0.2">
      <c r="A3732" s="4" t="s">
        <v>3579</v>
      </c>
      <c r="B3732" s="5" t="s">
        <v>3698</v>
      </c>
      <c r="C3732" s="7"/>
      <c r="D3732" s="7" t="s">
        <v>3726</v>
      </c>
      <c r="E3732" s="4" t="s">
        <v>3579</v>
      </c>
      <c r="F3732" s="5" t="s">
        <v>3698</v>
      </c>
      <c r="G3732" s="2">
        <v>6848.8</v>
      </c>
      <c r="H3732" s="2" t="s">
        <v>5089</v>
      </c>
    </row>
    <row r="3733" spans="1:8" s="6" customFormat="1" ht="22.95" customHeight="1" outlineLevel="4" x14ac:dyDescent="0.2">
      <c r="A3733" s="4" t="s">
        <v>3579</v>
      </c>
      <c r="B3733" s="5" t="s">
        <v>3698</v>
      </c>
      <c r="C3733" s="7"/>
      <c r="D3733" s="7" t="s">
        <v>3727</v>
      </c>
      <c r="E3733" s="4" t="s">
        <v>3579</v>
      </c>
      <c r="F3733" s="5" t="s">
        <v>3698</v>
      </c>
      <c r="G3733" s="2">
        <v>1210.42</v>
      </c>
      <c r="H3733" s="2" t="s">
        <v>5089</v>
      </c>
    </row>
    <row r="3734" spans="1:8" s="6" customFormat="1" ht="10.95" customHeight="1" outlineLevel="4" x14ac:dyDescent="0.2">
      <c r="A3734" s="4" t="s">
        <v>3579</v>
      </c>
      <c r="B3734" s="5" t="s">
        <v>3698</v>
      </c>
      <c r="C3734" s="7"/>
      <c r="D3734" s="7" t="s">
        <v>3728</v>
      </c>
      <c r="E3734" s="4" t="s">
        <v>3579</v>
      </c>
      <c r="F3734" s="5" t="s">
        <v>3698</v>
      </c>
      <c r="G3734" s="2">
        <v>1036.31</v>
      </c>
      <c r="H3734" s="2" t="s">
        <v>5089</v>
      </c>
    </row>
    <row r="3735" spans="1:8" s="6" customFormat="1" ht="22.95" customHeight="1" outlineLevel="4" x14ac:dyDescent="0.2">
      <c r="A3735" s="4" t="s">
        <v>3579</v>
      </c>
      <c r="B3735" s="5" t="s">
        <v>3698</v>
      </c>
      <c r="C3735" s="7"/>
      <c r="D3735" s="7" t="s">
        <v>3729</v>
      </c>
      <c r="E3735" s="4" t="s">
        <v>3579</v>
      </c>
      <c r="F3735" s="5" t="s">
        <v>3698</v>
      </c>
      <c r="G3735" s="2">
        <v>144.05609523809522</v>
      </c>
      <c r="H3735" s="2" t="s">
        <v>5091</v>
      </c>
    </row>
    <row r="3736" spans="1:8" s="6" customFormat="1" ht="22.95" customHeight="1" outlineLevel="4" x14ac:dyDescent="0.2">
      <c r="A3736" s="4" t="s">
        <v>3579</v>
      </c>
      <c r="B3736" s="5" t="s">
        <v>3698</v>
      </c>
      <c r="C3736" s="7"/>
      <c r="D3736" s="7" t="s">
        <v>3730</v>
      </c>
      <c r="E3736" s="4" t="s">
        <v>3579</v>
      </c>
      <c r="F3736" s="5" t="s">
        <v>3698</v>
      </c>
      <c r="G3736" s="2">
        <v>2426.1600000000003</v>
      </c>
      <c r="H3736" s="2" t="s">
        <v>5089</v>
      </c>
    </row>
    <row r="3737" spans="1:8" s="6" customFormat="1" ht="10.95" customHeight="1" outlineLevel="4" x14ac:dyDescent="0.2">
      <c r="A3737" s="4" t="s">
        <v>3579</v>
      </c>
      <c r="B3737" s="5" t="s">
        <v>3698</v>
      </c>
      <c r="C3737" s="7"/>
      <c r="D3737" s="7" t="s">
        <v>3731</v>
      </c>
      <c r="E3737" s="4" t="s">
        <v>3579</v>
      </c>
      <c r="F3737" s="5" t="s">
        <v>3698</v>
      </c>
      <c r="G3737" s="2">
        <v>629.1123076923077</v>
      </c>
      <c r="H3737" s="2" t="s">
        <v>5089</v>
      </c>
    </row>
    <row r="3738" spans="1:8" s="6" customFormat="1" ht="10.95" customHeight="1" outlineLevel="4" x14ac:dyDescent="0.2">
      <c r="A3738" s="4" t="s">
        <v>3579</v>
      </c>
      <c r="B3738" s="5" t="s">
        <v>3698</v>
      </c>
      <c r="C3738" s="7"/>
      <c r="D3738" s="7" t="s">
        <v>3732</v>
      </c>
      <c r="E3738" s="4" t="s">
        <v>3579</v>
      </c>
      <c r="F3738" s="5" t="s">
        <v>3698</v>
      </c>
      <c r="G3738" s="2">
        <v>80.45</v>
      </c>
      <c r="H3738" s="2" t="s">
        <v>5091</v>
      </c>
    </row>
    <row r="3739" spans="1:8" s="6" customFormat="1" ht="10.95" customHeight="1" outlineLevel="4" x14ac:dyDescent="0.2">
      <c r="A3739" s="4" t="s">
        <v>3579</v>
      </c>
      <c r="B3739" s="5" t="s">
        <v>3698</v>
      </c>
      <c r="C3739" s="7"/>
      <c r="D3739" s="7" t="s">
        <v>3733</v>
      </c>
      <c r="E3739" s="4" t="s">
        <v>3579</v>
      </c>
      <c r="F3739" s="5" t="s">
        <v>3698</v>
      </c>
      <c r="G3739" s="2">
        <v>1810.19</v>
      </c>
      <c r="H3739" s="2" t="s">
        <v>5089</v>
      </c>
    </row>
    <row r="3740" spans="1:8" s="6" customFormat="1" ht="10.95" customHeight="1" outlineLevel="4" x14ac:dyDescent="0.2">
      <c r="A3740" s="4" t="s">
        <v>3579</v>
      </c>
      <c r="B3740" s="5" t="s">
        <v>3698</v>
      </c>
      <c r="C3740" s="7"/>
      <c r="D3740" s="7" t="s">
        <v>3734</v>
      </c>
      <c r="E3740" s="4" t="s">
        <v>3579</v>
      </c>
      <c r="F3740" s="5" t="s">
        <v>3698</v>
      </c>
      <c r="G3740" s="2">
        <v>20160.204999999998</v>
      </c>
      <c r="H3740" s="2" t="s">
        <v>5089</v>
      </c>
    </row>
    <row r="3741" spans="1:8" s="6" customFormat="1" ht="10.95" customHeight="1" outlineLevel="4" x14ac:dyDescent="0.2">
      <c r="A3741" s="4" t="s">
        <v>3579</v>
      </c>
      <c r="B3741" s="5" t="s">
        <v>3698</v>
      </c>
      <c r="C3741" s="7"/>
      <c r="D3741" s="7" t="s">
        <v>3735</v>
      </c>
      <c r="E3741" s="4" t="s">
        <v>3579</v>
      </c>
      <c r="F3741" s="5" t="s">
        <v>3698</v>
      </c>
      <c r="G3741" s="2">
        <v>1036.3100000000002</v>
      </c>
      <c r="H3741" s="2" t="s">
        <v>5089</v>
      </c>
    </row>
    <row r="3742" spans="1:8" s="6" customFormat="1" ht="10.95" customHeight="1" outlineLevel="4" x14ac:dyDescent="0.2">
      <c r="A3742" s="4" t="s">
        <v>3579</v>
      </c>
      <c r="B3742" s="5" t="s">
        <v>3698</v>
      </c>
      <c r="C3742" s="7"/>
      <c r="D3742" s="7" t="s">
        <v>3736</v>
      </c>
      <c r="E3742" s="4" t="s">
        <v>3579</v>
      </c>
      <c r="F3742" s="5" t="s">
        <v>3698</v>
      </c>
      <c r="G3742" s="2">
        <v>190.67</v>
      </c>
      <c r="H3742" s="2" t="s">
        <v>5089</v>
      </c>
    </row>
    <row r="3743" spans="1:8" s="6" customFormat="1" ht="22.95" customHeight="1" outlineLevel="4" x14ac:dyDescent="0.2">
      <c r="A3743" s="4" t="s">
        <v>3579</v>
      </c>
      <c r="B3743" s="5" t="s">
        <v>3698</v>
      </c>
      <c r="C3743" s="7"/>
      <c r="D3743" s="7" t="s">
        <v>3737</v>
      </c>
      <c r="E3743" s="4" t="s">
        <v>3579</v>
      </c>
      <c r="F3743" s="5" t="s">
        <v>3698</v>
      </c>
      <c r="G3743" s="2">
        <v>190.56753623188405</v>
      </c>
      <c r="H3743" s="2" t="s">
        <v>5091</v>
      </c>
    </row>
    <row r="3744" spans="1:8" s="6" customFormat="1" ht="22.95" customHeight="1" outlineLevel="4" x14ac:dyDescent="0.2">
      <c r="A3744" s="4" t="s">
        <v>3579</v>
      </c>
      <c r="B3744" s="5" t="s">
        <v>3698</v>
      </c>
      <c r="C3744" s="7"/>
      <c r="D3744" s="7" t="s">
        <v>3738</v>
      </c>
      <c r="E3744" s="4" t="s">
        <v>3579</v>
      </c>
      <c r="F3744" s="5" t="s">
        <v>3698</v>
      </c>
      <c r="G3744" s="2">
        <v>135.48999999999998</v>
      </c>
      <c r="H3744" s="2" t="s">
        <v>5091</v>
      </c>
    </row>
    <row r="3745" spans="1:8" s="6" customFormat="1" ht="10.95" customHeight="1" outlineLevel="4" x14ac:dyDescent="0.2">
      <c r="A3745" s="4" t="s">
        <v>3579</v>
      </c>
      <c r="B3745" s="5" t="s">
        <v>3698</v>
      </c>
      <c r="C3745" s="7"/>
      <c r="D3745" s="7" t="s">
        <v>3739</v>
      </c>
      <c r="E3745" s="4" t="s">
        <v>3579</v>
      </c>
      <c r="F3745" s="5" t="s">
        <v>3698</v>
      </c>
      <c r="G3745" s="2">
        <v>80.45</v>
      </c>
      <c r="H3745" s="2" t="s">
        <v>5089</v>
      </c>
    </row>
    <row r="3746" spans="1:8" s="6" customFormat="1" ht="10.95" customHeight="1" outlineLevel="4" x14ac:dyDescent="0.2">
      <c r="A3746" s="4" t="s">
        <v>3579</v>
      </c>
      <c r="B3746" s="5" t="s">
        <v>3698</v>
      </c>
      <c r="C3746" s="7"/>
      <c r="D3746" s="7" t="s">
        <v>3740</v>
      </c>
      <c r="E3746" s="4" t="s">
        <v>3579</v>
      </c>
      <c r="F3746" s="5" t="s">
        <v>3698</v>
      </c>
      <c r="G3746" s="2">
        <v>12130.08</v>
      </c>
      <c r="H3746" s="2" t="s">
        <v>5089</v>
      </c>
    </row>
    <row r="3747" spans="1:8" s="6" customFormat="1" ht="22.95" customHeight="1" outlineLevel="4" x14ac:dyDescent="0.2">
      <c r="A3747" s="4" t="s">
        <v>3579</v>
      </c>
      <c r="B3747" s="5" t="s">
        <v>3698</v>
      </c>
      <c r="C3747" s="7"/>
      <c r="D3747" s="7" t="s">
        <v>3741</v>
      </c>
      <c r="E3747" s="4" t="s">
        <v>3579</v>
      </c>
      <c r="F3747" s="5" t="s">
        <v>3698</v>
      </c>
      <c r="G3747" s="2">
        <v>394.8</v>
      </c>
      <c r="H3747" s="2" t="s">
        <v>5089</v>
      </c>
    </row>
    <row r="3748" spans="1:8" s="6" customFormat="1" ht="10.95" customHeight="1" outlineLevel="4" x14ac:dyDescent="0.2">
      <c r="A3748" s="4" t="s">
        <v>3579</v>
      </c>
      <c r="B3748" s="5" t="s">
        <v>3698</v>
      </c>
      <c r="C3748" s="7"/>
      <c r="D3748" s="7" t="s">
        <v>3742</v>
      </c>
      <c r="E3748" s="4" t="s">
        <v>3579</v>
      </c>
      <c r="F3748" s="5" t="s">
        <v>3698</v>
      </c>
      <c r="G3748" s="2">
        <v>14628.4</v>
      </c>
      <c r="H3748" s="2" t="s">
        <v>5089</v>
      </c>
    </row>
    <row r="3749" spans="1:8" s="6" customFormat="1" ht="22.95" customHeight="1" outlineLevel="4" x14ac:dyDescent="0.2">
      <c r="A3749" s="4" t="s">
        <v>3579</v>
      </c>
      <c r="B3749" s="5" t="s">
        <v>3698</v>
      </c>
      <c r="C3749" s="7"/>
      <c r="D3749" s="7" t="s">
        <v>3743</v>
      </c>
      <c r="E3749" s="4" t="s">
        <v>3579</v>
      </c>
      <c r="F3749" s="5" t="s">
        <v>3698</v>
      </c>
      <c r="G3749" s="2">
        <v>2530.7649999999999</v>
      </c>
      <c r="H3749" s="2" t="s">
        <v>5089</v>
      </c>
    </row>
    <row r="3750" spans="1:8" s="6" customFormat="1" ht="10.95" customHeight="1" outlineLevel="4" x14ac:dyDescent="0.2">
      <c r="A3750" s="4" t="s">
        <v>3579</v>
      </c>
      <c r="B3750" s="5" t="s">
        <v>3698</v>
      </c>
      <c r="C3750" s="7"/>
      <c r="D3750" s="7" t="s">
        <v>3744</v>
      </c>
      <c r="E3750" s="4" t="s">
        <v>3579</v>
      </c>
      <c r="F3750" s="5" t="s">
        <v>3698</v>
      </c>
      <c r="G3750" s="2">
        <v>14268.915000000001</v>
      </c>
      <c r="H3750" s="2" t="s">
        <v>5089</v>
      </c>
    </row>
    <row r="3751" spans="1:8" s="6" customFormat="1" ht="10.95" customHeight="1" outlineLevel="4" x14ac:dyDescent="0.2">
      <c r="A3751" s="4" t="s">
        <v>3579</v>
      </c>
      <c r="B3751" s="5" t="s">
        <v>3698</v>
      </c>
      <c r="C3751" s="7"/>
      <c r="D3751" s="7" t="s">
        <v>3745</v>
      </c>
      <c r="E3751" s="4" t="s">
        <v>3579</v>
      </c>
      <c r="F3751" s="5" t="s">
        <v>3698</v>
      </c>
      <c r="G3751" s="2">
        <v>435.92</v>
      </c>
      <c r="H3751" s="2" t="s">
        <v>5089</v>
      </c>
    </row>
    <row r="3752" spans="1:8" s="6" customFormat="1" ht="10.95" customHeight="1" outlineLevel="4" x14ac:dyDescent="0.2">
      <c r="A3752" s="4" t="s">
        <v>3579</v>
      </c>
      <c r="B3752" s="5" t="s">
        <v>3698</v>
      </c>
      <c r="C3752" s="7"/>
      <c r="D3752" s="7" t="s">
        <v>3746</v>
      </c>
      <c r="E3752" s="4" t="s">
        <v>3579</v>
      </c>
      <c r="F3752" s="5" t="s">
        <v>3698</v>
      </c>
      <c r="G3752" s="2">
        <v>134.77000000000001</v>
      </c>
      <c r="H3752" s="2" t="s">
        <v>5089</v>
      </c>
    </row>
    <row r="3753" spans="1:8" s="6" customFormat="1" ht="22.95" customHeight="1" outlineLevel="4" x14ac:dyDescent="0.2">
      <c r="A3753" s="4" t="s">
        <v>3579</v>
      </c>
      <c r="B3753" s="5" t="s">
        <v>3698</v>
      </c>
      <c r="C3753" s="7"/>
      <c r="D3753" s="7" t="s">
        <v>3747</v>
      </c>
      <c r="E3753" s="4" t="s">
        <v>3579</v>
      </c>
      <c r="F3753" s="5" t="s">
        <v>3698</v>
      </c>
      <c r="G3753" s="2">
        <v>663.3</v>
      </c>
      <c r="H3753" s="2" t="s">
        <v>5089</v>
      </c>
    </row>
    <row r="3754" spans="1:8" s="6" customFormat="1" ht="10.95" customHeight="1" outlineLevel="4" x14ac:dyDescent="0.2">
      <c r="A3754" s="4" t="s">
        <v>3579</v>
      </c>
      <c r="B3754" s="5" t="s">
        <v>3698</v>
      </c>
      <c r="C3754" s="7"/>
      <c r="D3754" s="7" t="s">
        <v>3748</v>
      </c>
      <c r="E3754" s="4" t="s">
        <v>3579</v>
      </c>
      <c r="F3754" s="5" t="s">
        <v>3698</v>
      </c>
      <c r="G3754" s="2">
        <v>54.85</v>
      </c>
      <c r="H3754" s="2" t="s">
        <v>5089</v>
      </c>
    </row>
    <row r="3755" spans="1:8" s="6" customFormat="1" ht="10.95" customHeight="1" outlineLevel="4" x14ac:dyDescent="0.2">
      <c r="A3755" s="4" t="s">
        <v>3579</v>
      </c>
      <c r="B3755" s="5" t="s">
        <v>3698</v>
      </c>
      <c r="C3755" s="7"/>
      <c r="D3755" s="7" t="s">
        <v>3749</v>
      </c>
      <c r="E3755" s="4" t="s">
        <v>3579</v>
      </c>
      <c r="F3755" s="5" t="s">
        <v>3698</v>
      </c>
      <c r="G3755" s="2">
        <v>120.3</v>
      </c>
      <c r="H3755" s="2" t="s">
        <v>5089</v>
      </c>
    </row>
    <row r="3756" spans="1:8" s="6" customFormat="1" ht="34.950000000000003" customHeight="1" outlineLevel="4" x14ac:dyDescent="0.2">
      <c r="A3756" s="4" t="s">
        <v>3579</v>
      </c>
      <c r="B3756" s="5" t="s">
        <v>3698</v>
      </c>
      <c r="C3756" s="7"/>
      <c r="D3756" s="7" t="s">
        <v>3750</v>
      </c>
      <c r="E3756" s="4" t="s">
        <v>3579</v>
      </c>
      <c r="F3756" s="5" t="s">
        <v>3698</v>
      </c>
      <c r="G3756" s="2">
        <v>188.61</v>
      </c>
      <c r="H3756" s="2" t="s">
        <v>5089</v>
      </c>
    </row>
    <row r="3757" spans="1:8" s="6" customFormat="1" ht="10.95" customHeight="1" outlineLevel="4" x14ac:dyDescent="0.2">
      <c r="A3757" s="4" t="s">
        <v>3579</v>
      </c>
      <c r="B3757" s="5" t="s">
        <v>3698</v>
      </c>
      <c r="C3757" s="7"/>
      <c r="D3757" s="7" t="s">
        <v>3751</v>
      </c>
      <c r="E3757" s="4" t="s">
        <v>3579</v>
      </c>
      <c r="F3757" s="5" t="s">
        <v>3698</v>
      </c>
      <c r="G3757" s="2">
        <v>35.68</v>
      </c>
      <c r="H3757" s="2" t="s">
        <v>5089</v>
      </c>
    </row>
    <row r="3758" spans="1:8" s="6" customFormat="1" ht="10.95" customHeight="1" outlineLevel="4" x14ac:dyDescent="0.2">
      <c r="A3758" s="4" t="s">
        <v>3579</v>
      </c>
      <c r="B3758" s="5" t="s">
        <v>3698</v>
      </c>
      <c r="C3758" s="7"/>
      <c r="D3758" s="7" t="s">
        <v>3752</v>
      </c>
      <c r="E3758" s="4" t="s">
        <v>3579</v>
      </c>
      <c r="F3758" s="5" t="s">
        <v>3698</v>
      </c>
      <c r="G3758" s="2">
        <v>40.965000000000003</v>
      </c>
      <c r="H3758" s="2" t="s">
        <v>5089</v>
      </c>
    </row>
    <row r="3759" spans="1:8" s="6" customFormat="1" ht="10.95" customHeight="1" outlineLevel="4" x14ac:dyDescent="0.2">
      <c r="A3759" s="4" t="s">
        <v>3579</v>
      </c>
      <c r="B3759" s="5" t="s">
        <v>3698</v>
      </c>
      <c r="C3759" s="7"/>
      <c r="D3759" s="7" t="s">
        <v>3753</v>
      </c>
      <c r="E3759" s="4" t="s">
        <v>3579</v>
      </c>
      <c r="F3759" s="5" t="s">
        <v>3698</v>
      </c>
      <c r="G3759" s="2">
        <v>160.88999999999999</v>
      </c>
      <c r="H3759" s="2" t="s">
        <v>5089</v>
      </c>
    </row>
    <row r="3760" spans="1:8" s="6" customFormat="1" ht="10.95" customHeight="1" outlineLevel="4" x14ac:dyDescent="0.2">
      <c r="A3760" s="4" t="s">
        <v>3579</v>
      </c>
      <c r="B3760" s="5" t="s">
        <v>3698</v>
      </c>
      <c r="C3760" s="7"/>
      <c r="D3760" s="7" t="s">
        <v>3754</v>
      </c>
      <c r="E3760" s="4" t="s">
        <v>3579</v>
      </c>
      <c r="F3760" s="5" t="s">
        <v>3698</v>
      </c>
      <c r="G3760" s="2">
        <v>860.42</v>
      </c>
      <c r="H3760" s="2" t="s">
        <v>5089</v>
      </c>
    </row>
    <row r="3761" spans="1:8" s="6" customFormat="1" ht="10.95" customHeight="1" outlineLevel="4" x14ac:dyDescent="0.2">
      <c r="A3761" s="4" t="s">
        <v>3579</v>
      </c>
      <c r="B3761" s="5" t="s">
        <v>3698</v>
      </c>
      <c r="C3761" s="7"/>
      <c r="D3761" s="7" t="s">
        <v>3755</v>
      </c>
      <c r="E3761" s="4" t="s">
        <v>3579</v>
      </c>
      <c r="F3761" s="5" t="s">
        <v>3698</v>
      </c>
      <c r="G3761" s="2">
        <v>31.759999999999998</v>
      </c>
      <c r="H3761" s="2" t="s">
        <v>5091</v>
      </c>
    </row>
    <row r="3762" spans="1:8" s="6" customFormat="1" ht="10.95" customHeight="1" outlineLevel="4" x14ac:dyDescent="0.2">
      <c r="A3762" s="4" t="s">
        <v>3579</v>
      </c>
      <c r="B3762" s="5" t="s">
        <v>3698</v>
      </c>
      <c r="C3762" s="7"/>
      <c r="D3762" s="7" t="s">
        <v>3756</v>
      </c>
      <c r="E3762" s="4" t="s">
        <v>3579</v>
      </c>
      <c r="F3762" s="5" t="s">
        <v>3698</v>
      </c>
      <c r="G3762" s="2">
        <v>207.91000000000003</v>
      </c>
      <c r="H3762" s="2" t="s">
        <v>5089</v>
      </c>
    </row>
    <row r="3763" spans="1:8" s="6" customFormat="1" ht="10.95" customHeight="1" outlineLevel="4" x14ac:dyDescent="0.2">
      <c r="A3763" s="4" t="s">
        <v>3579</v>
      </c>
      <c r="B3763" s="5" t="s">
        <v>3698</v>
      </c>
      <c r="C3763" s="7"/>
      <c r="D3763" s="7" t="s">
        <v>3757</v>
      </c>
      <c r="E3763" s="4" t="s">
        <v>3579</v>
      </c>
      <c r="F3763" s="5" t="s">
        <v>3698</v>
      </c>
      <c r="G3763" s="2">
        <v>2523.6999999999998</v>
      </c>
      <c r="H3763" s="2" t="s">
        <v>5089</v>
      </c>
    </row>
    <row r="3764" spans="1:8" s="6" customFormat="1" ht="10.95" customHeight="1" outlineLevel="4" x14ac:dyDescent="0.2">
      <c r="A3764" s="4" t="s">
        <v>3579</v>
      </c>
      <c r="B3764" s="5" t="s">
        <v>3698</v>
      </c>
      <c r="C3764" s="7"/>
      <c r="D3764" s="7" t="s">
        <v>3758</v>
      </c>
      <c r="E3764" s="4" t="s">
        <v>3579</v>
      </c>
      <c r="F3764" s="5" t="s">
        <v>3698</v>
      </c>
      <c r="G3764" s="2">
        <v>204.21844444444443</v>
      </c>
      <c r="H3764" s="2" t="s">
        <v>5091</v>
      </c>
    </row>
    <row r="3765" spans="1:8" s="6" customFormat="1" ht="10.95" customHeight="1" outlineLevel="4" x14ac:dyDescent="0.2">
      <c r="A3765" s="4" t="s">
        <v>3579</v>
      </c>
      <c r="B3765" s="5" t="s">
        <v>3698</v>
      </c>
      <c r="C3765" s="7"/>
      <c r="D3765" s="7" t="s">
        <v>3759</v>
      </c>
      <c r="E3765" s="4" t="s">
        <v>3579</v>
      </c>
      <c r="F3765" s="5" t="s">
        <v>3698</v>
      </c>
      <c r="G3765" s="2">
        <v>1093.93</v>
      </c>
      <c r="H3765" s="2" t="s">
        <v>5089</v>
      </c>
    </row>
    <row r="3766" spans="1:8" s="6" customFormat="1" ht="10.95" customHeight="1" outlineLevel="4" x14ac:dyDescent="0.2">
      <c r="A3766" s="4" t="s">
        <v>3579</v>
      </c>
      <c r="B3766" s="5" t="s">
        <v>3698</v>
      </c>
      <c r="C3766" s="7"/>
      <c r="D3766" s="7" t="s">
        <v>3760</v>
      </c>
      <c r="E3766" s="4" t="s">
        <v>3579</v>
      </c>
      <c r="F3766" s="5" t="s">
        <v>3698</v>
      </c>
      <c r="G3766" s="2">
        <v>2192.54</v>
      </c>
      <c r="H3766" s="2" t="s">
        <v>5089</v>
      </c>
    </row>
    <row r="3767" spans="1:8" s="6" customFormat="1" ht="22.95" customHeight="1" outlineLevel="4" x14ac:dyDescent="0.2">
      <c r="A3767" s="4" t="s">
        <v>3579</v>
      </c>
      <c r="B3767" s="5" t="s">
        <v>3698</v>
      </c>
      <c r="C3767" s="7"/>
      <c r="D3767" s="7" t="s">
        <v>3761</v>
      </c>
      <c r="E3767" s="4" t="s">
        <v>3579</v>
      </c>
      <c r="F3767" s="5" t="s">
        <v>3698</v>
      </c>
      <c r="G3767" s="2">
        <v>5202.5</v>
      </c>
      <c r="H3767" s="2" t="s">
        <v>5089</v>
      </c>
    </row>
    <row r="3768" spans="1:8" s="6" customFormat="1" ht="22.95" customHeight="1" outlineLevel="4" x14ac:dyDescent="0.2">
      <c r="A3768" s="4" t="s">
        <v>3579</v>
      </c>
      <c r="B3768" s="5" t="s">
        <v>3698</v>
      </c>
      <c r="C3768" s="7"/>
      <c r="D3768" s="7" t="s">
        <v>3762</v>
      </c>
      <c r="E3768" s="4" t="s">
        <v>3579</v>
      </c>
      <c r="F3768" s="5" t="s">
        <v>3698</v>
      </c>
      <c r="G3768" s="2">
        <v>5360.43</v>
      </c>
      <c r="H3768" s="2" t="s">
        <v>5089</v>
      </c>
    </row>
    <row r="3769" spans="1:8" s="6" customFormat="1" ht="10.95" customHeight="1" outlineLevel="4" x14ac:dyDescent="0.2">
      <c r="A3769" s="4" t="s">
        <v>3579</v>
      </c>
      <c r="B3769" s="5" t="s">
        <v>3698</v>
      </c>
      <c r="C3769" s="7"/>
      <c r="D3769" s="7" t="s">
        <v>3763</v>
      </c>
      <c r="E3769" s="4" t="s">
        <v>3579</v>
      </c>
      <c r="F3769" s="5" t="s">
        <v>3698</v>
      </c>
      <c r="G3769" s="2">
        <v>2776.19</v>
      </c>
      <c r="H3769" s="2" t="s">
        <v>5089</v>
      </c>
    </row>
    <row r="3770" spans="1:8" s="6" customFormat="1" ht="10.95" customHeight="1" outlineLevel="4" x14ac:dyDescent="0.2">
      <c r="A3770" s="4" t="s">
        <v>3579</v>
      </c>
      <c r="B3770" s="5" t="s">
        <v>3698</v>
      </c>
      <c r="C3770" s="7"/>
      <c r="D3770" s="7" t="s">
        <v>3764</v>
      </c>
      <c r="E3770" s="4" t="s">
        <v>3579</v>
      </c>
      <c r="F3770" s="5" t="s">
        <v>3698</v>
      </c>
      <c r="G3770" s="2">
        <v>1032.7833333333333</v>
      </c>
      <c r="H3770" s="2" t="s">
        <v>5089</v>
      </c>
    </row>
    <row r="3771" spans="1:8" s="6" customFormat="1" ht="10.95" customHeight="1" outlineLevel="4" x14ac:dyDescent="0.2">
      <c r="A3771" s="4" t="s">
        <v>3579</v>
      </c>
      <c r="B3771" s="5" t="s">
        <v>3698</v>
      </c>
      <c r="C3771" s="7"/>
      <c r="D3771" s="7" t="s">
        <v>3765</v>
      </c>
      <c r="E3771" s="4" t="s">
        <v>3579</v>
      </c>
      <c r="F3771" s="5" t="s">
        <v>3698</v>
      </c>
      <c r="G3771" s="2">
        <v>80.45</v>
      </c>
      <c r="H3771" s="2" t="s">
        <v>5091</v>
      </c>
    </row>
    <row r="3772" spans="1:8" s="6" customFormat="1" ht="10.95" customHeight="1" outlineLevel="4" x14ac:dyDescent="0.2">
      <c r="A3772" s="4" t="s">
        <v>3579</v>
      </c>
      <c r="B3772" s="5" t="s">
        <v>3698</v>
      </c>
      <c r="C3772" s="7"/>
      <c r="D3772" s="7" t="s">
        <v>3766</v>
      </c>
      <c r="E3772" s="4" t="s">
        <v>3579</v>
      </c>
      <c r="F3772" s="5" t="s">
        <v>3698</v>
      </c>
      <c r="G3772" s="2">
        <v>10145.69</v>
      </c>
      <c r="H3772" s="2" t="s">
        <v>5089</v>
      </c>
    </row>
    <row r="3773" spans="1:8" s="6" customFormat="1" ht="22.95" customHeight="1" outlineLevel="4" x14ac:dyDescent="0.2">
      <c r="A3773" s="4" t="s">
        <v>3579</v>
      </c>
      <c r="B3773" s="5" t="s">
        <v>3698</v>
      </c>
      <c r="C3773" s="7"/>
      <c r="D3773" s="7" t="s">
        <v>3767</v>
      </c>
      <c r="E3773" s="4" t="s">
        <v>3579</v>
      </c>
      <c r="F3773" s="5" t="s">
        <v>3698</v>
      </c>
      <c r="G3773" s="2">
        <v>6397.91</v>
      </c>
      <c r="H3773" s="2" t="s">
        <v>5089</v>
      </c>
    </row>
    <row r="3774" spans="1:8" s="6" customFormat="1" ht="22.95" customHeight="1" outlineLevel="4" x14ac:dyDescent="0.2">
      <c r="A3774" s="4" t="s">
        <v>3579</v>
      </c>
      <c r="B3774" s="5" t="s">
        <v>3698</v>
      </c>
      <c r="C3774" s="7"/>
      <c r="D3774" s="7" t="s">
        <v>3768</v>
      </c>
      <c r="E3774" s="4" t="s">
        <v>3579</v>
      </c>
      <c r="F3774" s="5" t="s">
        <v>3698</v>
      </c>
      <c r="G3774" s="2">
        <v>394.8</v>
      </c>
      <c r="H3774" s="2" t="s">
        <v>5089</v>
      </c>
    </row>
    <row r="3775" spans="1:8" s="6" customFormat="1" ht="22.95" customHeight="1" outlineLevel="4" x14ac:dyDescent="0.2">
      <c r="A3775" s="4" t="s">
        <v>3579</v>
      </c>
      <c r="B3775" s="5" t="s">
        <v>3698</v>
      </c>
      <c r="C3775" s="7"/>
      <c r="D3775" s="7" t="s">
        <v>3769</v>
      </c>
      <c r="E3775" s="4" t="s">
        <v>3579</v>
      </c>
      <c r="F3775" s="5" t="s">
        <v>3698</v>
      </c>
      <c r="G3775" s="2">
        <v>394.8</v>
      </c>
      <c r="H3775" s="2" t="s">
        <v>5089</v>
      </c>
    </row>
    <row r="3776" spans="1:8" s="6" customFormat="1" ht="22.95" customHeight="1" outlineLevel="4" x14ac:dyDescent="0.2">
      <c r="A3776" s="4" t="s">
        <v>3579</v>
      </c>
      <c r="B3776" s="5" t="s">
        <v>3698</v>
      </c>
      <c r="C3776" s="7"/>
      <c r="D3776" s="7" t="s">
        <v>3770</v>
      </c>
      <c r="E3776" s="4" t="s">
        <v>3579</v>
      </c>
      <c r="F3776" s="5" t="s">
        <v>3698</v>
      </c>
      <c r="G3776" s="2">
        <v>43999.199999999997</v>
      </c>
      <c r="H3776" s="2" t="s">
        <v>5089</v>
      </c>
    </row>
    <row r="3777" spans="1:8" s="6" customFormat="1" ht="22.95" customHeight="1" outlineLevel="4" x14ac:dyDescent="0.2">
      <c r="A3777" s="4" t="s">
        <v>3579</v>
      </c>
      <c r="B3777" s="5" t="s">
        <v>3698</v>
      </c>
      <c r="C3777" s="7"/>
      <c r="D3777" s="7" t="s">
        <v>3771</v>
      </c>
      <c r="E3777" s="4" t="s">
        <v>3579</v>
      </c>
      <c r="F3777" s="5" t="s">
        <v>3698</v>
      </c>
      <c r="G3777" s="2">
        <v>191.07</v>
      </c>
      <c r="H3777" s="2" t="s">
        <v>5091</v>
      </c>
    </row>
    <row r="3778" spans="1:8" s="6" customFormat="1" ht="22.95" customHeight="1" outlineLevel="4" x14ac:dyDescent="0.2">
      <c r="A3778" s="4" t="s">
        <v>3579</v>
      </c>
      <c r="B3778" s="5" t="s">
        <v>3698</v>
      </c>
      <c r="C3778" s="7"/>
      <c r="D3778" s="7" t="s">
        <v>3772</v>
      </c>
      <c r="E3778" s="4" t="s">
        <v>3579</v>
      </c>
      <c r="F3778" s="5" t="s">
        <v>3698</v>
      </c>
      <c r="G3778" s="2">
        <v>2411.12</v>
      </c>
      <c r="H3778" s="2" t="s">
        <v>5089</v>
      </c>
    </row>
    <row r="3779" spans="1:8" s="6" customFormat="1" ht="22.95" customHeight="1" outlineLevel="4" x14ac:dyDescent="0.2">
      <c r="A3779" s="4" t="s">
        <v>3579</v>
      </c>
      <c r="B3779" s="5" t="s">
        <v>3698</v>
      </c>
      <c r="C3779" s="7"/>
      <c r="D3779" s="7" t="s">
        <v>3773</v>
      </c>
      <c r="E3779" s="4" t="s">
        <v>3579</v>
      </c>
      <c r="F3779" s="5" t="s">
        <v>3698</v>
      </c>
      <c r="G3779" s="2">
        <v>3301.58</v>
      </c>
      <c r="H3779" s="2" t="s">
        <v>5089</v>
      </c>
    </row>
    <row r="3780" spans="1:8" s="6" customFormat="1" ht="10.95" customHeight="1" outlineLevel="4" x14ac:dyDescent="0.2">
      <c r="A3780" s="4" t="s">
        <v>3579</v>
      </c>
      <c r="B3780" s="5" t="s">
        <v>3698</v>
      </c>
      <c r="C3780" s="7"/>
      <c r="D3780" s="7" t="s">
        <v>3774</v>
      </c>
      <c r="E3780" s="4" t="s">
        <v>3579</v>
      </c>
      <c r="F3780" s="5" t="s">
        <v>3698</v>
      </c>
      <c r="G3780" s="2">
        <v>2979.25</v>
      </c>
      <c r="H3780" s="2" t="s">
        <v>5089</v>
      </c>
    </row>
    <row r="3781" spans="1:8" s="6" customFormat="1" ht="22.95" customHeight="1" outlineLevel="4" x14ac:dyDescent="0.2">
      <c r="A3781" s="4" t="s">
        <v>3579</v>
      </c>
      <c r="B3781" s="5" t="s">
        <v>3698</v>
      </c>
      <c r="C3781" s="7"/>
      <c r="D3781" s="7" t="s">
        <v>3775</v>
      </c>
      <c r="E3781" s="4" t="s">
        <v>3579</v>
      </c>
      <c r="F3781" s="5" t="s">
        <v>3698</v>
      </c>
      <c r="G3781" s="2">
        <v>11311.31</v>
      </c>
      <c r="H3781" s="2" t="s">
        <v>5089</v>
      </c>
    </row>
    <row r="3782" spans="1:8" s="6" customFormat="1" ht="22.95" customHeight="1" outlineLevel="4" x14ac:dyDescent="0.2">
      <c r="A3782" s="4" t="s">
        <v>3579</v>
      </c>
      <c r="B3782" s="5" t="s">
        <v>3698</v>
      </c>
      <c r="C3782" s="7"/>
      <c r="D3782" s="7" t="s">
        <v>3776</v>
      </c>
      <c r="E3782" s="4" t="s">
        <v>3579</v>
      </c>
      <c r="F3782" s="5" t="s">
        <v>3698</v>
      </c>
      <c r="G3782" s="2">
        <v>191.07</v>
      </c>
      <c r="H3782" s="2" t="s">
        <v>5091</v>
      </c>
    </row>
    <row r="3783" spans="1:8" s="6" customFormat="1" ht="22.95" customHeight="1" outlineLevel="4" x14ac:dyDescent="0.2">
      <c r="A3783" s="4" t="s">
        <v>3579</v>
      </c>
      <c r="B3783" s="5" t="s">
        <v>3698</v>
      </c>
      <c r="C3783" s="7"/>
      <c r="D3783" s="7" t="s">
        <v>3777</v>
      </c>
      <c r="E3783" s="4" t="s">
        <v>3579</v>
      </c>
      <c r="F3783" s="5" t="s">
        <v>3698</v>
      </c>
      <c r="G3783" s="2">
        <v>3667.9300000000003</v>
      </c>
      <c r="H3783" s="2" t="s">
        <v>5089</v>
      </c>
    </row>
    <row r="3784" spans="1:8" s="6" customFormat="1" ht="22.95" customHeight="1" outlineLevel="4" x14ac:dyDescent="0.2">
      <c r="A3784" s="4" t="s">
        <v>3579</v>
      </c>
      <c r="B3784" s="5" t="s">
        <v>3698</v>
      </c>
      <c r="C3784" s="7"/>
      <c r="D3784" s="7" t="s">
        <v>3778</v>
      </c>
      <c r="E3784" s="4" t="s">
        <v>3579</v>
      </c>
      <c r="F3784" s="5" t="s">
        <v>3698</v>
      </c>
      <c r="G3784" s="2">
        <v>3314.22</v>
      </c>
      <c r="H3784" s="2" t="s">
        <v>5089</v>
      </c>
    </row>
    <row r="3785" spans="1:8" s="6" customFormat="1" ht="22.95" customHeight="1" outlineLevel="4" x14ac:dyDescent="0.2">
      <c r="A3785" s="4" t="s">
        <v>3579</v>
      </c>
      <c r="B3785" s="5" t="s">
        <v>3698</v>
      </c>
      <c r="C3785" s="7"/>
      <c r="D3785" s="7" t="s">
        <v>3779</v>
      </c>
      <c r="E3785" s="4" t="s">
        <v>3579</v>
      </c>
      <c r="F3785" s="5" t="s">
        <v>3698</v>
      </c>
      <c r="G3785" s="2">
        <v>6659.16</v>
      </c>
      <c r="H3785" s="2" t="s">
        <v>5089</v>
      </c>
    </row>
    <row r="3786" spans="1:8" s="6" customFormat="1" ht="22.95" customHeight="1" outlineLevel="4" x14ac:dyDescent="0.2">
      <c r="A3786" s="4" t="s">
        <v>3579</v>
      </c>
      <c r="B3786" s="5" t="s">
        <v>3698</v>
      </c>
      <c r="C3786" s="7"/>
      <c r="D3786" s="7" t="s">
        <v>3780</v>
      </c>
      <c r="E3786" s="4" t="s">
        <v>3579</v>
      </c>
      <c r="F3786" s="5" t="s">
        <v>3698</v>
      </c>
      <c r="G3786" s="2">
        <v>10516.8</v>
      </c>
      <c r="H3786" s="2" t="s">
        <v>5089</v>
      </c>
    </row>
    <row r="3787" spans="1:8" s="6" customFormat="1" ht="22.95" customHeight="1" outlineLevel="4" x14ac:dyDescent="0.2">
      <c r="A3787" s="4" t="s">
        <v>3579</v>
      </c>
      <c r="B3787" s="5" t="s">
        <v>3698</v>
      </c>
      <c r="C3787" s="7"/>
      <c r="D3787" s="7" t="s">
        <v>3781</v>
      </c>
      <c r="E3787" s="4" t="s">
        <v>3579</v>
      </c>
      <c r="F3787" s="5" t="s">
        <v>3698</v>
      </c>
      <c r="G3787" s="2">
        <v>2703.26</v>
      </c>
      <c r="H3787" s="2" t="s">
        <v>5089</v>
      </c>
    </row>
    <row r="3788" spans="1:8" s="6" customFormat="1" ht="22.95" customHeight="1" outlineLevel="4" x14ac:dyDescent="0.2">
      <c r="A3788" s="4" t="s">
        <v>3579</v>
      </c>
      <c r="B3788" s="5" t="s">
        <v>3698</v>
      </c>
      <c r="C3788" s="7"/>
      <c r="D3788" s="7" t="s">
        <v>3782</v>
      </c>
      <c r="E3788" s="4" t="s">
        <v>3579</v>
      </c>
      <c r="F3788" s="5" t="s">
        <v>3698</v>
      </c>
      <c r="G3788" s="2">
        <v>61682.37</v>
      </c>
      <c r="H3788" s="2" t="s">
        <v>5089</v>
      </c>
    </row>
    <row r="3789" spans="1:8" s="6" customFormat="1" ht="22.95" customHeight="1" outlineLevel="4" x14ac:dyDescent="0.2">
      <c r="A3789" s="4" t="s">
        <v>3579</v>
      </c>
      <c r="B3789" s="5" t="s">
        <v>3698</v>
      </c>
      <c r="C3789" s="7"/>
      <c r="D3789" s="7" t="s">
        <v>3783</v>
      </c>
      <c r="E3789" s="4" t="s">
        <v>3579</v>
      </c>
      <c r="F3789" s="5" t="s">
        <v>3698</v>
      </c>
      <c r="G3789" s="2">
        <v>3131.65</v>
      </c>
      <c r="H3789" s="2" t="s">
        <v>5089</v>
      </c>
    </row>
    <row r="3790" spans="1:8" s="6" customFormat="1" ht="22.95" customHeight="1" outlineLevel="4" x14ac:dyDescent="0.2">
      <c r="A3790" s="4" t="s">
        <v>3579</v>
      </c>
      <c r="B3790" s="5" t="s">
        <v>3698</v>
      </c>
      <c r="C3790" s="7"/>
      <c r="D3790" s="7" t="s">
        <v>3784</v>
      </c>
      <c r="E3790" s="4" t="s">
        <v>3579</v>
      </c>
      <c r="F3790" s="5" t="s">
        <v>3698</v>
      </c>
      <c r="G3790" s="2">
        <v>12997.56</v>
      </c>
      <c r="H3790" s="2" t="s">
        <v>5089</v>
      </c>
    </row>
    <row r="3791" spans="1:8" s="6" customFormat="1" ht="10.95" customHeight="1" outlineLevel="4" x14ac:dyDescent="0.2">
      <c r="A3791" s="4" t="s">
        <v>3579</v>
      </c>
      <c r="B3791" s="5" t="s">
        <v>3698</v>
      </c>
      <c r="C3791" s="7"/>
      <c r="D3791" s="7" t="s">
        <v>3785</v>
      </c>
      <c r="E3791" s="4" t="s">
        <v>3579</v>
      </c>
      <c r="F3791" s="5" t="s">
        <v>3698</v>
      </c>
      <c r="G3791" s="2">
        <v>3535.5879999999997</v>
      </c>
      <c r="H3791" s="2" t="s">
        <v>5089</v>
      </c>
    </row>
    <row r="3792" spans="1:8" s="6" customFormat="1" ht="10.95" customHeight="1" outlineLevel="4" x14ac:dyDescent="0.2">
      <c r="A3792" s="4" t="s">
        <v>3579</v>
      </c>
      <c r="B3792" s="5" t="s">
        <v>3698</v>
      </c>
      <c r="C3792" s="7"/>
      <c r="D3792" s="7" t="s">
        <v>3786</v>
      </c>
      <c r="E3792" s="4" t="s">
        <v>3579</v>
      </c>
      <c r="F3792" s="5" t="s">
        <v>3698</v>
      </c>
      <c r="G3792" s="2">
        <v>4279.6799999999994</v>
      </c>
      <c r="H3792" s="2" t="s">
        <v>5089</v>
      </c>
    </row>
    <row r="3793" spans="1:8" s="6" customFormat="1" ht="22.95" customHeight="1" outlineLevel="4" x14ac:dyDescent="0.2">
      <c r="A3793" s="4" t="s">
        <v>3579</v>
      </c>
      <c r="B3793" s="5" t="s">
        <v>3698</v>
      </c>
      <c r="C3793" s="7"/>
      <c r="D3793" s="7" t="s">
        <v>3787</v>
      </c>
      <c r="E3793" s="4" t="s">
        <v>3579</v>
      </c>
      <c r="F3793" s="5" t="s">
        <v>3698</v>
      </c>
      <c r="G3793" s="2">
        <v>1103.7383333333335</v>
      </c>
      <c r="H3793" s="2" t="s">
        <v>5089</v>
      </c>
    </row>
    <row r="3794" spans="1:8" s="6" customFormat="1" ht="22.95" customHeight="1" outlineLevel="4" x14ac:dyDescent="0.2">
      <c r="A3794" s="4" t="s">
        <v>3579</v>
      </c>
      <c r="B3794" s="5" t="s">
        <v>3698</v>
      </c>
      <c r="C3794" s="7"/>
      <c r="D3794" s="7" t="s">
        <v>3788</v>
      </c>
      <c r="E3794" s="4" t="s">
        <v>3579</v>
      </c>
      <c r="F3794" s="5" t="s">
        <v>3698</v>
      </c>
      <c r="G3794" s="2">
        <v>27153.210000000003</v>
      </c>
      <c r="H3794" s="2" t="s">
        <v>5089</v>
      </c>
    </row>
    <row r="3795" spans="1:8" s="6" customFormat="1" ht="22.95" customHeight="1" outlineLevel="4" x14ac:dyDescent="0.2">
      <c r="A3795" s="4" t="s">
        <v>3579</v>
      </c>
      <c r="B3795" s="5" t="s">
        <v>3698</v>
      </c>
      <c r="C3795" s="7"/>
      <c r="D3795" s="7" t="s">
        <v>3789</v>
      </c>
      <c r="E3795" s="4" t="s">
        <v>3579</v>
      </c>
      <c r="F3795" s="5" t="s">
        <v>3698</v>
      </c>
      <c r="G3795" s="2">
        <v>7070.04</v>
      </c>
      <c r="H3795" s="2" t="s">
        <v>5089</v>
      </c>
    </row>
    <row r="3796" spans="1:8" s="6" customFormat="1" ht="10.95" customHeight="1" outlineLevel="4" x14ac:dyDescent="0.2">
      <c r="A3796" s="4" t="s">
        <v>3579</v>
      </c>
      <c r="B3796" s="5" t="s">
        <v>3698</v>
      </c>
      <c r="C3796" s="7"/>
      <c r="D3796" s="7" t="s">
        <v>3790</v>
      </c>
      <c r="E3796" s="4" t="s">
        <v>3579</v>
      </c>
      <c r="F3796" s="5" t="s">
        <v>3698</v>
      </c>
      <c r="G3796" s="2">
        <v>80.45</v>
      </c>
      <c r="H3796" s="2" t="s">
        <v>5091</v>
      </c>
    </row>
    <row r="3797" spans="1:8" ht="10.95" hidden="1" customHeight="1" outlineLevel="3" x14ac:dyDescent="0.2">
      <c r="A3797" s="4" t="s">
        <v>3579</v>
      </c>
      <c r="B3797" s="5" t="s">
        <v>3698</v>
      </c>
      <c r="C3797" s="5" t="s">
        <v>3791</v>
      </c>
      <c r="D3797" s="5"/>
      <c r="E3797" s="4" t="s">
        <v>3579</v>
      </c>
      <c r="F3797" s="5" t="s">
        <v>3698</v>
      </c>
      <c r="G3797" s="2" t="e">
        <v>#N/A</v>
      </c>
      <c r="H3797" s="2" t="s">
        <v>5089</v>
      </c>
    </row>
    <row r="3798" spans="1:8" s="6" customFormat="1" ht="22.95" customHeight="1" outlineLevel="4" x14ac:dyDescent="0.2">
      <c r="A3798" s="4" t="s">
        <v>3579</v>
      </c>
      <c r="B3798" s="5" t="s">
        <v>3698</v>
      </c>
      <c r="C3798" s="7"/>
      <c r="D3798" s="7" t="s">
        <v>3792</v>
      </c>
      <c r="E3798" s="4" t="s">
        <v>3579</v>
      </c>
      <c r="F3798" s="5" t="s">
        <v>3698</v>
      </c>
      <c r="G3798" s="2">
        <v>10150.64</v>
      </c>
      <c r="H3798" s="2" t="s">
        <v>5089</v>
      </c>
    </row>
    <row r="3799" spans="1:8" s="6" customFormat="1" ht="10.95" customHeight="1" outlineLevel="4" x14ac:dyDescent="0.2">
      <c r="A3799" s="4" t="s">
        <v>3579</v>
      </c>
      <c r="B3799" s="5" t="s">
        <v>3698</v>
      </c>
      <c r="C3799" s="7"/>
      <c r="D3799" s="7" t="s">
        <v>3793</v>
      </c>
      <c r="E3799" s="4" t="s">
        <v>3579</v>
      </c>
      <c r="F3799" s="5" t="s">
        <v>3698</v>
      </c>
      <c r="G3799" s="2">
        <v>2022.6899999999998</v>
      </c>
      <c r="H3799" s="2" t="s">
        <v>5089</v>
      </c>
    </row>
    <row r="3800" spans="1:8" s="6" customFormat="1" ht="22.95" customHeight="1" outlineLevel="4" x14ac:dyDescent="0.2">
      <c r="A3800" s="4" t="s">
        <v>3579</v>
      </c>
      <c r="B3800" s="5" t="s">
        <v>3698</v>
      </c>
      <c r="C3800" s="7"/>
      <c r="D3800" s="7" t="s">
        <v>3794</v>
      </c>
      <c r="E3800" s="4" t="s">
        <v>3579</v>
      </c>
      <c r="F3800" s="5" t="s">
        <v>3698</v>
      </c>
      <c r="G3800" s="2">
        <v>12751.16</v>
      </c>
      <c r="H3800" s="2" t="s">
        <v>5089</v>
      </c>
    </row>
    <row r="3801" spans="1:8" s="6" customFormat="1" ht="10.95" customHeight="1" outlineLevel="4" x14ac:dyDescent="0.2">
      <c r="A3801" s="4" t="s">
        <v>3579</v>
      </c>
      <c r="B3801" s="5" t="s">
        <v>3698</v>
      </c>
      <c r="C3801" s="7"/>
      <c r="D3801" s="7" t="s">
        <v>3795</v>
      </c>
      <c r="E3801" s="4" t="s">
        <v>3579</v>
      </c>
      <c r="F3801" s="5" t="s">
        <v>3698</v>
      </c>
      <c r="G3801" s="2">
        <v>1902.09</v>
      </c>
      <c r="H3801" s="2" t="s">
        <v>5089</v>
      </c>
    </row>
    <row r="3802" spans="1:8" s="6" customFormat="1" ht="10.95" customHeight="1" outlineLevel="4" x14ac:dyDescent="0.2">
      <c r="A3802" s="4" t="s">
        <v>3579</v>
      </c>
      <c r="B3802" s="5" t="s">
        <v>3698</v>
      </c>
      <c r="C3802" s="7"/>
      <c r="D3802" s="7" t="s">
        <v>3796</v>
      </c>
      <c r="E3802" s="4" t="s">
        <v>3579</v>
      </c>
      <c r="F3802" s="5" t="s">
        <v>3698</v>
      </c>
      <c r="G3802" s="2">
        <v>192.72987804878051</v>
      </c>
      <c r="H3802" s="2" t="s">
        <v>5089</v>
      </c>
    </row>
    <row r="3803" spans="1:8" s="6" customFormat="1" ht="10.95" customHeight="1" outlineLevel="4" x14ac:dyDescent="0.2">
      <c r="A3803" s="4" t="s">
        <v>3579</v>
      </c>
      <c r="B3803" s="5" t="s">
        <v>3698</v>
      </c>
      <c r="C3803" s="7"/>
      <c r="D3803" s="7" t="s">
        <v>3797</v>
      </c>
      <c r="E3803" s="4" t="s">
        <v>3579</v>
      </c>
      <c r="F3803" s="5" t="s">
        <v>3698</v>
      </c>
      <c r="G3803" s="2">
        <v>3218.79</v>
      </c>
      <c r="H3803" s="2" t="s">
        <v>5089</v>
      </c>
    </row>
    <row r="3804" spans="1:8" s="6" customFormat="1" ht="10.95" customHeight="1" outlineLevel="4" x14ac:dyDescent="0.2">
      <c r="A3804" s="4" t="s">
        <v>3579</v>
      </c>
      <c r="B3804" s="5" t="s">
        <v>3698</v>
      </c>
      <c r="C3804" s="7"/>
      <c r="D3804" s="7" t="s">
        <v>3798</v>
      </c>
      <c r="E3804" s="4" t="s">
        <v>3579</v>
      </c>
      <c r="F3804" s="5" t="s">
        <v>3698</v>
      </c>
      <c r="G3804" s="2">
        <v>4853.72</v>
      </c>
      <c r="H3804" s="2" t="s">
        <v>5089</v>
      </c>
    </row>
    <row r="3805" spans="1:8" s="6" customFormat="1" ht="10.95" customHeight="1" outlineLevel="4" x14ac:dyDescent="0.2">
      <c r="A3805" s="4" t="s">
        <v>3579</v>
      </c>
      <c r="B3805" s="5" t="s">
        <v>3698</v>
      </c>
      <c r="C3805" s="7"/>
      <c r="D3805" s="7" t="s">
        <v>3799</v>
      </c>
      <c r="E3805" s="4" t="s">
        <v>3579</v>
      </c>
      <c r="F3805" s="5" t="s">
        <v>3698</v>
      </c>
      <c r="G3805" s="2">
        <v>5239.92</v>
      </c>
      <c r="H3805" s="2" t="s">
        <v>5089</v>
      </c>
    </row>
    <row r="3806" spans="1:8" s="6" customFormat="1" ht="10.95" customHeight="1" outlineLevel="4" x14ac:dyDescent="0.2">
      <c r="A3806" s="4" t="s">
        <v>3579</v>
      </c>
      <c r="B3806" s="5" t="s">
        <v>3698</v>
      </c>
      <c r="C3806" s="7"/>
      <c r="D3806" s="7" t="s">
        <v>3800</v>
      </c>
      <c r="E3806" s="4" t="s">
        <v>3579</v>
      </c>
      <c r="F3806" s="5" t="s">
        <v>3698</v>
      </c>
      <c r="G3806" s="2">
        <v>1993.2299999999998</v>
      </c>
      <c r="H3806" s="2" t="s">
        <v>5089</v>
      </c>
    </row>
    <row r="3807" spans="1:8" s="6" customFormat="1" ht="22.95" customHeight="1" outlineLevel="4" x14ac:dyDescent="0.2">
      <c r="A3807" s="4" t="s">
        <v>3579</v>
      </c>
      <c r="B3807" s="5" t="s">
        <v>3698</v>
      </c>
      <c r="C3807" s="7"/>
      <c r="D3807" s="7" t="s">
        <v>3801</v>
      </c>
      <c r="E3807" s="4" t="s">
        <v>3579</v>
      </c>
      <c r="F3807" s="5" t="s">
        <v>3698</v>
      </c>
      <c r="G3807" s="2">
        <v>7070.04</v>
      </c>
      <c r="H3807" s="2" t="s">
        <v>5089</v>
      </c>
    </row>
    <row r="3808" spans="1:8" s="6" customFormat="1" ht="22.95" customHeight="1" outlineLevel="4" x14ac:dyDescent="0.2">
      <c r="A3808" s="4" t="s">
        <v>3579</v>
      </c>
      <c r="B3808" s="5" t="s">
        <v>3698</v>
      </c>
      <c r="C3808" s="7"/>
      <c r="D3808" s="7" t="s">
        <v>3802</v>
      </c>
      <c r="E3808" s="4" t="s">
        <v>3579</v>
      </c>
      <c r="F3808" s="5" t="s">
        <v>3698</v>
      </c>
      <c r="G3808" s="2">
        <v>2002.4</v>
      </c>
      <c r="H3808" s="2" t="s">
        <v>5089</v>
      </c>
    </row>
    <row r="3809" spans="1:8" s="6" customFormat="1" ht="22.95" customHeight="1" outlineLevel="4" x14ac:dyDescent="0.2">
      <c r="A3809" s="4" t="s">
        <v>3579</v>
      </c>
      <c r="B3809" s="5" t="s">
        <v>3698</v>
      </c>
      <c r="C3809" s="7"/>
      <c r="D3809" s="7" t="s">
        <v>3803</v>
      </c>
      <c r="E3809" s="4" t="s">
        <v>3579</v>
      </c>
      <c r="F3809" s="5" t="s">
        <v>3698</v>
      </c>
      <c r="G3809" s="2">
        <v>2997.9599999999996</v>
      </c>
      <c r="H3809" s="2" t="s">
        <v>5089</v>
      </c>
    </row>
    <row r="3810" spans="1:8" s="6" customFormat="1" ht="22.95" customHeight="1" outlineLevel="4" x14ac:dyDescent="0.2">
      <c r="A3810" s="4" t="s">
        <v>3579</v>
      </c>
      <c r="B3810" s="5" t="s">
        <v>3698</v>
      </c>
      <c r="C3810" s="7"/>
      <c r="D3810" s="7" t="s">
        <v>3804</v>
      </c>
      <c r="E3810" s="4" t="s">
        <v>3579</v>
      </c>
      <c r="F3810" s="5" t="s">
        <v>3698</v>
      </c>
      <c r="G3810" s="2">
        <v>9130.01</v>
      </c>
      <c r="H3810" s="2" t="s">
        <v>5089</v>
      </c>
    </row>
    <row r="3811" spans="1:8" s="6" customFormat="1" ht="10.95" customHeight="1" outlineLevel="4" x14ac:dyDescent="0.2">
      <c r="A3811" s="4" t="s">
        <v>3579</v>
      </c>
      <c r="B3811" s="5" t="s">
        <v>3698</v>
      </c>
      <c r="C3811" s="7"/>
      <c r="D3811" s="7" t="s">
        <v>3805</v>
      </c>
      <c r="E3811" s="4" t="s">
        <v>3579</v>
      </c>
      <c r="F3811" s="5" t="s">
        <v>3698</v>
      </c>
      <c r="G3811" s="2">
        <v>5049.7250000000004</v>
      </c>
      <c r="H3811" s="2" t="s">
        <v>5089</v>
      </c>
    </row>
    <row r="3812" spans="1:8" s="6" customFormat="1" ht="22.95" customHeight="1" outlineLevel="4" x14ac:dyDescent="0.2">
      <c r="A3812" s="4" t="s">
        <v>3579</v>
      </c>
      <c r="B3812" s="5" t="s">
        <v>3698</v>
      </c>
      <c r="C3812" s="7"/>
      <c r="D3812" s="7" t="s">
        <v>3806</v>
      </c>
      <c r="E3812" s="4" t="s">
        <v>3579</v>
      </c>
      <c r="F3812" s="5" t="s">
        <v>3698</v>
      </c>
      <c r="G3812" s="2">
        <v>1664.32</v>
      </c>
      <c r="H3812" s="2" t="s">
        <v>5089</v>
      </c>
    </row>
    <row r="3813" spans="1:8" s="6" customFormat="1" ht="22.95" customHeight="1" outlineLevel="4" x14ac:dyDescent="0.2">
      <c r="A3813" s="4" t="s">
        <v>3579</v>
      </c>
      <c r="B3813" s="5" t="s">
        <v>3698</v>
      </c>
      <c r="C3813" s="7"/>
      <c r="D3813" s="7" t="s">
        <v>3807</v>
      </c>
      <c r="E3813" s="4" t="s">
        <v>3579</v>
      </c>
      <c r="F3813" s="5" t="s">
        <v>3698</v>
      </c>
      <c r="G3813" s="2">
        <v>11341.8</v>
      </c>
      <c r="H3813" s="2" t="s">
        <v>5089</v>
      </c>
    </row>
    <row r="3814" spans="1:8" s="6" customFormat="1" ht="22.95" customHeight="1" outlineLevel="4" x14ac:dyDescent="0.2">
      <c r="A3814" s="4" t="s">
        <v>3579</v>
      </c>
      <c r="B3814" s="5" t="s">
        <v>3698</v>
      </c>
      <c r="C3814" s="7"/>
      <c r="D3814" s="7" t="s">
        <v>3808</v>
      </c>
      <c r="E3814" s="4" t="s">
        <v>3579</v>
      </c>
      <c r="F3814" s="5" t="s">
        <v>3698</v>
      </c>
      <c r="G3814" s="2">
        <v>6053.84</v>
      </c>
      <c r="H3814" s="2" t="s">
        <v>5089</v>
      </c>
    </row>
    <row r="3815" spans="1:8" s="6" customFormat="1" ht="22.95" customHeight="1" outlineLevel="4" x14ac:dyDescent="0.2">
      <c r="A3815" s="4" t="s">
        <v>3579</v>
      </c>
      <c r="B3815" s="5" t="s">
        <v>3698</v>
      </c>
      <c r="C3815" s="7"/>
      <c r="D3815" s="7" t="s">
        <v>3809</v>
      </c>
      <c r="E3815" s="4" t="s">
        <v>3579</v>
      </c>
      <c r="F3815" s="5" t="s">
        <v>3698</v>
      </c>
      <c r="G3815" s="2">
        <v>12751.16</v>
      </c>
      <c r="H3815" s="2" t="s">
        <v>5089</v>
      </c>
    </row>
    <row r="3816" spans="1:8" s="6" customFormat="1" ht="22.95" customHeight="1" outlineLevel="4" x14ac:dyDescent="0.2">
      <c r="A3816" s="4" t="s">
        <v>3579</v>
      </c>
      <c r="B3816" s="5" t="s">
        <v>3698</v>
      </c>
      <c r="C3816" s="7"/>
      <c r="D3816" s="7" t="s">
        <v>3810</v>
      </c>
      <c r="E3816" s="4" t="s">
        <v>3579</v>
      </c>
      <c r="F3816" s="5" t="s">
        <v>3698</v>
      </c>
      <c r="G3816" s="2">
        <v>3334.5</v>
      </c>
      <c r="H3816" s="2" t="s">
        <v>5089</v>
      </c>
    </row>
    <row r="3817" spans="1:8" s="6" customFormat="1" ht="22.95" customHeight="1" outlineLevel="4" x14ac:dyDescent="0.2">
      <c r="A3817" s="4" t="s">
        <v>3579</v>
      </c>
      <c r="B3817" s="5" t="s">
        <v>3698</v>
      </c>
      <c r="C3817" s="7"/>
      <c r="D3817" s="7" t="s">
        <v>3811</v>
      </c>
      <c r="E3817" s="4" t="s">
        <v>3579</v>
      </c>
      <c r="F3817" s="5" t="s">
        <v>3698</v>
      </c>
      <c r="G3817" s="2">
        <v>808.68000000000006</v>
      </c>
      <c r="H3817" s="2" t="s">
        <v>5089</v>
      </c>
    </row>
    <row r="3818" spans="1:8" s="6" customFormat="1" ht="22.95" customHeight="1" outlineLevel="4" x14ac:dyDescent="0.2">
      <c r="A3818" s="4" t="s">
        <v>3579</v>
      </c>
      <c r="B3818" s="5" t="s">
        <v>3698</v>
      </c>
      <c r="C3818" s="7"/>
      <c r="D3818" s="7" t="s">
        <v>3812</v>
      </c>
      <c r="E3818" s="4" t="s">
        <v>3579</v>
      </c>
      <c r="F3818" s="5" t="s">
        <v>3698</v>
      </c>
      <c r="G3818" s="2">
        <v>1709.625</v>
      </c>
      <c r="H3818" s="2" t="s">
        <v>5089</v>
      </c>
    </row>
    <row r="3819" spans="1:8" s="6" customFormat="1" ht="22.95" customHeight="1" outlineLevel="4" x14ac:dyDescent="0.2">
      <c r="A3819" s="4" t="s">
        <v>3579</v>
      </c>
      <c r="B3819" s="5" t="s">
        <v>3698</v>
      </c>
      <c r="C3819" s="7"/>
      <c r="D3819" s="7" t="s">
        <v>3813</v>
      </c>
      <c r="E3819" s="4" t="s">
        <v>3579</v>
      </c>
      <c r="F3819" s="5" t="s">
        <v>3698</v>
      </c>
      <c r="G3819" s="2">
        <v>27153.21</v>
      </c>
      <c r="H3819" s="2" t="s">
        <v>5089</v>
      </c>
    </row>
    <row r="3820" spans="1:8" s="6" customFormat="1" ht="22.95" customHeight="1" outlineLevel="4" x14ac:dyDescent="0.2">
      <c r="A3820" s="4" t="s">
        <v>3579</v>
      </c>
      <c r="B3820" s="5" t="s">
        <v>3698</v>
      </c>
      <c r="C3820" s="7"/>
      <c r="D3820" s="7" t="s">
        <v>3814</v>
      </c>
      <c r="E3820" s="4" t="s">
        <v>3579</v>
      </c>
      <c r="F3820" s="5" t="s">
        <v>3698</v>
      </c>
      <c r="G3820" s="2">
        <v>27180.16</v>
      </c>
      <c r="H3820" s="2" t="s">
        <v>5089</v>
      </c>
    </row>
    <row r="3821" spans="1:8" s="6" customFormat="1" ht="22.95" customHeight="1" outlineLevel="4" x14ac:dyDescent="0.2">
      <c r="A3821" s="4" t="s">
        <v>3579</v>
      </c>
      <c r="B3821" s="5" t="s">
        <v>3698</v>
      </c>
      <c r="C3821" s="7"/>
      <c r="D3821" s="7" t="s">
        <v>3815</v>
      </c>
      <c r="E3821" s="4" t="s">
        <v>3579</v>
      </c>
      <c r="F3821" s="5" t="s">
        <v>3698</v>
      </c>
      <c r="G3821" s="2">
        <v>28690.15</v>
      </c>
      <c r="H3821" s="2" t="s">
        <v>5089</v>
      </c>
    </row>
    <row r="3822" spans="1:8" s="6" customFormat="1" ht="22.95" customHeight="1" outlineLevel="4" x14ac:dyDescent="0.2">
      <c r="A3822" s="4" t="s">
        <v>3579</v>
      </c>
      <c r="B3822" s="5" t="s">
        <v>3698</v>
      </c>
      <c r="C3822" s="7"/>
      <c r="D3822" s="7" t="s">
        <v>3816</v>
      </c>
      <c r="E3822" s="4" t="s">
        <v>3579</v>
      </c>
      <c r="F3822" s="5" t="s">
        <v>3698</v>
      </c>
      <c r="G3822" s="2">
        <v>29713.57</v>
      </c>
      <c r="H3822" s="2" t="s">
        <v>5089</v>
      </c>
    </row>
    <row r="3823" spans="1:8" s="6" customFormat="1" ht="22.95" customHeight="1" outlineLevel="4" x14ac:dyDescent="0.2">
      <c r="A3823" s="4" t="s">
        <v>3579</v>
      </c>
      <c r="B3823" s="5" t="s">
        <v>3698</v>
      </c>
      <c r="C3823" s="7"/>
      <c r="D3823" s="7" t="s">
        <v>3817</v>
      </c>
      <c r="E3823" s="4" t="s">
        <v>3579</v>
      </c>
      <c r="F3823" s="5" t="s">
        <v>3698</v>
      </c>
      <c r="G3823" s="2">
        <v>10854.050000000001</v>
      </c>
      <c r="H3823" s="2" t="s">
        <v>5089</v>
      </c>
    </row>
    <row r="3824" spans="1:8" s="6" customFormat="1" ht="22.95" customHeight="1" outlineLevel="4" x14ac:dyDescent="0.2">
      <c r="A3824" s="4" t="s">
        <v>3579</v>
      </c>
      <c r="B3824" s="5" t="s">
        <v>3698</v>
      </c>
      <c r="C3824" s="7"/>
      <c r="D3824" s="7" t="s">
        <v>3818</v>
      </c>
      <c r="E3824" s="4" t="s">
        <v>3579</v>
      </c>
      <c r="F3824" s="5" t="s">
        <v>3698</v>
      </c>
      <c r="G3824" s="2">
        <v>1190.1799999999998</v>
      </c>
      <c r="H3824" s="2" t="s">
        <v>5089</v>
      </c>
    </row>
    <row r="3825" spans="1:8" s="6" customFormat="1" ht="22.95" customHeight="1" outlineLevel="4" x14ac:dyDescent="0.2">
      <c r="A3825" s="4" t="s">
        <v>3579</v>
      </c>
      <c r="B3825" s="5" t="s">
        <v>3698</v>
      </c>
      <c r="C3825" s="7"/>
      <c r="D3825" s="7" t="s">
        <v>3819</v>
      </c>
      <c r="E3825" s="4" t="s">
        <v>3579</v>
      </c>
      <c r="F3825" s="5" t="s">
        <v>3698</v>
      </c>
      <c r="G3825" s="2">
        <v>26636.52</v>
      </c>
      <c r="H3825" s="2" t="s">
        <v>5089</v>
      </c>
    </row>
    <row r="3826" spans="1:8" s="6" customFormat="1" ht="22.95" customHeight="1" outlineLevel="4" x14ac:dyDescent="0.2">
      <c r="A3826" s="4" t="s">
        <v>3579</v>
      </c>
      <c r="B3826" s="5" t="s">
        <v>3698</v>
      </c>
      <c r="C3826" s="7"/>
      <c r="D3826" s="7" t="s">
        <v>3820</v>
      </c>
      <c r="E3826" s="4" t="s">
        <v>3579</v>
      </c>
      <c r="F3826" s="5" t="s">
        <v>3698</v>
      </c>
      <c r="G3826" s="2">
        <v>11939.47</v>
      </c>
      <c r="H3826" s="2" t="s">
        <v>5089</v>
      </c>
    </row>
    <row r="3827" spans="1:8" s="6" customFormat="1" ht="22.95" customHeight="1" outlineLevel="4" x14ac:dyDescent="0.2">
      <c r="A3827" s="4" t="s">
        <v>3579</v>
      </c>
      <c r="B3827" s="5" t="s">
        <v>3698</v>
      </c>
      <c r="C3827" s="7"/>
      <c r="D3827" s="7" t="s">
        <v>3821</v>
      </c>
      <c r="E3827" s="4" t="s">
        <v>3579</v>
      </c>
      <c r="F3827" s="5" t="s">
        <v>3698</v>
      </c>
      <c r="G3827" s="2">
        <v>11424.72</v>
      </c>
      <c r="H3827" s="2" t="s">
        <v>5089</v>
      </c>
    </row>
    <row r="3828" spans="1:8" ht="10.95" hidden="1" customHeight="1" outlineLevel="3" x14ac:dyDescent="0.2">
      <c r="A3828" s="4" t="s">
        <v>3579</v>
      </c>
      <c r="B3828" s="5" t="s">
        <v>3698</v>
      </c>
      <c r="C3828" s="5" t="s">
        <v>3822</v>
      </c>
      <c r="D3828" s="5"/>
      <c r="E3828" s="4" t="s">
        <v>3579</v>
      </c>
      <c r="F3828" s="5" t="s">
        <v>3698</v>
      </c>
      <c r="G3828" s="2" t="e">
        <v>#N/A</v>
      </c>
      <c r="H3828" s="2" t="s">
        <v>5089</v>
      </c>
    </row>
    <row r="3829" spans="1:8" s="6" customFormat="1" ht="22.95" customHeight="1" outlineLevel="4" x14ac:dyDescent="0.2">
      <c r="A3829" s="4" t="s">
        <v>3579</v>
      </c>
      <c r="B3829" s="5" t="s">
        <v>3698</v>
      </c>
      <c r="C3829" s="7"/>
      <c r="D3829" s="7" t="s">
        <v>3823</v>
      </c>
      <c r="E3829" s="4" t="s">
        <v>3579</v>
      </c>
      <c r="F3829" s="5" t="s">
        <v>3698</v>
      </c>
      <c r="G3829" s="2">
        <v>3049.3999999999996</v>
      </c>
      <c r="H3829" s="2" t="s">
        <v>5089</v>
      </c>
    </row>
    <row r="3830" spans="1:8" s="6" customFormat="1" ht="22.95" customHeight="1" outlineLevel="4" x14ac:dyDescent="0.2">
      <c r="A3830" s="4" t="s">
        <v>3579</v>
      </c>
      <c r="B3830" s="5" t="s">
        <v>3698</v>
      </c>
      <c r="C3830" s="7"/>
      <c r="D3830" s="7" t="s">
        <v>3824</v>
      </c>
      <c r="E3830" s="4" t="s">
        <v>3579</v>
      </c>
      <c r="F3830" s="5" t="s">
        <v>3698</v>
      </c>
      <c r="G3830" s="2">
        <v>2797.92</v>
      </c>
      <c r="H3830" s="2" t="s">
        <v>5089</v>
      </c>
    </row>
    <row r="3831" spans="1:8" s="6" customFormat="1" ht="22.95" customHeight="1" outlineLevel="4" x14ac:dyDescent="0.2">
      <c r="A3831" s="4" t="s">
        <v>3579</v>
      </c>
      <c r="B3831" s="5" t="s">
        <v>3698</v>
      </c>
      <c r="C3831" s="7"/>
      <c r="D3831" s="7" t="s">
        <v>3825</v>
      </c>
      <c r="E3831" s="4" t="s">
        <v>3579</v>
      </c>
      <c r="F3831" s="5" t="s">
        <v>3698</v>
      </c>
      <c r="G3831" s="2">
        <v>6094.16</v>
      </c>
      <c r="H3831" s="2" t="s">
        <v>5089</v>
      </c>
    </row>
    <row r="3832" spans="1:8" s="6" customFormat="1" ht="10.95" customHeight="1" outlineLevel="4" x14ac:dyDescent="0.2">
      <c r="A3832" s="4" t="s">
        <v>3579</v>
      </c>
      <c r="B3832" s="5" t="s">
        <v>3698</v>
      </c>
      <c r="C3832" s="7"/>
      <c r="D3832" s="7" t="s">
        <v>3826</v>
      </c>
      <c r="E3832" s="4" t="s">
        <v>3579</v>
      </c>
      <c r="F3832" s="5" t="s">
        <v>3698</v>
      </c>
      <c r="G3832" s="2">
        <v>222.4194144144144</v>
      </c>
      <c r="H3832" s="2" t="s">
        <v>5091</v>
      </c>
    </row>
    <row r="3833" spans="1:8" s="6" customFormat="1" ht="22.95" customHeight="1" outlineLevel="4" x14ac:dyDescent="0.2">
      <c r="A3833" s="4" t="s">
        <v>3579</v>
      </c>
      <c r="B3833" s="5" t="s">
        <v>3698</v>
      </c>
      <c r="C3833" s="7"/>
      <c r="D3833" s="7" t="s">
        <v>3827</v>
      </c>
      <c r="E3833" s="4" t="s">
        <v>3579</v>
      </c>
      <c r="F3833" s="5" t="s">
        <v>3698</v>
      </c>
      <c r="G3833" s="2">
        <v>952.20999999999992</v>
      </c>
      <c r="H3833" s="2" t="s">
        <v>5089</v>
      </c>
    </row>
    <row r="3834" spans="1:8" ht="10.95" hidden="1" customHeight="1" outlineLevel="3" x14ac:dyDescent="0.2">
      <c r="A3834" s="4" t="s">
        <v>3579</v>
      </c>
      <c r="B3834" s="5" t="s">
        <v>3698</v>
      </c>
      <c r="C3834" s="5" t="s">
        <v>3828</v>
      </c>
      <c r="D3834" s="5"/>
      <c r="E3834" s="4" t="s">
        <v>3579</v>
      </c>
      <c r="F3834" s="5" t="s">
        <v>3698</v>
      </c>
      <c r="G3834" s="2" t="e">
        <v>#N/A</v>
      </c>
      <c r="H3834" s="2" t="s">
        <v>5089</v>
      </c>
    </row>
    <row r="3835" spans="1:8" s="6" customFormat="1" ht="10.95" customHeight="1" outlineLevel="4" x14ac:dyDescent="0.2">
      <c r="A3835" s="4" t="s">
        <v>3579</v>
      </c>
      <c r="B3835" s="5" t="s">
        <v>3698</v>
      </c>
      <c r="C3835" s="7"/>
      <c r="D3835" s="7" t="s">
        <v>3829</v>
      </c>
      <c r="E3835" s="4" t="s">
        <v>3579</v>
      </c>
      <c r="F3835" s="5" t="s">
        <v>3698</v>
      </c>
      <c r="G3835" s="2">
        <v>1546.6975</v>
      </c>
      <c r="H3835" s="2" t="s">
        <v>5089</v>
      </c>
    </row>
    <row r="3836" spans="1:8" s="6" customFormat="1" ht="22.95" customHeight="1" outlineLevel="4" x14ac:dyDescent="0.2">
      <c r="A3836" s="4" t="s">
        <v>3579</v>
      </c>
      <c r="B3836" s="5" t="s">
        <v>3698</v>
      </c>
      <c r="C3836" s="7"/>
      <c r="D3836" s="7" t="s">
        <v>3830</v>
      </c>
      <c r="E3836" s="4" t="s">
        <v>3579</v>
      </c>
      <c r="F3836" s="5" t="s">
        <v>3698</v>
      </c>
      <c r="G3836" s="2">
        <v>7526.75</v>
      </c>
      <c r="H3836" s="2" t="s">
        <v>5089</v>
      </c>
    </row>
    <row r="3837" spans="1:8" ht="10.95" hidden="1" customHeight="1" outlineLevel="3" x14ac:dyDescent="0.2">
      <c r="A3837" s="4" t="s">
        <v>3579</v>
      </c>
      <c r="B3837" s="5" t="s">
        <v>3698</v>
      </c>
      <c r="C3837" s="5" t="s">
        <v>3831</v>
      </c>
      <c r="D3837" s="5"/>
      <c r="E3837" s="4" t="s">
        <v>3579</v>
      </c>
      <c r="F3837" s="5" t="s">
        <v>3698</v>
      </c>
      <c r="G3837" s="2" t="e">
        <v>#N/A</v>
      </c>
      <c r="H3837" s="2" t="s">
        <v>5089</v>
      </c>
    </row>
    <row r="3838" spans="1:8" s="6" customFormat="1" ht="22.95" customHeight="1" outlineLevel="4" x14ac:dyDescent="0.2">
      <c r="A3838" s="4" t="s">
        <v>3579</v>
      </c>
      <c r="B3838" s="5" t="s">
        <v>3698</v>
      </c>
      <c r="C3838" s="7"/>
      <c r="D3838" s="7" t="s">
        <v>3832</v>
      </c>
      <c r="E3838" s="4" t="s">
        <v>3579</v>
      </c>
      <c r="F3838" s="5" t="s">
        <v>3698</v>
      </c>
      <c r="G3838" s="2">
        <v>6520.268</v>
      </c>
      <c r="H3838" s="2" t="s">
        <v>5089</v>
      </c>
    </row>
    <row r="3839" spans="1:8" s="6" customFormat="1" ht="10.95" customHeight="1" outlineLevel="4" x14ac:dyDescent="0.2">
      <c r="A3839" s="4" t="s">
        <v>3579</v>
      </c>
      <c r="B3839" s="5" t="s">
        <v>3698</v>
      </c>
      <c r="C3839" s="7"/>
      <c r="D3839" s="7" t="s">
        <v>3833</v>
      </c>
      <c r="E3839" s="4" t="s">
        <v>3579</v>
      </c>
      <c r="F3839" s="5" t="s">
        <v>3698</v>
      </c>
      <c r="G3839" s="2">
        <v>726.65753333333339</v>
      </c>
      <c r="H3839" s="2" t="s">
        <v>5091</v>
      </c>
    </row>
    <row r="3840" spans="1:8" s="6" customFormat="1" ht="22.95" customHeight="1" outlineLevel="4" x14ac:dyDescent="0.2">
      <c r="A3840" s="4" t="s">
        <v>3579</v>
      </c>
      <c r="B3840" s="5" t="s">
        <v>3698</v>
      </c>
      <c r="C3840" s="7"/>
      <c r="D3840" s="7" t="s">
        <v>3834</v>
      </c>
      <c r="E3840" s="4" t="s">
        <v>3579</v>
      </c>
      <c r="F3840" s="5" t="s">
        <v>3698</v>
      </c>
      <c r="G3840" s="2">
        <v>2944.62</v>
      </c>
      <c r="H3840" s="2" t="s">
        <v>5089</v>
      </c>
    </row>
    <row r="3841" spans="1:8" s="6" customFormat="1" ht="22.95" customHeight="1" outlineLevel="4" x14ac:dyDescent="0.2">
      <c r="A3841" s="4" t="s">
        <v>3579</v>
      </c>
      <c r="B3841" s="5" t="s">
        <v>3698</v>
      </c>
      <c r="C3841" s="7"/>
      <c r="D3841" s="7" t="s">
        <v>3835</v>
      </c>
      <c r="E3841" s="4" t="s">
        <v>3579</v>
      </c>
      <c r="F3841" s="5" t="s">
        <v>3698</v>
      </c>
      <c r="G3841" s="2">
        <v>4397.1415789473685</v>
      </c>
      <c r="H3841" s="2" t="s">
        <v>5089</v>
      </c>
    </row>
    <row r="3842" spans="1:8" s="6" customFormat="1" ht="22.95" customHeight="1" outlineLevel="4" x14ac:dyDescent="0.2">
      <c r="A3842" s="4" t="s">
        <v>3579</v>
      </c>
      <c r="B3842" s="5" t="s">
        <v>3698</v>
      </c>
      <c r="C3842" s="7"/>
      <c r="D3842" s="7" t="s">
        <v>3836</v>
      </c>
      <c r="E3842" s="4" t="s">
        <v>3579</v>
      </c>
      <c r="F3842" s="5" t="s">
        <v>3698</v>
      </c>
      <c r="G3842" s="2">
        <v>6465.81</v>
      </c>
      <c r="H3842" s="2" t="s">
        <v>5089</v>
      </c>
    </row>
    <row r="3843" spans="1:8" s="6" customFormat="1" ht="22.95" customHeight="1" outlineLevel="4" x14ac:dyDescent="0.2">
      <c r="A3843" s="4" t="s">
        <v>3579</v>
      </c>
      <c r="B3843" s="5" t="s">
        <v>3698</v>
      </c>
      <c r="C3843" s="7"/>
      <c r="D3843" s="7" t="s">
        <v>3837</v>
      </c>
      <c r="E3843" s="4" t="s">
        <v>3579</v>
      </c>
      <c r="F3843" s="5" t="s">
        <v>3698</v>
      </c>
      <c r="G3843" s="2">
        <v>5815.8988571428572</v>
      </c>
      <c r="H3843" s="2" t="s">
        <v>5089</v>
      </c>
    </row>
    <row r="3844" spans="1:8" s="6" customFormat="1" ht="22.95" customHeight="1" outlineLevel="4" x14ac:dyDescent="0.2">
      <c r="A3844" s="4" t="s">
        <v>3579</v>
      </c>
      <c r="B3844" s="5" t="s">
        <v>3698</v>
      </c>
      <c r="C3844" s="7"/>
      <c r="D3844" s="7" t="s">
        <v>3838</v>
      </c>
      <c r="E3844" s="4" t="s">
        <v>3579</v>
      </c>
      <c r="F3844" s="5" t="s">
        <v>3698</v>
      </c>
      <c r="G3844" s="2">
        <v>4216.0924999999997</v>
      </c>
      <c r="H3844" s="2" t="s">
        <v>5089</v>
      </c>
    </row>
    <row r="3845" spans="1:8" s="6" customFormat="1" ht="22.95" customHeight="1" outlineLevel="4" x14ac:dyDescent="0.2">
      <c r="A3845" s="4" t="s">
        <v>3579</v>
      </c>
      <c r="B3845" s="5" t="s">
        <v>3698</v>
      </c>
      <c r="C3845" s="7"/>
      <c r="D3845" s="7" t="s">
        <v>3839</v>
      </c>
      <c r="E3845" s="4" t="s">
        <v>3579</v>
      </c>
      <c r="F3845" s="5" t="s">
        <v>3698</v>
      </c>
      <c r="G3845" s="2">
        <v>2689.5890643572761</v>
      </c>
      <c r="H3845" s="2" t="s">
        <v>5089</v>
      </c>
    </row>
    <row r="3846" spans="1:8" s="6" customFormat="1" ht="22.95" customHeight="1" outlineLevel="4" x14ac:dyDescent="0.2">
      <c r="A3846" s="4" t="s">
        <v>3579</v>
      </c>
      <c r="B3846" s="5" t="s">
        <v>3698</v>
      </c>
      <c r="C3846" s="7"/>
      <c r="D3846" s="7" t="s">
        <v>3840</v>
      </c>
      <c r="E3846" s="4" t="s">
        <v>3579</v>
      </c>
      <c r="F3846" s="5" t="s">
        <v>3698</v>
      </c>
      <c r="G3846" s="2">
        <v>2944.3812499999999</v>
      </c>
      <c r="H3846" s="2" t="s">
        <v>5089</v>
      </c>
    </row>
    <row r="3847" spans="1:8" s="6" customFormat="1" ht="10.95" customHeight="1" outlineLevel="4" x14ac:dyDescent="0.2">
      <c r="A3847" s="4" t="s">
        <v>3579</v>
      </c>
      <c r="B3847" s="5" t="s">
        <v>3698</v>
      </c>
      <c r="C3847" s="7"/>
      <c r="D3847" s="7" t="s">
        <v>3841</v>
      </c>
      <c r="E3847" s="4" t="s">
        <v>3579</v>
      </c>
      <c r="F3847" s="5" t="s">
        <v>3698</v>
      </c>
      <c r="G3847" s="2">
        <v>6304.7890909090902</v>
      </c>
      <c r="H3847" s="2" t="s">
        <v>5089</v>
      </c>
    </row>
    <row r="3848" spans="1:8" s="6" customFormat="1" ht="22.95" customHeight="1" outlineLevel="4" x14ac:dyDescent="0.2">
      <c r="A3848" s="4" t="s">
        <v>3579</v>
      </c>
      <c r="B3848" s="5" t="s">
        <v>3698</v>
      </c>
      <c r="C3848" s="7"/>
      <c r="D3848" s="7" t="s">
        <v>3842</v>
      </c>
      <c r="E3848" s="4" t="s">
        <v>3579</v>
      </c>
      <c r="F3848" s="5" t="s">
        <v>3698</v>
      </c>
      <c r="G3848" s="2">
        <v>2516.56</v>
      </c>
      <c r="H3848" s="2" t="s">
        <v>5089</v>
      </c>
    </row>
    <row r="3849" spans="1:8" s="6" customFormat="1" ht="22.95" customHeight="1" outlineLevel="4" x14ac:dyDescent="0.2">
      <c r="A3849" s="4" t="s">
        <v>3579</v>
      </c>
      <c r="B3849" s="5" t="s">
        <v>3698</v>
      </c>
      <c r="C3849" s="7"/>
      <c r="D3849" s="7" t="s">
        <v>3843</v>
      </c>
      <c r="E3849" s="4" t="s">
        <v>3579</v>
      </c>
      <c r="F3849" s="5" t="s">
        <v>3698</v>
      </c>
      <c r="G3849" s="2">
        <v>5167.9229846187409</v>
      </c>
      <c r="H3849" s="2" t="s">
        <v>5089</v>
      </c>
    </row>
    <row r="3850" spans="1:8" s="6" customFormat="1" ht="10.95" customHeight="1" outlineLevel="4" x14ac:dyDescent="0.2">
      <c r="A3850" s="4" t="s">
        <v>3579</v>
      </c>
      <c r="B3850" s="5" t="s">
        <v>3698</v>
      </c>
      <c r="C3850" s="7"/>
      <c r="D3850" s="7" t="s">
        <v>3844</v>
      </c>
      <c r="E3850" s="4" t="s">
        <v>3579</v>
      </c>
      <c r="F3850" s="5" t="s">
        <v>3698</v>
      </c>
      <c r="G3850" s="2">
        <v>2791.1833333333329</v>
      </c>
      <c r="H3850" s="2" t="s">
        <v>5089</v>
      </c>
    </row>
    <row r="3851" spans="1:8" s="6" customFormat="1" ht="22.95" customHeight="1" outlineLevel="4" x14ac:dyDescent="0.2">
      <c r="A3851" s="4" t="s">
        <v>3579</v>
      </c>
      <c r="B3851" s="5" t="s">
        <v>3698</v>
      </c>
      <c r="C3851" s="7"/>
      <c r="D3851" s="7" t="s">
        <v>3845</v>
      </c>
      <c r="E3851" s="4" t="s">
        <v>3579</v>
      </c>
      <c r="F3851" s="5" t="s">
        <v>3698</v>
      </c>
      <c r="G3851" s="2">
        <v>4423.2828571428572</v>
      </c>
      <c r="H3851" s="2" t="s">
        <v>5089</v>
      </c>
    </row>
    <row r="3852" spans="1:8" s="6" customFormat="1" ht="22.95" customHeight="1" outlineLevel="4" x14ac:dyDescent="0.2">
      <c r="A3852" s="4" t="s">
        <v>3579</v>
      </c>
      <c r="B3852" s="5" t="s">
        <v>3698</v>
      </c>
      <c r="C3852" s="7"/>
      <c r="D3852" s="7" t="s">
        <v>3846</v>
      </c>
      <c r="E3852" s="4" t="s">
        <v>3579</v>
      </c>
      <c r="F3852" s="5" t="s">
        <v>3698</v>
      </c>
      <c r="G3852" s="2">
        <v>2546.17</v>
      </c>
      <c r="H3852" s="2" t="s">
        <v>5089</v>
      </c>
    </row>
    <row r="3853" spans="1:8" s="6" customFormat="1" ht="22.95" customHeight="1" outlineLevel="4" x14ac:dyDescent="0.2">
      <c r="A3853" s="4" t="s">
        <v>3579</v>
      </c>
      <c r="B3853" s="5" t="s">
        <v>3698</v>
      </c>
      <c r="C3853" s="7"/>
      <c r="D3853" s="7" t="s">
        <v>3847</v>
      </c>
      <c r="E3853" s="4" t="s">
        <v>3579</v>
      </c>
      <c r="F3853" s="5" t="s">
        <v>3698</v>
      </c>
      <c r="G3853" s="2">
        <v>2479.8647058823526</v>
      </c>
      <c r="H3853" s="2" t="s">
        <v>5089</v>
      </c>
    </row>
    <row r="3854" spans="1:8" s="6" customFormat="1" ht="22.95" customHeight="1" outlineLevel="4" x14ac:dyDescent="0.2">
      <c r="A3854" s="4" t="s">
        <v>3579</v>
      </c>
      <c r="B3854" s="5" t="s">
        <v>3698</v>
      </c>
      <c r="C3854" s="7"/>
      <c r="D3854" s="7" t="s">
        <v>3848</v>
      </c>
      <c r="E3854" s="4" t="s">
        <v>3579</v>
      </c>
      <c r="F3854" s="5" t="s">
        <v>3698</v>
      </c>
      <c r="G3854" s="2">
        <v>6699.3</v>
      </c>
      <c r="H3854" s="2" t="s">
        <v>5089</v>
      </c>
    </row>
    <row r="3855" spans="1:8" s="6" customFormat="1" ht="22.95" customHeight="1" outlineLevel="4" x14ac:dyDescent="0.2">
      <c r="A3855" s="4" t="s">
        <v>3579</v>
      </c>
      <c r="B3855" s="5" t="s">
        <v>3698</v>
      </c>
      <c r="C3855" s="7"/>
      <c r="D3855" s="7" t="s">
        <v>3849</v>
      </c>
      <c r="E3855" s="4" t="s">
        <v>3579</v>
      </c>
      <c r="F3855" s="5" t="s">
        <v>3698</v>
      </c>
      <c r="G3855" s="2">
        <v>2919.2133333333331</v>
      </c>
      <c r="H3855" s="2" t="s">
        <v>5089</v>
      </c>
    </row>
    <row r="3856" spans="1:8" s="6" customFormat="1" ht="22.95" customHeight="1" outlineLevel="4" x14ac:dyDescent="0.2">
      <c r="A3856" s="4" t="s">
        <v>3579</v>
      </c>
      <c r="B3856" s="5" t="s">
        <v>3698</v>
      </c>
      <c r="C3856" s="7"/>
      <c r="D3856" s="7" t="s">
        <v>3850</v>
      </c>
      <c r="E3856" s="4" t="s">
        <v>3579</v>
      </c>
      <c r="F3856" s="5" t="s">
        <v>3698</v>
      </c>
      <c r="G3856" s="2">
        <v>4974.4799999999996</v>
      </c>
      <c r="H3856" s="2" t="s">
        <v>5089</v>
      </c>
    </row>
    <row r="3857" spans="1:8" s="6" customFormat="1" ht="22.95" customHeight="1" outlineLevel="4" x14ac:dyDescent="0.2">
      <c r="A3857" s="4" t="s">
        <v>3579</v>
      </c>
      <c r="B3857" s="5" t="s">
        <v>3698</v>
      </c>
      <c r="C3857" s="7"/>
      <c r="D3857" s="7" t="s">
        <v>3851</v>
      </c>
      <c r="E3857" s="4" t="s">
        <v>3579</v>
      </c>
      <c r="F3857" s="5" t="s">
        <v>3698</v>
      </c>
      <c r="G3857" s="2">
        <v>5657.62</v>
      </c>
      <c r="H3857" s="2" t="s">
        <v>5089</v>
      </c>
    </row>
    <row r="3858" spans="1:8" s="6" customFormat="1" ht="22.95" customHeight="1" outlineLevel="4" x14ac:dyDescent="0.2">
      <c r="A3858" s="4" t="s">
        <v>3579</v>
      </c>
      <c r="B3858" s="5" t="s">
        <v>3698</v>
      </c>
      <c r="C3858" s="7"/>
      <c r="D3858" s="7" t="s">
        <v>3852</v>
      </c>
      <c r="E3858" s="4" t="s">
        <v>3579</v>
      </c>
      <c r="F3858" s="5" t="s">
        <v>3698</v>
      </c>
      <c r="G3858" s="2">
        <v>2686.62</v>
      </c>
      <c r="H3858" s="2" t="s">
        <v>5089</v>
      </c>
    </row>
    <row r="3859" spans="1:8" s="6" customFormat="1" ht="22.95" customHeight="1" outlineLevel="4" x14ac:dyDescent="0.2">
      <c r="A3859" s="4" t="s">
        <v>3579</v>
      </c>
      <c r="B3859" s="5" t="s">
        <v>3698</v>
      </c>
      <c r="C3859" s="7"/>
      <c r="D3859" s="7" t="s">
        <v>3853</v>
      </c>
      <c r="E3859" s="4" t="s">
        <v>3579</v>
      </c>
      <c r="F3859" s="5" t="s">
        <v>3698</v>
      </c>
      <c r="G3859" s="2">
        <v>3050.1349325337333</v>
      </c>
      <c r="H3859" s="2" t="s">
        <v>5089</v>
      </c>
    </row>
    <row r="3860" spans="1:8" s="6" customFormat="1" ht="22.95" customHeight="1" outlineLevel="4" x14ac:dyDescent="0.2">
      <c r="A3860" s="4" t="s">
        <v>3579</v>
      </c>
      <c r="B3860" s="5" t="s">
        <v>3698</v>
      </c>
      <c r="C3860" s="7"/>
      <c r="D3860" s="7" t="s">
        <v>3854</v>
      </c>
      <c r="E3860" s="4" t="s">
        <v>3579</v>
      </c>
      <c r="F3860" s="5" t="s">
        <v>3698</v>
      </c>
      <c r="G3860" s="2">
        <v>6558.99</v>
      </c>
      <c r="H3860" s="2" t="s">
        <v>5089</v>
      </c>
    </row>
    <row r="3861" spans="1:8" s="6" customFormat="1" ht="22.95" customHeight="1" outlineLevel="4" x14ac:dyDescent="0.2">
      <c r="A3861" s="4" t="s">
        <v>3579</v>
      </c>
      <c r="B3861" s="5" t="s">
        <v>3698</v>
      </c>
      <c r="C3861" s="7"/>
      <c r="D3861" s="7" t="s">
        <v>3855</v>
      </c>
      <c r="E3861" s="4" t="s">
        <v>3579</v>
      </c>
      <c r="F3861" s="5" t="s">
        <v>3698</v>
      </c>
      <c r="G3861" s="2">
        <v>3016.4264264264261</v>
      </c>
      <c r="H3861" s="2" t="s">
        <v>5089</v>
      </c>
    </row>
    <row r="3862" spans="1:8" s="6" customFormat="1" ht="22.95" customHeight="1" outlineLevel="4" x14ac:dyDescent="0.2">
      <c r="A3862" s="4" t="s">
        <v>3579</v>
      </c>
      <c r="B3862" s="5" t="s">
        <v>3698</v>
      </c>
      <c r="C3862" s="7"/>
      <c r="D3862" s="7" t="s">
        <v>3856</v>
      </c>
      <c r="E3862" s="4" t="s">
        <v>3579</v>
      </c>
      <c r="F3862" s="5" t="s">
        <v>3698</v>
      </c>
      <c r="G3862" s="2">
        <v>4761.5809090909088</v>
      </c>
      <c r="H3862" s="2" t="s">
        <v>5089</v>
      </c>
    </row>
    <row r="3863" spans="1:8" s="6" customFormat="1" ht="10.95" customHeight="1" outlineLevel="4" x14ac:dyDescent="0.2">
      <c r="A3863" s="4" t="s">
        <v>3579</v>
      </c>
      <c r="B3863" s="5" t="s">
        <v>3698</v>
      </c>
      <c r="C3863" s="7"/>
      <c r="D3863" s="7" t="s">
        <v>3857</v>
      </c>
      <c r="E3863" s="4" t="s">
        <v>3579</v>
      </c>
      <c r="F3863" s="5" t="s">
        <v>3698</v>
      </c>
      <c r="G3863" s="2">
        <v>753.07927536231887</v>
      </c>
      <c r="H3863" s="2" t="s">
        <v>5091</v>
      </c>
    </row>
    <row r="3864" spans="1:8" s="6" customFormat="1" ht="22.95" customHeight="1" outlineLevel="4" x14ac:dyDescent="0.2">
      <c r="A3864" s="4" t="s">
        <v>3579</v>
      </c>
      <c r="B3864" s="5" t="s">
        <v>3698</v>
      </c>
      <c r="C3864" s="7"/>
      <c r="D3864" s="7" t="s">
        <v>3858</v>
      </c>
      <c r="E3864" s="4" t="s">
        <v>3579</v>
      </c>
      <c r="F3864" s="5" t="s">
        <v>3698</v>
      </c>
      <c r="G3864" s="2">
        <v>2793.3833371797828</v>
      </c>
      <c r="H3864" s="2" t="s">
        <v>5089</v>
      </c>
    </row>
    <row r="3865" spans="1:8" s="6" customFormat="1" ht="22.95" customHeight="1" outlineLevel="4" x14ac:dyDescent="0.2">
      <c r="A3865" s="4" t="s">
        <v>3579</v>
      </c>
      <c r="B3865" s="5" t="s">
        <v>3698</v>
      </c>
      <c r="C3865" s="7"/>
      <c r="D3865" s="7" t="s">
        <v>3859</v>
      </c>
      <c r="E3865" s="4" t="s">
        <v>3579</v>
      </c>
      <c r="F3865" s="5" t="s">
        <v>3698</v>
      </c>
      <c r="G3865" s="2">
        <v>5171.88</v>
      </c>
      <c r="H3865" s="2" t="s">
        <v>5089</v>
      </c>
    </row>
    <row r="3866" spans="1:8" s="6" customFormat="1" ht="10.95" customHeight="1" outlineLevel="4" x14ac:dyDescent="0.2">
      <c r="A3866" s="4" t="s">
        <v>3579</v>
      </c>
      <c r="B3866" s="5" t="s">
        <v>3698</v>
      </c>
      <c r="C3866" s="7"/>
      <c r="D3866" s="7" t="s">
        <v>3860</v>
      </c>
      <c r="E3866" s="4" t="s">
        <v>3579</v>
      </c>
      <c r="F3866" s="5" t="s">
        <v>3698</v>
      </c>
      <c r="G3866" s="2">
        <v>4988.7097014925375</v>
      </c>
      <c r="H3866" s="2" t="s">
        <v>5089</v>
      </c>
    </row>
    <row r="3867" spans="1:8" s="6" customFormat="1" ht="22.95" customHeight="1" outlineLevel="4" x14ac:dyDescent="0.2">
      <c r="A3867" s="4" t="s">
        <v>3579</v>
      </c>
      <c r="B3867" s="5" t="s">
        <v>3698</v>
      </c>
      <c r="C3867" s="7"/>
      <c r="D3867" s="7" t="s">
        <v>3861</v>
      </c>
      <c r="E3867" s="4" t="s">
        <v>3579</v>
      </c>
      <c r="F3867" s="5" t="s">
        <v>3698</v>
      </c>
      <c r="G3867" s="2">
        <v>5793.0307692307688</v>
      </c>
      <c r="H3867" s="2" t="s">
        <v>5089</v>
      </c>
    </row>
    <row r="3868" spans="1:8" s="6" customFormat="1" ht="22.95" customHeight="1" outlineLevel="4" x14ac:dyDescent="0.2">
      <c r="A3868" s="4" t="s">
        <v>3579</v>
      </c>
      <c r="B3868" s="5" t="s">
        <v>3698</v>
      </c>
      <c r="C3868" s="7"/>
      <c r="D3868" s="7" t="s">
        <v>3862</v>
      </c>
      <c r="E3868" s="4" t="s">
        <v>3579</v>
      </c>
      <c r="F3868" s="5" t="s">
        <v>3698</v>
      </c>
      <c r="G3868" s="2">
        <v>6615.7715387912549</v>
      </c>
      <c r="H3868" s="2" t="s">
        <v>5089</v>
      </c>
    </row>
    <row r="3869" spans="1:8" ht="10.95" hidden="1" customHeight="1" outlineLevel="3" x14ac:dyDescent="0.2">
      <c r="A3869" s="4" t="s">
        <v>3579</v>
      </c>
      <c r="B3869" s="5" t="s">
        <v>3698</v>
      </c>
      <c r="C3869" s="5" t="s">
        <v>3863</v>
      </c>
      <c r="D3869" s="5"/>
      <c r="E3869" s="4" t="s">
        <v>3579</v>
      </c>
      <c r="F3869" s="5" t="s">
        <v>3698</v>
      </c>
      <c r="G3869" s="2" t="e">
        <v>#N/A</v>
      </c>
      <c r="H3869" s="2" t="s">
        <v>5089</v>
      </c>
    </row>
    <row r="3870" spans="1:8" s="6" customFormat="1" ht="22.95" customHeight="1" outlineLevel="4" x14ac:dyDescent="0.2">
      <c r="A3870" s="4" t="s">
        <v>3579</v>
      </c>
      <c r="B3870" s="5" t="s">
        <v>3698</v>
      </c>
      <c r="C3870" s="7"/>
      <c r="D3870" s="7" t="s">
        <v>3864</v>
      </c>
      <c r="E3870" s="4" t="s">
        <v>3579</v>
      </c>
      <c r="F3870" s="5" t="s">
        <v>3698</v>
      </c>
      <c r="G3870" s="2">
        <v>6871.88</v>
      </c>
      <c r="H3870" s="2" t="s">
        <v>5089</v>
      </c>
    </row>
    <row r="3871" spans="1:8" s="6" customFormat="1" ht="22.95" customHeight="1" outlineLevel="4" x14ac:dyDescent="0.2">
      <c r="A3871" s="4" t="s">
        <v>3579</v>
      </c>
      <c r="B3871" s="5" t="s">
        <v>3698</v>
      </c>
      <c r="C3871" s="7"/>
      <c r="D3871" s="7" t="s">
        <v>3865</v>
      </c>
      <c r="E3871" s="4" t="s">
        <v>3579</v>
      </c>
      <c r="F3871" s="5" t="s">
        <v>3698</v>
      </c>
      <c r="G3871" s="2">
        <v>6510.76</v>
      </c>
      <c r="H3871" s="2" t="s">
        <v>5089</v>
      </c>
    </row>
    <row r="3872" spans="1:8" s="6" customFormat="1" ht="22.95" customHeight="1" outlineLevel="4" x14ac:dyDescent="0.2">
      <c r="A3872" s="4" t="s">
        <v>3579</v>
      </c>
      <c r="B3872" s="5" t="s">
        <v>3698</v>
      </c>
      <c r="C3872" s="7"/>
      <c r="D3872" s="7" t="s">
        <v>3866</v>
      </c>
      <c r="E3872" s="4" t="s">
        <v>3579</v>
      </c>
      <c r="F3872" s="5" t="s">
        <v>3698</v>
      </c>
      <c r="G3872" s="2">
        <v>6510.7507507507498</v>
      </c>
      <c r="H3872" s="2" t="s">
        <v>5089</v>
      </c>
    </row>
    <row r="3873" spans="1:8" s="6" customFormat="1" ht="22.95" customHeight="1" outlineLevel="4" x14ac:dyDescent="0.2">
      <c r="A3873" s="4" t="s">
        <v>3579</v>
      </c>
      <c r="B3873" s="5" t="s">
        <v>3698</v>
      </c>
      <c r="C3873" s="7"/>
      <c r="D3873" s="7" t="s">
        <v>3867</v>
      </c>
      <c r="E3873" s="4" t="s">
        <v>3579</v>
      </c>
      <c r="F3873" s="5" t="s">
        <v>3698</v>
      </c>
      <c r="G3873" s="2">
        <v>6787.2372372372374</v>
      </c>
      <c r="H3873" s="2" t="s">
        <v>5089</v>
      </c>
    </row>
    <row r="3874" spans="1:8" s="6" customFormat="1" ht="22.95" customHeight="1" outlineLevel="4" x14ac:dyDescent="0.2">
      <c r="A3874" s="4" t="s">
        <v>3579</v>
      </c>
      <c r="B3874" s="5" t="s">
        <v>3698</v>
      </c>
      <c r="C3874" s="7"/>
      <c r="D3874" s="7" t="s">
        <v>3868</v>
      </c>
      <c r="E3874" s="4" t="s">
        <v>3579</v>
      </c>
      <c r="F3874" s="5" t="s">
        <v>3698</v>
      </c>
      <c r="G3874" s="2">
        <v>3362.4924924924926</v>
      </c>
      <c r="H3874" s="2" t="s">
        <v>5089</v>
      </c>
    </row>
    <row r="3875" spans="1:8" s="6" customFormat="1" ht="22.95" customHeight="1" outlineLevel="4" x14ac:dyDescent="0.2">
      <c r="A3875" s="4" t="s">
        <v>3579</v>
      </c>
      <c r="B3875" s="5" t="s">
        <v>3698</v>
      </c>
      <c r="C3875" s="7"/>
      <c r="D3875" s="7" t="s">
        <v>3869</v>
      </c>
      <c r="E3875" s="4" t="s">
        <v>3579</v>
      </c>
      <c r="F3875" s="5" t="s">
        <v>3698</v>
      </c>
      <c r="G3875" s="2">
        <v>5298.4084084084079</v>
      </c>
      <c r="H3875" s="2" t="s">
        <v>5089</v>
      </c>
    </row>
    <row r="3876" spans="1:8" s="6" customFormat="1" ht="22.95" customHeight="1" outlineLevel="4" x14ac:dyDescent="0.2">
      <c r="A3876" s="4" t="s">
        <v>3579</v>
      </c>
      <c r="B3876" s="5" t="s">
        <v>3698</v>
      </c>
      <c r="C3876" s="7"/>
      <c r="D3876" s="7" t="s">
        <v>3870</v>
      </c>
      <c r="E3876" s="4" t="s">
        <v>3579</v>
      </c>
      <c r="F3876" s="5" t="s">
        <v>3698</v>
      </c>
      <c r="G3876" s="2">
        <v>9567.0570570570562</v>
      </c>
      <c r="H3876" s="2" t="s">
        <v>5089</v>
      </c>
    </row>
    <row r="3877" spans="1:8" s="6" customFormat="1" ht="22.95" customHeight="1" outlineLevel="4" x14ac:dyDescent="0.2">
      <c r="A3877" s="4" t="s">
        <v>3579</v>
      </c>
      <c r="B3877" s="5" t="s">
        <v>3698</v>
      </c>
      <c r="C3877" s="7"/>
      <c r="D3877" s="7" t="s">
        <v>3871</v>
      </c>
      <c r="E3877" s="4" t="s">
        <v>3579</v>
      </c>
      <c r="F3877" s="5" t="s">
        <v>3698</v>
      </c>
      <c r="G3877" s="2">
        <v>5358.9789789789784</v>
      </c>
      <c r="H3877" s="2" t="s">
        <v>5089</v>
      </c>
    </row>
    <row r="3878" spans="1:8" s="6" customFormat="1" ht="22.95" customHeight="1" outlineLevel="4" x14ac:dyDescent="0.2">
      <c r="A3878" s="4" t="s">
        <v>3579</v>
      </c>
      <c r="B3878" s="5" t="s">
        <v>3698</v>
      </c>
      <c r="C3878" s="7"/>
      <c r="D3878" s="7" t="s">
        <v>3872</v>
      </c>
      <c r="E3878" s="4" t="s">
        <v>3579</v>
      </c>
      <c r="F3878" s="5" t="s">
        <v>3698</v>
      </c>
      <c r="G3878" s="2">
        <v>2402.4624624624621</v>
      </c>
      <c r="H3878" s="2" t="s">
        <v>5089</v>
      </c>
    </row>
    <row r="3879" spans="1:8" s="6" customFormat="1" ht="22.95" customHeight="1" outlineLevel="4" x14ac:dyDescent="0.2">
      <c r="A3879" s="4" t="s">
        <v>3579</v>
      </c>
      <c r="B3879" s="5" t="s">
        <v>3698</v>
      </c>
      <c r="C3879" s="7"/>
      <c r="D3879" s="7" t="s">
        <v>3873</v>
      </c>
      <c r="E3879" s="4" t="s">
        <v>3579</v>
      </c>
      <c r="F3879" s="5" t="s">
        <v>3698</v>
      </c>
      <c r="G3879" s="2">
        <v>10637.237237237236</v>
      </c>
      <c r="H3879" s="2" t="s">
        <v>5089</v>
      </c>
    </row>
    <row r="3880" spans="1:8" s="6" customFormat="1" ht="22.95" customHeight="1" outlineLevel="4" x14ac:dyDescent="0.2">
      <c r="A3880" s="4" t="s">
        <v>3579</v>
      </c>
      <c r="B3880" s="5" t="s">
        <v>3698</v>
      </c>
      <c r="C3880" s="7"/>
      <c r="D3880" s="7" t="s">
        <v>3874</v>
      </c>
      <c r="E3880" s="4" t="s">
        <v>3579</v>
      </c>
      <c r="F3880" s="5" t="s">
        <v>3698</v>
      </c>
      <c r="G3880" s="2">
        <v>2435.585</v>
      </c>
      <c r="H3880" s="2" t="s">
        <v>5089</v>
      </c>
    </row>
    <row r="3881" spans="1:8" s="6" customFormat="1" ht="22.95" customHeight="1" outlineLevel="4" x14ac:dyDescent="0.2">
      <c r="A3881" s="4" t="s">
        <v>3579</v>
      </c>
      <c r="B3881" s="5" t="s">
        <v>3698</v>
      </c>
      <c r="C3881" s="7"/>
      <c r="D3881" s="7" t="s">
        <v>3875</v>
      </c>
      <c r="E3881" s="4" t="s">
        <v>3579</v>
      </c>
      <c r="F3881" s="5" t="s">
        <v>3698</v>
      </c>
      <c r="G3881" s="2">
        <v>3257.1111111111113</v>
      </c>
      <c r="H3881" s="2" t="s">
        <v>5089</v>
      </c>
    </row>
    <row r="3882" spans="1:8" s="6" customFormat="1" ht="22.95" customHeight="1" outlineLevel="4" x14ac:dyDescent="0.2">
      <c r="A3882" s="4" t="s">
        <v>3579</v>
      </c>
      <c r="B3882" s="5" t="s">
        <v>3698</v>
      </c>
      <c r="C3882" s="7"/>
      <c r="D3882" s="7" t="s">
        <v>3876</v>
      </c>
      <c r="E3882" s="4" t="s">
        <v>3579</v>
      </c>
      <c r="F3882" s="5" t="s">
        <v>3698</v>
      </c>
      <c r="G3882" s="2">
        <v>5374.7722222222219</v>
      </c>
      <c r="H3882" s="2" t="s">
        <v>5089</v>
      </c>
    </row>
    <row r="3883" spans="1:8" s="6" customFormat="1" ht="22.95" customHeight="1" outlineLevel="4" x14ac:dyDescent="0.2">
      <c r="A3883" s="4" t="s">
        <v>3579</v>
      </c>
      <c r="B3883" s="5" t="s">
        <v>3698</v>
      </c>
      <c r="C3883" s="7"/>
      <c r="D3883" s="7" t="s">
        <v>3877</v>
      </c>
      <c r="E3883" s="4" t="s">
        <v>3579</v>
      </c>
      <c r="F3883" s="5" t="s">
        <v>3698</v>
      </c>
      <c r="G3883" s="2">
        <v>6573.4037037037024</v>
      </c>
      <c r="H3883" s="2" t="s">
        <v>5089</v>
      </c>
    </row>
    <row r="3884" spans="1:8" s="6" customFormat="1" ht="22.95" customHeight="1" outlineLevel="4" x14ac:dyDescent="0.2">
      <c r="A3884" s="4" t="s">
        <v>3579</v>
      </c>
      <c r="B3884" s="5" t="s">
        <v>3698</v>
      </c>
      <c r="C3884" s="7"/>
      <c r="D3884" s="7" t="s">
        <v>3878</v>
      </c>
      <c r="E3884" s="4" t="s">
        <v>3579</v>
      </c>
      <c r="F3884" s="5" t="s">
        <v>3698</v>
      </c>
      <c r="G3884" s="2">
        <v>14546.885185185183</v>
      </c>
      <c r="H3884" s="2" t="s">
        <v>5089</v>
      </c>
    </row>
    <row r="3885" spans="1:8" s="6" customFormat="1" ht="22.95" customHeight="1" outlineLevel="4" x14ac:dyDescent="0.2">
      <c r="A3885" s="4" t="s">
        <v>3579</v>
      </c>
      <c r="B3885" s="5" t="s">
        <v>3698</v>
      </c>
      <c r="C3885" s="7"/>
      <c r="D3885" s="7" t="s">
        <v>3879</v>
      </c>
      <c r="E3885" s="4" t="s">
        <v>3579</v>
      </c>
      <c r="F3885" s="5" t="s">
        <v>3698</v>
      </c>
      <c r="G3885" s="2">
        <v>6510.7584999999999</v>
      </c>
      <c r="H3885" s="2" t="s">
        <v>5089</v>
      </c>
    </row>
    <row r="3886" spans="1:8" ht="10.95" hidden="1" customHeight="1" outlineLevel="2" x14ac:dyDescent="0.2">
      <c r="A3886" s="4" t="s">
        <v>3579</v>
      </c>
      <c r="B3886" s="5" t="s">
        <v>3698</v>
      </c>
      <c r="C3886" s="5" t="s">
        <v>3880</v>
      </c>
      <c r="D3886" s="5"/>
      <c r="E3886" s="4" t="s">
        <v>3579</v>
      </c>
      <c r="F3886" s="5" t="s">
        <v>3698</v>
      </c>
      <c r="G3886" s="2" t="e">
        <v>#N/A</v>
      </c>
      <c r="H3886" s="2" t="s">
        <v>5089</v>
      </c>
    </row>
    <row r="3887" spans="1:8" ht="10.95" hidden="1" customHeight="1" outlineLevel="3" x14ac:dyDescent="0.2">
      <c r="A3887" s="4" t="s">
        <v>3579</v>
      </c>
      <c r="B3887" s="5" t="s">
        <v>3698</v>
      </c>
      <c r="C3887" s="5" t="s">
        <v>3880</v>
      </c>
      <c r="D3887" s="5"/>
      <c r="E3887" s="4" t="s">
        <v>3579</v>
      </c>
      <c r="F3887" s="5" t="s">
        <v>3698</v>
      </c>
      <c r="G3887" s="2" t="e">
        <v>#N/A</v>
      </c>
      <c r="H3887" s="2" t="s">
        <v>5089</v>
      </c>
    </row>
    <row r="3888" spans="1:8" s="6" customFormat="1" ht="10.95" hidden="1" customHeight="1" outlineLevel="4" x14ac:dyDescent="0.2">
      <c r="A3888" s="4" t="s">
        <v>3579</v>
      </c>
      <c r="B3888" s="5" t="s">
        <v>3881</v>
      </c>
      <c r="C3888" s="5" t="s">
        <v>3881</v>
      </c>
      <c r="D3888" s="5"/>
      <c r="E3888" s="4" t="s">
        <v>3579</v>
      </c>
      <c r="F3888" s="5" t="s">
        <v>3881</v>
      </c>
      <c r="G3888" s="2" t="e">
        <v>#N/A</v>
      </c>
      <c r="H3888" s="2" t="s">
        <v>5089</v>
      </c>
    </row>
    <row r="3889" spans="1:8" s="6" customFormat="1" ht="10.95" customHeight="1" outlineLevel="5" x14ac:dyDescent="0.2">
      <c r="A3889" s="4" t="s">
        <v>3579</v>
      </c>
      <c r="B3889" s="5" t="s">
        <v>3881</v>
      </c>
      <c r="C3889" s="7"/>
      <c r="D3889" s="7" t="s">
        <v>3882</v>
      </c>
      <c r="E3889" s="4" t="s">
        <v>3579</v>
      </c>
      <c r="F3889" s="5" t="s">
        <v>3881</v>
      </c>
      <c r="G3889" s="2">
        <v>287.19407407407408</v>
      </c>
      <c r="H3889" s="2" t="s">
        <v>5089</v>
      </c>
    </row>
    <row r="3890" spans="1:8" s="6" customFormat="1" ht="10.95" customHeight="1" outlineLevel="5" x14ac:dyDescent="0.2">
      <c r="A3890" s="4" t="s">
        <v>3579</v>
      </c>
      <c r="B3890" s="5" t="s">
        <v>3881</v>
      </c>
      <c r="C3890" s="7"/>
      <c r="D3890" s="7" t="s">
        <v>3883</v>
      </c>
      <c r="E3890" s="4" t="s">
        <v>3579</v>
      </c>
      <c r="F3890" s="5" t="s">
        <v>3881</v>
      </c>
      <c r="G3890" s="2">
        <v>1009.2360606060606</v>
      </c>
      <c r="H3890" s="2" t="s">
        <v>5089</v>
      </c>
    </row>
    <row r="3891" spans="1:8" s="6" customFormat="1" ht="10.95" customHeight="1" outlineLevel="5" x14ac:dyDescent="0.2">
      <c r="A3891" s="4" t="s">
        <v>3579</v>
      </c>
      <c r="B3891" s="5" t="s">
        <v>3881</v>
      </c>
      <c r="C3891" s="7"/>
      <c r="D3891" s="7" t="s">
        <v>3884</v>
      </c>
      <c r="E3891" s="4" t="s">
        <v>3579</v>
      </c>
      <c r="F3891" s="5" t="s">
        <v>3881</v>
      </c>
      <c r="G3891" s="2">
        <v>283.16000000000003</v>
      </c>
      <c r="H3891" s="2" t="s">
        <v>5089</v>
      </c>
    </row>
    <row r="3892" spans="1:8" ht="10.95" hidden="1" customHeight="1" outlineLevel="3" x14ac:dyDescent="0.2">
      <c r="A3892" s="4" t="s">
        <v>3579</v>
      </c>
      <c r="B3892" s="5" t="s">
        <v>3885</v>
      </c>
      <c r="C3892" s="5" t="s">
        <v>3885</v>
      </c>
      <c r="D3892" s="5"/>
      <c r="E3892" s="4" t="s">
        <v>3579</v>
      </c>
      <c r="F3892" s="5" t="s">
        <v>3885</v>
      </c>
      <c r="G3892" s="2" t="e">
        <v>#N/A</v>
      </c>
      <c r="H3892" s="2" t="s">
        <v>5089</v>
      </c>
    </row>
    <row r="3893" spans="1:8" s="6" customFormat="1" ht="10.95" customHeight="1" outlineLevel="4" x14ac:dyDescent="0.2">
      <c r="A3893" s="4" t="s">
        <v>3579</v>
      </c>
      <c r="B3893" s="5" t="s">
        <v>3885</v>
      </c>
      <c r="C3893" s="7"/>
      <c r="D3893" s="7" t="s">
        <v>3886</v>
      </c>
      <c r="E3893" s="4" t="s">
        <v>3579</v>
      </c>
      <c r="F3893" s="5" t="s">
        <v>3885</v>
      </c>
      <c r="G3893" s="2">
        <v>128.59071428571428</v>
      </c>
      <c r="H3893" s="2" t="s">
        <v>5091</v>
      </c>
    </row>
    <row r="3894" spans="1:8" s="6" customFormat="1" ht="10.95" customHeight="1" outlineLevel="4" x14ac:dyDescent="0.2">
      <c r="A3894" s="4" t="s">
        <v>3579</v>
      </c>
      <c r="B3894" s="5" t="s">
        <v>3885</v>
      </c>
      <c r="C3894" s="7"/>
      <c r="D3894" s="7" t="s">
        <v>3887</v>
      </c>
      <c r="E3894" s="4" t="s">
        <v>3579</v>
      </c>
      <c r="F3894" s="5" t="s">
        <v>3885</v>
      </c>
      <c r="G3894" s="2">
        <v>53.322445302445303</v>
      </c>
      <c r="H3894" s="2" t="s">
        <v>5090</v>
      </c>
    </row>
    <row r="3895" spans="1:8" s="6" customFormat="1" ht="10.95" customHeight="1" outlineLevel="4" x14ac:dyDescent="0.2">
      <c r="A3895" s="4" t="s">
        <v>3579</v>
      </c>
      <c r="B3895" s="5" t="s">
        <v>3885</v>
      </c>
      <c r="C3895" s="7"/>
      <c r="D3895" s="7" t="s">
        <v>3888</v>
      </c>
      <c r="E3895" s="4" t="s">
        <v>3579</v>
      </c>
      <c r="F3895" s="5" t="s">
        <v>3885</v>
      </c>
      <c r="G3895" s="2">
        <v>52.320000000000007</v>
      </c>
      <c r="H3895" s="2" t="s">
        <v>5089</v>
      </c>
    </row>
    <row r="3896" spans="1:8" s="6" customFormat="1" ht="10.95" customHeight="1" outlineLevel="4" x14ac:dyDescent="0.2">
      <c r="A3896" s="4" t="s">
        <v>3579</v>
      </c>
      <c r="B3896" s="5" t="s">
        <v>3885</v>
      </c>
      <c r="C3896" s="7"/>
      <c r="D3896" s="7" t="s">
        <v>3889</v>
      </c>
      <c r="E3896" s="4" t="s">
        <v>3579</v>
      </c>
      <c r="F3896" s="5" t="s">
        <v>3885</v>
      </c>
      <c r="G3896" s="2">
        <v>48.504705882352937</v>
      </c>
      <c r="H3896" s="2" t="s">
        <v>5091</v>
      </c>
    </row>
    <row r="3897" spans="1:8" s="6" customFormat="1" ht="10.95" customHeight="1" outlineLevel="4" x14ac:dyDescent="0.2">
      <c r="A3897" s="4" t="s">
        <v>3579</v>
      </c>
      <c r="B3897" s="5" t="s">
        <v>3885</v>
      </c>
      <c r="C3897" s="7"/>
      <c r="D3897" s="7" t="s">
        <v>3890</v>
      </c>
      <c r="E3897" s="4" t="s">
        <v>3579</v>
      </c>
      <c r="F3897" s="5" t="s">
        <v>3885</v>
      </c>
      <c r="G3897" s="2">
        <v>50.143000000000001</v>
      </c>
      <c r="H3897" s="2" t="s">
        <v>5089</v>
      </c>
    </row>
    <row r="3898" spans="1:8" s="6" customFormat="1" ht="10.95" customHeight="1" outlineLevel="4" x14ac:dyDescent="0.2">
      <c r="A3898" s="4" t="s">
        <v>3579</v>
      </c>
      <c r="B3898" s="5" t="s">
        <v>3885</v>
      </c>
      <c r="C3898" s="7"/>
      <c r="D3898" s="7" t="s">
        <v>3891</v>
      </c>
      <c r="E3898" s="4" t="s">
        <v>3579</v>
      </c>
      <c r="F3898" s="5" t="s">
        <v>3885</v>
      </c>
      <c r="G3898" s="2">
        <v>53.571463414634145</v>
      </c>
      <c r="H3898" s="2" t="s">
        <v>5089</v>
      </c>
    </row>
    <row r="3899" spans="1:8" s="6" customFormat="1" ht="10.95" customHeight="1" outlineLevel="4" x14ac:dyDescent="0.2">
      <c r="A3899" s="4" t="s">
        <v>3579</v>
      </c>
      <c r="B3899" s="5" t="s">
        <v>3885</v>
      </c>
      <c r="C3899" s="7"/>
      <c r="D3899" s="7" t="s">
        <v>3892</v>
      </c>
      <c r="E3899" s="4" t="s">
        <v>3579</v>
      </c>
      <c r="F3899" s="5" t="s">
        <v>3885</v>
      </c>
      <c r="G3899" s="2">
        <v>284.15351351351353</v>
      </c>
      <c r="H3899" s="2" t="s">
        <v>5091</v>
      </c>
    </row>
    <row r="3900" spans="1:8" s="6" customFormat="1" ht="10.95" customHeight="1" outlineLevel="4" x14ac:dyDescent="0.2">
      <c r="A3900" s="4" t="s">
        <v>3579</v>
      </c>
      <c r="B3900" s="5" t="s">
        <v>3885</v>
      </c>
      <c r="C3900" s="7"/>
      <c r="D3900" s="7" t="s">
        <v>3893</v>
      </c>
      <c r="E3900" s="4" t="s">
        <v>3579</v>
      </c>
      <c r="F3900" s="5" t="s">
        <v>3885</v>
      </c>
      <c r="G3900" s="2">
        <v>55.13</v>
      </c>
      <c r="H3900" s="2" t="s">
        <v>5091</v>
      </c>
    </row>
    <row r="3901" spans="1:8" s="6" customFormat="1" ht="10.95" customHeight="1" outlineLevel="4" x14ac:dyDescent="0.2">
      <c r="A3901" s="4" t="s">
        <v>3579</v>
      </c>
      <c r="B3901" s="5" t="s">
        <v>3885</v>
      </c>
      <c r="C3901" s="7"/>
      <c r="D3901" s="7" t="s">
        <v>3894</v>
      </c>
      <c r="E3901" s="4" t="s">
        <v>3579</v>
      </c>
      <c r="F3901" s="5" t="s">
        <v>3885</v>
      </c>
      <c r="G3901" s="2">
        <v>8597</v>
      </c>
      <c r="H3901" s="2" t="s">
        <v>5089</v>
      </c>
    </row>
    <row r="3902" spans="1:8" ht="10.95" hidden="1" customHeight="1" outlineLevel="1" x14ac:dyDescent="0.2">
      <c r="A3902" s="4" t="s">
        <v>3895</v>
      </c>
      <c r="B3902" s="5" t="s">
        <v>3885</v>
      </c>
      <c r="C3902" s="4"/>
      <c r="D3902" s="4"/>
      <c r="E3902" s="4" t="s">
        <v>3895</v>
      </c>
      <c r="F3902" s="5" t="s">
        <v>3885</v>
      </c>
      <c r="G3902" s="2" t="e">
        <v>#N/A</v>
      </c>
      <c r="H3902" s="2" t="s">
        <v>5089</v>
      </c>
    </row>
    <row r="3903" spans="1:8" ht="10.95" hidden="1" customHeight="1" outlineLevel="2" x14ac:dyDescent="0.2">
      <c r="A3903" s="4" t="s">
        <v>3895</v>
      </c>
      <c r="B3903" s="5" t="s">
        <v>3896</v>
      </c>
      <c r="C3903" s="5" t="s">
        <v>3896</v>
      </c>
      <c r="D3903" s="5"/>
      <c r="E3903" s="4" t="s">
        <v>3895</v>
      </c>
      <c r="F3903" s="5" t="s">
        <v>3896</v>
      </c>
      <c r="G3903" s="2" t="e">
        <v>#N/A</v>
      </c>
      <c r="H3903" s="2" t="s">
        <v>5089</v>
      </c>
    </row>
    <row r="3904" spans="1:8" ht="10.95" customHeight="1" outlineLevel="3" x14ac:dyDescent="0.2">
      <c r="A3904" s="4" t="s">
        <v>3895</v>
      </c>
      <c r="B3904" s="5" t="s">
        <v>3896</v>
      </c>
      <c r="C3904" s="7"/>
      <c r="D3904" s="7" t="s">
        <v>3897</v>
      </c>
      <c r="E3904" s="4" t="s">
        <v>3895</v>
      </c>
      <c r="F3904" s="5" t="s">
        <v>3896</v>
      </c>
      <c r="G3904" s="2">
        <v>188.94185070943863</v>
      </c>
      <c r="H3904" s="2" t="s">
        <v>5090</v>
      </c>
    </row>
    <row r="3905" spans="1:8" ht="10.95" customHeight="1" outlineLevel="3" x14ac:dyDescent="0.2">
      <c r="A3905" s="4" t="s">
        <v>3895</v>
      </c>
      <c r="B3905" s="5" t="s">
        <v>3896</v>
      </c>
      <c r="C3905" s="7"/>
      <c r="D3905" s="7" t="s">
        <v>3898</v>
      </c>
      <c r="E3905" s="4" t="s">
        <v>3895</v>
      </c>
      <c r="F3905" s="5" t="s">
        <v>3896</v>
      </c>
      <c r="G3905" s="2">
        <v>188.83152854511971</v>
      </c>
      <c r="H3905" s="2" t="s">
        <v>5091</v>
      </c>
    </row>
    <row r="3906" spans="1:8" ht="10.95" customHeight="1" outlineLevel="3" x14ac:dyDescent="0.2">
      <c r="A3906" s="4" t="s">
        <v>3895</v>
      </c>
      <c r="B3906" s="5" t="s">
        <v>3896</v>
      </c>
      <c r="C3906" s="7"/>
      <c r="D3906" s="7" t="s">
        <v>3899</v>
      </c>
      <c r="E3906" s="4" t="s">
        <v>3895</v>
      </c>
      <c r="F3906" s="5" t="s">
        <v>3896</v>
      </c>
      <c r="G3906" s="2">
        <v>189.17325966850828</v>
      </c>
      <c r="H3906" s="2" t="s">
        <v>5091</v>
      </c>
    </row>
    <row r="3907" spans="1:8" ht="10.95" customHeight="1" outlineLevel="3" x14ac:dyDescent="0.2">
      <c r="A3907" s="4" t="s">
        <v>3895</v>
      </c>
      <c r="B3907" s="5" t="s">
        <v>3896</v>
      </c>
      <c r="C3907" s="7"/>
      <c r="D3907" s="7" t="s">
        <v>3900</v>
      </c>
      <c r="E3907" s="4" t="s">
        <v>3895</v>
      </c>
      <c r="F3907" s="5" t="s">
        <v>3896</v>
      </c>
      <c r="G3907" s="2">
        <v>185.50117647058823</v>
      </c>
      <c r="H3907" s="2" t="s">
        <v>5091</v>
      </c>
    </row>
    <row r="3908" spans="1:8" ht="10.95" customHeight="1" outlineLevel="3" x14ac:dyDescent="0.2">
      <c r="A3908" s="4" t="s">
        <v>3895</v>
      </c>
      <c r="B3908" s="5" t="s">
        <v>3896</v>
      </c>
      <c r="C3908" s="7"/>
      <c r="D3908" s="7" t="s">
        <v>3901</v>
      </c>
      <c r="E3908" s="4" t="s">
        <v>3895</v>
      </c>
      <c r="F3908" s="5" t="s">
        <v>3896</v>
      </c>
      <c r="G3908" s="2">
        <v>196.21215584415583</v>
      </c>
      <c r="H3908" s="2" t="s">
        <v>5091</v>
      </c>
    </row>
    <row r="3909" spans="1:8" ht="10.95" customHeight="1" outlineLevel="3" x14ac:dyDescent="0.2">
      <c r="A3909" s="4" t="s">
        <v>3895</v>
      </c>
      <c r="B3909" s="5" t="s">
        <v>3896</v>
      </c>
      <c r="C3909" s="7"/>
      <c r="D3909" s="7" t="s">
        <v>3902</v>
      </c>
      <c r="E3909" s="4" t="s">
        <v>3895</v>
      </c>
      <c r="F3909" s="5" t="s">
        <v>3896</v>
      </c>
      <c r="G3909" s="2">
        <v>197.11782722513087</v>
      </c>
      <c r="H3909" s="2" t="s">
        <v>5091</v>
      </c>
    </row>
    <row r="3910" spans="1:8" ht="10.95" customHeight="1" outlineLevel="3" x14ac:dyDescent="0.2">
      <c r="A3910" s="4" t="s">
        <v>3895</v>
      </c>
      <c r="B3910" s="5" t="s">
        <v>3896</v>
      </c>
      <c r="C3910" s="7"/>
      <c r="D3910" s="7" t="s">
        <v>3903</v>
      </c>
      <c r="E3910" s="4" t="s">
        <v>3895</v>
      </c>
      <c r="F3910" s="5" t="s">
        <v>3896</v>
      </c>
      <c r="G3910" s="2">
        <v>1398.429761904762</v>
      </c>
      <c r="H3910" s="2" t="s">
        <v>5089</v>
      </c>
    </row>
    <row r="3911" spans="1:8" ht="10.95" customHeight="1" outlineLevel="3" x14ac:dyDescent="0.2">
      <c r="A3911" s="4" t="s">
        <v>3895</v>
      </c>
      <c r="B3911" s="5" t="s">
        <v>3896</v>
      </c>
      <c r="C3911" s="7"/>
      <c r="D3911" s="7" t="s">
        <v>3904</v>
      </c>
      <c r="E3911" s="4" t="s">
        <v>3895</v>
      </c>
      <c r="F3911" s="5" t="s">
        <v>3896</v>
      </c>
      <c r="G3911" s="2">
        <v>184.56337704918033</v>
      </c>
      <c r="H3911" s="2" t="s">
        <v>5091</v>
      </c>
    </row>
    <row r="3912" spans="1:8" ht="10.95" customHeight="1" outlineLevel="3" x14ac:dyDescent="0.2">
      <c r="A3912" s="4" t="s">
        <v>3895</v>
      </c>
      <c r="B3912" s="5" t="s">
        <v>3896</v>
      </c>
      <c r="C3912" s="7"/>
      <c r="D3912" s="7" t="s">
        <v>3905</v>
      </c>
      <c r="E3912" s="4" t="s">
        <v>3895</v>
      </c>
      <c r="F3912" s="5" t="s">
        <v>3896</v>
      </c>
      <c r="G3912" s="2">
        <v>182.94297709923663</v>
      </c>
      <c r="H3912" s="2" t="s">
        <v>5091</v>
      </c>
    </row>
    <row r="3913" spans="1:8" ht="10.95" customHeight="1" outlineLevel="3" x14ac:dyDescent="0.2">
      <c r="A3913" s="4" t="s">
        <v>3895</v>
      </c>
      <c r="B3913" s="5" t="s">
        <v>3896</v>
      </c>
      <c r="C3913" s="7"/>
      <c r="D3913" s="7" t="s">
        <v>3906</v>
      </c>
      <c r="E3913" s="4" t="s">
        <v>3895</v>
      </c>
      <c r="F3913" s="5" t="s">
        <v>3896</v>
      </c>
      <c r="G3913" s="2">
        <v>189.53744604316549</v>
      </c>
      <c r="H3913" s="2" t="s">
        <v>5091</v>
      </c>
    </row>
    <row r="3914" spans="1:8" ht="10.95" customHeight="1" outlineLevel="3" x14ac:dyDescent="0.2">
      <c r="A3914" s="4" t="s">
        <v>3895</v>
      </c>
      <c r="B3914" s="5" t="s">
        <v>3896</v>
      </c>
      <c r="C3914" s="7"/>
      <c r="D3914" s="7" t="s">
        <v>3907</v>
      </c>
      <c r="E3914" s="4" t="s">
        <v>3895</v>
      </c>
      <c r="F3914" s="5" t="s">
        <v>3896</v>
      </c>
      <c r="G3914" s="2">
        <v>198.11340501792114</v>
      </c>
      <c r="H3914" s="2" t="s">
        <v>5091</v>
      </c>
    </row>
    <row r="3915" spans="1:8" ht="10.95" customHeight="1" outlineLevel="3" x14ac:dyDescent="0.2">
      <c r="A3915" s="4" t="s">
        <v>3895</v>
      </c>
      <c r="B3915" s="5" t="s">
        <v>3896</v>
      </c>
      <c r="C3915" s="7"/>
      <c r="D3915" s="7" t="s">
        <v>3908</v>
      </c>
      <c r="E3915" s="4" t="s">
        <v>3895</v>
      </c>
      <c r="F3915" s="5" t="s">
        <v>3896</v>
      </c>
      <c r="G3915" s="2">
        <v>188.23382716049383</v>
      </c>
      <c r="H3915" s="2" t="s">
        <v>5091</v>
      </c>
    </row>
    <row r="3916" spans="1:8" ht="10.95" customHeight="1" outlineLevel="3" x14ac:dyDescent="0.2">
      <c r="A3916" s="4" t="s">
        <v>3895</v>
      </c>
      <c r="B3916" s="5" t="s">
        <v>3896</v>
      </c>
      <c r="C3916" s="7"/>
      <c r="D3916" s="7" t="s">
        <v>3909</v>
      </c>
      <c r="E3916" s="4" t="s">
        <v>3895</v>
      </c>
      <c r="F3916" s="5" t="s">
        <v>3896</v>
      </c>
      <c r="G3916" s="2">
        <v>201.59934579439252</v>
      </c>
      <c r="H3916" s="2" t="s">
        <v>5091</v>
      </c>
    </row>
    <row r="3917" spans="1:8" ht="10.95" customHeight="1" outlineLevel="3" x14ac:dyDescent="0.2">
      <c r="A3917" s="4" t="s">
        <v>3895</v>
      </c>
      <c r="B3917" s="5" t="s">
        <v>3896</v>
      </c>
      <c r="C3917" s="7"/>
      <c r="D3917" s="7" t="s">
        <v>3910</v>
      </c>
      <c r="E3917" s="4" t="s">
        <v>3895</v>
      </c>
      <c r="F3917" s="5" t="s">
        <v>3896</v>
      </c>
      <c r="G3917" s="2">
        <v>928.34303030303033</v>
      </c>
      <c r="H3917" s="2" t="s">
        <v>5089</v>
      </c>
    </row>
    <row r="3918" spans="1:8" ht="10.95" customHeight="1" outlineLevel="3" x14ac:dyDescent="0.2">
      <c r="A3918" s="4" t="s">
        <v>3895</v>
      </c>
      <c r="B3918" s="5" t="s">
        <v>3896</v>
      </c>
      <c r="C3918" s="7"/>
      <c r="D3918" s="7" t="s">
        <v>3911</v>
      </c>
      <c r="E3918" s="4" t="s">
        <v>3895</v>
      </c>
      <c r="F3918" s="5" t="s">
        <v>3896</v>
      </c>
      <c r="G3918" s="2">
        <v>197.54599999999999</v>
      </c>
      <c r="H3918" s="2" t="s">
        <v>5091</v>
      </c>
    </row>
    <row r="3919" spans="1:8" ht="10.95" customHeight="1" outlineLevel="3" x14ac:dyDescent="0.2">
      <c r="A3919" s="4" t="s">
        <v>3895</v>
      </c>
      <c r="B3919" s="5" t="s">
        <v>3896</v>
      </c>
      <c r="C3919" s="7"/>
      <c r="D3919" s="7" t="s">
        <v>3912</v>
      </c>
      <c r="E3919" s="4" t="s">
        <v>3895</v>
      </c>
      <c r="F3919" s="5" t="s">
        <v>3896</v>
      </c>
      <c r="G3919" s="2">
        <v>197.88344086021505</v>
      </c>
      <c r="H3919" s="2" t="s">
        <v>5091</v>
      </c>
    </row>
    <row r="3920" spans="1:8" ht="10.95" customHeight="1" outlineLevel="3" x14ac:dyDescent="0.2">
      <c r="A3920" s="4" t="s">
        <v>3895</v>
      </c>
      <c r="B3920" s="5" t="s">
        <v>3896</v>
      </c>
      <c r="C3920" s="7"/>
      <c r="D3920" s="7" t="s">
        <v>3913</v>
      </c>
      <c r="E3920" s="4" t="s">
        <v>3895</v>
      </c>
      <c r="F3920" s="5" t="s">
        <v>3896</v>
      </c>
      <c r="G3920" s="2">
        <v>182.07284482758621</v>
      </c>
      <c r="H3920" s="2" t="s">
        <v>5089</v>
      </c>
    </row>
    <row r="3921" spans="1:8" ht="10.95" customHeight="1" outlineLevel="3" x14ac:dyDescent="0.2">
      <c r="A3921" s="4" t="s">
        <v>3895</v>
      </c>
      <c r="B3921" s="5" t="s">
        <v>3896</v>
      </c>
      <c r="C3921" s="7"/>
      <c r="D3921" s="7" t="s">
        <v>3914</v>
      </c>
      <c r="E3921" s="4" t="s">
        <v>3895</v>
      </c>
      <c r="F3921" s="5" t="s">
        <v>3896</v>
      </c>
      <c r="G3921" s="2">
        <v>182.24662068965517</v>
      </c>
      <c r="H3921" s="2" t="s">
        <v>5091</v>
      </c>
    </row>
    <row r="3922" spans="1:8" ht="10.95" customHeight="1" outlineLevel="3" x14ac:dyDescent="0.2">
      <c r="A3922" s="4" t="s">
        <v>3895</v>
      </c>
      <c r="B3922" s="5" t="s">
        <v>3896</v>
      </c>
      <c r="C3922" s="7"/>
      <c r="D3922" s="7" t="s">
        <v>3915</v>
      </c>
      <c r="E3922" s="4" t="s">
        <v>3895</v>
      </c>
      <c r="F3922" s="5" t="s">
        <v>3896</v>
      </c>
      <c r="G3922" s="2">
        <v>199.33304347826086</v>
      </c>
      <c r="H3922" s="2" t="s">
        <v>5091</v>
      </c>
    </row>
    <row r="3923" spans="1:8" ht="10.95" customHeight="1" outlineLevel="3" x14ac:dyDescent="0.2">
      <c r="A3923" s="4" t="s">
        <v>3895</v>
      </c>
      <c r="B3923" s="5" t="s">
        <v>3896</v>
      </c>
      <c r="C3923" s="7"/>
      <c r="D3923" s="7" t="s">
        <v>3916</v>
      </c>
      <c r="E3923" s="4" t="s">
        <v>3895</v>
      </c>
      <c r="F3923" s="5" t="s">
        <v>3896</v>
      </c>
      <c r="G3923" s="2">
        <v>178.84104166666668</v>
      </c>
      <c r="H3923" s="2" t="s">
        <v>5089</v>
      </c>
    </row>
    <row r="3924" spans="1:8" ht="10.95" customHeight="1" outlineLevel="3" x14ac:dyDescent="0.2">
      <c r="A3924" s="4" t="s">
        <v>3895</v>
      </c>
      <c r="B3924" s="5" t="s">
        <v>3896</v>
      </c>
      <c r="C3924" s="7"/>
      <c r="D3924" s="7" t="s">
        <v>3917</v>
      </c>
      <c r="E3924" s="4" t="s">
        <v>3895</v>
      </c>
      <c r="F3924" s="5" t="s">
        <v>3896</v>
      </c>
      <c r="G3924" s="2">
        <v>191.66170731707317</v>
      </c>
      <c r="H3924" s="2" t="s">
        <v>5089</v>
      </c>
    </row>
    <row r="3925" spans="1:8" ht="10.95" customHeight="1" outlineLevel="3" x14ac:dyDescent="0.2">
      <c r="A3925" s="4" t="s">
        <v>3895</v>
      </c>
      <c r="B3925" s="5" t="s">
        <v>3896</v>
      </c>
      <c r="C3925" s="7"/>
      <c r="D3925" s="7" t="s">
        <v>3918</v>
      </c>
      <c r="E3925" s="4" t="s">
        <v>3895</v>
      </c>
      <c r="F3925" s="5" t="s">
        <v>3896</v>
      </c>
      <c r="G3925" s="2">
        <v>177.71775</v>
      </c>
      <c r="H3925" s="2" t="s">
        <v>5089</v>
      </c>
    </row>
    <row r="3926" spans="1:8" ht="10.95" customHeight="1" outlineLevel="3" x14ac:dyDescent="0.2">
      <c r="A3926" s="4" t="s">
        <v>3895</v>
      </c>
      <c r="B3926" s="5" t="s">
        <v>3896</v>
      </c>
      <c r="C3926" s="7"/>
      <c r="D3926" s="7" t="s">
        <v>3919</v>
      </c>
      <c r="E3926" s="4" t="s">
        <v>3895</v>
      </c>
      <c r="F3926" s="5" t="s">
        <v>3896</v>
      </c>
      <c r="G3926" s="2">
        <v>170.99639999999999</v>
      </c>
      <c r="H3926" s="2" t="s">
        <v>5089</v>
      </c>
    </row>
    <row r="3927" spans="1:8" ht="10.95" customHeight="1" outlineLevel="3" x14ac:dyDescent="0.2">
      <c r="A3927" s="4" t="s">
        <v>3895</v>
      </c>
      <c r="B3927" s="5" t="s">
        <v>3896</v>
      </c>
      <c r="C3927" s="7"/>
      <c r="D3927" s="7" t="s">
        <v>3920</v>
      </c>
      <c r="E3927" s="4" t="s">
        <v>3895</v>
      </c>
      <c r="F3927" s="5" t="s">
        <v>3896</v>
      </c>
      <c r="G3927" s="2">
        <v>185.32309090909092</v>
      </c>
      <c r="H3927" s="2" t="s">
        <v>5089</v>
      </c>
    </row>
    <row r="3928" spans="1:8" ht="10.95" customHeight="1" outlineLevel="3" x14ac:dyDescent="0.2">
      <c r="A3928" s="4" t="s">
        <v>3895</v>
      </c>
      <c r="B3928" s="5" t="s">
        <v>3896</v>
      </c>
      <c r="C3928" s="7"/>
      <c r="D3928" s="7" t="s">
        <v>3921</v>
      </c>
      <c r="E3928" s="4" t="s">
        <v>3895</v>
      </c>
      <c r="F3928" s="5" t="s">
        <v>3896</v>
      </c>
      <c r="G3928" s="2">
        <v>174.38222222222223</v>
      </c>
      <c r="H3928" s="2" t="s">
        <v>5089</v>
      </c>
    </row>
    <row r="3929" spans="1:8" ht="22.95" customHeight="1" outlineLevel="3" x14ac:dyDescent="0.2">
      <c r="A3929" s="4" t="s">
        <v>3895</v>
      </c>
      <c r="B3929" s="5" t="s">
        <v>3896</v>
      </c>
      <c r="C3929" s="7"/>
      <c r="D3929" s="7" t="s">
        <v>3922</v>
      </c>
      <c r="E3929" s="4" t="s">
        <v>3895</v>
      </c>
      <c r="F3929" s="5" t="s">
        <v>3896</v>
      </c>
      <c r="G3929" s="2">
        <v>1422.05</v>
      </c>
      <c r="H3929" s="2" t="s">
        <v>5089</v>
      </c>
    </row>
    <row r="3930" spans="1:8" ht="10.95" customHeight="1" outlineLevel="3" x14ac:dyDescent="0.2">
      <c r="A3930" s="4" t="s">
        <v>3895</v>
      </c>
      <c r="B3930" s="5" t="s">
        <v>3896</v>
      </c>
      <c r="C3930" s="7"/>
      <c r="D3930" s="7" t="s">
        <v>3923</v>
      </c>
      <c r="E3930" s="4" t="s">
        <v>3895</v>
      </c>
      <c r="F3930" s="5" t="s">
        <v>3896</v>
      </c>
      <c r="G3930" s="2">
        <v>203.65571428571428</v>
      </c>
      <c r="H3930" s="2" t="s">
        <v>5089</v>
      </c>
    </row>
    <row r="3931" spans="1:8" ht="10.95" customHeight="1" outlineLevel="3" x14ac:dyDescent="0.2">
      <c r="A3931" s="4" t="s">
        <v>3895</v>
      </c>
      <c r="B3931" s="5" t="s">
        <v>3896</v>
      </c>
      <c r="C3931" s="7"/>
      <c r="D3931" s="7" t="s">
        <v>3924</v>
      </c>
      <c r="E3931" s="4" t="s">
        <v>3895</v>
      </c>
      <c r="F3931" s="5" t="s">
        <v>3896</v>
      </c>
      <c r="G3931" s="2">
        <v>181.21428571428572</v>
      </c>
      <c r="H3931" s="2" t="s">
        <v>5089</v>
      </c>
    </row>
    <row r="3932" spans="1:8" ht="10.95" customHeight="1" outlineLevel="3" x14ac:dyDescent="0.2">
      <c r="A3932" s="4" t="s">
        <v>3895</v>
      </c>
      <c r="B3932" s="5" t="s">
        <v>3896</v>
      </c>
      <c r="C3932" s="7"/>
      <c r="D3932" s="7" t="s">
        <v>3925</v>
      </c>
      <c r="E3932" s="4" t="s">
        <v>3895</v>
      </c>
      <c r="F3932" s="5" t="s">
        <v>3896</v>
      </c>
      <c r="G3932" s="2">
        <v>172.55416666666667</v>
      </c>
      <c r="H3932" s="2" t="s">
        <v>5089</v>
      </c>
    </row>
    <row r="3933" spans="1:8" ht="10.95" customHeight="1" outlineLevel="3" x14ac:dyDescent="0.2">
      <c r="A3933" s="4" t="s">
        <v>3895</v>
      </c>
      <c r="B3933" s="5" t="s">
        <v>3896</v>
      </c>
      <c r="C3933" s="7"/>
      <c r="D3933" s="7" t="s">
        <v>3926</v>
      </c>
      <c r="E3933" s="4" t="s">
        <v>3895</v>
      </c>
      <c r="F3933" s="5" t="s">
        <v>3896</v>
      </c>
      <c r="G3933" s="2">
        <v>242.46666666666667</v>
      </c>
      <c r="H3933" s="2" t="s">
        <v>5089</v>
      </c>
    </row>
    <row r="3934" spans="1:8" ht="10.95" customHeight="1" outlineLevel="3" x14ac:dyDescent="0.2">
      <c r="A3934" s="4" t="s">
        <v>3895</v>
      </c>
      <c r="B3934" s="5" t="s">
        <v>3896</v>
      </c>
      <c r="C3934" s="7"/>
      <c r="D3934" s="7" t="s">
        <v>3927</v>
      </c>
      <c r="E3934" s="4" t="s">
        <v>3895</v>
      </c>
      <c r="F3934" s="5" t="s">
        <v>3896</v>
      </c>
      <c r="G3934" s="2">
        <v>167.685</v>
      </c>
      <c r="H3934" s="2" t="s">
        <v>5089</v>
      </c>
    </row>
    <row r="3935" spans="1:8" ht="10.95" customHeight="1" outlineLevel="3" x14ac:dyDescent="0.2">
      <c r="A3935" s="4" t="s">
        <v>3895</v>
      </c>
      <c r="B3935" s="5" t="s">
        <v>3896</v>
      </c>
      <c r="C3935" s="7"/>
      <c r="D3935" s="7" t="s">
        <v>3928</v>
      </c>
      <c r="E3935" s="4" t="s">
        <v>3895</v>
      </c>
      <c r="F3935" s="5" t="s">
        <v>3896</v>
      </c>
      <c r="G3935" s="2">
        <v>174.426875</v>
      </c>
      <c r="H3935" s="2" t="s">
        <v>5089</v>
      </c>
    </row>
    <row r="3936" spans="1:8" ht="10.95" customHeight="1" outlineLevel="3" x14ac:dyDescent="0.2">
      <c r="A3936" s="4" t="s">
        <v>3895</v>
      </c>
      <c r="B3936" s="5" t="s">
        <v>3896</v>
      </c>
      <c r="C3936" s="7"/>
      <c r="D3936" s="7" t="s">
        <v>3929</v>
      </c>
      <c r="E3936" s="4" t="s">
        <v>3895</v>
      </c>
      <c r="F3936" s="5" t="s">
        <v>3896</v>
      </c>
      <c r="G3936" s="2">
        <v>565.71</v>
      </c>
      <c r="H3936" s="2" t="s">
        <v>5089</v>
      </c>
    </row>
    <row r="3937" spans="1:8" ht="10.95" customHeight="1" outlineLevel="3" x14ac:dyDescent="0.2">
      <c r="A3937" s="4" t="s">
        <v>3895</v>
      </c>
      <c r="B3937" s="5" t="s">
        <v>3896</v>
      </c>
      <c r="C3937" s="7"/>
      <c r="D3937" s="7" t="s">
        <v>3930</v>
      </c>
      <c r="E3937" s="4" t="s">
        <v>3895</v>
      </c>
      <c r="F3937" s="5" t="s">
        <v>3896</v>
      </c>
      <c r="G3937" s="2">
        <v>165.47399999999999</v>
      </c>
      <c r="H3937" s="2" t="s">
        <v>5089</v>
      </c>
    </row>
    <row r="3938" spans="1:8" ht="10.95" customHeight="1" outlineLevel="3" x14ac:dyDescent="0.2">
      <c r="A3938" s="4" t="s">
        <v>3895</v>
      </c>
      <c r="B3938" s="5" t="s">
        <v>3896</v>
      </c>
      <c r="C3938" s="7"/>
      <c r="D3938" s="7" t="s">
        <v>3931</v>
      </c>
      <c r="E3938" s="4" t="s">
        <v>3895</v>
      </c>
      <c r="F3938" s="5" t="s">
        <v>3896</v>
      </c>
      <c r="G3938" s="2">
        <v>172.26682926829267</v>
      </c>
      <c r="H3938" s="2" t="s">
        <v>5089</v>
      </c>
    </row>
    <row r="3939" spans="1:8" ht="10.95" customHeight="1" outlineLevel="3" x14ac:dyDescent="0.2">
      <c r="A3939" s="4" t="s">
        <v>3895</v>
      </c>
      <c r="B3939" s="5" t="s">
        <v>3896</v>
      </c>
      <c r="C3939" s="7"/>
      <c r="D3939" s="7" t="s">
        <v>3932</v>
      </c>
      <c r="E3939" s="4" t="s">
        <v>3895</v>
      </c>
      <c r="F3939" s="5" t="s">
        <v>3896</v>
      </c>
      <c r="G3939" s="2">
        <v>170.74916666666664</v>
      </c>
      <c r="H3939" s="2" t="s">
        <v>5089</v>
      </c>
    </row>
    <row r="3940" spans="1:8" ht="10.95" customHeight="1" outlineLevel="3" x14ac:dyDescent="0.2">
      <c r="A3940" s="4" t="s">
        <v>3895</v>
      </c>
      <c r="B3940" s="5" t="s">
        <v>3896</v>
      </c>
      <c r="C3940" s="7"/>
      <c r="D3940" s="7" t="s">
        <v>3933</v>
      </c>
      <c r="E3940" s="4" t="s">
        <v>3895</v>
      </c>
      <c r="F3940" s="5" t="s">
        <v>3896</v>
      </c>
      <c r="G3940" s="2">
        <v>170</v>
      </c>
      <c r="H3940" s="2" t="s">
        <v>5089</v>
      </c>
    </row>
    <row r="3941" spans="1:8" ht="10.95" customHeight="1" outlineLevel="3" x14ac:dyDescent="0.2">
      <c r="A3941" s="4" t="s">
        <v>3895</v>
      </c>
      <c r="B3941" s="5" t="s">
        <v>3896</v>
      </c>
      <c r="C3941" s="7"/>
      <c r="D3941" s="7" t="s">
        <v>3934</v>
      </c>
      <c r="E3941" s="4" t="s">
        <v>3895</v>
      </c>
      <c r="F3941" s="5" t="s">
        <v>3896</v>
      </c>
      <c r="G3941" s="2">
        <v>170</v>
      </c>
      <c r="H3941" s="2" t="s">
        <v>5089</v>
      </c>
    </row>
    <row r="3942" spans="1:8" ht="10.95" customHeight="1" outlineLevel="3" x14ac:dyDescent="0.2">
      <c r="A3942" s="4" t="s">
        <v>3895</v>
      </c>
      <c r="B3942" s="5" t="s">
        <v>3896</v>
      </c>
      <c r="C3942" s="7"/>
      <c r="D3942" s="7" t="s">
        <v>3935</v>
      </c>
      <c r="E3942" s="4" t="s">
        <v>3895</v>
      </c>
      <c r="F3942" s="5" t="s">
        <v>3896</v>
      </c>
      <c r="G3942" s="2">
        <v>170</v>
      </c>
      <c r="H3942" s="2" t="s">
        <v>5089</v>
      </c>
    </row>
    <row r="3943" spans="1:8" ht="10.95" customHeight="1" outlineLevel="3" x14ac:dyDescent="0.2">
      <c r="A3943" s="4" t="s">
        <v>3895</v>
      </c>
      <c r="B3943" s="5" t="s">
        <v>3896</v>
      </c>
      <c r="C3943" s="7"/>
      <c r="D3943" s="7" t="s">
        <v>3936</v>
      </c>
      <c r="E3943" s="4" t="s">
        <v>3895</v>
      </c>
      <c r="F3943" s="5" t="s">
        <v>3896</v>
      </c>
      <c r="G3943" s="2">
        <v>170</v>
      </c>
      <c r="H3943" s="2" t="s">
        <v>5089</v>
      </c>
    </row>
    <row r="3944" spans="1:8" ht="10.95" customHeight="1" outlineLevel="3" x14ac:dyDescent="0.2">
      <c r="A3944" s="4" t="s">
        <v>3895</v>
      </c>
      <c r="B3944" s="5" t="s">
        <v>3896</v>
      </c>
      <c r="C3944" s="7"/>
      <c r="D3944" s="7" t="s">
        <v>3937</v>
      </c>
      <c r="E3944" s="4" t="s">
        <v>3895</v>
      </c>
      <c r="F3944" s="5" t="s">
        <v>3896</v>
      </c>
      <c r="G3944" s="2">
        <v>161.15428571428569</v>
      </c>
      <c r="H3944" s="2" t="s">
        <v>5089</v>
      </c>
    </row>
    <row r="3945" spans="1:8" ht="10.95" customHeight="1" outlineLevel="3" x14ac:dyDescent="0.2">
      <c r="A3945" s="4" t="s">
        <v>3895</v>
      </c>
      <c r="B3945" s="5" t="s">
        <v>3896</v>
      </c>
      <c r="C3945" s="7"/>
      <c r="D3945" s="7" t="s">
        <v>3938</v>
      </c>
      <c r="E3945" s="4" t="s">
        <v>3895</v>
      </c>
      <c r="F3945" s="5" t="s">
        <v>3896</v>
      </c>
      <c r="G3945" s="2">
        <v>161.38</v>
      </c>
      <c r="H3945" s="2" t="s">
        <v>5089</v>
      </c>
    </row>
    <row r="3946" spans="1:8" ht="10.95" customHeight="1" outlineLevel="3" x14ac:dyDescent="0.2">
      <c r="A3946" s="4" t="s">
        <v>3895</v>
      </c>
      <c r="B3946" s="5" t="s">
        <v>3896</v>
      </c>
      <c r="C3946" s="7"/>
      <c r="D3946" s="7" t="s">
        <v>3939</v>
      </c>
      <c r="E3946" s="4" t="s">
        <v>3895</v>
      </c>
      <c r="F3946" s="5" t="s">
        <v>3896</v>
      </c>
      <c r="G3946" s="2">
        <v>242.29</v>
      </c>
      <c r="H3946" s="2" t="s">
        <v>5089</v>
      </c>
    </row>
    <row r="3947" spans="1:8" ht="10.95" customHeight="1" outlineLevel="3" x14ac:dyDescent="0.2">
      <c r="A3947" s="4" t="s">
        <v>3895</v>
      </c>
      <c r="B3947" s="5" t="s">
        <v>3896</v>
      </c>
      <c r="C3947" s="7"/>
      <c r="D3947" s="7" t="s">
        <v>3940</v>
      </c>
      <c r="E3947" s="4" t="s">
        <v>3895</v>
      </c>
      <c r="F3947" s="5" t="s">
        <v>3896</v>
      </c>
      <c r="G3947" s="2">
        <v>158.67750000000001</v>
      </c>
      <c r="H3947" s="2" t="s">
        <v>5089</v>
      </c>
    </row>
    <row r="3948" spans="1:8" ht="10.95" customHeight="1" outlineLevel="3" x14ac:dyDescent="0.2">
      <c r="A3948" s="4" t="s">
        <v>3895</v>
      </c>
      <c r="B3948" s="5" t="s">
        <v>3896</v>
      </c>
      <c r="C3948" s="7"/>
      <c r="D3948" s="7" t="s">
        <v>3941</v>
      </c>
      <c r="E3948" s="4" t="s">
        <v>3895</v>
      </c>
      <c r="F3948" s="5" t="s">
        <v>3896</v>
      </c>
      <c r="G3948" s="2">
        <v>193.49714285714285</v>
      </c>
      <c r="H3948" s="2" t="s">
        <v>5089</v>
      </c>
    </row>
    <row r="3949" spans="1:8" ht="10.95" customHeight="1" outlineLevel="3" x14ac:dyDescent="0.2">
      <c r="A3949" s="4" t="s">
        <v>3895</v>
      </c>
      <c r="B3949" s="5" t="s">
        <v>3896</v>
      </c>
      <c r="C3949" s="7"/>
      <c r="D3949" s="7" t="s">
        <v>3942</v>
      </c>
      <c r="E3949" s="4" t="s">
        <v>3895</v>
      </c>
      <c r="F3949" s="5" t="s">
        <v>3896</v>
      </c>
      <c r="G3949" s="2">
        <v>253.96250000000001</v>
      </c>
      <c r="H3949" s="2" t="s">
        <v>5089</v>
      </c>
    </row>
    <row r="3950" spans="1:8" ht="10.95" customHeight="1" outlineLevel="3" x14ac:dyDescent="0.2">
      <c r="A3950" s="4" t="s">
        <v>3895</v>
      </c>
      <c r="B3950" s="5" t="s">
        <v>3896</v>
      </c>
      <c r="C3950" s="7"/>
      <c r="D3950" s="7" t="s">
        <v>3943</v>
      </c>
      <c r="E3950" s="4" t="s">
        <v>3895</v>
      </c>
      <c r="F3950" s="5" t="s">
        <v>3896</v>
      </c>
      <c r="G3950" s="2">
        <v>144.32714285714286</v>
      </c>
      <c r="H3950" s="2" t="s">
        <v>5089</v>
      </c>
    </row>
    <row r="3951" spans="1:8" ht="10.95" customHeight="1" outlineLevel="3" x14ac:dyDescent="0.2">
      <c r="A3951" s="4" t="s">
        <v>3895</v>
      </c>
      <c r="B3951" s="5" t="s">
        <v>3896</v>
      </c>
      <c r="C3951" s="7"/>
      <c r="D3951" s="7" t="s">
        <v>3944</v>
      </c>
      <c r="E3951" s="4" t="s">
        <v>3895</v>
      </c>
      <c r="F3951" s="5" t="s">
        <v>3896</v>
      </c>
      <c r="G3951" s="2">
        <v>230.68625</v>
      </c>
      <c r="H3951" s="2" t="s">
        <v>5089</v>
      </c>
    </row>
    <row r="3952" spans="1:8" ht="10.95" customHeight="1" outlineLevel="3" x14ac:dyDescent="0.2">
      <c r="A3952" s="4" t="s">
        <v>3895</v>
      </c>
      <c r="B3952" s="5" t="s">
        <v>3896</v>
      </c>
      <c r="C3952" s="7"/>
      <c r="D3952" s="7" t="s">
        <v>3945</v>
      </c>
      <c r="E3952" s="4" t="s">
        <v>3895</v>
      </c>
      <c r="F3952" s="5" t="s">
        <v>3896</v>
      </c>
      <c r="G3952" s="2">
        <v>245.5</v>
      </c>
      <c r="H3952" s="2" t="s">
        <v>5089</v>
      </c>
    </row>
    <row r="3953" spans="1:8" ht="10.95" customHeight="1" outlineLevel="3" x14ac:dyDescent="0.2">
      <c r="A3953" s="4" t="s">
        <v>3895</v>
      </c>
      <c r="B3953" s="5" t="s">
        <v>3896</v>
      </c>
      <c r="C3953" s="7"/>
      <c r="D3953" s="7" t="s">
        <v>3946</v>
      </c>
      <c r="E3953" s="4" t="s">
        <v>3895</v>
      </c>
      <c r="F3953" s="5" t="s">
        <v>3896</v>
      </c>
      <c r="G3953" s="2">
        <v>171.94545454545457</v>
      </c>
      <c r="H3953" s="2" t="s">
        <v>5089</v>
      </c>
    </row>
    <row r="3954" spans="1:8" ht="10.95" customHeight="1" outlineLevel="3" x14ac:dyDescent="0.2">
      <c r="A3954" s="4" t="s">
        <v>3895</v>
      </c>
      <c r="B3954" s="5" t="s">
        <v>3896</v>
      </c>
      <c r="C3954" s="7"/>
      <c r="D3954" s="7" t="s">
        <v>3947</v>
      </c>
      <c r="E3954" s="4" t="s">
        <v>3895</v>
      </c>
      <c r="F3954" s="5" t="s">
        <v>3896</v>
      </c>
      <c r="G3954" s="2">
        <v>170.68800000000002</v>
      </c>
      <c r="H3954" s="2" t="s">
        <v>5089</v>
      </c>
    </row>
    <row r="3955" spans="1:8" ht="10.95" customHeight="1" outlineLevel="3" x14ac:dyDescent="0.2">
      <c r="A3955" s="4" t="s">
        <v>3895</v>
      </c>
      <c r="B3955" s="5" t="s">
        <v>3896</v>
      </c>
      <c r="C3955" s="7"/>
      <c r="D3955" s="7" t="s">
        <v>3948</v>
      </c>
      <c r="E3955" s="4" t="s">
        <v>3895</v>
      </c>
      <c r="F3955" s="5" t="s">
        <v>3896</v>
      </c>
      <c r="G3955" s="2">
        <v>199.23000000000002</v>
      </c>
      <c r="H3955" s="2" t="s">
        <v>5089</v>
      </c>
    </row>
    <row r="3956" spans="1:8" ht="10.95" customHeight="1" outlineLevel="3" x14ac:dyDescent="0.2">
      <c r="A3956" s="4" t="s">
        <v>3895</v>
      </c>
      <c r="B3956" s="5" t="s">
        <v>3896</v>
      </c>
      <c r="C3956" s="7"/>
      <c r="D3956" s="7" t="s">
        <v>3949</v>
      </c>
      <c r="E3956" s="4" t="s">
        <v>3895</v>
      </c>
      <c r="F3956" s="5" t="s">
        <v>3896</v>
      </c>
      <c r="G3956" s="2">
        <v>245.21352941176471</v>
      </c>
      <c r="H3956" s="2" t="s">
        <v>5089</v>
      </c>
    </row>
    <row r="3957" spans="1:8" ht="10.95" customHeight="1" outlineLevel="3" x14ac:dyDescent="0.2">
      <c r="A3957" s="4" t="s">
        <v>3895</v>
      </c>
      <c r="B3957" s="5" t="s">
        <v>3896</v>
      </c>
      <c r="C3957" s="7"/>
      <c r="D3957" s="7" t="s">
        <v>3950</v>
      </c>
      <c r="E3957" s="4" t="s">
        <v>3895</v>
      </c>
      <c r="F3957" s="5" t="s">
        <v>3896</v>
      </c>
      <c r="G3957" s="2">
        <v>172.86228571428572</v>
      </c>
      <c r="H3957" s="2" t="s">
        <v>5089</v>
      </c>
    </row>
    <row r="3958" spans="1:8" ht="10.95" customHeight="1" outlineLevel="3" x14ac:dyDescent="0.2">
      <c r="A3958" s="4" t="s">
        <v>3895</v>
      </c>
      <c r="B3958" s="5" t="s">
        <v>3896</v>
      </c>
      <c r="C3958" s="7"/>
      <c r="D3958" s="7" t="s">
        <v>3951</v>
      </c>
      <c r="E3958" s="4" t="s">
        <v>3895</v>
      </c>
      <c r="F3958" s="5" t="s">
        <v>3896</v>
      </c>
      <c r="G3958" s="2">
        <v>146.9807142857143</v>
      </c>
      <c r="H3958" s="2" t="s">
        <v>5089</v>
      </c>
    </row>
    <row r="3959" spans="1:8" ht="10.95" customHeight="1" outlineLevel="3" x14ac:dyDescent="0.2">
      <c r="A3959" s="4" t="s">
        <v>3895</v>
      </c>
      <c r="B3959" s="5" t="s">
        <v>3896</v>
      </c>
      <c r="C3959" s="7"/>
      <c r="D3959" s="7" t="s">
        <v>3952</v>
      </c>
      <c r="E3959" s="4" t="s">
        <v>3895</v>
      </c>
      <c r="F3959" s="5" t="s">
        <v>3896</v>
      </c>
      <c r="G3959" s="2">
        <v>252.09434782608696</v>
      </c>
      <c r="H3959" s="2" t="s">
        <v>5089</v>
      </c>
    </row>
    <row r="3960" spans="1:8" ht="10.95" customHeight="1" outlineLevel="3" x14ac:dyDescent="0.2">
      <c r="A3960" s="4" t="s">
        <v>3895</v>
      </c>
      <c r="B3960" s="5" t="s">
        <v>3896</v>
      </c>
      <c r="C3960" s="7"/>
      <c r="D3960" s="7" t="s">
        <v>3953</v>
      </c>
      <c r="E3960" s="4" t="s">
        <v>3895</v>
      </c>
      <c r="F3960" s="5" t="s">
        <v>3896</v>
      </c>
      <c r="G3960" s="2">
        <v>224.6278125</v>
      </c>
      <c r="H3960" s="2" t="s">
        <v>5089</v>
      </c>
    </row>
    <row r="3961" spans="1:8" ht="10.95" customHeight="1" outlineLevel="3" x14ac:dyDescent="0.2">
      <c r="A3961" s="4" t="s">
        <v>3895</v>
      </c>
      <c r="B3961" s="5" t="s">
        <v>3896</v>
      </c>
      <c r="C3961" s="7"/>
      <c r="D3961" s="7" t="s">
        <v>3954</v>
      </c>
      <c r="E3961" s="4" t="s">
        <v>3895</v>
      </c>
      <c r="F3961" s="5" t="s">
        <v>3896</v>
      </c>
      <c r="G3961" s="2">
        <v>1484.18</v>
      </c>
      <c r="H3961" s="2" t="s">
        <v>5089</v>
      </c>
    </row>
    <row r="3962" spans="1:8" ht="10.95" customHeight="1" outlineLevel="3" x14ac:dyDescent="0.2">
      <c r="A3962" s="4" t="s">
        <v>3895</v>
      </c>
      <c r="B3962" s="5" t="s">
        <v>3896</v>
      </c>
      <c r="C3962" s="7"/>
      <c r="D3962" s="7" t="s">
        <v>3955</v>
      </c>
      <c r="E3962" s="4" t="s">
        <v>3895</v>
      </c>
      <c r="F3962" s="5" t="s">
        <v>3896</v>
      </c>
      <c r="G3962" s="2">
        <v>2614.7424999999998</v>
      </c>
      <c r="H3962" s="2" t="s">
        <v>5089</v>
      </c>
    </row>
    <row r="3963" spans="1:8" ht="10.95" customHeight="1" outlineLevel="3" x14ac:dyDescent="0.2">
      <c r="A3963" s="4" t="s">
        <v>3895</v>
      </c>
      <c r="B3963" s="5" t="s">
        <v>3896</v>
      </c>
      <c r="C3963" s="7"/>
      <c r="D3963" s="7" t="s">
        <v>3956</v>
      </c>
      <c r="E3963" s="4" t="s">
        <v>3895</v>
      </c>
      <c r="F3963" s="5" t="s">
        <v>3896</v>
      </c>
      <c r="G3963" s="2">
        <v>163.32575</v>
      </c>
      <c r="H3963" s="2" t="s">
        <v>5089</v>
      </c>
    </row>
    <row r="3964" spans="1:8" ht="10.95" customHeight="1" outlineLevel="3" x14ac:dyDescent="0.2">
      <c r="A3964" s="4" t="s">
        <v>3895</v>
      </c>
      <c r="B3964" s="5" t="s">
        <v>3896</v>
      </c>
      <c r="C3964" s="7"/>
      <c r="D3964" s="7" t="s">
        <v>3957</v>
      </c>
      <c r="E3964" s="4" t="s">
        <v>3895</v>
      </c>
      <c r="F3964" s="5" t="s">
        <v>3896</v>
      </c>
      <c r="G3964" s="2">
        <v>249.35929577464788</v>
      </c>
      <c r="H3964" s="2" t="s">
        <v>5089</v>
      </c>
    </row>
    <row r="3965" spans="1:8" ht="10.95" hidden="1" customHeight="1" outlineLevel="2" x14ac:dyDescent="0.2">
      <c r="A3965" s="4" t="s">
        <v>3895</v>
      </c>
      <c r="B3965" s="5" t="s">
        <v>3958</v>
      </c>
      <c r="C3965" s="5" t="s">
        <v>3958</v>
      </c>
      <c r="D3965" s="5"/>
      <c r="E3965" s="4" t="s">
        <v>3895</v>
      </c>
      <c r="F3965" s="5" t="s">
        <v>3958</v>
      </c>
      <c r="G3965" s="2" t="e">
        <v>#N/A</v>
      </c>
      <c r="H3965" s="2" t="s">
        <v>5089</v>
      </c>
    </row>
    <row r="3966" spans="1:8" ht="10.95" customHeight="1" outlineLevel="3" x14ac:dyDescent="0.2">
      <c r="A3966" s="4" t="s">
        <v>3895</v>
      </c>
      <c r="B3966" s="5" t="s">
        <v>3958</v>
      </c>
      <c r="C3966" s="7"/>
      <c r="D3966" s="7" t="s">
        <v>3959</v>
      </c>
      <c r="E3966" s="4" t="s">
        <v>3895</v>
      </c>
      <c r="F3966" s="5" t="s">
        <v>3958</v>
      </c>
      <c r="G3966" s="2">
        <v>376.72346482577251</v>
      </c>
      <c r="H3966" s="2" t="s">
        <v>5090</v>
      </c>
    </row>
    <row r="3967" spans="1:8" ht="10.95" customHeight="1" outlineLevel="3" x14ac:dyDescent="0.2">
      <c r="A3967" s="4" t="s">
        <v>3895</v>
      </c>
      <c r="B3967" s="5" t="s">
        <v>3958</v>
      </c>
      <c r="C3967" s="7"/>
      <c r="D3967" s="7" t="s">
        <v>3960</v>
      </c>
      <c r="E3967" s="4" t="s">
        <v>3895</v>
      </c>
      <c r="F3967" s="5" t="s">
        <v>3958</v>
      </c>
      <c r="G3967" s="2">
        <v>396.11443579766541</v>
      </c>
      <c r="H3967" s="2" t="s">
        <v>5091</v>
      </c>
    </row>
    <row r="3968" spans="1:8" ht="10.95" customHeight="1" outlineLevel="3" x14ac:dyDescent="0.2">
      <c r="A3968" s="4" t="s">
        <v>3895</v>
      </c>
      <c r="B3968" s="5" t="s">
        <v>3958</v>
      </c>
      <c r="C3968" s="7"/>
      <c r="D3968" s="7" t="s">
        <v>3961</v>
      </c>
      <c r="E3968" s="4" t="s">
        <v>3895</v>
      </c>
      <c r="F3968" s="5" t="s">
        <v>3958</v>
      </c>
      <c r="G3968" s="2">
        <v>385.88461956521741</v>
      </c>
      <c r="H3968" s="2" t="s">
        <v>5091</v>
      </c>
    </row>
    <row r="3969" spans="1:8" ht="10.95" customHeight="1" outlineLevel="3" x14ac:dyDescent="0.2">
      <c r="A3969" s="4" t="s">
        <v>3895</v>
      </c>
      <c r="B3969" s="5" t="s">
        <v>3958</v>
      </c>
      <c r="C3969" s="7"/>
      <c r="D3969" s="7" t="s">
        <v>3962</v>
      </c>
      <c r="E3969" s="4" t="s">
        <v>3895</v>
      </c>
      <c r="F3969" s="5" t="s">
        <v>3958</v>
      </c>
      <c r="G3969" s="2">
        <v>398.74450704225353</v>
      </c>
      <c r="H3969" s="2" t="s">
        <v>5091</v>
      </c>
    </row>
    <row r="3970" spans="1:8" ht="10.95" customHeight="1" outlineLevel="3" x14ac:dyDescent="0.2">
      <c r="A3970" s="4" t="s">
        <v>3895</v>
      </c>
      <c r="B3970" s="5" t="s">
        <v>3958</v>
      </c>
      <c r="C3970" s="7"/>
      <c r="D3970" s="7" t="s">
        <v>3963</v>
      </c>
      <c r="E3970" s="4" t="s">
        <v>3895</v>
      </c>
      <c r="F3970" s="5" t="s">
        <v>3958</v>
      </c>
      <c r="G3970" s="2">
        <v>399.83531249999999</v>
      </c>
      <c r="H3970" s="2" t="s">
        <v>5089</v>
      </c>
    </row>
    <row r="3971" spans="1:8" ht="10.95" customHeight="1" outlineLevel="3" x14ac:dyDescent="0.2">
      <c r="A3971" s="4" t="s">
        <v>3895</v>
      </c>
      <c r="B3971" s="5" t="s">
        <v>3958</v>
      </c>
      <c r="C3971" s="7"/>
      <c r="D3971" s="7" t="s">
        <v>3964</v>
      </c>
      <c r="E3971" s="4" t="s">
        <v>3895</v>
      </c>
      <c r="F3971" s="5" t="s">
        <v>3958</v>
      </c>
      <c r="G3971" s="2">
        <v>376.11512195121952</v>
      </c>
      <c r="H3971" s="2" t="s">
        <v>5089</v>
      </c>
    </row>
    <row r="3972" spans="1:8" ht="10.95" customHeight="1" outlineLevel="3" x14ac:dyDescent="0.2">
      <c r="A3972" s="4" t="s">
        <v>3895</v>
      </c>
      <c r="B3972" s="5" t="s">
        <v>3958</v>
      </c>
      <c r="C3972" s="7"/>
      <c r="D3972" s="7" t="s">
        <v>3965</v>
      </c>
      <c r="E3972" s="4" t="s">
        <v>3895</v>
      </c>
      <c r="F3972" s="5" t="s">
        <v>3958</v>
      </c>
      <c r="G3972" s="2">
        <v>369.49850000000004</v>
      </c>
      <c r="H3972" s="2" t="s">
        <v>5089</v>
      </c>
    </row>
    <row r="3973" spans="1:8" ht="10.95" customHeight="1" outlineLevel="3" x14ac:dyDescent="0.2">
      <c r="A3973" s="4" t="s">
        <v>3895</v>
      </c>
      <c r="B3973" s="5" t="s">
        <v>3958</v>
      </c>
      <c r="C3973" s="7"/>
      <c r="D3973" s="7" t="s">
        <v>3966</v>
      </c>
      <c r="E3973" s="4" t="s">
        <v>3895</v>
      </c>
      <c r="F3973" s="5" t="s">
        <v>3958</v>
      </c>
      <c r="G3973" s="2">
        <v>168.40216981132076</v>
      </c>
      <c r="H3973" s="2" t="s">
        <v>5089</v>
      </c>
    </row>
    <row r="3974" spans="1:8" ht="10.95" customHeight="1" outlineLevel="3" x14ac:dyDescent="0.2">
      <c r="A3974" s="4" t="s">
        <v>3895</v>
      </c>
      <c r="B3974" s="5" t="s">
        <v>3958</v>
      </c>
      <c r="C3974" s="7"/>
      <c r="D3974" s="7" t="s">
        <v>3967</v>
      </c>
      <c r="E3974" s="4" t="s">
        <v>3895</v>
      </c>
      <c r="F3974" s="5" t="s">
        <v>3958</v>
      </c>
      <c r="G3974" s="2">
        <v>186.43261904761906</v>
      </c>
      <c r="H3974" s="2" t="s">
        <v>5089</v>
      </c>
    </row>
    <row r="3975" spans="1:8" ht="10.95" customHeight="1" outlineLevel="3" x14ac:dyDescent="0.2">
      <c r="A3975" s="4" t="s">
        <v>3895</v>
      </c>
      <c r="B3975" s="5" t="s">
        <v>3958</v>
      </c>
      <c r="C3975" s="7"/>
      <c r="D3975" s="7" t="s">
        <v>3968</v>
      </c>
      <c r="E3975" s="4" t="s">
        <v>3895</v>
      </c>
      <c r="F3975" s="5" t="s">
        <v>3958</v>
      </c>
      <c r="G3975" s="2">
        <v>38.72</v>
      </c>
      <c r="H3975" s="2" t="s">
        <v>5089</v>
      </c>
    </row>
    <row r="3976" spans="1:8" ht="10.95" customHeight="1" outlineLevel="3" x14ac:dyDescent="0.2">
      <c r="A3976" s="4" t="s">
        <v>3895</v>
      </c>
      <c r="B3976" s="5" t="s">
        <v>3958</v>
      </c>
      <c r="C3976" s="7"/>
      <c r="D3976" s="7" t="s">
        <v>3969</v>
      </c>
      <c r="E3976" s="4" t="s">
        <v>3895</v>
      </c>
      <c r="F3976" s="5" t="s">
        <v>3958</v>
      </c>
      <c r="G3976" s="2">
        <v>114.45666666666666</v>
      </c>
      <c r="H3976" s="2" t="s">
        <v>5089</v>
      </c>
    </row>
    <row r="3977" spans="1:8" ht="10.95" customHeight="1" outlineLevel="3" x14ac:dyDescent="0.2">
      <c r="A3977" s="4" t="s">
        <v>3895</v>
      </c>
      <c r="B3977" s="5" t="s">
        <v>3958</v>
      </c>
      <c r="C3977" s="7"/>
      <c r="D3977" s="7" t="s">
        <v>3970</v>
      </c>
      <c r="E3977" s="4" t="s">
        <v>3895</v>
      </c>
      <c r="F3977" s="5" t="s">
        <v>3958</v>
      </c>
      <c r="G3977" s="2">
        <v>120.42</v>
      </c>
      <c r="H3977" s="2" t="s">
        <v>5089</v>
      </c>
    </row>
    <row r="3978" spans="1:8" ht="10.95" customHeight="1" outlineLevel="3" x14ac:dyDescent="0.2">
      <c r="A3978" s="4" t="s">
        <v>3895</v>
      </c>
      <c r="B3978" s="5" t="s">
        <v>3958</v>
      </c>
      <c r="C3978" s="7"/>
      <c r="D3978" s="7" t="s">
        <v>3971</v>
      </c>
      <c r="E3978" s="4" t="s">
        <v>3895</v>
      </c>
      <c r="F3978" s="5" t="s">
        <v>3958</v>
      </c>
      <c r="G3978" s="2">
        <v>38.6</v>
      </c>
      <c r="H3978" s="2" t="s">
        <v>5089</v>
      </c>
    </row>
    <row r="3979" spans="1:8" ht="10.95" customHeight="1" outlineLevel="3" x14ac:dyDescent="0.2">
      <c r="A3979" s="4" t="s">
        <v>3895</v>
      </c>
      <c r="B3979" s="5" t="s">
        <v>3958</v>
      </c>
      <c r="C3979" s="7"/>
      <c r="D3979" s="7" t="s">
        <v>3972</v>
      </c>
      <c r="E3979" s="4" t="s">
        <v>3895</v>
      </c>
      <c r="F3979" s="5" t="s">
        <v>3958</v>
      </c>
      <c r="G3979" s="2">
        <v>121.47793103448276</v>
      </c>
      <c r="H3979" s="2" t="s">
        <v>5089</v>
      </c>
    </row>
    <row r="3980" spans="1:8" ht="10.95" customHeight="1" outlineLevel="3" x14ac:dyDescent="0.2">
      <c r="A3980" s="4" t="s">
        <v>3895</v>
      </c>
      <c r="B3980" s="5" t="s">
        <v>3958</v>
      </c>
      <c r="C3980" s="7"/>
      <c r="D3980" s="7" t="s">
        <v>3973</v>
      </c>
      <c r="E3980" s="4" t="s">
        <v>3895</v>
      </c>
      <c r="F3980" s="5" t="s">
        <v>3958</v>
      </c>
      <c r="G3980" s="2">
        <v>116.88699999999999</v>
      </c>
      <c r="H3980" s="2" t="s">
        <v>5089</v>
      </c>
    </row>
    <row r="3981" spans="1:8" ht="10.95" customHeight="1" outlineLevel="3" x14ac:dyDescent="0.2">
      <c r="A3981" s="4" t="s">
        <v>3895</v>
      </c>
      <c r="B3981" s="5" t="s">
        <v>3958</v>
      </c>
      <c r="C3981" s="7"/>
      <c r="D3981" s="7" t="s">
        <v>3974</v>
      </c>
      <c r="E3981" s="4" t="s">
        <v>3895</v>
      </c>
      <c r="F3981" s="5" t="s">
        <v>3958</v>
      </c>
      <c r="G3981" s="2">
        <v>136.26313725490195</v>
      </c>
      <c r="H3981" s="2" t="s">
        <v>5089</v>
      </c>
    </row>
    <row r="3982" spans="1:8" ht="10.95" customHeight="1" outlineLevel="3" x14ac:dyDescent="0.2">
      <c r="A3982" s="4" t="s">
        <v>3895</v>
      </c>
      <c r="B3982" s="5" t="s">
        <v>3958</v>
      </c>
      <c r="C3982" s="7"/>
      <c r="D3982" s="7" t="s">
        <v>3975</v>
      </c>
      <c r="E3982" s="4" t="s">
        <v>3895</v>
      </c>
      <c r="F3982" s="5" t="s">
        <v>3958</v>
      </c>
      <c r="G3982" s="2">
        <v>136.75484848484848</v>
      </c>
      <c r="H3982" s="2" t="s">
        <v>5089</v>
      </c>
    </row>
    <row r="3983" spans="1:8" ht="10.95" customHeight="1" outlineLevel="3" x14ac:dyDescent="0.2">
      <c r="A3983" s="4" t="s">
        <v>3895</v>
      </c>
      <c r="B3983" s="5" t="s">
        <v>3958</v>
      </c>
      <c r="C3983" s="7"/>
      <c r="D3983" s="7" t="s">
        <v>3976</v>
      </c>
      <c r="E3983" s="4" t="s">
        <v>3895</v>
      </c>
      <c r="F3983" s="5" t="s">
        <v>3958</v>
      </c>
      <c r="G3983" s="2">
        <v>144.95806451612901</v>
      </c>
      <c r="H3983" s="2" t="s">
        <v>5089</v>
      </c>
    </row>
    <row r="3984" spans="1:8" ht="10.95" customHeight="1" outlineLevel="3" x14ac:dyDescent="0.2">
      <c r="A3984" s="4" t="s">
        <v>3895</v>
      </c>
      <c r="B3984" s="5" t="s">
        <v>3958</v>
      </c>
      <c r="C3984" s="7"/>
      <c r="D3984" s="7" t="s">
        <v>3977</v>
      </c>
      <c r="E3984" s="4" t="s">
        <v>3895</v>
      </c>
      <c r="F3984" s="5" t="s">
        <v>3958</v>
      </c>
      <c r="G3984" s="2">
        <v>149.54771428571428</v>
      </c>
      <c r="H3984" s="2" t="s">
        <v>5089</v>
      </c>
    </row>
    <row r="3985" spans="1:8" ht="10.95" customHeight="1" outlineLevel="3" x14ac:dyDescent="0.2">
      <c r="A3985" s="4" t="s">
        <v>3895</v>
      </c>
      <c r="B3985" s="5" t="s">
        <v>3958</v>
      </c>
      <c r="C3985" s="7"/>
      <c r="D3985" s="7" t="s">
        <v>3978</v>
      </c>
      <c r="E3985" s="4" t="s">
        <v>3895</v>
      </c>
      <c r="F3985" s="5" t="s">
        <v>3958</v>
      </c>
      <c r="G3985" s="2">
        <v>163.43761904761905</v>
      </c>
      <c r="H3985" s="2" t="s">
        <v>5089</v>
      </c>
    </row>
    <row r="3986" spans="1:8" ht="10.95" customHeight="1" outlineLevel="3" x14ac:dyDescent="0.2">
      <c r="A3986" s="4" t="s">
        <v>3895</v>
      </c>
      <c r="B3986" s="5" t="s">
        <v>3958</v>
      </c>
      <c r="C3986" s="7"/>
      <c r="D3986" s="7" t="s">
        <v>3979</v>
      </c>
      <c r="E3986" s="4" t="s">
        <v>3895</v>
      </c>
      <c r="F3986" s="5" t="s">
        <v>3958</v>
      </c>
      <c r="G3986" s="2">
        <v>155.20508196721312</v>
      </c>
      <c r="H3986" s="2" t="s">
        <v>5089</v>
      </c>
    </row>
    <row r="3987" spans="1:8" ht="10.95" customHeight="1" outlineLevel="3" x14ac:dyDescent="0.2">
      <c r="A3987" s="4" t="s">
        <v>3895</v>
      </c>
      <c r="B3987" s="5" t="s">
        <v>3958</v>
      </c>
      <c r="C3987" s="7"/>
      <c r="D3987" s="7" t="s">
        <v>3980</v>
      </c>
      <c r="E3987" s="4" t="s">
        <v>3895</v>
      </c>
      <c r="F3987" s="5" t="s">
        <v>3958</v>
      </c>
      <c r="G3987" s="2">
        <v>159.48849999999999</v>
      </c>
      <c r="H3987" s="2" t="s">
        <v>5089</v>
      </c>
    </row>
    <row r="3988" spans="1:8" ht="10.95" customHeight="1" outlineLevel="3" x14ac:dyDescent="0.2">
      <c r="A3988" s="4" t="s">
        <v>3895</v>
      </c>
      <c r="B3988" s="5" t="s">
        <v>3958</v>
      </c>
      <c r="C3988" s="7"/>
      <c r="D3988" s="7" t="s">
        <v>3981</v>
      </c>
      <c r="E3988" s="4" t="s">
        <v>3895</v>
      </c>
      <c r="F3988" s="5" t="s">
        <v>3958</v>
      </c>
      <c r="G3988" s="2">
        <v>192.44296296296295</v>
      </c>
      <c r="H3988" s="2" t="s">
        <v>5089</v>
      </c>
    </row>
    <row r="3989" spans="1:8" ht="10.95" customHeight="1" outlineLevel="3" x14ac:dyDescent="0.2">
      <c r="A3989" s="4" t="s">
        <v>3895</v>
      </c>
      <c r="B3989" s="5" t="s">
        <v>3958</v>
      </c>
      <c r="C3989" s="7"/>
      <c r="D3989" s="7" t="s">
        <v>3982</v>
      </c>
      <c r="E3989" s="4" t="s">
        <v>3895</v>
      </c>
      <c r="F3989" s="5" t="s">
        <v>3958</v>
      </c>
      <c r="G3989" s="2">
        <v>277.58249999999998</v>
      </c>
      <c r="H3989" s="2" t="s">
        <v>5089</v>
      </c>
    </row>
    <row r="3990" spans="1:8" ht="10.95" customHeight="1" outlineLevel="3" x14ac:dyDescent="0.2">
      <c r="A3990" s="4" t="s">
        <v>3895</v>
      </c>
      <c r="B3990" s="5" t="s">
        <v>3958</v>
      </c>
      <c r="C3990" s="7"/>
      <c r="D3990" s="7" t="s">
        <v>3983</v>
      </c>
      <c r="E3990" s="4" t="s">
        <v>3895</v>
      </c>
      <c r="F3990" s="5" t="s">
        <v>3958</v>
      </c>
      <c r="G3990" s="2">
        <v>169.45771929824562</v>
      </c>
      <c r="H3990" s="2" t="s">
        <v>5089</v>
      </c>
    </row>
    <row r="3991" spans="1:8" ht="10.95" customHeight="1" outlineLevel="3" x14ac:dyDescent="0.2">
      <c r="A3991" s="4" t="s">
        <v>3895</v>
      </c>
      <c r="B3991" s="5" t="s">
        <v>3958</v>
      </c>
      <c r="C3991" s="7"/>
      <c r="D3991" s="7" t="s">
        <v>3984</v>
      </c>
      <c r="E3991" s="4" t="s">
        <v>3895</v>
      </c>
      <c r="F3991" s="5" t="s">
        <v>3958</v>
      </c>
      <c r="G3991" s="2">
        <v>339.71</v>
      </c>
      <c r="H3991" s="2" t="s">
        <v>5089</v>
      </c>
    </row>
    <row r="3992" spans="1:8" ht="10.95" customHeight="1" outlineLevel="3" x14ac:dyDescent="0.2">
      <c r="A3992" s="4" t="s">
        <v>3895</v>
      </c>
      <c r="B3992" s="5" t="s">
        <v>3958</v>
      </c>
      <c r="C3992" s="7"/>
      <c r="D3992" s="7" t="s">
        <v>3985</v>
      </c>
      <c r="E3992" s="4" t="s">
        <v>3895</v>
      </c>
      <c r="F3992" s="5" t="s">
        <v>3958</v>
      </c>
      <c r="G3992" s="2">
        <v>165.69652173913042</v>
      </c>
      <c r="H3992" s="2" t="s">
        <v>5089</v>
      </c>
    </row>
    <row r="3993" spans="1:8" ht="10.95" customHeight="1" outlineLevel="3" x14ac:dyDescent="0.2">
      <c r="A3993" s="4" t="s">
        <v>3895</v>
      </c>
      <c r="B3993" s="5" t="s">
        <v>3958</v>
      </c>
      <c r="C3993" s="7"/>
      <c r="D3993" s="7" t="s">
        <v>3986</v>
      </c>
      <c r="E3993" s="4" t="s">
        <v>3895</v>
      </c>
      <c r="F3993" s="5" t="s">
        <v>3958</v>
      </c>
      <c r="G3993" s="2">
        <v>339.71</v>
      </c>
      <c r="H3993" s="2" t="s">
        <v>5089</v>
      </c>
    </row>
    <row r="3994" spans="1:8" ht="10.95" customHeight="1" outlineLevel="3" x14ac:dyDescent="0.2">
      <c r="A3994" s="4" t="s">
        <v>3895</v>
      </c>
      <c r="B3994" s="5" t="s">
        <v>3958</v>
      </c>
      <c r="C3994" s="7"/>
      <c r="D3994" s="7" t="s">
        <v>3987</v>
      </c>
      <c r="E3994" s="4" t="s">
        <v>3895</v>
      </c>
      <c r="F3994" s="5" t="s">
        <v>3958</v>
      </c>
      <c r="G3994" s="2">
        <v>180.96804878048781</v>
      </c>
      <c r="H3994" s="2" t="s">
        <v>5089</v>
      </c>
    </row>
    <row r="3995" spans="1:8" ht="10.95" customHeight="1" outlineLevel="3" x14ac:dyDescent="0.2">
      <c r="A3995" s="4" t="s">
        <v>3895</v>
      </c>
      <c r="B3995" s="5" t="s">
        <v>3958</v>
      </c>
      <c r="C3995" s="7"/>
      <c r="D3995" s="7" t="s">
        <v>3988</v>
      </c>
      <c r="E3995" s="4" t="s">
        <v>3895</v>
      </c>
      <c r="F3995" s="5" t="s">
        <v>3958</v>
      </c>
      <c r="G3995" s="2">
        <v>338.41260869565218</v>
      </c>
      <c r="H3995" s="2" t="s">
        <v>5089</v>
      </c>
    </row>
    <row r="3996" spans="1:8" ht="10.95" customHeight="1" outlineLevel="3" x14ac:dyDescent="0.2">
      <c r="A3996" s="4" t="s">
        <v>3895</v>
      </c>
      <c r="B3996" s="5" t="s">
        <v>3958</v>
      </c>
      <c r="C3996" s="7"/>
      <c r="D3996" s="7" t="s">
        <v>3989</v>
      </c>
      <c r="E3996" s="4" t="s">
        <v>3895</v>
      </c>
      <c r="F3996" s="5" t="s">
        <v>3958</v>
      </c>
      <c r="G3996" s="2">
        <v>337.97769230769228</v>
      </c>
      <c r="H3996" s="2" t="s">
        <v>5089</v>
      </c>
    </row>
    <row r="3997" spans="1:8" ht="10.95" customHeight="1" outlineLevel="3" x14ac:dyDescent="0.2">
      <c r="A3997" s="4" t="s">
        <v>3895</v>
      </c>
      <c r="B3997" s="5" t="s">
        <v>3958</v>
      </c>
      <c r="C3997" s="7"/>
      <c r="D3997" s="7" t="s">
        <v>3990</v>
      </c>
      <c r="E3997" s="4" t="s">
        <v>3895</v>
      </c>
      <c r="F3997" s="5" t="s">
        <v>3958</v>
      </c>
      <c r="G3997" s="2">
        <v>352.24304347826086</v>
      </c>
      <c r="H3997" s="2" t="s">
        <v>5089</v>
      </c>
    </row>
    <row r="3998" spans="1:8" ht="10.95" hidden="1" customHeight="1" outlineLevel="2" x14ac:dyDescent="0.2">
      <c r="A3998" s="4" t="s">
        <v>3895</v>
      </c>
      <c r="B3998" s="5" t="s">
        <v>3991</v>
      </c>
      <c r="C3998" s="5" t="s">
        <v>3991</v>
      </c>
      <c r="D3998" s="5"/>
      <c r="E3998" s="4" t="s">
        <v>3895</v>
      </c>
      <c r="F3998" s="5" t="s">
        <v>3991</v>
      </c>
      <c r="G3998" s="2" t="e">
        <v>#N/A</v>
      </c>
      <c r="H3998" s="2" t="s">
        <v>5089</v>
      </c>
    </row>
    <row r="3999" spans="1:8" ht="22.95" customHeight="1" outlineLevel="3" x14ac:dyDescent="0.2">
      <c r="A3999" s="4" t="s">
        <v>3895</v>
      </c>
      <c r="B3999" s="5" t="s">
        <v>3991</v>
      </c>
      <c r="C3999" s="7"/>
      <c r="D3999" s="7" t="s">
        <v>3992</v>
      </c>
      <c r="E3999" s="4" t="s">
        <v>3895</v>
      </c>
      <c r="F3999" s="5" t="s">
        <v>3991</v>
      </c>
      <c r="G3999" s="2">
        <v>2968.386850393701</v>
      </c>
      <c r="H3999" s="2" t="s">
        <v>5089</v>
      </c>
    </row>
    <row r="4000" spans="1:8" ht="22.95" customHeight="1" outlineLevel="3" x14ac:dyDescent="0.2">
      <c r="A4000" s="4" t="s">
        <v>3895</v>
      </c>
      <c r="B4000" s="5" t="s">
        <v>3991</v>
      </c>
      <c r="C4000" s="7"/>
      <c r="D4000" s="7" t="s">
        <v>3993</v>
      </c>
      <c r="E4000" s="4" t="s">
        <v>3895</v>
      </c>
      <c r="F4000" s="5" t="s">
        <v>3991</v>
      </c>
      <c r="G4000" s="2">
        <v>609.43172413793104</v>
      </c>
      <c r="H4000" s="2" t="s">
        <v>5091</v>
      </c>
    </row>
    <row r="4001" spans="1:8" ht="22.95" customHeight="1" outlineLevel="3" x14ac:dyDescent="0.2">
      <c r="A4001" s="4" t="s">
        <v>3895</v>
      </c>
      <c r="B4001" s="5" t="s">
        <v>3991</v>
      </c>
      <c r="C4001" s="7"/>
      <c r="D4001" s="7" t="s">
        <v>3994</v>
      </c>
      <c r="E4001" s="4" t="s">
        <v>3895</v>
      </c>
      <c r="F4001" s="5" t="s">
        <v>3991</v>
      </c>
      <c r="G4001" s="2">
        <v>3295.6940000000004</v>
      </c>
      <c r="H4001" s="2" t="s">
        <v>5089</v>
      </c>
    </row>
    <row r="4002" spans="1:8" ht="22.95" customHeight="1" outlineLevel="3" x14ac:dyDescent="0.2">
      <c r="A4002" s="4" t="s">
        <v>3895</v>
      </c>
      <c r="B4002" s="5" t="s">
        <v>3991</v>
      </c>
      <c r="C4002" s="7"/>
      <c r="D4002" s="7" t="s">
        <v>3995</v>
      </c>
      <c r="E4002" s="4" t="s">
        <v>3895</v>
      </c>
      <c r="F4002" s="5" t="s">
        <v>3991</v>
      </c>
      <c r="G4002" s="2">
        <v>10500</v>
      </c>
      <c r="H4002" s="2" t="s">
        <v>5089</v>
      </c>
    </row>
    <row r="4003" spans="1:8" ht="10.95" customHeight="1" outlineLevel="3" x14ac:dyDescent="0.2">
      <c r="A4003" s="4" t="s">
        <v>3895</v>
      </c>
      <c r="B4003" s="5" t="s">
        <v>3991</v>
      </c>
      <c r="C4003" s="7"/>
      <c r="D4003" s="7" t="s">
        <v>3996</v>
      </c>
      <c r="E4003" s="4" t="s">
        <v>3895</v>
      </c>
      <c r="F4003" s="5" t="s">
        <v>3991</v>
      </c>
      <c r="G4003" s="2">
        <v>3251.79</v>
      </c>
      <c r="H4003" s="2" t="s">
        <v>5089</v>
      </c>
    </row>
    <row r="4004" spans="1:8" ht="10.95" hidden="1" customHeight="1" outlineLevel="2" x14ac:dyDescent="0.2">
      <c r="A4004" s="4" t="s">
        <v>3895</v>
      </c>
      <c r="B4004" s="5" t="s">
        <v>3997</v>
      </c>
      <c r="C4004" s="5" t="s">
        <v>3997</v>
      </c>
      <c r="D4004" s="5"/>
      <c r="E4004" s="4" t="s">
        <v>3895</v>
      </c>
      <c r="F4004" s="5" t="s">
        <v>3997</v>
      </c>
      <c r="G4004" s="2" t="e">
        <v>#N/A</v>
      </c>
      <c r="H4004" s="2" t="s">
        <v>5089</v>
      </c>
    </row>
    <row r="4005" spans="1:8" ht="10.95" customHeight="1" outlineLevel="3" x14ac:dyDescent="0.2">
      <c r="A4005" s="4" t="s">
        <v>3895</v>
      </c>
      <c r="B4005" s="5" t="s">
        <v>3997</v>
      </c>
      <c r="C4005" s="7"/>
      <c r="D4005" s="7" t="s">
        <v>3998</v>
      </c>
      <c r="E4005" s="4" t="s">
        <v>3895</v>
      </c>
      <c r="F4005" s="5" t="s">
        <v>3997</v>
      </c>
      <c r="G4005" s="2">
        <v>396.33581871345029</v>
      </c>
      <c r="H4005" s="2" t="s">
        <v>5091</v>
      </c>
    </row>
    <row r="4006" spans="1:8" ht="10.95" customHeight="1" outlineLevel="3" x14ac:dyDescent="0.2">
      <c r="A4006" s="4" t="s">
        <v>3895</v>
      </c>
      <c r="B4006" s="5" t="s">
        <v>3997</v>
      </c>
      <c r="C4006" s="7"/>
      <c r="D4006" s="7" t="s">
        <v>3999</v>
      </c>
      <c r="E4006" s="4" t="s">
        <v>3895</v>
      </c>
      <c r="F4006" s="5" t="s">
        <v>3997</v>
      </c>
      <c r="G4006" s="2">
        <v>398.24300699300699</v>
      </c>
      <c r="H4006" s="2" t="s">
        <v>5091</v>
      </c>
    </row>
    <row r="4007" spans="1:8" ht="10.95" customHeight="1" outlineLevel="3" x14ac:dyDescent="0.2">
      <c r="A4007" s="4" t="s">
        <v>3895</v>
      </c>
      <c r="B4007" s="5" t="s">
        <v>3997</v>
      </c>
      <c r="C4007" s="7"/>
      <c r="D4007" s="7" t="s">
        <v>4000</v>
      </c>
      <c r="E4007" s="4" t="s">
        <v>3895</v>
      </c>
      <c r="F4007" s="5" t="s">
        <v>3997</v>
      </c>
      <c r="G4007" s="2">
        <v>399.848345323741</v>
      </c>
      <c r="H4007" s="2" t="s">
        <v>5091</v>
      </c>
    </row>
    <row r="4008" spans="1:8" ht="10.95" customHeight="1" outlineLevel="3" x14ac:dyDescent="0.2">
      <c r="A4008" s="4" t="s">
        <v>3895</v>
      </c>
      <c r="B4008" s="5" t="s">
        <v>3997</v>
      </c>
      <c r="C4008" s="7"/>
      <c r="D4008" s="7" t="s">
        <v>4001</v>
      </c>
      <c r="E4008" s="4" t="s">
        <v>3895</v>
      </c>
      <c r="F4008" s="5" t="s">
        <v>3997</v>
      </c>
      <c r="G4008" s="2">
        <v>411.55149425287362</v>
      </c>
      <c r="H4008" s="2" t="s">
        <v>5089</v>
      </c>
    </row>
    <row r="4009" spans="1:8" ht="10.95" customHeight="1" outlineLevel="3" x14ac:dyDescent="0.2">
      <c r="A4009" s="4" t="s">
        <v>3895</v>
      </c>
      <c r="B4009" s="5" t="s">
        <v>3997</v>
      </c>
      <c r="C4009" s="7"/>
      <c r="D4009" s="7" t="s">
        <v>4002</v>
      </c>
      <c r="E4009" s="4" t="s">
        <v>3895</v>
      </c>
      <c r="F4009" s="5" t="s">
        <v>3997</v>
      </c>
      <c r="G4009" s="2">
        <v>405.49890243902445</v>
      </c>
      <c r="H4009" s="2" t="s">
        <v>5089</v>
      </c>
    </row>
    <row r="4010" spans="1:8" ht="10.95" customHeight="1" outlineLevel="3" x14ac:dyDescent="0.2">
      <c r="A4010" s="4" t="s">
        <v>3895</v>
      </c>
      <c r="B4010" s="5" t="s">
        <v>3997</v>
      </c>
      <c r="C4010" s="7"/>
      <c r="D4010" s="7" t="s">
        <v>4003</v>
      </c>
      <c r="E4010" s="4" t="s">
        <v>3895</v>
      </c>
      <c r="F4010" s="5" t="s">
        <v>3997</v>
      </c>
      <c r="G4010" s="2">
        <v>381.39074074074074</v>
      </c>
      <c r="H4010" s="2" t="s">
        <v>5089</v>
      </c>
    </row>
    <row r="4011" spans="1:8" ht="10.95" customHeight="1" outlineLevel="3" x14ac:dyDescent="0.2">
      <c r="A4011" s="4" t="s">
        <v>3895</v>
      </c>
      <c r="B4011" s="5" t="s">
        <v>3997</v>
      </c>
      <c r="C4011" s="7"/>
      <c r="D4011" s="7" t="s">
        <v>4004</v>
      </c>
      <c r="E4011" s="4" t="s">
        <v>3895</v>
      </c>
      <c r="F4011" s="5" t="s">
        <v>3997</v>
      </c>
      <c r="G4011" s="2">
        <v>422.48</v>
      </c>
      <c r="H4011" s="2" t="s">
        <v>5089</v>
      </c>
    </row>
    <row r="4012" spans="1:8" ht="10.95" customHeight="1" outlineLevel="3" x14ac:dyDescent="0.2">
      <c r="A4012" s="4" t="s">
        <v>3895</v>
      </c>
      <c r="B4012" s="5" t="s">
        <v>3997</v>
      </c>
      <c r="C4012" s="7"/>
      <c r="D4012" s="7" t="s">
        <v>4005</v>
      </c>
      <c r="E4012" s="4" t="s">
        <v>3895</v>
      </c>
      <c r="F4012" s="5" t="s">
        <v>3997</v>
      </c>
      <c r="G4012" s="2">
        <v>46.982692307692304</v>
      </c>
      <c r="H4012" s="2" t="s">
        <v>5089</v>
      </c>
    </row>
    <row r="4013" spans="1:8" ht="10.95" customHeight="1" outlineLevel="3" x14ac:dyDescent="0.2">
      <c r="A4013" s="4" t="s">
        <v>3895</v>
      </c>
      <c r="B4013" s="5" t="s">
        <v>3997</v>
      </c>
      <c r="C4013" s="7"/>
      <c r="D4013" s="7" t="s">
        <v>4006</v>
      </c>
      <c r="E4013" s="4" t="s">
        <v>3895</v>
      </c>
      <c r="F4013" s="5" t="s">
        <v>3997</v>
      </c>
      <c r="G4013" s="2">
        <v>357.57</v>
      </c>
      <c r="H4013" s="2" t="s">
        <v>5089</v>
      </c>
    </row>
    <row r="4014" spans="1:8" ht="10.95" hidden="1" customHeight="1" outlineLevel="2" x14ac:dyDescent="0.2">
      <c r="A4014" s="4" t="s">
        <v>3895</v>
      </c>
      <c r="B4014" s="5" t="s">
        <v>4007</v>
      </c>
      <c r="C4014" s="5" t="s">
        <v>4007</v>
      </c>
      <c r="D4014" s="5"/>
      <c r="E4014" s="4" t="s">
        <v>3895</v>
      </c>
      <c r="F4014" s="5" t="s">
        <v>4007</v>
      </c>
      <c r="G4014" s="2" t="e">
        <v>#N/A</v>
      </c>
      <c r="H4014" s="2" t="s">
        <v>5089</v>
      </c>
    </row>
    <row r="4015" spans="1:8" ht="10.95" customHeight="1" outlineLevel="3" x14ac:dyDescent="0.2">
      <c r="A4015" s="4" t="s">
        <v>3895</v>
      </c>
      <c r="B4015" s="5" t="s">
        <v>4007</v>
      </c>
      <c r="C4015" s="7"/>
      <c r="D4015" s="7" t="s">
        <v>4008</v>
      </c>
      <c r="E4015" s="4" t="s">
        <v>3895</v>
      </c>
      <c r="F4015" s="5" t="s">
        <v>4007</v>
      </c>
      <c r="G4015" s="2">
        <v>2350</v>
      </c>
      <c r="H4015" s="2" t="s">
        <v>5089</v>
      </c>
    </row>
    <row r="4016" spans="1:8" ht="10.95" customHeight="1" outlineLevel="3" x14ac:dyDescent="0.2">
      <c r="A4016" s="4" t="s">
        <v>3895</v>
      </c>
      <c r="B4016" s="5" t="s">
        <v>4007</v>
      </c>
      <c r="C4016" s="7"/>
      <c r="D4016" s="7" t="s">
        <v>4009</v>
      </c>
      <c r="E4016" s="4" t="s">
        <v>3895</v>
      </c>
      <c r="F4016" s="5" t="s">
        <v>4007</v>
      </c>
      <c r="G4016" s="2">
        <v>738.41463414634143</v>
      </c>
      <c r="H4016" s="2" t="s">
        <v>5089</v>
      </c>
    </row>
    <row r="4017" spans="1:8" ht="10.95" customHeight="1" outlineLevel="3" x14ac:dyDescent="0.2">
      <c r="A4017" s="4" t="s">
        <v>3895</v>
      </c>
      <c r="B4017" s="5" t="s">
        <v>4007</v>
      </c>
      <c r="C4017" s="7"/>
      <c r="D4017" s="7" t="s">
        <v>4010</v>
      </c>
      <c r="E4017" s="4" t="s">
        <v>3895</v>
      </c>
      <c r="F4017" s="5" t="s">
        <v>4007</v>
      </c>
      <c r="G4017" s="2">
        <v>1100.0478947368422</v>
      </c>
      <c r="H4017" s="2" t="s">
        <v>5089</v>
      </c>
    </row>
    <row r="4018" spans="1:8" ht="10.95" customHeight="1" outlineLevel="3" x14ac:dyDescent="0.2">
      <c r="A4018" s="4" t="s">
        <v>3895</v>
      </c>
      <c r="B4018" s="5" t="s">
        <v>4007</v>
      </c>
      <c r="C4018" s="7"/>
      <c r="D4018" s="7" t="s">
        <v>4011</v>
      </c>
      <c r="E4018" s="4" t="s">
        <v>3895</v>
      </c>
      <c r="F4018" s="5" t="s">
        <v>4007</v>
      </c>
      <c r="G4018" s="2">
        <v>732.14285714285711</v>
      </c>
      <c r="H4018" s="2" t="s">
        <v>5089</v>
      </c>
    </row>
    <row r="4019" spans="1:8" ht="10.95" customHeight="1" outlineLevel="3" x14ac:dyDescent="0.2">
      <c r="A4019" s="4" t="s">
        <v>3895</v>
      </c>
      <c r="B4019" s="5" t="s">
        <v>4007</v>
      </c>
      <c r="C4019" s="7"/>
      <c r="D4019" s="7" t="s">
        <v>4012</v>
      </c>
      <c r="E4019" s="4" t="s">
        <v>3895</v>
      </c>
      <c r="F4019" s="5" t="s">
        <v>4007</v>
      </c>
      <c r="G4019" s="2">
        <v>885</v>
      </c>
      <c r="H4019" s="2" t="s">
        <v>5089</v>
      </c>
    </row>
    <row r="4020" spans="1:8" ht="10.95" customHeight="1" outlineLevel="3" x14ac:dyDescent="0.2">
      <c r="A4020" s="4" t="s">
        <v>3895</v>
      </c>
      <c r="B4020" s="5" t="s">
        <v>4007</v>
      </c>
      <c r="C4020" s="7"/>
      <c r="D4020" s="7" t="s">
        <v>4013</v>
      </c>
      <c r="E4020" s="4" t="s">
        <v>3895</v>
      </c>
      <c r="F4020" s="5" t="s">
        <v>4007</v>
      </c>
      <c r="G4020" s="2">
        <v>887.25200000000007</v>
      </c>
      <c r="H4020" s="2" t="s">
        <v>5089</v>
      </c>
    </row>
    <row r="4021" spans="1:8" ht="10.95" customHeight="1" outlineLevel="3" x14ac:dyDescent="0.2">
      <c r="A4021" s="4" t="s">
        <v>3895</v>
      </c>
      <c r="B4021" s="5" t="s">
        <v>4007</v>
      </c>
      <c r="C4021" s="7"/>
      <c r="D4021" s="7" t="s">
        <v>4014</v>
      </c>
      <c r="E4021" s="4" t="s">
        <v>3895</v>
      </c>
      <c r="F4021" s="5" t="s">
        <v>4007</v>
      </c>
      <c r="G4021" s="2">
        <v>1450</v>
      </c>
      <c r="H4021" s="2" t="s">
        <v>5089</v>
      </c>
    </row>
    <row r="4022" spans="1:8" ht="10.95" customHeight="1" outlineLevel="3" x14ac:dyDescent="0.2">
      <c r="A4022" s="4" t="s">
        <v>3895</v>
      </c>
      <c r="B4022" s="5" t="s">
        <v>4007</v>
      </c>
      <c r="C4022" s="7"/>
      <c r="D4022" s="7" t="s">
        <v>4015</v>
      </c>
      <c r="E4022" s="4" t="s">
        <v>3895</v>
      </c>
      <c r="F4022" s="5" t="s">
        <v>4007</v>
      </c>
      <c r="G4022" s="2">
        <v>860</v>
      </c>
      <c r="H4022" s="2" t="s">
        <v>5089</v>
      </c>
    </row>
    <row r="4023" spans="1:8" ht="10.95" customHeight="1" outlineLevel="3" x14ac:dyDescent="0.2">
      <c r="A4023" s="4" t="s">
        <v>3895</v>
      </c>
      <c r="B4023" s="5" t="s">
        <v>4007</v>
      </c>
      <c r="C4023" s="7"/>
      <c r="D4023" s="7" t="s">
        <v>4016</v>
      </c>
      <c r="E4023" s="4" t="s">
        <v>3895</v>
      </c>
      <c r="F4023" s="5" t="s">
        <v>4007</v>
      </c>
      <c r="G4023" s="2">
        <v>860</v>
      </c>
      <c r="H4023" s="2" t="s">
        <v>5089</v>
      </c>
    </row>
    <row r="4024" spans="1:8" ht="10.95" customHeight="1" outlineLevel="3" x14ac:dyDescent="0.2">
      <c r="A4024" s="4" t="s">
        <v>3895</v>
      </c>
      <c r="B4024" s="5" t="s">
        <v>4007</v>
      </c>
      <c r="C4024" s="7"/>
      <c r="D4024" s="7" t="s">
        <v>4017</v>
      </c>
      <c r="E4024" s="4" t="s">
        <v>3895</v>
      </c>
      <c r="F4024" s="5" t="s">
        <v>4007</v>
      </c>
      <c r="G4024" s="2">
        <v>220</v>
      </c>
      <c r="H4024" s="2" t="s">
        <v>5089</v>
      </c>
    </row>
    <row r="4025" spans="1:8" ht="10.95" customHeight="1" outlineLevel="3" x14ac:dyDescent="0.2">
      <c r="A4025" s="4" t="s">
        <v>3895</v>
      </c>
      <c r="B4025" s="5" t="s">
        <v>4007</v>
      </c>
      <c r="C4025" s="7"/>
      <c r="D4025" s="7" t="s">
        <v>4018</v>
      </c>
      <c r="E4025" s="4" t="s">
        <v>3895</v>
      </c>
      <c r="F4025" s="5" t="s">
        <v>4007</v>
      </c>
      <c r="G4025" s="2">
        <v>480</v>
      </c>
      <c r="H4025" s="2" t="s">
        <v>5089</v>
      </c>
    </row>
    <row r="4026" spans="1:8" ht="10.95" hidden="1" customHeight="1" outlineLevel="2" x14ac:dyDescent="0.2">
      <c r="A4026" s="4" t="s">
        <v>3895</v>
      </c>
      <c r="B4026" s="5" t="s">
        <v>4007</v>
      </c>
      <c r="C4026" s="5" t="s">
        <v>4019</v>
      </c>
      <c r="D4026" s="5"/>
      <c r="E4026" s="4" t="s">
        <v>3895</v>
      </c>
      <c r="F4026" s="5" t="s">
        <v>4007</v>
      </c>
      <c r="G4026" s="2" t="e">
        <v>#N/A</v>
      </c>
      <c r="H4026" s="2" t="s">
        <v>5089</v>
      </c>
    </row>
    <row r="4027" spans="1:8" ht="10.95" customHeight="1" outlineLevel="3" x14ac:dyDescent="0.2">
      <c r="A4027" s="4" t="s">
        <v>3895</v>
      </c>
      <c r="B4027" s="5" t="s">
        <v>4007</v>
      </c>
      <c r="C4027" s="7"/>
      <c r="D4027" s="7" t="s">
        <v>4020</v>
      </c>
      <c r="E4027" s="4" t="s">
        <v>3895</v>
      </c>
      <c r="F4027" s="5" t="s">
        <v>4007</v>
      </c>
      <c r="G4027" s="2">
        <v>73.046343154246102</v>
      </c>
      <c r="H4027" s="2" t="s">
        <v>5091</v>
      </c>
    </row>
    <row r="4028" spans="1:8" ht="10.95" hidden="1" customHeight="1" outlineLevel="2" x14ac:dyDescent="0.2">
      <c r="A4028" s="4" t="s">
        <v>3895</v>
      </c>
      <c r="B4028" s="5" t="s">
        <v>4021</v>
      </c>
      <c r="C4028" s="5" t="s">
        <v>4021</v>
      </c>
      <c r="D4028" s="5"/>
      <c r="E4028" s="4" t="s">
        <v>3895</v>
      </c>
      <c r="F4028" s="5" t="s">
        <v>4021</v>
      </c>
      <c r="G4028" s="2" t="e">
        <v>#N/A</v>
      </c>
      <c r="H4028" s="2" t="s">
        <v>5089</v>
      </c>
    </row>
    <row r="4029" spans="1:8" ht="10.95" customHeight="1" outlineLevel="3" x14ac:dyDescent="0.2">
      <c r="A4029" s="4" t="s">
        <v>3895</v>
      </c>
      <c r="B4029" s="5" t="s">
        <v>4021</v>
      </c>
      <c r="C4029" s="7"/>
      <c r="D4029" s="7" t="s">
        <v>4022</v>
      </c>
      <c r="E4029" s="4" t="s">
        <v>3895</v>
      </c>
      <c r="F4029" s="5" t="s">
        <v>4021</v>
      </c>
      <c r="G4029" s="2">
        <v>408.43599999999998</v>
      </c>
      <c r="H4029" s="2" t="s">
        <v>5089</v>
      </c>
    </row>
    <row r="4030" spans="1:8" ht="10.95" customHeight="1" outlineLevel="3" x14ac:dyDescent="0.2">
      <c r="A4030" s="4" t="s">
        <v>3895</v>
      </c>
      <c r="B4030" s="5" t="s">
        <v>4021</v>
      </c>
      <c r="C4030" s="7"/>
      <c r="D4030" s="7" t="s">
        <v>4023</v>
      </c>
      <c r="E4030" s="4" t="s">
        <v>3895</v>
      </c>
      <c r="F4030" s="5" t="s">
        <v>4021</v>
      </c>
      <c r="G4030" s="2">
        <v>298.07499999999999</v>
      </c>
      <c r="H4030" s="2" t="s">
        <v>5089</v>
      </c>
    </row>
    <row r="4031" spans="1:8" ht="22.95" customHeight="1" outlineLevel="3" x14ac:dyDescent="0.2">
      <c r="A4031" s="4" t="s">
        <v>3895</v>
      </c>
      <c r="B4031" s="5" t="s">
        <v>4021</v>
      </c>
      <c r="C4031" s="7"/>
      <c r="D4031" s="7" t="s">
        <v>4024</v>
      </c>
      <c r="E4031" s="4" t="s">
        <v>3895</v>
      </c>
      <c r="F4031" s="5" t="s">
        <v>4021</v>
      </c>
      <c r="G4031" s="2">
        <v>200</v>
      </c>
      <c r="H4031" s="2" t="s">
        <v>5089</v>
      </c>
    </row>
    <row r="4032" spans="1:8" ht="22.95" customHeight="1" outlineLevel="3" x14ac:dyDescent="0.2">
      <c r="A4032" s="4" t="s">
        <v>3895</v>
      </c>
      <c r="B4032" s="5" t="s">
        <v>4021</v>
      </c>
      <c r="C4032" s="7"/>
      <c r="D4032" s="7" t="s">
        <v>4025</v>
      </c>
      <c r="E4032" s="4" t="s">
        <v>3895</v>
      </c>
      <c r="F4032" s="5" t="s">
        <v>4021</v>
      </c>
      <c r="G4032" s="2">
        <v>430</v>
      </c>
      <c r="H4032" s="2" t="s">
        <v>5089</v>
      </c>
    </row>
    <row r="4033" spans="1:8" ht="22.95" customHeight="1" outlineLevel="3" x14ac:dyDescent="0.2">
      <c r="A4033" s="4" t="s">
        <v>3895</v>
      </c>
      <c r="B4033" s="5" t="s">
        <v>4021</v>
      </c>
      <c r="C4033" s="7"/>
      <c r="D4033" s="7" t="s">
        <v>4026</v>
      </c>
      <c r="E4033" s="4" t="s">
        <v>3895</v>
      </c>
      <c r="F4033" s="5" t="s">
        <v>4021</v>
      </c>
      <c r="G4033" s="2">
        <v>140</v>
      </c>
      <c r="H4033" s="2" t="s">
        <v>5089</v>
      </c>
    </row>
    <row r="4034" spans="1:8" ht="10.95" hidden="1" customHeight="1" outlineLevel="2" x14ac:dyDescent="0.2">
      <c r="A4034" s="4" t="s">
        <v>3895</v>
      </c>
      <c r="B4034" s="5" t="s">
        <v>4027</v>
      </c>
      <c r="C4034" s="5" t="s">
        <v>4027</v>
      </c>
      <c r="D4034" s="5"/>
      <c r="E4034" s="4" t="s">
        <v>3895</v>
      </c>
      <c r="F4034" s="5" t="s">
        <v>4027</v>
      </c>
      <c r="G4034" s="2" t="e">
        <v>#N/A</v>
      </c>
      <c r="H4034" s="2" t="s">
        <v>5089</v>
      </c>
    </row>
    <row r="4035" spans="1:8" ht="10.95" customHeight="1" outlineLevel="3" x14ac:dyDescent="0.2">
      <c r="A4035" s="4" t="s">
        <v>3895</v>
      </c>
      <c r="B4035" s="5" t="s">
        <v>4027</v>
      </c>
      <c r="C4035" s="7"/>
      <c r="D4035" s="7" t="s">
        <v>4028</v>
      </c>
      <c r="E4035" s="4" t="s">
        <v>3895</v>
      </c>
      <c r="F4035" s="5" t="s">
        <v>4027</v>
      </c>
      <c r="G4035" s="2">
        <v>166.8869230769231</v>
      </c>
      <c r="H4035" s="2" t="s">
        <v>5089</v>
      </c>
    </row>
    <row r="4036" spans="1:8" ht="10.95" customHeight="1" outlineLevel="3" x14ac:dyDescent="0.2">
      <c r="A4036" s="4" t="s">
        <v>3895</v>
      </c>
      <c r="B4036" s="5" t="s">
        <v>4027</v>
      </c>
      <c r="C4036" s="7"/>
      <c r="D4036" s="7" t="s">
        <v>4029</v>
      </c>
      <c r="E4036" s="4" t="s">
        <v>3895</v>
      </c>
      <c r="F4036" s="5" t="s">
        <v>4027</v>
      </c>
      <c r="G4036" s="2">
        <v>252.34666666666666</v>
      </c>
      <c r="H4036" s="2" t="s">
        <v>5089</v>
      </c>
    </row>
    <row r="4037" spans="1:8" ht="10.95" customHeight="1" outlineLevel="3" x14ac:dyDescent="0.2">
      <c r="A4037" s="4" t="s">
        <v>3895</v>
      </c>
      <c r="B4037" s="5" t="s">
        <v>4027</v>
      </c>
      <c r="C4037" s="7"/>
      <c r="D4037" s="7" t="s">
        <v>4030</v>
      </c>
      <c r="E4037" s="4" t="s">
        <v>3895</v>
      </c>
      <c r="F4037" s="5" t="s">
        <v>4027</v>
      </c>
      <c r="G4037" s="2">
        <v>246.95</v>
      </c>
      <c r="H4037" s="2" t="s">
        <v>5089</v>
      </c>
    </row>
    <row r="4038" spans="1:8" ht="10.95" customHeight="1" outlineLevel="3" x14ac:dyDescent="0.2">
      <c r="A4038" s="4" t="s">
        <v>3895</v>
      </c>
      <c r="B4038" s="5" t="s">
        <v>4027</v>
      </c>
      <c r="C4038" s="7"/>
      <c r="D4038" s="7" t="s">
        <v>4031</v>
      </c>
      <c r="E4038" s="4" t="s">
        <v>3895</v>
      </c>
      <c r="F4038" s="5" t="s">
        <v>4027</v>
      </c>
      <c r="G4038" s="2">
        <v>152.97</v>
      </c>
      <c r="H4038" s="2" t="s">
        <v>5089</v>
      </c>
    </row>
    <row r="4039" spans="1:8" ht="10.95" customHeight="1" outlineLevel="3" x14ac:dyDescent="0.2">
      <c r="A4039" s="4" t="s">
        <v>3895</v>
      </c>
      <c r="B4039" s="5" t="s">
        <v>4027</v>
      </c>
      <c r="C4039" s="7"/>
      <c r="D4039" s="7" t="s">
        <v>4032</v>
      </c>
      <c r="E4039" s="4" t="s">
        <v>3895</v>
      </c>
      <c r="F4039" s="5" t="s">
        <v>4027</v>
      </c>
      <c r="G4039" s="2">
        <v>171.52928571428569</v>
      </c>
      <c r="H4039" s="2" t="s">
        <v>5089</v>
      </c>
    </row>
    <row r="4040" spans="1:8" ht="10.95" customHeight="1" outlineLevel="3" x14ac:dyDescent="0.2">
      <c r="A4040" s="4" t="s">
        <v>3895</v>
      </c>
      <c r="B4040" s="5" t="s">
        <v>4027</v>
      </c>
      <c r="C4040" s="7"/>
      <c r="D4040" s="7" t="s">
        <v>4033</v>
      </c>
      <c r="E4040" s="4" t="s">
        <v>3895</v>
      </c>
      <c r="F4040" s="5" t="s">
        <v>4027</v>
      </c>
      <c r="G4040" s="2">
        <v>184.352</v>
      </c>
      <c r="H4040" s="2" t="s">
        <v>5089</v>
      </c>
    </row>
    <row r="4041" spans="1:8" ht="10.95" customHeight="1" outlineLevel="3" x14ac:dyDescent="0.2">
      <c r="A4041" s="4" t="s">
        <v>3895</v>
      </c>
      <c r="B4041" s="5" t="s">
        <v>4027</v>
      </c>
      <c r="C4041" s="7"/>
      <c r="D4041" s="7" t="s">
        <v>4034</v>
      </c>
      <c r="E4041" s="4" t="s">
        <v>3895</v>
      </c>
      <c r="F4041" s="5" t="s">
        <v>4027</v>
      </c>
      <c r="G4041" s="2">
        <v>234.785</v>
      </c>
      <c r="H4041" s="2" t="s">
        <v>5089</v>
      </c>
    </row>
    <row r="4042" spans="1:8" ht="10.95" customHeight="1" outlineLevel="3" x14ac:dyDescent="0.2">
      <c r="A4042" s="4" t="s">
        <v>3895</v>
      </c>
      <c r="B4042" s="5" t="s">
        <v>4027</v>
      </c>
      <c r="C4042" s="7"/>
      <c r="D4042" s="7" t="s">
        <v>4035</v>
      </c>
      <c r="E4042" s="4" t="s">
        <v>3895</v>
      </c>
      <c r="F4042" s="5" t="s">
        <v>4027</v>
      </c>
      <c r="G4042" s="2">
        <v>222.38000000000002</v>
      </c>
      <c r="H4042" s="2" t="s">
        <v>5089</v>
      </c>
    </row>
    <row r="4043" spans="1:8" ht="10.95" customHeight="1" outlineLevel="3" x14ac:dyDescent="0.2">
      <c r="A4043" s="4" t="s">
        <v>3895</v>
      </c>
      <c r="B4043" s="5" t="s">
        <v>4027</v>
      </c>
      <c r="C4043" s="7"/>
      <c r="D4043" s="7" t="s">
        <v>4036</v>
      </c>
      <c r="E4043" s="4" t="s">
        <v>3895</v>
      </c>
      <c r="F4043" s="5" t="s">
        <v>4027</v>
      </c>
      <c r="G4043" s="2">
        <v>211.02500000000001</v>
      </c>
      <c r="H4043" s="2" t="s">
        <v>5089</v>
      </c>
    </row>
    <row r="4044" spans="1:8" ht="10.95" customHeight="1" outlineLevel="3" x14ac:dyDescent="0.2">
      <c r="A4044" s="4" t="s">
        <v>3895</v>
      </c>
      <c r="B4044" s="5" t="s">
        <v>4027</v>
      </c>
      <c r="C4044" s="7"/>
      <c r="D4044" s="7" t="s">
        <v>4037</v>
      </c>
      <c r="E4044" s="4" t="s">
        <v>3895</v>
      </c>
      <c r="F4044" s="5" t="s">
        <v>4027</v>
      </c>
      <c r="G4044" s="2">
        <v>256.14999999999998</v>
      </c>
      <c r="H4044" s="2" t="s">
        <v>5089</v>
      </c>
    </row>
    <row r="4045" spans="1:8" ht="10.95" customHeight="1" outlineLevel="3" x14ac:dyDescent="0.2">
      <c r="A4045" s="4" t="s">
        <v>3895</v>
      </c>
      <c r="B4045" s="5" t="s">
        <v>4027</v>
      </c>
      <c r="C4045" s="7"/>
      <c r="D4045" s="7" t="s">
        <v>4038</v>
      </c>
      <c r="E4045" s="4" t="s">
        <v>3895</v>
      </c>
      <c r="F4045" s="5" t="s">
        <v>4027</v>
      </c>
      <c r="G4045" s="2">
        <v>151.72928571428571</v>
      </c>
      <c r="H4045" s="2" t="s">
        <v>5089</v>
      </c>
    </row>
    <row r="4046" spans="1:8" ht="10.95" customHeight="1" outlineLevel="3" x14ac:dyDescent="0.2">
      <c r="A4046" s="4" t="s">
        <v>3895</v>
      </c>
      <c r="B4046" s="5" t="s">
        <v>4027</v>
      </c>
      <c r="C4046" s="7"/>
      <c r="D4046" s="7" t="s">
        <v>4039</v>
      </c>
      <c r="E4046" s="4" t="s">
        <v>3895</v>
      </c>
      <c r="F4046" s="5" t="s">
        <v>4027</v>
      </c>
      <c r="G4046" s="2">
        <v>212.88210526315791</v>
      </c>
      <c r="H4046" s="2" t="s">
        <v>5089</v>
      </c>
    </row>
    <row r="4047" spans="1:8" ht="10.95" customHeight="1" outlineLevel="3" x14ac:dyDescent="0.2">
      <c r="A4047" s="4" t="s">
        <v>3895</v>
      </c>
      <c r="B4047" s="5" t="s">
        <v>4027</v>
      </c>
      <c r="C4047" s="7"/>
      <c r="D4047" s="7" t="s">
        <v>4040</v>
      </c>
      <c r="E4047" s="4" t="s">
        <v>3895</v>
      </c>
      <c r="F4047" s="5" t="s">
        <v>4027</v>
      </c>
      <c r="G4047" s="2">
        <v>220.631</v>
      </c>
      <c r="H4047" s="2" t="s">
        <v>5089</v>
      </c>
    </row>
    <row r="4048" spans="1:8" ht="10.95" customHeight="1" outlineLevel="3" x14ac:dyDescent="0.2">
      <c r="A4048" s="4" t="s">
        <v>3895</v>
      </c>
      <c r="B4048" s="5" t="s">
        <v>4027</v>
      </c>
      <c r="C4048" s="7"/>
      <c r="D4048" s="7" t="s">
        <v>4041</v>
      </c>
      <c r="E4048" s="4" t="s">
        <v>3895</v>
      </c>
      <c r="F4048" s="5" t="s">
        <v>4027</v>
      </c>
      <c r="G4048" s="2">
        <v>187.4196551724138</v>
      </c>
      <c r="H4048" s="2" t="s">
        <v>5089</v>
      </c>
    </row>
    <row r="4049" spans="1:8" ht="10.95" customHeight="1" outlineLevel="3" x14ac:dyDescent="0.2">
      <c r="A4049" s="4" t="s">
        <v>3895</v>
      </c>
      <c r="B4049" s="5" t="s">
        <v>4027</v>
      </c>
      <c r="C4049" s="7"/>
      <c r="D4049" s="7" t="s">
        <v>4042</v>
      </c>
      <c r="E4049" s="4" t="s">
        <v>3895</v>
      </c>
      <c r="F4049" s="5" t="s">
        <v>4027</v>
      </c>
      <c r="G4049" s="2">
        <v>203.38275862068966</v>
      </c>
      <c r="H4049" s="2" t="s">
        <v>5089</v>
      </c>
    </row>
    <row r="4050" spans="1:8" ht="10.95" hidden="1" customHeight="1" outlineLevel="2" x14ac:dyDescent="0.2">
      <c r="A4050" s="4" t="s">
        <v>3895</v>
      </c>
      <c r="B4050" s="5" t="s">
        <v>4043</v>
      </c>
      <c r="C4050" s="5" t="s">
        <v>4043</v>
      </c>
      <c r="D4050" s="5"/>
      <c r="E4050" s="4" t="s">
        <v>3895</v>
      </c>
      <c r="F4050" s="5" t="s">
        <v>4043</v>
      </c>
      <c r="G4050" s="2" t="e">
        <v>#N/A</v>
      </c>
      <c r="H4050" s="2" t="s">
        <v>5089</v>
      </c>
    </row>
    <row r="4051" spans="1:8" ht="10.95" customHeight="1" outlineLevel="3" x14ac:dyDescent="0.2">
      <c r="A4051" s="4" t="s">
        <v>3895</v>
      </c>
      <c r="B4051" s="5" t="s">
        <v>4043</v>
      </c>
      <c r="C4051" s="7"/>
      <c r="D4051" s="7" t="s">
        <v>4044</v>
      </c>
      <c r="E4051" s="4" t="s">
        <v>3895</v>
      </c>
      <c r="F4051" s="5" t="s">
        <v>4043</v>
      </c>
      <c r="G4051" s="2">
        <v>574.8033333333334</v>
      </c>
      <c r="H4051" s="2" t="s">
        <v>5089</v>
      </c>
    </row>
    <row r="4052" spans="1:8" ht="10.95" customHeight="1" outlineLevel="3" x14ac:dyDescent="0.2">
      <c r="A4052" s="4" t="s">
        <v>3895</v>
      </c>
      <c r="B4052" s="5" t="s">
        <v>4043</v>
      </c>
      <c r="C4052" s="7"/>
      <c r="D4052" s="7" t="s">
        <v>4045</v>
      </c>
      <c r="E4052" s="4" t="s">
        <v>3895</v>
      </c>
      <c r="F4052" s="5" t="s">
        <v>4043</v>
      </c>
      <c r="G4052" s="2">
        <v>400</v>
      </c>
      <c r="H4052" s="2" t="s">
        <v>5089</v>
      </c>
    </row>
    <row r="4053" spans="1:8" ht="10.95" customHeight="1" outlineLevel="3" x14ac:dyDescent="0.2">
      <c r="A4053" s="4" t="s">
        <v>3895</v>
      </c>
      <c r="B4053" s="5" t="s">
        <v>4043</v>
      </c>
      <c r="C4053" s="7"/>
      <c r="D4053" s="7" t="s">
        <v>4046</v>
      </c>
      <c r="E4053" s="4" t="s">
        <v>3895</v>
      </c>
      <c r="F4053" s="5" t="s">
        <v>4043</v>
      </c>
      <c r="G4053" s="2">
        <v>381.64333333333337</v>
      </c>
      <c r="H4053" s="2" t="s">
        <v>5089</v>
      </c>
    </row>
    <row r="4054" spans="1:8" ht="10.95" customHeight="1" outlineLevel="3" x14ac:dyDescent="0.2">
      <c r="A4054" s="4" t="s">
        <v>3895</v>
      </c>
      <c r="B4054" s="5" t="s">
        <v>4043</v>
      </c>
      <c r="C4054" s="7"/>
      <c r="D4054" s="7" t="s">
        <v>4047</v>
      </c>
      <c r="E4054" s="4" t="s">
        <v>3895</v>
      </c>
      <c r="F4054" s="5" t="s">
        <v>4043</v>
      </c>
      <c r="G4054" s="2">
        <v>428.17</v>
      </c>
      <c r="H4054" s="2" t="s">
        <v>5089</v>
      </c>
    </row>
    <row r="4055" spans="1:8" ht="10.95" customHeight="1" outlineLevel="3" x14ac:dyDescent="0.2">
      <c r="A4055" s="4" t="s">
        <v>3895</v>
      </c>
      <c r="B4055" s="5" t="s">
        <v>4043</v>
      </c>
      <c r="C4055" s="7"/>
      <c r="D4055" s="7" t="s">
        <v>4048</v>
      </c>
      <c r="E4055" s="4" t="s">
        <v>3895</v>
      </c>
      <c r="F4055" s="5" t="s">
        <v>4043</v>
      </c>
      <c r="G4055" s="2">
        <v>439.7</v>
      </c>
      <c r="H4055" s="2" t="s">
        <v>5089</v>
      </c>
    </row>
    <row r="4056" spans="1:8" ht="10.95" customHeight="1" outlineLevel="3" x14ac:dyDescent="0.2">
      <c r="A4056" s="4" t="s">
        <v>3895</v>
      </c>
      <c r="B4056" s="5" t="s">
        <v>4043</v>
      </c>
      <c r="C4056" s="7"/>
      <c r="D4056" s="7" t="s">
        <v>4049</v>
      </c>
      <c r="E4056" s="4" t="s">
        <v>3895</v>
      </c>
      <c r="F4056" s="5" t="s">
        <v>4043</v>
      </c>
      <c r="G4056" s="2">
        <v>418.10909090909087</v>
      </c>
      <c r="H4056" s="2" t="s">
        <v>5089</v>
      </c>
    </row>
    <row r="4057" spans="1:8" ht="10.95" customHeight="1" outlineLevel="3" x14ac:dyDescent="0.2">
      <c r="A4057" s="4" t="s">
        <v>3895</v>
      </c>
      <c r="B4057" s="5" t="s">
        <v>4043</v>
      </c>
      <c r="C4057" s="7"/>
      <c r="D4057" s="7" t="s">
        <v>4050</v>
      </c>
      <c r="E4057" s="4" t="s">
        <v>3895</v>
      </c>
      <c r="F4057" s="5" t="s">
        <v>4043</v>
      </c>
      <c r="G4057" s="2">
        <v>937.96499999999992</v>
      </c>
      <c r="H4057" s="2" t="s">
        <v>5089</v>
      </c>
    </row>
    <row r="4058" spans="1:8" ht="10.95" customHeight="1" outlineLevel="3" x14ac:dyDescent="0.2">
      <c r="A4058" s="4" t="s">
        <v>3895</v>
      </c>
      <c r="B4058" s="5" t="s">
        <v>4043</v>
      </c>
      <c r="C4058" s="7"/>
      <c r="D4058" s="7" t="s">
        <v>4051</v>
      </c>
      <c r="E4058" s="4" t="s">
        <v>3895</v>
      </c>
      <c r="F4058" s="5" t="s">
        <v>4043</v>
      </c>
      <c r="G4058" s="2">
        <v>642.11749999999995</v>
      </c>
      <c r="H4058" s="2" t="s">
        <v>5089</v>
      </c>
    </row>
    <row r="4059" spans="1:8" ht="10.95" hidden="1" customHeight="1" outlineLevel="2" x14ac:dyDescent="0.2">
      <c r="A4059" s="4" t="s">
        <v>3895</v>
      </c>
      <c r="B4059" s="5" t="s">
        <v>4052</v>
      </c>
      <c r="C4059" s="5" t="s">
        <v>4052</v>
      </c>
      <c r="D4059" s="5"/>
      <c r="E4059" s="4" t="s">
        <v>3895</v>
      </c>
      <c r="F4059" s="5" t="s">
        <v>4052</v>
      </c>
      <c r="G4059" s="2" t="e">
        <v>#N/A</v>
      </c>
      <c r="H4059" s="2" t="s">
        <v>5089</v>
      </c>
    </row>
    <row r="4060" spans="1:8" ht="10.95" customHeight="1" outlineLevel="3" x14ac:dyDescent="0.2">
      <c r="A4060" s="4" t="s">
        <v>3895</v>
      </c>
      <c r="B4060" s="5" t="s">
        <v>4052</v>
      </c>
      <c r="C4060" s="7"/>
      <c r="D4060" s="7" t="s">
        <v>4053</v>
      </c>
      <c r="E4060" s="4" t="s">
        <v>3895</v>
      </c>
      <c r="F4060" s="5" t="s">
        <v>4052</v>
      </c>
      <c r="G4060" s="2">
        <v>209</v>
      </c>
      <c r="H4060" s="2" t="s">
        <v>5089</v>
      </c>
    </row>
    <row r="4061" spans="1:8" ht="10.95" customHeight="1" outlineLevel="3" x14ac:dyDescent="0.2">
      <c r="A4061" s="4" t="s">
        <v>3895</v>
      </c>
      <c r="B4061" s="5" t="s">
        <v>4052</v>
      </c>
      <c r="C4061" s="7"/>
      <c r="D4061" s="7" t="s">
        <v>4054</v>
      </c>
      <c r="E4061" s="4" t="s">
        <v>3895</v>
      </c>
      <c r="F4061" s="5" t="s">
        <v>4052</v>
      </c>
      <c r="G4061" s="2">
        <v>145.65</v>
      </c>
      <c r="H4061" s="2" t="s">
        <v>5089</v>
      </c>
    </row>
    <row r="4062" spans="1:8" ht="10.95" customHeight="1" outlineLevel="3" x14ac:dyDescent="0.2">
      <c r="A4062" s="4" t="s">
        <v>3895</v>
      </c>
      <c r="B4062" s="5" t="s">
        <v>4052</v>
      </c>
      <c r="C4062" s="7"/>
      <c r="D4062" s="7" t="s">
        <v>4055</v>
      </c>
      <c r="E4062" s="4" t="s">
        <v>3895</v>
      </c>
      <c r="F4062" s="5" t="s">
        <v>4052</v>
      </c>
      <c r="G4062" s="2">
        <v>147</v>
      </c>
      <c r="H4062" s="2" t="s">
        <v>5089</v>
      </c>
    </row>
    <row r="4063" spans="1:8" ht="10.95" customHeight="1" outlineLevel="3" x14ac:dyDescent="0.2">
      <c r="A4063" s="4" t="s">
        <v>3895</v>
      </c>
      <c r="B4063" s="5" t="s">
        <v>4052</v>
      </c>
      <c r="C4063" s="7"/>
      <c r="D4063" s="7" t="s">
        <v>4056</v>
      </c>
      <c r="E4063" s="4" t="s">
        <v>3895</v>
      </c>
      <c r="F4063" s="5" t="s">
        <v>4052</v>
      </c>
      <c r="G4063" s="2">
        <v>145.47</v>
      </c>
      <c r="H4063" s="2" t="s">
        <v>5089</v>
      </c>
    </row>
    <row r="4064" spans="1:8" ht="10.95" customHeight="1" outlineLevel="3" x14ac:dyDescent="0.2">
      <c r="A4064" s="4" t="s">
        <v>3895</v>
      </c>
      <c r="B4064" s="5" t="s">
        <v>4052</v>
      </c>
      <c r="C4064" s="7"/>
      <c r="D4064" s="7" t="s">
        <v>4057</v>
      </c>
      <c r="E4064" s="4" t="s">
        <v>3895</v>
      </c>
      <c r="F4064" s="5" t="s">
        <v>4052</v>
      </c>
      <c r="G4064" s="2">
        <v>147.30699999999999</v>
      </c>
      <c r="H4064" s="2" t="s">
        <v>5089</v>
      </c>
    </row>
    <row r="4065" spans="1:8" ht="10.95" customHeight="1" outlineLevel="3" x14ac:dyDescent="0.2">
      <c r="A4065" s="4" t="s">
        <v>3895</v>
      </c>
      <c r="B4065" s="5" t="s">
        <v>4052</v>
      </c>
      <c r="C4065" s="7"/>
      <c r="D4065" s="7" t="s">
        <v>4058</v>
      </c>
      <c r="E4065" s="4" t="s">
        <v>3895</v>
      </c>
      <c r="F4065" s="5" t="s">
        <v>4052</v>
      </c>
      <c r="G4065" s="2">
        <v>145.60999999999999</v>
      </c>
      <c r="H4065" s="2" t="s">
        <v>5089</v>
      </c>
    </row>
    <row r="4066" spans="1:8" ht="10.95" customHeight="1" outlineLevel="3" x14ac:dyDescent="0.2">
      <c r="A4066" s="4" t="s">
        <v>3895</v>
      </c>
      <c r="B4066" s="5" t="s">
        <v>4052</v>
      </c>
      <c r="C4066" s="7"/>
      <c r="D4066" s="7" t="s">
        <v>4059</v>
      </c>
      <c r="E4066" s="4" t="s">
        <v>3895</v>
      </c>
      <c r="F4066" s="5" t="s">
        <v>4052</v>
      </c>
      <c r="G4066" s="2">
        <v>156.80181818181816</v>
      </c>
      <c r="H4066" s="2" t="s">
        <v>5089</v>
      </c>
    </row>
    <row r="4067" spans="1:8" ht="10.95" customHeight="1" outlineLevel="3" x14ac:dyDescent="0.2">
      <c r="A4067" s="4" t="s">
        <v>3895</v>
      </c>
      <c r="B4067" s="5" t="s">
        <v>4052</v>
      </c>
      <c r="C4067" s="7"/>
      <c r="D4067" s="7" t="s">
        <v>4060</v>
      </c>
      <c r="E4067" s="4" t="s">
        <v>3895</v>
      </c>
      <c r="F4067" s="5" t="s">
        <v>4052</v>
      </c>
      <c r="G4067" s="2">
        <v>147</v>
      </c>
      <c r="H4067" s="2" t="s">
        <v>5089</v>
      </c>
    </row>
    <row r="4068" spans="1:8" ht="10.95" customHeight="1" outlineLevel="3" x14ac:dyDescent="0.2">
      <c r="A4068" s="4" t="s">
        <v>3895</v>
      </c>
      <c r="B4068" s="5" t="s">
        <v>4052</v>
      </c>
      <c r="C4068" s="7"/>
      <c r="D4068" s="7" t="s">
        <v>4061</v>
      </c>
      <c r="E4068" s="4" t="s">
        <v>3895</v>
      </c>
      <c r="F4068" s="5" t="s">
        <v>4052</v>
      </c>
      <c r="G4068" s="2">
        <v>163.12235294117647</v>
      </c>
      <c r="H4068" s="2" t="s">
        <v>5089</v>
      </c>
    </row>
    <row r="4069" spans="1:8" ht="10.95" customHeight="1" outlineLevel="3" x14ac:dyDescent="0.2">
      <c r="A4069" s="4" t="s">
        <v>3895</v>
      </c>
      <c r="B4069" s="5" t="s">
        <v>4052</v>
      </c>
      <c r="C4069" s="7"/>
      <c r="D4069" s="7" t="s">
        <v>4062</v>
      </c>
      <c r="E4069" s="4" t="s">
        <v>3895</v>
      </c>
      <c r="F4069" s="5" t="s">
        <v>4052</v>
      </c>
      <c r="G4069" s="2">
        <v>172.89</v>
      </c>
      <c r="H4069" s="2" t="s">
        <v>5089</v>
      </c>
    </row>
    <row r="4070" spans="1:8" ht="10.95" customHeight="1" outlineLevel="3" x14ac:dyDescent="0.2">
      <c r="A4070" s="4" t="s">
        <v>3895</v>
      </c>
      <c r="B4070" s="5" t="s">
        <v>4052</v>
      </c>
      <c r="C4070" s="7"/>
      <c r="D4070" s="7" t="s">
        <v>4063</v>
      </c>
      <c r="E4070" s="4" t="s">
        <v>3895</v>
      </c>
      <c r="F4070" s="5" t="s">
        <v>4052</v>
      </c>
      <c r="G4070" s="2">
        <v>212.91</v>
      </c>
      <c r="H4070" s="2" t="s">
        <v>5089</v>
      </c>
    </row>
    <row r="4071" spans="1:8" ht="10.95" customHeight="1" outlineLevel="3" x14ac:dyDescent="0.2">
      <c r="A4071" s="4" t="s">
        <v>3895</v>
      </c>
      <c r="B4071" s="5" t="s">
        <v>4052</v>
      </c>
      <c r="C4071" s="7"/>
      <c r="D4071" s="7" t="s">
        <v>4064</v>
      </c>
      <c r="E4071" s="4" t="s">
        <v>3895</v>
      </c>
      <c r="F4071" s="5" t="s">
        <v>4052</v>
      </c>
      <c r="G4071" s="2">
        <v>154.62142857142857</v>
      </c>
      <c r="H4071" s="2" t="s">
        <v>5089</v>
      </c>
    </row>
    <row r="4072" spans="1:8" ht="10.95" customHeight="1" outlineLevel="3" x14ac:dyDescent="0.2">
      <c r="A4072" s="4" t="s">
        <v>3895</v>
      </c>
      <c r="B4072" s="5" t="s">
        <v>4052</v>
      </c>
      <c r="C4072" s="7"/>
      <c r="D4072" s="7" t="s">
        <v>4065</v>
      </c>
      <c r="E4072" s="4" t="s">
        <v>3895</v>
      </c>
      <c r="F4072" s="5" t="s">
        <v>4052</v>
      </c>
      <c r="G4072" s="2">
        <v>153.06</v>
      </c>
      <c r="H4072" s="2" t="s">
        <v>5089</v>
      </c>
    </row>
    <row r="4073" spans="1:8" ht="10.95" customHeight="1" outlineLevel="3" x14ac:dyDescent="0.2">
      <c r="A4073" s="4" t="s">
        <v>3895</v>
      </c>
      <c r="B4073" s="5" t="s">
        <v>4052</v>
      </c>
      <c r="C4073" s="7"/>
      <c r="D4073" s="7" t="s">
        <v>4066</v>
      </c>
      <c r="E4073" s="4" t="s">
        <v>3895</v>
      </c>
      <c r="F4073" s="5" t="s">
        <v>4052</v>
      </c>
      <c r="G4073" s="2">
        <v>165.51499999999999</v>
      </c>
      <c r="H4073" s="2" t="s">
        <v>5089</v>
      </c>
    </row>
    <row r="4074" spans="1:8" ht="10.95" customHeight="1" outlineLevel="3" x14ac:dyDescent="0.2">
      <c r="A4074" s="4" t="s">
        <v>3895</v>
      </c>
      <c r="B4074" s="5" t="s">
        <v>4052</v>
      </c>
      <c r="C4074" s="7"/>
      <c r="D4074" s="7" t="s">
        <v>4067</v>
      </c>
      <c r="E4074" s="4" t="s">
        <v>3895</v>
      </c>
      <c r="F4074" s="5" t="s">
        <v>4052</v>
      </c>
      <c r="G4074" s="2">
        <v>149.82</v>
      </c>
      <c r="H4074" s="2" t="s">
        <v>5089</v>
      </c>
    </row>
    <row r="4075" spans="1:8" ht="10.95" customHeight="1" outlineLevel="3" x14ac:dyDescent="0.2">
      <c r="A4075" s="4" t="s">
        <v>3895</v>
      </c>
      <c r="B4075" s="5" t="s">
        <v>4052</v>
      </c>
      <c r="C4075" s="7"/>
      <c r="D4075" s="7" t="s">
        <v>4068</v>
      </c>
      <c r="E4075" s="4" t="s">
        <v>3895</v>
      </c>
      <c r="F4075" s="5" t="s">
        <v>4052</v>
      </c>
      <c r="G4075" s="2">
        <v>148.58285714285714</v>
      </c>
      <c r="H4075" s="2" t="s">
        <v>5089</v>
      </c>
    </row>
    <row r="4076" spans="1:8" ht="10.95" customHeight="1" outlineLevel="3" x14ac:dyDescent="0.2">
      <c r="A4076" s="4" t="s">
        <v>3895</v>
      </c>
      <c r="B4076" s="5" t="s">
        <v>4052</v>
      </c>
      <c r="C4076" s="7"/>
      <c r="D4076" s="7" t="s">
        <v>4069</v>
      </c>
      <c r="E4076" s="4" t="s">
        <v>3895</v>
      </c>
      <c r="F4076" s="5" t="s">
        <v>4052</v>
      </c>
      <c r="G4076" s="2">
        <v>266.26499999999999</v>
      </c>
      <c r="H4076" s="2" t="s">
        <v>5089</v>
      </c>
    </row>
    <row r="4077" spans="1:8" ht="10.95" customHeight="1" outlineLevel="3" x14ac:dyDescent="0.2">
      <c r="A4077" s="4" t="s">
        <v>3895</v>
      </c>
      <c r="B4077" s="5" t="s">
        <v>4052</v>
      </c>
      <c r="C4077" s="7"/>
      <c r="D4077" s="7" t="s">
        <v>4070</v>
      </c>
      <c r="E4077" s="4" t="s">
        <v>3895</v>
      </c>
      <c r="F4077" s="5" t="s">
        <v>4052</v>
      </c>
      <c r="G4077" s="2">
        <v>149.82</v>
      </c>
      <c r="H4077" s="2" t="s">
        <v>5089</v>
      </c>
    </row>
    <row r="4078" spans="1:8" ht="10.95" customHeight="1" outlineLevel="3" x14ac:dyDescent="0.2">
      <c r="A4078" s="4" t="s">
        <v>3895</v>
      </c>
      <c r="B4078" s="5" t="s">
        <v>4052</v>
      </c>
      <c r="C4078" s="7"/>
      <c r="D4078" s="7" t="s">
        <v>4071</v>
      </c>
      <c r="E4078" s="4" t="s">
        <v>3895</v>
      </c>
      <c r="F4078" s="5" t="s">
        <v>4052</v>
      </c>
      <c r="G4078" s="2">
        <v>281.91999999999996</v>
      </c>
      <c r="H4078" s="2" t="s">
        <v>5089</v>
      </c>
    </row>
    <row r="4079" spans="1:8" ht="10.95" customHeight="1" outlineLevel="3" x14ac:dyDescent="0.2">
      <c r="A4079" s="4" t="s">
        <v>3895</v>
      </c>
      <c r="B4079" s="5" t="s">
        <v>4052</v>
      </c>
      <c r="C4079" s="7"/>
      <c r="D4079" s="7" t="s">
        <v>4072</v>
      </c>
      <c r="E4079" s="4" t="s">
        <v>3895</v>
      </c>
      <c r="F4079" s="5" t="s">
        <v>4052</v>
      </c>
      <c r="G4079" s="2">
        <v>271.94</v>
      </c>
      <c r="H4079" s="2" t="s">
        <v>5089</v>
      </c>
    </row>
    <row r="4080" spans="1:8" ht="10.95" customHeight="1" outlineLevel="3" x14ac:dyDescent="0.2">
      <c r="A4080" s="4" t="s">
        <v>3895</v>
      </c>
      <c r="B4080" s="5" t="s">
        <v>4052</v>
      </c>
      <c r="C4080" s="7"/>
      <c r="D4080" s="7" t="s">
        <v>4073</v>
      </c>
      <c r="E4080" s="4" t="s">
        <v>3895</v>
      </c>
      <c r="F4080" s="5" t="s">
        <v>4052</v>
      </c>
      <c r="G4080" s="2">
        <v>161.86384615384617</v>
      </c>
      <c r="H4080" s="2" t="s">
        <v>5089</v>
      </c>
    </row>
    <row r="4081" spans="1:8" ht="10.95" customHeight="1" outlineLevel="3" x14ac:dyDescent="0.2">
      <c r="A4081" s="4" t="s">
        <v>3895</v>
      </c>
      <c r="B4081" s="5" t="s">
        <v>4052</v>
      </c>
      <c r="C4081" s="7"/>
      <c r="D4081" s="7" t="s">
        <v>4074</v>
      </c>
      <c r="E4081" s="4" t="s">
        <v>3895</v>
      </c>
      <c r="F4081" s="5" t="s">
        <v>4052</v>
      </c>
      <c r="G4081" s="2">
        <v>268.10000000000002</v>
      </c>
      <c r="H4081" s="2" t="s">
        <v>5089</v>
      </c>
    </row>
    <row r="4082" spans="1:8" ht="10.95" customHeight="1" outlineLevel="3" x14ac:dyDescent="0.2">
      <c r="A4082" s="4" t="s">
        <v>3895</v>
      </c>
      <c r="B4082" s="5" t="s">
        <v>4052</v>
      </c>
      <c r="C4082" s="7"/>
      <c r="D4082" s="7" t="s">
        <v>4075</v>
      </c>
      <c r="E4082" s="4" t="s">
        <v>3895</v>
      </c>
      <c r="F4082" s="5" t="s">
        <v>4052</v>
      </c>
      <c r="G4082" s="2">
        <v>266.70777777777778</v>
      </c>
      <c r="H4082" s="2" t="s">
        <v>5089</v>
      </c>
    </row>
    <row r="4083" spans="1:8" ht="10.95" customHeight="1" outlineLevel="3" x14ac:dyDescent="0.2">
      <c r="A4083" s="4" t="s">
        <v>3895</v>
      </c>
      <c r="B4083" s="5" t="s">
        <v>4052</v>
      </c>
      <c r="C4083" s="7"/>
      <c r="D4083" s="7" t="s">
        <v>4076</v>
      </c>
      <c r="E4083" s="4" t="s">
        <v>3895</v>
      </c>
      <c r="F4083" s="5" t="s">
        <v>4052</v>
      </c>
      <c r="G4083" s="2">
        <v>293.31285714285713</v>
      </c>
      <c r="H4083" s="2" t="s">
        <v>5089</v>
      </c>
    </row>
    <row r="4084" spans="1:8" ht="10.95" customHeight="1" outlineLevel="3" x14ac:dyDescent="0.2">
      <c r="A4084" s="4" t="s">
        <v>3895</v>
      </c>
      <c r="B4084" s="5" t="s">
        <v>4052</v>
      </c>
      <c r="C4084" s="7"/>
      <c r="D4084" s="7" t="s">
        <v>4077</v>
      </c>
      <c r="E4084" s="4" t="s">
        <v>3895</v>
      </c>
      <c r="F4084" s="5" t="s">
        <v>4052</v>
      </c>
      <c r="G4084" s="2">
        <v>98.868125000000006</v>
      </c>
      <c r="H4084" s="2" t="s">
        <v>5089</v>
      </c>
    </row>
    <row r="4085" spans="1:8" ht="10.95" customHeight="1" outlineLevel="3" x14ac:dyDescent="0.2">
      <c r="A4085" s="4" t="s">
        <v>3895</v>
      </c>
      <c r="B4085" s="5" t="s">
        <v>4052</v>
      </c>
      <c r="C4085" s="7"/>
      <c r="D4085" s="7" t="s">
        <v>4078</v>
      </c>
      <c r="E4085" s="4" t="s">
        <v>3895</v>
      </c>
      <c r="F4085" s="5" t="s">
        <v>4052</v>
      </c>
      <c r="G4085" s="2">
        <v>167.88</v>
      </c>
      <c r="H4085" s="2" t="s">
        <v>5089</v>
      </c>
    </row>
    <row r="4086" spans="1:8" ht="10.95" customHeight="1" outlineLevel="3" x14ac:dyDescent="0.2">
      <c r="A4086" s="4" t="s">
        <v>3895</v>
      </c>
      <c r="B4086" s="5" t="s">
        <v>4052</v>
      </c>
      <c r="C4086" s="7"/>
      <c r="D4086" s="7" t="s">
        <v>4079</v>
      </c>
      <c r="E4086" s="4" t="s">
        <v>3895</v>
      </c>
      <c r="F4086" s="5" t="s">
        <v>4052</v>
      </c>
      <c r="G4086" s="2">
        <v>231.36562499999999</v>
      </c>
      <c r="H4086" s="2" t="s">
        <v>5089</v>
      </c>
    </row>
    <row r="4087" spans="1:8" ht="10.95" customHeight="1" outlineLevel="3" x14ac:dyDescent="0.2">
      <c r="A4087" s="4" t="s">
        <v>3895</v>
      </c>
      <c r="B4087" s="5" t="s">
        <v>4052</v>
      </c>
      <c r="C4087" s="7"/>
      <c r="D4087" s="7" t="s">
        <v>4080</v>
      </c>
      <c r="E4087" s="4" t="s">
        <v>3895</v>
      </c>
      <c r="F4087" s="5" t="s">
        <v>4052</v>
      </c>
      <c r="G4087" s="2">
        <v>161.09448275862067</v>
      </c>
      <c r="H4087" s="2" t="s">
        <v>5089</v>
      </c>
    </row>
    <row r="4088" spans="1:8" ht="10.95" customHeight="1" outlineLevel="3" x14ac:dyDescent="0.2">
      <c r="A4088" s="4" t="s">
        <v>3895</v>
      </c>
      <c r="B4088" s="5" t="s">
        <v>4052</v>
      </c>
      <c r="C4088" s="7"/>
      <c r="D4088" s="7" t="s">
        <v>4081</v>
      </c>
      <c r="E4088" s="4" t="s">
        <v>3895</v>
      </c>
      <c r="F4088" s="5" t="s">
        <v>4052</v>
      </c>
      <c r="G4088" s="2">
        <v>167.71333333333334</v>
      </c>
      <c r="H4088" s="2" t="s">
        <v>5089</v>
      </c>
    </row>
    <row r="4089" spans="1:8" ht="10.95" customHeight="1" outlineLevel="3" x14ac:dyDescent="0.2">
      <c r="A4089" s="4" t="s">
        <v>3895</v>
      </c>
      <c r="B4089" s="5" t="s">
        <v>4052</v>
      </c>
      <c r="C4089" s="7"/>
      <c r="D4089" s="7" t="s">
        <v>4082</v>
      </c>
      <c r="E4089" s="4" t="s">
        <v>3895</v>
      </c>
      <c r="F4089" s="5" t="s">
        <v>4052</v>
      </c>
      <c r="G4089" s="2">
        <v>137.06313725490196</v>
      </c>
      <c r="H4089" s="2" t="s">
        <v>5089</v>
      </c>
    </row>
    <row r="4090" spans="1:8" ht="10.95" customHeight="1" outlineLevel="3" x14ac:dyDescent="0.2">
      <c r="A4090" s="4" t="s">
        <v>3895</v>
      </c>
      <c r="B4090" s="5" t="s">
        <v>4052</v>
      </c>
      <c r="C4090" s="7"/>
      <c r="D4090" s="7" t="s">
        <v>4083</v>
      </c>
      <c r="E4090" s="4" t="s">
        <v>3895</v>
      </c>
      <c r="F4090" s="5" t="s">
        <v>4052</v>
      </c>
      <c r="G4090" s="2">
        <v>155.9905</v>
      </c>
      <c r="H4090" s="2" t="s">
        <v>5089</v>
      </c>
    </row>
    <row r="4091" spans="1:8" ht="10.95" customHeight="1" outlineLevel="3" x14ac:dyDescent="0.2">
      <c r="A4091" s="4" t="s">
        <v>3895</v>
      </c>
      <c r="B4091" s="5" t="s">
        <v>4052</v>
      </c>
      <c r="C4091" s="7"/>
      <c r="D4091" s="7" t="s">
        <v>4084</v>
      </c>
      <c r="E4091" s="4" t="s">
        <v>3895</v>
      </c>
      <c r="F4091" s="5" t="s">
        <v>4052</v>
      </c>
      <c r="G4091" s="2">
        <v>168.92620689655172</v>
      </c>
      <c r="H4091" s="2" t="s">
        <v>5089</v>
      </c>
    </row>
    <row r="4092" spans="1:8" ht="10.95" customHeight="1" outlineLevel="3" x14ac:dyDescent="0.2">
      <c r="A4092" s="4" t="s">
        <v>3895</v>
      </c>
      <c r="B4092" s="5" t="s">
        <v>4052</v>
      </c>
      <c r="C4092" s="7"/>
      <c r="D4092" s="7" t="s">
        <v>4085</v>
      </c>
      <c r="E4092" s="4" t="s">
        <v>3895</v>
      </c>
      <c r="F4092" s="5" t="s">
        <v>4052</v>
      </c>
      <c r="G4092" s="2">
        <v>108.28291666666667</v>
      </c>
      <c r="H4092" s="2" t="s">
        <v>5089</v>
      </c>
    </row>
    <row r="4093" spans="1:8" ht="10.95" customHeight="1" outlineLevel="3" x14ac:dyDescent="0.2">
      <c r="A4093" s="4" t="s">
        <v>3895</v>
      </c>
      <c r="B4093" s="5" t="s">
        <v>4052</v>
      </c>
      <c r="C4093" s="7"/>
      <c r="D4093" s="7" t="s">
        <v>4086</v>
      </c>
      <c r="E4093" s="4" t="s">
        <v>3895</v>
      </c>
      <c r="F4093" s="5" t="s">
        <v>4052</v>
      </c>
      <c r="G4093" s="2">
        <v>152.99434782608697</v>
      </c>
      <c r="H4093" s="2" t="s">
        <v>5089</v>
      </c>
    </row>
    <row r="4094" spans="1:8" ht="10.95" customHeight="1" outlineLevel="3" x14ac:dyDescent="0.2">
      <c r="A4094" s="4" t="s">
        <v>3895</v>
      </c>
      <c r="B4094" s="5" t="s">
        <v>4052</v>
      </c>
      <c r="C4094" s="7"/>
      <c r="D4094" s="7" t="s">
        <v>4087</v>
      </c>
      <c r="E4094" s="4" t="s">
        <v>3895</v>
      </c>
      <c r="F4094" s="5" t="s">
        <v>4052</v>
      </c>
      <c r="G4094" s="2">
        <v>147.66300000000001</v>
      </c>
      <c r="H4094" s="2" t="s">
        <v>5089</v>
      </c>
    </row>
    <row r="4095" spans="1:8" ht="10.95" customHeight="1" outlineLevel="3" x14ac:dyDescent="0.2">
      <c r="A4095" s="4" t="s">
        <v>3895</v>
      </c>
      <c r="B4095" s="5" t="s">
        <v>4052</v>
      </c>
      <c r="C4095" s="7"/>
      <c r="D4095" s="7" t="s">
        <v>4088</v>
      </c>
      <c r="E4095" s="4" t="s">
        <v>3895</v>
      </c>
      <c r="F4095" s="5" t="s">
        <v>4052</v>
      </c>
      <c r="G4095" s="2">
        <v>262.73166666666668</v>
      </c>
      <c r="H4095" s="2" t="s">
        <v>5089</v>
      </c>
    </row>
    <row r="4096" spans="1:8" ht="10.95" customHeight="1" outlineLevel="3" x14ac:dyDescent="0.2">
      <c r="A4096" s="4" t="s">
        <v>3895</v>
      </c>
      <c r="B4096" s="5" t="s">
        <v>4052</v>
      </c>
      <c r="C4096" s="7"/>
      <c r="D4096" s="7" t="s">
        <v>4089</v>
      </c>
      <c r="E4096" s="4" t="s">
        <v>3895</v>
      </c>
      <c r="F4096" s="5" t="s">
        <v>4052</v>
      </c>
      <c r="G4096" s="2">
        <v>160.11211538461538</v>
      </c>
      <c r="H4096" s="2" t="s">
        <v>5089</v>
      </c>
    </row>
    <row r="4097" spans="1:8" ht="10.95" customHeight="1" outlineLevel="3" x14ac:dyDescent="0.2">
      <c r="A4097" s="4" t="s">
        <v>3895</v>
      </c>
      <c r="B4097" s="5" t="s">
        <v>4052</v>
      </c>
      <c r="C4097" s="7"/>
      <c r="D4097" s="7" t="s">
        <v>4090</v>
      </c>
      <c r="E4097" s="4" t="s">
        <v>3895</v>
      </c>
      <c r="F4097" s="5" t="s">
        <v>4052</v>
      </c>
      <c r="G4097" s="2">
        <v>268.15000000000003</v>
      </c>
      <c r="H4097" s="2" t="s">
        <v>5089</v>
      </c>
    </row>
    <row r="4098" spans="1:8" ht="10.95" customHeight="1" outlineLevel="3" x14ac:dyDescent="0.2">
      <c r="A4098" s="4" t="s">
        <v>3895</v>
      </c>
      <c r="B4098" s="5" t="s">
        <v>4052</v>
      </c>
      <c r="C4098" s="7"/>
      <c r="D4098" s="7" t="s">
        <v>4091</v>
      </c>
      <c r="E4098" s="4" t="s">
        <v>3895</v>
      </c>
      <c r="F4098" s="5" t="s">
        <v>4052</v>
      </c>
      <c r="G4098" s="2">
        <v>162.39277777777778</v>
      </c>
      <c r="H4098" s="2" t="s">
        <v>5089</v>
      </c>
    </row>
    <row r="4099" spans="1:8" ht="10.95" customHeight="1" outlineLevel="3" x14ac:dyDescent="0.2">
      <c r="A4099" s="4" t="s">
        <v>3895</v>
      </c>
      <c r="B4099" s="5" t="s">
        <v>4052</v>
      </c>
      <c r="C4099" s="7"/>
      <c r="D4099" s="7" t="s">
        <v>4092</v>
      </c>
      <c r="E4099" s="4" t="s">
        <v>3895</v>
      </c>
      <c r="F4099" s="5" t="s">
        <v>4052</v>
      </c>
      <c r="G4099" s="2">
        <v>154.84567567567566</v>
      </c>
      <c r="H4099" s="2" t="s">
        <v>5089</v>
      </c>
    </row>
    <row r="4100" spans="1:8" ht="10.95" customHeight="1" outlineLevel="3" x14ac:dyDescent="0.2">
      <c r="A4100" s="4" t="s">
        <v>3895</v>
      </c>
      <c r="B4100" s="5" t="s">
        <v>4052</v>
      </c>
      <c r="C4100" s="7"/>
      <c r="D4100" s="7" t="s">
        <v>4093</v>
      </c>
      <c r="E4100" s="4" t="s">
        <v>3895</v>
      </c>
      <c r="F4100" s="5" t="s">
        <v>4052</v>
      </c>
      <c r="G4100" s="2">
        <v>188.05574999999999</v>
      </c>
      <c r="H4100" s="2" t="s">
        <v>5089</v>
      </c>
    </row>
    <row r="4101" spans="1:8" ht="10.95" customHeight="1" outlineLevel="3" x14ac:dyDescent="0.2">
      <c r="A4101" s="4" t="s">
        <v>3895</v>
      </c>
      <c r="B4101" s="5" t="s">
        <v>4052</v>
      </c>
      <c r="C4101" s="7"/>
      <c r="D4101" s="7" t="s">
        <v>4094</v>
      </c>
      <c r="E4101" s="4" t="s">
        <v>3895</v>
      </c>
      <c r="F4101" s="5" t="s">
        <v>4052</v>
      </c>
      <c r="G4101" s="2">
        <v>177.86385964912282</v>
      </c>
      <c r="H4101" s="2" t="s">
        <v>5089</v>
      </c>
    </row>
    <row r="4102" spans="1:8" ht="10.95" customHeight="1" outlineLevel="3" x14ac:dyDescent="0.2">
      <c r="A4102" s="4" t="s">
        <v>3895</v>
      </c>
      <c r="B4102" s="5" t="s">
        <v>4052</v>
      </c>
      <c r="C4102" s="7"/>
      <c r="D4102" s="7" t="s">
        <v>4095</v>
      </c>
      <c r="E4102" s="4" t="s">
        <v>3895</v>
      </c>
      <c r="F4102" s="5" t="s">
        <v>4052</v>
      </c>
      <c r="G4102" s="2">
        <v>166.32939999999999</v>
      </c>
      <c r="H4102" s="2" t="s">
        <v>5089</v>
      </c>
    </row>
    <row r="4103" spans="1:8" ht="10.95" customHeight="1" outlineLevel="3" x14ac:dyDescent="0.2">
      <c r="A4103" s="4" t="s">
        <v>3895</v>
      </c>
      <c r="B4103" s="5" t="s">
        <v>4052</v>
      </c>
      <c r="C4103" s="7"/>
      <c r="D4103" s="7" t="s">
        <v>4096</v>
      </c>
      <c r="E4103" s="4" t="s">
        <v>3895</v>
      </c>
      <c r="F4103" s="5" t="s">
        <v>4052</v>
      </c>
      <c r="G4103" s="2">
        <v>159.08928571428572</v>
      </c>
      <c r="H4103" s="2" t="s">
        <v>5089</v>
      </c>
    </row>
    <row r="4104" spans="1:8" ht="10.95" customHeight="1" outlineLevel="3" x14ac:dyDescent="0.2">
      <c r="A4104" s="4" t="s">
        <v>3895</v>
      </c>
      <c r="B4104" s="5" t="s">
        <v>4052</v>
      </c>
      <c r="C4104" s="7"/>
      <c r="D4104" s="7" t="s">
        <v>4097</v>
      </c>
      <c r="E4104" s="4" t="s">
        <v>3895</v>
      </c>
      <c r="F4104" s="5" t="s">
        <v>4052</v>
      </c>
      <c r="G4104" s="2">
        <v>173.68893939393939</v>
      </c>
      <c r="H4104" s="2" t="s">
        <v>5089</v>
      </c>
    </row>
    <row r="4105" spans="1:8" ht="10.95" customHeight="1" outlineLevel="3" x14ac:dyDescent="0.2">
      <c r="A4105" s="4" t="s">
        <v>3895</v>
      </c>
      <c r="B4105" s="5" t="s">
        <v>4052</v>
      </c>
      <c r="C4105" s="7"/>
      <c r="D4105" s="7" t="s">
        <v>4098</v>
      </c>
      <c r="E4105" s="4" t="s">
        <v>3895</v>
      </c>
      <c r="F4105" s="5" t="s">
        <v>4052</v>
      </c>
      <c r="G4105" s="2">
        <v>151.75339622641511</v>
      </c>
      <c r="H4105" s="2" t="s">
        <v>5089</v>
      </c>
    </row>
    <row r="4106" spans="1:8" ht="10.95" customHeight="1" outlineLevel="3" x14ac:dyDescent="0.2">
      <c r="A4106" s="4" t="s">
        <v>3895</v>
      </c>
      <c r="B4106" s="5" t="s">
        <v>4052</v>
      </c>
      <c r="C4106" s="7"/>
      <c r="D4106" s="7" t="s">
        <v>4099</v>
      </c>
      <c r="E4106" s="4" t="s">
        <v>3895</v>
      </c>
      <c r="F4106" s="5" t="s">
        <v>4052</v>
      </c>
      <c r="G4106" s="2">
        <v>125.54849462365591</v>
      </c>
      <c r="H4106" s="2" t="s">
        <v>5089</v>
      </c>
    </row>
    <row r="4107" spans="1:8" ht="10.95" customHeight="1" outlineLevel="3" x14ac:dyDescent="0.2">
      <c r="A4107" s="4" t="s">
        <v>3895</v>
      </c>
      <c r="B4107" s="5" t="s">
        <v>4052</v>
      </c>
      <c r="C4107" s="7"/>
      <c r="D4107" s="7" t="s">
        <v>4100</v>
      </c>
      <c r="E4107" s="4" t="s">
        <v>3895</v>
      </c>
      <c r="F4107" s="5" t="s">
        <v>4052</v>
      </c>
      <c r="G4107" s="2">
        <v>149.11508474576272</v>
      </c>
      <c r="H4107" s="2" t="s">
        <v>5089</v>
      </c>
    </row>
    <row r="4108" spans="1:8" ht="10.95" customHeight="1" outlineLevel="3" x14ac:dyDescent="0.2">
      <c r="A4108" s="4" t="s">
        <v>3895</v>
      </c>
      <c r="B4108" s="5" t="s">
        <v>4052</v>
      </c>
      <c r="C4108" s="7"/>
      <c r="D4108" s="7" t="s">
        <v>4101</v>
      </c>
      <c r="E4108" s="4" t="s">
        <v>3895</v>
      </c>
      <c r="F4108" s="5" t="s">
        <v>4052</v>
      </c>
      <c r="G4108" s="2">
        <v>223.24080000000001</v>
      </c>
      <c r="H4108" s="2" t="s">
        <v>5089</v>
      </c>
    </row>
    <row r="4109" spans="1:8" ht="10.95" customHeight="1" outlineLevel="3" x14ac:dyDescent="0.2">
      <c r="A4109" s="4" t="s">
        <v>3895</v>
      </c>
      <c r="B4109" s="5" t="s">
        <v>4052</v>
      </c>
      <c r="C4109" s="7"/>
      <c r="D4109" s="7" t="s">
        <v>4102</v>
      </c>
      <c r="E4109" s="4" t="s">
        <v>3895</v>
      </c>
      <c r="F4109" s="5" t="s">
        <v>4052</v>
      </c>
      <c r="G4109" s="2">
        <v>226.43363636363637</v>
      </c>
      <c r="H4109" s="2" t="s">
        <v>5089</v>
      </c>
    </row>
    <row r="4110" spans="1:8" ht="10.95" hidden="1" customHeight="1" outlineLevel="1" x14ac:dyDescent="0.2">
      <c r="A4110" s="4" t="s">
        <v>4103</v>
      </c>
      <c r="B4110" s="5" t="s">
        <v>4052</v>
      </c>
      <c r="C4110" s="4"/>
      <c r="D4110" s="4"/>
      <c r="E4110" s="4" t="s">
        <v>4103</v>
      </c>
      <c r="F4110" s="5" t="s">
        <v>4052</v>
      </c>
      <c r="G4110" s="2" t="e">
        <v>#N/A</v>
      </c>
      <c r="H4110" s="2" t="s">
        <v>5089</v>
      </c>
    </row>
    <row r="4111" spans="1:8" ht="10.95" hidden="1" customHeight="1" outlineLevel="2" x14ac:dyDescent="0.2">
      <c r="A4111" s="4" t="s">
        <v>4103</v>
      </c>
      <c r="B4111" s="5" t="s">
        <v>4104</v>
      </c>
      <c r="C4111" s="5" t="s">
        <v>4104</v>
      </c>
      <c r="D4111" s="5"/>
      <c r="E4111" s="4" t="s">
        <v>4103</v>
      </c>
      <c r="F4111" s="5" t="s">
        <v>4104</v>
      </c>
      <c r="G4111" s="2" t="e">
        <v>#N/A</v>
      </c>
      <c r="H4111" s="2" t="s">
        <v>5089</v>
      </c>
    </row>
    <row r="4112" spans="1:8" ht="22.95" customHeight="1" outlineLevel="3" x14ac:dyDescent="0.2">
      <c r="A4112" s="4" t="s">
        <v>4103</v>
      </c>
      <c r="B4112" s="5" t="s">
        <v>4104</v>
      </c>
      <c r="C4112" s="7"/>
      <c r="D4112" s="7" t="s">
        <v>4105</v>
      </c>
      <c r="E4112" s="4" t="s">
        <v>4103</v>
      </c>
      <c r="F4112" s="5" t="s">
        <v>4104</v>
      </c>
      <c r="G4112" s="2">
        <v>2200</v>
      </c>
      <c r="H4112" s="2" t="s">
        <v>5090</v>
      </c>
    </row>
    <row r="4113" spans="1:8" ht="22.95" customHeight="1" outlineLevel="3" x14ac:dyDescent="0.2">
      <c r="A4113" s="4" t="s">
        <v>4103</v>
      </c>
      <c r="B4113" s="5" t="s">
        <v>4104</v>
      </c>
      <c r="C4113" s="7"/>
      <c r="D4113" s="7" t="s">
        <v>4106</v>
      </c>
      <c r="E4113" s="4" t="s">
        <v>4103</v>
      </c>
      <c r="F4113" s="5" t="s">
        <v>4104</v>
      </c>
      <c r="G4113" s="2">
        <v>2300</v>
      </c>
      <c r="H4113" s="2" t="s">
        <v>5090</v>
      </c>
    </row>
    <row r="4114" spans="1:8" ht="22.95" customHeight="1" outlineLevel="3" x14ac:dyDescent="0.2">
      <c r="A4114" s="4" t="s">
        <v>4103</v>
      </c>
      <c r="B4114" s="5" t="s">
        <v>4104</v>
      </c>
      <c r="C4114" s="7"/>
      <c r="D4114" s="7" t="s">
        <v>4107</v>
      </c>
      <c r="E4114" s="4" t="s">
        <v>4103</v>
      </c>
      <c r="F4114" s="5" t="s">
        <v>4104</v>
      </c>
      <c r="G4114" s="2">
        <v>14666.666666666666</v>
      </c>
      <c r="H4114" s="2" t="s">
        <v>5091</v>
      </c>
    </row>
    <row r="4115" spans="1:8" ht="10.95" customHeight="1" outlineLevel="3" x14ac:dyDescent="0.2">
      <c r="A4115" s="4" t="s">
        <v>4103</v>
      </c>
      <c r="B4115" s="5" t="s">
        <v>4104</v>
      </c>
      <c r="C4115" s="7"/>
      <c r="D4115" s="7" t="s">
        <v>4108</v>
      </c>
      <c r="E4115" s="4" t="s">
        <v>4103</v>
      </c>
      <c r="F4115" s="5" t="s">
        <v>4104</v>
      </c>
      <c r="G4115" s="2">
        <v>15090.310000000001</v>
      </c>
      <c r="H4115" s="2" t="s">
        <v>5091</v>
      </c>
    </row>
    <row r="4116" spans="1:8" ht="22.95" customHeight="1" outlineLevel="3" x14ac:dyDescent="0.2">
      <c r="A4116" s="4" t="s">
        <v>4103</v>
      </c>
      <c r="B4116" s="5" t="s">
        <v>4104</v>
      </c>
      <c r="C4116" s="7"/>
      <c r="D4116" s="7" t="s">
        <v>4109</v>
      </c>
      <c r="E4116" s="4" t="s">
        <v>4103</v>
      </c>
      <c r="F4116" s="5" t="s">
        <v>4104</v>
      </c>
      <c r="G4116" s="2">
        <v>14249</v>
      </c>
      <c r="H4116" s="2" t="s">
        <v>5091</v>
      </c>
    </row>
    <row r="4117" spans="1:8" ht="22.95" customHeight="1" outlineLevel="3" x14ac:dyDescent="0.2">
      <c r="A4117" s="4" t="s">
        <v>4103</v>
      </c>
      <c r="B4117" s="5" t="s">
        <v>4104</v>
      </c>
      <c r="C4117" s="7"/>
      <c r="D4117" s="7" t="s">
        <v>4110</v>
      </c>
      <c r="E4117" s="4" t="s">
        <v>4103</v>
      </c>
      <c r="F4117" s="5" t="s">
        <v>4104</v>
      </c>
      <c r="G4117" s="2">
        <v>14249</v>
      </c>
      <c r="H4117" s="2" t="s">
        <v>5091</v>
      </c>
    </row>
    <row r="4118" spans="1:8" ht="22.95" customHeight="1" outlineLevel="3" x14ac:dyDescent="0.2">
      <c r="A4118" s="4" t="s">
        <v>4103</v>
      </c>
      <c r="B4118" s="5" t="s">
        <v>4104</v>
      </c>
      <c r="C4118" s="7"/>
      <c r="D4118" s="7" t="s">
        <v>4111</v>
      </c>
      <c r="E4118" s="4" t="s">
        <v>4103</v>
      </c>
      <c r="F4118" s="5" t="s">
        <v>4104</v>
      </c>
      <c r="G4118" s="2">
        <v>18361.233333333334</v>
      </c>
      <c r="H4118" s="2" t="s">
        <v>5091</v>
      </c>
    </row>
    <row r="4119" spans="1:8" ht="22.95" customHeight="1" outlineLevel="3" x14ac:dyDescent="0.2">
      <c r="A4119" s="4" t="s">
        <v>4103</v>
      </c>
      <c r="B4119" s="5" t="s">
        <v>4104</v>
      </c>
      <c r="C4119" s="7"/>
      <c r="D4119" s="7" t="s">
        <v>4112</v>
      </c>
      <c r="E4119" s="4" t="s">
        <v>4103</v>
      </c>
      <c r="F4119" s="5" t="s">
        <v>4104</v>
      </c>
      <c r="G4119" s="2">
        <v>10349</v>
      </c>
      <c r="H4119" s="2" t="s">
        <v>5091</v>
      </c>
    </row>
    <row r="4120" spans="1:8" ht="10.95" customHeight="1" outlineLevel="3" x14ac:dyDescent="0.2">
      <c r="A4120" s="4" t="s">
        <v>4103</v>
      </c>
      <c r="B4120" s="5" t="s">
        <v>4104</v>
      </c>
      <c r="C4120" s="7"/>
      <c r="D4120" s="7" t="s">
        <v>4113</v>
      </c>
      <c r="E4120" s="4" t="s">
        <v>4103</v>
      </c>
      <c r="F4120" s="5" t="s">
        <v>4104</v>
      </c>
      <c r="G4120" s="2">
        <v>15301.033333333333</v>
      </c>
      <c r="H4120" s="2" t="s">
        <v>5091</v>
      </c>
    </row>
    <row r="4121" spans="1:8" ht="22.95" customHeight="1" outlineLevel="3" x14ac:dyDescent="0.2">
      <c r="A4121" s="4" t="s">
        <v>4103</v>
      </c>
      <c r="B4121" s="5" t="s">
        <v>4104</v>
      </c>
      <c r="C4121" s="7"/>
      <c r="D4121" s="7" t="s">
        <v>4114</v>
      </c>
      <c r="E4121" s="4" t="s">
        <v>4103</v>
      </c>
      <c r="F4121" s="5" t="s">
        <v>4104</v>
      </c>
      <c r="G4121" s="2">
        <v>20600</v>
      </c>
      <c r="H4121" s="2" t="s">
        <v>5089</v>
      </c>
    </row>
    <row r="4122" spans="1:8" ht="10.95" customHeight="1" outlineLevel="3" x14ac:dyDescent="0.2">
      <c r="A4122" s="4" t="s">
        <v>4103</v>
      </c>
      <c r="B4122" s="5" t="s">
        <v>4104</v>
      </c>
      <c r="C4122" s="7"/>
      <c r="D4122" s="7" t="s">
        <v>4115</v>
      </c>
      <c r="E4122" s="4" t="s">
        <v>4103</v>
      </c>
      <c r="F4122" s="5" t="s">
        <v>4104</v>
      </c>
      <c r="G4122" s="2">
        <v>14249</v>
      </c>
      <c r="H4122" s="2" t="s">
        <v>5089</v>
      </c>
    </row>
    <row r="4123" spans="1:8" ht="10.95" customHeight="1" outlineLevel="3" x14ac:dyDescent="0.2">
      <c r="A4123" s="4" t="s">
        <v>4103</v>
      </c>
      <c r="B4123" s="5" t="s">
        <v>4104</v>
      </c>
      <c r="C4123" s="7"/>
      <c r="D4123" s="7" t="s">
        <v>4116</v>
      </c>
      <c r="E4123" s="4" t="s">
        <v>4103</v>
      </c>
      <c r="F4123" s="5" t="s">
        <v>4104</v>
      </c>
      <c r="G4123" s="2">
        <v>13499</v>
      </c>
      <c r="H4123" s="2" t="s">
        <v>5089</v>
      </c>
    </row>
    <row r="4124" spans="1:8" ht="10.95" customHeight="1" outlineLevel="3" x14ac:dyDescent="0.2">
      <c r="A4124" s="4" t="s">
        <v>4103</v>
      </c>
      <c r="B4124" s="5" t="s">
        <v>4104</v>
      </c>
      <c r="C4124" s="7"/>
      <c r="D4124" s="7" t="s">
        <v>4117</v>
      </c>
      <c r="E4124" s="4" t="s">
        <v>4103</v>
      </c>
      <c r="F4124" s="5" t="s">
        <v>4104</v>
      </c>
      <c r="G4124" s="2">
        <v>15451.55</v>
      </c>
      <c r="H4124" s="2" t="s">
        <v>5089</v>
      </c>
    </row>
    <row r="4125" spans="1:8" ht="10.95" customHeight="1" outlineLevel="3" x14ac:dyDescent="0.2">
      <c r="A4125" s="4" t="s">
        <v>4103</v>
      </c>
      <c r="B4125" s="5" t="s">
        <v>4104</v>
      </c>
      <c r="C4125" s="7"/>
      <c r="D4125" s="7" t="s">
        <v>4118</v>
      </c>
      <c r="E4125" s="4" t="s">
        <v>4103</v>
      </c>
      <c r="F4125" s="5" t="s">
        <v>4104</v>
      </c>
      <c r="G4125" s="2">
        <v>13499</v>
      </c>
      <c r="H4125" s="2" t="s">
        <v>5089</v>
      </c>
    </row>
    <row r="4126" spans="1:8" ht="22.95" customHeight="1" outlineLevel="3" x14ac:dyDescent="0.2">
      <c r="A4126" s="4" t="s">
        <v>4103</v>
      </c>
      <c r="B4126" s="5" t="s">
        <v>4104</v>
      </c>
      <c r="C4126" s="7"/>
      <c r="D4126" s="7" t="s">
        <v>4119</v>
      </c>
      <c r="E4126" s="4" t="s">
        <v>4103</v>
      </c>
      <c r="F4126" s="5" t="s">
        <v>4104</v>
      </c>
      <c r="G4126" s="2">
        <v>23999</v>
      </c>
      <c r="H4126" s="2" t="s">
        <v>5089</v>
      </c>
    </row>
    <row r="4127" spans="1:8" ht="22.95" customHeight="1" outlineLevel="3" x14ac:dyDescent="0.2">
      <c r="A4127" s="4" t="s">
        <v>4103</v>
      </c>
      <c r="B4127" s="5" t="s">
        <v>4104</v>
      </c>
      <c r="C4127" s="7"/>
      <c r="D4127" s="7" t="s">
        <v>4120</v>
      </c>
      <c r="E4127" s="4" t="s">
        <v>4103</v>
      </c>
      <c r="F4127" s="5" t="s">
        <v>4104</v>
      </c>
      <c r="G4127" s="2">
        <v>22499</v>
      </c>
      <c r="H4127" s="2" t="s">
        <v>5089</v>
      </c>
    </row>
    <row r="4128" spans="1:8" ht="22.95" customHeight="1" outlineLevel="3" x14ac:dyDescent="0.2">
      <c r="A4128" s="4" t="s">
        <v>4103</v>
      </c>
      <c r="B4128" s="5" t="s">
        <v>4104</v>
      </c>
      <c r="C4128" s="7"/>
      <c r="D4128" s="7" t="s">
        <v>4121</v>
      </c>
      <c r="E4128" s="4" t="s">
        <v>4103</v>
      </c>
      <c r="F4128" s="5" t="s">
        <v>4104</v>
      </c>
      <c r="G4128" s="2">
        <v>15600</v>
      </c>
      <c r="H4128" s="2" t="s">
        <v>5089</v>
      </c>
    </row>
    <row r="4129" spans="1:8" ht="22.95" customHeight="1" outlineLevel="3" x14ac:dyDescent="0.2">
      <c r="A4129" s="4" t="s">
        <v>4103</v>
      </c>
      <c r="B4129" s="5" t="s">
        <v>4104</v>
      </c>
      <c r="C4129" s="7"/>
      <c r="D4129" s="7" t="s">
        <v>4122</v>
      </c>
      <c r="E4129" s="4" t="s">
        <v>4103</v>
      </c>
      <c r="F4129" s="5" t="s">
        <v>4104</v>
      </c>
      <c r="G4129" s="2">
        <v>10499</v>
      </c>
      <c r="H4129" s="2" t="s">
        <v>5089</v>
      </c>
    </row>
    <row r="4130" spans="1:8" ht="22.95" customHeight="1" outlineLevel="3" x14ac:dyDescent="0.2">
      <c r="A4130" s="4" t="s">
        <v>4103</v>
      </c>
      <c r="B4130" s="5" t="s">
        <v>4104</v>
      </c>
      <c r="C4130" s="7"/>
      <c r="D4130" s="7" t="s">
        <v>4123</v>
      </c>
      <c r="E4130" s="4" t="s">
        <v>4103</v>
      </c>
      <c r="F4130" s="5" t="s">
        <v>4104</v>
      </c>
      <c r="G4130" s="2">
        <v>4416</v>
      </c>
      <c r="H4130" s="2" t="s">
        <v>5091</v>
      </c>
    </row>
    <row r="4131" spans="1:8" ht="10.95" customHeight="1" outlineLevel="3" x14ac:dyDescent="0.2">
      <c r="A4131" s="4" t="s">
        <v>4103</v>
      </c>
      <c r="B4131" s="5" t="s">
        <v>4104</v>
      </c>
      <c r="C4131" s="7"/>
      <c r="D4131" s="7" t="s">
        <v>4124</v>
      </c>
      <c r="E4131" s="4" t="s">
        <v>4103</v>
      </c>
      <c r="F4131" s="5" t="s">
        <v>4104</v>
      </c>
      <c r="G4131" s="2">
        <v>19500</v>
      </c>
      <c r="H4131" s="2" t="s">
        <v>5089</v>
      </c>
    </row>
    <row r="4132" spans="1:8" ht="10.95" customHeight="1" outlineLevel="3" x14ac:dyDescent="0.2">
      <c r="A4132" s="4" t="s">
        <v>4103</v>
      </c>
      <c r="B4132" s="5" t="s">
        <v>4104</v>
      </c>
      <c r="C4132" s="7"/>
      <c r="D4132" s="7" t="s">
        <v>4125</v>
      </c>
      <c r="E4132" s="4" t="s">
        <v>4103</v>
      </c>
      <c r="F4132" s="5" t="s">
        <v>4104</v>
      </c>
      <c r="G4132" s="2">
        <v>20087</v>
      </c>
      <c r="H4132" s="2" t="s">
        <v>5089</v>
      </c>
    </row>
    <row r="4133" spans="1:8" ht="22.95" customHeight="1" outlineLevel="3" x14ac:dyDescent="0.2">
      <c r="A4133" s="4" t="s">
        <v>4103</v>
      </c>
      <c r="B4133" s="5" t="s">
        <v>4104</v>
      </c>
      <c r="C4133" s="7"/>
      <c r="D4133" s="7" t="s">
        <v>4126</v>
      </c>
      <c r="E4133" s="4" t="s">
        <v>4103</v>
      </c>
      <c r="F4133" s="5" t="s">
        <v>4104</v>
      </c>
      <c r="G4133" s="2">
        <v>3864</v>
      </c>
      <c r="H4133" s="2" t="s">
        <v>5091</v>
      </c>
    </row>
    <row r="4134" spans="1:8" ht="10.95" customHeight="1" outlineLevel="3" x14ac:dyDescent="0.2">
      <c r="A4134" s="4" t="s">
        <v>4103</v>
      </c>
      <c r="B4134" s="5" t="s">
        <v>4104</v>
      </c>
      <c r="C4134" s="7"/>
      <c r="D4134" s="7" t="s">
        <v>4127</v>
      </c>
      <c r="E4134" s="4" t="s">
        <v>4103</v>
      </c>
      <c r="F4134" s="5" t="s">
        <v>4104</v>
      </c>
      <c r="G4134" s="2">
        <v>116</v>
      </c>
      <c r="H4134" s="2" t="s">
        <v>5090</v>
      </c>
    </row>
    <row r="4135" spans="1:8" ht="22.95" customHeight="1" outlineLevel="3" x14ac:dyDescent="0.2">
      <c r="A4135" s="4" t="s">
        <v>4103</v>
      </c>
      <c r="B4135" s="5" t="s">
        <v>4104</v>
      </c>
      <c r="C4135" s="7"/>
      <c r="D4135" s="7" t="s">
        <v>4128</v>
      </c>
      <c r="E4135" s="4" t="s">
        <v>4103</v>
      </c>
      <c r="F4135" s="5" t="s">
        <v>4104</v>
      </c>
      <c r="G4135" s="2">
        <v>8624</v>
      </c>
      <c r="H4135" s="2" t="s">
        <v>5089</v>
      </c>
    </row>
    <row r="4136" spans="1:8" ht="22.95" customHeight="1" outlineLevel="3" x14ac:dyDescent="0.2">
      <c r="A4136" s="4" t="s">
        <v>4103</v>
      </c>
      <c r="B4136" s="5" t="s">
        <v>4104</v>
      </c>
      <c r="C4136" s="7"/>
      <c r="D4136" s="7" t="s">
        <v>4129</v>
      </c>
      <c r="E4136" s="4" t="s">
        <v>4103</v>
      </c>
      <c r="F4136" s="5" t="s">
        <v>4104</v>
      </c>
      <c r="G4136" s="2">
        <v>11999</v>
      </c>
      <c r="H4136" s="2" t="s">
        <v>5089</v>
      </c>
    </row>
    <row r="4137" spans="1:8" ht="22.95" customHeight="1" outlineLevel="3" x14ac:dyDescent="0.2">
      <c r="A4137" s="4" t="s">
        <v>4103</v>
      </c>
      <c r="B4137" s="5" t="s">
        <v>4104</v>
      </c>
      <c r="C4137" s="7"/>
      <c r="D4137" s="7" t="s">
        <v>4130</v>
      </c>
      <c r="E4137" s="4" t="s">
        <v>4103</v>
      </c>
      <c r="F4137" s="5" t="s">
        <v>4104</v>
      </c>
      <c r="G4137" s="2">
        <v>7176</v>
      </c>
      <c r="H4137" s="2" t="s">
        <v>5089</v>
      </c>
    </row>
    <row r="4138" spans="1:8" ht="22.95" customHeight="1" outlineLevel="3" x14ac:dyDescent="0.2">
      <c r="A4138" s="4" t="s">
        <v>4103</v>
      </c>
      <c r="B4138" s="5" t="s">
        <v>4104</v>
      </c>
      <c r="C4138" s="7"/>
      <c r="D4138" s="7" t="s">
        <v>4131</v>
      </c>
      <c r="E4138" s="4" t="s">
        <v>4103</v>
      </c>
      <c r="F4138" s="5" t="s">
        <v>4104</v>
      </c>
      <c r="G4138" s="2">
        <v>150</v>
      </c>
      <c r="H4138" s="2" t="s">
        <v>5091</v>
      </c>
    </row>
    <row r="4139" spans="1:8" ht="22.95" customHeight="1" outlineLevel="3" x14ac:dyDescent="0.2">
      <c r="A4139" s="4" t="s">
        <v>4103</v>
      </c>
      <c r="B4139" s="5" t="s">
        <v>4104</v>
      </c>
      <c r="C4139" s="7"/>
      <c r="D4139" s="7" t="s">
        <v>4132</v>
      </c>
      <c r="E4139" s="4" t="s">
        <v>4103</v>
      </c>
      <c r="F4139" s="5" t="s">
        <v>4104</v>
      </c>
      <c r="G4139" s="2">
        <v>140</v>
      </c>
      <c r="H4139" s="2" t="s">
        <v>5091</v>
      </c>
    </row>
    <row r="4140" spans="1:8" ht="22.95" customHeight="1" outlineLevel="3" x14ac:dyDescent="0.2">
      <c r="A4140" s="4" t="s">
        <v>4103</v>
      </c>
      <c r="B4140" s="5" t="s">
        <v>4104</v>
      </c>
      <c r="C4140" s="7"/>
      <c r="D4140" s="7" t="s">
        <v>4133</v>
      </c>
      <c r="E4140" s="4" t="s">
        <v>4103</v>
      </c>
      <c r="F4140" s="5" t="s">
        <v>4104</v>
      </c>
      <c r="G4140" s="2">
        <v>4100</v>
      </c>
      <c r="H4140" s="2" t="s">
        <v>5089</v>
      </c>
    </row>
    <row r="4141" spans="1:8" ht="22.95" customHeight="1" outlineLevel="3" x14ac:dyDescent="0.2">
      <c r="A4141" s="4" t="s">
        <v>4103</v>
      </c>
      <c r="B4141" s="5" t="s">
        <v>4104</v>
      </c>
      <c r="C4141" s="7"/>
      <c r="D4141" s="7" t="s">
        <v>4134</v>
      </c>
      <c r="E4141" s="4" t="s">
        <v>4103</v>
      </c>
      <c r="F4141" s="5" t="s">
        <v>4104</v>
      </c>
      <c r="G4141" s="2">
        <v>10349</v>
      </c>
      <c r="H4141" s="2" t="s">
        <v>5091</v>
      </c>
    </row>
    <row r="4142" spans="1:8" ht="22.95" customHeight="1" outlineLevel="3" x14ac:dyDescent="0.2">
      <c r="A4142" s="4" t="s">
        <v>4103</v>
      </c>
      <c r="B4142" s="5" t="s">
        <v>4104</v>
      </c>
      <c r="C4142" s="7"/>
      <c r="D4142" s="7" t="s">
        <v>4135</v>
      </c>
      <c r="E4142" s="4" t="s">
        <v>4103</v>
      </c>
      <c r="F4142" s="5" t="s">
        <v>4104</v>
      </c>
      <c r="G4142" s="2">
        <v>230</v>
      </c>
      <c r="H4142" s="2" t="s">
        <v>5089</v>
      </c>
    </row>
    <row r="4143" spans="1:8" ht="22.95" customHeight="1" outlineLevel="3" x14ac:dyDescent="0.2">
      <c r="A4143" s="4" t="s">
        <v>4103</v>
      </c>
      <c r="B4143" s="5" t="s">
        <v>4104</v>
      </c>
      <c r="C4143" s="7"/>
      <c r="D4143" s="7" t="s">
        <v>4136</v>
      </c>
      <c r="E4143" s="4" t="s">
        <v>4103</v>
      </c>
      <c r="F4143" s="5" t="s">
        <v>4104</v>
      </c>
      <c r="G4143" s="2">
        <v>230</v>
      </c>
      <c r="H4143" s="2" t="s">
        <v>5089</v>
      </c>
    </row>
    <row r="4144" spans="1:8" ht="10.95" customHeight="1" outlineLevel="3" x14ac:dyDescent="0.2">
      <c r="A4144" s="4" t="s">
        <v>4103</v>
      </c>
      <c r="B4144" s="5" t="s">
        <v>4104</v>
      </c>
      <c r="C4144" s="7"/>
      <c r="D4144" s="7" t="s">
        <v>4137</v>
      </c>
      <c r="E4144" s="4" t="s">
        <v>4103</v>
      </c>
      <c r="F4144" s="5" t="s">
        <v>4104</v>
      </c>
      <c r="G4144" s="2">
        <v>500</v>
      </c>
      <c r="H4144" s="2" t="s">
        <v>5089</v>
      </c>
    </row>
    <row r="4145" spans="1:8" ht="22.95" customHeight="1" outlineLevel="3" x14ac:dyDescent="0.2">
      <c r="A4145" s="4" t="s">
        <v>4103</v>
      </c>
      <c r="B4145" s="5" t="s">
        <v>4104</v>
      </c>
      <c r="C4145" s="7"/>
      <c r="D4145" s="7" t="s">
        <v>4138</v>
      </c>
      <c r="E4145" s="4" t="s">
        <v>4103</v>
      </c>
      <c r="F4145" s="5" t="s">
        <v>4104</v>
      </c>
      <c r="G4145" s="2">
        <v>11249</v>
      </c>
      <c r="H4145" s="2" t="s">
        <v>5091</v>
      </c>
    </row>
    <row r="4146" spans="1:8" ht="22.95" customHeight="1" outlineLevel="3" x14ac:dyDescent="0.2">
      <c r="A4146" s="4" t="s">
        <v>4103</v>
      </c>
      <c r="B4146" s="5" t="s">
        <v>4104</v>
      </c>
      <c r="C4146" s="7"/>
      <c r="D4146" s="7" t="s">
        <v>4139</v>
      </c>
      <c r="E4146" s="4" t="s">
        <v>4103</v>
      </c>
      <c r="F4146" s="5" t="s">
        <v>4104</v>
      </c>
      <c r="G4146" s="2">
        <v>10349</v>
      </c>
      <c r="H4146" s="2" t="s">
        <v>5089</v>
      </c>
    </row>
    <row r="4147" spans="1:8" ht="10.95" hidden="1" customHeight="1" outlineLevel="2" x14ac:dyDescent="0.2">
      <c r="A4147" s="4" t="s">
        <v>4103</v>
      </c>
      <c r="B4147" s="5" t="s">
        <v>4140</v>
      </c>
      <c r="C4147" s="5" t="s">
        <v>4140</v>
      </c>
      <c r="D4147" s="5"/>
      <c r="E4147" s="4" t="s">
        <v>4103</v>
      </c>
      <c r="F4147" s="5" t="s">
        <v>4140</v>
      </c>
      <c r="G4147" s="2" t="e">
        <v>#N/A</v>
      </c>
      <c r="H4147" s="2" t="s">
        <v>5089</v>
      </c>
    </row>
    <row r="4148" spans="1:8" ht="10.95" customHeight="1" outlineLevel="3" x14ac:dyDescent="0.2">
      <c r="A4148" s="4" t="s">
        <v>4103</v>
      </c>
      <c r="B4148" s="5" t="s">
        <v>4140</v>
      </c>
      <c r="C4148" s="7"/>
      <c r="D4148" s="7" t="s">
        <v>4141</v>
      </c>
      <c r="E4148" s="4" t="s">
        <v>4103</v>
      </c>
      <c r="F4148" s="5" t="s">
        <v>4140</v>
      </c>
      <c r="G4148" s="2">
        <v>1895</v>
      </c>
      <c r="H4148" s="2" t="s">
        <v>5091</v>
      </c>
    </row>
    <row r="4149" spans="1:8" ht="10.95" customHeight="1" outlineLevel="3" x14ac:dyDescent="0.2">
      <c r="A4149" s="4" t="s">
        <v>4103</v>
      </c>
      <c r="B4149" s="5" t="s">
        <v>4140</v>
      </c>
      <c r="C4149" s="7"/>
      <c r="D4149" s="7" t="s">
        <v>4142</v>
      </c>
      <c r="E4149" s="4" t="s">
        <v>4103</v>
      </c>
      <c r="F4149" s="5" t="s">
        <v>4140</v>
      </c>
      <c r="G4149" s="2">
        <v>1009</v>
      </c>
      <c r="H4149" s="2" t="s">
        <v>5090</v>
      </c>
    </row>
    <row r="4150" spans="1:8" ht="10.95" customHeight="1" outlineLevel="3" x14ac:dyDescent="0.2">
      <c r="A4150" s="4" t="s">
        <v>4103</v>
      </c>
      <c r="B4150" s="5" t="s">
        <v>4140</v>
      </c>
      <c r="C4150" s="7"/>
      <c r="D4150" s="7" t="s">
        <v>4143</v>
      </c>
      <c r="E4150" s="4" t="s">
        <v>4103</v>
      </c>
      <c r="F4150" s="5" t="s">
        <v>4140</v>
      </c>
      <c r="G4150" s="2">
        <v>3900</v>
      </c>
      <c r="H4150" s="2" t="s">
        <v>5091</v>
      </c>
    </row>
    <row r="4151" spans="1:8" ht="10.95" customHeight="1" outlineLevel="3" x14ac:dyDescent="0.2">
      <c r="A4151" s="4" t="s">
        <v>4103</v>
      </c>
      <c r="B4151" s="5" t="s">
        <v>4140</v>
      </c>
      <c r="C4151" s="7"/>
      <c r="D4151" s="7" t="s">
        <v>4144</v>
      </c>
      <c r="E4151" s="4" t="s">
        <v>4103</v>
      </c>
      <c r="F4151" s="5" t="s">
        <v>4140</v>
      </c>
      <c r="G4151" s="2">
        <v>1354</v>
      </c>
      <c r="H4151" s="2" t="s">
        <v>5091</v>
      </c>
    </row>
    <row r="4152" spans="1:8" ht="22.95" customHeight="1" outlineLevel="3" x14ac:dyDescent="0.2">
      <c r="A4152" s="4" t="s">
        <v>4103</v>
      </c>
      <c r="B4152" s="5" t="s">
        <v>4140</v>
      </c>
      <c r="C4152" s="7"/>
      <c r="D4152" s="7" t="s">
        <v>4145</v>
      </c>
      <c r="E4152" s="4" t="s">
        <v>4103</v>
      </c>
      <c r="F4152" s="5" t="s">
        <v>4140</v>
      </c>
      <c r="G4152" s="2">
        <v>19162</v>
      </c>
      <c r="H4152" s="2" t="s">
        <v>5089</v>
      </c>
    </row>
    <row r="4153" spans="1:8" ht="10.95" customHeight="1" outlineLevel="3" x14ac:dyDescent="0.2">
      <c r="A4153" s="4" t="s">
        <v>4103</v>
      </c>
      <c r="B4153" s="5" t="s">
        <v>4140</v>
      </c>
      <c r="C4153" s="7"/>
      <c r="D4153" s="7" t="s">
        <v>4146</v>
      </c>
      <c r="E4153" s="4" t="s">
        <v>4103</v>
      </c>
      <c r="F4153" s="5" t="s">
        <v>4140</v>
      </c>
      <c r="G4153" s="2">
        <v>2347</v>
      </c>
      <c r="H4153" s="2" t="s">
        <v>5091</v>
      </c>
    </row>
    <row r="4154" spans="1:8" ht="10.95" customHeight="1" outlineLevel="3" x14ac:dyDescent="0.2">
      <c r="A4154" s="4" t="s">
        <v>4103</v>
      </c>
      <c r="B4154" s="5" t="s">
        <v>4140</v>
      </c>
      <c r="C4154" s="7"/>
      <c r="D4154" s="7" t="s">
        <v>4147</v>
      </c>
      <c r="E4154" s="4" t="s">
        <v>4103</v>
      </c>
      <c r="F4154" s="5" t="s">
        <v>4140</v>
      </c>
      <c r="G4154" s="2">
        <v>722</v>
      </c>
      <c r="H4154" s="2" t="s">
        <v>5090</v>
      </c>
    </row>
    <row r="4155" spans="1:8" ht="10.95" customHeight="1" outlineLevel="3" x14ac:dyDescent="0.2">
      <c r="A4155" s="4" t="s">
        <v>4103</v>
      </c>
      <c r="B4155" s="5" t="s">
        <v>4140</v>
      </c>
      <c r="C4155" s="7"/>
      <c r="D4155" s="7" t="s">
        <v>4148</v>
      </c>
      <c r="E4155" s="4" t="s">
        <v>4103</v>
      </c>
      <c r="F4155" s="5" t="s">
        <v>4140</v>
      </c>
      <c r="G4155" s="2">
        <v>2000</v>
      </c>
      <c r="H4155" s="2" t="s">
        <v>5091</v>
      </c>
    </row>
    <row r="4156" spans="1:8" ht="10.95" customHeight="1" outlineLevel="3" x14ac:dyDescent="0.2">
      <c r="A4156" s="4" t="s">
        <v>4103</v>
      </c>
      <c r="B4156" s="5" t="s">
        <v>4140</v>
      </c>
      <c r="C4156" s="7"/>
      <c r="D4156" s="7" t="s">
        <v>4149</v>
      </c>
      <c r="E4156" s="4" t="s">
        <v>4103</v>
      </c>
      <c r="F4156" s="5" t="s">
        <v>4140</v>
      </c>
      <c r="G4156" s="2">
        <v>1009</v>
      </c>
      <c r="H4156" s="2" t="s">
        <v>5091</v>
      </c>
    </row>
    <row r="4157" spans="1:8" ht="10.95" customHeight="1" outlineLevel="3" x14ac:dyDescent="0.2">
      <c r="A4157" s="4" t="s">
        <v>4103</v>
      </c>
      <c r="B4157" s="5" t="s">
        <v>4140</v>
      </c>
      <c r="C4157" s="7"/>
      <c r="D4157" s="7" t="s">
        <v>4150</v>
      </c>
      <c r="E4157" s="4" t="s">
        <v>4103</v>
      </c>
      <c r="F4157" s="5" t="s">
        <v>4140</v>
      </c>
      <c r="G4157" s="2">
        <v>1440</v>
      </c>
      <c r="H4157" s="2" t="s">
        <v>5091</v>
      </c>
    </row>
    <row r="4158" spans="1:8" ht="10.95" customHeight="1" outlineLevel="3" x14ac:dyDescent="0.2">
      <c r="A4158" s="4" t="s">
        <v>4103</v>
      </c>
      <c r="B4158" s="5" t="s">
        <v>4140</v>
      </c>
      <c r="C4158" s="7"/>
      <c r="D4158" s="7" t="s">
        <v>4151</v>
      </c>
      <c r="E4158" s="4" t="s">
        <v>4103</v>
      </c>
      <c r="F4158" s="5" t="s">
        <v>4140</v>
      </c>
      <c r="G4158" s="2">
        <v>658</v>
      </c>
      <c r="H4158" s="2" t="s">
        <v>5091</v>
      </c>
    </row>
    <row r="4159" spans="1:8" ht="10.95" customHeight="1" outlineLevel="3" x14ac:dyDescent="0.2">
      <c r="A4159" s="4" t="s">
        <v>4103</v>
      </c>
      <c r="B4159" s="5" t="s">
        <v>4140</v>
      </c>
      <c r="C4159" s="7"/>
      <c r="D4159" s="7" t="s">
        <v>4152</v>
      </c>
      <c r="E4159" s="4" t="s">
        <v>4103</v>
      </c>
      <c r="F4159" s="5" t="s">
        <v>4140</v>
      </c>
      <c r="G4159" s="2">
        <v>658</v>
      </c>
      <c r="H4159" s="2" t="s">
        <v>5091</v>
      </c>
    </row>
    <row r="4160" spans="1:8" ht="10.95" customHeight="1" outlineLevel="3" x14ac:dyDescent="0.2">
      <c r="A4160" s="4" t="s">
        <v>4103</v>
      </c>
      <c r="B4160" s="5" t="s">
        <v>4140</v>
      </c>
      <c r="C4160" s="7"/>
      <c r="D4160" s="7" t="s">
        <v>4153</v>
      </c>
      <c r="E4160" s="4" t="s">
        <v>4103</v>
      </c>
      <c r="F4160" s="5" t="s">
        <v>4140</v>
      </c>
      <c r="G4160" s="2">
        <v>4761</v>
      </c>
      <c r="H4160" s="2" t="s">
        <v>5089</v>
      </c>
    </row>
    <row r="4161" spans="1:8" ht="10.95" customHeight="1" outlineLevel="3" x14ac:dyDescent="0.2">
      <c r="A4161" s="4" t="s">
        <v>4103</v>
      </c>
      <c r="B4161" s="5" t="s">
        <v>4140</v>
      </c>
      <c r="C4161" s="7"/>
      <c r="D4161" s="7" t="s">
        <v>4154</v>
      </c>
      <c r="E4161" s="4" t="s">
        <v>4103</v>
      </c>
      <c r="F4161" s="5" t="s">
        <v>4140</v>
      </c>
      <c r="G4161" s="2">
        <v>4080</v>
      </c>
      <c r="H4161" s="2" t="s">
        <v>5089</v>
      </c>
    </row>
    <row r="4162" spans="1:8" ht="10.95" customHeight="1" outlineLevel="3" x14ac:dyDescent="0.2">
      <c r="A4162" s="4" t="s">
        <v>4103</v>
      </c>
      <c r="B4162" s="5" t="s">
        <v>4140</v>
      </c>
      <c r="C4162" s="7"/>
      <c r="D4162" s="7" t="s">
        <v>4155</v>
      </c>
      <c r="E4162" s="4" t="s">
        <v>4103</v>
      </c>
      <c r="F4162" s="5" t="s">
        <v>4140</v>
      </c>
      <c r="G4162" s="2">
        <v>1292</v>
      </c>
      <c r="H4162" s="2" t="s">
        <v>5089</v>
      </c>
    </row>
    <row r="4163" spans="1:8" ht="10.95" customHeight="1" outlineLevel="3" x14ac:dyDescent="0.2">
      <c r="A4163" s="4" t="s">
        <v>4103</v>
      </c>
      <c r="B4163" s="5" t="s">
        <v>4140</v>
      </c>
      <c r="C4163" s="7"/>
      <c r="D4163" s="7" t="s">
        <v>4156</v>
      </c>
      <c r="E4163" s="4" t="s">
        <v>4103</v>
      </c>
      <c r="F4163" s="5" t="s">
        <v>4140</v>
      </c>
      <c r="G4163" s="2">
        <v>2500</v>
      </c>
      <c r="H4163" s="2" t="s">
        <v>5089</v>
      </c>
    </row>
    <row r="4164" spans="1:8" ht="10.95" customHeight="1" outlineLevel="3" x14ac:dyDescent="0.2">
      <c r="A4164" s="4" t="s">
        <v>4103</v>
      </c>
      <c r="B4164" s="5" t="s">
        <v>4140</v>
      </c>
      <c r="C4164" s="7"/>
      <c r="D4164" s="7" t="s">
        <v>4157</v>
      </c>
      <c r="E4164" s="4" t="s">
        <v>4103</v>
      </c>
      <c r="F4164" s="5" t="s">
        <v>4140</v>
      </c>
      <c r="G4164" s="2">
        <v>975</v>
      </c>
      <c r="H4164" s="2" t="s">
        <v>5089</v>
      </c>
    </row>
    <row r="4165" spans="1:8" ht="10.95" customHeight="1" outlineLevel="3" x14ac:dyDescent="0.2">
      <c r="A4165" s="4" t="s">
        <v>4103</v>
      </c>
      <c r="B4165" s="5" t="s">
        <v>4140</v>
      </c>
      <c r="C4165" s="7"/>
      <c r="D4165" s="7" t="s">
        <v>4158</v>
      </c>
      <c r="E4165" s="4" t="s">
        <v>4103</v>
      </c>
      <c r="F4165" s="5" t="s">
        <v>4140</v>
      </c>
      <c r="G4165" s="2">
        <v>722</v>
      </c>
      <c r="H4165" s="2" t="s">
        <v>5089</v>
      </c>
    </row>
    <row r="4166" spans="1:8" ht="10.95" hidden="1" customHeight="1" outlineLevel="2" x14ac:dyDescent="0.2">
      <c r="A4166" s="4" t="s">
        <v>4103</v>
      </c>
      <c r="B4166" s="5" t="s">
        <v>4159</v>
      </c>
      <c r="C4166" s="5" t="s">
        <v>4159</v>
      </c>
      <c r="D4166" s="5"/>
      <c r="E4166" s="4" t="s">
        <v>4103</v>
      </c>
      <c r="F4166" s="5" t="s">
        <v>4159</v>
      </c>
      <c r="G4166" s="2" t="e">
        <v>#N/A</v>
      </c>
      <c r="H4166" s="2" t="s">
        <v>5089</v>
      </c>
    </row>
    <row r="4167" spans="1:8" ht="10.95" customHeight="1" outlineLevel="3" x14ac:dyDescent="0.2">
      <c r="A4167" s="4" t="s">
        <v>4103</v>
      </c>
      <c r="B4167" s="5" t="s">
        <v>4159</v>
      </c>
      <c r="C4167" s="7"/>
      <c r="D4167" s="7" t="s">
        <v>4160</v>
      </c>
      <c r="E4167" s="4" t="s">
        <v>4103</v>
      </c>
      <c r="F4167" s="5" t="s">
        <v>4159</v>
      </c>
      <c r="G4167" s="2">
        <v>850</v>
      </c>
      <c r="H4167" s="2" t="s">
        <v>5090</v>
      </c>
    </row>
    <row r="4168" spans="1:8" ht="10.95" customHeight="1" outlineLevel="3" x14ac:dyDescent="0.2">
      <c r="A4168" s="4" t="s">
        <v>4103</v>
      </c>
      <c r="B4168" s="5" t="s">
        <v>4159</v>
      </c>
      <c r="C4168" s="7"/>
      <c r="D4168" s="7" t="s">
        <v>4161</v>
      </c>
      <c r="E4168" s="4" t="s">
        <v>4103</v>
      </c>
      <c r="F4168" s="5" t="s">
        <v>4159</v>
      </c>
      <c r="G4168" s="2">
        <v>3874.0257142857145</v>
      </c>
      <c r="H4168" s="2" t="s">
        <v>5091</v>
      </c>
    </row>
    <row r="4169" spans="1:8" ht="10.95" customHeight="1" outlineLevel="3" x14ac:dyDescent="0.2">
      <c r="A4169" s="4" t="s">
        <v>4103</v>
      </c>
      <c r="B4169" s="5" t="s">
        <v>4159</v>
      </c>
      <c r="C4169" s="7"/>
      <c r="D4169" s="7" t="s">
        <v>4162</v>
      </c>
      <c r="E4169" s="4" t="s">
        <v>4103</v>
      </c>
      <c r="F4169" s="5" t="s">
        <v>4159</v>
      </c>
      <c r="G4169" s="2">
        <v>2498.335</v>
      </c>
      <c r="H4169" s="2" t="s">
        <v>5089</v>
      </c>
    </row>
    <row r="4170" spans="1:8" ht="10.95" customHeight="1" outlineLevel="3" x14ac:dyDescent="0.2">
      <c r="A4170" s="4" t="s">
        <v>4103</v>
      </c>
      <c r="B4170" s="5" t="s">
        <v>4159</v>
      </c>
      <c r="C4170" s="7"/>
      <c r="D4170" s="7" t="s">
        <v>4163</v>
      </c>
      <c r="E4170" s="4" t="s">
        <v>4103</v>
      </c>
      <c r="F4170" s="5" t="s">
        <v>4159</v>
      </c>
      <c r="G4170" s="2">
        <v>700</v>
      </c>
      <c r="H4170" s="2" t="s">
        <v>5089</v>
      </c>
    </row>
    <row r="4171" spans="1:8" ht="10.95" customHeight="1" outlineLevel="3" x14ac:dyDescent="0.2">
      <c r="A4171" s="4" t="s">
        <v>4103</v>
      </c>
      <c r="B4171" s="5" t="s">
        <v>4159</v>
      </c>
      <c r="C4171" s="7"/>
      <c r="D4171" s="7" t="s">
        <v>4164</v>
      </c>
      <c r="E4171" s="4" t="s">
        <v>4103</v>
      </c>
      <c r="F4171" s="5" t="s">
        <v>4159</v>
      </c>
      <c r="G4171" s="2">
        <v>377.92</v>
      </c>
      <c r="H4171" s="2" t="s">
        <v>5089</v>
      </c>
    </row>
    <row r="4172" spans="1:8" ht="10.95" customHeight="1" outlineLevel="3" x14ac:dyDescent="0.2">
      <c r="A4172" s="4" t="s">
        <v>4103</v>
      </c>
      <c r="B4172" s="5" t="s">
        <v>4159</v>
      </c>
      <c r="C4172" s="7"/>
      <c r="D4172" s="7" t="s">
        <v>4165</v>
      </c>
      <c r="E4172" s="4" t="s">
        <v>4103</v>
      </c>
      <c r="F4172" s="5" t="s">
        <v>4159</v>
      </c>
      <c r="G4172" s="2">
        <v>1250</v>
      </c>
      <c r="H4172" s="2" t="s">
        <v>5091</v>
      </c>
    </row>
    <row r="4173" spans="1:8" ht="10.95" customHeight="1" outlineLevel="3" thickBot="1" x14ac:dyDescent="0.25">
      <c r="A4173" s="4" t="s">
        <v>4103</v>
      </c>
      <c r="B4173" s="5" t="s">
        <v>4159</v>
      </c>
      <c r="C4173" s="34"/>
      <c r="D4173" s="34" t="s">
        <v>4166</v>
      </c>
      <c r="E4173" s="35" t="s">
        <v>4103</v>
      </c>
      <c r="F4173" s="36" t="s">
        <v>4159</v>
      </c>
      <c r="G4173" s="2">
        <v>691.97</v>
      </c>
      <c r="H4173" s="2" t="s">
        <v>5089</v>
      </c>
    </row>
    <row r="4174" spans="1:8" s="8" customFormat="1" ht="11.4" customHeight="1" thickBot="1" x14ac:dyDescent="0.25">
      <c r="A4174" s="9"/>
      <c r="B4174" s="9"/>
      <c r="C4174" s="37"/>
      <c r="D4174" s="38" t="s">
        <v>462</v>
      </c>
      <c r="E4174" s="38" t="s">
        <v>5</v>
      </c>
      <c r="F4174" s="39" t="s">
        <v>454</v>
      </c>
      <c r="G4174" s="2">
        <v>72.830999999999989</v>
      </c>
      <c r="H4174" s="2" t="s">
        <v>5089</v>
      </c>
    </row>
    <row r="4175" spans="1:8" ht="11.4" customHeight="1" x14ac:dyDescent="0.2">
      <c r="D4175" s="6" t="s">
        <v>4178</v>
      </c>
      <c r="E4175" s="6" t="s">
        <v>5</v>
      </c>
      <c r="F4175" s="6" t="s">
        <v>454</v>
      </c>
      <c r="G4175" s="2">
        <v>72.428571428571431</v>
      </c>
      <c r="H4175" s="2" t="s">
        <v>5089</v>
      </c>
    </row>
    <row r="4176" spans="1:8" ht="11.4" customHeight="1" x14ac:dyDescent="0.2">
      <c r="D4176" s="6" t="s">
        <v>4179</v>
      </c>
      <c r="E4176" s="6" t="s">
        <v>5</v>
      </c>
      <c r="F4176" s="6" t="s">
        <v>454</v>
      </c>
      <c r="G4176" s="2">
        <v>72.634444444444441</v>
      </c>
      <c r="H4176" s="2" t="s">
        <v>5089</v>
      </c>
    </row>
    <row r="4177" spans="4:8" ht="11.4" customHeight="1" x14ac:dyDescent="0.2">
      <c r="D4177" s="6" t="s">
        <v>4180</v>
      </c>
      <c r="E4177" s="6" t="s">
        <v>5</v>
      </c>
      <c r="F4177" s="6" t="s">
        <v>454</v>
      </c>
      <c r="G4177" s="2">
        <v>83.213333333333338</v>
      </c>
      <c r="H4177" s="2" t="s">
        <v>5089</v>
      </c>
    </row>
    <row r="4178" spans="4:8" ht="11.4" customHeight="1" x14ac:dyDescent="0.2">
      <c r="D4178" s="6" t="s">
        <v>4181</v>
      </c>
      <c r="E4178" s="6" t="s">
        <v>5</v>
      </c>
      <c r="F4178" s="6" t="s">
        <v>454</v>
      </c>
      <c r="G4178" s="2">
        <v>83.212500000000006</v>
      </c>
      <c r="H4178" s="2" t="s">
        <v>5089</v>
      </c>
    </row>
    <row r="4179" spans="4:8" ht="11.4" customHeight="1" x14ac:dyDescent="0.2">
      <c r="D4179" s="6" t="s">
        <v>4182</v>
      </c>
      <c r="E4179" s="6" t="s">
        <v>5</v>
      </c>
      <c r="F4179" s="6" t="s">
        <v>454</v>
      </c>
      <c r="G4179" s="2">
        <v>83.212222222222223</v>
      </c>
      <c r="H4179" s="2" t="s">
        <v>5089</v>
      </c>
    </row>
    <row r="4180" spans="4:8" ht="11.4" customHeight="1" x14ac:dyDescent="0.2">
      <c r="D4180" s="6" t="s">
        <v>4183</v>
      </c>
      <c r="E4180" s="6" t="s">
        <v>5</v>
      </c>
      <c r="F4180" s="6" t="s">
        <v>454</v>
      </c>
      <c r="G4180" s="2">
        <v>72.430000000000007</v>
      </c>
      <c r="H4180" s="2" t="s">
        <v>5089</v>
      </c>
    </row>
    <row r="4181" spans="4:8" ht="11.4" customHeight="1" x14ac:dyDescent="0.2">
      <c r="D4181" s="6" t="s">
        <v>4184</v>
      </c>
      <c r="E4181" s="6" t="s">
        <v>5</v>
      </c>
      <c r="F4181" s="6" t="s">
        <v>454</v>
      </c>
      <c r="G4181" s="2">
        <v>69.646666666666661</v>
      </c>
      <c r="H4181" s="2" t="s">
        <v>5089</v>
      </c>
    </row>
    <row r="4182" spans="4:8" ht="11.4" customHeight="1" x14ac:dyDescent="0.2">
      <c r="D4182" s="6" t="s">
        <v>481</v>
      </c>
      <c r="E4182" s="6" t="s">
        <v>5</v>
      </c>
      <c r="F4182" s="6" t="s">
        <v>454</v>
      </c>
      <c r="G4182" s="2">
        <v>20.350999999999999</v>
      </c>
      <c r="H4182" s="2" t="s">
        <v>5089</v>
      </c>
    </row>
    <row r="4183" spans="4:8" ht="11.4" customHeight="1" x14ac:dyDescent="0.2">
      <c r="D4183" s="6" t="s">
        <v>841</v>
      </c>
      <c r="E4183" s="6" t="s">
        <v>5</v>
      </c>
      <c r="F4183" s="5" t="s">
        <v>5112</v>
      </c>
      <c r="G4183" s="2">
        <v>8.5061320754716974</v>
      </c>
      <c r="H4183" s="2" t="s">
        <v>5089</v>
      </c>
    </row>
    <row r="4184" spans="4:8" ht="11.4" customHeight="1" x14ac:dyDescent="0.2">
      <c r="D4184" s="6" t="s">
        <v>479</v>
      </c>
      <c r="E4184" s="6" t="s">
        <v>5</v>
      </c>
      <c r="F4184" s="6" t="s">
        <v>454</v>
      </c>
      <c r="G4184" s="2">
        <v>20.47785</v>
      </c>
      <c r="H4184" s="2" t="s">
        <v>5089</v>
      </c>
    </row>
    <row r="4185" spans="4:8" ht="11.4" customHeight="1" x14ac:dyDescent="0.2">
      <c r="D4185" s="6" t="s">
        <v>480</v>
      </c>
      <c r="E4185" s="6" t="s">
        <v>5</v>
      </c>
      <c r="F4185" s="6" t="s">
        <v>454</v>
      </c>
      <c r="G4185" s="2">
        <v>20.433450000000001</v>
      </c>
      <c r="H4185" s="2" t="s">
        <v>5089</v>
      </c>
    </row>
    <row r="4186" spans="4:8" ht="11.4" customHeight="1" x14ac:dyDescent="0.2">
      <c r="D4186" s="6" t="s">
        <v>477</v>
      </c>
      <c r="E4186" s="6" t="s">
        <v>5</v>
      </c>
      <c r="F4186" s="6" t="s">
        <v>454</v>
      </c>
      <c r="G4186" s="2">
        <v>12.557</v>
      </c>
      <c r="H4186" s="2" t="s">
        <v>5089</v>
      </c>
    </row>
    <row r="4187" spans="4:8" ht="11.4" customHeight="1" x14ac:dyDescent="0.2">
      <c r="D4187" s="6" t="s">
        <v>487</v>
      </c>
      <c r="E4187" s="6" t="s">
        <v>5</v>
      </c>
      <c r="F4187" s="6" t="s">
        <v>454</v>
      </c>
      <c r="G4187" s="2">
        <v>17.753</v>
      </c>
      <c r="H4187" s="2" t="s">
        <v>5089</v>
      </c>
    </row>
    <row r="4188" spans="4:8" ht="11.4" customHeight="1" x14ac:dyDescent="0.2">
      <c r="D4188" s="6" t="s">
        <v>4185</v>
      </c>
      <c r="E4188" s="6" t="s">
        <v>5</v>
      </c>
      <c r="F4188" s="6" t="s">
        <v>454</v>
      </c>
      <c r="G4188" s="2">
        <v>14.346956521739131</v>
      </c>
      <c r="H4188" s="2" t="s">
        <v>5089</v>
      </c>
    </row>
    <row r="4189" spans="4:8" ht="11.4" customHeight="1" x14ac:dyDescent="0.2">
      <c r="D4189" s="6" t="s">
        <v>474</v>
      </c>
      <c r="E4189" s="6" t="s">
        <v>5</v>
      </c>
      <c r="F4189" s="6" t="s">
        <v>454</v>
      </c>
      <c r="G4189" s="2">
        <v>12.557</v>
      </c>
      <c r="H4189" s="2" t="s">
        <v>5089</v>
      </c>
    </row>
    <row r="4190" spans="4:8" ht="11.4" customHeight="1" x14ac:dyDescent="0.2">
      <c r="D4190" s="6" t="s">
        <v>465</v>
      </c>
      <c r="E4190" s="6" t="s">
        <v>5</v>
      </c>
      <c r="F4190" s="6" t="s">
        <v>454</v>
      </c>
      <c r="G4190" s="2">
        <v>12.557</v>
      </c>
      <c r="H4190" s="2" t="s">
        <v>5089</v>
      </c>
    </row>
    <row r="4191" spans="4:8" ht="11.4" customHeight="1" x14ac:dyDescent="0.2">
      <c r="D4191" s="6" t="s">
        <v>473</v>
      </c>
      <c r="E4191" s="6" t="s">
        <v>5</v>
      </c>
      <c r="F4191" s="6" t="s">
        <v>454</v>
      </c>
      <c r="G4191" s="2">
        <v>17.720966666666666</v>
      </c>
      <c r="H4191" s="2" t="s">
        <v>5089</v>
      </c>
    </row>
    <row r="4192" spans="4:8" ht="11.4" customHeight="1" x14ac:dyDescent="0.2">
      <c r="D4192" s="6" t="s">
        <v>4186</v>
      </c>
      <c r="E4192" s="6" t="s">
        <v>5</v>
      </c>
      <c r="F4192" s="6" t="s">
        <v>454</v>
      </c>
      <c r="G4192" s="2">
        <v>20.283636363636365</v>
      </c>
      <c r="H4192" s="2" t="s">
        <v>5089</v>
      </c>
    </row>
    <row r="4193" spans="4:8" ht="11.4" customHeight="1" x14ac:dyDescent="0.2">
      <c r="D4193" s="6" t="s">
        <v>406</v>
      </c>
      <c r="E4193" s="6" t="s">
        <v>5</v>
      </c>
      <c r="F4193" s="6" t="s">
        <v>7</v>
      </c>
      <c r="G4193" s="2">
        <v>11.281403626595029</v>
      </c>
      <c r="H4193" s="2" t="s">
        <v>5089</v>
      </c>
    </row>
    <row r="4194" spans="4:8" ht="11.4" customHeight="1" x14ac:dyDescent="0.2">
      <c r="D4194" s="6" t="s">
        <v>398</v>
      </c>
      <c r="E4194" s="6" t="s">
        <v>5</v>
      </c>
      <c r="F4194" s="6" t="s">
        <v>7</v>
      </c>
      <c r="G4194" s="2">
        <v>11.854471511627906</v>
      </c>
      <c r="H4194" s="2" t="s">
        <v>5090</v>
      </c>
    </row>
    <row r="4195" spans="4:8" ht="11.4" customHeight="1" x14ac:dyDescent="0.2">
      <c r="D4195" s="6" t="s">
        <v>807</v>
      </c>
      <c r="E4195" s="6" t="s">
        <v>5</v>
      </c>
      <c r="F4195" s="5" t="s">
        <v>5112</v>
      </c>
      <c r="G4195" s="2">
        <v>10.5</v>
      </c>
      <c r="H4195" s="2" t="s">
        <v>5091</v>
      </c>
    </row>
    <row r="4196" spans="4:8" ht="11.4" customHeight="1" x14ac:dyDescent="0.2">
      <c r="D4196" s="6" t="s">
        <v>399</v>
      </c>
      <c r="E4196" s="6" t="s">
        <v>5</v>
      </c>
      <c r="F4196" s="6" t="s">
        <v>7</v>
      </c>
      <c r="G4196" s="2">
        <v>9.3904509118541046</v>
      </c>
      <c r="H4196" s="2" t="s">
        <v>5090</v>
      </c>
    </row>
    <row r="4197" spans="4:8" ht="11.4" customHeight="1" x14ac:dyDescent="0.2">
      <c r="D4197" s="6" t="s">
        <v>4187</v>
      </c>
      <c r="E4197" s="6" t="s">
        <v>5</v>
      </c>
      <c r="F4197" s="6" t="s">
        <v>7</v>
      </c>
      <c r="G4197" s="2">
        <v>19</v>
      </c>
      <c r="H4197" s="2" t="s">
        <v>5089</v>
      </c>
    </row>
    <row r="4198" spans="4:8" ht="11.4" customHeight="1" x14ac:dyDescent="0.2">
      <c r="D4198" s="6" t="s">
        <v>410</v>
      </c>
      <c r="E4198" s="6" t="s">
        <v>5</v>
      </c>
      <c r="F4198" s="6" t="s">
        <v>7</v>
      </c>
      <c r="G4198" s="2">
        <v>18.18</v>
      </c>
      <c r="H4198" s="2" t="s">
        <v>5089</v>
      </c>
    </row>
    <row r="4199" spans="4:8" ht="11.4" customHeight="1" x14ac:dyDescent="0.2">
      <c r="D4199" s="6" t="s">
        <v>405</v>
      </c>
      <c r="E4199" s="6" t="s">
        <v>5</v>
      </c>
      <c r="F4199" s="6" t="s">
        <v>7</v>
      </c>
      <c r="G4199" s="2">
        <v>17.215201100034374</v>
      </c>
      <c r="H4199" s="2" t="s">
        <v>5089</v>
      </c>
    </row>
    <row r="4200" spans="4:8" ht="11.4" customHeight="1" x14ac:dyDescent="0.2">
      <c r="D4200" s="6" t="s">
        <v>4188</v>
      </c>
      <c r="E4200" s="6" t="s">
        <v>5</v>
      </c>
      <c r="F4200" s="5" t="s">
        <v>5112</v>
      </c>
      <c r="G4200" s="2">
        <v>12.574999999999999</v>
      </c>
      <c r="H4200" s="2" t="s">
        <v>5089</v>
      </c>
    </row>
    <row r="4201" spans="4:8" ht="11.4" customHeight="1" x14ac:dyDescent="0.2">
      <c r="D4201" s="6" t="s">
        <v>412</v>
      </c>
      <c r="E4201" s="6" t="s">
        <v>5</v>
      </c>
      <c r="F4201" s="6" t="s">
        <v>7</v>
      </c>
      <c r="G4201" s="2">
        <v>17.743178217821782</v>
      </c>
      <c r="H4201" s="2" t="s">
        <v>5089</v>
      </c>
    </row>
    <row r="4202" spans="4:8" ht="11.4" customHeight="1" x14ac:dyDescent="0.2">
      <c r="D4202" s="6" t="s">
        <v>4189</v>
      </c>
      <c r="E4202" s="6" t="s">
        <v>5</v>
      </c>
      <c r="F4202" s="5" t="s">
        <v>5112</v>
      </c>
      <c r="G4202" s="2">
        <v>12.56255</v>
      </c>
      <c r="H4202" s="2" t="s">
        <v>5089</v>
      </c>
    </row>
    <row r="4203" spans="4:8" ht="11.4" customHeight="1" x14ac:dyDescent="0.2">
      <c r="D4203" s="6" t="s">
        <v>4190</v>
      </c>
      <c r="E4203" s="6" t="s">
        <v>5</v>
      </c>
      <c r="F4203" s="6" t="s">
        <v>7</v>
      </c>
      <c r="G4203" s="2">
        <v>15.540294117647059</v>
      </c>
      <c r="H4203" s="2" t="s">
        <v>5089</v>
      </c>
    </row>
    <row r="4204" spans="4:8" ht="11.4" customHeight="1" x14ac:dyDescent="0.2">
      <c r="D4204" s="6" t="s">
        <v>403</v>
      </c>
      <c r="E4204" s="6" t="s">
        <v>5</v>
      </c>
      <c r="F4204" s="6" t="s">
        <v>7</v>
      </c>
      <c r="G4204" s="2">
        <v>18.106666666666666</v>
      </c>
      <c r="H4204" s="2" t="s">
        <v>5089</v>
      </c>
    </row>
    <row r="4205" spans="4:8" ht="11.4" customHeight="1" x14ac:dyDescent="0.2">
      <c r="D4205" s="6" t="s">
        <v>408</v>
      </c>
      <c r="E4205" s="6" t="s">
        <v>5</v>
      </c>
      <c r="F4205" s="6" t="s">
        <v>7</v>
      </c>
      <c r="G4205" s="2">
        <v>16.260000000000002</v>
      </c>
      <c r="H4205" s="2" t="s">
        <v>5089</v>
      </c>
    </row>
    <row r="4206" spans="4:8" ht="11.4" customHeight="1" x14ac:dyDescent="0.2">
      <c r="D4206" s="6" t="s">
        <v>400</v>
      </c>
      <c r="E4206" s="6" t="s">
        <v>5</v>
      </c>
      <c r="F4206" s="6" t="s">
        <v>7</v>
      </c>
      <c r="G4206" s="2">
        <v>18.910628368794324</v>
      </c>
      <c r="H4206" s="2" t="s">
        <v>5091</v>
      </c>
    </row>
    <row r="4207" spans="4:8" ht="11.4" customHeight="1" x14ac:dyDescent="0.2">
      <c r="D4207" s="6" t="s">
        <v>411</v>
      </c>
      <c r="E4207" s="6" t="s">
        <v>5</v>
      </c>
      <c r="F4207" s="6" t="s">
        <v>7</v>
      </c>
      <c r="G4207" s="2">
        <v>12.611099999999999</v>
      </c>
      <c r="H4207" s="2" t="s">
        <v>5089</v>
      </c>
    </row>
    <row r="4208" spans="4:8" ht="11.4" customHeight="1" x14ac:dyDescent="0.2">
      <c r="D4208" s="6" t="s">
        <v>809</v>
      </c>
      <c r="E4208" s="6" t="s">
        <v>5</v>
      </c>
      <c r="F4208" s="5" t="s">
        <v>5112</v>
      </c>
      <c r="G4208" s="2">
        <v>7.4342941176470587</v>
      </c>
      <c r="H4208" s="2" t="s">
        <v>5089</v>
      </c>
    </row>
    <row r="4209" spans="4:8" ht="11.4" customHeight="1" x14ac:dyDescent="0.2">
      <c r="D4209" s="6" t="s">
        <v>404</v>
      </c>
      <c r="E4209" s="6" t="s">
        <v>5</v>
      </c>
      <c r="F4209" s="6" t="s">
        <v>7</v>
      </c>
      <c r="G4209" s="2">
        <v>10.610027083333334</v>
      </c>
      <c r="H4209" s="2" t="s">
        <v>5089</v>
      </c>
    </row>
    <row r="4210" spans="4:8" ht="11.4" customHeight="1" x14ac:dyDescent="0.2">
      <c r="D4210" s="6" t="s">
        <v>407</v>
      </c>
      <c r="E4210" s="6" t="s">
        <v>5</v>
      </c>
      <c r="F4210" s="6" t="s">
        <v>7</v>
      </c>
      <c r="G4210" s="2">
        <v>17.22025</v>
      </c>
      <c r="H4210" s="2" t="s">
        <v>5089</v>
      </c>
    </row>
    <row r="4211" spans="4:8" ht="11.4" customHeight="1" x14ac:dyDescent="0.2">
      <c r="D4211" s="6" t="s">
        <v>4191</v>
      </c>
      <c r="E4211" s="6" t="s">
        <v>5</v>
      </c>
      <c r="F4211" s="5" t="s">
        <v>5112</v>
      </c>
      <c r="G4211" s="2">
        <v>12.574999999999999</v>
      </c>
      <c r="H4211" s="2" t="s">
        <v>5089</v>
      </c>
    </row>
    <row r="4212" spans="4:8" ht="11.4" customHeight="1" x14ac:dyDescent="0.2">
      <c r="D4212" s="6" t="s">
        <v>401</v>
      </c>
      <c r="E4212" s="6" t="s">
        <v>5</v>
      </c>
      <c r="F4212" s="6" t="s">
        <v>7</v>
      </c>
      <c r="G4212" s="2">
        <v>11.9939000671191</v>
      </c>
      <c r="H4212" s="2" t="s">
        <v>5090</v>
      </c>
    </row>
    <row r="4213" spans="4:8" ht="11.4" customHeight="1" x14ac:dyDescent="0.2">
      <c r="D4213" s="6" t="s">
        <v>4192</v>
      </c>
      <c r="E4213" s="6" t="s">
        <v>5</v>
      </c>
      <c r="F4213" s="5" t="s">
        <v>5112</v>
      </c>
      <c r="G4213" s="2">
        <v>10.353134615384615</v>
      </c>
      <c r="H4213" s="2" t="s">
        <v>5089</v>
      </c>
    </row>
    <row r="4214" spans="4:8" ht="11.4" customHeight="1" x14ac:dyDescent="0.2">
      <c r="D4214" s="6" t="s">
        <v>402</v>
      </c>
      <c r="E4214" s="6" t="s">
        <v>5</v>
      </c>
      <c r="F4214" s="6" t="s">
        <v>7</v>
      </c>
      <c r="G4214" s="2">
        <v>9.6999999999999993</v>
      </c>
      <c r="H4214" s="2" t="s">
        <v>5091</v>
      </c>
    </row>
    <row r="4215" spans="4:8" ht="11.4" customHeight="1" x14ac:dyDescent="0.2">
      <c r="D4215" s="6" t="s">
        <v>409</v>
      </c>
      <c r="E4215" s="6" t="s">
        <v>5</v>
      </c>
      <c r="F4215" s="6" t="s">
        <v>7</v>
      </c>
      <c r="G4215" s="2">
        <v>18.89</v>
      </c>
      <c r="H4215" s="2" t="s">
        <v>5089</v>
      </c>
    </row>
    <row r="4216" spans="4:8" ht="11.4" customHeight="1" x14ac:dyDescent="0.2">
      <c r="D4216" s="6" t="s">
        <v>4193</v>
      </c>
      <c r="E4216" s="6" t="s">
        <v>5</v>
      </c>
      <c r="F4216" s="6" t="s">
        <v>454</v>
      </c>
      <c r="G4216" s="2">
        <v>14.346956521739131</v>
      </c>
      <c r="H4216" s="2" t="s">
        <v>5089</v>
      </c>
    </row>
    <row r="4217" spans="4:8" ht="11.4" customHeight="1" x14ac:dyDescent="0.2">
      <c r="D4217" s="6" t="s">
        <v>488</v>
      </c>
      <c r="E4217" s="6" t="s">
        <v>5</v>
      </c>
      <c r="F4217" s="6" t="s">
        <v>454</v>
      </c>
      <c r="G4217" s="2">
        <v>19.611555555555558</v>
      </c>
      <c r="H4217" s="2" t="s">
        <v>5089</v>
      </c>
    </row>
    <row r="4218" spans="4:8" ht="11.4" customHeight="1" x14ac:dyDescent="0.2">
      <c r="D4218" s="6" t="s">
        <v>4194</v>
      </c>
      <c r="E4218" s="6" t="s">
        <v>5</v>
      </c>
      <c r="F4218" s="6" t="s">
        <v>454</v>
      </c>
      <c r="G4218" s="2">
        <v>20.247499999999999</v>
      </c>
      <c r="H4218" s="2" t="s">
        <v>5089</v>
      </c>
    </row>
    <row r="4219" spans="4:8" ht="11.4" customHeight="1" x14ac:dyDescent="0.2">
      <c r="D4219" s="6" t="s">
        <v>4195</v>
      </c>
      <c r="E4219" s="6" t="s">
        <v>5</v>
      </c>
      <c r="F4219" s="6" t="s">
        <v>454</v>
      </c>
      <c r="G4219" s="2">
        <v>34.344999999999999</v>
      </c>
      <c r="H4219" s="2" t="s">
        <v>5089</v>
      </c>
    </row>
    <row r="4220" spans="4:8" ht="11.4" customHeight="1" x14ac:dyDescent="0.2">
      <c r="D4220" s="6" t="s">
        <v>455</v>
      </c>
      <c r="E4220" s="6" t="s">
        <v>5</v>
      </c>
      <c r="F4220" s="6" t="s">
        <v>454</v>
      </c>
      <c r="G4220" s="2">
        <v>29.648941176470586</v>
      </c>
      <c r="H4220" s="2" t="s">
        <v>5089</v>
      </c>
    </row>
    <row r="4221" spans="4:8" ht="11.4" customHeight="1" x14ac:dyDescent="0.2">
      <c r="D4221" s="6" t="s">
        <v>456</v>
      </c>
      <c r="E4221" s="6" t="s">
        <v>5</v>
      </c>
      <c r="F4221" s="6" t="s">
        <v>454</v>
      </c>
      <c r="G4221" s="2">
        <v>29.470000000000002</v>
      </c>
      <c r="H4221" s="2" t="s">
        <v>5089</v>
      </c>
    </row>
    <row r="4222" spans="4:8" ht="11.4" customHeight="1" x14ac:dyDescent="0.2">
      <c r="D4222" s="6" t="s">
        <v>4196</v>
      </c>
      <c r="E4222" s="6" t="s">
        <v>5</v>
      </c>
      <c r="F4222" s="6" t="s">
        <v>490</v>
      </c>
      <c r="G4222" s="2">
        <v>29.986666666666668</v>
      </c>
      <c r="H4222" s="2" t="s">
        <v>5089</v>
      </c>
    </row>
    <row r="4223" spans="4:8" ht="11.4" customHeight="1" x14ac:dyDescent="0.2">
      <c r="D4223" s="6" t="s">
        <v>4197</v>
      </c>
      <c r="E4223" s="6" t="s">
        <v>5</v>
      </c>
      <c r="F4223" s="6" t="s">
        <v>454</v>
      </c>
      <c r="G4223" s="2">
        <v>34.077272727272728</v>
      </c>
      <c r="H4223" s="2" t="s">
        <v>5089</v>
      </c>
    </row>
    <row r="4224" spans="4:8" ht="11.4" customHeight="1" x14ac:dyDescent="0.2">
      <c r="D4224" s="6" t="s">
        <v>463</v>
      </c>
      <c r="E4224" s="6" t="s">
        <v>5</v>
      </c>
      <c r="F4224" s="6" t="s">
        <v>454</v>
      </c>
      <c r="G4224" s="2">
        <v>29.470000000000002</v>
      </c>
      <c r="H4224" s="2" t="s">
        <v>5089</v>
      </c>
    </row>
    <row r="4225" spans="4:8" ht="11.4" customHeight="1" x14ac:dyDescent="0.2">
      <c r="D4225" s="6" t="s">
        <v>4198</v>
      </c>
      <c r="E4225" s="6" t="s">
        <v>5</v>
      </c>
      <c r="F4225" s="6" t="s">
        <v>454</v>
      </c>
      <c r="G4225" s="2">
        <v>24.638750000000002</v>
      </c>
      <c r="H4225" s="2" t="s">
        <v>5089</v>
      </c>
    </row>
    <row r="4226" spans="4:8" ht="11.4" customHeight="1" x14ac:dyDescent="0.2">
      <c r="D4226" s="6" t="s">
        <v>535</v>
      </c>
      <c r="E4226" s="6" t="s">
        <v>5</v>
      </c>
      <c r="F4226" s="6" t="s">
        <v>490</v>
      </c>
      <c r="G4226" s="2">
        <v>16.327413672421837</v>
      </c>
      <c r="H4226" s="2" t="s">
        <v>5091</v>
      </c>
    </row>
    <row r="4227" spans="4:8" ht="11.4" customHeight="1" x14ac:dyDescent="0.2">
      <c r="D4227" s="6" t="s">
        <v>459</v>
      </c>
      <c r="E4227" s="6" t="s">
        <v>5</v>
      </c>
      <c r="F4227" s="6" t="s">
        <v>454</v>
      </c>
      <c r="G4227" s="2">
        <v>28.295000000000002</v>
      </c>
      <c r="H4227" s="2" t="s">
        <v>5089</v>
      </c>
    </row>
    <row r="4228" spans="4:8" ht="11.4" customHeight="1" x14ac:dyDescent="0.2">
      <c r="D4228" s="6" t="s">
        <v>84</v>
      </c>
      <c r="E4228" s="6" t="s">
        <v>5</v>
      </c>
      <c r="F4228" s="6" t="s">
        <v>7</v>
      </c>
      <c r="G4228" s="2">
        <v>26.136359694168664</v>
      </c>
      <c r="H4228" s="2" t="s">
        <v>5091</v>
      </c>
    </row>
    <row r="4229" spans="4:8" ht="11.4" customHeight="1" x14ac:dyDescent="0.2">
      <c r="D4229" s="6" t="s">
        <v>193</v>
      </c>
      <c r="E4229" s="6" t="s">
        <v>5</v>
      </c>
      <c r="F4229" s="6" t="s">
        <v>7</v>
      </c>
      <c r="G4229" s="2">
        <v>24.9</v>
      </c>
      <c r="H4229" s="2" t="s">
        <v>5091</v>
      </c>
    </row>
    <row r="4230" spans="4:8" ht="11.4" customHeight="1" x14ac:dyDescent="0.2">
      <c r="D4230" s="6" t="s">
        <v>203</v>
      </c>
      <c r="E4230" s="6" t="s">
        <v>5</v>
      </c>
      <c r="F4230" s="6" t="s">
        <v>7</v>
      </c>
      <c r="G4230" s="2">
        <v>30.64336082474227</v>
      </c>
      <c r="H4230" s="2" t="s">
        <v>5089</v>
      </c>
    </row>
    <row r="4231" spans="4:8" ht="11.4" customHeight="1" x14ac:dyDescent="0.2">
      <c r="D4231" s="6" t="s">
        <v>135</v>
      </c>
      <c r="E4231" s="6" t="s">
        <v>5</v>
      </c>
      <c r="F4231" s="6" t="s">
        <v>7</v>
      </c>
      <c r="G4231" s="2">
        <v>26.387423978566645</v>
      </c>
      <c r="H4231" s="2" t="s">
        <v>5089</v>
      </c>
    </row>
    <row r="4232" spans="4:8" ht="11.4" customHeight="1" x14ac:dyDescent="0.2">
      <c r="D4232" s="6" t="s">
        <v>4199</v>
      </c>
      <c r="E4232" s="6" t="s">
        <v>5</v>
      </c>
      <c r="F4232" s="6" t="s">
        <v>7</v>
      </c>
      <c r="G4232" s="2">
        <v>24.3</v>
      </c>
      <c r="H4232" s="2" t="s">
        <v>5089</v>
      </c>
    </row>
    <row r="4233" spans="4:8" ht="11.4" customHeight="1" x14ac:dyDescent="0.2">
      <c r="D4233" s="6" t="s">
        <v>151</v>
      </c>
      <c r="E4233" s="6" t="s">
        <v>5</v>
      </c>
      <c r="F4233" s="6" t="s">
        <v>7</v>
      </c>
      <c r="G4233" s="2">
        <v>20.881263029496562</v>
      </c>
      <c r="H4233" s="2" t="s">
        <v>5091</v>
      </c>
    </row>
    <row r="4234" spans="4:8" ht="11.4" customHeight="1" x14ac:dyDescent="0.2">
      <c r="D4234" s="6" t="s">
        <v>180</v>
      </c>
      <c r="E4234" s="6" t="s">
        <v>5</v>
      </c>
      <c r="F4234" s="6" t="s">
        <v>7</v>
      </c>
      <c r="G4234" s="2">
        <v>18.074043571941584</v>
      </c>
      <c r="H4234" s="2" t="s">
        <v>5091</v>
      </c>
    </row>
    <row r="4235" spans="4:8" ht="11.4" customHeight="1" x14ac:dyDescent="0.2">
      <c r="D4235" s="6" t="s">
        <v>181</v>
      </c>
      <c r="E4235" s="6" t="s">
        <v>5</v>
      </c>
      <c r="F4235" s="6" t="s">
        <v>7</v>
      </c>
      <c r="G4235" s="2">
        <v>29.773027801911379</v>
      </c>
      <c r="H4235" s="2" t="s">
        <v>5089</v>
      </c>
    </row>
    <row r="4236" spans="4:8" ht="11.4" customHeight="1" x14ac:dyDescent="0.2">
      <c r="D4236" s="6" t="s">
        <v>28</v>
      </c>
      <c r="E4236" s="6" t="s">
        <v>5</v>
      </c>
      <c r="F4236" s="6" t="s">
        <v>7</v>
      </c>
      <c r="G4236" s="2">
        <v>29.302648271487474</v>
      </c>
      <c r="H4236" s="2" t="s">
        <v>5090</v>
      </c>
    </row>
    <row r="4237" spans="4:8" ht="11.4" customHeight="1" x14ac:dyDescent="0.2">
      <c r="D4237" s="6" t="s">
        <v>4200</v>
      </c>
      <c r="E4237" s="6" t="s">
        <v>5</v>
      </c>
      <c r="F4237" s="6" t="s">
        <v>7</v>
      </c>
      <c r="G4237" s="2">
        <v>24.3</v>
      </c>
      <c r="H4237" s="2" t="s">
        <v>5089</v>
      </c>
    </row>
    <row r="4238" spans="4:8" ht="11.4" customHeight="1" x14ac:dyDescent="0.2">
      <c r="D4238" s="6" t="s">
        <v>798</v>
      </c>
      <c r="E4238" s="6" t="s">
        <v>5</v>
      </c>
      <c r="F4238" s="5" t="s">
        <v>5112</v>
      </c>
      <c r="G4238" s="2">
        <v>21</v>
      </c>
      <c r="H4238" s="2" t="s">
        <v>5089</v>
      </c>
    </row>
    <row r="4239" spans="4:8" ht="11.4" customHeight="1" x14ac:dyDescent="0.2">
      <c r="D4239" s="6" t="s">
        <v>30</v>
      </c>
      <c r="E4239" s="6" t="s">
        <v>5</v>
      </c>
      <c r="F4239" s="6" t="s">
        <v>7</v>
      </c>
      <c r="G4239" s="2">
        <v>27.615290061765464</v>
      </c>
      <c r="H4239" s="2" t="s">
        <v>5090</v>
      </c>
    </row>
    <row r="4240" spans="4:8" ht="11.4" customHeight="1" x14ac:dyDescent="0.2">
      <c r="D4240" s="6" t="s">
        <v>4201</v>
      </c>
      <c r="E4240" s="6" t="s">
        <v>5</v>
      </c>
      <c r="F4240" s="5" t="s">
        <v>5112</v>
      </c>
      <c r="G4240" s="2">
        <v>42.163833634719708</v>
      </c>
      <c r="H4240" s="2" t="s">
        <v>5089</v>
      </c>
    </row>
    <row r="4241" spans="4:8" ht="11.4" customHeight="1" x14ac:dyDescent="0.2">
      <c r="D4241" s="6" t="s">
        <v>105</v>
      </c>
      <c r="E4241" s="6" t="s">
        <v>5</v>
      </c>
      <c r="F4241" s="6" t="s">
        <v>7</v>
      </c>
      <c r="G4241" s="2">
        <v>25.815628155199768</v>
      </c>
      <c r="H4241" s="2" t="s">
        <v>5090</v>
      </c>
    </row>
    <row r="4242" spans="4:8" ht="11.4" customHeight="1" x14ac:dyDescent="0.2">
      <c r="D4242" s="6" t="s">
        <v>41</v>
      </c>
      <c r="E4242" s="6" t="s">
        <v>5</v>
      </c>
      <c r="F4242" s="6" t="s">
        <v>7</v>
      </c>
      <c r="G4242" s="2">
        <v>27.307433875440012</v>
      </c>
      <c r="H4242" s="2" t="s">
        <v>5091</v>
      </c>
    </row>
    <row r="4243" spans="4:8" ht="11.4" customHeight="1" x14ac:dyDescent="0.2">
      <c r="D4243" s="6" t="s">
        <v>185</v>
      </c>
      <c r="E4243" s="6" t="s">
        <v>5</v>
      </c>
      <c r="F4243" s="6" t="s">
        <v>7</v>
      </c>
      <c r="G4243" s="2">
        <v>26.643854166666667</v>
      </c>
      <c r="H4243" s="2" t="s">
        <v>5091</v>
      </c>
    </row>
    <row r="4244" spans="4:8" ht="11.4" customHeight="1" x14ac:dyDescent="0.2">
      <c r="D4244" s="6" t="s">
        <v>72</v>
      </c>
      <c r="E4244" s="6" t="s">
        <v>5</v>
      </c>
      <c r="F4244" s="6" t="s">
        <v>7</v>
      </c>
      <c r="G4244" s="2">
        <v>28.906670665020286</v>
      </c>
      <c r="H4244" s="2" t="s">
        <v>5091</v>
      </c>
    </row>
    <row r="4245" spans="4:8" ht="11.4" customHeight="1" x14ac:dyDescent="0.2">
      <c r="D4245" s="6" t="s">
        <v>18</v>
      </c>
      <c r="E4245" s="6" t="s">
        <v>5</v>
      </c>
      <c r="F4245" s="6" t="s">
        <v>7</v>
      </c>
      <c r="G4245" s="2">
        <v>19.798543207953688</v>
      </c>
      <c r="H4245" s="2" t="s">
        <v>5090</v>
      </c>
    </row>
    <row r="4246" spans="4:8" ht="11.4" customHeight="1" x14ac:dyDescent="0.2">
      <c r="D4246" s="6" t="s">
        <v>39</v>
      </c>
      <c r="E4246" s="6" t="s">
        <v>5</v>
      </c>
      <c r="F4246" s="6" t="s">
        <v>7</v>
      </c>
      <c r="G4246" s="2">
        <v>18.367105865886245</v>
      </c>
      <c r="H4246" s="2" t="s">
        <v>5090</v>
      </c>
    </row>
    <row r="4247" spans="4:8" ht="11.4" customHeight="1" x14ac:dyDescent="0.2">
      <c r="D4247" s="6" t="s">
        <v>795</v>
      </c>
      <c r="E4247" s="6" t="s">
        <v>5</v>
      </c>
      <c r="F4247" s="5" t="s">
        <v>5112</v>
      </c>
      <c r="G4247" s="2">
        <v>21</v>
      </c>
      <c r="H4247" s="2" t="s">
        <v>5091</v>
      </c>
    </row>
    <row r="4248" spans="4:8" ht="11.4" customHeight="1" x14ac:dyDescent="0.2">
      <c r="D4248" s="6" t="s">
        <v>4202</v>
      </c>
      <c r="E4248" s="6" t="s">
        <v>5</v>
      </c>
      <c r="F4248" s="6" t="s">
        <v>7</v>
      </c>
      <c r="G4248" s="2">
        <v>24.6</v>
      </c>
      <c r="H4248" s="2" t="s">
        <v>5089</v>
      </c>
    </row>
    <row r="4249" spans="4:8" ht="11.4" customHeight="1" x14ac:dyDescent="0.2">
      <c r="D4249" s="6" t="s">
        <v>166</v>
      </c>
      <c r="E4249" s="6" t="s">
        <v>5</v>
      </c>
      <c r="F4249" s="6" t="s">
        <v>7</v>
      </c>
      <c r="G4249" s="2">
        <v>21.769389374425021</v>
      </c>
      <c r="H4249" s="2" t="s">
        <v>5091</v>
      </c>
    </row>
    <row r="4250" spans="4:8" ht="11.4" customHeight="1" x14ac:dyDescent="0.2">
      <c r="D4250" s="6" t="s">
        <v>4203</v>
      </c>
      <c r="E4250" s="6" t="s">
        <v>5</v>
      </c>
      <c r="F4250" s="5" t="s">
        <v>5112</v>
      </c>
      <c r="G4250" s="2">
        <v>21.517241379310345</v>
      </c>
      <c r="H4250" s="2" t="s">
        <v>5089</v>
      </c>
    </row>
    <row r="4251" spans="4:8" ht="11.4" customHeight="1" x14ac:dyDescent="0.2">
      <c r="D4251" s="6" t="s">
        <v>4204</v>
      </c>
      <c r="E4251" s="6" t="s">
        <v>5</v>
      </c>
      <c r="F4251" s="6" t="s">
        <v>7</v>
      </c>
      <c r="G4251" s="2">
        <v>24.3</v>
      </c>
      <c r="H4251" s="2" t="s">
        <v>5089</v>
      </c>
    </row>
    <row r="4252" spans="4:8" ht="11.4" customHeight="1" x14ac:dyDescent="0.2">
      <c r="D4252" s="6" t="s">
        <v>25</v>
      </c>
      <c r="E4252" s="6" t="s">
        <v>5</v>
      </c>
      <c r="F4252" s="6" t="s">
        <v>7</v>
      </c>
      <c r="G4252" s="2">
        <v>20.783259761083944</v>
      </c>
      <c r="H4252" s="2" t="s">
        <v>5090</v>
      </c>
    </row>
    <row r="4253" spans="4:8" ht="11.4" customHeight="1" x14ac:dyDescent="0.2">
      <c r="D4253" s="6" t="s">
        <v>73</v>
      </c>
      <c r="E4253" s="6" t="s">
        <v>5</v>
      </c>
      <c r="F4253" s="6" t="s">
        <v>7</v>
      </c>
      <c r="G4253" s="2">
        <v>17.600000000000001</v>
      </c>
      <c r="H4253" s="2" t="s">
        <v>5090</v>
      </c>
    </row>
    <row r="4254" spans="4:8" ht="11.4" customHeight="1" x14ac:dyDescent="0.2">
      <c r="D4254" s="6" t="s">
        <v>47</v>
      </c>
      <c r="E4254" s="6" t="s">
        <v>5</v>
      </c>
      <c r="F4254" s="6" t="s">
        <v>7</v>
      </c>
      <c r="G4254" s="2">
        <v>26.772958641872425</v>
      </c>
      <c r="H4254" s="2" t="s">
        <v>5091</v>
      </c>
    </row>
    <row r="4255" spans="4:8" ht="11.4" customHeight="1" x14ac:dyDescent="0.2">
      <c r="D4255" s="6" t="s">
        <v>36</v>
      </c>
      <c r="E4255" s="6" t="s">
        <v>5</v>
      </c>
      <c r="F4255" s="6" t="s">
        <v>7</v>
      </c>
      <c r="G4255" s="2">
        <v>24.750882916352236</v>
      </c>
      <c r="H4255" s="2" t="s">
        <v>5091</v>
      </c>
    </row>
    <row r="4256" spans="4:8" ht="11.4" customHeight="1" x14ac:dyDescent="0.2">
      <c r="D4256" s="6" t="s">
        <v>44</v>
      </c>
      <c r="E4256" s="6" t="s">
        <v>5</v>
      </c>
      <c r="F4256" s="6" t="s">
        <v>7</v>
      </c>
      <c r="G4256" s="2">
        <v>23.348041266352325</v>
      </c>
      <c r="H4256" s="2" t="s">
        <v>5090</v>
      </c>
    </row>
    <row r="4257" spans="4:8" ht="11.4" customHeight="1" x14ac:dyDescent="0.2">
      <c r="D4257" s="6" t="s">
        <v>60</v>
      </c>
      <c r="E4257" s="6" t="s">
        <v>5</v>
      </c>
      <c r="F4257" s="6" t="s">
        <v>7</v>
      </c>
      <c r="G4257" s="2">
        <v>19.077207002636975</v>
      </c>
      <c r="H4257" s="2" t="s">
        <v>5090</v>
      </c>
    </row>
    <row r="4258" spans="4:8" ht="11.4" customHeight="1" x14ac:dyDescent="0.2">
      <c r="D4258" s="6" t="s">
        <v>94</v>
      </c>
      <c r="E4258" s="6" t="s">
        <v>5</v>
      </c>
      <c r="F4258" s="6" t="s">
        <v>7</v>
      </c>
      <c r="G4258" s="2">
        <v>20.133661590922454</v>
      </c>
      <c r="H4258" s="2" t="s">
        <v>5091</v>
      </c>
    </row>
    <row r="4259" spans="4:8" ht="11.4" customHeight="1" x14ac:dyDescent="0.2">
      <c r="D4259" s="6" t="s">
        <v>148</v>
      </c>
      <c r="E4259" s="6" t="s">
        <v>5</v>
      </c>
      <c r="F4259" s="6" t="s">
        <v>7</v>
      </c>
      <c r="G4259" s="2">
        <v>17.600000000000001</v>
      </c>
      <c r="H4259" s="2" t="s">
        <v>5091</v>
      </c>
    </row>
    <row r="4260" spans="4:8" ht="11.4" customHeight="1" x14ac:dyDescent="0.2">
      <c r="D4260" s="6" t="s">
        <v>16</v>
      </c>
      <c r="E4260" s="6" t="s">
        <v>5</v>
      </c>
      <c r="F4260" s="6" t="s">
        <v>7</v>
      </c>
      <c r="G4260" s="2">
        <v>22.252896174863388</v>
      </c>
      <c r="H4260" s="2" t="s">
        <v>5090</v>
      </c>
    </row>
    <row r="4261" spans="4:8" ht="11.4" customHeight="1" x14ac:dyDescent="0.2">
      <c r="D4261" s="6" t="s">
        <v>449</v>
      </c>
      <c r="E4261" s="6" t="s">
        <v>5</v>
      </c>
      <c r="F4261" s="6" t="s">
        <v>446</v>
      </c>
      <c r="G4261" s="2">
        <v>25.708150126094051</v>
      </c>
      <c r="H4261" s="2" t="s">
        <v>5091</v>
      </c>
    </row>
    <row r="4262" spans="4:8" ht="11.4" customHeight="1" x14ac:dyDescent="0.2">
      <c r="D4262" s="6" t="s">
        <v>4205</v>
      </c>
      <c r="E4262" s="6" t="s">
        <v>5</v>
      </c>
      <c r="F4262" s="6" t="s">
        <v>7</v>
      </c>
      <c r="G4262" s="2">
        <v>17.8</v>
      </c>
      <c r="H4262" s="2" t="s">
        <v>5089</v>
      </c>
    </row>
    <row r="4263" spans="4:8" ht="11.4" customHeight="1" x14ac:dyDescent="0.2">
      <c r="D4263" s="6" t="s">
        <v>9</v>
      </c>
      <c r="E4263" s="6" t="s">
        <v>5</v>
      </c>
      <c r="F4263" s="6" t="s">
        <v>7</v>
      </c>
      <c r="G4263" s="2">
        <v>18.061539354895679</v>
      </c>
      <c r="H4263" s="2" t="s">
        <v>5090</v>
      </c>
    </row>
    <row r="4264" spans="4:8" ht="11.4" customHeight="1" x14ac:dyDescent="0.2">
      <c r="D4264" s="6" t="s">
        <v>96</v>
      </c>
      <c r="E4264" s="6" t="s">
        <v>5</v>
      </c>
      <c r="F4264" s="6" t="s">
        <v>7</v>
      </c>
      <c r="G4264" s="2">
        <v>16.403401698366192</v>
      </c>
      <c r="H4264" s="2" t="s">
        <v>5090</v>
      </c>
    </row>
    <row r="4265" spans="4:8" ht="11.4" customHeight="1" x14ac:dyDescent="0.2">
      <c r="D4265" s="6" t="s">
        <v>4206</v>
      </c>
      <c r="E4265" s="6" t="s">
        <v>5</v>
      </c>
      <c r="F4265" s="6" t="s">
        <v>7</v>
      </c>
      <c r="G4265" s="2">
        <v>18</v>
      </c>
      <c r="H4265" s="2" t="s">
        <v>5089</v>
      </c>
    </row>
    <row r="4266" spans="4:8" ht="11.4" customHeight="1" x14ac:dyDescent="0.2">
      <c r="D4266" s="6" t="s">
        <v>50</v>
      </c>
      <c r="E4266" s="6" t="s">
        <v>5</v>
      </c>
      <c r="F4266" s="6" t="s">
        <v>7</v>
      </c>
      <c r="G4266" s="2">
        <v>26.767395291670606</v>
      </c>
      <c r="H4266" s="2" t="s">
        <v>5091</v>
      </c>
    </row>
    <row r="4267" spans="4:8" ht="11.4" customHeight="1" x14ac:dyDescent="0.2">
      <c r="D4267" s="6" t="s">
        <v>130</v>
      </c>
      <c r="E4267" s="6" t="s">
        <v>5</v>
      </c>
      <c r="F4267" s="6" t="s">
        <v>7</v>
      </c>
      <c r="G4267" s="2">
        <v>24.002486874827301</v>
      </c>
      <c r="H4267" s="2" t="s">
        <v>5091</v>
      </c>
    </row>
    <row r="4268" spans="4:8" ht="11.4" customHeight="1" x14ac:dyDescent="0.2">
      <c r="D4268" s="6" t="s">
        <v>32</v>
      </c>
      <c r="E4268" s="6" t="s">
        <v>5</v>
      </c>
      <c r="F4268" s="6" t="s">
        <v>7</v>
      </c>
      <c r="G4268" s="2">
        <v>27.263002561002313</v>
      </c>
      <c r="H4268" s="2" t="s">
        <v>5090</v>
      </c>
    </row>
    <row r="4269" spans="4:8" ht="11.4" customHeight="1" x14ac:dyDescent="0.2">
      <c r="D4269" s="6" t="s">
        <v>145</v>
      </c>
      <c r="E4269" s="6" t="s">
        <v>5</v>
      </c>
      <c r="F4269" s="6" t="s">
        <v>7</v>
      </c>
      <c r="G4269" s="2">
        <v>24.056216914138155</v>
      </c>
      <c r="H4269" s="2" t="s">
        <v>5090</v>
      </c>
    </row>
    <row r="4270" spans="4:8" ht="11.4" customHeight="1" x14ac:dyDescent="0.2">
      <c r="D4270" s="6" t="s">
        <v>157</v>
      </c>
      <c r="E4270" s="6" t="s">
        <v>5</v>
      </c>
      <c r="F4270" s="6" t="s">
        <v>7</v>
      </c>
      <c r="G4270" s="2">
        <v>30.477417350787665</v>
      </c>
      <c r="H4270" s="2" t="s">
        <v>5091</v>
      </c>
    </row>
    <row r="4271" spans="4:8" ht="11.4" customHeight="1" x14ac:dyDescent="0.2">
      <c r="D4271" s="6" t="s">
        <v>161</v>
      </c>
      <c r="E4271" s="6" t="s">
        <v>5</v>
      </c>
      <c r="F4271" s="6" t="s">
        <v>7</v>
      </c>
      <c r="G4271" s="2">
        <v>30.982915879017018</v>
      </c>
      <c r="H4271" s="2" t="s">
        <v>5091</v>
      </c>
    </row>
    <row r="4272" spans="4:8" ht="11.4" customHeight="1" x14ac:dyDescent="0.2">
      <c r="D4272" s="6" t="s">
        <v>4207</v>
      </c>
      <c r="E4272" s="6" t="s">
        <v>5</v>
      </c>
      <c r="F4272" s="6" t="s">
        <v>7</v>
      </c>
      <c r="G4272" s="2">
        <v>24.3</v>
      </c>
      <c r="H4272" s="2" t="s">
        <v>5089</v>
      </c>
    </row>
    <row r="4273" spans="4:8" ht="11.4" customHeight="1" x14ac:dyDescent="0.2">
      <c r="D4273" s="6" t="s">
        <v>45</v>
      </c>
      <c r="E4273" s="6" t="s">
        <v>5</v>
      </c>
      <c r="F4273" s="6" t="s">
        <v>7</v>
      </c>
      <c r="G4273" s="2">
        <v>27.844636504327557</v>
      </c>
      <c r="H4273" s="2" t="s">
        <v>5091</v>
      </c>
    </row>
    <row r="4274" spans="4:8" ht="11.4" customHeight="1" x14ac:dyDescent="0.2">
      <c r="D4274" s="6" t="s">
        <v>168</v>
      </c>
      <c r="E4274" s="6" t="s">
        <v>5</v>
      </c>
      <c r="F4274" s="6" t="s">
        <v>7</v>
      </c>
      <c r="G4274" s="2">
        <v>26.4</v>
      </c>
      <c r="H4274" s="2" t="s">
        <v>5091</v>
      </c>
    </row>
    <row r="4275" spans="4:8" ht="11.4" customHeight="1" x14ac:dyDescent="0.2">
      <c r="D4275" s="6" t="s">
        <v>205</v>
      </c>
      <c r="E4275" s="6" t="s">
        <v>5</v>
      </c>
      <c r="F4275" s="6" t="s">
        <v>7</v>
      </c>
      <c r="G4275" s="2">
        <v>29.222474747474749</v>
      </c>
      <c r="H4275" s="2" t="s">
        <v>5089</v>
      </c>
    </row>
    <row r="4276" spans="4:8" ht="11.4" customHeight="1" x14ac:dyDescent="0.2">
      <c r="D4276" s="6" t="s">
        <v>134</v>
      </c>
      <c r="E4276" s="6" t="s">
        <v>5</v>
      </c>
      <c r="F4276" s="6" t="s">
        <v>7</v>
      </c>
      <c r="G4276" s="2">
        <v>23.000493238892464</v>
      </c>
      <c r="H4276" s="2" t="s">
        <v>5091</v>
      </c>
    </row>
    <row r="4277" spans="4:8" ht="11.4" customHeight="1" x14ac:dyDescent="0.2">
      <c r="D4277" s="6" t="s">
        <v>194</v>
      </c>
      <c r="E4277" s="6" t="s">
        <v>5</v>
      </c>
      <c r="F4277" s="6" t="s">
        <v>7</v>
      </c>
      <c r="G4277" s="2">
        <v>17.8</v>
      </c>
      <c r="H4277" s="2" t="s">
        <v>5091</v>
      </c>
    </row>
    <row r="4278" spans="4:8" ht="11.4" customHeight="1" x14ac:dyDescent="0.2">
      <c r="D4278" s="6" t="s">
        <v>123</v>
      </c>
      <c r="E4278" s="6" t="s">
        <v>5</v>
      </c>
      <c r="F4278" s="6" t="s">
        <v>7</v>
      </c>
      <c r="G4278" s="2">
        <v>28.575510135419293</v>
      </c>
      <c r="H4278" s="2" t="s">
        <v>5091</v>
      </c>
    </row>
    <row r="4279" spans="4:8" ht="11.4" customHeight="1" x14ac:dyDescent="0.2">
      <c r="D4279" s="6" t="s">
        <v>144</v>
      </c>
      <c r="E4279" s="6" t="s">
        <v>5</v>
      </c>
      <c r="F4279" s="6" t="s">
        <v>7</v>
      </c>
      <c r="G4279" s="2">
        <v>28.507351851851855</v>
      </c>
      <c r="H4279" s="2" t="s">
        <v>5091</v>
      </c>
    </row>
    <row r="4280" spans="4:8" ht="11.4" customHeight="1" x14ac:dyDescent="0.2">
      <c r="D4280" s="6" t="s">
        <v>175</v>
      </c>
      <c r="E4280" s="6" t="s">
        <v>5</v>
      </c>
      <c r="F4280" s="6" t="s">
        <v>7</v>
      </c>
      <c r="G4280" s="2">
        <v>24</v>
      </c>
      <c r="H4280" s="2" t="s">
        <v>5091</v>
      </c>
    </row>
    <row r="4281" spans="4:8" ht="11.4" customHeight="1" x14ac:dyDescent="0.2">
      <c r="D4281" s="6" t="s">
        <v>201</v>
      </c>
      <c r="E4281" s="6" t="s">
        <v>5</v>
      </c>
      <c r="F4281" s="6" t="s">
        <v>7</v>
      </c>
      <c r="G4281" s="2">
        <v>28.936900042176298</v>
      </c>
      <c r="H4281" s="2" t="s">
        <v>5089</v>
      </c>
    </row>
    <row r="4282" spans="4:8" ht="11.4" customHeight="1" x14ac:dyDescent="0.2">
      <c r="D4282" s="6" t="s">
        <v>4208</v>
      </c>
      <c r="E4282" s="6" t="s">
        <v>5</v>
      </c>
      <c r="F4282" s="5" t="s">
        <v>5112</v>
      </c>
      <c r="G4282" s="2">
        <v>18.595714285714287</v>
      </c>
      <c r="H4282" s="2" t="s">
        <v>5089</v>
      </c>
    </row>
    <row r="4283" spans="4:8" ht="11.4" customHeight="1" x14ac:dyDescent="0.2">
      <c r="D4283" s="6" t="s">
        <v>159</v>
      </c>
      <c r="E4283" s="6" t="s">
        <v>5</v>
      </c>
      <c r="F4283" s="6" t="s">
        <v>7</v>
      </c>
      <c r="G4283" s="2">
        <v>20.33793218020131</v>
      </c>
      <c r="H4283" s="2" t="s">
        <v>5091</v>
      </c>
    </row>
    <row r="4284" spans="4:8" ht="11.4" customHeight="1" x14ac:dyDescent="0.2">
      <c r="D4284" s="6" t="s">
        <v>33</v>
      </c>
      <c r="E4284" s="6" t="s">
        <v>5</v>
      </c>
      <c r="F4284" s="6" t="s">
        <v>7</v>
      </c>
      <c r="G4284" s="2">
        <v>30.093002152255</v>
      </c>
      <c r="H4284" s="2" t="s">
        <v>5090</v>
      </c>
    </row>
    <row r="4285" spans="4:8" ht="11.4" customHeight="1" x14ac:dyDescent="0.2">
      <c r="D4285" s="6" t="s">
        <v>209</v>
      </c>
      <c r="E4285" s="6" t="s">
        <v>5</v>
      </c>
      <c r="F4285" s="6" t="s">
        <v>7</v>
      </c>
      <c r="G4285" s="2">
        <v>26.400000000000002</v>
      </c>
      <c r="H4285" s="2" t="s">
        <v>5090</v>
      </c>
    </row>
    <row r="4286" spans="4:8" ht="11.4" customHeight="1" x14ac:dyDescent="0.2">
      <c r="D4286" s="6" t="s">
        <v>155</v>
      </c>
      <c r="E4286" s="6" t="s">
        <v>5</v>
      </c>
      <c r="F4286" s="6" t="s">
        <v>7</v>
      </c>
      <c r="G4286" s="2">
        <v>29.832011154489681</v>
      </c>
      <c r="H4286" s="2" t="s">
        <v>5091</v>
      </c>
    </row>
    <row r="4287" spans="4:8" ht="11.4" customHeight="1" x14ac:dyDescent="0.2">
      <c r="D4287" s="6" t="s">
        <v>4209</v>
      </c>
      <c r="E4287" s="6" t="s">
        <v>5</v>
      </c>
      <c r="F4287" s="6" t="s">
        <v>7</v>
      </c>
      <c r="G4287" s="2">
        <v>24.6</v>
      </c>
      <c r="H4287" s="2" t="s">
        <v>5089</v>
      </c>
    </row>
    <row r="4288" spans="4:8" ht="11.4" customHeight="1" x14ac:dyDescent="0.2">
      <c r="D4288" s="6" t="s">
        <v>53</v>
      </c>
      <c r="E4288" s="6" t="s">
        <v>5</v>
      </c>
      <c r="F4288" s="6" t="s">
        <v>7</v>
      </c>
      <c r="G4288" s="2">
        <v>28.415560444422596</v>
      </c>
      <c r="H4288" s="2" t="s">
        <v>5091</v>
      </c>
    </row>
    <row r="4289" spans="4:8" ht="11.4" customHeight="1" x14ac:dyDescent="0.2">
      <c r="D4289" s="6" t="s">
        <v>162</v>
      </c>
      <c r="E4289" s="6" t="s">
        <v>5</v>
      </c>
      <c r="F4289" s="6" t="s">
        <v>7</v>
      </c>
      <c r="G4289" s="2">
        <v>26.4</v>
      </c>
      <c r="H4289" s="2" t="s">
        <v>5091</v>
      </c>
    </row>
    <row r="4290" spans="4:8" ht="11.4" customHeight="1" x14ac:dyDescent="0.2">
      <c r="D4290" s="6" t="s">
        <v>160</v>
      </c>
      <c r="E4290" s="6" t="s">
        <v>5</v>
      </c>
      <c r="F4290" s="6" t="s">
        <v>7</v>
      </c>
      <c r="G4290" s="2">
        <v>28.99711705023509</v>
      </c>
      <c r="H4290" s="2" t="s">
        <v>5089</v>
      </c>
    </row>
    <row r="4291" spans="4:8" ht="11.4" customHeight="1" x14ac:dyDescent="0.2">
      <c r="D4291" s="6" t="s">
        <v>805</v>
      </c>
      <c r="E4291" s="6" t="s">
        <v>5</v>
      </c>
      <c r="F4291" s="5" t="s">
        <v>5112</v>
      </c>
      <c r="G4291" s="2">
        <v>24.584250000000001</v>
      </c>
      <c r="H4291" s="2" t="s">
        <v>5089</v>
      </c>
    </row>
    <row r="4292" spans="4:8" ht="11.4" customHeight="1" x14ac:dyDescent="0.2">
      <c r="D4292" s="6" t="s">
        <v>182</v>
      </c>
      <c r="E4292" s="6" t="s">
        <v>5</v>
      </c>
      <c r="F4292" s="6" t="s">
        <v>7</v>
      </c>
      <c r="G4292" s="2">
        <v>24</v>
      </c>
      <c r="H4292" s="2" t="s">
        <v>5089</v>
      </c>
    </row>
    <row r="4293" spans="4:8" ht="11.4" customHeight="1" x14ac:dyDescent="0.2">
      <c r="D4293" s="6" t="s">
        <v>17</v>
      </c>
      <c r="E4293" s="6" t="s">
        <v>5</v>
      </c>
      <c r="F4293" s="6" t="s">
        <v>7</v>
      </c>
      <c r="G4293" s="2">
        <v>23.109630992524398</v>
      </c>
      <c r="H4293" s="2" t="s">
        <v>5090</v>
      </c>
    </row>
    <row r="4294" spans="4:8" ht="11.4" customHeight="1" x14ac:dyDescent="0.2">
      <c r="D4294" s="6" t="s">
        <v>4210</v>
      </c>
      <c r="E4294" s="6" t="s">
        <v>5</v>
      </c>
      <c r="F4294" s="6" t="s">
        <v>7</v>
      </c>
      <c r="G4294" s="2">
        <v>18</v>
      </c>
      <c r="H4294" s="2" t="s">
        <v>5089</v>
      </c>
    </row>
    <row r="4295" spans="4:8" ht="11.4" customHeight="1" x14ac:dyDescent="0.2">
      <c r="D4295" s="6" t="s">
        <v>31</v>
      </c>
      <c r="E4295" s="6" t="s">
        <v>5</v>
      </c>
      <c r="F4295" s="6" t="s">
        <v>7</v>
      </c>
      <c r="G4295" s="2">
        <v>25.405068980968327</v>
      </c>
      <c r="H4295" s="2" t="s">
        <v>5090</v>
      </c>
    </row>
    <row r="4296" spans="4:8" ht="11.4" customHeight="1" x14ac:dyDescent="0.2">
      <c r="D4296" s="6" t="s">
        <v>71</v>
      </c>
      <c r="E4296" s="6" t="s">
        <v>5</v>
      </c>
      <c r="F4296" s="6" t="s">
        <v>7</v>
      </c>
      <c r="G4296" s="2">
        <v>24.000635446147275</v>
      </c>
      <c r="H4296" s="2" t="s">
        <v>5090</v>
      </c>
    </row>
    <row r="4297" spans="4:8" ht="11.4" customHeight="1" x14ac:dyDescent="0.2">
      <c r="D4297" s="6" t="s">
        <v>187</v>
      </c>
      <c r="E4297" s="6" t="s">
        <v>5</v>
      </c>
      <c r="F4297" s="6" t="s">
        <v>7</v>
      </c>
      <c r="G4297" s="2">
        <v>28.518971998465673</v>
      </c>
      <c r="H4297" s="2" t="s">
        <v>5089</v>
      </c>
    </row>
    <row r="4298" spans="4:8" ht="11.4" customHeight="1" x14ac:dyDescent="0.2">
      <c r="D4298" s="6" t="s">
        <v>4211</v>
      </c>
      <c r="E4298" s="6" t="s">
        <v>5</v>
      </c>
      <c r="F4298" s="6" t="s">
        <v>7</v>
      </c>
      <c r="G4298" s="2">
        <v>24.3</v>
      </c>
      <c r="H4298" s="2" t="s">
        <v>5089</v>
      </c>
    </row>
    <row r="4299" spans="4:8" ht="11.4" customHeight="1" x14ac:dyDescent="0.2">
      <c r="D4299" s="6" t="s">
        <v>77</v>
      </c>
      <c r="E4299" s="6" t="s">
        <v>5</v>
      </c>
      <c r="F4299" s="6" t="s">
        <v>7</v>
      </c>
      <c r="G4299" s="2">
        <v>29.16097406375356</v>
      </c>
      <c r="H4299" s="2" t="s">
        <v>5091</v>
      </c>
    </row>
    <row r="4300" spans="4:8" ht="11.4" customHeight="1" x14ac:dyDescent="0.2">
      <c r="D4300" s="6" t="s">
        <v>4212</v>
      </c>
      <c r="E4300" s="6" t="s">
        <v>5</v>
      </c>
      <c r="F4300" s="6" t="s">
        <v>7</v>
      </c>
      <c r="G4300" s="2">
        <v>24.3</v>
      </c>
      <c r="H4300" s="2" t="s">
        <v>5089</v>
      </c>
    </row>
    <row r="4301" spans="4:8" ht="11.4" customHeight="1" x14ac:dyDescent="0.2">
      <c r="D4301" s="6" t="s">
        <v>107</v>
      </c>
      <c r="E4301" s="6" t="s">
        <v>5</v>
      </c>
      <c r="F4301" s="6" t="s">
        <v>7</v>
      </c>
      <c r="G4301" s="2">
        <v>26.228636576971216</v>
      </c>
      <c r="H4301" s="2" t="s">
        <v>5091</v>
      </c>
    </row>
    <row r="4302" spans="4:8" ht="11.4" customHeight="1" x14ac:dyDescent="0.2">
      <c r="D4302" s="6" t="s">
        <v>177</v>
      </c>
      <c r="E4302" s="6" t="s">
        <v>5</v>
      </c>
      <c r="F4302" s="6" t="s">
        <v>7</v>
      </c>
      <c r="G4302" s="2">
        <v>24.264453148538717</v>
      </c>
      <c r="H4302" s="2" t="s">
        <v>5091</v>
      </c>
    </row>
    <row r="4303" spans="4:8" ht="11.4" customHeight="1" x14ac:dyDescent="0.2">
      <c r="D4303" s="6" t="s">
        <v>42</v>
      </c>
      <c r="E4303" s="6" t="s">
        <v>5</v>
      </c>
      <c r="F4303" s="6" t="s">
        <v>7</v>
      </c>
      <c r="G4303" s="2">
        <v>24.543353948976282</v>
      </c>
      <c r="H4303" s="2" t="s">
        <v>5091</v>
      </c>
    </row>
    <row r="4304" spans="4:8" ht="11.4" customHeight="1" x14ac:dyDescent="0.2">
      <c r="D4304" s="6" t="s">
        <v>48</v>
      </c>
      <c r="E4304" s="6" t="s">
        <v>5</v>
      </c>
      <c r="F4304" s="6" t="s">
        <v>7</v>
      </c>
      <c r="G4304" s="2">
        <v>24.751222508254518</v>
      </c>
      <c r="H4304" s="2" t="s">
        <v>5091</v>
      </c>
    </row>
    <row r="4305" spans="4:8" ht="11.4" customHeight="1" x14ac:dyDescent="0.2">
      <c r="D4305" s="6" t="s">
        <v>78</v>
      </c>
      <c r="E4305" s="6" t="s">
        <v>5</v>
      </c>
      <c r="F4305" s="6" t="s">
        <v>7</v>
      </c>
      <c r="G4305" s="2">
        <v>21.588559750426064</v>
      </c>
      <c r="H4305" s="2" t="s">
        <v>5091</v>
      </c>
    </row>
    <row r="4306" spans="4:8" ht="11.4" customHeight="1" x14ac:dyDescent="0.2">
      <c r="D4306" s="6" t="s">
        <v>4213</v>
      </c>
      <c r="E4306" s="6" t="s">
        <v>5</v>
      </c>
      <c r="F4306" s="6" t="s">
        <v>7</v>
      </c>
      <c r="G4306" s="2">
        <v>18</v>
      </c>
      <c r="H4306" s="2" t="s">
        <v>5089</v>
      </c>
    </row>
    <row r="4307" spans="4:8" ht="11.4" customHeight="1" x14ac:dyDescent="0.2">
      <c r="D4307" s="6" t="s">
        <v>142</v>
      </c>
      <c r="E4307" s="6" t="s">
        <v>5</v>
      </c>
      <c r="F4307" s="6" t="s">
        <v>7</v>
      </c>
      <c r="G4307" s="2">
        <v>26.133947526236881</v>
      </c>
      <c r="H4307" s="2" t="s">
        <v>5089</v>
      </c>
    </row>
    <row r="4308" spans="4:8" ht="11.4" customHeight="1" x14ac:dyDescent="0.2">
      <c r="D4308" s="6" t="s">
        <v>206</v>
      </c>
      <c r="E4308" s="6" t="s">
        <v>5</v>
      </c>
      <c r="F4308" s="6" t="s">
        <v>7</v>
      </c>
      <c r="G4308" s="2">
        <v>24.4</v>
      </c>
      <c r="H4308" s="2" t="s">
        <v>5089</v>
      </c>
    </row>
    <row r="4309" spans="4:8" ht="11.4" customHeight="1" x14ac:dyDescent="0.2">
      <c r="D4309" s="6" t="s">
        <v>178</v>
      </c>
      <c r="E4309" s="6" t="s">
        <v>5</v>
      </c>
      <c r="F4309" s="6" t="s">
        <v>7</v>
      </c>
      <c r="G4309" s="2">
        <v>25.765217221897522</v>
      </c>
      <c r="H4309" s="2" t="s">
        <v>5089</v>
      </c>
    </row>
    <row r="4310" spans="4:8" ht="11.4" customHeight="1" x14ac:dyDescent="0.2">
      <c r="D4310" s="6" t="s">
        <v>196</v>
      </c>
      <c r="E4310" s="6" t="s">
        <v>5</v>
      </c>
      <c r="F4310" s="6" t="s">
        <v>7</v>
      </c>
      <c r="G4310" s="2">
        <v>24.181341389728097</v>
      </c>
      <c r="H4310" s="2" t="s">
        <v>5089</v>
      </c>
    </row>
    <row r="4311" spans="4:8" ht="11.4" customHeight="1" x14ac:dyDescent="0.2">
      <c r="D4311" s="6" t="s">
        <v>118</v>
      </c>
      <c r="E4311" s="6" t="s">
        <v>5</v>
      </c>
      <c r="F4311" s="6" t="s">
        <v>7</v>
      </c>
      <c r="G4311" s="2">
        <v>29.68895752895753</v>
      </c>
      <c r="H4311" s="2" t="s">
        <v>5091</v>
      </c>
    </row>
    <row r="4312" spans="4:8" ht="11.4" customHeight="1" x14ac:dyDescent="0.2">
      <c r="D4312" s="6" t="s">
        <v>76</v>
      </c>
      <c r="E4312" s="6" t="s">
        <v>5</v>
      </c>
      <c r="F4312" s="6" t="s">
        <v>7</v>
      </c>
      <c r="G4312" s="2">
        <v>29.280533750000004</v>
      </c>
      <c r="H4312" s="2" t="s">
        <v>5091</v>
      </c>
    </row>
    <row r="4313" spans="4:8" ht="11.4" customHeight="1" x14ac:dyDescent="0.2">
      <c r="D4313" s="6" t="s">
        <v>114</v>
      </c>
      <c r="E4313" s="6" t="s">
        <v>5</v>
      </c>
      <c r="F4313" s="6" t="s">
        <v>7</v>
      </c>
      <c r="G4313" s="2">
        <v>24.085007969397516</v>
      </c>
      <c r="H4313" s="2" t="s">
        <v>5091</v>
      </c>
    </row>
    <row r="4314" spans="4:8" ht="11.4" customHeight="1" x14ac:dyDescent="0.2">
      <c r="D4314" s="6" t="s">
        <v>146</v>
      </c>
      <c r="E4314" s="6" t="s">
        <v>5</v>
      </c>
      <c r="F4314" s="6" t="s">
        <v>7</v>
      </c>
      <c r="G4314" s="2">
        <v>25.841088253768842</v>
      </c>
      <c r="H4314" s="2" t="s">
        <v>5089</v>
      </c>
    </row>
    <row r="4315" spans="4:8" ht="11.4" customHeight="1" x14ac:dyDescent="0.2">
      <c r="D4315" s="6" t="s">
        <v>140</v>
      </c>
      <c r="E4315" s="6" t="s">
        <v>5</v>
      </c>
      <c r="F4315" s="6" t="s">
        <v>7</v>
      </c>
      <c r="G4315" s="2">
        <v>28.142905693366846</v>
      </c>
      <c r="H4315" s="2" t="s">
        <v>5091</v>
      </c>
    </row>
    <row r="4316" spans="4:8" ht="11.4" customHeight="1" x14ac:dyDescent="0.2">
      <c r="D4316" s="6" t="s">
        <v>109</v>
      </c>
      <c r="E4316" s="6" t="s">
        <v>5</v>
      </c>
      <c r="F4316" s="6" t="s">
        <v>7</v>
      </c>
      <c r="G4316" s="2">
        <v>26.319902781932395</v>
      </c>
      <c r="H4316" s="2" t="s">
        <v>5091</v>
      </c>
    </row>
    <row r="4317" spans="4:8" ht="11.4" customHeight="1" x14ac:dyDescent="0.2">
      <c r="D4317" s="6" t="s">
        <v>80</v>
      </c>
      <c r="E4317" s="6" t="s">
        <v>5</v>
      </c>
      <c r="F4317" s="6" t="s">
        <v>7</v>
      </c>
      <c r="G4317" s="2">
        <v>25.505056259503295</v>
      </c>
      <c r="H4317" s="2" t="s">
        <v>5091</v>
      </c>
    </row>
    <row r="4318" spans="4:8" ht="11.4" customHeight="1" x14ac:dyDescent="0.2">
      <c r="D4318" s="6" t="s">
        <v>11</v>
      </c>
      <c r="E4318" s="6" t="s">
        <v>5</v>
      </c>
      <c r="F4318" s="6" t="s">
        <v>7</v>
      </c>
      <c r="G4318" s="2">
        <v>26.145709900810061</v>
      </c>
      <c r="H4318" s="2" t="s">
        <v>5090</v>
      </c>
    </row>
    <row r="4319" spans="4:8" ht="11.4" customHeight="1" x14ac:dyDescent="0.2">
      <c r="D4319" s="6" t="s">
        <v>21</v>
      </c>
      <c r="E4319" s="6" t="s">
        <v>5</v>
      </c>
      <c r="F4319" s="6" t="s">
        <v>7</v>
      </c>
      <c r="G4319" s="2">
        <v>24.112321513251487</v>
      </c>
      <c r="H4319" s="2" t="s">
        <v>5090</v>
      </c>
    </row>
    <row r="4320" spans="4:8" ht="11.4" customHeight="1" x14ac:dyDescent="0.2">
      <c r="D4320" s="6" t="s">
        <v>56</v>
      </c>
      <c r="E4320" s="6" t="s">
        <v>5</v>
      </c>
      <c r="F4320" s="6" t="s">
        <v>7</v>
      </c>
      <c r="G4320" s="2">
        <v>28.93786295210597</v>
      </c>
      <c r="H4320" s="2" t="s">
        <v>5091</v>
      </c>
    </row>
    <row r="4321" spans="4:8" ht="11.4" customHeight="1" x14ac:dyDescent="0.2">
      <c r="D4321" s="6" t="s">
        <v>81</v>
      </c>
      <c r="E4321" s="6" t="s">
        <v>5</v>
      </c>
      <c r="F4321" s="6" t="s">
        <v>7</v>
      </c>
      <c r="G4321" s="2">
        <v>24.933362919647053</v>
      </c>
      <c r="H4321" s="2" t="s">
        <v>5091</v>
      </c>
    </row>
    <row r="4322" spans="4:8" ht="11.4" customHeight="1" x14ac:dyDescent="0.2">
      <c r="D4322" s="6" t="s">
        <v>117</v>
      </c>
      <c r="E4322" s="6" t="s">
        <v>5</v>
      </c>
      <c r="F4322" s="6" t="s">
        <v>7</v>
      </c>
      <c r="G4322" s="2">
        <v>29.759471550302365</v>
      </c>
      <c r="H4322" s="2" t="s">
        <v>5091</v>
      </c>
    </row>
    <row r="4323" spans="4:8" ht="11.4" customHeight="1" x14ac:dyDescent="0.2">
      <c r="D4323" s="6" t="s">
        <v>29</v>
      </c>
      <c r="E4323" s="6" t="s">
        <v>5</v>
      </c>
      <c r="F4323" s="6" t="s">
        <v>7</v>
      </c>
      <c r="G4323" s="2">
        <v>24.486146008507269</v>
      </c>
      <c r="H4323" s="2" t="s">
        <v>5090</v>
      </c>
    </row>
    <row r="4324" spans="4:8" ht="11.4" customHeight="1" x14ac:dyDescent="0.2">
      <c r="D4324" s="6" t="s">
        <v>4214</v>
      </c>
      <c r="E4324" s="6" t="s">
        <v>5</v>
      </c>
      <c r="F4324" s="6" t="s">
        <v>7</v>
      </c>
      <c r="G4324" s="2">
        <v>24.6</v>
      </c>
      <c r="H4324" s="2" t="s">
        <v>5089</v>
      </c>
    </row>
    <row r="4325" spans="4:8" ht="11.4" customHeight="1" x14ac:dyDescent="0.2">
      <c r="D4325" s="6" t="s">
        <v>186</v>
      </c>
      <c r="E4325" s="6" t="s">
        <v>5</v>
      </c>
      <c r="F4325" s="6" t="s">
        <v>7</v>
      </c>
      <c r="G4325" s="2">
        <v>31.627948324379634</v>
      </c>
      <c r="H4325" s="2" t="s">
        <v>5089</v>
      </c>
    </row>
    <row r="4326" spans="4:8" ht="11.4" customHeight="1" x14ac:dyDescent="0.2">
      <c r="D4326" s="6" t="s">
        <v>537</v>
      </c>
      <c r="E4326" s="6" t="s">
        <v>5</v>
      </c>
      <c r="F4326" s="6" t="s">
        <v>490</v>
      </c>
      <c r="G4326" s="2">
        <v>20.73905472636816</v>
      </c>
      <c r="H4326" s="2" t="s">
        <v>5091</v>
      </c>
    </row>
    <row r="4327" spans="4:8" ht="11.4" customHeight="1" x14ac:dyDescent="0.2">
      <c r="D4327" s="6" t="s">
        <v>61</v>
      </c>
      <c r="E4327" s="6" t="s">
        <v>5</v>
      </c>
      <c r="F4327" s="6" t="s">
        <v>7</v>
      </c>
      <c r="G4327" s="2">
        <v>29.166971859614254</v>
      </c>
      <c r="H4327" s="2" t="s">
        <v>5091</v>
      </c>
    </row>
    <row r="4328" spans="4:8" ht="11.4" customHeight="1" x14ac:dyDescent="0.2">
      <c r="D4328" s="6" t="s">
        <v>210</v>
      </c>
      <c r="E4328" s="6" t="s">
        <v>5</v>
      </c>
      <c r="F4328" s="6" t="s">
        <v>7</v>
      </c>
      <c r="G4328" s="2">
        <v>24.9</v>
      </c>
      <c r="H4328" s="2" t="s">
        <v>5089</v>
      </c>
    </row>
    <row r="4329" spans="4:8" ht="11.4" customHeight="1" x14ac:dyDescent="0.2">
      <c r="D4329" s="6" t="s">
        <v>174</v>
      </c>
      <c r="E4329" s="6" t="s">
        <v>5</v>
      </c>
      <c r="F4329" s="6" t="s">
        <v>7</v>
      </c>
      <c r="G4329" s="2">
        <v>30.762406244392611</v>
      </c>
      <c r="H4329" s="2" t="s">
        <v>5089</v>
      </c>
    </row>
    <row r="4330" spans="4:8" ht="11.4" customHeight="1" x14ac:dyDescent="0.2">
      <c r="D4330" s="6" t="s">
        <v>4215</v>
      </c>
      <c r="E4330" s="6" t="s">
        <v>5</v>
      </c>
      <c r="F4330" s="6" t="s">
        <v>7</v>
      </c>
      <c r="G4330" s="2">
        <v>24.3</v>
      </c>
      <c r="H4330" s="2" t="s">
        <v>5089</v>
      </c>
    </row>
    <row r="4331" spans="4:8" ht="11.4" customHeight="1" x14ac:dyDescent="0.2">
      <c r="D4331" s="6" t="s">
        <v>122</v>
      </c>
      <c r="E4331" s="6" t="s">
        <v>5</v>
      </c>
      <c r="F4331" s="6" t="s">
        <v>7</v>
      </c>
      <c r="G4331" s="2">
        <v>28.833717202268428</v>
      </c>
      <c r="H4331" s="2" t="s">
        <v>5091</v>
      </c>
    </row>
    <row r="4332" spans="4:8" ht="11.4" customHeight="1" x14ac:dyDescent="0.2">
      <c r="D4332" s="6" t="s">
        <v>69</v>
      </c>
      <c r="E4332" s="6" t="s">
        <v>5</v>
      </c>
      <c r="F4332" s="6" t="s">
        <v>7</v>
      </c>
      <c r="G4332" s="2">
        <v>24.230996641032441</v>
      </c>
      <c r="H4332" s="2" t="s">
        <v>5091</v>
      </c>
    </row>
    <row r="4333" spans="4:8" ht="11.4" customHeight="1" x14ac:dyDescent="0.2">
      <c r="D4333" s="6" t="s">
        <v>82</v>
      </c>
      <c r="E4333" s="6" t="s">
        <v>5</v>
      </c>
      <c r="F4333" s="6" t="s">
        <v>7</v>
      </c>
      <c r="G4333" s="2">
        <v>28.856426943079004</v>
      </c>
      <c r="H4333" s="2" t="s">
        <v>5091</v>
      </c>
    </row>
    <row r="4334" spans="4:8" ht="11.4" customHeight="1" x14ac:dyDescent="0.2">
      <c r="D4334" s="6" t="s">
        <v>4216</v>
      </c>
      <c r="E4334" s="6" t="s">
        <v>5</v>
      </c>
      <c r="F4334" s="6" t="s">
        <v>7</v>
      </c>
      <c r="G4334" s="2">
        <v>24.3</v>
      </c>
      <c r="H4334" s="2" t="s">
        <v>5089</v>
      </c>
    </row>
    <row r="4335" spans="4:8" ht="11.4" customHeight="1" x14ac:dyDescent="0.2">
      <c r="D4335" s="6" t="s">
        <v>10</v>
      </c>
      <c r="E4335" s="6" t="s">
        <v>5</v>
      </c>
      <c r="F4335" s="6" t="s">
        <v>7</v>
      </c>
      <c r="G4335" s="2">
        <v>25.037059236079084</v>
      </c>
      <c r="H4335" s="2" t="s">
        <v>5090</v>
      </c>
    </row>
    <row r="4336" spans="4:8" ht="11.4" customHeight="1" x14ac:dyDescent="0.2">
      <c r="D4336" s="6" t="s">
        <v>800</v>
      </c>
      <c r="E4336" s="6" t="s">
        <v>5</v>
      </c>
      <c r="F4336" s="5" t="s">
        <v>5112</v>
      </c>
      <c r="G4336" s="2">
        <v>46.87497316636852</v>
      </c>
      <c r="H4336" s="2" t="s">
        <v>5089</v>
      </c>
    </row>
    <row r="4337" spans="4:8" ht="11.4" customHeight="1" x14ac:dyDescent="0.2">
      <c r="D4337" s="6" t="s">
        <v>22</v>
      </c>
      <c r="E4337" s="6" t="s">
        <v>5</v>
      </c>
      <c r="F4337" s="6" t="s">
        <v>7</v>
      </c>
      <c r="G4337" s="2">
        <v>24.001338158774018</v>
      </c>
      <c r="H4337" s="2" t="s">
        <v>5090</v>
      </c>
    </row>
    <row r="4338" spans="4:8" ht="11.4" customHeight="1" x14ac:dyDescent="0.2">
      <c r="D4338" s="6" t="s">
        <v>57</v>
      </c>
      <c r="E4338" s="6" t="s">
        <v>5</v>
      </c>
      <c r="F4338" s="6" t="s">
        <v>7</v>
      </c>
      <c r="G4338" s="2">
        <v>27.600022002854423</v>
      </c>
      <c r="H4338" s="2" t="s">
        <v>5091</v>
      </c>
    </row>
    <row r="4339" spans="4:8" ht="11.4" customHeight="1" x14ac:dyDescent="0.2">
      <c r="D4339" s="6" t="s">
        <v>85</v>
      </c>
      <c r="E4339" s="6" t="s">
        <v>5</v>
      </c>
      <c r="F4339" s="6" t="s">
        <v>7</v>
      </c>
      <c r="G4339" s="2">
        <v>26.021810440783614</v>
      </c>
      <c r="H4339" s="2" t="s">
        <v>5091</v>
      </c>
    </row>
    <row r="4340" spans="4:8" ht="11.4" customHeight="1" x14ac:dyDescent="0.2">
      <c r="D4340" s="6" t="s">
        <v>119</v>
      </c>
      <c r="E4340" s="6" t="s">
        <v>5</v>
      </c>
      <c r="F4340" s="6" t="s">
        <v>7</v>
      </c>
      <c r="G4340" s="2">
        <v>26.375221679334057</v>
      </c>
      <c r="H4340" s="2" t="s">
        <v>5091</v>
      </c>
    </row>
    <row r="4341" spans="4:8" ht="11.4" customHeight="1" x14ac:dyDescent="0.2">
      <c r="D4341" s="6" t="s">
        <v>88</v>
      </c>
      <c r="E4341" s="6" t="s">
        <v>5</v>
      </c>
      <c r="F4341" s="6" t="s">
        <v>7</v>
      </c>
      <c r="G4341" s="2">
        <v>25.367815759296676</v>
      </c>
      <c r="H4341" s="2" t="s">
        <v>5091</v>
      </c>
    </row>
    <row r="4342" spans="4:8" ht="11.4" customHeight="1" x14ac:dyDescent="0.2">
      <c r="D4342" s="6" t="s">
        <v>101</v>
      </c>
      <c r="E4342" s="6" t="s">
        <v>5</v>
      </c>
      <c r="F4342" s="6" t="s">
        <v>7</v>
      </c>
      <c r="G4342" s="2">
        <v>26.354146162020765</v>
      </c>
      <c r="H4342" s="2" t="s">
        <v>5091</v>
      </c>
    </row>
    <row r="4343" spans="4:8" ht="11.4" customHeight="1" x14ac:dyDescent="0.2">
      <c r="D4343" s="6" t="s">
        <v>83</v>
      </c>
      <c r="E4343" s="6" t="s">
        <v>5</v>
      </c>
      <c r="F4343" s="6" t="s">
        <v>7</v>
      </c>
      <c r="G4343" s="2">
        <v>24.7</v>
      </c>
      <c r="H4343" s="2" t="s">
        <v>5091</v>
      </c>
    </row>
    <row r="4344" spans="4:8" ht="11.4" customHeight="1" x14ac:dyDescent="0.2">
      <c r="D4344" s="6" t="s">
        <v>202</v>
      </c>
      <c r="E4344" s="6" t="s">
        <v>5</v>
      </c>
      <c r="F4344" s="6" t="s">
        <v>7</v>
      </c>
      <c r="G4344" s="2">
        <v>29.940006345177665</v>
      </c>
      <c r="H4344" s="2" t="s">
        <v>5089</v>
      </c>
    </row>
    <row r="4345" spans="4:8" ht="11.4" customHeight="1" x14ac:dyDescent="0.2">
      <c r="D4345" s="6" t="s">
        <v>215</v>
      </c>
      <c r="E4345" s="6" t="s">
        <v>5</v>
      </c>
      <c r="F4345" s="6" t="s">
        <v>7</v>
      </c>
      <c r="G4345" s="2">
        <v>71.517488106565182</v>
      </c>
      <c r="H4345" s="2" t="s">
        <v>5089</v>
      </c>
    </row>
    <row r="4346" spans="4:8" ht="11.4" customHeight="1" x14ac:dyDescent="0.2">
      <c r="D4346" s="6" t="s">
        <v>121</v>
      </c>
      <c r="E4346" s="6" t="s">
        <v>5</v>
      </c>
      <c r="F4346" s="6" t="s">
        <v>7</v>
      </c>
      <c r="G4346" s="2">
        <v>22.104230115638082</v>
      </c>
      <c r="H4346" s="2" t="s">
        <v>5091</v>
      </c>
    </row>
    <row r="4347" spans="4:8" ht="11.4" customHeight="1" x14ac:dyDescent="0.2">
      <c r="D4347" s="6" t="s">
        <v>139</v>
      </c>
      <c r="E4347" s="6" t="s">
        <v>5</v>
      </c>
      <c r="F4347" s="6" t="s">
        <v>7</v>
      </c>
      <c r="G4347" s="2">
        <v>17.599999999999998</v>
      </c>
      <c r="H4347" s="2" t="s">
        <v>5091</v>
      </c>
    </row>
    <row r="4348" spans="4:8" ht="11.4" customHeight="1" x14ac:dyDescent="0.2">
      <c r="D4348" s="6" t="s">
        <v>179</v>
      </c>
      <c r="E4348" s="6" t="s">
        <v>5</v>
      </c>
      <c r="F4348" s="6" t="s">
        <v>7</v>
      </c>
      <c r="G4348" s="2">
        <v>24.540751416298328</v>
      </c>
      <c r="H4348" s="2" t="s">
        <v>5091</v>
      </c>
    </row>
    <row r="4349" spans="4:8" ht="11.4" customHeight="1" x14ac:dyDescent="0.2">
      <c r="D4349" s="6" t="s">
        <v>4217</v>
      </c>
      <c r="E4349" s="6" t="s">
        <v>5</v>
      </c>
      <c r="F4349" s="6" t="s">
        <v>7</v>
      </c>
      <c r="G4349" s="2">
        <v>18</v>
      </c>
      <c r="H4349" s="2" t="s">
        <v>5089</v>
      </c>
    </row>
    <row r="4350" spans="4:8" ht="11.4" customHeight="1" x14ac:dyDescent="0.2">
      <c r="D4350" s="6" t="s">
        <v>26</v>
      </c>
      <c r="E4350" s="6" t="s">
        <v>5</v>
      </c>
      <c r="F4350" s="6" t="s">
        <v>7</v>
      </c>
      <c r="G4350" s="2">
        <v>18.74688833016577</v>
      </c>
      <c r="H4350" s="2" t="s">
        <v>5090</v>
      </c>
    </row>
    <row r="4351" spans="4:8" ht="11.4" customHeight="1" x14ac:dyDescent="0.2">
      <c r="D4351" s="6" t="s">
        <v>796</v>
      </c>
      <c r="E4351" s="6" t="s">
        <v>5</v>
      </c>
      <c r="F4351" s="5" t="s">
        <v>5112</v>
      </c>
      <c r="G4351" s="2">
        <v>36.898133379168101</v>
      </c>
      <c r="H4351" s="2" t="s">
        <v>5089</v>
      </c>
    </row>
    <row r="4352" spans="4:8" ht="11.4" customHeight="1" x14ac:dyDescent="0.2">
      <c r="D4352" s="6" t="s">
        <v>34</v>
      </c>
      <c r="E4352" s="6" t="s">
        <v>5</v>
      </c>
      <c r="F4352" s="6" t="s">
        <v>7</v>
      </c>
      <c r="G4352" s="2">
        <v>19.39064224042739</v>
      </c>
      <c r="H4352" s="2" t="s">
        <v>5090</v>
      </c>
    </row>
    <row r="4353" spans="4:8" ht="11.4" customHeight="1" x14ac:dyDescent="0.2">
      <c r="D4353" s="6" t="s">
        <v>198</v>
      </c>
      <c r="E4353" s="6" t="s">
        <v>5</v>
      </c>
      <c r="F4353" s="6" t="s">
        <v>7</v>
      </c>
      <c r="G4353" s="2">
        <v>19.078843283582092</v>
      </c>
      <c r="H4353" s="2" t="s">
        <v>5089</v>
      </c>
    </row>
    <row r="4354" spans="4:8" ht="11.4" customHeight="1" x14ac:dyDescent="0.2">
      <c r="D4354" s="6" t="s">
        <v>116</v>
      </c>
      <c r="E4354" s="6" t="s">
        <v>5</v>
      </c>
      <c r="F4354" s="6" t="s">
        <v>7</v>
      </c>
      <c r="G4354" s="2">
        <v>21.511241147773173</v>
      </c>
      <c r="H4354" s="2" t="s">
        <v>5091</v>
      </c>
    </row>
    <row r="4355" spans="4:8" ht="11.4" customHeight="1" x14ac:dyDescent="0.2">
      <c r="D4355" s="6" t="s">
        <v>200</v>
      </c>
      <c r="E4355" s="6" t="s">
        <v>5</v>
      </c>
      <c r="F4355" s="6" t="s">
        <v>7</v>
      </c>
      <c r="G4355" s="2">
        <v>20</v>
      </c>
      <c r="H4355" s="2" t="s">
        <v>5091</v>
      </c>
    </row>
    <row r="4356" spans="4:8" ht="11.4" customHeight="1" x14ac:dyDescent="0.2">
      <c r="D4356" s="6" t="s">
        <v>208</v>
      </c>
      <c r="E4356" s="6" t="s">
        <v>5</v>
      </c>
      <c r="F4356" s="6" t="s">
        <v>7</v>
      </c>
      <c r="G4356" s="2">
        <v>31.225529455630124</v>
      </c>
      <c r="H4356" s="2" t="s">
        <v>5089</v>
      </c>
    </row>
    <row r="4357" spans="4:8" ht="11.4" customHeight="1" x14ac:dyDescent="0.2">
      <c r="D4357" s="6" t="s">
        <v>137</v>
      </c>
      <c r="E4357" s="6" t="s">
        <v>5</v>
      </c>
      <c r="F4357" s="6" t="s">
        <v>7</v>
      </c>
      <c r="G4357" s="2">
        <v>30.31934849293145</v>
      </c>
      <c r="H4357" s="2" t="s">
        <v>5091</v>
      </c>
    </row>
    <row r="4358" spans="4:8" ht="11.4" customHeight="1" x14ac:dyDescent="0.2">
      <c r="D4358" s="6" t="s">
        <v>191</v>
      </c>
      <c r="E4358" s="6" t="s">
        <v>5</v>
      </c>
      <c r="F4358" s="6" t="s">
        <v>7</v>
      </c>
      <c r="G4358" s="2">
        <v>24</v>
      </c>
      <c r="H4358" s="2" t="s">
        <v>5091</v>
      </c>
    </row>
    <row r="4359" spans="4:8" ht="11.4" customHeight="1" x14ac:dyDescent="0.2">
      <c r="D4359" s="6" t="s">
        <v>4218</v>
      </c>
      <c r="E4359" s="6" t="s">
        <v>5</v>
      </c>
      <c r="F4359" s="6" t="s">
        <v>7</v>
      </c>
      <c r="G4359" s="2">
        <v>18</v>
      </c>
      <c r="H4359" s="2" t="s">
        <v>5089</v>
      </c>
    </row>
    <row r="4360" spans="4:8" ht="11.4" customHeight="1" x14ac:dyDescent="0.2">
      <c r="D4360" s="6" t="s">
        <v>204</v>
      </c>
      <c r="E4360" s="6" t="s">
        <v>5</v>
      </c>
      <c r="F4360" s="6" t="s">
        <v>7</v>
      </c>
      <c r="G4360" s="2">
        <v>28.597438271604936</v>
      </c>
      <c r="H4360" s="2" t="s">
        <v>5089</v>
      </c>
    </row>
    <row r="4361" spans="4:8" ht="11.4" customHeight="1" x14ac:dyDescent="0.2">
      <c r="D4361" s="6" t="s">
        <v>79</v>
      </c>
      <c r="E4361" s="6" t="s">
        <v>5</v>
      </c>
      <c r="F4361" s="6" t="s">
        <v>7</v>
      </c>
      <c r="G4361" s="2">
        <v>28.766376948384661</v>
      </c>
      <c r="H4361" s="2" t="s">
        <v>5091</v>
      </c>
    </row>
    <row r="4362" spans="4:8" ht="11.4" customHeight="1" x14ac:dyDescent="0.2">
      <c r="D4362" s="6" t="s">
        <v>199</v>
      </c>
      <c r="E4362" s="6" t="s">
        <v>5</v>
      </c>
      <c r="F4362" s="6" t="s">
        <v>7</v>
      </c>
      <c r="G4362" s="2">
        <v>25.757308759413398</v>
      </c>
      <c r="H4362" s="2" t="s">
        <v>5091</v>
      </c>
    </row>
    <row r="4363" spans="4:8" ht="11.4" customHeight="1" x14ac:dyDescent="0.2">
      <c r="D4363" s="6" t="s">
        <v>86</v>
      </c>
      <c r="E4363" s="6" t="s">
        <v>5</v>
      </c>
      <c r="F4363" s="6" t="s">
        <v>7</v>
      </c>
      <c r="G4363" s="2">
        <v>29.281826934895729</v>
      </c>
      <c r="H4363" s="2" t="s">
        <v>5091</v>
      </c>
    </row>
    <row r="4364" spans="4:8" ht="11.4" customHeight="1" x14ac:dyDescent="0.2">
      <c r="D4364" s="6" t="s">
        <v>169</v>
      </c>
      <c r="E4364" s="6" t="s">
        <v>5</v>
      </c>
      <c r="F4364" s="6" t="s">
        <v>7</v>
      </c>
      <c r="G4364" s="2">
        <v>24</v>
      </c>
      <c r="H4364" s="2" t="s">
        <v>5091</v>
      </c>
    </row>
    <row r="4365" spans="4:8" ht="11.4" customHeight="1" x14ac:dyDescent="0.2">
      <c r="D4365" s="6" t="s">
        <v>23</v>
      </c>
      <c r="E4365" s="6" t="s">
        <v>5</v>
      </c>
      <c r="F4365" s="6" t="s">
        <v>7</v>
      </c>
      <c r="G4365" s="2">
        <v>20.648220040593184</v>
      </c>
      <c r="H4365" s="2" t="s">
        <v>5090</v>
      </c>
    </row>
    <row r="4366" spans="4:8" ht="11.4" customHeight="1" x14ac:dyDescent="0.2">
      <c r="D4366" s="6" t="s">
        <v>448</v>
      </c>
      <c r="E4366" s="6" t="s">
        <v>5</v>
      </c>
      <c r="F4366" s="6" t="s">
        <v>446</v>
      </c>
      <c r="G4366" s="2">
        <v>26.394796186911513</v>
      </c>
      <c r="H4366" s="2" t="s">
        <v>5091</v>
      </c>
    </row>
    <row r="4367" spans="4:8" ht="11.4" customHeight="1" x14ac:dyDescent="0.2">
      <c r="D4367" s="6" t="s">
        <v>24</v>
      </c>
      <c r="E4367" s="6" t="s">
        <v>5</v>
      </c>
      <c r="F4367" s="6" t="s">
        <v>7</v>
      </c>
      <c r="G4367" s="2">
        <v>17.658338500264968</v>
      </c>
      <c r="H4367" s="2" t="s">
        <v>5090</v>
      </c>
    </row>
    <row r="4368" spans="4:8" ht="11.4" customHeight="1" x14ac:dyDescent="0.2">
      <c r="D4368" s="6" t="s">
        <v>59</v>
      </c>
      <c r="E4368" s="6" t="s">
        <v>5</v>
      </c>
      <c r="F4368" s="6" t="s">
        <v>7</v>
      </c>
      <c r="G4368" s="2">
        <v>28.804776979982595</v>
      </c>
      <c r="H4368" s="2" t="s">
        <v>5091</v>
      </c>
    </row>
    <row r="4369" spans="4:8" ht="11.4" customHeight="1" x14ac:dyDescent="0.2">
      <c r="D4369" s="6" t="s">
        <v>4219</v>
      </c>
      <c r="E4369" s="6" t="s">
        <v>5</v>
      </c>
      <c r="F4369" s="6" t="s">
        <v>7</v>
      </c>
      <c r="G4369" s="2">
        <v>24.3</v>
      </c>
      <c r="H4369" s="2" t="s">
        <v>5089</v>
      </c>
    </row>
    <row r="4370" spans="4:8" ht="11.4" customHeight="1" x14ac:dyDescent="0.2">
      <c r="D4370" s="6" t="s">
        <v>4220</v>
      </c>
      <c r="E4370" s="6" t="s">
        <v>5</v>
      </c>
      <c r="F4370" s="6" t="s">
        <v>7</v>
      </c>
      <c r="G4370" s="2">
        <v>17.8</v>
      </c>
      <c r="H4370" s="2" t="s">
        <v>5089</v>
      </c>
    </row>
    <row r="4371" spans="4:8" ht="11.4" customHeight="1" x14ac:dyDescent="0.2">
      <c r="D4371" s="6" t="s">
        <v>63</v>
      </c>
      <c r="E4371" s="6" t="s">
        <v>5</v>
      </c>
      <c r="F4371" s="6" t="s">
        <v>7</v>
      </c>
      <c r="G4371" s="2">
        <v>18.821023854264535</v>
      </c>
      <c r="H4371" s="2" t="s">
        <v>5091</v>
      </c>
    </row>
    <row r="4372" spans="4:8" ht="11.4" customHeight="1" x14ac:dyDescent="0.2">
      <c r="D4372" s="6" t="s">
        <v>103</v>
      </c>
      <c r="E4372" s="6" t="s">
        <v>5</v>
      </c>
      <c r="F4372" s="6" t="s">
        <v>7</v>
      </c>
      <c r="G4372" s="2">
        <v>28.916574606827773</v>
      </c>
      <c r="H4372" s="2" t="s">
        <v>5091</v>
      </c>
    </row>
    <row r="4373" spans="4:8" ht="11.4" customHeight="1" x14ac:dyDescent="0.2">
      <c r="D4373" s="6" t="s">
        <v>211</v>
      </c>
      <c r="E4373" s="6" t="s">
        <v>5</v>
      </c>
      <c r="F4373" s="6" t="s">
        <v>7</v>
      </c>
      <c r="G4373" s="2">
        <v>24.7</v>
      </c>
      <c r="H4373" s="2" t="s">
        <v>5091</v>
      </c>
    </row>
    <row r="4374" spans="4:8" ht="11.4" customHeight="1" x14ac:dyDescent="0.2">
      <c r="D4374" s="6" t="s">
        <v>138</v>
      </c>
      <c r="E4374" s="6" t="s">
        <v>5</v>
      </c>
      <c r="F4374" s="6" t="s">
        <v>7</v>
      </c>
      <c r="G4374" s="2">
        <v>18.809827808867844</v>
      </c>
      <c r="H4374" s="2" t="s">
        <v>5091</v>
      </c>
    </row>
    <row r="4375" spans="4:8" ht="11.4" customHeight="1" x14ac:dyDescent="0.2">
      <c r="D4375" s="6" t="s">
        <v>91</v>
      </c>
      <c r="E4375" s="6" t="s">
        <v>5</v>
      </c>
      <c r="F4375" s="6" t="s">
        <v>7</v>
      </c>
      <c r="G4375" s="2">
        <v>22.558836312762317</v>
      </c>
      <c r="H4375" s="2" t="s">
        <v>5091</v>
      </c>
    </row>
    <row r="4376" spans="4:8" ht="11.4" customHeight="1" x14ac:dyDescent="0.2">
      <c r="D4376" s="6" t="s">
        <v>74</v>
      </c>
      <c r="E4376" s="6" t="s">
        <v>5</v>
      </c>
      <c r="F4376" s="6" t="s">
        <v>7</v>
      </c>
      <c r="G4376" s="2">
        <v>18.460747573460978</v>
      </c>
      <c r="H4376" s="2" t="s">
        <v>5091</v>
      </c>
    </row>
    <row r="4377" spans="4:8" ht="11.4" customHeight="1" x14ac:dyDescent="0.2">
      <c r="D4377" s="6" t="s">
        <v>37</v>
      </c>
      <c r="E4377" s="6" t="s">
        <v>5</v>
      </c>
      <c r="F4377" s="6" t="s">
        <v>7</v>
      </c>
      <c r="G4377" s="2">
        <v>22.802737038438192</v>
      </c>
      <c r="H4377" s="2" t="s">
        <v>5090</v>
      </c>
    </row>
    <row r="4378" spans="4:8" ht="11.4" customHeight="1" x14ac:dyDescent="0.2">
      <c r="D4378" s="6" t="s">
        <v>804</v>
      </c>
      <c r="E4378" s="6" t="s">
        <v>5</v>
      </c>
      <c r="F4378" s="5" t="s">
        <v>5112</v>
      </c>
      <c r="G4378" s="2">
        <v>35.052363636363637</v>
      </c>
      <c r="H4378" s="2" t="s">
        <v>5089</v>
      </c>
    </row>
    <row r="4379" spans="4:8" ht="11.4" customHeight="1" x14ac:dyDescent="0.2">
      <c r="D4379" s="6" t="s">
        <v>183</v>
      </c>
      <c r="E4379" s="6" t="s">
        <v>5</v>
      </c>
      <c r="F4379" s="6" t="s">
        <v>7</v>
      </c>
      <c r="G4379" s="2">
        <v>21.732597064069143</v>
      </c>
      <c r="H4379" s="2" t="s">
        <v>5090</v>
      </c>
    </row>
    <row r="4380" spans="4:8" ht="11.4" customHeight="1" x14ac:dyDescent="0.2">
      <c r="D4380" s="6" t="s">
        <v>92</v>
      </c>
      <c r="E4380" s="6" t="s">
        <v>5</v>
      </c>
      <c r="F4380" s="6" t="s">
        <v>7</v>
      </c>
      <c r="G4380" s="2">
        <v>21.474931870408128</v>
      </c>
      <c r="H4380" s="2" t="s">
        <v>5091</v>
      </c>
    </row>
    <row r="4381" spans="4:8" ht="11.4" customHeight="1" x14ac:dyDescent="0.2">
      <c r="D4381" s="6" t="s">
        <v>4221</v>
      </c>
      <c r="E4381" s="6" t="s">
        <v>5</v>
      </c>
      <c r="F4381" s="6" t="s">
        <v>7</v>
      </c>
      <c r="G4381" s="2">
        <v>18</v>
      </c>
      <c r="H4381" s="2" t="s">
        <v>5089</v>
      </c>
    </row>
    <row r="4382" spans="4:8" ht="11.4" customHeight="1" x14ac:dyDescent="0.2">
      <c r="D4382" s="6" t="s">
        <v>4222</v>
      </c>
      <c r="E4382" s="6" t="s">
        <v>5</v>
      </c>
      <c r="F4382" s="6" t="s">
        <v>7</v>
      </c>
      <c r="G4382" s="2">
        <v>24.3</v>
      </c>
      <c r="H4382" s="2" t="s">
        <v>5089</v>
      </c>
    </row>
    <row r="4383" spans="4:8" ht="11.4" customHeight="1" x14ac:dyDescent="0.2">
      <c r="D4383" s="6" t="s">
        <v>156</v>
      </c>
      <c r="E4383" s="6" t="s">
        <v>5</v>
      </c>
      <c r="F4383" s="6" t="s">
        <v>7</v>
      </c>
      <c r="G4383" s="2">
        <v>28.730798216749811</v>
      </c>
      <c r="H4383" s="2" t="s">
        <v>5091</v>
      </c>
    </row>
    <row r="4384" spans="4:8" ht="11.4" customHeight="1" x14ac:dyDescent="0.2">
      <c r="D4384" s="6" t="s">
        <v>4223</v>
      </c>
      <c r="E4384" s="6" t="s">
        <v>5</v>
      </c>
      <c r="F4384" s="6" t="s">
        <v>7</v>
      </c>
      <c r="G4384" s="2">
        <v>24.6</v>
      </c>
      <c r="H4384" s="2" t="s">
        <v>5089</v>
      </c>
    </row>
    <row r="4385" spans="4:8" ht="11.4" customHeight="1" x14ac:dyDescent="0.2">
      <c r="D4385" s="6" t="s">
        <v>62</v>
      </c>
      <c r="E4385" s="6" t="s">
        <v>5</v>
      </c>
      <c r="F4385" s="6" t="s">
        <v>7</v>
      </c>
      <c r="G4385" s="2">
        <v>22.464883630793086</v>
      </c>
      <c r="H4385" s="2" t="s">
        <v>5090</v>
      </c>
    </row>
    <row r="4386" spans="4:8" ht="11.4" customHeight="1" x14ac:dyDescent="0.2">
      <c r="D4386" s="6" t="s">
        <v>4224</v>
      </c>
      <c r="E4386" s="6" t="s">
        <v>5</v>
      </c>
      <c r="F4386" s="6" t="s">
        <v>7</v>
      </c>
      <c r="G4386" s="2">
        <v>18</v>
      </c>
      <c r="H4386" s="2" t="s">
        <v>5089</v>
      </c>
    </row>
    <row r="4387" spans="4:8" ht="11.4" customHeight="1" x14ac:dyDescent="0.2">
      <c r="D4387" s="6" t="s">
        <v>212</v>
      </c>
      <c r="E4387" s="6" t="s">
        <v>5</v>
      </c>
      <c r="F4387" s="6" t="s">
        <v>7</v>
      </c>
      <c r="G4387" s="2">
        <v>20.65</v>
      </c>
      <c r="H4387" s="2" t="s">
        <v>5089</v>
      </c>
    </row>
    <row r="4388" spans="4:8" ht="11.4" customHeight="1" x14ac:dyDescent="0.2">
      <c r="D4388" s="6" t="s">
        <v>4225</v>
      </c>
      <c r="E4388" s="6" t="s">
        <v>5</v>
      </c>
      <c r="F4388" s="6" t="s">
        <v>7</v>
      </c>
      <c r="G4388" s="2">
        <v>24.6</v>
      </c>
      <c r="H4388" s="2" t="s">
        <v>5089</v>
      </c>
    </row>
    <row r="4389" spans="4:8" ht="11.4" customHeight="1" x14ac:dyDescent="0.2">
      <c r="D4389" s="6" t="s">
        <v>188</v>
      </c>
      <c r="E4389" s="6" t="s">
        <v>5</v>
      </c>
      <c r="F4389" s="6" t="s">
        <v>7</v>
      </c>
      <c r="G4389" s="2">
        <v>19.80861516553934</v>
      </c>
      <c r="H4389" s="2" t="s">
        <v>5089</v>
      </c>
    </row>
    <row r="4390" spans="4:8" ht="11.4" customHeight="1" x14ac:dyDescent="0.2">
      <c r="D4390" s="6" t="s">
        <v>128</v>
      </c>
      <c r="E4390" s="6" t="s">
        <v>5</v>
      </c>
      <c r="F4390" s="6" t="s">
        <v>7</v>
      </c>
      <c r="G4390" s="2">
        <v>18.935029557049152</v>
      </c>
      <c r="H4390" s="2" t="s">
        <v>5091</v>
      </c>
    </row>
    <row r="4391" spans="4:8" ht="11.4" customHeight="1" x14ac:dyDescent="0.2">
      <c r="D4391" s="6" t="s">
        <v>98</v>
      </c>
      <c r="E4391" s="6" t="s">
        <v>5</v>
      </c>
      <c r="F4391" s="6" t="s">
        <v>7</v>
      </c>
      <c r="G4391" s="2">
        <v>29.542785337406279</v>
      </c>
      <c r="H4391" s="2" t="s">
        <v>5091</v>
      </c>
    </row>
    <row r="4392" spans="4:8" ht="11.4" customHeight="1" x14ac:dyDescent="0.2">
      <c r="D4392" s="6" t="s">
        <v>192</v>
      </c>
      <c r="E4392" s="6" t="s">
        <v>5</v>
      </c>
      <c r="F4392" s="6" t="s">
        <v>7</v>
      </c>
      <c r="G4392" s="2">
        <v>24</v>
      </c>
      <c r="H4392" s="2" t="s">
        <v>5091</v>
      </c>
    </row>
    <row r="4393" spans="4:8" ht="11.4" customHeight="1" x14ac:dyDescent="0.2">
      <c r="D4393" s="6" t="s">
        <v>52</v>
      </c>
      <c r="E4393" s="6" t="s">
        <v>5</v>
      </c>
      <c r="F4393" s="6" t="s">
        <v>7</v>
      </c>
      <c r="G4393" s="2">
        <v>28.977792480326436</v>
      </c>
      <c r="H4393" s="2" t="s">
        <v>5091</v>
      </c>
    </row>
    <row r="4394" spans="4:8" ht="11.4" customHeight="1" x14ac:dyDescent="0.2">
      <c r="D4394" s="6" t="s">
        <v>4226</v>
      </c>
      <c r="E4394" s="6" t="s">
        <v>5</v>
      </c>
      <c r="F4394" s="6" t="s">
        <v>7</v>
      </c>
      <c r="G4394" s="2">
        <v>18</v>
      </c>
      <c r="H4394" s="2" t="s">
        <v>5089</v>
      </c>
    </row>
    <row r="4395" spans="4:8" ht="11.4" customHeight="1" x14ac:dyDescent="0.2">
      <c r="D4395" s="6" t="s">
        <v>141</v>
      </c>
      <c r="E4395" s="6" t="s">
        <v>5</v>
      </c>
      <c r="F4395" s="6" t="s">
        <v>7</v>
      </c>
      <c r="G4395" s="2">
        <v>28.311133746678475</v>
      </c>
      <c r="H4395" s="2" t="s">
        <v>5091</v>
      </c>
    </row>
    <row r="4396" spans="4:8" ht="11.4" customHeight="1" x14ac:dyDescent="0.2">
      <c r="D4396" s="6" t="s">
        <v>195</v>
      </c>
      <c r="E4396" s="6" t="s">
        <v>5</v>
      </c>
      <c r="F4396" s="6" t="s">
        <v>7</v>
      </c>
      <c r="G4396" s="2">
        <v>24.077155893536123</v>
      </c>
      <c r="H4396" s="2" t="s">
        <v>5091</v>
      </c>
    </row>
    <row r="4397" spans="4:8" ht="11.4" customHeight="1" x14ac:dyDescent="0.2">
      <c r="D4397" s="6" t="s">
        <v>99</v>
      </c>
      <c r="E4397" s="6" t="s">
        <v>5</v>
      </c>
      <c r="F4397" s="6" t="s">
        <v>7</v>
      </c>
      <c r="G4397" s="2">
        <v>28.094868852459015</v>
      </c>
      <c r="H4397" s="2" t="s">
        <v>5091</v>
      </c>
    </row>
    <row r="4398" spans="4:8" ht="11.4" customHeight="1" x14ac:dyDescent="0.2">
      <c r="D4398" s="6" t="s">
        <v>4227</v>
      </c>
      <c r="E4398" s="6" t="s">
        <v>5</v>
      </c>
      <c r="F4398" s="6" t="s">
        <v>7</v>
      </c>
      <c r="G4398" s="2">
        <v>24.6</v>
      </c>
      <c r="H4398" s="2" t="s">
        <v>5089</v>
      </c>
    </row>
    <row r="4399" spans="4:8" ht="11.4" customHeight="1" x14ac:dyDescent="0.2">
      <c r="D4399" s="6" t="s">
        <v>65</v>
      </c>
      <c r="E4399" s="6" t="s">
        <v>5</v>
      </c>
      <c r="F4399" s="6" t="s">
        <v>7</v>
      </c>
      <c r="G4399" s="2">
        <v>26.994657161617109</v>
      </c>
      <c r="H4399" s="2" t="s">
        <v>5091</v>
      </c>
    </row>
    <row r="4400" spans="4:8" ht="11.4" customHeight="1" x14ac:dyDescent="0.2">
      <c r="D4400" s="6" t="s">
        <v>129</v>
      </c>
      <c r="E4400" s="6" t="s">
        <v>5</v>
      </c>
      <c r="F4400" s="6" t="s">
        <v>7</v>
      </c>
      <c r="G4400" s="2">
        <v>27</v>
      </c>
      <c r="H4400" s="2" t="s">
        <v>5091</v>
      </c>
    </row>
    <row r="4401" spans="4:8" ht="11.4" customHeight="1" x14ac:dyDescent="0.2">
      <c r="D4401" s="6" t="s">
        <v>70</v>
      </c>
      <c r="E4401" s="6" t="s">
        <v>5</v>
      </c>
      <c r="F4401" s="6" t="s">
        <v>7</v>
      </c>
      <c r="G4401" s="2">
        <v>28.918524192628094</v>
      </c>
      <c r="H4401" s="2" t="s">
        <v>5091</v>
      </c>
    </row>
    <row r="4402" spans="4:8" ht="11.4" customHeight="1" x14ac:dyDescent="0.2">
      <c r="D4402" s="6" t="s">
        <v>46</v>
      </c>
      <c r="E4402" s="6" t="s">
        <v>5</v>
      </c>
      <c r="F4402" s="6" t="s">
        <v>7</v>
      </c>
      <c r="G4402" s="2">
        <v>24.275809876471779</v>
      </c>
      <c r="H4402" s="2" t="s">
        <v>5091</v>
      </c>
    </row>
    <row r="4403" spans="4:8" ht="11.4" customHeight="1" x14ac:dyDescent="0.2">
      <c r="D4403" s="6" t="s">
        <v>207</v>
      </c>
      <c r="E4403" s="6" t="s">
        <v>5</v>
      </c>
      <c r="F4403" s="6" t="s">
        <v>7</v>
      </c>
      <c r="G4403" s="2">
        <v>28.780551470588236</v>
      </c>
      <c r="H4403" s="2" t="s">
        <v>5089</v>
      </c>
    </row>
    <row r="4404" spans="4:8" ht="11.4" customHeight="1" x14ac:dyDescent="0.2">
      <c r="D4404" s="6" t="s">
        <v>64</v>
      </c>
      <c r="E4404" s="6" t="s">
        <v>5</v>
      </c>
      <c r="F4404" s="6" t="s">
        <v>7</v>
      </c>
      <c r="G4404" s="2">
        <v>29.887417934984359</v>
      </c>
      <c r="H4404" s="2" t="s">
        <v>5091</v>
      </c>
    </row>
    <row r="4405" spans="4:8" ht="11.4" customHeight="1" x14ac:dyDescent="0.2">
      <c r="D4405" s="6" t="s">
        <v>4228</v>
      </c>
      <c r="E4405" s="6" t="s">
        <v>5</v>
      </c>
      <c r="F4405" s="6" t="s">
        <v>7</v>
      </c>
      <c r="G4405" s="2">
        <v>24.3</v>
      </c>
      <c r="H4405" s="2" t="s">
        <v>5089</v>
      </c>
    </row>
    <row r="4406" spans="4:8" ht="11.4" customHeight="1" x14ac:dyDescent="0.2">
      <c r="D4406" s="6" t="s">
        <v>164</v>
      </c>
      <c r="E4406" s="6" t="s">
        <v>5</v>
      </c>
      <c r="F4406" s="6" t="s">
        <v>7</v>
      </c>
      <c r="G4406" s="2">
        <v>28.908890874567184</v>
      </c>
      <c r="H4406" s="2" t="s">
        <v>5091</v>
      </c>
    </row>
    <row r="4407" spans="4:8" ht="11.4" customHeight="1" x14ac:dyDescent="0.2">
      <c r="D4407" s="6" t="s">
        <v>40</v>
      </c>
      <c r="E4407" s="6" t="s">
        <v>5</v>
      </c>
      <c r="F4407" s="6" t="s">
        <v>7</v>
      </c>
      <c r="G4407" s="2">
        <v>27.029045635573091</v>
      </c>
      <c r="H4407" s="2" t="s">
        <v>5090</v>
      </c>
    </row>
    <row r="4408" spans="4:8" ht="11.4" customHeight="1" x14ac:dyDescent="0.2">
      <c r="D4408" s="6" t="s">
        <v>167</v>
      </c>
      <c r="E4408" s="6" t="s">
        <v>5</v>
      </c>
      <c r="F4408" s="6" t="s">
        <v>7</v>
      </c>
      <c r="G4408" s="2">
        <v>24.815392965696915</v>
      </c>
      <c r="H4408" s="2" t="s">
        <v>5090</v>
      </c>
    </row>
    <row r="4409" spans="4:8" ht="11.4" customHeight="1" x14ac:dyDescent="0.2">
      <c r="D4409" s="6" t="s">
        <v>51</v>
      </c>
      <c r="E4409" s="6" t="s">
        <v>5</v>
      </c>
      <c r="F4409" s="6" t="s">
        <v>7</v>
      </c>
      <c r="G4409" s="2">
        <v>28.127669700103414</v>
      </c>
      <c r="H4409" s="2" t="s">
        <v>5091</v>
      </c>
    </row>
    <row r="4410" spans="4:8" ht="11.4" customHeight="1" x14ac:dyDescent="0.2">
      <c r="D4410" s="6" t="s">
        <v>75</v>
      </c>
      <c r="E4410" s="6" t="s">
        <v>5</v>
      </c>
      <c r="F4410" s="6" t="s">
        <v>7</v>
      </c>
      <c r="G4410" s="2">
        <v>24.215914683796253</v>
      </c>
      <c r="H4410" s="2" t="s">
        <v>5091</v>
      </c>
    </row>
    <row r="4411" spans="4:8" ht="11.4" customHeight="1" x14ac:dyDescent="0.2">
      <c r="D4411" s="6" t="s">
        <v>124</v>
      </c>
      <c r="E4411" s="6" t="s">
        <v>5</v>
      </c>
      <c r="F4411" s="6" t="s">
        <v>7</v>
      </c>
      <c r="G4411" s="2">
        <v>20.053065001367489</v>
      </c>
      <c r="H4411" s="2" t="s">
        <v>5091</v>
      </c>
    </row>
    <row r="4412" spans="4:8" ht="11.4" customHeight="1" x14ac:dyDescent="0.2">
      <c r="D4412" s="6" t="s">
        <v>90</v>
      </c>
      <c r="E4412" s="6" t="s">
        <v>5</v>
      </c>
      <c r="F4412" s="6" t="s">
        <v>7</v>
      </c>
      <c r="G4412" s="2">
        <v>27.677820641842782</v>
      </c>
      <c r="H4412" s="2" t="s">
        <v>5091</v>
      </c>
    </row>
    <row r="4413" spans="4:8" ht="11.4" customHeight="1" x14ac:dyDescent="0.2">
      <c r="D4413" s="6" t="s">
        <v>170</v>
      </c>
      <c r="E4413" s="6" t="s">
        <v>5</v>
      </c>
      <c r="F4413" s="6" t="s">
        <v>7</v>
      </c>
      <c r="G4413" s="2">
        <v>24</v>
      </c>
      <c r="H4413" s="2" t="s">
        <v>5091</v>
      </c>
    </row>
    <row r="4414" spans="4:8" ht="11.4" customHeight="1" x14ac:dyDescent="0.2">
      <c r="D4414" s="6" t="s">
        <v>153</v>
      </c>
      <c r="E4414" s="6" t="s">
        <v>5</v>
      </c>
      <c r="F4414" s="6" t="s">
        <v>7</v>
      </c>
      <c r="G4414" s="2">
        <v>18.787126508369017</v>
      </c>
      <c r="H4414" s="2" t="s">
        <v>5091</v>
      </c>
    </row>
    <row r="4415" spans="4:8" ht="11.4" customHeight="1" x14ac:dyDescent="0.2">
      <c r="D4415" s="6" t="s">
        <v>131</v>
      </c>
      <c r="E4415" s="6" t="s">
        <v>5</v>
      </c>
      <c r="F4415" s="6" t="s">
        <v>7</v>
      </c>
      <c r="G4415" s="2">
        <v>29.306098215263329</v>
      </c>
      <c r="H4415" s="2" t="s">
        <v>5091</v>
      </c>
    </row>
    <row r="4416" spans="4:8" ht="11.4" customHeight="1" x14ac:dyDescent="0.2">
      <c r="D4416" s="6" t="s">
        <v>108</v>
      </c>
      <c r="E4416" s="6" t="s">
        <v>5</v>
      </c>
      <c r="F4416" s="6" t="s">
        <v>7</v>
      </c>
      <c r="G4416" s="2">
        <v>29.014153824200914</v>
      </c>
      <c r="H4416" s="2" t="s">
        <v>5091</v>
      </c>
    </row>
    <row r="4417" spans="4:8" ht="11.4" customHeight="1" x14ac:dyDescent="0.2">
      <c r="D4417" s="6" t="s">
        <v>125</v>
      </c>
      <c r="E4417" s="6" t="s">
        <v>5</v>
      </c>
      <c r="F4417" s="6" t="s">
        <v>7</v>
      </c>
      <c r="G4417" s="2">
        <v>22.374990844777361</v>
      </c>
      <c r="H4417" s="2" t="s">
        <v>5091</v>
      </c>
    </row>
    <row r="4418" spans="4:8" ht="11.4" customHeight="1" x14ac:dyDescent="0.2">
      <c r="D4418" s="6" t="s">
        <v>4229</v>
      </c>
      <c r="E4418" s="6" t="s">
        <v>5</v>
      </c>
      <c r="F4418" s="6" t="s">
        <v>7</v>
      </c>
      <c r="G4418" s="2">
        <v>17.342984000000001</v>
      </c>
      <c r="H4418" s="2" t="s">
        <v>5089</v>
      </c>
    </row>
    <row r="4419" spans="4:8" ht="11.4" customHeight="1" x14ac:dyDescent="0.2">
      <c r="D4419" s="6" t="s">
        <v>4230</v>
      </c>
      <c r="E4419" s="6" t="s">
        <v>5</v>
      </c>
      <c r="F4419" s="6" t="s">
        <v>7</v>
      </c>
      <c r="G4419" s="2">
        <v>24.3</v>
      </c>
      <c r="H4419" s="2" t="s">
        <v>5089</v>
      </c>
    </row>
    <row r="4420" spans="4:8" ht="11.4" customHeight="1" x14ac:dyDescent="0.2">
      <c r="D4420" s="6" t="s">
        <v>4231</v>
      </c>
      <c r="E4420" s="6" t="s">
        <v>5</v>
      </c>
      <c r="F4420" s="6" t="s">
        <v>7</v>
      </c>
      <c r="G4420" s="2">
        <v>24.3</v>
      </c>
      <c r="H4420" s="2" t="s">
        <v>5089</v>
      </c>
    </row>
    <row r="4421" spans="4:8" ht="11.4" customHeight="1" x14ac:dyDescent="0.2">
      <c r="D4421" s="6" t="s">
        <v>133</v>
      </c>
      <c r="E4421" s="6" t="s">
        <v>5</v>
      </c>
      <c r="F4421" s="6" t="s">
        <v>7</v>
      </c>
      <c r="G4421" s="2">
        <v>22.901975417628684</v>
      </c>
      <c r="H4421" s="2" t="s">
        <v>5091</v>
      </c>
    </row>
    <row r="4422" spans="4:8" ht="11.4" customHeight="1" x14ac:dyDescent="0.2">
      <c r="D4422" s="6" t="s">
        <v>173</v>
      </c>
      <c r="E4422" s="6" t="s">
        <v>5</v>
      </c>
      <c r="F4422" s="6" t="s">
        <v>7</v>
      </c>
      <c r="G4422" s="2">
        <v>17.670416666666668</v>
      </c>
      <c r="H4422" s="2" t="s">
        <v>5091</v>
      </c>
    </row>
    <row r="4423" spans="4:8" ht="11.4" customHeight="1" x14ac:dyDescent="0.2">
      <c r="D4423" s="6" t="s">
        <v>12</v>
      </c>
      <c r="E4423" s="6" t="s">
        <v>5</v>
      </c>
      <c r="F4423" s="6" t="s">
        <v>7</v>
      </c>
      <c r="G4423" s="2">
        <v>18.169597107845775</v>
      </c>
      <c r="H4423" s="2" t="s">
        <v>5090</v>
      </c>
    </row>
    <row r="4424" spans="4:8" ht="11.4" customHeight="1" x14ac:dyDescent="0.2">
      <c r="D4424" s="6" t="s">
        <v>97</v>
      </c>
      <c r="E4424" s="6" t="s">
        <v>5</v>
      </c>
      <c r="F4424" s="6" t="s">
        <v>7</v>
      </c>
      <c r="G4424" s="2">
        <v>19.570901827943246</v>
      </c>
      <c r="H4424" s="2" t="s">
        <v>5091</v>
      </c>
    </row>
    <row r="4425" spans="4:8" ht="11.4" customHeight="1" x14ac:dyDescent="0.2">
      <c r="D4425" s="6" t="s">
        <v>67</v>
      </c>
      <c r="E4425" s="6" t="s">
        <v>5</v>
      </c>
      <c r="F4425" s="6" t="s">
        <v>7</v>
      </c>
      <c r="G4425" s="2">
        <v>17.652330684421536</v>
      </c>
      <c r="H4425" s="2" t="s">
        <v>5091</v>
      </c>
    </row>
    <row r="4426" spans="4:8" ht="11.4" customHeight="1" x14ac:dyDescent="0.2">
      <c r="D4426" s="6" t="s">
        <v>149</v>
      </c>
      <c r="E4426" s="6" t="s">
        <v>5</v>
      </c>
      <c r="F4426" s="6" t="s">
        <v>7</v>
      </c>
      <c r="G4426" s="2">
        <v>20.871574569221629</v>
      </c>
      <c r="H4426" s="2" t="s">
        <v>5091</v>
      </c>
    </row>
    <row r="4427" spans="4:8" ht="11.4" customHeight="1" x14ac:dyDescent="0.2">
      <c r="D4427" s="6" t="s">
        <v>176</v>
      </c>
      <c r="E4427" s="6" t="s">
        <v>5</v>
      </c>
      <c r="F4427" s="6" t="s">
        <v>7</v>
      </c>
      <c r="G4427" s="2">
        <v>17.600000000000001</v>
      </c>
      <c r="H4427" s="2" t="s">
        <v>5091</v>
      </c>
    </row>
    <row r="4428" spans="4:8" ht="11.4" customHeight="1" x14ac:dyDescent="0.2">
      <c r="D4428" s="6" t="s">
        <v>112</v>
      </c>
      <c r="E4428" s="6" t="s">
        <v>5</v>
      </c>
      <c r="F4428" s="6" t="s">
        <v>7</v>
      </c>
      <c r="G4428" s="2">
        <v>21.447115183246073</v>
      </c>
      <c r="H4428" s="2" t="s">
        <v>5091</v>
      </c>
    </row>
    <row r="4429" spans="4:8" ht="11.4" customHeight="1" x14ac:dyDescent="0.2">
      <c r="D4429" s="6" t="s">
        <v>4232</v>
      </c>
      <c r="E4429" s="6" t="s">
        <v>5</v>
      </c>
      <c r="F4429" s="6" t="s">
        <v>7</v>
      </c>
      <c r="G4429" s="2">
        <v>17.8</v>
      </c>
      <c r="H4429" s="2" t="s">
        <v>5089</v>
      </c>
    </row>
    <row r="4430" spans="4:8" ht="11.4" customHeight="1" x14ac:dyDescent="0.2">
      <c r="D4430" s="6" t="s">
        <v>190</v>
      </c>
      <c r="E4430" s="6" t="s">
        <v>5</v>
      </c>
      <c r="F4430" s="6" t="s">
        <v>7</v>
      </c>
      <c r="G4430" s="2">
        <v>21.650728155339806</v>
      </c>
      <c r="H4430" s="2" t="s">
        <v>5089</v>
      </c>
    </row>
    <row r="4431" spans="4:8" ht="11.4" customHeight="1" x14ac:dyDescent="0.2">
      <c r="D4431" s="6" t="s">
        <v>55</v>
      </c>
      <c r="E4431" s="6" t="s">
        <v>5</v>
      </c>
      <c r="F4431" s="6" t="s">
        <v>7</v>
      </c>
      <c r="G4431" s="2">
        <v>29.173362271047715</v>
      </c>
      <c r="H4431" s="2" t="s">
        <v>5091</v>
      </c>
    </row>
    <row r="4432" spans="4:8" ht="11.4" customHeight="1" x14ac:dyDescent="0.2">
      <c r="D4432" s="6" t="s">
        <v>801</v>
      </c>
      <c r="E4432" s="6" t="s">
        <v>5</v>
      </c>
      <c r="F4432" s="5" t="s">
        <v>5112</v>
      </c>
      <c r="G4432" s="2">
        <v>29.777735849056604</v>
      </c>
      <c r="H4432" s="2" t="s">
        <v>5089</v>
      </c>
    </row>
    <row r="4433" spans="4:8" ht="11.4" customHeight="1" x14ac:dyDescent="0.2">
      <c r="D4433" s="6" t="s">
        <v>4233</v>
      </c>
      <c r="E4433" s="6" t="s">
        <v>5</v>
      </c>
      <c r="F4433" s="6" t="s">
        <v>7</v>
      </c>
      <c r="G4433" s="2">
        <v>24.3</v>
      </c>
      <c r="H4433" s="2" t="s">
        <v>5089</v>
      </c>
    </row>
    <row r="4434" spans="4:8" ht="11.4" customHeight="1" x14ac:dyDescent="0.2">
      <c r="D4434" s="6" t="s">
        <v>115</v>
      </c>
      <c r="E4434" s="6" t="s">
        <v>5</v>
      </c>
      <c r="F4434" s="6" t="s">
        <v>7</v>
      </c>
      <c r="G4434" s="2">
        <v>29.697208608565948</v>
      </c>
      <c r="H4434" s="2" t="s">
        <v>5091</v>
      </c>
    </row>
    <row r="4435" spans="4:8" ht="11.4" customHeight="1" x14ac:dyDescent="0.2">
      <c r="D4435" s="6" t="s">
        <v>143</v>
      </c>
      <c r="E4435" s="6" t="s">
        <v>5</v>
      </c>
      <c r="F4435" s="6" t="s">
        <v>7</v>
      </c>
      <c r="G4435" s="2">
        <v>30.002771861498204</v>
      </c>
      <c r="H4435" s="2" t="s">
        <v>5091</v>
      </c>
    </row>
    <row r="4436" spans="4:8" ht="11.4" customHeight="1" x14ac:dyDescent="0.2">
      <c r="D4436" s="6" t="s">
        <v>4234</v>
      </c>
      <c r="E4436" s="6" t="s">
        <v>5</v>
      </c>
      <c r="F4436" s="6" t="s">
        <v>7</v>
      </c>
      <c r="G4436" s="2">
        <v>24.3</v>
      </c>
      <c r="H4436" s="2" t="s">
        <v>5089</v>
      </c>
    </row>
    <row r="4437" spans="4:8" ht="11.4" customHeight="1" x14ac:dyDescent="0.2">
      <c r="D4437" s="6" t="s">
        <v>93</v>
      </c>
      <c r="E4437" s="6" t="s">
        <v>5</v>
      </c>
      <c r="F4437" s="6" t="s">
        <v>7</v>
      </c>
      <c r="G4437" s="2">
        <v>26.228093862815882</v>
      </c>
      <c r="H4437" s="2" t="s">
        <v>5091</v>
      </c>
    </row>
    <row r="4438" spans="4:8" ht="11.4" customHeight="1" x14ac:dyDescent="0.2">
      <c r="D4438" s="6" t="s">
        <v>165</v>
      </c>
      <c r="E4438" s="6" t="s">
        <v>5</v>
      </c>
      <c r="F4438" s="6" t="s">
        <v>7</v>
      </c>
      <c r="G4438" s="2">
        <v>24.435726459309759</v>
      </c>
      <c r="H4438" s="2" t="s">
        <v>5091</v>
      </c>
    </row>
    <row r="4439" spans="4:8" ht="11.4" customHeight="1" x14ac:dyDescent="0.2">
      <c r="D4439" s="6" t="s">
        <v>126</v>
      </c>
      <c r="E4439" s="6" t="s">
        <v>5</v>
      </c>
      <c r="F4439" s="6" t="s">
        <v>7</v>
      </c>
      <c r="G4439" s="2">
        <v>25.94885031847134</v>
      </c>
      <c r="H4439" s="2" t="s">
        <v>5091</v>
      </c>
    </row>
    <row r="4440" spans="4:8" ht="11.4" customHeight="1" x14ac:dyDescent="0.2">
      <c r="D4440" s="6" t="s">
        <v>4235</v>
      </c>
      <c r="E4440" s="6" t="s">
        <v>5</v>
      </c>
      <c r="F4440" s="6" t="s">
        <v>7</v>
      </c>
      <c r="G4440" s="2">
        <v>24.6</v>
      </c>
      <c r="H4440" s="2" t="s">
        <v>5089</v>
      </c>
    </row>
    <row r="4441" spans="4:8" ht="11.4" customHeight="1" x14ac:dyDescent="0.2">
      <c r="D4441" s="6" t="s">
        <v>102</v>
      </c>
      <c r="E4441" s="6" t="s">
        <v>5</v>
      </c>
      <c r="F4441" s="6" t="s">
        <v>7</v>
      </c>
      <c r="G4441" s="2">
        <v>26.411626093122194</v>
      </c>
      <c r="H4441" s="2" t="s">
        <v>5091</v>
      </c>
    </row>
    <row r="4442" spans="4:8" ht="11.4" customHeight="1" x14ac:dyDescent="0.2">
      <c r="D4442" s="6" t="s">
        <v>127</v>
      </c>
      <c r="E4442" s="6" t="s">
        <v>5</v>
      </c>
      <c r="F4442" s="6" t="s">
        <v>7</v>
      </c>
      <c r="G4442" s="2">
        <v>25.7312245407972</v>
      </c>
      <c r="H4442" s="2" t="s">
        <v>5091</v>
      </c>
    </row>
    <row r="4443" spans="4:8" ht="11.4" customHeight="1" x14ac:dyDescent="0.2">
      <c r="D4443" s="6" t="s">
        <v>189</v>
      </c>
      <c r="E4443" s="6" t="s">
        <v>5</v>
      </c>
      <c r="F4443" s="6" t="s">
        <v>7</v>
      </c>
      <c r="G4443" s="2">
        <v>29.637472057856673</v>
      </c>
      <c r="H4443" s="2" t="s">
        <v>5089</v>
      </c>
    </row>
    <row r="4444" spans="4:8" ht="11.4" customHeight="1" x14ac:dyDescent="0.2">
      <c r="D4444" s="6" t="s">
        <v>152</v>
      </c>
      <c r="E4444" s="6" t="s">
        <v>5</v>
      </c>
      <c r="F4444" s="6" t="s">
        <v>7</v>
      </c>
      <c r="G4444" s="2">
        <v>24.9</v>
      </c>
      <c r="H4444" s="2" t="s">
        <v>5091</v>
      </c>
    </row>
    <row r="4445" spans="4:8" ht="11.4" customHeight="1" x14ac:dyDescent="0.2">
      <c r="D4445" s="6" t="s">
        <v>66</v>
      </c>
      <c r="E4445" s="6" t="s">
        <v>5</v>
      </c>
      <c r="F4445" s="6" t="s">
        <v>7</v>
      </c>
      <c r="G4445" s="2">
        <v>20.3292565410744</v>
      </c>
      <c r="H4445" s="2" t="s">
        <v>5091</v>
      </c>
    </row>
    <row r="4446" spans="4:8" ht="11.4" customHeight="1" x14ac:dyDescent="0.2">
      <c r="D4446" s="6" t="s">
        <v>184</v>
      </c>
      <c r="E4446" s="6" t="s">
        <v>5</v>
      </c>
      <c r="F4446" s="6" t="s">
        <v>7</v>
      </c>
      <c r="G4446" s="2">
        <v>18.290344002393059</v>
      </c>
      <c r="H4446" s="2" t="s">
        <v>5091</v>
      </c>
    </row>
    <row r="4447" spans="4:8" ht="11.4" customHeight="1" x14ac:dyDescent="0.2">
      <c r="D4447" s="6" t="s">
        <v>110</v>
      </c>
      <c r="E4447" s="6" t="s">
        <v>5</v>
      </c>
      <c r="F4447" s="6" t="s">
        <v>7</v>
      </c>
      <c r="G4447" s="2">
        <v>28.509791560428351</v>
      </c>
      <c r="H4447" s="2" t="s">
        <v>5091</v>
      </c>
    </row>
    <row r="4448" spans="4:8" ht="11.4" customHeight="1" x14ac:dyDescent="0.2">
      <c r="D4448" s="6" t="s">
        <v>89</v>
      </c>
      <c r="E4448" s="6" t="s">
        <v>5</v>
      </c>
      <c r="F4448" s="6" t="s">
        <v>7</v>
      </c>
      <c r="G4448" s="2">
        <v>24.23521632711828</v>
      </c>
      <c r="H4448" s="2" t="s">
        <v>5091</v>
      </c>
    </row>
    <row r="4449" spans="4:8" ht="11.4" customHeight="1" x14ac:dyDescent="0.2">
      <c r="D4449" s="6" t="s">
        <v>14</v>
      </c>
      <c r="E4449" s="6" t="s">
        <v>5</v>
      </c>
      <c r="F4449" s="6" t="s">
        <v>7</v>
      </c>
      <c r="G4449" s="2">
        <v>21.594333061444999</v>
      </c>
      <c r="H4449" s="2" t="s">
        <v>5090</v>
      </c>
    </row>
    <row r="4450" spans="4:8" ht="11.4" customHeight="1" x14ac:dyDescent="0.2">
      <c r="D4450" s="6" t="s">
        <v>13</v>
      </c>
      <c r="E4450" s="6" t="s">
        <v>5</v>
      </c>
      <c r="F4450" s="6" t="s">
        <v>7</v>
      </c>
      <c r="G4450" s="2">
        <v>17.758084479693697</v>
      </c>
      <c r="H4450" s="2" t="s">
        <v>5090</v>
      </c>
    </row>
    <row r="4451" spans="4:8" ht="11.4" customHeight="1" x14ac:dyDescent="0.2">
      <c r="D4451" s="6" t="s">
        <v>136</v>
      </c>
      <c r="E4451" s="6" t="s">
        <v>5</v>
      </c>
      <c r="F4451" s="6" t="s">
        <v>7</v>
      </c>
      <c r="G4451" s="2">
        <v>28.795531461073587</v>
      </c>
      <c r="H4451" s="2" t="s">
        <v>5091</v>
      </c>
    </row>
    <row r="4452" spans="4:8" ht="11.4" customHeight="1" x14ac:dyDescent="0.2">
      <c r="D4452" s="6" t="s">
        <v>4236</v>
      </c>
      <c r="E4452" s="6" t="s">
        <v>5</v>
      </c>
      <c r="F4452" s="6" t="s">
        <v>7</v>
      </c>
      <c r="G4452" s="2">
        <v>24.3</v>
      </c>
      <c r="H4452" s="2" t="s">
        <v>5089</v>
      </c>
    </row>
    <row r="4453" spans="4:8" ht="11.4" customHeight="1" x14ac:dyDescent="0.2">
      <c r="D4453" s="6" t="s">
        <v>120</v>
      </c>
      <c r="E4453" s="6" t="s">
        <v>5</v>
      </c>
      <c r="F4453" s="6" t="s">
        <v>7</v>
      </c>
      <c r="G4453" s="2">
        <v>22.410282109272707</v>
      </c>
      <c r="H4453" s="2" t="s">
        <v>5091</v>
      </c>
    </row>
    <row r="4454" spans="4:8" ht="11.4" customHeight="1" x14ac:dyDescent="0.2">
      <c r="D4454" s="6" t="s">
        <v>4237</v>
      </c>
      <c r="E4454" s="6" t="s">
        <v>5</v>
      </c>
      <c r="F4454" s="6" t="s">
        <v>7</v>
      </c>
      <c r="G4454" s="2">
        <v>24.6</v>
      </c>
      <c r="H4454" s="2" t="s">
        <v>5089</v>
      </c>
    </row>
    <row r="4455" spans="4:8" ht="11.4" customHeight="1" x14ac:dyDescent="0.2">
      <c r="D4455" s="6" t="s">
        <v>58</v>
      </c>
      <c r="E4455" s="6" t="s">
        <v>5</v>
      </c>
      <c r="F4455" s="6" t="s">
        <v>7</v>
      </c>
      <c r="G4455" s="2">
        <v>18.982112152227188</v>
      </c>
      <c r="H4455" s="2" t="s">
        <v>5091</v>
      </c>
    </row>
    <row r="4456" spans="4:8" ht="11.4" customHeight="1" x14ac:dyDescent="0.2">
      <c r="D4456" s="6" t="s">
        <v>27</v>
      </c>
      <c r="E4456" s="6" t="s">
        <v>5</v>
      </c>
      <c r="F4456" s="6" t="s">
        <v>7</v>
      </c>
      <c r="G4456" s="2">
        <v>17.643324105815609</v>
      </c>
      <c r="H4456" s="2" t="s">
        <v>5090</v>
      </c>
    </row>
    <row r="4457" spans="4:8" ht="11.4" customHeight="1" x14ac:dyDescent="0.2">
      <c r="D4457" s="6" t="s">
        <v>87</v>
      </c>
      <c r="E4457" s="6" t="s">
        <v>5</v>
      </c>
      <c r="F4457" s="6" t="s">
        <v>7</v>
      </c>
      <c r="G4457" s="2">
        <v>20.532158199795433</v>
      </c>
      <c r="H4457" s="2" t="s">
        <v>5091</v>
      </c>
    </row>
    <row r="4458" spans="4:8" ht="11.4" customHeight="1" x14ac:dyDescent="0.2">
      <c r="D4458" s="6" t="s">
        <v>171</v>
      </c>
      <c r="E4458" s="6" t="s">
        <v>5</v>
      </c>
      <c r="F4458" s="6" t="s">
        <v>7</v>
      </c>
      <c r="G4458" s="2">
        <v>18.704087044534415</v>
      </c>
      <c r="H4458" s="2" t="s">
        <v>5091</v>
      </c>
    </row>
    <row r="4459" spans="4:8" ht="11.4" customHeight="1" x14ac:dyDescent="0.2">
      <c r="D4459" s="6" t="s">
        <v>54</v>
      </c>
      <c r="E4459" s="6" t="s">
        <v>5</v>
      </c>
      <c r="F4459" s="6" t="s">
        <v>7</v>
      </c>
      <c r="G4459" s="2">
        <v>24.666436881403023</v>
      </c>
      <c r="H4459" s="2" t="s">
        <v>5091</v>
      </c>
    </row>
    <row r="4460" spans="4:8" ht="11.4" customHeight="1" x14ac:dyDescent="0.2">
      <c r="D4460" s="6" t="s">
        <v>49</v>
      </c>
      <c r="E4460" s="6" t="s">
        <v>5</v>
      </c>
      <c r="F4460" s="6" t="s">
        <v>7</v>
      </c>
      <c r="G4460" s="2">
        <v>24.230305904671567</v>
      </c>
      <c r="H4460" s="2" t="s">
        <v>5091</v>
      </c>
    </row>
    <row r="4461" spans="4:8" ht="11.4" customHeight="1" x14ac:dyDescent="0.2">
      <c r="D4461" s="6" t="s">
        <v>15</v>
      </c>
      <c r="E4461" s="6" t="s">
        <v>5</v>
      </c>
      <c r="F4461" s="6" t="s">
        <v>7</v>
      </c>
      <c r="G4461" s="2">
        <v>18.815736410193129</v>
      </c>
      <c r="H4461" s="2" t="s">
        <v>5090</v>
      </c>
    </row>
    <row r="4462" spans="4:8" ht="11.4" customHeight="1" x14ac:dyDescent="0.2">
      <c r="D4462" s="6" t="s">
        <v>35</v>
      </c>
      <c r="E4462" s="6" t="s">
        <v>5</v>
      </c>
      <c r="F4462" s="6" t="s">
        <v>7</v>
      </c>
      <c r="G4462" s="2">
        <v>17.607277063490852</v>
      </c>
      <c r="H4462" s="2" t="s">
        <v>5090</v>
      </c>
    </row>
    <row r="4463" spans="4:8" ht="11.4" customHeight="1" x14ac:dyDescent="0.2">
      <c r="D4463" s="6" t="s">
        <v>104</v>
      </c>
      <c r="E4463" s="6" t="s">
        <v>5</v>
      </c>
      <c r="F4463" s="6" t="s">
        <v>7</v>
      </c>
      <c r="G4463" s="2">
        <v>26.345542986425336</v>
      </c>
      <c r="H4463" s="2" t="s">
        <v>5091</v>
      </c>
    </row>
    <row r="4464" spans="4:8" ht="11.4" customHeight="1" x14ac:dyDescent="0.2">
      <c r="D4464" s="6" t="s">
        <v>68</v>
      </c>
      <c r="E4464" s="6" t="s">
        <v>5</v>
      </c>
      <c r="F4464" s="6" t="s">
        <v>7</v>
      </c>
      <c r="G4464" s="2">
        <v>24.587423814415338</v>
      </c>
      <c r="H4464" s="2" t="s">
        <v>5091</v>
      </c>
    </row>
    <row r="4465" spans="4:8" ht="11.4" customHeight="1" x14ac:dyDescent="0.2">
      <c r="D4465" s="6" t="s">
        <v>113</v>
      </c>
      <c r="E4465" s="6" t="s">
        <v>5</v>
      </c>
      <c r="F4465" s="6" t="s">
        <v>7</v>
      </c>
      <c r="G4465" s="2">
        <v>27.052160101651843</v>
      </c>
      <c r="H4465" s="2" t="s">
        <v>5091</v>
      </c>
    </row>
    <row r="4466" spans="4:8" ht="11.4" customHeight="1" x14ac:dyDescent="0.2">
      <c r="D4466" s="6" t="s">
        <v>172</v>
      </c>
      <c r="E4466" s="6" t="s">
        <v>5</v>
      </c>
      <c r="F4466" s="6" t="s">
        <v>7</v>
      </c>
      <c r="G4466" s="2">
        <v>24</v>
      </c>
      <c r="H4466" s="2" t="s">
        <v>5091</v>
      </c>
    </row>
    <row r="4467" spans="4:8" ht="11.4" customHeight="1" x14ac:dyDescent="0.2">
      <c r="D4467" s="6" t="s">
        <v>154</v>
      </c>
      <c r="E4467" s="6" t="s">
        <v>5</v>
      </c>
      <c r="F4467" s="6" t="s">
        <v>7</v>
      </c>
      <c r="G4467" s="2">
        <v>27.360003431120258</v>
      </c>
      <c r="H4467" s="2" t="s">
        <v>5091</v>
      </c>
    </row>
    <row r="4468" spans="4:8" ht="11.4" customHeight="1" x14ac:dyDescent="0.2">
      <c r="D4468" s="6" t="s">
        <v>100</v>
      </c>
      <c r="E4468" s="6" t="s">
        <v>5</v>
      </c>
      <c r="F4468" s="6" t="s">
        <v>7</v>
      </c>
      <c r="G4468" s="2">
        <v>24.213806120733143</v>
      </c>
      <c r="H4468" s="2" t="s">
        <v>5091</v>
      </c>
    </row>
    <row r="4469" spans="4:8" ht="11.4" customHeight="1" x14ac:dyDescent="0.2">
      <c r="D4469" s="6" t="s">
        <v>95</v>
      </c>
      <c r="E4469" s="6" t="s">
        <v>5</v>
      </c>
      <c r="F4469" s="6" t="s">
        <v>7</v>
      </c>
      <c r="G4469" s="2">
        <v>20.819174935777969</v>
      </c>
      <c r="H4469" s="2" t="s">
        <v>5091</v>
      </c>
    </row>
    <row r="4470" spans="4:8" ht="11.4" customHeight="1" x14ac:dyDescent="0.2">
      <c r="D4470" s="6" t="s">
        <v>197</v>
      </c>
      <c r="E4470" s="6" t="s">
        <v>5</v>
      </c>
      <c r="F4470" s="6" t="s">
        <v>7</v>
      </c>
      <c r="G4470" s="2">
        <v>17.992025531914894</v>
      </c>
      <c r="H4470" s="2" t="s">
        <v>5091</v>
      </c>
    </row>
    <row r="4471" spans="4:8" ht="11.4" customHeight="1" x14ac:dyDescent="0.2">
      <c r="D4471" s="6" t="s">
        <v>147</v>
      </c>
      <c r="E4471" s="6" t="s">
        <v>5</v>
      </c>
      <c r="F4471" s="6" t="s">
        <v>7</v>
      </c>
      <c r="G4471" s="2">
        <v>25.981803709174464</v>
      </c>
      <c r="H4471" s="2" t="s">
        <v>5089</v>
      </c>
    </row>
    <row r="4472" spans="4:8" ht="11.4" customHeight="1" x14ac:dyDescent="0.2">
      <c r="D4472" s="6" t="s">
        <v>150</v>
      </c>
      <c r="E4472" s="6" t="s">
        <v>5</v>
      </c>
      <c r="F4472" s="6" t="s">
        <v>7</v>
      </c>
      <c r="G4472" s="2">
        <v>30.133014866016477</v>
      </c>
      <c r="H4472" s="2" t="s">
        <v>5091</v>
      </c>
    </row>
    <row r="4473" spans="4:8" ht="11.4" customHeight="1" x14ac:dyDescent="0.2">
      <c r="D4473" s="6" t="s">
        <v>163</v>
      </c>
      <c r="E4473" s="6" t="s">
        <v>5</v>
      </c>
      <c r="F4473" s="6" t="s">
        <v>7</v>
      </c>
      <c r="G4473" s="2">
        <v>24.08902365591398</v>
      </c>
      <c r="H4473" s="2" t="s">
        <v>5091</v>
      </c>
    </row>
    <row r="4474" spans="4:8" ht="11.4" customHeight="1" x14ac:dyDescent="0.2">
      <c r="D4474" s="6" t="s">
        <v>19</v>
      </c>
      <c r="E4474" s="6" t="s">
        <v>5</v>
      </c>
      <c r="F4474" s="6" t="s">
        <v>7</v>
      </c>
      <c r="G4474" s="2">
        <v>25.043404410162978</v>
      </c>
      <c r="H4474" s="2" t="s">
        <v>5090</v>
      </c>
    </row>
    <row r="4475" spans="4:8" ht="11.4" customHeight="1" x14ac:dyDescent="0.2">
      <c r="D4475" s="6" t="s">
        <v>38</v>
      </c>
      <c r="E4475" s="6" t="s">
        <v>5</v>
      </c>
      <c r="F4475" s="6" t="s">
        <v>7</v>
      </c>
      <c r="G4475" s="2">
        <v>24.041216723894159</v>
      </c>
      <c r="H4475" s="2" t="s">
        <v>5090</v>
      </c>
    </row>
    <row r="4476" spans="4:8" ht="11.4" customHeight="1" x14ac:dyDescent="0.2">
      <c r="D4476" s="6" t="s">
        <v>43</v>
      </c>
      <c r="E4476" s="6" t="s">
        <v>5</v>
      </c>
      <c r="F4476" s="6" t="s">
        <v>7</v>
      </c>
      <c r="G4476" s="2">
        <v>28.225115438954166</v>
      </c>
      <c r="H4476" s="2" t="s">
        <v>5090</v>
      </c>
    </row>
    <row r="4477" spans="4:8" ht="11.4" customHeight="1" x14ac:dyDescent="0.2">
      <c r="D4477" s="6" t="s">
        <v>106</v>
      </c>
      <c r="E4477" s="6" t="s">
        <v>5</v>
      </c>
      <c r="F4477" s="6" t="s">
        <v>7</v>
      </c>
      <c r="G4477" s="2">
        <v>24.353849349710984</v>
      </c>
      <c r="H4477" s="2" t="s">
        <v>5090</v>
      </c>
    </row>
    <row r="4478" spans="4:8" ht="11.4" customHeight="1" x14ac:dyDescent="0.2">
      <c r="D4478" s="6" t="s">
        <v>461</v>
      </c>
      <c r="E4478" s="6" t="s">
        <v>5</v>
      </c>
      <c r="F4478" s="6" t="s">
        <v>454</v>
      </c>
      <c r="G4478" s="2">
        <v>23.268088235294115</v>
      </c>
      <c r="H4478" s="2" t="s">
        <v>5089</v>
      </c>
    </row>
    <row r="4479" spans="4:8" ht="11.4" customHeight="1" x14ac:dyDescent="0.2">
      <c r="D4479" s="6" t="s">
        <v>4238</v>
      </c>
      <c r="E4479" s="6" t="s">
        <v>5</v>
      </c>
      <c r="F4479" s="6" t="s">
        <v>454</v>
      </c>
      <c r="G4479" s="2">
        <v>36.669545454545457</v>
      </c>
      <c r="H4479" s="2" t="s">
        <v>5089</v>
      </c>
    </row>
    <row r="4480" spans="4:8" ht="11.4" customHeight="1" x14ac:dyDescent="0.2">
      <c r="D4480" s="6" t="s">
        <v>471</v>
      </c>
      <c r="E4480" s="6" t="s">
        <v>5</v>
      </c>
      <c r="F4480" s="6" t="s">
        <v>454</v>
      </c>
      <c r="G4480" s="2">
        <v>54.033733333333338</v>
      </c>
      <c r="H4480" s="2" t="s">
        <v>5089</v>
      </c>
    </row>
    <row r="4481" spans="4:8" ht="11.4" customHeight="1" x14ac:dyDescent="0.2">
      <c r="D4481" s="6" t="s">
        <v>4239</v>
      </c>
      <c r="E4481" s="6" t="s">
        <v>5</v>
      </c>
      <c r="F4481" s="6" t="s">
        <v>454</v>
      </c>
      <c r="G4481" s="2">
        <v>61.696923076923078</v>
      </c>
      <c r="H4481" s="2" t="s">
        <v>5089</v>
      </c>
    </row>
    <row r="4482" spans="4:8" ht="11.4" customHeight="1" x14ac:dyDescent="0.2">
      <c r="D4482" s="6" t="s">
        <v>485</v>
      </c>
      <c r="E4482" s="6" t="s">
        <v>5</v>
      </c>
      <c r="F4482" s="6" t="s">
        <v>454</v>
      </c>
      <c r="G4482" s="2">
        <v>54.723216896831843</v>
      </c>
      <c r="H4482" s="2" t="s">
        <v>5089</v>
      </c>
    </row>
    <row r="4483" spans="4:8" ht="11.4" customHeight="1" x14ac:dyDescent="0.2">
      <c r="D4483" s="6" t="s">
        <v>475</v>
      </c>
      <c r="E4483" s="6" t="s">
        <v>5</v>
      </c>
      <c r="F4483" s="6" t="s">
        <v>454</v>
      </c>
      <c r="G4483" s="2">
        <v>54.137221597300332</v>
      </c>
      <c r="H4483" s="2" t="s">
        <v>5089</v>
      </c>
    </row>
    <row r="4484" spans="4:8" ht="11.4" customHeight="1" x14ac:dyDescent="0.2">
      <c r="D4484" s="6" t="s">
        <v>4240</v>
      </c>
      <c r="E4484" s="6" t="s">
        <v>5</v>
      </c>
      <c r="F4484" s="6" t="s">
        <v>454</v>
      </c>
      <c r="G4484" s="2">
        <v>61.84</v>
      </c>
      <c r="H4484" s="2" t="s">
        <v>5089</v>
      </c>
    </row>
    <row r="4485" spans="4:8" ht="11.4" customHeight="1" x14ac:dyDescent="0.2">
      <c r="D4485" s="6" t="s">
        <v>472</v>
      </c>
      <c r="E4485" s="6" t="s">
        <v>5</v>
      </c>
      <c r="F4485" s="6" t="s">
        <v>454</v>
      </c>
      <c r="G4485" s="2">
        <v>44.750247524752474</v>
      </c>
      <c r="H4485" s="2" t="s">
        <v>5089</v>
      </c>
    </row>
    <row r="4486" spans="4:8" ht="11.4" customHeight="1" x14ac:dyDescent="0.2">
      <c r="D4486" s="6" t="s">
        <v>4241</v>
      </c>
      <c r="E4486" s="6" t="s">
        <v>5</v>
      </c>
      <c r="F4486" s="6" t="s">
        <v>454</v>
      </c>
      <c r="G4486" s="2">
        <v>53.753571428571426</v>
      </c>
      <c r="H4486" s="2" t="s">
        <v>5089</v>
      </c>
    </row>
    <row r="4487" spans="4:8" ht="11.4" customHeight="1" x14ac:dyDescent="0.2">
      <c r="D4487" s="6" t="s">
        <v>4242</v>
      </c>
      <c r="E4487" s="6" t="s">
        <v>5</v>
      </c>
      <c r="F4487" s="6" t="s">
        <v>454</v>
      </c>
      <c r="G4487" s="2">
        <v>53.924999999999997</v>
      </c>
      <c r="H4487" s="2" t="s">
        <v>5089</v>
      </c>
    </row>
    <row r="4488" spans="4:8" ht="11.4" customHeight="1" x14ac:dyDescent="0.2">
      <c r="D4488" s="6" t="s">
        <v>879</v>
      </c>
      <c r="E4488" s="6" t="s">
        <v>5</v>
      </c>
      <c r="F4488" s="5" t="s">
        <v>5112</v>
      </c>
      <c r="G4488" s="2">
        <v>32.969000000000001</v>
      </c>
      <c r="H4488" s="2" t="s">
        <v>5089</v>
      </c>
    </row>
    <row r="4489" spans="4:8" ht="11.4" customHeight="1" x14ac:dyDescent="0.2">
      <c r="D4489" s="6" t="s">
        <v>4243</v>
      </c>
      <c r="E4489" s="6" t="s">
        <v>5</v>
      </c>
      <c r="F4489" s="6" t="s">
        <v>454</v>
      </c>
      <c r="G4489" s="2">
        <v>61.356250000000003</v>
      </c>
      <c r="H4489" s="2" t="s">
        <v>5089</v>
      </c>
    </row>
    <row r="4490" spans="4:8" ht="11.4" customHeight="1" x14ac:dyDescent="0.2">
      <c r="D4490" s="6" t="s">
        <v>466</v>
      </c>
      <c r="E4490" s="6" t="s">
        <v>5</v>
      </c>
      <c r="F4490" s="6" t="s">
        <v>454</v>
      </c>
      <c r="G4490" s="2">
        <v>47.337125</v>
      </c>
      <c r="H4490" s="2" t="s">
        <v>5089</v>
      </c>
    </row>
    <row r="4491" spans="4:8" ht="11.4" customHeight="1" x14ac:dyDescent="0.2">
      <c r="D4491" s="6" t="s">
        <v>884</v>
      </c>
      <c r="E4491" s="6" t="s">
        <v>5</v>
      </c>
      <c r="F4491" s="5" t="s">
        <v>5112</v>
      </c>
      <c r="G4491" s="2">
        <v>21.556949685534594</v>
      </c>
      <c r="H4491" s="2" t="s">
        <v>5089</v>
      </c>
    </row>
    <row r="4492" spans="4:8" ht="11.4" customHeight="1" x14ac:dyDescent="0.2">
      <c r="D4492" s="6" t="s">
        <v>468</v>
      </c>
      <c r="E4492" s="6" t="s">
        <v>5</v>
      </c>
      <c r="F4492" s="6" t="s">
        <v>454</v>
      </c>
      <c r="G4492" s="2">
        <v>54.125044247787613</v>
      </c>
      <c r="H4492" s="2" t="s">
        <v>5089</v>
      </c>
    </row>
    <row r="4493" spans="4:8" ht="11.4" customHeight="1" x14ac:dyDescent="0.2">
      <c r="D4493" s="6" t="s">
        <v>4244</v>
      </c>
      <c r="E4493" s="6" t="s">
        <v>5</v>
      </c>
      <c r="F4493" s="6" t="s">
        <v>454</v>
      </c>
      <c r="G4493" s="2">
        <v>52.126153846153848</v>
      </c>
      <c r="H4493" s="2" t="s">
        <v>5089</v>
      </c>
    </row>
    <row r="4494" spans="4:8" ht="11.4" customHeight="1" x14ac:dyDescent="0.2">
      <c r="D4494" s="6" t="s">
        <v>840</v>
      </c>
      <c r="E4494" s="6" t="s">
        <v>5</v>
      </c>
      <c r="F4494" s="5" t="s">
        <v>5112</v>
      </c>
      <c r="G4494" s="2">
        <v>21.473600000000001</v>
      </c>
      <c r="H4494" s="2" t="s">
        <v>5089</v>
      </c>
    </row>
    <row r="4495" spans="4:8" ht="11.4" customHeight="1" x14ac:dyDescent="0.2">
      <c r="D4495" s="6" t="s">
        <v>4245</v>
      </c>
      <c r="E4495" s="6" t="s">
        <v>5</v>
      </c>
      <c r="F4495" s="6" t="s">
        <v>454</v>
      </c>
      <c r="G4495" s="2">
        <v>45.633962264150945</v>
      </c>
      <c r="H4495" s="2" t="s">
        <v>5089</v>
      </c>
    </row>
    <row r="4496" spans="4:8" ht="11.4" customHeight="1" x14ac:dyDescent="0.2">
      <c r="D4496" s="6" t="s">
        <v>464</v>
      </c>
      <c r="E4496" s="6" t="s">
        <v>5</v>
      </c>
      <c r="F4496" s="6" t="s">
        <v>454</v>
      </c>
      <c r="G4496" s="2">
        <v>47.197045454545453</v>
      </c>
      <c r="H4496" s="2" t="s">
        <v>5089</v>
      </c>
    </row>
    <row r="4497" spans="4:8" ht="11.4" customHeight="1" x14ac:dyDescent="0.2">
      <c r="D4497" s="6" t="s">
        <v>483</v>
      </c>
      <c r="E4497" s="6" t="s">
        <v>5</v>
      </c>
      <c r="F4497" s="6" t="s">
        <v>454</v>
      </c>
      <c r="G4497" s="2">
        <v>47.20741214057508</v>
      </c>
      <c r="H4497" s="2" t="s">
        <v>5089</v>
      </c>
    </row>
    <row r="4498" spans="4:8" ht="11.4" customHeight="1" x14ac:dyDescent="0.2">
      <c r="D4498" s="6" t="s">
        <v>661</v>
      </c>
      <c r="E4498" s="6" t="s">
        <v>5</v>
      </c>
      <c r="F4498" s="6" t="s">
        <v>490</v>
      </c>
      <c r="G4498" s="2">
        <v>54.3</v>
      </c>
      <c r="H4498" s="2" t="s">
        <v>5089</v>
      </c>
    </row>
    <row r="4499" spans="4:8" ht="11.4" customHeight="1" x14ac:dyDescent="0.2">
      <c r="D4499" s="6" t="s">
        <v>647</v>
      </c>
      <c r="E4499" s="6" t="s">
        <v>5</v>
      </c>
      <c r="F4499" s="6" t="s">
        <v>490</v>
      </c>
      <c r="G4499" s="2">
        <v>25.780390192459794</v>
      </c>
      <c r="H4499" s="2" t="s">
        <v>5089</v>
      </c>
    </row>
    <row r="4500" spans="4:8" ht="11.4" customHeight="1" x14ac:dyDescent="0.2">
      <c r="D4500" s="6" t="s">
        <v>228</v>
      </c>
      <c r="E4500" s="6" t="s">
        <v>5</v>
      </c>
      <c r="F4500" s="6" t="s">
        <v>7</v>
      </c>
      <c r="G4500" s="2">
        <v>49.389295193991074</v>
      </c>
      <c r="H4500" s="2" t="s">
        <v>5091</v>
      </c>
    </row>
    <row r="4501" spans="4:8" ht="11.4" customHeight="1" x14ac:dyDescent="0.2">
      <c r="D4501" s="6" t="s">
        <v>237</v>
      </c>
      <c r="E4501" s="6" t="s">
        <v>5</v>
      </c>
      <c r="F4501" s="6" t="s">
        <v>7</v>
      </c>
      <c r="G4501" s="2">
        <v>48.145520134228192</v>
      </c>
      <c r="H4501" s="2" t="s">
        <v>5089</v>
      </c>
    </row>
    <row r="4502" spans="4:8" ht="11.4" customHeight="1" x14ac:dyDescent="0.2">
      <c r="D4502" s="6" t="s">
        <v>253</v>
      </c>
      <c r="E4502" s="6" t="s">
        <v>5</v>
      </c>
      <c r="F4502" s="6" t="s">
        <v>7</v>
      </c>
      <c r="G4502" s="2">
        <v>48.216803685329559</v>
      </c>
      <c r="H4502" s="2" t="s">
        <v>5089</v>
      </c>
    </row>
    <row r="4503" spans="4:8" ht="11.4" customHeight="1" x14ac:dyDescent="0.2">
      <c r="D4503" s="6" t="s">
        <v>676</v>
      </c>
      <c r="E4503" s="6" t="s">
        <v>5</v>
      </c>
      <c r="F4503" s="6" t="s">
        <v>490</v>
      </c>
      <c r="G4503" s="2">
        <v>54.599029073941132</v>
      </c>
      <c r="H4503" s="2" t="s">
        <v>5089</v>
      </c>
    </row>
    <row r="4504" spans="4:8" ht="11.4" customHeight="1" x14ac:dyDescent="0.2">
      <c r="D4504" s="6" t="s">
        <v>258</v>
      </c>
      <c r="E4504" s="6" t="s">
        <v>5</v>
      </c>
      <c r="F4504" s="6" t="s">
        <v>7</v>
      </c>
      <c r="G4504" s="2">
        <v>50.891819923371642</v>
      </c>
      <c r="H4504" s="2" t="s">
        <v>5089</v>
      </c>
    </row>
    <row r="4505" spans="4:8" ht="11.4" customHeight="1" x14ac:dyDescent="0.2">
      <c r="D4505" s="6" t="s">
        <v>679</v>
      </c>
      <c r="E4505" s="6" t="s">
        <v>5</v>
      </c>
      <c r="F4505" s="6" t="s">
        <v>490</v>
      </c>
      <c r="G4505" s="2">
        <v>56.634483175150997</v>
      </c>
      <c r="H4505" s="2" t="s">
        <v>5089</v>
      </c>
    </row>
    <row r="4506" spans="4:8" ht="11.4" customHeight="1" x14ac:dyDescent="0.2">
      <c r="D4506" s="6" t="s">
        <v>227</v>
      </c>
      <c r="E4506" s="6" t="s">
        <v>5</v>
      </c>
      <c r="F4506" s="6" t="s">
        <v>7</v>
      </c>
      <c r="G4506" s="2">
        <v>39.129100298318569</v>
      </c>
      <c r="H4506" s="2" t="s">
        <v>5091</v>
      </c>
    </row>
    <row r="4507" spans="4:8" ht="11.4" customHeight="1" x14ac:dyDescent="0.2">
      <c r="D4507" s="6" t="s">
        <v>665</v>
      </c>
      <c r="E4507" s="6" t="s">
        <v>5</v>
      </c>
      <c r="F4507" s="6" t="s">
        <v>490</v>
      </c>
      <c r="G4507" s="2">
        <v>34.111776704240469</v>
      </c>
      <c r="H4507" s="2" t="s">
        <v>5089</v>
      </c>
    </row>
    <row r="4508" spans="4:8" ht="11.4" customHeight="1" x14ac:dyDescent="0.2">
      <c r="D4508" s="6" t="s">
        <v>240</v>
      </c>
      <c r="E4508" s="6" t="s">
        <v>5</v>
      </c>
      <c r="F4508" s="6" t="s">
        <v>7</v>
      </c>
      <c r="G4508" s="2">
        <v>49.916272760378732</v>
      </c>
      <c r="H4508" s="2" t="s">
        <v>5089</v>
      </c>
    </row>
    <row r="4509" spans="4:8" ht="11.4" customHeight="1" x14ac:dyDescent="0.2">
      <c r="D4509" s="6" t="s">
        <v>657</v>
      </c>
      <c r="E4509" s="6" t="s">
        <v>5</v>
      </c>
      <c r="F4509" s="6" t="s">
        <v>490</v>
      </c>
      <c r="G4509" s="2">
        <v>42.167177063642093</v>
      </c>
      <c r="H4509" s="2" t="s">
        <v>5089</v>
      </c>
    </row>
    <row r="4510" spans="4:8" ht="11.4" customHeight="1" x14ac:dyDescent="0.2">
      <c r="D4510" s="6" t="s">
        <v>221</v>
      </c>
      <c r="E4510" s="6" t="s">
        <v>5</v>
      </c>
      <c r="F4510" s="6" t="s">
        <v>7</v>
      </c>
      <c r="G4510" s="2">
        <v>44.268372233371139</v>
      </c>
      <c r="H4510" s="2" t="s">
        <v>5090</v>
      </c>
    </row>
    <row r="4511" spans="4:8" ht="11.4" customHeight="1" x14ac:dyDescent="0.2">
      <c r="D4511" s="6" t="s">
        <v>4246</v>
      </c>
      <c r="E4511" s="6" t="s">
        <v>5</v>
      </c>
      <c r="F4511" s="6" t="s">
        <v>7</v>
      </c>
      <c r="G4511" s="2">
        <v>28.629000000000001</v>
      </c>
      <c r="H4511" s="2" t="s">
        <v>5089</v>
      </c>
    </row>
    <row r="4512" spans="4:8" ht="11.4" customHeight="1" x14ac:dyDescent="0.2">
      <c r="D4512" s="6" t="s">
        <v>217</v>
      </c>
      <c r="E4512" s="6" t="s">
        <v>5</v>
      </c>
      <c r="F4512" s="6" t="s">
        <v>7</v>
      </c>
      <c r="G4512" s="2">
        <v>37.480354998275971</v>
      </c>
      <c r="H4512" s="2" t="s">
        <v>5090</v>
      </c>
    </row>
    <row r="4513" spans="4:8" ht="11.4" customHeight="1" x14ac:dyDescent="0.2">
      <c r="D4513" s="6" t="s">
        <v>648</v>
      </c>
      <c r="E4513" s="6" t="s">
        <v>5</v>
      </c>
      <c r="F4513" s="6" t="s">
        <v>490</v>
      </c>
      <c r="G4513" s="2">
        <v>39.92923457730388</v>
      </c>
      <c r="H4513" s="2" t="s">
        <v>5089</v>
      </c>
    </row>
    <row r="4514" spans="4:8" ht="11.4" customHeight="1" x14ac:dyDescent="0.2">
      <c r="D4514" s="6" t="s">
        <v>244</v>
      </c>
      <c r="E4514" s="6" t="s">
        <v>5</v>
      </c>
      <c r="F4514" s="6" t="s">
        <v>7</v>
      </c>
      <c r="G4514" s="2">
        <v>50.533313432835818</v>
      </c>
      <c r="H4514" s="2" t="s">
        <v>5089</v>
      </c>
    </row>
    <row r="4515" spans="4:8" ht="11.4" customHeight="1" x14ac:dyDescent="0.2">
      <c r="D4515" s="6" t="s">
        <v>251</v>
      </c>
      <c r="E4515" s="6" t="s">
        <v>5</v>
      </c>
      <c r="F4515" s="6" t="s">
        <v>7</v>
      </c>
      <c r="G4515" s="2">
        <v>50.483141592920354</v>
      </c>
      <c r="H4515" s="2" t="s">
        <v>5089</v>
      </c>
    </row>
    <row r="4516" spans="4:8" ht="11.4" customHeight="1" x14ac:dyDescent="0.2">
      <c r="D4516" s="6" t="s">
        <v>662</v>
      </c>
      <c r="E4516" s="6" t="s">
        <v>5</v>
      </c>
      <c r="F4516" s="6" t="s">
        <v>490</v>
      </c>
      <c r="G4516" s="2">
        <v>59.719888888888896</v>
      </c>
      <c r="H4516" s="2" t="s">
        <v>5089</v>
      </c>
    </row>
    <row r="4517" spans="4:8" ht="11.4" customHeight="1" x14ac:dyDescent="0.2">
      <c r="D4517" s="6" t="s">
        <v>650</v>
      </c>
      <c r="E4517" s="6" t="s">
        <v>5</v>
      </c>
      <c r="F4517" s="6" t="s">
        <v>490</v>
      </c>
      <c r="G4517" s="2">
        <v>39.044296002880806</v>
      </c>
      <c r="H4517" s="2" t="s">
        <v>5089</v>
      </c>
    </row>
    <row r="4518" spans="4:8" ht="11.4" customHeight="1" x14ac:dyDescent="0.2">
      <c r="D4518" s="6" t="s">
        <v>248</v>
      </c>
      <c r="E4518" s="6" t="s">
        <v>5</v>
      </c>
      <c r="F4518" s="6" t="s">
        <v>7</v>
      </c>
      <c r="G4518" s="2">
        <v>47.606130653266334</v>
      </c>
      <c r="H4518" s="2" t="s">
        <v>5089</v>
      </c>
    </row>
    <row r="4519" spans="4:8" ht="11.4" customHeight="1" x14ac:dyDescent="0.2">
      <c r="D4519" s="6" t="s">
        <v>881</v>
      </c>
      <c r="E4519" s="6" t="s">
        <v>5</v>
      </c>
      <c r="F4519" s="5" t="s">
        <v>5112</v>
      </c>
      <c r="G4519" s="2">
        <v>30.843666666666664</v>
      </c>
      <c r="H4519" s="2" t="s">
        <v>5089</v>
      </c>
    </row>
    <row r="4520" spans="4:8" ht="11.4" customHeight="1" x14ac:dyDescent="0.2">
      <c r="D4520" s="6" t="s">
        <v>262</v>
      </c>
      <c r="E4520" s="6" t="s">
        <v>5</v>
      </c>
      <c r="F4520" s="6" t="s">
        <v>7</v>
      </c>
      <c r="G4520" s="2">
        <v>57.908558692421991</v>
      </c>
      <c r="H4520" s="2" t="s">
        <v>5089</v>
      </c>
    </row>
    <row r="4521" spans="4:8" ht="11.4" customHeight="1" x14ac:dyDescent="0.2">
      <c r="D4521" s="6" t="s">
        <v>4247</v>
      </c>
      <c r="E4521" s="6" t="s">
        <v>5</v>
      </c>
      <c r="F4521" s="5" t="s">
        <v>5112</v>
      </c>
      <c r="G4521" s="2">
        <v>36.154130702836007</v>
      </c>
      <c r="H4521" s="2" t="s">
        <v>5089</v>
      </c>
    </row>
    <row r="4522" spans="4:8" ht="11.4" customHeight="1" x14ac:dyDescent="0.2">
      <c r="D4522" s="6" t="s">
        <v>232</v>
      </c>
      <c r="E4522" s="6" t="s">
        <v>5</v>
      </c>
      <c r="F4522" s="6" t="s">
        <v>7</v>
      </c>
      <c r="G4522" s="2">
        <v>50.595947541618273</v>
      </c>
      <c r="H4522" s="2" t="s">
        <v>5091</v>
      </c>
    </row>
    <row r="4523" spans="4:8" ht="11.4" customHeight="1" x14ac:dyDescent="0.2">
      <c r="D4523" s="6" t="s">
        <v>882</v>
      </c>
      <c r="E4523" s="6" t="s">
        <v>5</v>
      </c>
      <c r="F4523" s="5" t="s">
        <v>5112</v>
      </c>
      <c r="G4523" s="2">
        <v>40.105709281961474</v>
      </c>
      <c r="H4523" s="2" t="s">
        <v>5089</v>
      </c>
    </row>
    <row r="4524" spans="4:8" ht="11.4" customHeight="1" x14ac:dyDescent="0.2">
      <c r="D4524" s="6" t="s">
        <v>628</v>
      </c>
      <c r="E4524" s="6" t="s">
        <v>5</v>
      </c>
      <c r="F4524" s="6" t="s">
        <v>490</v>
      </c>
      <c r="G4524" s="2">
        <v>56.732238372093022</v>
      </c>
      <c r="H4524" s="2" t="s">
        <v>5089</v>
      </c>
    </row>
    <row r="4525" spans="4:8" ht="11.4" customHeight="1" x14ac:dyDescent="0.2">
      <c r="D4525" s="6" t="s">
        <v>247</v>
      </c>
      <c r="E4525" s="6" t="s">
        <v>5</v>
      </c>
      <c r="F4525" s="6" t="s">
        <v>7</v>
      </c>
      <c r="G4525" s="2">
        <v>50.24926926131851</v>
      </c>
      <c r="H4525" s="2" t="s">
        <v>5089</v>
      </c>
    </row>
    <row r="4526" spans="4:8" ht="11.4" customHeight="1" x14ac:dyDescent="0.2">
      <c r="D4526" s="6" t="s">
        <v>250</v>
      </c>
      <c r="E4526" s="6" t="s">
        <v>5</v>
      </c>
      <c r="F4526" s="6" t="s">
        <v>7</v>
      </c>
      <c r="G4526" s="2">
        <v>51.058489451476788</v>
      </c>
      <c r="H4526" s="2" t="s">
        <v>5089</v>
      </c>
    </row>
    <row r="4527" spans="4:8" ht="11.4" customHeight="1" x14ac:dyDescent="0.2">
      <c r="D4527" s="6" t="s">
        <v>231</v>
      </c>
      <c r="E4527" s="6" t="s">
        <v>5</v>
      </c>
      <c r="F4527" s="6" t="s">
        <v>7</v>
      </c>
      <c r="G4527" s="2">
        <v>52.566620068344207</v>
      </c>
      <c r="H4527" s="2" t="s">
        <v>5091</v>
      </c>
    </row>
    <row r="4528" spans="4:8" ht="11.4" customHeight="1" x14ac:dyDescent="0.2">
      <c r="D4528" s="6" t="s">
        <v>670</v>
      </c>
      <c r="E4528" s="6" t="s">
        <v>5</v>
      </c>
      <c r="F4528" s="6" t="s">
        <v>490</v>
      </c>
      <c r="G4528" s="2">
        <v>38.186355851569928</v>
      </c>
      <c r="H4528" s="2" t="s">
        <v>5089</v>
      </c>
    </row>
    <row r="4529" spans="4:8" ht="11.4" customHeight="1" x14ac:dyDescent="0.2">
      <c r="D4529" s="6" t="s">
        <v>249</v>
      </c>
      <c r="E4529" s="6" t="s">
        <v>5</v>
      </c>
      <c r="F4529" s="6" t="s">
        <v>7</v>
      </c>
      <c r="G4529" s="2">
        <v>48.909668847097301</v>
      </c>
      <c r="H4529" s="2" t="s">
        <v>5089</v>
      </c>
    </row>
    <row r="4530" spans="4:8" ht="11.4" customHeight="1" x14ac:dyDescent="0.2">
      <c r="D4530" s="6" t="s">
        <v>654</v>
      </c>
      <c r="E4530" s="6" t="s">
        <v>5</v>
      </c>
      <c r="F4530" s="6" t="s">
        <v>490</v>
      </c>
      <c r="G4530" s="2">
        <v>66.849927797833942</v>
      </c>
      <c r="H4530" s="2" t="s">
        <v>5089</v>
      </c>
    </row>
    <row r="4531" spans="4:8" ht="11.4" customHeight="1" x14ac:dyDescent="0.2">
      <c r="D4531" s="6" t="s">
        <v>219</v>
      </c>
      <c r="E4531" s="6" t="s">
        <v>5</v>
      </c>
      <c r="F4531" s="6" t="s">
        <v>7</v>
      </c>
      <c r="G4531" s="2">
        <v>42.737957502136034</v>
      </c>
      <c r="H4531" s="2" t="s">
        <v>5090</v>
      </c>
    </row>
    <row r="4532" spans="4:8" ht="11.4" customHeight="1" x14ac:dyDescent="0.2">
      <c r="D4532" s="6" t="s">
        <v>4248</v>
      </c>
      <c r="E4532" s="6" t="s">
        <v>5</v>
      </c>
      <c r="F4532" s="6" t="s">
        <v>7</v>
      </c>
      <c r="G4532" s="2">
        <v>33.490099999999998</v>
      </c>
      <c r="H4532" s="2" t="s">
        <v>5089</v>
      </c>
    </row>
    <row r="4533" spans="4:8" ht="11.4" customHeight="1" x14ac:dyDescent="0.2">
      <c r="D4533" s="6" t="s">
        <v>246</v>
      </c>
      <c r="E4533" s="6" t="s">
        <v>5</v>
      </c>
      <c r="F4533" s="6" t="s">
        <v>7</v>
      </c>
      <c r="G4533" s="2">
        <v>49.388446081714669</v>
      </c>
      <c r="H4533" s="2" t="s">
        <v>5089</v>
      </c>
    </row>
    <row r="4534" spans="4:8" ht="11.4" customHeight="1" x14ac:dyDescent="0.2">
      <c r="D4534" s="6" t="s">
        <v>639</v>
      </c>
      <c r="E4534" s="6" t="s">
        <v>5</v>
      </c>
      <c r="F4534" s="6" t="s">
        <v>490</v>
      </c>
      <c r="G4534" s="2">
        <v>34.201480650588891</v>
      </c>
      <c r="H4534" s="2" t="s">
        <v>5089</v>
      </c>
    </row>
    <row r="4535" spans="4:8" ht="11.4" customHeight="1" x14ac:dyDescent="0.2">
      <c r="D4535" s="6" t="s">
        <v>234</v>
      </c>
      <c r="E4535" s="6" t="s">
        <v>5</v>
      </c>
      <c r="F4535" s="6" t="s">
        <v>7</v>
      </c>
      <c r="G4535" s="2">
        <v>47.118743833363787</v>
      </c>
      <c r="H4535" s="2" t="s">
        <v>5091</v>
      </c>
    </row>
    <row r="4536" spans="4:8" ht="11.4" customHeight="1" x14ac:dyDescent="0.2">
      <c r="D4536" s="6" t="s">
        <v>877</v>
      </c>
      <c r="E4536" s="6" t="s">
        <v>5</v>
      </c>
      <c r="F4536" s="5" t="s">
        <v>5112</v>
      </c>
      <c r="G4536" s="2">
        <v>37.652000000000001</v>
      </c>
      <c r="H4536" s="2" t="s">
        <v>5089</v>
      </c>
    </row>
    <row r="4537" spans="4:8" ht="11.4" customHeight="1" x14ac:dyDescent="0.2">
      <c r="D4537" s="6" t="s">
        <v>4249</v>
      </c>
      <c r="E4537" s="6" t="s">
        <v>5</v>
      </c>
      <c r="F4537" s="6" t="s">
        <v>7</v>
      </c>
      <c r="G4537" s="2">
        <v>34.2224</v>
      </c>
      <c r="H4537" s="2" t="s">
        <v>5089</v>
      </c>
    </row>
    <row r="4538" spans="4:8" ht="11.4" customHeight="1" x14ac:dyDescent="0.2">
      <c r="D4538" s="6" t="s">
        <v>236</v>
      </c>
      <c r="E4538" s="6" t="s">
        <v>5</v>
      </c>
      <c r="F4538" s="6" t="s">
        <v>7</v>
      </c>
      <c r="G4538" s="2">
        <v>49.44931038911006</v>
      </c>
      <c r="H4538" s="2" t="s">
        <v>5089</v>
      </c>
    </row>
    <row r="4539" spans="4:8" ht="11.4" customHeight="1" x14ac:dyDescent="0.2">
      <c r="D4539" s="6" t="s">
        <v>243</v>
      </c>
      <c r="E4539" s="6" t="s">
        <v>5</v>
      </c>
      <c r="F4539" s="6" t="s">
        <v>7</v>
      </c>
      <c r="G4539" s="2">
        <v>47.164197761194032</v>
      </c>
      <c r="H4539" s="2" t="s">
        <v>5089</v>
      </c>
    </row>
    <row r="4540" spans="4:8" ht="11.4" customHeight="1" x14ac:dyDescent="0.2">
      <c r="D4540" s="6" t="s">
        <v>223</v>
      </c>
      <c r="E4540" s="6" t="s">
        <v>5</v>
      </c>
      <c r="F4540" s="6" t="s">
        <v>7</v>
      </c>
      <c r="G4540" s="2">
        <v>46.496593417677744</v>
      </c>
      <c r="H4540" s="2" t="s">
        <v>5090</v>
      </c>
    </row>
    <row r="4541" spans="4:8" ht="11.4" customHeight="1" x14ac:dyDescent="0.2">
      <c r="D4541" s="6" t="s">
        <v>226</v>
      </c>
      <c r="E4541" s="6" t="s">
        <v>5</v>
      </c>
      <c r="F4541" s="6" t="s">
        <v>7</v>
      </c>
      <c r="G4541" s="2">
        <v>41.768855495329255</v>
      </c>
      <c r="H4541" s="2" t="s">
        <v>5090</v>
      </c>
    </row>
    <row r="4542" spans="4:8" ht="11.4" customHeight="1" x14ac:dyDescent="0.2">
      <c r="D4542" s="6" t="s">
        <v>264</v>
      </c>
      <c r="E4542" s="6" t="s">
        <v>5</v>
      </c>
      <c r="F4542" s="6" t="s">
        <v>7</v>
      </c>
      <c r="G4542" s="2">
        <v>51.074799999999996</v>
      </c>
      <c r="H4542" s="2" t="s">
        <v>5089</v>
      </c>
    </row>
    <row r="4543" spans="4:8" ht="11.4" customHeight="1" x14ac:dyDescent="0.2">
      <c r="D4543" s="6" t="s">
        <v>239</v>
      </c>
      <c r="E4543" s="6" t="s">
        <v>5</v>
      </c>
      <c r="F4543" s="6" t="s">
        <v>7</v>
      </c>
      <c r="G4543" s="2">
        <v>44.100754161331629</v>
      </c>
      <c r="H4543" s="2" t="s">
        <v>5089</v>
      </c>
    </row>
    <row r="4544" spans="4:8" ht="11.4" customHeight="1" x14ac:dyDescent="0.2">
      <c r="D4544" s="6" t="s">
        <v>233</v>
      </c>
      <c r="E4544" s="6" t="s">
        <v>5</v>
      </c>
      <c r="F4544" s="6" t="s">
        <v>7</v>
      </c>
      <c r="G4544" s="2">
        <v>42.204827920077456</v>
      </c>
      <c r="H4544" s="2" t="s">
        <v>5091</v>
      </c>
    </row>
    <row r="4545" spans="4:8" ht="11.4" customHeight="1" x14ac:dyDescent="0.2">
      <c r="D4545" s="6" t="s">
        <v>678</v>
      </c>
      <c r="E4545" s="6" t="s">
        <v>5</v>
      </c>
      <c r="F4545" s="6" t="s">
        <v>490</v>
      </c>
      <c r="G4545" s="2">
        <v>41.902875370537437</v>
      </c>
      <c r="H4545" s="2" t="s">
        <v>5089</v>
      </c>
    </row>
    <row r="4546" spans="4:8" ht="11.4" customHeight="1" x14ac:dyDescent="0.2">
      <c r="D4546" s="6" t="s">
        <v>675</v>
      </c>
      <c r="E4546" s="6" t="s">
        <v>5</v>
      </c>
      <c r="F4546" s="6" t="s">
        <v>490</v>
      </c>
      <c r="G4546" s="2">
        <v>59.281882111970866</v>
      </c>
      <c r="H4546" s="2" t="s">
        <v>5089</v>
      </c>
    </row>
    <row r="4547" spans="4:8" ht="11.4" customHeight="1" x14ac:dyDescent="0.2">
      <c r="D4547" s="6" t="s">
        <v>681</v>
      </c>
      <c r="E4547" s="6" t="s">
        <v>5</v>
      </c>
      <c r="F4547" s="6" t="s">
        <v>490</v>
      </c>
      <c r="G4547" s="2">
        <v>49.739475312620854</v>
      </c>
      <c r="H4547" s="2" t="s">
        <v>5089</v>
      </c>
    </row>
    <row r="4548" spans="4:8" ht="11.4" customHeight="1" x14ac:dyDescent="0.2">
      <c r="D4548" s="6" t="s">
        <v>656</v>
      </c>
      <c r="E4548" s="6" t="s">
        <v>5</v>
      </c>
      <c r="F4548" s="6" t="s">
        <v>490</v>
      </c>
      <c r="G4548" s="2">
        <v>56.618804545454545</v>
      </c>
      <c r="H4548" s="2" t="s">
        <v>5089</v>
      </c>
    </row>
    <row r="4549" spans="4:8" ht="11.4" customHeight="1" x14ac:dyDescent="0.2">
      <c r="D4549" s="6" t="s">
        <v>252</v>
      </c>
      <c r="E4549" s="6" t="s">
        <v>5</v>
      </c>
      <c r="F4549" s="6" t="s">
        <v>7</v>
      </c>
      <c r="G4549" s="2">
        <v>48.434974003466202</v>
      </c>
      <c r="H4549" s="2" t="s">
        <v>5089</v>
      </c>
    </row>
    <row r="4550" spans="4:8" ht="11.4" customHeight="1" x14ac:dyDescent="0.2">
      <c r="D4550" s="6" t="s">
        <v>4250</v>
      </c>
      <c r="E4550" s="6" t="s">
        <v>5</v>
      </c>
      <c r="F4550" s="6" t="s">
        <v>7</v>
      </c>
      <c r="G4550" s="2">
        <v>51.078263033470201</v>
      </c>
      <c r="H4550" s="2" t="s">
        <v>5089</v>
      </c>
    </row>
    <row r="4551" spans="4:8" ht="11.4" customHeight="1" x14ac:dyDescent="0.2">
      <c r="D4551" s="6" t="s">
        <v>245</v>
      </c>
      <c r="E4551" s="6" t="s">
        <v>5</v>
      </c>
      <c r="F4551" s="6" t="s">
        <v>7</v>
      </c>
      <c r="G4551" s="2">
        <v>36.005729208517472</v>
      </c>
      <c r="H4551" s="2" t="s">
        <v>5089</v>
      </c>
    </row>
    <row r="4552" spans="4:8" ht="11.4" customHeight="1" x14ac:dyDescent="0.2">
      <c r="D4552" s="6" t="s">
        <v>257</v>
      </c>
      <c r="E4552" s="6" t="s">
        <v>5</v>
      </c>
      <c r="F4552" s="6" t="s">
        <v>7</v>
      </c>
      <c r="G4552" s="2">
        <v>43.130755597014925</v>
      </c>
      <c r="H4552" s="2" t="s">
        <v>5089</v>
      </c>
    </row>
    <row r="4553" spans="4:8" ht="11.4" customHeight="1" x14ac:dyDescent="0.2">
      <c r="D4553" s="6" t="s">
        <v>241</v>
      </c>
      <c r="E4553" s="6" t="s">
        <v>5</v>
      </c>
      <c r="F4553" s="6" t="s">
        <v>7</v>
      </c>
      <c r="G4553" s="2">
        <v>44.179358717434873</v>
      </c>
      <c r="H4553" s="2" t="s">
        <v>5091</v>
      </c>
    </row>
    <row r="4554" spans="4:8" ht="11.4" customHeight="1" x14ac:dyDescent="0.2">
      <c r="D4554" s="6" t="s">
        <v>4251</v>
      </c>
      <c r="E4554" s="6" t="s">
        <v>5</v>
      </c>
      <c r="F4554" s="5" t="s">
        <v>5112</v>
      </c>
      <c r="G4554" s="2">
        <v>31.707124010554089</v>
      </c>
      <c r="H4554" s="2" t="s">
        <v>5089</v>
      </c>
    </row>
    <row r="4555" spans="4:8" ht="11.4" customHeight="1" x14ac:dyDescent="0.2">
      <c r="D4555" s="6" t="s">
        <v>660</v>
      </c>
      <c r="E4555" s="6" t="s">
        <v>5</v>
      </c>
      <c r="F4555" s="6" t="s">
        <v>490</v>
      </c>
      <c r="G4555" s="2">
        <v>40.471221682847897</v>
      </c>
      <c r="H4555" s="2" t="s">
        <v>5089</v>
      </c>
    </row>
    <row r="4556" spans="4:8" ht="11.4" customHeight="1" x14ac:dyDescent="0.2">
      <c r="D4556" s="6" t="s">
        <v>672</v>
      </c>
      <c r="E4556" s="6" t="s">
        <v>5</v>
      </c>
      <c r="F4556" s="6" t="s">
        <v>490</v>
      </c>
      <c r="G4556" s="2">
        <v>41.48565515925997</v>
      </c>
      <c r="H4556" s="2" t="s">
        <v>5089</v>
      </c>
    </row>
    <row r="4557" spans="4:8" ht="11.4" customHeight="1" x14ac:dyDescent="0.2">
      <c r="D4557" s="6" t="s">
        <v>673</v>
      </c>
      <c r="E4557" s="6" t="s">
        <v>5</v>
      </c>
      <c r="F4557" s="6" t="s">
        <v>490</v>
      </c>
      <c r="G4557" s="2">
        <v>42.085140540540543</v>
      </c>
      <c r="H4557" s="2" t="s">
        <v>5089</v>
      </c>
    </row>
    <row r="4558" spans="4:8" ht="11.4" customHeight="1" x14ac:dyDescent="0.2">
      <c r="D4558" s="6" t="s">
        <v>254</v>
      </c>
      <c r="E4558" s="6" t="s">
        <v>5</v>
      </c>
      <c r="F4558" s="6" t="s">
        <v>7</v>
      </c>
      <c r="G4558" s="2">
        <v>49.757841658812438</v>
      </c>
      <c r="H4558" s="2" t="s">
        <v>5089</v>
      </c>
    </row>
    <row r="4559" spans="4:8" ht="11.4" customHeight="1" x14ac:dyDescent="0.2">
      <c r="D4559" s="6" t="s">
        <v>646</v>
      </c>
      <c r="E4559" s="6" t="s">
        <v>5</v>
      </c>
      <c r="F4559" s="6" t="s">
        <v>490</v>
      </c>
      <c r="G4559" s="2">
        <v>59.066128571428571</v>
      </c>
      <c r="H4559" s="2" t="s">
        <v>5089</v>
      </c>
    </row>
    <row r="4560" spans="4:8" ht="11.4" customHeight="1" x14ac:dyDescent="0.2">
      <c r="D4560" s="6" t="s">
        <v>886</v>
      </c>
      <c r="E4560" s="6" t="s">
        <v>5</v>
      </c>
      <c r="F4560" s="5" t="s">
        <v>5112</v>
      </c>
      <c r="G4560" s="2">
        <v>33.353071389042611</v>
      </c>
      <c r="H4560" s="2" t="s">
        <v>5089</v>
      </c>
    </row>
    <row r="4561" spans="4:8" ht="11.4" customHeight="1" x14ac:dyDescent="0.2">
      <c r="D4561" s="6" t="s">
        <v>242</v>
      </c>
      <c r="E4561" s="6" t="s">
        <v>5</v>
      </c>
      <c r="F4561" s="6" t="s">
        <v>7</v>
      </c>
      <c r="G4561" s="2">
        <v>48.987159090909088</v>
      </c>
      <c r="H4561" s="2" t="s">
        <v>5091</v>
      </c>
    </row>
    <row r="4562" spans="4:8" ht="11.4" customHeight="1" x14ac:dyDescent="0.2">
      <c r="D4562" s="6" t="s">
        <v>644</v>
      </c>
      <c r="E4562" s="6" t="s">
        <v>5</v>
      </c>
      <c r="F4562" s="6" t="s">
        <v>490</v>
      </c>
      <c r="G4562" s="2">
        <v>36.484538973384034</v>
      </c>
      <c r="H4562" s="2" t="s">
        <v>5089</v>
      </c>
    </row>
    <row r="4563" spans="4:8" ht="11.4" customHeight="1" x14ac:dyDescent="0.2">
      <c r="D4563" s="6" t="s">
        <v>658</v>
      </c>
      <c r="E4563" s="6" t="s">
        <v>5</v>
      </c>
      <c r="F4563" s="6" t="s">
        <v>490</v>
      </c>
      <c r="G4563" s="2">
        <v>34.626358320042527</v>
      </c>
      <c r="H4563" s="2" t="s">
        <v>5089</v>
      </c>
    </row>
    <row r="4564" spans="4:8" ht="11.4" customHeight="1" x14ac:dyDescent="0.2">
      <c r="D4564" s="6" t="s">
        <v>259</v>
      </c>
      <c r="E4564" s="6" t="s">
        <v>5</v>
      </c>
      <c r="F4564" s="6" t="s">
        <v>7</v>
      </c>
      <c r="G4564" s="2">
        <v>49.370959821428571</v>
      </c>
      <c r="H4564" s="2" t="s">
        <v>5089</v>
      </c>
    </row>
    <row r="4565" spans="4:8" ht="11.4" customHeight="1" x14ac:dyDescent="0.2">
      <c r="D4565" s="6" t="s">
        <v>666</v>
      </c>
      <c r="E4565" s="6" t="s">
        <v>5</v>
      </c>
      <c r="F4565" s="6" t="s">
        <v>490</v>
      </c>
      <c r="G4565" s="2">
        <v>33.791972217144945</v>
      </c>
      <c r="H4565" s="2" t="s">
        <v>5089</v>
      </c>
    </row>
    <row r="4566" spans="4:8" ht="11.4" customHeight="1" x14ac:dyDescent="0.2">
      <c r="D4566" s="6" t="s">
        <v>874</v>
      </c>
      <c r="E4566" s="6" t="s">
        <v>5</v>
      </c>
      <c r="F4566" s="5" t="s">
        <v>5112</v>
      </c>
      <c r="G4566" s="2">
        <v>45.004874999999998</v>
      </c>
      <c r="H4566" s="2" t="s">
        <v>5089</v>
      </c>
    </row>
    <row r="4567" spans="4:8" ht="11.4" customHeight="1" x14ac:dyDescent="0.2">
      <c r="D4567" s="6" t="s">
        <v>680</v>
      </c>
      <c r="E4567" s="6" t="s">
        <v>5</v>
      </c>
      <c r="F4567" s="6" t="s">
        <v>490</v>
      </c>
      <c r="G4567" s="2">
        <v>45.190250529287226</v>
      </c>
      <c r="H4567" s="2" t="s">
        <v>5091</v>
      </c>
    </row>
    <row r="4568" spans="4:8" ht="11.4" customHeight="1" x14ac:dyDescent="0.2">
      <c r="D4568" s="6" t="s">
        <v>261</v>
      </c>
      <c r="E4568" s="6" t="s">
        <v>5</v>
      </c>
      <c r="F4568" s="6" t="s">
        <v>7</v>
      </c>
      <c r="G4568" s="2">
        <v>47.901488888888885</v>
      </c>
      <c r="H4568" s="2" t="s">
        <v>5089</v>
      </c>
    </row>
    <row r="4569" spans="4:8" ht="11.4" customHeight="1" x14ac:dyDescent="0.2">
      <c r="D4569" s="6" t="s">
        <v>235</v>
      </c>
      <c r="E4569" s="6" t="s">
        <v>5</v>
      </c>
      <c r="F4569" s="6" t="s">
        <v>7</v>
      </c>
      <c r="G4569" s="2">
        <v>48.788769272383007</v>
      </c>
      <c r="H4569" s="2" t="s">
        <v>5089</v>
      </c>
    </row>
    <row r="4570" spans="4:8" ht="11.4" customHeight="1" x14ac:dyDescent="0.2">
      <c r="D4570" s="6" t="s">
        <v>642</v>
      </c>
      <c r="E4570" s="6" t="s">
        <v>5</v>
      </c>
      <c r="F4570" s="6" t="s">
        <v>490</v>
      </c>
      <c r="G4570" s="2">
        <v>52.447669421487603</v>
      </c>
      <c r="H4570" s="2" t="s">
        <v>5089</v>
      </c>
    </row>
    <row r="4571" spans="4:8" ht="11.4" customHeight="1" x14ac:dyDescent="0.2">
      <c r="D4571" s="6" t="s">
        <v>636</v>
      </c>
      <c r="E4571" s="6" t="s">
        <v>5</v>
      </c>
      <c r="F4571" s="6" t="s">
        <v>490</v>
      </c>
      <c r="G4571" s="2">
        <v>40.215106550907656</v>
      </c>
      <c r="H4571" s="2" t="s">
        <v>5089</v>
      </c>
    </row>
    <row r="4572" spans="4:8" ht="11.4" customHeight="1" x14ac:dyDescent="0.2">
      <c r="D4572" s="6" t="s">
        <v>256</v>
      </c>
      <c r="E4572" s="6" t="s">
        <v>5</v>
      </c>
      <c r="F4572" s="6" t="s">
        <v>7</v>
      </c>
      <c r="G4572" s="2">
        <v>45.39163588390501</v>
      </c>
      <c r="H4572" s="2" t="s">
        <v>5089</v>
      </c>
    </row>
    <row r="4573" spans="4:8" ht="11.4" customHeight="1" x14ac:dyDescent="0.2">
      <c r="D4573" s="6" t="s">
        <v>225</v>
      </c>
      <c r="E4573" s="6" t="s">
        <v>5</v>
      </c>
      <c r="F4573" s="6" t="s">
        <v>7</v>
      </c>
      <c r="G4573" s="2">
        <v>38.867261159929704</v>
      </c>
      <c r="H4573" s="2" t="s">
        <v>5090</v>
      </c>
    </row>
    <row r="4574" spans="4:8" ht="11.4" customHeight="1" x14ac:dyDescent="0.2">
      <c r="D4574" s="6" t="s">
        <v>229</v>
      </c>
      <c r="E4574" s="6" t="s">
        <v>5</v>
      </c>
      <c r="F4574" s="6" t="s">
        <v>7</v>
      </c>
      <c r="G4574" s="2">
        <v>34.307692484662574</v>
      </c>
      <c r="H4574" s="2" t="s">
        <v>5090</v>
      </c>
    </row>
    <row r="4575" spans="4:8" ht="11.4" customHeight="1" x14ac:dyDescent="0.2">
      <c r="D4575" s="6" t="s">
        <v>238</v>
      </c>
      <c r="E4575" s="6" t="s">
        <v>5</v>
      </c>
      <c r="F4575" s="6" t="s">
        <v>7</v>
      </c>
      <c r="G4575" s="2">
        <v>44.88058759044069</v>
      </c>
      <c r="H4575" s="2" t="s">
        <v>5091</v>
      </c>
    </row>
    <row r="4576" spans="4:8" ht="11.4" customHeight="1" x14ac:dyDescent="0.2">
      <c r="D4576" s="6" t="s">
        <v>632</v>
      </c>
      <c r="E4576" s="6" t="s">
        <v>5</v>
      </c>
      <c r="F4576" s="6" t="s">
        <v>490</v>
      </c>
      <c r="G4576" s="2">
        <v>42.385011848341229</v>
      </c>
      <c r="H4576" s="2" t="s">
        <v>5089</v>
      </c>
    </row>
    <row r="4577" spans="4:8" ht="11.4" customHeight="1" x14ac:dyDescent="0.2">
      <c r="D4577" s="6" t="s">
        <v>260</v>
      </c>
      <c r="E4577" s="6" t="s">
        <v>5</v>
      </c>
      <c r="F4577" s="6" t="s">
        <v>7</v>
      </c>
      <c r="G4577" s="2">
        <v>47.870194174757287</v>
      </c>
      <c r="H4577" s="2" t="s">
        <v>5089</v>
      </c>
    </row>
    <row r="4578" spans="4:8" ht="11.4" customHeight="1" x14ac:dyDescent="0.2">
      <c r="D4578" s="6" t="s">
        <v>637</v>
      </c>
      <c r="E4578" s="6" t="s">
        <v>5</v>
      </c>
      <c r="F4578" s="6" t="s">
        <v>490</v>
      </c>
      <c r="G4578" s="2">
        <v>37.356887417218545</v>
      </c>
      <c r="H4578" s="2" t="s">
        <v>5089</v>
      </c>
    </row>
    <row r="4579" spans="4:8" ht="11.4" customHeight="1" x14ac:dyDescent="0.2">
      <c r="D4579" s="6" t="s">
        <v>255</v>
      </c>
      <c r="E4579" s="6" t="s">
        <v>5</v>
      </c>
      <c r="F4579" s="6" t="s">
        <v>7</v>
      </c>
      <c r="G4579" s="2">
        <v>51.100758807588079</v>
      </c>
      <c r="H4579" s="2" t="s">
        <v>5089</v>
      </c>
    </row>
    <row r="4580" spans="4:8" ht="11.4" customHeight="1" x14ac:dyDescent="0.2">
      <c r="D4580" s="6" t="s">
        <v>263</v>
      </c>
      <c r="E4580" s="6" t="s">
        <v>5</v>
      </c>
      <c r="F4580" s="6" t="s">
        <v>7</v>
      </c>
      <c r="G4580" s="2">
        <v>40.9</v>
      </c>
      <c r="H4580" s="2" t="s">
        <v>5089</v>
      </c>
    </row>
    <row r="4581" spans="4:8" ht="11.4" customHeight="1" x14ac:dyDescent="0.2">
      <c r="D4581" s="6" t="s">
        <v>629</v>
      </c>
      <c r="E4581" s="6" t="s">
        <v>5</v>
      </c>
      <c r="F4581" s="6" t="s">
        <v>490</v>
      </c>
      <c r="G4581" s="2">
        <v>42.667455197132611</v>
      </c>
      <c r="H4581" s="2" t="s">
        <v>5089</v>
      </c>
    </row>
    <row r="4582" spans="4:8" ht="11.4" customHeight="1" x14ac:dyDescent="0.2">
      <c r="D4582" s="6" t="s">
        <v>230</v>
      </c>
      <c r="E4582" s="6" t="s">
        <v>5</v>
      </c>
      <c r="F4582" s="6" t="s">
        <v>7</v>
      </c>
      <c r="G4582" s="2">
        <v>44.327387706855795</v>
      </c>
      <c r="H4582" s="2" t="s">
        <v>5091</v>
      </c>
    </row>
    <row r="4583" spans="4:8" ht="11.4" customHeight="1" x14ac:dyDescent="0.2">
      <c r="D4583" s="6" t="s">
        <v>649</v>
      </c>
      <c r="E4583" s="6" t="s">
        <v>5</v>
      </c>
      <c r="F4583" s="6" t="s">
        <v>490</v>
      </c>
      <c r="G4583" s="2">
        <v>57.215587089593768</v>
      </c>
      <c r="H4583" s="2" t="s">
        <v>5089</v>
      </c>
    </row>
    <row r="4584" spans="4:8" ht="11.4" customHeight="1" x14ac:dyDescent="0.2">
      <c r="D4584" s="6" t="s">
        <v>664</v>
      </c>
      <c r="E4584" s="6" t="s">
        <v>5</v>
      </c>
      <c r="F4584" s="6" t="s">
        <v>490</v>
      </c>
      <c r="G4584" s="2">
        <v>55.243946188340807</v>
      </c>
      <c r="H4584" s="2" t="s">
        <v>5089</v>
      </c>
    </row>
    <row r="4585" spans="4:8" ht="11.4" customHeight="1" x14ac:dyDescent="0.2">
      <c r="D4585" s="6" t="s">
        <v>667</v>
      </c>
      <c r="E4585" s="6" t="s">
        <v>5</v>
      </c>
      <c r="F4585" s="6" t="s">
        <v>490</v>
      </c>
      <c r="G4585" s="2">
        <v>49.205459183673469</v>
      </c>
      <c r="H4585" s="2" t="s">
        <v>5089</v>
      </c>
    </row>
    <row r="4586" spans="4:8" ht="11.4" customHeight="1" x14ac:dyDescent="0.2">
      <c r="D4586" s="6" t="s">
        <v>677</v>
      </c>
      <c r="E4586" s="6" t="s">
        <v>5</v>
      </c>
      <c r="F4586" s="6" t="s">
        <v>490</v>
      </c>
      <c r="G4586" s="2">
        <v>39.453574927772891</v>
      </c>
      <c r="H4586" s="2" t="s">
        <v>5089</v>
      </c>
    </row>
    <row r="4587" spans="4:8" ht="11.4" customHeight="1" x14ac:dyDescent="0.2">
      <c r="D4587" s="6" t="s">
        <v>220</v>
      </c>
      <c r="E4587" s="6" t="s">
        <v>5</v>
      </c>
      <c r="F4587" s="6" t="s">
        <v>7</v>
      </c>
      <c r="G4587" s="2">
        <v>43.848085430700827</v>
      </c>
      <c r="H4587" s="2" t="s">
        <v>5090</v>
      </c>
    </row>
    <row r="4588" spans="4:8" ht="11.4" customHeight="1" x14ac:dyDescent="0.2">
      <c r="D4588" s="6" t="s">
        <v>218</v>
      </c>
      <c r="E4588" s="6" t="s">
        <v>5</v>
      </c>
      <c r="F4588" s="6" t="s">
        <v>7</v>
      </c>
      <c r="G4588" s="2">
        <v>37.117487873179257</v>
      </c>
      <c r="H4588" s="2" t="s">
        <v>5090</v>
      </c>
    </row>
    <row r="4589" spans="4:8" ht="11.4" customHeight="1" x14ac:dyDescent="0.2">
      <c r="D4589" s="6" t="s">
        <v>222</v>
      </c>
      <c r="E4589" s="6" t="s">
        <v>5</v>
      </c>
      <c r="F4589" s="6" t="s">
        <v>7</v>
      </c>
      <c r="G4589" s="2">
        <v>48.091196572318879</v>
      </c>
      <c r="H4589" s="2" t="s">
        <v>5090</v>
      </c>
    </row>
    <row r="4590" spans="4:8" ht="11.4" customHeight="1" x14ac:dyDescent="0.2">
      <c r="D4590" s="6" t="s">
        <v>885</v>
      </c>
      <c r="E4590" s="6" t="s">
        <v>5</v>
      </c>
      <c r="F4590" s="5" t="s">
        <v>5112</v>
      </c>
      <c r="G4590" s="2">
        <v>29.741007194244606</v>
      </c>
      <c r="H4590" s="2" t="s">
        <v>5089</v>
      </c>
    </row>
    <row r="4591" spans="4:8" ht="11.4" customHeight="1" x14ac:dyDescent="0.2">
      <c r="D4591" s="6" t="s">
        <v>224</v>
      </c>
      <c r="E4591" s="6" t="s">
        <v>5</v>
      </c>
      <c r="F4591" s="6" t="s">
        <v>7</v>
      </c>
      <c r="G4591" s="2">
        <v>42.618153950346645</v>
      </c>
      <c r="H4591" s="2" t="s">
        <v>5090</v>
      </c>
    </row>
    <row r="4592" spans="4:8" ht="11.4" customHeight="1" x14ac:dyDescent="0.2">
      <c r="D4592" s="6" t="s">
        <v>476</v>
      </c>
      <c r="E4592" s="6" t="s">
        <v>5</v>
      </c>
      <c r="F4592" s="6" t="s">
        <v>454</v>
      </c>
      <c r="G4592" s="2">
        <v>46.066134259259258</v>
      </c>
      <c r="H4592" s="2" t="s">
        <v>5089</v>
      </c>
    </row>
    <row r="4593" spans="4:8" ht="11.4" customHeight="1" x14ac:dyDescent="0.2">
      <c r="D4593" s="6" t="s">
        <v>4252</v>
      </c>
      <c r="E4593" s="6" t="s">
        <v>5</v>
      </c>
      <c r="F4593" s="6" t="s">
        <v>454</v>
      </c>
      <c r="G4593" s="2">
        <v>52.440119760479043</v>
      </c>
      <c r="H4593" s="2" t="s">
        <v>5089</v>
      </c>
    </row>
    <row r="4594" spans="4:8" ht="11.4" customHeight="1" x14ac:dyDescent="0.2">
      <c r="D4594" s="6" t="s">
        <v>4253</v>
      </c>
      <c r="E4594" s="6" t="s">
        <v>5</v>
      </c>
      <c r="F4594" s="6" t="s">
        <v>454</v>
      </c>
      <c r="G4594" s="2">
        <v>60.850999999999999</v>
      </c>
      <c r="H4594" s="2" t="s">
        <v>5089</v>
      </c>
    </row>
    <row r="4595" spans="4:8" ht="11.4" customHeight="1" x14ac:dyDescent="0.2">
      <c r="D4595" s="6" t="s">
        <v>875</v>
      </c>
      <c r="E4595" s="6" t="s">
        <v>5</v>
      </c>
      <c r="F4595" s="5" t="s">
        <v>5112</v>
      </c>
      <c r="G4595" s="2">
        <v>37.211333333333329</v>
      </c>
      <c r="H4595" s="2" t="s">
        <v>5089</v>
      </c>
    </row>
    <row r="4596" spans="4:8" ht="11.4" customHeight="1" x14ac:dyDescent="0.2">
      <c r="D4596" s="6" t="s">
        <v>467</v>
      </c>
      <c r="E4596" s="6" t="s">
        <v>5</v>
      </c>
      <c r="F4596" s="6" t="s">
        <v>454</v>
      </c>
      <c r="G4596" s="2">
        <v>47.291000000000004</v>
      </c>
      <c r="H4596" s="2" t="s">
        <v>5089</v>
      </c>
    </row>
    <row r="4597" spans="4:8" ht="11.4" customHeight="1" x14ac:dyDescent="0.2">
      <c r="D4597" s="6" t="s">
        <v>378</v>
      </c>
      <c r="E4597" s="6" t="s">
        <v>5</v>
      </c>
      <c r="F4597" s="6" t="s">
        <v>7</v>
      </c>
      <c r="G4597" s="2">
        <v>30.555432712215318</v>
      </c>
      <c r="H4597" s="2" t="s">
        <v>5089</v>
      </c>
    </row>
    <row r="4598" spans="4:8" ht="11.4" customHeight="1" x14ac:dyDescent="0.2">
      <c r="D4598" s="6" t="s">
        <v>4254</v>
      </c>
      <c r="E4598" s="6" t="s">
        <v>5</v>
      </c>
      <c r="F4598" s="5" t="s">
        <v>5112</v>
      </c>
      <c r="G4598" s="2">
        <v>38</v>
      </c>
      <c r="H4598" s="2" t="s">
        <v>5089</v>
      </c>
    </row>
    <row r="4599" spans="4:8" ht="11.4" customHeight="1" x14ac:dyDescent="0.2">
      <c r="D4599" s="6" t="s">
        <v>4255</v>
      </c>
      <c r="E4599" s="6" t="s">
        <v>5</v>
      </c>
      <c r="F4599" s="5" t="s">
        <v>5112</v>
      </c>
      <c r="G4599" s="2">
        <v>42</v>
      </c>
      <c r="H4599" s="2" t="s">
        <v>5089</v>
      </c>
    </row>
    <row r="4600" spans="4:8" ht="11.4" customHeight="1" x14ac:dyDescent="0.2">
      <c r="D4600" s="6" t="s">
        <v>384</v>
      </c>
      <c r="E4600" s="6" t="s">
        <v>5</v>
      </c>
      <c r="F4600" s="6" t="s">
        <v>7</v>
      </c>
      <c r="G4600" s="2">
        <v>26.84</v>
      </c>
      <c r="H4600" s="2" t="s">
        <v>5089</v>
      </c>
    </row>
    <row r="4601" spans="4:8" ht="11.4" customHeight="1" x14ac:dyDescent="0.2">
      <c r="D4601" s="6" t="s">
        <v>367</v>
      </c>
      <c r="E4601" s="6" t="s">
        <v>5</v>
      </c>
      <c r="F4601" s="6" t="s">
        <v>7</v>
      </c>
      <c r="G4601" s="2">
        <v>32.152758075842691</v>
      </c>
      <c r="H4601" s="2" t="s">
        <v>5091</v>
      </c>
    </row>
    <row r="4602" spans="4:8" ht="11.4" customHeight="1" x14ac:dyDescent="0.2">
      <c r="D4602" s="6" t="s">
        <v>370</v>
      </c>
      <c r="E4602" s="6" t="s">
        <v>5</v>
      </c>
      <c r="F4602" s="6" t="s">
        <v>7</v>
      </c>
      <c r="G4602" s="2">
        <v>32.150823417420277</v>
      </c>
      <c r="H4602" s="2" t="s">
        <v>5089</v>
      </c>
    </row>
    <row r="4603" spans="4:8" ht="11.4" customHeight="1" x14ac:dyDescent="0.2">
      <c r="D4603" s="6" t="s">
        <v>4256</v>
      </c>
      <c r="E4603" s="6" t="s">
        <v>5</v>
      </c>
      <c r="F4603" s="6" t="s">
        <v>7</v>
      </c>
      <c r="G4603" s="2">
        <v>24.6478</v>
      </c>
      <c r="H4603" s="2" t="s">
        <v>5089</v>
      </c>
    </row>
    <row r="4604" spans="4:8" ht="11.4" customHeight="1" x14ac:dyDescent="0.2">
      <c r="D4604" s="6" t="s">
        <v>369</v>
      </c>
      <c r="E4604" s="6" t="s">
        <v>5</v>
      </c>
      <c r="F4604" s="6" t="s">
        <v>7</v>
      </c>
      <c r="G4604" s="2">
        <v>24.385716673631425</v>
      </c>
      <c r="H4604" s="2" t="s">
        <v>5089</v>
      </c>
    </row>
    <row r="4605" spans="4:8" ht="11.4" customHeight="1" x14ac:dyDescent="0.2">
      <c r="D4605" s="6" t="s">
        <v>361</v>
      </c>
      <c r="E4605" s="6" t="s">
        <v>5</v>
      </c>
      <c r="F4605" s="6" t="s">
        <v>7</v>
      </c>
      <c r="G4605" s="2">
        <v>26.386864832626959</v>
      </c>
      <c r="H4605" s="2" t="s">
        <v>5090</v>
      </c>
    </row>
    <row r="4606" spans="4:8" ht="11.4" customHeight="1" x14ac:dyDescent="0.2">
      <c r="D4606" s="6" t="s">
        <v>360</v>
      </c>
      <c r="E4606" s="6" t="s">
        <v>5</v>
      </c>
      <c r="F4606" s="6" t="s">
        <v>7</v>
      </c>
      <c r="G4606" s="2">
        <v>24.110024604391715</v>
      </c>
      <c r="H4606" s="2" t="s">
        <v>5090</v>
      </c>
    </row>
    <row r="4607" spans="4:8" ht="11.4" customHeight="1" x14ac:dyDescent="0.2">
      <c r="D4607" s="6" t="s">
        <v>371</v>
      </c>
      <c r="E4607" s="6" t="s">
        <v>5</v>
      </c>
      <c r="F4607" s="6" t="s">
        <v>7</v>
      </c>
      <c r="G4607" s="2">
        <v>32.373404669260701</v>
      </c>
      <c r="H4607" s="2" t="s">
        <v>5089</v>
      </c>
    </row>
    <row r="4608" spans="4:8" ht="11.4" customHeight="1" x14ac:dyDescent="0.2">
      <c r="D4608" s="6" t="s">
        <v>376</v>
      </c>
      <c r="E4608" s="6" t="s">
        <v>5</v>
      </c>
      <c r="F4608" s="6" t="s">
        <v>7</v>
      </c>
      <c r="G4608" s="2">
        <v>32.087502950200616</v>
      </c>
      <c r="H4608" s="2" t="s">
        <v>5089</v>
      </c>
    </row>
    <row r="4609" spans="4:8" ht="11.4" customHeight="1" x14ac:dyDescent="0.2">
      <c r="D4609" s="6" t="s">
        <v>377</v>
      </c>
      <c r="E4609" s="6" t="s">
        <v>5</v>
      </c>
      <c r="F4609" s="6" t="s">
        <v>7</v>
      </c>
      <c r="G4609" s="2">
        <v>32.506392166708515</v>
      </c>
      <c r="H4609" s="2" t="s">
        <v>5089</v>
      </c>
    </row>
    <row r="4610" spans="4:8" ht="11.4" customHeight="1" x14ac:dyDescent="0.2">
      <c r="D4610" s="6" t="s">
        <v>380</v>
      </c>
      <c r="E4610" s="6" t="s">
        <v>5</v>
      </c>
      <c r="F4610" s="6" t="s">
        <v>7</v>
      </c>
      <c r="G4610" s="2">
        <v>33.830000000000005</v>
      </c>
      <c r="H4610" s="2" t="s">
        <v>5089</v>
      </c>
    </row>
    <row r="4611" spans="4:8" ht="11.4" customHeight="1" x14ac:dyDescent="0.2">
      <c r="D4611" s="6" t="s">
        <v>374</v>
      </c>
      <c r="E4611" s="6" t="s">
        <v>5</v>
      </c>
      <c r="F4611" s="6" t="s">
        <v>7</v>
      </c>
      <c r="G4611" s="2">
        <v>24.749266753294968</v>
      </c>
      <c r="H4611" s="2" t="s">
        <v>5089</v>
      </c>
    </row>
    <row r="4612" spans="4:8" ht="11.4" customHeight="1" x14ac:dyDescent="0.2">
      <c r="D4612" s="6" t="s">
        <v>366</v>
      </c>
      <c r="E4612" s="6" t="s">
        <v>5</v>
      </c>
      <c r="F4612" s="6" t="s">
        <v>7</v>
      </c>
      <c r="G4612" s="2">
        <v>32.292084921066959</v>
      </c>
      <c r="H4612" s="2" t="s">
        <v>5091</v>
      </c>
    </row>
    <row r="4613" spans="4:8" ht="11.4" customHeight="1" x14ac:dyDescent="0.2">
      <c r="D4613" s="6" t="s">
        <v>802</v>
      </c>
      <c r="E4613" s="6" t="s">
        <v>5</v>
      </c>
      <c r="F4613" s="5" t="s">
        <v>5112</v>
      </c>
      <c r="G4613" s="2">
        <v>35.981818181818184</v>
      </c>
      <c r="H4613" s="2" t="s">
        <v>5089</v>
      </c>
    </row>
    <row r="4614" spans="4:8" ht="11.4" customHeight="1" x14ac:dyDescent="0.2">
      <c r="D4614" s="6" t="s">
        <v>4257</v>
      </c>
      <c r="E4614" s="6" t="s">
        <v>5</v>
      </c>
      <c r="F4614" s="5" t="s">
        <v>5112</v>
      </c>
      <c r="G4614" s="2">
        <v>42</v>
      </c>
      <c r="H4614" s="2" t="s">
        <v>5089</v>
      </c>
    </row>
    <row r="4615" spans="4:8" ht="11.4" customHeight="1" x14ac:dyDescent="0.2">
      <c r="D4615" s="6" t="s">
        <v>359</v>
      </c>
      <c r="E4615" s="6" t="s">
        <v>5</v>
      </c>
      <c r="F4615" s="6" t="s">
        <v>7</v>
      </c>
      <c r="G4615" s="2">
        <v>33.781797735449274</v>
      </c>
      <c r="H4615" s="2" t="s">
        <v>5090</v>
      </c>
    </row>
    <row r="4616" spans="4:8" ht="11.4" customHeight="1" x14ac:dyDescent="0.2">
      <c r="D4616" s="6" t="s">
        <v>4258</v>
      </c>
      <c r="E4616" s="6" t="s">
        <v>5</v>
      </c>
      <c r="F4616" s="6" t="s">
        <v>7</v>
      </c>
      <c r="G4616" s="2">
        <v>29.461125000000003</v>
      </c>
      <c r="H4616" s="2" t="s">
        <v>5089</v>
      </c>
    </row>
    <row r="4617" spans="4:8" ht="11.4" customHeight="1" x14ac:dyDescent="0.2">
      <c r="D4617" s="6" t="s">
        <v>379</v>
      </c>
      <c r="E4617" s="6" t="s">
        <v>5</v>
      </c>
      <c r="F4617" s="6" t="s">
        <v>7</v>
      </c>
      <c r="G4617" s="2">
        <v>32.118307267709291</v>
      </c>
      <c r="H4617" s="2" t="s">
        <v>5089</v>
      </c>
    </row>
    <row r="4618" spans="4:8" ht="11.4" customHeight="1" x14ac:dyDescent="0.2">
      <c r="D4618" s="6" t="s">
        <v>4259</v>
      </c>
      <c r="E4618" s="6" t="s">
        <v>5</v>
      </c>
      <c r="F4618" s="5" t="s">
        <v>5112</v>
      </c>
      <c r="G4618" s="2">
        <v>42</v>
      </c>
      <c r="H4618" s="2" t="s">
        <v>5089</v>
      </c>
    </row>
    <row r="4619" spans="4:8" ht="11.4" customHeight="1" x14ac:dyDescent="0.2">
      <c r="D4619" s="6" t="s">
        <v>375</v>
      </c>
      <c r="E4619" s="6" t="s">
        <v>5</v>
      </c>
      <c r="F4619" s="6" t="s">
        <v>7</v>
      </c>
      <c r="G4619" s="2">
        <v>33.24</v>
      </c>
      <c r="H4619" s="2" t="s">
        <v>5089</v>
      </c>
    </row>
    <row r="4620" spans="4:8" ht="11.4" customHeight="1" x14ac:dyDescent="0.2">
      <c r="D4620" s="6" t="s">
        <v>362</v>
      </c>
      <c r="E4620" s="6" t="s">
        <v>5</v>
      </c>
      <c r="F4620" s="6" t="s">
        <v>7</v>
      </c>
      <c r="G4620" s="2">
        <v>32.206972388786539</v>
      </c>
      <c r="H4620" s="2" t="s">
        <v>5090</v>
      </c>
    </row>
    <row r="4621" spans="4:8" ht="11.4" customHeight="1" x14ac:dyDescent="0.2">
      <c r="D4621" s="6" t="s">
        <v>372</v>
      </c>
      <c r="E4621" s="6" t="s">
        <v>5</v>
      </c>
      <c r="F4621" s="6" t="s">
        <v>7</v>
      </c>
      <c r="G4621" s="2">
        <v>31</v>
      </c>
      <c r="H4621" s="2" t="s">
        <v>5090</v>
      </c>
    </row>
    <row r="4622" spans="4:8" ht="11.4" customHeight="1" x14ac:dyDescent="0.2">
      <c r="D4622" s="6" t="s">
        <v>4260</v>
      </c>
      <c r="E4622" s="6" t="s">
        <v>5</v>
      </c>
      <c r="F4622" s="6" t="s">
        <v>7</v>
      </c>
      <c r="G4622" s="2">
        <v>57.5</v>
      </c>
      <c r="H4622" s="2" t="s">
        <v>5089</v>
      </c>
    </row>
    <row r="4623" spans="4:8" ht="11.4" customHeight="1" x14ac:dyDescent="0.2">
      <c r="D4623" s="6" t="s">
        <v>363</v>
      </c>
      <c r="E4623" s="6" t="s">
        <v>5</v>
      </c>
      <c r="F4623" s="6" t="s">
        <v>7</v>
      </c>
      <c r="G4623" s="2">
        <v>25.891529122319088</v>
      </c>
      <c r="H4623" s="2" t="s">
        <v>5091</v>
      </c>
    </row>
    <row r="4624" spans="4:8" ht="11.4" customHeight="1" x14ac:dyDescent="0.2">
      <c r="D4624" s="6" t="s">
        <v>4261</v>
      </c>
      <c r="E4624" s="6" t="s">
        <v>5</v>
      </c>
      <c r="F4624" s="6" t="s">
        <v>7</v>
      </c>
      <c r="G4624" s="2">
        <v>19.0776</v>
      </c>
      <c r="H4624" s="2" t="s">
        <v>5089</v>
      </c>
    </row>
    <row r="4625" spans="4:8" ht="11.4" customHeight="1" x14ac:dyDescent="0.2">
      <c r="D4625" s="6" t="s">
        <v>373</v>
      </c>
      <c r="E4625" s="6" t="s">
        <v>5</v>
      </c>
      <c r="F4625" s="6" t="s">
        <v>7</v>
      </c>
      <c r="G4625" s="2">
        <v>26.349416013523896</v>
      </c>
      <c r="H4625" s="2" t="s">
        <v>5089</v>
      </c>
    </row>
    <row r="4626" spans="4:8" ht="11.4" customHeight="1" x14ac:dyDescent="0.2">
      <c r="D4626" s="6" t="s">
        <v>381</v>
      </c>
      <c r="E4626" s="6" t="s">
        <v>5</v>
      </c>
      <c r="F4626" s="6" t="s">
        <v>7</v>
      </c>
      <c r="G4626" s="2">
        <v>32.685874125874129</v>
      </c>
      <c r="H4626" s="2" t="s">
        <v>5089</v>
      </c>
    </row>
    <row r="4627" spans="4:8" ht="11.4" customHeight="1" x14ac:dyDescent="0.2">
      <c r="D4627" s="6" t="s">
        <v>365</v>
      </c>
      <c r="E4627" s="6" t="s">
        <v>5</v>
      </c>
      <c r="F4627" s="6" t="s">
        <v>7</v>
      </c>
      <c r="G4627" s="2">
        <v>26.257010379787577</v>
      </c>
      <c r="H4627" s="2" t="s">
        <v>5091</v>
      </c>
    </row>
    <row r="4628" spans="4:8" ht="11.4" customHeight="1" x14ac:dyDescent="0.2">
      <c r="D4628" s="6" t="s">
        <v>385</v>
      </c>
      <c r="E4628" s="6" t="s">
        <v>5</v>
      </c>
      <c r="F4628" s="6" t="s">
        <v>7</v>
      </c>
      <c r="G4628" s="2">
        <v>22.6</v>
      </c>
      <c r="H4628" s="2" t="s">
        <v>5091</v>
      </c>
    </row>
    <row r="4629" spans="4:8" ht="11.4" customHeight="1" x14ac:dyDescent="0.2">
      <c r="D4629" s="6" t="s">
        <v>383</v>
      </c>
      <c r="E4629" s="6" t="s">
        <v>5</v>
      </c>
      <c r="F4629" s="6" t="s">
        <v>7</v>
      </c>
      <c r="G4629" s="2">
        <v>32.936114769520223</v>
      </c>
      <c r="H4629" s="2" t="s">
        <v>5089</v>
      </c>
    </row>
    <row r="4630" spans="4:8" ht="11.4" customHeight="1" x14ac:dyDescent="0.2">
      <c r="D4630" s="6" t="s">
        <v>368</v>
      </c>
      <c r="E4630" s="6" t="s">
        <v>5</v>
      </c>
      <c r="F4630" s="6" t="s">
        <v>7</v>
      </c>
      <c r="G4630" s="2">
        <v>26.2399359077071</v>
      </c>
      <c r="H4630" s="2" t="s">
        <v>5091</v>
      </c>
    </row>
    <row r="4631" spans="4:8" ht="11.4" customHeight="1" x14ac:dyDescent="0.2">
      <c r="D4631" s="6" t="s">
        <v>364</v>
      </c>
      <c r="E4631" s="6" t="s">
        <v>5</v>
      </c>
      <c r="F4631" s="6" t="s">
        <v>7</v>
      </c>
      <c r="G4631" s="2">
        <v>32.666280773739743</v>
      </c>
      <c r="H4631" s="2" t="s">
        <v>5091</v>
      </c>
    </row>
    <row r="4632" spans="4:8" ht="11.4" customHeight="1" x14ac:dyDescent="0.2">
      <c r="D4632" s="6" t="s">
        <v>4262</v>
      </c>
      <c r="E4632" s="6" t="s">
        <v>5</v>
      </c>
      <c r="F4632" s="6" t="s">
        <v>7</v>
      </c>
      <c r="G4632" s="2">
        <v>29.469546153846156</v>
      </c>
      <c r="H4632" s="2" t="s">
        <v>5089</v>
      </c>
    </row>
    <row r="4633" spans="4:8" ht="11.4" customHeight="1" x14ac:dyDescent="0.2">
      <c r="D4633" s="6" t="s">
        <v>382</v>
      </c>
      <c r="E4633" s="6" t="s">
        <v>5</v>
      </c>
      <c r="F4633" s="6" t="s">
        <v>7</v>
      </c>
      <c r="G4633" s="2">
        <v>33.723278106508872</v>
      </c>
      <c r="H4633" s="2" t="s">
        <v>5089</v>
      </c>
    </row>
    <row r="4634" spans="4:8" ht="11.4" customHeight="1" x14ac:dyDescent="0.2">
      <c r="D4634" s="6" t="s">
        <v>4263</v>
      </c>
      <c r="E4634" s="6" t="s">
        <v>5</v>
      </c>
      <c r="F4634" s="5" t="s">
        <v>5112</v>
      </c>
      <c r="G4634" s="2">
        <v>16.07</v>
      </c>
      <c r="H4634" s="2" t="s">
        <v>5089</v>
      </c>
    </row>
    <row r="4635" spans="4:8" ht="11.4" customHeight="1" x14ac:dyDescent="0.2">
      <c r="D4635" s="6" t="s">
        <v>4264</v>
      </c>
      <c r="E4635" s="6" t="s">
        <v>5</v>
      </c>
      <c r="F4635" s="6" t="s">
        <v>454</v>
      </c>
      <c r="G4635" s="2">
        <v>90.176870748299322</v>
      </c>
      <c r="H4635" s="2" t="s">
        <v>5089</v>
      </c>
    </row>
    <row r="4636" spans="4:8" ht="11.4" customHeight="1" x14ac:dyDescent="0.2">
      <c r="D4636" s="6" t="s">
        <v>4265</v>
      </c>
      <c r="E4636" s="6" t="s">
        <v>5</v>
      </c>
      <c r="F4636" s="6" t="s">
        <v>490</v>
      </c>
      <c r="G4636" s="2">
        <v>27.558666666666667</v>
      </c>
      <c r="H4636" s="2" t="s">
        <v>5089</v>
      </c>
    </row>
    <row r="4637" spans="4:8" ht="11.4" customHeight="1" x14ac:dyDescent="0.2">
      <c r="D4637" s="6" t="s">
        <v>4266</v>
      </c>
      <c r="E4637" s="6" t="s">
        <v>5</v>
      </c>
      <c r="F4637" s="6" t="s">
        <v>490</v>
      </c>
      <c r="G4637" s="2">
        <v>35.971428571428568</v>
      </c>
      <c r="H4637" s="2" t="s">
        <v>5089</v>
      </c>
    </row>
    <row r="4638" spans="4:8" ht="11.4" customHeight="1" x14ac:dyDescent="0.2">
      <c r="D4638" s="6" t="s">
        <v>4267</v>
      </c>
      <c r="E4638" s="6" t="s">
        <v>5</v>
      </c>
      <c r="F4638" s="5" t="s">
        <v>5112</v>
      </c>
      <c r="G4638" s="2">
        <v>57.477777777777774</v>
      </c>
      <c r="H4638" s="2" t="s">
        <v>5089</v>
      </c>
    </row>
    <row r="4639" spans="4:8" ht="11.4" customHeight="1" x14ac:dyDescent="0.2">
      <c r="D4639" s="6" t="s">
        <v>845</v>
      </c>
      <c r="E4639" s="6" t="s">
        <v>5</v>
      </c>
      <c r="F4639" s="5" t="s">
        <v>5112</v>
      </c>
      <c r="G4639" s="2">
        <v>15.91</v>
      </c>
      <c r="H4639" s="2" t="s">
        <v>5089</v>
      </c>
    </row>
    <row r="4640" spans="4:8" ht="11.4" customHeight="1" x14ac:dyDescent="0.2">
      <c r="D4640" s="6" t="s">
        <v>507</v>
      </c>
      <c r="E4640" s="6" t="s">
        <v>5</v>
      </c>
      <c r="F4640" s="6" t="s">
        <v>490</v>
      </c>
      <c r="G4640" s="2">
        <v>34.635542857142859</v>
      </c>
      <c r="H4640" s="2" t="s">
        <v>5089</v>
      </c>
    </row>
    <row r="4641" spans="4:8" ht="11.4" customHeight="1" x14ac:dyDescent="0.2">
      <c r="D4641" s="6" t="s">
        <v>509</v>
      </c>
      <c r="E4641" s="6" t="s">
        <v>5</v>
      </c>
      <c r="F4641" s="6" t="s">
        <v>490</v>
      </c>
      <c r="G4641" s="2">
        <v>33.684052193862918</v>
      </c>
      <c r="H4641" s="2" t="s">
        <v>5089</v>
      </c>
    </row>
    <row r="4642" spans="4:8" ht="11.4" customHeight="1" x14ac:dyDescent="0.2">
      <c r="D4642" s="6" t="s">
        <v>826</v>
      </c>
      <c r="E4642" s="6" t="s">
        <v>5</v>
      </c>
      <c r="F4642" s="5" t="s">
        <v>5112</v>
      </c>
      <c r="G4642" s="2">
        <v>84.8215</v>
      </c>
      <c r="H4642" s="2" t="s">
        <v>5089</v>
      </c>
    </row>
    <row r="4643" spans="4:8" ht="11.4" customHeight="1" x14ac:dyDescent="0.2">
      <c r="D4643" s="6" t="s">
        <v>813</v>
      </c>
      <c r="E4643" s="6" t="s">
        <v>5</v>
      </c>
      <c r="F4643" s="5" t="s">
        <v>5112</v>
      </c>
      <c r="G4643" s="2">
        <v>115.67</v>
      </c>
      <c r="H4643" s="2" t="s">
        <v>5089</v>
      </c>
    </row>
    <row r="4644" spans="4:8" ht="11.4" customHeight="1" x14ac:dyDescent="0.2">
      <c r="D4644" s="6" t="s">
        <v>4268</v>
      </c>
      <c r="E4644" s="6" t="s">
        <v>5</v>
      </c>
      <c r="F4644" s="5" t="s">
        <v>5112</v>
      </c>
      <c r="G4644" s="2">
        <v>102.93333333333334</v>
      </c>
      <c r="H4644" s="2" t="s">
        <v>5089</v>
      </c>
    </row>
    <row r="4645" spans="4:8" ht="11.4" customHeight="1" x14ac:dyDescent="0.2">
      <c r="D4645" s="6" t="s">
        <v>4269</v>
      </c>
      <c r="E4645" s="6" t="s">
        <v>5</v>
      </c>
      <c r="F4645" s="5" t="s">
        <v>5112</v>
      </c>
      <c r="G4645" s="2">
        <v>86.193548387096769</v>
      </c>
      <c r="H4645" s="2" t="s">
        <v>5089</v>
      </c>
    </row>
    <row r="4646" spans="4:8" ht="11.4" customHeight="1" x14ac:dyDescent="0.2">
      <c r="D4646" s="6" t="s">
        <v>817</v>
      </c>
      <c r="E4646" s="6" t="s">
        <v>5</v>
      </c>
      <c r="F4646" s="5" t="s">
        <v>5112</v>
      </c>
      <c r="G4646" s="2">
        <v>115.67</v>
      </c>
      <c r="H4646" s="2" t="s">
        <v>5089</v>
      </c>
    </row>
    <row r="4647" spans="4:8" ht="11.4" customHeight="1" x14ac:dyDescent="0.2">
      <c r="D4647" s="6" t="s">
        <v>4270</v>
      </c>
      <c r="E4647" s="6" t="s">
        <v>5</v>
      </c>
      <c r="F4647" s="5" t="s">
        <v>5112</v>
      </c>
      <c r="G4647" s="2">
        <v>105.74193548387096</v>
      </c>
      <c r="H4647" s="2" t="s">
        <v>5089</v>
      </c>
    </row>
    <row r="4648" spans="4:8" ht="11.4" customHeight="1" x14ac:dyDescent="0.2">
      <c r="D4648" s="6" t="s">
        <v>815</v>
      </c>
      <c r="E4648" s="6" t="s">
        <v>5</v>
      </c>
      <c r="F4648" s="5" t="s">
        <v>5112</v>
      </c>
      <c r="G4648" s="2">
        <v>115.67000000000002</v>
      </c>
      <c r="H4648" s="2" t="s">
        <v>5089</v>
      </c>
    </row>
    <row r="4649" spans="4:8" ht="11.4" customHeight="1" x14ac:dyDescent="0.2">
      <c r="D4649" s="6" t="s">
        <v>824</v>
      </c>
      <c r="E4649" s="6" t="s">
        <v>5</v>
      </c>
      <c r="F4649" s="5" t="s">
        <v>5112</v>
      </c>
      <c r="G4649" s="2">
        <v>91.00888888888889</v>
      </c>
      <c r="H4649" s="2" t="s">
        <v>5089</v>
      </c>
    </row>
    <row r="4650" spans="4:8" ht="11.4" customHeight="1" x14ac:dyDescent="0.2">
      <c r="D4650" s="6" t="s">
        <v>4271</v>
      </c>
      <c r="E4650" s="6" t="s">
        <v>5</v>
      </c>
      <c r="F4650" s="5" t="s">
        <v>5112</v>
      </c>
      <c r="G4650" s="2">
        <v>136.39767441860465</v>
      </c>
      <c r="H4650" s="2" t="s">
        <v>5089</v>
      </c>
    </row>
    <row r="4651" spans="4:8" ht="11.4" customHeight="1" x14ac:dyDescent="0.2">
      <c r="D4651" s="6" t="s">
        <v>827</v>
      </c>
      <c r="E4651" s="6" t="s">
        <v>5</v>
      </c>
      <c r="F4651" s="5" t="s">
        <v>5112</v>
      </c>
      <c r="G4651" s="2">
        <v>104.027</v>
      </c>
      <c r="H4651" s="2" t="s">
        <v>5089</v>
      </c>
    </row>
    <row r="4652" spans="4:8" ht="11.4" customHeight="1" x14ac:dyDescent="0.2">
      <c r="D4652" s="6" t="s">
        <v>4272</v>
      </c>
      <c r="E4652" s="6" t="s">
        <v>5</v>
      </c>
      <c r="F4652" s="5" t="s">
        <v>5112</v>
      </c>
      <c r="G4652" s="2">
        <v>88.592592592592595</v>
      </c>
      <c r="H4652" s="2" t="s">
        <v>5089</v>
      </c>
    </row>
    <row r="4653" spans="4:8" ht="11.4" customHeight="1" x14ac:dyDescent="0.2">
      <c r="D4653" s="6" t="s">
        <v>4273</v>
      </c>
      <c r="E4653" s="6" t="s">
        <v>5</v>
      </c>
      <c r="F4653" s="5" t="s">
        <v>5112</v>
      </c>
      <c r="G4653" s="2">
        <v>54</v>
      </c>
      <c r="H4653" s="2" t="s">
        <v>5089</v>
      </c>
    </row>
    <row r="4654" spans="4:8" ht="11.4" customHeight="1" x14ac:dyDescent="0.2">
      <c r="D4654" s="6" t="s">
        <v>823</v>
      </c>
      <c r="E4654" s="6" t="s">
        <v>5</v>
      </c>
      <c r="F4654" s="5" t="s">
        <v>5112</v>
      </c>
      <c r="G4654" s="2">
        <v>74.946086956521739</v>
      </c>
      <c r="H4654" s="2" t="s">
        <v>5089</v>
      </c>
    </row>
    <row r="4655" spans="4:8" ht="11.4" customHeight="1" x14ac:dyDescent="0.2">
      <c r="D4655" s="6" t="s">
        <v>4274</v>
      </c>
      <c r="E4655" s="6" t="s">
        <v>5</v>
      </c>
      <c r="F4655" s="5" t="s">
        <v>5112</v>
      </c>
      <c r="G4655" s="2">
        <v>58.987394957983192</v>
      </c>
      <c r="H4655" s="2" t="s">
        <v>5089</v>
      </c>
    </row>
    <row r="4656" spans="4:8" ht="11.4" customHeight="1" x14ac:dyDescent="0.2">
      <c r="D4656" s="6" t="s">
        <v>829</v>
      </c>
      <c r="E4656" s="6" t="s">
        <v>5</v>
      </c>
      <c r="F4656" s="5" t="s">
        <v>5112</v>
      </c>
      <c r="G4656" s="2">
        <v>111.99192307692307</v>
      </c>
      <c r="H4656" s="2" t="s">
        <v>5089</v>
      </c>
    </row>
    <row r="4657" spans="4:8" ht="11.4" customHeight="1" x14ac:dyDescent="0.2">
      <c r="D4657" s="6" t="s">
        <v>816</v>
      </c>
      <c r="E4657" s="6" t="s">
        <v>5</v>
      </c>
      <c r="F4657" s="5" t="s">
        <v>5112</v>
      </c>
      <c r="G4657" s="2">
        <v>115.67000000000002</v>
      </c>
      <c r="H4657" s="2" t="s">
        <v>5089</v>
      </c>
    </row>
    <row r="4658" spans="4:8" ht="11.4" customHeight="1" x14ac:dyDescent="0.2">
      <c r="D4658" s="6" t="s">
        <v>831</v>
      </c>
      <c r="E4658" s="6" t="s">
        <v>5</v>
      </c>
      <c r="F4658" s="5" t="s">
        <v>5112</v>
      </c>
      <c r="G4658" s="2">
        <v>32.715622710622711</v>
      </c>
      <c r="H4658" s="2" t="s">
        <v>5089</v>
      </c>
    </row>
    <row r="4659" spans="4:8" ht="11.4" customHeight="1" x14ac:dyDescent="0.2">
      <c r="D4659" s="6" t="s">
        <v>822</v>
      </c>
      <c r="E4659" s="6" t="s">
        <v>5</v>
      </c>
      <c r="F4659" s="5" t="s">
        <v>5112</v>
      </c>
      <c r="G4659" s="2">
        <v>93.903999999999996</v>
      </c>
      <c r="H4659" s="2" t="s">
        <v>5089</v>
      </c>
    </row>
    <row r="4660" spans="4:8" ht="11.4" customHeight="1" x14ac:dyDescent="0.2">
      <c r="D4660" s="6" t="s">
        <v>414</v>
      </c>
      <c r="E4660" s="6" t="s">
        <v>5</v>
      </c>
      <c r="F4660" s="6" t="s">
        <v>7</v>
      </c>
      <c r="G4660" s="2">
        <v>41.931595355343077</v>
      </c>
      <c r="H4660" s="2" t="s">
        <v>5091</v>
      </c>
    </row>
    <row r="4661" spans="4:8" ht="11.4" customHeight="1" x14ac:dyDescent="0.2">
      <c r="D4661" s="6" t="s">
        <v>4275</v>
      </c>
      <c r="E4661" s="6" t="s">
        <v>5</v>
      </c>
      <c r="F4661" s="6" t="s">
        <v>7</v>
      </c>
      <c r="G4661" s="2">
        <v>66.5</v>
      </c>
      <c r="H4661" s="2" t="s">
        <v>5089</v>
      </c>
    </row>
    <row r="4662" spans="4:8" ht="11.4" customHeight="1" x14ac:dyDescent="0.2">
      <c r="D4662" s="6" t="s">
        <v>825</v>
      </c>
      <c r="E4662" s="6" t="s">
        <v>5</v>
      </c>
      <c r="F4662" s="5" t="s">
        <v>5112</v>
      </c>
      <c r="G4662" s="2">
        <v>29.939800000000002</v>
      </c>
      <c r="H4662" s="2" t="s">
        <v>5089</v>
      </c>
    </row>
    <row r="4663" spans="4:8" ht="11.4" customHeight="1" x14ac:dyDescent="0.2">
      <c r="D4663" s="6" t="s">
        <v>4276</v>
      </c>
      <c r="E4663" s="6" t="s">
        <v>5</v>
      </c>
      <c r="F4663" s="5" t="s">
        <v>5112</v>
      </c>
      <c r="G4663" s="2">
        <v>41.958633093525179</v>
      </c>
      <c r="H4663" s="2" t="s">
        <v>5089</v>
      </c>
    </row>
    <row r="4664" spans="4:8" ht="11.4" customHeight="1" x14ac:dyDescent="0.2">
      <c r="D4664" s="6" t="s">
        <v>812</v>
      </c>
      <c r="E4664" s="6" t="s">
        <v>5</v>
      </c>
      <c r="F4664" s="5" t="s">
        <v>5112</v>
      </c>
      <c r="G4664" s="2">
        <v>31.380000000000003</v>
      </c>
      <c r="H4664" s="2" t="s">
        <v>5089</v>
      </c>
    </row>
    <row r="4665" spans="4:8" ht="11.4" customHeight="1" x14ac:dyDescent="0.2">
      <c r="D4665" s="6" t="s">
        <v>818</v>
      </c>
      <c r="E4665" s="6" t="s">
        <v>5</v>
      </c>
      <c r="F4665" s="5" t="s">
        <v>5112</v>
      </c>
      <c r="G4665" s="2">
        <v>115.67</v>
      </c>
      <c r="H4665" s="2" t="s">
        <v>5089</v>
      </c>
    </row>
    <row r="4666" spans="4:8" ht="11.4" customHeight="1" x14ac:dyDescent="0.2">
      <c r="D4666" s="6" t="s">
        <v>814</v>
      </c>
      <c r="E4666" s="6" t="s">
        <v>5</v>
      </c>
      <c r="F4666" s="5" t="s">
        <v>5112</v>
      </c>
      <c r="G4666" s="2">
        <v>115.66999999999999</v>
      </c>
      <c r="H4666" s="2" t="s">
        <v>5089</v>
      </c>
    </row>
    <row r="4667" spans="4:8" ht="11.4" customHeight="1" x14ac:dyDescent="0.2">
      <c r="D4667" s="6" t="s">
        <v>4277</v>
      </c>
      <c r="E4667" s="6" t="s">
        <v>5</v>
      </c>
      <c r="F4667" s="5" t="s">
        <v>5112</v>
      </c>
      <c r="G4667" s="2">
        <v>54</v>
      </c>
      <c r="H4667" s="2" t="s">
        <v>5089</v>
      </c>
    </row>
    <row r="4668" spans="4:8" ht="11.4" customHeight="1" x14ac:dyDescent="0.2">
      <c r="D4668" s="6" t="s">
        <v>4278</v>
      </c>
      <c r="E4668" s="6" t="s">
        <v>5</v>
      </c>
      <c r="F4668" s="6" t="s">
        <v>450</v>
      </c>
      <c r="G4668" s="2">
        <v>134.79</v>
      </c>
      <c r="H4668" s="2" t="s">
        <v>5089</v>
      </c>
    </row>
    <row r="4669" spans="4:8" ht="11.4" customHeight="1" x14ac:dyDescent="0.2">
      <c r="D4669" s="6" t="s">
        <v>4279</v>
      </c>
      <c r="E4669" s="6" t="s">
        <v>5</v>
      </c>
      <c r="F4669" s="6" t="s">
        <v>450</v>
      </c>
      <c r="G4669" s="2">
        <v>134.79</v>
      </c>
      <c r="H4669" s="2" t="s">
        <v>5089</v>
      </c>
    </row>
    <row r="4670" spans="4:8" ht="11.4" customHeight="1" x14ac:dyDescent="0.2">
      <c r="D4670" s="6" t="s">
        <v>453</v>
      </c>
      <c r="E4670" s="6" t="s">
        <v>5</v>
      </c>
      <c r="F4670" s="6" t="s">
        <v>450</v>
      </c>
      <c r="G4670" s="2">
        <v>132.34837837837838</v>
      </c>
      <c r="H4670" s="2" t="s">
        <v>5089</v>
      </c>
    </row>
    <row r="4671" spans="4:8" ht="11.4" customHeight="1" x14ac:dyDescent="0.2">
      <c r="D4671" s="6" t="s">
        <v>452</v>
      </c>
      <c r="E4671" s="6" t="s">
        <v>5</v>
      </c>
      <c r="F4671" s="6" t="s">
        <v>450</v>
      </c>
      <c r="G4671" s="2">
        <v>122.19272727272728</v>
      </c>
      <c r="H4671" s="2" t="s">
        <v>5089</v>
      </c>
    </row>
    <row r="4672" spans="4:8" ht="11.4" customHeight="1" x14ac:dyDescent="0.2">
      <c r="D4672" s="6" t="s">
        <v>451</v>
      </c>
      <c r="E4672" s="6" t="s">
        <v>5</v>
      </c>
      <c r="F4672" s="6" t="s">
        <v>450</v>
      </c>
      <c r="G4672" s="2">
        <v>122.19269565217391</v>
      </c>
      <c r="H4672" s="2" t="s">
        <v>5089</v>
      </c>
    </row>
    <row r="4673" spans="4:8" ht="11.4" customHeight="1" x14ac:dyDescent="0.2">
      <c r="D4673" s="6" t="s">
        <v>4280</v>
      </c>
      <c r="E4673" s="6" t="s">
        <v>5</v>
      </c>
      <c r="F4673" s="6" t="s">
        <v>450</v>
      </c>
      <c r="G4673" s="2">
        <v>113.24</v>
      </c>
      <c r="H4673" s="2" t="s">
        <v>5089</v>
      </c>
    </row>
    <row r="4674" spans="4:8" ht="11.4" customHeight="1" x14ac:dyDescent="0.2">
      <c r="D4674" s="6" t="s">
        <v>4281</v>
      </c>
      <c r="E4674" s="6" t="s">
        <v>5</v>
      </c>
      <c r="F4674" s="6" t="s">
        <v>7</v>
      </c>
      <c r="G4674" s="2">
        <v>75.618055555555557</v>
      </c>
      <c r="H4674" s="2" t="s">
        <v>5089</v>
      </c>
    </row>
    <row r="4675" spans="4:8" ht="11.4" customHeight="1" x14ac:dyDescent="0.2">
      <c r="D4675" s="6" t="s">
        <v>2974</v>
      </c>
      <c r="E4675" s="6" t="s">
        <v>2945</v>
      </c>
      <c r="F4675" s="6" t="s">
        <v>2947</v>
      </c>
      <c r="G4675" s="2">
        <v>255.57181372549022</v>
      </c>
      <c r="H4675" s="2" t="s">
        <v>5091</v>
      </c>
    </row>
    <row r="4676" spans="4:8" ht="11.4" customHeight="1" x14ac:dyDescent="0.2">
      <c r="D4676" s="6" t="s">
        <v>2960</v>
      </c>
      <c r="E4676" s="6" t="s">
        <v>2945</v>
      </c>
      <c r="F4676" s="6" t="s">
        <v>2947</v>
      </c>
      <c r="G4676" s="2">
        <v>339.79798682284041</v>
      </c>
      <c r="H4676" s="2" t="s">
        <v>5090</v>
      </c>
    </row>
    <row r="4677" spans="4:8" ht="11.4" customHeight="1" x14ac:dyDescent="0.2">
      <c r="D4677" s="6" t="s">
        <v>2975</v>
      </c>
      <c r="E4677" s="6" t="s">
        <v>2945</v>
      </c>
      <c r="F4677" s="6" t="s">
        <v>2947</v>
      </c>
      <c r="G4677" s="2">
        <v>930.34282157676341</v>
      </c>
      <c r="H4677" s="2" t="s">
        <v>5091</v>
      </c>
    </row>
    <row r="4678" spans="4:8" ht="11.4" customHeight="1" x14ac:dyDescent="0.2">
      <c r="D4678" s="6" t="s">
        <v>3005</v>
      </c>
      <c r="E4678" s="6" t="s">
        <v>2945</v>
      </c>
      <c r="F4678" s="6" t="s">
        <v>2947</v>
      </c>
      <c r="G4678" s="2">
        <v>350</v>
      </c>
      <c r="H4678" s="2" t="s">
        <v>5089</v>
      </c>
    </row>
    <row r="4679" spans="4:8" ht="11.4" customHeight="1" x14ac:dyDescent="0.2">
      <c r="D4679" s="6" t="s">
        <v>2966</v>
      </c>
      <c r="E4679" s="6" t="s">
        <v>2945</v>
      </c>
      <c r="F4679" s="6" t="s">
        <v>2947</v>
      </c>
      <c r="G4679" s="2">
        <v>532.9798187311178</v>
      </c>
      <c r="H4679" s="2" t="s">
        <v>5091</v>
      </c>
    </row>
    <row r="4680" spans="4:8" ht="11.4" customHeight="1" x14ac:dyDescent="0.2">
      <c r="D4680" s="6" t="s">
        <v>2971</v>
      </c>
      <c r="E4680" s="6" t="s">
        <v>2945</v>
      </c>
      <c r="F4680" s="6" t="s">
        <v>2947</v>
      </c>
      <c r="G4680" s="2">
        <v>616.14571125265388</v>
      </c>
      <c r="H4680" s="2" t="s">
        <v>5091</v>
      </c>
    </row>
    <row r="4681" spans="4:8" ht="11.4" customHeight="1" x14ac:dyDescent="0.2">
      <c r="D4681" s="6" t="s">
        <v>2979</v>
      </c>
      <c r="E4681" s="6" t="s">
        <v>2945</v>
      </c>
      <c r="F4681" s="6" t="s">
        <v>2947</v>
      </c>
      <c r="G4681" s="2">
        <v>1064.9260092807424</v>
      </c>
      <c r="H4681" s="2" t="s">
        <v>5091</v>
      </c>
    </row>
    <row r="4682" spans="4:8" ht="11.4" customHeight="1" x14ac:dyDescent="0.2">
      <c r="D4682" s="6" t="s">
        <v>2956</v>
      </c>
      <c r="E4682" s="6" t="s">
        <v>2945</v>
      </c>
      <c r="F4682" s="6" t="s">
        <v>2947</v>
      </c>
      <c r="G4682" s="2">
        <v>400.91259575569359</v>
      </c>
      <c r="H4682" s="2" t="s">
        <v>5090</v>
      </c>
    </row>
    <row r="4683" spans="4:8" ht="11.4" customHeight="1" x14ac:dyDescent="0.2">
      <c r="D4683" s="6" t="s">
        <v>2965</v>
      </c>
      <c r="E4683" s="6" t="s">
        <v>2945</v>
      </c>
      <c r="F4683" s="6" t="s">
        <v>2947</v>
      </c>
      <c r="G4683" s="2">
        <v>403.58699152542374</v>
      </c>
      <c r="H4683" s="2" t="s">
        <v>5090</v>
      </c>
    </row>
    <row r="4684" spans="4:8" ht="11.4" customHeight="1" x14ac:dyDescent="0.2">
      <c r="D4684" s="6" t="s">
        <v>2987</v>
      </c>
      <c r="E4684" s="6" t="s">
        <v>2945</v>
      </c>
      <c r="F4684" s="6" t="s">
        <v>2947</v>
      </c>
      <c r="G4684" s="2">
        <v>716.76679127725856</v>
      </c>
      <c r="H4684" s="2" t="s">
        <v>5091</v>
      </c>
    </row>
    <row r="4685" spans="4:8" ht="11.4" customHeight="1" x14ac:dyDescent="0.2">
      <c r="D4685" s="6" t="s">
        <v>2992</v>
      </c>
      <c r="E4685" s="6" t="s">
        <v>2945</v>
      </c>
      <c r="F4685" s="6" t="s">
        <v>2947</v>
      </c>
      <c r="G4685" s="2">
        <v>1213.0544961240309</v>
      </c>
      <c r="H4685" s="2" t="s">
        <v>5091</v>
      </c>
    </row>
    <row r="4686" spans="4:8" ht="11.4" customHeight="1" x14ac:dyDescent="0.2">
      <c r="D4686" s="6" t="s">
        <v>2981</v>
      </c>
      <c r="E4686" s="6" t="s">
        <v>2945</v>
      </c>
      <c r="F4686" s="6" t="s">
        <v>2947</v>
      </c>
      <c r="G4686" s="2">
        <v>627.70933797909402</v>
      </c>
      <c r="H4686" s="2" t="s">
        <v>5091</v>
      </c>
    </row>
    <row r="4687" spans="4:8" ht="11.4" customHeight="1" x14ac:dyDescent="0.2">
      <c r="D4687" s="6" t="s">
        <v>2962</v>
      </c>
      <c r="E4687" s="6" t="s">
        <v>2945</v>
      </c>
      <c r="F4687" s="6" t="s">
        <v>2947</v>
      </c>
      <c r="G4687" s="2">
        <v>461.55853701527616</v>
      </c>
      <c r="H4687" s="2" t="s">
        <v>5090</v>
      </c>
    </row>
    <row r="4688" spans="4:8" ht="11.4" customHeight="1" x14ac:dyDescent="0.2">
      <c r="D4688" s="6" t="s">
        <v>2995</v>
      </c>
      <c r="E4688" s="6" t="s">
        <v>2945</v>
      </c>
      <c r="F4688" s="6" t="s">
        <v>2947</v>
      </c>
      <c r="G4688" s="2">
        <v>721.83764705882356</v>
      </c>
      <c r="H4688" s="2" t="s">
        <v>5089</v>
      </c>
    </row>
    <row r="4689" spans="4:8" ht="11.4" customHeight="1" x14ac:dyDescent="0.2">
      <c r="D4689" s="6" t="s">
        <v>2972</v>
      </c>
      <c r="E4689" s="6" t="s">
        <v>2945</v>
      </c>
      <c r="F4689" s="6" t="s">
        <v>2947</v>
      </c>
      <c r="G4689" s="2">
        <v>772.84521739130435</v>
      </c>
      <c r="H4689" s="2" t="s">
        <v>5091</v>
      </c>
    </row>
    <row r="4690" spans="4:8" ht="11.4" customHeight="1" x14ac:dyDescent="0.2">
      <c r="D4690" s="6" t="s">
        <v>3001</v>
      </c>
      <c r="E4690" s="6" t="s">
        <v>2945</v>
      </c>
      <c r="F4690" s="6" t="s">
        <v>2947</v>
      </c>
      <c r="G4690" s="2">
        <v>1349.0676250000001</v>
      </c>
      <c r="H4690" s="2" t="s">
        <v>5089</v>
      </c>
    </row>
    <row r="4691" spans="4:8" ht="11.4" customHeight="1" x14ac:dyDescent="0.2">
      <c r="D4691" s="6" t="s">
        <v>2988</v>
      </c>
      <c r="E4691" s="6" t="s">
        <v>2945</v>
      </c>
      <c r="F4691" s="6" t="s">
        <v>2947</v>
      </c>
      <c r="G4691" s="2">
        <v>506.36531250000002</v>
      </c>
      <c r="H4691" s="2" t="s">
        <v>5091</v>
      </c>
    </row>
    <row r="4692" spans="4:8" ht="11.4" customHeight="1" x14ac:dyDescent="0.2">
      <c r="D4692" s="6" t="s">
        <v>2973</v>
      </c>
      <c r="E4692" s="6" t="s">
        <v>2945</v>
      </c>
      <c r="F4692" s="6" t="s">
        <v>2947</v>
      </c>
      <c r="G4692" s="2">
        <v>478.84442307692308</v>
      </c>
      <c r="H4692" s="2" t="s">
        <v>5091</v>
      </c>
    </row>
    <row r="4693" spans="4:8" ht="11.4" customHeight="1" x14ac:dyDescent="0.2">
      <c r="D4693" s="6" t="s">
        <v>3011</v>
      </c>
      <c r="E4693" s="6" t="s">
        <v>2945</v>
      </c>
      <c r="F4693" s="6" t="s">
        <v>2947</v>
      </c>
      <c r="G4693" s="2">
        <v>753.3</v>
      </c>
      <c r="H4693" s="2" t="s">
        <v>5089</v>
      </c>
    </row>
    <row r="4694" spans="4:8" ht="11.4" customHeight="1" x14ac:dyDescent="0.2">
      <c r="D4694" s="6" t="s">
        <v>3002</v>
      </c>
      <c r="E4694" s="6" t="s">
        <v>2945</v>
      </c>
      <c r="F4694" s="6" t="s">
        <v>2947</v>
      </c>
      <c r="G4694" s="2">
        <v>1455.7233333333334</v>
      </c>
      <c r="H4694" s="2" t="s">
        <v>5089</v>
      </c>
    </row>
    <row r="4695" spans="4:8" ht="11.4" customHeight="1" x14ac:dyDescent="0.2">
      <c r="D4695" s="6" t="s">
        <v>858</v>
      </c>
      <c r="E4695" s="6" t="s">
        <v>5</v>
      </c>
      <c r="F4695" s="5" t="s">
        <v>5112</v>
      </c>
      <c r="G4695" s="2">
        <v>65</v>
      </c>
      <c r="H4695" s="2" t="s">
        <v>5089</v>
      </c>
    </row>
    <row r="4696" spans="4:8" ht="11.4" customHeight="1" x14ac:dyDescent="0.2">
      <c r="D4696" s="6" t="s">
        <v>857</v>
      </c>
      <c r="E4696" s="6" t="s">
        <v>5</v>
      </c>
      <c r="F4696" s="5" t="s">
        <v>5112</v>
      </c>
      <c r="G4696" s="2">
        <v>85</v>
      </c>
      <c r="H4696" s="2" t="s">
        <v>5089</v>
      </c>
    </row>
    <row r="4697" spans="4:8" ht="11.4" customHeight="1" x14ac:dyDescent="0.2">
      <c r="D4697" s="6" t="s">
        <v>4282</v>
      </c>
      <c r="E4697" s="6" t="s">
        <v>5</v>
      </c>
      <c r="F4697" s="5" t="s">
        <v>5112</v>
      </c>
      <c r="G4697" s="2">
        <v>53.65176470588235</v>
      </c>
      <c r="H4697" s="2" t="s">
        <v>5089</v>
      </c>
    </row>
    <row r="4698" spans="4:8" ht="11.4" customHeight="1" x14ac:dyDescent="0.2">
      <c r="D4698" s="6" t="s">
        <v>599</v>
      </c>
      <c r="E4698" s="6" t="s">
        <v>5</v>
      </c>
      <c r="F4698" s="6" t="s">
        <v>490</v>
      </c>
      <c r="G4698" s="2">
        <v>58.409973627427476</v>
      </c>
      <c r="H4698" s="2" t="s">
        <v>5089</v>
      </c>
    </row>
    <row r="4699" spans="4:8" ht="11.4" customHeight="1" x14ac:dyDescent="0.2">
      <c r="D4699" s="6" t="s">
        <v>569</v>
      </c>
      <c r="E4699" s="6" t="s">
        <v>5</v>
      </c>
      <c r="F4699" s="6" t="s">
        <v>490</v>
      </c>
      <c r="G4699" s="2">
        <v>58.332713286713286</v>
      </c>
      <c r="H4699" s="2" t="s">
        <v>5089</v>
      </c>
    </row>
    <row r="4700" spans="4:8" ht="11.4" customHeight="1" x14ac:dyDescent="0.2">
      <c r="D4700" s="6" t="s">
        <v>564</v>
      </c>
      <c r="E4700" s="6" t="s">
        <v>5</v>
      </c>
      <c r="F4700" s="6" t="s">
        <v>490</v>
      </c>
      <c r="G4700" s="2">
        <v>105.64</v>
      </c>
      <c r="H4700" s="2" t="s">
        <v>5089</v>
      </c>
    </row>
    <row r="4701" spans="4:8" ht="11.4" customHeight="1" x14ac:dyDescent="0.2">
      <c r="D4701" s="6" t="s">
        <v>568</v>
      </c>
      <c r="E4701" s="6" t="s">
        <v>5</v>
      </c>
      <c r="F4701" s="6" t="s">
        <v>490</v>
      </c>
      <c r="G4701" s="2">
        <v>103.77513368983958</v>
      </c>
      <c r="H4701" s="2" t="s">
        <v>5089</v>
      </c>
    </row>
    <row r="4702" spans="4:8" ht="11.4" customHeight="1" x14ac:dyDescent="0.2">
      <c r="D4702" s="6" t="s">
        <v>595</v>
      </c>
      <c r="E4702" s="6" t="s">
        <v>5</v>
      </c>
      <c r="F4702" s="6" t="s">
        <v>490</v>
      </c>
      <c r="G4702" s="2">
        <v>97.02489497135582</v>
      </c>
      <c r="H4702" s="2" t="s">
        <v>5089</v>
      </c>
    </row>
    <row r="4703" spans="4:8" ht="11.4" customHeight="1" x14ac:dyDescent="0.2">
      <c r="D4703" s="6" t="s">
        <v>572</v>
      </c>
      <c r="E4703" s="6" t="s">
        <v>5</v>
      </c>
      <c r="F4703" s="6" t="s">
        <v>490</v>
      </c>
      <c r="G4703" s="2">
        <v>104.97476851851852</v>
      </c>
      <c r="H4703" s="2" t="s">
        <v>5089</v>
      </c>
    </row>
    <row r="4704" spans="4:8" ht="11.4" customHeight="1" x14ac:dyDescent="0.2">
      <c r="D4704" s="6" t="s">
        <v>287</v>
      </c>
      <c r="E4704" s="6" t="s">
        <v>5</v>
      </c>
      <c r="F4704" s="6" t="s">
        <v>7</v>
      </c>
      <c r="G4704" s="2">
        <v>81.259693641618497</v>
      </c>
      <c r="H4704" s="2" t="s">
        <v>5089</v>
      </c>
    </row>
    <row r="4705" spans="4:8" ht="11.4" customHeight="1" x14ac:dyDescent="0.2">
      <c r="D4705" s="6" t="s">
        <v>596</v>
      </c>
      <c r="E4705" s="6" t="s">
        <v>5</v>
      </c>
      <c r="F4705" s="6" t="s">
        <v>490</v>
      </c>
      <c r="G4705" s="2">
        <v>102.60604755784063</v>
      </c>
      <c r="H4705" s="2" t="s">
        <v>5089</v>
      </c>
    </row>
    <row r="4706" spans="4:8" ht="11.4" customHeight="1" x14ac:dyDescent="0.2">
      <c r="D4706" s="6" t="s">
        <v>600</v>
      </c>
      <c r="E4706" s="6" t="s">
        <v>5</v>
      </c>
      <c r="F4706" s="6" t="s">
        <v>490</v>
      </c>
      <c r="G4706" s="2">
        <v>72.67140970350404</v>
      </c>
      <c r="H4706" s="2" t="s">
        <v>5089</v>
      </c>
    </row>
    <row r="4707" spans="4:8" ht="11.4" customHeight="1" x14ac:dyDescent="0.2">
      <c r="D4707" s="6" t="s">
        <v>576</v>
      </c>
      <c r="E4707" s="6" t="s">
        <v>5</v>
      </c>
      <c r="F4707" s="6" t="s">
        <v>490</v>
      </c>
      <c r="G4707" s="2">
        <v>106.68131313131313</v>
      </c>
      <c r="H4707" s="2" t="s">
        <v>5089</v>
      </c>
    </row>
    <row r="4708" spans="4:8" ht="11.4" customHeight="1" x14ac:dyDescent="0.2">
      <c r="D4708" s="6" t="s">
        <v>545</v>
      </c>
      <c r="E4708" s="6" t="s">
        <v>5</v>
      </c>
      <c r="F4708" s="6" t="s">
        <v>490</v>
      </c>
      <c r="G4708" s="2">
        <v>63.382631578947368</v>
      </c>
      <c r="H4708" s="2" t="s">
        <v>5089</v>
      </c>
    </row>
    <row r="4709" spans="4:8" ht="11.4" customHeight="1" x14ac:dyDescent="0.2">
      <c r="D4709" s="6" t="s">
        <v>4283</v>
      </c>
      <c r="E4709" s="6" t="s">
        <v>5</v>
      </c>
      <c r="F4709" s="5" t="s">
        <v>5112</v>
      </c>
      <c r="G4709" s="2">
        <v>64.905555555555551</v>
      </c>
      <c r="H4709" s="2" t="s">
        <v>5089</v>
      </c>
    </row>
    <row r="4710" spans="4:8" ht="11.4" customHeight="1" x14ac:dyDescent="0.2">
      <c r="D4710" s="6" t="s">
        <v>598</v>
      </c>
      <c r="E4710" s="6" t="s">
        <v>5</v>
      </c>
      <c r="F4710" s="6" t="s">
        <v>490</v>
      </c>
      <c r="G4710" s="2">
        <v>105.56957233848954</v>
      </c>
      <c r="H4710" s="2" t="s">
        <v>5089</v>
      </c>
    </row>
    <row r="4711" spans="4:8" ht="11.4" customHeight="1" x14ac:dyDescent="0.2">
      <c r="D4711" s="6" t="s">
        <v>603</v>
      </c>
      <c r="E4711" s="6" t="s">
        <v>5</v>
      </c>
      <c r="F4711" s="6" t="s">
        <v>490</v>
      </c>
      <c r="G4711" s="2">
        <v>71.083905846621107</v>
      </c>
      <c r="H4711" s="2" t="s">
        <v>5089</v>
      </c>
    </row>
    <row r="4712" spans="4:8" ht="11.4" customHeight="1" x14ac:dyDescent="0.2">
      <c r="D4712" s="6" t="s">
        <v>575</v>
      </c>
      <c r="E4712" s="6" t="s">
        <v>5</v>
      </c>
      <c r="F4712" s="6" t="s">
        <v>490</v>
      </c>
      <c r="G4712" s="2">
        <v>61.901661538461539</v>
      </c>
      <c r="H4712" s="2" t="s">
        <v>5089</v>
      </c>
    </row>
    <row r="4713" spans="4:8" ht="11.4" customHeight="1" x14ac:dyDescent="0.2">
      <c r="D4713" s="6" t="s">
        <v>567</v>
      </c>
      <c r="E4713" s="6" t="s">
        <v>5</v>
      </c>
      <c r="F4713" s="6" t="s">
        <v>490</v>
      </c>
      <c r="G4713" s="2">
        <v>98.551504424778756</v>
      </c>
      <c r="H4713" s="2" t="s">
        <v>5089</v>
      </c>
    </row>
    <row r="4714" spans="4:8" ht="11.4" customHeight="1" x14ac:dyDescent="0.2">
      <c r="D4714" s="6" t="s">
        <v>851</v>
      </c>
      <c r="E4714" s="6" t="s">
        <v>5</v>
      </c>
      <c r="F4714" s="5" t="s">
        <v>5112</v>
      </c>
      <c r="G4714" s="2">
        <v>21.681196777905637</v>
      </c>
      <c r="H4714" s="2" t="s">
        <v>5089</v>
      </c>
    </row>
    <row r="4715" spans="4:8" ht="11.4" customHeight="1" x14ac:dyDescent="0.2">
      <c r="D4715" s="6" t="s">
        <v>604</v>
      </c>
      <c r="E4715" s="6" t="s">
        <v>5</v>
      </c>
      <c r="F4715" s="6" t="s">
        <v>490</v>
      </c>
      <c r="G4715" s="2">
        <v>64.2000073244742</v>
      </c>
      <c r="H4715" s="2" t="s">
        <v>5091</v>
      </c>
    </row>
    <row r="4716" spans="4:8" ht="11.4" customHeight="1" x14ac:dyDescent="0.2">
      <c r="D4716" s="6" t="s">
        <v>548</v>
      </c>
      <c r="E4716" s="6" t="s">
        <v>5</v>
      </c>
      <c r="F4716" s="6" t="s">
        <v>490</v>
      </c>
      <c r="G4716" s="2">
        <v>16.362165605095541</v>
      </c>
      <c r="H4716" s="2" t="s">
        <v>5089</v>
      </c>
    </row>
    <row r="4717" spans="4:8" ht="11.4" customHeight="1" x14ac:dyDescent="0.2">
      <c r="D4717" s="6" t="s">
        <v>560</v>
      </c>
      <c r="E4717" s="6" t="s">
        <v>5</v>
      </c>
      <c r="F4717" s="6" t="s">
        <v>490</v>
      </c>
      <c r="G4717" s="2">
        <v>113.81296774193548</v>
      </c>
      <c r="H4717" s="2" t="s">
        <v>5089</v>
      </c>
    </row>
    <row r="4718" spans="4:8" ht="11.4" customHeight="1" x14ac:dyDescent="0.2">
      <c r="D4718" s="6" t="s">
        <v>566</v>
      </c>
      <c r="E4718" s="6" t="s">
        <v>5</v>
      </c>
      <c r="F4718" s="6" t="s">
        <v>490</v>
      </c>
      <c r="G4718" s="2">
        <v>79.883435294117646</v>
      </c>
      <c r="H4718" s="2" t="s">
        <v>5089</v>
      </c>
    </row>
    <row r="4719" spans="4:8" ht="11.4" customHeight="1" x14ac:dyDescent="0.2">
      <c r="D4719" s="6" t="s">
        <v>580</v>
      </c>
      <c r="E4719" s="6" t="s">
        <v>5</v>
      </c>
      <c r="F4719" s="6" t="s">
        <v>490</v>
      </c>
      <c r="G4719" s="2">
        <v>100.81556060606061</v>
      </c>
      <c r="H4719" s="2" t="s">
        <v>5089</v>
      </c>
    </row>
    <row r="4720" spans="4:8" ht="11.4" customHeight="1" x14ac:dyDescent="0.2">
      <c r="D4720" s="6" t="s">
        <v>591</v>
      </c>
      <c r="E4720" s="6" t="s">
        <v>5</v>
      </c>
      <c r="F4720" s="6" t="s">
        <v>490</v>
      </c>
      <c r="G4720" s="2">
        <v>76.379923484402596</v>
      </c>
      <c r="H4720" s="2" t="s">
        <v>5089</v>
      </c>
    </row>
    <row r="4721" spans="4:8" ht="11.4" customHeight="1" x14ac:dyDescent="0.2">
      <c r="D4721" s="6" t="s">
        <v>540</v>
      </c>
      <c r="E4721" s="6" t="s">
        <v>5</v>
      </c>
      <c r="F4721" s="6" t="s">
        <v>490</v>
      </c>
      <c r="G4721" s="2">
        <v>67.584999999999994</v>
      </c>
      <c r="H4721" s="2" t="s">
        <v>5089</v>
      </c>
    </row>
    <row r="4722" spans="4:8" ht="11.4" customHeight="1" x14ac:dyDescent="0.2">
      <c r="D4722" s="6" t="s">
        <v>594</v>
      </c>
      <c r="E4722" s="6" t="s">
        <v>5</v>
      </c>
      <c r="F4722" s="6" t="s">
        <v>490</v>
      </c>
      <c r="G4722" s="2">
        <v>53.248721380767876</v>
      </c>
      <c r="H4722" s="2" t="s">
        <v>5089</v>
      </c>
    </row>
    <row r="4723" spans="4:8" ht="11.4" customHeight="1" x14ac:dyDescent="0.2">
      <c r="D4723" s="6" t="s">
        <v>586</v>
      </c>
      <c r="E4723" s="6" t="s">
        <v>5</v>
      </c>
      <c r="F4723" s="6" t="s">
        <v>490</v>
      </c>
      <c r="G4723" s="2">
        <v>58.001253405994554</v>
      </c>
      <c r="H4723" s="2" t="s">
        <v>5089</v>
      </c>
    </row>
    <row r="4724" spans="4:8" ht="11.4" customHeight="1" x14ac:dyDescent="0.2">
      <c r="D4724" s="6" t="s">
        <v>563</v>
      </c>
      <c r="E4724" s="6" t="s">
        <v>5</v>
      </c>
      <c r="F4724" s="6" t="s">
        <v>490</v>
      </c>
      <c r="G4724" s="2">
        <v>65.816787439613535</v>
      </c>
      <c r="H4724" s="2" t="s">
        <v>5089</v>
      </c>
    </row>
    <row r="4725" spans="4:8" ht="11.4" customHeight="1" x14ac:dyDescent="0.2">
      <c r="D4725" s="6" t="s">
        <v>4284</v>
      </c>
      <c r="E4725" s="6" t="s">
        <v>5</v>
      </c>
      <c r="F4725" s="6" t="s">
        <v>490</v>
      </c>
      <c r="G4725" s="2">
        <v>104.74</v>
      </c>
      <c r="H4725" s="2" t="s">
        <v>5089</v>
      </c>
    </row>
    <row r="4726" spans="4:8" ht="11.4" customHeight="1" x14ac:dyDescent="0.2">
      <c r="D4726" s="6" t="s">
        <v>4285</v>
      </c>
      <c r="E4726" s="6" t="s">
        <v>5</v>
      </c>
      <c r="F4726" s="6" t="s">
        <v>490</v>
      </c>
      <c r="G4726" s="2">
        <v>76.605107526881724</v>
      </c>
      <c r="H4726" s="2" t="s">
        <v>5089</v>
      </c>
    </row>
    <row r="4727" spans="4:8" ht="11.4" customHeight="1" x14ac:dyDescent="0.2">
      <c r="D4727" s="6" t="s">
        <v>588</v>
      </c>
      <c r="E4727" s="6" t="s">
        <v>5</v>
      </c>
      <c r="F4727" s="6" t="s">
        <v>490</v>
      </c>
      <c r="G4727" s="2">
        <v>67.408258293838855</v>
      </c>
      <c r="H4727" s="2" t="s">
        <v>5089</v>
      </c>
    </row>
    <row r="4728" spans="4:8" ht="11.4" customHeight="1" x14ac:dyDescent="0.2">
      <c r="D4728" s="6" t="s">
        <v>587</v>
      </c>
      <c r="E4728" s="6" t="s">
        <v>5</v>
      </c>
      <c r="F4728" s="6" t="s">
        <v>490</v>
      </c>
      <c r="G4728" s="2">
        <v>69.993061480552072</v>
      </c>
      <c r="H4728" s="2" t="s">
        <v>5089</v>
      </c>
    </row>
    <row r="4729" spans="4:8" ht="11.4" customHeight="1" x14ac:dyDescent="0.2">
      <c r="D4729" s="6" t="s">
        <v>593</v>
      </c>
      <c r="E4729" s="6" t="s">
        <v>5</v>
      </c>
      <c r="F4729" s="6" t="s">
        <v>490</v>
      </c>
      <c r="G4729" s="2">
        <v>81.645191538021734</v>
      </c>
      <c r="H4729" s="2" t="s">
        <v>5089</v>
      </c>
    </row>
    <row r="4730" spans="4:8" ht="11.4" customHeight="1" x14ac:dyDescent="0.2">
      <c r="D4730" s="6" t="s">
        <v>297</v>
      </c>
      <c r="E4730" s="6" t="s">
        <v>5</v>
      </c>
      <c r="F4730" s="6" t="s">
        <v>7</v>
      </c>
      <c r="G4730" s="2">
        <v>93.782419099343741</v>
      </c>
      <c r="H4730" s="2" t="s">
        <v>5089</v>
      </c>
    </row>
    <row r="4731" spans="4:8" ht="11.4" customHeight="1" x14ac:dyDescent="0.2">
      <c r="D4731" s="6" t="s">
        <v>868</v>
      </c>
      <c r="E4731" s="6" t="s">
        <v>5</v>
      </c>
      <c r="F4731" s="5" t="s">
        <v>5112</v>
      </c>
      <c r="G4731" s="2">
        <v>54.900292553191484</v>
      </c>
      <c r="H4731" s="2" t="s">
        <v>5089</v>
      </c>
    </row>
    <row r="4732" spans="4:8" ht="11.4" customHeight="1" x14ac:dyDescent="0.2">
      <c r="D4732" s="6" t="s">
        <v>863</v>
      </c>
      <c r="E4732" s="6" t="s">
        <v>5</v>
      </c>
      <c r="F4732" s="5" t="s">
        <v>5112</v>
      </c>
      <c r="G4732" s="2">
        <v>51.000427350427351</v>
      </c>
      <c r="H4732" s="2" t="s">
        <v>5089</v>
      </c>
    </row>
    <row r="4733" spans="4:8" ht="11.4" customHeight="1" x14ac:dyDescent="0.2">
      <c r="D4733" s="6" t="s">
        <v>855</v>
      </c>
      <c r="E4733" s="6" t="s">
        <v>5</v>
      </c>
      <c r="F4733" s="5" t="s">
        <v>5112</v>
      </c>
      <c r="G4733" s="2">
        <v>60.165602094240832</v>
      </c>
      <c r="H4733" s="2" t="s">
        <v>5089</v>
      </c>
    </row>
    <row r="4734" spans="4:8" ht="11.4" customHeight="1" x14ac:dyDescent="0.2">
      <c r="D4734" s="6" t="s">
        <v>867</v>
      </c>
      <c r="E4734" s="6" t="s">
        <v>5</v>
      </c>
      <c r="F4734" s="5" t="s">
        <v>5112</v>
      </c>
      <c r="G4734" s="2">
        <v>64.568755555555555</v>
      </c>
      <c r="H4734" s="2" t="s">
        <v>5089</v>
      </c>
    </row>
    <row r="4735" spans="4:8" ht="11.4" customHeight="1" x14ac:dyDescent="0.2">
      <c r="D4735" s="6" t="s">
        <v>859</v>
      </c>
      <c r="E4735" s="6" t="s">
        <v>5</v>
      </c>
      <c r="F4735" s="5" t="s">
        <v>5112</v>
      </c>
      <c r="G4735" s="2">
        <v>57.023333333333333</v>
      </c>
      <c r="H4735" s="2" t="s">
        <v>5089</v>
      </c>
    </row>
    <row r="4736" spans="4:8" ht="11.4" customHeight="1" x14ac:dyDescent="0.2">
      <c r="D4736" s="6" t="s">
        <v>592</v>
      </c>
      <c r="E4736" s="6" t="s">
        <v>5</v>
      </c>
      <c r="F4736" s="6" t="s">
        <v>490</v>
      </c>
      <c r="G4736" s="2">
        <v>66.884373427277296</v>
      </c>
      <c r="H4736" s="2" t="s">
        <v>5089</v>
      </c>
    </row>
    <row r="4737" spans="4:8" ht="11.4" customHeight="1" x14ac:dyDescent="0.2">
      <c r="D4737" s="6" t="s">
        <v>4286</v>
      </c>
      <c r="E4737" s="6" t="s">
        <v>5</v>
      </c>
      <c r="F4737" s="5" t="s">
        <v>5112</v>
      </c>
      <c r="G4737" s="2">
        <v>57.493000000000002</v>
      </c>
      <c r="H4737" s="2" t="s">
        <v>5089</v>
      </c>
    </row>
    <row r="4738" spans="4:8" ht="11.4" customHeight="1" x14ac:dyDescent="0.2">
      <c r="D4738" s="6" t="s">
        <v>864</v>
      </c>
      <c r="E4738" s="6" t="s">
        <v>5</v>
      </c>
      <c r="F4738" s="5" t="s">
        <v>5112</v>
      </c>
      <c r="G4738" s="2">
        <v>58.74238805970149</v>
      </c>
      <c r="H4738" s="2" t="s">
        <v>5089</v>
      </c>
    </row>
    <row r="4739" spans="4:8" ht="11.4" customHeight="1" x14ac:dyDescent="0.2">
      <c r="D4739" s="6" t="s">
        <v>860</v>
      </c>
      <c r="E4739" s="6" t="s">
        <v>5</v>
      </c>
      <c r="F4739" s="5" t="s">
        <v>5112</v>
      </c>
      <c r="G4739" s="2">
        <v>73.850000000000009</v>
      </c>
      <c r="H4739" s="2" t="s">
        <v>5089</v>
      </c>
    </row>
    <row r="4740" spans="4:8" ht="11.4" customHeight="1" x14ac:dyDescent="0.2">
      <c r="D4740" s="6" t="s">
        <v>856</v>
      </c>
      <c r="E4740" s="6" t="s">
        <v>5</v>
      </c>
      <c r="F4740" s="5" t="s">
        <v>5112</v>
      </c>
      <c r="G4740" s="2">
        <v>57.712380952380954</v>
      </c>
      <c r="H4740" s="2" t="s">
        <v>5089</v>
      </c>
    </row>
    <row r="4741" spans="4:8" ht="11.4" customHeight="1" x14ac:dyDescent="0.2">
      <c r="D4741" s="6" t="s">
        <v>866</v>
      </c>
      <c r="E4741" s="6" t="s">
        <v>5</v>
      </c>
      <c r="F4741" s="5" t="s">
        <v>5112</v>
      </c>
      <c r="G4741" s="2">
        <v>79.408143564356436</v>
      </c>
      <c r="H4741" s="2" t="s">
        <v>5089</v>
      </c>
    </row>
    <row r="4742" spans="4:8" ht="11.4" customHeight="1" x14ac:dyDescent="0.2">
      <c r="D4742" s="6" t="s">
        <v>862</v>
      </c>
      <c r="E4742" s="6" t="s">
        <v>5</v>
      </c>
      <c r="F4742" s="5" t="s">
        <v>5112</v>
      </c>
      <c r="G4742" s="2">
        <v>58.985333333333337</v>
      </c>
      <c r="H4742" s="2" t="s">
        <v>5089</v>
      </c>
    </row>
    <row r="4743" spans="4:8" ht="11.4" customHeight="1" x14ac:dyDescent="0.2">
      <c r="D4743" s="6" t="s">
        <v>579</v>
      </c>
      <c r="E4743" s="6" t="s">
        <v>5</v>
      </c>
      <c r="F4743" s="6" t="s">
        <v>490</v>
      </c>
      <c r="G4743" s="2">
        <v>72.899765458422166</v>
      </c>
      <c r="H4743" s="2" t="s">
        <v>5089</v>
      </c>
    </row>
    <row r="4744" spans="4:8" ht="11.4" customHeight="1" x14ac:dyDescent="0.2">
      <c r="D4744" s="6" t="s">
        <v>561</v>
      </c>
      <c r="E4744" s="6" t="s">
        <v>5</v>
      </c>
      <c r="F4744" s="6" t="s">
        <v>490</v>
      </c>
      <c r="G4744" s="2">
        <v>77.617279693486594</v>
      </c>
      <c r="H4744" s="2" t="s">
        <v>5089</v>
      </c>
    </row>
    <row r="4745" spans="4:8" ht="11.4" customHeight="1" x14ac:dyDescent="0.2">
      <c r="D4745" s="6" t="s">
        <v>583</v>
      </c>
      <c r="E4745" s="6" t="s">
        <v>5</v>
      </c>
      <c r="F4745" s="6" t="s">
        <v>490</v>
      </c>
      <c r="G4745" s="2">
        <v>119.86498520710059</v>
      </c>
      <c r="H4745" s="2" t="s">
        <v>5089</v>
      </c>
    </row>
    <row r="4746" spans="4:8" ht="11.4" customHeight="1" x14ac:dyDescent="0.2">
      <c r="D4746" s="6" t="s">
        <v>597</v>
      </c>
      <c r="E4746" s="6" t="s">
        <v>5</v>
      </c>
      <c r="F4746" s="6" t="s">
        <v>490</v>
      </c>
      <c r="G4746" s="2">
        <v>106.21343163538873</v>
      </c>
      <c r="H4746" s="2" t="s">
        <v>5089</v>
      </c>
    </row>
    <row r="4747" spans="4:8" ht="11.4" customHeight="1" x14ac:dyDescent="0.2">
      <c r="D4747" s="6" t="s">
        <v>581</v>
      </c>
      <c r="E4747" s="6" t="s">
        <v>5</v>
      </c>
      <c r="F4747" s="6" t="s">
        <v>490</v>
      </c>
      <c r="G4747" s="2">
        <v>71.50984227129338</v>
      </c>
      <c r="H4747" s="2" t="s">
        <v>5089</v>
      </c>
    </row>
    <row r="4748" spans="4:8" ht="11.4" customHeight="1" x14ac:dyDescent="0.2">
      <c r="D4748" s="6" t="s">
        <v>549</v>
      </c>
      <c r="E4748" s="6" t="s">
        <v>5</v>
      </c>
      <c r="F4748" s="6" t="s">
        <v>490</v>
      </c>
      <c r="G4748" s="2">
        <v>69.934615384615384</v>
      </c>
      <c r="H4748" s="2" t="s">
        <v>5089</v>
      </c>
    </row>
    <row r="4749" spans="4:8" ht="11.4" customHeight="1" x14ac:dyDescent="0.2">
      <c r="D4749" s="6" t="s">
        <v>578</v>
      </c>
      <c r="E4749" s="6" t="s">
        <v>5</v>
      </c>
      <c r="F4749" s="6" t="s">
        <v>490</v>
      </c>
      <c r="G4749" s="2">
        <v>71.739323467230435</v>
      </c>
      <c r="H4749" s="2" t="s">
        <v>5089</v>
      </c>
    </row>
    <row r="4750" spans="4:8" ht="11.4" customHeight="1" x14ac:dyDescent="0.2">
      <c r="D4750" s="6" t="s">
        <v>601</v>
      </c>
      <c r="E4750" s="6" t="s">
        <v>5</v>
      </c>
      <c r="F4750" s="6" t="s">
        <v>490</v>
      </c>
      <c r="G4750" s="2">
        <v>100.57192683810214</v>
      </c>
      <c r="H4750" s="2" t="s">
        <v>5089</v>
      </c>
    </row>
    <row r="4751" spans="4:8" ht="11.4" customHeight="1" x14ac:dyDescent="0.2">
      <c r="D4751" s="6" t="s">
        <v>590</v>
      </c>
      <c r="E4751" s="6" t="s">
        <v>5</v>
      </c>
      <c r="F4751" s="6" t="s">
        <v>490</v>
      </c>
      <c r="G4751" s="2">
        <v>59.434057142857142</v>
      </c>
      <c r="H4751" s="2" t="s">
        <v>5089</v>
      </c>
    </row>
    <row r="4752" spans="4:8" ht="11.4" customHeight="1" x14ac:dyDescent="0.2">
      <c r="D4752" s="6" t="s">
        <v>602</v>
      </c>
      <c r="E4752" s="6" t="s">
        <v>5</v>
      </c>
      <c r="F4752" s="6" t="s">
        <v>490</v>
      </c>
      <c r="G4752" s="2">
        <v>102.09563189143341</v>
      </c>
      <c r="H4752" s="2" t="s">
        <v>5089</v>
      </c>
    </row>
    <row r="4753" spans="4:8" ht="11.4" customHeight="1" x14ac:dyDescent="0.2">
      <c r="D4753" s="6" t="s">
        <v>557</v>
      </c>
      <c r="E4753" s="6" t="s">
        <v>5</v>
      </c>
      <c r="F4753" s="6" t="s">
        <v>490</v>
      </c>
      <c r="G4753" s="2">
        <v>105.71081818181818</v>
      </c>
      <c r="H4753" s="2" t="s">
        <v>5089</v>
      </c>
    </row>
    <row r="4754" spans="4:8" ht="11.4" customHeight="1" x14ac:dyDescent="0.2">
      <c r="D4754" s="6" t="s">
        <v>313</v>
      </c>
      <c r="E4754" s="6" t="s">
        <v>5</v>
      </c>
      <c r="F4754" s="6" t="s">
        <v>7</v>
      </c>
      <c r="G4754" s="2">
        <v>93.002219804134924</v>
      </c>
      <c r="H4754" s="2" t="s">
        <v>5089</v>
      </c>
    </row>
    <row r="4755" spans="4:8" ht="11.4" customHeight="1" x14ac:dyDescent="0.2">
      <c r="D4755" s="6" t="s">
        <v>298</v>
      </c>
      <c r="E4755" s="6" t="s">
        <v>5</v>
      </c>
      <c r="F4755" s="6" t="s">
        <v>7</v>
      </c>
      <c r="G4755" s="2">
        <v>81.738217859892231</v>
      </c>
      <c r="H4755" s="2" t="s">
        <v>5089</v>
      </c>
    </row>
    <row r="4756" spans="4:8" ht="11.4" customHeight="1" x14ac:dyDescent="0.2">
      <c r="D4756" s="6" t="s">
        <v>296</v>
      </c>
      <c r="E4756" s="6" t="s">
        <v>5</v>
      </c>
      <c r="F4756" s="6" t="s">
        <v>7</v>
      </c>
      <c r="G4756" s="2">
        <v>86.919982920580708</v>
      </c>
      <c r="H4756" s="2" t="s">
        <v>5089</v>
      </c>
    </row>
    <row r="4757" spans="4:8" ht="11.4" customHeight="1" x14ac:dyDescent="0.2">
      <c r="D4757" s="6" t="s">
        <v>351</v>
      </c>
      <c r="E4757" s="6" t="s">
        <v>5</v>
      </c>
      <c r="F4757" s="6" t="s">
        <v>7</v>
      </c>
      <c r="G4757" s="2">
        <v>77.279881889763786</v>
      </c>
      <c r="H4757" s="2" t="s">
        <v>5089</v>
      </c>
    </row>
    <row r="4758" spans="4:8" ht="11.4" customHeight="1" x14ac:dyDescent="0.2">
      <c r="D4758" s="6" t="s">
        <v>300</v>
      </c>
      <c r="E4758" s="6" t="s">
        <v>5</v>
      </c>
      <c r="F4758" s="6" t="s">
        <v>7</v>
      </c>
      <c r="G4758" s="2">
        <v>94.38972214426046</v>
      </c>
      <c r="H4758" s="2" t="s">
        <v>5089</v>
      </c>
    </row>
    <row r="4759" spans="4:8" ht="11.4" customHeight="1" x14ac:dyDescent="0.2">
      <c r="D4759" s="6" t="s">
        <v>353</v>
      </c>
      <c r="E4759" s="6" t="s">
        <v>5</v>
      </c>
      <c r="F4759" s="6" t="s">
        <v>7</v>
      </c>
      <c r="G4759" s="2">
        <v>74.599999999999994</v>
      </c>
      <c r="H4759" s="2" t="s">
        <v>5089</v>
      </c>
    </row>
    <row r="4760" spans="4:8" ht="11.4" customHeight="1" x14ac:dyDescent="0.2">
      <c r="D4760" s="6" t="s">
        <v>302</v>
      </c>
      <c r="E4760" s="6" t="s">
        <v>5</v>
      </c>
      <c r="F4760" s="6" t="s">
        <v>7</v>
      </c>
      <c r="G4760" s="2">
        <v>93.372998993626297</v>
      </c>
      <c r="H4760" s="2" t="s">
        <v>5089</v>
      </c>
    </row>
    <row r="4761" spans="4:8" ht="11.4" customHeight="1" x14ac:dyDescent="0.2">
      <c r="D4761" s="6" t="s">
        <v>306</v>
      </c>
      <c r="E4761" s="6" t="s">
        <v>5</v>
      </c>
      <c r="F4761" s="6" t="s">
        <v>7</v>
      </c>
      <c r="G4761" s="2">
        <v>88.681622222222217</v>
      </c>
      <c r="H4761" s="2" t="s">
        <v>5089</v>
      </c>
    </row>
    <row r="4762" spans="4:8" ht="11.4" customHeight="1" x14ac:dyDescent="0.2">
      <c r="D4762" s="6" t="s">
        <v>275</v>
      </c>
      <c r="E4762" s="6" t="s">
        <v>5</v>
      </c>
      <c r="F4762" s="6" t="s">
        <v>7</v>
      </c>
      <c r="G4762" s="2">
        <v>79.237116705978877</v>
      </c>
      <c r="H4762" s="2" t="s">
        <v>5091</v>
      </c>
    </row>
    <row r="4763" spans="4:8" ht="11.4" customHeight="1" x14ac:dyDescent="0.2">
      <c r="D4763" s="6" t="s">
        <v>4287</v>
      </c>
      <c r="E4763" s="6" t="s">
        <v>5</v>
      </c>
      <c r="F4763" s="6" t="s">
        <v>7</v>
      </c>
      <c r="G4763" s="2">
        <v>76.400000000000006</v>
      </c>
      <c r="H4763" s="2" t="s">
        <v>5089</v>
      </c>
    </row>
    <row r="4764" spans="4:8" ht="11.4" customHeight="1" x14ac:dyDescent="0.2">
      <c r="D4764" s="6" t="s">
        <v>4288</v>
      </c>
      <c r="E4764" s="6" t="s">
        <v>5</v>
      </c>
      <c r="F4764" s="6" t="s">
        <v>7</v>
      </c>
      <c r="G4764" s="2">
        <v>75.599999999999994</v>
      </c>
      <c r="H4764" s="2" t="s">
        <v>5089</v>
      </c>
    </row>
    <row r="4765" spans="4:8" ht="11.4" customHeight="1" x14ac:dyDescent="0.2">
      <c r="D4765" s="6" t="s">
        <v>309</v>
      </c>
      <c r="E4765" s="6" t="s">
        <v>5</v>
      </c>
      <c r="F4765" s="6" t="s">
        <v>7</v>
      </c>
      <c r="G4765" s="2">
        <v>92.118649864986509</v>
      </c>
      <c r="H4765" s="2" t="s">
        <v>5089</v>
      </c>
    </row>
    <row r="4766" spans="4:8" ht="11.4" customHeight="1" x14ac:dyDescent="0.2">
      <c r="D4766" s="6" t="s">
        <v>4289</v>
      </c>
      <c r="E4766" s="6" t="s">
        <v>5</v>
      </c>
      <c r="F4766" s="6" t="s">
        <v>7</v>
      </c>
      <c r="G4766" s="2">
        <v>53.340833333333336</v>
      </c>
      <c r="H4766" s="2" t="s">
        <v>5089</v>
      </c>
    </row>
    <row r="4767" spans="4:8" ht="11.4" customHeight="1" x14ac:dyDescent="0.2">
      <c r="D4767" s="6" t="s">
        <v>286</v>
      </c>
      <c r="E4767" s="6" t="s">
        <v>5</v>
      </c>
      <c r="F4767" s="6" t="s">
        <v>7</v>
      </c>
      <c r="G4767" s="2">
        <v>89.654790332575914</v>
      </c>
      <c r="H4767" s="2" t="s">
        <v>5089</v>
      </c>
    </row>
    <row r="4768" spans="4:8" ht="11.4" customHeight="1" x14ac:dyDescent="0.2">
      <c r="D4768" s="6" t="s">
        <v>279</v>
      </c>
      <c r="E4768" s="6" t="s">
        <v>5</v>
      </c>
      <c r="F4768" s="6" t="s">
        <v>7</v>
      </c>
      <c r="G4768" s="2">
        <v>82.2294868301544</v>
      </c>
      <c r="H4768" s="2" t="s">
        <v>5091</v>
      </c>
    </row>
    <row r="4769" spans="4:8" ht="11.4" customHeight="1" x14ac:dyDescent="0.2">
      <c r="D4769" s="6" t="s">
        <v>285</v>
      </c>
      <c r="E4769" s="6" t="s">
        <v>5</v>
      </c>
      <c r="F4769" s="6" t="s">
        <v>7</v>
      </c>
      <c r="G4769" s="2">
        <v>70.652531887755103</v>
      </c>
      <c r="H4769" s="2" t="s">
        <v>5089</v>
      </c>
    </row>
    <row r="4770" spans="4:8" ht="11.4" customHeight="1" x14ac:dyDescent="0.2">
      <c r="D4770" s="6" t="s">
        <v>266</v>
      </c>
      <c r="E4770" s="6" t="s">
        <v>5</v>
      </c>
      <c r="F4770" s="6" t="s">
        <v>7</v>
      </c>
      <c r="G4770" s="2">
        <v>68.679876937720977</v>
      </c>
      <c r="H4770" s="2" t="s">
        <v>5090</v>
      </c>
    </row>
    <row r="4771" spans="4:8" ht="11.4" customHeight="1" x14ac:dyDescent="0.2">
      <c r="D4771" s="6" t="s">
        <v>270</v>
      </c>
      <c r="E4771" s="6" t="s">
        <v>5</v>
      </c>
      <c r="F4771" s="6" t="s">
        <v>7</v>
      </c>
      <c r="G4771" s="2">
        <v>62.673169137466303</v>
      </c>
      <c r="H4771" s="2" t="s">
        <v>5091</v>
      </c>
    </row>
    <row r="4772" spans="4:8" ht="11.4" customHeight="1" x14ac:dyDescent="0.2">
      <c r="D4772" s="6" t="s">
        <v>4290</v>
      </c>
      <c r="E4772" s="6" t="s">
        <v>5</v>
      </c>
      <c r="F4772" s="6" t="s">
        <v>7</v>
      </c>
      <c r="G4772" s="2">
        <v>63.2</v>
      </c>
      <c r="H4772" s="2" t="s">
        <v>5089</v>
      </c>
    </row>
    <row r="4773" spans="4:8" ht="11.4" customHeight="1" x14ac:dyDescent="0.2">
      <c r="D4773" s="6" t="s">
        <v>276</v>
      </c>
      <c r="E4773" s="6" t="s">
        <v>5</v>
      </c>
      <c r="F4773" s="6" t="s">
        <v>7</v>
      </c>
      <c r="G4773" s="2">
        <v>79.835019621624795</v>
      </c>
      <c r="H4773" s="2" t="s">
        <v>5091</v>
      </c>
    </row>
    <row r="4774" spans="4:8" ht="11.4" customHeight="1" x14ac:dyDescent="0.2">
      <c r="D4774" s="6" t="s">
        <v>293</v>
      </c>
      <c r="E4774" s="6" t="s">
        <v>5</v>
      </c>
      <c r="F4774" s="6" t="s">
        <v>7</v>
      </c>
      <c r="G4774" s="2">
        <v>85.043373024019715</v>
      </c>
      <c r="H4774" s="2" t="s">
        <v>5089</v>
      </c>
    </row>
    <row r="4775" spans="4:8" ht="11.4" customHeight="1" x14ac:dyDescent="0.2">
      <c r="D4775" s="6" t="s">
        <v>325</v>
      </c>
      <c r="E4775" s="6" t="s">
        <v>5</v>
      </c>
      <c r="F4775" s="6" t="s">
        <v>7</v>
      </c>
      <c r="G4775" s="2">
        <v>92.610911233307149</v>
      </c>
      <c r="H4775" s="2" t="s">
        <v>5089</v>
      </c>
    </row>
    <row r="4776" spans="4:8" ht="11.4" customHeight="1" x14ac:dyDescent="0.2">
      <c r="D4776" s="6" t="s">
        <v>319</v>
      </c>
      <c r="E4776" s="6" t="s">
        <v>5</v>
      </c>
      <c r="F4776" s="6" t="s">
        <v>7</v>
      </c>
      <c r="G4776" s="2">
        <v>96.824490586932441</v>
      </c>
      <c r="H4776" s="2" t="s">
        <v>5089</v>
      </c>
    </row>
    <row r="4777" spans="4:8" ht="11.4" customHeight="1" x14ac:dyDescent="0.2">
      <c r="D4777" s="6" t="s">
        <v>338</v>
      </c>
      <c r="E4777" s="6" t="s">
        <v>5</v>
      </c>
      <c r="F4777" s="6" t="s">
        <v>7</v>
      </c>
      <c r="G4777" s="2">
        <v>95.07973170731708</v>
      </c>
      <c r="H4777" s="2" t="s">
        <v>5089</v>
      </c>
    </row>
    <row r="4778" spans="4:8" ht="11.4" customHeight="1" x14ac:dyDescent="0.2">
      <c r="D4778" s="6" t="s">
        <v>321</v>
      </c>
      <c r="E4778" s="6" t="s">
        <v>5</v>
      </c>
      <c r="F4778" s="6" t="s">
        <v>7</v>
      </c>
      <c r="G4778" s="2">
        <v>69.815935524652332</v>
      </c>
      <c r="H4778" s="2" t="s">
        <v>5089</v>
      </c>
    </row>
    <row r="4779" spans="4:8" ht="11.4" customHeight="1" x14ac:dyDescent="0.2">
      <c r="D4779" s="6" t="s">
        <v>283</v>
      </c>
      <c r="E4779" s="6" t="s">
        <v>5</v>
      </c>
      <c r="F4779" s="6" t="s">
        <v>7</v>
      </c>
      <c r="G4779" s="2">
        <v>97.224476163152104</v>
      </c>
      <c r="H4779" s="2" t="s">
        <v>5091</v>
      </c>
    </row>
    <row r="4780" spans="4:8" ht="11.4" customHeight="1" x14ac:dyDescent="0.2">
      <c r="D4780" s="6" t="s">
        <v>295</v>
      </c>
      <c r="E4780" s="6" t="s">
        <v>5</v>
      </c>
      <c r="F4780" s="6" t="s">
        <v>7</v>
      </c>
      <c r="G4780" s="2">
        <v>86.363743008314444</v>
      </c>
      <c r="H4780" s="2" t="s">
        <v>5089</v>
      </c>
    </row>
    <row r="4781" spans="4:8" ht="11.4" customHeight="1" x14ac:dyDescent="0.2">
      <c r="D4781" s="6" t="s">
        <v>4291</v>
      </c>
      <c r="E4781" s="6" t="s">
        <v>5</v>
      </c>
      <c r="F4781" s="6" t="s">
        <v>7</v>
      </c>
      <c r="G4781" s="2">
        <v>76.400000000000006</v>
      </c>
      <c r="H4781" s="2" t="s">
        <v>5089</v>
      </c>
    </row>
    <row r="4782" spans="4:8" ht="11.4" customHeight="1" x14ac:dyDescent="0.2">
      <c r="D4782" s="6" t="s">
        <v>320</v>
      </c>
      <c r="E4782" s="6" t="s">
        <v>5</v>
      </c>
      <c r="F4782" s="6" t="s">
        <v>7</v>
      </c>
      <c r="G4782" s="2">
        <v>85.28</v>
      </c>
      <c r="H4782" s="2" t="s">
        <v>5089</v>
      </c>
    </row>
    <row r="4783" spans="4:8" ht="11.4" customHeight="1" x14ac:dyDescent="0.2">
      <c r="D4783" s="6" t="s">
        <v>294</v>
      </c>
      <c r="E4783" s="6" t="s">
        <v>5</v>
      </c>
      <c r="F4783" s="6" t="s">
        <v>7</v>
      </c>
      <c r="G4783" s="2">
        <v>93.342085410795576</v>
      </c>
      <c r="H4783" s="2" t="s">
        <v>5089</v>
      </c>
    </row>
    <row r="4784" spans="4:8" ht="11.4" customHeight="1" x14ac:dyDescent="0.2">
      <c r="D4784" s="6" t="s">
        <v>4292</v>
      </c>
      <c r="E4784" s="6" t="s">
        <v>5</v>
      </c>
      <c r="F4784" s="6" t="s">
        <v>7</v>
      </c>
      <c r="G4784" s="2">
        <v>75.599999999999994</v>
      </c>
      <c r="H4784" s="2" t="s">
        <v>5089</v>
      </c>
    </row>
    <row r="4785" spans="4:8" ht="11.4" customHeight="1" x14ac:dyDescent="0.2">
      <c r="D4785" s="6" t="s">
        <v>310</v>
      </c>
      <c r="E4785" s="6" t="s">
        <v>5</v>
      </c>
      <c r="F4785" s="6" t="s">
        <v>7</v>
      </c>
      <c r="G4785" s="2">
        <v>93.516391423357661</v>
      </c>
      <c r="H4785" s="2" t="s">
        <v>5089</v>
      </c>
    </row>
    <row r="4786" spans="4:8" ht="11.4" customHeight="1" x14ac:dyDescent="0.2">
      <c r="D4786" s="6" t="s">
        <v>335</v>
      </c>
      <c r="E4786" s="6" t="s">
        <v>5</v>
      </c>
      <c r="F4786" s="6" t="s">
        <v>7</v>
      </c>
      <c r="G4786" s="2">
        <v>82.227085714285707</v>
      </c>
      <c r="H4786" s="2" t="s">
        <v>5089</v>
      </c>
    </row>
    <row r="4787" spans="4:8" ht="11.4" customHeight="1" x14ac:dyDescent="0.2">
      <c r="D4787" s="6" t="s">
        <v>277</v>
      </c>
      <c r="E4787" s="6" t="s">
        <v>5</v>
      </c>
      <c r="F4787" s="6" t="s">
        <v>7</v>
      </c>
      <c r="G4787" s="2">
        <v>83.517701555195117</v>
      </c>
      <c r="H4787" s="2" t="s">
        <v>5091</v>
      </c>
    </row>
    <row r="4788" spans="4:8" ht="11.4" customHeight="1" x14ac:dyDescent="0.2">
      <c r="D4788" s="6" t="s">
        <v>348</v>
      </c>
      <c r="E4788" s="6" t="s">
        <v>5</v>
      </c>
      <c r="F4788" s="6" t="s">
        <v>7</v>
      </c>
      <c r="G4788" s="2">
        <v>82</v>
      </c>
      <c r="H4788" s="2" t="s">
        <v>5091</v>
      </c>
    </row>
    <row r="4789" spans="4:8" ht="11.4" customHeight="1" x14ac:dyDescent="0.2">
      <c r="D4789" s="6" t="s">
        <v>281</v>
      </c>
      <c r="E4789" s="6" t="s">
        <v>5</v>
      </c>
      <c r="F4789" s="6" t="s">
        <v>7</v>
      </c>
      <c r="G4789" s="2">
        <v>83.179010935992281</v>
      </c>
      <c r="H4789" s="2" t="s">
        <v>5089</v>
      </c>
    </row>
    <row r="4790" spans="4:8" ht="11.4" customHeight="1" x14ac:dyDescent="0.2">
      <c r="D4790" s="6" t="s">
        <v>4293</v>
      </c>
      <c r="E4790" s="6" t="s">
        <v>5</v>
      </c>
      <c r="F4790" s="6" t="s">
        <v>7</v>
      </c>
      <c r="G4790" s="2">
        <v>76.400000000000006</v>
      </c>
      <c r="H4790" s="2" t="s">
        <v>5089</v>
      </c>
    </row>
    <row r="4791" spans="4:8" ht="11.4" customHeight="1" x14ac:dyDescent="0.2">
      <c r="D4791" s="6" t="s">
        <v>316</v>
      </c>
      <c r="E4791" s="6" t="s">
        <v>5</v>
      </c>
      <c r="F4791" s="6" t="s">
        <v>7</v>
      </c>
      <c r="G4791" s="2">
        <v>81.665417185554176</v>
      </c>
      <c r="H4791" s="2" t="s">
        <v>5089</v>
      </c>
    </row>
    <row r="4792" spans="4:8" ht="11.4" customHeight="1" x14ac:dyDescent="0.2">
      <c r="D4792" s="6" t="s">
        <v>314</v>
      </c>
      <c r="E4792" s="6" t="s">
        <v>5</v>
      </c>
      <c r="F4792" s="6" t="s">
        <v>7</v>
      </c>
      <c r="G4792" s="2">
        <v>81.64956238911887</v>
      </c>
      <c r="H4792" s="2" t="s">
        <v>5089</v>
      </c>
    </row>
    <row r="4793" spans="4:8" ht="11.4" customHeight="1" x14ac:dyDescent="0.2">
      <c r="D4793" s="6" t="s">
        <v>327</v>
      </c>
      <c r="E4793" s="6" t="s">
        <v>5</v>
      </c>
      <c r="F4793" s="6" t="s">
        <v>7</v>
      </c>
      <c r="G4793" s="2">
        <v>94.336793522267214</v>
      </c>
      <c r="H4793" s="2" t="s">
        <v>5089</v>
      </c>
    </row>
    <row r="4794" spans="4:8" ht="11.4" customHeight="1" x14ac:dyDescent="0.2">
      <c r="D4794" s="6" t="s">
        <v>301</v>
      </c>
      <c r="E4794" s="6" t="s">
        <v>5</v>
      </c>
      <c r="F4794" s="6" t="s">
        <v>7</v>
      </c>
      <c r="G4794" s="2">
        <v>88.471381889763776</v>
      </c>
      <c r="H4794" s="2" t="s">
        <v>5089</v>
      </c>
    </row>
    <row r="4795" spans="4:8" ht="11.4" customHeight="1" x14ac:dyDescent="0.2">
      <c r="D4795" s="6" t="s">
        <v>332</v>
      </c>
      <c r="E4795" s="6" t="s">
        <v>5</v>
      </c>
      <c r="F4795" s="6" t="s">
        <v>7</v>
      </c>
      <c r="G4795" s="2">
        <v>81.997351724137928</v>
      </c>
      <c r="H4795" s="2" t="s">
        <v>5089</v>
      </c>
    </row>
    <row r="4796" spans="4:8" ht="11.4" customHeight="1" x14ac:dyDescent="0.2">
      <c r="D4796" s="6" t="s">
        <v>299</v>
      </c>
      <c r="E4796" s="6" t="s">
        <v>5</v>
      </c>
      <c r="F4796" s="6" t="s">
        <v>7</v>
      </c>
      <c r="G4796" s="2">
        <v>83.055265292328485</v>
      </c>
      <c r="H4796" s="2" t="s">
        <v>5089</v>
      </c>
    </row>
    <row r="4797" spans="4:8" ht="11.4" customHeight="1" x14ac:dyDescent="0.2">
      <c r="D4797" s="6" t="s">
        <v>4294</v>
      </c>
      <c r="E4797" s="6" t="s">
        <v>5</v>
      </c>
      <c r="F4797" s="6" t="s">
        <v>7</v>
      </c>
      <c r="G4797" s="2">
        <v>75.599999999999994</v>
      </c>
      <c r="H4797" s="2" t="s">
        <v>5089</v>
      </c>
    </row>
    <row r="4798" spans="4:8" ht="11.4" customHeight="1" x14ac:dyDescent="0.2">
      <c r="D4798" s="6" t="s">
        <v>267</v>
      </c>
      <c r="E4798" s="6" t="s">
        <v>5</v>
      </c>
      <c r="F4798" s="6" t="s">
        <v>7</v>
      </c>
      <c r="G4798" s="2">
        <v>82.057036889373848</v>
      </c>
      <c r="H4798" s="2" t="s">
        <v>5091</v>
      </c>
    </row>
    <row r="4799" spans="4:8" ht="11.4" customHeight="1" x14ac:dyDescent="0.2">
      <c r="D4799" s="6" t="s">
        <v>272</v>
      </c>
      <c r="E4799" s="6" t="s">
        <v>5</v>
      </c>
      <c r="F4799" s="6" t="s">
        <v>7</v>
      </c>
      <c r="G4799" s="2">
        <v>74.832636721708823</v>
      </c>
      <c r="H4799" s="2" t="s">
        <v>5091</v>
      </c>
    </row>
    <row r="4800" spans="4:8" ht="11.4" customHeight="1" x14ac:dyDescent="0.2">
      <c r="D4800" s="6" t="s">
        <v>324</v>
      </c>
      <c r="E4800" s="6" t="s">
        <v>5</v>
      </c>
      <c r="F4800" s="6" t="s">
        <v>7</v>
      </c>
      <c r="G4800" s="2">
        <v>92.134181941615751</v>
      </c>
      <c r="H4800" s="2" t="s">
        <v>5089</v>
      </c>
    </row>
    <row r="4801" spans="4:8" ht="11.4" customHeight="1" x14ac:dyDescent="0.2">
      <c r="D4801" s="6" t="s">
        <v>4295</v>
      </c>
      <c r="E4801" s="6" t="s">
        <v>5</v>
      </c>
      <c r="F4801" s="6" t="s">
        <v>7</v>
      </c>
      <c r="G4801" s="2">
        <v>76.400000000000006</v>
      </c>
      <c r="H4801" s="2" t="s">
        <v>5089</v>
      </c>
    </row>
    <row r="4802" spans="4:8" ht="11.4" customHeight="1" x14ac:dyDescent="0.2">
      <c r="D4802" s="6" t="s">
        <v>305</v>
      </c>
      <c r="E4802" s="6" t="s">
        <v>5</v>
      </c>
      <c r="F4802" s="6" t="s">
        <v>7</v>
      </c>
      <c r="G4802" s="2">
        <v>92.710168586681647</v>
      </c>
      <c r="H4802" s="2" t="s">
        <v>5089</v>
      </c>
    </row>
    <row r="4803" spans="4:8" ht="11.4" customHeight="1" x14ac:dyDescent="0.2">
      <c r="D4803" s="6" t="s">
        <v>4296</v>
      </c>
      <c r="E4803" s="6" t="s">
        <v>5</v>
      </c>
      <c r="F4803" s="6" t="s">
        <v>7</v>
      </c>
      <c r="G4803" s="2">
        <v>63.691904761904759</v>
      </c>
      <c r="H4803" s="2" t="s">
        <v>5089</v>
      </c>
    </row>
    <row r="4804" spans="4:8" ht="11.4" customHeight="1" x14ac:dyDescent="0.2">
      <c r="D4804" s="6" t="s">
        <v>318</v>
      </c>
      <c r="E4804" s="6" t="s">
        <v>5</v>
      </c>
      <c r="F4804" s="6" t="s">
        <v>7</v>
      </c>
      <c r="G4804" s="2">
        <v>93.30412433155081</v>
      </c>
      <c r="H4804" s="2" t="s">
        <v>5089</v>
      </c>
    </row>
    <row r="4805" spans="4:8" ht="11.4" customHeight="1" x14ac:dyDescent="0.2">
      <c r="D4805" s="6" t="s">
        <v>4297</v>
      </c>
      <c r="E4805" s="6" t="s">
        <v>5</v>
      </c>
      <c r="F4805" s="6" t="s">
        <v>7</v>
      </c>
      <c r="G4805" s="2">
        <v>75.599999999999994</v>
      </c>
      <c r="H4805" s="2" t="s">
        <v>5089</v>
      </c>
    </row>
    <row r="4806" spans="4:8" ht="11.4" customHeight="1" x14ac:dyDescent="0.2">
      <c r="D4806" s="6" t="s">
        <v>342</v>
      </c>
      <c r="E4806" s="6" t="s">
        <v>5</v>
      </c>
      <c r="F4806" s="6" t="s">
        <v>7</v>
      </c>
      <c r="G4806" s="2">
        <v>91.380803921568628</v>
      </c>
      <c r="H4806" s="2" t="s">
        <v>5089</v>
      </c>
    </row>
    <row r="4807" spans="4:8" ht="11.4" customHeight="1" x14ac:dyDescent="0.2">
      <c r="D4807" s="6" t="s">
        <v>326</v>
      </c>
      <c r="E4807" s="6" t="s">
        <v>5</v>
      </c>
      <c r="F4807" s="6" t="s">
        <v>7</v>
      </c>
      <c r="G4807" s="2">
        <v>74.782084282460133</v>
      </c>
      <c r="H4807" s="2" t="s">
        <v>5089</v>
      </c>
    </row>
    <row r="4808" spans="4:8" ht="11.4" customHeight="1" x14ac:dyDescent="0.2">
      <c r="D4808" s="6" t="s">
        <v>336</v>
      </c>
      <c r="E4808" s="6" t="s">
        <v>5</v>
      </c>
      <c r="F4808" s="6" t="s">
        <v>7</v>
      </c>
      <c r="G4808" s="2">
        <v>96.214478346456701</v>
      </c>
      <c r="H4808" s="2" t="s">
        <v>5089</v>
      </c>
    </row>
    <row r="4809" spans="4:8" ht="11.4" customHeight="1" x14ac:dyDescent="0.2">
      <c r="D4809" s="6" t="s">
        <v>268</v>
      </c>
      <c r="E4809" s="6" t="s">
        <v>5</v>
      </c>
      <c r="F4809" s="6" t="s">
        <v>7</v>
      </c>
      <c r="G4809" s="2">
        <v>89.909066741077083</v>
      </c>
      <c r="H4809" s="2" t="s">
        <v>5091</v>
      </c>
    </row>
    <row r="4810" spans="4:8" ht="11.4" customHeight="1" x14ac:dyDescent="0.2">
      <c r="D4810" s="6" t="s">
        <v>4298</v>
      </c>
      <c r="E4810" s="6" t="s">
        <v>5</v>
      </c>
      <c r="F4810" s="6" t="s">
        <v>7</v>
      </c>
      <c r="G4810" s="2">
        <v>24.6</v>
      </c>
      <c r="H4810" s="2" t="s">
        <v>5089</v>
      </c>
    </row>
    <row r="4811" spans="4:8" ht="11.4" customHeight="1" x14ac:dyDescent="0.2">
      <c r="D4811" s="6" t="s">
        <v>304</v>
      </c>
      <c r="E4811" s="6" t="s">
        <v>5</v>
      </c>
      <c r="F4811" s="6" t="s">
        <v>7</v>
      </c>
      <c r="G4811" s="2">
        <v>81.736988163086366</v>
      </c>
      <c r="H4811" s="2" t="s">
        <v>5089</v>
      </c>
    </row>
    <row r="4812" spans="4:8" ht="11.4" customHeight="1" x14ac:dyDescent="0.2">
      <c r="D4812" s="6" t="s">
        <v>291</v>
      </c>
      <c r="E4812" s="6" t="s">
        <v>5</v>
      </c>
      <c r="F4812" s="6" t="s">
        <v>7</v>
      </c>
      <c r="G4812" s="2">
        <v>82.663533762057881</v>
      </c>
      <c r="H4812" s="2" t="s">
        <v>5089</v>
      </c>
    </row>
    <row r="4813" spans="4:8" ht="11.4" customHeight="1" x14ac:dyDescent="0.2">
      <c r="D4813" s="6" t="s">
        <v>4299</v>
      </c>
      <c r="E4813" s="6" t="s">
        <v>5</v>
      </c>
      <c r="F4813" s="6" t="s">
        <v>7</v>
      </c>
      <c r="G4813" s="2">
        <v>76.400000000000006</v>
      </c>
      <c r="H4813" s="2" t="s">
        <v>5089</v>
      </c>
    </row>
    <row r="4814" spans="4:8" ht="11.4" customHeight="1" x14ac:dyDescent="0.2">
      <c r="D4814" s="6" t="s">
        <v>303</v>
      </c>
      <c r="E4814" s="6" t="s">
        <v>5</v>
      </c>
      <c r="F4814" s="6" t="s">
        <v>7</v>
      </c>
      <c r="G4814" s="2">
        <v>79.459191090269641</v>
      </c>
      <c r="H4814" s="2" t="s">
        <v>5089</v>
      </c>
    </row>
    <row r="4815" spans="4:8" ht="11.4" customHeight="1" x14ac:dyDescent="0.2">
      <c r="D4815" s="6" t="s">
        <v>346</v>
      </c>
      <c r="E4815" s="6" t="s">
        <v>5</v>
      </c>
      <c r="F4815" s="6" t="s">
        <v>7</v>
      </c>
      <c r="G4815" s="2">
        <v>69</v>
      </c>
      <c r="H4815" s="2" t="s">
        <v>5089</v>
      </c>
    </row>
    <row r="4816" spans="4:8" ht="11.4" customHeight="1" x14ac:dyDescent="0.2">
      <c r="D4816" s="6" t="s">
        <v>315</v>
      </c>
      <c r="E4816" s="6" t="s">
        <v>5</v>
      </c>
      <c r="F4816" s="6" t="s">
        <v>7</v>
      </c>
      <c r="G4816" s="2">
        <v>78.214961909598784</v>
      </c>
      <c r="H4816" s="2" t="s">
        <v>5089</v>
      </c>
    </row>
    <row r="4817" spans="4:8" ht="11.4" customHeight="1" x14ac:dyDescent="0.2">
      <c r="D4817" s="6" t="s">
        <v>4300</v>
      </c>
      <c r="E4817" s="6" t="s">
        <v>5</v>
      </c>
      <c r="F4817" s="6" t="s">
        <v>7</v>
      </c>
      <c r="G4817" s="2">
        <v>61.080950000000001</v>
      </c>
      <c r="H4817" s="2" t="s">
        <v>5089</v>
      </c>
    </row>
    <row r="4818" spans="4:8" ht="11.4" customHeight="1" x14ac:dyDescent="0.2">
      <c r="D4818" s="6" t="s">
        <v>355</v>
      </c>
      <c r="E4818" s="6" t="s">
        <v>5</v>
      </c>
      <c r="F4818" s="6" t="s">
        <v>7</v>
      </c>
      <c r="G4818" s="2">
        <v>68</v>
      </c>
      <c r="H4818" s="2" t="s">
        <v>5089</v>
      </c>
    </row>
    <row r="4819" spans="4:8" ht="11.4" customHeight="1" x14ac:dyDescent="0.2">
      <c r="D4819" s="6" t="s">
        <v>330</v>
      </c>
      <c r="E4819" s="6" t="s">
        <v>5</v>
      </c>
      <c r="F4819" s="6" t="s">
        <v>7</v>
      </c>
      <c r="G4819" s="2">
        <v>95.981888064733653</v>
      </c>
      <c r="H4819" s="2" t="s">
        <v>5089</v>
      </c>
    </row>
    <row r="4820" spans="4:8" ht="11.4" customHeight="1" x14ac:dyDescent="0.2">
      <c r="D4820" s="6" t="s">
        <v>328</v>
      </c>
      <c r="E4820" s="6" t="s">
        <v>5</v>
      </c>
      <c r="F4820" s="6" t="s">
        <v>7</v>
      </c>
      <c r="G4820" s="2">
        <v>93.46031040268457</v>
      </c>
      <c r="H4820" s="2" t="s">
        <v>5089</v>
      </c>
    </row>
    <row r="4821" spans="4:8" ht="11.4" customHeight="1" x14ac:dyDescent="0.2">
      <c r="D4821" s="6" t="s">
        <v>311</v>
      </c>
      <c r="E4821" s="6" t="s">
        <v>5</v>
      </c>
      <c r="F4821" s="6" t="s">
        <v>7</v>
      </c>
      <c r="G4821" s="2">
        <v>92.478123309897242</v>
      </c>
      <c r="H4821" s="2" t="s">
        <v>5089</v>
      </c>
    </row>
    <row r="4822" spans="4:8" ht="11.4" customHeight="1" x14ac:dyDescent="0.2">
      <c r="D4822" s="6" t="s">
        <v>4301</v>
      </c>
      <c r="E4822" s="6" t="s">
        <v>5</v>
      </c>
      <c r="F4822" s="6" t="s">
        <v>7</v>
      </c>
      <c r="G4822" s="2">
        <v>76.400000000000006</v>
      </c>
      <c r="H4822" s="2" t="s">
        <v>5089</v>
      </c>
    </row>
    <row r="4823" spans="4:8" ht="11.4" customHeight="1" x14ac:dyDescent="0.2">
      <c r="D4823" s="6" t="s">
        <v>284</v>
      </c>
      <c r="E4823" s="6" t="s">
        <v>5</v>
      </c>
      <c r="F4823" s="6" t="s">
        <v>7</v>
      </c>
      <c r="G4823" s="2">
        <v>70.972198744769869</v>
      </c>
      <c r="H4823" s="2" t="s">
        <v>5089</v>
      </c>
    </row>
    <row r="4824" spans="4:8" ht="11.4" customHeight="1" x14ac:dyDescent="0.2">
      <c r="D4824" s="6" t="s">
        <v>4302</v>
      </c>
      <c r="E4824" s="6" t="s">
        <v>5</v>
      </c>
      <c r="F4824" s="6" t="s">
        <v>7</v>
      </c>
      <c r="G4824" s="2">
        <v>63.9</v>
      </c>
      <c r="H4824" s="2" t="s">
        <v>5089</v>
      </c>
    </row>
    <row r="4825" spans="4:8" ht="11.4" customHeight="1" x14ac:dyDescent="0.2">
      <c r="D4825" s="6" t="s">
        <v>349</v>
      </c>
      <c r="E4825" s="6" t="s">
        <v>5</v>
      </c>
      <c r="F4825" s="6" t="s">
        <v>7</v>
      </c>
      <c r="G4825" s="2">
        <v>68</v>
      </c>
      <c r="H4825" s="2" t="s">
        <v>5089</v>
      </c>
    </row>
    <row r="4826" spans="4:8" ht="11.4" customHeight="1" x14ac:dyDescent="0.2">
      <c r="D4826" s="6" t="s">
        <v>4303</v>
      </c>
      <c r="E4826" s="6" t="s">
        <v>5</v>
      </c>
      <c r="F4826" s="6" t="s">
        <v>7</v>
      </c>
      <c r="G4826" s="2">
        <v>76.400000000000006</v>
      </c>
      <c r="H4826" s="2" t="s">
        <v>5089</v>
      </c>
    </row>
    <row r="4827" spans="4:8" ht="11.4" customHeight="1" x14ac:dyDescent="0.2">
      <c r="D4827" s="6" t="s">
        <v>341</v>
      </c>
      <c r="E4827" s="6" t="s">
        <v>5</v>
      </c>
      <c r="F4827" s="6" t="s">
        <v>7</v>
      </c>
      <c r="G4827" s="2">
        <v>80.115935114503813</v>
      </c>
      <c r="H4827" s="2" t="s">
        <v>5089</v>
      </c>
    </row>
    <row r="4828" spans="4:8" ht="11.4" customHeight="1" x14ac:dyDescent="0.2">
      <c r="D4828" s="6" t="s">
        <v>4304</v>
      </c>
      <c r="E4828" s="6" t="s">
        <v>5</v>
      </c>
      <c r="F4828" s="6" t="s">
        <v>7</v>
      </c>
      <c r="G4828" s="2">
        <v>63.9</v>
      </c>
      <c r="H4828" s="2" t="s">
        <v>5089</v>
      </c>
    </row>
    <row r="4829" spans="4:8" ht="11.4" customHeight="1" x14ac:dyDescent="0.2">
      <c r="D4829" s="6" t="s">
        <v>4305</v>
      </c>
      <c r="E4829" s="6" t="s">
        <v>5</v>
      </c>
      <c r="F4829" s="6" t="s">
        <v>7</v>
      </c>
      <c r="G4829" s="2">
        <v>94.228935841278016</v>
      </c>
      <c r="H4829" s="2" t="s">
        <v>5089</v>
      </c>
    </row>
    <row r="4830" spans="4:8" ht="11.4" customHeight="1" x14ac:dyDescent="0.2">
      <c r="D4830" s="6" t="s">
        <v>4306</v>
      </c>
      <c r="E4830" s="6" t="s">
        <v>5</v>
      </c>
      <c r="F4830" s="6" t="s">
        <v>7</v>
      </c>
      <c r="G4830" s="2">
        <v>76.400000000000006</v>
      </c>
      <c r="H4830" s="2" t="s">
        <v>5089</v>
      </c>
    </row>
    <row r="4831" spans="4:8" ht="11.4" customHeight="1" x14ac:dyDescent="0.2">
      <c r="D4831" s="6" t="s">
        <v>352</v>
      </c>
      <c r="E4831" s="6" t="s">
        <v>5</v>
      </c>
      <c r="F4831" s="6" t="s">
        <v>7</v>
      </c>
      <c r="G4831" s="2">
        <v>69</v>
      </c>
      <c r="H4831" s="2" t="s">
        <v>5089</v>
      </c>
    </row>
    <row r="4832" spans="4:8" ht="11.4" customHeight="1" x14ac:dyDescent="0.2">
      <c r="D4832" s="6" t="s">
        <v>354</v>
      </c>
      <c r="E4832" s="6" t="s">
        <v>5</v>
      </c>
      <c r="F4832" s="6" t="s">
        <v>7</v>
      </c>
      <c r="G4832" s="2">
        <v>69</v>
      </c>
      <c r="H4832" s="2" t="s">
        <v>5089</v>
      </c>
    </row>
    <row r="4833" spans="4:8" ht="11.4" customHeight="1" x14ac:dyDescent="0.2">
      <c r="D4833" s="6" t="s">
        <v>334</v>
      </c>
      <c r="E4833" s="6" t="s">
        <v>5</v>
      </c>
      <c r="F4833" s="6" t="s">
        <v>7</v>
      </c>
      <c r="G4833" s="2">
        <v>96.096891074130099</v>
      </c>
      <c r="H4833" s="2" t="s">
        <v>5089</v>
      </c>
    </row>
    <row r="4834" spans="4:8" ht="11.4" customHeight="1" x14ac:dyDescent="0.2">
      <c r="D4834" s="6" t="s">
        <v>282</v>
      </c>
      <c r="E4834" s="6" t="s">
        <v>5</v>
      </c>
      <c r="F4834" s="6" t="s">
        <v>7</v>
      </c>
      <c r="G4834" s="2">
        <v>93.266708586883041</v>
      </c>
      <c r="H4834" s="2" t="s">
        <v>5089</v>
      </c>
    </row>
    <row r="4835" spans="4:8" ht="11.4" customHeight="1" x14ac:dyDescent="0.2">
      <c r="D4835" s="6" t="s">
        <v>307</v>
      </c>
      <c r="E4835" s="6" t="s">
        <v>5</v>
      </c>
      <c r="F4835" s="6" t="s">
        <v>7</v>
      </c>
      <c r="G4835" s="2">
        <v>85.366441647597256</v>
      </c>
      <c r="H4835" s="2" t="s">
        <v>5089</v>
      </c>
    </row>
    <row r="4836" spans="4:8" ht="11.4" customHeight="1" x14ac:dyDescent="0.2">
      <c r="D4836" s="6" t="s">
        <v>329</v>
      </c>
      <c r="E4836" s="6" t="s">
        <v>5</v>
      </c>
      <c r="F4836" s="6" t="s">
        <v>7</v>
      </c>
      <c r="G4836" s="2">
        <v>92.068707037643208</v>
      </c>
      <c r="H4836" s="2" t="s">
        <v>5089</v>
      </c>
    </row>
    <row r="4837" spans="4:8" ht="11.4" customHeight="1" x14ac:dyDescent="0.2">
      <c r="D4837" s="6" t="s">
        <v>292</v>
      </c>
      <c r="E4837" s="6" t="s">
        <v>5</v>
      </c>
      <c r="F4837" s="6" t="s">
        <v>7</v>
      </c>
      <c r="G4837" s="2">
        <v>92.124108416547784</v>
      </c>
      <c r="H4837" s="2" t="s">
        <v>5089</v>
      </c>
    </row>
    <row r="4838" spans="4:8" ht="11.4" customHeight="1" x14ac:dyDescent="0.2">
      <c r="D4838" s="6" t="s">
        <v>289</v>
      </c>
      <c r="E4838" s="6" t="s">
        <v>5</v>
      </c>
      <c r="F4838" s="6" t="s">
        <v>7</v>
      </c>
      <c r="G4838" s="2">
        <v>91.953420721476505</v>
      </c>
      <c r="H4838" s="2" t="s">
        <v>5089</v>
      </c>
    </row>
    <row r="4839" spans="4:8" ht="11.4" customHeight="1" x14ac:dyDescent="0.2">
      <c r="D4839" s="6" t="s">
        <v>339</v>
      </c>
      <c r="E4839" s="6" t="s">
        <v>5</v>
      </c>
      <c r="F4839" s="6" t="s">
        <v>7</v>
      </c>
      <c r="G4839" s="2">
        <v>69.789999999999992</v>
      </c>
      <c r="H4839" s="2" t="s">
        <v>5089</v>
      </c>
    </row>
    <row r="4840" spans="4:8" ht="11.4" customHeight="1" x14ac:dyDescent="0.2">
      <c r="D4840" s="6" t="s">
        <v>347</v>
      </c>
      <c r="E4840" s="6" t="s">
        <v>5</v>
      </c>
      <c r="F4840" s="6" t="s">
        <v>7</v>
      </c>
      <c r="G4840" s="2">
        <v>86.633138075313809</v>
      </c>
      <c r="H4840" s="2" t="s">
        <v>5089</v>
      </c>
    </row>
    <row r="4841" spans="4:8" ht="11.4" customHeight="1" x14ac:dyDescent="0.2">
      <c r="D4841" s="6" t="s">
        <v>337</v>
      </c>
      <c r="E4841" s="6" t="s">
        <v>5</v>
      </c>
      <c r="F4841" s="6" t="s">
        <v>7</v>
      </c>
      <c r="G4841" s="2">
        <v>98.541154929577473</v>
      </c>
      <c r="H4841" s="2" t="s">
        <v>5089</v>
      </c>
    </row>
    <row r="4842" spans="4:8" ht="11.4" customHeight="1" x14ac:dyDescent="0.2">
      <c r="D4842" s="6" t="s">
        <v>4307</v>
      </c>
      <c r="E4842" s="6" t="s">
        <v>5</v>
      </c>
      <c r="F4842" s="6" t="s">
        <v>7</v>
      </c>
      <c r="G4842" s="2">
        <v>75.599999999999994</v>
      </c>
      <c r="H4842" s="2" t="s">
        <v>5089</v>
      </c>
    </row>
    <row r="4843" spans="4:8" ht="11.4" customHeight="1" x14ac:dyDescent="0.2">
      <c r="D4843" s="6" t="s">
        <v>4308</v>
      </c>
      <c r="E4843" s="6" t="s">
        <v>5</v>
      </c>
      <c r="F4843" s="6" t="s">
        <v>7</v>
      </c>
      <c r="G4843" s="2">
        <v>75.599999999999994</v>
      </c>
      <c r="H4843" s="2" t="s">
        <v>5089</v>
      </c>
    </row>
    <row r="4844" spans="4:8" ht="11.4" customHeight="1" x14ac:dyDescent="0.2">
      <c r="D4844" s="6" t="s">
        <v>357</v>
      </c>
      <c r="E4844" s="6" t="s">
        <v>5</v>
      </c>
      <c r="F4844" s="6" t="s">
        <v>7</v>
      </c>
      <c r="G4844" s="2">
        <v>65.7</v>
      </c>
      <c r="H4844" s="2" t="s">
        <v>5089</v>
      </c>
    </row>
    <row r="4845" spans="4:8" ht="11.4" customHeight="1" x14ac:dyDescent="0.2">
      <c r="D4845" s="6" t="s">
        <v>273</v>
      </c>
      <c r="E4845" s="6" t="s">
        <v>5</v>
      </c>
      <c r="F4845" s="6" t="s">
        <v>7</v>
      </c>
      <c r="G4845" s="2">
        <v>76.458278452266569</v>
      </c>
      <c r="H4845" s="2" t="s">
        <v>5091</v>
      </c>
    </row>
    <row r="4846" spans="4:8" ht="11.4" customHeight="1" x14ac:dyDescent="0.2">
      <c r="D4846" s="6" t="s">
        <v>447</v>
      </c>
      <c r="E4846" s="6" t="s">
        <v>5</v>
      </c>
      <c r="F4846" s="6" t="s">
        <v>446</v>
      </c>
      <c r="G4846" s="2">
        <v>110</v>
      </c>
      <c r="H4846" s="2" t="s">
        <v>5091</v>
      </c>
    </row>
    <row r="4847" spans="4:8" ht="11.4" customHeight="1" x14ac:dyDescent="0.2">
      <c r="D4847" s="6" t="s">
        <v>280</v>
      </c>
      <c r="E4847" s="6" t="s">
        <v>5</v>
      </c>
      <c r="F4847" s="6" t="s">
        <v>7</v>
      </c>
      <c r="G4847" s="2">
        <v>64.299422598307615</v>
      </c>
      <c r="H4847" s="2" t="s">
        <v>5091</v>
      </c>
    </row>
    <row r="4848" spans="4:8" ht="11.4" customHeight="1" x14ac:dyDescent="0.2">
      <c r="D4848" s="6" t="s">
        <v>312</v>
      </c>
      <c r="E4848" s="6" t="s">
        <v>5</v>
      </c>
      <c r="F4848" s="6" t="s">
        <v>7</v>
      </c>
      <c r="G4848" s="2">
        <v>70.098604528699312</v>
      </c>
      <c r="H4848" s="2" t="s">
        <v>5089</v>
      </c>
    </row>
    <row r="4849" spans="4:8" ht="11.4" customHeight="1" x14ac:dyDescent="0.2">
      <c r="D4849" s="6" t="s">
        <v>343</v>
      </c>
      <c r="E4849" s="6" t="s">
        <v>5</v>
      </c>
      <c r="F4849" s="6" t="s">
        <v>7</v>
      </c>
      <c r="G4849" s="2">
        <v>82.041800847457637</v>
      </c>
      <c r="H4849" s="2" t="s">
        <v>5089</v>
      </c>
    </row>
    <row r="4850" spans="4:8" ht="11.4" customHeight="1" x14ac:dyDescent="0.2">
      <c r="D4850" s="6" t="s">
        <v>317</v>
      </c>
      <c r="E4850" s="6" t="s">
        <v>5</v>
      </c>
      <c r="F4850" s="6" t="s">
        <v>7</v>
      </c>
      <c r="G4850" s="2">
        <v>93.5798944281525</v>
      </c>
      <c r="H4850" s="2" t="s">
        <v>5089</v>
      </c>
    </row>
    <row r="4851" spans="4:8" ht="11.4" customHeight="1" x14ac:dyDescent="0.2">
      <c r="D4851" s="6" t="s">
        <v>333</v>
      </c>
      <c r="E4851" s="6" t="s">
        <v>5</v>
      </c>
      <c r="F4851" s="6" t="s">
        <v>7</v>
      </c>
      <c r="G4851" s="2">
        <v>95.841243478260864</v>
      </c>
      <c r="H4851" s="2" t="s">
        <v>5089</v>
      </c>
    </row>
    <row r="4852" spans="4:8" ht="11.4" customHeight="1" x14ac:dyDescent="0.2">
      <c r="D4852" s="6" t="s">
        <v>322</v>
      </c>
      <c r="E4852" s="6" t="s">
        <v>5</v>
      </c>
      <c r="F4852" s="6" t="s">
        <v>7</v>
      </c>
      <c r="G4852" s="2">
        <v>82.467102439024387</v>
      </c>
      <c r="H4852" s="2" t="s">
        <v>5089</v>
      </c>
    </row>
    <row r="4853" spans="4:8" ht="11.4" customHeight="1" x14ac:dyDescent="0.2">
      <c r="D4853" s="6" t="s">
        <v>331</v>
      </c>
      <c r="E4853" s="6" t="s">
        <v>5</v>
      </c>
      <c r="F4853" s="6" t="s">
        <v>7</v>
      </c>
      <c r="G4853" s="2">
        <v>82.516141618497102</v>
      </c>
      <c r="H4853" s="2" t="s">
        <v>5089</v>
      </c>
    </row>
    <row r="4854" spans="4:8" ht="11.4" customHeight="1" x14ac:dyDescent="0.2">
      <c r="D4854" s="6" t="s">
        <v>323</v>
      </c>
      <c r="E4854" s="6" t="s">
        <v>5</v>
      </c>
      <c r="F4854" s="6" t="s">
        <v>7</v>
      </c>
      <c r="G4854" s="2">
        <v>81.994060301507531</v>
      </c>
      <c r="H4854" s="2" t="s">
        <v>5089</v>
      </c>
    </row>
    <row r="4855" spans="4:8" ht="11.4" customHeight="1" x14ac:dyDescent="0.2">
      <c r="D4855" s="6" t="s">
        <v>356</v>
      </c>
      <c r="E4855" s="6" t="s">
        <v>5</v>
      </c>
      <c r="F4855" s="6" t="s">
        <v>7</v>
      </c>
      <c r="G4855" s="2">
        <v>76.2</v>
      </c>
      <c r="H4855" s="2" t="s">
        <v>5089</v>
      </c>
    </row>
    <row r="4856" spans="4:8" ht="11.4" customHeight="1" x14ac:dyDescent="0.2">
      <c r="D4856" s="6" t="s">
        <v>4309</v>
      </c>
      <c r="E4856" s="6" t="s">
        <v>5</v>
      </c>
      <c r="F4856" s="6" t="s">
        <v>7</v>
      </c>
      <c r="G4856" s="2">
        <v>79.63428571428571</v>
      </c>
      <c r="H4856" s="2" t="s">
        <v>5089</v>
      </c>
    </row>
    <row r="4857" spans="4:8" ht="11.4" customHeight="1" x14ac:dyDescent="0.2">
      <c r="D4857" s="6" t="s">
        <v>350</v>
      </c>
      <c r="E4857" s="6" t="s">
        <v>5</v>
      </c>
      <c r="F4857" s="6" t="s">
        <v>7</v>
      </c>
      <c r="G4857" s="2">
        <v>64.3</v>
      </c>
      <c r="H4857" s="2" t="s">
        <v>5089</v>
      </c>
    </row>
    <row r="4858" spans="4:8" ht="11.4" customHeight="1" x14ac:dyDescent="0.2">
      <c r="D4858" s="6" t="s">
        <v>274</v>
      </c>
      <c r="E4858" s="6" t="s">
        <v>5</v>
      </c>
      <c r="F4858" s="6" t="s">
        <v>7</v>
      </c>
      <c r="G4858" s="2">
        <v>76.480508128650854</v>
      </c>
      <c r="H4858" s="2" t="s">
        <v>5091</v>
      </c>
    </row>
    <row r="4859" spans="4:8" ht="11.4" customHeight="1" x14ac:dyDescent="0.2">
      <c r="D4859" s="6" t="s">
        <v>4310</v>
      </c>
      <c r="E4859" s="6" t="s">
        <v>5</v>
      </c>
      <c r="F4859" s="6" t="s">
        <v>7</v>
      </c>
      <c r="G4859" s="2">
        <v>53.315238095238094</v>
      </c>
      <c r="H4859" s="2" t="s">
        <v>5089</v>
      </c>
    </row>
    <row r="4860" spans="4:8" ht="11.4" customHeight="1" x14ac:dyDescent="0.2">
      <c r="D4860" s="6" t="s">
        <v>345</v>
      </c>
      <c r="E4860" s="6" t="s">
        <v>5</v>
      </c>
      <c r="F4860" s="6" t="s">
        <v>7</v>
      </c>
      <c r="G4860" s="2">
        <v>71.382380952380956</v>
      </c>
      <c r="H4860" s="2" t="s">
        <v>5089</v>
      </c>
    </row>
    <row r="4861" spans="4:8" ht="11.4" customHeight="1" x14ac:dyDescent="0.2">
      <c r="D4861" s="6" t="s">
        <v>308</v>
      </c>
      <c r="E4861" s="6" t="s">
        <v>5</v>
      </c>
      <c r="F4861" s="6" t="s">
        <v>7</v>
      </c>
      <c r="G4861" s="2">
        <v>82.283907414672413</v>
      </c>
      <c r="H4861" s="2" t="s">
        <v>5089</v>
      </c>
    </row>
    <row r="4862" spans="4:8" ht="11.4" customHeight="1" x14ac:dyDescent="0.2">
      <c r="D4862" s="6" t="s">
        <v>271</v>
      </c>
      <c r="E4862" s="6" t="s">
        <v>5</v>
      </c>
      <c r="F4862" s="6" t="s">
        <v>7</v>
      </c>
      <c r="G4862" s="2">
        <v>82.680723181698468</v>
      </c>
      <c r="H4862" s="2" t="s">
        <v>5091</v>
      </c>
    </row>
    <row r="4863" spans="4:8" ht="11.4" customHeight="1" x14ac:dyDescent="0.2">
      <c r="D4863" s="6" t="s">
        <v>288</v>
      </c>
      <c r="E4863" s="6" t="s">
        <v>5</v>
      </c>
      <c r="F4863" s="6" t="s">
        <v>7</v>
      </c>
      <c r="G4863" s="2">
        <v>82.668344988344998</v>
      </c>
      <c r="H4863" s="2" t="s">
        <v>5089</v>
      </c>
    </row>
    <row r="4864" spans="4:8" ht="11.4" customHeight="1" x14ac:dyDescent="0.2">
      <c r="D4864" s="6" t="s">
        <v>4311</v>
      </c>
      <c r="E4864" s="6" t="s">
        <v>5</v>
      </c>
      <c r="F4864" s="6" t="s">
        <v>7</v>
      </c>
      <c r="G4864" s="2">
        <v>75.599999999999994</v>
      </c>
      <c r="H4864" s="2" t="s">
        <v>5089</v>
      </c>
    </row>
    <row r="4865" spans="4:8" ht="11.4" customHeight="1" x14ac:dyDescent="0.2">
      <c r="D4865" s="6" t="s">
        <v>344</v>
      </c>
      <c r="E4865" s="6" t="s">
        <v>5</v>
      </c>
      <c r="F4865" s="6" t="s">
        <v>7</v>
      </c>
      <c r="G4865" s="2">
        <v>95.918494382022473</v>
      </c>
      <c r="H4865" s="2" t="s">
        <v>5089</v>
      </c>
    </row>
    <row r="4866" spans="4:8" ht="11.4" customHeight="1" x14ac:dyDescent="0.2">
      <c r="D4866" s="6" t="s">
        <v>340</v>
      </c>
      <c r="E4866" s="6" t="s">
        <v>5</v>
      </c>
      <c r="F4866" s="6" t="s">
        <v>7</v>
      </c>
      <c r="G4866" s="2">
        <v>81.788278301886805</v>
      </c>
      <c r="H4866" s="2" t="s">
        <v>5089</v>
      </c>
    </row>
    <row r="4867" spans="4:8" ht="11.4" customHeight="1" x14ac:dyDescent="0.2">
      <c r="D4867" s="6" t="s">
        <v>269</v>
      </c>
      <c r="E4867" s="6" t="s">
        <v>5</v>
      </c>
      <c r="F4867" s="6" t="s">
        <v>7</v>
      </c>
      <c r="G4867" s="2">
        <v>92.001398438377706</v>
      </c>
      <c r="H4867" s="2" t="s">
        <v>5091</v>
      </c>
    </row>
    <row r="4868" spans="4:8" ht="11.4" customHeight="1" x14ac:dyDescent="0.2">
      <c r="D4868" s="6" t="s">
        <v>4312</v>
      </c>
      <c r="E4868" s="6" t="s">
        <v>5</v>
      </c>
      <c r="F4868" s="6" t="s">
        <v>7</v>
      </c>
      <c r="G4868" s="2">
        <v>63.66089552238806</v>
      </c>
      <c r="H4868" s="2" t="s">
        <v>5089</v>
      </c>
    </row>
    <row r="4869" spans="4:8" ht="11.4" customHeight="1" x14ac:dyDescent="0.2">
      <c r="D4869" s="6" t="s">
        <v>278</v>
      </c>
      <c r="E4869" s="6" t="s">
        <v>5</v>
      </c>
      <c r="F4869" s="6" t="s">
        <v>7</v>
      </c>
      <c r="G4869" s="2">
        <v>92.855741507870746</v>
      </c>
      <c r="H4869" s="2" t="s">
        <v>5091</v>
      </c>
    </row>
    <row r="4870" spans="4:8" ht="11.4" customHeight="1" x14ac:dyDescent="0.2">
      <c r="D4870" s="6" t="s">
        <v>4313</v>
      </c>
      <c r="E4870" s="6" t="s">
        <v>5</v>
      </c>
      <c r="F4870" s="6" t="s">
        <v>7</v>
      </c>
      <c r="G4870" s="2">
        <v>62.320490196078431</v>
      </c>
      <c r="H4870" s="2" t="s">
        <v>5089</v>
      </c>
    </row>
    <row r="4871" spans="4:8" ht="11.4" customHeight="1" x14ac:dyDescent="0.2">
      <c r="D4871" s="6" t="s">
        <v>4314</v>
      </c>
      <c r="E4871" s="6" t="s">
        <v>5</v>
      </c>
      <c r="F4871" s="5" t="s">
        <v>5112</v>
      </c>
      <c r="G4871" s="2">
        <v>80</v>
      </c>
      <c r="H4871" s="2" t="s">
        <v>5089</v>
      </c>
    </row>
    <row r="4872" spans="4:8" ht="11.4" customHeight="1" x14ac:dyDescent="0.2">
      <c r="D4872" s="6" t="s">
        <v>4315</v>
      </c>
      <c r="E4872" s="6" t="s">
        <v>5</v>
      </c>
      <c r="F4872" s="6" t="s">
        <v>7</v>
      </c>
      <c r="G4872" s="2">
        <v>56.009349999999998</v>
      </c>
      <c r="H4872" s="2" t="s">
        <v>5089</v>
      </c>
    </row>
    <row r="4873" spans="4:8" ht="11.4" customHeight="1" x14ac:dyDescent="0.2">
      <c r="D4873" s="6" t="s">
        <v>4316</v>
      </c>
      <c r="E4873" s="6" t="s">
        <v>5</v>
      </c>
      <c r="F4873" s="6" t="s">
        <v>7</v>
      </c>
      <c r="G4873" s="2">
        <v>43.352980000000002</v>
      </c>
      <c r="H4873" s="2" t="s">
        <v>5089</v>
      </c>
    </row>
    <row r="4874" spans="4:8" ht="11.4" customHeight="1" x14ac:dyDescent="0.2">
      <c r="D4874" s="6" t="s">
        <v>429</v>
      </c>
      <c r="E4874" s="6" t="s">
        <v>5</v>
      </c>
      <c r="F4874" s="6" t="s">
        <v>7</v>
      </c>
      <c r="G4874" s="2">
        <v>45</v>
      </c>
      <c r="H4874" s="2" t="s">
        <v>5089</v>
      </c>
    </row>
    <row r="4875" spans="4:8" ht="11.4" customHeight="1" x14ac:dyDescent="0.2">
      <c r="D4875" s="6" t="s">
        <v>425</v>
      </c>
      <c r="E4875" s="6" t="s">
        <v>5</v>
      </c>
      <c r="F4875" s="6" t="s">
        <v>7</v>
      </c>
      <c r="G4875" s="2">
        <v>45.604166666666664</v>
      </c>
      <c r="H4875" s="2" t="s">
        <v>5089</v>
      </c>
    </row>
    <row r="4876" spans="4:8" ht="11.4" customHeight="1" x14ac:dyDescent="0.2">
      <c r="D4876" s="6" t="s">
        <v>4317</v>
      </c>
      <c r="E4876" s="6" t="s">
        <v>5</v>
      </c>
      <c r="F4876" s="6" t="s">
        <v>7</v>
      </c>
      <c r="G4876" s="2">
        <v>43.352980000000002</v>
      </c>
      <c r="H4876" s="2" t="s">
        <v>5089</v>
      </c>
    </row>
    <row r="4877" spans="4:8" ht="11.4" customHeight="1" x14ac:dyDescent="0.2">
      <c r="D4877" s="6" t="s">
        <v>424</v>
      </c>
      <c r="E4877" s="6" t="s">
        <v>5</v>
      </c>
      <c r="F4877" s="6" t="s">
        <v>7</v>
      </c>
      <c r="G4877" s="2">
        <v>59</v>
      </c>
      <c r="H4877" s="2" t="s">
        <v>5089</v>
      </c>
    </row>
    <row r="4878" spans="4:8" ht="11.4" customHeight="1" x14ac:dyDescent="0.2">
      <c r="D4878" s="6" t="s">
        <v>426</v>
      </c>
      <c r="E4878" s="6" t="s">
        <v>5</v>
      </c>
      <c r="F4878" s="6" t="s">
        <v>7</v>
      </c>
      <c r="G4878" s="2">
        <v>59.542490272373541</v>
      </c>
      <c r="H4878" s="2" t="s">
        <v>5089</v>
      </c>
    </row>
    <row r="4879" spans="4:8" ht="11.4" customHeight="1" x14ac:dyDescent="0.2">
      <c r="D4879" s="6" t="s">
        <v>4318</v>
      </c>
      <c r="E4879" s="6" t="s">
        <v>5</v>
      </c>
      <c r="F4879" s="6" t="s">
        <v>7</v>
      </c>
      <c r="G4879" s="2">
        <v>107.7</v>
      </c>
      <c r="H4879" s="2" t="s">
        <v>5089</v>
      </c>
    </row>
    <row r="4880" spans="4:8" ht="11.4" customHeight="1" x14ac:dyDescent="0.2">
      <c r="D4880" s="6" t="s">
        <v>854</v>
      </c>
      <c r="E4880" s="6" t="s">
        <v>5</v>
      </c>
      <c r="F4880" s="5" t="s">
        <v>5112</v>
      </c>
      <c r="G4880" s="2">
        <v>80</v>
      </c>
      <c r="H4880" s="2" t="s">
        <v>5089</v>
      </c>
    </row>
    <row r="4881" spans="4:8" ht="11.4" customHeight="1" x14ac:dyDescent="0.2">
      <c r="D4881" s="6" t="s">
        <v>431</v>
      </c>
      <c r="E4881" s="6" t="s">
        <v>5</v>
      </c>
      <c r="F4881" s="6" t="s">
        <v>7</v>
      </c>
      <c r="G4881" s="2">
        <v>59</v>
      </c>
      <c r="H4881" s="2" t="s">
        <v>5089</v>
      </c>
    </row>
    <row r="4882" spans="4:8" ht="11.4" customHeight="1" x14ac:dyDescent="0.2">
      <c r="D4882" s="6" t="s">
        <v>428</v>
      </c>
      <c r="E4882" s="6" t="s">
        <v>5</v>
      </c>
      <c r="F4882" s="6" t="s">
        <v>7</v>
      </c>
      <c r="G4882" s="2">
        <v>45.012598566308242</v>
      </c>
      <c r="H4882" s="2" t="s">
        <v>5089</v>
      </c>
    </row>
    <row r="4883" spans="4:8" ht="11.4" customHeight="1" x14ac:dyDescent="0.2">
      <c r="D4883" s="6" t="s">
        <v>430</v>
      </c>
      <c r="E4883" s="6" t="s">
        <v>5</v>
      </c>
      <c r="F4883" s="6" t="s">
        <v>7</v>
      </c>
      <c r="G4883" s="2">
        <v>45</v>
      </c>
      <c r="H4883" s="2" t="s">
        <v>5089</v>
      </c>
    </row>
    <row r="4884" spans="4:8" ht="11.4" customHeight="1" x14ac:dyDescent="0.2">
      <c r="D4884" s="6" t="s">
        <v>427</v>
      </c>
      <c r="E4884" s="6" t="s">
        <v>5</v>
      </c>
      <c r="F4884" s="6" t="s">
        <v>7</v>
      </c>
      <c r="G4884" s="2">
        <v>45</v>
      </c>
      <c r="H4884" s="2" t="s">
        <v>5089</v>
      </c>
    </row>
    <row r="4885" spans="4:8" ht="11.4" customHeight="1" x14ac:dyDescent="0.2">
      <c r="D4885" s="6" t="s">
        <v>861</v>
      </c>
      <c r="E4885" s="6" t="s">
        <v>5</v>
      </c>
      <c r="F4885" s="5" t="s">
        <v>5112</v>
      </c>
      <c r="G4885" s="2">
        <v>99.331052631578942</v>
      </c>
      <c r="H4885" s="2" t="s">
        <v>5089</v>
      </c>
    </row>
    <row r="4886" spans="4:8" ht="11.4" customHeight="1" x14ac:dyDescent="0.2">
      <c r="D4886" s="6" t="s">
        <v>436</v>
      </c>
      <c r="E4886" s="6" t="s">
        <v>5</v>
      </c>
      <c r="F4886" s="6" t="s">
        <v>7</v>
      </c>
      <c r="G4886" s="2">
        <v>104.17100156494523</v>
      </c>
      <c r="H4886" s="2" t="s">
        <v>5089</v>
      </c>
    </row>
    <row r="4887" spans="4:8" ht="11.4" customHeight="1" x14ac:dyDescent="0.2">
      <c r="D4887" s="6" t="s">
        <v>441</v>
      </c>
      <c r="E4887" s="6" t="s">
        <v>5</v>
      </c>
      <c r="F4887" s="6" t="s">
        <v>7</v>
      </c>
      <c r="G4887" s="2">
        <v>102.43</v>
      </c>
      <c r="H4887" s="2" t="s">
        <v>5089</v>
      </c>
    </row>
    <row r="4888" spans="4:8" ht="11.4" customHeight="1" x14ac:dyDescent="0.2">
      <c r="D4888" s="6" t="s">
        <v>440</v>
      </c>
      <c r="E4888" s="6" t="s">
        <v>5</v>
      </c>
      <c r="F4888" s="6" t="s">
        <v>7</v>
      </c>
      <c r="G4888" s="2">
        <v>74.3</v>
      </c>
      <c r="H4888" s="2" t="s">
        <v>5089</v>
      </c>
    </row>
    <row r="4889" spans="4:8" ht="11.4" customHeight="1" x14ac:dyDescent="0.2">
      <c r="D4889" s="6" t="s">
        <v>434</v>
      </c>
      <c r="E4889" s="6" t="s">
        <v>5</v>
      </c>
      <c r="F4889" s="6" t="s">
        <v>7</v>
      </c>
      <c r="G4889" s="2">
        <v>93.053815085158149</v>
      </c>
      <c r="H4889" s="2" t="s">
        <v>5089</v>
      </c>
    </row>
    <row r="4890" spans="4:8" ht="11.4" customHeight="1" x14ac:dyDescent="0.2">
      <c r="D4890" s="6" t="s">
        <v>439</v>
      </c>
      <c r="E4890" s="6" t="s">
        <v>5</v>
      </c>
      <c r="F4890" s="6" t="s">
        <v>7</v>
      </c>
      <c r="G4890" s="2">
        <v>74.627628205128204</v>
      </c>
      <c r="H4890" s="2" t="s">
        <v>5089</v>
      </c>
    </row>
    <row r="4891" spans="4:8" ht="11.4" customHeight="1" x14ac:dyDescent="0.2">
      <c r="D4891" s="6" t="s">
        <v>437</v>
      </c>
      <c r="E4891" s="6" t="s">
        <v>5</v>
      </c>
      <c r="F4891" s="6" t="s">
        <v>7</v>
      </c>
      <c r="G4891" s="2">
        <v>119.92233062330622</v>
      </c>
      <c r="H4891" s="2" t="s">
        <v>5089</v>
      </c>
    </row>
    <row r="4892" spans="4:8" ht="11.4" customHeight="1" x14ac:dyDescent="0.2">
      <c r="D4892" s="6" t="s">
        <v>433</v>
      </c>
      <c r="E4892" s="6" t="s">
        <v>5</v>
      </c>
      <c r="F4892" s="6" t="s">
        <v>7</v>
      </c>
      <c r="G4892" s="2">
        <v>120.69638053097346</v>
      </c>
      <c r="H4892" s="2" t="s">
        <v>5091</v>
      </c>
    </row>
    <row r="4893" spans="4:8" ht="11.4" customHeight="1" x14ac:dyDescent="0.2">
      <c r="D4893" s="6" t="s">
        <v>4319</v>
      </c>
      <c r="E4893" s="6" t="s">
        <v>5</v>
      </c>
      <c r="F4893" s="6" t="s">
        <v>7</v>
      </c>
      <c r="G4893" s="2">
        <v>90.613849999999999</v>
      </c>
      <c r="H4893" s="2" t="s">
        <v>5089</v>
      </c>
    </row>
    <row r="4894" spans="4:8" ht="11.4" customHeight="1" x14ac:dyDescent="0.2">
      <c r="D4894" s="6" t="s">
        <v>435</v>
      </c>
      <c r="E4894" s="6" t="s">
        <v>5</v>
      </c>
      <c r="F4894" s="6" t="s">
        <v>7</v>
      </c>
      <c r="G4894" s="2">
        <v>98.311367144432197</v>
      </c>
      <c r="H4894" s="2" t="s">
        <v>5089</v>
      </c>
    </row>
    <row r="4895" spans="4:8" ht="11.4" customHeight="1" x14ac:dyDescent="0.2">
      <c r="D4895" s="6" t="s">
        <v>4320</v>
      </c>
      <c r="E4895" s="6" t="s">
        <v>5</v>
      </c>
      <c r="F4895" s="6" t="s">
        <v>7</v>
      </c>
      <c r="G4895" s="2">
        <v>62.386666666666663</v>
      </c>
      <c r="H4895" s="2" t="s">
        <v>5089</v>
      </c>
    </row>
    <row r="4896" spans="4:8" ht="11.4" customHeight="1" x14ac:dyDescent="0.2">
      <c r="D4896" s="6" t="s">
        <v>501</v>
      </c>
      <c r="E4896" s="6" t="s">
        <v>5</v>
      </c>
      <c r="F4896" s="6" t="s">
        <v>490</v>
      </c>
      <c r="G4896" s="2">
        <v>172.70253472222223</v>
      </c>
      <c r="H4896" s="2" t="s">
        <v>5089</v>
      </c>
    </row>
    <row r="4897" spans="4:8" ht="11.4" customHeight="1" x14ac:dyDescent="0.2">
      <c r="D4897" s="6" t="s">
        <v>438</v>
      </c>
      <c r="E4897" s="6" t="s">
        <v>5</v>
      </c>
      <c r="F4897" s="6" t="s">
        <v>7</v>
      </c>
      <c r="G4897" s="2">
        <v>151.96149390243903</v>
      </c>
      <c r="H4897" s="2" t="s">
        <v>5089</v>
      </c>
    </row>
    <row r="4898" spans="4:8" ht="11.4" customHeight="1" x14ac:dyDescent="0.2">
      <c r="D4898" s="6" t="s">
        <v>2955</v>
      </c>
      <c r="E4898" s="6" t="s">
        <v>2945</v>
      </c>
      <c r="F4898" s="6" t="s">
        <v>2947</v>
      </c>
      <c r="G4898" s="2">
        <v>471.61241999999999</v>
      </c>
      <c r="H4898" s="2" t="s">
        <v>5090</v>
      </c>
    </row>
    <row r="4899" spans="4:8" ht="11.4" customHeight="1" x14ac:dyDescent="0.2">
      <c r="D4899" s="6" t="s">
        <v>2954</v>
      </c>
      <c r="E4899" s="6" t="s">
        <v>2945</v>
      </c>
      <c r="F4899" s="6" t="s">
        <v>2947</v>
      </c>
      <c r="G4899" s="2">
        <v>542.6728396226415</v>
      </c>
      <c r="H4899" s="2" t="s">
        <v>5090</v>
      </c>
    </row>
    <row r="4900" spans="4:8" ht="11.4" customHeight="1" x14ac:dyDescent="0.2">
      <c r="D4900" s="6" t="s">
        <v>2968</v>
      </c>
      <c r="E4900" s="6" t="s">
        <v>2945</v>
      </c>
      <c r="F4900" s="6" t="s">
        <v>2947</v>
      </c>
      <c r="G4900" s="2">
        <v>606.90858151023281</v>
      </c>
      <c r="H4900" s="2" t="s">
        <v>5090</v>
      </c>
    </row>
    <row r="4901" spans="4:8" ht="11.4" customHeight="1" x14ac:dyDescent="0.2">
      <c r="D4901" s="6" t="s">
        <v>422</v>
      </c>
      <c r="E4901" s="6" t="s">
        <v>5</v>
      </c>
      <c r="F4901" s="6" t="s">
        <v>7</v>
      </c>
      <c r="G4901" s="2">
        <v>126.47417112299465</v>
      </c>
      <c r="H4901" s="2" t="s">
        <v>5089</v>
      </c>
    </row>
    <row r="4902" spans="4:8" ht="11.4" customHeight="1" x14ac:dyDescent="0.2">
      <c r="D4902" s="6" t="s">
        <v>419</v>
      </c>
      <c r="E4902" s="6" t="s">
        <v>5</v>
      </c>
      <c r="F4902" s="6" t="s">
        <v>7</v>
      </c>
      <c r="G4902" s="2">
        <v>102.5993159851301</v>
      </c>
      <c r="H4902" s="2" t="s">
        <v>5089</v>
      </c>
    </row>
    <row r="4903" spans="4:8" ht="11.4" customHeight="1" x14ac:dyDescent="0.2">
      <c r="D4903" s="6" t="s">
        <v>417</v>
      </c>
      <c r="E4903" s="6" t="s">
        <v>5</v>
      </c>
      <c r="F4903" s="6" t="s">
        <v>7</v>
      </c>
      <c r="G4903" s="2">
        <v>81.654415730337064</v>
      </c>
      <c r="H4903" s="2" t="s">
        <v>5089</v>
      </c>
    </row>
    <row r="4904" spans="4:8" ht="11.4" customHeight="1" x14ac:dyDescent="0.2">
      <c r="D4904" s="6" t="s">
        <v>416</v>
      </c>
      <c r="E4904" s="6" t="s">
        <v>5</v>
      </c>
      <c r="F4904" s="6" t="s">
        <v>7</v>
      </c>
      <c r="G4904" s="2">
        <v>119.26512214342002</v>
      </c>
      <c r="H4904" s="2" t="s">
        <v>5089</v>
      </c>
    </row>
    <row r="4905" spans="4:8" ht="11.4" customHeight="1" x14ac:dyDescent="0.2">
      <c r="D4905" s="6" t="s">
        <v>4321</v>
      </c>
      <c r="E4905" s="6" t="s">
        <v>5</v>
      </c>
      <c r="F4905" s="6" t="s">
        <v>7</v>
      </c>
      <c r="G4905" s="2">
        <v>90.985599999999991</v>
      </c>
      <c r="H4905" s="2" t="s">
        <v>5089</v>
      </c>
    </row>
    <row r="4906" spans="4:8" ht="11.4" customHeight="1" x14ac:dyDescent="0.2">
      <c r="D4906" s="6" t="s">
        <v>421</v>
      </c>
      <c r="E4906" s="6" t="s">
        <v>5</v>
      </c>
      <c r="F4906" s="6" t="s">
        <v>7</v>
      </c>
      <c r="G4906" s="2">
        <v>117.10607874015749</v>
      </c>
      <c r="H4906" s="2" t="s">
        <v>5089</v>
      </c>
    </row>
    <row r="4907" spans="4:8" ht="11.4" customHeight="1" x14ac:dyDescent="0.2">
      <c r="D4907" s="6" t="s">
        <v>420</v>
      </c>
      <c r="E4907" s="6" t="s">
        <v>5</v>
      </c>
      <c r="F4907" s="6" t="s">
        <v>7</v>
      </c>
      <c r="G4907" s="2">
        <v>100.27500000000001</v>
      </c>
      <c r="H4907" s="2" t="s">
        <v>5089</v>
      </c>
    </row>
    <row r="4908" spans="4:8" ht="11.4" customHeight="1" x14ac:dyDescent="0.2">
      <c r="D4908" s="6" t="s">
        <v>4322</v>
      </c>
      <c r="E4908" s="6" t="s">
        <v>5</v>
      </c>
      <c r="F4908" s="6" t="s">
        <v>7</v>
      </c>
      <c r="G4908" s="2">
        <v>79</v>
      </c>
      <c r="H4908" s="2" t="s">
        <v>5089</v>
      </c>
    </row>
    <row r="4909" spans="4:8" ht="11.4" customHeight="1" x14ac:dyDescent="0.2">
      <c r="D4909" s="6" t="s">
        <v>418</v>
      </c>
      <c r="E4909" s="6" t="s">
        <v>5</v>
      </c>
      <c r="F4909" s="6" t="s">
        <v>7</v>
      </c>
      <c r="G4909" s="2">
        <v>102.92517308948401</v>
      </c>
      <c r="H4909" s="2" t="s">
        <v>5089</v>
      </c>
    </row>
    <row r="4910" spans="4:8" ht="11.4" customHeight="1" x14ac:dyDescent="0.2">
      <c r="D4910" s="6" t="s">
        <v>396</v>
      </c>
      <c r="E4910" s="6" t="s">
        <v>5</v>
      </c>
      <c r="F4910" s="6" t="s">
        <v>7</v>
      </c>
      <c r="G4910" s="2">
        <v>102.16399371069183</v>
      </c>
      <c r="H4910" s="2" t="s">
        <v>5089</v>
      </c>
    </row>
    <row r="4911" spans="4:8" ht="11.4" customHeight="1" x14ac:dyDescent="0.2">
      <c r="D4911" s="6" t="s">
        <v>394</v>
      </c>
      <c r="E4911" s="6" t="s">
        <v>5</v>
      </c>
      <c r="F4911" s="6" t="s">
        <v>7</v>
      </c>
      <c r="G4911" s="2">
        <v>65.928949950932292</v>
      </c>
      <c r="H4911" s="2" t="s">
        <v>5089</v>
      </c>
    </row>
    <row r="4912" spans="4:8" ht="11.4" customHeight="1" x14ac:dyDescent="0.2">
      <c r="D4912" s="6" t="s">
        <v>387</v>
      </c>
      <c r="E4912" s="6" t="s">
        <v>5</v>
      </c>
      <c r="F4912" s="6" t="s">
        <v>7</v>
      </c>
      <c r="G4912" s="2">
        <v>66.33644406875176</v>
      </c>
      <c r="H4912" s="2" t="s">
        <v>5091</v>
      </c>
    </row>
    <row r="4913" spans="4:8" ht="11.4" customHeight="1" x14ac:dyDescent="0.2">
      <c r="D4913" s="6" t="s">
        <v>4323</v>
      </c>
      <c r="E4913" s="6" t="s">
        <v>5</v>
      </c>
      <c r="F4913" s="6" t="s">
        <v>7</v>
      </c>
      <c r="G4913" s="2">
        <v>52.7</v>
      </c>
      <c r="H4913" s="2" t="s">
        <v>5089</v>
      </c>
    </row>
    <row r="4914" spans="4:8" ht="11.4" customHeight="1" x14ac:dyDescent="0.2">
      <c r="D4914" s="6" t="s">
        <v>391</v>
      </c>
      <c r="E4914" s="6" t="s">
        <v>5</v>
      </c>
      <c r="F4914" s="6" t="s">
        <v>7</v>
      </c>
      <c r="G4914" s="2">
        <v>83.808150158299412</v>
      </c>
      <c r="H4914" s="2" t="s">
        <v>5089</v>
      </c>
    </row>
    <row r="4915" spans="4:8" ht="11.4" customHeight="1" x14ac:dyDescent="0.2">
      <c r="D4915" s="6" t="s">
        <v>388</v>
      </c>
      <c r="E4915" s="6" t="s">
        <v>5</v>
      </c>
      <c r="F4915" s="6" t="s">
        <v>7</v>
      </c>
      <c r="G4915" s="2">
        <v>84.761496808276462</v>
      </c>
      <c r="H4915" s="2" t="s">
        <v>5089</v>
      </c>
    </row>
    <row r="4916" spans="4:8" ht="11.4" customHeight="1" x14ac:dyDescent="0.2">
      <c r="D4916" s="6" t="s">
        <v>4324</v>
      </c>
      <c r="E4916" s="6" t="s">
        <v>5</v>
      </c>
      <c r="F4916" s="6" t="s">
        <v>7</v>
      </c>
      <c r="G4916" s="2">
        <v>68.2</v>
      </c>
      <c r="H4916" s="2" t="s">
        <v>5089</v>
      </c>
    </row>
    <row r="4917" spans="4:8" ht="11.4" customHeight="1" x14ac:dyDescent="0.2">
      <c r="D4917" s="6" t="s">
        <v>389</v>
      </c>
      <c r="E4917" s="6" t="s">
        <v>5</v>
      </c>
      <c r="F4917" s="6" t="s">
        <v>7</v>
      </c>
      <c r="G4917" s="2">
        <v>88.835127642600725</v>
      </c>
      <c r="H4917" s="2" t="s">
        <v>5089</v>
      </c>
    </row>
    <row r="4918" spans="4:8" ht="11.4" customHeight="1" x14ac:dyDescent="0.2">
      <c r="D4918" s="6" t="s">
        <v>395</v>
      </c>
      <c r="E4918" s="6" t="s">
        <v>5</v>
      </c>
      <c r="F4918" s="6" t="s">
        <v>7</v>
      </c>
      <c r="G4918" s="2">
        <v>67.436096997690541</v>
      </c>
      <c r="H4918" s="2" t="s">
        <v>5089</v>
      </c>
    </row>
    <row r="4919" spans="4:8" ht="11.4" customHeight="1" x14ac:dyDescent="0.2">
      <c r="D4919" s="6" t="s">
        <v>393</v>
      </c>
      <c r="E4919" s="6" t="s">
        <v>5</v>
      </c>
      <c r="F4919" s="6" t="s">
        <v>7</v>
      </c>
      <c r="G4919" s="2">
        <v>80.906160750713994</v>
      </c>
      <c r="H4919" s="2" t="s">
        <v>5089</v>
      </c>
    </row>
    <row r="4920" spans="4:8" ht="11.4" customHeight="1" x14ac:dyDescent="0.2">
      <c r="D4920" s="6" t="s">
        <v>390</v>
      </c>
      <c r="E4920" s="6" t="s">
        <v>5</v>
      </c>
      <c r="F4920" s="6" t="s">
        <v>7</v>
      </c>
      <c r="G4920" s="2">
        <v>69.492204168718203</v>
      </c>
      <c r="H4920" s="2" t="s">
        <v>5089</v>
      </c>
    </row>
    <row r="4921" spans="4:8" ht="11.4" customHeight="1" x14ac:dyDescent="0.2">
      <c r="D4921" s="6" t="s">
        <v>392</v>
      </c>
      <c r="E4921" s="6" t="s">
        <v>5</v>
      </c>
      <c r="F4921" s="6" t="s">
        <v>7</v>
      </c>
      <c r="G4921" s="2">
        <v>68.198051738075989</v>
      </c>
      <c r="H4921" s="2" t="s">
        <v>5089</v>
      </c>
    </row>
    <row r="4922" spans="4:8" ht="11.4" customHeight="1" x14ac:dyDescent="0.2">
      <c r="D4922" s="6" t="s">
        <v>444</v>
      </c>
      <c r="E4922" s="6" t="s">
        <v>5</v>
      </c>
      <c r="F4922" s="6" t="s">
        <v>7</v>
      </c>
      <c r="G4922" s="2">
        <v>193.97357142857143</v>
      </c>
      <c r="H4922" s="2" t="s">
        <v>5089</v>
      </c>
    </row>
    <row r="4923" spans="4:8" ht="11.4" customHeight="1" x14ac:dyDescent="0.2">
      <c r="D4923" s="6" t="s">
        <v>445</v>
      </c>
      <c r="E4923" s="6" t="s">
        <v>5</v>
      </c>
      <c r="F4923" s="6" t="s">
        <v>7</v>
      </c>
      <c r="G4923" s="2">
        <v>150.8576948051948</v>
      </c>
      <c r="H4923" s="2" t="s">
        <v>5089</v>
      </c>
    </row>
    <row r="4924" spans="4:8" ht="11.4" customHeight="1" x14ac:dyDescent="0.2">
      <c r="D4924" s="6" t="s">
        <v>443</v>
      </c>
      <c r="E4924" s="6" t="s">
        <v>5</v>
      </c>
      <c r="F4924" s="6" t="s">
        <v>7</v>
      </c>
      <c r="G4924" s="2">
        <v>170.83835820895521</v>
      </c>
      <c r="H4924" s="2" t="s">
        <v>5089</v>
      </c>
    </row>
    <row r="4925" spans="4:8" ht="11.4" customHeight="1" x14ac:dyDescent="0.2">
      <c r="D4925" s="6" t="s">
        <v>2969</v>
      </c>
      <c r="E4925" s="6" t="s">
        <v>2945</v>
      </c>
      <c r="F4925" s="6" t="s">
        <v>2947</v>
      </c>
      <c r="G4925" s="2">
        <v>398.73798709677419</v>
      </c>
      <c r="H4925" s="2" t="s">
        <v>5091</v>
      </c>
    </row>
    <row r="4926" spans="4:8" ht="11.4" customHeight="1" x14ac:dyDescent="0.2">
      <c r="D4926" s="6" t="s">
        <v>3004</v>
      </c>
      <c r="E4926" s="6" t="s">
        <v>2945</v>
      </c>
      <c r="F4926" s="6" t="s">
        <v>2947</v>
      </c>
      <c r="G4926" s="2">
        <v>550</v>
      </c>
      <c r="H4926" s="2" t="s">
        <v>5089</v>
      </c>
    </row>
    <row r="4927" spans="4:8" ht="11.4" customHeight="1" x14ac:dyDescent="0.2">
      <c r="D4927" s="6" t="s">
        <v>2964</v>
      </c>
      <c r="E4927" s="6" t="s">
        <v>2945</v>
      </c>
      <c r="F4927" s="6" t="s">
        <v>2947</v>
      </c>
      <c r="G4927" s="2">
        <v>754.03655045871551</v>
      </c>
      <c r="H4927" s="2" t="s">
        <v>5091</v>
      </c>
    </row>
    <row r="4928" spans="4:8" ht="11.4" customHeight="1" x14ac:dyDescent="0.2">
      <c r="D4928" s="6" t="s">
        <v>2982</v>
      </c>
      <c r="E4928" s="6" t="s">
        <v>2945</v>
      </c>
      <c r="F4928" s="6" t="s">
        <v>2947</v>
      </c>
      <c r="G4928" s="2">
        <v>1088.6105839416059</v>
      </c>
      <c r="H4928" s="2" t="s">
        <v>5091</v>
      </c>
    </row>
    <row r="4929" spans="4:8" ht="11.4" customHeight="1" x14ac:dyDescent="0.2">
      <c r="D4929" s="6" t="s">
        <v>2985</v>
      </c>
      <c r="E4929" s="6" t="s">
        <v>2945</v>
      </c>
      <c r="F4929" s="6" t="s">
        <v>2947</v>
      </c>
      <c r="G4929" s="2">
        <v>472.1788178913738</v>
      </c>
      <c r="H4929" s="2" t="s">
        <v>5091</v>
      </c>
    </row>
    <row r="4930" spans="4:8" ht="11.4" customHeight="1" x14ac:dyDescent="0.2">
      <c r="D4930" s="6" t="s">
        <v>2959</v>
      </c>
      <c r="E4930" s="6" t="s">
        <v>2945</v>
      </c>
      <c r="F4930" s="6" t="s">
        <v>2947</v>
      </c>
      <c r="G4930" s="2">
        <v>799.04609310058186</v>
      </c>
      <c r="H4930" s="2" t="s">
        <v>5091</v>
      </c>
    </row>
    <row r="4931" spans="4:8" ht="11.4" customHeight="1" x14ac:dyDescent="0.2">
      <c r="D4931" s="6" t="s">
        <v>2998</v>
      </c>
      <c r="E4931" s="6" t="s">
        <v>2945</v>
      </c>
      <c r="F4931" s="6" t="s">
        <v>2947</v>
      </c>
      <c r="G4931" s="2">
        <v>1869.0554054054055</v>
      </c>
      <c r="H4931" s="2" t="s">
        <v>5089</v>
      </c>
    </row>
    <row r="4932" spans="4:8" ht="11.4" customHeight="1" x14ac:dyDescent="0.2">
      <c r="D4932" s="6" t="s">
        <v>3000</v>
      </c>
      <c r="E4932" s="6" t="s">
        <v>2945</v>
      </c>
      <c r="F4932" s="6" t="s">
        <v>2947</v>
      </c>
      <c r="G4932" s="2">
        <v>1042.979814814815</v>
      </c>
      <c r="H4932" s="2" t="s">
        <v>5089</v>
      </c>
    </row>
    <row r="4933" spans="4:8" ht="11.4" customHeight="1" x14ac:dyDescent="0.2">
      <c r="D4933" s="6" t="s">
        <v>2957</v>
      </c>
      <c r="E4933" s="6" t="s">
        <v>2945</v>
      </c>
      <c r="F4933" s="6" t="s">
        <v>2947</v>
      </c>
      <c r="G4933" s="2">
        <v>883.07308430085811</v>
      </c>
      <c r="H4933" s="2" t="s">
        <v>5090</v>
      </c>
    </row>
    <row r="4934" spans="4:8" ht="11.4" customHeight="1" x14ac:dyDescent="0.2">
      <c r="D4934" s="6" t="s">
        <v>3016</v>
      </c>
      <c r="E4934" s="6" t="s">
        <v>2945</v>
      </c>
      <c r="F4934" s="6" t="s">
        <v>2947</v>
      </c>
      <c r="G4934" s="2">
        <v>1241.9104166666668</v>
      </c>
      <c r="H4934" s="2" t="s">
        <v>5091</v>
      </c>
    </row>
    <row r="4935" spans="4:8" ht="11.4" customHeight="1" x14ac:dyDescent="0.2">
      <c r="D4935" s="6" t="s">
        <v>2953</v>
      </c>
      <c r="E4935" s="6" t="s">
        <v>2945</v>
      </c>
      <c r="F4935" s="6" t="s">
        <v>2947</v>
      </c>
      <c r="G4935" s="2">
        <v>1098.9181456456456</v>
      </c>
      <c r="H4935" s="2" t="s">
        <v>5091</v>
      </c>
    </row>
    <row r="4936" spans="4:8" ht="11.4" customHeight="1" x14ac:dyDescent="0.2">
      <c r="D4936" s="6" t="s">
        <v>2984</v>
      </c>
      <c r="E4936" s="6" t="s">
        <v>2945</v>
      </c>
      <c r="F4936" s="6" t="s">
        <v>2947</v>
      </c>
      <c r="G4936" s="2">
        <v>2046.7971153846154</v>
      </c>
      <c r="H4936" s="2" t="s">
        <v>5089</v>
      </c>
    </row>
    <row r="4937" spans="4:8" ht="11.4" customHeight="1" x14ac:dyDescent="0.2">
      <c r="D4937" s="6" t="s">
        <v>2963</v>
      </c>
      <c r="E4937" s="6" t="s">
        <v>2945</v>
      </c>
      <c r="F4937" s="6" t="s">
        <v>2947</v>
      </c>
      <c r="G4937" s="2">
        <v>1173.6599365079364</v>
      </c>
      <c r="H4937" s="2" t="s">
        <v>5091</v>
      </c>
    </row>
    <row r="4938" spans="4:8" ht="11.4" customHeight="1" x14ac:dyDescent="0.2">
      <c r="D4938" s="6" t="s">
        <v>2983</v>
      </c>
      <c r="E4938" s="6" t="s">
        <v>2945</v>
      </c>
      <c r="F4938" s="6" t="s">
        <v>2947</v>
      </c>
      <c r="G4938" s="2">
        <v>1201.7671698113209</v>
      </c>
      <c r="H4938" s="2" t="s">
        <v>5091</v>
      </c>
    </row>
    <row r="4939" spans="4:8" ht="11.4" customHeight="1" x14ac:dyDescent="0.2">
      <c r="D4939" s="6" t="s">
        <v>2949</v>
      </c>
      <c r="E4939" s="6" t="s">
        <v>2945</v>
      </c>
      <c r="F4939" s="6" t="s">
        <v>2947</v>
      </c>
      <c r="G4939" s="2">
        <v>597.66991915641472</v>
      </c>
      <c r="H4939" s="2" t="s">
        <v>5090</v>
      </c>
    </row>
    <row r="4940" spans="4:8" ht="11.4" customHeight="1" x14ac:dyDescent="0.2">
      <c r="D4940" s="6" t="s">
        <v>2976</v>
      </c>
      <c r="E4940" s="6" t="s">
        <v>2945</v>
      </c>
      <c r="F4940" s="6" t="s">
        <v>2947</v>
      </c>
      <c r="G4940" s="2">
        <v>1423.1702314814816</v>
      </c>
      <c r="H4940" s="2" t="s">
        <v>5091</v>
      </c>
    </row>
    <row r="4941" spans="4:8" ht="11.4" customHeight="1" x14ac:dyDescent="0.2">
      <c r="D4941" s="6" t="s">
        <v>2952</v>
      </c>
      <c r="E4941" s="6" t="s">
        <v>2945</v>
      </c>
      <c r="F4941" s="6" t="s">
        <v>2947</v>
      </c>
      <c r="G4941" s="2">
        <v>1073.7544133388226</v>
      </c>
      <c r="H4941" s="2" t="s">
        <v>5090</v>
      </c>
    </row>
    <row r="4942" spans="4:8" ht="11.4" customHeight="1" x14ac:dyDescent="0.2">
      <c r="D4942" s="6" t="s">
        <v>2986</v>
      </c>
      <c r="E4942" s="6" t="s">
        <v>2945</v>
      </c>
      <c r="F4942" s="6" t="s">
        <v>2947</v>
      </c>
      <c r="G4942" s="2">
        <v>1516.8519565217391</v>
      </c>
      <c r="H4942" s="2" t="s">
        <v>5089</v>
      </c>
    </row>
    <row r="4943" spans="4:8" ht="11.4" customHeight="1" x14ac:dyDescent="0.2">
      <c r="D4943" s="6" t="s">
        <v>2980</v>
      </c>
      <c r="E4943" s="6" t="s">
        <v>2945</v>
      </c>
      <c r="F4943" s="6" t="s">
        <v>2947</v>
      </c>
      <c r="G4943" s="2">
        <v>1270</v>
      </c>
      <c r="H4943" s="2" t="s">
        <v>5091</v>
      </c>
    </row>
    <row r="4944" spans="4:8" ht="11.4" customHeight="1" x14ac:dyDescent="0.2">
      <c r="D4944" s="6" t="s">
        <v>2950</v>
      </c>
      <c r="E4944" s="6" t="s">
        <v>2945</v>
      </c>
      <c r="F4944" s="6" t="s">
        <v>2947</v>
      </c>
      <c r="G4944" s="2">
        <v>644.2505626510183</v>
      </c>
      <c r="H4944" s="2" t="s">
        <v>5090</v>
      </c>
    </row>
    <row r="4945" spans="4:8" ht="11.4" customHeight="1" x14ac:dyDescent="0.2">
      <c r="D4945" s="6" t="s">
        <v>2990</v>
      </c>
      <c r="E4945" s="6" t="s">
        <v>2945</v>
      </c>
      <c r="F4945" s="6" t="s">
        <v>2947</v>
      </c>
      <c r="G4945" s="2">
        <v>1582.2769047619049</v>
      </c>
      <c r="H4945" s="2" t="s">
        <v>5089</v>
      </c>
    </row>
    <row r="4946" spans="4:8" ht="11.4" customHeight="1" x14ac:dyDescent="0.2">
      <c r="D4946" s="6" t="s">
        <v>2948</v>
      </c>
      <c r="E4946" s="6" t="s">
        <v>2945</v>
      </c>
      <c r="F4946" s="6" t="s">
        <v>2947</v>
      </c>
      <c r="G4946" s="2">
        <v>1154.5670710128056</v>
      </c>
      <c r="H4946" s="2" t="s">
        <v>5090</v>
      </c>
    </row>
    <row r="4947" spans="4:8" ht="11.4" customHeight="1" x14ac:dyDescent="0.2">
      <c r="D4947" s="6" t="s">
        <v>2994</v>
      </c>
      <c r="E4947" s="6" t="s">
        <v>2945</v>
      </c>
      <c r="F4947" s="6" t="s">
        <v>2947</v>
      </c>
      <c r="G4947" s="2">
        <v>1295</v>
      </c>
      <c r="H4947" s="2" t="s">
        <v>5089</v>
      </c>
    </row>
    <row r="4948" spans="4:8" ht="11.4" customHeight="1" x14ac:dyDescent="0.2">
      <c r="D4948" s="6" t="s">
        <v>2977</v>
      </c>
      <c r="E4948" s="6" t="s">
        <v>2945</v>
      </c>
      <c r="F4948" s="6" t="s">
        <v>2947</v>
      </c>
      <c r="G4948" s="2">
        <v>1613.224909090909</v>
      </c>
      <c r="H4948" s="2" t="s">
        <v>5089</v>
      </c>
    </row>
    <row r="4949" spans="4:8" ht="11.4" customHeight="1" x14ac:dyDescent="0.2">
      <c r="D4949" s="6" t="s">
        <v>2958</v>
      </c>
      <c r="E4949" s="6" t="s">
        <v>2945</v>
      </c>
      <c r="F4949" s="6" t="s">
        <v>2947</v>
      </c>
      <c r="G4949" s="2">
        <v>1412.7353174104337</v>
      </c>
      <c r="H4949" s="2" t="s">
        <v>5090</v>
      </c>
    </row>
    <row r="4950" spans="4:8" ht="11.4" customHeight="1" x14ac:dyDescent="0.2">
      <c r="D4950" s="6" t="s">
        <v>2961</v>
      </c>
      <c r="E4950" s="6" t="s">
        <v>2945</v>
      </c>
      <c r="F4950" s="6" t="s">
        <v>2947</v>
      </c>
      <c r="G4950" s="2">
        <v>837.75921600000004</v>
      </c>
      <c r="H4950" s="2" t="s">
        <v>5091</v>
      </c>
    </row>
    <row r="4951" spans="4:8" ht="11.4" customHeight="1" x14ac:dyDescent="0.2">
      <c r="D4951" s="6" t="s">
        <v>2993</v>
      </c>
      <c r="E4951" s="6" t="s">
        <v>2945</v>
      </c>
      <c r="F4951" s="6" t="s">
        <v>2947</v>
      </c>
      <c r="G4951" s="2">
        <v>1788.2854285714286</v>
      </c>
      <c r="H4951" s="2" t="s">
        <v>5089</v>
      </c>
    </row>
    <row r="4952" spans="4:8" ht="11.4" customHeight="1" x14ac:dyDescent="0.2">
      <c r="D4952" s="6" t="s">
        <v>2951</v>
      </c>
      <c r="E4952" s="6" t="s">
        <v>2945</v>
      </c>
      <c r="F4952" s="6" t="s">
        <v>2947</v>
      </c>
      <c r="G4952" s="2">
        <v>1288.5255411471321</v>
      </c>
      <c r="H4952" s="2" t="s">
        <v>5090</v>
      </c>
    </row>
    <row r="4953" spans="4:8" ht="11.4" customHeight="1" x14ac:dyDescent="0.2">
      <c r="D4953" s="6" t="s">
        <v>2970</v>
      </c>
      <c r="E4953" s="6" t="s">
        <v>2945</v>
      </c>
      <c r="F4953" s="6" t="s">
        <v>2947</v>
      </c>
      <c r="G4953" s="2">
        <v>1084.4617475728155</v>
      </c>
      <c r="H4953" s="2" t="s">
        <v>5091</v>
      </c>
    </row>
    <row r="4954" spans="4:8" ht="11.4" customHeight="1" x14ac:dyDescent="0.2">
      <c r="D4954" s="6" t="s">
        <v>2999</v>
      </c>
      <c r="E4954" s="6" t="s">
        <v>2945</v>
      </c>
      <c r="F4954" s="6" t="s">
        <v>2947</v>
      </c>
      <c r="G4954" s="2">
        <v>1887.6699999999998</v>
      </c>
      <c r="H4954" s="2" t="s">
        <v>5089</v>
      </c>
    </row>
    <row r="4955" spans="4:8" ht="11.4" customHeight="1" x14ac:dyDescent="0.2">
      <c r="D4955" s="6" t="s">
        <v>3006</v>
      </c>
      <c r="E4955" s="6" t="s">
        <v>2945</v>
      </c>
      <c r="F4955" s="6" t="s">
        <v>2947</v>
      </c>
      <c r="G4955" s="2">
        <v>1299</v>
      </c>
      <c r="H4955" s="2" t="s">
        <v>5089</v>
      </c>
    </row>
    <row r="4956" spans="4:8" ht="11.4" customHeight="1" x14ac:dyDescent="0.2">
      <c r="D4956" s="6" t="s">
        <v>2967</v>
      </c>
      <c r="E4956" s="6" t="s">
        <v>2945</v>
      </c>
      <c r="F4956" s="6" t="s">
        <v>2947</v>
      </c>
      <c r="G4956" s="2">
        <v>913.85975609756099</v>
      </c>
      <c r="H4956" s="2" t="s">
        <v>5091</v>
      </c>
    </row>
    <row r="4957" spans="4:8" ht="11.4" customHeight="1" x14ac:dyDescent="0.2">
      <c r="D4957" s="6" t="s">
        <v>3149</v>
      </c>
      <c r="E4957" s="6" t="s">
        <v>2945</v>
      </c>
      <c r="F4957" s="6" t="s">
        <v>3096</v>
      </c>
      <c r="G4957" s="2">
        <v>3442.7853846153844</v>
      </c>
      <c r="H4957" s="2" t="s">
        <v>5089</v>
      </c>
    </row>
    <row r="4958" spans="4:8" ht="11.4" customHeight="1" x14ac:dyDescent="0.2">
      <c r="D4958" s="6" t="s">
        <v>3152</v>
      </c>
      <c r="E4958" s="6" t="s">
        <v>2945</v>
      </c>
      <c r="F4958" s="6" t="s">
        <v>3096</v>
      </c>
      <c r="G4958" s="2">
        <v>3442.7857142857142</v>
      </c>
      <c r="H4958" s="2" t="s">
        <v>5089</v>
      </c>
    </row>
    <row r="4959" spans="4:8" ht="11.4" customHeight="1" x14ac:dyDescent="0.2">
      <c r="D4959" s="6" t="s">
        <v>3712</v>
      </c>
      <c r="E4959" s="6" t="s">
        <v>3579</v>
      </c>
      <c r="F4959" s="6" t="s">
        <v>3698</v>
      </c>
      <c r="G4959" s="2">
        <v>6214.3899999999994</v>
      </c>
      <c r="H4959" s="2" t="s">
        <v>5089</v>
      </c>
    </row>
    <row r="4960" spans="4:8" ht="11.4" customHeight="1" x14ac:dyDescent="0.2">
      <c r="D4960" s="6" t="s">
        <v>4325</v>
      </c>
      <c r="E4960" s="6" t="s">
        <v>3579</v>
      </c>
      <c r="F4960" s="6" t="s">
        <v>3698</v>
      </c>
      <c r="G4960" s="2">
        <v>5956.3</v>
      </c>
      <c r="H4960" s="2" t="s">
        <v>5089</v>
      </c>
    </row>
    <row r="4961" spans="4:8" ht="11.4" customHeight="1" x14ac:dyDescent="0.2">
      <c r="D4961" s="6" t="s">
        <v>4326</v>
      </c>
      <c r="E4961" s="6" t="s">
        <v>3579</v>
      </c>
      <c r="F4961" s="6" t="s">
        <v>3698</v>
      </c>
      <c r="G4961" s="2">
        <v>5519.4</v>
      </c>
      <c r="H4961" s="2" t="s">
        <v>5089</v>
      </c>
    </row>
    <row r="4962" spans="4:8" ht="11.4" customHeight="1" x14ac:dyDescent="0.2">
      <c r="D4962" s="6" t="s">
        <v>1247</v>
      </c>
      <c r="E4962" s="6" t="s">
        <v>888</v>
      </c>
      <c r="F4962" s="6" t="s">
        <v>1241</v>
      </c>
      <c r="G4962" s="2">
        <v>2185.9269736842107</v>
      </c>
      <c r="H4962" s="2" t="s">
        <v>5089</v>
      </c>
    </row>
    <row r="4963" spans="4:8" ht="11.4" customHeight="1" x14ac:dyDescent="0.2">
      <c r="D4963" s="6" t="s">
        <v>1242</v>
      </c>
      <c r="E4963" s="6" t="s">
        <v>888</v>
      </c>
      <c r="F4963" s="6" t="s">
        <v>1241</v>
      </c>
      <c r="G4963" s="2">
        <v>2185.9266949152543</v>
      </c>
      <c r="H4963" s="2" t="s">
        <v>5089</v>
      </c>
    </row>
    <row r="4964" spans="4:8" ht="11.4" customHeight="1" x14ac:dyDescent="0.2">
      <c r="D4964" s="6" t="s">
        <v>4327</v>
      </c>
      <c r="E4964" s="6" t="s">
        <v>1654</v>
      </c>
      <c r="F4964" s="6" t="s">
        <v>1992</v>
      </c>
      <c r="G4964" s="2">
        <v>276.8</v>
      </c>
      <c r="H4964" s="2" t="s">
        <v>5089</v>
      </c>
    </row>
    <row r="4965" spans="4:8" ht="11.4" customHeight="1" x14ac:dyDescent="0.2">
      <c r="D4965" s="6" t="s">
        <v>4328</v>
      </c>
      <c r="E4965" s="6" t="s">
        <v>888</v>
      </c>
      <c r="F4965" s="6" t="s">
        <v>950</v>
      </c>
      <c r="G4965" s="2">
        <v>18001.8</v>
      </c>
      <c r="H4965" s="2" t="s">
        <v>5089</v>
      </c>
    </row>
    <row r="4966" spans="4:8" ht="11.4" customHeight="1" x14ac:dyDescent="0.2">
      <c r="D4966" s="6" t="s">
        <v>978</v>
      </c>
      <c r="E4966" s="6" t="s">
        <v>888</v>
      </c>
      <c r="F4966" s="6" t="s">
        <v>950</v>
      </c>
      <c r="G4966" s="2">
        <v>35000</v>
      </c>
      <c r="H4966" s="2" t="s">
        <v>5089</v>
      </c>
    </row>
    <row r="4967" spans="4:8" ht="11.4" customHeight="1" x14ac:dyDescent="0.2">
      <c r="D4967" s="6" t="s">
        <v>3405</v>
      </c>
      <c r="E4967" s="6" t="s">
        <v>3363</v>
      </c>
      <c r="F4967" s="6" t="s">
        <v>3380</v>
      </c>
      <c r="G4967" s="2">
        <v>1174.6600000000001</v>
      </c>
      <c r="H4967" s="2" t="s">
        <v>5089</v>
      </c>
    </row>
    <row r="4968" spans="4:8" ht="11.4" customHeight="1" x14ac:dyDescent="0.2">
      <c r="D4968" s="6" t="s">
        <v>3535</v>
      </c>
      <c r="E4968" s="6" t="s">
        <v>3363</v>
      </c>
      <c r="F4968" s="6" t="s">
        <v>3481</v>
      </c>
      <c r="G4968" s="2">
        <v>789.01071428571424</v>
      </c>
      <c r="H4968" s="2" t="s">
        <v>5089</v>
      </c>
    </row>
    <row r="4969" spans="4:8" ht="11.4" customHeight="1" x14ac:dyDescent="0.2">
      <c r="D4969" s="6" t="s">
        <v>4329</v>
      </c>
      <c r="E4969" s="6" t="s">
        <v>3363</v>
      </c>
      <c r="F4969" s="6" t="s">
        <v>3481</v>
      </c>
      <c r="G4969" s="2">
        <v>22064</v>
      </c>
      <c r="H4969" s="2" t="s">
        <v>5089</v>
      </c>
    </row>
    <row r="4970" spans="4:8" ht="11.4" customHeight="1" x14ac:dyDescent="0.2">
      <c r="D4970" s="6" t="s">
        <v>4330</v>
      </c>
      <c r="E4970" s="6" t="s">
        <v>3363</v>
      </c>
      <c r="F4970" s="6" t="s">
        <v>3481</v>
      </c>
      <c r="G4970" s="2">
        <v>26996</v>
      </c>
      <c r="H4970" s="2" t="s">
        <v>5089</v>
      </c>
    </row>
    <row r="4971" spans="4:8" ht="11.4" customHeight="1" x14ac:dyDescent="0.2">
      <c r="D4971" s="6" t="s">
        <v>4331</v>
      </c>
      <c r="E4971" s="6" t="s">
        <v>4103</v>
      </c>
      <c r="F4971" s="6" t="s">
        <v>4140</v>
      </c>
      <c r="G4971" s="2">
        <v>5829</v>
      </c>
      <c r="H4971" s="2" t="s">
        <v>5089</v>
      </c>
    </row>
    <row r="4972" spans="4:8" ht="11.4" customHeight="1" x14ac:dyDescent="0.2">
      <c r="D4972" s="6" t="s">
        <v>4154</v>
      </c>
      <c r="E4972" s="6" t="s">
        <v>4103</v>
      </c>
      <c r="F4972" s="6" t="s">
        <v>4140</v>
      </c>
      <c r="G4972" s="2">
        <v>4080</v>
      </c>
      <c r="H4972" s="2" t="s">
        <v>5089</v>
      </c>
    </row>
    <row r="4973" spans="4:8" ht="11.4" customHeight="1" x14ac:dyDescent="0.2">
      <c r="D4973" s="6" t="s">
        <v>4153</v>
      </c>
      <c r="E4973" s="6" t="s">
        <v>4103</v>
      </c>
      <c r="F4973" s="6" t="s">
        <v>4140</v>
      </c>
      <c r="G4973" s="2">
        <v>4761</v>
      </c>
      <c r="H4973" s="2" t="s">
        <v>5089</v>
      </c>
    </row>
    <row r="4974" spans="4:8" ht="11.4" customHeight="1" x14ac:dyDescent="0.2">
      <c r="D4974" s="6" t="s">
        <v>3123</v>
      </c>
      <c r="E4974" s="6" t="s">
        <v>2945</v>
      </c>
      <c r="F4974" s="6" t="s">
        <v>3096</v>
      </c>
      <c r="G4974" s="2">
        <v>268.23285714285714</v>
      </c>
      <c r="H4974" s="2" t="s">
        <v>5089</v>
      </c>
    </row>
    <row r="4975" spans="4:8" ht="11.4" customHeight="1" x14ac:dyDescent="0.2">
      <c r="D4975" s="6" t="s">
        <v>3103</v>
      </c>
      <c r="E4975" s="6" t="s">
        <v>2945</v>
      </c>
      <c r="F4975" s="6" t="s">
        <v>3096</v>
      </c>
      <c r="G4975" s="2">
        <v>115.63379551820728</v>
      </c>
      <c r="H4975" s="2" t="s">
        <v>5091</v>
      </c>
    </row>
    <row r="4976" spans="4:8" ht="11.4" customHeight="1" x14ac:dyDescent="0.2">
      <c r="D4976" s="6" t="s">
        <v>3101</v>
      </c>
      <c r="E4976" s="6" t="s">
        <v>2945</v>
      </c>
      <c r="F4976" s="6" t="s">
        <v>3096</v>
      </c>
      <c r="G4976" s="2">
        <v>115.32504907306435</v>
      </c>
      <c r="H4976" s="2" t="s">
        <v>5091</v>
      </c>
    </row>
    <row r="4977" spans="4:8" ht="11.4" customHeight="1" x14ac:dyDescent="0.2">
      <c r="D4977" s="6" t="s">
        <v>3102</v>
      </c>
      <c r="E4977" s="6" t="s">
        <v>2945</v>
      </c>
      <c r="F4977" s="6" t="s">
        <v>3096</v>
      </c>
      <c r="G4977" s="2">
        <v>486.79758169934638</v>
      </c>
      <c r="H4977" s="2" t="s">
        <v>5091</v>
      </c>
    </row>
    <row r="4978" spans="4:8" ht="11.4" customHeight="1" x14ac:dyDescent="0.2">
      <c r="D4978" s="6" t="s">
        <v>4147</v>
      </c>
      <c r="E4978" s="6" t="s">
        <v>4103</v>
      </c>
      <c r="F4978" s="6" t="s">
        <v>4140</v>
      </c>
      <c r="G4978" s="2">
        <v>722</v>
      </c>
      <c r="H4978" s="2" t="s">
        <v>5090</v>
      </c>
    </row>
    <row r="4979" spans="4:8" ht="11.4" customHeight="1" x14ac:dyDescent="0.2">
      <c r="D4979" s="6" t="s">
        <v>4144</v>
      </c>
      <c r="E4979" s="6" t="s">
        <v>4103</v>
      </c>
      <c r="F4979" s="6" t="s">
        <v>4140</v>
      </c>
      <c r="G4979" s="2">
        <v>1354</v>
      </c>
      <c r="H4979" s="2" t="s">
        <v>5091</v>
      </c>
    </row>
    <row r="4980" spans="4:8" ht="11.4" customHeight="1" x14ac:dyDescent="0.2">
      <c r="D4980" s="6" t="s">
        <v>4141</v>
      </c>
      <c r="E4980" s="6" t="s">
        <v>4103</v>
      </c>
      <c r="F4980" s="6" t="s">
        <v>4140</v>
      </c>
      <c r="G4980" s="2">
        <v>1895</v>
      </c>
      <c r="H4980" s="2" t="s">
        <v>5091</v>
      </c>
    </row>
    <row r="4981" spans="4:8" ht="11.4" customHeight="1" x14ac:dyDescent="0.2">
      <c r="D4981" s="6" t="s">
        <v>4150</v>
      </c>
      <c r="E4981" s="6" t="s">
        <v>4103</v>
      </c>
      <c r="F4981" s="6" t="s">
        <v>4140</v>
      </c>
      <c r="G4981" s="2">
        <v>1440</v>
      </c>
      <c r="H4981" s="2" t="s">
        <v>5091</v>
      </c>
    </row>
    <row r="4982" spans="4:8" ht="11.4" customHeight="1" x14ac:dyDescent="0.2">
      <c r="D4982" s="6" t="s">
        <v>4146</v>
      </c>
      <c r="E4982" s="6" t="s">
        <v>4103</v>
      </c>
      <c r="F4982" s="6" t="s">
        <v>4140</v>
      </c>
      <c r="G4982" s="2">
        <v>2347</v>
      </c>
      <c r="H4982" s="2" t="s">
        <v>5091</v>
      </c>
    </row>
    <row r="4983" spans="4:8" ht="11.4" customHeight="1" x14ac:dyDescent="0.2">
      <c r="D4983" s="6" t="s">
        <v>4149</v>
      </c>
      <c r="E4983" s="6" t="s">
        <v>4103</v>
      </c>
      <c r="F4983" s="6" t="s">
        <v>4140</v>
      </c>
      <c r="G4983" s="2">
        <v>1009</v>
      </c>
      <c r="H4983" s="2" t="s">
        <v>5091</v>
      </c>
    </row>
    <row r="4984" spans="4:8" ht="11.4" customHeight="1" x14ac:dyDescent="0.2">
      <c r="D4984" s="6" t="s">
        <v>4142</v>
      </c>
      <c r="E4984" s="6" t="s">
        <v>4103</v>
      </c>
      <c r="F4984" s="6" t="s">
        <v>4140</v>
      </c>
      <c r="G4984" s="2">
        <v>1009</v>
      </c>
      <c r="H4984" s="2" t="s">
        <v>5090</v>
      </c>
    </row>
    <row r="4985" spans="4:8" ht="11.4" customHeight="1" x14ac:dyDescent="0.2">
      <c r="D4985" s="6" t="s">
        <v>4157</v>
      </c>
      <c r="E4985" s="6" t="s">
        <v>4103</v>
      </c>
      <c r="F4985" s="6" t="s">
        <v>4140</v>
      </c>
      <c r="G4985" s="2">
        <v>975</v>
      </c>
      <c r="H4985" s="2" t="s">
        <v>5089</v>
      </c>
    </row>
    <row r="4986" spans="4:8" ht="11.4" customHeight="1" x14ac:dyDescent="0.2">
      <c r="D4986" s="6" t="s">
        <v>4155</v>
      </c>
      <c r="E4986" s="6" t="s">
        <v>4103</v>
      </c>
      <c r="F4986" s="6" t="s">
        <v>4140</v>
      </c>
      <c r="G4986" s="2">
        <v>1292</v>
      </c>
      <c r="H4986" s="2" t="s">
        <v>5089</v>
      </c>
    </row>
    <row r="4987" spans="4:8" ht="11.4" customHeight="1" x14ac:dyDescent="0.2">
      <c r="D4987" s="6" t="s">
        <v>4151</v>
      </c>
      <c r="E4987" s="6" t="s">
        <v>4103</v>
      </c>
      <c r="F4987" s="6" t="s">
        <v>4140</v>
      </c>
      <c r="G4987" s="2">
        <v>658</v>
      </c>
      <c r="H4987" s="2" t="s">
        <v>5091</v>
      </c>
    </row>
    <row r="4988" spans="4:8" ht="11.4" customHeight="1" x14ac:dyDescent="0.2">
      <c r="D4988" s="6" t="s">
        <v>4152</v>
      </c>
      <c r="E4988" s="6" t="s">
        <v>4103</v>
      </c>
      <c r="F4988" s="6" t="s">
        <v>4140</v>
      </c>
      <c r="G4988" s="2">
        <v>658</v>
      </c>
      <c r="H4988" s="2" t="s">
        <v>5091</v>
      </c>
    </row>
    <row r="4989" spans="4:8" ht="11.4" customHeight="1" x14ac:dyDescent="0.2">
      <c r="D4989" s="6" t="s">
        <v>4332</v>
      </c>
      <c r="E4989" s="6" t="s">
        <v>3363</v>
      </c>
      <c r="F4989" s="6" t="s">
        <v>3481</v>
      </c>
      <c r="G4989" s="2">
        <v>4721</v>
      </c>
      <c r="H4989" s="2" t="s">
        <v>5089</v>
      </c>
    </row>
    <row r="4990" spans="4:8" ht="11.4" customHeight="1" x14ac:dyDescent="0.2">
      <c r="D4990" s="6" t="s">
        <v>3527</v>
      </c>
      <c r="E4990" s="6" t="s">
        <v>3363</v>
      </c>
      <c r="F4990" s="6" t="s">
        <v>3481</v>
      </c>
      <c r="G4990" s="2">
        <v>7851.89</v>
      </c>
      <c r="H4990" s="2" t="s">
        <v>5089</v>
      </c>
    </row>
    <row r="4991" spans="4:8" ht="11.4" customHeight="1" x14ac:dyDescent="0.2">
      <c r="D4991" s="6" t="s">
        <v>3487</v>
      </c>
      <c r="E4991" s="6" t="s">
        <v>3363</v>
      </c>
      <c r="F4991" s="6" t="s">
        <v>3481</v>
      </c>
      <c r="G4991" s="2">
        <v>8089.5969230769224</v>
      </c>
      <c r="H4991" s="2" t="s">
        <v>5089</v>
      </c>
    </row>
    <row r="4992" spans="4:8" ht="11.4" customHeight="1" x14ac:dyDescent="0.2">
      <c r="D4992" s="6" t="s">
        <v>3485</v>
      </c>
      <c r="E4992" s="6" t="s">
        <v>3363</v>
      </c>
      <c r="F4992" s="6" t="s">
        <v>3481</v>
      </c>
      <c r="G4992" s="2">
        <v>3898.5355000000004</v>
      </c>
      <c r="H4992" s="2" t="s">
        <v>5089</v>
      </c>
    </row>
    <row r="4993" spans="4:8" ht="11.4" customHeight="1" x14ac:dyDescent="0.2">
      <c r="D4993" s="6" t="s">
        <v>3493</v>
      </c>
      <c r="E4993" s="6" t="s">
        <v>3363</v>
      </c>
      <c r="F4993" s="6" t="s">
        <v>3481</v>
      </c>
      <c r="G4993" s="2">
        <v>1143.5123529411765</v>
      </c>
      <c r="H4993" s="2" t="s">
        <v>5089</v>
      </c>
    </row>
    <row r="4994" spans="4:8" ht="11.4" customHeight="1" x14ac:dyDescent="0.2">
      <c r="D4994" s="6" t="s">
        <v>3490</v>
      </c>
      <c r="E4994" s="6" t="s">
        <v>3363</v>
      </c>
      <c r="F4994" s="6" t="s">
        <v>3481</v>
      </c>
      <c r="G4994" s="2">
        <v>1645.4588372093021</v>
      </c>
      <c r="H4994" s="2" t="s">
        <v>5089</v>
      </c>
    </row>
    <row r="4995" spans="4:8" ht="11.4" customHeight="1" x14ac:dyDescent="0.2">
      <c r="D4995" s="6" t="s">
        <v>4333</v>
      </c>
      <c r="E4995" s="6" t="s">
        <v>4103</v>
      </c>
      <c r="F4995" s="6" t="s">
        <v>4104</v>
      </c>
      <c r="G4995" s="2">
        <v>21749</v>
      </c>
      <c r="H4995" s="2" t="s">
        <v>5089</v>
      </c>
    </row>
    <row r="4996" spans="4:8" ht="11.4" customHeight="1" x14ac:dyDescent="0.2">
      <c r="D4996" s="6" t="s">
        <v>4334</v>
      </c>
      <c r="E4996" s="6" t="s">
        <v>4103</v>
      </c>
      <c r="F4996" s="6" t="s">
        <v>4104</v>
      </c>
      <c r="G4996" s="2">
        <v>21999</v>
      </c>
      <c r="H4996" s="2" t="s">
        <v>5089</v>
      </c>
    </row>
    <row r="4997" spans="4:8" ht="11.4" customHeight="1" x14ac:dyDescent="0.2">
      <c r="D4997" s="6" t="s">
        <v>4335</v>
      </c>
      <c r="E4997" s="6" t="s">
        <v>4103</v>
      </c>
      <c r="F4997" s="6" t="s">
        <v>4104</v>
      </c>
      <c r="G4997" s="2">
        <v>29999</v>
      </c>
      <c r="H4997" s="2" t="s">
        <v>5089</v>
      </c>
    </row>
    <row r="4998" spans="4:8" ht="11.4" customHeight="1" x14ac:dyDescent="0.2">
      <c r="D4998" s="6" t="s">
        <v>4120</v>
      </c>
      <c r="E4998" s="6" t="s">
        <v>4103</v>
      </c>
      <c r="F4998" s="6" t="s">
        <v>4104</v>
      </c>
      <c r="G4998" s="2">
        <v>22499</v>
      </c>
      <c r="H4998" s="2" t="s">
        <v>5089</v>
      </c>
    </row>
    <row r="4999" spans="4:8" ht="11.4" customHeight="1" x14ac:dyDescent="0.2">
      <c r="D4999" s="6" t="s">
        <v>4336</v>
      </c>
      <c r="E4999" s="6" t="s">
        <v>4103</v>
      </c>
      <c r="F4999" s="6" t="s">
        <v>4104</v>
      </c>
      <c r="G4999" s="2">
        <v>22499</v>
      </c>
      <c r="H4999" s="2" t="s">
        <v>5089</v>
      </c>
    </row>
    <row r="5000" spans="4:8" ht="11.4" customHeight="1" x14ac:dyDescent="0.2">
      <c r="D5000" s="6" t="s">
        <v>4128</v>
      </c>
      <c r="E5000" s="6" t="s">
        <v>4103</v>
      </c>
      <c r="F5000" s="6" t="s">
        <v>4104</v>
      </c>
      <c r="G5000" s="2">
        <v>8624</v>
      </c>
      <c r="H5000" s="2" t="s">
        <v>5089</v>
      </c>
    </row>
    <row r="5001" spans="4:8" ht="11.4" customHeight="1" x14ac:dyDescent="0.2">
      <c r="D5001" s="6" t="s">
        <v>4109</v>
      </c>
      <c r="E5001" s="6" t="s">
        <v>4103</v>
      </c>
      <c r="F5001" s="6" t="s">
        <v>4104</v>
      </c>
      <c r="G5001" s="2">
        <v>14249</v>
      </c>
      <c r="H5001" s="2" t="s">
        <v>5091</v>
      </c>
    </row>
    <row r="5002" spans="4:8" ht="11.4" customHeight="1" x14ac:dyDescent="0.2">
      <c r="D5002" s="6" t="s">
        <v>4138</v>
      </c>
      <c r="E5002" s="6" t="s">
        <v>4103</v>
      </c>
      <c r="F5002" s="6" t="s">
        <v>4104</v>
      </c>
      <c r="G5002" s="2">
        <v>11249</v>
      </c>
      <c r="H5002" s="2" t="s">
        <v>5091</v>
      </c>
    </row>
    <row r="5003" spans="4:8" ht="11.4" customHeight="1" x14ac:dyDescent="0.2">
      <c r="D5003" s="6" t="s">
        <v>4134</v>
      </c>
      <c r="E5003" s="6" t="s">
        <v>4103</v>
      </c>
      <c r="F5003" s="6" t="s">
        <v>4104</v>
      </c>
      <c r="G5003" s="2">
        <v>10349</v>
      </c>
      <c r="H5003" s="2" t="s">
        <v>5091</v>
      </c>
    </row>
    <row r="5004" spans="4:8" ht="11.4" customHeight="1" x14ac:dyDescent="0.2">
      <c r="D5004" s="6" t="s">
        <v>4112</v>
      </c>
      <c r="E5004" s="6" t="s">
        <v>4103</v>
      </c>
      <c r="F5004" s="6" t="s">
        <v>4104</v>
      </c>
      <c r="G5004" s="2">
        <v>10349</v>
      </c>
      <c r="H5004" s="2" t="s">
        <v>5091</v>
      </c>
    </row>
    <row r="5005" spans="4:8" ht="11.4" customHeight="1" x14ac:dyDescent="0.2">
      <c r="D5005" s="6" t="s">
        <v>4139</v>
      </c>
      <c r="E5005" s="6" t="s">
        <v>4103</v>
      </c>
      <c r="F5005" s="6" t="s">
        <v>4104</v>
      </c>
      <c r="G5005" s="2">
        <v>10349</v>
      </c>
      <c r="H5005" s="2" t="s">
        <v>5089</v>
      </c>
    </row>
    <row r="5006" spans="4:8" ht="11.4" customHeight="1" x14ac:dyDescent="0.2">
      <c r="D5006" s="6" t="s">
        <v>4119</v>
      </c>
      <c r="E5006" s="6" t="s">
        <v>4103</v>
      </c>
      <c r="F5006" s="6" t="s">
        <v>4104</v>
      </c>
      <c r="G5006" s="2">
        <v>23999</v>
      </c>
      <c r="H5006" s="2" t="s">
        <v>5089</v>
      </c>
    </row>
    <row r="5007" spans="4:8" ht="11.4" customHeight="1" x14ac:dyDescent="0.2">
      <c r="D5007" s="6" t="s">
        <v>4337</v>
      </c>
      <c r="E5007" s="6" t="s">
        <v>3579</v>
      </c>
      <c r="F5007" s="6" t="s">
        <v>3881</v>
      </c>
      <c r="G5007" s="2">
        <v>661.62755199389426</v>
      </c>
      <c r="H5007" s="2" t="s">
        <v>5089</v>
      </c>
    </row>
    <row r="5008" spans="4:8" ht="11.4" customHeight="1" x14ac:dyDescent="0.2">
      <c r="D5008" s="6" t="s">
        <v>4338</v>
      </c>
      <c r="E5008" s="6" t="s">
        <v>3579</v>
      </c>
      <c r="F5008" s="6" t="s">
        <v>3881</v>
      </c>
      <c r="G5008" s="2">
        <v>635.98890210067373</v>
      </c>
      <c r="H5008" s="2" t="s">
        <v>5089</v>
      </c>
    </row>
    <row r="5009" spans="4:8" ht="11.4" customHeight="1" x14ac:dyDescent="0.2">
      <c r="D5009" s="6" t="s">
        <v>4339</v>
      </c>
      <c r="E5009" s="6" t="s">
        <v>2945</v>
      </c>
      <c r="F5009" s="6" t="s">
        <v>3168</v>
      </c>
      <c r="G5009" s="2">
        <v>2916</v>
      </c>
      <c r="H5009" s="2" t="s">
        <v>5089</v>
      </c>
    </row>
    <row r="5010" spans="4:8" ht="11.4" customHeight="1" x14ac:dyDescent="0.2">
      <c r="D5010" s="6" t="s">
        <v>3169</v>
      </c>
      <c r="E5010" s="6" t="s">
        <v>2945</v>
      </c>
      <c r="F5010" s="6" t="s">
        <v>3168</v>
      </c>
      <c r="G5010" s="2">
        <v>3056</v>
      </c>
      <c r="H5010" s="2" t="s">
        <v>5089</v>
      </c>
    </row>
    <row r="5011" spans="4:8" ht="11.4" customHeight="1" x14ac:dyDescent="0.2">
      <c r="D5011" s="6" t="s">
        <v>4340</v>
      </c>
      <c r="E5011" s="6" t="s">
        <v>2945</v>
      </c>
      <c r="F5011" s="6" t="s">
        <v>3168</v>
      </c>
      <c r="G5011" s="2">
        <v>2876</v>
      </c>
      <c r="H5011" s="2" t="s">
        <v>5089</v>
      </c>
    </row>
    <row r="5012" spans="4:8" ht="11.4" customHeight="1" x14ac:dyDescent="0.2">
      <c r="D5012" s="6" t="s">
        <v>4341</v>
      </c>
      <c r="E5012" s="6" t="s">
        <v>4103</v>
      </c>
      <c r="F5012" s="6" t="s">
        <v>4104</v>
      </c>
      <c r="G5012" s="2">
        <v>11999</v>
      </c>
      <c r="H5012" s="2" t="s">
        <v>5089</v>
      </c>
    </row>
    <row r="5013" spans="4:8" ht="11.4" customHeight="1" x14ac:dyDescent="0.2">
      <c r="D5013" s="6" t="s">
        <v>4129</v>
      </c>
      <c r="E5013" s="6" t="s">
        <v>4103</v>
      </c>
      <c r="F5013" s="6" t="s">
        <v>4104</v>
      </c>
      <c r="G5013" s="2">
        <v>11999</v>
      </c>
      <c r="H5013" s="2" t="s">
        <v>5089</v>
      </c>
    </row>
    <row r="5014" spans="4:8" ht="11.4" customHeight="1" x14ac:dyDescent="0.2">
      <c r="D5014" s="6" t="s">
        <v>4342</v>
      </c>
      <c r="E5014" s="6" t="s">
        <v>4103</v>
      </c>
      <c r="F5014" s="6" t="s">
        <v>4104</v>
      </c>
      <c r="G5014" s="2">
        <v>10499</v>
      </c>
      <c r="H5014" s="2" t="s">
        <v>5089</v>
      </c>
    </row>
    <row r="5015" spans="4:8" ht="11.4" customHeight="1" x14ac:dyDescent="0.2">
      <c r="D5015" s="6" t="s">
        <v>4122</v>
      </c>
      <c r="E5015" s="6" t="s">
        <v>4103</v>
      </c>
      <c r="F5015" s="6" t="s">
        <v>4104</v>
      </c>
      <c r="G5015" s="2">
        <v>10499</v>
      </c>
      <c r="H5015" s="2" t="s">
        <v>5089</v>
      </c>
    </row>
    <row r="5016" spans="4:8" ht="11.4" customHeight="1" x14ac:dyDescent="0.2">
      <c r="D5016" s="6" t="s">
        <v>4115</v>
      </c>
      <c r="E5016" s="6" t="s">
        <v>4103</v>
      </c>
      <c r="F5016" s="6" t="s">
        <v>4104</v>
      </c>
      <c r="G5016" s="2">
        <v>14249</v>
      </c>
      <c r="H5016" s="2" t="s">
        <v>5089</v>
      </c>
    </row>
    <row r="5017" spans="4:8" ht="11.4" customHeight="1" x14ac:dyDescent="0.2">
      <c r="D5017" s="6" t="s">
        <v>4116</v>
      </c>
      <c r="E5017" s="6" t="s">
        <v>4103</v>
      </c>
      <c r="F5017" s="6" t="s">
        <v>4104</v>
      </c>
      <c r="G5017" s="2">
        <v>13499</v>
      </c>
      <c r="H5017" s="2" t="s">
        <v>5089</v>
      </c>
    </row>
    <row r="5018" spans="4:8" ht="11.4" customHeight="1" x14ac:dyDescent="0.2">
      <c r="D5018" s="6" t="s">
        <v>1697</v>
      </c>
      <c r="E5018" s="6" t="s">
        <v>1654</v>
      </c>
      <c r="F5018" s="6" t="s">
        <v>1655</v>
      </c>
      <c r="G5018" s="2">
        <v>8</v>
      </c>
      <c r="H5018" s="2" t="s">
        <v>5089</v>
      </c>
    </row>
    <row r="5019" spans="4:8" ht="11.4" customHeight="1" x14ac:dyDescent="0.2">
      <c r="D5019" s="6" t="s">
        <v>3688</v>
      </c>
      <c r="E5019" s="6" t="s">
        <v>3579</v>
      </c>
      <c r="F5019" s="6" t="s">
        <v>3683</v>
      </c>
      <c r="G5019" s="2">
        <v>1894.12</v>
      </c>
      <c r="H5019" s="2" t="s">
        <v>5089</v>
      </c>
    </row>
    <row r="5020" spans="4:8" ht="11.4" customHeight="1" x14ac:dyDescent="0.2">
      <c r="D5020" s="6" t="s">
        <v>3690</v>
      </c>
      <c r="E5020" s="6" t="s">
        <v>3579</v>
      </c>
      <c r="F5020" s="6" t="s">
        <v>3683</v>
      </c>
      <c r="G5020" s="2">
        <v>1458.2166666666665</v>
      </c>
      <c r="H5020" s="2" t="s">
        <v>5089</v>
      </c>
    </row>
    <row r="5021" spans="4:8" ht="11.4" customHeight="1" x14ac:dyDescent="0.2">
      <c r="D5021" s="6" t="s">
        <v>3691</v>
      </c>
      <c r="E5021" s="6" t="s">
        <v>3579</v>
      </c>
      <c r="F5021" s="6" t="s">
        <v>3683</v>
      </c>
      <c r="G5021" s="2">
        <v>1827.68</v>
      </c>
      <c r="H5021" s="2" t="s">
        <v>5089</v>
      </c>
    </row>
    <row r="5022" spans="4:8" ht="11.4" customHeight="1" x14ac:dyDescent="0.2">
      <c r="D5022" s="6" t="s">
        <v>3689</v>
      </c>
      <c r="E5022" s="6" t="s">
        <v>3579</v>
      </c>
      <c r="F5022" s="6" t="s">
        <v>3683</v>
      </c>
      <c r="G5022" s="2">
        <v>2362.19</v>
      </c>
      <c r="H5022" s="2" t="s">
        <v>5089</v>
      </c>
    </row>
    <row r="5023" spans="4:8" ht="11.4" customHeight="1" x14ac:dyDescent="0.2">
      <c r="D5023" s="6" t="s">
        <v>3684</v>
      </c>
      <c r="E5023" s="6" t="s">
        <v>3579</v>
      </c>
      <c r="F5023" s="6" t="s">
        <v>3683</v>
      </c>
      <c r="G5023" s="2">
        <v>20900.400000000001</v>
      </c>
      <c r="H5023" s="2" t="s">
        <v>5089</v>
      </c>
    </row>
    <row r="5024" spans="4:8" ht="11.4" customHeight="1" x14ac:dyDescent="0.2">
      <c r="D5024" s="6" t="s">
        <v>3685</v>
      </c>
      <c r="E5024" s="6" t="s">
        <v>3579</v>
      </c>
      <c r="F5024" s="6" t="s">
        <v>3683</v>
      </c>
      <c r="G5024" s="2">
        <v>17174.25</v>
      </c>
      <c r="H5024" s="2" t="s">
        <v>5089</v>
      </c>
    </row>
    <row r="5025" spans="4:8" ht="11.4" customHeight="1" x14ac:dyDescent="0.2">
      <c r="D5025" s="6" t="s">
        <v>3515</v>
      </c>
      <c r="E5025" s="6" t="s">
        <v>3363</v>
      </c>
      <c r="F5025" s="6" t="s">
        <v>3481</v>
      </c>
      <c r="G5025" s="2">
        <v>433.92</v>
      </c>
      <c r="H5025" s="2" t="s">
        <v>5089</v>
      </c>
    </row>
    <row r="5026" spans="4:8" ht="11.4" customHeight="1" x14ac:dyDescent="0.2">
      <c r="D5026" s="6" t="s">
        <v>3513</v>
      </c>
      <c r="E5026" s="6" t="s">
        <v>3363</v>
      </c>
      <c r="F5026" s="6" t="s">
        <v>3481</v>
      </c>
      <c r="G5026" s="2">
        <v>475.27</v>
      </c>
      <c r="H5026" s="2" t="s">
        <v>5089</v>
      </c>
    </row>
    <row r="5027" spans="4:8" ht="11.4" customHeight="1" x14ac:dyDescent="0.2">
      <c r="D5027" s="6" t="s">
        <v>3508</v>
      </c>
      <c r="E5027" s="6" t="s">
        <v>3363</v>
      </c>
      <c r="F5027" s="6" t="s">
        <v>3481</v>
      </c>
      <c r="G5027" s="2">
        <v>372.72666666666669</v>
      </c>
      <c r="H5027" s="2" t="s">
        <v>5089</v>
      </c>
    </row>
    <row r="5028" spans="4:8" ht="11.4" customHeight="1" x14ac:dyDescent="0.2">
      <c r="D5028" s="6" t="s">
        <v>3940</v>
      </c>
      <c r="E5028" s="6" t="s">
        <v>3895</v>
      </c>
      <c r="F5028" s="6" t="s">
        <v>3896</v>
      </c>
      <c r="G5028" s="2">
        <v>158.67750000000001</v>
      </c>
      <c r="H5028" s="2" t="s">
        <v>5089</v>
      </c>
    </row>
    <row r="5029" spans="4:8" ht="11.4" customHeight="1" x14ac:dyDescent="0.2">
      <c r="D5029" s="6" t="s">
        <v>1275</v>
      </c>
      <c r="E5029" s="6" t="s">
        <v>888</v>
      </c>
      <c r="F5029" s="6" t="s">
        <v>1274</v>
      </c>
      <c r="G5029" s="2">
        <v>3555.3333333333335</v>
      </c>
      <c r="H5029" s="2" t="s">
        <v>5089</v>
      </c>
    </row>
    <row r="5030" spans="4:8" ht="11.4" customHeight="1" x14ac:dyDescent="0.2">
      <c r="D5030" s="6" t="s">
        <v>1284</v>
      </c>
      <c r="E5030" s="6" t="s">
        <v>888</v>
      </c>
      <c r="F5030" s="6" t="s">
        <v>1276</v>
      </c>
      <c r="G5030" s="2">
        <v>278.10000000000002</v>
      </c>
      <c r="H5030" s="2" t="s">
        <v>5089</v>
      </c>
    </row>
    <row r="5031" spans="4:8" ht="11.4" customHeight="1" x14ac:dyDescent="0.2">
      <c r="D5031" s="6" t="s">
        <v>1295</v>
      </c>
      <c r="E5031" s="6" t="s">
        <v>888</v>
      </c>
      <c r="F5031" s="6" t="s">
        <v>1276</v>
      </c>
      <c r="G5031" s="2">
        <v>961.19017241379311</v>
      </c>
      <c r="H5031" s="2" t="s">
        <v>5089</v>
      </c>
    </row>
    <row r="5032" spans="4:8" ht="11.4" customHeight="1" x14ac:dyDescent="0.2">
      <c r="D5032" s="6" t="s">
        <v>1287</v>
      </c>
      <c r="E5032" s="6" t="s">
        <v>888</v>
      </c>
      <c r="F5032" s="6" t="s">
        <v>1276</v>
      </c>
      <c r="G5032" s="2">
        <v>231.59565217391304</v>
      </c>
      <c r="H5032" s="2" t="s">
        <v>5089</v>
      </c>
    </row>
    <row r="5033" spans="4:8" ht="11.4" customHeight="1" x14ac:dyDescent="0.2">
      <c r="D5033" s="6" t="s">
        <v>1292</v>
      </c>
      <c r="E5033" s="6" t="s">
        <v>888</v>
      </c>
      <c r="F5033" s="6" t="s">
        <v>1276</v>
      </c>
      <c r="G5033" s="2">
        <v>944.5347368421053</v>
      </c>
      <c r="H5033" s="2" t="s">
        <v>5089</v>
      </c>
    </row>
    <row r="5034" spans="4:8" ht="11.4" customHeight="1" x14ac:dyDescent="0.2">
      <c r="D5034" s="6" t="s">
        <v>1286</v>
      </c>
      <c r="E5034" s="6" t="s">
        <v>888</v>
      </c>
      <c r="F5034" s="6" t="s">
        <v>1276</v>
      </c>
      <c r="G5034" s="2">
        <v>252.35000000000002</v>
      </c>
      <c r="H5034" s="2" t="s">
        <v>5089</v>
      </c>
    </row>
    <row r="5035" spans="4:8" ht="11.4" customHeight="1" x14ac:dyDescent="0.2">
      <c r="D5035" s="6" t="s">
        <v>1296</v>
      </c>
      <c r="E5035" s="6" t="s">
        <v>888</v>
      </c>
      <c r="F5035" s="6" t="s">
        <v>1276</v>
      </c>
      <c r="G5035" s="2">
        <v>961.19010638297868</v>
      </c>
      <c r="H5035" s="2" t="s">
        <v>5089</v>
      </c>
    </row>
    <row r="5036" spans="4:8" ht="11.4" customHeight="1" x14ac:dyDescent="0.2">
      <c r="D5036" s="6" t="s">
        <v>1283</v>
      </c>
      <c r="E5036" s="6" t="s">
        <v>888</v>
      </c>
      <c r="F5036" s="6" t="s">
        <v>1276</v>
      </c>
      <c r="G5036" s="2">
        <v>417.15</v>
      </c>
      <c r="H5036" s="2" t="s">
        <v>5089</v>
      </c>
    </row>
    <row r="5037" spans="4:8" ht="11.4" customHeight="1" x14ac:dyDescent="0.2">
      <c r="D5037" s="6" t="s">
        <v>1289</v>
      </c>
      <c r="E5037" s="6" t="s">
        <v>888</v>
      </c>
      <c r="F5037" s="6" t="s">
        <v>1276</v>
      </c>
      <c r="G5037" s="2">
        <v>1152.9958333333334</v>
      </c>
      <c r="H5037" s="2" t="s">
        <v>5089</v>
      </c>
    </row>
    <row r="5038" spans="4:8" ht="11.4" customHeight="1" x14ac:dyDescent="0.2">
      <c r="D5038" s="6" t="s">
        <v>1285</v>
      </c>
      <c r="E5038" s="6" t="s">
        <v>888</v>
      </c>
      <c r="F5038" s="6" t="s">
        <v>1276</v>
      </c>
      <c r="G5038" s="2">
        <v>343.47709677419357</v>
      </c>
      <c r="H5038" s="2" t="s">
        <v>5089</v>
      </c>
    </row>
    <row r="5039" spans="4:8" ht="11.4" customHeight="1" x14ac:dyDescent="0.2">
      <c r="D5039" s="6" t="s">
        <v>1291</v>
      </c>
      <c r="E5039" s="6" t="s">
        <v>888</v>
      </c>
      <c r="F5039" s="6" t="s">
        <v>1276</v>
      </c>
      <c r="G5039" s="2">
        <v>1154.7844444444445</v>
      </c>
      <c r="H5039" s="2" t="s">
        <v>5089</v>
      </c>
    </row>
    <row r="5040" spans="4:8" ht="11.4" customHeight="1" x14ac:dyDescent="0.2">
      <c r="D5040" s="6" t="s">
        <v>1282</v>
      </c>
      <c r="E5040" s="6" t="s">
        <v>888</v>
      </c>
      <c r="F5040" s="6" t="s">
        <v>1276</v>
      </c>
      <c r="G5040" s="2">
        <v>370.8</v>
      </c>
      <c r="H5040" s="2" t="s">
        <v>5089</v>
      </c>
    </row>
    <row r="5041" spans="4:8" ht="11.4" customHeight="1" x14ac:dyDescent="0.2">
      <c r="D5041" s="6" t="s">
        <v>1293</v>
      </c>
      <c r="E5041" s="6" t="s">
        <v>888</v>
      </c>
      <c r="F5041" s="6" t="s">
        <v>1276</v>
      </c>
      <c r="G5041" s="2">
        <v>1159.6630630630632</v>
      </c>
      <c r="H5041" s="2" t="s">
        <v>5089</v>
      </c>
    </row>
    <row r="5042" spans="4:8" ht="11.4" customHeight="1" x14ac:dyDescent="0.2">
      <c r="D5042" s="6" t="s">
        <v>1280</v>
      </c>
      <c r="E5042" s="6" t="s">
        <v>888</v>
      </c>
      <c r="F5042" s="6" t="s">
        <v>1276</v>
      </c>
      <c r="G5042" s="2">
        <v>669.5</v>
      </c>
      <c r="H5042" s="2" t="s">
        <v>5089</v>
      </c>
    </row>
    <row r="5043" spans="4:8" ht="11.4" customHeight="1" x14ac:dyDescent="0.2">
      <c r="D5043" s="6" t="s">
        <v>1288</v>
      </c>
      <c r="E5043" s="6" t="s">
        <v>888</v>
      </c>
      <c r="F5043" s="6" t="s">
        <v>1276</v>
      </c>
      <c r="G5043" s="2">
        <v>1737.8785393258427</v>
      </c>
      <c r="H5043" s="2" t="s">
        <v>5089</v>
      </c>
    </row>
    <row r="5044" spans="4:8" ht="11.4" customHeight="1" x14ac:dyDescent="0.2">
      <c r="D5044" s="6" t="s">
        <v>1278</v>
      </c>
      <c r="E5044" s="6" t="s">
        <v>888</v>
      </c>
      <c r="F5044" s="6" t="s">
        <v>1276</v>
      </c>
      <c r="G5044" s="2">
        <v>667.00586206896548</v>
      </c>
      <c r="H5044" s="2" t="s">
        <v>5089</v>
      </c>
    </row>
    <row r="5045" spans="4:8" ht="11.4" customHeight="1" x14ac:dyDescent="0.2">
      <c r="D5045" s="6" t="s">
        <v>1297</v>
      </c>
      <c r="E5045" s="6" t="s">
        <v>888</v>
      </c>
      <c r="F5045" s="6" t="s">
        <v>1276</v>
      </c>
      <c r="G5045" s="2">
        <v>2164.7142222222224</v>
      </c>
      <c r="H5045" s="2" t="s">
        <v>5089</v>
      </c>
    </row>
    <row r="5046" spans="4:8" ht="11.4" customHeight="1" x14ac:dyDescent="0.2">
      <c r="D5046" s="6" t="s">
        <v>1290</v>
      </c>
      <c r="E5046" s="6" t="s">
        <v>888</v>
      </c>
      <c r="F5046" s="6" t="s">
        <v>1276</v>
      </c>
      <c r="G5046" s="2">
        <v>1730.1425742574256</v>
      </c>
      <c r="H5046" s="2" t="s">
        <v>5089</v>
      </c>
    </row>
    <row r="5047" spans="4:8" ht="11.4" customHeight="1" x14ac:dyDescent="0.2">
      <c r="D5047" s="6" t="s">
        <v>1294</v>
      </c>
      <c r="E5047" s="6" t="s">
        <v>888</v>
      </c>
      <c r="F5047" s="6" t="s">
        <v>1276</v>
      </c>
      <c r="G5047" s="2">
        <v>3460.2844736842103</v>
      </c>
      <c r="H5047" s="2" t="s">
        <v>5089</v>
      </c>
    </row>
    <row r="5048" spans="4:8" ht="11.4" customHeight="1" x14ac:dyDescent="0.2">
      <c r="D5048" s="6" t="s">
        <v>1298</v>
      </c>
      <c r="E5048" s="6" t="s">
        <v>888</v>
      </c>
      <c r="F5048" s="6" t="s">
        <v>1276</v>
      </c>
      <c r="G5048" s="2">
        <v>3436.5663265306121</v>
      </c>
      <c r="H5048" s="2" t="s">
        <v>5089</v>
      </c>
    </row>
    <row r="5049" spans="4:8" ht="11.4" customHeight="1" x14ac:dyDescent="0.2">
      <c r="D5049" s="6" t="s">
        <v>1299</v>
      </c>
      <c r="E5049" s="6" t="s">
        <v>888</v>
      </c>
      <c r="F5049" s="6" t="s">
        <v>1276</v>
      </c>
      <c r="G5049" s="2">
        <v>4575.639107142857</v>
      </c>
      <c r="H5049" s="2" t="s">
        <v>5089</v>
      </c>
    </row>
    <row r="5050" spans="4:8" ht="11.4" customHeight="1" x14ac:dyDescent="0.2">
      <c r="D5050" s="6" t="s">
        <v>4343</v>
      </c>
      <c r="E5050" s="6" t="s">
        <v>3579</v>
      </c>
      <c r="F5050" s="6" t="s">
        <v>3885</v>
      </c>
      <c r="G5050" s="2">
        <v>257.46931407942236</v>
      </c>
      <c r="H5050" s="2" t="s">
        <v>5089</v>
      </c>
    </row>
    <row r="5051" spans="4:8" ht="11.4" customHeight="1" x14ac:dyDescent="0.2">
      <c r="D5051" s="6" t="s">
        <v>4344</v>
      </c>
      <c r="E5051" s="6" t="s">
        <v>3579</v>
      </c>
      <c r="F5051" s="6" t="s">
        <v>3885</v>
      </c>
      <c r="G5051" s="2">
        <v>524.79999999999995</v>
      </c>
      <c r="H5051" s="2" t="s">
        <v>5089</v>
      </c>
    </row>
    <row r="5052" spans="4:8" ht="11.4" customHeight="1" x14ac:dyDescent="0.2">
      <c r="D5052" s="6" t="s">
        <v>4345</v>
      </c>
      <c r="E5052" s="6" t="s">
        <v>3579</v>
      </c>
      <c r="F5052" s="6" t="s">
        <v>3881</v>
      </c>
      <c r="G5052" s="2">
        <v>1905.5555555555557</v>
      </c>
      <c r="H5052" s="2" t="s">
        <v>5089</v>
      </c>
    </row>
    <row r="5053" spans="4:8" ht="11.4" customHeight="1" x14ac:dyDescent="0.2">
      <c r="D5053" s="6" t="s">
        <v>3668</v>
      </c>
      <c r="E5053" s="6" t="s">
        <v>3579</v>
      </c>
      <c r="F5053" s="6" t="s">
        <v>3663</v>
      </c>
      <c r="G5053" s="2">
        <v>297.98040404040404</v>
      </c>
      <c r="H5053" s="2" t="s">
        <v>5091</v>
      </c>
    </row>
    <row r="5054" spans="4:8" ht="11.4" customHeight="1" x14ac:dyDescent="0.2">
      <c r="D5054" s="6" t="s">
        <v>3665</v>
      </c>
      <c r="E5054" s="6" t="s">
        <v>3579</v>
      </c>
      <c r="F5054" s="6" t="s">
        <v>3663</v>
      </c>
      <c r="G5054" s="2">
        <v>336.68603846153843</v>
      </c>
      <c r="H5054" s="2" t="s">
        <v>5090</v>
      </c>
    </row>
    <row r="5055" spans="4:8" ht="11.4" customHeight="1" x14ac:dyDescent="0.2">
      <c r="D5055" s="6" t="s">
        <v>3664</v>
      </c>
      <c r="E5055" s="6" t="s">
        <v>3579</v>
      </c>
      <c r="F5055" s="6" t="s">
        <v>3663</v>
      </c>
      <c r="G5055" s="2">
        <v>462.87085692995527</v>
      </c>
      <c r="H5055" s="2" t="s">
        <v>5090</v>
      </c>
    </row>
    <row r="5056" spans="4:8" ht="11.4" customHeight="1" x14ac:dyDescent="0.2">
      <c r="D5056" s="6" t="s">
        <v>3666</v>
      </c>
      <c r="E5056" s="6" t="s">
        <v>3579</v>
      </c>
      <c r="F5056" s="6" t="s">
        <v>3663</v>
      </c>
      <c r="G5056" s="2">
        <v>474.64049999999997</v>
      </c>
      <c r="H5056" s="2" t="s">
        <v>5090</v>
      </c>
    </row>
    <row r="5057" spans="4:8" ht="11.4" customHeight="1" x14ac:dyDescent="0.2">
      <c r="D5057" s="6" t="s">
        <v>3667</v>
      </c>
      <c r="E5057" s="6" t="s">
        <v>3579</v>
      </c>
      <c r="F5057" s="6" t="s">
        <v>3663</v>
      </c>
      <c r="G5057" s="2">
        <v>307.80526946107784</v>
      </c>
      <c r="H5057" s="2" t="s">
        <v>5091</v>
      </c>
    </row>
    <row r="5058" spans="4:8" ht="11.4" customHeight="1" x14ac:dyDescent="0.2">
      <c r="D5058" s="6" t="s">
        <v>3669</v>
      </c>
      <c r="E5058" s="6" t="s">
        <v>3579</v>
      </c>
      <c r="F5058" s="6" t="s">
        <v>3663</v>
      </c>
      <c r="G5058" s="2">
        <v>418.9</v>
      </c>
      <c r="H5058" s="2" t="s">
        <v>5089</v>
      </c>
    </row>
    <row r="5059" spans="4:8" ht="11.4" customHeight="1" x14ac:dyDescent="0.2">
      <c r="D5059" s="6" t="s">
        <v>4346</v>
      </c>
      <c r="E5059" s="6" t="s">
        <v>2043</v>
      </c>
      <c r="F5059" s="6" t="s">
        <v>2871</v>
      </c>
      <c r="G5059" s="2">
        <v>892.5</v>
      </c>
      <c r="H5059" s="2" t="s">
        <v>5089</v>
      </c>
    </row>
    <row r="5060" spans="4:8" ht="11.4" customHeight="1" x14ac:dyDescent="0.2">
      <c r="D5060" s="6" t="s">
        <v>2935</v>
      </c>
      <c r="E5060" s="6" t="s">
        <v>2043</v>
      </c>
      <c r="F5060" s="6" t="s">
        <v>2871</v>
      </c>
      <c r="G5060" s="2">
        <v>892.5</v>
      </c>
      <c r="H5060" s="2" t="s">
        <v>5089</v>
      </c>
    </row>
    <row r="5061" spans="4:8" ht="11.4" customHeight="1" x14ac:dyDescent="0.2">
      <c r="D5061" s="6" t="s">
        <v>2908</v>
      </c>
      <c r="E5061" s="6" t="s">
        <v>2043</v>
      </c>
      <c r="F5061" s="6" t="s">
        <v>2871</v>
      </c>
      <c r="G5061" s="2">
        <v>2660.5</v>
      </c>
      <c r="H5061" s="2" t="s">
        <v>5089</v>
      </c>
    </row>
    <row r="5062" spans="4:8" ht="11.4" customHeight="1" x14ac:dyDescent="0.2">
      <c r="D5062" s="6" t="s">
        <v>2926</v>
      </c>
      <c r="E5062" s="6" t="s">
        <v>2043</v>
      </c>
      <c r="F5062" s="6" t="s">
        <v>2871</v>
      </c>
      <c r="G5062" s="2">
        <v>2660.5</v>
      </c>
      <c r="H5062" s="2" t="s">
        <v>5089</v>
      </c>
    </row>
    <row r="5063" spans="4:8" ht="11.4" customHeight="1" x14ac:dyDescent="0.2">
      <c r="D5063" s="6" t="s">
        <v>2928</v>
      </c>
      <c r="E5063" s="6" t="s">
        <v>2043</v>
      </c>
      <c r="F5063" s="6" t="s">
        <v>2871</v>
      </c>
      <c r="G5063" s="2">
        <v>4352</v>
      </c>
      <c r="H5063" s="2" t="s">
        <v>5089</v>
      </c>
    </row>
    <row r="5064" spans="4:8" ht="11.4" customHeight="1" x14ac:dyDescent="0.2">
      <c r="D5064" s="6" t="s">
        <v>4347</v>
      </c>
      <c r="E5064" s="6" t="s">
        <v>3579</v>
      </c>
      <c r="F5064" s="6" t="s">
        <v>3698</v>
      </c>
      <c r="G5064" s="2">
        <v>27012</v>
      </c>
      <c r="H5064" s="2" t="s">
        <v>5089</v>
      </c>
    </row>
    <row r="5065" spans="4:8" ht="11.4" customHeight="1" x14ac:dyDescent="0.2">
      <c r="D5065" s="6" t="s">
        <v>4348</v>
      </c>
      <c r="E5065" s="6" t="s">
        <v>3579</v>
      </c>
      <c r="F5065" s="6" t="s">
        <v>3698</v>
      </c>
      <c r="G5065" s="2">
        <v>27012</v>
      </c>
      <c r="H5065" s="2" t="s">
        <v>5089</v>
      </c>
    </row>
    <row r="5066" spans="4:8" ht="11.4" customHeight="1" x14ac:dyDescent="0.2">
      <c r="D5066" s="6" t="s">
        <v>3816</v>
      </c>
      <c r="E5066" s="6" t="s">
        <v>3579</v>
      </c>
      <c r="F5066" s="6" t="s">
        <v>3698</v>
      </c>
      <c r="G5066" s="2">
        <v>29713.57</v>
      </c>
      <c r="H5066" s="2" t="s">
        <v>5089</v>
      </c>
    </row>
    <row r="5067" spans="4:8" ht="11.4" customHeight="1" x14ac:dyDescent="0.2">
      <c r="D5067" s="6" t="s">
        <v>4349</v>
      </c>
      <c r="E5067" s="6" t="s">
        <v>3579</v>
      </c>
      <c r="F5067" s="6" t="s">
        <v>3698</v>
      </c>
      <c r="G5067" s="2">
        <v>28690</v>
      </c>
      <c r="H5067" s="2" t="s">
        <v>5089</v>
      </c>
    </row>
    <row r="5068" spans="4:8" ht="11.4" customHeight="1" x14ac:dyDescent="0.2">
      <c r="D5068" s="6" t="s">
        <v>4350</v>
      </c>
      <c r="E5068" s="6" t="s">
        <v>3579</v>
      </c>
      <c r="F5068" s="6" t="s">
        <v>3698</v>
      </c>
      <c r="G5068" s="2">
        <v>31559.18181818182</v>
      </c>
      <c r="H5068" s="2" t="s">
        <v>5089</v>
      </c>
    </row>
    <row r="5069" spans="4:8" ht="11.4" customHeight="1" x14ac:dyDescent="0.2">
      <c r="D5069" s="6" t="s">
        <v>4351</v>
      </c>
      <c r="E5069" s="6" t="s">
        <v>3579</v>
      </c>
      <c r="F5069" s="6" t="s">
        <v>3698</v>
      </c>
      <c r="G5069" s="2">
        <v>12348.5</v>
      </c>
      <c r="H5069" s="2" t="s">
        <v>5089</v>
      </c>
    </row>
    <row r="5070" spans="4:8" ht="11.4" customHeight="1" x14ac:dyDescent="0.2">
      <c r="D5070" s="6" t="s">
        <v>4352</v>
      </c>
      <c r="E5070" s="6" t="s">
        <v>3579</v>
      </c>
      <c r="F5070" s="6" t="s">
        <v>3698</v>
      </c>
      <c r="G5070" s="2">
        <v>12348.5</v>
      </c>
      <c r="H5070" s="2" t="s">
        <v>5089</v>
      </c>
    </row>
    <row r="5071" spans="4:8" ht="11.4" customHeight="1" x14ac:dyDescent="0.2">
      <c r="D5071" s="6" t="s">
        <v>4353</v>
      </c>
      <c r="E5071" s="6" t="s">
        <v>3579</v>
      </c>
      <c r="F5071" s="6" t="s">
        <v>3698</v>
      </c>
      <c r="G5071" s="2">
        <v>13583.5</v>
      </c>
      <c r="H5071" s="2" t="s">
        <v>5089</v>
      </c>
    </row>
    <row r="5072" spans="4:8" ht="11.4" customHeight="1" x14ac:dyDescent="0.2">
      <c r="D5072" s="6" t="s">
        <v>4354</v>
      </c>
      <c r="E5072" s="6" t="s">
        <v>3579</v>
      </c>
      <c r="F5072" s="6" t="s">
        <v>3698</v>
      </c>
      <c r="G5072" s="2">
        <v>14328.5</v>
      </c>
      <c r="H5072" s="2" t="s">
        <v>5089</v>
      </c>
    </row>
    <row r="5073" spans="4:8" ht="11.4" customHeight="1" x14ac:dyDescent="0.2">
      <c r="D5073" s="6" t="s">
        <v>4355</v>
      </c>
      <c r="E5073" s="6" t="s">
        <v>3579</v>
      </c>
      <c r="F5073" s="6" t="s">
        <v>3698</v>
      </c>
      <c r="G5073" s="2">
        <v>14328.5</v>
      </c>
      <c r="H5073" s="2" t="s">
        <v>5089</v>
      </c>
    </row>
    <row r="5074" spans="4:8" ht="11.4" customHeight="1" x14ac:dyDescent="0.2">
      <c r="D5074" s="6" t="s">
        <v>4356</v>
      </c>
      <c r="E5074" s="6" t="s">
        <v>3579</v>
      </c>
      <c r="F5074" s="6" t="s">
        <v>3698</v>
      </c>
      <c r="G5074" s="2">
        <v>45225</v>
      </c>
      <c r="H5074" s="2" t="s">
        <v>5089</v>
      </c>
    </row>
    <row r="5075" spans="4:8" ht="11.4" customHeight="1" x14ac:dyDescent="0.2">
      <c r="D5075" s="6" t="s">
        <v>4357</v>
      </c>
      <c r="E5075" s="6" t="s">
        <v>3579</v>
      </c>
      <c r="F5075" s="6" t="s">
        <v>3698</v>
      </c>
      <c r="G5075" s="2">
        <v>37577</v>
      </c>
      <c r="H5075" s="2" t="s">
        <v>5089</v>
      </c>
    </row>
    <row r="5076" spans="4:8" ht="11.4" customHeight="1" x14ac:dyDescent="0.2">
      <c r="D5076" s="6" t="s">
        <v>4358</v>
      </c>
      <c r="E5076" s="6" t="s">
        <v>3579</v>
      </c>
      <c r="F5076" s="6" t="s">
        <v>3698</v>
      </c>
      <c r="G5076" s="2">
        <v>9245.9</v>
      </c>
      <c r="H5076" s="2" t="s">
        <v>5089</v>
      </c>
    </row>
    <row r="5077" spans="4:8" ht="11.4" customHeight="1" x14ac:dyDescent="0.2">
      <c r="D5077" s="6" t="s">
        <v>4359</v>
      </c>
      <c r="E5077" s="6" t="s">
        <v>3579</v>
      </c>
      <c r="F5077" s="6" t="s">
        <v>3698</v>
      </c>
      <c r="G5077" s="2">
        <v>9245.9</v>
      </c>
      <c r="H5077" s="2" t="s">
        <v>5089</v>
      </c>
    </row>
    <row r="5078" spans="4:8" ht="11.4" customHeight="1" x14ac:dyDescent="0.2">
      <c r="D5078" s="6" t="s">
        <v>4360</v>
      </c>
      <c r="E5078" s="6" t="s">
        <v>3579</v>
      </c>
      <c r="F5078" s="6" t="s">
        <v>3698</v>
      </c>
      <c r="G5078" s="2">
        <v>2826</v>
      </c>
      <c r="H5078" s="2" t="s">
        <v>5089</v>
      </c>
    </row>
    <row r="5079" spans="4:8" ht="11.4" customHeight="1" x14ac:dyDescent="0.2">
      <c r="D5079" s="6" t="s">
        <v>4361</v>
      </c>
      <c r="E5079" s="6" t="s">
        <v>3579</v>
      </c>
      <c r="F5079" s="6" t="s">
        <v>3698</v>
      </c>
      <c r="G5079" s="2">
        <v>3018</v>
      </c>
      <c r="H5079" s="2" t="s">
        <v>5089</v>
      </c>
    </row>
    <row r="5080" spans="4:8" ht="11.4" customHeight="1" x14ac:dyDescent="0.2">
      <c r="D5080" s="6" t="s">
        <v>3656</v>
      </c>
      <c r="E5080" s="6" t="s">
        <v>3579</v>
      </c>
      <c r="F5080" s="6" t="s">
        <v>3580</v>
      </c>
      <c r="G5080" s="2">
        <v>2846.83</v>
      </c>
      <c r="H5080" s="2" t="s">
        <v>5089</v>
      </c>
    </row>
    <row r="5081" spans="4:8" ht="11.4" customHeight="1" x14ac:dyDescent="0.2">
      <c r="D5081" s="6" t="s">
        <v>3655</v>
      </c>
      <c r="E5081" s="6" t="s">
        <v>3579</v>
      </c>
      <c r="F5081" s="6" t="s">
        <v>3580</v>
      </c>
      <c r="G5081" s="2">
        <v>2843</v>
      </c>
      <c r="H5081" s="2" t="s">
        <v>5089</v>
      </c>
    </row>
    <row r="5082" spans="4:8" ht="11.4" customHeight="1" x14ac:dyDescent="0.2">
      <c r="D5082" s="6" t="s">
        <v>1698</v>
      </c>
      <c r="E5082" s="6" t="s">
        <v>1654</v>
      </c>
      <c r="F5082" s="6" t="s">
        <v>1655</v>
      </c>
      <c r="G5082" s="2">
        <v>10.664999999999999</v>
      </c>
      <c r="H5082" s="2" t="s">
        <v>5089</v>
      </c>
    </row>
    <row r="5083" spans="4:8" ht="11.4" customHeight="1" x14ac:dyDescent="0.2">
      <c r="D5083" s="6" t="s">
        <v>1669</v>
      </c>
      <c r="E5083" s="6" t="s">
        <v>1654</v>
      </c>
      <c r="F5083" s="6" t="s">
        <v>1655</v>
      </c>
      <c r="G5083" s="2">
        <v>3.81</v>
      </c>
      <c r="H5083" s="2" t="s">
        <v>5089</v>
      </c>
    </row>
    <row r="5084" spans="4:8" ht="11.4" customHeight="1" x14ac:dyDescent="0.2">
      <c r="D5084" s="6" t="s">
        <v>4362</v>
      </c>
      <c r="E5084" s="6" t="s">
        <v>1654</v>
      </c>
      <c r="F5084" s="6" t="s">
        <v>1655</v>
      </c>
      <c r="G5084" s="2">
        <v>1474</v>
      </c>
      <c r="H5084" s="2" t="s">
        <v>5089</v>
      </c>
    </row>
    <row r="5085" spans="4:8" ht="11.4" customHeight="1" x14ac:dyDescent="0.2">
      <c r="D5085" s="6" t="s">
        <v>4363</v>
      </c>
      <c r="E5085" s="6" t="s">
        <v>1654</v>
      </c>
      <c r="F5085" s="6" t="s">
        <v>1655</v>
      </c>
      <c r="G5085" s="2">
        <v>1600.5</v>
      </c>
      <c r="H5085" s="2" t="s">
        <v>5089</v>
      </c>
    </row>
    <row r="5086" spans="4:8" ht="11.4" customHeight="1" x14ac:dyDescent="0.2">
      <c r="D5086" s="6" t="s">
        <v>1693</v>
      </c>
      <c r="E5086" s="6" t="s">
        <v>1654</v>
      </c>
      <c r="F5086" s="6" t="s">
        <v>1655</v>
      </c>
      <c r="G5086" s="2">
        <v>1813.8999999999999</v>
      </c>
      <c r="H5086" s="2" t="s">
        <v>5089</v>
      </c>
    </row>
    <row r="5087" spans="4:8" ht="11.4" customHeight="1" x14ac:dyDescent="0.2">
      <c r="D5087" s="6" t="s">
        <v>4364</v>
      </c>
      <c r="E5087" s="6" t="s">
        <v>1654</v>
      </c>
      <c r="F5087" s="6" t="s">
        <v>1655</v>
      </c>
      <c r="G5087" s="2">
        <v>1813.9</v>
      </c>
      <c r="H5087" s="2" t="s">
        <v>5089</v>
      </c>
    </row>
    <row r="5088" spans="4:8" ht="11.4" customHeight="1" x14ac:dyDescent="0.2">
      <c r="D5088" s="6" t="s">
        <v>1691</v>
      </c>
      <c r="E5088" s="6" t="s">
        <v>1654</v>
      </c>
      <c r="F5088" s="6" t="s">
        <v>1655</v>
      </c>
      <c r="G5088" s="2">
        <v>1740.6116666666667</v>
      </c>
      <c r="H5088" s="2" t="s">
        <v>5089</v>
      </c>
    </row>
    <row r="5089" spans="4:8" ht="11.4" customHeight="1" x14ac:dyDescent="0.2">
      <c r="D5089" s="6" t="s">
        <v>1686</v>
      </c>
      <c r="E5089" s="6" t="s">
        <v>1654</v>
      </c>
      <c r="F5089" s="6" t="s">
        <v>1655</v>
      </c>
      <c r="G5089" s="2">
        <v>1474.3999999999999</v>
      </c>
      <c r="H5089" s="2" t="s">
        <v>5089</v>
      </c>
    </row>
    <row r="5090" spans="4:8" ht="11.4" customHeight="1" x14ac:dyDescent="0.2">
      <c r="D5090" s="6" t="s">
        <v>3919</v>
      </c>
      <c r="E5090" s="6" t="s">
        <v>3895</v>
      </c>
      <c r="F5090" s="6" t="s">
        <v>3896</v>
      </c>
      <c r="G5090" s="2">
        <v>170.99639999999999</v>
      </c>
      <c r="H5090" s="2" t="s">
        <v>5089</v>
      </c>
    </row>
    <row r="5091" spans="4:8" ht="11.4" customHeight="1" x14ac:dyDescent="0.2">
      <c r="D5091" s="6" t="s">
        <v>3914</v>
      </c>
      <c r="E5091" s="6" t="s">
        <v>3895</v>
      </c>
      <c r="F5091" s="6" t="s">
        <v>3896</v>
      </c>
      <c r="G5091" s="2">
        <v>182.24662068965517</v>
      </c>
      <c r="H5091" s="2" t="s">
        <v>5091</v>
      </c>
    </row>
    <row r="5092" spans="4:8" ht="11.4" customHeight="1" x14ac:dyDescent="0.2">
      <c r="D5092" s="6" t="s">
        <v>3897</v>
      </c>
      <c r="E5092" s="6" t="s">
        <v>3895</v>
      </c>
      <c r="F5092" s="6" t="s">
        <v>3896</v>
      </c>
      <c r="G5092" s="2">
        <v>188.94185070943863</v>
      </c>
      <c r="H5092" s="2" t="s">
        <v>5090</v>
      </c>
    </row>
    <row r="5093" spans="4:8" ht="11.4" customHeight="1" x14ac:dyDescent="0.2">
      <c r="D5093" s="6" t="s">
        <v>3908</v>
      </c>
      <c r="E5093" s="6" t="s">
        <v>3895</v>
      </c>
      <c r="F5093" s="6" t="s">
        <v>3896</v>
      </c>
      <c r="G5093" s="2">
        <v>188.23382716049383</v>
      </c>
      <c r="H5093" s="2" t="s">
        <v>5091</v>
      </c>
    </row>
    <row r="5094" spans="4:8" ht="11.4" customHeight="1" x14ac:dyDescent="0.2">
      <c r="D5094" s="6" t="s">
        <v>3928</v>
      </c>
      <c r="E5094" s="6" t="s">
        <v>3895</v>
      </c>
      <c r="F5094" s="6" t="s">
        <v>3896</v>
      </c>
      <c r="G5094" s="2">
        <v>174.426875</v>
      </c>
      <c r="H5094" s="2" t="s">
        <v>5089</v>
      </c>
    </row>
    <row r="5095" spans="4:8" ht="11.4" customHeight="1" x14ac:dyDescent="0.2">
      <c r="D5095" s="6" t="s">
        <v>3925</v>
      </c>
      <c r="E5095" s="6" t="s">
        <v>3895</v>
      </c>
      <c r="F5095" s="6" t="s">
        <v>3896</v>
      </c>
      <c r="G5095" s="2">
        <v>172.55416666666667</v>
      </c>
      <c r="H5095" s="2" t="s">
        <v>5089</v>
      </c>
    </row>
    <row r="5096" spans="4:8" ht="11.4" customHeight="1" x14ac:dyDescent="0.2">
      <c r="D5096" s="6" t="s">
        <v>3907</v>
      </c>
      <c r="E5096" s="6" t="s">
        <v>3895</v>
      </c>
      <c r="F5096" s="6" t="s">
        <v>3896</v>
      </c>
      <c r="G5096" s="2">
        <v>198.11340501792114</v>
      </c>
      <c r="H5096" s="2" t="s">
        <v>5091</v>
      </c>
    </row>
    <row r="5097" spans="4:8" ht="11.4" customHeight="1" x14ac:dyDescent="0.2">
      <c r="D5097" s="6" t="s">
        <v>3906</v>
      </c>
      <c r="E5097" s="6" t="s">
        <v>3895</v>
      </c>
      <c r="F5097" s="6" t="s">
        <v>3896</v>
      </c>
      <c r="G5097" s="2">
        <v>189.53744604316549</v>
      </c>
      <c r="H5097" s="2" t="s">
        <v>5091</v>
      </c>
    </row>
    <row r="5098" spans="4:8" ht="11.4" customHeight="1" x14ac:dyDescent="0.2">
      <c r="D5098" s="6" t="s">
        <v>3902</v>
      </c>
      <c r="E5098" s="6" t="s">
        <v>3895</v>
      </c>
      <c r="F5098" s="6" t="s">
        <v>3896</v>
      </c>
      <c r="G5098" s="2">
        <v>197.11782722513087</v>
      </c>
      <c r="H5098" s="2" t="s">
        <v>5091</v>
      </c>
    </row>
    <row r="5099" spans="4:8" ht="11.4" customHeight="1" x14ac:dyDescent="0.2">
      <c r="D5099" s="6" t="s">
        <v>3918</v>
      </c>
      <c r="E5099" s="6" t="s">
        <v>3895</v>
      </c>
      <c r="F5099" s="6" t="s">
        <v>3896</v>
      </c>
      <c r="G5099" s="2">
        <v>177.71775</v>
      </c>
      <c r="H5099" s="2" t="s">
        <v>5089</v>
      </c>
    </row>
    <row r="5100" spans="4:8" ht="11.4" customHeight="1" x14ac:dyDescent="0.2">
      <c r="D5100" s="6" t="s">
        <v>3942</v>
      </c>
      <c r="E5100" s="6" t="s">
        <v>3895</v>
      </c>
      <c r="F5100" s="6" t="s">
        <v>3896</v>
      </c>
      <c r="G5100" s="2">
        <v>253.96250000000001</v>
      </c>
      <c r="H5100" s="2" t="s">
        <v>5089</v>
      </c>
    </row>
    <row r="5101" spans="4:8" ht="11.4" customHeight="1" x14ac:dyDescent="0.2">
      <c r="D5101" s="6" t="s">
        <v>3905</v>
      </c>
      <c r="E5101" s="6" t="s">
        <v>3895</v>
      </c>
      <c r="F5101" s="6" t="s">
        <v>3896</v>
      </c>
      <c r="G5101" s="2">
        <v>182.94297709923663</v>
      </c>
      <c r="H5101" s="2" t="s">
        <v>5091</v>
      </c>
    </row>
    <row r="5102" spans="4:8" ht="11.4" customHeight="1" x14ac:dyDescent="0.2">
      <c r="D5102" s="6" t="s">
        <v>3898</v>
      </c>
      <c r="E5102" s="6" t="s">
        <v>3895</v>
      </c>
      <c r="F5102" s="6" t="s">
        <v>3896</v>
      </c>
      <c r="G5102" s="2">
        <v>188.83152854511971</v>
      </c>
      <c r="H5102" s="2" t="s">
        <v>5091</v>
      </c>
    </row>
    <row r="5103" spans="4:8" ht="11.4" customHeight="1" x14ac:dyDescent="0.2">
      <c r="D5103" s="6" t="s">
        <v>3934</v>
      </c>
      <c r="E5103" s="6" t="s">
        <v>3895</v>
      </c>
      <c r="F5103" s="6" t="s">
        <v>3896</v>
      </c>
      <c r="G5103" s="2">
        <v>170</v>
      </c>
      <c r="H5103" s="2" t="s">
        <v>5089</v>
      </c>
    </row>
    <row r="5104" spans="4:8" ht="11.4" customHeight="1" x14ac:dyDescent="0.2">
      <c r="D5104" s="6" t="s">
        <v>3936</v>
      </c>
      <c r="E5104" s="6" t="s">
        <v>3895</v>
      </c>
      <c r="F5104" s="6" t="s">
        <v>3896</v>
      </c>
      <c r="G5104" s="2">
        <v>170</v>
      </c>
      <c r="H5104" s="2" t="s">
        <v>5089</v>
      </c>
    </row>
    <row r="5105" spans="4:8" ht="11.4" customHeight="1" x14ac:dyDescent="0.2">
      <c r="D5105" s="6" t="s">
        <v>3950</v>
      </c>
      <c r="E5105" s="6" t="s">
        <v>3895</v>
      </c>
      <c r="F5105" s="6" t="s">
        <v>3896</v>
      </c>
      <c r="G5105" s="2">
        <v>172.86228571428572</v>
      </c>
      <c r="H5105" s="2" t="s">
        <v>5089</v>
      </c>
    </row>
    <row r="5106" spans="4:8" ht="11.4" customHeight="1" x14ac:dyDescent="0.2">
      <c r="D5106" s="6" t="s">
        <v>3916</v>
      </c>
      <c r="E5106" s="6" t="s">
        <v>3895</v>
      </c>
      <c r="F5106" s="6" t="s">
        <v>3896</v>
      </c>
      <c r="G5106" s="2">
        <v>178.84104166666668</v>
      </c>
      <c r="H5106" s="2" t="s">
        <v>5089</v>
      </c>
    </row>
    <row r="5107" spans="4:8" ht="11.4" customHeight="1" x14ac:dyDescent="0.2">
      <c r="D5107" s="6" t="s">
        <v>3911</v>
      </c>
      <c r="E5107" s="6" t="s">
        <v>3895</v>
      </c>
      <c r="F5107" s="6" t="s">
        <v>3896</v>
      </c>
      <c r="G5107" s="2">
        <v>197.54599999999999</v>
      </c>
      <c r="H5107" s="2" t="s">
        <v>5091</v>
      </c>
    </row>
    <row r="5108" spans="4:8" ht="11.4" customHeight="1" x14ac:dyDescent="0.2">
      <c r="D5108" s="6" t="s">
        <v>3937</v>
      </c>
      <c r="E5108" s="6" t="s">
        <v>3895</v>
      </c>
      <c r="F5108" s="6" t="s">
        <v>3896</v>
      </c>
      <c r="G5108" s="2">
        <v>161.15428571428569</v>
      </c>
      <c r="H5108" s="2" t="s">
        <v>5089</v>
      </c>
    </row>
    <row r="5109" spans="4:8" ht="11.4" customHeight="1" x14ac:dyDescent="0.2">
      <c r="D5109" s="6" t="s">
        <v>3935</v>
      </c>
      <c r="E5109" s="6" t="s">
        <v>3895</v>
      </c>
      <c r="F5109" s="6" t="s">
        <v>3896</v>
      </c>
      <c r="G5109" s="2">
        <v>170</v>
      </c>
      <c r="H5109" s="2" t="s">
        <v>5089</v>
      </c>
    </row>
    <row r="5110" spans="4:8" ht="11.4" customHeight="1" x14ac:dyDescent="0.2">
      <c r="D5110" s="6" t="s">
        <v>3915</v>
      </c>
      <c r="E5110" s="6" t="s">
        <v>3895</v>
      </c>
      <c r="F5110" s="6" t="s">
        <v>3896</v>
      </c>
      <c r="G5110" s="2">
        <v>199.33304347826086</v>
      </c>
      <c r="H5110" s="2" t="s">
        <v>5091</v>
      </c>
    </row>
    <row r="5111" spans="4:8" ht="11.4" customHeight="1" x14ac:dyDescent="0.2">
      <c r="D5111" s="6" t="s">
        <v>3917</v>
      </c>
      <c r="E5111" s="6" t="s">
        <v>3895</v>
      </c>
      <c r="F5111" s="6" t="s">
        <v>3896</v>
      </c>
      <c r="G5111" s="2">
        <v>191.66170731707317</v>
      </c>
      <c r="H5111" s="2" t="s">
        <v>5089</v>
      </c>
    </row>
    <row r="5112" spans="4:8" ht="11.4" customHeight="1" x14ac:dyDescent="0.2">
      <c r="D5112" s="6" t="s">
        <v>3904</v>
      </c>
      <c r="E5112" s="6" t="s">
        <v>3895</v>
      </c>
      <c r="F5112" s="6" t="s">
        <v>3896</v>
      </c>
      <c r="G5112" s="2">
        <v>184.56337704918033</v>
      </c>
      <c r="H5112" s="2" t="s">
        <v>5091</v>
      </c>
    </row>
    <row r="5113" spans="4:8" ht="11.4" customHeight="1" x14ac:dyDescent="0.2">
      <c r="D5113" s="6" t="s">
        <v>3932</v>
      </c>
      <c r="E5113" s="6" t="s">
        <v>3895</v>
      </c>
      <c r="F5113" s="6" t="s">
        <v>3896</v>
      </c>
      <c r="G5113" s="2">
        <v>170.74916666666664</v>
      </c>
      <c r="H5113" s="2" t="s">
        <v>5089</v>
      </c>
    </row>
    <row r="5114" spans="4:8" ht="11.4" customHeight="1" x14ac:dyDescent="0.2">
      <c r="D5114" s="6" t="s">
        <v>3953</v>
      </c>
      <c r="E5114" s="6" t="s">
        <v>3895</v>
      </c>
      <c r="F5114" s="6" t="s">
        <v>3896</v>
      </c>
      <c r="G5114" s="2">
        <v>224.6278125</v>
      </c>
      <c r="H5114" s="2" t="s">
        <v>5089</v>
      </c>
    </row>
    <row r="5115" spans="4:8" ht="11.4" customHeight="1" x14ac:dyDescent="0.2">
      <c r="D5115" s="6" t="s">
        <v>3924</v>
      </c>
      <c r="E5115" s="6" t="s">
        <v>3895</v>
      </c>
      <c r="F5115" s="6" t="s">
        <v>3896</v>
      </c>
      <c r="G5115" s="2">
        <v>181.21428571428572</v>
      </c>
      <c r="H5115" s="2" t="s">
        <v>5089</v>
      </c>
    </row>
    <row r="5116" spans="4:8" ht="11.4" customHeight="1" x14ac:dyDescent="0.2">
      <c r="D5116" s="6" t="s">
        <v>3913</v>
      </c>
      <c r="E5116" s="6" t="s">
        <v>3895</v>
      </c>
      <c r="F5116" s="6" t="s">
        <v>3896</v>
      </c>
      <c r="G5116" s="2">
        <v>182.07284482758621</v>
      </c>
      <c r="H5116" s="2" t="s">
        <v>5089</v>
      </c>
    </row>
    <row r="5117" spans="4:8" ht="11.4" customHeight="1" x14ac:dyDescent="0.2">
      <c r="D5117" s="6" t="s">
        <v>3949</v>
      </c>
      <c r="E5117" s="6" t="s">
        <v>3895</v>
      </c>
      <c r="F5117" s="6" t="s">
        <v>3896</v>
      </c>
      <c r="G5117" s="2">
        <v>245.21352941176471</v>
      </c>
      <c r="H5117" s="2" t="s">
        <v>5089</v>
      </c>
    </row>
    <row r="5118" spans="4:8" ht="11.4" customHeight="1" x14ac:dyDescent="0.2">
      <c r="D5118" s="6" t="s">
        <v>3931</v>
      </c>
      <c r="E5118" s="6" t="s">
        <v>3895</v>
      </c>
      <c r="F5118" s="6" t="s">
        <v>3896</v>
      </c>
      <c r="G5118" s="2">
        <v>172.26682926829267</v>
      </c>
      <c r="H5118" s="2" t="s">
        <v>5089</v>
      </c>
    </row>
    <row r="5119" spans="4:8" ht="11.4" customHeight="1" x14ac:dyDescent="0.2">
      <c r="D5119" s="6" t="s">
        <v>3927</v>
      </c>
      <c r="E5119" s="6" t="s">
        <v>3895</v>
      </c>
      <c r="F5119" s="6" t="s">
        <v>3896</v>
      </c>
      <c r="G5119" s="2">
        <v>167.685</v>
      </c>
      <c r="H5119" s="2" t="s">
        <v>5089</v>
      </c>
    </row>
    <row r="5120" spans="4:8" ht="11.4" customHeight="1" x14ac:dyDescent="0.2">
      <c r="D5120" s="6" t="s">
        <v>3900</v>
      </c>
      <c r="E5120" s="6" t="s">
        <v>3895</v>
      </c>
      <c r="F5120" s="6" t="s">
        <v>3896</v>
      </c>
      <c r="G5120" s="2">
        <v>185.50117647058823</v>
      </c>
      <c r="H5120" s="2" t="s">
        <v>5091</v>
      </c>
    </row>
    <row r="5121" spans="4:8" ht="11.4" customHeight="1" x14ac:dyDescent="0.2">
      <c r="D5121" s="6" t="s">
        <v>3899</v>
      </c>
      <c r="E5121" s="6" t="s">
        <v>3895</v>
      </c>
      <c r="F5121" s="6" t="s">
        <v>3896</v>
      </c>
      <c r="G5121" s="2">
        <v>189.17325966850828</v>
      </c>
      <c r="H5121" s="2" t="s">
        <v>5091</v>
      </c>
    </row>
    <row r="5122" spans="4:8" ht="11.4" customHeight="1" x14ac:dyDescent="0.2">
      <c r="D5122" s="6" t="s">
        <v>3920</v>
      </c>
      <c r="E5122" s="6" t="s">
        <v>3895</v>
      </c>
      <c r="F5122" s="6" t="s">
        <v>3896</v>
      </c>
      <c r="G5122" s="2">
        <v>185.32309090909092</v>
      </c>
      <c r="H5122" s="2" t="s">
        <v>5089</v>
      </c>
    </row>
    <row r="5123" spans="4:8" ht="11.4" customHeight="1" x14ac:dyDescent="0.2">
      <c r="D5123" s="6" t="s">
        <v>3939</v>
      </c>
      <c r="E5123" s="6" t="s">
        <v>3895</v>
      </c>
      <c r="F5123" s="6" t="s">
        <v>3896</v>
      </c>
      <c r="G5123" s="2">
        <v>242.29</v>
      </c>
      <c r="H5123" s="2" t="s">
        <v>5089</v>
      </c>
    </row>
    <row r="5124" spans="4:8" ht="11.4" customHeight="1" x14ac:dyDescent="0.2">
      <c r="D5124" s="6" t="s">
        <v>3938</v>
      </c>
      <c r="E5124" s="6" t="s">
        <v>3895</v>
      </c>
      <c r="F5124" s="6" t="s">
        <v>3896</v>
      </c>
      <c r="G5124" s="2">
        <v>161.38</v>
      </c>
      <c r="H5124" s="2" t="s">
        <v>5089</v>
      </c>
    </row>
    <row r="5125" spans="4:8" ht="11.4" customHeight="1" x14ac:dyDescent="0.2">
      <c r="D5125" s="6" t="s">
        <v>3941</v>
      </c>
      <c r="E5125" s="6" t="s">
        <v>3895</v>
      </c>
      <c r="F5125" s="6" t="s">
        <v>3896</v>
      </c>
      <c r="G5125" s="2">
        <v>193.49714285714285</v>
      </c>
      <c r="H5125" s="2" t="s">
        <v>5089</v>
      </c>
    </row>
    <row r="5126" spans="4:8" ht="11.4" customHeight="1" x14ac:dyDescent="0.2">
      <c r="D5126" s="6" t="s">
        <v>3901</v>
      </c>
      <c r="E5126" s="6" t="s">
        <v>3895</v>
      </c>
      <c r="F5126" s="6" t="s">
        <v>3896</v>
      </c>
      <c r="G5126" s="2">
        <v>196.21215584415583</v>
      </c>
      <c r="H5126" s="2" t="s">
        <v>5091</v>
      </c>
    </row>
    <row r="5127" spans="4:8" ht="11.4" customHeight="1" x14ac:dyDescent="0.2">
      <c r="D5127" s="6" t="s">
        <v>3944</v>
      </c>
      <c r="E5127" s="6" t="s">
        <v>3895</v>
      </c>
      <c r="F5127" s="6" t="s">
        <v>3896</v>
      </c>
      <c r="G5127" s="2">
        <v>230.68625</v>
      </c>
      <c r="H5127" s="2" t="s">
        <v>5089</v>
      </c>
    </row>
    <row r="5128" spans="4:8" ht="11.4" customHeight="1" x14ac:dyDescent="0.2">
      <c r="D5128" s="6" t="s">
        <v>3952</v>
      </c>
      <c r="E5128" s="6" t="s">
        <v>3895</v>
      </c>
      <c r="F5128" s="6" t="s">
        <v>3896</v>
      </c>
      <c r="G5128" s="2">
        <v>252.09434782608696</v>
      </c>
      <c r="H5128" s="2" t="s">
        <v>5089</v>
      </c>
    </row>
    <row r="5129" spans="4:8" ht="11.4" customHeight="1" x14ac:dyDescent="0.2">
      <c r="D5129" s="6" t="s">
        <v>3912</v>
      </c>
      <c r="E5129" s="6" t="s">
        <v>3895</v>
      </c>
      <c r="F5129" s="6" t="s">
        <v>3896</v>
      </c>
      <c r="G5129" s="2">
        <v>197.88344086021505</v>
      </c>
      <c r="H5129" s="2" t="s">
        <v>5091</v>
      </c>
    </row>
    <row r="5130" spans="4:8" ht="11.4" customHeight="1" x14ac:dyDescent="0.2">
      <c r="D5130" s="6" t="s">
        <v>3909</v>
      </c>
      <c r="E5130" s="6" t="s">
        <v>3895</v>
      </c>
      <c r="F5130" s="6" t="s">
        <v>3896</v>
      </c>
      <c r="G5130" s="2">
        <v>201.59934579439252</v>
      </c>
      <c r="H5130" s="2" t="s">
        <v>5091</v>
      </c>
    </row>
    <row r="5131" spans="4:8" ht="11.4" customHeight="1" x14ac:dyDescent="0.2">
      <c r="D5131" s="6" t="s">
        <v>3955</v>
      </c>
      <c r="E5131" s="6" t="s">
        <v>3895</v>
      </c>
      <c r="F5131" s="6" t="s">
        <v>3896</v>
      </c>
      <c r="G5131" s="2">
        <v>2614.7424999999998</v>
      </c>
      <c r="H5131" s="2" t="s">
        <v>5089</v>
      </c>
    </row>
    <row r="5132" spans="4:8" ht="11.4" customHeight="1" x14ac:dyDescent="0.2">
      <c r="D5132" s="6" t="s">
        <v>4164</v>
      </c>
      <c r="E5132" s="6" t="s">
        <v>4103</v>
      </c>
      <c r="F5132" s="6" t="s">
        <v>4159</v>
      </c>
      <c r="G5132" s="2">
        <v>377.92</v>
      </c>
      <c r="H5132" s="2" t="s">
        <v>5089</v>
      </c>
    </row>
    <row r="5133" spans="4:8" ht="11.4" customHeight="1" x14ac:dyDescent="0.2">
      <c r="D5133" s="6" t="s">
        <v>3805</v>
      </c>
      <c r="E5133" s="6" t="s">
        <v>3579</v>
      </c>
      <c r="F5133" s="6" t="s">
        <v>3698</v>
      </c>
      <c r="G5133" s="2">
        <v>5049.7250000000004</v>
      </c>
      <c r="H5133" s="2" t="s">
        <v>5089</v>
      </c>
    </row>
    <row r="5134" spans="4:8" ht="11.4" customHeight="1" x14ac:dyDescent="0.2">
      <c r="D5134" s="6" t="s">
        <v>3117</v>
      </c>
      <c r="E5134" s="6" t="s">
        <v>2945</v>
      </c>
      <c r="F5134" s="6" t="s">
        <v>3096</v>
      </c>
      <c r="G5134" s="2">
        <v>1048.895882352941</v>
      </c>
      <c r="H5134" s="2" t="s">
        <v>5089</v>
      </c>
    </row>
    <row r="5135" spans="4:8" ht="11.4" customHeight="1" x14ac:dyDescent="0.2">
      <c r="D5135" s="6" t="s">
        <v>3146</v>
      </c>
      <c r="E5135" s="6" t="s">
        <v>2945</v>
      </c>
      <c r="F5135" s="6" t="s">
        <v>3096</v>
      </c>
      <c r="G5135" s="2">
        <v>996</v>
      </c>
      <c r="H5135" s="2" t="s">
        <v>5089</v>
      </c>
    </row>
    <row r="5136" spans="4:8" ht="11.4" customHeight="1" x14ac:dyDescent="0.2">
      <c r="D5136" s="6" t="s">
        <v>3133</v>
      </c>
      <c r="E5136" s="6" t="s">
        <v>2945</v>
      </c>
      <c r="F5136" s="6" t="s">
        <v>3096</v>
      </c>
      <c r="G5136" s="2">
        <v>1000</v>
      </c>
      <c r="H5136" s="2" t="s">
        <v>5089</v>
      </c>
    </row>
    <row r="5137" spans="4:8" ht="11.4" customHeight="1" x14ac:dyDescent="0.2">
      <c r="D5137" s="6" t="s">
        <v>3129</v>
      </c>
      <c r="E5137" s="6" t="s">
        <v>2945</v>
      </c>
      <c r="F5137" s="6" t="s">
        <v>3096</v>
      </c>
      <c r="G5137" s="2">
        <v>1000</v>
      </c>
      <c r="H5137" s="2" t="s">
        <v>5089</v>
      </c>
    </row>
    <row r="5138" spans="4:8" ht="11.4" customHeight="1" x14ac:dyDescent="0.2">
      <c r="D5138" s="6" t="s">
        <v>3135</v>
      </c>
      <c r="E5138" s="6" t="s">
        <v>2945</v>
      </c>
      <c r="F5138" s="6" t="s">
        <v>3096</v>
      </c>
      <c r="G5138" s="2">
        <v>1000</v>
      </c>
      <c r="H5138" s="2" t="s">
        <v>5089</v>
      </c>
    </row>
    <row r="5139" spans="4:8" ht="11.4" customHeight="1" x14ac:dyDescent="0.2">
      <c r="D5139" s="6" t="s">
        <v>3116</v>
      </c>
      <c r="E5139" s="6" t="s">
        <v>2945</v>
      </c>
      <c r="F5139" s="6" t="s">
        <v>3096</v>
      </c>
      <c r="G5139" s="2">
        <v>2233.9607142857144</v>
      </c>
      <c r="H5139" s="2" t="s">
        <v>5089</v>
      </c>
    </row>
    <row r="5140" spans="4:8" ht="11.4" customHeight="1" x14ac:dyDescent="0.2">
      <c r="D5140" s="6" t="s">
        <v>3122</v>
      </c>
      <c r="E5140" s="6" t="s">
        <v>2945</v>
      </c>
      <c r="F5140" s="6" t="s">
        <v>3096</v>
      </c>
      <c r="G5140" s="2">
        <v>2214</v>
      </c>
      <c r="H5140" s="2" t="s">
        <v>5089</v>
      </c>
    </row>
    <row r="5141" spans="4:8" ht="11.4" customHeight="1" x14ac:dyDescent="0.2">
      <c r="D5141" s="6" t="s">
        <v>3125</v>
      </c>
      <c r="E5141" s="6" t="s">
        <v>2945</v>
      </c>
      <c r="F5141" s="6" t="s">
        <v>3096</v>
      </c>
      <c r="G5141" s="2">
        <v>2180.2727272727275</v>
      </c>
      <c r="H5141" s="2" t="s">
        <v>5089</v>
      </c>
    </row>
    <row r="5142" spans="4:8" ht="11.4" customHeight="1" x14ac:dyDescent="0.2">
      <c r="D5142" s="6" t="s">
        <v>3144</v>
      </c>
      <c r="E5142" s="6" t="s">
        <v>2945</v>
      </c>
      <c r="F5142" s="6" t="s">
        <v>3096</v>
      </c>
      <c r="G5142" s="2">
        <v>2055</v>
      </c>
      <c r="H5142" s="2" t="s">
        <v>5089</v>
      </c>
    </row>
    <row r="5143" spans="4:8" ht="11.4" customHeight="1" x14ac:dyDescent="0.2">
      <c r="D5143" s="6" t="s">
        <v>3142</v>
      </c>
      <c r="E5143" s="6" t="s">
        <v>2945</v>
      </c>
      <c r="F5143" s="6" t="s">
        <v>3096</v>
      </c>
      <c r="G5143" s="2">
        <v>1284</v>
      </c>
      <c r="H5143" s="2" t="s">
        <v>5089</v>
      </c>
    </row>
    <row r="5144" spans="4:8" ht="11.4" customHeight="1" x14ac:dyDescent="0.2">
      <c r="D5144" s="6" t="s">
        <v>3143</v>
      </c>
      <c r="E5144" s="6" t="s">
        <v>2945</v>
      </c>
      <c r="F5144" s="6" t="s">
        <v>3096</v>
      </c>
      <c r="G5144" s="2">
        <v>1284</v>
      </c>
      <c r="H5144" s="2" t="s">
        <v>5089</v>
      </c>
    </row>
    <row r="5145" spans="4:8" ht="11.4" customHeight="1" x14ac:dyDescent="0.2">
      <c r="D5145" s="6" t="s">
        <v>3119</v>
      </c>
      <c r="E5145" s="6" t="s">
        <v>2945</v>
      </c>
      <c r="F5145" s="6" t="s">
        <v>3096</v>
      </c>
      <c r="G5145" s="2">
        <v>1379.5555555555557</v>
      </c>
      <c r="H5145" s="2" t="s">
        <v>5089</v>
      </c>
    </row>
    <row r="5146" spans="4:8" ht="11.4" customHeight="1" x14ac:dyDescent="0.2">
      <c r="D5146" s="6" t="s">
        <v>3121</v>
      </c>
      <c r="E5146" s="6" t="s">
        <v>2945</v>
      </c>
      <c r="F5146" s="6" t="s">
        <v>3096</v>
      </c>
      <c r="G5146" s="2">
        <v>1284</v>
      </c>
      <c r="H5146" s="2" t="s">
        <v>5089</v>
      </c>
    </row>
    <row r="5147" spans="4:8" ht="11.4" customHeight="1" x14ac:dyDescent="0.2">
      <c r="D5147" s="6" t="s">
        <v>1778</v>
      </c>
      <c r="E5147" s="6" t="s">
        <v>1654</v>
      </c>
      <c r="F5147" s="6" t="s">
        <v>1775</v>
      </c>
      <c r="G5147" s="2">
        <v>5.7405696202531642</v>
      </c>
      <c r="H5147" s="2" t="s">
        <v>5089</v>
      </c>
    </row>
    <row r="5148" spans="4:8" ht="11.4" customHeight="1" x14ac:dyDescent="0.2">
      <c r="D5148" s="6" t="s">
        <v>4365</v>
      </c>
      <c r="E5148" s="6" t="s">
        <v>3579</v>
      </c>
      <c r="F5148" s="6" t="s">
        <v>3698</v>
      </c>
      <c r="G5148" s="2">
        <v>6543</v>
      </c>
      <c r="H5148" s="2" t="s">
        <v>5089</v>
      </c>
    </row>
    <row r="5149" spans="4:8" ht="11.4" customHeight="1" x14ac:dyDescent="0.2">
      <c r="D5149" s="6" t="s">
        <v>4366</v>
      </c>
      <c r="E5149" s="6" t="s">
        <v>3579</v>
      </c>
      <c r="F5149" s="6" t="s">
        <v>3698</v>
      </c>
      <c r="G5149" s="2">
        <v>6543</v>
      </c>
      <c r="H5149" s="2" t="s">
        <v>5089</v>
      </c>
    </row>
    <row r="5150" spans="4:8" ht="11.4" customHeight="1" x14ac:dyDescent="0.2">
      <c r="D5150" s="6" t="s">
        <v>3528</v>
      </c>
      <c r="E5150" s="6" t="s">
        <v>3363</v>
      </c>
      <c r="F5150" s="6" t="s">
        <v>3481</v>
      </c>
      <c r="G5150" s="2">
        <v>16067.300000000001</v>
      </c>
      <c r="H5150" s="2" t="s">
        <v>5089</v>
      </c>
    </row>
    <row r="5151" spans="4:8" ht="11.4" customHeight="1" x14ac:dyDescent="0.2">
      <c r="D5151" s="6" t="s">
        <v>3545</v>
      </c>
      <c r="E5151" s="6" t="s">
        <v>3363</v>
      </c>
      <c r="F5151" s="6" t="s">
        <v>3481</v>
      </c>
      <c r="G5151" s="2">
        <v>1028.2933333333333</v>
      </c>
      <c r="H5151" s="2" t="s">
        <v>5089</v>
      </c>
    </row>
    <row r="5152" spans="4:8" ht="11.4" customHeight="1" x14ac:dyDescent="0.2">
      <c r="D5152" s="6" t="s">
        <v>3348</v>
      </c>
      <c r="E5152" s="6" t="s">
        <v>3327</v>
      </c>
      <c r="F5152" s="6" t="s">
        <v>3345</v>
      </c>
      <c r="G5152" s="2">
        <v>1538.4877386934672</v>
      </c>
      <c r="H5152" s="2" t="s">
        <v>5091</v>
      </c>
    </row>
    <row r="5153" spans="4:8" ht="11.4" customHeight="1" x14ac:dyDescent="0.2">
      <c r="D5153" s="6" t="s">
        <v>4015</v>
      </c>
      <c r="E5153" s="6" t="s">
        <v>3895</v>
      </c>
      <c r="F5153" s="6" t="s">
        <v>4007</v>
      </c>
      <c r="G5153" s="2">
        <v>860</v>
      </c>
      <c r="H5153" s="2" t="s">
        <v>5089</v>
      </c>
    </row>
    <row r="5154" spans="4:8" ht="11.4" customHeight="1" x14ac:dyDescent="0.2">
      <c r="D5154" s="6" t="s">
        <v>4016</v>
      </c>
      <c r="E5154" s="6" t="s">
        <v>3895</v>
      </c>
      <c r="F5154" s="6" t="s">
        <v>4007</v>
      </c>
      <c r="G5154" s="2">
        <v>860</v>
      </c>
      <c r="H5154" s="2" t="s">
        <v>5089</v>
      </c>
    </row>
    <row r="5155" spans="4:8" ht="11.4" customHeight="1" x14ac:dyDescent="0.2">
      <c r="D5155" s="6" t="s">
        <v>3351</v>
      </c>
      <c r="E5155" s="6" t="s">
        <v>3327</v>
      </c>
      <c r="F5155" s="6" t="s">
        <v>3345</v>
      </c>
      <c r="G5155" s="2">
        <v>1542.876</v>
      </c>
      <c r="H5155" s="2" t="s">
        <v>5089</v>
      </c>
    </row>
    <row r="5156" spans="4:8" ht="11.4" customHeight="1" x14ac:dyDescent="0.2">
      <c r="D5156" s="6" t="s">
        <v>3347</v>
      </c>
      <c r="E5156" s="6" t="s">
        <v>3327</v>
      </c>
      <c r="F5156" s="6" t="s">
        <v>3345</v>
      </c>
      <c r="G5156" s="2">
        <v>1116.5555479452055</v>
      </c>
      <c r="H5156" s="2" t="s">
        <v>5091</v>
      </c>
    </row>
    <row r="5157" spans="4:8" ht="11.4" customHeight="1" x14ac:dyDescent="0.2">
      <c r="D5157" s="6" t="s">
        <v>3350</v>
      </c>
      <c r="E5157" s="6" t="s">
        <v>3327</v>
      </c>
      <c r="F5157" s="6" t="s">
        <v>3345</v>
      </c>
      <c r="G5157" s="2">
        <v>1090.1365060240964</v>
      </c>
      <c r="H5157" s="2" t="s">
        <v>5089</v>
      </c>
    </row>
    <row r="5158" spans="4:8" ht="11.4" customHeight="1" x14ac:dyDescent="0.2">
      <c r="D5158" s="6" t="s">
        <v>3346</v>
      </c>
      <c r="E5158" s="6" t="s">
        <v>3327</v>
      </c>
      <c r="F5158" s="6" t="s">
        <v>3345</v>
      </c>
      <c r="G5158" s="2">
        <v>1105.7961862527716</v>
      </c>
      <c r="H5158" s="2" t="s">
        <v>5091</v>
      </c>
    </row>
    <row r="5159" spans="4:8" ht="11.4" customHeight="1" x14ac:dyDescent="0.2">
      <c r="D5159" s="6" t="s">
        <v>3352</v>
      </c>
      <c r="E5159" s="6" t="s">
        <v>3327</v>
      </c>
      <c r="F5159" s="6" t="s">
        <v>3345</v>
      </c>
      <c r="G5159" s="2">
        <v>711.90000000000009</v>
      </c>
      <c r="H5159" s="2" t="s">
        <v>5089</v>
      </c>
    </row>
    <row r="5160" spans="4:8" ht="11.4" customHeight="1" x14ac:dyDescent="0.2">
      <c r="D5160" s="6" t="s">
        <v>3554</v>
      </c>
      <c r="E5160" s="6" t="s">
        <v>3363</v>
      </c>
      <c r="F5160" s="6" t="s">
        <v>3481</v>
      </c>
      <c r="G5160" s="2">
        <v>878.17795221843005</v>
      </c>
      <c r="H5160" s="2" t="s">
        <v>5089</v>
      </c>
    </row>
    <row r="5161" spans="4:8" ht="11.4" customHeight="1" x14ac:dyDescent="0.2">
      <c r="D5161" s="6" t="s">
        <v>3555</v>
      </c>
      <c r="E5161" s="6" t="s">
        <v>3363</v>
      </c>
      <c r="F5161" s="6" t="s">
        <v>3481</v>
      </c>
      <c r="G5161" s="2">
        <v>884.40767967145791</v>
      </c>
      <c r="H5161" s="2" t="s">
        <v>5089</v>
      </c>
    </row>
    <row r="5162" spans="4:8" ht="11.4" customHeight="1" x14ac:dyDescent="0.2">
      <c r="D5162" s="6" t="s">
        <v>4367</v>
      </c>
      <c r="E5162" s="6" t="s">
        <v>3579</v>
      </c>
      <c r="F5162" s="6" t="s">
        <v>3698</v>
      </c>
      <c r="G5162" s="2">
        <v>188.6</v>
      </c>
      <c r="H5162" s="2" t="s">
        <v>5089</v>
      </c>
    </row>
    <row r="5163" spans="4:8" ht="11.4" customHeight="1" x14ac:dyDescent="0.2">
      <c r="D5163" s="6" t="s">
        <v>3750</v>
      </c>
      <c r="E5163" s="6" t="s">
        <v>3579</v>
      </c>
      <c r="F5163" s="6" t="s">
        <v>3698</v>
      </c>
      <c r="G5163" s="2">
        <v>188.61</v>
      </c>
      <c r="H5163" s="2" t="s">
        <v>5089</v>
      </c>
    </row>
    <row r="5164" spans="4:8" ht="11.4" customHeight="1" x14ac:dyDescent="0.2">
      <c r="D5164" s="6" t="s">
        <v>4368</v>
      </c>
      <c r="E5164" s="6" t="s">
        <v>3579</v>
      </c>
      <c r="F5164" s="6" t="s">
        <v>3698</v>
      </c>
      <c r="G5164" s="2">
        <v>181.66666666666666</v>
      </c>
      <c r="H5164" s="2" t="s">
        <v>5089</v>
      </c>
    </row>
    <row r="5165" spans="4:8" ht="11.4" customHeight="1" x14ac:dyDescent="0.2">
      <c r="D5165" s="6" t="s">
        <v>4369</v>
      </c>
      <c r="E5165" s="6" t="s">
        <v>3579</v>
      </c>
      <c r="F5165" s="6" t="s">
        <v>3683</v>
      </c>
      <c r="G5165" s="2">
        <v>19184</v>
      </c>
      <c r="H5165" s="2" t="s">
        <v>5089</v>
      </c>
    </row>
    <row r="5166" spans="4:8" ht="11.4" customHeight="1" x14ac:dyDescent="0.2">
      <c r="D5166" s="6" t="s">
        <v>4370</v>
      </c>
      <c r="E5166" s="6" t="s">
        <v>3579</v>
      </c>
      <c r="F5166" s="6" t="s">
        <v>3683</v>
      </c>
      <c r="G5166" s="2">
        <v>19184</v>
      </c>
      <c r="H5166" s="2" t="s">
        <v>5089</v>
      </c>
    </row>
    <row r="5167" spans="4:8" ht="11.4" customHeight="1" x14ac:dyDescent="0.2">
      <c r="D5167" s="6" t="s">
        <v>4371</v>
      </c>
      <c r="E5167" s="6" t="s">
        <v>3579</v>
      </c>
      <c r="F5167" s="6" t="s">
        <v>3683</v>
      </c>
      <c r="G5167" s="2">
        <v>23360</v>
      </c>
      <c r="H5167" s="2" t="s">
        <v>5089</v>
      </c>
    </row>
    <row r="5168" spans="4:8" ht="11.4" customHeight="1" x14ac:dyDescent="0.2">
      <c r="D5168" s="6" t="s">
        <v>3314</v>
      </c>
      <c r="E5168" s="6" t="s">
        <v>3273</v>
      </c>
      <c r="F5168" s="6" t="s">
        <v>3289</v>
      </c>
      <c r="G5168" s="2">
        <v>132.80156774457635</v>
      </c>
      <c r="H5168" s="2" t="s">
        <v>5091</v>
      </c>
    </row>
    <row r="5169" spans="4:8" ht="11.4" customHeight="1" x14ac:dyDescent="0.2">
      <c r="D5169" s="6" t="s">
        <v>3315</v>
      </c>
      <c r="E5169" s="6" t="s">
        <v>3273</v>
      </c>
      <c r="F5169" s="6" t="s">
        <v>3289</v>
      </c>
      <c r="G5169" s="2">
        <v>135.22204717400979</v>
      </c>
      <c r="H5169" s="2" t="s">
        <v>5091</v>
      </c>
    </row>
    <row r="5170" spans="4:8" ht="11.4" customHeight="1" x14ac:dyDescent="0.2">
      <c r="D5170" s="6" t="s">
        <v>3300</v>
      </c>
      <c r="E5170" s="6" t="s">
        <v>3273</v>
      </c>
      <c r="F5170" s="6" t="s">
        <v>3289</v>
      </c>
      <c r="G5170" s="2">
        <v>191.75265560165974</v>
      </c>
      <c r="H5170" s="2" t="s">
        <v>5089</v>
      </c>
    </row>
    <row r="5171" spans="4:8" ht="11.4" customHeight="1" x14ac:dyDescent="0.2">
      <c r="D5171" s="6" t="s">
        <v>3297</v>
      </c>
      <c r="E5171" s="6" t="s">
        <v>3273</v>
      </c>
      <c r="F5171" s="6" t="s">
        <v>3289</v>
      </c>
      <c r="G5171" s="2">
        <v>41.607806591031874</v>
      </c>
      <c r="H5171" s="2" t="s">
        <v>5091</v>
      </c>
    </row>
    <row r="5172" spans="4:8" ht="11.4" customHeight="1" x14ac:dyDescent="0.2">
      <c r="D5172" s="6" t="s">
        <v>3298</v>
      </c>
      <c r="E5172" s="6" t="s">
        <v>3273</v>
      </c>
      <c r="F5172" s="6" t="s">
        <v>3289</v>
      </c>
      <c r="G5172" s="2">
        <v>186.3868181818182</v>
      </c>
      <c r="H5172" s="2" t="s">
        <v>5089</v>
      </c>
    </row>
    <row r="5173" spans="4:8" ht="11.4" customHeight="1" x14ac:dyDescent="0.2">
      <c r="D5173" s="6" t="s">
        <v>3291</v>
      </c>
      <c r="E5173" s="6" t="s">
        <v>3273</v>
      </c>
      <c r="F5173" s="6" t="s">
        <v>3289</v>
      </c>
      <c r="G5173" s="2">
        <v>15.580154392948536</v>
      </c>
      <c r="H5173" s="2" t="s">
        <v>5090</v>
      </c>
    </row>
    <row r="5174" spans="4:8" ht="11.4" customHeight="1" x14ac:dyDescent="0.2">
      <c r="D5174" s="6" t="s">
        <v>3308</v>
      </c>
      <c r="E5174" s="6" t="s">
        <v>3273</v>
      </c>
      <c r="F5174" s="6" t="s">
        <v>3289</v>
      </c>
      <c r="G5174" s="2">
        <v>16.2</v>
      </c>
      <c r="H5174" s="2" t="s">
        <v>5091</v>
      </c>
    </row>
    <row r="5175" spans="4:8" ht="11.4" customHeight="1" x14ac:dyDescent="0.2">
      <c r="D5175" s="6" t="s">
        <v>3313</v>
      </c>
      <c r="E5175" s="6" t="s">
        <v>3273</v>
      </c>
      <c r="F5175" s="6" t="s">
        <v>3289</v>
      </c>
      <c r="G5175" s="2">
        <v>8</v>
      </c>
      <c r="H5175" s="2" t="s">
        <v>5089</v>
      </c>
    </row>
    <row r="5176" spans="4:8" ht="11.4" customHeight="1" x14ac:dyDescent="0.2">
      <c r="D5176" s="6" t="s">
        <v>3302</v>
      </c>
      <c r="E5176" s="6" t="s">
        <v>3273</v>
      </c>
      <c r="F5176" s="6" t="s">
        <v>3289</v>
      </c>
      <c r="G5176" s="2">
        <v>217.29144736842105</v>
      </c>
      <c r="H5176" s="2" t="s">
        <v>5089</v>
      </c>
    </row>
    <row r="5177" spans="4:8" ht="11.4" customHeight="1" x14ac:dyDescent="0.2">
      <c r="D5177" s="6" t="s">
        <v>3301</v>
      </c>
      <c r="E5177" s="6" t="s">
        <v>3273</v>
      </c>
      <c r="F5177" s="6" t="s">
        <v>3289</v>
      </c>
      <c r="G5177" s="2">
        <v>123.79170984455958</v>
      </c>
      <c r="H5177" s="2" t="s">
        <v>5089</v>
      </c>
    </row>
    <row r="5178" spans="4:8" ht="11.4" customHeight="1" x14ac:dyDescent="0.2">
      <c r="D5178" s="6" t="s">
        <v>3303</v>
      </c>
      <c r="E5178" s="6" t="s">
        <v>3273</v>
      </c>
      <c r="F5178" s="6" t="s">
        <v>3289</v>
      </c>
      <c r="G5178" s="2">
        <v>186.28876811594202</v>
      </c>
      <c r="H5178" s="2" t="s">
        <v>5089</v>
      </c>
    </row>
    <row r="5179" spans="4:8" ht="11.4" customHeight="1" x14ac:dyDescent="0.2">
      <c r="D5179" s="6" t="s">
        <v>3304</v>
      </c>
      <c r="E5179" s="6" t="s">
        <v>3273</v>
      </c>
      <c r="F5179" s="6" t="s">
        <v>3289</v>
      </c>
      <c r="G5179" s="2">
        <v>182.4278918918919</v>
      </c>
      <c r="H5179" s="2" t="s">
        <v>5089</v>
      </c>
    </row>
    <row r="5180" spans="4:8" ht="11.4" customHeight="1" x14ac:dyDescent="0.2">
      <c r="D5180" s="6" t="s">
        <v>3305</v>
      </c>
      <c r="E5180" s="6" t="s">
        <v>3273</v>
      </c>
      <c r="F5180" s="6" t="s">
        <v>3289</v>
      </c>
      <c r="G5180" s="2">
        <v>355.89109999999999</v>
      </c>
      <c r="H5180" s="2" t="s">
        <v>5089</v>
      </c>
    </row>
    <row r="5181" spans="4:8" ht="11.4" customHeight="1" x14ac:dyDescent="0.2">
      <c r="D5181" s="6" t="s">
        <v>4372</v>
      </c>
      <c r="E5181" s="6" t="s">
        <v>3579</v>
      </c>
      <c r="F5181" s="6" t="s">
        <v>3698</v>
      </c>
      <c r="G5181" s="2">
        <v>1328.1</v>
      </c>
      <c r="H5181" s="2" t="s">
        <v>5089</v>
      </c>
    </row>
    <row r="5182" spans="4:8" ht="11.4" customHeight="1" x14ac:dyDescent="0.2">
      <c r="D5182" s="6" t="s">
        <v>4373</v>
      </c>
      <c r="E5182" s="6" t="s">
        <v>3579</v>
      </c>
      <c r="F5182" s="6" t="s">
        <v>3698</v>
      </c>
      <c r="G5182" s="2">
        <v>1364.1</v>
      </c>
      <c r="H5182" s="2" t="s">
        <v>5089</v>
      </c>
    </row>
    <row r="5183" spans="4:8" ht="11.4" customHeight="1" x14ac:dyDescent="0.2">
      <c r="D5183" s="6" t="s">
        <v>4374</v>
      </c>
      <c r="E5183" s="6" t="s">
        <v>3579</v>
      </c>
      <c r="F5183" s="6" t="s">
        <v>3698</v>
      </c>
      <c r="G5183" s="2">
        <v>1364.2</v>
      </c>
      <c r="H5183" s="2" t="s">
        <v>5089</v>
      </c>
    </row>
    <row r="5184" spans="4:8" ht="11.4" customHeight="1" x14ac:dyDescent="0.2">
      <c r="D5184" s="6" t="s">
        <v>3306</v>
      </c>
      <c r="E5184" s="6" t="s">
        <v>3273</v>
      </c>
      <c r="F5184" s="6" t="s">
        <v>3289</v>
      </c>
      <c r="G5184" s="2">
        <v>156.98343283582088</v>
      </c>
      <c r="H5184" s="2" t="s">
        <v>5089</v>
      </c>
    </row>
    <row r="5185" spans="4:8" ht="11.4" customHeight="1" x14ac:dyDescent="0.2">
      <c r="D5185" s="6" t="s">
        <v>3310</v>
      </c>
      <c r="E5185" s="6" t="s">
        <v>3273</v>
      </c>
      <c r="F5185" s="6" t="s">
        <v>3289</v>
      </c>
      <c r="G5185" s="2">
        <v>60.649130434782613</v>
      </c>
      <c r="H5185" s="2" t="s">
        <v>5089</v>
      </c>
    </row>
    <row r="5186" spans="4:8" ht="11.4" customHeight="1" x14ac:dyDescent="0.2">
      <c r="D5186" s="6" t="s">
        <v>3296</v>
      </c>
      <c r="E5186" s="6" t="s">
        <v>3273</v>
      </c>
      <c r="F5186" s="6" t="s">
        <v>3289</v>
      </c>
      <c r="G5186" s="2">
        <v>36.842196086183044</v>
      </c>
      <c r="H5186" s="2" t="s">
        <v>5091</v>
      </c>
    </row>
    <row r="5187" spans="4:8" ht="11.4" customHeight="1" x14ac:dyDescent="0.2">
      <c r="D5187" s="6" t="s">
        <v>3307</v>
      </c>
      <c r="E5187" s="6" t="s">
        <v>3273</v>
      </c>
      <c r="F5187" s="6" t="s">
        <v>3289</v>
      </c>
      <c r="G5187" s="2">
        <v>266.19458823529413</v>
      </c>
      <c r="H5187" s="2" t="s">
        <v>5089</v>
      </c>
    </row>
    <row r="5188" spans="4:8" ht="11.4" customHeight="1" x14ac:dyDescent="0.2">
      <c r="D5188" s="6" t="s">
        <v>3299</v>
      </c>
      <c r="E5188" s="6" t="s">
        <v>3273</v>
      </c>
      <c r="F5188" s="6" t="s">
        <v>3289</v>
      </c>
      <c r="G5188" s="2">
        <v>155.9873287671233</v>
      </c>
      <c r="H5188" s="2" t="s">
        <v>5089</v>
      </c>
    </row>
    <row r="5189" spans="4:8" ht="11.4" customHeight="1" x14ac:dyDescent="0.2">
      <c r="D5189" s="6" t="s">
        <v>3309</v>
      </c>
      <c r="E5189" s="6" t="s">
        <v>3273</v>
      </c>
      <c r="F5189" s="6" t="s">
        <v>3289</v>
      </c>
      <c r="G5189" s="2">
        <v>39.967986798679867</v>
      </c>
      <c r="H5189" s="2" t="s">
        <v>5089</v>
      </c>
    </row>
    <row r="5190" spans="4:8" ht="11.4" customHeight="1" x14ac:dyDescent="0.2">
      <c r="D5190" s="6" t="s">
        <v>3293</v>
      </c>
      <c r="E5190" s="6" t="s">
        <v>3273</v>
      </c>
      <c r="F5190" s="6" t="s">
        <v>3289</v>
      </c>
      <c r="G5190" s="2">
        <v>190.77203893996756</v>
      </c>
      <c r="H5190" s="2" t="s">
        <v>5091</v>
      </c>
    </row>
    <row r="5191" spans="4:8" ht="11.4" customHeight="1" x14ac:dyDescent="0.2">
      <c r="D5191" s="6" t="s">
        <v>3294</v>
      </c>
      <c r="E5191" s="6" t="s">
        <v>3273</v>
      </c>
      <c r="F5191" s="6" t="s">
        <v>3289</v>
      </c>
      <c r="G5191" s="2">
        <v>139.36000000000001</v>
      </c>
      <c r="H5191" s="2" t="s">
        <v>5091</v>
      </c>
    </row>
    <row r="5192" spans="4:8" ht="11.4" customHeight="1" x14ac:dyDescent="0.2">
      <c r="D5192" s="6" t="s">
        <v>3290</v>
      </c>
      <c r="E5192" s="6" t="s">
        <v>3273</v>
      </c>
      <c r="F5192" s="6" t="s">
        <v>3289</v>
      </c>
      <c r="G5192" s="2">
        <v>26.932335293918804</v>
      </c>
      <c r="H5192" s="2" t="s">
        <v>5090</v>
      </c>
    </row>
    <row r="5193" spans="4:8" ht="11.4" customHeight="1" x14ac:dyDescent="0.2">
      <c r="D5193" s="6" t="s">
        <v>3295</v>
      </c>
      <c r="E5193" s="6" t="s">
        <v>3273</v>
      </c>
      <c r="F5193" s="6" t="s">
        <v>3289</v>
      </c>
      <c r="G5193" s="2">
        <v>78.91927988121752</v>
      </c>
      <c r="H5193" s="2" t="s">
        <v>5089</v>
      </c>
    </row>
    <row r="5194" spans="4:8" ht="11.4" customHeight="1" x14ac:dyDescent="0.2">
      <c r="D5194" s="6" t="s">
        <v>4375</v>
      </c>
      <c r="E5194" s="6" t="s">
        <v>3273</v>
      </c>
      <c r="F5194" s="6" t="s">
        <v>3289</v>
      </c>
      <c r="G5194" s="2">
        <v>63.203703703703702</v>
      </c>
      <c r="H5194" s="2" t="s">
        <v>5089</v>
      </c>
    </row>
    <row r="5195" spans="4:8" ht="11.4" customHeight="1" x14ac:dyDescent="0.2">
      <c r="D5195" s="6" t="s">
        <v>4376</v>
      </c>
      <c r="E5195" s="6" t="s">
        <v>3579</v>
      </c>
      <c r="F5195" s="6" t="s">
        <v>3698</v>
      </c>
      <c r="G5195" s="2">
        <v>6026.666666666667</v>
      </c>
      <c r="H5195" s="2" t="s">
        <v>5089</v>
      </c>
    </row>
    <row r="5196" spans="4:8" ht="11.4" customHeight="1" x14ac:dyDescent="0.2">
      <c r="D5196" s="6" t="s">
        <v>4377</v>
      </c>
      <c r="E5196" s="6" t="s">
        <v>3579</v>
      </c>
      <c r="F5196" s="6" t="s">
        <v>3698</v>
      </c>
      <c r="G5196" s="2">
        <v>5803.333333333333</v>
      </c>
      <c r="H5196" s="2" t="s">
        <v>5089</v>
      </c>
    </row>
    <row r="5197" spans="4:8" ht="11.4" customHeight="1" x14ac:dyDescent="0.2">
      <c r="D5197" s="6" t="s">
        <v>4378</v>
      </c>
      <c r="E5197" s="6" t="s">
        <v>3363</v>
      </c>
      <c r="F5197" s="6" t="s">
        <v>3364</v>
      </c>
      <c r="G5197" s="2">
        <v>6327.5</v>
      </c>
      <c r="H5197" s="2" t="s">
        <v>5089</v>
      </c>
    </row>
    <row r="5198" spans="4:8" ht="11.4" customHeight="1" x14ac:dyDescent="0.2">
      <c r="D5198" s="6" t="s">
        <v>3373</v>
      </c>
      <c r="E5198" s="6" t="s">
        <v>3363</v>
      </c>
      <c r="F5198" s="6" t="s">
        <v>3364</v>
      </c>
      <c r="G5198" s="2">
        <v>14528.11</v>
      </c>
      <c r="H5198" s="2" t="s">
        <v>5089</v>
      </c>
    </row>
    <row r="5199" spans="4:8" ht="11.4" customHeight="1" x14ac:dyDescent="0.2">
      <c r="D5199" s="6" t="s">
        <v>3371</v>
      </c>
      <c r="E5199" s="6" t="s">
        <v>3363</v>
      </c>
      <c r="F5199" s="6" t="s">
        <v>3364</v>
      </c>
      <c r="G5199" s="2">
        <v>11419</v>
      </c>
      <c r="H5199" s="2" t="s">
        <v>5089</v>
      </c>
    </row>
    <row r="5200" spans="4:8" ht="11.4" customHeight="1" x14ac:dyDescent="0.2">
      <c r="D5200" s="6" t="s">
        <v>3366</v>
      </c>
      <c r="E5200" s="6" t="s">
        <v>3363</v>
      </c>
      <c r="F5200" s="6" t="s">
        <v>3364</v>
      </c>
      <c r="G5200" s="2">
        <v>14557.6975</v>
      </c>
      <c r="H5200" s="2" t="s">
        <v>5089</v>
      </c>
    </row>
    <row r="5201" spans="4:8" ht="11.4" customHeight="1" x14ac:dyDescent="0.2">
      <c r="D5201" s="6" t="s">
        <v>3367</v>
      </c>
      <c r="E5201" s="6" t="s">
        <v>3363</v>
      </c>
      <c r="F5201" s="6" t="s">
        <v>3364</v>
      </c>
      <c r="G5201" s="2">
        <v>14764.156956521738</v>
      </c>
      <c r="H5201" s="2" t="s">
        <v>5089</v>
      </c>
    </row>
    <row r="5202" spans="4:8" ht="11.4" customHeight="1" x14ac:dyDescent="0.2">
      <c r="D5202" s="6" t="s">
        <v>3368</v>
      </c>
      <c r="E5202" s="6" t="s">
        <v>3363</v>
      </c>
      <c r="F5202" s="6" t="s">
        <v>3364</v>
      </c>
      <c r="G5202" s="2">
        <v>14250.454545454546</v>
      </c>
      <c r="H5202" s="2" t="s">
        <v>5089</v>
      </c>
    </row>
    <row r="5203" spans="4:8" ht="11.4" customHeight="1" x14ac:dyDescent="0.2">
      <c r="D5203" s="6" t="s">
        <v>4379</v>
      </c>
      <c r="E5203" s="6" t="s">
        <v>3363</v>
      </c>
      <c r="F5203" s="6" t="s">
        <v>3364</v>
      </c>
      <c r="G5203" s="2">
        <v>24003.302325581397</v>
      </c>
      <c r="H5203" s="2" t="s">
        <v>5089</v>
      </c>
    </row>
    <row r="5204" spans="4:8" ht="11.4" customHeight="1" x14ac:dyDescent="0.2">
      <c r="D5204" s="6" t="s">
        <v>3370</v>
      </c>
      <c r="E5204" s="6" t="s">
        <v>3363</v>
      </c>
      <c r="F5204" s="6" t="s">
        <v>3364</v>
      </c>
      <c r="G5204" s="2">
        <v>25867.133333333335</v>
      </c>
      <c r="H5204" s="2" t="s">
        <v>5089</v>
      </c>
    </row>
    <row r="5205" spans="4:8" ht="11.4" customHeight="1" x14ac:dyDescent="0.2">
      <c r="D5205" s="6" t="s">
        <v>4380</v>
      </c>
      <c r="E5205" s="6" t="s">
        <v>3363</v>
      </c>
      <c r="F5205" s="6" t="s">
        <v>3364</v>
      </c>
      <c r="G5205" s="2">
        <v>18871</v>
      </c>
      <c r="H5205" s="2" t="s">
        <v>5089</v>
      </c>
    </row>
    <row r="5206" spans="4:8" ht="11.4" customHeight="1" x14ac:dyDescent="0.2">
      <c r="D5206" s="6" t="s">
        <v>3365</v>
      </c>
      <c r="E5206" s="6" t="s">
        <v>3363</v>
      </c>
      <c r="F5206" s="6" t="s">
        <v>3364</v>
      </c>
      <c r="G5206" s="2">
        <v>24587.486554054052</v>
      </c>
      <c r="H5206" s="2" t="s">
        <v>5089</v>
      </c>
    </row>
    <row r="5207" spans="4:8" ht="11.4" customHeight="1" x14ac:dyDescent="0.2">
      <c r="D5207" s="6" t="s">
        <v>4381</v>
      </c>
      <c r="E5207" s="6" t="s">
        <v>3363</v>
      </c>
      <c r="F5207" s="6" t="s">
        <v>3364</v>
      </c>
      <c r="G5207" s="2">
        <v>30261</v>
      </c>
      <c r="H5207" s="2" t="s">
        <v>5089</v>
      </c>
    </row>
    <row r="5208" spans="4:8" ht="11.4" customHeight="1" x14ac:dyDescent="0.2">
      <c r="D5208" s="6" t="s">
        <v>3369</v>
      </c>
      <c r="E5208" s="6" t="s">
        <v>3363</v>
      </c>
      <c r="F5208" s="6" t="s">
        <v>3364</v>
      </c>
      <c r="G5208" s="2">
        <v>46669.538260869558</v>
      </c>
      <c r="H5208" s="2" t="s">
        <v>5089</v>
      </c>
    </row>
    <row r="5209" spans="4:8" ht="11.4" customHeight="1" x14ac:dyDescent="0.2">
      <c r="D5209" s="6" t="s">
        <v>3379</v>
      </c>
      <c r="E5209" s="6" t="s">
        <v>3363</v>
      </c>
      <c r="F5209" s="6" t="s">
        <v>3364</v>
      </c>
      <c r="G5209" s="2">
        <v>146.71411764705883</v>
      </c>
      <c r="H5209" s="2" t="s">
        <v>5089</v>
      </c>
    </row>
    <row r="5210" spans="4:8" ht="11.4" customHeight="1" x14ac:dyDescent="0.2">
      <c r="D5210" s="6" t="s">
        <v>3378</v>
      </c>
      <c r="E5210" s="6" t="s">
        <v>3363</v>
      </c>
      <c r="F5210" s="6" t="s">
        <v>3364</v>
      </c>
      <c r="G5210" s="2">
        <v>192.61761904761903</v>
      </c>
      <c r="H5210" s="2" t="s">
        <v>5089</v>
      </c>
    </row>
    <row r="5211" spans="4:8" ht="11.4" customHeight="1" x14ac:dyDescent="0.2">
      <c r="D5211" s="6" t="s">
        <v>3882</v>
      </c>
      <c r="E5211" s="6" t="s">
        <v>3579</v>
      </c>
      <c r="F5211" s="6" t="s">
        <v>3881</v>
      </c>
      <c r="G5211" s="2">
        <v>287.19407407407408</v>
      </c>
      <c r="H5211" s="2" t="s">
        <v>5089</v>
      </c>
    </row>
    <row r="5212" spans="4:8" ht="11.4" customHeight="1" x14ac:dyDescent="0.2">
      <c r="D5212" s="6" t="s">
        <v>3883</v>
      </c>
      <c r="E5212" s="6" t="s">
        <v>3579</v>
      </c>
      <c r="F5212" s="6" t="s">
        <v>3881</v>
      </c>
      <c r="G5212" s="2">
        <v>1009.2360606060606</v>
      </c>
      <c r="H5212" s="2" t="s">
        <v>5089</v>
      </c>
    </row>
    <row r="5213" spans="4:8" ht="11.4" customHeight="1" x14ac:dyDescent="0.2">
      <c r="D5213" s="6" t="s">
        <v>4382</v>
      </c>
      <c r="E5213" s="6" t="s">
        <v>3579</v>
      </c>
      <c r="F5213" s="6" t="s">
        <v>3698</v>
      </c>
      <c r="G5213" s="2">
        <v>6498.666666666667</v>
      </c>
      <c r="H5213" s="2" t="s">
        <v>5089</v>
      </c>
    </row>
    <row r="5214" spans="4:8" ht="11.4" customHeight="1" x14ac:dyDescent="0.2">
      <c r="D5214" s="6" t="s">
        <v>3887</v>
      </c>
      <c r="E5214" s="6" t="s">
        <v>3579</v>
      </c>
      <c r="F5214" s="6" t="s">
        <v>3885</v>
      </c>
      <c r="G5214" s="2">
        <v>53.322445302445303</v>
      </c>
      <c r="H5214" s="2" t="s">
        <v>5090</v>
      </c>
    </row>
    <row r="5215" spans="4:8" ht="11.4" customHeight="1" x14ac:dyDescent="0.2">
      <c r="D5215" s="6" t="s">
        <v>3894</v>
      </c>
      <c r="E5215" s="6" t="s">
        <v>3579</v>
      </c>
      <c r="F5215" s="6" t="s">
        <v>3885</v>
      </c>
      <c r="G5215" s="2">
        <v>8597</v>
      </c>
      <c r="H5215" s="2" t="s">
        <v>5089</v>
      </c>
    </row>
    <row r="5216" spans="4:8" ht="11.4" customHeight="1" x14ac:dyDescent="0.2">
      <c r="D5216" s="6" t="s">
        <v>4383</v>
      </c>
      <c r="E5216" s="6" t="s">
        <v>3579</v>
      </c>
      <c r="F5216" s="6" t="s">
        <v>3698</v>
      </c>
      <c r="G5216" s="2">
        <v>11255.48</v>
      </c>
      <c r="H5216" s="2" t="s">
        <v>5089</v>
      </c>
    </row>
    <row r="5217" spans="4:8" ht="11.4" customHeight="1" x14ac:dyDescent="0.2">
      <c r="D5217" s="6" t="s">
        <v>4384</v>
      </c>
      <c r="E5217" s="6" t="s">
        <v>3579</v>
      </c>
      <c r="F5217" s="6" t="s">
        <v>3698</v>
      </c>
      <c r="G5217" s="2">
        <v>11333.3</v>
      </c>
      <c r="H5217" s="2" t="s">
        <v>5089</v>
      </c>
    </row>
    <row r="5218" spans="4:8" ht="11.4" customHeight="1" x14ac:dyDescent="0.2">
      <c r="D5218" s="6" t="s">
        <v>4385</v>
      </c>
      <c r="E5218" s="6" t="s">
        <v>3579</v>
      </c>
      <c r="F5218" s="6" t="s">
        <v>3698</v>
      </c>
      <c r="G5218" s="2">
        <v>11249.217391304348</v>
      </c>
      <c r="H5218" s="2" t="s">
        <v>5089</v>
      </c>
    </row>
    <row r="5219" spans="4:8" ht="11.4" customHeight="1" x14ac:dyDescent="0.2">
      <c r="D5219" s="6" t="s">
        <v>3270</v>
      </c>
      <c r="E5219" s="6" t="s">
        <v>3186</v>
      </c>
      <c r="F5219" s="6" t="s">
        <v>3268</v>
      </c>
      <c r="G5219" s="2">
        <v>46.62123224919835</v>
      </c>
      <c r="H5219" s="2" t="s">
        <v>5091</v>
      </c>
    </row>
    <row r="5220" spans="4:8" ht="11.4" customHeight="1" x14ac:dyDescent="0.2">
      <c r="D5220" s="6" t="s">
        <v>1682</v>
      </c>
      <c r="E5220" s="6" t="s">
        <v>1654</v>
      </c>
      <c r="F5220" s="6" t="s">
        <v>1655</v>
      </c>
      <c r="G5220" s="2">
        <v>7</v>
      </c>
      <c r="H5220" s="2" t="s">
        <v>5089</v>
      </c>
    </row>
    <row r="5221" spans="4:8" ht="11.4" customHeight="1" x14ac:dyDescent="0.2">
      <c r="D5221" s="6" t="s">
        <v>1689</v>
      </c>
      <c r="E5221" s="6" t="s">
        <v>1654</v>
      </c>
      <c r="F5221" s="6" t="s">
        <v>1655</v>
      </c>
      <c r="G5221" s="2">
        <v>14.5</v>
      </c>
      <c r="H5221" s="2" t="s">
        <v>5089</v>
      </c>
    </row>
    <row r="5222" spans="4:8" ht="11.4" customHeight="1" x14ac:dyDescent="0.2">
      <c r="D5222" s="6" t="s">
        <v>1684</v>
      </c>
      <c r="E5222" s="6" t="s">
        <v>1654</v>
      </c>
      <c r="F5222" s="6" t="s">
        <v>1655</v>
      </c>
      <c r="G5222" s="2">
        <v>5.25</v>
      </c>
      <c r="H5222" s="2" t="s">
        <v>5089</v>
      </c>
    </row>
    <row r="5223" spans="4:8" ht="11.4" customHeight="1" x14ac:dyDescent="0.2">
      <c r="D5223" s="6" t="s">
        <v>1685</v>
      </c>
      <c r="E5223" s="6" t="s">
        <v>1654</v>
      </c>
      <c r="F5223" s="6" t="s">
        <v>1655</v>
      </c>
      <c r="G5223" s="2">
        <v>14</v>
      </c>
      <c r="H5223" s="2" t="s">
        <v>5089</v>
      </c>
    </row>
    <row r="5224" spans="4:8" ht="11.4" customHeight="1" x14ac:dyDescent="0.2">
      <c r="D5224" s="6" t="s">
        <v>1696</v>
      </c>
      <c r="E5224" s="6" t="s">
        <v>1654</v>
      </c>
      <c r="F5224" s="6" t="s">
        <v>1655</v>
      </c>
      <c r="G5224" s="2">
        <v>9.75</v>
      </c>
      <c r="H5224" s="2" t="s">
        <v>5089</v>
      </c>
    </row>
    <row r="5225" spans="4:8" ht="11.4" customHeight="1" x14ac:dyDescent="0.2">
      <c r="D5225" s="6" t="s">
        <v>1683</v>
      </c>
      <c r="E5225" s="6" t="s">
        <v>1654</v>
      </c>
      <c r="F5225" s="6" t="s">
        <v>1655</v>
      </c>
      <c r="G5225" s="2">
        <v>11</v>
      </c>
      <c r="H5225" s="2" t="s">
        <v>5089</v>
      </c>
    </row>
    <row r="5226" spans="4:8" ht="11.4" customHeight="1" x14ac:dyDescent="0.2">
      <c r="D5226" s="6" t="s">
        <v>1667</v>
      </c>
      <c r="E5226" s="6" t="s">
        <v>1654</v>
      </c>
      <c r="F5226" s="6" t="s">
        <v>1655</v>
      </c>
      <c r="G5226" s="2">
        <v>2.1312719812426728</v>
      </c>
      <c r="H5226" s="2" t="s">
        <v>5091</v>
      </c>
    </row>
    <row r="5227" spans="4:8" ht="11.4" customHeight="1" x14ac:dyDescent="0.2">
      <c r="D5227" s="6" t="s">
        <v>1265</v>
      </c>
      <c r="E5227" s="6" t="s">
        <v>888</v>
      </c>
      <c r="F5227" s="6" t="s">
        <v>1241</v>
      </c>
      <c r="G5227" s="2">
        <v>8090</v>
      </c>
      <c r="H5227" s="2" t="s">
        <v>5089</v>
      </c>
    </row>
    <row r="5228" spans="4:8" ht="11.4" customHeight="1" x14ac:dyDescent="0.2">
      <c r="D5228" s="6" t="s">
        <v>1271</v>
      </c>
      <c r="E5228" s="6" t="s">
        <v>888</v>
      </c>
      <c r="F5228" s="6" t="s">
        <v>1241</v>
      </c>
      <c r="G5228" s="2">
        <v>1130.6500000000001</v>
      </c>
      <c r="H5228" s="2" t="s">
        <v>5089</v>
      </c>
    </row>
    <row r="5229" spans="4:8" ht="11.4" customHeight="1" x14ac:dyDescent="0.2">
      <c r="D5229" s="6" t="s">
        <v>1272</v>
      </c>
      <c r="E5229" s="6" t="s">
        <v>888</v>
      </c>
      <c r="F5229" s="6" t="s">
        <v>1241</v>
      </c>
      <c r="G5229" s="2">
        <v>1046.1400000000001</v>
      </c>
      <c r="H5229" s="2" t="s">
        <v>5089</v>
      </c>
    </row>
    <row r="5230" spans="4:8" ht="11.4" customHeight="1" x14ac:dyDescent="0.2">
      <c r="D5230" s="6" t="s">
        <v>1259</v>
      </c>
      <c r="E5230" s="6" t="s">
        <v>888</v>
      </c>
      <c r="F5230" s="6" t="s">
        <v>1241</v>
      </c>
      <c r="G5230" s="2">
        <v>1414</v>
      </c>
      <c r="H5230" s="2" t="s">
        <v>5089</v>
      </c>
    </row>
    <row r="5231" spans="4:8" ht="11.4" customHeight="1" x14ac:dyDescent="0.2">
      <c r="D5231" s="6" t="s">
        <v>1254</v>
      </c>
      <c r="E5231" s="6" t="s">
        <v>888</v>
      </c>
      <c r="F5231" s="6" t="s">
        <v>1241</v>
      </c>
      <c r="G5231" s="2">
        <v>1346</v>
      </c>
      <c r="H5231" s="2" t="s">
        <v>5089</v>
      </c>
    </row>
    <row r="5232" spans="4:8" ht="11.4" customHeight="1" x14ac:dyDescent="0.2">
      <c r="D5232" s="6" t="s">
        <v>1270</v>
      </c>
      <c r="E5232" s="6" t="s">
        <v>888</v>
      </c>
      <c r="F5232" s="6" t="s">
        <v>1241</v>
      </c>
      <c r="G5232" s="2">
        <v>618.54272727272735</v>
      </c>
      <c r="H5232" s="2" t="s">
        <v>5089</v>
      </c>
    </row>
    <row r="5233" spans="4:8" ht="11.4" customHeight="1" x14ac:dyDescent="0.2">
      <c r="D5233" s="6" t="s">
        <v>1256</v>
      </c>
      <c r="E5233" s="6" t="s">
        <v>888</v>
      </c>
      <c r="F5233" s="6" t="s">
        <v>1241</v>
      </c>
      <c r="G5233" s="2">
        <v>834.4666666666667</v>
      </c>
      <c r="H5233" s="2" t="s">
        <v>5089</v>
      </c>
    </row>
    <row r="5234" spans="4:8" ht="11.4" customHeight="1" x14ac:dyDescent="0.2">
      <c r="D5234" s="6" t="s">
        <v>1249</v>
      </c>
      <c r="E5234" s="6" t="s">
        <v>888</v>
      </c>
      <c r="F5234" s="6" t="s">
        <v>1241</v>
      </c>
      <c r="G5234" s="2">
        <v>1822</v>
      </c>
      <c r="H5234" s="2" t="s">
        <v>5089</v>
      </c>
    </row>
    <row r="5235" spans="4:8" ht="11.4" customHeight="1" x14ac:dyDescent="0.2">
      <c r="D5235" s="6" t="s">
        <v>1245</v>
      </c>
      <c r="E5235" s="6" t="s">
        <v>888</v>
      </c>
      <c r="F5235" s="6" t="s">
        <v>1241</v>
      </c>
      <c r="G5235" s="2">
        <v>1753.3046875</v>
      </c>
      <c r="H5235" s="2" t="s">
        <v>5089</v>
      </c>
    </row>
    <row r="5236" spans="4:8" ht="11.4" customHeight="1" x14ac:dyDescent="0.2">
      <c r="D5236" s="6" t="s">
        <v>1255</v>
      </c>
      <c r="E5236" s="6" t="s">
        <v>888</v>
      </c>
      <c r="F5236" s="6" t="s">
        <v>1241</v>
      </c>
      <c r="G5236" s="2">
        <v>886.43034188034198</v>
      </c>
      <c r="H5236" s="2" t="s">
        <v>5089</v>
      </c>
    </row>
    <row r="5237" spans="4:8" ht="11.4" customHeight="1" x14ac:dyDescent="0.2">
      <c r="D5237" s="6" t="s">
        <v>1248</v>
      </c>
      <c r="E5237" s="6" t="s">
        <v>888</v>
      </c>
      <c r="F5237" s="6" t="s">
        <v>1241</v>
      </c>
      <c r="G5237" s="2">
        <v>2064.2002564102563</v>
      </c>
      <c r="H5237" s="2" t="s">
        <v>5089</v>
      </c>
    </row>
    <row r="5238" spans="4:8" ht="11.4" customHeight="1" x14ac:dyDescent="0.2">
      <c r="D5238" s="6" t="s">
        <v>1244</v>
      </c>
      <c r="E5238" s="6" t="s">
        <v>888</v>
      </c>
      <c r="F5238" s="6" t="s">
        <v>1241</v>
      </c>
      <c r="G5238" s="2">
        <v>1989.5186440677967</v>
      </c>
      <c r="H5238" s="2" t="s">
        <v>5089</v>
      </c>
    </row>
    <row r="5239" spans="4:8" ht="11.4" customHeight="1" x14ac:dyDescent="0.2">
      <c r="D5239" s="6" t="s">
        <v>1257</v>
      </c>
      <c r="E5239" s="6" t="s">
        <v>888</v>
      </c>
      <c r="F5239" s="6" t="s">
        <v>1241</v>
      </c>
      <c r="G5239" s="2">
        <v>2073</v>
      </c>
      <c r="H5239" s="2" t="s">
        <v>5089</v>
      </c>
    </row>
    <row r="5240" spans="4:8" ht="11.4" customHeight="1" x14ac:dyDescent="0.2">
      <c r="D5240" s="6" t="s">
        <v>1246</v>
      </c>
      <c r="E5240" s="6" t="s">
        <v>888</v>
      </c>
      <c r="F5240" s="6" t="s">
        <v>1241</v>
      </c>
      <c r="G5240" s="2">
        <v>2237.5</v>
      </c>
      <c r="H5240" s="2" t="s">
        <v>5089</v>
      </c>
    </row>
    <row r="5241" spans="4:8" ht="11.4" customHeight="1" x14ac:dyDescent="0.2">
      <c r="D5241" s="6" t="s">
        <v>1268</v>
      </c>
      <c r="E5241" s="6" t="s">
        <v>888</v>
      </c>
      <c r="F5241" s="6" t="s">
        <v>1241</v>
      </c>
      <c r="G5241" s="2">
        <v>3269</v>
      </c>
      <c r="H5241" s="2" t="s">
        <v>5089</v>
      </c>
    </row>
    <row r="5242" spans="4:8" ht="11.4" customHeight="1" x14ac:dyDescent="0.2">
      <c r="D5242" s="6" t="s">
        <v>1253</v>
      </c>
      <c r="E5242" s="6" t="s">
        <v>888</v>
      </c>
      <c r="F5242" s="6" t="s">
        <v>1241</v>
      </c>
      <c r="G5242" s="2">
        <v>3197</v>
      </c>
      <c r="H5242" s="2" t="s">
        <v>5089</v>
      </c>
    </row>
    <row r="5243" spans="4:8" ht="11.4" customHeight="1" x14ac:dyDescent="0.2">
      <c r="D5243" s="6" t="s">
        <v>1266</v>
      </c>
      <c r="E5243" s="6" t="s">
        <v>888</v>
      </c>
      <c r="F5243" s="6" t="s">
        <v>1241</v>
      </c>
      <c r="G5243" s="2">
        <v>1472.9051515151516</v>
      </c>
      <c r="H5243" s="2" t="s">
        <v>5089</v>
      </c>
    </row>
    <row r="5244" spans="4:8" ht="11.4" customHeight="1" x14ac:dyDescent="0.2">
      <c r="D5244" s="6" t="s">
        <v>1267</v>
      </c>
      <c r="E5244" s="6" t="s">
        <v>888</v>
      </c>
      <c r="F5244" s="6" t="s">
        <v>1241</v>
      </c>
      <c r="G5244" s="2">
        <v>1471.2766666666666</v>
      </c>
      <c r="H5244" s="2" t="s">
        <v>5089</v>
      </c>
    </row>
    <row r="5245" spans="4:8" ht="11.4" customHeight="1" x14ac:dyDescent="0.2">
      <c r="D5245" s="6" t="s">
        <v>4046</v>
      </c>
      <c r="E5245" s="6" t="s">
        <v>3895</v>
      </c>
      <c r="F5245" s="6" t="s">
        <v>4043</v>
      </c>
      <c r="G5245" s="2">
        <v>381.64333333333337</v>
      </c>
      <c r="H5245" s="2" t="s">
        <v>5089</v>
      </c>
    </row>
    <row r="5246" spans="4:8" ht="11.4" customHeight="1" x14ac:dyDescent="0.2">
      <c r="D5246" s="6" t="s">
        <v>4386</v>
      </c>
      <c r="E5246" s="6" t="s">
        <v>3895</v>
      </c>
      <c r="F5246" s="6" t="s">
        <v>4043</v>
      </c>
      <c r="G5246" s="2">
        <v>1070.7666666666667</v>
      </c>
      <c r="H5246" s="2" t="s">
        <v>5089</v>
      </c>
    </row>
    <row r="5247" spans="4:8" ht="11.4" customHeight="1" x14ac:dyDescent="0.2">
      <c r="D5247" s="6" t="s">
        <v>4044</v>
      </c>
      <c r="E5247" s="6" t="s">
        <v>3895</v>
      </c>
      <c r="F5247" s="6" t="s">
        <v>4043</v>
      </c>
      <c r="G5247" s="2">
        <v>574.8033333333334</v>
      </c>
      <c r="H5247" s="2" t="s">
        <v>5089</v>
      </c>
    </row>
    <row r="5248" spans="4:8" ht="11.4" customHeight="1" x14ac:dyDescent="0.2">
      <c r="D5248" s="6" t="s">
        <v>1915</v>
      </c>
      <c r="E5248" s="6" t="s">
        <v>1654</v>
      </c>
      <c r="F5248" s="6" t="s">
        <v>1814</v>
      </c>
      <c r="G5248" s="2">
        <v>21.814580152671756</v>
      </c>
      <c r="H5248" s="2" t="s">
        <v>5089</v>
      </c>
    </row>
    <row r="5249" spans="4:8" ht="11.4" customHeight="1" x14ac:dyDescent="0.2">
      <c r="D5249" s="6" t="s">
        <v>4387</v>
      </c>
      <c r="E5249" s="6" t="s">
        <v>2043</v>
      </c>
      <c r="F5249" s="6" t="s">
        <v>2802</v>
      </c>
      <c r="G5249" s="2">
        <v>216</v>
      </c>
      <c r="H5249" s="2" t="s">
        <v>5089</v>
      </c>
    </row>
    <row r="5250" spans="4:8" ht="11.4" customHeight="1" x14ac:dyDescent="0.2">
      <c r="D5250" s="6" t="s">
        <v>2812</v>
      </c>
      <c r="E5250" s="6" t="s">
        <v>2043</v>
      </c>
      <c r="F5250" s="6" t="s">
        <v>2802</v>
      </c>
      <c r="G5250" s="2">
        <v>198</v>
      </c>
      <c r="H5250" s="2" t="s">
        <v>5089</v>
      </c>
    </row>
    <row r="5251" spans="4:8" ht="11.4" customHeight="1" x14ac:dyDescent="0.2">
      <c r="D5251" s="6" t="s">
        <v>4388</v>
      </c>
      <c r="E5251" s="6" t="s">
        <v>2043</v>
      </c>
      <c r="F5251" s="6" t="s">
        <v>2802</v>
      </c>
      <c r="G5251" s="2">
        <v>198</v>
      </c>
      <c r="H5251" s="2" t="s">
        <v>5089</v>
      </c>
    </row>
    <row r="5252" spans="4:8" ht="11.4" customHeight="1" x14ac:dyDescent="0.2">
      <c r="D5252" s="6" t="s">
        <v>4389</v>
      </c>
      <c r="E5252" s="6" t="s">
        <v>2043</v>
      </c>
      <c r="F5252" s="6" t="s">
        <v>2802</v>
      </c>
      <c r="G5252" s="2">
        <v>216</v>
      </c>
      <c r="H5252" s="2" t="s">
        <v>5089</v>
      </c>
    </row>
    <row r="5253" spans="4:8" ht="11.4" customHeight="1" x14ac:dyDescent="0.2">
      <c r="D5253" s="6" t="s">
        <v>1528</v>
      </c>
      <c r="E5253" s="6" t="s">
        <v>1300</v>
      </c>
      <c r="F5253" s="6" t="s">
        <v>1454</v>
      </c>
      <c r="G5253" s="2">
        <v>154.43</v>
      </c>
      <c r="H5253" s="2" t="s">
        <v>5089</v>
      </c>
    </row>
    <row r="5254" spans="4:8" ht="11.4" customHeight="1" x14ac:dyDescent="0.2">
      <c r="D5254" s="6" t="s">
        <v>1484</v>
      </c>
      <c r="E5254" s="6" t="s">
        <v>1300</v>
      </c>
      <c r="F5254" s="6" t="s">
        <v>1454</v>
      </c>
      <c r="G5254" s="2">
        <v>178.8286349206349</v>
      </c>
      <c r="H5254" s="2" t="s">
        <v>5091</v>
      </c>
    </row>
    <row r="5255" spans="4:8" ht="11.4" customHeight="1" x14ac:dyDescent="0.2">
      <c r="D5255" s="6" t="s">
        <v>1494</v>
      </c>
      <c r="E5255" s="6" t="s">
        <v>1300</v>
      </c>
      <c r="F5255" s="6" t="s">
        <v>1454</v>
      </c>
      <c r="G5255" s="2">
        <v>157.53884353741495</v>
      </c>
      <c r="H5255" s="2" t="s">
        <v>5089</v>
      </c>
    </row>
    <row r="5256" spans="4:8" ht="11.4" customHeight="1" x14ac:dyDescent="0.2">
      <c r="D5256" s="6" t="s">
        <v>4390</v>
      </c>
      <c r="E5256" s="6" t="s">
        <v>3579</v>
      </c>
      <c r="F5256" s="6" t="s">
        <v>3698</v>
      </c>
      <c r="G5256" s="2">
        <v>38.520000000000003</v>
      </c>
      <c r="H5256" s="2" t="s">
        <v>5089</v>
      </c>
    </row>
    <row r="5257" spans="4:8" ht="11.4" customHeight="1" x14ac:dyDescent="0.2">
      <c r="D5257" s="6" t="s">
        <v>4391</v>
      </c>
      <c r="E5257" s="6" t="s">
        <v>3579</v>
      </c>
      <c r="F5257" s="6" t="s">
        <v>3698</v>
      </c>
      <c r="G5257" s="2">
        <v>38.524999999999999</v>
      </c>
      <c r="H5257" s="2" t="s">
        <v>5089</v>
      </c>
    </row>
    <row r="5258" spans="4:8" ht="11.4" customHeight="1" x14ac:dyDescent="0.2">
      <c r="D5258" s="6" t="s">
        <v>1515</v>
      </c>
      <c r="E5258" s="6" t="s">
        <v>1300</v>
      </c>
      <c r="F5258" s="6" t="s">
        <v>1454</v>
      </c>
      <c r="G5258" s="2">
        <v>120.95034482758621</v>
      </c>
      <c r="H5258" s="2" t="s">
        <v>5089</v>
      </c>
    </row>
    <row r="5259" spans="4:8" ht="11.4" customHeight="1" x14ac:dyDescent="0.2">
      <c r="D5259" s="6" t="s">
        <v>1947</v>
      </c>
      <c r="E5259" s="6" t="s">
        <v>1654</v>
      </c>
      <c r="F5259" s="6" t="s">
        <v>1946</v>
      </c>
      <c r="G5259" s="2">
        <v>0.59476701702135026</v>
      </c>
      <c r="H5259" s="2" t="s">
        <v>5091</v>
      </c>
    </row>
    <row r="5260" spans="4:8" ht="11.4" customHeight="1" x14ac:dyDescent="0.2">
      <c r="D5260" s="6" t="s">
        <v>1950</v>
      </c>
      <c r="E5260" s="6" t="s">
        <v>1654</v>
      </c>
      <c r="F5260" s="6" t="s">
        <v>1946</v>
      </c>
      <c r="G5260" s="2">
        <v>0.49307368421052628</v>
      </c>
      <c r="H5260" s="2" t="s">
        <v>5089</v>
      </c>
    </row>
    <row r="5261" spans="4:8" ht="11.4" customHeight="1" x14ac:dyDescent="0.2">
      <c r="D5261" s="6" t="s">
        <v>1949</v>
      </c>
      <c r="E5261" s="6" t="s">
        <v>1654</v>
      </c>
      <c r="F5261" s="6" t="s">
        <v>1946</v>
      </c>
      <c r="G5261" s="2">
        <v>0.55703560562453747</v>
      </c>
      <c r="H5261" s="2" t="s">
        <v>5089</v>
      </c>
    </row>
    <row r="5262" spans="4:8" ht="11.4" customHeight="1" x14ac:dyDescent="0.2">
      <c r="D5262" s="6" t="s">
        <v>1948</v>
      </c>
      <c r="E5262" s="6" t="s">
        <v>1654</v>
      </c>
      <c r="F5262" s="6" t="s">
        <v>1946</v>
      </c>
      <c r="G5262" s="2">
        <v>0.45788241601143675</v>
      </c>
      <c r="H5262" s="2" t="s">
        <v>5091</v>
      </c>
    </row>
    <row r="5263" spans="4:8" ht="11.4" customHeight="1" x14ac:dyDescent="0.2">
      <c r="D5263" s="6" t="s">
        <v>1851</v>
      </c>
      <c r="E5263" s="6" t="s">
        <v>1654</v>
      </c>
      <c r="F5263" s="6" t="s">
        <v>1814</v>
      </c>
      <c r="G5263" s="2">
        <v>35.235692307692311</v>
      </c>
      <c r="H5263" s="2" t="s">
        <v>5089</v>
      </c>
    </row>
    <row r="5264" spans="4:8" ht="11.4" customHeight="1" x14ac:dyDescent="0.2">
      <c r="D5264" s="6" t="s">
        <v>1901</v>
      </c>
      <c r="E5264" s="6" t="s">
        <v>1654</v>
      </c>
      <c r="F5264" s="6" t="s">
        <v>1814</v>
      </c>
      <c r="G5264" s="2">
        <v>58</v>
      </c>
      <c r="H5264" s="2" t="s">
        <v>5089</v>
      </c>
    </row>
    <row r="5265" spans="4:8" ht="11.4" customHeight="1" x14ac:dyDescent="0.2">
      <c r="D5265" s="6" t="s">
        <v>1864</v>
      </c>
      <c r="E5265" s="6" t="s">
        <v>1654</v>
      </c>
      <c r="F5265" s="6" t="s">
        <v>1814</v>
      </c>
      <c r="G5265" s="2">
        <v>25.237826086956524</v>
      </c>
      <c r="H5265" s="2" t="s">
        <v>5089</v>
      </c>
    </row>
    <row r="5266" spans="4:8" ht="11.4" customHeight="1" x14ac:dyDescent="0.2">
      <c r="D5266" s="6" t="s">
        <v>1858</v>
      </c>
      <c r="E5266" s="6" t="s">
        <v>1654</v>
      </c>
      <c r="F5266" s="6" t="s">
        <v>1814</v>
      </c>
      <c r="G5266" s="2">
        <v>28.519298245614035</v>
      </c>
      <c r="H5266" s="2" t="s">
        <v>5089</v>
      </c>
    </row>
    <row r="5267" spans="4:8" ht="11.4" customHeight="1" x14ac:dyDescent="0.2">
      <c r="D5267" s="6" t="s">
        <v>1907</v>
      </c>
      <c r="E5267" s="6" t="s">
        <v>1654</v>
      </c>
      <c r="F5267" s="6" t="s">
        <v>1814</v>
      </c>
      <c r="G5267" s="2">
        <v>40.200338983050848</v>
      </c>
      <c r="H5267" s="2" t="s">
        <v>5089</v>
      </c>
    </row>
    <row r="5268" spans="4:8" ht="11.4" customHeight="1" x14ac:dyDescent="0.2">
      <c r="D5268" s="6" t="s">
        <v>1879</v>
      </c>
      <c r="E5268" s="6" t="s">
        <v>1654</v>
      </c>
      <c r="F5268" s="6" t="s">
        <v>1814</v>
      </c>
      <c r="G5268" s="2">
        <v>26.611999999999998</v>
      </c>
      <c r="H5268" s="2" t="s">
        <v>5089</v>
      </c>
    </row>
    <row r="5269" spans="4:8" ht="11.4" customHeight="1" x14ac:dyDescent="0.2">
      <c r="D5269" s="6" t="s">
        <v>1861</v>
      </c>
      <c r="E5269" s="6" t="s">
        <v>1654</v>
      </c>
      <c r="F5269" s="6" t="s">
        <v>1814</v>
      </c>
      <c r="G5269" s="2">
        <v>25.792624999999997</v>
      </c>
      <c r="H5269" s="2" t="s">
        <v>5089</v>
      </c>
    </row>
    <row r="5270" spans="4:8" ht="11.4" customHeight="1" x14ac:dyDescent="0.2">
      <c r="D5270" s="6" t="s">
        <v>1874</v>
      </c>
      <c r="E5270" s="6" t="s">
        <v>1654</v>
      </c>
      <c r="F5270" s="6" t="s">
        <v>1814</v>
      </c>
      <c r="G5270" s="2">
        <v>25.152894736842104</v>
      </c>
      <c r="H5270" s="2" t="s">
        <v>5089</v>
      </c>
    </row>
    <row r="5271" spans="4:8" ht="11.4" customHeight="1" x14ac:dyDescent="0.2">
      <c r="D5271" s="6" t="s">
        <v>1866</v>
      </c>
      <c r="E5271" s="6" t="s">
        <v>1654</v>
      </c>
      <c r="F5271" s="6" t="s">
        <v>1814</v>
      </c>
      <c r="G5271" s="2">
        <v>31.311839080459773</v>
      </c>
      <c r="H5271" s="2" t="s">
        <v>5089</v>
      </c>
    </row>
    <row r="5272" spans="4:8" ht="11.4" customHeight="1" x14ac:dyDescent="0.2">
      <c r="D5272" s="6" t="s">
        <v>1951</v>
      </c>
      <c r="E5272" s="6" t="s">
        <v>1654</v>
      </c>
      <c r="F5272" s="6" t="s">
        <v>1946</v>
      </c>
      <c r="G5272" s="2">
        <v>0.7979610797237916</v>
      </c>
      <c r="H5272" s="2" t="s">
        <v>5089</v>
      </c>
    </row>
    <row r="5273" spans="4:8" ht="11.4" customHeight="1" x14ac:dyDescent="0.2">
      <c r="D5273" s="6" t="s">
        <v>1952</v>
      </c>
      <c r="E5273" s="6" t="s">
        <v>1654</v>
      </c>
      <c r="F5273" s="6" t="s">
        <v>1946</v>
      </c>
      <c r="G5273" s="2">
        <v>0.67183058305830579</v>
      </c>
      <c r="H5273" s="2" t="s">
        <v>5089</v>
      </c>
    </row>
    <row r="5274" spans="4:8" ht="11.4" customHeight="1" x14ac:dyDescent="0.2">
      <c r="D5274" s="6" t="s">
        <v>1573</v>
      </c>
      <c r="E5274" s="6" t="s">
        <v>1300</v>
      </c>
      <c r="F5274" s="6" t="s">
        <v>1454</v>
      </c>
      <c r="G5274" s="2">
        <v>74.932137681159418</v>
      </c>
      <c r="H5274" s="2" t="s">
        <v>5091</v>
      </c>
    </row>
    <row r="5275" spans="4:8" ht="11.4" customHeight="1" x14ac:dyDescent="0.2">
      <c r="D5275" s="6" t="s">
        <v>1572</v>
      </c>
      <c r="E5275" s="6" t="s">
        <v>1300</v>
      </c>
      <c r="F5275" s="6" t="s">
        <v>1454</v>
      </c>
      <c r="G5275" s="2">
        <v>75.251406250000002</v>
      </c>
      <c r="H5275" s="2" t="s">
        <v>5091</v>
      </c>
    </row>
    <row r="5276" spans="4:8" ht="11.4" customHeight="1" x14ac:dyDescent="0.2">
      <c r="D5276" s="6" t="s">
        <v>3322</v>
      </c>
      <c r="E5276" s="6" t="s">
        <v>3273</v>
      </c>
      <c r="F5276" s="6" t="s">
        <v>3316</v>
      </c>
      <c r="G5276" s="2">
        <v>35.70722713864307</v>
      </c>
      <c r="H5276" s="2" t="s">
        <v>5089</v>
      </c>
    </row>
    <row r="5277" spans="4:8" ht="11.4" customHeight="1" x14ac:dyDescent="0.2">
      <c r="D5277" s="6" t="s">
        <v>1646</v>
      </c>
      <c r="E5277" s="6" t="s">
        <v>1300</v>
      </c>
      <c r="F5277" s="6" t="s">
        <v>1623</v>
      </c>
      <c r="G5277" s="2">
        <v>140.62666666666667</v>
      </c>
      <c r="H5277" s="2" t="s">
        <v>5089</v>
      </c>
    </row>
    <row r="5278" spans="4:8" ht="11.4" customHeight="1" x14ac:dyDescent="0.2">
      <c r="D5278" s="6" t="s">
        <v>1647</v>
      </c>
      <c r="E5278" s="6" t="s">
        <v>1300</v>
      </c>
      <c r="F5278" s="6" t="s">
        <v>1623</v>
      </c>
      <c r="G5278" s="2">
        <v>385.39</v>
      </c>
      <c r="H5278" s="2" t="s">
        <v>5089</v>
      </c>
    </row>
    <row r="5279" spans="4:8" ht="11.4" customHeight="1" x14ac:dyDescent="0.2">
      <c r="D5279" s="6" t="s">
        <v>4392</v>
      </c>
      <c r="E5279" s="6" t="s">
        <v>1300</v>
      </c>
      <c r="F5279" s="6" t="s">
        <v>1623</v>
      </c>
      <c r="G5279" s="2">
        <v>388.05319148936172</v>
      </c>
      <c r="H5279" s="2" t="s">
        <v>5089</v>
      </c>
    </row>
    <row r="5280" spans="4:8" ht="11.4" customHeight="1" x14ac:dyDescent="0.2">
      <c r="D5280" s="6" t="s">
        <v>1641</v>
      </c>
      <c r="E5280" s="6" t="s">
        <v>1300</v>
      </c>
      <c r="F5280" s="6" t="s">
        <v>1623</v>
      </c>
      <c r="G5280" s="2">
        <v>376.19499999999999</v>
      </c>
      <c r="H5280" s="2" t="s">
        <v>5089</v>
      </c>
    </row>
    <row r="5281" spans="4:8" ht="11.4" customHeight="1" x14ac:dyDescent="0.2">
      <c r="D5281" s="6" t="s">
        <v>4393</v>
      </c>
      <c r="E5281" s="6" t="s">
        <v>1300</v>
      </c>
      <c r="F5281" s="6" t="s">
        <v>1623</v>
      </c>
      <c r="G5281" s="2">
        <v>138.92523364485982</v>
      </c>
      <c r="H5281" s="2" t="s">
        <v>5089</v>
      </c>
    </row>
    <row r="5282" spans="4:8" ht="11.4" customHeight="1" x14ac:dyDescent="0.2">
      <c r="D5282" s="6" t="s">
        <v>1633</v>
      </c>
      <c r="E5282" s="6" t="s">
        <v>1300</v>
      </c>
      <c r="F5282" s="6" t="s">
        <v>1623</v>
      </c>
      <c r="G5282" s="2">
        <v>138.82923076923078</v>
      </c>
      <c r="H5282" s="2" t="s">
        <v>5089</v>
      </c>
    </row>
    <row r="5283" spans="4:8" ht="11.4" customHeight="1" x14ac:dyDescent="0.2">
      <c r="D5283" s="6" t="s">
        <v>1640</v>
      </c>
      <c r="E5283" s="6" t="s">
        <v>1300</v>
      </c>
      <c r="F5283" s="6" t="s">
        <v>1623</v>
      </c>
      <c r="G5283" s="2">
        <v>373.23333333333335</v>
      </c>
      <c r="H5283" s="2" t="s">
        <v>5089</v>
      </c>
    </row>
    <row r="5284" spans="4:8" ht="11.4" customHeight="1" x14ac:dyDescent="0.2">
      <c r="D5284" s="6" t="s">
        <v>1944</v>
      </c>
      <c r="E5284" s="6" t="s">
        <v>1654</v>
      </c>
      <c r="F5284" s="6" t="s">
        <v>1935</v>
      </c>
      <c r="G5284" s="2">
        <v>0.91735135135135137</v>
      </c>
      <c r="H5284" s="2" t="s">
        <v>5089</v>
      </c>
    </row>
    <row r="5285" spans="4:8" ht="11.4" customHeight="1" x14ac:dyDescent="0.2">
      <c r="D5285" s="6" t="s">
        <v>4394</v>
      </c>
      <c r="E5285" s="6" t="s">
        <v>1654</v>
      </c>
      <c r="F5285" s="6" t="s">
        <v>1935</v>
      </c>
      <c r="G5285" s="2">
        <v>2.5</v>
      </c>
      <c r="H5285" s="2" t="s">
        <v>5089</v>
      </c>
    </row>
    <row r="5286" spans="4:8" ht="11.4" customHeight="1" x14ac:dyDescent="0.2">
      <c r="D5286" s="6" t="s">
        <v>1938</v>
      </c>
      <c r="E5286" s="6" t="s">
        <v>1654</v>
      </c>
      <c r="F5286" s="6" t="s">
        <v>1935</v>
      </c>
      <c r="G5286" s="2">
        <v>0.5110104181532753</v>
      </c>
      <c r="H5286" s="2" t="s">
        <v>5089</v>
      </c>
    </row>
    <row r="5287" spans="4:8" ht="11.4" customHeight="1" x14ac:dyDescent="0.2">
      <c r="D5287" s="6" t="s">
        <v>1936</v>
      </c>
      <c r="E5287" s="6" t="s">
        <v>1654</v>
      </c>
      <c r="F5287" s="6" t="s">
        <v>1935</v>
      </c>
      <c r="G5287" s="2">
        <v>2.1267435995326185</v>
      </c>
      <c r="H5287" s="2" t="s">
        <v>5091</v>
      </c>
    </row>
    <row r="5288" spans="4:8" ht="11.4" customHeight="1" x14ac:dyDescent="0.2">
      <c r="D5288" s="6" t="s">
        <v>1939</v>
      </c>
      <c r="E5288" s="6" t="s">
        <v>1654</v>
      </c>
      <c r="F5288" s="6" t="s">
        <v>1935</v>
      </c>
      <c r="G5288" s="2">
        <v>0.51297681984546561</v>
      </c>
      <c r="H5288" s="2" t="s">
        <v>5089</v>
      </c>
    </row>
    <row r="5289" spans="4:8" ht="11.4" customHeight="1" x14ac:dyDescent="0.2">
      <c r="D5289" s="6" t="s">
        <v>1937</v>
      </c>
      <c r="E5289" s="6" t="s">
        <v>1654</v>
      </c>
      <c r="F5289" s="6" t="s">
        <v>1935</v>
      </c>
      <c r="G5289" s="2">
        <v>0.8416602479239379</v>
      </c>
      <c r="H5289" s="2" t="s">
        <v>5091</v>
      </c>
    </row>
    <row r="5290" spans="4:8" ht="11.4" customHeight="1" x14ac:dyDescent="0.2">
      <c r="D5290" s="6" t="s">
        <v>4395</v>
      </c>
      <c r="E5290" s="6" t="s">
        <v>3579</v>
      </c>
      <c r="F5290" s="6" t="s">
        <v>3698</v>
      </c>
      <c r="G5290" s="2">
        <v>285.3</v>
      </c>
      <c r="H5290" s="2" t="s">
        <v>5089</v>
      </c>
    </row>
    <row r="5291" spans="4:8" ht="11.4" customHeight="1" x14ac:dyDescent="0.2">
      <c r="D5291" s="6" t="s">
        <v>4396</v>
      </c>
      <c r="E5291" s="6" t="s">
        <v>3579</v>
      </c>
      <c r="F5291" s="6" t="s">
        <v>3698</v>
      </c>
      <c r="G5291" s="2">
        <v>285.3</v>
      </c>
      <c r="H5291" s="2" t="s">
        <v>5089</v>
      </c>
    </row>
    <row r="5292" spans="4:8" ht="11.4" customHeight="1" x14ac:dyDescent="0.2">
      <c r="D5292" s="6" t="s">
        <v>4397</v>
      </c>
      <c r="E5292" s="6" t="s">
        <v>3579</v>
      </c>
      <c r="F5292" s="6" t="s">
        <v>3698</v>
      </c>
      <c r="G5292" s="2">
        <v>313.8</v>
      </c>
      <c r="H5292" s="2" t="s">
        <v>5089</v>
      </c>
    </row>
    <row r="5293" spans="4:8" ht="11.4" customHeight="1" x14ac:dyDescent="0.2">
      <c r="D5293" s="6" t="s">
        <v>4398</v>
      </c>
      <c r="E5293" s="6" t="s">
        <v>3579</v>
      </c>
      <c r="F5293" s="6" t="s">
        <v>3698</v>
      </c>
      <c r="G5293" s="2">
        <v>80.166666666666671</v>
      </c>
      <c r="H5293" s="2" t="s">
        <v>5089</v>
      </c>
    </row>
    <row r="5294" spans="4:8" ht="11.4" customHeight="1" x14ac:dyDescent="0.2">
      <c r="D5294" s="6" t="s">
        <v>4399</v>
      </c>
      <c r="E5294" s="6" t="s">
        <v>3579</v>
      </c>
      <c r="F5294" s="6" t="s">
        <v>3698</v>
      </c>
      <c r="G5294" s="2">
        <v>79.3</v>
      </c>
      <c r="H5294" s="2" t="s">
        <v>5089</v>
      </c>
    </row>
    <row r="5295" spans="4:8" ht="11.4" customHeight="1" x14ac:dyDescent="0.2">
      <c r="D5295" s="6" t="s">
        <v>3657</v>
      </c>
      <c r="E5295" s="6" t="s">
        <v>3579</v>
      </c>
      <c r="F5295" s="6" t="s">
        <v>3580</v>
      </c>
      <c r="G5295" s="2">
        <v>59.26</v>
      </c>
      <c r="H5295" s="2" t="s">
        <v>5091</v>
      </c>
    </row>
    <row r="5296" spans="4:8" ht="11.4" customHeight="1" x14ac:dyDescent="0.2">
      <c r="D5296" s="6" t="s">
        <v>3659</v>
      </c>
      <c r="E5296" s="6" t="s">
        <v>3579</v>
      </c>
      <c r="F5296" s="6" t="s">
        <v>3580</v>
      </c>
      <c r="G5296" s="2">
        <v>31.6</v>
      </c>
      <c r="H5296" s="2" t="s">
        <v>5089</v>
      </c>
    </row>
    <row r="5297" spans="4:8" ht="11.4" customHeight="1" x14ac:dyDescent="0.2">
      <c r="D5297" s="6" t="s">
        <v>3658</v>
      </c>
      <c r="E5297" s="6" t="s">
        <v>3579</v>
      </c>
      <c r="F5297" s="6" t="s">
        <v>3580</v>
      </c>
      <c r="G5297" s="2">
        <v>47.263225806451615</v>
      </c>
      <c r="H5297" s="2" t="s">
        <v>5089</v>
      </c>
    </row>
    <row r="5298" spans="4:8" ht="11.4" customHeight="1" x14ac:dyDescent="0.2">
      <c r="D5298" s="6" t="s">
        <v>1563</v>
      </c>
      <c r="E5298" s="6" t="s">
        <v>1300</v>
      </c>
      <c r="F5298" s="6" t="s">
        <v>1454</v>
      </c>
      <c r="G5298" s="2">
        <v>50.419545454545457</v>
      </c>
      <c r="H5298" s="2" t="s">
        <v>5089</v>
      </c>
    </row>
    <row r="5299" spans="4:8" ht="11.4" customHeight="1" x14ac:dyDescent="0.2">
      <c r="D5299" s="6" t="s">
        <v>1554</v>
      </c>
      <c r="E5299" s="6" t="s">
        <v>1300</v>
      </c>
      <c r="F5299" s="6" t="s">
        <v>1454</v>
      </c>
      <c r="G5299" s="2">
        <v>62.074285714285715</v>
      </c>
      <c r="H5299" s="2" t="s">
        <v>5089</v>
      </c>
    </row>
    <row r="5300" spans="4:8" ht="11.4" customHeight="1" x14ac:dyDescent="0.2">
      <c r="D5300" s="6" t="s">
        <v>4400</v>
      </c>
      <c r="E5300" s="6" t="s">
        <v>1300</v>
      </c>
      <c r="F5300" s="6" t="s">
        <v>1454</v>
      </c>
      <c r="G5300" s="2">
        <v>62.333333333333336</v>
      </c>
      <c r="H5300" s="2" t="s">
        <v>5089</v>
      </c>
    </row>
    <row r="5301" spans="4:8" ht="11.4" customHeight="1" x14ac:dyDescent="0.2">
      <c r="D5301" s="6" t="s">
        <v>1556</v>
      </c>
      <c r="E5301" s="6" t="s">
        <v>1300</v>
      </c>
      <c r="F5301" s="6" t="s">
        <v>1454</v>
      </c>
      <c r="G5301" s="2">
        <v>29.504999999999999</v>
      </c>
      <c r="H5301" s="2" t="s">
        <v>5089</v>
      </c>
    </row>
    <row r="5302" spans="4:8" ht="11.4" customHeight="1" x14ac:dyDescent="0.2">
      <c r="D5302" s="6" t="s">
        <v>1492</v>
      </c>
      <c r="E5302" s="6" t="s">
        <v>1300</v>
      </c>
      <c r="F5302" s="6" t="s">
        <v>1454</v>
      </c>
      <c r="G5302" s="2">
        <v>75.223333333333329</v>
      </c>
      <c r="H5302" s="2" t="s">
        <v>5089</v>
      </c>
    </row>
    <row r="5303" spans="4:8" ht="11.4" customHeight="1" x14ac:dyDescent="0.2">
      <c r="D5303" s="6" t="s">
        <v>1469</v>
      </c>
      <c r="E5303" s="6" t="s">
        <v>1300</v>
      </c>
      <c r="F5303" s="6" t="s">
        <v>1454</v>
      </c>
      <c r="G5303" s="2">
        <v>81.450292942743019</v>
      </c>
      <c r="H5303" s="2" t="s">
        <v>5091</v>
      </c>
    </row>
    <row r="5304" spans="4:8" ht="11.4" customHeight="1" x14ac:dyDescent="0.2">
      <c r="D5304" s="6" t="s">
        <v>1548</v>
      </c>
      <c r="E5304" s="6" t="s">
        <v>1300</v>
      </c>
      <c r="F5304" s="6" t="s">
        <v>1454</v>
      </c>
      <c r="G5304" s="2">
        <v>87.28</v>
      </c>
      <c r="H5304" s="2" t="s">
        <v>5089</v>
      </c>
    </row>
    <row r="5305" spans="4:8" ht="11.4" customHeight="1" x14ac:dyDescent="0.2">
      <c r="D5305" s="6" t="s">
        <v>1552</v>
      </c>
      <c r="E5305" s="6" t="s">
        <v>1300</v>
      </c>
      <c r="F5305" s="6" t="s">
        <v>1454</v>
      </c>
      <c r="G5305" s="2">
        <v>62.6</v>
      </c>
      <c r="H5305" s="2" t="s">
        <v>5089</v>
      </c>
    </row>
    <row r="5306" spans="4:8" ht="11.4" customHeight="1" x14ac:dyDescent="0.2">
      <c r="D5306" s="6" t="s">
        <v>1555</v>
      </c>
      <c r="E5306" s="6" t="s">
        <v>1300</v>
      </c>
      <c r="F5306" s="6" t="s">
        <v>1454</v>
      </c>
      <c r="G5306" s="2">
        <v>30.025714285714287</v>
      </c>
      <c r="H5306" s="2" t="s">
        <v>5089</v>
      </c>
    </row>
    <row r="5307" spans="4:8" ht="11.4" customHeight="1" x14ac:dyDescent="0.2">
      <c r="D5307" s="6" t="s">
        <v>1571</v>
      </c>
      <c r="E5307" s="6" t="s">
        <v>1300</v>
      </c>
      <c r="F5307" s="6" t="s">
        <v>1454</v>
      </c>
      <c r="G5307" s="2">
        <v>199.19</v>
      </c>
      <c r="H5307" s="2" t="s">
        <v>5089</v>
      </c>
    </row>
    <row r="5308" spans="4:8" ht="11.4" customHeight="1" x14ac:dyDescent="0.2">
      <c r="D5308" s="6" t="s">
        <v>1565</v>
      </c>
      <c r="E5308" s="6" t="s">
        <v>1300</v>
      </c>
      <c r="F5308" s="6" t="s">
        <v>1454</v>
      </c>
      <c r="G5308" s="2">
        <v>114.44800000000001</v>
      </c>
      <c r="H5308" s="2" t="s">
        <v>5089</v>
      </c>
    </row>
    <row r="5309" spans="4:8" ht="11.4" customHeight="1" x14ac:dyDescent="0.2">
      <c r="D5309" s="6" t="s">
        <v>4401</v>
      </c>
      <c r="E5309" s="6" t="s">
        <v>1300</v>
      </c>
      <c r="F5309" s="6" t="s">
        <v>1454</v>
      </c>
      <c r="G5309" s="2">
        <v>262.2669491525424</v>
      </c>
      <c r="H5309" s="2" t="s">
        <v>5089</v>
      </c>
    </row>
    <row r="5310" spans="4:8" ht="11.4" customHeight="1" x14ac:dyDescent="0.2">
      <c r="D5310" s="6" t="s">
        <v>1557</v>
      </c>
      <c r="E5310" s="6" t="s">
        <v>1300</v>
      </c>
      <c r="F5310" s="6" t="s">
        <v>1454</v>
      </c>
      <c r="G5310" s="2">
        <v>29.522857142857141</v>
      </c>
      <c r="H5310" s="2" t="s">
        <v>5089</v>
      </c>
    </row>
    <row r="5311" spans="4:8" ht="11.4" customHeight="1" x14ac:dyDescent="0.2">
      <c r="D5311" s="6" t="s">
        <v>1551</v>
      </c>
      <c r="E5311" s="6" t="s">
        <v>1300</v>
      </c>
      <c r="F5311" s="6" t="s">
        <v>1454</v>
      </c>
      <c r="G5311" s="2">
        <v>29.347777777777779</v>
      </c>
      <c r="H5311" s="2" t="s">
        <v>5089</v>
      </c>
    </row>
    <row r="5312" spans="4:8" ht="11.4" customHeight="1" x14ac:dyDescent="0.2">
      <c r="D5312" s="6" t="s">
        <v>1569</v>
      </c>
      <c r="E5312" s="6" t="s">
        <v>1300</v>
      </c>
      <c r="F5312" s="6" t="s">
        <v>1454</v>
      </c>
      <c r="G5312" s="2">
        <v>147.78555555555556</v>
      </c>
      <c r="H5312" s="2" t="s">
        <v>5089</v>
      </c>
    </row>
    <row r="5313" spans="4:8" ht="11.4" customHeight="1" x14ac:dyDescent="0.2">
      <c r="D5313" s="6" t="s">
        <v>1485</v>
      </c>
      <c r="E5313" s="6" t="s">
        <v>1300</v>
      </c>
      <c r="F5313" s="6" t="s">
        <v>1454</v>
      </c>
      <c r="G5313" s="2">
        <v>91.229165154264962</v>
      </c>
      <c r="H5313" s="2" t="s">
        <v>5091</v>
      </c>
    </row>
    <row r="5314" spans="4:8" ht="11.4" customHeight="1" x14ac:dyDescent="0.2">
      <c r="D5314" s="6" t="s">
        <v>1517</v>
      </c>
      <c r="E5314" s="6" t="s">
        <v>1300</v>
      </c>
      <c r="F5314" s="6" t="s">
        <v>1454</v>
      </c>
      <c r="G5314" s="2">
        <v>104.88</v>
      </c>
      <c r="H5314" s="2" t="s">
        <v>5089</v>
      </c>
    </row>
    <row r="5315" spans="4:8" ht="11.4" customHeight="1" x14ac:dyDescent="0.2">
      <c r="D5315" s="6" t="s">
        <v>1526</v>
      </c>
      <c r="E5315" s="6" t="s">
        <v>1300</v>
      </c>
      <c r="F5315" s="6" t="s">
        <v>1454</v>
      </c>
      <c r="G5315" s="2">
        <v>62.424999999999997</v>
      </c>
      <c r="H5315" s="2" t="s">
        <v>5089</v>
      </c>
    </row>
    <row r="5316" spans="4:8" ht="11.4" customHeight="1" x14ac:dyDescent="0.2">
      <c r="D5316" s="6" t="s">
        <v>1493</v>
      </c>
      <c r="E5316" s="6" t="s">
        <v>1300</v>
      </c>
      <c r="F5316" s="6" t="s">
        <v>1454</v>
      </c>
      <c r="G5316" s="2">
        <v>125.54893081761006</v>
      </c>
      <c r="H5316" s="2" t="s">
        <v>5089</v>
      </c>
    </row>
    <row r="5317" spans="4:8" ht="11.4" customHeight="1" x14ac:dyDescent="0.2">
      <c r="D5317" s="6" t="s">
        <v>4402</v>
      </c>
      <c r="E5317" s="6" t="s">
        <v>1300</v>
      </c>
      <c r="F5317" s="6" t="s">
        <v>1454</v>
      </c>
      <c r="G5317" s="2">
        <v>109.22</v>
      </c>
      <c r="H5317" s="2" t="s">
        <v>5089</v>
      </c>
    </row>
    <row r="5318" spans="4:8" ht="11.4" customHeight="1" x14ac:dyDescent="0.2">
      <c r="D5318" s="6" t="s">
        <v>1456</v>
      </c>
      <c r="E5318" s="6" t="s">
        <v>1300</v>
      </c>
      <c r="F5318" s="6" t="s">
        <v>1454</v>
      </c>
      <c r="G5318" s="2">
        <v>117.07937834132967</v>
      </c>
      <c r="H5318" s="2" t="s">
        <v>5090</v>
      </c>
    </row>
    <row r="5319" spans="4:8" ht="11.4" customHeight="1" x14ac:dyDescent="0.2">
      <c r="D5319" s="6" t="s">
        <v>1458</v>
      </c>
      <c r="E5319" s="6" t="s">
        <v>1300</v>
      </c>
      <c r="F5319" s="6" t="s">
        <v>1454</v>
      </c>
      <c r="G5319" s="2">
        <v>119.24619450714823</v>
      </c>
      <c r="H5319" s="2" t="s">
        <v>5090</v>
      </c>
    </row>
    <row r="5320" spans="4:8" ht="11.4" customHeight="1" x14ac:dyDescent="0.2">
      <c r="D5320" s="6" t="s">
        <v>1489</v>
      </c>
      <c r="E5320" s="6" t="s">
        <v>1300</v>
      </c>
      <c r="F5320" s="6" t="s">
        <v>1454</v>
      </c>
      <c r="G5320" s="2">
        <v>122.09919308357348</v>
      </c>
      <c r="H5320" s="2" t="s">
        <v>5091</v>
      </c>
    </row>
    <row r="5321" spans="4:8" ht="11.4" customHeight="1" x14ac:dyDescent="0.2">
      <c r="D5321" s="6" t="s">
        <v>1477</v>
      </c>
      <c r="E5321" s="6" t="s">
        <v>1300</v>
      </c>
      <c r="F5321" s="6" t="s">
        <v>1454</v>
      </c>
      <c r="G5321" s="2">
        <v>122.30331615120275</v>
      </c>
      <c r="H5321" s="2" t="s">
        <v>5091</v>
      </c>
    </row>
    <row r="5322" spans="4:8" ht="11.4" customHeight="1" x14ac:dyDescent="0.2">
      <c r="D5322" s="6" t="s">
        <v>1479</v>
      </c>
      <c r="E5322" s="6" t="s">
        <v>1300</v>
      </c>
      <c r="F5322" s="6" t="s">
        <v>1454</v>
      </c>
      <c r="G5322" s="2">
        <v>133.23022123893804</v>
      </c>
      <c r="H5322" s="2" t="s">
        <v>5091</v>
      </c>
    </row>
    <row r="5323" spans="4:8" ht="11.4" customHeight="1" x14ac:dyDescent="0.2">
      <c r="D5323" s="6" t="s">
        <v>1478</v>
      </c>
      <c r="E5323" s="6" t="s">
        <v>1300</v>
      </c>
      <c r="F5323" s="6" t="s">
        <v>1454</v>
      </c>
      <c r="G5323" s="2">
        <v>132.75772670807453</v>
      </c>
      <c r="H5323" s="2" t="s">
        <v>5091</v>
      </c>
    </row>
    <row r="5324" spans="4:8" ht="11.4" customHeight="1" x14ac:dyDescent="0.2">
      <c r="D5324" s="6" t="s">
        <v>1467</v>
      </c>
      <c r="E5324" s="6" t="s">
        <v>1300</v>
      </c>
      <c r="F5324" s="6" t="s">
        <v>1454</v>
      </c>
      <c r="G5324" s="2">
        <v>119.95353490259741</v>
      </c>
      <c r="H5324" s="2" t="s">
        <v>5091</v>
      </c>
    </row>
    <row r="5325" spans="4:8" ht="11.4" customHeight="1" x14ac:dyDescent="0.2">
      <c r="D5325" s="6" t="s">
        <v>1460</v>
      </c>
      <c r="E5325" s="6" t="s">
        <v>1300</v>
      </c>
      <c r="F5325" s="6" t="s">
        <v>1454</v>
      </c>
      <c r="G5325" s="2">
        <v>126.18502768257316</v>
      </c>
      <c r="H5325" s="2" t="s">
        <v>5090</v>
      </c>
    </row>
    <row r="5326" spans="4:8" ht="11.4" customHeight="1" x14ac:dyDescent="0.2">
      <c r="D5326" s="6" t="s">
        <v>4403</v>
      </c>
      <c r="E5326" s="6" t="s">
        <v>1300</v>
      </c>
      <c r="F5326" s="6" t="s">
        <v>1454</v>
      </c>
      <c r="G5326" s="2">
        <v>62.873303167420815</v>
      </c>
      <c r="H5326" s="2" t="s">
        <v>5089</v>
      </c>
    </row>
    <row r="5327" spans="4:8" ht="11.4" customHeight="1" x14ac:dyDescent="0.2">
      <c r="D5327" s="6" t="s">
        <v>1510</v>
      </c>
      <c r="E5327" s="6" t="s">
        <v>1300</v>
      </c>
      <c r="F5327" s="6" t="s">
        <v>1454</v>
      </c>
      <c r="G5327" s="2">
        <v>65.526455696202532</v>
      </c>
      <c r="H5327" s="2" t="s">
        <v>5089</v>
      </c>
    </row>
    <row r="5328" spans="4:8" ht="11.4" customHeight="1" x14ac:dyDescent="0.2">
      <c r="D5328" s="6" t="s">
        <v>1504</v>
      </c>
      <c r="E5328" s="6" t="s">
        <v>1300</v>
      </c>
      <c r="F5328" s="6" t="s">
        <v>1454</v>
      </c>
      <c r="G5328" s="2">
        <v>53.058245614035087</v>
      </c>
      <c r="H5328" s="2" t="s">
        <v>5089</v>
      </c>
    </row>
    <row r="5329" spans="4:8" ht="11.4" customHeight="1" x14ac:dyDescent="0.2">
      <c r="D5329" s="6" t="s">
        <v>1921</v>
      </c>
      <c r="E5329" s="6" t="s">
        <v>1654</v>
      </c>
      <c r="F5329" s="6" t="s">
        <v>1814</v>
      </c>
      <c r="G5329" s="2">
        <v>34.317364341085266</v>
      </c>
      <c r="H5329" s="2" t="s">
        <v>5089</v>
      </c>
    </row>
    <row r="5330" spans="4:8" ht="11.4" customHeight="1" x14ac:dyDescent="0.2">
      <c r="D5330" s="6" t="s">
        <v>1843</v>
      </c>
      <c r="E5330" s="6" t="s">
        <v>1654</v>
      </c>
      <c r="F5330" s="6" t="s">
        <v>1814</v>
      </c>
      <c r="G5330" s="2">
        <v>31.02796507213364</v>
      </c>
      <c r="H5330" s="2" t="s">
        <v>5089</v>
      </c>
    </row>
    <row r="5331" spans="4:8" ht="11.4" customHeight="1" x14ac:dyDescent="0.2">
      <c r="D5331" s="6" t="s">
        <v>1888</v>
      </c>
      <c r="E5331" s="6" t="s">
        <v>1654</v>
      </c>
      <c r="F5331" s="6" t="s">
        <v>1814</v>
      </c>
      <c r="G5331" s="2">
        <v>28.45023529411765</v>
      </c>
      <c r="H5331" s="2" t="s">
        <v>5089</v>
      </c>
    </row>
    <row r="5332" spans="4:8" ht="11.4" customHeight="1" x14ac:dyDescent="0.2">
      <c r="D5332" s="6" t="s">
        <v>4404</v>
      </c>
      <c r="E5332" s="6" t="s">
        <v>1654</v>
      </c>
      <c r="F5332" s="6" t="s">
        <v>1814</v>
      </c>
      <c r="G5332" s="2">
        <v>60.4</v>
      </c>
      <c r="H5332" s="2" t="s">
        <v>5089</v>
      </c>
    </row>
    <row r="5333" spans="4:8" ht="11.4" customHeight="1" x14ac:dyDescent="0.2">
      <c r="D5333" s="6" t="s">
        <v>1836</v>
      </c>
      <c r="E5333" s="6" t="s">
        <v>1654</v>
      </c>
      <c r="F5333" s="6" t="s">
        <v>1814</v>
      </c>
      <c r="G5333" s="2">
        <v>45.008537234042549</v>
      </c>
      <c r="H5333" s="2" t="s">
        <v>5089</v>
      </c>
    </row>
    <row r="5334" spans="4:8" ht="11.4" customHeight="1" x14ac:dyDescent="0.2">
      <c r="D5334" s="6" t="s">
        <v>1899</v>
      </c>
      <c r="E5334" s="6" t="s">
        <v>1654</v>
      </c>
      <c r="F5334" s="6" t="s">
        <v>1814</v>
      </c>
      <c r="G5334" s="2">
        <v>52.68</v>
      </c>
      <c r="H5334" s="2" t="s">
        <v>5089</v>
      </c>
    </row>
    <row r="5335" spans="4:8" ht="11.4" customHeight="1" x14ac:dyDescent="0.2">
      <c r="D5335" s="6" t="s">
        <v>1835</v>
      </c>
      <c r="E5335" s="6" t="s">
        <v>1654</v>
      </c>
      <c r="F5335" s="6" t="s">
        <v>1814</v>
      </c>
      <c r="G5335" s="2">
        <v>45.334359223300972</v>
      </c>
      <c r="H5335" s="2" t="s">
        <v>5089</v>
      </c>
    </row>
    <row r="5336" spans="4:8" ht="11.4" customHeight="1" x14ac:dyDescent="0.2">
      <c r="D5336" s="6" t="s">
        <v>1840</v>
      </c>
      <c r="E5336" s="6" t="s">
        <v>1654</v>
      </c>
      <c r="F5336" s="6" t="s">
        <v>1814</v>
      </c>
      <c r="G5336" s="2">
        <v>50.187286324786328</v>
      </c>
      <c r="H5336" s="2" t="s">
        <v>5089</v>
      </c>
    </row>
    <row r="5337" spans="4:8" ht="11.4" customHeight="1" x14ac:dyDescent="0.2">
      <c r="D5337" s="6" t="s">
        <v>1883</v>
      </c>
      <c r="E5337" s="6" t="s">
        <v>1654</v>
      </c>
      <c r="F5337" s="6" t="s">
        <v>1814</v>
      </c>
      <c r="G5337" s="2">
        <v>50.297619047619051</v>
      </c>
      <c r="H5337" s="2" t="s">
        <v>5089</v>
      </c>
    </row>
    <row r="5338" spans="4:8" ht="11.4" customHeight="1" x14ac:dyDescent="0.2">
      <c r="D5338" s="6" t="s">
        <v>1871</v>
      </c>
      <c r="E5338" s="6" t="s">
        <v>1654</v>
      </c>
      <c r="F5338" s="6" t="s">
        <v>1814</v>
      </c>
      <c r="G5338" s="2">
        <v>52.634157303370785</v>
      </c>
      <c r="H5338" s="2" t="s">
        <v>5089</v>
      </c>
    </row>
    <row r="5339" spans="4:8" ht="11.4" customHeight="1" x14ac:dyDescent="0.2">
      <c r="D5339" s="6" t="s">
        <v>1857</v>
      </c>
      <c r="E5339" s="6" t="s">
        <v>1654</v>
      </c>
      <c r="F5339" s="6" t="s">
        <v>1814</v>
      </c>
      <c r="G5339" s="2">
        <v>44.737894857667584</v>
      </c>
      <c r="H5339" s="2" t="s">
        <v>5089</v>
      </c>
    </row>
    <row r="5340" spans="4:8" ht="11.4" customHeight="1" x14ac:dyDescent="0.2">
      <c r="D5340" s="6" t="s">
        <v>1827</v>
      </c>
      <c r="E5340" s="6" t="s">
        <v>1654</v>
      </c>
      <c r="F5340" s="6" t="s">
        <v>1814</v>
      </c>
      <c r="G5340" s="2">
        <v>48.193225908372824</v>
      </c>
      <c r="H5340" s="2" t="s">
        <v>5089</v>
      </c>
    </row>
    <row r="5341" spans="4:8" ht="11.4" customHeight="1" x14ac:dyDescent="0.2">
      <c r="D5341" s="6" t="s">
        <v>1904</v>
      </c>
      <c r="E5341" s="6" t="s">
        <v>1654</v>
      </c>
      <c r="F5341" s="6" t="s">
        <v>1814</v>
      </c>
      <c r="G5341" s="2">
        <v>52.609696969696969</v>
      </c>
      <c r="H5341" s="2" t="s">
        <v>5089</v>
      </c>
    </row>
    <row r="5342" spans="4:8" ht="11.4" customHeight="1" x14ac:dyDescent="0.2">
      <c r="D5342" s="6" t="s">
        <v>1815</v>
      </c>
      <c r="E5342" s="6" t="s">
        <v>1654</v>
      </c>
      <c r="F5342" s="6" t="s">
        <v>1814</v>
      </c>
      <c r="G5342" s="2">
        <v>44.832721768286724</v>
      </c>
      <c r="H5342" s="2" t="s">
        <v>5091</v>
      </c>
    </row>
    <row r="5343" spans="4:8" ht="11.4" customHeight="1" x14ac:dyDescent="0.2">
      <c r="D5343" s="6" t="s">
        <v>1821</v>
      </c>
      <c r="E5343" s="6" t="s">
        <v>1654</v>
      </c>
      <c r="F5343" s="6" t="s">
        <v>1814</v>
      </c>
      <c r="G5343" s="2">
        <v>51.376545236188953</v>
      </c>
      <c r="H5343" s="2" t="s">
        <v>5089</v>
      </c>
    </row>
    <row r="5344" spans="4:8" ht="11.4" customHeight="1" x14ac:dyDescent="0.2">
      <c r="D5344" s="6" t="s">
        <v>1816</v>
      </c>
      <c r="E5344" s="6" t="s">
        <v>1654</v>
      </c>
      <c r="F5344" s="6" t="s">
        <v>1814</v>
      </c>
      <c r="G5344" s="2">
        <v>44.370925427781515</v>
      </c>
      <c r="H5344" s="2" t="s">
        <v>5091</v>
      </c>
    </row>
    <row r="5345" spans="4:8" ht="11.4" customHeight="1" x14ac:dyDescent="0.2">
      <c r="D5345" s="6" t="s">
        <v>1823</v>
      </c>
      <c r="E5345" s="6" t="s">
        <v>1654</v>
      </c>
      <c r="F5345" s="6" t="s">
        <v>1814</v>
      </c>
      <c r="G5345" s="2">
        <v>49.561126564673152</v>
      </c>
      <c r="H5345" s="2" t="s">
        <v>5089</v>
      </c>
    </row>
    <row r="5346" spans="4:8" ht="11.4" customHeight="1" x14ac:dyDescent="0.2">
      <c r="D5346" s="6" t="s">
        <v>1824</v>
      </c>
      <c r="E5346" s="6" t="s">
        <v>1654</v>
      </c>
      <c r="F5346" s="6" t="s">
        <v>1814</v>
      </c>
      <c r="G5346" s="2">
        <v>44.859067710965135</v>
      </c>
      <c r="H5346" s="2" t="s">
        <v>5089</v>
      </c>
    </row>
    <row r="5347" spans="4:8" ht="11.4" customHeight="1" x14ac:dyDescent="0.2">
      <c r="D5347" s="6" t="s">
        <v>1839</v>
      </c>
      <c r="E5347" s="6" t="s">
        <v>1654</v>
      </c>
      <c r="F5347" s="6" t="s">
        <v>1814</v>
      </c>
      <c r="G5347" s="2">
        <v>45.745391705069125</v>
      </c>
      <c r="H5347" s="2" t="s">
        <v>5089</v>
      </c>
    </row>
    <row r="5348" spans="4:8" ht="11.4" customHeight="1" x14ac:dyDescent="0.2">
      <c r="D5348" s="6" t="s">
        <v>1894</v>
      </c>
      <c r="E5348" s="6" t="s">
        <v>1654</v>
      </c>
      <c r="F5348" s="6" t="s">
        <v>1814</v>
      </c>
      <c r="G5348" s="2">
        <v>32.771257142857145</v>
      </c>
      <c r="H5348" s="2" t="s">
        <v>5089</v>
      </c>
    </row>
    <row r="5349" spans="4:8" ht="11.4" customHeight="1" x14ac:dyDescent="0.2">
      <c r="D5349" s="6" t="s">
        <v>1863</v>
      </c>
      <c r="E5349" s="6" t="s">
        <v>1654</v>
      </c>
      <c r="F5349" s="6" t="s">
        <v>1814</v>
      </c>
      <c r="G5349" s="2">
        <v>34.371083333333331</v>
      </c>
      <c r="H5349" s="2" t="s">
        <v>5089</v>
      </c>
    </row>
    <row r="5350" spans="4:8" ht="11.4" customHeight="1" x14ac:dyDescent="0.2">
      <c r="D5350" s="6" t="s">
        <v>1908</v>
      </c>
      <c r="E5350" s="6" t="s">
        <v>1654</v>
      </c>
      <c r="F5350" s="6" t="s">
        <v>1814</v>
      </c>
      <c r="G5350" s="2">
        <v>37.24606232294618</v>
      </c>
      <c r="H5350" s="2" t="s">
        <v>5089</v>
      </c>
    </row>
    <row r="5351" spans="4:8" ht="11.4" customHeight="1" x14ac:dyDescent="0.2">
      <c r="D5351" s="6" t="s">
        <v>1895</v>
      </c>
      <c r="E5351" s="6" t="s">
        <v>1654</v>
      </c>
      <c r="F5351" s="6" t="s">
        <v>1814</v>
      </c>
      <c r="G5351" s="2">
        <v>50.61</v>
      </c>
      <c r="H5351" s="2" t="s">
        <v>5089</v>
      </c>
    </row>
    <row r="5352" spans="4:8" ht="11.4" customHeight="1" x14ac:dyDescent="0.2">
      <c r="D5352" s="6" t="s">
        <v>1860</v>
      </c>
      <c r="E5352" s="6" t="s">
        <v>1654</v>
      </c>
      <c r="F5352" s="6" t="s">
        <v>1814</v>
      </c>
      <c r="G5352" s="2">
        <v>32.004234620886983</v>
      </c>
      <c r="H5352" s="2" t="s">
        <v>5089</v>
      </c>
    </row>
    <row r="5353" spans="4:8" ht="11.4" customHeight="1" x14ac:dyDescent="0.2">
      <c r="D5353" s="6" t="s">
        <v>1865</v>
      </c>
      <c r="E5353" s="6" t="s">
        <v>1654</v>
      </c>
      <c r="F5353" s="6" t="s">
        <v>1814</v>
      </c>
      <c r="G5353" s="2">
        <v>43.681944444444447</v>
      </c>
      <c r="H5353" s="2" t="s">
        <v>5089</v>
      </c>
    </row>
    <row r="5354" spans="4:8" ht="11.4" customHeight="1" x14ac:dyDescent="0.2">
      <c r="D5354" s="6" t="s">
        <v>1922</v>
      </c>
      <c r="E5354" s="6" t="s">
        <v>1654</v>
      </c>
      <c r="F5354" s="6" t="s">
        <v>1814</v>
      </c>
      <c r="G5354" s="2">
        <v>40.680435403283369</v>
      </c>
      <c r="H5354" s="2" t="s">
        <v>5089</v>
      </c>
    </row>
    <row r="5355" spans="4:8" ht="11.4" customHeight="1" x14ac:dyDescent="0.2">
      <c r="D5355" s="6" t="s">
        <v>1869</v>
      </c>
      <c r="E5355" s="6" t="s">
        <v>1654</v>
      </c>
      <c r="F5355" s="6" t="s">
        <v>1814</v>
      </c>
      <c r="G5355" s="2">
        <v>27.893581780538302</v>
      </c>
      <c r="H5355" s="2" t="s">
        <v>5089</v>
      </c>
    </row>
    <row r="5356" spans="4:8" ht="11.4" customHeight="1" x14ac:dyDescent="0.2">
      <c r="D5356" s="6" t="s">
        <v>1832</v>
      </c>
      <c r="E5356" s="6" t="s">
        <v>1654</v>
      </c>
      <c r="F5356" s="6" t="s">
        <v>1814</v>
      </c>
      <c r="G5356" s="2">
        <v>56.402051048313588</v>
      </c>
      <c r="H5356" s="2" t="s">
        <v>5089</v>
      </c>
    </row>
    <row r="5357" spans="4:8" ht="11.4" customHeight="1" x14ac:dyDescent="0.2">
      <c r="D5357" s="6" t="s">
        <v>1838</v>
      </c>
      <c r="E5357" s="6" t="s">
        <v>1654</v>
      </c>
      <c r="F5357" s="6" t="s">
        <v>1814</v>
      </c>
      <c r="G5357" s="2">
        <v>25.331732418524872</v>
      </c>
      <c r="H5357" s="2" t="s">
        <v>5089</v>
      </c>
    </row>
    <row r="5358" spans="4:8" ht="11.4" customHeight="1" x14ac:dyDescent="0.2">
      <c r="D5358" s="6" t="s">
        <v>1828</v>
      </c>
      <c r="E5358" s="6" t="s">
        <v>1654</v>
      </c>
      <c r="F5358" s="6" t="s">
        <v>1814</v>
      </c>
      <c r="G5358" s="2">
        <v>55.43809477756286</v>
      </c>
      <c r="H5358" s="2" t="s">
        <v>5089</v>
      </c>
    </row>
    <row r="5359" spans="4:8" ht="11.4" customHeight="1" x14ac:dyDescent="0.2">
      <c r="D5359" s="6" t="s">
        <v>1880</v>
      </c>
      <c r="E5359" s="6" t="s">
        <v>1654</v>
      </c>
      <c r="F5359" s="6" t="s">
        <v>1814</v>
      </c>
      <c r="G5359" s="2">
        <v>30.031241217798595</v>
      </c>
      <c r="H5359" s="2" t="s">
        <v>5089</v>
      </c>
    </row>
    <row r="5360" spans="4:8" ht="11.4" customHeight="1" x14ac:dyDescent="0.2">
      <c r="D5360" s="6" t="s">
        <v>1916</v>
      </c>
      <c r="E5360" s="6" t="s">
        <v>1654</v>
      </c>
      <c r="F5360" s="6" t="s">
        <v>1814</v>
      </c>
      <c r="G5360" s="2">
        <v>37.167953964194375</v>
      </c>
      <c r="H5360" s="2" t="s">
        <v>5089</v>
      </c>
    </row>
    <row r="5361" spans="4:8" ht="11.4" customHeight="1" x14ac:dyDescent="0.2">
      <c r="D5361" s="6" t="s">
        <v>1846</v>
      </c>
      <c r="E5361" s="6" t="s">
        <v>1654</v>
      </c>
      <c r="F5361" s="6" t="s">
        <v>1814</v>
      </c>
      <c r="G5361" s="2">
        <v>48.704371482176363</v>
      </c>
      <c r="H5361" s="2" t="s">
        <v>5089</v>
      </c>
    </row>
    <row r="5362" spans="4:8" ht="11.4" customHeight="1" x14ac:dyDescent="0.2">
      <c r="D5362" s="6" t="s">
        <v>1918</v>
      </c>
      <c r="E5362" s="6" t="s">
        <v>1654</v>
      </c>
      <c r="F5362" s="6" t="s">
        <v>1814</v>
      </c>
      <c r="G5362" s="2">
        <v>31.991110162254479</v>
      </c>
      <c r="H5362" s="2" t="s">
        <v>5089</v>
      </c>
    </row>
    <row r="5363" spans="4:8" ht="11.4" customHeight="1" x14ac:dyDescent="0.2">
      <c r="D5363" s="6" t="s">
        <v>1847</v>
      </c>
      <c r="E5363" s="6" t="s">
        <v>1654</v>
      </c>
      <c r="F5363" s="6" t="s">
        <v>1814</v>
      </c>
      <c r="G5363" s="2">
        <v>28.25733850129199</v>
      </c>
      <c r="H5363" s="2" t="s">
        <v>5089</v>
      </c>
    </row>
    <row r="5364" spans="4:8" ht="11.4" customHeight="1" x14ac:dyDescent="0.2">
      <c r="D5364" s="6" t="s">
        <v>1873</v>
      </c>
      <c r="E5364" s="6" t="s">
        <v>1654</v>
      </c>
      <c r="F5364" s="6" t="s">
        <v>1814</v>
      </c>
      <c r="G5364" s="2">
        <v>50.585074626865669</v>
      </c>
      <c r="H5364" s="2" t="s">
        <v>5089</v>
      </c>
    </row>
    <row r="5365" spans="4:8" ht="11.4" customHeight="1" x14ac:dyDescent="0.2">
      <c r="D5365" s="6" t="s">
        <v>1890</v>
      </c>
      <c r="E5365" s="6" t="s">
        <v>1654</v>
      </c>
      <c r="F5365" s="6" t="s">
        <v>1814</v>
      </c>
      <c r="G5365" s="2">
        <v>57.975999999999999</v>
      </c>
      <c r="H5365" s="2" t="s">
        <v>5089</v>
      </c>
    </row>
    <row r="5366" spans="4:8" ht="11.4" customHeight="1" x14ac:dyDescent="0.2">
      <c r="D5366" s="6" t="s">
        <v>1844</v>
      </c>
      <c r="E5366" s="6" t="s">
        <v>1654</v>
      </c>
      <c r="F5366" s="6" t="s">
        <v>1814</v>
      </c>
      <c r="G5366" s="2">
        <v>31.584041067761806</v>
      </c>
      <c r="H5366" s="2" t="s">
        <v>5089</v>
      </c>
    </row>
    <row r="5367" spans="4:8" ht="11.4" customHeight="1" x14ac:dyDescent="0.2">
      <c r="D5367" s="6" t="s">
        <v>1826</v>
      </c>
      <c r="E5367" s="6" t="s">
        <v>1654</v>
      </c>
      <c r="F5367" s="6" t="s">
        <v>1814</v>
      </c>
      <c r="G5367" s="2">
        <v>47.793763567028456</v>
      </c>
      <c r="H5367" s="2" t="s">
        <v>5089</v>
      </c>
    </row>
    <row r="5368" spans="4:8" ht="11.4" customHeight="1" x14ac:dyDescent="0.2">
      <c r="D5368" s="6" t="s">
        <v>1896</v>
      </c>
      <c r="E5368" s="6" t="s">
        <v>1654</v>
      </c>
      <c r="F5368" s="6" t="s">
        <v>1814</v>
      </c>
      <c r="G5368" s="2">
        <v>56.341999999999999</v>
      </c>
      <c r="H5368" s="2" t="s">
        <v>5089</v>
      </c>
    </row>
    <row r="5369" spans="4:8" ht="11.4" customHeight="1" x14ac:dyDescent="0.2">
      <c r="D5369" s="6" t="s">
        <v>1850</v>
      </c>
      <c r="E5369" s="6" t="s">
        <v>1654</v>
      </c>
      <c r="F5369" s="6" t="s">
        <v>1814</v>
      </c>
      <c r="G5369" s="2">
        <v>28.205671031096564</v>
      </c>
      <c r="H5369" s="2" t="s">
        <v>5089</v>
      </c>
    </row>
    <row r="5370" spans="4:8" ht="11.4" customHeight="1" x14ac:dyDescent="0.2">
      <c r="D5370" s="6" t="s">
        <v>1822</v>
      </c>
      <c r="E5370" s="6" t="s">
        <v>1654</v>
      </c>
      <c r="F5370" s="6" t="s">
        <v>1814</v>
      </c>
      <c r="G5370" s="2">
        <v>51.700406219358456</v>
      </c>
      <c r="H5370" s="2" t="s">
        <v>5089</v>
      </c>
    </row>
    <row r="5371" spans="4:8" ht="11.4" customHeight="1" x14ac:dyDescent="0.2">
      <c r="D5371" s="6" t="s">
        <v>1854</v>
      </c>
      <c r="E5371" s="6" t="s">
        <v>1654</v>
      </c>
      <c r="F5371" s="6" t="s">
        <v>1814</v>
      </c>
      <c r="G5371" s="2">
        <v>46.846548672566371</v>
      </c>
      <c r="H5371" s="2" t="s">
        <v>5089</v>
      </c>
    </row>
    <row r="5372" spans="4:8" ht="11.4" customHeight="1" x14ac:dyDescent="0.2">
      <c r="D5372" s="6" t="s">
        <v>1911</v>
      </c>
      <c r="E5372" s="6" t="s">
        <v>1654</v>
      </c>
      <c r="F5372" s="6" t="s">
        <v>1814</v>
      </c>
      <c r="G5372" s="2">
        <v>36.826188340807171</v>
      </c>
      <c r="H5372" s="2" t="s">
        <v>5089</v>
      </c>
    </row>
    <row r="5373" spans="4:8" ht="11.4" customHeight="1" x14ac:dyDescent="0.2">
      <c r="D5373" s="6" t="s">
        <v>1905</v>
      </c>
      <c r="E5373" s="6" t="s">
        <v>1654</v>
      </c>
      <c r="F5373" s="6" t="s">
        <v>1814</v>
      </c>
      <c r="G5373" s="2">
        <v>33.991034482758621</v>
      </c>
      <c r="H5373" s="2" t="s">
        <v>5089</v>
      </c>
    </row>
    <row r="5374" spans="4:8" ht="11.4" customHeight="1" x14ac:dyDescent="0.2">
      <c r="D5374" s="6" t="s">
        <v>1909</v>
      </c>
      <c r="E5374" s="6" t="s">
        <v>1654</v>
      </c>
      <c r="F5374" s="6" t="s">
        <v>1814</v>
      </c>
      <c r="G5374" s="2">
        <v>35.150807453416149</v>
      </c>
      <c r="H5374" s="2" t="s">
        <v>5089</v>
      </c>
    </row>
    <row r="5375" spans="4:8" ht="11.4" customHeight="1" x14ac:dyDescent="0.2">
      <c r="D5375" s="6" t="s">
        <v>1891</v>
      </c>
      <c r="E5375" s="6" t="s">
        <v>1654</v>
      </c>
      <c r="F5375" s="6" t="s">
        <v>1814</v>
      </c>
      <c r="G5375" s="2">
        <v>54.212499999999999</v>
      </c>
      <c r="H5375" s="2" t="s">
        <v>5089</v>
      </c>
    </row>
    <row r="5376" spans="4:8" ht="11.4" customHeight="1" x14ac:dyDescent="0.2">
      <c r="D5376" s="6" t="s">
        <v>1900</v>
      </c>
      <c r="E5376" s="6" t="s">
        <v>1654</v>
      </c>
      <c r="F5376" s="6" t="s">
        <v>1814</v>
      </c>
      <c r="G5376" s="2">
        <v>52.09</v>
      </c>
      <c r="H5376" s="2" t="s">
        <v>5089</v>
      </c>
    </row>
    <row r="5377" spans="4:8" ht="11.4" customHeight="1" x14ac:dyDescent="0.2">
      <c r="D5377" s="6" t="s">
        <v>1913</v>
      </c>
      <c r="E5377" s="6" t="s">
        <v>1654</v>
      </c>
      <c r="F5377" s="6" t="s">
        <v>1814</v>
      </c>
      <c r="G5377" s="2">
        <v>50.758421052631576</v>
      </c>
      <c r="H5377" s="2" t="s">
        <v>5089</v>
      </c>
    </row>
    <row r="5378" spans="4:8" ht="11.4" customHeight="1" x14ac:dyDescent="0.2">
      <c r="D5378" s="6" t="s">
        <v>1825</v>
      </c>
      <c r="E5378" s="6" t="s">
        <v>1654</v>
      </c>
      <c r="F5378" s="6" t="s">
        <v>1814</v>
      </c>
      <c r="G5378" s="2">
        <v>44.802108895705523</v>
      </c>
      <c r="H5378" s="2" t="s">
        <v>5089</v>
      </c>
    </row>
    <row r="5379" spans="4:8" ht="11.4" customHeight="1" x14ac:dyDescent="0.2">
      <c r="D5379" s="6" t="s">
        <v>1870</v>
      </c>
      <c r="E5379" s="6" t="s">
        <v>1654</v>
      </c>
      <c r="F5379" s="6" t="s">
        <v>1814</v>
      </c>
      <c r="G5379" s="2">
        <v>61.774242424242424</v>
      </c>
      <c r="H5379" s="2" t="s">
        <v>5089</v>
      </c>
    </row>
    <row r="5380" spans="4:8" ht="11.4" customHeight="1" x14ac:dyDescent="0.2">
      <c r="D5380" s="6" t="s">
        <v>1910</v>
      </c>
      <c r="E5380" s="6" t="s">
        <v>1654</v>
      </c>
      <c r="F5380" s="6" t="s">
        <v>1814</v>
      </c>
      <c r="G5380" s="2">
        <v>38.199689119170984</v>
      </c>
      <c r="H5380" s="2" t="s">
        <v>5089</v>
      </c>
    </row>
    <row r="5381" spans="4:8" ht="11.4" customHeight="1" x14ac:dyDescent="0.2">
      <c r="D5381" s="6" t="s">
        <v>1845</v>
      </c>
      <c r="E5381" s="6" t="s">
        <v>1654</v>
      </c>
      <c r="F5381" s="6" t="s">
        <v>1814</v>
      </c>
      <c r="G5381" s="2">
        <v>37.639612188365653</v>
      </c>
      <c r="H5381" s="2" t="s">
        <v>5089</v>
      </c>
    </row>
    <row r="5382" spans="4:8" ht="11.4" customHeight="1" x14ac:dyDescent="0.2">
      <c r="D5382" s="6" t="s">
        <v>1885</v>
      </c>
      <c r="E5382" s="6" t="s">
        <v>1654</v>
      </c>
      <c r="F5382" s="6" t="s">
        <v>1814</v>
      </c>
      <c r="G5382" s="2">
        <v>64.385500000000008</v>
      </c>
      <c r="H5382" s="2" t="s">
        <v>5089</v>
      </c>
    </row>
    <row r="5383" spans="4:8" ht="11.4" customHeight="1" x14ac:dyDescent="0.2">
      <c r="D5383" s="6" t="s">
        <v>1849</v>
      </c>
      <c r="E5383" s="6" t="s">
        <v>1654</v>
      </c>
      <c r="F5383" s="6" t="s">
        <v>1814</v>
      </c>
      <c r="G5383" s="2">
        <v>45.170370898716122</v>
      </c>
      <c r="H5383" s="2" t="s">
        <v>5089</v>
      </c>
    </row>
    <row r="5384" spans="4:8" ht="11.4" customHeight="1" x14ac:dyDescent="0.2">
      <c r="D5384" s="6" t="s">
        <v>4405</v>
      </c>
      <c r="E5384" s="6" t="s">
        <v>1654</v>
      </c>
      <c r="F5384" s="6" t="s">
        <v>1814</v>
      </c>
      <c r="G5384" s="2">
        <v>48.3</v>
      </c>
      <c r="H5384" s="2" t="s">
        <v>5089</v>
      </c>
    </row>
    <row r="5385" spans="4:8" ht="11.4" customHeight="1" x14ac:dyDescent="0.2">
      <c r="D5385" s="6" t="s">
        <v>1819</v>
      </c>
      <c r="E5385" s="6" t="s">
        <v>1654</v>
      </c>
      <c r="F5385" s="6" t="s">
        <v>1814</v>
      </c>
      <c r="G5385" s="2">
        <v>60.992378140326288</v>
      </c>
      <c r="H5385" s="2" t="s">
        <v>5089</v>
      </c>
    </row>
    <row r="5386" spans="4:8" ht="11.4" customHeight="1" x14ac:dyDescent="0.2">
      <c r="D5386" s="6" t="s">
        <v>1877</v>
      </c>
      <c r="E5386" s="6" t="s">
        <v>1654</v>
      </c>
      <c r="F5386" s="6" t="s">
        <v>1814</v>
      </c>
      <c r="G5386" s="2">
        <v>31.668310940499037</v>
      </c>
      <c r="H5386" s="2" t="s">
        <v>5089</v>
      </c>
    </row>
    <row r="5387" spans="4:8" ht="11.4" customHeight="1" x14ac:dyDescent="0.2">
      <c r="D5387" s="6" t="s">
        <v>1917</v>
      </c>
      <c r="E5387" s="6" t="s">
        <v>1654</v>
      </c>
      <c r="F5387" s="6" t="s">
        <v>1814</v>
      </c>
      <c r="G5387" s="2">
        <v>36.972485294117647</v>
      </c>
      <c r="H5387" s="2" t="s">
        <v>5089</v>
      </c>
    </row>
    <row r="5388" spans="4:8" ht="11.4" customHeight="1" x14ac:dyDescent="0.2">
      <c r="D5388" s="6" t="s">
        <v>1853</v>
      </c>
      <c r="E5388" s="6" t="s">
        <v>1654</v>
      </c>
      <c r="F5388" s="6" t="s">
        <v>1814</v>
      </c>
      <c r="G5388" s="2">
        <v>30.147189781021897</v>
      </c>
      <c r="H5388" s="2" t="s">
        <v>5089</v>
      </c>
    </row>
    <row r="5389" spans="4:8" ht="11.4" customHeight="1" x14ac:dyDescent="0.2">
      <c r="D5389" s="6" t="s">
        <v>1841</v>
      </c>
      <c r="E5389" s="6" t="s">
        <v>1654</v>
      </c>
      <c r="F5389" s="6" t="s">
        <v>1814</v>
      </c>
      <c r="G5389" s="2">
        <v>28.426339322172314</v>
      </c>
      <c r="H5389" s="2" t="s">
        <v>5089</v>
      </c>
    </row>
    <row r="5390" spans="4:8" ht="11.4" customHeight="1" x14ac:dyDescent="0.2">
      <c r="D5390" s="6" t="s">
        <v>1834</v>
      </c>
      <c r="E5390" s="6" t="s">
        <v>1654</v>
      </c>
      <c r="F5390" s="6" t="s">
        <v>1814</v>
      </c>
      <c r="G5390" s="2">
        <v>44.413547655068079</v>
      </c>
      <c r="H5390" s="2" t="s">
        <v>5089</v>
      </c>
    </row>
    <row r="5391" spans="4:8" ht="11.4" customHeight="1" x14ac:dyDescent="0.2">
      <c r="D5391" s="6" t="s">
        <v>1859</v>
      </c>
      <c r="E5391" s="6" t="s">
        <v>1654</v>
      </c>
      <c r="F5391" s="6" t="s">
        <v>1814</v>
      </c>
      <c r="G5391" s="2">
        <v>37.05348993288591</v>
      </c>
      <c r="H5391" s="2" t="s">
        <v>5089</v>
      </c>
    </row>
    <row r="5392" spans="4:8" ht="11.4" customHeight="1" x14ac:dyDescent="0.2">
      <c r="D5392" s="6" t="s">
        <v>1884</v>
      </c>
      <c r="E5392" s="6" t="s">
        <v>1654</v>
      </c>
      <c r="F5392" s="6" t="s">
        <v>1814</v>
      </c>
      <c r="G5392" s="2">
        <v>25.133758865248229</v>
      </c>
      <c r="H5392" s="2" t="s">
        <v>5089</v>
      </c>
    </row>
    <row r="5393" spans="4:8" ht="11.4" customHeight="1" x14ac:dyDescent="0.2">
      <c r="D5393" s="6" t="s">
        <v>1903</v>
      </c>
      <c r="E5393" s="6" t="s">
        <v>1654</v>
      </c>
      <c r="F5393" s="6" t="s">
        <v>1814</v>
      </c>
      <c r="G5393" s="2">
        <v>52.69</v>
      </c>
      <c r="H5393" s="2" t="s">
        <v>5089</v>
      </c>
    </row>
    <row r="5394" spans="4:8" ht="11.4" customHeight="1" x14ac:dyDescent="0.2">
      <c r="D5394" s="6" t="s">
        <v>1872</v>
      </c>
      <c r="E5394" s="6" t="s">
        <v>1654</v>
      </c>
      <c r="F5394" s="6" t="s">
        <v>1814</v>
      </c>
      <c r="G5394" s="2">
        <v>39.683756345177663</v>
      </c>
      <c r="H5394" s="2" t="s">
        <v>5089</v>
      </c>
    </row>
    <row r="5395" spans="4:8" ht="11.4" customHeight="1" x14ac:dyDescent="0.2">
      <c r="D5395" s="6" t="s">
        <v>1881</v>
      </c>
      <c r="E5395" s="6" t="s">
        <v>1654</v>
      </c>
      <c r="F5395" s="6" t="s">
        <v>1814</v>
      </c>
      <c r="G5395" s="2">
        <v>52.38111111111111</v>
      </c>
      <c r="H5395" s="2" t="s">
        <v>5089</v>
      </c>
    </row>
    <row r="5396" spans="4:8" ht="11.4" customHeight="1" x14ac:dyDescent="0.2">
      <c r="D5396" s="6" t="s">
        <v>1882</v>
      </c>
      <c r="E5396" s="6" t="s">
        <v>1654</v>
      </c>
      <c r="F5396" s="6" t="s">
        <v>1814</v>
      </c>
      <c r="G5396" s="2">
        <v>52.136190476190471</v>
      </c>
      <c r="H5396" s="2" t="s">
        <v>5089</v>
      </c>
    </row>
    <row r="5397" spans="4:8" ht="11.4" customHeight="1" x14ac:dyDescent="0.2">
      <c r="D5397" s="6" t="s">
        <v>1862</v>
      </c>
      <c r="E5397" s="6" t="s">
        <v>1654</v>
      </c>
      <c r="F5397" s="6" t="s">
        <v>1814</v>
      </c>
      <c r="G5397" s="2">
        <v>28.756734693877551</v>
      </c>
      <c r="H5397" s="2" t="s">
        <v>5089</v>
      </c>
    </row>
    <row r="5398" spans="4:8" ht="11.4" customHeight="1" x14ac:dyDescent="0.2">
      <c r="D5398" s="6" t="s">
        <v>1842</v>
      </c>
      <c r="E5398" s="6" t="s">
        <v>1654</v>
      </c>
      <c r="F5398" s="6" t="s">
        <v>1814</v>
      </c>
      <c r="G5398" s="2">
        <v>26.92816582914573</v>
      </c>
      <c r="H5398" s="2" t="s">
        <v>5089</v>
      </c>
    </row>
    <row r="5399" spans="4:8" ht="11.4" customHeight="1" x14ac:dyDescent="0.2">
      <c r="D5399" s="6" t="s">
        <v>1886</v>
      </c>
      <c r="E5399" s="6" t="s">
        <v>1654</v>
      </c>
      <c r="F5399" s="6" t="s">
        <v>1814</v>
      </c>
      <c r="G5399" s="2">
        <v>57.570250000000001</v>
      </c>
      <c r="H5399" s="2" t="s">
        <v>5089</v>
      </c>
    </row>
    <row r="5400" spans="4:8" ht="11.4" customHeight="1" x14ac:dyDescent="0.2">
      <c r="D5400" s="6" t="s">
        <v>1889</v>
      </c>
      <c r="E5400" s="6" t="s">
        <v>1654</v>
      </c>
      <c r="F5400" s="6" t="s">
        <v>1814</v>
      </c>
      <c r="G5400" s="2">
        <v>53.210833333333333</v>
      </c>
      <c r="H5400" s="2" t="s">
        <v>5089</v>
      </c>
    </row>
    <row r="5401" spans="4:8" ht="11.4" customHeight="1" x14ac:dyDescent="0.2">
      <c r="D5401" s="6" t="s">
        <v>1914</v>
      </c>
      <c r="E5401" s="6" t="s">
        <v>1654</v>
      </c>
      <c r="F5401" s="6" t="s">
        <v>1814</v>
      </c>
      <c r="G5401" s="2">
        <v>36.227815126050416</v>
      </c>
      <c r="H5401" s="2" t="s">
        <v>5089</v>
      </c>
    </row>
    <row r="5402" spans="4:8" ht="11.4" customHeight="1" x14ac:dyDescent="0.2">
      <c r="D5402" s="6" t="s">
        <v>1830</v>
      </c>
      <c r="E5402" s="6" t="s">
        <v>1654</v>
      </c>
      <c r="F5402" s="6" t="s">
        <v>1814</v>
      </c>
      <c r="G5402" s="2">
        <v>40.62408929477423</v>
      </c>
      <c r="H5402" s="2" t="s">
        <v>5089</v>
      </c>
    </row>
    <row r="5403" spans="4:8" ht="11.4" customHeight="1" x14ac:dyDescent="0.2">
      <c r="D5403" s="6" t="s">
        <v>1868</v>
      </c>
      <c r="E5403" s="6" t="s">
        <v>1654</v>
      </c>
      <c r="F5403" s="6" t="s">
        <v>1814</v>
      </c>
      <c r="G5403" s="2">
        <v>32.93338122605364</v>
      </c>
      <c r="H5403" s="2" t="s">
        <v>5089</v>
      </c>
    </row>
    <row r="5404" spans="4:8" ht="11.4" customHeight="1" x14ac:dyDescent="0.2">
      <c r="D5404" s="6" t="s">
        <v>1855</v>
      </c>
      <c r="E5404" s="6" t="s">
        <v>1654</v>
      </c>
      <c r="F5404" s="6" t="s">
        <v>1814</v>
      </c>
      <c r="G5404" s="2">
        <v>29.383531746031746</v>
      </c>
      <c r="H5404" s="2" t="s">
        <v>5089</v>
      </c>
    </row>
    <row r="5405" spans="4:8" ht="11.4" customHeight="1" x14ac:dyDescent="0.2">
      <c r="D5405" s="6" t="s">
        <v>1893</v>
      </c>
      <c r="E5405" s="6" t="s">
        <v>1654</v>
      </c>
      <c r="F5405" s="6" t="s">
        <v>1814</v>
      </c>
      <c r="G5405" s="2">
        <v>66.024000000000001</v>
      </c>
      <c r="H5405" s="2" t="s">
        <v>5089</v>
      </c>
    </row>
    <row r="5406" spans="4:8" ht="11.4" customHeight="1" x14ac:dyDescent="0.2">
      <c r="D5406" s="6" t="s">
        <v>1920</v>
      </c>
      <c r="E5406" s="6" t="s">
        <v>1654</v>
      </c>
      <c r="F5406" s="6" t="s">
        <v>1814</v>
      </c>
      <c r="G5406" s="2">
        <v>36.99861111111111</v>
      </c>
      <c r="H5406" s="2" t="s">
        <v>5089</v>
      </c>
    </row>
    <row r="5407" spans="4:8" ht="11.4" customHeight="1" x14ac:dyDescent="0.2">
      <c r="D5407" s="6" t="s">
        <v>1817</v>
      </c>
      <c r="E5407" s="6" t="s">
        <v>1654</v>
      </c>
      <c r="F5407" s="6" t="s">
        <v>1814</v>
      </c>
      <c r="G5407" s="2">
        <v>44.566569982323642</v>
      </c>
      <c r="H5407" s="2" t="s">
        <v>5091</v>
      </c>
    </row>
    <row r="5408" spans="4:8" ht="11.4" customHeight="1" x14ac:dyDescent="0.2">
      <c r="D5408" s="6" t="s">
        <v>1856</v>
      </c>
      <c r="E5408" s="6" t="s">
        <v>1654</v>
      </c>
      <c r="F5408" s="6" t="s">
        <v>1814</v>
      </c>
      <c r="G5408" s="2">
        <v>41.051267605633804</v>
      </c>
      <c r="H5408" s="2" t="s">
        <v>5089</v>
      </c>
    </row>
    <row r="5409" spans="4:8" ht="11.4" customHeight="1" x14ac:dyDescent="0.2">
      <c r="D5409" s="6" t="s">
        <v>1876</v>
      </c>
      <c r="E5409" s="6" t="s">
        <v>1654</v>
      </c>
      <c r="F5409" s="6" t="s">
        <v>1814</v>
      </c>
      <c r="G5409" s="2">
        <v>53.294603174603175</v>
      </c>
      <c r="H5409" s="2" t="s">
        <v>5089</v>
      </c>
    </row>
    <row r="5410" spans="4:8" ht="11.4" customHeight="1" x14ac:dyDescent="0.2">
      <c r="D5410" s="6" t="s">
        <v>1837</v>
      </c>
      <c r="E5410" s="6" t="s">
        <v>1654</v>
      </c>
      <c r="F5410" s="6" t="s">
        <v>1814</v>
      </c>
      <c r="G5410" s="2">
        <v>55.339999999999996</v>
      </c>
      <c r="H5410" s="2" t="s">
        <v>5089</v>
      </c>
    </row>
    <row r="5411" spans="4:8" ht="11.4" customHeight="1" x14ac:dyDescent="0.2">
      <c r="D5411" s="6" t="s">
        <v>1848</v>
      </c>
      <c r="E5411" s="6" t="s">
        <v>1654</v>
      </c>
      <c r="F5411" s="6" t="s">
        <v>1814</v>
      </c>
      <c r="G5411" s="2">
        <v>37.838739255014325</v>
      </c>
      <c r="H5411" s="2" t="s">
        <v>5089</v>
      </c>
    </row>
    <row r="5412" spans="4:8" ht="11.4" customHeight="1" x14ac:dyDescent="0.2">
      <c r="D5412" s="6" t="s">
        <v>1818</v>
      </c>
      <c r="E5412" s="6" t="s">
        <v>1654</v>
      </c>
      <c r="F5412" s="6" t="s">
        <v>1814</v>
      </c>
      <c r="G5412" s="2">
        <v>44.60138620176464</v>
      </c>
      <c r="H5412" s="2" t="s">
        <v>5089</v>
      </c>
    </row>
    <row r="5413" spans="4:8" ht="11.4" customHeight="1" x14ac:dyDescent="0.2">
      <c r="D5413" s="6" t="s">
        <v>1833</v>
      </c>
      <c r="E5413" s="6" t="s">
        <v>1654</v>
      </c>
      <c r="F5413" s="6" t="s">
        <v>1814</v>
      </c>
      <c r="G5413" s="2">
        <v>55.442569567791594</v>
      </c>
      <c r="H5413" s="2" t="s">
        <v>5089</v>
      </c>
    </row>
    <row r="5414" spans="4:8" ht="11.4" customHeight="1" x14ac:dyDescent="0.2">
      <c r="D5414" s="6" t="s">
        <v>1912</v>
      </c>
      <c r="E5414" s="6" t="s">
        <v>1654</v>
      </c>
      <c r="F5414" s="6" t="s">
        <v>1814</v>
      </c>
      <c r="G5414" s="2">
        <v>37.770421874999997</v>
      </c>
      <c r="H5414" s="2" t="s">
        <v>5089</v>
      </c>
    </row>
    <row r="5415" spans="4:8" ht="11.4" customHeight="1" x14ac:dyDescent="0.2">
      <c r="D5415" s="6" t="s">
        <v>4406</v>
      </c>
      <c r="E5415" s="6" t="s">
        <v>1654</v>
      </c>
      <c r="F5415" s="6" t="s">
        <v>1814</v>
      </c>
      <c r="G5415" s="2">
        <v>48.3</v>
      </c>
      <c r="H5415" s="2" t="s">
        <v>5089</v>
      </c>
    </row>
    <row r="5416" spans="4:8" ht="11.4" customHeight="1" x14ac:dyDescent="0.2">
      <c r="D5416" s="6" t="s">
        <v>1831</v>
      </c>
      <c r="E5416" s="6" t="s">
        <v>1654</v>
      </c>
      <c r="F5416" s="6" t="s">
        <v>1814</v>
      </c>
      <c r="G5416" s="2">
        <v>25.579509770889487</v>
      </c>
      <c r="H5416" s="2" t="s">
        <v>5089</v>
      </c>
    </row>
    <row r="5417" spans="4:8" ht="11.4" customHeight="1" x14ac:dyDescent="0.2">
      <c r="D5417" s="6" t="s">
        <v>1852</v>
      </c>
      <c r="E5417" s="6" t="s">
        <v>1654</v>
      </c>
      <c r="F5417" s="6" t="s">
        <v>1814</v>
      </c>
      <c r="G5417" s="2">
        <v>47.82638418079096</v>
      </c>
      <c r="H5417" s="2" t="s">
        <v>5089</v>
      </c>
    </row>
    <row r="5418" spans="4:8" ht="11.4" customHeight="1" x14ac:dyDescent="0.2">
      <c r="D5418" s="6" t="s">
        <v>1820</v>
      </c>
      <c r="E5418" s="6" t="s">
        <v>1654</v>
      </c>
      <c r="F5418" s="6" t="s">
        <v>1814</v>
      </c>
      <c r="G5418" s="2">
        <v>40.182756694278559</v>
      </c>
      <c r="H5418" s="2" t="s">
        <v>5089</v>
      </c>
    </row>
    <row r="5419" spans="4:8" ht="11.4" customHeight="1" x14ac:dyDescent="0.2">
      <c r="D5419" s="6" t="s">
        <v>1919</v>
      </c>
      <c r="E5419" s="6" t="s">
        <v>1654</v>
      </c>
      <c r="F5419" s="6" t="s">
        <v>1814</v>
      </c>
      <c r="G5419" s="2">
        <v>37.311003911342894</v>
      </c>
      <c r="H5419" s="2" t="s">
        <v>5089</v>
      </c>
    </row>
    <row r="5420" spans="4:8" ht="11.4" customHeight="1" x14ac:dyDescent="0.2">
      <c r="D5420" s="6" t="s">
        <v>1902</v>
      </c>
      <c r="E5420" s="6" t="s">
        <v>1654</v>
      </c>
      <c r="F5420" s="6" t="s">
        <v>1814</v>
      </c>
      <c r="G5420" s="2">
        <v>31.896115942028985</v>
      </c>
      <c r="H5420" s="2" t="s">
        <v>5089</v>
      </c>
    </row>
    <row r="5421" spans="4:8" ht="11.4" customHeight="1" x14ac:dyDescent="0.2">
      <c r="D5421" s="6" t="s">
        <v>1829</v>
      </c>
      <c r="E5421" s="6" t="s">
        <v>1654</v>
      </c>
      <c r="F5421" s="6" t="s">
        <v>1814</v>
      </c>
      <c r="G5421" s="2">
        <v>45.628855572213894</v>
      </c>
      <c r="H5421" s="2" t="s">
        <v>5089</v>
      </c>
    </row>
    <row r="5422" spans="4:8" ht="11.4" customHeight="1" x14ac:dyDescent="0.2">
      <c r="D5422" s="6" t="s">
        <v>1878</v>
      </c>
      <c r="E5422" s="6" t="s">
        <v>1654</v>
      </c>
      <c r="F5422" s="6" t="s">
        <v>1814</v>
      </c>
      <c r="G5422" s="2">
        <v>52.259803921568626</v>
      </c>
      <c r="H5422" s="2" t="s">
        <v>5089</v>
      </c>
    </row>
    <row r="5423" spans="4:8" ht="11.4" customHeight="1" x14ac:dyDescent="0.2">
      <c r="D5423" s="6" t="s">
        <v>1897</v>
      </c>
      <c r="E5423" s="6" t="s">
        <v>1654</v>
      </c>
      <c r="F5423" s="6" t="s">
        <v>1814</v>
      </c>
      <c r="G5423" s="2">
        <v>34.270000000000003</v>
      </c>
      <c r="H5423" s="2" t="s">
        <v>5089</v>
      </c>
    </row>
    <row r="5424" spans="4:8" ht="11.4" customHeight="1" x14ac:dyDescent="0.2">
      <c r="D5424" s="6" t="s">
        <v>1634</v>
      </c>
      <c r="E5424" s="6" t="s">
        <v>1300</v>
      </c>
      <c r="F5424" s="6" t="s">
        <v>1623</v>
      </c>
      <c r="G5424" s="2">
        <v>161.99250000000001</v>
      </c>
      <c r="H5424" s="2" t="s">
        <v>5089</v>
      </c>
    </row>
    <row r="5425" spans="4:8" ht="11.4" customHeight="1" x14ac:dyDescent="0.2">
      <c r="D5425" s="6" t="s">
        <v>1631</v>
      </c>
      <c r="E5425" s="6" t="s">
        <v>1300</v>
      </c>
      <c r="F5425" s="6" t="s">
        <v>1623</v>
      </c>
      <c r="G5425" s="2">
        <v>170.5276470588235</v>
      </c>
      <c r="H5425" s="2" t="s">
        <v>5089</v>
      </c>
    </row>
    <row r="5426" spans="4:8" ht="11.4" customHeight="1" x14ac:dyDescent="0.2">
      <c r="D5426" s="6" t="s">
        <v>4407</v>
      </c>
      <c r="E5426" s="6" t="s">
        <v>1300</v>
      </c>
      <c r="F5426" s="6" t="s">
        <v>1623</v>
      </c>
      <c r="G5426" s="2">
        <v>132.13432835820896</v>
      </c>
      <c r="H5426" s="2" t="s">
        <v>5089</v>
      </c>
    </row>
    <row r="5427" spans="4:8" ht="11.4" customHeight="1" x14ac:dyDescent="0.2">
      <c r="D5427" s="6" t="s">
        <v>4408</v>
      </c>
      <c r="E5427" s="6" t="s">
        <v>1300</v>
      </c>
      <c r="F5427" s="6" t="s">
        <v>1623</v>
      </c>
      <c r="G5427" s="2">
        <v>168.41379310344828</v>
      </c>
      <c r="H5427" s="2" t="s">
        <v>5089</v>
      </c>
    </row>
    <row r="5428" spans="4:8" ht="11.4" customHeight="1" x14ac:dyDescent="0.2">
      <c r="D5428" s="6" t="s">
        <v>1635</v>
      </c>
      <c r="E5428" s="6" t="s">
        <v>1300</v>
      </c>
      <c r="F5428" s="6" t="s">
        <v>1623</v>
      </c>
      <c r="G5428" s="2">
        <v>203.669375</v>
      </c>
      <c r="H5428" s="2" t="s">
        <v>5089</v>
      </c>
    </row>
    <row r="5429" spans="4:8" ht="11.4" customHeight="1" x14ac:dyDescent="0.2">
      <c r="D5429" s="6" t="s">
        <v>1637</v>
      </c>
      <c r="E5429" s="6" t="s">
        <v>1300</v>
      </c>
      <c r="F5429" s="6" t="s">
        <v>1623</v>
      </c>
      <c r="G5429" s="2">
        <v>149.01</v>
      </c>
      <c r="H5429" s="2" t="s">
        <v>5089</v>
      </c>
    </row>
    <row r="5430" spans="4:8" ht="11.4" customHeight="1" x14ac:dyDescent="0.2">
      <c r="D5430" s="6" t="s">
        <v>4409</v>
      </c>
      <c r="E5430" s="6" t="s">
        <v>1300</v>
      </c>
      <c r="F5430" s="6" t="s">
        <v>1623</v>
      </c>
      <c r="G5430" s="2">
        <v>145.19642857142858</v>
      </c>
      <c r="H5430" s="2" t="s">
        <v>5089</v>
      </c>
    </row>
    <row r="5431" spans="4:8" ht="11.4" customHeight="1" x14ac:dyDescent="0.2">
      <c r="D5431" s="6" t="s">
        <v>1636</v>
      </c>
      <c r="E5431" s="6" t="s">
        <v>1300</v>
      </c>
      <c r="F5431" s="6" t="s">
        <v>1623</v>
      </c>
      <c r="G5431" s="2">
        <v>205.36</v>
      </c>
      <c r="H5431" s="2" t="s">
        <v>5089</v>
      </c>
    </row>
    <row r="5432" spans="4:8" ht="11.4" customHeight="1" x14ac:dyDescent="0.2">
      <c r="D5432" s="6" t="s">
        <v>4410</v>
      </c>
      <c r="E5432" s="6" t="s">
        <v>3579</v>
      </c>
      <c r="F5432" s="6" t="s">
        <v>3698</v>
      </c>
      <c r="G5432" s="2">
        <v>60.2</v>
      </c>
      <c r="H5432" s="2" t="s">
        <v>5089</v>
      </c>
    </row>
    <row r="5433" spans="4:8" ht="11.4" customHeight="1" x14ac:dyDescent="0.2">
      <c r="D5433" s="6" t="s">
        <v>4411</v>
      </c>
      <c r="E5433" s="6" t="s">
        <v>3579</v>
      </c>
      <c r="F5433" s="6" t="s">
        <v>3698</v>
      </c>
      <c r="G5433" s="2">
        <v>521.4</v>
      </c>
      <c r="H5433" s="2" t="s">
        <v>5089</v>
      </c>
    </row>
    <row r="5434" spans="4:8" ht="11.4" customHeight="1" x14ac:dyDescent="0.2">
      <c r="D5434" s="6" t="s">
        <v>4412</v>
      </c>
      <c r="E5434" s="6" t="s">
        <v>3579</v>
      </c>
      <c r="F5434" s="6" t="s">
        <v>3698</v>
      </c>
      <c r="G5434" s="2">
        <v>521.4</v>
      </c>
      <c r="H5434" s="2" t="s">
        <v>5089</v>
      </c>
    </row>
    <row r="5435" spans="4:8" ht="11.4" customHeight="1" x14ac:dyDescent="0.2">
      <c r="D5435" s="6" t="s">
        <v>4413</v>
      </c>
      <c r="E5435" s="6" t="s">
        <v>3579</v>
      </c>
      <c r="F5435" s="6" t="s">
        <v>3698</v>
      </c>
      <c r="G5435" s="2">
        <v>546</v>
      </c>
      <c r="H5435" s="2" t="s">
        <v>5089</v>
      </c>
    </row>
    <row r="5436" spans="4:8" ht="11.4" customHeight="1" x14ac:dyDescent="0.2">
      <c r="D5436" s="6" t="s">
        <v>4414</v>
      </c>
      <c r="E5436" s="6" t="s">
        <v>3579</v>
      </c>
      <c r="F5436" s="6" t="s">
        <v>3698</v>
      </c>
      <c r="G5436" s="2">
        <v>685.8</v>
      </c>
      <c r="H5436" s="2" t="s">
        <v>5089</v>
      </c>
    </row>
    <row r="5437" spans="4:8" ht="11.4" customHeight="1" x14ac:dyDescent="0.2">
      <c r="D5437" s="6" t="s">
        <v>4415</v>
      </c>
      <c r="E5437" s="6" t="s">
        <v>3579</v>
      </c>
      <c r="F5437" s="6" t="s">
        <v>3698</v>
      </c>
      <c r="G5437" s="2">
        <v>685.8</v>
      </c>
      <c r="H5437" s="2" t="s">
        <v>5089</v>
      </c>
    </row>
    <row r="5438" spans="4:8" ht="11.4" customHeight="1" x14ac:dyDescent="0.2">
      <c r="D5438" s="6" t="s">
        <v>4416</v>
      </c>
      <c r="E5438" s="6" t="s">
        <v>3579</v>
      </c>
      <c r="F5438" s="6" t="s">
        <v>3698</v>
      </c>
      <c r="G5438" s="2">
        <v>718.6</v>
      </c>
      <c r="H5438" s="2" t="s">
        <v>5089</v>
      </c>
    </row>
    <row r="5439" spans="4:8" ht="11.4" customHeight="1" x14ac:dyDescent="0.2">
      <c r="D5439" s="6" t="s">
        <v>4417</v>
      </c>
      <c r="E5439" s="6" t="s">
        <v>3579</v>
      </c>
      <c r="F5439" s="6" t="s">
        <v>3698</v>
      </c>
      <c r="G5439" s="2">
        <v>823</v>
      </c>
      <c r="H5439" s="2" t="s">
        <v>5089</v>
      </c>
    </row>
    <row r="5440" spans="4:8" ht="11.4" customHeight="1" x14ac:dyDescent="0.2">
      <c r="D5440" s="6" t="s">
        <v>4418</v>
      </c>
      <c r="E5440" s="6" t="s">
        <v>3579</v>
      </c>
      <c r="F5440" s="6" t="s">
        <v>3698</v>
      </c>
      <c r="G5440" s="2">
        <v>823</v>
      </c>
      <c r="H5440" s="2" t="s">
        <v>5089</v>
      </c>
    </row>
    <row r="5441" spans="4:8" ht="11.4" customHeight="1" x14ac:dyDescent="0.2">
      <c r="D5441" s="6" t="s">
        <v>4419</v>
      </c>
      <c r="E5441" s="6" t="s">
        <v>3579</v>
      </c>
      <c r="F5441" s="6" t="s">
        <v>3698</v>
      </c>
      <c r="G5441" s="2">
        <v>862.2</v>
      </c>
      <c r="H5441" s="2" t="s">
        <v>5089</v>
      </c>
    </row>
    <row r="5442" spans="4:8" ht="11.4" customHeight="1" x14ac:dyDescent="0.2">
      <c r="D5442" s="6" t="s">
        <v>1506</v>
      </c>
      <c r="E5442" s="6" t="s">
        <v>1300</v>
      </c>
      <c r="F5442" s="6" t="s">
        <v>1454</v>
      </c>
      <c r="G5442" s="2">
        <v>154.43</v>
      </c>
      <c r="H5442" s="2" t="s">
        <v>5089</v>
      </c>
    </row>
    <row r="5443" spans="4:8" ht="11.4" customHeight="1" x14ac:dyDescent="0.2">
      <c r="D5443" s="6" t="s">
        <v>4420</v>
      </c>
      <c r="E5443" s="6" t="s">
        <v>3579</v>
      </c>
      <c r="F5443" s="6" t="s">
        <v>3698</v>
      </c>
      <c r="G5443" s="2">
        <v>674.5</v>
      </c>
      <c r="H5443" s="2" t="s">
        <v>5089</v>
      </c>
    </row>
    <row r="5444" spans="4:8" ht="11.4" customHeight="1" x14ac:dyDescent="0.2">
      <c r="D5444" s="6" t="s">
        <v>4421</v>
      </c>
      <c r="E5444" s="6" t="s">
        <v>3579</v>
      </c>
      <c r="F5444" s="6" t="s">
        <v>3698</v>
      </c>
      <c r="G5444" s="2">
        <v>674.5</v>
      </c>
      <c r="H5444" s="2" t="s">
        <v>5089</v>
      </c>
    </row>
    <row r="5445" spans="4:8" ht="11.4" customHeight="1" x14ac:dyDescent="0.2">
      <c r="D5445" s="6" t="s">
        <v>4422</v>
      </c>
      <c r="E5445" s="6" t="s">
        <v>3579</v>
      </c>
      <c r="F5445" s="6" t="s">
        <v>3698</v>
      </c>
      <c r="G5445" s="2">
        <v>741.9</v>
      </c>
      <c r="H5445" s="2" t="s">
        <v>5089</v>
      </c>
    </row>
    <row r="5446" spans="4:8" ht="11.4" customHeight="1" x14ac:dyDescent="0.2">
      <c r="D5446" s="6" t="s">
        <v>4423</v>
      </c>
      <c r="E5446" s="6" t="s">
        <v>3579</v>
      </c>
      <c r="F5446" s="6" t="s">
        <v>3698</v>
      </c>
      <c r="G5446" s="2">
        <v>810.58333333333337</v>
      </c>
      <c r="H5446" s="2" t="s">
        <v>5089</v>
      </c>
    </row>
    <row r="5447" spans="4:8" ht="11.4" customHeight="1" x14ac:dyDescent="0.2">
      <c r="D5447" s="6" t="s">
        <v>4424</v>
      </c>
      <c r="E5447" s="6" t="s">
        <v>3579</v>
      </c>
      <c r="F5447" s="6" t="s">
        <v>3698</v>
      </c>
      <c r="G5447" s="2">
        <v>889.54</v>
      </c>
      <c r="H5447" s="2" t="s">
        <v>5089</v>
      </c>
    </row>
    <row r="5448" spans="4:8" ht="11.4" customHeight="1" x14ac:dyDescent="0.2">
      <c r="D5448" s="6" t="s">
        <v>4425</v>
      </c>
      <c r="E5448" s="6" t="s">
        <v>3579</v>
      </c>
      <c r="F5448" s="6" t="s">
        <v>3698</v>
      </c>
      <c r="G5448" s="2">
        <v>1022.95</v>
      </c>
      <c r="H5448" s="2" t="s">
        <v>5089</v>
      </c>
    </row>
    <row r="5449" spans="4:8" ht="11.4" customHeight="1" x14ac:dyDescent="0.2">
      <c r="D5449" s="6" t="s">
        <v>4426</v>
      </c>
      <c r="E5449" s="6" t="s">
        <v>3579</v>
      </c>
      <c r="F5449" s="6" t="s">
        <v>3698</v>
      </c>
      <c r="G5449" s="2">
        <v>1020.1</v>
      </c>
      <c r="H5449" s="2" t="s">
        <v>5089</v>
      </c>
    </row>
    <row r="5450" spans="4:8" ht="11.4" customHeight="1" x14ac:dyDescent="0.2">
      <c r="D5450" s="6" t="s">
        <v>4427</v>
      </c>
      <c r="E5450" s="6" t="s">
        <v>3579</v>
      </c>
      <c r="F5450" s="6" t="s">
        <v>3698</v>
      </c>
      <c r="G5450" s="2">
        <v>1122.0999999999999</v>
      </c>
      <c r="H5450" s="2" t="s">
        <v>5089</v>
      </c>
    </row>
    <row r="5451" spans="4:8" ht="11.4" customHeight="1" x14ac:dyDescent="0.2">
      <c r="D5451" s="6" t="s">
        <v>4428</v>
      </c>
      <c r="E5451" s="6" t="s">
        <v>3579</v>
      </c>
      <c r="F5451" s="6" t="s">
        <v>3698</v>
      </c>
      <c r="G5451" s="2">
        <v>948.02499999999998</v>
      </c>
      <c r="H5451" s="2" t="s">
        <v>5089</v>
      </c>
    </row>
    <row r="5452" spans="4:8" ht="11.4" customHeight="1" x14ac:dyDescent="0.2">
      <c r="D5452" s="6" t="s">
        <v>3708</v>
      </c>
      <c r="E5452" s="6" t="s">
        <v>3579</v>
      </c>
      <c r="F5452" s="6" t="s">
        <v>3698</v>
      </c>
      <c r="G5452" s="2">
        <v>948.03</v>
      </c>
      <c r="H5452" s="2" t="s">
        <v>5089</v>
      </c>
    </row>
    <row r="5453" spans="4:8" ht="11.4" customHeight="1" x14ac:dyDescent="0.2">
      <c r="D5453" s="6" t="s">
        <v>4429</v>
      </c>
      <c r="E5453" s="6" t="s">
        <v>3579</v>
      </c>
      <c r="F5453" s="6" t="s">
        <v>3698</v>
      </c>
      <c r="G5453" s="2">
        <v>280.39999999999998</v>
      </c>
      <c r="H5453" s="2" t="s">
        <v>5089</v>
      </c>
    </row>
    <row r="5454" spans="4:8" ht="11.4" customHeight="1" x14ac:dyDescent="0.2">
      <c r="D5454" s="6" t="s">
        <v>4430</v>
      </c>
      <c r="E5454" s="6" t="s">
        <v>3579</v>
      </c>
      <c r="F5454" s="6" t="s">
        <v>3698</v>
      </c>
      <c r="G5454" s="2">
        <v>284.8</v>
      </c>
      <c r="H5454" s="2" t="s">
        <v>5089</v>
      </c>
    </row>
    <row r="5455" spans="4:8" ht="11.4" customHeight="1" x14ac:dyDescent="0.2">
      <c r="D5455" s="6" t="s">
        <v>4431</v>
      </c>
      <c r="E5455" s="6" t="s">
        <v>3579</v>
      </c>
      <c r="F5455" s="6" t="s">
        <v>3698</v>
      </c>
      <c r="G5455" s="2">
        <v>312.0625</v>
      </c>
      <c r="H5455" s="2" t="s">
        <v>5089</v>
      </c>
    </row>
    <row r="5456" spans="4:8" ht="11.4" customHeight="1" x14ac:dyDescent="0.2">
      <c r="D5456" s="6" t="s">
        <v>4432</v>
      </c>
      <c r="E5456" s="6" t="s">
        <v>3579</v>
      </c>
      <c r="F5456" s="6" t="s">
        <v>3698</v>
      </c>
      <c r="G5456" s="2">
        <v>1265.8</v>
      </c>
      <c r="H5456" s="2" t="s">
        <v>5089</v>
      </c>
    </row>
    <row r="5457" spans="4:8" ht="11.4" customHeight="1" x14ac:dyDescent="0.2">
      <c r="D5457" s="6" t="s">
        <v>4433</v>
      </c>
      <c r="E5457" s="6" t="s">
        <v>3579</v>
      </c>
      <c r="F5457" s="6" t="s">
        <v>3698</v>
      </c>
      <c r="G5457" s="2">
        <v>1265.8</v>
      </c>
      <c r="H5457" s="2" t="s">
        <v>5089</v>
      </c>
    </row>
    <row r="5458" spans="4:8" ht="11.4" customHeight="1" x14ac:dyDescent="0.2">
      <c r="D5458" s="6" t="s">
        <v>3756</v>
      </c>
      <c r="E5458" s="6" t="s">
        <v>3579</v>
      </c>
      <c r="F5458" s="6" t="s">
        <v>3698</v>
      </c>
      <c r="G5458" s="2">
        <v>207.91000000000003</v>
      </c>
      <c r="H5458" s="2" t="s">
        <v>5089</v>
      </c>
    </row>
    <row r="5459" spans="4:8" ht="11.4" customHeight="1" x14ac:dyDescent="0.2">
      <c r="D5459" s="6" t="s">
        <v>3749</v>
      </c>
      <c r="E5459" s="6" t="s">
        <v>3579</v>
      </c>
      <c r="F5459" s="6" t="s">
        <v>3698</v>
      </c>
      <c r="G5459" s="2">
        <v>120.3</v>
      </c>
      <c r="H5459" s="2" t="s">
        <v>5089</v>
      </c>
    </row>
    <row r="5460" spans="4:8" ht="11.4" customHeight="1" x14ac:dyDescent="0.2">
      <c r="D5460" s="6" t="s">
        <v>3758</v>
      </c>
      <c r="E5460" s="6" t="s">
        <v>3579</v>
      </c>
      <c r="F5460" s="6" t="s">
        <v>3698</v>
      </c>
      <c r="G5460" s="2">
        <v>204.21844444444443</v>
      </c>
      <c r="H5460" s="2" t="s">
        <v>5091</v>
      </c>
    </row>
    <row r="5461" spans="4:8" ht="11.4" customHeight="1" x14ac:dyDescent="0.2">
      <c r="D5461" s="6" t="s">
        <v>2018</v>
      </c>
      <c r="E5461" s="6" t="s">
        <v>1654</v>
      </c>
      <c r="F5461" s="6" t="s">
        <v>2014</v>
      </c>
      <c r="G5461" s="2">
        <v>209.30596562184024</v>
      </c>
      <c r="H5461" s="2" t="s">
        <v>5089</v>
      </c>
    </row>
    <row r="5462" spans="4:8" ht="11.4" customHeight="1" x14ac:dyDescent="0.2">
      <c r="D5462" s="6" t="s">
        <v>2025</v>
      </c>
      <c r="E5462" s="6" t="s">
        <v>1654</v>
      </c>
      <c r="F5462" s="6" t="s">
        <v>2014</v>
      </c>
      <c r="G5462" s="2">
        <v>385.80055201698514</v>
      </c>
      <c r="H5462" s="2" t="s">
        <v>5089</v>
      </c>
    </row>
    <row r="5463" spans="4:8" ht="11.4" customHeight="1" x14ac:dyDescent="0.2">
      <c r="D5463" s="6" t="s">
        <v>2026</v>
      </c>
      <c r="E5463" s="6" t="s">
        <v>1654</v>
      </c>
      <c r="F5463" s="6" t="s">
        <v>2014</v>
      </c>
      <c r="G5463" s="2">
        <v>127.72</v>
      </c>
      <c r="H5463" s="2" t="s">
        <v>5089</v>
      </c>
    </row>
    <row r="5464" spans="4:8" ht="11.4" customHeight="1" x14ac:dyDescent="0.2">
      <c r="D5464" s="6" t="s">
        <v>2023</v>
      </c>
      <c r="E5464" s="6" t="s">
        <v>1654</v>
      </c>
      <c r="F5464" s="6" t="s">
        <v>2014</v>
      </c>
      <c r="G5464" s="2">
        <v>406.45682539682537</v>
      </c>
      <c r="H5464" s="2" t="s">
        <v>5089</v>
      </c>
    </row>
    <row r="5465" spans="4:8" ht="11.4" customHeight="1" x14ac:dyDescent="0.2">
      <c r="D5465" s="6" t="s">
        <v>4434</v>
      </c>
      <c r="E5465" s="6" t="s">
        <v>1654</v>
      </c>
      <c r="F5465" s="6" t="s">
        <v>2014</v>
      </c>
      <c r="G5465" s="2">
        <v>6690</v>
      </c>
      <c r="H5465" s="2" t="s">
        <v>5089</v>
      </c>
    </row>
    <row r="5466" spans="4:8" ht="11.4" customHeight="1" x14ac:dyDescent="0.2">
      <c r="D5466" s="6" t="s">
        <v>4435</v>
      </c>
      <c r="E5466" s="6" t="s">
        <v>3579</v>
      </c>
      <c r="F5466" s="6" t="s">
        <v>3698</v>
      </c>
      <c r="G5466" s="2">
        <v>8707.5</v>
      </c>
      <c r="H5466" s="2" t="s">
        <v>5089</v>
      </c>
    </row>
    <row r="5467" spans="4:8" ht="11.4" customHeight="1" x14ac:dyDescent="0.2">
      <c r="D5467" s="6" t="s">
        <v>4436</v>
      </c>
      <c r="E5467" s="6" t="s">
        <v>3579</v>
      </c>
      <c r="F5467" s="6" t="s">
        <v>3698</v>
      </c>
      <c r="G5467" s="2">
        <v>9597</v>
      </c>
      <c r="H5467" s="2" t="s">
        <v>5089</v>
      </c>
    </row>
    <row r="5468" spans="4:8" ht="11.4" customHeight="1" x14ac:dyDescent="0.2">
      <c r="D5468" s="6" t="s">
        <v>4437</v>
      </c>
      <c r="E5468" s="6" t="s">
        <v>3579</v>
      </c>
      <c r="F5468" s="6" t="s">
        <v>3698</v>
      </c>
      <c r="G5468" s="2">
        <v>8707.5</v>
      </c>
      <c r="H5468" s="2" t="s">
        <v>5089</v>
      </c>
    </row>
    <row r="5469" spans="4:8" ht="11.4" customHeight="1" x14ac:dyDescent="0.2">
      <c r="D5469" s="6" t="s">
        <v>4438</v>
      </c>
      <c r="E5469" s="6" t="s">
        <v>3579</v>
      </c>
      <c r="F5469" s="6" t="s">
        <v>3698</v>
      </c>
      <c r="G5469" s="2">
        <v>8707</v>
      </c>
      <c r="H5469" s="2" t="s">
        <v>5089</v>
      </c>
    </row>
    <row r="5470" spans="4:8" ht="11.4" customHeight="1" x14ac:dyDescent="0.2">
      <c r="D5470" s="6" t="s">
        <v>4439</v>
      </c>
      <c r="E5470" s="6" t="s">
        <v>3579</v>
      </c>
      <c r="F5470" s="6" t="s">
        <v>3698</v>
      </c>
      <c r="G5470" s="2">
        <v>8707.5</v>
      </c>
      <c r="H5470" s="2" t="s">
        <v>5089</v>
      </c>
    </row>
    <row r="5471" spans="4:8" ht="11.4" customHeight="1" x14ac:dyDescent="0.2">
      <c r="D5471" s="6" t="s">
        <v>2024</v>
      </c>
      <c r="E5471" s="6" t="s">
        <v>1654</v>
      </c>
      <c r="F5471" s="6" t="s">
        <v>2014</v>
      </c>
      <c r="G5471" s="2">
        <v>334.5162785388128</v>
      </c>
      <c r="H5471" s="2" t="s">
        <v>5089</v>
      </c>
    </row>
    <row r="5472" spans="4:8" ht="11.4" customHeight="1" x14ac:dyDescent="0.2">
      <c r="D5472" s="6" t="s">
        <v>2015</v>
      </c>
      <c r="E5472" s="6" t="s">
        <v>1654</v>
      </c>
      <c r="F5472" s="6" t="s">
        <v>2014</v>
      </c>
      <c r="G5472" s="2">
        <v>181.11642399094683</v>
      </c>
      <c r="H5472" s="2" t="s">
        <v>5089</v>
      </c>
    </row>
    <row r="5473" spans="4:8" ht="11.4" customHeight="1" x14ac:dyDescent="0.2">
      <c r="D5473" s="6" t="s">
        <v>4440</v>
      </c>
      <c r="E5473" s="6" t="s">
        <v>1654</v>
      </c>
      <c r="F5473" s="6" t="s">
        <v>2014</v>
      </c>
      <c r="G5473" s="2">
        <v>7859</v>
      </c>
      <c r="H5473" s="2" t="s">
        <v>5089</v>
      </c>
    </row>
    <row r="5474" spans="4:8" ht="11.4" customHeight="1" x14ac:dyDescent="0.2">
      <c r="D5474" s="6" t="s">
        <v>4441</v>
      </c>
      <c r="E5474" s="6" t="s">
        <v>1654</v>
      </c>
      <c r="F5474" s="6" t="s">
        <v>2014</v>
      </c>
      <c r="G5474" s="2">
        <v>7919</v>
      </c>
      <c r="H5474" s="2" t="s">
        <v>5089</v>
      </c>
    </row>
    <row r="5475" spans="4:8" ht="11.4" customHeight="1" x14ac:dyDescent="0.2">
      <c r="D5475" s="6" t="s">
        <v>2017</v>
      </c>
      <c r="E5475" s="6" t="s">
        <v>1654</v>
      </c>
      <c r="F5475" s="6" t="s">
        <v>2014</v>
      </c>
      <c r="G5475" s="2">
        <v>452.17</v>
      </c>
      <c r="H5475" s="2" t="s">
        <v>5089</v>
      </c>
    </row>
    <row r="5476" spans="4:8" ht="11.4" customHeight="1" x14ac:dyDescent="0.2">
      <c r="D5476" s="6" t="s">
        <v>3531</v>
      </c>
      <c r="E5476" s="6" t="s">
        <v>3363</v>
      </c>
      <c r="F5476" s="6" t="s">
        <v>3481</v>
      </c>
      <c r="G5476" s="2">
        <v>4148.7839999999997</v>
      </c>
      <c r="H5476" s="2" t="s">
        <v>5089</v>
      </c>
    </row>
    <row r="5477" spans="4:8" ht="11.4" customHeight="1" x14ac:dyDescent="0.2">
      <c r="D5477" s="6" t="s">
        <v>4442</v>
      </c>
      <c r="E5477" s="6" t="s">
        <v>4103</v>
      </c>
      <c r="F5477" s="6" t="s">
        <v>4140</v>
      </c>
      <c r="G5477" s="2">
        <v>10824</v>
      </c>
      <c r="H5477" s="2" t="s">
        <v>5089</v>
      </c>
    </row>
    <row r="5478" spans="4:8" ht="11.4" customHeight="1" x14ac:dyDescent="0.2">
      <c r="D5478" s="6" t="s">
        <v>4443</v>
      </c>
      <c r="E5478" s="6" t="s">
        <v>4103</v>
      </c>
      <c r="F5478" s="6" t="s">
        <v>4140</v>
      </c>
      <c r="G5478" s="2">
        <v>9927</v>
      </c>
      <c r="H5478" s="2" t="s">
        <v>5089</v>
      </c>
    </row>
    <row r="5479" spans="4:8" ht="11.4" customHeight="1" x14ac:dyDescent="0.2">
      <c r="D5479" s="6" t="s">
        <v>4145</v>
      </c>
      <c r="E5479" s="6" t="s">
        <v>4103</v>
      </c>
      <c r="F5479" s="6" t="s">
        <v>4140</v>
      </c>
      <c r="G5479" s="2">
        <v>19162</v>
      </c>
      <c r="H5479" s="2" t="s">
        <v>5089</v>
      </c>
    </row>
    <row r="5480" spans="4:8" ht="11.4" customHeight="1" x14ac:dyDescent="0.2">
      <c r="D5480" s="6" t="s">
        <v>1808</v>
      </c>
      <c r="E5480" s="6" t="s">
        <v>1654</v>
      </c>
      <c r="F5480" s="6" t="s">
        <v>1792</v>
      </c>
      <c r="G5480" s="2">
        <v>121.125</v>
      </c>
      <c r="H5480" s="2" t="s">
        <v>5089</v>
      </c>
    </row>
    <row r="5481" spans="4:8" ht="11.4" customHeight="1" x14ac:dyDescent="0.2">
      <c r="D5481" s="6" t="s">
        <v>1810</v>
      </c>
      <c r="E5481" s="6" t="s">
        <v>1654</v>
      </c>
      <c r="F5481" s="6" t="s">
        <v>1792</v>
      </c>
      <c r="G5481" s="2">
        <v>395.69852459016397</v>
      </c>
      <c r="H5481" s="2" t="s">
        <v>5089</v>
      </c>
    </row>
    <row r="5482" spans="4:8" ht="11.4" customHeight="1" x14ac:dyDescent="0.2">
      <c r="D5482" s="6" t="s">
        <v>1809</v>
      </c>
      <c r="E5482" s="6" t="s">
        <v>1654</v>
      </c>
      <c r="F5482" s="6" t="s">
        <v>1792</v>
      </c>
      <c r="G5482" s="2">
        <v>275.19582010582013</v>
      </c>
      <c r="H5482" s="2" t="s">
        <v>5089</v>
      </c>
    </row>
    <row r="5483" spans="4:8" ht="11.4" customHeight="1" x14ac:dyDescent="0.2">
      <c r="D5483" s="6" t="s">
        <v>1793</v>
      </c>
      <c r="E5483" s="6" t="s">
        <v>1654</v>
      </c>
      <c r="F5483" s="6" t="s">
        <v>1792</v>
      </c>
      <c r="G5483" s="2">
        <v>3.5549997174023624</v>
      </c>
      <c r="H5483" s="2" t="s">
        <v>5091</v>
      </c>
    </row>
    <row r="5484" spans="4:8" ht="11.4" customHeight="1" x14ac:dyDescent="0.2">
      <c r="D5484" s="6" t="s">
        <v>4444</v>
      </c>
      <c r="E5484" s="6" t="s">
        <v>3363</v>
      </c>
      <c r="F5484" s="6" t="s">
        <v>3380</v>
      </c>
      <c r="G5484" s="2">
        <v>80996</v>
      </c>
      <c r="H5484" s="2" t="s">
        <v>5089</v>
      </c>
    </row>
    <row r="5485" spans="4:8" ht="11.4" customHeight="1" x14ac:dyDescent="0.2">
      <c r="D5485" s="6" t="s">
        <v>1954</v>
      </c>
      <c r="E5485" s="6" t="s">
        <v>1654</v>
      </c>
      <c r="F5485" s="6" t="s">
        <v>1953</v>
      </c>
      <c r="G5485" s="2">
        <v>59.102167454422684</v>
      </c>
      <c r="H5485" s="2" t="s">
        <v>5089</v>
      </c>
    </row>
    <row r="5486" spans="4:8" ht="11.4" customHeight="1" x14ac:dyDescent="0.2">
      <c r="D5486" s="6" t="s">
        <v>1960</v>
      </c>
      <c r="E5486" s="6" t="s">
        <v>1654</v>
      </c>
      <c r="F5486" s="6" t="s">
        <v>1953</v>
      </c>
      <c r="G5486" s="2">
        <v>37.743416149068324</v>
      </c>
      <c r="H5486" s="2" t="s">
        <v>5089</v>
      </c>
    </row>
    <row r="5487" spans="4:8" ht="11.4" customHeight="1" x14ac:dyDescent="0.2">
      <c r="D5487" s="6" t="s">
        <v>1957</v>
      </c>
      <c r="E5487" s="6" t="s">
        <v>1654</v>
      </c>
      <c r="F5487" s="6" t="s">
        <v>1953</v>
      </c>
      <c r="G5487" s="2">
        <v>56.68311163895487</v>
      </c>
      <c r="H5487" s="2" t="s">
        <v>5089</v>
      </c>
    </row>
    <row r="5488" spans="4:8" ht="11.4" customHeight="1" x14ac:dyDescent="0.2">
      <c r="D5488" s="6" t="s">
        <v>1958</v>
      </c>
      <c r="E5488" s="6" t="s">
        <v>1654</v>
      </c>
      <c r="F5488" s="6" t="s">
        <v>1953</v>
      </c>
      <c r="G5488" s="2">
        <v>49.360000000000007</v>
      </c>
      <c r="H5488" s="2" t="s">
        <v>5089</v>
      </c>
    </row>
    <row r="5489" spans="4:8" ht="11.4" customHeight="1" x14ac:dyDescent="0.2">
      <c r="D5489" s="6" t="s">
        <v>1961</v>
      </c>
      <c r="E5489" s="6" t="s">
        <v>1654</v>
      </c>
      <c r="F5489" s="6" t="s">
        <v>1953</v>
      </c>
      <c r="G5489" s="2">
        <v>56.656799046862595</v>
      </c>
      <c r="H5489" s="2" t="s">
        <v>5089</v>
      </c>
    </row>
    <row r="5490" spans="4:8" ht="11.4" customHeight="1" x14ac:dyDescent="0.2">
      <c r="D5490" s="6" t="s">
        <v>1956</v>
      </c>
      <c r="E5490" s="6" t="s">
        <v>1654</v>
      </c>
      <c r="F5490" s="6" t="s">
        <v>1953</v>
      </c>
      <c r="G5490" s="2">
        <v>56.692681081081084</v>
      </c>
      <c r="H5490" s="2" t="s">
        <v>5089</v>
      </c>
    </row>
    <row r="5491" spans="4:8" ht="11.4" customHeight="1" x14ac:dyDescent="0.2">
      <c r="D5491" s="6" t="s">
        <v>1955</v>
      </c>
      <c r="E5491" s="6" t="s">
        <v>1654</v>
      </c>
      <c r="F5491" s="6" t="s">
        <v>1953</v>
      </c>
      <c r="G5491" s="2">
        <v>53.548312500000002</v>
      </c>
      <c r="H5491" s="2" t="s">
        <v>5089</v>
      </c>
    </row>
    <row r="5492" spans="4:8" ht="11.4" customHeight="1" x14ac:dyDescent="0.2">
      <c r="D5492" s="6" t="s">
        <v>4127</v>
      </c>
      <c r="E5492" s="6" t="s">
        <v>4103</v>
      </c>
      <c r="F5492" s="6" t="s">
        <v>4104</v>
      </c>
      <c r="G5492" s="2">
        <v>116</v>
      </c>
      <c r="H5492" s="2" t="s">
        <v>5090</v>
      </c>
    </row>
    <row r="5493" spans="4:8" ht="11.4" customHeight="1" x14ac:dyDescent="0.2">
      <c r="D5493" s="6" t="s">
        <v>4056</v>
      </c>
      <c r="E5493" s="6" t="s">
        <v>3895</v>
      </c>
      <c r="F5493" s="6" t="s">
        <v>4052</v>
      </c>
      <c r="G5493" s="2">
        <v>145.47</v>
      </c>
      <c r="H5493" s="2" t="s">
        <v>5089</v>
      </c>
    </row>
    <row r="5494" spans="4:8" ht="11.4" customHeight="1" x14ac:dyDescent="0.2">
      <c r="D5494" s="6" t="s">
        <v>4098</v>
      </c>
      <c r="E5494" s="6" t="s">
        <v>3895</v>
      </c>
      <c r="F5494" s="6" t="s">
        <v>4052</v>
      </c>
      <c r="G5494" s="2">
        <v>151.75339622641511</v>
      </c>
      <c r="H5494" s="2" t="s">
        <v>5089</v>
      </c>
    </row>
    <row r="5495" spans="4:8" ht="11.4" customHeight="1" x14ac:dyDescent="0.2">
      <c r="D5495" s="6" t="s">
        <v>4059</v>
      </c>
      <c r="E5495" s="6" t="s">
        <v>3895</v>
      </c>
      <c r="F5495" s="6" t="s">
        <v>4052</v>
      </c>
      <c r="G5495" s="2">
        <v>156.80181818181816</v>
      </c>
      <c r="H5495" s="2" t="s">
        <v>5089</v>
      </c>
    </row>
    <row r="5496" spans="4:8" ht="11.4" customHeight="1" x14ac:dyDescent="0.2">
      <c r="D5496" s="6" t="s">
        <v>4061</v>
      </c>
      <c r="E5496" s="6" t="s">
        <v>3895</v>
      </c>
      <c r="F5496" s="6" t="s">
        <v>4052</v>
      </c>
      <c r="G5496" s="2">
        <v>163.12235294117647</v>
      </c>
      <c r="H5496" s="2" t="s">
        <v>5089</v>
      </c>
    </row>
    <row r="5497" spans="4:8" ht="11.4" customHeight="1" x14ac:dyDescent="0.2">
      <c r="D5497" s="6" t="s">
        <v>4445</v>
      </c>
      <c r="E5497" s="6" t="s">
        <v>3895</v>
      </c>
      <c r="F5497" s="6" t="s">
        <v>4052</v>
      </c>
      <c r="G5497" s="2">
        <v>152.64102564102564</v>
      </c>
      <c r="H5497" s="2" t="s">
        <v>5089</v>
      </c>
    </row>
    <row r="5498" spans="4:8" ht="11.4" customHeight="1" x14ac:dyDescent="0.2">
      <c r="D5498" s="6" t="s">
        <v>4057</v>
      </c>
      <c r="E5498" s="6" t="s">
        <v>3895</v>
      </c>
      <c r="F5498" s="6" t="s">
        <v>4052</v>
      </c>
      <c r="G5498" s="2">
        <v>147.30699999999999</v>
      </c>
      <c r="H5498" s="2" t="s">
        <v>5089</v>
      </c>
    </row>
    <row r="5499" spans="4:8" ht="11.4" customHeight="1" x14ac:dyDescent="0.2">
      <c r="D5499" s="6" t="s">
        <v>4090</v>
      </c>
      <c r="E5499" s="6" t="s">
        <v>3895</v>
      </c>
      <c r="F5499" s="6" t="s">
        <v>4052</v>
      </c>
      <c r="G5499" s="2">
        <v>268.15000000000003</v>
      </c>
      <c r="H5499" s="2" t="s">
        <v>5089</v>
      </c>
    </row>
    <row r="5500" spans="4:8" ht="11.4" customHeight="1" x14ac:dyDescent="0.2">
      <c r="D5500" s="6" t="s">
        <v>4067</v>
      </c>
      <c r="E5500" s="6" t="s">
        <v>3895</v>
      </c>
      <c r="F5500" s="6" t="s">
        <v>4052</v>
      </c>
      <c r="G5500" s="2">
        <v>149.82</v>
      </c>
      <c r="H5500" s="2" t="s">
        <v>5089</v>
      </c>
    </row>
    <row r="5501" spans="4:8" ht="11.4" customHeight="1" x14ac:dyDescent="0.2">
      <c r="D5501" s="6" t="s">
        <v>4082</v>
      </c>
      <c r="E5501" s="6" t="s">
        <v>3895</v>
      </c>
      <c r="F5501" s="6" t="s">
        <v>4052</v>
      </c>
      <c r="G5501" s="2">
        <v>137.06313725490196</v>
      </c>
      <c r="H5501" s="2" t="s">
        <v>5089</v>
      </c>
    </row>
    <row r="5502" spans="4:8" ht="11.4" customHeight="1" x14ac:dyDescent="0.2">
      <c r="D5502" s="6" t="s">
        <v>4070</v>
      </c>
      <c r="E5502" s="6" t="s">
        <v>3895</v>
      </c>
      <c r="F5502" s="6" t="s">
        <v>4052</v>
      </c>
      <c r="G5502" s="2">
        <v>149.82</v>
      </c>
      <c r="H5502" s="2" t="s">
        <v>5089</v>
      </c>
    </row>
    <row r="5503" spans="4:8" ht="11.4" customHeight="1" x14ac:dyDescent="0.2">
      <c r="D5503" s="6" t="s">
        <v>4080</v>
      </c>
      <c r="E5503" s="6" t="s">
        <v>3895</v>
      </c>
      <c r="F5503" s="6" t="s">
        <v>4052</v>
      </c>
      <c r="G5503" s="2">
        <v>161.09448275862067</v>
      </c>
      <c r="H5503" s="2" t="s">
        <v>5089</v>
      </c>
    </row>
    <row r="5504" spans="4:8" ht="11.4" customHeight="1" x14ac:dyDescent="0.2">
      <c r="D5504" s="6" t="s">
        <v>4078</v>
      </c>
      <c r="E5504" s="6" t="s">
        <v>3895</v>
      </c>
      <c r="F5504" s="6" t="s">
        <v>4052</v>
      </c>
      <c r="G5504" s="2">
        <v>167.88</v>
      </c>
      <c r="H5504" s="2" t="s">
        <v>5089</v>
      </c>
    </row>
    <row r="5505" spans="4:8" ht="11.4" customHeight="1" x14ac:dyDescent="0.2">
      <c r="D5505" s="6" t="s">
        <v>4083</v>
      </c>
      <c r="E5505" s="6" t="s">
        <v>3895</v>
      </c>
      <c r="F5505" s="6" t="s">
        <v>4052</v>
      </c>
      <c r="G5505" s="2">
        <v>155.9905</v>
      </c>
      <c r="H5505" s="2" t="s">
        <v>5089</v>
      </c>
    </row>
    <row r="5506" spans="4:8" ht="11.4" customHeight="1" x14ac:dyDescent="0.2">
      <c r="D5506" s="6" t="s">
        <v>4055</v>
      </c>
      <c r="E5506" s="6" t="s">
        <v>3895</v>
      </c>
      <c r="F5506" s="6" t="s">
        <v>4052</v>
      </c>
      <c r="G5506" s="2">
        <v>147</v>
      </c>
      <c r="H5506" s="2" t="s">
        <v>5089</v>
      </c>
    </row>
    <row r="5507" spans="4:8" ht="11.4" customHeight="1" x14ac:dyDescent="0.2">
      <c r="D5507" s="6" t="s">
        <v>4064</v>
      </c>
      <c r="E5507" s="6" t="s">
        <v>3895</v>
      </c>
      <c r="F5507" s="6" t="s">
        <v>4052</v>
      </c>
      <c r="G5507" s="2">
        <v>154.62142857142857</v>
      </c>
      <c r="H5507" s="2" t="s">
        <v>5089</v>
      </c>
    </row>
    <row r="5508" spans="4:8" ht="11.4" customHeight="1" x14ac:dyDescent="0.2">
      <c r="D5508" s="6" t="s">
        <v>4069</v>
      </c>
      <c r="E5508" s="6" t="s">
        <v>3895</v>
      </c>
      <c r="F5508" s="6" t="s">
        <v>4052</v>
      </c>
      <c r="G5508" s="2">
        <v>266.26499999999999</v>
      </c>
      <c r="H5508" s="2" t="s">
        <v>5089</v>
      </c>
    </row>
    <row r="5509" spans="4:8" ht="11.4" customHeight="1" x14ac:dyDescent="0.2">
      <c r="D5509" s="6" t="s">
        <v>4068</v>
      </c>
      <c r="E5509" s="6" t="s">
        <v>3895</v>
      </c>
      <c r="F5509" s="6" t="s">
        <v>4052</v>
      </c>
      <c r="G5509" s="2">
        <v>148.58285714285714</v>
      </c>
      <c r="H5509" s="2" t="s">
        <v>5089</v>
      </c>
    </row>
    <row r="5510" spans="4:8" ht="11.4" customHeight="1" x14ac:dyDescent="0.2">
      <c r="D5510" s="6" t="s">
        <v>4058</v>
      </c>
      <c r="E5510" s="6" t="s">
        <v>3895</v>
      </c>
      <c r="F5510" s="6" t="s">
        <v>4052</v>
      </c>
      <c r="G5510" s="2">
        <v>145.60999999999999</v>
      </c>
      <c r="H5510" s="2" t="s">
        <v>5089</v>
      </c>
    </row>
    <row r="5511" spans="4:8" ht="11.4" customHeight="1" x14ac:dyDescent="0.2">
      <c r="D5511" s="6" t="s">
        <v>4097</v>
      </c>
      <c r="E5511" s="6" t="s">
        <v>3895</v>
      </c>
      <c r="F5511" s="6" t="s">
        <v>4052</v>
      </c>
      <c r="G5511" s="2">
        <v>173.68893939393939</v>
      </c>
      <c r="H5511" s="2" t="s">
        <v>5089</v>
      </c>
    </row>
    <row r="5512" spans="4:8" ht="11.4" customHeight="1" x14ac:dyDescent="0.2">
      <c r="D5512" s="6" t="s">
        <v>4062</v>
      </c>
      <c r="E5512" s="6" t="s">
        <v>3895</v>
      </c>
      <c r="F5512" s="6" t="s">
        <v>4052</v>
      </c>
      <c r="G5512" s="2">
        <v>172.89</v>
      </c>
      <c r="H5512" s="2" t="s">
        <v>5089</v>
      </c>
    </row>
    <row r="5513" spans="4:8" ht="11.4" customHeight="1" x14ac:dyDescent="0.2">
      <c r="D5513" s="6" t="s">
        <v>4446</v>
      </c>
      <c r="E5513" s="6" t="s">
        <v>3895</v>
      </c>
      <c r="F5513" s="6" t="s">
        <v>4052</v>
      </c>
      <c r="G5513" s="2">
        <v>154.35</v>
      </c>
      <c r="H5513" s="2" t="s">
        <v>5089</v>
      </c>
    </row>
    <row r="5514" spans="4:8" ht="11.4" customHeight="1" x14ac:dyDescent="0.2">
      <c r="D5514" s="6" t="s">
        <v>4102</v>
      </c>
      <c r="E5514" s="6" t="s">
        <v>3895</v>
      </c>
      <c r="F5514" s="6" t="s">
        <v>4052</v>
      </c>
      <c r="G5514" s="2">
        <v>226.43363636363637</v>
      </c>
      <c r="H5514" s="2" t="s">
        <v>5089</v>
      </c>
    </row>
    <row r="5515" spans="4:8" ht="11.4" customHeight="1" x14ac:dyDescent="0.2">
      <c r="D5515" s="6" t="s">
        <v>4447</v>
      </c>
      <c r="E5515" s="6" t="s">
        <v>3895</v>
      </c>
      <c r="F5515" s="6" t="s">
        <v>4052</v>
      </c>
      <c r="G5515" s="2">
        <v>154.28333333333333</v>
      </c>
      <c r="H5515" s="2" t="s">
        <v>5089</v>
      </c>
    </row>
    <row r="5516" spans="4:8" ht="11.4" customHeight="1" x14ac:dyDescent="0.2">
      <c r="D5516" s="6" t="s">
        <v>4075</v>
      </c>
      <c r="E5516" s="6" t="s">
        <v>3895</v>
      </c>
      <c r="F5516" s="6" t="s">
        <v>4052</v>
      </c>
      <c r="G5516" s="2">
        <v>266.70777777777778</v>
      </c>
      <c r="H5516" s="2" t="s">
        <v>5089</v>
      </c>
    </row>
    <row r="5517" spans="4:8" ht="11.4" customHeight="1" x14ac:dyDescent="0.2">
      <c r="D5517" s="6" t="s">
        <v>4060</v>
      </c>
      <c r="E5517" s="6" t="s">
        <v>3895</v>
      </c>
      <c r="F5517" s="6" t="s">
        <v>4052</v>
      </c>
      <c r="G5517" s="2">
        <v>147</v>
      </c>
      <c r="H5517" s="2" t="s">
        <v>5089</v>
      </c>
    </row>
    <row r="5518" spans="4:8" ht="11.4" customHeight="1" x14ac:dyDescent="0.2">
      <c r="D5518" s="6" t="s">
        <v>4073</v>
      </c>
      <c r="E5518" s="6" t="s">
        <v>3895</v>
      </c>
      <c r="F5518" s="6" t="s">
        <v>4052</v>
      </c>
      <c r="G5518" s="2">
        <v>161.86384615384617</v>
      </c>
      <c r="H5518" s="2" t="s">
        <v>5089</v>
      </c>
    </row>
    <row r="5519" spans="4:8" ht="11.4" customHeight="1" x14ac:dyDescent="0.2">
      <c r="D5519" s="6" t="s">
        <v>4072</v>
      </c>
      <c r="E5519" s="6" t="s">
        <v>3895</v>
      </c>
      <c r="F5519" s="6" t="s">
        <v>4052</v>
      </c>
      <c r="G5519" s="2">
        <v>271.94</v>
      </c>
      <c r="H5519" s="2" t="s">
        <v>5089</v>
      </c>
    </row>
    <row r="5520" spans="4:8" ht="11.4" customHeight="1" x14ac:dyDescent="0.2">
      <c r="D5520" s="6" t="s">
        <v>4094</v>
      </c>
      <c r="E5520" s="6" t="s">
        <v>3895</v>
      </c>
      <c r="F5520" s="6" t="s">
        <v>4052</v>
      </c>
      <c r="G5520" s="2">
        <v>177.86385964912282</v>
      </c>
      <c r="H5520" s="2" t="s">
        <v>5089</v>
      </c>
    </row>
    <row r="5521" spans="4:8" ht="11.4" customHeight="1" x14ac:dyDescent="0.2">
      <c r="D5521" s="6" t="s">
        <v>4085</v>
      </c>
      <c r="E5521" s="6" t="s">
        <v>3895</v>
      </c>
      <c r="F5521" s="6" t="s">
        <v>4052</v>
      </c>
      <c r="G5521" s="2">
        <v>108.28291666666667</v>
      </c>
      <c r="H5521" s="2" t="s">
        <v>5089</v>
      </c>
    </row>
    <row r="5522" spans="4:8" ht="11.4" customHeight="1" x14ac:dyDescent="0.2">
      <c r="D5522" s="6" t="s">
        <v>4100</v>
      </c>
      <c r="E5522" s="6" t="s">
        <v>3895</v>
      </c>
      <c r="F5522" s="6" t="s">
        <v>4052</v>
      </c>
      <c r="G5522" s="2">
        <v>149.11508474576272</v>
      </c>
      <c r="H5522" s="2" t="s">
        <v>5089</v>
      </c>
    </row>
    <row r="5523" spans="4:8" ht="11.4" customHeight="1" x14ac:dyDescent="0.2">
      <c r="D5523" s="6" t="s">
        <v>4076</v>
      </c>
      <c r="E5523" s="6" t="s">
        <v>3895</v>
      </c>
      <c r="F5523" s="6" t="s">
        <v>4052</v>
      </c>
      <c r="G5523" s="2">
        <v>293.31285714285713</v>
      </c>
      <c r="H5523" s="2" t="s">
        <v>5089</v>
      </c>
    </row>
    <row r="5524" spans="4:8" ht="11.4" customHeight="1" x14ac:dyDescent="0.2">
      <c r="D5524" s="6" t="s">
        <v>4092</v>
      </c>
      <c r="E5524" s="6" t="s">
        <v>3895</v>
      </c>
      <c r="F5524" s="6" t="s">
        <v>4052</v>
      </c>
      <c r="G5524" s="2">
        <v>154.84567567567566</v>
      </c>
      <c r="H5524" s="2" t="s">
        <v>5089</v>
      </c>
    </row>
    <row r="5525" spans="4:8" ht="11.4" customHeight="1" x14ac:dyDescent="0.2">
      <c r="D5525" s="6" t="s">
        <v>4065</v>
      </c>
      <c r="E5525" s="6" t="s">
        <v>3895</v>
      </c>
      <c r="F5525" s="6" t="s">
        <v>4052</v>
      </c>
      <c r="G5525" s="2">
        <v>153.06</v>
      </c>
      <c r="H5525" s="2" t="s">
        <v>5089</v>
      </c>
    </row>
    <row r="5526" spans="4:8" ht="11.4" customHeight="1" x14ac:dyDescent="0.2">
      <c r="D5526" s="6" t="s">
        <v>4087</v>
      </c>
      <c r="E5526" s="6" t="s">
        <v>3895</v>
      </c>
      <c r="F5526" s="6" t="s">
        <v>4052</v>
      </c>
      <c r="G5526" s="2">
        <v>147.66300000000001</v>
      </c>
      <c r="H5526" s="2" t="s">
        <v>5089</v>
      </c>
    </row>
    <row r="5527" spans="4:8" ht="11.4" customHeight="1" x14ac:dyDescent="0.2">
      <c r="D5527" s="6" t="s">
        <v>4074</v>
      </c>
      <c r="E5527" s="6" t="s">
        <v>3895</v>
      </c>
      <c r="F5527" s="6" t="s">
        <v>4052</v>
      </c>
      <c r="G5527" s="2">
        <v>268.10000000000002</v>
      </c>
      <c r="H5527" s="2" t="s">
        <v>5089</v>
      </c>
    </row>
    <row r="5528" spans="4:8" ht="11.4" customHeight="1" x14ac:dyDescent="0.2">
      <c r="D5528" s="6" t="s">
        <v>4086</v>
      </c>
      <c r="E5528" s="6" t="s">
        <v>3895</v>
      </c>
      <c r="F5528" s="6" t="s">
        <v>4052</v>
      </c>
      <c r="G5528" s="2">
        <v>152.99434782608697</v>
      </c>
      <c r="H5528" s="2" t="s">
        <v>5089</v>
      </c>
    </row>
    <row r="5529" spans="4:8" ht="11.4" customHeight="1" x14ac:dyDescent="0.2">
      <c r="D5529" s="6" t="s">
        <v>4088</v>
      </c>
      <c r="E5529" s="6" t="s">
        <v>3895</v>
      </c>
      <c r="F5529" s="6" t="s">
        <v>4052</v>
      </c>
      <c r="G5529" s="2">
        <v>262.73166666666668</v>
      </c>
      <c r="H5529" s="2" t="s">
        <v>5089</v>
      </c>
    </row>
    <row r="5530" spans="4:8" ht="11.4" customHeight="1" x14ac:dyDescent="0.2">
      <c r="D5530" s="6" t="s">
        <v>4081</v>
      </c>
      <c r="E5530" s="6" t="s">
        <v>3895</v>
      </c>
      <c r="F5530" s="6" t="s">
        <v>4052</v>
      </c>
      <c r="G5530" s="2">
        <v>167.71333333333334</v>
      </c>
      <c r="H5530" s="2" t="s">
        <v>5089</v>
      </c>
    </row>
    <row r="5531" spans="4:8" ht="11.4" customHeight="1" x14ac:dyDescent="0.2">
      <c r="D5531" s="6" t="s">
        <v>4084</v>
      </c>
      <c r="E5531" s="6" t="s">
        <v>3895</v>
      </c>
      <c r="F5531" s="6" t="s">
        <v>4052</v>
      </c>
      <c r="G5531" s="2">
        <v>168.92620689655172</v>
      </c>
      <c r="H5531" s="2" t="s">
        <v>5089</v>
      </c>
    </row>
    <row r="5532" spans="4:8" ht="11.4" customHeight="1" x14ac:dyDescent="0.2">
      <c r="D5532" s="6" t="s">
        <v>4093</v>
      </c>
      <c r="E5532" s="6" t="s">
        <v>3895</v>
      </c>
      <c r="F5532" s="6" t="s">
        <v>4052</v>
      </c>
      <c r="G5532" s="2">
        <v>188.05574999999999</v>
      </c>
      <c r="H5532" s="2" t="s">
        <v>5089</v>
      </c>
    </row>
    <row r="5533" spans="4:8" ht="11.4" customHeight="1" x14ac:dyDescent="0.2">
      <c r="D5533" s="6" t="s">
        <v>4089</v>
      </c>
      <c r="E5533" s="6" t="s">
        <v>3895</v>
      </c>
      <c r="F5533" s="6" t="s">
        <v>4052</v>
      </c>
      <c r="G5533" s="2">
        <v>160.11211538461538</v>
      </c>
      <c r="H5533" s="2" t="s">
        <v>5089</v>
      </c>
    </row>
    <row r="5534" spans="4:8" ht="11.4" customHeight="1" x14ac:dyDescent="0.2">
      <c r="D5534" s="6" t="s">
        <v>4054</v>
      </c>
      <c r="E5534" s="6" t="s">
        <v>3895</v>
      </c>
      <c r="F5534" s="6" t="s">
        <v>4052</v>
      </c>
      <c r="G5534" s="2">
        <v>145.65</v>
      </c>
      <c r="H5534" s="2" t="s">
        <v>5089</v>
      </c>
    </row>
    <row r="5535" spans="4:8" ht="11.4" customHeight="1" x14ac:dyDescent="0.2">
      <c r="D5535" s="6" t="s">
        <v>4079</v>
      </c>
      <c r="E5535" s="6" t="s">
        <v>3895</v>
      </c>
      <c r="F5535" s="6" t="s">
        <v>4052</v>
      </c>
      <c r="G5535" s="2">
        <v>231.36562499999999</v>
      </c>
      <c r="H5535" s="2" t="s">
        <v>5089</v>
      </c>
    </row>
    <row r="5536" spans="4:8" ht="11.4" customHeight="1" x14ac:dyDescent="0.2">
      <c r="D5536" s="6" t="s">
        <v>4071</v>
      </c>
      <c r="E5536" s="6" t="s">
        <v>3895</v>
      </c>
      <c r="F5536" s="6" t="s">
        <v>4052</v>
      </c>
      <c r="G5536" s="2">
        <v>281.91999999999996</v>
      </c>
      <c r="H5536" s="2" t="s">
        <v>5089</v>
      </c>
    </row>
    <row r="5537" spans="4:8" ht="11.4" customHeight="1" x14ac:dyDescent="0.2">
      <c r="D5537" s="6" t="s">
        <v>4063</v>
      </c>
      <c r="E5537" s="6" t="s">
        <v>3895</v>
      </c>
      <c r="F5537" s="6" t="s">
        <v>4052</v>
      </c>
      <c r="G5537" s="2">
        <v>212.91</v>
      </c>
      <c r="H5537" s="2" t="s">
        <v>5089</v>
      </c>
    </row>
    <row r="5538" spans="4:8" ht="11.4" customHeight="1" x14ac:dyDescent="0.2">
      <c r="D5538" s="6" t="s">
        <v>3329</v>
      </c>
      <c r="E5538" s="6" t="s">
        <v>3327</v>
      </c>
      <c r="F5538" s="6" t="s">
        <v>3328</v>
      </c>
      <c r="G5538" s="2">
        <v>1669.469037142921</v>
      </c>
      <c r="H5538" s="2" t="s">
        <v>5090</v>
      </c>
    </row>
    <row r="5539" spans="4:8" ht="11.4" customHeight="1" x14ac:dyDescent="0.2">
      <c r="D5539" s="6" t="s">
        <v>3332</v>
      </c>
      <c r="E5539" s="6" t="s">
        <v>3327</v>
      </c>
      <c r="F5539" s="6" t="s">
        <v>3328</v>
      </c>
      <c r="G5539" s="2">
        <v>1962.2832577132485</v>
      </c>
      <c r="H5539" s="2" t="s">
        <v>5091</v>
      </c>
    </row>
    <row r="5540" spans="4:8" ht="11.4" customHeight="1" x14ac:dyDescent="0.2">
      <c r="D5540" s="6" t="s">
        <v>3349</v>
      </c>
      <c r="E5540" s="6" t="s">
        <v>3327</v>
      </c>
      <c r="F5540" s="6" t="s">
        <v>3345</v>
      </c>
      <c r="G5540" s="2">
        <v>2186.3928368794327</v>
      </c>
      <c r="H5540" s="2" t="s">
        <v>5089</v>
      </c>
    </row>
    <row r="5541" spans="4:8" ht="11.4" customHeight="1" x14ac:dyDescent="0.2">
      <c r="D5541" s="6" t="s">
        <v>3340</v>
      </c>
      <c r="E5541" s="6" t="s">
        <v>3327</v>
      </c>
      <c r="F5541" s="6" t="s">
        <v>3338</v>
      </c>
      <c r="G5541" s="2">
        <v>852.33934318555009</v>
      </c>
      <c r="H5541" s="2" t="s">
        <v>5091</v>
      </c>
    </row>
    <row r="5542" spans="4:8" ht="11.4" customHeight="1" x14ac:dyDescent="0.2">
      <c r="D5542" s="6" t="s">
        <v>3339</v>
      </c>
      <c r="E5542" s="6" t="s">
        <v>3327</v>
      </c>
      <c r="F5542" s="6" t="s">
        <v>3338</v>
      </c>
      <c r="G5542" s="2">
        <v>1355.8196340919233</v>
      </c>
      <c r="H5542" s="2" t="s">
        <v>5090</v>
      </c>
    </row>
    <row r="5543" spans="4:8" ht="11.4" customHeight="1" x14ac:dyDescent="0.2">
      <c r="D5543" s="6" t="s">
        <v>3359</v>
      </c>
      <c r="E5543" s="6" t="s">
        <v>3327</v>
      </c>
      <c r="F5543" s="6" t="s">
        <v>3357</v>
      </c>
      <c r="G5543" s="2">
        <v>1018.8</v>
      </c>
      <c r="H5543" s="2" t="s">
        <v>5089</v>
      </c>
    </row>
    <row r="5544" spans="4:8" ht="11.4" customHeight="1" x14ac:dyDescent="0.2">
      <c r="D5544" s="6" t="s">
        <v>3360</v>
      </c>
      <c r="E5544" s="6" t="s">
        <v>3327</v>
      </c>
      <c r="F5544" s="6" t="s">
        <v>3357</v>
      </c>
      <c r="G5544" s="2">
        <v>1103.6000000000001</v>
      </c>
      <c r="H5544" s="2" t="s">
        <v>5089</v>
      </c>
    </row>
    <row r="5545" spans="4:8" ht="11.4" customHeight="1" x14ac:dyDescent="0.2">
      <c r="D5545" s="6" t="s">
        <v>3361</v>
      </c>
      <c r="E5545" s="6" t="s">
        <v>3327</v>
      </c>
      <c r="F5545" s="6" t="s">
        <v>3357</v>
      </c>
      <c r="G5545" s="2">
        <v>923.23500000000001</v>
      </c>
      <c r="H5545" s="2" t="s">
        <v>5089</v>
      </c>
    </row>
    <row r="5546" spans="4:8" ht="11.4" customHeight="1" x14ac:dyDescent="0.2">
      <c r="D5546" s="6" t="s">
        <v>3362</v>
      </c>
      <c r="E5546" s="6" t="s">
        <v>3327</v>
      </c>
      <c r="F5546" s="6" t="s">
        <v>3357</v>
      </c>
      <c r="G5546" s="2">
        <v>976.2</v>
      </c>
      <c r="H5546" s="2" t="s">
        <v>5089</v>
      </c>
    </row>
    <row r="5547" spans="4:8" ht="11.4" customHeight="1" x14ac:dyDescent="0.2">
      <c r="D5547" s="6" t="s">
        <v>3358</v>
      </c>
      <c r="E5547" s="6" t="s">
        <v>3327</v>
      </c>
      <c r="F5547" s="6" t="s">
        <v>3357</v>
      </c>
      <c r="G5547" s="2">
        <v>1590.6313793103448</v>
      </c>
      <c r="H5547" s="2" t="s">
        <v>5091</v>
      </c>
    </row>
    <row r="5548" spans="4:8" ht="11.4" customHeight="1" x14ac:dyDescent="0.2">
      <c r="D5548" s="6" t="s">
        <v>3341</v>
      </c>
      <c r="E5548" s="6" t="s">
        <v>3327</v>
      </c>
      <c r="F5548" s="6" t="s">
        <v>3338</v>
      </c>
      <c r="G5548" s="2">
        <v>286.38802631578949</v>
      </c>
      <c r="H5548" s="2" t="s">
        <v>5089</v>
      </c>
    </row>
    <row r="5549" spans="4:8" ht="11.4" customHeight="1" x14ac:dyDescent="0.2">
      <c r="D5549" s="6" t="s">
        <v>3331</v>
      </c>
      <c r="E5549" s="6" t="s">
        <v>3327</v>
      </c>
      <c r="F5549" s="6" t="s">
        <v>3328</v>
      </c>
      <c r="G5549" s="2">
        <v>992.465781948168</v>
      </c>
      <c r="H5549" s="2" t="s">
        <v>5090</v>
      </c>
    </row>
    <row r="5550" spans="4:8" ht="11.4" customHeight="1" x14ac:dyDescent="0.2">
      <c r="D5550" s="6" t="s">
        <v>3335</v>
      </c>
      <c r="E5550" s="6" t="s">
        <v>3327</v>
      </c>
      <c r="F5550" s="6" t="s">
        <v>3328</v>
      </c>
      <c r="G5550" s="2">
        <v>1361.4025000000001</v>
      </c>
      <c r="H5550" s="2" t="s">
        <v>5089</v>
      </c>
    </row>
    <row r="5551" spans="4:8" ht="11.4" customHeight="1" x14ac:dyDescent="0.2">
      <c r="D5551" s="6" t="s">
        <v>3337</v>
      </c>
      <c r="E5551" s="6" t="s">
        <v>3327</v>
      </c>
      <c r="F5551" s="6" t="s">
        <v>3328</v>
      </c>
      <c r="G5551" s="2">
        <v>1429.5111111111112</v>
      </c>
      <c r="H5551" s="2" t="s">
        <v>5089</v>
      </c>
    </row>
    <row r="5552" spans="4:8" ht="11.4" customHeight="1" x14ac:dyDescent="0.2">
      <c r="D5552" s="6" t="s">
        <v>3336</v>
      </c>
      <c r="E5552" s="6" t="s">
        <v>3327</v>
      </c>
      <c r="F5552" s="6" t="s">
        <v>3328</v>
      </c>
      <c r="G5552" s="2">
        <v>1040</v>
      </c>
      <c r="H5552" s="2" t="s">
        <v>5089</v>
      </c>
    </row>
    <row r="5553" spans="4:8" ht="11.4" customHeight="1" x14ac:dyDescent="0.2">
      <c r="D5553" s="6" t="s">
        <v>3333</v>
      </c>
      <c r="E5553" s="6" t="s">
        <v>3327</v>
      </c>
      <c r="F5553" s="6" t="s">
        <v>3328</v>
      </c>
      <c r="G5553" s="2">
        <v>970.66664000000003</v>
      </c>
      <c r="H5553" s="2" t="s">
        <v>5091</v>
      </c>
    </row>
    <row r="5554" spans="4:8" ht="11.4" customHeight="1" x14ac:dyDescent="0.2">
      <c r="D5554" s="6" t="s">
        <v>3354</v>
      </c>
      <c r="E5554" s="6" t="s">
        <v>3327</v>
      </c>
      <c r="F5554" s="6" t="s">
        <v>3345</v>
      </c>
      <c r="G5554" s="2">
        <v>1335.68</v>
      </c>
      <c r="H5554" s="2" t="s">
        <v>5089</v>
      </c>
    </row>
    <row r="5555" spans="4:8" ht="11.4" customHeight="1" x14ac:dyDescent="0.2">
      <c r="D5555" s="6" t="s">
        <v>3355</v>
      </c>
      <c r="E5555" s="6" t="s">
        <v>3327</v>
      </c>
      <c r="F5555" s="6" t="s">
        <v>3345</v>
      </c>
      <c r="G5555" s="2">
        <v>1335.68</v>
      </c>
      <c r="H5555" s="2" t="s">
        <v>5089</v>
      </c>
    </row>
    <row r="5556" spans="4:8" ht="11.4" customHeight="1" x14ac:dyDescent="0.2">
      <c r="D5556" s="6" t="s">
        <v>4448</v>
      </c>
      <c r="E5556" s="6" t="s">
        <v>3363</v>
      </c>
      <c r="F5556" s="6" t="s">
        <v>3481</v>
      </c>
      <c r="G5556" s="2">
        <v>9360</v>
      </c>
      <c r="H5556" s="2" t="s">
        <v>5089</v>
      </c>
    </row>
    <row r="5557" spans="4:8" ht="11.4" customHeight="1" x14ac:dyDescent="0.2">
      <c r="D5557" s="6" t="s">
        <v>2056</v>
      </c>
      <c r="E5557" s="6" t="s">
        <v>2043</v>
      </c>
      <c r="F5557" s="6" t="s">
        <v>2045</v>
      </c>
      <c r="G5557" s="2">
        <v>7.7913055736282804</v>
      </c>
      <c r="H5557" s="2" t="s">
        <v>5091</v>
      </c>
    </row>
    <row r="5558" spans="4:8" ht="11.4" customHeight="1" x14ac:dyDescent="0.2">
      <c r="D5558" s="6" t="s">
        <v>2061</v>
      </c>
      <c r="E5558" s="6" t="s">
        <v>2043</v>
      </c>
      <c r="F5558" s="6" t="s">
        <v>2045</v>
      </c>
      <c r="G5558" s="2">
        <v>15</v>
      </c>
      <c r="H5558" s="2" t="s">
        <v>5089</v>
      </c>
    </row>
    <row r="5559" spans="4:8" ht="11.4" customHeight="1" x14ac:dyDescent="0.2">
      <c r="D5559" s="6" t="s">
        <v>2055</v>
      </c>
      <c r="E5559" s="6" t="s">
        <v>2043</v>
      </c>
      <c r="F5559" s="6" t="s">
        <v>2045</v>
      </c>
      <c r="G5559" s="2">
        <v>22.639498091603052</v>
      </c>
      <c r="H5559" s="2" t="s">
        <v>5091</v>
      </c>
    </row>
    <row r="5560" spans="4:8" ht="11.4" customHeight="1" x14ac:dyDescent="0.2">
      <c r="D5560" s="6" t="s">
        <v>2059</v>
      </c>
      <c r="E5560" s="6" t="s">
        <v>2043</v>
      </c>
      <c r="F5560" s="6" t="s">
        <v>2045</v>
      </c>
      <c r="G5560" s="2">
        <v>11.175680431514722</v>
      </c>
      <c r="H5560" s="2" t="s">
        <v>5091</v>
      </c>
    </row>
    <row r="5561" spans="4:8" ht="11.4" customHeight="1" x14ac:dyDescent="0.2">
      <c r="D5561" s="6" t="s">
        <v>2051</v>
      </c>
      <c r="E5561" s="6" t="s">
        <v>2043</v>
      </c>
      <c r="F5561" s="6" t="s">
        <v>2045</v>
      </c>
      <c r="G5561" s="2">
        <v>23.479471488624331</v>
      </c>
      <c r="H5561" s="2" t="s">
        <v>5091</v>
      </c>
    </row>
    <row r="5562" spans="4:8" ht="11.4" customHeight="1" x14ac:dyDescent="0.2">
      <c r="D5562" s="6" t="s">
        <v>2057</v>
      </c>
      <c r="E5562" s="6" t="s">
        <v>2043</v>
      </c>
      <c r="F5562" s="6" t="s">
        <v>2045</v>
      </c>
      <c r="G5562" s="2">
        <v>17.573442075520166</v>
      </c>
      <c r="H5562" s="2" t="s">
        <v>5089</v>
      </c>
    </row>
    <row r="5563" spans="4:8" ht="11.4" customHeight="1" x14ac:dyDescent="0.2">
      <c r="D5563" s="6" t="s">
        <v>3419</v>
      </c>
      <c r="E5563" s="6" t="s">
        <v>3363</v>
      </c>
      <c r="F5563" s="6" t="s">
        <v>3407</v>
      </c>
      <c r="G5563" s="2">
        <v>2224.4130769230769</v>
      </c>
      <c r="H5563" s="2" t="s">
        <v>5089</v>
      </c>
    </row>
    <row r="5564" spans="4:8" ht="11.4" customHeight="1" x14ac:dyDescent="0.2">
      <c r="D5564" s="6" t="s">
        <v>3437</v>
      </c>
      <c r="E5564" s="6" t="s">
        <v>3363</v>
      </c>
      <c r="F5564" s="6" t="s">
        <v>3407</v>
      </c>
      <c r="G5564" s="2">
        <v>1979.136</v>
      </c>
      <c r="H5564" s="2" t="s">
        <v>5089</v>
      </c>
    </row>
    <row r="5565" spans="4:8" ht="11.4" customHeight="1" x14ac:dyDescent="0.2">
      <c r="D5565" s="6" t="s">
        <v>3453</v>
      </c>
      <c r="E5565" s="6" t="s">
        <v>3363</v>
      </c>
      <c r="F5565" s="6" t="s">
        <v>3407</v>
      </c>
      <c r="G5565" s="2">
        <v>948.04200000000003</v>
      </c>
      <c r="H5565" s="2" t="s">
        <v>5089</v>
      </c>
    </row>
    <row r="5566" spans="4:8" ht="11.4" customHeight="1" x14ac:dyDescent="0.2">
      <c r="D5566" s="6" t="s">
        <v>3432</v>
      </c>
      <c r="E5566" s="6" t="s">
        <v>3363</v>
      </c>
      <c r="F5566" s="6" t="s">
        <v>3407</v>
      </c>
      <c r="G5566" s="2">
        <v>1249.4242857142856</v>
      </c>
      <c r="H5566" s="2" t="s">
        <v>5089</v>
      </c>
    </row>
    <row r="5567" spans="4:8" ht="11.4" customHeight="1" x14ac:dyDescent="0.2">
      <c r="D5567" s="6" t="s">
        <v>3833</v>
      </c>
      <c r="E5567" s="6" t="s">
        <v>3579</v>
      </c>
      <c r="F5567" s="6" t="s">
        <v>3698</v>
      </c>
      <c r="G5567" s="2">
        <v>726.65753333333339</v>
      </c>
      <c r="H5567" s="2" t="s">
        <v>5091</v>
      </c>
    </row>
    <row r="5568" spans="4:8" ht="11.4" customHeight="1" x14ac:dyDescent="0.2">
      <c r="D5568" s="6" t="s">
        <v>3857</v>
      </c>
      <c r="E5568" s="6" t="s">
        <v>3579</v>
      </c>
      <c r="F5568" s="6" t="s">
        <v>3698</v>
      </c>
      <c r="G5568" s="2">
        <v>753.07927536231887</v>
      </c>
      <c r="H5568" s="2" t="s">
        <v>5091</v>
      </c>
    </row>
    <row r="5569" spans="4:8" ht="11.4" customHeight="1" x14ac:dyDescent="0.2">
      <c r="D5569" s="6" t="s">
        <v>3892</v>
      </c>
      <c r="E5569" s="6" t="s">
        <v>3579</v>
      </c>
      <c r="F5569" s="6" t="s">
        <v>3885</v>
      </c>
      <c r="G5569" s="2">
        <v>284.15351351351353</v>
      </c>
      <c r="H5569" s="2" t="s">
        <v>5091</v>
      </c>
    </row>
    <row r="5570" spans="4:8" ht="11.4" customHeight="1" x14ac:dyDescent="0.2">
      <c r="D5570" s="6" t="s">
        <v>3886</v>
      </c>
      <c r="E5570" s="6" t="s">
        <v>3579</v>
      </c>
      <c r="F5570" s="6" t="s">
        <v>3885</v>
      </c>
      <c r="G5570" s="2">
        <v>128.59071428571428</v>
      </c>
      <c r="H5570" s="2" t="s">
        <v>5091</v>
      </c>
    </row>
    <row r="5571" spans="4:8" ht="11.4" customHeight="1" x14ac:dyDescent="0.2">
      <c r="D5571" s="6" t="s">
        <v>2184</v>
      </c>
      <c r="E5571" s="6" t="s">
        <v>2043</v>
      </c>
      <c r="F5571" s="6" t="s">
        <v>2175</v>
      </c>
      <c r="G5571" s="2">
        <v>274.00375000000003</v>
      </c>
      <c r="H5571" s="2" t="s">
        <v>5089</v>
      </c>
    </row>
    <row r="5572" spans="4:8" ht="11.4" customHeight="1" x14ac:dyDescent="0.2">
      <c r="D5572" s="6" t="s">
        <v>2177</v>
      </c>
      <c r="E5572" s="6" t="s">
        <v>2043</v>
      </c>
      <c r="F5572" s="6" t="s">
        <v>2175</v>
      </c>
      <c r="G5572" s="2">
        <v>33.959709471034508</v>
      </c>
      <c r="H5572" s="2" t="s">
        <v>5091</v>
      </c>
    </row>
    <row r="5573" spans="4:8" ht="11.4" customHeight="1" x14ac:dyDescent="0.2">
      <c r="D5573" s="6" t="s">
        <v>2180</v>
      </c>
      <c r="E5573" s="6" t="s">
        <v>2043</v>
      </c>
      <c r="F5573" s="6" t="s">
        <v>2175</v>
      </c>
      <c r="G5573" s="2">
        <v>42.319060617059897</v>
      </c>
      <c r="H5573" s="2" t="s">
        <v>5091</v>
      </c>
    </row>
    <row r="5574" spans="4:8" ht="11.4" customHeight="1" x14ac:dyDescent="0.2">
      <c r="D5574" s="6" t="s">
        <v>2181</v>
      </c>
      <c r="E5574" s="6" t="s">
        <v>2043</v>
      </c>
      <c r="F5574" s="6" t="s">
        <v>2175</v>
      </c>
      <c r="G5574" s="2">
        <v>55.133318168031543</v>
      </c>
      <c r="H5574" s="2" t="s">
        <v>5089</v>
      </c>
    </row>
    <row r="5575" spans="4:8" ht="11.4" customHeight="1" x14ac:dyDescent="0.2">
      <c r="D5575" s="6" t="s">
        <v>2176</v>
      </c>
      <c r="E5575" s="6" t="s">
        <v>2043</v>
      </c>
      <c r="F5575" s="6" t="s">
        <v>2175</v>
      </c>
      <c r="G5575" s="2">
        <v>52.660145533040875</v>
      </c>
      <c r="H5575" s="2" t="s">
        <v>5091</v>
      </c>
    </row>
    <row r="5576" spans="4:8" ht="11.4" customHeight="1" x14ac:dyDescent="0.2">
      <c r="D5576" s="6" t="s">
        <v>2179</v>
      </c>
      <c r="E5576" s="6" t="s">
        <v>2043</v>
      </c>
      <c r="F5576" s="6" t="s">
        <v>2175</v>
      </c>
      <c r="G5576" s="2">
        <v>138.64054608068218</v>
      </c>
      <c r="H5576" s="2" t="s">
        <v>5091</v>
      </c>
    </row>
    <row r="5577" spans="4:8" ht="11.4" customHeight="1" x14ac:dyDescent="0.2">
      <c r="D5577" s="6" t="s">
        <v>2178</v>
      </c>
      <c r="E5577" s="6" t="s">
        <v>2043</v>
      </c>
      <c r="F5577" s="6" t="s">
        <v>2175</v>
      </c>
      <c r="G5577" s="2">
        <v>189.81042719749499</v>
      </c>
      <c r="H5577" s="2" t="s">
        <v>5091</v>
      </c>
    </row>
    <row r="5578" spans="4:8" ht="11.4" customHeight="1" x14ac:dyDescent="0.2">
      <c r="D5578" s="6" t="s">
        <v>2191</v>
      </c>
      <c r="E5578" s="6" t="s">
        <v>2043</v>
      </c>
      <c r="F5578" s="6" t="s">
        <v>2175</v>
      </c>
      <c r="G5578" s="2">
        <v>189.36163793103449</v>
      </c>
      <c r="H5578" s="2" t="s">
        <v>5089</v>
      </c>
    </row>
    <row r="5579" spans="4:8" ht="11.4" customHeight="1" x14ac:dyDescent="0.2">
      <c r="D5579" s="6" t="s">
        <v>3372</v>
      </c>
      <c r="E5579" s="6" t="s">
        <v>3363</v>
      </c>
      <c r="F5579" s="6" t="s">
        <v>3364</v>
      </c>
      <c r="G5579" s="2">
        <v>1788.7180952380954</v>
      </c>
      <c r="H5579" s="2" t="s">
        <v>5089</v>
      </c>
    </row>
    <row r="5580" spans="4:8" ht="11.4" customHeight="1" x14ac:dyDescent="0.2">
      <c r="D5580" s="6" t="s">
        <v>4449</v>
      </c>
      <c r="E5580" s="6" t="s">
        <v>1300</v>
      </c>
      <c r="F5580" s="6" t="s">
        <v>1454</v>
      </c>
      <c r="G5580" s="2">
        <v>820.85</v>
      </c>
      <c r="H5580" s="2" t="s">
        <v>5089</v>
      </c>
    </row>
    <row r="5581" spans="4:8" ht="11.4" customHeight="1" x14ac:dyDescent="0.2">
      <c r="D5581" s="6" t="s">
        <v>4450</v>
      </c>
      <c r="E5581" s="6" t="s">
        <v>1300</v>
      </c>
      <c r="F5581" s="6" t="s">
        <v>1454</v>
      </c>
      <c r="G5581" s="2">
        <v>820.9</v>
      </c>
      <c r="H5581" s="2" t="s">
        <v>5089</v>
      </c>
    </row>
    <row r="5582" spans="4:8" ht="11.4" customHeight="1" x14ac:dyDescent="0.2">
      <c r="D5582" s="6" t="s">
        <v>4451</v>
      </c>
      <c r="E5582" s="6" t="s">
        <v>1300</v>
      </c>
      <c r="F5582" s="6" t="s">
        <v>1454</v>
      </c>
      <c r="G5582" s="2">
        <v>820.9</v>
      </c>
      <c r="H5582" s="2" t="s">
        <v>5089</v>
      </c>
    </row>
    <row r="5583" spans="4:8" ht="11.4" customHeight="1" x14ac:dyDescent="0.2">
      <c r="D5583" s="6" t="s">
        <v>4452</v>
      </c>
      <c r="E5583" s="6" t="s">
        <v>1300</v>
      </c>
      <c r="F5583" s="6" t="s">
        <v>1454</v>
      </c>
      <c r="G5583" s="2">
        <v>820.8</v>
      </c>
      <c r="H5583" s="2" t="s">
        <v>5089</v>
      </c>
    </row>
    <row r="5584" spans="4:8" ht="11.4" customHeight="1" x14ac:dyDescent="0.2">
      <c r="D5584" s="6" t="s">
        <v>4453</v>
      </c>
      <c r="E5584" s="6" t="s">
        <v>1300</v>
      </c>
      <c r="F5584" s="6" t="s">
        <v>1454</v>
      </c>
      <c r="G5584" s="2">
        <v>821</v>
      </c>
      <c r="H5584" s="2" t="s">
        <v>5089</v>
      </c>
    </row>
    <row r="5585" spans="4:8" ht="11.4" customHeight="1" x14ac:dyDescent="0.2">
      <c r="D5585" s="6" t="s">
        <v>1476</v>
      </c>
      <c r="E5585" s="6" t="s">
        <v>1300</v>
      </c>
      <c r="F5585" s="6" t="s">
        <v>1454</v>
      </c>
      <c r="G5585" s="2">
        <v>232.57882775119617</v>
      </c>
      <c r="H5585" s="2" t="s">
        <v>5091</v>
      </c>
    </row>
    <row r="5586" spans="4:8" ht="11.4" customHeight="1" x14ac:dyDescent="0.2">
      <c r="D5586" s="6" t="s">
        <v>1465</v>
      </c>
      <c r="E5586" s="6" t="s">
        <v>1300</v>
      </c>
      <c r="F5586" s="6" t="s">
        <v>1454</v>
      </c>
      <c r="G5586" s="2">
        <v>240.97380217785843</v>
      </c>
      <c r="H5586" s="2" t="s">
        <v>5091</v>
      </c>
    </row>
    <row r="5587" spans="4:8" ht="11.4" customHeight="1" x14ac:dyDescent="0.2">
      <c r="D5587" s="6" t="s">
        <v>1468</v>
      </c>
      <c r="E5587" s="6" t="s">
        <v>1300</v>
      </c>
      <c r="F5587" s="6" t="s">
        <v>1454</v>
      </c>
      <c r="G5587" s="2">
        <v>185.85998439937597</v>
      </c>
      <c r="H5587" s="2" t="s">
        <v>5091</v>
      </c>
    </row>
    <row r="5588" spans="4:8" ht="11.4" customHeight="1" x14ac:dyDescent="0.2">
      <c r="D5588" s="6" t="s">
        <v>1507</v>
      </c>
      <c r="E5588" s="6" t="s">
        <v>1300</v>
      </c>
      <c r="F5588" s="6" t="s">
        <v>1454</v>
      </c>
      <c r="G5588" s="2">
        <v>273.51555555555552</v>
      </c>
      <c r="H5588" s="2" t="s">
        <v>5089</v>
      </c>
    </row>
    <row r="5589" spans="4:8" ht="11.4" customHeight="1" x14ac:dyDescent="0.2">
      <c r="D5589" s="6" t="s">
        <v>1511</v>
      </c>
      <c r="E5589" s="6" t="s">
        <v>1300</v>
      </c>
      <c r="F5589" s="6" t="s">
        <v>1454</v>
      </c>
      <c r="G5589" s="2">
        <v>194.64095238095237</v>
      </c>
      <c r="H5589" s="2" t="s">
        <v>5089</v>
      </c>
    </row>
    <row r="5590" spans="4:8" ht="11.4" customHeight="1" x14ac:dyDescent="0.2">
      <c r="D5590" s="6" t="s">
        <v>1491</v>
      </c>
      <c r="E5590" s="6" t="s">
        <v>1300</v>
      </c>
      <c r="F5590" s="6" t="s">
        <v>1454</v>
      </c>
      <c r="G5590" s="2">
        <v>216.04145985401459</v>
      </c>
      <c r="H5590" s="2" t="s">
        <v>5089</v>
      </c>
    </row>
    <row r="5591" spans="4:8" ht="11.4" customHeight="1" x14ac:dyDescent="0.2">
      <c r="D5591" s="6" t="s">
        <v>1473</v>
      </c>
      <c r="E5591" s="6" t="s">
        <v>1300</v>
      </c>
      <c r="F5591" s="6" t="s">
        <v>1454</v>
      </c>
      <c r="G5591" s="2">
        <v>227.96995073891625</v>
      </c>
      <c r="H5591" s="2" t="s">
        <v>5091</v>
      </c>
    </row>
    <row r="5592" spans="4:8" ht="11.4" customHeight="1" x14ac:dyDescent="0.2">
      <c r="D5592" s="6" t="s">
        <v>1461</v>
      </c>
      <c r="E5592" s="6" t="s">
        <v>1300</v>
      </c>
      <c r="F5592" s="6" t="s">
        <v>1454</v>
      </c>
      <c r="G5592" s="2">
        <v>152.14163126896307</v>
      </c>
      <c r="H5592" s="2" t="s">
        <v>5090</v>
      </c>
    </row>
    <row r="5593" spans="4:8" ht="11.4" customHeight="1" x14ac:dyDescent="0.2">
      <c r="D5593" s="6" t="s">
        <v>1455</v>
      </c>
      <c r="E5593" s="6" t="s">
        <v>1300</v>
      </c>
      <c r="F5593" s="6" t="s">
        <v>1454</v>
      </c>
      <c r="G5593" s="2">
        <v>149.32630024951482</v>
      </c>
      <c r="H5593" s="2" t="s">
        <v>5090</v>
      </c>
    </row>
    <row r="5594" spans="4:8" ht="11.4" customHeight="1" x14ac:dyDescent="0.2">
      <c r="D5594" s="6" t="s">
        <v>1462</v>
      </c>
      <c r="E5594" s="6" t="s">
        <v>1300</v>
      </c>
      <c r="F5594" s="6" t="s">
        <v>1454</v>
      </c>
      <c r="G5594" s="2">
        <v>155.21758519388953</v>
      </c>
      <c r="H5594" s="2" t="s">
        <v>5090</v>
      </c>
    </row>
    <row r="5595" spans="4:8" ht="11.4" customHeight="1" x14ac:dyDescent="0.2">
      <c r="D5595" s="6" t="s">
        <v>1464</v>
      </c>
      <c r="E5595" s="6" t="s">
        <v>1300</v>
      </c>
      <c r="F5595" s="6" t="s">
        <v>1454</v>
      </c>
      <c r="G5595" s="2">
        <v>235.63224970553591</v>
      </c>
      <c r="H5595" s="2" t="s">
        <v>5090</v>
      </c>
    </row>
    <row r="5596" spans="4:8" ht="11.4" customHeight="1" x14ac:dyDescent="0.2">
      <c r="D5596" s="6" t="s">
        <v>4454</v>
      </c>
      <c r="E5596" s="6" t="s">
        <v>2945</v>
      </c>
      <c r="F5596" s="6" t="s">
        <v>3096</v>
      </c>
      <c r="G5596" s="2">
        <v>20802</v>
      </c>
      <c r="H5596" s="2" t="s">
        <v>5089</v>
      </c>
    </row>
    <row r="5597" spans="4:8" ht="11.4" customHeight="1" x14ac:dyDescent="0.2">
      <c r="D5597" s="6" t="s">
        <v>4455</v>
      </c>
      <c r="E5597" s="6" t="s">
        <v>2945</v>
      </c>
      <c r="F5597" s="6" t="s">
        <v>3096</v>
      </c>
      <c r="G5597" s="2">
        <v>20878</v>
      </c>
      <c r="H5597" s="2" t="s">
        <v>5089</v>
      </c>
    </row>
    <row r="5598" spans="4:8" ht="11.4" customHeight="1" x14ac:dyDescent="0.2">
      <c r="D5598" s="6" t="s">
        <v>4456</v>
      </c>
      <c r="E5598" s="6" t="s">
        <v>2945</v>
      </c>
      <c r="F5598" s="6" t="s">
        <v>3096</v>
      </c>
      <c r="G5598" s="2">
        <v>19931</v>
      </c>
      <c r="H5598" s="2" t="s">
        <v>5089</v>
      </c>
    </row>
    <row r="5599" spans="4:8" ht="11.4" customHeight="1" x14ac:dyDescent="0.2">
      <c r="D5599" s="6" t="s">
        <v>3112</v>
      </c>
      <c r="E5599" s="6" t="s">
        <v>2945</v>
      </c>
      <c r="F5599" s="6" t="s">
        <v>3096</v>
      </c>
      <c r="G5599" s="2">
        <v>19914</v>
      </c>
      <c r="H5599" s="2" t="s">
        <v>5089</v>
      </c>
    </row>
    <row r="5600" spans="4:8" ht="11.4" customHeight="1" x14ac:dyDescent="0.2">
      <c r="D5600" s="6" t="s">
        <v>4457</v>
      </c>
      <c r="E5600" s="6" t="s">
        <v>2945</v>
      </c>
      <c r="F5600" s="6" t="s">
        <v>3096</v>
      </c>
      <c r="G5600" s="2">
        <v>19298</v>
      </c>
      <c r="H5600" s="2" t="s">
        <v>5089</v>
      </c>
    </row>
    <row r="5601" spans="4:8" ht="11.4" customHeight="1" x14ac:dyDescent="0.2">
      <c r="D5601" s="6" t="s">
        <v>3110</v>
      </c>
      <c r="E5601" s="6" t="s">
        <v>2945</v>
      </c>
      <c r="F5601" s="6" t="s">
        <v>3096</v>
      </c>
      <c r="G5601" s="2">
        <v>21877</v>
      </c>
      <c r="H5601" s="2" t="s">
        <v>5089</v>
      </c>
    </row>
    <row r="5602" spans="4:8" ht="11.4" customHeight="1" x14ac:dyDescent="0.2">
      <c r="D5602" s="6" t="s">
        <v>4458</v>
      </c>
      <c r="E5602" s="6" t="s">
        <v>2945</v>
      </c>
      <c r="F5602" s="6" t="s">
        <v>3096</v>
      </c>
      <c r="G5602" s="2">
        <v>21726</v>
      </c>
      <c r="H5602" s="2" t="s">
        <v>5089</v>
      </c>
    </row>
    <row r="5603" spans="4:8" ht="11.4" customHeight="1" x14ac:dyDescent="0.2">
      <c r="D5603" s="6" t="s">
        <v>4459</v>
      </c>
      <c r="E5603" s="6" t="s">
        <v>2945</v>
      </c>
      <c r="F5603" s="6" t="s">
        <v>3096</v>
      </c>
      <c r="G5603" s="2">
        <v>20988</v>
      </c>
      <c r="H5603" s="2" t="s">
        <v>5089</v>
      </c>
    </row>
    <row r="5604" spans="4:8" ht="11.4" customHeight="1" x14ac:dyDescent="0.2">
      <c r="D5604" s="6" t="s">
        <v>3106</v>
      </c>
      <c r="E5604" s="6" t="s">
        <v>2945</v>
      </c>
      <c r="F5604" s="6" t="s">
        <v>3096</v>
      </c>
      <c r="G5604" s="2">
        <v>20779</v>
      </c>
      <c r="H5604" s="2" t="s">
        <v>5089</v>
      </c>
    </row>
    <row r="5605" spans="4:8" ht="11.4" customHeight="1" x14ac:dyDescent="0.2">
      <c r="D5605" s="6" t="s">
        <v>3113</v>
      </c>
      <c r="E5605" s="6" t="s">
        <v>2945</v>
      </c>
      <c r="F5605" s="6" t="s">
        <v>3096</v>
      </c>
      <c r="G5605" s="2">
        <v>20849</v>
      </c>
      <c r="H5605" s="2" t="s">
        <v>5089</v>
      </c>
    </row>
    <row r="5606" spans="4:8" ht="11.4" customHeight="1" x14ac:dyDescent="0.2">
      <c r="D5606" s="6" t="s">
        <v>3107</v>
      </c>
      <c r="E5606" s="6" t="s">
        <v>2945</v>
      </c>
      <c r="F5606" s="6" t="s">
        <v>3096</v>
      </c>
      <c r="G5606" s="2">
        <v>21558</v>
      </c>
      <c r="H5606" s="2" t="s">
        <v>5089</v>
      </c>
    </row>
    <row r="5607" spans="4:8" ht="11.4" customHeight="1" x14ac:dyDescent="0.2">
      <c r="D5607" s="6" t="s">
        <v>4460</v>
      </c>
      <c r="E5607" s="6" t="s">
        <v>2945</v>
      </c>
      <c r="F5607" s="6" t="s">
        <v>3096</v>
      </c>
      <c r="G5607" s="2">
        <v>21534</v>
      </c>
      <c r="H5607" s="2" t="s">
        <v>5089</v>
      </c>
    </row>
    <row r="5608" spans="4:8" ht="11.4" customHeight="1" x14ac:dyDescent="0.2">
      <c r="D5608" s="6" t="s">
        <v>4461</v>
      </c>
      <c r="E5608" s="6" t="s">
        <v>2945</v>
      </c>
      <c r="F5608" s="6" t="s">
        <v>3096</v>
      </c>
      <c r="G5608" s="2">
        <v>20146</v>
      </c>
      <c r="H5608" s="2" t="s">
        <v>5089</v>
      </c>
    </row>
    <row r="5609" spans="4:8" ht="11.4" customHeight="1" x14ac:dyDescent="0.2">
      <c r="D5609" s="6" t="s">
        <v>4462</v>
      </c>
      <c r="E5609" s="6" t="s">
        <v>2945</v>
      </c>
      <c r="F5609" s="6" t="s">
        <v>3096</v>
      </c>
      <c r="G5609" s="2">
        <v>27675</v>
      </c>
      <c r="H5609" s="2" t="s">
        <v>5089</v>
      </c>
    </row>
    <row r="5610" spans="4:8" ht="11.4" customHeight="1" x14ac:dyDescent="0.2">
      <c r="D5610" s="6" t="s">
        <v>4463</v>
      </c>
      <c r="E5610" s="6" t="s">
        <v>2945</v>
      </c>
      <c r="F5610" s="6" t="s">
        <v>3096</v>
      </c>
      <c r="G5610" s="2">
        <v>27628</v>
      </c>
      <c r="H5610" s="2" t="s">
        <v>5089</v>
      </c>
    </row>
    <row r="5611" spans="4:8" ht="11.4" customHeight="1" x14ac:dyDescent="0.2">
      <c r="D5611" s="6" t="s">
        <v>4464</v>
      </c>
      <c r="E5611" s="6" t="s">
        <v>2945</v>
      </c>
      <c r="F5611" s="6" t="s">
        <v>3096</v>
      </c>
      <c r="G5611" s="2">
        <v>28947</v>
      </c>
      <c r="H5611" s="2" t="s">
        <v>5089</v>
      </c>
    </row>
    <row r="5612" spans="4:8" ht="11.4" customHeight="1" x14ac:dyDescent="0.2">
      <c r="D5612" s="6" t="s">
        <v>3728</v>
      </c>
      <c r="E5612" s="6" t="s">
        <v>3579</v>
      </c>
      <c r="F5612" s="6" t="s">
        <v>3698</v>
      </c>
      <c r="G5612" s="2">
        <v>1036.31</v>
      </c>
      <c r="H5612" s="2" t="s">
        <v>5089</v>
      </c>
    </row>
    <row r="5613" spans="4:8" ht="11.4" customHeight="1" x14ac:dyDescent="0.2">
      <c r="D5613" s="6" t="s">
        <v>3735</v>
      </c>
      <c r="E5613" s="6" t="s">
        <v>3579</v>
      </c>
      <c r="F5613" s="6" t="s">
        <v>3698</v>
      </c>
      <c r="G5613" s="2">
        <v>1036.3100000000002</v>
      </c>
      <c r="H5613" s="2" t="s">
        <v>5089</v>
      </c>
    </row>
    <row r="5614" spans="4:8" ht="11.4" customHeight="1" x14ac:dyDescent="0.2">
      <c r="D5614" s="6" t="s">
        <v>4465</v>
      </c>
      <c r="E5614" s="6" t="s">
        <v>3579</v>
      </c>
      <c r="F5614" s="6" t="s">
        <v>3698</v>
      </c>
      <c r="G5614" s="2">
        <v>487.0625</v>
      </c>
      <c r="H5614" s="2" t="s">
        <v>5089</v>
      </c>
    </row>
    <row r="5615" spans="4:8" ht="11.4" customHeight="1" x14ac:dyDescent="0.2">
      <c r="D5615" s="6" t="s">
        <v>3715</v>
      </c>
      <c r="E5615" s="6" t="s">
        <v>3579</v>
      </c>
      <c r="F5615" s="6" t="s">
        <v>3698</v>
      </c>
      <c r="G5615" s="2">
        <v>2333.6538461538462</v>
      </c>
      <c r="H5615" s="2" t="s">
        <v>5089</v>
      </c>
    </row>
    <row r="5616" spans="4:8" ht="11.4" customHeight="1" x14ac:dyDescent="0.2">
      <c r="D5616" s="6" t="s">
        <v>3764</v>
      </c>
      <c r="E5616" s="6" t="s">
        <v>3579</v>
      </c>
      <c r="F5616" s="6" t="s">
        <v>3698</v>
      </c>
      <c r="G5616" s="2">
        <v>1032.7833333333333</v>
      </c>
      <c r="H5616" s="2" t="s">
        <v>5089</v>
      </c>
    </row>
    <row r="5617" spans="4:8" ht="11.4" customHeight="1" x14ac:dyDescent="0.2">
      <c r="D5617" s="6" t="s">
        <v>3829</v>
      </c>
      <c r="E5617" s="6" t="s">
        <v>3579</v>
      </c>
      <c r="F5617" s="6" t="s">
        <v>3698</v>
      </c>
      <c r="G5617" s="2">
        <v>1546.6975</v>
      </c>
      <c r="H5617" s="2" t="s">
        <v>5089</v>
      </c>
    </row>
    <row r="5618" spans="4:8" ht="11.4" customHeight="1" x14ac:dyDescent="0.2">
      <c r="D5618" s="6" t="s">
        <v>2807</v>
      </c>
      <c r="E5618" s="6" t="s">
        <v>2043</v>
      </c>
      <c r="F5618" s="6" t="s">
        <v>2802</v>
      </c>
      <c r="G5618" s="2">
        <v>3195</v>
      </c>
      <c r="H5618" s="2" t="s">
        <v>5089</v>
      </c>
    </row>
    <row r="5619" spans="4:8" ht="11.4" customHeight="1" x14ac:dyDescent="0.2">
      <c r="D5619" s="6" t="s">
        <v>2806</v>
      </c>
      <c r="E5619" s="6" t="s">
        <v>2043</v>
      </c>
      <c r="F5619" s="6" t="s">
        <v>2802</v>
      </c>
      <c r="G5619" s="2">
        <v>1497.8333333333333</v>
      </c>
      <c r="H5619" s="2" t="s">
        <v>5089</v>
      </c>
    </row>
    <row r="5620" spans="4:8" ht="11.4" customHeight="1" x14ac:dyDescent="0.2">
      <c r="D5620" s="6" t="s">
        <v>2808</v>
      </c>
      <c r="E5620" s="6" t="s">
        <v>2043</v>
      </c>
      <c r="F5620" s="6" t="s">
        <v>2802</v>
      </c>
      <c r="G5620" s="2">
        <v>2478</v>
      </c>
      <c r="H5620" s="2" t="s">
        <v>5089</v>
      </c>
    </row>
    <row r="5621" spans="4:8" ht="11.4" customHeight="1" x14ac:dyDescent="0.2">
      <c r="D5621" s="6" t="s">
        <v>2804</v>
      </c>
      <c r="E5621" s="6" t="s">
        <v>2043</v>
      </c>
      <c r="F5621" s="6" t="s">
        <v>2802</v>
      </c>
      <c r="G5621" s="2">
        <v>2605.7142857142858</v>
      </c>
      <c r="H5621" s="2" t="s">
        <v>5089</v>
      </c>
    </row>
    <row r="5622" spans="4:8" ht="11.4" customHeight="1" x14ac:dyDescent="0.2">
      <c r="D5622" s="6" t="s">
        <v>4466</v>
      </c>
      <c r="E5622" s="6" t="s">
        <v>2043</v>
      </c>
      <c r="F5622" s="6" t="s">
        <v>2802</v>
      </c>
      <c r="G5622" s="2">
        <v>3402</v>
      </c>
      <c r="H5622" s="2" t="s">
        <v>5089</v>
      </c>
    </row>
    <row r="5623" spans="4:8" ht="11.4" customHeight="1" x14ac:dyDescent="0.2">
      <c r="D5623" s="6" t="s">
        <v>4467</v>
      </c>
      <c r="E5623" s="6" t="s">
        <v>2043</v>
      </c>
      <c r="F5623" s="6" t="s">
        <v>2802</v>
      </c>
      <c r="G5623" s="2">
        <v>2990.4</v>
      </c>
      <c r="H5623" s="2" t="s">
        <v>5089</v>
      </c>
    </row>
    <row r="5624" spans="4:8" ht="11.4" customHeight="1" x14ac:dyDescent="0.2">
      <c r="D5624" s="6" t="s">
        <v>2809</v>
      </c>
      <c r="E5624" s="6" t="s">
        <v>2043</v>
      </c>
      <c r="F5624" s="6" t="s">
        <v>2802</v>
      </c>
      <c r="G5624" s="2">
        <v>3101.5</v>
      </c>
      <c r="H5624" s="2" t="s">
        <v>5089</v>
      </c>
    </row>
    <row r="5625" spans="4:8" ht="11.4" customHeight="1" x14ac:dyDescent="0.2">
      <c r="D5625" s="6" t="s">
        <v>3620</v>
      </c>
      <c r="E5625" s="6" t="s">
        <v>3579</v>
      </c>
      <c r="F5625" s="6" t="s">
        <v>3580</v>
      </c>
      <c r="G5625" s="2">
        <v>158.47836734693877</v>
      </c>
      <c r="H5625" s="2" t="s">
        <v>5091</v>
      </c>
    </row>
    <row r="5626" spans="4:8" ht="11.4" customHeight="1" x14ac:dyDescent="0.2">
      <c r="D5626" s="6" t="s">
        <v>3619</v>
      </c>
      <c r="E5626" s="6" t="s">
        <v>3579</v>
      </c>
      <c r="F5626" s="6" t="s">
        <v>3580</v>
      </c>
      <c r="G5626" s="2">
        <v>158.74928571428569</v>
      </c>
      <c r="H5626" s="2" t="s">
        <v>5089</v>
      </c>
    </row>
    <row r="5627" spans="4:8" ht="11.4" customHeight="1" x14ac:dyDescent="0.2">
      <c r="D5627" s="6" t="s">
        <v>3621</v>
      </c>
      <c r="E5627" s="6" t="s">
        <v>3579</v>
      </c>
      <c r="F5627" s="6" t="s">
        <v>3580</v>
      </c>
      <c r="G5627" s="2">
        <v>160.19</v>
      </c>
      <c r="H5627" s="2" t="s">
        <v>5089</v>
      </c>
    </row>
    <row r="5628" spans="4:8" ht="11.4" customHeight="1" x14ac:dyDescent="0.2">
      <c r="D5628" s="6" t="s">
        <v>3599</v>
      </c>
      <c r="E5628" s="6" t="s">
        <v>3579</v>
      </c>
      <c r="F5628" s="6" t="s">
        <v>3580</v>
      </c>
      <c r="G5628" s="2">
        <v>587.217619047619</v>
      </c>
      <c r="H5628" s="2" t="s">
        <v>5091</v>
      </c>
    </row>
    <row r="5629" spans="4:8" ht="11.4" customHeight="1" x14ac:dyDescent="0.2">
      <c r="D5629" s="6" t="s">
        <v>3593</v>
      </c>
      <c r="E5629" s="6" t="s">
        <v>3579</v>
      </c>
      <c r="F5629" s="6" t="s">
        <v>3580</v>
      </c>
      <c r="G5629" s="2">
        <v>662.87174603174606</v>
      </c>
      <c r="H5629" s="2" t="s">
        <v>5091</v>
      </c>
    </row>
    <row r="5630" spans="4:8" ht="11.4" customHeight="1" x14ac:dyDescent="0.2">
      <c r="D5630" s="6" t="s">
        <v>3591</v>
      </c>
      <c r="E5630" s="6" t="s">
        <v>3579</v>
      </c>
      <c r="F5630" s="6" t="s">
        <v>3580</v>
      </c>
      <c r="G5630" s="2">
        <v>684.64484374999995</v>
      </c>
      <c r="H5630" s="2" t="s">
        <v>5091</v>
      </c>
    </row>
    <row r="5631" spans="4:8" ht="11.4" customHeight="1" x14ac:dyDescent="0.2">
      <c r="D5631" s="6" t="s">
        <v>3594</v>
      </c>
      <c r="E5631" s="6" t="s">
        <v>3579</v>
      </c>
      <c r="F5631" s="6" t="s">
        <v>3580</v>
      </c>
      <c r="G5631" s="2">
        <v>718.41603174603176</v>
      </c>
      <c r="H5631" s="2" t="s">
        <v>5091</v>
      </c>
    </row>
    <row r="5632" spans="4:8" ht="11.4" customHeight="1" x14ac:dyDescent="0.2">
      <c r="D5632" s="6" t="s">
        <v>3590</v>
      </c>
      <c r="E5632" s="6" t="s">
        <v>3579</v>
      </c>
      <c r="F5632" s="6" t="s">
        <v>3580</v>
      </c>
      <c r="G5632" s="2">
        <v>819.41512195121948</v>
      </c>
      <c r="H5632" s="2" t="s">
        <v>5091</v>
      </c>
    </row>
    <row r="5633" spans="4:8" ht="11.4" customHeight="1" x14ac:dyDescent="0.2">
      <c r="D5633" s="6" t="s">
        <v>3582</v>
      </c>
      <c r="E5633" s="6" t="s">
        <v>3579</v>
      </c>
      <c r="F5633" s="6" t="s">
        <v>3580</v>
      </c>
      <c r="G5633" s="2">
        <v>769.14197727272722</v>
      </c>
      <c r="H5633" s="2" t="s">
        <v>5090</v>
      </c>
    </row>
    <row r="5634" spans="4:8" ht="11.4" customHeight="1" x14ac:dyDescent="0.2">
      <c r="D5634" s="6" t="s">
        <v>3606</v>
      </c>
      <c r="E5634" s="6" t="s">
        <v>3579</v>
      </c>
      <c r="F5634" s="6" t="s">
        <v>3580</v>
      </c>
      <c r="G5634" s="2">
        <v>731.37824999999998</v>
      </c>
      <c r="H5634" s="2" t="s">
        <v>5089</v>
      </c>
    </row>
    <row r="5635" spans="4:8" ht="11.4" customHeight="1" x14ac:dyDescent="0.2">
      <c r="D5635" s="6" t="s">
        <v>3609</v>
      </c>
      <c r="E5635" s="6" t="s">
        <v>3579</v>
      </c>
      <c r="F5635" s="6" t="s">
        <v>3580</v>
      </c>
      <c r="G5635" s="2">
        <v>728.1423809523809</v>
      </c>
      <c r="H5635" s="2" t="s">
        <v>5091</v>
      </c>
    </row>
    <row r="5636" spans="4:8" ht="11.4" customHeight="1" x14ac:dyDescent="0.2">
      <c r="D5636" s="6" t="s">
        <v>3321</v>
      </c>
      <c r="E5636" s="6" t="s">
        <v>3273</v>
      </c>
      <c r="F5636" s="6" t="s">
        <v>3316</v>
      </c>
      <c r="G5636" s="2">
        <v>350</v>
      </c>
      <c r="H5636" s="2" t="s">
        <v>5089</v>
      </c>
    </row>
    <row r="5637" spans="4:8" ht="11.4" customHeight="1" x14ac:dyDescent="0.2">
      <c r="D5637" s="6" t="s">
        <v>3588</v>
      </c>
      <c r="E5637" s="6" t="s">
        <v>3579</v>
      </c>
      <c r="F5637" s="6" t="s">
        <v>3580</v>
      </c>
      <c r="G5637" s="2">
        <v>673.08710280373839</v>
      </c>
      <c r="H5637" s="2" t="s">
        <v>5091</v>
      </c>
    </row>
    <row r="5638" spans="4:8" ht="11.4" customHeight="1" x14ac:dyDescent="0.2">
      <c r="D5638" s="6" t="s">
        <v>3586</v>
      </c>
      <c r="E5638" s="6" t="s">
        <v>3579</v>
      </c>
      <c r="F5638" s="6" t="s">
        <v>3580</v>
      </c>
      <c r="G5638" s="2">
        <v>660.62956521739136</v>
      </c>
      <c r="H5638" s="2" t="s">
        <v>5091</v>
      </c>
    </row>
    <row r="5639" spans="4:8" ht="11.4" customHeight="1" x14ac:dyDescent="0.2">
      <c r="D5639" s="6" t="s">
        <v>3583</v>
      </c>
      <c r="E5639" s="6" t="s">
        <v>3579</v>
      </c>
      <c r="F5639" s="6" t="s">
        <v>3580</v>
      </c>
      <c r="G5639" s="2">
        <v>714.00949579831934</v>
      </c>
      <c r="H5639" s="2" t="s">
        <v>5091</v>
      </c>
    </row>
    <row r="5640" spans="4:8" ht="11.4" customHeight="1" x14ac:dyDescent="0.2">
      <c r="D5640" s="6" t="s">
        <v>3589</v>
      </c>
      <c r="E5640" s="6" t="s">
        <v>3579</v>
      </c>
      <c r="F5640" s="6" t="s">
        <v>3580</v>
      </c>
      <c r="G5640" s="2">
        <v>762.3876271186441</v>
      </c>
      <c r="H5640" s="2" t="s">
        <v>5091</v>
      </c>
    </row>
    <row r="5641" spans="4:8" ht="11.4" customHeight="1" x14ac:dyDescent="0.2">
      <c r="D5641" s="6" t="s">
        <v>3607</v>
      </c>
      <c r="E5641" s="6" t="s">
        <v>3579</v>
      </c>
      <c r="F5641" s="6" t="s">
        <v>3580</v>
      </c>
      <c r="G5641" s="2">
        <v>847</v>
      </c>
      <c r="H5641" s="2" t="s">
        <v>5089</v>
      </c>
    </row>
    <row r="5642" spans="4:8" ht="11.4" customHeight="1" x14ac:dyDescent="0.2">
      <c r="D5642" s="6" t="s">
        <v>3605</v>
      </c>
      <c r="E5642" s="6" t="s">
        <v>3579</v>
      </c>
      <c r="F5642" s="6" t="s">
        <v>3580</v>
      </c>
      <c r="G5642" s="2">
        <v>770.20508474576263</v>
      </c>
      <c r="H5642" s="2" t="s">
        <v>5091</v>
      </c>
    </row>
    <row r="5643" spans="4:8" ht="11.4" customHeight="1" x14ac:dyDescent="0.2">
      <c r="D5643" s="6" t="s">
        <v>3622</v>
      </c>
      <c r="E5643" s="6" t="s">
        <v>3579</v>
      </c>
      <c r="F5643" s="6" t="s">
        <v>3580</v>
      </c>
      <c r="G5643" s="2">
        <v>747.46780487804881</v>
      </c>
      <c r="H5643" s="2" t="s">
        <v>5091</v>
      </c>
    </row>
    <row r="5644" spans="4:8" ht="11.4" customHeight="1" x14ac:dyDescent="0.2">
      <c r="D5644" s="6" t="s">
        <v>3623</v>
      </c>
      <c r="E5644" s="6" t="s">
        <v>3579</v>
      </c>
      <c r="F5644" s="6" t="s">
        <v>3580</v>
      </c>
      <c r="G5644" s="2">
        <v>806.52515151515161</v>
      </c>
      <c r="H5644" s="2" t="s">
        <v>5089</v>
      </c>
    </row>
    <row r="5645" spans="4:8" ht="11.4" customHeight="1" x14ac:dyDescent="0.2">
      <c r="D5645" s="6" t="s">
        <v>3624</v>
      </c>
      <c r="E5645" s="6" t="s">
        <v>3579</v>
      </c>
      <c r="F5645" s="6" t="s">
        <v>3580</v>
      </c>
      <c r="G5645" s="2">
        <v>784.94200000000001</v>
      </c>
      <c r="H5645" s="2" t="s">
        <v>5091</v>
      </c>
    </row>
    <row r="5646" spans="4:8" ht="11.4" customHeight="1" x14ac:dyDescent="0.2">
      <c r="D5646" s="6" t="s">
        <v>3598</v>
      </c>
      <c r="E5646" s="6" t="s">
        <v>3579</v>
      </c>
      <c r="F5646" s="6" t="s">
        <v>3580</v>
      </c>
      <c r="G5646" s="2">
        <v>764.72433333333333</v>
      </c>
      <c r="H5646" s="2" t="s">
        <v>5089</v>
      </c>
    </row>
    <row r="5647" spans="4:8" ht="11.4" customHeight="1" x14ac:dyDescent="0.2">
      <c r="D5647" s="6" t="s">
        <v>3595</v>
      </c>
      <c r="E5647" s="6" t="s">
        <v>3579</v>
      </c>
      <c r="F5647" s="6" t="s">
        <v>3580</v>
      </c>
      <c r="G5647" s="2">
        <v>680.75825000000009</v>
      </c>
      <c r="H5647" s="2" t="s">
        <v>5089</v>
      </c>
    </row>
    <row r="5648" spans="4:8" ht="11.4" customHeight="1" x14ac:dyDescent="0.2">
      <c r="D5648" s="6" t="s">
        <v>3597</v>
      </c>
      <c r="E5648" s="6" t="s">
        <v>3579</v>
      </c>
      <c r="F5648" s="6" t="s">
        <v>3580</v>
      </c>
      <c r="G5648" s="2">
        <v>715.96974999999998</v>
      </c>
      <c r="H5648" s="2" t="s">
        <v>5089</v>
      </c>
    </row>
    <row r="5649" spans="4:8" ht="11.4" customHeight="1" x14ac:dyDescent="0.2">
      <c r="D5649" s="6" t="s">
        <v>3596</v>
      </c>
      <c r="E5649" s="6" t="s">
        <v>3579</v>
      </c>
      <c r="F5649" s="6" t="s">
        <v>3580</v>
      </c>
      <c r="G5649" s="2">
        <v>680.75825000000009</v>
      </c>
      <c r="H5649" s="2" t="s">
        <v>5089</v>
      </c>
    </row>
    <row r="5650" spans="4:8" ht="11.4" customHeight="1" x14ac:dyDescent="0.2">
      <c r="D5650" s="6" t="s">
        <v>3602</v>
      </c>
      <c r="E5650" s="6" t="s">
        <v>3579</v>
      </c>
      <c r="F5650" s="6" t="s">
        <v>3580</v>
      </c>
      <c r="G5650" s="2">
        <v>711.75069230769225</v>
      </c>
      <c r="H5650" s="2" t="s">
        <v>5091</v>
      </c>
    </row>
    <row r="5651" spans="4:8" ht="11.4" customHeight="1" x14ac:dyDescent="0.2">
      <c r="D5651" s="6" t="s">
        <v>3592</v>
      </c>
      <c r="E5651" s="6" t="s">
        <v>3579</v>
      </c>
      <c r="F5651" s="6" t="s">
        <v>3580</v>
      </c>
      <c r="G5651" s="2">
        <v>675.46907692307684</v>
      </c>
      <c r="H5651" s="2" t="s">
        <v>5091</v>
      </c>
    </row>
    <row r="5652" spans="4:8" ht="11.4" customHeight="1" x14ac:dyDescent="0.2">
      <c r="D5652" s="6" t="s">
        <v>3603</v>
      </c>
      <c r="E5652" s="6" t="s">
        <v>3579</v>
      </c>
      <c r="F5652" s="6" t="s">
        <v>3580</v>
      </c>
      <c r="G5652" s="2">
        <v>671.60355555555554</v>
      </c>
      <c r="H5652" s="2" t="s">
        <v>5091</v>
      </c>
    </row>
    <row r="5653" spans="4:8" ht="11.4" customHeight="1" x14ac:dyDescent="0.2">
      <c r="D5653" s="6" t="s">
        <v>3615</v>
      </c>
      <c r="E5653" s="6" t="s">
        <v>3579</v>
      </c>
      <c r="F5653" s="6" t="s">
        <v>3580</v>
      </c>
      <c r="G5653" s="2">
        <v>746.0863157894737</v>
      </c>
      <c r="H5653" s="2" t="s">
        <v>5091</v>
      </c>
    </row>
    <row r="5654" spans="4:8" ht="11.4" customHeight="1" x14ac:dyDescent="0.2">
      <c r="D5654" s="6" t="s">
        <v>3618</v>
      </c>
      <c r="E5654" s="6" t="s">
        <v>3579</v>
      </c>
      <c r="F5654" s="6" t="s">
        <v>3580</v>
      </c>
      <c r="G5654" s="2">
        <v>788.48271186440684</v>
      </c>
      <c r="H5654" s="2" t="s">
        <v>5091</v>
      </c>
    </row>
    <row r="5655" spans="4:8" ht="11.4" customHeight="1" x14ac:dyDescent="0.2">
      <c r="D5655" s="6" t="s">
        <v>3616</v>
      </c>
      <c r="E5655" s="6" t="s">
        <v>3579</v>
      </c>
      <c r="F5655" s="6" t="s">
        <v>3580</v>
      </c>
      <c r="G5655" s="2">
        <v>722.84888888888884</v>
      </c>
      <c r="H5655" s="2" t="s">
        <v>5089</v>
      </c>
    </row>
    <row r="5656" spans="4:8" ht="11.4" customHeight="1" x14ac:dyDescent="0.2">
      <c r="D5656" s="6" t="s">
        <v>3614</v>
      </c>
      <c r="E5656" s="6" t="s">
        <v>3579</v>
      </c>
      <c r="F5656" s="6" t="s">
        <v>3580</v>
      </c>
      <c r="G5656" s="2">
        <v>723.80583333333334</v>
      </c>
      <c r="H5656" s="2" t="s">
        <v>5089</v>
      </c>
    </row>
    <row r="5657" spans="4:8" ht="11.4" customHeight="1" x14ac:dyDescent="0.2">
      <c r="D5657" s="6" t="s">
        <v>3608</v>
      </c>
      <c r="E5657" s="6" t="s">
        <v>3579</v>
      </c>
      <c r="F5657" s="6" t="s">
        <v>3580</v>
      </c>
      <c r="G5657" s="2">
        <v>680.75791666666669</v>
      </c>
      <c r="H5657" s="2" t="s">
        <v>5089</v>
      </c>
    </row>
    <row r="5658" spans="4:8" ht="11.4" customHeight="1" x14ac:dyDescent="0.2">
      <c r="D5658" s="6" t="s">
        <v>3613</v>
      </c>
      <c r="E5658" s="6" t="s">
        <v>3579</v>
      </c>
      <c r="F5658" s="6" t="s">
        <v>3580</v>
      </c>
      <c r="G5658" s="2">
        <v>737.72058823529414</v>
      </c>
      <c r="H5658" s="2" t="s">
        <v>5089</v>
      </c>
    </row>
    <row r="5659" spans="4:8" ht="11.4" customHeight="1" x14ac:dyDescent="0.2">
      <c r="D5659" s="6" t="s">
        <v>3604</v>
      </c>
      <c r="E5659" s="6" t="s">
        <v>3579</v>
      </c>
      <c r="F5659" s="6" t="s">
        <v>3580</v>
      </c>
      <c r="G5659" s="2">
        <v>765.14673076923077</v>
      </c>
      <c r="H5659" s="2" t="s">
        <v>5091</v>
      </c>
    </row>
    <row r="5660" spans="4:8" ht="11.4" customHeight="1" x14ac:dyDescent="0.2">
      <c r="D5660" s="6" t="s">
        <v>3601</v>
      </c>
      <c r="E5660" s="6" t="s">
        <v>3579</v>
      </c>
      <c r="F5660" s="6" t="s">
        <v>3580</v>
      </c>
      <c r="G5660" s="2">
        <v>773.87690476190483</v>
      </c>
      <c r="H5660" s="2" t="s">
        <v>5091</v>
      </c>
    </row>
    <row r="5661" spans="4:8" ht="11.4" customHeight="1" x14ac:dyDescent="0.2">
      <c r="D5661" s="6" t="s">
        <v>3587</v>
      </c>
      <c r="E5661" s="6" t="s">
        <v>3579</v>
      </c>
      <c r="F5661" s="6" t="s">
        <v>3580</v>
      </c>
      <c r="G5661" s="2">
        <v>869.76566265060239</v>
      </c>
      <c r="H5661" s="2" t="s">
        <v>5091</v>
      </c>
    </row>
    <row r="5662" spans="4:8" ht="11.4" customHeight="1" x14ac:dyDescent="0.2">
      <c r="D5662" s="6" t="s">
        <v>3610</v>
      </c>
      <c r="E5662" s="6" t="s">
        <v>3579</v>
      </c>
      <c r="F5662" s="6" t="s">
        <v>3580</v>
      </c>
      <c r="G5662" s="2">
        <v>733.26060606060605</v>
      </c>
      <c r="H5662" s="2" t="s">
        <v>5089</v>
      </c>
    </row>
    <row r="5663" spans="4:8" ht="11.4" customHeight="1" x14ac:dyDescent="0.2">
      <c r="D5663" s="6" t="s">
        <v>3611</v>
      </c>
      <c r="E5663" s="6" t="s">
        <v>3579</v>
      </c>
      <c r="F5663" s="6" t="s">
        <v>3580</v>
      </c>
      <c r="G5663" s="2">
        <v>773.78142857142848</v>
      </c>
      <c r="H5663" s="2" t="s">
        <v>5089</v>
      </c>
    </row>
    <row r="5664" spans="4:8" ht="11.4" customHeight="1" x14ac:dyDescent="0.2">
      <c r="D5664" s="6" t="s">
        <v>3600</v>
      </c>
      <c r="E5664" s="6" t="s">
        <v>3579</v>
      </c>
      <c r="F5664" s="6" t="s">
        <v>3580</v>
      </c>
      <c r="G5664" s="2">
        <v>751.42547619047616</v>
      </c>
      <c r="H5664" s="2" t="s">
        <v>5091</v>
      </c>
    </row>
    <row r="5665" spans="4:8" ht="11.4" customHeight="1" x14ac:dyDescent="0.2">
      <c r="D5665" s="6" t="s">
        <v>3617</v>
      </c>
      <c r="E5665" s="6" t="s">
        <v>3579</v>
      </c>
      <c r="F5665" s="6" t="s">
        <v>3580</v>
      </c>
      <c r="G5665" s="2">
        <v>736.73562500000003</v>
      </c>
      <c r="H5665" s="2" t="s">
        <v>5089</v>
      </c>
    </row>
    <row r="5666" spans="4:8" ht="11.4" customHeight="1" x14ac:dyDescent="0.2">
      <c r="D5666" s="6" t="s">
        <v>3612</v>
      </c>
      <c r="E5666" s="6" t="s">
        <v>3579</v>
      </c>
      <c r="F5666" s="6" t="s">
        <v>3580</v>
      </c>
      <c r="G5666" s="2">
        <v>816.88322580645161</v>
      </c>
      <c r="H5666" s="2" t="s">
        <v>5089</v>
      </c>
    </row>
    <row r="5667" spans="4:8" ht="11.4" customHeight="1" x14ac:dyDescent="0.2">
      <c r="D5667" s="6" t="s">
        <v>3585</v>
      </c>
      <c r="E5667" s="6" t="s">
        <v>3579</v>
      </c>
      <c r="F5667" s="6" t="s">
        <v>3580</v>
      </c>
      <c r="G5667" s="2">
        <v>837.03783132530123</v>
      </c>
      <c r="H5667" s="2" t="s">
        <v>5091</v>
      </c>
    </row>
    <row r="5668" spans="4:8" ht="11.4" customHeight="1" x14ac:dyDescent="0.2">
      <c r="D5668" s="6" t="s">
        <v>3318</v>
      </c>
      <c r="E5668" s="6" t="s">
        <v>3273</v>
      </c>
      <c r="F5668" s="6" t="s">
        <v>3316</v>
      </c>
      <c r="G5668" s="2">
        <v>227.8820489296636</v>
      </c>
      <c r="H5668" s="2" t="s">
        <v>5089</v>
      </c>
    </row>
    <row r="5669" spans="4:8" ht="11.4" customHeight="1" x14ac:dyDescent="0.2">
      <c r="D5669" s="6" t="s">
        <v>1752</v>
      </c>
      <c r="E5669" s="6" t="s">
        <v>1654</v>
      </c>
      <c r="F5669" s="6" t="s">
        <v>1737</v>
      </c>
      <c r="G5669" s="2">
        <v>96.692030947775621</v>
      </c>
      <c r="H5669" s="2" t="s">
        <v>5089</v>
      </c>
    </row>
    <row r="5670" spans="4:8" ht="11.4" customHeight="1" x14ac:dyDescent="0.2">
      <c r="D5670" s="6" t="s">
        <v>1758</v>
      </c>
      <c r="E5670" s="6" t="s">
        <v>1654</v>
      </c>
      <c r="F5670" s="6" t="s">
        <v>1737</v>
      </c>
      <c r="G5670" s="2">
        <v>70.800668896321071</v>
      </c>
      <c r="H5670" s="2" t="s">
        <v>5089</v>
      </c>
    </row>
    <row r="5671" spans="4:8" ht="11.4" customHeight="1" x14ac:dyDescent="0.2">
      <c r="D5671" s="6" t="s">
        <v>1757</v>
      </c>
      <c r="E5671" s="6" t="s">
        <v>1654</v>
      </c>
      <c r="F5671" s="6" t="s">
        <v>1737</v>
      </c>
      <c r="G5671" s="2">
        <v>4445.5</v>
      </c>
      <c r="H5671" s="2" t="s">
        <v>5089</v>
      </c>
    </row>
    <row r="5672" spans="4:8" ht="11.4" customHeight="1" x14ac:dyDescent="0.2">
      <c r="D5672" s="6" t="s">
        <v>1759</v>
      </c>
      <c r="E5672" s="6" t="s">
        <v>1654</v>
      </c>
      <c r="F5672" s="6" t="s">
        <v>1737</v>
      </c>
      <c r="G5672" s="2">
        <v>3527.5</v>
      </c>
      <c r="H5672" s="2" t="s">
        <v>5089</v>
      </c>
    </row>
    <row r="5673" spans="4:8" ht="11.4" customHeight="1" x14ac:dyDescent="0.2">
      <c r="D5673" s="6" t="s">
        <v>1749</v>
      </c>
      <c r="E5673" s="6" t="s">
        <v>1654</v>
      </c>
      <c r="F5673" s="6" t="s">
        <v>1737</v>
      </c>
      <c r="G5673" s="2">
        <v>4139.6324999999997</v>
      </c>
      <c r="H5673" s="2" t="s">
        <v>5089</v>
      </c>
    </row>
    <row r="5674" spans="4:8" ht="11.4" customHeight="1" x14ac:dyDescent="0.2">
      <c r="D5674" s="6" t="s">
        <v>1756</v>
      </c>
      <c r="E5674" s="6" t="s">
        <v>1654</v>
      </c>
      <c r="F5674" s="6" t="s">
        <v>1737</v>
      </c>
      <c r="G5674" s="2">
        <v>4488</v>
      </c>
      <c r="H5674" s="2" t="s">
        <v>5089</v>
      </c>
    </row>
    <row r="5675" spans="4:8" ht="11.4" customHeight="1" x14ac:dyDescent="0.2">
      <c r="D5675" s="6" t="s">
        <v>1766</v>
      </c>
      <c r="E5675" s="6" t="s">
        <v>1654</v>
      </c>
      <c r="F5675" s="6" t="s">
        <v>1737</v>
      </c>
      <c r="G5675" s="2">
        <v>4734.5</v>
      </c>
      <c r="H5675" s="2" t="s">
        <v>5089</v>
      </c>
    </row>
    <row r="5676" spans="4:8" ht="11.4" customHeight="1" x14ac:dyDescent="0.2">
      <c r="D5676" s="6" t="s">
        <v>1769</v>
      </c>
      <c r="E5676" s="6" t="s">
        <v>1654</v>
      </c>
      <c r="F5676" s="6" t="s">
        <v>1737</v>
      </c>
      <c r="G5676" s="2">
        <v>4734.5</v>
      </c>
      <c r="H5676" s="2" t="s">
        <v>5089</v>
      </c>
    </row>
    <row r="5677" spans="4:8" ht="11.4" customHeight="1" x14ac:dyDescent="0.2">
      <c r="D5677" s="6" t="s">
        <v>1751</v>
      </c>
      <c r="E5677" s="6" t="s">
        <v>1654</v>
      </c>
      <c r="F5677" s="6" t="s">
        <v>1737</v>
      </c>
      <c r="G5677" s="2">
        <v>165.01677966101693</v>
      </c>
      <c r="H5677" s="2" t="s">
        <v>5089</v>
      </c>
    </row>
    <row r="5678" spans="4:8" ht="11.4" customHeight="1" x14ac:dyDescent="0.2">
      <c r="D5678" s="6" t="s">
        <v>1748</v>
      </c>
      <c r="E5678" s="6" t="s">
        <v>1654</v>
      </c>
      <c r="F5678" s="6" t="s">
        <v>1737</v>
      </c>
      <c r="G5678" s="2">
        <v>291.65892193308548</v>
      </c>
      <c r="H5678" s="2" t="s">
        <v>5089</v>
      </c>
    </row>
    <row r="5679" spans="4:8" ht="11.4" customHeight="1" x14ac:dyDescent="0.2">
      <c r="D5679" s="6" t="s">
        <v>1745</v>
      </c>
      <c r="E5679" s="6" t="s">
        <v>1654</v>
      </c>
      <c r="F5679" s="6" t="s">
        <v>1737</v>
      </c>
      <c r="G5679" s="2">
        <v>450.44459016393444</v>
      </c>
      <c r="H5679" s="2" t="s">
        <v>5089</v>
      </c>
    </row>
    <row r="5680" spans="4:8" ht="11.4" customHeight="1" x14ac:dyDescent="0.2">
      <c r="D5680" s="6" t="s">
        <v>4468</v>
      </c>
      <c r="E5680" s="6" t="s">
        <v>1654</v>
      </c>
      <c r="F5680" s="6" t="s">
        <v>1737</v>
      </c>
      <c r="G5680" s="2">
        <v>10089.5</v>
      </c>
      <c r="H5680" s="2" t="s">
        <v>5089</v>
      </c>
    </row>
    <row r="5681" spans="4:8" ht="11.4" customHeight="1" x14ac:dyDescent="0.2">
      <c r="D5681" s="6" t="s">
        <v>4469</v>
      </c>
      <c r="E5681" s="6" t="s">
        <v>1654</v>
      </c>
      <c r="F5681" s="6" t="s">
        <v>1737</v>
      </c>
      <c r="G5681" s="2">
        <v>10089.5</v>
      </c>
      <c r="H5681" s="2" t="s">
        <v>5089</v>
      </c>
    </row>
    <row r="5682" spans="4:8" ht="11.4" customHeight="1" x14ac:dyDescent="0.2">
      <c r="D5682" s="6" t="s">
        <v>1663</v>
      </c>
      <c r="E5682" s="6" t="s">
        <v>1654</v>
      </c>
      <c r="F5682" s="6" t="s">
        <v>1655</v>
      </c>
      <c r="G5682" s="2">
        <v>398.25434609646942</v>
      </c>
      <c r="H5682" s="2" t="s">
        <v>5089</v>
      </c>
    </row>
    <row r="5683" spans="4:8" ht="11.4" customHeight="1" x14ac:dyDescent="0.2">
      <c r="D5683" s="6" t="s">
        <v>1664</v>
      </c>
      <c r="E5683" s="6" t="s">
        <v>1654</v>
      </c>
      <c r="F5683" s="6" t="s">
        <v>1655</v>
      </c>
      <c r="G5683" s="2">
        <v>12051</v>
      </c>
      <c r="H5683" s="2" t="s">
        <v>5089</v>
      </c>
    </row>
    <row r="5684" spans="4:8" ht="11.4" customHeight="1" x14ac:dyDescent="0.2">
      <c r="D5684" s="6" t="s">
        <v>1661</v>
      </c>
      <c r="E5684" s="6" t="s">
        <v>1654</v>
      </c>
      <c r="F5684" s="6" t="s">
        <v>1655</v>
      </c>
      <c r="G5684" s="2">
        <v>4.8689367107401207</v>
      </c>
      <c r="H5684" s="2" t="s">
        <v>5090</v>
      </c>
    </row>
    <row r="5685" spans="4:8" ht="11.4" customHeight="1" x14ac:dyDescent="0.2">
      <c r="D5685" s="6" t="s">
        <v>1658</v>
      </c>
      <c r="E5685" s="6" t="s">
        <v>1654</v>
      </c>
      <c r="F5685" s="6" t="s">
        <v>1655</v>
      </c>
      <c r="G5685" s="2">
        <v>5.566931074282861</v>
      </c>
      <c r="H5685" s="2" t="s">
        <v>5090</v>
      </c>
    </row>
    <row r="5686" spans="4:8" ht="11.4" customHeight="1" x14ac:dyDescent="0.2">
      <c r="D5686" s="6" t="s">
        <v>1668</v>
      </c>
      <c r="E5686" s="6" t="s">
        <v>1654</v>
      </c>
      <c r="F5686" s="6" t="s">
        <v>1655</v>
      </c>
      <c r="G5686" s="2">
        <v>6.3692056788037759</v>
      </c>
      <c r="H5686" s="2" t="s">
        <v>5091</v>
      </c>
    </row>
    <row r="5687" spans="4:8" ht="11.4" customHeight="1" x14ac:dyDescent="0.2">
      <c r="D5687" s="6" t="s">
        <v>1665</v>
      </c>
      <c r="E5687" s="6" t="s">
        <v>1654</v>
      </c>
      <c r="F5687" s="6" t="s">
        <v>1655</v>
      </c>
      <c r="G5687" s="2">
        <v>10.796771102901957</v>
      </c>
      <c r="H5687" s="2" t="s">
        <v>5091</v>
      </c>
    </row>
    <row r="5688" spans="4:8" ht="11.4" customHeight="1" x14ac:dyDescent="0.2">
      <c r="D5688" s="6" t="s">
        <v>3486</v>
      </c>
      <c r="E5688" s="6" t="s">
        <v>3363</v>
      </c>
      <c r="F5688" s="6" t="s">
        <v>3481</v>
      </c>
      <c r="G5688" s="2">
        <v>79.928678756476685</v>
      </c>
      <c r="H5688" s="2" t="s">
        <v>5089</v>
      </c>
    </row>
    <row r="5689" spans="4:8" ht="11.4" customHeight="1" x14ac:dyDescent="0.2">
      <c r="D5689" s="6" t="s">
        <v>3482</v>
      </c>
      <c r="E5689" s="6" t="s">
        <v>3363</v>
      </c>
      <c r="F5689" s="6" t="s">
        <v>3481</v>
      </c>
      <c r="G5689" s="2">
        <v>345.24201550387596</v>
      </c>
      <c r="H5689" s="2" t="s">
        <v>5089</v>
      </c>
    </row>
    <row r="5690" spans="4:8" ht="11.4" customHeight="1" x14ac:dyDescent="0.2">
      <c r="D5690" s="6" t="s">
        <v>3483</v>
      </c>
      <c r="E5690" s="6" t="s">
        <v>3363</v>
      </c>
      <c r="F5690" s="6" t="s">
        <v>3481</v>
      </c>
      <c r="G5690" s="2">
        <v>471.33670212765958</v>
      </c>
      <c r="H5690" s="2" t="s">
        <v>5089</v>
      </c>
    </row>
    <row r="5691" spans="4:8" ht="11.4" customHeight="1" x14ac:dyDescent="0.2">
      <c r="D5691" s="6" t="s">
        <v>992</v>
      </c>
      <c r="E5691" s="6" t="s">
        <v>888</v>
      </c>
      <c r="F5691" s="6" t="s">
        <v>979</v>
      </c>
      <c r="G5691" s="2">
        <v>1950.8125</v>
      </c>
      <c r="H5691" s="2" t="s">
        <v>5089</v>
      </c>
    </row>
    <row r="5692" spans="4:8" ht="11.4" customHeight="1" x14ac:dyDescent="0.2">
      <c r="D5692" s="6" t="s">
        <v>981</v>
      </c>
      <c r="E5692" s="6" t="s">
        <v>888</v>
      </c>
      <c r="F5692" s="6" t="s">
        <v>979</v>
      </c>
      <c r="G5692" s="2">
        <v>2120.162972972973</v>
      </c>
      <c r="H5692" s="2" t="s">
        <v>5089</v>
      </c>
    </row>
    <row r="5693" spans="4:8" ht="11.4" customHeight="1" x14ac:dyDescent="0.2">
      <c r="D5693" s="6" t="s">
        <v>985</v>
      </c>
      <c r="E5693" s="6" t="s">
        <v>888</v>
      </c>
      <c r="F5693" s="6" t="s">
        <v>979</v>
      </c>
      <c r="G5693" s="2">
        <v>1072.76</v>
      </c>
      <c r="H5693" s="2" t="s">
        <v>5089</v>
      </c>
    </row>
    <row r="5694" spans="4:8" ht="11.4" customHeight="1" x14ac:dyDescent="0.2">
      <c r="D5694" s="6" t="s">
        <v>988</v>
      </c>
      <c r="E5694" s="6" t="s">
        <v>888</v>
      </c>
      <c r="F5694" s="6" t="s">
        <v>979</v>
      </c>
      <c r="G5694" s="2">
        <v>1439.53</v>
      </c>
      <c r="H5694" s="2" t="s">
        <v>5089</v>
      </c>
    </row>
    <row r="5695" spans="4:8" ht="11.4" customHeight="1" x14ac:dyDescent="0.2">
      <c r="D5695" s="6" t="s">
        <v>4470</v>
      </c>
      <c r="E5695" s="6" t="s">
        <v>888</v>
      </c>
      <c r="F5695" s="6" t="s">
        <v>950</v>
      </c>
      <c r="G5695" s="2">
        <v>24533</v>
      </c>
      <c r="H5695" s="2" t="s">
        <v>5089</v>
      </c>
    </row>
    <row r="5696" spans="4:8" ht="11.4" customHeight="1" x14ac:dyDescent="0.2">
      <c r="D5696" s="6" t="s">
        <v>972</v>
      </c>
      <c r="E5696" s="6" t="s">
        <v>888</v>
      </c>
      <c r="F5696" s="6" t="s">
        <v>950</v>
      </c>
      <c r="G5696" s="2">
        <v>10136.200000000001</v>
      </c>
      <c r="H5696" s="2" t="s">
        <v>5089</v>
      </c>
    </row>
    <row r="5697" spans="4:8" ht="11.4" customHeight="1" x14ac:dyDescent="0.2">
      <c r="D5697" s="6" t="s">
        <v>4471</v>
      </c>
      <c r="E5697" s="6" t="s">
        <v>888</v>
      </c>
      <c r="F5697" s="6" t="s">
        <v>950</v>
      </c>
      <c r="G5697" s="2">
        <v>10136.25</v>
      </c>
      <c r="H5697" s="2" t="s">
        <v>5089</v>
      </c>
    </row>
    <row r="5698" spans="4:8" ht="11.4" customHeight="1" x14ac:dyDescent="0.2">
      <c r="D5698" s="6" t="s">
        <v>4472</v>
      </c>
      <c r="E5698" s="6" t="s">
        <v>888</v>
      </c>
      <c r="F5698" s="6" t="s">
        <v>950</v>
      </c>
      <c r="G5698" s="2">
        <v>10775.333333333334</v>
      </c>
      <c r="H5698" s="2" t="s">
        <v>5089</v>
      </c>
    </row>
    <row r="5699" spans="4:8" ht="11.4" customHeight="1" x14ac:dyDescent="0.2">
      <c r="D5699" s="6" t="s">
        <v>973</v>
      </c>
      <c r="E5699" s="6" t="s">
        <v>888</v>
      </c>
      <c r="F5699" s="6" t="s">
        <v>950</v>
      </c>
      <c r="G5699" s="2">
        <v>14147</v>
      </c>
      <c r="H5699" s="2" t="s">
        <v>5089</v>
      </c>
    </row>
    <row r="5700" spans="4:8" ht="11.4" customHeight="1" x14ac:dyDescent="0.2">
      <c r="D5700" s="6" t="s">
        <v>4473</v>
      </c>
      <c r="E5700" s="6" t="s">
        <v>888</v>
      </c>
      <c r="F5700" s="6" t="s">
        <v>950</v>
      </c>
      <c r="G5700" s="2">
        <v>13751</v>
      </c>
      <c r="H5700" s="2" t="s">
        <v>5089</v>
      </c>
    </row>
    <row r="5701" spans="4:8" ht="11.4" customHeight="1" x14ac:dyDescent="0.2">
      <c r="D5701" s="6" t="s">
        <v>4474</v>
      </c>
      <c r="E5701" s="6" t="s">
        <v>888</v>
      </c>
      <c r="F5701" s="6" t="s">
        <v>950</v>
      </c>
      <c r="G5701" s="2">
        <v>16262</v>
      </c>
      <c r="H5701" s="2" t="s">
        <v>5089</v>
      </c>
    </row>
    <row r="5702" spans="4:8" ht="11.4" customHeight="1" x14ac:dyDescent="0.2">
      <c r="D5702" s="6" t="s">
        <v>4475</v>
      </c>
      <c r="E5702" s="6" t="s">
        <v>888</v>
      </c>
      <c r="F5702" s="6" t="s">
        <v>950</v>
      </c>
      <c r="G5702" s="2">
        <v>44232</v>
      </c>
      <c r="H5702" s="2" t="s">
        <v>5089</v>
      </c>
    </row>
    <row r="5703" spans="4:8" ht="11.4" customHeight="1" x14ac:dyDescent="0.2">
      <c r="D5703" s="6" t="s">
        <v>4476</v>
      </c>
      <c r="E5703" s="6" t="s">
        <v>888</v>
      </c>
      <c r="F5703" s="6" t="s">
        <v>950</v>
      </c>
      <c r="G5703" s="2">
        <v>41597</v>
      </c>
      <c r="H5703" s="2" t="s">
        <v>5089</v>
      </c>
    </row>
    <row r="5704" spans="4:8" ht="11.4" customHeight="1" x14ac:dyDescent="0.2">
      <c r="D5704" s="6" t="s">
        <v>4477</v>
      </c>
      <c r="E5704" s="6" t="s">
        <v>888</v>
      </c>
      <c r="F5704" s="6" t="s">
        <v>950</v>
      </c>
      <c r="G5704" s="2">
        <v>63293</v>
      </c>
      <c r="H5704" s="2" t="s">
        <v>5089</v>
      </c>
    </row>
    <row r="5705" spans="4:8" ht="11.4" customHeight="1" x14ac:dyDescent="0.2">
      <c r="D5705" s="6" t="s">
        <v>4478</v>
      </c>
      <c r="E5705" s="6" t="s">
        <v>888</v>
      </c>
      <c r="F5705" s="6" t="s">
        <v>950</v>
      </c>
      <c r="G5705" s="2">
        <v>56442</v>
      </c>
      <c r="H5705" s="2" t="s">
        <v>5089</v>
      </c>
    </row>
    <row r="5706" spans="4:8" ht="11.4" customHeight="1" x14ac:dyDescent="0.2">
      <c r="D5706" s="6" t="s">
        <v>4479</v>
      </c>
      <c r="E5706" s="6" t="s">
        <v>888</v>
      </c>
      <c r="F5706" s="6" t="s">
        <v>950</v>
      </c>
      <c r="G5706" s="2">
        <v>57770</v>
      </c>
      <c r="H5706" s="2" t="s">
        <v>5089</v>
      </c>
    </row>
    <row r="5707" spans="4:8" ht="11.4" customHeight="1" x14ac:dyDescent="0.2">
      <c r="D5707" s="6" t="s">
        <v>4480</v>
      </c>
      <c r="E5707" s="6" t="s">
        <v>888</v>
      </c>
      <c r="F5707" s="6" t="s">
        <v>950</v>
      </c>
      <c r="G5707" s="2">
        <v>51513</v>
      </c>
      <c r="H5707" s="2" t="s">
        <v>5089</v>
      </c>
    </row>
    <row r="5708" spans="4:8" ht="11.4" customHeight="1" x14ac:dyDescent="0.2">
      <c r="D5708" s="6" t="s">
        <v>4481</v>
      </c>
      <c r="E5708" s="6" t="s">
        <v>888</v>
      </c>
      <c r="F5708" s="6" t="s">
        <v>950</v>
      </c>
      <c r="G5708" s="2">
        <v>61313</v>
      </c>
      <c r="H5708" s="2" t="s">
        <v>5089</v>
      </c>
    </row>
    <row r="5709" spans="4:8" ht="11.4" customHeight="1" x14ac:dyDescent="0.2">
      <c r="D5709" s="6" t="s">
        <v>4482</v>
      </c>
      <c r="E5709" s="6" t="s">
        <v>888</v>
      </c>
      <c r="F5709" s="6" t="s">
        <v>950</v>
      </c>
      <c r="G5709" s="2">
        <v>7213.5</v>
      </c>
      <c r="H5709" s="2" t="s">
        <v>5089</v>
      </c>
    </row>
    <row r="5710" spans="4:8" ht="11.4" customHeight="1" x14ac:dyDescent="0.2">
      <c r="D5710" s="6" t="s">
        <v>4483</v>
      </c>
      <c r="E5710" s="6" t="s">
        <v>888</v>
      </c>
      <c r="F5710" s="6" t="s">
        <v>950</v>
      </c>
      <c r="G5710" s="2">
        <v>29718</v>
      </c>
      <c r="H5710" s="2" t="s">
        <v>5089</v>
      </c>
    </row>
    <row r="5711" spans="4:8" ht="11.4" customHeight="1" x14ac:dyDescent="0.2">
      <c r="D5711" s="6" t="s">
        <v>4484</v>
      </c>
      <c r="E5711" s="6" t="s">
        <v>888</v>
      </c>
      <c r="F5711" s="6" t="s">
        <v>950</v>
      </c>
      <c r="G5711" s="2">
        <v>30286</v>
      </c>
      <c r="H5711" s="2" t="s">
        <v>5089</v>
      </c>
    </row>
    <row r="5712" spans="4:8" ht="11.4" customHeight="1" x14ac:dyDescent="0.2">
      <c r="D5712" s="6" t="s">
        <v>4485</v>
      </c>
      <c r="E5712" s="6" t="s">
        <v>888</v>
      </c>
      <c r="F5712" s="6" t="s">
        <v>950</v>
      </c>
      <c r="G5712" s="2">
        <v>26724</v>
      </c>
      <c r="H5712" s="2" t="s">
        <v>5089</v>
      </c>
    </row>
    <row r="5713" spans="4:8" ht="11.4" customHeight="1" x14ac:dyDescent="0.2">
      <c r="D5713" s="6" t="s">
        <v>969</v>
      </c>
      <c r="E5713" s="6" t="s">
        <v>888</v>
      </c>
      <c r="F5713" s="6" t="s">
        <v>950</v>
      </c>
      <c r="G5713" s="2">
        <v>31637</v>
      </c>
      <c r="H5713" s="2" t="s">
        <v>5089</v>
      </c>
    </row>
    <row r="5714" spans="4:8" ht="11.4" customHeight="1" x14ac:dyDescent="0.2">
      <c r="D5714" s="6" t="s">
        <v>955</v>
      </c>
      <c r="E5714" s="6" t="s">
        <v>888</v>
      </c>
      <c r="F5714" s="6" t="s">
        <v>950</v>
      </c>
      <c r="G5714" s="2">
        <v>4182.8718488593149</v>
      </c>
      <c r="H5714" s="2" t="s">
        <v>5091</v>
      </c>
    </row>
    <row r="5715" spans="4:8" ht="11.4" customHeight="1" x14ac:dyDescent="0.2">
      <c r="D5715" s="6" t="s">
        <v>960</v>
      </c>
      <c r="E5715" s="6" t="s">
        <v>888</v>
      </c>
      <c r="F5715" s="6" t="s">
        <v>950</v>
      </c>
      <c r="G5715" s="2">
        <v>3419.0222846441948</v>
      </c>
      <c r="H5715" s="2" t="s">
        <v>5091</v>
      </c>
    </row>
    <row r="5716" spans="4:8" ht="11.4" customHeight="1" x14ac:dyDescent="0.2">
      <c r="D5716" s="6" t="s">
        <v>951</v>
      </c>
      <c r="E5716" s="6" t="s">
        <v>888</v>
      </c>
      <c r="F5716" s="6" t="s">
        <v>950</v>
      </c>
      <c r="G5716" s="2">
        <v>4487.9869759264266</v>
      </c>
      <c r="H5716" s="2" t="s">
        <v>5090</v>
      </c>
    </row>
    <row r="5717" spans="4:8" ht="11.4" customHeight="1" x14ac:dyDescent="0.2">
      <c r="D5717" s="6" t="s">
        <v>958</v>
      </c>
      <c r="E5717" s="6" t="s">
        <v>888</v>
      </c>
      <c r="F5717" s="6" t="s">
        <v>950</v>
      </c>
      <c r="G5717" s="2">
        <v>4219.5159606373009</v>
      </c>
      <c r="H5717" s="2" t="s">
        <v>5091</v>
      </c>
    </row>
    <row r="5718" spans="4:8" ht="11.4" customHeight="1" x14ac:dyDescent="0.2">
      <c r="D5718" s="6" t="s">
        <v>971</v>
      </c>
      <c r="E5718" s="6" t="s">
        <v>888</v>
      </c>
      <c r="F5718" s="6" t="s">
        <v>950</v>
      </c>
      <c r="G5718" s="2">
        <v>4511.2299999999996</v>
      </c>
      <c r="H5718" s="2" t="s">
        <v>5089</v>
      </c>
    </row>
    <row r="5719" spans="4:8" ht="11.4" customHeight="1" x14ac:dyDescent="0.2">
      <c r="D5719" s="6" t="s">
        <v>968</v>
      </c>
      <c r="E5719" s="6" t="s">
        <v>888</v>
      </c>
      <c r="F5719" s="6" t="s">
        <v>950</v>
      </c>
      <c r="G5719" s="2">
        <v>5039.1981818181821</v>
      </c>
      <c r="H5719" s="2" t="s">
        <v>5089</v>
      </c>
    </row>
    <row r="5720" spans="4:8" ht="11.4" customHeight="1" x14ac:dyDescent="0.2">
      <c r="D5720" s="6" t="s">
        <v>953</v>
      </c>
      <c r="E5720" s="6" t="s">
        <v>888</v>
      </c>
      <c r="F5720" s="6" t="s">
        <v>950</v>
      </c>
      <c r="G5720" s="2">
        <v>6131.272566371681</v>
      </c>
      <c r="H5720" s="2" t="s">
        <v>5091</v>
      </c>
    </row>
    <row r="5721" spans="4:8" ht="11.4" customHeight="1" x14ac:dyDescent="0.2">
      <c r="D5721" s="6" t="s">
        <v>954</v>
      </c>
      <c r="E5721" s="6" t="s">
        <v>888</v>
      </c>
      <c r="F5721" s="6" t="s">
        <v>950</v>
      </c>
      <c r="G5721" s="2">
        <v>6134.0160060060061</v>
      </c>
      <c r="H5721" s="2" t="s">
        <v>5091</v>
      </c>
    </row>
    <row r="5722" spans="4:8" ht="11.4" customHeight="1" x14ac:dyDescent="0.2">
      <c r="D5722" s="6" t="s">
        <v>957</v>
      </c>
      <c r="E5722" s="6" t="s">
        <v>888</v>
      </c>
      <c r="F5722" s="6" t="s">
        <v>950</v>
      </c>
      <c r="G5722" s="2">
        <v>5746.0312345679013</v>
      </c>
      <c r="H5722" s="2" t="s">
        <v>5091</v>
      </c>
    </row>
    <row r="5723" spans="4:8" ht="11.4" customHeight="1" x14ac:dyDescent="0.2">
      <c r="D5723" s="6" t="s">
        <v>956</v>
      </c>
      <c r="E5723" s="6" t="s">
        <v>888</v>
      </c>
      <c r="F5723" s="6" t="s">
        <v>950</v>
      </c>
      <c r="G5723" s="2">
        <v>5756.0825506937026</v>
      </c>
      <c r="H5723" s="2" t="s">
        <v>5091</v>
      </c>
    </row>
    <row r="5724" spans="4:8" ht="11.4" customHeight="1" x14ac:dyDescent="0.2">
      <c r="D5724" s="6" t="s">
        <v>959</v>
      </c>
      <c r="E5724" s="6" t="s">
        <v>888</v>
      </c>
      <c r="F5724" s="6" t="s">
        <v>950</v>
      </c>
      <c r="G5724" s="2">
        <v>8230.1092537313434</v>
      </c>
      <c r="H5724" s="2" t="s">
        <v>5089</v>
      </c>
    </row>
    <row r="5725" spans="4:8" ht="11.4" customHeight="1" x14ac:dyDescent="0.2">
      <c r="D5725" s="6" t="s">
        <v>962</v>
      </c>
      <c r="E5725" s="6" t="s">
        <v>888</v>
      </c>
      <c r="F5725" s="6" t="s">
        <v>950</v>
      </c>
      <c r="G5725" s="2">
        <v>9608.1545070422526</v>
      </c>
      <c r="H5725" s="2" t="s">
        <v>5089</v>
      </c>
    </row>
    <row r="5726" spans="4:8" ht="11.4" customHeight="1" x14ac:dyDescent="0.2">
      <c r="D5726" s="6" t="s">
        <v>967</v>
      </c>
      <c r="E5726" s="6" t="s">
        <v>888</v>
      </c>
      <c r="F5726" s="6" t="s">
        <v>950</v>
      </c>
      <c r="G5726" s="2">
        <v>10768.997631578946</v>
      </c>
      <c r="H5726" s="2" t="s">
        <v>5089</v>
      </c>
    </row>
    <row r="5727" spans="4:8" ht="11.4" customHeight="1" x14ac:dyDescent="0.2">
      <c r="D5727" s="6" t="s">
        <v>952</v>
      </c>
      <c r="E5727" s="6" t="s">
        <v>888</v>
      </c>
      <c r="F5727" s="6" t="s">
        <v>950</v>
      </c>
      <c r="G5727" s="2">
        <v>8409.5075381263614</v>
      </c>
      <c r="H5727" s="2" t="s">
        <v>5091</v>
      </c>
    </row>
    <row r="5728" spans="4:8" ht="11.4" customHeight="1" x14ac:dyDescent="0.2">
      <c r="D5728" s="6" t="s">
        <v>966</v>
      </c>
      <c r="E5728" s="6" t="s">
        <v>888</v>
      </c>
      <c r="F5728" s="6" t="s">
        <v>950</v>
      </c>
      <c r="G5728" s="2">
        <v>12889.514561403508</v>
      </c>
      <c r="H5728" s="2" t="s">
        <v>5089</v>
      </c>
    </row>
    <row r="5729" spans="4:8" ht="11.4" customHeight="1" x14ac:dyDescent="0.2">
      <c r="D5729" s="6" t="s">
        <v>965</v>
      </c>
      <c r="E5729" s="6" t="s">
        <v>888</v>
      </c>
      <c r="F5729" s="6" t="s">
        <v>950</v>
      </c>
      <c r="G5729" s="2">
        <v>6193.5986440677971</v>
      </c>
      <c r="H5729" s="2" t="s">
        <v>5089</v>
      </c>
    </row>
    <row r="5730" spans="4:8" ht="11.4" customHeight="1" x14ac:dyDescent="0.2">
      <c r="D5730" s="6" t="s">
        <v>964</v>
      </c>
      <c r="E5730" s="6" t="s">
        <v>888</v>
      </c>
      <c r="F5730" s="6" t="s">
        <v>950</v>
      </c>
      <c r="G5730" s="2">
        <v>13549.615600000001</v>
      </c>
      <c r="H5730" s="2" t="s">
        <v>5089</v>
      </c>
    </row>
    <row r="5731" spans="4:8" ht="11.4" customHeight="1" x14ac:dyDescent="0.2">
      <c r="D5731" s="6" t="s">
        <v>963</v>
      </c>
      <c r="E5731" s="6" t="s">
        <v>888</v>
      </c>
      <c r="F5731" s="6" t="s">
        <v>950</v>
      </c>
      <c r="G5731" s="2">
        <v>14020.816917293232</v>
      </c>
      <c r="H5731" s="2" t="s">
        <v>5089</v>
      </c>
    </row>
    <row r="5732" spans="4:8" ht="11.4" customHeight="1" x14ac:dyDescent="0.2">
      <c r="D5732" s="6" t="s">
        <v>986</v>
      </c>
      <c r="E5732" s="6" t="s">
        <v>888</v>
      </c>
      <c r="F5732" s="6" t="s">
        <v>979</v>
      </c>
      <c r="G5732" s="2">
        <v>788.19</v>
      </c>
      <c r="H5732" s="2" t="s">
        <v>5089</v>
      </c>
    </row>
    <row r="5733" spans="4:8" ht="11.4" customHeight="1" x14ac:dyDescent="0.2">
      <c r="D5733" s="6" t="s">
        <v>1238</v>
      </c>
      <c r="E5733" s="6" t="s">
        <v>888</v>
      </c>
      <c r="F5733" s="6" t="s">
        <v>1237</v>
      </c>
      <c r="G5733" s="2">
        <v>1611.5527272727275</v>
      </c>
      <c r="H5733" s="2" t="s">
        <v>5089</v>
      </c>
    </row>
    <row r="5734" spans="4:8" ht="11.4" customHeight="1" x14ac:dyDescent="0.2">
      <c r="D5734" s="6" t="s">
        <v>4486</v>
      </c>
      <c r="E5734" s="6" t="s">
        <v>3579</v>
      </c>
      <c r="F5734" s="6" t="s">
        <v>3698</v>
      </c>
      <c r="G5734" s="2">
        <v>6053.84</v>
      </c>
      <c r="H5734" s="2" t="s">
        <v>5089</v>
      </c>
    </row>
    <row r="5735" spans="4:8" ht="11.4" customHeight="1" x14ac:dyDescent="0.2">
      <c r="D5735" s="6" t="s">
        <v>3789</v>
      </c>
      <c r="E5735" s="6" t="s">
        <v>3579</v>
      </c>
      <c r="F5735" s="6" t="s">
        <v>3698</v>
      </c>
      <c r="G5735" s="2">
        <v>7070.04</v>
      </c>
      <c r="H5735" s="2" t="s">
        <v>5089</v>
      </c>
    </row>
    <row r="5736" spans="4:8" ht="11.4" customHeight="1" x14ac:dyDescent="0.2">
      <c r="D5736" s="6" t="s">
        <v>4487</v>
      </c>
      <c r="E5736" s="6" t="s">
        <v>3579</v>
      </c>
      <c r="F5736" s="6" t="s">
        <v>3698</v>
      </c>
      <c r="G5736" s="2">
        <v>6048.8846153846152</v>
      </c>
      <c r="H5736" s="2" t="s">
        <v>5089</v>
      </c>
    </row>
    <row r="5737" spans="4:8" ht="11.4" customHeight="1" x14ac:dyDescent="0.2">
      <c r="D5737" s="6" t="s">
        <v>3808</v>
      </c>
      <c r="E5737" s="6" t="s">
        <v>3579</v>
      </c>
      <c r="F5737" s="6" t="s">
        <v>3698</v>
      </c>
      <c r="G5737" s="2">
        <v>6053.84</v>
      </c>
      <c r="H5737" s="2" t="s">
        <v>5089</v>
      </c>
    </row>
    <row r="5738" spans="4:8" ht="11.4" customHeight="1" x14ac:dyDescent="0.2">
      <c r="D5738" s="6" t="s">
        <v>3801</v>
      </c>
      <c r="E5738" s="6" t="s">
        <v>3579</v>
      </c>
      <c r="F5738" s="6" t="s">
        <v>3698</v>
      </c>
      <c r="G5738" s="2">
        <v>7070.04</v>
      </c>
      <c r="H5738" s="2" t="s">
        <v>5089</v>
      </c>
    </row>
    <row r="5739" spans="4:8" ht="11.4" customHeight="1" x14ac:dyDescent="0.2">
      <c r="D5739" s="6" t="s">
        <v>3780</v>
      </c>
      <c r="E5739" s="6" t="s">
        <v>3579</v>
      </c>
      <c r="F5739" s="6" t="s">
        <v>3698</v>
      </c>
      <c r="G5739" s="2">
        <v>10516.8</v>
      </c>
      <c r="H5739" s="2" t="s">
        <v>5089</v>
      </c>
    </row>
    <row r="5740" spans="4:8" ht="11.4" customHeight="1" x14ac:dyDescent="0.2">
      <c r="D5740" s="6" t="s">
        <v>4488</v>
      </c>
      <c r="E5740" s="6" t="s">
        <v>3579</v>
      </c>
      <c r="F5740" s="6" t="s">
        <v>3698</v>
      </c>
      <c r="G5740" s="2">
        <v>11568.5</v>
      </c>
      <c r="H5740" s="2" t="s">
        <v>5089</v>
      </c>
    </row>
    <row r="5741" spans="4:8" ht="11.4" customHeight="1" x14ac:dyDescent="0.2">
      <c r="D5741" s="6" t="s">
        <v>4489</v>
      </c>
      <c r="E5741" s="6" t="s">
        <v>3579</v>
      </c>
      <c r="F5741" s="6" t="s">
        <v>3698</v>
      </c>
      <c r="G5741" s="2">
        <v>10517</v>
      </c>
      <c r="H5741" s="2" t="s">
        <v>5089</v>
      </c>
    </row>
    <row r="5742" spans="4:8" ht="11.4" customHeight="1" x14ac:dyDescent="0.2">
      <c r="D5742" s="6" t="s">
        <v>4490</v>
      </c>
      <c r="E5742" s="6" t="s">
        <v>3579</v>
      </c>
      <c r="F5742" s="6" t="s">
        <v>3698</v>
      </c>
      <c r="G5742" s="2">
        <v>4729.5600000000004</v>
      </c>
      <c r="H5742" s="2" t="s">
        <v>5089</v>
      </c>
    </row>
    <row r="5743" spans="4:8" ht="11.4" customHeight="1" x14ac:dyDescent="0.2">
      <c r="D5743" s="6" t="s">
        <v>3761</v>
      </c>
      <c r="E5743" s="6" t="s">
        <v>3579</v>
      </c>
      <c r="F5743" s="6" t="s">
        <v>3698</v>
      </c>
      <c r="G5743" s="2">
        <v>5202.5</v>
      </c>
      <c r="H5743" s="2" t="s">
        <v>5089</v>
      </c>
    </row>
    <row r="5744" spans="4:8" ht="11.4" customHeight="1" x14ac:dyDescent="0.2">
      <c r="D5744" s="6" t="s">
        <v>4491</v>
      </c>
      <c r="E5744" s="6" t="s">
        <v>3579</v>
      </c>
      <c r="F5744" s="6" t="s">
        <v>3698</v>
      </c>
      <c r="G5744" s="2">
        <v>5832.79</v>
      </c>
      <c r="H5744" s="2" t="s">
        <v>5089</v>
      </c>
    </row>
    <row r="5745" spans="4:8" ht="11.4" customHeight="1" x14ac:dyDescent="0.2">
      <c r="D5745" s="6" t="s">
        <v>4492</v>
      </c>
      <c r="E5745" s="6" t="s">
        <v>3579</v>
      </c>
      <c r="F5745" s="6" t="s">
        <v>3698</v>
      </c>
      <c r="G5745" s="2">
        <v>6137.2</v>
      </c>
      <c r="H5745" s="2" t="s">
        <v>5089</v>
      </c>
    </row>
    <row r="5746" spans="4:8" ht="11.4" customHeight="1" x14ac:dyDescent="0.2">
      <c r="D5746" s="6" t="s">
        <v>4493</v>
      </c>
      <c r="E5746" s="6" t="s">
        <v>3579</v>
      </c>
      <c r="F5746" s="6" t="s">
        <v>3698</v>
      </c>
      <c r="G5746" s="2">
        <v>4729.6000000000004</v>
      </c>
      <c r="H5746" s="2" t="s">
        <v>5089</v>
      </c>
    </row>
    <row r="5747" spans="4:8" ht="11.4" customHeight="1" x14ac:dyDescent="0.2">
      <c r="D5747" s="6" t="s">
        <v>4494</v>
      </c>
      <c r="E5747" s="6" t="s">
        <v>3579</v>
      </c>
      <c r="F5747" s="6" t="s">
        <v>3698</v>
      </c>
      <c r="G5747" s="2">
        <v>5832.666666666667</v>
      </c>
      <c r="H5747" s="2" t="s">
        <v>5089</v>
      </c>
    </row>
    <row r="5748" spans="4:8" ht="11.4" customHeight="1" x14ac:dyDescent="0.2">
      <c r="D5748" s="6" t="s">
        <v>3643</v>
      </c>
      <c r="E5748" s="6" t="s">
        <v>3579</v>
      </c>
      <c r="F5748" s="6" t="s">
        <v>3580</v>
      </c>
      <c r="G5748" s="2">
        <v>2613.3933333333334</v>
      </c>
      <c r="H5748" s="2" t="s">
        <v>5089</v>
      </c>
    </row>
    <row r="5749" spans="4:8" ht="11.4" customHeight="1" x14ac:dyDescent="0.2">
      <c r="D5749" s="6" t="s">
        <v>3640</v>
      </c>
      <c r="E5749" s="6" t="s">
        <v>3579</v>
      </c>
      <c r="F5749" s="6" t="s">
        <v>3580</v>
      </c>
      <c r="G5749" s="2">
        <v>2700.73</v>
      </c>
      <c r="H5749" s="2" t="s">
        <v>5089</v>
      </c>
    </row>
    <row r="5750" spans="4:8" ht="11.4" customHeight="1" x14ac:dyDescent="0.2">
      <c r="D5750" s="6" t="s">
        <v>3641</v>
      </c>
      <c r="E5750" s="6" t="s">
        <v>3579</v>
      </c>
      <c r="F5750" s="6" t="s">
        <v>3580</v>
      </c>
      <c r="G5750" s="2">
        <v>2981.92</v>
      </c>
      <c r="H5750" s="2" t="s">
        <v>5089</v>
      </c>
    </row>
    <row r="5751" spans="4:8" ht="11.4" customHeight="1" x14ac:dyDescent="0.2">
      <c r="D5751" s="6" t="s">
        <v>3642</v>
      </c>
      <c r="E5751" s="6" t="s">
        <v>3579</v>
      </c>
      <c r="F5751" s="6" t="s">
        <v>3580</v>
      </c>
      <c r="G5751" s="2">
        <v>2901.4724999999999</v>
      </c>
      <c r="H5751" s="2" t="s">
        <v>5089</v>
      </c>
    </row>
    <row r="5752" spans="4:8" ht="11.4" customHeight="1" x14ac:dyDescent="0.2">
      <c r="D5752" s="6" t="s">
        <v>4495</v>
      </c>
      <c r="E5752" s="6" t="s">
        <v>3579</v>
      </c>
      <c r="F5752" s="6" t="s">
        <v>3698</v>
      </c>
      <c r="G5752" s="2">
        <v>4853.666666666667</v>
      </c>
      <c r="H5752" s="2" t="s">
        <v>5089</v>
      </c>
    </row>
    <row r="5753" spans="4:8" ht="11.4" customHeight="1" x14ac:dyDescent="0.2">
      <c r="D5753" s="6" t="s">
        <v>987</v>
      </c>
      <c r="E5753" s="6" t="s">
        <v>888</v>
      </c>
      <c r="F5753" s="6" t="s">
        <v>979</v>
      </c>
      <c r="G5753" s="2">
        <v>6254.38</v>
      </c>
      <c r="H5753" s="2" t="s">
        <v>5089</v>
      </c>
    </row>
    <row r="5754" spans="4:8" ht="11.4" customHeight="1" x14ac:dyDescent="0.2">
      <c r="D5754" s="6" t="s">
        <v>3798</v>
      </c>
      <c r="E5754" s="6" t="s">
        <v>3579</v>
      </c>
      <c r="F5754" s="6" t="s">
        <v>3698</v>
      </c>
      <c r="G5754" s="2">
        <v>4853.72</v>
      </c>
      <c r="H5754" s="2" t="s">
        <v>5089</v>
      </c>
    </row>
    <row r="5755" spans="4:8" ht="11.4" customHeight="1" x14ac:dyDescent="0.2">
      <c r="D5755" s="6" t="s">
        <v>982</v>
      </c>
      <c r="E5755" s="6" t="s">
        <v>888</v>
      </c>
      <c r="F5755" s="6" t="s">
        <v>979</v>
      </c>
      <c r="G5755" s="2">
        <v>2220</v>
      </c>
      <c r="H5755" s="2" t="s">
        <v>5089</v>
      </c>
    </row>
    <row r="5756" spans="4:8" ht="11.4" customHeight="1" x14ac:dyDescent="0.2">
      <c r="D5756" s="6" t="s">
        <v>990</v>
      </c>
      <c r="E5756" s="6" t="s">
        <v>888</v>
      </c>
      <c r="F5756" s="6" t="s">
        <v>979</v>
      </c>
      <c r="G5756" s="2">
        <v>1951.56</v>
      </c>
      <c r="H5756" s="2" t="s">
        <v>5089</v>
      </c>
    </row>
    <row r="5757" spans="4:8" ht="11.4" customHeight="1" x14ac:dyDescent="0.2">
      <c r="D5757" s="6" t="s">
        <v>4496</v>
      </c>
      <c r="E5757" s="6" t="s">
        <v>3579</v>
      </c>
      <c r="F5757" s="6" t="s">
        <v>3698</v>
      </c>
      <c r="G5757" s="2">
        <v>5339.1111111111113</v>
      </c>
      <c r="H5757" s="2" t="s">
        <v>5089</v>
      </c>
    </row>
    <row r="5758" spans="4:8" ht="11.4" customHeight="1" x14ac:dyDescent="0.2">
      <c r="D5758" s="6" t="s">
        <v>983</v>
      </c>
      <c r="E5758" s="6" t="s">
        <v>888</v>
      </c>
      <c r="F5758" s="6" t="s">
        <v>979</v>
      </c>
      <c r="G5758" s="2">
        <v>1776.5150000000001</v>
      </c>
      <c r="H5758" s="2" t="s">
        <v>5089</v>
      </c>
    </row>
    <row r="5759" spans="4:8" ht="11.4" customHeight="1" x14ac:dyDescent="0.2">
      <c r="D5759" s="6" t="s">
        <v>991</v>
      </c>
      <c r="E5759" s="6" t="s">
        <v>888</v>
      </c>
      <c r="F5759" s="6" t="s">
        <v>979</v>
      </c>
      <c r="G5759" s="2">
        <v>2285.1950000000002</v>
      </c>
      <c r="H5759" s="2" t="s">
        <v>5089</v>
      </c>
    </row>
    <row r="5760" spans="4:8" ht="11.4" customHeight="1" x14ac:dyDescent="0.2">
      <c r="D5760" s="6" t="s">
        <v>4497</v>
      </c>
      <c r="E5760" s="6" t="s">
        <v>888</v>
      </c>
      <c r="F5760" s="6" t="s">
        <v>950</v>
      </c>
      <c r="G5760" s="2">
        <v>34168</v>
      </c>
      <c r="H5760" s="2" t="s">
        <v>5089</v>
      </c>
    </row>
    <row r="5761" spans="4:8" ht="11.4" customHeight="1" x14ac:dyDescent="0.2">
      <c r="D5761" s="6" t="s">
        <v>4498</v>
      </c>
      <c r="E5761" s="6" t="s">
        <v>888</v>
      </c>
      <c r="F5761" s="6" t="s">
        <v>950</v>
      </c>
      <c r="G5761" s="2">
        <v>36877</v>
      </c>
      <c r="H5761" s="2" t="s">
        <v>5089</v>
      </c>
    </row>
    <row r="5762" spans="4:8" ht="11.4" customHeight="1" x14ac:dyDescent="0.2">
      <c r="D5762" s="6" t="s">
        <v>4499</v>
      </c>
      <c r="E5762" s="6" t="s">
        <v>888</v>
      </c>
      <c r="F5762" s="6" t="s">
        <v>950</v>
      </c>
      <c r="G5762" s="2">
        <v>36743</v>
      </c>
      <c r="H5762" s="2" t="s">
        <v>5089</v>
      </c>
    </row>
    <row r="5763" spans="4:8" ht="11.4" customHeight="1" x14ac:dyDescent="0.2">
      <c r="D5763" s="6" t="s">
        <v>4500</v>
      </c>
      <c r="E5763" s="6" t="s">
        <v>888</v>
      </c>
      <c r="F5763" s="6" t="s">
        <v>950</v>
      </c>
      <c r="G5763" s="2">
        <v>39489</v>
      </c>
      <c r="H5763" s="2" t="s">
        <v>5089</v>
      </c>
    </row>
    <row r="5764" spans="4:8" ht="11.4" customHeight="1" x14ac:dyDescent="0.2">
      <c r="D5764" s="6" t="s">
        <v>4501</v>
      </c>
      <c r="E5764" s="6" t="s">
        <v>888</v>
      </c>
      <c r="F5764" s="6" t="s">
        <v>950</v>
      </c>
      <c r="G5764" s="2">
        <v>33657</v>
      </c>
      <c r="H5764" s="2" t="s">
        <v>5089</v>
      </c>
    </row>
    <row r="5765" spans="4:8" ht="11.4" customHeight="1" x14ac:dyDescent="0.2">
      <c r="D5765" s="6" t="s">
        <v>4502</v>
      </c>
      <c r="E5765" s="6" t="s">
        <v>888</v>
      </c>
      <c r="F5765" s="6" t="s">
        <v>950</v>
      </c>
      <c r="G5765" s="2">
        <v>36043</v>
      </c>
      <c r="H5765" s="2" t="s">
        <v>5089</v>
      </c>
    </row>
    <row r="5766" spans="4:8" ht="11.4" customHeight="1" x14ac:dyDescent="0.2">
      <c r="D5766" s="6" t="s">
        <v>4503</v>
      </c>
      <c r="E5766" s="6" t="s">
        <v>888</v>
      </c>
      <c r="F5766" s="6" t="s">
        <v>950</v>
      </c>
      <c r="G5766" s="2">
        <v>34137</v>
      </c>
      <c r="H5766" s="2" t="s">
        <v>5089</v>
      </c>
    </row>
    <row r="5767" spans="4:8" ht="11.4" customHeight="1" x14ac:dyDescent="0.2">
      <c r="D5767" s="6" t="s">
        <v>1973</v>
      </c>
      <c r="E5767" s="6" t="s">
        <v>1654</v>
      </c>
      <c r="F5767" s="6" t="s">
        <v>1969</v>
      </c>
      <c r="G5767" s="2">
        <v>73.86931539509537</v>
      </c>
      <c r="H5767" s="2" t="s">
        <v>5089</v>
      </c>
    </row>
    <row r="5768" spans="4:8" ht="11.4" customHeight="1" x14ac:dyDescent="0.2">
      <c r="D5768" s="6" t="s">
        <v>1971</v>
      </c>
      <c r="E5768" s="6" t="s">
        <v>1654</v>
      </c>
      <c r="F5768" s="6" t="s">
        <v>1969</v>
      </c>
      <c r="G5768" s="2">
        <v>74.842929399705298</v>
      </c>
      <c r="H5768" s="2" t="s">
        <v>5091</v>
      </c>
    </row>
    <row r="5769" spans="4:8" ht="11.4" customHeight="1" x14ac:dyDescent="0.2">
      <c r="D5769" s="6" t="s">
        <v>1976</v>
      </c>
      <c r="E5769" s="6" t="s">
        <v>1654</v>
      </c>
      <c r="F5769" s="6" t="s">
        <v>1969</v>
      </c>
      <c r="G5769" s="2">
        <v>72.375417027417029</v>
      </c>
      <c r="H5769" s="2" t="s">
        <v>5089</v>
      </c>
    </row>
    <row r="5770" spans="4:8" ht="11.4" customHeight="1" x14ac:dyDescent="0.2">
      <c r="D5770" s="6" t="s">
        <v>1972</v>
      </c>
      <c r="E5770" s="6" t="s">
        <v>1654</v>
      </c>
      <c r="F5770" s="6" t="s">
        <v>1969</v>
      </c>
      <c r="G5770" s="2">
        <v>75.080767295597482</v>
      </c>
      <c r="H5770" s="2" t="s">
        <v>5089</v>
      </c>
    </row>
    <row r="5771" spans="4:8" ht="11.4" customHeight="1" x14ac:dyDescent="0.2">
      <c r="D5771" s="6" t="s">
        <v>1975</v>
      </c>
      <c r="E5771" s="6" t="s">
        <v>1654</v>
      </c>
      <c r="F5771" s="6" t="s">
        <v>1969</v>
      </c>
      <c r="G5771" s="2">
        <v>77.621350877192981</v>
      </c>
      <c r="H5771" s="2" t="s">
        <v>5089</v>
      </c>
    </row>
    <row r="5772" spans="4:8" ht="11.4" customHeight="1" x14ac:dyDescent="0.2">
      <c r="D5772" s="6" t="s">
        <v>1980</v>
      </c>
      <c r="E5772" s="6" t="s">
        <v>1654</v>
      </c>
      <c r="F5772" s="6" t="s">
        <v>1969</v>
      </c>
      <c r="G5772" s="2">
        <v>80</v>
      </c>
      <c r="H5772" s="2" t="s">
        <v>5089</v>
      </c>
    </row>
    <row r="5773" spans="4:8" ht="11.4" customHeight="1" x14ac:dyDescent="0.2">
      <c r="D5773" s="6" t="s">
        <v>1974</v>
      </c>
      <c r="E5773" s="6" t="s">
        <v>1654</v>
      </c>
      <c r="F5773" s="6" t="s">
        <v>1969</v>
      </c>
      <c r="G5773" s="2">
        <v>72.678317638536754</v>
      </c>
      <c r="H5773" s="2" t="s">
        <v>5089</v>
      </c>
    </row>
    <row r="5774" spans="4:8" ht="11.4" customHeight="1" x14ac:dyDescent="0.2">
      <c r="D5774" s="6" t="s">
        <v>4504</v>
      </c>
      <c r="E5774" s="6" t="s">
        <v>3579</v>
      </c>
      <c r="F5774" s="6" t="s">
        <v>3698</v>
      </c>
      <c r="G5774" s="2">
        <v>1619.8</v>
      </c>
      <c r="H5774" s="2" t="s">
        <v>5089</v>
      </c>
    </row>
    <row r="5775" spans="4:8" ht="11.4" customHeight="1" x14ac:dyDescent="0.2">
      <c r="D5775" s="6" t="s">
        <v>4505</v>
      </c>
      <c r="E5775" s="6" t="s">
        <v>3579</v>
      </c>
      <c r="F5775" s="6" t="s">
        <v>3698</v>
      </c>
      <c r="G5775" s="2">
        <v>1619.8</v>
      </c>
      <c r="H5775" s="2" t="s">
        <v>5089</v>
      </c>
    </row>
    <row r="5776" spans="4:8" ht="11.4" customHeight="1" x14ac:dyDescent="0.2">
      <c r="D5776" s="6" t="s">
        <v>4506</v>
      </c>
      <c r="E5776" s="6" t="s">
        <v>3579</v>
      </c>
      <c r="F5776" s="6" t="s">
        <v>3698</v>
      </c>
      <c r="G5776" s="2">
        <v>1781.8</v>
      </c>
      <c r="H5776" s="2" t="s">
        <v>5089</v>
      </c>
    </row>
    <row r="5777" spans="4:8" ht="11.4" customHeight="1" x14ac:dyDescent="0.2">
      <c r="D5777" s="6" t="s">
        <v>1999</v>
      </c>
      <c r="E5777" s="6" t="s">
        <v>1654</v>
      </c>
      <c r="F5777" s="6" t="s">
        <v>1992</v>
      </c>
      <c r="G5777" s="2">
        <v>32.537480916030532</v>
      </c>
      <c r="H5777" s="2" t="s">
        <v>5089</v>
      </c>
    </row>
    <row r="5778" spans="4:8" ht="11.4" customHeight="1" x14ac:dyDescent="0.2">
      <c r="D5778" s="6" t="s">
        <v>2008</v>
      </c>
      <c r="E5778" s="6" t="s">
        <v>1654</v>
      </c>
      <c r="F5778" s="6" t="s">
        <v>1992</v>
      </c>
      <c r="G5778" s="2">
        <v>95.253835616438352</v>
      </c>
      <c r="H5778" s="2" t="s">
        <v>5089</v>
      </c>
    </row>
    <row r="5779" spans="4:8" ht="11.4" customHeight="1" x14ac:dyDescent="0.2">
      <c r="D5779" s="6" t="s">
        <v>2001</v>
      </c>
      <c r="E5779" s="6" t="s">
        <v>1654</v>
      </c>
      <c r="F5779" s="6" t="s">
        <v>1992</v>
      </c>
      <c r="G5779" s="2">
        <v>95.06</v>
      </c>
      <c r="H5779" s="2" t="s">
        <v>5089</v>
      </c>
    </row>
    <row r="5780" spans="4:8" ht="11.4" customHeight="1" x14ac:dyDescent="0.2">
      <c r="D5780" s="6" t="s">
        <v>2004</v>
      </c>
      <c r="E5780" s="6" t="s">
        <v>1654</v>
      </c>
      <c r="F5780" s="6" t="s">
        <v>1992</v>
      </c>
      <c r="G5780" s="2">
        <v>124.16</v>
      </c>
      <c r="H5780" s="2" t="s">
        <v>5089</v>
      </c>
    </row>
    <row r="5781" spans="4:8" ht="11.4" customHeight="1" x14ac:dyDescent="0.2">
      <c r="D5781" s="6" t="s">
        <v>2003</v>
      </c>
      <c r="E5781" s="6" t="s">
        <v>1654</v>
      </c>
      <c r="F5781" s="6" t="s">
        <v>1992</v>
      </c>
      <c r="G5781" s="2">
        <v>194</v>
      </c>
      <c r="H5781" s="2" t="s">
        <v>5089</v>
      </c>
    </row>
    <row r="5782" spans="4:8" ht="11.4" customHeight="1" x14ac:dyDescent="0.2">
      <c r="D5782" s="6" t="s">
        <v>1998</v>
      </c>
      <c r="E5782" s="6" t="s">
        <v>1654</v>
      </c>
      <c r="F5782" s="6" t="s">
        <v>1992</v>
      </c>
      <c r="G5782" s="2">
        <v>44.680763473053894</v>
      </c>
      <c r="H5782" s="2" t="s">
        <v>5089</v>
      </c>
    </row>
    <row r="5783" spans="4:8" ht="11.4" customHeight="1" x14ac:dyDescent="0.2">
      <c r="D5783" s="6" t="s">
        <v>1997</v>
      </c>
      <c r="E5783" s="6" t="s">
        <v>1654</v>
      </c>
      <c r="F5783" s="6" t="s">
        <v>1992</v>
      </c>
      <c r="G5783" s="2">
        <v>31.040805063291138</v>
      </c>
      <c r="H5783" s="2" t="s">
        <v>5089</v>
      </c>
    </row>
    <row r="5784" spans="4:8" ht="11.4" customHeight="1" x14ac:dyDescent="0.2">
      <c r="D5784" s="6" t="s">
        <v>3184</v>
      </c>
      <c r="E5784" s="6" t="s">
        <v>2945</v>
      </c>
      <c r="F5784" s="6" t="s">
        <v>3181</v>
      </c>
      <c r="G5784" s="2">
        <v>378</v>
      </c>
      <c r="H5784" s="2" t="s">
        <v>5089</v>
      </c>
    </row>
    <row r="5785" spans="4:8" ht="11.4" customHeight="1" x14ac:dyDescent="0.2">
      <c r="D5785" s="6" t="s">
        <v>3183</v>
      </c>
      <c r="E5785" s="6" t="s">
        <v>2945</v>
      </c>
      <c r="F5785" s="6" t="s">
        <v>3181</v>
      </c>
      <c r="G5785" s="2">
        <v>552</v>
      </c>
      <c r="H5785" s="2" t="s">
        <v>5089</v>
      </c>
    </row>
    <row r="5786" spans="4:8" ht="11.4" customHeight="1" x14ac:dyDescent="0.2">
      <c r="D5786" s="6" t="s">
        <v>3182</v>
      </c>
      <c r="E5786" s="6" t="s">
        <v>2945</v>
      </c>
      <c r="F5786" s="6" t="s">
        <v>3181</v>
      </c>
      <c r="G5786" s="2">
        <v>623.16</v>
      </c>
      <c r="H5786" s="2" t="s">
        <v>5089</v>
      </c>
    </row>
    <row r="5787" spans="4:8" ht="11.4" customHeight="1" x14ac:dyDescent="0.2">
      <c r="D5787" s="6" t="s">
        <v>2805</v>
      </c>
      <c r="E5787" s="6" t="s">
        <v>2043</v>
      </c>
      <c r="F5787" s="6" t="s">
        <v>2802</v>
      </c>
      <c r="G5787" s="2">
        <v>151.2506976744186</v>
      </c>
      <c r="H5787" s="2" t="s">
        <v>5089</v>
      </c>
    </row>
    <row r="5788" spans="4:8" ht="11.4" customHeight="1" x14ac:dyDescent="0.2">
      <c r="D5788" s="6" t="s">
        <v>2803</v>
      </c>
      <c r="E5788" s="6" t="s">
        <v>2043</v>
      </c>
      <c r="F5788" s="6" t="s">
        <v>2802</v>
      </c>
      <c r="G5788" s="2">
        <v>306.0365654648956</v>
      </c>
      <c r="H5788" s="2" t="s">
        <v>5089</v>
      </c>
    </row>
    <row r="5789" spans="4:8" ht="11.4" customHeight="1" x14ac:dyDescent="0.2">
      <c r="D5789" s="6" t="s">
        <v>1993</v>
      </c>
      <c r="E5789" s="6" t="s">
        <v>1654</v>
      </c>
      <c r="F5789" s="6" t="s">
        <v>1992</v>
      </c>
      <c r="G5789" s="2">
        <v>3.9050682552606801</v>
      </c>
      <c r="H5789" s="2" t="s">
        <v>5091</v>
      </c>
    </row>
    <row r="5790" spans="4:8" ht="11.4" customHeight="1" x14ac:dyDescent="0.2">
      <c r="D5790" s="6" t="s">
        <v>1995</v>
      </c>
      <c r="E5790" s="6" t="s">
        <v>1654</v>
      </c>
      <c r="F5790" s="6" t="s">
        <v>1992</v>
      </c>
      <c r="G5790" s="2">
        <v>3.001871901532851</v>
      </c>
      <c r="H5790" s="2" t="s">
        <v>5091</v>
      </c>
    </row>
    <row r="5791" spans="4:8" ht="11.4" customHeight="1" x14ac:dyDescent="0.2">
      <c r="D5791" s="6" t="s">
        <v>1782</v>
      </c>
      <c r="E5791" s="6" t="s">
        <v>1654</v>
      </c>
      <c r="F5791" s="6" t="s">
        <v>1779</v>
      </c>
      <c r="G5791" s="2">
        <v>177.64923076923077</v>
      </c>
      <c r="H5791" s="2" t="s">
        <v>5089</v>
      </c>
    </row>
    <row r="5792" spans="4:8" ht="11.4" customHeight="1" x14ac:dyDescent="0.2">
      <c r="D5792" s="6" t="s">
        <v>1784</v>
      </c>
      <c r="E5792" s="6" t="s">
        <v>1654</v>
      </c>
      <c r="F5792" s="6" t="s">
        <v>1779</v>
      </c>
      <c r="G5792" s="2">
        <v>164.87</v>
      </c>
      <c r="H5792" s="2" t="s">
        <v>5089</v>
      </c>
    </row>
    <row r="5793" spans="4:8" ht="11.4" customHeight="1" x14ac:dyDescent="0.2">
      <c r="D5793" s="6" t="s">
        <v>1783</v>
      </c>
      <c r="E5793" s="6" t="s">
        <v>1654</v>
      </c>
      <c r="F5793" s="6" t="s">
        <v>1779</v>
      </c>
      <c r="G5793" s="2">
        <v>89.344999999999999</v>
      </c>
      <c r="H5793" s="2" t="s">
        <v>5089</v>
      </c>
    </row>
    <row r="5794" spans="4:8" ht="11.4" customHeight="1" x14ac:dyDescent="0.2">
      <c r="D5794" s="6" t="s">
        <v>3648</v>
      </c>
      <c r="E5794" s="6" t="s">
        <v>3579</v>
      </c>
      <c r="F5794" s="6" t="s">
        <v>3580</v>
      </c>
      <c r="G5794" s="2">
        <v>85.839375000000004</v>
      </c>
      <c r="H5794" s="2" t="s">
        <v>5089</v>
      </c>
    </row>
    <row r="5795" spans="4:8" ht="11.4" customHeight="1" x14ac:dyDescent="0.2">
      <c r="D5795" s="6" t="s">
        <v>3649</v>
      </c>
      <c r="E5795" s="6" t="s">
        <v>3579</v>
      </c>
      <c r="F5795" s="6" t="s">
        <v>3580</v>
      </c>
      <c r="G5795" s="2">
        <v>87.0715</v>
      </c>
      <c r="H5795" s="2" t="s">
        <v>5089</v>
      </c>
    </row>
    <row r="5796" spans="4:8" ht="11.4" customHeight="1" x14ac:dyDescent="0.2">
      <c r="D5796" s="6" t="s">
        <v>4507</v>
      </c>
      <c r="E5796" s="6" t="s">
        <v>3579</v>
      </c>
      <c r="F5796" s="6" t="s">
        <v>3698</v>
      </c>
      <c r="G5796" s="2">
        <v>1772.7166666666667</v>
      </c>
      <c r="H5796" s="2" t="s">
        <v>5089</v>
      </c>
    </row>
    <row r="5797" spans="4:8" ht="11.4" customHeight="1" x14ac:dyDescent="0.2">
      <c r="D5797" s="6" t="s">
        <v>3701</v>
      </c>
      <c r="E5797" s="6" t="s">
        <v>3579</v>
      </c>
      <c r="F5797" s="6" t="s">
        <v>3698</v>
      </c>
      <c r="G5797" s="2">
        <v>1772.72</v>
      </c>
      <c r="H5797" s="2" t="s">
        <v>5089</v>
      </c>
    </row>
    <row r="5798" spans="4:8" ht="11.4" customHeight="1" x14ac:dyDescent="0.2">
      <c r="D5798" s="6" t="s">
        <v>4508</v>
      </c>
      <c r="E5798" s="6" t="s">
        <v>3579</v>
      </c>
      <c r="F5798" s="6" t="s">
        <v>3698</v>
      </c>
      <c r="G5798" s="2">
        <v>2267.6999999999998</v>
      </c>
      <c r="H5798" s="2" t="s">
        <v>5089</v>
      </c>
    </row>
    <row r="5799" spans="4:8" ht="11.4" customHeight="1" x14ac:dyDescent="0.2">
      <c r="D5799" s="6" t="s">
        <v>4509</v>
      </c>
      <c r="E5799" s="6" t="s">
        <v>3579</v>
      </c>
      <c r="F5799" s="6" t="s">
        <v>3698</v>
      </c>
      <c r="G5799" s="2">
        <v>2267.6999999999998</v>
      </c>
      <c r="H5799" s="2" t="s">
        <v>5089</v>
      </c>
    </row>
    <row r="5800" spans="4:8" ht="11.4" customHeight="1" x14ac:dyDescent="0.2">
      <c r="D5800" s="6" t="s">
        <v>4510</v>
      </c>
      <c r="E5800" s="6" t="s">
        <v>3579</v>
      </c>
      <c r="F5800" s="6" t="s">
        <v>3698</v>
      </c>
      <c r="G5800" s="2">
        <v>873.76</v>
      </c>
      <c r="H5800" s="2" t="s">
        <v>5089</v>
      </c>
    </row>
    <row r="5801" spans="4:8" ht="11.4" customHeight="1" x14ac:dyDescent="0.2">
      <c r="D5801" s="6" t="s">
        <v>4511</v>
      </c>
      <c r="E5801" s="6" t="s">
        <v>3579</v>
      </c>
      <c r="F5801" s="6" t="s">
        <v>3698</v>
      </c>
      <c r="G5801" s="2">
        <v>873.76</v>
      </c>
      <c r="H5801" s="2" t="s">
        <v>5089</v>
      </c>
    </row>
    <row r="5802" spans="4:8" ht="11.4" customHeight="1" x14ac:dyDescent="0.2">
      <c r="D5802" s="6" t="s">
        <v>4512</v>
      </c>
      <c r="E5802" s="6" t="s">
        <v>3579</v>
      </c>
      <c r="F5802" s="6" t="s">
        <v>3698</v>
      </c>
      <c r="G5802" s="2">
        <v>1034.6500000000001</v>
      </c>
      <c r="H5802" s="2" t="s">
        <v>5089</v>
      </c>
    </row>
    <row r="5803" spans="4:8" ht="11.4" customHeight="1" x14ac:dyDescent="0.2">
      <c r="D5803" s="6" t="s">
        <v>3725</v>
      </c>
      <c r="E5803" s="6" t="s">
        <v>3579</v>
      </c>
      <c r="F5803" s="6" t="s">
        <v>3698</v>
      </c>
      <c r="G5803" s="2">
        <v>1034.6500000000001</v>
      </c>
      <c r="H5803" s="2" t="s">
        <v>5089</v>
      </c>
    </row>
    <row r="5804" spans="4:8" ht="11.4" customHeight="1" x14ac:dyDescent="0.2">
      <c r="D5804" s="6" t="s">
        <v>4513</v>
      </c>
      <c r="E5804" s="6" t="s">
        <v>3579</v>
      </c>
      <c r="F5804" s="6" t="s">
        <v>3698</v>
      </c>
      <c r="G5804" s="2">
        <v>1939.6</v>
      </c>
      <c r="H5804" s="2" t="s">
        <v>5089</v>
      </c>
    </row>
    <row r="5805" spans="4:8" ht="11.4" customHeight="1" x14ac:dyDescent="0.2">
      <c r="D5805" s="6" t="s">
        <v>4514</v>
      </c>
      <c r="E5805" s="6" t="s">
        <v>3579</v>
      </c>
      <c r="F5805" s="6" t="s">
        <v>3698</v>
      </c>
      <c r="G5805" s="2">
        <v>1939.6</v>
      </c>
      <c r="H5805" s="2" t="s">
        <v>5089</v>
      </c>
    </row>
    <row r="5806" spans="4:8" ht="11.4" customHeight="1" x14ac:dyDescent="0.2">
      <c r="D5806" s="6" t="s">
        <v>3320</v>
      </c>
      <c r="E5806" s="6" t="s">
        <v>3273</v>
      </c>
      <c r="F5806" s="6" t="s">
        <v>3316</v>
      </c>
      <c r="G5806" s="2">
        <v>220.60582822085888</v>
      </c>
      <c r="H5806" s="2" t="s">
        <v>5089</v>
      </c>
    </row>
    <row r="5807" spans="4:8" ht="11.4" customHeight="1" x14ac:dyDescent="0.2">
      <c r="D5807" s="6" t="s">
        <v>4515</v>
      </c>
      <c r="E5807" s="6" t="s">
        <v>3579</v>
      </c>
      <c r="F5807" s="6" t="s">
        <v>3698</v>
      </c>
      <c r="G5807" s="2">
        <v>1080.75</v>
      </c>
      <c r="H5807" s="2" t="s">
        <v>5089</v>
      </c>
    </row>
    <row r="5808" spans="4:8" ht="11.4" customHeight="1" x14ac:dyDescent="0.2">
      <c r="D5808" s="6" t="s">
        <v>4516</v>
      </c>
      <c r="E5808" s="6" t="s">
        <v>3579</v>
      </c>
      <c r="F5808" s="6" t="s">
        <v>3698</v>
      </c>
      <c r="G5808" s="2">
        <v>1080.75</v>
      </c>
      <c r="H5808" s="2" t="s">
        <v>5089</v>
      </c>
    </row>
    <row r="5809" spans="4:8" ht="11.4" customHeight="1" x14ac:dyDescent="0.2">
      <c r="D5809" s="6" t="s">
        <v>4517</v>
      </c>
      <c r="E5809" s="6" t="s">
        <v>3579</v>
      </c>
      <c r="F5809" s="6" t="s">
        <v>3698</v>
      </c>
      <c r="G5809" s="2">
        <v>1383.25</v>
      </c>
      <c r="H5809" s="2" t="s">
        <v>5089</v>
      </c>
    </row>
    <row r="5810" spans="4:8" ht="11.4" customHeight="1" x14ac:dyDescent="0.2">
      <c r="D5810" s="6" t="s">
        <v>4518</v>
      </c>
      <c r="E5810" s="6" t="s">
        <v>3579</v>
      </c>
      <c r="F5810" s="6" t="s">
        <v>3698</v>
      </c>
      <c r="G5810" s="2">
        <v>1383.25</v>
      </c>
      <c r="H5810" s="2" t="s">
        <v>5089</v>
      </c>
    </row>
    <row r="5811" spans="4:8" ht="11.4" customHeight="1" x14ac:dyDescent="0.2">
      <c r="D5811" s="6" t="s">
        <v>4519</v>
      </c>
      <c r="E5811" s="6" t="s">
        <v>3579</v>
      </c>
      <c r="F5811" s="6" t="s">
        <v>3698</v>
      </c>
      <c r="G5811" s="2">
        <v>1521.75</v>
      </c>
      <c r="H5811" s="2" t="s">
        <v>5089</v>
      </c>
    </row>
    <row r="5812" spans="4:8" ht="11.4" customHeight="1" x14ac:dyDescent="0.2">
      <c r="D5812" s="6" t="s">
        <v>4520</v>
      </c>
      <c r="E5812" s="6" t="s">
        <v>3579</v>
      </c>
      <c r="F5812" s="6" t="s">
        <v>3698</v>
      </c>
      <c r="G5812" s="2">
        <v>1599.5</v>
      </c>
      <c r="H5812" s="2" t="s">
        <v>5089</v>
      </c>
    </row>
    <row r="5813" spans="4:8" ht="11.4" customHeight="1" x14ac:dyDescent="0.2">
      <c r="D5813" s="6" t="s">
        <v>4521</v>
      </c>
      <c r="E5813" s="6" t="s">
        <v>3579</v>
      </c>
      <c r="F5813" s="6" t="s">
        <v>3698</v>
      </c>
      <c r="G5813" s="2">
        <v>1454</v>
      </c>
      <c r="H5813" s="2" t="s">
        <v>5089</v>
      </c>
    </row>
    <row r="5814" spans="4:8" ht="11.4" customHeight="1" x14ac:dyDescent="0.2">
      <c r="D5814" s="6" t="s">
        <v>4522</v>
      </c>
      <c r="E5814" s="6" t="s">
        <v>3579</v>
      </c>
      <c r="F5814" s="6" t="s">
        <v>3698</v>
      </c>
      <c r="G5814" s="2">
        <v>1759.5</v>
      </c>
      <c r="H5814" s="2" t="s">
        <v>5089</v>
      </c>
    </row>
    <row r="5815" spans="4:8" ht="11.4" customHeight="1" x14ac:dyDescent="0.2">
      <c r="D5815" s="6" t="s">
        <v>725</v>
      </c>
      <c r="E5815" s="6" t="s">
        <v>5</v>
      </c>
      <c r="F5815" s="6" t="s">
        <v>723</v>
      </c>
      <c r="G5815" s="2">
        <v>627.89809523809527</v>
      </c>
      <c r="H5815" s="2" t="s">
        <v>5089</v>
      </c>
    </row>
    <row r="5816" spans="4:8" ht="11.4" customHeight="1" x14ac:dyDescent="0.2">
      <c r="D5816" s="6" t="s">
        <v>728</v>
      </c>
      <c r="E5816" s="6" t="s">
        <v>5</v>
      </c>
      <c r="F5816" s="6" t="s">
        <v>723</v>
      </c>
      <c r="G5816" s="2">
        <v>1241.875</v>
      </c>
      <c r="H5816" s="2" t="s">
        <v>5089</v>
      </c>
    </row>
    <row r="5817" spans="4:8" ht="11.4" customHeight="1" x14ac:dyDescent="0.2">
      <c r="D5817" s="6" t="s">
        <v>729</v>
      </c>
      <c r="E5817" s="6" t="s">
        <v>5</v>
      </c>
      <c r="F5817" s="6" t="s">
        <v>723</v>
      </c>
      <c r="G5817" s="2">
        <v>1482.5592682926829</v>
      </c>
      <c r="H5817" s="2" t="s">
        <v>5089</v>
      </c>
    </row>
    <row r="5818" spans="4:8" ht="11.4" customHeight="1" x14ac:dyDescent="0.2">
      <c r="D5818" s="6" t="s">
        <v>777</v>
      </c>
      <c r="E5818" s="6" t="s">
        <v>5</v>
      </c>
      <c r="F5818" s="6" t="s">
        <v>774</v>
      </c>
      <c r="G5818" s="2">
        <v>234.80188118811884</v>
      </c>
      <c r="H5818" s="2" t="s">
        <v>5089</v>
      </c>
    </row>
    <row r="5819" spans="4:8" ht="11.4" customHeight="1" x14ac:dyDescent="0.2">
      <c r="D5819" s="6" t="s">
        <v>785</v>
      </c>
      <c r="E5819" s="6" t="s">
        <v>5</v>
      </c>
      <c r="F5819" s="6" t="s">
        <v>774</v>
      </c>
      <c r="G5819" s="2">
        <v>208.32</v>
      </c>
      <c r="H5819" s="2" t="s">
        <v>5089</v>
      </c>
    </row>
    <row r="5820" spans="4:8" ht="11.4" customHeight="1" x14ac:dyDescent="0.2">
      <c r="D5820" s="6" t="s">
        <v>778</v>
      </c>
      <c r="E5820" s="6" t="s">
        <v>5</v>
      </c>
      <c r="F5820" s="6" t="s">
        <v>774</v>
      </c>
      <c r="G5820" s="2">
        <v>899.09</v>
      </c>
      <c r="H5820" s="2" t="s">
        <v>5089</v>
      </c>
    </row>
    <row r="5821" spans="4:8" ht="11.4" customHeight="1" x14ac:dyDescent="0.2">
      <c r="D5821" s="6" t="s">
        <v>4523</v>
      </c>
      <c r="E5821" s="6" t="s">
        <v>5</v>
      </c>
      <c r="F5821" s="6" t="s">
        <v>774</v>
      </c>
      <c r="G5821" s="2">
        <v>209.6</v>
      </c>
      <c r="H5821" s="2" t="s">
        <v>5089</v>
      </c>
    </row>
    <row r="5822" spans="4:8" ht="11.4" customHeight="1" x14ac:dyDescent="0.2">
      <c r="D5822" s="6" t="s">
        <v>4524</v>
      </c>
      <c r="E5822" s="6" t="s">
        <v>5</v>
      </c>
      <c r="F5822" s="6" t="s">
        <v>774</v>
      </c>
      <c r="G5822" s="2">
        <v>866.64705882352939</v>
      </c>
      <c r="H5822" s="2" t="s">
        <v>5089</v>
      </c>
    </row>
    <row r="5823" spans="4:8" ht="11.4" customHeight="1" x14ac:dyDescent="0.2">
      <c r="D5823" s="6" t="s">
        <v>4525</v>
      </c>
      <c r="E5823" s="6" t="s">
        <v>5</v>
      </c>
      <c r="F5823" s="6" t="s">
        <v>774</v>
      </c>
      <c r="G5823" s="2">
        <v>741.54</v>
      </c>
      <c r="H5823" s="2" t="s">
        <v>5089</v>
      </c>
    </row>
    <row r="5824" spans="4:8" ht="11.4" customHeight="1" x14ac:dyDescent="0.2">
      <c r="D5824" s="6" t="s">
        <v>789</v>
      </c>
      <c r="E5824" s="6" t="s">
        <v>5</v>
      </c>
      <c r="F5824" s="6" t="s">
        <v>774</v>
      </c>
      <c r="G5824" s="2">
        <v>746.45</v>
      </c>
      <c r="H5824" s="2" t="s">
        <v>5089</v>
      </c>
    </row>
    <row r="5825" spans="4:8" ht="11.4" customHeight="1" x14ac:dyDescent="0.2">
      <c r="D5825" s="6" t="s">
        <v>793</v>
      </c>
      <c r="E5825" s="6" t="s">
        <v>5</v>
      </c>
      <c r="F5825" s="6" t="s">
        <v>774</v>
      </c>
      <c r="G5825" s="2">
        <v>213.38</v>
      </c>
      <c r="H5825" s="2" t="s">
        <v>5089</v>
      </c>
    </row>
    <row r="5826" spans="4:8" ht="11.4" customHeight="1" x14ac:dyDescent="0.2">
      <c r="D5826" s="6" t="s">
        <v>783</v>
      </c>
      <c r="E5826" s="6" t="s">
        <v>5</v>
      </c>
      <c r="F5826" s="6" t="s">
        <v>774</v>
      </c>
      <c r="G5826" s="2">
        <v>208.32000000000002</v>
      </c>
      <c r="H5826" s="2" t="s">
        <v>5089</v>
      </c>
    </row>
    <row r="5827" spans="4:8" ht="11.4" customHeight="1" x14ac:dyDescent="0.2">
      <c r="D5827" s="6" t="s">
        <v>792</v>
      </c>
      <c r="E5827" s="6" t="s">
        <v>5</v>
      </c>
      <c r="F5827" s="6" t="s">
        <v>774</v>
      </c>
      <c r="G5827" s="2">
        <v>208.32</v>
      </c>
      <c r="H5827" s="2" t="s">
        <v>5089</v>
      </c>
    </row>
    <row r="5828" spans="4:8" ht="11.4" customHeight="1" x14ac:dyDescent="0.2">
      <c r="D5828" s="6" t="s">
        <v>776</v>
      </c>
      <c r="E5828" s="6" t="s">
        <v>5</v>
      </c>
      <c r="F5828" s="6" t="s">
        <v>774</v>
      </c>
      <c r="G5828" s="2">
        <v>213.67999999999998</v>
      </c>
      <c r="H5828" s="2" t="s">
        <v>5089</v>
      </c>
    </row>
    <row r="5829" spans="4:8" ht="11.4" customHeight="1" x14ac:dyDescent="0.2">
      <c r="D5829" s="6" t="s">
        <v>4526</v>
      </c>
      <c r="E5829" s="6" t="s">
        <v>5</v>
      </c>
      <c r="F5829" s="6" t="s">
        <v>774</v>
      </c>
      <c r="G5829" s="2">
        <v>213.10185185185185</v>
      </c>
      <c r="H5829" s="2" t="s">
        <v>5089</v>
      </c>
    </row>
    <row r="5830" spans="4:8" ht="11.4" customHeight="1" x14ac:dyDescent="0.2">
      <c r="D5830" s="6" t="s">
        <v>4527</v>
      </c>
      <c r="E5830" s="6" t="s">
        <v>5</v>
      </c>
      <c r="F5830" s="6" t="s">
        <v>774</v>
      </c>
      <c r="G5830" s="2">
        <v>899</v>
      </c>
      <c r="H5830" s="2" t="s">
        <v>5089</v>
      </c>
    </row>
    <row r="5831" spans="4:8" ht="11.4" customHeight="1" x14ac:dyDescent="0.2">
      <c r="D5831" s="6" t="s">
        <v>790</v>
      </c>
      <c r="E5831" s="6" t="s">
        <v>5</v>
      </c>
      <c r="F5831" s="6" t="s">
        <v>774</v>
      </c>
      <c r="G5831" s="2">
        <v>899.09</v>
      </c>
      <c r="H5831" s="2" t="s">
        <v>5089</v>
      </c>
    </row>
    <row r="5832" spans="4:8" ht="11.4" customHeight="1" x14ac:dyDescent="0.2">
      <c r="D5832" s="6" t="s">
        <v>786</v>
      </c>
      <c r="E5832" s="6" t="s">
        <v>5</v>
      </c>
      <c r="F5832" s="6" t="s">
        <v>774</v>
      </c>
      <c r="G5832" s="2">
        <v>214.55</v>
      </c>
      <c r="H5832" s="2" t="s">
        <v>5089</v>
      </c>
    </row>
    <row r="5833" spans="4:8" ht="11.4" customHeight="1" x14ac:dyDescent="0.2">
      <c r="D5833" s="6" t="s">
        <v>4528</v>
      </c>
      <c r="E5833" s="6" t="s">
        <v>5</v>
      </c>
      <c r="F5833" s="6" t="s">
        <v>774</v>
      </c>
      <c r="G5833" s="2">
        <v>1720.62</v>
      </c>
      <c r="H5833" s="2" t="s">
        <v>5089</v>
      </c>
    </row>
    <row r="5834" spans="4:8" ht="11.4" customHeight="1" x14ac:dyDescent="0.2">
      <c r="D5834" s="6" t="s">
        <v>758</v>
      </c>
      <c r="E5834" s="6" t="s">
        <v>5</v>
      </c>
      <c r="F5834" s="6" t="s">
        <v>730</v>
      </c>
      <c r="G5834" s="2">
        <v>1862.4689999999998</v>
      </c>
      <c r="H5834" s="2" t="s">
        <v>5089</v>
      </c>
    </row>
    <row r="5835" spans="4:8" ht="11.4" customHeight="1" x14ac:dyDescent="0.2">
      <c r="D5835" s="6" t="s">
        <v>760</v>
      </c>
      <c r="E5835" s="6" t="s">
        <v>5</v>
      </c>
      <c r="F5835" s="6" t="s">
        <v>730</v>
      </c>
      <c r="G5835" s="2">
        <v>1189.8971641791045</v>
      </c>
      <c r="H5835" s="2" t="s">
        <v>5089</v>
      </c>
    </row>
    <row r="5836" spans="4:8" ht="11.4" customHeight="1" x14ac:dyDescent="0.2">
      <c r="D5836" s="6" t="s">
        <v>731</v>
      </c>
      <c r="E5836" s="6" t="s">
        <v>5</v>
      </c>
      <c r="F5836" s="6" t="s">
        <v>730</v>
      </c>
      <c r="G5836" s="2">
        <v>616.26189873417729</v>
      </c>
      <c r="H5836" s="2" t="s">
        <v>5090</v>
      </c>
    </row>
    <row r="5837" spans="4:8" ht="11.4" customHeight="1" x14ac:dyDescent="0.2">
      <c r="D5837" s="6" t="s">
        <v>737</v>
      </c>
      <c r="E5837" s="6" t="s">
        <v>5</v>
      </c>
      <c r="F5837" s="6" t="s">
        <v>730</v>
      </c>
      <c r="G5837" s="2">
        <v>1196.5770588235296</v>
      </c>
      <c r="H5837" s="2" t="s">
        <v>5090</v>
      </c>
    </row>
    <row r="5838" spans="4:8" ht="11.4" customHeight="1" x14ac:dyDescent="0.2">
      <c r="D5838" s="6" t="s">
        <v>768</v>
      </c>
      <c r="E5838" s="6" t="s">
        <v>5</v>
      </c>
      <c r="F5838" s="6" t="s">
        <v>730</v>
      </c>
      <c r="G5838" s="2">
        <v>3403.5192537313433</v>
      </c>
      <c r="H5838" s="2" t="s">
        <v>5089</v>
      </c>
    </row>
    <row r="5839" spans="4:8" ht="11.4" customHeight="1" x14ac:dyDescent="0.2">
      <c r="D5839" s="6" t="s">
        <v>766</v>
      </c>
      <c r="E5839" s="6" t="s">
        <v>5</v>
      </c>
      <c r="F5839" s="6" t="s">
        <v>730</v>
      </c>
      <c r="G5839" s="2">
        <v>1986.2024812030074</v>
      </c>
      <c r="H5839" s="2" t="s">
        <v>5091</v>
      </c>
    </row>
    <row r="5840" spans="4:8" ht="11.4" customHeight="1" x14ac:dyDescent="0.2">
      <c r="D5840" s="6" t="s">
        <v>772</v>
      </c>
      <c r="E5840" s="6" t="s">
        <v>5</v>
      </c>
      <c r="F5840" s="6" t="s">
        <v>730</v>
      </c>
      <c r="G5840" s="2">
        <v>4432.0479054054049</v>
      </c>
      <c r="H5840" s="2" t="s">
        <v>5091</v>
      </c>
    </row>
    <row r="5841" spans="4:8" ht="11.4" customHeight="1" x14ac:dyDescent="0.2">
      <c r="D5841" s="6" t="s">
        <v>771</v>
      </c>
      <c r="E5841" s="6" t="s">
        <v>5</v>
      </c>
      <c r="F5841" s="6" t="s">
        <v>730</v>
      </c>
      <c r="G5841" s="2">
        <v>1580.3160421052633</v>
      </c>
      <c r="H5841" s="2" t="s">
        <v>5090</v>
      </c>
    </row>
    <row r="5842" spans="4:8" ht="11.4" customHeight="1" x14ac:dyDescent="0.2">
      <c r="D5842" s="6" t="s">
        <v>739</v>
      </c>
      <c r="E5842" s="6" t="s">
        <v>5</v>
      </c>
      <c r="F5842" s="6" t="s">
        <v>730</v>
      </c>
      <c r="G5842" s="2">
        <v>4105.791764705883</v>
      </c>
      <c r="H5842" s="2" t="s">
        <v>5089</v>
      </c>
    </row>
    <row r="5843" spans="4:8" ht="11.4" customHeight="1" x14ac:dyDescent="0.2">
      <c r="D5843" s="6" t="s">
        <v>4529</v>
      </c>
      <c r="E5843" s="6" t="s">
        <v>5</v>
      </c>
      <c r="F5843" s="6" t="s">
        <v>730</v>
      </c>
      <c r="G5843" s="2">
        <v>2063.5</v>
      </c>
      <c r="H5843" s="2" t="s">
        <v>5089</v>
      </c>
    </row>
    <row r="5844" spans="4:8" ht="11.4" customHeight="1" x14ac:dyDescent="0.2">
      <c r="D5844" s="6" t="s">
        <v>765</v>
      </c>
      <c r="E5844" s="6" t="s">
        <v>5</v>
      </c>
      <c r="F5844" s="6" t="s">
        <v>730</v>
      </c>
      <c r="G5844" s="2">
        <v>2184.9637499999999</v>
      </c>
      <c r="H5844" s="2" t="s">
        <v>5091</v>
      </c>
    </row>
    <row r="5845" spans="4:8" ht="11.4" customHeight="1" x14ac:dyDescent="0.2">
      <c r="D5845" s="6" t="s">
        <v>770</v>
      </c>
      <c r="E5845" s="6" t="s">
        <v>5</v>
      </c>
      <c r="F5845" s="6" t="s">
        <v>730</v>
      </c>
      <c r="G5845" s="2">
        <v>3368.968231292517</v>
      </c>
      <c r="H5845" s="2" t="s">
        <v>5091</v>
      </c>
    </row>
    <row r="5846" spans="4:8" ht="11.4" customHeight="1" x14ac:dyDescent="0.2">
      <c r="D5846" s="6" t="s">
        <v>752</v>
      </c>
      <c r="E5846" s="6" t="s">
        <v>5</v>
      </c>
      <c r="F5846" s="6" t="s">
        <v>730</v>
      </c>
      <c r="G5846" s="2">
        <v>1583.0620000000001</v>
      </c>
      <c r="H5846" s="2" t="s">
        <v>5089</v>
      </c>
    </row>
    <row r="5847" spans="4:8" ht="11.4" customHeight="1" x14ac:dyDescent="0.2">
      <c r="D5847" s="6" t="s">
        <v>762</v>
      </c>
      <c r="E5847" s="6" t="s">
        <v>5</v>
      </c>
      <c r="F5847" s="6" t="s">
        <v>730</v>
      </c>
      <c r="G5847" s="2">
        <v>1317.9315972222221</v>
      </c>
      <c r="H5847" s="2" t="s">
        <v>5091</v>
      </c>
    </row>
    <row r="5848" spans="4:8" ht="11.4" customHeight="1" x14ac:dyDescent="0.2">
      <c r="D5848" s="6" t="s">
        <v>757</v>
      </c>
      <c r="E5848" s="6" t="s">
        <v>5</v>
      </c>
      <c r="F5848" s="6" t="s">
        <v>730</v>
      </c>
      <c r="G5848" s="2">
        <v>3262.78</v>
      </c>
      <c r="H5848" s="2" t="s">
        <v>5089</v>
      </c>
    </row>
    <row r="5849" spans="4:8" ht="11.4" customHeight="1" x14ac:dyDescent="0.2">
      <c r="D5849" s="6" t="s">
        <v>748</v>
      </c>
      <c r="E5849" s="6" t="s">
        <v>5</v>
      </c>
      <c r="F5849" s="6" t="s">
        <v>730</v>
      </c>
      <c r="G5849" s="2">
        <v>1727.54</v>
      </c>
      <c r="H5849" s="2" t="s">
        <v>5089</v>
      </c>
    </row>
    <row r="5850" spans="4:8" ht="11.4" customHeight="1" x14ac:dyDescent="0.2">
      <c r="D5850" s="6" t="s">
        <v>738</v>
      </c>
      <c r="E5850" s="6" t="s">
        <v>5</v>
      </c>
      <c r="F5850" s="6" t="s">
        <v>730</v>
      </c>
      <c r="G5850" s="2">
        <v>1499.3029565217391</v>
      </c>
      <c r="H5850" s="2" t="s">
        <v>5091</v>
      </c>
    </row>
    <row r="5851" spans="4:8" ht="11.4" customHeight="1" x14ac:dyDescent="0.2">
      <c r="D5851" s="6" t="s">
        <v>754</v>
      </c>
      <c r="E5851" s="6" t="s">
        <v>5</v>
      </c>
      <c r="F5851" s="6" t="s">
        <v>730</v>
      </c>
      <c r="G5851" s="2">
        <v>4067.7583333333332</v>
      </c>
      <c r="H5851" s="2" t="s">
        <v>5089</v>
      </c>
    </row>
    <row r="5852" spans="4:8" ht="11.4" customHeight="1" x14ac:dyDescent="0.2">
      <c r="D5852" s="6" t="s">
        <v>756</v>
      </c>
      <c r="E5852" s="6" t="s">
        <v>5</v>
      </c>
      <c r="F5852" s="6" t="s">
        <v>730</v>
      </c>
      <c r="G5852" s="2">
        <v>1644.900625</v>
      </c>
      <c r="H5852" s="2" t="s">
        <v>5089</v>
      </c>
    </row>
    <row r="5853" spans="4:8" ht="11.4" customHeight="1" x14ac:dyDescent="0.2">
      <c r="D5853" s="6" t="s">
        <v>769</v>
      </c>
      <c r="E5853" s="6" t="s">
        <v>5</v>
      </c>
      <c r="F5853" s="6" t="s">
        <v>730</v>
      </c>
      <c r="G5853" s="2">
        <v>3018.610796460177</v>
      </c>
      <c r="H5853" s="2" t="s">
        <v>5091</v>
      </c>
    </row>
    <row r="5854" spans="4:8" ht="11.4" customHeight="1" x14ac:dyDescent="0.2">
      <c r="D5854" s="6" t="s">
        <v>697</v>
      </c>
      <c r="E5854" s="6" t="s">
        <v>5</v>
      </c>
      <c r="F5854" s="6" t="s">
        <v>684</v>
      </c>
      <c r="G5854" s="2">
        <v>4731.7310900473931</v>
      </c>
      <c r="H5854" s="2" t="s">
        <v>5091</v>
      </c>
    </row>
    <row r="5855" spans="4:8" ht="11.4" customHeight="1" x14ac:dyDescent="0.2">
      <c r="D5855" s="6" t="s">
        <v>703</v>
      </c>
      <c r="E5855" s="6" t="s">
        <v>5</v>
      </c>
      <c r="F5855" s="6" t="s">
        <v>684</v>
      </c>
      <c r="G5855" s="2">
        <v>4246.1430399999999</v>
      </c>
      <c r="H5855" s="2" t="s">
        <v>5091</v>
      </c>
    </row>
    <row r="5856" spans="4:8" ht="11.4" customHeight="1" x14ac:dyDescent="0.2">
      <c r="D5856" s="6" t="s">
        <v>685</v>
      </c>
      <c r="E5856" s="6" t="s">
        <v>5</v>
      </c>
      <c r="F5856" s="6" t="s">
        <v>684</v>
      </c>
      <c r="G5856" s="2">
        <v>3814.6758075370121</v>
      </c>
      <c r="H5856" s="2" t="s">
        <v>5090</v>
      </c>
    </row>
    <row r="5857" spans="4:8" ht="11.4" customHeight="1" x14ac:dyDescent="0.2">
      <c r="D5857" s="6" t="s">
        <v>696</v>
      </c>
      <c r="E5857" s="6" t="s">
        <v>5</v>
      </c>
      <c r="F5857" s="6" t="s">
        <v>684</v>
      </c>
      <c r="G5857" s="2">
        <v>4229.9892887029282</v>
      </c>
      <c r="H5857" s="2" t="s">
        <v>5090</v>
      </c>
    </row>
    <row r="5858" spans="4:8" ht="11.4" customHeight="1" x14ac:dyDescent="0.2">
      <c r="D5858" s="6" t="s">
        <v>710</v>
      </c>
      <c r="E5858" s="6" t="s">
        <v>5</v>
      </c>
      <c r="F5858" s="6" t="s">
        <v>684</v>
      </c>
      <c r="G5858" s="2">
        <v>4162.7328378378379</v>
      </c>
      <c r="H5858" s="2" t="s">
        <v>5089</v>
      </c>
    </row>
    <row r="5859" spans="4:8" ht="11.4" customHeight="1" x14ac:dyDescent="0.2">
      <c r="D5859" s="6" t="s">
        <v>688</v>
      </c>
      <c r="E5859" s="6" t="s">
        <v>5</v>
      </c>
      <c r="F5859" s="6" t="s">
        <v>684</v>
      </c>
      <c r="G5859" s="2">
        <v>4423.0106172839505</v>
      </c>
      <c r="H5859" s="2" t="s">
        <v>5090</v>
      </c>
    </row>
    <row r="5860" spans="4:8" ht="11.4" customHeight="1" x14ac:dyDescent="0.2">
      <c r="D5860" s="6" t="s">
        <v>689</v>
      </c>
      <c r="E5860" s="6" t="s">
        <v>5</v>
      </c>
      <c r="F5860" s="6" t="s">
        <v>684</v>
      </c>
      <c r="G5860" s="2">
        <v>4200.6167650834404</v>
      </c>
      <c r="H5860" s="2" t="s">
        <v>5090</v>
      </c>
    </row>
    <row r="5861" spans="4:8" ht="11.4" customHeight="1" x14ac:dyDescent="0.2">
      <c r="D5861" s="6" t="s">
        <v>702</v>
      </c>
      <c r="E5861" s="6" t="s">
        <v>5</v>
      </c>
      <c r="F5861" s="6" t="s">
        <v>684</v>
      </c>
      <c r="G5861" s="2">
        <v>4062.1506451612904</v>
      </c>
      <c r="H5861" s="2" t="s">
        <v>5091</v>
      </c>
    </row>
    <row r="5862" spans="4:8" ht="11.4" customHeight="1" x14ac:dyDescent="0.2">
      <c r="D5862" s="6" t="s">
        <v>700</v>
      </c>
      <c r="E5862" s="6" t="s">
        <v>5</v>
      </c>
      <c r="F5862" s="6" t="s">
        <v>684</v>
      </c>
      <c r="G5862" s="2">
        <v>4177.9559748427673</v>
      </c>
      <c r="H5862" s="2" t="s">
        <v>5091</v>
      </c>
    </row>
    <row r="5863" spans="4:8" ht="11.4" customHeight="1" x14ac:dyDescent="0.2">
      <c r="D5863" s="6" t="s">
        <v>706</v>
      </c>
      <c r="E5863" s="6" t="s">
        <v>5</v>
      </c>
      <c r="F5863" s="6" t="s">
        <v>684</v>
      </c>
      <c r="G5863" s="2">
        <v>4074</v>
      </c>
      <c r="H5863" s="2" t="s">
        <v>5089</v>
      </c>
    </row>
    <row r="5864" spans="4:8" ht="11.4" customHeight="1" x14ac:dyDescent="0.2">
      <c r="D5864" s="6" t="s">
        <v>694</v>
      </c>
      <c r="E5864" s="6" t="s">
        <v>5</v>
      </c>
      <c r="F5864" s="6" t="s">
        <v>684</v>
      </c>
      <c r="G5864" s="2">
        <v>4013.1752644836274</v>
      </c>
      <c r="H5864" s="2" t="s">
        <v>5090</v>
      </c>
    </row>
    <row r="5865" spans="4:8" ht="11.4" customHeight="1" x14ac:dyDescent="0.2">
      <c r="D5865" s="6" t="s">
        <v>711</v>
      </c>
      <c r="E5865" s="6" t="s">
        <v>5</v>
      </c>
      <c r="F5865" s="6" t="s">
        <v>684</v>
      </c>
      <c r="G5865" s="2">
        <v>4074</v>
      </c>
      <c r="H5865" s="2" t="s">
        <v>5089</v>
      </c>
    </row>
    <row r="5866" spans="4:8" ht="11.4" customHeight="1" x14ac:dyDescent="0.2">
      <c r="D5866" s="6" t="s">
        <v>687</v>
      </c>
      <c r="E5866" s="6" t="s">
        <v>5</v>
      </c>
      <c r="F5866" s="6" t="s">
        <v>684</v>
      </c>
      <c r="G5866" s="2">
        <v>3846.0679563636368</v>
      </c>
      <c r="H5866" s="2" t="s">
        <v>5090</v>
      </c>
    </row>
    <row r="5867" spans="4:8" ht="11.4" customHeight="1" x14ac:dyDescent="0.2">
      <c r="D5867" s="6" t="s">
        <v>701</v>
      </c>
      <c r="E5867" s="6" t="s">
        <v>5</v>
      </c>
      <c r="F5867" s="6" t="s">
        <v>684</v>
      </c>
      <c r="G5867" s="2">
        <v>4344.4689805825246</v>
      </c>
      <c r="H5867" s="2" t="s">
        <v>5091</v>
      </c>
    </row>
    <row r="5868" spans="4:8" ht="11.4" customHeight="1" x14ac:dyDescent="0.2">
      <c r="D5868" s="6" t="s">
        <v>690</v>
      </c>
      <c r="E5868" s="6" t="s">
        <v>5</v>
      </c>
      <c r="F5868" s="6" t="s">
        <v>684</v>
      </c>
      <c r="G5868" s="2">
        <v>3834.0990909090906</v>
      </c>
      <c r="H5868" s="2" t="s">
        <v>5090</v>
      </c>
    </row>
    <row r="5869" spans="4:8" ht="11.4" customHeight="1" x14ac:dyDescent="0.2">
      <c r="D5869" s="6" t="s">
        <v>705</v>
      </c>
      <c r="E5869" s="6" t="s">
        <v>5</v>
      </c>
      <c r="F5869" s="6" t="s">
        <v>684</v>
      </c>
      <c r="G5869" s="2">
        <v>9994.5709677419363</v>
      </c>
      <c r="H5869" s="2" t="s">
        <v>5089</v>
      </c>
    </row>
    <row r="5870" spans="4:8" ht="11.4" customHeight="1" x14ac:dyDescent="0.2">
      <c r="D5870" s="6" t="s">
        <v>686</v>
      </c>
      <c r="E5870" s="6" t="s">
        <v>5</v>
      </c>
      <c r="F5870" s="6" t="s">
        <v>684</v>
      </c>
      <c r="G5870" s="2">
        <v>7864.2162478031632</v>
      </c>
      <c r="H5870" s="2" t="s">
        <v>5090</v>
      </c>
    </row>
    <row r="5871" spans="4:8" ht="11.4" customHeight="1" x14ac:dyDescent="0.2">
      <c r="D5871" s="6" t="s">
        <v>704</v>
      </c>
      <c r="E5871" s="6" t="s">
        <v>5</v>
      </c>
      <c r="F5871" s="6" t="s">
        <v>684</v>
      </c>
      <c r="G5871" s="2">
        <v>8909.2921739130434</v>
      </c>
      <c r="H5871" s="2" t="s">
        <v>5089</v>
      </c>
    </row>
    <row r="5872" spans="4:8" ht="11.4" customHeight="1" x14ac:dyDescent="0.2">
      <c r="D5872" s="6" t="s">
        <v>691</v>
      </c>
      <c r="E5872" s="6" t="s">
        <v>5</v>
      </c>
      <c r="F5872" s="6" t="s">
        <v>684</v>
      </c>
      <c r="G5872" s="2">
        <v>9265.9240501792119</v>
      </c>
      <c r="H5872" s="2" t="s">
        <v>5090</v>
      </c>
    </row>
    <row r="5873" spans="4:8" ht="11.4" customHeight="1" x14ac:dyDescent="0.2">
      <c r="D5873" s="6" t="s">
        <v>692</v>
      </c>
      <c r="E5873" s="6" t="s">
        <v>5</v>
      </c>
      <c r="F5873" s="6" t="s">
        <v>684</v>
      </c>
      <c r="G5873" s="2">
        <v>8943.3868609865476</v>
      </c>
      <c r="H5873" s="2" t="s">
        <v>5091</v>
      </c>
    </row>
    <row r="5874" spans="4:8" ht="11.4" customHeight="1" x14ac:dyDescent="0.2">
      <c r="D5874" s="6" t="s">
        <v>698</v>
      </c>
      <c r="E5874" s="6" t="s">
        <v>5</v>
      </c>
      <c r="F5874" s="6" t="s">
        <v>684</v>
      </c>
      <c r="G5874" s="2">
        <v>8442.944351851851</v>
      </c>
      <c r="H5874" s="2" t="s">
        <v>5091</v>
      </c>
    </row>
    <row r="5875" spans="4:8" ht="11.4" customHeight="1" x14ac:dyDescent="0.2">
      <c r="D5875" s="6" t="s">
        <v>699</v>
      </c>
      <c r="E5875" s="6" t="s">
        <v>5</v>
      </c>
      <c r="F5875" s="6" t="s">
        <v>684</v>
      </c>
      <c r="G5875" s="2">
        <v>8887.7837878787868</v>
      </c>
      <c r="H5875" s="2" t="s">
        <v>5089</v>
      </c>
    </row>
    <row r="5876" spans="4:8" ht="11.4" customHeight="1" x14ac:dyDescent="0.2">
      <c r="D5876" s="6" t="s">
        <v>709</v>
      </c>
      <c r="E5876" s="6" t="s">
        <v>5</v>
      </c>
      <c r="F5876" s="6" t="s">
        <v>684</v>
      </c>
      <c r="G5876" s="2">
        <v>8178.9836111111108</v>
      </c>
      <c r="H5876" s="2" t="s">
        <v>5089</v>
      </c>
    </row>
    <row r="5877" spans="4:8" ht="11.4" customHeight="1" x14ac:dyDescent="0.2">
      <c r="D5877" s="6" t="s">
        <v>712</v>
      </c>
      <c r="E5877" s="6" t="s">
        <v>5</v>
      </c>
      <c r="F5877" s="6" t="s">
        <v>684</v>
      </c>
      <c r="G5877" s="2">
        <v>8576</v>
      </c>
      <c r="H5877" s="2" t="s">
        <v>5089</v>
      </c>
    </row>
    <row r="5878" spans="4:8" ht="11.4" customHeight="1" x14ac:dyDescent="0.2">
      <c r="D5878" s="6" t="s">
        <v>707</v>
      </c>
      <c r="E5878" s="6" t="s">
        <v>5</v>
      </c>
      <c r="F5878" s="6" t="s">
        <v>684</v>
      </c>
      <c r="G5878" s="2">
        <v>8447.3033333333333</v>
      </c>
      <c r="H5878" s="2" t="s">
        <v>5089</v>
      </c>
    </row>
    <row r="5879" spans="4:8" ht="11.4" customHeight="1" x14ac:dyDescent="0.2">
      <c r="D5879" s="6" t="s">
        <v>713</v>
      </c>
      <c r="E5879" s="6" t="s">
        <v>5</v>
      </c>
      <c r="F5879" s="6" t="s">
        <v>684</v>
      </c>
      <c r="G5879" s="2">
        <v>8675.9449999999997</v>
      </c>
      <c r="H5879" s="2" t="s">
        <v>5089</v>
      </c>
    </row>
    <row r="5880" spans="4:8" ht="11.4" customHeight="1" x14ac:dyDescent="0.2">
      <c r="D5880" s="6" t="s">
        <v>695</v>
      </c>
      <c r="E5880" s="6" t="s">
        <v>5</v>
      </c>
      <c r="F5880" s="6" t="s">
        <v>684</v>
      </c>
      <c r="G5880" s="2">
        <v>8143.4572891566258</v>
      </c>
      <c r="H5880" s="2" t="s">
        <v>5091</v>
      </c>
    </row>
    <row r="5881" spans="4:8" ht="11.4" customHeight="1" x14ac:dyDescent="0.2">
      <c r="D5881" s="6" t="s">
        <v>693</v>
      </c>
      <c r="E5881" s="6" t="s">
        <v>5</v>
      </c>
      <c r="F5881" s="6" t="s">
        <v>684</v>
      </c>
      <c r="G5881" s="2">
        <v>8014.1351694915247</v>
      </c>
      <c r="H5881" s="2" t="s">
        <v>5091</v>
      </c>
    </row>
    <row r="5882" spans="4:8" ht="11.4" customHeight="1" x14ac:dyDescent="0.2">
      <c r="D5882" s="6" t="s">
        <v>755</v>
      </c>
      <c r="E5882" s="6" t="s">
        <v>5</v>
      </c>
      <c r="F5882" s="6" t="s">
        <v>730</v>
      </c>
      <c r="G5882" s="2">
        <v>1720.5964285714285</v>
      </c>
      <c r="H5882" s="2" t="s">
        <v>5089</v>
      </c>
    </row>
    <row r="5883" spans="4:8" ht="11.4" customHeight="1" x14ac:dyDescent="0.2">
      <c r="D5883" s="6" t="s">
        <v>767</v>
      </c>
      <c r="E5883" s="6" t="s">
        <v>5</v>
      </c>
      <c r="F5883" s="6" t="s">
        <v>730</v>
      </c>
      <c r="G5883" s="2">
        <v>1874.1063696369636</v>
      </c>
      <c r="H5883" s="2" t="s">
        <v>5090</v>
      </c>
    </row>
    <row r="5884" spans="4:8" ht="11.4" customHeight="1" x14ac:dyDescent="0.2">
      <c r="D5884" s="6" t="s">
        <v>763</v>
      </c>
      <c r="E5884" s="6" t="s">
        <v>5</v>
      </c>
      <c r="F5884" s="6" t="s">
        <v>730</v>
      </c>
      <c r="G5884" s="2">
        <v>4495.8614285714284</v>
      </c>
      <c r="H5884" s="2" t="s">
        <v>5089</v>
      </c>
    </row>
    <row r="5885" spans="4:8" ht="11.4" customHeight="1" x14ac:dyDescent="0.2">
      <c r="D5885" s="6" t="s">
        <v>478</v>
      </c>
      <c r="E5885" s="6" t="s">
        <v>5</v>
      </c>
      <c r="F5885" s="6" t="s">
        <v>454</v>
      </c>
      <c r="G5885" s="2">
        <v>20.350999999999999</v>
      </c>
      <c r="H5885" s="2" t="s">
        <v>5089</v>
      </c>
    </row>
    <row r="5886" spans="4:8" ht="11.4" customHeight="1" x14ac:dyDescent="0.2">
      <c r="D5886" s="6" t="s">
        <v>4530</v>
      </c>
      <c r="E5886" s="6" t="s">
        <v>5</v>
      </c>
      <c r="F5886" s="6" t="s">
        <v>454</v>
      </c>
      <c r="G5886" s="2">
        <v>53.924871794871798</v>
      </c>
      <c r="H5886" s="2" t="s">
        <v>5089</v>
      </c>
    </row>
    <row r="5887" spans="4:8" ht="11.4" customHeight="1" x14ac:dyDescent="0.2">
      <c r="D5887" s="6" t="s">
        <v>482</v>
      </c>
      <c r="E5887" s="6" t="s">
        <v>5</v>
      </c>
      <c r="F5887" s="6" t="s">
        <v>454</v>
      </c>
      <c r="G5887" s="2">
        <v>17.753</v>
      </c>
      <c r="H5887" s="2" t="s">
        <v>5089</v>
      </c>
    </row>
    <row r="5888" spans="4:8" ht="11.4" customHeight="1" x14ac:dyDescent="0.2">
      <c r="D5888" s="6" t="s">
        <v>4531</v>
      </c>
      <c r="E5888" s="6" t="s">
        <v>5</v>
      </c>
      <c r="F5888" s="6" t="s">
        <v>454</v>
      </c>
      <c r="G5888" s="2">
        <v>53.923999999999999</v>
      </c>
      <c r="H5888" s="2" t="s">
        <v>5089</v>
      </c>
    </row>
    <row r="5889" spans="4:8" ht="11.4" customHeight="1" x14ac:dyDescent="0.2">
      <c r="D5889" s="6" t="s">
        <v>4532</v>
      </c>
      <c r="E5889" s="6" t="s">
        <v>5</v>
      </c>
      <c r="F5889" s="6" t="s">
        <v>454</v>
      </c>
      <c r="G5889" s="2">
        <v>53.924782608695651</v>
      </c>
      <c r="H5889" s="2" t="s">
        <v>5089</v>
      </c>
    </row>
    <row r="5890" spans="4:8" ht="11.4" customHeight="1" x14ac:dyDescent="0.2">
      <c r="D5890" s="6" t="s">
        <v>4533</v>
      </c>
      <c r="E5890" s="6" t="s">
        <v>5</v>
      </c>
      <c r="F5890" s="6" t="s">
        <v>454</v>
      </c>
      <c r="G5890" s="2">
        <v>53.924782608695651</v>
      </c>
      <c r="H5890" s="2" t="s">
        <v>5089</v>
      </c>
    </row>
    <row r="5891" spans="4:8" ht="11.4" customHeight="1" x14ac:dyDescent="0.2">
      <c r="D5891" s="6" t="s">
        <v>486</v>
      </c>
      <c r="E5891" s="6" t="s">
        <v>5</v>
      </c>
      <c r="F5891" s="6" t="s">
        <v>454</v>
      </c>
      <c r="G5891" s="2">
        <v>42.580410833333332</v>
      </c>
      <c r="H5891" s="2" t="s">
        <v>5091</v>
      </c>
    </row>
    <row r="5892" spans="4:8" ht="11.4" customHeight="1" x14ac:dyDescent="0.2">
      <c r="D5892" s="6" t="s">
        <v>4534</v>
      </c>
      <c r="E5892" s="6" t="s">
        <v>5</v>
      </c>
      <c r="F5892" s="6" t="s">
        <v>454</v>
      </c>
      <c r="G5892" s="2">
        <v>34.195845697329375</v>
      </c>
      <c r="H5892" s="2" t="s">
        <v>5089</v>
      </c>
    </row>
    <row r="5893" spans="4:8" ht="11.4" customHeight="1" x14ac:dyDescent="0.2">
      <c r="D5893" s="6" t="s">
        <v>484</v>
      </c>
      <c r="E5893" s="6" t="s">
        <v>5</v>
      </c>
      <c r="F5893" s="6" t="s">
        <v>454</v>
      </c>
      <c r="G5893" s="2">
        <v>54.911398230088501</v>
      </c>
      <c r="H5893" s="2" t="s">
        <v>5089</v>
      </c>
    </row>
    <row r="5894" spans="4:8" ht="11.4" customHeight="1" x14ac:dyDescent="0.2">
      <c r="D5894" s="6" t="s">
        <v>470</v>
      </c>
      <c r="E5894" s="6" t="s">
        <v>5</v>
      </c>
      <c r="F5894" s="6" t="s">
        <v>454</v>
      </c>
      <c r="G5894" s="2">
        <v>41.08</v>
      </c>
      <c r="H5894" s="2" t="s">
        <v>5089</v>
      </c>
    </row>
    <row r="5895" spans="4:8" ht="11.4" customHeight="1" x14ac:dyDescent="0.2">
      <c r="D5895" s="6" t="s">
        <v>469</v>
      </c>
      <c r="E5895" s="6" t="s">
        <v>5</v>
      </c>
      <c r="F5895" s="6" t="s">
        <v>454</v>
      </c>
      <c r="G5895" s="2">
        <v>23.988200000000003</v>
      </c>
      <c r="H5895" s="2" t="s">
        <v>5089</v>
      </c>
    </row>
    <row r="5896" spans="4:8" ht="11.4" customHeight="1" x14ac:dyDescent="0.2">
      <c r="D5896" s="6" t="s">
        <v>4535</v>
      </c>
      <c r="E5896" s="6" t="s">
        <v>5</v>
      </c>
      <c r="F5896" s="6" t="s">
        <v>454</v>
      </c>
      <c r="G5896" s="2">
        <v>61.84</v>
      </c>
      <c r="H5896" s="2" t="s">
        <v>5089</v>
      </c>
    </row>
    <row r="5897" spans="4:8" ht="11.4" customHeight="1" x14ac:dyDescent="0.2">
      <c r="D5897" s="6" t="s">
        <v>4536</v>
      </c>
      <c r="E5897" s="6" t="s">
        <v>5</v>
      </c>
      <c r="F5897" s="6" t="s">
        <v>454</v>
      </c>
      <c r="G5897" s="2">
        <v>73.900000000000006</v>
      </c>
      <c r="H5897" s="2" t="s">
        <v>5089</v>
      </c>
    </row>
    <row r="5898" spans="4:8" ht="11.4" customHeight="1" x14ac:dyDescent="0.2">
      <c r="D5898" s="6" t="s">
        <v>4537</v>
      </c>
      <c r="E5898" s="6" t="s">
        <v>5</v>
      </c>
      <c r="F5898" s="6" t="s">
        <v>454</v>
      </c>
      <c r="G5898" s="2">
        <v>53.637777777777778</v>
      </c>
      <c r="H5898" s="2" t="s">
        <v>5089</v>
      </c>
    </row>
    <row r="5899" spans="4:8" ht="11.4" customHeight="1" x14ac:dyDescent="0.2">
      <c r="D5899" s="6" t="s">
        <v>717</v>
      </c>
      <c r="E5899" s="6" t="s">
        <v>5</v>
      </c>
      <c r="F5899" s="6" t="s">
        <v>714</v>
      </c>
      <c r="G5899" s="2">
        <v>3696.1</v>
      </c>
      <c r="H5899" s="2" t="s">
        <v>5089</v>
      </c>
    </row>
    <row r="5900" spans="4:8" ht="11.4" customHeight="1" x14ac:dyDescent="0.2">
      <c r="D5900" s="6" t="s">
        <v>4538</v>
      </c>
      <c r="E5900" s="6" t="s">
        <v>5</v>
      </c>
      <c r="F5900" s="6" t="s">
        <v>714</v>
      </c>
      <c r="G5900" s="2">
        <v>3696.2</v>
      </c>
      <c r="H5900" s="2" t="s">
        <v>5089</v>
      </c>
    </row>
    <row r="5901" spans="4:8" ht="11.4" customHeight="1" x14ac:dyDescent="0.2">
      <c r="D5901" s="6" t="s">
        <v>718</v>
      </c>
      <c r="E5901" s="6" t="s">
        <v>5</v>
      </c>
      <c r="F5901" s="6" t="s">
        <v>714</v>
      </c>
      <c r="G5901" s="2">
        <v>3696.1</v>
      </c>
      <c r="H5901" s="2" t="s">
        <v>5089</v>
      </c>
    </row>
    <row r="5902" spans="4:8" ht="11.4" customHeight="1" x14ac:dyDescent="0.2">
      <c r="D5902" s="6" t="s">
        <v>719</v>
      </c>
      <c r="E5902" s="6" t="s">
        <v>5</v>
      </c>
      <c r="F5902" s="6" t="s">
        <v>714</v>
      </c>
      <c r="G5902" s="2">
        <v>3696.1</v>
      </c>
      <c r="H5902" s="2" t="s">
        <v>5089</v>
      </c>
    </row>
    <row r="5903" spans="4:8" ht="11.4" customHeight="1" x14ac:dyDescent="0.2">
      <c r="D5903" s="6" t="s">
        <v>720</v>
      </c>
      <c r="E5903" s="6" t="s">
        <v>5</v>
      </c>
      <c r="F5903" s="6" t="s">
        <v>714</v>
      </c>
      <c r="G5903" s="2">
        <v>3696.1</v>
      </c>
      <c r="H5903" s="2" t="s">
        <v>5089</v>
      </c>
    </row>
    <row r="5904" spans="4:8" ht="11.4" customHeight="1" x14ac:dyDescent="0.2">
      <c r="D5904" s="6" t="s">
        <v>721</v>
      </c>
      <c r="E5904" s="6" t="s">
        <v>5</v>
      </c>
      <c r="F5904" s="6" t="s">
        <v>714</v>
      </c>
      <c r="G5904" s="2">
        <v>3696.1</v>
      </c>
      <c r="H5904" s="2" t="s">
        <v>5089</v>
      </c>
    </row>
    <row r="5905" spans="4:8" ht="11.4" customHeight="1" x14ac:dyDescent="0.2">
      <c r="D5905" s="6" t="s">
        <v>4539</v>
      </c>
      <c r="E5905" s="6" t="s">
        <v>5</v>
      </c>
      <c r="F5905" s="6" t="s">
        <v>714</v>
      </c>
      <c r="G5905" s="2">
        <v>3696.2</v>
      </c>
      <c r="H5905" s="2" t="s">
        <v>5089</v>
      </c>
    </row>
    <row r="5906" spans="4:8" ht="11.4" customHeight="1" x14ac:dyDescent="0.2">
      <c r="D5906" s="6" t="s">
        <v>788</v>
      </c>
      <c r="E5906" s="6" t="s">
        <v>5</v>
      </c>
      <c r="F5906" s="6" t="s">
        <v>774</v>
      </c>
      <c r="G5906" s="2">
        <v>2060</v>
      </c>
      <c r="H5906" s="2" t="s">
        <v>5089</v>
      </c>
    </row>
    <row r="5907" spans="4:8" ht="11.4" customHeight="1" x14ac:dyDescent="0.2">
      <c r="D5907" s="6" t="s">
        <v>744</v>
      </c>
      <c r="E5907" s="6" t="s">
        <v>5</v>
      </c>
      <c r="F5907" s="6" t="s">
        <v>730</v>
      </c>
      <c r="G5907" s="2">
        <v>1997.8178571428573</v>
      </c>
      <c r="H5907" s="2" t="s">
        <v>5089</v>
      </c>
    </row>
    <row r="5908" spans="4:8" ht="11.4" customHeight="1" x14ac:dyDescent="0.2">
      <c r="D5908" s="6" t="s">
        <v>747</v>
      </c>
      <c r="E5908" s="6" t="s">
        <v>5</v>
      </c>
      <c r="F5908" s="6" t="s">
        <v>730</v>
      </c>
      <c r="G5908" s="2">
        <v>961.30333333333328</v>
      </c>
      <c r="H5908" s="2" t="s">
        <v>5089</v>
      </c>
    </row>
    <row r="5909" spans="4:8" ht="11.4" customHeight="1" x14ac:dyDescent="0.2">
      <c r="D5909" s="6" t="s">
        <v>740</v>
      </c>
      <c r="E5909" s="6" t="s">
        <v>5</v>
      </c>
      <c r="F5909" s="6" t="s">
        <v>730</v>
      </c>
      <c r="G5909" s="2">
        <v>3724.0492105263156</v>
      </c>
      <c r="H5909" s="2" t="s">
        <v>5089</v>
      </c>
    </row>
    <row r="5910" spans="4:8" ht="11.4" customHeight="1" x14ac:dyDescent="0.2">
      <c r="D5910" s="6" t="s">
        <v>732</v>
      </c>
      <c r="E5910" s="6" t="s">
        <v>5</v>
      </c>
      <c r="F5910" s="6" t="s">
        <v>730</v>
      </c>
      <c r="G5910" s="2">
        <v>1682.9518354430381</v>
      </c>
      <c r="H5910" s="2" t="s">
        <v>5091</v>
      </c>
    </row>
    <row r="5911" spans="4:8" ht="11.4" customHeight="1" x14ac:dyDescent="0.2">
      <c r="D5911" s="6" t="s">
        <v>764</v>
      </c>
      <c r="E5911" s="6" t="s">
        <v>5</v>
      </c>
      <c r="F5911" s="6" t="s">
        <v>730</v>
      </c>
      <c r="G5911" s="2">
        <v>1947.2734210526316</v>
      </c>
      <c r="H5911" s="2" t="s">
        <v>5091</v>
      </c>
    </row>
    <row r="5912" spans="4:8" ht="11.4" customHeight="1" x14ac:dyDescent="0.2">
      <c r="D5912" s="6" t="s">
        <v>773</v>
      </c>
      <c r="E5912" s="6" t="s">
        <v>5</v>
      </c>
      <c r="F5912" s="6" t="s">
        <v>730</v>
      </c>
      <c r="G5912" s="2">
        <v>4635.472191780822</v>
      </c>
      <c r="H5912" s="2" t="s">
        <v>5091</v>
      </c>
    </row>
    <row r="5913" spans="4:8" ht="11.4" customHeight="1" x14ac:dyDescent="0.2">
      <c r="D5913" s="6" t="s">
        <v>1771</v>
      </c>
      <c r="E5913" s="6" t="s">
        <v>1654</v>
      </c>
      <c r="F5913" s="6" t="s">
        <v>1737</v>
      </c>
      <c r="G5913" s="2">
        <v>133</v>
      </c>
      <c r="H5913" s="2" t="s">
        <v>5089</v>
      </c>
    </row>
    <row r="5914" spans="4:8" ht="11.4" customHeight="1" x14ac:dyDescent="0.2">
      <c r="D5914" s="6" t="s">
        <v>4540</v>
      </c>
      <c r="E5914" s="6" t="s">
        <v>1654</v>
      </c>
      <c r="F5914" s="6" t="s">
        <v>1737</v>
      </c>
      <c r="G5914" s="2">
        <v>123.1</v>
      </c>
      <c r="H5914" s="2" t="s">
        <v>5089</v>
      </c>
    </row>
    <row r="5915" spans="4:8" ht="11.4" customHeight="1" x14ac:dyDescent="0.2">
      <c r="D5915" s="6" t="s">
        <v>1772</v>
      </c>
      <c r="E5915" s="6" t="s">
        <v>1654</v>
      </c>
      <c r="F5915" s="6" t="s">
        <v>1737</v>
      </c>
      <c r="G5915" s="2">
        <v>105</v>
      </c>
      <c r="H5915" s="2" t="s">
        <v>5089</v>
      </c>
    </row>
    <row r="5916" spans="4:8" ht="11.4" customHeight="1" x14ac:dyDescent="0.2">
      <c r="D5916" s="6" t="s">
        <v>1774</v>
      </c>
      <c r="E5916" s="6" t="s">
        <v>1654</v>
      </c>
      <c r="F5916" s="6" t="s">
        <v>1737</v>
      </c>
      <c r="G5916" s="2">
        <v>118</v>
      </c>
      <c r="H5916" s="2" t="s">
        <v>5089</v>
      </c>
    </row>
    <row r="5917" spans="4:8" ht="11.4" customHeight="1" x14ac:dyDescent="0.2">
      <c r="D5917" s="6" t="s">
        <v>1764</v>
      </c>
      <c r="E5917" s="6" t="s">
        <v>1654</v>
      </c>
      <c r="F5917" s="6" t="s">
        <v>1737</v>
      </c>
      <c r="G5917" s="2">
        <v>90</v>
      </c>
      <c r="H5917" s="2" t="s">
        <v>5089</v>
      </c>
    </row>
    <row r="5918" spans="4:8" ht="11.4" customHeight="1" x14ac:dyDescent="0.2">
      <c r="D5918" s="6" t="s">
        <v>1770</v>
      </c>
      <c r="E5918" s="6" t="s">
        <v>1654</v>
      </c>
      <c r="F5918" s="6" t="s">
        <v>1737</v>
      </c>
      <c r="G5918" s="2">
        <v>204</v>
      </c>
      <c r="H5918" s="2" t="s">
        <v>5089</v>
      </c>
    </row>
    <row r="5919" spans="4:8" ht="11.4" customHeight="1" x14ac:dyDescent="0.2">
      <c r="D5919" s="6" t="s">
        <v>1761</v>
      </c>
      <c r="E5919" s="6" t="s">
        <v>1654</v>
      </c>
      <c r="F5919" s="6" t="s">
        <v>1737</v>
      </c>
      <c r="G5919" s="2">
        <v>203</v>
      </c>
      <c r="H5919" s="2" t="s">
        <v>5089</v>
      </c>
    </row>
    <row r="5920" spans="4:8" ht="11.4" customHeight="1" x14ac:dyDescent="0.2">
      <c r="D5920" s="6" t="s">
        <v>4541</v>
      </c>
      <c r="E5920" s="6" t="s">
        <v>1654</v>
      </c>
      <c r="F5920" s="6" t="s">
        <v>1737</v>
      </c>
      <c r="G5920" s="2">
        <v>216.8</v>
      </c>
      <c r="H5920" s="2" t="s">
        <v>5089</v>
      </c>
    </row>
    <row r="5921" spans="4:8" ht="11.4" customHeight="1" x14ac:dyDescent="0.2">
      <c r="D5921" s="6" t="s">
        <v>1763</v>
      </c>
      <c r="E5921" s="6" t="s">
        <v>1654</v>
      </c>
      <c r="F5921" s="6" t="s">
        <v>1737</v>
      </c>
      <c r="G5921" s="2">
        <v>203.22428571428571</v>
      </c>
      <c r="H5921" s="2" t="s">
        <v>5089</v>
      </c>
    </row>
    <row r="5922" spans="4:8" ht="11.4" customHeight="1" x14ac:dyDescent="0.2">
      <c r="D5922" s="6" t="s">
        <v>1754</v>
      </c>
      <c r="E5922" s="6" t="s">
        <v>1654</v>
      </c>
      <c r="F5922" s="6" t="s">
        <v>1737</v>
      </c>
      <c r="G5922" s="2">
        <v>145</v>
      </c>
      <c r="H5922" s="2" t="s">
        <v>5089</v>
      </c>
    </row>
    <row r="5923" spans="4:8" ht="11.4" customHeight="1" x14ac:dyDescent="0.2">
      <c r="D5923" s="6" t="s">
        <v>1765</v>
      </c>
      <c r="E5923" s="6" t="s">
        <v>1654</v>
      </c>
      <c r="F5923" s="6" t="s">
        <v>1737</v>
      </c>
      <c r="G5923" s="2">
        <v>1600</v>
      </c>
      <c r="H5923" s="2" t="s">
        <v>5089</v>
      </c>
    </row>
    <row r="5924" spans="4:8" ht="11.4" customHeight="1" x14ac:dyDescent="0.2">
      <c r="D5924" s="6" t="s">
        <v>4542</v>
      </c>
      <c r="E5924" s="6" t="s">
        <v>1654</v>
      </c>
      <c r="F5924" s="6" t="s">
        <v>1737</v>
      </c>
      <c r="G5924" s="2">
        <v>1850</v>
      </c>
      <c r="H5924" s="2" t="s">
        <v>5089</v>
      </c>
    </row>
    <row r="5925" spans="4:8" ht="11.4" customHeight="1" x14ac:dyDescent="0.2">
      <c r="D5925" s="6" t="s">
        <v>4543</v>
      </c>
      <c r="E5925" s="6" t="s">
        <v>1654</v>
      </c>
      <c r="F5925" s="6" t="s">
        <v>1737</v>
      </c>
      <c r="G5925" s="2">
        <v>376.2</v>
      </c>
      <c r="H5925" s="2" t="s">
        <v>5089</v>
      </c>
    </row>
    <row r="5926" spans="4:8" ht="11.4" customHeight="1" x14ac:dyDescent="0.2">
      <c r="D5926" s="6" t="s">
        <v>1762</v>
      </c>
      <c r="E5926" s="6" t="s">
        <v>1654</v>
      </c>
      <c r="F5926" s="6" t="s">
        <v>1737</v>
      </c>
      <c r="G5926" s="2">
        <v>334</v>
      </c>
      <c r="H5926" s="2" t="s">
        <v>5089</v>
      </c>
    </row>
    <row r="5927" spans="4:8" ht="11.4" customHeight="1" x14ac:dyDescent="0.2">
      <c r="D5927" s="6" t="s">
        <v>4544</v>
      </c>
      <c r="E5927" s="6" t="s">
        <v>1654</v>
      </c>
      <c r="F5927" s="6" t="s">
        <v>1737</v>
      </c>
      <c r="G5927" s="2">
        <v>331.8</v>
      </c>
      <c r="H5927" s="2" t="s">
        <v>5089</v>
      </c>
    </row>
    <row r="5928" spans="4:8" ht="11.4" customHeight="1" x14ac:dyDescent="0.2">
      <c r="D5928" s="6" t="s">
        <v>1767</v>
      </c>
      <c r="E5928" s="6" t="s">
        <v>1654</v>
      </c>
      <c r="F5928" s="6" t="s">
        <v>1737</v>
      </c>
      <c r="G5928" s="2">
        <v>327</v>
      </c>
      <c r="H5928" s="2" t="s">
        <v>5089</v>
      </c>
    </row>
    <row r="5929" spans="4:8" ht="11.4" customHeight="1" x14ac:dyDescent="0.2">
      <c r="D5929" s="6" t="s">
        <v>4545</v>
      </c>
      <c r="E5929" s="6" t="s">
        <v>1654</v>
      </c>
      <c r="F5929" s="6" t="s">
        <v>1737</v>
      </c>
      <c r="G5929" s="2">
        <v>1570</v>
      </c>
      <c r="H5929" s="2" t="s">
        <v>5089</v>
      </c>
    </row>
    <row r="5930" spans="4:8" ht="11.4" customHeight="1" x14ac:dyDescent="0.2">
      <c r="D5930" s="6" t="s">
        <v>1753</v>
      </c>
      <c r="E5930" s="6" t="s">
        <v>1654</v>
      </c>
      <c r="F5930" s="6" t="s">
        <v>1737</v>
      </c>
      <c r="G5930" s="2">
        <v>197</v>
      </c>
      <c r="H5930" s="2" t="s">
        <v>5089</v>
      </c>
    </row>
    <row r="5931" spans="4:8" ht="11.4" customHeight="1" x14ac:dyDescent="0.2">
      <c r="D5931" s="6" t="s">
        <v>1768</v>
      </c>
      <c r="E5931" s="6" t="s">
        <v>1654</v>
      </c>
      <c r="F5931" s="6" t="s">
        <v>1737</v>
      </c>
      <c r="G5931" s="2">
        <v>1588</v>
      </c>
      <c r="H5931" s="2" t="s">
        <v>5089</v>
      </c>
    </row>
    <row r="5932" spans="4:8" ht="11.4" customHeight="1" x14ac:dyDescent="0.2">
      <c r="D5932" s="6" t="s">
        <v>1773</v>
      </c>
      <c r="E5932" s="6" t="s">
        <v>1654</v>
      </c>
      <c r="F5932" s="6" t="s">
        <v>1737</v>
      </c>
      <c r="G5932" s="2">
        <v>306</v>
      </c>
      <c r="H5932" s="2" t="s">
        <v>5089</v>
      </c>
    </row>
    <row r="5933" spans="4:8" ht="11.4" customHeight="1" x14ac:dyDescent="0.2">
      <c r="D5933" s="6" t="s">
        <v>1755</v>
      </c>
      <c r="E5933" s="6" t="s">
        <v>1654</v>
      </c>
      <c r="F5933" s="6" t="s">
        <v>1737</v>
      </c>
      <c r="G5933" s="2">
        <v>710</v>
      </c>
      <c r="H5933" s="2" t="s">
        <v>5089</v>
      </c>
    </row>
    <row r="5934" spans="4:8" ht="11.4" customHeight="1" x14ac:dyDescent="0.2">
      <c r="D5934" s="6" t="s">
        <v>4546</v>
      </c>
      <c r="E5934" s="6" t="s">
        <v>3579</v>
      </c>
      <c r="F5934" s="6" t="s">
        <v>3698</v>
      </c>
      <c r="G5934" s="2">
        <v>1504.6875</v>
      </c>
      <c r="H5934" s="2" t="s">
        <v>5089</v>
      </c>
    </row>
    <row r="5935" spans="4:8" ht="11.4" customHeight="1" x14ac:dyDescent="0.2">
      <c r="D5935" s="6" t="s">
        <v>4547</v>
      </c>
      <c r="E5935" s="6" t="s">
        <v>3579</v>
      </c>
      <c r="F5935" s="6" t="s">
        <v>3698</v>
      </c>
      <c r="G5935" s="2">
        <v>1504.6875</v>
      </c>
      <c r="H5935" s="2" t="s">
        <v>5089</v>
      </c>
    </row>
    <row r="5936" spans="4:8" ht="11.4" customHeight="1" x14ac:dyDescent="0.2">
      <c r="D5936" s="6" t="s">
        <v>4548</v>
      </c>
      <c r="E5936" s="6" t="s">
        <v>3579</v>
      </c>
      <c r="F5936" s="6" t="s">
        <v>3580</v>
      </c>
      <c r="G5936" s="2">
        <v>257.16666666666669</v>
      </c>
      <c r="H5936" s="2" t="s">
        <v>5089</v>
      </c>
    </row>
    <row r="5937" spans="4:8" ht="11.4" customHeight="1" x14ac:dyDescent="0.2">
      <c r="D5937" s="6" t="s">
        <v>4549</v>
      </c>
      <c r="E5937" s="6" t="s">
        <v>3579</v>
      </c>
      <c r="F5937" s="6" t="s">
        <v>3580</v>
      </c>
      <c r="G5937" s="2">
        <v>267.75</v>
      </c>
      <c r="H5937" s="2" t="s">
        <v>5089</v>
      </c>
    </row>
    <row r="5938" spans="4:8" ht="11.4" customHeight="1" x14ac:dyDescent="0.2">
      <c r="D5938" s="6" t="s">
        <v>4550</v>
      </c>
      <c r="E5938" s="6" t="s">
        <v>3579</v>
      </c>
      <c r="F5938" s="6" t="s">
        <v>3698</v>
      </c>
      <c r="G5938" s="2">
        <v>676.66666666666663</v>
      </c>
      <c r="H5938" s="2" t="s">
        <v>5089</v>
      </c>
    </row>
    <row r="5939" spans="4:8" ht="11.4" customHeight="1" x14ac:dyDescent="0.2">
      <c r="D5939" s="6" t="s">
        <v>4551</v>
      </c>
      <c r="E5939" s="6" t="s">
        <v>3579</v>
      </c>
      <c r="F5939" s="6" t="s">
        <v>3698</v>
      </c>
      <c r="G5939" s="2">
        <v>676.66666666666663</v>
      </c>
      <c r="H5939" s="2" t="s">
        <v>5089</v>
      </c>
    </row>
    <row r="5940" spans="4:8" ht="11.4" customHeight="1" x14ac:dyDescent="0.2">
      <c r="D5940" s="6" t="s">
        <v>4552</v>
      </c>
      <c r="E5940" s="6" t="s">
        <v>3579</v>
      </c>
      <c r="F5940" s="6" t="s">
        <v>3698</v>
      </c>
      <c r="G5940" s="2">
        <v>744.49</v>
      </c>
      <c r="H5940" s="2" t="s">
        <v>5089</v>
      </c>
    </row>
    <row r="5941" spans="4:8" ht="11.4" customHeight="1" x14ac:dyDescent="0.2">
      <c r="D5941" s="6" t="s">
        <v>4553</v>
      </c>
      <c r="E5941" s="6" t="s">
        <v>3579</v>
      </c>
      <c r="F5941" s="6" t="s">
        <v>3698</v>
      </c>
      <c r="G5941" s="2">
        <v>1421</v>
      </c>
      <c r="H5941" s="2" t="s">
        <v>5089</v>
      </c>
    </row>
    <row r="5942" spans="4:8" ht="11.4" customHeight="1" x14ac:dyDescent="0.2">
      <c r="D5942" s="6" t="s">
        <v>4554</v>
      </c>
      <c r="E5942" s="6" t="s">
        <v>3579</v>
      </c>
      <c r="F5942" s="6" t="s">
        <v>3698</v>
      </c>
      <c r="G5942" s="2">
        <v>1513</v>
      </c>
      <c r="H5942" s="2" t="s">
        <v>5089</v>
      </c>
    </row>
    <row r="5943" spans="4:8" ht="11.4" customHeight="1" x14ac:dyDescent="0.2">
      <c r="D5943" s="6" t="s">
        <v>4555</v>
      </c>
      <c r="E5943" s="6" t="s">
        <v>3579</v>
      </c>
      <c r="F5943" s="6" t="s">
        <v>3698</v>
      </c>
      <c r="G5943" s="2">
        <v>1100.3529411764705</v>
      </c>
      <c r="H5943" s="2" t="s">
        <v>5089</v>
      </c>
    </row>
    <row r="5944" spans="4:8" ht="11.4" customHeight="1" x14ac:dyDescent="0.2">
      <c r="D5944" s="6" t="s">
        <v>4556</v>
      </c>
      <c r="E5944" s="6" t="s">
        <v>3579</v>
      </c>
      <c r="F5944" s="6" t="s">
        <v>3698</v>
      </c>
      <c r="G5944" s="2">
        <v>1100.3499999999999</v>
      </c>
      <c r="H5944" s="2" t="s">
        <v>5089</v>
      </c>
    </row>
    <row r="5945" spans="4:8" ht="11.4" customHeight="1" x14ac:dyDescent="0.2">
      <c r="D5945" s="6" t="s">
        <v>3727</v>
      </c>
      <c r="E5945" s="6" t="s">
        <v>3579</v>
      </c>
      <c r="F5945" s="6" t="s">
        <v>3698</v>
      </c>
      <c r="G5945" s="2">
        <v>1210.42</v>
      </c>
      <c r="H5945" s="2" t="s">
        <v>5089</v>
      </c>
    </row>
    <row r="5946" spans="4:8" ht="11.4" customHeight="1" x14ac:dyDescent="0.2">
      <c r="D5946" s="6" t="s">
        <v>3787</v>
      </c>
      <c r="E5946" s="6" t="s">
        <v>3579</v>
      </c>
      <c r="F5946" s="6" t="s">
        <v>3698</v>
      </c>
      <c r="G5946" s="2">
        <v>1103.7383333333335</v>
      </c>
      <c r="H5946" s="2" t="s">
        <v>5089</v>
      </c>
    </row>
    <row r="5947" spans="4:8" ht="11.4" customHeight="1" x14ac:dyDescent="0.2">
      <c r="D5947" s="6" t="s">
        <v>4557</v>
      </c>
      <c r="E5947" s="6" t="s">
        <v>3579</v>
      </c>
      <c r="F5947" s="6" t="s">
        <v>3698</v>
      </c>
      <c r="G5947" s="2">
        <v>1058.2</v>
      </c>
      <c r="H5947" s="2" t="s">
        <v>5089</v>
      </c>
    </row>
    <row r="5948" spans="4:8" ht="11.4" customHeight="1" x14ac:dyDescent="0.2">
      <c r="D5948" s="6" t="s">
        <v>4558</v>
      </c>
      <c r="E5948" s="6" t="s">
        <v>3579</v>
      </c>
      <c r="F5948" s="6" t="s">
        <v>3698</v>
      </c>
      <c r="G5948" s="2">
        <v>1058.2</v>
      </c>
      <c r="H5948" s="2" t="s">
        <v>5089</v>
      </c>
    </row>
    <row r="5949" spans="4:8" ht="11.4" customHeight="1" x14ac:dyDescent="0.2">
      <c r="D5949" s="6" t="s">
        <v>4559</v>
      </c>
      <c r="E5949" s="6" t="s">
        <v>3579</v>
      </c>
      <c r="F5949" s="6" t="s">
        <v>3698</v>
      </c>
      <c r="G5949" s="2">
        <v>1164</v>
      </c>
      <c r="H5949" s="2" t="s">
        <v>5089</v>
      </c>
    </row>
    <row r="5950" spans="4:8" ht="11.4" customHeight="1" x14ac:dyDescent="0.2">
      <c r="D5950" s="6" t="s">
        <v>4560</v>
      </c>
      <c r="E5950" s="6" t="s">
        <v>3579</v>
      </c>
      <c r="F5950" s="6" t="s">
        <v>3698</v>
      </c>
      <c r="G5950" s="2">
        <v>1412.1</v>
      </c>
      <c r="H5950" s="2" t="s">
        <v>5089</v>
      </c>
    </row>
    <row r="5951" spans="4:8" ht="11.4" customHeight="1" x14ac:dyDescent="0.2">
      <c r="D5951" s="6" t="s">
        <v>4561</v>
      </c>
      <c r="E5951" s="6" t="s">
        <v>3579</v>
      </c>
      <c r="F5951" s="6" t="s">
        <v>3698</v>
      </c>
      <c r="G5951" s="2">
        <v>1412.1</v>
      </c>
      <c r="H5951" s="2" t="s">
        <v>5089</v>
      </c>
    </row>
    <row r="5952" spans="4:8" ht="11.4" customHeight="1" x14ac:dyDescent="0.2">
      <c r="D5952" s="6" t="s">
        <v>4562</v>
      </c>
      <c r="E5952" s="6" t="s">
        <v>3579</v>
      </c>
      <c r="F5952" s="6" t="s">
        <v>3698</v>
      </c>
      <c r="G5952" s="2">
        <v>1553.3</v>
      </c>
      <c r="H5952" s="2" t="s">
        <v>5089</v>
      </c>
    </row>
    <row r="5953" spans="4:8" ht="11.4" customHeight="1" x14ac:dyDescent="0.2">
      <c r="D5953" s="6" t="s">
        <v>4563</v>
      </c>
      <c r="E5953" s="6" t="s">
        <v>3579</v>
      </c>
      <c r="F5953" s="6" t="s">
        <v>3698</v>
      </c>
      <c r="G5953" s="2">
        <v>1729.2</v>
      </c>
      <c r="H5953" s="2" t="s">
        <v>5089</v>
      </c>
    </row>
    <row r="5954" spans="4:8" ht="11.4" customHeight="1" x14ac:dyDescent="0.2">
      <c r="D5954" s="6" t="s">
        <v>4564</v>
      </c>
      <c r="E5954" s="6" t="s">
        <v>3579</v>
      </c>
      <c r="F5954" s="6" t="s">
        <v>3698</v>
      </c>
      <c r="G5954" s="2">
        <v>1729.2</v>
      </c>
      <c r="H5954" s="2" t="s">
        <v>5089</v>
      </c>
    </row>
    <row r="5955" spans="4:8" ht="11.4" customHeight="1" x14ac:dyDescent="0.2">
      <c r="D5955" s="6" t="s">
        <v>4565</v>
      </c>
      <c r="E5955" s="6" t="s">
        <v>3579</v>
      </c>
      <c r="F5955" s="6" t="s">
        <v>3698</v>
      </c>
      <c r="G5955" s="2">
        <v>1902.1</v>
      </c>
      <c r="H5955" s="2" t="s">
        <v>5089</v>
      </c>
    </row>
    <row r="5956" spans="4:8" ht="11.4" customHeight="1" x14ac:dyDescent="0.2">
      <c r="D5956" s="6" t="s">
        <v>1742</v>
      </c>
      <c r="E5956" s="6" t="s">
        <v>1654</v>
      </c>
      <c r="F5956" s="6" t="s">
        <v>1737</v>
      </c>
      <c r="G5956" s="2">
        <v>71.022009759072887</v>
      </c>
      <c r="H5956" s="2" t="s">
        <v>5089</v>
      </c>
    </row>
    <row r="5957" spans="4:8" ht="11.4" customHeight="1" x14ac:dyDescent="0.2">
      <c r="D5957" s="6" t="s">
        <v>1747</v>
      </c>
      <c r="E5957" s="6" t="s">
        <v>1654</v>
      </c>
      <c r="F5957" s="6" t="s">
        <v>1737</v>
      </c>
      <c r="G5957" s="2">
        <v>44.264971910112358</v>
      </c>
      <c r="H5957" s="2" t="s">
        <v>5089</v>
      </c>
    </row>
    <row r="5958" spans="4:8" ht="11.4" customHeight="1" x14ac:dyDescent="0.2">
      <c r="D5958" s="6" t="s">
        <v>4566</v>
      </c>
      <c r="E5958" s="6" t="s">
        <v>3579</v>
      </c>
      <c r="F5958" s="6" t="s">
        <v>3698</v>
      </c>
      <c r="G5958" s="2">
        <v>1824.3965517241379</v>
      </c>
      <c r="H5958" s="2" t="s">
        <v>5089</v>
      </c>
    </row>
    <row r="5959" spans="4:8" ht="11.4" customHeight="1" x14ac:dyDescent="0.2">
      <c r="D5959" s="6" t="s">
        <v>4567</v>
      </c>
      <c r="E5959" s="6" t="s">
        <v>3579</v>
      </c>
      <c r="F5959" s="6" t="s">
        <v>3698</v>
      </c>
      <c r="G5959" s="2">
        <v>1809.875</v>
      </c>
      <c r="H5959" s="2" t="s">
        <v>5089</v>
      </c>
    </row>
    <row r="5960" spans="4:8" ht="11.4" customHeight="1" x14ac:dyDescent="0.2">
      <c r="D5960" s="6" t="s">
        <v>3766</v>
      </c>
      <c r="E5960" s="6" t="s">
        <v>3579</v>
      </c>
      <c r="F5960" s="6" t="s">
        <v>3698</v>
      </c>
      <c r="G5960" s="2">
        <v>10145.69</v>
      </c>
      <c r="H5960" s="2" t="s">
        <v>5089</v>
      </c>
    </row>
    <row r="5961" spans="4:8" ht="11.4" customHeight="1" x14ac:dyDescent="0.2">
      <c r="D5961" s="6" t="s">
        <v>2881</v>
      </c>
      <c r="E5961" s="6" t="s">
        <v>2043</v>
      </c>
      <c r="F5961" s="6" t="s">
        <v>2871</v>
      </c>
      <c r="G5961" s="2">
        <v>244.23082397003745</v>
      </c>
      <c r="H5961" s="2" t="s">
        <v>5089</v>
      </c>
    </row>
    <row r="5962" spans="4:8" ht="11.4" customHeight="1" x14ac:dyDescent="0.2">
      <c r="D5962" s="6" t="s">
        <v>2874</v>
      </c>
      <c r="E5962" s="6" t="s">
        <v>2043</v>
      </c>
      <c r="F5962" s="6" t="s">
        <v>2871</v>
      </c>
      <c r="G5962" s="2">
        <v>232.16779445727482</v>
      </c>
      <c r="H5962" s="2" t="s">
        <v>5089</v>
      </c>
    </row>
    <row r="5963" spans="4:8" ht="11.4" customHeight="1" x14ac:dyDescent="0.2">
      <c r="D5963" s="6" t="s">
        <v>2887</v>
      </c>
      <c r="E5963" s="6" t="s">
        <v>2043</v>
      </c>
      <c r="F5963" s="6" t="s">
        <v>2871</v>
      </c>
      <c r="G5963" s="2">
        <v>242.63245614035085</v>
      </c>
      <c r="H5963" s="2" t="s">
        <v>5089</v>
      </c>
    </row>
    <row r="5964" spans="4:8" ht="11.4" customHeight="1" x14ac:dyDescent="0.2">
      <c r="D5964" s="6" t="s">
        <v>2884</v>
      </c>
      <c r="E5964" s="6" t="s">
        <v>2043</v>
      </c>
      <c r="F5964" s="6" t="s">
        <v>2871</v>
      </c>
      <c r="G5964" s="2">
        <v>227.22803191489362</v>
      </c>
      <c r="H5964" s="2" t="s">
        <v>5089</v>
      </c>
    </row>
    <row r="5965" spans="4:8" ht="11.4" customHeight="1" x14ac:dyDescent="0.2">
      <c r="D5965" s="6" t="s">
        <v>2897</v>
      </c>
      <c r="E5965" s="6" t="s">
        <v>2043</v>
      </c>
      <c r="F5965" s="6" t="s">
        <v>2871</v>
      </c>
      <c r="G5965" s="2">
        <v>159.48354838709676</v>
      </c>
      <c r="H5965" s="2" t="s">
        <v>5089</v>
      </c>
    </row>
    <row r="5966" spans="4:8" ht="11.4" customHeight="1" x14ac:dyDescent="0.2">
      <c r="D5966" s="6" t="s">
        <v>2919</v>
      </c>
      <c r="E5966" s="6" t="s">
        <v>2043</v>
      </c>
      <c r="F5966" s="6" t="s">
        <v>2871</v>
      </c>
      <c r="G5966" s="2">
        <v>143.1</v>
      </c>
      <c r="H5966" s="2" t="s">
        <v>5089</v>
      </c>
    </row>
    <row r="5967" spans="4:8" ht="11.4" customHeight="1" x14ac:dyDescent="0.2">
      <c r="D5967" s="6" t="s">
        <v>2916</v>
      </c>
      <c r="E5967" s="6" t="s">
        <v>2043</v>
      </c>
      <c r="F5967" s="6" t="s">
        <v>2871</v>
      </c>
      <c r="G5967" s="2">
        <v>182.69560000000001</v>
      </c>
      <c r="H5967" s="2" t="s">
        <v>5089</v>
      </c>
    </row>
    <row r="5968" spans="4:8" ht="11.4" customHeight="1" x14ac:dyDescent="0.2">
      <c r="D5968" s="6" t="s">
        <v>2896</v>
      </c>
      <c r="E5968" s="6" t="s">
        <v>2043</v>
      </c>
      <c r="F5968" s="6" t="s">
        <v>2871</v>
      </c>
      <c r="G5968" s="2">
        <v>177.47</v>
      </c>
      <c r="H5968" s="2" t="s">
        <v>5089</v>
      </c>
    </row>
    <row r="5969" spans="4:8" ht="11.4" customHeight="1" x14ac:dyDescent="0.2">
      <c r="D5969" s="6" t="s">
        <v>4568</v>
      </c>
      <c r="E5969" s="6" t="s">
        <v>3579</v>
      </c>
      <c r="F5969" s="6" t="s">
        <v>3698</v>
      </c>
      <c r="G5969" s="2">
        <v>2112.5</v>
      </c>
      <c r="H5969" s="2" t="s">
        <v>5089</v>
      </c>
    </row>
    <row r="5970" spans="4:8" ht="11.4" customHeight="1" x14ac:dyDescent="0.2">
      <c r="D5970" s="6" t="s">
        <v>4569</v>
      </c>
      <c r="E5970" s="6" t="s">
        <v>3579</v>
      </c>
      <c r="F5970" s="6" t="s">
        <v>3698</v>
      </c>
      <c r="G5970" s="2">
        <v>2112.5</v>
      </c>
      <c r="H5970" s="2" t="s">
        <v>5089</v>
      </c>
    </row>
    <row r="5971" spans="4:8" ht="11.4" customHeight="1" x14ac:dyDescent="0.2">
      <c r="D5971" s="6" t="s">
        <v>4570</v>
      </c>
      <c r="E5971" s="6" t="s">
        <v>3579</v>
      </c>
      <c r="F5971" s="6" t="s">
        <v>3698</v>
      </c>
      <c r="G5971" s="2">
        <v>2323.5</v>
      </c>
      <c r="H5971" s="2" t="s">
        <v>5089</v>
      </c>
    </row>
    <row r="5972" spans="4:8" ht="11.4" customHeight="1" x14ac:dyDescent="0.2">
      <c r="D5972" s="6" t="s">
        <v>3757</v>
      </c>
      <c r="E5972" s="6" t="s">
        <v>3579</v>
      </c>
      <c r="F5972" s="6" t="s">
        <v>3698</v>
      </c>
      <c r="G5972" s="2">
        <v>2523.6999999999998</v>
      </c>
      <c r="H5972" s="2" t="s">
        <v>5089</v>
      </c>
    </row>
    <row r="5973" spans="4:8" ht="11.4" customHeight="1" x14ac:dyDescent="0.2">
      <c r="D5973" s="6" t="s">
        <v>4571</v>
      </c>
      <c r="E5973" s="6" t="s">
        <v>3579</v>
      </c>
      <c r="F5973" s="6" t="s">
        <v>3698</v>
      </c>
      <c r="G5973" s="2">
        <v>2523.5</v>
      </c>
      <c r="H5973" s="2" t="s">
        <v>5089</v>
      </c>
    </row>
    <row r="5974" spans="4:8" ht="11.4" customHeight="1" x14ac:dyDescent="0.2">
      <c r="D5974" s="6" t="s">
        <v>4572</v>
      </c>
      <c r="E5974" s="6" t="s">
        <v>2043</v>
      </c>
      <c r="F5974" s="6" t="s">
        <v>2871</v>
      </c>
      <c r="G5974" s="2">
        <v>237.5</v>
      </c>
      <c r="H5974" s="2" t="s">
        <v>5089</v>
      </c>
    </row>
    <row r="5975" spans="4:8" ht="11.4" customHeight="1" x14ac:dyDescent="0.2">
      <c r="D5975" s="6" t="s">
        <v>4573</v>
      </c>
      <c r="E5975" s="6" t="s">
        <v>2043</v>
      </c>
      <c r="F5975" s="6" t="s">
        <v>2871</v>
      </c>
      <c r="G5975" s="2">
        <v>521.23076923076928</v>
      </c>
      <c r="H5975" s="2" t="s">
        <v>5089</v>
      </c>
    </row>
    <row r="5976" spans="4:8" ht="11.4" customHeight="1" x14ac:dyDescent="0.2">
      <c r="D5976" s="6" t="s">
        <v>2934</v>
      </c>
      <c r="E5976" s="6" t="s">
        <v>2043</v>
      </c>
      <c r="F5976" s="6" t="s">
        <v>2871</v>
      </c>
      <c r="G5976" s="2">
        <v>221.19500000000002</v>
      </c>
      <c r="H5976" s="2" t="s">
        <v>5089</v>
      </c>
    </row>
    <row r="5977" spans="4:8" ht="11.4" customHeight="1" x14ac:dyDescent="0.2">
      <c r="D5977" s="6" t="s">
        <v>4574</v>
      </c>
      <c r="E5977" s="6" t="s">
        <v>2043</v>
      </c>
      <c r="F5977" s="6" t="s">
        <v>2871</v>
      </c>
      <c r="G5977" s="2">
        <v>594.78899082568807</v>
      </c>
      <c r="H5977" s="2" t="s">
        <v>5089</v>
      </c>
    </row>
    <row r="5978" spans="4:8" ht="11.4" customHeight="1" x14ac:dyDescent="0.2">
      <c r="D5978" s="6" t="s">
        <v>2933</v>
      </c>
      <c r="E5978" s="6" t="s">
        <v>2043</v>
      </c>
      <c r="F5978" s="6" t="s">
        <v>2871</v>
      </c>
      <c r="G5978" s="2">
        <v>477.92</v>
      </c>
      <c r="H5978" s="2" t="s">
        <v>5089</v>
      </c>
    </row>
    <row r="5979" spans="4:8" ht="11.4" customHeight="1" x14ac:dyDescent="0.2">
      <c r="D5979" s="6" t="s">
        <v>2912</v>
      </c>
      <c r="E5979" s="6" t="s">
        <v>2043</v>
      </c>
      <c r="F5979" s="6" t="s">
        <v>2871</v>
      </c>
      <c r="G5979" s="2">
        <v>284.5</v>
      </c>
      <c r="H5979" s="2" t="s">
        <v>5089</v>
      </c>
    </row>
    <row r="5980" spans="4:8" ht="11.4" customHeight="1" x14ac:dyDescent="0.2">
      <c r="D5980" s="6" t="s">
        <v>2939</v>
      </c>
      <c r="E5980" s="6" t="s">
        <v>2043</v>
      </c>
      <c r="F5980" s="6" t="s">
        <v>2871</v>
      </c>
      <c r="G5980" s="2">
        <v>522.46826086956526</v>
      </c>
      <c r="H5980" s="2" t="s">
        <v>5089</v>
      </c>
    </row>
    <row r="5981" spans="4:8" ht="11.4" customHeight="1" x14ac:dyDescent="0.2">
      <c r="D5981" s="6" t="s">
        <v>2940</v>
      </c>
      <c r="E5981" s="6" t="s">
        <v>2043</v>
      </c>
      <c r="F5981" s="6" t="s">
        <v>2871</v>
      </c>
      <c r="G5981" s="2">
        <v>459.61222222222227</v>
      </c>
      <c r="H5981" s="2" t="s">
        <v>5089</v>
      </c>
    </row>
    <row r="5982" spans="4:8" ht="11.4" customHeight="1" x14ac:dyDescent="0.2">
      <c r="D5982" s="6" t="s">
        <v>2942</v>
      </c>
      <c r="E5982" s="6" t="s">
        <v>2043</v>
      </c>
      <c r="F5982" s="6" t="s">
        <v>2871</v>
      </c>
      <c r="G5982" s="2">
        <v>655.98121495327109</v>
      </c>
      <c r="H5982" s="2" t="s">
        <v>5089</v>
      </c>
    </row>
    <row r="5983" spans="4:8" ht="11.4" customHeight="1" x14ac:dyDescent="0.2">
      <c r="D5983" s="6" t="s">
        <v>2936</v>
      </c>
      <c r="E5983" s="6" t="s">
        <v>2043</v>
      </c>
      <c r="F5983" s="6" t="s">
        <v>2871</v>
      </c>
      <c r="G5983" s="2">
        <v>559.41</v>
      </c>
      <c r="H5983" s="2" t="s">
        <v>5089</v>
      </c>
    </row>
    <row r="5984" spans="4:8" ht="11.4" customHeight="1" x14ac:dyDescent="0.2">
      <c r="D5984" s="6" t="s">
        <v>2921</v>
      </c>
      <c r="E5984" s="6" t="s">
        <v>2043</v>
      </c>
      <c r="F5984" s="6" t="s">
        <v>2871</v>
      </c>
      <c r="G5984" s="2">
        <v>646.53</v>
      </c>
      <c r="H5984" s="2" t="s">
        <v>5089</v>
      </c>
    </row>
    <row r="5985" spans="4:8" ht="11.4" customHeight="1" x14ac:dyDescent="0.2">
      <c r="D5985" s="6" t="s">
        <v>2941</v>
      </c>
      <c r="E5985" s="6" t="s">
        <v>2043</v>
      </c>
      <c r="F5985" s="6" t="s">
        <v>2871</v>
      </c>
      <c r="G5985" s="2">
        <v>372.75604651162791</v>
      </c>
      <c r="H5985" s="2" t="s">
        <v>5089</v>
      </c>
    </row>
    <row r="5986" spans="4:8" ht="11.4" customHeight="1" x14ac:dyDescent="0.2">
      <c r="D5986" s="6" t="s">
        <v>2904</v>
      </c>
      <c r="E5986" s="6" t="s">
        <v>2043</v>
      </c>
      <c r="F5986" s="6" t="s">
        <v>2871</v>
      </c>
      <c r="G5986" s="2">
        <v>296.23750000000001</v>
      </c>
      <c r="H5986" s="2" t="s">
        <v>5089</v>
      </c>
    </row>
    <row r="5987" spans="4:8" ht="11.4" customHeight="1" x14ac:dyDescent="0.2">
      <c r="D5987" s="6" t="s">
        <v>2938</v>
      </c>
      <c r="E5987" s="6" t="s">
        <v>2043</v>
      </c>
      <c r="F5987" s="6" t="s">
        <v>2871</v>
      </c>
      <c r="G5987" s="2">
        <v>337.47939393939396</v>
      </c>
      <c r="H5987" s="2" t="s">
        <v>5089</v>
      </c>
    </row>
    <row r="5988" spans="4:8" ht="11.4" customHeight="1" x14ac:dyDescent="0.2">
      <c r="D5988" s="6" t="s">
        <v>3760</v>
      </c>
      <c r="E5988" s="6" t="s">
        <v>3579</v>
      </c>
      <c r="F5988" s="6" t="s">
        <v>3698</v>
      </c>
      <c r="G5988" s="2">
        <v>2192.54</v>
      </c>
      <c r="H5988" s="2" t="s">
        <v>5089</v>
      </c>
    </row>
    <row r="5989" spans="4:8" ht="11.4" customHeight="1" x14ac:dyDescent="0.2">
      <c r="D5989" s="6" t="s">
        <v>4575</v>
      </c>
      <c r="E5989" s="6" t="s">
        <v>3579</v>
      </c>
      <c r="F5989" s="6" t="s">
        <v>3698</v>
      </c>
      <c r="G5989" s="2">
        <v>1993.3333333333333</v>
      </c>
      <c r="H5989" s="2" t="s">
        <v>5089</v>
      </c>
    </row>
    <row r="5990" spans="4:8" ht="11.4" customHeight="1" x14ac:dyDescent="0.2">
      <c r="D5990" s="6" t="s">
        <v>2929</v>
      </c>
      <c r="E5990" s="6" t="s">
        <v>2043</v>
      </c>
      <c r="F5990" s="6" t="s">
        <v>2871</v>
      </c>
      <c r="G5990" s="2">
        <v>799</v>
      </c>
      <c r="H5990" s="2" t="s">
        <v>5089</v>
      </c>
    </row>
    <row r="5991" spans="4:8" ht="11.4" customHeight="1" x14ac:dyDescent="0.2">
      <c r="D5991" s="6" t="s">
        <v>2922</v>
      </c>
      <c r="E5991" s="6" t="s">
        <v>2043</v>
      </c>
      <c r="F5991" s="6" t="s">
        <v>2871</v>
      </c>
      <c r="G5991" s="2">
        <v>130</v>
      </c>
      <c r="H5991" s="2" t="s">
        <v>5089</v>
      </c>
    </row>
    <row r="5992" spans="4:8" ht="11.4" customHeight="1" x14ac:dyDescent="0.2">
      <c r="D5992" s="6" t="s">
        <v>2914</v>
      </c>
      <c r="E5992" s="6" t="s">
        <v>2043</v>
      </c>
      <c r="F5992" s="6" t="s">
        <v>2871</v>
      </c>
      <c r="G5992" s="2">
        <v>100</v>
      </c>
      <c r="H5992" s="2" t="s">
        <v>5089</v>
      </c>
    </row>
    <row r="5993" spans="4:8" ht="11.4" customHeight="1" x14ac:dyDescent="0.2">
      <c r="D5993" s="6" t="s">
        <v>2903</v>
      </c>
      <c r="E5993" s="6" t="s">
        <v>2043</v>
      </c>
      <c r="F5993" s="6" t="s">
        <v>2871</v>
      </c>
      <c r="G5993" s="2">
        <v>165</v>
      </c>
      <c r="H5993" s="2" t="s">
        <v>5089</v>
      </c>
    </row>
    <row r="5994" spans="4:8" ht="11.4" customHeight="1" x14ac:dyDescent="0.2">
      <c r="D5994" s="6" t="s">
        <v>2907</v>
      </c>
      <c r="E5994" s="6" t="s">
        <v>2043</v>
      </c>
      <c r="F5994" s="6" t="s">
        <v>2871</v>
      </c>
      <c r="G5994" s="2">
        <v>275</v>
      </c>
      <c r="H5994" s="2" t="s">
        <v>5089</v>
      </c>
    </row>
    <row r="5995" spans="4:8" ht="11.4" customHeight="1" x14ac:dyDescent="0.2">
      <c r="D5995" s="6" t="s">
        <v>2886</v>
      </c>
      <c r="E5995" s="6" t="s">
        <v>2043</v>
      </c>
      <c r="F5995" s="6" t="s">
        <v>2871</v>
      </c>
      <c r="G5995" s="2">
        <v>200</v>
      </c>
      <c r="H5995" s="2" t="s">
        <v>5089</v>
      </c>
    </row>
    <row r="5996" spans="4:8" ht="11.4" customHeight="1" x14ac:dyDescent="0.2">
      <c r="D5996" s="6" t="s">
        <v>2899</v>
      </c>
      <c r="E5996" s="6" t="s">
        <v>2043</v>
      </c>
      <c r="F5996" s="6" t="s">
        <v>2871</v>
      </c>
      <c r="G5996" s="2">
        <v>190</v>
      </c>
      <c r="H5996" s="2" t="s">
        <v>5089</v>
      </c>
    </row>
    <row r="5997" spans="4:8" ht="11.4" customHeight="1" x14ac:dyDescent="0.2">
      <c r="D5997" s="6" t="s">
        <v>2901</v>
      </c>
      <c r="E5997" s="6" t="s">
        <v>2043</v>
      </c>
      <c r="F5997" s="6" t="s">
        <v>2871</v>
      </c>
      <c r="G5997" s="2">
        <v>2601</v>
      </c>
      <c r="H5997" s="2" t="s">
        <v>5089</v>
      </c>
    </row>
    <row r="5998" spans="4:8" ht="11.4" customHeight="1" x14ac:dyDescent="0.2">
      <c r="D5998" s="6" t="s">
        <v>2930</v>
      </c>
      <c r="E5998" s="6" t="s">
        <v>2043</v>
      </c>
      <c r="F5998" s="6" t="s">
        <v>2871</v>
      </c>
      <c r="G5998" s="2">
        <v>680</v>
      </c>
      <c r="H5998" s="2" t="s">
        <v>5089</v>
      </c>
    </row>
    <row r="5999" spans="4:8" ht="11.4" customHeight="1" x14ac:dyDescent="0.2">
      <c r="D5999" s="6" t="s">
        <v>2931</v>
      </c>
      <c r="E5999" s="6" t="s">
        <v>2043</v>
      </c>
      <c r="F5999" s="6" t="s">
        <v>2871</v>
      </c>
      <c r="G5999" s="2">
        <v>680</v>
      </c>
      <c r="H5999" s="2" t="s">
        <v>5089</v>
      </c>
    </row>
    <row r="6000" spans="4:8" ht="11.4" customHeight="1" x14ac:dyDescent="0.2">
      <c r="D6000" s="6" t="s">
        <v>2900</v>
      </c>
      <c r="E6000" s="6" t="s">
        <v>2043</v>
      </c>
      <c r="F6000" s="6" t="s">
        <v>2871</v>
      </c>
      <c r="G6000" s="2">
        <v>693.62799999999993</v>
      </c>
      <c r="H6000" s="2" t="s">
        <v>5089</v>
      </c>
    </row>
    <row r="6001" spans="4:8" ht="11.4" customHeight="1" x14ac:dyDescent="0.2">
      <c r="D6001" s="6" t="s">
        <v>2920</v>
      </c>
      <c r="E6001" s="6" t="s">
        <v>2043</v>
      </c>
      <c r="F6001" s="6" t="s">
        <v>2871</v>
      </c>
      <c r="G6001" s="2">
        <v>694.61625000000004</v>
      </c>
      <c r="H6001" s="2" t="s">
        <v>5089</v>
      </c>
    </row>
    <row r="6002" spans="4:8" ht="11.4" customHeight="1" x14ac:dyDescent="0.2">
      <c r="D6002" s="6" t="s">
        <v>2932</v>
      </c>
      <c r="E6002" s="6" t="s">
        <v>2043</v>
      </c>
      <c r="F6002" s="6" t="s">
        <v>2871</v>
      </c>
      <c r="G6002" s="2">
        <v>698.13400000000001</v>
      </c>
      <c r="H6002" s="2" t="s">
        <v>5089</v>
      </c>
    </row>
    <row r="6003" spans="4:8" ht="11.4" customHeight="1" x14ac:dyDescent="0.2">
      <c r="D6003" s="6" t="s">
        <v>2909</v>
      </c>
      <c r="E6003" s="6" t="s">
        <v>2043</v>
      </c>
      <c r="F6003" s="6" t="s">
        <v>2871</v>
      </c>
      <c r="G6003" s="2">
        <v>569.21789473684203</v>
      </c>
      <c r="H6003" s="2" t="s">
        <v>5089</v>
      </c>
    </row>
    <row r="6004" spans="4:8" ht="11.4" customHeight="1" x14ac:dyDescent="0.2">
      <c r="D6004" s="6" t="s">
        <v>2898</v>
      </c>
      <c r="E6004" s="6" t="s">
        <v>2043</v>
      </c>
      <c r="F6004" s="6" t="s">
        <v>2871</v>
      </c>
      <c r="G6004" s="2">
        <v>675.76756097560974</v>
      </c>
      <c r="H6004" s="2" t="s">
        <v>5089</v>
      </c>
    </row>
    <row r="6005" spans="4:8" ht="11.4" customHeight="1" x14ac:dyDescent="0.2">
      <c r="D6005" s="6" t="s">
        <v>2891</v>
      </c>
      <c r="E6005" s="6" t="s">
        <v>2043</v>
      </c>
      <c r="F6005" s="6" t="s">
        <v>2871</v>
      </c>
      <c r="G6005" s="2">
        <v>673.38880952380953</v>
      </c>
      <c r="H6005" s="2" t="s">
        <v>5089</v>
      </c>
    </row>
    <row r="6006" spans="4:8" ht="11.4" customHeight="1" x14ac:dyDescent="0.2">
      <c r="D6006" s="6" t="s">
        <v>4576</v>
      </c>
      <c r="E6006" s="6" t="s">
        <v>2043</v>
      </c>
      <c r="F6006" s="6" t="s">
        <v>2871</v>
      </c>
      <c r="G6006" s="2">
        <v>1297.629213483146</v>
      </c>
      <c r="H6006" s="2" t="s">
        <v>5089</v>
      </c>
    </row>
    <row r="6007" spans="4:8" ht="11.4" customHeight="1" x14ac:dyDescent="0.2">
      <c r="D6007" s="6" t="s">
        <v>2892</v>
      </c>
      <c r="E6007" s="6" t="s">
        <v>2043</v>
      </c>
      <c r="F6007" s="6" t="s">
        <v>2871</v>
      </c>
      <c r="G6007" s="2">
        <v>1222.814347826087</v>
      </c>
      <c r="H6007" s="2" t="s">
        <v>5089</v>
      </c>
    </row>
    <row r="6008" spans="4:8" ht="11.4" customHeight="1" x14ac:dyDescent="0.2">
      <c r="D6008" s="6" t="s">
        <v>2888</v>
      </c>
      <c r="E6008" s="6" t="s">
        <v>2043</v>
      </c>
      <c r="F6008" s="6" t="s">
        <v>2871</v>
      </c>
      <c r="G6008" s="2">
        <v>1496.9719047619049</v>
      </c>
      <c r="H6008" s="2" t="s">
        <v>5089</v>
      </c>
    </row>
    <row r="6009" spans="4:8" ht="11.4" customHeight="1" x14ac:dyDescent="0.2">
      <c r="D6009" s="6" t="s">
        <v>2905</v>
      </c>
      <c r="E6009" s="6" t="s">
        <v>2043</v>
      </c>
      <c r="F6009" s="6" t="s">
        <v>2871</v>
      </c>
      <c r="G6009" s="2">
        <v>1549.9180000000001</v>
      </c>
      <c r="H6009" s="2" t="s">
        <v>5089</v>
      </c>
    </row>
    <row r="6010" spans="4:8" ht="11.4" customHeight="1" x14ac:dyDescent="0.2">
      <c r="D6010" s="6" t="s">
        <v>4577</v>
      </c>
      <c r="E6010" s="6" t="s">
        <v>2043</v>
      </c>
      <c r="F6010" s="6" t="s">
        <v>2871</v>
      </c>
      <c r="G6010" s="2">
        <v>1445</v>
      </c>
      <c r="H6010" s="2" t="s">
        <v>5089</v>
      </c>
    </row>
    <row r="6011" spans="4:8" ht="11.4" customHeight="1" x14ac:dyDescent="0.2">
      <c r="D6011" s="6" t="s">
        <v>2910</v>
      </c>
      <c r="E6011" s="6" t="s">
        <v>2043</v>
      </c>
      <c r="F6011" s="6" t="s">
        <v>2871</v>
      </c>
      <c r="G6011" s="2">
        <v>1118.0899999999999</v>
      </c>
      <c r="H6011" s="2" t="s">
        <v>5089</v>
      </c>
    </row>
    <row r="6012" spans="4:8" ht="11.4" customHeight="1" x14ac:dyDescent="0.2">
      <c r="D6012" s="6" t="s">
        <v>2925</v>
      </c>
      <c r="E6012" s="6" t="s">
        <v>2043</v>
      </c>
      <c r="F6012" s="6" t="s">
        <v>2871</v>
      </c>
      <c r="G6012" s="2">
        <v>694.93571428571431</v>
      </c>
      <c r="H6012" s="2" t="s">
        <v>5089</v>
      </c>
    </row>
    <row r="6013" spans="4:8" ht="11.4" customHeight="1" x14ac:dyDescent="0.2">
      <c r="D6013" s="6" t="s">
        <v>4578</v>
      </c>
      <c r="E6013" s="6" t="s">
        <v>2043</v>
      </c>
      <c r="F6013" s="6" t="s">
        <v>2871</v>
      </c>
      <c r="G6013" s="2">
        <v>680</v>
      </c>
      <c r="H6013" s="2" t="s">
        <v>5089</v>
      </c>
    </row>
    <row r="6014" spans="4:8" ht="11.4" customHeight="1" x14ac:dyDescent="0.2">
      <c r="D6014" s="6" t="s">
        <v>4579</v>
      </c>
      <c r="E6014" s="6" t="s">
        <v>2043</v>
      </c>
      <c r="F6014" s="6" t="s">
        <v>2871</v>
      </c>
      <c r="G6014" s="2">
        <v>375.75</v>
      </c>
      <c r="H6014" s="2" t="s">
        <v>5089</v>
      </c>
    </row>
    <row r="6015" spans="4:8" ht="11.4" customHeight="1" x14ac:dyDescent="0.2">
      <c r="D6015" s="6" t="s">
        <v>2944</v>
      </c>
      <c r="E6015" s="6" t="s">
        <v>2043</v>
      </c>
      <c r="F6015" s="6" t="s">
        <v>2871</v>
      </c>
      <c r="G6015" s="2">
        <v>444.09679354094578</v>
      </c>
      <c r="H6015" s="2" t="s">
        <v>5089</v>
      </c>
    </row>
    <row r="6016" spans="4:8" ht="11.4" customHeight="1" x14ac:dyDescent="0.2">
      <c r="D6016" s="6" t="s">
        <v>2879</v>
      </c>
      <c r="E6016" s="6" t="s">
        <v>2043</v>
      </c>
      <c r="F6016" s="6" t="s">
        <v>2871</v>
      </c>
      <c r="G6016" s="2">
        <v>254.41661068702291</v>
      </c>
      <c r="H6016" s="2" t="s">
        <v>5089</v>
      </c>
    </row>
    <row r="6017" spans="4:8" ht="11.4" customHeight="1" x14ac:dyDescent="0.2">
      <c r="D6017" s="6" t="s">
        <v>2943</v>
      </c>
      <c r="E6017" s="6" t="s">
        <v>2043</v>
      </c>
      <c r="F6017" s="6" t="s">
        <v>2871</v>
      </c>
      <c r="G6017" s="2">
        <v>388.5298331015299</v>
      </c>
      <c r="H6017" s="2" t="s">
        <v>5089</v>
      </c>
    </row>
    <row r="6018" spans="4:8" ht="11.4" customHeight="1" x14ac:dyDescent="0.2">
      <c r="D6018" s="6" t="s">
        <v>2876</v>
      </c>
      <c r="E6018" s="6" t="s">
        <v>2043</v>
      </c>
      <c r="F6018" s="6" t="s">
        <v>2871</v>
      </c>
      <c r="G6018" s="2">
        <v>735.39899193548388</v>
      </c>
      <c r="H6018" s="2" t="s">
        <v>5089</v>
      </c>
    </row>
    <row r="6019" spans="4:8" ht="11.4" customHeight="1" x14ac:dyDescent="0.2">
      <c r="D6019" s="6" t="s">
        <v>2895</v>
      </c>
      <c r="E6019" s="6" t="s">
        <v>2043</v>
      </c>
      <c r="F6019" s="6" t="s">
        <v>2871</v>
      </c>
      <c r="G6019" s="2">
        <v>702.50476190476195</v>
      </c>
      <c r="H6019" s="2" t="s">
        <v>5089</v>
      </c>
    </row>
    <row r="6020" spans="4:8" ht="11.4" customHeight="1" x14ac:dyDescent="0.2">
      <c r="D6020" s="6" t="s">
        <v>2875</v>
      </c>
      <c r="E6020" s="6" t="s">
        <v>2043</v>
      </c>
      <c r="F6020" s="6" t="s">
        <v>2871</v>
      </c>
      <c r="G6020" s="2">
        <v>126.45943988411395</v>
      </c>
      <c r="H6020" s="2" t="s">
        <v>5089</v>
      </c>
    </row>
    <row r="6021" spans="4:8" ht="11.4" customHeight="1" x14ac:dyDescent="0.2">
      <c r="D6021" s="6" t="s">
        <v>2880</v>
      </c>
      <c r="E6021" s="6" t="s">
        <v>2043</v>
      </c>
      <c r="F6021" s="6" t="s">
        <v>2871</v>
      </c>
      <c r="G6021" s="2">
        <v>190.17179999999999</v>
      </c>
      <c r="H6021" s="2" t="s">
        <v>5089</v>
      </c>
    </row>
    <row r="6022" spans="4:8" ht="11.4" customHeight="1" x14ac:dyDescent="0.2">
      <c r="D6022" s="6" t="s">
        <v>2878</v>
      </c>
      <c r="E6022" s="6" t="s">
        <v>2043</v>
      </c>
      <c r="F6022" s="6" t="s">
        <v>2871</v>
      </c>
      <c r="G6022" s="2">
        <v>234.23503377036153</v>
      </c>
      <c r="H6022" s="2" t="s">
        <v>5089</v>
      </c>
    </row>
    <row r="6023" spans="4:8" ht="11.4" customHeight="1" x14ac:dyDescent="0.2">
      <c r="D6023" s="6" t="s">
        <v>2937</v>
      </c>
      <c r="E6023" s="6" t="s">
        <v>2043</v>
      </c>
      <c r="F6023" s="6" t="s">
        <v>2871</v>
      </c>
      <c r="G6023" s="2">
        <v>250.28115384615387</v>
      </c>
      <c r="H6023" s="2" t="s">
        <v>5089</v>
      </c>
    </row>
    <row r="6024" spans="4:8" ht="11.4" customHeight="1" x14ac:dyDescent="0.2">
      <c r="D6024" s="6" t="s">
        <v>2911</v>
      </c>
      <c r="E6024" s="6" t="s">
        <v>2043</v>
      </c>
      <c r="F6024" s="6" t="s">
        <v>2871</v>
      </c>
      <c r="G6024" s="2">
        <v>59.889449999999997</v>
      </c>
      <c r="H6024" s="2" t="s">
        <v>5089</v>
      </c>
    </row>
    <row r="6025" spans="4:8" ht="11.4" customHeight="1" x14ac:dyDescent="0.2">
      <c r="D6025" s="6" t="s">
        <v>2893</v>
      </c>
      <c r="E6025" s="6" t="s">
        <v>2043</v>
      </c>
      <c r="F6025" s="6" t="s">
        <v>2871</v>
      </c>
      <c r="G6025" s="2">
        <v>423.51696629213484</v>
      </c>
      <c r="H6025" s="2" t="s">
        <v>5089</v>
      </c>
    </row>
    <row r="6026" spans="4:8" ht="11.4" customHeight="1" x14ac:dyDescent="0.2">
      <c r="D6026" s="6" t="s">
        <v>2889</v>
      </c>
      <c r="E6026" s="6" t="s">
        <v>2043</v>
      </c>
      <c r="F6026" s="6" t="s">
        <v>2871</v>
      </c>
      <c r="G6026" s="2">
        <v>473.30639175257733</v>
      </c>
      <c r="H6026" s="2" t="s">
        <v>5089</v>
      </c>
    </row>
    <row r="6027" spans="4:8" ht="11.4" customHeight="1" x14ac:dyDescent="0.2">
      <c r="D6027" s="6" t="s">
        <v>2906</v>
      </c>
      <c r="E6027" s="6" t="s">
        <v>2043</v>
      </c>
      <c r="F6027" s="6" t="s">
        <v>2871</v>
      </c>
      <c r="G6027" s="2">
        <v>483.25</v>
      </c>
      <c r="H6027" s="2" t="s">
        <v>5089</v>
      </c>
    </row>
    <row r="6028" spans="4:8" ht="11.4" customHeight="1" x14ac:dyDescent="0.2">
      <c r="D6028" s="6" t="s">
        <v>2877</v>
      </c>
      <c r="E6028" s="6" t="s">
        <v>2043</v>
      </c>
      <c r="F6028" s="6" t="s">
        <v>2871</v>
      </c>
      <c r="G6028" s="2">
        <v>450.19121428571424</v>
      </c>
      <c r="H6028" s="2" t="s">
        <v>5089</v>
      </c>
    </row>
    <row r="6029" spans="4:8" ht="11.4" customHeight="1" x14ac:dyDescent="0.2">
      <c r="D6029" s="6" t="s">
        <v>2883</v>
      </c>
      <c r="E6029" s="6" t="s">
        <v>2043</v>
      </c>
      <c r="F6029" s="6" t="s">
        <v>2871</v>
      </c>
      <c r="G6029" s="2">
        <v>560.84487804878052</v>
      </c>
      <c r="H6029" s="2" t="s">
        <v>5089</v>
      </c>
    </row>
    <row r="6030" spans="4:8" ht="11.4" customHeight="1" x14ac:dyDescent="0.2">
      <c r="D6030" s="6" t="s">
        <v>2873</v>
      </c>
      <c r="E6030" s="6" t="s">
        <v>2043</v>
      </c>
      <c r="F6030" s="6" t="s">
        <v>2871</v>
      </c>
      <c r="G6030" s="2">
        <v>492.48388235294118</v>
      </c>
      <c r="H6030" s="2" t="s">
        <v>5089</v>
      </c>
    </row>
    <row r="6031" spans="4:8" ht="11.4" customHeight="1" x14ac:dyDescent="0.2">
      <c r="D6031" s="6" t="s">
        <v>2882</v>
      </c>
      <c r="E6031" s="6" t="s">
        <v>2043</v>
      </c>
      <c r="F6031" s="6" t="s">
        <v>2871</v>
      </c>
      <c r="G6031" s="2">
        <v>503.59422535211269</v>
      </c>
      <c r="H6031" s="2" t="s">
        <v>5089</v>
      </c>
    </row>
    <row r="6032" spans="4:8" ht="11.4" customHeight="1" x14ac:dyDescent="0.2">
      <c r="D6032" s="6" t="s">
        <v>2872</v>
      </c>
      <c r="E6032" s="6" t="s">
        <v>2043</v>
      </c>
      <c r="F6032" s="6" t="s">
        <v>2871</v>
      </c>
      <c r="G6032" s="2">
        <v>529.08231770833333</v>
      </c>
      <c r="H6032" s="2" t="s">
        <v>5089</v>
      </c>
    </row>
    <row r="6033" spans="4:8" ht="11.4" customHeight="1" x14ac:dyDescent="0.2">
      <c r="D6033" s="6" t="s">
        <v>3438</v>
      </c>
      <c r="E6033" s="6" t="s">
        <v>3363</v>
      </c>
      <c r="F6033" s="6" t="s">
        <v>3407</v>
      </c>
      <c r="G6033" s="2">
        <v>1430</v>
      </c>
      <c r="H6033" s="2" t="s">
        <v>5089</v>
      </c>
    </row>
    <row r="6034" spans="4:8" ht="11.4" customHeight="1" x14ac:dyDescent="0.2">
      <c r="D6034" s="6" t="s">
        <v>3996</v>
      </c>
      <c r="E6034" s="6" t="s">
        <v>3895</v>
      </c>
      <c r="F6034" s="6" t="s">
        <v>3991</v>
      </c>
      <c r="G6034" s="2">
        <v>3251.79</v>
      </c>
      <c r="H6034" s="2" t="s">
        <v>5089</v>
      </c>
    </row>
    <row r="6035" spans="4:8" ht="11.4" customHeight="1" x14ac:dyDescent="0.2">
      <c r="D6035" s="6" t="s">
        <v>3550</v>
      </c>
      <c r="E6035" s="6" t="s">
        <v>3363</v>
      </c>
      <c r="F6035" s="6" t="s">
        <v>3481</v>
      </c>
      <c r="G6035" s="2">
        <v>18047.25</v>
      </c>
      <c r="H6035" s="2" t="s">
        <v>5089</v>
      </c>
    </row>
    <row r="6036" spans="4:8" ht="11.4" customHeight="1" x14ac:dyDescent="0.2">
      <c r="D6036" s="6" t="s">
        <v>4165</v>
      </c>
      <c r="E6036" s="6" t="s">
        <v>4103</v>
      </c>
      <c r="F6036" s="6" t="s">
        <v>4159</v>
      </c>
      <c r="G6036" s="2">
        <v>1250</v>
      </c>
      <c r="H6036" s="2" t="s">
        <v>5091</v>
      </c>
    </row>
    <row r="6037" spans="4:8" ht="11.4" customHeight="1" x14ac:dyDescent="0.2">
      <c r="D6037" s="6" t="s">
        <v>4580</v>
      </c>
      <c r="E6037" s="6" t="s">
        <v>3579</v>
      </c>
      <c r="F6037" s="6" t="s">
        <v>3698</v>
      </c>
      <c r="G6037" s="2">
        <v>170.26666666666668</v>
      </c>
      <c r="H6037" s="2" t="s">
        <v>5089</v>
      </c>
    </row>
    <row r="6038" spans="4:8" ht="11.4" customHeight="1" x14ac:dyDescent="0.2">
      <c r="D6038" s="6" t="s">
        <v>3568</v>
      </c>
      <c r="E6038" s="6" t="s">
        <v>3556</v>
      </c>
      <c r="F6038" s="6" t="s">
        <v>3557</v>
      </c>
      <c r="G6038" s="2">
        <v>167.14244725738396</v>
      </c>
      <c r="H6038" s="2" t="s">
        <v>5089</v>
      </c>
    </row>
    <row r="6039" spans="4:8" ht="11.4" customHeight="1" x14ac:dyDescent="0.2">
      <c r="D6039" s="6" t="s">
        <v>3570</v>
      </c>
      <c r="E6039" s="6" t="s">
        <v>3556</v>
      </c>
      <c r="F6039" s="6" t="s">
        <v>3557</v>
      </c>
      <c r="G6039" s="2">
        <v>411.2553125</v>
      </c>
      <c r="H6039" s="2" t="s">
        <v>5089</v>
      </c>
    </row>
    <row r="6040" spans="4:8" ht="11.4" customHeight="1" x14ac:dyDescent="0.2">
      <c r="D6040" s="6" t="s">
        <v>3567</v>
      </c>
      <c r="E6040" s="6" t="s">
        <v>3556</v>
      </c>
      <c r="F6040" s="6" t="s">
        <v>3557</v>
      </c>
      <c r="G6040" s="2">
        <v>522.12465909090906</v>
      </c>
      <c r="H6040" s="2" t="s">
        <v>5089</v>
      </c>
    </row>
    <row r="6041" spans="4:8" ht="11.4" customHeight="1" x14ac:dyDescent="0.2">
      <c r="D6041" s="6" t="s">
        <v>3569</v>
      </c>
      <c r="E6041" s="6" t="s">
        <v>3556</v>
      </c>
      <c r="F6041" s="6" t="s">
        <v>3557</v>
      </c>
      <c r="G6041" s="2">
        <v>240.16666666666666</v>
      </c>
      <c r="H6041" s="2" t="s">
        <v>5089</v>
      </c>
    </row>
    <row r="6042" spans="4:8" ht="11.4" customHeight="1" x14ac:dyDescent="0.2">
      <c r="D6042" s="6" t="s">
        <v>4581</v>
      </c>
      <c r="E6042" s="6" t="s">
        <v>3579</v>
      </c>
      <c r="F6042" s="6" t="s">
        <v>3885</v>
      </c>
      <c r="G6042" s="2">
        <v>42.52722063037249</v>
      </c>
      <c r="H6042" s="2" t="s">
        <v>5089</v>
      </c>
    </row>
    <row r="6043" spans="4:8" ht="11.4" customHeight="1" x14ac:dyDescent="0.2">
      <c r="D6043" s="6" t="s">
        <v>3890</v>
      </c>
      <c r="E6043" s="6" t="s">
        <v>3579</v>
      </c>
      <c r="F6043" s="6" t="s">
        <v>3885</v>
      </c>
      <c r="G6043" s="2">
        <v>50.143000000000001</v>
      </c>
      <c r="H6043" s="2" t="s">
        <v>5089</v>
      </c>
    </row>
    <row r="6044" spans="4:8" ht="11.4" customHeight="1" x14ac:dyDescent="0.2">
      <c r="D6044" s="6" t="s">
        <v>3893</v>
      </c>
      <c r="E6044" s="6" t="s">
        <v>3579</v>
      </c>
      <c r="F6044" s="6" t="s">
        <v>3885</v>
      </c>
      <c r="G6044" s="2">
        <v>55.13</v>
      </c>
      <c r="H6044" s="2" t="s">
        <v>5091</v>
      </c>
    </row>
    <row r="6045" spans="4:8" ht="11.4" customHeight="1" x14ac:dyDescent="0.2">
      <c r="D6045" s="6" t="s">
        <v>3891</v>
      </c>
      <c r="E6045" s="6" t="s">
        <v>3579</v>
      </c>
      <c r="F6045" s="6" t="s">
        <v>3885</v>
      </c>
      <c r="G6045" s="2">
        <v>53.571463414634145</v>
      </c>
      <c r="H6045" s="2" t="s">
        <v>5089</v>
      </c>
    </row>
    <row r="6046" spans="4:8" ht="11.4" customHeight="1" x14ac:dyDescent="0.2">
      <c r="D6046" s="6" t="s">
        <v>4161</v>
      </c>
      <c r="E6046" s="6" t="s">
        <v>4103</v>
      </c>
      <c r="F6046" s="6" t="s">
        <v>4159</v>
      </c>
      <c r="G6046" s="2">
        <v>3874.0257142857145</v>
      </c>
      <c r="H6046" s="2" t="s">
        <v>5091</v>
      </c>
    </row>
    <row r="6047" spans="4:8" ht="11.4" customHeight="1" x14ac:dyDescent="0.2">
      <c r="D6047" s="6" t="s">
        <v>4160</v>
      </c>
      <c r="E6047" s="6" t="s">
        <v>4103</v>
      </c>
      <c r="F6047" s="6" t="s">
        <v>4159</v>
      </c>
      <c r="G6047" s="2">
        <v>850</v>
      </c>
      <c r="H6047" s="2" t="s">
        <v>5090</v>
      </c>
    </row>
    <row r="6048" spans="4:8" ht="11.4" customHeight="1" x14ac:dyDescent="0.2">
      <c r="D6048" s="6" t="s">
        <v>3534</v>
      </c>
      <c r="E6048" s="6" t="s">
        <v>3363</v>
      </c>
      <c r="F6048" s="6" t="s">
        <v>3481</v>
      </c>
      <c r="G6048" s="2">
        <v>429.82558139534882</v>
      </c>
      <c r="H6048" s="2" t="s">
        <v>5089</v>
      </c>
    </row>
    <row r="6049" spans="4:8" ht="11.4" customHeight="1" x14ac:dyDescent="0.2">
      <c r="D6049" s="6" t="s">
        <v>3551</v>
      </c>
      <c r="E6049" s="6" t="s">
        <v>3363</v>
      </c>
      <c r="F6049" s="6" t="s">
        <v>3481</v>
      </c>
      <c r="G6049" s="2">
        <v>3299.3981481481483</v>
      </c>
      <c r="H6049" s="2" t="s">
        <v>5089</v>
      </c>
    </row>
    <row r="6050" spans="4:8" ht="11.4" customHeight="1" x14ac:dyDescent="0.2">
      <c r="D6050" s="6" t="s">
        <v>3552</v>
      </c>
      <c r="E6050" s="6" t="s">
        <v>3363</v>
      </c>
      <c r="F6050" s="6" t="s">
        <v>3481</v>
      </c>
      <c r="G6050" s="2">
        <v>4778.3492857142855</v>
      </c>
      <c r="H6050" s="2" t="s">
        <v>5089</v>
      </c>
    </row>
    <row r="6051" spans="4:8" ht="11.4" customHeight="1" x14ac:dyDescent="0.2">
      <c r="D6051" s="6" t="s">
        <v>2040</v>
      </c>
      <c r="E6051" s="6" t="s">
        <v>1654</v>
      </c>
      <c r="F6051" s="6" t="s">
        <v>2039</v>
      </c>
      <c r="G6051" s="2">
        <v>1.5699686520376175</v>
      </c>
      <c r="H6051" s="2" t="s">
        <v>5089</v>
      </c>
    </row>
    <row r="6052" spans="4:8" ht="11.4" customHeight="1" x14ac:dyDescent="0.2">
      <c r="D6052" s="6" t="s">
        <v>2041</v>
      </c>
      <c r="E6052" s="6" t="s">
        <v>1654</v>
      </c>
      <c r="F6052" s="6" t="s">
        <v>2039</v>
      </c>
      <c r="G6052" s="2">
        <v>1.1005</v>
      </c>
      <c r="H6052" s="2" t="s">
        <v>5089</v>
      </c>
    </row>
    <row r="6053" spans="4:8" ht="11.4" customHeight="1" x14ac:dyDescent="0.2">
      <c r="D6053" s="6" t="s">
        <v>2042</v>
      </c>
      <c r="E6053" s="6" t="s">
        <v>1654</v>
      </c>
      <c r="F6053" s="6" t="s">
        <v>2039</v>
      </c>
      <c r="G6053" s="2">
        <v>4.3050999999999995</v>
      </c>
      <c r="H6053" s="2" t="s">
        <v>5089</v>
      </c>
    </row>
    <row r="6054" spans="4:8" ht="11.4" customHeight="1" x14ac:dyDescent="0.2">
      <c r="D6054" s="6" t="s">
        <v>3520</v>
      </c>
      <c r="E6054" s="6" t="s">
        <v>3363</v>
      </c>
      <c r="F6054" s="6" t="s">
        <v>3481</v>
      </c>
      <c r="G6054" s="2">
        <v>2554.2797368421052</v>
      </c>
      <c r="H6054" s="2" t="s">
        <v>5089</v>
      </c>
    </row>
    <row r="6055" spans="4:8" ht="11.4" customHeight="1" x14ac:dyDescent="0.2">
      <c r="D6055" s="6" t="s">
        <v>3108</v>
      </c>
      <c r="E6055" s="6" t="s">
        <v>2945</v>
      </c>
      <c r="F6055" s="6" t="s">
        <v>3096</v>
      </c>
      <c r="G6055" s="2">
        <v>15579</v>
      </c>
      <c r="H6055" s="2" t="s">
        <v>5089</v>
      </c>
    </row>
    <row r="6056" spans="4:8" ht="11.4" customHeight="1" x14ac:dyDescent="0.2">
      <c r="D6056" s="6" t="s">
        <v>3111</v>
      </c>
      <c r="E6056" s="6" t="s">
        <v>2945</v>
      </c>
      <c r="F6056" s="6" t="s">
        <v>3096</v>
      </c>
      <c r="G6056" s="2">
        <v>15570</v>
      </c>
      <c r="H6056" s="2" t="s">
        <v>5089</v>
      </c>
    </row>
    <row r="6057" spans="4:8" ht="11.4" customHeight="1" x14ac:dyDescent="0.2">
      <c r="D6057" s="6" t="s">
        <v>3399</v>
      </c>
      <c r="E6057" s="6" t="s">
        <v>3363</v>
      </c>
      <c r="F6057" s="6" t="s">
        <v>3380</v>
      </c>
      <c r="G6057" s="2">
        <v>22376.29</v>
      </c>
      <c r="H6057" s="2" t="s">
        <v>5089</v>
      </c>
    </row>
    <row r="6058" spans="4:8" ht="11.4" customHeight="1" x14ac:dyDescent="0.2">
      <c r="D6058" s="6" t="s">
        <v>1700</v>
      </c>
      <c r="E6058" s="6" t="s">
        <v>1654</v>
      </c>
      <c r="F6058" s="6" t="s">
        <v>1655</v>
      </c>
      <c r="G6058" s="2">
        <v>156.89335488041371</v>
      </c>
      <c r="H6058" s="2" t="s">
        <v>5089</v>
      </c>
    </row>
    <row r="6059" spans="4:8" ht="11.4" customHeight="1" x14ac:dyDescent="0.2">
      <c r="D6059" s="6" t="s">
        <v>1699</v>
      </c>
      <c r="E6059" s="6" t="s">
        <v>1654</v>
      </c>
      <c r="F6059" s="6" t="s">
        <v>1655</v>
      </c>
      <c r="G6059" s="2">
        <v>115.90383108935127</v>
      </c>
      <c r="H6059" s="2" t="s">
        <v>5089</v>
      </c>
    </row>
    <row r="6060" spans="4:8" ht="11.4" customHeight="1" x14ac:dyDescent="0.2">
      <c r="D6060" s="6" t="s">
        <v>4031</v>
      </c>
      <c r="E6060" s="6" t="s">
        <v>3895</v>
      </c>
      <c r="F6060" s="6" t="s">
        <v>4027</v>
      </c>
      <c r="G6060" s="2">
        <v>152.97</v>
      </c>
      <c r="H6060" s="2" t="s">
        <v>5089</v>
      </c>
    </row>
    <row r="6061" spans="4:8" ht="11.4" customHeight="1" x14ac:dyDescent="0.2">
      <c r="D6061" s="6" t="s">
        <v>4035</v>
      </c>
      <c r="E6061" s="6" t="s">
        <v>3895</v>
      </c>
      <c r="F6061" s="6" t="s">
        <v>4027</v>
      </c>
      <c r="G6061" s="2">
        <v>222.38000000000002</v>
      </c>
      <c r="H6061" s="2" t="s">
        <v>5089</v>
      </c>
    </row>
    <row r="6062" spans="4:8" ht="11.4" customHeight="1" x14ac:dyDescent="0.2">
      <c r="D6062" s="6" t="s">
        <v>4041</v>
      </c>
      <c r="E6062" s="6" t="s">
        <v>3895</v>
      </c>
      <c r="F6062" s="6" t="s">
        <v>4027</v>
      </c>
      <c r="G6062" s="2">
        <v>187.4196551724138</v>
      </c>
      <c r="H6062" s="2" t="s">
        <v>5089</v>
      </c>
    </row>
    <row r="6063" spans="4:8" ht="11.4" customHeight="1" x14ac:dyDescent="0.2">
      <c r="D6063" s="6" t="s">
        <v>4040</v>
      </c>
      <c r="E6063" s="6" t="s">
        <v>3895</v>
      </c>
      <c r="F6063" s="6" t="s">
        <v>4027</v>
      </c>
      <c r="G6063" s="2">
        <v>220.631</v>
      </c>
      <c r="H6063" s="2" t="s">
        <v>5089</v>
      </c>
    </row>
    <row r="6064" spans="4:8" ht="11.4" customHeight="1" x14ac:dyDescent="0.2">
      <c r="D6064" s="6" t="s">
        <v>4582</v>
      </c>
      <c r="E6064" s="6" t="s">
        <v>3895</v>
      </c>
      <c r="F6064" s="6" t="s">
        <v>4027</v>
      </c>
      <c r="G6064" s="2">
        <v>226</v>
      </c>
      <c r="H6064" s="2" t="s">
        <v>5089</v>
      </c>
    </row>
    <row r="6065" spans="4:8" ht="11.4" customHeight="1" x14ac:dyDescent="0.2">
      <c r="D6065" s="6" t="s">
        <v>4583</v>
      </c>
      <c r="E6065" s="6" t="s">
        <v>3895</v>
      </c>
      <c r="F6065" s="6" t="s">
        <v>4027</v>
      </c>
      <c r="G6065" s="2">
        <v>257</v>
      </c>
      <c r="H6065" s="2" t="s">
        <v>5089</v>
      </c>
    </row>
    <row r="6066" spans="4:8" ht="11.4" customHeight="1" x14ac:dyDescent="0.2">
      <c r="D6066" s="6" t="s">
        <v>4038</v>
      </c>
      <c r="E6066" s="6" t="s">
        <v>3895</v>
      </c>
      <c r="F6066" s="6" t="s">
        <v>4027</v>
      </c>
      <c r="G6066" s="2">
        <v>151.72928571428571</v>
      </c>
      <c r="H6066" s="2" t="s">
        <v>5089</v>
      </c>
    </row>
    <row r="6067" spans="4:8" ht="11.4" customHeight="1" x14ac:dyDescent="0.2">
      <c r="D6067" s="6" t="s">
        <v>4584</v>
      </c>
      <c r="E6067" s="6" t="s">
        <v>3895</v>
      </c>
      <c r="F6067" s="6" t="s">
        <v>4027</v>
      </c>
      <c r="G6067" s="2">
        <v>234.5</v>
      </c>
      <c r="H6067" s="2" t="s">
        <v>5089</v>
      </c>
    </row>
    <row r="6068" spans="4:8" ht="11.4" customHeight="1" x14ac:dyDescent="0.2">
      <c r="D6068" s="6" t="s">
        <v>4032</v>
      </c>
      <c r="E6068" s="6" t="s">
        <v>3895</v>
      </c>
      <c r="F6068" s="6" t="s">
        <v>4027</v>
      </c>
      <c r="G6068" s="2">
        <v>171.52928571428569</v>
      </c>
      <c r="H6068" s="2" t="s">
        <v>5089</v>
      </c>
    </row>
    <row r="6069" spans="4:8" ht="11.4" customHeight="1" x14ac:dyDescent="0.2">
      <c r="D6069" s="6" t="s">
        <v>4029</v>
      </c>
      <c r="E6069" s="6" t="s">
        <v>3895</v>
      </c>
      <c r="F6069" s="6" t="s">
        <v>4027</v>
      </c>
      <c r="G6069" s="2">
        <v>252.34666666666666</v>
      </c>
      <c r="H6069" s="2" t="s">
        <v>5089</v>
      </c>
    </row>
    <row r="6070" spans="4:8" ht="11.4" customHeight="1" x14ac:dyDescent="0.2">
      <c r="D6070" s="6" t="s">
        <v>4028</v>
      </c>
      <c r="E6070" s="6" t="s">
        <v>3895</v>
      </c>
      <c r="F6070" s="6" t="s">
        <v>4027</v>
      </c>
      <c r="G6070" s="2">
        <v>166.8869230769231</v>
      </c>
      <c r="H6070" s="2" t="s">
        <v>5089</v>
      </c>
    </row>
    <row r="6071" spans="4:8" ht="11.4" customHeight="1" x14ac:dyDescent="0.2">
      <c r="D6071" s="6" t="s">
        <v>4042</v>
      </c>
      <c r="E6071" s="6" t="s">
        <v>3895</v>
      </c>
      <c r="F6071" s="6" t="s">
        <v>4027</v>
      </c>
      <c r="G6071" s="2">
        <v>203.38275862068966</v>
      </c>
      <c r="H6071" s="2" t="s">
        <v>5089</v>
      </c>
    </row>
    <row r="6072" spans="4:8" ht="11.4" customHeight="1" x14ac:dyDescent="0.2">
      <c r="D6072" s="6" t="s">
        <v>4037</v>
      </c>
      <c r="E6072" s="6" t="s">
        <v>3895</v>
      </c>
      <c r="F6072" s="6" t="s">
        <v>4027</v>
      </c>
      <c r="G6072" s="2">
        <v>256.14999999999998</v>
      </c>
      <c r="H6072" s="2" t="s">
        <v>5089</v>
      </c>
    </row>
    <row r="6073" spans="4:8" ht="11.4" customHeight="1" x14ac:dyDescent="0.2">
      <c r="D6073" s="6" t="s">
        <v>4039</v>
      </c>
      <c r="E6073" s="6" t="s">
        <v>3895</v>
      </c>
      <c r="F6073" s="6" t="s">
        <v>4027</v>
      </c>
      <c r="G6073" s="2">
        <v>212.88210526315791</v>
      </c>
      <c r="H6073" s="2" t="s">
        <v>5089</v>
      </c>
    </row>
    <row r="6074" spans="4:8" ht="11.4" customHeight="1" x14ac:dyDescent="0.2">
      <c r="D6074" s="6" t="s">
        <v>4033</v>
      </c>
      <c r="E6074" s="6" t="s">
        <v>3895</v>
      </c>
      <c r="F6074" s="6" t="s">
        <v>4027</v>
      </c>
      <c r="G6074" s="2">
        <v>184.352</v>
      </c>
      <c r="H6074" s="2" t="s">
        <v>5089</v>
      </c>
    </row>
    <row r="6075" spans="4:8" ht="11.4" customHeight="1" x14ac:dyDescent="0.2">
      <c r="D6075" s="6" t="s">
        <v>4034</v>
      </c>
      <c r="E6075" s="6" t="s">
        <v>3895</v>
      </c>
      <c r="F6075" s="6" t="s">
        <v>4027</v>
      </c>
      <c r="G6075" s="2">
        <v>234.785</v>
      </c>
      <c r="H6075" s="2" t="s">
        <v>5089</v>
      </c>
    </row>
    <row r="6076" spans="4:8" ht="11.4" customHeight="1" x14ac:dyDescent="0.2">
      <c r="D6076" s="6" t="s">
        <v>4030</v>
      </c>
      <c r="E6076" s="6" t="s">
        <v>3895</v>
      </c>
      <c r="F6076" s="6" t="s">
        <v>4027</v>
      </c>
      <c r="G6076" s="2">
        <v>246.95</v>
      </c>
      <c r="H6076" s="2" t="s">
        <v>5089</v>
      </c>
    </row>
    <row r="6077" spans="4:8" ht="11.4" customHeight="1" x14ac:dyDescent="0.2">
      <c r="D6077" s="6" t="s">
        <v>3387</v>
      </c>
      <c r="E6077" s="6" t="s">
        <v>3363</v>
      </c>
      <c r="F6077" s="6" t="s">
        <v>3380</v>
      </c>
      <c r="G6077" s="2">
        <v>16388.393333333333</v>
      </c>
      <c r="H6077" s="2" t="s">
        <v>5089</v>
      </c>
    </row>
    <row r="6078" spans="4:8" ht="11.4" customHeight="1" x14ac:dyDescent="0.2">
      <c r="D6078" s="6" t="s">
        <v>3392</v>
      </c>
      <c r="E6078" s="6" t="s">
        <v>3363</v>
      </c>
      <c r="F6078" s="6" t="s">
        <v>3380</v>
      </c>
      <c r="G6078" s="2">
        <v>21482.97</v>
      </c>
      <c r="H6078" s="2" t="s">
        <v>5089</v>
      </c>
    </row>
    <row r="6079" spans="4:8" ht="11.4" customHeight="1" x14ac:dyDescent="0.2">
      <c r="D6079" s="6" t="s">
        <v>4585</v>
      </c>
      <c r="E6079" s="6" t="s">
        <v>3363</v>
      </c>
      <c r="F6079" s="6" t="s">
        <v>3380</v>
      </c>
      <c r="G6079" s="2">
        <v>39350</v>
      </c>
      <c r="H6079" s="2" t="s">
        <v>5089</v>
      </c>
    </row>
    <row r="6080" spans="4:8" ht="11.4" customHeight="1" x14ac:dyDescent="0.2">
      <c r="D6080" s="6" t="s">
        <v>3409</v>
      </c>
      <c r="E6080" s="6" t="s">
        <v>3363</v>
      </c>
      <c r="F6080" s="6" t="s">
        <v>3407</v>
      </c>
      <c r="G6080" s="2">
        <v>2253.3592708333331</v>
      </c>
      <c r="H6080" s="2" t="s">
        <v>5089</v>
      </c>
    </row>
    <row r="6081" spans="4:8" ht="11.4" customHeight="1" x14ac:dyDescent="0.2">
      <c r="D6081" s="6" t="s">
        <v>3704</v>
      </c>
      <c r="E6081" s="6" t="s">
        <v>3579</v>
      </c>
      <c r="F6081" s="6" t="s">
        <v>3698</v>
      </c>
      <c r="G6081" s="2">
        <v>13130.71</v>
      </c>
      <c r="H6081" s="2" t="s">
        <v>5089</v>
      </c>
    </row>
    <row r="6082" spans="4:8" ht="11.4" customHeight="1" x14ac:dyDescent="0.2">
      <c r="D6082" s="6" t="s">
        <v>3157</v>
      </c>
      <c r="E6082" s="6" t="s">
        <v>2945</v>
      </c>
      <c r="F6082" s="6" t="s">
        <v>3155</v>
      </c>
      <c r="G6082" s="2">
        <v>14318.469090909091</v>
      </c>
      <c r="H6082" s="2" t="s">
        <v>5089</v>
      </c>
    </row>
    <row r="6083" spans="4:8" ht="11.4" customHeight="1" x14ac:dyDescent="0.2">
      <c r="D6083" s="6" t="s">
        <v>3158</v>
      </c>
      <c r="E6083" s="6" t="s">
        <v>2945</v>
      </c>
      <c r="F6083" s="6" t="s">
        <v>3155</v>
      </c>
      <c r="G6083" s="2">
        <v>15111.576999999999</v>
      </c>
      <c r="H6083" s="2" t="s">
        <v>5089</v>
      </c>
    </row>
    <row r="6084" spans="4:8" ht="11.4" customHeight="1" x14ac:dyDescent="0.2">
      <c r="D6084" s="6" t="s">
        <v>3156</v>
      </c>
      <c r="E6084" s="6" t="s">
        <v>2945</v>
      </c>
      <c r="F6084" s="6" t="s">
        <v>3155</v>
      </c>
      <c r="G6084" s="2">
        <v>16000</v>
      </c>
      <c r="H6084" s="2" t="s">
        <v>5089</v>
      </c>
    </row>
    <row r="6085" spans="4:8" ht="11.4" customHeight="1" x14ac:dyDescent="0.2">
      <c r="D6085" s="6" t="s">
        <v>4586</v>
      </c>
      <c r="E6085" s="6" t="s">
        <v>3579</v>
      </c>
      <c r="F6085" s="6" t="s">
        <v>3698</v>
      </c>
      <c r="G6085" s="2">
        <v>7750.25</v>
      </c>
      <c r="H6085" s="2" t="s">
        <v>5089</v>
      </c>
    </row>
    <row r="6086" spans="4:8" ht="11.4" customHeight="1" x14ac:dyDescent="0.2">
      <c r="D6086" s="6" t="s">
        <v>4587</v>
      </c>
      <c r="E6086" s="6" t="s">
        <v>3579</v>
      </c>
      <c r="F6086" s="6" t="s">
        <v>3698</v>
      </c>
      <c r="G6086" s="2">
        <v>7750.25</v>
      </c>
      <c r="H6086" s="2" t="s">
        <v>5089</v>
      </c>
    </row>
    <row r="6087" spans="4:8" ht="11.4" customHeight="1" x14ac:dyDescent="0.2">
      <c r="D6087" s="6" t="s">
        <v>4588</v>
      </c>
      <c r="E6087" s="6" t="s">
        <v>3579</v>
      </c>
      <c r="F6087" s="6" t="s">
        <v>3698</v>
      </c>
      <c r="G6087" s="2">
        <v>7750.25</v>
      </c>
      <c r="H6087" s="2" t="s">
        <v>5089</v>
      </c>
    </row>
    <row r="6088" spans="4:8" ht="11.4" customHeight="1" x14ac:dyDescent="0.2">
      <c r="D6088" s="6" t="s">
        <v>4589</v>
      </c>
      <c r="E6088" s="6" t="s">
        <v>3579</v>
      </c>
      <c r="F6088" s="6" t="s">
        <v>3698</v>
      </c>
      <c r="G6088" s="2">
        <v>7045.6</v>
      </c>
      <c r="H6088" s="2" t="s">
        <v>5089</v>
      </c>
    </row>
    <row r="6089" spans="4:8" ht="11.4" customHeight="1" x14ac:dyDescent="0.2">
      <c r="D6089" s="6" t="s">
        <v>4590</v>
      </c>
      <c r="E6089" s="6" t="s">
        <v>3579</v>
      </c>
      <c r="F6089" s="6" t="s">
        <v>3698</v>
      </c>
      <c r="G6089" s="2">
        <v>7045.6</v>
      </c>
      <c r="H6089" s="2" t="s">
        <v>5089</v>
      </c>
    </row>
    <row r="6090" spans="4:8" ht="11.4" customHeight="1" x14ac:dyDescent="0.2">
      <c r="D6090" s="6" t="s">
        <v>4591</v>
      </c>
      <c r="E6090" s="6" t="s">
        <v>3579</v>
      </c>
      <c r="F6090" s="6" t="s">
        <v>3698</v>
      </c>
      <c r="G6090" s="2">
        <v>7045.6</v>
      </c>
      <c r="H6090" s="2" t="s">
        <v>5089</v>
      </c>
    </row>
    <row r="6091" spans="4:8" ht="11.4" customHeight="1" x14ac:dyDescent="0.2">
      <c r="D6091" s="6" t="s">
        <v>4592</v>
      </c>
      <c r="E6091" s="6" t="s">
        <v>3579</v>
      </c>
      <c r="F6091" s="6" t="s">
        <v>3698</v>
      </c>
      <c r="G6091" s="2">
        <v>7045.6</v>
      </c>
      <c r="H6091" s="2" t="s">
        <v>5089</v>
      </c>
    </row>
    <row r="6092" spans="4:8" ht="11.4" customHeight="1" x14ac:dyDescent="0.2">
      <c r="D6092" s="6" t="s">
        <v>4593</v>
      </c>
      <c r="E6092" s="6" t="s">
        <v>3579</v>
      </c>
      <c r="F6092" s="6" t="s">
        <v>3698</v>
      </c>
      <c r="G6092" s="2">
        <v>7045.6</v>
      </c>
      <c r="H6092" s="2" t="s">
        <v>5089</v>
      </c>
    </row>
    <row r="6093" spans="4:8" ht="11.4" customHeight="1" x14ac:dyDescent="0.2">
      <c r="D6093" s="6" t="s">
        <v>4594</v>
      </c>
      <c r="E6093" s="6" t="s">
        <v>3579</v>
      </c>
      <c r="F6093" s="6" t="s">
        <v>3698</v>
      </c>
      <c r="G6093" s="2">
        <v>7045.6</v>
      </c>
      <c r="H6093" s="2" t="s">
        <v>5089</v>
      </c>
    </row>
    <row r="6094" spans="4:8" ht="11.4" customHeight="1" x14ac:dyDescent="0.2">
      <c r="D6094" s="6" t="s">
        <v>3747</v>
      </c>
      <c r="E6094" s="6" t="s">
        <v>3579</v>
      </c>
      <c r="F6094" s="6" t="s">
        <v>3698</v>
      </c>
      <c r="G6094" s="2">
        <v>663.3</v>
      </c>
      <c r="H6094" s="2" t="s">
        <v>5089</v>
      </c>
    </row>
    <row r="6095" spans="4:8" ht="11.4" customHeight="1" x14ac:dyDescent="0.2">
      <c r="D6095" s="6" t="s">
        <v>4595</v>
      </c>
      <c r="E6095" s="6" t="s">
        <v>3579</v>
      </c>
      <c r="F6095" s="6" t="s">
        <v>3698</v>
      </c>
      <c r="G6095" s="2">
        <v>2492</v>
      </c>
      <c r="H6095" s="2" t="s">
        <v>5089</v>
      </c>
    </row>
    <row r="6096" spans="4:8" ht="11.4" customHeight="1" x14ac:dyDescent="0.2">
      <c r="D6096" s="6" t="s">
        <v>4596</v>
      </c>
      <c r="E6096" s="6" t="s">
        <v>3579</v>
      </c>
      <c r="F6096" s="6" t="s">
        <v>3698</v>
      </c>
      <c r="G6096" s="2">
        <v>2492</v>
      </c>
      <c r="H6096" s="2" t="s">
        <v>5089</v>
      </c>
    </row>
    <row r="6097" spans="4:8" ht="11.4" customHeight="1" x14ac:dyDescent="0.2">
      <c r="D6097" s="6" t="s">
        <v>4597</v>
      </c>
      <c r="E6097" s="6" t="s">
        <v>3579</v>
      </c>
      <c r="F6097" s="6" t="s">
        <v>3698</v>
      </c>
      <c r="G6097" s="2">
        <v>2492</v>
      </c>
      <c r="H6097" s="2" t="s">
        <v>5089</v>
      </c>
    </row>
    <row r="6098" spans="4:8" ht="11.4" customHeight="1" x14ac:dyDescent="0.2">
      <c r="D6098" s="6" t="s">
        <v>3742</v>
      </c>
      <c r="E6098" s="6" t="s">
        <v>3579</v>
      </c>
      <c r="F6098" s="6" t="s">
        <v>3698</v>
      </c>
      <c r="G6098" s="2">
        <v>14628.4</v>
      </c>
      <c r="H6098" s="2" t="s">
        <v>5089</v>
      </c>
    </row>
    <row r="6099" spans="4:8" ht="11.4" customHeight="1" x14ac:dyDescent="0.2">
      <c r="D6099" s="6" t="s">
        <v>4020</v>
      </c>
      <c r="E6099" s="6" t="s">
        <v>3895</v>
      </c>
      <c r="F6099" s="6" t="s">
        <v>4007</v>
      </c>
      <c r="G6099" s="2">
        <v>73.046343154246102</v>
      </c>
      <c r="H6099" s="2" t="s">
        <v>5091</v>
      </c>
    </row>
    <row r="6100" spans="4:8" ht="11.4" customHeight="1" x14ac:dyDescent="0.2">
      <c r="D6100" s="6" t="s">
        <v>1656</v>
      </c>
      <c r="E6100" s="6" t="s">
        <v>1654</v>
      </c>
      <c r="F6100" s="6" t="s">
        <v>1655</v>
      </c>
      <c r="G6100" s="2">
        <v>15.073007432370359</v>
      </c>
      <c r="H6100" s="2" t="s">
        <v>5090</v>
      </c>
    </row>
    <row r="6101" spans="4:8" ht="11.4" customHeight="1" x14ac:dyDescent="0.2">
      <c r="D6101" s="6" t="s">
        <v>1671</v>
      </c>
      <c r="E6101" s="6" t="s">
        <v>1654</v>
      </c>
      <c r="F6101" s="6" t="s">
        <v>1655</v>
      </c>
      <c r="G6101" s="2">
        <v>37.730077907623816</v>
      </c>
      <c r="H6101" s="2" t="s">
        <v>5089</v>
      </c>
    </row>
    <row r="6102" spans="4:8" ht="11.4" customHeight="1" x14ac:dyDescent="0.2">
      <c r="D6102" s="6" t="s">
        <v>1677</v>
      </c>
      <c r="E6102" s="6" t="s">
        <v>1654</v>
      </c>
      <c r="F6102" s="6" t="s">
        <v>1655</v>
      </c>
      <c r="G6102" s="2">
        <v>43.422608265770222</v>
      </c>
      <c r="H6102" s="2" t="s">
        <v>5089</v>
      </c>
    </row>
    <row r="6103" spans="4:8" ht="11.4" customHeight="1" x14ac:dyDescent="0.2">
      <c r="D6103" s="6" t="s">
        <v>1058</v>
      </c>
      <c r="E6103" s="6" t="s">
        <v>888</v>
      </c>
      <c r="F6103" s="6" t="s">
        <v>996</v>
      </c>
      <c r="G6103" s="2">
        <v>12480</v>
      </c>
      <c r="H6103" s="2" t="s">
        <v>5089</v>
      </c>
    </row>
    <row r="6104" spans="4:8" ht="11.4" customHeight="1" x14ac:dyDescent="0.2">
      <c r="D6104" s="6" t="s">
        <v>4598</v>
      </c>
      <c r="E6104" s="6" t="s">
        <v>888</v>
      </c>
      <c r="F6104" s="6" t="s">
        <v>996</v>
      </c>
      <c r="G6104" s="2">
        <v>16225</v>
      </c>
      <c r="H6104" s="2" t="s">
        <v>5089</v>
      </c>
    </row>
    <row r="6105" spans="4:8" ht="11.4" customHeight="1" x14ac:dyDescent="0.2">
      <c r="D6105" s="6" t="s">
        <v>1045</v>
      </c>
      <c r="E6105" s="6" t="s">
        <v>888</v>
      </c>
      <c r="F6105" s="6" t="s">
        <v>996</v>
      </c>
      <c r="G6105" s="2">
        <v>28800</v>
      </c>
      <c r="H6105" s="2" t="s">
        <v>5089</v>
      </c>
    </row>
    <row r="6106" spans="4:8" ht="11.4" customHeight="1" x14ac:dyDescent="0.2">
      <c r="D6106" s="6" t="s">
        <v>1009</v>
      </c>
      <c r="E6106" s="6" t="s">
        <v>888</v>
      </c>
      <c r="F6106" s="6" t="s">
        <v>996</v>
      </c>
      <c r="G6106" s="2">
        <v>15042.734</v>
      </c>
      <c r="H6106" s="2" t="s">
        <v>5089</v>
      </c>
    </row>
    <row r="6107" spans="4:8" ht="11.4" customHeight="1" x14ac:dyDescent="0.2">
      <c r="D6107" s="6" t="s">
        <v>1011</v>
      </c>
      <c r="E6107" s="6" t="s">
        <v>888</v>
      </c>
      <c r="F6107" s="6" t="s">
        <v>996</v>
      </c>
      <c r="G6107" s="2">
        <v>22060.75</v>
      </c>
      <c r="H6107" s="2" t="s">
        <v>5089</v>
      </c>
    </row>
    <row r="6108" spans="4:8" ht="11.4" customHeight="1" x14ac:dyDescent="0.2">
      <c r="D6108" s="6" t="s">
        <v>1020</v>
      </c>
      <c r="E6108" s="6" t="s">
        <v>888</v>
      </c>
      <c r="F6108" s="6" t="s">
        <v>996</v>
      </c>
      <c r="G6108" s="2">
        <v>19228.333333333332</v>
      </c>
      <c r="H6108" s="2" t="s">
        <v>5089</v>
      </c>
    </row>
    <row r="6109" spans="4:8" ht="11.4" customHeight="1" x14ac:dyDescent="0.2">
      <c r="D6109" s="6" t="s">
        <v>1000</v>
      </c>
      <c r="E6109" s="6" t="s">
        <v>888</v>
      </c>
      <c r="F6109" s="6" t="s">
        <v>996</v>
      </c>
      <c r="G6109" s="2">
        <v>14609.847142857141</v>
      </c>
      <c r="H6109" s="2" t="s">
        <v>5089</v>
      </c>
    </row>
    <row r="6110" spans="4:8" ht="11.4" customHeight="1" x14ac:dyDescent="0.2">
      <c r="D6110" s="6" t="s">
        <v>999</v>
      </c>
      <c r="E6110" s="6" t="s">
        <v>888</v>
      </c>
      <c r="F6110" s="6" t="s">
        <v>996</v>
      </c>
      <c r="G6110" s="2">
        <v>20716.138125000001</v>
      </c>
      <c r="H6110" s="2" t="s">
        <v>5089</v>
      </c>
    </row>
    <row r="6111" spans="4:8" ht="11.4" customHeight="1" x14ac:dyDescent="0.2">
      <c r="D6111" s="6" t="s">
        <v>1034</v>
      </c>
      <c r="E6111" s="6" t="s">
        <v>888</v>
      </c>
      <c r="F6111" s="6" t="s">
        <v>996</v>
      </c>
      <c r="G6111" s="2">
        <v>12604.5</v>
      </c>
      <c r="H6111" s="2" t="s">
        <v>5089</v>
      </c>
    </row>
    <row r="6112" spans="4:8" ht="11.4" customHeight="1" x14ac:dyDescent="0.2">
      <c r="D6112" s="6" t="s">
        <v>1027</v>
      </c>
      <c r="E6112" s="6" t="s">
        <v>888</v>
      </c>
      <c r="F6112" s="6" t="s">
        <v>996</v>
      </c>
      <c r="G6112" s="2">
        <v>8425</v>
      </c>
      <c r="H6112" s="2" t="s">
        <v>5089</v>
      </c>
    </row>
    <row r="6113" spans="4:8" ht="11.4" customHeight="1" x14ac:dyDescent="0.2">
      <c r="D6113" s="6" t="s">
        <v>1001</v>
      </c>
      <c r="E6113" s="6" t="s">
        <v>888</v>
      </c>
      <c r="F6113" s="6" t="s">
        <v>996</v>
      </c>
      <c r="G6113" s="2">
        <v>15588.30652173913</v>
      </c>
      <c r="H6113" s="2" t="s">
        <v>5089</v>
      </c>
    </row>
    <row r="6114" spans="4:8" ht="11.4" customHeight="1" x14ac:dyDescent="0.2">
      <c r="D6114" s="6" t="s">
        <v>1006</v>
      </c>
      <c r="E6114" s="6" t="s">
        <v>888</v>
      </c>
      <c r="F6114" s="6" t="s">
        <v>996</v>
      </c>
      <c r="G6114" s="2">
        <v>21710.791666666668</v>
      </c>
      <c r="H6114" s="2" t="s">
        <v>5089</v>
      </c>
    </row>
    <row r="6115" spans="4:8" ht="11.4" customHeight="1" x14ac:dyDescent="0.2">
      <c r="D6115" s="6" t="s">
        <v>1010</v>
      </c>
      <c r="E6115" s="6" t="s">
        <v>888</v>
      </c>
      <c r="F6115" s="6" t="s">
        <v>996</v>
      </c>
      <c r="G6115" s="2">
        <v>15610.611999999999</v>
      </c>
      <c r="H6115" s="2" t="s">
        <v>5089</v>
      </c>
    </row>
    <row r="6116" spans="4:8" ht="11.4" customHeight="1" x14ac:dyDescent="0.2">
      <c r="D6116" s="6" t="s">
        <v>1004</v>
      </c>
      <c r="E6116" s="6" t="s">
        <v>888</v>
      </c>
      <c r="F6116" s="6" t="s">
        <v>996</v>
      </c>
      <c r="G6116" s="2">
        <v>19427.90625</v>
      </c>
      <c r="H6116" s="2" t="s">
        <v>5089</v>
      </c>
    </row>
    <row r="6117" spans="4:8" ht="11.4" customHeight="1" x14ac:dyDescent="0.2">
      <c r="D6117" s="6" t="s">
        <v>4599</v>
      </c>
      <c r="E6117" s="6" t="s">
        <v>888</v>
      </c>
      <c r="F6117" s="6" t="s">
        <v>996</v>
      </c>
      <c r="G6117" s="2">
        <v>20000</v>
      </c>
      <c r="H6117" s="2" t="s">
        <v>5089</v>
      </c>
    </row>
    <row r="6118" spans="4:8" ht="11.4" customHeight="1" x14ac:dyDescent="0.2">
      <c r="D6118" s="6" t="s">
        <v>1050</v>
      </c>
      <c r="E6118" s="6" t="s">
        <v>888</v>
      </c>
      <c r="F6118" s="6" t="s">
        <v>996</v>
      </c>
      <c r="G6118" s="2">
        <v>20000</v>
      </c>
      <c r="H6118" s="2" t="s">
        <v>5089</v>
      </c>
    </row>
    <row r="6119" spans="4:8" ht="11.4" customHeight="1" x14ac:dyDescent="0.2">
      <c r="D6119" s="6" t="s">
        <v>4600</v>
      </c>
      <c r="E6119" s="6" t="s">
        <v>888</v>
      </c>
      <c r="F6119" s="6" t="s">
        <v>996</v>
      </c>
      <c r="G6119" s="2">
        <v>29000</v>
      </c>
      <c r="H6119" s="2" t="s">
        <v>5089</v>
      </c>
    </row>
    <row r="6120" spans="4:8" ht="11.4" customHeight="1" x14ac:dyDescent="0.2">
      <c r="D6120" s="6" t="s">
        <v>1025</v>
      </c>
      <c r="E6120" s="6" t="s">
        <v>888</v>
      </c>
      <c r="F6120" s="6" t="s">
        <v>996</v>
      </c>
      <c r="G6120" s="2">
        <v>19149.444444444445</v>
      </c>
      <c r="H6120" s="2" t="s">
        <v>5089</v>
      </c>
    </row>
    <row r="6121" spans="4:8" ht="11.4" customHeight="1" x14ac:dyDescent="0.2">
      <c r="D6121" s="6" t="s">
        <v>1056</v>
      </c>
      <c r="E6121" s="6" t="s">
        <v>888</v>
      </c>
      <c r="F6121" s="6" t="s">
        <v>996</v>
      </c>
      <c r="G6121" s="2">
        <v>13730</v>
      </c>
      <c r="H6121" s="2" t="s">
        <v>5089</v>
      </c>
    </row>
    <row r="6122" spans="4:8" ht="11.4" customHeight="1" x14ac:dyDescent="0.2">
      <c r="D6122" s="6" t="s">
        <v>1023</v>
      </c>
      <c r="E6122" s="6" t="s">
        <v>888</v>
      </c>
      <c r="F6122" s="6" t="s">
        <v>996</v>
      </c>
      <c r="G6122" s="2">
        <v>28375</v>
      </c>
      <c r="H6122" s="2" t="s">
        <v>5089</v>
      </c>
    </row>
    <row r="6123" spans="4:8" ht="11.4" customHeight="1" x14ac:dyDescent="0.2">
      <c r="D6123" s="6" t="s">
        <v>1014</v>
      </c>
      <c r="E6123" s="6" t="s">
        <v>888</v>
      </c>
      <c r="F6123" s="6" t="s">
        <v>996</v>
      </c>
      <c r="G6123" s="2">
        <v>39723.336666666662</v>
      </c>
      <c r="H6123" s="2" t="s">
        <v>5089</v>
      </c>
    </row>
    <row r="6124" spans="4:8" ht="11.4" customHeight="1" x14ac:dyDescent="0.2">
      <c r="D6124" s="6" t="s">
        <v>4601</v>
      </c>
      <c r="E6124" s="6" t="s">
        <v>888</v>
      </c>
      <c r="F6124" s="6" t="s">
        <v>1187</v>
      </c>
      <c r="G6124" s="2">
        <v>94000</v>
      </c>
      <c r="H6124" s="2" t="s">
        <v>5089</v>
      </c>
    </row>
    <row r="6125" spans="4:8" ht="11.4" customHeight="1" x14ac:dyDescent="0.2">
      <c r="D6125" s="6" t="s">
        <v>1003</v>
      </c>
      <c r="E6125" s="6" t="s">
        <v>888</v>
      </c>
      <c r="F6125" s="6" t="s">
        <v>996</v>
      </c>
      <c r="G6125" s="2">
        <v>4825.4394642857142</v>
      </c>
      <c r="H6125" s="2" t="s">
        <v>5089</v>
      </c>
    </row>
    <row r="6126" spans="4:8" ht="11.4" customHeight="1" x14ac:dyDescent="0.2">
      <c r="D6126" s="6" t="s">
        <v>1030</v>
      </c>
      <c r="E6126" s="6" t="s">
        <v>888</v>
      </c>
      <c r="F6126" s="6" t="s">
        <v>996</v>
      </c>
      <c r="G6126" s="2">
        <v>4906.3876470588229</v>
      </c>
      <c r="H6126" s="2" t="s">
        <v>5089</v>
      </c>
    </row>
    <row r="6127" spans="4:8" ht="11.4" customHeight="1" x14ac:dyDescent="0.2">
      <c r="D6127" s="6" t="s">
        <v>1028</v>
      </c>
      <c r="E6127" s="6" t="s">
        <v>888</v>
      </c>
      <c r="F6127" s="6" t="s">
        <v>996</v>
      </c>
      <c r="G6127" s="2">
        <v>5970.7610000000004</v>
      </c>
      <c r="H6127" s="2" t="s">
        <v>5089</v>
      </c>
    </row>
    <row r="6128" spans="4:8" ht="11.4" customHeight="1" x14ac:dyDescent="0.2">
      <c r="D6128" s="6" t="s">
        <v>1189</v>
      </c>
      <c r="E6128" s="6" t="s">
        <v>888</v>
      </c>
      <c r="F6128" s="6" t="s">
        <v>1187</v>
      </c>
      <c r="G6128" s="2">
        <v>37440</v>
      </c>
      <c r="H6128" s="2" t="s">
        <v>5089</v>
      </c>
    </row>
    <row r="6129" spans="4:8" ht="11.4" customHeight="1" x14ac:dyDescent="0.2">
      <c r="D6129" s="6" t="s">
        <v>1039</v>
      </c>
      <c r="E6129" s="6" t="s">
        <v>888</v>
      </c>
      <c r="F6129" s="6" t="s">
        <v>996</v>
      </c>
      <c r="G6129" s="2">
        <v>5521.2430000000004</v>
      </c>
      <c r="H6129" s="2" t="s">
        <v>5089</v>
      </c>
    </row>
    <row r="6130" spans="4:8" ht="11.4" customHeight="1" x14ac:dyDescent="0.2">
      <c r="D6130" s="6" t="s">
        <v>1188</v>
      </c>
      <c r="E6130" s="6" t="s">
        <v>888</v>
      </c>
      <c r="F6130" s="6" t="s">
        <v>1187</v>
      </c>
      <c r="G6130" s="2">
        <v>44515</v>
      </c>
      <c r="H6130" s="2" t="s">
        <v>5089</v>
      </c>
    </row>
    <row r="6131" spans="4:8" ht="11.4" customHeight="1" x14ac:dyDescent="0.2">
      <c r="D6131" s="6" t="s">
        <v>1048</v>
      </c>
      <c r="E6131" s="6" t="s">
        <v>888</v>
      </c>
      <c r="F6131" s="6" t="s">
        <v>996</v>
      </c>
      <c r="G6131" s="2">
        <v>6585.2116666666661</v>
      </c>
      <c r="H6131" s="2" t="s">
        <v>5089</v>
      </c>
    </row>
    <row r="6132" spans="4:8" ht="11.4" customHeight="1" x14ac:dyDescent="0.2">
      <c r="D6132" s="6" t="s">
        <v>1037</v>
      </c>
      <c r="E6132" s="6" t="s">
        <v>888</v>
      </c>
      <c r="F6132" s="6" t="s">
        <v>996</v>
      </c>
      <c r="G6132" s="2">
        <v>19958.61</v>
      </c>
      <c r="H6132" s="2" t="s">
        <v>5089</v>
      </c>
    </row>
    <row r="6133" spans="4:8" ht="11.4" customHeight="1" x14ac:dyDescent="0.2">
      <c r="D6133" s="6" t="s">
        <v>1042</v>
      </c>
      <c r="E6133" s="6" t="s">
        <v>888</v>
      </c>
      <c r="F6133" s="6" t="s">
        <v>996</v>
      </c>
      <c r="G6133" s="2">
        <v>31708.5</v>
      </c>
      <c r="H6133" s="2" t="s">
        <v>5089</v>
      </c>
    </row>
    <row r="6134" spans="4:8" ht="11.4" customHeight="1" x14ac:dyDescent="0.2">
      <c r="D6134" s="6" t="s">
        <v>1017</v>
      </c>
      <c r="E6134" s="6" t="s">
        <v>888</v>
      </c>
      <c r="F6134" s="6" t="s">
        <v>996</v>
      </c>
      <c r="G6134" s="2">
        <v>24416.276666666668</v>
      </c>
      <c r="H6134" s="2" t="s">
        <v>5089</v>
      </c>
    </row>
    <row r="6135" spans="4:8" ht="11.4" customHeight="1" x14ac:dyDescent="0.2">
      <c r="D6135" s="6" t="s">
        <v>1053</v>
      </c>
      <c r="E6135" s="6" t="s">
        <v>888</v>
      </c>
      <c r="F6135" s="6" t="s">
        <v>996</v>
      </c>
      <c r="G6135" s="2">
        <v>9231.61</v>
      </c>
      <c r="H6135" s="2" t="s">
        <v>5089</v>
      </c>
    </row>
    <row r="6136" spans="4:8" ht="11.4" customHeight="1" x14ac:dyDescent="0.2">
      <c r="D6136" s="6" t="s">
        <v>1043</v>
      </c>
      <c r="E6136" s="6" t="s">
        <v>888</v>
      </c>
      <c r="F6136" s="6" t="s">
        <v>996</v>
      </c>
      <c r="G6136" s="2">
        <v>9476.3212500000009</v>
      </c>
      <c r="H6136" s="2" t="s">
        <v>5089</v>
      </c>
    </row>
    <row r="6137" spans="4:8" ht="11.4" customHeight="1" x14ac:dyDescent="0.2">
      <c r="D6137" s="6" t="s">
        <v>1007</v>
      </c>
      <c r="E6137" s="6" t="s">
        <v>888</v>
      </c>
      <c r="F6137" s="6" t="s">
        <v>996</v>
      </c>
      <c r="G6137" s="2">
        <v>13534.221818181819</v>
      </c>
      <c r="H6137" s="2" t="s">
        <v>5089</v>
      </c>
    </row>
    <row r="6138" spans="4:8" ht="11.4" customHeight="1" x14ac:dyDescent="0.2">
      <c r="D6138" s="6" t="s">
        <v>4602</v>
      </c>
      <c r="E6138" s="6" t="s">
        <v>888</v>
      </c>
      <c r="F6138" s="6" t="s">
        <v>996</v>
      </c>
      <c r="G6138" s="2">
        <v>9419.6</v>
      </c>
      <c r="H6138" s="2" t="s">
        <v>5089</v>
      </c>
    </row>
    <row r="6139" spans="4:8" ht="11.4" customHeight="1" x14ac:dyDescent="0.2">
      <c r="D6139" s="6" t="s">
        <v>1015</v>
      </c>
      <c r="E6139" s="6" t="s">
        <v>888</v>
      </c>
      <c r="F6139" s="6" t="s">
        <v>996</v>
      </c>
      <c r="G6139" s="2">
        <v>5811.6896666666671</v>
      </c>
      <c r="H6139" s="2" t="s">
        <v>5089</v>
      </c>
    </row>
    <row r="6140" spans="4:8" ht="11.4" customHeight="1" x14ac:dyDescent="0.2">
      <c r="D6140" s="6" t="s">
        <v>1012</v>
      </c>
      <c r="E6140" s="6" t="s">
        <v>888</v>
      </c>
      <c r="F6140" s="6" t="s">
        <v>996</v>
      </c>
      <c r="G6140" s="2">
        <v>4930.25</v>
      </c>
      <c r="H6140" s="2" t="s">
        <v>5089</v>
      </c>
    </row>
    <row r="6141" spans="4:8" ht="11.4" customHeight="1" x14ac:dyDescent="0.2">
      <c r="D6141" s="6" t="s">
        <v>4603</v>
      </c>
      <c r="E6141" s="6" t="s">
        <v>888</v>
      </c>
      <c r="F6141" s="6" t="s">
        <v>996</v>
      </c>
      <c r="G6141" s="2">
        <v>8160</v>
      </c>
      <c r="H6141" s="2" t="s">
        <v>5089</v>
      </c>
    </row>
    <row r="6142" spans="4:8" ht="11.4" customHeight="1" x14ac:dyDescent="0.2">
      <c r="D6142" s="6" t="s">
        <v>1029</v>
      </c>
      <c r="E6142" s="6" t="s">
        <v>888</v>
      </c>
      <c r="F6142" s="6" t="s">
        <v>996</v>
      </c>
      <c r="G6142" s="2">
        <v>6218.4013333333332</v>
      </c>
      <c r="H6142" s="2" t="s">
        <v>5089</v>
      </c>
    </row>
    <row r="6143" spans="4:8" ht="11.4" customHeight="1" x14ac:dyDescent="0.2">
      <c r="D6143" s="6" t="s">
        <v>1047</v>
      </c>
      <c r="E6143" s="6" t="s">
        <v>888</v>
      </c>
      <c r="F6143" s="6" t="s">
        <v>996</v>
      </c>
      <c r="G6143" s="2">
        <v>35381</v>
      </c>
      <c r="H6143" s="2" t="s">
        <v>5089</v>
      </c>
    </row>
    <row r="6144" spans="4:8" ht="11.4" customHeight="1" x14ac:dyDescent="0.2">
      <c r="D6144" s="6" t="s">
        <v>1057</v>
      </c>
      <c r="E6144" s="6" t="s">
        <v>888</v>
      </c>
      <c r="F6144" s="6" t="s">
        <v>996</v>
      </c>
      <c r="G6144" s="2">
        <v>8160</v>
      </c>
      <c r="H6144" s="2" t="s">
        <v>5089</v>
      </c>
    </row>
    <row r="6145" spans="4:8" ht="11.4" customHeight="1" x14ac:dyDescent="0.2">
      <c r="D6145" s="6" t="s">
        <v>1061</v>
      </c>
      <c r="E6145" s="6" t="s">
        <v>888</v>
      </c>
      <c r="F6145" s="6" t="s">
        <v>1060</v>
      </c>
      <c r="G6145" s="2">
        <v>10887</v>
      </c>
      <c r="H6145" s="2" t="s">
        <v>5089</v>
      </c>
    </row>
    <row r="6146" spans="4:8" ht="11.4" customHeight="1" x14ac:dyDescent="0.2">
      <c r="D6146" s="6" t="s">
        <v>4604</v>
      </c>
      <c r="E6146" s="6" t="s">
        <v>888</v>
      </c>
      <c r="F6146" s="6" t="s">
        <v>1060</v>
      </c>
      <c r="G6146" s="2">
        <v>21840</v>
      </c>
      <c r="H6146" s="2" t="s">
        <v>5089</v>
      </c>
    </row>
    <row r="6147" spans="4:8" ht="11.4" customHeight="1" x14ac:dyDescent="0.2">
      <c r="D6147" s="6" t="s">
        <v>1063</v>
      </c>
      <c r="E6147" s="6" t="s">
        <v>888</v>
      </c>
      <c r="F6147" s="6" t="s">
        <v>1060</v>
      </c>
      <c r="G6147" s="2">
        <v>22691.375</v>
      </c>
      <c r="H6147" s="2" t="s">
        <v>5089</v>
      </c>
    </row>
    <row r="6148" spans="4:8" ht="11.4" customHeight="1" x14ac:dyDescent="0.2">
      <c r="D6148" s="6" t="s">
        <v>1064</v>
      </c>
      <c r="E6148" s="6" t="s">
        <v>888</v>
      </c>
      <c r="F6148" s="6" t="s">
        <v>1060</v>
      </c>
      <c r="G6148" s="2">
        <v>19345</v>
      </c>
      <c r="H6148" s="2" t="s">
        <v>5089</v>
      </c>
    </row>
    <row r="6149" spans="4:8" ht="11.4" customHeight="1" x14ac:dyDescent="0.2">
      <c r="D6149" s="6" t="s">
        <v>4605</v>
      </c>
      <c r="E6149" s="6" t="s">
        <v>888</v>
      </c>
      <c r="F6149" s="6" t="s">
        <v>1060</v>
      </c>
      <c r="G6149" s="2">
        <v>23088</v>
      </c>
      <c r="H6149" s="2" t="s">
        <v>5089</v>
      </c>
    </row>
    <row r="6150" spans="4:8" ht="11.4" customHeight="1" x14ac:dyDescent="0.2">
      <c r="D6150" s="6" t="s">
        <v>1166</v>
      </c>
      <c r="E6150" s="6" t="s">
        <v>888</v>
      </c>
      <c r="F6150" s="6" t="s">
        <v>1065</v>
      </c>
      <c r="G6150" s="2">
        <v>25900</v>
      </c>
      <c r="H6150" s="2" t="s">
        <v>5089</v>
      </c>
    </row>
    <row r="6151" spans="4:8" ht="11.4" customHeight="1" x14ac:dyDescent="0.2">
      <c r="D6151" s="6" t="s">
        <v>1095</v>
      </c>
      <c r="E6151" s="6" t="s">
        <v>888</v>
      </c>
      <c r="F6151" s="6" t="s">
        <v>1065</v>
      </c>
      <c r="G6151" s="2">
        <v>24285.0425</v>
      </c>
      <c r="H6151" s="2" t="s">
        <v>5089</v>
      </c>
    </row>
    <row r="6152" spans="4:8" ht="11.4" customHeight="1" x14ac:dyDescent="0.2">
      <c r="D6152" s="6" t="s">
        <v>1068</v>
      </c>
      <c r="E6152" s="6" t="s">
        <v>888</v>
      </c>
      <c r="F6152" s="6" t="s">
        <v>1065</v>
      </c>
      <c r="G6152" s="2">
        <v>20880.333333333332</v>
      </c>
      <c r="H6152" s="2" t="s">
        <v>5089</v>
      </c>
    </row>
    <row r="6153" spans="4:8" ht="11.4" customHeight="1" x14ac:dyDescent="0.2">
      <c r="D6153" s="6" t="s">
        <v>1084</v>
      </c>
      <c r="E6153" s="6" t="s">
        <v>888</v>
      </c>
      <c r="F6153" s="6" t="s">
        <v>1065</v>
      </c>
      <c r="G6153" s="2">
        <v>23745.4</v>
      </c>
      <c r="H6153" s="2" t="s">
        <v>5089</v>
      </c>
    </row>
    <row r="6154" spans="4:8" ht="11.4" customHeight="1" x14ac:dyDescent="0.2">
      <c r="D6154" s="6" t="s">
        <v>4606</v>
      </c>
      <c r="E6154" s="6" t="s">
        <v>888</v>
      </c>
      <c r="F6154" s="6" t="s">
        <v>1065</v>
      </c>
      <c r="G6154" s="2">
        <v>23928.666666666668</v>
      </c>
      <c r="H6154" s="2" t="s">
        <v>5089</v>
      </c>
    </row>
    <row r="6155" spans="4:8" ht="11.4" customHeight="1" x14ac:dyDescent="0.2">
      <c r="D6155" s="6" t="s">
        <v>1008</v>
      </c>
      <c r="E6155" s="6" t="s">
        <v>888</v>
      </c>
      <c r="F6155" s="6" t="s">
        <v>996</v>
      </c>
      <c r="G6155" s="2">
        <v>10512</v>
      </c>
      <c r="H6155" s="2" t="s">
        <v>5089</v>
      </c>
    </row>
    <row r="6156" spans="4:8" ht="11.4" customHeight="1" x14ac:dyDescent="0.2">
      <c r="D6156" s="6" t="s">
        <v>1021</v>
      </c>
      <c r="E6156" s="6" t="s">
        <v>888</v>
      </c>
      <c r="F6156" s="6" t="s">
        <v>996</v>
      </c>
      <c r="G6156" s="2">
        <v>25915.513333333332</v>
      </c>
      <c r="H6156" s="2" t="s">
        <v>5089</v>
      </c>
    </row>
    <row r="6157" spans="4:8" ht="11.4" customHeight="1" x14ac:dyDescent="0.2">
      <c r="D6157" s="6" t="s">
        <v>1099</v>
      </c>
      <c r="E6157" s="6" t="s">
        <v>888</v>
      </c>
      <c r="F6157" s="6" t="s">
        <v>1065</v>
      </c>
      <c r="G6157" s="2">
        <v>31870</v>
      </c>
      <c r="H6157" s="2" t="s">
        <v>5089</v>
      </c>
    </row>
    <row r="6158" spans="4:8" ht="11.4" customHeight="1" x14ac:dyDescent="0.2">
      <c r="D6158" s="6" t="s">
        <v>4607</v>
      </c>
      <c r="E6158" s="6" t="s">
        <v>888</v>
      </c>
      <c r="F6158" s="6" t="s">
        <v>1065</v>
      </c>
      <c r="G6158" s="2">
        <v>21175</v>
      </c>
      <c r="H6158" s="2" t="s">
        <v>5089</v>
      </c>
    </row>
    <row r="6159" spans="4:8" ht="11.4" customHeight="1" x14ac:dyDescent="0.2">
      <c r="D6159" s="6" t="s">
        <v>1103</v>
      </c>
      <c r="E6159" s="6" t="s">
        <v>888</v>
      </c>
      <c r="F6159" s="6" t="s">
        <v>1065</v>
      </c>
      <c r="G6159" s="2">
        <v>19827.5</v>
      </c>
      <c r="H6159" s="2" t="s">
        <v>5089</v>
      </c>
    </row>
    <row r="6160" spans="4:8" ht="11.4" customHeight="1" x14ac:dyDescent="0.2">
      <c r="D6160" s="6" t="s">
        <v>1171</v>
      </c>
      <c r="E6160" s="6" t="s">
        <v>888</v>
      </c>
      <c r="F6160" s="6" t="s">
        <v>1065</v>
      </c>
      <c r="G6160" s="2">
        <v>18600</v>
      </c>
      <c r="H6160" s="2" t="s">
        <v>5089</v>
      </c>
    </row>
    <row r="6161" spans="4:8" ht="11.4" customHeight="1" x14ac:dyDescent="0.2">
      <c r="D6161" s="6" t="s">
        <v>1091</v>
      </c>
      <c r="E6161" s="6" t="s">
        <v>888</v>
      </c>
      <c r="F6161" s="6" t="s">
        <v>1065</v>
      </c>
      <c r="G6161" s="2">
        <v>19540.8325</v>
      </c>
      <c r="H6161" s="2" t="s">
        <v>5089</v>
      </c>
    </row>
    <row r="6162" spans="4:8" ht="11.4" customHeight="1" x14ac:dyDescent="0.2">
      <c r="D6162" s="6" t="s">
        <v>1088</v>
      </c>
      <c r="E6162" s="6" t="s">
        <v>888</v>
      </c>
      <c r="F6162" s="6" t="s">
        <v>1065</v>
      </c>
      <c r="G6162" s="2">
        <v>20020</v>
      </c>
      <c r="H6162" s="2" t="s">
        <v>5089</v>
      </c>
    </row>
    <row r="6163" spans="4:8" ht="11.4" customHeight="1" x14ac:dyDescent="0.2">
      <c r="D6163" s="6" t="s">
        <v>1110</v>
      </c>
      <c r="E6163" s="6" t="s">
        <v>888</v>
      </c>
      <c r="F6163" s="6" t="s">
        <v>1065</v>
      </c>
      <c r="G6163" s="2">
        <v>20020</v>
      </c>
      <c r="H6163" s="2" t="s">
        <v>5089</v>
      </c>
    </row>
    <row r="6164" spans="4:8" ht="11.4" customHeight="1" x14ac:dyDescent="0.2">
      <c r="D6164" s="6" t="s">
        <v>1072</v>
      </c>
      <c r="E6164" s="6" t="s">
        <v>888</v>
      </c>
      <c r="F6164" s="6" t="s">
        <v>1065</v>
      </c>
      <c r="G6164" s="2">
        <v>17609.3</v>
      </c>
      <c r="H6164" s="2" t="s">
        <v>5089</v>
      </c>
    </row>
    <row r="6165" spans="4:8" ht="11.4" customHeight="1" x14ac:dyDescent="0.2">
      <c r="D6165" s="6" t="s">
        <v>1081</v>
      </c>
      <c r="E6165" s="6" t="s">
        <v>888</v>
      </c>
      <c r="F6165" s="6" t="s">
        <v>1065</v>
      </c>
      <c r="G6165" s="2">
        <v>16734.416666666668</v>
      </c>
      <c r="H6165" s="2" t="s">
        <v>5089</v>
      </c>
    </row>
    <row r="6166" spans="4:8" ht="11.4" customHeight="1" x14ac:dyDescent="0.2">
      <c r="D6166" s="6" t="s">
        <v>4608</v>
      </c>
      <c r="E6166" s="6" t="s">
        <v>888</v>
      </c>
      <c r="F6166" s="6" t="s">
        <v>1065</v>
      </c>
      <c r="G6166" s="2">
        <v>26817</v>
      </c>
      <c r="H6166" s="2" t="s">
        <v>5089</v>
      </c>
    </row>
    <row r="6167" spans="4:8" ht="11.4" customHeight="1" x14ac:dyDescent="0.2">
      <c r="D6167" s="6" t="s">
        <v>1002</v>
      </c>
      <c r="E6167" s="6" t="s">
        <v>888</v>
      </c>
      <c r="F6167" s="6" t="s">
        <v>996</v>
      </c>
      <c r="G6167" s="2">
        <v>9098.0452173913054</v>
      </c>
      <c r="H6167" s="2" t="s">
        <v>5089</v>
      </c>
    </row>
    <row r="6168" spans="4:8" ht="11.4" customHeight="1" x14ac:dyDescent="0.2">
      <c r="D6168" s="6" t="s">
        <v>1083</v>
      </c>
      <c r="E6168" s="6" t="s">
        <v>888</v>
      </c>
      <c r="F6168" s="6" t="s">
        <v>1065</v>
      </c>
      <c r="G6168" s="2">
        <v>17570.625</v>
      </c>
      <c r="H6168" s="2" t="s">
        <v>5089</v>
      </c>
    </row>
    <row r="6169" spans="4:8" ht="11.4" customHeight="1" x14ac:dyDescent="0.2">
      <c r="D6169" s="6" t="s">
        <v>1097</v>
      </c>
      <c r="E6169" s="6" t="s">
        <v>888</v>
      </c>
      <c r="F6169" s="6" t="s">
        <v>1065</v>
      </c>
      <c r="G6169" s="2">
        <v>17980.5</v>
      </c>
      <c r="H6169" s="2" t="s">
        <v>5089</v>
      </c>
    </row>
    <row r="6170" spans="4:8" ht="11.4" customHeight="1" x14ac:dyDescent="0.2">
      <c r="D6170" s="6" t="s">
        <v>1075</v>
      </c>
      <c r="E6170" s="6" t="s">
        <v>888</v>
      </c>
      <c r="F6170" s="6" t="s">
        <v>1065</v>
      </c>
      <c r="G6170" s="2">
        <v>17568.8</v>
      </c>
      <c r="H6170" s="2" t="s">
        <v>5089</v>
      </c>
    </row>
    <row r="6171" spans="4:8" ht="11.4" customHeight="1" x14ac:dyDescent="0.2">
      <c r="D6171" s="6" t="s">
        <v>1093</v>
      </c>
      <c r="E6171" s="6" t="s">
        <v>888</v>
      </c>
      <c r="F6171" s="6" t="s">
        <v>1065</v>
      </c>
      <c r="G6171" s="2">
        <v>17525.285714285714</v>
      </c>
      <c r="H6171" s="2" t="s">
        <v>5089</v>
      </c>
    </row>
    <row r="6172" spans="4:8" ht="11.4" customHeight="1" x14ac:dyDescent="0.2">
      <c r="D6172" s="6" t="s">
        <v>1134</v>
      </c>
      <c r="E6172" s="6" t="s">
        <v>888</v>
      </c>
      <c r="F6172" s="6" t="s">
        <v>1065</v>
      </c>
      <c r="G6172" s="2">
        <v>29617</v>
      </c>
      <c r="H6172" s="2" t="s">
        <v>5089</v>
      </c>
    </row>
    <row r="6173" spans="4:8" ht="11.4" customHeight="1" x14ac:dyDescent="0.2">
      <c r="D6173" s="6" t="s">
        <v>1066</v>
      </c>
      <c r="E6173" s="6" t="s">
        <v>888</v>
      </c>
      <c r="F6173" s="6" t="s">
        <v>1065</v>
      </c>
      <c r="G6173" s="2">
        <v>19509</v>
      </c>
      <c r="H6173" s="2" t="s">
        <v>5089</v>
      </c>
    </row>
    <row r="6174" spans="4:8" ht="11.4" customHeight="1" x14ac:dyDescent="0.2">
      <c r="D6174" s="6" t="s">
        <v>4609</v>
      </c>
      <c r="E6174" s="6" t="s">
        <v>888</v>
      </c>
      <c r="F6174" s="6" t="s">
        <v>1065</v>
      </c>
      <c r="G6174" s="2">
        <v>19572.333333333332</v>
      </c>
      <c r="H6174" s="2" t="s">
        <v>5089</v>
      </c>
    </row>
    <row r="6175" spans="4:8" ht="11.4" customHeight="1" x14ac:dyDescent="0.2">
      <c r="D6175" s="6" t="s">
        <v>1089</v>
      </c>
      <c r="E6175" s="6" t="s">
        <v>888</v>
      </c>
      <c r="F6175" s="6" t="s">
        <v>1065</v>
      </c>
      <c r="G6175" s="2">
        <v>19635.714285714286</v>
      </c>
      <c r="H6175" s="2" t="s">
        <v>5089</v>
      </c>
    </row>
    <row r="6176" spans="4:8" ht="11.4" customHeight="1" x14ac:dyDescent="0.2">
      <c r="D6176" s="6" t="s">
        <v>1086</v>
      </c>
      <c r="E6176" s="6" t="s">
        <v>888</v>
      </c>
      <c r="F6176" s="6" t="s">
        <v>1065</v>
      </c>
      <c r="G6176" s="2">
        <v>18924.666666666668</v>
      </c>
      <c r="H6176" s="2" t="s">
        <v>5089</v>
      </c>
    </row>
    <row r="6177" spans="4:8" ht="11.4" customHeight="1" x14ac:dyDescent="0.2">
      <c r="D6177" s="6" t="s">
        <v>1105</v>
      </c>
      <c r="E6177" s="6" t="s">
        <v>888</v>
      </c>
      <c r="F6177" s="6" t="s">
        <v>1065</v>
      </c>
      <c r="G6177" s="2">
        <v>19500</v>
      </c>
      <c r="H6177" s="2" t="s">
        <v>5089</v>
      </c>
    </row>
    <row r="6178" spans="4:8" ht="11.4" customHeight="1" x14ac:dyDescent="0.2">
      <c r="D6178" s="6" t="s">
        <v>1121</v>
      </c>
      <c r="E6178" s="6" t="s">
        <v>888</v>
      </c>
      <c r="F6178" s="6" t="s">
        <v>1065</v>
      </c>
      <c r="G6178" s="2">
        <v>21410.3</v>
      </c>
      <c r="H6178" s="2" t="s">
        <v>5089</v>
      </c>
    </row>
    <row r="6179" spans="4:8" ht="11.4" customHeight="1" x14ac:dyDescent="0.2">
      <c r="D6179" s="6" t="s">
        <v>1067</v>
      </c>
      <c r="E6179" s="6" t="s">
        <v>888</v>
      </c>
      <c r="F6179" s="6" t="s">
        <v>1065</v>
      </c>
      <c r="G6179" s="2">
        <v>21381.625333333333</v>
      </c>
      <c r="H6179" s="2" t="s">
        <v>5089</v>
      </c>
    </row>
    <row r="6180" spans="4:8" ht="11.4" customHeight="1" x14ac:dyDescent="0.2">
      <c r="D6180" s="6" t="s">
        <v>1076</v>
      </c>
      <c r="E6180" s="6" t="s">
        <v>888</v>
      </c>
      <c r="F6180" s="6" t="s">
        <v>1065</v>
      </c>
      <c r="G6180" s="2">
        <v>21192.888888888891</v>
      </c>
      <c r="H6180" s="2" t="s">
        <v>5089</v>
      </c>
    </row>
    <row r="6181" spans="4:8" ht="11.4" customHeight="1" x14ac:dyDescent="0.2">
      <c r="D6181" s="6" t="s">
        <v>1070</v>
      </c>
      <c r="E6181" s="6" t="s">
        <v>888</v>
      </c>
      <c r="F6181" s="6" t="s">
        <v>1065</v>
      </c>
      <c r="G6181" s="2">
        <v>20387.857142857141</v>
      </c>
      <c r="H6181" s="2" t="s">
        <v>5089</v>
      </c>
    </row>
    <row r="6182" spans="4:8" ht="11.4" customHeight="1" x14ac:dyDescent="0.2">
      <c r="D6182" s="6" t="s">
        <v>1139</v>
      </c>
      <c r="E6182" s="6" t="s">
        <v>888</v>
      </c>
      <c r="F6182" s="6" t="s">
        <v>1065</v>
      </c>
      <c r="G6182" s="2">
        <v>27817</v>
      </c>
      <c r="H6182" s="2" t="s">
        <v>5089</v>
      </c>
    </row>
    <row r="6183" spans="4:8" ht="11.4" customHeight="1" x14ac:dyDescent="0.2">
      <c r="D6183" s="6" t="s">
        <v>1108</v>
      </c>
      <c r="E6183" s="6" t="s">
        <v>888</v>
      </c>
      <c r="F6183" s="6" t="s">
        <v>1065</v>
      </c>
      <c r="G6183" s="2">
        <v>20561</v>
      </c>
      <c r="H6183" s="2" t="s">
        <v>5089</v>
      </c>
    </row>
    <row r="6184" spans="4:8" ht="11.4" customHeight="1" x14ac:dyDescent="0.2">
      <c r="D6184" s="6" t="s">
        <v>4610</v>
      </c>
      <c r="E6184" s="6" t="s">
        <v>888</v>
      </c>
      <c r="F6184" s="6" t="s">
        <v>1065</v>
      </c>
      <c r="G6184" s="2">
        <v>27735</v>
      </c>
      <c r="H6184" s="2" t="s">
        <v>5089</v>
      </c>
    </row>
    <row r="6185" spans="4:8" ht="11.4" customHeight="1" x14ac:dyDescent="0.2">
      <c r="D6185" s="6" t="s">
        <v>1080</v>
      </c>
      <c r="E6185" s="6" t="s">
        <v>888</v>
      </c>
      <c r="F6185" s="6" t="s">
        <v>1065</v>
      </c>
      <c r="G6185" s="2">
        <v>21386.5</v>
      </c>
      <c r="H6185" s="2" t="s">
        <v>5089</v>
      </c>
    </row>
    <row r="6186" spans="4:8" ht="11.4" customHeight="1" x14ac:dyDescent="0.2">
      <c r="D6186" s="6" t="s">
        <v>1087</v>
      </c>
      <c r="E6186" s="6" t="s">
        <v>888</v>
      </c>
      <c r="F6186" s="6" t="s">
        <v>1065</v>
      </c>
      <c r="G6186" s="2">
        <v>21388</v>
      </c>
      <c r="H6186" s="2" t="s">
        <v>5089</v>
      </c>
    </row>
    <row r="6187" spans="4:8" ht="11.4" customHeight="1" x14ac:dyDescent="0.2">
      <c r="D6187" s="6" t="s">
        <v>1100</v>
      </c>
      <c r="E6187" s="6" t="s">
        <v>888</v>
      </c>
      <c r="F6187" s="6" t="s">
        <v>1065</v>
      </c>
      <c r="G6187" s="2">
        <v>21382</v>
      </c>
      <c r="H6187" s="2" t="s">
        <v>5089</v>
      </c>
    </row>
    <row r="6188" spans="4:8" ht="11.4" customHeight="1" x14ac:dyDescent="0.2">
      <c r="D6188" s="6" t="s">
        <v>4611</v>
      </c>
      <c r="E6188" s="6" t="s">
        <v>888</v>
      </c>
      <c r="F6188" s="6" t="s">
        <v>1065</v>
      </c>
      <c r="G6188" s="2">
        <v>31517</v>
      </c>
      <c r="H6188" s="2" t="s">
        <v>5089</v>
      </c>
    </row>
    <row r="6189" spans="4:8" ht="11.4" customHeight="1" x14ac:dyDescent="0.2">
      <c r="D6189" s="6" t="s">
        <v>4612</v>
      </c>
      <c r="E6189" s="6" t="s">
        <v>888</v>
      </c>
      <c r="F6189" s="6" t="s">
        <v>1065</v>
      </c>
      <c r="G6189" s="2">
        <v>24990</v>
      </c>
      <c r="H6189" s="2" t="s">
        <v>5089</v>
      </c>
    </row>
    <row r="6190" spans="4:8" ht="11.4" customHeight="1" x14ac:dyDescent="0.2">
      <c r="D6190" s="6" t="s">
        <v>1140</v>
      </c>
      <c r="E6190" s="6" t="s">
        <v>888</v>
      </c>
      <c r="F6190" s="6" t="s">
        <v>1065</v>
      </c>
      <c r="G6190" s="2">
        <v>26140</v>
      </c>
      <c r="H6190" s="2" t="s">
        <v>5089</v>
      </c>
    </row>
    <row r="6191" spans="4:8" ht="11.4" customHeight="1" x14ac:dyDescent="0.2">
      <c r="D6191" s="6" t="s">
        <v>1049</v>
      </c>
      <c r="E6191" s="6" t="s">
        <v>888</v>
      </c>
      <c r="F6191" s="6" t="s">
        <v>996</v>
      </c>
      <c r="G6191" s="2">
        <v>5946.43</v>
      </c>
      <c r="H6191" s="2" t="s">
        <v>5089</v>
      </c>
    </row>
    <row r="6192" spans="4:8" ht="11.4" customHeight="1" x14ac:dyDescent="0.2">
      <c r="D6192" s="6" t="s">
        <v>1044</v>
      </c>
      <c r="E6192" s="6" t="s">
        <v>888</v>
      </c>
      <c r="F6192" s="6" t="s">
        <v>996</v>
      </c>
      <c r="G6192" s="2">
        <v>7391.9250000000002</v>
      </c>
      <c r="H6192" s="2" t="s">
        <v>5089</v>
      </c>
    </row>
    <row r="6193" spans="4:8" ht="11.4" customHeight="1" x14ac:dyDescent="0.2">
      <c r="D6193" s="6" t="s">
        <v>1026</v>
      </c>
      <c r="E6193" s="6" t="s">
        <v>888</v>
      </c>
      <c r="F6193" s="6" t="s">
        <v>996</v>
      </c>
      <c r="G6193" s="2">
        <v>6045.2637500000001</v>
      </c>
      <c r="H6193" s="2" t="s">
        <v>5089</v>
      </c>
    </row>
    <row r="6194" spans="4:8" ht="11.4" customHeight="1" x14ac:dyDescent="0.2">
      <c r="D6194" s="6" t="s">
        <v>1005</v>
      </c>
      <c r="E6194" s="6" t="s">
        <v>888</v>
      </c>
      <c r="F6194" s="6" t="s">
        <v>996</v>
      </c>
      <c r="G6194" s="2">
        <v>7182.0909677419359</v>
      </c>
      <c r="H6194" s="2" t="s">
        <v>5089</v>
      </c>
    </row>
    <row r="6195" spans="4:8" ht="11.4" customHeight="1" x14ac:dyDescent="0.2">
      <c r="D6195" s="6" t="s">
        <v>1022</v>
      </c>
      <c r="E6195" s="6" t="s">
        <v>888</v>
      </c>
      <c r="F6195" s="6" t="s">
        <v>996</v>
      </c>
      <c r="G6195" s="2">
        <v>5574.2846153846149</v>
      </c>
      <c r="H6195" s="2" t="s">
        <v>5089</v>
      </c>
    </row>
    <row r="6196" spans="4:8" ht="11.4" customHeight="1" x14ac:dyDescent="0.2">
      <c r="D6196" s="6" t="s">
        <v>1041</v>
      </c>
      <c r="E6196" s="6" t="s">
        <v>888</v>
      </c>
      <c r="F6196" s="6" t="s">
        <v>996</v>
      </c>
      <c r="G6196" s="2">
        <v>7424.5542857142855</v>
      </c>
      <c r="H6196" s="2" t="s">
        <v>5089</v>
      </c>
    </row>
    <row r="6197" spans="4:8" ht="11.4" customHeight="1" x14ac:dyDescent="0.2">
      <c r="D6197" s="6" t="s">
        <v>1094</v>
      </c>
      <c r="E6197" s="6" t="s">
        <v>888</v>
      </c>
      <c r="F6197" s="6" t="s">
        <v>1065</v>
      </c>
      <c r="G6197" s="2">
        <v>12875</v>
      </c>
      <c r="H6197" s="2" t="s">
        <v>5089</v>
      </c>
    </row>
    <row r="6198" spans="4:8" ht="11.4" customHeight="1" x14ac:dyDescent="0.2">
      <c r="D6198" s="6" t="s">
        <v>1082</v>
      </c>
      <c r="E6198" s="6" t="s">
        <v>888</v>
      </c>
      <c r="F6198" s="6" t="s">
        <v>1065</v>
      </c>
      <c r="G6198" s="2">
        <v>12853.205833333333</v>
      </c>
      <c r="H6198" s="2" t="s">
        <v>5089</v>
      </c>
    </row>
    <row r="6199" spans="4:8" ht="11.4" customHeight="1" x14ac:dyDescent="0.2">
      <c r="D6199" s="6" t="s">
        <v>1069</v>
      </c>
      <c r="E6199" s="6" t="s">
        <v>888</v>
      </c>
      <c r="F6199" s="6" t="s">
        <v>1065</v>
      </c>
      <c r="G6199" s="2">
        <v>12967.4</v>
      </c>
      <c r="H6199" s="2" t="s">
        <v>5089</v>
      </c>
    </row>
    <row r="6200" spans="4:8" ht="11.4" customHeight="1" x14ac:dyDescent="0.2">
      <c r="D6200" s="6" t="s">
        <v>4613</v>
      </c>
      <c r="E6200" s="6" t="s">
        <v>888</v>
      </c>
      <c r="F6200" s="6" t="s">
        <v>1065</v>
      </c>
      <c r="G6200" s="2">
        <v>16850</v>
      </c>
      <c r="H6200" s="2" t="s">
        <v>5089</v>
      </c>
    </row>
    <row r="6201" spans="4:8" ht="11.4" customHeight="1" x14ac:dyDescent="0.2">
      <c r="D6201" s="6" t="s">
        <v>1101</v>
      </c>
      <c r="E6201" s="6" t="s">
        <v>888</v>
      </c>
      <c r="F6201" s="6" t="s">
        <v>1065</v>
      </c>
      <c r="G6201" s="2">
        <v>15765</v>
      </c>
      <c r="H6201" s="2" t="s">
        <v>5089</v>
      </c>
    </row>
    <row r="6202" spans="4:8" ht="11.4" customHeight="1" x14ac:dyDescent="0.2">
      <c r="D6202" s="6" t="s">
        <v>1078</v>
      </c>
      <c r="E6202" s="6" t="s">
        <v>888</v>
      </c>
      <c r="F6202" s="6" t="s">
        <v>1065</v>
      </c>
      <c r="G6202" s="2">
        <v>16400.099999999999</v>
      </c>
      <c r="H6202" s="2" t="s">
        <v>5089</v>
      </c>
    </row>
    <row r="6203" spans="4:8" ht="11.4" customHeight="1" x14ac:dyDescent="0.2">
      <c r="D6203" s="6" t="s">
        <v>1115</v>
      </c>
      <c r="E6203" s="6" t="s">
        <v>888</v>
      </c>
      <c r="F6203" s="6" t="s">
        <v>1065</v>
      </c>
      <c r="G6203" s="2">
        <v>14089.442499999999</v>
      </c>
      <c r="H6203" s="2" t="s">
        <v>5089</v>
      </c>
    </row>
    <row r="6204" spans="4:8" ht="11.4" customHeight="1" x14ac:dyDescent="0.2">
      <c r="D6204" s="6" t="s">
        <v>1116</v>
      </c>
      <c r="E6204" s="6" t="s">
        <v>888</v>
      </c>
      <c r="F6204" s="6" t="s">
        <v>1065</v>
      </c>
      <c r="G6204" s="2">
        <v>13701.666666666666</v>
      </c>
      <c r="H6204" s="2" t="s">
        <v>5089</v>
      </c>
    </row>
    <row r="6205" spans="4:8" ht="11.4" customHeight="1" x14ac:dyDescent="0.2">
      <c r="D6205" s="6" t="s">
        <v>1079</v>
      </c>
      <c r="E6205" s="6" t="s">
        <v>888</v>
      </c>
      <c r="F6205" s="6" t="s">
        <v>1065</v>
      </c>
      <c r="G6205" s="2">
        <v>13950.667500000001</v>
      </c>
      <c r="H6205" s="2" t="s">
        <v>5089</v>
      </c>
    </row>
    <row r="6206" spans="4:8" ht="11.4" customHeight="1" x14ac:dyDescent="0.2">
      <c r="D6206" s="6" t="s">
        <v>1159</v>
      </c>
      <c r="E6206" s="6" t="s">
        <v>888</v>
      </c>
      <c r="F6206" s="6" t="s">
        <v>1065</v>
      </c>
      <c r="G6206" s="2">
        <v>22950</v>
      </c>
      <c r="H6206" s="2" t="s">
        <v>5089</v>
      </c>
    </row>
    <row r="6207" spans="4:8" ht="11.4" customHeight="1" x14ac:dyDescent="0.2">
      <c r="D6207" s="6" t="s">
        <v>1160</v>
      </c>
      <c r="E6207" s="6" t="s">
        <v>888</v>
      </c>
      <c r="F6207" s="6" t="s">
        <v>1065</v>
      </c>
      <c r="G6207" s="2">
        <v>22950</v>
      </c>
      <c r="H6207" s="2" t="s">
        <v>5089</v>
      </c>
    </row>
    <row r="6208" spans="4:8" ht="11.4" customHeight="1" x14ac:dyDescent="0.2">
      <c r="D6208" s="6" t="s">
        <v>1165</v>
      </c>
      <c r="E6208" s="6" t="s">
        <v>888</v>
      </c>
      <c r="F6208" s="6" t="s">
        <v>1065</v>
      </c>
      <c r="G6208" s="2">
        <v>18711</v>
      </c>
      <c r="H6208" s="2" t="s">
        <v>5089</v>
      </c>
    </row>
    <row r="6209" spans="4:8" ht="11.4" customHeight="1" x14ac:dyDescent="0.2">
      <c r="D6209" s="6" t="s">
        <v>1073</v>
      </c>
      <c r="E6209" s="6" t="s">
        <v>888</v>
      </c>
      <c r="F6209" s="6" t="s">
        <v>1065</v>
      </c>
      <c r="G6209" s="2">
        <v>18070.714285714286</v>
      </c>
      <c r="H6209" s="2" t="s">
        <v>5089</v>
      </c>
    </row>
    <row r="6210" spans="4:8" ht="11.4" customHeight="1" x14ac:dyDescent="0.2">
      <c r="D6210" s="6" t="s">
        <v>1096</v>
      </c>
      <c r="E6210" s="6" t="s">
        <v>888</v>
      </c>
      <c r="F6210" s="6" t="s">
        <v>1065</v>
      </c>
      <c r="G6210" s="2">
        <v>20320</v>
      </c>
      <c r="H6210" s="2" t="s">
        <v>5089</v>
      </c>
    </row>
    <row r="6211" spans="4:8" ht="11.4" customHeight="1" x14ac:dyDescent="0.2">
      <c r="D6211" s="6" t="s">
        <v>997</v>
      </c>
      <c r="E6211" s="6" t="s">
        <v>888</v>
      </c>
      <c r="F6211" s="6" t="s">
        <v>996</v>
      </c>
      <c r="G6211" s="2">
        <v>4053.9724540901502</v>
      </c>
      <c r="H6211" s="2" t="s">
        <v>5091</v>
      </c>
    </row>
    <row r="6212" spans="4:8" ht="11.4" customHeight="1" x14ac:dyDescent="0.2">
      <c r="D6212" s="6" t="s">
        <v>1024</v>
      </c>
      <c r="E6212" s="6" t="s">
        <v>888</v>
      </c>
      <c r="F6212" s="6" t="s">
        <v>996</v>
      </c>
      <c r="G6212" s="2">
        <v>6174.1957894736843</v>
      </c>
      <c r="H6212" s="2" t="s">
        <v>5089</v>
      </c>
    </row>
    <row r="6213" spans="4:8" ht="11.4" customHeight="1" x14ac:dyDescent="0.2">
      <c r="D6213" s="6" t="s">
        <v>4614</v>
      </c>
      <c r="E6213" s="6" t="s">
        <v>888</v>
      </c>
      <c r="F6213" s="6" t="s">
        <v>996</v>
      </c>
      <c r="G6213" s="2">
        <v>5024.7142857142853</v>
      </c>
      <c r="H6213" s="2" t="s">
        <v>5089</v>
      </c>
    </row>
    <row r="6214" spans="4:8" ht="11.4" customHeight="1" x14ac:dyDescent="0.2">
      <c r="D6214" s="6" t="s">
        <v>1013</v>
      </c>
      <c r="E6214" s="6" t="s">
        <v>888</v>
      </c>
      <c r="F6214" s="6" t="s">
        <v>996</v>
      </c>
      <c r="G6214" s="2">
        <v>20053.017142857141</v>
      </c>
      <c r="H6214" s="2" t="s">
        <v>5089</v>
      </c>
    </row>
    <row r="6215" spans="4:8" ht="11.4" customHeight="1" x14ac:dyDescent="0.2">
      <c r="D6215" s="6" t="s">
        <v>4615</v>
      </c>
      <c r="E6215" s="6" t="s">
        <v>888</v>
      </c>
      <c r="F6215" s="6" t="s">
        <v>1182</v>
      </c>
      <c r="G6215" s="2">
        <v>32000</v>
      </c>
      <c r="H6215" s="2" t="s">
        <v>5089</v>
      </c>
    </row>
    <row r="6216" spans="4:8" ht="11.4" customHeight="1" x14ac:dyDescent="0.2">
      <c r="D6216" s="6" t="s">
        <v>4616</v>
      </c>
      <c r="E6216" s="6" t="s">
        <v>888</v>
      </c>
      <c r="F6216" s="6" t="s">
        <v>1182</v>
      </c>
      <c r="G6216" s="2">
        <v>32000</v>
      </c>
      <c r="H6216" s="2" t="s">
        <v>5089</v>
      </c>
    </row>
    <row r="6217" spans="4:8" ht="11.4" customHeight="1" x14ac:dyDescent="0.2">
      <c r="D6217" s="6" t="s">
        <v>4617</v>
      </c>
      <c r="E6217" s="6" t="s">
        <v>888</v>
      </c>
      <c r="F6217" s="6" t="s">
        <v>1182</v>
      </c>
      <c r="G6217" s="2">
        <v>40000</v>
      </c>
      <c r="H6217" s="2" t="s">
        <v>5089</v>
      </c>
    </row>
    <row r="6218" spans="4:8" ht="11.4" customHeight="1" x14ac:dyDescent="0.2">
      <c r="D6218" s="6" t="s">
        <v>4618</v>
      </c>
      <c r="E6218" s="6" t="s">
        <v>888</v>
      </c>
      <c r="F6218" s="6" t="s">
        <v>1182</v>
      </c>
      <c r="G6218" s="2">
        <v>30000</v>
      </c>
      <c r="H6218" s="2" t="s">
        <v>5089</v>
      </c>
    </row>
    <row r="6219" spans="4:8" ht="11.4" customHeight="1" x14ac:dyDescent="0.2">
      <c r="D6219" s="6" t="s">
        <v>4619</v>
      </c>
      <c r="E6219" s="6" t="s">
        <v>888</v>
      </c>
      <c r="F6219" s="6" t="s">
        <v>1182</v>
      </c>
      <c r="G6219" s="2">
        <v>37500</v>
      </c>
      <c r="H6219" s="2" t="s">
        <v>5089</v>
      </c>
    </row>
    <row r="6220" spans="4:8" ht="11.4" customHeight="1" x14ac:dyDescent="0.2">
      <c r="D6220" s="6" t="s">
        <v>1186</v>
      </c>
      <c r="E6220" s="6" t="s">
        <v>888</v>
      </c>
      <c r="F6220" s="6" t="s">
        <v>1182</v>
      </c>
      <c r="G6220" s="2">
        <v>49500</v>
      </c>
      <c r="H6220" s="2" t="s">
        <v>5089</v>
      </c>
    </row>
    <row r="6221" spans="4:8" ht="11.4" customHeight="1" x14ac:dyDescent="0.2">
      <c r="D6221" s="6" t="s">
        <v>4620</v>
      </c>
      <c r="E6221" s="6" t="s">
        <v>888</v>
      </c>
      <c r="F6221" s="6" t="s">
        <v>1182</v>
      </c>
      <c r="G6221" s="2">
        <v>45600</v>
      </c>
      <c r="H6221" s="2" t="s">
        <v>5089</v>
      </c>
    </row>
    <row r="6222" spans="4:8" ht="11.4" customHeight="1" x14ac:dyDescent="0.2">
      <c r="D6222" s="6" t="s">
        <v>1183</v>
      </c>
      <c r="E6222" s="6" t="s">
        <v>888</v>
      </c>
      <c r="F6222" s="6" t="s">
        <v>1182</v>
      </c>
      <c r="G6222" s="2">
        <v>42250</v>
      </c>
      <c r="H6222" s="2" t="s">
        <v>5089</v>
      </c>
    </row>
    <row r="6223" spans="4:8" ht="11.4" customHeight="1" x14ac:dyDescent="0.2">
      <c r="D6223" s="6" t="s">
        <v>4621</v>
      </c>
      <c r="E6223" s="6" t="s">
        <v>888</v>
      </c>
      <c r="F6223" s="6" t="s">
        <v>1182</v>
      </c>
      <c r="G6223" s="2">
        <v>40000</v>
      </c>
      <c r="H6223" s="2" t="s">
        <v>5089</v>
      </c>
    </row>
    <row r="6224" spans="4:8" ht="11.4" customHeight="1" x14ac:dyDescent="0.2">
      <c r="D6224" s="6" t="s">
        <v>4622</v>
      </c>
      <c r="E6224" s="6" t="s">
        <v>888</v>
      </c>
      <c r="F6224" s="6" t="s">
        <v>1182</v>
      </c>
      <c r="G6224" s="2">
        <v>40000</v>
      </c>
      <c r="H6224" s="2" t="s">
        <v>5089</v>
      </c>
    </row>
    <row r="6225" spans="4:8" ht="11.4" customHeight="1" x14ac:dyDescent="0.2">
      <c r="D6225" s="6" t="s">
        <v>4623</v>
      </c>
      <c r="E6225" s="6" t="s">
        <v>888</v>
      </c>
      <c r="F6225" s="6" t="s">
        <v>1182</v>
      </c>
      <c r="G6225" s="2">
        <v>30000</v>
      </c>
      <c r="H6225" s="2" t="s">
        <v>5089</v>
      </c>
    </row>
    <row r="6226" spans="4:8" ht="11.4" customHeight="1" x14ac:dyDescent="0.2">
      <c r="D6226" s="6" t="s">
        <v>4624</v>
      </c>
      <c r="E6226" s="6" t="s">
        <v>3363</v>
      </c>
      <c r="F6226" s="6" t="s">
        <v>3407</v>
      </c>
      <c r="G6226" s="2">
        <v>7052</v>
      </c>
      <c r="H6226" s="2" t="s">
        <v>5089</v>
      </c>
    </row>
    <row r="6227" spans="4:8" ht="11.4" customHeight="1" x14ac:dyDescent="0.2">
      <c r="D6227" s="6" t="s">
        <v>3458</v>
      </c>
      <c r="E6227" s="6" t="s">
        <v>3363</v>
      </c>
      <c r="F6227" s="6" t="s">
        <v>3407</v>
      </c>
      <c r="G6227" s="2">
        <v>1509.4399999999998</v>
      </c>
      <c r="H6227" s="2" t="s">
        <v>5089</v>
      </c>
    </row>
    <row r="6228" spans="4:8" ht="11.4" customHeight="1" x14ac:dyDescent="0.2">
      <c r="D6228" s="6" t="s">
        <v>1638</v>
      </c>
      <c r="E6228" s="6" t="s">
        <v>1300</v>
      </c>
      <c r="F6228" s="6" t="s">
        <v>1623</v>
      </c>
      <c r="G6228" s="2">
        <v>81.958181818181814</v>
      </c>
      <c r="H6228" s="2" t="s">
        <v>5089</v>
      </c>
    </row>
    <row r="6229" spans="4:8" ht="11.4" customHeight="1" x14ac:dyDescent="0.2">
      <c r="D6229" s="6" t="s">
        <v>1649</v>
      </c>
      <c r="E6229" s="6" t="s">
        <v>1300</v>
      </c>
      <c r="F6229" s="6" t="s">
        <v>1623</v>
      </c>
      <c r="G6229" s="2">
        <v>221.57</v>
      </c>
      <c r="H6229" s="2" t="s">
        <v>5089</v>
      </c>
    </row>
    <row r="6230" spans="4:8" ht="11.4" customHeight="1" x14ac:dyDescent="0.2">
      <c r="D6230" s="6" t="s">
        <v>4625</v>
      </c>
      <c r="E6230" s="6" t="s">
        <v>1300</v>
      </c>
      <c r="F6230" s="6" t="s">
        <v>1623</v>
      </c>
      <c r="G6230" s="2">
        <v>243.07142857142858</v>
      </c>
      <c r="H6230" s="2" t="s">
        <v>5089</v>
      </c>
    </row>
    <row r="6231" spans="4:8" ht="11.4" customHeight="1" x14ac:dyDescent="0.2">
      <c r="D6231" s="6" t="s">
        <v>1632</v>
      </c>
      <c r="E6231" s="6" t="s">
        <v>1300</v>
      </c>
      <c r="F6231" s="6" t="s">
        <v>1623</v>
      </c>
      <c r="G6231" s="2">
        <v>218.05777777777777</v>
      </c>
      <c r="H6231" s="2" t="s">
        <v>5089</v>
      </c>
    </row>
    <row r="6232" spans="4:8" ht="11.4" customHeight="1" x14ac:dyDescent="0.2">
      <c r="D6232" s="6" t="s">
        <v>1644</v>
      </c>
      <c r="E6232" s="6" t="s">
        <v>1300</v>
      </c>
      <c r="F6232" s="6" t="s">
        <v>1623</v>
      </c>
      <c r="G6232" s="2">
        <v>76</v>
      </c>
      <c r="H6232" s="2" t="s">
        <v>5089</v>
      </c>
    </row>
    <row r="6233" spans="4:8" ht="11.4" customHeight="1" x14ac:dyDescent="0.2">
      <c r="D6233" s="6" t="s">
        <v>1645</v>
      </c>
      <c r="E6233" s="6" t="s">
        <v>1300</v>
      </c>
      <c r="F6233" s="6" t="s">
        <v>1623</v>
      </c>
      <c r="G6233" s="2">
        <v>78.968333333333334</v>
      </c>
      <c r="H6233" s="2" t="s">
        <v>5089</v>
      </c>
    </row>
    <row r="6234" spans="4:8" ht="11.4" customHeight="1" x14ac:dyDescent="0.2">
      <c r="D6234" s="6" t="s">
        <v>1639</v>
      </c>
      <c r="E6234" s="6" t="s">
        <v>1300</v>
      </c>
      <c r="F6234" s="6" t="s">
        <v>1623</v>
      </c>
      <c r="G6234" s="2">
        <v>221.57222222222222</v>
      </c>
      <c r="H6234" s="2" t="s">
        <v>5089</v>
      </c>
    </row>
    <row r="6235" spans="4:8" ht="11.4" customHeight="1" x14ac:dyDescent="0.2">
      <c r="D6235" s="6" t="s">
        <v>3910</v>
      </c>
      <c r="E6235" s="6" t="s">
        <v>3895</v>
      </c>
      <c r="F6235" s="6" t="s">
        <v>3896</v>
      </c>
      <c r="G6235" s="2">
        <v>928.34303030303033</v>
      </c>
      <c r="H6235" s="2" t="s">
        <v>5089</v>
      </c>
    </row>
    <row r="6236" spans="4:8" ht="11.4" customHeight="1" x14ac:dyDescent="0.2">
      <c r="D6236" s="6" t="s">
        <v>3903</v>
      </c>
      <c r="E6236" s="6" t="s">
        <v>3895</v>
      </c>
      <c r="F6236" s="6" t="s">
        <v>3896</v>
      </c>
      <c r="G6236" s="2">
        <v>1398.429761904762</v>
      </c>
      <c r="H6236" s="2" t="s">
        <v>5089</v>
      </c>
    </row>
    <row r="6237" spans="4:8" ht="11.4" customHeight="1" x14ac:dyDescent="0.2">
      <c r="D6237" s="6" t="s">
        <v>4626</v>
      </c>
      <c r="E6237" s="6" t="s">
        <v>3363</v>
      </c>
      <c r="F6237" s="6" t="s">
        <v>3481</v>
      </c>
      <c r="G6237" s="2">
        <v>4383</v>
      </c>
      <c r="H6237" s="2" t="s">
        <v>5089</v>
      </c>
    </row>
    <row r="6238" spans="4:8" ht="11.4" customHeight="1" x14ac:dyDescent="0.2">
      <c r="D6238" s="6" t="s">
        <v>4627</v>
      </c>
      <c r="E6238" s="6" t="s">
        <v>3363</v>
      </c>
      <c r="F6238" s="6" t="s">
        <v>3407</v>
      </c>
      <c r="G6238" s="2">
        <v>15489</v>
      </c>
      <c r="H6238" s="2" t="s">
        <v>5089</v>
      </c>
    </row>
    <row r="6239" spans="4:8" ht="11.4" customHeight="1" x14ac:dyDescent="0.2">
      <c r="D6239" s="6" t="s">
        <v>3439</v>
      </c>
      <c r="E6239" s="6" t="s">
        <v>3363</v>
      </c>
      <c r="F6239" s="6" t="s">
        <v>3407</v>
      </c>
      <c r="G6239" s="2">
        <v>800</v>
      </c>
      <c r="H6239" s="2" t="s">
        <v>5089</v>
      </c>
    </row>
    <row r="6240" spans="4:8" ht="11.4" customHeight="1" x14ac:dyDescent="0.2">
      <c r="D6240" s="6" t="s">
        <v>4628</v>
      </c>
      <c r="E6240" s="6" t="s">
        <v>3363</v>
      </c>
      <c r="F6240" s="6" t="s">
        <v>3407</v>
      </c>
      <c r="G6240" s="2">
        <v>20970</v>
      </c>
      <c r="H6240" s="2" t="s">
        <v>5089</v>
      </c>
    </row>
    <row r="6241" spans="4:8" ht="11.4" customHeight="1" x14ac:dyDescent="0.2">
      <c r="D6241" s="6" t="s">
        <v>1535</v>
      </c>
      <c r="E6241" s="6" t="s">
        <v>1300</v>
      </c>
      <c r="F6241" s="6" t="s">
        <v>1454</v>
      </c>
      <c r="G6241" s="2">
        <v>613</v>
      </c>
      <c r="H6241" s="2" t="s">
        <v>5089</v>
      </c>
    </row>
    <row r="6242" spans="4:8" ht="11.4" customHeight="1" x14ac:dyDescent="0.2">
      <c r="D6242" s="6" t="s">
        <v>4629</v>
      </c>
      <c r="E6242" s="6" t="s">
        <v>3579</v>
      </c>
      <c r="F6242" s="6" t="s">
        <v>3580</v>
      </c>
      <c r="G6242" s="2">
        <v>25272</v>
      </c>
      <c r="H6242" s="2" t="s">
        <v>5089</v>
      </c>
    </row>
    <row r="6243" spans="4:8" ht="11.4" customHeight="1" x14ac:dyDescent="0.2">
      <c r="D6243" s="6" t="s">
        <v>3499</v>
      </c>
      <c r="E6243" s="6" t="s">
        <v>3363</v>
      </c>
      <c r="F6243" s="6" t="s">
        <v>3481</v>
      </c>
      <c r="G6243" s="2">
        <v>9486</v>
      </c>
      <c r="H6243" s="2" t="s">
        <v>5089</v>
      </c>
    </row>
    <row r="6244" spans="4:8" ht="11.4" customHeight="1" x14ac:dyDescent="0.2">
      <c r="D6244" s="6" t="s">
        <v>3221</v>
      </c>
      <c r="E6244" s="6" t="s">
        <v>3186</v>
      </c>
      <c r="F6244" s="6" t="s">
        <v>3217</v>
      </c>
      <c r="G6244" s="2">
        <v>265.92890977443608</v>
      </c>
      <c r="H6244" s="2" t="s">
        <v>5089</v>
      </c>
    </row>
    <row r="6245" spans="4:8" ht="11.4" customHeight="1" x14ac:dyDescent="0.2">
      <c r="D6245" s="6" t="s">
        <v>3220</v>
      </c>
      <c r="E6245" s="6" t="s">
        <v>3186</v>
      </c>
      <c r="F6245" s="6" t="s">
        <v>3217</v>
      </c>
      <c r="G6245" s="2">
        <v>474.18272417707146</v>
      </c>
      <c r="H6245" s="2" t="s">
        <v>5089</v>
      </c>
    </row>
    <row r="6246" spans="4:8" ht="11.4" customHeight="1" x14ac:dyDescent="0.2">
      <c r="D6246" s="6" t="s">
        <v>3222</v>
      </c>
      <c r="E6246" s="6" t="s">
        <v>3186</v>
      </c>
      <c r="F6246" s="6" t="s">
        <v>3217</v>
      </c>
      <c r="G6246" s="2">
        <v>427.18643410852718</v>
      </c>
      <c r="H6246" s="2" t="s">
        <v>5089</v>
      </c>
    </row>
    <row r="6247" spans="4:8" ht="11.4" customHeight="1" x14ac:dyDescent="0.2">
      <c r="D6247" s="6" t="s">
        <v>4630</v>
      </c>
      <c r="E6247" s="6" t="s">
        <v>3186</v>
      </c>
      <c r="F6247" s="6" t="s">
        <v>3217</v>
      </c>
      <c r="G6247" s="2">
        <v>51</v>
      </c>
      <c r="H6247" s="2" t="s">
        <v>5089</v>
      </c>
    </row>
    <row r="6248" spans="4:8" ht="11.4" customHeight="1" x14ac:dyDescent="0.2">
      <c r="D6248" s="6" t="s">
        <v>3235</v>
      </c>
      <c r="E6248" s="6" t="s">
        <v>3186</v>
      </c>
      <c r="F6248" s="6" t="s">
        <v>3217</v>
      </c>
      <c r="G6248" s="2">
        <v>62.257464788732392</v>
      </c>
      <c r="H6248" s="2" t="s">
        <v>5089</v>
      </c>
    </row>
    <row r="6249" spans="4:8" ht="11.4" customHeight="1" x14ac:dyDescent="0.2">
      <c r="D6249" s="6" t="s">
        <v>3231</v>
      </c>
      <c r="E6249" s="6" t="s">
        <v>3186</v>
      </c>
      <c r="F6249" s="6" t="s">
        <v>3217</v>
      </c>
      <c r="G6249" s="2">
        <v>60.404411764705884</v>
      </c>
      <c r="H6249" s="2" t="s">
        <v>5089</v>
      </c>
    </row>
    <row r="6250" spans="4:8" ht="11.4" customHeight="1" x14ac:dyDescent="0.2">
      <c r="D6250" s="6" t="s">
        <v>3228</v>
      </c>
      <c r="E6250" s="6" t="s">
        <v>3186</v>
      </c>
      <c r="F6250" s="6" t="s">
        <v>3217</v>
      </c>
      <c r="G6250" s="2">
        <v>96.412071005917156</v>
      </c>
      <c r="H6250" s="2" t="s">
        <v>5089</v>
      </c>
    </row>
    <row r="6251" spans="4:8" ht="11.4" customHeight="1" x14ac:dyDescent="0.2">
      <c r="D6251" s="6" t="s">
        <v>3226</v>
      </c>
      <c r="E6251" s="6" t="s">
        <v>3186</v>
      </c>
      <c r="F6251" s="6" t="s">
        <v>3217</v>
      </c>
      <c r="G6251" s="2">
        <v>112.94437994722955</v>
      </c>
      <c r="H6251" s="2" t="s">
        <v>5089</v>
      </c>
    </row>
    <row r="6252" spans="4:8" ht="11.4" customHeight="1" x14ac:dyDescent="0.2">
      <c r="D6252" s="6" t="s">
        <v>3230</v>
      </c>
      <c r="E6252" s="6" t="s">
        <v>3186</v>
      </c>
      <c r="F6252" s="6" t="s">
        <v>3217</v>
      </c>
      <c r="G6252" s="2">
        <v>91.835909090909098</v>
      </c>
      <c r="H6252" s="2" t="s">
        <v>5089</v>
      </c>
    </row>
    <row r="6253" spans="4:8" ht="11.4" customHeight="1" x14ac:dyDescent="0.2">
      <c r="D6253" s="6" t="s">
        <v>3223</v>
      </c>
      <c r="E6253" s="6" t="s">
        <v>3186</v>
      </c>
      <c r="F6253" s="6" t="s">
        <v>3217</v>
      </c>
      <c r="G6253" s="2">
        <v>250.09144609991239</v>
      </c>
      <c r="H6253" s="2" t="s">
        <v>5089</v>
      </c>
    </row>
    <row r="6254" spans="4:8" ht="11.4" customHeight="1" x14ac:dyDescent="0.2">
      <c r="D6254" s="6" t="s">
        <v>3224</v>
      </c>
      <c r="E6254" s="6" t="s">
        <v>3186</v>
      </c>
      <c r="F6254" s="6" t="s">
        <v>3217</v>
      </c>
      <c r="G6254" s="2">
        <v>127.92353542234332</v>
      </c>
      <c r="H6254" s="2" t="s">
        <v>5091</v>
      </c>
    </row>
    <row r="6255" spans="4:8" ht="11.4" customHeight="1" x14ac:dyDescent="0.2">
      <c r="D6255" s="6" t="s">
        <v>3219</v>
      </c>
      <c r="E6255" s="6" t="s">
        <v>3186</v>
      </c>
      <c r="F6255" s="6" t="s">
        <v>3217</v>
      </c>
      <c r="G6255" s="2">
        <v>182.93661246148579</v>
      </c>
      <c r="H6255" s="2" t="s">
        <v>5091</v>
      </c>
    </row>
    <row r="6256" spans="4:8" ht="11.4" customHeight="1" x14ac:dyDescent="0.2">
      <c r="D6256" s="6" t="s">
        <v>3218</v>
      </c>
      <c r="E6256" s="6" t="s">
        <v>3186</v>
      </c>
      <c r="F6256" s="6" t="s">
        <v>3217</v>
      </c>
      <c r="G6256" s="2">
        <v>168.17082977425258</v>
      </c>
      <c r="H6256" s="2" t="s">
        <v>5091</v>
      </c>
    </row>
    <row r="6257" spans="4:8" ht="11.4" customHeight="1" x14ac:dyDescent="0.2">
      <c r="D6257" s="6" t="s">
        <v>4631</v>
      </c>
      <c r="E6257" s="6" t="s">
        <v>3186</v>
      </c>
      <c r="F6257" s="6" t="s">
        <v>3217</v>
      </c>
      <c r="G6257" s="2">
        <v>525</v>
      </c>
      <c r="H6257" s="2" t="s">
        <v>5089</v>
      </c>
    </row>
    <row r="6258" spans="4:8" ht="11.4" customHeight="1" x14ac:dyDescent="0.2">
      <c r="D6258" s="6" t="s">
        <v>3203</v>
      </c>
      <c r="E6258" s="6" t="s">
        <v>3186</v>
      </c>
      <c r="F6258" s="6" t="s">
        <v>3188</v>
      </c>
      <c r="G6258" s="2">
        <v>100.45909732016925</v>
      </c>
      <c r="H6258" s="2" t="s">
        <v>5091</v>
      </c>
    </row>
    <row r="6259" spans="4:8" ht="11.4" customHeight="1" x14ac:dyDescent="0.2">
      <c r="D6259" s="6" t="s">
        <v>3213</v>
      </c>
      <c r="E6259" s="6" t="s">
        <v>3186</v>
      </c>
      <c r="F6259" s="6" t="s">
        <v>3209</v>
      </c>
      <c r="G6259" s="2">
        <v>112.11026209677419</v>
      </c>
      <c r="H6259" s="2" t="s">
        <v>5089</v>
      </c>
    </row>
    <row r="6260" spans="4:8" ht="11.4" customHeight="1" x14ac:dyDescent="0.2">
      <c r="D6260" s="6" t="s">
        <v>3246</v>
      </c>
      <c r="E6260" s="6" t="s">
        <v>3186</v>
      </c>
      <c r="F6260" s="6" t="s">
        <v>3240</v>
      </c>
      <c r="G6260" s="2">
        <v>111.14924297924297</v>
      </c>
      <c r="H6260" s="2" t="s">
        <v>5089</v>
      </c>
    </row>
    <row r="6261" spans="4:8" ht="11.4" customHeight="1" x14ac:dyDescent="0.2">
      <c r="D6261" s="6" t="s">
        <v>1713</v>
      </c>
      <c r="E6261" s="6" t="s">
        <v>1654</v>
      </c>
      <c r="F6261" s="6" t="s">
        <v>1702</v>
      </c>
      <c r="G6261" s="2">
        <v>30.443644043110982</v>
      </c>
      <c r="H6261" s="2" t="s">
        <v>5089</v>
      </c>
    </row>
    <row r="6262" spans="4:8" ht="11.4" customHeight="1" x14ac:dyDescent="0.2">
      <c r="D6262" s="6" t="s">
        <v>1666</v>
      </c>
      <c r="E6262" s="6" t="s">
        <v>1654</v>
      </c>
      <c r="F6262" s="6" t="s">
        <v>1655</v>
      </c>
      <c r="G6262" s="2">
        <v>51.056204002098482</v>
      </c>
      <c r="H6262" s="2" t="s">
        <v>5091</v>
      </c>
    </row>
    <row r="6263" spans="4:8" ht="11.4" customHeight="1" x14ac:dyDescent="0.2">
      <c r="D6263" s="6" t="s">
        <v>1703</v>
      </c>
      <c r="E6263" s="6" t="s">
        <v>1654</v>
      </c>
      <c r="F6263" s="6" t="s">
        <v>1702</v>
      </c>
      <c r="G6263" s="2">
        <v>53.800647428476935</v>
      </c>
      <c r="H6263" s="2" t="s">
        <v>5091</v>
      </c>
    </row>
    <row r="6264" spans="4:8" ht="11.4" customHeight="1" x14ac:dyDescent="0.2">
      <c r="D6264" s="6" t="s">
        <v>1717</v>
      </c>
      <c r="E6264" s="6" t="s">
        <v>1654</v>
      </c>
      <c r="F6264" s="6" t="s">
        <v>1702</v>
      </c>
      <c r="G6264" s="2">
        <v>48.857268916369733</v>
      </c>
      <c r="H6264" s="2" t="s">
        <v>5089</v>
      </c>
    </row>
    <row r="6265" spans="4:8" ht="11.4" customHeight="1" x14ac:dyDescent="0.2">
      <c r="D6265" s="6" t="s">
        <v>1716</v>
      </c>
      <c r="E6265" s="6" t="s">
        <v>1654</v>
      </c>
      <c r="F6265" s="6" t="s">
        <v>1702</v>
      </c>
      <c r="G6265" s="2">
        <v>54.14756142886641</v>
      </c>
      <c r="H6265" s="2" t="s">
        <v>5089</v>
      </c>
    </row>
    <row r="6266" spans="4:8" ht="11.4" customHeight="1" x14ac:dyDescent="0.2">
      <c r="D6266" s="6" t="s">
        <v>1711</v>
      </c>
      <c r="E6266" s="6" t="s">
        <v>1654</v>
      </c>
      <c r="F6266" s="6" t="s">
        <v>1702</v>
      </c>
      <c r="G6266" s="2">
        <v>50.46829237668161</v>
      </c>
      <c r="H6266" s="2" t="s">
        <v>5089</v>
      </c>
    </row>
    <row r="6267" spans="4:8" ht="11.4" customHeight="1" x14ac:dyDescent="0.2">
      <c r="D6267" s="6" t="s">
        <v>4632</v>
      </c>
      <c r="E6267" s="6" t="s">
        <v>1654</v>
      </c>
      <c r="F6267" s="6" t="s">
        <v>1702</v>
      </c>
      <c r="G6267" s="2">
        <v>39.119402985074629</v>
      </c>
      <c r="H6267" s="2" t="s">
        <v>5089</v>
      </c>
    </row>
    <row r="6268" spans="4:8" ht="11.4" customHeight="1" x14ac:dyDescent="0.2">
      <c r="D6268" s="6" t="s">
        <v>3190</v>
      </c>
      <c r="E6268" s="6" t="s">
        <v>3186</v>
      </c>
      <c r="F6268" s="6" t="s">
        <v>3188</v>
      </c>
      <c r="G6268" s="2">
        <v>165.97199687445737</v>
      </c>
      <c r="H6268" s="2" t="s">
        <v>5090</v>
      </c>
    </row>
    <row r="6269" spans="4:8" ht="11.4" customHeight="1" x14ac:dyDescent="0.2">
      <c r="D6269" s="6" t="s">
        <v>4633</v>
      </c>
      <c r="E6269" s="6" t="s">
        <v>3186</v>
      </c>
      <c r="F6269" s="6" t="s">
        <v>3188</v>
      </c>
      <c r="G6269" s="2">
        <v>55</v>
      </c>
      <c r="H6269" s="2" t="s">
        <v>5089</v>
      </c>
    </row>
    <row r="6270" spans="4:8" ht="11.4" customHeight="1" x14ac:dyDescent="0.2">
      <c r="D6270" s="6" t="s">
        <v>3199</v>
      </c>
      <c r="E6270" s="6" t="s">
        <v>3186</v>
      </c>
      <c r="F6270" s="6" t="s">
        <v>3188</v>
      </c>
      <c r="G6270" s="2">
        <v>60.782091503267971</v>
      </c>
      <c r="H6270" s="2" t="s">
        <v>5090</v>
      </c>
    </row>
    <row r="6271" spans="4:8" ht="11.4" customHeight="1" x14ac:dyDescent="0.2">
      <c r="D6271" s="6" t="s">
        <v>3202</v>
      </c>
      <c r="E6271" s="6" t="s">
        <v>3186</v>
      </c>
      <c r="F6271" s="6" t="s">
        <v>3188</v>
      </c>
      <c r="G6271" s="2">
        <v>56.494558500052378</v>
      </c>
      <c r="H6271" s="2" t="s">
        <v>5090</v>
      </c>
    </row>
    <row r="6272" spans="4:8" ht="11.4" customHeight="1" x14ac:dyDescent="0.2">
      <c r="D6272" s="6" t="s">
        <v>3205</v>
      </c>
      <c r="E6272" s="6" t="s">
        <v>3186</v>
      </c>
      <c r="F6272" s="6" t="s">
        <v>3188</v>
      </c>
      <c r="G6272" s="2">
        <v>123.85657953696789</v>
      </c>
      <c r="H6272" s="2" t="s">
        <v>5089</v>
      </c>
    </row>
    <row r="6273" spans="4:8" ht="11.4" customHeight="1" x14ac:dyDescent="0.2">
      <c r="D6273" s="6" t="s">
        <v>3201</v>
      </c>
      <c r="E6273" s="6" t="s">
        <v>3186</v>
      </c>
      <c r="F6273" s="6" t="s">
        <v>3188</v>
      </c>
      <c r="G6273" s="2">
        <v>63.156283157038239</v>
      </c>
      <c r="H6273" s="2" t="s">
        <v>5091</v>
      </c>
    </row>
    <row r="6274" spans="4:8" ht="11.4" customHeight="1" x14ac:dyDescent="0.2">
      <c r="D6274" s="6" t="s">
        <v>3200</v>
      </c>
      <c r="E6274" s="6" t="s">
        <v>3186</v>
      </c>
      <c r="F6274" s="6" t="s">
        <v>3188</v>
      </c>
      <c r="G6274" s="2">
        <v>97.786128681960093</v>
      </c>
      <c r="H6274" s="2" t="s">
        <v>5090</v>
      </c>
    </row>
    <row r="6275" spans="4:8" ht="11.4" customHeight="1" x14ac:dyDescent="0.2">
      <c r="D6275" s="6" t="s">
        <v>3192</v>
      </c>
      <c r="E6275" s="6" t="s">
        <v>3186</v>
      </c>
      <c r="F6275" s="6" t="s">
        <v>3188</v>
      </c>
      <c r="G6275" s="2">
        <v>182.67626203576339</v>
      </c>
      <c r="H6275" s="2" t="s">
        <v>5091</v>
      </c>
    </row>
    <row r="6276" spans="4:8" ht="11.4" customHeight="1" x14ac:dyDescent="0.2">
      <c r="D6276" s="6" t="s">
        <v>3191</v>
      </c>
      <c r="E6276" s="6" t="s">
        <v>3186</v>
      </c>
      <c r="F6276" s="6" t="s">
        <v>3188</v>
      </c>
      <c r="G6276" s="2">
        <v>182.71613232805706</v>
      </c>
      <c r="H6276" s="2" t="s">
        <v>5090</v>
      </c>
    </row>
    <row r="6277" spans="4:8" ht="11.4" customHeight="1" x14ac:dyDescent="0.2">
      <c r="D6277" s="6" t="s">
        <v>3193</v>
      </c>
      <c r="E6277" s="6" t="s">
        <v>3186</v>
      </c>
      <c r="F6277" s="6" t="s">
        <v>3188</v>
      </c>
      <c r="G6277" s="2">
        <v>284.38004660452731</v>
      </c>
      <c r="H6277" s="2" t="s">
        <v>5091</v>
      </c>
    </row>
    <row r="6278" spans="4:8" ht="11.4" customHeight="1" x14ac:dyDescent="0.2">
      <c r="D6278" s="6" t="s">
        <v>3196</v>
      </c>
      <c r="E6278" s="6" t="s">
        <v>3186</v>
      </c>
      <c r="F6278" s="6" t="s">
        <v>3188</v>
      </c>
      <c r="G6278" s="2">
        <v>331</v>
      </c>
      <c r="H6278" s="2" t="s">
        <v>5089</v>
      </c>
    </row>
    <row r="6279" spans="4:8" ht="11.4" customHeight="1" x14ac:dyDescent="0.2">
      <c r="D6279" s="6" t="s">
        <v>3195</v>
      </c>
      <c r="E6279" s="6" t="s">
        <v>3186</v>
      </c>
      <c r="F6279" s="6" t="s">
        <v>3188</v>
      </c>
      <c r="G6279" s="2">
        <v>290</v>
      </c>
      <c r="H6279" s="2" t="s">
        <v>5089</v>
      </c>
    </row>
    <row r="6280" spans="4:8" ht="11.4" customHeight="1" x14ac:dyDescent="0.2">
      <c r="D6280" s="6" t="s">
        <v>4634</v>
      </c>
      <c r="E6280" s="6" t="s">
        <v>3186</v>
      </c>
      <c r="F6280" s="6" t="s">
        <v>3188</v>
      </c>
      <c r="G6280" s="2">
        <v>125</v>
      </c>
      <c r="H6280" s="2" t="s">
        <v>5089</v>
      </c>
    </row>
    <row r="6281" spans="4:8" ht="11.4" customHeight="1" x14ac:dyDescent="0.2">
      <c r="D6281" s="6" t="s">
        <v>4635</v>
      </c>
      <c r="E6281" s="6" t="s">
        <v>3186</v>
      </c>
      <c r="F6281" s="6" t="s">
        <v>3188</v>
      </c>
      <c r="G6281" s="2">
        <v>170</v>
      </c>
      <c r="H6281" s="2" t="s">
        <v>5089</v>
      </c>
    </row>
    <row r="6282" spans="4:8" ht="11.4" customHeight="1" x14ac:dyDescent="0.2">
      <c r="D6282" s="6" t="s">
        <v>3189</v>
      </c>
      <c r="E6282" s="6" t="s">
        <v>3186</v>
      </c>
      <c r="F6282" s="6" t="s">
        <v>3188</v>
      </c>
      <c r="G6282" s="2">
        <v>137.64538575916231</v>
      </c>
      <c r="H6282" s="2" t="s">
        <v>5090</v>
      </c>
    </row>
    <row r="6283" spans="4:8" ht="11.4" customHeight="1" x14ac:dyDescent="0.2">
      <c r="D6283" s="6" t="s">
        <v>3198</v>
      </c>
      <c r="E6283" s="6" t="s">
        <v>3186</v>
      </c>
      <c r="F6283" s="6" t="s">
        <v>3188</v>
      </c>
      <c r="G6283" s="2">
        <v>48.92943436552023</v>
      </c>
      <c r="H6283" s="2" t="s">
        <v>5090</v>
      </c>
    </row>
    <row r="6284" spans="4:8" ht="11.4" customHeight="1" x14ac:dyDescent="0.2">
      <c r="D6284" s="6" t="s">
        <v>3212</v>
      </c>
      <c r="E6284" s="6" t="s">
        <v>3186</v>
      </c>
      <c r="F6284" s="6" t="s">
        <v>3209</v>
      </c>
      <c r="G6284" s="2">
        <v>47.076647501105704</v>
      </c>
      <c r="H6284" s="2" t="s">
        <v>5091</v>
      </c>
    </row>
    <row r="6285" spans="4:8" ht="11.4" customHeight="1" x14ac:dyDescent="0.2">
      <c r="D6285" s="6" t="s">
        <v>3215</v>
      </c>
      <c r="E6285" s="6" t="s">
        <v>3186</v>
      </c>
      <c r="F6285" s="6" t="s">
        <v>3209</v>
      </c>
      <c r="G6285" s="2">
        <v>81.607969924812039</v>
      </c>
      <c r="H6285" s="2" t="s">
        <v>5089</v>
      </c>
    </row>
    <row r="6286" spans="4:8" ht="11.4" customHeight="1" x14ac:dyDescent="0.2">
      <c r="D6286" s="6" t="s">
        <v>3210</v>
      </c>
      <c r="E6286" s="6" t="s">
        <v>3186</v>
      </c>
      <c r="F6286" s="6" t="s">
        <v>3209</v>
      </c>
      <c r="G6286" s="2">
        <v>189.87346250840619</v>
      </c>
      <c r="H6286" s="2" t="s">
        <v>5090</v>
      </c>
    </row>
    <row r="6287" spans="4:8" ht="11.4" customHeight="1" x14ac:dyDescent="0.2">
      <c r="D6287" s="6" t="s">
        <v>3211</v>
      </c>
      <c r="E6287" s="6" t="s">
        <v>3186</v>
      </c>
      <c r="F6287" s="6" t="s">
        <v>3209</v>
      </c>
      <c r="G6287" s="2">
        <v>47.87631047971999</v>
      </c>
      <c r="H6287" s="2" t="s">
        <v>5090</v>
      </c>
    </row>
    <row r="6288" spans="4:8" ht="11.4" customHeight="1" x14ac:dyDescent="0.2">
      <c r="D6288" s="6" t="s">
        <v>1806</v>
      </c>
      <c r="E6288" s="6" t="s">
        <v>1654</v>
      </c>
      <c r="F6288" s="6" t="s">
        <v>1792</v>
      </c>
      <c r="G6288" s="2">
        <v>170</v>
      </c>
      <c r="H6288" s="2" t="s">
        <v>5089</v>
      </c>
    </row>
    <row r="6289" spans="4:8" ht="11.4" customHeight="1" x14ac:dyDescent="0.2">
      <c r="D6289" s="6" t="s">
        <v>1805</v>
      </c>
      <c r="E6289" s="6" t="s">
        <v>1654</v>
      </c>
      <c r="F6289" s="6" t="s">
        <v>1792</v>
      </c>
      <c r="G6289" s="2">
        <v>90</v>
      </c>
      <c r="H6289" s="2" t="s">
        <v>5089</v>
      </c>
    </row>
    <row r="6290" spans="4:8" ht="11.4" customHeight="1" x14ac:dyDescent="0.2">
      <c r="D6290" s="6" t="s">
        <v>1803</v>
      </c>
      <c r="E6290" s="6" t="s">
        <v>1654</v>
      </c>
      <c r="F6290" s="6" t="s">
        <v>1792</v>
      </c>
      <c r="G6290" s="2">
        <v>315.00027027027028</v>
      </c>
      <c r="H6290" s="2" t="s">
        <v>5089</v>
      </c>
    </row>
    <row r="6291" spans="4:8" ht="11.4" customHeight="1" x14ac:dyDescent="0.2">
      <c r="D6291" s="6" t="s">
        <v>1799</v>
      </c>
      <c r="E6291" s="6" t="s">
        <v>1654</v>
      </c>
      <c r="F6291" s="6" t="s">
        <v>1792</v>
      </c>
      <c r="G6291" s="2">
        <v>315</v>
      </c>
      <c r="H6291" s="2" t="s">
        <v>5089</v>
      </c>
    </row>
    <row r="6292" spans="4:8" ht="11.4" customHeight="1" x14ac:dyDescent="0.2">
      <c r="D6292" s="6" t="s">
        <v>1794</v>
      </c>
      <c r="E6292" s="6" t="s">
        <v>1654</v>
      </c>
      <c r="F6292" s="6" t="s">
        <v>1792</v>
      </c>
      <c r="G6292" s="2">
        <v>315</v>
      </c>
      <c r="H6292" s="2" t="s">
        <v>5089</v>
      </c>
    </row>
    <row r="6293" spans="4:8" ht="11.4" customHeight="1" x14ac:dyDescent="0.2">
      <c r="D6293" s="6" t="s">
        <v>3194</v>
      </c>
      <c r="E6293" s="6" t="s">
        <v>3186</v>
      </c>
      <c r="F6293" s="6" t="s">
        <v>3188</v>
      </c>
      <c r="G6293" s="2">
        <v>370</v>
      </c>
      <c r="H6293" s="2" t="s">
        <v>5089</v>
      </c>
    </row>
    <row r="6294" spans="4:8" ht="11.4" customHeight="1" x14ac:dyDescent="0.2">
      <c r="D6294" s="6" t="s">
        <v>3204</v>
      </c>
      <c r="E6294" s="6" t="s">
        <v>3186</v>
      </c>
      <c r="F6294" s="6" t="s">
        <v>3188</v>
      </c>
      <c r="G6294" s="2">
        <v>305</v>
      </c>
      <c r="H6294" s="2" t="s">
        <v>5089</v>
      </c>
    </row>
    <row r="6295" spans="4:8" ht="11.4" customHeight="1" x14ac:dyDescent="0.2">
      <c r="D6295" s="6" t="s">
        <v>4636</v>
      </c>
      <c r="E6295" s="6" t="s">
        <v>3186</v>
      </c>
      <c r="F6295" s="6" t="s">
        <v>3188</v>
      </c>
      <c r="G6295" s="2">
        <v>300</v>
      </c>
      <c r="H6295" s="2" t="s">
        <v>5089</v>
      </c>
    </row>
    <row r="6296" spans="4:8" ht="11.4" customHeight="1" x14ac:dyDescent="0.2">
      <c r="D6296" s="6" t="s">
        <v>3244</v>
      </c>
      <c r="E6296" s="6" t="s">
        <v>3186</v>
      </c>
      <c r="F6296" s="6" t="s">
        <v>3240</v>
      </c>
      <c r="G6296" s="2">
        <v>310.36734265734265</v>
      </c>
      <c r="H6296" s="2" t="s">
        <v>5089</v>
      </c>
    </row>
    <row r="6297" spans="4:8" ht="11.4" customHeight="1" x14ac:dyDescent="0.2">
      <c r="D6297" s="6" t="s">
        <v>1723</v>
      </c>
      <c r="E6297" s="6" t="s">
        <v>1654</v>
      </c>
      <c r="F6297" s="6" t="s">
        <v>1702</v>
      </c>
      <c r="G6297" s="2">
        <v>46.763931832014606</v>
      </c>
      <c r="H6297" s="2" t="s">
        <v>5089</v>
      </c>
    </row>
    <row r="6298" spans="4:8" ht="11.4" customHeight="1" x14ac:dyDescent="0.2">
      <c r="D6298" s="6" t="s">
        <v>1726</v>
      </c>
      <c r="E6298" s="6" t="s">
        <v>1654</v>
      </c>
      <c r="F6298" s="6" t="s">
        <v>1702</v>
      </c>
      <c r="G6298" s="2">
        <v>42.876322645290578</v>
      </c>
      <c r="H6298" s="2" t="s">
        <v>5089</v>
      </c>
    </row>
    <row r="6299" spans="4:8" ht="11.4" customHeight="1" x14ac:dyDescent="0.2">
      <c r="D6299" s="6" t="s">
        <v>1721</v>
      </c>
      <c r="E6299" s="6" t="s">
        <v>1654</v>
      </c>
      <c r="F6299" s="6" t="s">
        <v>1702</v>
      </c>
      <c r="G6299" s="2">
        <v>43.052129585516909</v>
      </c>
      <c r="H6299" s="2" t="s">
        <v>5089</v>
      </c>
    </row>
    <row r="6300" spans="4:8" ht="11.4" customHeight="1" x14ac:dyDescent="0.2">
      <c r="D6300" s="6" t="s">
        <v>3243</v>
      </c>
      <c r="E6300" s="6" t="s">
        <v>3186</v>
      </c>
      <c r="F6300" s="6" t="s">
        <v>3240</v>
      </c>
      <c r="G6300" s="2">
        <v>48.695583333333332</v>
      </c>
      <c r="H6300" s="2" t="s">
        <v>5091</v>
      </c>
    </row>
    <row r="6301" spans="4:8" ht="11.4" customHeight="1" x14ac:dyDescent="0.2">
      <c r="D6301" s="6" t="s">
        <v>3250</v>
      </c>
      <c r="E6301" s="6" t="s">
        <v>3186</v>
      </c>
      <c r="F6301" s="6" t="s">
        <v>3240</v>
      </c>
      <c r="G6301" s="2">
        <v>48.977999999999994</v>
      </c>
      <c r="H6301" s="2" t="s">
        <v>5089</v>
      </c>
    </row>
    <row r="6302" spans="4:8" ht="11.4" customHeight="1" x14ac:dyDescent="0.2">
      <c r="D6302" s="6" t="s">
        <v>3249</v>
      </c>
      <c r="E6302" s="6" t="s">
        <v>3186</v>
      </c>
      <c r="F6302" s="6" t="s">
        <v>3240</v>
      </c>
      <c r="G6302" s="2">
        <v>88.393623188405797</v>
      </c>
      <c r="H6302" s="2" t="s">
        <v>5089</v>
      </c>
    </row>
    <row r="6303" spans="4:8" ht="11.4" customHeight="1" x14ac:dyDescent="0.2">
      <c r="D6303" s="6" t="s">
        <v>3245</v>
      </c>
      <c r="E6303" s="6" t="s">
        <v>3186</v>
      </c>
      <c r="F6303" s="6" t="s">
        <v>3240</v>
      </c>
      <c r="G6303" s="2">
        <v>177.05161637931033</v>
      </c>
      <c r="H6303" s="2" t="s">
        <v>5089</v>
      </c>
    </row>
    <row r="6304" spans="4:8" ht="11.4" customHeight="1" x14ac:dyDescent="0.2">
      <c r="D6304" s="6" t="s">
        <v>3247</v>
      </c>
      <c r="E6304" s="6" t="s">
        <v>3186</v>
      </c>
      <c r="F6304" s="6" t="s">
        <v>3240</v>
      </c>
      <c r="G6304" s="2">
        <v>264.11187969924811</v>
      </c>
      <c r="H6304" s="2" t="s">
        <v>5089</v>
      </c>
    </row>
    <row r="6305" spans="4:8" ht="11.4" customHeight="1" x14ac:dyDescent="0.2">
      <c r="D6305" s="6" t="s">
        <v>3241</v>
      </c>
      <c r="E6305" s="6" t="s">
        <v>3186</v>
      </c>
      <c r="F6305" s="6" t="s">
        <v>3240</v>
      </c>
      <c r="G6305" s="2">
        <v>137.64916457578292</v>
      </c>
      <c r="H6305" s="2" t="s">
        <v>5090</v>
      </c>
    </row>
    <row r="6306" spans="4:8" ht="11.4" customHeight="1" x14ac:dyDescent="0.2">
      <c r="D6306" s="6" t="s">
        <v>3248</v>
      </c>
      <c r="E6306" s="6" t="s">
        <v>3186</v>
      </c>
      <c r="F6306" s="6" t="s">
        <v>3240</v>
      </c>
      <c r="G6306" s="2">
        <v>59</v>
      </c>
      <c r="H6306" s="2" t="s">
        <v>5089</v>
      </c>
    </row>
    <row r="6307" spans="4:8" ht="11.4" customHeight="1" x14ac:dyDescent="0.2">
      <c r="D6307" s="6" t="s">
        <v>3242</v>
      </c>
      <c r="E6307" s="6" t="s">
        <v>3186</v>
      </c>
      <c r="F6307" s="6" t="s">
        <v>3240</v>
      </c>
      <c r="G6307" s="2">
        <v>48.737186187587497</v>
      </c>
      <c r="H6307" s="2" t="s">
        <v>5091</v>
      </c>
    </row>
    <row r="6308" spans="4:8" ht="11.4" customHeight="1" x14ac:dyDescent="0.2">
      <c r="D6308" s="6" t="s">
        <v>1786</v>
      </c>
      <c r="E6308" s="6" t="s">
        <v>1654</v>
      </c>
      <c r="F6308" s="6" t="s">
        <v>1785</v>
      </c>
      <c r="G6308" s="2">
        <v>46.498468631648279</v>
      </c>
      <c r="H6308" s="2" t="s">
        <v>5089</v>
      </c>
    </row>
    <row r="6309" spans="4:8" ht="11.4" customHeight="1" x14ac:dyDescent="0.2">
      <c r="D6309" s="6" t="s">
        <v>1789</v>
      </c>
      <c r="E6309" s="6" t="s">
        <v>1654</v>
      </c>
      <c r="F6309" s="6" t="s">
        <v>1785</v>
      </c>
      <c r="G6309" s="2">
        <v>26.471677018633539</v>
      </c>
      <c r="H6309" s="2" t="s">
        <v>5089</v>
      </c>
    </row>
    <row r="6310" spans="4:8" ht="11.4" customHeight="1" x14ac:dyDescent="0.2">
      <c r="D6310" s="6" t="s">
        <v>1787</v>
      </c>
      <c r="E6310" s="6" t="s">
        <v>1654</v>
      </c>
      <c r="F6310" s="6" t="s">
        <v>1785</v>
      </c>
      <c r="G6310" s="2">
        <v>693.7918604651162</v>
      </c>
      <c r="H6310" s="2" t="s">
        <v>5089</v>
      </c>
    </row>
    <row r="6311" spans="4:8" ht="11.4" customHeight="1" x14ac:dyDescent="0.2">
      <c r="D6311" s="6" t="s">
        <v>1788</v>
      </c>
      <c r="E6311" s="6" t="s">
        <v>1654</v>
      </c>
      <c r="F6311" s="6" t="s">
        <v>1785</v>
      </c>
      <c r="G6311" s="2">
        <v>474.48658536585367</v>
      </c>
      <c r="H6311" s="2" t="s">
        <v>5089</v>
      </c>
    </row>
    <row r="6312" spans="4:8" ht="11.4" customHeight="1" x14ac:dyDescent="0.2">
      <c r="D6312" s="6" t="s">
        <v>3225</v>
      </c>
      <c r="E6312" s="6" t="s">
        <v>3186</v>
      </c>
      <c r="F6312" s="6" t="s">
        <v>3217</v>
      </c>
      <c r="G6312" s="2">
        <v>1486.190625</v>
      </c>
      <c r="H6312" s="2" t="s">
        <v>5089</v>
      </c>
    </row>
    <row r="6313" spans="4:8" ht="11.4" customHeight="1" x14ac:dyDescent="0.2">
      <c r="D6313" s="6" t="s">
        <v>4637</v>
      </c>
      <c r="E6313" s="6" t="s">
        <v>3363</v>
      </c>
      <c r="F6313" s="6" t="s">
        <v>3407</v>
      </c>
      <c r="G6313" s="2">
        <v>400</v>
      </c>
      <c r="H6313" s="2" t="s">
        <v>5089</v>
      </c>
    </row>
    <row r="6314" spans="4:8" ht="11.4" customHeight="1" x14ac:dyDescent="0.2">
      <c r="D6314" s="6" t="s">
        <v>4638</v>
      </c>
      <c r="E6314" s="6" t="s">
        <v>3579</v>
      </c>
      <c r="F6314" s="6" t="s">
        <v>3698</v>
      </c>
      <c r="G6314" s="2">
        <v>7469.8571428571431</v>
      </c>
      <c r="H6314" s="2" t="s">
        <v>5089</v>
      </c>
    </row>
    <row r="6315" spans="4:8" ht="11.4" customHeight="1" x14ac:dyDescent="0.2">
      <c r="D6315" s="6" t="s">
        <v>4639</v>
      </c>
      <c r="E6315" s="6" t="s">
        <v>3579</v>
      </c>
      <c r="F6315" s="6" t="s">
        <v>3698</v>
      </c>
      <c r="G6315" s="2">
        <v>7466.75</v>
      </c>
      <c r="H6315" s="2" t="s">
        <v>5089</v>
      </c>
    </row>
    <row r="6316" spans="4:8" ht="11.4" customHeight="1" x14ac:dyDescent="0.2">
      <c r="D6316" s="6" t="s">
        <v>3825</v>
      </c>
      <c r="E6316" s="6" t="s">
        <v>3579</v>
      </c>
      <c r="F6316" s="6" t="s">
        <v>3698</v>
      </c>
      <c r="G6316" s="2">
        <v>6094.16</v>
      </c>
      <c r="H6316" s="2" t="s">
        <v>5089</v>
      </c>
    </row>
    <row r="6317" spans="4:8" ht="11.4" customHeight="1" x14ac:dyDescent="0.2">
      <c r="D6317" s="6" t="s">
        <v>4640</v>
      </c>
      <c r="E6317" s="6" t="s">
        <v>3579</v>
      </c>
      <c r="F6317" s="6" t="s">
        <v>3698</v>
      </c>
      <c r="G6317" s="2">
        <v>6629.416666666667</v>
      </c>
      <c r="H6317" s="2" t="s">
        <v>5089</v>
      </c>
    </row>
    <row r="6318" spans="4:8" ht="11.4" customHeight="1" x14ac:dyDescent="0.2">
      <c r="D6318" s="6" t="s">
        <v>3466</v>
      </c>
      <c r="E6318" s="6" t="s">
        <v>3363</v>
      </c>
      <c r="F6318" s="6" t="s">
        <v>3407</v>
      </c>
      <c r="G6318" s="2">
        <v>866.39666666666665</v>
      </c>
      <c r="H6318" s="2" t="s">
        <v>5089</v>
      </c>
    </row>
    <row r="6319" spans="4:8" ht="11.4" customHeight="1" x14ac:dyDescent="0.2">
      <c r="D6319" s="6" t="s">
        <v>3707</v>
      </c>
      <c r="E6319" s="6" t="s">
        <v>3579</v>
      </c>
      <c r="F6319" s="6" t="s">
        <v>3698</v>
      </c>
      <c r="G6319" s="2">
        <v>18724.23</v>
      </c>
      <c r="H6319" s="2" t="s">
        <v>5089</v>
      </c>
    </row>
    <row r="6320" spans="4:8" ht="11.4" customHeight="1" x14ac:dyDescent="0.2">
      <c r="D6320" s="6" t="s">
        <v>3724</v>
      </c>
      <c r="E6320" s="6" t="s">
        <v>3579</v>
      </c>
      <c r="F6320" s="6" t="s">
        <v>3698</v>
      </c>
      <c r="G6320" s="2">
        <v>20324.673333333332</v>
      </c>
      <c r="H6320" s="2" t="s">
        <v>5089</v>
      </c>
    </row>
    <row r="6321" spans="4:8" ht="11.4" customHeight="1" x14ac:dyDescent="0.2">
      <c r="D6321" s="6" t="s">
        <v>3832</v>
      </c>
      <c r="E6321" s="6" t="s">
        <v>3579</v>
      </c>
      <c r="F6321" s="6" t="s">
        <v>3698</v>
      </c>
      <c r="G6321" s="2">
        <v>6520.268</v>
      </c>
      <c r="H6321" s="2" t="s">
        <v>5089</v>
      </c>
    </row>
    <row r="6322" spans="4:8" ht="11.4" customHeight="1" x14ac:dyDescent="0.2">
      <c r="D6322" s="6" t="s">
        <v>4641</v>
      </c>
      <c r="E6322" s="6" t="s">
        <v>3579</v>
      </c>
      <c r="F6322" s="6" t="s">
        <v>3698</v>
      </c>
      <c r="G6322" s="2">
        <v>10050.539987294416</v>
      </c>
      <c r="H6322" s="2" t="s">
        <v>5089</v>
      </c>
    </row>
    <row r="6323" spans="4:8" ht="11.4" customHeight="1" x14ac:dyDescent="0.2">
      <c r="D6323" s="6" t="s">
        <v>3854</v>
      </c>
      <c r="E6323" s="6" t="s">
        <v>3579</v>
      </c>
      <c r="F6323" s="6" t="s">
        <v>3698</v>
      </c>
      <c r="G6323" s="2">
        <v>6558.99</v>
      </c>
      <c r="H6323" s="2" t="s">
        <v>5089</v>
      </c>
    </row>
    <row r="6324" spans="4:8" ht="11.4" customHeight="1" x14ac:dyDescent="0.2">
      <c r="D6324" s="6" t="s">
        <v>3836</v>
      </c>
      <c r="E6324" s="6" t="s">
        <v>3579</v>
      </c>
      <c r="F6324" s="6" t="s">
        <v>3698</v>
      </c>
      <c r="G6324" s="2">
        <v>6465.81</v>
      </c>
      <c r="H6324" s="2" t="s">
        <v>5089</v>
      </c>
    </row>
    <row r="6325" spans="4:8" ht="11.4" customHeight="1" x14ac:dyDescent="0.2">
      <c r="D6325" s="6" t="s">
        <v>3878</v>
      </c>
      <c r="E6325" s="6" t="s">
        <v>3579</v>
      </c>
      <c r="F6325" s="6" t="s">
        <v>3698</v>
      </c>
      <c r="G6325" s="2">
        <v>14546.885185185183</v>
      </c>
      <c r="H6325" s="2" t="s">
        <v>5089</v>
      </c>
    </row>
    <row r="6326" spans="4:8" ht="11.4" customHeight="1" x14ac:dyDescent="0.2">
      <c r="D6326" s="6" t="s">
        <v>4642</v>
      </c>
      <c r="E6326" s="6" t="s">
        <v>3579</v>
      </c>
      <c r="F6326" s="6" t="s">
        <v>3698</v>
      </c>
      <c r="G6326" s="2">
        <v>14584.619782732989</v>
      </c>
      <c r="H6326" s="2" t="s">
        <v>5089</v>
      </c>
    </row>
    <row r="6327" spans="4:8" ht="11.4" customHeight="1" x14ac:dyDescent="0.2">
      <c r="D6327" s="6" t="s">
        <v>4643</v>
      </c>
      <c r="E6327" s="6" t="s">
        <v>3579</v>
      </c>
      <c r="F6327" s="6" t="s">
        <v>3698</v>
      </c>
      <c r="G6327" s="2">
        <v>15161.985274065995</v>
      </c>
      <c r="H6327" s="2" t="s">
        <v>5089</v>
      </c>
    </row>
    <row r="6328" spans="4:8" ht="11.4" customHeight="1" x14ac:dyDescent="0.2">
      <c r="D6328" s="6" t="s">
        <v>3848</v>
      </c>
      <c r="E6328" s="6" t="s">
        <v>3579</v>
      </c>
      <c r="F6328" s="6" t="s">
        <v>3698</v>
      </c>
      <c r="G6328" s="2">
        <v>6699.3</v>
      </c>
      <c r="H6328" s="2" t="s">
        <v>5089</v>
      </c>
    </row>
    <row r="6329" spans="4:8" ht="11.4" customHeight="1" x14ac:dyDescent="0.2">
      <c r="D6329" s="6" t="s">
        <v>4644</v>
      </c>
      <c r="E6329" s="6" t="s">
        <v>3579</v>
      </c>
      <c r="F6329" s="6" t="s">
        <v>3698</v>
      </c>
      <c r="G6329" s="2">
        <v>8203.363636363636</v>
      </c>
      <c r="H6329" s="2" t="s">
        <v>5089</v>
      </c>
    </row>
    <row r="6330" spans="4:8" ht="11.4" customHeight="1" x14ac:dyDescent="0.2">
      <c r="D6330" s="6" t="s">
        <v>4645</v>
      </c>
      <c r="E6330" s="6" t="s">
        <v>3579</v>
      </c>
      <c r="F6330" s="6" t="s">
        <v>3698</v>
      </c>
      <c r="G6330" s="2">
        <v>8521.75</v>
      </c>
      <c r="H6330" s="2" t="s">
        <v>5089</v>
      </c>
    </row>
    <row r="6331" spans="4:8" ht="11.4" customHeight="1" x14ac:dyDescent="0.2">
      <c r="D6331" s="6" t="s">
        <v>4646</v>
      </c>
      <c r="E6331" s="6" t="s">
        <v>3579</v>
      </c>
      <c r="F6331" s="6" t="s">
        <v>3698</v>
      </c>
      <c r="G6331" s="2">
        <v>9974.2000000000007</v>
      </c>
      <c r="H6331" s="2" t="s">
        <v>5089</v>
      </c>
    </row>
    <row r="6332" spans="4:8" ht="11.4" customHeight="1" x14ac:dyDescent="0.2">
      <c r="D6332" s="6" t="s">
        <v>3873</v>
      </c>
      <c r="E6332" s="6" t="s">
        <v>3579</v>
      </c>
      <c r="F6332" s="6" t="s">
        <v>3698</v>
      </c>
      <c r="G6332" s="2">
        <v>10637.237237237236</v>
      </c>
      <c r="H6332" s="2" t="s">
        <v>5089</v>
      </c>
    </row>
    <row r="6333" spans="4:8" ht="11.4" customHeight="1" x14ac:dyDescent="0.2">
      <c r="D6333" s="6" t="s">
        <v>3870</v>
      </c>
      <c r="E6333" s="6" t="s">
        <v>3579</v>
      </c>
      <c r="F6333" s="6" t="s">
        <v>3698</v>
      </c>
      <c r="G6333" s="2">
        <v>9567.0570570570562</v>
      </c>
      <c r="H6333" s="2" t="s">
        <v>5089</v>
      </c>
    </row>
    <row r="6334" spans="4:8" ht="11.4" customHeight="1" x14ac:dyDescent="0.2">
      <c r="D6334" s="6" t="s">
        <v>4647</v>
      </c>
      <c r="E6334" s="6" t="s">
        <v>3579</v>
      </c>
      <c r="F6334" s="6" t="s">
        <v>3698</v>
      </c>
      <c r="G6334" s="2">
        <v>7913.75</v>
      </c>
      <c r="H6334" s="2" t="s">
        <v>5089</v>
      </c>
    </row>
    <row r="6335" spans="4:8" ht="11.4" customHeight="1" x14ac:dyDescent="0.2">
      <c r="D6335" s="6" t="s">
        <v>4648</v>
      </c>
      <c r="E6335" s="6" t="s">
        <v>3579</v>
      </c>
      <c r="F6335" s="6" t="s">
        <v>3698</v>
      </c>
      <c r="G6335" s="2">
        <v>7919</v>
      </c>
      <c r="H6335" s="2" t="s">
        <v>5089</v>
      </c>
    </row>
    <row r="6336" spans="4:8" ht="11.4" customHeight="1" x14ac:dyDescent="0.2">
      <c r="D6336" s="6" t="s">
        <v>3841</v>
      </c>
      <c r="E6336" s="6" t="s">
        <v>3579</v>
      </c>
      <c r="F6336" s="6" t="s">
        <v>3698</v>
      </c>
      <c r="G6336" s="2">
        <v>6304.7890909090902</v>
      </c>
      <c r="H6336" s="2" t="s">
        <v>5089</v>
      </c>
    </row>
    <row r="6337" spans="4:8" ht="11.4" customHeight="1" x14ac:dyDescent="0.2">
      <c r="D6337" s="6" t="s">
        <v>4649</v>
      </c>
      <c r="E6337" s="6" t="s">
        <v>3579</v>
      </c>
      <c r="F6337" s="6" t="s">
        <v>3698</v>
      </c>
      <c r="G6337" s="2">
        <v>2411.125</v>
      </c>
      <c r="H6337" s="2" t="s">
        <v>5089</v>
      </c>
    </row>
    <row r="6338" spans="4:8" ht="11.4" customHeight="1" x14ac:dyDescent="0.2">
      <c r="D6338" s="6" t="s">
        <v>4650</v>
      </c>
      <c r="E6338" s="6" t="s">
        <v>3579</v>
      </c>
      <c r="F6338" s="6" t="s">
        <v>3698</v>
      </c>
      <c r="G6338" s="2">
        <v>2304.5</v>
      </c>
      <c r="H6338" s="2" t="s">
        <v>5089</v>
      </c>
    </row>
    <row r="6339" spans="4:8" ht="11.4" customHeight="1" x14ac:dyDescent="0.2">
      <c r="D6339" s="6" t="s">
        <v>3772</v>
      </c>
      <c r="E6339" s="6" t="s">
        <v>3579</v>
      </c>
      <c r="F6339" s="6" t="s">
        <v>3698</v>
      </c>
      <c r="G6339" s="2">
        <v>2411.12</v>
      </c>
      <c r="H6339" s="2" t="s">
        <v>5089</v>
      </c>
    </row>
    <row r="6340" spans="4:8" ht="11.4" customHeight="1" x14ac:dyDescent="0.2">
      <c r="D6340" s="6" t="s">
        <v>3709</v>
      </c>
      <c r="E6340" s="6" t="s">
        <v>3579</v>
      </c>
      <c r="F6340" s="6" t="s">
        <v>3698</v>
      </c>
      <c r="G6340" s="2">
        <v>16438.8</v>
      </c>
      <c r="H6340" s="2" t="s">
        <v>5089</v>
      </c>
    </row>
    <row r="6341" spans="4:8" ht="11.4" customHeight="1" x14ac:dyDescent="0.2">
      <c r="D6341" s="6" t="s">
        <v>3711</v>
      </c>
      <c r="E6341" s="6" t="s">
        <v>3579</v>
      </c>
      <c r="F6341" s="6" t="s">
        <v>3698</v>
      </c>
      <c r="G6341" s="2">
        <v>14546.51</v>
      </c>
      <c r="H6341" s="2" t="s">
        <v>5089</v>
      </c>
    </row>
    <row r="6342" spans="4:8" ht="11.4" customHeight="1" x14ac:dyDescent="0.2">
      <c r="D6342" s="6" t="s">
        <v>4651</v>
      </c>
      <c r="E6342" s="6" t="s">
        <v>3579</v>
      </c>
      <c r="F6342" s="6" t="s">
        <v>3698</v>
      </c>
      <c r="G6342" s="2">
        <v>16391.63157894737</v>
      </c>
      <c r="H6342" s="2" t="s">
        <v>5089</v>
      </c>
    </row>
    <row r="6343" spans="4:8" ht="11.4" customHeight="1" x14ac:dyDescent="0.2">
      <c r="D6343" s="6" t="s">
        <v>3719</v>
      </c>
      <c r="E6343" s="6" t="s">
        <v>3579</v>
      </c>
      <c r="F6343" s="6" t="s">
        <v>3698</v>
      </c>
      <c r="G6343" s="2">
        <v>7730.99</v>
      </c>
      <c r="H6343" s="2" t="s">
        <v>5089</v>
      </c>
    </row>
    <row r="6344" spans="4:8" ht="11.4" customHeight="1" x14ac:dyDescent="0.2">
      <c r="D6344" s="6" t="s">
        <v>3726</v>
      </c>
      <c r="E6344" s="6" t="s">
        <v>3579</v>
      </c>
      <c r="F6344" s="6" t="s">
        <v>3698</v>
      </c>
      <c r="G6344" s="2">
        <v>6848.8</v>
      </c>
      <c r="H6344" s="2" t="s">
        <v>5089</v>
      </c>
    </row>
    <row r="6345" spans="4:8" ht="11.4" customHeight="1" x14ac:dyDescent="0.2">
      <c r="D6345" s="6" t="s">
        <v>4652</v>
      </c>
      <c r="E6345" s="6" t="s">
        <v>3579</v>
      </c>
      <c r="F6345" s="6" t="s">
        <v>3698</v>
      </c>
      <c r="G6345" s="2">
        <v>7708.7894736842109</v>
      </c>
      <c r="H6345" s="2" t="s">
        <v>5089</v>
      </c>
    </row>
    <row r="6346" spans="4:8" ht="11.4" customHeight="1" x14ac:dyDescent="0.2">
      <c r="D6346" s="6" t="s">
        <v>3834</v>
      </c>
      <c r="E6346" s="6" t="s">
        <v>3579</v>
      </c>
      <c r="F6346" s="6" t="s">
        <v>3698</v>
      </c>
      <c r="G6346" s="2">
        <v>2944.62</v>
      </c>
      <c r="H6346" s="2" t="s">
        <v>5089</v>
      </c>
    </row>
    <row r="6347" spans="4:8" ht="11.4" customHeight="1" x14ac:dyDescent="0.2">
      <c r="D6347" s="6" t="s">
        <v>4653</v>
      </c>
      <c r="E6347" s="6" t="s">
        <v>3579</v>
      </c>
      <c r="F6347" s="6" t="s">
        <v>3698</v>
      </c>
      <c r="G6347" s="2">
        <v>4435.3495775682622</v>
      </c>
      <c r="H6347" s="2" t="s">
        <v>5089</v>
      </c>
    </row>
    <row r="6348" spans="4:8" ht="11.4" customHeight="1" x14ac:dyDescent="0.2">
      <c r="D6348" s="6" t="s">
        <v>3853</v>
      </c>
      <c r="E6348" s="6" t="s">
        <v>3579</v>
      </c>
      <c r="F6348" s="6" t="s">
        <v>3698</v>
      </c>
      <c r="G6348" s="2">
        <v>3050.1349325337333</v>
      </c>
      <c r="H6348" s="2" t="s">
        <v>5089</v>
      </c>
    </row>
    <row r="6349" spans="4:8" ht="11.4" customHeight="1" x14ac:dyDescent="0.2">
      <c r="D6349" s="6" t="s">
        <v>3840</v>
      </c>
      <c r="E6349" s="6" t="s">
        <v>3579</v>
      </c>
      <c r="F6349" s="6" t="s">
        <v>3698</v>
      </c>
      <c r="G6349" s="2">
        <v>2944.3812499999999</v>
      </c>
      <c r="H6349" s="2" t="s">
        <v>5089</v>
      </c>
    </row>
    <row r="6350" spans="4:8" ht="11.4" customHeight="1" x14ac:dyDescent="0.2">
      <c r="D6350" s="6" t="s">
        <v>3876</v>
      </c>
      <c r="E6350" s="6" t="s">
        <v>3579</v>
      </c>
      <c r="F6350" s="6" t="s">
        <v>3698</v>
      </c>
      <c r="G6350" s="2">
        <v>5374.7722222222219</v>
      </c>
      <c r="H6350" s="2" t="s">
        <v>5089</v>
      </c>
    </row>
    <row r="6351" spans="4:8" ht="11.4" customHeight="1" x14ac:dyDescent="0.2">
      <c r="D6351" s="6" t="s">
        <v>3871</v>
      </c>
      <c r="E6351" s="6" t="s">
        <v>3579</v>
      </c>
      <c r="F6351" s="6" t="s">
        <v>3698</v>
      </c>
      <c r="G6351" s="2">
        <v>5358.9789789789784</v>
      </c>
      <c r="H6351" s="2" t="s">
        <v>5089</v>
      </c>
    </row>
    <row r="6352" spans="4:8" ht="11.4" customHeight="1" x14ac:dyDescent="0.2">
      <c r="D6352" s="6" t="s">
        <v>3869</v>
      </c>
      <c r="E6352" s="6" t="s">
        <v>3579</v>
      </c>
      <c r="F6352" s="6" t="s">
        <v>3698</v>
      </c>
      <c r="G6352" s="2">
        <v>5298.4084084084079</v>
      </c>
      <c r="H6352" s="2" t="s">
        <v>5089</v>
      </c>
    </row>
    <row r="6353" spans="4:8" ht="11.4" customHeight="1" x14ac:dyDescent="0.2">
      <c r="D6353" s="6" t="s">
        <v>4654</v>
      </c>
      <c r="E6353" s="6" t="s">
        <v>3579</v>
      </c>
      <c r="F6353" s="6" t="s">
        <v>3698</v>
      </c>
      <c r="G6353" s="2">
        <v>2990.9909909909907</v>
      </c>
      <c r="H6353" s="2" t="s">
        <v>5089</v>
      </c>
    </row>
    <row r="6354" spans="4:8" ht="11.4" customHeight="1" x14ac:dyDescent="0.2">
      <c r="D6354" s="6" t="s">
        <v>3849</v>
      </c>
      <c r="E6354" s="6" t="s">
        <v>3579</v>
      </c>
      <c r="F6354" s="6" t="s">
        <v>3698</v>
      </c>
      <c r="G6354" s="2">
        <v>2919.2133333333331</v>
      </c>
      <c r="H6354" s="2" t="s">
        <v>5089</v>
      </c>
    </row>
    <row r="6355" spans="4:8" ht="11.4" customHeight="1" x14ac:dyDescent="0.2">
      <c r="D6355" s="6" t="s">
        <v>3872</v>
      </c>
      <c r="E6355" s="6" t="s">
        <v>3579</v>
      </c>
      <c r="F6355" s="6" t="s">
        <v>3698</v>
      </c>
      <c r="G6355" s="2">
        <v>2402.4624624624621</v>
      </c>
      <c r="H6355" s="2" t="s">
        <v>5089</v>
      </c>
    </row>
    <row r="6356" spans="4:8" ht="11.4" customHeight="1" x14ac:dyDescent="0.2">
      <c r="D6356" s="6" t="s">
        <v>4655</v>
      </c>
      <c r="E6356" s="6" t="s">
        <v>3579</v>
      </c>
      <c r="F6356" s="6" t="s">
        <v>3698</v>
      </c>
      <c r="G6356" s="2">
        <v>2513</v>
      </c>
      <c r="H6356" s="2" t="s">
        <v>5089</v>
      </c>
    </row>
    <row r="6357" spans="4:8" ht="11.4" customHeight="1" x14ac:dyDescent="0.2">
      <c r="D6357" s="6" t="s">
        <v>4656</v>
      </c>
      <c r="E6357" s="6" t="s">
        <v>3579</v>
      </c>
      <c r="F6357" s="6" t="s">
        <v>3698</v>
      </c>
      <c r="G6357" s="2">
        <v>2538.5</v>
      </c>
      <c r="H6357" s="2" t="s">
        <v>5089</v>
      </c>
    </row>
    <row r="6358" spans="4:8" ht="11.4" customHeight="1" x14ac:dyDescent="0.2">
      <c r="D6358" s="6" t="s">
        <v>3844</v>
      </c>
      <c r="E6358" s="6" t="s">
        <v>3579</v>
      </c>
      <c r="F6358" s="6" t="s">
        <v>3698</v>
      </c>
      <c r="G6358" s="2">
        <v>2791.1833333333329</v>
      </c>
      <c r="H6358" s="2" t="s">
        <v>5089</v>
      </c>
    </row>
    <row r="6359" spans="4:8" ht="11.4" customHeight="1" x14ac:dyDescent="0.2">
      <c r="D6359" s="6" t="s">
        <v>4657</v>
      </c>
      <c r="E6359" s="6" t="s">
        <v>3579</v>
      </c>
      <c r="F6359" s="6" t="s">
        <v>3698</v>
      </c>
      <c r="G6359" s="2">
        <v>10608</v>
      </c>
      <c r="H6359" s="2" t="s">
        <v>5089</v>
      </c>
    </row>
    <row r="6360" spans="4:8" ht="11.4" customHeight="1" x14ac:dyDescent="0.2">
      <c r="D6360" s="6" t="s">
        <v>3775</v>
      </c>
      <c r="E6360" s="6" t="s">
        <v>3579</v>
      </c>
      <c r="F6360" s="6" t="s">
        <v>3698</v>
      </c>
      <c r="G6360" s="2">
        <v>11311.31</v>
      </c>
      <c r="H6360" s="2" t="s">
        <v>5089</v>
      </c>
    </row>
    <row r="6361" spans="4:8" ht="11.4" customHeight="1" x14ac:dyDescent="0.2">
      <c r="D6361" s="6" t="s">
        <v>3720</v>
      </c>
      <c r="E6361" s="6" t="s">
        <v>3579</v>
      </c>
      <c r="F6361" s="6" t="s">
        <v>3698</v>
      </c>
      <c r="G6361" s="2">
        <v>3153.82</v>
      </c>
      <c r="H6361" s="2" t="s">
        <v>5089</v>
      </c>
    </row>
    <row r="6362" spans="4:8" ht="11.4" customHeight="1" x14ac:dyDescent="0.2">
      <c r="D6362" s="6" t="s">
        <v>3773</v>
      </c>
      <c r="E6362" s="6" t="s">
        <v>3579</v>
      </c>
      <c r="F6362" s="6" t="s">
        <v>3698</v>
      </c>
      <c r="G6362" s="2">
        <v>3301.58</v>
      </c>
      <c r="H6362" s="2" t="s">
        <v>5089</v>
      </c>
    </row>
    <row r="6363" spans="4:8" ht="11.4" customHeight="1" x14ac:dyDescent="0.2">
      <c r="D6363" s="6" t="s">
        <v>3812</v>
      </c>
      <c r="E6363" s="6" t="s">
        <v>3579</v>
      </c>
      <c r="F6363" s="6" t="s">
        <v>3698</v>
      </c>
      <c r="G6363" s="2">
        <v>1709.625</v>
      </c>
      <c r="H6363" s="2" t="s">
        <v>5089</v>
      </c>
    </row>
    <row r="6364" spans="4:8" ht="11.4" customHeight="1" x14ac:dyDescent="0.2">
      <c r="D6364" s="6" t="s">
        <v>4658</v>
      </c>
      <c r="E6364" s="6" t="s">
        <v>3579</v>
      </c>
      <c r="F6364" s="6" t="s">
        <v>3698</v>
      </c>
      <c r="G6364" s="2">
        <v>1820.3333333333333</v>
      </c>
      <c r="H6364" s="2" t="s">
        <v>5089</v>
      </c>
    </row>
    <row r="6365" spans="4:8" ht="11.4" customHeight="1" x14ac:dyDescent="0.2">
      <c r="D6365" s="6" t="s">
        <v>3802</v>
      </c>
      <c r="E6365" s="6" t="s">
        <v>3579</v>
      </c>
      <c r="F6365" s="6" t="s">
        <v>3698</v>
      </c>
      <c r="G6365" s="2">
        <v>2002.4</v>
      </c>
      <c r="H6365" s="2" t="s">
        <v>5089</v>
      </c>
    </row>
    <row r="6366" spans="4:8" ht="11.4" customHeight="1" x14ac:dyDescent="0.2">
      <c r="D6366" s="6" t="s">
        <v>4659</v>
      </c>
      <c r="E6366" s="6" t="s">
        <v>3579</v>
      </c>
      <c r="F6366" s="6" t="s">
        <v>3698</v>
      </c>
      <c r="G6366" s="2">
        <v>2559.5833333333335</v>
      </c>
      <c r="H6366" s="2" t="s">
        <v>5089</v>
      </c>
    </row>
    <row r="6367" spans="4:8" ht="11.4" customHeight="1" x14ac:dyDescent="0.2">
      <c r="D6367" s="6" t="s">
        <v>4660</v>
      </c>
      <c r="E6367" s="6" t="s">
        <v>3579</v>
      </c>
      <c r="F6367" s="6" t="s">
        <v>3698</v>
      </c>
      <c r="G6367" s="2">
        <v>2725.3333333333335</v>
      </c>
      <c r="H6367" s="2" t="s">
        <v>5089</v>
      </c>
    </row>
    <row r="6368" spans="4:8" ht="11.4" customHeight="1" x14ac:dyDescent="0.2">
      <c r="D6368" s="6" t="s">
        <v>3803</v>
      </c>
      <c r="E6368" s="6" t="s">
        <v>3579</v>
      </c>
      <c r="F6368" s="6" t="s">
        <v>3698</v>
      </c>
      <c r="G6368" s="2">
        <v>2997.9599999999996</v>
      </c>
      <c r="H6368" s="2" t="s">
        <v>5089</v>
      </c>
    </row>
    <row r="6369" spans="4:8" ht="11.4" customHeight="1" x14ac:dyDescent="0.2">
      <c r="D6369" s="6" t="s">
        <v>3783</v>
      </c>
      <c r="E6369" s="6" t="s">
        <v>3579</v>
      </c>
      <c r="F6369" s="6" t="s">
        <v>3698</v>
      </c>
      <c r="G6369" s="2">
        <v>3131.65</v>
      </c>
      <c r="H6369" s="2" t="s">
        <v>5089</v>
      </c>
    </row>
    <row r="6370" spans="4:8" ht="11.4" customHeight="1" x14ac:dyDescent="0.2">
      <c r="D6370" s="6" t="s">
        <v>3810</v>
      </c>
      <c r="E6370" s="6" t="s">
        <v>3579</v>
      </c>
      <c r="F6370" s="6" t="s">
        <v>3698</v>
      </c>
      <c r="G6370" s="2">
        <v>3334.5</v>
      </c>
      <c r="H6370" s="2" t="s">
        <v>5089</v>
      </c>
    </row>
    <row r="6371" spans="4:8" ht="11.4" customHeight="1" x14ac:dyDescent="0.2">
      <c r="D6371" s="6" t="s">
        <v>4661</v>
      </c>
      <c r="E6371" s="6" t="s">
        <v>3579</v>
      </c>
      <c r="F6371" s="6" t="s">
        <v>3698</v>
      </c>
      <c r="G6371" s="2">
        <v>850.66666666666663</v>
      </c>
      <c r="H6371" s="2" t="s">
        <v>5089</v>
      </c>
    </row>
    <row r="6372" spans="4:8" ht="11.4" customHeight="1" x14ac:dyDescent="0.2">
      <c r="D6372" s="6" t="s">
        <v>4662</v>
      </c>
      <c r="E6372" s="6" t="s">
        <v>3579</v>
      </c>
      <c r="F6372" s="6" t="s">
        <v>3698</v>
      </c>
      <c r="G6372" s="2">
        <v>850.66666666666663</v>
      </c>
      <c r="H6372" s="2" t="s">
        <v>5089</v>
      </c>
    </row>
    <row r="6373" spans="4:8" ht="11.4" customHeight="1" x14ac:dyDescent="0.2">
      <c r="D6373" s="6" t="s">
        <v>4663</v>
      </c>
      <c r="E6373" s="6" t="s">
        <v>3579</v>
      </c>
      <c r="F6373" s="6" t="s">
        <v>3698</v>
      </c>
      <c r="G6373" s="2">
        <v>935.66666666666663</v>
      </c>
      <c r="H6373" s="2" t="s">
        <v>5089</v>
      </c>
    </row>
    <row r="6374" spans="4:8" ht="11.4" customHeight="1" x14ac:dyDescent="0.2">
      <c r="D6374" s="6" t="s">
        <v>3093</v>
      </c>
      <c r="E6374" s="6" t="s">
        <v>2945</v>
      </c>
      <c r="F6374" s="6" t="s">
        <v>3085</v>
      </c>
      <c r="G6374" s="2">
        <v>173.80982758620689</v>
      </c>
      <c r="H6374" s="2" t="s">
        <v>5089</v>
      </c>
    </row>
    <row r="6375" spans="4:8" ht="11.4" customHeight="1" x14ac:dyDescent="0.2">
      <c r="D6375" s="6" t="s">
        <v>3094</v>
      </c>
      <c r="E6375" s="6" t="s">
        <v>2945</v>
      </c>
      <c r="F6375" s="6" t="s">
        <v>3085</v>
      </c>
      <c r="G6375" s="2">
        <v>191.93</v>
      </c>
      <c r="H6375" s="2" t="s">
        <v>5089</v>
      </c>
    </row>
    <row r="6376" spans="4:8" ht="11.4" customHeight="1" x14ac:dyDescent="0.2">
      <c r="D6376" s="6" t="s">
        <v>3092</v>
      </c>
      <c r="E6376" s="6" t="s">
        <v>2945</v>
      </c>
      <c r="F6376" s="6" t="s">
        <v>3085</v>
      </c>
      <c r="G6376" s="2">
        <v>134.36904761904762</v>
      </c>
      <c r="H6376" s="2" t="s">
        <v>5089</v>
      </c>
    </row>
    <row r="6377" spans="4:8" ht="11.4" customHeight="1" x14ac:dyDescent="0.2">
      <c r="D6377" s="6" t="s">
        <v>3086</v>
      </c>
      <c r="E6377" s="6" t="s">
        <v>2945</v>
      </c>
      <c r="F6377" s="6" t="s">
        <v>3085</v>
      </c>
      <c r="G6377" s="2">
        <v>301.22856395728917</v>
      </c>
      <c r="H6377" s="2" t="s">
        <v>5090</v>
      </c>
    </row>
    <row r="6378" spans="4:8" ht="11.4" customHeight="1" x14ac:dyDescent="0.2">
      <c r="D6378" s="6" t="s">
        <v>3088</v>
      </c>
      <c r="E6378" s="6" t="s">
        <v>2945</v>
      </c>
      <c r="F6378" s="6" t="s">
        <v>3085</v>
      </c>
      <c r="G6378" s="2">
        <v>248.71553450608931</v>
      </c>
      <c r="H6378" s="2" t="s">
        <v>5091</v>
      </c>
    </row>
    <row r="6379" spans="4:8" ht="11.4" customHeight="1" x14ac:dyDescent="0.2">
      <c r="D6379" s="6" t="s">
        <v>3087</v>
      </c>
      <c r="E6379" s="6" t="s">
        <v>2945</v>
      </c>
      <c r="F6379" s="6" t="s">
        <v>3085</v>
      </c>
      <c r="G6379" s="2">
        <v>500.02585623678647</v>
      </c>
      <c r="H6379" s="2" t="s">
        <v>5091</v>
      </c>
    </row>
    <row r="6380" spans="4:8" ht="11.4" customHeight="1" x14ac:dyDescent="0.2">
      <c r="D6380" s="6" t="s">
        <v>3089</v>
      </c>
      <c r="E6380" s="6" t="s">
        <v>2945</v>
      </c>
      <c r="F6380" s="6" t="s">
        <v>3085</v>
      </c>
      <c r="G6380" s="2">
        <v>360.8179274611399</v>
      </c>
      <c r="H6380" s="2" t="s">
        <v>5091</v>
      </c>
    </row>
    <row r="6381" spans="4:8" ht="11.4" customHeight="1" x14ac:dyDescent="0.2">
      <c r="D6381" s="6" t="s">
        <v>3090</v>
      </c>
      <c r="E6381" s="6" t="s">
        <v>2945</v>
      </c>
      <c r="F6381" s="6" t="s">
        <v>3085</v>
      </c>
      <c r="G6381" s="2">
        <v>218.44606451612904</v>
      </c>
      <c r="H6381" s="2" t="s">
        <v>5091</v>
      </c>
    </row>
    <row r="6382" spans="4:8" ht="11.4" customHeight="1" x14ac:dyDescent="0.2">
      <c r="D6382" s="6" t="s">
        <v>3053</v>
      </c>
      <c r="E6382" s="6" t="s">
        <v>2945</v>
      </c>
      <c r="F6382" s="6" t="s">
        <v>3017</v>
      </c>
      <c r="G6382" s="2">
        <v>2300</v>
      </c>
      <c r="H6382" s="2" t="s">
        <v>5089</v>
      </c>
    </row>
    <row r="6383" spans="4:8" ht="11.4" customHeight="1" x14ac:dyDescent="0.2">
      <c r="D6383" s="6" t="s">
        <v>3037</v>
      </c>
      <c r="E6383" s="6" t="s">
        <v>2945</v>
      </c>
      <c r="F6383" s="6" t="s">
        <v>3017</v>
      </c>
      <c r="G6383" s="2">
        <v>2509.4044444444444</v>
      </c>
      <c r="H6383" s="2" t="s">
        <v>5091</v>
      </c>
    </row>
    <row r="6384" spans="4:8" ht="11.4" customHeight="1" x14ac:dyDescent="0.2">
      <c r="D6384" s="6" t="s">
        <v>3025</v>
      </c>
      <c r="E6384" s="6" t="s">
        <v>2945</v>
      </c>
      <c r="F6384" s="6" t="s">
        <v>3017</v>
      </c>
      <c r="G6384" s="2">
        <v>2077.1028571428569</v>
      </c>
      <c r="H6384" s="2" t="s">
        <v>5089</v>
      </c>
    </row>
    <row r="6385" spans="4:8" ht="11.4" customHeight="1" x14ac:dyDescent="0.2">
      <c r="D6385" s="6" t="s">
        <v>3033</v>
      </c>
      <c r="E6385" s="6" t="s">
        <v>2945</v>
      </c>
      <c r="F6385" s="6" t="s">
        <v>3017</v>
      </c>
      <c r="G6385" s="2">
        <v>2507.2426470588234</v>
      </c>
      <c r="H6385" s="2" t="s">
        <v>5091</v>
      </c>
    </row>
    <row r="6386" spans="4:8" ht="11.4" customHeight="1" x14ac:dyDescent="0.2">
      <c r="D6386" s="6" t="s">
        <v>3056</v>
      </c>
      <c r="E6386" s="6" t="s">
        <v>2945</v>
      </c>
      <c r="F6386" s="6" t="s">
        <v>3017</v>
      </c>
      <c r="G6386" s="2">
        <v>1802.1645833333332</v>
      </c>
      <c r="H6386" s="2" t="s">
        <v>5089</v>
      </c>
    </row>
    <row r="6387" spans="4:8" ht="11.4" customHeight="1" x14ac:dyDescent="0.2">
      <c r="D6387" s="6" t="s">
        <v>3050</v>
      </c>
      <c r="E6387" s="6" t="s">
        <v>2945</v>
      </c>
      <c r="F6387" s="6" t="s">
        <v>3017</v>
      </c>
      <c r="G6387" s="2">
        <v>1356.6980000000001</v>
      </c>
      <c r="H6387" s="2" t="s">
        <v>5089</v>
      </c>
    </row>
    <row r="6388" spans="4:8" ht="11.4" customHeight="1" x14ac:dyDescent="0.2">
      <c r="D6388" s="6" t="s">
        <v>3049</v>
      </c>
      <c r="E6388" s="6" t="s">
        <v>2945</v>
      </c>
      <c r="F6388" s="6" t="s">
        <v>3017</v>
      </c>
      <c r="G6388" s="2">
        <v>2455.8490000000002</v>
      </c>
      <c r="H6388" s="2" t="s">
        <v>5089</v>
      </c>
    </row>
    <row r="6389" spans="4:8" ht="11.4" customHeight="1" x14ac:dyDescent="0.2">
      <c r="D6389" s="6" t="s">
        <v>3042</v>
      </c>
      <c r="E6389" s="6" t="s">
        <v>2945</v>
      </c>
      <c r="F6389" s="6" t="s">
        <v>3017</v>
      </c>
      <c r="G6389" s="2">
        <v>2438</v>
      </c>
      <c r="H6389" s="2" t="s">
        <v>5089</v>
      </c>
    </row>
    <row r="6390" spans="4:8" ht="11.4" customHeight="1" x14ac:dyDescent="0.2">
      <c r="D6390" s="6" t="s">
        <v>3023</v>
      </c>
      <c r="E6390" s="6" t="s">
        <v>2945</v>
      </c>
      <c r="F6390" s="6" t="s">
        <v>3017</v>
      </c>
      <c r="G6390" s="2">
        <v>2200</v>
      </c>
      <c r="H6390" s="2" t="s">
        <v>5089</v>
      </c>
    </row>
    <row r="6391" spans="4:8" ht="11.4" customHeight="1" x14ac:dyDescent="0.2">
      <c r="D6391" s="6" t="s">
        <v>3026</v>
      </c>
      <c r="E6391" s="6" t="s">
        <v>2945</v>
      </c>
      <c r="F6391" s="6" t="s">
        <v>3017</v>
      </c>
      <c r="G6391" s="2">
        <v>2773.6347826086953</v>
      </c>
      <c r="H6391" s="2" t="s">
        <v>5089</v>
      </c>
    </row>
    <row r="6392" spans="4:8" ht="11.4" customHeight="1" x14ac:dyDescent="0.2">
      <c r="D6392" s="6" t="s">
        <v>3058</v>
      </c>
      <c r="E6392" s="6" t="s">
        <v>2945</v>
      </c>
      <c r="F6392" s="6" t="s">
        <v>3017</v>
      </c>
      <c r="G6392" s="2">
        <v>3406.9716666666668</v>
      </c>
      <c r="H6392" s="2" t="s">
        <v>5089</v>
      </c>
    </row>
    <row r="6393" spans="4:8" ht="11.4" customHeight="1" x14ac:dyDescent="0.2">
      <c r="D6393" s="6" t="s">
        <v>4664</v>
      </c>
      <c r="E6393" s="6" t="s">
        <v>2945</v>
      </c>
      <c r="F6393" s="6" t="s">
        <v>3017</v>
      </c>
      <c r="G6393" s="2">
        <v>4206</v>
      </c>
      <c r="H6393" s="2" t="s">
        <v>5089</v>
      </c>
    </row>
    <row r="6394" spans="4:8" ht="11.4" customHeight="1" x14ac:dyDescent="0.2">
      <c r="D6394" s="6" t="s">
        <v>3028</v>
      </c>
      <c r="E6394" s="6" t="s">
        <v>2945</v>
      </c>
      <c r="F6394" s="6" t="s">
        <v>3017</v>
      </c>
      <c r="G6394" s="2">
        <v>2606.4964114832537</v>
      </c>
      <c r="H6394" s="2" t="s">
        <v>5091</v>
      </c>
    </row>
    <row r="6395" spans="4:8" ht="11.4" customHeight="1" x14ac:dyDescent="0.2">
      <c r="D6395" s="6" t="s">
        <v>4665</v>
      </c>
      <c r="E6395" s="6" t="s">
        <v>2945</v>
      </c>
      <c r="F6395" s="6" t="s">
        <v>3017</v>
      </c>
      <c r="G6395" s="2">
        <v>3252.3838383838383</v>
      </c>
      <c r="H6395" s="2" t="s">
        <v>5089</v>
      </c>
    </row>
    <row r="6396" spans="4:8" ht="11.4" customHeight="1" x14ac:dyDescent="0.2">
      <c r="D6396" s="6" t="s">
        <v>3036</v>
      </c>
      <c r="E6396" s="6" t="s">
        <v>2945</v>
      </c>
      <c r="F6396" s="6" t="s">
        <v>3017</v>
      </c>
      <c r="G6396" s="2">
        <v>2001.92075</v>
      </c>
      <c r="H6396" s="2" t="s">
        <v>5089</v>
      </c>
    </row>
    <row r="6397" spans="4:8" ht="11.4" customHeight="1" x14ac:dyDescent="0.2">
      <c r="D6397" s="6" t="s">
        <v>3030</v>
      </c>
      <c r="E6397" s="6" t="s">
        <v>2945</v>
      </c>
      <c r="F6397" s="6" t="s">
        <v>3017</v>
      </c>
      <c r="G6397" s="2">
        <v>1923.3675294117645</v>
      </c>
      <c r="H6397" s="2" t="s">
        <v>5091</v>
      </c>
    </row>
    <row r="6398" spans="4:8" ht="11.4" customHeight="1" x14ac:dyDescent="0.2">
      <c r="D6398" s="6" t="s">
        <v>4666</v>
      </c>
      <c r="E6398" s="6" t="s">
        <v>2945</v>
      </c>
      <c r="F6398" s="6" t="s">
        <v>3017</v>
      </c>
      <c r="G6398" s="2">
        <v>4100</v>
      </c>
      <c r="H6398" s="2" t="s">
        <v>5089</v>
      </c>
    </row>
    <row r="6399" spans="4:8" ht="11.4" customHeight="1" x14ac:dyDescent="0.2">
      <c r="D6399" s="6" t="s">
        <v>3055</v>
      </c>
      <c r="E6399" s="6" t="s">
        <v>2945</v>
      </c>
      <c r="F6399" s="6" t="s">
        <v>3017</v>
      </c>
      <c r="G6399" s="2">
        <v>3096</v>
      </c>
      <c r="H6399" s="2" t="s">
        <v>5089</v>
      </c>
    </row>
    <row r="6400" spans="4:8" ht="11.4" customHeight="1" x14ac:dyDescent="0.2">
      <c r="D6400" s="6" t="s">
        <v>3044</v>
      </c>
      <c r="E6400" s="6" t="s">
        <v>2945</v>
      </c>
      <c r="F6400" s="6" t="s">
        <v>3017</v>
      </c>
      <c r="G6400" s="2">
        <v>1446.749135802469</v>
      </c>
      <c r="H6400" s="2" t="s">
        <v>5089</v>
      </c>
    </row>
    <row r="6401" spans="4:8" ht="11.4" customHeight="1" x14ac:dyDescent="0.2">
      <c r="D6401" s="6" t="s">
        <v>3047</v>
      </c>
      <c r="E6401" s="6" t="s">
        <v>2945</v>
      </c>
      <c r="F6401" s="6" t="s">
        <v>3017</v>
      </c>
      <c r="G6401" s="2">
        <v>2618.7084848484851</v>
      </c>
      <c r="H6401" s="2" t="s">
        <v>5089</v>
      </c>
    </row>
    <row r="6402" spans="4:8" ht="11.4" customHeight="1" x14ac:dyDescent="0.2">
      <c r="D6402" s="6" t="s">
        <v>3024</v>
      </c>
      <c r="E6402" s="6" t="s">
        <v>2945</v>
      </c>
      <c r="F6402" s="6" t="s">
        <v>3017</v>
      </c>
      <c r="G6402" s="2">
        <v>2533</v>
      </c>
      <c r="H6402" s="2" t="s">
        <v>5089</v>
      </c>
    </row>
    <row r="6403" spans="4:8" ht="11.4" customHeight="1" x14ac:dyDescent="0.2">
      <c r="D6403" s="6" t="s">
        <v>4667</v>
      </c>
      <c r="E6403" s="6" t="s">
        <v>2945</v>
      </c>
      <c r="F6403" s="6" t="s">
        <v>3017</v>
      </c>
      <c r="G6403" s="2">
        <v>264.70588235294116</v>
      </c>
      <c r="H6403" s="2" t="s">
        <v>5089</v>
      </c>
    </row>
    <row r="6404" spans="4:8" ht="11.4" customHeight="1" x14ac:dyDescent="0.2">
      <c r="D6404" s="6" t="s">
        <v>3018</v>
      </c>
      <c r="E6404" s="6" t="s">
        <v>2945</v>
      </c>
      <c r="F6404" s="6" t="s">
        <v>3017</v>
      </c>
      <c r="G6404" s="2">
        <v>2301.9930394431553</v>
      </c>
      <c r="H6404" s="2" t="s">
        <v>5091</v>
      </c>
    </row>
    <row r="6405" spans="4:8" ht="11.4" customHeight="1" x14ac:dyDescent="0.2">
      <c r="D6405" s="6" t="s">
        <v>3020</v>
      </c>
      <c r="E6405" s="6" t="s">
        <v>2945</v>
      </c>
      <c r="F6405" s="6" t="s">
        <v>3017</v>
      </c>
      <c r="G6405" s="2">
        <v>3241.8043165467625</v>
      </c>
      <c r="H6405" s="2" t="s">
        <v>5091</v>
      </c>
    </row>
    <row r="6406" spans="4:8" ht="11.4" customHeight="1" x14ac:dyDescent="0.2">
      <c r="D6406" s="6" t="s">
        <v>3046</v>
      </c>
      <c r="E6406" s="6" t="s">
        <v>2945</v>
      </c>
      <c r="F6406" s="6" t="s">
        <v>3017</v>
      </c>
      <c r="G6406" s="2">
        <v>3945.2075555555557</v>
      </c>
      <c r="H6406" s="2" t="s">
        <v>5089</v>
      </c>
    </row>
    <row r="6407" spans="4:8" ht="11.4" customHeight="1" x14ac:dyDescent="0.2">
      <c r="D6407" s="6" t="s">
        <v>3039</v>
      </c>
      <c r="E6407" s="6" t="s">
        <v>2945</v>
      </c>
      <c r="F6407" s="6" t="s">
        <v>3017</v>
      </c>
      <c r="G6407" s="2">
        <v>3864.5217142857146</v>
      </c>
      <c r="H6407" s="2" t="s">
        <v>5089</v>
      </c>
    </row>
    <row r="6408" spans="4:8" ht="11.4" customHeight="1" x14ac:dyDescent="0.2">
      <c r="D6408" s="6" t="s">
        <v>3022</v>
      </c>
      <c r="E6408" s="6" t="s">
        <v>2945</v>
      </c>
      <c r="F6408" s="6" t="s">
        <v>3017</v>
      </c>
      <c r="G6408" s="2">
        <v>2112.805284090909</v>
      </c>
      <c r="H6408" s="2" t="s">
        <v>5091</v>
      </c>
    </row>
    <row r="6409" spans="4:8" ht="11.4" customHeight="1" x14ac:dyDescent="0.2">
      <c r="D6409" s="6" t="s">
        <v>3027</v>
      </c>
      <c r="E6409" s="6" t="s">
        <v>2945</v>
      </c>
      <c r="F6409" s="6" t="s">
        <v>3017</v>
      </c>
      <c r="G6409" s="2">
        <v>1923.9781589958161</v>
      </c>
      <c r="H6409" s="2" t="s">
        <v>5091</v>
      </c>
    </row>
    <row r="6410" spans="4:8" ht="11.4" customHeight="1" x14ac:dyDescent="0.2">
      <c r="D6410" s="6" t="s">
        <v>3040</v>
      </c>
      <c r="E6410" s="6" t="s">
        <v>2945</v>
      </c>
      <c r="F6410" s="6" t="s">
        <v>3017</v>
      </c>
      <c r="G6410" s="2">
        <v>2556</v>
      </c>
      <c r="H6410" s="2" t="s">
        <v>5089</v>
      </c>
    </row>
    <row r="6411" spans="4:8" ht="11.4" customHeight="1" x14ac:dyDescent="0.2">
      <c r="D6411" s="6" t="s">
        <v>4668</v>
      </c>
      <c r="E6411" s="6" t="s">
        <v>2945</v>
      </c>
      <c r="F6411" s="6" t="s">
        <v>3017</v>
      </c>
      <c r="G6411" s="2">
        <v>4814</v>
      </c>
      <c r="H6411" s="2" t="s">
        <v>5089</v>
      </c>
    </row>
    <row r="6412" spans="4:8" ht="11.4" customHeight="1" x14ac:dyDescent="0.2">
      <c r="D6412" s="6" t="s">
        <v>3054</v>
      </c>
      <c r="E6412" s="6" t="s">
        <v>2945</v>
      </c>
      <c r="F6412" s="6" t="s">
        <v>3017</v>
      </c>
      <c r="G6412" s="2">
        <v>4242</v>
      </c>
      <c r="H6412" s="2" t="s">
        <v>5089</v>
      </c>
    </row>
    <row r="6413" spans="4:8" ht="11.4" customHeight="1" x14ac:dyDescent="0.2">
      <c r="D6413" s="6" t="s">
        <v>3021</v>
      </c>
      <c r="E6413" s="6" t="s">
        <v>2945</v>
      </c>
      <c r="F6413" s="6" t="s">
        <v>3017</v>
      </c>
      <c r="G6413" s="2">
        <v>2438</v>
      </c>
      <c r="H6413" s="2" t="s">
        <v>5091</v>
      </c>
    </row>
    <row r="6414" spans="4:8" ht="11.4" customHeight="1" x14ac:dyDescent="0.2">
      <c r="D6414" s="6" t="s">
        <v>3019</v>
      </c>
      <c r="E6414" s="6" t="s">
        <v>2945</v>
      </c>
      <c r="F6414" s="6" t="s">
        <v>3017</v>
      </c>
      <c r="G6414" s="2">
        <v>3257.7889880952384</v>
      </c>
      <c r="H6414" s="2" t="s">
        <v>5091</v>
      </c>
    </row>
    <row r="6415" spans="4:8" ht="11.4" customHeight="1" x14ac:dyDescent="0.2">
      <c r="D6415" s="6" t="s">
        <v>3029</v>
      </c>
      <c r="E6415" s="6" t="s">
        <v>2945</v>
      </c>
      <c r="F6415" s="6" t="s">
        <v>3017</v>
      </c>
      <c r="G6415" s="2">
        <v>3559.4736842105262</v>
      </c>
      <c r="H6415" s="2" t="s">
        <v>5089</v>
      </c>
    </row>
    <row r="6416" spans="4:8" ht="11.4" customHeight="1" x14ac:dyDescent="0.2">
      <c r="D6416" s="6" t="s">
        <v>3032</v>
      </c>
      <c r="E6416" s="6" t="s">
        <v>2945</v>
      </c>
      <c r="F6416" s="6" t="s">
        <v>3017</v>
      </c>
      <c r="G6416" s="2">
        <v>2268.8066451612904</v>
      </c>
      <c r="H6416" s="2" t="s">
        <v>5091</v>
      </c>
    </row>
    <row r="6417" spans="4:8" ht="11.4" customHeight="1" x14ac:dyDescent="0.2">
      <c r="D6417" s="6" t="s">
        <v>3060</v>
      </c>
      <c r="E6417" s="6" t="s">
        <v>2945</v>
      </c>
      <c r="F6417" s="6" t="s">
        <v>3017</v>
      </c>
      <c r="G6417" s="2">
        <v>1909.7779999999998</v>
      </c>
      <c r="H6417" s="2" t="s">
        <v>5089</v>
      </c>
    </row>
    <row r="6418" spans="4:8" ht="11.4" customHeight="1" x14ac:dyDescent="0.2">
      <c r="D6418" s="6" t="s">
        <v>3043</v>
      </c>
      <c r="E6418" s="6" t="s">
        <v>2945</v>
      </c>
      <c r="F6418" s="6" t="s">
        <v>3017</v>
      </c>
      <c r="G6418" s="2">
        <v>2832.0197826086956</v>
      </c>
      <c r="H6418" s="2" t="s">
        <v>5089</v>
      </c>
    </row>
    <row r="6419" spans="4:8" ht="11.4" customHeight="1" x14ac:dyDescent="0.2">
      <c r="D6419" s="6" t="s">
        <v>4669</v>
      </c>
      <c r="E6419" s="6" t="s">
        <v>2945</v>
      </c>
      <c r="F6419" s="6" t="s">
        <v>3017</v>
      </c>
      <c r="G6419" s="2">
        <v>1300</v>
      </c>
      <c r="H6419" s="2" t="s">
        <v>5089</v>
      </c>
    </row>
    <row r="6420" spans="4:8" ht="11.4" customHeight="1" x14ac:dyDescent="0.2">
      <c r="D6420" s="6" t="s">
        <v>3051</v>
      </c>
      <c r="E6420" s="6" t="s">
        <v>2945</v>
      </c>
      <c r="F6420" s="6" t="s">
        <v>3017</v>
      </c>
      <c r="G6420" s="2">
        <v>3296.8666666666668</v>
      </c>
      <c r="H6420" s="2" t="s">
        <v>5089</v>
      </c>
    </row>
    <row r="6421" spans="4:8" ht="11.4" customHeight="1" x14ac:dyDescent="0.2">
      <c r="D6421" s="6" t="s">
        <v>3061</v>
      </c>
      <c r="E6421" s="6" t="s">
        <v>2945</v>
      </c>
      <c r="F6421" s="6" t="s">
        <v>3017</v>
      </c>
      <c r="G6421" s="2">
        <v>1888</v>
      </c>
      <c r="H6421" s="2" t="s">
        <v>5089</v>
      </c>
    </row>
    <row r="6422" spans="4:8" ht="11.4" customHeight="1" x14ac:dyDescent="0.2">
      <c r="D6422" s="6" t="s">
        <v>3059</v>
      </c>
      <c r="E6422" s="6" t="s">
        <v>2945</v>
      </c>
      <c r="F6422" s="6" t="s">
        <v>3017</v>
      </c>
      <c r="G6422" s="2">
        <v>4310</v>
      </c>
      <c r="H6422" s="2" t="s">
        <v>5089</v>
      </c>
    </row>
    <row r="6423" spans="4:8" ht="11.4" customHeight="1" x14ac:dyDescent="0.2">
      <c r="D6423" s="6" t="s">
        <v>3057</v>
      </c>
      <c r="E6423" s="6" t="s">
        <v>2945</v>
      </c>
      <c r="F6423" s="6" t="s">
        <v>3017</v>
      </c>
      <c r="G6423" s="2">
        <v>2004</v>
      </c>
      <c r="H6423" s="2" t="s">
        <v>5089</v>
      </c>
    </row>
    <row r="6424" spans="4:8" ht="11.4" customHeight="1" x14ac:dyDescent="0.2">
      <c r="D6424" s="6" t="s">
        <v>3041</v>
      </c>
      <c r="E6424" s="6" t="s">
        <v>2945</v>
      </c>
      <c r="F6424" s="6" t="s">
        <v>3017</v>
      </c>
      <c r="G6424" s="2">
        <v>4062.2549019607845</v>
      </c>
      <c r="H6424" s="2" t="s">
        <v>5089</v>
      </c>
    </row>
    <row r="6425" spans="4:8" ht="11.4" customHeight="1" x14ac:dyDescent="0.2">
      <c r="D6425" s="6" t="s">
        <v>3048</v>
      </c>
      <c r="E6425" s="6" t="s">
        <v>2945</v>
      </c>
      <c r="F6425" s="6" t="s">
        <v>3017</v>
      </c>
      <c r="G6425" s="2">
        <v>4384.6944000000003</v>
      </c>
      <c r="H6425" s="2" t="s">
        <v>5089</v>
      </c>
    </row>
    <row r="6426" spans="4:8" ht="11.4" customHeight="1" x14ac:dyDescent="0.2">
      <c r="D6426" s="6" t="s">
        <v>3488</v>
      </c>
      <c r="E6426" s="6" t="s">
        <v>3363</v>
      </c>
      <c r="F6426" s="6" t="s">
        <v>3481</v>
      </c>
      <c r="G6426" s="2">
        <v>277.21542976939207</v>
      </c>
      <c r="H6426" s="2" t="s">
        <v>5089</v>
      </c>
    </row>
    <row r="6427" spans="4:8" ht="11.4" customHeight="1" x14ac:dyDescent="0.2">
      <c r="D6427" s="6" t="s">
        <v>3505</v>
      </c>
      <c r="E6427" s="6" t="s">
        <v>3363</v>
      </c>
      <c r="F6427" s="6" t="s">
        <v>3481</v>
      </c>
      <c r="G6427" s="2">
        <v>54.55704545454546</v>
      </c>
      <c r="H6427" s="2" t="s">
        <v>5089</v>
      </c>
    </row>
    <row r="6428" spans="4:8" ht="11.4" customHeight="1" x14ac:dyDescent="0.2">
      <c r="D6428" s="6" t="s">
        <v>3504</v>
      </c>
      <c r="E6428" s="6" t="s">
        <v>3363</v>
      </c>
      <c r="F6428" s="6" t="s">
        <v>3481</v>
      </c>
      <c r="G6428" s="2">
        <v>63.089999999999996</v>
      </c>
      <c r="H6428" s="2" t="s">
        <v>5089</v>
      </c>
    </row>
    <row r="6429" spans="4:8" ht="11.4" customHeight="1" x14ac:dyDescent="0.2">
      <c r="D6429" s="6" t="s">
        <v>3502</v>
      </c>
      <c r="E6429" s="6" t="s">
        <v>3363</v>
      </c>
      <c r="F6429" s="6" t="s">
        <v>3481</v>
      </c>
      <c r="G6429" s="2">
        <v>885.03375000000005</v>
      </c>
      <c r="H6429" s="2" t="s">
        <v>5089</v>
      </c>
    </row>
    <row r="6430" spans="4:8" ht="11.4" customHeight="1" x14ac:dyDescent="0.2">
      <c r="D6430" s="6" t="s">
        <v>3496</v>
      </c>
      <c r="E6430" s="6" t="s">
        <v>3363</v>
      </c>
      <c r="F6430" s="6" t="s">
        <v>3481</v>
      </c>
      <c r="G6430" s="2">
        <v>10153.41</v>
      </c>
      <c r="H6430" s="2" t="s">
        <v>5089</v>
      </c>
    </row>
    <row r="6431" spans="4:8" ht="11.4" customHeight="1" x14ac:dyDescent="0.2">
      <c r="D6431" s="6" t="s">
        <v>3517</v>
      </c>
      <c r="E6431" s="6" t="s">
        <v>3363</v>
      </c>
      <c r="F6431" s="6" t="s">
        <v>3481</v>
      </c>
      <c r="G6431" s="2">
        <v>4593.6182352941178</v>
      </c>
      <c r="H6431" s="2" t="s">
        <v>5089</v>
      </c>
    </row>
    <row r="6432" spans="4:8" ht="11.4" customHeight="1" x14ac:dyDescent="0.2">
      <c r="D6432" s="6" t="s">
        <v>4670</v>
      </c>
      <c r="E6432" s="6" t="s">
        <v>3579</v>
      </c>
      <c r="F6432" s="6" t="s">
        <v>3885</v>
      </c>
      <c r="G6432" s="2">
        <v>455.70068027210885</v>
      </c>
      <c r="H6432" s="2" t="s">
        <v>5089</v>
      </c>
    </row>
    <row r="6433" spans="4:8" ht="11.4" customHeight="1" x14ac:dyDescent="0.2">
      <c r="D6433" s="6" t="s">
        <v>4671</v>
      </c>
      <c r="E6433" s="6" t="s">
        <v>3579</v>
      </c>
      <c r="F6433" s="6" t="s">
        <v>3885</v>
      </c>
      <c r="G6433" s="2">
        <v>459.73387096774195</v>
      </c>
      <c r="H6433" s="2" t="s">
        <v>5089</v>
      </c>
    </row>
    <row r="6434" spans="4:8" ht="11.4" customHeight="1" x14ac:dyDescent="0.2">
      <c r="D6434" s="6" t="s">
        <v>4672</v>
      </c>
      <c r="E6434" s="6" t="s">
        <v>3579</v>
      </c>
      <c r="F6434" s="6" t="s">
        <v>3881</v>
      </c>
      <c r="G6434" s="2">
        <v>1020.1785714285714</v>
      </c>
      <c r="H6434" s="2" t="s">
        <v>5089</v>
      </c>
    </row>
    <row r="6435" spans="4:8" ht="11.4" customHeight="1" x14ac:dyDescent="0.2">
      <c r="D6435" s="6" t="s">
        <v>3377</v>
      </c>
      <c r="E6435" s="6" t="s">
        <v>3363</v>
      </c>
      <c r="F6435" s="6" t="s">
        <v>3364</v>
      </c>
      <c r="G6435" s="2">
        <v>18000</v>
      </c>
      <c r="H6435" s="2" t="s">
        <v>5089</v>
      </c>
    </row>
    <row r="6436" spans="4:8" ht="11.4" customHeight="1" x14ac:dyDescent="0.2">
      <c r="D6436" s="6" t="s">
        <v>4673</v>
      </c>
      <c r="E6436" s="6" t="s">
        <v>3363</v>
      </c>
      <c r="F6436" s="6" t="s">
        <v>3407</v>
      </c>
      <c r="G6436" s="2">
        <v>176.5</v>
      </c>
      <c r="H6436" s="2" t="s">
        <v>5089</v>
      </c>
    </row>
    <row r="6437" spans="4:8" ht="11.4" customHeight="1" x14ac:dyDescent="0.2">
      <c r="D6437" s="6" t="s">
        <v>2095</v>
      </c>
      <c r="E6437" s="6" t="s">
        <v>2043</v>
      </c>
      <c r="F6437" s="6" t="s">
        <v>2077</v>
      </c>
      <c r="G6437" s="2">
        <v>173.27</v>
      </c>
      <c r="H6437" s="2" t="s">
        <v>5089</v>
      </c>
    </row>
    <row r="6438" spans="4:8" ht="11.4" customHeight="1" x14ac:dyDescent="0.2">
      <c r="D6438" s="6" t="s">
        <v>2098</v>
      </c>
      <c r="E6438" s="6" t="s">
        <v>2043</v>
      </c>
      <c r="F6438" s="6" t="s">
        <v>2077</v>
      </c>
      <c r="G6438" s="2">
        <v>101.66603680981596</v>
      </c>
      <c r="H6438" s="2" t="s">
        <v>5089</v>
      </c>
    </row>
    <row r="6439" spans="4:8" ht="11.4" customHeight="1" x14ac:dyDescent="0.2">
      <c r="D6439" s="6" t="s">
        <v>2102</v>
      </c>
      <c r="E6439" s="6" t="s">
        <v>2043</v>
      </c>
      <c r="F6439" s="6" t="s">
        <v>2077</v>
      </c>
      <c r="G6439" s="2">
        <v>100.55388030888031</v>
      </c>
      <c r="H6439" s="2" t="s">
        <v>5089</v>
      </c>
    </row>
    <row r="6440" spans="4:8" ht="11.4" customHeight="1" x14ac:dyDescent="0.2">
      <c r="D6440" s="6" t="s">
        <v>2099</v>
      </c>
      <c r="E6440" s="6" t="s">
        <v>2043</v>
      </c>
      <c r="F6440" s="6" t="s">
        <v>2077</v>
      </c>
      <c r="G6440" s="2">
        <v>155.56459813084112</v>
      </c>
      <c r="H6440" s="2" t="s">
        <v>5089</v>
      </c>
    </row>
    <row r="6441" spans="4:8" ht="11.4" customHeight="1" x14ac:dyDescent="0.2">
      <c r="D6441" s="6" t="s">
        <v>2118</v>
      </c>
      <c r="E6441" s="6" t="s">
        <v>2043</v>
      </c>
      <c r="F6441" s="6" t="s">
        <v>2077</v>
      </c>
      <c r="G6441" s="2">
        <v>118.44999999999999</v>
      </c>
      <c r="H6441" s="2" t="s">
        <v>5089</v>
      </c>
    </row>
    <row r="6442" spans="4:8" ht="11.4" customHeight="1" x14ac:dyDescent="0.2">
      <c r="D6442" s="6" t="s">
        <v>2084</v>
      </c>
      <c r="E6442" s="6" t="s">
        <v>2043</v>
      </c>
      <c r="F6442" s="6" t="s">
        <v>2077</v>
      </c>
      <c r="G6442" s="2">
        <v>49</v>
      </c>
      <c r="H6442" s="2" t="s">
        <v>5089</v>
      </c>
    </row>
    <row r="6443" spans="4:8" ht="11.4" customHeight="1" x14ac:dyDescent="0.2">
      <c r="D6443" s="6" t="s">
        <v>2082</v>
      </c>
      <c r="E6443" s="6" t="s">
        <v>2043</v>
      </c>
      <c r="F6443" s="6" t="s">
        <v>2077</v>
      </c>
      <c r="G6443" s="2">
        <v>50.027686532144536</v>
      </c>
      <c r="H6443" s="2" t="s">
        <v>5089</v>
      </c>
    </row>
    <row r="6444" spans="4:8" ht="11.4" customHeight="1" x14ac:dyDescent="0.2">
      <c r="D6444" s="6" t="s">
        <v>2085</v>
      </c>
      <c r="E6444" s="6" t="s">
        <v>2043</v>
      </c>
      <c r="F6444" s="6" t="s">
        <v>2077</v>
      </c>
      <c r="G6444" s="2">
        <v>58</v>
      </c>
      <c r="H6444" s="2" t="s">
        <v>5089</v>
      </c>
    </row>
    <row r="6445" spans="4:8" ht="11.4" customHeight="1" x14ac:dyDescent="0.2">
      <c r="D6445" s="6" t="s">
        <v>2083</v>
      </c>
      <c r="E6445" s="6" t="s">
        <v>2043</v>
      </c>
      <c r="F6445" s="6" t="s">
        <v>2077</v>
      </c>
      <c r="G6445" s="2">
        <v>58</v>
      </c>
      <c r="H6445" s="2" t="s">
        <v>5091</v>
      </c>
    </row>
    <row r="6446" spans="4:8" ht="11.4" customHeight="1" x14ac:dyDescent="0.2">
      <c r="D6446" s="6" t="s">
        <v>2081</v>
      </c>
      <c r="E6446" s="6" t="s">
        <v>2043</v>
      </c>
      <c r="F6446" s="6" t="s">
        <v>2077</v>
      </c>
      <c r="G6446" s="2">
        <v>48.922650150150155</v>
      </c>
      <c r="H6446" s="2" t="s">
        <v>5089</v>
      </c>
    </row>
    <row r="6447" spans="4:8" ht="11.4" customHeight="1" x14ac:dyDescent="0.2">
      <c r="D6447" s="6" t="s">
        <v>2078</v>
      </c>
      <c r="E6447" s="6" t="s">
        <v>2043</v>
      </c>
      <c r="F6447" s="6" t="s">
        <v>2077</v>
      </c>
      <c r="G6447" s="2">
        <v>53.492792845623811</v>
      </c>
      <c r="H6447" s="2" t="s">
        <v>5091</v>
      </c>
    </row>
    <row r="6448" spans="4:8" ht="11.4" customHeight="1" x14ac:dyDescent="0.2">
      <c r="D6448" s="6" t="s">
        <v>2142</v>
      </c>
      <c r="E6448" s="6" t="s">
        <v>2043</v>
      </c>
      <c r="F6448" s="6" t="s">
        <v>2077</v>
      </c>
      <c r="G6448" s="2">
        <v>145.31887218045114</v>
      </c>
      <c r="H6448" s="2" t="s">
        <v>5089</v>
      </c>
    </row>
    <row r="6449" spans="4:8" ht="11.4" customHeight="1" x14ac:dyDescent="0.2">
      <c r="D6449" s="6" t="s">
        <v>2129</v>
      </c>
      <c r="E6449" s="6" t="s">
        <v>2043</v>
      </c>
      <c r="F6449" s="6" t="s">
        <v>2077</v>
      </c>
      <c r="G6449" s="2">
        <v>153.80051282051284</v>
      </c>
      <c r="H6449" s="2" t="s">
        <v>5089</v>
      </c>
    </row>
    <row r="6450" spans="4:8" ht="11.4" customHeight="1" x14ac:dyDescent="0.2">
      <c r="D6450" s="6" t="s">
        <v>2111</v>
      </c>
      <c r="E6450" s="6" t="s">
        <v>2043</v>
      </c>
      <c r="F6450" s="6" t="s">
        <v>2077</v>
      </c>
      <c r="G6450" s="2">
        <v>1049.875</v>
      </c>
      <c r="H6450" s="2" t="s">
        <v>5089</v>
      </c>
    </row>
    <row r="6451" spans="4:8" ht="11.4" customHeight="1" x14ac:dyDescent="0.2">
      <c r="D6451" s="6" t="s">
        <v>2108</v>
      </c>
      <c r="E6451" s="6" t="s">
        <v>2043</v>
      </c>
      <c r="F6451" s="6" t="s">
        <v>2077</v>
      </c>
      <c r="G6451" s="2">
        <v>1058.5439655172415</v>
      </c>
      <c r="H6451" s="2" t="s">
        <v>5089</v>
      </c>
    </row>
    <row r="6452" spans="4:8" ht="11.4" customHeight="1" x14ac:dyDescent="0.2">
      <c r="D6452" s="6" t="s">
        <v>2103</v>
      </c>
      <c r="E6452" s="6" t="s">
        <v>2043</v>
      </c>
      <c r="F6452" s="6" t="s">
        <v>2077</v>
      </c>
      <c r="G6452" s="2">
        <v>1641.2589795918368</v>
      </c>
      <c r="H6452" s="2" t="s">
        <v>5089</v>
      </c>
    </row>
    <row r="6453" spans="4:8" ht="11.4" customHeight="1" x14ac:dyDescent="0.2">
      <c r="D6453" s="6" t="s">
        <v>2107</v>
      </c>
      <c r="E6453" s="6" t="s">
        <v>2043</v>
      </c>
      <c r="F6453" s="6" t="s">
        <v>2077</v>
      </c>
      <c r="G6453" s="2">
        <v>1602.8725000000002</v>
      </c>
      <c r="H6453" s="2" t="s">
        <v>5089</v>
      </c>
    </row>
    <row r="6454" spans="4:8" ht="11.4" customHeight="1" x14ac:dyDescent="0.2">
      <c r="D6454" s="6" t="s">
        <v>2162</v>
      </c>
      <c r="E6454" s="6" t="s">
        <v>2043</v>
      </c>
      <c r="F6454" s="6" t="s">
        <v>2146</v>
      </c>
      <c r="G6454" s="2">
        <v>1763.0685714285714</v>
      </c>
      <c r="H6454" s="2" t="s">
        <v>5089</v>
      </c>
    </row>
    <row r="6455" spans="4:8" ht="11.4" customHeight="1" x14ac:dyDescent="0.2">
      <c r="D6455" s="6" t="s">
        <v>2171</v>
      </c>
      <c r="E6455" s="6" t="s">
        <v>2043</v>
      </c>
      <c r="F6455" s="6" t="s">
        <v>2146</v>
      </c>
      <c r="G6455" s="2">
        <v>2342.7462222222221</v>
      </c>
      <c r="H6455" s="2" t="s">
        <v>5089</v>
      </c>
    </row>
    <row r="6456" spans="4:8" ht="11.4" customHeight="1" x14ac:dyDescent="0.2">
      <c r="D6456" s="6" t="s">
        <v>2168</v>
      </c>
      <c r="E6456" s="6" t="s">
        <v>2043</v>
      </c>
      <c r="F6456" s="6" t="s">
        <v>2146</v>
      </c>
      <c r="G6456" s="2">
        <v>2195.5593103448277</v>
      </c>
      <c r="H6456" s="2" t="s">
        <v>5089</v>
      </c>
    </row>
    <row r="6457" spans="4:8" ht="11.4" customHeight="1" x14ac:dyDescent="0.2">
      <c r="D6457" s="6" t="s">
        <v>2170</v>
      </c>
      <c r="E6457" s="6" t="s">
        <v>2043</v>
      </c>
      <c r="F6457" s="6" t="s">
        <v>2146</v>
      </c>
      <c r="G6457" s="2">
        <v>2196.6879591836737</v>
      </c>
      <c r="H6457" s="2" t="s">
        <v>5089</v>
      </c>
    </row>
    <row r="6458" spans="4:8" ht="11.4" customHeight="1" x14ac:dyDescent="0.2">
      <c r="D6458" s="6" t="s">
        <v>2106</v>
      </c>
      <c r="E6458" s="6" t="s">
        <v>2043</v>
      </c>
      <c r="F6458" s="6" t="s">
        <v>2077</v>
      </c>
      <c r="G6458" s="2">
        <v>1143.9559374999999</v>
      </c>
      <c r="H6458" s="2" t="s">
        <v>5089</v>
      </c>
    </row>
    <row r="6459" spans="4:8" ht="11.4" customHeight="1" x14ac:dyDescent="0.2">
      <c r="D6459" s="6" t="s">
        <v>2104</v>
      </c>
      <c r="E6459" s="6" t="s">
        <v>2043</v>
      </c>
      <c r="F6459" s="6" t="s">
        <v>2077</v>
      </c>
      <c r="G6459" s="2">
        <v>1301.1321666666665</v>
      </c>
      <c r="H6459" s="2" t="s">
        <v>5089</v>
      </c>
    </row>
    <row r="6460" spans="4:8" ht="11.4" customHeight="1" x14ac:dyDescent="0.2">
      <c r="D6460" s="6" t="s">
        <v>2094</v>
      </c>
      <c r="E6460" s="6" t="s">
        <v>2043</v>
      </c>
      <c r="F6460" s="6" t="s">
        <v>2077</v>
      </c>
      <c r="G6460" s="2">
        <v>1156.4774011299435</v>
      </c>
      <c r="H6460" s="2" t="s">
        <v>5089</v>
      </c>
    </row>
    <row r="6461" spans="4:8" ht="11.4" customHeight="1" x14ac:dyDescent="0.2">
      <c r="D6461" s="6" t="s">
        <v>2087</v>
      </c>
      <c r="E6461" s="6" t="s">
        <v>2043</v>
      </c>
      <c r="F6461" s="6" t="s">
        <v>2077</v>
      </c>
      <c r="G6461" s="2">
        <v>86.907197429699934</v>
      </c>
      <c r="H6461" s="2" t="s">
        <v>5091</v>
      </c>
    </row>
    <row r="6462" spans="4:8" ht="11.4" customHeight="1" x14ac:dyDescent="0.2">
      <c r="D6462" s="6" t="s">
        <v>2125</v>
      </c>
      <c r="E6462" s="6" t="s">
        <v>2043</v>
      </c>
      <c r="F6462" s="6" t="s">
        <v>2077</v>
      </c>
      <c r="G6462" s="2">
        <v>30</v>
      </c>
      <c r="H6462" s="2" t="s">
        <v>5089</v>
      </c>
    </row>
    <row r="6463" spans="4:8" ht="11.4" customHeight="1" x14ac:dyDescent="0.2">
      <c r="D6463" s="6" t="s">
        <v>2112</v>
      </c>
      <c r="E6463" s="6" t="s">
        <v>2043</v>
      </c>
      <c r="F6463" s="6" t="s">
        <v>2077</v>
      </c>
      <c r="G6463" s="2">
        <v>683.8957894736842</v>
      </c>
      <c r="H6463" s="2" t="s">
        <v>5089</v>
      </c>
    </row>
    <row r="6464" spans="4:8" ht="11.4" customHeight="1" x14ac:dyDescent="0.2">
      <c r="D6464" s="6" t="s">
        <v>2079</v>
      </c>
      <c r="E6464" s="6" t="s">
        <v>2043</v>
      </c>
      <c r="F6464" s="6" t="s">
        <v>2077</v>
      </c>
      <c r="G6464" s="2">
        <v>43.97619694656489</v>
      </c>
      <c r="H6464" s="2" t="s">
        <v>5091</v>
      </c>
    </row>
    <row r="6465" spans="4:8" ht="11.4" customHeight="1" x14ac:dyDescent="0.2">
      <c r="D6465" s="6" t="s">
        <v>2080</v>
      </c>
      <c r="E6465" s="6" t="s">
        <v>2043</v>
      </c>
      <c r="F6465" s="6" t="s">
        <v>2077</v>
      </c>
      <c r="G6465" s="2">
        <v>42.849022953790396</v>
      </c>
      <c r="H6465" s="2" t="s">
        <v>5091</v>
      </c>
    </row>
    <row r="6466" spans="4:8" ht="11.4" customHeight="1" x14ac:dyDescent="0.2">
      <c r="D6466" s="6" t="s">
        <v>2110</v>
      </c>
      <c r="E6466" s="6" t="s">
        <v>2043</v>
      </c>
      <c r="F6466" s="6" t="s">
        <v>2077</v>
      </c>
      <c r="G6466" s="2">
        <v>665.91300000000001</v>
      </c>
      <c r="H6466" s="2" t="s">
        <v>5089</v>
      </c>
    </row>
    <row r="6467" spans="4:8" ht="11.4" customHeight="1" x14ac:dyDescent="0.2">
      <c r="D6467" s="6" t="s">
        <v>2050</v>
      </c>
      <c r="E6467" s="6" t="s">
        <v>2043</v>
      </c>
      <c r="F6467" s="6" t="s">
        <v>2045</v>
      </c>
      <c r="G6467" s="2">
        <v>73.884666782820801</v>
      </c>
      <c r="H6467" s="2" t="s">
        <v>5091</v>
      </c>
    </row>
    <row r="6468" spans="4:8" ht="11.4" customHeight="1" x14ac:dyDescent="0.2">
      <c r="D6468" s="6" t="s">
        <v>2052</v>
      </c>
      <c r="E6468" s="6" t="s">
        <v>2043</v>
      </c>
      <c r="F6468" s="6" t="s">
        <v>2045</v>
      </c>
      <c r="G6468" s="2">
        <v>40.04454053743023</v>
      </c>
      <c r="H6468" s="2" t="s">
        <v>5091</v>
      </c>
    </row>
    <row r="6469" spans="4:8" ht="11.4" customHeight="1" x14ac:dyDescent="0.2">
      <c r="D6469" s="6" t="s">
        <v>2058</v>
      </c>
      <c r="E6469" s="6" t="s">
        <v>2043</v>
      </c>
      <c r="F6469" s="6" t="s">
        <v>2045</v>
      </c>
      <c r="G6469" s="2">
        <v>26.804126357354395</v>
      </c>
      <c r="H6469" s="2" t="s">
        <v>5089</v>
      </c>
    </row>
    <row r="6470" spans="4:8" ht="11.4" customHeight="1" x14ac:dyDescent="0.2">
      <c r="D6470" s="6" t="s">
        <v>2053</v>
      </c>
      <c r="E6470" s="6" t="s">
        <v>2043</v>
      </c>
      <c r="F6470" s="6" t="s">
        <v>2045</v>
      </c>
      <c r="G6470" s="2">
        <v>47.899682106047436</v>
      </c>
      <c r="H6470" s="2" t="s">
        <v>5091</v>
      </c>
    </row>
    <row r="6471" spans="4:8" ht="11.4" customHeight="1" x14ac:dyDescent="0.2">
      <c r="D6471" s="6" t="s">
        <v>2047</v>
      </c>
      <c r="E6471" s="6" t="s">
        <v>2043</v>
      </c>
      <c r="F6471" s="6" t="s">
        <v>2045</v>
      </c>
      <c r="G6471" s="2">
        <v>59.292255091468597</v>
      </c>
      <c r="H6471" s="2" t="s">
        <v>5090</v>
      </c>
    </row>
    <row r="6472" spans="4:8" ht="11.4" customHeight="1" x14ac:dyDescent="0.2">
      <c r="D6472" s="6" t="s">
        <v>2048</v>
      </c>
      <c r="E6472" s="6" t="s">
        <v>2043</v>
      </c>
      <c r="F6472" s="6" t="s">
        <v>2045</v>
      </c>
      <c r="G6472" s="2">
        <v>100.66570642098759</v>
      </c>
      <c r="H6472" s="2" t="s">
        <v>5091</v>
      </c>
    </row>
    <row r="6473" spans="4:8" ht="11.4" customHeight="1" x14ac:dyDescent="0.2">
      <c r="D6473" s="6" t="s">
        <v>2086</v>
      </c>
      <c r="E6473" s="6" t="s">
        <v>2043</v>
      </c>
      <c r="F6473" s="6" t="s">
        <v>2077</v>
      </c>
      <c r="G6473" s="2">
        <v>219.26961836770667</v>
      </c>
      <c r="H6473" s="2" t="s">
        <v>5091</v>
      </c>
    </row>
    <row r="6474" spans="4:8" ht="11.4" customHeight="1" x14ac:dyDescent="0.2">
      <c r="D6474" s="6" t="s">
        <v>2090</v>
      </c>
      <c r="E6474" s="6" t="s">
        <v>2043</v>
      </c>
      <c r="F6474" s="6" t="s">
        <v>2077</v>
      </c>
      <c r="G6474" s="2">
        <v>216.30392865693082</v>
      </c>
      <c r="H6474" s="2" t="s">
        <v>5091</v>
      </c>
    </row>
    <row r="6475" spans="4:8" ht="11.4" customHeight="1" x14ac:dyDescent="0.2">
      <c r="D6475" s="6" t="s">
        <v>2092</v>
      </c>
      <c r="E6475" s="6" t="s">
        <v>2043</v>
      </c>
      <c r="F6475" s="6" t="s">
        <v>2077</v>
      </c>
      <c r="G6475" s="2">
        <v>175.34494166666667</v>
      </c>
      <c r="H6475" s="2" t="s">
        <v>5089</v>
      </c>
    </row>
    <row r="6476" spans="4:8" ht="11.4" customHeight="1" x14ac:dyDescent="0.2">
      <c r="D6476" s="6" t="s">
        <v>2089</v>
      </c>
      <c r="E6476" s="6" t="s">
        <v>2043</v>
      </c>
      <c r="F6476" s="6" t="s">
        <v>2077</v>
      </c>
      <c r="G6476" s="2">
        <v>145.22024915062289</v>
      </c>
      <c r="H6476" s="2" t="s">
        <v>5091</v>
      </c>
    </row>
    <row r="6477" spans="4:8" ht="11.4" customHeight="1" x14ac:dyDescent="0.2">
      <c r="D6477" s="6" t="s">
        <v>2093</v>
      </c>
      <c r="E6477" s="6" t="s">
        <v>2043</v>
      </c>
      <c r="F6477" s="6" t="s">
        <v>2077</v>
      </c>
      <c r="G6477" s="2">
        <v>119.64107676969093</v>
      </c>
      <c r="H6477" s="2" t="s">
        <v>5089</v>
      </c>
    </row>
    <row r="6478" spans="4:8" ht="11.4" customHeight="1" x14ac:dyDescent="0.2">
      <c r="D6478" s="6" t="s">
        <v>2091</v>
      </c>
      <c r="E6478" s="6" t="s">
        <v>2043</v>
      </c>
      <c r="F6478" s="6" t="s">
        <v>2077</v>
      </c>
      <c r="G6478" s="2">
        <v>143.39198240653471</v>
      </c>
      <c r="H6478" s="2" t="s">
        <v>5089</v>
      </c>
    </row>
    <row r="6479" spans="4:8" ht="11.4" customHeight="1" x14ac:dyDescent="0.2">
      <c r="D6479" s="6" t="s">
        <v>2088</v>
      </c>
      <c r="E6479" s="6" t="s">
        <v>2043</v>
      </c>
      <c r="F6479" s="6" t="s">
        <v>2077</v>
      </c>
      <c r="G6479" s="2">
        <v>148.46494371354945</v>
      </c>
      <c r="H6479" s="2" t="s">
        <v>5091</v>
      </c>
    </row>
    <row r="6480" spans="4:8" ht="11.4" customHeight="1" x14ac:dyDescent="0.2">
      <c r="D6480" s="6" t="s">
        <v>2109</v>
      </c>
      <c r="E6480" s="6" t="s">
        <v>2043</v>
      </c>
      <c r="F6480" s="6" t="s">
        <v>2077</v>
      </c>
      <c r="G6480" s="2">
        <v>195</v>
      </c>
      <c r="H6480" s="2" t="s">
        <v>5089</v>
      </c>
    </row>
    <row r="6481" spans="4:8" ht="11.4" customHeight="1" x14ac:dyDescent="0.2">
      <c r="D6481" s="6" t="s">
        <v>2049</v>
      </c>
      <c r="E6481" s="6" t="s">
        <v>2043</v>
      </c>
      <c r="F6481" s="6" t="s">
        <v>2045</v>
      </c>
      <c r="G6481" s="2">
        <v>44.885354478980709</v>
      </c>
      <c r="H6481" s="2" t="s">
        <v>5090</v>
      </c>
    </row>
    <row r="6482" spans="4:8" ht="11.4" customHeight="1" x14ac:dyDescent="0.2">
      <c r="D6482" s="6" t="s">
        <v>2054</v>
      </c>
      <c r="E6482" s="6" t="s">
        <v>2043</v>
      </c>
      <c r="F6482" s="6" t="s">
        <v>2045</v>
      </c>
      <c r="G6482" s="2">
        <v>35.213294599627559</v>
      </c>
      <c r="H6482" s="2" t="s">
        <v>5091</v>
      </c>
    </row>
    <row r="6483" spans="4:8" ht="11.4" customHeight="1" x14ac:dyDescent="0.2">
      <c r="D6483" s="6" t="s">
        <v>2046</v>
      </c>
      <c r="E6483" s="6" t="s">
        <v>2043</v>
      </c>
      <c r="F6483" s="6" t="s">
        <v>2045</v>
      </c>
      <c r="G6483" s="2">
        <v>44.597111522085072</v>
      </c>
      <c r="H6483" s="2" t="s">
        <v>5090</v>
      </c>
    </row>
    <row r="6484" spans="4:8" ht="11.4" customHeight="1" x14ac:dyDescent="0.2">
      <c r="D6484" s="6" t="s">
        <v>4674</v>
      </c>
      <c r="E6484" s="6" t="s">
        <v>3579</v>
      </c>
      <c r="F6484" s="6" t="s">
        <v>3698</v>
      </c>
      <c r="G6484" s="2">
        <v>2126.9499999999998</v>
      </c>
      <c r="H6484" s="2" t="s">
        <v>5089</v>
      </c>
    </row>
    <row r="6485" spans="4:8" ht="11.4" customHeight="1" x14ac:dyDescent="0.2">
      <c r="D6485" s="6" t="s">
        <v>3713</v>
      </c>
      <c r="E6485" s="6" t="s">
        <v>3579</v>
      </c>
      <c r="F6485" s="6" t="s">
        <v>3698</v>
      </c>
      <c r="G6485" s="2">
        <v>2126.73</v>
      </c>
      <c r="H6485" s="2" t="s">
        <v>5089</v>
      </c>
    </row>
    <row r="6486" spans="4:8" ht="11.4" customHeight="1" x14ac:dyDescent="0.2">
      <c r="D6486" s="6" t="s">
        <v>4675</v>
      </c>
      <c r="E6486" s="6" t="s">
        <v>3579</v>
      </c>
      <c r="F6486" s="6" t="s">
        <v>3698</v>
      </c>
      <c r="G6486" s="2">
        <v>10608.5</v>
      </c>
      <c r="H6486" s="2" t="s">
        <v>5089</v>
      </c>
    </row>
    <row r="6487" spans="4:8" ht="11.4" customHeight="1" x14ac:dyDescent="0.2">
      <c r="D6487" s="6" t="s">
        <v>2096</v>
      </c>
      <c r="E6487" s="6" t="s">
        <v>2043</v>
      </c>
      <c r="F6487" s="6" t="s">
        <v>2077</v>
      </c>
      <c r="G6487" s="2">
        <v>611.27924528301889</v>
      </c>
      <c r="H6487" s="2" t="s">
        <v>5089</v>
      </c>
    </row>
    <row r="6488" spans="4:8" ht="11.4" customHeight="1" x14ac:dyDescent="0.2">
      <c r="D6488" s="6" t="s">
        <v>2101</v>
      </c>
      <c r="E6488" s="6" t="s">
        <v>2043</v>
      </c>
      <c r="F6488" s="6" t="s">
        <v>2077</v>
      </c>
      <c r="G6488" s="2">
        <v>318.5302713987474</v>
      </c>
      <c r="H6488" s="2" t="s">
        <v>5089</v>
      </c>
    </row>
    <row r="6489" spans="4:8" ht="11.4" customHeight="1" x14ac:dyDescent="0.2">
      <c r="D6489" s="6" t="s">
        <v>2158</v>
      </c>
      <c r="E6489" s="6" t="s">
        <v>2043</v>
      </c>
      <c r="F6489" s="6" t="s">
        <v>2146</v>
      </c>
      <c r="G6489" s="2">
        <v>967.49788194444454</v>
      </c>
      <c r="H6489" s="2" t="s">
        <v>5089</v>
      </c>
    </row>
    <row r="6490" spans="4:8" ht="11.4" customHeight="1" x14ac:dyDescent="0.2">
      <c r="D6490" s="6" t="s">
        <v>2157</v>
      </c>
      <c r="E6490" s="6" t="s">
        <v>2043</v>
      </c>
      <c r="F6490" s="6" t="s">
        <v>2146</v>
      </c>
      <c r="G6490" s="2">
        <v>786.49849275362317</v>
      </c>
      <c r="H6490" s="2" t="s">
        <v>5089</v>
      </c>
    </row>
    <row r="6491" spans="4:8" ht="11.4" customHeight="1" x14ac:dyDescent="0.2">
      <c r="D6491" s="6" t="s">
        <v>2159</v>
      </c>
      <c r="E6491" s="6" t="s">
        <v>2043</v>
      </c>
      <c r="F6491" s="6" t="s">
        <v>2146</v>
      </c>
      <c r="G6491" s="2">
        <v>3961.8214035087722</v>
      </c>
      <c r="H6491" s="2" t="s">
        <v>5089</v>
      </c>
    </row>
    <row r="6492" spans="4:8" ht="11.4" customHeight="1" x14ac:dyDescent="0.2">
      <c r="D6492" s="6" t="s">
        <v>2161</v>
      </c>
      <c r="E6492" s="6" t="s">
        <v>2043</v>
      </c>
      <c r="F6492" s="6" t="s">
        <v>2146</v>
      </c>
      <c r="G6492" s="2">
        <v>4383.0885714285714</v>
      </c>
      <c r="H6492" s="2" t="s">
        <v>5089</v>
      </c>
    </row>
    <row r="6493" spans="4:8" ht="11.4" customHeight="1" x14ac:dyDescent="0.2">
      <c r="D6493" s="6" t="s">
        <v>2169</v>
      </c>
      <c r="E6493" s="6" t="s">
        <v>2043</v>
      </c>
      <c r="F6493" s="6" t="s">
        <v>2146</v>
      </c>
      <c r="G6493" s="2">
        <v>3993.608088235294</v>
      </c>
      <c r="H6493" s="2" t="s">
        <v>5089</v>
      </c>
    </row>
    <row r="6494" spans="4:8" ht="11.4" customHeight="1" x14ac:dyDescent="0.2">
      <c r="D6494" s="6" t="s">
        <v>2150</v>
      </c>
      <c r="E6494" s="6" t="s">
        <v>2043</v>
      </c>
      <c r="F6494" s="6" t="s">
        <v>2146</v>
      </c>
      <c r="G6494" s="2">
        <v>4033.3076555023927</v>
      </c>
      <c r="H6494" s="2" t="s">
        <v>5089</v>
      </c>
    </row>
    <row r="6495" spans="4:8" ht="11.4" customHeight="1" x14ac:dyDescent="0.2">
      <c r="D6495" s="6" t="s">
        <v>2097</v>
      </c>
      <c r="E6495" s="6" t="s">
        <v>2043</v>
      </c>
      <c r="F6495" s="6" t="s">
        <v>2077</v>
      </c>
      <c r="G6495" s="2">
        <v>10789.23</v>
      </c>
      <c r="H6495" s="2" t="s">
        <v>5089</v>
      </c>
    </row>
    <row r="6496" spans="4:8" ht="11.4" customHeight="1" x14ac:dyDescent="0.2">
      <c r="D6496" s="6" t="s">
        <v>2141</v>
      </c>
      <c r="E6496" s="6" t="s">
        <v>2043</v>
      </c>
      <c r="F6496" s="6" t="s">
        <v>2077</v>
      </c>
      <c r="G6496" s="2">
        <v>127.345</v>
      </c>
      <c r="H6496" s="2" t="s">
        <v>5089</v>
      </c>
    </row>
    <row r="6497" spans="4:8" ht="11.4" customHeight="1" x14ac:dyDescent="0.2">
      <c r="D6497" s="6" t="s">
        <v>2143</v>
      </c>
      <c r="E6497" s="6" t="s">
        <v>2043</v>
      </c>
      <c r="F6497" s="6" t="s">
        <v>2077</v>
      </c>
      <c r="G6497" s="2">
        <v>173.49437499999999</v>
      </c>
      <c r="H6497" s="2" t="s">
        <v>5089</v>
      </c>
    </row>
    <row r="6498" spans="4:8" ht="11.4" customHeight="1" x14ac:dyDescent="0.2">
      <c r="D6498" s="6" t="s">
        <v>2155</v>
      </c>
      <c r="E6498" s="6" t="s">
        <v>2043</v>
      </c>
      <c r="F6498" s="6" t="s">
        <v>2146</v>
      </c>
      <c r="G6498" s="2">
        <v>607.66801566579636</v>
      </c>
      <c r="H6498" s="2" t="s">
        <v>5089</v>
      </c>
    </row>
    <row r="6499" spans="4:8" ht="11.4" customHeight="1" x14ac:dyDescent="0.2">
      <c r="D6499" s="6" t="s">
        <v>2164</v>
      </c>
      <c r="E6499" s="6" t="s">
        <v>2043</v>
      </c>
      <c r="F6499" s="6" t="s">
        <v>2146</v>
      </c>
      <c r="G6499" s="2">
        <v>600.08562231759663</v>
      </c>
      <c r="H6499" s="2" t="s">
        <v>5089</v>
      </c>
    </row>
    <row r="6500" spans="4:8" ht="11.4" customHeight="1" x14ac:dyDescent="0.2">
      <c r="D6500" s="6" t="s">
        <v>2166</v>
      </c>
      <c r="E6500" s="6" t="s">
        <v>2043</v>
      </c>
      <c r="F6500" s="6" t="s">
        <v>2146</v>
      </c>
      <c r="G6500" s="2">
        <v>628.2424882629108</v>
      </c>
      <c r="H6500" s="2" t="s">
        <v>5089</v>
      </c>
    </row>
    <row r="6501" spans="4:8" ht="11.4" customHeight="1" x14ac:dyDescent="0.2">
      <c r="D6501" s="6" t="s">
        <v>2160</v>
      </c>
      <c r="E6501" s="6" t="s">
        <v>2043</v>
      </c>
      <c r="F6501" s="6" t="s">
        <v>2146</v>
      </c>
      <c r="G6501" s="2">
        <v>2416.5101886792449</v>
      </c>
      <c r="H6501" s="2" t="s">
        <v>5089</v>
      </c>
    </row>
    <row r="6502" spans="4:8" ht="11.4" customHeight="1" x14ac:dyDescent="0.2">
      <c r="D6502" s="6" t="s">
        <v>2151</v>
      </c>
      <c r="E6502" s="6" t="s">
        <v>2043</v>
      </c>
      <c r="F6502" s="6" t="s">
        <v>2146</v>
      </c>
      <c r="G6502" s="2">
        <v>2614.343701298701</v>
      </c>
      <c r="H6502" s="2" t="s">
        <v>5089</v>
      </c>
    </row>
    <row r="6503" spans="4:8" ht="11.4" customHeight="1" x14ac:dyDescent="0.2">
      <c r="D6503" s="6" t="s">
        <v>2165</v>
      </c>
      <c r="E6503" s="6" t="s">
        <v>2043</v>
      </c>
      <c r="F6503" s="6" t="s">
        <v>2146</v>
      </c>
      <c r="G6503" s="2">
        <v>1593.7418493150685</v>
      </c>
      <c r="H6503" s="2" t="s">
        <v>5089</v>
      </c>
    </row>
    <row r="6504" spans="4:8" ht="11.4" customHeight="1" x14ac:dyDescent="0.2">
      <c r="D6504" s="6" t="s">
        <v>2152</v>
      </c>
      <c r="E6504" s="6" t="s">
        <v>2043</v>
      </c>
      <c r="F6504" s="6" t="s">
        <v>2146</v>
      </c>
      <c r="G6504" s="2">
        <v>1363.4030400000001</v>
      </c>
      <c r="H6504" s="2" t="s">
        <v>5089</v>
      </c>
    </row>
    <row r="6505" spans="4:8" ht="11.4" customHeight="1" x14ac:dyDescent="0.2">
      <c r="D6505" s="6" t="s">
        <v>2173</v>
      </c>
      <c r="E6505" s="6" t="s">
        <v>2043</v>
      </c>
      <c r="F6505" s="6" t="s">
        <v>2146</v>
      </c>
      <c r="G6505" s="2">
        <v>1246.892075471698</v>
      </c>
      <c r="H6505" s="2" t="s">
        <v>5089</v>
      </c>
    </row>
    <row r="6506" spans="4:8" ht="11.4" customHeight="1" x14ac:dyDescent="0.2">
      <c r="D6506" s="6" t="s">
        <v>2147</v>
      </c>
      <c r="E6506" s="6" t="s">
        <v>2043</v>
      </c>
      <c r="F6506" s="6" t="s">
        <v>2146</v>
      </c>
      <c r="G6506" s="2">
        <v>897.62411974977658</v>
      </c>
      <c r="H6506" s="2" t="s">
        <v>5089</v>
      </c>
    </row>
    <row r="6507" spans="4:8" ht="11.4" customHeight="1" x14ac:dyDescent="0.2">
      <c r="D6507" s="6" t="s">
        <v>2148</v>
      </c>
      <c r="E6507" s="6" t="s">
        <v>2043</v>
      </c>
      <c r="F6507" s="6" t="s">
        <v>2146</v>
      </c>
      <c r="G6507" s="2">
        <v>898.76614855570836</v>
      </c>
      <c r="H6507" s="2" t="s">
        <v>5089</v>
      </c>
    </row>
    <row r="6508" spans="4:8" ht="11.4" customHeight="1" x14ac:dyDescent="0.2">
      <c r="D6508" s="6" t="s">
        <v>2154</v>
      </c>
      <c r="E6508" s="6" t="s">
        <v>2043</v>
      </c>
      <c r="F6508" s="6" t="s">
        <v>2146</v>
      </c>
      <c r="G6508" s="2">
        <v>1280.3361198738171</v>
      </c>
      <c r="H6508" s="2" t="s">
        <v>5089</v>
      </c>
    </row>
    <row r="6509" spans="4:8" ht="11.4" customHeight="1" x14ac:dyDescent="0.2">
      <c r="D6509" s="6" t="s">
        <v>2149</v>
      </c>
      <c r="E6509" s="6" t="s">
        <v>2043</v>
      </c>
      <c r="F6509" s="6" t="s">
        <v>2146</v>
      </c>
      <c r="G6509" s="2">
        <v>957.24420760697296</v>
      </c>
      <c r="H6509" s="2" t="s">
        <v>5089</v>
      </c>
    </row>
    <row r="6510" spans="4:8" ht="11.4" customHeight="1" x14ac:dyDescent="0.2">
      <c r="D6510" s="6" t="s">
        <v>2113</v>
      </c>
      <c r="E6510" s="6" t="s">
        <v>2043</v>
      </c>
      <c r="F6510" s="6" t="s">
        <v>2077</v>
      </c>
      <c r="G6510" s="2">
        <v>10789.23</v>
      </c>
      <c r="H6510" s="2" t="s">
        <v>5089</v>
      </c>
    </row>
    <row r="6511" spans="4:8" ht="11.4" customHeight="1" x14ac:dyDescent="0.2">
      <c r="D6511" s="6" t="s">
        <v>2167</v>
      </c>
      <c r="E6511" s="6" t="s">
        <v>2043</v>
      </c>
      <c r="F6511" s="6" t="s">
        <v>2146</v>
      </c>
      <c r="G6511" s="2">
        <v>3207.373650793651</v>
      </c>
      <c r="H6511" s="2" t="s">
        <v>5089</v>
      </c>
    </row>
    <row r="6512" spans="4:8" ht="11.4" customHeight="1" x14ac:dyDescent="0.2">
      <c r="D6512" s="6" t="s">
        <v>2174</v>
      </c>
      <c r="E6512" s="6" t="s">
        <v>2043</v>
      </c>
      <c r="F6512" s="6" t="s">
        <v>2146</v>
      </c>
      <c r="G6512" s="2">
        <v>2728.51</v>
      </c>
      <c r="H6512" s="2" t="s">
        <v>5089</v>
      </c>
    </row>
    <row r="6513" spans="4:8" ht="11.4" customHeight="1" x14ac:dyDescent="0.2">
      <c r="D6513" s="6" t="s">
        <v>2153</v>
      </c>
      <c r="E6513" s="6" t="s">
        <v>2043</v>
      </c>
      <c r="F6513" s="6" t="s">
        <v>2146</v>
      </c>
      <c r="G6513" s="2">
        <v>2080.8730994152047</v>
      </c>
      <c r="H6513" s="2" t="s">
        <v>5089</v>
      </c>
    </row>
    <row r="6514" spans="4:8" ht="11.4" customHeight="1" x14ac:dyDescent="0.2">
      <c r="D6514" s="6" t="s">
        <v>2172</v>
      </c>
      <c r="E6514" s="6" t="s">
        <v>2043</v>
      </c>
      <c r="F6514" s="6" t="s">
        <v>2146</v>
      </c>
      <c r="G6514" s="2">
        <v>10028.849166666667</v>
      </c>
      <c r="H6514" s="2" t="s">
        <v>5089</v>
      </c>
    </row>
    <row r="6515" spans="4:8" ht="11.4" customHeight="1" x14ac:dyDescent="0.2">
      <c r="D6515" s="6" t="s">
        <v>2156</v>
      </c>
      <c r="E6515" s="6" t="s">
        <v>2043</v>
      </c>
      <c r="F6515" s="6" t="s">
        <v>2146</v>
      </c>
      <c r="G6515" s="2">
        <v>1707.5734615384617</v>
      </c>
      <c r="H6515" s="2" t="s">
        <v>5089</v>
      </c>
    </row>
    <row r="6516" spans="4:8" ht="11.4" customHeight="1" x14ac:dyDescent="0.2">
      <c r="D6516" s="6" t="s">
        <v>2163</v>
      </c>
      <c r="E6516" s="6" t="s">
        <v>2043</v>
      </c>
      <c r="F6516" s="6" t="s">
        <v>2146</v>
      </c>
      <c r="G6516" s="2">
        <v>1645.0485074626865</v>
      </c>
      <c r="H6516" s="2" t="s">
        <v>5089</v>
      </c>
    </row>
    <row r="6517" spans="4:8" ht="11.4" customHeight="1" x14ac:dyDescent="0.2">
      <c r="D6517" s="6" t="s">
        <v>2186</v>
      </c>
      <c r="E6517" s="6" t="s">
        <v>2043</v>
      </c>
      <c r="F6517" s="6" t="s">
        <v>2175</v>
      </c>
      <c r="G6517" s="2">
        <v>71.824705882352944</v>
      </c>
      <c r="H6517" s="2" t="s">
        <v>5089</v>
      </c>
    </row>
    <row r="6518" spans="4:8" ht="11.4" customHeight="1" x14ac:dyDescent="0.2">
      <c r="D6518" s="6" t="s">
        <v>3422</v>
      </c>
      <c r="E6518" s="6" t="s">
        <v>3363</v>
      </c>
      <c r="F6518" s="6" t="s">
        <v>3407</v>
      </c>
      <c r="G6518" s="2">
        <v>1381.1830769230769</v>
      </c>
      <c r="H6518" s="2" t="s">
        <v>5089</v>
      </c>
    </row>
    <row r="6519" spans="4:8" ht="11.4" customHeight="1" x14ac:dyDescent="0.2">
      <c r="D6519" s="6" t="s">
        <v>4676</v>
      </c>
      <c r="E6519" s="6" t="s">
        <v>3579</v>
      </c>
      <c r="F6519" s="6" t="s">
        <v>3698</v>
      </c>
      <c r="G6519" s="2">
        <v>27180</v>
      </c>
      <c r="H6519" s="2" t="s">
        <v>5089</v>
      </c>
    </row>
    <row r="6520" spans="4:8" ht="11.4" customHeight="1" x14ac:dyDescent="0.2">
      <c r="D6520" s="6" t="s">
        <v>4677</v>
      </c>
      <c r="E6520" s="6" t="s">
        <v>3579</v>
      </c>
      <c r="F6520" s="6" t="s">
        <v>3698</v>
      </c>
      <c r="G6520" s="2">
        <v>29898</v>
      </c>
      <c r="H6520" s="2" t="s">
        <v>5089</v>
      </c>
    </row>
    <row r="6521" spans="4:8" ht="11.4" customHeight="1" x14ac:dyDescent="0.2">
      <c r="D6521" s="6" t="s">
        <v>4678</v>
      </c>
      <c r="E6521" s="6" t="s">
        <v>3579</v>
      </c>
      <c r="F6521" s="6" t="s">
        <v>3698</v>
      </c>
      <c r="G6521" s="2">
        <v>28891</v>
      </c>
      <c r="H6521" s="2" t="s">
        <v>5089</v>
      </c>
    </row>
    <row r="6522" spans="4:8" ht="11.4" customHeight="1" x14ac:dyDescent="0.2">
      <c r="D6522" s="6" t="s">
        <v>4679</v>
      </c>
      <c r="E6522" s="6" t="s">
        <v>3579</v>
      </c>
      <c r="F6522" s="6" t="s">
        <v>3698</v>
      </c>
      <c r="G6522" s="2">
        <v>28891</v>
      </c>
      <c r="H6522" s="2" t="s">
        <v>5089</v>
      </c>
    </row>
    <row r="6523" spans="4:8" ht="11.4" customHeight="1" x14ac:dyDescent="0.2">
      <c r="D6523" s="6" t="s">
        <v>4680</v>
      </c>
      <c r="E6523" s="6" t="s">
        <v>3579</v>
      </c>
      <c r="F6523" s="6" t="s">
        <v>3698</v>
      </c>
      <c r="G6523" s="2">
        <v>31781</v>
      </c>
      <c r="H6523" s="2" t="s">
        <v>5089</v>
      </c>
    </row>
    <row r="6524" spans="4:8" ht="11.4" customHeight="1" x14ac:dyDescent="0.2">
      <c r="D6524" s="6" t="s">
        <v>4681</v>
      </c>
      <c r="E6524" s="6" t="s">
        <v>3579</v>
      </c>
      <c r="F6524" s="6" t="s">
        <v>3698</v>
      </c>
      <c r="G6524" s="2">
        <v>11342</v>
      </c>
      <c r="H6524" s="2" t="s">
        <v>5089</v>
      </c>
    </row>
    <row r="6525" spans="4:8" ht="11.4" customHeight="1" x14ac:dyDescent="0.2">
      <c r="D6525" s="6" t="s">
        <v>3807</v>
      </c>
      <c r="E6525" s="6" t="s">
        <v>3579</v>
      </c>
      <c r="F6525" s="6" t="s">
        <v>3698</v>
      </c>
      <c r="G6525" s="2">
        <v>11341.8</v>
      </c>
      <c r="H6525" s="2" t="s">
        <v>5089</v>
      </c>
    </row>
    <row r="6526" spans="4:8" ht="11.4" customHeight="1" x14ac:dyDescent="0.2">
      <c r="D6526" s="6" t="s">
        <v>3809</v>
      </c>
      <c r="E6526" s="6" t="s">
        <v>3579</v>
      </c>
      <c r="F6526" s="6" t="s">
        <v>3698</v>
      </c>
      <c r="G6526" s="2">
        <v>12751.16</v>
      </c>
      <c r="H6526" s="2" t="s">
        <v>5089</v>
      </c>
    </row>
    <row r="6527" spans="4:8" ht="11.4" customHeight="1" x14ac:dyDescent="0.2">
      <c r="D6527" s="6" t="s">
        <v>4682</v>
      </c>
      <c r="E6527" s="6" t="s">
        <v>3579</v>
      </c>
      <c r="F6527" s="6" t="s">
        <v>3698</v>
      </c>
      <c r="G6527" s="2">
        <v>14026.5</v>
      </c>
      <c r="H6527" s="2" t="s">
        <v>5089</v>
      </c>
    </row>
    <row r="6528" spans="4:8" ht="11.4" customHeight="1" x14ac:dyDescent="0.2">
      <c r="D6528" s="6" t="s">
        <v>4683</v>
      </c>
      <c r="E6528" s="6" t="s">
        <v>3579</v>
      </c>
      <c r="F6528" s="6" t="s">
        <v>3698</v>
      </c>
      <c r="G6528" s="2">
        <v>6929.5</v>
      </c>
      <c r="H6528" s="2" t="s">
        <v>5089</v>
      </c>
    </row>
    <row r="6529" spans="4:8" ht="11.4" customHeight="1" x14ac:dyDescent="0.2">
      <c r="D6529" s="6" t="s">
        <v>4684</v>
      </c>
      <c r="E6529" s="6" t="s">
        <v>3579</v>
      </c>
      <c r="F6529" s="6" t="s">
        <v>3698</v>
      </c>
      <c r="G6529" s="2">
        <v>6929.5</v>
      </c>
      <c r="H6529" s="2" t="s">
        <v>5089</v>
      </c>
    </row>
    <row r="6530" spans="4:8" ht="11.4" customHeight="1" x14ac:dyDescent="0.2">
      <c r="D6530" s="6" t="s">
        <v>4685</v>
      </c>
      <c r="E6530" s="6" t="s">
        <v>3579</v>
      </c>
      <c r="F6530" s="6" t="s">
        <v>3698</v>
      </c>
      <c r="G6530" s="2">
        <v>2540.5</v>
      </c>
      <c r="H6530" s="2" t="s">
        <v>5089</v>
      </c>
    </row>
    <row r="6531" spans="4:8" ht="11.4" customHeight="1" x14ac:dyDescent="0.2">
      <c r="D6531" s="6" t="s">
        <v>3676</v>
      </c>
      <c r="E6531" s="6" t="s">
        <v>3579</v>
      </c>
      <c r="F6531" s="6" t="s">
        <v>3672</v>
      </c>
      <c r="G6531" s="2">
        <v>1000</v>
      </c>
      <c r="H6531" s="2" t="s">
        <v>5089</v>
      </c>
    </row>
    <row r="6532" spans="4:8" ht="11.4" customHeight="1" x14ac:dyDescent="0.2">
      <c r="D6532" s="6" t="s">
        <v>4686</v>
      </c>
      <c r="E6532" s="6" t="s">
        <v>3579</v>
      </c>
      <c r="F6532" s="6" t="s">
        <v>3698</v>
      </c>
      <c r="G6532" s="2">
        <v>41</v>
      </c>
      <c r="H6532" s="2" t="s">
        <v>5089</v>
      </c>
    </row>
    <row r="6533" spans="4:8" ht="11.4" customHeight="1" x14ac:dyDescent="0.2">
      <c r="D6533" s="6" t="s">
        <v>4687</v>
      </c>
      <c r="E6533" s="6" t="s">
        <v>3579</v>
      </c>
      <c r="F6533" s="6" t="s">
        <v>3698</v>
      </c>
      <c r="G6533" s="2">
        <v>42.95</v>
      </c>
      <c r="H6533" s="2" t="s">
        <v>5089</v>
      </c>
    </row>
    <row r="6534" spans="4:8" ht="11.4" customHeight="1" x14ac:dyDescent="0.2">
      <c r="D6534" s="6" t="s">
        <v>4688</v>
      </c>
      <c r="E6534" s="6" t="s">
        <v>3579</v>
      </c>
      <c r="F6534" s="6" t="s">
        <v>3698</v>
      </c>
      <c r="G6534" s="2">
        <v>42.95</v>
      </c>
      <c r="H6534" s="2" t="s">
        <v>5089</v>
      </c>
    </row>
    <row r="6535" spans="4:8" ht="11.4" customHeight="1" x14ac:dyDescent="0.2">
      <c r="D6535" s="6" t="s">
        <v>4689</v>
      </c>
      <c r="E6535" s="6" t="s">
        <v>3579</v>
      </c>
      <c r="F6535" s="6" t="s">
        <v>3698</v>
      </c>
      <c r="G6535" s="2">
        <v>2154.4</v>
      </c>
      <c r="H6535" s="2" t="s">
        <v>5089</v>
      </c>
    </row>
    <row r="6536" spans="4:8" ht="11.4" customHeight="1" x14ac:dyDescent="0.2">
      <c r="D6536" s="6" t="s">
        <v>2126</v>
      </c>
      <c r="E6536" s="6" t="s">
        <v>2043</v>
      </c>
      <c r="F6536" s="6" t="s">
        <v>2077</v>
      </c>
      <c r="G6536" s="2">
        <v>305.47071428571428</v>
      </c>
      <c r="H6536" s="2" t="s">
        <v>5089</v>
      </c>
    </row>
    <row r="6537" spans="4:8" ht="11.4" customHeight="1" x14ac:dyDescent="0.2">
      <c r="D6537" s="6" t="s">
        <v>4690</v>
      </c>
      <c r="E6537" s="6" t="s">
        <v>2043</v>
      </c>
      <c r="F6537" s="6" t="s">
        <v>2077</v>
      </c>
      <c r="G6537" s="2">
        <v>336.1</v>
      </c>
      <c r="H6537" s="2" t="s">
        <v>5089</v>
      </c>
    </row>
    <row r="6538" spans="4:8" ht="11.4" customHeight="1" x14ac:dyDescent="0.2">
      <c r="D6538" s="6" t="s">
        <v>2127</v>
      </c>
      <c r="E6538" s="6" t="s">
        <v>2043</v>
      </c>
      <c r="F6538" s="6" t="s">
        <v>2077</v>
      </c>
      <c r="G6538" s="2">
        <v>305.47090909090906</v>
      </c>
      <c r="H6538" s="2" t="s">
        <v>5089</v>
      </c>
    </row>
    <row r="6539" spans="4:8" ht="11.4" customHeight="1" x14ac:dyDescent="0.2">
      <c r="D6539" s="6" t="s">
        <v>2134</v>
      </c>
      <c r="E6539" s="6" t="s">
        <v>2043</v>
      </c>
      <c r="F6539" s="6" t="s">
        <v>2077</v>
      </c>
      <c r="G6539" s="2">
        <v>232.46875</v>
      </c>
      <c r="H6539" s="2" t="s">
        <v>5089</v>
      </c>
    </row>
    <row r="6540" spans="4:8" ht="11.4" customHeight="1" x14ac:dyDescent="0.2">
      <c r="D6540" s="6" t="s">
        <v>4691</v>
      </c>
      <c r="E6540" s="6" t="s">
        <v>2043</v>
      </c>
      <c r="F6540" s="6" t="s">
        <v>2077</v>
      </c>
      <c r="G6540" s="2">
        <v>401.91304347826087</v>
      </c>
      <c r="H6540" s="2" t="s">
        <v>5089</v>
      </c>
    </row>
    <row r="6541" spans="4:8" ht="11.4" customHeight="1" x14ac:dyDescent="0.2">
      <c r="D6541" s="6" t="s">
        <v>2120</v>
      </c>
      <c r="E6541" s="6" t="s">
        <v>2043</v>
      </c>
      <c r="F6541" s="6" t="s">
        <v>2077</v>
      </c>
      <c r="G6541" s="2">
        <v>357.19473684210527</v>
      </c>
      <c r="H6541" s="2" t="s">
        <v>5089</v>
      </c>
    </row>
    <row r="6542" spans="4:8" ht="11.4" customHeight="1" x14ac:dyDescent="0.2">
      <c r="D6542" s="6" t="s">
        <v>2132</v>
      </c>
      <c r="E6542" s="6" t="s">
        <v>2043</v>
      </c>
      <c r="F6542" s="6" t="s">
        <v>2077</v>
      </c>
      <c r="G6542" s="2">
        <v>274.6875</v>
      </c>
      <c r="H6542" s="2" t="s">
        <v>5089</v>
      </c>
    </row>
    <row r="6543" spans="4:8" ht="11.4" customHeight="1" x14ac:dyDescent="0.2">
      <c r="D6543" s="6" t="s">
        <v>2130</v>
      </c>
      <c r="E6543" s="6" t="s">
        <v>2043</v>
      </c>
      <c r="F6543" s="6" t="s">
        <v>2077</v>
      </c>
      <c r="G6543" s="2">
        <v>274.68666666666667</v>
      </c>
      <c r="H6543" s="2" t="s">
        <v>5089</v>
      </c>
    </row>
    <row r="6544" spans="4:8" ht="11.4" customHeight="1" x14ac:dyDescent="0.2">
      <c r="D6544" s="6" t="s">
        <v>2189</v>
      </c>
      <c r="E6544" s="6" t="s">
        <v>2043</v>
      </c>
      <c r="F6544" s="6" t="s">
        <v>2175</v>
      </c>
      <c r="G6544" s="2">
        <v>46.991666666666667</v>
      </c>
      <c r="H6544" s="2" t="s">
        <v>5089</v>
      </c>
    </row>
    <row r="6545" spans="4:8" ht="11.4" customHeight="1" x14ac:dyDescent="0.2">
      <c r="D6545" s="6" t="s">
        <v>4692</v>
      </c>
      <c r="E6545" s="6" t="s">
        <v>3579</v>
      </c>
      <c r="F6545" s="6" t="s">
        <v>3698</v>
      </c>
      <c r="G6545" s="2">
        <v>1462</v>
      </c>
      <c r="H6545" s="2" t="s">
        <v>5089</v>
      </c>
    </row>
    <row r="6546" spans="4:8" ht="11.4" customHeight="1" x14ac:dyDescent="0.2">
      <c r="D6546" s="6" t="s">
        <v>4693</v>
      </c>
      <c r="E6546" s="6" t="s">
        <v>3579</v>
      </c>
      <c r="F6546" s="6" t="s">
        <v>3698</v>
      </c>
      <c r="G6546" s="2">
        <v>1489.5</v>
      </c>
      <c r="H6546" s="2" t="s">
        <v>5089</v>
      </c>
    </row>
    <row r="6547" spans="4:8" ht="11.4" customHeight="1" x14ac:dyDescent="0.2">
      <c r="D6547" s="6" t="s">
        <v>4694</v>
      </c>
      <c r="E6547" s="6" t="s">
        <v>3579</v>
      </c>
      <c r="F6547" s="6" t="s">
        <v>3698</v>
      </c>
      <c r="G6547" s="2">
        <v>1489.5</v>
      </c>
      <c r="H6547" s="2" t="s">
        <v>5089</v>
      </c>
    </row>
    <row r="6548" spans="4:8" ht="11.4" customHeight="1" x14ac:dyDescent="0.2">
      <c r="D6548" s="6" t="s">
        <v>4695</v>
      </c>
      <c r="E6548" s="6" t="s">
        <v>3579</v>
      </c>
      <c r="F6548" s="6" t="s">
        <v>3698</v>
      </c>
      <c r="G6548" s="2">
        <v>1462</v>
      </c>
      <c r="H6548" s="2" t="s">
        <v>5089</v>
      </c>
    </row>
    <row r="6549" spans="4:8" ht="11.4" customHeight="1" x14ac:dyDescent="0.2">
      <c r="D6549" s="6" t="s">
        <v>4696</v>
      </c>
      <c r="E6549" s="6" t="s">
        <v>3579</v>
      </c>
      <c r="F6549" s="6" t="s">
        <v>3698</v>
      </c>
      <c r="G6549" s="2">
        <v>1489.5</v>
      </c>
      <c r="H6549" s="2" t="s">
        <v>5089</v>
      </c>
    </row>
    <row r="6550" spans="4:8" ht="11.4" customHeight="1" x14ac:dyDescent="0.2">
      <c r="D6550" s="6" t="s">
        <v>4697</v>
      </c>
      <c r="E6550" s="6" t="s">
        <v>3579</v>
      </c>
      <c r="F6550" s="6" t="s">
        <v>3698</v>
      </c>
      <c r="G6550" s="2">
        <v>1489.5</v>
      </c>
      <c r="H6550" s="2" t="s">
        <v>5089</v>
      </c>
    </row>
    <row r="6551" spans="4:8" ht="11.4" customHeight="1" x14ac:dyDescent="0.2">
      <c r="D6551" s="6" t="s">
        <v>1924</v>
      </c>
      <c r="E6551" s="6" t="s">
        <v>1654</v>
      </c>
      <c r="F6551" s="6" t="s">
        <v>1923</v>
      </c>
      <c r="G6551" s="2">
        <v>181.08225947521865</v>
      </c>
      <c r="H6551" s="2" t="s">
        <v>5089</v>
      </c>
    </row>
    <row r="6552" spans="4:8" ht="11.4" customHeight="1" x14ac:dyDescent="0.2">
      <c r="D6552" s="6" t="s">
        <v>3472</v>
      </c>
      <c r="E6552" s="6" t="s">
        <v>3363</v>
      </c>
      <c r="F6552" s="6" t="s">
        <v>3407</v>
      </c>
      <c r="G6552" s="2">
        <v>300</v>
      </c>
      <c r="H6552" s="2" t="s">
        <v>5089</v>
      </c>
    </row>
    <row r="6553" spans="4:8" ht="11.4" customHeight="1" x14ac:dyDescent="0.2">
      <c r="D6553" s="6" t="s">
        <v>3476</v>
      </c>
      <c r="E6553" s="6" t="s">
        <v>3363</v>
      </c>
      <c r="F6553" s="6" t="s">
        <v>3407</v>
      </c>
      <c r="G6553" s="2">
        <v>445.2</v>
      </c>
      <c r="H6553" s="2" t="s">
        <v>5089</v>
      </c>
    </row>
    <row r="6554" spans="4:8" ht="11.4" customHeight="1" x14ac:dyDescent="0.2">
      <c r="D6554" s="6" t="s">
        <v>3398</v>
      </c>
      <c r="E6554" s="6" t="s">
        <v>3363</v>
      </c>
      <c r="F6554" s="6" t="s">
        <v>3380</v>
      </c>
      <c r="G6554" s="2">
        <v>10035.455</v>
      </c>
      <c r="H6554" s="2" t="s">
        <v>5089</v>
      </c>
    </row>
    <row r="6555" spans="4:8" ht="11.4" customHeight="1" x14ac:dyDescent="0.2">
      <c r="D6555" s="6" t="s">
        <v>3450</v>
      </c>
      <c r="E6555" s="6" t="s">
        <v>3363</v>
      </c>
      <c r="F6555" s="6" t="s">
        <v>3407</v>
      </c>
      <c r="G6555" s="2">
        <v>1150</v>
      </c>
      <c r="H6555" s="2" t="s">
        <v>5089</v>
      </c>
    </row>
    <row r="6556" spans="4:8" ht="11.4" customHeight="1" x14ac:dyDescent="0.2">
      <c r="D6556" s="6" t="s">
        <v>3446</v>
      </c>
      <c r="E6556" s="6" t="s">
        <v>3363</v>
      </c>
      <c r="F6556" s="6" t="s">
        <v>3407</v>
      </c>
      <c r="G6556" s="2">
        <v>7633.08</v>
      </c>
      <c r="H6556" s="2" t="s">
        <v>5089</v>
      </c>
    </row>
    <row r="6557" spans="4:8" ht="11.4" customHeight="1" x14ac:dyDescent="0.2">
      <c r="D6557" s="6" t="s">
        <v>3465</v>
      </c>
      <c r="E6557" s="6" t="s">
        <v>3363</v>
      </c>
      <c r="F6557" s="6" t="s">
        <v>3407</v>
      </c>
      <c r="G6557" s="2">
        <v>200</v>
      </c>
      <c r="H6557" s="2" t="s">
        <v>5089</v>
      </c>
    </row>
    <row r="6558" spans="4:8" ht="11.4" customHeight="1" x14ac:dyDescent="0.2">
      <c r="D6558" s="6" t="s">
        <v>3427</v>
      </c>
      <c r="E6558" s="6" t="s">
        <v>3363</v>
      </c>
      <c r="F6558" s="6" t="s">
        <v>3407</v>
      </c>
      <c r="G6558" s="2">
        <v>1400</v>
      </c>
      <c r="H6558" s="2" t="s">
        <v>5089</v>
      </c>
    </row>
    <row r="6559" spans="4:8" ht="11.4" customHeight="1" x14ac:dyDescent="0.2">
      <c r="D6559" s="6" t="s">
        <v>3474</v>
      </c>
      <c r="E6559" s="6" t="s">
        <v>3363</v>
      </c>
      <c r="F6559" s="6" t="s">
        <v>3407</v>
      </c>
      <c r="G6559" s="2">
        <v>310</v>
      </c>
      <c r="H6559" s="2" t="s">
        <v>5089</v>
      </c>
    </row>
    <row r="6560" spans="4:8" ht="11.4" customHeight="1" x14ac:dyDescent="0.2">
      <c r="D6560" s="6" t="s">
        <v>3441</v>
      </c>
      <c r="E6560" s="6" t="s">
        <v>3363</v>
      </c>
      <c r="F6560" s="6" t="s">
        <v>3407</v>
      </c>
      <c r="G6560" s="2">
        <v>950</v>
      </c>
      <c r="H6560" s="2" t="s">
        <v>5089</v>
      </c>
    </row>
    <row r="6561" spans="4:8" ht="11.4" customHeight="1" x14ac:dyDescent="0.2">
      <c r="D6561" s="6" t="s">
        <v>3426</v>
      </c>
      <c r="E6561" s="6" t="s">
        <v>3363</v>
      </c>
      <c r="F6561" s="6" t="s">
        <v>3407</v>
      </c>
      <c r="G6561" s="2">
        <v>950</v>
      </c>
      <c r="H6561" s="2" t="s">
        <v>5089</v>
      </c>
    </row>
    <row r="6562" spans="4:8" ht="11.4" customHeight="1" x14ac:dyDescent="0.2">
      <c r="D6562" s="6" t="s">
        <v>3415</v>
      </c>
      <c r="E6562" s="6" t="s">
        <v>3363</v>
      </c>
      <c r="F6562" s="6" t="s">
        <v>3407</v>
      </c>
      <c r="G6562" s="2">
        <v>2976.7559999999999</v>
      </c>
      <c r="H6562" s="2" t="s">
        <v>5089</v>
      </c>
    </row>
    <row r="6563" spans="4:8" ht="11.4" customHeight="1" x14ac:dyDescent="0.2">
      <c r="D6563" s="6" t="s">
        <v>3423</v>
      </c>
      <c r="E6563" s="6" t="s">
        <v>3363</v>
      </c>
      <c r="F6563" s="6" t="s">
        <v>3407</v>
      </c>
      <c r="G6563" s="2">
        <v>770</v>
      </c>
      <c r="H6563" s="2" t="s">
        <v>5089</v>
      </c>
    </row>
    <row r="6564" spans="4:8" ht="11.4" customHeight="1" x14ac:dyDescent="0.2">
      <c r="D6564" s="6" t="s">
        <v>3410</v>
      </c>
      <c r="E6564" s="6" t="s">
        <v>3363</v>
      </c>
      <c r="F6564" s="6" t="s">
        <v>3407</v>
      </c>
      <c r="G6564" s="2">
        <v>4528.1760000000004</v>
      </c>
      <c r="H6564" s="2" t="s">
        <v>5089</v>
      </c>
    </row>
    <row r="6565" spans="4:8" ht="11.4" customHeight="1" x14ac:dyDescent="0.2">
      <c r="D6565" s="6" t="s">
        <v>3451</v>
      </c>
      <c r="E6565" s="6" t="s">
        <v>3363</v>
      </c>
      <c r="F6565" s="6" t="s">
        <v>3407</v>
      </c>
      <c r="G6565" s="2">
        <v>949.84285714285704</v>
      </c>
      <c r="H6565" s="2" t="s">
        <v>5089</v>
      </c>
    </row>
    <row r="6566" spans="4:8" ht="11.4" customHeight="1" x14ac:dyDescent="0.2">
      <c r="D6566" s="6" t="s">
        <v>3464</v>
      </c>
      <c r="E6566" s="6" t="s">
        <v>3363</v>
      </c>
      <c r="F6566" s="6" t="s">
        <v>3407</v>
      </c>
      <c r="G6566" s="2">
        <v>1073.0033333333333</v>
      </c>
      <c r="H6566" s="2" t="s">
        <v>5089</v>
      </c>
    </row>
    <row r="6567" spans="4:8" ht="11.4" customHeight="1" x14ac:dyDescent="0.2">
      <c r="D6567" s="6" t="s">
        <v>3463</v>
      </c>
      <c r="E6567" s="6" t="s">
        <v>3363</v>
      </c>
      <c r="F6567" s="6" t="s">
        <v>3407</v>
      </c>
      <c r="G6567" s="2">
        <v>1099.54</v>
      </c>
      <c r="H6567" s="2" t="s">
        <v>5089</v>
      </c>
    </row>
    <row r="6568" spans="4:8" ht="11.4" customHeight="1" x14ac:dyDescent="0.2">
      <c r="D6568" s="6" t="s">
        <v>3265</v>
      </c>
      <c r="E6568" s="6" t="s">
        <v>3186</v>
      </c>
      <c r="F6568" s="6" t="s">
        <v>3261</v>
      </c>
      <c r="G6568" s="2">
        <v>16.571451187335093</v>
      </c>
      <c r="H6568" s="2" t="s">
        <v>5089</v>
      </c>
    </row>
    <row r="6569" spans="4:8" ht="11.4" customHeight="1" x14ac:dyDescent="0.2">
      <c r="D6569" s="6" t="s">
        <v>4698</v>
      </c>
      <c r="E6569" s="6" t="s">
        <v>3186</v>
      </c>
      <c r="F6569" s="6" t="s">
        <v>3261</v>
      </c>
      <c r="G6569" s="2">
        <v>264.71875</v>
      </c>
      <c r="H6569" s="2" t="s">
        <v>5089</v>
      </c>
    </row>
    <row r="6570" spans="4:8" ht="11.4" customHeight="1" x14ac:dyDescent="0.2">
      <c r="D6570" s="6" t="s">
        <v>4699</v>
      </c>
      <c r="E6570" s="6" t="s">
        <v>3186</v>
      </c>
      <c r="F6570" s="6" t="s">
        <v>3261</v>
      </c>
      <c r="G6570" s="2">
        <v>529.41666666666663</v>
      </c>
      <c r="H6570" s="2" t="s">
        <v>5089</v>
      </c>
    </row>
    <row r="6571" spans="4:8" ht="11.4" customHeight="1" x14ac:dyDescent="0.2">
      <c r="D6571" s="6" t="s">
        <v>3578</v>
      </c>
      <c r="E6571" s="6" t="s">
        <v>3556</v>
      </c>
      <c r="F6571" s="6" t="s">
        <v>3575</v>
      </c>
      <c r="G6571" s="2">
        <v>42.889218749999998</v>
      </c>
      <c r="H6571" s="2" t="s">
        <v>5089</v>
      </c>
    </row>
    <row r="6572" spans="4:8" ht="11.4" customHeight="1" x14ac:dyDescent="0.2">
      <c r="D6572" s="6" t="s">
        <v>3577</v>
      </c>
      <c r="E6572" s="6" t="s">
        <v>3556</v>
      </c>
      <c r="F6572" s="6" t="s">
        <v>3575</v>
      </c>
      <c r="G6572" s="2">
        <v>70</v>
      </c>
      <c r="H6572" s="2" t="s">
        <v>5089</v>
      </c>
    </row>
    <row r="6573" spans="4:8" ht="11.4" customHeight="1" x14ac:dyDescent="0.2">
      <c r="D6573" s="6" t="s">
        <v>3576</v>
      </c>
      <c r="E6573" s="6" t="s">
        <v>3556</v>
      </c>
      <c r="F6573" s="6" t="s">
        <v>3575</v>
      </c>
      <c r="G6573" s="2">
        <v>9.5286623467745262</v>
      </c>
      <c r="H6573" s="2" t="s">
        <v>5089</v>
      </c>
    </row>
    <row r="6574" spans="4:8" ht="11.4" customHeight="1" x14ac:dyDescent="0.2">
      <c r="D6574" s="6" t="s">
        <v>4700</v>
      </c>
      <c r="E6574" s="6" t="s">
        <v>3556</v>
      </c>
      <c r="F6574" s="6" t="s">
        <v>3575</v>
      </c>
      <c r="G6574" s="2">
        <v>44.5</v>
      </c>
      <c r="H6574" s="2" t="s">
        <v>5089</v>
      </c>
    </row>
    <row r="6575" spans="4:8" ht="11.4" customHeight="1" x14ac:dyDescent="0.2">
      <c r="D6575" s="6" t="s">
        <v>3678</v>
      </c>
      <c r="E6575" s="6" t="s">
        <v>3579</v>
      </c>
      <c r="F6575" s="6" t="s">
        <v>3677</v>
      </c>
      <c r="G6575" s="2">
        <v>19953.142857142859</v>
      </c>
      <c r="H6575" s="2" t="s">
        <v>5089</v>
      </c>
    </row>
    <row r="6576" spans="4:8" ht="11.4" customHeight="1" x14ac:dyDescent="0.2">
      <c r="D6576" s="6" t="s">
        <v>3442</v>
      </c>
      <c r="E6576" s="6" t="s">
        <v>3363</v>
      </c>
      <c r="F6576" s="6" t="s">
        <v>3407</v>
      </c>
      <c r="G6576" s="2">
        <v>880</v>
      </c>
      <c r="H6576" s="2" t="s">
        <v>5089</v>
      </c>
    </row>
    <row r="6577" spans="4:8" ht="11.4" customHeight="1" x14ac:dyDescent="0.2">
      <c r="D6577" s="6" t="s">
        <v>4701</v>
      </c>
      <c r="E6577" s="6" t="s">
        <v>5</v>
      </c>
      <c r="F6577" s="5" t="s">
        <v>5112</v>
      </c>
      <c r="G6577" s="2">
        <v>38</v>
      </c>
      <c r="H6577" s="2" t="s">
        <v>5089</v>
      </c>
    </row>
    <row r="6578" spans="4:8" ht="11.4" customHeight="1" x14ac:dyDescent="0.2">
      <c r="D6578" s="6" t="s">
        <v>4702</v>
      </c>
      <c r="E6578" s="6" t="s">
        <v>5</v>
      </c>
      <c r="F6578" s="5" t="s">
        <v>5112</v>
      </c>
      <c r="G6578" s="2">
        <v>42</v>
      </c>
      <c r="H6578" s="2" t="s">
        <v>5089</v>
      </c>
    </row>
    <row r="6579" spans="4:8" ht="11.4" customHeight="1" x14ac:dyDescent="0.2">
      <c r="D6579" s="6" t="s">
        <v>838</v>
      </c>
      <c r="E6579" s="6" t="s">
        <v>5</v>
      </c>
      <c r="F6579" s="5" t="s">
        <v>5112</v>
      </c>
      <c r="G6579" s="2">
        <v>0.97175049636002653</v>
      </c>
      <c r="H6579" s="2" t="s">
        <v>5089</v>
      </c>
    </row>
    <row r="6580" spans="4:8" ht="11.4" customHeight="1" x14ac:dyDescent="0.2">
      <c r="D6580" s="6" t="s">
        <v>835</v>
      </c>
      <c r="E6580" s="6" t="s">
        <v>5</v>
      </c>
      <c r="F6580" s="5" t="s">
        <v>5112</v>
      </c>
      <c r="G6580" s="2">
        <v>17.86</v>
      </c>
      <c r="H6580" s="2" t="s">
        <v>5089</v>
      </c>
    </row>
    <row r="6581" spans="4:8" ht="11.4" customHeight="1" x14ac:dyDescent="0.2">
      <c r="D6581" s="6" t="s">
        <v>834</v>
      </c>
      <c r="E6581" s="6" t="s">
        <v>5</v>
      </c>
      <c r="F6581" s="5" t="s">
        <v>5112</v>
      </c>
      <c r="G6581" s="2">
        <v>22.32</v>
      </c>
      <c r="H6581" s="2" t="s">
        <v>5089</v>
      </c>
    </row>
    <row r="6582" spans="4:8" ht="11.4" customHeight="1" x14ac:dyDescent="0.2">
      <c r="D6582" s="6" t="s">
        <v>833</v>
      </c>
      <c r="E6582" s="6" t="s">
        <v>5</v>
      </c>
      <c r="F6582" s="5" t="s">
        <v>5112</v>
      </c>
      <c r="G6582" s="2">
        <v>26.790000000000003</v>
      </c>
      <c r="H6582" s="2" t="s">
        <v>5089</v>
      </c>
    </row>
    <row r="6583" spans="4:8" ht="11.4" customHeight="1" x14ac:dyDescent="0.2">
      <c r="D6583" s="6" t="s">
        <v>832</v>
      </c>
      <c r="E6583" s="6" t="s">
        <v>5</v>
      </c>
      <c r="F6583" s="5" t="s">
        <v>5112</v>
      </c>
      <c r="G6583" s="2">
        <v>4.46</v>
      </c>
      <c r="H6583" s="2" t="s">
        <v>5091</v>
      </c>
    </row>
    <row r="6584" spans="4:8" ht="11.4" customHeight="1" x14ac:dyDescent="0.2">
      <c r="D6584" s="6" t="s">
        <v>810</v>
      </c>
      <c r="E6584" s="6" t="s">
        <v>5</v>
      </c>
      <c r="F6584" s="5" t="s">
        <v>5112</v>
      </c>
      <c r="G6584" s="2">
        <v>122.42162309368192</v>
      </c>
      <c r="H6584" s="2" t="s">
        <v>5089</v>
      </c>
    </row>
    <row r="6585" spans="4:8" ht="11.4" customHeight="1" x14ac:dyDescent="0.2">
      <c r="D6585" s="6" t="s">
        <v>4703</v>
      </c>
      <c r="E6585" s="6" t="s">
        <v>5</v>
      </c>
      <c r="F6585" s="5" t="s">
        <v>5112</v>
      </c>
      <c r="G6585" s="2">
        <v>220</v>
      </c>
      <c r="H6585" s="2" t="s">
        <v>5089</v>
      </c>
    </row>
    <row r="6586" spans="4:8" ht="11.4" customHeight="1" x14ac:dyDescent="0.2">
      <c r="D6586" s="6" t="s">
        <v>4704</v>
      </c>
      <c r="E6586" s="6" t="s">
        <v>1654</v>
      </c>
      <c r="F6586" s="6" t="s">
        <v>1792</v>
      </c>
      <c r="G6586" s="2">
        <v>112.95901639344262</v>
      </c>
      <c r="H6586" s="2" t="s">
        <v>5089</v>
      </c>
    </row>
    <row r="6587" spans="4:8" ht="11.4" customHeight="1" x14ac:dyDescent="0.2">
      <c r="D6587" s="6" t="s">
        <v>1804</v>
      </c>
      <c r="E6587" s="6" t="s">
        <v>1654</v>
      </c>
      <c r="F6587" s="6" t="s">
        <v>1792</v>
      </c>
      <c r="G6587" s="2">
        <v>224.59136363636364</v>
      </c>
      <c r="H6587" s="2" t="s">
        <v>5089</v>
      </c>
    </row>
    <row r="6588" spans="4:8" ht="11.4" customHeight="1" x14ac:dyDescent="0.2">
      <c r="D6588" s="6" t="s">
        <v>1797</v>
      </c>
      <c r="E6588" s="6" t="s">
        <v>1654</v>
      </c>
      <c r="F6588" s="6" t="s">
        <v>1792</v>
      </c>
      <c r="G6588" s="2">
        <v>248.99201298701297</v>
      </c>
      <c r="H6588" s="2" t="s">
        <v>5089</v>
      </c>
    </row>
    <row r="6589" spans="4:8" ht="11.4" customHeight="1" x14ac:dyDescent="0.2">
      <c r="D6589" s="6" t="s">
        <v>3516</v>
      </c>
      <c r="E6589" s="6" t="s">
        <v>3363</v>
      </c>
      <c r="F6589" s="6" t="s">
        <v>3481</v>
      </c>
      <c r="G6589" s="2">
        <v>463.02838028169015</v>
      </c>
      <c r="H6589" s="2" t="s">
        <v>5089</v>
      </c>
    </row>
    <row r="6590" spans="4:8" ht="11.4" customHeight="1" x14ac:dyDescent="0.2">
      <c r="D6590" s="6" t="s">
        <v>3507</v>
      </c>
      <c r="E6590" s="6" t="s">
        <v>3363</v>
      </c>
      <c r="F6590" s="6" t="s">
        <v>3481</v>
      </c>
      <c r="G6590" s="2">
        <v>537.33798634812285</v>
      </c>
      <c r="H6590" s="2" t="s">
        <v>5089</v>
      </c>
    </row>
    <row r="6591" spans="4:8" ht="11.4" customHeight="1" x14ac:dyDescent="0.2">
      <c r="D6591" s="6" t="s">
        <v>3498</v>
      </c>
      <c r="E6591" s="6" t="s">
        <v>3363</v>
      </c>
      <c r="F6591" s="6" t="s">
        <v>3481</v>
      </c>
      <c r="G6591" s="2">
        <v>299.82982456140348</v>
      </c>
      <c r="H6591" s="2" t="s">
        <v>5089</v>
      </c>
    </row>
    <row r="6592" spans="4:8" ht="11.4" customHeight="1" x14ac:dyDescent="0.2">
      <c r="D6592" s="6" t="s">
        <v>3497</v>
      </c>
      <c r="E6592" s="6" t="s">
        <v>3363</v>
      </c>
      <c r="F6592" s="6" t="s">
        <v>3481</v>
      </c>
      <c r="G6592" s="2">
        <v>700</v>
      </c>
      <c r="H6592" s="2" t="s">
        <v>5089</v>
      </c>
    </row>
    <row r="6593" spans="4:8" ht="11.4" customHeight="1" x14ac:dyDescent="0.2">
      <c r="D6593" s="6" t="s">
        <v>3495</v>
      </c>
      <c r="E6593" s="6" t="s">
        <v>3363</v>
      </c>
      <c r="F6593" s="6" t="s">
        <v>3481</v>
      </c>
      <c r="G6593" s="2">
        <v>480.22424657534248</v>
      </c>
      <c r="H6593" s="2" t="s">
        <v>5089</v>
      </c>
    </row>
    <row r="6594" spans="4:8" ht="11.4" customHeight="1" x14ac:dyDescent="0.2">
      <c r="D6594" s="6" t="s">
        <v>3484</v>
      </c>
      <c r="E6594" s="6" t="s">
        <v>3363</v>
      </c>
      <c r="F6594" s="6" t="s">
        <v>3481</v>
      </c>
      <c r="G6594" s="2">
        <v>1085.0970873786407</v>
      </c>
      <c r="H6594" s="2" t="s">
        <v>5089</v>
      </c>
    </row>
    <row r="6595" spans="4:8" ht="11.4" customHeight="1" x14ac:dyDescent="0.2">
      <c r="D6595" s="6" t="s">
        <v>3390</v>
      </c>
      <c r="E6595" s="6" t="s">
        <v>3363</v>
      </c>
      <c r="F6595" s="6" t="s">
        <v>3380</v>
      </c>
      <c r="G6595" s="2">
        <v>25382.62</v>
      </c>
      <c r="H6595" s="2" t="s">
        <v>5089</v>
      </c>
    </row>
    <row r="6596" spans="4:8" ht="11.4" customHeight="1" x14ac:dyDescent="0.2">
      <c r="D6596" s="6" t="s">
        <v>4022</v>
      </c>
      <c r="E6596" s="6" t="s">
        <v>3895</v>
      </c>
      <c r="F6596" s="6" t="s">
        <v>4021</v>
      </c>
      <c r="G6596" s="2">
        <v>408.43599999999998</v>
      </c>
      <c r="H6596" s="2" t="s">
        <v>5089</v>
      </c>
    </row>
    <row r="6597" spans="4:8" ht="11.4" customHeight="1" x14ac:dyDescent="0.2">
      <c r="D6597" s="6" t="s">
        <v>4023</v>
      </c>
      <c r="E6597" s="6" t="s">
        <v>3895</v>
      </c>
      <c r="F6597" s="6" t="s">
        <v>4021</v>
      </c>
      <c r="G6597" s="2">
        <v>298.07499999999999</v>
      </c>
      <c r="H6597" s="2" t="s">
        <v>5089</v>
      </c>
    </row>
    <row r="6598" spans="4:8" ht="11.4" customHeight="1" x14ac:dyDescent="0.2">
      <c r="D6598" s="6" t="s">
        <v>4705</v>
      </c>
      <c r="E6598" s="6" t="s">
        <v>3579</v>
      </c>
      <c r="F6598" s="6" t="s">
        <v>3698</v>
      </c>
      <c r="G6598" s="2">
        <v>16980.8</v>
      </c>
      <c r="H6598" s="2" t="s">
        <v>5089</v>
      </c>
    </row>
    <row r="6599" spans="4:8" ht="11.4" customHeight="1" x14ac:dyDescent="0.2">
      <c r="D6599" s="6" t="s">
        <v>4706</v>
      </c>
      <c r="E6599" s="6" t="s">
        <v>3579</v>
      </c>
      <c r="F6599" s="6" t="s">
        <v>3698</v>
      </c>
      <c r="G6599" s="2">
        <v>16531.2</v>
      </c>
      <c r="H6599" s="2" t="s">
        <v>5089</v>
      </c>
    </row>
    <row r="6600" spans="4:8" ht="11.4" customHeight="1" x14ac:dyDescent="0.2">
      <c r="D6600" s="6" t="s">
        <v>4707</v>
      </c>
      <c r="E6600" s="6" t="s">
        <v>3579</v>
      </c>
      <c r="F6600" s="6" t="s">
        <v>3698</v>
      </c>
      <c r="G6600" s="2">
        <v>42360</v>
      </c>
      <c r="H6600" s="2" t="s">
        <v>5089</v>
      </c>
    </row>
    <row r="6601" spans="4:8" ht="11.4" customHeight="1" x14ac:dyDescent="0.2">
      <c r="D6601" s="6" t="s">
        <v>3236</v>
      </c>
      <c r="E6601" s="6" t="s">
        <v>3186</v>
      </c>
      <c r="F6601" s="6" t="s">
        <v>3217</v>
      </c>
      <c r="G6601" s="2">
        <v>232.05500000000001</v>
      </c>
      <c r="H6601" s="2" t="s">
        <v>5089</v>
      </c>
    </row>
    <row r="6602" spans="4:8" ht="11.4" customHeight="1" x14ac:dyDescent="0.2">
      <c r="D6602" s="6" t="s">
        <v>3239</v>
      </c>
      <c r="E6602" s="6" t="s">
        <v>3186</v>
      </c>
      <c r="F6602" s="6" t="s">
        <v>3217</v>
      </c>
      <c r="G6602" s="2">
        <v>64.428560000000004</v>
      </c>
      <c r="H6602" s="2" t="s">
        <v>5089</v>
      </c>
    </row>
    <row r="6603" spans="4:8" ht="11.4" customHeight="1" x14ac:dyDescent="0.2">
      <c r="D6603" s="6" t="s">
        <v>3234</v>
      </c>
      <c r="E6603" s="6" t="s">
        <v>3186</v>
      </c>
      <c r="F6603" s="6" t="s">
        <v>3217</v>
      </c>
      <c r="G6603" s="2">
        <v>82.316249999999997</v>
      </c>
      <c r="H6603" s="2" t="s">
        <v>5089</v>
      </c>
    </row>
    <row r="6604" spans="4:8" ht="11.4" customHeight="1" x14ac:dyDescent="0.2">
      <c r="D6604" s="6" t="s">
        <v>3206</v>
      </c>
      <c r="E6604" s="6" t="s">
        <v>3186</v>
      </c>
      <c r="F6604" s="6" t="s">
        <v>3188</v>
      </c>
      <c r="G6604" s="2">
        <v>520.22</v>
      </c>
      <c r="H6604" s="2" t="s">
        <v>5089</v>
      </c>
    </row>
    <row r="6605" spans="4:8" ht="11.4" customHeight="1" x14ac:dyDescent="0.2">
      <c r="D6605" s="6" t="s">
        <v>4708</v>
      </c>
      <c r="E6605" s="6" t="s">
        <v>3579</v>
      </c>
      <c r="F6605" s="6" t="s">
        <v>3698</v>
      </c>
      <c r="G6605" s="2">
        <v>1682.8</v>
      </c>
      <c r="H6605" s="2" t="s">
        <v>5089</v>
      </c>
    </row>
    <row r="6606" spans="4:8" ht="11.4" customHeight="1" x14ac:dyDescent="0.2">
      <c r="D6606" s="6" t="s">
        <v>4709</v>
      </c>
      <c r="E6606" s="6" t="s">
        <v>3579</v>
      </c>
      <c r="F6606" s="6" t="s">
        <v>3698</v>
      </c>
      <c r="G6606" s="2">
        <v>1728.6</v>
      </c>
      <c r="H6606" s="2" t="s">
        <v>5089</v>
      </c>
    </row>
    <row r="6607" spans="4:8" ht="11.4" customHeight="1" x14ac:dyDescent="0.2">
      <c r="D6607" s="6" t="s">
        <v>4710</v>
      </c>
      <c r="E6607" s="6" t="s">
        <v>3579</v>
      </c>
      <c r="F6607" s="6" t="s">
        <v>3698</v>
      </c>
      <c r="G6607" s="2">
        <v>1728.6</v>
      </c>
      <c r="H6607" s="2" t="s">
        <v>5089</v>
      </c>
    </row>
    <row r="6608" spans="4:8" ht="11.4" customHeight="1" x14ac:dyDescent="0.2">
      <c r="D6608" s="6" t="s">
        <v>3208</v>
      </c>
      <c r="E6608" s="6" t="s">
        <v>3186</v>
      </c>
      <c r="F6608" s="6" t="s">
        <v>3188</v>
      </c>
      <c r="G6608" s="2">
        <v>60.268240418118467</v>
      </c>
      <c r="H6608" s="2" t="s">
        <v>5089</v>
      </c>
    </row>
    <row r="6609" spans="4:8" ht="11.4" customHeight="1" x14ac:dyDescent="0.2">
      <c r="D6609" s="6" t="s">
        <v>3233</v>
      </c>
      <c r="E6609" s="6" t="s">
        <v>3186</v>
      </c>
      <c r="F6609" s="6" t="s">
        <v>3217</v>
      </c>
      <c r="G6609" s="2">
        <v>78.941818181818178</v>
      </c>
      <c r="H6609" s="2" t="s">
        <v>5089</v>
      </c>
    </row>
    <row r="6610" spans="4:8" ht="11.4" customHeight="1" x14ac:dyDescent="0.2">
      <c r="D6610" s="6" t="s">
        <v>3238</v>
      </c>
      <c r="E6610" s="6" t="s">
        <v>3186</v>
      </c>
      <c r="F6610" s="6" t="s">
        <v>3217</v>
      </c>
      <c r="G6610" s="2">
        <v>61.053559999999997</v>
      </c>
      <c r="H6610" s="2" t="s">
        <v>5089</v>
      </c>
    </row>
    <row r="6611" spans="4:8" ht="11.4" customHeight="1" x14ac:dyDescent="0.2">
      <c r="D6611" s="6" t="s">
        <v>1994</v>
      </c>
      <c r="E6611" s="6" t="s">
        <v>1654</v>
      </c>
      <c r="F6611" s="6" t="s">
        <v>1992</v>
      </c>
      <c r="G6611" s="2">
        <v>69.443217092337918</v>
      </c>
      <c r="H6611" s="2" t="s">
        <v>5089</v>
      </c>
    </row>
    <row r="6612" spans="4:8" ht="11.4" customHeight="1" x14ac:dyDescent="0.2">
      <c r="D6612" s="6" t="s">
        <v>3237</v>
      </c>
      <c r="E6612" s="6" t="s">
        <v>3186</v>
      </c>
      <c r="F6612" s="6" t="s">
        <v>3217</v>
      </c>
      <c r="G6612" s="2">
        <v>268.15391304347827</v>
      </c>
      <c r="H6612" s="2" t="s">
        <v>5089</v>
      </c>
    </row>
    <row r="6613" spans="4:8" ht="11.4" customHeight="1" x14ac:dyDescent="0.2">
      <c r="D6613" s="6" t="s">
        <v>4711</v>
      </c>
      <c r="E6613" s="6" t="s">
        <v>3186</v>
      </c>
      <c r="F6613" s="6" t="s">
        <v>3217</v>
      </c>
      <c r="G6613" s="2">
        <v>133.03773584905662</v>
      </c>
      <c r="H6613" s="2" t="s">
        <v>5089</v>
      </c>
    </row>
    <row r="6614" spans="4:8" ht="11.4" customHeight="1" x14ac:dyDescent="0.2">
      <c r="D6614" s="6" t="s">
        <v>4712</v>
      </c>
      <c r="E6614" s="6" t="s">
        <v>3186</v>
      </c>
      <c r="F6614" s="6" t="s">
        <v>3217</v>
      </c>
      <c r="G6614" s="2">
        <v>139.11014492753623</v>
      </c>
      <c r="H6614" s="2" t="s">
        <v>5089</v>
      </c>
    </row>
    <row r="6615" spans="4:8" ht="11.4" customHeight="1" x14ac:dyDescent="0.2">
      <c r="D6615" s="6" t="s">
        <v>3232</v>
      </c>
      <c r="E6615" s="6" t="s">
        <v>3186</v>
      </c>
      <c r="F6615" s="6" t="s">
        <v>3217</v>
      </c>
      <c r="G6615" s="2">
        <v>141.88</v>
      </c>
      <c r="H6615" s="2" t="s">
        <v>5089</v>
      </c>
    </row>
    <row r="6616" spans="4:8" ht="11.4" customHeight="1" x14ac:dyDescent="0.2">
      <c r="D6616" s="6" t="s">
        <v>4713</v>
      </c>
      <c r="E6616" s="6" t="s">
        <v>3363</v>
      </c>
      <c r="F6616" s="6" t="s">
        <v>3364</v>
      </c>
      <c r="G6616" s="2">
        <v>63999</v>
      </c>
      <c r="H6616" s="2" t="s">
        <v>5089</v>
      </c>
    </row>
    <row r="6617" spans="4:8" ht="11.4" customHeight="1" x14ac:dyDescent="0.2">
      <c r="D6617" s="6" t="s">
        <v>4714</v>
      </c>
      <c r="E6617" s="6" t="s">
        <v>3363</v>
      </c>
      <c r="F6617" s="6" t="s">
        <v>3364</v>
      </c>
      <c r="G6617" s="2">
        <v>25029</v>
      </c>
      <c r="H6617" s="2" t="s">
        <v>5089</v>
      </c>
    </row>
    <row r="6618" spans="4:8" ht="11.4" customHeight="1" x14ac:dyDescent="0.2">
      <c r="D6618" s="6" t="s">
        <v>3391</v>
      </c>
      <c r="E6618" s="6" t="s">
        <v>3363</v>
      </c>
      <c r="F6618" s="6" t="s">
        <v>3380</v>
      </c>
      <c r="G6618" s="2">
        <v>36960.080000000002</v>
      </c>
      <c r="H6618" s="2" t="s">
        <v>5089</v>
      </c>
    </row>
    <row r="6619" spans="4:8" ht="11.4" customHeight="1" x14ac:dyDescent="0.2">
      <c r="D6619" s="6" t="s">
        <v>4715</v>
      </c>
      <c r="E6619" s="6" t="s">
        <v>3363</v>
      </c>
      <c r="F6619" s="6" t="s">
        <v>3364</v>
      </c>
      <c r="G6619" s="2">
        <v>1791</v>
      </c>
      <c r="H6619" s="2" t="s">
        <v>5089</v>
      </c>
    </row>
    <row r="6620" spans="4:8" ht="11.4" customHeight="1" x14ac:dyDescent="0.2">
      <c r="D6620" s="6" t="s">
        <v>3412</v>
      </c>
      <c r="E6620" s="6" t="s">
        <v>3363</v>
      </c>
      <c r="F6620" s="6" t="s">
        <v>3407</v>
      </c>
      <c r="G6620" s="2">
        <v>2561.9105263157894</v>
      </c>
      <c r="H6620" s="2" t="s">
        <v>5089</v>
      </c>
    </row>
    <row r="6621" spans="4:8" ht="11.4" customHeight="1" x14ac:dyDescent="0.2">
      <c r="D6621" s="6" t="s">
        <v>3436</v>
      </c>
      <c r="E6621" s="6" t="s">
        <v>3363</v>
      </c>
      <c r="F6621" s="6" t="s">
        <v>3407</v>
      </c>
      <c r="G6621" s="2">
        <v>1177.8100000000002</v>
      </c>
      <c r="H6621" s="2" t="s">
        <v>5089</v>
      </c>
    </row>
    <row r="6622" spans="4:8" ht="11.4" customHeight="1" x14ac:dyDescent="0.2">
      <c r="D6622" s="6" t="s">
        <v>3263</v>
      </c>
      <c r="E6622" s="6" t="s">
        <v>3186</v>
      </c>
      <c r="F6622" s="6" t="s">
        <v>3261</v>
      </c>
      <c r="G6622" s="2">
        <v>49.09</v>
      </c>
      <c r="H6622" s="2" t="s">
        <v>5089</v>
      </c>
    </row>
    <row r="6623" spans="4:8" ht="11.4" customHeight="1" x14ac:dyDescent="0.2">
      <c r="D6623" s="6" t="s">
        <v>3262</v>
      </c>
      <c r="E6623" s="6" t="s">
        <v>3186</v>
      </c>
      <c r="F6623" s="6" t="s">
        <v>3261</v>
      </c>
      <c r="G6623" s="2">
        <v>41</v>
      </c>
      <c r="H6623" s="2" t="s">
        <v>5089</v>
      </c>
    </row>
    <row r="6624" spans="4:8" ht="11.4" customHeight="1" x14ac:dyDescent="0.2">
      <c r="D6624" s="6" t="s">
        <v>4716</v>
      </c>
      <c r="E6624" s="6" t="s">
        <v>3186</v>
      </c>
      <c r="F6624" s="6" t="s">
        <v>3261</v>
      </c>
      <c r="G6624" s="2">
        <v>90</v>
      </c>
      <c r="H6624" s="2" t="s">
        <v>5089</v>
      </c>
    </row>
    <row r="6625" spans="4:8" ht="11.4" customHeight="1" x14ac:dyDescent="0.2">
      <c r="D6625" s="6" t="s">
        <v>4717</v>
      </c>
      <c r="E6625" s="6" t="s">
        <v>3579</v>
      </c>
      <c r="F6625" s="6" t="s">
        <v>3698</v>
      </c>
      <c r="G6625" s="2">
        <v>98.65</v>
      </c>
      <c r="H6625" s="2" t="s">
        <v>5089</v>
      </c>
    </row>
    <row r="6626" spans="4:8" ht="11.4" customHeight="1" x14ac:dyDescent="0.2">
      <c r="D6626" s="6" t="s">
        <v>2013</v>
      </c>
      <c r="E6626" s="6" t="s">
        <v>1654</v>
      </c>
      <c r="F6626" s="6" t="s">
        <v>1992</v>
      </c>
      <c r="G6626" s="2">
        <v>189.63907172995781</v>
      </c>
      <c r="H6626" s="2" t="s">
        <v>5089</v>
      </c>
    </row>
    <row r="6627" spans="4:8" ht="11.4" customHeight="1" x14ac:dyDescent="0.2">
      <c r="D6627" s="6" t="s">
        <v>1996</v>
      </c>
      <c r="E6627" s="6" t="s">
        <v>1654</v>
      </c>
      <c r="F6627" s="6" t="s">
        <v>1992</v>
      </c>
      <c r="G6627" s="2">
        <v>13.517937523522772</v>
      </c>
      <c r="H6627" s="2" t="s">
        <v>5089</v>
      </c>
    </row>
    <row r="6628" spans="4:8" ht="11.4" customHeight="1" x14ac:dyDescent="0.2">
      <c r="D6628" s="6" t="s">
        <v>3753</v>
      </c>
      <c r="E6628" s="6" t="s">
        <v>3579</v>
      </c>
      <c r="F6628" s="6" t="s">
        <v>3698</v>
      </c>
      <c r="G6628" s="2">
        <v>160.88999999999999</v>
      </c>
      <c r="H6628" s="2" t="s">
        <v>5089</v>
      </c>
    </row>
    <row r="6629" spans="4:8" ht="11.4" customHeight="1" x14ac:dyDescent="0.2">
      <c r="D6629" s="6" t="s">
        <v>4718</v>
      </c>
      <c r="E6629" s="6" t="s">
        <v>3579</v>
      </c>
      <c r="F6629" s="6" t="s">
        <v>3698</v>
      </c>
      <c r="G6629" s="2">
        <v>181.1</v>
      </c>
      <c r="H6629" s="2" t="s">
        <v>5089</v>
      </c>
    </row>
    <row r="6630" spans="4:8" ht="11.4" customHeight="1" x14ac:dyDescent="0.2">
      <c r="D6630" s="6" t="s">
        <v>2005</v>
      </c>
      <c r="E6630" s="6" t="s">
        <v>1654</v>
      </c>
      <c r="F6630" s="6" t="s">
        <v>1992</v>
      </c>
      <c r="G6630" s="2">
        <v>35.33</v>
      </c>
      <c r="H6630" s="2" t="s">
        <v>5089</v>
      </c>
    </row>
    <row r="6631" spans="4:8" ht="11.4" customHeight="1" x14ac:dyDescent="0.2">
      <c r="D6631" s="6" t="s">
        <v>4719</v>
      </c>
      <c r="E6631" s="6" t="s">
        <v>3579</v>
      </c>
      <c r="F6631" s="6" t="s">
        <v>3698</v>
      </c>
      <c r="G6631" s="2">
        <v>95.183333333333337</v>
      </c>
      <c r="H6631" s="2" t="s">
        <v>5089</v>
      </c>
    </row>
    <row r="6632" spans="4:8" ht="11.4" customHeight="1" x14ac:dyDescent="0.2">
      <c r="D6632" s="6" t="s">
        <v>2011</v>
      </c>
      <c r="E6632" s="6" t="s">
        <v>1654</v>
      </c>
      <c r="F6632" s="6" t="s">
        <v>1992</v>
      </c>
      <c r="G6632" s="2">
        <v>13.2056</v>
      </c>
      <c r="H6632" s="2" t="s">
        <v>5089</v>
      </c>
    </row>
    <row r="6633" spans="4:8" ht="11.4" customHeight="1" x14ac:dyDescent="0.2">
      <c r="D6633" s="6" t="s">
        <v>2006</v>
      </c>
      <c r="E6633" s="6" t="s">
        <v>1654</v>
      </c>
      <c r="F6633" s="6" t="s">
        <v>1992</v>
      </c>
      <c r="G6633" s="2">
        <v>10.856107862248212</v>
      </c>
      <c r="H6633" s="2" t="s">
        <v>5089</v>
      </c>
    </row>
    <row r="6634" spans="4:8" ht="11.4" customHeight="1" x14ac:dyDescent="0.2">
      <c r="D6634" s="6" t="s">
        <v>2000</v>
      </c>
      <c r="E6634" s="6" t="s">
        <v>1654</v>
      </c>
      <c r="F6634" s="6" t="s">
        <v>1992</v>
      </c>
      <c r="G6634" s="2">
        <v>9.4947051442910908</v>
      </c>
      <c r="H6634" s="2" t="s">
        <v>5089</v>
      </c>
    </row>
    <row r="6635" spans="4:8" ht="11.4" customHeight="1" x14ac:dyDescent="0.2">
      <c r="D6635" s="6" t="s">
        <v>1433</v>
      </c>
      <c r="E6635" s="6" t="s">
        <v>1300</v>
      </c>
      <c r="F6635" s="6" t="s">
        <v>1370</v>
      </c>
      <c r="G6635" s="2">
        <v>928.13111111111118</v>
      </c>
      <c r="H6635" s="2" t="s">
        <v>5089</v>
      </c>
    </row>
    <row r="6636" spans="4:8" ht="11.4" customHeight="1" x14ac:dyDescent="0.2">
      <c r="D6636" s="6" t="s">
        <v>1453</v>
      </c>
      <c r="E6636" s="6" t="s">
        <v>1300</v>
      </c>
      <c r="F6636" s="6" t="s">
        <v>1370</v>
      </c>
      <c r="G6636" s="2">
        <v>1707.1463905325443</v>
      </c>
      <c r="H6636" s="2" t="s">
        <v>5089</v>
      </c>
    </row>
    <row r="6637" spans="4:8" ht="11.4" customHeight="1" x14ac:dyDescent="0.2">
      <c r="D6637" s="6" t="s">
        <v>4720</v>
      </c>
      <c r="E6637" s="6" t="s">
        <v>1300</v>
      </c>
      <c r="F6637" s="6" t="s">
        <v>1354</v>
      </c>
      <c r="G6637" s="2">
        <v>3891.8</v>
      </c>
      <c r="H6637" s="2" t="s">
        <v>5089</v>
      </c>
    </row>
    <row r="6638" spans="4:8" ht="11.4" customHeight="1" x14ac:dyDescent="0.2">
      <c r="D6638" s="6" t="s">
        <v>1361</v>
      </c>
      <c r="E6638" s="6" t="s">
        <v>1300</v>
      </c>
      <c r="F6638" s="6" t="s">
        <v>1354</v>
      </c>
      <c r="G6638" s="2">
        <v>3427.4726666666666</v>
      </c>
      <c r="H6638" s="2" t="s">
        <v>5089</v>
      </c>
    </row>
    <row r="6639" spans="4:8" ht="11.4" customHeight="1" x14ac:dyDescent="0.2">
      <c r="D6639" s="6" t="s">
        <v>1367</v>
      </c>
      <c r="E6639" s="6" t="s">
        <v>1300</v>
      </c>
      <c r="F6639" s="6" t="s">
        <v>1354</v>
      </c>
      <c r="G6639" s="2">
        <v>4908.1899999999996</v>
      </c>
      <c r="H6639" s="2" t="s">
        <v>5089</v>
      </c>
    </row>
    <row r="6640" spans="4:8" ht="11.4" customHeight="1" x14ac:dyDescent="0.2">
      <c r="D6640" s="6" t="s">
        <v>1362</v>
      </c>
      <c r="E6640" s="6" t="s">
        <v>1300</v>
      </c>
      <c r="F6640" s="6" t="s">
        <v>1354</v>
      </c>
      <c r="G6640" s="2">
        <v>4475.8775000000005</v>
      </c>
      <c r="H6640" s="2" t="s">
        <v>5089</v>
      </c>
    </row>
    <row r="6641" spans="4:8" ht="11.4" customHeight="1" x14ac:dyDescent="0.2">
      <c r="D6641" s="6" t="s">
        <v>1363</v>
      </c>
      <c r="E6641" s="6" t="s">
        <v>1300</v>
      </c>
      <c r="F6641" s="6" t="s">
        <v>1354</v>
      </c>
      <c r="G6641" s="2">
        <v>7362.4538461538459</v>
      </c>
      <c r="H6641" s="2" t="s">
        <v>5089</v>
      </c>
    </row>
    <row r="6642" spans="4:8" ht="11.4" customHeight="1" x14ac:dyDescent="0.2">
      <c r="D6642" s="6" t="s">
        <v>1364</v>
      </c>
      <c r="E6642" s="6" t="s">
        <v>1300</v>
      </c>
      <c r="F6642" s="6" t="s">
        <v>1354</v>
      </c>
      <c r="G6642" s="2">
        <v>4607.7746666666662</v>
      </c>
      <c r="H6642" s="2" t="s">
        <v>5089</v>
      </c>
    </row>
    <row r="6643" spans="4:8" ht="11.4" customHeight="1" x14ac:dyDescent="0.2">
      <c r="D6643" s="6" t="s">
        <v>1369</v>
      </c>
      <c r="E6643" s="6" t="s">
        <v>1300</v>
      </c>
      <c r="F6643" s="6" t="s">
        <v>1354</v>
      </c>
      <c r="G6643" s="2">
        <v>3421.25</v>
      </c>
      <c r="H6643" s="2" t="s">
        <v>5089</v>
      </c>
    </row>
    <row r="6644" spans="4:8" ht="11.4" customHeight="1" x14ac:dyDescent="0.2">
      <c r="D6644" s="6" t="s">
        <v>4721</v>
      </c>
      <c r="E6644" s="6" t="s">
        <v>1300</v>
      </c>
      <c r="F6644" s="6" t="s">
        <v>1354</v>
      </c>
      <c r="G6644" s="2">
        <v>4465</v>
      </c>
      <c r="H6644" s="2" t="s">
        <v>5089</v>
      </c>
    </row>
    <row r="6645" spans="4:8" ht="11.4" customHeight="1" x14ac:dyDescent="0.2">
      <c r="D6645" s="6" t="s">
        <v>1366</v>
      </c>
      <c r="E6645" s="6" t="s">
        <v>1300</v>
      </c>
      <c r="F6645" s="6" t="s">
        <v>1354</v>
      </c>
      <c r="G6645" s="2">
        <v>3848.5785714285712</v>
      </c>
      <c r="H6645" s="2" t="s">
        <v>5089</v>
      </c>
    </row>
    <row r="6646" spans="4:8" ht="11.4" customHeight="1" x14ac:dyDescent="0.2">
      <c r="D6646" s="6" t="s">
        <v>1356</v>
      </c>
      <c r="E6646" s="6" t="s">
        <v>1300</v>
      </c>
      <c r="F6646" s="6" t="s">
        <v>1354</v>
      </c>
      <c r="G6646" s="2">
        <v>2350.0023946229207</v>
      </c>
      <c r="H6646" s="2" t="s">
        <v>5090</v>
      </c>
    </row>
    <row r="6647" spans="4:8" ht="11.4" customHeight="1" x14ac:dyDescent="0.2">
      <c r="D6647" s="6" t="s">
        <v>1355</v>
      </c>
      <c r="E6647" s="6" t="s">
        <v>1300</v>
      </c>
      <c r="F6647" s="6" t="s">
        <v>1354</v>
      </c>
      <c r="G6647" s="2">
        <v>2299.6281100581518</v>
      </c>
      <c r="H6647" s="2" t="s">
        <v>5090</v>
      </c>
    </row>
    <row r="6648" spans="4:8" ht="11.4" customHeight="1" x14ac:dyDescent="0.2">
      <c r="D6648" s="6" t="s">
        <v>1357</v>
      </c>
      <c r="E6648" s="6" t="s">
        <v>1300</v>
      </c>
      <c r="F6648" s="6" t="s">
        <v>1354</v>
      </c>
      <c r="G6648" s="2">
        <v>2369.5378074608902</v>
      </c>
      <c r="H6648" s="2" t="s">
        <v>5090</v>
      </c>
    </row>
    <row r="6649" spans="4:8" ht="11.4" customHeight="1" x14ac:dyDescent="0.2">
      <c r="D6649" s="6" t="s">
        <v>1358</v>
      </c>
      <c r="E6649" s="6" t="s">
        <v>1300</v>
      </c>
      <c r="F6649" s="6" t="s">
        <v>1354</v>
      </c>
      <c r="G6649" s="2">
        <v>2802.8544247104246</v>
      </c>
      <c r="H6649" s="2" t="s">
        <v>5091</v>
      </c>
    </row>
    <row r="6650" spans="4:8" ht="11.4" customHeight="1" x14ac:dyDescent="0.2">
      <c r="D6650" s="6" t="s">
        <v>1359</v>
      </c>
      <c r="E6650" s="6" t="s">
        <v>1300</v>
      </c>
      <c r="F6650" s="6" t="s">
        <v>1354</v>
      </c>
      <c r="G6650" s="2">
        <v>3990.9005368289641</v>
      </c>
      <c r="H6650" s="2" t="s">
        <v>5091</v>
      </c>
    </row>
    <row r="6651" spans="4:8" ht="11.4" customHeight="1" x14ac:dyDescent="0.2">
      <c r="D6651" s="6" t="s">
        <v>4722</v>
      </c>
      <c r="E6651" s="6" t="s">
        <v>1300</v>
      </c>
      <c r="F6651" s="6" t="s">
        <v>1301</v>
      </c>
      <c r="G6651" s="2">
        <v>9061</v>
      </c>
      <c r="H6651" s="2" t="s">
        <v>5089</v>
      </c>
    </row>
    <row r="6652" spans="4:8" ht="11.4" customHeight="1" x14ac:dyDescent="0.2">
      <c r="D6652" s="6" t="s">
        <v>4723</v>
      </c>
      <c r="E6652" s="6" t="s">
        <v>1300</v>
      </c>
      <c r="F6652" s="6" t="s">
        <v>1301</v>
      </c>
      <c r="G6652" s="2">
        <v>9504.1666666666661</v>
      </c>
      <c r="H6652" s="2" t="s">
        <v>5089</v>
      </c>
    </row>
    <row r="6653" spans="4:8" ht="11.4" customHeight="1" x14ac:dyDescent="0.2">
      <c r="D6653" s="6" t="s">
        <v>4724</v>
      </c>
      <c r="E6653" s="6" t="s">
        <v>1300</v>
      </c>
      <c r="F6653" s="6" t="s">
        <v>1301</v>
      </c>
      <c r="G6653" s="2">
        <v>9061.4</v>
      </c>
      <c r="H6653" s="2" t="s">
        <v>5089</v>
      </c>
    </row>
    <row r="6654" spans="4:8" ht="11.4" customHeight="1" x14ac:dyDescent="0.2">
      <c r="D6654" s="6" t="s">
        <v>4725</v>
      </c>
      <c r="E6654" s="6" t="s">
        <v>1300</v>
      </c>
      <c r="F6654" s="6" t="s">
        <v>1301</v>
      </c>
      <c r="G6654" s="2">
        <v>9504.2000000000007</v>
      </c>
      <c r="H6654" s="2" t="s">
        <v>5089</v>
      </c>
    </row>
    <row r="6655" spans="4:8" ht="11.4" customHeight="1" x14ac:dyDescent="0.2">
      <c r="D6655" s="6" t="s">
        <v>4726</v>
      </c>
      <c r="E6655" s="6" t="s">
        <v>1300</v>
      </c>
      <c r="F6655" s="6" t="s">
        <v>1301</v>
      </c>
      <c r="G6655" s="2">
        <v>9504</v>
      </c>
      <c r="H6655" s="2" t="s">
        <v>5089</v>
      </c>
    </row>
    <row r="6656" spans="4:8" ht="11.4" customHeight="1" x14ac:dyDescent="0.2">
      <c r="D6656" s="6" t="s">
        <v>4727</v>
      </c>
      <c r="E6656" s="6" t="s">
        <v>1300</v>
      </c>
      <c r="F6656" s="6" t="s">
        <v>1301</v>
      </c>
      <c r="G6656" s="2">
        <v>9504.25</v>
      </c>
      <c r="H6656" s="2" t="s">
        <v>5089</v>
      </c>
    </row>
    <row r="6657" spans="4:8" ht="11.4" customHeight="1" x14ac:dyDescent="0.2">
      <c r="D6657" s="6" t="s">
        <v>1382</v>
      </c>
      <c r="E6657" s="6" t="s">
        <v>1300</v>
      </c>
      <c r="F6657" s="6" t="s">
        <v>1370</v>
      </c>
      <c r="G6657" s="2">
        <v>2192.9349833887045</v>
      </c>
      <c r="H6657" s="2" t="s">
        <v>5091</v>
      </c>
    </row>
    <row r="6658" spans="4:8" ht="11.4" customHeight="1" x14ac:dyDescent="0.2">
      <c r="D6658" s="6" t="s">
        <v>1423</v>
      </c>
      <c r="E6658" s="6" t="s">
        <v>1300</v>
      </c>
      <c r="F6658" s="6" t="s">
        <v>1370</v>
      </c>
      <c r="G6658" s="2">
        <v>1390.2919999999999</v>
      </c>
      <c r="H6658" s="2" t="s">
        <v>5089</v>
      </c>
    </row>
    <row r="6659" spans="4:8" ht="11.4" customHeight="1" x14ac:dyDescent="0.2">
      <c r="D6659" s="6" t="s">
        <v>1401</v>
      </c>
      <c r="E6659" s="6" t="s">
        <v>1300</v>
      </c>
      <c r="F6659" s="6" t="s">
        <v>1370</v>
      </c>
      <c r="G6659" s="2">
        <v>1421.0486666666666</v>
      </c>
      <c r="H6659" s="2" t="s">
        <v>5089</v>
      </c>
    </row>
    <row r="6660" spans="4:8" ht="11.4" customHeight="1" x14ac:dyDescent="0.2">
      <c r="D6660" s="6" t="s">
        <v>1419</v>
      </c>
      <c r="E6660" s="6" t="s">
        <v>1300</v>
      </c>
      <c r="F6660" s="6" t="s">
        <v>1370</v>
      </c>
      <c r="G6660" s="2">
        <v>1259.6286666666667</v>
      </c>
      <c r="H6660" s="2" t="s">
        <v>5089</v>
      </c>
    </row>
    <row r="6661" spans="4:8" ht="11.4" customHeight="1" x14ac:dyDescent="0.2">
      <c r="D6661" s="6" t="s">
        <v>1403</v>
      </c>
      <c r="E6661" s="6" t="s">
        <v>1300</v>
      </c>
      <c r="F6661" s="6" t="s">
        <v>1370</v>
      </c>
      <c r="G6661" s="2">
        <v>1530.4647368421054</v>
      </c>
      <c r="H6661" s="2" t="s">
        <v>5089</v>
      </c>
    </row>
    <row r="6662" spans="4:8" ht="11.4" customHeight="1" x14ac:dyDescent="0.2">
      <c r="D6662" s="6" t="s">
        <v>1380</v>
      </c>
      <c r="E6662" s="6" t="s">
        <v>1300</v>
      </c>
      <c r="F6662" s="6" t="s">
        <v>1370</v>
      </c>
      <c r="G6662" s="2">
        <v>2066.2009171597633</v>
      </c>
      <c r="H6662" s="2" t="s">
        <v>5091</v>
      </c>
    </row>
    <row r="6663" spans="4:8" ht="11.4" customHeight="1" x14ac:dyDescent="0.2">
      <c r="D6663" s="6" t="s">
        <v>1386</v>
      </c>
      <c r="E6663" s="6" t="s">
        <v>1300</v>
      </c>
      <c r="F6663" s="6" t="s">
        <v>1370</v>
      </c>
      <c r="G6663" s="2">
        <v>1450.5222189349113</v>
      </c>
      <c r="H6663" s="2" t="s">
        <v>5091</v>
      </c>
    </row>
    <row r="6664" spans="4:8" ht="11.4" customHeight="1" x14ac:dyDescent="0.2">
      <c r="D6664" s="6" t="s">
        <v>1372</v>
      </c>
      <c r="E6664" s="6" t="s">
        <v>1300</v>
      </c>
      <c r="F6664" s="6" t="s">
        <v>1370</v>
      </c>
      <c r="G6664" s="2">
        <v>2414.6227375809931</v>
      </c>
      <c r="H6664" s="2" t="s">
        <v>5091</v>
      </c>
    </row>
    <row r="6665" spans="4:8" ht="11.4" customHeight="1" x14ac:dyDescent="0.2">
      <c r="D6665" s="6" t="s">
        <v>1373</v>
      </c>
      <c r="E6665" s="6" t="s">
        <v>1300</v>
      </c>
      <c r="F6665" s="6" t="s">
        <v>1370</v>
      </c>
      <c r="G6665" s="2">
        <v>2426.1350350782513</v>
      </c>
      <c r="H6665" s="2" t="s">
        <v>5091</v>
      </c>
    </row>
    <row r="6666" spans="4:8" ht="11.4" customHeight="1" x14ac:dyDescent="0.2">
      <c r="D6666" s="6" t="s">
        <v>1379</v>
      </c>
      <c r="E6666" s="6" t="s">
        <v>1300</v>
      </c>
      <c r="F6666" s="6" t="s">
        <v>1370</v>
      </c>
      <c r="G6666" s="2">
        <v>2453.9192682926832</v>
      </c>
      <c r="H6666" s="2" t="s">
        <v>5091</v>
      </c>
    </row>
    <row r="6667" spans="4:8" ht="11.4" customHeight="1" x14ac:dyDescent="0.2">
      <c r="D6667" s="6" t="s">
        <v>1431</v>
      </c>
      <c r="E6667" s="6" t="s">
        <v>1300</v>
      </c>
      <c r="F6667" s="6" t="s">
        <v>1370</v>
      </c>
      <c r="G6667" s="2">
        <v>1596.5088888888888</v>
      </c>
      <c r="H6667" s="2" t="s">
        <v>5089</v>
      </c>
    </row>
    <row r="6668" spans="4:8" ht="11.4" customHeight="1" x14ac:dyDescent="0.2">
      <c r="D6668" s="6" t="s">
        <v>1410</v>
      </c>
      <c r="E6668" s="6" t="s">
        <v>1300</v>
      </c>
      <c r="F6668" s="6" t="s">
        <v>1370</v>
      </c>
      <c r="G6668" s="2">
        <v>1103.7306896551725</v>
      </c>
      <c r="H6668" s="2" t="s">
        <v>5089</v>
      </c>
    </row>
    <row r="6669" spans="4:8" ht="11.4" customHeight="1" x14ac:dyDescent="0.2">
      <c r="D6669" s="6" t="s">
        <v>1375</v>
      </c>
      <c r="E6669" s="6" t="s">
        <v>1300</v>
      </c>
      <c r="F6669" s="6" t="s">
        <v>1370</v>
      </c>
      <c r="G6669" s="2">
        <v>2423.2476309794988</v>
      </c>
      <c r="H6669" s="2" t="s">
        <v>5091</v>
      </c>
    </row>
    <row r="6670" spans="4:8" ht="11.4" customHeight="1" x14ac:dyDescent="0.2">
      <c r="D6670" s="6" t="s">
        <v>1426</v>
      </c>
      <c r="E6670" s="6" t="s">
        <v>1300</v>
      </c>
      <c r="F6670" s="6" t="s">
        <v>1370</v>
      </c>
      <c r="G6670" s="2">
        <v>1576.0018181818182</v>
      </c>
      <c r="H6670" s="2" t="s">
        <v>5089</v>
      </c>
    </row>
    <row r="6671" spans="4:8" ht="11.4" customHeight="1" x14ac:dyDescent="0.2">
      <c r="D6671" s="6" t="s">
        <v>1436</v>
      </c>
      <c r="E6671" s="6" t="s">
        <v>1300</v>
      </c>
      <c r="F6671" s="6" t="s">
        <v>1370</v>
      </c>
      <c r="G6671" s="2">
        <v>1407.4583333333333</v>
      </c>
      <c r="H6671" s="2" t="s">
        <v>5089</v>
      </c>
    </row>
    <row r="6672" spans="4:8" ht="11.4" customHeight="1" x14ac:dyDescent="0.2">
      <c r="D6672" s="6" t="s">
        <v>1422</v>
      </c>
      <c r="E6672" s="6" t="s">
        <v>1300</v>
      </c>
      <c r="F6672" s="6" t="s">
        <v>1370</v>
      </c>
      <c r="G6672" s="2">
        <v>1337.5</v>
      </c>
      <c r="H6672" s="2" t="s">
        <v>5089</v>
      </c>
    </row>
    <row r="6673" spans="4:8" ht="11.4" customHeight="1" x14ac:dyDescent="0.2">
      <c r="D6673" s="6" t="s">
        <v>1389</v>
      </c>
      <c r="E6673" s="6" t="s">
        <v>1300</v>
      </c>
      <c r="F6673" s="6" t="s">
        <v>1370</v>
      </c>
      <c r="G6673" s="2">
        <v>1545.6077570093457</v>
      </c>
      <c r="H6673" s="2" t="s">
        <v>5089</v>
      </c>
    </row>
    <row r="6674" spans="4:8" ht="11.4" customHeight="1" x14ac:dyDescent="0.2">
      <c r="D6674" s="6" t="s">
        <v>1434</v>
      </c>
      <c r="E6674" s="6" t="s">
        <v>1300</v>
      </c>
      <c r="F6674" s="6" t="s">
        <v>1370</v>
      </c>
      <c r="G6674" s="2">
        <v>2197.34</v>
      </c>
      <c r="H6674" s="2" t="s">
        <v>5089</v>
      </c>
    </row>
    <row r="6675" spans="4:8" ht="11.4" customHeight="1" x14ac:dyDescent="0.2">
      <c r="D6675" s="6" t="s">
        <v>1381</v>
      </c>
      <c r="E6675" s="6" t="s">
        <v>1300</v>
      </c>
      <c r="F6675" s="6" t="s">
        <v>1370</v>
      </c>
      <c r="G6675" s="2">
        <v>1644.6996619718309</v>
      </c>
      <c r="H6675" s="2" t="s">
        <v>5091</v>
      </c>
    </row>
    <row r="6676" spans="4:8" ht="11.4" customHeight="1" x14ac:dyDescent="0.2">
      <c r="D6676" s="6" t="s">
        <v>1392</v>
      </c>
      <c r="E6676" s="6" t="s">
        <v>1300</v>
      </c>
      <c r="F6676" s="6" t="s">
        <v>1370</v>
      </c>
      <c r="G6676" s="2">
        <v>1509.8469302325582</v>
      </c>
      <c r="H6676" s="2" t="s">
        <v>5089</v>
      </c>
    </row>
    <row r="6677" spans="4:8" ht="11.4" customHeight="1" x14ac:dyDescent="0.2">
      <c r="D6677" s="6" t="s">
        <v>1435</v>
      </c>
      <c r="E6677" s="6" t="s">
        <v>1300</v>
      </c>
      <c r="F6677" s="6" t="s">
        <v>1370</v>
      </c>
      <c r="G6677" s="2">
        <v>1798.2682352941176</v>
      </c>
      <c r="H6677" s="2" t="s">
        <v>5089</v>
      </c>
    </row>
    <row r="6678" spans="4:8" ht="11.4" customHeight="1" x14ac:dyDescent="0.2">
      <c r="D6678" s="6" t="s">
        <v>1384</v>
      </c>
      <c r="E6678" s="6" t="s">
        <v>1300</v>
      </c>
      <c r="F6678" s="6" t="s">
        <v>1370</v>
      </c>
      <c r="G6678" s="2">
        <v>1389.1358333333335</v>
      </c>
      <c r="H6678" s="2" t="s">
        <v>5091</v>
      </c>
    </row>
    <row r="6679" spans="4:8" ht="11.4" customHeight="1" x14ac:dyDescent="0.2">
      <c r="D6679" s="6" t="s">
        <v>1395</v>
      </c>
      <c r="E6679" s="6" t="s">
        <v>1300</v>
      </c>
      <c r="F6679" s="6" t="s">
        <v>1370</v>
      </c>
      <c r="G6679" s="2">
        <v>1198.4761728395063</v>
      </c>
      <c r="H6679" s="2" t="s">
        <v>5089</v>
      </c>
    </row>
    <row r="6680" spans="4:8" ht="11.4" customHeight="1" x14ac:dyDescent="0.2">
      <c r="D6680" s="6" t="s">
        <v>1393</v>
      </c>
      <c r="E6680" s="6" t="s">
        <v>1300</v>
      </c>
      <c r="F6680" s="6" t="s">
        <v>1370</v>
      </c>
      <c r="G6680" s="2">
        <v>1366.2687974683545</v>
      </c>
      <c r="H6680" s="2" t="s">
        <v>5089</v>
      </c>
    </row>
    <row r="6681" spans="4:8" ht="11.4" customHeight="1" x14ac:dyDescent="0.2">
      <c r="D6681" s="6" t="s">
        <v>1371</v>
      </c>
      <c r="E6681" s="6" t="s">
        <v>1300</v>
      </c>
      <c r="F6681" s="6" t="s">
        <v>1370</v>
      </c>
      <c r="G6681" s="2">
        <v>2439.1897990815155</v>
      </c>
      <c r="H6681" s="2" t="s">
        <v>5090</v>
      </c>
    </row>
    <row r="6682" spans="4:8" ht="11.4" customHeight="1" x14ac:dyDescent="0.2">
      <c r="D6682" s="6" t="s">
        <v>1452</v>
      </c>
      <c r="E6682" s="6" t="s">
        <v>1300</v>
      </c>
      <c r="F6682" s="6" t="s">
        <v>1370</v>
      </c>
      <c r="G6682" s="2">
        <v>2141.645</v>
      </c>
      <c r="H6682" s="2" t="s">
        <v>5089</v>
      </c>
    </row>
    <row r="6683" spans="4:8" ht="11.4" customHeight="1" x14ac:dyDescent="0.2">
      <c r="D6683" s="6" t="s">
        <v>1409</v>
      </c>
      <c r="E6683" s="6" t="s">
        <v>1300</v>
      </c>
      <c r="F6683" s="6" t="s">
        <v>1370</v>
      </c>
      <c r="G6683" s="2">
        <v>1459.5575757575757</v>
      </c>
      <c r="H6683" s="2" t="s">
        <v>5089</v>
      </c>
    </row>
    <row r="6684" spans="4:8" ht="11.4" customHeight="1" x14ac:dyDescent="0.2">
      <c r="D6684" s="6" t="s">
        <v>1385</v>
      </c>
      <c r="E6684" s="6" t="s">
        <v>1300</v>
      </c>
      <c r="F6684" s="6" t="s">
        <v>1370</v>
      </c>
      <c r="G6684" s="2">
        <v>2390.8187209302328</v>
      </c>
      <c r="H6684" s="2" t="s">
        <v>5089</v>
      </c>
    </row>
    <row r="6685" spans="4:8" ht="11.4" customHeight="1" x14ac:dyDescent="0.2">
      <c r="D6685" s="6" t="s">
        <v>1398</v>
      </c>
      <c r="E6685" s="6" t="s">
        <v>1300</v>
      </c>
      <c r="F6685" s="6" t="s">
        <v>1370</v>
      </c>
      <c r="G6685" s="2">
        <v>1540.0412987012985</v>
      </c>
      <c r="H6685" s="2" t="s">
        <v>5089</v>
      </c>
    </row>
    <row r="6686" spans="4:8" ht="11.4" customHeight="1" x14ac:dyDescent="0.2">
      <c r="D6686" s="6" t="s">
        <v>1399</v>
      </c>
      <c r="E6686" s="6" t="s">
        <v>1300</v>
      </c>
      <c r="F6686" s="6" t="s">
        <v>1370</v>
      </c>
      <c r="G6686" s="2">
        <v>1544.2192771084337</v>
      </c>
      <c r="H6686" s="2" t="s">
        <v>5089</v>
      </c>
    </row>
    <row r="6687" spans="4:8" ht="11.4" customHeight="1" x14ac:dyDescent="0.2">
      <c r="D6687" s="6" t="s">
        <v>1430</v>
      </c>
      <c r="E6687" s="6" t="s">
        <v>1300</v>
      </c>
      <c r="F6687" s="6" t="s">
        <v>1370</v>
      </c>
      <c r="G6687" s="2">
        <v>1544.24</v>
      </c>
      <c r="H6687" s="2" t="s">
        <v>5089</v>
      </c>
    </row>
    <row r="6688" spans="4:8" ht="11.4" customHeight="1" x14ac:dyDescent="0.2">
      <c r="D6688" s="6" t="s">
        <v>1407</v>
      </c>
      <c r="E6688" s="6" t="s">
        <v>1300</v>
      </c>
      <c r="F6688" s="6" t="s">
        <v>1370</v>
      </c>
      <c r="G6688" s="2">
        <v>1542.5985714285716</v>
      </c>
      <c r="H6688" s="2" t="s">
        <v>5089</v>
      </c>
    </row>
    <row r="6689" spans="4:8" ht="11.4" customHeight="1" x14ac:dyDescent="0.2">
      <c r="D6689" s="6" t="s">
        <v>1427</v>
      </c>
      <c r="E6689" s="6" t="s">
        <v>1300</v>
      </c>
      <c r="F6689" s="6" t="s">
        <v>1370</v>
      </c>
      <c r="G6689" s="2">
        <v>1544.24</v>
      </c>
      <c r="H6689" s="2" t="s">
        <v>5089</v>
      </c>
    </row>
    <row r="6690" spans="4:8" ht="11.4" customHeight="1" x14ac:dyDescent="0.2">
      <c r="D6690" s="6" t="s">
        <v>1390</v>
      </c>
      <c r="E6690" s="6" t="s">
        <v>1300</v>
      </c>
      <c r="F6690" s="6" t="s">
        <v>1370</v>
      </c>
      <c r="G6690" s="2">
        <v>1544.2648241206032</v>
      </c>
      <c r="H6690" s="2" t="s">
        <v>5089</v>
      </c>
    </row>
    <row r="6691" spans="4:8" ht="11.4" customHeight="1" x14ac:dyDescent="0.2">
      <c r="D6691" s="6" t="s">
        <v>1405</v>
      </c>
      <c r="E6691" s="6" t="s">
        <v>1300</v>
      </c>
      <c r="F6691" s="6" t="s">
        <v>1370</v>
      </c>
      <c r="G6691" s="2">
        <v>1544.24</v>
      </c>
      <c r="H6691" s="2" t="s">
        <v>5089</v>
      </c>
    </row>
    <row r="6692" spans="4:8" ht="11.4" customHeight="1" x14ac:dyDescent="0.2">
      <c r="D6692" s="6" t="s">
        <v>1414</v>
      </c>
      <c r="E6692" s="6" t="s">
        <v>1300</v>
      </c>
      <c r="F6692" s="6" t="s">
        <v>1370</v>
      </c>
      <c r="G6692" s="2">
        <v>1544.24</v>
      </c>
      <c r="H6692" s="2" t="s">
        <v>5089</v>
      </c>
    </row>
    <row r="6693" spans="4:8" ht="11.4" customHeight="1" x14ac:dyDescent="0.2">
      <c r="D6693" s="6" t="s">
        <v>1400</v>
      </c>
      <c r="E6693" s="6" t="s">
        <v>1300</v>
      </c>
      <c r="F6693" s="6" t="s">
        <v>1370</v>
      </c>
      <c r="G6693" s="2">
        <v>1752.0062962962963</v>
      </c>
      <c r="H6693" s="2" t="s">
        <v>5089</v>
      </c>
    </row>
    <row r="6694" spans="4:8" ht="11.4" customHeight="1" x14ac:dyDescent="0.2">
      <c r="D6694" s="6" t="s">
        <v>1388</v>
      </c>
      <c r="E6694" s="6" t="s">
        <v>1300</v>
      </c>
      <c r="F6694" s="6" t="s">
        <v>1370</v>
      </c>
      <c r="G6694" s="2">
        <v>2186.6334653465346</v>
      </c>
      <c r="H6694" s="2" t="s">
        <v>5089</v>
      </c>
    </row>
    <row r="6695" spans="4:8" ht="11.4" customHeight="1" x14ac:dyDescent="0.2">
      <c r="D6695" s="6" t="s">
        <v>1417</v>
      </c>
      <c r="E6695" s="6" t="s">
        <v>1300</v>
      </c>
      <c r="F6695" s="6" t="s">
        <v>1370</v>
      </c>
      <c r="G6695" s="2">
        <v>1488.2378947368422</v>
      </c>
      <c r="H6695" s="2" t="s">
        <v>5089</v>
      </c>
    </row>
    <row r="6696" spans="4:8" ht="11.4" customHeight="1" x14ac:dyDescent="0.2">
      <c r="D6696" s="6" t="s">
        <v>1424</v>
      </c>
      <c r="E6696" s="6" t="s">
        <v>1300</v>
      </c>
      <c r="F6696" s="6" t="s">
        <v>1370</v>
      </c>
      <c r="G6696" s="2">
        <v>1276.3061538461538</v>
      </c>
      <c r="H6696" s="2" t="s">
        <v>5089</v>
      </c>
    </row>
    <row r="6697" spans="4:8" ht="11.4" customHeight="1" x14ac:dyDescent="0.2">
      <c r="D6697" s="6" t="s">
        <v>1383</v>
      </c>
      <c r="E6697" s="6" t="s">
        <v>1300</v>
      </c>
      <c r="F6697" s="6" t="s">
        <v>1370</v>
      </c>
      <c r="G6697" s="2">
        <v>1458.4352582159624</v>
      </c>
      <c r="H6697" s="2" t="s">
        <v>5089</v>
      </c>
    </row>
    <row r="6698" spans="4:8" ht="11.4" customHeight="1" x14ac:dyDescent="0.2">
      <c r="D6698" s="6" t="s">
        <v>1429</v>
      </c>
      <c r="E6698" s="6" t="s">
        <v>1300</v>
      </c>
      <c r="F6698" s="6" t="s">
        <v>1370</v>
      </c>
      <c r="G6698" s="2">
        <v>916.95666666666671</v>
      </c>
      <c r="H6698" s="2" t="s">
        <v>5089</v>
      </c>
    </row>
    <row r="6699" spans="4:8" ht="11.4" customHeight="1" x14ac:dyDescent="0.2">
      <c r="D6699" s="6" t="s">
        <v>1449</v>
      </c>
      <c r="E6699" s="6" t="s">
        <v>1300</v>
      </c>
      <c r="F6699" s="6" t="s">
        <v>1370</v>
      </c>
      <c r="G6699" s="2">
        <v>938.43799999999999</v>
      </c>
      <c r="H6699" s="2" t="s">
        <v>5089</v>
      </c>
    </row>
    <row r="6700" spans="4:8" ht="11.4" customHeight="1" x14ac:dyDescent="0.2">
      <c r="D6700" s="6" t="s">
        <v>1404</v>
      </c>
      <c r="E6700" s="6" t="s">
        <v>1300</v>
      </c>
      <c r="F6700" s="6" t="s">
        <v>1370</v>
      </c>
      <c r="G6700" s="2">
        <v>2078.0961818181818</v>
      </c>
      <c r="H6700" s="2" t="s">
        <v>5089</v>
      </c>
    </row>
    <row r="6701" spans="4:8" ht="11.4" customHeight="1" x14ac:dyDescent="0.2">
      <c r="D6701" s="6" t="s">
        <v>1376</v>
      </c>
      <c r="E6701" s="6" t="s">
        <v>1300</v>
      </c>
      <c r="F6701" s="6" t="s">
        <v>1370</v>
      </c>
      <c r="G6701" s="2">
        <v>2464.3136935991606</v>
      </c>
      <c r="H6701" s="2" t="s">
        <v>5091</v>
      </c>
    </row>
    <row r="6702" spans="4:8" ht="11.4" customHeight="1" x14ac:dyDescent="0.2">
      <c r="D6702" s="6" t="s">
        <v>1450</v>
      </c>
      <c r="E6702" s="6" t="s">
        <v>1300</v>
      </c>
      <c r="F6702" s="6" t="s">
        <v>1370</v>
      </c>
      <c r="G6702" s="2">
        <v>976.76131147540991</v>
      </c>
      <c r="H6702" s="2" t="s">
        <v>5089</v>
      </c>
    </row>
    <row r="6703" spans="4:8" ht="11.4" customHeight="1" x14ac:dyDescent="0.2">
      <c r="D6703" s="6" t="s">
        <v>1412</v>
      </c>
      <c r="E6703" s="6" t="s">
        <v>1300</v>
      </c>
      <c r="F6703" s="6" t="s">
        <v>1370</v>
      </c>
      <c r="G6703" s="2">
        <v>979.20307692307688</v>
      </c>
      <c r="H6703" s="2" t="s">
        <v>5089</v>
      </c>
    </row>
    <row r="6704" spans="4:8" ht="11.4" customHeight="1" x14ac:dyDescent="0.2">
      <c r="D6704" s="6" t="s">
        <v>1408</v>
      </c>
      <c r="E6704" s="6" t="s">
        <v>1300</v>
      </c>
      <c r="F6704" s="6" t="s">
        <v>1370</v>
      </c>
      <c r="G6704" s="2">
        <v>1965.1166666666668</v>
      </c>
      <c r="H6704" s="2" t="s">
        <v>5089</v>
      </c>
    </row>
    <row r="6705" spans="4:8" ht="11.4" customHeight="1" x14ac:dyDescent="0.2">
      <c r="D6705" s="6" t="s">
        <v>1451</v>
      </c>
      <c r="E6705" s="6" t="s">
        <v>1300</v>
      </c>
      <c r="F6705" s="6" t="s">
        <v>1370</v>
      </c>
      <c r="G6705" s="2">
        <v>932.14554455445545</v>
      </c>
      <c r="H6705" s="2" t="s">
        <v>5089</v>
      </c>
    </row>
    <row r="6706" spans="4:8" ht="11.4" customHeight="1" x14ac:dyDescent="0.2">
      <c r="D6706" s="6" t="s">
        <v>1420</v>
      </c>
      <c r="E6706" s="6" t="s">
        <v>1300</v>
      </c>
      <c r="F6706" s="6" t="s">
        <v>1370</v>
      </c>
      <c r="G6706" s="2">
        <v>1414.076875</v>
      </c>
      <c r="H6706" s="2" t="s">
        <v>5089</v>
      </c>
    </row>
    <row r="6707" spans="4:8" ht="11.4" customHeight="1" x14ac:dyDescent="0.2">
      <c r="D6707" s="6" t="s">
        <v>1418</v>
      </c>
      <c r="E6707" s="6" t="s">
        <v>1300</v>
      </c>
      <c r="F6707" s="6" t="s">
        <v>1370</v>
      </c>
      <c r="G6707" s="2">
        <v>1766.401818181818</v>
      </c>
      <c r="H6707" s="2" t="s">
        <v>5089</v>
      </c>
    </row>
    <row r="6708" spans="4:8" ht="11.4" customHeight="1" x14ac:dyDescent="0.2">
      <c r="D6708" s="6" t="s">
        <v>1447</v>
      </c>
      <c r="E6708" s="6" t="s">
        <v>1300</v>
      </c>
      <c r="F6708" s="6" t="s">
        <v>1370</v>
      </c>
      <c r="G6708" s="2">
        <v>893.83199999999999</v>
      </c>
      <c r="H6708" s="2" t="s">
        <v>5089</v>
      </c>
    </row>
    <row r="6709" spans="4:8" ht="11.4" customHeight="1" x14ac:dyDescent="0.2">
      <c r="D6709" s="6" t="s">
        <v>1416</v>
      </c>
      <c r="E6709" s="6" t="s">
        <v>1300</v>
      </c>
      <c r="F6709" s="6" t="s">
        <v>1370</v>
      </c>
      <c r="G6709" s="2">
        <v>1357.4935294117647</v>
      </c>
      <c r="H6709" s="2" t="s">
        <v>5089</v>
      </c>
    </row>
    <row r="6710" spans="4:8" ht="11.4" customHeight="1" x14ac:dyDescent="0.2">
      <c r="D6710" s="6" t="s">
        <v>1397</v>
      </c>
      <c r="E6710" s="6" t="s">
        <v>1300</v>
      </c>
      <c r="F6710" s="6" t="s">
        <v>1370</v>
      </c>
      <c r="G6710" s="2">
        <v>2100.1443137254901</v>
      </c>
      <c r="H6710" s="2" t="s">
        <v>5089</v>
      </c>
    </row>
    <row r="6711" spans="4:8" ht="11.4" customHeight="1" x14ac:dyDescent="0.2">
      <c r="D6711" s="6" t="s">
        <v>1387</v>
      </c>
      <c r="E6711" s="6" t="s">
        <v>1300</v>
      </c>
      <c r="F6711" s="6" t="s">
        <v>1370</v>
      </c>
      <c r="G6711" s="2">
        <v>2408.4003921568628</v>
      </c>
      <c r="H6711" s="2" t="s">
        <v>5089</v>
      </c>
    </row>
    <row r="6712" spans="4:8" ht="11.4" customHeight="1" x14ac:dyDescent="0.2">
      <c r="D6712" s="6" t="s">
        <v>1396</v>
      </c>
      <c r="E6712" s="6" t="s">
        <v>1300</v>
      </c>
      <c r="F6712" s="6" t="s">
        <v>1370</v>
      </c>
      <c r="G6712" s="2">
        <v>1355.7365957446809</v>
      </c>
      <c r="H6712" s="2" t="s">
        <v>5089</v>
      </c>
    </row>
    <row r="6713" spans="4:8" ht="11.4" customHeight="1" x14ac:dyDescent="0.2">
      <c r="D6713" s="6" t="s">
        <v>1377</v>
      </c>
      <c r="E6713" s="6" t="s">
        <v>1300</v>
      </c>
      <c r="F6713" s="6" t="s">
        <v>1370</v>
      </c>
      <c r="G6713" s="2">
        <v>2481.7108161044616</v>
      </c>
      <c r="H6713" s="2" t="s">
        <v>5091</v>
      </c>
    </row>
    <row r="6714" spans="4:8" ht="11.4" customHeight="1" x14ac:dyDescent="0.2">
      <c r="D6714" s="6" t="s">
        <v>1421</v>
      </c>
      <c r="E6714" s="6" t="s">
        <v>1300</v>
      </c>
      <c r="F6714" s="6" t="s">
        <v>1370</v>
      </c>
      <c r="G6714" s="2">
        <v>1786.0900000000001</v>
      </c>
      <c r="H6714" s="2" t="s">
        <v>5089</v>
      </c>
    </row>
    <row r="6715" spans="4:8" ht="11.4" customHeight="1" x14ac:dyDescent="0.2">
      <c r="D6715" s="6" t="s">
        <v>1406</v>
      </c>
      <c r="E6715" s="6" t="s">
        <v>1300</v>
      </c>
      <c r="F6715" s="6" t="s">
        <v>1370</v>
      </c>
      <c r="G6715" s="2">
        <v>1491.6122784810127</v>
      </c>
      <c r="H6715" s="2" t="s">
        <v>5089</v>
      </c>
    </row>
    <row r="6716" spans="4:8" ht="11.4" customHeight="1" x14ac:dyDescent="0.2">
      <c r="D6716" s="6" t="s">
        <v>1378</v>
      </c>
      <c r="E6716" s="6" t="s">
        <v>1300</v>
      </c>
      <c r="F6716" s="6" t="s">
        <v>1370</v>
      </c>
      <c r="G6716" s="2">
        <v>2535.5610275423728</v>
      </c>
      <c r="H6716" s="2" t="s">
        <v>5091</v>
      </c>
    </row>
    <row r="6717" spans="4:8" ht="11.4" customHeight="1" x14ac:dyDescent="0.2">
      <c r="D6717" s="6" t="s">
        <v>1329</v>
      </c>
      <c r="E6717" s="6" t="s">
        <v>1300</v>
      </c>
      <c r="F6717" s="6" t="s">
        <v>1301</v>
      </c>
      <c r="G6717" s="2">
        <v>1678.8275757575757</v>
      </c>
      <c r="H6717" s="2" t="s">
        <v>5089</v>
      </c>
    </row>
    <row r="6718" spans="4:8" ht="11.4" customHeight="1" x14ac:dyDescent="0.2">
      <c r="D6718" s="6" t="s">
        <v>1349</v>
      </c>
      <c r="E6718" s="6" t="s">
        <v>1300</v>
      </c>
      <c r="F6718" s="6" t="s">
        <v>1301</v>
      </c>
      <c r="G6718" s="2">
        <v>1738.8625</v>
      </c>
      <c r="H6718" s="2" t="s">
        <v>5089</v>
      </c>
    </row>
    <row r="6719" spans="4:8" ht="11.4" customHeight="1" x14ac:dyDescent="0.2">
      <c r="D6719" s="6" t="s">
        <v>1352</v>
      </c>
      <c r="E6719" s="6" t="s">
        <v>1300</v>
      </c>
      <c r="F6719" s="6" t="s">
        <v>1301</v>
      </c>
      <c r="G6719" s="2">
        <v>1958.7942857142857</v>
      </c>
      <c r="H6719" s="2" t="s">
        <v>5089</v>
      </c>
    </row>
    <row r="6720" spans="4:8" ht="11.4" customHeight="1" x14ac:dyDescent="0.2">
      <c r="D6720" s="6" t="s">
        <v>1315</v>
      </c>
      <c r="E6720" s="6" t="s">
        <v>1300</v>
      </c>
      <c r="F6720" s="6" t="s">
        <v>1301</v>
      </c>
      <c r="G6720" s="2">
        <v>3134.8922540983604</v>
      </c>
      <c r="H6720" s="2" t="s">
        <v>5089</v>
      </c>
    </row>
    <row r="6721" spans="4:8" ht="11.4" customHeight="1" x14ac:dyDescent="0.2">
      <c r="D6721" s="6" t="s">
        <v>1303</v>
      </c>
      <c r="E6721" s="6" t="s">
        <v>1300</v>
      </c>
      <c r="F6721" s="6" t="s">
        <v>1301</v>
      </c>
      <c r="G6721" s="2">
        <v>3203.6380248883215</v>
      </c>
      <c r="H6721" s="2" t="s">
        <v>5090</v>
      </c>
    </row>
    <row r="6722" spans="4:8" ht="11.4" customHeight="1" x14ac:dyDescent="0.2">
      <c r="D6722" s="6" t="s">
        <v>1305</v>
      </c>
      <c r="E6722" s="6" t="s">
        <v>1300</v>
      </c>
      <c r="F6722" s="6" t="s">
        <v>1301</v>
      </c>
      <c r="G6722" s="2">
        <v>3141.6217500000002</v>
      </c>
      <c r="H6722" s="2" t="s">
        <v>5091</v>
      </c>
    </row>
    <row r="6723" spans="4:8" ht="11.4" customHeight="1" x14ac:dyDescent="0.2">
      <c r="D6723" s="6" t="s">
        <v>1310</v>
      </c>
      <c r="E6723" s="6" t="s">
        <v>1300</v>
      </c>
      <c r="F6723" s="6" t="s">
        <v>1301</v>
      </c>
      <c r="G6723" s="2">
        <v>3472.1845652173911</v>
      </c>
      <c r="H6723" s="2" t="s">
        <v>5091</v>
      </c>
    </row>
    <row r="6724" spans="4:8" ht="11.4" customHeight="1" x14ac:dyDescent="0.2">
      <c r="D6724" s="6" t="s">
        <v>1308</v>
      </c>
      <c r="E6724" s="6" t="s">
        <v>1300</v>
      </c>
      <c r="F6724" s="6" t="s">
        <v>1301</v>
      </c>
      <c r="G6724" s="2">
        <v>3404.8219324324323</v>
      </c>
      <c r="H6724" s="2" t="s">
        <v>5091</v>
      </c>
    </row>
    <row r="6725" spans="4:8" ht="11.4" customHeight="1" x14ac:dyDescent="0.2">
      <c r="D6725" s="6" t="s">
        <v>1346</v>
      </c>
      <c r="E6725" s="6" t="s">
        <v>1300</v>
      </c>
      <c r="F6725" s="6" t="s">
        <v>1301</v>
      </c>
      <c r="G6725" s="2">
        <v>1982.4012499999999</v>
      </c>
      <c r="H6725" s="2" t="s">
        <v>5089</v>
      </c>
    </row>
    <row r="6726" spans="4:8" ht="11.4" customHeight="1" x14ac:dyDescent="0.2">
      <c r="D6726" s="6" t="s">
        <v>1340</v>
      </c>
      <c r="E6726" s="6" t="s">
        <v>1300</v>
      </c>
      <c r="F6726" s="6" t="s">
        <v>1301</v>
      </c>
      <c r="G6726" s="2">
        <v>1788.5571428571427</v>
      </c>
      <c r="H6726" s="2" t="s">
        <v>5089</v>
      </c>
    </row>
    <row r="6727" spans="4:8" ht="11.4" customHeight="1" x14ac:dyDescent="0.2">
      <c r="D6727" s="6" t="s">
        <v>1307</v>
      </c>
      <c r="E6727" s="6" t="s">
        <v>1300</v>
      </c>
      <c r="F6727" s="6" t="s">
        <v>1301</v>
      </c>
      <c r="G6727" s="2">
        <v>3290.9185131578947</v>
      </c>
      <c r="H6727" s="2" t="s">
        <v>5091</v>
      </c>
    </row>
    <row r="6728" spans="4:8" ht="11.4" customHeight="1" x14ac:dyDescent="0.2">
      <c r="D6728" s="6" t="s">
        <v>1341</v>
      </c>
      <c r="E6728" s="6" t="s">
        <v>1300</v>
      </c>
      <c r="F6728" s="6" t="s">
        <v>1301</v>
      </c>
      <c r="G6728" s="2">
        <v>1947.6692307692308</v>
      </c>
      <c r="H6728" s="2" t="s">
        <v>5089</v>
      </c>
    </row>
    <row r="6729" spans="4:8" ht="11.4" customHeight="1" x14ac:dyDescent="0.2">
      <c r="D6729" s="6" t="s">
        <v>1350</v>
      </c>
      <c r="E6729" s="6" t="s">
        <v>1300</v>
      </c>
      <c r="F6729" s="6" t="s">
        <v>1301</v>
      </c>
      <c r="G6729" s="2">
        <v>2289.3833333333332</v>
      </c>
      <c r="H6729" s="2" t="s">
        <v>5089</v>
      </c>
    </row>
    <row r="6730" spans="4:8" ht="11.4" customHeight="1" x14ac:dyDescent="0.2">
      <c r="D6730" s="6" t="s">
        <v>1320</v>
      </c>
      <c r="E6730" s="6" t="s">
        <v>1300</v>
      </c>
      <c r="F6730" s="6" t="s">
        <v>1301</v>
      </c>
      <c r="G6730" s="2">
        <v>2105.3384375000001</v>
      </c>
      <c r="H6730" s="2" t="s">
        <v>5089</v>
      </c>
    </row>
    <row r="6731" spans="4:8" ht="11.4" customHeight="1" x14ac:dyDescent="0.2">
      <c r="D6731" s="6" t="s">
        <v>1331</v>
      </c>
      <c r="E6731" s="6" t="s">
        <v>1300</v>
      </c>
      <c r="F6731" s="6" t="s">
        <v>1301</v>
      </c>
      <c r="G6731" s="2">
        <v>1690.7534375</v>
      </c>
      <c r="H6731" s="2" t="s">
        <v>5089</v>
      </c>
    </row>
    <row r="6732" spans="4:8" ht="11.4" customHeight="1" x14ac:dyDescent="0.2">
      <c r="D6732" s="6" t="s">
        <v>1316</v>
      </c>
      <c r="E6732" s="6" t="s">
        <v>1300</v>
      </c>
      <c r="F6732" s="6" t="s">
        <v>1301</v>
      </c>
      <c r="G6732" s="2">
        <v>2574.5959315589353</v>
      </c>
      <c r="H6732" s="2" t="s">
        <v>5091</v>
      </c>
    </row>
    <row r="6733" spans="4:8" ht="11.4" customHeight="1" x14ac:dyDescent="0.2">
      <c r="D6733" s="6" t="s">
        <v>1336</v>
      </c>
      <c r="E6733" s="6" t="s">
        <v>1300</v>
      </c>
      <c r="F6733" s="6" t="s">
        <v>1301</v>
      </c>
      <c r="G6733" s="2">
        <v>1599.4929999999999</v>
      </c>
      <c r="H6733" s="2" t="s">
        <v>5089</v>
      </c>
    </row>
    <row r="6734" spans="4:8" ht="11.4" customHeight="1" x14ac:dyDescent="0.2">
      <c r="D6734" s="6" t="s">
        <v>1344</v>
      </c>
      <c r="E6734" s="6" t="s">
        <v>1300</v>
      </c>
      <c r="F6734" s="6" t="s">
        <v>1301</v>
      </c>
      <c r="G6734" s="2">
        <v>1658.629411764706</v>
      </c>
      <c r="H6734" s="2" t="s">
        <v>5089</v>
      </c>
    </row>
    <row r="6735" spans="4:8" ht="11.4" customHeight="1" x14ac:dyDescent="0.2">
      <c r="D6735" s="6" t="s">
        <v>1330</v>
      </c>
      <c r="E6735" s="6" t="s">
        <v>1300</v>
      </c>
      <c r="F6735" s="6" t="s">
        <v>1301</v>
      </c>
      <c r="G6735" s="2">
        <v>1603.6723684210526</v>
      </c>
      <c r="H6735" s="2" t="s">
        <v>5089</v>
      </c>
    </row>
    <row r="6736" spans="4:8" ht="11.4" customHeight="1" x14ac:dyDescent="0.2">
      <c r="D6736" s="6" t="s">
        <v>1327</v>
      </c>
      <c r="E6736" s="6" t="s">
        <v>1300</v>
      </c>
      <c r="F6736" s="6" t="s">
        <v>1301</v>
      </c>
      <c r="G6736" s="2">
        <v>1610.4940624999999</v>
      </c>
      <c r="H6736" s="2" t="s">
        <v>5089</v>
      </c>
    </row>
    <row r="6737" spans="4:8" ht="11.4" customHeight="1" x14ac:dyDescent="0.2">
      <c r="D6737" s="6" t="s">
        <v>1302</v>
      </c>
      <c r="E6737" s="6" t="s">
        <v>1300</v>
      </c>
      <c r="F6737" s="6" t="s">
        <v>1301</v>
      </c>
      <c r="G6737" s="2">
        <v>3311.1614612452349</v>
      </c>
      <c r="H6737" s="2" t="s">
        <v>5090</v>
      </c>
    </row>
    <row r="6738" spans="4:8" ht="11.4" customHeight="1" x14ac:dyDescent="0.2">
      <c r="D6738" s="6" t="s">
        <v>1351</v>
      </c>
      <c r="E6738" s="6" t="s">
        <v>1300</v>
      </c>
      <c r="F6738" s="6" t="s">
        <v>1301</v>
      </c>
      <c r="G6738" s="2">
        <v>3078.52</v>
      </c>
      <c r="H6738" s="2" t="s">
        <v>5089</v>
      </c>
    </row>
    <row r="6739" spans="4:8" ht="11.4" customHeight="1" x14ac:dyDescent="0.2">
      <c r="D6739" s="6" t="s">
        <v>1314</v>
      </c>
      <c r="E6739" s="6" t="s">
        <v>1300</v>
      </c>
      <c r="F6739" s="6" t="s">
        <v>1301</v>
      </c>
      <c r="G6739" s="2">
        <v>3447.7815037593987</v>
      </c>
      <c r="H6739" s="2" t="s">
        <v>5091</v>
      </c>
    </row>
    <row r="6740" spans="4:8" ht="11.4" customHeight="1" x14ac:dyDescent="0.2">
      <c r="D6740" s="6" t="s">
        <v>1333</v>
      </c>
      <c r="E6740" s="6" t="s">
        <v>1300</v>
      </c>
      <c r="F6740" s="6" t="s">
        <v>1301</v>
      </c>
      <c r="G6740" s="2">
        <v>2214.0123456790125</v>
      </c>
      <c r="H6740" s="2" t="s">
        <v>5089</v>
      </c>
    </row>
    <row r="6741" spans="4:8" ht="11.4" customHeight="1" x14ac:dyDescent="0.2">
      <c r="D6741" s="6" t="s">
        <v>4728</v>
      </c>
      <c r="E6741" s="6" t="s">
        <v>1300</v>
      </c>
      <c r="F6741" s="6" t="s">
        <v>1301</v>
      </c>
      <c r="G6741" s="2">
        <v>2126.8452380952381</v>
      </c>
      <c r="H6741" s="2" t="s">
        <v>5089</v>
      </c>
    </row>
    <row r="6742" spans="4:8" ht="11.4" customHeight="1" x14ac:dyDescent="0.2">
      <c r="D6742" s="6" t="s">
        <v>1335</v>
      </c>
      <c r="E6742" s="6" t="s">
        <v>1300</v>
      </c>
      <c r="F6742" s="6" t="s">
        <v>1301</v>
      </c>
      <c r="G6742" s="2">
        <v>2127.4058536585367</v>
      </c>
      <c r="H6742" s="2" t="s">
        <v>5089</v>
      </c>
    </row>
    <row r="6743" spans="4:8" ht="11.4" customHeight="1" x14ac:dyDescent="0.2">
      <c r="D6743" s="6" t="s">
        <v>1332</v>
      </c>
      <c r="E6743" s="6" t="s">
        <v>1300</v>
      </c>
      <c r="F6743" s="6" t="s">
        <v>1301</v>
      </c>
      <c r="G6743" s="2">
        <v>2195.4858536585366</v>
      </c>
      <c r="H6743" s="2" t="s">
        <v>5089</v>
      </c>
    </row>
    <row r="6744" spans="4:8" ht="11.4" customHeight="1" x14ac:dyDescent="0.2">
      <c r="D6744" s="6" t="s">
        <v>1323</v>
      </c>
      <c r="E6744" s="6" t="s">
        <v>1300</v>
      </c>
      <c r="F6744" s="6" t="s">
        <v>1301</v>
      </c>
      <c r="G6744" s="2">
        <v>2206.0491803278687</v>
      </c>
      <c r="H6744" s="2" t="s">
        <v>5089</v>
      </c>
    </row>
    <row r="6745" spans="4:8" ht="11.4" customHeight="1" x14ac:dyDescent="0.2">
      <c r="D6745" s="6" t="s">
        <v>1324</v>
      </c>
      <c r="E6745" s="6" t="s">
        <v>1300</v>
      </c>
      <c r="F6745" s="6" t="s">
        <v>1301</v>
      </c>
      <c r="G6745" s="2">
        <v>2173.6643965517242</v>
      </c>
      <c r="H6745" s="2" t="s">
        <v>5089</v>
      </c>
    </row>
    <row r="6746" spans="4:8" ht="11.4" customHeight="1" x14ac:dyDescent="0.2">
      <c r="D6746" s="6" t="s">
        <v>1353</v>
      </c>
      <c r="E6746" s="6" t="s">
        <v>1300</v>
      </c>
      <c r="F6746" s="6" t="s">
        <v>1301</v>
      </c>
      <c r="G6746" s="2">
        <v>2126.84</v>
      </c>
      <c r="H6746" s="2" t="s">
        <v>5089</v>
      </c>
    </row>
    <row r="6747" spans="4:8" ht="11.4" customHeight="1" x14ac:dyDescent="0.2">
      <c r="D6747" s="6" t="s">
        <v>1339</v>
      </c>
      <c r="E6747" s="6" t="s">
        <v>1300</v>
      </c>
      <c r="F6747" s="6" t="s">
        <v>1301</v>
      </c>
      <c r="G6747" s="2">
        <v>2131</v>
      </c>
      <c r="H6747" s="2" t="s">
        <v>5089</v>
      </c>
    </row>
    <row r="6748" spans="4:8" ht="11.4" customHeight="1" x14ac:dyDescent="0.2">
      <c r="D6748" s="6" t="s">
        <v>1321</v>
      </c>
      <c r="E6748" s="6" t="s">
        <v>1300</v>
      </c>
      <c r="F6748" s="6" t="s">
        <v>1301</v>
      </c>
      <c r="G6748" s="2">
        <v>2948.8077868852456</v>
      </c>
      <c r="H6748" s="2" t="s">
        <v>5089</v>
      </c>
    </row>
    <row r="6749" spans="4:8" ht="11.4" customHeight="1" x14ac:dyDescent="0.2">
      <c r="D6749" s="6" t="s">
        <v>1311</v>
      </c>
      <c r="E6749" s="6" t="s">
        <v>1300</v>
      </c>
      <c r="F6749" s="6" t="s">
        <v>1301</v>
      </c>
      <c r="G6749" s="2">
        <v>3364.9490760869567</v>
      </c>
      <c r="H6749" s="2" t="s">
        <v>5091</v>
      </c>
    </row>
    <row r="6750" spans="4:8" ht="11.4" customHeight="1" x14ac:dyDescent="0.2">
      <c r="D6750" s="6" t="s">
        <v>1328</v>
      </c>
      <c r="E6750" s="6" t="s">
        <v>1300</v>
      </c>
      <c r="F6750" s="6" t="s">
        <v>1301</v>
      </c>
      <c r="G6750" s="2">
        <v>3787.1748148148149</v>
      </c>
      <c r="H6750" s="2" t="s">
        <v>5089</v>
      </c>
    </row>
    <row r="6751" spans="4:8" ht="11.4" customHeight="1" x14ac:dyDescent="0.2">
      <c r="D6751" s="6" t="s">
        <v>1334</v>
      </c>
      <c r="E6751" s="6" t="s">
        <v>1300</v>
      </c>
      <c r="F6751" s="6" t="s">
        <v>1301</v>
      </c>
      <c r="G6751" s="2">
        <v>1747.9330769230769</v>
      </c>
      <c r="H6751" s="2" t="s">
        <v>5089</v>
      </c>
    </row>
    <row r="6752" spans="4:8" ht="11.4" customHeight="1" x14ac:dyDescent="0.2">
      <c r="D6752" s="6" t="s">
        <v>1345</v>
      </c>
      <c r="E6752" s="6" t="s">
        <v>1300</v>
      </c>
      <c r="F6752" s="6" t="s">
        <v>1301</v>
      </c>
      <c r="G6752" s="2">
        <v>2040.6683333333333</v>
      </c>
      <c r="H6752" s="2" t="s">
        <v>5089</v>
      </c>
    </row>
    <row r="6753" spans="4:8" ht="11.4" customHeight="1" x14ac:dyDescent="0.2">
      <c r="D6753" s="6" t="s">
        <v>1325</v>
      </c>
      <c r="E6753" s="6" t="s">
        <v>1300</v>
      </c>
      <c r="F6753" s="6" t="s">
        <v>1301</v>
      </c>
      <c r="G6753" s="2">
        <v>1742.143</v>
      </c>
      <c r="H6753" s="2" t="s">
        <v>5089</v>
      </c>
    </row>
    <row r="6754" spans="4:8" ht="11.4" customHeight="1" x14ac:dyDescent="0.2">
      <c r="D6754" s="6" t="s">
        <v>1317</v>
      </c>
      <c r="E6754" s="6" t="s">
        <v>1300</v>
      </c>
      <c r="F6754" s="6" t="s">
        <v>1301</v>
      </c>
      <c r="G6754" s="2">
        <v>2690.2631932773111</v>
      </c>
      <c r="H6754" s="2" t="s">
        <v>5089</v>
      </c>
    </row>
    <row r="6755" spans="4:8" ht="11.4" customHeight="1" x14ac:dyDescent="0.2">
      <c r="D6755" s="6" t="s">
        <v>1304</v>
      </c>
      <c r="E6755" s="6" t="s">
        <v>1300</v>
      </c>
      <c r="F6755" s="6" t="s">
        <v>1301</v>
      </c>
      <c r="G6755" s="2">
        <v>3266.7058884727426</v>
      </c>
      <c r="H6755" s="2" t="s">
        <v>5091</v>
      </c>
    </row>
    <row r="6756" spans="4:8" ht="11.4" customHeight="1" x14ac:dyDescent="0.2">
      <c r="D6756" s="6" t="s">
        <v>1342</v>
      </c>
      <c r="E6756" s="6" t="s">
        <v>1300</v>
      </c>
      <c r="F6756" s="6" t="s">
        <v>1301</v>
      </c>
      <c r="G6756" s="2">
        <v>1522.056</v>
      </c>
      <c r="H6756" s="2" t="s">
        <v>5089</v>
      </c>
    </row>
    <row r="6757" spans="4:8" ht="11.4" customHeight="1" x14ac:dyDescent="0.2">
      <c r="D6757" s="6" t="s">
        <v>1313</v>
      </c>
      <c r="E6757" s="6" t="s">
        <v>1300</v>
      </c>
      <c r="F6757" s="6" t="s">
        <v>1301</v>
      </c>
      <c r="G6757" s="2">
        <v>3439.18236196319</v>
      </c>
      <c r="H6757" s="2" t="s">
        <v>5091</v>
      </c>
    </row>
    <row r="6758" spans="4:8" ht="11.4" customHeight="1" x14ac:dyDescent="0.2">
      <c r="D6758" s="6" t="s">
        <v>1312</v>
      </c>
      <c r="E6758" s="6" t="s">
        <v>1300</v>
      </c>
      <c r="F6758" s="6" t="s">
        <v>1301</v>
      </c>
      <c r="G6758" s="2">
        <v>3463.8142553191487</v>
      </c>
      <c r="H6758" s="2" t="s">
        <v>5091</v>
      </c>
    </row>
    <row r="6759" spans="4:8" ht="11.4" customHeight="1" x14ac:dyDescent="0.2">
      <c r="D6759" s="6" t="s">
        <v>1347</v>
      </c>
      <c r="E6759" s="6" t="s">
        <v>1300</v>
      </c>
      <c r="F6759" s="6" t="s">
        <v>1301</v>
      </c>
      <c r="G6759" s="2">
        <v>3525.16</v>
      </c>
      <c r="H6759" s="2" t="s">
        <v>5089</v>
      </c>
    </row>
    <row r="6760" spans="4:8" ht="11.4" customHeight="1" x14ac:dyDescent="0.2">
      <c r="D6760" s="6" t="s">
        <v>1343</v>
      </c>
      <c r="E6760" s="6" t="s">
        <v>1300</v>
      </c>
      <c r="F6760" s="6" t="s">
        <v>1301</v>
      </c>
      <c r="G6760" s="2">
        <v>1576.2942857142857</v>
      </c>
      <c r="H6760" s="2" t="s">
        <v>5089</v>
      </c>
    </row>
    <row r="6761" spans="4:8" ht="11.4" customHeight="1" x14ac:dyDescent="0.2">
      <c r="D6761" s="6" t="s">
        <v>1337</v>
      </c>
      <c r="E6761" s="6" t="s">
        <v>1300</v>
      </c>
      <c r="F6761" s="6" t="s">
        <v>1301</v>
      </c>
      <c r="G6761" s="2">
        <v>1550.8043749999999</v>
      </c>
      <c r="H6761" s="2" t="s">
        <v>5089</v>
      </c>
    </row>
    <row r="6762" spans="4:8" ht="11.4" customHeight="1" x14ac:dyDescent="0.2">
      <c r="D6762" s="6" t="s">
        <v>1318</v>
      </c>
      <c r="E6762" s="6" t="s">
        <v>1300</v>
      </c>
      <c r="F6762" s="6" t="s">
        <v>1301</v>
      </c>
      <c r="G6762" s="2">
        <v>3484.6675308641975</v>
      </c>
      <c r="H6762" s="2" t="s">
        <v>5089</v>
      </c>
    </row>
    <row r="6763" spans="4:8" ht="11.4" customHeight="1" x14ac:dyDescent="0.2">
      <c r="D6763" s="6" t="s">
        <v>1326</v>
      </c>
      <c r="E6763" s="6" t="s">
        <v>1300</v>
      </c>
      <c r="F6763" s="6" t="s">
        <v>1301</v>
      </c>
      <c r="G6763" s="2">
        <v>3473.8708695652172</v>
      </c>
      <c r="H6763" s="2" t="s">
        <v>5089</v>
      </c>
    </row>
    <row r="6764" spans="4:8" ht="11.4" customHeight="1" x14ac:dyDescent="0.2">
      <c r="D6764" s="6" t="s">
        <v>1319</v>
      </c>
      <c r="E6764" s="6" t="s">
        <v>1300</v>
      </c>
      <c r="F6764" s="6" t="s">
        <v>1301</v>
      </c>
      <c r="G6764" s="2">
        <v>3463.3319999999999</v>
      </c>
      <c r="H6764" s="2" t="s">
        <v>5089</v>
      </c>
    </row>
    <row r="6765" spans="4:8" ht="11.4" customHeight="1" x14ac:dyDescent="0.2">
      <c r="D6765" s="6" t="s">
        <v>1306</v>
      </c>
      <c r="E6765" s="6" t="s">
        <v>1300</v>
      </c>
      <c r="F6765" s="6" t="s">
        <v>1301</v>
      </c>
      <c r="G6765" s="2">
        <v>3170.8256323777405</v>
      </c>
      <c r="H6765" s="2" t="s">
        <v>5091</v>
      </c>
    </row>
    <row r="6766" spans="4:8" ht="11.4" customHeight="1" x14ac:dyDescent="0.2">
      <c r="D6766" s="6" t="s">
        <v>1322</v>
      </c>
      <c r="E6766" s="6" t="s">
        <v>1300</v>
      </c>
      <c r="F6766" s="6" t="s">
        <v>1301</v>
      </c>
      <c r="G6766" s="2">
        <v>3474.7904807692312</v>
      </c>
      <c r="H6766" s="2" t="s">
        <v>5089</v>
      </c>
    </row>
    <row r="6767" spans="4:8" ht="11.4" customHeight="1" x14ac:dyDescent="0.2">
      <c r="D6767" s="6" t="s">
        <v>1309</v>
      </c>
      <c r="E6767" s="6" t="s">
        <v>1300</v>
      </c>
      <c r="F6767" s="6" t="s">
        <v>1301</v>
      </c>
      <c r="G6767" s="2">
        <v>3388.735864661654</v>
      </c>
      <c r="H6767" s="2" t="s">
        <v>5091</v>
      </c>
    </row>
    <row r="6768" spans="4:8" ht="11.4" customHeight="1" x14ac:dyDescent="0.2">
      <c r="D6768" s="6" t="s">
        <v>1391</v>
      </c>
      <c r="E6768" s="6" t="s">
        <v>1300</v>
      </c>
      <c r="F6768" s="6" t="s">
        <v>1370</v>
      </c>
      <c r="G6768" s="2">
        <v>1310.0550416666667</v>
      </c>
      <c r="H6768" s="2" t="s">
        <v>5089</v>
      </c>
    </row>
    <row r="6769" spans="4:8" ht="11.4" customHeight="1" x14ac:dyDescent="0.2">
      <c r="D6769" s="6" t="s">
        <v>1374</v>
      </c>
      <c r="E6769" s="6" t="s">
        <v>1300</v>
      </c>
      <c r="F6769" s="6" t="s">
        <v>1370</v>
      </c>
      <c r="G6769" s="2">
        <v>1292.077309495897</v>
      </c>
      <c r="H6769" s="2" t="s">
        <v>5091</v>
      </c>
    </row>
    <row r="6770" spans="4:8" ht="11.4" customHeight="1" x14ac:dyDescent="0.2">
      <c r="D6770" s="6" t="s">
        <v>1445</v>
      </c>
      <c r="E6770" s="6" t="s">
        <v>1300</v>
      </c>
      <c r="F6770" s="6" t="s">
        <v>1370</v>
      </c>
      <c r="G6770" s="2">
        <v>1380.3100000000002</v>
      </c>
      <c r="H6770" s="2" t="s">
        <v>5089</v>
      </c>
    </row>
    <row r="6771" spans="4:8" ht="11.4" customHeight="1" x14ac:dyDescent="0.2">
      <c r="D6771" s="6" t="s">
        <v>1425</v>
      </c>
      <c r="E6771" s="6" t="s">
        <v>1300</v>
      </c>
      <c r="F6771" s="6" t="s">
        <v>1370</v>
      </c>
      <c r="G6771" s="2">
        <v>1371.3692857142858</v>
      </c>
      <c r="H6771" s="2" t="s">
        <v>5089</v>
      </c>
    </row>
    <row r="6772" spans="4:8" ht="11.4" customHeight="1" x14ac:dyDescent="0.2">
      <c r="D6772" s="6" t="s">
        <v>1441</v>
      </c>
      <c r="E6772" s="6" t="s">
        <v>1300</v>
      </c>
      <c r="F6772" s="6" t="s">
        <v>1370</v>
      </c>
      <c r="G6772" s="2">
        <v>3392.17</v>
      </c>
      <c r="H6772" s="2" t="s">
        <v>5089</v>
      </c>
    </row>
    <row r="6773" spans="4:8" ht="11.4" customHeight="1" x14ac:dyDescent="0.2">
      <c r="D6773" s="6" t="s">
        <v>1444</v>
      </c>
      <c r="E6773" s="6" t="s">
        <v>1300</v>
      </c>
      <c r="F6773" s="6" t="s">
        <v>1370</v>
      </c>
      <c r="G6773" s="2">
        <v>4132.16</v>
      </c>
      <c r="H6773" s="2" t="s">
        <v>5089</v>
      </c>
    </row>
    <row r="6774" spans="4:8" ht="11.4" customHeight="1" x14ac:dyDescent="0.2">
      <c r="D6774" s="6" t="s">
        <v>4729</v>
      </c>
      <c r="E6774" s="6" t="s">
        <v>1300</v>
      </c>
      <c r="F6774" s="6" t="s">
        <v>1370</v>
      </c>
      <c r="G6774" s="2">
        <v>3964.75</v>
      </c>
      <c r="H6774" s="2" t="s">
        <v>5089</v>
      </c>
    </row>
    <row r="6775" spans="4:8" ht="11.4" customHeight="1" x14ac:dyDescent="0.2">
      <c r="D6775" s="6" t="s">
        <v>1440</v>
      </c>
      <c r="E6775" s="6" t="s">
        <v>1300</v>
      </c>
      <c r="F6775" s="6" t="s">
        <v>1370</v>
      </c>
      <c r="G6775" s="2">
        <v>4719</v>
      </c>
      <c r="H6775" s="2" t="s">
        <v>5089</v>
      </c>
    </row>
    <row r="6776" spans="4:8" ht="11.4" customHeight="1" x14ac:dyDescent="0.2">
      <c r="D6776" s="6" t="s">
        <v>1439</v>
      </c>
      <c r="E6776" s="6" t="s">
        <v>1300</v>
      </c>
      <c r="F6776" s="6" t="s">
        <v>1370</v>
      </c>
      <c r="G6776" s="2">
        <v>3392</v>
      </c>
      <c r="H6776" s="2" t="s">
        <v>5089</v>
      </c>
    </row>
    <row r="6777" spans="4:8" ht="11.4" customHeight="1" x14ac:dyDescent="0.2">
      <c r="D6777" s="6" t="s">
        <v>1413</v>
      </c>
      <c r="E6777" s="6" t="s">
        <v>1300</v>
      </c>
      <c r="F6777" s="6" t="s">
        <v>1370</v>
      </c>
      <c r="G6777" s="2">
        <v>3659.2779999999998</v>
      </c>
      <c r="H6777" s="2" t="s">
        <v>5089</v>
      </c>
    </row>
    <row r="6778" spans="4:8" ht="11.4" customHeight="1" x14ac:dyDescent="0.2">
      <c r="D6778" s="6" t="s">
        <v>1432</v>
      </c>
      <c r="E6778" s="6" t="s">
        <v>1300</v>
      </c>
      <c r="F6778" s="6" t="s">
        <v>1370</v>
      </c>
      <c r="G6778" s="2">
        <v>3665.9833333333336</v>
      </c>
      <c r="H6778" s="2" t="s">
        <v>5089</v>
      </c>
    </row>
    <row r="6779" spans="4:8" ht="11.4" customHeight="1" x14ac:dyDescent="0.2">
      <c r="D6779" s="6" t="s">
        <v>1446</v>
      </c>
      <c r="E6779" s="6" t="s">
        <v>1300</v>
      </c>
      <c r="F6779" s="6" t="s">
        <v>1370</v>
      </c>
      <c r="G6779" s="2">
        <v>4554</v>
      </c>
      <c r="H6779" s="2" t="s">
        <v>5089</v>
      </c>
    </row>
    <row r="6780" spans="4:8" ht="11.4" customHeight="1" x14ac:dyDescent="0.2">
      <c r="D6780" s="6" t="s">
        <v>1442</v>
      </c>
      <c r="E6780" s="6" t="s">
        <v>1300</v>
      </c>
      <c r="F6780" s="6" t="s">
        <v>1370</v>
      </c>
      <c r="G6780" s="2">
        <v>3530.24</v>
      </c>
      <c r="H6780" s="2" t="s">
        <v>5089</v>
      </c>
    </row>
    <row r="6781" spans="4:8" ht="11.4" customHeight="1" x14ac:dyDescent="0.2">
      <c r="D6781" s="6" t="s">
        <v>1411</v>
      </c>
      <c r="E6781" s="6" t="s">
        <v>1300</v>
      </c>
      <c r="F6781" s="6" t="s">
        <v>1370</v>
      </c>
      <c r="G6781" s="2">
        <v>3913.2828571428572</v>
      </c>
      <c r="H6781" s="2" t="s">
        <v>5089</v>
      </c>
    </row>
    <row r="6782" spans="4:8" ht="11.4" customHeight="1" x14ac:dyDescent="0.2">
      <c r="D6782" s="6" t="s">
        <v>1415</v>
      </c>
      <c r="E6782" s="6" t="s">
        <v>1300</v>
      </c>
      <c r="F6782" s="6" t="s">
        <v>1370</v>
      </c>
      <c r="G6782" s="2">
        <v>1544.24</v>
      </c>
      <c r="H6782" s="2" t="s">
        <v>5089</v>
      </c>
    </row>
    <row r="6783" spans="4:8" ht="11.4" customHeight="1" x14ac:dyDescent="0.2">
      <c r="D6783" s="6" t="s">
        <v>1365</v>
      </c>
      <c r="E6783" s="6" t="s">
        <v>1300</v>
      </c>
      <c r="F6783" s="6" t="s">
        <v>1354</v>
      </c>
      <c r="G6783" s="2">
        <v>3111.1888888888889</v>
      </c>
      <c r="H6783" s="2" t="s">
        <v>5089</v>
      </c>
    </row>
    <row r="6784" spans="4:8" ht="11.4" customHeight="1" x14ac:dyDescent="0.2">
      <c r="D6784" s="6" t="s">
        <v>4730</v>
      </c>
      <c r="E6784" s="6" t="s">
        <v>3363</v>
      </c>
      <c r="F6784" s="6" t="s">
        <v>3407</v>
      </c>
      <c r="G6784" s="2">
        <v>5202</v>
      </c>
      <c r="H6784" s="2" t="s">
        <v>5089</v>
      </c>
    </row>
    <row r="6785" spans="4:8" ht="11.4" customHeight="1" x14ac:dyDescent="0.2">
      <c r="D6785" s="6" t="s">
        <v>3462</v>
      </c>
      <c r="E6785" s="6" t="s">
        <v>3363</v>
      </c>
      <c r="F6785" s="6" t="s">
        <v>3407</v>
      </c>
      <c r="G6785" s="2">
        <v>805.53666666666675</v>
      </c>
      <c r="H6785" s="2" t="s">
        <v>5089</v>
      </c>
    </row>
    <row r="6786" spans="4:8" ht="11.4" customHeight="1" x14ac:dyDescent="0.2">
      <c r="D6786" s="6" t="s">
        <v>3429</v>
      </c>
      <c r="E6786" s="6" t="s">
        <v>3363</v>
      </c>
      <c r="F6786" s="6" t="s">
        <v>3407</v>
      </c>
      <c r="G6786" s="2">
        <v>1300</v>
      </c>
      <c r="H6786" s="2" t="s">
        <v>5089</v>
      </c>
    </row>
    <row r="6787" spans="4:8" ht="11.4" customHeight="1" x14ac:dyDescent="0.2">
      <c r="D6787" s="6" t="s">
        <v>4731</v>
      </c>
      <c r="E6787" s="6" t="s">
        <v>3579</v>
      </c>
      <c r="F6787" s="6" t="s">
        <v>3698</v>
      </c>
      <c r="G6787" s="2">
        <v>1289.2666666666667</v>
      </c>
      <c r="H6787" s="2" t="s">
        <v>5089</v>
      </c>
    </row>
    <row r="6788" spans="4:8" ht="11.4" customHeight="1" x14ac:dyDescent="0.2">
      <c r="D6788" s="6" t="s">
        <v>4732</v>
      </c>
      <c r="E6788" s="6" t="s">
        <v>3579</v>
      </c>
      <c r="F6788" s="6" t="s">
        <v>3698</v>
      </c>
      <c r="G6788" s="2">
        <v>1296.75</v>
      </c>
      <c r="H6788" s="2" t="s">
        <v>5089</v>
      </c>
    </row>
    <row r="6789" spans="4:8" ht="11.4" customHeight="1" x14ac:dyDescent="0.2">
      <c r="D6789" s="6" t="s">
        <v>947</v>
      </c>
      <c r="E6789" s="6" t="s">
        <v>888</v>
      </c>
      <c r="F6789" s="6" t="s">
        <v>942</v>
      </c>
      <c r="G6789" s="2">
        <v>395.4375</v>
      </c>
      <c r="H6789" s="2" t="s">
        <v>5089</v>
      </c>
    </row>
    <row r="6790" spans="4:8" ht="11.4" customHeight="1" x14ac:dyDescent="0.2">
      <c r="D6790" s="6" t="s">
        <v>945</v>
      </c>
      <c r="E6790" s="6" t="s">
        <v>888</v>
      </c>
      <c r="F6790" s="6" t="s">
        <v>942</v>
      </c>
      <c r="G6790" s="2">
        <v>471.55028301886796</v>
      </c>
      <c r="H6790" s="2" t="s">
        <v>5089</v>
      </c>
    </row>
    <row r="6791" spans="4:8" ht="11.4" customHeight="1" x14ac:dyDescent="0.2">
      <c r="D6791" s="6" t="s">
        <v>943</v>
      </c>
      <c r="E6791" s="6" t="s">
        <v>888</v>
      </c>
      <c r="F6791" s="6" t="s">
        <v>942</v>
      </c>
      <c r="G6791" s="2">
        <v>598.19004149377588</v>
      </c>
      <c r="H6791" s="2" t="s">
        <v>5089</v>
      </c>
    </row>
    <row r="6792" spans="4:8" ht="11.4" customHeight="1" x14ac:dyDescent="0.2">
      <c r="D6792" s="6" t="s">
        <v>946</v>
      </c>
      <c r="E6792" s="6" t="s">
        <v>888</v>
      </c>
      <c r="F6792" s="6" t="s">
        <v>942</v>
      </c>
      <c r="G6792" s="2">
        <v>188.89430232558141</v>
      </c>
      <c r="H6792" s="2" t="s">
        <v>5089</v>
      </c>
    </row>
    <row r="6793" spans="4:8" ht="11.4" customHeight="1" x14ac:dyDescent="0.2">
      <c r="D6793" s="6" t="s">
        <v>944</v>
      </c>
      <c r="E6793" s="6" t="s">
        <v>888</v>
      </c>
      <c r="F6793" s="6" t="s">
        <v>942</v>
      </c>
      <c r="G6793" s="2">
        <v>217.11878906250001</v>
      </c>
      <c r="H6793" s="2" t="s">
        <v>5091</v>
      </c>
    </row>
    <row r="6794" spans="4:8" ht="11.4" customHeight="1" x14ac:dyDescent="0.2">
      <c r="D6794" s="6" t="s">
        <v>948</v>
      </c>
      <c r="E6794" s="6" t="s">
        <v>888</v>
      </c>
      <c r="F6794" s="6" t="s">
        <v>942</v>
      </c>
      <c r="G6794" s="2">
        <v>122.105</v>
      </c>
      <c r="H6794" s="2" t="s">
        <v>5089</v>
      </c>
    </row>
    <row r="6795" spans="4:8" ht="11.4" customHeight="1" x14ac:dyDescent="0.2">
      <c r="D6795" s="6" t="s">
        <v>4733</v>
      </c>
      <c r="E6795" s="6" t="s">
        <v>888</v>
      </c>
      <c r="F6795" s="6" t="s">
        <v>942</v>
      </c>
      <c r="G6795" s="2">
        <v>510</v>
      </c>
      <c r="H6795" s="2" t="s">
        <v>5089</v>
      </c>
    </row>
    <row r="6796" spans="4:8" ht="11.4" customHeight="1" x14ac:dyDescent="0.2">
      <c r="D6796" s="6" t="s">
        <v>2065</v>
      </c>
      <c r="E6796" s="6" t="s">
        <v>2043</v>
      </c>
      <c r="F6796" s="6" t="s">
        <v>2064</v>
      </c>
      <c r="G6796" s="2">
        <v>4.5487817851947137</v>
      </c>
      <c r="H6796" s="2" t="s">
        <v>5090</v>
      </c>
    </row>
    <row r="6797" spans="4:8" ht="11.4" customHeight="1" x14ac:dyDescent="0.2">
      <c r="D6797" s="6" t="s">
        <v>2071</v>
      </c>
      <c r="E6797" s="6" t="s">
        <v>2043</v>
      </c>
      <c r="F6797" s="6" t="s">
        <v>2064</v>
      </c>
      <c r="G6797" s="2">
        <v>4.2183338126278125</v>
      </c>
      <c r="H6797" s="2" t="s">
        <v>5090</v>
      </c>
    </row>
    <row r="6798" spans="4:8" ht="11.4" customHeight="1" x14ac:dyDescent="0.2">
      <c r="D6798" s="6" t="s">
        <v>2066</v>
      </c>
      <c r="E6798" s="6" t="s">
        <v>2043</v>
      </c>
      <c r="F6798" s="6" t="s">
        <v>2064</v>
      </c>
      <c r="G6798" s="2">
        <v>4.6153200220072437</v>
      </c>
      <c r="H6798" s="2" t="s">
        <v>5090</v>
      </c>
    </row>
    <row r="6799" spans="4:8" ht="11.4" customHeight="1" x14ac:dyDescent="0.2">
      <c r="D6799" s="6" t="s">
        <v>2070</v>
      </c>
      <c r="E6799" s="6" t="s">
        <v>2043</v>
      </c>
      <c r="F6799" s="6" t="s">
        <v>2064</v>
      </c>
      <c r="G6799" s="2">
        <v>4.4620562713647125</v>
      </c>
      <c r="H6799" s="2" t="s">
        <v>5090</v>
      </c>
    </row>
    <row r="6800" spans="4:8" ht="11.4" customHeight="1" x14ac:dyDescent="0.2">
      <c r="D6800" s="6" t="s">
        <v>2069</v>
      </c>
      <c r="E6800" s="6" t="s">
        <v>2043</v>
      </c>
      <c r="F6800" s="6" t="s">
        <v>2064</v>
      </c>
      <c r="G6800" s="2">
        <v>4.8859077977014937</v>
      </c>
      <c r="H6800" s="2" t="s">
        <v>5090</v>
      </c>
    </row>
    <row r="6801" spans="4:8" ht="11.4" customHeight="1" x14ac:dyDescent="0.2">
      <c r="D6801" s="6" t="s">
        <v>2067</v>
      </c>
      <c r="E6801" s="6" t="s">
        <v>2043</v>
      </c>
      <c r="F6801" s="6" t="s">
        <v>2064</v>
      </c>
      <c r="G6801" s="2">
        <v>2.9225396997845259</v>
      </c>
      <c r="H6801" s="2" t="s">
        <v>5090</v>
      </c>
    </row>
    <row r="6802" spans="4:8" ht="11.4" customHeight="1" x14ac:dyDescent="0.2">
      <c r="D6802" s="6" t="s">
        <v>2072</v>
      </c>
      <c r="E6802" s="6" t="s">
        <v>2043</v>
      </c>
      <c r="F6802" s="6" t="s">
        <v>2064</v>
      </c>
      <c r="G6802" s="2">
        <v>2.6456170890138386</v>
      </c>
      <c r="H6802" s="2" t="s">
        <v>5091</v>
      </c>
    </row>
    <row r="6803" spans="4:8" ht="11.4" customHeight="1" x14ac:dyDescent="0.2">
      <c r="D6803" s="6" t="s">
        <v>2073</v>
      </c>
      <c r="E6803" s="6" t="s">
        <v>2043</v>
      </c>
      <c r="F6803" s="6" t="s">
        <v>2064</v>
      </c>
      <c r="G6803" s="2">
        <v>2.853649618763098</v>
      </c>
      <c r="H6803" s="2" t="s">
        <v>5091</v>
      </c>
    </row>
    <row r="6804" spans="4:8" ht="11.4" customHeight="1" x14ac:dyDescent="0.2">
      <c r="D6804" s="6" t="s">
        <v>4734</v>
      </c>
      <c r="E6804" s="6" t="s">
        <v>3579</v>
      </c>
      <c r="F6804" s="6" t="s">
        <v>3580</v>
      </c>
      <c r="G6804" s="2">
        <v>18.899999999999999</v>
      </c>
      <c r="H6804" s="2" t="s">
        <v>5089</v>
      </c>
    </row>
    <row r="6805" spans="4:8" ht="11.4" customHeight="1" x14ac:dyDescent="0.2">
      <c r="D6805" s="6" t="s">
        <v>1931</v>
      </c>
      <c r="E6805" s="6" t="s">
        <v>1654</v>
      </c>
      <c r="F6805" s="6" t="s">
        <v>1923</v>
      </c>
      <c r="G6805" s="2">
        <v>112.85514644351466</v>
      </c>
      <c r="H6805" s="2" t="s">
        <v>5089</v>
      </c>
    </row>
    <row r="6806" spans="4:8" ht="11.4" customHeight="1" x14ac:dyDescent="0.2">
      <c r="D6806" s="6" t="s">
        <v>4735</v>
      </c>
      <c r="E6806" s="6" t="s">
        <v>1654</v>
      </c>
      <c r="F6806" s="6" t="s">
        <v>1923</v>
      </c>
      <c r="G6806" s="2">
        <v>122.68421052631579</v>
      </c>
      <c r="H6806" s="2" t="s">
        <v>5089</v>
      </c>
    </row>
    <row r="6807" spans="4:8" ht="11.4" customHeight="1" x14ac:dyDescent="0.2">
      <c r="D6807" s="6" t="s">
        <v>1934</v>
      </c>
      <c r="E6807" s="6" t="s">
        <v>1654</v>
      </c>
      <c r="F6807" s="6" t="s">
        <v>1923</v>
      </c>
      <c r="G6807" s="2">
        <v>110.14866666666666</v>
      </c>
      <c r="H6807" s="2" t="s">
        <v>5089</v>
      </c>
    </row>
    <row r="6808" spans="4:8" ht="11.4" customHeight="1" x14ac:dyDescent="0.2">
      <c r="D6808" s="6" t="s">
        <v>1933</v>
      </c>
      <c r="E6808" s="6" t="s">
        <v>1654</v>
      </c>
      <c r="F6808" s="6" t="s">
        <v>1923</v>
      </c>
      <c r="G6808" s="2">
        <v>111.30591397849463</v>
      </c>
      <c r="H6808" s="2" t="s">
        <v>5089</v>
      </c>
    </row>
    <row r="6809" spans="4:8" ht="11.4" customHeight="1" x14ac:dyDescent="0.2">
      <c r="D6809" s="6" t="s">
        <v>1929</v>
      </c>
      <c r="E6809" s="6" t="s">
        <v>1654</v>
      </c>
      <c r="F6809" s="6" t="s">
        <v>1923</v>
      </c>
      <c r="G6809" s="2">
        <v>113.61438485804418</v>
      </c>
      <c r="H6809" s="2" t="s">
        <v>5089</v>
      </c>
    </row>
    <row r="6810" spans="4:8" ht="11.4" customHeight="1" x14ac:dyDescent="0.2">
      <c r="D6810" s="6" t="s">
        <v>1928</v>
      </c>
      <c r="E6810" s="6" t="s">
        <v>1654</v>
      </c>
      <c r="F6810" s="6" t="s">
        <v>1923</v>
      </c>
      <c r="G6810" s="2">
        <v>110.14367483296215</v>
      </c>
      <c r="H6810" s="2" t="s">
        <v>5089</v>
      </c>
    </row>
    <row r="6811" spans="4:8" ht="11.4" customHeight="1" x14ac:dyDescent="0.2">
      <c r="D6811" s="6" t="s">
        <v>2068</v>
      </c>
      <c r="E6811" s="6" t="s">
        <v>2043</v>
      </c>
      <c r="F6811" s="6" t="s">
        <v>2064</v>
      </c>
      <c r="G6811" s="2">
        <v>3.2223766919606232</v>
      </c>
      <c r="H6811" s="2" t="s">
        <v>5090</v>
      </c>
    </row>
    <row r="6812" spans="4:8" ht="11.4" customHeight="1" x14ac:dyDescent="0.2">
      <c r="D6812" s="6" t="s">
        <v>2074</v>
      </c>
      <c r="E6812" s="6" t="s">
        <v>2043</v>
      </c>
      <c r="F6812" s="6" t="s">
        <v>2064</v>
      </c>
      <c r="G6812" s="2">
        <v>3.1495665381469795</v>
      </c>
      <c r="H6812" s="2" t="s">
        <v>5091</v>
      </c>
    </row>
    <row r="6813" spans="4:8" ht="11.4" customHeight="1" x14ac:dyDescent="0.2">
      <c r="D6813" s="6" t="s">
        <v>2075</v>
      </c>
      <c r="E6813" s="6" t="s">
        <v>2043</v>
      </c>
      <c r="F6813" s="6" t="s">
        <v>2064</v>
      </c>
      <c r="G6813" s="2">
        <v>3.5349891414507018</v>
      </c>
      <c r="H6813" s="2" t="s">
        <v>5091</v>
      </c>
    </row>
    <row r="6814" spans="4:8" ht="11.4" customHeight="1" x14ac:dyDescent="0.2">
      <c r="D6814" s="6" t="s">
        <v>2076</v>
      </c>
      <c r="E6814" s="6" t="s">
        <v>2043</v>
      </c>
      <c r="F6814" s="6" t="s">
        <v>2064</v>
      </c>
      <c r="G6814" s="2">
        <v>4.5</v>
      </c>
      <c r="H6814" s="2" t="s">
        <v>5089</v>
      </c>
    </row>
    <row r="6815" spans="4:8" ht="11.4" customHeight="1" x14ac:dyDescent="0.2">
      <c r="D6815" s="6" t="s">
        <v>4736</v>
      </c>
      <c r="E6815" s="6" t="s">
        <v>3579</v>
      </c>
      <c r="F6815" s="6" t="s">
        <v>3580</v>
      </c>
      <c r="G6815" s="2">
        <v>22</v>
      </c>
      <c r="H6815" s="2" t="s">
        <v>5089</v>
      </c>
    </row>
    <row r="6816" spans="4:8" ht="11.4" customHeight="1" x14ac:dyDescent="0.2">
      <c r="D6816" s="6" t="s">
        <v>3105</v>
      </c>
      <c r="E6816" s="6" t="s">
        <v>2945</v>
      </c>
      <c r="F6816" s="6" t="s">
        <v>3096</v>
      </c>
      <c r="G6816" s="2">
        <v>446.44892045454543</v>
      </c>
      <c r="H6816" s="2" t="s">
        <v>5091</v>
      </c>
    </row>
    <row r="6817" spans="4:8" ht="11.4" customHeight="1" x14ac:dyDescent="0.2">
      <c r="D6817" s="6" t="s">
        <v>3099</v>
      </c>
      <c r="E6817" s="6" t="s">
        <v>2945</v>
      </c>
      <c r="F6817" s="6" t="s">
        <v>3096</v>
      </c>
      <c r="G6817" s="2">
        <v>191.41207485760782</v>
      </c>
      <c r="H6817" s="2" t="s">
        <v>5091</v>
      </c>
    </row>
    <row r="6818" spans="4:8" ht="11.4" customHeight="1" x14ac:dyDescent="0.2">
      <c r="D6818" s="6" t="s">
        <v>3100</v>
      </c>
      <c r="E6818" s="6" t="s">
        <v>2945</v>
      </c>
      <c r="F6818" s="6" t="s">
        <v>3096</v>
      </c>
      <c r="G6818" s="2">
        <v>177.026543715847</v>
      </c>
      <c r="H6818" s="2" t="s">
        <v>5091</v>
      </c>
    </row>
    <row r="6819" spans="4:8" ht="11.4" customHeight="1" x14ac:dyDescent="0.2">
      <c r="D6819" s="6" t="s">
        <v>3098</v>
      </c>
      <c r="E6819" s="6" t="s">
        <v>2945</v>
      </c>
      <c r="F6819" s="6" t="s">
        <v>3096</v>
      </c>
      <c r="G6819" s="2">
        <v>184.11973536487571</v>
      </c>
      <c r="H6819" s="2" t="s">
        <v>5090</v>
      </c>
    </row>
    <row r="6820" spans="4:8" ht="11.4" customHeight="1" x14ac:dyDescent="0.2">
      <c r="D6820" s="6" t="s">
        <v>3097</v>
      </c>
      <c r="E6820" s="6" t="s">
        <v>2945</v>
      </c>
      <c r="F6820" s="6" t="s">
        <v>3096</v>
      </c>
      <c r="G6820" s="2">
        <v>183.4421976647206</v>
      </c>
      <c r="H6820" s="2" t="s">
        <v>5090</v>
      </c>
    </row>
    <row r="6821" spans="4:8" ht="11.4" customHeight="1" x14ac:dyDescent="0.2">
      <c r="D6821" s="6" t="s">
        <v>3118</v>
      </c>
      <c r="E6821" s="6" t="s">
        <v>2945</v>
      </c>
      <c r="F6821" s="6" t="s">
        <v>3096</v>
      </c>
      <c r="G6821" s="2">
        <v>280</v>
      </c>
      <c r="H6821" s="2" t="s">
        <v>5089</v>
      </c>
    </row>
    <row r="6822" spans="4:8" ht="11.4" customHeight="1" x14ac:dyDescent="0.2">
      <c r="D6822" s="6" t="s">
        <v>3126</v>
      </c>
      <c r="E6822" s="6" t="s">
        <v>2945</v>
      </c>
      <c r="F6822" s="6" t="s">
        <v>3096</v>
      </c>
      <c r="G6822" s="2">
        <v>3282</v>
      </c>
      <c r="H6822" s="2" t="s">
        <v>5089</v>
      </c>
    </row>
    <row r="6823" spans="4:8" ht="11.4" customHeight="1" x14ac:dyDescent="0.2">
      <c r="D6823" s="6" t="s">
        <v>4737</v>
      </c>
      <c r="E6823" s="6" t="s">
        <v>2945</v>
      </c>
      <c r="F6823" s="6" t="s">
        <v>3096</v>
      </c>
      <c r="G6823" s="2">
        <v>3520</v>
      </c>
      <c r="H6823" s="2" t="s">
        <v>5089</v>
      </c>
    </row>
    <row r="6824" spans="4:8" ht="11.4" customHeight="1" x14ac:dyDescent="0.2">
      <c r="D6824" s="6" t="s">
        <v>4738</v>
      </c>
      <c r="E6824" s="6" t="s">
        <v>2945</v>
      </c>
      <c r="F6824" s="6" t="s">
        <v>3096</v>
      </c>
      <c r="G6824" s="2">
        <v>3468</v>
      </c>
      <c r="H6824" s="2" t="s">
        <v>5089</v>
      </c>
    </row>
    <row r="6825" spans="4:8" ht="11.4" customHeight="1" x14ac:dyDescent="0.2">
      <c r="D6825" s="6" t="s">
        <v>4739</v>
      </c>
      <c r="E6825" s="6" t="s">
        <v>2945</v>
      </c>
      <c r="F6825" s="6" t="s">
        <v>3096</v>
      </c>
      <c r="G6825" s="2">
        <v>3793</v>
      </c>
      <c r="H6825" s="2" t="s">
        <v>5089</v>
      </c>
    </row>
    <row r="6826" spans="4:8" ht="11.4" customHeight="1" x14ac:dyDescent="0.2">
      <c r="D6826" s="6" t="s">
        <v>4740</v>
      </c>
      <c r="E6826" s="6" t="s">
        <v>2945</v>
      </c>
      <c r="F6826" s="6" t="s">
        <v>3096</v>
      </c>
      <c r="G6826" s="2">
        <v>3834</v>
      </c>
      <c r="H6826" s="2" t="s">
        <v>5089</v>
      </c>
    </row>
    <row r="6827" spans="4:8" ht="11.4" customHeight="1" x14ac:dyDescent="0.2">
      <c r="D6827" s="6" t="s">
        <v>4741</v>
      </c>
      <c r="E6827" s="6" t="s">
        <v>2945</v>
      </c>
      <c r="F6827" s="6" t="s">
        <v>3096</v>
      </c>
      <c r="G6827" s="2">
        <v>3805</v>
      </c>
      <c r="H6827" s="2" t="s">
        <v>5089</v>
      </c>
    </row>
    <row r="6828" spans="4:8" ht="11.4" customHeight="1" x14ac:dyDescent="0.2">
      <c r="D6828" s="6" t="s">
        <v>4742</v>
      </c>
      <c r="E6828" s="6" t="s">
        <v>888</v>
      </c>
      <c r="F6828" s="6" t="s">
        <v>979</v>
      </c>
      <c r="G6828" s="2">
        <v>4291.2307692307695</v>
      </c>
      <c r="H6828" s="2" t="s">
        <v>5089</v>
      </c>
    </row>
    <row r="6829" spans="4:8" ht="11.4" customHeight="1" x14ac:dyDescent="0.2">
      <c r="D6829" s="6" t="s">
        <v>4743</v>
      </c>
      <c r="E6829" s="6" t="s">
        <v>3579</v>
      </c>
      <c r="F6829" s="6" t="s">
        <v>3698</v>
      </c>
      <c r="G6829" s="2">
        <v>2908</v>
      </c>
      <c r="H6829" s="2" t="s">
        <v>5089</v>
      </c>
    </row>
    <row r="6830" spans="4:8" ht="11.4" customHeight="1" x14ac:dyDescent="0.2">
      <c r="D6830" s="6" t="s">
        <v>4744</v>
      </c>
      <c r="E6830" s="6" t="s">
        <v>3579</v>
      </c>
      <c r="F6830" s="6" t="s">
        <v>3698</v>
      </c>
      <c r="G6830" s="2">
        <v>2908</v>
      </c>
      <c r="H6830" s="2" t="s">
        <v>5089</v>
      </c>
    </row>
    <row r="6831" spans="4:8" ht="11.4" customHeight="1" x14ac:dyDescent="0.2">
      <c r="D6831" s="6" t="s">
        <v>4745</v>
      </c>
      <c r="E6831" s="6" t="s">
        <v>3579</v>
      </c>
      <c r="F6831" s="6" t="s">
        <v>3698</v>
      </c>
      <c r="G6831" s="2">
        <v>3198.5</v>
      </c>
      <c r="H6831" s="2" t="s">
        <v>5089</v>
      </c>
    </row>
    <row r="6832" spans="4:8" ht="11.4" customHeight="1" x14ac:dyDescent="0.2">
      <c r="D6832" s="6" t="s">
        <v>4746</v>
      </c>
      <c r="E6832" s="6" t="s">
        <v>3579</v>
      </c>
      <c r="F6832" s="6" t="s">
        <v>3698</v>
      </c>
      <c r="G6832" s="2">
        <v>3374</v>
      </c>
      <c r="H6832" s="2" t="s">
        <v>5089</v>
      </c>
    </row>
    <row r="6833" spans="4:8" ht="11.4" customHeight="1" x14ac:dyDescent="0.2">
      <c r="D6833" s="6" t="s">
        <v>4747</v>
      </c>
      <c r="E6833" s="6" t="s">
        <v>3579</v>
      </c>
      <c r="F6833" s="6" t="s">
        <v>3698</v>
      </c>
      <c r="G6833" s="2">
        <v>3374</v>
      </c>
      <c r="H6833" s="2" t="s">
        <v>5089</v>
      </c>
    </row>
    <row r="6834" spans="4:8" ht="11.4" customHeight="1" x14ac:dyDescent="0.2">
      <c r="D6834" s="6" t="s">
        <v>4748</v>
      </c>
      <c r="E6834" s="6" t="s">
        <v>3579</v>
      </c>
      <c r="F6834" s="6" t="s">
        <v>3698</v>
      </c>
      <c r="G6834" s="2">
        <v>3711.5833333333335</v>
      </c>
      <c r="H6834" s="2" t="s">
        <v>5089</v>
      </c>
    </row>
    <row r="6835" spans="4:8" ht="11.4" customHeight="1" x14ac:dyDescent="0.2">
      <c r="D6835" s="6" t="s">
        <v>3782</v>
      </c>
      <c r="E6835" s="6" t="s">
        <v>3579</v>
      </c>
      <c r="F6835" s="6" t="s">
        <v>3698</v>
      </c>
      <c r="G6835" s="2">
        <v>61682.37</v>
      </c>
      <c r="H6835" s="2" t="s">
        <v>5089</v>
      </c>
    </row>
    <row r="6836" spans="4:8" ht="11.4" customHeight="1" x14ac:dyDescent="0.2">
      <c r="D6836" s="6" t="s">
        <v>4749</v>
      </c>
      <c r="E6836" s="6" t="s">
        <v>3579</v>
      </c>
      <c r="F6836" s="6" t="s">
        <v>3698</v>
      </c>
      <c r="G6836" s="2">
        <v>2332</v>
      </c>
      <c r="H6836" s="2" t="s">
        <v>5089</v>
      </c>
    </row>
    <row r="6837" spans="4:8" ht="11.4" customHeight="1" x14ac:dyDescent="0.2">
      <c r="D6837" s="6" t="s">
        <v>4750</v>
      </c>
      <c r="E6837" s="6" t="s">
        <v>3579</v>
      </c>
      <c r="F6837" s="6" t="s">
        <v>3698</v>
      </c>
      <c r="G6837" s="2">
        <v>2332</v>
      </c>
      <c r="H6837" s="2" t="s">
        <v>5089</v>
      </c>
    </row>
    <row r="6838" spans="4:8" ht="11.4" customHeight="1" x14ac:dyDescent="0.2">
      <c r="D6838" s="6" t="s">
        <v>4751</v>
      </c>
      <c r="E6838" s="6" t="s">
        <v>3579</v>
      </c>
      <c r="F6838" s="6" t="s">
        <v>3698</v>
      </c>
      <c r="G6838" s="2">
        <v>2565.3529411764707</v>
      </c>
      <c r="H6838" s="2" t="s">
        <v>5089</v>
      </c>
    </row>
    <row r="6839" spans="4:8" ht="11.4" customHeight="1" x14ac:dyDescent="0.2">
      <c r="D6839" s="6" t="s">
        <v>4752</v>
      </c>
      <c r="E6839" s="6" t="s">
        <v>3579</v>
      </c>
      <c r="F6839" s="6" t="s">
        <v>3698</v>
      </c>
      <c r="G6839" s="2">
        <v>4312</v>
      </c>
      <c r="H6839" s="2" t="s">
        <v>5089</v>
      </c>
    </row>
    <row r="6840" spans="4:8" ht="11.4" customHeight="1" x14ac:dyDescent="0.2">
      <c r="D6840" s="6" t="s">
        <v>4753</v>
      </c>
      <c r="E6840" s="6" t="s">
        <v>3579</v>
      </c>
      <c r="F6840" s="6" t="s">
        <v>3698</v>
      </c>
      <c r="G6840" s="2">
        <v>4312</v>
      </c>
      <c r="H6840" s="2" t="s">
        <v>5089</v>
      </c>
    </row>
    <row r="6841" spans="4:8" ht="11.4" customHeight="1" x14ac:dyDescent="0.2">
      <c r="D6841" s="6" t="s">
        <v>4754</v>
      </c>
      <c r="E6841" s="6" t="s">
        <v>3579</v>
      </c>
      <c r="F6841" s="6" t="s">
        <v>3698</v>
      </c>
      <c r="G6841" s="2">
        <v>4743.0588235294117</v>
      </c>
      <c r="H6841" s="2" t="s">
        <v>5089</v>
      </c>
    </row>
    <row r="6842" spans="4:8" ht="11.4" customHeight="1" x14ac:dyDescent="0.2">
      <c r="D6842" s="6" t="s">
        <v>4755</v>
      </c>
      <c r="E6842" s="6" t="s">
        <v>888</v>
      </c>
      <c r="F6842" s="6" t="s">
        <v>979</v>
      </c>
      <c r="G6842" s="2">
        <v>1008</v>
      </c>
      <c r="H6842" s="2" t="s">
        <v>5089</v>
      </c>
    </row>
    <row r="6843" spans="4:8" ht="11.4" customHeight="1" x14ac:dyDescent="0.2">
      <c r="D6843" s="6" t="s">
        <v>4756</v>
      </c>
      <c r="E6843" s="6" t="s">
        <v>3579</v>
      </c>
      <c r="F6843" s="6" t="s">
        <v>3698</v>
      </c>
      <c r="G6843" s="2">
        <v>8300</v>
      </c>
      <c r="H6843" s="2" t="s">
        <v>5089</v>
      </c>
    </row>
    <row r="6844" spans="4:8" ht="11.4" customHeight="1" x14ac:dyDescent="0.2">
      <c r="D6844" s="6" t="s">
        <v>4757</v>
      </c>
      <c r="E6844" s="6" t="s">
        <v>3579</v>
      </c>
      <c r="F6844" s="6" t="s">
        <v>3698</v>
      </c>
      <c r="G6844" s="2">
        <v>8300</v>
      </c>
      <c r="H6844" s="2" t="s">
        <v>5089</v>
      </c>
    </row>
    <row r="6845" spans="4:8" ht="11.4" customHeight="1" x14ac:dyDescent="0.2">
      <c r="D6845" s="6" t="s">
        <v>3804</v>
      </c>
      <c r="E6845" s="6" t="s">
        <v>3579</v>
      </c>
      <c r="F6845" s="6" t="s">
        <v>3698</v>
      </c>
      <c r="G6845" s="2">
        <v>9130.01</v>
      </c>
      <c r="H6845" s="2" t="s">
        <v>5089</v>
      </c>
    </row>
    <row r="6846" spans="4:8" ht="11.4" customHeight="1" x14ac:dyDescent="0.2">
      <c r="D6846" s="6" t="s">
        <v>4758</v>
      </c>
      <c r="E6846" s="6" t="s">
        <v>3579</v>
      </c>
      <c r="F6846" s="6" t="s">
        <v>3698</v>
      </c>
      <c r="G6846" s="2">
        <v>2601.3333333333335</v>
      </c>
      <c r="H6846" s="2" t="s">
        <v>5089</v>
      </c>
    </row>
    <row r="6847" spans="4:8" ht="11.4" customHeight="1" x14ac:dyDescent="0.2">
      <c r="D6847" s="6" t="s">
        <v>4759</v>
      </c>
      <c r="E6847" s="6" t="s">
        <v>3579</v>
      </c>
      <c r="F6847" s="6" t="s">
        <v>3698</v>
      </c>
      <c r="G6847" s="2">
        <v>2601.3333333333335</v>
      </c>
      <c r="H6847" s="2" t="s">
        <v>5089</v>
      </c>
    </row>
    <row r="6848" spans="4:8" ht="11.4" customHeight="1" x14ac:dyDescent="0.2">
      <c r="D6848" s="6" t="s">
        <v>4760</v>
      </c>
      <c r="E6848" s="6" t="s">
        <v>3579</v>
      </c>
      <c r="F6848" s="6" t="s">
        <v>3698</v>
      </c>
      <c r="G6848" s="2">
        <v>2861.25</v>
      </c>
      <c r="H6848" s="2" t="s">
        <v>5089</v>
      </c>
    </row>
    <row r="6849" spans="4:8" ht="11.4" customHeight="1" x14ac:dyDescent="0.2">
      <c r="D6849" s="6" t="s">
        <v>3721</v>
      </c>
      <c r="E6849" s="6" t="s">
        <v>3579</v>
      </c>
      <c r="F6849" s="6" t="s">
        <v>3698</v>
      </c>
      <c r="G6849" s="2">
        <v>2994.22</v>
      </c>
      <c r="H6849" s="2" t="s">
        <v>5089</v>
      </c>
    </row>
    <row r="6850" spans="4:8" ht="11.4" customHeight="1" x14ac:dyDescent="0.2">
      <c r="D6850" s="6" t="s">
        <v>4761</v>
      </c>
      <c r="E6850" s="6" t="s">
        <v>3579</v>
      </c>
      <c r="F6850" s="6" t="s">
        <v>3698</v>
      </c>
      <c r="G6850" s="2">
        <v>2994.1666666666665</v>
      </c>
      <c r="H6850" s="2" t="s">
        <v>5089</v>
      </c>
    </row>
    <row r="6851" spans="4:8" ht="11.4" customHeight="1" x14ac:dyDescent="0.2">
      <c r="D6851" s="6" t="s">
        <v>4762</v>
      </c>
      <c r="E6851" s="6" t="s">
        <v>3579</v>
      </c>
      <c r="F6851" s="6" t="s">
        <v>3698</v>
      </c>
      <c r="G6851" s="2">
        <v>3293.6666666666665</v>
      </c>
      <c r="H6851" s="2" t="s">
        <v>5089</v>
      </c>
    </row>
    <row r="6852" spans="4:8" ht="11.4" customHeight="1" x14ac:dyDescent="0.2">
      <c r="D6852" s="6" t="s">
        <v>4763</v>
      </c>
      <c r="E6852" s="6" t="s">
        <v>3579</v>
      </c>
      <c r="F6852" s="6" t="s">
        <v>3698</v>
      </c>
      <c r="G6852" s="2">
        <v>4755.166666666667</v>
      </c>
      <c r="H6852" s="2" t="s">
        <v>5089</v>
      </c>
    </row>
    <row r="6853" spans="4:8" ht="11.4" customHeight="1" x14ac:dyDescent="0.2">
      <c r="D6853" s="6" t="s">
        <v>4764</v>
      </c>
      <c r="E6853" s="6" t="s">
        <v>3579</v>
      </c>
      <c r="F6853" s="6" t="s">
        <v>3698</v>
      </c>
      <c r="G6853" s="2">
        <v>4755.166666666667</v>
      </c>
      <c r="H6853" s="2" t="s">
        <v>5089</v>
      </c>
    </row>
    <row r="6854" spans="4:8" ht="11.4" customHeight="1" x14ac:dyDescent="0.2">
      <c r="D6854" s="6" t="s">
        <v>4765</v>
      </c>
      <c r="E6854" s="6" t="s">
        <v>3579</v>
      </c>
      <c r="F6854" s="6" t="s">
        <v>3698</v>
      </c>
      <c r="G6854" s="2">
        <v>5230.666666666667</v>
      </c>
      <c r="H6854" s="2" t="s">
        <v>5089</v>
      </c>
    </row>
    <row r="6855" spans="4:8" ht="11.4" customHeight="1" x14ac:dyDescent="0.2">
      <c r="D6855" s="6" t="s">
        <v>4766</v>
      </c>
      <c r="E6855" s="6" t="s">
        <v>3579</v>
      </c>
      <c r="F6855" s="6" t="s">
        <v>3698</v>
      </c>
      <c r="G6855" s="2">
        <v>10854</v>
      </c>
      <c r="H6855" s="2" t="s">
        <v>5089</v>
      </c>
    </row>
    <row r="6856" spans="4:8" ht="11.4" customHeight="1" x14ac:dyDescent="0.2">
      <c r="D6856" s="6" t="s">
        <v>3817</v>
      </c>
      <c r="E6856" s="6" t="s">
        <v>3579</v>
      </c>
      <c r="F6856" s="6" t="s">
        <v>3698</v>
      </c>
      <c r="G6856" s="2">
        <v>10854.050000000001</v>
      </c>
      <c r="H6856" s="2" t="s">
        <v>5089</v>
      </c>
    </row>
    <row r="6857" spans="4:8" ht="11.4" customHeight="1" x14ac:dyDescent="0.2">
      <c r="D6857" s="6" t="s">
        <v>4767</v>
      </c>
      <c r="E6857" s="6" t="s">
        <v>3579</v>
      </c>
      <c r="F6857" s="6" t="s">
        <v>3698</v>
      </c>
      <c r="G6857" s="2">
        <v>3012.95</v>
      </c>
      <c r="H6857" s="2" t="s">
        <v>5089</v>
      </c>
    </row>
    <row r="6858" spans="4:8" ht="11.4" customHeight="1" x14ac:dyDescent="0.2">
      <c r="D6858" s="6" t="s">
        <v>4768</v>
      </c>
      <c r="E6858" s="6" t="s">
        <v>3579</v>
      </c>
      <c r="F6858" s="6" t="s">
        <v>3698</v>
      </c>
      <c r="G6858" s="2">
        <v>3013</v>
      </c>
      <c r="H6858" s="2" t="s">
        <v>5089</v>
      </c>
    </row>
    <row r="6859" spans="4:8" ht="11.4" customHeight="1" x14ac:dyDescent="0.2">
      <c r="D6859" s="6" t="s">
        <v>3785</v>
      </c>
      <c r="E6859" s="6" t="s">
        <v>3579</v>
      </c>
      <c r="F6859" s="6" t="s">
        <v>3698</v>
      </c>
      <c r="G6859" s="2">
        <v>3535.5879999999997</v>
      </c>
      <c r="H6859" s="2" t="s">
        <v>5089</v>
      </c>
    </row>
    <row r="6860" spans="4:8" ht="11.4" customHeight="1" x14ac:dyDescent="0.2">
      <c r="D6860" s="6" t="s">
        <v>4769</v>
      </c>
      <c r="E6860" s="6" t="s">
        <v>3579</v>
      </c>
      <c r="F6860" s="6" t="s">
        <v>3698</v>
      </c>
      <c r="G6860" s="2">
        <v>3890.6666666666665</v>
      </c>
      <c r="H6860" s="2" t="s">
        <v>5089</v>
      </c>
    </row>
    <row r="6861" spans="4:8" ht="11.4" customHeight="1" x14ac:dyDescent="0.2">
      <c r="D6861" s="6" t="s">
        <v>3786</v>
      </c>
      <c r="E6861" s="6" t="s">
        <v>3579</v>
      </c>
      <c r="F6861" s="6" t="s">
        <v>3698</v>
      </c>
      <c r="G6861" s="2">
        <v>4279.6799999999994</v>
      </c>
      <c r="H6861" s="2" t="s">
        <v>5089</v>
      </c>
    </row>
    <row r="6862" spans="4:8" ht="11.4" customHeight="1" x14ac:dyDescent="0.2">
      <c r="D6862" s="6" t="s">
        <v>4770</v>
      </c>
      <c r="E6862" s="6" t="s">
        <v>3579</v>
      </c>
      <c r="F6862" s="6" t="s">
        <v>3698</v>
      </c>
      <c r="G6862" s="2">
        <v>5187.5</v>
      </c>
      <c r="H6862" s="2" t="s">
        <v>5089</v>
      </c>
    </row>
    <row r="6863" spans="4:8" ht="11.4" customHeight="1" x14ac:dyDescent="0.2">
      <c r="D6863" s="6" t="s">
        <v>4771</v>
      </c>
      <c r="E6863" s="6" t="s">
        <v>3579</v>
      </c>
      <c r="F6863" s="6" t="s">
        <v>3698</v>
      </c>
      <c r="G6863" s="2">
        <v>5187.5</v>
      </c>
      <c r="H6863" s="2" t="s">
        <v>5089</v>
      </c>
    </row>
    <row r="6864" spans="4:8" ht="11.4" customHeight="1" x14ac:dyDescent="0.2">
      <c r="D6864" s="6" t="s">
        <v>4772</v>
      </c>
      <c r="E6864" s="6" t="s">
        <v>3579</v>
      </c>
      <c r="F6864" s="6" t="s">
        <v>3698</v>
      </c>
      <c r="G6864" s="2">
        <v>5706.166666666667</v>
      </c>
      <c r="H6864" s="2" t="s">
        <v>5089</v>
      </c>
    </row>
    <row r="6865" spans="4:8" ht="11.4" customHeight="1" x14ac:dyDescent="0.2">
      <c r="D6865" s="6" t="s">
        <v>4773</v>
      </c>
      <c r="E6865" s="6" t="s">
        <v>3579</v>
      </c>
      <c r="F6865" s="6" t="s">
        <v>3698</v>
      </c>
      <c r="G6865" s="2">
        <v>11816</v>
      </c>
      <c r="H6865" s="2" t="s">
        <v>5089</v>
      </c>
    </row>
    <row r="6866" spans="4:8" ht="11.4" customHeight="1" x14ac:dyDescent="0.2">
      <c r="D6866" s="6" t="s">
        <v>4774</v>
      </c>
      <c r="E6866" s="6" t="s">
        <v>3579</v>
      </c>
      <c r="F6866" s="6" t="s">
        <v>3698</v>
      </c>
      <c r="G6866" s="2">
        <v>11816</v>
      </c>
      <c r="H6866" s="2" t="s">
        <v>5089</v>
      </c>
    </row>
    <row r="6867" spans="4:8" ht="11.4" customHeight="1" x14ac:dyDescent="0.2">
      <c r="D6867" s="6" t="s">
        <v>4775</v>
      </c>
      <c r="E6867" s="6" t="s">
        <v>3579</v>
      </c>
      <c r="F6867" s="6" t="s">
        <v>3698</v>
      </c>
      <c r="G6867" s="2">
        <v>4127.6000000000004</v>
      </c>
      <c r="H6867" s="2" t="s">
        <v>5089</v>
      </c>
    </row>
    <row r="6868" spans="4:8" ht="11.4" customHeight="1" x14ac:dyDescent="0.2">
      <c r="D6868" s="6" t="s">
        <v>4776</v>
      </c>
      <c r="E6868" s="6" t="s">
        <v>3579</v>
      </c>
      <c r="F6868" s="6" t="s">
        <v>3698</v>
      </c>
      <c r="G6868" s="2">
        <v>4452.75</v>
      </c>
      <c r="H6868" s="2" t="s">
        <v>5089</v>
      </c>
    </row>
    <row r="6869" spans="4:8" ht="11.4" customHeight="1" x14ac:dyDescent="0.2">
      <c r="D6869" s="6" t="s">
        <v>4777</v>
      </c>
      <c r="E6869" s="6" t="s">
        <v>3579</v>
      </c>
      <c r="F6869" s="6" t="s">
        <v>3580</v>
      </c>
      <c r="G6869" s="2">
        <v>7676</v>
      </c>
      <c r="H6869" s="2" t="s">
        <v>5089</v>
      </c>
    </row>
    <row r="6870" spans="4:8" ht="11.4" customHeight="1" x14ac:dyDescent="0.2">
      <c r="D6870" s="6" t="s">
        <v>3644</v>
      </c>
      <c r="E6870" s="6" t="s">
        <v>3579</v>
      </c>
      <c r="F6870" s="6" t="s">
        <v>3580</v>
      </c>
      <c r="G6870" s="2">
        <v>1764.7950000000001</v>
      </c>
      <c r="H6870" s="2" t="s">
        <v>5089</v>
      </c>
    </row>
    <row r="6871" spans="4:8" ht="11.4" customHeight="1" x14ac:dyDescent="0.2">
      <c r="D6871" s="6" t="s">
        <v>3645</v>
      </c>
      <c r="E6871" s="6" t="s">
        <v>3579</v>
      </c>
      <c r="F6871" s="6" t="s">
        <v>3580</v>
      </c>
      <c r="G6871" s="2">
        <v>1810.7133333333334</v>
      </c>
      <c r="H6871" s="2" t="s">
        <v>5089</v>
      </c>
    </row>
    <row r="6872" spans="4:8" ht="11.4" customHeight="1" x14ac:dyDescent="0.2">
      <c r="D6872" s="6" t="s">
        <v>3647</v>
      </c>
      <c r="E6872" s="6" t="s">
        <v>3579</v>
      </c>
      <c r="F6872" s="6" t="s">
        <v>3580</v>
      </c>
      <c r="G6872" s="2">
        <v>1713.3933333333334</v>
      </c>
      <c r="H6872" s="2" t="s">
        <v>5089</v>
      </c>
    </row>
    <row r="6873" spans="4:8" ht="11.4" customHeight="1" x14ac:dyDescent="0.2">
      <c r="D6873" s="6" t="s">
        <v>3646</v>
      </c>
      <c r="E6873" s="6" t="s">
        <v>3579</v>
      </c>
      <c r="F6873" s="6" t="s">
        <v>3580</v>
      </c>
      <c r="G6873" s="2">
        <v>1810.7133333333334</v>
      </c>
      <c r="H6873" s="2" t="s">
        <v>5089</v>
      </c>
    </row>
    <row r="6874" spans="4:8" ht="11.4" customHeight="1" x14ac:dyDescent="0.2">
      <c r="D6874" s="6" t="s">
        <v>4778</v>
      </c>
      <c r="E6874" s="6" t="s">
        <v>3579</v>
      </c>
      <c r="F6874" s="6" t="s">
        <v>3698</v>
      </c>
      <c r="G6874" s="2">
        <v>3331</v>
      </c>
      <c r="H6874" s="2" t="s">
        <v>5089</v>
      </c>
    </row>
    <row r="6875" spans="4:8" ht="11.4" customHeight="1" x14ac:dyDescent="0.2">
      <c r="D6875" s="6" t="s">
        <v>4779</v>
      </c>
      <c r="E6875" s="6" t="s">
        <v>3579</v>
      </c>
      <c r="F6875" s="6" t="s">
        <v>3698</v>
      </c>
      <c r="G6875" s="2">
        <v>3331</v>
      </c>
      <c r="H6875" s="2" t="s">
        <v>5089</v>
      </c>
    </row>
    <row r="6876" spans="4:8" ht="11.4" customHeight="1" x14ac:dyDescent="0.2">
      <c r="D6876" s="6" t="s">
        <v>4780</v>
      </c>
      <c r="E6876" s="6" t="s">
        <v>3579</v>
      </c>
      <c r="F6876" s="6" t="s">
        <v>3698</v>
      </c>
      <c r="G6876" s="2">
        <v>3664.3333333333335</v>
      </c>
      <c r="H6876" s="2" t="s">
        <v>5089</v>
      </c>
    </row>
    <row r="6877" spans="4:8" ht="11.4" customHeight="1" x14ac:dyDescent="0.2">
      <c r="D6877" s="6" t="s">
        <v>3762</v>
      </c>
      <c r="E6877" s="6" t="s">
        <v>3579</v>
      </c>
      <c r="F6877" s="6" t="s">
        <v>3698</v>
      </c>
      <c r="G6877" s="2">
        <v>5360.43</v>
      </c>
      <c r="H6877" s="2" t="s">
        <v>5089</v>
      </c>
    </row>
    <row r="6878" spans="4:8" ht="11.4" customHeight="1" x14ac:dyDescent="0.2">
      <c r="D6878" s="6" t="s">
        <v>4781</v>
      </c>
      <c r="E6878" s="6" t="s">
        <v>3579</v>
      </c>
      <c r="F6878" s="6" t="s">
        <v>3698</v>
      </c>
      <c r="G6878" s="2">
        <v>5360.333333333333</v>
      </c>
      <c r="H6878" s="2" t="s">
        <v>5089</v>
      </c>
    </row>
    <row r="6879" spans="4:8" ht="11.4" customHeight="1" x14ac:dyDescent="0.2">
      <c r="D6879" s="6" t="s">
        <v>4782</v>
      </c>
      <c r="E6879" s="6" t="s">
        <v>3579</v>
      </c>
      <c r="F6879" s="6" t="s">
        <v>3698</v>
      </c>
      <c r="G6879" s="2">
        <v>5896.333333333333</v>
      </c>
      <c r="H6879" s="2" t="s">
        <v>5089</v>
      </c>
    </row>
    <row r="6880" spans="4:8" ht="11.4" customHeight="1" x14ac:dyDescent="0.2">
      <c r="D6880" s="6" t="s">
        <v>4783</v>
      </c>
      <c r="E6880" s="6" t="s">
        <v>3579</v>
      </c>
      <c r="F6880" s="6" t="s">
        <v>3698</v>
      </c>
      <c r="G6880" s="2">
        <v>3705.33</v>
      </c>
      <c r="H6880" s="2" t="s">
        <v>5089</v>
      </c>
    </row>
    <row r="6881" spans="4:8" ht="11.4" customHeight="1" x14ac:dyDescent="0.2">
      <c r="D6881" s="6" t="s">
        <v>4784</v>
      </c>
      <c r="E6881" s="6" t="s">
        <v>3579</v>
      </c>
      <c r="F6881" s="6" t="s">
        <v>3698</v>
      </c>
      <c r="G6881" s="2">
        <v>3705.3333333333335</v>
      </c>
      <c r="H6881" s="2" t="s">
        <v>5089</v>
      </c>
    </row>
    <row r="6882" spans="4:8" ht="11.4" customHeight="1" x14ac:dyDescent="0.2">
      <c r="D6882" s="6" t="s">
        <v>4785</v>
      </c>
      <c r="E6882" s="6" t="s">
        <v>3579</v>
      </c>
      <c r="F6882" s="6" t="s">
        <v>3698</v>
      </c>
      <c r="G6882" s="2">
        <v>4076</v>
      </c>
      <c r="H6882" s="2" t="s">
        <v>5089</v>
      </c>
    </row>
    <row r="6883" spans="4:8" ht="11.4" customHeight="1" x14ac:dyDescent="0.2">
      <c r="D6883" s="6" t="s">
        <v>3767</v>
      </c>
      <c r="E6883" s="6" t="s">
        <v>3579</v>
      </c>
      <c r="F6883" s="6" t="s">
        <v>3698</v>
      </c>
      <c r="G6883" s="2">
        <v>6397.91</v>
      </c>
      <c r="H6883" s="2" t="s">
        <v>5089</v>
      </c>
    </row>
    <row r="6884" spans="4:8" ht="11.4" customHeight="1" x14ac:dyDescent="0.2">
      <c r="D6884" s="6" t="s">
        <v>4786</v>
      </c>
      <c r="E6884" s="6" t="s">
        <v>3579</v>
      </c>
      <c r="F6884" s="6" t="s">
        <v>3698</v>
      </c>
      <c r="G6884" s="2">
        <v>6398</v>
      </c>
      <c r="H6884" s="2" t="s">
        <v>5089</v>
      </c>
    </row>
    <row r="6885" spans="4:8" ht="11.4" customHeight="1" x14ac:dyDescent="0.2">
      <c r="D6885" s="6" t="s">
        <v>4787</v>
      </c>
      <c r="E6885" s="6" t="s">
        <v>3579</v>
      </c>
      <c r="F6885" s="6" t="s">
        <v>3698</v>
      </c>
      <c r="G6885" s="2">
        <v>7037.68</v>
      </c>
      <c r="H6885" s="2" t="s">
        <v>5089</v>
      </c>
    </row>
    <row r="6886" spans="4:8" ht="11.4" customHeight="1" x14ac:dyDescent="0.2">
      <c r="D6886" s="6" t="s">
        <v>1795</v>
      </c>
      <c r="E6886" s="6" t="s">
        <v>1654</v>
      </c>
      <c r="F6886" s="6" t="s">
        <v>1792</v>
      </c>
      <c r="G6886" s="2">
        <v>23.851755368814192</v>
      </c>
      <c r="H6886" s="2" t="s">
        <v>5089</v>
      </c>
    </row>
    <row r="6887" spans="4:8" ht="11.4" customHeight="1" x14ac:dyDescent="0.2">
      <c r="D6887" s="6" t="s">
        <v>4788</v>
      </c>
      <c r="E6887" s="6" t="s">
        <v>1654</v>
      </c>
      <c r="F6887" s="6" t="s">
        <v>1779</v>
      </c>
      <c r="G6887" s="2">
        <v>110</v>
      </c>
      <c r="H6887" s="2" t="s">
        <v>5089</v>
      </c>
    </row>
    <row r="6888" spans="4:8" ht="11.4" customHeight="1" x14ac:dyDescent="0.2">
      <c r="D6888" s="6" t="s">
        <v>1780</v>
      </c>
      <c r="E6888" s="6" t="s">
        <v>1654</v>
      </c>
      <c r="F6888" s="6" t="s">
        <v>1779</v>
      </c>
      <c r="G6888" s="2">
        <v>11.423194665317334</v>
      </c>
      <c r="H6888" s="2" t="s">
        <v>5091</v>
      </c>
    </row>
    <row r="6889" spans="4:8" ht="11.4" customHeight="1" x14ac:dyDescent="0.2">
      <c r="D6889" s="6" t="s">
        <v>1738</v>
      </c>
      <c r="E6889" s="6" t="s">
        <v>1654</v>
      </c>
      <c r="F6889" s="6" t="s">
        <v>1737</v>
      </c>
      <c r="G6889" s="2">
        <v>1.6680582628056724</v>
      </c>
      <c r="H6889" s="2" t="s">
        <v>5090</v>
      </c>
    </row>
    <row r="6890" spans="4:8" ht="11.4" customHeight="1" x14ac:dyDescent="0.2">
      <c r="D6890" s="6" t="s">
        <v>1743</v>
      </c>
      <c r="E6890" s="6" t="s">
        <v>1654</v>
      </c>
      <c r="F6890" s="6" t="s">
        <v>1737</v>
      </c>
      <c r="G6890" s="2">
        <v>2.349311969675894</v>
      </c>
      <c r="H6890" s="2" t="s">
        <v>5091</v>
      </c>
    </row>
    <row r="6891" spans="4:8" ht="11.4" customHeight="1" x14ac:dyDescent="0.2">
      <c r="D6891" s="6" t="s">
        <v>1750</v>
      </c>
      <c r="E6891" s="6" t="s">
        <v>1654</v>
      </c>
      <c r="F6891" s="6" t="s">
        <v>1737</v>
      </c>
      <c r="G6891" s="2">
        <v>1.4948548042490444</v>
      </c>
      <c r="H6891" s="2" t="s">
        <v>5091</v>
      </c>
    </row>
    <row r="6892" spans="4:8" ht="11.4" customHeight="1" x14ac:dyDescent="0.2">
      <c r="D6892" s="6" t="s">
        <v>1739</v>
      </c>
      <c r="E6892" s="6" t="s">
        <v>1654</v>
      </c>
      <c r="F6892" s="6" t="s">
        <v>1737</v>
      </c>
      <c r="G6892" s="2">
        <v>3.6683331411132634</v>
      </c>
      <c r="H6892" s="2" t="s">
        <v>5090</v>
      </c>
    </row>
    <row r="6893" spans="4:8" ht="11.4" customHeight="1" x14ac:dyDescent="0.2">
      <c r="D6893" s="6" t="s">
        <v>4789</v>
      </c>
      <c r="E6893" s="6" t="s">
        <v>3579</v>
      </c>
      <c r="F6893" s="6" t="s">
        <v>3698</v>
      </c>
      <c r="G6893" s="2">
        <v>6398</v>
      </c>
      <c r="H6893" s="2" t="s">
        <v>5089</v>
      </c>
    </row>
    <row r="6894" spans="4:8" ht="11.4" customHeight="1" x14ac:dyDescent="0.2">
      <c r="D6894" s="6" t="s">
        <v>3706</v>
      </c>
      <c r="E6894" s="6" t="s">
        <v>3579</v>
      </c>
      <c r="F6894" s="6" t="s">
        <v>3698</v>
      </c>
      <c r="G6894" s="2">
        <v>6909.56</v>
      </c>
      <c r="H6894" s="2" t="s">
        <v>5089</v>
      </c>
    </row>
    <row r="6895" spans="4:8" ht="11.4" customHeight="1" x14ac:dyDescent="0.2">
      <c r="D6895" s="6" t="s">
        <v>3532</v>
      </c>
      <c r="E6895" s="6" t="s">
        <v>3363</v>
      </c>
      <c r="F6895" s="6" t="s">
        <v>3481</v>
      </c>
      <c r="G6895" s="2">
        <v>559.06666666666672</v>
      </c>
      <c r="H6895" s="2" t="s">
        <v>5089</v>
      </c>
    </row>
    <row r="6896" spans="4:8" ht="11.4" customHeight="1" x14ac:dyDescent="0.2">
      <c r="D6896" s="6" t="s">
        <v>3526</v>
      </c>
      <c r="E6896" s="6" t="s">
        <v>3363</v>
      </c>
      <c r="F6896" s="6" t="s">
        <v>3481</v>
      </c>
      <c r="G6896" s="2">
        <v>848.02760000000001</v>
      </c>
      <c r="H6896" s="2" t="s">
        <v>5089</v>
      </c>
    </row>
    <row r="6897" spans="4:8" ht="11.4" customHeight="1" x14ac:dyDescent="0.2">
      <c r="D6897" s="6" t="s">
        <v>3537</v>
      </c>
      <c r="E6897" s="6" t="s">
        <v>3363</v>
      </c>
      <c r="F6897" s="6" t="s">
        <v>3481</v>
      </c>
      <c r="G6897" s="2">
        <v>894.80000000000007</v>
      </c>
      <c r="H6897" s="2" t="s">
        <v>5089</v>
      </c>
    </row>
    <row r="6898" spans="4:8" ht="11.4" customHeight="1" x14ac:dyDescent="0.2">
      <c r="D6898" s="6" t="s">
        <v>4790</v>
      </c>
      <c r="E6898" s="6" t="s">
        <v>3363</v>
      </c>
      <c r="F6898" s="6" t="s">
        <v>3481</v>
      </c>
      <c r="G6898" s="2">
        <v>448.3</v>
      </c>
      <c r="H6898" s="2" t="s">
        <v>5089</v>
      </c>
    </row>
    <row r="6899" spans="4:8" ht="11.4" customHeight="1" x14ac:dyDescent="0.2">
      <c r="D6899" s="6" t="s">
        <v>896</v>
      </c>
      <c r="E6899" s="6" t="s">
        <v>888</v>
      </c>
      <c r="F6899" s="6" t="s">
        <v>890</v>
      </c>
      <c r="G6899" s="2">
        <v>1613.7757155815359</v>
      </c>
      <c r="H6899" s="2" t="s">
        <v>5090</v>
      </c>
    </row>
    <row r="6900" spans="4:8" ht="11.4" customHeight="1" x14ac:dyDescent="0.2">
      <c r="D6900" s="6" t="s">
        <v>903</v>
      </c>
      <c r="E6900" s="6" t="s">
        <v>888</v>
      </c>
      <c r="F6900" s="6" t="s">
        <v>890</v>
      </c>
      <c r="G6900" s="2">
        <v>1590.4659729729731</v>
      </c>
      <c r="H6900" s="2" t="s">
        <v>5091</v>
      </c>
    </row>
    <row r="6901" spans="4:8" ht="11.4" customHeight="1" x14ac:dyDescent="0.2">
      <c r="D6901" s="6" t="s">
        <v>900</v>
      </c>
      <c r="E6901" s="6" t="s">
        <v>888</v>
      </c>
      <c r="F6901" s="6" t="s">
        <v>890</v>
      </c>
      <c r="G6901" s="2">
        <v>1737</v>
      </c>
      <c r="H6901" s="2" t="s">
        <v>5090</v>
      </c>
    </row>
    <row r="6902" spans="4:8" ht="11.4" customHeight="1" x14ac:dyDescent="0.2">
      <c r="D6902" s="6" t="s">
        <v>895</v>
      </c>
      <c r="E6902" s="6" t="s">
        <v>888</v>
      </c>
      <c r="F6902" s="6" t="s">
        <v>890</v>
      </c>
      <c r="G6902" s="2">
        <v>1830.3710680596409</v>
      </c>
      <c r="H6902" s="2" t="s">
        <v>5090</v>
      </c>
    </row>
    <row r="6903" spans="4:8" ht="11.4" customHeight="1" x14ac:dyDescent="0.2">
      <c r="D6903" s="6" t="s">
        <v>930</v>
      </c>
      <c r="E6903" s="6" t="s">
        <v>888</v>
      </c>
      <c r="F6903" s="6" t="s">
        <v>926</v>
      </c>
      <c r="G6903" s="2">
        <v>4469.3919999999998</v>
      </c>
      <c r="H6903" s="2" t="s">
        <v>5089</v>
      </c>
    </row>
    <row r="6904" spans="4:8" ht="11.4" customHeight="1" x14ac:dyDescent="0.2">
      <c r="D6904" s="6" t="s">
        <v>920</v>
      </c>
      <c r="E6904" s="6" t="s">
        <v>888</v>
      </c>
      <c r="F6904" s="6" t="s">
        <v>915</v>
      </c>
      <c r="G6904" s="2">
        <v>6803.672946635731</v>
      </c>
      <c r="H6904" s="2" t="s">
        <v>5091</v>
      </c>
    </row>
    <row r="6905" spans="4:8" ht="11.4" customHeight="1" x14ac:dyDescent="0.2">
      <c r="D6905" s="6" t="s">
        <v>918</v>
      </c>
      <c r="E6905" s="6" t="s">
        <v>888</v>
      </c>
      <c r="F6905" s="6" t="s">
        <v>915</v>
      </c>
      <c r="G6905" s="2">
        <v>3176.5479920913886</v>
      </c>
      <c r="H6905" s="2" t="s">
        <v>5090</v>
      </c>
    </row>
    <row r="6906" spans="4:8" ht="11.4" customHeight="1" x14ac:dyDescent="0.2">
      <c r="D6906" s="6" t="s">
        <v>928</v>
      </c>
      <c r="E6906" s="6" t="s">
        <v>888</v>
      </c>
      <c r="F6906" s="6" t="s">
        <v>926</v>
      </c>
      <c r="G6906" s="2">
        <v>1661.4425304630381</v>
      </c>
      <c r="H6906" s="2" t="s">
        <v>5090</v>
      </c>
    </row>
    <row r="6907" spans="4:8" ht="11.4" customHeight="1" x14ac:dyDescent="0.2">
      <c r="D6907" s="6" t="s">
        <v>940</v>
      </c>
      <c r="E6907" s="6" t="s">
        <v>888</v>
      </c>
      <c r="F6907" s="6" t="s">
        <v>926</v>
      </c>
      <c r="G6907" s="2">
        <v>3809.59</v>
      </c>
      <c r="H6907" s="2" t="s">
        <v>5089</v>
      </c>
    </row>
    <row r="6908" spans="4:8" ht="11.4" customHeight="1" x14ac:dyDescent="0.2">
      <c r="D6908" s="6" t="s">
        <v>922</v>
      </c>
      <c r="E6908" s="6" t="s">
        <v>888</v>
      </c>
      <c r="F6908" s="6" t="s">
        <v>915</v>
      </c>
      <c r="G6908" s="2">
        <v>3631.7799999999997</v>
      </c>
      <c r="H6908" s="2" t="s">
        <v>5089</v>
      </c>
    </row>
    <row r="6909" spans="4:8" ht="11.4" customHeight="1" x14ac:dyDescent="0.2">
      <c r="D6909" s="6" t="s">
        <v>919</v>
      </c>
      <c r="E6909" s="6" t="s">
        <v>888</v>
      </c>
      <c r="F6909" s="6" t="s">
        <v>915</v>
      </c>
      <c r="G6909" s="2">
        <v>4128.1926105442171</v>
      </c>
      <c r="H6909" s="2" t="s">
        <v>5090</v>
      </c>
    </row>
    <row r="6910" spans="4:8" ht="11.4" customHeight="1" x14ac:dyDescent="0.2">
      <c r="D6910" s="6" t="s">
        <v>931</v>
      </c>
      <c r="E6910" s="6" t="s">
        <v>888</v>
      </c>
      <c r="F6910" s="6" t="s">
        <v>926</v>
      </c>
      <c r="G6910" s="2">
        <v>2554.8293714555766</v>
      </c>
      <c r="H6910" s="2" t="s">
        <v>5090</v>
      </c>
    </row>
    <row r="6911" spans="4:8" ht="11.4" customHeight="1" x14ac:dyDescent="0.2">
      <c r="D6911" s="6" t="s">
        <v>916</v>
      </c>
      <c r="E6911" s="6" t="s">
        <v>888</v>
      </c>
      <c r="F6911" s="6" t="s">
        <v>915</v>
      </c>
      <c r="G6911" s="2">
        <v>3796.2596982122354</v>
      </c>
      <c r="H6911" s="2" t="s">
        <v>5090</v>
      </c>
    </row>
    <row r="6912" spans="4:8" ht="11.4" customHeight="1" x14ac:dyDescent="0.2">
      <c r="D6912" s="6" t="s">
        <v>927</v>
      </c>
      <c r="E6912" s="6" t="s">
        <v>888</v>
      </c>
      <c r="F6912" s="6" t="s">
        <v>926</v>
      </c>
      <c r="G6912" s="2">
        <v>2108.4675425904315</v>
      </c>
      <c r="H6912" s="2" t="s">
        <v>5090</v>
      </c>
    </row>
    <row r="6913" spans="4:8" ht="11.4" customHeight="1" x14ac:dyDescent="0.2">
      <c r="D6913" s="6" t="s">
        <v>921</v>
      </c>
      <c r="E6913" s="6" t="s">
        <v>888</v>
      </c>
      <c r="F6913" s="6" t="s">
        <v>915</v>
      </c>
      <c r="G6913" s="2">
        <v>4294.0816176470589</v>
      </c>
      <c r="H6913" s="2" t="s">
        <v>5089</v>
      </c>
    </row>
    <row r="6914" spans="4:8" ht="11.4" customHeight="1" x14ac:dyDescent="0.2">
      <c r="D6914" s="6" t="s">
        <v>917</v>
      </c>
      <c r="E6914" s="6" t="s">
        <v>888</v>
      </c>
      <c r="F6914" s="6" t="s">
        <v>915</v>
      </c>
      <c r="G6914" s="2">
        <v>3807.9488594704685</v>
      </c>
      <c r="H6914" s="2" t="s">
        <v>5091</v>
      </c>
    </row>
    <row r="6915" spans="4:8" ht="11.4" customHeight="1" x14ac:dyDescent="0.2">
      <c r="D6915" s="6" t="s">
        <v>929</v>
      </c>
      <c r="E6915" s="6" t="s">
        <v>888</v>
      </c>
      <c r="F6915" s="6" t="s">
        <v>926</v>
      </c>
      <c r="G6915" s="2">
        <v>3201.3407291666667</v>
      </c>
      <c r="H6915" s="2" t="s">
        <v>5091</v>
      </c>
    </row>
    <row r="6916" spans="4:8" ht="11.4" customHeight="1" x14ac:dyDescent="0.2">
      <c r="D6916" s="6" t="s">
        <v>933</v>
      </c>
      <c r="E6916" s="6" t="s">
        <v>888</v>
      </c>
      <c r="F6916" s="6" t="s">
        <v>926</v>
      </c>
      <c r="G6916" s="2">
        <v>5486.5821428571426</v>
      </c>
      <c r="H6916" s="2" t="s">
        <v>5089</v>
      </c>
    </row>
    <row r="6917" spans="4:8" ht="11.4" customHeight="1" x14ac:dyDescent="0.2">
      <c r="D6917" s="6" t="s">
        <v>923</v>
      </c>
      <c r="E6917" s="6" t="s">
        <v>888</v>
      </c>
      <c r="F6917" s="6" t="s">
        <v>915</v>
      </c>
      <c r="G6917" s="2">
        <v>4985.92</v>
      </c>
      <c r="H6917" s="2" t="s">
        <v>5089</v>
      </c>
    </row>
    <row r="6918" spans="4:8" ht="11.4" customHeight="1" x14ac:dyDescent="0.2">
      <c r="D6918" s="6" t="s">
        <v>935</v>
      </c>
      <c r="E6918" s="6" t="s">
        <v>888</v>
      </c>
      <c r="F6918" s="6" t="s">
        <v>926</v>
      </c>
      <c r="G6918" s="2">
        <v>1172.00875</v>
      </c>
      <c r="H6918" s="2" t="s">
        <v>5089</v>
      </c>
    </row>
    <row r="6919" spans="4:8" ht="11.4" customHeight="1" x14ac:dyDescent="0.2">
      <c r="D6919" s="6" t="s">
        <v>932</v>
      </c>
      <c r="E6919" s="6" t="s">
        <v>888</v>
      </c>
      <c r="F6919" s="6" t="s">
        <v>926</v>
      </c>
      <c r="G6919" s="2">
        <v>1204.9916182572613</v>
      </c>
      <c r="H6919" s="2" t="s">
        <v>5089</v>
      </c>
    </row>
    <row r="6920" spans="4:8" ht="11.4" customHeight="1" x14ac:dyDescent="0.2">
      <c r="D6920" s="6" t="s">
        <v>936</v>
      </c>
      <c r="E6920" s="6" t="s">
        <v>888</v>
      </c>
      <c r="F6920" s="6" t="s">
        <v>926</v>
      </c>
      <c r="G6920" s="2">
        <v>1326.1797546012269</v>
      </c>
      <c r="H6920" s="2" t="s">
        <v>5089</v>
      </c>
    </row>
    <row r="6921" spans="4:8" ht="11.4" customHeight="1" x14ac:dyDescent="0.2">
      <c r="D6921" s="6" t="s">
        <v>911</v>
      </c>
      <c r="E6921" s="6" t="s">
        <v>888</v>
      </c>
      <c r="F6921" s="6" t="s">
        <v>890</v>
      </c>
      <c r="G6921" s="2">
        <v>616.20120300751876</v>
      </c>
      <c r="H6921" s="2" t="s">
        <v>5089</v>
      </c>
    </row>
    <row r="6922" spans="4:8" ht="11.4" customHeight="1" x14ac:dyDescent="0.2">
      <c r="D6922" s="6" t="s">
        <v>899</v>
      </c>
      <c r="E6922" s="6" t="s">
        <v>888</v>
      </c>
      <c r="F6922" s="6" t="s">
        <v>890</v>
      </c>
      <c r="G6922" s="2">
        <v>1289.5082316313824</v>
      </c>
      <c r="H6922" s="2" t="s">
        <v>5091</v>
      </c>
    </row>
    <row r="6923" spans="4:8" ht="11.4" customHeight="1" x14ac:dyDescent="0.2">
      <c r="D6923" s="6" t="s">
        <v>892</v>
      </c>
      <c r="E6923" s="6" t="s">
        <v>888</v>
      </c>
      <c r="F6923" s="6" t="s">
        <v>890</v>
      </c>
      <c r="G6923" s="2">
        <v>1404.5490989141949</v>
      </c>
      <c r="H6923" s="2" t="s">
        <v>5090</v>
      </c>
    </row>
    <row r="6924" spans="4:8" ht="11.4" customHeight="1" x14ac:dyDescent="0.2">
      <c r="D6924" s="6" t="s">
        <v>907</v>
      </c>
      <c r="E6924" s="6" t="s">
        <v>888</v>
      </c>
      <c r="F6924" s="6" t="s">
        <v>890</v>
      </c>
      <c r="G6924" s="2">
        <v>2328.6782741116749</v>
      </c>
      <c r="H6924" s="2" t="s">
        <v>5089</v>
      </c>
    </row>
    <row r="6925" spans="4:8" ht="11.4" customHeight="1" x14ac:dyDescent="0.2">
      <c r="D6925" s="6" t="s">
        <v>893</v>
      </c>
      <c r="E6925" s="6" t="s">
        <v>888</v>
      </c>
      <c r="F6925" s="6" t="s">
        <v>890</v>
      </c>
      <c r="G6925" s="2">
        <v>1454.1131000525208</v>
      </c>
      <c r="H6925" s="2" t="s">
        <v>5090</v>
      </c>
    </row>
    <row r="6926" spans="4:8" ht="11.4" customHeight="1" x14ac:dyDescent="0.2">
      <c r="D6926" s="6" t="s">
        <v>909</v>
      </c>
      <c r="E6926" s="6" t="s">
        <v>888</v>
      </c>
      <c r="F6926" s="6" t="s">
        <v>890</v>
      </c>
      <c r="G6926" s="2">
        <v>2415.8007936507938</v>
      </c>
      <c r="H6926" s="2" t="s">
        <v>5089</v>
      </c>
    </row>
    <row r="6927" spans="4:8" ht="11.4" customHeight="1" x14ac:dyDescent="0.2">
      <c r="D6927" s="6" t="s">
        <v>891</v>
      </c>
      <c r="E6927" s="6" t="s">
        <v>888</v>
      </c>
      <c r="F6927" s="6" t="s">
        <v>890</v>
      </c>
      <c r="G6927" s="2">
        <v>1566.5846692374539</v>
      </c>
      <c r="H6927" s="2" t="s">
        <v>5090</v>
      </c>
    </row>
    <row r="6928" spans="4:8" ht="11.4" customHeight="1" x14ac:dyDescent="0.2">
      <c r="D6928" s="6" t="s">
        <v>908</v>
      </c>
      <c r="E6928" s="6" t="s">
        <v>888</v>
      </c>
      <c r="F6928" s="6" t="s">
        <v>890</v>
      </c>
      <c r="G6928" s="2">
        <v>2452.4824293785314</v>
      </c>
      <c r="H6928" s="2" t="s">
        <v>5089</v>
      </c>
    </row>
    <row r="6929" spans="4:8" ht="11.4" customHeight="1" x14ac:dyDescent="0.2">
      <c r="D6929" s="6" t="s">
        <v>898</v>
      </c>
      <c r="E6929" s="6" t="s">
        <v>888</v>
      </c>
      <c r="F6929" s="6" t="s">
        <v>890</v>
      </c>
      <c r="G6929" s="2">
        <v>1513.3725085271317</v>
      </c>
      <c r="H6929" s="2" t="s">
        <v>5090</v>
      </c>
    </row>
    <row r="6930" spans="4:8" ht="11.4" customHeight="1" x14ac:dyDescent="0.2">
      <c r="D6930" s="6" t="s">
        <v>912</v>
      </c>
      <c r="E6930" s="6" t="s">
        <v>888</v>
      </c>
      <c r="F6930" s="6" t="s">
        <v>890</v>
      </c>
      <c r="G6930" s="2">
        <v>1661</v>
      </c>
      <c r="H6930" s="2" t="s">
        <v>5089</v>
      </c>
    </row>
    <row r="6931" spans="4:8" ht="11.4" customHeight="1" x14ac:dyDescent="0.2">
      <c r="D6931" s="6" t="s">
        <v>913</v>
      </c>
      <c r="E6931" s="6" t="s">
        <v>888</v>
      </c>
      <c r="F6931" s="6" t="s">
        <v>890</v>
      </c>
      <c r="G6931" s="2">
        <v>606.17958333333331</v>
      </c>
      <c r="H6931" s="2" t="s">
        <v>5089</v>
      </c>
    </row>
    <row r="6932" spans="4:8" ht="11.4" customHeight="1" x14ac:dyDescent="0.2">
      <c r="D6932" s="6" t="s">
        <v>906</v>
      </c>
      <c r="E6932" s="6" t="s">
        <v>888</v>
      </c>
      <c r="F6932" s="6" t="s">
        <v>890</v>
      </c>
      <c r="G6932" s="2">
        <v>1162.5256539235413</v>
      </c>
      <c r="H6932" s="2" t="s">
        <v>5091</v>
      </c>
    </row>
    <row r="6933" spans="4:8" ht="11.4" customHeight="1" x14ac:dyDescent="0.2">
      <c r="D6933" s="6" t="s">
        <v>897</v>
      </c>
      <c r="E6933" s="6" t="s">
        <v>888</v>
      </c>
      <c r="F6933" s="6" t="s">
        <v>890</v>
      </c>
      <c r="G6933" s="2">
        <v>1369.7685067256939</v>
      </c>
      <c r="H6933" s="2" t="s">
        <v>5090</v>
      </c>
    </row>
    <row r="6934" spans="4:8" ht="11.4" customHeight="1" x14ac:dyDescent="0.2">
      <c r="D6934" s="6" t="s">
        <v>901</v>
      </c>
      <c r="E6934" s="6" t="s">
        <v>888</v>
      </c>
      <c r="F6934" s="6" t="s">
        <v>890</v>
      </c>
      <c r="G6934" s="2">
        <v>1336.6551507840773</v>
      </c>
      <c r="H6934" s="2" t="s">
        <v>5091</v>
      </c>
    </row>
    <row r="6935" spans="4:8" ht="11.4" customHeight="1" x14ac:dyDescent="0.2">
      <c r="D6935" s="6" t="s">
        <v>894</v>
      </c>
      <c r="E6935" s="6" t="s">
        <v>888</v>
      </c>
      <c r="F6935" s="6" t="s">
        <v>890</v>
      </c>
      <c r="G6935" s="2">
        <v>1493.3269623207734</v>
      </c>
      <c r="H6935" s="2" t="s">
        <v>5090</v>
      </c>
    </row>
    <row r="6936" spans="4:8" ht="11.4" customHeight="1" x14ac:dyDescent="0.2">
      <c r="D6936" s="6" t="s">
        <v>905</v>
      </c>
      <c r="E6936" s="6" t="s">
        <v>888</v>
      </c>
      <c r="F6936" s="6" t="s">
        <v>890</v>
      </c>
      <c r="G6936" s="2">
        <v>1553.6985817307691</v>
      </c>
      <c r="H6936" s="2" t="s">
        <v>5091</v>
      </c>
    </row>
    <row r="6937" spans="4:8" ht="11.4" customHeight="1" x14ac:dyDescent="0.2">
      <c r="D6937" s="6" t="s">
        <v>914</v>
      </c>
      <c r="E6937" s="6" t="s">
        <v>888</v>
      </c>
      <c r="F6937" s="6" t="s">
        <v>890</v>
      </c>
      <c r="G6937" s="2">
        <v>729.28500000000008</v>
      </c>
      <c r="H6937" s="2" t="s">
        <v>5089</v>
      </c>
    </row>
    <row r="6938" spans="4:8" ht="11.4" customHeight="1" x14ac:dyDescent="0.2">
      <c r="D6938" s="6" t="s">
        <v>3525</v>
      </c>
      <c r="E6938" s="6" t="s">
        <v>3363</v>
      </c>
      <c r="F6938" s="6" t="s">
        <v>3481</v>
      </c>
      <c r="G6938" s="2">
        <v>338.80772727272722</v>
      </c>
      <c r="H6938" s="2" t="s">
        <v>5089</v>
      </c>
    </row>
    <row r="6939" spans="4:8" ht="11.4" customHeight="1" x14ac:dyDescent="0.2">
      <c r="D6939" s="6" t="s">
        <v>3523</v>
      </c>
      <c r="E6939" s="6" t="s">
        <v>3363</v>
      </c>
      <c r="F6939" s="6" t="s">
        <v>3481</v>
      </c>
      <c r="G6939" s="2">
        <v>446.11669565217392</v>
      </c>
      <c r="H6939" s="2" t="s">
        <v>5089</v>
      </c>
    </row>
    <row r="6940" spans="4:8" ht="11.4" customHeight="1" x14ac:dyDescent="0.2">
      <c r="D6940" s="6" t="s">
        <v>3748</v>
      </c>
      <c r="E6940" s="6" t="s">
        <v>3579</v>
      </c>
      <c r="F6940" s="6" t="s">
        <v>3698</v>
      </c>
      <c r="G6940" s="2">
        <v>54.85</v>
      </c>
      <c r="H6940" s="2" t="s">
        <v>5089</v>
      </c>
    </row>
    <row r="6941" spans="4:8" ht="11.4" customHeight="1" x14ac:dyDescent="0.2">
      <c r="D6941" s="6" t="s">
        <v>3752</v>
      </c>
      <c r="E6941" s="6" t="s">
        <v>3579</v>
      </c>
      <c r="F6941" s="6" t="s">
        <v>3698</v>
      </c>
      <c r="G6941" s="2">
        <v>40.965000000000003</v>
      </c>
      <c r="H6941" s="2" t="s">
        <v>5089</v>
      </c>
    </row>
    <row r="6942" spans="4:8" ht="11.4" customHeight="1" x14ac:dyDescent="0.2">
      <c r="D6942" s="6" t="s">
        <v>2528</v>
      </c>
      <c r="E6942" s="6" t="s">
        <v>2043</v>
      </c>
      <c r="F6942" s="6" t="s">
        <v>2512</v>
      </c>
      <c r="G6942" s="2">
        <v>6296.9309090909092</v>
      </c>
      <c r="H6942" s="2" t="s">
        <v>5089</v>
      </c>
    </row>
    <row r="6943" spans="4:8" ht="11.4" customHeight="1" x14ac:dyDescent="0.2">
      <c r="D6943" s="6" t="s">
        <v>2578</v>
      </c>
      <c r="E6943" s="6" t="s">
        <v>2043</v>
      </c>
      <c r="F6943" s="6" t="s">
        <v>2512</v>
      </c>
      <c r="G6943" s="2">
        <v>5000</v>
      </c>
      <c r="H6943" s="2" t="s">
        <v>5089</v>
      </c>
    </row>
    <row r="6944" spans="4:8" ht="11.4" customHeight="1" x14ac:dyDescent="0.2">
      <c r="D6944" s="6" t="s">
        <v>2517</v>
      </c>
      <c r="E6944" s="6" t="s">
        <v>2043</v>
      </c>
      <c r="F6944" s="6" t="s">
        <v>2512</v>
      </c>
      <c r="G6944" s="2">
        <v>7856.8499999999995</v>
      </c>
      <c r="H6944" s="2" t="s">
        <v>5089</v>
      </c>
    </row>
    <row r="6945" spans="4:8" ht="11.4" customHeight="1" x14ac:dyDescent="0.2">
      <c r="D6945" s="6" t="s">
        <v>4791</v>
      </c>
      <c r="E6945" s="6" t="s">
        <v>2043</v>
      </c>
      <c r="F6945" s="6" t="s">
        <v>2769</v>
      </c>
      <c r="G6945" s="2">
        <v>5489</v>
      </c>
      <c r="H6945" s="2" t="s">
        <v>5089</v>
      </c>
    </row>
    <row r="6946" spans="4:8" ht="11.4" customHeight="1" x14ac:dyDescent="0.2">
      <c r="D6946" s="6" t="s">
        <v>2515</v>
      </c>
      <c r="E6946" s="6" t="s">
        <v>2043</v>
      </c>
      <c r="F6946" s="6" t="s">
        <v>2512</v>
      </c>
      <c r="G6946" s="2">
        <v>7420.181818181818</v>
      </c>
      <c r="H6946" s="2" t="s">
        <v>5089</v>
      </c>
    </row>
    <row r="6947" spans="4:8" ht="11.4" customHeight="1" x14ac:dyDescent="0.2">
      <c r="D6947" s="6" t="s">
        <v>2603</v>
      </c>
      <c r="E6947" s="6" t="s">
        <v>2043</v>
      </c>
      <c r="F6947" s="6" t="s">
        <v>2512</v>
      </c>
      <c r="G6947" s="2">
        <v>6780</v>
      </c>
      <c r="H6947" s="2" t="s">
        <v>5089</v>
      </c>
    </row>
    <row r="6948" spans="4:8" ht="11.4" customHeight="1" x14ac:dyDescent="0.2">
      <c r="D6948" s="6" t="s">
        <v>4792</v>
      </c>
      <c r="E6948" s="6" t="s">
        <v>2043</v>
      </c>
      <c r="F6948" s="6" t="s">
        <v>2512</v>
      </c>
      <c r="G6948" s="2">
        <v>6253</v>
      </c>
      <c r="H6948" s="2" t="s">
        <v>5089</v>
      </c>
    </row>
    <row r="6949" spans="4:8" ht="11.4" customHeight="1" x14ac:dyDescent="0.2">
      <c r="D6949" s="6" t="s">
        <v>4793</v>
      </c>
      <c r="E6949" s="6" t="s">
        <v>2043</v>
      </c>
      <c r="F6949" s="6" t="s">
        <v>2512</v>
      </c>
      <c r="G6949" s="2">
        <v>9635</v>
      </c>
      <c r="H6949" s="2" t="s">
        <v>5089</v>
      </c>
    </row>
    <row r="6950" spans="4:8" ht="11.4" customHeight="1" x14ac:dyDescent="0.2">
      <c r="D6950" s="6" t="s">
        <v>2608</v>
      </c>
      <c r="E6950" s="6" t="s">
        <v>2043</v>
      </c>
      <c r="F6950" s="6" t="s">
        <v>2512</v>
      </c>
      <c r="G6950" s="2">
        <v>9070</v>
      </c>
      <c r="H6950" s="2" t="s">
        <v>5089</v>
      </c>
    </row>
    <row r="6951" spans="4:8" ht="11.4" customHeight="1" x14ac:dyDescent="0.2">
      <c r="D6951" s="6" t="s">
        <v>3632</v>
      </c>
      <c r="E6951" s="6" t="s">
        <v>3579</v>
      </c>
      <c r="F6951" s="6" t="s">
        <v>3580</v>
      </c>
      <c r="G6951" s="2">
        <v>3198.64</v>
      </c>
      <c r="H6951" s="2" t="s">
        <v>5089</v>
      </c>
    </row>
    <row r="6952" spans="4:8" ht="11.4" customHeight="1" x14ac:dyDescent="0.2">
      <c r="D6952" s="6" t="s">
        <v>3628</v>
      </c>
      <c r="E6952" s="6" t="s">
        <v>3579</v>
      </c>
      <c r="F6952" s="6" t="s">
        <v>3580</v>
      </c>
      <c r="G6952" s="2">
        <v>4482.6883458646616</v>
      </c>
      <c r="H6952" s="2" t="s">
        <v>5091</v>
      </c>
    </row>
    <row r="6953" spans="4:8" ht="11.4" customHeight="1" x14ac:dyDescent="0.2">
      <c r="D6953" s="6" t="s">
        <v>3626</v>
      </c>
      <c r="E6953" s="6" t="s">
        <v>3579</v>
      </c>
      <c r="F6953" s="6" t="s">
        <v>3580</v>
      </c>
      <c r="G6953" s="2">
        <v>4131.7255913978497</v>
      </c>
      <c r="H6953" s="2" t="s">
        <v>5091</v>
      </c>
    </row>
    <row r="6954" spans="4:8" ht="11.4" customHeight="1" x14ac:dyDescent="0.2">
      <c r="D6954" s="6" t="s">
        <v>1621</v>
      </c>
      <c r="E6954" s="6" t="s">
        <v>1300</v>
      </c>
      <c r="F6954" s="6" t="s">
        <v>1614</v>
      </c>
      <c r="G6954" s="2">
        <v>550</v>
      </c>
      <c r="H6954" s="2" t="s">
        <v>5089</v>
      </c>
    </row>
    <row r="6955" spans="4:8" ht="11.4" customHeight="1" x14ac:dyDescent="0.2">
      <c r="D6955" s="6" t="s">
        <v>4794</v>
      </c>
      <c r="E6955" s="6" t="s">
        <v>3579</v>
      </c>
      <c r="F6955" s="6" t="s">
        <v>3698</v>
      </c>
      <c r="G6955" s="2">
        <v>7974.25</v>
      </c>
      <c r="H6955" s="2" t="s">
        <v>5089</v>
      </c>
    </row>
    <row r="6956" spans="4:8" ht="11.4" customHeight="1" x14ac:dyDescent="0.2">
      <c r="D6956" s="6" t="s">
        <v>4795</v>
      </c>
      <c r="E6956" s="6" t="s">
        <v>3579</v>
      </c>
      <c r="F6956" s="6" t="s">
        <v>3698</v>
      </c>
      <c r="G6956" s="2">
        <v>7755.3</v>
      </c>
      <c r="H6956" s="2" t="s">
        <v>5089</v>
      </c>
    </row>
    <row r="6957" spans="4:8" ht="11.4" customHeight="1" x14ac:dyDescent="0.2">
      <c r="D6957" s="6" t="s">
        <v>4796</v>
      </c>
      <c r="E6957" s="6" t="s">
        <v>3579</v>
      </c>
      <c r="F6957" s="6" t="s">
        <v>3698</v>
      </c>
      <c r="G6957" s="2">
        <v>7840.25</v>
      </c>
      <c r="H6957" s="2" t="s">
        <v>5089</v>
      </c>
    </row>
    <row r="6958" spans="4:8" ht="11.4" customHeight="1" x14ac:dyDescent="0.2">
      <c r="D6958" s="6" t="s">
        <v>4797</v>
      </c>
      <c r="E6958" s="6" t="s">
        <v>3579</v>
      </c>
      <c r="F6958" s="6" t="s">
        <v>3698</v>
      </c>
      <c r="G6958" s="2">
        <v>23234.25</v>
      </c>
      <c r="H6958" s="2" t="s">
        <v>5089</v>
      </c>
    </row>
    <row r="6959" spans="4:8" ht="11.4" customHeight="1" x14ac:dyDescent="0.2">
      <c r="D6959" s="6" t="s">
        <v>4798</v>
      </c>
      <c r="E6959" s="6" t="s">
        <v>3579</v>
      </c>
      <c r="F6959" s="6" t="s">
        <v>3698</v>
      </c>
      <c r="G6959" s="2">
        <v>23193.5</v>
      </c>
      <c r="H6959" s="2" t="s">
        <v>5089</v>
      </c>
    </row>
    <row r="6960" spans="4:8" ht="11.4" customHeight="1" x14ac:dyDescent="0.2">
      <c r="D6960" s="6" t="s">
        <v>3700</v>
      </c>
      <c r="E6960" s="6" t="s">
        <v>3579</v>
      </c>
      <c r="F6960" s="6" t="s">
        <v>3698</v>
      </c>
      <c r="G6960" s="2">
        <v>17420.07</v>
      </c>
      <c r="H6960" s="2" t="s">
        <v>5089</v>
      </c>
    </row>
    <row r="6961" spans="4:8" ht="11.4" customHeight="1" x14ac:dyDescent="0.2">
      <c r="D6961" s="6" t="s">
        <v>4799</v>
      </c>
      <c r="E6961" s="6" t="s">
        <v>3579</v>
      </c>
      <c r="F6961" s="6" t="s">
        <v>3698</v>
      </c>
      <c r="G6961" s="2">
        <v>5498.806818181818</v>
      </c>
      <c r="H6961" s="2" t="s">
        <v>5089</v>
      </c>
    </row>
    <row r="6962" spans="4:8" ht="11.4" customHeight="1" x14ac:dyDescent="0.2">
      <c r="D6962" s="6" t="s">
        <v>4800</v>
      </c>
      <c r="E6962" s="6" t="s">
        <v>3579</v>
      </c>
      <c r="F6962" s="6" t="s">
        <v>3698</v>
      </c>
      <c r="G6962" s="2">
        <v>5790.4943820224717</v>
      </c>
      <c r="H6962" s="2" t="s">
        <v>5089</v>
      </c>
    </row>
    <row r="6963" spans="4:8" ht="11.4" customHeight="1" x14ac:dyDescent="0.2">
      <c r="D6963" s="6" t="s">
        <v>3837</v>
      </c>
      <c r="E6963" s="6" t="s">
        <v>3579</v>
      </c>
      <c r="F6963" s="6" t="s">
        <v>3698</v>
      </c>
      <c r="G6963" s="2">
        <v>5815.8988571428572</v>
      </c>
      <c r="H6963" s="2" t="s">
        <v>5089</v>
      </c>
    </row>
    <row r="6964" spans="4:8" ht="11.4" customHeight="1" x14ac:dyDescent="0.2">
      <c r="D6964" s="6" t="s">
        <v>3879</v>
      </c>
      <c r="E6964" s="6" t="s">
        <v>3579</v>
      </c>
      <c r="F6964" s="6" t="s">
        <v>3698</v>
      </c>
      <c r="G6964" s="2">
        <v>6510.7584999999999</v>
      </c>
      <c r="H6964" s="2" t="s">
        <v>5089</v>
      </c>
    </row>
    <row r="6965" spans="4:8" ht="11.4" customHeight="1" x14ac:dyDescent="0.2">
      <c r="D6965" s="6" t="s">
        <v>3865</v>
      </c>
      <c r="E6965" s="6" t="s">
        <v>3579</v>
      </c>
      <c r="F6965" s="6" t="s">
        <v>3698</v>
      </c>
      <c r="G6965" s="2">
        <v>6510.76</v>
      </c>
      <c r="H6965" s="2" t="s">
        <v>5089</v>
      </c>
    </row>
    <row r="6966" spans="4:8" ht="11.4" customHeight="1" x14ac:dyDescent="0.2">
      <c r="D6966" s="6" t="s">
        <v>3861</v>
      </c>
      <c r="E6966" s="6" t="s">
        <v>3579</v>
      </c>
      <c r="F6966" s="6" t="s">
        <v>3698</v>
      </c>
      <c r="G6966" s="2">
        <v>5793.0307692307688</v>
      </c>
      <c r="H6966" s="2" t="s">
        <v>5089</v>
      </c>
    </row>
    <row r="6967" spans="4:8" ht="11.4" customHeight="1" x14ac:dyDescent="0.2">
      <c r="D6967" s="6" t="s">
        <v>3851</v>
      </c>
      <c r="E6967" s="6" t="s">
        <v>3579</v>
      </c>
      <c r="F6967" s="6" t="s">
        <v>3698</v>
      </c>
      <c r="G6967" s="2">
        <v>5657.62</v>
      </c>
      <c r="H6967" s="2" t="s">
        <v>5089</v>
      </c>
    </row>
    <row r="6968" spans="4:8" ht="11.4" customHeight="1" x14ac:dyDescent="0.2">
      <c r="D6968" s="6" t="s">
        <v>3856</v>
      </c>
      <c r="E6968" s="6" t="s">
        <v>3579</v>
      </c>
      <c r="F6968" s="6" t="s">
        <v>3698</v>
      </c>
      <c r="G6968" s="2">
        <v>4761.5809090909088</v>
      </c>
      <c r="H6968" s="2" t="s">
        <v>5089</v>
      </c>
    </row>
    <row r="6969" spans="4:8" ht="11.4" customHeight="1" x14ac:dyDescent="0.2">
      <c r="D6969" s="6" t="s">
        <v>3835</v>
      </c>
      <c r="E6969" s="6" t="s">
        <v>3579</v>
      </c>
      <c r="F6969" s="6" t="s">
        <v>3698</v>
      </c>
      <c r="G6969" s="2">
        <v>4397.1415789473685</v>
      </c>
      <c r="H6969" s="2" t="s">
        <v>5089</v>
      </c>
    </row>
    <row r="6970" spans="4:8" ht="11.4" customHeight="1" x14ac:dyDescent="0.2">
      <c r="D6970" s="6" t="s">
        <v>4801</v>
      </c>
      <c r="E6970" s="6" t="s">
        <v>3579</v>
      </c>
      <c r="F6970" s="6" t="s">
        <v>3698</v>
      </c>
      <c r="G6970" s="2">
        <v>6683.739130434783</v>
      </c>
      <c r="H6970" s="2" t="s">
        <v>5089</v>
      </c>
    </row>
    <row r="6971" spans="4:8" ht="11.4" customHeight="1" x14ac:dyDescent="0.2">
      <c r="D6971" s="6" t="s">
        <v>3864</v>
      </c>
      <c r="E6971" s="6" t="s">
        <v>3579</v>
      </c>
      <c r="F6971" s="6" t="s">
        <v>3698</v>
      </c>
      <c r="G6971" s="2">
        <v>6871.88</v>
      </c>
      <c r="H6971" s="2" t="s">
        <v>5089</v>
      </c>
    </row>
    <row r="6972" spans="4:8" ht="11.4" customHeight="1" x14ac:dyDescent="0.2">
      <c r="D6972" s="6" t="s">
        <v>4802</v>
      </c>
      <c r="E6972" s="6" t="s">
        <v>3579</v>
      </c>
      <c r="F6972" s="6" t="s">
        <v>3698</v>
      </c>
      <c r="G6972" s="2">
        <v>6649.25</v>
      </c>
      <c r="H6972" s="2" t="s">
        <v>5089</v>
      </c>
    </row>
    <row r="6973" spans="4:8" ht="11.4" customHeight="1" x14ac:dyDescent="0.2">
      <c r="D6973" s="6" t="s">
        <v>3838</v>
      </c>
      <c r="E6973" s="6" t="s">
        <v>3579</v>
      </c>
      <c r="F6973" s="6" t="s">
        <v>3698</v>
      </c>
      <c r="G6973" s="2">
        <v>4216.0924999999997</v>
      </c>
      <c r="H6973" s="2" t="s">
        <v>5089</v>
      </c>
    </row>
    <row r="6974" spans="4:8" ht="11.4" customHeight="1" x14ac:dyDescent="0.2">
      <c r="D6974" s="6" t="s">
        <v>3845</v>
      </c>
      <c r="E6974" s="6" t="s">
        <v>3579</v>
      </c>
      <c r="F6974" s="6" t="s">
        <v>3698</v>
      </c>
      <c r="G6974" s="2">
        <v>4423.2828571428572</v>
      </c>
      <c r="H6974" s="2" t="s">
        <v>5089</v>
      </c>
    </row>
    <row r="6975" spans="4:8" ht="11.4" customHeight="1" x14ac:dyDescent="0.2">
      <c r="D6975" s="6" t="s">
        <v>4803</v>
      </c>
      <c r="E6975" s="6" t="s">
        <v>3579</v>
      </c>
      <c r="F6975" s="6" t="s">
        <v>3698</v>
      </c>
      <c r="G6975" s="2">
        <v>6837.166666666667</v>
      </c>
      <c r="H6975" s="2" t="s">
        <v>5089</v>
      </c>
    </row>
    <row r="6976" spans="4:8" ht="11.4" customHeight="1" x14ac:dyDescent="0.2">
      <c r="D6976" s="6" t="s">
        <v>3830</v>
      </c>
      <c r="E6976" s="6" t="s">
        <v>3579</v>
      </c>
      <c r="F6976" s="6" t="s">
        <v>3698</v>
      </c>
      <c r="G6976" s="2">
        <v>7526.75</v>
      </c>
      <c r="H6976" s="2" t="s">
        <v>5089</v>
      </c>
    </row>
    <row r="6977" spans="4:8" ht="11.4" customHeight="1" x14ac:dyDescent="0.2">
      <c r="D6977" s="6" t="s">
        <v>4804</v>
      </c>
      <c r="E6977" s="6" t="s">
        <v>3579</v>
      </c>
      <c r="F6977" s="6" t="s">
        <v>3698</v>
      </c>
      <c r="G6977" s="2">
        <v>16684.272727272728</v>
      </c>
      <c r="H6977" s="2" t="s">
        <v>5089</v>
      </c>
    </row>
    <row r="6978" spans="4:8" ht="11.4" customHeight="1" x14ac:dyDescent="0.2">
      <c r="D6978" s="6" t="s">
        <v>3702</v>
      </c>
      <c r="E6978" s="6" t="s">
        <v>3579</v>
      </c>
      <c r="F6978" s="6" t="s">
        <v>3698</v>
      </c>
      <c r="G6978" s="2">
        <v>18100.96</v>
      </c>
      <c r="H6978" s="2" t="s">
        <v>5089</v>
      </c>
    </row>
    <row r="6979" spans="4:8" ht="11.4" customHeight="1" x14ac:dyDescent="0.2">
      <c r="D6979" s="6" t="s">
        <v>2569</v>
      </c>
      <c r="E6979" s="6" t="s">
        <v>2043</v>
      </c>
      <c r="F6979" s="6" t="s">
        <v>2512</v>
      </c>
      <c r="G6979" s="2">
        <v>7412.666666666667</v>
      </c>
      <c r="H6979" s="2" t="s">
        <v>5089</v>
      </c>
    </row>
    <row r="6980" spans="4:8" ht="11.4" customHeight="1" x14ac:dyDescent="0.2">
      <c r="D6980" s="6" t="s">
        <v>4805</v>
      </c>
      <c r="E6980" s="6" t="s">
        <v>2043</v>
      </c>
      <c r="F6980" s="6" t="s">
        <v>2512</v>
      </c>
      <c r="G6980" s="2">
        <v>6728</v>
      </c>
      <c r="H6980" s="2" t="s">
        <v>5089</v>
      </c>
    </row>
    <row r="6981" spans="4:8" ht="11.4" customHeight="1" x14ac:dyDescent="0.2">
      <c r="D6981" s="6" t="s">
        <v>2561</v>
      </c>
      <c r="E6981" s="6" t="s">
        <v>2043</v>
      </c>
      <c r="F6981" s="6" t="s">
        <v>2512</v>
      </c>
      <c r="G6981" s="2">
        <v>9309</v>
      </c>
      <c r="H6981" s="2" t="s">
        <v>5089</v>
      </c>
    </row>
    <row r="6982" spans="4:8" ht="11.4" customHeight="1" x14ac:dyDescent="0.2">
      <c r="D6982" s="6" t="s">
        <v>2520</v>
      </c>
      <c r="E6982" s="6" t="s">
        <v>2043</v>
      </c>
      <c r="F6982" s="6" t="s">
        <v>2512</v>
      </c>
      <c r="G6982" s="2">
        <v>9510.7153333333335</v>
      </c>
      <c r="H6982" s="2" t="s">
        <v>5089</v>
      </c>
    </row>
    <row r="6983" spans="4:8" ht="11.4" customHeight="1" x14ac:dyDescent="0.2">
      <c r="D6983" s="6" t="s">
        <v>3633</v>
      </c>
      <c r="E6983" s="6" t="s">
        <v>3579</v>
      </c>
      <c r="F6983" s="6" t="s">
        <v>3580</v>
      </c>
      <c r="G6983" s="2">
        <v>4795.4609848484843</v>
      </c>
      <c r="H6983" s="2" t="s">
        <v>5091</v>
      </c>
    </row>
    <row r="6984" spans="4:8" ht="11.4" customHeight="1" x14ac:dyDescent="0.2">
      <c r="D6984" s="6" t="s">
        <v>3631</v>
      </c>
      <c r="E6984" s="6" t="s">
        <v>3579</v>
      </c>
      <c r="F6984" s="6" t="s">
        <v>3580</v>
      </c>
      <c r="G6984" s="2">
        <v>4363.4191176470586</v>
      </c>
      <c r="H6984" s="2" t="s">
        <v>5089</v>
      </c>
    </row>
    <row r="6985" spans="4:8" ht="11.4" customHeight="1" x14ac:dyDescent="0.2">
      <c r="D6985" s="6" t="s">
        <v>3627</v>
      </c>
      <c r="E6985" s="6" t="s">
        <v>3579</v>
      </c>
      <c r="F6985" s="6" t="s">
        <v>3580</v>
      </c>
      <c r="G6985" s="2">
        <v>4674.2277027027021</v>
      </c>
      <c r="H6985" s="2" t="s">
        <v>5091</v>
      </c>
    </row>
    <row r="6986" spans="4:8" ht="11.4" customHeight="1" x14ac:dyDescent="0.2">
      <c r="D6986" s="6" t="s">
        <v>3630</v>
      </c>
      <c r="E6986" s="6" t="s">
        <v>3579</v>
      </c>
      <c r="F6986" s="6" t="s">
        <v>3580</v>
      </c>
      <c r="G6986" s="2">
        <v>4177.0402631578945</v>
      </c>
      <c r="H6986" s="2" t="s">
        <v>5089</v>
      </c>
    </row>
    <row r="6987" spans="4:8" ht="11.4" customHeight="1" x14ac:dyDescent="0.2">
      <c r="D6987" s="6" t="s">
        <v>3629</v>
      </c>
      <c r="E6987" s="6" t="s">
        <v>3579</v>
      </c>
      <c r="F6987" s="6" t="s">
        <v>3580</v>
      </c>
      <c r="G6987" s="2">
        <v>4735.1106349206348</v>
      </c>
      <c r="H6987" s="2" t="s">
        <v>5091</v>
      </c>
    </row>
    <row r="6988" spans="4:8" ht="11.4" customHeight="1" x14ac:dyDescent="0.2">
      <c r="D6988" s="6" t="s">
        <v>3634</v>
      </c>
      <c r="E6988" s="6" t="s">
        <v>3579</v>
      </c>
      <c r="F6988" s="6" t="s">
        <v>3580</v>
      </c>
      <c r="G6988" s="2">
        <v>4123.9584905660377</v>
      </c>
      <c r="H6988" s="2" t="s">
        <v>5091</v>
      </c>
    </row>
    <row r="6989" spans="4:8" ht="11.4" customHeight="1" x14ac:dyDescent="0.2">
      <c r="D6989" s="6" t="s">
        <v>4806</v>
      </c>
      <c r="E6989" s="6" t="s">
        <v>3579</v>
      </c>
      <c r="F6989" s="6" t="s">
        <v>3698</v>
      </c>
      <c r="G6989" s="2">
        <v>4742.727272727273</v>
      </c>
      <c r="H6989" s="2" t="s">
        <v>5089</v>
      </c>
    </row>
    <row r="6990" spans="4:8" ht="11.4" customHeight="1" x14ac:dyDescent="0.2">
      <c r="D6990" s="6" t="s">
        <v>3703</v>
      </c>
      <c r="E6990" s="6" t="s">
        <v>3579</v>
      </c>
      <c r="F6990" s="6" t="s">
        <v>3698</v>
      </c>
      <c r="G6990" s="2">
        <v>5558.4229166666664</v>
      </c>
      <c r="H6990" s="2" t="s">
        <v>5089</v>
      </c>
    </row>
    <row r="6991" spans="4:8" ht="11.4" customHeight="1" x14ac:dyDescent="0.2">
      <c r="D6991" s="6" t="s">
        <v>4807</v>
      </c>
      <c r="E6991" s="6" t="s">
        <v>3579</v>
      </c>
      <c r="F6991" s="6" t="s">
        <v>3698</v>
      </c>
      <c r="G6991" s="2">
        <v>8533.2000000000007</v>
      </c>
      <c r="H6991" s="2" t="s">
        <v>5089</v>
      </c>
    </row>
    <row r="6992" spans="4:8" ht="11.4" customHeight="1" x14ac:dyDescent="0.2">
      <c r="D6992" s="6" t="s">
        <v>4808</v>
      </c>
      <c r="E6992" s="6" t="s">
        <v>3579</v>
      </c>
      <c r="F6992" s="6" t="s">
        <v>3698</v>
      </c>
      <c r="G6992" s="2">
        <v>9837.9</v>
      </c>
      <c r="H6992" s="2" t="s">
        <v>5089</v>
      </c>
    </row>
    <row r="6993" spans="4:8" ht="11.4" customHeight="1" x14ac:dyDescent="0.2">
      <c r="D6993" s="6" t="s">
        <v>4809</v>
      </c>
      <c r="E6993" s="6" t="s">
        <v>3579</v>
      </c>
      <c r="F6993" s="6" t="s">
        <v>3698</v>
      </c>
      <c r="G6993" s="2">
        <v>11387.8</v>
      </c>
      <c r="H6993" s="2" t="s">
        <v>5089</v>
      </c>
    </row>
    <row r="6994" spans="4:8" ht="11.4" customHeight="1" x14ac:dyDescent="0.2">
      <c r="D6994" s="6" t="s">
        <v>4810</v>
      </c>
      <c r="E6994" s="6" t="s">
        <v>3579</v>
      </c>
      <c r="F6994" s="6" t="s">
        <v>3698</v>
      </c>
      <c r="G6994" s="2">
        <v>13596</v>
      </c>
      <c r="H6994" s="2" t="s">
        <v>5089</v>
      </c>
    </row>
    <row r="6995" spans="4:8" ht="11.4" customHeight="1" x14ac:dyDescent="0.2">
      <c r="D6995" s="6" t="s">
        <v>4811</v>
      </c>
      <c r="E6995" s="6" t="s">
        <v>3579</v>
      </c>
      <c r="F6995" s="6" t="s">
        <v>3698</v>
      </c>
      <c r="G6995" s="2">
        <v>10797</v>
      </c>
      <c r="H6995" s="2" t="s">
        <v>5089</v>
      </c>
    </row>
    <row r="6996" spans="4:8" ht="11.4" customHeight="1" x14ac:dyDescent="0.2">
      <c r="D6996" s="6" t="s">
        <v>4812</v>
      </c>
      <c r="E6996" s="6" t="s">
        <v>3579</v>
      </c>
      <c r="F6996" s="6" t="s">
        <v>3698</v>
      </c>
      <c r="G6996" s="2">
        <v>12221.333333333334</v>
      </c>
      <c r="H6996" s="2" t="s">
        <v>5089</v>
      </c>
    </row>
    <row r="6997" spans="4:8" ht="11.4" customHeight="1" x14ac:dyDescent="0.2">
      <c r="D6997" s="6" t="s">
        <v>4813</v>
      </c>
      <c r="E6997" s="6" t="s">
        <v>3579</v>
      </c>
      <c r="F6997" s="6" t="s">
        <v>3698</v>
      </c>
      <c r="G6997" s="2">
        <v>6821</v>
      </c>
      <c r="H6997" s="2" t="s">
        <v>5089</v>
      </c>
    </row>
    <row r="6998" spans="4:8" ht="11.4" customHeight="1" x14ac:dyDescent="0.2">
      <c r="D6998" s="6" t="s">
        <v>4814</v>
      </c>
      <c r="E6998" s="6" t="s">
        <v>3579</v>
      </c>
      <c r="F6998" s="6" t="s">
        <v>3698</v>
      </c>
      <c r="G6998" s="2">
        <v>13783.1</v>
      </c>
      <c r="H6998" s="2" t="s">
        <v>5089</v>
      </c>
    </row>
    <row r="6999" spans="4:8" ht="11.4" customHeight="1" x14ac:dyDescent="0.2">
      <c r="D6999" s="6" t="s">
        <v>4815</v>
      </c>
      <c r="E6999" s="6" t="s">
        <v>3579</v>
      </c>
      <c r="F6999" s="6" t="s">
        <v>3698</v>
      </c>
      <c r="G6999" s="2">
        <v>4880</v>
      </c>
      <c r="H6999" s="2" t="s">
        <v>5089</v>
      </c>
    </row>
    <row r="7000" spans="4:8" ht="11.4" customHeight="1" x14ac:dyDescent="0.2">
      <c r="D7000" s="6" t="s">
        <v>4816</v>
      </c>
      <c r="E7000" s="6" t="s">
        <v>3579</v>
      </c>
      <c r="F7000" s="6" t="s">
        <v>3698</v>
      </c>
      <c r="G7000" s="2">
        <v>4285</v>
      </c>
      <c r="H7000" s="2" t="s">
        <v>5089</v>
      </c>
    </row>
    <row r="7001" spans="4:8" ht="11.4" customHeight="1" x14ac:dyDescent="0.2">
      <c r="D7001" s="6" t="s">
        <v>4817</v>
      </c>
      <c r="E7001" s="6" t="s">
        <v>3579</v>
      </c>
      <c r="F7001" s="6" t="s">
        <v>3698</v>
      </c>
      <c r="G7001" s="2">
        <v>4637</v>
      </c>
      <c r="H7001" s="2" t="s">
        <v>5089</v>
      </c>
    </row>
    <row r="7002" spans="4:8" ht="11.4" customHeight="1" x14ac:dyDescent="0.2">
      <c r="D7002" s="6" t="s">
        <v>2028</v>
      </c>
      <c r="E7002" s="6" t="s">
        <v>1654</v>
      </c>
      <c r="F7002" s="6" t="s">
        <v>2027</v>
      </c>
      <c r="G7002" s="2">
        <v>310.3996261682243</v>
      </c>
      <c r="H7002" s="2" t="s">
        <v>5089</v>
      </c>
    </row>
    <row r="7003" spans="4:8" ht="11.4" customHeight="1" x14ac:dyDescent="0.2">
      <c r="D7003" s="6" t="s">
        <v>2031</v>
      </c>
      <c r="E7003" s="6" t="s">
        <v>1654</v>
      </c>
      <c r="F7003" s="6" t="s">
        <v>2027</v>
      </c>
      <c r="G7003" s="2">
        <v>342.09875</v>
      </c>
      <c r="H7003" s="2" t="s">
        <v>5089</v>
      </c>
    </row>
    <row r="7004" spans="4:8" ht="11.4" customHeight="1" x14ac:dyDescent="0.2">
      <c r="D7004" s="6" t="s">
        <v>2030</v>
      </c>
      <c r="E7004" s="6" t="s">
        <v>1654</v>
      </c>
      <c r="F7004" s="6" t="s">
        <v>2027</v>
      </c>
      <c r="G7004" s="2">
        <v>447</v>
      </c>
      <c r="H7004" s="2" t="s">
        <v>5089</v>
      </c>
    </row>
    <row r="7005" spans="4:8" ht="11.4" customHeight="1" x14ac:dyDescent="0.2">
      <c r="D7005" s="6" t="s">
        <v>2029</v>
      </c>
      <c r="E7005" s="6" t="s">
        <v>1654</v>
      </c>
      <c r="F7005" s="6" t="s">
        <v>2027</v>
      </c>
      <c r="G7005" s="2">
        <v>367.26458677685952</v>
      </c>
      <c r="H7005" s="2" t="s">
        <v>5089</v>
      </c>
    </row>
    <row r="7006" spans="4:8" ht="11.4" customHeight="1" x14ac:dyDescent="0.2">
      <c r="D7006" s="6" t="s">
        <v>4818</v>
      </c>
      <c r="E7006" s="6" t="s">
        <v>3579</v>
      </c>
      <c r="F7006" s="6" t="s">
        <v>3698</v>
      </c>
      <c r="G7006" s="2">
        <v>5971</v>
      </c>
      <c r="H7006" s="2" t="s">
        <v>5089</v>
      </c>
    </row>
    <row r="7007" spans="4:8" ht="11.4" customHeight="1" x14ac:dyDescent="0.2">
      <c r="D7007" s="6" t="s">
        <v>4819</v>
      </c>
      <c r="E7007" s="6" t="s">
        <v>3579</v>
      </c>
      <c r="F7007" s="6" t="s">
        <v>3698</v>
      </c>
      <c r="G7007" s="2">
        <v>5364.625</v>
      </c>
      <c r="H7007" s="2" t="s">
        <v>5089</v>
      </c>
    </row>
    <row r="7008" spans="4:8" ht="11.4" customHeight="1" x14ac:dyDescent="0.2">
      <c r="D7008" s="6" t="s">
        <v>4820</v>
      </c>
      <c r="E7008" s="6" t="s">
        <v>3579</v>
      </c>
      <c r="F7008" s="6" t="s">
        <v>3698</v>
      </c>
      <c r="G7008" s="2">
        <v>5818.05</v>
      </c>
      <c r="H7008" s="2" t="s">
        <v>5089</v>
      </c>
    </row>
    <row r="7009" spans="4:8" ht="11.4" customHeight="1" x14ac:dyDescent="0.2">
      <c r="D7009" s="6" t="s">
        <v>4821</v>
      </c>
      <c r="E7009" s="6" t="s">
        <v>1300</v>
      </c>
      <c r="F7009" s="6" t="s">
        <v>1575</v>
      </c>
      <c r="G7009" s="2">
        <v>1226.5</v>
      </c>
      <c r="H7009" s="2" t="s">
        <v>5089</v>
      </c>
    </row>
    <row r="7010" spans="4:8" ht="11.4" customHeight="1" x14ac:dyDescent="0.2">
      <c r="D7010" s="6" t="s">
        <v>4822</v>
      </c>
      <c r="E7010" s="6" t="s">
        <v>2043</v>
      </c>
      <c r="F7010" s="6" t="s">
        <v>2802</v>
      </c>
      <c r="G7010" s="2">
        <v>80.266666666666666</v>
      </c>
      <c r="H7010" s="2" t="s">
        <v>5089</v>
      </c>
    </row>
    <row r="7011" spans="4:8" ht="11.4" customHeight="1" x14ac:dyDescent="0.2">
      <c r="D7011" s="6" t="s">
        <v>4823</v>
      </c>
      <c r="E7011" s="6" t="s">
        <v>3579</v>
      </c>
      <c r="F7011" s="6" t="s">
        <v>3698</v>
      </c>
      <c r="G7011" s="2">
        <v>16685.5</v>
      </c>
      <c r="H7011" s="2" t="s">
        <v>5089</v>
      </c>
    </row>
    <row r="7012" spans="4:8" ht="11.4" customHeight="1" x14ac:dyDescent="0.2">
      <c r="D7012" s="6" t="s">
        <v>4824</v>
      </c>
      <c r="E7012" s="6" t="s">
        <v>3579</v>
      </c>
      <c r="F7012" s="6" t="s">
        <v>3698</v>
      </c>
      <c r="G7012" s="2">
        <v>10274</v>
      </c>
      <c r="H7012" s="2" t="s">
        <v>5089</v>
      </c>
    </row>
    <row r="7013" spans="4:8" ht="11.4" customHeight="1" x14ac:dyDescent="0.2">
      <c r="D7013" s="6" t="s">
        <v>1616</v>
      </c>
      <c r="E7013" s="6" t="s">
        <v>1300</v>
      </c>
      <c r="F7013" s="6" t="s">
        <v>1614</v>
      </c>
      <c r="G7013" s="2">
        <v>1036.7692727272727</v>
      </c>
      <c r="H7013" s="2" t="s">
        <v>5089</v>
      </c>
    </row>
    <row r="7014" spans="4:8" ht="11.4" customHeight="1" x14ac:dyDescent="0.2">
      <c r="D7014" s="6" t="s">
        <v>1620</v>
      </c>
      <c r="E7014" s="6" t="s">
        <v>1300</v>
      </c>
      <c r="F7014" s="6" t="s">
        <v>1614</v>
      </c>
      <c r="G7014" s="2">
        <v>1096.0893548387096</v>
      </c>
      <c r="H7014" s="2" t="s">
        <v>5089</v>
      </c>
    </row>
    <row r="7015" spans="4:8" ht="11.4" customHeight="1" x14ac:dyDescent="0.2">
      <c r="D7015" s="6" t="s">
        <v>1619</v>
      </c>
      <c r="E7015" s="6" t="s">
        <v>1300</v>
      </c>
      <c r="F7015" s="6" t="s">
        <v>1614</v>
      </c>
      <c r="G7015" s="2">
        <v>1575.3324358974357</v>
      </c>
      <c r="H7015" s="2" t="s">
        <v>5089</v>
      </c>
    </row>
    <row r="7016" spans="4:8" ht="11.4" customHeight="1" x14ac:dyDescent="0.2">
      <c r="D7016" s="6" t="s">
        <v>1618</v>
      </c>
      <c r="E7016" s="6" t="s">
        <v>1300</v>
      </c>
      <c r="F7016" s="6" t="s">
        <v>1614</v>
      </c>
      <c r="G7016" s="2">
        <v>1056.0875287356323</v>
      </c>
      <c r="H7016" s="2" t="s">
        <v>5089</v>
      </c>
    </row>
    <row r="7017" spans="4:8" ht="11.4" customHeight="1" x14ac:dyDescent="0.2">
      <c r="D7017" s="6" t="s">
        <v>4825</v>
      </c>
      <c r="E7017" s="6" t="s">
        <v>3579</v>
      </c>
      <c r="F7017" s="6" t="s">
        <v>3698</v>
      </c>
      <c r="G7017" s="2">
        <v>2524.5</v>
      </c>
      <c r="H7017" s="2" t="s">
        <v>5089</v>
      </c>
    </row>
    <row r="7018" spans="4:8" ht="11.4" customHeight="1" x14ac:dyDescent="0.2">
      <c r="D7018" s="6" t="s">
        <v>3823</v>
      </c>
      <c r="E7018" s="6" t="s">
        <v>3579</v>
      </c>
      <c r="F7018" s="6" t="s">
        <v>3698</v>
      </c>
      <c r="G7018" s="2">
        <v>3049.3999999999996</v>
      </c>
      <c r="H7018" s="2" t="s">
        <v>5089</v>
      </c>
    </row>
    <row r="7019" spans="4:8" ht="11.4" customHeight="1" x14ac:dyDescent="0.2">
      <c r="D7019" s="6" t="s">
        <v>4826</v>
      </c>
      <c r="E7019" s="6" t="s">
        <v>3579</v>
      </c>
      <c r="F7019" s="6" t="s">
        <v>3698</v>
      </c>
      <c r="G7019" s="2">
        <v>3859</v>
      </c>
      <c r="H7019" s="2" t="s">
        <v>5089</v>
      </c>
    </row>
    <row r="7020" spans="4:8" ht="11.4" customHeight="1" x14ac:dyDescent="0.2">
      <c r="D7020" s="6" t="s">
        <v>4827</v>
      </c>
      <c r="E7020" s="6" t="s">
        <v>3579</v>
      </c>
      <c r="F7020" s="6" t="s">
        <v>3698</v>
      </c>
      <c r="G7020" s="2">
        <v>2331.8000000000002</v>
      </c>
      <c r="H7020" s="2" t="s">
        <v>5089</v>
      </c>
    </row>
    <row r="7021" spans="4:8" ht="11.4" customHeight="1" x14ac:dyDescent="0.2">
      <c r="D7021" s="6" t="s">
        <v>4828</v>
      </c>
      <c r="E7021" s="6" t="s">
        <v>3579</v>
      </c>
      <c r="F7021" s="6" t="s">
        <v>3698</v>
      </c>
      <c r="G7021" s="2">
        <v>2331.77</v>
      </c>
      <c r="H7021" s="2" t="s">
        <v>5089</v>
      </c>
    </row>
    <row r="7022" spans="4:8" ht="11.4" customHeight="1" x14ac:dyDescent="0.2">
      <c r="D7022" s="6" t="s">
        <v>4829</v>
      </c>
      <c r="E7022" s="6" t="s">
        <v>3579</v>
      </c>
      <c r="F7022" s="6" t="s">
        <v>3698</v>
      </c>
      <c r="G7022" s="2">
        <v>2564.96</v>
      </c>
      <c r="H7022" s="2" t="s">
        <v>5089</v>
      </c>
    </row>
    <row r="7023" spans="4:8" ht="11.4" customHeight="1" x14ac:dyDescent="0.2">
      <c r="D7023" s="6" t="s">
        <v>4830</v>
      </c>
      <c r="E7023" s="6" t="s">
        <v>3579</v>
      </c>
      <c r="F7023" s="6" t="s">
        <v>3698</v>
      </c>
      <c r="G7023" s="2">
        <v>14929.09090909091</v>
      </c>
      <c r="H7023" s="2" t="s">
        <v>5089</v>
      </c>
    </row>
    <row r="7024" spans="4:8" ht="11.4" customHeight="1" x14ac:dyDescent="0.2">
      <c r="D7024" s="6" t="s">
        <v>4831</v>
      </c>
      <c r="E7024" s="6" t="s">
        <v>3579</v>
      </c>
      <c r="F7024" s="6" t="s">
        <v>3698</v>
      </c>
      <c r="G7024" s="2">
        <v>14924.666666666666</v>
      </c>
      <c r="H7024" s="2" t="s">
        <v>5089</v>
      </c>
    </row>
    <row r="7025" spans="4:8" ht="11.4" customHeight="1" x14ac:dyDescent="0.2">
      <c r="D7025" s="6" t="s">
        <v>3714</v>
      </c>
      <c r="E7025" s="6" t="s">
        <v>3579</v>
      </c>
      <c r="F7025" s="6" t="s">
        <v>3698</v>
      </c>
      <c r="G7025" s="2">
        <v>10518.2</v>
      </c>
      <c r="H7025" s="2" t="s">
        <v>5089</v>
      </c>
    </row>
    <row r="7026" spans="4:8" ht="11.4" customHeight="1" x14ac:dyDescent="0.2">
      <c r="D7026" s="6" t="s">
        <v>3740</v>
      </c>
      <c r="E7026" s="6" t="s">
        <v>3579</v>
      </c>
      <c r="F7026" s="6" t="s">
        <v>3698</v>
      </c>
      <c r="G7026" s="2">
        <v>12130.08</v>
      </c>
      <c r="H7026" s="2" t="s">
        <v>5089</v>
      </c>
    </row>
    <row r="7027" spans="4:8" ht="11.4" customHeight="1" x14ac:dyDescent="0.2">
      <c r="D7027" s="6" t="s">
        <v>3839</v>
      </c>
      <c r="E7027" s="6" t="s">
        <v>3579</v>
      </c>
      <c r="F7027" s="6" t="s">
        <v>3698</v>
      </c>
      <c r="G7027" s="2">
        <v>2689.5890643572761</v>
      </c>
      <c r="H7027" s="2" t="s">
        <v>5089</v>
      </c>
    </row>
    <row r="7028" spans="4:8" ht="11.4" customHeight="1" x14ac:dyDescent="0.2">
      <c r="D7028" s="6" t="s">
        <v>3875</v>
      </c>
      <c r="E7028" s="6" t="s">
        <v>3579</v>
      </c>
      <c r="F7028" s="6" t="s">
        <v>3698</v>
      </c>
      <c r="G7028" s="2">
        <v>3257.1111111111113</v>
      </c>
      <c r="H7028" s="2" t="s">
        <v>5089</v>
      </c>
    </row>
    <row r="7029" spans="4:8" ht="11.4" customHeight="1" x14ac:dyDescent="0.2">
      <c r="D7029" s="6" t="s">
        <v>3868</v>
      </c>
      <c r="E7029" s="6" t="s">
        <v>3579</v>
      </c>
      <c r="F7029" s="6" t="s">
        <v>3698</v>
      </c>
      <c r="G7029" s="2">
        <v>3362.4924924924926</v>
      </c>
      <c r="H7029" s="2" t="s">
        <v>5089</v>
      </c>
    </row>
    <row r="7030" spans="4:8" ht="11.4" customHeight="1" x14ac:dyDescent="0.2">
      <c r="D7030" s="6" t="s">
        <v>3852</v>
      </c>
      <c r="E7030" s="6" t="s">
        <v>3579</v>
      </c>
      <c r="F7030" s="6" t="s">
        <v>3698</v>
      </c>
      <c r="G7030" s="2">
        <v>2686.62</v>
      </c>
      <c r="H7030" s="2" t="s">
        <v>5089</v>
      </c>
    </row>
    <row r="7031" spans="4:8" ht="11.4" customHeight="1" x14ac:dyDescent="0.2">
      <c r="D7031" s="6" t="s">
        <v>4832</v>
      </c>
      <c r="E7031" s="6" t="s">
        <v>3579</v>
      </c>
      <c r="F7031" s="6" t="s">
        <v>3698</v>
      </c>
      <c r="G7031" s="2">
        <v>1754</v>
      </c>
      <c r="H7031" s="2" t="s">
        <v>5089</v>
      </c>
    </row>
    <row r="7032" spans="4:8" ht="11.4" customHeight="1" x14ac:dyDescent="0.2">
      <c r="D7032" s="6" t="s">
        <v>4833</v>
      </c>
      <c r="E7032" s="6" t="s">
        <v>3579</v>
      </c>
      <c r="F7032" s="6" t="s">
        <v>3698</v>
      </c>
      <c r="G7032" s="2">
        <v>1577.9</v>
      </c>
      <c r="H7032" s="2" t="s">
        <v>5089</v>
      </c>
    </row>
    <row r="7033" spans="4:8" ht="11.4" customHeight="1" x14ac:dyDescent="0.2">
      <c r="D7033" s="6" t="s">
        <v>4834</v>
      </c>
      <c r="E7033" s="6" t="s">
        <v>3579</v>
      </c>
      <c r="F7033" s="6" t="s">
        <v>3698</v>
      </c>
      <c r="G7033" s="2">
        <v>1710.5833333333333</v>
      </c>
      <c r="H7033" s="2" t="s">
        <v>5089</v>
      </c>
    </row>
    <row r="7034" spans="4:8" ht="11.4" customHeight="1" x14ac:dyDescent="0.2">
      <c r="D7034" s="6" t="s">
        <v>4835</v>
      </c>
      <c r="E7034" s="6" t="s">
        <v>3579</v>
      </c>
      <c r="F7034" s="6" t="s">
        <v>3698</v>
      </c>
      <c r="G7034" s="2">
        <v>1230.5</v>
      </c>
      <c r="H7034" s="2" t="s">
        <v>5089</v>
      </c>
    </row>
    <row r="7035" spans="4:8" ht="11.4" customHeight="1" x14ac:dyDescent="0.2">
      <c r="D7035" s="6" t="s">
        <v>4836</v>
      </c>
      <c r="E7035" s="6" t="s">
        <v>3579</v>
      </c>
      <c r="F7035" s="6" t="s">
        <v>3698</v>
      </c>
      <c r="G7035" s="2">
        <v>9227.7999999999993</v>
      </c>
      <c r="H7035" s="2" t="s">
        <v>5089</v>
      </c>
    </row>
    <row r="7036" spans="4:8" ht="11.4" customHeight="1" x14ac:dyDescent="0.2">
      <c r="D7036" s="6" t="s">
        <v>3792</v>
      </c>
      <c r="E7036" s="6" t="s">
        <v>3579</v>
      </c>
      <c r="F7036" s="6" t="s">
        <v>3698</v>
      </c>
      <c r="G7036" s="2">
        <v>10150.64</v>
      </c>
      <c r="H7036" s="2" t="s">
        <v>5089</v>
      </c>
    </row>
    <row r="7037" spans="4:8" ht="11.4" customHeight="1" x14ac:dyDescent="0.2">
      <c r="D7037" s="6" t="s">
        <v>3821</v>
      </c>
      <c r="E7037" s="6" t="s">
        <v>3579</v>
      </c>
      <c r="F7037" s="6" t="s">
        <v>3698</v>
      </c>
      <c r="G7037" s="2">
        <v>11424.72</v>
      </c>
      <c r="H7037" s="2" t="s">
        <v>5089</v>
      </c>
    </row>
    <row r="7038" spans="4:8" ht="11.4" customHeight="1" x14ac:dyDescent="0.2">
      <c r="D7038" s="6" t="s">
        <v>4837</v>
      </c>
      <c r="E7038" s="6" t="s">
        <v>3579</v>
      </c>
      <c r="F7038" s="6" t="s">
        <v>3698</v>
      </c>
      <c r="G7038" s="2">
        <v>9227.7999999999993</v>
      </c>
      <c r="H7038" s="2" t="s">
        <v>5089</v>
      </c>
    </row>
    <row r="7039" spans="4:8" ht="11.4" customHeight="1" x14ac:dyDescent="0.2">
      <c r="D7039" s="6" t="s">
        <v>4838</v>
      </c>
      <c r="E7039" s="6" t="s">
        <v>3579</v>
      </c>
      <c r="F7039" s="6" t="s">
        <v>3698</v>
      </c>
      <c r="G7039" s="2">
        <v>11996.142857142857</v>
      </c>
      <c r="H7039" s="2" t="s">
        <v>5089</v>
      </c>
    </row>
    <row r="7040" spans="4:8" ht="11.4" customHeight="1" x14ac:dyDescent="0.2">
      <c r="D7040" s="6" t="s">
        <v>4839</v>
      </c>
      <c r="E7040" s="6" t="s">
        <v>3579</v>
      </c>
      <c r="F7040" s="6" t="s">
        <v>3698</v>
      </c>
      <c r="G7040" s="2">
        <v>26636.5</v>
      </c>
      <c r="H7040" s="2" t="s">
        <v>5089</v>
      </c>
    </row>
    <row r="7041" spans="4:8" ht="11.4" customHeight="1" x14ac:dyDescent="0.2">
      <c r="D7041" s="6" t="s">
        <v>4840</v>
      </c>
      <c r="E7041" s="6" t="s">
        <v>3579</v>
      </c>
      <c r="F7041" s="6" t="s">
        <v>3698</v>
      </c>
      <c r="G7041" s="2">
        <v>29300.134615384617</v>
      </c>
      <c r="H7041" s="2" t="s">
        <v>5089</v>
      </c>
    </row>
    <row r="7042" spans="4:8" ht="11.4" customHeight="1" x14ac:dyDescent="0.2">
      <c r="D7042" s="6" t="s">
        <v>3813</v>
      </c>
      <c r="E7042" s="6" t="s">
        <v>3579</v>
      </c>
      <c r="F7042" s="6" t="s">
        <v>3698</v>
      </c>
      <c r="G7042" s="2">
        <v>27153.21</v>
      </c>
      <c r="H7042" s="2" t="s">
        <v>5089</v>
      </c>
    </row>
    <row r="7043" spans="4:8" ht="11.4" customHeight="1" x14ac:dyDescent="0.2">
      <c r="D7043" s="6" t="s">
        <v>4841</v>
      </c>
      <c r="E7043" s="6" t="s">
        <v>3579</v>
      </c>
      <c r="F7043" s="6" t="s">
        <v>3698</v>
      </c>
      <c r="G7043" s="2">
        <v>29868.571428571428</v>
      </c>
      <c r="H7043" s="2" t="s">
        <v>5089</v>
      </c>
    </row>
    <row r="7044" spans="4:8" ht="11.4" customHeight="1" x14ac:dyDescent="0.2">
      <c r="D7044" s="6" t="s">
        <v>3850</v>
      </c>
      <c r="E7044" s="6" t="s">
        <v>3579</v>
      </c>
      <c r="F7044" s="6" t="s">
        <v>3698</v>
      </c>
      <c r="G7044" s="2">
        <v>4974.4799999999996</v>
      </c>
      <c r="H7044" s="2" t="s">
        <v>5089</v>
      </c>
    </row>
    <row r="7045" spans="4:8" ht="11.4" customHeight="1" x14ac:dyDescent="0.2">
      <c r="D7045" s="6" t="s">
        <v>3843</v>
      </c>
      <c r="E7045" s="6" t="s">
        <v>3579</v>
      </c>
      <c r="F7045" s="6" t="s">
        <v>3698</v>
      </c>
      <c r="G7045" s="2">
        <v>5167.9229846187409</v>
      </c>
      <c r="H7045" s="2" t="s">
        <v>5089</v>
      </c>
    </row>
    <row r="7046" spans="4:8" ht="11.4" customHeight="1" x14ac:dyDescent="0.2">
      <c r="D7046" s="6" t="s">
        <v>3877</v>
      </c>
      <c r="E7046" s="6" t="s">
        <v>3579</v>
      </c>
      <c r="F7046" s="6" t="s">
        <v>3698</v>
      </c>
      <c r="G7046" s="2">
        <v>6573.4037037037024</v>
      </c>
      <c r="H7046" s="2" t="s">
        <v>5089</v>
      </c>
    </row>
    <row r="7047" spans="4:8" ht="11.4" customHeight="1" x14ac:dyDescent="0.2">
      <c r="D7047" s="6" t="s">
        <v>3867</v>
      </c>
      <c r="E7047" s="6" t="s">
        <v>3579</v>
      </c>
      <c r="F7047" s="6" t="s">
        <v>3698</v>
      </c>
      <c r="G7047" s="2">
        <v>6787.2372372372374</v>
      </c>
      <c r="H7047" s="2" t="s">
        <v>5089</v>
      </c>
    </row>
    <row r="7048" spans="4:8" ht="11.4" customHeight="1" x14ac:dyDescent="0.2">
      <c r="D7048" s="6" t="s">
        <v>3866</v>
      </c>
      <c r="E7048" s="6" t="s">
        <v>3579</v>
      </c>
      <c r="F7048" s="6" t="s">
        <v>3698</v>
      </c>
      <c r="G7048" s="2">
        <v>6510.7507507507498</v>
      </c>
      <c r="H7048" s="2" t="s">
        <v>5089</v>
      </c>
    </row>
    <row r="7049" spans="4:8" ht="11.4" customHeight="1" x14ac:dyDescent="0.2">
      <c r="D7049" s="6" t="s">
        <v>3860</v>
      </c>
      <c r="E7049" s="6" t="s">
        <v>3579</v>
      </c>
      <c r="F7049" s="6" t="s">
        <v>3698</v>
      </c>
      <c r="G7049" s="2">
        <v>4988.7097014925375</v>
      </c>
      <c r="H7049" s="2" t="s">
        <v>5089</v>
      </c>
    </row>
    <row r="7050" spans="4:8" ht="11.4" customHeight="1" x14ac:dyDescent="0.2">
      <c r="D7050" s="6" t="s">
        <v>4842</v>
      </c>
      <c r="E7050" s="6" t="s">
        <v>3579</v>
      </c>
      <c r="F7050" s="6" t="s">
        <v>3698</v>
      </c>
      <c r="G7050" s="2">
        <v>5207.801950487622</v>
      </c>
      <c r="H7050" s="2" t="s">
        <v>5089</v>
      </c>
    </row>
    <row r="7051" spans="4:8" ht="11.4" customHeight="1" x14ac:dyDescent="0.2">
      <c r="D7051" s="6" t="s">
        <v>4843</v>
      </c>
      <c r="E7051" s="6" t="s">
        <v>3579</v>
      </c>
      <c r="F7051" s="6" t="s">
        <v>3698</v>
      </c>
      <c r="G7051" s="2">
        <v>18288.25</v>
      </c>
      <c r="H7051" s="2" t="s">
        <v>5089</v>
      </c>
    </row>
    <row r="7052" spans="4:8" ht="11.4" customHeight="1" x14ac:dyDescent="0.2">
      <c r="D7052" s="6" t="s">
        <v>4844</v>
      </c>
      <c r="E7052" s="6" t="s">
        <v>3579</v>
      </c>
      <c r="F7052" s="6" t="s">
        <v>3698</v>
      </c>
      <c r="G7052" s="2">
        <v>18279.166666666668</v>
      </c>
      <c r="H7052" s="2" t="s">
        <v>5089</v>
      </c>
    </row>
    <row r="7053" spans="4:8" ht="11.4" customHeight="1" x14ac:dyDescent="0.2">
      <c r="D7053" s="6" t="s">
        <v>4845</v>
      </c>
      <c r="E7053" s="6" t="s">
        <v>3579</v>
      </c>
      <c r="F7053" s="6" t="s">
        <v>3698</v>
      </c>
      <c r="G7053" s="2">
        <v>12324.5</v>
      </c>
      <c r="H7053" s="2" t="s">
        <v>5089</v>
      </c>
    </row>
    <row r="7054" spans="4:8" ht="11.4" customHeight="1" x14ac:dyDescent="0.2">
      <c r="D7054" s="6" t="s">
        <v>3744</v>
      </c>
      <c r="E7054" s="6" t="s">
        <v>3579</v>
      </c>
      <c r="F7054" s="6" t="s">
        <v>3698</v>
      </c>
      <c r="G7054" s="2">
        <v>14268.915000000001</v>
      </c>
      <c r="H7054" s="2" t="s">
        <v>5089</v>
      </c>
    </row>
    <row r="7055" spans="4:8" ht="11.4" customHeight="1" x14ac:dyDescent="0.2">
      <c r="D7055" s="6" t="s">
        <v>4846</v>
      </c>
      <c r="E7055" s="6" t="s">
        <v>3579</v>
      </c>
      <c r="F7055" s="6" t="s">
        <v>3698</v>
      </c>
      <c r="G7055" s="2">
        <v>7145.4</v>
      </c>
      <c r="H7055" s="2" t="s">
        <v>5089</v>
      </c>
    </row>
    <row r="7056" spans="4:8" ht="11.4" customHeight="1" x14ac:dyDescent="0.2">
      <c r="D7056" s="6" t="s">
        <v>4847</v>
      </c>
      <c r="E7056" s="6" t="s">
        <v>3579</v>
      </c>
      <c r="F7056" s="6" t="s">
        <v>3698</v>
      </c>
      <c r="G7056" s="2">
        <v>8306.5</v>
      </c>
      <c r="H7056" s="2" t="s">
        <v>5089</v>
      </c>
    </row>
    <row r="7057" spans="4:8" ht="11.4" customHeight="1" x14ac:dyDescent="0.2">
      <c r="D7057" s="6" t="s">
        <v>4848</v>
      </c>
      <c r="E7057" s="6" t="s">
        <v>3579</v>
      </c>
      <c r="F7057" s="6" t="s">
        <v>3698</v>
      </c>
      <c r="G7057" s="2">
        <v>8163.8571428571431</v>
      </c>
      <c r="H7057" s="2" t="s">
        <v>5089</v>
      </c>
    </row>
    <row r="7058" spans="4:8" ht="11.4" customHeight="1" x14ac:dyDescent="0.2">
      <c r="D7058" s="6" t="s">
        <v>3846</v>
      </c>
      <c r="E7058" s="6" t="s">
        <v>3579</v>
      </c>
      <c r="F7058" s="6" t="s">
        <v>3698</v>
      </c>
      <c r="G7058" s="2">
        <v>2546.17</v>
      </c>
      <c r="H7058" s="2" t="s">
        <v>5089</v>
      </c>
    </row>
    <row r="7059" spans="4:8" ht="11.4" customHeight="1" x14ac:dyDescent="0.2">
      <c r="D7059" s="6" t="s">
        <v>3842</v>
      </c>
      <c r="E7059" s="6" t="s">
        <v>3579</v>
      </c>
      <c r="F7059" s="6" t="s">
        <v>3698</v>
      </c>
      <c r="G7059" s="2">
        <v>2516.56</v>
      </c>
      <c r="H7059" s="2" t="s">
        <v>5089</v>
      </c>
    </row>
    <row r="7060" spans="4:8" ht="11.4" customHeight="1" x14ac:dyDescent="0.2">
      <c r="D7060" s="6" t="s">
        <v>4849</v>
      </c>
      <c r="E7060" s="6" t="s">
        <v>3579</v>
      </c>
      <c r="F7060" s="6" t="s">
        <v>3698</v>
      </c>
      <c r="G7060" s="2">
        <v>4490.2026601770658</v>
      </c>
      <c r="H7060" s="2" t="s">
        <v>5089</v>
      </c>
    </row>
    <row r="7061" spans="4:8" ht="11.4" customHeight="1" x14ac:dyDescent="0.2">
      <c r="D7061" s="6" t="s">
        <v>4850</v>
      </c>
      <c r="E7061" s="6" t="s">
        <v>3579</v>
      </c>
      <c r="F7061" s="6" t="s">
        <v>3698</v>
      </c>
      <c r="G7061" s="2">
        <v>4638.2068965517237</v>
      </c>
      <c r="H7061" s="2" t="s">
        <v>5089</v>
      </c>
    </row>
    <row r="7062" spans="4:8" ht="11.4" customHeight="1" x14ac:dyDescent="0.2">
      <c r="D7062" s="6" t="s">
        <v>4851</v>
      </c>
      <c r="E7062" s="6" t="s">
        <v>3579</v>
      </c>
      <c r="F7062" s="6" t="s">
        <v>3698</v>
      </c>
      <c r="G7062" s="2">
        <v>4455.8461538461543</v>
      </c>
      <c r="H7062" s="2" t="s">
        <v>5089</v>
      </c>
    </row>
    <row r="7063" spans="4:8" ht="11.4" customHeight="1" x14ac:dyDescent="0.2">
      <c r="D7063" s="6" t="s">
        <v>3847</v>
      </c>
      <c r="E7063" s="6" t="s">
        <v>3579</v>
      </c>
      <c r="F7063" s="6" t="s">
        <v>3698</v>
      </c>
      <c r="G7063" s="2">
        <v>2479.8647058823526</v>
      </c>
      <c r="H7063" s="2" t="s">
        <v>5089</v>
      </c>
    </row>
    <row r="7064" spans="4:8" ht="11.4" customHeight="1" x14ac:dyDescent="0.2">
      <c r="D7064" s="6" t="s">
        <v>3859</v>
      </c>
      <c r="E7064" s="6" t="s">
        <v>3579</v>
      </c>
      <c r="F7064" s="6" t="s">
        <v>3698</v>
      </c>
      <c r="G7064" s="2">
        <v>5171.88</v>
      </c>
      <c r="H7064" s="2" t="s">
        <v>5089</v>
      </c>
    </row>
    <row r="7065" spans="4:8" ht="11.4" customHeight="1" x14ac:dyDescent="0.2">
      <c r="D7065" s="6" t="s">
        <v>4852</v>
      </c>
      <c r="E7065" s="6" t="s">
        <v>3579</v>
      </c>
      <c r="F7065" s="6" t="s">
        <v>3698</v>
      </c>
      <c r="G7065" s="2">
        <v>6038.875</v>
      </c>
      <c r="H7065" s="2" t="s">
        <v>5089</v>
      </c>
    </row>
    <row r="7066" spans="4:8" ht="11.4" customHeight="1" x14ac:dyDescent="0.2">
      <c r="D7066" s="6" t="s">
        <v>4853</v>
      </c>
      <c r="E7066" s="6" t="s">
        <v>3579</v>
      </c>
      <c r="F7066" s="6" t="s">
        <v>3698</v>
      </c>
      <c r="G7066" s="2">
        <v>6994.833333333333</v>
      </c>
      <c r="H7066" s="2" t="s">
        <v>5089</v>
      </c>
    </row>
    <row r="7067" spans="4:8" ht="11.4" customHeight="1" x14ac:dyDescent="0.2">
      <c r="D7067" s="6" t="s">
        <v>4854</v>
      </c>
      <c r="E7067" s="6" t="s">
        <v>3579</v>
      </c>
      <c r="F7067" s="6" t="s">
        <v>3698</v>
      </c>
      <c r="G7067" s="2">
        <v>7615.5</v>
      </c>
      <c r="H7067" s="2" t="s">
        <v>5089</v>
      </c>
    </row>
    <row r="7068" spans="4:8" ht="11.4" customHeight="1" x14ac:dyDescent="0.2">
      <c r="D7068" s="6" t="s">
        <v>4855</v>
      </c>
      <c r="E7068" s="6" t="s">
        <v>3579</v>
      </c>
      <c r="F7068" s="6" t="s">
        <v>3698</v>
      </c>
      <c r="G7068" s="2">
        <v>7492</v>
      </c>
      <c r="H7068" s="2" t="s">
        <v>5089</v>
      </c>
    </row>
    <row r="7069" spans="4:8" ht="11.4" customHeight="1" x14ac:dyDescent="0.2">
      <c r="D7069" s="6" t="s">
        <v>4856</v>
      </c>
      <c r="E7069" s="6" t="s">
        <v>3579</v>
      </c>
      <c r="F7069" s="6" t="s">
        <v>3698</v>
      </c>
      <c r="G7069" s="2">
        <v>6732</v>
      </c>
      <c r="H7069" s="2" t="s">
        <v>5089</v>
      </c>
    </row>
    <row r="7070" spans="4:8" ht="11.4" customHeight="1" x14ac:dyDescent="0.2">
      <c r="D7070" s="6" t="s">
        <v>4857</v>
      </c>
      <c r="E7070" s="6" t="s">
        <v>3579</v>
      </c>
      <c r="F7070" s="6" t="s">
        <v>3698</v>
      </c>
      <c r="G7070" s="2">
        <v>7286.5714285714284</v>
      </c>
      <c r="H7070" s="2" t="s">
        <v>5089</v>
      </c>
    </row>
    <row r="7071" spans="4:8" ht="11.4" customHeight="1" x14ac:dyDescent="0.2">
      <c r="D7071" s="6" t="s">
        <v>4858</v>
      </c>
      <c r="E7071" s="6" t="s">
        <v>3579</v>
      </c>
      <c r="F7071" s="6" t="s">
        <v>3698</v>
      </c>
      <c r="G7071" s="2">
        <v>8309.5</v>
      </c>
      <c r="H7071" s="2" t="s">
        <v>5089</v>
      </c>
    </row>
    <row r="7072" spans="4:8" ht="11.4" customHeight="1" x14ac:dyDescent="0.2">
      <c r="D7072" s="6" t="s">
        <v>4859</v>
      </c>
      <c r="E7072" s="6" t="s">
        <v>3579</v>
      </c>
      <c r="F7072" s="6" t="s">
        <v>3698</v>
      </c>
      <c r="G7072" s="2">
        <v>7146.4</v>
      </c>
      <c r="H7072" s="2" t="s">
        <v>5089</v>
      </c>
    </row>
    <row r="7073" spans="4:8" ht="11.4" customHeight="1" x14ac:dyDescent="0.2">
      <c r="D7073" s="6" t="s">
        <v>4860</v>
      </c>
      <c r="E7073" s="6" t="s">
        <v>3579</v>
      </c>
      <c r="F7073" s="6" t="s">
        <v>3698</v>
      </c>
      <c r="G7073" s="2">
        <v>8146.666666666667</v>
      </c>
      <c r="H7073" s="2" t="s">
        <v>5089</v>
      </c>
    </row>
    <row r="7074" spans="4:8" ht="11.4" customHeight="1" x14ac:dyDescent="0.2">
      <c r="D7074" s="6" t="s">
        <v>4861</v>
      </c>
      <c r="E7074" s="6" t="s">
        <v>3579</v>
      </c>
      <c r="F7074" s="6" t="s">
        <v>3698</v>
      </c>
      <c r="G7074" s="2">
        <v>6464.8</v>
      </c>
      <c r="H7074" s="2" t="s">
        <v>5089</v>
      </c>
    </row>
    <row r="7075" spans="4:8" ht="11.4" customHeight="1" x14ac:dyDescent="0.2">
      <c r="D7075" s="6" t="s">
        <v>4862</v>
      </c>
      <c r="E7075" s="6" t="s">
        <v>3579</v>
      </c>
      <c r="F7075" s="6" t="s">
        <v>3698</v>
      </c>
      <c r="G7075" s="2">
        <v>7575.5</v>
      </c>
      <c r="H7075" s="2" t="s">
        <v>5089</v>
      </c>
    </row>
    <row r="7076" spans="4:8" ht="11.4" customHeight="1" x14ac:dyDescent="0.2">
      <c r="D7076" s="6" t="s">
        <v>4863</v>
      </c>
      <c r="E7076" s="6" t="s">
        <v>3579</v>
      </c>
      <c r="F7076" s="6" t="s">
        <v>3698</v>
      </c>
      <c r="G7076" s="2">
        <v>7402.083333333333</v>
      </c>
      <c r="H7076" s="2" t="s">
        <v>5089</v>
      </c>
    </row>
    <row r="7077" spans="4:8" ht="11.4" customHeight="1" x14ac:dyDescent="0.2">
      <c r="D7077" s="6" t="s">
        <v>4864</v>
      </c>
      <c r="E7077" s="6" t="s">
        <v>3579</v>
      </c>
      <c r="F7077" s="6" t="s">
        <v>3698</v>
      </c>
      <c r="G7077" s="2">
        <v>14985</v>
      </c>
      <c r="H7077" s="2" t="s">
        <v>5089</v>
      </c>
    </row>
    <row r="7078" spans="4:8" ht="11.4" customHeight="1" x14ac:dyDescent="0.2">
      <c r="D7078" s="6" t="s">
        <v>4865</v>
      </c>
      <c r="E7078" s="6" t="s">
        <v>3579</v>
      </c>
      <c r="F7078" s="6" t="s">
        <v>3698</v>
      </c>
      <c r="G7078" s="2">
        <v>12806</v>
      </c>
      <c r="H7078" s="2" t="s">
        <v>5089</v>
      </c>
    </row>
    <row r="7079" spans="4:8" ht="11.4" customHeight="1" x14ac:dyDescent="0.2">
      <c r="D7079" s="6" t="s">
        <v>4866</v>
      </c>
      <c r="E7079" s="6" t="s">
        <v>3579</v>
      </c>
      <c r="F7079" s="6" t="s">
        <v>3698</v>
      </c>
      <c r="G7079" s="2">
        <v>14670.545454545454</v>
      </c>
      <c r="H7079" s="2" t="s">
        <v>5089</v>
      </c>
    </row>
    <row r="7080" spans="4:8" ht="11.4" customHeight="1" x14ac:dyDescent="0.2">
      <c r="D7080" s="6" t="s">
        <v>4867</v>
      </c>
      <c r="E7080" s="6" t="s">
        <v>3579</v>
      </c>
      <c r="F7080" s="6" t="s">
        <v>3698</v>
      </c>
      <c r="G7080" s="2">
        <v>14670.6</v>
      </c>
      <c r="H7080" s="2" t="s">
        <v>5089</v>
      </c>
    </row>
    <row r="7081" spans="4:8" ht="11.4" customHeight="1" x14ac:dyDescent="0.2">
      <c r="D7081" s="6" t="s">
        <v>3326</v>
      </c>
      <c r="E7081" s="6" t="s">
        <v>3273</v>
      </c>
      <c r="F7081" s="5" t="s">
        <v>5115</v>
      </c>
      <c r="G7081" s="2">
        <v>100</v>
      </c>
      <c r="H7081" s="2" t="s">
        <v>5089</v>
      </c>
    </row>
    <row r="7082" spans="4:8" ht="11.4" customHeight="1" x14ac:dyDescent="0.2">
      <c r="D7082" s="6" t="s">
        <v>3695</v>
      </c>
      <c r="E7082" s="6" t="s">
        <v>3579</v>
      </c>
      <c r="F7082" s="6" t="s">
        <v>3692</v>
      </c>
      <c r="G7082" s="2">
        <v>98.061935483870968</v>
      </c>
      <c r="H7082" s="2" t="s">
        <v>5091</v>
      </c>
    </row>
    <row r="7083" spans="4:8" ht="11.4" customHeight="1" x14ac:dyDescent="0.2">
      <c r="D7083" s="6" t="s">
        <v>3696</v>
      </c>
      <c r="E7083" s="6" t="s">
        <v>3579</v>
      </c>
      <c r="F7083" s="6" t="s">
        <v>3692</v>
      </c>
      <c r="G7083" s="2">
        <v>500</v>
      </c>
      <c r="H7083" s="2" t="s">
        <v>5091</v>
      </c>
    </row>
    <row r="7084" spans="4:8" ht="11.4" customHeight="1" x14ac:dyDescent="0.2">
      <c r="D7084" s="6" t="s">
        <v>722</v>
      </c>
      <c r="E7084" s="6" t="s">
        <v>5</v>
      </c>
      <c r="F7084" s="6" t="s">
        <v>714</v>
      </c>
      <c r="G7084" s="2">
        <v>500</v>
      </c>
      <c r="H7084" s="2" t="s">
        <v>5090</v>
      </c>
    </row>
    <row r="7085" spans="4:8" ht="11.4" customHeight="1" x14ac:dyDescent="0.2">
      <c r="D7085" s="6" t="s">
        <v>4868</v>
      </c>
      <c r="E7085" s="6" t="s">
        <v>3186</v>
      </c>
      <c r="F7085" s="6" t="s">
        <v>5114</v>
      </c>
      <c r="G7085" s="2">
        <v>150</v>
      </c>
      <c r="H7085" s="2" t="s">
        <v>5089</v>
      </c>
    </row>
    <row r="7086" spans="4:8" ht="11.4" customHeight="1" x14ac:dyDescent="0.2">
      <c r="D7086" s="6" t="s">
        <v>3694</v>
      </c>
      <c r="E7086" s="6" t="s">
        <v>3579</v>
      </c>
      <c r="F7086" s="6" t="s">
        <v>3692</v>
      </c>
      <c r="G7086" s="2">
        <v>194.33970588235294</v>
      </c>
      <c r="H7086" s="2" t="s">
        <v>5091</v>
      </c>
    </row>
    <row r="7087" spans="4:8" ht="11.4" customHeight="1" x14ac:dyDescent="0.2">
      <c r="D7087" s="6" t="s">
        <v>3697</v>
      </c>
      <c r="E7087" s="6" t="s">
        <v>3579</v>
      </c>
      <c r="F7087" s="6" t="s">
        <v>3692</v>
      </c>
      <c r="G7087" s="2">
        <v>500</v>
      </c>
      <c r="H7087" s="2" t="s">
        <v>5089</v>
      </c>
    </row>
    <row r="7088" spans="4:8" ht="11.4" customHeight="1" x14ac:dyDescent="0.2">
      <c r="D7088" s="6" t="s">
        <v>1791</v>
      </c>
      <c r="E7088" s="6" t="s">
        <v>1654</v>
      </c>
      <c r="F7088" s="6" t="s">
        <v>1785</v>
      </c>
      <c r="G7088" s="2">
        <v>1</v>
      </c>
      <c r="H7088" s="2" t="s">
        <v>5089</v>
      </c>
    </row>
    <row r="7089" spans="4:8" ht="11.4" customHeight="1" x14ac:dyDescent="0.2">
      <c r="D7089" s="6" t="s">
        <v>3134</v>
      </c>
      <c r="E7089" s="6" t="s">
        <v>2945</v>
      </c>
      <c r="F7089" s="6" t="s">
        <v>3096</v>
      </c>
      <c r="G7089" s="2">
        <v>118.82735294117647</v>
      </c>
      <c r="H7089" s="2" t="s">
        <v>5089</v>
      </c>
    </row>
    <row r="7090" spans="4:8" ht="11.4" customHeight="1" x14ac:dyDescent="0.2">
      <c r="D7090" s="6" t="s">
        <v>1233</v>
      </c>
      <c r="E7090" s="6" t="s">
        <v>888</v>
      </c>
      <c r="F7090" s="6" t="s">
        <v>1190</v>
      </c>
      <c r="G7090" s="2">
        <v>11808.86</v>
      </c>
      <c r="H7090" s="2" t="s">
        <v>5089</v>
      </c>
    </row>
    <row r="7091" spans="4:8" ht="11.4" customHeight="1" x14ac:dyDescent="0.2">
      <c r="D7091" s="6" t="s">
        <v>1198</v>
      </c>
      <c r="E7091" s="6" t="s">
        <v>888</v>
      </c>
      <c r="F7091" s="6" t="s">
        <v>1190</v>
      </c>
      <c r="G7091" s="2">
        <v>11712.51</v>
      </c>
      <c r="H7091" s="2" t="s">
        <v>5089</v>
      </c>
    </row>
    <row r="7092" spans="4:8" ht="11.4" customHeight="1" x14ac:dyDescent="0.2">
      <c r="D7092" s="6" t="s">
        <v>4869</v>
      </c>
      <c r="E7092" s="6" t="s">
        <v>888</v>
      </c>
      <c r="F7092" s="6" t="s">
        <v>1190</v>
      </c>
      <c r="G7092" s="2">
        <v>10294.333333333334</v>
      </c>
      <c r="H7092" s="2" t="s">
        <v>5089</v>
      </c>
    </row>
    <row r="7093" spans="4:8" ht="11.4" customHeight="1" x14ac:dyDescent="0.2">
      <c r="D7093" s="6" t="s">
        <v>3824</v>
      </c>
      <c r="E7093" s="6" t="s">
        <v>3579</v>
      </c>
      <c r="F7093" s="6" t="s">
        <v>3698</v>
      </c>
      <c r="G7093" s="2">
        <v>2797.92</v>
      </c>
      <c r="H7093" s="2" t="s">
        <v>5089</v>
      </c>
    </row>
    <row r="7094" spans="4:8" ht="11.4" customHeight="1" x14ac:dyDescent="0.2">
      <c r="D7094" s="6" t="s">
        <v>3995</v>
      </c>
      <c r="E7094" s="6" t="s">
        <v>3895</v>
      </c>
      <c r="F7094" s="6" t="s">
        <v>3991</v>
      </c>
      <c r="G7094" s="2">
        <v>10500</v>
      </c>
      <c r="H7094" s="2" t="s">
        <v>5089</v>
      </c>
    </row>
    <row r="7095" spans="4:8" ht="11.4" customHeight="1" x14ac:dyDescent="0.2">
      <c r="D7095" s="6" t="s">
        <v>3993</v>
      </c>
      <c r="E7095" s="6" t="s">
        <v>3895</v>
      </c>
      <c r="F7095" s="6" t="s">
        <v>3991</v>
      </c>
      <c r="G7095" s="2">
        <v>609.43172413793104</v>
      </c>
      <c r="H7095" s="2" t="s">
        <v>5091</v>
      </c>
    </row>
    <row r="7096" spans="4:8" ht="11.4" customHeight="1" x14ac:dyDescent="0.2">
      <c r="D7096" s="6" t="s">
        <v>3992</v>
      </c>
      <c r="E7096" s="6" t="s">
        <v>3895</v>
      </c>
      <c r="F7096" s="6" t="s">
        <v>3991</v>
      </c>
      <c r="G7096" s="2">
        <v>2968.386850393701</v>
      </c>
      <c r="H7096" s="2" t="s">
        <v>5089</v>
      </c>
    </row>
    <row r="7097" spans="4:8" ht="11.4" customHeight="1" x14ac:dyDescent="0.2">
      <c r="D7097" s="6" t="s">
        <v>3994</v>
      </c>
      <c r="E7097" s="6" t="s">
        <v>3895</v>
      </c>
      <c r="F7097" s="6" t="s">
        <v>3991</v>
      </c>
      <c r="G7097" s="2">
        <v>3295.6940000000004</v>
      </c>
      <c r="H7097" s="2" t="s">
        <v>5089</v>
      </c>
    </row>
    <row r="7098" spans="4:8" ht="11.4" customHeight="1" x14ac:dyDescent="0.2">
      <c r="D7098" s="6" t="s">
        <v>1970</v>
      </c>
      <c r="E7098" s="6" t="s">
        <v>1654</v>
      </c>
      <c r="F7098" s="6" t="s">
        <v>1969</v>
      </c>
      <c r="G7098" s="2">
        <v>44.158596197395731</v>
      </c>
      <c r="H7098" s="2" t="s">
        <v>5091</v>
      </c>
    </row>
    <row r="7099" spans="4:8" ht="11.4" customHeight="1" x14ac:dyDescent="0.2">
      <c r="D7099" s="6" t="s">
        <v>1987</v>
      </c>
      <c r="E7099" s="6" t="s">
        <v>1654</v>
      </c>
      <c r="F7099" s="6" t="s">
        <v>1969</v>
      </c>
      <c r="G7099" s="2">
        <v>43.71</v>
      </c>
      <c r="H7099" s="2" t="s">
        <v>5089</v>
      </c>
    </row>
    <row r="7100" spans="4:8" ht="11.4" customHeight="1" x14ac:dyDescent="0.2">
      <c r="D7100" s="6" t="s">
        <v>4870</v>
      </c>
      <c r="E7100" s="6" t="s">
        <v>2945</v>
      </c>
      <c r="F7100" s="6" t="s">
        <v>3161</v>
      </c>
      <c r="G7100" s="2">
        <v>476</v>
      </c>
      <c r="H7100" s="2" t="s">
        <v>5089</v>
      </c>
    </row>
    <row r="7101" spans="4:8" ht="11.4" customHeight="1" x14ac:dyDescent="0.2">
      <c r="D7101" s="6" t="s">
        <v>3162</v>
      </c>
      <c r="E7101" s="6" t="s">
        <v>2945</v>
      </c>
      <c r="F7101" s="6" t="s">
        <v>3161</v>
      </c>
      <c r="G7101" s="2">
        <v>552</v>
      </c>
      <c r="H7101" s="2" t="s">
        <v>5089</v>
      </c>
    </row>
    <row r="7102" spans="4:8" ht="11.4" customHeight="1" x14ac:dyDescent="0.2">
      <c r="D7102" s="6" t="s">
        <v>4871</v>
      </c>
      <c r="E7102" s="6" t="s">
        <v>2945</v>
      </c>
      <c r="F7102" s="6" t="s">
        <v>3161</v>
      </c>
      <c r="G7102" s="2">
        <v>607</v>
      </c>
      <c r="H7102" s="2" t="s">
        <v>5089</v>
      </c>
    </row>
    <row r="7103" spans="4:8" ht="11.4" customHeight="1" x14ac:dyDescent="0.2">
      <c r="D7103" s="6" t="s">
        <v>3797</v>
      </c>
      <c r="E7103" s="6" t="s">
        <v>3579</v>
      </c>
      <c r="F7103" s="6" t="s">
        <v>3698</v>
      </c>
      <c r="G7103" s="2">
        <v>3218.79</v>
      </c>
      <c r="H7103" s="2" t="s">
        <v>5089</v>
      </c>
    </row>
    <row r="7104" spans="4:8" ht="11.4" customHeight="1" x14ac:dyDescent="0.2">
      <c r="D7104" s="6" t="s">
        <v>4872</v>
      </c>
      <c r="E7104" s="6" t="s">
        <v>3579</v>
      </c>
      <c r="F7104" s="6" t="s">
        <v>3698</v>
      </c>
      <c r="G7104" s="2">
        <v>3218.6666666666665</v>
      </c>
      <c r="H7104" s="2" t="s">
        <v>5089</v>
      </c>
    </row>
    <row r="7105" spans="4:8" ht="11.4" customHeight="1" x14ac:dyDescent="0.2">
      <c r="D7105" s="6" t="s">
        <v>4873</v>
      </c>
      <c r="E7105" s="6" t="s">
        <v>3579</v>
      </c>
      <c r="F7105" s="6" t="s">
        <v>3698</v>
      </c>
      <c r="G7105" s="2">
        <v>3242.3333333333335</v>
      </c>
      <c r="H7105" s="2" t="s">
        <v>5089</v>
      </c>
    </row>
    <row r="7106" spans="4:8" ht="11.4" customHeight="1" x14ac:dyDescent="0.2">
      <c r="D7106" s="6" t="s">
        <v>3799</v>
      </c>
      <c r="E7106" s="6" t="s">
        <v>3579</v>
      </c>
      <c r="F7106" s="6" t="s">
        <v>3698</v>
      </c>
      <c r="G7106" s="2">
        <v>5239.92</v>
      </c>
      <c r="H7106" s="2" t="s">
        <v>5089</v>
      </c>
    </row>
    <row r="7107" spans="4:8" ht="11.4" customHeight="1" x14ac:dyDescent="0.2">
      <c r="D7107" s="6" t="s">
        <v>3795</v>
      </c>
      <c r="E7107" s="6" t="s">
        <v>3579</v>
      </c>
      <c r="F7107" s="6" t="s">
        <v>3698</v>
      </c>
      <c r="G7107" s="2">
        <v>1902.09</v>
      </c>
      <c r="H7107" s="2" t="s">
        <v>5089</v>
      </c>
    </row>
    <row r="7108" spans="4:8" ht="11.4" customHeight="1" x14ac:dyDescent="0.2">
      <c r="D7108" s="6" t="s">
        <v>4874</v>
      </c>
      <c r="E7108" s="6" t="s">
        <v>3579</v>
      </c>
      <c r="F7108" s="6" t="s">
        <v>3698</v>
      </c>
      <c r="G7108" s="2">
        <v>1902.1111111111111</v>
      </c>
      <c r="H7108" s="2" t="s">
        <v>5089</v>
      </c>
    </row>
    <row r="7109" spans="4:8" ht="11.4" customHeight="1" x14ac:dyDescent="0.2">
      <c r="D7109" s="6" t="s">
        <v>3774</v>
      </c>
      <c r="E7109" s="6" t="s">
        <v>3579</v>
      </c>
      <c r="F7109" s="6" t="s">
        <v>3698</v>
      </c>
      <c r="G7109" s="2">
        <v>2979.25</v>
      </c>
      <c r="H7109" s="2" t="s">
        <v>5089</v>
      </c>
    </row>
    <row r="7110" spans="4:8" ht="11.4" customHeight="1" x14ac:dyDescent="0.2">
      <c r="D7110" s="6" t="s">
        <v>4875</v>
      </c>
      <c r="E7110" s="6" t="s">
        <v>3579</v>
      </c>
      <c r="F7110" s="6" t="s">
        <v>3698</v>
      </c>
      <c r="G7110" s="2">
        <v>5240</v>
      </c>
      <c r="H7110" s="2" t="s">
        <v>5089</v>
      </c>
    </row>
    <row r="7111" spans="4:8" ht="11.4" customHeight="1" x14ac:dyDescent="0.2">
      <c r="D7111" s="6" t="s">
        <v>3731</v>
      </c>
      <c r="E7111" s="6" t="s">
        <v>3579</v>
      </c>
      <c r="F7111" s="6" t="s">
        <v>3698</v>
      </c>
      <c r="G7111" s="2">
        <v>629.1123076923077</v>
      </c>
      <c r="H7111" s="2" t="s">
        <v>5089</v>
      </c>
    </row>
    <row r="7112" spans="4:8" ht="11.4" customHeight="1" x14ac:dyDescent="0.2">
      <c r="D7112" s="6" t="s">
        <v>3452</v>
      </c>
      <c r="E7112" s="6" t="s">
        <v>3363</v>
      </c>
      <c r="F7112" s="6" t="s">
        <v>3407</v>
      </c>
      <c r="G7112" s="2">
        <v>620</v>
      </c>
      <c r="H7112" s="2" t="s">
        <v>5089</v>
      </c>
    </row>
    <row r="7113" spans="4:8" ht="11.4" customHeight="1" x14ac:dyDescent="0.2">
      <c r="D7113" s="6" t="s">
        <v>3421</v>
      </c>
      <c r="E7113" s="6" t="s">
        <v>3363</v>
      </c>
      <c r="F7113" s="6" t="s">
        <v>3407</v>
      </c>
      <c r="G7113" s="2">
        <v>956.73333333333335</v>
      </c>
      <c r="H7113" s="2" t="s">
        <v>5089</v>
      </c>
    </row>
    <row r="7114" spans="4:8" ht="11.4" customHeight="1" x14ac:dyDescent="0.2">
      <c r="D7114" s="6" t="s">
        <v>3447</v>
      </c>
      <c r="E7114" s="6" t="s">
        <v>3363</v>
      </c>
      <c r="F7114" s="6" t="s">
        <v>3407</v>
      </c>
      <c r="G7114" s="2">
        <v>960</v>
      </c>
      <c r="H7114" s="2" t="s">
        <v>5089</v>
      </c>
    </row>
    <row r="7115" spans="4:8" ht="11.4" customHeight="1" x14ac:dyDescent="0.2">
      <c r="D7115" s="6" t="s">
        <v>3440</v>
      </c>
      <c r="E7115" s="6" t="s">
        <v>3363</v>
      </c>
      <c r="F7115" s="6" t="s">
        <v>3407</v>
      </c>
      <c r="G7115" s="2">
        <v>960</v>
      </c>
      <c r="H7115" s="2" t="s">
        <v>5089</v>
      </c>
    </row>
    <row r="7116" spans="4:8" ht="11.4" customHeight="1" x14ac:dyDescent="0.2">
      <c r="D7116" s="6" t="s">
        <v>3418</v>
      </c>
      <c r="E7116" s="6" t="s">
        <v>3363</v>
      </c>
      <c r="F7116" s="6" t="s">
        <v>3407</v>
      </c>
      <c r="G7116" s="2">
        <v>1170</v>
      </c>
      <c r="H7116" s="2" t="s">
        <v>5089</v>
      </c>
    </row>
    <row r="7117" spans="4:8" ht="11.4" customHeight="1" x14ac:dyDescent="0.2">
      <c r="D7117" s="6" t="s">
        <v>3416</v>
      </c>
      <c r="E7117" s="6" t="s">
        <v>3363</v>
      </c>
      <c r="F7117" s="6" t="s">
        <v>3407</v>
      </c>
      <c r="G7117" s="2">
        <v>921</v>
      </c>
      <c r="H7117" s="2" t="s">
        <v>5089</v>
      </c>
    </row>
    <row r="7118" spans="4:8" ht="11.4" customHeight="1" x14ac:dyDescent="0.2">
      <c r="D7118" s="6" t="s">
        <v>3413</v>
      </c>
      <c r="E7118" s="6" t="s">
        <v>3363</v>
      </c>
      <c r="F7118" s="6" t="s">
        <v>3407</v>
      </c>
      <c r="G7118" s="2">
        <v>988.48285714285714</v>
      </c>
      <c r="H7118" s="2" t="s">
        <v>5089</v>
      </c>
    </row>
    <row r="7119" spans="4:8" ht="11.4" customHeight="1" x14ac:dyDescent="0.2">
      <c r="D7119" s="6" t="s">
        <v>3411</v>
      </c>
      <c r="E7119" s="6" t="s">
        <v>3363</v>
      </c>
      <c r="F7119" s="6" t="s">
        <v>3407</v>
      </c>
      <c r="G7119" s="2">
        <v>1629.5113513513513</v>
      </c>
      <c r="H7119" s="2" t="s">
        <v>5089</v>
      </c>
    </row>
    <row r="7120" spans="4:8" ht="11.4" customHeight="1" x14ac:dyDescent="0.2">
      <c r="D7120" s="6" t="s">
        <v>2332</v>
      </c>
      <c r="E7120" s="6" t="s">
        <v>2043</v>
      </c>
      <c r="F7120" s="6" t="s">
        <v>2193</v>
      </c>
      <c r="G7120" s="2">
        <v>250</v>
      </c>
      <c r="H7120" s="2" t="s">
        <v>5089</v>
      </c>
    </row>
    <row r="7121" spans="4:8" ht="11.4" customHeight="1" x14ac:dyDescent="0.2">
      <c r="D7121" s="6" t="s">
        <v>2364</v>
      </c>
      <c r="E7121" s="6" t="s">
        <v>2043</v>
      </c>
      <c r="F7121" s="6" t="s">
        <v>2193</v>
      </c>
      <c r="G7121" s="2">
        <v>200</v>
      </c>
      <c r="H7121" s="2" t="s">
        <v>5089</v>
      </c>
    </row>
    <row r="7122" spans="4:8" ht="11.4" customHeight="1" x14ac:dyDescent="0.2">
      <c r="D7122" s="6" t="s">
        <v>2239</v>
      </c>
      <c r="E7122" s="6" t="s">
        <v>2043</v>
      </c>
      <c r="F7122" s="6" t="s">
        <v>2193</v>
      </c>
      <c r="G7122" s="2">
        <v>492.71318181818185</v>
      </c>
      <c r="H7122" s="2" t="s">
        <v>5089</v>
      </c>
    </row>
    <row r="7123" spans="4:8" ht="11.4" customHeight="1" x14ac:dyDescent="0.2">
      <c r="D7123" s="6" t="s">
        <v>2704</v>
      </c>
      <c r="E7123" s="6" t="s">
        <v>2043</v>
      </c>
      <c r="F7123" s="6" t="s">
        <v>2637</v>
      </c>
      <c r="G7123" s="2">
        <v>644.09089743589743</v>
      </c>
      <c r="H7123" s="2" t="s">
        <v>5089</v>
      </c>
    </row>
    <row r="7124" spans="4:8" ht="11.4" customHeight="1" x14ac:dyDescent="0.2">
      <c r="D7124" s="6" t="s">
        <v>2254</v>
      </c>
      <c r="E7124" s="6" t="s">
        <v>2043</v>
      </c>
      <c r="F7124" s="6" t="s">
        <v>2193</v>
      </c>
      <c r="G7124" s="2">
        <v>181.5321843003413</v>
      </c>
      <c r="H7124" s="2" t="s">
        <v>5089</v>
      </c>
    </row>
    <row r="7125" spans="4:8" ht="11.4" customHeight="1" x14ac:dyDescent="0.2">
      <c r="D7125" s="6" t="s">
        <v>2342</v>
      </c>
      <c r="E7125" s="6" t="s">
        <v>2043</v>
      </c>
      <c r="F7125" s="6" t="s">
        <v>2193</v>
      </c>
      <c r="G7125" s="2">
        <v>185.18684210526317</v>
      </c>
      <c r="H7125" s="2" t="s">
        <v>5089</v>
      </c>
    </row>
    <row r="7126" spans="4:8" ht="11.4" customHeight="1" x14ac:dyDescent="0.2">
      <c r="D7126" s="6" t="s">
        <v>2261</v>
      </c>
      <c r="E7126" s="6" t="s">
        <v>2043</v>
      </c>
      <c r="F7126" s="6" t="s">
        <v>2193</v>
      </c>
      <c r="G7126" s="2">
        <v>202.93251012145748</v>
      </c>
      <c r="H7126" s="2" t="s">
        <v>5089</v>
      </c>
    </row>
    <row r="7127" spans="4:8" ht="11.4" customHeight="1" x14ac:dyDescent="0.2">
      <c r="D7127" s="6" t="s">
        <v>2268</v>
      </c>
      <c r="E7127" s="6" t="s">
        <v>2043</v>
      </c>
      <c r="F7127" s="6" t="s">
        <v>2193</v>
      </c>
      <c r="G7127" s="2">
        <v>200.46460456942003</v>
      </c>
      <c r="H7127" s="2" t="s">
        <v>5089</v>
      </c>
    </row>
    <row r="7128" spans="4:8" ht="11.4" customHeight="1" x14ac:dyDescent="0.2">
      <c r="D7128" s="6" t="s">
        <v>2318</v>
      </c>
      <c r="E7128" s="6" t="s">
        <v>2043</v>
      </c>
      <c r="F7128" s="6" t="s">
        <v>2193</v>
      </c>
      <c r="G7128" s="2">
        <v>220.7292817679558</v>
      </c>
      <c r="H7128" s="2" t="s">
        <v>5089</v>
      </c>
    </row>
    <row r="7129" spans="4:8" ht="11.4" customHeight="1" x14ac:dyDescent="0.2">
      <c r="D7129" s="6" t="s">
        <v>2396</v>
      </c>
      <c r="E7129" s="6" t="s">
        <v>2043</v>
      </c>
      <c r="F7129" s="6" t="s">
        <v>2193</v>
      </c>
      <c r="G7129" s="2">
        <v>220.91833333333335</v>
      </c>
      <c r="H7129" s="2" t="s">
        <v>5089</v>
      </c>
    </row>
    <row r="7130" spans="4:8" ht="11.4" customHeight="1" x14ac:dyDescent="0.2">
      <c r="D7130" s="6" t="s">
        <v>2481</v>
      </c>
      <c r="E7130" s="6" t="s">
        <v>2043</v>
      </c>
      <c r="F7130" s="6" t="s">
        <v>2478</v>
      </c>
      <c r="G7130" s="2">
        <v>784.0875949367088</v>
      </c>
      <c r="H7130" s="2" t="s">
        <v>5089</v>
      </c>
    </row>
    <row r="7131" spans="4:8" ht="11.4" customHeight="1" x14ac:dyDescent="0.2">
      <c r="D7131" s="6" t="s">
        <v>2479</v>
      </c>
      <c r="E7131" s="6" t="s">
        <v>2043</v>
      </c>
      <c r="F7131" s="6" t="s">
        <v>2478</v>
      </c>
      <c r="G7131" s="2">
        <v>865.36385858585857</v>
      </c>
      <c r="H7131" s="2" t="s">
        <v>5089</v>
      </c>
    </row>
    <row r="7132" spans="4:8" ht="11.4" customHeight="1" x14ac:dyDescent="0.2">
      <c r="D7132" s="6" t="s">
        <v>2488</v>
      </c>
      <c r="E7132" s="6" t="s">
        <v>2043</v>
      </c>
      <c r="F7132" s="6" t="s">
        <v>2478</v>
      </c>
      <c r="G7132" s="2">
        <v>254.30463448275862</v>
      </c>
      <c r="H7132" s="2" t="s">
        <v>5089</v>
      </c>
    </row>
    <row r="7133" spans="4:8" ht="11.4" customHeight="1" x14ac:dyDescent="0.2">
      <c r="D7133" s="6" t="s">
        <v>2483</v>
      </c>
      <c r="E7133" s="6" t="s">
        <v>2043</v>
      </c>
      <c r="F7133" s="6" t="s">
        <v>2478</v>
      </c>
      <c r="G7133" s="2">
        <v>254.56625560538117</v>
      </c>
      <c r="H7133" s="2" t="s">
        <v>5089</v>
      </c>
    </row>
    <row r="7134" spans="4:8" ht="11.4" customHeight="1" x14ac:dyDescent="0.2">
      <c r="D7134" s="6" t="s">
        <v>2493</v>
      </c>
      <c r="E7134" s="6" t="s">
        <v>2043</v>
      </c>
      <c r="F7134" s="6" t="s">
        <v>2478</v>
      </c>
      <c r="G7134" s="2">
        <v>368.40691131498471</v>
      </c>
      <c r="H7134" s="2" t="s">
        <v>5089</v>
      </c>
    </row>
    <row r="7135" spans="4:8" ht="11.4" customHeight="1" x14ac:dyDescent="0.2">
      <c r="D7135" s="6" t="s">
        <v>2482</v>
      </c>
      <c r="E7135" s="6" t="s">
        <v>2043</v>
      </c>
      <c r="F7135" s="6" t="s">
        <v>2478</v>
      </c>
      <c r="G7135" s="2">
        <v>372.20134371957158</v>
      </c>
      <c r="H7135" s="2" t="s">
        <v>5089</v>
      </c>
    </row>
    <row r="7136" spans="4:8" ht="11.4" customHeight="1" x14ac:dyDescent="0.2">
      <c r="D7136" s="6" t="s">
        <v>2490</v>
      </c>
      <c r="E7136" s="6" t="s">
        <v>2043</v>
      </c>
      <c r="F7136" s="6" t="s">
        <v>2478</v>
      </c>
      <c r="G7136" s="2">
        <v>502.1345945945946</v>
      </c>
      <c r="H7136" s="2" t="s">
        <v>5089</v>
      </c>
    </row>
    <row r="7137" spans="4:8" ht="11.4" customHeight="1" x14ac:dyDescent="0.2">
      <c r="D7137" s="6" t="s">
        <v>2485</v>
      </c>
      <c r="E7137" s="6" t="s">
        <v>2043</v>
      </c>
      <c r="F7137" s="6" t="s">
        <v>2478</v>
      </c>
      <c r="G7137" s="2">
        <v>511.67893732970032</v>
      </c>
      <c r="H7137" s="2" t="s">
        <v>5089</v>
      </c>
    </row>
    <row r="7138" spans="4:8" ht="11.4" customHeight="1" x14ac:dyDescent="0.2">
      <c r="D7138" s="6" t="s">
        <v>2486</v>
      </c>
      <c r="E7138" s="6" t="s">
        <v>2043</v>
      </c>
      <c r="F7138" s="6" t="s">
        <v>2478</v>
      </c>
      <c r="G7138" s="2">
        <v>520.23509615384614</v>
      </c>
      <c r="H7138" s="2" t="s">
        <v>5089</v>
      </c>
    </row>
    <row r="7139" spans="4:8" ht="11.4" customHeight="1" x14ac:dyDescent="0.2">
      <c r="D7139" s="6" t="s">
        <v>2480</v>
      </c>
      <c r="E7139" s="6" t="s">
        <v>2043</v>
      </c>
      <c r="F7139" s="6" t="s">
        <v>2478</v>
      </c>
      <c r="G7139" s="2">
        <v>535.20435768261962</v>
      </c>
      <c r="H7139" s="2" t="s">
        <v>5089</v>
      </c>
    </row>
    <row r="7140" spans="4:8" ht="11.4" customHeight="1" x14ac:dyDescent="0.2">
      <c r="D7140" s="6" t="s">
        <v>2487</v>
      </c>
      <c r="E7140" s="6" t="s">
        <v>2043</v>
      </c>
      <c r="F7140" s="6" t="s">
        <v>2478</v>
      </c>
      <c r="G7140" s="2">
        <v>1015.9222368421052</v>
      </c>
      <c r="H7140" s="2" t="s">
        <v>5089</v>
      </c>
    </row>
    <row r="7141" spans="4:8" ht="11.4" customHeight="1" x14ac:dyDescent="0.2">
      <c r="D7141" s="6" t="s">
        <v>2484</v>
      </c>
      <c r="E7141" s="6" t="s">
        <v>2043</v>
      </c>
      <c r="F7141" s="6" t="s">
        <v>2478</v>
      </c>
      <c r="G7141" s="2">
        <v>991.8450793650793</v>
      </c>
      <c r="H7141" s="2" t="s">
        <v>5089</v>
      </c>
    </row>
    <row r="7142" spans="4:8" ht="11.4" customHeight="1" x14ac:dyDescent="0.2">
      <c r="D7142" s="6" t="s">
        <v>4876</v>
      </c>
      <c r="E7142" s="6" t="s">
        <v>2043</v>
      </c>
      <c r="F7142" s="6" t="s">
        <v>2193</v>
      </c>
      <c r="G7142" s="2">
        <v>644.79999999999995</v>
      </c>
      <c r="H7142" s="2" t="s">
        <v>5089</v>
      </c>
    </row>
    <row r="7143" spans="4:8" ht="11.4" customHeight="1" x14ac:dyDescent="0.2">
      <c r="D7143" s="6" t="s">
        <v>4877</v>
      </c>
      <c r="E7143" s="6" t="s">
        <v>2043</v>
      </c>
      <c r="F7143" s="6" t="s">
        <v>2193</v>
      </c>
      <c r="G7143" s="2">
        <v>785.95</v>
      </c>
      <c r="H7143" s="2" t="s">
        <v>5089</v>
      </c>
    </row>
    <row r="7144" spans="4:8" ht="11.4" customHeight="1" x14ac:dyDescent="0.2">
      <c r="D7144" s="6" t="s">
        <v>2813</v>
      </c>
      <c r="E7144" s="6" t="s">
        <v>2043</v>
      </c>
      <c r="F7144" s="5" t="s">
        <v>5113</v>
      </c>
      <c r="G7144" s="2">
        <v>320</v>
      </c>
      <c r="H7144" s="2" t="s">
        <v>5089</v>
      </c>
    </row>
    <row r="7145" spans="4:8" ht="11.4" customHeight="1" x14ac:dyDescent="0.2">
      <c r="D7145" s="6" t="s">
        <v>2357</v>
      </c>
      <c r="E7145" s="6" t="s">
        <v>2043</v>
      </c>
      <c r="F7145" s="6" t="s">
        <v>2193</v>
      </c>
      <c r="G7145" s="2">
        <v>199.01208333333332</v>
      </c>
      <c r="H7145" s="2" t="s">
        <v>5089</v>
      </c>
    </row>
    <row r="7146" spans="4:8" ht="11.4" customHeight="1" x14ac:dyDescent="0.2">
      <c r="D7146" s="6" t="s">
        <v>2781</v>
      </c>
      <c r="E7146" s="6" t="s">
        <v>2043</v>
      </c>
      <c r="F7146" s="6" t="s">
        <v>2777</v>
      </c>
      <c r="G7146" s="2">
        <v>484</v>
      </c>
      <c r="H7146" s="2" t="s">
        <v>5089</v>
      </c>
    </row>
    <row r="7147" spans="4:8" ht="11.4" customHeight="1" x14ac:dyDescent="0.2">
      <c r="D7147" s="6" t="s">
        <v>2778</v>
      </c>
      <c r="E7147" s="6" t="s">
        <v>2043</v>
      </c>
      <c r="F7147" s="6" t="s">
        <v>2777</v>
      </c>
      <c r="G7147" s="2">
        <v>438.49835443037978</v>
      </c>
      <c r="H7147" s="2" t="s">
        <v>5089</v>
      </c>
    </row>
    <row r="7148" spans="4:8" ht="11.4" customHeight="1" x14ac:dyDescent="0.2">
      <c r="D7148" s="6" t="s">
        <v>2784</v>
      </c>
      <c r="E7148" s="6" t="s">
        <v>2043</v>
      </c>
      <c r="F7148" s="6" t="s">
        <v>2777</v>
      </c>
      <c r="G7148" s="2">
        <v>374</v>
      </c>
      <c r="H7148" s="2" t="s">
        <v>5089</v>
      </c>
    </row>
    <row r="7149" spans="4:8" ht="11.4" customHeight="1" x14ac:dyDescent="0.2">
      <c r="D7149" s="6" t="s">
        <v>2437</v>
      </c>
      <c r="E7149" s="6" t="s">
        <v>2043</v>
      </c>
      <c r="F7149" s="6" t="s">
        <v>2193</v>
      </c>
      <c r="G7149" s="2">
        <v>110</v>
      </c>
      <c r="H7149" s="2" t="s">
        <v>5089</v>
      </c>
    </row>
    <row r="7150" spans="4:8" ht="11.4" customHeight="1" x14ac:dyDescent="0.2">
      <c r="D7150" s="6" t="s">
        <v>2797</v>
      </c>
      <c r="E7150" s="6" t="s">
        <v>2043</v>
      </c>
      <c r="F7150" s="6" t="s">
        <v>2777</v>
      </c>
      <c r="G7150" s="2">
        <v>3698.7966666666666</v>
      </c>
      <c r="H7150" s="2" t="s">
        <v>5089</v>
      </c>
    </row>
    <row r="7151" spans="4:8" ht="11.4" customHeight="1" x14ac:dyDescent="0.2">
      <c r="D7151" s="6" t="s">
        <v>2779</v>
      </c>
      <c r="E7151" s="6" t="s">
        <v>2043</v>
      </c>
      <c r="F7151" s="6" t="s">
        <v>2777</v>
      </c>
      <c r="G7151" s="2">
        <v>1103.2643396226415</v>
      </c>
      <c r="H7151" s="2" t="s">
        <v>5089</v>
      </c>
    </row>
    <row r="7152" spans="4:8" ht="11.4" customHeight="1" x14ac:dyDescent="0.2">
      <c r="D7152" s="6" t="s">
        <v>2796</v>
      </c>
      <c r="E7152" s="6" t="s">
        <v>2043</v>
      </c>
      <c r="F7152" s="6" t="s">
        <v>2777</v>
      </c>
      <c r="G7152" s="2">
        <v>1545.8176923076924</v>
      </c>
      <c r="H7152" s="2" t="s">
        <v>5089</v>
      </c>
    </row>
    <row r="7153" spans="4:8" ht="11.4" customHeight="1" x14ac:dyDescent="0.2">
      <c r="D7153" s="6" t="s">
        <v>2780</v>
      </c>
      <c r="E7153" s="6" t="s">
        <v>2043</v>
      </c>
      <c r="F7153" s="6" t="s">
        <v>2777</v>
      </c>
      <c r="G7153" s="2">
        <v>515.27266666666662</v>
      </c>
      <c r="H7153" s="2" t="s">
        <v>5089</v>
      </c>
    </row>
    <row r="7154" spans="4:8" ht="11.4" customHeight="1" x14ac:dyDescent="0.2">
      <c r="D7154" s="6" t="s">
        <v>2783</v>
      </c>
      <c r="E7154" s="6" t="s">
        <v>2043</v>
      </c>
      <c r="F7154" s="6" t="s">
        <v>2777</v>
      </c>
      <c r="G7154" s="2">
        <v>518.00133333333338</v>
      </c>
      <c r="H7154" s="2" t="s">
        <v>5089</v>
      </c>
    </row>
    <row r="7155" spans="4:8" ht="11.4" customHeight="1" x14ac:dyDescent="0.2">
      <c r="D7155" s="6" t="s">
        <v>2782</v>
      </c>
      <c r="E7155" s="6" t="s">
        <v>2043</v>
      </c>
      <c r="F7155" s="6" t="s">
        <v>2777</v>
      </c>
      <c r="G7155" s="2">
        <v>1043.2936363636363</v>
      </c>
      <c r="H7155" s="2" t="s">
        <v>5089</v>
      </c>
    </row>
    <row r="7156" spans="4:8" ht="11.4" customHeight="1" x14ac:dyDescent="0.2">
      <c r="D7156" s="6" t="s">
        <v>2248</v>
      </c>
      <c r="E7156" s="6" t="s">
        <v>2043</v>
      </c>
      <c r="F7156" s="6" t="s">
        <v>2193</v>
      </c>
      <c r="G7156" s="2">
        <v>300.29472636815922</v>
      </c>
      <c r="H7156" s="2" t="s">
        <v>5089</v>
      </c>
    </row>
    <row r="7157" spans="4:8" ht="11.4" customHeight="1" x14ac:dyDescent="0.2">
      <c r="D7157" s="6" t="s">
        <v>2255</v>
      </c>
      <c r="E7157" s="6" t="s">
        <v>2043</v>
      </c>
      <c r="F7157" s="6" t="s">
        <v>2193</v>
      </c>
      <c r="G7157" s="2">
        <v>233.21414965986398</v>
      </c>
      <c r="H7157" s="2" t="s">
        <v>5089</v>
      </c>
    </row>
    <row r="7158" spans="4:8" ht="11.4" customHeight="1" x14ac:dyDescent="0.2">
      <c r="D7158" s="6" t="s">
        <v>2679</v>
      </c>
      <c r="E7158" s="6" t="s">
        <v>2043</v>
      </c>
      <c r="F7158" s="6" t="s">
        <v>2637</v>
      </c>
      <c r="G7158" s="2">
        <v>120</v>
      </c>
      <c r="H7158" s="2" t="s">
        <v>5089</v>
      </c>
    </row>
    <row r="7159" spans="4:8" ht="11.4" customHeight="1" x14ac:dyDescent="0.2">
      <c r="D7159" s="6" t="s">
        <v>2646</v>
      </c>
      <c r="E7159" s="6" t="s">
        <v>2043</v>
      </c>
      <c r="F7159" s="6" t="s">
        <v>2637</v>
      </c>
      <c r="G7159" s="2">
        <v>214.69696601941746</v>
      </c>
      <c r="H7159" s="2" t="s">
        <v>5089</v>
      </c>
    </row>
    <row r="7160" spans="4:8" ht="11.4" customHeight="1" x14ac:dyDescent="0.2">
      <c r="D7160" s="6" t="s">
        <v>2705</v>
      </c>
      <c r="E7160" s="6" t="s">
        <v>2043</v>
      </c>
      <c r="F7160" s="6" t="s">
        <v>2637</v>
      </c>
      <c r="G7160" s="2">
        <v>327.96502262443443</v>
      </c>
      <c r="H7160" s="2" t="s">
        <v>5089</v>
      </c>
    </row>
    <row r="7161" spans="4:8" ht="11.4" customHeight="1" x14ac:dyDescent="0.2">
      <c r="D7161" s="6" t="s">
        <v>2216</v>
      </c>
      <c r="E7161" s="6" t="s">
        <v>2043</v>
      </c>
      <c r="F7161" s="6" t="s">
        <v>2193</v>
      </c>
      <c r="G7161" s="2">
        <v>364.49917607223477</v>
      </c>
      <c r="H7161" s="2" t="s">
        <v>5089</v>
      </c>
    </row>
    <row r="7162" spans="4:8" ht="11.4" customHeight="1" x14ac:dyDescent="0.2">
      <c r="D7162" s="6" t="s">
        <v>2218</v>
      </c>
      <c r="E7162" s="6" t="s">
        <v>2043</v>
      </c>
      <c r="F7162" s="6" t="s">
        <v>2193</v>
      </c>
      <c r="G7162" s="2">
        <v>315.29754171301443</v>
      </c>
      <c r="H7162" s="2" t="s">
        <v>5089</v>
      </c>
    </row>
    <row r="7163" spans="4:8" ht="11.4" customHeight="1" x14ac:dyDescent="0.2">
      <c r="D7163" s="6" t="s">
        <v>2214</v>
      </c>
      <c r="E7163" s="6" t="s">
        <v>2043</v>
      </c>
      <c r="F7163" s="6" t="s">
        <v>2193</v>
      </c>
      <c r="G7163" s="2">
        <v>432.25296348314606</v>
      </c>
      <c r="H7163" s="2" t="s">
        <v>5089</v>
      </c>
    </row>
    <row r="7164" spans="4:8" ht="11.4" customHeight="1" x14ac:dyDescent="0.2">
      <c r="D7164" s="6" t="s">
        <v>2224</v>
      </c>
      <c r="E7164" s="6" t="s">
        <v>2043</v>
      </c>
      <c r="F7164" s="6" t="s">
        <v>2193</v>
      </c>
      <c r="G7164" s="2">
        <v>409.26238875878221</v>
      </c>
      <c r="H7164" s="2" t="s">
        <v>5089</v>
      </c>
    </row>
    <row r="7165" spans="4:8" ht="11.4" customHeight="1" x14ac:dyDescent="0.2">
      <c r="D7165" s="6" t="s">
        <v>2225</v>
      </c>
      <c r="E7165" s="6" t="s">
        <v>2043</v>
      </c>
      <c r="F7165" s="6" t="s">
        <v>2193</v>
      </c>
      <c r="G7165" s="2">
        <v>728.7</v>
      </c>
      <c r="H7165" s="2" t="s">
        <v>5089</v>
      </c>
    </row>
    <row r="7166" spans="4:8" ht="11.4" customHeight="1" x14ac:dyDescent="0.2">
      <c r="D7166" s="6" t="s">
        <v>2241</v>
      </c>
      <c r="E7166" s="6" t="s">
        <v>2043</v>
      </c>
      <c r="F7166" s="6" t="s">
        <v>2193</v>
      </c>
      <c r="G7166" s="2">
        <v>658.31285714285718</v>
      </c>
      <c r="H7166" s="2" t="s">
        <v>5089</v>
      </c>
    </row>
    <row r="7167" spans="4:8" ht="11.4" customHeight="1" x14ac:dyDescent="0.2">
      <c r="D7167" s="6" t="s">
        <v>2211</v>
      </c>
      <c r="E7167" s="6" t="s">
        <v>2043</v>
      </c>
      <c r="F7167" s="6" t="s">
        <v>2193</v>
      </c>
      <c r="G7167" s="2">
        <v>323.53180457052798</v>
      </c>
      <c r="H7167" s="2" t="s">
        <v>5089</v>
      </c>
    </row>
    <row r="7168" spans="4:8" ht="11.4" customHeight="1" x14ac:dyDescent="0.2">
      <c r="D7168" s="6" t="s">
        <v>2213</v>
      </c>
      <c r="E7168" s="6" t="s">
        <v>2043</v>
      </c>
      <c r="F7168" s="6" t="s">
        <v>2193</v>
      </c>
      <c r="G7168" s="2">
        <v>288.49934221482101</v>
      </c>
      <c r="H7168" s="2" t="s">
        <v>5089</v>
      </c>
    </row>
    <row r="7169" spans="4:8" ht="11.4" customHeight="1" x14ac:dyDescent="0.2">
      <c r="D7169" s="6" t="s">
        <v>2240</v>
      </c>
      <c r="E7169" s="6" t="s">
        <v>2043</v>
      </c>
      <c r="F7169" s="6" t="s">
        <v>2193</v>
      </c>
      <c r="G7169" s="2">
        <v>256.19034816247586</v>
      </c>
      <c r="H7169" s="2" t="s">
        <v>5089</v>
      </c>
    </row>
    <row r="7170" spans="4:8" ht="11.4" customHeight="1" x14ac:dyDescent="0.2">
      <c r="D7170" s="6" t="s">
        <v>2234</v>
      </c>
      <c r="E7170" s="6" t="s">
        <v>2043</v>
      </c>
      <c r="F7170" s="6" t="s">
        <v>2193</v>
      </c>
      <c r="G7170" s="2">
        <v>371.05360189573457</v>
      </c>
      <c r="H7170" s="2" t="s">
        <v>5089</v>
      </c>
    </row>
    <row r="7171" spans="4:8" ht="11.4" customHeight="1" x14ac:dyDescent="0.2">
      <c r="D7171" s="6" t="s">
        <v>2242</v>
      </c>
      <c r="E7171" s="6" t="s">
        <v>2043</v>
      </c>
      <c r="F7171" s="6" t="s">
        <v>2193</v>
      </c>
      <c r="G7171" s="2">
        <v>355.76461538461541</v>
      </c>
      <c r="H7171" s="2" t="s">
        <v>5089</v>
      </c>
    </row>
    <row r="7172" spans="4:8" ht="11.4" customHeight="1" x14ac:dyDescent="0.2">
      <c r="D7172" s="6" t="s">
        <v>2228</v>
      </c>
      <c r="E7172" s="6" t="s">
        <v>2043</v>
      </c>
      <c r="F7172" s="6" t="s">
        <v>2193</v>
      </c>
      <c r="G7172" s="2">
        <v>333.73070063694269</v>
      </c>
      <c r="H7172" s="2" t="s">
        <v>5089</v>
      </c>
    </row>
    <row r="7173" spans="4:8" ht="11.4" customHeight="1" x14ac:dyDescent="0.2">
      <c r="D7173" s="6" t="s">
        <v>2226</v>
      </c>
      <c r="E7173" s="6" t="s">
        <v>2043</v>
      </c>
      <c r="F7173" s="6" t="s">
        <v>2193</v>
      </c>
      <c r="G7173" s="2">
        <v>546.41322033898302</v>
      </c>
      <c r="H7173" s="2" t="s">
        <v>5089</v>
      </c>
    </row>
    <row r="7174" spans="4:8" ht="11.4" customHeight="1" x14ac:dyDescent="0.2">
      <c r="D7174" s="6" t="s">
        <v>2209</v>
      </c>
      <c r="E7174" s="6" t="s">
        <v>2043</v>
      </c>
      <c r="F7174" s="6" t="s">
        <v>2193</v>
      </c>
      <c r="G7174" s="2">
        <v>585.27834215167547</v>
      </c>
      <c r="H7174" s="2" t="s">
        <v>5089</v>
      </c>
    </row>
    <row r="7175" spans="4:8" ht="11.4" customHeight="1" x14ac:dyDescent="0.2">
      <c r="D7175" s="6" t="s">
        <v>2229</v>
      </c>
      <c r="E7175" s="6" t="s">
        <v>2043</v>
      </c>
      <c r="F7175" s="6" t="s">
        <v>2193</v>
      </c>
      <c r="G7175" s="2">
        <v>510.79981927710844</v>
      </c>
      <c r="H7175" s="2" t="s">
        <v>5089</v>
      </c>
    </row>
    <row r="7176" spans="4:8" ht="11.4" customHeight="1" x14ac:dyDescent="0.2">
      <c r="D7176" s="6" t="s">
        <v>2684</v>
      </c>
      <c r="E7176" s="6" t="s">
        <v>2043</v>
      </c>
      <c r="F7176" s="6" t="s">
        <v>2637</v>
      </c>
      <c r="G7176" s="2">
        <v>340.11244444444441</v>
      </c>
      <c r="H7176" s="2" t="s">
        <v>5089</v>
      </c>
    </row>
    <row r="7177" spans="4:8" ht="11.4" customHeight="1" x14ac:dyDescent="0.2">
      <c r="D7177" s="6" t="s">
        <v>2329</v>
      </c>
      <c r="E7177" s="6" t="s">
        <v>2043</v>
      </c>
      <c r="F7177" s="6" t="s">
        <v>2193</v>
      </c>
      <c r="G7177" s="2">
        <v>456.67654545454542</v>
      </c>
      <c r="H7177" s="2" t="s">
        <v>5089</v>
      </c>
    </row>
    <row r="7178" spans="4:8" ht="11.4" customHeight="1" x14ac:dyDescent="0.2">
      <c r="D7178" s="6" t="s">
        <v>2371</v>
      </c>
      <c r="E7178" s="6" t="s">
        <v>2043</v>
      </c>
      <c r="F7178" s="6" t="s">
        <v>2193</v>
      </c>
      <c r="G7178" s="2">
        <v>687.73234375000004</v>
      </c>
      <c r="H7178" s="2" t="s">
        <v>5089</v>
      </c>
    </row>
    <row r="7179" spans="4:8" ht="11.4" customHeight="1" x14ac:dyDescent="0.2">
      <c r="D7179" s="6" t="s">
        <v>2350</v>
      </c>
      <c r="E7179" s="6" t="s">
        <v>2043</v>
      </c>
      <c r="F7179" s="6" t="s">
        <v>2193</v>
      </c>
      <c r="G7179" s="2">
        <v>347.22034482758619</v>
      </c>
      <c r="H7179" s="2" t="s">
        <v>5089</v>
      </c>
    </row>
    <row r="7180" spans="4:8" ht="11.4" customHeight="1" x14ac:dyDescent="0.2">
      <c r="D7180" s="6" t="s">
        <v>4878</v>
      </c>
      <c r="E7180" s="6" t="s">
        <v>2043</v>
      </c>
      <c r="F7180" s="6" t="s">
        <v>2193</v>
      </c>
      <c r="G7180" s="2">
        <v>514.98961038961033</v>
      </c>
      <c r="H7180" s="2" t="s">
        <v>5089</v>
      </c>
    </row>
    <row r="7181" spans="4:8" ht="11.4" customHeight="1" x14ac:dyDescent="0.2">
      <c r="D7181" s="6" t="s">
        <v>2595</v>
      </c>
      <c r="E7181" s="6" t="s">
        <v>2043</v>
      </c>
      <c r="F7181" s="6" t="s">
        <v>2512</v>
      </c>
      <c r="G7181" s="2">
        <v>1500</v>
      </c>
      <c r="H7181" s="2" t="s">
        <v>5089</v>
      </c>
    </row>
    <row r="7182" spans="4:8" ht="11.4" customHeight="1" x14ac:dyDescent="0.2">
      <c r="D7182" s="6" t="s">
        <v>2557</v>
      </c>
      <c r="E7182" s="6" t="s">
        <v>2043</v>
      </c>
      <c r="F7182" s="6" t="s">
        <v>2512</v>
      </c>
      <c r="G7182" s="2">
        <v>300</v>
      </c>
      <c r="H7182" s="2" t="s">
        <v>5089</v>
      </c>
    </row>
    <row r="7183" spans="4:8" ht="11.4" customHeight="1" x14ac:dyDescent="0.2">
      <c r="D7183" s="6" t="s">
        <v>2548</v>
      </c>
      <c r="E7183" s="6" t="s">
        <v>2043</v>
      </c>
      <c r="F7183" s="6" t="s">
        <v>2512</v>
      </c>
      <c r="G7183" s="2">
        <v>395.66891304347826</v>
      </c>
      <c r="H7183" s="2" t="s">
        <v>5089</v>
      </c>
    </row>
    <row r="7184" spans="4:8" ht="11.4" customHeight="1" x14ac:dyDescent="0.2">
      <c r="D7184" s="6" t="s">
        <v>2545</v>
      </c>
      <c r="E7184" s="6" t="s">
        <v>2043</v>
      </c>
      <c r="F7184" s="6" t="s">
        <v>2512</v>
      </c>
      <c r="G7184" s="2">
        <v>412.7425471698113</v>
      </c>
      <c r="H7184" s="2" t="s">
        <v>5089</v>
      </c>
    </row>
    <row r="7185" spans="4:8" ht="11.4" customHeight="1" x14ac:dyDescent="0.2">
      <c r="D7185" s="6" t="s">
        <v>2588</v>
      </c>
      <c r="E7185" s="6" t="s">
        <v>2043</v>
      </c>
      <c r="F7185" s="6" t="s">
        <v>2512</v>
      </c>
      <c r="G7185" s="2">
        <v>800</v>
      </c>
      <c r="H7185" s="2" t="s">
        <v>5089</v>
      </c>
    </row>
    <row r="7186" spans="4:8" ht="11.4" customHeight="1" x14ac:dyDescent="0.2">
      <c r="D7186" s="6" t="s">
        <v>2594</v>
      </c>
      <c r="E7186" s="6" t="s">
        <v>2043</v>
      </c>
      <c r="F7186" s="6" t="s">
        <v>2512</v>
      </c>
      <c r="G7186" s="2">
        <v>800</v>
      </c>
      <c r="H7186" s="2" t="s">
        <v>5089</v>
      </c>
    </row>
    <row r="7187" spans="4:8" ht="11.4" customHeight="1" x14ac:dyDescent="0.2">
      <c r="D7187" s="6" t="s">
        <v>2586</v>
      </c>
      <c r="E7187" s="6" t="s">
        <v>2043</v>
      </c>
      <c r="F7187" s="6" t="s">
        <v>2512</v>
      </c>
      <c r="G7187" s="2">
        <v>1000</v>
      </c>
      <c r="H7187" s="2" t="s">
        <v>5089</v>
      </c>
    </row>
    <row r="7188" spans="4:8" ht="11.4" customHeight="1" x14ac:dyDescent="0.2">
      <c r="D7188" s="6" t="s">
        <v>2614</v>
      </c>
      <c r="E7188" s="6" t="s">
        <v>2043</v>
      </c>
      <c r="F7188" s="6" t="s">
        <v>2512</v>
      </c>
      <c r="G7188" s="2">
        <v>1000</v>
      </c>
      <c r="H7188" s="2" t="s">
        <v>5089</v>
      </c>
    </row>
    <row r="7189" spans="4:8" ht="11.4" customHeight="1" x14ac:dyDescent="0.2">
      <c r="D7189" s="6" t="s">
        <v>2547</v>
      </c>
      <c r="E7189" s="6" t="s">
        <v>2043</v>
      </c>
      <c r="F7189" s="6" t="s">
        <v>2512</v>
      </c>
      <c r="G7189" s="2">
        <v>1000</v>
      </c>
      <c r="H7189" s="2" t="s">
        <v>5089</v>
      </c>
    </row>
    <row r="7190" spans="4:8" ht="11.4" customHeight="1" x14ac:dyDescent="0.2">
      <c r="D7190" s="6" t="s">
        <v>2584</v>
      </c>
      <c r="E7190" s="6" t="s">
        <v>2043</v>
      </c>
      <c r="F7190" s="6" t="s">
        <v>2512</v>
      </c>
      <c r="G7190" s="2">
        <v>1200</v>
      </c>
      <c r="H7190" s="2" t="s">
        <v>5089</v>
      </c>
    </row>
    <row r="7191" spans="4:8" ht="11.4" customHeight="1" x14ac:dyDescent="0.2">
      <c r="D7191" s="6" t="s">
        <v>2559</v>
      </c>
      <c r="E7191" s="6" t="s">
        <v>2043</v>
      </c>
      <c r="F7191" s="6" t="s">
        <v>2512</v>
      </c>
      <c r="G7191" s="2">
        <v>1200</v>
      </c>
      <c r="H7191" s="2" t="s">
        <v>5089</v>
      </c>
    </row>
    <row r="7192" spans="4:8" ht="11.4" customHeight="1" x14ac:dyDescent="0.2">
      <c r="D7192" s="6" t="s">
        <v>2541</v>
      </c>
      <c r="E7192" s="6" t="s">
        <v>2043</v>
      </c>
      <c r="F7192" s="6" t="s">
        <v>2512</v>
      </c>
      <c r="G7192" s="2">
        <v>1400</v>
      </c>
      <c r="H7192" s="2" t="s">
        <v>5089</v>
      </c>
    </row>
    <row r="7193" spans="4:8" ht="11.4" customHeight="1" x14ac:dyDescent="0.2">
      <c r="D7193" s="6" t="s">
        <v>2579</v>
      </c>
      <c r="E7193" s="6" t="s">
        <v>2043</v>
      </c>
      <c r="F7193" s="6" t="s">
        <v>2512</v>
      </c>
      <c r="G7193" s="2">
        <v>400</v>
      </c>
      <c r="H7193" s="2" t="s">
        <v>5089</v>
      </c>
    </row>
    <row r="7194" spans="4:8" ht="11.4" customHeight="1" x14ac:dyDescent="0.2">
      <c r="D7194" s="6" t="s">
        <v>2540</v>
      </c>
      <c r="E7194" s="6" t="s">
        <v>2043</v>
      </c>
      <c r="F7194" s="6" t="s">
        <v>2512</v>
      </c>
      <c r="G7194" s="2">
        <v>339.39393939393938</v>
      </c>
      <c r="H7194" s="2" t="s">
        <v>5089</v>
      </c>
    </row>
    <row r="7195" spans="4:8" ht="11.4" customHeight="1" x14ac:dyDescent="0.2">
      <c r="D7195" s="6" t="s">
        <v>2618</v>
      </c>
      <c r="E7195" s="6" t="s">
        <v>2043</v>
      </c>
      <c r="F7195" s="6" t="s">
        <v>2512</v>
      </c>
      <c r="G7195" s="2">
        <v>600</v>
      </c>
      <c r="H7195" s="2" t="s">
        <v>5089</v>
      </c>
    </row>
    <row r="7196" spans="4:8" ht="11.4" customHeight="1" x14ac:dyDescent="0.2">
      <c r="D7196" s="6" t="s">
        <v>2542</v>
      </c>
      <c r="E7196" s="6" t="s">
        <v>2043</v>
      </c>
      <c r="F7196" s="6" t="s">
        <v>2512</v>
      </c>
      <c r="G7196" s="2">
        <v>479.90746268656716</v>
      </c>
      <c r="H7196" s="2" t="s">
        <v>5089</v>
      </c>
    </row>
    <row r="7197" spans="4:8" ht="11.4" customHeight="1" x14ac:dyDescent="0.2">
      <c r="D7197" s="6" t="s">
        <v>2604</v>
      </c>
      <c r="E7197" s="6" t="s">
        <v>2043</v>
      </c>
      <c r="F7197" s="6" t="s">
        <v>2512</v>
      </c>
      <c r="G7197" s="2">
        <v>1000</v>
      </c>
      <c r="H7197" s="2" t="s">
        <v>5089</v>
      </c>
    </row>
    <row r="7198" spans="4:8" ht="11.4" customHeight="1" x14ac:dyDescent="0.2">
      <c r="D7198" s="6" t="s">
        <v>2554</v>
      </c>
      <c r="E7198" s="6" t="s">
        <v>2043</v>
      </c>
      <c r="F7198" s="6" t="s">
        <v>2512</v>
      </c>
      <c r="G7198" s="2">
        <v>1000</v>
      </c>
      <c r="H7198" s="2" t="s">
        <v>5089</v>
      </c>
    </row>
    <row r="7199" spans="4:8" ht="11.4" customHeight="1" x14ac:dyDescent="0.2">
      <c r="D7199" s="6" t="s">
        <v>2553</v>
      </c>
      <c r="E7199" s="6" t="s">
        <v>2043</v>
      </c>
      <c r="F7199" s="6" t="s">
        <v>2512</v>
      </c>
      <c r="G7199" s="2">
        <v>1200</v>
      </c>
      <c r="H7199" s="2" t="s">
        <v>5089</v>
      </c>
    </row>
    <row r="7200" spans="4:8" ht="11.4" customHeight="1" x14ac:dyDescent="0.2">
      <c r="D7200" s="6" t="s">
        <v>2202</v>
      </c>
      <c r="E7200" s="6" t="s">
        <v>2043</v>
      </c>
      <c r="F7200" s="6" t="s">
        <v>2193</v>
      </c>
      <c r="G7200" s="2">
        <v>124.89540597293512</v>
      </c>
      <c r="H7200" s="2" t="s">
        <v>5091</v>
      </c>
    </row>
    <row r="7201" spans="4:8" ht="11.4" customHeight="1" x14ac:dyDescent="0.2">
      <c r="D7201" s="6" t="s">
        <v>2194</v>
      </c>
      <c r="E7201" s="6" t="s">
        <v>2043</v>
      </c>
      <c r="F7201" s="6" t="s">
        <v>2193</v>
      </c>
      <c r="G7201" s="2">
        <v>180.5203167145219</v>
      </c>
      <c r="H7201" s="2" t="s">
        <v>5091</v>
      </c>
    </row>
    <row r="7202" spans="4:8" ht="11.4" customHeight="1" x14ac:dyDescent="0.2">
      <c r="D7202" s="6" t="s">
        <v>2220</v>
      </c>
      <c r="E7202" s="6" t="s">
        <v>2043</v>
      </c>
      <c r="F7202" s="6" t="s">
        <v>2193</v>
      </c>
      <c r="G7202" s="2">
        <v>183.22357019064125</v>
      </c>
      <c r="H7202" s="2" t="s">
        <v>5089</v>
      </c>
    </row>
    <row r="7203" spans="4:8" ht="11.4" customHeight="1" x14ac:dyDescent="0.2">
      <c r="D7203" s="6" t="s">
        <v>2243</v>
      </c>
      <c r="E7203" s="6" t="s">
        <v>2043</v>
      </c>
      <c r="F7203" s="6" t="s">
        <v>2193</v>
      </c>
      <c r="G7203" s="2">
        <v>115.625</v>
      </c>
      <c r="H7203" s="2" t="s">
        <v>5089</v>
      </c>
    </row>
    <row r="7204" spans="4:8" ht="11.4" customHeight="1" x14ac:dyDescent="0.2">
      <c r="D7204" s="6" t="s">
        <v>2429</v>
      </c>
      <c r="E7204" s="6" t="s">
        <v>2043</v>
      </c>
      <c r="F7204" s="6" t="s">
        <v>2193</v>
      </c>
      <c r="G7204" s="2">
        <v>19.966579710144927</v>
      </c>
      <c r="H7204" s="2" t="s">
        <v>5089</v>
      </c>
    </row>
    <row r="7205" spans="4:8" ht="11.4" customHeight="1" x14ac:dyDescent="0.2">
      <c r="D7205" s="6" t="s">
        <v>2709</v>
      </c>
      <c r="E7205" s="6" t="s">
        <v>2043</v>
      </c>
      <c r="F7205" s="6" t="s">
        <v>2708</v>
      </c>
      <c r="G7205" s="2">
        <v>519.40404000000001</v>
      </c>
      <c r="H7205" s="2" t="s">
        <v>5089</v>
      </c>
    </row>
    <row r="7206" spans="4:8" ht="11.4" customHeight="1" x14ac:dyDescent="0.2">
      <c r="D7206" s="6" t="s">
        <v>2737</v>
      </c>
      <c r="E7206" s="6" t="s">
        <v>2043</v>
      </c>
      <c r="F7206" s="6" t="s">
        <v>2708</v>
      </c>
      <c r="G7206" s="2">
        <v>502.20588235294116</v>
      </c>
      <c r="H7206" s="2" t="s">
        <v>5089</v>
      </c>
    </row>
    <row r="7207" spans="4:8" ht="11.4" customHeight="1" x14ac:dyDescent="0.2">
      <c r="D7207" s="6" t="s">
        <v>2740</v>
      </c>
      <c r="E7207" s="6" t="s">
        <v>2043</v>
      </c>
      <c r="F7207" s="6" t="s">
        <v>2708</v>
      </c>
      <c r="G7207" s="2">
        <v>403.518125</v>
      </c>
      <c r="H7207" s="2" t="s">
        <v>5089</v>
      </c>
    </row>
    <row r="7208" spans="4:8" ht="11.4" customHeight="1" x14ac:dyDescent="0.2">
      <c r="D7208" s="6" t="s">
        <v>2717</v>
      </c>
      <c r="E7208" s="6" t="s">
        <v>2043</v>
      </c>
      <c r="F7208" s="6" t="s">
        <v>2708</v>
      </c>
      <c r="G7208" s="2">
        <v>403.72257731958757</v>
      </c>
      <c r="H7208" s="2" t="s">
        <v>5089</v>
      </c>
    </row>
    <row r="7209" spans="4:8" ht="11.4" customHeight="1" x14ac:dyDescent="0.2">
      <c r="D7209" s="6" t="s">
        <v>2233</v>
      </c>
      <c r="E7209" s="6" t="s">
        <v>2043</v>
      </c>
      <c r="F7209" s="6" t="s">
        <v>2193</v>
      </c>
      <c r="G7209" s="2">
        <v>123.80327613104524</v>
      </c>
      <c r="H7209" s="2" t="s">
        <v>5089</v>
      </c>
    </row>
    <row r="7210" spans="4:8" ht="11.4" customHeight="1" x14ac:dyDescent="0.2">
      <c r="D7210" s="6" t="s">
        <v>2287</v>
      </c>
      <c r="E7210" s="6" t="s">
        <v>2043</v>
      </c>
      <c r="F7210" s="6" t="s">
        <v>2193</v>
      </c>
      <c r="G7210" s="2">
        <v>275.25280000000004</v>
      </c>
      <c r="H7210" s="2" t="s">
        <v>5089</v>
      </c>
    </row>
    <row r="7211" spans="4:8" ht="11.4" customHeight="1" x14ac:dyDescent="0.2">
      <c r="D7211" s="6" t="s">
        <v>2238</v>
      </c>
      <c r="E7211" s="6" t="s">
        <v>2043</v>
      </c>
      <c r="F7211" s="6" t="s">
        <v>2193</v>
      </c>
      <c r="G7211" s="2">
        <v>197.06843822843823</v>
      </c>
      <c r="H7211" s="2" t="s">
        <v>5089</v>
      </c>
    </row>
    <row r="7212" spans="4:8" ht="11.4" customHeight="1" x14ac:dyDescent="0.2">
      <c r="D7212" s="6" t="s">
        <v>2273</v>
      </c>
      <c r="E7212" s="6" t="s">
        <v>2043</v>
      </c>
      <c r="F7212" s="6" t="s">
        <v>2193</v>
      </c>
      <c r="G7212" s="2">
        <v>299.6099596774194</v>
      </c>
      <c r="H7212" s="2" t="s">
        <v>5089</v>
      </c>
    </row>
    <row r="7213" spans="4:8" ht="11.4" customHeight="1" x14ac:dyDescent="0.2">
      <c r="D7213" s="6" t="s">
        <v>2279</v>
      </c>
      <c r="E7213" s="6" t="s">
        <v>2043</v>
      </c>
      <c r="F7213" s="6" t="s">
        <v>2193</v>
      </c>
      <c r="G7213" s="2">
        <v>249.8024770642202</v>
      </c>
      <c r="H7213" s="2" t="s">
        <v>5089</v>
      </c>
    </row>
    <row r="7214" spans="4:8" ht="11.4" customHeight="1" x14ac:dyDescent="0.2">
      <c r="D7214" s="6" t="s">
        <v>2289</v>
      </c>
      <c r="E7214" s="6" t="s">
        <v>2043</v>
      </c>
      <c r="F7214" s="6" t="s">
        <v>2193</v>
      </c>
      <c r="G7214" s="2">
        <v>335.90743842364537</v>
      </c>
      <c r="H7214" s="2" t="s">
        <v>5089</v>
      </c>
    </row>
    <row r="7215" spans="4:8" ht="11.4" customHeight="1" x14ac:dyDescent="0.2">
      <c r="D7215" s="6" t="s">
        <v>2244</v>
      </c>
      <c r="E7215" s="6" t="s">
        <v>2043</v>
      </c>
      <c r="F7215" s="6" t="s">
        <v>2193</v>
      </c>
      <c r="G7215" s="2">
        <v>210.7525</v>
      </c>
      <c r="H7215" s="2" t="s">
        <v>5089</v>
      </c>
    </row>
    <row r="7216" spans="4:8" ht="11.4" customHeight="1" x14ac:dyDescent="0.2">
      <c r="D7216" s="6" t="s">
        <v>2283</v>
      </c>
      <c r="E7216" s="6" t="s">
        <v>2043</v>
      </c>
      <c r="F7216" s="6" t="s">
        <v>2193</v>
      </c>
      <c r="G7216" s="2">
        <v>193.28711656441718</v>
      </c>
      <c r="H7216" s="2" t="s">
        <v>5089</v>
      </c>
    </row>
    <row r="7217" spans="4:8" ht="11.4" customHeight="1" x14ac:dyDescent="0.2">
      <c r="D7217" s="6" t="s">
        <v>2393</v>
      </c>
      <c r="E7217" s="6" t="s">
        <v>2043</v>
      </c>
      <c r="F7217" s="6" t="s">
        <v>2193</v>
      </c>
      <c r="G7217" s="2">
        <v>339.99846153846153</v>
      </c>
      <c r="H7217" s="2" t="s">
        <v>5089</v>
      </c>
    </row>
    <row r="7218" spans="4:8" ht="11.4" customHeight="1" x14ac:dyDescent="0.2">
      <c r="D7218" s="6" t="s">
        <v>2462</v>
      </c>
      <c r="E7218" s="6" t="s">
        <v>2043</v>
      </c>
      <c r="F7218" s="6" t="s">
        <v>2193</v>
      </c>
      <c r="G7218" s="2">
        <v>644.09</v>
      </c>
      <c r="H7218" s="2" t="s">
        <v>5089</v>
      </c>
    </row>
    <row r="7219" spans="4:8" ht="11.4" customHeight="1" x14ac:dyDescent="0.2">
      <c r="D7219" s="6" t="s">
        <v>2477</v>
      </c>
      <c r="E7219" s="6" t="s">
        <v>2043</v>
      </c>
      <c r="F7219" s="6" t="s">
        <v>2193</v>
      </c>
      <c r="G7219" s="2">
        <v>1288.1815384615386</v>
      </c>
      <c r="H7219" s="2" t="s">
        <v>5089</v>
      </c>
    </row>
    <row r="7220" spans="4:8" ht="11.4" customHeight="1" x14ac:dyDescent="0.2">
      <c r="D7220" s="6" t="s">
        <v>2681</v>
      </c>
      <c r="E7220" s="6" t="s">
        <v>2043</v>
      </c>
      <c r="F7220" s="6" t="s">
        <v>2637</v>
      </c>
      <c r="G7220" s="2">
        <v>264.00095238095241</v>
      </c>
      <c r="H7220" s="2" t="s">
        <v>5089</v>
      </c>
    </row>
    <row r="7221" spans="4:8" ht="11.4" customHeight="1" x14ac:dyDescent="0.2">
      <c r="D7221" s="6" t="s">
        <v>2688</v>
      </c>
      <c r="E7221" s="6" t="s">
        <v>2043</v>
      </c>
      <c r="F7221" s="6" t="s">
        <v>2637</v>
      </c>
      <c r="G7221" s="2">
        <v>255</v>
      </c>
      <c r="H7221" s="2" t="s">
        <v>5089</v>
      </c>
    </row>
    <row r="7222" spans="4:8" ht="11.4" customHeight="1" x14ac:dyDescent="0.2">
      <c r="D7222" s="6" t="s">
        <v>2693</v>
      </c>
      <c r="E7222" s="6" t="s">
        <v>2043</v>
      </c>
      <c r="F7222" s="6" t="s">
        <v>2637</v>
      </c>
      <c r="G7222" s="2">
        <v>199.81666666666669</v>
      </c>
      <c r="H7222" s="2" t="s">
        <v>5089</v>
      </c>
    </row>
    <row r="7223" spans="4:8" ht="11.4" customHeight="1" x14ac:dyDescent="0.2">
      <c r="D7223" s="6" t="s">
        <v>2713</v>
      </c>
      <c r="E7223" s="6" t="s">
        <v>2043</v>
      </c>
      <c r="F7223" s="6" t="s">
        <v>2708</v>
      </c>
      <c r="G7223" s="2">
        <v>494.77870370370368</v>
      </c>
      <c r="H7223" s="2" t="s">
        <v>5089</v>
      </c>
    </row>
    <row r="7224" spans="4:8" ht="11.4" customHeight="1" x14ac:dyDescent="0.2">
      <c r="D7224" s="6" t="s">
        <v>4879</v>
      </c>
      <c r="E7224" s="6" t="s">
        <v>2043</v>
      </c>
      <c r="F7224" s="6" t="s">
        <v>2708</v>
      </c>
      <c r="G7224" s="2">
        <v>483.82857142857142</v>
      </c>
      <c r="H7224" s="2" t="s">
        <v>5089</v>
      </c>
    </row>
    <row r="7225" spans="4:8" ht="11.4" customHeight="1" x14ac:dyDescent="0.2">
      <c r="D7225" s="6" t="s">
        <v>2741</v>
      </c>
      <c r="E7225" s="6" t="s">
        <v>2043</v>
      </c>
      <c r="F7225" s="6" t="s">
        <v>2708</v>
      </c>
      <c r="G7225" s="2">
        <v>396</v>
      </c>
      <c r="H7225" s="2" t="s">
        <v>5089</v>
      </c>
    </row>
    <row r="7226" spans="4:8" ht="11.4" customHeight="1" x14ac:dyDescent="0.2">
      <c r="D7226" s="6" t="s">
        <v>2711</v>
      </c>
      <c r="E7226" s="6" t="s">
        <v>2043</v>
      </c>
      <c r="F7226" s="6" t="s">
        <v>2708</v>
      </c>
      <c r="G7226" s="2">
        <v>677.83550561797756</v>
      </c>
      <c r="H7226" s="2" t="s">
        <v>5089</v>
      </c>
    </row>
    <row r="7227" spans="4:8" ht="11.4" customHeight="1" x14ac:dyDescent="0.2">
      <c r="D7227" s="6" t="s">
        <v>2732</v>
      </c>
      <c r="E7227" s="6" t="s">
        <v>2043</v>
      </c>
      <c r="F7227" s="6" t="s">
        <v>2708</v>
      </c>
      <c r="G7227" s="2">
        <v>645.56137931034482</v>
      </c>
      <c r="H7227" s="2" t="s">
        <v>5089</v>
      </c>
    </row>
    <row r="7228" spans="4:8" ht="11.4" customHeight="1" x14ac:dyDescent="0.2">
      <c r="D7228" s="6" t="s">
        <v>2728</v>
      </c>
      <c r="E7228" s="6" t="s">
        <v>2043</v>
      </c>
      <c r="F7228" s="6" t="s">
        <v>2708</v>
      </c>
      <c r="G7228" s="2">
        <v>528.005</v>
      </c>
      <c r="H7228" s="2" t="s">
        <v>5089</v>
      </c>
    </row>
    <row r="7229" spans="4:8" ht="11.4" customHeight="1" x14ac:dyDescent="0.2">
      <c r="D7229" s="6" t="s">
        <v>2746</v>
      </c>
      <c r="E7229" s="6" t="s">
        <v>2043</v>
      </c>
      <c r="F7229" s="6" t="s">
        <v>2708</v>
      </c>
      <c r="G7229" s="2">
        <v>404</v>
      </c>
      <c r="H7229" s="2" t="s">
        <v>5089</v>
      </c>
    </row>
    <row r="7230" spans="4:8" ht="11.4" customHeight="1" x14ac:dyDescent="0.2">
      <c r="D7230" s="6" t="s">
        <v>2712</v>
      </c>
      <c r="E7230" s="6" t="s">
        <v>2043</v>
      </c>
      <c r="F7230" s="6" t="s">
        <v>2708</v>
      </c>
      <c r="G7230" s="2">
        <v>396.01107142857143</v>
      </c>
      <c r="H7230" s="2" t="s">
        <v>5089</v>
      </c>
    </row>
    <row r="7231" spans="4:8" ht="11.4" customHeight="1" x14ac:dyDescent="0.2">
      <c r="D7231" s="6" t="s">
        <v>2736</v>
      </c>
      <c r="E7231" s="6" t="s">
        <v>2043</v>
      </c>
      <c r="F7231" s="6" t="s">
        <v>2708</v>
      </c>
      <c r="G7231" s="2">
        <v>305.52333333333337</v>
      </c>
      <c r="H7231" s="2" t="s">
        <v>5089</v>
      </c>
    </row>
    <row r="7232" spans="4:8" ht="11.4" customHeight="1" x14ac:dyDescent="0.2">
      <c r="D7232" s="6" t="s">
        <v>2204</v>
      </c>
      <c r="E7232" s="6" t="s">
        <v>2043</v>
      </c>
      <c r="F7232" s="6" t="s">
        <v>2193</v>
      </c>
      <c r="G7232" s="2">
        <v>907.15781155015191</v>
      </c>
      <c r="H7232" s="2" t="s">
        <v>5089</v>
      </c>
    </row>
    <row r="7233" spans="4:8" ht="11.4" customHeight="1" x14ac:dyDescent="0.2">
      <c r="D7233" s="6" t="s">
        <v>2197</v>
      </c>
      <c r="E7233" s="6" t="s">
        <v>2043</v>
      </c>
      <c r="F7233" s="6" t="s">
        <v>2193</v>
      </c>
      <c r="G7233" s="2">
        <v>1256.4326501305484</v>
      </c>
      <c r="H7233" s="2" t="s">
        <v>5089</v>
      </c>
    </row>
    <row r="7234" spans="4:8" ht="11.4" customHeight="1" x14ac:dyDescent="0.2">
      <c r="D7234" s="6" t="s">
        <v>2232</v>
      </c>
      <c r="E7234" s="6" t="s">
        <v>2043</v>
      </c>
      <c r="F7234" s="6" t="s">
        <v>2193</v>
      </c>
      <c r="G7234" s="2">
        <v>144.09258658806192</v>
      </c>
      <c r="H7234" s="2" t="s">
        <v>5089</v>
      </c>
    </row>
    <row r="7235" spans="4:8" ht="11.4" customHeight="1" x14ac:dyDescent="0.2">
      <c r="D7235" s="6" t="s">
        <v>2195</v>
      </c>
      <c r="E7235" s="6" t="s">
        <v>2043</v>
      </c>
      <c r="F7235" s="6" t="s">
        <v>2193</v>
      </c>
      <c r="G7235" s="2">
        <v>136.31154498169909</v>
      </c>
      <c r="H7235" s="2" t="s">
        <v>5091</v>
      </c>
    </row>
    <row r="7236" spans="4:8" ht="11.4" customHeight="1" x14ac:dyDescent="0.2">
      <c r="D7236" s="6" t="s">
        <v>2305</v>
      </c>
      <c r="E7236" s="6" t="s">
        <v>2043</v>
      </c>
      <c r="F7236" s="6" t="s">
        <v>2193</v>
      </c>
      <c r="G7236" s="2">
        <v>264.12297697368422</v>
      </c>
      <c r="H7236" s="2" t="s">
        <v>5089</v>
      </c>
    </row>
    <row r="7237" spans="4:8" ht="11.4" customHeight="1" x14ac:dyDescent="0.2">
      <c r="D7237" s="6" t="s">
        <v>2217</v>
      </c>
      <c r="E7237" s="6" t="s">
        <v>2043</v>
      </c>
      <c r="F7237" s="6" t="s">
        <v>2193</v>
      </c>
      <c r="G7237" s="2">
        <v>280.52715010141992</v>
      </c>
      <c r="H7237" s="2" t="s">
        <v>5089</v>
      </c>
    </row>
    <row r="7238" spans="4:8" ht="11.4" customHeight="1" x14ac:dyDescent="0.2">
      <c r="D7238" s="6" t="s">
        <v>2274</v>
      </c>
      <c r="E7238" s="6" t="s">
        <v>2043</v>
      </c>
      <c r="F7238" s="6" t="s">
        <v>2193</v>
      </c>
      <c r="G7238" s="2">
        <v>264.25053921568627</v>
      </c>
      <c r="H7238" s="2" t="s">
        <v>5089</v>
      </c>
    </row>
    <row r="7239" spans="4:8" ht="11.4" customHeight="1" x14ac:dyDescent="0.2">
      <c r="D7239" s="6" t="s">
        <v>2200</v>
      </c>
      <c r="E7239" s="6" t="s">
        <v>2043</v>
      </c>
      <c r="F7239" s="6" t="s">
        <v>2193</v>
      </c>
      <c r="G7239" s="2">
        <v>319.06778827977314</v>
      </c>
      <c r="H7239" s="2" t="s">
        <v>5089</v>
      </c>
    </row>
    <row r="7240" spans="4:8" ht="11.4" customHeight="1" x14ac:dyDescent="0.2">
      <c r="D7240" s="6" t="s">
        <v>2205</v>
      </c>
      <c r="E7240" s="6" t="s">
        <v>2043</v>
      </c>
      <c r="F7240" s="6" t="s">
        <v>2193</v>
      </c>
      <c r="G7240" s="2">
        <v>770.4713478611784</v>
      </c>
      <c r="H7240" s="2" t="s">
        <v>5089</v>
      </c>
    </row>
    <row r="7241" spans="4:8" ht="11.4" customHeight="1" x14ac:dyDescent="0.2">
      <c r="D7241" s="6" t="s">
        <v>2476</v>
      </c>
      <c r="E7241" s="6" t="s">
        <v>2043</v>
      </c>
      <c r="F7241" s="6" t="s">
        <v>2193</v>
      </c>
      <c r="G7241" s="2">
        <v>2325.5230508474574</v>
      </c>
      <c r="H7241" s="2" t="s">
        <v>5089</v>
      </c>
    </row>
    <row r="7242" spans="4:8" ht="11.4" customHeight="1" x14ac:dyDescent="0.2">
      <c r="D7242" s="6" t="s">
        <v>2207</v>
      </c>
      <c r="E7242" s="6" t="s">
        <v>2043</v>
      </c>
      <c r="F7242" s="6" t="s">
        <v>2193</v>
      </c>
      <c r="G7242" s="2">
        <v>1023.3758317757008</v>
      </c>
      <c r="H7242" s="2" t="s">
        <v>5089</v>
      </c>
    </row>
    <row r="7243" spans="4:8" ht="11.4" customHeight="1" x14ac:dyDescent="0.2">
      <c r="D7243" s="6" t="s">
        <v>2379</v>
      </c>
      <c r="E7243" s="6" t="s">
        <v>2043</v>
      </c>
      <c r="F7243" s="6" t="s">
        <v>2193</v>
      </c>
      <c r="G7243" s="2">
        <v>263.71677419354842</v>
      </c>
      <c r="H7243" s="2" t="s">
        <v>5089</v>
      </c>
    </row>
    <row r="7244" spans="4:8" ht="11.4" customHeight="1" x14ac:dyDescent="0.2">
      <c r="D7244" s="6" t="s">
        <v>2354</v>
      </c>
      <c r="E7244" s="6" t="s">
        <v>2043</v>
      </c>
      <c r="F7244" s="6" t="s">
        <v>2193</v>
      </c>
      <c r="G7244" s="2">
        <v>157.83397849462364</v>
      </c>
      <c r="H7244" s="2" t="s">
        <v>5089</v>
      </c>
    </row>
    <row r="7245" spans="4:8" ht="11.4" customHeight="1" x14ac:dyDescent="0.2">
      <c r="D7245" s="6" t="s">
        <v>2373</v>
      </c>
      <c r="E7245" s="6" t="s">
        <v>2043</v>
      </c>
      <c r="F7245" s="6" t="s">
        <v>2193</v>
      </c>
      <c r="G7245" s="2">
        <v>304</v>
      </c>
      <c r="H7245" s="2" t="s">
        <v>5089</v>
      </c>
    </row>
    <row r="7246" spans="4:8" ht="11.4" customHeight="1" x14ac:dyDescent="0.2">
      <c r="D7246" s="6" t="s">
        <v>2339</v>
      </c>
      <c r="E7246" s="6" t="s">
        <v>2043</v>
      </c>
      <c r="F7246" s="6" t="s">
        <v>2193</v>
      </c>
      <c r="G7246" s="2">
        <v>190</v>
      </c>
      <c r="H7246" s="2" t="s">
        <v>5089</v>
      </c>
    </row>
    <row r="7247" spans="4:8" ht="11.4" customHeight="1" x14ac:dyDescent="0.2">
      <c r="D7247" s="6" t="s">
        <v>2394</v>
      </c>
      <c r="E7247" s="6" t="s">
        <v>2043</v>
      </c>
      <c r="F7247" s="6" t="s">
        <v>2193</v>
      </c>
      <c r="G7247" s="2">
        <v>356.64142857142855</v>
      </c>
      <c r="H7247" s="2" t="s">
        <v>5089</v>
      </c>
    </row>
    <row r="7248" spans="4:8" ht="11.4" customHeight="1" x14ac:dyDescent="0.2">
      <c r="D7248" s="6" t="s">
        <v>2330</v>
      </c>
      <c r="E7248" s="6" t="s">
        <v>2043</v>
      </c>
      <c r="F7248" s="6" t="s">
        <v>2193</v>
      </c>
      <c r="G7248" s="2">
        <v>235.95011235955059</v>
      </c>
      <c r="H7248" s="2" t="s">
        <v>5089</v>
      </c>
    </row>
    <row r="7249" spans="4:8" ht="11.4" customHeight="1" x14ac:dyDescent="0.2">
      <c r="D7249" s="6" t="s">
        <v>3651</v>
      </c>
      <c r="E7249" s="6" t="s">
        <v>3579</v>
      </c>
      <c r="F7249" s="6" t="s">
        <v>3580</v>
      </c>
      <c r="G7249" s="2">
        <v>6928.0618000000004</v>
      </c>
      <c r="H7249" s="2" t="s">
        <v>5091</v>
      </c>
    </row>
    <row r="7250" spans="4:8" ht="11.4" customHeight="1" x14ac:dyDescent="0.2">
      <c r="D7250" s="6" t="s">
        <v>3652</v>
      </c>
      <c r="E7250" s="6" t="s">
        <v>3579</v>
      </c>
      <c r="F7250" s="6" t="s">
        <v>3580</v>
      </c>
      <c r="G7250" s="2">
        <v>7266.7534615384611</v>
      </c>
      <c r="H7250" s="2" t="s">
        <v>5089</v>
      </c>
    </row>
    <row r="7251" spans="4:8" ht="11.4" customHeight="1" x14ac:dyDescent="0.2">
      <c r="D7251" s="6" t="s">
        <v>3653</v>
      </c>
      <c r="E7251" s="6" t="s">
        <v>3579</v>
      </c>
      <c r="F7251" s="6" t="s">
        <v>3580</v>
      </c>
      <c r="G7251" s="2">
        <v>7280.9600000000009</v>
      </c>
      <c r="H7251" s="2" t="s">
        <v>5089</v>
      </c>
    </row>
    <row r="7252" spans="4:8" ht="11.4" customHeight="1" x14ac:dyDescent="0.2">
      <c r="D7252" s="6" t="s">
        <v>2259</v>
      </c>
      <c r="E7252" s="6" t="s">
        <v>2043</v>
      </c>
      <c r="F7252" s="6" t="s">
        <v>2193</v>
      </c>
      <c r="G7252" s="2">
        <v>252.79425170068026</v>
      </c>
      <c r="H7252" s="2" t="s">
        <v>5089</v>
      </c>
    </row>
    <row r="7253" spans="4:8" ht="11.4" customHeight="1" x14ac:dyDescent="0.2">
      <c r="D7253" s="6" t="s">
        <v>4880</v>
      </c>
      <c r="E7253" s="6" t="s">
        <v>2043</v>
      </c>
      <c r="F7253" s="6" t="s">
        <v>2193</v>
      </c>
      <c r="G7253" s="2">
        <v>154.54666666666665</v>
      </c>
      <c r="H7253" s="2" t="s">
        <v>5089</v>
      </c>
    </row>
    <row r="7254" spans="4:8" ht="11.4" customHeight="1" x14ac:dyDescent="0.2">
      <c r="D7254" s="6" t="s">
        <v>2317</v>
      </c>
      <c r="E7254" s="6" t="s">
        <v>2043</v>
      </c>
      <c r="F7254" s="6" t="s">
        <v>2193</v>
      </c>
      <c r="G7254" s="2">
        <v>342.77174418604648</v>
      </c>
      <c r="H7254" s="2" t="s">
        <v>5089</v>
      </c>
    </row>
    <row r="7255" spans="4:8" ht="11.4" customHeight="1" x14ac:dyDescent="0.2">
      <c r="D7255" s="6" t="s">
        <v>2227</v>
      </c>
      <c r="E7255" s="6" t="s">
        <v>2043</v>
      </c>
      <c r="F7255" s="6" t="s">
        <v>2193</v>
      </c>
      <c r="G7255" s="2">
        <v>227.12387527839644</v>
      </c>
      <c r="H7255" s="2" t="s">
        <v>5089</v>
      </c>
    </row>
    <row r="7256" spans="4:8" ht="11.4" customHeight="1" x14ac:dyDescent="0.2">
      <c r="D7256" s="6" t="s">
        <v>2272</v>
      </c>
      <c r="E7256" s="6" t="s">
        <v>2043</v>
      </c>
      <c r="F7256" s="6" t="s">
        <v>2193</v>
      </c>
      <c r="G7256" s="2">
        <v>225.27657894736842</v>
      </c>
      <c r="H7256" s="2" t="s">
        <v>5089</v>
      </c>
    </row>
    <row r="7257" spans="4:8" ht="11.4" customHeight="1" x14ac:dyDescent="0.2">
      <c r="D7257" s="6" t="s">
        <v>2253</v>
      </c>
      <c r="E7257" s="6" t="s">
        <v>2043</v>
      </c>
      <c r="F7257" s="6" t="s">
        <v>2193</v>
      </c>
      <c r="G7257" s="2">
        <v>110</v>
      </c>
      <c r="H7257" s="2" t="s">
        <v>5089</v>
      </c>
    </row>
    <row r="7258" spans="4:8" ht="11.4" customHeight="1" x14ac:dyDescent="0.2">
      <c r="D7258" s="6" t="s">
        <v>2378</v>
      </c>
      <c r="E7258" s="6" t="s">
        <v>2043</v>
      </c>
      <c r="F7258" s="6" t="s">
        <v>2193</v>
      </c>
      <c r="G7258" s="2">
        <v>350</v>
      </c>
      <c r="H7258" s="2" t="s">
        <v>5089</v>
      </c>
    </row>
    <row r="7259" spans="4:8" ht="11.4" customHeight="1" x14ac:dyDescent="0.2">
      <c r="D7259" s="6" t="s">
        <v>2399</v>
      </c>
      <c r="E7259" s="6" t="s">
        <v>2043</v>
      </c>
      <c r="F7259" s="6" t="s">
        <v>2193</v>
      </c>
      <c r="G7259" s="2">
        <v>450</v>
      </c>
      <c r="H7259" s="2" t="s">
        <v>5089</v>
      </c>
    </row>
    <row r="7260" spans="4:8" ht="11.4" customHeight="1" x14ac:dyDescent="0.2">
      <c r="D7260" s="6" t="s">
        <v>2321</v>
      </c>
      <c r="E7260" s="6" t="s">
        <v>2043</v>
      </c>
      <c r="F7260" s="6" t="s">
        <v>2193</v>
      </c>
      <c r="G7260" s="2">
        <v>233.86231884057972</v>
      </c>
      <c r="H7260" s="2" t="s">
        <v>5089</v>
      </c>
    </row>
    <row r="7261" spans="4:8" ht="11.4" customHeight="1" x14ac:dyDescent="0.2">
      <c r="D7261" s="6" t="s">
        <v>2369</v>
      </c>
      <c r="E7261" s="6" t="s">
        <v>2043</v>
      </c>
      <c r="F7261" s="6" t="s">
        <v>2193</v>
      </c>
      <c r="G7261" s="2">
        <v>278.49558139534884</v>
      </c>
      <c r="H7261" s="2" t="s">
        <v>5089</v>
      </c>
    </row>
    <row r="7262" spans="4:8" ht="11.4" customHeight="1" x14ac:dyDescent="0.2">
      <c r="D7262" s="6" t="s">
        <v>2252</v>
      </c>
      <c r="E7262" s="6" t="s">
        <v>2043</v>
      </c>
      <c r="F7262" s="6" t="s">
        <v>2193</v>
      </c>
      <c r="G7262" s="2">
        <v>297.25850632911391</v>
      </c>
      <c r="H7262" s="2" t="s">
        <v>5089</v>
      </c>
    </row>
    <row r="7263" spans="4:8" ht="11.4" customHeight="1" x14ac:dyDescent="0.2">
      <c r="D7263" s="6" t="s">
        <v>2300</v>
      </c>
      <c r="E7263" s="6" t="s">
        <v>2043</v>
      </c>
      <c r="F7263" s="6" t="s">
        <v>2193</v>
      </c>
      <c r="G7263" s="2">
        <v>370.65490566037732</v>
      </c>
      <c r="H7263" s="2" t="s">
        <v>5089</v>
      </c>
    </row>
    <row r="7264" spans="4:8" ht="11.4" customHeight="1" x14ac:dyDescent="0.2">
      <c r="D7264" s="6" t="s">
        <v>2266</v>
      </c>
      <c r="E7264" s="6" t="s">
        <v>2043</v>
      </c>
      <c r="F7264" s="6" t="s">
        <v>2193</v>
      </c>
      <c r="G7264" s="2">
        <v>271.28757990867581</v>
      </c>
      <c r="H7264" s="2" t="s">
        <v>5089</v>
      </c>
    </row>
    <row r="7265" spans="4:8" ht="11.4" customHeight="1" x14ac:dyDescent="0.2">
      <c r="D7265" s="6" t="s">
        <v>2284</v>
      </c>
      <c r="E7265" s="6" t="s">
        <v>2043</v>
      </c>
      <c r="F7265" s="6" t="s">
        <v>2193</v>
      </c>
      <c r="G7265" s="2">
        <v>229.37312</v>
      </c>
      <c r="H7265" s="2" t="s">
        <v>5089</v>
      </c>
    </row>
    <row r="7266" spans="4:8" ht="11.4" customHeight="1" x14ac:dyDescent="0.2">
      <c r="D7266" s="6" t="s">
        <v>2236</v>
      </c>
      <c r="E7266" s="6" t="s">
        <v>2043</v>
      </c>
      <c r="F7266" s="6" t="s">
        <v>2193</v>
      </c>
      <c r="G7266" s="2">
        <v>224.39369951534735</v>
      </c>
      <c r="H7266" s="2" t="s">
        <v>5089</v>
      </c>
    </row>
    <row r="7267" spans="4:8" ht="11.4" customHeight="1" x14ac:dyDescent="0.2">
      <c r="D7267" s="6" t="s">
        <v>2643</v>
      </c>
      <c r="E7267" s="6" t="s">
        <v>2043</v>
      </c>
      <c r="F7267" s="6" t="s">
        <v>2637</v>
      </c>
      <c r="G7267" s="2">
        <v>78.769376770538244</v>
      </c>
      <c r="H7267" s="2" t="s">
        <v>5089</v>
      </c>
    </row>
    <row r="7268" spans="4:8" ht="11.4" customHeight="1" x14ac:dyDescent="0.2">
      <c r="D7268" s="6" t="s">
        <v>2638</v>
      </c>
      <c r="E7268" s="6" t="s">
        <v>2043</v>
      </c>
      <c r="F7268" s="6" t="s">
        <v>2637</v>
      </c>
      <c r="G7268" s="2">
        <v>114.77791515151515</v>
      </c>
      <c r="H7268" s="2" t="s">
        <v>5089</v>
      </c>
    </row>
    <row r="7269" spans="4:8" ht="11.4" customHeight="1" x14ac:dyDescent="0.2">
      <c r="D7269" s="6" t="s">
        <v>2707</v>
      </c>
      <c r="E7269" s="6" t="s">
        <v>2043</v>
      </c>
      <c r="F7269" s="6" t="s">
        <v>2637</v>
      </c>
      <c r="G7269" s="2">
        <v>251.77993755575378</v>
      </c>
      <c r="H7269" s="2" t="s">
        <v>5089</v>
      </c>
    </row>
    <row r="7270" spans="4:8" ht="11.4" customHeight="1" x14ac:dyDescent="0.2">
      <c r="D7270" s="6" t="s">
        <v>2639</v>
      </c>
      <c r="E7270" s="6" t="s">
        <v>2043</v>
      </c>
      <c r="F7270" s="6" t="s">
        <v>2637</v>
      </c>
      <c r="G7270" s="2">
        <v>95.587062947494033</v>
      </c>
      <c r="H7270" s="2" t="s">
        <v>5091</v>
      </c>
    </row>
    <row r="7271" spans="4:8" ht="11.4" customHeight="1" x14ac:dyDescent="0.2">
      <c r="D7271" s="6" t="s">
        <v>2628</v>
      </c>
      <c r="E7271" s="6" t="s">
        <v>2043</v>
      </c>
      <c r="F7271" s="6" t="s">
        <v>2512</v>
      </c>
      <c r="G7271" s="2">
        <v>500</v>
      </c>
      <c r="H7271" s="2" t="s">
        <v>5089</v>
      </c>
    </row>
    <row r="7272" spans="4:8" ht="11.4" customHeight="1" x14ac:dyDescent="0.2">
      <c r="D7272" s="6" t="s">
        <v>2591</v>
      </c>
      <c r="E7272" s="6" t="s">
        <v>2043</v>
      </c>
      <c r="F7272" s="6" t="s">
        <v>2512</v>
      </c>
      <c r="G7272" s="2">
        <v>600</v>
      </c>
      <c r="H7272" s="2" t="s">
        <v>5089</v>
      </c>
    </row>
    <row r="7273" spans="4:8" ht="11.4" customHeight="1" x14ac:dyDescent="0.2">
      <c r="D7273" s="6" t="s">
        <v>4881</v>
      </c>
      <c r="E7273" s="6" t="s">
        <v>2043</v>
      </c>
      <c r="F7273" s="6" t="s">
        <v>2512</v>
      </c>
      <c r="G7273" s="2">
        <v>605.05999999999995</v>
      </c>
      <c r="H7273" s="2" t="s">
        <v>5089</v>
      </c>
    </row>
    <row r="7274" spans="4:8" ht="11.4" customHeight="1" x14ac:dyDescent="0.2">
      <c r="D7274" s="6" t="s">
        <v>2602</v>
      </c>
      <c r="E7274" s="6" t="s">
        <v>2043</v>
      </c>
      <c r="F7274" s="6" t="s">
        <v>2512</v>
      </c>
      <c r="G7274" s="2">
        <v>800</v>
      </c>
      <c r="H7274" s="2" t="s">
        <v>5089</v>
      </c>
    </row>
    <row r="7275" spans="4:8" ht="11.4" customHeight="1" x14ac:dyDescent="0.2">
      <c r="D7275" s="6" t="s">
        <v>4882</v>
      </c>
      <c r="E7275" s="6" t="s">
        <v>2043</v>
      </c>
      <c r="F7275" s="6" t="s">
        <v>2512</v>
      </c>
      <c r="G7275" s="2">
        <v>805.06</v>
      </c>
      <c r="H7275" s="2" t="s">
        <v>5089</v>
      </c>
    </row>
    <row r="7276" spans="4:8" ht="11.4" customHeight="1" x14ac:dyDescent="0.2">
      <c r="D7276" s="6" t="s">
        <v>2627</v>
      </c>
      <c r="E7276" s="6" t="s">
        <v>2043</v>
      </c>
      <c r="F7276" s="6" t="s">
        <v>2512</v>
      </c>
      <c r="G7276" s="2">
        <v>900</v>
      </c>
      <c r="H7276" s="2" t="s">
        <v>5089</v>
      </c>
    </row>
    <row r="7277" spans="4:8" ht="11.4" customHeight="1" x14ac:dyDescent="0.2">
      <c r="D7277" s="6" t="s">
        <v>4883</v>
      </c>
      <c r="E7277" s="6" t="s">
        <v>2043</v>
      </c>
      <c r="F7277" s="6" t="s">
        <v>2512</v>
      </c>
      <c r="G7277" s="2">
        <v>905.0625</v>
      </c>
      <c r="H7277" s="2" t="s">
        <v>5089</v>
      </c>
    </row>
    <row r="7278" spans="4:8" ht="11.4" customHeight="1" x14ac:dyDescent="0.2">
      <c r="D7278" s="6" t="s">
        <v>2613</v>
      </c>
      <c r="E7278" s="6" t="s">
        <v>2043</v>
      </c>
      <c r="F7278" s="6" t="s">
        <v>2512</v>
      </c>
      <c r="G7278" s="2">
        <v>900</v>
      </c>
      <c r="H7278" s="2" t="s">
        <v>5089</v>
      </c>
    </row>
    <row r="7279" spans="4:8" ht="11.4" customHeight="1" x14ac:dyDescent="0.2">
      <c r="D7279" s="6" t="s">
        <v>2609</v>
      </c>
      <c r="E7279" s="6" t="s">
        <v>2043</v>
      </c>
      <c r="F7279" s="6" t="s">
        <v>2512</v>
      </c>
      <c r="G7279" s="2">
        <v>1150</v>
      </c>
      <c r="H7279" s="2" t="s">
        <v>5089</v>
      </c>
    </row>
    <row r="7280" spans="4:8" ht="11.4" customHeight="1" x14ac:dyDescent="0.2">
      <c r="D7280" s="6" t="s">
        <v>4884</v>
      </c>
      <c r="E7280" s="6" t="s">
        <v>2043</v>
      </c>
      <c r="F7280" s="6" t="s">
        <v>2512</v>
      </c>
      <c r="G7280" s="2">
        <v>1155.0625</v>
      </c>
      <c r="H7280" s="2" t="s">
        <v>5089</v>
      </c>
    </row>
    <row r="7281" spans="4:8" ht="11.4" customHeight="1" x14ac:dyDescent="0.2">
      <c r="D7281" s="6" t="s">
        <v>2585</v>
      </c>
      <c r="E7281" s="6" t="s">
        <v>2043</v>
      </c>
      <c r="F7281" s="6" t="s">
        <v>2512</v>
      </c>
      <c r="G7281" s="2">
        <v>1150</v>
      </c>
      <c r="H7281" s="2" t="s">
        <v>5089</v>
      </c>
    </row>
    <row r="7282" spans="4:8" ht="11.4" customHeight="1" x14ac:dyDescent="0.2">
      <c r="D7282" s="6" t="s">
        <v>2598</v>
      </c>
      <c r="E7282" s="6" t="s">
        <v>2043</v>
      </c>
      <c r="F7282" s="6" t="s">
        <v>2512</v>
      </c>
      <c r="G7282" s="2">
        <v>1300</v>
      </c>
      <c r="H7282" s="2" t="s">
        <v>5089</v>
      </c>
    </row>
    <row r="7283" spans="4:8" ht="11.4" customHeight="1" x14ac:dyDescent="0.2">
      <c r="D7283" s="6" t="s">
        <v>2619</v>
      </c>
      <c r="E7283" s="6" t="s">
        <v>2043</v>
      </c>
      <c r="F7283" s="6" t="s">
        <v>2512</v>
      </c>
      <c r="G7283" s="2">
        <v>1300</v>
      </c>
      <c r="H7283" s="2" t="s">
        <v>5089</v>
      </c>
    </row>
    <row r="7284" spans="4:8" ht="11.4" customHeight="1" x14ac:dyDescent="0.2">
      <c r="D7284" s="6" t="s">
        <v>2611</v>
      </c>
      <c r="E7284" s="6" t="s">
        <v>2043</v>
      </c>
      <c r="F7284" s="6" t="s">
        <v>2512</v>
      </c>
      <c r="G7284" s="2">
        <v>1300</v>
      </c>
      <c r="H7284" s="2" t="s">
        <v>5089</v>
      </c>
    </row>
    <row r="7285" spans="4:8" ht="11.4" customHeight="1" x14ac:dyDescent="0.2">
      <c r="D7285" s="6" t="s">
        <v>2328</v>
      </c>
      <c r="E7285" s="6" t="s">
        <v>2043</v>
      </c>
      <c r="F7285" s="6" t="s">
        <v>2193</v>
      </c>
      <c r="G7285" s="2">
        <v>198.62872340425534</v>
      </c>
      <c r="H7285" s="2" t="s">
        <v>5089</v>
      </c>
    </row>
    <row r="7286" spans="4:8" ht="11.4" customHeight="1" x14ac:dyDescent="0.2">
      <c r="D7286" s="6" t="s">
        <v>2262</v>
      </c>
      <c r="E7286" s="6" t="s">
        <v>2043</v>
      </c>
      <c r="F7286" s="6" t="s">
        <v>2193</v>
      </c>
      <c r="G7286" s="2">
        <v>212.90946360153256</v>
      </c>
      <c r="H7286" s="2" t="s">
        <v>5089</v>
      </c>
    </row>
    <row r="7287" spans="4:8" ht="11.4" customHeight="1" x14ac:dyDescent="0.2">
      <c r="D7287" s="6" t="s">
        <v>2258</v>
      </c>
      <c r="E7287" s="6" t="s">
        <v>2043</v>
      </c>
      <c r="F7287" s="6" t="s">
        <v>2193</v>
      </c>
      <c r="G7287" s="2">
        <v>251.39451025056948</v>
      </c>
      <c r="H7287" s="2" t="s">
        <v>5089</v>
      </c>
    </row>
    <row r="7288" spans="4:8" ht="11.4" customHeight="1" x14ac:dyDescent="0.2">
      <c r="D7288" s="6" t="s">
        <v>2299</v>
      </c>
      <c r="E7288" s="6" t="s">
        <v>2043</v>
      </c>
      <c r="F7288" s="6" t="s">
        <v>2193</v>
      </c>
      <c r="G7288" s="2">
        <v>344.58168539325845</v>
      </c>
      <c r="H7288" s="2" t="s">
        <v>5089</v>
      </c>
    </row>
    <row r="7289" spans="4:8" ht="11.4" customHeight="1" x14ac:dyDescent="0.2">
      <c r="D7289" s="6" t="s">
        <v>2288</v>
      </c>
      <c r="E7289" s="6" t="s">
        <v>2043</v>
      </c>
      <c r="F7289" s="6" t="s">
        <v>2193</v>
      </c>
      <c r="G7289" s="2">
        <v>334.02151515151513</v>
      </c>
      <c r="H7289" s="2" t="s">
        <v>5089</v>
      </c>
    </row>
    <row r="7290" spans="4:8" ht="11.4" customHeight="1" x14ac:dyDescent="0.2">
      <c r="D7290" s="6" t="s">
        <v>2302</v>
      </c>
      <c r="E7290" s="6" t="s">
        <v>2043</v>
      </c>
      <c r="F7290" s="6" t="s">
        <v>2193</v>
      </c>
      <c r="G7290" s="2">
        <v>301.40267857142857</v>
      </c>
      <c r="H7290" s="2" t="s">
        <v>5089</v>
      </c>
    </row>
    <row r="7291" spans="4:8" ht="11.4" customHeight="1" x14ac:dyDescent="0.2">
      <c r="D7291" s="6" t="s">
        <v>2722</v>
      </c>
      <c r="E7291" s="6" t="s">
        <v>2043</v>
      </c>
      <c r="F7291" s="6" t="s">
        <v>2708</v>
      </c>
      <c r="G7291" s="2">
        <v>293.48</v>
      </c>
      <c r="H7291" s="2" t="s">
        <v>5089</v>
      </c>
    </row>
    <row r="7292" spans="4:8" ht="11.4" customHeight="1" x14ac:dyDescent="0.2">
      <c r="D7292" s="6" t="s">
        <v>2734</v>
      </c>
      <c r="E7292" s="6" t="s">
        <v>2043</v>
      </c>
      <c r="F7292" s="6" t="s">
        <v>2708</v>
      </c>
      <c r="G7292" s="2">
        <v>250.84401360544217</v>
      </c>
      <c r="H7292" s="2" t="s">
        <v>5089</v>
      </c>
    </row>
    <row r="7293" spans="4:8" ht="11.4" customHeight="1" x14ac:dyDescent="0.2">
      <c r="D7293" s="6" t="s">
        <v>2720</v>
      </c>
      <c r="E7293" s="6" t="s">
        <v>2043</v>
      </c>
      <c r="F7293" s="6" t="s">
        <v>2708</v>
      </c>
      <c r="G7293" s="2">
        <v>386.9298591549296</v>
      </c>
      <c r="H7293" s="2" t="s">
        <v>5089</v>
      </c>
    </row>
    <row r="7294" spans="4:8" ht="11.4" customHeight="1" x14ac:dyDescent="0.2">
      <c r="D7294" s="6" t="s">
        <v>2726</v>
      </c>
      <c r="E7294" s="6" t="s">
        <v>2043</v>
      </c>
      <c r="F7294" s="6" t="s">
        <v>2708</v>
      </c>
      <c r="G7294" s="2">
        <v>202.03345528455287</v>
      </c>
      <c r="H7294" s="2" t="s">
        <v>5089</v>
      </c>
    </row>
    <row r="7295" spans="4:8" ht="11.4" customHeight="1" x14ac:dyDescent="0.2">
      <c r="D7295" s="6" t="s">
        <v>2735</v>
      </c>
      <c r="E7295" s="6" t="s">
        <v>2043</v>
      </c>
      <c r="F7295" s="6" t="s">
        <v>2708</v>
      </c>
      <c r="G7295" s="2">
        <v>373.84000000000003</v>
      </c>
      <c r="H7295" s="2" t="s">
        <v>5089</v>
      </c>
    </row>
    <row r="7296" spans="4:8" ht="11.4" customHeight="1" x14ac:dyDescent="0.2">
      <c r="D7296" s="6" t="s">
        <v>2495</v>
      </c>
      <c r="E7296" s="6" t="s">
        <v>2043</v>
      </c>
      <c r="F7296" s="6" t="s">
        <v>2478</v>
      </c>
      <c r="G7296" s="2">
        <v>3224.0360000000001</v>
      </c>
      <c r="H7296" s="2" t="s">
        <v>5089</v>
      </c>
    </row>
    <row r="7297" spans="4:8" ht="11.4" customHeight="1" x14ac:dyDescent="0.2">
      <c r="D7297" s="6" t="s">
        <v>2502</v>
      </c>
      <c r="E7297" s="6" t="s">
        <v>2043</v>
      </c>
      <c r="F7297" s="6" t="s">
        <v>2478</v>
      </c>
      <c r="G7297" s="2">
        <v>655.86800000000005</v>
      </c>
      <c r="H7297" s="2" t="s">
        <v>5089</v>
      </c>
    </row>
    <row r="7298" spans="4:8" ht="11.4" customHeight="1" x14ac:dyDescent="0.2">
      <c r="D7298" s="6" t="s">
        <v>2402</v>
      </c>
      <c r="E7298" s="6" t="s">
        <v>2043</v>
      </c>
      <c r="F7298" s="6" t="s">
        <v>2193</v>
      </c>
      <c r="G7298" s="2">
        <v>2314.80375</v>
      </c>
      <c r="H7298" s="2" t="s">
        <v>5089</v>
      </c>
    </row>
    <row r="7299" spans="4:8" ht="11.4" customHeight="1" x14ac:dyDescent="0.2">
      <c r="D7299" s="6" t="s">
        <v>2460</v>
      </c>
      <c r="E7299" s="6" t="s">
        <v>2043</v>
      </c>
      <c r="F7299" s="6" t="s">
        <v>2193</v>
      </c>
      <c r="G7299" s="2">
        <v>644.09055555555551</v>
      </c>
      <c r="H7299" s="2" t="s">
        <v>5089</v>
      </c>
    </row>
    <row r="7300" spans="4:8" ht="11.4" customHeight="1" x14ac:dyDescent="0.2">
      <c r="D7300" s="6" t="s">
        <v>2461</v>
      </c>
      <c r="E7300" s="6" t="s">
        <v>2043</v>
      </c>
      <c r="F7300" s="6" t="s">
        <v>2193</v>
      </c>
      <c r="G7300" s="2">
        <v>966.13666666666666</v>
      </c>
      <c r="H7300" s="2" t="s">
        <v>5089</v>
      </c>
    </row>
    <row r="7301" spans="4:8" ht="11.4" customHeight="1" x14ac:dyDescent="0.2">
      <c r="D7301" s="6" t="s">
        <v>4885</v>
      </c>
      <c r="E7301" s="6" t="s">
        <v>2043</v>
      </c>
      <c r="F7301" s="6" t="s">
        <v>2193</v>
      </c>
      <c r="G7301" s="2">
        <v>1610.2291666666667</v>
      </c>
      <c r="H7301" s="2" t="s">
        <v>5089</v>
      </c>
    </row>
    <row r="7302" spans="4:8" ht="11.4" customHeight="1" x14ac:dyDescent="0.2">
      <c r="D7302" s="6" t="s">
        <v>2457</v>
      </c>
      <c r="E7302" s="6" t="s">
        <v>2043</v>
      </c>
      <c r="F7302" s="6" t="s">
        <v>2193</v>
      </c>
      <c r="G7302" s="2">
        <v>2314.8040000000001</v>
      </c>
      <c r="H7302" s="2" t="s">
        <v>5089</v>
      </c>
    </row>
    <row r="7303" spans="4:8" ht="11.4" customHeight="1" x14ac:dyDescent="0.2">
      <c r="D7303" s="6" t="s">
        <v>2326</v>
      </c>
      <c r="E7303" s="6" t="s">
        <v>2043</v>
      </c>
      <c r="F7303" s="6" t="s">
        <v>2193</v>
      </c>
      <c r="G7303" s="2">
        <v>2608.4375</v>
      </c>
      <c r="H7303" s="2" t="s">
        <v>5089</v>
      </c>
    </row>
    <row r="7304" spans="4:8" ht="11.4" customHeight="1" x14ac:dyDescent="0.2">
      <c r="D7304" s="6" t="s">
        <v>2375</v>
      </c>
      <c r="E7304" s="6" t="s">
        <v>2043</v>
      </c>
      <c r="F7304" s="6" t="s">
        <v>2193</v>
      </c>
      <c r="G7304" s="2">
        <v>2660.5</v>
      </c>
      <c r="H7304" s="2" t="s">
        <v>5089</v>
      </c>
    </row>
    <row r="7305" spans="4:8" ht="11.4" customHeight="1" x14ac:dyDescent="0.2">
      <c r="D7305" s="6" t="s">
        <v>2791</v>
      </c>
      <c r="E7305" s="6" t="s">
        <v>2043</v>
      </c>
      <c r="F7305" s="6" t="s">
        <v>2777</v>
      </c>
      <c r="G7305" s="2">
        <v>1182.88375</v>
      </c>
      <c r="H7305" s="2" t="s">
        <v>5089</v>
      </c>
    </row>
    <row r="7306" spans="4:8" ht="11.4" customHeight="1" x14ac:dyDescent="0.2">
      <c r="D7306" s="6" t="s">
        <v>2794</v>
      </c>
      <c r="E7306" s="6" t="s">
        <v>2043</v>
      </c>
      <c r="F7306" s="6" t="s">
        <v>2777</v>
      </c>
      <c r="G7306" s="2">
        <v>1388.8819047619047</v>
      </c>
      <c r="H7306" s="2" t="s">
        <v>5089</v>
      </c>
    </row>
    <row r="7307" spans="4:8" ht="11.4" customHeight="1" x14ac:dyDescent="0.2">
      <c r="D7307" s="6" t="s">
        <v>4886</v>
      </c>
      <c r="E7307" s="6" t="s">
        <v>2043</v>
      </c>
      <c r="F7307" s="6" t="s">
        <v>2777</v>
      </c>
      <c r="G7307" s="2">
        <v>925.92193308550191</v>
      </c>
      <c r="H7307" s="2" t="s">
        <v>5089</v>
      </c>
    </row>
    <row r="7308" spans="4:8" ht="11.4" customHeight="1" x14ac:dyDescent="0.2">
      <c r="D7308" s="6" t="s">
        <v>2795</v>
      </c>
      <c r="E7308" s="6" t="s">
        <v>2043</v>
      </c>
      <c r="F7308" s="6" t="s">
        <v>2777</v>
      </c>
      <c r="G7308" s="2">
        <v>911.49714285714288</v>
      </c>
      <c r="H7308" s="2" t="s">
        <v>5089</v>
      </c>
    </row>
    <row r="7309" spans="4:8" ht="11.4" customHeight="1" x14ac:dyDescent="0.2">
      <c r="D7309" s="6" t="s">
        <v>2306</v>
      </c>
      <c r="E7309" s="6" t="s">
        <v>2043</v>
      </c>
      <c r="F7309" s="6" t="s">
        <v>2193</v>
      </c>
      <c r="G7309" s="2">
        <v>176.23522012578619</v>
      </c>
      <c r="H7309" s="2" t="s">
        <v>5089</v>
      </c>
    </row>
    <row r="7310" spans="4:8" ht="11.4" customHeight="1" x14ac:dyDescent="0.2">
      <c r="D7310" s="6" t="s">
        <v>2301</v>
      </c>
      <c r="E7310" s="6" t="s">
        <v>2043</v>
      </c>
      <c r="F7310" s="6" t="s">
        <v>2193</v>
      </c>
      <c r="G7310" s="2">
        <v>244.85773333333336</v>
      </c>
      <c r="H7310" s="2" t="s">
        <v>5089</v>
      </c>
    </row>
    <row r="7311" spans="4:8" ht="11.4" customHeight="1" x14ac:dyDescent="0.2">
      <c r="D7311" s="6" t="s">
        <v>2314</v>
      </c>
      <c r="E7311" s="6" t="s">
        <v>2043</v>
      </c>
      <c r="F7311" s="6" t="s">
        <v>2193</v>
      </c>
      <c r="G7311" s="2">
        <v>219.49348993288589</v>
      </c>
      <c r="H7311" s="2" t="s">
        <v>5089</v>
      </c>
    </row>
    <row r="7312" spans="4:8" ht="11.4" customHeight="1" x14ac:dyDescent="0.2">
      <c r="D7312" s="6" t="s">
        <v>2231</v>
      </c>
      <c r="E7312" s="6" t="s">
        <v>2043</v>
      </c>
      <c r="F7312" s="6" t="s">
        <v>2193</v>
      </c>
      <c r="G7312" s="2">
        <v>145.43849436392912</v>
      </c>
      <c r="H7312" s="2" t="s">
        <v>5089</v>
      </c>
    </row>
    <row r="7313" spans="4:8" ht="11.4" customHeight="1" x14ac:dyDescent="0.2">
      <c r="D7313" s="6" t="s">
        <v>2367</v>
      </c>
      <c r="E7313" s="6" t="s">
        <v>2043</v>
      </c>
      <c r="F7313" s="6" t="s">
        <v>2193</v>
      </c>
      <c r="G7313" s="2">
        <v>182.79446808510639</v>
      </c>
      <c r="H7313" s="2" t="s">
        <v>5089</v>
      </c>
    </row>
    <row r="7314" spans="4:8" ht="11.4" customHeight="1" x14ac:dyDescent="0.2">
      <c r="D7314" s="6" t="s">
        <v>2335</v>
      </c>
      <c r="E7314" s="6" t="s">
        <v>2043</v>
      </c>
      <c r="F7314" s="6" t="s">
        <v>2193</v>
      </c>
      <c r="G7314" s="2">
        <v>292.62893939393939</v>
      </c>
      <c r="H7314" s="2" t="s">
        <v>5089</v>
      </c>
    </row>
    <row r="7315" spans="4:8" ht="11.4" customHeight="1" x14ac:dyDescent="0.2">
      <c r="D7315" s="6" t="s">
        <v>2316</v>
      </c>
      <c r="E7315" s="6" t="s">
        <v>2043</v>
      </c>
      <c r="F7315" s="6" t="s">
        <v>2193</v>
      </c>
      <c r="G7315" s="2">
        <v>230.61016129032257</v>
      </c>
      <c r="H7315" s="2" t="s">
        <v>5089</v>
      </c>
    </row>
    <row r="7316" spans="4:8" ht="11.4" customHeight="1" x14ac:dyDescent="0.2">
      <c r="D7316" s="6" t="s">
        <v>2246</v>
      </c>
      <c r="E7316" s="6" t="s">
        <v>2043</v>
      </c>
      <c r="F7316" s="6" t="s">
        <v>2193</v>
      </c>
      <c r="G7316" s="2">
        <v>299.31443859649124</v>
      </c>
      <c r="H7316" s="2" t="s">
        <v>5089</v>
      </c>
    </row>
    <row r="7317" spans="4:8" ht="11.4" customHeight="1" x14ac:dyDescent="0.2">
      <c r="D7317" s="6" t="s">
        <v>2387</v>
      </c>
      <c r="E7317" s="6" t="s">
        <v>2043</v>
      </c>
      <c r="F7317" s="6" t="s">
        <v>2193</v>
      </c>
      <c r="G7317" s="2">
        <v>232.55279999999999</v>
      </c>
      <c r="H7317" s="2" t="s">
        <v>5089</v>
      </c>
    </row>
    <row r="7318" spans="4:8" ht="11.4" customHeight="1" x14ac:dyDescent="0.2">
      <c r="D7318" s="6" t="s">
        <v>2381</v>
      </c>
      <c r="E7318" s="6" t="s">
        <v>2043</v>
      </c>
      <c r="F7318" s="6" t="s">
        <v>2193</v>
      </c>
      <c r="G7318" s="2">
        <v>330.90045454545458</v>
      </c>
      <c r="H7318" s="2" t="s">
        <v>5089</v>
      </c>
    </row>
    <row r="7319" spans="4:8" ht="11.4" customHeight="1" x14ac:dyDescent="0.2">
      <c r="D7319" s="6" t="s">
        <v>2340</v>
      </c>
      <c r="E7319" s="6" t="s">
        <v>2043</v>
      </c>
      <c r="F7319" s="6" t="s">
        <v>2193</v>
      </c>
      <c r="G7319" s="2">
        <v>293.51346153846157</v>
      </c>
      <c r="H7319" s="2" t="s">
        <v>5089</v>
      </c>
    </row>
    <row r="7320" spans="4:8" ht="11.4" customHeight="1" x14ac:dyDescent="0.2">
      <c r="D7320" s="6" t="s">
        <v>2292</v>
      </c>
      <c r="E7320" s="6" t="s">
        <v>2043</v>
      </c>
      <c r="F7320" s="6" t="s">
        <v>2193</v>
      </c>
      <c r="G7320" s="2">
        <v>221.10630573248409</v>
      </c>
      <c r="H7320" s="2" t="s">
        <v>5089</v>
      </c>
    </row>
    <row r="7321" spans="4:8" ht="11.4" customHeight="1" x14ac:dyDescent="0.2">
      <c r="D7321" s="6" t="s">
        <v>2293</v>
      </c>
      <c r="E7321" s="6" t="s">
        <v>2043</v>
      </c>
      <c r="F7321" s="6" t="s">
        <v>2193</v>
      </c>
      <c r="G7321" s="2">
        <v>139.14825581395348</v>
      </c>
      <c r="H7321" s="2" t="s">
        <v>5089</v>
      </c>
    </row>
    <row r="7322" spans="4:8" ht="11.4" customHeight="1" x14ac:dyDescent="0.2">
      <c r="D7322" s="6" t="s">
        <v>2348</v>
      </c>
      <c r="E7322" s="6" t="s">
        <v>2043</v>
      </c>
      <c r="F7322" s="6" t="s">
        <v>2193</v>
      </c>
      <c r="G7322" s="2">
        <v>208.1430612244898</v>
      </c>
      <c r="H7322" s="2" t="s">
        <v>5089</v>
      </c>
    </row>
    <row r="7323" spans="4:8" ht="11.4" customHeight="1" x14ac:dyDescent="0.2">
      <c r="D7323" s="6" t="s">
        <v>2270</v>
      </c>
      <c r="E7323" s="6" t="s">
        <v>2043</v>
      </c>
      <c r="F7323" s="6" t="s">
        <v>2193</v>
      </c>
      <c r="G7323" s="2">
        <v>181.98630363036304</v>
      </c>
      <c r="H7323" s="2" t="s">
        <v>5089</v>
      </c>
    </row>
    <row r="7324" spans="4:8" ht="11.4" customHeight="1" x14ac:dyDescent="0.2">
      <c r="D7324" s="6" t="s">
        <v>2276</v>
      </c>
      <c r="E7324" s="6" t="s">
        <v>2043</v>
      </c>
      <c r="F7324" s="6" t="s">
        <v>2193</v>
      </c>
      <c r="G7324" s="2">
        <v>161.53846153846155</v>
      </c>
      <c r="H7324" s="2" t="s">
        <v>5089</v>
      </c>
    </row>
    <row r="7325" spans="4:8" ht="11.4" customHeight="1" x14ac:dyDescent="0.2">
      <c r="D7325" s="6" t="s">
        <v>2747</v>
      </c>
      <c r="E7325" s="6" t="s">
        <v>2043</v>
      </c>
      <c r="F7325" s="6" t="s">
        <v>2708</v>
      </c>
      <c r="G7325" s="2">
        <v>925.92199999999991</v>
      </c>
      <c r="H7325" s="2" t="s">
        <v>5089</v>
      </c>
    </row>
    <row r="7326" spans="4:8" ht="11.4" customHeight="1" x14ac:dyDescent="0.2">
      <c r="D7326" s="6" t="s">
        <v>2764</v>
      </c>
      <c r="E7326" s="6" t="s">
        <v>2043</v>
      </c>
      <c r="F7326" s="6" t="s">
        <v>2708</v>
      </c>
      <c r="G7326" s="2">
        <v>694.44074999999998</v>
      </c>
      <c r="H7326" s="2" t="s">
        <v>5089</v>
      </c>
    </row>
    <row r="7327" spans="4:8" ht="11.4" customHeight="1" x14ac:dyDescent="0.2">
      <c r="D7327" s="6" t="s">
        <v>2763</v>
      </c>
      <c r="E7327" s="6" t="s">
        <v>2043</v>
      </c>
      <c r="F7327" s="6" t="s">
        <v>2708</v>
      </c>
      <c r="G7327" s="2">
        <v>771.6013333333334</v>
      </c>
      <c r="H7327" s="2" t="s">
        <v>5089</v>
      </c>
    </row>
    <row r="7328" spans="4:8" ht="11.4" customHeight="1" x14ac:dyDescent="0.2">
      <c r="D7328" s="6" t="s">
        <v>2762</v>
      </c>
      <c r="E7328" s="6" t="s">
        <v>2043</v>
      </c>
      <c r="F7328" s="6" t="s">
        <v>2708</v>
      </c>
      <c r="G7328" s="2">
        <v>925.92124999999999</v>
      </c>
      <c r="H7328" s="2" t="s">
        <v>5089</v>
      </c>
    </row>
    <row r="7329" spans="4:8" ht="11.4" customHeight="1" x14ac:dyDescent="0.2">
      <c r="D7329" s="6" t="s">
        <v>2757</v>
      </c>
      <c r="E7329" s="6" t="s">
        <v>2043</v>
      </c>
      <c r="F7329" s="6" t="s">
        <v>2708</v>
      </c>
      <c r="G7329" s="2">
        <v>925.92111111111126</v>
      </c>
      <c r="H7329" s="2" t="s">
        <v>5089</v>
      </c>
    </row>
    <row r="7330" spans="4:8" ht="11.4" customHeight="1" x14ac:dyDescent="0.2">
      <c r="D7330" s="6" t="s">
        <v>2744</v>
      </c>
      <c r="E7330" s="6" t="s">
        <v>2043</v>
      </c>
      <c r="F7330" s="6" t="s">
        <v>2708</v>
      </c>
      <c r="G7330" s="2">
        <v>967.9721428571429</v>
      </c>
      <c r="H7330" s="2" t="s">
        <v>5089</v>
      </c>
    </row>
    <row r="7331" spans="4:8" ht="11.4" customHeight="1" x14ac:dyDescent="0.2">
      <c r="D7331" s="6" t="s">
        <v>2323</v>
      </c>
      <c r="E7331" s="6" t="s">
        <v>2043</v>
      </c>
      <c r="F7331" s="6" t="s">
        <v>2193</v>
      </c>
      <c r="G7331" s="2">
        <v>145.83634146341464</v>
      </c>
      <c r="H7331" s="2" t="s">
        <v>5089</v>
      </c>
    </row>
    <row r="7332" spans="4:8" ht="11.4" customHeight="1" x14ac:dyDescent="0.2">
      <c r="D7332" s="6" t="s">
        <v>2237</v>
      </c>
      <c r="E7332" s="6" t="s">
        <v>2043</v>
      </c>
      <c r="F7332" s="6" t="s">
        <v>2193</v>
      </c>
      <c r="G7332" s="2">
        <v>113.27073315363882</v>
      </c>
      <c r="H7332" s="2" t="s">
        <v>5089</v>
      </c>
    </row>
    <row r="7333" spans="4:8" ht="11.4" customHeight="1" x14ac:dyDescent="0.2">
      <c r="D7333" s="6" t="s">
        <v>2210</v>
      </c>
      <c r="E7333" s="6" t="s">
        <v>2043</v>
      </c>
      <c r="F7333" s="6" t="s">
        <v>2193</v>
      </c>
      <c r="G7333" s="2">
        <v>95.005570690465007</v>
      </c>
      <c r="H7333" s="2" t="s">
        <v>5091</v>
      </c>
    </row>
    <row r="7334" spans="4:8" ht="11.4" customHeight="1" x14ac:dyDescent="0.2">
      <c r="D7334" s="6" t="s">
        <v>2212</v>
      </c>
      <c r="E7334" s="6" t="s">
        <v>2043</v>
      </c>
      <c r="F7334" s="6" t="s">
        <v>2193</v>
      </c>
      <c r="G7334" s="2">
        <v>98.17541796353936</v>
      </c>
      <c r="H7334" s="2" t="s">
        <v>5091</v>
      </c>
    </row>
    <row r="7335" spans="4:8" ht="11.4" customHeight="1" x14ac:dyDescent="0.2">
      <c r="D7335" s="6" t="s">
        <v>2308</v>
      </c>
      <c r="E7335" s="6" t="s">
        <v>2043</v>
      </c>
      <c r="F7335" s="6" t="s">
        <v>2193</v>
      </c>
      <c r="G7335" s="2">
        <v>121.94389438943894</v>
      </c>
      <c r="H7335" s="2" t="s">
        <v>5089</v>
      </c>
    </row>
    <row r="7336" spans="4:8" ht="11.4" customHeight="1" x14ac:dyDescent="0.2">
      <c r="D7336" s="6" t="s">
        <v>2260</v>
      </c>
      <c r="E7336" s="6" t="s">
        <v>2043</v>
      </c>
      <c r="F7336" s="6" t="s">
        <v>2193</v>
      </c>
      <c r="G7336" s="2">
        <v>81.025447916666664</v>
      </c>
      <c r="H7336" s="2" t="s">
        <v>5089</v>
      </c>
    </row>
    <row r="7337" spans="4:8" ht="11.4" customHeight="1" x14ac:dyDescent="0.2">
      <c r="D7337" s="6" t="s">
        <v>2219</v>
      </c>
      <c r="E7337" s="6" t="s">
        <v>2043</v>
      </c>
      <c r="F7337" s="6" t="s">
        <v>2193</v>
      </c>
      <c r="G7337" s="2">
        <v>72.225675818373801</v>
      </c>
      <c r="H7337" s="2" t="s">
        <v>5089</v>
      </c>
    </row>
    <row r="7338" spans="4:8" ht="11.4" customHeight="1" x14ac:dyDescent="0.2">
      <c r="D7338" s="6" t="s">
        <v>2277</v>
      </c>
      <c r="E7338" s="6" t="s">
        <v>2043</v>
      </c>
      <c r="F7338" s="6" t="s">
        <v>2193</v>
      </c>
      <c r="G7338" s="2">
        <v>76.700721357850071</v>
      </c>
      <c r="H7338" s="2" t="s">
        <v>5089</v>
      </c>
    </row>
    <row r="7339" spans="4:8" ht="11.4" customHeight="1" x14ac:dyDescent="0.2">
      <c r="D7339" s="6" t="s">
        <v>2221</v>
      </c>
      <c r="E7339" s="6" t="s">
        <v>2043</v>
      </c>
      <c r="F7339" s="6" t="s">
        <v>2193</v>
      </c>
      <c r="G7339" s="2">
        <v>148.32494501596312</v>
      </c>
      <c r="H7339" s="2" t="s">
        <v>5089</v>
      </c>
    </row>
    <row r="7340" spans="4:8" ht="11.4" customHeight="1" x14ac:dyDescent="0.2">
      <c r="D7340" s="6" t="s">
        <v>2438</v>
      </c>
      <c r="E7340" s="6" t="s">
        <v>2043</v>
      </c>
      <c r="F7340" s="6" t="s">
        <v>2193</v>
      </c>
      <c r="G7340" s="2">
        <v>115</v>
      </c>
      <c r="H7340" s="2" t="s">
        <v>5089</v>
      </c>
    </row>
    <row r="7341" spans="4:8" ht="11.4" customHeight="1" x14ac:dyDescent="0.2">
      <c r="D7341" s="6" t="s">
        <v>2250</v>
      </c>
      <c r="E7341" s="6" t="s">
        <v>2043</v>
      </c>
      <c r="F7341" s="6" t="s">
        <v>2193</v>
      </c>
      <c r="G7341" s="2">
        <v>136.39827664399093</v>
      </c>
      <c r="H7341" s="2" t="s">
        <v>5089</v>
      </c>
    </row>
    <row r="7342" spans="4:8" ht="11.4" customHeight="1" x14ac:dyDescent="0.2">
      <c r="D7342" s="6" t="s">
        <v>2324</v>
      </c>
      <c r="E7342" s="6" t="s">
        <v>2043</v>
      </c>
      <c r="F7342" s="6" t="s">
        <v>2193</v>
      </c>
      <c r="G7342" s="2">
        <v>180</v>
      </c>
      <c r="H7342" s="2" t="s">
        <v>5089</v>
      </c>
    </row>
    <row r="7343" spans="4:8" ht="11.4" customHeight="1" x14ac:dyDescent="0.2">
      <c r="D7343" s="6" t="s">
        <v>2313</v>
      </c>
      <c r="E7343" s="6" t="s">
        <v>2043</v>
      </c>
      <c r="F7343" s="6" t="s">
        <v>2193</v>
      </c>
      <c r="G7343" s="2">
        <v>179.56467105263158</v>
      </c>
      <c r="H7343" s="2" t="s">
        <v>5089</v>
      </c>
    </row>
    <row r="7344" spans="4:8" ht="11.4" customHeight="1" x14ac:dyDescent="0.2">
      <c r="D7344" s="6" t="s">
        <v>2358</v>
      </c>
      <c r="E7344" s="6" t="s">
        <v>2043</v>
      </c>
      <c r="F7344" s="6" t="s">
        <v>2193</v>
      </c>
      <c r="G7344" s="2">
        <v>130</v>
      </c>
      <c r="H7344" s="2" t="s">
        <v>5089</v>
      </c>
    </row>
    <row r="7345" spans="4:8" ht="11.4" customHeight="1" x14ac:dyDescent="0.2">
      <c r="D7345" s="6" t="s">
        <v>2281</v>
      </c>
      <c r="E7345" s="6" t="s">
        <v>2043</v>
      </c>
      <c r="F7345" s="6" t="s">
        <v>2193</v>
      </c>
      <c r="G7345" s="2">
        <v>190</v>
      </c>
      <c r="H7345" s="2" t="s">
        <v>5089</v>
      </c>
    </row>
    <row r="7346" spans="4:8" ht="11.4" customHeight="1" x14ac:dyDescent="0.2">
      <c r="D7346" s="6" t="s">
        <v>2325</v>
      </c>
      <c r="E7346" s="6" t="s">
        <v>2043</v>
      </c>
      <c r="F7346" s="6" t="s">
        <v>2193</v>
      </c>
      <c r="G7346" s="2">
        <v>180</v>
      </c>
      <c r="H7346" s="2" t="s">
        <v>5089</v>
      </c>
    </row>
    <row r="7347" spans="4:8" ht="11.4" customHeight="1" x14ac:dyDescent="0.2">
      <c r="D7347" s="6" t="s">
        <v>2370</v>
      </c>
      <c r="E7347" s="6" t="s">
        <v>2043</v>
      </c>
      <c r="F7347" s="6" t="s">
        <v>2193</v>
      </c>
      <c r="G7347" s="2">
        <v>210</v>
      </c>
      <c r="H7347" s="2" t="s">
        <v>5089</v>
      </c>
    </row>
    <row r="7348" spans="4:8" ht="11.4" customHeight="1" x14ac:dyDescent="0.2">
      <c r="D7348" s="6" t="s">
        <v>2311</v>
      </c>
      <c r="E7348" s="6" t="s">
        <v>2043</v>
      </c>
      <c r="F7348" s="6" t="s">
        <v>2193</v>
      </c>
      <c r="G7348" s="2">
        <v>210</v>
      </c>
      <c r="H7348" s="2" t="s">
        <v>5089</v>
      </c>
    </row>
    <row r="7349" spans="4:8" ht="11.4" customHeight="1" x14ac:dyDescent="0.2">
      <c r="D7349" s="6" t="s">
        <v>2309</v>
      </c>
      <c r="E7349" s="6" t="s">
        <v>2043</v>
      </c>
      <c r="F7349" s="6" t="s">
        <v>2193</v>
      </c>
      <c r="G7349" s="2">
        <v>150</v>
      </c>
      <c r="H7349" s="2" t="s">
        <v>5089</v>
      </c>
    </row>
    <row r="7350" spans="4:8" ht="11.4" customHeight="1" x14ac:dyDescent="0.2">
      <c r="D7350" s="6" t="s">
        <v>2303</v>
      </c>
      <c r="E7350" s="6" t="s">
        <v>2043</v>
      </c>
      <c r="F7350" s="6" t="s">
        <v>2193</v>
      </c>
      <c r="G7350" s="2">
        <v>220</v>
      </c>
      <c r="H7350" s="2" t="s">
        <v>5089</v>
      </c>
    </row>
    <row r="7351" spans="4:8" ht="11.4" customHeight="1" x14ac:dyDescent="0.2">
      <c r="D7351" s="6" t="s">
        <v>2285</v>
      </c>
      <c r="E7351" s="6" t="s">
        <v>2043</v>
      </c>
      <c r="F7351" s="6" t="s">
        <v>2193</v>
      </c>
      <c r="G7351" s="2">
        <v>204.63365296803653</v>
      </c>
      <c r="H7351" s="2" t="s">
        <v>5089</v>
      </c>
    </row>
    <row r="7352" spans="4:8" ht="11.4" customHeight="1" x14ac:dyDescent="0.2">
      <c r="D7352" s="6" t="s">
        <v>2294</v>
      </c>
      <c r="E7352" s="6" t="s">
        <v>2043</v>
      </c>
      <c r="F7352" s="6" t="s">
        <v>2193</v>
      </c>
      <c r="G7352" s="2">
        <v>120.00164705882352</v>
      </c>
      <c r="H7352" s="2" t="s">
        <v>5089</v>
      </c>
    </row>
    <row r="7353" spans="4:8" ht="11.4" customHeight="1" x14ac:dyDescent="0.2">
      <c r="D7353" s="6" t="s">
        <v>2247</v>
      </c>
      <c r="E7353" s="6" t="s">
        <v>2043</v>
      </c>
      <c r="F7353" s="6" t="s">
        <v>2193</v>
      </c>
      <c r="G7353" s="2">
        <v>130</v>
      </c>
      <c r="H7353" s="2" t="s">
        <v>5089</v>
      </c>
    </row>
    <row r="7354" spans="4:8" ht="11.4" customHeight="1" x14ac:dyDescent="0.2">
      <c r="D7354" s="6" t="s">
        <v>2257</v>
      </c>
      <c r="E7354" s="6" t="s">
        <v>2043</v>
      </c>
      <c r="F7354" s="6" t="s">
        <v>2193</v>
      </c>
      <c r="G7354" s="2">
        <v>116.09264192139739</v>
      </c>
      <c r="H7354" s="2" t="s">
        <v>5089</v>
      </c>
    </row>
    <row r="7355" spans="4:8" ht="11.4" customHeight="1" x14ac:dyDescent="0.2">
      <c r="D7355" s="6" t="s">
        <v>2404</v>
      </c>
      <c r="E7355" s="6" t="s">
        <v>2043</v>
      </c>
      <c r="F7355" s="6" t="s">
        <v>2193</v>
      </c>
      <c r="G7355" s="2">
        <v>120</v>
      </c>
      <c r="H7355" s="2" t="s">
        <v>5089</v>
      </c>
    </row>
    <row r="7356" spans="4:8" ht="11.4" customHeight="1" x14ac:dyDescent="0.2">
      <c r="D7356" s="6" t="s">
        <v>2647</v>
      </c>
      <c r="E7356" s="6" t="s">
        <v>2043</v>
      </c>
      <c r="F7356" s="6" t="s">
        <v>2637</v>
      </c>
      <c r="G7356" s="2">
        <v>113.82466426858514</v>
      </c>
      <c r="H7356" s="2" t="s">
        <v>5089</v>
      </c>
    </row>
    <row r="7357" spans="4:8" ht="11.4" customHeight="1" x14ac:dyDescent="0.2">
      <c r="D7357" s="6" t="s">
        <v>2644</v>
      </c>
      <c r="E7357" s="6" t="s">
        <v>2043</v>
      </c>
      <c r="F7357" s="6" t="s">
        <v>2637</v>
      </c>
      <c r="G7357" s="2">
        <v>125.62262156448203</v>
      </c>
      <c r="H7357" s="2" t="s">
        <v>5089</v>
      </c>
    </row>
    <row r="7358" spans="4:8" ht="11.4" customHeight="1" x14ac:dyDescent="0.2">
      <c r="D7358" s="6" t="s">
        <v>2652</v>
      </c>
      <c r="E7358" s="6" t="s">
        <v>2043</v>
      </c>
      <c r="F7358" s="6" t="s">
        <v>2637</v>
      </c>
      <c r="G7358" s="2">
        <v>88.247050781249996</v>
      </c>
      <c r="H7358" s="2" t="s">
        <v>5089</v>
      </c>
    </row>
    <row r="7359" spans="4:8" ht="11.4" customHeight="1" x14ac:dyDescent="0.2">
      <c r="D7359" s="6" t="s">
        <v>2651</v>
      </c>
      <c r="E7359" s="6" t="s">
        <v>2043</v>
      </c>
      <c r="F7359" s="6" t="s">
        <v>2637</v>
      </c>
      <c r="G7359" s="2">
        <v>118.91075000000001</v>
      </c>
      <c r="H7359" s="2" t="s">
        <v>5089</v>
      </c>
    </row>
    <row r="7360" spans="4:8" ht="11.4" customHeight="1" x14ac:dyDescent="0.2">
      <c r="D7360" s="6" t="s">
        <v>2642</v>
      </c>
      <c r="E7360" s="6" t="s">
        <v>2043</v>
      </c>
      <c r="F7360" s="6" t="s">
        <v>2637</v>
      </c>
      <c r="G7360" s="2">
        <v>107.00862460281435</v>
      </c>
      <c r="H7360" s="2" t="s">
        <v>5089</v>
      </c>
    </row>
    <row r="7361" spans="4:8" ht="11.4" customHeight="1" x14ac:dyDescent="0.2">
      <c r="D7361" s="6" t="s">
        <v>2406</v>
      </c>
      <c r="E7361" s="6" t="s">
        <v>2043</v>
      </c>
      <c r="F7361" s="6" t="s">
        <v>2193</v>
      </c>
      <c r="G7361" s="2">
        <v>1275</v>
      </c>
      <c r="H7361" s="2" t="s">
        <v>5089</v>
      </c>
    </row>
    <row r="7362" spans="4:8" ht="11.4" customHeight="1" x14ac:dyDescent="0.2">
      <c r="D7362" s="6" t="s">
        <v>4887</v>
      </c>
      <c r="E7362" s="6" t="s">
        <v>2043</v>
      </c>
      <c r="F7362" s="6" t="s">
        <v>2193</v>
      </c>
      <c r="G7362" s="2">
        <v>1343</v>
      </c>
      <c r="H7362" s="2" t="s">
        <v>5089</v>
      </c>
    </row>
    <row r="7363" spans="4:8" ht="11.4" customHeight="1" x14ac:dyDescent="0.2">
      <c r="D7363" s="6" t="s">
        <v>2440</v>
      </c>
      <c r="E7363" s="6" t="s">
        <v>2043</v>
      </c>
      <c r="F7363" s="6" t="s">
        <v>2193</v>
      </c>
      <c r="G7363" s="2">
        <v>1370.4649999999999</v>
      </c>
      <c r="H7363" s="2" t="s">
        <v>5089</v>
      </c>
    </row>
    <row r="7364" spans="4:8" ht="11.4" customHeight="1" x14ac:dyDescent="0.2">
      <c r="D7364" s="6" t="s">
        <v>2320</v>
      </c>
      <c r="E7364" s="6" t="s">
        <v>2043</v>
      </c>
      <c r="F7364" s="6" t="s">
        <v>2193</v>
      </c>
      <c r="G7364" s="2">
        <v>1079.5</v>
      </c>
      <c r="H7364" s="2" t="s">
        <v>5089</v>
      </c>
    </row>
    <row r="7365" spans="4:8" ht="11.4" customHeight="1" x14ac:dyDescent="0.2">
      <c r="D7365" s="6" t="s">
        <v>2443</v>
      </c>
      <c r="E7365" s="6" t="s">
        <v>2043</v>
      </c>
      <c r="F7365" s="6" t="s">
        <v>2193</v>
      </c>
      <c r="G7365" s="2">
        <v>1606.5</v>
      </c>
      <c r="H7365" s="2" t="s">
        <v>5089</v>
      </c>
    </row>
    <row r="7366" spans="4:8" ht="11.4" customHeight="1" x14ac:dyDescent="0.2">
      <c r="D7366" s="6" t="s">
        <v>2518</v>
      </c>
      <c r="E7366" s="6" t="s">
        <v>2043</v>
      </c>
      <c r="F7366" s="6" t="s">
        <v>2512</v>
      </c>
      <c r="G7366" s="2">
        <v>358.53396396396397</v>
      </c>
      <c r="H7366" s="2" t="s">
        <v>5089</v>
      </c>
    </row>
    <row r="7367" spans="4:8" ht="11.4" customHeight="1" x14ac:dyDescent="0.2">
      <c r="D7367" s="6" t="s">
        <v>2600</v>
      </c>
      <c r="E7367" s="6" t="s">
        <v>2043</v>
      </c>
      <c r="F7367" s="6" t="s">
        <v>2512</v>
      </c>
      <c r="G7367" s="2">
        <v>237.56</v>
      </c>
      <c r="H7367" s="2" t="s">
        <v>5089</v>
      </c>
    </row>
    <row r="7368" spans="4:8" ht="11.4" customHeight="1" x14ac:dyDescent="0.2">
      <c r="D7368" s="6" t="s">
        <v>2596</v>
      </c>
      <c r="E7368" s="6" t="s">
        <v>2043</v>
      </c>
      <c r="F7368" s="6" t="s">
        <v>2512</v>
      </c>
      <c r="G7368" s="2">
        <v>237.56</v>
      </c>
      <c r="H7368" s="2" t="s">
        <v>5089</v>
      </c>
    </row>
    <row r="7369" spans="4:8" ht="11.4" customHeight="1" x14ac:dyDescent="0.2">
      <c r="D7369" s="6" t="s">
        <v>4888</v>
      </c>
      <c r="E7369" s="6" t="s">
        <v>2043</v>
      </c>
      <c r="F7369" s="6" t="s">
        <v>2512</v>
      </c>
      <c r="G7369" s="2">
        <v>212.94827586206895</v>
      </c>
      <c r="H7369" s="2" t="s">
        <v>5089</v>
      </c>
    </row>
    <row r="7370" spans="4:8" ht="11.4" customHeight="1" x14ac:dyDescent="0.2">
      <c r="D7370" s="6" t="s">
        <v>2622</v>
      </c>
      <c r="E7370" s="6" t="s">
        <v>2043</v>
      </c>
      <c r="F7370" s="6" t="s">
        <v>2512</v>
      </c>
      <c r="G7370" s="2">
        <v>417.32249999999999</v>
      </c>
      <c r="H7370" s="2" t="s">
        <v>5089</v>
      </c>
    </row>
    <row r="7371" spans="4:8" ht="11.4" customHeight="1" x14ac:dyDescent="0.2">
      <c r="D7371" s="6" t="s">
        <v>4889</v>
      </c>
      <c r="E7371" s="6" t="s">
        <v>2043</v>
      </c>
      <c r="F7371" s="6" t="s">
        <v>2512</v>
      </c>
      <c r="G7371" s="2">
        <v>434.76666666666665</v>
      </c>
      <c r="H7371" s="2" t="s">
        <v>5089</v>
      </c>
    </row>
    <row r="7372" spans="4:8" ht="11.4" customHeight="1" x14ac:dyDescent="0.2">
      <c r="D7372" s="6" t="s">
        <v>2587</v>
      </c>
      <c r="E7372" s="6" t="s">
        <v>2043</v>
      </c>
      <c r="F7372" s="6" t="s">
        <v>2512</v>
      </c>
      <c r="G7372" s="2">
        <v>421.15625</v>
      </c>
      <c r="H7372" s="2" t="s">
        <v>5089</v>
      </c>
    </row>
    <row r="7373" spans="4:8" ht="11.4" customHeight="1" x14ac:dyDescent="0.2">
      <c r="D7373" s="6" t="s">
        <v>2626</v>
      </c>
      <c r="E7373" s="6" t="s">
        <v>2043</v>
      </c>
      <c r="F7373" s="6" t="s">
        <v>2512</v>
      </c>
      <c r="G7373" s="2">
        <v>409.85</v>
      </c>
      <c r="H7373" s="2" t="s">
        <v>5089</v>
      </c>
    </row>
    <row r="7374" spans="4:8" ht="11.4" customHeight="1" x14ac:dyDescent="0.2">
      <c r="D7374" s="6" t="s">
        <v>2592</v>
      </c>
      <c r="E7374" s="6" t="s">
        <v>2043</v>
      </c>
      <c r="F7374" s="6" t="s">
        <v>2512</v>
      </c>
      <c r="G7374" s="2">
        <v>377.75</v>
      </c>
      <c r="H7374" s="2" t="s">
        <v>5089</v>
      </c>
    </row>
    <row r="7375" spans="4:8" ht="11.4" customHeight="1" x14ac:dyDescent="0.2">
      <c r="D7375" s="6" t="s">
        <v>2648</v>
      </c>
      <c r="E7375" s="6" t="s">
        <v>2043</v>
      </c>
      <c r="F7375" s="6" t="s">
        <v>2637</v>
      </c>
      <c r="G7375" s="2">
        <v>324.02855855855853</v>
      </c>
      <c r="H7375" s="2" t="s">
        <v>5089</v>
      </c>
    </row>
    <row r="7376" spans="4:8" ht="11.4" customHeight="1" x14ac:dyDescent="0.2">
      <c r="D7376" s="6" t="s">
        <v>2653</v>
      </c>
      <c r="E7376" s="6" t="s">
        <v>2043</v>
      </c>
      <c r="F7376" s="6" t="s">
        <v>2637</v>
      </c>
      <c r="G7376" s="2">
        <v>311.68957983193275</v>
      </c>
      <c r="H7376" s="2" t="s">
        <v>5089</v>
      </c>
    </row>
    <row r="7377" spans="4:8" ht="11.4" customHeight="1" x14ac:dyDescent="0.2">
      <c r="D7377" s="6" t="s">
        <v>2640</v>
      </c>
      <c r="E7377" s="6" t="s">
        <v>2043</v>
      </c>
      <c r="F7377" s="6" t="s">
        <v>2637</v>
      </c>
      <c r="G7377" s="2">
        <v>282.11293154761904</v>
      </c>
      <c r="H7377" s="2" t="s">
        <v>5089</v>
      </c>
    </row>
    <row r="7378" spans="4:8" ht="11.4" customHeight="1" x14ac:dyDescent="0.2">
      <c r="D7378" s="6" t="s">
        <v>2670</v>
      </c>
      <c r="E7378" s="6" t="s">
        <v>2043</v>
      </c>
      <c r="F7378" s="6" t="s">
        <v>2637</v>
      </c>
      <c r="G7378" s="2">
        <v>275.65632653061226</v>
      </c>
      <c r="H7378" s="2" t="s">
        <v>5089</v>
      </c>
    </row>
    <row r="7379" spans="4:8" ht="11.4" customHeight="1" x14ac:dyDescent="0.2">
      <c r="D7379" s="6" t="s">
        <v>2662</v>
      </c>
      <c r="E7379" s="6" t="s">
        <v>2043</v>
      </c>
      <c r="F7379" s="6" t="s">
        <v>2637</v>
      </c>
      <c r="G7379" s="2">
        <v>131.36350383631714</v>
      </c>
      <c r="H7379" s="2" t="s">
        <v>5089</v>
      </c>
    </row>
    <row r="7380" spans="4:8" ht="11.4" customHeight="1" x14ac:dyDescent="0.2">
      <c r="D7380" s="6" t="s">
        <v>2657</v>
      </c>
      <c r="E7380" s="6" t="s">
        <v>2043</v>
      </c>
      <c r="F7380" s="6" t="s">
        <v>2637</v>
      </c>
      <c r="G7380" s="2">
        <v>130</v>
      </c>
      <c r="H7380" s="2" t="s">
        <v>5089</v>
      </c>
    </row>
    <row r="7381" spans="4:8" ht="11.4" customHeight="1" x14ac:dyDescent="0.2">
      <c r="D7381" s="6" t="s">
        <v>2275</v>
      </c>
      <c r="E7381" s="6" t="s">
        <v>2043</v>
      </c>
      <c r="F7381" s="6" t="s">
        <v>2193</v>
      </c>
      <c r="G7381" s="2">
        <v>240.99831932773108</v>
      </c>
      <c r="H7381" s="2" t="s">
        <v>5089</v>
      </c>
    </row>
    <row r="7382" spans="4:8" ht="11.4" customHeight="1" x14ac:dyDescent="0.2">
      <c r="D7382" s="6" t="s">
        <v>2265</v>
      </c>
      <c r="E7382" s="6" t="s">
        <v>2043</v>
      </c>
      <c r="F7382" s="6" t="s">
        <v>2193</v>
      </c>
      <c r="G7382" s="2">
        <v>183.2093028846154</v>
      </c>
      <c r="H7382" s="2" t="s">
        <v>5089</v>
      </c>
    </row>
    <row r="7383" spans="4:8" ht="11.4" customHeight="1" x14ac:dyDescent="0.2">
      <c r="D7383" s="6" t="s">
        <v>2271</v>
      </c>
      <c r="E7383" s="6" t="s">
        <v>2043</v>
      </c>
      <c r="F7383" s="6" t="s">
        <v>2193</v>
      </c>
      <c r="G7383" s="2">
        <v>184.58726915520629</v>
      </c>
      <c r="H7383" s="2" t="s">
        <v>5089</v>
      </c>
    </row>
    <row r="7384" spans="4:8" ht="11.4" customHeight="1" x14ac:dyDescent="0.2">
      <c r="D7384" s="6" t="s">
        <v>2256</v>
      </c>
      <c r="E7384" s="6" t="s">
        <v>2043</v>
      </c>
      <c r="F7384" s="6" t="s">
        <v>2193</v>
      </c>
      <c r="G7384" s="2">
        <v>182.93891752577318</v>
      </c>
      <c r="H7384" s="2" t="s">
        <v>5089</v>
      </c>
    </row>
    <row r="7385" spans="4:8" ht="11.4" customHeight="1" x14ac:dyDescent="0.2">
      <c r="D7385" s="6" t="s">
        <v>2346</v>
      </c>
      <c r="E7385" s="6" t="s">
        <v>2043</v>
      </c>
      <c r="F7385" s="6" t="s">
        <v>2193</v>
      </c>
      <c r="G7385" s="2">
        <v>320.20521739130436</v>
      </c>
      <c r="H7385" s="2" t="s">
        <v>5089</v>
      </c>
    </row>
    <row r="7386" spans="4:8" ht="11.4" customHeight="1" x14ac:dyDescent="0.2">
      <c r="D7386" s="6" t="s">
        <v>2345</v>
      </c>
      <c r="E7386" s="6" t="s">
        <v>2043</v>
      </c>
      <c r="F7386" s="6" t="s">
        <v>2193</v>
      </c>
      <c r="G7386" s="2">
        <v>248.96644736842106</v>
      </c>
      <c r="H7386" s="2" t="s">
        <v>5089</v>
      </c>
    </row>
    <row r="7387" spans="4:8" ht="11.4" customHeight="1" x14ac:dyDescent="0.2">
      <c r="D7387" s="6" t="s">
        <v>2296</v>
      </c>
      <c r="E7387" s="6" t="s">
        <v>2043</v>
      </c>
      <c r="F7387" s="6" t="s">
        <v>2193</v>
      </c>
      <c r="G7387" s="2">
        <v>243.65774566473988</v>
      </c>
      <c r="H7387" s="2" t="s">
        <v>5089</v>
      </c>
    </row>
    <row r="7388" spans="4:8" ht="11.4" customHeight="1" x14ac:dyDescent="0.2">
      <c r="D7388" s="6" t="s">
        <v>2409</v>
      </c>
      <c r="E7388" s="6" t="s">
        <v>2043</v>
      </c>
      <c r="F7388" s="6" t="s">
        <v>2193</v>
      </c>
      <c r="G7388" s="2">
        <v>245.60000000000002</v>
      </c>
      <c r="H7388" s="2" t="s">
        <v>5089</v>
      </c>
    </row>
    <row r="7389" spans="4:8" ht="11.4" customHeight="1" x14ac:dyDescent="0.2">
      <c r="D7389" s="6" t="s">
        <v>4890</v>
      </c>
      <c r="E7389" s="6" t="s">
        <v>2043</v>
      </c>
      <c r="F7389" s="6" t="s">
        <v>2193</v>
      </c>
      <c r="G7389" s="2">
        <v>130</v>
      </c>
      <c r="H7389" s="2" t="s">
        <v>5089</v>
      </c>
    </row>
    <row r="7390" spans="4:8" ht="11.4" customHeight="1" x14ac:dyDescent="0.2">
      <c r="D7390" s="6" t="s">
        <v>2455</v>
      </c>
      <c r="E7390" s="6" t="s">
        <v>2043</v>
      </c>
      <c r="F7390" s="6" t="s">
        <v>2193</v>
      </c>
      <c r="G7390" s="2">
        <v>166.53777777777776</v>
      </c>
      <c r="H7390" s="2" t="s">
        <v>5089</v>
      </c>
    </row>
    <row r="7391" spans="4:8" ht="11.4" customHeight="1" x14ac:dyDescent="0.2">
      <c r="D7391" s="6" t="s">
        <v>4891</v>
      </c>
      <c r="E7391" s="6" t="s">
        <v>2043</v>
      </c>
      <c r="F7391" s="6" t="s">
        <v>2193</v>
      </c>
      <c r="G7391" s="2">
        <v>134.78723404255319</v>
      </c>
      <c r="H7391" s="2" t="s">
        <v>5089</v>
      </c>
    </row>
    <row r="7392" spans="4:8" ht="11.4" customHeight="1" x14ac:dyDescent="0.2">
      <c r="D7392" s="6" t="s">
        <v>2474</v>
      </c>
      <c r="E7392" s="6" t="s">
        <v>2043</v>
      </c>
      <c r="F7392" s="6" t="s">
        <v>2193</v>
      </c>
      <c r="G7392" s="2">
        <v>772.13919642857138</v>
      </c>
      <c r="H7392" s="2" t="s">
        <v>5089</v>
      </c>
    </row>
    <row r="7393" spans="4:8" ht="11.4" customHeight="1" x14ac:dyDescent="0.2">
      <c r="D7393" s="6" t="s">
        <v>2473</v>
      </c>
      <c r="E7393" s="6" t="s">
        <v>2043</v>
      </c>
      <c r="F7393" s="6" t="s">
        <v>2193</v>
      </c>
      <c r="G7393" s="2">
        <v>966.1362499999999</v>
      </c>
      <c r="H7393" s="2" t="s">
        <v>5089</v>
      </c>
    </row>
    <row r="7394" spans="4:8" ht="11.4" customHeight="1" x14ac:dyDescent="0.2">
      <c r="D7394" s="6" t="s">
        <v>2466</v>
      </c>
      <c r="E7394" s="6" t="s">
        <v>2043</v>
      </c>
      <c r="F7394" s="6" t="s">
        <v>2193</v>
      </c>
      <c r="G7394" s="2">
        <v>1288.1816666666666</v>
      </c>
      <c r="H7394" s="2" t="s">
        <v>5089</v>
      </c>
    </row>
    <row r="7395" spans="4:8" ht="11.4" customHeight="1" x14ac:dyDescent="0.2">
      <c r="D7395" s="6" t="s">
        <v>2444</v>
      </c>
      <c r="E7395" s="6" t="s">
        <v>2043</v>
      </c>
      <c r="F7395" s="6" t="s">
        <v>2193</v>
      </c>
      <c r="G7395" s="2">
        <v>799</v>
      </c>
      <c r="H7395" s="2" t="s">
        <v>5089</v>
      </c>
    </row>
    <row r="7396" spans="4:8" ht="11.4" customHeight="1" x14ac:dyDescent="0.2">
      <c r="D7396" s="6" t="s">
        <v>4892</v>
      </c>
      <c r="E7396" s="6" t="s">
        <v>2043</v>
      </c>
      <c r="F7396" s="6" t="s">
        <v>2193</v>
      </c>
      <c r="G7396" s="2">
        <v>838.68</v>
      </c>
      <c r="H7396" s="2" t="s">
        <v>5089</v>
      </c>
    </row>
    <row r="7397" spans="4:8" ht="11.4" customHeight="1" x14ac:dyDescent="0.2">
      <c r="D7397" s="6" t="s">
        <v>2423</v>
      </c>
      <c r="E7397" s="6" t="s">
        <v>2043</v>
      </c>
      <c r="F7397" s="6" t="s">
        <v>2193</v>
      </c>
      <c r="G7397" s="2">
        <v>875.5</v>
      </c>
      <c r="H7397" s="2" t="s">
        <v>5089</v>
      </c>
    </row>
    <row r="7398" spans="4:8" ht="11.4" customHeight="1" x14ac:dyDescent="0.2">
      <c r="D7398" s="6" t="s">
        <v>2398</v>
      </c>
      <c r="E7398" s="6" t="s">
        <v>2043</v>
      </c>
      <c r="F7398" s="6" t="s">
        <v>2193</v>
      </c>
      <c r="G7398" s="2">
        <v>816</v>
      </c>
      <c r="H7398" s="2" t="s">
        <v>5089</v>
      </c>
    </row>
    <row r="7399" spans="4:8" ht="11.4" customHeight="1" x14ac:dyDescent="0.2">
      <c r="D7399" s="6" t="s">
        <v>2269</v>
      </c>
      <c r="E7399" s="6" t="s">
        <v>2043</v>
      </c>
      <c r="F7399" s="6" t="s">
        <v>2193</v>
      </c>
      <c r="G7399" s="2">
        <v>1087.0136792452829</v>
      </c>
      <c r="H7399" s="2" t="s">
        <v>5089</v>
      </c>
    </row>
    <row r="7400" spans="4:8" ht="11.4" customHeight="1" x14ac:dyDescent="0.2">
      <c r="D7400" s="6" t="s">
        <v>2307</v>
      </c>
      <c r="E7400" s="6" t="s">
        <v>2043</v>
      </c>
      <c r="F7400" s="6" t="s">
        <v>2193</v>
      </c>
      <c r="G7400" s="2">
        <v>1088</v>
      </c>
      <c r="H7400" s="2" t="s">
        <v>5089</v>
      </c>
    </row>
    <row r="7401" spans="4:8" ht="11.4" customHeight="1" x14ac:dyDescent="0.2">
      <c r="D7401" s="6" t="s">
        <v>2391</v>
      </c>
      <c r="E7401" s="6" t="s">
        <v>2043</v>
      </c>
      <c r="F7401" s="6" t="s">
        <v>2193</v>
      </c>
      <c r="G7401" s="2">
        <v>1081.3899999999999</v>
      </c>
      <c r="H7401" s="2" t="s">
        <v>5089</v>
      </c>
    </row>
    <row r="7402" spans="4:8" ht="11.4" customHeight="1" x14ac:dyDescent="0.2">
      <c r="D7402" s="6" t="s">
        <v>2436</v>
      </c>
      <c r="E7402" s="6" t="s">
        <v>2043</v>
      </c>
      <c r="F7402" s="6" t="s">
        <v>2193</v>
      </c>
      <c r="G7402" s="2">
        <v>2158.056</v>
      </c>
      <c r="H7402" s="2" t="s">
        <v>5089</v>
      </c>
    </row>
    <row r="7403" spans="4:8" ht="11.4" customHeight="1" x14ac:dyDescent="0.2">
      <c r="D7403" s="6" t="s">
        <v>2352</v>
      </c>
      <c r="E7403" s="6" t="s">
        <v>2043</v>
      </c>
      <c r="F7403" s="6" t="s">
        <v>2193</v>
      </c>
      <c r="G7403" s="2">
        <v>2080.3357575757577</v>
      </c>
      <c r="H7403" s="2" t="s">
        <v>5089</v>
      </c>
    </row>
    <row r="7404" spans="4:8" ht="11.4" customHeight="1" x14ac:dyDescent="0.2">
      <c r="D7404" s="6" t="s">
        <v>2331</v>
      </c>
      <c r="E7404" s="6" t="s">
        <v>2043</v>
      </c>
      <c r="F7404" s="6" t="s">
        <v>2193</v>
      </c>
      <c r="G7404" s="2">
        <v>2167.5</v>
      </c>
      <c r="H7404" s="2" t="s">
        <v>5089</v>
      </c>
    </row>
    <row r="7405" spans="4:8" ht="11.4" customHeight="1" x14ac:dyDescent="0.2">
      <c r="D7405" s="6" t="s">
        <v>2349</v>
      </c>
      <c r="E7405" s="6" t="s">
        <v>2043</v>
      </c>
      <c r="F7405" s="6" t="s">
        <v>2193</v>
      </c>
      <c r="G7405" s="2">
        <v>2167.5</v>
      </c>
      <c r="H7405" s="2" t="s">
        <v>5089</v>
      </c>
    </row>
    <row r="7406" spans="4:8" ht="11.4" customHeight="1" x14ac:dyDescent="0.2">
      <c r="D7406" s="6" t="s">
        <v>2435</v>
      </c>
      <c r="E7406" s="6" t="s">
        <v>2043</v>
      </c>
      <c r="F7406" s="6" t="s">
        <v>2193</v>
      </c>
      <c r="G7406" s="2">
        <v>779.16678571428565</v>
      </c>
      <c r="H7406" s="2" t="s">
        <v>5089</v>
      </c>
    </row>
    <row r="7407" spans="4:8" ht="11.4" customHeight="1" x14ac:dyDescent="0.2">
      <c r="D7407" s="6" t="s">
        <v>2419</v>
      </c>
      <c r="E7407" s="6" t="s">
        <v>2043</v>
      </c>
      <c r="F7407" s="6" t="s">
        <v>2193</v>
      </c>
      <c r="G7407" s="2">
        <v>1062.5</v>
      </c>
      <c r="H7407" s="2" t="s">
        <v>5089</v>
      </c>
    </row>
    <row r="7408" spans="4:8" ht="11.4" customHeight="1" x14ac:dyDescent="0.2">
      <c r="D7408" s="6" t="s">
        <v>2360</v>
      </c>
      <c r="E7408" s="6" t="s">
        <v>2043</v>
      </c>
      <c r="F7408" s="6" t="s">
        <v>2193</v>
      </c>
      <c r="G7408" s="2">
        <v>1045.5</v>
      </c>
      <c r="H7408" s="2" t="s">
        <v>5089</v>
      </c>
    </row>
    <row r="7409" spans="4:8" ht="11.4" customHeight="1" x14ac:dyDescent="0.2">
      <c r="D7409" s="6" t="s">
        <v>2463</v>
      </c>
      <c r="E7409" s="6" t="s">
        <v>2043</v>
      </c>
      <c r="F7409" s="6" t="s">
        <v>2193</v>
      </c>
      <c r="G7409" s="2">
        <v>1008.8433333333334</v>
      </c>
      <c r="H7409" s="2" t="s">
        <v>5089</v>
      </c>
    </row>
    <row r="7410" spans="4:8" ht="11.4" customHeight="1" x14ac:dyDescent="0.2">
      <c r="D7410" s="6" t="s">
        <v>2413</v>
      </c>
      <c r="E7410" s="6" t="s">
        <v>2043</v>
      </c>
      <c r="F7410" s="6" t="s">
        <v>2193</v>
      </c>
      <c r="G7410" s="2">
        <v>697</v>
      </c>
      <c r="H7410" s="2" t="s">
        <v>5089</v>
      </c>
    </row>
    <row r="7411" spans="4:8" ht="11.4" customHeight="1" x14ac:dyDescent="0.2">
      <c r="D7411" s="6" t="s">
        <v>4893</v>
      </c>
      <c r="E7411" s="6" t="s">
        <v>2043</v>
      </c>
      <c r="F7411" s="6" t="s">
        <v>2193</v>
      </c>
      <c r="G7411" s="2">
        <v>697</v>
      </c>
      <c r="H7411" s="2" t="s">
        <v>5089</v>
      </c>
    </row>
    <row r="7412" spans="4:8" ht="11.4" customHeight="1" x14ac:dyDescent="0.2">
      <c r="D7412" s="6" t="s">
        <v>2498</v>
      </c>
      <c r="E7412" s="6" t="s">
        <v>2043</v>
      </c>
      <c r="F7412" s="6" t="s">
        <v>2478</v>
      </c>
      <c r="G7412" s="2">
        <v>3850.5</v>
      </c>
      <c r="H7412" s="2" t="s">
        <v>5089</v>
      </c>
    </row>
    <row r="7413" spans="4:8" ht="11.4" customHeight="1" x14ac:dyDescent="0.2">
      <c r="D7413" s="6" t="s">
        <v>2674</v>
      </c>
      <c r="E7413" s="6" t="s">
        <v>2043</v>
      </c>
      <c r="F7413" s="6" t="s">
        <v>2637</v>
      </c>
      <c r="G7413" s="2">
        <v>1173.1554054054054</v>
      </c>
      <c r="H7413" s="2" t="s">
        <v>5089</v>
      </c>
    </row>
    <row r="7414" spans="4:8" ht="11.4" customHeight="1" x14ac:dyDescent="0.2">
      <c r="D7414" s="6" t="s">
        <v>2669</v>
      </c>
      <c r="E7414" s="6" t="s">
        <v>2043</v>
      </c>
      <c r="F7414" s="6" t="s">
        <v>2637</v>
      </c>
      <c r="G7414" s="2">
        <v>1139</v>
      </c>
      <c r="H7414" s="2" t="s">
        <v>5089</v>
      </c>
    </row>
    <row r="7415" spans="4:8" ht="11.4" customHeight="1" x14ac:dyDescent="0.2">
      <c r="D7415" s="6" t="s">
        <v>4894</v>
      </c>
      <c r="E7415" s="6" t="s">
        <v>2043</v>
      </c>
      <c r="F7415" s="6" t="s">
        <v>2637</v>
      </c>
      <c r="G7415" s="2">
        <v>703.69047619047615</v>
      </c>
      <c r="H7415" s="2" t="s">
        <v>5089</v>
      </c>
    </row>
    <row r="7416" spans="4:8" ht="11.4" customHeight="1" x14ac:dyDescent="0.2">
      <c r="D7416" s="6" t="s">
        <v>2656</v>
      </c>
      <c r="E7416" s="6" t="s">
        <v>2043</v>
      </c>
      <c r="F7416" s="6" t="s">
        <v>2637</v>
      </c>
      <c r="G7416" s="2">
        <v>673.11941176470589</v>
      </c>
      <c r="H7416" s="2" t="s">
        <v>5089</v>
      </c>
    </row>
    <row r="7417" spans="4:8" ht="11.4" customHeight="1" x14ac:dyDescent="0.2">
      <c r="D7417" s="6" t="s">
        <v>2663</v>
      </c>
      <c r="E7417" s="6" t="s">
        <v>2043</v>
      </c>
      <c r="F7417" s="6" t="s">
        <v>2637</v>
      </c>
      <c r="G7417" s="2">
        <v>653.14722222222224</v>
      </c>
      <c r="H7417" s="2" t="s">
        <v>5089</v>
      </c>
    </row>
    <row r="7418" spans="4:8" ht="11.4" customHeight="1" x14ac:dyDescent="0.2">
      <c r="D7418" s="6" t="s">
        <v>2700</v>
      </c>
      <c r="E7418" s="6" t="s">
        <v>2043</v>
      </c>
      <c r="F7418" s="6" t="s">
        <v>2637</v>
      </c>
      <c r="G7418" s="2">
        <v>705.50166666666667</v>
      </c>
      <c r="H7418" s="2" t="s">
        <v>5089</v>
      </c>
    </row>
    <row r="7419" spans="4:8" ht="11.4" customHeight="1" x14ac:dyDescent="0.2">
      <c r="D7419" s="6" t="s">
        <v>2694</v>
      </c>
      <c r="E7419" s="6" t="s">
        <v>2043</v>
      </c>
      <c r="F7419" s="6" t="s">
        <v>2637</v>
      </c>
      <c r="G7419" s="2">
        <v>629</v>
      </c>
      <c r="H7419" s="2" t="s">
        <v>5089</v>
      </c>
    </row>
    <row r="7420" spans="4:8" ht="11.4" customHeight="1" x14ac:dyDescent="0.2">
      <c r="D7420" s="6" t="s">
        <v>2675</v>
      </c>
      <c r="E7420" s="6" t="s">
        <v>2043</v>
      </c>
      <c r="F7420" s="6" t="s">
        <v>2637</v>
      </c>
      <c r="G7420" s="2">
        <v>624.10266666666678</v>
      </c>
      <c r="H7420" s="2" t="s">
        <v>5089</v>
      </c>
    </row>
    <row r="7421" spans="4:8" ht="11.4" customHeight="1" x14ac:dyDescent="0.2">
      <c r="D7421" s="6" t="s">
        <v>2689</v>
      </c>
      <c r="E7421" s="6" t="s">
        <v>2043</v>
      </c>
      <c r="F7421" s="6" t="s">
        <v>2637</v>
      </c>
      <c r="G7421" s="2">
        <v>498.48</v>
      </c>
      <c r="H7421" s="2" t="s">
        <v>5089</v>
      </c>
    </row>
    <row r="7422" spans="4:8" ht="11.4" customHeight="1" x14ac:dyDescent="0.2">
      <c r="D7422" s="6" t="s">
        <v>2678</v>
      </c>
      <c r="E7422" s="6" t="s">
        <v>2043</v>
      </c>
      <c r="F7422" s="6" t="s">
        <v>2637</v>
      </c>
      <c r="G7422" s="2">
        <v>599.37363636363636</v>
      </c>
      <c r="H7422" s="2" t="s">
        <v>5089</v>
      </c>
    </row>
    <row r="7423" spans="4:8" ht="11.4" customHeight="1" x14ac:dyDescent="0.2">
      <c r="D7423" s="6" t="s">
        <v>2686</v>
      </c>
      <c r="E7423" s="6" t="s">
        <v>2043</v>
      </c>
      <c r="F7423" s="6" t="s">
        <v>2637</v>
      </c>
      <c r="G7423" s="2">
        <v>637.5</v>
      </c>
      <c r="H7423" s="2" t="s">
        <v>5089</v>
      </c>
    </row>
    <row r="7424" spans="4:8" ht="11.4" customHeight="1" x14ac:dyDescent="0.2">
      <c r="D7424" s="6" t="s">
        <v>2304</v>
      </c>
      <c r="E7424" s="6" t="s">
        <v>2043</v>
      </c>
      <c r="F7424" s="6" t="s">
        <v>2193</v>
      </c>
      <c r="G7424" s="2">
        <v>926.5</v>
      </c>
      <c r="H7424" s="2" t="s">
        <v>5089</v>
      </c>
    </row>
    <row r="7425" spans="4:8" ht="11.4" customHeight="1" x14ac:dyDescent="0.2">
      <c r="D7425" s="6" t="s">
        <v>2650</v>
      </c>
      <c r="E7425" s="6" t="s">
        <v>2043</v>
      </c>
      <c r="F7425" s="6" t="s">
        <v>2637</v>
      </c>
      <c r="G7425" s="2">
        <v>628.12061538461535</v>
      </c>
      <c r="H7425" s="2" t="s">
        <v>5089</v>
      </c>
    </row>
    <row r="7426" spans="4:8" ht="11.4" customHeight="1" x14ac:dyDescent="0.2">
      <c r="D7426" s="6" t="s">
        <v>2645</v>
      </c>
      <c r="E7426" s="6" t="s">
        <v>2043</v>
      </c>
      <c r="F7426" s="6" t="s">
        <v>2637</v>
      </c>
      <c r="G7426" s="2">
        <v>602.54438016528923</v>
      </c>
      <c r="H7426" s="2" t="s">
        <v>5089</v>
      </c>
    </row>
    <row r="7427" spans="4:8" ht="11.4" customHeight="1" x14ac:dyDescent="0.2">
      <c r="D7427" s="6" t="s">
        <v>2655</v>
      </c>
      <c r="E7427" s="6" t="s">
        <v>2043</v>
      </c>
      <c r="F7427" s="6" t="s">
        <v>2637</v>
      </c>
      <c r="G7427" s="2">
        <v>629</v>
      </c>
      <c r="H7427" s="2" t="s">
        <v>5089</v>
      </c>
    </row>
    <row r="7428" spans="4:8" ht="11.4" customHeight="1" x14ac:dyDescent="0.2">
      <c r="D7428" s="6" t="s">
        <v>2649</v>
      </c>
      <c r="E7428" s="6" t="s">
        <v>2043</v>
      </c>
      <c r="F7428" s="6" t="s">
        <v>2637</v>
      </c>
      <c r="G7428" s="2">
        <v>627.98774193548388</v>
      </c>
      <c r="H7428" s="2" t="s">
        <v>5089</v>
      </c>
    </row>
    <row r="7429" spans="4:8" ht="11.4" customHeight="1" x14ac:dyDescent="0.2">
      <c r="D7429" s="6" t="s">
        <v>4895</v>
      </c>
      <c r="E7429" s="6" t="s">
        <v>2043</v>
      </c>
      <c r="F7429" s="6" t="s">
        <v>2193</v>
      </c>
      <c r="G7429" s="2">
        <v>1029.7350427350427</v>
      </c>
      <c r="H7429" s="2" t="s">
        <v>5089</v>
      </c>
    </row>
    <row r="7430" spans="4:8" ht="11.4" customHeight="1" x14ac:dyDescent="0.2">
      <c r="D7430" s="6" t="s">
        <v>2351</v>
      </c>
      <c r="E7430" s="6" t="s">
        <v>2043</v>
      </c>
      <c r="F7430" s="6" t="s">
        <v>2193</v>
      </c>
      <c r="G7430" s="2">
        <v>895.33400000000006</v>
      </c>
      <c r="H7430" s="2" t="s">
        <v>5089</v>
      </c>
    </row>
    <row r="7431" spans="4:8" ht="11.4" customHeight="1" x14ac:dyDescent="0.2">
      <c r="D7431" s="6" t="s">
        <v>2661</v>
      </c>
      <c r="E7431" s="6" t="s">
        <v>2043</v>
      </c>
      <c r="F7431" s="6" t="s">
        <v>2637</v>
      </c>
      <c r="G7431" s="2">
        <v>593.08516129032262</v>
      </c>
      <c r="H7431" s="2" t="s">
        <v>5089</v>
      </c>
    </row>
    <row r="7432" spans="4:8" ht="11.4" customHeight="1" x14ac:dyDescent="0.2">
      <c r="D7432" s="6" t="s">
        <v>2698</v>
      </c>
      <c r="E7432" s="6" t="s">
        <v>2043</v>
      </c>
      <c r="F7432" s="6" t="s">
        <v>2637</v>
      </c>
      <c r="G7432" s="2">
        <v>586.5</v>
      </c>
      <c r="H7432" s="2" t="s">
        <v>5089</v>
      </c>
    </row>
    <row r="7433" spans="4:8" ht="11.4" customHeight="1" x14ac:dyDescent="0.2">
      <c r="D7433" s="6" t="s">
        <v>2414</v>
      </c>
      <c r="E7433" s="6" t="s">
        <v>2043</v>
      </c>
      <c r="F7433" s="6" t="s">
        <v>2193</v>
      </c>
      <c r="G7433" s="2">
        <v>1003.0650000000001</v>
      </c>
      <c r="H7433" s="2" t="s">
        <v>5089</v>
      </c>
    </row>
    <row r="7434" spans="4:8" ht="11.4" customHeight="1" x14ac:dyDescent="0.2">
      <c r="D7434" s="6" t="s">
        <v>2366</v>
      </c>
      <c r="E7434" s="6" t="s">
        <v>2043</v>
      </c>
      <c r="F7434" s="6" t="s">
        <v>2193</v>
      </c>
      <c r="G7434" s="2">
        <v>2312</v>
      </c>
      <c r="H7434" s="2" t="s">
        <v>5089</v>
      </c>
    </row>
    <row r="7435" spans="4:8" ht="11.4" customHeight="1" x14ac:dyDescent="0.2">
      <c r="D7435" s="6" t="s">
        <v>2363</v>
      </c>
      <c r="E7435" s="6" t="s">
        <v>2043</v>
      </c>
      <c r="F7435" s="6" t="s">
        <v>2193</v>
      </c>
      <c r="G7435" s="2">
        <v>2218.5</v>
      </c>
      <c r="H7435" s="2" t="s">
        <v>5089</v>
      </c>
    </row>
    <row r="7436" spans="4:8" ht="11.4" customHeight="1" x14ac:dyDescent="0.2">
      <c r="D7436" s="6" t="s">
        <v>2672</v>
      </c>
      <c r="E7436" s="6" t="s">
        <v>2043</v>
      </c>
      <c r="F7436" s="6" t="s">
        <v>2637</v>
      </c>
      <c r="G7436" s="2">
        <v>875.5</v>
      </c>
      <c r="H7436" s="2" t="s">
        <v>5089</v>
      </c>
    </row>
    <row r="7437" spans="4:8" ht="11.4" customHeight="1" x14ac:dyDescent="0.2">
      <c r="D7437" s="6" t="s">
        <v>2280</v>
      </c>
      <c r="E7437" s="6" t="s">
        <v>2043</v>
      </c>
      <c r="F7437" s="6" t="s">
        <v>2193</v>
      </c>
      <c r="G7437" s="2">
        <v>816</v>
      </c>
      <c r="H7437" s="2" t="s">
        <v>5089</v>
      </c>
    </row>
    <row r="7438" spans="4:8" ht="11.4" customHeight="1" x14ac:dyDescent="0.2">
      <c r="D7438" s="6" t="s">
        <v>2442</v>
      </c>
      <c r="E7438" s="6" t="s">
        <v>2043</v>
      </c>
      <c r="F7438" s="6" t="s">
        <v>2193</v>
      </c>
      <c r="G7438" s="2">
        <v>858.5</v>
      </c>
      <c r="H7438" s="2" t="s">
        <v>5089</v>
      </c>
    </row>
    <row r="7439" spans="4:8" ht="11.4" customHeight="1" x14ac:dyDescent="0.2">
      <c r="D7439" s="6" t="s">
        <v>4896</v>
      </c>
      <c r="E7439" s="6" t="s">
        <v>2043</v>
      </c>
      <c r="F7439" s="6" t="s">
        <v>2478</v>
      </c>
      <c r="G7439" s="2">
        <v>1232.52</v>
      </c>
      <c r="H7439" s="2" t="s">
        <v>5089</v>
      </c>
    </row>
    <row r="7440" spans="4:8" ht="11.4" customHeight="1" x14ac:dyDescent="0.2">
      <c r="D7440" s="6" t="s">
        <v>2511</v>
      </c>
      <c r="E7440" s="6" t="s">
        <v>2043</v>
      </c>
      <c r="F7440" s="6" t="s">
        <v>2478</v>
      </c>
      <c r="G7440" s="2">
        <v>1198.5</v>
      </c>
      <c r="H7440" s="2" t="s">
        <v>5089</v>
      </c>
    </row>
    <row r="7441" spans="4:8" ht="11.4" customHeight="1" x14ac:dyDescent="0.2">
      <c r="D7441" s="6" t="s">
        <v>2533</v>
      </c>
      <c r="E7441" s="6" t="s">
        <v>2043</v>
      </c>
      <c r="F7441" s="6" t="s">
        <v>2512</v>
      </c>
      <c r="G7441" s="2">
        <v>823.84608695652173</v>
      </c>
      <c r="H7441" s="2" t="s">
        <v>5089</v>
      </c>
    </row>
    <row r="7442" spans="4:8" ht="11.4" customHeight="1" x14ac:dyDescent="0.2">
      <c r="D7442" s="6" t="s">
        <v>2817</v>
      </c>
      <c r="E7442" s="6" t="s">
        <v>2043</v>
      </c>
      <c r="F7442" s="5" t="s">
        <v>5113</v>
      </c>
      <c r="G7442" s="2">
        <v>197.91429378531075</v>
      </c>
      <c r="H7442" s="2" t="s">
        <v>5089</v>
      </c>
    </row>
    <row r="7443" spans="4:8" ht="11.4" customHeight="1" x14ac:dyDescent="0.2">
      <c r="D7443" s="6" t="s">
        <v>2833</v>
      </c>
      <c r="E7443" s="6" t="s">
        <v>2043</v>
      </c>
      <c r="F7443" s="5" t="s">
        <v>5113</v>
      </c>
      <c r="G7443" s="2">
        <v>300</v>
      </c>
      <c r="H7443" s="2" t="s">
        <v>5089</v>
      </c>
    </row>
    <row r="7444" spans="4:8" ht="11.4" customHeight="1" x14ac:dyDescent="0.2">
      <c r="D7444" s="6" t="s">
        <v>2834</v>
      </c>
      <c r="E7444" s="6" t="s">
        <v>2043</v>
      </c>
      <c r="F7444" s="5" t="s">
        <v>5113</v>
      </c>
      <c r="G7444" s="2">
        <v>45</v>
      </c>
      <c r="H7444" s="2" t="s">
        <v>5089</v>
      </c>
    </row>
    <row r="7445" spans="4:8" ht="11.4" customHeight="1" x14ac:dyDescent="0.2">
      <c r="D7445" s="6" t="s">
        <v>2814</v>
      </c>
      <c r="E7445" s="6" t="s">
        <v>2043</v>
      </c>
      <c r="F7445" s="5" t="s">
        <v>5113</v>
      </c>
      <c r="G7445" s="2">
        <v>42.83281887755102</v>
      </c>
      <c r="H7445" s="2" t="s">
        <v>5089</v>
      </c>
    </row>
    <row r="7446" spans="4:8" ht="11.4" customHeight="1" x14ac:dyDescent="0.2">
      <c r="D7446" s="6" t="s">
        <v>2771</v>
      </c>
      <c r="E7446" s="6" t="s">
        <v>2043</v>
      </c>
      <c r="F7446" s="6" t="s">
        <v>2769</v>
      </c>
      <c r="G7446" s="2">
        <v>24.869523809523809</v>
      </c>
      <c r="H7446" s="2" t="s">
        <v>5089</v>
      </c>
    </row>
    <row r="7447" spans="4:8" ht="11.4" customHeight="1" x14ac:dyDescent="0.2">
      <c r="D7447" s="6" t="s">
        <v>4897</v>
      </c>
      <c r="E7447" s="6" t="s">
        <v>3579</v>
      </c>
      <c r="F7447" s="6" t="s">
        <v>3698</v>
      </c>
      <c r="G7447" s="2">
        <v>1754.95</v>
      </c>
      <c r="H7447" s="2" t="s">
        <v>5089</v>
      </c>
    </row>
    <row r="7448" spans="4:8" ht="11.4" customHeight="1" x14ac:dyDescent="0.2">
      <c r="D7448" s="6" t="s">
        <v>4898</v>
      </c>
      <c r="E7448" s="6" t="s">
        <v>3579</v>
      </c>
      <c r="F7448" s="6" t="s">
        <v>3698</v>
      </c>
      <c r="G7448" s="2">
        <v>1681.4583333333333</v>
      </c>
      <c r="H7448" s="2" t="s">
        <v>5089</v>
      </c>
    </row>
    <row r="7449" spans="4:8" ht="11.4" customHeight="1" x14ac:dyDescent="0.2">
      <c r="D7449" s="6" t="s">
        <v>4899</v>
      </c>
      <c r="E7449" s="6" t="s">
        <v>3579</v>
      </c>
      <c r="F7449" s="6" t="s">
        <v>3698</v>
      </c>
      <c r="G7449" s="2">
        <v>1436.5</v>
      </c>
      <c r="H7449" s="2" t="s">
        <v>5089</v>
      </c>
    </row>
    <row r="7450" spans="4:8" ht="11.4" customHeight="1" x14ac:dyDescent="0.2">
      <c r="D7450" s="6" t="s">
        <v>4900</v>
      </c>
      <c r="E7450" s="6" t="s">
        <v>3579</v>
      </c>
      <c r="F7450" s="6" t="s">
        <v>3698</v>
      </c>
      <c r="G7450" s="2">
        <v>2297.4</v>
      </c>
      <c r="H7450" s="2" t="s">
        <v>5089</v>
      </c>
    </row>
    <row r="7451" spans="4:8" ht="11.4" customHeight="1" x14ac:dyDescent="0.2">
      <c r="D7451" s="6" t="s">
        <v>4901</v>
      </c>
      <c r="E7451" s="6" t="s">
        <v>3579</v>
      </c>
      <c r="F7451" s="6" t="s">
        <v>3698</v>
      </c>
      <c r="G7451" s="2">
        <v>2437.1999999999998</v>
      </c>
      <c r="H7451" s="2" t="s">
        <v>5089</v>
      </c>
    </row>
    <row r="7452" spans="4:8" ht="11.4" customHeight="1" x14ac:dyDescent="0.2">
      <c r="D7452" s="6" t="s">
        <v>3743</v>
      </c>
      <c r="E7452" s="6" t="s">
        <v>3579</v>
      </c>
      <c r="F7452" s="6" t="s">
        <v>3698</v>
      </c>
      <c r="G7452" s="2">
        <v>2530.7649999999999</v>
      </c>
      <c r="H7452" s="2" t="s">
        <v>5089</v>
      </c>
    </row>
    <row r="7453" spans="4:8" ht="11.4" customHeight="1" x14ac:dyDescent="0.2">
      <c r="D7453" s="6" t="s">
        <v>2772</v>
      </c>
      <c r="E7453" s="6" t="s">
        <v>2043</v>
      </c>
      <c r="F7453" s="6" t="s">
        <v>2769</v>
      </c>
      <c r="G7453" s="2">
        <v>39.510833333333331</v>
      </c>
      <c r="H7453" s="2" t="s">
        <v>5089</v>
      </c>
    </row>
    <row r="7454" spans="4:8" ht="11.4" customHeight="1" x14ac:dyDescent="0.2">
      <c r="D7454" s="6" t="s">
        <v>2633</v>
      </c>
      <c r="E7454" s="6" t="s">
        <v>2043</v>
      </c>
      <c r="F7454" s="6" t="s">
        <v>2512</v>
      </c>
      <c r="G7454" s="2">
        <v>61.986521739130438</v>
      </c>
      <c r="H7454" s="2" t="s">
        <v>5089</v>
      </c>
    </row>
    <row r="7455" spans="4:8" ht="11.4" customHeight="1" x14ac:dyDescent="0.2">
      <c r="D7455" s="6" t="s">
        <v>2634</v>
      </c>
      <c r="E7455" s="6" t="s">
        <v>2043</v>
      </c>
      <c r="F7455" s="6" t="s">
        <v>2512</v>
      </c>
      <c r="G7455" s="2">
        <v>804.62599999999998</v>
      </c>
      <c r="H7455" s="2" t="s">
        <v>5089</v>
      </c>
    </row>
    <row r="7456" spans="4:8" ht="11.4" customHeight="1" x14ac:dyDescent="0.2">
      <c r="D7456" s="6" t="s">
        <v>2636</v>
      </c>
      <c r="E7456" s="6" t="s">
        <v>2043</v>
      </c>
      <c r="F7456" s="6" t="s">
        <v>2512</v>
      </c>
      <c r="G7456" s="2">
        <v>1662.4387301587301</v>
      </c>
      <c r="H7456" s="2" t="s">
        <v>5089</v>
      </c>
    </row>
    <row r="7457" spans="4:8" ht="11.4" customHeight="1" x14ac:dyDescent="0.2">
      <c r="D7457" s="6" t="s">
        <v>2706</v>
      </c>
      <c r="E7457" s="6" t="s">
        <v>2043</v>
      </c>
      <c r="F7457" s="6" t="s">
        <v>2637</v>
      </c>
      <c r="G7457" s="2">
        <v>967.05166666666673</v>
      </c>
      <c r="H7457" s="2" t="s">
        <v>5089</v>
      </c>
    </row>
    <row r="7458" spans="4:8" ht="11.4" customHeight="1" x14ac:dyDescent="0.2">
      <c r="D7458" s="6" t="s">
        <v>4902</v>
      </c>
      <c r="E7458" s="6" t="s">
        <v>2043</v>
      </c>
      <c r="F7458" s="6" t="s">
        <v>2193</v>
      </c>
      <c r="G7458" s="2">
        <v>769.33333333333337</v>
      </c>
      <c r="H7458" s="2" t="s">
        <v>5089</v>
      </c>
    </row>
    <row r="7459" spans="4:8" ht="11.4" customHeight="1" x14ac:dyDescent="0.2">
      <c r="D7459" s="6" t="s">
        <v>4903</v>
      </c>
      <c r="E7459" s="6" t="s">
        <v>2043</v>
      </c>
      <c r="F7459" s="6" t="s">
        <v>2512</v>
      </c>
      <c r="G7459" s="2">
        <v>777.65384615384619</v>
      </c>
      <c r="H7459" s="2" t="s">
        <v>5089</v>
      </c>
    </row>
    <row r="7460" spans="4:8" ht="11.4" customHeight="1" x14ac:dyDescent="0.2">
      <c r="D7460" s="6" t="s">
        <v>2467</v>
      </c>
      <c r="E7460" s="6" t="s">
        <v>2043</v>
      </c>
      <c r="F7460" s="6" t="s">
        <v>2193</v>
      </c>
      <c r="G7460" s="2">
        <v>415.17733333333331</v>
      </c>
      <c r="H7460" s="2" t="s">
        <v>5089</v>
      </c>
    </row>
    <row r="7461" spans="4:8" ht="11.4" customHeight="1" x14ac:dyDescent="0.2">
      <c r="D7461" s="6" t="s">
        <v>2459</v>
      </c>
      <c r="E7461" s="6" t="s">
        <v>2043</v>
      </c>
      <c r="F7461" s="6" t="s">
        <v>2193</v>
      </c>
      <c r="G7461" s="2">
        <v>185.94071428571428</v>
      </c>
      <c r="H7461" s="2" t="s">
        <v>5089</v>
      </c>
    </row>
    <row r="7462" spans="4:8" ht="11.4" customHeight="1" x14ac:dyDescent="0.2">
      <c r="D7462" s="6" t="s">
        <v>4904</v>
      </c>
      <c r="E7462" s="6" t="s">
        <v>2043</v>
      </c>
      <c r="F7462" s="6" t="s">
        <v>2708</v>
      </c>
      <c r="G7462" s="2">
        <v>372.85714285714283</v>
      </c>
      <c r="H7462" s="2" t="s">
        <v>5089</v>
      </c>
    </row>
    <row r="7463" spans="4:8" ht="11.4" customHeight="1" x14ac:dyDescent="0.2">
      <c r="D7463" s="6" t="s">
        <v>2446</v>
      </c>
      <c r="E7463" s="6" t="s">
        <v>2043</v>
      </c>
      <c r="F7463" s="6" t="s">
        <v>2193</v>
      </c>
      <c r="G7463" s="2">
        <v>176.42</v>
      </c>
      <c r="H7463" s="2" t="s">
        <v>5089</v>
      </c>
    </row>
    <row r="7464" spans="4:8" ht="11.4" customHeight="1" x14ac:dyDescent="0.2">
      <c r="D7464" s="6" t="s">
        <v>2451</v>
      </c>
      <c r="E7464" s="6" t="s">
        <v>2043</v>
      </c>
      <c r="F7464" s="6" t="s">
        <v>2193</v>
      </c>
      <c r="G7464" s="2">
        <v>171.29444444444445</v>
      </c>
      <c r="H7464" s="2" t="s">
        <v>5089</v>
      </c>
    </row>
    <row r="7465" spans="4:8" ht="11.4" customHeight="1" x14ac:dyDescent="0.2">
      <c r="D7465" s="6" t="s">
        <v>4905</v>
      </c>
      <c r="E7465" s="6" t="s">
        <v>2043</v>
      </c>
      <c r="F7465" s="6" t="s">
        <v>2193</v>
      </c>
      <c r="G7465" s="2">
        <v>137.13114754098362</v>
      </c>
      <c r="H7465" s="2" t="s">
        <v>5089</v>
      </c>
    </row>
    <row r="7466" spans="4:8" ht="11.4" customHeight="1" x14ac:dyDescent="0.2">
      <c r="D7466" s="6" t="s">
        <v>4906</v>
      </c>
      <c r="E7466" s="6" t="s">
        <v>2043</v>
      </c>
      <c r="F7466" s="6" t="s">
        <v>2193</v>
      </c>
      <c r="G7466" s="2">
        <v>619.9</v>
      </c>
      <c r="H7466" s="2" t="s">
        <v>5089</v>
      </c>
    </row>
    <row r="7467" spans="4:8" ht="11.4" customHeight="1" x14ac:dyDescent="0.2">
      <c r="D7467" s="6" t="s">
        <v>4907</v>
      </c>
      <c r="E7467" s="6" t="s">
        <v>2043</v>
      </c>
      <c r="F7467" s="6" t="s">
        <v>2193</v>
      </c>
      <c r="G7467" s="2">
        <v>536.65128205128201</v>
      </c>
      <c r="H7467" s="2" t="s">
        <v>5089</v>
      </c>
    </row>
    <row r="7468" spans="4:8" ht="11.4" customHeight="1" x14ac:dyDescent="0.2">
      <c r="D7468" s="6" t="s">
        <v>2789</v>
      </c>
      <c r="E7468" s="6" t="s">
        <v>2043</v>
      </c>
      <c r="F7468" s="6" t="s">
        <v>2777</v>
      </c>
      <c r="G7468" s="2">
        <v>427.82</v>
      </c>
      <c r="H7468" s="2" t="s">
        <v>5089</v>
      </c>
    </row>
    <row r="7469" spans="4:8" ht="11.4" customHeight="1" x14ac:dyDescent="0.2">
      <c r="D7469" s="6" t="s">
        <v>4908</v>
      </c>
      <c r="E7469" s="6" t="s">
        <v>2043</v>
      </c>
      <c r="F7469" s="6" t="s">
        <v>2777</v>
      </c>
      <c r="G7469" s="2">
        <v>178.42307692307693</v>
      </c>
      <c r="H7469" s="2" t="s">
        <v>5089</v>
      </c>
    </row>
    <row r="7470" spans="4:8" ht="11.4" customHeight="1" x14ac:dyDescent="0.2">
      <c r="D7470" s="6" t="s">
        <v>2790</v>
      </c>
      <c r="E7470" s="6" t="s">
        <v>2043</v>
      </c>
      <c r="F7470" s="6" t="s">
        <v>2777</v>
      </c>
      <c r="G7470" s="2">
        <v>298.00833333333333</v>
      </c>
      <c r="H7470" s="2" t="s">
        <v>5089</v>
      </c>
    </row>
    <row r="7471" spans="4:8" ht="11.4" customHeight="1" x14ac:dyDescent="0.2">
      <c r="D7471" s="6" t="s">
        <v>2788</v>
      </c>
      <c r="E7471" s="6" t="s">
        <v>2043</v>
      </c>
      <c r="F7471" s="6" t="s">
        <v>2777</v>
      </c>
      <c r="G7471" s="2">
        <v>161.61833333333334</v>
      </c>
      <c r="H7471" s="2" t="s">
        <v>5089</v>
      </c>
    </row>
    <row r="7472" spans="4:8" ht="11.4" customHeight="1" x14ac:dyDescent="0.2">
      <c r="D7472" s="6" t="s">
        <v>4909</v>
      </c>
      <c r="E7472" s="6" t="s">
        <v>2043</v>
      </c>
      <c r="F7472" s="6" t="s">
        <v>2777</v>
      </c>
      <c r="G7472" s="2">
        <v>132.07843137254903</v>
      </c>
      <c r="H7472" s="2" t="s">
        <v>5089</v>
      </c>
    </row>
    <row r="7473" spans="4:8" ht="11.4" customHeight="1" x14ac:dyDescent="0.2">
      <c r="D7473" s="6" t="s">
        <v>2792</v>
      </c>
      <c r="E7473" s="6" t="s">
        <v>2043</v>
      </c>
      <c r="F7473" s="6" t="s">
        <v>2777</v>
      </c>
      <c r="G7473" s="2">
        <v>272.21677419354836</v>
      </c>
      <c r="H7473" s="2" t="s">
        <v>5089</v>
      </c>
    </row>
    <row r="7474" spans="4:8" ht="11.4" customHeight="1" x14ac:dyDescent="0.2">
      <c r="D7474" s="6" t="s">
        <v>2793</v>
      </c>
      <c r="E7474" s="6" t="s">
        <v>2043</v>
      </c>
      <c r="F7474" s="6" t="s">
        <v>2777</v>
      </c>
      <c r="G7474" s="2">
        <v>503.02499999999998</v>
      </c>
      <c r="H7474" s="2" t="s">
        <v>5089</v>
      </c>
    </row>
    <row r="7475" spans="4:8" ht="11.4" customHeight="1" x14ac:dyDescent="0.2">
      <c r="D7475" s="6" t="s">
        <v>2677</v>
      </c>
      <c r="E7475" s="6" t="s">
        <v>2043</v>
      </c>
      <c r="F7475" s="6" t="s">
        <v>2637</v>
      </c>
      <c r="G7475" s="2">
        <v>493.17199999999997</v>
      </c>
      <c r="H7475" s="2" t="s">
        <v>5089</v>
      </c>
    </row>
    <row r="7476" spans="4:8" ht="11.4" customHeight="1" x14ac:dyDescent="0.2">
      <c r="D7476" s="6" t="s">
        <v>2676</v>
      </c>
      <c r="E7476" s="6" t="s">
        <v>2043</v>
      </c>
      <c r="F7476" s="6" t="s">
        <v>2637</v>
      </c>
      <c r="G7476" s="2">
        <v>392.78090909090912</v>
      </c>
      <c r="H7476" s="2" t="s">
        <v>5089</v>
      </c>
    </row>
    <row r="7477" spans="4:8" ht="11.4" customHeight="1" x14ac:dyDescent="0.2">
      <c r="D7477" s="6" t="s">
        <v>2690</v>
      </c>
      <c r="E7477" s="6" t="s">
        <v>2043</v>
      </c>
      <c r="F7477" s="6" t="s">
        <v>2637</v>
      </c>
      <c r="G7477" s="2">
        <v>499.85</v>
      </c>
      <c r="H7477" s="2" t="s">
        <v>5089</v>
      </c>
    </row>
    <row r="7478" spans="4:8" ht="11.4" customHeight="1" x14ac:dyDescent="0.2">
      <c r="D7478" s="6" t="s">
        <v>2691</v>
      </c>
      <c r="E7478" s="6" t="s">
        <v>2043</v>
      </c>
      <c r="F7478" s="6" t="s">
        <v>2637</v>
      </c>
      <c r="G7478" s="2">
        <v>190</v>
      </c>
      <c r="H7478" s="2" t="s">
        <v>5089</v>
      </c>
    </row>
    <row r="7479" spans="4:8" ht="11.4" customHeight="1" x14ac:dyDescent="0.2">
      <c r="D7479" s="6" t="s">
        <v>2671</v>
      </c>
      <c r="E7479" s="6" t="s">
        <v>2043</v>
      </c>
      <c r="F7479" s="6" t="s">
        <v>2637</v>
      </c>
      <c r="G7479" s="2">
        <v>61.564594594594588</v>
      </c>
      <c r="H7479" s="2" t="s">
        <v>5089</v>
      </c>
    </row>
    <row r="7480" spans="4:8" ht="11.4" customHeight="1" x14ac:dyDescent="0.2">
      <c r="D7480" s="6" t="s">
        <v>2659</v>
      </c>
      <c r="E7480" s="6" t="s">
        <v>2043</v>
      </c>
      <c r="F7480" s="6" t="s">
        <v>2637</v>
      </c>
      <c r="G7480" s="2">
        <v>61.563577235772357</v>
      </c>
      <c r="H7480" s="2" t="s">
        <v>5089</v>
      </c>
    </row>
    <row r="7481" spans="4:8" ht="11.4" customHeight="1" x14ac:dyDescent="0.2">
      <c r="D7481" s="6" t="s">
        <v>2668</v>
      </c>
      <c r="E7481" s="6" t="s">
        <v>2043</v>
      </c>
      <c r="F7481" s="6" t="s">
        <v>2637</v>
      </c>
      <c r="G7481" s="2">
        <v>61.566033519553073</v>
      </c>
      <c r="H7481" s="2" t="s">
        <v>5089</v>
      </c>
    </row>
    <row r="7482" spans="4:8" ht="11.4" customHeight="1" x14ac:dyDescent="0.2">
      <c r="D7482" s="6" t="s">
        <v>2658</v>
      </c>
      <c r="E7482" s="6" t="s">
        <v>2043</v>
      </c>
      <c r="F7482" s="6" t="s">
        <v>2637</v>
      </c>
      <c r="G7482" s="2">
        <v>61.566996466431092</v>
      </c>
      <c r="H7482" s="2" t="s">
        <v>5089</v>
      </c>
    </row>
    <row r="7483" spans="4:8" ht="11.4" customHeight="1" x14ac:dyDescent="0.2">
      <c r="D7483" s="6" t="s">
        <v>2697</v>
      </c>
      <c r="E7483" s="6" t="s">
        <v>2043</v>
      </c>
      <c r="F7483" s="6" t="s">
        <v>2637</v>
      </c>
      <c r="G7483" s="2">
        <v>194.01</v>
      </c>
      <c r="H7483" s="2" t="s">
        <v>5089</v>
      </c>
    </row>
    <row r="7484" spans="4:8" ht="11.4" customHeight="1" x14ac:dyDescent="0.2">
      <c r="D7484" s="6" t="s">
        <v>2683</v>
      </c>
      <c r="E7484" s="6" t="s">
        <v>2043</v>
      </c>
      <c r="F7484" s="6" t="s">
        <v>2637</v>
      </c>
      <c r="G7484" s="2">
        <v>58.672000000000004</v>
      </c>
      <c r="H7484" s="2" t="s">
        <v>5089</v>
      </c>
    </row>
    <row r="7485" spans="4:8" ht="11.4" customHeight="1" x14ac:dyDescent="0.2">
      <c r="D7485" s="6" t="s">
        <v>2666</v>
      </c>
      <c r="E7485" s="6" t="s">
        <v>2043</v>
      </c>
      <c r="F7485" s="6" t="s">
        <v>2637</v>
      </c>
      <c r="G7485" s="2">
        <v>61.566909871244633</v>
      </c>
      <c r="H7485" s="2" t="s">
        <v>5089</v>
      </c>
    </row>
    <row r="7486" spans="4:8" ht="11.4" customHeight="1" x14ac:dyDescent="0.2">
      <c r="D7486" s="6" t="s">
        <v>2695</v>
      </c>
      <c r="E7486" s="6" t="s">
        <v>2043</v>
      </c>
      <c r="F7486" s="6" t="s">
        <v>2637</v>
      </c>
      <c r="G7486" s="2">
        <v>966.14</v>
      </c>
      <c r="H7486" s="2" t="s">
        <v>5089</v>
      </c>
    </row>
    <row r="7487" spans="4:8" ht="11.4" customHeight="1" x14ac:dyDescent="0.2">
      <c r="D7487" s="6" t="s">
        <v>4910</v>
      </c>
      <c r="E7487" s="6" t="s">
        <v>2043</v>
      </c>
      <c r="F7487" s="6" t="s">
        <v>2637</v>
      </c>
      <c r="G7487" s="2">
        <v>966.13533834586462</v>
      </c>
      <c r="H7487" s="2" t="s">
        <v>5089</v>
      </c>
    </row>
    <row r="7488" spans="4:8" ht="11.4" customHeight="1" x14ac:dyDescent="0.2">
      <c r="D7488" s="6" t="s">
        <v>2701</v>
      </c>
      <c r="E7488" s="6" t="s">
        <v>2043</v>
      </c>
      <c r="F7488" s="6" t="s">
        <v>2637</v>
      </c>
      <c r="G7488" s="2">
        <v>777.755</v>
      </c>
      <c r="H7488" s="2" t="s">
        <v>5089</v>
      </c>
    </row>
    <row r="7489" spans="4:8" ht="11.4" customHeight="1" x14ac:dyDescent="0.2">
      <c r="D7489" s="6" t="s">
        <v>4911</v>
      </c>
      <c r="E7489" s="6" t="s">
        <v>2043</v>
      </c>
      <c r="F7489" s="6" t="s">
        <v>2193</v>
      </c>
      <c r="G7489" s="2">
        <v>1106.2727272727273</v>
      </c>
      <c r="H7489" s="2" t="s">
        <v>5089</v>
      </c>
    </row>
    <row r="7490" spans="4:8" ht="11.4" customHeight="1" x14ac:dyDescent="0.2">
      <c r="D7490" s="6" t="s">
        <v>2337</v>
      </c>
      <c r="E7490" s="6" t="s">
        <v>2043</v>
      </c>
      <c r="F7490" s="6" t="s">
        <v>2193</v>
      </c>
      <c r="G7490" s="2">
        <v>1345.4690476190476</v>
      </c>
      <c r="H7490" s="2" t="s">
        <v>5089</v>
      </c>
    </row>
    <row r="7491" spans="4:8" ht="11.4" customHeight="1" x14ac:dyDescent="0.2">
      <c r="D7491" s="6" t="s">
        <v>2365</v>
      </c>
      <c r="E7491" s="6" t="s">
        <v>2043</v>
      </c>
      <c r="F7491" s="6" t="s">
        <v>2193</v>
      </c>
      <c r="G7491" s="2">
        <v>1353.45</v>
      </c>
      <c r="H7491" s="2" t="s">
        <v>5089</v>
      </c>
    </row>
    <row r="7492" spans="4:8" ht="11.4" customHeight="1" x14ac:dyDescent="0.2">
      <c r="D7492" s="6" t="s">
        <v>4912</v>
      </c>
      <c r="E7492" s="6" t="s">
        <v>2043</v>
      </c>
      <c r="F7492" s="6" t="s">
        <v>2193</v>
      </c>
      <c r="G7492" s="2">
        <v>1257.2857142857142</v>
      </c>
      <c r="H7492" s="2" t="s">
        <v>5089</v>
      </c>
    </row>
    <row r="7493" spans="4:8" ht="11.4" customHeight="1" x14ac:dyDescent="0.2">
      <c r="D7493" s="6" t="s">
        <v>2687</v>
      </c>
      <c r="E7493" s="6" t="s">
        <v>2043</v>
      </c>
      <c r="F7493" s="6" t="s">
        <v>2637</v>
      </c>
      <c r="G7493" s="2">
        <v>669</v>
      </c>
      <c r="H7493" s="2" t="s">
        <v>5089</v>
      </c>
    </row>
    <row r="7494" spans="4:8" ht="11.4" customHeight="1" x14ac:dyDescent="0.2">
      <c r="D7494" s="6" t="s">
        <v>4913</v>
      </c>
      <c r="E7494" s="6" t="s">
        <v>2043</v>
      </c>
      <c r="F7494" s="6" t="s">
        <v>2193</v>
      </c>
      <c r="G7494" s="2">
        <v>3212.2278481012659</v>
      </c>
      <c r="H7494" s="2" t="s">
        <v>5089</v>
      </c>
    </row>
    <row r="7495" spans="4:8" ht="11.4" customHeight="1" x14ac:dyDescent="0.2">
      <c r="D7495" s="6" t="s">
        <v>2383</v>
      </c>
      <c r="E7495" s="6" t="s">
        <v>2043</v>
      </c>
      <c r="F7495" s="6" t="s">
        <v>2193</v>
      </c>
      <c r="G7495" s="2">
        <v>2433</v>
      </c>
      <c r="H7495" s="2" t="s">
        <v>5089</v>
      </c>
    </row>
    <row r="7496" spans="4:8" ht="11.4" customHeight="1" x14ac:dyDescent="0.2">
      <c r="D7496" s="6" t="s">
        <v>2430</v>
      </c>
      <c r="E7496" s="6" t="s">
        <v>2043</v>
      </c>
      <c r="F7496" s="6" t="s">
        <v>2193</v>
      </c>
      <c r="G7496" s="2">
        <v>1227.56</v>
      </c>
      <c r="H7496" s="2" t="s">
        <v>5089</v>
      </c>
    </row>
    <row r="7497" spans="4:8" ht="11.4" customHeight="1" x14ac:dyDescent="0.2">
      <c r="D7497" s="6" t="s">
        <v>4914</v>
      </c>
      <c r="E7497" s="6" t="s">
        <v>2043</v>
      </c>
      <c r="F7497" s="6" t="s">
        <v>2193</v>
      </c>
      <c r="G7497" s="2">
        <v>1369</v>
      </c>
      <c r="H7497" s="2" t="s">
        <v>5089</v>
      </c>
    </row>
    <row r="7498" spans="4:8" ht="11.4" customHeight="1" x14ac:dyDescent="0.2">
      <c r="D7498" s="6" t="s">
        <v>2415</v>
      </c>
      <c r="E7498" s="6" t="s">
        <v>2043</v>
      </c>
      <c r="F7498" s="6" t="s">
        <v>2193</v>
      </c>
      <c r="G7498" s="2">
        <v>1622</v>
      </c>
      <c r="H7498" s="2" t="s">
        <v>5089</v>
      </c>
    </row>
    <row r="7499" spans="4:8" ht="11.4" customHeight="1" x14ac:dyDescent="0.2">
      <c r="D7499" s="6" t="s">
        <v>4915</v>
      </c>
      <c r="E7499" s="6" t="s">
        <v>2043</v>
      </c>
      <c r="F7499" s="6" t="s">
        <v>2512</v>
      </c>
      <c r="G7499" s="2">
        <v>4735</v>
      </c>
      <c r="H7499" s="2" t="s">
        <v>5089</v>
      </c>
    </row>
    <row r="7500" spans="4:8" ht="11.4" customHeight="1" x14ac:dyDescent="0.2">
      <c r="D7500" s="6" t="s">
        <v>2590</v>
      </c>
      <c r="E7500" s="6" t="s">
        <v>2043</v>
      </c>
      <c r="F7500" s="6" t="s">
        <v>2512</v>
      </c>
      <c r="G7500" s="2">
        <v>2124</v>
      </c>
      <c r="H7500" s="2" t="s">
        <v>5089</v>
      </c>
    </row>
    <row r="7501" spans="4:8" ht="11.4" customHeight="1" x14ac:dyDescent="0.2">
      <c r="D7501" s="6" t="s">
        <v>2566</v>
      </c>
      <c r="E7501" s="6" t="s">
        <v>2043</v>
      </c>
      <c r="F7501" s="6" t="s">
        <v>2512</v>
      </c>
      <c r="G7501" s="2">
        <v>2682.0450000000001</v>
      </c>
      <c r="H7501" s="2" t="s">
        <v>5089</v>
      </c>
    </row>
    <row r="7502" spans="4:8" ht="11.4" customHeight="1" x14ac:dyDescent="0.2">
      <c r="D7502" s="6" t="s">
        <v>2575</v>
      </c>
      <c r="E7502" s="6" t="s">
        <v>2043</v>
      </c>
      <c r="F7502" s="6" t="s">
        <v>2512</v>
      </c>
      <c r="G7502" s="2">
        <v>3320</v>
      </c>
      <c r="H7502" s="2" t="s">
        <v>5089</v>
      </c>
    </row>
    <row r="7503" spans="4:8" ht="11.4" customHeight="1" x14ac:dyDescent="0.2">
      <c r="D7503" s="6" t="s">
        <v>2535</v>
      </c>
      <c r="E7503" s="6" t="s">
        <v>2043</v>
      </c>
      <c r="F7503" s="6" t="s">
        <v>2512</v>
      </c>
      <c r="G7503" s="2">
        <v>1316</v>
      </c>
      <c r="H7503" s="2" t="s">
        <v>5089</v>
      </c>
    </row>
    <row r="7504" spans="4:8" ht="11.4" customHeight="1" x14ac:dyDescent="0.2">
      <c r="D7504" s="6" t="s">
        <v>4916</v>
      </c>
      <c r="E7504" s="6" t="s">
        <v>2043</v>
      </c>
      <c r="F7504" s="6" t="s">
        <v>2512</v>
      </c>
      <c r="G7504" s="2">
        <v>4792</v>
      </c>
      <c r="H7504" s="2" t="s">
        <v>5089</v>
      </c>
    </row>
    <row r="7505" spans="4:8" ht="11.4" customHeight="1" x14ac:dyDescent="0.2">
      <c r="D7505" s="6" t="s">
        <v>4917</v>
      </c>
      <c r="E7505" s="6" t="s">
        <v>2043</v>
      </c>
      <c r="F7505" s="6" t="s">
        <v>2512</v>
      </c>
      <c r="G7505" s="2">
        <v>2128</v>
      </c>
      <c r="H7505" s="2" t="s">
        <v>5089</v>
      </c>
    </row>
    <row r="7506" spans="4:8" ht="11.4" customHeight="1" x14ac:dyDescent="0.2">
      <c r="D7506" s="6" t="s">
        <v>2571</v>
      </c>
      <c r="E7506" s="6" t="s">
        <v>2043</v>
      </c>
      <c r="F7506" s="6" t="s">
        <v>2512</v>
      </c>
      <c r="G7506" s="2">
        <v>2651</v>
      </c>
      <c r="H7506" s="2" t="s">
        <v>5089</v>
      </c>
    </row>
    <row r="7507" spans="4:8" ht="11.4" customHeight="1" x14ac:dyDescent="0.2">
      <c r="D7507" s="6" t="s">
        <v>4918</v>
      </c>
      <c r="E7507" s="6" t="s">
        <v>2043</v>
      </c>
      <c r="F7507" s="6" t="s">
        <v>2512</v>
      </c>
      <c r="G7507" s="2">
        <v>3281</v>
      </c>
      <c r="H7507" s="2" t="s">
        <v>5089</v>
      </c>
    </row>
    <row r="7508" spans="4:8" ht="11.4" customHeight="1" x14ac:dyDescent="0.2">
      <c r="D7508" s="6" t="s">
        <v>2531</v>
      </c>
      <c r="E7508" s="6" t="s">
        <v>2043</v>
      </c>
      <c r="F7508" s="6" t="s">
        <v>2512</v>
      </c>
      <c r="G7508" s="2">
        <v>1317.0028888888887</v>
      </c>
      <c r="H7508" s="2" t="s">
        <v>5089</v>
      </c>
    </row>
    <row r="7509" spans="4:8" ht="11.4" customHeight="1" x14ac:dyDescent="0.2">
      <c r="D7509" s="6" t="s">
        <v>4919</v>
      </c>
      <c r="E7509" s="6" t="s">
        <v>2043</v>
      </c>
      <c r="F7509" s="6" t="s">
        <v>2512</v>
      </c>
      <c r="G7509" s="2">
        <v>4339</v>
      </c>
      <c r="H7509" s="2" t="s">
        <v>5089</v>
      </c>
    </row>
    <row r="7510" spans="4:8" ht="11.4" customHeight="1" x14ac:dyDescent="0.2">
      <c r="D7510" s="6" t="s">
        <v>2629</v>
      </c>
      <c r="E7510" s="6" t="s">
        <v>2043</v>
      </c>
      <c r="F7510" s="6" t="s">
        <v>2512</v>
      </c>
      <c r="G7510" s="2">
        <v>1977</v>
      </c>
      <c r="H7510" s="2" t="s">
        <v>5089</v>
      </c>
    </row>
    <row r="7511" spans="4:8" ht="11.4" customHeight="1" x14ac:dyDescent="0.2">
      <c r="D7511" s="6" t="s">
        <v>2630</v>
      </c>
      <c r="E7511" s="6" t="s">
        <v>2043</v>
      </c>
      <c r="F7511" s="6" t="s">
        <v>2512</v>
      </c>
      <c r="G7511" s="2">
        <v>2454</v>
      </c>
      <c r="H7511" s="2" t="s">
        <v>5089</v>
      </c>
    </row>
    <row r="7512" spans="4:8" ht="11.4" customHeight="1" x14ac:dyDescent="0.2">
      <c r="D7512" s="6" t="s">
        <v>4920</v>
      </c>
      <c r="E7512" s="6" t="s">
        <v>2043</v>
      </c>
      <c r="F7512" s="6" t="s">
        <v>2512</v>
      </c>
      <c r="G7512" s="2">
        <v>3018</v>
      </c>
      <c r="H7512" s="2" t="s">
        <v>5089</v>
      </c>
    </row>
    <row r="7513" spans="4:8" ht="11.4" customHeight="1" x14ac:dyDescent="0.2">
      <c r="D7513" s="6" t="s">
        <v>2620</v>
      </c>
      <c r="E7513" s="6" t="s">
        <v>2043</v>
      </c>
      <c r="F7513" s="6" t="s">
        <v>2512</v>
      </c>
      <c r="G7513" s="2">
        <v>1214</v>
      </c>
      <c r="H7513" s="2" t="s">
        <v>5089</v>
      </c>
    </row>
    <row r="7514" spans="4:8" ht="11.4" customHeight="1" x14ac:dyDescent="0.2">
      <c r="D7514" s="6" t="s">
        <v>2621</v>
      </c>
      <c r="E7514" s="6" t="s">
        <v>2043</v>
      </c>
      <c r="F7514" s="6" t="s">
        <v>2512</v>
      </c>
      <c r="G7514" s="2">
        <v>2121</v>
      </c>
      <c r="H7514" s="2" t="s">
        <v>5089</v>
      </c>
    </row>
    <row r="7515" spans="4:8" ht="11.4" customHeight="1" x14ac:dyDescent="0.2">
      <c r="D7515" s="6" t="s">
        <v>4921</v>
      </c>
      <c r="E7515" s="6" t="s">
        <v>2043</v>
      </c>
      <c r="F7515" s="6" t="s">
        <v>2512</v>
      </c>
      <c r="G7515" s="2">
        <v>2638</v>
      </c>
      <c r="H7515" s="2" t="s">
        <v>5089</v>
      </c>
    </row>
    <row r="7516" spans="4:8" ht="11.4" customHeight="1" x14ac:dyDescent="0.2">
      <c r="D7516" s="6" t="s">
        <v>2632</v>
      </c>
      <c r="E7516" s="6" t="s">
        <v>2043</v>
      </c>
      <c r="F7516" s="6" t="s">
        <v>2512</v>
      </c>
      <c r="G7516" s="2">
        <v>3270</v>
      </c>
      <c r="H7516" s="2" t="s">
        <v>5089</v>
      </c>
    </row>
    <row r="7517" spans="4:8" ht="11.4" customHeight="1" x14ac:dyDescent="0.2">
      <c r="D7517" s="6" t="s">
        <v>2551</v>
      </c>
      <c r="E7517" s="6" t="s">
        <v>2043</v>
      </c>
      <c r="F7517" s="6" t="s">
        <v>2512</v>
      </c>
      <c r="G7517" s="2">
        <v>1268</v>
      </c>
      <c r="H7517" s="2" t="s">
        <v>5089</v>
      </c>
    </row>
    <row r="7518" spans="4:8" ht="11.4" customHeight="1" x14ac:dyDescent="0.2">
      <c r="D7518" s="6" t="s">
        <v>4922</v>
      </c>
      <c r="E7518" s="6" t="s">
        <v>2043</v>
      </c>
      <c r="F7518" s="6" t="s">
        <v>2512</v>
      </c>
      <c r="G7518" s="2">
        <v>6760</v>
      </c>
      <c r="H7518" s="2" t="s">
        <v>5089</v>
      </c>
    </row>
    <row r="7519" spans="4:8" ht="11.4" customHeight="1" x14ac:dyDescent="0.2">
      <c r="D7519" s="6" t="s">
        <v>4923</v>
      </c>
      <c r="E7519" s="6" t="s">
        <v>2043</v>
      </c>
      <c r="F7519" s="6" t="s">
        <v>2512</v>
      </c>
      <c r="G7519" s="2">
        <v>2851</v>
      </c>
      <c r="H7519" s="2" t="s">
        <v>5089</v>
      </c>
    </row>
    <row r="7520" spans="4:8" ht="11.4" customHeight="1" x14ac:dyDescent="0.2">
      <c r="D7520" s="6" t="s">
        <v>2631</v>
      </c>
      <c r="E7520" s="6" t="s">
        <v>2043</v>
      </c>
      <c r="F7520" s="6" t="s">
        <v>2512</v>
      </c>
      <c r="G7520" s="2">
        <v>3552</v>
      </c>
      <c r="H7520" s="2" t="s">
        <v>5089</v>
      </c>
    </row>
    <row r="7521" spans="4:8" ht="11.4" customHeight="1" x14ac:dyDescent="0.2">
      <c r="D7521" s="6" t="s">
        <v>2593</v>
      </c>
      <c r="E7521" s="6" t="s">
        <v>2043</v>
      </c>
      <c r="F7521" s="6" t="s">
        <v>2512</v>
      </c>
      <c r="G7521" s="2">
        <v>4681</v>
      </c>
      <c r="H7521" s="2" t="s">
        <v>5089</v>
      </c>
    </row>
    <row r="7522" spans="4:8" ht="11.4" customHeight="1" x14ac:dyDescent="0.2">
      <c r="D7522" s="6" t="s">
        <v>2532</v>
      </c>
      <c r="E7522" s="6" t="s">
        <v>2043</v>
      </c>
      <c r="F7522" s="6" t="s">
        <v>2512</v>
      </c>
      <c r="G7522" s="2">
        <v>1857</v>
      </c>
      <c r="H7522" s="2" t="s">
        <v>5089</v>
      </c>
    </row>
    <row r="7523" spans="4:8" ht="11.4" customHeight="1" x14ac:dyDescent="0.2">
      <c r="D7523" s="6" t="s">
        <v>2685</v>
      </c>
      <c r="E7523" s="6" t="s">
        <v>2043</v>
      </c>
      <c r="F7523" s="6" t="s">
        <v>2637</v>
      </c>
      <c r="G7523" s="2">
        <v>799</v>
      </c>
      <c r="H7523" s="2" t="s">
        <v>5089</v>
      </c>
    </row>
    <row r="7524" spans="4:8" ht="11.4" customHeight="1" x14ac:dyDescent="0.2">
      <c r="D7524" s="6" t="s">
        <v>2660</v>
      </c>
      <c r="E7524" s="6" t="s">
        <v>2043</v>
      </c>
      <c r="F7524" s="6" t="s">
        <v>2637</v>
      </c>
      <c r="G7524" s="2">
        <v>799.00269230769231</v>
      </c>
      <c r="H7524" s="2" t="s">
        <v>5089</v>
      </c>
    </row>
    <row r="7525" spans="4:8" ht="11.4" customHeight="1" x14ac:dyDescent="0.2">
      <c r="D7525" s="6" t="s">
        <v>2692</v>
      </c>
      <c r="E7525" s="6" t="s">
        <v>2043</v>
      </c>
      <c r="F7525" s="6" t="s">
        <v>2637</v>
      </c>
      <c r="G7525" s="2">
        <v>637</v>
      </c>
      <c r="H7525" s="2" t="s">
        <v>5089</v>
      </c>
    </row>
    <row r="7526" spans="4:8" ht="11.4" customHeight="1" x14ac:dyDescent="0.2">
      <c r="D7526" s="6" t="s">
        <v>2667</v>
      </c>
      <c r="E7526" s="6" t="s">
        <v>2043</v>
      </c>
      <c r="F7526" s="6" t="s">
        <v>2637</v>
      </c>
      <c r="G7526" s="2">
        <v>494.81457142857136</v>
      </c>
      <c r="H7526" s="2" t="s">
        <v>5089</v>
      </c>
    </row>
    <row r="7527" spans="4:8" ht="11.4" customHeight="1" x14ac:dyDescent="0.2">
      <c r="D7527" s="6" t="s">
        <v>2702</v>
      </c>
      <c r="E7527" s="6" t="s">
        <v>2043</v>
      </c>
      <c r="F7527" s="6" t="s">
        <v>2637</v>
      </c>
      <c r="G7527" s="2">
        <v>496</v>
      </c>
      <c r="H7527" s="2" t="s">
        <v>5089</v>
      </c>
    </row>
    <row r="7528" spans="4:8" ht="11.4" customHeight="1" x14ac:dyDescent="0.2">
      <c r="D7528" s="6" t="s">
        <v>2235</v>
      </c>
      <c r="E7528" s="6" t="s">
        <v>2043</v>
      </c>
      <c r="F7528" s="6" t="s">
        <v>2193</v>
      </c>
      <c r="G7528" s="2">
        <v>1028.7890476190476</v>
      </c>
      <c r="H7528" s="2" t="s">
        <v>5089</v>
      </c>
    </row>
    <row r="7529" spans="4:8" ht="11.4" customHeight="1" x14ac:dyDescent="0.2">
      <c r="D7529" s="6" t="s">
        <v>2267</v>
      </c>
      <c r="E7529" s="6" t="s">
        <v>2043</v>
      </c>
      <c r="F7529" s="6" t="s">
        <v>2193</v>
      </c>
      <c r="G7529" s="2">
        <v>1233.8426923076922</v>
      </c>
      <c r="H7529" s="2" t="s">
        <v>5089</v>
      </c>
    </row>
    <row r="7530" spans="4:8" ht="11.4" customHeight="1" x14ac:dyDescent="0.2">
      <c r="D7530" s="6" t="s">
        <v>2400</v>
      </c>
      <c r="E7530" s="6" t="s">
        <v>2043</v>
      </c>
      <c r="F7530" s="6" t="s">
        <v>2193</v>
      </c>
      <c r="G7530" s="2">
        <v>1415.3066666666666</v>
      </c>
      <c r="H7530" s="2" t="s">
        <v>5089</v>
      </c>
    </row>
    <row r="7531" spans="4:8" ht="11.4" customHeight="1" x14ac:dyDescent="0.2">
      <c r="D7531" s="6" t="s">
        <v>2298</v>
      </c>
      <c r="E7531" s="6" t="s">
        <v>2043</v>
      </c>
      <c r="F7531" s="6" t="s">
        <v>2193</v>
      </c>
      <c r="G7531" s="2">
        <v>1885.7494999999999</v>
      </c>
      <c r="H7531" s="2" t="s">
        <v>5089</v>
      </c>
    </row>
    <row r="7532" spans="4:8" ht="11.4" customHeight="1" x14ac:dyDescent="0.2">
      <c r="D7532" s="6" t="s">
        <v>2249</v>
      </c>
      <c r="E7532" s="6" t="s">
        <v>2043</v>
      </c>
      <c r="F7532" s="6" t="s">
        <v>2193</v>
      </c>
      <c r="G7532" s="2">
        <v>2369.911951219512</v>
      </c>
      <c r="H7532" s="2" t="s">
        <v>5089</v>
      </c>
    </row>
    <row r="7533" spans="4:8" ht="11.4" customHeight="1" x14ac:dyDescent="0.2">
      <c r="D7533" s="6" t="s">
        <v>4924</v>
      </c>
      <c r="E7533" s="6" t="s">
        <v>2043</v>
      </c>
      <c r="F7533" s="6" t="s">
        <v>2193</v>
      </c>
      <c r="G7533" s="2">
        <v>1172.1500000000001</v>
      </c>
      <c r="H7533" s="2" t="s">
        <v>5089</v>
      </c>
    </row>
    <row r="7534" spans="4:8" ht="11.4" customHeight="1" x14ac:dyDescent="0.2">
      <c r="D7534" s="6" t="s">
        <v>4925</v>
      </c>
      <c r="E7534" s="6" t="s">
        <v>2043</v>
      </c>
      <c r="F7534" s="6" t="s">
        <v>2193</v>
      </c>
      <c r="G7534" s="2">
        <v>1390.0060606060606</v>
      </c>
      <c r="H7534" s="2" t="s">
        <v>5089</v>
      </c>
    </row>
    <row r="7535" spans="4:8" ht="11.4" customHeight="1" x14ac:dyDescent="0.2">
      <c r="D7535" s="6" t="s">
        <v>2408</v>
      </c>
      <c r="E7535" s="6" t="s">
        <v>2043</v>
      </c>
      <c r="F7535" s="6" t="s">
        <v>2193</v>
      </c>
      <c r="G7535" s="2">
        <v>2102</v>
      </c>
      <c r="H7535" s="2" t="s">
        <v>5089</v>
      </c>
    </row>
    <row r="7536" spans="4:8" ht="11.4" customHeight="1" x14ac:dyDescent="0.2">
      <c r="D7536" s="6" t="s">
        <v>2344</v>
      </c>
      <c r="E7536" s="6" t="s">
        <v>2043</v>
      </c>
      <c r="F7536" s="6" t="s">
        <v>2193</v>
      </c>
      <c r="G7536" s="2">
        <v>2732</v>
      </c>
      <c r="H7536" s="2" t="s">
        <v>5089</v>
      </c>
    </row>
    <row r="7537" spans="4:8" ht="11.4" customHeight="1" x14ac:dyDescent="0.2">
      <c r="D7537" s="6" t="s">
        <v>2336</v>
      </c>
      <c r="E7537" s="6" t="s">
        <v>2043</v>
      </c>
      <c r="F7537" s="6" t="s">
        <v>2193</v>
      </c>
      <c r="G7537" s="2">
        <v>1067.98</v>
      </c>
      <c r="H7537" s="2" t="s">
        <v>5089</v>
      </c>
    </row>
    <row r="7538" spans="4:8" ht="11.4" customHeight="1" x14ac:dyDescent="0.2">
      <c r="D7538" s="6" t="s">
        <v>2312</v>
      </c>
      <c r="E7538" s="6" t="s">
        <v>2043</v>
      </c>
      <c r="F7538" s="6" t="s">
        <v>2193</v>
      </c>
      <c r="G7538" s="2">
        <v>1274.3018181818181</v>
      </c>
      <c r="H7538" s="2" t="s">
        <v>5089</v>
      </c>
    </row>
    <row r="7539" spans="4:8" ht="11.4" customHeight="1" x14ac:dyDescent="0.2">
      <c r="D7539" s="6" t="s">
        <v>2361</v>
      </c>
      <c r="E7539" s="6" t="s">
        <v>2043</v>
      </c>
      <c r="F7539" s="6" t="s">
        <v>2193</v>
      </c>
      <c r="G7539" s="2">
        <v>1478.0081818181818</v>
      </c>
      <c r="H7539" s="2" t="s">
        <v>5089</v>
      </c>
    </row>
    <row r="7540" spans="4:8" ht="11.4" customHeight="1" x14ac:dyDescent="0.2">
      <c r="D7540" s="6" t="s">
        <v>2410</v>
      </c>
      <c r="E7540" s="6" t="s">
        <v>2043</v>
      </c>
      <c r="F7540" s="6" t="s">
        <v>2193</v>
      </c>
      <c r="G7540" s="2">
        <v>1924.7650000000001</v>
      </c>
      <c r="H7540" s="2" t="s">
        <v>5089</v>
      </c>
    </row>
    <row r="7541" spans="4:8" ht="11.4" customHeight="1" x14ac:dyDescent="0.2">
      <c r="D7541" s="6" t="s">
        <v>2290</v>
      </c>
      <c r="E7541" s="6" t="s">
        <v>2043</v>
      </c>
      <c r="F7541" s="6" t="s">
        <v>2193</v>
      </c>
      <c r="G7541" s="2">
        <v>2406.25</v>
      </c>
      <c r="H7541" s="2" t="s">
        <v>5089</v>
      </c>
    </row>
    <row r="7542" spans="4:8" ht="11.4" customHeight="1" x14ac:dyDescent="0.2">
      <c r="D7542" s="6" t="s">
        <v>2449</v>
      </c>
      <c r="E7542" s="6" t="s">
        <v>2043</v>
      </c>
      <c r="F7542" s="6" t="s">
        <v>2193</v>
      </c>
      <c r="G7542" s="2">
        <v>1506.0287500000002</v>
      </c>
      <c r="H7542" s="2" t="s">
        <v>5089</v>
      </c>
    </row>
    <row r="7543" spans="4:8" ht="11.4" customHeight="1" x14ac:dyDescent="0.2">
      <c r="D7543" s="6" t="s">
        <v>2356</v>
      </c>
      <c r="E7543" s="6" t="s">
        <v>2043</v>
      </c>
      <c r="F7543" s="6" t="s">
        <v>2193</v>
      </c>
      <c r="G7543" s="2">
        <v>1713</v>
      </c>
      <c r="H7543" s="2" t="s">
        <v>5089</v>
      </c>
    </row>
    <row r="7544" spans="4:8" ht="11.4" customHeight="1" x14ac:dyDescent="0.2">
      <c r="D7544" s="6" t="s">
        <v>2355</v>
      </c>
      <c r="E7544" s="6" t="s">
        <v>2043</v>
      </c>
      <c r="F7544" s="6" t="s">
        <v>2193</v>
      </c>
      <c r="G7544" s="2">
        <v>1999</v>
      </c>
      <c r="H7544" s="2" t="s">
        <v>5089</v>
      </c>
    </row>
    <row r="7545" spans="4:8" ht="11.4" customHeight="1" x14ac:dyDescent="0.2">
      <c r="D7545" s="6" t="s">
        <v>2333</v>
      </c>
      <c r="E7545" s="6" t="s">
        <v>2043</v>
      </c>
      <c r="F7545" s="6" t="s">
        <v>2193</v>
      </c>
      <c r="G7545" s="2">
        <v>2878.4883333333332</v>
      </c>
      <c r="H7545" s="2" t="s">
        <v>5089</v>
      </c>
    </row>
    <row r="7546" spans="4:8" ht="11.4" customHeight="1" x14ac:dyDescent="0.2">
      <c r="D7546" s="6" t="s">
        <v>2251</v>
      </c>
      <c r="E7546" s="6" t="s">
        <v>2043</v>
      </c>
      <c r="F7546" s="6" t="s">
        <v>2193</v>
      </c>
      <c r="G7546" s="2">
        <v>1095.0024705882354</v>
      </c>
      <c r="H7546" s="2" t="s">
        <v>5089</v>
      </c>
    </row>
    <row r="7547" spans="4:8" ht="11.4" customHeight="1" x14ac:dyDescent="0.2">
      <c r="D7547" s="6" t="s">
        <v>2291</v>
      </c>
      <c r="E7547" s="6" t="s">
        <v>2043</v>
      </c>
      <c r="F7547" s="6" t="s">
        <v>2193</v>
      </c>
      <c r="G7547" s="2">
        <v>1289.0618750000001</v>
      </c>
      <c r="H7547" s="2" t="s">
        <v>5089</v>
      </c>
    </row>
    <row r="7548" spans="4:8" ht="11.4" customHeight="1" x14ac:dyDescent="0.2">
      <c r="D7548" s="6" t="s">
        <v>2315</v>
      </c>
      <c r="E7548" s="6" t="s">
        <v>2043</v>
      </c>
      <c r="F7548" s="6" t="s">
        <v>2193</v>
      </c>
      <c r="G7548" s="2">
        <v>1497.0082758620688</v>
      </c>
      <c r="H7548" s="2" t="s">
        <v>5089</v>
      </c>
    </row>
    <row r="7549" spans="4:8" ht="11.4" customHeight="1" x14ac:dyDescent="0.2">
      <c r="D7549" s="6" t="s">
        <v>2297</v>
      </c>
      <c r="E7549" s="6" t="s">
        <v>2043</v>
      </c>
      <c r="F7549" s="6" t="s">
        <v>2193</v>
      </c>
      <c r="G7549" s="2">
        <v>1949.918947368421</v>
      </c>
      <c r="H7549" s="2" t="s">
        <v>5089</v>
      </c>
    </row>
    <row r="7550" spans="4:8" ht="11.4" customHeight="1" x14ac:dyDescent="0.2">
      <c r="D7550" s="6" t="s">
        <v>2343</v>
      </c>
      <c r="E7550" s="6" t="s">
        <v>2043</v>
      </c>
      <c r="F7550" s="6" t="s">
        <v>2193</v>
      </c>
      <c r="G7550" s="2">
        <v>2131.3333333333335</v>
      </c>
      <c r="H7550" s="2" t="s">
        <v>5089</v>
      </c>
    </row>
    <row r="7551" spans="4:8" ht="11.4" customHeight="1" x14ac:dyDescent="0.2">
      <c r="D7551" s="6" t="s">
        <v>2362</v>
      </c>
      <c r="E7551" s="6" t="s">
        <v>2043</v>
      </c>
      <c r="F7551" s="6" t="s">
        <v>2193</v>
      </c>
      <c r="G7551" s="2">
        <v>1111.97</v>
      </c>
      <c r="H7551" s="2" t="s">
        <v>5089</v>
      </c>
    </row>
    <row r="7552" spans="4:8" ht="11.4" customHeight="1" x14ac:dyDescent="0.2">
      <c r="D7552" s="6" t="s">
        <v>2278</v>
      </c>
      <c r="E7552" s="6" t="s">
        <v>2043</v>
      </c>
      <c r="F7552" s="6" t="s">
        <v>2193</v>
      </c>
      <c r="G7552" s="2">
        <v>1308.1664285714285</v>
      </c>
      <c r="H7552" s="2" t="s">
        <v>5089</v>
      </c>
    </row>
    <row r="7553" spans="4:8" ht="11.4" customHeight="1" x14ac:dyDescent="0.2">
      <c r="D7553" s="6" t="s">
        <v>2453</v>
      </c>
      <c r="E7553" s="6" t="s">
        <v>2043</v>
      </c>
      <c r="F7553" s="6" t="s">
        <v>2193</v>
      </c>
      <c r="G7553" s="2">
        <v>1980</v>
      </c>
      <c r="H7553" s="2" t="s">
        <v>5089</v>
      </c>
    </row>
    <row r="7554" spans="4:8" ht="11.4" customHeight="1" x14ac:dyDescent="0.2">
      <c r="D7554" s="6" t="s">
        <v>2407</v>
      </c>
      <c r="E7554" s="6" t="s">
        <v>2043</v>
      </c>
      <c r="F7554" s="6" t="s">
        <v>2193</v>
      </c>
      <c r="G7554" s="2">
        <v>2381</v>
      </c>
      <c r="H7554" s="2" t="s">
        <v>5089</v>
      </c>
    </row>
    <row r="7555" spans="4:8" ht="11.4" customHeight="1" x14ac:dyDescent="0.2">
      <c r="D7555" s="6" t="s">
        <v>2385</v>
      </c>
      <c r="E7555" s="6" t="s">
        <v>2043</v>
      </c>
      <c r="F7555" s="6" t="s">
        <v>2193</v>
      </c>
      <c r="G7555" s="2">
        <v>1681.3325</v>
      </c>
      <c r="H7555" s="2" t="s">
        <v>5089</v>
      </c>
    </row>
    <row r="7556" spans="4:8" ht="11.4" customHeight="1" x14ac:dyDescent="0.2">
      <c r="D7556" s="6" t="s">
        <v>2322</v>
      </c>
      <c r="E7556" s="6" t="s">
        <v>2043</v>
      </c>
      <c r="F7556" s="6" t="s">
        <v>2193</v>
      </c>
      <c r="G7556" s="2">
        <v>2246</v>
      </c>
      <c r="H7556" s="2" t="s">
        <v>5089</v>
      </c>
    </row>
    <row r="7557" spans="4:8" ht="11.4" customHeight="1" x14ac:dyDescent="0.2">
      <c r="D7557" s="6" t="s">
        <v>2327</v>
      </c>
      <c r="E7557" s="6" t="s">
        <v>2043</v>
      </c>
      <c r="F7557" s="6" t="s">
        <v>2193</v>
      </c>
      <c r="G7557" s="2">
        <v>3132</v>
      </c>
      <c r="H7557" s="2" t="s">
        <v>5089</v>
      </c>
    </row>
    <row r="7558" spans="4:8" ht="11.4" customHeight="1" x14ac:dyDescent="0.2">
      <c r="D7558" s="6" t="s">
        <v>4926</v>
      </c>
      <c r="E7558" s="6" t="s">
        <v>2043</v>
      </c>
      <c r="F7558" s="6" t="s">
        <v>2193</v>
      </c>
      <c r="G7558" s="2">
        <v>1216</v>
      </c>
      <c r="H7558" s="2" t="s">
        <v>5089</v>
      </c>
    </row>
    <row r="7559" spans="4:8" ht="11.4" customHeight="1" x14ac:dyDescent="0.2">
      <c r="D7559" s="6" t="s">
        <v>2426</v>
      </c>
      <c r="E7559" s="6" t="s">
        <v>2043</v>
      </c>
      <c r="F7559" s="6" t="s">
        <v>2193</v>
      </c>
      <c r="G7559" s="2">
        <v>1300</v>
      </c>
      <c r="H7559" s="2" t="s">
        <v>5089</v>
      </c>
    </row>
    <row r="7560" spans="4:8" ht="11.4" customHeight="1" x14ac:dyDescent="0.2">
      <c r="D7560" s="6" t="s">
        <v>4927</v>
      </c>
      <c r="E7560" s="6" t="s">
        <v>2043</v>
      </c>
      <c r="F7560" s="6" t="s">
        <v>2193</v>
      </c>
      <c r="G7560" s="2">
        <v>1060</v>
      </c>
      <c r="H7560" s="2" t="s">
        <v>5089</v>
      </c>
    </row>
    <row r="7561" spans="4:8" ht="11.4" customHeight="1" x14ac:dyDescent="0.2">
      <c r="D7561" s="6" t="s">
        <v>4928</v>
      </c>
      <c r="E7561" s="6" t="s">
        <v>2043</v>
      </c>
      <c r="F7561" s="6" t="s">
        <v>2193</v>
      </c>
      <c r="G7561" s="2">
        <v>1180</v>
      </c>
      <c r="H7561" s="2" t="s">
        <v>5089</v>
      </c>
    </row>
    <row r="7562" spans="4:8" ht="11.4" customHeight="1" x14ac:dyDescent="0.2">
      <c r="D7562" s="6" t="s">
        <v>2427</v>
      </c>
      <c r="E7562" s="6" t="s">
        <v>2043</v>
      </c>
      <c r="F7562" s="6" t="s">
        <v>2193</v>
      </c>
      <c r="G7562" s="2">
        <v>980</v>
      </c>
      <c r="H7562" s="2" t="s">
        <v>5089</v>
      </c>
    </row>
    <row r="7563" spans="4:8" ht="11.4" customHeight="1" x14ac:dyDescent="0.2">
      <c r="D7563" s="6" t="s">
        <v>4929</v>
      </c>
      <c r="E7563" s="6" t="s">
        <v>2043</v>
      </c>
      <c r="F7563" s="6" t="s">
        <v>2193</v>
      </c>
      <c r="G7563" s="2">
        <v>1205.9459459459461</v>
      </c>
      <c r="H7563" s="2" t="s">
        <v>5089</v>
      </c>
    </row>
    <row r="7564" spans="4:8" ht="11.4" customHeight="1" x14ac:dyDescent="0.2">
      <c r="D7564" s="6" t="s">
        <v>2605</v>
      </c>
      <c r="E7564" s="6" t="s">
        <v>2043</v>
      </c>
      <c r="F7564" s="6" t="s">
        <v>2512</v>
      </c>
      <c r="G7564" s="2">
        <v>2838.4</v>
      </c>
      <c r="H7564" s="2" t="s">
        <v>5089</v>
      </c>
    </row>
    <row r="7565" spans="4:8" ht="11.4" customHeight="1" x14ac:dyDescent="0.2">
      <c r="D7565" s="6" t="s">
        <v>2664</v>
      </c>
      <c r="E7565" s="6" t="s">
        <v>2043</v>
      </c>
      <c r="F7565" s="6" t="s">
        <v>2637</v>
      </c>
      <c r="G7565" s="2">
        <v>791.42875000000004</v>
      </c>
      <c r="H7565" s="2" t="s">
        <v>5089</v>
      </c>
    </row>
    <row r="7566" spans="4:8" ht="11.4" customHeight="1" x14ac:dyDescent="0.2">
      <c r="D7566" s="6" t="s">
        <v>4930</v>
      </c>
      <c r="E7566" s="6" t="s">
        <v>2043</v>
      </c>
      <c r="F7566" s="6" t="s">
        <v>2193</v>
      </c>
      <c r="G7566" s="2">
        <v>1068</v>
      </c>
      <c r="H7566" s="2" t="s">
        <v>5089</v>
      </c>
    </row>
    <row r="7567" spans="4:8" ht="11.4" customHeight="1" x14ac:dyDescent="0.2">
      <c r="D7567" s="6" t="s">
        <v>2682</v>
      </c>
      <c r="E7567" s="6" t="s">
        <v>2043</v>
      </c>
      <c r="F7567" s="6" t="s">
        <v>2637</v>
      </c>
      <c r="G7567" s="2">
        <v>601</v>
      </c>
      <c r="H7567" s="2" t="s">
        <v>5089</v>
      </c>
    </row>
    <row r="7568" spans="4:8" ht="11.4" customHeight="1" x14ac:dyDescent="0.2">
      <c r="D7568" s="6" t="s">
        <v>2424</v>
      </c>
      <c r="E7568" s="6" t="s">
        <v>2043</v>
      </c>
      <c r="F7568" s="6" t="s">
        <v>2193</v>
      </c>
      <c r="G7568" s="2">
        <v>1347.13</v>
      </c>
      <c r="H7568" s="2" t="s">
        <v>5089</v>
      </c>
    </row>
    <row r="7569" spans="4:8" ht="11.4" customHeight="1" x14ac:dyDescent="0.2">
      <c r="D7569" s="6" t="s">
        <v>4931</v>
      </c>
      <c r="E7569" s="6" t="s">
        <v>2043</v>
      </c>
      <c r="F7569" s="6" t="s">
        <v>2478</v>
      </c>
      <c r="G7569" s="2">
        <v>2430</v>
      </c>
      <c r="H7569" s="2" t="s">
        <v>5089</v>
      </c>
    </row>
    <row r="7570" spans="4:8" ht="11.4" customHeight="1" x14ac:dyDescent="0.2">
      <c r="D7570" s="6" t="s">
        <v>4932</v>
      </c>
      <c r="E7570" s="6" t="s">
        <v>2043</v>
      </c>
      <c r="F7570" s="6" t="s">
        <v>2478</v>
      </c>
      <c r="G7570" s="2">
        <v>860</v>
      </c>
      <c r="H7570" s="2" t="s">
        <v>5089</v>
      </c>
    </row>
    <row r="7571" spans="4:8" ht="11.4" customHeight="1" x14ac:dyDescent="0.2">
      <c r="D7571" s="6" t="s">
        <v>2494</v>
      </c>
      <c r="E7571" s="6" t="s">
        <v>2043</v>
      </c>
      <c r="F7571" s="6" t="s">
        <v>2478</v>
      </c>
      <c r="G7571" s="2">
        <v>860</v>
      </c>
      <c r="H7571" s="2" t="s">
        <v>5089</v>
      </c>
    </row>
    <row r="7572" spans="4:8" ht="11.4" customHeight="1" x14ac:dyDescent="0.2">
      <c r="D7572" s="6" t="s">
        <v>4933</v>
      </c>
      <c r="E7572" s="6" t="s">
        <v>2043</v>
      </c>
      <c r="F7572" s="6" t="s">
        <v>2478</v>
      </c>
      <c r="G7572" s="2">
        <v>290</v>
      </c>
      <c r="H7572" s="2" t="s">
        <v>5089</v>
      </c>
    </row>
    <row r="7573" spans="4:8" ht="11.4" customHeight="1" x14ac:dyDescent="0.2">
      <c r="D7573" s="6" t="s">
        <v>4934</v>
      </c>
      <c r="E7573" s="6" t="s">
        <v>2043</v>
      </c>
      <c r="F7573" s="6" t="s">
        <v>2478</v>
      </c>
      <c r="G7573" s="2">
        <v>410</v>
      </c>
      <c r="H7573" s="2" t="s">
        <v>5089</v>
      </c>
    </row>
    <row r="7574" spans="4:8" ht="11.4" customHeight="1" x14ac:dyDescent="0.2">
      <c r="D7574" s="6" t="s">
        <v>4935</v>
      </c>
      <c r="E7574" s="6" t="s">
        <v>2043</v>
      </c>
      <c r="F7574" s="6" t="s">
        <v>2478</v>
      </c>
      <c r="G7574" s="2">
        <v>290</v>
      </c>
      <c r="H7574" s="2" t="s">
        <v>5089</v>
      </c>
    </row>
    <row r="7575" spans="4:8" ht="11.4" customHeight="1" x14ac:dyDescent="0.2">
      <c r="D7575" s="6" t="s">
        <v>4936</v>
      </c>
      <c r="E7575" s="6" t="s">
        <v>2043</v>
      </c>
      <c r="F7575" s="6" t="s">
        <v>2478</v>
      </c>
      <c r="G7575" s="2">
        <v>165</v>
      </c>
      <c r="H7575" s="2" t="s">
        <v>5089</v>
      </c>
    </row>
    <row r="7576" spans="4:8" ht="11.4" customHeight="1" x14ac:dyDescent="0.2">
      <c r="D7576" s="6" t="s">
        <v>4937</v>
      </c>
      <c r="E7576" s="6" t="s">
        <v>2043</v>
      </c>
      <c r="F7576" s="6" t="s">
        <v>2478</v>
      </c>
      <c r="G7576" s="2">
        <v>165</v>
      </c>
      <c r="H7576" s="2" t="s">
        <v>5089</v>
      </c>
    </row>
    <row r="7577" spans="4:8" ht="11.4" customHeight="1" x14ac:dyDescent="0.2">
      <c r="D7577" s="6" t="s">
        <v>2510</v>
      </c>
      <c r="E7577" s="6" t="s">
        <v>2043</v>
      </c>
      <c r="F7577" s="6" t="s">
        <v>2478</v>
      </c>
      <c r="G7577" s="2">
        <v>370</v>
      </c>
      <c r="H7577" s="2" t="s">
        <v>5089</v>
      </c>
    </row>
    <row r="7578" spans="4:8" ht="11.4" customHeight="1" x14ac:dyDescent="0.2">
      <c r="D7578" s="6" t="s">
        <v>2506</v>
      </c>
      <c r="E7578" s="6" t="s">
        <v>2043</v>
      </c>
      <c r="F7578" s="6" t="s">
        <v>2478</v>
      </c>
      <c r="G7578" s="2">
        <v>640</v>
      </c>
      <c r="H7578" s="2" t="s">
        <v>5089</v>
      </c>
    </row>
    <row r="7579" spans="4:8" ht="11.4" customHeight="1" x14ac:dyDescent="0.2">
      <c r="D7579" s="6" t="s">
        <v>2491</v>
      </c>
      <c r="E7579" s="6" t="s">
        <v>2043</v>
      </c>
      <c r="F7579" s="6" t="s">
        <v>2478</v>
      </c>
      <c r="G7579" s="2">
        <v>180</v>
      </c>
      <c r="H7579" s="2" t="s">
        <v>5089</v>
      </c>
    </row>
    <row r="7580" spans="4:8" ht="11.4" customHeight="1" x14ac:dyDescent="0.2">
      <c r="D7580" s="6" t="s">
        <v>4938</v>
      </c>
      <c r="E7580" s="6" t="s">
        <v>2043</v>
      </c>
      <c r="F7580" s="6" t="s">
        <v>2478</v>
      </c>
      <c r="G7580" s="2">
        <v>240</v>
      </c>
      <c r="H7580" s="2" t="s">
        <v>5089</v>
      </c>
    </row>
    <row r="7581" spans="4:8" ht="11.4" customHeight="1" x14ac:dyDescent="0.2">
      <c r="D7581" s="6" t="s">
        <v>2489</v>
      </c>
      <c r="E7581" s="6" t="s">
        <v>2043</v>
      </c>
      <c r="F7581" s="6" t="s">
        <v>2478</v>
      </c>
      <c r="G7581" s="2">
        <v>260</v>
      </c>
      <c r="H7581" s="2" t="s">
        <v>5089</v>
      </c>
    </row>
    <row r="7582" spans="4:8" ht="11.4" customHeight="1" x14ac:dyDescent="0.2">
      <c r="D7582" s="6" t="s">
        <v>2501</v>
      </c>
      <c r="E7582" s="6" t="s">
        <v>2043</v>
      </c>
      <c r="F7582" s="6" t="s">
        <v>2478</v>
      </c>
      <c r="G7582" s="2">
        <v>640</v>
      </c>
      <c r="H7582" s="2" t="s">
        <v>5089</v>
      </c>
    </row>
    <row r="7583" spans="4:8" ht="11.4" customHeight="1" x14ac:dyDescent="0.2">
      <c r="D7583" s="6" t="s">
        <v>2508</v>
      </c>
      <c r="E7583" s="6" t="s">
        <v>2043</v>
      </c>
      <c r="F7583" s="6" t="s">
        <v>2478</v>
      </c>
      <c r="G7583" s="2">
        <v>570</v>
      </c>
      <c r="H7583" s="2" t="s">
        <v>5089</v>
      </c>
    </row>
    <row r="7584" spans="4:8" ht="11.4" customHeight="1" x14ac:dyDescent="0.2">
      <c r="D7584" s="6" t="s">
        <v>2505</v>
      </c>
      <c r="E7584" s="6" t="s">
        <v>2043</v>
      </c>
      <c r="F7584" s="6" t="s">
        <v>2478</v>
      </c>
      <c r="G7584" s="2">
        <v>320</v>
      </c>
      <c r="H7584" s="2" t="s">
        <v>5089</v>
      </c>
    </row>
    <row r="7585" spans="4:8" ht="11.4" customHeight="1" x14ac:dyDescent="0.2">
      <c r="D7585" s="6" t="s">
        <v>2492</v>
      </c>
      <c r="E7585" s="6" t="s">
        <v>2043</v>
      </c>
      <c r="F7585" s="6" t="s">
        <v>2478</v>
      </c>
      <c r="G7585" s="2">
        <v>290.16345381526105</v>
      </c>
      <c r="H7585" s="2" t="s">
        <v>5089</v>
      </c>
    </row>
    <row r="7586" spans="4:8" ht="11.4" customHeight="1" x14ac:dyDescent="0.2">
      <c r="D7586" s="6" t="s">
        <v>2500</v>
      </c>
      <c r="E7586" s="6" t="s">
        <v>2043</v>
      </c>
      <c r="F7586" s="6" t="s">
        <v>2478</v>
      </c>
      <c r="G7586" s="2">
        <v>340</v>
      </c>
      <c r="H7586" s="2" t="s">
        <v>5089</v>
      </c>
    </row>
    <row r="7587" spans="4:8" ht="11.4" customHeight="1" x14ac:dyDescent="0.2">
      <c r="D7587" s="6" t="s">
        <v>2504</v>
      </c>
      <c r="E7587" s="6" t="s">
        <v>2043</v>
      </c>
      <c r="F7587" s="6" t="s">
        <v>2478</v>
      </c>
      <c r="G7587" s="2">
        <v>315.90909090909093</v>
      </c>
      <c r="H7587" s="2" t="s">
        <v>5089</v>
      </c>
    </row>
    <row r="7588" spans="4:8" ht="11.4" customHeight="1" x14ac:dyDescent="0.2">
      <c r="D7588" s="6" t="s">
        <v>2503</v>
      </c>
      <c r="E7588" s="6" t="s">
        <v>2043</v>
      </c>
      <c r="F7588" s="6" t="s">
        <v>2478</v>
      </c>
      <c r="G7588" s="2">
        <v>370</v>
      </c>
      <c r="H7588" s="2" t="s">
        <v>5089</v>
      </c>
    </row>
    <row r="7589" spans="4:8" ht="11.4" customHeight="1" x14ac:dyDescent="0.2">
      <c r="D7589" s="6" t="s">
        <v>4939</v>
      </c>
      <c r="E7589" s="6" t="s">
        <v>2043</v>
      </c>
      <c r="F7589" s="6" t="s">
        <v>2478</v>
      </c>
      <c r="G7589" s="2">
        <v>1380</v>
      </c>
      <c r="H7589" s="2" t="s">
        <v>5089</v>
      </c>
    </row>
    <row r="7590" spans="4:8" ht="11.4" customHeight="1" x14ac:dyDescent="0.2">
      <c r="D7590" s="6" t="s">
        <v>2509</v>
      </c>
      <c r="E7590" s="6" t="s">
        <v>2043</v>
      </c>
      <c r="F7590" s="6" t="s">
        <v>2478</v>
      </c>
      <c r="G7590" s="2">
        <v>460</v>
      </c>
      <c r="H7590" s="2" t="s">
        <v>5089</v>
      </c>
    </row>
    <row r="7591" spans="4:8" ht="11.4" customHeight="1" x14ac:dyDescent="0.2">
      <c r="D7591" s="6" t="s">
        <v>2497</v>
      </c>
      <c r="E7591" s="6" t="s">
        <v>2043</v>
      </c>
      <c r="F7591" s="6" t="s">
        <v>2478</v>
      </c>
      <c r="G7591" s="2">
        <v>1180</v>
      </c>
      <c r="H7591" s="2" t="s">
        <v>5089</v>
      </c>
    </row>
    <row r="7592" spans="4:8" ht="11.4" customHeight="1" x14ac:dyDescent="0.2">
      <c r="D7592" s="6" t="s">
        <v>4940</v>
      </c>
      <c r="E7592" s="6" t="s">
        <v>2043</v>
      </c>
      <c r="F7592" s="6" t="s">
        <v>2478</v>
      </c>
      <c r="G7592" s="2">
        <v>1930</v>
      </c>
      <c r="H7592" s="2" t="s">
        <v>5089</v>
      </c>
    </row>
    <row r="7593" spans="4:8" ht="11.4" customHeight="1" x14ac:dyDescent="0.2">
      <c r="D7593" s="6" t="s">
        <v>2499</v>
      </c>
      <c r="E7593" s="6" t="s">
        <v>2043</v>
      </c>
      <c r="F7593" s="6" t="s">
        <v>2478</v>
      </c>
      <c r="G7593" s="2">
        <v>710</v>
      </c>
      <c r="H7593" s="2" t="s">
        <v>5089</v>
      </c>
    </row>
    <row r="7594" spans="4:8" ht="11.4" customHeight="1" x14ac:dyDescent="0.2">
      <c r="D7594" s="6" t="s">
        <v>2496</v>
      </c>
      <c r="E7594" s="6" t="s">
        <v>2043</v>
      </c>
      <c r="F7594" s="6" t="s">
        <v>2478</v>
      </c>
      <c r="G7594" s="2">
        <v>680</v>
      </c>
      <c r="H7594" s="2" t="s">
        <v>5089</v>
      </c>
    </row>
    <row r="7595" spans="4:8" ht="11.4" customHeight="1" x14ac:dyDescent="0.2">
      <c r="D7595" s="6" t="s">
        <v>2507</v>
      </c>
      <c r="E7595" s="6" t="s">
        <v>2043</v>
      </c>
      <c r="F7595" s="6" t="s">
        <v>2478</v>
      </c>
      <c r="G7595" s="2">
        <v>640</v>
      </c>
      <c r="H7595" s="2" t="s">
        <v>5089</v>
      </c>
    </row>
    <row r="7596" spans="4:8" ht="11.4" customHeight="1" x14ac:dyDescent="0.2">
      <c r="D7596" s="6" t="s">
        <v>4941</v>
      </c>
      <c r="E7596" s="6" t="s">
        <v>3579</v>
      </c>
      <c r="F7596" s="6" t="s">
        <v>3698</v>
      </c>
      <c r="G7596" s="2">
        <v>2436.75</v>
      </c>
      <c r="H7596" s="2" t="s">
        <v>5089</v>
      </c>
    </row>
    <row r="7597" spans="4:8" ht="11.4" customHeight="1" x14ac:dyDescent="0.2">
      <c r="D7597" s="6" t="s">
        <v>4942</v>
      </c>
      <c r="E7597" s="6" t="s">
        <v>3579</v>
      </c>
      <c r="F7597" s="6" t="s">
        <v>3698</v>
      </c>
      <c r="G7597" s="2">
        <v>2436.75</v>
      </c>
      <c r="H7597" s="2" t="s">
        <v>5089</v>
      </c>
    </row>
    <row r="7598" spans="4:8" ht="11.4" customHeight="1" x14ac:dyDescent="0.2">
      <c r="D7598" s="6" t="s">
        <v>4943</v>
      </c>
      <c r="E7598" s="6" t="s">
        <v>3579</v>
      </c>
      <c r="F7598" s="6" t="s">
        <v>3698</v>
      </c>
      <c r="G7598" s="2">
        <v>2436.75</v>
      </c>
      <c r="H7598" s="2" t="s">
        <v>5089</v>
      </c>
    </row>
    <row r="7599" spans="4:8" ht="11.4" customHeight="1" x14ac:dyDescent="0.2">
      <c r="D7599" s="6" t="s">
        <v>2748</v>
      </c>
      <c r="E7599" s="6" t="s">
        <v>2043</v>
      </c>
      <c r="F7599" s="6" t="s">
        <v>2708</v>
      </c>
      <c r="G7599" s="2">
        <v>320</v>
      </c>
      <c r="H7599" s="2" t="s">
        <v>5089</v>
      </c>
    </row>
    <row r="7600" spans="4:8" ht="11.4" customHeight="1" x14ac:dyDescent="0.2">
      <c r="D7600" s="6" t="s">
        <v>2751</v>
      </c>
      <c r="E7600" s="6" t="s">
        <v>2043</v>
      </c>
      <c r="F7600" s="6" t="s">
        <v>2708</v>
      </c>
      <c r="G7600" s="2">
        <v>190</v>
      </c>
      <c r="H7600" s="2" t="s">
        <v>5089</v>
      </c>
    </row>
    <row r="7601" spans="4:8" ht="11.4" customHeight="1" x14ac:dyDescent="0.2">
      <c r="D7601" s="6" t="s">
        <v>2723</v>
      </c>
      <c r="E7601" s="6" t="s">
        <v>2043</v>
      </c>
      <c r="F7601" s="6" t="s">
        <v>2708</v>
      </c>
      <c r="G7601" s="2">
        <v>234.82426666666666</v>
      </c>
      <c r="H7601" s="2" t="s">
        <v>5089</v>
      </c>
    </row>
    <row r="7602" spans="4:8" ht="11.4" customHeight="1" x14ac:dyDescent="0.2">
      <c r="D7602" s="6" t="s">
        <v>2739</v>
      </c>
      <c r="E7602" s="6" t="s">
        <v>2043</v>
      </c>
      <c r="F7602" s="6" t="s">
        <v>2708</v>
      </c>
      <c r="G7602" s="2">
        <v>330.00411764705882</v>
      </c>
      <c r="H7602" s="2" t="s">
        <v>5089</v>
      </c>
    </row>
    <row r="7603" spans="4:8" ht="11.4" customHeight="1" x14ac:dyDescent="0.2">
      <c r="D7603" s="6" t="s">
        <v>2761</v>
      </c>
      <c r="E7603" s="6" t="s">
        <v>2043</v>
      </c>
      <c r="F7603" s="6" t="s">
        <v>2708</v>
      </c>
      <c r="G7603" s="2">
        <v>330</v>
      </c>
      <c r="H7603" s="2" t="s">
        <v>5089</v>
      </c>
    </row>
    <row r="7604" spans="4:8" ht="11.4" customHeight="1" x14ac:dyDescent="0.2">
      <c r="D7604" s="6" t="s">
        <v>2750</v>
      </c>
      <c r="E7604" s="6" t="s">
        <v>2043</v>
      </c>
      <c r="F7604" s="6" t="s">
        <v>2708</v>
      </c>
      <c r="G7604" s="2">
        <v>230.13</v>
      </c>
      <c r="H7604" s="2" t="s">
        <v>5089</v>
      </c>
    </row>
    <row r="7605" spans="4:8" ht="11.4" customHeight="1" x14ac:dyDescent="0.2">
      <c r="D7605" s="6" t="s">
        <v>2754</v>
      </c>
      <c r="E7605" s="6" t="s">
        <v>2043</v>
      </c>
      <c r="F7605" s="6" t="s">
        <v>2708</v>
      </c>
      <c r="G7605" s="2">
        <v>200</v>
      </c>
      <c r="H7605" s="2" t="s">
        <v>5089</v>
      </c>
    </row>
    <row r="7606" spans="4:8" ht="11.4" customHeight="1" x14ac:dyDescent="0.2">
      <c r="D7606" s="6" t="s">
        <v>2725</v>
      </c>
      <c r="E7606" s="6" t="s">
        <v>2043</v>
      </c>
      <c r="F7606" s="6" t="s">
        <v>2708</v>
      </c>
      <c r="G7606" s="2">
        <v>280</v>
      </c>
      <c r="H7606" s="2" t="s">
        <v>5089</v>
      </c>
    </row>
    <row r="7607" spans="4:8" ht="11.4" customHeight="1" x14ac:dyDescent="0.2">
      <c r="D7607" s="6" t="s">
        <v>2714</v>
      </c>
      <c r="E7607" s="6" t="s">
        <v>2043</v>
      </c>
      <c r="F7607" s="6" t="s">
        <v>2708</v>
      </c>
      <c r="G7607" s="2">
        <v>245.24718750000002</v>
      </c>
      <c r="H7607" s="2" t="s">
        <v>5089</v>
      </c>
    </row>
    <row r="7608" spans="4:8" ht="11.4" customHeight="1" x14ac:dyDescent="0.2">
      <c r="D7608" s="6" t="s">
        <v>4944</v>
      </c>
      <c r="E7608" s="6" t="s">
        <v>2043</v>
      </c>
      <c r="F7608" s="6" t="s">
        <v>2708</v>
      </c>
      <c r="G7608" s="2">
        <v>206.8235294117647</v>
      </c>
      <c r="H7608" s="2" t="s">
        <v>5089</v>
      </c>
    </row>
    <row r="7609" spans="4:8" ht="11.4" customHeight="1" x14ac:dyDescent="0.2">
      <c r="D7609" s="6" t="s">
        <v>2742</v>
      </c>
      <c r="E7609" s="6" t="s">
        <v>2043</v>
      </c>
      <c r="F7609" s="6" t="s">
        <v>2708</v>
      </c>
      <c r="G7609" s="2">
        <v>830</v>
      </c>
      <c r="H7609" s="2" t="s">
        <v>5089</v>
      </c>
    </row>
    <row r="7610" spans="4:8" ht="11.4" customHeight="1" x14ac:dyDescent="0.2">
      <c r="D7610" s="6" t="s">
        <v>2753</v>
      </c>
      <c r="E7610" s="6" t="s">
        <v>2043</v>
      </c>
      <c r="F7610" s="6" t="s">
        <v>2708</v>
      </c>
      <c r="G7610" s="2">
        <v>240</v>
      </c>
      <c r="H7610" s="2" t="s">
        <v>5089</v>
      </c>
    </row>
    <row r="7611" spans="4:8" ht="11.4" customHeight="1" x14ac:dyDescent="0.2">
      <c r="D7611" s="6" t="s">
        <v>2727</v>
      </c>
      <c r="E7611" s="6" t="s">
        <v>2043</v>
      </c>
      <c r="F7611" s="6" t="s">
        <v>2708</v>
      </c>
      <c r="G7611" s="2">
        <v>329.56411764705882</v>
      </c>
      <c r="H7611" s="2" t="s">
        <v>5089</v>
      </c>
    </row>
    <row r="7612" spans="4:8" ht="11.4" customHeight="1" x14ac:dyDescent="0.2">
      <c r="D7612" s="6" t="s">
        <v>2756</v>
      </c>
      <c r="E7612" s="6" t="s">
        <v>2043</v>
      </c>
      <c r="F7612" s="6" t="s">
        <v>2708</v>
      </c>
      <c r="G7612" s="2">
        <v>320</v>
      </c>
      <c r="H7612" s="2" t="s">
        <v>5089</v>
      </c>
    </row>
    <row r="7613" spans="4:8" ht="11.4" customHeight="1" x14ac:dyDescent="0.2">
      <c r="D7613" s="6" t="s">
        <v>2760</v>
      </c>
      <c r="E7613" s="6" t="s">
        <v>2043</v>
      </c>
      <c r="F7613" s="6" t="s">
        <v>2708</v>
      </c>
      <c r="G7613" s="2">
        <v>420</v>
      </c>
      <c r="H7613" s="2" t="s">
        <v>5089</v>
      </c>
    </row>
    <row r="7614" spans="4:8" ht="11.4" customHeight="1" x14ac:dyDescent="0.2">
      <c r="D7614" s="6" t="s">
        <v>2749</v>
      </c>
      <c r="E7614" s="6" t="s">
        <v>2043</v>
      </c>
      <c r="F7614" s="6" t="s">
        <v>2708</v>
      </c>
      <c r="G7614" s="2">
        <v>283.33047619047619</v>
      </c>
      <c r="H7614" s="2" t="s">
        <v>5089</v>
      </c>
    </row>
    <row r="7615" spans="4:8" ht="11.4" customHeight="1" x14ac:dyDescent="0.2">
      <c r="D7615" s="6" t="s">
        <v>2733</v>
      </c>
      <c r="E7615" s="6" t="s">
        <v>2043</v>
      </c>
      <c r="F7615" s="6" t="s">
        <v>2708</v>
      </c>
      <c r="G7615" s="2">
        <v>345</v>
      </c>
      <c r="H7615" s="2" t="s">
        <v>5089</v>
      </c>
    </row>
    <row r="7616" spans="4:8" ht="11.4" customHeight="1" x14ac:dyDescent="0.2">
      <c r="D7616" s="6" t="s">
        <v>2758</v>
      </c>
      <c r="E7616" s="6" t="s">
        <v>2043</v>
      </c>
      <c r="F7616" s="6" t="s">
        <v>2708</v>
      </c>
      <c r="G7616" s="2">
        <v>170</v>
      </c>
      <c r="H7616" s="2" t="s">
        <v>5089</v>
      </c>
    </row>
    <row r="7617" spans="4:8" ht="11.4" customHeight="1" x14ac:dyDescent="0.2">
      <c r="D7617" s="6" t="s">
        <v>2743</v>
      </c>
      <c r="E7617" s="6" t="s">
        <v>2043</v>
      </c>
      <c r="F7617" s="6" t="s">
        <v>2708</v>
      </c>
      <c r="G7617" s="2">
        <v>241.52</v>
      </c>
      <c r="H7617" s="2" t="s">
        <v>5089</v>
      </c>
    </row>
    <row r="7618" spans="4:8" ht="11.4" customHeight="1" x14ac:dyDescent="0.2">
      <c r="D7618" s="6" t="s">
        <v>2719</v>
      </c>
      <c r="E7618" s="6" t="s">
        <v>2043</v>
      </c>
      <c r="F7618" s="6" t="s">
        <v>2708</v>
      </c>
      <c r="G7618" s="2">
        <v>2122.3058823529409</v>
      </c>
      <c r="H7618" s="2" t="s">
        <v>5089</v>
      </c>
    </row>
    <row r="7619" spans="4:8" ht="11.4" customHeight="1" x14ac:dyDescent="0.2">
      <c r="D7619" s="6" t="s">
        <v>2716</v>
      </c>
      <c r="E7619" s="6" t="s">
        <v>2043</v>
      </c>
      <c r="F7619" s="6" t="s">
        <v>2708</v>
      </c>
      <c r="G7619" s="2">
        <v>433.13089005235599</v>
      </c>
      <c r="H7619" s="2" t="s">
        <v>5089</v>
      </c>
    </row>
    <row r="7620" spans="4:8" ht="11.4" customHeight="1" x14ac:dyDescent="0.2">
      <c r="D7620" s="6" t="s">
        <v>2715</v>
      </c>
      <c r="E7620" s="6" t="s">
        <v>2043</v>
      </c>
      <c r="F7620" s="6" t="s">
        <v>2708</v>
      </c>
      <c r="G7620" s="2">
        <v>513.2963545150501</v>
      </c>
      <c r="H7620" s="2" t="s">
        <v>5089</v>
      </c>
    </row>
    <row r="7621" spans="4:8" ht="11.4" customHeight="1" x14ac:dyDescent="0.2">
      <c r="D7621" s="6" t="s">
        <v>2710</v>
      </c>
      <c r="E7621" s="6" t="s">
        <v>2043</v>
      </c>
      <c r="F7621" s="6" t="s">
        <v>2708</v>
      </c>
      <c r="G7621" s="2">
        <v>755.76078431372548</v>
      </c>
      <c r="H7621" s="2" t="s">
        <v>5089</v>
      </c>
    </row>
    <row r="7622" spans="4:8" ht="11.4" customHeight="1" x14ac:dyDescent="0.2">
      <c r="D7622" s="6" t="s">
        <v>2721</v>
      </c>
      <c r="E7622" s="6" t="s">
        <v>2043</v>
      </c>
      <c r="F7622" s="6" t="s">
        <v>2708</v>
      </c>
      <c r="G7622" s="2">
        <v>1450.8067187500001</v>
      </c>
      <c r="H7622" s="2" t="s">
        <v>5089</v>
      </c>
    </row>
    <row r="7623" spans="4:8" ht="11.4" customHeight="1" x14ac:dyDescent="0.2">
      <c r="D7623" s="6" t="s">
        <v>2730</v>
      </c>
      <c r="E7623" s="6" t="s">
        <v>2043</v>
      </c>
      <c r="F7623" s="6" t="s">
        <v>2708</v>
      </c>
      <c r="G7623" s="2">
        <v>1838.2666666666667</v>
      </c>
      <c r="H7623" s="2" t="s">
        <v>5089</v>
      </c>
    </row>
    <row r="7624" spans="4:8" ht="11.4" customHeight="1" x14ac:dyDescent="0.2">
      <c r="D7624" s="6" t="s">
        <v>2731</v>
      </c>
      <c r="E7624" s="6" t="s">
        <v>2043</v>
      </c>
      <c r="F7624" s="6" t="s">
        <v>2708</v>
      </c>
      <c r="G7624" s="2">
        <v>230.43809523809523</v>
      </c>
      <c r="H7624" s="2" t="s">
        <v>5089</v>
      </c>
    </row>
    <row r="7625" spans="4:8" ht="11.4" customHeight="1" x14ac:dyDescent="0.2">
      <c r="D7625" s="6" t="s">
        <v>2729</v>
      </c>
      <c r="E7625" s="6" t="s">
        <v>2043</v>
      </c>
      <c r="F7625" s="6" t="s">
        <v>2708</v>
      </c>
      <c r="G7625" s="2">
        <v>185.74806349206349</v>
      </c>
      <c r="H7625" s="2" t="s">
        <v>5089</v>
      </c>
    </row>
    <row r="7626" spans="4:8" ht="11.4" customHeight="1" x14ac:dyDescent="0.2">
      <c r="D7626" s="6" t="s">
        <v>2376</v>
      </c>
      <c r="E7626" s="6" t="s">
        <v>2043</v>
      </c>
      <c r="F7626" s="6" t="s">
        <v>2193</v>
      </c>
      <c r="G7626" s="2">
        <v>490</v>
      </c>
      <c r="H7626" s="2" t="s">
        <v>5089</v>
      </c>
    </row>
    <row r="7627" spans="4:8" ht="11.4" customHeight="1" x14ac:dyDescent="0.2">
      <c r="D7627" s="6" t="s">
        <v>2405</v>
      </c>
      <c r="E7627" s="6" t="s">
        <v>2043</v>
      </c>
      <c r="F7627" s="6" t="s">
        <v>2193</v>
      </c>
      <c r="G7627" s="2">
        <v>470</v>
      </c>
      <c r="H7627" s="2" t="s">
        <v>5089</v>
      </c>
    </row>
    <row r="7628" spans="4:8" ht="11.4" customHeight="1" x14ac:dyDescent="0.2">
      <c r="D7628" s="6" t="s">
        <v>4945</v>
      </c>
      <c r="E7628" s="6" t="s">
        <v>2043</v>
      </c>
      <c r="F7628" s="6" t="s">
        <v>2193</v>
      </c>
      <c r="G7628" s="2">
        <v>500</v>
      </c>
      <c r="H7628" s="2" t="s">
        <v>5089</v>
      </c>
    </row>
    <row r="7629" spans="4:8" ht="11.4" customHeight="1" x14ac:dyDescent="0.2">
      <c r="D7629" s="6" t="s">
        <v>2416</v>
      </c>
      <c r="E7629" s="6" t="s">
        <v>2043</v>
      </c>
      <c r="F7629" s="6" t="s">
        <v>2193</v>
      </c>
      <c r="G7629" s="2">
        <v>470</v>
      </c>
      <c r="H7629" s="2" t="s">
        <v>5089</v>
      </c>
    </row>
    <row r="7630" spans="4:8" ht="11.4" customHeight="1" x14ac:dyDescent="0.2">
      <c r="D7630" s="6" t="s">
        <v>2386</v>
      </c>
      <c r="E7630" s="6" t="s">
        <v>2043</v>
      </c>
      <c r="F7630" s="6" t="s">
        <v>2193</v>
      </c>
      <c r="G7630" s="2">
        <v>500</v>
      </c>
      <c r="H7630" s="2" t="s">
        <v>5089</v>
      </c>
    </row>
    <row r="7631" spans="4:8" ht="11.4" customHeight="1" x14ac:dyDescent="0.2">
      <c r="D7631" s="6" t="s">
        <v>2417</v>
      </c>
      <c r="E7631" s="6" t="s">
        <v>2043</v>
      </c>
      <c r="F7631" s="6" t="s">
        <v>2193</v>
      </c>
      <c r="G7631" s="2">
        <v>710</v>
      </c>
      <c r="H7631" s="2" t="s">
        <v>5089</v>
      </c>
    </row>
    <row r="7632" spans="4:8" ht="11.4" customHeight="1" x14ac:dyDescent="0.2">
      <c r="D7632" s="6" t="s">
        <v>2374</v>
      </c>
      <c r="E7632" s="6" t="s">
        <v>2043</v>
      </c>
      <c r="F7632" s="6" t="s">
        <v>2193</v>
      </c>
      <c r="G7632" s="2">
        <v>630</v>
      </c>
      <c r="H7632" s="2" t="s">
        <v>5089</v>
      </c>
    </row>
    <row r="7633" spans="4:8" ht="11.4" customHeight="1" x14ac:dyDescent="0.2">
      <c r="D7633" s="6" t="s">
        <v>2420</v>
      </c>
      <c r="E7633" s="6" t="s">
        <v>2043</v>
      </c>
      <c r="F7633" s="6" t="s">
        <v>2193</v>
      </c>
      <c r="G7633" s="2">
        <v>680</v>
      </c>
      <c r="H7633" s="2" t="s">
        <v>5089</v>
      </c>
    </row>
    <row r="7634" spans="4:8" ht="11.4" customHeight="1" x14ac:dyDescent="0.2">
      <c r="D7634" s="6" t="s">
        <v>2380</v>
      </c>
      <c r="E7634" s="6" t="s">
        <v>2043</v>
      </c>
      <c r="F7634" s="6" t="s">
        <v>2193</v>
      </c>
      <c r="G7634" s="2">
        <v>630</v>
      </c>
      <c r="H7634" s="2" t="s">
        <v>5089</v>
      </c>
    </row>
    <row r="7635" spans="4:8" ht="11.4" customHeight="1" x14ac:dyDescent="0.2">
      <c r="D7635" s="6" t="s">
        <v>2421</v>
      </c>
      <c r="E7635" s="6" t="s">
        <v>2043</v>
      </c>
      <c r="F7635" s="6" t="s">
        <v>2193</v>
      </c>
      <c r="G7635" s="2">
        <v>680</v>
      </c>
      <c r="H7635" s="2" t="s">
        <v>5089</v>
      </c>
    </row>
    <row r="7636" spans="4:8" ht="11.4" customHeight="1" x14ac:dyDescent="0.2">
      <c r="D7636" s="6" t="s">
        <v>2428</v>
      </c>
      <c r="E7636" s="6" t="s">
        <v>2043</v>
      </c>
      <c r="F7636" s="6" t="s">
        <v>2193</v>
      </c>
      <c r="G7636" s="2">
        <v>253.14500000000001</v>
      </c>
      <c r="H7636" s="2" t="s">
        <v>5089</v>
      </c>
    </row>
    <row r="7637" spans="4:8" ht="11.4" customHeight="1" x14ac:dyDescent="0.2">
      <c r="D7637" s="6" t="s">
        <v>2434</v>
      </c>
      <c r="E7637" s="6" t="s">
        <v>2043</v>
      </c>
      <c r="F7637" s="6" t="s">
        <v>2193</v>
      </c>
      <c r="G7637" s="2">
        <v>216.71</v>
      </c>
      <c r="H7637" s="2" t="s">
        <v>5089</v>
      </c>
    </row>
    <row r="7638" spans="4:8" ht="11.4" customHeight="1" x14ac:dyDescent="0.2">
      <c r="D7638" s="6" t="s">
        <v>2319</v>
      </c>
      <c r="E7638" s="6" t="s">
        <v>2043</v>
      </c>
      <c r="F7638" s="6" t="s">
        <v>2193</v>
      </c>
      <c r="G7638" s="2">
        <v>320</v>
      </c>
      <c r="H7638" s="2" t="s">
        <v>5089</v>
      </c>
    </row>
    <row r="7639" spans="4:8" ht="11.4" customHeight="1" x14ac:dyDescent="0.2">
      <c r="D7639" s="6" t="s">
        <v>2341</v>
      </c>
      <c r="E7639" s="6" t="s">
        <v>2043</v>
      </c>
      <c r="F7639" s="6" t="s">
        <v>2193</v>
      </c>
      <c r="G7639" s="2">
        <v>400</v>
      </c>
      <c r="H7639" s="2" t="s">
        <v>5089</v>
      </c>
    </row>
    <row r="7640" spans="4:8" ht="11.4" customHeight="1" x14ac:dyDescent="0.2">
      <c r="D7640" s="6" t="s">
        <v>2389</v>
      </c>
      <c r="E7640" s="6" t="s">
        <v>2043</v>
      </c>
      <c r="F7640" s="6" t="s">
        <v>2193</v>
      </c>
      <c r="G7640" s="2">
        <v>700</v>
      </c>
      <c r="H7640" s="2" t="s">
        <v>5089</v>
      </c>
    </row>
    <row r="7641" spans="4:8" ht="11.4" customHeight="1" x14ac:dyDescent="0.2">
      <c r="D7641" s="6" t="s">
        <v>2418</v>
      </c>
      <c r="E7641" s="6" t="s">
        <v>2043</v>
      </c>
      <c r="F7641" s="6" t="s">
        <v>2193</v>
      </c>
      <c r="G7641" s="2">
        <v>81.73615384615384</v>
      </c>
      <c r="H7641" s="2" t="s">
        <v>5089</v>
      </c>
    </row>
    <row r="7642" spans="4:8" ht="11.4" customHeight="1" x14ac:dyDescent="0.2">
      <c r="D7642" s="6" t="s">
        <v>2526</v>
      </c>
      <c r="E7642" s="6" t="s">
        <v>2043</v>
      </c>
      <c r="F7642" s="6" t="s">
        <v>2512</v>
      </c>
      <c r="G7642" s="2">
        <v>4903.714705882353</v>
      </c>
      <c r="H7642" s="2" t="s">
        <v>5089</v>
      </c>
    </row>
    <row r="7643" spans="4:8" ht="11.4" customHeight="1" x14ac:dyDescent="0.2">
      <c r="D7643" s="6" t="s">
        <v>2525</v>
      </c>
      <c r="E7643" s="6" t="s">
        <v>2043</v>
      </c>
      <c r="F7643" s="6" t="s">
        <v>2512</v>
      </c>
      <c r="G7643" s="2">
        <v>4910</v>
      </c>
      <c r="H7643" s="2" t="s">
        <v>5089</v>
      </c>
    </row>
    <row r="7644" spans="4:8" ht="11.4" customHeight="1" x14ac:dyDescent="0.2">
      <c r="D7644" s="6" t="s">
        <v>2572</v>
      </c>
      <c r="E7644" s="6" t="s">
        <v>2043</v>
      </c>
      <c r="F7644" s="6" t="s">
        <v>2512</v>
      </c>
      <c r="G7644" s="2">
        <v>5931</v>
      </c>
      <c r="H7644" s="2" t="s">
        <v>5089</v>
      </c>
    </row>
    <row r="7645" spans="4:8" ht="11.4" customHeight="1" x14ac:dyDescent="0.2">
      <c r="D7645" s="6" t="s">
        <v>2606</v>
      </c>
      <c r="E7645" s="6" t="s">
        <v>2043</v>
      </c>
      <c r="F7645" s="6" t="s">
        <v>2512</v>
      </c>
      <c r="G7645" s="2">
        <v>1085</v>
      </c>
      <c r="H7645" s="2" t="s">
        <v>5089</v>
      </c>
    </row>
    <row r="7646" spans="4:8" ht="11.4" customHeight="1" x14ac:dyDescent="0.2">
      <c r="D7646" s="6" t="s">
        <v>2552</v>
      </c>
      <c r="E7646" s="6" t="s">
        <v>2043</v>
      </c>
      <c r="F7646" s="6" t="s">
        <v>2512</v>
      </c>
      <c r="G7646" s="2">
        <v>1609</v>
      </c>
      <c r="H7646" s="2" t="s">
        <v>5089</v>
      </c>
    </row>
    <row r="7647" spans="4:8" ht="11.4" customHeight="1" x14ac:dyDescent="0.2">
      <c r="D7647" s="6" t="s">
        <v>2610</v>
      </c>
      <c r="E7647" s="6" t="s">
        <v>2043</v>
      </c>
      <c r="F7647" s="6" t="s">
        <v>2512</v>
      </c>
      <c r="G7647" s="2">
        <v>2028.07375</v>
      </c>
      <c r="H7647" s="2" t="s">
        <v>5089</v>
      </c>
    </row>
    <row r="7648" spans="4:8" ht="11.4" customHeight="1" x14ac:dyDescent="0.2">
      <c r="D7648" s="6" t="s">
        <v>2581</v>
      </c>
      <c r="E7648" s="6" t="s">
        <v>2043</v>
      </c>
      <c r="F7648" s="6" t="s">
        <v>2512</v>
      </c>
      <c r="G7648" s="2">
        <v>2214.0883333333336</v>
      </c>
      <c r="H7648" s="2" t="s">
        <v>5089</v>
      </c>
    </row>
    <row r="7649" spans="4:8" ht="11.4" customHeight="1" x14ac:dyDescent="0.2">
      <c r="D7649" s="6" t="s">
        <v>2612</v>
      </c>
      <c r="E7649" s="6" t="s">
        <v>2043</v>
      </c>
      <c r="F7649" s="6" t="s">
        <v>2512</v>
      </c>
      <c r="G7649" s="2">
        <v>3007</v>
      </c>
      <c r="H7649" s="2" t="s">
        <v>5089</v>
      </c>
    </row>
    <row r="7650" spans="4:8" ht="11.4" customHeight="1" x14ac:dyDescent="0.2">
      <c r="D7650" s="6" t="s">
        <v>2565</v>
      </c>
      <c r="E7650" s="6" t="s">
        <v>2043</v>
      </c>
      <c r="F7650" s="6" t="s">
        <v>2512</v>
      </c>
      <c r="G7650" s="2">
        <v>3195</v>
      </c>
      <c r="H7650" s="2" t="s">
        <v>5089</v>
      </c>
    </row>
    <row r="7651" spans="4:8" ht="11.4" customHeight="1" x14ac:dyDescent="0.2">
      <c r="D7651" s="6" t="s">
        <v>2623</v>
      </c>
      <c r="E7651" s="6" t="s">
        <v>2043</v>
      </c>
      <c r="F7651" s="6" t="s">
        <v>2512</v>
      </c>
      <c r="G7651" s="2">
        <v>1064.0049999999999</v>
      </c>
      <c r="H7651" s="2" t="s">
        <v>5089</v>
      </c>
    </row>
    <row r="7652" spans="4:8" ht="11.4" customHeight="1" x14ac:dyDescent="0.2">
      <c r="D7652" s="6" t="s">
        <v>2580</v>
      </c>
      <c r="E7652" s="6" t="s">
        <v>2043</v>
      </c>
      <c r="F7652" s="6" t="s">
        <v>2512</v>
      </c>
      <c r="G7652" s="2">
        <v>1615.6088888888889</v>
      </c>
      <c r="H7652" s="2" t="s">
        <v>5089</v>
      </c>
    </row>
    <row r="7653" spans="4:8" ht="11.4" customHeight="1" x14ac:dyDescent="0.2">
      <c r="D7653" s="6" t="s">
        <v>4946</v>
      </c>
      <c r="E7653" s="6" t="s">
        <v>2043</v>
      </c>
      <c r="F7653" s="6" t="s">
        <v>2512</v>
      </c>
      <c r="G7653" s="2">
        <v>2058</v>
      </c>
      <c r="H7653" s="2" t="s">
        <v>5089</v>
      </c>
    </row>
    <row r="7654" spans="4:8" ht="11.4" customHeight="1" x14ac:dyDescent="0.2">
      <c r="D7654" s="6" t="s">
        <v>4947</v>
      </c>
      <c r="E7654" s="6" t="s">
        <v>2043</v>
      </c>
      <c r="F7654" s="6" t="s">
        <v>2512</v>
      </c>
      <c r="G7654" s="2">
        <v>2245</v>
      </c>
      <c r="H7654" s="2" t="s">
        <v>5089</v>
      </c>
    </row>
    <row r="7655" spans="4:8" ht="11.4" customHeight="1" x14ac:dyDescent="0.2">
      <c r="D7655" s="6" t="s">
        <v>2544</v>
      </c>
      <c r="E7655" s="6" t="s">
        <v>2043</v>
      </c>
      <c r="F7655" s="6" t="s">
        <v>2512</v>
      </c>
      <c r="G7655" s="2">
        <v>2551</v>
      </c>
      <c r="H7655" s="2" t="s">
        <v>5089</v>
      </c>
    </row>
    <row r="7656" spans="4:8" ht="11.4" customHeight="1" x14ac:dyDescent="0.2">
      <c r="D7656" s="6" t="s">
        <v>2616</v>
      </c>
      <c r="E7656" s="6" t="s">
        <v>2043</v>
      </c>
      <c r="F7656" s="6" t="s">
        <v>2512</v>
      </c>
      <c r="G7656" s="2">
        <v>3027.5720000000001</v>
      </c>
      <c r="H7656" s="2" t="s">
        <v>5089</v>
      </c>
    </row>
    <row r="7657" spans="4:8" ht="11.4" customHeight="1" x14ac:dyDescent="0.2">
      <c r="D7657" s="6" t="s">
        <v>2558</v>
      </c>
      <c r="E7657" s="6" t="s">
        <v>2043</v>
      </c>
      <c r="F7657" s="6" t="s">
        <v>2512</v>
      </c>
      <c r="G7657" s="2">
        <v>1198</v>
      </c>
      <c r="H7657" s="2" t="s">
        <v>5089</v>
      </c>
    </row>
    <row r="7658" spans="4:8" ht="11.4" customHeight="1" x14ac:dyDescent="0.2">
      <c r="D7658" s="6" t="s">
        <v>2549</v>
      </c>
      <c r="E7658" s="6" t="s">
        <v>2043</v>
      </c>
      <c r="F7658" s="6" t="s">
        <v>2512</v>
      </c>
      <c r="G7658" s="2">
        <v>1512.7764705882353</v>
      </c>
      <c r="H7658" s="2" t="s">
        <v>5089</v>
      </c>
    </row>
    <row r="7659" spans="4:8" ht="11.4" customHeight="1" x14ac:dyDescent="0.2">
      <c r="D7659" s="6" t="s">
        <v>4948</v>
      </c>
      <c r="E7659" s="6" t="s">
        <v>2043</v>
      </c>
      <c r="F7659" s="6" t="s">
        <v>2512</v>
      </c>
      <c r="G7659" s="2">
        <v>2604</v>
      </c>
      <c r="H7659" s="2" t="s">
        <v>5089</v>
      </c>
    </row>
    <row r="7660" spans="4:8" ht="11.4" customHeight="1" x14ac:dyDescent="0.2">
      <c r="D7660" s="6" t="s">
        <v>2625</v>
      </c>
      <c r="E7660" s="6" t="s">
        <v>2043</v>
      </c>
      <c r="F7660" s="6" t="s">
        <v>2512</v>
      </c>
      <c r="G7660" s="2">
        <v>3292</v>
      </c>
      <c r="H7660" s="2" t="s">
        <v>5089</v>
      </c>
    </row>
    <row r="7661" spans="4:8" ht="11.4" customHeight="1" x14ac:dyDescent="0.2">
      <c r="D7661" s="6" t="s">
        <v>4949</v>
      </c>
      <c r="E7661" s="6" t="s">
        <v>2043</v>
      </c>
      <c r="F7661" s="6" t="s">
        <v>2512</v>
      </c>
      <c r="G7661" s="2">
        <v>3937</v>
      </c>
      <c r="H7661" s="2" t="s">
        <v>5089</v>
      </c>
    </row>
    <row r="7662" spans="4:8" ht="11.4" customHeight="1" x14ac:dyDescent="0.2">
      <c r="D7662" s="6" t="s">
        <v>2597</v>
      </c>
      <c r="E7662" s="6" t="s">
        <v>2043</v>
      </c>
      <c r="F7662" s="6" t="s">
        <v>2512</v>
      </c>
      <c r="G7662" s="2">
        <v>4408</v>
      </c>
      <c r="H7662" s="2" t="s">
        <v>5089</v>
      </c>
    </row>
    <row r="7663" spans="4:8" ht="11.4" customHeight="1" x14ac:dyDescent="0.2">
      <c r="D7663" s="6" t="s">
        <v>2615</v>
      </c>
      <c r="E7663" s="6" t="s">
        <v>2043</v>
      </c>
      <c r="F7663" s="6" t="s">
        <v>2512</v>
      </c>
      <c r="G7663" s="2">
        <v>4877</v>
      </c>
      <c r="H7663" s="2" t="s">
        <v>5089</v>
      </c>
    </row>
    <row r="7664" spans="4:8" ht="11.4" customHeight="1" x14ac:dyDescent="0.2">
      <c r="D7664" s="6" t="s">
        <v>2564</v>
      </c>
      <c r="E7664" s="6" t="s">
        <v>2043</v>
      </c>
      <c r="F7664" s="6" t="s">
        <v>2512</v>
      </c>
      <c r="G7664" s="2">
        <v>251.39752066115702</v>
      </c>
      <c r="H7664" s="2" t="s">
        <v>5089</v>
      </c>
    </row>
    <row r="7665" spans="4:8" ht="11.4" customHeight="1" x14ac:dyDescent="0.2">
      <c r="D7665" s="6" t="s">
        <v>2567</v>
      </c>
      <c r="E7665" s="6" t="s">
        <v>2043</v>
      </c>
      <c r="F7665" s="6" t="s">
        <v>2512</v>
      </c>
      <c r="G7665" s="2">
        <v>381.73657718120808</v>
      </c>
      <c r="H7665" s="2" t="s">
        <v>5089</v>
      </c>
    </row>
    <row r="7666" spans="4:8" ht="11.4" customHeight="1" x14ac:dyDescent="0.2">
      <c r="D7666" s="6" t="s">
        <v>2560</v>
      </c>
      <c r="E7666" s="6" t="s">
        <v>2043</v>
      </c>
      <c r="F7666" s="6" t="s">
        <v>2512</v>
      </c>
      <c r="G7666" s="2">
        <v>603.36371681415937</v>
      </c>
      <c r="H7666" s="2" t="s">
        <v>5089</v>
      </c>
    </row>
    <row r="7667" spans="4:8" ht="11.4" customHeight="1" x14ac:dyDescent="0.2">
      <c r="D7667" s="6" t="s">
        <v>2536</v>
      </c>
      <c r="E7667" s="6" t="s">
        <v>2043</v>
      </c>
      <c r="F7667" s="6" t="s">
        <v>2512</v>
      </c>
      <c r="G7667" s="2">
        <v>830.85714285714289</v>
      </c>
      <c r="H7667" s="2" t="s">
        <v>5089</v>
      </c>
    </row>
    <row r="7668" spans="4:8" ht="11.4" customHeight="1" x14ac:dyDescent="0.2">
      <c r="D7668" s="6" t="s">
        <v>2570</v>
      </c>
      <c r="E7668" s="6" t="s">
        <v>2043</v>
      </c>
      <c r="F7668" s="6" t="s">
        <v>2512</v>
      </c>
      <c r="G7668" s="2">
        <v>151.79582366589327</v>
      </c>
      <c r="H7668" s="2" t="s">
        <v>5089</v>
      </c>
    </row>
    <row r="7669" spans="4:8" ht="11.4" customHeight="1" x14ac:dyDescent="0.2">
      <c r="D7669" s="6" t="s">
        <v>2576</v>
      </c>
      <c r="E7669" s="6" t="s">
        <v>2043</v>
      </c>
      <c r="F7669" s="6" t="s">
        <v>2512</v>
      </c>
      <c r="G7669" s="2">
        <v>302.8</v>
      </c>
      <c r="H7669" s="2" t="s">
        <v>5089</v>
      </c>
    </row>
    <row r="7670" spans="4:8" ht="11.4" customHeight="1" x14ac:dyDescent="0.2">
      <c r="D7670" s="6" t="s">
        <v>2573</v>
      </c>
      <c r="E7670" s="6" t="s">
        <v>2043</v>
      </c>
      <c r="F7670" s="6" t="s">
        <v>2512</v>
      </c>
      <c r="G7670" s="2">
        <v>443.56405228758172</v>
      </c>
      <c r="H7670" s="2" t="s">
        <v>5089</v>
      </c>
    </row>
    <row r="7671" spans="4:8" ht="11.4" customHeight="1" x14ac:dyDescent="0.2">
      <c r="D7671" s="6" t="s">
        <v>2562</v>
      </c>
      <c r="E7671" s="6" t="s">
        <v>2043</v>
      </c>
      <c r="F7671" s="6" t="s">
        <v>2512</v>
      </c>
      <c r="G7671" s="2">
        <v>687.5</v>
      </c>
      <c r="H7671" s="2" t="s">
        <v>5089</v>
      </c>
    </row>
    <row r="7672" spans="4:8" ht="11.4" customHeight="1" x14ac:dyDescent="0.2">
      <c r="D7672" s="6" t="s">
        <v>2521</v>
      </c>
      <c r="E7672" s="6" t="s">
        <v>2043</v>
      </c>
      <c r="F7672" s="6" t="s">
        <v>2512</v>
      </c>
      <c r="G7672" s="2">
        <v>872.73359073359075</v>
      </c>
      <c r="H7672" s="2" t="s">
        <v>5089</v>
      </c>
    </row>
    <row r="7673" spans="4:8" ht="11.4" customHeight="1" x14ac:dyDescent="0.2">
      <c r="D7673" s="6" t="s">
        <v>2537</v>
      </c>
      <c r="E7673" s="6" t="s">
        <v>2043</v>
      </c>
      <c r="F7673" s="6" t="s">
        <v>2512</v>
      </c>
      <c r="G7673" s="2">
        <v>173.13204166666668</v>
      </c>
      <c r="H7673" s="2" t="s">
        <v>5089</v>
      </c>
    </row>
    <row r="7674" spans="4:8" ht="11.4" customHeight="1" x14ac:dyDescent="0.2">
      <c r="D7674" s="6" t="s">
        <v>2550</v>
      </c>
      <c r="E7674" s="6" t="s">
        <v>2043</v>
      </c>
      <c r="F7674" s="6" t="s">
        <v>2512</v>
      </c>
      <c r="G7674" s="2">
        <v>270.2802949061662</v>
      </c>
      <c r="H7674" s="2" t="s">
        <v>5089</v>
      </c>
    </row>
    <row r="7675" spans="4:8" ht="11.4" customHeight="1" x14ac:dyDescent="0.2">
      <c r="D7675" s="6" t="s">
        <v>2563</v>
      </c>
      <c r="E7675" s="6" t="s">
        <v>2043</v>
      </c>
      <c r="F7675" s="6" t="s">
        <v>2512</v>
      </c>
      <c r="G7675" s="2">
        <v>402.90573476702508</v>
      </c>
      <c r="H7675" s="2" t="s">
        <v>5089</v>
      </c>
    </row>
    <row r="7676" spans="4:8" ht="11.4" customHeight="1" x14ac:dyDescent="0.2">
      <c r="D7676" s="6" t="s">
        <v>2546</v>
      </c>
      <c r="E7676" s="6" t="s">
        <v>2043</v>
      </c>
      <c r="F7676" s="6" t="s">
        <v>2512</v>
      </c>
      <c r="G7676" s="2">
        <v>423.53070539419087</v>
      </c>
      <c r="H7676" s="2" t="s">
        <v>5089</v>
      </c>
    </row>
    <row r="7677" spans="4:8" ht="11.4" customHeight="1" x14ac:dyDescent="0.2">
      <c r="D7677" s="6" t="s">
        <v>2523</v>
      </c>
      <c r="E7677" s="6" t="s">
        <v>2043</v>
      </c>
      <c r="F7677" s="6" t="s">
        <v>2512</v>
      </c>
      <c r="G7677" s="2">
        <v>745.42991561181441</v>
      </c>
      <c r="H7677" s="2" t="s">
        <v>5089</v>
      </c>
    </row>
    <row r="7678" spans="4:8" ht="11.4" customHeight="1" x14ac:dyDescent="0.2">
      <c r="D7678" s="6" t="s">
        <v>2574</v>
      </c>
      <c r="E7678" s="6" t="s">
        <v>2043</v>
      </c>
      <c r="F7678" s="6" t="s">
        <v>2512</v>
      </c>
      <c r="G7678" s="2">
        <v>371.32473118279574</v>
      </c>
      <c r="H7678" s="2" t="s">
        <v>5089</v>
      </c>
    </row>
    <row r="7679" spans="4:8" ht="11.4" customHeight="1" x14ac:dyDescent="0.2">
      <c r="D7679" s="6" t="s">
        <v>2522</v>
      </c>
      <c r="E7679" s="6" t="s">
        <v>2043</v>
      </c>
      <c r="F7679" s="6" t="s">
        <v>2512</v>
      </c>
      <c r="G7679" s="2">
        <v>779.28</v>
      </c>
      <c r="H7679" s="2" t="s">
        <v>5089</v>
      </c>
    </row>
    <row r="7680" spans="4:8" ht="11.4" customHeight="1" x14ac:dyDescent="0.2">
      <c r="D7680" s="6" t="s">
        <v>2538</v>
      </c>
      <c r="E7680" s="6" t="s">
        <v>2043</v>
      </c>
      <c r="F7680" s="6" t="s">
        <v>2512</v>
      </c>
      <c r="G7680" s="2">
        <v>434.98837209302326</v>
      </c>
      <c r="H7680" s="2" t="s">
        <v>5089</v>
      </c>
    </row>
    <row r="7681" spans="4:8" ht="11.4" customHeight="1" x14ac:dyDescent="0.2">
      <c r="D7681" s="6" t="s">
        <v>2524</v>
      </c>
      <c r="E7681" s="6" t="s">
        <v>2043</v>
      </c>
      <c r="F7681" s="6" t="s">
        <v>2512</v>
      </c>
      <c r="G7681" s="2">
        <v>708.50806451612902</v>
      </c>
      <c r="H7681" s="2" t="s">
        <v>5089</v>
      </c>
    </row>
    <row r="7682" spans="4:8" ht="11.4" customHeight="1" x14ac:dyDescent="0.2">
      <c r="D7682" s="6" t="s">
        <v>2577</v>
      </c>
      <c r="E7682" s="6" t="s">
        <v>2043</v>
      </c>
      <c r="F7682" s="6" t="s">
        <v>2512</v>
      </c>
      <c r="G7682" s="2">
        <v>700</v>
      </c>
      <c r="H7682" s="2" t="s">
        <v>5089</v>
      </c>
    </row>
    <row r="7683" spans="4:8" ht="11.4" customHeight="1" x14ac:dyDescent="0.2">
      <c r="D7683" s="6" t="s">
        <v>2582</v>
      </c>
      <c r="E7683" s="6" t="s">
        <v>2043</v>
      </c>
      <c r="F7683" s="6" t="s">
        <v>2512</v>
      </c>
      <c r="G7683" s="2">
        <v>1450</v>
      </c>
      <c r="H7683" s="2" t="s">
        <v>5089</v>
      </c>
    </row>
    <row r="7684" spans="4:8" ht="11.4" customHeight="1" x14ac:dyDescent="0.2">
      <c r="D7684" s="6" t="s">
        <v>2601</v>
      </c>
      <c r="E7684" s="6" t="s">
        <v>2043</v>
      </c>
      <c r="F7684" s="6" t="s">
        <v>2512</v>
      </c>
      <c r="G7684" s="2">
        <v>2050</v>
      </c>
      <c r="H7684" s="2" t="s">
        <v>5089</v>
      </c>
    </row>
    <row r="7685" spans="4:8" ht="11.4" customHeight="1" x14ac:dyDescent="0.2">
      <c r="D7685" s="6" t="s">
        <v>2555</v>
      </c>
      <c r="E7685" s="6" t="s">
        <v>2043</v>
      </c>
      <c r="F7685" s="6" t="s">
        <v>2512</v>
      </c>
      <c r="G7685" s="2">
        <v>2500</v>
      </c>
      <c r="H7685" s="2" t="s">
        <v>5089</v>
      </c>
    </row>
    <row r="7686" spans="4:8" ht="11.4" customHeight="1" x14ac:dyDescent="0.2">
      <c r="D7686" s="6" t="s">
        <v>2745</v>
      </c>
      <c r="E7686" s="6" t="s">
        <v>2043</v>
      </c>
      <c r="F7686" s="6" t="s">
        <v>2708</v>
      </c>
      <c r="G7686" s="2">
        <v>200</v>
      </c>
      <c r="H7686" s="2" t="s">
        <v>5089</v>
      </c>
    </row>
    <row r="7687" spans="4:8" ht="11.4" customHeight="1" x14ac:dyDescent="0.2">
      <c r="D7687" s="6" t="s">
        <v>2199</v>
      </c>
      <c r="E7687" s="6" t="s">
        <v>2043</v>
      </c>
      <c r="F7687" s="6" t="s">
        <v>2193</v>
      </c>
      <c r="G7687" s="2">
        <v>1112.0880505415164</v>
      </c>
      <c r="H7687" s="2" t="s">
        <v>5089</v>
      </c>
    </row>
    <row r="7688" spans="4:8" ht="11.4" customHeight="1" x14ac:dyDescent="0.2">
      <c r="D7688" s="6" t="s">
        <v>2198</v>
      </c>
      <c r="E7688" s="6" t="s">
        <v>2043</v>
      </c>
      <c r="F7688" s="6" t="s">
        <v>2193</v>
      </c>
      <c r="G7688" s="2">
        <v>1302.2178343949045</v>
      </c>
      <c r="H7688" s="2" t="s">
        <v>5089</v>
      </c>
    </row>
    <row r="7689" spans="4:8" ht="11.4" customHeight="1" x14ac:dyDescent="0.2">
      <c r="D7689" s="6" t="s">
        <v>2245</v>
      </c>
      <c r="E7689" s="6" t="s">
        <v>2043</v>
      </c>
      <c r="F7689" s="6" t="s">
        <v>2193</v>
      </c>
      <c r="G7689" s="2">
        <v>240.98170588235294</v>
      </c>
      <c r="H7689" s="2" t="s">
        <v>5089</v>
      </c>
    </row>
    <row r="7690" spans="4:8" ht="11.4" customHeight="1" x14ac:dyDescent="0.2">
      <c r="D7690" s="6" t="s">
        <v>2215</v>
      </c>
      <c r="E7690" s="6" t="s">
        <v>2043</v>
      </c>
      <c r="F7690" s="6" t="s">
        <v>2193</v>
      </c>
      <c r="G7690" s="2">
        <v>296.14871496924127</v>
      </c>
      <c r="H7690" s="2" t="s">
        <v>5089</v>
      </c>
    </row>
    <row r="7691" spans="4:8" ht="11.4" customHeight="1" x14ac:dyDescent="0.2">
      <c r="D7691" s="6" t="s">
        <v>2230</v>
      </c>
      <c r="E7691" s="6" t="s">
        <v>2043</v>
      </c>
      <c r="F7691" s="6" t="s">
        <v>2193</v>
      </c>
      <c r="G7691" s="2">
        <v>303.47289893617022</v>
      </c>
      <c r="H7691" s="2" t="s">
        <v>5089</v>
      </c>
    </row>
    <row r="7692" spans="4:8" ht="11.4" customHeight="1" x14ac:dyDescent="0.2">
      <c r="D7692" s="6" t="s">
        <v>2208</v>
      </c>
      <c r="E7692" s="6" t="s">
        <v>2043</v>
      </c>
      <c r="F7692" s="6" t="s">
        <v>2193</v>
      </c>
      <c r="G7692" s="2">
        <v>383.3709784172662</v>
      </c>
      <c r="H7692" s="2" t="s">
        <v>5089</v>
      </c>
    </row>
    <row r="7693" spans="4:8" ht="11.4" customHeight="1" x14ac:dyDescent="0.2">
      <c r="D7693" s="6" t="s">
        <v>2223</v>
      </c>
      <c r="E7693" s="6" t="s">
        <v>2043</v>
      </c>
      <c r="F7693" s="6" t="s">
        <v>2193</v>
      </c>
      <c r="G7693" s="2">
        <v>405.70672794117644</v>
      </c>
      <c r="H7693" s="2" t="s">
        <v>5089</v>
      </c>
    </row>
    <row r="7694" spans="4:8" ht="11.4" customHeight="1" x14ac:dyDescent="0.2">
      <c r="D7694" s="6" t="s">
        <v>2206</v>
      </c>
      <c r="E7694" s="6" t="s">
        <v>2043</v>
      </c>
      <c r="F7694" s="6" t="s">
        <v>2193</v>
      </c>
      <c r="G7694" s="2">
        <v>369.61700354609928</v>
      </c>
      <c r="H7694" s="2" t="s">
        <v>5089</v>
      </c>
    </row>
    <row r="7695" spans="4:8" ht="11.4" customHeight="1" x14ac:dyDescent="0.2">
      <c r="D7695" s="6" t="s">
        <v>2222</v>
      </c>
      <c r="E7695" s="6" t="s">
        <v>2043</v>
      </c>
      <c r="F7695" s="6" t="s">
        <v>2193</v>
      </c>
      <c r="G7695" s="2">
        <v>882.27962441314548</v>
      </c>
      <c r="H7695" s="2" t="s">
        <v>5089</v>
      </c>
    </row>
    <row r="7696" spans="4:8" ht="11.4" customHeight="1" x14ac:dyDescent="0.2">
      <c r="D7696" s="6" t="s">
        <v>2201</v>
      </c>
      <c r="E7696" s="6" t="s">
        <v>2043</v>
      </c>
      <c r="F7696" s="6" t="s">
        <v>2193</v>
      </c>
      <c r="G7696" s="2">
        <v>702.80384196185287</v>
      </c>
      <c r="H7696" s="2" t="s">
        <v>5089</v>
      </c>
    </row>
    <row r="7697" spans="4:8" ht="11.4" customHeight="1" x14ac:dyDescent="0.2">
      <c r="D7697" s="6" t="s">
        <v>2203</v>
      </c>
      <c r="E7697" s="6" t="s">
        <v>2043</v>
      </c>
      <c r="F7697" s="6" t="s">
        <v>2193</v>
      </c>
      <c r="G7697" s="2">
        <v>1277.7258238636364</v>
      </c>
      <c r="H7697" s="2" t="s">
        <v>5089</v>
      </c>
    </row>
    <row r="7698" spans="4:8" ht="11.4" customHeight="1" x14ac:dyDescent="0.2">
      <c r="D7698" s="6" t="s">
        <v>2196</v>
      </c>
      <c r="E7698" s="6" t="s">
        <v>2043</v>
      </c>
      <c r="F7698" s="6" t="s">
        <v>2193</v>
      </c>
      <c r="G7698" s="2">
        <v>1241.416204379562</v>
      </c>
      <c r="H7698" s="2" t="s">
        <v>5089</v>
      </c>
    </row>
    <row r="7699" spans="4:8" ht="11.4" customHeight="1" x14ac:dyDescent="0.2">
      <c r="D7699" s="6" t="s">
        <v>4950</v>
      </c>
      <c r="E7699" s="6" t="s">
        <v>2043</v>
      </c>
      <c r="F7699" s="6" t="s">
        <v>2193</v>
      </c>
      <c r="G7699" s="2">
        <v>1530</v>
      </c>
      <c r="H7699" s="2" t="s">
        <v>5089</v>
      </c>
    </row>
    <row r="7700" spans="4:8" ht="11.4" customHeight="1" x14ac:dyDescent="0.2">
      <c r="D7700" s="6" t="s">
        <v>4951</v>
      </c>
      <c r="E7700" s="6" t="s">
        <v>2043</v>
      </c>
      <c r="F7700" s="6" t="s">
        <v>2193</v>
      </c>
      <c r="G7700" s="2">
        <v>1836</v>
      </c>
      <c r="H7700" s="2" t="s">
        <v>5089</v>
      </c>
    </row>
    <row r="7701" spans="4:8" ht="11.4" customHeight="1" x14ac:dyDescent="0.2">
      <c r="D7701" s="6" t="s">
        <v>2388</v>
      </c>
      <c r="E7701" s="6" t="s">
        <v>2043</v>
      </c>
      <c r="F7701" s="6" t="s">
        <v>2193</v>
      </c>
      <c r="G7701" s="2">
        <v>185.61058823529413</v>
      </c>
      <c r="H7701" s="2" t="s">
        <v>5089</v>
      </c>
    </row>
    <row r="7702" spans="4:8" ht="11.4" customHeight="1" x14ac:dyDescent="0.2">
      <c r="D7702" s="6" t="s">
        <v>2390</v>
      </c>
      <c r="E7702" s="6" t="s">
        <v>2043</v>
      </c>
      <c r="F7702" s="6" t="s">
        <v>2193</v>
      </c>
      <c r="G7702" s="2">
        <v>272.66285714285715</v>
      </c>
      <c r="H7702" s="2" t="s">
        <v>5089</v>
      </c>
    </row>
    <row r="7703" spans="4:8" ht="11.4" customHeight="1" x14ac:dyDescent="0.2">
      <c r="D7703" s="6" t="s">
        <v>2392</v>
      </c>
      <c r="E7703" s="6" t="s">
        <v>2043</v>
      </c>
      <c r="F7703" s="6" t="s">
        <v>2193</v>
      </c>
      <c r="G7703" s="2">
        <v>272.88</v>
      </c>
      <c r="H7703" s="2" t="s">
        <v>5089</v>
      </c>
    </row>
    <row r="7704" spans="4:8" ht="11.4" customHeight="1" x14ac:dyDescent="0.2">
      <c r="D7704" s="6" t="s">
        <v>2286</v>
      </c>
      <c r="E7704" s="6" t="s">
        <v>2043</v>
      </c>
      <c r="F7704" s="6" t="s">
        <v>2193</v>
      </c>
      <c r="G7704" s="2">
        <v>272.64065989847717</v>
      </c>
      <c r="H7704" s="2" t="s">
        <v>5089</v>
      </c>
    </row>
    <row r="7705" spans="4:8" ht="11.4" customHeight="1" x14ac:dyDescent="0.2">
      <c r="D7705" s="6" t="s">
        <v>2310</v>
      </c>
      <c r="E7705" s="6" t="s">
        <v>2043</v>
      </c>
      <c r="F7705" s="6" t="s">
        <v>2193</v>
      </c>
      <c r="G7705" s="2">
        <v>314.92900000000003</v>
      </c>
      <c r="H7705" s="2" t="s">
        <v>5089</v>
      </c>
    </row>
    <row r="7706" spans="4:8" ht="11.4" customHeight="1" x14ac:dyDescent="0.2">
      <c r="D7706" s="6" t="s">
        <v>2372</v>
      </c>
      <c r="E7706" s="6" t="s">
        <v>2043</v>
      </c>
      <c r="F7706" s="6" t="s">
        <v>2193</v>
      </c>
      <c r="G7706" s="2">
        <v>367.47692307692307</v>
      </c>
      <c r="H7706" s="2" t="s">
        <v>5089</v>
      </c>
    </row>
    <row r="7707" spans="4:8" ht="11.4" customHeight="1" x14ac:dyDescent="0.2">
      <c r="D7707" s="6" t="s">
        <v>4952</v>
      </c>
      <c r="E7707" s="6" t="s">
        <v>3579</v>
      </c>
      <c r="F7707" s="6" t="s">
        <v>3698</v>
      </c>
      <c r="G7707" s="2">
        <v>3.7050000000000001</v>
      </c>
      <c r="H7707" s="2" t="s">
        <v>5089</v>
      </c>
    </row>
    <row r="7708" spans="4:8" ht="11.4" customHeight="1" x14ac:dyDescent="0.2">
      <c r="D7708" s="6" t="s">
        <v>4953</v>
      </c>
      <c r="E7708" s="6" t="s">
        <v>3579</v>
      </c>
      <c r="F7708" s="6" t="s">
        <v>3698</v>
      </c>
      <c r="G7708" s="2">
        <v>3.1857142857142855</v>
      </c>
      <c r="H7708" s="2" t="s">
        <v>5089</v>
      </c>
    </row>
    <row r="7709" spans="4:8" ht="11.4" customHeight="1" x14ac:dyDescent="0.2">
      <c r="D7709" s="6" t="s">
        <v>4954</v>
      </c>
      <c r="E7709" s="6" t="s">
        <v>3579</v>
      </c>
      <c r="F7709" s="6" t="s">
        <v>3698</v>
      </c>
      <c r="G7709" s="2">
        <v>6.62</v>
      </c>
      <c r="H7709" s="2" t="s">
        <v>5089</v>
      </c>
    </row>
    <row r="7710" spans="4:8" ht="11.4" customHeight="1" x14ac:dyDescent="0.2">
      <c r="D7710" s="6" t="s">
        <v>4955</v>
      </c>
      <c r="E7710" s="6" t="s">
        <v>3579</v>
      </c>
      <c r="F7710" s="6" t="s">
        <v>3698</v>
      </c>
      <c r="G7710" s="2">
        <v>4.6074999999999999</v>
      </c>
      <c r="H7710" s="2" t="s">
        <v>5089</v>
      </c>
    </row>
    <row r="7711" spans="4:8" ht="11.4" customHeight="1" x14ac:dyDescent="0.2">
      <c r="D7711" s="6" t="s">
        <v>4956</v>
      </c>
      <c r="E7711" s="6" t="s">
        <v>3579</v>
      </c>
      <c r="F7711" s="6" t="s">
        <v>3698</v>
      </c>
      <c r="G7711" s="2">
        <v>7.6433333333333335</v>
      </c>
      <c r="H7711" s="2" t="s">
        <v>5089</v>
      </c>
    </row>
    <row r="7712" spans="4:8" ht="11.4" customHeight="1" x14ac:dyDescent="0.2">
      <c r="D7712" s="6" t="s">
        <v>4957</v>
      </c>
      <c r="E7712" s="6" t="s">
        <v>3579</v>
      </c>
      <c r="F7712" s="6" t="s">
        <v>3698</v>
      </c>
      <c r="G7712" s="2">
        <v>18.440540540540539</v>
      </c>
      <c r="H7712" s="2" t="s">
        <v>5089</v>
      </c>
    </row>
    <row r="7713" spans="4:8" ht="11.4" customHeight="1" x14ac:dyDescent="0.2">
      <c r="D7713" s="6" t="s">
        <v>4958</v>
      </c>
      <c r="E7713" s="6" t="s">
        <v>3579</v>
      </c>
      <c r="F7713" s="6" t="s">
        <v>3698</v>
      </c>
      <c r="G7713" s="2">
        <v>9.74</v>
      </c>
      <c r="H7713" s="2" t="s">
        <v>5089</v>
      </c>
    </row>
    <row r="7714" spans="4:8" ht="11.4" customHeight="1" x14ac:dyDescent="0.2">
      <c r="D7714" s="6" t="s">
        <v>4959</v>
      </c>
      <c r="E7714" s="6" t="s">
        <v>3579</v>
      </c>
      <c r="F7714" s="6" t="s">
        <v>3698</v>
      </c>
      <c r="G7714" s="2">
        <v>9.69</v>
      </c>
      <c r="H7714" s="2" t="s">
        <v>5089</v>
      </c>
    </row>
    <row r="7715" spans="4:8" ht="11.4" customHeight="1" x14ac:dyDescent="0.2">
      <c r="D7715" s="6" t="s">
        <v>4960</v>
      </c>
      <c r="E7715" s="6" t="s">
        <v>3579</v>
      </c>
      <c r="F7715" s="6" t="s">
        <v>3698</v>
      </c>
      <c r="G7715" s="2">
        <v>6.0374999999999996</v>
      </c>
      <c r="H7715" s="2" t="s">
        <v>5089</v>
      </c>
    </row>
    <row r="7716" spans="4:8" ht="11.4" customHeight="1" x14ac:dyDescent="0.2">
      <c r="D7716" s="6" t="s">
        <v>3755</v>
      </c>
      <c r="E7716" s="6" t="s">
        <v>3579</v>
      </c>
      <c r="F7716" s="6" t="s">
        <v>3698</v>
      </c>
      <c r="G7716" s="2">
        <v>31.759999999999998</v>
      </c>
      <c r="H7716" s="2" t="s">
        <v>5091</v>
      </c>
    </row>
    <row r="7717" spans="4:8" ht="11.4" customHeight="1" x14ac:dyDescent="0.2">
      <c r="D7717" s="6" t="s">
        <v>4961</v>
      </c>
      <c r="E7717" s="6" t="s">
        <v>3579</v>
      </c>
      <c r="F7717" s="6" t="s">
        <v>3698</v>
      </c>
      <c r="G7717" s="2">
        <v>37.799999999999997</v>
      </c>
      <c r="H7717" s="2" t="s">
        <v>5089</v>
      </c>
    </row>
    <row r="7718" spans="4:8" ht="11.4" customHeight="1" x14ac:dyDescent="0.2">
      <c r="D7718" s="6" t="s">
        <v>4962</v>
      </c>
      <c r="E7718" s="6" t="s">
        <v>3363</v>
      </c>
      <c r="F7718" s="6" t="s">
        <v>3481</v>
      </c>
      <c r="G7718" s="2">
        <v>7317</v>
      </c>
      <c r="H7718" s="2" t="s">
        <v>5089</v>
      </c>
    </row>
    <row r="7719" spans="4:8" ht="11.4" customHeight="1" x14ac:dyDescent="0.2">
      <c r="D7719" s="6" t="s">
        <v>3509</v>
      </c>
      <c r="E7719" s="6" t="s">
        <v>3363</v>
      </c>
      <c r="F7719" s="6" t="s">
        <v>3481</v>
      </c>
      <c r="G7719" s="2">
        <v>2668.12</v>
      </c>
      <c r="H7719" s="2" t="s">
        <v>5089</v>
      </c>
    </row>
    <row r="7720" spans="4:8" ht="11.4" customHeight="1" x14ac:dyDescent="0.2">
      <c r="D7720" s="6" t="s">
        <v>3503</v>
      </c>
      <c r="E7720" s="6" t="s">
        <v>3363</v>
      </c>
      <c r="F7720" s="6" t="s">
        <v>3481</v>
      </c>
      <c r="G7720" s="2">
        <v>317.58185185185181</v>
      </c>
      <c r="H7720" s="2" t="s">
        <v>5089</v>
      </c>
    </row>
    <row r="7721" spans="4:8" ht="11.4" customHeight="1" x14ac:dyDescent="0.2">
      <c r="D7721" s="6" t="s">
        <v>3492</v>
      </c>
      <c r="E7721" s="6" t="s">
        <v>3363</v>
      </c>
      <c r="F7721" s="6" t="s">
        <v>3481</v>
      </c>
      <c r="G7721" s="2">
        <v>649.60935483870969</v>
      </c>
      <c r="H7721" s="2" t="s">
        <v>5089</v>
      </c>
    </row>
    <row r="7722" spans="4:8" ht="11.4" customHeight="1" x14ac:dyDescent="0.2">
      <c r="D7722" s="6" t="s">
        <v>3512</v>
      </c>
      <c r="E7722" s="6" t="s">
        <v>3363</v>
      </c>
      <c r="F7722" s="6" t="s">
        <v>3481</v>
      </c>
      <c r="G7722" s="2">
        <v>1126.1400000000001</v>
      </c>
      <c r="H7722" s="2" t="s">
        <v>5089</v>
      </c>
    </row>
    <row r="7723" spans="4:8" ht="11.4" customHeight="1" x14ac:dyDescent="0.2">
      <c r="D7723" s="6" t="s">
        <v>3500</v>
      </c>
      <c r="E7723" s="6" t="s">
        <v>3363</v>
      </c>
      <c r="F7723" s="6" t="s">
        <v>3481</v>
      </c>
      <c r="G7723" s="2">
        <v>1147.4775</v>
      </c>
      <c r="H7723" s="2" t="s">
        <v>5089</v>
      </c>
    </row>
    <row r="7724" spans="4:8" ht="11.4" customHeight="1" x14ac:dyDescent="0.2">
      <c r="D7724" s="6" t="s">
        <v>3491</v>
      </c>
      <c r="E7724" s="6" t="s">
        <v>3363</v>
      </c>
      <c r="F7724" s="6" t="s">
        <v>3481</v>
      </c>
      <c r="G7724" s="2">
        <v>709.48387096774195</v>
      </c>
      <c r="H7724" s="2" t="s">
        <v>5089</v>
      </c>
    </row>
    <row r="7725" spans="4:8" ht="11.4" customHeight="1" x14ac:dyDescent="0.2">
      <c r="D7725" s="6" t="s">
        <v>3489</v>
      </c>
      <c r="E7725" s="6" t="s">
        <v>3363</v>
      </c>
      <c r="F7725" s="6" t="s">
        <v>3481</v>
      </c>
      <c r="G7725" s="2">
        <v>1473.2904999999998</v>
      </c>
      <c r="H7725" s="2" t="s">
        <v>5089</v>
      </c>
    </row>
    <row r="7726" spans="4:8" ht="11.4" customHeight="1" x14ac:dyDescent="0.2">
      <c r="D7726" s="6" t="s">
        <v>1239</v>
      </c>
      <c r="E7726" s="6" t="s">
        <v>888</v>
      </c>
      <c r="F7726" s="6" t="s">
        <v>1237</v>
      </c>
      <c r="G7726" s="2">
        <v>3880</v>
      </c>
      <c r="H7726" s="2" t="s">
        <v>5089</v>
      </c>
    </row>
    <row r="7727" spans="4:8" ht="11.4" customHeight="1" x14ac:dyDescent="0.2">
      <c r="D7727" s="6" t="s">
        <v>1930</v>
      </c>
      <c r="E7727" s="6" t="s">
        <v>1654</v>
      </c>
      <c r="F7727" s="6" t="s">
        <v>1923</v>
      </c>
      <c r="G7727" s="2">
        <v>125.91883928571428</v>
      </c>
      <c r="H7727" s="2" t="s">
        <v>5089</v>
      </c>
    </row>
    <row r="7728" spans="4:8" ht="11.4" customHeight="1" x14ac:dyDescent="0.2">
      <c r="D7728" s="6" t="s">
        <v>1925</v>
      </c>
      <c r="E7728" s="6" t="s">
        <v>1654</v>
      </c>
      <c r="F7728" s="6" t="s">
        <v>1923</v>
      </c>
      <c r="G7728" s="2">
        <v>176.64210437710437</v>
      </c>
      <c r="H7728" s="2" t="s">
        <v>5089</v>
      </c>
    </row>
    <row r="7729" spans="4:8" ht="11.4" customHeight="1" x14ac:dyDescent="0.2">
      <c r="D7729" s="6" t="s">
        <v>1926</v>
      </c>
      <c r="E7729" s="6" t="s">
        <v>1654</v>
      </c>
      <c r="F7729" s="6" t="s">
        <v>1923</v>
      </c>
      <c r="G7729" s="2">
        <v>227.0512195121951</v>
      </c>
      <c r="H7729" s="2" t="s">
        <v>5089</v>
      </c>
    </row>
    <row r="7730" spans="4:8" ht="11.4" customHeight="1" x14ac:dyDescent="0.2">
      <c r="D7730" s="6" t="s">
        <v>1927</v>
      </c>
      <c r="E7730" s="6" t="s">
        <v>1654</v>
      </c>
      <c r="F7730" s="6" t="s">
        <v>1923</v>
      </c>
      <c r="G7730" s="2">
        <v>195.02208333333334</v>
      </c>
      <c r="H7730" s="2" t="s">
        <v>5089</v>
      </c>
    </row>
    <row r="7731" spans="4:8" ht="11.4" customHeight="1" x14ac:dyDescent="0.2">
      <c r="D7731" s="6" t="s">
        <v>1932</v>
      </c>
      <c r="E7731" s="6" t="s">
        <v>1654</v>
      </c>
      <c r="F7731" s="6" t="s">
        <v>1923</v>
      </c>
      <c r="G7731" s="2">
        <v>228.33928571428572</v>
      </c>
      <c r="H7731" s="2" t="s">
        <v>5089</v>
      </c>
    </row>
    <row r="7732" spans="4:8" ht="11.4" customHeight="1" x14ac:dyDescent="0.2">
      <c r="D7732" s="6" t="s">
        <v>3356</v>
      </c>
      <c r="E7732" s="6" t="s">
        <v>3327</v>
      </c>
      <c r="F7732" s="6" t="s">
        <v>3345</v>
      </c>
      <c r="G7732" s="2">
        <v>266.596</v>
      </c>
      <c r="H7732" s="2" t="s">
        <v>5089</v>
      </c>
    </row>
    <row r="7733" spans="4:8" ht="11.4" customHeight="1" x14ac:dyDescent="0.2">
      <c r="D7733" s="6" t="s">
        <v>3673</v>
      </c>
      <c r="E7733" s="6" t="s">
        <v>3579</v>
      </c>
      <c r="F7733" s="6" t="s">
        <v>3672</v>
      </c>
      <c r="G7733" s="2">
        <v>535</v>
      </c>
      <c r="H7733" s="2" t="s">
        <v>5091</v>
      </c>
    </row>
    <row r="7734" spans="4:8" ht="11.4" customHeight="1" x14ac:dyDescent="0.2">
      <c r="D7734" s="6" t="s">
        <v>3674</v>
      </c>
      <c r="E7734" s="6" t="s">
        <v>3579</v>
      </c>
      <c r="F7734" s="6" t="s">
        <v>3672</v>
      </c>
      <c r="G7734" s="2">
        <v>840.10577181208055</v>
      </c>
      <c r="H7734" s="2" t="s">
        <v>5091</v>
      </c>
    </row>
    <row r="7735" spans="4:8" ht="11.4" customHeight="1" x14ac:dyDescent="0.2">
      <c r="D7735" s="6" t="s">
        <v>3675</v>
      </c>
      <c r="E7735" s="6" t="s">
        <v>3579</v>
      </c>
      <c r="F7735" s="6" t="s">
        <v>3672</v>
      </c>
      <c r="G7735" s="2">
        <v>535</v>
      </c>
      <c r="H7735" s="2" t="s">
        <v>5091</v>
      </c>
    </row>
    <row r="7736" spans="4:8" ht="11.4" customHeight="1" x14ac:dyDescent="0.2">
      <c r="D7736" s="6" t="s">
        <v>4963</v>
      </c>
      <c r="E7736" s="6" t="s">
        <v>888</v>
      </c>
      <c r="F7736" s="6" t="s">
        <v>1190</v>
      </c>
      <c r="G7736" s="2">
        <v>1500.15</v>
      </c>
      <c r="H7736" s="2" t="s">
        <v>5089</v>
      </c>
    </row>
    <row r="7737" spans="4:8" ht="11.4" customHeight="1" x14ac:dyDescent="0.2">
      <c r="D7737" s="6" t="s">
        <v>4964</v>
      </c>
      <c r="E7737" s="6" t="s">
        <v>888</v>
      </c>
      <c r="F7737" s="6" t="s">
        <v>1237</v>
      </c>
      <c r="G7737" s="2">
        <v>3773.8</v>
      </c>
      <c r="H7737" s="2" t="s">
        <v>5089</v>
      </c>
    </row>
    <row r="7738" spans="4:8" ht="11.4" customHeight="1" x14ac:dyDescent="0.2">
      <c r="D7738" s="6" t="s">
        <v>4965</v>
      </c>
      <c r="E7738" s="6" t="s">
        <v>3579</v>
      </c>
      <c r="F7738" s="6" t="s">
        <v>3885</v>
      </c>
      <c r="G7738" s="2">
        <v>874.96638655462186</v>
      </c>
      <c r="H7738" s="2" t="s">
        <v>5089</v>
      </c>
    </row>
    <row r="7739" spans="4:8" ht="11.4" customHeight="1" x14ac:dyDescent="0.2">
      <c r="D7739" s="6" t="s">
        <v>4966</v>
      </c>
      <c r="E7739" s="6" t="s">
        <v>3363</v>
      </c>
      <c r="F7739" s="6" t="s">
        <v>3481</v>
      </c>
      <c r="G7739" s="2">
        <v>8446</v>
      </c>
      <c r="H7739" s="2" t="s">
        <v>5089</v>
      </c>
    </row>
    <row r="7740" spans="4:8" ht="11.4" customHeight="1" x14ac:dyDescent="0.2">
      <c r="D7740" s="6" t="s">
        <v>3402</v>
      </c>
      <c r="E7740" s="6" t="s">
        <v>3363</v>
      </c>
      <c r="F7740" s="6" t="s">
        <v>3380</v>
      </c>
      <c r="G7740" s="2">
        <v>16256.16</v>
      </c>
      <c r="H7740" s="2" t="s">
        <v>5089</v>
      </c>
    </row>
    <row r="7741" spans="4:8" ht="11.4" customHeight="1" x14ac:dyDescent="0.2">
      <c r="D7741" s="6" t="s">
        <v>3414</v>
      </c>
      <c r="E7741" s="6" t="s">
        <v>3363</v>
      </c>
      <c r="F7741" s="6" t="s">
        <v>3407</v>
      </c>
      <c r="G7741" s="2">
        <v>496.43868421052628</v>
      </c>
      <c r="H7741" s="2" t="s">
        <v>5089</v>
      </c>
    </row>
    <row r="7742" spans="4:8" ht="11.4" customHeight="1" x14ac:dyDescent="0.2">
      <c r="D7742" s="6" t="s">
        <v>3546</v>
      </c>
      <c r="E7742" s="6" t="s">
        <v>3363</v>
      </c>
      <c r="F7742" s="6" t="s">
        <v>3481</v>
      </c>
      <c r="G7742" s="2">
        <v>1628.9749999999999</v>
      </c>
      <c r="H7742" s="2" t="s">
        <v>5089</v>
      </c>
    </row>
    <row r="7743" spans="4:8" ht="11.4" customHeight="1" x14ac:dyDescent="0.2">
      <c r="D7743" s="6" t="s">
        <v>3541</v>
      </c>
      <c r="E7743" s="6" t="s">
        <v>3363</v>
      </c>
      <c r="F7743" s="6" t="s">
        <v>3481</v>
      </c>
      <c r="G7743" s="2">
        <v>2712.53</v>
      </c>
      <c r="H7743" s="2" t="s">
        <v>5089</v>
      </c>
    </row>
    <row r="7744" spans="4:8" ht="11.4" customHeight="1" x14ac:dyDescent="0.2">
      <c r="D7744" s="6" t="s">
        <v>4967</v>
      </c>
      <c r="E7744" s="6" t="s">
        <v>3579</v>
      </c>
      <c r="F7744" s="6" t="s">
        <v>3698</v>
      </c>
      <c r="G7744" s="2">
        <v>1570.5</v>
      </c>
      <c r="H7744" s="2" t="s">
        <v>5089</v>
      </c>
    </row>
    <row r="7745" spans="4:8" ht="11.4" customHeight="1" x14ac:dyDescent="0.2">
      <c r="D7745" s="6" t="s">
        <v>4968</v>
      </c>
      <c r="E7745" s="6" t="s">
        <v>3579</v>
      </c>
      <c r="F7745" s="6" t="s">
        <v>3698</v>
      </c>
      <c r="G7745" s="2">
        <v>1570.5</v>
      </c>
      <c r="H7745" s="2" t="s">
        <v>5089</v>
      </c>
    </row>
    <row r="7746" spans="4:8" ht="11.4" customHeight="1" x14ac:dyDescent="0.2">
      <c r="D7746" s="6" t="s">
        <v>3573</v>
      </c>
      <c r="E7746" s="6" t="s">
        <v>3556</v>
      </c>
      <c r="F7746" s="6" t="s">
        <v>3557</v>
      </c>
      <c r="G7746" s="2">
        <v>76</v>
      </c>
      <c r="H7746" s="2" t="s">
        <v>5089</v>
      </c>
    </row>
    <row r="7747" spans="4:8" ht="11.4" customHeight="1" x14ac:dyDescent="0.2">
      <c r="D7747" s="6" t="s">
        <v>3564</v>
      </c>
      <c r="E7747" s="6" t="s">
        <v>3556</v>
      </c>
      <c r="F7747" s="6" t="s">
        <v>3557</v>
      </c>
      <c r="G7747" s="2">
        <v>109.2724455205811</v>
      </c>
      <c r="H7747" s="2" t="s">
        <v>5089</v>
      </c>
    </row>
    <row r="7748" spans="4:8" ht="11.4" customHeight="1" x14ac:dyDescent="0.2">
      <c r="D7748" s="6" t="s">
        <v>3571</v>
      </c>
      <c r="E7748" s="6" t="s">
        <v>3556</v>
      </c>
      <c r="F7748" s="6" t="s">
        <v>3557</v>
      </c>
      <c r="G7748" s="2">
        <v>202</v>
      </c>
      <c r="H7748" s="2" t="s">
        <v>5089</v>
      </c>
    </row>
    <row r="7749" spans="4:8" ht="11.4" customHeight="1" x14ac:dyDescent="0.2">
      <c r="D7749" s="6" t="s">
        <v>3560</v>
      </c>
      <c r="E7749" s="6" t="s">
        <v>3556</v>
      </c>
      <c r="F7749" s="6" t="s">
        <v>3557</v>
      </c>
      <c r="G7749" s="2">
        <v>303.44405868902436</v>
      </c>
      <c r="H7749" s="2" t="s">
        <v>5089</v>
      </c>
    </row>
    <row r="7750" spans="4:8" ht="11.4" customHeight="1" x14ac:dyDescent="0.2">
      <c r="D7750" s="6" t="s">
        <v>3562</v>
      </c>
      <c r="E7750" s="6" t="s">
        <v>3556</v>
      </c>
      <c r="F7750" s="6" t="s">
        <v>3557</v>
      </c>
      <c r="G7750" s="2">
        <v>123.57008547008546</v>
      </c>
      <c r="H7750" s="2" t="s">
        <v>5089</v>
      </c>
    </row>
    <row r="7751" spans="4:8" ht="11.4" customHeight="1" x14ac:dyDescent="0.2">
      <c r="D7751" s="6" t="s">
        <v>3572</v>
      </c>
      <c r="E7751" s="6" t="s">
        <v>3556</v>
      </c>
      <c r="F7751" s="6" t="s">
        <v>3557</v>
      </c>
      <c r="G7751" s="2">
        <v>130.16283018867924</v>
      </c>
      <c r="H7751" s="2" t="s">
        <v>5089</v>
      </c>
    </row>
    <row r="7752" spans="4:8" ht="11.4" customHeight="1" x14ac:dyDescent="0.2">
      <c r="D7752" s="6" t="s">
        <v>4969</v>
      </c>
      <c r="E7752" s="6" t="s">
        <v>888</v>
      </c>
      <c r="F7752" s="6" t="s">
        <v>1190</v>
      </c>
      <c r="G7752" s="2">
        <v>10590.05</v>
      </c>
      <c r="H7752" s="2" t="s">
        <v>5089</v>
      </c>
    </row>
    <row r="7753" spans="4:8" ht="11.4" customHeight="1" x14ac:dyDescent="0.2">
      <c r="D7753" s="6" t="s">
        <v>1218</v>
      </c>
      <c r="E7753" s="6" t="s">
        <v>888</v>
      </c>
      <c r="F7753" s="6" t="s">
        <v>1190</v>
      </c>
      <c r="G7753" s="2">
        <v>10590.05</v>
      </c>
      <c r="H7753" s="2" t="s">
        <v>5089</v>
      </c>
    </row>
    <row r="7754" spans="4:8" ht="11.4" customHeight="1" x14ac:dyDescent="0.2">
      <c r="D7754" s="6" t="s">
        <v>4970</v>
      </c>
      <c r="E7754" s="6" t="s">
        <v>888</v>
      </c>
      <c r="F7754" s="6" t="s">
        <v>1190</v>
      </c>
      <c r="G7754" s="2">
        <v>22962.240000000002</v>
      </c>
      <c r="H7754" s="2" t="s">
        <v>5089</v>
      </c>
    </row>
    <row r="7755" spans="4:8" ht="11.4" customHeight="1" x14ac:dyDescent="0.2">
      <c r="D7755" s="6" t="s">
        <v>4971</v>
      </c>
      <c r="E7755" s="6" t="s">
        <v>888</v>
      </c>
      <c r="F7755" s="6" t="s">
        <v>1190</v>
      </c>
      <c r="G7755" s="2">
        <v>26320</v>
      </c>
      <c r="H7755" s="2" t="s">
        <v>5089</v>
      </c>
    </row>
    <row r="7756" spans="4:8" ht="11.4" customHeight="1" x14ac:dyDescent="0.2">
      <c r="D7756" s="6" t="s">
        <v>4972</v>
      </c>
      <c r="E7756" s="6" t="s">
        <v>888</v>
      </c>
      <c r="F7756" s="6" t="s">
        <v>1190</v>
      </c>
      <c r="G7756" s="2">
        <v>23436</v>
      </c>
      <c r="H7756" s="2" t="s">
        <v>5089</v>
      </c>
    </row>
    <row r="7757" spans="4:8" ht="11.4" customHeight="1" x14ac:dyDescent="0.2">
      <c r="D7757" s="6" t="s">
        <v>4973</v>
      </c>
      <c r="E7757" s="6" t="s">
        <v>888</v>
      </c>
      <c r="F7757" s="6" t="s">
        <v>1190</v>
      </c>
      <c r="G7757" s="2">
        <v>39675</v>
      </c>
      <c r="H7757" s="2" t="s">
        <v>5089</v>
      </c>
    </row>
    <row r="7758" spans="4:8" ht="11.4" customHeight="1" x14ac:dyDescent="0.2">
      <c r="D7758" s="6" t="s">
        <v>4974</v>
      </c>
      <c r="E7758" s="6" t="s">
        <v>888</v>
      </c>
      <c r="F7758" s="6" t="s">
        <v>1190</v>
      </c>
      <c r="G7758" s="2">
        <v>23958</v>
      </c>
      <c r="H7758" s="2" t="s">
        <v>5089</v>
      </c>
    </row>
    <row r="7759" spans="4:8" ht="11.4" customHeight="1" x14ac:dyDescent="0.2">
      <c r="D7759" s="6" t="s">
        <v>4975</v>
      </c>
      <c r="E7759" s="6" t="s">
        <v>888</v>
      </c>
      <c r="F7759" s="6" t="s">
        <v>1190</v>
      </c>
      <c r="G7759" s="2">
        <v>18415</v>
      </c>
      <c r="H7759" s="2" t="s">
        <v>5089</v>
      </c>
    </row>
    <row r="7760" spans="4:8" ht="11.4" customHeight="1" x14ac:dyDescent="0.2">
      <c r="D7760" s="6" t="s">
        <v>4976</v>
      </c>
      <c r="E7760" s="6" t="s">
        <v>888</v>
      </c>
      <c r="F7760" s="6" t="s">
        <v>1190</v>
      </c>
      <c r="G7760" s="2">
        <v>25720</v>
      </c>
      <c r="H7760" s="2" t="s">
        <v>5089</v>
      </c>
    </row>
    <row r="7761" spans="4:8" ht="11.4" customHeight="1" x14ac:dyDescent="0.2">
      <c r="D7761" s="6" t="s">
        <v>1209</v>
      </c>
      <c r="E7761" s="6" t="s">
        <v>888</v>
      </c>
      <c r="F7761" s="6" t="s">
        <v>1190</v>
      </c>
      <c r="G7761" s="2">
        <v>17832.665000000001</v>
      </c>
      <c r="H7761" s="2" t="s">
        <v>5089</v>
      </c>
    </row>
    <row r="7762" spans="4:8" ht="11.4" customHeight="1" x14ac:dyDescent="0.2">
      <c r="D7762" s="6" t="s">
        <v>4977</v>
      </c>
      <c r="E7762" s="6" t="s">
        <v>888</v>
      </c>
      <c r="F7762" s="6" t="s">
        <v>1190</v>
      </c>
      <c r="G7762" s="2">
        <v>36660</v>
      </c>
      <c r="H7762" s="2" t="s">
        <v>5089</v>
      </c>
    </row>
    <row r="7763" spans="4:8" ht="11.4" customHeight="1" x14ac:dyDescent="0.2">
      <c r="D7763" s="6" t="s">
        <v>4978</v>
      </c>
      <c r="E7763" s="6" t="s">
        <v>888</v>
      </c>
      <c r="F7763" s="6" t="s">
        <v>1190</v>
      </c>
      <c r="G7763" s="2">
        <v>27730</v>
      </c>
      <c r="H7763" s="2" t="s">
        <v>5089</v>
      </c>
    </row>
    <row r="7764" spans="4:8" ht="11.4" customHeight="1" x14ac:dyDescent="0.2">
      <c r="D7764" s="6" t="s">
        <v>1212</v>
      </c>
      <c r="E7764" s="6" t="s">
        <v>888</v>
      </c>
      <c r="F7764" s="6" t="s">
        <v>1190</v>
      </c>
      <c r="G7764" s="2">
        <v>12900</v>
      </c>
      <c r="H7764" s="2" t="s">
        <v>5089</v>
      </c>
    </row>
    <row r="7765" spans="4:8" ht="11.4" customHeight="1" x14ac:dyDescent="0.2">
      <c r="D7765" s="6" t="s">
        <v>1225</v>
      </c>
      <c r="E7765" s="6" t="s">
        <v>888</v>
      </c>
      <c r="F7765" s="6" t="s">
        <v>1190</v>
      </c>
      <c r="G7765" s="2">
        <v>11800</v>
      </c>
      <c r="H7765" s="2" t="s">
        <v>5089</v>
      </c>
    </row>
    <row r="7766" spans="4:8" ht="11.4" customHeight="1" x14ac:dyDescent="0.2">
      <c r="D7766" s="6" t="s">
        <v>4979</v>
      </c>
      <c r="E7766" s="6" t="s">
        <v>888</v>
      </c>
      <c r="F7766" s="6" t="s">
        <v>1190</v>
      </c>
      <c r="G7766" s="2">
        <v>11133</v>
      </c>
      <c r="H7766" s="2" t="s">
        <v>5089</v>
      </c>
    </row>
    <row r="7767" spans="4:8" ht="11.4" customHeight="1" x14ac:dyDescent="0.2">
      <c r="D7767" s="6" t="s">
        <v>4980</v>
      </c>
      <c r="E7767" s="6" t="s">
        <v>888</v>
      </c>
      <c r="F7767" s="6" t="s">
        <v>1190</v>
      </c>
      <c r="G7767" s="2">
        <v>10595</v>
      </c>
      <c r="H7767" s="2" t="s">
        <v>5089</v>
      </c>
    </row>
    <row r="7768" spans="4:8" ht="11.4" customHeight="1" x14ac:dyDescent="0.2">
      <c r="D7768" s="6" t="s">
        <v>4981</v>
      </c>
      <c r="E7768" s="6" t="s">
        <v>888</v>
      </c>
      <c r="F7768" s="6" t="s">
        <v>1190</v>
      </c>
      <c r="G7768" s="2">
        <v>10595</v>
      </c>
      <c r="H7768" s="2" t="s">
        <v>5089</v>
      </c>
    </row>
    <row r="7769" spans="4:8" ht="11.4" customHeight="1" x14ac:dyDescent="0.2">
      <c r="D7769" s="6" t="s">
        <v>4982</v>
      </c>
      <c r="E7769" s="6" t="s">
        <v>888</v>
      </c>
      <c r="F7769" s="6" t="s">
        <v>1190</v>
      </c>
      <c r="G7769" s="2">
        <v>11113.666666666666</v>
      </c>
      <c r="H7769" s="2" t="s">
        <v>5089</v>
      </c>
    </row>
    <row r="7770" spans="4:8" ht="11.4" customHeight="1" x14ac:dyDescent="0.2">
      <c r="D7770" s="6" t="s">
        <v>4983</v>
      </c>
      <c r="E7770" s="6" t="s">
        <v>888</v>
      </c>
      <c r="F7770" s="6" t="s">
        <v>1190</v>
      </c>
      <c r="G7770" s="2">
        <v>14517</v>
      </c>
      <c r="H7770" s="2" t="s">
        <v>5089</v>
      </c>
    </row>
    <row r="7771" spans="4:8" ht="11.4" customHeight="1" x14ac:dyDescent="0.2">
      <c r="D7771" s="6" t="s">
        <v>4984</v>
      </c>
      <c r="E7771" s="6" t="s">
        <v>888</v>
      </c>
      <c r="F7771" s="6" t="s">
        <v>1190</v>
      </c>
      <c r="G7771" s="2">
        <v>12234.5</v>
      </c>
      <c r="H7771" s="2" t="s">
        <v>5089</v>
      </c>
    </row>
    <row r="7772" spans="4:8" ht="11.4" customHeight="1" x14ac:dyDescent="0.2">
      <c r="D7772" s="6" t="s">
        <v>4985</v>
      </c>
      <c r="E7772" s="6" t="s">
        <v>888</v>
      </c>
      <c r="F7772" s="6" t="s">
        <v>1190</v>
      </c>
      <c r="G7772" s="2">
        <v>12415</v>
      </c>
      <c r="H7772" s="2" t="s">
        <v>5089</v>
      </c>
    </row>
    <row r="7773" spans="4:8" ht="11.4" customHeight="1" x14ac:dyDescent="0.2">
      <c r="D7773" s="6" t="s">
        <v>4986</v>
      </c>
      <c r="E7773" s="6" t="s">
        <v>888</v>
      </c>
      <c r="F7773" s="6" t="s">
        <v>1190</v>
      </c>
      <c r="G7773" s="2">
        <v>13392</v>
      </c>
      <c r="H7773" s="2" t="s">
        <v>5089</v>
      </c>
    </row>
    <row r="7774" spans="4:8" ht="11.4" customHeight="1" x14ac:dyDescent="0.2">
      <c r="D7774" s="6" t="s">
        <v>4987</v>
      </c>
      <c r="E7774" s="6" t="s">
        <v>888</v>
      </c>
      <c r="F7774" s="6" t="s">
        <v>1190</v>
      </c>
      <c r="G7774" s="2">
        <v>14266</v>
      </c>
      <c r="H7774" s="2" t="s">
        <v>5089</v>
      </c>
    </row>
    <row r="7775" spans="4:8" ht="11.4" customHeight="1" x14ac:dyDescent="0.2">
      <c r="D7775" s="6" t="s">
        <v>4988</v>
      </c>
      <c r="E7775" s="6" t="s">
        <v>888</v>
      </c>
      <c r="F7775" s="6" t="s">
        <v>1190</v>
      </c>
      <c r="G7775" s="2">
        <v>21243</v>
      </c>
      <c r="H7775" s="2" t="s">
        <v>5089</v>
      </c>
    </row>
    <row r="7776" spans="4:8" ht="11.4" customHeight="1" x14ac:dyDescent="0.2">
      <c r="D7776" s="6" t="s">
        <v>4989</v>
      </c>
      <c r="E7776" s="6" t="s">
        <v>888</v>
      </c>
      <c r="F7776" s="6" t="s">
        <v>1190</v>
      </c>
      <c r="G7776" s="2">
        <v>21243</v>
      </c>
      <c r="H7776" s="2" t="s">
        <v>5089</v>
      </c>
    </row>
    <row r="7777" spans="4:8" ht="11.4" customHeight="1" x14ac:dyDescent="0.2">
      <c r="D7777" s="6" t="s">
        <v>4990</v>
      </c>
      <c r="E7777" s="6" t="s">
        <v>888</v>
      </c>
      <c r="F7777" s="6" t="s">
        <v>1190</v>
      </c>
      <c r="G7777" s="2">
        <v>6570</v>
      </c>
      <c r="H7777" s="2" t="s">
        <v>5089</v>
      </c>
    </row>
    <row r="7778" spans="4:8" ht="11.4" customHeight="1" x14ac:dyDescent="0.2">
      <c r="D7778" s="6" t="s">
        <v>4991</v>
      </c>
      <c r="E7778" s="6" t="s">
        <v>888</v>
      </c>
      <c r="F7778" s="6" t="s">
        <v>1190</v>
      </c>
      <c r="G7778" s="2">
        <v>5670</v>
      </c>
      <c r="H7778" s="2" t="s">
        <v>5089</v>
      </c>
    </row>
    <row r="7779" spans="4:8" ht="11.4" customHeight="1" x14ac:dyDescent="0.2">
      <c r="D7779" s="6" t="s">
        <v>4992</v>
      </c>
      <c r="E7779" s="6" t="s">
        <v>888</v>
      </c>
      <c r="F7779" s="6" t="s">
        <v>1190</v>
      </c>
      <c r="G7779" s="2">
        <v>5670</v>
      </c>
      <c r="H7779" s="2" t="s">
        <v>5089</v>
      </c>
    </row>
    <row r="7780" spans="4:8" ht="11.4" customHeight="1" x14ac:dyDescent="0.2">
      <c r="D7780" s="6" t="s">
        <v>1220</v>
      </c>
      <c r="E7780" s="6" t="s">
        <v>888</v>
      </c>
      <c r="F7780" s="6" t="s">
        <v>1190</v>
      </c>
      <c r="G7780" s="2">
        <v>7900</v>
      </c>
      <c r="H7780" s="2" t="s">
        <v>5089</v>
      </c>
    </row>
    <row r="7781" spans="4:8" ht="11.4" customHeight="1" x14ac:dyDescent="0.2">
      <c r="D7781" s="6" t="s">
        <v>4993</v>
      </c>
      <c r="E7781" s="6" t="s">
        <v>888</v>
      </c>
      <c r="F7781" s="6" t="s">
        <v>1190</v>
      </c>
      <c r="G7781" s="2">
        <v>8100</v>
      </c>
      <c r="H7781" s="2" t="s">
        <v>5089</v>
      </c>
    </row>
    <row r="7782" spans="4:8" ht="11.4" customHeight="1" x14ac:dyDescent="0.2">
      <c r="D7782" s="6" t="s">
        <v>4994</v>
      </c>
      <c r="E7782" s="6" t="s">
        <v>888</v>
      </c>
      <c r="F7782" s="6" t="s">
        <v>1190</v>
      </c>
      <c r="G7782" s="2">
        <v>8100</v>
      </c>
      <c r="H7782" s="2" t="s">
        <v>5089</v>
      </c>
    </row>
    <row r="7783" spans="4:8" ht="11.4" customHeight="1" x14ac:dyDescent="0.2">
      <c r="D7783" s="6" t="s">
        <v>4995</v>
      </c>
      <c r="E7783" s="6" t="s">
        <v>888</v>
      </c>
      <c r="F7783" s="6" t="s">
        <v>1190</v>
      </c>
      <c r="G7783" s="2">
        <v>6500</v>
      </c>
      <c r="H7783" s="2" t="s">
        <v>5089</v>
      </c>
    </row>
    <row r="7784" spans="4:8" ht="11.4" customHeight="1" x14ac:dyDescent="0.2">
      <c r="D7784" s="6" t="s">
        <v>4996</v>
      </c>
      <c r="E7784" s="6" t="s">
        <v>888</v>
      </c>
      <c r="F7784" s="6" t="s">
        <v>1190</v>
      </c>
      <c r="G7784" s="2">
        <v>6500</v>
      </c>
      <c r="H7784" s="2" t="s">
        <v>5089</v>
      </c>
    </row>
    <row r="7785" spans="4:8" ht="11.4" customHeight="1" x14ac:dyDescent="0.2">
      <c r="D7785" s="6" t="s">
        <v>4997</v>
      </c>
      <c r="E7785" s="6" t="s">
        <v>888</v>
      </c>
      <c r="F7785" s="6" t="s">
        <v>1190</v>
      </c>
      <c r="G7785" s="2">
        <v>6500</v>
      </c>
      <c r="H7785" s="2" t="s">
        <v>5089</v>
      </c>
    </row>
    <row r="7786" spans="4:8" ht="11.4" customHeight="1" x14ac:dyDescent="0.2">
      <c r="D7786" s="6" t="s">
        <v>4998</v>
      </c>
      <c r="E7786" s="6" t="s">
        <v>888</v>
      </c>
      <c r="F7786" s="6" t="s">
        <v>1190</v>
      </c>
      <c r="G7786" s="2">
        <v>6500</v>
      </c>
      <c r="H7786" s="2" t="s">
        <v>5089</v>
      </c>
    </row>
    <row r="7787" spans="4:8" ht="11.4" customHeight="1" x14ac:dyDescent="0.2">
      <c r="D7787" s="6" t="s">
        <v>4999</v>
      </c>
      <c r="E7787" s="6" t="s">
        <v>888</v>
      </c>
      <c r="F7787" s="6" t="s">
        <v>1190</v>
      </c>
      <c r="G7787" s="2">
        <v>9700</v>
      </c>
      <c r="H7787" s="2" t="s">
        <v>5089</v>
      </c>
    </row>
    <row r="7788" spans="4:8" ht="11.4" customHeight="1" x14ac:dyDescent="0.2">
      <c r="D7788" s="6" t="s">
        <v>1227</v>
      </c>
      <c r="E7788" s="6" t="s">
        <v>888</v>
      </c>
      <c r="F7788" s="6" t="s">
        <v>1190</v>
      </c>
      <c r="G7788" s="2">
        <v>2303</v>
      </c>
      <c r="H7788" s="2" t="s">
        <v>5089</v>
      </c>
    </row>
    <row r="7789" spans="4:8" ht="11.4" customHeight="1" x14ac:dyDescent="0.2">
      <c r="D7789" s="6" t="s">
        <v>1203</v>
      </c>
      <c r="E7789" s="6" t="s">
        <v>888</v>
      </c>
      <c r="F7789" s="6" t="s">
        <v>1190</v>
      </c>
      <c r="G7789" s="2">
        <v>17800</v>
      </c>
      <c r="H7789" s="2" t="s">
        <v>5089</v>
      </c>
    </row>
    <row r="7790" spans="4:8" ht="11.4" customHeight="1" x14ac:dyDescent="0.2">
      <c r="D7790" s="6" t="s">
        <v>5000</v>
      </c>
      <c r="E7790" s="6" t="s">
        <v>888</v>
      </c>
      <c r="F7790" s="6" t="s">
        <v>1190</v>
      </c>
      <c r="G7790" s="2">
        <v>15600</v>
      </c>
      <c r="H7790" s="2" t="s">
        <v>5089</v>
      </c>
    </row>
    <row r="7791" spans="4:8" ht="11.4" customHeight="1" x14ac:dyDescent="0.2">
      <c r="D7791" s="6" t="s">
        <v>5001</v>
      </c>
      <c r="E7791" s="6" t="s">
        <v>888</v>
      </c>
      <c r="F7791" s="6" t="s">
        <v>1190</v>
      </c>
      <c r="G7791" s="2">
        <v>16700</v>
      </c>
      <c r="H7791" s="2" t="s">
        <v>5089</v>
      </c>
    </row>
    <row r="7792" spans="4:8" ht="11.4" customHeight="1" x14ac:dyDescent="0.2">
      <c r="D7792" s="6" t="s">
        <v>1205</v>
      </c>
      <c r="E7792" s="6" t="s">
        <v>888</v>
      </c>
      <c r="F7792" s="6" t="s">
        <v>1190</v>
      </c>
      <c r="G7792" s="2">
        <v>6149.1428571428569</v>
      </c>
      <c r="H7792" s="2" t="s">
        <v>5089</v>
      </c>
    </row>
    <row r="7793" spans="4:8" ht="11.4" customHeight="1" x14ac:dyDescent="0.2">
      <c r="D7793" s="6" t="s">
        <v>1229</v>
      </c>
      <c r="E7793" s="6" t="s">
        <v>888</v>
      </c>
      <c r="F7793" s="6" t="s">
        <v>1190</v>
      </c>
      <c r="G7793" s="2">
        <v>9009</v>
      </c>
      <c r="H7793" s="2" t="s">
        <v>5089</v>
      </c>
    </row>
    <row r="7794" spans="4:8" ht="11.4" customHeight="1" x14ac:dyDescent="0.2">
      <c r="D7794" s="6" t="s">
        <v>1206</v>
      </c>
      <c r="E7794" s="6" t="s">
        <v>888</v>
      </c>
      <c r="F7794" s="6" t="s">
        <v>1190</v>
      </c>
      <c r="G7794" s="2">
        <v>9510</v>
      </c>
      <c r="H7794" s="2" t="s">
        <v>5089</v>
      </c>
    </row>
    <row r="7795" spans="4:8" ht="11.4" customHeight="1" x14ac:dyDescent="0.2">
      <c r="D7795" s="6" t="s">
        <v>1223</v>
      </c>
      <c r="E7795" s="6" t="s">
        <v>888</v>
      </c>
      <c r="F7795" s="6" t="s">
        <v>1190</v>
      </c>
      <c r="G7795" s="2">
        <v>12387</v>
      </c>
      <c r="H7795" s="2" t="s">
        <v>5089</v>
      </c>
    </row>
    <row r="7796" spans="4:8" ht="11.4" customHeight="1" x14ac:dyDescent="0.2">
      <c r="D7796" s="6" t="s">
        <v>5002</v>
      </c>
      <c r="E7796" s="6" t="s">
        <v>888</v>
      </c>
      <c r="F7796" s="6" t="s">
        <v>1190</v>
      </c>
      <c r="G7796" s="2">
        <v>13388</v>
      </c>
      <c r="H7796" s="2" t="s">
        <v>5089</v>
      </c>
    </row>
    <row r="7797" spans="4:8" ht="11.4" customHeight="1" x14ac:dyDescent="0.2">
      <c r="D7797" s="6" t="s">
        <v>1204</v>
      </c>
      <c r="E7797" s="6" t="s">
        <v>888</v>
      </c>
      <c r="F7797" s="6" t="s">
        <v>1190</v>
      </c>
      <c r="G7797" s="2">
        <v>10911</v>
      </c>
      <c r="H7797" s="2" t="s">
        <v>5089</v>
      </c>
    </row>
    <row r="7798" spans="4:8" ht="11.4" customHeight="1" x14ac:dyDescent="0.2">
      <c r="D7798" s="6" t="s">
        <v>1210</v>
      </c>
      <c r="E7798" s="6" t="s">
        <v>888</v>
      </c>
      <c r="F7798" s="6" t="s">
        <v>1190</v>
      </c>
      <c r="G7798" s="2">
        <v>8800</v>
      </c>
      <c r="H7798" s="2" t="s">
        <v>5089</v>
      </c>
    </row>
    <row r="7799" spans="4:8" ht="11.4" customHeight="1" x14ac:dyDescent="0.2">
      <c r="D7799" s="6" t="s">
        <v>5003</v>
      </c>
      <c r="E7799" s="6" t="s">
        <v>888</v>
      </c>
      <c r="F7799" s="6" t="s">
        <v>1190</v>
      </c>
      <c r="G7799" s="2">
        <v>5425</v>
      </c>
      <c r="H7799" s="2" t="s">
        <v>5089</v>
      </c>
    </row>
    <row r="7800" spans="4:8" ht="11.4" customHeight="1" x14ac:dyDescent="0.2">
      <c r="D7800" s="6" t="s">
        <v>1211</v>
      </c>
      <c r="E7800" s="6" t="s">
        <v>888</v>
      </c>
      <c r="F7800" s="6" t="s">
        <v>1190</v>
      </c>
      <c r="G7800" s="2">
        <v>9247.6666666666661</v>
      </c>
      <c r="H7800" s="2" t="s">
        <v>5089</v>
      </c>
    </row>
    <row r="7801" spans="4:8" ht="11.4" customHeight="1" x14ac:dyDescent="0.2">
      <c r="D7801" s="6" t="s">
        <v>1228</v>
      </c>
      <c r="E7801" s="6" t="s">
        <v>888</v>
      </c>
      <c r="F7801" s="6" t="s">
        <v>1190</v>
      </c>
      <c r="G7801" s="2">
        <v>9200</v>
      </c>
      <c r="H7801" s="2" t="s">
        <v>5089</v>
      </c>
    </row>
    <row r="7802" spans="4:8" ht="11.4" customHeight="1" x14ac:dyDescent="0.2">
      <c r="D7802" s="6" t="s">
        <v>5004</v>
      </c>
      <c r="E7802" s="6" t="s">
        <v>888</v>
      </c>
      <c r="F7802" s="6" t="s">
        <v>1190</v>
      </c>
      <c r="G7802" s="2">
        <v>9200</v>
      </c>
      <c r="H7802" s="2" t="s">
        <v>5089</v>
      </c>
    </row>
    <row r="7803" spans="4:8" ht="11.4" customHeight="1" x14ac:dyDescent="0.2">
      <c r="D7803" s="6" t="s">
        <v>1200</v>
      </c>
      <c r="E7803" s="6" t="s">
        <v>888</v>
      </c>
      <c r="F7803" s="6" t="s">
        <v>1190</v>
      </c>
      <c r="G7803" s="2">
        <v>9421.2899999999991</v>
      </c>
      <c r="H7803" s="2" t="s">
        <v>5089</v>
      </c>
    </row>
    <row r="7804" spans="4:8" ht="11.4" customHeight="1" x14ac:dyDescent="0.2">
      <c r="D7804" s="6" t="s">
        <v>1221</v>
      </c>
      <c r="E7804" s="6" t="s">
        <v>888</v>
      </c>
      <c r="F7804" s="6" t="s">
        <v>1190</v>
      </c>
      <c r="G7804" s="2">
        <v>3704.1675</v>
      </c>
      <c r="H7804" s="2" t="s">
        <v>5089</v>
      </c>
    </row>
    <row r="7805" spans="4:8" ht="11.4" customHeight="1" x14ac:dyDescent="0.2">
      <c r="D7805" s="6" t="s">
        <v>1215</v>
      </c>
      <c r="E7805" s="6" t="s">
        <v>888</v>
      </c>
      <c r="F7805" s="6" t="s">
        <v>1190</v>
      </c>
      <c r="G7805" s="2">
        <v>3715.8333333333335</v>
      </c>
      <c r="H7805" s="2" t="s">
        <v>5089</v>
      </c>
    </row>
    <row r="7806" spans="4:8" ht="11.4" customHeight="1" x14ac:dyDescent="0.2">
      <c r="D7806" s="6" t="s">
        <v>1224</v>
      </c>
      <c r="E7806" s="6" t="s">
        <v>888</v>
      </c>
      <c r="F7806" s="6" t="s">
        <v>1190</v>
      </c>
      <c r="G7806" s="2">
        <v>11534</v>
      </c>
      <c r="H7806" s="2" t="s">
        <v>5089</v>
      </c>
    </row>
    <row r="7807" spans="4:8" ht="11.4" customHeight="1" x14ac:dyDescent="0.2">
      <c r="D7807" s="6" t="s">
        <v>1197</v>
      </c>
      <c r="E7807" s="6" t="s">
        <v>888</v>
      </c>
      <c r="F7807" s="6" t="s">
        <v>1190</v>
      </c>
      <c r="G7807" s="2">
        <v>10717.857142857143</v>
      </c>
      <c r="H7807" s="2" t="s">
        <v>5089</v>
      </c>
    </row>
    <row r="7808" spans="4:8" ht="11.4" customHeight="1" x14ac:dyDescent="0.2">
      <c r="D7808" s="6" t="s">
        <v>1195</v>
      </c>
      <c r="E7808" s="6" t="s">
        <v>888</v>
      </c>
      <c r="F7808" s="6" t="s">
        <v>1190</v>
      </c>
      <c r="G7808" s="2">
        <v>12533.333333333334</v>
      </c>
      <c r="H7808" s="2" t="s">
        <v>5089</v>
      </c>
    </row>
    <row r="7809" spans="4:8" ht="11.4" customHeight="1" x14ac:dyDescent="0.2">
      <c r="D7809" s="6" t="s">
        <v>1222</v>
      </c>
      <c r="E7809" s="6" t="s">
        <v>888</v>
      </c>
      <c r="F7809" s="6" t="s">
        <v>1190</v>
      </c>
      <c r="G7809" s="2">
        <v>12700</v>
      </c>
      <c r="H7809" s="2" t="s">
        <v>5089</v>
      </c>
    </row>
    <row r="7810" spans="4:8" ht="11.4" customHeight="1" x14ac:dyDescent="0.2">
      <c r="D7810" s="6" t="s">
        <v>1192</v>
      </c>
      <c r="E7810" s="6" t="s">
        <v>888</v>
      </c>
      <c r="F7810" s="6" t="s">
        <v>1190</v>
      </c>
      <c r="G7810" s="2">
        <v>12613</v>
      </c>
      <c r="H7810" s="2" t="s">
        <v>5089</v>
      </c>
    </row>
    <row r="7811" spans="4:8" ht="11.4" customHeight="1" x14ac:dyDescent="0.2">
      <c r="D7811" s="6" t="s">
        <v>1193</v>
      </c>
      <c r="E7811" s="6" t="s">
        <v>888</v>
      </c>
      <c r="F7811" s="6" t="s">
        <v>1190</v>
      </c>
      <c r="G7811" s="2">
        <v>7651.5294117647063</v>
      </c>
      <c r="H7811" s="2" t="s">
        <v>5089</v>
      </c>
    </row>
    <row r="7812" spans="4:8" ht="11.4" customHeight="1" x14ac:dyDescent="0.2">
      <c r="D7812" s="6" t="s">
        <v>1217</v>
      </c>
      <c r="E7812" s="6" t="s">
        <v>888</v>
      </c>
      <c r="F7812" s="6" t="s">
        <v>1190</v>
      </c>
      <c r="G7812" s="2">
        <v>10152</v>
      </c>
      <c r="H7812" s="2" t="s">
        <v>5089</v>
      </c>
    </row>
    <row r="7813" spans="4:8" ht="11.4" customHeight="1" x14ac:dyDescent="0.2">
      <c r="D7813" s="6" t="s">
        <v>1196</v>
      </c>
      <c r="E7813" s="6" t="s">
        <v>888</v>
      </c>
      <c r="F7813" s="6" t="s">
        <v>1190</v>
      </c>
      <c r="G7813" s="2">
        <v>6635</v>
      </c>
      <c r="H7813" s="2" t="s">
        <v>5089</v>
      </c>
    </row>
    <row r="7814" spans="4:8" ht="11.4" customHeight="1" x14ac:dyDescent="0.2">
      <c r="D7814" s="6" t="s">
        <v>1234</v>
      </c>
      <c r="E7814" s="6" t="s">
        <v>888</v>
      </c>
      <c r="F7814" s="6" t="s">
        <v>1190</v>
      </c>
      <c r="G7814" s="2">
        <v>10700</v>
      </c>
      <c r="H7814" s="2" t="s">
        <v>5089</v>
      </c>
    </row>
    <row r="7815" spans="4:8" ht="11.4" customHeight="1" x14ac:dyDescent="0.2">
      <c r="D7815" s="6" t="s">
        <v>5005</v>
      </c>
      <c r="E7815" s="6" t="s">
        <v>888</v>
      </c>
      <c r="F7815" s="6" t="s">
        <v>1190</v>
      </c>
      <c r="G7815" s="2">
        <v>27453.333333333332</v>
      </c>
      <c r="H7815" s="2" t="s">
        <v>5089</v>
      </c>
    </row>
    <row r="7816" spans="4:8" ht="11.4" customHeight="1" x14ac:dyDescent="0.2">
      <c r="D7816" s="6" t="s">
        <v>5006</v>
      </c>
      <c r="E7816" s="6" t="s">
        <v>888</v>
      </c>
      <c r="F7816" s="6" t="s">
        <v>1190</v>
      </c>
      <c r="G7816" s="2">
        <v>27500</v>
      </c>
      <c r="H7816" s="2" t="s">
        <v>5089</v>
      </c>
    </row>
    <row r="7817" spans="4:8" ht="11.4" customHeight="1" x14ac:dyDescent="0.2">
      <c r="D7817" s="6" t="s">
        <v>1194</v>
      </c>
      <c r="E7817" s="6" t="s">
        <v>888</v>
      </c>
      <c r="F7817" s="6" t="s">
        <v>1190</v>
      </c>
      <c r="G7817" s="2">
        <v>25375</v>
      </c>
      <c r="H7817" s="2" t="s">
        <v>5089</v>
      </c>
    </row>
    <row r="7818" spans="4:8" ht="11.4" customHeight="1" x14ac:dyDescent="0.2">
      <c r="D7818" s="6" t="s">
        <v>5007</v>
      </c>
      <c r="E7818" s="6" t="s">
        <v>888</v>
      </c>
      <c r="F7818" s="6" t="s">
        <v>1190</v>
      </c>
      <c r="G7818" s="2">
        <v>29000</v>
      </c>
      <c r="H7818" s="2" t="s">
        <v>5089</v>
      </c>
    </row>
    <row r="7819" spans="4:8" ht="11.4" customHeight="1" x14ac:dyDescent="0.2">
      <c r="D7819" s="6" t="s">
        <v>1213</v>
      </c>
      <c r="E7819" s="6" t="s">
        <v>888</v>
      </c>
      <c r="F7819" s="6" t="s">
        <v>1190</v>
      </c>
      <c r="G7819" s="2">
        <v>25000</v>
      </c>
      <c r="H7819" s="2" t="s">
        <v>5089</v>
      </c>
    </row>
    <row r="7820" spans="4:8" ht="11.4" customHeight="1" x14ac:dyDescent="0.2">
      <c r="D7820" s="6" t="s">
        <v>5008</v>
      </c>
      <c r="E7820" s="6" t="s">
        <v>888</v>
      </c>
      <c r="F7820" s="6" t="s">
        <v>1190</v>
      </c>
      <c r="G7820" s="2">
        <v>24840</v>
      </c>
      <c r="H7820" s="2" t="s">
        <v>5089</v>
      </c>
    </row>
    <row r="7821" spans="4:8" ht="11.4" customHeight="1" x14ac:dyDescent="0.2">
      <c r="D7821" s="6" t="s">
        <v>1214</v>
      </c>
      <c r="E7821" s="6" t="s">
        <v>888</v>
      </c>
      <c r="F7821" s="6" t="s">
        <v>1190</v>
      </c>
      <c r="G7821" s="2">
        <v>23200</v>
      </c>
      <c r="H7821" s="2" t="s">
        <v>5089</v>
      </c>
    </row>
    <row r="7822" spans="4:8" ht="11.4" customHeight="1" x14ac:dyDescent="0.2">
      <c r="D7822" s="6" t="s">
        <v>5009</v>
      </c>
      <c r="E7822" s="6" t="s">
        <v>888</v>
      </c>
      <c r="F7822" s="6" t="s">
        <v>1190</v>
      </c>
      <c r="G7822" s="2">
        <v>19400</v>
      </c>
      <c r="H7822" s="2" t="s">
        <v>5089</v>
      </c>
    </row>
    <row r="7823" spans="4:8" ht="11.4" customHeight="1" x14ac:dyDescent="0.2">
      <c r="D7823" s="6" t="s">
        <v>5010</v>
      </c>
      <c r="E7823" s="6" t="s">
        <v>888</v>
      </c>
      <c r="F7823" s="6" t="s">
        <v>1190</v>
      </c>
      <c r="G7823" s="2">
        <v>27000</v>
      </c>
      <c r="H7823" s="2" t="s">
        <v>5089</v>
      </c>
    </row>
    <row r="7824" spans="4:8" ht="11.4" customHeight="1" x14ac:dyDescent="0.2">
      <c r="D7824" s="6" t="s">
        <v>1191</v>
      </c>
      <c r="E7824" s="6" t="s">
        <v>888</v>
      </c>
      <c r="F7824" s="6" t="s">
        <v>1190</v>
      </c>
      <c r="G7824" s="2">
        <v>18125.518749999999</v>
      </c>
      <c r="H7824" s="2" t="s">
        <v>5089</v>
      </c>
    </row>
    <row r="7825" spans="4:8" ht="11.4" customHeight="1" x14ac:dyDescent="0.2">
      <c r="D7825" s="6" t="s">
        <v>1199</v>
      </c>
      <c r="E7825" s="6" t="s">
        <v>888</v>
      </c>
      <c r="F7825" s="6" t="s">
        <v>1190</v>
      </c>
      <c r="G7825" s="2">
        <v>28425</v>
      </c>
      <c r="H7825" s="2" t="s">
        <v>5089</v>
      </c>
    </row>
    <row r="7826" spans="4:8" ht="11.4" customHeight="1" x14ac:dyDescent="0.2">
      <c r="D7826" s="6" t="s">
        <v>3319</v>
      </c>
      <c r="E7826" s="6" t="s">
        <v>3273</v>
      </c>
      <c r="F7826" s="6" t="s">
        <v>3316</v>
      </c>
      <c r="G7826" s="2">
        <v>229.18641114982577</v>
      </c>
      <c r="H7826" s="2" t="s">
        <v>5089</v>
      </c>
    </row>
    <row r="7827" spans="4:8" ht="11.4" customHeight="1" x14ac:dyDescent="0.2">
      <c r="D7827" s="6" t="s">
        <v>3323</v>
      </c>
      <c r="E7827" s="6" t="s">
        <v>3273</v>
      </c>
      <c r="F7827" s="6" t="s">
        <v>3316</v>
      </c>
      <c r="G7827" s="2">
        <v>190.10634146341462</v>
      </c>
      <c r="H7827" s="2" t="s">
        <v>5089</v>
      </c>
    </row>
    <row r="7828" spans="4:8" ht="11.4" customHeight="1" x14ac:dyDescent="0.2">
      <c r="D7828" s="6" t="s">
        <v>1643</v>
      </c>
      <c r="E7828" s="6" t="s">
        <v>1300</v>
      </c>
      <c r="F7828" s="6" t="s">
        <v>1623</v>
      </c>
      <c r="G7828" s="2">
        <v>132.429</v>
      </c>
      <c r="H7828" s="2" t="s">
        <v>5089</v>
      </c>
    </row>
    <row r="7829" spans="4:8" ht="11.4" customHeight="1" x14ac:dyDescent="0.2">
      <c r="D7829" s="6" t="s">
        <v>1648</v>
      </c>
      <c r="E7829" s="6" t="s">
        <v>1300</v>
      </c>
      <c r="F7829" s="6" t="s">
        <v>1623</v>
      </c>
      <c r="G7829" s="2">
        <v>385.39</v>
      </c>
      <c r="H7829" s="2" t="s">
        <v>5089</v>
      </c>
    </row>
    <row r="7830" spans="4:8" ht="11.4" customHeight="1" x14ac:dyDescent="0.2">
      <c r="D7830" s="6" t="s">
        <v>5011</v>
      </c>
      <c r="E7830" s="6" t="s">
        <v>1300</v>
      </c>
      <c r="F7830" s="6" t="s">
        <v>1623</v>
      </c>
      <c r="G7830" s="2">
        <v>440.64788732394368</v>
      </c>
      <c r="H7830" s="2" t="s">
        <v>5089</v>
      </c>
    </row>
    <row r="7831" spans="4:8" ht="11.4" customHeight="1" x14ac:dyDescent="0.2">
      <c r="D7831" s="6" t="s">
        <v>5012</v>
      </c>
      <c r="E7831" s="6" t="s">
        <v>1300</v>
      </c>
      <c r="F7831" s="6" t="s">
        <v>1623</v>
      </c>
      <c r="G7831" s="2">
        <v>384.31282051282051</v>
      </c>
      <c r="H7831" s="2" t="s">
        <v>5089</v>
      </c>
    </row>
    <row r="7832" spans="4:8" ht="11.4" customHeight="1" x14ac:dyDescent="0.2">
      <c r="D7832" s="6" t="s">
        <v>1642</v>
      </c>
      <c r="E7832" s="6" t="s">
        <v>1300</v>
      </c>
      <c r="F7832" s="6" t="s">
        <v>1623</v>
      </c>
      <c r="G7832" s="2">
        <v>131.488</v>
      </c>
      <c r="H7832" s="2" t="s">
        <v>5089</v>
      </c>
    </row>
    <row r="7833" spans="4:8" ht="11.4" customHeight="1" x14ac:dyDescent="0.2">
      <c r="D7833" s="6" t="s">
        <v>5013</v>
      </c>
      <c r="E7833" s="6" t="s">
        <v>1300</v>
      </c>
      <c r="F7833" s="6" t="s">
        <v>1623</v>
      </c>
      <c r="G7833" s="2">
        <v>383.8</v>
      </c>
      <c r="H7833" s="2" t="s">
        <v>5089</v>
      </c>
    </row>
    <row r="7834" spans="4:8" ht="11.4" customHeight="1" x14ac:dyDescent="0.2">
      <c r="D7834" s="6" t="s">
        <v>1566</v>
      </c>
      <c r="E7834" s="6" t="s">
        <v>1300</v>
      </c>
      <c r="F7834" s="6" t="s">
        <v>1454</v>
      </c>
      <c r="G7834" s="2">
        <v>120.81571428571429</v>
      </c>
      <c r="H7834" s="2" t="s">
        <v>5089</v>
      </c>
    </row>
    <row r="7835" spans="4:8" ht="11.4" customHeight="1" x14ac:dyDescent="0.2">
      <c r="D7835" s="6" t="s">
        <v>5014</v>
      </c>
      <c r="E7835" s="6" t="s">
        <v>1300</v>
      </c>
      <c r="F7835" s="6" t="s">
        <v>1454</v>
      </c>
      <c r="G7835" s="2">
        <v>109.22</v>
      </c>
      <c r="H7835" s="2" t="s">
        <v>5089</v>
      </c>
    </row>
    <row r="7836" spans="4:8" ht="11.4" customHeight="1" x14ac:dyDescent="0.2">
      <c r="D7836" s="6" t="s">
        <v>1503</v>
      </c>
      <c r="E7836" s="6" t="s">
        <v>1300</v>
      </c>
      <c r="F7836" s="6" t="s">
        <v>1454</v>
      </c>
      <c r="G7836" s="2">
        <v>50.260535714285716</v>
      </c>
      <c r="H7836" s="2" t="s">
        <v>5089</v>
      </c>
    </row>
    <row r="7837" spans="4:8" ht="11.4" customHeight="1" x14ac:dyDescent="0.2">
      <c r="D7837" s="6" t="s">
        <v>1497</v>
      </c>
      <c r="E7837" s="6" t="s">
        <v>1300</v>
      </c>
      <c r="F7837" s="6" t="s">
        <v>1454</v>
      </c>
      <c r="G7837" s="2">
        <v>50.112105263157893</v>
      </c>
      <c r="H7837" s="2" t="s">
        <v>5089</v>
      </c>
    </row>
    <row r="7838" spans="4:8" ht="11.4" customHeight="1" x14ac:dyDescent="0.2">
      <c r="D7838" s="6" t="s">
        <v>1490</v>
      </c>
      <c r="E7838" s="6" t="s">
        <v>1300</v>
      </c>
      <c r="F7838" s="6" t="s">
        <v>1454</v>
      </c>
      <c r="G7838" s="2">
        <v>51.433707865168543</v>
      </c>
      <c r="H7838" s="2" t="s">
        <v>5089</v>
      </c>
    </row>
    <row r="7839" spans="4:8" ht="11.4" customHeight="1" x14ac:dyDescent="0.2">
      <c r="D7839" s="6" t="s">
        <v>1549</v>
      </c>
      <c r="E7839" s="6" t="s">
        <v>1300</v>
      </c>
      <c r="F7839" s="6" t="s">
        <v>1454</v>
      </c>
      <c r="G7839" s="2">
        <v>109.21</v>
      </c>
      <c r="H7839" s="2" t="s">
        <v>5089</v>
      </c>
    </row>
    <row r="7840" spans="4:8" ht="11.4" customHeight="1" x14ac:dyDescent="0.2">
      <c r="D7840" s="6" t="s">
        <v>1534</v>
      </c>
      <c r="E7840" s="6" t="s">
        <v>1300</v>
      </c>
      <c r="F7840" s="6" t="s">
        <v>1454</v>
      </c>
      <c r="G7840" s="2">
        <v>48.57033333333333</v>
      </c>
      <c r="H7840" s="2" t="s">
        <v>5089</v>
      </c>
    </row>
    <row r="7841" spans="4:8" ht="11.4" customHeight="1" x14ac:dyDescent="0.2">
      <c r="D7841" s="6" t="s">
        <v>5015</v>
      </c>
      <c r="E7841" s="6" t="s">
        <v>1300</v>
      </c>
      <c r="F7841" s="6" t="s">
        <v>1454</v>
      </c>
      <c r="G7841" s="2">
        <v>60.412790697674417</v>
      </c>
      <c r="H7841" s="2" t="s">
        <v>5089</v>
      </c>
    </row>
    <row r="7842" spans="4:8" ht="11.4" customHeight="1" x14ac:dyDescent="0.2">
      <c r="D7842" s="6" t="s">
        <v>1530</v>
      </c>
      <c r="E7842" s="6" t="s">
        <v>1300</v>
      </c>
      <c r="F7842" s="6" t="s">
        <v>1454</v>
      </c>
      <c r="G7842" s="2">
        <v>39.946799999999996</v>
      </c>
      <c r="H7842" s="2" t="s">
        <v>5089</v>
      </c>
    </row>
    <row r="7843" spans="4:8" ht="11.4" customHeight="1" x14ac:dyDescent="0.2">
      <c r="D7843" s="6" t="s">
        <v>1480</v>
      </c>
      <c r="E7843" s="6" t="s">
        <v>1300</v>
      </c>
      <c r="F7843" s="6" t="s">
        <v>1454</v>
      </c>
      <c r="G7843" s="2">
        <v>48.91041666666667</v>
      </c>
      <c r="H7843" s="2" t="s">
        <v>5091</v>
      </c>
    </row>
    <row r="7844" spans="4:8" ht="11.4" customHeight="1" x14ac:dyDescent="0.2">
      <c r="D7844" s="6" t="s">
        <v>1496</v>
      </c>
      <c r="E7844" s="6" t="s">
        <v>1300</v>
      </c>
      <c r="F7844" s="6" t="s">
        <v>1454</v>
      </c>
      <c r="G7844" s="2">
        <v>49.661260504201678</v>
      </c>
      <c r="H7844" s="2" t="s">
        <v>5089</v>
      </c>
    </row>
    <row r="7845" spans="4:8" ht="11.4" customHeight="1" x14ac:dyDescent="0.2">
      <c r="D7845" s="6" t="s">
        <v>1514</v>
      </c>
      <c r="E7845" s="6" t="s">
        <v>1300</v>
      </c>
      <c r="F7845" s="6" t="s">
        <v>1454</v>
      </c>
      <c r="G7845" s="2">
        <v>60.37576923076923</v>
      </c>
      <c r="H7845" s="2" t="s">
        <v>5089</v>
      </c>
    </row>
    <row r="7846" spans="4:8" ht="11.4" customHeight="1" x14ac:dyDescent="0.2">
      <c r="D7846" s="6" t="s">
        <v>1512</v>
      </c>
      <c r="E7846" s="6" t="s">
        <v>1300</v>
      </c>
      <c r="F7846" s="6" t="s">
        <v>1454</v>
      </c>
      <c r="G7846" s="2">
        <v>63.030769230769231</v>
      </c>
      <c r="H7846" s="2" t="s">
        <v>5089</v>
      </c>
    </row>
    <row r="7847" spans="4:8" ht="11.4" customHeight="1" x14ac:dyDescent="0.2">
      <c r="D7847" s="6" t="s">
        <v>1988</v>
      </c>
      <c r="E7847" s="6" t="s">
        <v>1654</v>
      </c>
      <c r="F7847" s="6" t="s">
        <v>1969</v>
      </c>
      <c r="G7847" s="2">
        <v>0.94916666666666671</v>
      </c>
      <c r="H7847" s="2" t="s">
        <v>5089</v>
      </c>
    </row>
    <row r="7848" spans="4:8" ht="11.4" customHeight="1" x14ac:dyDescent="0.2">
      <c r="D7848" s="6" t="s">
        <v>4131</v>
      </c>
      <c r="E7848" s="6" t="s">
        <v>4103</v>
      </c>
      <c r="F7848" s="6" t="s">
        <v>4104</v>
      </c>
      <c r="G7848" s="2">
        <v>150</v>
      </c>
      <c r="H7848" s="2" t="s">
        <v>5091</v>
      </c>
    </row>
    <row r="7849" spans="4:8" ht="11.4" customHeight="1" x14ac:dyDescent="0.2">
      <c r="D7849" s="6" t="s">
        <v>4135</v>
      </c>
      <c r="E7849" s="6" t="s">
        <v>4103</v>
      </c>
      <c r="F7849" s="6" t="s">
        <v>4104</v>
      </c>
      <c r="G7849" s="2">
        <v>230</v>
      </c>
      <c r="H7849" s="2" t="s">
        <v>5089</v>
      </c>
    </row>
    <row r="7850" spans="4:8" ht="11.4" customHeight="1" x14ac:dyDescent="0.2">
      <c r="D7850" s="6" t="s">
        <v>5016</v>
      </c>
      <c r="E7850" s="6" t="s">
        <v>3579</v>
      </c>
      <c r="F7850" s="6" t="s">
        <v>3698</v>
      </c>
      <c r="G7850" s="2">
        <v>1093.95</v>
      </c>
      <c r="H7850" s="2" t="s">
        <v>5089</v>
      </c>
    </row>
    <row r="7851" spans="4:8" ht="11.4" customHeight="1" x14ac:dyDescent="0.2">
      <c r="D7851" s="6" t="s">
        <v>3723</v>
      </c>
      <c r="E7851" s="6" t="s">
        <v>3579</v>
      </c>
      <c r="F7851" s="6" t="s">
        <v>3698</v>
      </c>
      <c r="G7851" s="2">
        <v>1093.9299999999998</v>
      </c>
      <c r="H7851" s="2" t="s">
        <v>5089</v>
      </c>
    </row>
    <row r="7852" spans="4:8" ht="11.4" customHeight="1" x14ac:dyDescent="0.2">
      <c r="D7852" s="6" t="s">
        <v>4136</v>
      </c>
      <c r="E7852" s="6" t="s">
        <v>4103</v>
      </c>
      <c r="F7852" s="6" t="s">
        <v>4104</v>
      </c>
      <c r="G7852" s="2">
        <v>230</v>
      </c>
      <c r="H7852" s="2" t="s">
        <v>5089</v>
      </c>
    </row>
    <row r="7853" spans="4:8" ht="11.4" customHeight="1" x14ac:dyDescent="0.2">
      <c r="D7853" s="6" t="s">
        <v>4132</v>
      </c>
      <c r="E7853" s="6" t="s">
        <v>4103</v>
      </c>
      <c r="F7853" s="6" t="s">
        <v>4104</v>
      </c>
      <c r="G7853" s="2">
        <v>140</v>
      </c>
      <c r="H7853" s="2" t="s">
        <v>5091</v>
      </c>
    </row>
    <row r="7854" spans="4:8" ht="11.4" customHeight="1" x14ac:dyDescent="0.2">
      <c r="D7854" s="6" t="s">
        <v>5017</v>
      </c>
      <c r="E7854" s="6" t="s">
        <v>3579</v>
      </c>
      <c r="F7854" s="6" t="s">
        <v>3698</v>
      </c>
      <c r="G7854" s="2">
        <v>321.8</v>
      </c>
      <c r="H7854" s="2" t="s">
        <v>5089</v>
      </c>
    </row>
    <row r="7855" spans="4:8" ht="11.4" customHeight="1" x14ac:dyDescent="0.2">
      <c r="D7855" s="6" t="s">
        <v>5018</v>
      </c>
      <c r="E7855" s="6" t="s">
        <v>3579</v>
      </c>
      <c r="F7855" s="6" t="s">
        <v>3698</v>
      </c>
      <c r="G7855" s="2">
        <v>1312.65</v>
      </c>
      <c r="H7855" s="2" t="s">
        <v>5089</v>
      </c>
    </row>
    <row r="7856" spans="4:8" ht="11.4" customHeight="1" x14ac:dyDescent="0.2">
      <c r="D7856" s="6" t="s">
        <v>5019</v>
      </c>
      <c r="E7856" s="6" t="s">
        <v>3579</v>
      </c>
      <c r="F7856" s="6" t="s">
        <v>3698</v>
      </c>
      <c r="G7856" s="2">
        <v>1267.05</v>
      </c>
      <c r="H7856" s="2" t="s">
        <v>5089</v>
      </c>
    </row>
    <row r="7857" spans="4:8" ht="11.4" customHeight="1" x14ac:dyDescent="0.2">
      <c r="D7857" s="6" t="s">
        <v>5020</v>
      </c>
      <c r="E7857" s="6" t="s">
        <v>3579</v>
      </c>
      <c r="F7857" s="6" t="s">
        <v>3698</v>
      </c>
      <c r="G7857" s="2">
        <v>429.2</v>
      </c>
      <c r="H7857" s="2" t="s">
        <v>5089</v>
      </c>
    </row>
    <row r="7858" spans="4:8" ht="11.4" customHeight="1" x14ac:dyDescent="0.2">
      <c r="D7858" s="6" t="s">
        <v>5021</v>
      </c>
      <c r="E7858" s="6" t="s">
        <v>3579</v>
      </c>
      <c r="F7858" s="6" t="s">
        <v>3698</v>
      </c>
      <c r="G7858" s="2">
        <v>424.71</v>
      </c>
      <c r="H7858" s="2" t="s">
        <v>5089</v>
      </c>
    </row>
    <row r="7859" spans="4:8" ht="11.4" customHeight="1" x14ac:dyDescent="0.2">
      <c r="D7859" s="6" t="s">
        <v>4014</v>
      </c>
      <c r="E7859" s="6" t="s">
        <v>3895</v>
      </c>
      <c r="F7859" s="6" t="s">
        <v>4007</v>
      </c>
      <c r="G7859" s="2">
        <v>1450</v>
      </c>
      <c r="H7859" s="2" t="s">
        <v>5089</v>
      </c>
    </row>
    <row r="7860" spans="4:8" ht="11.4" customHeight="1" x14ac:dyDescent="0.2">
      <c r="D7860" s="6" t="s">
        <v>4018</v>
      </c>
      <c r="E7860" s="6" t="s">
        <v>3895</v>
      </c>
      <c r="F7860" s="6" t="s">
        <v>4007</v>
      </c>
      <c r="G7860" s="2">
        <v>480</v>
      </c>
      <c r="H7860" s="2" t="s">
        <v>5089</v>
      </c>
    </row>
    <row r="7861" spans="4:8" ht="11.4" customHeight="1" x14ac:dyDescent="0.2">
      <c r="D7861" s="6" t="s">
        <v>4012</v>
      </c>
      <c r="E7861" s="6" t="s">
        <v>3895</v>
      </c>
      <c r="F7861" s="6" t="s">
        <v>4007</v>
      </c>
      <c r="G7861" s="2">
        <v>885</v>
      </c>
      <c r="H7861" s="2" t="s">
        <v>5089</v>
      </c>
    </row>
    <row r="7862" spans="4:8" ht="11.4" customHeight="1" x14ac:dyDescent="0.2">
      <c r="D7862" s="6" t="s">
        <v>3435</v>
      </c>
      <c r="E7862" s="6" t="s">
        <v>3363</v>
      </c>
      <c r="F7862" s="6" t="s">
        <v>3407</v>
      </c>
      <c r="G7862" s="2">
        <v>1378.7162499999999</v>
      </c>
      <c r="H7862" s="2" t="s">
        <v>5089</v>
      </c>
    </row>
    <row r="7863" spans="4:8" ht="11.4" customHeight="1" x14ac:dyDescent="0.2">
      <c r="D7863" s="6" t="s">
        <v>3448</v>
      </c>
      <c r="E7863" s="6" t="s">
        <v>3363</v>
      </c>
      <c r="F7863" s="6" t="s">
        <v>3407</v>
      </c>
      <c r="G7863" s="2">
        <v>1117.425</v>
      </c>
      <c r="H7863" s="2" t="s">
        <v>5089</v>
      </c>
    </row>
    <row r="7864" spans="4:8" ht="11.4" customHeight="1" x14ac:dyDescent="0.2">
      <c r="D7864" s="6" t="s">
        <v>3475</v>
      </c>
      <c r="E7864" s="6" t="s">
        <v>3363</v>
      </c>
      <c r="F7864" s="6" t="s">
        <v>3407</v>
      </c>
      <c r="G7864" s="2">
        <v>1217.28</v>
      </c>
      <c r="H7864" s="2" t="s">
        <v>5089</v>
      </c>
    </row>
    <row r="7865" spans="4:8" ht="11.4" customHeight="1" x14ac:dyDescent="0.2">
      <c r="D7865" s="6" t="s">
        <v>5022</v>
      </c>
      <c r="E7865" s="6" t="s">
        <v>3579</v>
      </c>
      <c r="F7865" s="6" t="s">
        <v>3698</v>
      </c>
      <c r="G7865" s="2">
        <v>1188.6333333333334</v>
      </c>
      <c r="H7865" s="2" t="s">
        <v>5089</v>
      </c>
    </row>
    <row r="7866" spans="4:8" ht="11.4" customHeight="1" x14ac:dyDescent="0.2">
      <c r="D7866" s="6" t="s">
        <v>1801</v>
      </c>
      <c r="E7866" s="6" t="s">
        <v>1654</v>
      </c>
      <c r="F7866" s="6" t="s">
        <v>1792</v>
      </c>
      <c r="G7866" s="2">
        <v>23.145208333333333</v>
      </c>
      <c r="H7866" s="2" t="s">
        <v>5089</v>
      </c>
    </row>
    <row r="7867" spans="4:8" ht="11.4" customHeight="1" x14ac:dyDescent="0.2">
      <c r="D7867" s="6" t="s">
        <v>1796</v>
      </c>
      <c r="E7867" s="6" t="s">
        <v>1654</v>
      </c>
      <c r="F7867" s="6" t="s">
        <v>1792</v>
      </c>
      <c r="G7867" s="2">
        <v>36.853144848954301</v>
      </c>
      <c r="H7867" s="2" t="s">
        <v>5089</v>
      </c>
    </row>
    <row r="7868" spans="4:8" ht="11.4" customHeight="1" x14ac:dyDescent="0.2">
      <c r="D7868" s="6" t="s">
        <v>1811</v>
      </c>
      <c r="E7868" s="6" t="s">
        <v>1654</v>
      </c>
      <c r="F7868" s="6" t="s">
        <v>1792</v>
      </c>
      <c r="G7868" s="2">
        <v>48.120392434988183</v>
      </c>
      <c r="H7868" s="2" t="s">
        <v>5089</v>
      </c>
    </row>
    <row r="7869" spans="4:8" ht="11.4" customHeight="1" x14ac:dyDescent="0.2">
      <c r="D7869" s="6" t="s">
        <v>1812</v>
      </c>
      <c r="E7869" s="6" t="s">
        <v>1654</v>
      </c>
      <c r="F7869" s="6" t="s">
        <v>1792</v>
      </c>
      <c r="G7869" s="2">
        <v>420.97382099209199</v>
      </c>
      <c r="H7869" s="2" t="s">
        <v>5089</v>
      </c>
    </row>
    <row r="7870" spans="4:8" ht="11.4" customHeight="1" x14ac:dyDescent="0.2">
      <c r="D7870" s="6" t="s">
        <v>5023</v>
      </c>
      <c r="E7870" s="6" t="s">
        <v>3363</v>
      </c>
      <c r="F7870" s="6" t="s">
        <v>3407</v>
      </c>
      <c r="G7870" s="2">
        <v>1645.5</v>
      </c>
      <c r="H7870" s="2" t="s">
        <v>5089</v>
      </c>
    </row>
    <row r="7871" spans="4:8" ht="11.4" customHeight="1" x14ac:dyDescent="0.2">
      <c r="D7871" s="6" t="s">
        <v>3639</v>
      </c>
      <c r="E7871" s="6" t="s">
        <v>3579</v>
      </c>
      <c r="F7871" s="6" t="s">
        <v>3580</v>
      </c>
      <c r="G7871" s="2">
        <v>2801.5208823529415</v>
      </c>
      <c r="H7871" s="2" t="s">
        <v>5089</v>
      </c>
    </row>
    <row r="7872" spans="4:8" ht="11.4" customHeight="1" x14ac:dyDescent="0.2">
      <c r="D7872" s="6" t="s">
        <v>3637</v>
      </c>
      <c r="E7872" s="6" t="s">
        <v>3579</v>
      </c>
      <c r="F7872" s="6" t="s">
        <v>3580</v>
      </c>
      <c r="G7872" s="2">
        <v>3721.3571874999998</v>
      </c>
      <c r="H7872" s="2" t="s">
        <v>5089</v>
      </c>
    </row>
    <row r="7873" spans="4:8" ht="11.4" customHeight="1" x14ac:dyDescent="0.2">
      <c r="D7873" s="6" t="s">
        <v>3638</v>
      </c>
      <c r="E7873" s="6" t="s">
        <v>3579</v>
      </c>
      <c r="F7873" s="6" t="s">
        <v>3580</v>
      </c>
      <c r="G7873" s="2">
        <v>3513.1428125000002</v>
      </c>
      <c r="H7873" s="2" t="s">
        <v>5089</v>
      </c>
    </row>
    <row r="7874" spans="4:8" ht="11.4" customHeight="1" x14ac:dyDescent="0.2">
      <c r="D7874" s="6" t="s">
        <v>3636</v>
      </c>
      <c r="E7874" s="6" t="s">
        <v>3579</v>
      </c>
      <c r="F7874" s="6" t="s">
        <v>3580</v>
      </c>
      <c r="G7874" s="2">
        <v>2628.8571874999998</v>
      </c>
      <c r="H7874" s="2" t="s">
        <v>5089</v>
      </c>
    </row>
    <row r="7875" spans="4:8" ht="11.4" customHeight="1" x14ac:dyDescent="0.2">
      <c r="D7875" s="6" t="s">
        <v>3889</v>
      </c>
      <c r="E7875" s="6" t="s">
        <v>3579</v>
      </c>
      <c r="F7875" s="6" t="s">
        <v>3885</v>
      </c>
      <c r="G7875" s="2">
        <v>48.504705882352937</v>
      </c>
      <c r="H7875" s="2" t="s">
        <v>5091</v>
      </c>
    </row>
    <row r="7876" spans="4:8" ht="11.4" customHeight="1" x14ac:dyDescent="0.2">
      <c r="D7876" s="6" t="s">
        <v>3826</v>
      </c>
      <c r="E7876" s="6" t="s">
        <v>3579</v>
      </c>
      <c r="F7876" s="6" t="s">
        <v>3698</v>
      </c>
      <c r="G7876" s="2">
        <v>222.4194144144144</v>
      </c>
      <c r="H7876" s="2" t="s">
        <v>5091</v>
      </c>
    </row>
    <row r="7877" spans="4:8" ht="11.4" customHeight="1" x14ac:dyDescent="0.2">
      <c r="D7877" s="6" t="s">
        <v>5024</v>
      </c>
      <c r="E7877" s="6" t="s">
        <v>3579</v>
      </c>
      <c r="F7877" s="6" t="s">
        <v>3698</v>
      </c>
      <c r="G7877" s="2">
        <v>176.05</v>
      </c>
      <c r="H7877" s="2" t="s">
        <v>5089</v>
      </c>
    </row>
    <row r="7878" spans="4:8" ht="11.4" customHeight="1" x14ac:dyDescent="0.2">
      <c r="D7878" s="6" t="s">
        <v>3751</v>
      </c>
      <c r="E7878" s="6" t="s">
        <v>3579</v>
      </c>
      <c r="F7878" s="6" t="s">
        <v>3698</v>
      </c>
      <c r="G7878" s="2">
        <v>35.68</v>
      </c>
      <c r="H7878" s="2" t="s">
        <v>5089</v>
      </c>
    </row>
    <row r="7879" spans="4:8" ht="11.4" customHeight="1" x14ac:dyDescent="0.2">
      <c r="D7879" s="6" t="s">
        <v>5025</v>
      </c>
      <c r="E7879" s="6" t="s">
        <v>3579</v>
      </c>
      <c r="F7879" s="6" t="s">
        <v>3698</v>
      </c>
      <c r="G7879" s="2">
        <v>158.71</v>
      </c>
      <c r="H7879" s="2" t="s">
        <v>5089</v>
      </c>
    </row>
    <row r="7880" spans="4:8" ht="11.4" customHeight="1" x14ac:dyDescent="0.2">
      <c r="D7880" s="6" t="s">
        <v>5026</v>
      </c>
      <c r="E7880" s="6" t="s">
        <v>3579</v>
      </c>
      <c r="F7880" s="6" t="s">
        <v>3698</v>
      </c>
      <c r="G7880" s="2">
        <v>709.8</v>
      </c>
      <c r="H7880" s="2" t="s">
        <v>5089</v>
      </c>
    </row>
    <row r="7881" spans="4:8" ht="11.4" customHeight="1" x14ac:dyDescent="0.2">
      <c r="D7881" s="6" t="s">
        <v>3745</v>
      </c>
      <c r="E7881" s="6" t="s">
        <v>3579</v>
      </c>
      <c r="F7881" s="6" t="s">
        <v>3698</v>
      </c>
      <c r="G7881" s="2">
        <v>435.92</v>
      </c>
      <c r="H7881" s="2" t="s">
        <v>5089</v>
      </c>
    </row>
    <row r="7882" spans="4:8" ht="11.4" customHeight="1" x14ac:dyDescent="0.2">
      <c r="D7882" s="6" t="s">
        <v>3733</v>
      </c>
      <c r="E7882" s="6" t="s">
        <v>3579</v>
      </c>
      <c r="F7882" s="6" t="s">
        <v>3698</v>
      </c>
      <c r="G7882" s="2">
        <v>1810.19</v>
      </c>
      <c r="H7882" s="2" t="s">
        <v>5089</v>
      </c>
    </row>
    <row r="7883" spans="4:8" ht="11.4" customHeight="1" x14ac:dyDescent="0.2">
      <c r="D7883" s="6" t="s">
        <v>3558</v>
      </c>
      <c r="E7883" s="6" t="s">
        <v>3556</v>
      </c>
      <c r="F7883" s="6" t="s">
        <v>3557</v>
      </c>
      <c r="G7883" s="2">
        <v>1431.3981804347825</v>
      </c>
      <c r="H7883" s="2" t="s">
        <v>5089</v>
      </c>
    </row>
    <row r="7884" spans="4:8" ht="11.4" customHeight="1" x14ac:dyDescent="0.2">
      <c r="D7884" s="6" t="s">
        <v>5027</v>
      </c>
      <c r="E7884" s="6" t="s">
        <v>3363</v>
      </c>
      <c r="F7884" s="6" t="s">
        <v>3481</v>
      </c>
      <c r="G7884" s="2">
        <v>12978</v>
      </c>
      <c r="H7884" s="2" t="s">
        <v>5089</v>
      </c>
    </row>
    <row r="7885" spans="4:8" ht="11.4" customHeight="1" x14ac:dyDescent="0.2">
      <c r="D7885" s="6" t="s">
        <v>3521</v>
      </c>
      <c r="E7885" s="6" t="s">
        <v>3363</v>
      </c>
      <c r="F7885" s="6" t="s">
        <v>3481</v>
      </c>
      <c r="G7885" s="2">
        <v>1570.4608333333333</v>
      </c>
      <c r="H7885" s="2" t="s">
        <v>5089</v>
      </c>
    </row>
    <row r="7886" spans="4:8" ht="11.4" customHeight="1" x14ac:dyDescent="0.2">
      <c r="D7886" s="6" t="s">
        <v>3522</v>
      </c>
      <c r="E7886" s="6" t="s">
        <v>3363</v>
      </c>
      <c r="F7886" s="6" t="s">
        <v>3481</v>
      </c>
      <c r="G7886" s="2">
        <v>1647.4973333333335</v>
      </c>
      <c r="H7886" s="2" t="s">
        <v>5089</v>
      </c>
    </row>
    <row r="7887" spans="4:8" ht="11.4" customHeight="1" x14ac:dyDescent="0.2">
      <c r="D7887" s="6" t="s">
        <v>3519</v>
      </c>
      <c r="E7887" s="6" t="s">
        <v>3363</v>
      </c>
      <c r="F7887" s="6" t="s">
        <v>3481</v>
      </c>
      <c r="G7887" s="2">
        <v>2856.8558333333331</v>
      </c>
      <c r="H7887" s="2" t="s">
        <v>5089</v>
      </c>
    </row>
    <row r="7888" spans="4:8" ht="11.4" customHeight="1" x14ac:dyDescent="0.2">
      <c r="D7888" s="6" t="s">
        <v>1601</v>
      </c>
      <c r="E7888" s="6" t="s">
        <v>1300</v>
      </c>
      <c r="F7888" s="6" t="s">
        <v>1575</v>
      </c>
      <c r="G7888" s="2">
        <v>225.89627906976747</v>
      </c>
      <c r="H7888" s="2" t="s">
        <v>5089</v>
      </c>
    </row>
    <row r="7889" spans="4:8" ht="11.4" customHeight="1" x14ac:dyDescent="0.2">
      <c r="D7889" s="6" t="s">
        <v>1606</v>
      </c>
      <c r="E7889" s="6" t="s">
        <v>1300</v>
      </c>
      <c r="F7889" s="6" t="s">
        <v>1575</v>
      </c>
      <c r="G7889" s="2">
        <v>190.39000000000001</v>
      </c>
      <c r="H7889" s="2" t="s">
        <v>5089</v>
      </c>
    </row>
    <row r="7890" spans="4:8" ht="11.4" customHeight="1" x14ac:dyDescent="0.2">
      <c r="D7890" s="6" t="s">
        <v>1605</v>
      </c>
      <c r="E7890" s="6" t="s">
        <v>1300</v>
      </c>
      <c r="F7890" s="6" t="s">
        <v>1575</v>
      </c>
      <c r="G7890" s="2">
        <v>244.96470588235292</v>
      </c>
      <c r="H7890" s="2" t="s">
        <v>5089</v>
      </c>
    </row>
    <row r="7891" spans="4:8" ht="11.4" customHeight="1" x14ac:dyDescent="0.2">
      <c r="D7891" s="6" t="s">
        <v>1604</v>
      </c>
      <c r="E7891" s="6" t="s">
        <v>1300</v>
      </c>
      <c r="F7891" s="6" t="s">
        <v>1575</v>
      </c>
      <c r="G7891" s="2">
        <v>327.99565217391302</v>
      </c>
      <c r="H7891" s="2" t="s">
        <v>5089</v>
      </c>
    </row>
    <row r="7892" spans="4:8" ht="11.4" customHeight="1" x14ac:dyDescent="0.2">
      <c r="D7892" s="6" t="s">
        <v>1600</v>
      </c>
      <c r="E7892" s="6" t="s">
        <v>1300</v>
      </c>
      <c r="F7892" s="6" t="s">
        <v>1575</v>
      </c>
      <c r="G7892" s="2">
        <v>401.95288461538462</v>
      </c>
      <c r="H7892" s="2" t="s">
        <v>5089</v>
      </c>
    </row>
    <row r="7893" spans="4:8" ht="11.4" customHeight="1" x14ac:dyDescent="0.2">
      <c r="D7893" s="6" t="s">
        <v>1599</v>
      </c>
      <c r="E7893" s="6" t="s">
        <v>1300</v>
      </c>
      <c r="F7893" s="6" t="s">
        <v>1575</v>
      </c>
      <c r="G7893" s="2">
        <v>393.18712328767123</v>
      </c>
      <c r="H7893" s="2" t="s">
        <v>5089</v>
      </c>
    </row>
    <row r="7894" spans="4:8" ht="11.4" customHeight="1" x14ac:dyDescent="0.2">
      <c r="D7894" s="6" t="s">
        <v>1588</v>
      </c>
      <c r="E7894" s="6" t="s">
        <v>1300</v>
      </c>
      <c r="F7894" s="6" t="s">
        <v>1575</v>
      </c>
      <c r="G7894" s="2">
        <v>343.84917500000006</v>
      </c>
      <c r="H7894" s="2" t="s">
        <v>5091</v>
      </c>
    </row>
    <row r="7895" spans="4:8" ht="11.4" customHeight="1" x14ac:dyDescent="0.2">
      <c r="D7895" s="6" t="s">
        <v>1589</v>
      </c>
      <c r="E7895" s="6" t="s">
        <v>1300</v>
      </c>
      <c r="F7895" s="6" t="s">
        <v>1575</v>
      </c>
      <c r="G7895" s="2">
        <v>485.05615384615385</v>
      </c>
      <c r="H7895" s="2" t="s">
        <v>5089</v>
      </c>
    </row>
    <row r="7896" spans="4:8" ht="11.4" customHeight="1" x14ac:dyDescent="0.2">
      <c r="D7896" s="6" t="s">
        <v>1590</v>
      </c>
      <c r="E7896" s="6" t="s">
        <v>1300</v>
      </c>
      <c r="F7896" s="6" t="s">
        <v>1575</v>
      </c>
      <c r="G7896" s="2">
        <v>466.97809756097558</v>
      </c>
      <c r="H7896" s="2" t="s">
        <v>5089</v>
      </c>
    </row>
    <row r="7897" spans="4:8" ht="11.4" customHeight="1" x14ac:dyDescent="0.2">
      <c r="D7897" s="6" t="s">
        <v>1587</v>
      </c>
      <c r="E7897" s="6" t="s">
        <v>1300</v>
      </c>
      <c r="F7897" s="6" t="s">
        <v>1575</v>
      </c>
      <c r="G7897" s="2">
        <v>453.34531645569621</v>
      </c>
      <c r="H7897" s="2" t="s">
        <v>5091</v>
      </c>
    </row>
    <row r="7898" spans="4:8" ht="11.4" customHeight="1" x14ac:dyDescent="0.2">
      <c r="D7898" s="6" t="s">
        <v>1978</v>
      </c>
      <c r="E7898" s="6" t="s">
        <v>1654</v>
      </c>
      <c r="F7898" s="6" t="s">
        <v>1969</v>
      </c>
      <c r="G7898" s="2">
        <v>26.473798854447441</v>
      </c>
      <c r="H7898" s="2" t="s">
        <v>5089</v>
      </c>
    </row>
    <row r="7899" spans="4:8" ht="11.4" customHeight="1" x14ac:dyDescent="0.2">
      <c r="D7899" s="6" t="s">
        <v>1977</v>
      </c>
      <c r="E7899" s="6" t="s">
        <v>1654</v>
      </c>
      <c r="F7899" s="6" t="s">
        <v>1969</v>
      </c>
      <c r="G7899" s="2">
        <v>12.513060894557213</v>
      </c>
      <c r="H7899" s="2" t="s">
        <v>5089</v>
      </c>
    </row>
    <row r="7900" spans="4:8" ht="11.4" customHeight="1" x14ac:dyDescent="0.2">
      <c r="D7900" s="6" t="s">
        <v>1990</v>
      </c>
      <c r="E7900" s="6" t="s">
        <v>1654</v>
      </c>
      <c r="F7900" s="6" t="s">
        <v>1969</v>
      </c>
      <c r="G7900" s="2">
        <v>28.963094629156011</v>
      </c>
      <c r="H7900" s="2" t="s">
        <v>5089</v>
      </c>
    </row>
    <row r="7901" spans="4:8" ht="11.4" customHeight="1" x14ac:dyDescent="0.2">
      <c r="D7901" s="6" t="s">
        <v>1989</v>
      </c>
      <c r="E7901" s="6" t="s">
        <v>1654</v>
      </c>
      <c r="F7901" s="6" t="s">
        <v>1969</v>
      </c>
      <c r="G7901" s="2">
        <v>31</v>
      </c>
      <c r="H7901" s="2" t="s">
        <v>5089</v>
      </c>
    </row>
    <row r="7902" spans="4:8" ht="11.4" customHeight="1" x14ac:dyDescent="0.2">
      <c r="D7902" s="6" t="s">
        <v>1979</v>
      </c>
      <c r="E7902" s="6" t="s">
        <v>1654</v>
      </c>
      <c r="F7902" s="6" t="s">
        <v>1969</v>
      </c>
      <c r="G7902" s="2">
        <v>47.190574018126888</v>
      </c>
      <c r="H7902" s="2" t="s">
        <v>5089</v>
      </c>
    </row>
    <row r="7903" spans="4:8" ht="11.4" customHeight="1" x14ac:dyDescent="0.2">
      <c r="D7903" s="6" t="s">
        <v>1981</v>
      </c>
      <c r="E7903" s="6" t="s">
        <v>1654</v>
      </c>
      <c r="F7903" s="6" t="s">
        <v>1969</v>
      </c>
      <c r="G7903" s="2">
        <v>125</v>
      </c>
      <c r="H7903" s="2" t="s">
        <v>5089</v>
      </c>
    </row>
    <row r="7904" spans="4:8" ht="11.4" customHeight="1" x14ac:dyDescent="0.2">
      <c r="D7904" s="6" t="s">
        <v>1983</v>
      </c>
      <c r="E7904" s="6" t="s">
        <v>1654</v>
      </c>
      <c r="F7904" s="6" t="s">
        <v>1969</v>
      </c>
      <c r="G7904" s="2">
        <v>85</v>
      </c>
      <c r="H7904" s="2" t="s">
        <v>5089</v>
      </c>
    </row>
    <row r="7905" spans="4:8" ht="11.4" customHeight="1" x14ac:dyDescent="0.2">
      <c r="D7905" s="6" t="s">
        <v>1991</v>
      </c>
      <c r="E7905" s="6" t="s">
        <v>1654</v>
      </c>
      <c r="F7905" s="6" t="s">
        <v>1969</v>
      </c>
      <c r="G7905" s="2">
        <v>45.915674984005115</v>
      </c>
      <c r="H7905" s="2" t="s">
        <v>5089</v>
      </c>
    </row>
    <row r="7906" spans="4:8" ht="11.4" customHeight="1" x14ac:dyDescent="0.2">
      <c r="D7906" s="6" t="s">
        <v>1986</v>
      </c>
      <c r="E7906" s="6" t="s">
        <v>1654</v>
      </c>
      <c r="F7906" s="6" t="s">
        <v>1969</v>
      </c>
      <c r="G7906" s="2">
        <v>8.1369511184755581</v>
      </c>
      <c r="H7906" s="2" t="s">
        <v>5089</v>
      </c>
    </row>
    <row r="7907" spans="4:8" ht="11.4" customHeight="1" x14ac:dyDescent="0.2">
      <c r="D7907" s="6" t="s">
        <v>1985</v>
      </c>
      <c r="E7907" s="6" t="s">
        <v>1654</v>
      </c>
      <c r="F7907" s="6" t="s">
        <v>1969</v>
      </c>
      <c r="G7907" s="2">
        <v>37.270951219512199</v>
      </c>
      <c r="H7907" s="2" t="s">
        <v>5089</v>
      </c>
    </row>
    <row r="7908" spans="4:8" ht="11.4" customHeight="1" x14ac:dyDescent="0.2">
      <c r="D7908" s="6" t="s">
        <v>5028</v>
      </c>
      <c r="E7908" s="6" t="s">
        <v>3579</v>
      </c>
      <c r="F7908" s="6" t="s">
        <v>3698</v>
      </c>
      <c r="G7908" s="2">
        <v>8475</v>
      </c>
      <c r="H7908" s="2" t="s">
        <v>5089</v>
      </c>
    </row>
    <row r="7909" spans="4:8" ht="11.4" customHeight="1" x14ac:dyDescent="0.2">
      <c r="D7909" s="6" t="s">
        <v>5029</v>
      </c>
      <c r="E7909" s="6" t="s">
        <v>3579</v>
      </c>
      <c r="F7909" s="6" t="s">
        <v>3698</v>
      </c>
      <c r="G7909" s="2">
        <v>8475</v>
      </c>
      <c r="H7909" s="2" t="s">
        <v>5089</v>
      </c>
    </row>
    <row r="7910" spans="4:8" ht="11.4" customHeight="1" x14ac:dyDescent="0.2">
      <c r="D7910" s="6" t="s">
        <v>5030</v>
      </c>
      <c r="E7910" s="6" t="s">
        <v>3579</v>
      </c>
      <c r="F7910" s="6" t="s">
        <v>3698</v>
      </c>
      <c r="G7910" s="2">
        <v>9323</v>
      </c>
      <c r="H7910" s="2" t="s">
        <v>5089</v>
      </c>
    </row>
    <row r="7911" spans="4:8" ht="11.4" customHeight="1" x14ac:dyDescent="0.2">
      <c r="D7911" s="6" t="s">
        <v>3258</v>
      </c>
      <c r="E7911" s="6" t="s">
        <v>3186</v>
      </c>
      <c r="F7911" s="6" t="s">
        <v>3253</v>
      </c>
      <c r="G7911" s="2">
        <v>90.548818826368986</v>
      </c>
      <c r="H7911" s="2" t="s">
        <v>5091</v>
      </c>
    </row>
    <row r="7912" spans="4:8" ht="11.4" customHeight="1" x14ac:dyDescent="0.2">
      <c r="D7912" s="6" t="s">
        <v>3257</v>
      </c>
      <c r="E7912" s="6" t="s">
        <v>3186</v>
      </c>
      <c r="F7912" s="6" t="s">
        <v>3253</v>
      </c>
      <c r="G7912" s="2">
        <v>198.47120583286593</v>
      </c>
      <c r="H7912" s="2" t="s">
        <v>5091</v>
      </c>
    </row>
    <row r="7913" spans="4:8" ht="11.4" customHeight="1" x14ac:dyDescent="0.2">
      <c r="D7913" s="6" t="s">
        <v>3256</v>
      </c>
      <c r="E7913" s="6" t="s">
        <v>3186</v>
      </c>
      <c r="F7913" s="6" t="s">
        <v>3253</v>
      </c>
      <c r="G7913" s="2">
        <v>204.86175170068029</v>
      </c>
      <c r="H7913" s="2" t="s">
        <v>5089</v>
      </c>
    </row>
    <row r="7914" spans="4:8" ht="11.4" customHeight="1" x14ac:dyDescent="0.2">
      <c r="D7914" s="6" t="s">
        <v>3255</v>
      </c>
      <c r="E7914" s="6" t="s">
        <v>3186</v>
      </c>
      <c r="F7914" s="6" t="s">
        <v>3253</v>
      </c>
      <c r="G7914" s="2">
        <v>104.93689898752061</v>
      </c>
      <c r="H7914" s="2" t="s">
        <v>5091</v>
      </c>
    </row>
    <row r="7915" spans="4:8" ht="11.4" customHeight="1" x14ac:dyDescent="0.2">
      <c r="D7915" s="6" t="s">
        <v>3254</v>
      </c>
      <c r="E7915" s="6" t="s">
        <v>3186</v>
      </c>
      <c r="F7915" s="6" t="s">
        <v>3253</v>
      </c>
      <c r="G7915" s="2">
        <v>265.11922037138174</v>
      </c>
      <c r="H7915" s="2" t="s">
        <v>5091</v>
      </c>
    </row>
    <row r="7916" spans="4:8" ht="11.4" customHeight="1" x14ac:dyDescent="0.2">
      <c r="D7916" s="6" t="s">
        <v>3259</v>
      </c>
      <c r="E7916" s="6" t="s">
        <v>3186</v>
      </c>
      <c r="F7916" s="6" t="s">
        <v>3253</v>
      </c>
      <c r="G7916" s="2">
        <v>150</v>
      </c>
      <c r="H7916" s="2" t="s">
        <v>5091</v>
      </c>
    </row>
    <row r="7917" spans="4:8" ht="11.4" customHeight="1" x14ac:dyDescent="0.2">
      <c r="D7917" s="6" t="s">
        <v>1595</v>
      </c>
      <c r="E7917" s="6" t="s">
        <v>1300</v>
      </c>
      <c r="F7917" s="6" t="s">
        <v>1575</v>
      </c>
      <c r="G7917" s="2">
        <v>345.81596491228066</v>
      </c>
      <c r="H7917" s="2" t="s">
        <v>5089</v>
      </c>
    </row>
    <row r="7918" spans="4:8" ht="11.4" customHeight="1" x14ac:dyDescent="0.2">
      <c r="D7918" s="6" t="s">
        <v>1579</v>
      </c>
      <c r="E7918" s="6" t="s">
        <v>1300</v>
      </c>
      <c r="F7918" s="6" t="s">
        <v>1575</v>
      </c>
      <c r="G7918" s="2">
        <v>433.93635775862066</v>
      </c>
      <c r="H7918" s="2" t="s">
        <v>5090</v>
      </c>
    </row>
    <row r="7919" spans="4:8" ht="11.4" customHeight="1" x14ac:dyDescent="0.2">
      <c r="D7919" s="6" t="s">
        <v>1591</v>
      </c>
      <c r="E7919" s="6" t="s">
        <v>1300</v>
      </c>
      <c r="F7919" s="6" t="s">
        <v>1575</v>
      </c>
      <c r="G7919" s="2">
        <v>345.39580524344569</v>
      </c>
      <c r="H7919" s="2" t="s">
        <v>5091</v>
      </c>
    </row>
    <row r="7920" spans="4:8" ht="11.4" customHeight="1" x14ac:dyDescent="0.2">
      <c r="D7920" s="6" t="s">
        <v>1578</v>
      </c>
      <c r="E7920" s="6" t="s">
        <v>1300</v>
      </c>
      <c r="F7920" s="6" t="s">
        <v>1575</v>
      </c>
      <c r="G7920" s="2">
        <v>430.88244422890398</v>
      </c>
      <c r="H7920" s="2" t="s">
        <v>5090</v>
      </c>
    </row>
    <row r="7921" spans="4:8" ht="11.4" customHeight="1" x14ac:dyDescent="0.2">
      <c r="D7921" s="6" t="s">
        <v>1586</v>
      </c>
      <c r="E7921" s="6" t="s">
        <v>1300</v>
      </c>
      <c r="F7921" s="6" t="s">
        <v>1575</v>
      </c>
      <c r="G7921" s="2">
        <v>380.93985739750445</v>
      </c>
      <c r="H7921" s="2" t="s">
        <v>5091</v>
      </c>
    </row>
    <row r="7922" spans="4:8" ht="11.4" customHeight="1" x14ac:dyDescent="0.2">
      <c r="D7922" s="6" t="s">
        <v>1596</v>
      </c>
      <c r="E7922" s="6" t="s">
        <v>1300</v>
      </c>
      <c r="F7922" s="6" t="s">
        <v>1575</v>
      </c>
      <c r="G7922" s="2">
        <v>433.06071999999995</v>
      </c>
      <c r="H7922" s="2" t="s">
        <v>5089</v>
      </c>
    </row>
    <row r="7923" spans="4:8" ht="11.4" customHeight="1" x14ac:dyDescent="0.2">
      <c r="D7923" s="6" t="s">
        <v>1583</v>
      </c>
      <c r="E7923" s="6" t="s">
        <v>1300</v>
      </c>
      <c r="F7923" s="6" t="s">
        <v>1575</v>
      </c>
      <c r="G7923" s="2">
        <v>482.55464143426292</v>
      </c>
      <c r="H7923" s="2" t="s">
        <v>5091</v>
      </c>
    </row>
    <row r="7924" spans="4:8" ht="11.4" customHeight="1" x14ac:dyDescent="0.2">
      <c r="D7924" s="6" t="s">
        <v>1597</v>
      </c>
      <c r="E7924" s="6" t="s">
        <v>1300</v>
      </c>
      <c r="F7924" s="6" t="s">
        <v>1575</v>
      </c>
      <c r="G7924" s="2">
        <v>528.24727272727273</v>
      </c>
      <c r="H7924" s="2" t="s">
        <v>5089</v>
      </c>
    </row>
    <row r="7925" spans="4:8" ht="11.4" customHeight="1" x14ac:dyDescent="0.2">
      <c r="D7925" s="6" t="s">
        <v>1584</v>
      </c>
      <c r="E7925" s="6" t="s">
        <v>1300</v>
      </c>
      <c r="F7925" s="6" t="s">
        <v>1575</v>
      </c>
      <c r="G7925" s="2">
        <v>431.9731568627451</v>
      </c>
      <c r="H7925" s="2" t="s">
        <v>5091</v>
      </c>
    </row>
    <row r="7926" spans="4:8" ht="11.4" customHeight="1" x14ac:dyDescent="0.2">
      <c r="D7926" s="6" t="s">
        <v>1581</v>
      </c>
      <c r="E7926" s="6" t="s">
        <v>1300</v>
      </c>
      <c r="F7926" s="6" t="s">
        <v>1575</v>
      </c>
      <c r="G7926" s="2">
        <v>576.22306385869558</v>
      </c>
      <c r="H7926" s="2" t="s">
        <v>5091</v>
      </c>
    </row>
    <row r="7927" spans="4:8" ht="11.4" customHeight="1" x14ac:dyDescent="0.2">
      <c r="D7927" s="6" t="s">
        <v>1577</v>
      </c>
      <c r="E7927" s="6" t="s">
        <v>1300</v>
      </c>
      <c r="F7927" s="6" t="s">
        <v>1575</v>
      </c>
      <c r="G7927" s="2">
        <v>564.52453442879494</v>
      </c>
      <c r="H7927" s="2" t="s">
        <v>5090</v>
      </c>
    </row>
    <row r="7928" spans="4:8" ht="11.4" customHeight="1" x14ac:dyDescent="0.2">
      <c r="D7928" s="6" t="s">
        <v>1585</v>
      </c>
      <c r="E7928" s="6" t="s">
        <v>1300</v>
      </c>
      <c r="F7928" s="6" t="s">
        <v>1575</v>
      </c>
      <c r="G7928" s="2">
        <v>449.16794059405942</v>
      </c>
      <c r="H7928" s="2" t="s">
        <v>5091</v>
      </c>
    </row>
    <row r="7929" spans="4:8" ht="11.4" customHeight="1" x14ac:dyDescent="0.2">
      <c r="D7929" s="6" t="s">
        <v>1602</v>
      </c>
      <c r="E7929" s="6" t="s">
        <v>1300</v>
      </c>
      <c r="F7929" s="6" t="s">
        <v>1575</v>
      </c>
      <c r="G7929" s="2">
        <v>1339</v>
      </c>
      <c r="H7929" s="2" t="s">
        <v>5089</v>
      </c>
    </row>
    <row r="7930" spans="4:8" ht="11.4" customHeight="1" x14ac:dyDescent="0.2">
      <c r="D7930" s="6" t="s">
        <v>4143</v>
      </c>
      <c r="E7930" s="6" t="s">
        <v>4103</v>
      </c>
      <c r="F7930" s="6" t="s">
        <v>4140</v>
      </c>
      <c r="G7930" s="2">
        <v>3900</v>
      </c>
      <c r="H7930" s="2" t="s">
        <v>5091</v>
      </c>
    </row>
    <row r="7931" spans="4:8" ht="11.4" customHeight="1" x14ac:dyDescent="0.2">
      <c r="D7931" s="6" t="s">
        <v>4148</v>
      </c>
      <c r="E7931" s="6" t="s">
        <v>4103</v>
      </c>
      <c r="F7931" s="6" t="s">
        <v>4140</v>
      </c>
      <c r="G7931" s="2">
        <v>2000</v>
      </c>
      <c r="H7931" s="2" t="s">
        <v>5091</v>
      </c>
    </row>
    <row r="7932" spans="4:8" ht="11.4" customHeight="1" x14ac:dyDescent="0.2">
      <c r="D7932" s="6" t="s">
        <v>3542</v>
      </c>
      <c r="E7932" s="6" t="s">
        <v>3363</v>
      </c>
      <c r="F7932" s="6" t="s">
        <v>3481</v>
      </c>
      <c r="G7932" s="2">
        <v>2748.2</v>
      </c>
      <c r="H7932" s="2" t="s">
        <v>5089</v>
      </c>
    </row>
    <row r="7933" spans="4:8" ht="11.4" customHeight="1" x14ac:dyDescent="0.2">
      <c r="D7933" s="6" t="s">
        <v>3281</v>
      </c>
      <c r="E7933" s="6" t="s">
        <v>3273</v>
      </c>
      <c r="F7933" s="6" t="s">
        <v>3275</v>
      </c>
      <c r="G7933" s="2">
        <v>495.60079113924053</v>
      </c>
      <c r="H7933" s="2" t="s">
        <v>5089</v>
      </c>
    </row>
    <row r="7934" spans="4:8" ht="11.4" customHeight="1" x14ac:dyDescent="0.2">
      <c r="D7934" s="6" t="s">
        <v>3277</v>
      </c>
      <c r="E7934" s="6" t="s">
        <v>3273</v>
      </c>
      <c r="F7934" s="6" t="s">
        <v>3275</v>
      </c>
      <c r="G7934" s="2">
        <v>865.3948113207548</v>
      </c>
      <c r="H7934" s="2" t="s">
        <v>5089</v>
      </c>
    </row>
    <row r="7935" spans="4:8" ht="11.4" customHeight="1" x14ac:dyDescent="0.2">
      <c r="D7935" s="6" t="s">
        <v>3280</v>
      </c>
      <c r="E7935" s="6" t="s">
        <v>3273</v>
      </c>
      <c r="F7935" s="6" t="s">
        <v>3275</v>
      </c>
      <c r="G7935" s="2">
        <v>316.09118421052631</v>
      </c>
      <c r="H7935" s="2" t="s">
        <v>5089</v>
      </c>
    </row>
    <row r="7936" spans="4:8" ht="11.4" customHeight="1" x14ac:dyDescent="0.2">
      <c r="D7936" s="6" t="s">
        <v>3276</v>
      </c>
      <c r="E7936" s="6" t="s">
        <v>3273</v>
      </c>
      <c r="F7936" s="6" t="s">
        <v>3275</v>
      </c>
      <c r="G7936" s="2">
        <v>604.90517911758468</v>
      </c>
      <c r="H7936" s="2" t="s">
        <v>5090</v>
      </c>
    </row>
    <row r="7937" spans="4:8" ht="11.4" customHeight="1" x14ac:dyDescent="0.2">
      <c r="D7937" s="6" t="s">
        <v>3282</v>
      </c>
      <c r="E7937" s="6" t="s">
        <v>3273</v>
      </c>
      <c r="F7937" s="6" t="s">
        <v>3275</v>
      </c>
      <c r="G7937" s="2">
        <v>3600</v>
      </c>
      <c r="H7937" s="2" t="s">
        <v>5089</v>
      </c>
    </row>
    <row r="7938" spans="4:8" ht="11.4" customHeight="1" x14ac:dyDescent="0.2">
      <c r="D7938" s="6" t="s">
        <v>3278</v>
      </c>
      <c r="E7938" s="6" t="s">
        <v>3273</v>
      </c>
      <c r="F7938" s="6" t="s">
        <v>3275</v>
      </c>
      <c r="G7938" s="2">
        <v>1587.0326923076923</v>
      </c>
      <c r="H7938" s="2" t="s">
        <v>5089</v>
      </c>
    </row>
    <row r="7939" spans="4:8" ht="11.4" customHeight="1" x14ac:dyDescent="0.2">
      <c r="D7939" s="6" t="s">
        <v>3286</v>
      </c>
      <c r="E7939" s="6" t="s">
        <v>3273</v>
      </c>
      <c r="F7939" s="6" t="s">
        <v>3285</v>
      </c>
      <c r="G7939" s="2">
        <v>691.30946010248908</v>
      </c>
      <c r="H7939" s="2" t="s">
        <v>5091</v>
      </c>
    </row>
    <row r="7940" spans="4:8" ht="11.4" customHeight="1" x14ac:dyDescent="0.2">
      <c r="D7940" s="6" t="s">
        <v>3381</v>
      </c>
      <c r="E7940" s="6" t="s">
        <v>3363</v>
      </c>
      <c r="F7940" s="6" t="s">
        <v>3380</v>
      </c>
      <c r="G7940" s="2">
        <v>2275.7447712418302</v>
      </c>
      <c r="H7940" s="2" t="s">
        <v>5089</v>
      </c>
    </row>
    <row r="7941" spans="4:8" ht="11.4" customHeight="1" x14ac:dyDescent="0.2">
      <c r="D7941" s="6" t="s">
        <v>3406</v>
      </c>
      <c r="E7941" s="6" t="s">
        <v>3363</v>
      </c>
      <c r="F7941" s="6" t="s">
        <v>3380</v>
      </c>
      <c r="G7941" s="2">
        <v>1220.4000000000001</v>
      </c>
      <c r="H7941" s="2" t="s">
        <v>5089</v>
      </c>
    </row>
    <row r="7942" spans="4:8" ht="11.4" customHeight="1" x14ac:dyDescent="0.2">
      <c r="D7942" s="6" t="s">
        <v>2019</v>
      </c>
      <c r="E7942" s="6" t="s">
        <v>1654</v>
      </c>
      <c r="F7942" s="6" t="s">
        <v>2014</v>
      </c>
      <c r="G7942" s="2">
        <v>1930.076842105263</v>
      </c>
      <c r="H7942" s="2" t="s">
        <v>5089</v>
      </c>
    </row>
    <row r="7943" spans="4:8" ht="11.4" customHeight="1" x14ac:dyDescent="0.2">
      <c r="D7943" s="6" t="s">
        <v>2022</v>
      </c>
      <c r="E7943" s="6" t="s">
        <v>1654</v>
      </c>
      <c r="F7943" s="6" t="s">
        <v>2014</v>
      </c>
      <c r="G7943" s="2">
        <v>2392.9540000000002</v>
      </c>
      <c r="H7943" s="2" t="s">
        <v>5089</v>
      </c>
    </row>
    <row r="7944" spans="4:8" ht="11.4" customHeight="1" x14ac:dyDescent="0.2">
      <c r="D7944" s="6" t="s">
        <v>2016</v>
      </c>
      <c r="E7944" s="6" t="s">
        <v>1654</v>
      </c>
      <c r="F7944" s="6" t="s">
        <v>2014</v>
      </c>
      <c r="G7944" s="2">
        <v>3636.3556390977442</v>
      </c>
      <c r="H7944" s="2" t="s">
        <v>5089</v>
      </c>
    </row>
    <row r="7945" spans="4:8" ht="11.4" customHeight="1" x14ac:dyDescent="0.2">
      <c r="D7945" s="6" t="s">
        <v>1592</v>
      </c>
      <c r="E7945" s="6" t="s">
        <v>1300</v>
      </c>
      <c r="F7945" s="6" t="s">
        <v>1575</v>
      </c>
      <c r="G7945" s="2">
        <v>501.18469026548672</v>
      </c>
      <c r="H7945" s="2" t="s">
        <v>5089</v>
      </c>
    </row>
    <row r="7946" spans="4:8" ht="11.4" customHeight="1" x14ac:dyDescent="0.2">
      <c r="D7946" s="6" t="s">
        <v>1598</v>
      </c>
      <c r="E7946" s="6" t="s">
        <v>1300</v>
      </c>
      <c r="F7946" s="6" t="s">
        <v>1575</v>
      </c>
      <c r="G7946" s="2">
        <v>678.86648648648656</v>
      </c>
      <c r="H7946" s="2" t="s">
        <v>5089</v>
      </c>
    </row>
    <row r="7947" spans="4:8" ht="11.4" customHeight="1" x14ac:dyDescent="0.2">
      <c r="D7947" s="6" t="s">
        <v>1594</v>
      </c>
      <c r="E7947" s="6" t="s">
        <v>1300</v>
      </c>
      <c r="F7947" s="6" t="s">
        <v>1575</v>
      </c>
      <c r="G7947" s="2">
        <v>665.74595041322311</v>
      </c>
      <c r="H7947" s="2" t="s">
        <v>5089</v>
      </c>
    </row>
    <row r="7948" spans="4:8" ht="11.4" customHeight="1" x14ac:dyDescent="0.2">
      <c r="D7948" s="6" t="s">
        <v>1603</v>
      </c>
      <c r="E7948" s="6" t="s">
        <v>1300</v>
      </c>
      <c r="F7948" s="6" t="s">
        <v>1575</v>
      </c>
      <c r="G7948" s="2">
        <v>299.46384615384619</v>
      </c>
      <c r="H7948" s="2" t="s">
        <v>5089</v>
      </c>
    </row>
    <row r="7949" spans="4:8" ht="11.4" customHeight="1" x14ac:dyDescent="0.2">
      <c r="D7949" s="6" t="s">
        <v>1593</v>
      </c>
      <c r="E7949" s="6" t="s">
        <v>1300</v>
      </c>
      <c r="F7949" s="6" t="s">
        <v>1575</v>
      </c>
      <c r="G7949" s="2">
        <v>520.07551851851861</v>
      </c>
      <c r="H7949" s="2" t="s">
        <v>5091</v>
      </c>
    </row>
    <row r="7950" spans="4:8" ht="11.4" customHeight="1" x14ac:dyDescent="0.2">
      <c r="D7950" s="6" t="s">
        <v>1582</v>
      </c>
      <c r="E7950" s="6" t="s">
        <v>1300</v>
      </c>
      <c r="F7950" s="6" t="s">
        <v>1575</v>
      </c>
      <c r="G7950" s="2">
        <v>705.5131462333826</v>
      </c>
      <c r="H7950" s="2" t="s">
        <v>5091</v>
      </c>
    </row>
    <row r="7951" spans="4:8" ht="11.4" customHeight="1" x14ac:dyDescent="0.2">
      <c r="D7951" s="6" t="s">
        <v>1576</v>
      </c>
      <c r="E7951" s="6" t="s">
        <v>1300</v>
      </c>
      <c r="F7951" s="6" t="s">
        <v>1575</v>
      </c>
      <c r="G7951" s="2">
        <v>570.28254433833558</v>
      </c>
      <c r="H7951" s="2" t="s">
        <v>5090</v>
      </c>
    </row>
    <row r="7952" spans="4:8" ht="11.4" customHeight="1" x14ac:dyDescent="0.2">
      <c r="D7952" s="6" t="s">
        <v>1580</v>
      </c>
      <c r="E7952" s="6" t="s">
        <v>1300</v>
      </c>
      <c r="F7952" s="6" t="s">
        <v>1575</v>
      </c>
      <c r="G7952" s="2">
        <v>704.25253584229392</v>
      </c>
      <c r="H7952" s="2" t="s">
        <v>5091</v>
      </c>
    </row>
    <row r="7953" spans="4:8" ht="11.4" customHeight="1" x14ac:dyDescent="0.2">
      <c r="D7953" s="6" t="s">
        <v>1607</v>
      </c>
      <c r="E7953" s="6" t="s">
        <v>1300</v>
      </c>
      <c r="F7953" s="6" t="s">
        <v>1575</v>
      </c>
      <c r="G7953" s="2">
        <v>1854</v>
      </c>
      <c r="H7953" s="2" t="s">
        <v>5089</v>
      </c>
    </row>
    <row r="7954" spans="4:8" ht="11.4" customHeight="1" x14ac:dyDescent="0.2">
      <c r="D7954" s="6" t="s">
        <v>3710</v>
      </c>
      <c r="E7954" s="6" t="s">
        <v>3579</v>
      </c>
      <c r="F7954" s="6" t="s">
        <v>3698</v>
      </c>
      <c r="G7954" s="2">
        <v>2403.98</v>
      </c>
      <c r="H7954" s="2" t="s">
        <v>5091</v>
      </c>
    </row>
    <row r="7955" spans="4:8" ht="11.4" customHeight="1" x14ac:dyDescent="0.2">
      <c r="D7955" s="6" t="s">
        <v>5031</v>
      </c>
      <c r="E7955" s="6" t="s">
        <v>3579</v>
      </c>
      <c r="F7955" s="6" t="s">
        <v>3698</v>
      </c>
      <c r="G7955" s="2">
        <v>2316.1333333333332</v>
      </c>
      <c r="H7955" s="2" t="s">
        <v>5089</v>
      </c>
    </row>
    <row r="7956" spans="4:8" ht="11.4" customHeight="1" x14ac:dyDescent="0.2">
      <c r="D7956" s="6" t="s">
        <v>5032</v>
      </c>
      <c r="E7956" s="6" t="s">
        <v>3579</v>
      </c>
      <c r="F7956" s="6" t="s">
        <v>3698</v>
      </c>
      <c r="G7956" s="2">
        <v>10019.4</v>
      </c>
      <c r="H7956" s="2" t="s">
        <v>5089</v>
      </c>
    </row>
    <row r="7957" spans="4:8" ht="11.4" customHeight="1" x14ac:dyDescent="0.2">
      <c r="D7957" s="6" t="s">
        <v>3317</v>
      </c>
      <c r="E7957" s="6" t="s">
        <v>3273</v>
      </c>
      <c r="F7957" s="6" t="s">
        <v>3316</v>
      </c>
      <c r="G7957" s="2">
        <v>257.24930909090909</v>
      </c>
      <c r="H7957" s="2" t="s">
        <v>5089</v>
      </c>
    </row>
    <row r="7958" spans="4:8" ht="11.4" customHeight="1" x14ac:dyDescent="0.2">
      <c r="D7958" s="6" t="s">
        <v>3325</v>
      </c>
      <c r="E7958" s="6" t="s">
        <v>3273</v>
      </c>
      <c r="F7958" s="6" t="s">
        <v>3316</v>
      </c>
      <c r="G7958" s="2">
        <v>271.77499999999998</v>
      </c>
      <c r="H7958" s="2" t="s">
        <v>5089</v>
      </c>
    </row>
    <row r="7959" spans="4:8" ht="11.4" customHeight="1" x14ac:dyDescent="0.2">
      <c r="D7959" s="6" t="s">
        <v>5033</v>
      </c>
      <c r="E7959" s="6" t="s">
        <v>2043</v>
      </c>
      <c r="F7959" s="6" t="s">
        <v>2802</v>
      </c>
      <c r="G7959" s="2">
        <v>543</v>
      </c>
      <c r="H7959" s="2" t="s">
        <v>5089</v>
      </c>
    </row>
    <row r="7960" spans="4:8" ht="11.4" customHeight="1" x14ac:dyDescent="0.2">
      <c r="D7960" s="6" t="s">
        <v>2811</v>
      </c>
      <c r="E7960" s="6" t="s">
        <v>2043</v>
      </c>
      <c r="F7960" s="6" t="s">
        <v>2802</v>
      </c>
      <c r="G7960" s="2">
        <v>489</v>
      </c>
      <c r="H7960" s="2" t="s">
        <v>5089</v>
      </c>
    </row>
    <row r="7961" spans="4:8" ht="11.4" customHeight="1" x14ac:dyDescent="0.2">
      <c r="D7961" s="6" t="s">
        <v>1521</v>
      </c>
      <c r="E7961" s="6" t="s">
        <v>1300</v>
      </c>
      <c r="F7961" s="6" t="s">
        <v>1454</v>
      </c>
      <c r="G7961" s="2">
        <v>49.195833333333333</v>
      </c>
      <c r="H7961" s="2" t="s">
        <v>5089</v>
      </c>
    </row>
    <row r="7962" spans="4:8" ht="11.4" customHeight="1" x14ac:dyDescent="0.2">
      <c r="D7962" s="6" t="s">
        <v>5034</v>
      </c>
      <c r="E7962" s="6" t="s">
        <v>1300</v>
      </c>
      <c r="F7962" s="6" t="s">
        <v>1454</v>
      </c>
      <c r="G7962" s="2">
        <v>35.645833333333336</v>
      </c>
      <c r="H7962" s="2" t="s">
        <v>5089</v>
      </c>
    </row>
    <row r="7963" spans="4:8" ht="11.4" customHeight="1" x14ac:dyDescent="0.2">
      <c r="D7963" s="6" t="s">
        <v>1559</v>
      </c>
      <c r="E7963" s="6" t="s">
        <v>1300</v>
      </c>
      <c r="F7963" s="6" t="s">
        <v>1454</v>
      </c>
      <c r="G7963" s="2">
        <v>47.6</v>
      </c>
      <c r="H7963" s="2" t="s">
        <v>5089</v>
      </c>
    </row>
    <row r="7964" spans="4:8" ht="11.4" customHeight="1" x14ac:dyDescent="0.2">
      <c r="D7964" s="6" t="s">
        <v>1522</v>
      </c>
      <c r="E7964" s="6" t="s">
        <v>1300</v>
      </c>
      <c r="F7964" s="6" t="s">
        <v>1454</v>
      </c>
      <c r="G7964" s="2">
        <v>35.887499999999996</v>
      </c>
      <c r="H7964" s="2" t="s">
        <v>5089</v>
      </c>
    </row>
    <row r="7965" spans="4:8" ht="11.4" customHeight="1" x14ac:dyDescent="0.2">
      <c r="D7965" s="6" t="s">
        <v>2002</v>
      </c>
      <c r="E7965" s="6" t="s">
        <v>1654</v>
      </c>
      <c r="F7965" s="6" t="s">
        <v>1992</v>
      </c>
      <c r="G7965" s="2">
        <v>560</v>
      </c>
      <c r="H7965" s="2" t="s">
        <v>5089</v>
      </c>
    </row>
    <row r="7966" spans="4:8" ht="11.4" customHeight="1" x14ac:dyDescent="0.2">
      <c r="D7966" s="6" t="s">
        <v>5035</v>
      </c>
      <c r="E7966" s="6" t="s">
        <v>3579</v>
      </c>
      <c r="F7966" s="6" t="s">
        <v>3698</v>
      </c>
      <c r="G7966" s="2">
        <v>860.4</v>
      </c>
      <c r="H7966" s="2" t="s">
        <v>5089</v>
      </c>
    </row>
    <row r="7967" spans="4:8" ht="11.4" customHeight="1" x14ac:dyDescent="0.2">
      <c r="D7967" s="6" t="s">
        <v>5036</v>
      </c>
      <c r="E7967" s="6" t="s">
        <v>3579</v>
      </c>
      <c r="F7967" s="6" t="s">
        <v>3698</v>
      </c>
      <c r="G7967" s="2">
        <v>860.4</v>
      </c>
      <c r="H7967" s="2" t="s">
        <v>5089</v>
      </c>
    </row>
    <row r="7968" spans="4:8" ht="11.4" customHeight="1" x14ac:dyDescent="0.2">
      <c r="D7968" s="6" t="s">
        <v>3754</v>
      </c>
      <c r="E7968" s="6" t="s">
        <v>3579</v>
      </c>
      <c r="F7968" s="6" t="s">
        <v>3698</v>
      </c>
      <c r="G7968" s="2">
        <v>860.42</v>
      </c>
      <c r="H7968" s="2" t="s">
        <v>5089</v>
      </c>
    </row>
    <row r="7969" spans="4:8" ht="11.4" customHeight="1" x14ac:dyDescent="0.2">
      <c r="D7969" s="6" t="s">
        <v>1707</v>
      </c>
      <c r="E7969" s="6" t="s">
        <v>1654</v>
      </c>
      <c r="F7969" s="6" t="s">
        <v>1702</v>
      </c>
      <c r="G7969" s="2">
        <v>5.132684883881157</v>
      </c>
      <c r="H7969" s="2" t="s">
        <v>5091</v>
      </c>
    </row>
    <row r="7970" spans="4:8" ht="11.4" customHeight="1" x14ac:dyDescent="0.2">
      <c r="D7970" s="6" t="s">
        <v>1705</v>
      </c>
      <c r="E7970" s="6" t="s">
        <v>1654</v>
      </c>
      <c r="F7970" s="6" t="s">
        <v>1702</v>
      </c>
      <c r="G7970" s="2">
        <v>8.1292144046152703</v>
      </c>
      <c r="H7970" s="2" t="s">
        <v>5090</v>
      </c>
    </row>
    <row r="7971" spans="4:8" ht="11.4" customHeight="1" x14ac:dyDescent="0.2">
      <c r="D7971" s="6" t="s">
        <v>1710</v>
      </c>
      <c r="E7971" s="6" t="s">
        <v>1654</v>
      </c>
      <c r="F7971" s="6" t="s">
        <v>1702</v>
      </c>
      <c r="G7971" s="2">
        <v>56.169692839316568</v>
      </c>
      <c r="H7971" s="2" t="s">
        <v>5089</v>
      </c>
    </row>
    <row r="7972" spans="4:8" ht="11.4" customHeight="1" x14ac:dyDescent="0.2">
      <c r="D7972" s="6" t="s">
        <v>1708</v>
      </c>
      <c r="E7972" s="6" t="s">
        <v>1654</v>
      </c>
      <c r="F7972" s="6" t="s">
        <v>1702</v>
      </c>
      <c r="G7972" s="2">
        <v>18.549183472700445</v>
      </c>
      <c r="H7972" s="2" t="s">
        <v>5091</v>
      </c>
    </row>
    <row r="7973" spans="4:8" ht="11.4" customHeight="1" x14ac:dyDescent="0.2">
      <c r="D7973" s="6" t="s">
        <v>1724</v>
      </c>
      <c r="E7973" s="6" t="s">
        <v>1654</v>
      </c>
      <c r="F7973" s="6" t="s">
        <v>1702</v>
      </c>
      <c r="G7973" s="2">
        <v>16.000276035131744</v>
      </c>
      <c r="H7973" s="2" t="s">
        <v>5089</v>
      </c>
    </row>
    <row r="7974" spans="4:8" ht="11.4" customHeight="1" x14ac:dyDescent="0.2">
      <c r="D7974" s="6" t="s">
        <v>1709</v>
      </c>
      <c r="E7974" s="6" t="s">
        <v>1654</v>
      </c>
      <c r="F7974" s="6" t="s">
        <v>1702</v>
      </c>
      <c r="G7974" s="2">
        <v>15.97305124421149</v>
      </c>
      <c r="H7974" s="2" t="s">
        <v>5091</v>
      </c>
    </row>
    <row r="7975" spans="4:8" ht="11.4" customHeight="1" x14ac:dyDescent="0.2">
      <c r="D7975" s="6" t="s">
        <v>1722</v>
      </c>
      <c r="E7975" s="6" t="s">
        <v>1654</v>
      </c>
      <c r="F7975" s="6" t="s">
        <v>1702</v>
      </c>
      <c r="G7975" s="2">
        <v>15.24</v>
      </c>
      <c r="H7975" s="2" t="s">
        <v>5089</v>
      </c>
    </row>
    <row r="7976" spans="4:8" ht="11.4" customHeight="1" x14ac:dyDescent="0.2">
      <c r="D7976" s="6" t="s">
        <v>1704</v>
      </c>
      <c r="E7976" s="6" t="s">
        <v>1654</v>
      </c>
      <c r="F7976" s="6" t="s">
        <v>1702</v>
      </c>
      <c r="G7976" s="2">
        <v>6.6019894988357413</v>
      </c>
      <c r="H7976" s="2" t="s">
        <v>5090</v>
      </c>
    </row>
    <row r="7977" spans="4:8" ht="11.4" customHeight="1" x14ac:dyDescent="0.2">
      <c r="D7977" s="6" t="s">
        <v>1712</v>
      </c>
      <c r="E7977" s="6" t="s">
        <v>1654</v>
      </c>
      <c r="F7977" s="6" t="s">
        <v>1702</v>
      </c>
      <c r="G7977" s="2">
        <v>43.255285955372209</v>
      </c>
      <c r="H7977" s="2" t="s">
        <v>5089</v>
      </c>
    </row>
    <row r="7978" spans="4:8" ht="11.4" customHeight="1" x14ac:dyDescent="0.2">
      <c r="D7978" s="6" t="s">
        <v>1516</v>
      </c>
      <c r="E7978" s="6" t="s">
        <v>1300</v>
      </c>
      <c r="F7978" s="6" t="s">
        <v>1454</v>
      </c>
      <c r="G7978" s="2">
        <v>58.507000000000005</v>
      </c>
      <c r="H7978" s="2" t="s">
        <v>5089</v>
      </c>
    </row>
    <row r="7979" spans="4:8" ht="11.4" customHeight="1" x14ac:dyDescent="0.2">
      <c r="D7979" s="6" t="s">
        <v>1531</v>
      </c>
      <c r="E7979" s="6" t="s">
        <v>1300</v>
      </c>
      <c r="F7979" s="6" t="s">
        <v>1454</v>
      </c>
      <c r="G7979" s="2">
        <v>64.251428571428576</v>
      </c>
      <c r="H7979" s="2" t="s">
        <v>5089</v>
      </c>
    </row>
    <row r="7980" spans="4:8" ht="11.4" customHeight="1" x14ac:dyDescent="0.2">
      <c r="D7980" s="6" t="s">
        <v>1544</v>
      </c>
      <c r="E7980" s="6" t="s">
        <v>1300</v>
      </c>
      <c r="F7980" s="6" t="s">
        <v>1454</v>
      </c>
      <c r="G7980" s="2">
        <v>66.37</v>
      </c>
      <c r="H7980" s="2" t="s">
        <v>5089</v>
      </c>
    </row>
    <row r="7981" spans="4:8" ht="11.4" customHeight="1" x14ac:dyDescent="0.2">
      <c r="D7981" s="6" t="s">
        <v>1542</v>
      </c>
      <c r="E7981" s="6" t="s">
        <v>1300</v>
      </c>
      <c r="F7981" s="6" t="s">
        <v>1454</v>
      </c>
      <c r="G7981" s="2">
        <v>124.056</v>
      </c>
      <c r="H7981" s="2" t="s">
        <v>5089</v>
      </c>
    </row>
    <row r="7982" spans="4:8" ht="11.4" customHeight="1" x14ac:dyDescent="0.2">
      <c r="D7982" s="6" t="s">
        <v>1513</v>
      </c>
      <c r="E7982" s="6" t="s">
        <v>1300</v>
      </c>
      <c r="F7982" s="6" t="s">
        <v>1454</v>
      </c>
      <c r="G7982" s="2">
        <v>58.762</v>
      </c>
      <c r="H7982" s="2" t="s">
        <v>5089</v>
      </c>
    </row>
    <row r="7983" spans="4:8" ht="11.4" customHeight="1" x14ac:dyDescent="0.2">
      <c r="D7983" s="6" t="s">
        <v>1561</v>
      </c>
      <c r="E7983" s="6" t="s">
        <v>1300</v>
      </c>
      <c r="F7983" s="6" t="s">
        <v>1454</v>
      </c>
      <c r="G7983" s="2">
        <v>133.655</v>
      </c>
      <c r="H7983" s="2" t="s">
        <v>5089</v>
      </c>
    </row>
    <row r="7984" spans="4:8" ht="11.4" customHeight="1" x14ac:dyDescent="0.2">
      <c r="D7984" s="6" t="s">
        <v>1537</v>
      </c>
      <c r="E7984" s="6" t="s">
        <v>1300</v>
      </c>
      <c r="F7984" s="6" t="s">
        <v>1454</v>
      </c>
      <c r="G7984" s="2">
        <v>61.82</v>
      </c>
      <c r="H7984" s="2" t="s">
        <v>5089</v>
      </c>
    </row>
    <row r="7985" spans="4:8" ht="11.4" customHeight="1" x14ac:dyDescent="0.2">
      <c r="D7985" s="6" t="s">
        <v>5037</v>
      </c>
      <c r="E7985" s="6" t="s">
        <v>1300</v>
      </c>
      <c r="F7985" s="6" t="s">
        <v>1454</v>
      </c>
      <c r="G7985" s="2">
        <v>81.167441860465118</v>
      </c>
      <c r="H7985" s="2" t="s">
        <v>5089</v>
      </c>
    </row>
    <row r="7986" spans="4:8" ht="11.4" customHeight="1" x14ac:dyDescent="0.2">
      <c r="D7986" s="6" t="s">
        <v>1518</v>
      </c>
      <c r="E7986" s="6" t="s">
        <v>1300</v>
      </c>
      <c r="F7986" s="6" t="s">
        <v>1454</v>
      </c>
      <c r="G7986" s="2">
        <v>49.99</v>
      </c>
      <c r="H7986" s="2" t="s">
        <v>5089</v>
      </c>
    </row>
    <row r="7987" spans="4:8" ht="11.4" customHeight="1" x14ac:dyDescent="0.2">
      <c r="D7987" s="6" t="s">
        <v>1568</v>
      </c>
      <c r="E7987" s="6" t="s">
        <v>1300</v>
      </c>
      <c r="F7987" s="6" t="s">
        <v>1454</v>
      </c>
      <c r="G7987" s="2">
        <v>98.799629629629635</v>
      </c>
      <c r="H7987" s="2" t="s">
        <v>5089</v>
      </c>
    </row>
    <row r="7988" spans="4:8" ht="11.4" customHeight="1" x14ac:dyDescent="0.2">
      <c r="D7988" s="6" t="s">
        <v>1502</v>
      </c>
      <c r="E7988" s="6" t="s">
        <v>1300</v>
      </c>
      <c r="F7988" s="6" t="s">
        <v>1454</v>
      </c>
      <c r="G7988" s="2">
        <v>74.420556792873057</v>
      </c>
      <c r="H7988" s="2" t="s">
        <v>5091</v>
      </c>
    </row>
    <row r="7989" spans="4:8" ht="11.4" customHeight="1" x14ac:dyDescent="0.2">
      <c r="D7989" s="6" t="s">
        <v>1527</v>
      </c>
      <c r="E7989" s="6" t="s">
        <v>1300</v>
      </c>
      <c r="F7989" s="6" t="s">
        <v>1454</v>
      </c>
      <c r="G7989" s="2">
        <v>116.42210526315789</v>
      </c>
      <c r="H7989" s="2" t="s">
        <v>5089</v>
      </c>
    </row>
    <row r="7990" spans="4:8" ht="11.4" customHeight="1" x14ac:dyDescent="0.2">
      <c r="D7990" s="6" t="s">
        <v>1508</v>
      </c>
      <c r="E7990" s="6" t="s">
        <v>1300</v>
      </c>
      <c r="F7990" s="6" t="s">
        <v>1454</v>
      </c>
      <c r="G7990" s="2">
        <v>76.703571428571422</v>
      </c>
      <c r="H7990" s="2" t="s">
        <v>5089</v>
      </c>
    </row>
    <row r="7991" spans="4:8" ht="11.4" customHeight="1" x14ac:dyDescent="0.2">
      <c r="D7991" s="6" t="s">
        <v>1525</v>
      </c>
      <c r="E7991" s="6" t="s">
        <v>1300</v>
      </c>
      <c r="F7991" s="6" t="s">
        <v>1454</v>
      </c>
      <c r="G7991" s="2">
        <v>54.420833333333327</v>
      </c>
      <c r="H7991" s="2" t="s">
        <v>5089</v>
      </c>
    </row>
    <row r="7992" spans="4:8" ht="11.4" customHeight="1" x14ac:dyDescent="0.2">
      <c r="D7992" s="6" t="s">
        <v>1498</v>
      </c>
      <c r="E7992" s="6" t="s">
        <v>1300</v>
      </c>
      <c r="F7992" s="6" t="s">
        <v>1454</v>
      </c>
      <c r="G7992" s="2">
        <v>42.157671232876716</v>
      </c>
      <c r="H7992" s="2" t="s">
        <v>5089</v>
      </c>
    </row>
    <row r="7993" spans="4:8" ht="11.4" customHeight="1" x14ac:dyDescent="0.2">
      <c r="D7993" s="6" t="s">
        <v>1500</v>
      </c>
      <c r="E7993" s="6" t="s">
        <v>1300</v>
      </c>
      <c r="F7993" s="6" t="s">
        <v>1454</v>
      </c>
      <c r="G7993" s="2">
        <v>87.843611111111116</v>
      </c>
      <c r="H7993" s="2" t="s">
        <v>5089</v>
      </c>
    </row>
    <row r="7994" spans="4:8" ht="11.4" customHeight="1" x14ac:dyDescent="0.2">
      <c r="D7994" s="6" t="s">
        <v>1505</v>
      </c>
      <c r="E7994" s="6" t="s">
        <v>1300</v>
      </c>
      <c r="F7994" s="6" t="s">
        <v>1454</v>
      </c>
      <c r="G7994" s="2">
        <v>112.73684210526316</v>
      </c>
      <c r="H7994" s="2" t="s">
        <v>5089</v>
      </c>
    </row>
    <row r="7995" spans="4:8" ht="11.4" customHeight="1" x14ac:dyDescent="0.2">
      <c r="D7995" s="6" t="s">
        <v>1519</v>
      </c>
      <c r="E7995" s="6" t="s">
        <v>1300</v>
      </c>
      <c r="F7995" s="6" t="s">
        <v>1454</v>
      </c>
      <c r="G7995" s="2">
        <v>121.90750000000001</v>
      </c>
      <c r="H7995" s="2" t="s">
        <v>5089</v>
      </c>
    </row>
    <row r="7996" spans="4:8" ht="11.4" customHeight="1" x14ac:dyDescent="0.2">
      <c r="D7996" s="6" t="s">
        <v>1499</v>
      </c>
      <c r="E7996" s="6" t="s">
        <v>1300</v>
      </c>
      <c r="F7996" s="6" t="s">
        <v>1454</v>
      </c>
      <c r="G7996" s="2">
        <v>105.26897058823529</v>
      </c>
      <c r="H7996" s="2" t="s">
        <v>5089</v>
      </c>
    </row>
    <row r="7997" spans="4:8" ht="11.4" customHeight="1" x14ac:dyDescent="0.2">
      <c r="D7997" s="6" t="s">
        <v>1470</v>
      </c>
      <c r="E7997" s="6" t="s">
        <v>1300</v>
      </c>
      <c r="F7997" s="6" t="s">
        <v>1454</v>
      </c>
      <c r="G7997" s="2">
        <v>118.1107362355954</v>
      </c>
      <c r="H7997" s="2" t="s">
        <v>5091</v>
      </c>
    </row>
    <row r="7998" spans="4:8" ht="11.4" customHeight="1" x14ac:dyDescent="0.2">
      <c r="D7998" s="6" t="s">
        <v>1472</v>
      </c>
      <c r="E7998" s="6" t="s">
        <v>1300</v>
      </c>
      <c r="F7998" s="6" t="s">
        <v>1454</v>
      </c>
      <c r="G7998" s="2">
        <v>128.2362119205298</v>
      </c>
      <c r="H7998" s="2" t="s">
        <v>5091</v>
      </c>
    </row>
    <row r="7999" spans="4:8" ht="11.4" customHeight="1" x14ac:dyDescent="0.2">
      <c r="D7999" s="6" t="s">
        <v>1501</v>
      </c>
      <c r="E7999" s="6" t="s">
        <v>1300</v>
      </c>
      <c r="F7999" s="6" t="s">
        <v>1454</v>
      </c>
      <c r="G7999" s="2">
        <v>140.41408376963352</v>
      </c>
      <c r="H7999" s="2" t="s">
        <v>5089</v>
      </c>
    </row>
    <row r="8000" spans="4:8" ht="11.4" customHeight="1" x14ac:dyDescent="0.2">
      <c r="D8000" s="6" t="s">
        <v>1488</v>
      </c>
      <c r="E8000" s="6" t="s">
        <v>1300</v>
      </c>
      <c r="F8000" s="6" t="s">
        <v>1454</v>
      </c>
      <c r="G8000" s="2">
        <v>129.57350230414747</v>
      </c>
      <c r="H8000" s="2" t="s">
        <v>5089</v>
      </c>
    </row>
    <row r="8001" spans="4:8" ht="11.4" customHeight="1" x14ac:dyDescent="0.2">
      <c r="D8001" s="6" t="s">
        <v>1483</v>
      </c>
      <c r="E8001" s="6" t="s">
        <v>1300</v>
      </c>
      <c r="F8001" s="6" t="s">
        <v>1454</v>
      </c>
      <c r="G8001" s="2">
        <v>124.82677419354839</v>
      </c>
      <c r="H8001" s="2" t="s">
        <v>5091</v>
      </c>
    </row>
    <row r="8002" spans="4:8" ht="11.4" customHeight="1" x14ac:dyDescent="0.2">
      <c r="D8002" s="6" t="s">
        <v>1474</v>
      </c>
      <c r="E8002" s="6" t="s">
        <v>1300</v>
      </c>
      <c r="F8002" s="6" t="s">
        <v>1454</v>
      </c>
      <c r="G8002" s="2">
        <v>125.26684737281069</v>
      </c>
      <c r="H8002" s="2" t="s">
        <v>5091</v>
      </c>
    </row>
    <row r="8003" spans="4:8" ht="11.4" customHeight="1" x14ac:dyDescent="0.2">
      <c r="D8003" s="6" t="s">
        <v>1459</v>
      </c>
      <c r="E8003" s="6" t="s">
        <v>1300</v>
      </c>
      <c r="F8003" s="6" t="s">
        <v>1454</v>
      </c>
      <c r="G8003" s="2">
        <v>109.82880016380017</v>
      </c>
      <c r="H8003" s="2" t="s">
        <v>5090</v>
      </c>
    </row>
    <row r="8004" spans="4:8" ht="11.4" customHeight="1" x14ac:dyDescent="0.2">
      <c r="D8004" s="6" t="s">
        <v>1475</v>
      </c>
      <c r="E8004" s="6" t="s">
        <v>1300</v>
      </c>
      <c r="F8004" s="6" t="s">
        <v>1454</v>
      </c>
      <c r="G8004" s="2">
        <v>92.515726872246688</v>
      </c>
      <c r="H8004" s="2" t="s">
        <v>5091</v>
      </c>
    </row>
    <row r="8005" spans="4:8" ht="11.4" customHeight="1" x14ac:dyDescent="0.2">
      <c r="D8005" s="6" t="s">
        <v>1486</v>
      </c>
      <c r="E8005" s="6" t="s">
        <v>1300</v>
      </c>
      <c r="F8005" s="6" t="s">
        <v>1454</v>
      </c>
      <c r="G8005" s="2">
        <v>122.65748663101604</v>
      </c>
      <c r="H8005" s="2" t="s">
        <v>5089</v>
      </c>
    </row>
    <row r="8006" spans="4:8" ht="11.4" customHeight="1" x14ac:dyDescent="0.2">
      <c r="D8006" s="6" t="s">
        <v>1457</v>
      </c>
      <c r="E8006" s="6" t="s">
        <v>1300</v>
      </c>
      <c r="F8006" s="6" t="s">
        <v>1454</v>
      </c>
      <c r="G8006" s="2">
        <v>109.50551217927899</v>
      </c>
      <c r="H8006" s="2" t="s">
        <v>5090</v>
      </c>
    </row>
    <row r="8007" spans="4:8" ht="11.4" customHeight="1" x14ac:dyDescent="0.2">
      <c r="D8007" s="6" t="s">
        <v>1481</v>
      </c>
      <c r="E8007" s="6" t="s">
        <v>1300</v>
      </c>
      <c r="F8007" s="6" t="s">
        <v>1454</v>
      </c>
      <c r="G8007" s="2">
        <v>130.82450040617383</v>
      </c>
      <c r="H8007" s="2" t="s">
        <v>5091</v>
      </c>
    </row>
    <row r="8008" spans="4:8" ht="11.4" customHeight="1" x14ac:dyDescent="0.2">
      <c r="D8008" s="6" t="s">
        <v>1482</v>
      </c>
      <c r="E8008" s="6" t="s">
        <v>1300</v>
      </c>
      <c r="F8008" s="6" t="s">
        <v>1454</v>
      </c>
      <c r="G8008" s="2">
        <v>135.21192746113988</v>
      </c>
      <c r="H8008" s="2" t="s">
        <v>5091</v>
      </c>
    </row>
    <row r="8009" spans="4:8" ht="11.4" customHeight="1" x14ac:dyDescent="0.2">
      <c r="D8009" s="6" t="s">
        <v>1466</v>
      </c>
      <c r="E8009" s="6" t="s">
        <v>1300</v>
      </c>
      <c r="F8009" s="6" t="s">
        <v>1454</v>
      </c>
      <c r="G8009" s="2">
        <v>113.12666784828076</v>
      </c>
      <c r="H8009" s="2" t="s">
        <v>5090</v>
      </c>
    </row>
    <row r="8010" spans="4:8" ht="11.4" customHeight="1" x14ac:dyDescent="0.2">
      <c r="D8010" s="6" t="s">
        <v>1463</v>
      </c>
      <c r="E8010" s="6" t="s">
        <v>1300</v>
      </c>
      <c r="F8010" s="6" t="s">
        <v>1454</v>
      </c>
      <c r="G8010" s="2">
        <v>112.43833660258925</v>
      </c>
      <c r="H8010" s="2" t="s">
        <v>5090</v>
      </c>
    </row>
    <row r="8011" spans="4:8" ht="11.4" customHeight="1" x14ac:dyDescent="0.2">
      <c r="D8011" s="6" t="s">
        <v>1509</v>
      </c>
      <c r="E8011" s="6" t="s">
        <v>1300</v>
      </c>
      <c r="F8011" s="6" t="s">
        <v>1454</v>
      </c>
      <c r="G8011" s="2">
        <v>73.718363636363634</v>
      </c>
      <c r="H8011" s="2" t="s">
        <v>5089</v>
      </c>
    </row>
    <row r="8012" spans="4:8" ht="11.4" customHeight="1" x14ac:dyDescent="0.2">
      <c r="D8012" s="6" t="s">
        <v>1495</v>
      </c>
      <c r="E8012" s="6" t="s">
        <v>1300</v>
      </c>
      <c r="F8012" s="6" t="s">
        <v>1454</v>
      </c>
      <c r="G8012" s="2">
        <v>78.912195121951228</v>
      </c>
      <c r="H8012" s="2" t="s">
        <v>5089</v>
      </c>
    </row>
    <row r="8013" spans="4:8" ht="11.4" customHeight="1" x14ac:dyDescent="0.2">
      <c r="D8013" s="6" t="s">
        <v>1523</v>
      </c>
      <c r="E8013" s="6" t="s">
        <v>1300</v>
      </c>
      <c r="F8013" s="6" t="s">
        <v>1454</v>
      </c>
      <c r="G8013" s="2">
        <v>63.214285714285715</v>
      </c>
      <c r="H8013" s="2" t="s">
        <v>5089</v>
      </c>
    </row>
    <row r="8014" spans="4:8" ht="11.4" customHeight="1" x14ac:dyDescent="0.2">
      <c r="D8014" s="6" t="s">
        <v>1487</v>
      </c>
      <c r="E8014" s="6" t="s">
        <v>1300</v>
      </c>
      <c r="F8014" s="6" t="s">
        <v>1454</v>
      </c>
      <c r="G8014" s="2">
        <v>75.991841269841274</v>
      </c>
      <c r="H8014" s="2" t="s">
        <v>5091</v>
      </c>
    </row>
    <row r="8015" spans="4:8" ht="11.4" customHeight="1" x14ac:dyDescent="0.2">
      <c r="D8015" s="6" t="s">
        <v>1471</v>
      </c>
      <c r="E8015" s="6" t="s">
        <v>1300</v>
      </c>
      <c r="F8015" s="6" t="s">
        <v>1454</v>
      </c>
      <c r="G8015" s="2">
        <v>79.490994949494961</v>
      </c>
      <c r="H8015" s="2" t="s">
        <v>5091</v>
      </c>
    </row>
    <row r="8016" spans="4:8" ht="11.4" customHeight="1" x14ac:dyDescent="0.2">
      <c r="D8016" s="6" t="s">
        <v>1532</v>
      </c>
      <c r="E8016" s="6" t="s">
        <v>1300</v>
      </c>
      <c r="F8016" s="6" t="s">
        <v>1454</v>
      </c>
      <c r="G8016" s="2">
        <v>87.2</v>
      </c>
      <c r="H8016" s="2" t="s">
        <v>5089</v>
      </c>
    </row>
    <row r="8017" spans="4:8" ht="11.4" customHeight="1" x14ac:dyDescent="0.2">
      <c r="D8017" s="6" t="s">
        <v>1541</v>
      </c>
      <c r="E8017" s="6" t="s">
        <v>1300</v>
      </c>
      <c r="F8017" s="6" t="s">
        <v>1454</v>
      </c>
      <c r="G8017" s="2">
        <v>87.2</v>
      </c>
      <c r="H8017" s="2" t="s">
        <v>5089</v>
      </c>
    </row>
    <row r="8018" spans="4:8" ht="11.4" customHeight="1" x14ac:dyDescent="0.2">
      <c r="D8018" s="6" t="s">
        <v>1533</v>
      </c>
      <c r="E8018" s="6" t="s">
        <v>1300</v>
      </c>
      <c r="F8018" s="6" t="s">
        <v>1454</v>
      </c>
      <c r="G8018" s="2">
        <v>87.199999999999989</v>
      </c>
      <c r="H8018" s="2" t="s">
        <v>5089</v>
      </c>
    </row>
    <row r="8019" spans="4:8" ht="11.4" customHeight="1" x14ac:dyDescent="0.2">
      <c r="D8019" s="6" t="s">
        <v>1520</v>
      </c>
      <c r="E8019" s="6" t="s">
        <v>1300</v>
      </c>
      <c r="F8019" s="6" t="s">
        <v>1454</v>
      </c>
      <c r="G8019" s="2">
        <v>87.28</v>
      </c>
      <c r="H8019" s="2" t="s">
        <v>5089</v>
      </c>
    </row>
    <row r="8020" spans="4:8" ht="11.4" customHeight="1" x14ac:dyDescent="0.2">
      <c r="D8020" s="6" t="s">
        <v>1524</v>
      </c>
      <c r="E8020" s="6" t="s">
        <v>1300</v>
      </c>
      <c r="F8020" s="6" t="s">
        <v>1454</v>
      </c>
      <c r="G8020" s="2">
        <v>84.296999999999997</v>
      </c>
      <c r="H8020" s="2" t="s">
        <v>5089</v>
      </c>
    </row>
    <row r="8021" spans="4:8" ht="11.4" customHeight="1" x14ac:dyDescent="0.2">
      <c r="D8021" s="6" t="s">
        <v>1553</v>
      </c>
      <c r="E8021" s="6" t="s">
        <v>1300</v>
      </c>
      <c r="F8021" s="6" t="s">
        <v>1454</v>
      </c>
      <c r="G8021" s="2">
        <v>64.311428571428578</v>
      </c>
      <c r="H8021" s="2" t="s">
        <v>5089</v>
      </c>
    </row>
    <row r="8022" spans="4:8" ht="11.4" customHeight="1" x14ac:dyDescent="0.2">
      <c r="D8022" s="6" t="s">
        <v>1546</v>
      </c>
      <c r="E8022" s="6" t="s">
        <v>1300</v>
      </c>
      <c r="F8022" s="6" t="s">
        <v>1454</v>
      </c>
      <c r="G8022" s="2">
        <v>67.400000000000006</v>
      </c>
      <c r="H8022" s="2" t="s">
        <v>5089</v>
      </c>
    </row>
    <row r="8023" spans="4:8" ht="11.4" customHeight="1" x14ac:dyDescent="0.2">
      <c r="D8023" s="6" t="s">
        <v>1564</v>
      </c>
      <c r="E8023" s="6" t="s">
        <v>1300</v>
      </c>
      <c r="F8023" s="6" t="s">
        <v>1454</v>
      </c>
      <c r="G8023" s="2">
        <v>202</v>
      </c>
      <c r="H8023" s="2" t="s">
        <v>5089</v>
      </c>
    </row>
    <row r="8024" spans="4:8" ht="11.4" customHeight="1" x14ac:dyDescent="0.2">
      <c r="D8024" s="6" t="s">
        <v>1558</v>
      </c>
      <c r="E8024" s="6" t="s">
        <v>1300</v>
      </c>
      <c r="F8024" s="6" t="s">
        <v>1454</v>
      </c>
      <c r="G8024" s="2">
        <v>64.25</v>
      </c>
      <c r="H8024" s="2" t="s">
        <v>5089</v>
      </c>
    </row>
    <row r="8025" spans="4:8" ht="11.4" customHeight="1" x14ac:dyDescent="0.2">
      <c r="D8025" s="6" t="s">
        <v>1547</v>
      </c>
      <c r="E8025" s="6" t="s">
        <v>1300</v>
      </c>
      <c r="F8025" s="6" t="s">
        <v>1454</v>
      </c>
      <c r="G8025" s="2">
        <v>63.205999999999996</v>
      </c>
      <c r="H8025" s="2" t="s">
        <v>5089</v>
      </c>
    </row>
    <row r="8026" spans="4:8" ht="11.4" customHeight="1" x14ac:dyDescent="0.2">
      <c r="D8026" s="6" t="s">
        <v>1562</v>
      </c>
      <c r="E8026" s="6" t="s">
        <v>1300</v>
      </c>
      <c r="F8026" s="6" t="s">
        <v>1454</v>
      </c>
      <c r="G8026" s="2">
        <v>85.912000000000006</v>
      </c>
      <c r="H8026" s="2" t="s">
        <v>5089</v>
      </c>
    </row>
    <row r="8027" spans="4:8" ht="11.4" customHeight="1" x14ac:dyDescent="0.2">
      <c r="D8027" s="6" t="s">
        <v>1540</v>
      </c>
      <c r="E8027" s="6" t="s">
        <v>1300</v>
      </c>
      <c r="F8027" s="6" t="s">
        <v>1454</v>
      </c>
      <c r="G8027" s="2">
        <v>66.63</v>
      </c>
      <c r="H8027" s="2" t="s">
        <v>5089</v>
      </c>
    </row>
    <row r="8028" spans="4:8" ht="11.4" customHeight="1" x14ac:dyDescent="0.2">
      <c r="D8028" s="6" t="s">
        <v>1570</v>
      </c>
      <c r="E8028" s="6" t="s">
        <v>1300</v>
      </c>
      <c r="F8028" s="6" t="s">
        <v>1454</v>
      </c>
      <c r="G8028" s="2">
        <v>199.34399999999999</v>
      </c>
      <c r="H8028" s="2" t="s">
        <v>5089</v>
      </c>
    </row>
    <row r="8029" spans="4:8" ht="11.4" customHeight="1" x14ac:dyDescent="0.2">
      <c r="D8029" s="6" t="s">
        <v>1538</v>
      </c>
      <c r="E8029" s="6" t="s">
        <v>1300</v>
      </c>
      <c r="F8029" s="6" t="s">
        <v>1454</v>
      </c>
      <c r="G8029" s="2">
        <v>64.917142857142863</v>
      </c>
      <c r="H8029" s="2" t="s">
        <v>5089</v>
      </c>
    </row>
    <row r="8030" spans="4:8" ht="11.4" customHeight="1" x14ac:dyDescent="0.2">
      <c r="D8030" s="6" t="s">
        <v>5038</v>
      </c>
      <c r="E8030" s="6" t="s">
        <v>1300</v>
      </c>
      <c r="F8030" s="6" t="s">
        <v>1454</v>
      </c>
      <c r="G8030" s="2">
        <v>197.60962566844921</v>
      </c>
      <c r="H8030" s="2" t="s">
        <v>5089</v>
      </c>
    </row>
    <row r="8031" spans="4:8" ht="11.4" customHeight="1" x14ac:dyDescent="0.2">
      <c r="D8031" s="6" t="s">
        <v>1545</v>
      </c>
      <c r="E8031" s="6" t="s">
        <v>1300</v>
      </c>
      <c r="F8031" s="6" t="s">
        <v>1454</v>
      </c>
      <c r="G8031" s="2">
        <v>63.748333333333335</v>
      </c>
      <c r="H8031" s="2" t="s">
        <v>5089</v>
      </c>
    </row>
    <row r="8032" spans="4:8" ht="11.4" customHeight="1" x14ac:dyDescent="0.2">
      <c r="D8032" s="6" t="s">
        <v>1536</v>
      </c>
      <c r="E8032" s="6" t="s">
        <v>1300</v>
      </c>
      <c r="F8032" s="6" t="s">
        <v>1454</v>
      </c>
      <c r="G8032" s="2">
        <v>65.181818181818187</v>
      </c>
      <c r="H8032" s="2" t="s">
        <v>5089</v>
      </c>
    </row>
    <row r="8033" spans="4:8" ht="11.4" customHeight="1" x14ac:dyDescent="0.2">
      <c r="D8033" s="6" t="s">
        <v>1560</v>
      </c>
      <c r="E8033" s="6" t="s">
        <v>1300</v>
      </c>
      <c r="F8033" s="6" t="s">
        <v>1454</v>
      </c>
      <c r="G8033" s="2">
        <v>56.89</v>
      </c>
      <c r="H8033" s="2" t="s">
        <v>5089</v>
      </c>
    </row>
    <row r="8034" spans="4:8" ht="11.4" customHeight="1" x14ac:dyDescent="0.2">
      <c r="D8034" s="6" t="s">
        <v>1567</v>
      </c>
      <c r="E8034" s="6" t="s">
        <v>1300</v>
      </c>
      <c r="F8034" s="6" t="s">
        <v>1454</v>
      </c>
      <c r="G8034" s="2">
        <v>140.51555555555558</v>
      </c>
      <c r="H8034" s="2" t="s">
        <v>5089</v>
      </c>
    </row>
    <row r="8035" spans="4:8" ht="11.4" customHeight="1" x14ac:dyDescent="0.2">
      <c r="D8035" s="6" t="s">
        <v>1529</v>
      </c>
      <c r="E8035" s="6" t="s">
        <v>1300</v>
      </c>
      <c r="F8035" s="6" t="s">
        <v>1454</v>
      </c>
      <c r="G8035" s="2">
        <v>65.587222222222223</v>
      </c>
      <c r="H8035" s="2" t="s">
        <v>5089</v>
      </c>
    </row>
    <row r="8036" spans="4:8" ht="11.4" customHeight="1" x14ac:dyDescent="0.2">
      <c r="D8036" s="6" t="s">
        <v>1543</v>
      </c>
      <c r="E8036" s="6" t="s">
        <v>1300</v>
      </c>
      <c r="F8036" s="6" t="s">
        <v>1454</v>
      </c>
      <c r="G8036" s="2">
        <v>124.056</v>
      </c>
      <c r="H8036" s="2" t="s">
        <v>5089</v>
      </c>
    </row>
    <row r="8037" spans="4:8" ht="11.4" customHeight="1" x14ac:dyDescent="0.2">
      <c r="D8037" s="6" t="s">
        <v>5039</v>
      </c>
      <c r="E8037" s="6" t="s">
        <v>1300</v>
      </c>
      <c r="F8037" s="6" t="s">
        <v>1454</v>
      </c>
      <c r="G8037" s="2">
        <v>124.53125</v>
      </c>
      <c r="H8037" s="2" t="s">
        <v>5089</v>
      </c>
    </row>
    <row r="8038" spans="4:8" ht="11.4" customHeight="1" x14ac:dyDescent="0.2">
      <c r="D8038" s="6" t="s">
        <v>5040</v>
      </c>
      <c r="E8038" s="6" t="s">
        <v>1300</v>
      </c>
      <c r="F8038" s="6" t="s">
        <v>1454</v>
      </c>
      <c r="G8038" s="2">
        <v>59.444444444444443</v>
      </c>
      <c r="H8038" s="2" t="s">
        <v>5089</v>
      </c>
    </row>
    <row r="8039" spans="4:8" ht="11.4" customHeight="1" x14ac:dyDescent="0.2">
      <c r="D8039" s="6" t="s">
        <v>5041</v>
      </c>
      <c r="E8039" s="6" t="s">
        <v>1300</v>
      </c>
      <c r="F8039" s="6" t="s">
        <v>1454</v>
      </c>
      <c r="G8039" s="2">
        <v>124</v>
      </c>
      <c r="H8039" s="2" t="s">
        <v>5089</v>
      </c>
    </row>
    <row r="8040" spans="4:8" ht="11.4" customHeight="1" x14ac:dyDescent="0.2">
      <c r="D8040" s="6" t="s">
        <v>5042</v>
      </c>
      <c r="E8040" s="6" t="s">
        <v>1300</v>
      </c>
      <c r="F8040" s="6" t="s">
        <v>1454</v>
      </c>
      <c r="G8040" s="2">
        <v>59.266666666666666</v>
      </c>
      <c r="H8040" s="2" t="s">
        <v>5089</v>
      </c>
    </row>
    <row r="8041" spans="4:8" ht="11.4" customHeight="1" x14ac:dyDescent="0.2">
      <c r="D8041" s="6" t="s">
        <v>1727</v>
      </c>
      <c r="E8041" s="6" t="s">
        <v>1654</v>
      </c>
      <c r="F8041" s="6" t="s">
        <v>1702</v>
      </c>
      <c r="G8041" s="2">
        <v>8.2293043124491447</v>
      </c>
      <c r="H8041" s="2" t="s">
        <v>5089</v>
      </c>
    </row>
    <row r="8042" spans="4:8" ht="11.4" customHeight="1" x14ac:dyDescent="0.2">
      <c r="D8042" s="6" t="s">
        <v>1732</v>
      </c>
      <c r="E8042" s="6" t="s">
        <v>1654</v>
      </c>
      <c r="F8042" s="6" t="s">
        <v>1702</v>
      </c>
      <c r="G8042" s="2">
        <v>10</v>
      </c>
      <c r="H8042" s="2" t="s">
        <v>5089</v>
      </c>
    </row>
    <row r="8043" spans="4:8" ht="11.4" customHeight="1" x14ac:dyDescent="0.2">
      <c r="D8043" s="6" t="s">
        <v>1734</v>
      </c>
      <c r="E8043" s="6" t="s">
        <v>1654</v>
      </c>
      <c r="F8043" s="6" t="s">
        <v>1702</v>
      </c>
      <c r="G8043" s="2">
        <v>9.1999999999999993</v>
      </c>
      <c r="H8043" s="2" t="s">
        <v>5089</v>
      </c>
    </row>
    <row r="8044" spans="4:8" ht="11.4" customHeight="1" x14ac:dyDescent="0.2">
      <c r="D8044" s="6" t="s">
        <v>1706</v>
      </c>
      <c r="E8044" s="6" t="s">
        <v>1654</v>
      </c>
      <c r="F8044" s="6" t="s">
        <v>1702</v>
      </c>
      <c r="G8044" s="2">
        <v>11.557004849729195</v>
      </c>
      <c r="H8044" s="2" t="s">
        <v>5091</v>
      </c>
    </row>
    <row r="8045" spans="4:8" ht="11.4" customHeight="1" x14ac:dyDescent="0.2">
      <c r="D8045" s="6" t="s">
        <v>1733</v>
      </c>
      <c r="E8045" s="6" t="s">
        <v>1654</v>
      </c>
      <c r="F8045" s="6" t="s">
        <v>1702</v>
      </c>
      <c r="G8045" s="2">
        <v>8.0908087091757395</v>
      </c>
      <c r="H8045" s="2" t="s">
        <v>5089</v>
      </c>
    </row>
    <row r="8046" spans="4:8" ht="11.4" customHeight="1" x14ac:dyDescent="0.2">
      <c r="D8046" s="6" t="s">
        <v>1728</v>
      </c>
      <c r="E8046" s="6" t="s">
        <v>1654</v>
      </c>
      <c r="F8046" s="6" t="s">
        <v>1702</v>
      </c>
      <c r="G8046" s="2">
        <v>4.7784544812985175</v>
      </c>
      <c r="H8046" s="2" t="s">
        <v>5089</v>
      </c>
    </row>
    <row r="8047" spans="4:8" ht="11.4" customHeight="1" x14ac:dyDescent="0.2">
      <c r="D8047" s="6" t="s">
        <v>1725</v>
      </c>
      <c r="E8047" s="6" t="s">
        <v>1654</v>
      </c>
      <c r="F8047" s="6" t="s">
        <v>1702</v>
      </c>
      <c r="G8047" s="2">
        <v>17.077452253628724</v>
      </c>
      <c r="H8047" s="2" t="s">
        <v>5089</v>
      </c>
    </row>
    <row r="8048" spans="4:8" ht="11.4" customHeight="1" x14ac:dyDescent="0.2">
      <c r="D8048" s="6" t="s">
        <v>1729</v>
      </c>
      <c r="E8048" s="6" t="s">
        <v>1654</v>
      </c>
      <c r="F8048" s="6" t="s">
        <v>1702</v>
      </c>
      <c r="G8048" s="2">
        <v>6.762778827977316</v>
      </c>
      <c r="H8048" s="2" t="s">
        <v>5089</v>
      </c>
    </row>
    <row r="8049" spans="4:8" ht="11.4" customHeight="1" x14ac:dyDescent="0.2">
      <c r="D8049" s="6" t="s">
        <v>1714</v>
      </c>
      <c r="E8049" s="6" t="s">
        <v>1654</v>
      </c>
      <c r="F8049" s="6" t="s">
        <v>1702</v>
      </c>
      <c r="G8049" s="2">
        <v>12.400902612826604</v>
      </c>
      <c r="H8049" s="2" t="s">
        <v>5089</v>
      </c>
    </row>
    <row r="8050" spans="4:8" ht="11.4" customHeight="1" x14ac:dyDescent="0.2">
      <c r="D8050" s="6" t="s">
        <v>1720</v>
      </c>
      <c r="E8050" s="6" t="s">
        <v>1654</v>
      </c>
      <c r="F8050" s="6" t="s">
        <v>1702</v>
      </c>
      <c r="G8050" s="2">
        <v>14.360462104488594</v>
      </c>
      <c r="H8050" s="2" t="s">
        <v>5089</v>
      </c>
    </row>
    <row r="8051" spans="4:8" ht="11.4" customHeight="1" x14ac:dyDescent="0.2">
      <c r="D8051" s="6" t="s">
        <v>1718</v>
      </c>
      <c r="E8051" s="6" t="s">
        <v>1654</v>
      </c>
      <c r="F8051" s="6" t="s">
        <v>1702</v>
      </c>
      <c r="G8051" s="2">
        <v>26.782868551147164</v>
      </c>
      <c r="H8051" s="2" t="s">
        <v>5089</v>
      </c>
    </row>
    <row r="8052" spans="4:8" ht="11.4" customHeight="1" x14ac:dyDescent="0.2">
      <c r="D8052" s="6" t="s">
        <v>5043</v>
      </c>
      <c r="E8052" s="6" t="s">
        <v>3579</v>
      </c>
      <c r="F8052" s="6" t="s">
        <v>3698</v>
      </c>
      <c r="G8052" s="2">
        <v>180.61481481481482</v>
      </c>
      <c r="H8052" s="2" t="s">
        <v>5089</v>
      </c>
    </row>
    <row r="8053" spans="4:8" ht="11.4" customHeight="1" x14ac:dyDescent="0.2">
      <c r="D8053" s="6" t="s">
        <v>5044</v>
      </c>
      <c r="E8053" s="6" t="s">
        <v>3579</v>
      </c>
      <c r="F8053" s="6" t="s">
        <v>3698</v>
      </c>
      <c r="G8053" s="2">
        <v>2017.95</v>
      </c>
      <c r="H8053" s="2" t="s">
        <v>5089</v>
      </c>
    </row>
    <row r="8054" spans="4:8" ht="11.4" customHeight="1" x14ac:dyDescent="0.2">
      <c r="D8054" s="6" t="s">
        <v>5045</v>
      </c>
      <c r="E8054" s="6" t="s">
        <v>3579</v>
      </c>
      <c r="F8054" s="6" t="s">
        <v>3698</v>
      </c>
      <c r="G8054" s="2">
        <v>2049.6</v>
      </c>
      <c r="H8054" s="2" t="s">
        <v>5089</v>
      </c>
    </row>
    <row r="8055" spans="4:8" ht="11.4" customHeight="1" x14ac:dyDescent="0.2">
      <c r="D8055" s="6" t="s">
        <v>1736</v>
      </c>
      <c r="E8055" s="6" t="s">
        <v>1654</v>
      </c>
      <c r="F8055" s="6" t="s">
        <v>1702</v>
      </c>
      <c r="G8055" s="2">
        <v>59.264021534320321</v>
      </c>
      <c r="H8055" s="2" t="s">
        <v>5089</v>
      </c>
    </row>
    <row r="8056" spans="4:8" ht="11.4" customHeight="1" x14ac:dyDescent="0.2">
      <c r="D8056" s="6" t="s">
        <v>1719</v>
      </c>
      <c r="E8056" s="6" t="s">
        <v>1654</v>
      </c>
      <c r="F8056" s="6" t="s">
        <v>1702</v>
      </c>
      <c r="G8056" s="2">
        <v>15.5</v>
      </c>
      <c r="H8056" s="2" t="s">
        <v>5089</v>
      </c>
    </row>
    <row r="8057" spans="4:8" ht="11.4" customHeight="1" x14ac:dyDescent="0.2">
      <c r="D8057" s="6" t="s">
        <v>4130</v>
      </c>
      <c r="E8057" s="6" t="s">
        <v>4103</v>
      </c>
      <c r="F8057" s="6" t="s">
        <v>4104</v>
      </c>
      <c r="G8057" s="2">
        <v>7176</v>
      </c>
      <c r="H8057" s="2" t="s">
        <v>5089</v>
      </c>
    </row>
    <row r="8058" spans="4:8" ht="11.4" customHeight="1" x14ac:dyDescent="0.2">
      <c r="D8058" s="6" t="s">
        <v>4125</v>
      </c>
      <c r="E8058" s="6" t="s">
        <v>4103</v>
      </c>
      <c r="F8058" s="6" t="s">
        <v>4104</v>
      </c>
      <c r="G8058" s="2">
        <v>20087</v>
      </c>
      <c r="H8058" s="2" t="s">
        <v>5089</v>
      </c>
    </row>
    <row r="8059" spans="4:8" ht="11.4" customHeight="1" x14ac:dyDescent="0.2">
      <c r="D8059" s="6" t="s">
        <v>4124</v>
      </c>
      <c r="E8059" s="6" t="s">
        <v>4103</v>
      </c>
      <c r="F8059" s="6" t="s">
        <v>4104</v>
      </c>
      <c r="G8059" s="2">
        <v>19500</v>
      </c>
      <c r="H8059" s="2" t="s">
        <v>5089</v>
      </c>
    </row>
    <row r="8060" spans="4:8" ht="11.4" customHeight="1" x14ac:dyDescent="0.2">
      <c r="D8060" s="6" t="s">
        <v>4111</v>
      </c>
      <c r="E8060" s="6" t="s">
        <v>4103</v>
      </c>
      <c r="F8060" s="6" t="s">
        <v>4104</v>
      </c>
      <c r="G8060" s="2">
        <v>18361.233333333334</v>
      </c>
      <c r="H8060" s="2" t="s">
        <v>5091</v>
      </c>
    </row>
    <row r="8061" spans="4:8" ht="11.4" customHeight="1" x14ac:dyDescent="0.2">
      <c r="D8061" s="6" t="s">
        <v>4117</v>
      </c>
      <c r="E8061" s="6" t="s">
        <v>4103</v>
      </c>
      <c r="F8061" s="6" t="s">
        <v>4104</v>
      </c>
      <c r="G8061" s="2">
        <v>15451.55</v>
      </c>
      <c r="H8061" s="2" t="s">
        <v>5089</v>
      </c>
    </row>
    <row r="8062" spans="4:8" ht="11.4" customHeight="1" x14ac:dyDescent="0.2">
      <c r="D8062" s="6" t="s">
        <v>4113</v>
      </c>
      <c r="E8062" s="6" t="s">
        <v>4103</v>
      </c>
      <c r="F8062" s="6" t="s">
        <v>4104</v>
      </c>
      <c r="G8062" s="2">
        <v>15301.033333333333</v>
      </c>
      <c r="H8062" s="2" t="s">
        <v>5091</v>
      </c>
    </row>
    <row r="8063" spans="4:8" ht="11.4" customHeight="1" x14ac:dyDescent="0.2">
      <c r="D8063" s="6" t="s">
        <v>4108</v>
      </c>
      <c r="E8063" s="6" t="s">
        <v>4103</v>
      </c>
      <c r="F8063" s="6" t="s">
        <v>4104</v>
      </c>
      <c r="G8063" s="2">
        <v>15090.310000000001</v>
      </c>
      <c r="H8063" s="2" t="s">
        <v>5091</v>
      </c>
    </row>
    <row r="8064" spans="4:8" ht="11.4" customHeight="1" x14ac:dyDescent="0.2">
      <c r="D8064" s="6" t="s">
        <v>5046</v>
      </c>
      <c r="E8064" s="6" t="s">
        <v>4103</v>
      </c>
      <c r="F8064" s="6" t="s">
        <v>4104</v>
      </c>
      <c r="G8064" s="2">
        <v>15100</v>
      </c>
      <c r="H8064" s="2" t="s">
        <v>5089</v>
      </c>
    </row>
    <row r="8065" spans="4:8" ht="11.4" customHeight="1" x14ac:dyDescent="0.2">
      <c r="D8065" s="6" t="s">
        <v>5047</v>
      </c>
      <c r="E8065" s="6" t="s">
        <v>4103</v>
      </c>
      <c r="F8065" s="6" t="s">
        <v>4104</v>
      </c>
      <c r="G8065" s="2">
        <v>15200</v>
      </c>
      <c r="H8065" s="2" t="s">
        <v>5089</v>
      </c>
    </row>
    <row r="8066" spans="4:8" ht="11.4" customHeight="1" x14ac:dyDescent="0.2">
      <c r="D8066" s="6" t="s">
        <v>5048</v>
      </c>
      <c r="E8066" s="6" t="s">
        <v>4103</v>
      </c>
      <c r="F8066" s="6" t="s">
        <v>4104</v>
      </c>
      <c r="G8066" s="2">
        <v>9100</v>
      </c>
      <c r="H8066" s="2" t="s">
        <v>5089</v>
      </c>
    </row>
    <row r="8067" spans="4:8" ht="11.4" customHeight="1" x14ac:dyDescent="0.2">
      <c r="D8067" s="6" t="s">
        <v>5049</v>
      </c>
      <c r="E8067" s="6" t="s">
        <v>4103</v>
      </c>
      <c r="F8067" s="6" t="s">
        <v>4104</v>
      </c>
      <c r="G8067" s="2">
        <v>9000</v>
      </c>
      <c r="H8067" s="2" t="s">
        <v>5089</v>
      </c>
    </row>
    <row r="8068" spans="4:8" ht="11.4" customHeight="1" x14ac:dyDescent="0.2">
      <c r="D8068" s="6" t="s">
        <v>4114</v>
      </c>
      <c r="E8068" s="6" t="s">
        <v>4103</v>
      </c>
      <c r="F8068" s="6" t="s">
        <v>4104</v>
      </c>
      <c r="G8068" s="2">
        <v>20600</v>
      </c>
      <c r="H8068" s="2" t="s">
        <v>5089</v>
      </c>
    </row>
    <row r="8069" spans="4:8" ht="11.4" customHeight="1" x14ac:dyDescent="0.2">
      <c r="D8069" s="6" t="s">
        <v>5050</v>
      </c>
      <c r="E8069" s="6" t="s">
        <v>4103</v>
      </c>
      <c r="F8069" s="6" t="s">
        <v>4104</v>
      </c>
      <c r="G8069" s="2">
        <v>13721</v>
      </c>
      <c r="H8069" s="2" t="s">
        <v>5089</v>
      </c>
    </row>
    <row r="8070" spans="4:8" ht="11.4" customHeight="1" x14ac:dyDescent="0.2">
      <c r="D8070" s="6" t="s">
        <v>5051</v>
      </c>
      <c r="E8070" s="6" t="s">
        <v>4103</v>
      </c>
      <c r="F8070" s="6" t="s">
        <v>4104</v>
      </c>
      <c r="G8070" s="2">
        <v>19500</v>
      </c>
      <c r="H8070" s="2" t="s">
        <v>5089</v>
      </c>
    </row>
    <row r="8071" spans="4:8" ht="11.4" customHeight="1" x14ac:dyDescent="0.2">
      <c r="D8071" s="6" t="s">
        <v>4107</v>
      </c>
      <c r="E8071" s="6" t="s">
        <v>4103</v>
      </c>
      <c r="F8071" s="6" t="s">
        <v>4104</v>
      </c>
      <c r="G8071" s="2">
        <v>14666.666666666666</v>
      </c>
      <c r="H8071" s="2" t="s">
        <v>5091</v>
      </c>
    </row>
    <row r="8072" spans="4:8" ht="11.4" customHeight="1" x14ac:dyDescent="0.2">
      <c r="D8072" s="6" t="s">
        <v>4121</v>
      </c>
      <c r="E8072" s="6" t="s">
        <v>4103</v>
      </c>
      <c r="F8072" s="6" t="s">
        <v>4104</v>
      </c>
      <c r="G8072" s="2">
        <v>15600</v>
      </c>
      <c r="H8072" s="2" t="s">
        <v>5089</v>
      </c>
    </row>
    <row r="8073" spans="4:8" ht="11.4" customHeight="1" x14ac:dyDescent="0.2">
      <c r="D8073" s="6" t="s">
        <v>3661</v>
      </c>
      <c r="E8073" s="6" t="s">
        <v>3579</v>
      </c>
      <c r="F8073" s="6" t="s">
        <v>3580</v>
      </c>
      <c r="G8073" s="2">
        <v>91.7</v>
      </c>
      <c r="H8073" s="2" t="s">
        <v>5089</v>
      </c>
    </row>
    <row r="8074" spans="4:8" ht="11.4" customHeight="1" x14ac:dyDescent="0.2">
      <c r="D8074" s="6" t="s">
        <v>5052</v>
      </c>
      <c r="E8074" s="6" t="s">
        <v>3579</v>
      </c>
      <c r="F8074" s="6" t="s">
        <v>3698</v>
      </c>
      <c r="G8074" s="2">
        <v>145.9</v>
      </c>
      <c r="H8074" s="2" t="s">
        <v>5089</v>
      </c>
    </row>
    <row r="8075" spans="4:8" ht="11.4" customHeight="1" x14ac:dyDescent="0.2">
      <c r="D8075" s="6" t="s">
        <v>5053</v>
      </c>
      <c r="E8075" s="6" t="s">
        <v>3579</v>
      </c>
      <c r="F8075" s="6" t="s">
        <v>3698</v>
      </c>
      <c r="G8075" s="2">
        <v>145.9</v>
      </c>
      <c r="H8075" s="2" t="s">
        <v>5089</v>
      </c>
    </row>
    <row r="8076" spans="4:8" ht="11.4" customHeight="1" x14ac:dyDescent="0.2">
      <c r="D8076" s="6" t="s">
        <v>5054</v>
      </c>
      <c r="E8076" s="6" t="s">
        <v>3579</v>
      </c>
      <c r="F8076" s="6" t="s">
        <v>3698</v>
      </c>
      <c r="G8076" s="2">
        <v>135.49</v>
      </c>
      <c r="H8076" s="2" t="s">
        <v>5089</v>
      </c>
    </row>
    <row r="8077" spans="4:8" ht="11.4" customHeight="1" x14ac:dyDescent="0.2">
      <c r="D8077" s="6" t="s">
        <v>5055</v>
      </c>
      <c r="E8077" s="6" t="s">
        <v>1300</v>
      </c>
      <c r="F8077" s="6" t="s">
        <v>1614</v>
      </c>
      <c r="G8077" s="2">
        <v>1416.6317907444668</v>
      </c>
      <c r="H8077" s="2" t="s">
        <v>5089</v>
      </c>
    </row>
    <row r="8078" spans="4:8" ht="11.4" customHeight="1" x14ac:dyDescent="0.2">
      <c r="D8078" s="6" t="s">
        <v>1622</v>
      </c>
      <c r="E8078" s="6" t="s">
        <v>1300</v>
      </c>
      <c r="F8078" s="6" t="s">
        <v>1614</v>
      </c>
      <c r="G8078" s="2">
        <v>1945.8500000000001</v>
      </c>
      <c r="H8078" s="2" t="s">
        <v>5089</v>
      </c>
    </row>
    <row r="8079" spans="4:8" ht="11.4" customHeight="1" x14ac:dyDescent="0.2">
      <c r="D8079" s="6" t="s">
        <v>1615</v>
      </c>
      <c r="E8079" s="6" t="s">
        <v>1300</v>
      </c>
      <c r="F8079" s="6" t="s">
        <v>1614</v>
      </c>
      <c r="G8079" s="2">
        <v>407.89840088839537</v>
      </c>
      <c r="H8079" s="2" t="s">
        <v>5091</v>
      </c>
    </row>
    <row r="8080" spans="4:8" ht="11.4" customHeight="1" x14ac:dyDescent="0.2">
      <c r="D8080" s="6" t="s">
        <v>5056</v>
      </c>
      <c r="E8080" s="6" t="s">
        <v>3579</v>
      </c>
      <c r="F8080" s="6" t="s">
        <v>3698</v>
      </c>
      <c r="G8080" s="2">
        <v>162.15</v>
      </c>
      <c r="H8080" s="2" t="s">
        <v>5089</v>
      </c>
    </row>
    <row r="8081" spans="4:8" ht="11.4" customHeight="1" x14ac:dyDescent="0.2">
      <c r="D8081" s="6" t="s">
        <v>5057</v>
      </c>
      <c r="E8081" s="6" t="s">
        <v>3579</v>
      </c>
      <c r="F8081" s="6" t="s">
        <v>3698</v>
      </c>
      <c r="G8081" s="2">
        <v>145.9</v>
      </c>
      <c r="H8081" s="2" t="s">
        <v>5089</v>
      </c>
    </row>
    <row r="8082" spans="4:8" ht="11.4" customHeight="1" x14ac:dyDescent="0.2">
      <c r="D8082" s="6" t="s">
        <v>3736</v>
      </c>
      <c r="E8082" s="6" t="s">
        <v>3579</v>
      </c>
      <c r="F8082" s="6" t="s">
        <v>3698</v>
      </c>
      <c r="G8082" s="2">
        <v>190.67</v>
      </c>
      <c r="H8082" s="2" t="s">
        <v>5089</v>
      </c>
    </row>
    <row r="8083" spans="4:8" ht="11.4" customHeight="1" x14ac:dyDescent="0.2">
      <c r="D8083" s="6" t="s">
        <v>5058</v>
      </c>
      <c r="E8083" s="6" t="s">
        <v>3579</v>
      </c>
      <c r="F8083" s="6" t="s">
        <v>3698</v>
      </c>
      <c r="G8083" s="2">
        <v>355.58</v>
      </c>
      <c r="H8083" s="2" t="s">
        <v>5089</v>
      </c>
    </row>
    <row r="8084" spans="4:8" ht="11.4" customHeight="1" x14ac:dyDescent="0.2">
      <c r="D8084" s="6" t="s">
        <v>3796</v>
      </c>
      <c r="E8084" s="6" t="s">
        <v>3579</v>
      </c>
      <c r="F8084" s="6" t="s">
        <v>3698</v>
      </c>
      <c r="G8084" s="2">
        <v>192.72987804878051</v>
      </c>
      <c r="H8084" s="2" t="s">
        <v>5089</v>
      </c>
    </row>
    <row r="8085" spans="4:8" ht="11.4" customHeight="1" x14ac:dyDescent="0.2">
      <c r="D8085" s="6" t="s">
        <v>5059</v>
      </c>
      <c r="E8085" s="6" t="s">
        <v>3579</v>
      </c>
      <c r="F8085" s="6" t="s">
        <v>3698</v>
      </c>
      <c r="G8085" s="2">
        <v>134.755</v>
      </c>
      <c r="H8085" s="2" t="s">
        <v>5089</v>
      </c>
    </row>
    <row r="8086" spans="4:8" ht="11.4" customHeight="1" x14ac:dyDescent="0.2">
      <c r="D8086" s="6" t="s">
        <v>3746</v>
      </c>
      <c r="E8086" s="6" t="s">
        <v>3579</v>
      </c>
      <c r="F8086" s="6" t="s">
        <v>3698</v>
      </c>
      <c r="G8086" s="2">
        <v>134.77000000000001</v>
      </c>
      <c r="H8086" s="2" t="s">
        <v>5089</v>
      </c>
    </row>
    <row r="8087" spans="4:8" ht="11.4" customHeight="1" x14ac:dyDescent="0.2">
      <c r="D8087" s="6" t="s">
        <v>3738</v>
      </c>
      <c r="E8087" s="6" t="s">
        <v>3579</v>
      </c>
      <c r="F8087" s="6" t="s">
        <v>3698</v>
      </c>
      <c r="G8087" s="2">
        <v>135.48999999999998</v>
      </c>
      <c r="H8087" s="2" t="s">
        <v>5091</v>
      </c>
    </row>
    <row r="8088" spans="4:8" ht="11.4" customHeight="1" x14ac:dyDescent="0.2">
      <c r="D8088" s="6" t="s">
        <v>3729</v>
      </c>
      <c r="E8088" s="6" t="s">
        <v>3579</v>
      </c>
      <c r="F8088" s="6" t="s">
        <v>3698</v>
      </c>
      <c r="G8088" s="2">
        <v>144.05609523809522</v>
      </c>
      <c r="H8088" s="2" t="s">
        <v>5091</v>
      </c>
    </row>
    <row r="8089" spans="4:8" ht="11.4" customHeight="1" x14ac:dyDescent="0.2">
      <c r="D8089" s="6" t="s">
        <v>1617</v>
      </c>
      <c r="E8089" s="6" t="s">
        <v>1300</v>
      </c>
      <c r="F8089" s="6" t="s">
        <v>1614</v>
      </c>
      <c r="G8089" s="2">
        <v>519.81843558282208</v>
      </c>
      <c r="H8089" s="2" t="s">
        <v>5091</v>
      </c>
    </row>
    <row r="8090" spans="4:8" ht="11.4" customHeight="1" x14ac:dyDescent="0.2">
      <c r="D8090" s="6" t="s">
        <v>5060</v>
      </c>
      <c r="E8090" s="6" t="s">
        <v>3579</v>
      </c>
      <c r="F8090" s="6" t="s">
        <v>3698</v>
      </c>
      <c r="G8090" s="2">
        <v>310.45</v>
      </c>
      <c r="H8090" s="2" t="s">
        <v>5089</v>
      </c>
    </row>
    <row r="8091" spans="4:8" ht="11.4" customHeight="1" x14ac:dyDescent="0.2">
      <c r="D8091" s="6" t="s">
        <v>5061</v>
      </c>
      <c r="E8091" s="6" t="s">
        <v>3579</v>
      </c>
      <c r="F8091" s="6" t="s">
        <v>3698</v>
      </c>
      <c r="G8091" s="2">
        <v>317.20999999999998</v>
      </c>
      <c r="H8091" s="2" t="s">
        <v>5089</v>
      </c>
    </row>
    <row r="8092" spans="4:8" ht="11.4" customHeight="1" x14ac:dyDescent="0.2">
      <c r="D8092" s="6" t="s">
        <v>5062</v>
      </c>
      <c r="E8092" s="6" t="s">
        <v>3579</v>
      </c>
      <c r="F8092" s="6" t="s">
        <v>3698</v>
      </c>
      <c r="G8092" s="2">
        <v>317.21243523316065</v>
      </c>
      <c r="H8092" s="2" t="s">
        <v>5089</v>
      </c>
    </row>
    <row r="8093" spans="4:8" ht="11.4" customHeight="1" x14ac:dyDescent="0.2">
      <c r="D8093" s="6" t="s">
        <v>5063</v>
      </c>
      <c r="E8093" s="6" t="s">
        <v>3579</v>
      </c>
      <c r="F8093" s="6" t="s">
        <v>3698</v>
      </c>
      <c r="G8093" s="2">
        <v>1396</v>
      </c>
      <c r="H8093" s="2" t="s">
        <v>5089</v>
      </c>
    </row>
    <row r="8094" spans="4:8" ht="11.4" customHeight="1" x14ac:dyDescent="0.2">
      <c r="D8094" s="6" t="s">
        <v>5064</v>
      </c>
      <c r="E8094" s="6" t="s">
        <v>3579</v>
      </c>
      <c r="F8094" s="6" t="s">
        <v>3698</v>
      </c>
      <c r="G8094" s="2">
        <v>1396</v>
      </c>
      <c r="H8094" s="2" t="s">
        <v>5089</v>
      </c>
    </row>
    <row r="8095" spans="4:8" ht="11.4" customHeight="1" x14ac:dyDescent="0.2">
      <c r="D8095" s="6" t="s">
        <v>5065</v>
      </c>
      <c r="E8095" s="6" t="s">
        <v>3579</v>
      </c>
      <c r="F8095" s="6" t="s">
        <v>3698</v>
      </c>
      <c r="G8095" s="2">
        <v>1535.5</v>
      </c>
      <c r="H8095" s="2" t="s">
        <v>5089</v>
      </c>
    </row>
    <row r="8096" spans="4:8" ht="11.4" customHeight="1" x14ac:dyDescent="0.2">
      <c r="D8096" s="6" t="s">
        <v>3538</v>
      </c>
      <c r="E8096" s="6" t="s">
        <v>3363</v>
      </c>
      <c r="F8096" s="6" t="s">
        <v>3481</v>
      </c>
      <c r="G8096" s="2">
        <v>1901.09</v>
      </c>
      <c r="H8096" s="2" t="s">
        <v>5089</v>
      </c>
    </row>
    <row r="8097" spans="4:8" ht="11.4" customHeight="1" x14ac:dyDescent="0.2">
      <c r="D8097" s="6" t="s">
        <v>3524</v>
      </c>
      <c r="E8097" s="6" t="s">
        <v>3363</v>
      </c>
      <c r="F8097" s="6" t="s">
        <v>3481</v>
      </c>
      <c r="G8097" s="2">
        <v>1746.3762162162161</v>
      </c>
      <c r="H8097" s="2" t="s">
        <v>5089</v>
      </c>
    </row>
    <row r="8098" spans="4:8" ht="11.4" customHeight="1" x14ac:dyDescent="0.2">
      <c r="D8098" s="6" t="s">
        <v>3477</v>
      </c>
      <c r="E8098" s="6" t="s">
        <v>3363</v>
      </c>
      <c r="F8098" s="6" t="s">
        <v>3407</v>
      </c>
      <c r="G8098" s="2">
        <v>5535.71</v>
      </c>
      <c r="H8098" s="2" t="s">
        <v>5089</v>
      </c>
    </row>
    <row r="8099" spans="4:8" ht="11.4" customHeight="1" x14ac:dyDescent="0.2">
      <c r="D8099" s="6" t="s">
        <v>5066</v>
      </c>
      <c r="E8099" s="6" t="s">
        <v>3363</v>
      </c>
      <c r="F8099" s="6" t="s">
        <v>3407</v>
      </c>
      <c r="G8099" s="2">
        <v>5937.5</v>
      </c>
      <c r="H8099" s="2" t="s">
        <v>5089</v>
      </c>
    </row>
    <row r="8100" spans="4:8" ht="11.4" customHeight="1" x14ac:dyDescent="0.2">
      <c r="D8100" s="6" t="s">
        <v>5067</v>
      </c>
      <c r="E8100" s="6" t="s">
        <v>3579</v>
      </c>
      <c r="F8100" s="6" t="s">
        <v>3698</v>
      </c>
      <c r="G8100" s="2">
        <v>4189.25</v>
      </c>
      <c r="H8100" s="2" t="s">
        <v>5089</v>
      </c>
    </row>
    <row r="8101" spans="4:8" ht="11.4" customHeight="1" x14ac:dyDescent="0.2">
      <c r="D8101" s="6" t="s">
        <v>3394</v>
      </c>
      <c r="E8101" s="6" t="s">
        <v>3363</v>
      </c>
      <c r="F8101" s="6" t="s">
        <v>3380</v>
      </c>
      <c r="G8101" s="2">
        <v>7243.8924999999999</v>
      </c>
      <c r="H8101" s="2" t="s">
        <v>5089</v>
      </c>
    </row>
    <row r="8102" spans="4:8" ht="11.4" customHeight="1" x14ac:dyDescent="0.2">
      <c r="D8102" s="6" t="s">
        <v>3385</v>
      </c>
      <c r="E8102" s="6" t="s">
        <v>3363</v>
      </c>
      <c r="F8102" s="6" t="s">
        <v>3380</v>
      </c>
      <c r="G8102" s="2">
        <v>10433.61</v>
      </c>
      <c r="H8102" s="2" t="s">
        <v>5089</v>
      </c>
    </row>
    <row r="8103" spans="4:8" ht="11.4" customHeight="1" x14ac:dyDescent="0.2">
      <c r="D8103" s="6" t="s">
        <v>3722</v>
      </c>
      <c r="E8103" s="6" t="s">
        <v>3579</v>
      </c>
      <c r="F8103" s="6" t="s">
        <v>3698</v>
      </c>
      <c r="G8103" s="2">
        <v>5754.63</v>
      </c>
      <c r="H8103" s="2" t="s">
        <v>5089</v>
      </c>
    </row>
    <row r="8104" spans="4:8" ht="11.4" customHeight="1" x14ac:dyDescent="0.2">
      <c r="D8104" s="6" t="s">
        <v>5068</v>
      </c>
      <c r="E8104" s="6" t="s">
        <v>3579</v>
      </c>
      <c r="F8104" s="6" t="s">
        <v>3698</v>
      </c>
      <c r="G8104" s="2">
        <v>466.44</v>
      </c>
      <c r="H8104" s="2" t="s">
        <v>5089</v>
      </c>
    </row>
    <row r="8105" spans="4:8" ht="11.4" customHeight="1" x14ac:dyDescent="0.2">
      <c r="D8105" s="6" t="s">
        <v>4163</v>
      </c>
      <c r="E8105" s="6" t="s">
        <v>4103</v>
      </c>
      <c r="F8105" s="6" t="s">
        <v>4159</v>
      </c>
      <c r="G8105" s="2">
        <v>700</v>
      </c>
      <c r="H8105" s="2" t="s">
        <v>5089</v>
      </c>
    </row>
    <row r="8106" spans="4:8" ht="11.4" customHeight="1" x14ac:dyDescent="0.2">
      <c r="D8106" s="6" t="s">
        <v>4162</v>
      </c>
      <c r="E8106" s="6" t="s">
        <v>4103</v>
      </c>
      <c r="F8106" s="6" t="s">
        <v>4159</v>
      </c>
      <c r="G8106" s="2">
        <v>2498.335</v>
      </c>
      <c r="H8106" s="2" t="s">
        <v>5089</v>
      </c>
    </row>
    <row r="8107" spans="4:8" ht="11.4" customHeight="1" x14ac:dyDescent="0.2">
      <c r="D8107" s="6" t="s">
        <v>4166</v>
      </c>
      <c r="E8107" s="6" t="s">
        <v>4103</v>
      </c>
      <c r="F8107" s="6" t="s">
        <v>4159</v>
      </c>
      <c r="G8107" s="2">
        <v>691.97</v>
      </c>
      <c r="H8107" s="2" t="s">
        <v>5089</v>
      </c>
    </row>
    <row r="8108" spans="4:8" ht="11.4" customHeight="1" x14ac:dyDescent="0.2">
      <c r="D8108" s="6" t="s">
        <v>5069</v>
      </c>
      <c r="E8108" s="6" t="s">
        <v>3186</v>
      </c>
      <c r="F8108" s="6" t="s">
        <v>3253</v>
      </c>
      <c r="G8108" s="2">
        <v>529.4</v>
      </c>
      <c r="H8108" s="2" t="s">
        <v>5089</v>
      </c>
    </row>
    <row r="8109" spans="4:8" ht="11.4" customHeight="1" x14ac:dyDescent="0.2">
      <c r="D8109" s="6" t="s">
        <v>2033</v>
      </c>
      <c r="E8109" s="6" t="s">
        <v>1654</v>
      </c>
      <c r="F8109" s="6" t="s">
        <v>2032</v>
      </c>
      <c r="G8109" s="2">
        <v>872.7503999999999</v>
      </c>
      <c r="H8109" s="2" t="s">
        <v>5089</v>
      </c>
    </row>
    <row r="8110" spans="4:8" ht="11.4" customHeight="1" x14ac:dyDescent="0.2">
      <c r="D8110" s="6" t="s">
        <v>2037</v>
      </c>
      <c r="E8110" s="6" t="s">
        <v>1654</v>
      </c>
      <c r="F8110" s="6" t="s">
        <v>2032</v>
      </c>
      <c r="G8110" s="2">
        <v>859.87249999999995</v>
      </c>
      <c r="H8110" s="2" t="s">
        <v>5089</v>
      </c>
    </row>
    <row r="8111" spans="4:8" ht="11.4" customHeight="1" x14ac:dyDescent="0.2">
      <c r="D8111" s="6" t="s">
        <v>2034</v>
      </c>
      <c r="E8111" s="6" t="s">
        <v>1654</v>
      </c>
      <c r="F8111" s="6" t="s">
        <v>2032</v>
      </c>
      <c r="G8111" s="2">
        <v>884.39272727272726</v>
      </c>
      <c r="H8111" s="2" t="s">
        <v>5089</v>
      </c>
    </row>
    <row r="8112" spans="4:8" ht="11.4" customHeight="1" x14ac:dyDescent="0.2">
      <c r="D8112" s="6" t="s">
        <v>2035</v>
      </c>
      <c r="E8112" s="6" t="s">
        <v>1654</v>
      </c>
      <c r="F8112" s="6" t="s">
        <v>2032</v>
      </c>
      <c r="G8112" s="2">
        <v>860.70526315789471</v>
      </c>
      <c r="H8112" s="2" t="s">
        <v>5089</v>
      </c>
    </row>
    <row r="8113" spans="4:8" ht="11.4" customHeight="1" x14ac:dyDescent="0.2">
      <c r="D8113" s="6" t="s">
        <v>2036</v>
      </c>
      <c r="E8113" s="6" t="s">
        <v>1654</v>
      </c>
      <c r="F8113" s="6" t="s">
        <v>2032</v>
      </c>
      <c r="G8113" s="2">
        <v>1212.5</v>
      </c>
      <c r="H8113" s="2" t="s">
        <v>5089</v>
      </c>
    </row>
    <row r="8114" spans="4:8" ht="11.4" customHeight="1" x14ac:dyDescent="0.2">
      <c r="D8114" s="6" t="s">
        <v>1625</v>
      </c>
      <c r="E8114" s="6" t="s">
        <v>1300</v>
      </c>
      <c r="F8114" s="6" t="s">
        <v>1623</v>
      </c>
      <c r="G8114" s="2">
        <v>2108.375</v>
      </c>
      <c r="H8114" s="2" t="s">
        <v>5089</v>
      </c>
    </row>
    <row r="8115" spans="4:8" ht="11.4" customHeight="1" x14ac:dyDescent="0.2">
      <c r="D8115" s="6" t="s">
        <v>1624</v>
      </c>
      <c r="E8115" s="6" t="s">
        <v>1300</v>
      </c>
      <c r="F8115" s="6" t="s">
        <v>1623</v>
      </c>
      <c r="G8115" s="2">
        <v>2709.8991596638657</v>
      </c>
      <c r="H8115" s="2" t="s">
        <v>5089</v>
      </c>
    </row>
    <row r="8116" spans="4:8" ht="11.4" customHeight="1" x14ac:dyDescent="0.2">
      <c r="D8116" s="6" t="s">
        <v>1652</v>
      </c>
      <c r="E8116" s="6" t="s">
        <v>1300</v>
      </c>
      <c r="F8116" s="6" t="s">
        <v>1623</v>
      </c>
      <c r="G8116" s="2">
        <v>4999.0464285714279</v>
      </c>
      <c r="H8116" s="2" t="s">
        <v>5089</v>
      </c>
    </row>
    <row r="8117" spans="4:8" ht="11.4" customHeight="1" x14ac:dyDescent="0.2">
      <c r="D8117" s="6" t="s">
        <v>1653</v>
      </c>
      <c r="E8117" s="6" t="s">
        <v>1300</v>
      </c>
      <c r="F8117" s="6" t="s">
        <v>1623</v>
      </c>
      <c r="G8117" s="2">
        <v>4959.1484615384616</v>
      </c>
      <c r="H8117" s="2" t="s">
        <v>5089</v>
      </c>
    </row>
    <row r="8118" spans="4:8" ht="11.4" customHeight="1" x14ac:dyDescent="0.2">
      <c r="D8118" s="6" t="s">
        <v>1650</v>
      </c>
      <c r="E8118" s="6" t="s">
        <v>1300</v>
      </c>
      <c r="F8118" s="6" t="s">
        <v>1623</v>
      </c>
      <c r="G8118" s="2">
        <v>6538</v>
      </c>
      <c r="H8118" s="2" t="s">
        <v>5089</v>
      </c>
    </row>
    <row r="8119" spans="4:8" ht="11.4" customHeight="1" x14ac:dyDescent="0.2">
      <c r="D8119" s="6" t="s">
        <v>1628</v>
      </c>
      <c r="E8119" s="6" t="s">
        <v>1300</v>
      </c>
      <c r="F8119" s="6" t="s">
        <v>1623</v>
      </c>
      <c r="G8119" s="2">
        <v>5164.4100000000008</v>
      </c>
      <c r="H8119" s="2" t="s">
        <v>5089</v>
      </c>
    </row>
    <row r="8120" spans="4:8" ht="11.4" customHeight="1" x14ac:dyDescent="0.2">
      <c r="D8120" s="6" t="s">
        <v>1626</v>
      </c>
      <c r="E8120" s="6" t="s">
        <v>1300</v>
      </c>
      <c r="F8120" s="6" t="s">
        <v>1623</v>
      </c>
      <c r="G8120" s="2">
        <v>5230.6260000000002</v>
      </c>
      <c r="H8120" s="2" t="s">
        <v>5089</v>
      </c>
    </row>
    <row r="8121" spans="4:8" ht="11.4" customHeight="1" x14ac:dyDescent="0.2">
      <c r="D8121" s="6" t="s">
        <v>1627</v>
      </c>
      <c r="E8121" s="6" t="s">
        <v>1300</v>
      </c>
      <c r="F8121" s="6" t="s">
        <v>1623</v>
      </c>
      <c r="G8121" s="2">
        <v>5947.9485714285711</v>
      </c>
      <c r="H8121" s="2" t="s">
        <v>5089</v>
      </c>
    </row>
    <row r="8122" spans="4:8" ht="11.4" customHeight="1" x14ac:dyDescent="0.2">
      <c r="D8122" s="6" t="s">
        <v>5070</v>
      </c>
      <c r="E8122" s="6" t="s">
        <v>1300</v>
      </c>
      <c r="F8122" s="6" t="s">
        <v>1623</v>
      </c>
      <c r="G8122" s="2">
        <v>6162.2307692307695</v>
      </c>
      <c r="H8122" s="2" t="s">
        <v>5089</v>
      </c>
    </row>
    <row r="8123" spans="4:8" ht="11.4" customHeight="1" x14ac:dyDescent="0.2">
      <c r="D8123" s="6" t="s">
        <v>1651</v>
      </c>
      <c r="E8123" s="6" t="s">
        <v>1300</v>
      </c>
      <c r="F8123" s="6" t="s">
        <v>1623</v>
      </c>
      <c r="G8123" s="2">
        <v>4655.4766666666665</v>
      </c>
      <c r="H8123" s="2" t="s">
        <v>5089</v>
      </c>
    </row>
    <row r="8124" spans="4:8" ht="11.4" customHeight="1" x14ac:dyDescent="0.2">
      <c r="D8124" s="6" t="s">
        <v>1630</v>
      </c>
      <c r="E8124" s="6" t="s">
        <v>1300</v>
      </c>
      <c r="F8124" s="6" t="s">
        <v>1623</v>
      </c>
      <c r="G8124" s="2">
        <v>5164.41</v>
      </c>
      <c r="H8124" s="2" t="s">
        <v>5089</v>
      </c>
    </row>
    <row r="8125" spans="4:8" ht="11.4" customHeight="1" x14ac:dyDescent="0.2">
      <c r="D8125" s="6" t="s">
        <v>4013</v>
      </c>
      <c r="E8125" s="6" t="s">
        <v>3895</v>
      </c>
      <c r="F8125" s="6" t="s">
        <v>4007</v>
      </c>
      <c r="G8125" s="2">
        <v>887.25200000000007</v>
      </c>
      <c r="H8125" s="2" t="s">
        <v>5089</v>
      </c>
    </row>
    <row r="8126" spans="4:8" ht="11.4" customHeight="1" x14ac:dyDescent="0.2">
      <c r="D8126" s="6" t="s">
        <v>4010</v>
      </c>
      <c r="E8126" s="6" t="s">
        <v>3895</v>
      </c>
      <c r="F8126" s="6" t="s">
        <v>4007</v>
      </c>
      <c r="G8126" s="2">
        <v>1100.0478947368422</v>
      </c>
      <c r="H8126" s="2" t="s">
        <v>5089</v>
      </c>
    </row>
    <row r="8127" spans="4:8" ht="11.4" customHeight="1" x14ac:dyDescent="0.2">
      <c r="D8127" s="6" t="s">
        <v>5071</v>
      </c>
      <c r="E8127" s="6" t="s">
        <v>2043</v>
      </c>
      <c r="F8127" s="6" t="s">
        <v>2802</v>
      </c>
      <c r="G8127" s="2">
        <v>1817</v>
      </c>
      <c r="H8127" s="2" t="s">
        <v>5089</v>
      </c>
    </row>
    <row r="8128" spans="4:8" ht="11.4" customHeight="1" x14ac:dyDescent="0.2">
      <c r="D8128" s="6" t="s">
        <v>3478</v>
      </c>
      <c r="E8128" s="6" t="s">
        <v>3363</v>
      </c>
      <c r="F8128" s="6" t="s">
        <v>3407</v>
      </c>
      <c r="G8128" s="2">
        <v>12.324835013748855</v>
      </c>
      <c r="H8128" s="2" t="s">
        <v>5091</v>
      </c>
    </row>
    <row r="8129" spans="4:8" ht="11.4" customHeight="1" x14ac:dyDescent="0.2">
      <c r="D8129" s="6" t="s">
        <v>3454</v>
      </c>
      <c r="E8129" s="6" t="s">
        <v>3363</v>
      </c>
      <c r="F8129" s="6" t="s">
        <v>3407</v>
      </c>
      <c r="G8129" s="2">
        <v>650</v>
      </c>
      <c r="H8129" s="2" t="s">
        <v>5089</v>
      </c>
    </row>
    <row r="8130" spans="4:8" ht="11.4" customHeight="1" x14ac:dyDescent="0.2">
      <c r="D8130" s="6" t="s">
        <v>3408</v>
      </c>
      <c r="E8130" s="6" t="s">
        <v>3363</v>
      </c>
      <c r="F8130" s="6" t="s">
        <v>3407</v>
      </c>
      <c r="G8130" s="2">
        <v>7.3223534088105486</v>
      </c>
      <c r="H8130" s="2" t="s">
        <v>5091</v>
      </c>
    </row>
    <row r="8131" spans="4:8" ht="11.4" customHeight="1" x14ac:dyDescent="0.2">
      <c r="D8131" s="6" t="s">
        <v>3444</v>
      </c>
      <c r="E8131" s="6" t="s">
        <v>3363</v>
      </c>
      <c r="F8131" s="6" t="s">
        <v>3407</v>
      </c>
      <c r="G8131" s="2">
        <v>1300</v>
      </c>
      <c r="H8131" s="2" t="s">
        <v>5089</v>
      </c>
    </row>
    <row r="8132" spans="4:8" ht="11.4" customHeight="1" x14ac:dyDescent="0.2">
      <c r="D8132" s="6" t="s">
        <v>3430</v>
      </c>
      <c r="E8132" s="6" t="s">
        <v>3363</v>
      </c>
      <c r="F8132" s="6" t="s">
        <v>3407</v>
      </c>
      <c r="G8132" s="2">
        <v>1600</v>
      </c>
      <c r="H8132" s="2" t="s">
        <v>5089</v>
      </c>
    </row>
    <row r="8133" spans="4:8" ht="11.4" customHeight="1" x14ac:dyDescent="0.2">
      <c r="D8133" s="6" t="s">
        <v>1740</v>
      </c>
      <c r="E8133" s="6" t="s">
        <v>1654</v>
      </c>
      <c r="F8133" s="6" t="s">
        <v>1737</v>
      </c>
      <c r="G8133" s="2">
        <v>770.33722633744856</v>
      </c>
      <c r="H8133" s="2" t="s">
        <v>5089</v>
      </c>
    </row>
    <row r="8134" spans="4:8" ht="11.4" customHeight="1" x14ac:dyDescent="0.2">
      <c r="D8134" s="6" t="s">
        <v>1776</v>
      </c>
      <c r="E8134" s="6" t="s">
        <v>1654</v>
      </c>
      <c r="F8134" s="6" t="s">
        <v>1775</v>
      </c>
      <c r="G8134" s="2">
        <v>0.7128274033957176</v>
      </c>
      <c r="H8134" s="2" t="s">
        <v>5090</v>
      </c>
    </row>
    <row r="8135" spans="4:8" ht="11.4" customHeight="1" x14ac:dyDescent="0.2">
      <c r="D8135" s="6" t="s">
        <v>3790</v>
      </c>
      <c r="E8135" s="6" t="s">
        <v>3579</v>
      </c>
      <c r="F8135" s="6" t="s">
        <v>3698</v>
      </c>
      <c r="G8135" s="2">
        <v>80.45</v>
      </c>
      <c r="H8135" s="2" t="s">
        <v>5091</v>
      </c>
    </row>
    <row r="8136" spans="4:8" ht="11.4" customHeight="1" x14ac:dyDescent="0.2">
      <c r="D8136" s="6" t="s">
        <v>3739</v>
      </c>
      <c r="E8136" s="6" t="s">
        <v>3579</v>
      </c>
      <c r="F8136" s="6" t="s">
        <v>3698</v>
      </c>
      <c r="G8136" s="2">
        <v>80.45</v>
      </c>
      <c r="H8136" s="2" t="s">
        <v>5089</v>
      </c>
    </row>
    <row r="8137" spans="4:8" ht="11.4" customHeight="1" x14ac:dyDescent="0.2">
      <c r="D8137" s="6" t="s">
        <v>5072</v>
      </c>
      <c r="E8137" s="6" t="s">
        <v>3579</v>
      </c>
      <c r="F8137" s="6" t="s">
        <v>3698</v>
      </c>
      <c r="G8137" s="2">
        <v>80.446280991735534</v>
      </c>
      <c r="H8137" s="2" t="s">
        <v>5089</v>
      </c>
    </row>
    <row r="8138" spans="4:8" ht="11.4" customHeight="1" x14ac:dyDescent="0.2">
      <c r="D8138" s="6" t="s">
        <v>5073</v>
      </c>
      <c r="E8138" s="6" t="s">
        <v>3579</v>
      </c>
      <c r="F8138" s="6" t="s">
        <v>3698</v>
      </c>
      <c r="G8138" s="2">
        <v>80.453333333333333</v>
      </c>
      <c r="H8138" s="2" t="s">
        <v>5089</v>
      </c>
    </row>
    <row r="8139" spans="4:8" ht="11.4" customHeight="1" x14ac:dyDescent="0.2">
      <c r="D8139" s="6" t="s">
        <v>3732</v>
      </c>
      <c r="E8139" s="6" t="s">
        <v>3579</v>
      </c>
      <c r="F8139" s="6" t="s">
        <v>3698</v>
      </c>
      <c r="G8139" s="2">
        <v>80.45</v>
      </c>
      <c r="H8139" s="2" t="s">
        <v>5091</v>
      </c>
    </row>
    <row r="8140" spans="4:8" ht="11.4" customHeight="1" x14ac:dyDescent="0.2">
      <c r="D8140" s="6" t="s">
        <v>3765</v>
      </c>
      <c r="E8140" s="6" t="s">
        <v>3579</v>
      </c>
      <c r="F8140" s="6" t="s">
        <v>3698</v>
      </c>
      <c r="G8140" s="2">
        <v>80.45</v>
      </c>
      <c r="H8140" s="2" t="s">
        <v>5091</v>
      </c>
    </row>
    <row r="8141" spans="4:8" ht="11.4" customHeight="1" x14ac:dyDescent="0.2">
      <c r="D8141" s="6" t="s">
        <v>5074</v>
      </c>
      <c r="E8141" s="6" t="s">
        <v>3579</v>
      </c>
      <c r="F8141" s="6" t="s">
        <v>3698</v>
      </c>
      <c r="G8141" s="2">
        <v>32.446666666666665</v>
      </c>
      <c r="H8141" s="2" t="s">
        <v>5089</v>
      </c>
    </row>
    <row r="8142" spans="4:8" ht="11.4" customHeight="1" x14ac:dyDescent="0.2">
      <c r="D8142" s="6" t="s">
        <v>5075</v>
      </c>
      <c r="E8142" s="6" t="s">
        <v>3579</v>
      </c>
      <c r="F8142" s="6" t="s">
        <v>3698</v>
      </c>
      <c r="G8142" s="2">
        <v>32.26</v>
      </c>
      <c r="H8142" s="2" t="s">
        <v>5089</v>
      </c>
    </row>
    <row r="8143" spans="4:8" ht="11.4" customHeight="1" x14ac:dyDescent="0.2">
      <c r="D8143" s="6" t="s">
        <v>4005</v>
      </c>
      <c r="E8143" s="6" t="s">
        <v>3895</v>
      </c>
      <c r="F8143" s="6" t="s">
        <v>3997</v>
      </c>
      <c r="G8143" s="2">
        <v>46.982692307692304</v>
      </c>
      <c r="H8143" s="2" t="s">
        <v>5089</v>
      </c>
    </row>
    <row r="8144" spans="4:8" ht="11.4" customHeight="1" x14ac:dyDescent="0.2">
      <c r="D8144" s="6" t="s">
        <v>3998</v>
      </c>
      <c r="E8144" s="6" t="s">
        <v>3895</v>
      </c>
      <c r="F8144" s="6" t="s">
        <v>3997</v>
      </c>
      <c r="G8144" s="2">
        <v>396.33581871345029</v>
      </c>
      <c r="H8144" s="2" t="s">
        <v>5091</v>
      </c>
    </row>
    <row r="8145" spans="4:8" ht="11.4" customHeight="1" x14ac:dyDescent="0.2">
      <c r="D8145" s="6" t="s">
        <v>4004</v>
      </c>
      <c r="E8145" s="6" t="s">
        <v>3895</v>
      </c>
      <c r="F8145" s="6" t="s">
        <v>3997</v>
      </c>
      <c r="G8145" s="2">
        <v>422.48</v>
      </c>
      <c r="H8145" s="2" t="s">
        <v>5089</v>
      </c>
    </row>
    <row r="8146" spans="4:8" ht="11.4" customHeight="1" x14ac:dyDescent="0.2">
      <c r="D8146" s="6" t="s">
        <v>4003</v>
      </c>
      <c r="E8146" s="6" t="s">
        <v>3895</v>
      </c>
      <c r="F8146" s="6" t="s">
        <v>3997</v>
      </c>
      <c r="G8146" s="2">
        <v>381.39074074074074</v>
      </c>
      <c r="H8146" s="2" t="s">
        <v>5089</v>
      </c>
    </row>
    <row r="8147" spans="4:8" ht="11.4" customHeight="1" x14ac:dyDescent="0.2">
      <c r="D8147" s="6" t="s">
        <v>4001</v>
      </c>
      <c r="E8147" s="6" t="s">
        <v>3895</v>
      </c>
      <c r="F8147" s="6" t="s">
        <v>3997</v>
      </c>
      <c r="G8147" s="2">
        <v>411.55149425287362</v>
      </c>
      <c r="H8147" s="2" t="s">
        <v>5089</v>
      </c>
    </row>
    <row r="8148" spans="4:8" ht="11.4" customHeight="1" x14ac:dyDescent="0.2">
      <c r="D8148" s="6" t="s">
        <v>4002</v>
      </c>
      <c r="E8148" s="6" t="s">
        <v>3895</v>
      </c>
      <c r="F8148" s="6" t="s">
        <v>3997</v>
      </c>
      <c r="G8148" s="2">
        <v>405.49890243902445</v>
      </c>
      <c r="H8148" s="2" t="s">
        <v>5089</v>
      </c>
    </row>
    <row r="8149" spans="4:8" ht="11.4" customHeight="1" x14ac:dyDescent="0.2">
      <c r="D8149" s="6" t="s">
        <v>3999</v>
      </c>
      <c r="E8149" s="6" t="s">
        <v>3895</v>
      </c>
      <c r="F8149" s="6" t="s">
        <v>3997</v>
      </c>
      <c r="G8149" s="2">
        <v>398.24300699300699</v>
      </c>
      <c r="H8149" s="2" t="s">
        <v>5091</v>
      </c>
    </row>
    <row r="8150" spans="4:8" ht="11.4" customHeight="1" x14ac:dyDescent="0.2">
      <c r="D8150" s="6" t="s">
        <v>4000</v>
      </c>
      <c r="E8150" s="6" t="s">
        <v>3895</v>
      </c>
      <c r="F8150" s="6" t="s">
        <v>3997</v>
      </c>
      <c r="G8150" s="2">
        <v>399.848345323741</v>
      </c>
      <c r="H8150" s="2" t="s">
        <v>5091</v>
      </c>
    </row>
    <row r="8151" spans="4:8" ht="11.4" customHeight="1" x14ac:dyDescent="0.2">
      <c r="D8151" s="6" t="s">
        <v>2021</v>
      </c>
      <c r="E8151" s="6" t="s">
        <v>1654</v>
      </c>
      <c r="F8151" s="6" t="s">
        <v>2014</v>
      </c>
      <c r="G8151" s="2">
        <v>153.45316929133858</v>
      </c>
      <c r="H8151" s="2" t="s">
        <v>5089</v>
      </c>
    </row>
    <row r="8152" spans="4:8" ht="11.4" customHeight="1" x14ac:dyDescent="0.2">
      <c r="D8152" s="6" t="s">
        <v>5076</v>
      </c>
      <c r="E8152" s="6" t="s">
        <v>3579</v>
      </c>
      <c r="F8152" s="6" t="s">
        <v>3698</v>
      </c>
      <c r="G8152" s="2">
        <v>4531.5</v>
      </c>
      <c r="H8152" s="2" t="s">
        <v>5089</v>
      </c>
    </row>
    <row r="8153" spans="4:8" ht="11.4" customHeight="1" x14ac:dyDescent="0.2">
      <c r="D8153" s="6" t="s">
        <v>5077</v>
      </c>
      <c r="E8153" s="6" t="s">
        <v>3579</v>
      </c>
      <c r="F8153" s="6" t="s">
        <v>3698</v>
      </c>
      <c r="G8153" s="2">
        <v>4265</v>
      </c>
      <c r="H8153" s="2" t="s">
        <v>5089</v>
      </c>
    </row>
    <row r="8154" spans="4:8" ht="11.4" customHeight="1" x14ac:dyDescent="0.2">
      <c r="D8154" s="6" t="s">
        <v>5078</v>
      </c>
      <c r="E8154" s="6" t="s">
        <v>3579</v>
      </c>
      <c r="F8154" s="6" t="s">
        <v>3698</v>
      </c>
      <c r="G8154" s="2">
        <v>6648.5</v>
      </c>
      <c r="H8154" s="2" t="s">
        <v>5089</v>
      </c>
    </row>
    <row r="8155" spans="4:8" ht="11.4" customHeight="1" x14ac:dyDescent="0.2">
      <c r="D8155" s="6" t="s">
        <v>5079</v>
      </c>
      <c r="E8155" s="6" t="s">
        <v>3579</v>
      </c>
      <c r="F8155" s="6" t="s">
        <v>3698</v>
      </c>
      <c r="G8155" s="2">
        <v>7071</v>
      </c>
      <c r="H8155" s="2" t="s">
        <v>5089</v>
      </c>
    </row>
    <row r="8156" spans="4:8" ht="11.4" customHeight="1" x14ac:dyDescent="0.2">
      <c r="D8156" s="6" t="s">
        <v>3737</v>
      </c>
      <c r="E8156" s="6" t="s">
        <v>3579</v>
      </c>
      <c r="F8156" s="6" t="s">
        <v>3698</v>
      </c>
      <c r="G8156" s="2">
        <v>190.56753623188405</v>
      </c>
      <c r="H8156" s="2" t="s">
        <v>5091</v>
      </c>
    </row>
    <row r="8157" spans="4:8" ht="11.4" customHeight="1" x14ac:dyDescent="0.2">
      <c r="D8157" s="6" t="s">
        <v>5080</v>
      </c>
      <c r="E8157" s="6" t="s">
        <v>3579</v>
      </c>
      <c r="F8157" s="6" t="s">
        <v>3698</v>
      </c>
      <c r="G8157" s="2">
        <v>1093.9000000000001</v>
      </c>
      <c r="H8157" s="2" t="s">
        <v>5089</v>
      </c>
    </row>
    <row r="8158" spans="4:8" ht="11.4" customHeight="1" x14ac:dyDescent="0.2">
      <c r="D8158" s="6" t="s">
        <v>3759</v>
      </c>
      <c r="E8158" s="6" t="s">
        <v>3579</v>
      </c>
      <c r="F8158" s="6" t="s">
        <v>3698</v>
      </c>
      <c r="G8158" s="2">
        <v>1093.93</v>
      </c>
      <c r="H8158" s="2" t="s">
        <v>5089</v>
      </c>
    </row>
    <row r="8159" spans="4:8" ht="11.4" customHeight="1" x14ac:dyDescent="0.2">
      <c r="D8159" s="6" t="s">
        <v>3962</v>
      </c>
      <c r="E8159" s="6" t="s">
        <v>3895</v>
      </c>
      <c r="F8159" s="6" t="s">
        <v>3958</v>
      </c>
      <c r="G8159" s="2">
        <v>398.74450704225353</v>
      </c>
      <c r="H8159" s="2" t="s">
        <v>5091</v>
      </c>
    </row>
    <row r="8160" spans="4:8" ht="11.4" customHeight="1" x14ac:dyDescent="0.2">
      <c r="D8160" s="6" t="s">
        <v>3959</v>
      </c>
      <c r="E8160" s="6" t="s">
        <v>3895</v>
      </c>
      <c r="F8160" s="6" t="s">
        <v>3958</v>
      </c>
      <c r="G8160" s="2">
        <v>376.72346482577251</v>
      </c>
      <c r="H8160" s="2" t="s">
        <v>5090</v>
      </c>
    </row>
    <row r="8161" spans="4:8" ht="11.4" customHeight="1" x14ac:dyDescent="0.2">
      <c r="D8161" s="6" t="s">
        <v>3965</v>
      </c>
      <c r="E8161" s="6" t="s">
        <v>3895</v>
      </c>
      <c r="F8161" s="6" t="s">
        <v>3958</v>
      </c>
      <c r="G8161" s="2">
        <v>369.49850000000004</v>
      </c>
      <c r="H8161" s="2" t="s">
        <v>5089</v>
      </c>
    </row>
    <row r="8162" spans="4:8" ht="11.4" customHeight="1" x14ac:dyDescent="0.2">
      <c r="D8162" s="6" t="s">
        <v>3985</v>
      </c>
      <c r="E8162" s="6" t="s">
        <v>3895</v>
      </c>
      <c r="F8162" s="6" t="s">
        <v>3958</v>
      </c>
      <c r="G8162" s="2">
        <v>165.69652173913042</v>
      </c>
      <c r="H8162" s="2" t="s">
        <v>5089</v>
      </c>
    </row>
    <row r="8163" spans="4:8" ht="11.4" customHeight="1" x14ac:dyDescent="0.2">
      <c r="D8163" s="6" t="s">
        <v>3982</v>
      </c>
      <c r="E8163" s="6" t="s">
        <v>3895</v>
      </c>
      <c r="F8163" s="6" t="s">
        <v>3958</v>
      </c>
      <c r="G8163" s="2">
        <v>277.58249999999998</v>
      </c>
      <c r="H8163" s="2" t="s">
        <v>5089</v>
      </c>
    </row>
    <row r="8164" spans="4:8" ht="11.4" customHeight="1" x14ac:dyDescent="0.2">
      <c r="D8164" s="6" t="s">
        <v>3987</v>
      </c>
      <c r="E8164" s="6" t="s">
        <v>3895</v>
      </c>
      <c r="F8164" s="6" t="s">
        <v>3958</v>
      </c>
      <c r="G8164" s="2">
        <v>180.96804878048781</v>
      </c>
      <c r="H8164" s="2" t="s">
        <v>5089</v>
      </c>
    </row>
    <row r="8165" spans="4:8" ht="11.4" customHeight="1" x14ac:dyDescent="0.2">
      <c r="D8165" s="6" t="s">
        <v>3976</v>
      </c>
      <c r="E8165" s="6" t="s">
        <v>3895</v>
      </c>
      <c r="F8165" s="6" t="s">
        <v>3958</v>
      </c>
      <c r="G8165" s="2">
        <v>144.95806451612901</v>
      </c>
      <c r="H8165" s="2" t="s">
        <v>5089</v>
      </c>
    </row>
    <row r="8166" spans="4:8" ht="11.4" customHeight="1" x14ac:dyDescent="0.2">
      <c r="D8166" s="6" t="s">
        <v>3990</v>
      </c>
      <c r="E8166" s="6" t="s">
        <v>3895</v>
      </c>
      <c r="F8166" s="6" t="s">
        <v>3958</v>
      </c>
      <c r="G8166" s="2">
        <v>352.24304347826086</v>
      </c>
      <c r="H8166" s="2" t="s">
        <v>5089</v>
      </c>
    </row>
    <row r="8167" spans="4:8" ht="11.4" customHeight="1" x14ac:dyDescent="0.2">
      <c r="D8167" s="6" t="s">
        <v>3964</v>
      </c>
      <c r="E8167" s="6" t="s">
        <v>3895</v>
      </c>
      <c r="F8167" s="6" t="s">
        <v>3958</v>
      </c>
      <c r="G8167" s="2">
        <v>376.11512195121952</v>
      </c>
      <c r="H8167" s="2" t="s">
        <v>5089</v>
      </c>
    </row>
    <row r="8168" spans="4:8" ht="11.4" customHeight="1" x14ac:dyDescent="0.2">
      <c r="D8168" s="6" t="s">
        <v>3983</v>
      </c>
      <c r="E8168" s="6" t="s">
        <v>3895</v>
      </c>
      <c r="F8168" s="6" t="s">
        <v>3958</v>
      </c>
      <c r="G8168" s="2">
        <v>169.45771929824562</v>
      </c>
      <c r="H8168" s="2" t="s">
        <v>5089</v>
      </c>
    </row>
    <row r="8169" spans="4:8" ht="11.4" customHeight="1" x14ac:dyDescent="0.2">
      <c r="D8169" s="6" t="s">
        <v>3974</v>
      </c>
      <c r="E8169" s="6" t="s">
        <v>3895</v>
      </c>
      <c r="F8169" s="6" t="s">
        <v>3958</v>
      </c>
      <c r="G8169" s="2">
        <v>136.26313725490195</v>
      </c>
      <c r="H8169" s="2" t="s">
        <v>5089</v>
      </c>
    </row>
    <row r="8170" spans="4:8" ht="11.4" customHeight="1" x14ac:dyDescent="0.2">
      <c r="D8170" s="6" t="s">
        <v>3967</v>
      </c>
      <c r="E8170" s="6" t="s">
        <v>3895</v>
      </c>
      <c r="F8170" s="6" t="s">
        <v>3958</v>
      </c>
      <c r="G8170" s="2">
        <v>186.43261904761906</v>
      </c>
      <c r="H8170" s="2" t="s">
        <v>5089</v>
      </c>
    </row>
    <row r="8171" spans="4:8" ht="11.4" customHeight="1" x14ac:dyDescent="0.2">
      <c r="D8171" s="6" t="s">
        <v>3969</v>
      </c>
      <c r="E8171" s="6" t="s">
        <v>3895</v>
      </c>
      <c r="F8171" s="6" t="s">
        <v>3958</v>
      </c>
      <c r="G8171" s="2">
        <v>114.45666666666666</v>
      </c>
      <c r="H8171" s="2" t="s">
        <v>5089</v>
      </c>
    </row>
    <row r="8172" spans="4:8" ht="11.4" customHeight="1" x14ac:dyDescent="0.2">
      <c r="D8172" s="6" t="s">
        <v>3981</v>
      </c>
      <c r="E8172" s="6" t="s">
        <v>3895</v>
      </c>
      <c r="F8172" s="6" t="s">
        <v>3958</v>
      </c>
      <c r="G8172" s="2">
        <v>192.44296296296295</v>
      </c>
      <c r="H8172" s="2" t="s">
        <v>5089</v>
      </c>
    </row>
    <row r="8173" spans="4:8" ht="11.4" customHeight="1" x14ac:dyDescent="0.2">
      <c r="D8173" s="6" t="s">
        <v>3966</v>
      </c>
      <c r="E8173" s="6" t="s">
        <v>3895</v>
      </c>
      <c r="F8173" s="6" t="s">
        <v>3958</v>
      </c>
      <c r="G8173" s="2">
        <v>168.40216981132076</v>
      </c>
      <c r="H8173" s="2" t="s">
        <v>5089</v>
      </c>
    </row>
    <row r="8174" spans="4:8" ht="11.4" customHeight="1" x14ac:dyDescent="0.2">
      <c r="D8174" s="6" t="s">
        <v>3970</v>
      </c>
      <c r="E8174" s="6" t="s">
        <v>3895</v>
      </c>
      <c r="F8174" s="6" t="s">
        <v>3958</v>
      </c>
      <c r="G8174" s="2">
        <v>120.42</v>
      </c>
      <c r="H8174" s="2" t="s">
        <v>5089</v>
      </c>
    </row>
    <row r="8175" spans="4:8" ht="11.4" customHeight="1" x14ac:dyDescent="0.2">
      <c r="D8175" s="6" t="s">
        <v>3977</v>
      </c>
      <c r="E8175" s="6" t="s">
        <v>3895</v>
      </c>
      <c r="F8175" s="6" t="s">
        <v>3958</v>
      </c>
      <c r="G8175" s="2">
        <v>149.54771428571428</v>
      </c>
      <c r="H8175" s="2" t="s">
        <v>5089</v>
      </c>
    </row>
    <row r="8176" spans="4:8" ht="11.4" customHeight="1" x14ac:dyDescent="0.2">
      <c r="D8176" s="6" t="s">
        <v>3972</v>
      </c>
      <c r="E8176" s="6" t="s">
        <v>3895</v>
      </c>
      <c r="F8176" s="6" t="s">
        <v>3958</v>
      </c>
      <c r="G8176" s="2">
        <v>121.47793103448276</v>
      </c>
      <c r="H8176" s="2" t="s">
        <v>5089</v>
      </c>
    </row>
    <row r="8177" spans="4:8" ht="11.4" customHeight="1" x14ac:dyDescent="0.2">
      <c r="D8177" s="6" t="s">
        <v>3975</v>
      </c>
      <c r="E8177" s="6" t="s">
        <v>3895</v>
      </c>
      <c r="F8177" s="6" t="s">
        <v>3958</v>
      </c>
      <c r="G8177" s="2">
        <v>136.75484848484848</v>
      </c>
      <c r="H8177" s="2" t="s">
        <v>5089</v>
      </c>
    </row>
    <row r="8178" spans="4:8" ht="11.4" customHeight="1" x14ac:dyDescent="0.2">
      <c r="D8178" s="6" t="s">
        <v>3984</v>
      </c>
      <c r="E8178" s="6" t="s">
        <v>3895</v>
      </c>
      <c r="F8178" s="6" t="s">
        <v>3958</v>
      </c>
      <c r="G8178" s="2">
        <v>339.71</v>
      </c>
      <c r="H8178" s="2" t="s">
        <v>5089</v>
      </c>
    </row>
    <row r="8179" spans="4:8" ht="11.4" customHeight="1" x14ac:dyDescent="0.2">
      <c r="D8179" s="6" t="s">
        <v>3978</v>
      </c>
      <c r="E8179" s="6" t="s">
        <v>3895</v>
      </c>
      <c r="F8179" s="6" t="s">
        <v>3958</v>
      </c>
      <c r="G8179" s="2">
        <v>163.43761904761905</v>
      </c>
      <c r="H8179" s="2" t="s">
        <v>5089</v>
      </c>
    </row>
    <row r="8180" spans="4:8" ht="11.4" customHeight="1" x14ac:dyDescent="0.2">
      <c r="D8180" s="6" t="s">
        <v>3973</v>
      </c>
      <c r="E8180" s="6" t="s">
        <v>3895</v>
      </c>
      <c r="F8180" s="6" t="s">
        <v>3958</v>
      </c>
      <c r="G8180" s="2">
        <v>116.88699999999999</v>
      </c>
      <c r="H8180" s="2" t="s">
        <v>5089</v>
      </c>
    </row>
    <row r="8181" spans="4:8" ht="11.4" customHeight="1" x14ac:dyDescent="0.2">
      <c r="D8181" s="6" t="s">
        <v>3979</v>
      </c>
      <c r="E8181" s="6" t="s">
        <v>3895</v>
      </c>
      <c r="F8181" s="6" t="s">
        <v>3958</v>
      </c>
      <c r="G8181" s="2">
        <v>155.20508196721312</v>
      </c>
      <c r="H8181" s="2" t="s">
        <v>5089</v>
      </c>
    </row>
    <row r="8182" spans="4:8" ht="11.4" customHeight="1" x14ac:dyDescent="0.2">
      <c r="D8182" s="6" t="s">
        <v>3960</v>
      </c>
      <c r="E8182" s="6" t="s">
        <v>3895</v>
      </c>
      <c r="F8182" s="6" t="s">
        <v>3958</v>
      </c>
      <c r="G8182" s="2">
        <v>396.11443579766541</v>
      </c>
      <c r="H8182" s="2" t="s">
        <v>5091</v>
      </c>
    </row>
    <row r="8183" spans="4:8" ht="11.4" customHeight="1" x14ac:dyDescent="0.2">
      <c r="D8183" s="6" t="s">
        <v>3963</v>
      </c>
      <c r="E8183" s="6" t="s">
        <v>3895</v>
      </c>
      <c r="F8183" s="6" t="s">
        <v>3958</v>
      </c>
      <c r="G8183" s="2">
        <v>399.83531249999999</v>
      </c>
      <c r="H8183" s="2" t="s">
        <v>5089</v>
      </c>
    </row>
    <row r="8184" spans="4:8" ht="11.4" customHeight="1" x14ac:dyDescent="0.2">
      <c r="D8184" s="6" t="s">
        <v>3980</v>
      </c>
      <c r="E8184" s="6" t="s">
        <v>3895</v>
      </c>
      <c r="F8184" s="6" t="s">
        <v>3958</v>
      </c>
      <c r="G8184" s="2">
        <v>159.48849999999999</v>
      </c>
      <c r="H8184" s="2" t="s">
        <v>5089</v>
      </c>
    </row>
    <row r="8185" spans="4:8" ht="11.4" customHeight="1" x14ac:dyDescent="0.2">
      <c r="D8185" s="6" t="s">
        <v>3971</v>
      </c>
      <c r="E8185" s="6" t="s">
        <v>3895</v>
      </c>
      <c r="F8185" s="6" t="s">
        <v>3958</v>
      </c>
      <c r="G8185" s="2">
        <v>38.6</v>
      </c>
      <c r="H8185" s="2" t="s">
        <v>5089</v>
      </c>
    </row>
    <row r="8186" spans="4:8" ht="11.4" customHeight="1" x14ac:dyDescent="0.2">
      <c r="D8186" s="6" t="s">
        <v>3961</v>
      </c>
      <c r="E8186" s="6" t="s">
        <v>3895</v>
      </c>
      <c r="F8186" s="6" t="s">
        <v>3958</v>
      </c>
      <c r="G8186" s="2">
        <v>385.88461956521741</v>
      </c>
      <c r="H8186" s="2" t="s">
        <v>5091</v>
      </c>
    </row>
    <row r="8187" spans="4:8" ht="11.4" customHeight="1" x14ac:dyDescent="0.2">
      <c r="D8187" s="6" t="s">
        <v>3988</v>
      </c>
      <c r="E8187" s="6" t="s">
        <v>3895</v>
      </c>
      <c r="F8187" s="6" t="s">
        <v>3958</v>
      </c>
      <c r="G8187" s="2">
        <v>338.41260869565218</v>
      </c>
      <c r="H8187" s="2" t="s">
        <v>5089</v>
      </c>
    </row>
    <row r="8188" spans="4:8" ht="11.4" customHeight="1" x14ac:dyDescent="0.2">
      <c r="D8188" s="6" t="s">
        <v>1670</v>
      </c>
      <c r="E8188" s="6" t="s">
        <v>1654</v>
      </c>
      <c r="F8188" s="6" t="s">
        <v>1655</v>
      </c>
      <c r="G8188" s="2">
        <v>2.0014539132069267</v>
      </c>
      <c r="H8188" s="2" t="s">
        <v>5091</v>
      </c>
    </row>
    <row r="8189" spans="4:8" ht="11.4" customHeight="1" x14ac:dyDescent="0.2">
      <c r="D8189" s="6" t="s">
        <v>1688</v>
      </c>
      <c r="E8189" s="6" t="s">
        <v>1654</v>
      </c>
      <c r="F8189" s="6" t="s">
        <v>1655</v>
      </c>
      <c r="G8189" s="2">
        <v>473.79310344827587</v>
      </c>
      <c r="H8189" s="2" t="s">
        <v>5089</v>
      </c>
    </row>
    <row r="8190" spans="4:8" ht="11.4" customHeight="1" x14ac:dyDescent="0.2">
      <c r="D8190" s="6" t="s">
        <v>1660</v>
      </c>
      <c r="E8190" s="6" t="s">
        <v>1654</v>
      </c>
      <c r="F8190" s="6" t="s">
        <v>1655</v>
      </c>
      <c r="G8190" s="2">
        <v>1084.6940409207161</v>
      </c>
      <c r="H8190" s="2" t="s">
        <v>5089</v>
      </c>
    </row>
    <row r="8191" spans="4:8" ht="11.4" customHeight="1" x14ac:dyDescent="0.2">
      <c r="D8191" s="6" t="s">
        <v>1678</v>
      </c>
      <c r="E8191" s="6" t="s">
        <v>1654</v>
      </c>
      <c r="F8191" s="6" t="s">
        <v>1655</v>
      </c>
      <c r="G8191" s="2">
        <v>980.95358974358976</v>
      </c>
      <c r="H8191" s="2" t="s">
        <v>5089</v>
      </c>
    </row>
    <row r="8192" spans="4:8" ht="11.4" customHeight="1" x14ac:dyDescent="0.2">
      <c r="D8192" s="6" t="s">
        <v>1657</v>
      </c>
      <c r="E8192" s="6" t="s">
        <v>1654</v>
      </c>
      <c r="F8192" s="6" t="s">
        <v>1655</v>
      </c>
      <c r="G8192" s="2">
        <v>993.89760826463521</v>
      </c>
      <c r="H8192" s="2" t="s">
        <v>5089</v>
      </c>
    </row>
    <row r="8193" spans="4:8" ht="11.4" customHeight="1" x14ac:dyDescent="0.2">
      <c r="D8193" s="6" t="s">
        <v>1672</v>
      </c>
      <c r="E8193" s="6" t="s">
        <v>1654</v>
      </c>
      <c r="F8193" s="6" t="s">
        <v>1655</v>
      </c>
      <c r="G8193" s="2">
        <v>939.89046874999997</v>
      </c>
      <c r="H8193" s="2" t="s">
        <v>5089</v>
      </c>
    </row>
    <row r="8194" spans="4:8" ht="11.4" customHeight="1" x14ac:dyDescent="0.2">
      <c r="D8194" s="6" t="s">
        <v>1662</v>
      </c>
      <c r="E8194" s="6" t="s">
        <v>1654</v>
      </c>
      <c r="F8194" s="6" t="s">
        <v>1655</v>
      </c>
      <c r="G8194" s="2">
        <v>1143.8816770963704</v>
      </c>
      <c r="H8194" s="2" t="s">
        <v>5089</v>
      </c>
    </row>
    <row r="8195" spans="4:8" ht="11.4" customHeight="1" x14ac:dyDescent="0.2">
      <c r="D8195" s="6" t="s">
        <v>1679</v>
      </c>
      <c r="E8195" s="6" t="s">
        <v>1654</v>
      </c>
      <c r="F8195" s="6" t="s">
        <v>1655</v>
      </c>
      <c r="G8195" s="2">
        <v>902.09999999999991</v>
      </c>
      <c r="H8195" s="2" t="s">
        <v>5089</v>
      </c>
    </row>
    <row r="8196" spans="4:8" ht="11.4" customHeight="1" x14ac:dyDescent="0.2">
      <c r="D8196" s="6" t="s">
        <v>1675</v>
      </c>
      <c r="E8196" s="6" t="s">
        <v>1654</v>
      </c>
      <c r="F8196" s="6" t="s">
        <v>1655</v>
      </c>
      <c r="G8196" s="2">
        <v>1413.4658333333334</v>
      </c>
      <c r="H8196" s="2" t="s">
        <v>5089</v>
      </c>
    </row>
    <row r="8197" spans="4:8" ht="11.4" customHeight="1" x14ac:dyDescent="0.2">
      <c r="D8197" s="6" t="s">
        <v>1690</v>
      </c>
      <c r="E8197" s="6" t="s">
        <v>1654</v>
      </c>
      <c r="F8197" s="6" t="s">
        <v>1655</v>
      </c>
      <c r="G8197" s="2">
        <v>980</v>
      </c>
      <c r="H8197" s="2" t="s">
        <v>5089</v>
      </c>
    </row>
    <row r="8198" spans="4:8" ht="11.4" customHeight="1" x14ac:dyDescent="0.2">
      <c r="D8198" s="6" t="s">
        <v>1674</v>
      </c>
      <c r="E8198" s="6" t="s">
        <v>1654</v>
      </c>
      <c r="F8198" s="6" t="s">
        <v>1655</v>
      </c>
      <c r="G8198" s="2">
        <v>8200</v>
      </c>
      <c r="H8198" s="2" t="s">
        <v>5089</v>
      </c>
    </row>
    <row r="8199" spans="4:8" ht="11.4" customHeight="1" x14ac:dyDescent="0.2">
      <c r="D8199" s="6" t="s">
        <v>1680</v>
      </c>
      <c r="E8199" s="6" t="s">
        <v>1654</v>
      </c>
      <c r="F8199" s="6" t="s">
        <v>1655</v>
      </c>
      <c r="G8199" s="2">
        <v>522.66759259259254</v>
      </c>
      <c r="H8199" s="2" t="s">
        <v>5089</v>
      </c>
    </row>
    <row r="8200" spans="4:8" ht="11.4" customHeight="1" x14ac:dyDescent="0.2">
      <c r="D8200" s="6" t="s">
        <v>1692</v>
      </c>
      <c r="E8200" s="6" t="s">
        <v>1654</v>
      </c>
      <c r="F8200" s="6" t="s">
        <v>1655</v>
      </c>
      <c r="G8200" s="2">
        <v>980</v>
      </c>
      <c r="H8200" s="2" t="s">
        <v>5089</v>
      </c>
    </row>
    <row r="8201" spans="4:8" ht="11.4" customHeight="1" x14ac:dyDescent="0.2">
      <c r="D8201" s="6" t="s">
        <v>1681</v>
      </c>
      <c r="E8201" s="6" t="s">
        <v>1654</v>
      </c>
      <c r="F8201" s="6" t="s">
        <v>1655</v>
      </c>
      <c r="G8201" s="2">
        <v>1.303499298655068</v>
      </c>
      <c r="H8201" s="2" t="s">
        <v>5091</v>
      </c>
    </row>
    <row r="8202" spans="4:8" ht="11.4" customHeight="1" x14ac:dyDescent="0.2">
      <c r="D8202" s="6" t="s">
        <v>1659</v>
      </c>
      <c r="E8202" s="6" t="s">
        <v>1654</v>
      </c>
      <c r="F8202" s="6" t="s">
        <v>1655</v>
      </c>
      <c r="G8202" s="2">
        <v>922.97469839345251</v>
      </c>
      <c r="H8202" s="2" t="s">
        <v>5089</v>
      </c>
    </row>
    <row r="8203" spans="4:8" ht="11.4" customHeight="1" x14ac:dyDescent="0.2">
      <c r="D8203" s="6" t="s">
        <v>1694</v>
      </c>
      <c r="E8203" s="6" t="s">
        <v>1654</v>
      </c>
      <c r="F8203" s="6" t="s">
        <v>1655</v>
      </c>
      <c r="G8203" s="2">
        <v>22</v>
      </c>
      <c r="H8203" s="2" t="s">
        <v>5089</v>
      </c>
    </row>
    <row r="8204" spans="4:8" ht="11.4" customHeight="1" x14ac:dyDescent="0.2">
      <c r="D8204" s="6" t="s">
        <v>5081</v>
      </c>
      <c r="E8204" s="6" t="s">
        <v>3363</v>
      </c>
      <c r="F8204" s="6" t="s">
        <v>3380</v>
      </c>
      <c r="G8204" s="2">
        <v>10477</v>
      </c>
      <c r="H8204" s="2" t="s">
        <v>5089</v>
      </c>
    </row>
    <row r="8205" spans="4:8" ht="11.4" customHeight="1" x14ac:dyDescent="0.2">
      <c r="D8205" s="6" t="s">
        <v>5082</v>
      </c>
      <c r="E8205" s="6" t="s">
        <v>3363</v>
      </c>
      <c r="F8205" s="6" t="s">
        <v>3380</v>
      </c>
      <c r="G8205" s="2">
        <v>34830</v>
      </c>
      <c r="H8205" s="2" t="s">
        <v>5089</v>
      </c>
    </row>
    <row r="8206" spans="4:8" ht="11.4" customHeight="1" x14ac:dyDescent="0.2">
      <c r="D8206" s="6" t="s">
        <v>3382</v>
      </c>
      <c r="E8206" s="6" t="s">
        <v>3363</v>
      </c>
      <c r="F8206" s="6" t="s">
        <v>3380</v>
      </c>
      <c r="G8206" s="2">
        <v>25360.606428571427</v>
      </c>
      <c r="H8206" s="2" t="s">
        <v>5089</v>
      </c>
    </row>
    <row r="8207" spans="4:8" ht="11.4" customHeight="1" x14ac:dyDescent="0.2">
      <c r="D8207" s="6" t="s">
        <v>3388</v>
      </c>
      <c r="E8207" s="6" t="s">
        <v>3363</v>
      </c>
      <c r="F8207" s="6" t="s">
        <v>3380</v>
      </c>
      <c r="G8207" s="2">
        <v>10516.618333333334</v>
      </c>
      <c r="H8207" s="2" t="s">
        <v>5089</v>
      </c>
    </row>
    <row r="8208" spans="4:8" ht="11.4" customHeight="1" x14ac:dyDescent="0.2">
      <c r="D8208" s="6" t="s">
        <v>5083</v>
      </c>
      <c r="E8208" s="6" t="s">
        <v>3363</v>
      </c>
      <c r="F8208" s="6" t="s">
        <v>3380</v>
      </c>
      <c r="G8208" s="2">
        <v>25014</v>
      </c>
      <c r="H8208" s="2" t="s">
        <v>5089</v>
      </c>
    </row>
  </sheetData>
  <autoFilter ref="A2:H8208" xr:uid="{3EC6EFC3-9859-4AE7-BE8B-0CE4CB30E95E}">
    <filterColumn colId="3">
      <colorFilter dxfId="0"/>
    </filterColumn>
  </autoFilter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067D-15D6-4DE9-A3AE-505FB08538E3}">
  <sheetPr filterMode="1"/>
  <dimension ref="A1:AE4042"/>
  <sheetViews>
    <sheetView workbookViewId="0">
      <selection activeCell="G2776" sqref="G2776"/>
    </sheetView>
  </sheetViews>
  <sheetFormatPr defaultRowHeight="12.6" customHeight="1" x14ac:dyDescent="0.2"/>
  <cols>
    <col min="1" max="1" width="30.33203125" style="23" customWidth="1"/>
    <col min="2" max="3" width="8.88671875" style="12"/>
    <col min="4" max="4" width="9.88671875" style="12" bestFit="1" customWidth="1"/>
    <col min="5" max="5" width="9" style="12" bestFit="1" customWidth="1"/>
    <col min="6" max="6" width="8.88671875" style="12"/>
    <col min="7" max="7" width="9" style="12" bestFit="1" customWidth="1"/>
    <col min="8" max="8" width="8.88671875" style="12"/>
    <col min="9" max="10" width="12.33203125" style="12" bestFit="1" customWidth="1"/>
    <col min="11" max="11" width="10.88671875" style="12" bestFit="1" customWidth="1"/>
    <col min="12" max="12" width="9.88671875" style="12" bestFit="1" customWidth="1"/>
    <col min="13" max="13" width="10.88671875" style="12" bestFit="1" customWidth="1"/>
    <col min="14" max="14" width="9.88671875" style="12" bestFit="1" customWidth="1"/>
    <col min="15" max="15" width="12.33203125" style="12" bestFit="1" customWidth="1"/>
    <col min="16" max="17" width="8.88671875" style="23"/>
    <col min="18" max="18" width="8.88671875" style="40"/>
    <col min="19" max="19" width="8.88671875" style="12"/>
    <col min="20" max="20" width="9.6640625" style="12" bestFit="1" customWidth="1"/>
    <col min="21" max="24" width="9" style="12" bestFit="1" customWidth="1"/>
    <col min="25" max="25" width="10.44140625" style="12" bestFit="1" customWidth="1"/>
    <col min="26" max="27" width="9.6640625" style="12" bestFit="1" customWidth="1"/>
    <col min="28" max="28" width="9" style="12" bestFit="1" customWidth="1"/>
    <col min="29" max="29" width="9.6640625" style="12" bestFit="1" customWidth="1"/>
    <col min="30" max="30" width="9" style="12" bestFit="1" customWidth="1"/>
    <col min="31" max="16384" width="8.88671875" style="12"/>
  </cols>
  <sheetData>
    <row r="1" spans="1:31" ht="12.6" customHeight="1" thickBot="1" x14ac:dyDescent="0.25">
      <c r="A1" s="31" t="s">
        <v>3</v>
      </c>
      <c r="B1" s="32"/>
      <c r="C1" s="32"/>
      <c r="D1" s="32" t="s">
        <v>4167</v>
      </c>
      <c r="E1" s="32" t="s">
        <v>4168</v>
      </c>
      <c r="F1" s="32"/>
      <c r="G1" s="32" t="s">
        <v>4169</v>
      </c>
      <c r="H1" s="32"/>
      <c r="I1" s="32" t="s">
        <v>4170</v>
      </c>
      <c r="J1" s="32" t="s">
        <v>4171</v>
      </c>
      <c r="K1" s="32" t="s">
        <v>4172</v>
      </c>
      <c r="L1" s="32" t="s">
        <v>4173</v>
      </c>
      <c r="M1" s="32" t="s">
        <v>4174</v>
      </c>
      <c r="N1" s="32" t="s">
        <v>4175</v>
      </c>
      <c r="O1" s="33" t="s">
        <v>4176</v>
      </c>
      <c r="T1" s="32" t="s">
        <v>4167</v>
      </c>
      <c r="U1" s="32" t="s">
        <v>4168</v>
      </c>
      <c r="V1" s="32"/>
      <c r="W1" s="32" t="s">
        <v>4169</v>
      </c>
      <c r="X1" s="32"/>
      <c r="Y1" s="32" t="s">
        <v>4170</v>
      </c>
      <c r="Z1" s="32" t="s">
        <v>4171</v>
      </c>
      <c r="AA1" s="32" t="s">
        <v>4172</v>
      </c>
      <c r="AB1" s="32" t="s">
        <v>4173</v>
      </c>
      <c r="AC1" s="32" t="s">
        <v>4174</v>
      </c>
      <c r="AD1" s="32" t="s">
        <v>4175</v>
      </c>
    </row>
    <row r="2" spans="1:31" ht="12.6" customHeight="1" thickBot="1" x14ac:dyDescent="0.25"/>
    <row r="3" spans="1:31" ht="12.6" customHeight="1" thickBot="1" x14ac:dyDescent="0.25">
      <c r="A3" s="28" t="b">
        <f>A1=A5</f>
        <v>1</v>
      </c>
      <c r="B3" s="29" t="b">
        <f t="shared" ref="B3:O3" si="0">B1=B5</f>
        <v>1</v>
      </c>
      <c r="C3" s="29" t="b">
        <f t="shared" si="0"/>
        <v>1</v>
      </c>
      <c r="D3" s="29" t="b">
        <f t="shared" si="0"/>
        <v>1</v>
      </c>
      <c r="E3" s="29" t="b">
        <f t="shared" si="0"/>
        <v>1</v>
      </c>
      <c r="F3" s="29" t="b">
        <f t="shared" si="0"/>
        <v>1</v>
      </c>
      <c r="G3" s="29" t="b">
        <f t="shared" si="0"/>
        <v>1</v>
      </c>
      <c r="H3" s="29" t="b">
        <f t="shared" si="0"/>
        <v>1</v>
      </c>
      <c r="I3" s="29" t="b">
        <f t="shared" si="0"/>
        <v>1</v>
      </c>
      <c r="J3" s="29" t="b">
        <f t="shared" si="0"/>
        <v>1</v>
      </c>
      <c r="K3" s="29" t="b">
        <f t="shared" si="0"/>
        <v>1</v>
      </c>
      <c r="L3" s="29" t="b">
        <f t="shared" si="0"/>
        <v>1</v>
      </c>
      <c r="M3" s="29" t="b">
        <f t="shared" si="0"/>
        <v>1</v>
      </c>
      <c r="N3" s="29" t="b">
        <f t="shared" si="0"/>
        <v>1</v>
      </c>
      <c r="O3" s="30" t="b">
        <f t="shared" si="0"/>
        <v>1</v>
      </c>
      <c r="T3" s="29" t="b">
        <f t="shared" ref="T3:AD3" si="1">T1=T5</f>
        <v>1</v>
      </c>
      <c r="U3" s="29" t="b">
        <f t="shared" si="1"/>
        <v>1</v>
      </c>
      <c r="V3" s="29" t="b">
        <f t="shared" si="1"/>
        <v>1</v>
      </c>
      <c r="W3" s="29" t="b">
        <f t="shared" si="1"/>
        <v>1</v>
      </c>
      <c r="X3" s="29" t="b">
        <f t="shared" si="1"/>
        <v>1</v>
      </c>
      <c r="Y3" s="29" t="b">
        <f t="shared" si="1"/>
        <v>1</v>
      </c>
      <c r="Z3" s="29" t="b">
        <f t="shared" si="1"/>
        <v>1</v>
      </c>
      <c r="AA3" s="29" t="b">
        <f t="shared" si="1"/>
        <v>1</v>
      </c>
      <c r="AB3" s="29" t="b">
        <f t="shared" si="1"/>
        <v>1</v>
      </c>
      <c r="AC3" s="29" t="b">
        <f t="shared" si="1"/>
        <v>1</v>
      </c>
      <c r="AD3" s="29" t="b">
        <f t="shared" si="1"/>
        <v>1</v>
      </c>
    </row>
    <row r="4" spans="1:31" ht="12.6" customHeight="1" x14ac:dyDescent="0.2">
      <c r="T4" s="12" t="s">
        <v>5092</v>
      </c>
    </row>
    <row r="5" spans="1:31" s="43" customFormat="1" ht="49.2" customHeight="1" x14ac:dyDescent="0.2">
      <c r="A5" s="27" t="s">
        <v>3</v>
      </c>
      <c r="B5" s="13"/>
      <c r="C5" s="13"/>
      <c r="D5" s="14" t="s">
        <v>4167</v>
      </c>
      <c r="E5" s="14" t="s">
        <v>4168</v>
      </c>
      <c r="F5" s="14"/>
      <c r="G5" s="14" t="s">
        <v>4169</v>
      </c>
      <c r="H5" s="14"/>
      <c r="I5" s="14" t="s">
        <v>4170</v>
      </c>
      <c r="J5" s="14" t="s">
        <v>4171</v>
      </c>
      <c r="K5" s="14" t="s">
        <v>4172</v>
      </c>
      <c r="L5" s="14" t="s">
        <v>4173</v>
      </c>
      <c r="M5" s="14" t="s">
        <v>4174</v>
      </c>
      <c r="N5" s="14" t="s">
        <v>4175</v>
      </c>
      <c r="O5" s="14" t="s">
        <v>4176</v>
      </c>
      <c r="P5" s="41"/>
      <c r="Q5" s="41"/>
      <c r="R5" s="42"/>
      <c r="T5" s="14" t="s">
        <v>4167</v>
      </c>
      <c r="U5" s="14" t="s">
        <v>4168</v>
      </c>
      <c r="V5" s="14"/>
      <c r="W5" s="14" t="s">
        <v>4169</v>
      </c>
      <c r="X5" s="14"/>
      <c r="Y5" s="14" t="s">
        <v>4170</v>
      </c>
      <c r="Z5" s="14" t="s">
        <v>4171</v>
      </c>
      <c r="AA5" s="14" t="s">
        <v>4172</v>
      </c>
      <c r="AB5" s="14" t="s">
        <v>4173</v>
      </c>
      <c r="AC5" s="14" t="s">
        <v>4174</v>
      </c>
      <c r="AD5" s="14" t="s">
        <v>4175</v>
      </c>
      <c r="AE5" s="43" t="s">
        <v>5107</v>
      </c>
    </row>
    <row r="6" spans="1:31" ht="12.6" customHeight="1" x14ac:dyDescent="0.2">
      <c r="A6" s="24"/>
      <c r="B6" s="15"/>
      <c r="C6" s="16"/>
      <c r="D6" s="14" t="s">
        <v>4</v>
      </c>
      <c r="E6" s="14" t="s">
        <v>4</v>
      </c>
      <c r="F6" s="14"/>
      <c r="G6" s="14" t="s">
        <v>4</v>
      </c>
      <c r="H6" s="14"/>
      <c r="I6" s="14" t="s">
        <v>4</v>
      </c>
      <c r="J6" s="14" t="s">
        <v>4</v>
      </c>
      <c r="K6" s="14" t="s">
        <v>4</v>
      </c>
      <c r="L6" s="14" t="s">
        <v>4</v>
      </c>
      <c r="M6" s="14" t="s">
        <v>4</v>
      </c>
      <c r="N6" s="14" t="s">
        <v>4</v>
      </c>
      <c r="O6" s="14" t="s">
        <v>4</v>
      </c>
      <c r="T6" s="14" t="s">
        <v>4</v>
      </c>
      <c r="U6" s="14" t="s">
        <v>4</v>
      </c>
      <c r="V6" s="14"/>
      <c r="W6" s="14" t="s">
        <v>4</v>
      </c>
      <c r="X6" s="14"/>
      <c r="Y6" s="14" t="s">
        <v>4</v>
      </c>
      <c r="Z6" s="14" t="s">
        <v>4</v>
      </c>
      <c r="AA6" s="14" t="s">
        <v>4</v>
      </c>
      <c r="AB6" s="14" t="s">
        <v>4</v>
      </c>
      <c r="AC6" s="14" t="s">
        <v>4</v>
      </c>
      <c r="AD6" s="14" t="s">
        <v>4</v>
      </c>
    </row>
    <row r="7" spans="1:31" ht="12.6" customHeight="1" x14ac:dyDescent="0.2">
      <c r="A7" s="25"/>
      <c r="B7" s="17"/>
      <c r="C7" s="18"/>
      <c r="D7" s="14" t="s">
        <v>4177</v>
      </c>
      <c r="E7" s="14" t="s">
        <v>4177</v>
      </c>
      <c r="F7" s="14"/>
      <c r="G7" s="14" t="s">
        <v>4177</v>
      </c>
      <c r="H7" s="14"/>
      <c r="I7" s="14" t="s">
        <v>4177</v>
      </c>
      <c r="J7" s="14" t="s">
        <v>4177</v>
      </c>
      <c r="K7" s="14" t="s">
        <v>4177</v>
      </c>
      <c r="L7" s="14" t="s">
        <v>4177</v>
      </c>
      <c r="M7" s="14" t="s">
        <v>4177</v>
      </c>
      <c r="N7" s="14" t="s">
        <v>4177</v>
      </c>
      <c r="O7" s="14" t="s">
        <v>4177</v>
      </c>
      <c r="P7" s="23" t="s">
        <v>5084</v>
      </c>
      <c r="Q7" s="23" t="s">
        <v>1</v>
      </c>
      <c r="R7" s="40" t="s">
        <v>5085</v>
      </c>
      <c r="S7" s="12" t="s">
        <v>5086</v>
      </c>
      <c r="T7" s="14" t="s">
        <v>4177</v>
      </c>
      <c r="U7" s="14" t="s">
        <v>4177</v>
      </c>
      <c r="V7" s="14"/>
      <c r="W7" s="14" t="s">
        <v>4177</v>
      </c>
      <c r="X7" s="14"/>
      <c r="Y7" s="14" t="s">
        <v>4177</v>
      </c>
      <c r="Z7" s="14" t="s">
        <v>4177</v>
      </c>
      <c r="AA7" s="14" t="s">
        <v>4177</v>
      </c>
      <c r="AB7" s="14" t="s">
        <v>4177</v>
      </c>
      <c r="AC7" s="14" t="s">
        <v>4177</v>
      </c>
      <c r="AD7" s="14" t="s">
        <v>4177</v>
      </c>
    </row>
    <row r="8" spans="1:31" ht="12.6" hidden="1" customHeight="1" x14ac:dyDescent="0.2">
      <c r="A8" s="26" t="s">
        <v>462</v>
      </c>
      <c r="B8" s="19"/>
      <c r="C8" s="19"/>
      <c r="D8" s="20"/>
      <c r="E8" s="21"/>
      <c r="F8" s="22"/>
      <c r="G8" s="21"/>
      <c r="H8" s="22"/>
      <c r="I8" s="20"/>
      <c r="J8" s="20">
        <v>180</v>
      </c>
      <c r="K8" s="20">
        <v>300</v>
      </c>
      <c r="L8" s="20"/>
      <c r="M8" s="20"/>
      <c r="N8" s="20"/>
      <c r="O8" s="20">
        <v>480</v>
      </c>
      <c r="P8" s="23" t="str">
        <f>VLOOKUP(A8,'ИЗ ОСНОВЫ НОМЕНКЛАТУР'!D:E,2,0)</f>
        <v>Кромочные материалы</v>
      </c>
      <c r="Q8" s="23" t="str">
        <f>VLOOKUP(A8,'ИЗ ОСНОВЫ НОМЕНКЛАТУР'!D:F,3,0)</f>
        <v>Кромка ПВХ Россия</v>
      </c>
      <c r="R8" s="40">
        <f>VLOOKUP(A:A,'ИЗ ОСНОВЫ НОМЕНКЛАТУР'!D:G,4,0)</f>
        <v>72.830999999999989</v>
      </c>
      <c r="S8" s="12" t="str">
        <f>VLOOKUP(A:A,'ИЗ ОСНОВЫ НОМЕНКЛАТУР'!D:H,5,0)</f>
        <v>C</v>
      </c>
      <c r="T8" s="44">
        <f>$R8*D8</f>
        <v>0</v>
      </c>
      <c r="U8" s="44">
        <f t="shared" ref="U8:AD8" si="2">$R8*E8</f>
        <v>0</v>
      </c>
      <c r="V8" s="44">
        <f t="shared" si="2"/>
        <v>0</v>
      </c>
      <c r="W8" s="44">
        <f t="shared" si="2"/>
        <v>0</v>
      </c>
      <c r="X8" s="44">
        <f t="shared" si="2"/>
        <v>0</v>
      </c>
      <c r="Y8" s="44">
        <f t="shared" si="2"/>
        <v>0</v>
      </c>
      <c r="Z8" s="44">
        <f t="shared" si="2"/>
        <v>13109.579999999998</v>
      </c>
      <c r="AA8" s="44">
        <f t="shared" si="2"/>
        <v>21849.299999999996</v>
      </c>
      <c r="AB8" s="44">
        <f t="shared" si="2"/>
        <v>0</v>
      </c>
      <c r="AC8" s="44">
        <f t="shared" si="2"/>
        <v>0</v>
      </c>
      <c r="AD8" s="44">
        <f t="shared" si="2"/>
        <v>0</v>
      </c>
      <c r="AE8" s="12">
        <f>SUM(T8:AD8)</f>
        <v>34958.87999999999</v>
      </c>
    </row>
    <row r="9" spans="1:31" ht="12.6" hidden="1" customHeight="1" x14ac:dyDescent="0.2">
      <c r="A9" s="26" t="s">
        <v>4178</v>
      </c>
      <c r="B9" s="19"/>
      <c r="C9" s="19"/>
      <c r="D9" s="20"/>
      <c r="E9" s="21"/>
      <c r="F9" s="22"/>
      <c r="G9" s="21"/>
      <c r="H9" s="22"/>
      <c r="I9" s="20"/>
      <c r="J9" s="20">
        <v>168</v>
      </c>
      <c r="K9" s="20"/>
      <c r="L9" s="20"/>
      <c r="M9" s="20"/>
      <c r="N9" s="20"/>
      <c r="O9" s="20">
        <v>168</v>
      </c>
      <c r="P9" s="23" t="str">
        <f>VLOOKUP(A9,'ИЗ ОСНОВЫ НОМЕНКЛАТУР'!D:E,2,0)</f>
        <v>Кромочные материалы</v>
      </c>
      <c r="Q9" s="23" t="str">
        <f>VLOOKUP(A9,'ИЗ ОСНОВЫ НОМЕНКЛАТУР'!D:F,3,0)</f>
        <v>Кромка ПВХ Россия</v>
      </c>
      <c r="R9" s="40">
        <f>VLOOKUP(A:A,'ИЗ ОСНОВЫ НОМЕНКЛАТУР'!D:G,4,0)</f>
        <v>72.428571428571431</v>
      </c>
      <c r="S9" s="12" t="str">
        <f>VLOOKUP(A:A,'ИЗ ОСНОВЫ НОМЕНКЛАТУР'!D:H,5,0)</f>
        <v>C</v>
      </c>
      <c r="T9" s="44">
        <f t="shared" ref="T9:T72" si="3">$R9*D9</f>
        <v>0</v>
      </c>
      <c r="U9" s="44">
        <f t="shared" ref="U9:U72" si="4">$R9*E9</f>
        <v>0</v>
      </c>
      <c r="V9" s="44">
        <f t="shared" ref="V9:V72" si="5">$R9*F9</f>
        <v>0</v>
      </c>
      <c r="W9" s="44">
        <f t="shared" ref="W9:W72" si="6">$R9*G9</f>
        <v>0</v>
      </c>
      <c r="X9" s="44">
        <f t="shared" ref="X9:X72" si="7">$R9*H9</f>
        <v>0</v>
      </c>
      <c r="Y9" s="44">
        <f t="shared" ref="Y9:Y72" si="8">$R9*I9</f>
        <v>0</v>
      </c>
      <c r="Z9" s="44">
        <f t="shared" ref="Z9:Z72" si="9">$R9*J9</f>
        <v>12168</v>
      </c>
      <c r="AA9" s="44">
        <f t="shared" ref="AA9:AA72" si="10">$R9*K9</f>
        <v>0</v>
      </c>
      <c r="AB9" s="44">
        <f t="shared" ref="AB9:AB72" si="11">$R9*L9</f>
        <v>0</v>
      </c>
      <c r="AC9" s="44">
        <f t="shared" ref="AC9:AC72" si="12">$R9*M9</f>
        <v>0</v>
      </c>
      <c r="AD9" s="44">
        <f t="shared" ref="AD9:AD72" si="13">$R9*N9</f>
        <v>0</v>
      </c>
      <c r="AE9" s="12">
        <f t="shared" ref="AE9:AE72" si="14">SUM(T9:AD9)</f>
        <v>12168</v>
      </c>
    </row>
    <row r="10" spans="1:31" ht="12.6" hidden="1" customHeight="1" x14ac:dyDescent="0.2">
      <c r="A10" s="26" t="s">
        <v>4179</v>
      </c>
      <c r="B10" s="19"/>
      <c r="C10" s="19"/>
      <c r="D10" s="20"/>
      <c r="E10" s="21"/>
      <c r="F10" s="22"/>
      <c r="G10" s="21"/>
      <c r="H10" s="22"/>
      <c r="I10" s="20"/>
      <c r="J10" s="20">
        <v>300</v>
      </c>
      <c r="K10" s="20">
        <v>600</v>
      </c>
      <c r="L10" s="20"/>
      <c r="M10" s="20"/>
      <c r="N10" s="20"/>
      <c r="O10" s="20">
        <v>900</v>
      </c>
      <c r="P10" s="23" t="str">
        <f>VLOOKUP(A10,'ИЗ ОСНОВЫ НОМЕНКЛАТУР'!D:E,2,0)</f>
        <v>Кромочные материалы</v>
      </c>
      <c r="Q10" s="23" t="str">
        <f>VLOOKUP(A10,'ИЗ ОСНОВЫ НОМЕНКЛАТУР'!D:F,3,0)</f>
        <v>Кромка ПВХ Россия</v>
      </c>
      <c r="R10" s="40">
        <f>VLOOKUP(A:A,'ИЗ ОСНОВЫ НОМЕНКЛАТУР'!D:G,4,0)</f>
        <v>72.634444444444441</v>
      </c>
      <c r="S10" s="12" t="str">
        <f>VLOOKUP(A:A,'ИЗ ОСНОВЫ НОМЕНКЛАТУР'!D:H,5,0)</f>
        <v>C</v>
      </c>
      <c r="T10" s="44">
        <f t="shared" si="3"/>
        <v>0</v>
      </c>
      <c r="U10" s="44">
        <f t="shared" si="4"/>
        <v>0</v>
      </c>
      <c r="V10" s="44">
        <f t="shared" si="5"/>
        <v>0</v>
      </c>
      <c r="W10" s="44">
        <f t="shared" si="6"/>
        <v>0</v>
      </c>
      <c r="X10" s="44">
        <f t="shared" si="7"/>
        <v>0</v>
      </c>
      <c r="Y10" s="44">
        <f t="shared" si="8"/>
        <v>0</v>
      </c>
      <c r="Z10" s="44">
        <f t="shared" si="9"/>
        <v>21790.333333333332</v>
      </c>
      <c r="AA10" s="44">
        <f t="shared" si="10"/>
        <v>43580.666666666664</v>
      </c>
      <c r="AB10" s="44">
        <f t="shared" si="11"/>
        <v>0</v>
      </c>
      <c r="AC10" s="44">
        <f t="shared" si="12"/>
        <v>0</v>
      </c>
      <c r="AD10" s="44">
        <f t="shared" si="13"/>
        <v>0</v>
      </c>
      <c r="AE10" s="12">
        <f t="shared" si="14"/>
        <v>65371</v>
      </c>
    </row>
    <row r="11" spans="1:31" ht="12.6" hidden="1" customHeight="1" x14ac:dyDescent="0.2">
      <c r="A11" s="26" t="s">
        <v>4180</v>
      </c>
      <c r="B11" s="19"/>
      <c r="C11" s="19"/>
      <c r="D11" s="20"/>
      <c r="E11" s="21"/>
      <c r="F11" s="22"/>
      <c r="G11" s="21"/>
      <c r="H11" s="22"/>
      <c r="I11" s="20"/>
      <c r="J11" s="20">
        <v>300</v>
      </c>
      <c r="K11" s="20"/>
      <c r="L11" s="20"/>
      <c r="M11" s="20"/>
      <c r="N11" s="20"/>
      <c r="O11" s="20">
        <v>300</v>
      </c>
      <c r="P11" s="23" t="str">
        <f>VLOOKUP(A11,'ИЗ ОСНОВЫ НОМЕНКЛАТУР'!D:E,2,0)</f>
        <v>Кромочные материалы</v>
      </c>
      <c r="Q11" s="23" t="str">
        <f>VLOOKUP(A11,'ИЗ ОСНОВЫ НОМЕНКЛАТУР'!D:F,3,0)</f>
        <v>Кромка ПВХ Россия</v>
      </c>
      <c r="R11" s="40">
        <f>VLOOKUP(A:A,'ИЗ ОСНОВЫ НОМЕНКЛАТУР'!D:G,4,0)</f>
        <v>83.213333333333338</v>
      </c>
      <c r="S11" s="12" t="str">
        <f>VLOOKUP(A:A,'ИЗ ОСНОВЫ НОМЕНКЛАТУР'!D:H,5,0)</f>
        <v>C</v>
      </c>
      <c r="T11" s="44">
        <f t="shared" si="3"/>
        <v>0</v>
      </c>
      <c r="U11" s="44">
        <f t="shared" si="4"/>
        <v>0</v>
      </c>
      <c r="V11" s="44">
        <f t="shared" si="5"/>
        <v>0</v>
      </c>
      <c r="W11" s="44">
        <f t="shared" si="6"/>
        <v>0</v>
      </c>
      <c r="X11" s="44">
        <f t="shared" si="7"/>
        <v>0</v>
      </c>
      <c r="Y11" s="44">
        <f t="shared" si="8"/>
        <v>0</v>
      </c>
      <c r="Z11" s="44">
        <f t="shared" si="9"/>
        <v>24964</v>
      </c>
      <c r="AA11" s="44">
        <f t="shared" si="10"/>
        <v>0</v>
      </c>
      <c r="AB11" s="44">
        <f t="shared" si="11"/>
        <v>0</v>
      </c>
      <c r="AC11" s="44">
        <f t="shared" si="12"/>
        <v>0</v>
      </c>
      <c r="AD11" s="44">
        <f t="shared" si="13"/>
        <v>0</v>
      </c>
      <c r="AE11" s="12">
        <f t="shared" si="14"/>
        <v>24964</v>
      </c>
    </row>
    <row r="12" spans="1:31" ht="12.6" hidden="1" customHeight="1" x14ac:dyDescent="0.2">
      <c r="A12" s="26" t="s">
        <v>4181</v>
      </c>
      <c r="B12" s="19"/>
      <c r="C12" s="19"/>
      <c r="D12" s="20"/>
      <c r="E12" s="21"/>
      <c r="F12" s="22"/>
      <c r="G12" s="21"/>
      <c r="H12" s="22"/>
      <c r="I12" s="20"/>
      <c r="J12" s="20"/>
      <c r="K12" s="20">
        <v>400</v>
      </c>
      <c r="L12" s="20"/>
      <c r="M12" s="20"/>
      <c r="N12" s="20"/>
      <c r="O12" s="20">
        <v>400</v>
      </c>
      <c r="P12" s="23" t="str">
        <f>VLOOKUP(A12,'ИЗ ОСНОВЫ НОМЕНКЛАТУР'!D:E,2,0)</f>
        <v>Кромочные материалы</v>
      </c>
      <c r="Q12" s="23" t="str">
        <f>VLOOKUP(A12,'ИЗ ОСНОВЫ НОМЕНКЛАТУР'!D:F,3,0)</f>
        <v>Кромка ПВХ Россия</v>
      </c>
      <c r="R12" s="40">
        <f>VLOOKUP(A:A,'ИЗ ОСНОВЫ НОМЕНКЛАТУР'!D:G,4,0)</f>
        <v>83.212500000000006</v>
      </c>
      <c r="S12" s="12" t="str">
        <f>VLOOKUP(A:A,'ИЗ ОСНОВЫ НОМЕНКЛАТУР'!D:H,5,0)</f>
        <v>C</v>
      </c>
      <c r="T12" s="44">
        <f t="shared" si="3"/>
        <v>0</v>
      </c>
      <c r="U12" s="44">
        <f t="shared" si="4"/>
        <v>0</v>
      </c>
      <c r="V12" s="44">
        <f t="shared" si="5"/>
        <v>0</v>
      </c>
      <c r="W12" s="44">
        <f t="shared" si="6"/>
        <v>0</v>
      </c>
      <c r="X12" s="44">
        <f t="shared" si="7"/>
        <v>0</v>
      </c>
      <c r="Y12" s="44">
        <f t="shared" si="8"/>
        <v>0</v>
      </c>
      <c r="Z12" s="44">
        <f t="shared" si="9"/>
        <v>0</v>
      </c>
      <c r="AA12" s="44">
        <f t="shared" si="10"/>
        <v>33285</v>
      </c>
      <c r="AB12" s="44">
        <f t="shared" si="11"/>
        <v>0</v>
      </c>
      <c r="AC12" s="44">
        <f t="shared" si="12"/>
        <v>0</v>
      </c>
      <c r="AD12" s="44">
        <f t="shared" si="13"/>
        <v>0</v>
      </c>
      <c r="AE12" s="12">
        <f t="shared" si="14"/>
        <v>33285</v>
      </c>
    </row>
    <row r="13" spans="1:31" ht="12.6" hidden="1" customHeight="1" x14ac:dyDescent="0.2">
      <c r="A13" s="26" t="s">
        <v>4182</v>
      </c>
      <c r="B13" s="19"/>
      <c r="C13" s="19"/>
      <c r="D13" s="20"/>
      <c r="E13" s="21"/>
      <c r="F13" s="22"/>
      <c r="G13" s="21"/>
      <c r="H13" s="22"/>
      <c r="I13" s="20"/>
      <c r="J13" s="20">
        <v>300</v>
      </c>
      <c r="K13" s="20">
        <v>600</v>
      </c>
      <c r="L13" s="20"/>
      <c r="M13" s="20"/>
      <c r="N13" s="20"/>
      <c r="O13" s="20">
        <v>900</v>
      </c>
      <c r="P13" s="23" t="str">
        <f>VLOOKUP(A13,'ИЗ ОСНОВЫ НОМЕНКЛАТУР'!D:E,2,0)</f>
        <v>Кромочные материалы</v>
      </c>
      <c r="Q13" s="23" t="str">
        <f>VLOOKUP(A13,'ИЗ ОСНОВЫ НОМЕНКЛАТУР'!D:F,3,0)</f>
        <v>Кромка ПВХ Россия</v>
      </c>
      <c r="R13" s="40">
        <f>VLOOKUP(A:A,'ИЗ ОСНОВЫ НОМЕНКЛАТУР'!D:G,4,0)</f>
        <v>83.212222222222223</v>
      </c>
      <c r="S13" s="12" t="str">
        <f>VLOOKUP(A:A,'ИЗ ОСНОВЫ НОМЕНКЛАТУР'!D:H,5,0)</f>
        <v>C</v>
      </c>
      <c r="T13" s="44">
        <f t="shared" si="3"/>
        <v>0</v>
      </c>
      <c r="U13" s="44">
        <f t="shared" si="4"/>
        <v>0</v>
      </c>
      <c r="V13" s="44">
        <f t="shared" si="5"/>
        <v>0</v>
      </c>
      <c r="W13" s="44">
        <f t="shared" si="6"/>
        <v>0</v>
      </c>
      <c r="X13" s="44">
        <f t="shared" si="7"/>
        <v>0</v>
      </c>
      <c r="Y13" s="44">
        <f t="shared" si="8"/>
        <v>0</v>
      </c>
      <c r="Z13" s="44">
        <f t="shared" si="9"/>
        <v>24963.666666666668</v>
      </c>
      <c r="AA13" s="44">
        <f t="shared" si="10"/>
        <v>49927.333333333336</v>
      </c>
      <c r="AB13" s="44">
        <f t="shared" si="11"/>
        <v>0</v>
      </c>
      <c r="AC13" s="44">
        <f t="shared" si="12"/>
        <v>0</v>
      </c>
      <c r="AD13" s="44">
        <f t="shared" si="13"/>
        <v>0</v>
      </c>
      <c r="AE13" s="12">
        <f t="shared" si="14"/>
        <v>74891</v>
      </c>
    </row>
    <row r="14" spans="1:31" ht="12.6" hidden="1" customHeight="1" x14ac:dyDescent="0.2">
      <c r="A14" s="26" t="s">
        <v>4183</v>
      </c>
      <c r="B14" s="19"/>
      <c r="C14" s="19"/>
      <c r="D14" s="20"/>
      <c r="E14" s="21"/>
      <c r="F14" s="22"/>
      <c r="G14" s="21"/>
      <c r="H14" s="22"/>
      <c r="I14" s="20"/>
      <c r="J14" s="20">
        <v>200</v>
      </c>
      <c r="K14" s="20"/>
      <c r="L14" s="20"/>
      <c r="M14" s="20"/>
      <c r="N14" s="20"/>
      <c r="O14" s="20">
        <v>200</v>
      </c>
      <c r="P14" s="23" t="str">
        <f>VLOOKUP(A14,'ИЗ ОСНОВЫ НОМЕНКЛАТУР'!D:E,2,0)</f>
        <v>Кромочные материалы</v>
      </c>
      <c r="Q14" s="23" t="str">
        <f>VLOOKUP(A14,'ИЗ ОСНОВЫ НОМЕНКЛАТУР'!D:F,3,0)</f>
        <v>Кромка ПВХ Россия</v>
      </c>
      <c r="R14" s="40">
        <f>VLOOKUP(A:A,'ИЗ ОСНОВЫ НОМЕНКЛАТУР'!D:G,4,0)</f>
        <v>72.430000000000007</v>
      </c>
      <c r="S14" s="12" t="str">
        <f>VLOOKUP(A:A,'ИЗ ОСНОВЫ НОМЕНКЛАТУР'!D:H,5,0)</f>
        <v>C</v>
      </c>
      <c r="T14" s="44">
        <f t="shared" si="3"/>
        <v>0</v>
      </c>
      <c r="U14" s="44">
        <f t="shared" si="4"/>
        <v>0</v>
      </c>
      <c r="V14" s="44">
        <f t="shared" si="5"/>
        <v>0</v>
      </c>
      <c r="W14" s="44">
        <f t="shared" si="6"/>
        <v>0</v>
      </c>
      <c r="X14" s="44">
        <f t="shared" si="7"/>
        <v>0</v>
      </c>
      <c r="Y14" s="44">
        <f t="shared" si="8"/>
        <v>0</v>
      </c>
      <c r="Z14" s="44">
        <f t="shared" si="9"/>
        <v>14486.000000000002</v>
      </c>
      <c r="AA14" s="44">
        <f t="shared" si="10"/>
        <v>0</v>
      </c>
      <c r="AB14" s="44">
        <f t="shared" si="11"/>
        <v>0</v>
      </c>
      <c r="AC14" s="44">
        <f t="shared" si="12"/>
        <v>0</v>
      </c>
      <c r="AD14" s="44">
        <f t="shared" si="13"/>
        <v>0</v>
      </c>
      <c r="AE14" s="12">
        <f t="shared" si="14"/>
        <v>14486.000000000002</v>
      </c>
    </row>
    <row r="15" spans="1:31" ht="12.6" hidden="1" customHeight="1" x14ac:dyDescent="0.2">
      <c r="A15" s="26" t="s">
        <v>4184</v>
      </c>
      <c r="B15" s="19"/>
      <c r="C15" s="19"/>
      <c r="D15" s="20"/>
      <c r="E15" s="21"/>
      <c r="F15" s="22"/>
      <c r="G15" s="21"/>
      <c r="H15" s="22"/>
      <c r="I15" s="20"/>
      <c r="J15" s="20"/>
      <c r="K15" s="20">
        <v>600</v>
      </c>
      <c r="L15" s="20"/>
      <c r="M15" s="20"/>
      <c r="N15" s="20"/>
      <c r="O15" s="20">
        <v>600</v>
      </c>
      <c r="P15" s="23" t="str">
        <f>VLOOKUP(A15,'ИЗ ОСНОВЫ НОМЕНКЛАТУР'!D:E,2,0)</f>
        <v>Кромочные материалы</v>
      </c>
      <c r="Q15" s="23" t="str">
        <f>VLOOKUP(A15,'ИЗ ОСНОВЫ НОМЕНКЛАТУР'!D:F,3,0)</f>
        <v>Кромка ПВХ Россия</v>
      </c>
      <c r="R15" s="40">
        <f>VLOOKUP(A:A,'ИЗ ОСНОВЫ НОМЕНКЛАТУР'!D:G,4,0)</f>
        <v>69.646666666666661</v>
      </c>
      <c r="S15" s="12" t="str">
        <f>VLOOKUP(A:A,'ИЗ ОСНОВЫ НОМЕНКЛАТУР'!D:H,5,0)</f>
        <v>C</v>
      </c>
      <c r="T15" s="44">
        <f t="shared" si="3"/>
        <v>0</v>
      </c>
      <c r="U15" s="44">
        <f t="shared" si="4"/>
        <v>0</v>
      </c>
      <c r="V15" s="44">
        <f t="shared" si="5"/>
        <v>0</v>
      </c>
      <c r="W15" s="44">
        <f t="shared" si="6"/>
        <v>0</v>
      </c>
      <c r="X15" s="44">
        <f t="shared" si="7"/>
        <v>0</v>
      </c>
      <c r="Y15" s="44">
        <f t="shared" si="8"/>
        <v>0</v>
      </c>
      <c r="Z15" s="44">
        <f t="shared" si="9"/>
        <v>0</v>
      </c>
      <c r="AA15" s="44">
        <f t="shared" si="10"/>
        <v>41788</v>
      </c>
      <c r="AB15" s="44">
        <f t="shared" si="11"/>
        <v>0</v>
      </c>
      <c r="AC15" s="44">
        <f t="shared" si="12"/>
        <v>0</v>
      </c>
      <c r="AD15" s="44">
        <f t="shared" si="13"/>
        <v>0</v>
      </c>
      <c r="AE15" s="12">
        <f t="shared" si="14"/>
        <v>41788</v>
      </c>
    </row>
    <row r="16" spans="1:31" ht="12.6" hidden="1" customHeight="1" x14ac:dyDescent="0.2">
      <c r="A16" s="26" t="s">
        <v>481</v>
      </c>
      <c r="B16" s="19"/>
      <c r="C16" s="19"/>
      <c r="D16" s="20"/>
      <c r="E16" s="21"/>
      <c r="F16" s="22"/>
      <c r="G16" s="21"/>
      <c r="H16" s="22"/>
      <c r="I16" s="20"/>
      <c r="J16" s="20">
        <v>3000</v>
      </c>
      <c r="K16" s="20">
        <v>3800</v>
      </c>
      <c r="L16" s="20"/>
      <c r="M16" s="20"/>
      <c r="N16" s="20"/>
      <c r="O16" s="20">
        <v>6800</v>
      </c>
      <c r="P16" s="23" t="str">
        <f>VLOOKUP(A16,'ИЗ ОСНОВЫ НОМЕНКЛАТУР'!D:E,2,0)</f>
        <v>Кромочные материалы</v>
      </c>
      <c r="Q16" s="23" t="str">
        <f>VLOOKUP(A16,'ИЗ ОСНОВЫ НОМЕНКЛАТУР'!D:F,3,0)</f>
        <v>Кромка ПВХ Россия</v>
      </c>
      <c r="R16" s="40">
        <f>VLOOKUP(A:A,'ИЗ ОСНОВЫ НОМЕНКЛАТУР'!D:G,4,0)</f>
        <v>20.350999999999999</v>
      </c>
      <c r="S16" s="12" t="str">
        <f>VLOOKUP(A:A,'ИЗ ОСНОВЫ НОМЕНКЛАТУР'!D:H,5,0)</f>
        <v>C</v>
      </c>
      <c r="T16" s="44">
        <f t="shared" si="3"/>
        <v>0</v>
      </c>
      <c r="U16" s="44">
        <f t="shared" si="4"/>
        <v>0</v>
      </c>
      <c r="V16" s="44">
        <f t="shared" si="5"/>
        <v>0</v>
      </c>
      <c r="W16" s="44">
        <f t="shared" si="6"/>
        <v>0</v>
      </c>
      <c r="X16" s="44">
        <f t="shared" si="7"/>
        <v>0</v>
      </c>
      <c r="Y16" s="44">
        <f t="shared" si="8"/>
        <v>0</v>
      </c>
      <c r="Z16" s="44">
        <f t="shared" si="9"/>
        <v>61053</v>
      </c>
      <c r="AA16" s="44">
        <f t="shared" si="10"/>
        <v>77333.8</v>
      </c>
      <c r="AB16" s="44">
        <f t="shared" si="11"/>
        <v>0</v>
      </c>
      <c r="AC16" s="44">
        <f t="shared" si="12"/>
        <v>0</v>
      </c>
      <c r="AD16" s="44">
        <f t="shared" si="13"/>
        <v>0</v>
      </c>
      <c r="AE16" s="12">
        <f t="shared" si="14"/>
        <v>138386.79999999999</v>
      </c>
    </row>
    <row r="17" spans="1:31" ht="12.6" hidden="1" customHeight="1" x14ac:dyDescent="0.2">
      <c r="A17" s="26" t="s">
        <v>841</v>
      </c>
      <c r="B17" s="19"/>
      <c r="C17" s="19"/>
      <c r="D17" s="20"/>
      <c r="E17" s="21"/>
      <c r="F17" s="22"/>
      <c r="G17" s="21"/>
      <c r="H17" s="22"/>
      <c r="I17" s="20"/>
      <c r="J17" s="20"/>
      <c r="K17" s="20"/>
      <c r="L17" s="20"/>
      <c r="M17" s="20"/>
      <c r="N17" s="20">
        <v>365</v>
      </c>
      <c r="O17" s="20">
        <v>365</v>
      </c>
      <c r="P17" s="23" t="str">
        <f>VLOOKUP(A17,'ИЗ ОСНОВЫ НОМЕНКЛАТУР'!D:E,2,0)</f>
        <v>Кромочные материалы</v>
      </c>
      <c r="Q17" s="23" t="str">
        <f>VLOOKUP(A17,'ИЗ ОСНОВЫ НОМЕНКЛАТУР'!D:F,3,0)</f>
        <v>Распродажа кромка</v>
      </c>
      <c r="R17" s="40">
        <f>VLOOKUP(A:A,'ИЗ ОСНОВЫ НОМЕНКЛАТУР'!D:G,4,0)</f>
        <v>8.5061320754716974</v>
      </c>
      <c r="S17" s="12" t="str">
        <f>VLOOKUP(A:A,'ИЗ ОСНОВЫ НОМЕНКЛАТУР'!D:H,5,0)</f>
        <v>C</v>
      </c>
      <c r="T17" s="44">
        <f t="shared" si="3"/>
        <v>0</v>
      </c>
      <c r="U17" s="44">
        <f t="shared" si="4"/>
        <v>0</v>
      </c>
      <c r="V17" s="44">
        <f t="shared" si="5"/>
        <v>0</v>
      </c>
      <c r="W17" s="44">
        <f t="shared" si="6"/>
        <v>0</v>
      </c>
      <c r="X17" s="44">
        <f t="shared" si="7"/>
        <v>0</v>
      </c>
      <c r="Y17" s="44">
        <f t="shared" si="8"/>
        <v>0</v>
      </c>
      <c r="Z17" s="44">
        <f t="shared" si="9"/>
        <v>0</v>
      </c>
      <c r="AA17" s="44">
        <f t="shared" si="10"/>
        <v>0</v>
      </c>
      <c r="AB17" s="44">
        <f t="shared" si="11"/>
        <v>0</v>
      </c>
      <c r="AC17" s="44">
        <f t="shared" si="12"/>
        <v>0</v>
      </c>
      <c r="AD17" s="44">
        <f t="shared" si="13"/>
        <v>3104.7382075471696</v>
      </c>
      <c r="AE17" s="12">
        <f t="shared" si="14"/>
        <v>3104.7382075471696</v>
      </c>
    </row>
    <row r="18" spans="1:31" ht="12.6" hidden="1" customHeight="1" x14ac:dyDescent="0.2">
      <c r="A18" s="26" t="s">
        <v>479</v>
      </c>
      <c r="B18" s="19"/>
      <c r="C18" s="19"/>
      <c r="D18" s="20"/>
      <c r="E18" s="21"/>
      <c r="F18" s="22"/>
      <c r="G18" s="21"/>
      <c r="H18" s="22"/>
      <c r="I18" s="20"/>
      <c r="J18" s="20">
        <v>1800</v>
      </c>
      <c r="K18" s="20">
        <v>5000</v>
      </c>
      <c r="L18" s="20"/>
      <c r="M18" s="20"/>
      <c r="N18" s="20"/>
      <c r="O18" s="20">
        <v>6800</v>
      </c>
      <c r="P18" s="23" t="str">
        <f>VLOOKUP(A18,'ИЗ ОСНОВЫ НОМЕНКЛАТУР'!D:E,2,0)</f>
        <v>Кромочные материалы</v>
      </c>
      <c r="Q18" s="23" t="str">
        <f>VLOOKUP(A18,'ИЗ ОСНОВЫ НОМЕНКЛАТУР'!D:F,3,0)</f>
        <v>Кромка ПВХ Россия</v>
      </c>
      <c r="R18" s="40">
        <f>VLOOKUP(A:A,'ИЗ ОСНОВЫ НОМЕНКЛАТУР'!D:G,4,0)</f>
        <v>20.47785</v>
      </c>
      <c r="S18" s="12" t="str">
        <f>VLOOKUP(A:A,'ИЗ ОСНОВЫ НОМЕНКЛАТУР'!D:H,5,0)</f>
        <v>C</v>
      </c>
      <c r="T18" s="44">
        <f t="shared" si="3"/>
        <v>0</v>
      </c>
      <c r="U18" s="44">
        <f t="shared" si="4"/>
        <v>0</v>
      </c>
      <c r="V18" s="44">
        <f t="shared" si="5"/>
        <v>0</v>
      </c>
      <c r="W18" s="44">
        <f t="shared" si="6"/>
        <v>0</v>
      </c>
      <c r="X18" s="44">
        <f t="shared" si="7"/>
        <v>0</v>
      </c>
      <c r="Y18" s="44">
        <f t="shared" si="8"/>
        <v>0</v>
      </c>
      <c r="Z18" s="44">
        <f t="shared" si="9"/>
        <v>36860.129999999997</v>
      </c>
      <c r="AA18" s="44">
        <f t="shared" si="10"/>
        <v>102389.25</v>
      </c>
      <c r="AB18" s="44">
        <f t="shared" si="11"/>
        <v>0</v>
      </c>
      <c r="AC18" s="44">
        <f t="shared" si="12"/>
        <v>0</v>
      </c>
      <c r="AD18" s="44">
        <f t="shared" si="13"/>
        <v>0</v>
      </c>
      <c r="AE18" s="12">
        <f t="shared" si="14"/>
        <v>139249.38</v>
      </c>
    </row>
    <row r="19" spans="1:31" ht="12.6" hidden="1" customHeight="1" x14ac:dyDescent="0.2">
      <c r="A19" s="26" t="s">
        <v>480</v>
      </c>
      <c r="B19" s="19"/>
      <c r="C19" s="19"/>
      <c r="D19" s="20"/>
      <c r="E19" s="21"/>
      <c r="F19" s="22"/>
      <c r="G19" s="21"/>
      <c r="H19" s="22"/>
      <c r="I19" s="20"/>
      <c r="J19" s="20">
        <v>600</v>
      </c>
      <c r="K19" s="20">
        <v>4000</v>
      </c>
      <c r="L19" s="20"/>
      <c r="M19" s="20"/>
      <c r="N19" s="20"/>
      <c r="O19" s="20">
        <v>4600</v>
      </c>
      <c r="P19" s="23" t="str">
        <f>VLOOKUP(A19,'ИЗ ОСНОВЫ НОМЕНКЛАТУР'!D:E,2,0)</f>
        <v>Кромочные материалы</v>
      </c>
      <c r="Q19" s="23" t="str">
        <f>VLOOKUP(A19,'ИЗ ОСНОВЫ НОМЕНКЛАТУР'!D:F,3,0)</f>
        <v>Кромка ПВХ Россия</v>
      </c>
      <c r="R19" s="40">
        <f>VLOOKUP(A:A,'ИЗ ОСНОВЫ НОМЕНКЛАТУР'!D:G,4,0)</f>
        <v>20.433450000000001</v>
      </c>
      <c r="S19" s="12" t="str">
        <f>VLOOKUP(A:A,'ИЗ ОСНОВЫ НОМЕНКЛАТУР'!D:H,5,0)</f>
        <v>C</v>
      </c>
      <c r="T19" s="44">
        <f t="shared" si="3"/>
        <v>0</v>
      </c>
      <c r="U19" s="44">
        <f t="shared" si="4"/>
        <v>0</v>
      </c>
      <c r="V19" s="44">
        <f t="shared" si="5"/>
        <v>0</v>
      </c>
      <c r="W19" s="44">
        <f t="shared" si="6"/>
        <v>0</v>
      </c>
      <c r="X19" s="44">
        <f t="shared" si="7"/>
        <v>0</v>
      </c>
      <c r="Y19" s="44">
        <f t="shared" si="8"/>
        <v>0</v>
      </c>
      <c r="Z19" s="44">
        <f t="shared" si="9"/>
        <v>12260.07</v>
      </c>
      <c r="AA19" s="44">
        <f t="shared" si="10"/>
        <v>81733.8</v>
      </c>
      <c r="AB19" s="44">
        <f t="shared" si="11"/>
        <v>0</v>
      </c>
      <c r="AC19" s="44">
        <f t="shared" si="12"/>
        <v>0</v>
      </c>
      <c r="AD19" s="44">
        <f t="shared" si="13"/>
        <v>0</v>
      </c>
      <c r="AE19" s="12">
        <f t="shared" si="14"/>
        <v>93993.87</v>
      </c>
    </row>
    <row r="20" spans="1:31" ht="12.6" hidden="1" customHeight="1" x14ac:dyDescent="0.2">
      <c r="A20" s="26" t="s">
        <v>477</v>
      </c>
      <c r="B20" s="19"/>
      <c r="C20" s="19"/>
      <c r="D20" s="20"/>
      <c r="E20" s="21"/>
      <c r="F20" s="22"/>
      <c r="G20" s="21"/>
      <c r="H20" s="22"/>
      <c r="I20" s="20"/>
      <c r="J20" s="20">
        <v>5400</v>
      </c>
      <c r="K20" s="20"/>
      <c r="L20" s="20"/>
      <c r="M20" s="20"/>
      <c r="N20" s="20"/>
      <c r="O20" s="20">
        <v>5400</v>
      </c>
      <c r="P20" s="23" t="str">
        <f>VLOOKUP(A20,'ИЗ ОСНОВЫ НОМЕНКЛАТУР'!D:E,2,0)</f>
        <v>Кромочные материалы</v>
      </c>
      <c r="Q20" s="23" t="str">
        <f>VLOOKUP(A20,'ИЗ ОСНОВЫ НОМЕНКЛАТУР'!D:F,3,0)</f>
        <v>Кромка ПВХ Россия</v>
      </c>
      <c r="R20" s="40">
        <f>VLOOKUP(A:A,'ИЗ ОСНОВЫ НОМЕНКЛАТУР'!D:G,4,0)</f>
        <v>12.557</v>
      </c>
      <c r="S20" s="12" t="str">
        <f>VLOOKUP(A:A,'ИЗ ОСНОВЫ НОМЕНКЛАТУР'!D:H,5,0)</f>
        <v>C</v>
      </c>
      <c r="T20" s="44">
        <f t="shared" si="3"/>
        <v>0</v>
      </c>
      <c r="U20" s="44">
        <f t="shared" si="4"/>
        <v>0</v>
      </c>
      <c r="V20" s="44">
        <f t="shared" si="5"/>
        <v>0</v>
      </c>
      <c r="W20" s="44">
        <f t="shared" si="6"/>
        <v>0</v>
      </c>
      <c r="X20" s="44">
        <f t="shared" si="7"/>
        <v>0</v>
      </c>
      <c r="Y20" s="44">
        <f t="shared" si="8"/>
        <v>0</v>
      </c>
      <c r="Z20" s="44">
        <f t="shared" si="9"/>
        <v>67807.8</v>
      </c>
      <c r="AA20" s="44">
        <f t="shared" si="10"/>
        <v>0</v>
      </c>
      <c r="AB20" s="44">
        <f t="shared" si="11"/>
        <v>0</v>
      </c>
      <c r="AC20" s="44">
        <f t="shared" si="12"/>
        <v>0</v>
      </c>
      <c r="AD20" s="44">
        <f t="shared" si="13"/>
        <v>0</v>
      </c>
      <c r="AE20" s="12">
        <f t="shared" si="14"/>
        <v>67807.8</v>
      </c>
    </row>
    <row r="21" spans="1:31" ht="12.6" hidden="1" customHeight="1" x14ac:dyDescent="0.2">
      <c r="A21" s="26" t="s">
        <v>487</v>
      </c>
      <c r="B21" s="19"/>
      <c r="C21" s="19"/>
      <c r="D21" s="20"/>
      <c r="E21" s="21"/>
      <c r="F21" s="22"/>
      <c r="G21" s="21"/>
      <c r="H21" s="22"/>
      <c r="I21" s="20"/>
      <c r="J21" s="20">
        <v>2200</v>
      </c>
      <c r="K21" s="20"/>
      <c r="L21" s="20"/>
      <c r="M21" s="20"/>
      <c r="N21" s="20"/>
      <c r="O21" s="20">
        <v>2200</v>
      </c>
      <c r="P21" s="23" t="str">
        <f>VLOOKUP(A21,'ИЗ ОСНОВЫ НОМЕНКЛАТУР'!D:E,2,0)</f>
        <v>Кромочные материалы</v>
      </c>
      <c r="Q21" s="23" t="str">
        <f>VLOOKUP(A21,'ИЗ ОСНОВЫ НОМЕНКЛАТУР'!D:F,3,0)</f>
        <v>Кромка ПВХ Россия</v>
      </c>
      <c r="R21" s="40">
        <f>VLOOKUP(A:A,'ИЗ ОСНОВЫ НОМЕНКЛАТУР'!D:G,4,0)</f>
        <v>17.753</v>
      </c>
      <c r="S21" s="12" t="str">
        <f>VLOOKUP(A:A,'ИЗ ОСНОВЫ НОМЕНКЛАТУР'!D:H,5,0)</f>
        <v>C</v>
      </c>
      <c r="T21" s="44">
        <f t="shared" si="3"/>
        <v>0</v>
      </c>
      <c r="U21" s="44">
        <f t="shared" si="4"/>
        <v>0</v>
      </c>
      <c r="V21" s="44">
        <f t="shared" si="5"/>
        <v>0</v>
      </c>
      <c r="W21" s="44">
        <f t="shared" si="6"/>
        <v>0</v>
      </c>
      <c r="X21" s="44">
        <f t="shared" si="7"/>
        <v>0</v>
      </c>
      <c r="Y21" s="44">
        <f t="shared" si="8"/>
        <v>0</v>
      </c>
      <c r="Z21" s="44">
        <f t="shared" si="9"/>
        <v>39056.6</v>
      </c>
      <c r="AA21" s="44">
        <f t="shared" si="10"/>
        <v>0</v>
      </c>
      <c r="AB21" s="44">
        <f t="shared" si="11"/>
        <v>0</v>
      </c>
      <c r="AC21" s="44">
        <f t="shared" si="12"/>
        <v>0</v>
      </c>
      <c r="AD21" s="44">
        <f t="shared" si="13"/>
        <v>0</v>
      </c>
      <c r="AE21" s="12">
        <f t="shared" si="14"/>
        <v>39056.6</v>
      </c>
    </row>
    <row r="22" spans="1:31" ht="12.6" hidden="1" customHeight="1" x14ac:dyDescent="0.2">
      <c r="A22" s="26" t="s">
        <v>4185</v>
      </c>
      <c r="B22" s="19"/>
      <c r="C22" s="19"/>
      <c r="D22" s="20"/>
      <c r="E22" s="21"/>
      <c r="F22" s="22"/>
      <c r="G22" s="21"/>
      <c r="H22" s="22"/>
      <c r="I22" s="20"/>
      <c r="J22" s="20">
        <v>4600</v>
      </c>
      <c r="K22" s="20"/>
      <c r="L22" s="20"/>
      <c r="M22" s="20"/>
      <c r="N22" s="20"/>
      <c r="O22" s="20">
        <v>4600</v>
      </c>
      <c r="P22" s="23" t="str">
        <f>VLOOKUP(A22,'ИЗ ОСНОВЫ НОМЕНКЛАТУР'!D:E,2,0)</f>
        <v>Кромочные материалы</v>
      </c>
      <c r="Q22" s="23" t="str">
        <f>VLOOKUP(A22,'ИЗ ОСНОВЫ НОМЕНКЛАТУР'!D:F,3,0)</f>
        <v>Кромка ПВХ Россия</v>
      </c>
      <c r="R22" s="40">
        <f>VLOOKUP(A:A,'ИЗ ОСНОВЫ НОМЕНКЛАТУР'!D:G,4,0)</f>
        <v>14.346956521739131</v>
      </c>
      <c r="S22" s="12" t="str">
        <f>VLOOKUP(A:A,'ИЗ ОСНОВЫ НОМЕНКЛАТУР'!D:H,5,0)</f>
        <v>C</v>
      </c>
      <c r="T22" s="44">
        <f t="shared" si="3"/>
        <v>0</v>
      </c>
      <c r="U22" s="44">
        <f t="shared" si="4"/>
        <v>0</v>
      </c>
      <c r="V22" s="44">
        <f t="shared" si="5"/>
        <v>0</v>
      </c>
      <c r="W22" s="44">
        <f t="shared" si="6"/>
        <v>0</v>
      </c>
      <c r="X22" s="44">
        <f t="shared" si="7"/>
        <v>0</v>
      </c>
      <c r="Y22" s="44">
        <f t="shared" si="8"/>
        <v>0</v>
      </c>
      <c r="Z22" s="44">
        <f t="shared" si="9"/>
        <v>65996</v>
      </c>
      <c r="AA22" s="44">
        <f t="shared" si="10"/>
        <v>0</v>
      </c>
      <c r="AB22" s="44">
        <f t="shared" si="11"/>
        <v>0</v>
      </c>
      <c r="AC22" s="44">
        <f t="shared" si="12"/>
        <v>0</v>
      </c>
      <c r="AD22" s="44">
        <f t="shared" si="13"/>
        <v>0</v>
      </c>
      <c r="AE22" s="12">
        <f t="shared" si="14"/>
        <v>65996</v>
      </c>
    </row>
    <row r="23" spans="1:31" ht="12.6" hidden="1" customHeight="1" x14ac:dyDescent="0.2">
      <c r="A23" s="26" t="s">
        <v>474</v>
      </c>
      <c r="B23" s="19"/>
      <c r="C23" s="19"/>
      <c r="D23" s="20"/>
      <c r="E23" s="21"/>
      <c r="F23" s="22"/>
      <c r="G23" s="21"/>
      <c r="H23" s="22"/>
      <c r="I23" s="20"/>
      <c r="J23" s="20"/>
      <c r="K23" s="20">
        <v>6800</v>
      </c>
      <c r="L23" s="20"/>
      <c r="M23" s="20"/>
      <c r="N23" s="20"/>
      <c r="O23" s="20">
        <v>6800</v>
      </c>
      <c r="P23" s="23" t="str">
        <f>VLOOKUP(A23,'ИЗ ОСНОВЫ НОМЕНКЛАТУР'!D:E,2,0)</f>
        <v>Кромочные материалы</v>
      </c>
      <c r="Q23" s="23" t="str">
        <f>VLOOKUP(A23,'ИЗ ОСНОВЫ НОМЕНКЛАТУР'!D:F,3,0)</f>
        <v>Кромка ПВХ Россия</v>
      </c>
      <c r="R23" s="40">
        <f>VLOOKUP(A:A,'ИЗ ОСНОВЫ НОМЕНКЛАТУР'!D:G,4,0)</f>
        <v>12.557</v>
      </c>
      <c r="S23" s="12" t="str">
        <f>VLOOKUP(A:A,'ИЗ ОСНОВЫ НОМЕНКЛАТУР'!D:H,5,0)</f>
        <v>C</v>
      </c>
      <c r="T23" s="44">
        <f t="shared" si="3"/>
        <v>0</v>
      </c>
      <c r="U23" s="44">
        <f t="shared" si="4"/>
        <v>0</v>
      </c>
      <c r="V23" s="44">
        <f t="shared" si="5"/>
        <v>0</v>
      </c>
      <c r="W23" s="44">
        <f t="shared" si="6"/>
        <v>0</v>
      </c>
      <c r="X23" s="44">
        <f t="shared" si="7"/>
        <v>0</v>
      </c>
      <c r="Y23" s="44">
        <f t="shared" si="8"/>
        <v>0</v>
      </c>
      <c r="Z23" s="44">
        <f t="shared" si="9"/>
        <v>0</v>
      </c>
      <c r="AA23" s="44">
        <f t="shared" si="10"/>
        <v>85387.6</v>
      </c>
      <c r="AB23" s="44">
        <f t="shared" si="11"/>
        <v>0</v>
      </c>
      <c r="AC23" s="44">
        <f t="shared" si="12"/>
        <v>0</v>
      </c>
      <c r="AD23" s="44">
        <f t="shared" si="13"/>
        <v>0</v>
      </c>
      <c r="AE23" s="12">
        <f t="shared" si="14"/>
        <v>85387.6</v>
      </c>
    </row>
    <row r="24" spans="1:31" ht="12.6" hidden="1" customHeight="1" x14ac:dyDescent="0.2">
      <c r="A24" s="26" t="s">
        <v>465</v>
      </c>
      <c r="B24" s="19"/>
      <c r="C24" s="19"/>
      <c r="D24" s="20"/>
      <c r="E24" s="21"/>
      <c r="F24" s="22"/>
      <c r="G24" s="21"/>
      <c r="H24" s="22"/>
      <c r="I24" s="20"/>
      <c r="J24" s="20">
        <v>3900</v>
      </c>
      <c r="K24" s="20"/>
      <c r="L24" s="20"/>
      <c r="M24" s="20"/>
      <c r="N24" s="20"/>
      <c r="O24" s="20">
        <v>3900</v>
      </c>
      <c r="P24" s="23" t="str">
        <f>VLOOKUP(A24,'ИЗ ОСНОВЫ НОМЕНКЛАТУР'!D:E,2,0)</f>
        <v>Кромочные материалы</v>
      </c>
      <c r="Q24" s="23" t="str">
        <f>VLOOKUP(A24,'ИЗ ОСНОВЫ НОМЕНКЛАТУР'!D:F,3,0)</f>
        <v>Кромка ПВХ Россия</v>
      </c>
      <c r="R24" s="40">
        <f>VLOOKUP(A:A,'ИЗ ОСНОВЫ НОМЕНКЛАТУР'!D:G,4,0)</f>
        <v>12.557</v>
      </c>
      <c r="S24" s="12" t="str">
        <f>VLOOKUP(A:A,'ИЗ ОСНОВЫ НОМЕНКЛАТУР'!D:H,5,0)</f>
        <v>C</v>
      </c>
      <c r="T24" s="44">
        <f t="shared" si="3"/>
        <v>0</v>
      </c>
      <c r="U24" s="44">
        <f t="shared" si="4"/>
        <v>0</v>
      </c>
      <c r="V24" s="44">
        <f t="shared" si="5"/>
        <v>0</v>
      </c>
      <c r="W24" s="44">
        <f t="shared" si="6"/>
        <v>0</v>
      </c>
      <c r="X24" s="44">
        <f t="shared" si="7"/>
        <v>0</v>
      </c>
      <c r="Y24" s="44">
        <f t="shared" si="8"/>
        <v>0</v>
      </c>
      <c r="Z24" s="44">
        <f t="shared" si="9"/>
        <v>48972.3</v>
      </c>
      <c r="AA24" s="44">
        <f t="shared" si="10"/>
        <v>0</v>
      </c>
      <c r="AB24" s="44">
        <f t="shared" si="11"/>
        <v>0</v>
      </c>
      <c r="AC24" s="44">
        <f t="shared" si="12"/>
        <v>0</v>
      </c>
      <c r="AD24" s="44">
        <f t="shared" si="13"/>
        <v>0</v>
      </c>
      <c r="AE24" s="12">
        <f t="shared" si="14"/>
        <v>48972.3</v>
      </c>
    </row>
    <row r="25" spans="1:31" ht="12.6" hidden="1" customHeight="1" x14ac:dyDescent="0.2">
      <c r="A25" s="26" t="s">
        <v>473</v>
      </c>
      <c r="B25" s="19"/>
      <c r="C25" s="19"/>
      <c r="D25" s="20"/>
      <c r="E25" s="21"/>
      <c r="F25" s="22"/>
      <c r="G25" s="21"/>
      <c r="H25" s="22"/>
      <c r="I25" s="20"/>
      <c r="J25" s="20">
        <v>5800</v>
      </c>
      <c r="K25" s="20">
        <v>6400</v>
      </c>
      <c r="L25" s="20"/>
      <c r="M25" s="20"/>
      <c r="N25" s="20"/>
      <c r="O25" s="20">
        <v>12200</v>
      </c>
      <c r="P25" s="23" t="str">
        <f>VLOOKUP(A25,'ИЗ ОСНОВЫ НОМЕНКЛАТУР'!D:E,2,0)</f>
        <v>Кромочные материалы</v>
      </c>
      <c r="Q25" s="23" t="str">
        <f>VLOOKUP(A25,'ИЗ ОСНОВЫ НОМЕНКЛАТУР'!D:F,3,0)</f>
        <v>Кромка ПВХ Россия</v>
      </c>
      <c r="R25" s="40">
        <f>VLOOKUP(A:A,'ИЗ ОСНОВЫ НОМЕНКЛАТУР'!D:G,4,0)</f>
        <v>17.720966666666666</v>
      </c>
      <c r="S25" s="12" t="str">
        <f>VLOOKUP(A:A,'ИЗ ОСНОВЫ НОМЕНКЛАТУР'!D:H,5,0)</f>
        <v>C</v>
      </c>
      <c r="T25" s="44">
        <f t="shared" si="3"/>
        <v>0</v>
      </c>
      <c r="U25" s="44">
        <f t="shared" si="4"/>
        <v>0</v>
      </c>
      <c r="V25" s="44">
        <f t="shared" si="5"/>
        <v>0</v>
      </c>
      <c r="W25" s="44">
        <f t="shared" si="6"/>
        <v>0</v>
      </c>
      <c r="X25" s="44">
        <f t="shared" si="7"/>
        <v>0</v>
      </c>
      <c r="Y25" s="44">
        <f t="shared" si="8"/>
        <v>0</v>
      </c>
      <c r="Z25" s="44">
        <f t="shared" si="9"/>
        <v>102781.60666666666</v>
      </c>
      <c r="AA25" s="44">
        <f t="shared" si="10"/>
        <v>113414.18666666666</v>
      </c>
      <c r="AB25" s="44">
        <f t="shared" si="11"/>
        <v>0</v>
      </c>
      <c r="AC25" s="44">
        <f t="shared" si="12"/>
        <v>0</v>
      </c>
      <c r="AD25" s="44">
        <f t="shared" si="13"/>
        <v>0</v>
      </c>
      <c r="AE25" s="12">
        <f t="shared" si="14"/>
        <v>216195.79333333333</v>
      </c>
    </row>
    <row r="26" spans="1:31" ht="12.6" hidden="1" customHeight="1" x14ac:dyDescent="0.2">
      <c r="A26" s="26" t="s">
        <v>4186</v>
      </c>
      <c r="B26" s="19"/>
      <c r="C26" s="19"/>
      <c r="D26" s="20"/>
      <c r="E26" s="21"/>
      <c r="F26" s="22"/>
      <c r="G26" s="21"/>
      <c r="H26" s="22"/>
      <c r="I26" s="20"/>
      <c r="J26" s="20">
        <v>4400</v>
      </c>
      <c r="K26" s="20"/>
      <c r="L26" s="20"/>
      <c r="M26" s="20"/>
      <c r="N26" s="20"/>
      <c r="O26" s="20">
        <v>4400</v>
      </c>
      <c r="P26" s="23" t="str">
        <f>VLOOKUP(A26,'ИЗ ОСНОВЫ НОМЕНКЛАТУР'!D:E,2,0)</f>
        <v>Кромочные материалы</v>
      </c>
      <c r="Q26" s="23" t="str">
        <f>VLOOKUP(A26,'ИЗ ОСНОВЫ НОМЕНКЛАТУР'!D:F,3,0)</f>
        <v>Кромка ПВХ Россия</v>
      </c>
      <c r="R26" s="40">
        <f>VLOOKUP(A:A,'ИЗ ОСНОВЫ НОМЕНКЛАТУР'!D:G,4,0)</f>
        <v>20.283636363636365</v>
      </c>
      <c r="S26" s="12" t="str">
        <f>VLOOKUP(A:A,'ИЗ ОСНОВЫ НОМЕНКЛАТУР'!D:H,5,0)</f>
        <v>C</v>
      </c>
      <c r="T26" s="44">
        <f t="shared" si="3"/>
        <v>0</v>
      </c>
      <c r="U26" s="44">
        <f t="shared" si="4"/>
        <v>0</v>
      </c>
      <c r="V26" s="44">
        <f t="shared" si="5"/>
        <v>0</v>
      </c>
      <c r="W26" s="44">
        <f t="shared" si="6"/>
        <v>0</v>
      </c>
      <c r="X26" s="44">
        <f t="shared" si="7"/>
        <v>0</v>
      </c>
      <c r="Y26" s="44">
        <f t="shared" si="8"/>
        <v>0</v>
      </c>
      <c r="Z26" s="44">
        <f t="shared" si="9"/>
        <v>89248</v>
      </c>
      <c r="AA26" s="44">
        <f t="shared" si="10"/>
        <v>0</v>
      </c>
      <c r="AB26" s="44">
        <f t="shared" si="11"/>
        <v>0</v>
      </c>
      <c r="AC26" s="44">
        <f t="shared" si="12"/>
        <v>0</v>
      </c>
      <c r="AD26" s="44">
        <f t="shared" si="13"/>
        <v>0</v>
      </c>
      <c r="AE26" s="12">
        <f t="shared" si="14"/>
        <v>89248</v>
      </c>
    </row>
    <row r="27" spans="1:31" ht="12.6" hidden="1" customHeight="1" x14ac:dyDescent="0.2">
      <c r="A27" s="26" t="s">
        <v>406</v>
      </c>
      <c r="B27" s="19"/>
      <c r="C27" s="19"/>
      <c r="D27" s="20"/>
      <c r="E27" s="21"/>
      <c r="F27" s="22"/>
      <c r="G27" s="21"/>
      <c r="H27" s="22"/>
      <c r="I27" s="20"/>
      <c r="J27" s="20"/>
      <c r="K27" s="20"/>
      <c r="L27" s="20"/>
      <c r="M27" s="20"/>
      <c r="N27" s="20">
        <v>21</v>
      </c>
      <c r="O27" s="20">
        <v>21</v>
      </c>
      <c r="P27" s="23" t="str">
        <f>VLOOKUP(A27,'ИЗ ОСНОВЫ НОМЕНКЛАТУР'!D:E,2,0)</f>
        <v>Кромочные материалы</v>
      </c>
      <c r="Q27" s="23" t="str">
        <f>VLOOKUP(A27,'ИЗ ОСНОВЫ НОМЕНКЛАТУР'!D:F,3,0)</f>
        <v>Кромка ПВХ Китай</v>
      </c>
      <c r="R27" s="40">
        <f>VLOOKUP(A:A,'ИЗ ОСНОВЫ НОМЕНКЛАТУР'!D:G,4,0)</f>
        <v>11.281403626595029</v>
      </c>
      <c r="S27" s="12" t="str">
        <f>VLOOKUP(A:A,'ИЗ ОСНОВЫ НОМЕНКЛАТУР'!D:H,5,0)</f>
        <v>C</v>
      </c>
      <c r="T27" s="44">
        <f t="shared" si="3"/>
        <v>0</v>
      </c>
      <c r="U27" s="44">
        <f t="shared" si="4"/>
        <v>0</v>
      </c>
      <c r="V27" s="44">
        <f t="shared" si="5"/>
        <v>0</v>
      </c>
      <c r="W27" s="44">
        <f t="shared" si="6"/>
        <v>0</v>
      </c>
      <c r="X27" s="44">
        <f t="shared" si="7"/>
        <v>0</v>
      </c>
      <c r="Y27" s="44">
        <f t="shared" si="8"/>
        <v>0</v>
      </c>
      <c r="Z27" s="44">
        <f t="shared" si="9"/>
        <v>0</v>
      </c>
      <c r="AA27" s="44">
        <f t="shared" si="10"/>
        <v>0</v>
      </c>
      <c r="AB27" s="44">
        <f t="shared" si="11"/>
        <v>0</v>
      </c>
      <c r="AC27" s="44">
        <f t="shared" si="12"/>
        <v>0</v>
      </c>
      <c r="AD27" s="44">
        <f t="shared" si="13"/>
        <v>236.90947615849561</v>
      </c>
      <c r="AE27" s="12">
        <f t="shared" si="14"/>
        <v>236.90947615849561</v>
      </c>
    </row>
    <row r="28" spans="1:31" ht="12.6" hidden="1" customHeight="1" x14ac:dyDescent="0.2">
      <c r="A28" s="26" t="s">
        <v>398</v>
      </c>
      <c r="B28" s="19"/>
      <c r="C28" s="19"/>
      <c r="D28" s="20"/>
      <c r="E28" s="21"/>
      <c r="F28" s="22"/>
      <c r="G28" s="21"/>
      <c r="H28" s="22"/>
      <c r="I28" s="20"/>
      <c r="J28" s="20"/>
      <c r="K28" s="20"/>
      <c r="L28" s="20"/>
      <c r="M28" s="20"/>
      <c r="N28" s="20">
        <v>61</v>
      </c>
      <c r="O28" s="20">
        <v>61</v>
      </c>
      <c r="P28" s="23" t="str">
        <f>VLOOKUP(A28,'ИЗ ОСНОВЫ НОМЕНКЛАТУР'!D:E,2,0)</f>
        <v>Кромочные материалы</v>
      </c>
      <c r="Q28" s="23" t="str">
        <f>VLOOKUP(A28,'ИЗ ОСНОВЫ НОМЕНКЛАТУР'!D:F,3,0)</f>
        <v>Кромка ПВХ Китай</v>
      </c>
      <c r="R28" s="40">
        <f>VLOOKUP(A:A,'ИЗ ОСНОВЫ НОМЕНКЛАТУР'!D:G,4,0)</f>
        <v>11.854471511627906</v>
      </c>
      <c r="S28" s="12" t="str">
        <f>VLOOKUP(A:A,'ИЗ ОСНОВЫ НОМЕНКЛАТУР'!D:H,5,0)</f>
        <v>A</v>
      </c>
      <c r="T28" s="44">
        <f t="shared" si="3"/>
        <v>0</v>
      </c>
      <c r="U28" s="44">
        <f t="shared" si="4"/>
        <v>0</v>
      </c>
      <c r="V28" s="44">
        <f t="shared" si="5"/>
        <v>0</v>
      </c>
      <c r="W28" s="44">
        <f t="shared" si="6"/>
        <v>0</v>
      </c>
      <c r="X28" s="44">
        <f t="shared" si="7"/>
        <v>0</v>
      </c>
      <c r="Y28" s="44">
        <f t="shared" si="8"/>
        <v>0</v>
      </c>
      <c r="Z28" s="44">
        <f t="shared" si="9"/>
        <v>0</v>
      </c>
      <c r="AA28" s="44">
        <f t="shared" si="10"/>
        <v>0</v>
      </c>
      <c r="AB28" s="44">
        <f t="shared" si="11"/>
        <v>0</v>
      </c>
      <c r="AC28" s="44">
        <f t="shared" si="12"/>
        <v>0</v>
      </c>
      <c r="AD28" s="44">
        <f t="shared" si="13"/>
        <v>723.12276220930232</v>
      </c>
      <c r="AE28" s="12">
        <f t="shared" si="14"/>
        <v>723.12276220930232</v>
      </c>
    </row>
    <row r="29" spans="1:31" ht="12.6" hidden="1" customHeight="1" x14ac:dyDescent="0.2">
      <c r="A29" s="26" t="s">
        <v>807</v>
      </c>
      <c r="B29" s="19"/>
      <c r="C29" s="19"/>
      <c r="D29" s="20"/>
      <c r="E29" s="21"/>
      <c r="F29" s="22"/>
      <c r="G29" s="21"/>
      <c r="H29" s="22"/>
      <c r="I29" s="20">
        <v>284000</v>
      </c>
      <c r="J29" s="20">
        <v>2000</v>
      </c>
      <c r="K29" s="20">
        <v>8000</v>
      </c>
      <c r="L29" s="20"/>
      <c r="M29" s="20"/>
      <c r="N29" s="20"/>
      <c r="O29" s="20">
        <v>294000</v>
      </c>
      <c r="P29" s="23" t="str">
        <f>VLOOKUP(A29,'ИЗ ОСНОВЫ НОМЕНКЛАТУР'!D:E,2,0)</f>
        <v>Кромочные материалы</v>
      </c>
      <c r="Q29" s="23" t="str">
        <f>VLOOKUP(A29,'ИЗ ОСНОВЫ НОМЕНКЛАТУР'!D:F,3,0)</f>
        <v>Распродажа кромка</v>
      </c>
      <c r="R29" s="40">
        <f>VLOOKUP(A:A,'ИЗ ОСНОВЫ НОМЕНКЛАТУР'!D:G,4,0)</f>
        <v>10.5</v>
      </c>
      <c r="S29" s="12" t="str">
        <f>VLOOKUP(A:A,'ИЗ ОСНОВЫ НОМЕНКЛАТУР'!D:H,5,0)</f>
        <v>B</v>
      </c>
      <c r="T29" s="44">
        <f t="shared" si="3"/>
        <v>0</v>
      </c>
      <c r="U29" s="44">
        <f t="shared" si="4"/>
        <v>0</v>
      </c>
      <c r="V29" s="44">
        <f t="shared" si="5"/>
        <v>0</v>
      </c>
      <c r="W29" s="44">
        <f t="shared" si="6"/>
        <v>0</v>
      </c>
      <c r="X29" s="44">
        <f t="shared" si="7"/>
        <v>0</v>
      </c>
      <c r="Y29" s="44">
        <f t="shared" si="8"/>
        <v>2982000</v>
      </c>
      <c r="Z29" s="44">
        <f t="shared" si="9"/>
        <v>21000</v>
      </c>
      <c r="AA29" s="44">
        <f t="shared" si="10"/>
        <v>84000</v>
      </c>
      <c r="AB29" s="44">
        <f t="shared" si="11"/>
        <v>0</v>
      </c>
      <c r="AC29" s="44">
        <f t="shared" si="12"/>
        <v>0</v>
      </c>
      <c r="AD29" s="44">
        <f t="shared" si="13"/>
        <v>0</v>
      </c>
      <c r="AE29" s="12">
        <f t="shared" si="14"/>
        <v>3087000</v>
      </c>
    </row>
    <row r="30" spans="1:31" ht="12.6" hidden="1" customHeight="1" x14ac:dyDescent="0.2">
      <c r="A30" s="26" t="s">
        <v>399</v>
      </c>
      <c r="B30" s="19"/>
      <c r="C30" s="19"/>
      <c r="D30" s="20"/>
      <c r="E30" s="21"/>
      <c r="F30" s="22"/>
      <c r="G30" s="21"/>
      <c r="H30" s="22"/>
      <c r="I30" s="20"/>
      <c r="J30" s="20">
        <v>29600</v>
      </c>
      <c r="K30" s="20">
        <v>13600</v>
      </c>
      <c r="L30" s="20"/>
      <c r="M30" s="20"/>
      <c r="N30" s="20">
        <v>999</v>
      </c>
      <c r="O30" s="20">
        <v>44199</v>
      </c>
      <c r="P30" s="23" t="str">
        <f>VLOOKUP(A30,'ИЗ ОСНОВЫ НОМЕНКЛАТУР'!D:E,2,0)</f>
        <v>Кромочные материалы</v>
      </c>
      <c r="Q30" s="23" t="str">
        <f>VLOOKUP(A30,'ИЗ ОСНОВЫ НОМЕНКЛАТУР'!D:F,3,0)</f>
        <v>Кромка ПВХ Китай</v>
      </c>
      <c r="R30" s="40">
        <f>VLOOKUP(A:A,'ИЗ ОСНОВЫ НОМЕНКЛАТУР'!D:G,4,0)</f>
        <v>9.3904509118541046</v>
      </c>
      <c r="S30" s="12" t="str">
        <f>VLOOKUP(A:A,'ИЗ ОСНОВЫ НОМЕНКЛАТУР'!D:H,5,0)</f>
        <v>A</v>
      </c>
      <c r="T30" s="44">
        <f t="shared" si="3"/>
        <v>0</v>
      </c>
      <c r="U30" s="44">
        <f t="shared" si="4"/>
        <v>0</v>
      </c>
      <c r="V30" s="44">
        <f t="shared" si="5"/>
        <v>0</v>
      </c>
      <c r="W30" s="44">
        <f t="shared" si="6"/>
        <v>0</v>
      </c>
      <c r="X30" s="44">
        <f t="shared" si="7"/>
        <v>0</v>
      </c>
      <c r="Y30" s="44">
        <f t="shared" si="8"/>
        <v>0</v>
      </c>
      <c r="Z30" s="44">
        <f t="shared" si="9"/>
        <v>277957.34699088149</v>
      </c>
      <c r="AA30" s="44">
        <f t="shared" si="10"/>
        <v>127710.13240121583</v>
      </c>
      <c r="AB30" s="44">
        <f t="shared" si="11"/>
        <v>0</v>
      </c>
      <c r="AC30" s="44">
        <f t="shared" si="12"/>
        <v>0</v>
      </c>
      <c r="AD30" s="44">
        <f t="shared" si="13"/>
        <v>9381.0604609422498</v>
      </c>
      <c r="AE30" s="12">
        <f t="shared" si="14"/>
        <v>415048.53985303961</v>
      </c>
    </row>
    <row r="31" spans="1:31" ht="12.6" hidden="1" customHeight="1" x14ac:dyDescent="0.2">
      <c r="A31" s="26" t="s">
        <v>4187</v>
      </c>
      <c r="B31" s="19"/>
      <c r="C31" s="19"/>
      <c r="D31" s="20"/>
      <c r="E31" s="21"/>
      <c r="F31" s="22"/>
      <c r="G31" s="21"/>
      <c r="H31" s="22"/>
      <c r="I31" s="20"/>
      <c r="J31" s="20">
        <v>3800</v>
      </c>
      <c r="K31" s="20"/>
      <c r="L31" s="20"/>
      <c r="M31" s="20"/>
      <c r="N31" s="20"/>
      <c r="O31" s="20">
        <v>3800</v>
      </c>
      <c r="P31" s="23" t="str">
        <f>VLOOKUP(A31,'ИЗ ОСНОВЫ НОМЕНКЛАТУР'!D:E,2,0)</f>
        <v>Кромочные материалы</v>
      </c>
      <c r="Q31" s="23" t="str">
        <f>VLOOKUP(A31,'ИЗ ОСНОВЫ НОМЕНКЛАТУР'!D:F,3,0)</f>
        <v>Кромка ПВХ Китай</v>
      </c>
      <c r="R31" s="40">
        <f>VLOOKUP(A:A,'ИЗ ОСНОВЫ НОМЕНКЛАТУР'!D:G,4,0)</f>
        <v>19</v>
      </c>
      <c r="S31" s="12" t="str">
        <f>VLOOKUP(A:A,'ИЗ ОСНОВЫ НОМЕНКЛАТУР'!D:H,5,0)</f>
        <v>C</v>
      </c>
      <c r="T31" s="44">
        <f t="shared" si="3"/>
        <v>0</v>
      </c>
      <c r="U31" s="44">
        <f t="shared" si="4"/>
        <v>0</v>
      </c>
      <c r="V31" s="44">
        <f t="shared" si="5"/>
        <v>0</v>
      </c>
      <c r="W31" s="44">
        <f t="shared" si="6"/>
        <v>0</v>
      </c>
      <c r="X31" s="44">
        <f t="shared" si="7"/>
        <v>0</v>
      </c>
      <c r="Y31" s="44">
        <f t="shared" si="8"/>
        <v>0</v>
      </c>
      <c r="Z31" s="44">
        <f t="shared" si="9"/>
        <v>72200</v>
      </c>
      <c r="AA31" s="44">
        <f t="shared" si="10"/>
        <v>0</v>
      </c>
      <c r="AB31" s="44">
        <f t="shared" si="11"/>
        <v>0</v>
      </c>
      <c r="AC31" s="44">
        <f t="shared" si="12"/>
        <v>0</v>
      </c>
      <c r="AD31" s="44">
        <f t="shared" si="13"/>
        <v>0</v>
      </c>
      <c r="AE31" s="12">
        <f t="shared" si="14"/>
        <v>72200</v>
      </c>
    </row>
    <row r="32" spans="1:31" ht="12.6" hidden="1" customHeight="1" x14ac:dyDescent="0.2">
      <c r="A32" s="26" t="s">
        <v>410</v>
      </c>
      <c r="B32" s="19"/>
      <c r="C32" s="19"/>
      <c r="D32" s="20"/>
      <c r="E32" s="21"/>
      <c r="F32" s="22"/>
      <c r="G32" s="21"/>
      <c r="H32" s="22"/>
      <c r="I32" s="20"/>
      <c r="J32" s="20"/>
      <c r="K32" s="20">
        <v>3600</v>
      </c>
      <c r="L32" s="20"/>
      <c r="M32" s="20"/>
      <c r="N32" s="20">
        <v>996</v>
      </c>
      <c r="O32" s="20">
        <v>4596</v>
      </c>
      <c r="P32" s="23" t="str">
        <f>VLOOKUP(A32,'ИЗ ОСНОВЫ НОМЕНКЛАТУР'!D:E,2,0)</f>
        <v>Кромочные материалы</v>
      </c>
      <c r="Q32" s="23" t="str">
        <f>VLOOKUP(A32,'ИЗ ОСНОВЫ НОМЕНКЛАТУР'!D:F,3,0)</f>
        <v>Кромка ПВХ Китай</v>
      </c>
      <c r="R32" s="40">
        <f>VLOOKUP(A:A,'ИЗ ОСНОВЫ НОМЕНКЛАТУР'!D:G,4,0)</f>
        <v>18.18</v>
      </c>
      <c r="S32" s="12" t="str">
        <f>VLOOKUP(A:A,'ИЗ ОСНОВЫ НОМЕНКЛАТУР'!D:H,5,0)</f>
        <v>C</v>
      </c>
      <c r="T32" s="44">
        <f t="shared" si="3"/>
        <v>0</v>
      </c>
      <c r="U32" s="44">
        <f t="shared" si="4"/>
        <v>0</v>
      </c>
      <c r="V32" s="44">
        <f t="shared" si="5"/>
        <v>0</v>
      </c>
      <c r="W32" s="44">
        <f t="shared" si="6"/>
        <v>0</v>
      </c>
      <c r="X32" s="44">
        <f t="shared" si="7"/>
        <v>0</v>
      </c>
      <c r="Y32" s="44">
        <f t="shared" si="8"/>
        <v>0</v>
      </c>
      <c r="Z32" s="44">
        <f t="shared" si="9"/>
        <v>0</v>
      </c>
      <c r="AA32" s="44">
        <f t="shared" si="10"/>
        <v>65448</v>
      </c>
      <c r="AB32" s="44">
        <f t="shared" si="11"/>
        <v>0</v>
      </c>
      <c r="AC32" s="44">
        <f t="shared" si="12"/>
        <v>0</v>
      </c>
      <c r="AD32" s="44">
        <f t="shared" si="13"/>
        <v>18107.28</v>
      </c>
      <c r="AE32" s="12">
        <f t="shared" si="14"/>
        <v>83555.28</v>
      </c>
    </row>
    <row r="33" spans="1:31" ht="12.6" hidden="1" customHeight="1" x14ac:dyDescent="0.2">
      <c r="A33" s="26" t="s">
        <v>405</v>
      </c>
      <c r="B33" s="19"/>
      <c r="C33" s="19"/>
      <c r="D33" s="20"/>
      <c r="E33" s="21"/>
      <c r="F33" s="22"/>
      <c r="G33" s="21"/>
      <c r="H33" s="22"/>
      <c r="I33" s="20">
        <v>81000</v>
      </c>
      <c r="J33" s="20"/>
      <c r="K33" s="20">
        <v>1650</v>
      </c>
      <c r="L33" s="20"/>
      <c r="M33" s="20"/>
      <c r="N33" s="20">
        <v>4491</v>
      </c>
      <c r="O33" s="20">
        <v>87141</v>
      </c>
      <c r="P33" s="23" t="str">
        <f>VLOOKUP(A33,'ИЗ ОСНОВЫ НОМЕНКЛАТУР'!D:E,2,0)</f>
        <v>Кромочные материалы</v>
      </c>
      <c r="Q33" s="23" t="str">
        <f>VLOOKUP(A33,'ИЗ ОСНОВЫ НОМЕНКЛАТУР'!D:F,3,0)</f>
        <v>Кромка ПВХ Китай</v>
      </c>
      <c r="R33" s="40">
        <f>VLOOKUP(A:A,'ИЗ ОСНОВЫ НОМЕНКЛАТУР'!D:G,4,0)</f>
        <v>17.215201100034374</v>
      </c>
      <c r="S33" s="12" t="str">
        <f>VLOOKUP(A:A,'ИЗ ОСНОВЫ НОМЕНКЛАТУР'!D:H,5,0)</f>
        <v>C</v>
      </c>
      <c r="T33" s="44">
        <f t="shared" si="3"/>
        <v>0</v>
      </c>
      <c r="U33" s="44">
        <f t="shared" si="4"/>
        <v>0</v>
      </c>
      <c r="V33" s="44">
        <f t="shared" si="5"/>
        <v>0</v>
      </c>
      <c r="W33" s="44">
        <f t="shared" si="6"/>
        <v>0</v>
      </c>
      <c r="X33" s="44">
        <f t="shared" si="7"/>
        <v>0</v>
      </c>
      <c r="Y33" s="44">
        <f t="shared" si="8"/>
        <v>1394431.2891027844</v>
      </c>
      <c r="Z33" s="44">
        <f t="shared" si="9"/>
        <v>0</v>
      </c>
      <c r="AA33" s="44">
        <f t="shared" si="10"/>
        <v>28405.081815056717</v>
      </c>
      <c r="AB33" s="44">
        <f t="shared" si="11"/>
        <v>0</v>
      </c>
      <c r="AC33" s="44">
        <f t="shared" si="12"/>
        <v>0</v>
      </c>
      <c r="AD33" s="44">
        <f t="shared" si="13"/>
        <v>77313.468140254379</v>
      </c>
      <c r="AE33" s="12">
        <f t="shared" si="14"/>
        <v>1500149.8390580956</v>
      </c>
    </row>
    <row r="34" spans="1:31" ht="12.6" hidden="1" customHeight="1" x14ac:dyDescent="0.2">
      <c r="A34" s="26" t="s">
        <v>4188</v>
      </c>
      <c r="B34" s="19"/>
      <c r="C34" s="19"/>
      <c r="D34" s="20"/>
      <c r="E34" s="21"/>
      <c r="F34" s="22"/>
      <c r="G34" s="21"/>
      <c r="H34" s="22"/>
      <c r="I34" s="20">
        <v>10000</v>
      </c>
      <c r="J34" s="20"/>
      <c r="K34" s="20"/>
      <c r="L34" s="20"/>
      <c r="M34" s="20"/>
      <c r="N34" s="20"/>
      <c r="O34" s="20">
        <v>10000</v>
      </c>
      <c r="P34" s="23" t="str">
        <f>VLOOKUP(A34,'ИЗ ОСНОВЫ НОМЕНКЛАТУР'!D:E,2,0)</f>
        <v>Кромочные материалы</v>
      </c>
      <c r="Q34" s="23" t="str">
        <f>VLOOKUP(A34,'ИЗ ОСНОВЫ НОМЕНКЛАТУР'!D:F,3,0)</f>
        <v>Распродажа кромка</v>
      </c>
      <c r="R34" s="40">
        <f>VLOOKUP(A:A,'ИЗ ОСНОВЫ НОМЕНКЛАТУР'!D:G,4,0)</f>
        <v>12.574999999999999</v>
      </c>
      <c r="S34" s="12" t="str">
        <f>VLOOKUP(A:A,'ИЗ ОСНОВЫ НОМЕНКЛАТУР'!D:H,5,0)</f>
        <v>C</v>
      </c>
      <c r="T34" s="44">
        <f t="shared" si="3"/>
        <v>0</v>
      </c>
      <c r="U34" s="44">
        <f t="shared" si="4"/>
        <v>0</v>
      </c>
      <c r="V34" s="44">
        <f t="shared" si="5"/>
        <v>0</v>
      </c>
      <c r="W34" s="44">
        <f t="shared" si="6"/>
        <v>0</v>
      </c>
      <c r="X34" s="44">
        <f t="shared" si="7"/>
        <v>0</v>
      </c>
      <c r="Y34" s="44">
        <f t="shared" si="8"/>
        <v>125750</v>
      </c>
      <c r="Z34" s="44">
        <f t="shared" si="9"/>
        <v>0</v>
      </c>
      <c r="AA34" s="44">
        <f t="shared" si="10"/>
        <v>0</v>
      </c>
      <c r="AB34" s="44">
        <f t="shared" si="11"/>
        <v>0</v>
      </c>
      <c r="AC34" s="44">
        <f t="shared" si="12"/>
        <v>0</v>
      </c>
      <c r="AD34" s="44">
        <f t="shared" si="13"/>
        <v>0</v>
      </c>
      <c r="AE34" s="12">
        <f t="shared" si="14"/>
        <v>125750</v>
      </c>
    </row>
    <row r="35" spans="1:31" ht="12.6" hidden="1" customHeight="1" x14ac:dyDescent="0.2">
      <c r="A35" s="26" t="s">
        <v>412</v>
      </c>
      <c r="B35" s="19"/>
      <c r="C35" s="19"/>
      <c r="D35" s="20"/>
      <c r="E35" s="21"/>
      <c r="F35" s="22"/>
      <c r="G35" s="21"/>
      <c r="H35" s="22"/>
      <c r="I35" s="20">
        <v>46000</v>
      </c>
      <c r="J35" s="20">
        <v>14180</v>
      </c>
      <c r="K35" s="20">
        <v>4000</v>
      </c>
      <c r="L35" s="20"/>
      <c r="M35" s="20"/>
      <c r="N35" s="20"/>
      <c r="O35" s="20">
        <v>64180</v>
      </c>
      <c r="P35" s="23" t="str">
        <f>VLOOKUP(A35,'ИЗ ОСНОВЫ НОМЕНКЛАТУР'!D:E,2,0)</f>
        <v>Кромочные материалы</v>
      </c>
      <c r="Q35" s="23" t="str">
        <f>VLOOKUP(A35,'ИЗ ОСНОВЫ НОМЕНКЛАТУР'!D:F,3,0)</f>
        <v>Кромка ПВХ Китай</v>
      </c>
      <c r="R35" s="40">
        <f>VLOOKUP(A:A,'ИЗ ОСНОВЫ НОМЕНКЛАТУР'!D:G,4,0)</f>
        <v>17.743178217821782</v>
      </c>
      <c r="S35" s="12" t="str">
        <f>VLOOKUP(A:A,'ИЗ ОСНОВЫ НОМЕНКЛАТУР'!D:H,5,0)</f>
        <v>C</v>
      </c>
      <c r="T35" s="44">
        <f t="shared" si="3"/>
        <v>0</v>
      </c>
      <c r="U35" s="44">
        <f t="shared" si="4"/>
        <v>0</v>
      </c>
      <c r="V35" s="44">
        <f t="shared" si="5"/>
        <v>0</v>
      </c>
      <c r="W35" s="44">
        <f t="shared" si="6"/>
        <v>0</v>
      </c>
      <c r="X35" s="44">
        <f t="shared" si="7"/>
        <v>0</v>
      </c>
      <c r="Y35" s="44">
        <f t="shared" si="8"/>
        <v>816186.19801980199</v>
      </c>
      <c r="Z35" s="44">
        <f t="shared" si="9"/>
        <v>251598.26712871288</v>
      </c>
      <c r="AA35" s="44">
        <f t="shared" si="10"/>
        <v>70972.712871287134</v>
      </c>
      <c r="AB35" s="44">
        <f t="shared" si="11"/>
        <v>0</v>
      </c>
      <c r="AC35" s="44">
        <f t="shared" si="12"/>
        <v>0</v>
      </c>
      <c r="AD35" s="44">
        <f t="shared" si="13"/>
        <v>0</v>
      </c>
      <c r="AE35" s="12">
        <f t="shared" si="14"/>
        <v>1138757.1780198021</v>
      </c>
    </row>
    <row r="36" spans="1:31" ht="12.6" hidden="1" customHeight="1" x14ac:dyDescent="0.2">
      <c r="A36" s="26" t="s">
        <v>4189</v>
      </c>
      <c r="B36" s="19"/>
      <c r="C36" s="19"/>
      <c r="D36" s="20"/>
      <c r="E36" s="21"/>
      <c r="F36" s="22"/>
      <c r="G36" s="21"/>
      <c r="H36" s="22"/>
      <c r="I36" s="20">
        <v>60000</v>
      </c>
      <c r="J36" s="20"/>
      <c r="K36" s="20"/>
      <c r="L36" s="20"/>
      <c r="M36" s="20"/>
      <c r="N36" s="20"/>
      <c r="O36" s="20">
        <v>60000</v>
      </c>
      <c r="P36" s="23" t="str">
        <f>VLOOKUP(A36,'ИЗ ОСНОВЫ НОМЕНКЛАТУР'!D:E,2,0)</f>
        <v>Кромочные материалы</v>
      </c>
      <c r="Q36" s="23" t="str">
        <f>VLOOKUP(A36,'ИЗ ОСНОВЫ НОМЕНКЛАТУР'!D:F,3,0)</f>
        <v>Распродажа кромка</v>
      </c>
      <c r="R36" s="40">
        <f>VLOOKUP(A:A,'ИЗ ОСНОВЫ НОМЕНКЛАТУР'!D:G,4,0)</f>
        <v>12.56255</v>
      </c>
      <c r="S36" s="12" t="str">
        <f>VLOOKUP(A:A,'ИЗ ОСНОВЫ НОМЕНКЛАТУР'!D:H,5,0)</f>
        <v>C</v>
      </c>
      <c r="T36" s="44">
        <f t="shared" si="3"/>
        <v>0</v>
      </c>
      <c r="U36" s="44">
        <f t="shared" si="4"/>
        <v>0</v>
      </c>
      <c r="V36" s="44">
        <f t="shared" si="5"/>
        <v>0</v>
      </c>
      <c r="W36" s="44">
        <f t="shared" si="6"/>
        <v>0</v>
      </c>
      <c r="X36" s="44">
        <f t="shared" si="7"/>
        <v>0</v>
      </c>
      <c r="Y36" s="44">
        <f t="shared" si="8"/>
        <v>753753</v>
      </c>
      <c r="Z36" s="44">
        <f t="shared" si="9"/>
        <v>0</v>
      </c>
      <c r="AA36" s="44">
        <f t="shared" si="10"/>
        <v>0</v>
      </c>
      <c r="AB36" s="44">
        <f t="shared" si="11"/>
        <v>0</v>
      </c>
      <c r="AC36" s="44">
        <f t="shared" si="12"/>
        <v>0</v>
      </c>
      <c r="AD36" s="44">
        <f t="shared" si="13"/>
        <v>0</v>
      </c>
      <c r="AE36" s="12">
        <f t="shared" si="14"/>
        <v>753753</v>
      </c>
    </row>
    <row r="37" spans="1:31" ht="12.6" hidden="1" customHeight="1" x14ac:dyDescent="0.2">
      <c r="A37" s="26" t="s">
        <v>4190</v>
      </c>
      <c r="B37" s="19"/>
      <c r="C37" s="19"/>
      <c r="D37" s="20"/>
      <c r="E37" s="21"/>
      <c r="F37" s="22"/>
      <c r="G37" s="21"/>
      <c r="H37" s="22"/>
      <c r="I37" s="20">
        <v>17000</v>
      </c>
      <c r="J37" s="20"/>
      <c r="K37" s="20"/>
      <c r="L37" s="20"/>
      <c r="M37" s="20"/>
      <c r="N37" s="20"/>
      <c r="O37" s="20">
        <v>17000</v>
      </c>
      <c r="P37" s="23" t="str">
        <f>VLOOKUP(A37,'ИЗ ОСНОВЫ НОМЕНКЛАТУР'!D:E,2,0)</f>
        <v>Кромочные материалы</v>
      </c>
      <c r="Q37" s="23" t="str">
        <f>VLOOKUP(A37,'ИЗ ОСНОВЫ НОМЕНКЛАТУР'!D:F,3,0)</f>
        <v>Кромка ПВХ Китай</v>
      </c>
      <c r="R37" s="40">
        <f>VLOOKUP(A:A,'ИЗ ОСНОВЫ НОМЕНКЛАТУР'!D:G,4,0)</f>
        <v>15.540294117647059</v>
      </c>
      <c r="S37" s="12" t="str">
        <f>VLOOKUP(A:A,'ИЗ ОСНОВЫ НОМЕНКЛАТУР'!D:H,5,0)</f>
        <v>C</v>
      </c>
      <c r="T37" s="44">
        <f t="shared" si="3"/>
        <v>0</v>
      </c>
      <c r="U37" s="44">
        <f t="shared" si="4"/>
        <v>0</v>
      </c>
      <c r="V37" s="44">
        <f t="shared" si="5"/>
        <v>0</v>
      </c>
      <c r="W37" s="44">
        <f t="shared" si="6"/>
        <v>0</v>
      </c>
      <c r="X37" s="44">
        <f t="shared" si="7"/>
        <v>0</v>
      </c>
      <c r="Y37" s="44">
        <f t="shared" si="8"/>
        <v>264185</v>
      </c>
      <c r="Z37" s="44">
        <f t="shared" si="9"/>
        <v>0</v>
      </c>
      <c r="AA37" s="44">
        <f t="shared" si="10"/>
        <v>0</v>
      </c>
      <c r="AB37" s="44">
        <f t="shared" si="11"/>
        <v>0</v>
      </c>
      <c r="AC37" s="44">
        <f t="shared" si="12"/>
        <v>0</v>
      </c>
      <c r="AD37" s="44">
        <f t="shared" si="13"/>
        <v>0</v>
      </c>
      <c r="AE37" s="12">
        <f t="shared" si="14"/>
        <v>264185</v>
      </c>
    </row>
    <row r="38" spans="1:31" ht="12.6" hidden="1" customHeight="1" x14ac:dyDescent="0.2">
      <c r="A38" s="26" t="s">
        <v>403</v>
      </c>
      <c r="B38" s="19"/>
      <c r="C38" s="19"/>
      <c r="D38" s="20"/>
      <c r="E38" s="21"/>
      <c r="F38" s="22"/>
      <c r="G38" s="21"/>
      <c r="H38" s="22"/>
      <c r="I38" s="20">
        <v>42000</v>
      </c>
      <c r="J38" s="20">
        <v>8000</v>
      </c>
      <c r="K38" s="20">
        <v>3600</v>
      </c>
      <c r="L38" s="20"/>
      <c r="M38" s="20"/>
      <c r="N38" s="20"/>
      <c r="O38" s="20">
        <v>53600</v>
      </c>
      <c r="P38" s="23" t="str">
        <f>VLOOKUP(A38,'ИЗ ОСНОВЫ НОМЕНКЛАТУР'!D:E,2,0)</f>
        <v>Кромочные материалы</v>
      </c>
      <c r="Q38" s="23" t="str">
        <f>VLOOKUP(A38,'ИЗ ОСНОВЫ НОМЕНКЛАТУР'!D:F,3,0)</f>
        <v>Кромка ПВХ Китай</v>
      </c>
      <c r="R38" s="40">
        <f>VLOOKUP(A:A,'ИЗ ОСНОВЫ НОМЕНКЛАТУР'!D:G,4,0)</f>
        <v>18.106666666666666</v>
      </c>
      <c r="S38" s="12" t="str">
        <f>VLOOKUP(A:A,'ИЗ ОСНОВЫ НОМЕНКЛАТУР'!D:H,5,0)</f>
        <v>C</v>
      </c>
      <c r="T38" s="44">
        <f t="shared" si="3"/>
        <v>0</v>
      </c>
      <c r="U38" s="44">
        <f t="shared" si="4"/>
        <v>0</v>
      </c>
      <c r="V38" s="44">
        <f t="shared" si="5"/>
        <v>0</v>
      </c>
      <c r="W38" s="44">
        <f t="shared" si="6"/>
        <v>0</v>
      </c>
      <c r="X38" s="44">
        <f t="shared" si="7"/>
        <v>0</v>
      </c>
      <c r="Y38" s="44">
        <f t="shared" si="8"/>
        <v>760480</v>
      </c>
      <c r="Z38" s="44">
        <f t="shared" si="9"/>
        <v>144853.33333333331</v>
      </c>
      <c r="AA38" s="44">
        <f t="shared" si="10"/>
        <v>65183.999999999993</v>
      </c>
      <c r="AB38" s="44">
        <f t="shared" si="11"/>
        <v>0</v>
      </c>
      <c r="AC38" s="44">
        <f t="shared" si="12"/>
        <v>0</v>
      </c>
      <c r="AD38" s="44">
        <f t="shared" si="13"/>
        <v>0</v>
      </c>
      <c r="AE38" s="12">
        <f t="shared" si="14"/>
        <v>970517.33333333326</v>
      </c>
    </row>
    <row r="39" spans="1:31" ht="12.6" hidden="1" customHeight="1" x14ac:dyDescent="0.2">
      <c r="A39" s="26" t="s">
        <v>408</v>
      </c>
      <c r="B39" s="19"/>
      <c r="C39" s="19"/>
      <c r="D39" s="20"/>
      <c r="E39" s="21"/>
      <c r="F39" s="22"/>
      <c r="G39" s="21"/>
      <c r="H39" s="22"/>
      <c r="I39" s="20">
        <v>32000</v>
      </c>
      <c r="J39" s="20"/>
      <c r="K39" s="20">
        <v>5000</v>
      </c>
      <c r="L39" s="20"/>
      <c r="M39" s="20"/>
      <c r="N39" s="20"/>
      <c r="O39" s="20">
        <v>37000</v>
      </c>
      <c r="P39" s="23" t="str">
        <f>VLOOKUP(A39,'ИЗ ОСНОВЫ НОМЕНКЛАТУР'!D:E,2,0)</f>
        <v>Кромочные материалы</v>
      </c>
      <c r="Q39" s="23" t="str">
        <f>VLOOKUP(A39,'ИЗ ОСНОВЫ НОМЕНКЛАТУР'!D:F,3,0)</f>
        <v>Кромка ПВХ Китай</v>
      </c>
      <c r="R39" s="40">
        <f>VLOOKUP(A:A,'ИЗ ОСНОВЫ НОМЕНКЛАТУР'!D:G,4,0)</f>
        <v>16.260000000000002</v>
      </c>
      <c r="S39" s="12" t="str">
        <f>VLOOKUP(A:A,'ИЗ ОСНОВЫ НОМЕНКЛАТУР'!D:H,5,0)</f>
        <v>C</v>
      </c>
      <c r="T39" s="44">
        <f t="shared" si="3"/>
        <v>0</v>
      </c>
      <c r="U39" s="44">
        <f t="shared" si="4"/>
        <v>0</v>
      </c>
      <c r="V39" s="44">
        <f t="shared" si="5"/>
        <v>0</v>
      </c>
      <c r="W39" s="44">
        <f t="shared" si="6"/>
        <v>0</v>
      </c>
      <c r="X39" s="44">
        <f t="shared" si="7"/>
        <v>0</v>
      </c>
      <c r="Y39" s="44">
        <f t="shared" si="8"/>
        <v>520320.00000000006</v>
      </c>
      <c r="Z39" s="44">
        <f t="shared" si="9"/>
        <v>0</v>
      </c>
      <c r="AA39" s="44">
        <f t="shared" si="10"/>
        <v>81300.000000000015</v>
      </c>
      <c r="AB39" s="44">
        <f t="shared" si="11"/>
        <v>0</v>
      </c>
      <c r="AC39" s="44">
        <f t="shared" si="12"/>
        <v>0</v>
      </c>
      <c r="AD39" s="44">
        <f t="shared" si="13"/>
        <v>0</v>
      </c>
      <c r="AE39" s="12">
        <f t="shared" si="14"/>
        <v>601620.00000000012</v>
      </c>
    </row>
    <row r="40" spans="1:31" ht="12.6" hidden="1" customHeight="1" x14ac:dyDescent="0.2">
      <c r="A40" s="26" t="s">
        <v>400</v>
      </c>
      <c r="B40" s="19"/>
      <c r="C40" s="19"/>
      <c r="D40" s="20"/>
      <c r="E40" s="21"/>
      <c r="F40" s="22"/>
      <c r="G40" s="21"/>
      <c r="H40" s="22"/>
      <c r="I40" s="20">
        <v>64000</v>
      </c>
      <c r="J40" s="20">
        <v>10000</v>
      </c>
      <c r="K40" s="20">
        <v>1600</v>
      </c>
      <c r="L40" s="20"/>
      <c r="M40" s="20"/>
      <c r="N40" s="20">
        <v>700</v>
      </c>
      <c r="O40" s="20">
        <v>76300</v>
      </c>
      <c r="P40" s="23" t="str">
        <f>VLOOKUP(A40,'ИЗ ОСНОВЫ НОМЕНКЛАТУР'!D:E,2,0)</f>
        <v>Кромочные материалы</v>
      </c>
      <c r="Q40" s="23" t="str">
        <f>VLOOKUP(A40,'ИЗ ОСНОВЫ НОМЕНКЛАТУР'!D:F,3,0)</f>
        <v>Кромка ПВХ Китай</v>
      </c>
      <c r="R40" s="40">
        <f>VLOOKUP(A:A,'ИЗ ОСНОВЫ НОМЕНКЛАТУР'!D:G,4,0)</f>
        <v>18.910628368794324</v>
      </c>
      <c r="S40" s="12" t="str">
        <f>VLOOKUP(A:A,'ИЗ ОСНОВЫ НОМЕНКЛАТУР'!D:H,5,0)</f>
        <v>B</v>
      </c>
      <c r="T40" s="44">
        <f t="shared" si="3"/>
        <v>0</v>
      </c>
      <c r="U40" s="44">
        <f t="shared" si="4"/>
        <v>0</v>
      </c>
      <c r="V40" s="44">
        <f t="shared" si="5"/>
        <v>0</v>
      </c>
      <c r="W40" s="44">
        <f t="shared" si="6"/>
        <v>0</v>
      </c>
      <c r="X40" s="44">
        <f t="shared" si="7"/>
        <v>0</v>
      </c>
      <c r="Y40" s="44">
        <f t="shared" si="8"/>
        <v>1210280.2156028368</v>
      </c>
      <c r="Z40" s="44">
        <f t="shared" si="9"/>
        <v>189106.28368794324</v>
      </c>
      <c r="AA40" s="44">
        <f t="shared" si="10"/>
        <v>30257.005390070917</v>
      </c>
      <c r="AB40" s="44">
        <f t="shared" si="11"/>
        <v>0</v>
      </c>
      <c r="AC40" s="44">
        <f t="shared" si="12"/>
        <v>0</v>
      </c>
      <c r="AD40" s="44">
        <f t="shared" si="13"/>
        <v>13237.439858156027</v>
      </c>
      <c r="AE40" s="12">
        <f t="shared" si="14"/>
        <v>1442880.944539007</v>
      </c>
    </row>
    <row r="41" spans="1:31" ht="12.6" hidden="1" customHeight="1" x14ac:dyDescent="0.2">
      <c r="A41" s="26" t="s">
        <v>411</v>
      </c>
      <c r="B41" s="19"/>
      <c r="C41" s="19"/>
      <c r="D41" s="20"/>
      <c r="E41" s="21"/>
      <c r="F41" s="22"/>
      <c r="G41" s="21"/>
      <c r="H41" s="22"/>
      <c r="I41" s="20">
        <v>12000</v>
      </c>
      <c r="J41" s="20">
        <v>3600</v>
      </c>
      <c r="K41" s="20">
        <v>3000</v>
      </c>
      <c r="L41" s="20"/>
      <c r="M41" s="20"/>
      <c r="N41" s="20"/>
      <c r="O41" s="20">
        <v>18600</v>
      </c>
      <c r="P41" s="23" t="str">
        <f>VLOOKUP(A41,'ИЗ ОСНОВЫ НОМЕНКЛАТУР'!D:E,2,0)</f>
        <v>Кромочные материалы</v>
      </c>
      <c r="Q41" s="23" t="str">
        <f>VLOOKUP(A41,'ИЗ ОСНОВЫ НОМЕНКЛАТУР'!D:F,3,0)</f>
        <v>Кромка ПВХ Китай</v>
      </c>
      <c r="R41" s="40">
        <f>VLOOKUP(A:A,'ИЗ ОСНОВЫ НОМЕНКЛАТУР'!D:G,4,0)</f>
        <v>12.611099999999999</v>
      </c>
      <c r="S41" s="12" t="str">
        <f>VLOOKUP(A:A,'ИЗ ОСНОВЫ НОМЕНКЛАТУР'!D:H,5,0)</f>
        <v>C</v>
      </c>
      <c r="T41" s="44">
        <f t="shared" si="3"/>
        <v>0</v>
      </c>
      <c r="U41" s="44">
        <f t="shared" si="4"/>
        <v>0</v>
      </c>
      <c r="V41" s="44">
        <f t="shared" si="5"/>
        <v>0</v>
      </c>
      <c r="W41" s="44">
        <f t="shared" si="6"/>
        <v>0</v>
      </c>
      <c r="X41" s="44">
        <f t="shared" si="7"/>
        <v>0</v>
      </c>
      <c r="Y41" s="44">
        <f t="shared" si="8"/>
        <v>151333.19999999998</v>
      </c>
      <c r="Z41" s="44">
        <f t="shared" si="9"/>
        <v>45399.959999999992</v>
      </c>
      <c r="AA41" s="44">
        <f t="shared" si="10"/>
        <v>37833.299999999996</v>
      </c>
      <c r="AB41" s="44">
        <f t="shared" si="11"/>
        <v>0</v>
      </c>
      <c r="AC41" s="44">
        <f t="shared" si="12"/>
        <v>0</v>
      </c>
      <c r="AD41" s="44">
        <f t="shared" si="13"/>
        <v>0</v>
      </c>
      <c r="AE41" s="12">
        <f t="shared" si="14"/>
        <v>234566.45999999996</v>
      </c>
    </row>
    <row r="42" spans="1:31" ht="12.6" hidden="1" customHeight="1" x14ac:dyDescent="0.2">
      <c r="A42" s="26" t="s">
        <v>809</v>
      </c>
      <c r="B42" s="19"/>
      <c r="C42" s="19"/>
      <c r="D42" s="20"/>
      <c r="E42" s="21"/>
      <c r="F42" s="22"/>
      <c r="G42" s="21"/>
      <c r="H42" s="22"/>
      <c r="I42" s="20"/>
      <c r="J42" s="20"/>
      <c r="K42" s="20">
        <v>480</v>
      </c>
      <c r="L42" s="20"/>
      <c r="M42" s="20"/>
      <c r="N42" s="20"/>
      <c r="O42" s="20">
        <v>480</v>
      </c>
      <c r="P42" s="23" t="str">
        <f>VLOOKUP(A42,'ИЗ ОСНОВЫ НОМЕНКЛАТУР'!D:E,2,0)</f>
        <v>Кромочные материалы</v>
      </c>
      <c r="Q42" s="23" t="str">
        <f>VLOOKUP(A42,'ИЗ ОСНОВЫ НОМЕНКЛАТУР'!D:F,3,0)</f>
        <v>Распродажа кромка</v>
      </c>
      <c r="R42" s="40">
        <f>VLOOKUP(A:A,'ИЗ ОСНОВЫ НОМЕНКЛАТУР'!D:G,4,0)</f>
        <v>7.4342941176470587</v>
      </c>
      <c r="S42" s="12" t="str">
        <f>VLOOKUP(A:A,'ИЗ ОСНОВЫ НОМЕНКЛАТУР'!D:H,5,0)</f>
        <v>C</v>
      </c>
      <c r="T42" s="44">
        <f t="shared" si="3"/>
        <v>0</v>
      </c>
      <c r="U42" s="44">
        <f t="shared" si="4"/>
        <v>0</v>
      </c>
      <c r="V42" s="44">
        <f t="shared" si="5"/>
        <v>0</v>
      </c>
      <c r="W42" s="44">
        <f t="shared" si="6"/>
        <v>0</v>
      </c>
      <c r="X42" s="44">
        <f t="shared" si="7"/>
        <v>0</v>
      </c>
      <c r="Y42" s="44">
        <f t="shared" si="8"/>
        <v>0</v>
      </c>
      <c r="Z42" s="44">
        <f t="shared" si="9"/>
        <v>0</v>
      </c>
      <c r="AA42" s="44">
        <f t="shared" si="10"/>
        <v>3568.4611764705883</v>
      </c>
      <c r="AB42" s="44">
        <f t="shared" si="11"/>
        <v>0</v>
      </c>
      <c r="AC42" s="44">
        <f t="shared" si="12"/>
        <v>0</v>
      </c>
      <c r="AD42" s="44">
        <f t="shared" si="13"/>
        <v>0</v>
      </c>
      <c r="AE42" s="12">
        <f t="shared" si="14"/>
        <v>3568.4611764705883</v>
      </c>
    </row>
    <row r="43" spans="1:31" ht="12.6" hidden="1" customHeight="1" x14ac:dyDescent="0.2">
      <c r="A43" s="26" t="s">
        <v>404</v>
      </c>
      <c r="B43" s="19"/>
      <c r="C43" s="19"/>
      <c r="D43" s="20"/>
      <c r="E43" s="21"/>
      <c r="F43" s="22"/>
      <c r="G43" s="21"/>
      <c r="H43" s="22"/>
      <c r="I43" s="20">
        <v>118000</v>
      </c>
      <c r="J43" s="20">
        <v>53</v>
      </c>
      <c r="K43" s="20">
        <v>5800</v>
      </c>
      <c r="L43" s="20"/>
      <c r="M43" s="20"/>
      <c r="N43" s="20">
        <v>200</v>
      </c>
      <c r="O43" s="20">
        <v>124053</v>
      </c>
      <c r="P43" s="23" t="str">
        <f>VLOOKUP(A43,'ИЗ ОСНОВЫ НОМЕНКЛАТУР'!D:E,2,0)</f>
        <v>Кромочные материалы</v>
      </c>
      <c r="Q43" s="23" t="str">
        <f>VLOOKUP(A43,'ИЗ ОСНОВЫ НОМЕНКЛАТУР'!D:F,3,0)</f>
        <v>Кромка ПВХ Китай</v>
      </c>
      <c r="R43" s="40">
        <f>VLOOKUP(A:A,'ИЗ ОСНОВЫ НОМЕНКЛАТУР'!D:G,4,0)</f>
        <v>10.610027083333334</v>
      </c>
      <c r="S43" s="12" t="str">
        <f>VLOOKUP(A:A,'ИЗ ОСНОВЫ НОМЕНКЛАТУР'!D:H,5,0)</f>
        <v>C</v>
      </c>
      <c r="T43" s="44">
        <f t="shared" si="3"/>
        <v>0</v>
      </c>
      <c r="U43" s="44">
        <f t="shared" si="4"/>
        <v>0</v>
      </c>
      <c r="V43" s="44">
        <f t="shared" si="5"/>
        <v>0</v>
      </c>
      <c r="W43" s="44">
        <f t="shared" si="6"/>
        <v>0</v>
      </c>
      <c r="X43" s="44">
        <f t="shared" si="7"/>
        <v>0</v>
      </c>
      <c r="Y43" s="44">
        <f t="shared" si="8"/>
        <v>1251983.1958333333</v>
      </c>
      <c r="Z43" s="44">
        <f t="shared" si="9"/>
        <v>562.33143541666664</v>
      </c>
      <c r="AA43" s="44">
        <f t="shared" si="10"/>
        <v>61538.157083333332</v>
      </c>
      <c r="AB43" s="44">
        <f t="shared" si="11"/>
        <v>0</v>
      </c>
      <c r="AC43" s="44">
        <f t="shared" si="12"/>
        <v>0</v>
      </c>
      <c r="AD43" s="44">
        <f t="shared" si="13"/>
        <v>2122.0054166666669</v>
      </c>
      <c r="AE43" s="12">
        <f t="shared" si="14"/>
        <v>1316205.6897687498</v>
      </c>
    </row>
    <row r="44" spans="1:31" ht="12.6" hidden="1" customHeight="1" x14ac:dyDescent="0.2">
      <c r="A44" s="26" t="s">
        <v>407</v>
      </c>
      <c r="B44" s="19"/>
      <c r="C44" s="19"/>
      <c r="D44" s="20"/>
      <c r="E44" s="21"/>
      <c r="F44" s="22"/>
      <c r="G44" s="21"/>
      <c r="H44" s="22"/>
      <c r="I44" s="20">
        <v>130000</v>
      </c>
      <c r="J44" s="20"/>
      <c r="K44" s="20">
        <v>4800</v>
      </c>
      <c r="L44" s="20"/>
      <c r="M44" s="20"/>
      <c r="N44" s="20">
        <v>1400</v>
      </c>
      <c r="O44" s="20">
        <v>136200</v>
      </c>
      <c r="P44" s="23" t="str">
        <f>VLOOKUP(A44,'ИЗ ОСНОВЫ НОМЕНКЛАТУР'!D:E,2,0)</f>
        <v>Кромочные материалы</v>
      </c>
      <c r="Q44" s="23" t="str">
        <f>VLOOKUP(A44,'ИЗ ОСНОВЫ НОМЕНКЛАТУР'!D:F,3,0)</f>
        <v>Кромка ПВХ Китай</v>
      </c>
      <c r="R44" s="40">
        <f>VLOOKUP(A:A,'ИЗ ОСНОВЫ НОМЕНКЛАТУР'!D:G,4,0)</f>
        <v>17.22025</v>
      </c>
      <c r="S44" s="12" t="str">
        <f>VLOOKUP(A:A,'ИЗ ОСНОВЫ НОМЕНКЛАТУР'!D:H,5,0)</f>
        <v>C</v>
      </c>
      <c r="T44" s="44">
        <f t="shared" si="3"/>
        <v>0</v>
      </c>
      <c r="U44" s="44">
        <f t="shared" si="4"/>
        <v>0</v>
      </c>
      <c r="V44" s="44">
        <f t="shared" si="5"/>
        <v>0</v>
      </c>
      <c r="W44" s="44">
        <f t="shared" si="6"/>
        <v>0</v>
      </c>
      <c r="X44" s="44">
        <f t="shared" si="7"/>
        <v>0</v>
      </c>
      <c r="Y44" s="44">
        <f t="shared" si="8"/>
        <v>2238632.5</v>
      </c>
      <c r="Z44" s="44">
        <f t="shared" si="9"/>
        <v>0</v>
      </c>
      <c r="AA44" s="44">
        <f t="shared" si="10"/>
        <v>82657.2</v>
      </c>
      <c r="AB44" s="44">
        <f t="shared" si="11"/>
        <v>0</v>
      </c>
      <c r="AC44" s="44">
        <f t="shared" si="12"/>
        <v>0</v>
      </c>
      <c r="AD44" s="44">
        <f t="shared" si="13"/>
        <v>24108.35</v>
      </c>
      <c r="AE44" s="12">
        <f t="shared" si="14"/>
        <v>2345398.0500000003</v>
      </c>
    </row>
    <row r="45" spans="1:31" ht="12.6" hidden="1" customHeight="1" x14ac:dyDescent="0.2">
      <c r="A45" s="26" t="s">
        <v>4191</v>
      </c>
      <c r="B45" s="19"/>
      <c r="C45" s="19"/>
      <c r="D45" s="20"/>
      <c r="E45" s="21"/>
      <c r="F45" s="22"/>
      <c r="G45" s="21"/>
      <c r="H45" s="22"/>
      <c r="I45" s="20">
        <v>10000</v>
      </c>
      <c r="J45" s="20"/>
      <c r="K45" s="20"/>
      <c r="L45" s="20"/>
      <c r="M45" s="20"/>
      <c r="N45" s="20"/>
      <c r="O45" s="20">
        <v>10000</v>
      </c>
      <c r="P45" s="23" t="str">
        <f>VLOOKUP(A45,'ИЗ ОСНОВЫ НОМЕНКЛАТУР'!D:E,2,0)</f>
        <v>Кромочные материалы</v>
      </c>
      <c r="Q45" s="23" t="str">
        <f>VLOOKUP(A45,'ИЗ ОСНОВЫ НОМЕНКЛАТУР'!D:F,3,0)</f>
        <v>Распродажа кромка</v>
      </c>
      <c r="R45" s="40">
        <f>VLOOKUP(A:A,'ИЗ ОСНОВЫ НОМЕНКЛАТУР'!D:G,4,0)</f>
        <v>12.574999999999999</v>
      </c>
      <c r="S45" s="12" t="str">
        <f>VLOOKUP(A:A,'ИЗ ОСНОВЫ НОМЕНКЛАТУР'!D:H,5,0)</f>
        <v>C</v>
      </c>
      <c r="T45" s="44">
        <f t="shared" si="3"/>
        <v>0</v>
      </c>
      <c r="U45" s="44">
        <f t="shared" si="4"/>
        <v>0</v>
      </c>
      <c r="V45" s="44">
        <f t="shared" si="5"/>
        <v>0</v>
      </c>
      <c r="W45" s="44">
        <f t="shared" si="6"/>
        <v>0</v>
      </c>
      <c r="X45" s="44">
        <f t="shared" si="7"/>
        <v>0</v>
      </c>
      <c r="Y45" s="44">
        <f t="shared" si="8"/>
        <v>125750</v>
      </c>
      <c r="Z45" s="44">
        <f t="shared" si="9"/>
        <v>0</v>
      </c>
      <c r="AA45" s="44">
        <f t="shared" si="10"/>
        <v>0</v>
      </c>
      <c r="AB45" s="44">
        <f t="shared" si="11"/>
        <v>0</v>
      </c>
      <c r="AC45" s="44">
        <f t="shared" si="12"/>
        <v>0</v>
      </c>
      <c r="AD45" s="44">
        <f t="shared" si="13"/>
        <v>0</v>
      </c>
      <c r="AE45" s="12">
        <f t="shared" si="14"/>
        <v>125750</v>
      </c>
    </row>
    <row r="46" spans="1:31" ht="12.6" hidden="1" customHeight="1" x14ac:dyDescent="0.2">
      <c r="A46" s="26" t="s">
        <v>401</v>
      </c>
      <c r="B46" s="19"/>
      <c r="C46" s="19"/>
      <c r="D46" s="20"/>
      <c r="E46" s="21"/>
      <c r="F46" s="22"/>
      <c r="G46" s="21"/>
      <c r="H46" s="22"/>
      <c r="I46" s="20">
        <v>329000</v>
      </c>
      <c r="J46" s="20">
        <v>2000</v>
      </c>
      <c r="K46" s="20">
        <v>2400</v>
      </c>
      <c r="L46" s="20"/>
      <c r="M46" s="20"/>
      <c r="N46" s="20">
        <v>2155</v>
      </c>
      <c r="O46" s="20">
        <v>335555</v>
      </c>
      <c r="P46" s="23" t="str">
        <f>VLOOKUP(A46,'ИЗ ОСНОВЫ НОМЕНКЛАТУР'!D:E,2,0)</f>
        <v>Кромочные материалы</v>
      </c>
      <c r="Q46" s="23" t="str">
        <f>VLOOKUP(A46,'ИЗ ОСНОВЫ НОМЕНКЛАТУР'!D:F,3,0)</f>
        <v>Кромка ПВХ Китай</v>
      </c>
      <c r="R46" s="40">
        <f>VLOOKUP(A:A,'ИЗ ОСНОВЫ НОМЕНКЛАТУР'!D:G,4,0)</f>
        <v>11.9939000671191</v>
      </c>
      <c r="S46" s="12" t="str">
        <f>VLOOKUP(A:A,'ИЗ ОСНОВЫ НОМЕНКЛАТУР'!D:H,5,0)</f>
        <v>A</v>
      </c>
      <c r="T46" s="44">
        <f t="shared" si="3"/>
        <v>0</v>
      </c>
      <c r="U46" s="44">
        <f t="shared" si="4"/>
        <v>0</v>
      </c>
      <c r="V46" s="44">
        <f t="shared" si="5"/>
        <v>0</v>
      </c>
      <c r="W46" s="44">
        <f t="shared" si="6"/>
        <v>0</v>
      </c>
      <c r="X46" s="44">
        <f t="shared" si="7"/>
        <v>0</v>
      </c>
      <c r="Y46" s="44">
        <f t="shared" si="8"/>
        <v>3945993.1220821836</v>
      </c>
      <c r="Z46" s="44">
        <f t="shared" si="9"/>
        <v>23987.800134238198</v>
      </c>
      <c r="AA46" s="44">
        <f t="shared" si="10"/>
        <v>28785.360161085839</v>
      </c>
      <c r="AB46" s="44">
        <f t="shared" si="11"/>
        <v>0</v>
      </c>
      <c r="AC46" s="44">
        <f t="shared" si="12"/>
        <v>0</v>
      </c>
      <c r="AD46" s="44">
        <f t="shared" si="13"/>
        <v>25846.854644641659</v>
      </c>
      <c r="AE46" s="12">
        <f t="shared" si="14"/>
        <v>4024613.1370221493</v>
      </c>
    </row>
    <row r="47" spans="1:31" ht="12.6" hidden="1" customHeight="1" x14ac:dyDescent="0.2">
      <c r="A47" s="26" t="s">
        <v>4192</v>
      </c>
      <c r="B47" s="19"/>
      <c r="C47" s="19"/>
      <c r="D47" s="20"/>
      <c r="E47" s="21"/>
      <c r="F47" s="22"/>
      <c r="G47" s="21"/>
      <c r="H47" s="22"/>
      <c r="I47" s="20">
        <v>52000</v>
      </c>
      <c r="J47" s="20"/>
      <c r="K47" s="20"/>
      <c r="L47" s="20"/>
      <c r="M47" s="20"/>
      <c r="N47" s="20"/>
      <c r="O47" s="20">
        <v>52000</v>
      </c>
      <c r="P47" s="23" t="str">
        <f>VLOOKUP(A47,'ИЗ ОСНОВЫ НОМЕНКЛАТУР'!D:E,2,0)</f>
        <v>Кромочные материалы</v>
      </c>
      <c r="Q47" s="23" t="str">
        <f>VLOOKUP(A47,'ИЗ ОСНОВЫ НОМЕНКЛАТУР'!D:F,3,0)</f>
        <v>Распродажа кромка</v>
      </c>
      <c r="R47" s="40">
        <f>VLOOKUP(A:A,'ИЗ ОСНОВЫ НОМЕНКЛАТУР'!D:G,4,0)</f>
        <v>10.353134615384615</v>
      </c>
      <c r="S47" s="12" t="str">
        <f>VLOOKUP(A:A,'ИЗ ОСНОВЫ НОМЕНКЛАТУР'!D:H,5,0)</f>
        <v>C</v>
      </c>
      <c r="T47" s="44">
        <f t="shared" si="3"/>
        <v>0</v>
      </c>
      <c r="U47" s="44">
        <f t="shared" si="4"/>
        <v>0</v>
      </c>
      <c r="V47" s="44">
        <f t="shared" si="5"/>
        <v>0</v>
      </c>
      <c r="W47" s="44">
        <f t="shared" si="6"/>
        <v>0</v>
      </c>
      <c r="X47" s="44">
        <f t="shared" si="7"/>
        <v>0</v>
      </c>
      <c r="Y47" s="44">
        <f t="shared" si="8"/>
        <v>538363</v>
      </c>
      <c r="Z47" s="44">
        <f t="shared" si="9"/>
        <v>0</v>
      </c>
      <c r="AA47" s="44">
        <f t="shared" si="10"/>
        <v>0</v>
      </c>
      <c r="AB47" s="44">
        <f t="shared" si="11"/>
        <v>0</v>
      </c>
      <c r="AC47" s="44">
        <f t="shared" si="12"/>
        <v>0</v>
      </c>
      <c r="AD47" s="44">
        <f t="shared" si="13"/>
        <v>0</v>
      </c>
      <c r="AE47" s="12">
        <f t="shared" si="14"/>
        <v>538363</v>
      </c>
    </row>
    <row r="48" spans="1:31" ht="12.6" hidden="1" customHeight="1" x14ac:dyDescent="0.2">
      <c r="A48" s="26" t="s">
        <v>402</v>
      </c>
      <c r="B48" s="19"/>
      <c r="C48" s="19"/>
      <c r="D48" s="20"/>
      <c r="E48" s="21"/>
      <c r="F48" s="22"/>
      <c r="G48" s="21"/>
      <c r="H48" s="22"/>
      <c r="I48" s="20">
        <v>4000</v>
      </c>
      <c r="J48" s="20">
        <v>10000</v>
      </c>
      <c r="K48" s="20">
        <v>6000</v>
      </c>
      <c r="L48" s="20"/>
      <c r="M48" s="20"/>
      <c r="N48" s="20"/>
      <c r="O48" s="20">
        <v>20000</v>
      </c>
      <c r="P48" s="23" t="str">
        <f>VLOOKUP(A48,'ИЗ ОСНОВЫ НОМЕНКЛАТУР'!D:E,2,0)</f>
        <v>Кромочные материалы</v>
      </c>
      <c r="Q48" s="23" t="str">
        <f>VLOOKUP(A48,'ИЗ ОСНОВЫ НОМЕНКЛАТУР'!D:F,3,0)</f>
        <v>Кромка ПВХ Китай</v>
      </c>
      <c r="R48" s="40">
        <f>VLOOKUP(A:A,'ИЗ ОСНОВЫ НОМЕНКЛАТУР'!D:G,4,0)</f>
        <v>9.6999999999999993</v>
      </c>
      <c r="S48" s="12" t="str">
        <f>VLOOKUP(A:A,'ИЗ ОСНОВЫ НОМЕНКЛАТУР'!D:H,5,0)</f>
        <v>B</v>
      </c>
      <c r="T48" s="44">
        <f t="shared" si="3"/>
        <v>0</v>
      </c>
      <c r="U48" s="44">
        <f t="shared" si="4"/>
        <v>0</v>
      </c>
      <c r="V48" s="44">
        <f t="shared" si="5"/>
        <v>0</v>
      </c>
      <c r="W48" s="44">
        <f t="shared" si="6"/>
        <v>0</v>
      </c>
      <c r="X48" s="44">
        <f t="shared" si="7"/>
        <v>0</v>
      </c>
      <c r="Y48" s="44">
        <f t="shared" si="8"/>
        <v>38800</v>
      </c>
      <c r="Z48" s="44">
        <f t="shared" si="9"/>
        <v>97000</v>
      </c>
      <c r="AA48" s="44">
        <f t="shared" si="10"/>
        <v>58199.999999999993</v>
      </c>
      <c r="AB48" s="44">
        <f t="shared" si="11"/>
        <v>0</v>
      </c>
      <c r="AC48" s="44">
        <f t="shared" si="12"/>
        <v>0</v>
      </c>
      <c r="AD48" s="44">
        <f t="shared" si="13"/>
        <v>0</v>
      </c>
      <c r="AE48" s="12">
        <f t="shared" si="14"/>
        <v>194000</v>
      </c>
    </row>
    <row r="49" spans="1:31" ht="12.6" hidden="1" customHeight="1" x14ac:dyDescent="0.2">
      <c r="A49" s="26" t="s">
        <v>409</v>
      </c>
      <c r="B49" s="19"/>
      <c r="C49" s="19"/>
      <c r="D49" s="20"/>
      <c r="E49" s="21"/>
      <c r="F49" s="22"/>
      <c r="G49" s="21"/>
      <c r="H49" s="22"/>
      <c r="I49" s="20"/>
      <c r="J49" s="20"/>
      <c r="K49" s="20">
        <v>2000</v>
      </c>
      <c r="L49" s="20"/>
      <c r="M49" s="20"/>
      <c r="N49" s="20"/>
      <c r="O49" s="20">
        <v>2000</v>
      </c>
      <c r="P49" s="23" t="str">
        <f>VLOOKUP(A49,'ИЗ ОСНОВЫ НОМЕНКЛАТУР'!D:E,2,0)</f>
        <v>Кромочные материалы</v>
      </c>
      <c r="Q49" s="23" t="str">
        <f>VLOOKUP(A49,'ИЗ ОСНОВЫ НОМЕНКЛАТУР'!D:F,3,0)</f>
        <v>Кромка ПВХ Китай</v>
      </c>
      <c r="R49" s="40">
        <f>VLOOKUP(A:A,'ИЗ ОСНОВЫ НОМЕНКЛАТУР'!D:G,4,0)</f>
        <v>18.89</v>
      </c>
      <c r="S49" s="12" t="str">
        <f>VLOOKUP(A:A,'ИЗ ОСНОВЫ НОМЕНКЛАТУР'!D:H,5,0)</f>
        <v>C</v>
      </c>
      <c r="T49" s="44">
        <f t="shared" si="3"/>
        <v>0</v>
      </c>
      <c r="U49" s="44">
        <f t="shared" si="4"/>
        <v>0</v>
      </c>
      <c r="V49" s="44">
        <f t="shared" si="5"/>
        <v>0</v>
      </c>
      <c r="W49" s="44">
        <f t="shared" si="6"/>
        <v>0</v>
      </c>
      <c r="X49" s="44">
        <f t="shared" si="7"/>
        <v>0</v>
      </c>
      <c r="Y49" s="44">
        <f t="shared" si="8"/>
        <v>0</v>
      </c>
      <c r="Z49" s="44">
        <f t="shared" si="9"/>
        <v>0</v>
      </c>
      <c r="AA49" s="44">
        <f t="shared" si="10"/>
        <v>37780</v>
      </c>
      <c r="AB49" s="44">
        <f t="shared" si="11"/>
        <v>0</v>
      </c>
      <c r="AC49" s="44">
        <f t="shared" si="12"/>
        <v>0</v>
      </c>
      <c r="AD49" s="44">
        <f t="shared" si="13"/>
        <v>0</v>
      </c>
      <c r="AE49" s="12">
        <f t="shared" si="14"/>
        <v>37780</v>
      </c>
    </row>
    <row r="50" spans="1:31" ht="12.6" hidden="1" customHeight="1" x14ac:dyDescent="0.2">
      <c r="A50" s="26" t="s">
        <v>4193</v>
      </c>
      <c r="B50" s="19"/>
      <c r="C50" s="19"/>
      <c r="D50" s="20"/>
      <c r="E50" s="21"/>
      <c r="F50" s="22"/>
      <c r="G50" s="21"/>
      <c r="H50" s="22"/>
      <c r="I50" s="20"/>
      <c r="J50" s="20">
        <v>4600</v>
      </c>
      <c r="K50" s="20"/>
      <c r="L50" s="20"/>
      <c r="M50" s="20"/>
      <c r="N50" s="20"/>
      <c r="O50" s="20">
        <v>4600</v>
      </c>
      <c r="P50" s="23" t="str">
        <f>VLOOKUP(A50,'ИЗ ОСНОВЫ НОМЕНКЛАТУР'!D:E,2,0)</f>
        <v>Кромочные материалы</v>
      </c>
      <c r="Q50" s="23" t="str">
        <f>VLOOKUP(A50,'ИЗ ОСНОВЫ НОМЕНКЛАТУР'!D:F,3,0)</f>
        <v>Кромка ПВХ Россия</v>
      </c>
      <c r="R50" s="40">
        <f>VLOOKUP(A:A,'ИЗ ОСНОВЫ НОМЕНКЛАТУР'!D:G,4,0)</f>
        <v>14.346956521739131</v>
      </c>
      <c r="S50" s="12" t="str">
        <f>VLOOKUP(A:A,'ИЗ ОСНОВЫ НОМЕНКЛАТУР'!D:H,5,0)</f>
        <v>C</v>
      </c>
      <c r="T50" s="44">
        <f t="shared" si="3"/>
        <v>0</v>
      </c>
      <c r="U50" s="44">
        <f t="shared" si="4"/>
        <v>0</v>
      </c>
      <c r="V50" s="44">
        <f t="shared" si="5"/>
        <v>0</v>
      </c>
      <c r="W50" s="44">
        <f t="shared" si="6"/>
        <v>0</v>
      </c>
      <c r="X50" s="44">
        <f t="shared" si="7"/>
        <v>0</v>
      </c>
      <c r="Y50" s="44">
        <f t="shared" si="8"/>
        <v>0</v>
      </c>
      <c r="Z50" s="44">
        <f t="shared" si="9"/>
        <v>65996</v>
      </c>
      <c r="AA50" s="44">
        <f t="shared" si="10"/>
        <v>0</v>
      </c>
      <c r="AB50" s="44">
        <f t="shared" si="11"/>
        <v>0</v>
      </c>
      <c r="AC50" s="44">
        <f t="shared" si="12"/>
        <v>0</v>
      </c>
      <c r="AD50" s="44">
        <f t="shared" si="13"/>
        <v>0</v>
      </c>
      <c r="AE50" s="12">
        <f t="shared" si="14"/>
        <v>65996</v>
      </c>
    </row>
    <row r="51" spans="1:31" ht="12.6" hidden="1" customHeight="1" x14ac:dyDescent="0.2">
      <c r="A51" s="26" t="s">
        <v>488</v>
      </c>
      <c r="B51" s="19"/>
      <c r="C51" s="19"/>
      <c r="D51" s="20"/>
      <c r="E51" s="21"/>
      <c r="F51" s="22"/>
      <c r="G51" s="21"/>
      <c r="H51" s="22"/>
      <c r="I51" s="20"/>
      <c r="J51" s="20">
        <v>5400</v>
      </c>
      <c r="K51" s="20">
        <v>4000</v>
      </c>
      <c r="L51" s="20"/>
      <c r="M51" s="20"/>
      <c r="N51" s="20"/>
      <c r="O51" s="20">
        <v>9400</v>
      </c>
      <c r="P51" s="23" t="str">
        <f>VLOOKUP(A51,'ИЗ ОСНОВЫ НОМЕНКЛАТУР'!D:E,2,0)</f>
        <v>Кромочные материалы</v>
      </c>
      <c r="Q51" s="23" t="str">
        <f>VLOOKUP(A51,'ИЗ ОСНОВЫ НОМЕНКЛАТУР'!D:F,3,0)</f>
        <v>Кромка ПВХ Россия</v>
      </c>
      <c r="R51" s="40">
        <f>VLOOKUP(A:A,'ИЗ ОСНОВЫ НОМЕНКЛАТУР'!D:G,4,0)</f>
        <v>19.611555555555558</v>
      </c>
      <c r="S51" s="12" t="str">
        <f>VLOOKUP(A:A,'ИЗ ОСНОВЫ НОМЕНКЛАТУР'!D:H,5,0)</f>
        <v>C</v>
      </c>
      <c r="T51" s="44">
        <f t="shared" si="3"/>
        <v>0</v>
      </c>
      <c r="U51" s="44">
        <f t="shared" si="4"/>
        <v>0</v>
      </c>
      <c r="V51" s="44">
        <f t="shared" si="5"/>
        <v>0</v>
      </c>
      <c r="W51" s="44">
        <f t="shared" si="6"/>
        <v>0</v>
      </c>
      <c r="X51" s="44">
        <f t="shared" si="7"/>
        <v>0</v>
      </c>
      <c r="Y51" s="44">
        <f t="shared" si="8"/>
        <v>0</v>
      </c>
      <c r="Z51" s="44">
        <f t="shared" si="9"/>
        <v>105902.40000000001</v>
      </c>
      <c r="AA51" s="44">
        <f t="shared" si="10"/>
        <v>78446.222222222234</v>
      </c>
      <c r="AB51" s="44">
        <f t="shared" si="11"/>
        <v>0</v>
      </c>
      <c r="AC51" s="44">
        <f t="shared" si="12"/>
        <v>0</v>
      </c>
      <c r="AD51" s="44">
        <f t="shared" si="13"/>
        <v>0</v>
      </c>
      <c r="AE51" s="12">
        <f t="shared" si="14"/>
        <v>184348.62222222224</v>
      </c>
    </row>
    <row r="52" spans="1:31" ht="12.6" hidden="1" customHeight="1" x14ac:dyDescent="0.2">
      <c r="A52" s="26" t="s">
        <v>4194</v>
      </c>
      <c r="B52" s="19"/>
      <c r="C52" s="19"/>
      <c r="D52" s="20"/>
      <c r="E52" s="21"/>
      <c r="F52" s="22"/>
      <c r="G52" s="21"/>
      <c r="H52" s="22"/>
      <c r="I52" s="20"/>
      <c r="J52" s="20">
        <v>14000</v>
      </c>
      <c r="K52" s="20"/>
      <c r="L52" s="20"/>
      <c r="M52" s="20"/>
      <c r="N52" s="20"/>
      <c r="O52" s="20">
        <v>14000</v>
      </c>
      <c r="P52" s="23" t="str">
        <f>VLOOKUP(A52,'ИЗ ОСНОВЫ НОМЕНКЛАТУР'!D:E,2,0)</f>
        <v>Кромочные материалы</v>
      </c>
      <c r="Q52" s="23" t="str">
        <f>VLOOKUP(A52,'ИЗ ОСНОВЫ НОМЕНКЛАТУР'!D:F,3,0)</f>
        <v>Кромка ПВХ Россия</v>
      </c>
      <c r="R52" s="40">
        <f>VLOOKUP(A:A,'ИЗ ОСНОВЫ НОМЕНКЛАТУР'!D:G,4,0)</f>
        <v>20.247499999999999</v>
      </c>
      <c r="S52" s="12" t="str">
        <f>VLOOKUP(A:A,'ИЗ ОСНОВЫ НОМЕНКЛАТУР'!D:H,5,0)</f>
        <v>C</v>
      </c>
      <c r="T52" s="44">
        <f t="shared" si="3"/>
        <v>0</v>
      </c>
      <c r="U52" s="44">
        <f t="shared" si="4"/>
        <v>0</v>
      </c>
      <c r="V52" s="44">
        <f t="shared" si="5"/>
        <v>0</v>
      </c>
      <c r="W52" s="44">
        <f t="shared" si="6"/>
        <v>0</v>
      </c>
      <c r="X52" s="44">
        <f t="shared" si="7"/>
        <v>0</v>
      </c>
      <c r="Y52" s="44">
        <f t="shared" si="8"/>
        <v>0</v>
      </c>
      <c r="Z52" s="44">
        <f t="shared" si="9"/>
        <v>283465</v>
      </c>
      <c r="AA52" s="44">
        <f t="shared" si="10"/>
        <v>0</v>
      </c>
      <c r="AB52" s="44">
        <f t="shared" si="11"/>
        <v>0</v>
      </c>
      <c r="AC52" s="44">
        <f t="shared" si="12"/>
        <v>0</v>
      </c>
      <c r="AD52" s="44">
        <f t="shared" si="13"/>
        <v>0</v>
      </c>
      <c r="AE52" s="12">
        <f t="shared" si="14"/>
        <v>283465</v>
      </c>
    </row>
    <row r="53" spans="1:31" ht="12.6" hidden="1" customHeight="1" x14ac:dyDescent="0.2">
      <c r="A53" s="26" t="s">
        <v>4195</v>
      </c>
      <c r="B53" s="19"/>
      <c r="C53" s="19"/>
      <c r="D53" s="20"/>
      <c r="E53" s="21"/>
      <c r="F53" s="22"/>
      <c r="G53" s="21"/>
      <c r="H53" s="22"/>
      <c r="I53" s="20"/>
      <c r="J53" s="20"/>
      <c r="K53" s="20">
        <v>400</v>
      </c>
      <c r="L53" s="20"/>
      <c r="M53" s="20"/>
      <c r="N53" s="20"/>
      <c r="O53" s="20">
        <v>400</v>
      </c>
      <c r="P53" s="23" t="str">
        <f>VLOOKUP(A53,'ИЗ ОСНОВЫ НОМЕНКЛАТУР'!D:E,2,0)</f>
        <v>Кромочные материалы</v>
      </c>
      <c r="Q53" s="23" t="str">
        <f>VLOOKUP(A53,'ИЗ ОСНОВЫ НОМЕНКЛАТУР'!D:F,3,0)</f>
        <v>Кромка ПВХ Россия</v>
      </c>
      <c r="R53" s="40">
        <f>VLOOKUP(A:A,'ИЗ ОСНОВЫ НОМЕНКЛАТУР'!D:G,4,0)</f>
        <v>34.344999999999999</v>
      </c>
      <c r="S53" s="12" t="str">
        <f>VLOOKUP(A:A,'ИЗ ОСНОВЫ НОМЕНКЛАТУР'!D:H,5,0)</f>
        <v>C</v>
      </c>
      <c r="T53" s="44">
        <f t="shared" si="3"/>
        <v>0</v>
      </c>
      <c r="U53" s="44">
        <f t="shared" si="4"/>
        <v>0</v>
      </c>
      <c r="V53" s="44">
        <f t="shared" si="5"/>
        <v>0</v>
      </c>
      <c r="W53" s="44">
        <f t="shared" si="6"/>
        <v>0</v>
      </c>
      <c r="X53" s="44">
        <f t="shared" si="7"/>
        <v>0</v>
      </c>
      <c r="Y53" s="44">
        <f t="shared" si="8"/>
        <v>0</v>
      </c>
      <c r="Z53" s="44">
        <f t="shared" si="9"/>
        <v>0</v>
      </c>
      <c r="AA53" s="44">
        <f t="shared" si="10"/>
        <v>13738</v>
      </c>
      <c r="AB53" s="44">
        <f t="shared" si="11"/>
        <v>0</v>
      </c>
      <c r="AC53" s="44">
        <f t="shared" si="12"/>
        <v>0</v>
      </c>
      <c r="AD53" s="44">
        <f t="shared" si="13"/>
        <v>0</v>
      </c>
      <c r="AE53" s="12">
        <f t="shared" si="14"/>
        <v>13738</v>
      </c>
    </row>
    <row r="54" spans="1:31" ht="12.6" hidden="1" customHeight="1" x14ac:dyDescent="0.2">
      <c r="A54" s="26" t="s">
        <v>455</v>
      </c>
      <c r="B54" s="19"/>
      <c r="C54" s="19"/>
      <c r="D54" s="20">
        <v>840</v>
      </c>
      <c r="E54" s="20">
        <v>200</v>
      </c>
      <c r="F54" s="20"/>
      <c r="G54" s="21"/>
      <c r="H54" s="22"/>
      <c r="I54" s="20"/>
      <c r="J54" s="20">
        <v>105</v>
      </c>
      <c r="K54" s="20"/>
      <c r="L54" s="20"/>
      <c r="M54" s="20"/>
      <c r="N54" s="20"/>
      <c r="O54" s="20">
        <v>1145</v>
      </c>
      <c r="P54" s="23" t="str">
        <f>VLOOKUP(A54,'ИЗ ОСНОВЫ НОМЕНКЛАТУР'!D:E,2,0)</f>
        <v>Кромочные материалы</v>
      </c>
      <c r="Q54" s="23" t="str">
        <f>VLOOKUP(A54,'ИЗ ОСНОВЫ НОМЕНКЛАТУР'!D:F,3,0)</f>
        <v>Кромка ПВХ Россия</v>
      </c>
      <c r="R54" s="40">
        <f>VLOOKUP(A:A,'ИЗ ОСНОВЫ НОМЕНКЛАТУР'!D:G,4,0)</f>
        <v>29.648941176470586</v>
      </c>
      <c r="S54" s="12" t="str">
        <f>VLOOKUP(A:A,'ИЗ ОСНОВЫ НОМЕНКЛАТУР'!D:H,5,0)</f>
        <v>C</v>
      </c>
      <c r="T54" s="44">
        <f t="shared" si="3"/>
        <v>24905.110588235293</v>
      </c>
      <c r="U54" s="44">
        <f t="shared" si="4"/>
        <v>5929.7882352941169</v>
      </c>
      <c r="V54" s="44">
        <f t="shared" si="5"/>
        <v>0</v>
      </c>
      <c r="W54" s="44">
        <f t="shared" si="6"/>
        <v>0</v>
      </c>
      <c r="X54" s="44">
        <f t="shared" si="7"/>
        <v>0</v>
      </c>
      <c r="Y54" s="44">
        <f t="shared" si="8"/>
        <v>0</v>
      </c>
      <c r="Z54" s="44">
        <f t="shared" si="9"/>
        <v>3113.1388235294116</v>
      </c>
      <c r="AA54" s="44">
        <f t="shared" si="10"/>
        <v>0</v>
      </c>
      <c r="AB54" s="44">
        <f t="shared" si="11"/>
        <v>0</v>
      </c>
      <c r="AC54" s="44">
        <f t="shared" si="12"/>
        <v>0</v>
      </c>
      <c r="AD54" s="44">
        <f t="shared" si="13"/>
        <v>0</v>
      </c>
      <c r="AE54" s="12">
        <f t="shared" si="14"/>
        <v>33948.037647058823</v>
      </c>
    </row>
    <row r="55" spans="1:31" ht="12.6" hidden="1" customHeight="1" x14ac:dyDescent="0.2">
      <c r="A55" s="26" t="s">
        <v>456</v>
      </c>
      <c r="B55" s="19"/>
      <c r="C55" s="19"/>
      <c r="D55" s="20">
        <v>200</v>
      </c>
      <c r="E55" s="21"/>
      <c r="F55" s="22"/>
      <c r="G55" s="21"/>
      <c r="H55" s="22"/>
      <c r="I55" s="20"/>
      <c r="J55" s="20">
        <v>1000</v>
      </c>
      <c r="K55" s="20">
        <v>800</v>
      </c>
      <c r="L55" s="20"/>
      <c r="M55" s="20"/>
      <c r="N55" s="20"/>
      <c r="O55" s="20">
        <v>2000</v>
      </c>
      <c r="P55" s="23" t="str">
        <f>VLOOKUP(A55,'ИЗ ОСНОВЫ НОМЕНКЛАТУР'!D:E,2,0)</f>
        <v>Кромочные материалы</v>
      </c>
      <c r="Q55" s="23" t="str">
        <f>VLOOKUP(A55,'ИЗ ОСНОВЫ НОМЕНКЛАТУР'!D:F,3,0)</f>
        <v>Кромка ПВХ Россия</v>
      </c>
      <c r="R55" s="40">
        <f>VLOOKUP(A:A,'ИЗ ОСНОВЫ НОМЕНКЛАТУР'!D:G,4,0)</f>
        <v>29.470000000000002</v>
      </c>
      <c r="S55" s="12" t="str">
        <f>VLOOKUP(A:A,'ИЗ ОСНОВЫ НОМЕНКЛАТУР'!D:H,5,0)</f>
        <v>C</v>
      </c>
      <c r="T55" s="44">
        <f t="shared" si="3"/>
        <v>5894.0000000000009</v>
      </c>
      <c r="U55" s="44">
        <f t="shared" si="4"/>
        <v>0</v>
      </c>
      <c r="V55" s="44">
        <f t="shared" si="5"/>
        <v>0</v>
      </c>
      <c r="W55" s="44">
        <f t="shared" si="6"/>
        <v>0</v>
      </c>
      <c r="X55" s="44">
        <f t="shared" si="7"/>
        <v>0</v>
      </c>
      <c r="Y55" s="44">
        <f t="shared" si="8"/>
        <v>0</v>
      </c>
      <c r="Z55" s="44">
        <f t="shared" si="9"/>
        <v>29470.000000000004</v>
      </c>
      <c r="AA55" s="44">
        <f t="shared" si="10"/>
        <v>23576.000000000004</v>
      </c>
      <c r="AB55" s="44">
        <f t="shared" si="11"/>
        <v>0</v>
      </c>
      <c r="AC55" s="44">
        <f t="shared" si="12"/>
        <v>0</v>
      </c>
      <c r="AD55" s="44">
        <f t="shared" si="13"/>
        <v>0</v>
      </c>
      <c r="AE55" s="12">
        <f t="shared" si="14"/>
        <v>58940.000000000015</v>
      </c>
    </row>
    <row r="56" spans="1:31" ht="12.6" hidden="1" customHeight="1" x14ac:dyDescent="0.2">
      <c r="A56" s="26" t="s">
        <v>4196</v>
      </c>
      <c r="B56" s="19"/>
      <c r="C56" s="19"/>
      <c r="D56" s="20"/>
      <c r="E56" s="21"/>
      <c r="F56" s="22"/>
      <c r="G56" s="21"/>
      <c r="H56" s="22"/>
      <c r="I56" s="20"/>
      <c r="J56" s="20">
        <v>150</v>
      </c>
      <c r="K56" s="20"/>
      <c r="L56" s="20"/>
      <c r="M56" s="20"/>
      <c r="N56" s="20"/>
      <c r="O56" s="20">
        <v>150</v>
      </c>
      <c r="P56" s="23" t="str">
        <f>VLOOKUP(A56,'ИЗ ОСНОВЫ НОМЕНКЛАТУР'!D:E,2,0)</f>
        <v>Кромочные материалы</v>
      </c>
      <c r="Q56" s="23" t="str">
        <f>VLOOKUP(A56,'ИЗ ОСНОВЫ НОМЕНКЛАТУР'!D:F,3,0)</f>
        <v>Кромка ПВХ Турция</v>
      </c>
      <c r="R56" s="40">
        <f>VLOOKUP(A:A,'ИЗ ОСНОВЫ НОМЕНКЛАТУР'!D:G,4,0)</f>
        <v>29.986666666666668</v>
      </c>
      <c r="S56" s="12" t="str">
        <f>VLOOKUP(A:A,'ИЗ ОСНОВЫ НОМЕНКЛАТУР'!D:H,5,0)</f>
        <v>C</v>
      </c>
      <c r="T56" s="44">
        <f t="shared" si="3"/>
        <v>0</v>
      </c>
      <c r="U56" s="44">
        <f t="shared" si="4"/>
        <v>0</v>
      </c>
      <c r="V56" s="44">
        <f t="shared" si="5"/>
        <v>0</v>
      </c>
      <c r="W56" s="44">
        <f t="shared" si="6"/>
        <v>0</v>
      </c>
      <c r="X56" s="44">
        <f t="shared" si="7"/>
        <v>0</v>
      </c>
      <c r="Y56" s="44">
        <f t="shared" si="8"/>
        <v>0</v>
      </c>
      <c r="Z56" s="44">
        <f t="shared" si="9"/>
        <v>4498</v>
      </c>
      <c r="AA56" s="44">
        <f t="shared" si="10"/>
        <v>0</v>
      </c>
      <c r="AB56" s="44">
        <f t="shared" si="11"/>
        <v>0</v>
      </c>
      <c r="AC56" s="44">
        <f t="shared" si="12"/>
        <v>0</v>
      </c>
      <c r="AD56" s="44">
        <f t="shared" si="13"/>
        <v>0</v>
      </c>
      <c r="AE56" s="12">
        <f t="shared" si="14"/>
        <v>4498</v>
      </c>
    </row>
    <row r="57" spans="1:31" ht="12.6" hidden="1" customHeight="1" x14ac:dyDescent="0.2">
      <c r="A57" s="26" t="s">
        <v>4197</v>
      </c>
      <c r="B57" s="19"/>
      <c r="C57" s="19"/>
      <c r="D57" s="20"/>
      <c r="E57" s="21"/>
      <c r="F57" s="22"/>
      <c r="G57" s="21"/>
      <c r="H57" s="22"/>
      <c r="I57" s="20"/>
      <c r="J57" s="20">
        <v>248</v>
      </c>
      <c r="K57" s="20">
        <v>600</v>
      </c>
      <c r="L57" s="20"/>
      <c r="M57" s="20"/>
      <c r="N57" s="20"/>
      <c r="O57" s="20">
        <v>848</v>
      </c>
      <c r="P57" s="23" t="str">
        <f>VLOOKUP(A57,'ИЗ ОСНОВЫ НОМЕНКЛАТУР'!D:E,2,0)</f>
        <v>Кромочные материалы</v>
      </c>
      <c r="Q57" s="23" t="str">
        <f>VLOOKUP(A57,'ИЗ ОСНОВЫ НОМЕНКЛАТУР'!D:F,3,0)</f>
        <v>Кромка ПВХ Россия</v>
      </c>
      <c r="R57" s="40">
        <f>VLOOKUP(A:A,'ИЗ ОСНОВЫ НОМЕНКЛАТУР'!D:G,4,0)</f>
        <v>34.077272727272728</v>
      </c>
      <c r="S57" s="12" t="str">
        <f>VLOOKUP(A:A,'ИЗ ОСНОВЫ НОМЕНКЛАТУР'!D:H,5,0)</f>
        <v>C</v>
      </c>
      <c r="T57" s="44">
        <f t="shared" si="3"/>
        <v>0</v>
      </c>
      <c r="U57" s="44">
        <f t="shared" si="4"/>
        <v>0</v>
      </c>
      <c r="V57" s="44">
        <f t="shared" si="5"/>
        <v>0</v>
      </c>
      <c r="W57" s="44">
        <f t="shared" si="6"/>
        <v>0</v>
      </c>
      <c r="X57" s="44">
        <f t="shared" si="7"/>
        <v>0</v>
      </c>
      <c r="Y57" s="44">
        <f t="shared" si="8"/>
        <v>0</v>
      </c>
      <c r="Z57" s="44">
        <f t="shared" si="9"/>
        <v>8451.1636363636371</v>
      </c>
      <c r="AA57" s="44">
        <f t="shared" si="10"/>
        <v>20446.363636363636</v>
      </c>
      <c r="AB57" s="44">
        <f t="shared" si="11"/>
        <v>0</v>
      </c>
      <c r="AC57" s="44">
        <f t="shared" si="12"/>
        <v>0</v>
      </c>
      <c r="AD57" s="44">
        <f t="shared" si="13"/>
        <v>0</v>
      </c>
      <c r="AE57" s="12">
        <f t="shared" si="14"/>
        <v>28897.527272727275</v>
      </c>
    </row>
    <row r="58" spans="1:31" ht="12.6" hidden="1" customHeight="1" x14ac:dyDescent="0.2">
      <c r="A58" s="26" t="s">
        <v>463</v>
      </c>
      <c r="B58" s="19"/>
      <c r="C58" s="19"/>
      <c r="D58" s="20">
        <v>300</v>
      </c>
      <c r="E58" s="20">
        <v>400</v>
      </c>
      <c r="F58" s="20"/>
      <c r="G58" s="21"/>
      <c r="H58" s="22"/>
      <c r="I58" s="20"/>
      <c r="J58" s="20"/>
      <c r="K58" s="20">
        <v>400</v>
      </c>
      <c r="L58" s="20"/>
      <c r="M58" s="20"/>
      <c r="N58" s="20"/>
      <c r="O58" s="20">
        <v>1100</v>
      </c>
      <c r="P58" s="23" t="str">
        <f>VLOOKUP(A58,'ИЗ ОСНОВЫ НОМЕНКЛАТУР'!D:E,2,0)</f>
        <v>Кромочные материалы</v>
      </c>
      <c r="Q58" s="23" t="str">
        <f>VLOOKUP(A58,'ИЗ ОСНОВЫ НОМЕНКЛАТУР'!D:F,3,0)</f>
        <v>Кромка ПВХ Россия</v>
      </c>
      <c r="R58" s="40">
        <f>VLOOKUP(A:A,'ИЗ ОСНОВЫ НОМЕНКЛАТУР'!D:G,4,0)</f>
        <v>29.470000000000002</v>
      </c>
      <c r="S58" s="12" t="str">
        <f>VLOOKUP(A:A,'ИЗ ОСНОВЫ НОМЕНКЛАТУР'!D:H,5,0)</f>
        <v>C</v>
      </c>
      <c r="T58" s="44">
        <f t="shared" si="3"/>
        <v>8841</v>
      </c>
      <c r="U58" s="44">
        <f t="shared" si="4"/>
        <v>11788.000000000002</v>
      </c>
      <c r="V58" s="44">
        <f t="shared" si="5"/>
        <v>0</v>
      </c>
      <c r="W58" s="44">
        <f t="shared" si="6"/>
        <v>0</v>
      </c>
      <c r="X58" s="44">
        <f t="shared" si="7"/>
        <v>0</v>
      </c>
      <c r="Y58" s="44">
        <f t="shared" si="8"/>
        <v>0</v>
      </c>
      <c r="Z58" s="44">
        <f t="shared" si="9"/>
        <v>0</v>
      </c>
      <c r="AA58" s="44">
        <f t="shared" si="10"/>
        <v>11788.000000000002</v>
      </c>
      <c r="AB58" s="44">
        <f t="shared" si="11"/>
        <v>0</v>
      </c>
      <c r="AC58" s="44">
        <f t="shared" si="12"/>
        <v>0</v>
      </c>
      <c r="AD58" s="44">
        <f t="shared" si="13"/>
        <v>0</v>
      </c>
      <c r="AE58" s="12">
        <f t="shared" si="14"/>
        <v>32417</v>
      </c>
    </row>
    <row r="59" spans="1:31" ht="12.6" hidden="1" customHeight="1" x14ac:dyDescent="0.2">
      <c r="A59" s="26" t="s">
        <v>4198</v>
      </c>
      <c r="B59" s="19"/>
      <c r="C59" s="19"/>
      <c r="D59" s="20"/>
      <c r="E59" s="21"/>
      <c r="F59" s="22"/>
      <c r="G59" s="21"/>
      <c r="H59" s="22"/>
      <c r="I59" s="20"/>
      <c r="J59" s="20">
        <v>800</v>
      </c>
      <c r="K59" s="20"/>
      <c r="L59" s="20"/>
      <c r="M59" s="20"/>
      <c r="N59" s="20"/>
      <c r="O59" s="20">
        <v>800</v>
      </c>
      <c r="P59" s="23" t="str">
        <f>VLOOKUP(A59,'ИЗ ОСНОВЫ НОМЕНКЛАТУР'!D:E,2,0)</f>
        <v>Кромочные материалы</v>
      </c>
      <c r="Q59" s="23" t="str">
        <f>VLOOKUP(A59,'ИЗ ОСНОВЫ НОМЕНКЛАТУР'!D:F,3,0)</f>
        <v>Кромка ПВХ Россия</v>
      </c>
      <c r="R59" s="40">
        <f>VLOOKUP(A:A,'ИЗ ОСНОВЫ НОМЕНКЛАТУР'!D:G,4,0)</f>
        <v>24.638750000000002</v>
      </c>
      <c r="S59" s="12" t="str">
        <f>VLOOKUP(A:A,'ИЗ ОСНОВЫ НОМЕНКЛАТУР'!D:H,5,0)</f>
        <v>C</v>
      </c>
      <c r="T59" s="44">
        <f t="shared" si="3"/>
        <v>0</v>
      </c>
      <c r="U59" s="44">
        <f t="shared" si="4"/>
        <v>0</v>
      </c>
      <c r="V59" s="44">
        <f t="shared" si="5"/>
        <v>0</v>
      </c>
      <c r="W59" s="44">
        <f t="shared" si="6"/>
        <v>0</v>
      </c>
      <c r="X59" s="44">
        <f t="shared" si="7"/>
        <v>0</v>
      </c>
      <c r="Y59" s="44">
        <f t="shared" si="8"/>
        <v>0</v>
      </c>
      <c r="Z59" s="44">
        <f t="shared" si="9"/>
        <v>19711</v>
      </c>
      <c r="AA59" s="44">
        <f t="shared" si="10"/>
        <v>0</v>
      </c>
      <c r="AB59" s="44">
        <f t="shared" si="11"/>
        <v>0</v>
      </c>
      <c r="AC59" s="44">
        <f t="shared" si="12"/>
        <v>0</v>
      </c>
      <c r="AD59" s="44">
        <f t="shared" si="13"/>
        <v>0</v>
      </c>
      <c r="AE59" s="12">
        <f t="shared" si="14"/>
        <v>19711</v>
      </c>
    </row>
    <row r="60" spans="1:31" ht="12.6" hidden="1" customHeight="1" x14ac:dyDescent="0.2">
      <c r="A60" s="26" t="s">
        <v>535</v>
      </c>
      <c r="B60" s="19"/>
      <c r="C60" s="19"/>
      <c r="D60" s="20"/>
      <c r="E60" s="21"/>
      <c r="F60" s="22"/>
      <c r="G60" s="21"/>
      <c r="H60" s="22"/>
      <c r="I60" s="20"/>
      <c r="J60" s="20">
        <v>2500</v>
      </c>
      <c r="K60" s="20"/>
      <c r="L60" s="20"/>
      <c r="M60" s="20"/>
      <c r="N60" s="20"/>
      <c r="O60" s="20">
        <v>2500</v>
      </c>
      <c r="P60" s="23" t="str">
        <f>VLOOKUP(A60,'ИЗ ОСНОВЫ НОМЕНКЛАТУР'!D:E,2,0)</f>
        <v>Кромочные материалы</v>
      </c>
      <c r="Q60" s="23" t="str">
        <f>VLOOKUP(A60,'ИЗ ОСНОВЫ НОМЕНКЛАТУР'!D:F,3,0)</f>
        <v>Кромка ПВХ Турция</v>
      </c>
      <c r="R60" s="40">
        <f>VLOOKUP(A:A,'ИЗ ОСНОВЫ НОМЕНКЛАТУР'!D:G,4,0)</f>
        <v>16.327413672421837</v>
      </c>
      <c r="S60" s="12" t="str">
        <f>VLOOKUP(A:A,'ИЗ ОСНОВЫ НОМЕНКЛАТУР'!D:H,5,0)</f>
        <v>B</v>
      </c>
      <c r="T60" s="44">
        <f t="shared" si="3"/>
        <v>0</v>
      </c>
      <c r="U60" s="44">
        <f t="shared" si="4"/>
        <v>0</v>
      </c>
      <c r="V60" s="44">
        <f t="shared" si="5"/>
        <v>0</v>
      </c>
      <c r="W60" s="44">
        <f t="shared" si="6"/>
        <v>0</v>
      </c>
      <c r="X60" s="44">
        <f t="shared" si="7"/>
        <v>0</v>
      </c>
      <c r="Y60" s="44">
        <f t="shared" si="8"/>
        <v>0</v>
      </c>
      <c r="Z60" s="44">
        <f t="shared" si="9"/>
        <v>40818.534181054594</v>
      </c>
      <c r="AA60" s="44">
        <f t="shared" si="10"/>
        <v>0</v>
      </c>
      <c r="AB60" s="44">
        <f t="shared" si="11"/>
        <v>0</v>
      </c>
      <c r="AC60" s="44">
        <f t="shared" si="12"/>
        <v>0</v>
      </c>
      <c r="AD60" s="44">
        <f t="shared" si="13"/>
        <v>0</v>
      </c>
      <c r="AE60" s="12">
        <f t="shared" si="14"/>
        <v>40818.534181054594</v>
      </c>
    </row>
    <row r="61" spans="1:31" ht="12.6" hidden="1" customHeight="1" x14ac:dyDescent="0.2">
      <c r="A61" s="26" t="s">
        <v>459</v>
      </c>
      <c r="B61" s="19"/>
      <c r="C61" s="19"/>
      <c r="D61" s="20"/>
      <c r="E61" s="21"/>
      <c r="F61" s="22"/>
      <c r="G61" s="21"/>
      <c r="H61" s="22"/>
      <c r="I61" s="20"/>
      <c r="J61" s="20">
        <v>192</v>
      </c>
      <c r="K61" s="20"/>
      <c r="L61" s="20"/>
      <c r="M61" s="20"/>
      <c r="N61" s="20"/>
      <c r="O61" s="20">
        <v>192</v>
      </c>
      <c r="P61" s="23" t="str">
        <f>VLOOKUP(A61,'ИЗ ОСНОВЫ НОМЕНКЛАТУР'!D:E,2,0)</f>
        <v>Кромочные материалы</v>
      </c>
      <c r="Q61" s="23" t="str">
        <f>VLOOKUP(A61,'ИЗ ОСНОВЫ НОМЕНКЛАТУР'!D:F,3,0)</f>
        <v>Кромка ПВХ Россия</v>
      </c>
      <c r="R61" s="40">
        <f>VLOOKUP(A:A,'ИЗ ОСНОВЫ НОМЕНКЛАТУР'!D:G,4,0)</f>
        <v>28.295000000000002</v>
      </c>
      <c r="S61" s="12" t="str">
        <f>VLOOKUP(A:A,'ИЗ ОСНОВЫ НОМЕНКЛАТУР'!D:H,5,0)</f>
        <v>C</v>
      </c>
      <c r="T61" s="44">
        <f t="shared" si="3"/>
        <v>0</v>
      </c>
      <c r="U61" s="44">
        <f t="shared" si="4"/>
        <v>0</v>
      </c>
      <c r="V61" s="44">
        <f t="shared" si="5"/>
        <v>0</v>
      </c>
      <c r="W61" s="44">
        <f t="shared" si="6"/>
        <v>0</v>
      </c>
      <c r="X61" s="44">
        <f t="shared" si="7"/>
        <v>0</v>
      </c>
      <c r="Y61" s="44">
        <f t="shared" si="8"/>
        <v>0</v>
      </c>
      <c r="Z61" s="44">
        <f t="shared" si="9"/>
        <v>5432.64</v>
      </c>
      <c r="AA61" s="44">
        <f t="shared" si="10"/>
        <v>0</v>
      </c>
      <c r="AB61" s="44">
        <f t="shared" si="11"/>
        <v>0</v>
      </c>
      <c r="AC61" s="44">
        <f t="shared" si="12"/>
        <v>0</v>
      </c>
      <c r="AD61" s="44">
        <f t="shared" si="13"/>
        <v>0</v>
      </c>
      <c r="AE61" s="12">
        <f t="shared" si="14"/>
        <v>5432.64</v>
      </c>
    </row>
    <row r="62" spans="1:31" ht="12.6" hidden="1" customHeight="1" x14ac:dyDescent="0.2">
      <c r="A62" s="26" t="s">
        <v>84</v>
      </c>
      <c r="B62" s="19"/>
      <c r="C62" s="19"/>
      <c r="D62" s="20"/>
      <c r="E62" s="21"/>
      <c r="F62" s="22"/>
      <c r="G62" s="21"/>
      <c r="H62" s="22"/>
      <c r="I62" s="20"/>
      <c r="J62" s="20">
        <v>784</v>
      </c>
      <c r="K62" s="20"/>
      <c r="L62" s="20">
        <v>190</v>
      </c>
      <c r="M62" s="20">
        <v>600</v>
      </c>
      <c r="N62" s="20">
        <v>702</v>
      </c>
      <c r="O62" s="20">
        <v>2276</v>
      </c>
      <c r="P62" s="23" t="str">
        <f>VLOOKUP(A62,'ИЗ ОСНОВЫ НОМЕНКЛАТУР'!D:E,2,0)</f>
        <v>Кромочные материалы</v>
      </c>
      <c r="Q62" s="23" t="str">
        <f>VLOOKUP(A62,'ИЗ ОСНОВЫ НОМЕНКЛАТУР'!D:F,3,0)</f>
        <v>Кромка ПВХ Китай</v>
      </c>
      <c r="R62" s="40">
        <f>VLOOKUP(A:A,'ИЗ ОСНОВЫ НОМЕНКЛАТУР'!D:G,4,0)</f>
        <v>26.136359694168664</v>
      </c>
      <c r="S62" s="12" t="str">
        <f>VLOOKUP(A:A,'ИЗ ОСНОВЫ НОМЕНКЛАТУР'!D:H,5,0)</f>
        <v>B</v>
      </c>
      <c r="T62" s="44">
        <f t="shared" si="3"/>
        <v>0</v>
      </c>
      <c r="U62" s="44">
        <f t="shared" si="4"/>
        <v>0</v>
      </c>
      <c r="V62" s="44">
        <f t="shared" si="5"/>
        <v>0</v>
      </c>
      <c r="W62" s="44">
        <f t="shared" si="6"/>
        <v>0</v>
      </c>
      <c r="X62" s="44">
        <f t="shared" si="7"/>
        <v>0</v>
      </c>
      <c r="Y62" s="44">
        <f t="shared" si="8"/>
        <v>0</v>
      </c>
      <c r="Z62" s="44">
        <f t="shared" si="9"/>
        <v>20490.906000228231</v>
      </c>
      <c r="AA62" s="44">
        <f t="shared" si="10"/>
        <v>0</v>
      </c>
      <c r="AB62" s="44">
        <f t="shared" si="11"/>
        <v>4965.9083418920463</v>
      </c>
      <c r="AC62" s="44">
        <f t="shared" si="12"/>
        <v>15681.815816501199</v>
      </c>
      <c r="AD62" s="44">
        <f t="shared" si="13"/>
        <v>18347.724505306403</v>
      </c>
      <c r="AE62" s="12">
        <f t="shared" si="14"/>
        <v>59486.354663927879</v>
      </c>
    </row>
    <row r="63" spans="1:31" ht="12.6" hidden="1" customHeight="1" x14ac:dyDescent="0.2">
      <c r="A63" s="26" t="s">
        <v>193</v>
      </c>
      <c r="B63" s="19"/>
      <c r="C63" s="19"/>
      <c r="D63" s="20"/>
      <c r="E63" s="21"/>
      <c r="F63" s="22"/>
      <c r="G63" s="21"/>
      <c r="H63" s="22"/>
      <c r="I63" s="20">
        <v>9000</v>
      </c>
      <c r="J63" s="20">
        <v>1800</v>
      </c>
      <c r="K63" s="20">
        <v>2000</v>
      </c>
      <c r="L63" s="20"/>
      <c r="M63" s="20"/>
      <c r="N63" s="20"/>
      <c r="O63" s="20">
        <v>12800</v>
      </c>
      <c r="P63" s="23" t="str">
        <f>VLOOKUP(A63,'ИЗ ОСНОВЫ НОМЕНКЛАТУР'!D:E,2,0)</f>
        <v>Кромочные материалы</v>
      </c>
      <c r="Q63" s="23" t="str">
        <f>VLOOKUP(A63,'ИЗ ОСНОВЫ НОМЕНКЛАТУР'!D:F,3,0)</f>
        <v>Кромка ПВХ Китай</v>
      </c>
      <c r="R63" s="40">
        <f>VLOOKUP(A:A,'ИЗ ОСНОВЫ НОМЕНКЛАТУР'!D:G,4,0)</f>
        <v>24.9</v>
      </c>
      <c r="S63" s="12" t="str">
        <f>VLOOKUP(A:A,'ИЗ ОСНОВЫ НОМЕНКЛАТУР'!D:H,5,0)</f>
        <v>B</v>
      </c>
      <c r="T63" s="44">
        <f t="shared" si="3"/>
        <v>0</v>
      </c>
      <c r="U63" s="44">
        <f t="shared" si="4"/>
        <v>0</v>
      </c>
      <c r="V63" s="44">
        <f t="shared" si="5"/>
        <v>0</v>
      </c>
      <c r="W63" s="44">
        <f t="shared" si="6"/>
        <v>0</v>
      </c>
      <c r="X63" s="44">
        <f t="shared" si="7"/>
        <v>0</v>
      </c>
      <c r="Y63" s="44">
        <f t="shared" si="8"/>
        <v>224100</v>
      </c>
      <c r="Z63" s="44">
        <f t="shared" si="9"/>
        <v>44820</v>
      </c>
      <c r="AA63" s="44">
        <f t="shared" si="10"/>
        <v>49800</v>
      </c>
      <c r="AB63" s="44">
        <f t="shared" si="11"/>
        <v>0</v>
      </c>
      <c r="AC63" s="44">
        <f t="shared" si="12"/>
        <v>0</v>
      </c>
      <c r="AD63" s="44">
        <f t="shared" si="13"/>
        <v>0</v>
      </c>
      <c r="AE63" s="12">
        <f t="shared" si="14"/>
        <v>318720</v>
      </c>
    </row>
    <row r="64" spans="1:31" ht="12.6" hidden="1" customHeight="1" x14ac:dyDescent="0.2">
      <c r="A64" s="26" t="s">
        <v>203</v>
      </c>
      <c r="B64" s="19"/>
      <c r="C64" s="19"/>
      <c r="D64" s="20"/>
      <c r="E64" s="21"/>
      <c r="F64" s="22"/>
      <c r="G64" s="21"/>
      <c r="H64" s="22"/>
      <c r="I64" s="20"/>
      <c r="J64" s="20">
        <v>742</v>
      </c>
      <c r="K64" s="20"/>
      <c r="L64" s="20"/>
      <c r="M64" s="20"/>
      <c r="N64" s="20">
        <v>2878</v>
      </c>
      <c r="O64" s="20">
        <v>3620</v>
      </c>
      <c r="P64" s="23" t="str">
        <f>VLOOKUP(A64,'ИЗ ОСНОВЫ НОМЕНКЛАТУР'!D:E,2,0)</f>
        <v>Кромочные материалы</v>
      </c>
      <c r="Q64" s="23" t="str">
        <f>VLOOKUP(A64,'ИЗ ОСНОВЫ НОМЕНКЛАТУР'!D:F,3,0)</f>
        <v>Кромка ПВХ Китай</v>
      </c>
      <c r="R64" s="40">
        <f>VLOOKUP(A:A,'ИЗ ОСНОВЫ НОМЕНКЛАТУР'!D:G,4,0)</f>
        <v>30.64336082474227</v>
      </c>
      <c r="S64" s="12" t="str">
        <f>VLOOKUP(A:A,'ИЗ ОСНОВЫ НОМЕНКЛАТУР'!D:H,5,0)</f>
        <v>C</v>
      </c>
      <c r="T64" s="44">
        <f t="shared" si="3"/>
        <v>0</v>
      </c>
      <c r="U64" s="44">
        <f t="shared" si="4"/>
        <v>0</v>
      </c>
      <c r="V64" s="44">
        <f t="shared" si="5"/>
        <v>0</v>
      </c>
      <c r="W64" s="44">
        <f t="shared" si="6"/>
        <v>0</v>
      </c>
      <c r="X64" s="44">
        <f t="shared" si="7"/>
        <v>0</v>
      </c>
      <c r="Y64" s="44">
        <f t="shared" si="8"/>
        <v>0</v>
      </c>
      <c r="Z64" s="44">
        <f t="shared" si="9"/>
        <v>22737.373731958764</v>
      </c>
      <c r="AA64" s="44">
        <f t="shared" si="10"/>
        <v>0</v>
      </c>
      <c r="AB64" s="44">
        <f t="shared" si="11"/>
        <v>0</v>
      </c>
      <c r="AC64" s="44">
        <f t="shared" si="12"/>
        <v>0</v>
      </c>
      <c r="AD64" s="44">
        <f t="shared" si="13"/>
        <v>88191.59245360826</v>
      </c>
      <c r="AE64" s="12">
        <f t="shared" si="14"/>
        <v>110928.96618556703</v>
      </c>
    </row>
    <row r="65" spans="1:31" ht="12.6" hidden="1" customHeight="1" x14ac:dyDescent="0.2">
      <c r="A65" s="26" t="s">
        <v>135</v>
      </c>
      <c r="B65" s="19"/>
      <c r="C65" s="19"/>
      <c r="D65" s="20">
        <v>100</v>
      </c>
      <c r="E65" s="20">
        <v>200</v>
      </c>
      <c r="F65" s="20"/>
      <c r="G65" s="21"/>
      <c r="H65" s="22"/>
      <c r="I65" s="20"/>
      <c r="J65" s="20">
        <v>2203</v>
      </c>
      <c r="K65" s="20"/>
      <c r="L65" s="20"/>
      <c r="M65" s="20"/>
      <c r="N65" s="20">
        <v>3837</v>
      </c>
      <c r="O65" s="20">
        <v>6340</v>
      </c>
      <c r="P65" s="23" t="str">
        <f>VLOOKUP(A65,'ИЗ ОСНОВЫ НОМЕНКЛАТУР'!D:E,2,0)</f>
        <v>Кромочные материалы</v>
      </c>
      <c r="Q65" s="23" t="str">
        <f>VLOOKUP(A65,'ИЗ ОСНОВЫ НОМЕНКЛАТУР'!D:F,3,0)</f>
        <v>Кромка ПВХ Китай</v>
      </c>
      <c r="R65" s="40">
        <f>VLOOKUP(A:A,'ИЗ ОСНОВЫ НОМЕНКЛАТУР'!D:G,4,0)</f>
        <v>26.387423978566645</v>
      </c>
      <c r="S65" s="12" t="str">
        <f>VLOOKUP(A:A,'ИЗ ОСНОВЫ НОМЕНКЛАТУР'!D:H,5,0)</f>
        <v>C</v>
      </c>
      <c r="T65" s="44">
        <f t="shared" si="3"/>
        <v>2638.7423978566644</v>
      </c>
      <c r="U65" s="44">
        <f t="shared" si="4"/>
        <v>5277.4847957133288</v>
      </c>
      <c r="V65" s="44">
        <f t="shared" si="5"/>
        <v>0</v>
      </c>
      <c r="W65" s="44">
        <f t="shared" si="6"/>
        <v>0</v>
      </c>
      <c r="X65" s="44">
        <f t="shared" si="7"/>
        <v>0</v>
      </c>
      <c r="Y65" s="44">
        <f t="shared" si="8"/>
        <v>0</v>
      </c>
      <c r="Z65" s="44">
        <f t="shared" si="9"/>
        <v>58131.495024782322</v>
      </c>
      <c r="AA65" s="44">
        <f t="shared" si="10"/>
        <v>0</v>
      </c>
      <c r="AB65" s="44">
        <f t="shared" si="11"/>
        <v>0</v>
      </c>
      <c r="AC65" s="44">
        <f t="shared" si="12"/>
        <v>0</v>
      </c>
      <c r="AD65" s="44">
        <f t="shared" si="13"/>
        <v>101248.54580576022</v>
      </c>
      <c r="AE65" s="12">
        <f t="shared" si="14"/>
        <v>167296.26802411253</v>
      </c>
    </row>
    <row r="66" spans="1:31" ht="12.6" hidden="1" customHeight="1" x14ac:dyDescent="0.2">
      <c r="A66" s="26" t="s">
        <v>4199</v>
      </c>
      <c r="B66" s="19"/>
      <c r="C66" s="19"/>
      <c r="D66" s="20"/>
      <c r="E66" s="21"/>
      <c r="F66" s="22"/>
      <c r="G66" s="21"/>
      <c r="H66" s="22"/>
      <c r="I66" s="20">
        <v>2000</v>
      </c>
      <c r="J66" s="20"/>
      <c r="K66" s="20"/>
      <c r="L66" s="20"/>
      <c r="M66" s="20"/>
      <c r="N66" s="20"/>
      <c r="O66" s="20">
        <v>2000</v>
      </c>
      <c r="P66" s="23" t="str">
        <f>VLOOKUP(A66,'ИЗ ОСНОВЫ НОМЕНКЛАТУР'!D:E,2,0)</f>
        <v>Кромочные материалы</v>
      </c>
      <c r="Q66" s="23" t="str">
        <f>VLOOKUP(A66,'ИЗ ОСНОВЫ НОМЕНКЛАТУР'!D:F,3,0)</f>
        <v>Кромка ПВХ Китай</v>
      </c>
      <c r="R66" s="40">
        <f>VLOOKUP(A:A,'ИЗ ОСНОВЫ НОМЕНКЛАТУР'!D:G,4,0)</f>
        <v>24.3</v>
      </c>
      <c r="S66" s="12" t="str">
        <f>VLOOKUP(A:A,'ИЗ ОСНОВЫ НОМЕНКЛАТУР'!D:H,5,0)</f>
        <v>C</v>
      </c>
      <c r="T66" s="44">
        <f t="shared" si="3"/>
        <v>0</v>
      </c>
      <c r="U66" s="44">
        <f t="shared" si="4"/>
        <v>0</v>
      </c>
      <c r="V66" s="44">
        <f t="shared" si="5"/>
        <v>0</v>
      </c>
      <c r="W66" s="44">
        <f t="shared" si="6"/>
        <v>0</v>
      </c>
      <c r="X66" s="44">
        <f t="shared" si="7"/>
        <v>0</v>
      </c>
      <c r="Y66" s="44">
        <f t="shared" si="8"/>
        <v>48600</v>
      </c>
      <c r="Z66" s="44">
        <f t="shared" si="9"/>
        <v>0</v>
      </c>
      <c r="AA66" s="44">
        <f t="shared" si="10"/>
        <v>0</v>
      </c>
      <c r="AB66" s="44">
        <f t="shared" si="11"/>
        <v>0</v>
      </c>
      <c r="AC66" s="44">
        <f t="shared" si="12"/>
        <v>0</v>
      </c>
      <c r="AD66" s="44">
        <f t="shared" si="13"/>
        <v>0</v>
      </c>
      <c r="AE66" s="12">
        <f t="shared" si="14"/>
        <v>48600</v>
      </c>
    </row>
    <row r="67" spans="1:31" ht="12.6" hidden="1" customHeight="1" x14ac:dyDescent="0.2">
      <c r="A67" s="26" t="s">
        <v>151</v>
      </c>
      <c r="B67" s="19"/>
      <c r="C67" s="19"/>
      <c r="D67" s="20">
        <v>120</v>
      </c>
      <c r="E67" s="20">
        <v>200</v>
      </c>
      <c r="F67" s="20"/>
      <c r="G67" s="20">
        <v>141</v>
      </c>
      <c r="H67" s="20"/>
      <c r="I67" s="20"/>
      <c r="J67" s="20"/>
      <c r="K67" s="20"/>
      <c r="L67" s="20"/>
      <c r="M67" s="20"/>
      <c r="N67" s="20">
        <v>723</v>
      </c>
      <c r="O67" s="20">
        <v>1184</v>
      </c>
      <c r="P67" s="23" t="str">
        <f>VLOOKUP(A67,'ИЗ ОСНОВЫ НОМЕНКЛАТУР'!D:E,2,0)</f>
        <v>Кромочные материалы</v>
      </c>
      <c r="Q67" s="23" t="str">
        <f>VLOOKUP(A67,'ИЗ ОСНОВЫ НОМЕНКЛАТУР'!D:F,3,0)</f>
        <v>Кромка ПВХ Китай</v>
      </c>
      <c r="R67" s="40">
        <f>VLOOKUP(A:A,'ИЗ ОСНОВЫ НОМЕНКЛАТУР'!D:G,4,0)</f>
        <v>20.881263029496562</v>
      </c>
      <c r="S67" s="12" t="str">
        <f>VLOOKUP(A:A,'ИЗ ОСНОВЫ НОМЕНКЛАТУР'!D:H,5,0)</f>
        <v>B</v>
      </c>
      <c r="T67" s="44">
        <f t="shared" si="3"/>
        <v>2505.7515635395876</v>
      </c>
      <c r="U67" s="44">
        <f t="shared" si="4"/>
        <v>4176.2526058993126</v>
      </c>
      <c r="V67" s="44">
        <f t="shared" si="5"/>
        <v>0</v>
      </c>
      <c r="W67" s="44">
        <f t="shared" si="6"/>
        <v>2944.2580871590153</v>
      </c>
      <c r="X67" s="44">
        <f t="shared" si="7"/>
        <v>0</v>
      </c>
      <c r="Y67" s="44">
        <f t="shared" si="8"/>
        <v>0</v>
      </c>
      <c r="Z67" s="44">
        <f t="shared" si="9"/>
        <v>0</v>
      </c>
      <c r="AA67" s="44">
        <f t="shared" si="10"/>
        <v>0</v>
      </c>
      <c r="AB67" s="44">
        <f t="shared" si="11"/>
        <v>0</v>
      </c>
      <c r="AC67" s="44">
        <f t="shared" si="12"/>
        <v>0</v>
      </c>
      <c r="AD67" s="44">
        <f t="shared" si="13"/>
        <v>15097.153170326015</v>
      </c>
      <c r="AE67" s="12">
        <f t="shared" si="14"/>
        <v>24723.41542692393</v>
      </c>
    </row>
    <row r="68" spans="1:31" ht="12.6" hidden="1" customHeight="1" x14ac:dyDescent="0.2">
      <c r="A68" s="26" t="s">
        <v>180</v>
      </c>
      <c r="B68" s="19"/>
      <c r="C68" s="19"/>
      <c r="D68" s="20"/>
      <c r="E68" s="21"/>
      <c r="F68" s="22"/>
      <c r="G68" s="21"/>
      <c r="H68" s="22"/>
      <c r="I68" s="20">
        <v>1000</v>
      </c>
      <c r="J68" s="20">
        <v>1496</v>
      </c>
      <c r="K68" s="20">
        <v>2000</v>
      </c>
      <c r="L68" s="20">
        <v>192</v>
      </c>
      <c r="M68" s="20">
        <v>1600</v>
      </c>
      <c r="N68" s="20">
        <v>1404</v>
      </c>
      <c r="O68" s="20">
        <v>7692</v>
      </c>
      <c r="P68" s="23" t="str">
        <f>VLOOKUP(A68,'ИЗ ОСНОВЫ НОМЕНКЛАТУР'!D:E,2,0)</f>
        <v>Кромочные материалы</v>
      </c>
      <c r="Q68" s="23" t="str">
        <f>VLOOKUP(A68,'ИЗ ОСНОВЫ НОМЕНКЛАТУР'!D:F,3,0)</f>
        <v>Кромка ПВХ Китай</v>
      </c>
      <c r="R68" s="40">
        <f>VLOOKUP(A:A,'ИЗ ОСНОВЫ НОМЕНКЛАТУР'!D:G,4,0)</f>
        <v>18.074043571941584</v>
      </c>
      <c r="S68" s="12" t="str">
        <f>VLOOKUP(A:A,'ИЗ ОСНОВЫ НОМЕНКЛАТУР'!D:H,5,0)</f>
        <v>B</v>
      </c>
      <c r="T68" s="44">
        <f t="shared" si="3"/>
        <v>0</v>
      </c>
      <c r="U68" s="44">
        <f t="shared" si="4"/>
        <v>0</v>
      </c>
      <c r="V68" s="44">
        <f t="shared" si="5"/>
        <v>0</v>
      </c>
      <c r="W68" s="44">
        <f t="shared" si="6"/>
        <v>0</v>
      </c>
      <c r="X68" s="44">
        <f t="shared" si="7"/>
        <v>0</v>
      </c>
      <c r="Y68" s="44">
        <f t="shared" si="8"/>
        <v>18074.043571941584</v>
      </c>
      <c r="Z68" s="44">
        <f t="shared" si="9"/>
        <v>27038.769183624609</v>
      </c>
      <c r="AA68" s="44">
        <f t="shared" si="10"/>
        <v>36148.087143883167</v>
      </c>
      <c r="AB68" s="44">
        <f t="shared" si="11"/>
        <v>3470.2163658127838</v>
      </c>
      <c r="AC68" s="44">
        <f t="shared" si="12"/>
        <v>28918.469715106534</v>
      </c>
      <c r="AD68" s="44">
        <f t="shared" si="13"/>
        <v>25375.957175005984</v>
      </c>
      <c r="AE68" s="12">
        <f t="shared" si="14"/>
        <v>139025.54315537465</v>
      </c>
    </row>
    <row r="69" spans="1:31" ht="12.6" hidden="1" customHeight="1" x14ac:dyDescent="0.2">
      <c r="A69" s="26" t="s">
        <v>181</v>
      </c>
      <c r="B69" s="19"/>
      <c r="C69" s="19"/>
      <c r="D69" s="20"/>
      <c r="E69" s="21"/>
      <c r="F69" s="22"/>
      <c r="G69" s="21"/>
      <c r="H69" s="22"/>
      <c r="I69" s="20">
        <v>13000</v>
      </c>
      <c r="J69" s="20">
        <v>5769</v>
      </c>
      <c r="K69" s="20">
        <v>12000</v>
      </c>
      <c r="L69" s="20">
        <v>190</v>
      </c>
      <c r="M69" s="20">
        <v>600</v>
      </c>
      <c r="N69" s="20">
        <v>864</v>
      </c>
      <c r="O69" s="20">
        <v>32423</v>
      </c>
      <c r="P69" s="23" t="str">
        <f>VLOOKUP(A69,'ИЗ ОСНОВЫ НОМЕНКЛАТУР'!D:E,2,0)</f>
        <v>Кромочные материалы</v>
      </c>
      <c r="Q69" s="23" t="str">
        <f>VLOOKUP(A69,'ИЗ ОСНОВЫ НОМЕНКЛАТУР'!D:F,3,0)</f>
        <v>Кромка ПВХ Китай</v>
      </c>
      <c r="R69" s="40">
        <f>VLOOKUP(A:A,'ИЗ ОСНОВЫ НОМЕНКЛАТУР'!D:G,4,0)</f>
        <v>29.773027801911379</v>
      </c>
      <c r="S69" s="12" t="str">
        <f>VLOOKUP(A:A,'ИЗ ОСНОВЫ НОМЕНКЛАТУР'!D:H,5,0)</f>
        <v>C</v>
      </c>
      <c r="T69" s="44">
        <f t="shared" si="3"/>
        <v>0</v>
      </c>
      <c r="U69" s="44">
        <f t="shared" si="4"/>
        <v>0</v>
      </c>
      <c r="V69" s="44">
        <f t="shared" si="5"/>
        <v>0</v>
      </c>
      <c r="W69" s="44">
        <f t="shared" si="6"/>
        <v>0</v>
      </c>
      <c r="X69" s="44">
        <f t="shared" si="7"/>
        <v>0</v>
      </c>
      <c r="Y69" s="44">
        <f t="shared" si="8"/>
        <v>387049.36142484791</v>
      </c>
      <c r="Z69" s="44">
        <f t="shared" si="9"/>
        <v>171760.59738922675</v>
      </c>
      <c r="AA69" s="44">
        <f t="shared" si="10"/>
        <v>357276.33362293657</v>
      </c>
      <c r="AB69" s="44">
        <f t="shared" si="11"/>
        <v>5656.8752823631621</v>
      </c>
      <c r="AC69" s="44">
        <f t="shared" si="12"/>
        <v>17863.816681146829</v>
      </c>
      <c r="AD69" s="44">
        <f t="shared" si="13"/>
        <v>25723.896020851433</v>
      </c>
      <c r="AE69" s="12">
        <f t="shared" si="14"/>
        <v>965330.8804213726</v>
      </c>
    </row>
    <row r="70" spans="1:31" ht="12.6" hidden="1" customHeight="1" x14ac:dyDescent="0.2">
      <c r="A70" s="26" t="s">
        <v>28</v>
      </c>
      <c r="B70" s="19"/>
      <c r="C70" s="19"/>
      <c r="D70" s="20">
        <v>5002</v>
      </c>
      <c r="E70" s="20">
        <v>200</v>
      </c>
      <c r="F70" s="20"/>
      <c r="G70" s="20">
        <v>1154</v>
      </c>
      <c r="H70" s="20"/>
      <c r="I70" s="20">
        <v>25000</v>
      </c>
      <c r="J70" s="20">
        <v>4216</v>
      </c>
      <c r="K70" s="20">
        <v>19800</v>
      </c>
      <c r="L70" s="20">
        <v>193</v>
      </c>
      <c r="M70" s="20">
        <v>2400</v>
      </c>
      <c r="N70" s="20">
        <v>8043</v>
      </c>
      <c r="O70" s="20">
        <v>66008</v>
      </c>
      <c r="P70" s="23" t="str">
        <f>VLOOKUP(A70,'ИЗ ОСНОВЫ НОМЕНКЛАТУР'!D:E,2,0)</f>
        <v>Кромочные материалы</v>
      </c>
      <c r="Q70" s="23" t="str">
        <f>VLOOKUP(A70,'ИЗ ОСНОВЫ НОМЕНКЛАТУР'!D:F,3,0)</f>
        <v>Кромка ПВХ Китай</v>
      </c>
      <c r="R70" s="40">
        <f>VLOOKUP(A:A,'ИЗ ОСНОВЫ НОМЕНКЛАТУР'!D:G,4,0)</f>
        <v>29.302648271487474</v>
      </c>
      <c r="S70" s="12" t="str">
        <f>VLOOKUP(A:A,'ИЗ ОСНОВЫ НОМЕНКЛАТУР'!D:H,5,0)</f>
        <v>A</v>
      </c>
      <c r="T70" s="44">
        <f t="shared" si="3"/>
        <v>146571.84665398035</v>
      </c>
      <c r="U70" s="44">
        <f t="shared" si="4"/>
        <v>5860.5296542974947</v>
      </c>
      <c r="V70" s="44">
        <f t="shared" si="5"/>
        <v>0</v>
      </c>
      <c r="W70" s="44">
        <f t="shared" si="6"/>
        <v>33815.256105296547</v>
      </c>
      <c r="X70" s="44">
        <f t="shared" si="7"/>
        <v>0</v>
      </c>
      <c r="Y70" s="44">
        <f t="shared" si="8"/>
        <v>732566.20678718679</v>
      </c>
      <c r="Z70" s="44">
        <f t="shared" si="9"/>
        <v>123539.96511259119</v>
      </c>
      <c r="AA70" s="44">
        <f t="shared" si="10"/>
        <v>580192.43577545194</v>
      </c>
      <c r="AB70" s="44">
        <f t="shared" si="11"/>
        <v>5655.4111163970829</v>
      </c>
      <c r="AC70" s="44">
        <f t="shared" si="12"/>
        <v>70326.355851569941</v>
      </c>
      <c r="AD70" s="44">
        <f t="shared" si="13"/>
        <v>235681.20004757374</v>
      </c>
      <c r="AE70" s="12">
        <f t="shared" si="14"/>
        <v>1934209.2071043449</v>
      </c>
    </row>
    <row r="71" spans="1:31" ht="12.6" hidden="1" customHeight="1" x14ac:dyDescent="0.2">
      <c r="A71" s="26" t="s">
        <v>4200</v>
      </c>
      <c r="B71" s="19"/>
      <c r="C71" s="19"/>
      <c r="D71" s="20"/>
      <c r="E71" s="21"/>
      <c r="F71" s="22"/>
      <c r="G71" s="21"/>
      <c r="H71" s="22"/>
      <c r="I71" s="20">
        <v>10000</v>
      </c>
      <c r="J71" s="20"/>
      <c r="K71" s="20"/>
      <c r="L71" s="20"/>
      <c r="M71" s="20"/>
      <c r="N71" s="20"/>
      <c r="O71" s="20">
        <v>10000</v>
      </c>
      <c r="P71" s="23" t="str">
        <f>VLOOKUP(A71,'ИЗ ОСНОВЫ НОМЕНКЛАТУР'!D:E,2,0)</f>
        <v>Кромочные материалы</v>
      </c>
      <c r="Q71" s="23" t="str">
        <f>VLOOKUP(A71,'ИЗ ОСНОВЫ НОМЕНКЛАТУР'!D:F,3,0)</f>
        <v>Кромка ПВХ Китай</v>
      </c>
      <c r="R71" s="40">
        <f>VLOOKUP(A:A,'ИЗ ОСНОВЫ НОМЕНКЛАТУР'!D:G,4,0)</f>
        <v>24.3</v>
      </c>
      <c r="S71" s="12" t="str">
        <f>VLOOKUP(A:A,'ИЗ ОСНОВЫ НОМЕНКЛАТУР'!D:H,5,0)</f>
        <v>C</v>
      </c>
      <c r="T71" s="44">
        <f t="shared" si="3"/>
        <v>0</v>
      </c>
      <c r="U71" s="44">
        <f t="shared" si="4"/>
        <v>0</v>
      </c>
      <c r="V71" s="44">
        <f t="shared" si="5"/>
        <v>0</v>
      </c>
      <c r="W71" s="44">
        <f t="shared" si="6"/>
        <v>0</v>
      </c>
      <c r="X71" s="44">
        <f t="shared" si="7"/>
        <v>0</v>
      </c>
      <c r="Y71" s="44">
        <f t="shared" si="8"/>
        <v>243000</v>
      </c>
      <c r="Z71" s="44">
        <f t="shared" si="9"/>
        <v>0</v>
      </c>
      <c r="AA71" s="44">
        <f t="shared" si="10"/>
        <v>0</v>
      </c>
      <c r="AB71" s="44">
        <f t="shared" si="11"/>
        <v>0</v>
      </c>
      <c r="AC71" s="44">
        <f t="shared" si="12"/>
        <v>0</v>
      </c>
      <c r="AD71" s="44">
        <f t="shared" si="13"/>
        <v>0</v>
      </c>
      <c r="AE71" s="12">
        <f t="shared" si="14"/>
        <v>243000</v>
      </c>
    </row>
    <row r="72" spans="1:31" ht="12.6" hidden="1" customHeight="1" x14ac:dyDescent="0.2">
      <c r="A72" s="26" t="s">
        <v>798</v>
      </c>
      <c r="B72" s="19"/>
      <c r="C72" s="19"/>
      <c r="D72" s="20"/>
      <c r="E72" s="21"/>
      <c r="F72" s="22"/>
      <c r="G72" s="21"/>
      <c r="H72" s="22"/>
      <c r="I72" s="20"/>
      <c r="J72" s="20">
        <v>8300</v>
      </c>
      <c r="K72" s="20"/>
      <c r="L72" s="20"/>
      <c r="M72" s="20"/>
      <c r="N72" s="20"/>
      <c r="O72" s="20">
        <v>8300</v>
      </c>
      <c r="P72" s="23" t="str">
        <f>VLOOKUP(A72,'ИЗ ОСНОВЫ НОМЕНКЛАТУР'!D:E,2,0)</f>
        <v>Кромочные материалы</v>
      </c>
      <c r="Q72" s="23" t="str">
        <f>VLOOKUP(A72,'ИЗ ОСНОВЫ НОМЕНКЛАТУР'!D:F,3,0)</f>
        <v>Распродажа кромка</v>
      </c>
      <c r="R72" s="40">
        <f>VLOOKUP(A:A,'ИЗ ОСНОВЫ НОМЕНКЛАТУР'!D:G,4,0)</f>
        <v>21</v>
      </c>
      <c r="S72" s="12" t="str">
        <f>VLOOKUP(A:A,'ИЗ ОСНОВЫ НОМЕНКЛАТУР'!D:H,5,0)</f>
        <v>C</v>
      </c>
      <c r="T72" s="44">
        <f t="shared" si="3"/>
        <v>0</v>
      </c>
      <c r="U72" s="44">
        <f t="shared" si="4"/>
        <v>0</v>
      </c>
      <c r="V72" s="44">
        <f t="shared" si="5"/>
        <v>0</v>
      </c>
      <c r="W72" s="44">
        <f t="shared" si="6"/>
        <v>0</v>
      </c>
      <c r="X72" s="44">
        <f t="shared" si="7"/>
        <v>0</v>
      </c>
      <c r="Y72" s="44">
        <f t="shared" si="8"/>
        <v>0</v>
      </c>
      <c r="Z72" s="44">
        <f t="shared" si="9"/>
        <v>174300</v>
      </c>
      <c r="AA72" s="44">
        <f t="shared" si="10"/>
        <v>0</v>
      </c>
      <c r="AB72" s="44">
        <f t="shared" si="11"/>
        <v>0</v>
      </c>
      <c r="AC72" s="44">
        <f t="shared" si="12"/>
        <v>0</v>
      </c>
      <c r="AD72" s="44">
        <f t="shared" si="13"/>
        <v>0</v>
      </c>
      <c r="AE72" s="12">
        <f t="shared" si="14"/>
        <v>174300</v>
      </c>
    </row>
    <row r="73" spans="1:31" ht="12.6" hidden="1" customHeight="1" x14ac:dyDescent="0.2">
      <c r="A73" s="26" t="s">
        <v>30</v>
      </c>
      <c r="B73" s="19"/>
      <c r="C73" s="19"/>
      <c r="D73" s="20"/>
      <c r="E73" s="21"/>
      <c r="F73" s="22"/>
      <c r="G73" s="20">
        <v>9</v>
      </c>
      <c r="H73" s="20"/>
      <c r="I73" s="20"/>
      <c r="J73" s="20">
        <v>8744</v>
      </c>
      <c r="K73" s="20"/>
      <c r="L73" s="20"/>
      <c r="M73" s="20"/>
      <c r="N73" s="20">
        <v>10092</v>
      </c>
      <c r="O73" s="20">
        <v>18845</v>
      </c>
      <c r="P73" s="23" t="str">
        <f>VLOOKUP(A73,'ИЗ ОСНОВЫ НОМЕНКЛАТУР'!D:E,2,0)</f>
        <v>Кромочные материалы</v>
      </c>
      <c r="Q73" s="23" t="str">
        <f>VLOOKUP(A73,'ИЗ ОСНОВЫ НОМЕНКЛАТУР'!D:F,3,0)</f>
        <v>Кромка ПВХ Китай</v>
      </c>
      <c r="R73" s="40">
        <f>VLOOKUP(A:A,'ИЗ ОСНОВЫ НОМЕНКЛАТУР'!D:G,4,0)</f>
        <v>27.615290061765464</v>
      </c>
      <c r="S73" s="12" t="str">
        <f>VLOOKUP(A:A,'ИЗ ОСНОВЫ НОМЕНКЛАТУР'!D:H,5,0)</f>
        <v>A</v>
      </c>
      <c r="T73" s="44">
        <f t="shared" ref="T73:T136" si="15">$R73*D73</f>
        <v>0</v>
      </c>
      <c r="U73" s="44">
        <f t="shared" ref="U73:U136" si="16">$R73*E73</f>
        <v>0</v>
      </c>
      <c r="V73" s="44">
        <f t="shared" ref="V73:V136" si="17">$R73*F73</f>
        <v>0</v>
      </c>
      <c r="W73" s="44">
        <f t="shared" ref="W73:W136" si="18">$R73*G73</f>
        <v>248.53761055588916</v>
      </c>
      <c r="X73" s="44">
        <f t="shared" ref="X73:X136" si="19">$R73*H73</f>
        <v>0</v>
      </c>
      <c r="Y73" s="44">
        <f t="shared" ref="Y73:Y136" si="20">$R73*I73</f>
        <v>0</v>
      </c>
      <c r="Z73" s="44">
        <f t="shared" ref="Z73:Z136" si="21">$R73*J73</f>
        <v>241468.09630007722</v>
      </c>
      <c r="AA73" s="44">
        <f t="shared" ref="AA73:AA136" si="22">$R73*K73</f>
        <v>0</v>
      </c>
      <c r="AB73" s="44">
        <f t="shared" ref="AB73:AB136" si="23">$R73*L73</f>
        <v>0</v>
      </c>
      <c r="AC73" s="44">
        <f t="shared" ref="AC73:AC136" si="24">$R73*M73</f>
        <v>0</v>
      </c>
      <c r="AD73" s="44">
        <f t="shared" ref="AD73:AD136" si="25">$R73*N73</f>
        <v>278693.50730333704</v>
      </c>
      <c r="AE73" s="12">
        <f t="shared" ref="AE73:AE136" si="26">SUM(T73:AD73)</f>
        <v>520410.14121397014</v>
      </c>
    </row>
    <row r="74" spans="1:31" ht="12.6" hidden="1" customHeight="1" x14ac:dyDescent="0.2">
      <c r="A74" s="26" t="s">
        <v>4201</v>
      </c>
      <c r="B74" s="19"/>
      <c r="C74" s="19"/>
      <c r="D74" s="20"/>
      <c r="E74" s="21"/>
      <c r="F74" s="22"/>
      <c r="G74" s="21"/>
      <c r="H74" s="22"/>
      <c r="I74" s="20"/>
      <c r="J74" s="20">
        <v>1130</v>
      </c>
      <c r="K74" s="20">
        <v>4400</v>
      </c>
      <c r="L74" s="20"/>
      <c r="M74" s="20"/>
      <c r="N74" s="20"/>
      <c r="O74" s="20">
        <v>5530</v>
      </c>
      <c r="P74" s="23" t="str">
        <f>VLOOKUP(A74,'ИЗ ОСНОВЫ НОМЕНКЛАТУР'!D:E,2,0)</f>
        <v>Кромочные материалы</v>
      </c>
      <c r="Q74" s="23" t="str">
        <f>VLOOKUP(A74,'ИЗ ОСНОВЫ НОМЕНКЛАТУР'!D:F,3,0)</f>
        <v>Распродажа кромка</v>
      </c>
      <c r="R74" s="40">
        <f>VLOOKUP(A:A,'ИЗ ОСНОВЫ НОМЕНКЛАТУР'!D:G,4,0)</f>
        <v>42.163833634719708</v>
      </c>
      <c r="S74" s="12" t="str">
        <f>VLOOKUP(A:A,'ИЗ ОСНОВЫ НОМЕНКЛАТУР'!D:H,5,0)</f>
        <v>C</v>
      </c>
      <c r="T74" s="44">
        <f t="shared" si="15"/>
        <v>0</v>
      </c>
      <c r="U74" s="44">
        <f t="shared" si="16"/>
        <v>0</v>
      </c>
      <c r="V74" s="44">
        <f t="shared" si="17"/>
        <v>0</v>
      </c>
      <c r="W74" s="44">
        <f t="shared" si="18"/>
        <v>0</v>
      </c>
      <c r="X74" s="44">
        <f t="shared" si="19"/>
        <v>0</v>
      </c>
      <c r="Y74" s="44">
        <f t="shared" si="20"/>
        <v>0</v>
      </c>
      <c r="Z74" s="44">
        <f t="shared" si="21"/>
        <v>47645.132007233267</v>
      </c>
      <c r="AA74" s="44">
        <f t="shared" si="22"/>
        <v>185520.86799276673</v>
      </c>
      <c r="AB74" s="44">
        <f t="shared" si="23"/>
        <v>0</v>
      </c>
      <c r="AC74" s="44">
        <f t="shared" si="24"/>
        <v>0</v>
      </c>
      <c r="AD74" s="44">
        <f t="shared" si="25"/>
        <v>0</v>
      </c>
      <c r="AE74" s="12">
        <f t="shared" si="26"/>
        <v>233166</v>
      </c>
    </row>
    <row r="75" spans="1:31" ht="12.6" hidden="1" customHeight="1" x14ac:dyDescent="0.2">
      <c r="A75" s="26" t="s">
        <v>105</v>
      </c>
      <c r="B75" s="19"/>
      <c r="C75" s="19"/>
      <c r="D75" s="20">
        <v>3026</v>
      </c>
      <c r="E75" s="21"/>
      <c r="F75" s="22"/>
      <c r="G75" s="20">
        <v>1400</v>
      </c>
      <c r="H75" s="20"/>
      <c r="I75" s="20">
        <v>22000</v>
      </c>
      <c r="J75" s="20"/>
      <c r="K75" s="20">
        <v>27000</v>
      </c>
      <c r="L75" s="20">
        <v>103</v>
      </c>
      <c r="M75" s="20">
        <v>4400</v>
      </c>
      <c r="N75" s="20">
        <v>979</v>
      </c>
      <c r="O75" s="20">
        <v>58908</v>
      </c>
      <c r="P75" s="23" t="str">
        <f>VLOOKUP(A75,'ИЗ ОСНОВЫ НОМЕНКЛАТУР'!D:E,2,0)</f>
        <v>Кромочные материалы</v>
      </c>
      <c r="Q75" s="23" t="str">
        <f>VLOOKUP(A75,'ИЗ ОСНОВЫ НОМЕНКЛАТУР'!D:F,3,0)</f>
        <v>Кромка ПВХ Китай</v>
      </c>
      <c r="R75" s="40">
        <f>VLOOKUP(A:A,'ИЗ ОСНОВЫ НОМЕНКЛАТУР'!D:G,4,0)</f>
        <v>25.815628155199768</v>
      </c>
      <c r="S75" s="12" t="str">
        <f>VLOOKUP(A:A,'ИЗ ОСНОВЫ НОМЕНКЛАТУР'!D:H,5,0)</f>
        <v>A</v>
      </c>
      <c r="T75" s="44">
        <f t="shared" si="15"/>
        <v>78118.090797634504</v>
      </c>
      <c r="U75" s="44">
        <f t="shared" si="16"/>
        <v>0</v>
      </c>
      <c r="V75" s="44">
        <f t="shared" si="17"/>
        <v>0</v>
      </c>
      <c r="W75" s="44">
        <f t="shared" si="18"/>
        <v>36141.879417279677</v>
      </c>
      <c r="X75" s="44">
        <f t="shared" si="19"/>
        <v>0</v>
      </c>
      <c r="Y75" s="44">
        <f t="shared" si="20"/>
        <v>567943.81941439491</v>
      </c>
      <c r="Z75" s="44">
        <f t="shared" si="21"/>
        <v>0</v>
      </c>
      <c r="AA75" s="44">
        <f t="shared" si="22"/>
        <v>697021.96019039373</v>
      </c>
      <c r="AB75" s="44">
        <f t="shared" si="23"/>
        <v>2659.0096999855759</v>
      </c>
      <c r="AC75" s="44">
        <f t="shared" si="24"/>
        <v>113588.76388287898</v>
      </c>
      <c r="AD75" s="44">
        <f t="shared" si="25"/>
        <v>25273.499963940572</v>
      </c>
      <c r="AE75" s="12">
        <f t="shared" si="26"/>
        <v>1520747.0233665081</v>
      </c>
    </row>
    <row r="76" spans="1:31" ht="12.6" hidden="1" customHeight="1" x14ac:dyDescent="0.2">
      <c r="A76" s="26" t="s">
        <v>41</v>
      </c>
      <c r="B76" s="19"/>
      <c r="C76" s="19"/>
      <c r="D76" s="20">
        <v>22</v>
      </c>
      <c r="E76" s="20">
        <v>200</v>
      </c>
      <c r="F76" s="20"/>
      <c r="G76" s="20">
        <v>11</v>
      </c>
      <c r="H76" s="20"/>
      <c r="I76" s="20"/>
      <c r="J76" s="20"/>
      <c r="K76" s="20"/>
      <c r="L76" s="20">
        <v>132</v>
      </c>
      <c r="M76" s="20">
        <v>1800</v>
      </c>
      <c r="N76" s="20">
        <v>2993</v>
      </c>
      <c r="O76" s="20">
        <v>5158</v>
      </c>
      <c r="P76" s="23" t="str">
        <f>VLOOKUP(A76,'ИЗ ОСНОВЫ НОМЕНКЛАТУР'!D:E,2,0)</f>
        <v>Кромочные материалы</v>
      </c>
      <c r="Q76" s="23" t="str">
        <f>VLOOKUP(A76,'ИЗ ОСНОВЫ НОМЕНКЛАТУР'!D:F,3,0)</f>
        <v>Кромка ПВХ Китай</v>
      </c>
      <c r="R76" s="40">
        <f>VLOOKUP(A:A,'ИЗ ОСНОВЫ НОМЕНКЛАТУР'!D:G,4,0)</f>
        <v>27.307433875440012</v>
      </c>
      <c r="S76" s="12" t="str">
        <f>VLOOKUP(A:A,'ИЗ ОСНОВЫ НОМЕНКЛАТУР'!D:H,5,0)</f>
        <v>B</v>
      </c>
      <c r="T76" s="44">
        <f t="shared" si="15"/>
        <v>600.76354525968031</v>
      </c>
      <c r="U76" s="44">
        <f t="shared" si="16"/>
        <v>5461.4867750880021</v>
      </c>
      <c r="V76" s="44">
        <f t="shared" si="17"/>
        <v>0</v>
      </c>
      <c r="W76" s="44">
        <f t="shared" si="18"/>
        <v>300.38177262984016</v>
      </c>
      <c r="X76" s="44">
        <f t="shared" si="19"/>
        <v>0</v>
      </c>
      <c r="Y76" s="44">
        <f t="shared" si="20"/>
        <v>0</v>
      </c>
      <c r="Z76" s="44">
        <f t="shared" si="21"/>
        <v>0</v>
      </c>
      <c r="AA76" s="44">
        <f t="shared" si="22"/>
        <v>0</v>
      </c>
      <c r="AB76" s="44">
        <f t="shared" si="23"/>
        <v>3604.5812715580814</v>
      </c>
      <c r="AC76" s="44">
        <f t="shared" si="24"/>
        <v>49153.380975792024</v>
      </c>
      <c r="AD76" s="44">
        <f t="shared" si="25"/>
        <v>81731.149589191962</v>
      </c>
      <c r="AE76" s="12">
        <f t="shared" si="26"/>
        <v>140851.74392951961</v>
      </c>
    </row>
    <row r="77" spans="1:31" ht="12.6" hidden="1" customHeight="1" x14ac:dyDescent="0.2">
      <c r="A77" s="26" t="s">
        <v>185</v>
      </c>
      <c r="B77" s="19"/>
      <c r="C77" s="19"/>
      <c r="D77" s="20"/>
      <c r="E77" s="21"/>
      <c r="F77" s="22"/>
      <c r="G77" s="21"/>
      <c r="H77" s="22"/>
      <c r="I77" s="20"/>
      <c r="J77" s="20">
        <v>1178</v>
      </c>
      <c r="K77" s="20">
        <v>11000</v>
      </c>
      <c r="L77" s="20"/>
      <c r="M77" s="20"/>
      <c r="N77" s="20">
        <v>4252</v>
      </c>
      <c r="O77" s="20">
        <v>16430</v>
      </c>
      <c r="P77" s="23" t="str">
        <f>VLOOKUP(A77,'ИЗ ОСНОВЫ НОМЕНКЛАТУР'!D:E,2,0)</f>
        <v>Кромочные материалы</v>
      </c>
      <c r="Q77" s="23" t="str">
        <f>VLOOKUP(A77,'ИЗ ОСНОВЫ НОМЕНКЛАТУР'!D:F,3,0)</f>
        <v>Кромка ПВХ Китай</v>
      </c>
      <c r="R77" s="40">
        <f>VLOOKUP(A:A,'ИЗ ОСНОВЫ НОМЕНКЛАТУР'!D:G,4,0)</f>
        <v>26.643854166666667</v>
      </c>
      <c r="S77" s="12" t="str">
        <f>VLOOKUP(A:A,'ИЗ ОСНОВЫ НОМЕНКЛАТУР'!D:H,5,0)</f>
        <v>B</v>
      </c>
      <c r="T77" s="44">
        <f t="shared" si="15"/>
        <v>0</v>
      </c>
      <c r="U77" s="44">
        <f t="shared" si="16"/>
        <v>0</v>
      </c>
      <c r="V77" s="44">
        <f t="shared" si="17"/>
        <v>0</v>
      </c>
      <c r="W77" s="44">
        <f t="shared" si="18"/>
        <v>0</v>
      </c>
      <c r="X77" s="44">
        <f t="shared" si="19"/>
        <v>0</v>
      </c>
      <c r="Y77" s="44">
        <f t="shared" si="20"/>
        <v>0</v>
      </c>
      <c r="Z77" s="44">
        <f t="shared" si="21"/>
        <v>31386.460208333334</v>
      </c>
      <c r="AA77" s="44">
        <f t="shared" si="22"/>
        <v>293082.39583333331</v>
      </c>
      <c r="AB77" s="44">
        <f t="shared" si="23"/>
        <v>0</v>
      </c>
      <c r="AC77" s="44">
        <f t="shared" si="24"/>
        <v>0</v>
      </c>
      <c r="AD77" s="44">
        <f t="shared" si="25"/>
        <v>113289.66791666667</v>
      </c>
      <c r="AE77" s="12">
        <f t="shared" si="26"/>
        <v>437758.5239583333</v>
      </c>
    </row>
    <row r="78" spans="1:31" ht="12.6" hidden="1" customHeight="1" x14ac:dyDescent="0.2">
      <c r="A78" s="26" t="s">
        <v>72</v>
      </c>
      <c r="B78" s="19"/>
      <c r="C78" s="19"/>
      <c r="D78" s="20">
        <v>2466</v>
      </c>
      <c r="E78" s="20">
        <v>200</v>
      </c>
      <c r="F78" s="20"/>
      <c r="G78" s="20">
        <v>765</v>
      </c>
      <c r="H78" s="20"/>
      <c r="I78" s="20">
        <v>35000</v>
      </c>
      <c r="J78" s="20">
        <v>5405</v>
      </c>
      <c r="K78" s="20">
        <v>20200</v>
      </c>
      <c r="L78" s="20">
        <v>137</v>
      </c>
      <c r="M78" s="20">
        <v>3800</v>
      </c>
      <c r="N78" s="20">
        <v>6719</v>
      </c>
      <c r="O78" s="20">
        <v>74692</v>
      </c>
      <c r="P78" s="23" t="str">
        <f>VLOOKUP(A78,'ИЗ ОСНОВЫ НОМЕНКЛАТУР'!D:E,2,0)</f>
        <v>Кромочные материалы</v>
      </c>
      <c r="Q78" s="23" t="str">
        <f>VLOOKUP(A78,'ИЗ ОСНОВЫ НОМЕНКЛАТУР'!D:F,3,0)</f>
        <v>Кромка ПВХ Китай</v>
      </c>
      <c r="R78" s="40">
        <f>VLOOKUP(A:A,'ИЗ ОСНОВЫ НОМЕНКЛАТУР'!D:G,4,0)</f>
        <v>28.906670665020286</v>
      </c>
      <c r="S78" s="12" t="str">
        <f>VLOOKUP(A:A,'ИЗ ОСНОВЫ НОМЕНКЛАТУР'!D:H,5,0)</f>
        <v>B</v>
      </c>
      <c r="T78" s="44">
        <f t="shared" si="15"/>
        <v>71283.849859940019</v>
      </c>
      <c r="U78" s="44">
        <f t="shared" si="16"/>
        <v>5781.3341330040575</v>
      </c>
      <c r="V78" s="44">
        <f t="shared" si="17"/>
        <v>0</v>
      </c>
      <c r="W78" s="44">
        <f t="shared" si="18"/>
        <v>22113.603058740518</v>
      </c>
      <c r="X78" s="44">
        <f t="shared" si="19"/>
        <v>0</v>
      </c>
      <c r="Y78" s="44">
        <f t="shared" si="20"/>
        <v>1011733.47327571</v>
      </c>
      <c r="Z78" s="44">
        <f t="shared" si="21"/>
        <v>156240.55494443464</v>
      </c>
      <c r="AA78" s="44">
        <f t="shared" si="22"/>
        <v>583914.74743340979</v>
      </c>
      <c r="AB78" s="44">
        <f t="shared" si="23"/>
        <v>3960.2138811077793</v>
      </c>
      <c r="AC78" s="44">
        <f t="shared" si="24"/>
        <v>109845.34852707709</v>
      </c>
      <c r="AD78" s="44">
        <f t="shared" si="25"/>
        <v>194223.92019827131</v>
      </c>
      <c r="AE78" s="12">
        <f t="shared" si="26"/>
        <v>2159097.0453116954</v>
      </c>
    </row>
    <row r="79" spans="1:31" ht="12.6" hidden="1" customHeight="1" x14ac:dyDescent="0.2">
      <c r="A79" s="26" t="s">
        <v>18</v>
      </c>
      <c r="B79" s="19"/>
      <c r="C79" s="19"/>
      <c r="D79" s="20">
        <v>22</v>
      </c>
      <c r="E79" s="21"/>
      <c r="F79" s="22"/>
      <c r="G79" s="21"/>
      <c r="H79" s="22"/>
      <c r="I79" s="20"/>
      <c r="J79" s="20">
        <v>2028</v>
      </c>
      <c r="K79" s="20">
        <v>224</v>
      </c>
      <c r="L79" s="20">
        <v>76</v>
      </c>
      <c r="M79" s="20">
        <v>400</v>
      </c>
      <c r="N79" s="20">
        <v>200</v>
      </c>
      <c r="O79" s="20">
        <v>2950</v>
      </c>
      <c r="P79" s="23" t="str">
        <f>VLOOKUP(A79,'ИЗ ОСНОВЫ НОМЕНКЛАТУР'!D:E,2,0)</f>
        <v>Кромочные материалы</v>
      </c>
      <c r="Q79" s="23" t="str">
        <f>VLOOKUP(A79,'ИЗ ОСНОВЫ НОМЕНКЛАТУР'!D:F,3,0)</f>
        <v>Кромка ПВХ Китай</v>
      </c>
      <c r="R79" s="40">
        <f>VLOOKUP(A:A,'ИЗ ОСНОВЫ НОМЕНКЛАТУР'!D:G,4,0)</f>
        <v>19.798543207953688</v>
      </c>
      <c r="S79" s="12" t="str">
        <f>VLOOKUP(A:A,'ИЗ ОСНОВЫ НОМЕНКЛАТУР'!D:H,5,0)</f>
        <v>A</v>
      </c>
      <c r="T79" s="44">
        <f t="shared" si="15"/>
        <v>435.56795057498113</v>
      </c>
      <c r="U79" s="44">
        <f t="shared" si="16"/>
        <v>0</v>
      </c>
      <c r="V79" s="44">
        <f t="shared" si="17"/>
        <v>0</v>
      </c>
      <c r="W79" s="44">
        <f t="shared" si="18"/>
        <v>0</v>
      </c>
      <c r="X79" s="44">
        <f t="shared" si="19"/>
        <v>0</v>
      </c>
      <c r="Y79" s="44">
        <f t="shared" si="20"/>
        <v>0</v>
      </c>
      <c r="Z79" s="44">
        <f t="shared" si="21"/>
        <v>40151.445625730077</v>
      </c>
      <c r="AA79" s="44">
        <f t="shared" si="22"/>
        <v>4434.8736785816263</v>
      </c>
      <c r="AB79" s="44">
        <f t="shared" si="23"/>
        <v>1504.6892838044803</v>
      </c>
      <c r="AC79" s="44">
        <f t="shared" si="24"/>
        <v>7919.4172831814758</v>
      </c>
      <c r="AD79" s="44">
        <f t="shared" si="25"/>
        <v>3959.7086415907379</v>
      </c>
      <c r="AE79" s="12">
        <f t="shared" si="26"/>
        <v>58405.702463463385</v>
      </c>
    </row>
    <row r="80" spans="1:31" ht="12.6" hidden="1" customHeight="1" x14ac:dyDescent="0.2">
      <c r="A80" s="26" t="s">
        <v>39</v>
      </c>
      <c r="B80" s="19"/>
      <c r="C80" s="19"/>
      <c r="D80" s="20">
        <v>40</v>
      </c>
      <c r="E80" s="21"/>
      <c r="F80" s="22"/>
      <c r="G80" s="20">
        <v>1000</v>
      </c>
      <c r="H80" s="20"/>
      <c r="I80" s="20">
        <v>4000</v>
      </c>
      <c r="J80" s="20">
        <v>5000</v>
      </c>
      <c r="K80" s="20"/>
      <c r="L80" s="20"/>
      <c r="M80" s="20"/>
      <c r="N80" s="20">
        <v>70</v>
      </c>
      <c r="O80" s="20">
        <v>10110</v>
      </c>
      <c r="P80" s="23" t="str">
        <f>VLOOKUP(A80,'ИЗ ОСНОВЫ НОМЕНКЛАТУР'!D:E,2,0)</f>
        <v>Кромочные материалы</v>
      </c>
      <c r="Q80" s="23" t="str">
        <f>VLOOKUP(A80,'ИЗ ОСНОВЫ НОМЕНКЛАТУР'!D:F,3,0)</f>
        <v>Кромка ПВХ Китай</v>
      </c>
      <c r="R80" s="40">
        <f>VLOOKUP(A:A,'ИЗ ОСНОВЫ НОМЕНКЛАТУР'!D:G,4,0)</f>
        <v>18.367105865886245</v>
      </c>
      <c r="S80" s="12" t="str">
        <f>VLOOKUP(A:A,'ИЗ ОСНОВЫ НОМЕНКЛАТУР'!D:H,5,0)</f>
        <v>A</v>
      </c>
      <c r="T80" s="44">
        <f t="shared" si="15"/>
        <v>734.6842346354498</v>
      </c>
      <c r="U80" s="44">
        <f t="shared" si="16"/>
        <v>0</v>
      </c>
      <c r="V80" s="44">
        <f t="shared" si="17"/>
        <v>0</v>
      </c>
      <c r="W80" s="44">
        <f t="shared" si="18"/>
        <v>18367.105865886246</v>
      </c>
      <c r="X80" s="44">
        <f t="shared" si="19"/>
        <v>0</v>
      </c>
      <c r="Y80" s="44">
        <f t="shared" si="20"/>
        <v>73468.423463544983</v>
      </c>
      <c r="Z80" s="44">
        <f t="shared" si="21"/>
        <v>91835.529329431229</v>
      </c>
      <c r="AA80" s="44">
        <f t="shared" si="22"/>
        <v>0</v>
      </c>
      <c r="AB80" s="44">
        <f t="shared" si="23"/>
        <v>0</v>
      </c>
      <c r="AC80" s="44">
        <f t="shared" si="24"/>
        <v>0</v>
      </c>
      <c r="AD80" s="44">
        <f t="shared" si="25"/>
        <v>1285.6974106120372</v>
      </c>
      <c r="AE80" s="12">
        <f t="shared" si="26"/>
        <v>185691.44030410997</v>
      </c>
    </row>
    <row r="81" spans="1:31" ht="12.6" hidden="1" customHeight="1" x14ac:dyDescent="0.2">
      <c r="A81" s="26" t="s">
        <v>795</v>
      </c>
      <c r="B81" s="19"/>
      <c r="C81" s="19"/>
      <c r="D81" s="20"/>
      <c r="E81" s="21"/>
      <c r="F81" s="22"/>
      <c r="G81" s="20">
        <v>127</v>
      </c>
      <c r="H81" s="20"/>
      <c r="I81" s="20"/>
      <c r="J81" s="20">
        <v>12195</v>
      </c>
      <c r="K81" s="20"/>
      <c r="L81" s="20"/>
      <c r="M81" s="20"/>
      <c r="N81" s="20"/>
      <c r="O81" s="20">
        <v>12322</v>
      </c>
      <c r="P81" s="23" t="str">
        <f>VLOOKUP(A81,'ИЗ ОСНОВЫ НОМЕНКЛАТУР'!D:E,2,0)</f>
        <v>Кромочные материалы</v>
      </c>
      <c r="Q81" s="23" t="str">
        <f>VLOOKUP(A81,'ИЗ ОСНОВЫ НОМЕНКЛАТУР'!D:F,3,0)</f>
        <v>Распродажа кромка</v>
      </c>
      <c r="R81" s="40">
        <f>VLOOKUP(A:A,'ИЗ ОСНОВЫ НОМЕНКЛАТУР'!D:G,4,0)</f>
        <v>21</v>
      </c>
      <c r="S81" s="12" t="str">
        <f>VLOOKUP(A:A,'ИЗ ОСНОВЫ НОМЕНКЛАТУР'!D:H,5,0)</f>
        <v>B</v>
      </c>
      <c r="T81" s="44">
        <f t="shared" si="15"/>
        <v>0</v>
      </c>
      <c r="U81" s="44">
        <f t="shared" si="16"/>
        <v>0</v>
      </c>
      <c r="V81" s="44">
        <f t="shared" si="17"/>
        <v>0</v>
      </c>
      <c r="W81" s="44">
        <f t="shared" si="18"/>
        <v>2667</v>
      </c>
      <c r="X81" s="44">
        <f t="shared" si="19"/>
        <v>0</v>
      </c>
      <c r="Y81" s="44">
        <f t="shared" si="20"/>
        <v>0</v>
      </c>
      <c r="Z81" s="44">
        <f t="shared" si="21"/>
        <v>256095</v>
      </c>
      <c r="AA81" s="44">
        <f t="shared" si="22"/>
        <v>0</v>
      </c>
      <c r="AB81" s="44">
        <f t="shared" si="23"/>
        <v>0</v>
      </c>
      <c r="AC81" s="44">
        <f t="shared" si="24"/>
        <v>0</v>
      </c>
      <c r="AD81" s="44">
        <f t="shared" si="25"/>
        <v>0</v>
      </c>
      <c r="AE81" s="12">
        <f t="shared" si="26"/>
        <v>258762</v>
      </c>
    </row>
    <row r="82" spans="1:31" ht="12.6" hidden="1" customHeight="1" x14ac:dyDescent="0.2">
      <c r="A82" s="26" t="s">
        <v>4202</v>
      </c>
      <c r="B82" s="19"/>
      <c r="C82" s="19"/>
      <c r="D82" s="20"/>
      <c r="E82" s="21"/>
      <c r="F82" s="22"/>
      <c r="G82" s="21"/>
      <c r="H82" s="22"/>
      <c r="I82" s="20"/>
      <c r="J82" s="20">
        <v>2000</v>
      </c>
      <c r="K82" s="20">
        <v>3000</v>
      </c>
      <c r="L82" s="20"/>
      <c r="M82" s="20"/>
      <c r="N82" s="20"/>
      <c r="O82" s="20">
        <v>5000</v>
      </c>
      <c r="P82" s="23" t="str">
        <f>VLOOKUP(A82,'ИЗ ОСНОВЫ НОМЕНКЛАТУР'!D:E,2,0)</f>
        <v>Кромочные материалы</v>
      </c>
      <c r="Q82" s="23" t="str">
        <f>VLOOKUP(A82,'ИЗ ОСНОВЫ НОМЕНКЛАТУР'!D:F,3,0)</f>
        <v>Кромка ПВХ Китай</v>
      </c>
      <c r="R82" s="40">
        <f>VLOOKUP(A:A,'ИЗ ОСНОВЫ НОМЕНКЛАТУР'!D:G,4,0)</f>
        <v>24.6</v>
      </c>
      <c r="S82" s="12" t="str">
        <f>VLOOKUP(A:A,'ИЗ ОСНОВЫ НОМЕНКЛАТУР'!D:H,5,0)</f>
        <v>C</v>
      </c>
      <c r="T82" s="44">
        <f t="shared" si="15"/>
        <v>0</v>
      </c>
      <c r="U82" s="44">
        <f t="shared" si="16"/>
        <v>0</v>
      </c>
      <c r="V82" s="44">
        <f t="shared" si="17"/>
        <v>0</v>
      </c>
      <c r="W82" s="44">
        <f t="shared" si="18"/>
        <v>0</v>
      </c>
      <c r="X82" s="44">
        <f t="shared" si="19"/>
        <v>0</v>
      </c>
      <c r="Y82" s="44">
        <f t="shared" si="20"/>
        <v>0</v>
      </c>
      <c r="Z82" s="44">
        <f t="shared" si="21"/>
        <v>49200</v>
      </c>
      <c r="AA82" s="44">
        <f t="shared" si="22"/>
        <v>73800</v>
      </c>
      <c r="AB82" s="44">
        <f t="shared" si="23"/>
        <v>0</v>
      </c>
      <c r="AC82" s="44">
        <f t="shared" si="24"/>
        <v>0</v>
      </c>
      <c r="AD82" s="44">
        <f t="shared" si="25"/>
        <v>0</v>
      </c>
      <c r="AE82" s="12">
        <f t="shared" si="26"/>
        <v>123000</v>
      </c>
    </row>
    <row r="83" spans="1:31" ht="12.6" hidden="1" customHeight="1" x14ac:dyDescent="0.2">
      <c r="A83" s="26" t="s">
        <v>166</v>
      </c>
      <c r="B83" s="19"/>
      <c r="C83" s="19"/>
      <c r="D83" s="20"/>
      <c r="E83" s="21"/>
      <c r="F83" s="22"/>
      <c r="G83" s="21"/>
      <c r="H83" s="22"/>
      <c r="I83" s="20"/>
      <c r="J83" s="20">
        <v>2884</v>
      </c>
      <c r="K83" s="20"/>
      <c r="L83" s="20">
        <v>149</v>
      </c>
      <c r="M83" s="20">
        <v>4600</v>
      </c>
      <c r="N83" s="20">
        <v>560</v>
      </c>
      <c r="O83" s="20">
        <v>8193</v>
      </c>
      <c r="P83" s="23" t="str">
        <f>VLOOKUP(A83,'ИЗ ОСНОВЫ НОМЕНКЛАТУР'!D:E,2,0)</f>
        <v>Кромочные материалы</v>
      </c>
      <c r="Q83" s="23" t="str">
        <f>VLOOKUP(A83,'ИЗ ОСНОВЫ НОМЕНКЛАТУР'!D:F,3,0)</f>
        <v>Кромка ПВХ Китай</v>
      </c>
      <c r="R83" s="40">
        <f>VLOOKUP(A:A,'ИЗ ОСНОВЫ НОМЕНКЛАТУР'!D:G,4,0)</f>
        <v>21.769389374425021</v>
      </c>
      <c r="S83" s="12" t="str">
        <f>VLOOKUP(A:A,'ИЗ ОСНОВЫ НОМЕНКЛАТУР'!D:H,5,0)</f>
        <v>B</v>
      </c>
      <c r="T83" s="44">
        <f t="shared" si="15"/>
        <v>0</v>
      </c>
      <c r="U83" s="44">
        <f t="shared" si="16"/>
        <v>0</v>
      </c>
      <c r="V83" s="44">
        <f t="shared" si="17"/>
        <v>0</v>
      </c>
      <c r="W83" s="44">
        <f t="shared" si="18"/>
        <v>0</v>
      </c>
      <c r="X83" s="44">
        <f t="shared" si="19"/>
        <v>0</v>
      </c>
      <c r="Y83" s="44">
        <f t="shared" si="20"/>
        <v>0</v>
      </c>
      <c r="Z83" s="44">
        <f t="shared" si="21"/>
        <v>62782.918955841764</v>
      </c>
      <c r="AA83" s="44">
        <f t="shared" si="22"/>
        <v>0</v>
      </c>
      <c r="AB83" s="44">
        <f t="shared" si="23"/>
        <v>3243.6390167893283</v>
      </c>
      <c r="AC83" s="44">
        <f t="shared" si="24"/>
        <v>100139.1911223551</v>
      </c>
      <c r="AD83" s="44">
        <f t="shared" si="25"/>
        <v>12190.858049678012</v>
      </c>
      <c r="AE83" s="12">
        <f t="shared" si="26"/>
        <v>178356.60714466419</v>
      </c>
    </row>
    <row r="84" spans="1:31" ht="12.6" hidden="1" customHeight="1" x14ac:dyDescent="0.2">
      <c r="A84" s="26" t="s">
        <v>4203</v>
      </c>
      <c r="B84" s="19"/>
      <c r="C84" s="19"/>
      <c r="D84" s="20"/>
      <c r="E84" s="21"/>
      <c r="F84" s="22"/>
      <c r="G84" s="20">
        <v>145</v>
      </c>
      <c r="H84" s="20"/>
      <c r="I84" s="20"/>
      <c r="J84" s="20"/>
      <c r="K84" s="20"/>
      <c r="L84" s="20"/>
      <c r="M84" s="20"/>
      <c r="N84" s="20"/>
      <c r="O84" s="20">
        <v>145</v>
      </c>
      <c r="P84" s="23" t="str">
        <f>VLOOKUP(A84,'ИЗ ОСНОВЫ НОМЕНКЛАТУР'!D:E,2,0)</f>
        <v>Кромочные материалы</v>
      </c>
      <c r="Q84" s="23" t="str">
        <f>VLOOKUP(A84,'ИЗ ОСНОВЫ НОМЕНКЛАТУР'!D:F,3,0)</f>
        <v>Распродажа кромка</v>
      </c>
      <c r="R84" s="40">
        <f>VLOOKUP(A:A,'ИЗ ОСНОВЫ НОМЕНКЛАТУР'!D:G,4,0)</f>
        <v>21.517241379310345</v>
      </c>
      <c r="S84" s="12" t="str">
        <f>VLOOKUP(A:A,'ИЗ ОСНОВЫ НОМЕНКЛАТУР'!D:H,5,0)</f>
        <v>C</v>
      </c>
      <c r="T84" s="44">
        <f t="shared" si="15"/>
        <v>0</v>
      </c>
      <c r="U84" s="44">
        <f t="shared" si="16"/>
        <v>0</v>
      </c>
      <c r="V84" s="44">
        <f t="shared" si="17"/>
        <v>0</v>
      </c>
      <c r="W84" s="44">
        <f t="shared" si="18"/>
        <v>3120</v>
      </c>
      <c r="X84" s="44">
        <f t="shared" si="19"/>
        <v>0</v>
      </c>
      <c r="Y84" s="44">
        <f t="shared" si="20"/>
        <v>0</v>
      </c>
      <c r="Z84" s="44">
        <f t="shared" si="21"/>
        <v>0</v>
      </c>
      <c r="AA84" s="44">
        <f t="shared" si="22"/>
        <v>0</v>
      </c>
      <c r="AB84" s="44">
        <f t="shared" si="23"/>
        <v>0</v>
      </c>
      <c r="AC84" s="44">
        <f t="shared" si="24"/>
        <v>0</v>
      </c>
      <c r="AD84" s="44">
        <f t="shared" si="25"/>
        <v>0</v>
      </c>
      <c r="AE84" s="12">
        <f t="shared" si="26"/>
        <v>3120</v>
      </c>
    </row>
    <row r="85" spans="1:31" ht="12.6" hidden="1" customHeight="1" x14ac:dyDescent="0.2">
      <c r="A85" s="26" t="s">
        <v>4204</v>
      </c>
      <c r="B85" s="19"/>
      <c r="C85" s="19"/>
      <c r="D85" s="20"/>
      <c r="E85" s="21"/>
      <c r="F85" s="22"/>
      <c r="G85" s="21"/>
      <c r="H85" s="22"/>
      <c r="I85" s="20"/>
      <c r="J85" s="20">
        <v>2000</v>
      </c>
      <c r="K85" s="20">
        <v>3000</v>
      </c>
      <c r="L85" s="20"/>
      <c r="M85" s="20"/>
      <c r="N85" s="20"/>
      <c r="O85" s="20">
        <v>5000</v>
      </c>
      <c r="P85" s="23" t="str">
        <f>VLOOKUP(A85,'ИЗ ОСНОВЫ НОМЕНКЛАТУР'!D:E,2,0)</f>
        <v>Кромочные материалы</v>
      </c>
      <c r="Q85" s="23" t="str">
        <f>VLOOKUP(A85,'ИЗ ОСНОВЫ НОМЕНКЛАТУР'!D:F,3,0)</f>
        <v>Кромка ПВХ Китай</v>
      </c>
      <c r="R85" s="40">
        <f>VLOOKUP(A:A,'ИЗ ОСНОВЫ НОМЕНКЛАТУР'!D:G,4,0)</f>
        <v>24.3</v>
      </c>
      <c r="S85" s="12" t="str">
        <f>VLOOKUP(A:A,'ИЗ ОСНОВЫ НОМЕНКЛАТУР'!D:H,5,0)</f>
        <v>C</v>
      </c>
      <c r="T85" s="44">
        <f t="shared" si="15"/>
        <v>0</v>
      </c>
      <c r="U85" s="44">
        <f t="shared" si="16"/>
        <v>0</v>
      </c>
      <c r="V85" s="44">
        <f t="shared" si="17"/>
        <v>0</v>
      </c>
      <c r="W85" s="44">
        <f t="shared" si="18"/>
        <v>0</v>
      </c>
      <c r="X85" s="44">
        <f t="shared" si="19"/>
        <v>0</v>
      </c>
      <c r="Y85" s="44">
        <f t="shared" si="20"/>
        <v>0</v>
      </c>
      <c r="Z85" s="44">
        <f t="shared" si="21"/>
        <v>48600</v>
      </c>
      <c r="AA85" s="44">
        <f t="shared" si="22"/>
        <v>72900</v>
      </c>
      <c r="AB85" s="44">
        <f t="shared" si="23"/>
        <v>0</v>
      </c>
      <c r="AC85" s="44">
        <f t="shared" si="24"/>
        <v>0</v>
      </c>
      <c r="AD85" s="44">
        <f t="shared" si="25"/>
        <v>0</v>
      </c>
      <c r="AE85" s="12">
        <f t="shared" si="26"/>
        <v>121500</v>
      </c>
    </row>
    <row r="86" spans="1:31" ht="12.6" hidden="1" customHeight="1" x14ac:dyDescent="0.2">
      <c r="A86" s="26" t="s">
        <v>25</v>
      </c>
      <c r="B86" s="19"/>
      <c r="C86" s="19"/>
      <c r="D86" s="20">
        <v>908</v>
      </c>
      <c r="E86" s="20">
        <v>200</v>
      </c>
      <c r="F86" s="20"/>
      <c r="G86" s="20">
        <v>404</v>
      </c>
      <c r="H86" s="20"/>
      <c r="I86" s="20">
        <v>128600</v>
      </c>
      <c r="J86" s="20">
        <v>7662</v>
      </c>
      <c r="K86" s="20">
        <v>8000</v>
      </c>
      <c r="L86" s="20">
        <v>105</v>
      </c>
      <c r="M86" s="20">
        <v>6400</v>
      </c>
      <c r="N86" s="20">
        <v>7629</v>
      </c>
      <c r="O86" s="20">
        <v>159908</v>
      </c>
      <c r="P86" s="23" t="str">
        <f>VLOOKUP(A86,'ИЗ ОСНОВЫ НОМЕНКЛАТУР'!D:E,2,0)</f>
        <v>Кромочные материалы</v>
      </c>
      <c r="Q86" s="23" t="str">
        <f>VLOOKUP(A86,'ИЗ ОСНОВЫ НОМЕНКЛАТУР'!D:F,3,0)</f>
        <v>Кромка ПВХ Китай</v>
      </c>
      <c r="R86" s="40">
        <f>VLOOKUP(A:A,'ИЗ ОСНОВЫ НОМЕНКЛАТУР'!D:G,4,0)</f>
        <v>20.783259761083944</v>
      </c>
      <c r="S86" s="12" t="str">
        <f>VLOOKUP(A:A,'ИЗ ОСНОВЫ НОМЕНКЛАТУР'!D:H,5,0)</f>
        <v>A</v>
      </c>
      <c r="T86" s="44">
        <f t="shared" si="15"/>
        <v>18871.199863064219</v>
      </c>
      <c r="U86" s="44">
        <f t="shared" si="16"/>
        <v>4156.6519522167891</v>
      </c>
      <c r="V86" s="44">
        <f t="shared" si="17"/>
        <v>0</v>
      </c>
      <c r="W86" s="44">
        <f t="shared" si="18"/>
        <v>8396.4369434779128</v>
      </c>
      <c r="X86" s="44">
        <f t="shared" si="19"/>
        <v>0</v>
      </c>
      <c r="Y86" s="44">
        <f t="shared" si="20"/>
        <v>2672727.205275395</v>
      </c>
      <c r="Z86" s="44">
        <f t="shared" si="21"/>
        <v>159241.33628942518</v>
      </c>
      <c r="AA86" s="44">
        <f t="shared" si="22"/>
        <v>166266.07808867155</v>
      </c>
      <c r="AB86" s="44">
        <f t="shared" si="23"/>
        <v>2182.2422749138141</v>
      </c>
      <c r="AC86" s="44">
        <f t="shared" si="24"/>
        <v>133012.86247093725</v>
      </c>
      <c r="AD86" s="44">
        <f t="shared" si="25"/>
        <v>158555.4887173094</v>
      </c>
      <c r="AE86" s="12">
        <f t="shared" si="26"/>
        <v>3323409.5018754113</v>
      </c>
    </row>
    <row r="87" spans="1:31" ht="12.6" hidden="1" customHeight="1" x14ac:dyDescent="0.2">
      <c r="A87" s="26" t="s">
        <v>73</v>
      </c>
      <c r="B87" s="19"/>
      <c r="C87" s="19"/>
      <c r="D87" s="20"/>
      <c r="E87" s="21"/>
      <c r="F87" s="22"/>
      <c r="G87" s="21"/>
      <c r="H87" s="22"/>
      <c r="I87" s="20"/>
      <c r="J87" s="20">
        <v>1925</v>
      </c>
      <c r="K87" s="20">
        <v>10000</v>
      </c>
      <c r="L87" s="20"/>
      <c r="M87" s="20"/>
      <c r="N87" s="20"/>
      <c r="O87" s="20">
        <v>11925</v>
      </c>
      <c r="P87" s="23" t="str">
        <f>VLOOKUP(A87,'ИЗ ОСНОВЫ НОМЕНКЛАТУР'!D:E,2,0)</f>
        <v>Кромочные материалы</v>
      </c>
      <c r="Q87" s="23" t="str">
        <f>VLOOKUP(A87,'ИЗ ОСНОВЫ НОМЕНКЛАТУР'!D:F,3,0)</f>
        <v>Кромка ПВХ Китай</v>
      </c>
      <c r="R87" s="40">
        <f>VLOOKUP(A:A,'ИЗ ОСНОВЫ НОМЕНКЛАТУР'!D:G,4,0)</f>
        <v>17.600000000000001</v>
      </c>
      <c r="S87" s="12" t="str">
        <f>VLOOKUP(A:A,'ИЗ ОСНОВЫ НОМЕНКЛАТУР'!D:H,5,0)</f>
        <v>A</v>
      </c>
      <c r="T87" s="44">
        <f t="shared" si="15"/>
        <v>0</v>
      </c>
      <c r="U87" s="44">
        <f t="shared" si="16"/>
        <v>0</v>
      </c>
      <c r="V87" s="44">
        <f t="shared" si="17"/>
        <v>0</v>
      </c>
      <c r="W87" s="44">
        <f t="shared" si="18"/>
        <v>0</v>
      </c>
      <c r="X87" s="44">
        <f t="shared" si="19"/>
        <v>0</v>
      </c>
      <c r="Y87" s="44">
        <f t="shared" si="20"/>
        <v>0</v>
      </c>
      <c r="Z87" s="44">
        <f t="shared" si="21"/>
        <v>33880</v>
      </c>
      <c r="AA87" s="44">
        <f t="shared" si="22"/>
        <v>176000</v>
      </c>
      <c r="AB87" s="44">
        <f t="shared" si="23"/>
        <v>0</v>
      </c>
      <c r="AC87" s="44">
        <f t="shared" si="24"/>
        <v>0</v>
      </c>
      <c r="AD87" s="44">
        <f t="shared" si="25"/>
        <v>0</v>
      </c>
      <c r="AE87" s="12">
        <f t="shared" si="26"/>
        <v>209880</v>
      </c>
    </row>
    <row r="88" spans="1:31" ht="12.6" hidden="1" customHeight="1" x14ac:dyDescent="0.2">
      <c r="A88" s="26" t="s">
        <v>47</v>
      </c>
      <c r="B88" s="19"/>
      <c r="C88" s="19"/>
      <c r="D88" s="20"/>
      <c r="E88" s="21"/>
      <c r="F88" s="22"/>
      <c r="G88" s="20">
        <v>352</v>
      </c>
      <c r="H88" s="20"/>
      <c r="I88" s="20"/>
      <c r="J88" s="20"/>
      <c r="K88" s="20"/>
      <c r="L88" s="20"/>
      <c r="M88" s="20"/>
      <c r="N88" s="20"/>
      <c r="O88" s="20">
        <v>352</v>
      </c>
      <c r="P88" s="23" t="str">
        <f>VLOOKUP(A88,'ИЗ ОСНОВЫ НОМЕНКЛАТУР'!D:E,2,0)</f>
        <v>Кромочные материалы</v>
      </c>
      <c r="Q88" s="23" t="str">
        <f>VLOOKUP(A88,'ИЗ ОСНОВЫ НОМЕНКЛАТУР'!D:F,3,0)</f>
        <v>Кромка ПВХ Китай</v>
      </c>
      <c r="R88" s="40">
        <f>VLOOKUP(A:A,'ИЗ ОСНОВЫ НОМЕНКЛАТУР'!D:G,4,0)</f>
        <v>26.772958641872425</v>
      </c>
      <c r="S88" s="12" t="str">
        <f>VLOOKUP(A:A,'ИЗ ОСНОВЫ НОМЕНКЛАТУР'!D:H,5,0)</f>
        <v>B</v>
      </c>
      <c r="T88" s="44">
        <f t="shared" si="15"/>
        <v>0</v>
      </c>
      <c r="U88" s="44">
        <f t="shared" si="16"/>
        <v>0</v>
      </c>
      <c r="V88" s="44">
        <f t="shared" si="17"/>
        <v>0</v>
      </c>
      <c r="W88" s="44">
        <f t="shared" si="18"/>
        <v>9424.0814419390936</v>
      </c>
      <c r="X88" s="44">
        <f t="shared" si="19"/>
        <v>0</v>
      </c>
      <c r="Y88" s="44">
        <f t="shared" si="20"/>
        <v>0</v>
      </c>
      <c r="Z88" s="44">
        <f t="shared" si="21"/>
        <v>0</v>
      </c>
      <c r="AA88" s="44">
        <f t="shared" si="22"/>
        <v>0</v>
      </c>
      <c r="AB88" s="44">
        <f t="shared" si="23"/>
        <v>0</v>
      </c>
      <c r="AC88" s="44">
        <f t="shared" si="24"/>
        <v>0</v>
      </c>
      <c r="AD88" s="44">
        <f t="shared" si="25"/>
        <v>0</v>
      </c>
      <c r="AE88" s="12">
        <f t="shared" si="26"/>
        <v>9424.0814419390936</v>
      </c>
    </row>
    <row r="89" spans="1:31" ht="12.6" hidden="1" customHeight="1" x14ac:dyDescent="0.2">
      <c r="A89" s="26" t="s">
        <v>36</v>
      </c>
      <c r="B89" s="19"/>
      <c r="C89" s="19"/>
      <c r="D89" s="20">
        <v>33</v>
      </c>
      <c r="E89" s="21"/>
      <c r="F89" s="22"/>
      <c r="G89" s="20">
        <v>1000</v>
      </c>
      <c r="H89" s="20"/>
      <c r="I89" s="20">
        <v>5000</v>
      </c>
      <c r="J89" s="20">
        <v>3688</v>
      </c>
      <c r="K89" s="20">
        <v>7000</v>
      </c>
      <c r="L89" s="20"/>
      <c r="M89" s="20"/>
      <c r="N89" s="20">
        <v>7734</v>
      </c>
      <c r="O89" s="20">
        <v>24455</v>
      </c>
      <c r="P89" s="23" t="str">
        <f>VLOOKUP(A89,'ИЗ ОСНОВЫ НОМЕНКЛАТУР'!D:E,2,0)</f>
        <v>Кромочные материалы</v>
      </c>
      <c r="Q89" s="23" t="str">
        <f>VLOOKUP(A89,'ИЗ ОСНОВЫ НОМЕНКЛАТУР'!D:F,3,0)</f>
        <v>Кромка ПВХ Китай</v>
      </c>
      <c r="R89" s="40">
        <f>VLOOKUP(A:A,'ИЗ ОСНОВЫ НОМЕНКЛАТУР'!D:G,4,0)</f>
        <v>24.750882916352236</v>
      </c>
      <c r="S89" s="12" t="str">
        <f>VLOOKUP(A:A,'ИЗ ОСНОВЫ НОМЕНКЛАТУР'!D:H,5,0)</f>
        <v>B</v>
      </c>
      <c r="T89" s="44">
        <f t="shared" si="15"/>
        <v>816.77913623962377</v>
      </c>
      <c r="U89" s="44">
        <f t="shared" si="16"/>
        <v>0</v>
      </c>
      <c r="V89" s="44">
        <f t="shared" si="17"/>
        <v>0</v>
      </c>
      <c r="W89" s="44">
        <f t="shared" si="18"/>
        <v>24750.882916352235</v>
      </c>
      <c r="X89" s="44">
        <f t="shared" si="19"/>
        <v>0</v>
      </c>
      <c r="Y89" s="44">
        <f t="shared" si="20"/>
        <v>123754.41458176117</v>
      </c>
      <c r="Z89" s="44">
        <f t="shared" si="21"/>
        <v>91281.256195507041</v>
      </c>
      <c r="AA89" s="44">
        <f t="shared" si="22"/>
        <v>173256.18041446566</v>
      </c>
      <c r="AB89" s="44">
        <f t="shared" si="23"/>
        <v>0</v>
      </c>
      <c r="AC89" s="44">
        <f t="shared" si="24"/>
        <v>0</v>
      </c>
      <c r="AD89" s="44">
        <f t="shared" si="25"/>
        <v>191423.32847506818</v>
      </c>
      <c r="AE89" s="12">
        <f t="shared" si="26"/>
        <v>605282.84171939397</v>
      </c>
    </row>
    <row r="90" spans="1:31" ht="12.6" hidden="1" customHeight="1" x14ac:dyDescent="0.2">
      <c r="A90" s="26" t="s">
        <v>44</v>
      </c>
      <c r="B90" s="19"/>
      <c r="C90" s="19"/>
      <c r="D90" s="20"/>
      <c r="E90" s="21"/>
      <c r="F90" s="22"/>
      <c r="G90" s="21"/>
      <c r="H90" s="22"/>
      <c r="I90" s="20"/>
      <c r="J90" s="20"/>
      <c r="K90" s="20"/>
      <c r="L90" s="20"/>
      <c r="M90" s="20"/>
      <c r="N90" s="20">
        <v>-63</v>
      </c>
      <c r="O90" s="20">
        <v>-63</v>
      </c>
      <c r="P90" s="23" t="str">
        <f>VLOOKUP(A90,'ИЗ ОСНОВЫ НОМЕНКЛАТУР'!D:E,2,0)</f>
        <v>Кромочные материалы</v>
      </c>
      <c r="Q90" s="23" t="str">
        <f>VLOOKUP(A90,'ИЗ ОСНОВЫ НОМЕНКЛАТУР'!D:F,3,0)</f>
        <v>Кромка ПВХ Китай</v>
      </c>
      <c r="R90" s="40">
        <f>VLOOKUP(A:A,'ИЗ ОСНОВЫ НОМЕНКЛАТУР'!D:G,4,0)</f>
        <v>23.348041266352325</v>
      </c>
      <c r="S90" s="12" t="str">
        <f>VLOOKUP(A:A,'ИЗ ОСНОВЫ НОМЕНКЛАТУР'!D:H,5,0)</f>
        <v>A</v>
      </c>
      <c r="T90" s="44">
        <f t="shared" si="15"/>
        <v>0</v>
      </c>
      <c r="U90" s="44">
        <f t="shared" si="16"/>
        <v>0</v>
      </c>
      <c r="V90" s="44">
        <f t="shared" si="17"/>
        <v>0</v>
      </c>
      <c r="W90" s="44">
        <f t="shared" si="18"/>
        <v>0</v>
      </c>
      <c r="X90" s="44">
        <f t="shared" si="19"/>
        <v>0</v>
      </c>
      <c r="Y90" s="44">
        <f t="shared" si="20"/>
        <v>0</v>
      </c>
      <c r="Z90" s="44">
        <f t="shared" si="21"/>
        <v>0</v>
      </c>
      <c r="AA90" s="44">
        <f t="shared" si="22"/>
        <v>0</v>
      </c>
      <c r="AB90" s="44">
        <f t="shared" si="23"/>
        <v>0</v>
      </c>
      <c r="AC90" s="44">
        <f t="shared" si="24"/>
        <v>0</v>
      </c>
      <c r="AD90" s="44">
        <f t="shared" si="25"/>
        <v>-1470.9265997801965</v>
      </c>
      <c r="AE90" s="12">
        <f t="shared" si="26"/>
        <v>-1470.9265997801965</v>
      </c>
    </row>
    <row r="91" spans="1:31" ht="12.6" hidden="1" customHeight="1" x14ac:dyDescent="0.2">
      <c r="A91" s="26" t="s">
        <v>60</v>
      </c>
      <c r="B91" s="19"/>
      <c r="C91" s="19"/>
      <c r="D91" s="20"/>
      <c r="E91" s="21"/>
      <c r="F91" s="22"/>
      <c r="G91" s="20">
        <v>627</v>
      </c>
      <c r="H91" s="20"/>
      <c r="I91" s="20">
        <v>19000</v>
      </c>
      <c r="J91" s="20">
        <v>8456</v>
      </c>
      <c r="K91" s="20">
        <v>15000</v>
      </c>
      <c r="L91" s="20">
        <v>64</v>
      </c>
      <c r="M91" s="20">
        <v>6800</v>
      </c>
      <c r="N91" s="20">
        <v>1563</v>
      </c>
      <c r="O91" s="20">
        <v>51510</v>
      </c>
      <c r="P91" s="23" t="str">
        <f>VLOOKUP(A91,'ИЗ ОСНОВЫ НОМЕНКЛАТУР'!D:E,2,0)</f>
        <v>Кромочные материалы</v>
      </c>
      <c r="Q91" s="23" t="str">
        <f>VLOOKUP(A91,'ИЗ ОСНОВЫ НОМЕНКЛАТУР'!D:F,3,0)</f>
        <v>Кромка ПВХ Китай</v>
      </c>
      <c r="R91" s="40">
        <f>VLOOKUP(A:A,'ИЗ ОСНОВЫ НОМЕНКЛАТУР'!D:G,4,0)</f>
        <v>19.077207002636975</v>
      </c>
      <c r="S91" s="12" t="str">
        <f>VLOOKUP(A:A,'ИЗ ОСНОВЫ НОМЕНКЛАТУР'!D:H,5,0)</f>
        <v>A</v>
      </c>
      <c r="T91" s="44">
        <f t="shared" si="15"/>
        <v>0</v>
      </c>
      <c r="U91" s="44">
        <f t="shared" si="16"/>
        <v>0</v>
      </c>
      <c r="V91" s="44">
        <f t="shared" si="17"/>
        <v>0</v>
      </c>
      <c r="W91" s="44">
        <f t="shared" si="18"/>
        <v>11961.408790653382</v>
      </c>
      <c r="X91" s="44">
        <f t="shared" si="19"/>
        <v>0</v>
      </c>
      <c r="Y91" s="44">
        <f t="shared" si="20"/>
        <v>362466.9330501025</v>
      </c>
      <c r="Z91" s="44">
        <f t="shared" si="21"/>
        <v>161316.86241429826</v>
      </c>
      <c r="AA91" s="44">
        <f t="shared" si="22"/>
        <v>286158.10503955465</v>
      </c>
      <c r="AB91" s="44">
        <f t="shared" si="23"/>
        <v>1220.9412481687664</v>
      </c>
      <c r="AC91" s="44">
        <f t="shared" si="24"/>
        <v>129725.00761793143</v>
      </c>
      <c r="AD91" s="44">
        <f t="shared" si="25"/>
        <v>29817.67454512159</v>
      </c>
      <c r="AE91" s="12">
        <f t="shared" si="26"/>
        <v>982666.93270583067</v>
      </c>
    </row>
    <row r="92" spans="1:31" ht="12.6" hidden="1" customHeight="1" x14ac:dyDescent="0.2">
      <c r="A92" s="26" t="s">
        <v>94</v>
      </c>
      <c r="B92" s="19"/>
      <c r="C92" s="19"/>
      <c r="D92" s="20"/>
      <c r="E92" s="21"/>
      <c r="F92" s="22"/>
      <c r="G92" s="21"/>
      <c r="H92" s="22"/>
      <c r="I92" s="20"/>
      <c r="J92" s="20"/>
      <c r="K92" s="20"/>
      <c r="L92" s="20"/>
      <c r="M92" s="20"/>
      <c r="N92" s="20">
        <v>2</v>
      </c>
      <c r="O92" s="20">
        <v>2</v>
      </c>
      <c r="P92" s="23" t="str">
        <f>VLOOKUP(A92,'ИЗ ОСНОВЫ НОМЕНКЛАТУР'!D:E,2,0)</f>
        <v>Кромочные материалы</v>
      </c>
      <c r="Q92" s="23" t="str">
        <f>VLOOKUP(A92,'ИЗ ОСНОВЫ НОМЕНКЛАТУР'!D:F,3,0)</f>
        <v>Кромка ПВХ Китай</v>
      </c>
      <c r="R92" s="40">
        <f>VLOOKUP(A:A,'ИЗ ОСНОВЫ НОМЕНКЛАТУР'!D:G,4,0)</f>
        <v>20.133661590922454</v>
      </c>
      <c r="S92" s="12" t="str">
        <f>VLOOKUP(A:A,'ИЗ ОСНОВЫ НОМЕНКЛАТУР'!D:H,5,0)</f>
        <v>B</v>
      </c>
      <c r="T92" s="44">
        <f t="shared" si="15"/>
        <v>0</v>
      </c>
      <c r="U92" s="44">
        <f t="shared" si="16"/>
        <v>0</v>
      </c>
      <c r="V92" s="44">
        <f t="shared" si="17"/>
        <v>0</v>
      </c>
      <c r="W92" s="44">
        <f t="shared" si="18"/>
        <v>0</v>
      </c>
      <c r="X92" s="44">
        <f t="shared" si="19"/>
        <v>0</v>
      </c>
      <c r="Y92" s="44">
        <f t="shared" si="20"/>
        <v>0</v>
      </c>
      <c r="Z92" s="44">
        <f t="shared" si="21"/>
        <v>0</v>
      </c>
      <c r="AA92" s="44">
        <f t="shared" si="22"/>
        <v>0</v>
      </c>
      <c r="AB92" s="44">
        <f t="shared" si="23"/>
        <v>0</v>
      </c>
      <c r="AC92" s="44">
        <f t="shared" si="24"/>
        <v>0</v>
      </c>
      <c r="AD92" s="44">
        <f t="shared" si="25"/>
        <v>40.267323181844908</v>
      </c>
      <c r="AE92" s="12">
        <f t="shared" si="26"/>
        <v>40.267323181844908</v>
      </c>
    </row>
    <row r="93" spans="1:31" ht="12.6" hidden="1" customHeight="1" x14ac:dyDescent="0.2">
      <c r="A93" s="26" t="s">
        <v>148</v>
      </c>
      <c r="B93" s="19"/>
      <c r="C93" s="19"/>
      <c r="D93" s="20"/>
      <c r="E93" s="21"/>
      <c r="F93" s="22"/>
      <c r="G93" s="21"/>
      <c r="H93" s="22"/>
      <c r="I93" s="20">
        <v>21000</v>
      </c>
      <c r="J93" s="20">
        <v>4487</v>
      </c>
      <c r="K93" s="20">
        <v>5000</v>
      </c>
      <c r="L93" s="20"/>
      <c r="M93" s="20"/>
      <c r="N93" s="20">
        <v>48</v>
      </c>
      <c r="O93" s="20">
        <v>30535</v>
      </c>
      <c r="P93" s="23" t="str">
        <f>VLOOKUP(A93,'ИЗ ОСНОВЫ НОМЕНКЛАТУР'!D:E,2,0)</f>
        <v>Кромочные материалы</v>
      </c>
      <c r="Q93" s="23" t="str">
        <f>VLOOKUP(A93,'ИЗ ОСНОВЫ НОМЕНКЛАТУР'!D:F,3,0)</f>
        <v>Кромка ПВХ Китай</v>
      </c>
      <c r="R93" s="40">
        <f>VLOOKUP(A:A,'ИЗ ОСНОВЫ НОМЕНКЛАТУР'!D:G,4,0)</f>
        <v>17.600000000000001</v>
      </c>
      <c r="S93" s="12" t="str">
        <f>VLOOKUP(A:A,'ИЗ ОСНОВЫ НОМЕНКЛАТУР'!D:H,5,0)</f>
        <v>B</v>
      </c>
      <c r="T93" s="44">
        <f t="shared" si="15"/>
        <v>0</v>
      </c>
      <c r="U93" s="44">
        <f t="shared" si="16"/>
        <v>0</v>
      </c>
      <c r="V93" s="44">
        <f t="shared" si="17"/>
        <v>0</v>
      </c>
      <c r="W93" s="44">
        <f t="shared" si="18"/>
        <v>0</v>
      </c>
      <c r="X93" s="44">
        <f t="shared" si="19"/>
        <v>0</v>
      </c>
      <c r="Y93" s="44">
        <f t="shared" si="20"/>
        <v>369600.00000000006</v>
      </c>
      <c r="Z93" s="44">
        <f t="shared" si="21"/>
        <v>78971.200000000012</v>
      </c>
      <c r="AA93" s="44">
        <f t="shared" si="22"/>
        <v>88000</v>
      </c>
      <c r="AB93" s="44">
        <f t="shared" si="23"/>
        <v>0</v>
      </c>
      <c r="AC93" s="44">
        <f t="shared" si="24"/>
        <v>0</v>
      </c>
      <c r="AD93" s="44">
        <f t="shared" si="25"/>
        <v>844.80000000000007</v>
      </c>
      <c r="AE93" s="12">
        <f t="shared" si="26"/>
        <v>537416.00000000012</v>
      </c>
    </row>
    <row r="94" spans="1:31" ht="12.6" hidden="1" customHeight="1" x14ac:dyDescent="0.2">
      <c r="A94" s="26" t="s">
        <v>16</v>
      </c>
      <c r="B94" s="19"/>
      <c r="C94" s="19"/>
      <c r="D94" s="20"/>
      <c r="E94" s="21"/>
      <c r="F94" s="22"/>
      <c r="G94" s="20">
        <v>68</v>
      </c>
      <c r="H94" s="20"/>
      <c r="I94" s="20"/>
      <c r="J94" s="20">
        <v>4773</v>
      </c>
      <c r="K94" s="20"/>
      <c r="L94" s="20">
        <v>15</v>
      </c>
      <c r="M94" s="20"/>
      <c r="N94" s="20">
        <v>1439</v>
      </c>
      <c r="O94" s="20">
        <v>6295</v>
      </c>
      <c r="P94" s="23" t="str">
        <f>VLOOKUP(A94,'ИЗ ОСНОВЫ НОМЕНКЛАТУР'!D:E,2,0)</f>
        <v>Кромочные материалы</v>
      </c>
      <c r="Q94" s="23" t="str">
        <f>VLOOKUP(A94,'ИЗ ОСНОВЫ НОМЕНКЛАТУР'!D:F,3,0)</f>
        <v>Кромка ПВХ Китай</v>
      </c>
      <c r="R94" s="40">
        <f>VLOOKUP(A:A,'ИЗ ОСНОВЫ НОМЕНКЛАТУР'!D:G,4,0)</f>
        <v>22.252896174863388</v>
      </c>
      <c r="S94" s="12" t="str">
        <f>VLOOKUP(A:A,'ИЗ ОСНОВЫ НОМЕНКЛАТУР'!D:H,5,0)</f>
        <v>A</v>
      </c>
      <c r="T94" s="44">
        <f t="shared" si="15"/>
        <v>0</v>
      </c>
      <c r="U94" s="44">
        <f t="shared" si="16"/>
        <v>0</v>
      </c>
      <c r="V94" s="44">
        <f t="shared" si="17"/>
        <v>0</v>
      </c>
      <c r="W94" s="44">
        <f t="shared" si="18"/>
        <v>1513.1969398907104</v>
      </c>
      <c r="X94" s="44">
        <f t="shared" si="19"/>
        <v>0</v>
      </c>
      <c r="Y94" s="44">
        <f t="shared" si="20"/>
        <v>0</v>
      </c>
      <c r="Z94" s="44">
        <f t="shared" si="21"/>
        <v>106213.07344262295</v>
      </c>
      <c r="AA94" s="44">
        <f t="shared" si="22"/>
        <v>0</v>
      </c>
      <c r="AB94" s="44">
        <f t="shared" si="23"/>
        <v>333.79344262295081</v>
      </c>
      <c r="AC94" s="44">
        <f t="shared" si="24"/>
        <v>0</v>
      </c>
      <c r="AD94" s="44">
        <f t="shared" si="25"/>
        <v>32021.917595628416</v>
      </c>
      <c r="AE94" s="12">
        <f t="shared" si="26"/>
        <v>140081.98142076502</v>
      </c>
    </row>
    <row r="95" spans="1:31" ht="12.6" hidden="1" customHeight="1" x14ac:dyDescent="0.2">
      <c r="A95" s="26" t="s">
        <v>449</v>
      </c>
      <c r="B95" s="19"/>
      <c r="C95" s="19"/>
      <c r="D95" s="20"/>
      <c r="E95" s="21"/>
      <c r="F95" s="22"/>
      <c r="G95" s="21"/>
      <c r="H95" s="22"/>
      <c r="I95" s="20"/>
      <c r="J95" s="20"/>
      <c r="K95" s="20"/>
      <c r="L95" s="20"/>
      <c r="M95" s="20"/>
      <c r="N95" s="20">
        <v>3264</v>
      </c>
      <c r="O95" s="20">
        <v>3264</v>
      </c>
      <c r="P95" s="23" t="str">
        <f>VLOOKUP(A95,'ИЗ ОСНОВЫ НОМЕНКЛАТУР'!D:E,2,0)</f>
        <v>Кромочные материалы</v>
      </c>
      <c r="Q95" s="23" t="str">
        <f>VLOOKUP(A95,'ИЗ ОСНОВЫ НОМЕНКЛАТУР'!D:F,3,0)</f>
        <v>Кромка ПВХ Казахстан</v>
      </c>
      <c r="R95" s="40">
        <f>VLOOKUP(A:A,'ИЗ ОСНОВЫ НОМЕНКЛАТУР'!D:G,4,0)</f>
        <v>25.708150126094051</v>
      </c>
      <c r="S95" s="12" t="str">
        <f>VLOOKUP(A:A,'ИЗ ОСНОВЫ НОМЕНКЛАТУР'!D:H,5,0)</f>
        <v>B</v>
      </c>
      <c r="T95" s="44">
        <f t="shared" si="15"/>
        <v>0</v>
      </c>
      <c r="U95" s="44">
        <f t="shared" si="16"/>
        <v>0</v>
      </c>
      <c r="V95" s="44">
        <f t="shared" si="17"/>
        <v>0</v>
      </c>
      <c r="W95" s="44">
        <f t="shared" si="18"/>
        <v>0</v>
      </c>
      <c r="X95" s="44">
        <f t="shared" si="19"/>
        <v>0</v>
      </c>
      <c r="Y95" s="44">
        <f t="shared" si="20"/>
        <v>0</v>
      </c>
      <c r="Z95" s="44">
        <f t="shared" si="21"/>
        <v>0</v>
      </c>
      <c r="AA95" s="44">
        <f t="shared" si="22"/>
        <v>0</v>
      </c>
      <c r="AB95" s="44">
        <f t="shared" si="23"/>
        <v>0</v>
      </c>
      <c r="AC95" s="44">
        <f t="shared" si="24"/>
        <v>0</v>
      </c>
      <c r="AD95" s="44">
        <f t="shared" si="25"/>
        <v>83911.402011570986</v>
      </c>
      <c r="AE95" s="12">
        <f t="shared" si="26"/>
        <v>83911.402011570986</v>
      </c>
    </row>
    <row r="96" spans="1:31" ht="12.6" hidden="1" customHeight="1" x14ac:dyDescent="0.2">
      <c r="A96" s="26" t="s">
        <v>4205</v>
      </c>
      <c r="B96" s="19"/>
      <c r="C96" s="19"/>
      <c r="D96" s="20"/>
      <c r="E96" s="21"/>
      <c r="F96" s="22"/>
      <c r="G96" s="20">
        <v>1800</v>
      </c>
      <c r="H96" s="20"/>
      <c r="I96" s="20">
        <v>15000</v>
      </c>
      <c r="J96" s="20">
        <v>10000</v>
      </c>
      <c r="K96" s="20">
        <v>5000</v>
      </c>
      <c r="L96" s="20"/>
      <c r="M96" s="20"/>
      <c r="N96" s="20">
        <v>25000</v>
      </c>
      <c r="O96" s="20">
        <v>56800</v>
      </c>
      <c r="P96" s="23" t="str">
        <f>VLOOKUP(A96,'ИЗ ОСНОВЫ НОМЕНКЛАТУР'!D:E,2,0)</f>
        <v>Кромочные материалы</v>
      </c>
      <c r="Q96" s="23" t="str">
        <f>VLOOKUP(A96,'ИЗ ОСНОВЫ НОМЕНКЛАТУР'!D:F,3,0)</f>
        <v>Кромка ПВХ Китай</v>
      </c>
      <c r="R96" s="40">
        <f>VLOOKUP(A:A,'ИЗ ОСНОВЫ НОМЕНКЛАТУР'!D:G,4,0)</f>
        <v>17.8</v>
      </c>
      <c r="S96" s="12" t="str">
        <f>VLOOKUP(A:A,'ИЗ ОСНОВЫ НОМЕНКЛАТУР'!D:H,5,0)</f>
        <v>C</v>
      </c>
      <c r="T96" s="44">
        <f t="shared" si="15"/>
        <v>0</v>
      </c>
      <c r="U96" s="44">
        <f t="shared" si="16"/>
        <v>0</v>
      </c>
      <c r="V96" s="44">
        <f t="shared" si="17"/>
        <v>0</v>
      </c>
      <c r="W96" s="44">
        <f t="shared" si="18"/>
        <v>32040</v>
      </c>
      <c r="X96" s="44">
        <f t="shared" si="19"/>
        <v>0</v>
      </c>
      <c r="Y96" s="44">
        <f t="shared" si="20"/>
        <v>267000</v>
      </c>
      <c r="Z96" s="44">
        <f t="shared" si="21"/>
        <v>178000</v>
      </c>
      <c r="AA96" s="44">
        <f t="shared" si="22"/>
        <v>89000</v>
      </c>
      <c r="AB96" s="44">
        <f t="shared" si="23"/>
        <v>0</v>
      </c>
      <c r="AC96" s="44">
        <f t="shared" si="24"/>
        <v>0</v>
      </c>
      <c r="AD96" s="44">
        <f t="shared" si="25"/>
        <v>445000</v>
      </c>
      <c r="AE96" s="12">
        <f t="shared" si="26"/>
        <v>1011040</v>
      </c>
    </row>
    <row r="97" spans="1:31" ht="12.6" hidden="1" customHeight="1" x14ac:dyDescent="0.2">
      <c r="A97" s="26" t="s">
        <v>9</v>
      </c>
      <c r="B97" s="19"/>
      <c r="C97" s="19"/>
      <c r="D97" s="20">
        <v>81362</v>
      </c>
      <c r="E97" s="20">
        <v>400</v>
      </c>
      <c r="F97" s="20"/>
      <c r="G97" s="20">
        <v>4546</v>
      </c>
      <c r="H97" s="20"/>
      <c r="I97" s="20">
        <v>2774800</v>
      </c>
      <c r="J97" s="20">
        <v>98688</v>
      </c>
      <c r="K97" s="20">
        <v>176655</v>
      </c>
      <c r="L97" s="20">
        <v>4255</v>
      </c>
      <c r="M97" s="20">
        <v>232800</v>
      </c>
      <c r="N97" s="20">
        <v>23973</v>
      </c>
      <c r="O97" s="20">
        <v>3397479</v>
      </c>
      <c r="P97" s="23" t="str">
        <f>VLOOKUP(A97,'ИЗ ОСНОВЫ НОМЕНКЛАТУР'!D:E,2,0)</f>
        <v>Кромочные материалы</v>
      </c>
      <c r="Q97" s="23" t="str">
        <f>VLOOKUP(A97,'ИЗ ОСНОВЫ НОМЕНКЛАТУР'!D:F,3,0)</f>
        <v>Кромка ПВХ Китай</v>
      </c>
      <c r="R97" s="40">
        <f>VLOOKUP(A:A,'ИЗ ОСНОВЫ НОМЕНКЛАТУР'!D:G,4,0)</f>
        <v>18.061539354895679</v>
      </c>
      <c r="S97" s="12" t="str">
        <f>VLOOKUP(A:A,'ИЗ ОСНОВЫ НОМЕНКЛАТУР'!D:H,5,0)</f>
        <v>A</v>
      </c>
      <c r="T97" s="44">
        <f t="shared" si="15"/>
        <v>1469522.9649930221</v>
      </c>
      <c r="U97" s="44">
        <f t="shared" si="16"/>
        <v>7224.6157419582714</v>
      </c>
      <c r="V97" s="44">
        <f t="shared" si="17"/>
        <v>0</v>
      </c>
      <c r="W97" s="44">
        <f t="shared" si="18"/>
        <v>82107.757907355757</v>
      </c>
      <c r="X97" s="44">
        <f t="shared" si="19"/>
        <v>0</v>
      </c>
      <c r="Y97" s="44">
        <f t="shared" si="20"/>
        <v>50117159.40196453</v>
      </c>
      <c r="Z97" s="44">
        <f t="shared" si="21"/>
        <v>1782457.1958559447</v>
      </c>
      <c r="AA97" s="44">
        <f t="shared" si="22"/>
        <v>3190661.2347390964</v>
      </c>
      <c r="AB97" s="44">
        <f t="shared" si="23"/>
        <v>76851.84995508111</v>
      </c>
      <c r="AC97" s="44">
        <f t="shared" si="24"/>
        <v>4204726.3618197143</v>
      </c>
      <c r="AD97" s="44">
        <f t="shared" si="25"/>
        <v>432989.28295491409</v>
      </c>
      <c r="AE97" s="12">
        <f t="shared" si="26"/>
        <v>61363700.66593162</v>
      </c>
    </row>
    <row r="98" spans="1:31" ht="12.6" hidden="1" customHeight="1" x14ac:dyDescent="0.2">
      <c r="A98" s="26" t="s">
        <v>96</v>
      </c>
      <c r="B98" s="19"/>
      <c r="C98" s="19"/>
      <c r="D98" s="20"/>
      <c r="E98" s="21"/>
      <c r="F98" s="22"/>
      <c r="G98" s="21"/>
      <c r="H98" s="22"/>
      <c r="I98" s="20">
        <v>104000</v>
      </c>
      <c r="J98" s="20">
        <v>43863</v>
      </c>
      <c r="K98" s="20">
        <v>52000</v>
      </c>
      <c r="L98" s="20"/>
      <c r="M98" s="20"/>
      <c r="N98" s="20"/>
      <c r="O98" s="20">
        <v>199863</v>
      </c>
      <c r="P98" s="23" t="str">
        <f>VLOOKUP(A98,'ИЗ ОСНОВЫ НОМЕНКЛАТУР'!D:E,2,0)</f>
        <v>Кромочные материалы</v>
      </c>
      <c r="Q98" s="23" t="str">
        <f>VLOOKUP(A98,'ИЗ ОСНОВЫ НОМЕНКЛАТУР'!D:F,3,0)</f>
        <v>Кромка ПВХ Китай</v>
      </c>
      <c r="R98" s="40">
        <f>VLOOKUP(A:A,'ИЗ ОСНОВЫ НОМЕНКЛАТУР'!D:G,4,0)</f>
        <v>16.403401698366192</v>
      </c>
      <c r="S98" s="12" t="str">
        <f>VLOOKUP(A:A,'ИЗ ОСНОВЫ НОМЕНКЛАТУР'!D:H,5,0)</f>
        <v>A</v>
      </c>
      <c r="T98" s="44">
        <f t="shared" si="15"/>
        <v>0</v>
      </c>
      <c r="U98" s="44">
        <f t="shared" si="16"/>
        <v>0</v>
      </c>
      <c r="V98" s="44">
        <f t="shared" si="17"/>
        <v>0</v>
      </c>
      <c r="W98" s="44">
        <f t="shared" si="18"/>
        <v>0</v>
      </c>
      <c r="X98" s="44">
        <f t="shared" si="19"/>
        <v>0</v>
      </c>
      <c r="Y98" s="44">
        <f t="shared" si="20"/>
        <v>1705953.776630084</v>
      </c>
      <c r="Z98" s="44">
        <f t="shared" si="21"/>
        <v>719502.40869543632</v>
      </c>
      <c r="AA98" s="44">
        <f t="shared" si="22"/>
        <v>852976.88831504202</v>
      </c>
      <c r="AB98" s="44">
        <f t="shared" si="23"/>
        <v>0</v>
      </c>
      <c r="AC98" s="44">
        <f t="shared" si="24"/>
        <v>0</v>
      </c>
      <c r="AD98" s="44">
        <f t="shared" si="25"/>
        <v>0</v>
      </c>
      <c r="AE98" s="12">
        <f t="shared" si="26"/>
        <v>3278433.0736405621</v>
      </c>
    </row>
    <row r="99" spans="1:31" ht="12.6" hidden="1" customHeight="1" x14ac:dyDescent="0.2">
      <c r="A99" s="26" t="s">
        <v>4206</v>
      </c>
      <c r="B99" s="19"/>
      <c r="C99" s="19"/>
      <c r="D99" s="20"/>
      <c r="E99" s="21"/>
      <c r="F99" s="22"/>
      <c r="G99" s="21"/>
      <c r="H99" s="22"/>
      <c r="I99" s="20"/>
      <c r="J99" s="20">
        <v>2000</v>
      </c>
      <c r="K99" s="20">
        <v>3000</v>
      </c>
      <c r="L99" s="20"/>
      <c r="M99" s="20"/>
      <c r="N99" s="20"/>
      <c r="O99" s="20">
        <v>5000</v>
      </c>
      <c r="P99" s="23" t="str">
        <f>VLOOKUP(A99,'ИЗ ОСНОВЫ НОМЕНКЛАТУР'!D:E,2,0)</f>
        <v>Кромочные материалы</v>
      </c>
      <c r="Q99" s="23" t="str">
        <f>VLOOKUP(A99,'ИЗ ОСНОВЫ НОМЕНКЛАТУР'!D:F,3,0)</f>
        <v>Кромка ПВХ Китай</v>
      </c>
      <c r="R99" s="40">
        <f>VLOOKUP(A:A,'ИЗ ОСНОВЫ НОМЕНКЛАТУР'!D:G,4,0)</f>
        <v>18</v>
      </c>
      <c r="S99" s="12" t="str">
        <f>VLOOKUP(A:A,'ИЗ ОСНОВЫ НОМЕНКЛАТУР'!D:H,5,0)</f>
        <v>C</v>
      </c>
      <c r="T99" s="44">
        <f t="shared" si="15"/>
        <v>0</v>
      </c>
      <c r="U99" s="44">
        <f t="shared" si="16"/>
        <v>0</v>
      </c>
      <c r="V99" s="44">
        <f t="shared" si="17"/>
        <v>0</v>
      </c>
      <c r="W99" s="44">
        <f t="shared" si="18"/>
        <v>0</v>
      </c>
      <c r="X99" s="44">
        <f t="shared" si="19"/>
        <v>0</v>
      </c>
      <c r="Y99" s="44">
        <f t="shared" si="20"/>
        <v>0</v>
      </c>
      <c r="Z99" s="44">
        <f t="shared" si="21"/>
        <v>36000</v>
      </c>
      <c r="AA99" s="44">
        <f t="shared" si="22"/>
        <v>54000</v>
      </c>
      <c r="AB99" s="44">
        <f t="shared" si="23"/>
        <v>0</v>
      </c>
      <c r="AC99" s="44">
        <f t="shared" si="24"/>
        <v>0</v>
      </c>
      <c r="AD99" s="44">
        <f t="shared" si="25"/>
        <v>0</v>
      </c>
      <c r="AE99" s="12">
        <f t="shared" si="26"/>
        <v>90000</v>
      </c>
    </row>
    <row r="100" spans="1:31" ht="12.6" hidden="1" customHeight="1" x14ac:dyDescent="0.2">
      <c r="A100" s="26" t="s">
        <v>50</v>
      </c>
      <c r="B100" s="19"/>
      <c r="C100" s="19"/>
      <c r="D100" s="20">
        <v>3681</v>
      </c>
      <c r="E100" s="20">
        <v>200</v>
      </c>
      <c r="F100" s="20"/>
      <c r="G100" s="20">
        <v>399</v>
      </c>
      <c r="H100" s="20"/>
      <c r="I100" s="20"/>
      <c r="J100" s="20">
        <v>2358</v>
      </c>
      <c r="K100" s="20">
        <v>4000</v>
      </c>
      <c r="L100" s="20">
        <v>129</v>
      </c>
      <c r="M100" s="20">
        <v>400</v>
      </c>
      <c r="N100" s="20">
        <v>3686</v>
      </c>
      <c r="O100" s="20">
        <v>14853</v>
      </c>
      <c r="P100" s="23" t="str">
        <f>VLOOKUP(A100,'ИЗ ОСНОВЫ НОМЕНКЛАТУР'!D:E,2,0)</f>
        <v>Кромочные материалы</v>
      </c>
      <c r="Q100" s="23" t="str">
        <f>VLOOKUP(A100,'ИЗ ОСНОВЫ НОМЕНКЛАТУР'!D:F,3,0)</f>
        <v>Кромка ПВХ Китай</v>
      </c>
      <c r="R100" s="40">
        <f>VLOOKUP(A:A,'ИЗ ОСНОВЫ НОМЕНКЛАТУР'!D:G,4,0)</f>
        <v>26.767395291670606</v>
      </c>
      <c r="S100" s="12" t="str">
        <f>VLOOKUP(A:A,'ИЗ ОСНОВЫ НОМЕНКЛАТУР'!D:H,5,0)</f>
        <v>B</v>
      </c>
      <c r="T100" s="44">
        <f t="shared" si="15"/>
        <v>98530.782068639499</v>
      </c>
      <c r="U100" s="44">
        <f t="shared" si="16"/>
        <v>5353.479058334121</v>
      </c>
      <c r="V100" s="44">
        <f t="shared" si="17"/>
        <v>0</v>
      </c>
      <c r="W100" s="44">
        <f t="shared" si="18"/>
        <v>10680.190721376572</v>
      </c>
      <c r="X100" s="44">
        <f t="shared" si="19"/>
        <v>0</v>
      </c>
      <c r="Y100" s="44">
        <f t="shared" si="20"/>
        <v>0</v>
      </c>
      <c r="Z100" s="44">
        <f t="shared" si="21"/>
        <v>63117.51809775929</v>
      </c>
      <c r="AA100" s="44">
        <f t="shared" si="22"/>
        <v>107069.58116668243</v>
      </c>
      <c r="AB100" s="44">
        <f t="shared" si="23"/>
        <v>3452.9939926255083</v>
      </c>
      <c r="AC100" s="44">
        <f t="shared" si="24"/>
        <v>10706.958116668242</v>
      </c>
      <c r="AD100" s="44">
        <f t="shared" si="25"/>
        <v>98664.619045097861</v>
      </c>
      <c r="AE100" s="12">
        <f t="shared" si="26"/>
        <v>397576.1222671835</v>
      </c>
    </row>
    <row r="101" spans="1:31" ht="12.6" hidden="1" customHeight="1" x14ac:dyDescent="0.2">
      <c r="A101" s="26" t="s">
        <v>130</v>
      </c>
      <c r="B101" s="19"/>
      <c r="C101" s="19"/>
      <c r="D101" s="20">
        <v>801</v>
      </c>
      <c r="E101" s="20">
        <v>200</v>
      </c>
      <c r="F101" s="20"/>
      <c r="G101" s="21"/>
      <c r="H101" s="22"/>
      <c r="I101" s="20">
        <v>10000</v>
      </c>
      <c r="J101" s="20">
        <v>1780</v>
      </c>
      <c r="K101" s="20"/>
      <c r="L101" s="20"/>
      <c r="M101" s="20"/>
      <c r="N101" s="20">
        <v>378</v>
      </c>
      <c r="O101" s="20">
        <v>13159</v>
      </c>
      <c r="P101" s="23" t="str">
        <f>VLOOKUP(A101,'ИЗ ОСНОВЫ НОМЕНКЛАТУР'!D:E,2,0)</f>
        <v>Кромочные материалы</v>
      </c>
      <c r="Q101" s="23" t="str">
        <f>VLOOKUP(A101,'ИЗ ОСНОВЫ НОМЕНКЛАТУР'!D:F,3,0)</f>
        <v>Кромка ПВХ Китай</v>
      </c>
      <c r="R101" s="40">
        <f>VLOOKUP(A:A,'ИЗ ОСНОВЫ НОМЕНКЛАТУР'!D:G,4,0)</f>
        <v>24.002486874827301</v>
      </c>
      <c r="S101" s="12" t="str">
        <f>VLOOKUP(A:A,'ИЗ ОСНОВЫ НОМЕНКЛАТУР'!D:H,5,0)</f>
        <v>B</v>
      </c>
      <c r="T101" s="44">
        <f t="shared" si="15"/>
        <v>19225.99198673667</v>
      </c>
      <c r="U101" s="44">
        <f t="shared" si="16"/>
        <v>4800.49737496546</v>
      </c>
      <c r="V101" s="44">
        <f t="shared" si="17"/>
        <v>0</v>
      </c>
      <c r="W101" s="44">
        <f t="shared" si="18"/>
        <v>0</v>
      </c>
      <c r="X101" s="44">
        <f t="shared" si="19"/>
        <v>0</v>
      </c>
      <c r="Y101" s="44">
        <f t="shared" si="20"/>
        <v>240024.868748273</v>
      </c>
      <c r="Z101" s="44">
        <f t="shared" si="21"/>
        <v>42724.426637192599</v>
      </c>
      <c r="AA101" s="44">
        <f t="shared" si="22"/>
        <v>0</v>
      </c>
      <c r="AB101" s="44">
        <f t="shared" si="23"/>
        <v>0</v>
      </c>
      <c r="AC101" s="44">
        <f t="shared" si="24"/>
        <v>0</v>
      </c>
      <c r="AD101" s="44">
        <f t="shared" si="25"/>
        <v>9072.9400386847192</v>
      </c>
      <c r="AE101" s="12">
        <f t="shared" si="26"/>
        <v>315848.72478585242</v>
      </c>
    </row>
    <row r="102" spans="1:31" ht="12.6" hidden="1" customHeight="1" x14ac:dyDescent="0.2">
      <c r="A102" s="26" t="s">
        <v>32</v>
      </c>
      <c r="B102" s="19"/>
      <c r="C102" s="19"/>
      <c r="D102" s="20">
        <v>376</v>
      </c>
      <c r="E102" s="21"/>
      <c r="F102" s="22"/>
      <c r="G102" s="20">
        <v>439</v>
      </c>
      <c r="H102" s="20"/>
      <c r="I102" s="20"/>
      <c r="J102" s="20">
        <v>4225</v>
      </c>
      <c r="K102" s="20">
        <v>27000</v>
      </c>
      <c r="L102" s="20">
        <v>52</v>
      </c>
      <c r="M102" s="20">
        <v>1200</v>
      </c>
      <c r="N102" s="20">
        <v>5243</v>
      </c>
      <c r="O102" s="20">
        <v>38535</v>
      </c>
      <c r="P102" s="23" t="str">
        <f>VLOOKUP(A102,'ИЗ ОСНОВЫ НОМЕНКЛАТУР'!D:E,2,0)</f>
        <v>Кромочные материалы</v>
      </c>
      <c r="Q102" s="23" t="str">
        <f>VLOOKUP(A102,'ИЗ ОСНОВЫ НОМЕНКЛАТУР'!D:F,3,0)</f>
        <v>Кромка ПВХ Китай</v>
      </c>
      <c r="R102" s="40">
        <f>VLOOKUP(A:A,'ИЗ ОСНОВЫ НОМЕНКЛАТУР'!D:G,4,0)</f>
        <v>27.263002561002313</v>
      </c>
      <c r="S102" s="12" t="str">
        <f>VLOOKUP(A:A,'ИЗ ОСНОВЫ НОМЕНКЛАТУР'!D:H,5,0)</f>
        <v>A</v>
      </c>
      <c r="T102" s="44">
        <f t="shared" si="15"/>
        <v>10250.88896293687</v>
      </c>
      <c r="U102" s="44">
        <f t="shared" si="16"/>
        <v>0</v>
      </c>
      <c r="V102" s="44">
        <f t="shared" si="17"/>
        <v>0</v>
      </c>
      <c r="W102" s="44">
        <f t="shared" si="18"/>
        <v>11968.458124280016</v>
      </c>
      <c r="X102" s="44">
        <f t="shared" si="19"/>
        <v>0</v>
      </c>
      <c r="Y102" s="44">
        <f t="shared" si="20"/>
        <v>0</v>
      </c>
      <c r="Z102" s="44">
        <f t="shared" si="21"/>
        <v>115186.18582023478</v>
      </c>
      <c r="AA102" s="44">
        <f t="shared" si="22"/>
        <v>736101.06914706249</v>
      </c>
      <c r="AB102" s="44">
        <f t="shared" si="23"/>
        <v>1417.6761331721202</v>
      </c>
      <c r="AC102" s="44">
        <f t="shared" si="24"/>
        <v>32715.603073202776</v>
      </c>
      <c r="AD102" s="44">
        <f t="shared" si="25"/>
        <v>142939.92242733511</v>
      </c>
      <c r="AE102" s="12">
        <f t="shared" si="26"/>
        <v>1050579.8036882242</v>
      </c>
    </row>
    <row r="103" spans="1:31" ht="12.6" hidden="1" customHeight="1" x14ac:dyDescent="0.2">
      <c r="A103" s="26" t="s">
        <v>145</v>
      </c>
      <c r="B103" s="19"/>
      <c r="C103" s="19"/>
      <c r="D103" s="20">
        <v>4495</v>
      </c>
      <c r="E103" s="20">
        <v>200</v>
      </c>
      <c r="F103" s="20"/>
      <c r="G103" s="20">
        <v>956</v>
      </c>
      <c r="H103" s="20"/>
      <c r="I103" s="20">
        <v>29000</v>
      </c>
      <c r="J103" s="20">
        <v>2213</v>
      </c>
      <c r="K103" s="20"/>
      <c r="L103" s="20">
        <v>37</v>
      </c>
      <c r="M103" s="20">
        <v>4400</v>
      </c>
      <c r="N103" s="20">
        <v>3393</v>
      </c>
      <c r="O103" s="20">
        <v>44694</v>
      </c>
      <c r="P103" s="23" t="str">
        <f>VLOOKUP(A103,'ИЗ ОСНОВЫ НОМЕНКЛАТУР'!D:E,2,0)</f>
        <v>Кромочные материалы</v>
      </c>
      <c r="Q103" s="23" t="str">
        <f>VLOOKUP(A103,'ИЗ ОСНОВЫ НОМЕНКЛАТУР'!D:F,3,0)</f>
        <v>Кромка ПВХ Китай</v>
      </c>
      <c r="R103" s="40">
        <f>VLOOKUP(A:A,'ИЗ ОСНОВЫ НОМЕНКЛАТУР'!D:G,4,0)</f>
        <v>24.056216914138155</v>
      </c>
      <c r="S103" s="12" t="str">
        <f>VLOOKUP(A:A,'ИЗ ОСНОВЫ НОМЕНКЛАТУР'!D:H,5,0)</f>
        <v>A</v>
      </c>
      <c r="T103" s="44">
        <f t="shared" si="15"/>
        <v>108132.695029051</v>
      </c>
      <c r="U103" s="44">
        <f t="shared" si="16"/>
        <v>4811.2433828276307</v>
      </c>
      <c r="V103" s="44">
        <f t="shared" si="17"/>
        <v>0</v>
      </c>
      <c r="W103" s="44">
        <f t="shared" si="18"/>
        <v>22997.743369916076</v>
      </c>
      <c r="X103" s="44">
        <f t="shared" si="19"/>
        <v>0</v>
      </c>
      <c r="Y103" s="44">
        <f t="shared" si="20"/>
        <v>697630.29051000648</v>
      </c>
      <c r="Z103" s="44">
        <f t="shared" si="21"/>
        <v>53236.408030987739</v>
      </c>
      <c r="AA103" s="44">
        <f t="shared" si="22"/>
        <v>0</v>
      </c>
      <c r="AB103" s="44">
        <f t="shared" si="23"/>
        <v>890.08002582311167</v>
      </c>
      <c r="AC103" s="44">
        <f t="shared" si="24"/>
        <v>105847.35442220788</v>
      </c>
      <c r="AD103" s="44">
        <f t="shared" si="25"/>
        <v>81622.743989670766</v>
      </c>
      <c r="AE103" s="12">
        <f t="shared" si="26"/>
        <v>1075168.5587604907</v>
      </c>
    </row>
    <row r="104" spans="1:31" ht="12.6" hidden="1" customHeight="1" x14ac:dyDescent="0.2">
      <c r="A104" s="26" t="s">
        <v>157</v>
      </c>
      <c r="B104" s="19"/>
      <c r="C104" s="19"/>
      <c r="D104" s="20">
        <v>5467</v>
      </c>
      <c r="E104" s="20">
        <v>200</v>
      </c>
      <c r="F104" s="20"/>
      <c r="G104" s="20">
        <v>79</v>
      </c>
      <c r="H104" s="20"/>
      <c r="I104" s="20">
        <v>15000</v>
      </c>
      <c r="J104" s="20">
        <v>2194</v>
      </c>
      <c r="K104" s="20">
        <v>11000</v>
      </c>
      <c r="L104" s="20">
        <v>183</v>
      </c>
      <c r="M104" s="20">
        <v>4200</v>
      </c>
      <c r="N104" s="20">
        <v>2826</v>
      </c>
      <c r="O104" s="20">
        <v>41149</v>
      </c>
      <c r="P104" s="23" t="str">
        <f>VLOOKUP(A104,'ИЗ ОСНОВЫ НОМЕНКЛАТУР'!D:E,2,0)</f>
        <v>Кромочные материалы</v>
      </c>
      <c r="Q104" s="23" t="str">
        <f>VLOOKUP(A104,'ИЗ ОСНОВЫ НОМЕНКЛАТУР'!D:F,3,0)</f>
        <v>Кромка ПВХ Китай</v>
      </c>
      <c r="R104" s="40">
        <f>VLOOKUP(A:A,'ИЗ ОСНОВЫ НОМЕНКЛАТУР'!D:G,4,0)</f>
        <v>30.477417350787665</v>
      </c>
      <c r="S104" s="12" t="str">
        <f>VLOOKUP(A:A,'ИЗ ОСНОВЫ НОМЕНКЛАТУР'!D:H,5,0)</f>
        <v>B</v>
      </c>
      <c r="T104" s="44">
        <f t="shared" si="15"/>
        <v>166620.04065675617</v>
      </c>
      <c r="U104" s="44">
        <f t="shared" si="16"/>
        <v>6095.4834701575328</v>
      </c>
      <c r="V104" s="44">
        <f t="shared" si="17"/>
        <v>0</v>
      </c>
      <c r="W104" s="44">
        <f t="shared" si="18"/>
        <v>2407.7159707122255</v>
      </c>
      <c r="X104" s="44">
        <f t="shared" si="19"/>
        <v>0</v>
      </c>
      <c r="Y104" s="44">
        <f t="shared" si="20"/>
        <v>457161.26026181498</v>
      </c>
      <c r="Z104" s="44">
        <f t="shared" si="21"/>
        <v>66867.453667628142</v>
      </c>
      <c r="AA104" s="44">
        <f t="shared" si="22"/>
        <v>335251.59085866431</v>
      </c>
      <c r="AB104" s="44">
        <f t="shared" si="23"/>
        <v>5577.3673751941424</v>
      </c>
      <c r="AC104" s="44">
        <f t="shared" si="24"/>
        <v>128005.15287330819</v>
      </c>
      <c r="AD104" s="44">
        <f t="shared" si="25"/>
        <v>86129.181433325939</v>
      </c>
      <c r="AE104" s="12">
        <f t="shared" si="26"/>
        <v>1254115.2465675615</v>
      </c>
    </row>
    <row r="105" spans="1:31" ht="12.6" hidden="1" customHeight="1" x14ac:dyDescent="0.2">
      <c r="A105" s="26" t="s">
        <v>161</v>
      </c>
      <c r="B105" s="19"/>
      <c r="C105" s="19"/>
      <c r="D105" s="20">
        <v>21</v>
      </c>
      <c r="E105" s="20">
        <v>200</v>
      </c>
      <c r="F105" s="20"/>
      <c r="G105" s="20">
        <v>866</v>
      </c>
      <c r="H105" s="20"/>
      <c r="I105" s="20"/>
      <c r="J105" s="20">
        <v>1159</v>
      </c>
      <c r="K105" s="20">
        <v>9000</v>
      </c>
      <c r="L105" s="20">
        <v>140</v>
      </c>
      <c r="M105" s="20">
        <v>2600</v>
      </c>
      <c r="N105" s="20">
        <v>6595</v>
      </c>
      <c r="O105" s="20">
        <v>20581</v>
      </c>
      <c r="P105" s="23" t="str">
        <f>VLOOKUP(A105,'ИЗ ОСНОВЫ НОМЕНКЛАТУР'!D:E,2,0)</f>
        <v>Кромочные материалы</v>
      </c>
      <c r="Q105" s="23" t="str">
        <f>VLOOKUP(A105,'ИЗ ОСНОВЫ НОМЕНКЛАТУР'!D:F,3,0)</f>
        <v>Кромка ПВХ Китай</v>
      </c>
      <c r="R105" s="40">
        <f>VLOOKUP(A:A,'ИЗ ОСНОВЫ НОМЕНКЛАТУР'!D:G,4,0)</f>
        <v>30.982915879017018</v>
      </c>
      <c r="S105" s="12" t="str">
        <f>VLOOKUP(A:A,'ИЗ ОСНОВЫ НОМЕНКЛАТУР'!D:H,5,0)</f>
        <v>B</v>
      </c>
      <c r="T105" s="44">
        <f t="shared" si="15"/>
        <v>650.64123345935741</v>
      </c>
      <c r="U105" s="44">
        <f t="shared" si="16"/>
        <v>6196.5831758034037</v>
      </c>
      <c r="V105" s="44">
        <f t="shared" si="17"/>
        <v>0</v>
      </c>
      <c r="W105" s="44">
        <f t="shared" si="18"/>
        <v>26831.205151228736</v>
      </c>
      <c r="X105" s="44">
        <f t="shared" si="19"/>
        <v>0</v>
      </c>
      <c r="Y105" s="44">
        <f t="shared" si="20"/>
        <v>0</v>
      </c>
      <c r="Z105" s="44">
        <f t="shared" si="21"/>
        <v>35909.199503780721</v>
      </c>
      <c r="AA105" s="44">
        <f t="shared" si="22"/>
        <v>278846.24291115318</v>
      </c>
      <c r="AB105" s="44">
        <f t="shared" si="23"/>
        <v>4337.6082230623824</v>
      </c>
      <c r="AC105" s="44">
        <f t="shared" si="24"/>
        <v>80555.581285444248</v>
      </c>
      <c r="AD105" s="44">
        <f t="shared" si="25"/>
        <v>204332.33022211722</v>
      </c>
      <c r="AE105" s="12">
        <f t="shared" si="26"/>
        <v>637659.39170604921</v>
      </c>
    </row>
    <row r="106" spans="1:31" ht="12.6" hidden="1" customHeight="1" x14ac:dyDescent="0.2">
      <c r="A106" s="26" t="s">
        <v>4207</v>
      </c>
      <c r="B106" s="19"/>
      <c r="C106" s="19"/>
      <c r="D106" s="20"/>
      <c r="E106" s="21"/>
      <c r="F106" s="22"/>
      <c r="G106" s="21"/>
      <c r="H106" s="22"/>
      <c r="I106" s="20">
        <v>5000</v>
      </c>
      <c r="J106" s="20"/>
      <c r="K106" s="20"/>
      <c r="L106" s="20"/>
      <c r="M106" s="20"/>
      <c r="N106" s="20"/>
      <c r="O106" s="20">
        <v>5000</v>
      </c>
      <c r="P106" s="23" t="str">
        <f>VLOOKUP(A106,'ИЗ ОСНОВЫ НОМЕНКЛАТУР'!D:E,2,0)</f>
        <v>Кромочные материалы</v>
      </c>
      <c r="Q106" s="23" t="str">
        <f>VLOOKUP(A106,'ИЗ ОСНОВЫ НОМЕНКЛАТУР'!D:F,3,0)</f>
        <v>Кромка ПВХ Китай</v>
      </c>
      <c r="R106" s="40">
        <f>VLOOKUP(A:A,'ИЗ ОСНОВЫ НОМЕНКЛАТУР'!D:G,4,0)</f>
        <v>24.3</v>
      </c>
      <c r="S106" s="12" t="str">
        <f>VLOOKUP(A:A,'ИЗ ОСНОВЫ НОМЕНКЛАТУР'!D:H,5,0)</f>
        <v>C</v>
      </c>
      <c r="T106" s="44">
        <f t="shared" si="15"/>
        <v>0</v>
      </c>
      <c r="U106" s="44">
        <f t="shared" si="16"/>
        <v>0</v>
      </c>
      <c r="V106" s="44">
        <f t="shared" si="17"/>
        <v>0</v>
      </c>
      <c r="W106" s="44">
        <f t="shared" si="18"/>
        <v>0</v>
      </c>
      <c r="X106" s="44">
        <f t="shared" si="19"/>
        <v>0</v>
      </c>
      <c r="Y106" s="44">
        <f t="shared" si="20"/>
        <v>121500</v>
      </c>
      <c r="Z106" s="44">
        <f t="shared" si="21"/>
        <v>0</v>
      </c>
      <c r="AA106" s="44">
        <f t="shared" si="22"/>
        <v>0</v>
      </c>
      <c r="AB106" s="44">
        <f t="shared" si="23"/>
        <v>0</v>
      </c>
      <c r="AC106" s="44">
        <f t="shared" si="24"/>
        <v>0</v>
      </c>
      <c r="AD106" s="44">
        <f t="shared" si="25"/>
        <v>0</v>
      </c>
      <c r="AE106" s="12">
        <f t="shared" si="26"/>
        <v>121500</v>
      </c>
    </row>
    <row r="107" spans="1:31" ht="12.6" hidden="1" customHeight="1" x14ac:dyDescent="0.2">
      <c r="A107" s="26" t="s">
        <v>45</v>
      </c>
      <c r="B107" s="19"/>
      <c r="C107" s="19"/>
      <c r="D107" s="20">
        <v>17</v>
      </c>
      <c r="E107" s="20">
        <v>200</v>
      </c>
      <c r="F107" s="20"/>
      <c r="G107" s="20">
        <v>386</v>
      </c>
      <c r="H107" s="20"/>
      <c r="I107" s="20"/>
      <c r="J107" s="20">
        <v>4264</v>
      </c>
      <c r="K107" s="20">
        <v>22000</v>
      </c>
      <c r="L107" s="20"/>
      <c r="M107" s="20"/>
      <c r="N107" s="20">
        <v>4016</v>
      </c>
      <c r="O107" s="20">
        <v>30883</v>
      </c>
      <c r="P107" s="23" t="str">
        <f>VLOOKUP(A107,'ИЗ ОСНОВЫ НОМЕНКЛАТУР'!D:E,2,0)</f>
        <v>Кромочные материалы</v>
      </c>
      <c r="Q107" s="23" t="str">
        <f>VLOOKUP(A107,'ИЗ ОСНОВЫ НОМЕНКЛАТУР'!D:F,3,0)</f>
        <v>Кромка ПВХ Китай</v>
      </c>
      <c r="R107" s="40">
        <f>VLOOKUP(A:A,'ИЗ ОСНОВЫ НОМЕНКЛАТУР'!D:G,4,0)</f>
        <v>27.844636504327557</v>
      </c>
      <c r="S107" s="12" t="str">
        <f>VLOOKUP(A:A,'ИЗ ОСНОВЫ НОМЕНКЛАТУР'!D:H,5,0)</f>
        <v>B</v>
      </c>
      <c r="T107" s="44">
        <f t="shared" si="15"/>
        <v>473.35882057356849</v>
      </c>
      <c r="U107" s="44">
        <f t="shared" si="16"/>
        <v>5568.9273008655118</v>
      </c>
      <c r="V107" s="44">
        <f t="shared" si="17"/>
        <v>0</v>
      </c>
      <c r="W107" s="44">
        <f t="shared" si="18"/>
        <v>10748.029690670437</v>
      </c>
      <c r="X107" s="44">
        <f t="shared" si="19"/>
        <v>0</v>
      </c>
      <c r="Y107" s="44">
        <f t="shared" si="20"/>
        <v>0</v>
      </c>
      <c r="Z107" s="44">
        <f t="shared" si="21"/>
        <v>118729.5300544527</v>
      </c>
      <c r="AA107" s="44">
        <f t="shared" si="22"/>
        <v>612582.00309520622</v>
      </c>
      <c r="AB107" s="44">
        <f t="shared" si="23"/>
        <v>0</v>
      </c>
      <c r="AC107" s="44">
        <f t="shared" si="24"/>
        <v>0</v>
      </c>
      <c r="AD107" s="44">
        <f t="shared" si="25"/>
        <v>111824.06020137947</v>
      </c>
      <c r="AE107" s="12">
        <f t="shared" si="26"/>
        <v>859925.90916314791</v>
      </c>
    </row>
    <row r="108" spans="1:31" ht="12.6" hidden="1" customHeight="1" x14ac:dyDescent="0.2">
      <c r="A108" s="26" t="s">
        <v>168</v>
      </c>
      <c r="B108" s="19"/>
      <c r="C108" s="19"/>
      <c r="D108" s="20">
        <v>4408</v>
      </c>
      <c r="E108" s="20">
        <v>200</v>
      </c>
      <c r="F108" s="20"/>
      <c r="G108" s="21"/>
      <c r="H108" s="22"/>
      <c r="I108" s="20">
        <v>6000</v>
      </c>
      <c r="J108" s="20"/>
      <c r="K108" s="20">
        <v>4000</v>
      </c>
      <c r="L108" s="20">
        <v>147</v>
      </c>
      <c r="M108" s="20">
        <v>200</v>
      </c>
      <c r="N108" s="20"/>
      <c r="O108" s="20">
        <v>14955</v>
      </c>
      <c r="P108" s="23" t="str">
        <f>VLOOKUP(A108,'ИЗ ОСНОВЫ НОМЕНКЛАТУР'!D:E,2,0)</f>
        <v>Кромочные материалы</v>
      </c>
      <c r="Q108" s="23" t="str">
        <f>VLOOKUP(A108,'ИЗ ОСНОВЫ НОМЕНКЛАТУР'!D:F,3,0)</f>
        <v>Кромка ПВХ Китай</v>
      </c>
      <c r="R108" s="40">
        <f>VLOOKUP(A:A,'ИЗ ОСНОВЫ НОМЕНКЛАТУР'!D:G,4,0)</f>
        <v>26.4</v>
      </c>
      <c r="S108" s="12" t="str">
        <f>VLOOKUP(A:A,'ИЗ ОСНОВЫ НОМЕНКЛАТУР'!D:H,5,0)</f>
        <v>B</v>
      </c>
      <c r="T108" s="44">
        <f t="shared" si="15"/>
        <v>116371.2</v>
      </c>
      <c r="U108" s="44">
        <f t="shared" si="16"/>
        <v>5280</v>
      </c>
      <c r="V108" s="44">
        <f t="shared" si="17"/>
        <v>0</v>
      </c>
      <c r="W108" s="44">
        <f t="shared" si="18"/>
        <v>0</v>
      </c>
      <c r="X108" s="44">
        <f t="shared" si="19"/>
        <v>0</v>
      </c>
      <c r="Y108" s="44">
        <f t="shared" si="20"/>
        <v>158400</v>
      </c>
      <c r="Z108" s="44">
        <f t="shared" si="21"/>
        <v>0</v>
      </c>
      <c r="AA108" s="44">
        <f t="shared" si="22"/>
        <v>105600</v>
      </c>
      <c r="AB108" s="44">
        <f t="shared" si="23"/>
        <v>3880.7999999999997</v>
      </c>
      <c r="AC108" s="44">
        <f t="shared" si="24"/>
        <v>5280</v>
      </c>
      <c r="AD108" s="44">
        <f t="shared" si="25"/>
        <v>0</v>
      </c>
      <c r="AE108" s="12">
        <f t="shared" si="26"/>
        <v>394812</v>
      </c>
    </row>
    <row r="109" spans="1:31" ht="12.6" hidden="1" customHeight="1" x14ac:dyDescent="0.2">
      <c r="A109" s="26" t="s">
        <v>205</v>
      </c>
      <c r="B109" s="19"/>
      <c r="C109" s="19"/>
      <c r="D109" s="20">
        <v>4280</v>
      </c>
      <c r="E109" s="20">
        <v>200</v>
      </c>
      <c r="F109" s="20"/>
      <c r="G109" s="21"/>
      <c r="H109" s="22"/>
      <c r="I109" s="20">
        <v>16000</v>
      </c>
      <c r="J109" s="20">
        <v>3530</v>
      </c>
      <c r="K109" s="20">
        <v>5000</v>
      </c>
      <c r="L109" s="20"/>
      <c r="M109" s="20"/>
      <c r="N109" s="20">
        <v>13406</v>
      </c>
      <c r="O109" s="20">
        <v>42416</v>
      </c>
      <c r="P109" s="23" t="str">
        <f>VLOOKUP(A109,'ИЗ ОСНОВЫ НОМЕНКЛАТУР'!D:E,2,0)</f>
        <v>Кромочные материалы</v>
      </c>
      <c r="Q109" s="23" t="str">
        <f>VLOOKUP(A109,'ИЗ ОСНОВЫ НОМЕНКЛАТУР'!D:F,3,0)</f>
        <v>Кромка ПВХ Китай</v>
      </c>
      <c r="R109" s="40">
        <f>VLOOKUP(A:A,'ИЗ ОСНОВЫ НОМЕНКЛАТУР'!D:G,4,0)</f>
        <v>29.222474747474749</v>
      </c>
      <c r="S109" s="12" t="str">
        <f>VLOOKUP(A:A,'ИЗ ОСНОВЫ НОМЕНКЛАТУР'!D:H,5,0)</f>
        <v>C</v>
      </c>
      <c r="T109" s="44">
        <f t="shared" si="15"/>
        <v>125072.19191919193</v>
      </c>
      <c r="U109" s="44">
        <f t="shared" si="16"/>
        <v>5844.4949494949497</v>
      </c>
      <c r="V109" s="44">
        <f t="shared" si="17"/>
        <v>0</v>
      </c>
      <c r="W109" s="44">
        <f t="shared" si="18"/>
        <v>0</v>
      </c>
      <c r="X109" s="44">
        <f t="shared" si="19"/>
        <v>0</v>
      </c>
      <c r="Y109" s="44">
        <f t="shared" si="20"/>
        <v>467559.59595959599</v>
      </c>
      <c r="Z109" s="44">
        <f t="shared" si="21"/>
        <v>103155.33585858587</v>
      </c>
      <c r="AA109" s="44">
        <f t="shared" si="22"/>
        <v>146112.37373737374</v>
      </c>
      <c r="AB109" s="44">
        <f t="shared" si="23"/>
        <v>0</v>
      </c>
      <c r="AC109" s="44">
        <f t="shared" si="24"/>
        <v>0</v>
      </c>
      <c r="AD109" s="44">
        <f t="shared" si="25"/>
        <v>391756.49646464648</v>
      </c>
      <c r="AE109" s="12">
        <f t="shared" si="26"/>
        <v>1239500.4888888891</v>
      </c>
    </row>
    <row r="110" spans="1:31" ht="12.6" hidden="1" customHeight="1" x14ac:dyDescent="0.2">
      <c r="A110" s="26" t="s">
        <v>134</v>
      </c>
      <c r="B110" s="19"/>
      <c r="C110" s="19"/>
      <c r="D110" s="20">
        <v>39</v>
      </c>
      <c r="E110" s="21"/>
      <c r="F110" s="22"/>
      <c r="G110" s="21"/>
      <c r="H110" s="22"/>
      <c r="I110" s="20"/>
      <c r="J110" s="20">
        <v>15</v>
      </c>
      <c r="K110" s="20">
        <v>3000</v>
      </c>
      <c r="L110" s="20"/>
      <c r="M110" s="20"/>
      <c r="N110" s="20">
        <v>8509</v>
      </c>
      <c r="O110" s="20">
        <v>11563</v>
      </c>
      <c r="P110" s="23" t="str">
        <f>VLOOKUP(A110,'ИЗ ОСНОВЫ НОМЕНКЛАТУР'!D:E,2,0)</f>
        <v>Кромочные материалы</v>
      </c>
      <c r="Q110" s="23" t="str">
        <f>VLOOKUP(A110,'ИЗ ОСНОВЫ НОМЕНКЛАТУР'!D:F,3,0)</f>
        <v>Кромка ПВХ Китай</v>
      </c>
      <c r="R110" s="40">
        <f>VLOOKUP(A:A,'ИЗ ОСНОВЫ НОМЕНКЛАТУР'!D:G,4,0)</f>
        <v>23.000493238892464</v>
      </c>
      <c r="S110" s="12" t="str">
        <f>VLOOKUP(A:A,'ИЗ ОСНОВЫ НОМЕНКЛАТУР'!D:H,5,0)</f>
        <v>B</v>
      </c>
      <c r="T110" s="44">
        <f t="shared" si="15"/>
        <v>897.01923631680609</v>
      </c>
      <c r="U110" s="44">
        <f t="shared" si="16"/>
        <v>0</v>
      </c>
      <c r="V110" s="44">
        <f t="shared" si="17"/>
        <v>0</v>
      </c>
      <c r="W110" s="44">
        <f t="shared" si="18"/>
        <v>0</v>
      </c>
      <c r="X110" s="44">
        <f t="shared" si="19"/>
        <v>0</v>
      </c>
      <c r="Y110" s="44">
        <f t="shared" si="20"/>
        <v>0</v>
      </c>
      <c r="Z110" s="44">
        <f t="shared" si="21"/>
        <v>345.00739858338693</v>
      </c>
      <c r="AA110" s="44">
        <f t="shared" si="22"/>
        <v>69001.479716677393</v>
      </c>
      <c r="AB110" s="44">
        <f t="shared" si="23"/>
        <v>0</v>
      </c>
      <c r="AC110" s="44">
        <f t="shared" si="24"/>
        <v>0</v>
      </c>
      <c r="AD110" s="44">
        <f t="shared" si="25"/>
        <v>195711.19696973596</v>
      </c>
      <c r="AE110" s="12">
        <f t="shared" si="26"/>
        <v>265954.70332131354</v>
      </c>
    </row>
    <row r="111" spans="1:31" ht="12.6" hidden="1" customHeight="1" x14ac:dyDescent="0.2">
      <c r="A111" s="26" t="s">
        <v>194</v>
      </c>
      <c r="B111" s="19"/>
      <c r="C111" s="19"/>
      <c r="D111" s="20">
        <v>1070</v>
      </c>
      <c r="E111" s="20">
        <v>200</v>
      </c>
      <c r="F111" s="20"/>
      <c r="G111" s="21"/>
      <c r="H111" s="22"/>
      <c r="I111" s="20">
        <v>3000</v>
      </c>
      <c r="J111" s="20">
        <v>1450</v>
      </c>
      <c r="K111" s="20">
        <v>3000</v>
      </c>
      <c r="L111" s="20">
        <v>93</v>
      </c>
      <c r="M111" s="20">
        <v>2000</v>
      </c>
      <c r="N111" s="20"/>
      <c r="O111" s="20">
        <v>10813</v>
      </c>
      <c r="P111" s="23" t="str">
        <f>VLOOKUP(A111,'ИЗ ОСНОВЫ НОМЕНКЛАТУР'!D:E,2,0)</f>
        <v>Кромочные материалы</v>
      </c>
      <c r="Q111" s="23" t="str">
        <f>VLOOKUP(A111,'ИЗ ОСНОВЫ НОМЕНКЛАТУР'!D:F,3,0)</f>
        <v>Кромка ПВХ Китай</v>
      </c>
      <c r="R111" s="40">
        <f>VLOOKUP(A:A,'ИЗ ОСНОВЫ НОМЕНКЛАТУР'!D:G,4,0)</f>
        <v>17.8</v>
      </c>
      <c r="S111" s="12" t="str">
        <f>VLOOKUP(A:A,'ИЗ ОСНОВЫ НОМЕНКЛАТУР'!D:H,5,0)</f>
        <v>B</v>
      </c>
      <c r="T111" s="44">
        <f t="shared" si="15"/>
        <v>19046</v>
      </c>
      <c r="U111" s="44">
        <f t="shared" si="16"/>
        <v>3560</v>
      </c>
      <c r="V111" s="44">
        <f t="shared" si="17"/>
        <v>0</v>
      </c>
      <c r="W111" s="44">
        <f t="shared" si="18"/>
        <v>0</v>
      </c>
      <c r="X111" s="44">
        <f t="shared" si="19"/>
        <v>0</v>
      </c>
      <c r="Y111" s="44">
        <f t="shared" si="20"/>
        <v>53400</v>
      </c>
      <c r="Z111" s="44">
        <f t="shared" si="21"/>
        <v>25810</v>
      </c>
      <c r="AA111" s="44">
        <f t="shared" si="22"/>
        <v>53400</v>
      </c>
      <c r="AB111" s="44">
        <f t="shared" si="23"/>
        <v>1655.4</v>
      </c>
      <c r="AC111" s="44">
        <f t="shared" si="24"/>
        <v>35600</v>
      </c>
      <c r="AD111" s="44">
        <f t="shared" si="25"/>
        <v>0</v>
      </c>
      <c r="AE111" s="12">
        <f t="shared" si="26"/>
        <v>192471.4</v>
      </c>
    </row>
    <row r="112" spans="1:31" ht="12.6" hidden="1" customHeight="1" x14ac:dyDescent="0.2">
      <c r="A112" s="26" t="s">
        <v>123</v>
      </c>
      <c r="B112" s="19"/>
      <c r="C112" s="19"/>
      <c r="D112" s="20"/>
      <c r="E112" s="21"/>
      <c r="F112" s="22"/>
      <c r="G112" s="21"/>
      <c r="H112" s="22"/>
      <c r="I112" s="20"/>
      <c r="J112" s="20">
        <v>4332</v>
      </c>
      <c r="K112" s="20"/>
      <c r="L112" s="20"/>
      <c r="M112" s="20"/>
      <c r="N112" s="20">
        <v>634</v>
      </c>
      <c r="O112" s="20">
        <v>4966</v>
      </c>
      <c r="P112" s="23" t="str">
        <f>VLOOKUP(A112,'ИЗ ОСНОВЫ НОМЕНКЛАТУР'!D:E,2,0)</f>
        <v>Кромочные материалы</v>
      </c>
      <c r="Q112" s="23" t="str">
        <f>VLOOKUP(A112,'ИЗ ОСНОВЫ НОМЕНКЛАТУР'!D:F,3,0)</f>
        <v>Кромка ПВХ Китай</v>
      </c>
      <c r="R112" s="40">
        <f>VLOOKUP(A:A,'ИЗ ОСНОВЫ НОМЕНКЛАТУР'!D:G,4,0)</f>
        <v>28.575510135419293</v>
      </c>
      <c r="S112" s="12" t="str">
        <f>VLOOKUP(A:A,'ИЗ ОСНОВЫ НОМЕНКЛАТУР'!D:H,5,0)</f>
        <v>B</v>
      </c>
      <c r="T112" s="44">
        <f t="shared" si="15"/>
        <v>0</v>
      </c>
      <c r="U112" s="44">
        <f t="shared" si="16"/>
        <v>0</v>
      </c>
      <c r="V112" s="44">
        <f t="shared" si="17"/>
        <v>0</v>
      </c>
      <c r="W112" s="44">
        <f t="shared" si="18"/>
        <v>0</v>
      </c>
      <c r="X112" s="44">
        <f t="shared" si="19"/>
        <v>0</v>
      </c>
      <c r="Y112" s="44">
        <f t="shared" si="20"/>
        <v>0</v>
      </c>
      <c r="Z112" s="44">
        <f t="shared" si="21"/>
        <v>123789.10990663638</v>
      </c>
      <c r="AA112" s="44">
        <f t="shared" si="22"/>
        <v>0</v>
      </c>
      <c r="AB112" s="44">
        <f t="shared" si="23"/>
        <v>0</v>
      </c>
      <c r="AC112" s="44">
        <f t="shared" si="24"/>
        <v>0</v>
      </c>
      <c r="AD112" s="44">
        <f t="shared" si="25"/>
        <v>18116.873425855832</v>
      </c>
      <c r="AE112" s="12">
        <f t="shared" si="26"/>
        <v>141905.98333249221</v>
      </c>
    </row>
    <row r="113" spans="1:31" ht="12.6" hidden="1" customHeight="1" x14ac:dyDescent="0.2">
      <c r="A113" s="26" t="s">
        <v>144</v>
      </c>
      <c r="B113" s="19"/>
      <c r="C113" s="19"/>
      <c r="D113" s="20"/>
      <c r="E113" s="21"/>
      <c r="F113" s="22"/>
      <c r="G113" s="20">
        <v>104</v>
      </c>
      <c r="H113" s="20"/>
      <c r="I113" s="20"/>
      <c r="J113" s="20">
        <v>5096</v>
      </c>
      <c r="K113" s="20">
        <v>10000</v>
      </c>
      <c r="L113" s="20"/>
      <c r="M113" s="20"/>
      <c r="N113" s="20">
        <v>4</v>
      </c>
      <c r="O113" s="20">
        <v>15204</v>
      </c>
      <c r="P113" s="23" t="str">
        <f>VLOOKUP(A113,'ИЗ ОСНОВЫ НОМЕНКЛАТУР'!D:E,2,0)</f>
        <v>Кромочные материалы</v>
      </c>
      <c r="Q113" s="23" t="str">
        <f>VLOOKUP(A113,'ИЗ ОСНОВЫ НОМЕНКЛАТУР'!D:F,3,0)</f>
        <v>Кромка ПВХ Китай</v>
      </c>
      <c r="R113" s="40">
        <f>VLOOKUP(A:A,'ИЗ ОСНОВЫ НОМЕНКЛАТУР'!D:G,4,0)</f>
        <v>28.507351851851855</v>
      </c>
      <c r="S113" s="12" t="str">
        <f>VLOOKUP(A:A,'ИЗ ОСНОВЫ НОМЕНКЛАТУР'!D:H,5,0)</f>
        <v>B</v>
      </c>
      <c r="T113" s="44">
        <f t="shared" si="15"/>
        <v>0</v>
      </c>
      <c r="U113" s="44">
        <f t="shared" si="16"/>
        <v>0</v>
      </c>
      <c r="V113" s="44">
        <f t="shared" si="17"/>
        <v>0</v>
      </c>
      <c r="W113" s="44">
        <f t="shared" si="18"/>
        <v>2964.7645925925931</v>
      </c>
      <c r="X113" s="44">
        <f t="shared" si="19"/>
        <v>0</v>
      </c>
      <c r="Y113" s="44">
        <f t="shared" si="20"/>
        <v>0</v>
      </c>
      <c r="Z113" s="44">
        <f t="shared" si="21"/>
        <v>145273.46503703707</v>
      </c>
      <c r="AA113" s="44">
        <f t="shared" si="22"/>
        <v>285073.51851851854</v>
      </c>
      <c r="AB113" s="44">
        <f t="shared" si="23"/>
        <v>0</v>
      </c>
      <c r="AC113" s="44">
        <f t="shared" si="24"/>
        <v>0</v>
      </c>
      <c r="AD113" s="44">
        <f t="shared" si="25"/>
        <v>114.02940740740742</v>
      </c>
      <c r="AE113" s="12">
        <f t="shared" si="26"/>
        <v>433425.77755555557</v>
      </c>
    </row>
    <row r="114" spans="1:31" ht="12.6" hidden="1" customHeight="1" x14ac:dyDescent="0.2">
      <c r="A114" s="26" t="s">
        <v>175</v>
      </c>
      <c r="B114" s="19"/>
      <c r="C114" s="19"/>
      <c r="D114" s="20"/>
      <c r="E114" s="21"/>
      <c r="F114" s="22"/>
      <c r="G114" s="21"/>
      <c r="H114" s="22"/>
      <c r="I114" s="20"/>
      <c r="J114" s="20"/>
      <c r="K114" s="20"/>
      <c r="L114" s="20">
        <v>126</v>
      </c>
      <c r="M114" s="20">
        <v>2200</v>
      </c>
      <c r="N114" s="20">
        <v>4583</v>
      </c>
      <c r="O114" s="20">
        <v>6909</v>
      </c>
      <c r="P114" s="23" t="str">
        <f>VLOOKUP(A114,'ИЗ ОСНОВЫ НОМЕНКЛАТУР'!D:E,2,0)</f>
        <v>Кромочные материалы</v>
      </c>
      <c r="Q114" s="23" t="str">
        <f>VLOOKUP(A114,'ИЗ ОСНОВЫ НОМЕНКЛАТУР'!D:F,3,0)</f>
        <v>Кромка ПВХ Китай</v>
      </c>
      <c r="R114" s="40">
        <f>VLOOKUP(A:A,'ИЗ ОСНОВЫ НОМЕНКЛАТУР'!D:G,4,0)</f>
        <v>24</v>
      </c>
      <c r="S114" s="12" t="str">
        <f>VLOOKUP(A:A,'ИЗ ОСНОВЫ НОМЕНКЛАТУР'!D:H,5,0)</f>
        <v>B</v>
      </c>
      <c r="T114" s="44">
        <f t="shared" si="15"/>
        <v>0</v>
      </c>
      <c r="U114" s="44">
        <f t="shared" si="16"/>
        <v>0</v>
      </c>
      <c r="V114" s="44">
        <f t="shared" si="17"/>
        <v>0</v>
      </c>
      <c r="W114" s="44">
        <f t="shared" si="18"/>
        <v>0</v>
      </c>
      <c r="X114" s="44">
        <f t="shared" si="19"/>
        <v>0</v>
      </c>
      <c r="Y114" s="44">
        <f t="shared" si="20"/>
        <v>0</v>
      </c>
      <c r="Z114" s="44">
        <f t="shared" si="21"/>
        <v>0</v>
      </c>
      <c r="AA114" s="44">
        <f t="shared" si="22"/>
        <v>0</v>
      </c>
      <c r="AB114" s="44">
        <f t="shared" si="23"/>
        <v>3024</v>
      </c>
      <c r="AC114" s="44">
        <f t="shared" si="24"/>
        <v>52800</v>
      </c>
      <c r="AD114" s="44">
        <f t="shared" si="25"/>
        <v>109992</v>
      </c>
      <c r="AE114" s="12">
        <f t="shared" si="26"/>
        <v>165816</v>
      </c>
    </row>
    <row r="115" spans="1:31" ht="12.6" hidden="1" customHeight="1" x14ac:dyDescent="0.2">
      <c r="A115" s="26" t="s">
        <v>201</v>
      </c>
      <c r="B115" s="19"/>
      <c r="C115" s="19"/>
      <c r="D115" s="20"/>
      <c r="E115" s="21"/>
      <c r="F115" s="22"/>
      <c r="G115" s="21"/>
      <c r="H115" s="22"/>
      <c r="I115" s="20"/>
      <c r="J115" s="20">
        <v>3558</v>
      </c>
      <c r="K115" s="20">
        <v>2200</v>
      </c>
      <c r="L115" s="20"/>
      <c r="M115" s="20"/>
      <c r="N115" s="20">
        <v>3970</v>
      </c>
      <c r="O115" s="20">
        <v>9728</v>
      </c>
      <c r="P115" s="23" t="str">
        <f>VLOOKUP(A115,'ИЗ ОСНОВЫ НОМЕНКЛАТУР'!D:E,2,0)</f>
        <v>Кромочные материалы</v>
      </c>
      <c r="Q115" s="23" t="str">
        <f>VLOOKUP(A115,'ИЗ ОСНОВЫ НОМЕНКЛАТУР'!D:F,3,0)</f>
        <v>Кромка ПВХ Китай</v>
      </c>
      <c r="R115" s="40">
        <f>VLOOKUP(A:A,'ИЗ ОСНОВЫ НОМЕНКЛАТУР'!D:G,4,0)</f>
        <v>28.936900042176298</v>
      </c>
      <c r="S115" s="12" t="str">
        <f>VLOOKUP(A:A,'ИЗ ОСНОВЫ НОМЕНКЛАТУР'!D:H,5,0)</f>
        <v>C</v>
      </c>
      <c r="T115" s="44">
        <f t="shared" si="15"/>
        <v>0</v>
      </c>
      <c r="U115" s="44">
        <f t="shared" si="16"/>
        <v>0</v>
      </c>
      <c r="V115" s="44">
        <f t="shared" si="17"/>
        <v>0</v>
      </c>
      <c r="W115" s="44">
        <f t="shared" si="18"/>
        <v>0</v>
      </c>
      <c r="X115" s="44">
        <f t="shared" si="19"/>
        <v>0</v>
      </c>
      <c r="Y115" s="44">
        <f t="shared" si="20"/>
        <v>0</v>
      </c>
      <c r="Z115" s="44">
        <f t="shared" si="21"/>
        <v>102957.49035006326</v>
      </c>
      <c r="AA115" s="44">
        <f t="shared" si="22"/>
        <v>63661.180092787858</v>
      </c>
      <c r="AB115" s="44">
        <f t="shared" si="23"/>
        <v>0</v>
      </c>
      <c r="AC115" s="44">
        <f t="shared" si="24"/>
        <v>0</v>
      </c>
      <c r="AD115" s="44">
        <f t="shared" si="25"/>
        <v>114879.4931674399</v>
      </c>
      <c r="AE115" s="12">
        <f t="shared" si="26"/>
        <v>281498.16361029103</v>
      </c>
    </row>
    <row r="116" spans="1:31" ht="12.6" hidden="1" customHeight="1" x14ac:dyDescent="0.2">
      <c r="A116" s="26" t="s">
        <v>4208</v>
      </c>
      <c r="B116" s="19"/>
      <c r="C116" s="19"/>
      <c r="D116" s="20"/>
      <c r="E116" s="21"/>
      <c r="F116" s="22"/>
      <c r="G116" s="21"/>
      <c r="H116" s="22"/>
      <c r="I116" s="20"/>
      <c r="J116" s="20"/>
      <c r="K116" s="20">
        <v>700</v>
      </c>
      <c r="L116" s="20"/>
      <c r="M116" s="20"/>
      <c r="N116" s="20"/>
      <c r="O116" s="20">
        <v>700</v>
      </c>
      <c r="P116" s="23" t="str">
        <f>VLOOKUP(A116,'ИЗ ОСНОВЫ НОМЕНКЛАТУР'!D:E,2,0)</f>
        <v>Кромочные материалы</v>
      </c>
      <c r="Q116" s="23" t="str">
        <f>VLOOKUP(A116,'ИЗ ОСНОВЫ НОМЕНКЛАТУР'!D:F,3,0)</f>
        <v>Распродажа кромка</v>
      </c>
      <c r="R116" s="40">
        <f>VLOOKUP(A:A,'ИЗ ОСНОВЫ НОМЕНКЛАТУР'!D:G,4,0)</f>
        <v>18.595714285714287</v>
      </c>
      <c r="S116" s="12" t="str">
        <f>VLOOKUP(A:A,'ИЗ ОСНОВЫ НОМЕНКЛАТУР'!D:H,5,0)</f>
        <v>C</v>
      </c>
      <c r="T116" s="44">
        <f t="shared" si="15"/>
        <v>0</v>
      </c>
      <c r="U116" s="44">
        <f t="shared" si="16"/>
        <v>0</v>
      </c>
      <c r="V116" s="44">
        <f t="shared" si="17"/>
        <v>0</v>
      </c>
      <c r="W116" s="44">
        <f t="shared" si="18"/>
        <v>0</v>
      </c>
      <c r="X116" s="44">
        <f t="shared" si="19"/>
        <v>0</v>
      </c>
      <c r="Y116" s="44">
        <f t="shared" si="20"/>
        <v>0</v>
      </c>
      <c r="Z116" s="44">
        <f t="shared" si="21"/>
        <v>0</v>
      </c>
      <c r="AA116" s="44">
        <f t="shared" si="22"/>
        <v>13017</v>
      </c>
      <c r="AB116" s="44">
        <f t="shared" si="23"/>
        <v>0</v>
      </c>
      <c r="AC116" s="44">
        <f t="shared" si="24"/>
        <v>0</v>
      </c>
      <c r="AD116" s="44">
        <f t="shared" si="25"/>
        <v>0</v>
      </c>
      <c r="AE116" s="12">
        <f t="shared" si="26"/>
        <v>13017</v>
      </c>
    </row>
    <row r="117" spans="1:31" ht="12.6" hidden="1" customHeight="1" x14ac:dyDescent="0.2">
      <c r="A117" s="26" t="s">
        <v>159</v>
      </c>
      <c r="B117" s="19"/>
      <c r="C117" s="19"/>
      <c r="D117" s="20">
        <v>77</v>
      </c>
      <c r="E117" s="21"/>
      <c r="F117" s="22"/>
      <c r="G117" s="21"/>
      <c r="H117" s="22"/>
      <c r="I117" s="20"/>
      <c r="J117" s="20">
        <v>805</v>
      </c>
      <c r="K117" s="20">
        <v>2000</v>
      </c>
      <c r="L117" s="20"/>
      <c r="M117" s="20">
        <v>600</v>
      </c>
      <c r="N117" s="20">
        <v>1885</v>
      </c>
      <c r="O117" s="20">
        <v>5367</v>
      </c>
      <c r="P117" s="23" t="str">
        <f>VLOOKUP(A117,'ИЗ ОСНОВЫ НОМЕНКЛАТУР'!D:E,2,0)</f>
        <v>Кромочные материалы</v>
      </c>
      <c r="Q117" s="23" t="str">
        <f>VLOOKUP(A117,'ИЗ ОСНОВЫ НОМЕНКЛАТУР'!D:F,3,0)</f>
        <v>Кромка ПВХ Китай</v>
      </c>
      <c r="R117" s="40">
        <f>VLOOKUP(A:A,'ИЗ ОСНОВЫ НОМЕНКЛАТУР'!D:G,4,0)</f>
        <v>20.33793218020131</v>
      </c>
      <c r="S117" s="12" t="str">
        <f>VLOOKUP(A:A,'ИЗ ОСНОВЫ НОМЕНКЛАТУР'!D:H,5,0)</f>
        <v>B</v>
      </c>
      <c r="T117" s="44">
        <f t="shared" si="15"/>
        <v>1566.0207778755009</v>
      </c>
      <c r="U117" s="44">
        <f t="shared" si="16"/>
        <v>0</v>
      </c>
      <c r="V117" s="44">
        <f t="shared" si="17"/>
        <v>0</v>
      </c>
      <c r="W117" s="44">
        <f t="shared" si="18"/>
        <v>0</v>
      </c>
      <c r="X117" s="44">
        <f t="shared" si="19"/>
        <v>0</v>
      </c>
      <c r="Y117" s="44">
        <f t="shared" si="20"/>
        <v>0</v>
      </c>
      <c r="Z117" s="44">
        <f t="shared" si="21"/>
        <v>16372.035405062055</v>
      </c>
      <c r="AA117" s="44">
        <f t="shared" si="22"/>
        <v>40675.864360402622</v>
      </c>
      <c r="AB117" s="44">
        <f t="shared" si="23"/>
        <v>0</v>
      </c>
      <c r="AC117" s="44">
        <f t="shared" si="24"/>
        <v>12202.759308120787</v>
      </c>
      <c r="AD117" s="44">
        <f t="shared" si="25"/>
        <v>38337.002159679469</v>
      </c>
      <c r="AE117" s="12">
        <f t="shared" si="26"/>
        <v>109153.68201114044</v>
      </c>
    </row>
    <row r="118" spans="1:31" ht="12.6" hidden="1" customHeight="1" x14ac:dyDescent="0.2">
      <c r="A118" s="26" t="s">
        <v>33</v>
      </c>
      <c r="B118" s="19"/>
      <c r="C118" s="19"/>
      <c r="D118" s="20"/>
      <c r="E118" s="21"/>
      <c r="F118" s="22"/>
      <c r="G118" s="21"/>
      <c r="H118" s="22"/>
      <c r="I118" s="20"/>
      <c r="J118" s="20">
        <v>1839</v>
      </c>
      <c r="K118" s="20"/>
      <c r="L118" s="20">
        <v>189</v>
      </c>
      <c r="M118" s="20">
        <v>2200</v>
      </c>
      <c r="N118" s="20">
        <v>6204</v>
      </c>
      <c r="O118" s="20">
        <v>10432</v>
      </c>
      <c r="P118" s="23" t="str">
        <f>VLOOKUP(A118,'ИЗ ОСНОВЫ НОМЕНКЛАТУР'!D:E,2,0)</f>
        <v>Кромочные материалы</v>
      </c>
      <c r="Q118" s="23" t="str">
        <f>VLOOKUP(A118,'ИЗ ОСНОВЫ НОМЕНКЛАТУР'!D:F,3,0)</f>
        <v>Кромка ПВХ Китай</v>
      </c>
      <c r="R118" s="40">
        <f>VLOOKUP(A:A,'ИЗ ОСНОВЫ НОМЕНКЛАТУР'!D:G,4,0)</f>
        <v>30.093002152255</v>
      </c>
      <c r="S118" s="12" t="str">
        <f>VLOOKUP(A:A,'ИЗ ОСНОВЫ НОМЕНКЛАТУР'!D:H,5,0)</f>
        <v>A</v>
      </c>
      <c r="T118" s="44">
        <f t="shared" si="15"/>
        <v>0</v>
      </c>
      <c r="U118" s="44">
        <f t="shared" si="16"/>
        <v>0</v>
      </c>
      <c r="V118" s="44">
        <f t="shared" si="17"/>
        <v>0</v>
      </c>
      <c r="W118" s="44">
        <f t="shared" si="18"/>
        <v>0</v>
      </c>
      <c r="X118" s="44">
        <f t="shared" si="19"/>
        <v>0</v>
      </c>
      <c r="Y118" s="44">
        <f t="shared" si="20"/>
        <v>0</v>
      </c>
      <c r="Z118" s="44">
        <f t="shared" si="21"/>
        <v>55341.030957996947</v>
      </c>
      <c r="AA118" s="44">
        <f t="shared" si="22"/>
        <v>0</v>
      </c>
      <c r="AB118" s="44">
        <f t="shared" si="23"/>
        <v>5687.5774067761949</v>
      </c>
      <c r="AC118" s="44">
        <f t="shared" si="24"/>
        <v>66204.604734961002</v>
      </c>
      <c r="AD118" s="44">
        <f t="shared" si="25"/>
        <v>186696.98535259001</v>
      </c>
      <c r="AE118" s="12">
        <f t="shared" si="26"/>
        <v>313930.19845232414</v>
      </c>
    </row>
    <row r="119" spans="1:31" ht="12.6" hidden="1" customHeight="1" x14ac:dyDescent="0.2">
      <c r="A119" s="26" t="s">
        <v>209</v>
      </c>
      <c r="B119" s="19"/>
      <c r="C119" s="19"/>
      <c r="D119" s="20"/>
      <c r="E119" s="21"/>
      <c r="F119" s="22"/>
      <c r="G119" s="20">
        <v>1621</v>
      </c>
      <c r="H119" s="20"/>
      <c r="I119" s="20">
        <v>4000</v>
      </c>
      <c r="J119" s="20">
        <v>3000</v>
      </c>
      <c r="K119" s="20">
        <v>8000</v>
      </c>
      <c r="L119" s="20"/>
      <c r="M119" s="20"/>
      <c r="N119" s="20"/>
      <c r="O119" s="20">
        <v>16621</v>
      </c>
      <c r="P119" s="23" t="str">
        <f>VLOOKUP(A119,'ИЗ ОСНОВЫ НОМЕНКЛАТУР'!D:E,2,0)</f>
        <v>Кромочные материалы</v>
      </c>
      <c r="Q119" s="23" t="str">
        <f>VLOOKUP(A119,'ИЗ ОСНОВЫ НОМЕНКЛАТУР'!D:F,3,0)</f>
        <v>Кромка ПВХ Китай</v>
      </c>
      <c r="R119" s="40">
        <f>VLOOKUP(A:A,'ИЗ ОСНОВЫ НОМЕНКЛАТУР'!D:G,4,0)</f>
        <v>26.400000000000002</v>
      </c>
      <c r="S119" s="12" t="str">
        <f>VLOOKUP(A:A,'ИЗ ОСНОВЫ НОМЕНКЛАТУР'!D:H,5,0)</f>
        <v>A</v>
      </c>
      <c r="T119" s="44">
        <f t="shared" si="15"/>
        <v>0</v>
      </c>
      <c r="U119" s="44">
        <f t="shared" si="16"/>
        <v>0</v>
      </c>
      <c r="V119" s="44">
        <f t="shared" si="17"/>
        <v>0</v>
      </c>
      <c r="W119" s="44">
        <f t="shared" si="18"/>
        <v>42794.400000000001</v>
      </c>
      <c r="X119" s="44">
        <f t="shared" si="19"/>
        <v>0</v>
      </c>
      <c r="Y119" s="44">
        <f t="shared" si="20"/>
        <v>105600.00000000001</v>
      </c>
      <c r="Z119" s="44">
        <f t="shared" si="21"/>
        <v>79200</v>
      </c>
      <c r="AA119" s="44">
        <f t="shared" si="22"/>
        <v>211200.00000000003</v>
      </c>
      <c r="AB119" s="44">
        <f t="shared" si="23"/>
        <v>0</v>
      </c>
      <c r="AC119" s="44">
        <f t="shared" si="24"/>
        <v>0</v>
      </c>
      <c r="AD119" s="44">
        <f t="shared" si="25"/>
        <v>0</v>
      </c>
      <c r="AE119" s="12">
        <f t="shared" si="26"/>
        <v>438794.4</v>
      </c>
    </row>
    <row r="120" spans="1:31" ht="12.6" hidden="1" customHeight="1" x14ac:dyDescent="0.2">
      <c r="A120" s="26" t="s">
        <v>155</v>
      </c>
      <c r="B120" s="19"/>
      <c r="C120" s="19"/>
      <c r="D120" s="20">
        <v>35</v>
      </c>
      <c r="E120" s="20">
        <v>200</v>
      </c>
      <c r="F120" s="20"/>
      <c r="G120" s="21"/>
      <c r="H120" s="22"/>
      <c r="I120" s="20"/>
      <c r="J120" s="20">
        <v>581</v>
      </c>
      <c r="K120" s="20"/>
      <c r="L120" s="20"/>
      <c r="M120" s="20"/>
      <c r="N120" s="20">
        <v>5801</v>
      </c>
      <c r="O120" s="20">
        <v>6617</v>
      </c>
      <c r="P120" s="23" t="str">
        <f>VLOOKUP(A120,'ИЗ ОСНОВЫ НОМЕНКЛАТУР'!D:E,2,0)</f>
        <v>Кромочные материалы</v>
      </c>
      <c r="Q120" s="23" t="str">
        <f>VLOOKUP(A120,'ИЗ ОСНОВЫ НОМЕНКЛАТУР'!D:F,3,0)</f>
        <v>Кромка ПВХ Китай</v>
      </c>
      <c r="R120" s="40">
        <f>VLOOKUP(A:A,'ИЗ ОСНОВЫ НОМЕНКЛАТУР'!D:G,4,0)</f>
        <v>29.832011154489681</v>
      </c>
      <c r="S120" s="12" t="str">
        <f>VLOOKUP(A:A,'ИЗ ОСНОВЫ НОМЕНКЛАТУР'!D:H,5,0)</f>
        <v>B</v>
      </c>
      <c r="T120" s="44">
        <f t="shared" si="15"/>
        <v>1044.1203904071388</v>
      </c>
      <c r="U120" s="44">
        <f t="shared" si="16"/>
        <v>5966.4022308979365</v>
      </c>
      <c r="V120" s="44">
        <f t="shared" si="17"/>
        <v>0</v>
      </c>
      <c r="W120" s="44">
        <f t="shared" si="18"/>
        <v>0</v>
      </c>
      <c r="X120" s="44">
        <f t="shared" si="19"/>
        <v>0</v>
      </c>
      <c r="Y120" s="44">
        <f t="shared" si="20"/>
        <v>0</v>
      </c>
      <c r="Z120" s="44">
        <f t="shared" si="21"/>
        <v>17332.398480758504</v>
      </c>
      <c r="AA120" s="44">
        <f t="shared" si="22"/>
        <v>0</v>
      </c>
      <c r="AB120" s="44">
        <f t="shared" si="23"/>
        <v>0</v>
      </c>
      <c r="AC120" s="44">
        <f t="shared" si="24"/>
        <v>0</v>
      </c>
      <c r="AD120" s="44">
        <f t="shared" si="25"/>
        <v>173055.49670719463</v>
      </c>
      <c r="AE120" s="12">
        <f t="shared" si="26"/>
        <v>197398.41780925822</v>
      </c>
    </row>
    <row r="121" spans="1:31" ht="12.6" hidden="1" customHeight="1" x14ac:dyDescent="0.2">
      <c r="A121" s="26" t="s">
        <v>4209</v>
      </c>
      <c r="B121" s="19"/>
      <c r="C121" s="19"/>
      <c r="D121" s="20"/>
      <c r="E121" s="21"/>
      <c r="F121" s="22"/>
      <c r="G121" s="21"/>
      <c r="H121" s="22"/>
      <c r="I121" s="20">
        <v>10000</v>
      </c>
      <c r="J121" s="20"/>
      <c r="K121" s="20"/>
      <c r="L121" s="20"/>
      <c r="M121" s="20"/>
      <c r="N121" s="20"/>
      <c r="O121" s="20">
        <v>10000</v>
      </c>
      <c r="P121" s="23" t="str">
        <f>VLOOKUP(A121,'ИЗ ОСНОВЫ НОМЕНКЛАТУР'!D:E,2,0)</f>
        <v>Кромочные материалы</v>
      </c>
      <c r="Q121" s="23" t="str">
        <f>VLOOKUP(A121,'ИЗ ОСНОВЫ НОМЕНКЛАТУР'!D:F,3,0)</f>
        <v>Кромка ПВХ Китай</v>
      </c>
      <c r="R121" s="40">
        <f>VLOOKUP(A:A,'ИЗ ОСНОВЫ НОМЕНКЛАТУР'!D:G,4,0)</f>
        <v>24.6</v>
      </c>
      <c r="S121" s="12" t="str">
        <f>VLOOKUP(A:A,'ИЗ ОСНОВЫ НОМЕНКЛАТУР'!D:H,5,0)</f>
        <v>C</v>
      </c>
      <c r="T121" s="44">
        <f t="shared" si="15"/>
        <v>0</v>
      </c>
      <c r="U121" s="44">
        <f t="shared" si="16"/>
        <v>0</v>
      </c>
      <c r="V121" s="44">
        <f t="shared" si="17"/>
        <v>0</v>
      </c>
      <c r="W121" s="44">
        <f t="shared" si="18"/>
        <v>0</v>
      </c>
      <c r="X121" s="44">
        <f t="shared" si="19"/>
        <v>0</v>
      </c>
      <c r="Y121" s="44">
        <f t="shared" si="20"/>
        <v>246000</v>
      </c>
      <c r="Z121" s="44">
        <f t="shared" si="21"/>
        <v>0</v>
      </c>
      <c r="AA121" s="44">
        <f t="shared" si="22"/>
        <v>0</v>
      </c>
      <c r="AB121" s="44">
        <f t="shared" si="23"/>
        <v>0</v>
      </c>
      <c r="AC121" s="44">
        <f t="shared" si="24"/>
        <v>0</v>
      </c>
      <c r="AD121" s="44">
        <f t="shared" si="25"/>
        <v>0</v>
      </c>
      <c r="AE121" s="12">
        <f t="shared" si="26"/>
        <v>246000</v>
      </c>
    </row>
    <row r="122" spans="1:31" ht="12.6" hidden="1" customHeight="1" x14ac:dyDescent="0.2">
      <c r="A122" s="26" t="s">
        <v>53</v>
      </c>
      <c r="B122" s="19"/>
      <c r="C122" s="19"/>
      <c r="D122" s="20"/>
      <c r="E122" s="21"/>
      <c r="F122" s="22"/>
      <c r="G122" s="21"/>
      <c r="H122" s="22"/>
      <c r="I122" s="20"/>
      <c r="J122" s="20">
        <v>1102</v>
      </c>
      <c r="K122" s="20"/>
      <c r="L122" s="20"/>
      <c r="M122" s="20"/>
      <c r="N122" s="20">
        <v>2240</v>
      </c>
      <c r="O122" s="20">
        <v>3342</v>
      </c>
      <c r="P122" s="23" t="str">
        <f>VLOOKUP(A122,'ИЗ ОСНОВЫ НОМЕНКЛАТУР'!D:E,2,0)</f>
        <v>Кромочные материалы</v>
      </c>
      <c r="Q122" s="23" t="str">
        <f>VLOOKUP(A122,'ИЗ ОСНОВЫ НОМЕНКЛАТУР'!D:F,3,0)</f>
        <v>Кромка ПВХ Китай</v>
      </c>
      <c r="R122" s="40">
        <f>VLOOKUP(A:A,'ИЗ ОСНОВЫ НОМЕНКЛАТУР'!D:G,4,0)</f>
        <v>28.415560444422596</v>
      </c>
      <c r="S122" s="12" t="str">
        <f>VLOOKUP(A:A,'ИЗ ОСНОВЫ НОМЕНКЛАТУР'!D:H,5,0)</f>
        <v>B</v>
      </c>
      <c r="T122" s="44">
        <f t="shared" si="15"/>
        <v>0</v>
      </c>
      <c r="U122" s="44">
        <f t="shared" si="16"/>
        <v>0</v>
      </c>
      <c r="V122" s="44">
        <f t="shared" si="17"/>
        <v>0</v>
      </c>
      <c r="W122" s="44">
        <f t="shared" si="18"/>
        <v>0</v>
      </c>
      <c r="X122" s="44">
        <f t="shared" si="19"/>
        <v>0</v>
      </c>
      <c r="Y122" s="44">
        <f t="shared" si="20"/>
        <v>0</v>
      </c>
      <c r="Z122" s="44">
        <f t="shared" si="21"/>
        <v>31313.947609753701</v>
      </c>
      <c r="AA122" s="44">
        <f t="shared" si="22"/>
        <v>0</v>
      </c>
      <c r="AB122" s="44">
        <f t="shared" si="23"/>
        <v>0</v>
      </c>
      <c r="AC122" s="44">
        <f t="shared" si="24"/>
        <v>0</v>
      </c>
      <c r="AD122" s="44">
        <f t="shared" si="25"/>
        <v>63650.855395506616</v>
      </c>
      <c r="AE122" s="12">
        <f t="shared" si="26"/>
        <v>94964.803005260314</v>
      </c>
    </row>
    <row r="123" spans="1:31" ht="12.6" hidden="1" customHeight="1" x14ac:dyDescent="0.2">
      <c r="A123" s="26" t="s">
        <v>162</v>
      </c>
      <c r="B123" s="19"/>
      <c r="C123" s="19"/>
      <c r="D123" s="20"/>
      <c r="E123" s="21"/>
      <c r="F123" s="22"/>
      <c r="G123" s="21"/>
      <c r="H123" s="22"/>
      <c r="I123" s="20">
        <v>11000</v>
      </c>
      <c r="J123" s="20">
        <v>3000</v>
      </c>
      <c r="K123" s="20">
        <v>2000</v>
      </c>
      <c r="L123" s="20">
        <v>134</v>
      </c>
      <c r="M123" s="20"/>
      <c r="N123" s="20">
        <v>3518</v>
      </c>
      <c r="O123" s="20">
        <v>19652</v>
      </c>
      <c r="P123" s="23" t="str">
        <f>VLOOKUP(A123,'ИЗ ОСНОВЫ НОМЕНКЛАТУР'!D:E,2,0)</f>
        <v>Кромочные материалы</v>
      </c>
      <c r="Q123" s="23" t="str">
        <f>VLOOKUP(A123,'ИЗ ОСНОВЫ НОМЕНКЛАТУР'!D:F,3,0)</f>
        <v>Кромка ПВХ Китай</v>
      </c>
      <c r="R123" s="40">
        <f>VLOOKUP(A:A,'ИЗ ОСНОВЫ НОМЕНКЛАТУР'!D:G,4,0)</f>
        <v>26.4</v>
      </c>
      <c r="S123" s="12" t="str">
        <f>VLOOKUP(A:A,'ИЗ ОСНОВЫ НОМЕНКЛАТУР'!D:H,5,0)</f>
        <v>B</v>
      </c>
      <c r="T123" s="44">
        <f t="shared" si="15"/>
        <v>0</v>
      </c>
      <c r="U123" s="44">
        <f t="shared" si="16"/>
        <v>0</v>
      </c>
      <c r="V123" s="44">
        <f t="shared" si="17"/>
        <v>0</v>
      </c>
      <c r="W123" s="44">
        <f t="shared" si="18"/>
        <v>0</v>
      </c>
      <c r="X123" s="44">
        <f t="shared" si="19"/>
        <v>0</v>
      </c>
      <c r="Y123" s="44">
        <f t="shared" si="20"/>
        <v>290400</v>
      </c>
      <c r="Z123" s="44">
        <f t="shared" si="21"/>
        <v>79200</v>
      </c>
      <c r="AA123" s="44">
        <f t="shared" si="22"/>
        <v>52800</v>
      </c>
      <c r="AB123" s="44">
        <f t="shared" si="23"/>
        <v>3537.6</v>
      </c>
      <c r="AC123" s="44">
        <f t="shared" si="24"/>
        <v>0</v>
      </c>
      <c r="AD123" s="44">
        <f t="shared" si="25"/>
        <v>92875.199999999997</v>
      </c>
      <c r="AE123" s="12">
        <f t="shared" si="26"/>
        <v>518812.8</v>
      </c>
    </row>
    <row r="124" spans="1:31" ht="12.6" hidden="1" customHeight="1" x14ac:dyDescent="0.2">
      <c r="A124" s="26" t="s">
        <v>160</v>
      </c>
      <c r="B124" s="19"/>
      <c r="C124" s="19"/>
      <c r="D124" s="20">
        <v>1893</v>
      </c>
      <c r="E124" s="20">
        <v>200</v>
      </c>
      <c r="F124" s="20"/>
      <c r="G124" s="20">
        <v>69</v>
      </c>
      <c r="H124" s="20"/>
      <c r="I124" s="20">
        <v>4000</v>
      </c>
      <c r="J124" s="20">
        <v>1878</v>
      </c>
      <c r="K124" s="20">
        <v>13600</v>
      </c>
      <c r="L124" s="20">
        <v>140</v>
      </c>
      <c r="M124" s="20">
        <v>8000</v>
      </c>
      <c r="N124" s="20">
        <v>1155</v>
      </c>
      <c r="O124" s="20">
        <v>30935</v>
      </c>
      <c r="P124" s="23" t="str">
        <f>VLOOKUP(A124,'ИЗ ОСНОВЫ НОМЕНКЛАТУР'!D:E,2,0)</f>
        <v>Кромочные материалы</v>
      </c>
      <c r="Q124" s="23" t="str">
        <f>VLOOKUP(A124,'ИЗ ОСНОВЫ НОМЕНКЛАТУР'!D:F,3,0)</f>
        <v>Кромка ПВХ Китай</v>
      </c>
      <c r="R124" s="40">
        <f>VLOOKUP(A:A,'ИЗ ОСНОВЫ НОМЕНКЛАТУР'!D:G,4,0)</f>
        <v>28.99711705023509</v>
      </c>
      <c r="S124" s="12" t="str">
        <f>VLOOKUP(A:A,'ИЗ ОСНОВЫ НОМЕНКЛАТУР'!D:H,5,0)</f>
        <v>C</v>
      </c>
      <c r="T124" s="44">
        <f t="shared" si="15"/>
        <v>54891.542576095024</v>
      </c>
      <c r="U124" s="44">
        <f t="shared" si="16"/>
        <v>5799.4234100470185</v>
      </c>
      <c r="V124" s="44">
        <f t="shared" si="17"/>
        <v>0</v>
      </c>
      <c r="W124" s="44">
        <f t="shared" si="18"/>
        <v>2000.8010764662213</v>
      </c>
      <c r="X124" s="44">
        <f t="shared" si="19"/>
        <v>0</v>
      </c>
      <c r="Y124" s="44">
        <f t="shared" si="20"/>
        <v>115988.46820094036</v>
      </c>
      <c r="Z124" s="44">
        <f t="shared" si="21"/>
        <v>54456.585820341497</v>
      </c>
      <c r="AA124" s="44">
        <f t="shared" si="22"/>
        <v>394360.79188319721</v>
      </c>
      <c r="AB124" s="44">
        <f t="shared" si="23"/>
        <v>4059.5963870329124</v>
      </c>
      <c r="AC124" s="44">
        <f t="shared" si="24"/>
        <v>231976.93640188072</v>
      </c>
      <c r="AD124" s="44">
        <f t="shared" si="25"/>
        <v>33491.670193021528</v>
      </c>
      <c r="AE124" s="12">
        <f t="shared" si="26"/>
        <v>897025.81594902242</v>
      </c>
    </row>
    <row r="125" spans="1:31" ht="12.6" hidden="1" customHeight="1" x14ac:dyDescent="0.2">
      <c r="A125" s="26" t="s">
        <v>805</v>
      </c>
      <c r="B125" s="19"/>
      <c r="C125" s="19"/>
      <c r="D125" s="20"/>
      <c r="E125" s="21"/>
      <c r="F125" s="22"/>
      <c r="G125" s="21"/>
      <c r="H125" s="22"/>
      <c r="I125" s="20"/>
      <c r="J125" s="20"/>
      <c r="K125" s="20">
        <v>500</v>
      </c>
      <c r="L125" s="20"/>
      <c r="M125" s="20"/>
      <c r="N125" s="20"/>
      <c r="O125" s="20">
        <v>500</v>
      </c>
      <c r="P125" s="23" t="str">
        <f>VLOOKUP(A125,'ИЗ ОСНОВЫ НОМЕНКЛАТУР'!D:E,2,0)</f>
        <v>Кромочные материалы</v>
      </c>
      <c r="Q125" s="23" t="str">
        <f>VLOOKUP(A125,'ИЗ ОСНОВЫ НОМЕНКЛАТУР'!D:F,3,0)</f>
        <v>Распродажа кромка</v>
      </c>
      <c r="R125" s="40">
        <f>VLOOKUP(A:A,'ИЗ ОСНОВЫ НОМЕНКЛАТУР'!D:G,4,0)</f>
        <v>24.584250000000001</v>
      </c>
      <c r="S125" s="12" t="str">
        <f>VLOOKUP(A:A,'ИЗ ОСНОВЫ НОМЕНКЛАТУР'!D:H,5,0)</f>
        <v>C</v>
      </c>
      <c r="T125" s="44">
        <f t="shared" si="15"/>
        <v>0</v>
      </c>
      <c r="U125" s="44">
        <f t="shared" si="16"/>
        <v>0</v>
      </c>
      <c r="V125" s="44">
        <f t="shared" si="17"/>
        <v>0</v>
      </c>
      <c r="W125" s="44">
        <f t="shared" si="18"/>
        <v>0</v>
      </c>
      <c r="X125" s="44">
        <f t="shared" si="19"/>
        <v>0</v>
      </c>
      <c r="Y125" s="44">
        <f t="shared" si="20"/>
        <v>0</v>
      </c>
      <c r="Z125" s="44">
        <f t="shared" si="21"/>
        <v>0</v>
      </c>
      <c r="AA125" s="44">
        <f t="shared" si="22"/>
        <v>12292.125</v>
      </c>
      <c r="AB125" s="44">
        <f t="shared" si="23"/>
        <v>0</v>
      </c>
      <c r="AC125" s="44">
        <f t="shared" si="24"/>
        <v>0</v>
      </c>
      <c r="AD125" s="44">
        <f t="shared" si="25"/>
        <v>0</v>
      </c>
      <c r="AE125" s="12">
        <f t="shared" si="26"/>
        <v>12292.125</v>
      </c>
    </row>
    <row r="126" spans="1:31" ht="12.6" hidden="1" customHeight="1" x14ac:dyDescent="0.2">
      <c r="A126" s="26" t="s">
        <v>182</v>
      </c>
      <c r="B126" s="19"/>
      <c r="C126" s="19"/>
      <c r="D126" s="20"/>
      <c r="E126" s="21"/>
      <c r="F126" s="22"/>
      <c r="G126" s="20">
        <v>758</v>
      </c>
      <c r="H126" s="20"/>
      <c r="I126" s="20">
        <v>19000</v>
      </c>
      <c r="J126" s="20"/>
      <c r="K126" s="20"/>
      <c r="L126" s="20"/>
      <c r="M126" s="20"/>
      <c r="N126" s="20">
        <v>5075</v>
      </c>
      <c r="O126" s="20">
        <v>24833</v>
      </c>
      <c r="P126" s="23" t="str">
        <f>VLOOKUP(A126,'ИЗ ОСНОВЫ НОМЕНКЛАТУР'!D:E,2,0)</f>
        <v>Кромочные материалы</v>
      </c>
      <c r="Q126" s="23" t="str">
        <f>VLOOKUP(A126,'ИЗ ОСНОВЫ НОМЕНКЛАТУР'!D:F,3,0)</f>
        <v>Кромка ПВХ Китай</v>
      </c>
      <c r="R126" s="40">
        <f>VLOOKUP(A:A,'ИЗ ОСНОВЫ НОМЕНКЛАТУР'!D:G,4,0)</f>
        <v>24</v>
      </c>
      <c r="S126" s="12" t="str">
        <f>VLOOKUP(A:A,'ИЗ ОСНОВЫ НОМЕНКЛАТУР'!D:H,5,0)</f>
        <v>C</v>
      </c>
      <c r="T126" s="44">
        <f t="shared" si="15"/>
        <v>0</v>
      </c>
      <c r="U126" s="44">
        <f t="shared" si="16"/>
        <v>0</v>
      </c>
      <c r="V126" s="44">
        <f t="shared" si="17"/>
        <v>0</v>
      </c>
      <c r="W126" s="44">
        <f t="shared" si="18"/>
        <v>18192</v>
      </c>
      <c r="X126" s="44">
        <f t="shared" si="19"/>
        <v>0</v>
      </c>
      <c r="Y126" s="44">
        <f t="shared" si="20"/>
        <v>456000</v>
      </c>
      <c r="Z126" s="44">
        <f t="shared" si="21"/>
        <v>0</v>
      </c>
      <c r="AA126" s="44">
        <f t="shared" si="22"/>
        <v>0</v>
      </c>
      <c r="AB126" s="44">
        <f t="shared" si="23"/>
        <v>0</v>
      </c>
      <c r="AC126" s="44">
        <f t="shared" si="24"/>
        <v>0</v>
      </c>
      <c r="AD126" s="44">
        <f t="shared" si="25"/>
        <v>121800</v>
      </c>
      <c r="AE126" s="12">
        <f t="shared" si="26"/>
        <v>595992</v>
      </c>
    </row>
    <row r="127" spans="1:31" ht="12.6" hidden="1" customHeight="1" x14ac:dyDescent="0.2">
      <c r="A127" s="26" t="s">
        <v>17</v>
      </c>
      <c r="B127" s="19"/>
      <c r="C127" s="19"/>
      <c r="D127" s="20">
        <v>15154</v>
      </c>
      <c r="E127" s="20">
        <v>200</v>
      </c>
      <c r="F127" s="20"/>
      <c r="G127" s="20">
        <v>1735</v>
      </c>
      <c r="H127" s="20"/>
      <c r="I127" s="20">
        <v>17800</v>
      </c>
      <c r="J127" s="20">
        <v>8593</v>
      </c>
      <c r="K127" s="20"/>
      <c r="L127" s="20">
        <v>45</v>
      </c>
      <c r="M127" s="20">
        <v>11600</v>
      </c>
      <c r="N127" s="20">
        <v>2460</v>
      </c>
      <c r="O127" s="20">
        <v>57587</v>
      </c>
      <c r="P127" s="23" t="str">
        <f>VLOOKUP(A127,'ИЗ ОСНОВЫ НОМЕНКЛАТУР'!D:E,2,0)</f>
        <v>Кромочные материалы</v>
      </c>
      <c r="Q127" s="23" t="str">
        <f>VLOOKUP(A127,'ИЗ ОСНОВЫ НОМЕНКЛАТУР'!D:F,3,0)</f>
        <v>Кромка ПВХ Китай</v>
      </c>
      <c r="R127" s="40">
        <f>VLOOKUP(A:A,'ИЗ ОСНОВЫ НОМЕНКЛАТУР'!D:G,4,0)</f>
        <v>23.109630992524398</v>
      </c>
      <c r="S127" s="12" t="str">
        <f>VLOOKUP(A:A,'ИЗ ОСНОВЫ НОМЕНКЛАТУР'!D:H,5,0)</f>
        <v>A</v>
      </c>
      <c r="T127" s="44">
        <f t="shared" si="15"/>
        <v>350203.34806071472</v>
      </c>
      <c r="U127" s="44">
        <f t="shared" si="16"/>
        <v>4621.9261985048797</v>
      </c>
      <c r="V127" s="44">
        <f t="shared" si="17"/>
        <v>0</v>
      </c>
      <c r="W127" s="44">
        <f t="shared" si="18"/>
        <v>40095.209772029833</v>
      </c>
      <c r="X127" s="44">
        <f t="shared" si="19"/>
        <v>0</v>
      </c>
      <c r="Y127" s="44">
        <f t="shared" si="20"/>
        <v>411351.43166693428</v>
      </c>
      <c r="Z127" s="44">
        <f t="shared" si="21"/>
        <v>198581.05911876215</v>
      </c>
      <c r="AA127" s="44">
        <f t="shared" si="22"/>
        <v>0</v>
      </c>
      <c r="AB127" s="44">
        <f t="shared" si="23"/>
        <v>1039.9333946635979</v>
      </c>
      <c r="AC127" s="44">
        <f t="shared" si="24"/>
        <v>268071.71951328299</v>
      </c>
      <c r="AD127" s="44">
        <f t="shared" si="25"/>
        <v>56849.692241610021</v>
      </c>
      <c r="AE127" s="12">
        <f t="shared" si="26"/>
        <v>1330814.3199665025</v>
      </c>
    </row>
    <row r="128" spans="1:31" ht="12.6" hidden="1" customHeight="1" x14ac:dyDescent="0.2">
      <c r="A128" s="26" t="s">
        <v>4210</v>
      </c>
      <c r="B128" s="19"/>
      <c r="C128" s="19"/>
      <c r="D128" s="20"/>
      <c r="E128" s="21"/>
      <c r="F128" s="22"/>
      <c r="G128" s="21"/>
      <c r="H128" s="22"/>
      <c r="I128" s="20">
        <v>5000</v>
      </c>
      <c r="J128" s="20"/>
      <c r="K128" s="20">
        <v>5000</v>
      </c>
      <c r="L128" s="20"/>
      <c r="M128" s="20"/>
      <c r="N128" s="20"/>
      <c r="O128" s="20">
        <v>10000</v>
      </c>
      <c r="P128" s="23" t="str">
        <f>VLOOKUP(A128,'ИЗ ОСНОВЫ НОМЕНКЛАТУР'!D:E,2,0)</f>
        <v>Кромочные материалы</v>
      </c>
      <c r="Q128" s="23" t="str">
        <f>VLOOKUP(A128,'ИЗ ОСНОВЫ НОМЕНКЛАТУР'!D:F,3,0)</f>
        <v>Кромка ПВХ Китай</v>
      </c>
      <c r="R128" s="40">
        <f>VLOOKUP(A:A,'ИЗ ОСНОВЫ НОМЕНКЛАТУР'!D:G,4,0)</f>
        <v>18</v>
      </c>
      <c r="S128" s="12" t="str">
        <f>VLOOKUP(A:A,'ИЗ ОСНОВЫ НОМЕНКЛАТУР'!D:H,5,0)</f>
        <v>C</v>
      </c>
      <c r="T128" s="44">
        <f t="shared" si="15"/>
        <v>0</v>
      </c>
      <c r="U128" s="44">
        <f t="shared" si="16"/>
        <v>0</v>
      </c>
      <c r="V128" s="44">
        <f t="shared" si="17"/>
        <v>0</v>
      </c>
      <c r="W128" s="44">
        <f t="shared" si="18"/>
        <v>0</v>
      </c>
      <c r="X128" s="44">
        <f t="shared" si="19"/>
        <v>0</v>
      </c>
      <c r="Y128" s="44">
        <f t="shared" si="20"/>
        <v>90000</v>
      </c>
      <c r="Z128" s="44">
        <f t="shared" si="21"/>
        <v>0</v>
      </c>
      <c r="AA128" s="44">
        <f t="shared" si="22"/>
        <v>90000</v>
      </c>
      <c r="AB128" s="44">
        <f t="shared" si="23"/>
        <v>0</v>
      </c>
      <c r="AC128" s="44">
        <f t="shared" si="24"/>
        <v>0</v>
      </c>
      <c r="AD128" s="44">
        <f t="shared" si="25"/>
        <v>0</v>
      </c>
      <c r="AE128" s="12">
        <f t="shared" si="26"/>
        <v>180000</v>
      </c>
    </row>
    <row r="129" spans="1:31" ht="12.6" hidden="1" customHeight="1" x14ac:dyDescent="0.2">
      <c r="A129" s="26" t="s">
        <v>31</v>
      </c>
      <c r="B129" s="19"/>
      <c r="C129" s="19"/>
      <c r="D129" s="20">
        <v>1857</v>
      </c>
      <c r="E129" s="20">
        <v>200</v>
      </c>
      <c r="F129" s="20"/>
      <c r="G129" s="20">
        <v>144</v>
      </c>
      <c r="H129" s="20"/>
      <c r="I129" s="20">
        <v>215000</v>
      </c>
      <c r="J129" s="20">
        <v>2223</v>
      </c>
      <c r="K129" s="20">
        <v>22800</v>
      </c>
      <c r="L129" s="20">
        <v>123</v>
      </c>
      <c r="M129" s="20">
        <v>399</v>
      </c>
      <c r="N129" s="20">
        <v>6741</v>
      </c>
      <c r="O129" s="20">
        <v>249487</v>
      </c>
      <c r="P129" s="23" t="str">
        <f>VLOOKUP(A129,'ИЗ ОСНОВЫ НОМЕНКЛАТУР'!D:E,2,0)</f>
        <v>Кромочные материалы</v>
      </c>
      <c r="Q129" s="23" t="str">
        <f>VLOOKUP(A129,'ИЗ ОСНОВЫ НОМЕНКЛАТУР'!D:F,3,0)</f>
        <v>Кромка ПВХ Китай</v>
      </c>
      <c r="R129" s="40">
        <f>VLOOKUP(A:A,'ИЗ ОСНОВЫ НОМЕНКЛАТУР'!D:G,4,0)</f>
        <v>25.405068980968327</v>
      </c>
      <c r="S129" s="12" t="str">
        <f>VLOOKUP(A:A,'ИЗ ОСНОВЫ НОМЕНКЛАТУР'!D:H,5,0)</f>
        <v>A</v>
      </c>
      <c r="T129" s="44">
        <f t="shared" si="15"/>
        <v>47177.213097658183</v>
      </c>
      <c r="U129" s="44">
        <f t="shared" si="16"/>
        <v>5081.0137961936653</v>
      </c>
      <c r="V129" s="44">
        <f t="shared" si="17"/>
        <v>0</v>
      </c>
      <c r="W129" s="44">
        <f t="shared" si="18"/>
        <v>3658.3299332594393</v>
      </c>
      <c r="X129" s="44">
        <f t="shared" si="19"/>
        <v>0</v>
      </c>
      <c r="Y129" s="44">
        <f t="shared" si="20"/>
        <v>5462089.8309081905</v>
      </c>
      <c r="Z129" s="44">
        <f t="shared" si="21"/>
        <v>56475.468344692592</v>
      </c>
      <c r="AA129" s="44">
        <f t="shared" si="22"/>
        <v>579235.57276607782</v>
      </c>
      <c r="AB129" s="44">
        <f t="shared" si="23"/>
        <v>3124.823484659104</v>
      </c>
      <c r="AC129" s="44">
        <f t="shared" si="24"/>
        <v>10136.622523406362</v>
      </c>
      <c r="AD129" s="44">
        <f t="shared" si="25"/>
        <v>171255.57000070749</v>
      </c>
      <c r="AE129" s="12">
        <f t="shared" si="26"/>
        <v>6338234.4448548444</v>
      </c>
    </row>
    <row r="130" spans="1:31" ht="12.6" hidden="1" customHeight="1" x14ac:dyDescent="0.2">
      <c r="A130" s="26" t="s">
        <v>71</v>
      </c>
      <c r="B130" s="19"/>
      <c r="C130" s="19"/>
      <c r="D130" s="20"/>
      <c r="E130" s="21"/>
      <c r="F130" s="22"/>
      <c r="G130" s="21"/>
      <c r="H130" s="22"/>
      <c r="I130" s="20">
        <v>5000</v>
      </c>
      <c r="J130" s="20">
        <v>6800</v>
      </c>
      <c r="K130" s="20">
        <v>21000</v>
      </c>
      <c r="L130" s="20"/>
      <c r="M130" s="20">
        <v>7200</v>
      </c>
      <c r="N130" s="20"/>
      <c r="O130" s="20">
        <v>40000</v>
      </c>
      <c r="P130" s="23" t="str">
        <f>VLOOKUP(A130,'ИЗ ОСНОВЫ НОМЕНКЛАТУР'!D:E,2,0)</f>
        <v>Кромочные материалы</v>
      </c>
      <c r="Q130" s="23" t="str">
        <f>VLOOKUP(A130,'ИЗ ОСНОВЫ НОМЕНКЛАТУР'!D:F,3,0)</f>
        <v>Кромка ПВХ Китай</v>
      </c>
      <c r="R130" s="40">
        <f>VLOOKUP(A:A,'ИЗ ОСНОВЫ НОМЕНКЛАТУР'!D:G,4,0)</f>
        <v>24.000635446147275</v>
      </c>
      <c r="S130" s="12" t="str">
        <f>VLOOKUP(A:A,'ИЗ ОСНОВЫ НОМЕНКЛАТУР'!D:H,5,0)</f>
        <v>A</v>
      </c>
      <c r="T130" s="44">
        <f t="shared" si="15"/>
        <v>0</v>
      </c>
      <c r="U130" s="44">
        <f t="shared" si="16"/>
        <v>0</v>
      </c>
      <c r="V130" s="44">
        <f t="shared" si="17"/>
        <v>0</v>
      </c>
      <c r="W130" s="44">
        <f t="shared" si="18"/>
        <v>0</v>
      </c>
      <c r="X130" s="44">
        <f t="shared" si="19"/>
        <v>0</v>
      </c>
      <c r="Y130" s="44">
        <f t="shared" si="20"/>
        <v>120003.17723073637</v>
      </c>
      <c r="Z130" s="44">
        <f t="shared" si="21"/>
        <v>163204.32103380148</v>
      </c>
      <c r="AA130" s="44">
        <f t="shared" si="22"/>
        <v>504013.34436909278</v>
      </c>
      <c r="AB130" s="44">
        <f t="shared" si="23"/>
        <v>0</v>
      </c>
      <c r="AC130" s="44">
        <f t="shared" si="24"/>
        <v>172804.57521226039</v>
      </c>
      <c r="AD130" s="44">
        <f t="shared" si="25"/>
        <v>0</v>
      </c>
      <c r="AE130" s="12">
        <f t="shared" si="26"/>
        <v>960025.41784589097</v>
      </c>
    </row>
    <row r="131" spans="1:31" ht="12.6" hidden="1" customHeight="1" x14ac:dyDescent="0.2">
      <c r="A131" s="26" t="s">
        <v>187</v>
      </c>
      <c r="B131" s="19"/>
      <c r="C131" s="19"/>
      <c r="D131" s="20">
        <v>800</v>
      </c>
      <c r="E131" s="20">
        <v>200</v>
      </c>
      <c r="F131" s="20"/>
      <c r="G131" s="20">
        <v>200</v>
      </c>
      <c r="H131" s="20"/>
      <c r="I131" s="20">
        <v>3800</v>
      </c>
      <c r="J131" s="20">
        <v>2778</v>
      </c>
      <c r="K131" s="20">
        <v>5000</v>
      </c>
      <c r="L131" s="20">
        <v>209</v>
      </c>
      <c r="M131" s="20">
        <v>2600</v>
      </c>
      <c r="N131" s="20">
        <v>894</v>
      </c>
      <c r="O131" s="20">
        <v>16481</v>
      </c>
      <c r="P131" s="23" t="str">
        <f>VLOOKUP(A131,'ИЗ ОСНОВЫ НОМЕНКЛАТУР'!D:E,2,0)</f>
        <v>Кромочные материалы</v>
      </c>
      <c r="Q131" s="23" t="str">
        <f>VLOOKUP(A131,'ИЗ ОСНОВЫ НОМЕНКЛАТУР'!D:F,3,0)</f>
        <v>Кромка ПВХ Китай</v>
      </c>
      <c r="R131" s="40">
        <f>VLOOKUP(A:A,'ИЗ ОСНОВЫ НОМЕНКЛАТУР'!D:G,4,0)</f>
        <v>28.518971998465673</v>
      </c>
      <c r="S131" s="12" t="str">
        <f>VLOOKUP(A:A,'ИЗ ОСНОВЫ НОМЕНКЛАТУР'!D:H,5,0)</f>
        <v>C</v>
      </c>
      <c r="T131" s="44">
        <f t="shared" si="15"/>
        <v>22815.177598772538</v>
      </c>
      <c r="U131" s="44">
        <f t="shared" si="16"/>
        <v>5703.7943996931344</v>
      </c>
      <c r="V131" s="44">
        <f t="shared" si="17"/>
        <v>0</v>
      </c>
      <c r="W131" s="44">
        <f t="shared" si="18"/>
        <v>5703.7943996931344</v>
      </c>
      <c r="X131" s="44">
        <f t="shared" si="19"/>
        <v>0</v>
      </c>
      <c r="Y131" s="44">
        <f t="shared" si="20"/>
        <v>108372.09359416956</v>
      </c>
      <c r="Z131" s="44">
        <f t="shared" si="21"/>
        <v>79225.70421173764</v>
      </c>
      <c r="AA131" s="44">
        <f t="shared" si="22"/>
        <v>142594.85999232836</v>
      </c>
      <c r="AB131" s="44">
        <f t="shared" si="23"/>
        <v>5960.465147679326</v>
      </c>
      <c r="AC131" s="44">
        <f t="shared" si="24"/>
        <v>74149.327196010752</v>
      </c>
      <c r="AD131" s="44">
        <f t="shared" si="25"/>
        <v>25495.96096662831</v>
      </c>
      <c r="AE131" s="12">
        <f t="shared" si="26"/>
        <v>470021.17750671279</v>
      </c>
    </row>
    <row r="132" spans="1:31" ht="12.6" hidden="1" customHeight="1" x14ac:dyDescent="0.2">
      <c r="A132" s="26" t="s">
        <v>4211</v>
      </c>
      <c r="B132" s="19"/>
      <c r="C132" s="19"/>
      <c r="D132" s="20"/>
      <c r="E132" s="21"/>
      <c r="F132" s="22"/>
      <c r="G132" s="21"/>
      <c r="H132" s="22"/>
      <c r="I132" s="20"/>
      <c r="J132" s="20">
        <v>2000</v>
      </c>
      <c r="K132" s="20">
        <v>3000</v>
      </c>
      <c r="L132" s="20"/>
      <c r="M132" s="20"/>
      <c r="N132" s="20"/>
      <c r="O132" s="20">
        <v>5000</v>
      </c>
      <c r="P132" s="23" t="str">
        <f>VLOOKUP(A132,'ИЗ ОСНОВЫ НОМЕНКЛАТУР'!D:E,2,0)</f>
        <v>Кромочные материалы</v>
      </c>
      <c r="Q132" s="23" t="str">
        <f>VLOOKUP(A132,'ИЗ ОСНОВЫ НОМЕНКЛАТУР'!D:F,3,0)</f>
        <v>Кромка ПВХ Китай</v>
      </c>
      <c r="R132" s="40">
        <f>VLOOKUP(A:A,'ИЗ ОСНОВЫ НОМЕНКЛАТУР'!D:G,4,0)</f>
        <v>24.3</v>
      </c>
      <c r="S132" s="12" t="str">
        <f>VLOOKUP(A:A,'ИЗ ОСНОВЫ НОМЕНКЛАТУР'!D:H,5,0)</f>
        <v>C</v>
      </c>
      <c r="T132" s="44">
        <f t="shared" si="15"/>
        <v>0</v>
      </c>
      <c r="U132" s="44">
        <f t="shared" si="16"/>
        <v>0</v>
      </c>
      <c r="V132" s="44">
        <f t="shared" si="17"/>
        <v>0</v>
      </c>
      <c r="W132" s="44">
        <f t="shared" si="18"/>
        <v>0</v>
      </c>
      <c r="X132" s="44">
        <f t="shared" si="19"/>
        <v>0</v>
      </c>
      <c r="Y132" s="44">
        <f t="shared" si="20"/>
        <v>0</v>
      </c>
      <c r="Z132" s="44">
        <f t="shared" si="21"/>
        <v>48600</v>
      </c>
      <c r="AA132" s="44">
        <f t="shared" si="22"/>
        <v>72900</v>
      </c>
      <c r="AB132" s="44">
        <f t="shared" si="23"/>
        <v>0</v>
      </c>
      <c r="AC132" s="44">
        <f t="shared" si="24"/>
        <v>0</v>
      </c>
      <c r="AD132" s="44">
        <f t="shared" si="25"/>
        <v>0</v>
      </c>
      <c r="AE132" s="12">
        <f t="shared" si="26"/>
        <v>121500</v>
      </c>
    </row>
    <row r="133" spans="1:31" ht="12.6" hidden="1" customHeight="1" x14ac:dyDescent="0.2">
      <c r="A133" s="26" t="s">
        <v>77</v>
      </c>
      <c r="B133" s="19"/>
      <c r="C133" s="19"/>
      <c r="D133" s="20"/>
      <c r="E133" s="21"/>
      <c r="F133" s="22"/>
      <c r="G133" s="21"/>
      <c r="H133" s="22"/>
      <c r="I133" s="20">
        <v>2400</v>
      </c>
      <c r="J133" s="20">
        <v>4600</v>
      </c>
      <c r="K133" s="20">
        <v>5000</v>
      </c>
      <c r="L133" s="20">
        <v>3</v>
      </c>
      <c r="M133" s="20">
        <v>5400</v>
      </c>
      <c r="N133" s="20">
        <v>2782</v>
      </c>
      <c r="O133" s="20">
        <v>20185</v>
      </c>
      <c r="P133" s="23" t="str">
        <f>VLOOKUP(A133,'ИЗ ОСНОВЫ НОМЕНКЛАТУР'!D:E,2,0)</f>
        <v>Кромочные материалы</v>
      </c>
      <c r="Q133" s="23" t="str">
        <f>VLOOKUP(A133,'ИЗ ОСНОВЫ НОМЕНКЛАТУР'!D:F,3,0)</f>
        <v>Кромка ПВХ Китай</v>
      </c>
      <c r="R133" s="40">
        <f>VLOOKUP(A:A,'ИЗ ОСНОВЫ НОМЕНКЛАТУР'!D:G,4,0)</f>
        <v>29.16097406375356</v>
      </c>
      <c r="S133" s="12" t="str">
        <f>VLOOKUP(A:A,'ИЗ ОСНОВЫ НОМЕНКЛАТУР'!D:H,5,0)</f>
        <v>B</v>
      </c>
      <c r="T133" s="44">
        <f t="shared" si="15"/>
        <v>0</v>
      </c>
      <c r="U133" s="44">
        <f t="shared" si="16"/>
        <v>0</v>
      </c>
      <c r="V133" s="44">
        <f t="shared" si="17"/>
        <v>0</v>
      </c>
      <c r="W133" s="44">
        <f t="shared" si="18"/>
        <v>0</v>
      </c>
      <c r="X133" s="44">
        <f t="shared" si="19"/>
        <v>0</v>
      </c>
      <c r="Y133" s="44">
        <f t="shared" si="20"/>
        <v>69986.337753008542</v>
      </c>
      <c r="Z133" s="44">
        <f t="shared" si="21"/>
        <v>134140.48069326638</v>
      </c>
      <c r="AA133" s="44">
        <f t="shared" si="22"/>
        <v>145804.87031876779</v>
      </c>
      <c r="AB133" s="44">
        <f t="shared" si="23"/>
        <v>87.482922191260684</v>
      </c>
      <c r="AC133" s="44">
        <f t="shared" si="24"/>
        <v>157469.25994426923</v>
      </c>
      <c r="AD133" s="44">
        <f t="shared" si="25"/>
        <v>81125.829845362401</v>
      </c>
      <c r="AE133" s="12">
        <f t="shared" si="26"/>
        <v>588614.2614768655</v>
      </c>
    </row>
    <row r="134" spans="1:31" ht="12.6" hidden="1" customHeight="1" x14ac:dyDescent="0.2">
      <c r="A134" s="26" t="s">
        <v>4212</v>
      </c>
      <c r="B134" s="19"/>
      <c r="C134" s="19"/>
      <c r="D134" s="20"/>
      <c r="E134" s="21"/>
      <c r="F134" s="22"/>
      <c r="G134" s="21"/>
      <c r="H134" s="22"/>
      <c r="I134" s="20">
        <v>12000</v>
      </c>
      <c r="J134" s="20"/>
      <c r="K134" s="20"/>
      <c r="L134" s="20"/>
      <c r="M134" s="20"/>
      <c r="N134" s="20"/>
      <c r="O134" s="20">
        <v>12000</v>
      </c>
      <c r="P134" s="23" t="str">
        <f>VLOOKUP(A134,'ИЗ ОСНОВЫ НОМЕНКЛАТУР'!D:E,2,0)</f>
        <v>Кромочные материалы</v>
      </c>
      <c r="Q134" s="23" t="str">
        <f>VLOOKUP(A134,'ИЗ ОСНОВЫ НОМЕНКЛАТУР'!D:F,3,0)</f>
        <v>Кромка ПВХ Китай</v>
      </c>
      <c r="R134" s="40">
        <f>VLOOKUP(A:A,'ИЗ ОСНОВЫ НОМЕНКЛАТУР'!D:G,4,0)</f>
        <v>24.3</v>
      </c>
      <c r="S134" s="12" t="str">
        <f>VLOOKUP(A:A,'ИЗ ОСНОВЫ НОМЕНКЛАТУР'!D:H,5,0)</f>
        <v>C</v>
      </c>
      <c r="T134" s="44">
        <f t="shared" si="15"/>
        <v>0</v>
      </c>
      <c r="U134" s="44">
        <f t="shared" si="16"/>
        <v>0</v>
      </c>
      <c r="V134" s="44">
        <f t="shared" si="17"/>
        <v>0</v>
      </c>
      <c r="W134" s="44">
        <f t="shared" si="18"/>
        <v>0</v>
      </c>
      <c r="X134" s="44">
        <f t="shared" si="19"/>
        <v>0</v>
      </c>
      <c r="Y134" s="44">
        <f t="shared" si="20"/>
        <v>291600</v>
      </c>
      <c r="Z134" s="44">
        <f t="shared" si="21"/>
        <v>0</v>
      </c>
      <c r="AA134" s="44">
        <f t="shared" si="22"/>
        <v>0</v>
      </c>
      <c r="AB134" s="44">
        <f t="shared" si="23"/>
        <v>0</v>
      </c>
      <c r="AC134" s="44">
        <f t="shared" si="24"/>
        <v>0</v>
      </c>
      <c r="AD134" s="44">
        <f t="shared" si="25"/>
        <v>0</v>
      </c>
      <c r="AE134" s="12">
        <f t="shared" si="26"/>
        <v>291600</v>
      </c>
    </row>
    <row r="135" spans="1:31" ht="12.6" hidden="1" customHeight="1" x14ac:dyDescent="0.2">
      <c r="A135" s="26" t="s">
        <v>107</v>
      </c>
      <c r="B135" s="19"/>
      <c r="C135" s="19"/>
      <c r="D135" s="20"/>
      <c r="E135" s="21"/>
      <c r="F135" s="22"/>
      <c r="G135" s="21"/>
      <c r="H135" s="22"/>
      <c r="I135" s="20"/>
      <c r="J135" s="20">
        <v>864</v>
      </c>
      <c r="K135" s="20"/>
      <c r="L135" s="20"/>
      <c r="M135" s="20"/>
      <c r="N135" s="20">
        <v>5356</v>
      </c>
      <c r="O135" s="20">
        <v>6220</v>
      </c>
      <c r="P135" s="23" t="str">
        <f>VLOOKUP(A135,'ИЗ ОСНОВЫ НОМЕНКЛАТУР'!D:E,2,0)</f>
        <v>Кромочные материалы</v>
      </c>
      <c r="Q135" s="23" t="str">
        <f>VLOOKUP(A135,'ИЗ ОСНОВЫ НОМЕНКЛАТУР'!D:F,3,0)</f>
        <v>Кромка ПВХ Китай</v>
      </c>
      <c r="R135" s="40">
        <f>VLOOKUP(A:A,'ИЗ ОСНОВЫ НОМЕНКЛАТУР'!D:G,4,0)</f>
        <v>26.228636576971216</v>
      </c>
      <c r="S135" s="12" t="str">
        <f>VLOOKUP(A:A,'ИЗ ОСНОВЫ НОМЕНКЛАТУР'!D:H,5,0)</f>
        <v>B</v>
      </c>
      <c r="T135" s="44">
        <f t="shared" si="15"/>
        <v>0</v>
      </c>
      <c r="U135" s="44">
        <f t="shared" si="16"/>
        <v>0</v>
      </c>
      <c r="V135" s="44">
        <f t="shared" si="17"/>
        <v>0</v>
      </c>
      <c r="W135" s="44">
        <f t="shared" si="18"/>
        <v>0</v>
      </c>
      <c r="X135" s="44">
        <f t="shared" si="19"/>
        <v>0</v>
      </c>
      <c r="Y135" s="44">
        <f t="shared" si="20"/>
        <v>0</v>
      </c>
      <c r="Z135" s="44">
        <f t="shared" si="21"/>
        <v>22661.542002503131</v>
      </c>
      <c r="AA135" s="44">
        <f t="shared" si="22"/>
        <v>0</v>
      </c>
      <c r="AB135" s="44">
        <f t="shared" si="23"/>
        <v>0</v>
      </c>
      <c r="AC135" s="44">
        <f t="shared" si="24"/>
        <v>0</v>
      </c>
      <c r="AD135" s="44">
        <f t="shared" si="25"/>
        <v>140480.57750625783</v>
      </c>
      <c r="AE135" s="12">
        <f t="shared" si="26"/>
        <v>163142.11950876095</v>
      </c>
    </row>
    <row r="136" spans="1:31" ht="12.6" hidden="1" customHeight="1" x14ac:dyDescent="0.2">
      <c r="A136" s="26" t="s">
        <v>177</v>
      </c>
      <c r="B136" s="19"/>
      <c r="C136" s="19"/>
      <c r="D136" s="20"/>
      <c r="E136" s="21"/>
      <c r="F136" s="22"/>
      <c r="G136" s="21"/>
      <c r="H136" s="22"/>
      <c r="I136" s="20">
        <v>4000</v>
      </c>
      <c r="J136" s="20">
        <v>2000</v>
      </c>
      <c r="K136" s="20">
        <v>2000</v>
      </c>
      <c r="L136" s="20">
        <v>204</v>
      </c>
      <c r="M136" s="20">
        <v>1000</v>
      </c>
      <c r="N136" s="20">
        <v>6693</v>
      </c>
      <c r="O136" s="20">
        <v>15897</v>
      </c>
      <c r="P136" s="23" t="str">
        <f>VLOOKUP(A136,'ИЗ ОСНОВЫ НОМЕНКЛАТУР'!D:E,2,0)</f>
        <v>Кромочные материалы</v>
      </c>
      <c r="Q136" s="23" t="str">
        <f>VLOOKUP(A136,'ИЗ ОСНОВЫ НОМЕНКЛАТУР'!D:F,3,0)</f>
        <v>Кромка ПВХ Китай</v>
      </c>
      <c r="R136" s="40">
        <f>VLOOKUP(A:A,'ИЗ ОСНОВЫ НОМЕНКЛАТУР'!D:G,4,0)</f>
        <v>24.264453148538717</v>
      </c>
      <c r="S136" s="12" t="str">
        <f>VLOOKUP(A:A,'ИЗ ОСНОВЫ НОМЕНКЛАТУР'!D:H,5,0)</f>
        <v>B</v>
      </c>
      <c r="T136" s="44">
        <f t="shared" si="15"/>
        <v>0</v>
      </c>
      <c r="U136" s="44">
        <f t="shared" si="16"/>
        <v>0</v>
      </c>
      <c r="V136" s="44">
        <f t="shared" si="17"/>
        <v>0</v>
      </c>
      <c r="W136" s="44">
        <f t="shared" si="18"/>
        <v>0</v>
      </c>
      <c r="X136" s="44">
        <f t="shared" si="19"/>
        <v>0</v>
      </c>
      <c r="Y136" s="44">
        <f t="shared" si="20"/>
        <v>97057.812594154864</v>
      </c>
      <c r="Z136" s="44">
        <f t="shared" si="21"/>
        <v>48528.906297077432</v>
      </c>
      <c r="AA136" s="44">
        <f t="shared" si="22"/>
        <v>48528.906297077432</v>
      </c>
      <c r="AB136" s="44">
        <f t="shared" si="23"/>
        <v>4949.9484423018985</v>
      </c>
      <c r="AC136" s="44">
        <f t="shared" si="24"/>
        <v>24264.453148538716</v>
      </c>
      <c r="AD136" s="44">
        <f t="shared" si="25"/>
        <v>162401.98492316963</v>
      </c>
      <c r="AE136" s="12">
        <f t="shared" si="26"/>
        <v>385732.01170231996</v>
      </c>
    </row>
    <row r="137" spans="1:31" ht="12.6" hidden="1" customHeight="1" x14ac:dyDescent="0.2">
      <c r="A137" s="26" t="s">
        <v>42</v>
      </c>
      <c r="B137" s="19"/>
      <c r="C137" s="19"/>
      <c r="D137" s="20">
        <v>1374</v>
      </c>
      <c r="E137" s="20">
        <v>200</v>
      </c>
      <c r="F137" s="20"/>
      <c r="G137" s="21"/>
      <c r="H137" s="22"/>
      <c r="I137" s="20">
        <v>20000</v>
      </c>
      <c r="J137" s="20">
        <v>3437</v>
      </c>
      <c r="K137" s="20">
        <v>10000</v>
      </c>
      <c r="L137" s="20"/>
      <c r="M137" s="20"/>
      <c r="N137" s="20">
        <v>239</v>
      </c>
      <c r="O137" s="20">
        <v>35250</v>
      </c>
      <c r="P137" s="23" t="str">
        <f>VLOOKUP(A137,'ИЗ ОСНОВЫ НОМЕНКЛАТУР'!D:E,2,0)</f>
        <v>Кромочные материалы</v>
      </c>
      <c r="Q137" s="23" t="str">
        <f>VLOOKUP(A137,'ИЗ ОСНОВЫ НОМЕНКЛАТУР'!D:F,3,0)</f>
        <v>Кромка ПВХ Китай</v>
      </c>
      <c r="R137" s="40">
        <f>VLOOKUP(A:A,'ИЗ ОСНОВЫ НОМЕНКЛАТУР'!D:G,4,0)</f>
        <v>24.543353948976282</v>
      </c>
      <c r="S137" s="12" t="str">
        <f>VLOOKUP(A:A,'ИЗ ОСНОВЫ НОМЕНКЛАТУР'!D:H,5,0)</f>
        <v>B</v>
      </c>
      <c r="T137" s="44">
        <f t="shared" ref="T137:T200" si="27">$R137*D137</f>
        <v>33722.568325893415</v>
      </c>
      <c r="U137" s="44">
        <f t="shared" ref="U137:U200" si="28">$R137*E137</f>
        <v>4908.6707897952565</v>
      </c>
      <c r="V137" s="44">
        <f t="shared" ref="V137:V200" si="29">$R137*F137</f>
        <v>0</v>
      </c>
      <c r="W137" s="44">
        <f t="shared" ref="W137:W200" si="30">$R137*G137</f>
        <v>0</v>
      </c>
      <c r="X137" s="44">
        <f t="shared" ref="X137:X200" si="31">$R137*H137</f>
        <v>0</v>
      </c>
      <c r="Y137" s="44">
        <f t="shared" ref="Y137:Y200" si="32">$R137*I137</f>
        <v>490867.07897952566</v>
      </c>
      <c r="Z137" s="44">
        <f t="shared" ref="Z137:Z200" si="33">$R137*J137</f>
        <v>84355.50752263148</v>
      </c>
      <c r="AA137" s="44">
        <f t="shared" ref="AA137:AA200" si="34">$R137*K137</f>
        <v>245433.53948976283</v>
      </c>
      <c r="AB137" s="44">
        <f t="shared" ref="AB137:AB200" si="35">$R137*L137</f>
        <v>0</v>
      </c>
      <c r="AC137" s="44">
        <f t="shared" ref="AC137:AC200" si="36">$R137*M137</f>
        <v>0</v>
      </c>
      <c r="AD137" s="44">
        <f t="shared" ref="AD137:AD200" si="37">$R137*N137</f>
        <v>5865.8615938053317</v>
      </c>
      <c r="AE137" s="12">
        <f t="shared" ref="AE137:AE200" si="38">SUM(T137:AD137)</f>
        <v>865153.22670141398</v>
      </c>
    </row>
    <row r="138" spans="1:31" ht="12.6" hidden="1" customHeight="1" x14ac:dyDescent="0.2">
      <c r="A138" s="26" t="s">
        <v>48</v>
      </c>
      <c r="B138" s="19"/>
      <c r="C138" s="19"/>
      <c r="D138" s="20">
        <v>8</v>
      </c>
      <c r="E138" s="21"/>
      <c r="F138" s="22"/>
      <c r="G138" s="21"/>
      <c r="H138" s="22"/>
      <c r="I138" s="20">
        <v>2000</v>
      </c>
      <c r="J138" s="20">
        <v>5016</v>
      </c>
      <c r="K138" s="20">
        <v>5000</v>
      </c>
      <c r="L138" s="20"/>
      <c r="M138" s="20"/>
      <c r="N138" s="20">
        <v>995</v>
      </c>
      <c r="O138" s="20">
        <v>13019</v>
      </c>
      <c r="P138" s="23" t="str">
        <f>VLOOKUP(A138,'ИЗ ОСНОВЫ НОМЕНКЛАТУР'!D:E,2,0)</f>
        <v>Кромочные материалы</v>
      </c>
      <c r="Q138" s="23" t="str">
        <f>VLOOKUP(A138,'ИЗ ОСНОВЫ НОМЕНКЛАТУР'!D:F,3,0)</f>
        <v>Кромка ПВХ Китай</v>
      </c>
      <c r="R138" s="40">
        <f>VLOOKUP(A:A,'ИЗ ОСНОВЫ НОМЕНКЛАТУР'!D:G,4,0)</f>
        <v>24.751222508254518</v>
      </c>
      <c r="S138" s="12" t="str">
        <f>VLOOKUP(A:A,'ИЗ ОСНОВЫ НОМЕНКЛАТУР'!D:H,5,0)</f>
        <v>B</v>
      </c>
      <c r="T138" s="44">
        <f t="shared" si="27"/>
        <v>198.00978006603614</v>
      </c>
      <c r="U138" s="44">
        <f t="shared" si="28"/>
        <v>0</v>
      </c>
      <c r="V138" s="44">
        <f t="shared" si="29"/>
        <v>0</v>
      </c>
      <c r="W138" s="44">
        <f t="shared" si="30"/>
        <v>0</v>
      </c>
      <c r="X138" s="44">
        <f t="shared" si="31"/>
        <v>0</v>
      </c>
      <c r="Y138" s="44">
        <f t="shared" si="32"/>
        <v>49502.445016509038</v>
      </c>
      <c r="Z138" s="44">
        <f t="shared" si="33"/>
        <v>124152.13210140466</v>
      </c>
      <c r="AA138" s="44">
        <f t="shared" si="34"/>
        <v>123756.1125412726</v>
      </c>
      <c r="AB138" s="44">
        <f t="shared" si="35"/>
        <v>0</v>
      </c>
      <c r="AC138" s="44">
        <f t="shared" si="36"/>
        <v>0</v>
      </c>
      <c r="AD138" s="44">
        <f t="shared" si="37"/>
        <v>24627.466395713247</v>
      </c>
      <c r="AE138" s="12">
        <f t="shared" si="38"/>
        <v>322236.16583496559</v>
      </c>
    </row>
    <row r="139" spans="1:31" ht="12.6" hidden="1" customHeight="1" x14ac:dyDescent="0.2">
      <c r="A139" s="26" t="s">
        <v>78</v>
      </c>
      <c r="B139" s="19"/>
      <c r="C139" s="19"/>
      <c r="D139" s="20"/>
      <c r="E139" s="21"/>
      <c r="F139" s="22"/>
      <c r="G139" s="20">
        <v>818</v>
      </c>
      <c r="H139" s="20"/>
      <c r="I139" s="20"/>
      <c r="J139" s="20">
        <v>3082</v>
      </c>
      <c r="K139" s="20">
        <v>3000</v>
      </c>
      <c r="L139" s="20">
        <v>119</v>
      </c>
      <c r="M139" s="20">
        <v>2200</v>
      </c>
      <c r="N139" s="20">
        <v>623</v>
      </c>
      <c r="O139" s="20">
        <v>9842</v>
      </c>
      <c r="P139" s="23" t="str">
        <f>VLOOKUP(A139,'ИЗ ОСНОВЫ НОМЕНКЛАТУР'!D:E,2,0)</f>
        <v>Кромочные материалы</v>
      </c>
      <c r="Q139" s="23" t="str">
        <f>VLOOKUP(A139,'ИЗ ОСНОВЫ НОМЕНКЛАТУР'!D:F,3,0)</f>
        <v>Кромка ПВХ Китай</v>
      </c>
      <c r="R139" s="40">
        <f>VLOOKUP(A:A,'ИЗ ОСНОВЫ НОМЕНКЛАТУР'!D:G,4,0)</f>
        <v>21.588559750426064</v>
      </c>
      <c r="S139" s="12" t="str">
        <f>VLOOKUP(A:A,'ИЗ ОСНОВЫ НОМЕНКЛАТУР'!D:H,5,0)</f>
        <v>B</v>
      </c>
      <c r="T139" s="44">
        <f t="shared" si="27"/>
        <v>0</v>
      </c>
      <c r="U139" s="44">
        <f t="shared" si="28"/>
        <v>0</v>
      </c>
      <c r="V139" s="44">
        <f t="shared" si="29"/>
        <v>0</v>
      </c>
      <c r="W139" s="44">
        <f t="shared" si="30"/>
        <v>17659.441875848519</v>
      </c>
      <c r="X139" s="44">
        <f t="shared" si="31"/>
        <v>0</v>
      </c>
      <c r="Y139" s="44">
        <f t="shared" si="32"/>
        <v>0</v>
      </c>
      <c r="Z139" s="44">
        <f t="shared" si="33"/>
        <v>66535.941150813131</v>
      </c>
      <c r="AA139" s="44">
        <f t="shared" si="34"/>
        <v>64765.67925127819</v>
      </c>
      <c r="AB139" s="44">
        <f t="shared" si="35"/>
        <v>2569.0386103007017</v>
      </c>
      <c r="AC139" s="44">
        <f t="shared" si="36"/>
        <v>47494.831450937345</v>
      </c>
      <c r="AD139" s="44">
        <f t="shared" si="37"/>
        <v>13449.672724515438</v>
      </c>
      <c r="AE139" s="12">
        <f t="shared" si="38"/>
        <v>212474.60506369331</v>
      </c>
    </row>
    <row r="140" spans="1:31" ht="12.6" hidden="1" customHeight="1" x14ac:dyDescent="0.2">
      <c r="A140" s="26" t="s">
        <v>4213</v>
      </c>
      <c r="B140" s="19"/>
      <c r="C140" s="19"/>
      <c r="D140" s="20"/>
      <c r="E140" s="21"/>
      <c r="F140" s="22"/>
      <c r="G140" s="21"/>
      <c r="H140" s="22"/>
      <c r="I140" s="20">
        <v>5000</v>
      </c>
      <c r="J140" s="20"/>
      <c r="K140" s="20"/>
      <c r="L140" s="20"/>
      <c r="M140" s="20"/>
      <c r="N140" s="20"/>
      <c r="O140" s="20">
        <v>5000</v>
      </c>
      <c r="P140" s="23" t="str">
        <f>VLOOKUP(A140,'ИЗ ОСНОВЫ НОМЕНКЛАТУР'!D:E,2,0)</f>
        <v>Кромочные материалы</v>
      </c>
      <c r="Q140" s="23" t="str">
        <f>VLOOKUP(A140,'ИЗ ОСНОВЫ НОМЕНКЛАТУР'!D:F,3,0)</f>
        <v>Кромка ПВХ Китай</v>
      </c>
      <c r="R140" s="40">
        <f>VLOOKUP(A:A,'ИЗ ОСНОВЫ НОМЕНКЛАТУР'!D:G,4,0)</f>
        <v>18</v>
      </c>
      <c r="S140" s="12" t="str">
        <f>VLOOKUP(A:A,'ИЗ ОСНОВЫ НОМЕНКЛАТУР'!D:H,5,0)</f>
        <v>C</v>
      </c>
      <c r="T140" s="44">
        <f t="shared" si="27"/>
        <v>0</v>
      </c>
      <c r="U140" s="44">
        <f t="shared" si="28"/>
        <v>0</v>
      </c>
      <c r="V140" s="44">
        <f t="shared" si="29"/>
        <v>0</v>
      </c>
      <c r="W140" s="44">
        <f t="shared" si="30"/>
        <v>0</v>
      </c>
      <c r="X140" s="44">
        <f t="shared" si="31"/>
        <v>0</v>
      </c>
      <c r="Y140" s="44">
        <f t="shared" si="32"/>
        <v>90000</v>
      </c>
      <c r="Z140" s="44">
        <f t="shared" si="33"/>
        <v>0</v>
      </c>
      <c r="AA140" s="44">
        <f t="shared" si="34"/>
        <v>0</v>
      </c>
      <c r="AB140" s="44">
        <f t="shared" si="35"/>
        <v>0</v>
      </c>
      <c r="AC140" s="44">
        <f t="shared" si="36"/>
        <v>0</v>
      </c>
      <c r="AD140" s="44">
        <f t="shared" si="37"/>
        <v>0</v>
      </c>
      <c r="AE140" s="12">
        <f t="shared" si="38"/>
        <v>90000</v>
      </c>
    </row>
    <row r="141" spans="1:31" ht="12.6" hidden="1" customHeight="1" x14ac:dyDescent="0.2">
      <c r="A141" s="26" t="s">
        <v>142</v>
      </c>
      <c r="B141" s="19"/>
      <c r="C141" s="19"/>
      <c r="D141" s="20">
        <v>1366</v>
      </c>
      <c r="E141" s="20">
        <v>200</v>
      </c>
      <c r="F141" s="20"/>
      <c r="G141" s="21"/>
      <c r="H141" s="22"/>
      <c r="I141" s="20"/>
      <c r="J141" s="20">
        <v>1339</v>
      </c>
      <c r="K141" s="20"/>
      <c r="L141" s="20">
        <v>140</v>
      </c>
      <c r="M141" s="20">
        <v>6000</v>
      </c>
      <c r="N141" s="20">
        <v>10</v>
      </c>
      <c r="O141" s="20">
        <v>9055</v>
      </c>
      <c r="P141" s="23" t="str">
        <f>VLOOKUP(A141,'ИЗ ОСНОВЫ НОМЕНКЛАТУР'!D:E,2,0)</f>
        <v>Кромочные материалы</v>
      </c>
      <c r="Q141" s="23" t="str">
        <f>VLOOKUP(A141,'ИЗ ОСНОВЫ НОМЕНКЛАТУР'!D:F,3,0)</f>
        <v>Кромка ПВХ Китай</v>
      </c>
      <c r="R141" s="40">
        <f>VLOOKUP(A:A,'ИЗ ОСНОВЫ НОМЕНКЛАТУР'!D:G,4,0)</f>
        <v>26.133947526236881</v>
      </c>
      <c r="S141" s="12" t="str">
        <f>VLOOKUP(A:A,'ИЗ ОСНОВЫ НОМЕНКЛАТУР'!D:H,5,0)</f>
        <v>C</v>
      </c>
      <c r="T141" s="44">
        <f t="shared" si="27"/>
        <v>35698.972320839581</v>
      </c>
      <c r="U141" s="44">
        <f t="shared" si="28"/>
        <v>5226.7895052473759</v>
      </c>
      <c r="V141" s="44">
        <f t="shared" si="29"/>
        <v>0</v>
      </c>
      <c r="W141" s="44">
        <f t="shared" si="30"/>
        <v>0</v>
      </c>
      <c r="X141" s="44">
        <f t="shared" si="31"/>
        <v>0</v>
      </c>
      <c r="Y141" s="44">
        <f t="shared" si="32"/>
        <v>0</v>
      </c>
      <c r="Z141" s="44">
        <f t="shared" si="33"/>
        <v>34993.35573763118</v>
      </c>
      <c r="AA141" s="44">
        <f t="shared" si="34"/>
        <v>0</v>
      </c>
      <c r="AB141" s="44">
        <f t="shared" si="35"/>
        <v>3658.7526536731634</v>
      </c>
      <c r="AC141" s="44">
        <f t="shared" si="36"/>
        <v>156803.68515742128</v>
      </c>
      <c r="AD141" s="44">
        <f t="shared" si="37"/>
        <v>261.33947526236881</v>
      </c>
      <c r="AE141" s="12">
        <f t="shared" si="38"/>
        <v>236642.89485007492</v>
      </c>
    </row>
    <row r="142" spans="1:31" ht="12.6" hidden="1" customHeight="1" x14ac:dyDescent="0.2">
      <c r="A142" s="26" t="s">
        <v>206</v>
      </c>
      <c r="B142" s="19"/>
      <c r="C142" s="19"/>
      <c r="D142" s="20"/>
      <c r="E142" s="21"/>
      <c r="F142" s="22"/>
      <c r="G142" s="21"/>
      <c r="H142" s="22"/>
      <c r="I142" s="20">
        <v>2000</v>
      </c>
      <c r="J142" s="20"/>
      <c r="K142" s="20">
        <v>5000</v>
      </c>
      <c r="L142" s="20"/>
      <c r="M142" s="20"/>
      <c r="N142" s="20">
        <v>2850</v>
      </c>
      <c r="O142" s="20">
        <v>9850</v>
      </c>
      <c r="P142" s="23" t="str">
        <f>VLOOKUP(A142,'ИЗ ОСНОВЫ НОМЕНКЛАТУР'!D:E,2,0)</f>
        <v>Кромочные материалы</v>
      </c>
      <c r="Q142" s="23" t="str">
        <f>VLOOKUP(A142,'ИЗ ОСНОВЫ НОМЕНКЛАТУР'!D:F,3,0)</f>
        <v>Кромка ПВХ Китай</v>
      </c>
      <c r="R142" s="40">
        <f>VLOOKUP(A:A,'ИЗ ОСНОВЫ НОМЕНКЛАТУР'!D:G,4,0)</f>
        <v>24.4</v>
      </c>
      <c r="S142" s="12" t="str">
        <f>VLOOKUP(A:A,'ИЗ ОСНОВЫ НОМЕНКЛАТУР'!D:H,5,0)</f>
        <v>C</v>
      </c>
      <c r="T142" s="44">
        <f t="shared" si="27"/>
        <v>0</v>
      </c>
      <c r="U142" s="44">
        <f t="shared" si="28"/>
        <v>0</v>
      </c>
      <c r="V142" s="44">
        <f t="shared" si="29"/>
        <v>0</v>
      </c>
      <c r="W142" s="44">
        <f t="shared" si="30"/>
        <v>0</v>
      </c>
      <c r="X142" s="44">
        <f t="shared" si="31"/>
        <v>0</v>
      </c>
      <c r="Y142" s="44">
        <f t="shared" si="32"/>
        <v>48800</v>
      </c>
      <c r="Z142" s="44">
        <f t="shared" si="33"/>
        <v>0</v>
      </c>
      <c r="AA142" s="44">
        <f t="shared" si="34"/>
        <v>122000</v>
      </c>
      <c r="AB142" s="44">
        <f t="shared" si="35"/>
        <v>0</v>
      </c>
      <c r="AC142" s="44">
        <f t="shared" si="36"/>
        <v>0</v>
      </c>
      <c r="AD142" s="44">
        <f t="shared" si="37"/>
        <v>69540</v>
      </c>
      <c r="AE142" s="12">
        <f t="shared" si="38"/>
        <v>240340</v>
      </c>
    </row>
    <row r="143" spans="1:31" ht="12.6" hidden="1" customHeight="1" x14ac:dyDescent="0.2">
      <c r="A143" s="26" t="s">
        <v>178</v>
      </c>
      <c r="B143" s="19"/>
      <c r="C143" s="19"/>
      <c r="D143" s="20"/>
      <c r="E143" s="21"/>
      <c r="F143" s="22"/>
      <c r="G143" s="21"/>
      <c r="H143" s="22"/>
      <c r="I143" s="20"/>
      <c r="J143" s="20">
        <v>640</v>
      </c>
      <c r="K143" s="20">
        <v>1800</v>
      </c>
      <c r="L143" s="20">
        <v>45</v>
      </c>
      <c r="M143" s="20">
        <v>6200</v>
      </c>
      <c r="N143" s="20">
        <v>10025</v>
      </c>
      <c r="O143" s="20">
        <v>18710</v>
      </c>
      <c r="P143" s="23" t="str">
        <f>VLOOKUP(A143,'ИЗ ОСНОВЫ НОМЕНКЛАТУР'!D:E,2,0)</f>
        <v>Кромочные материалы</v>
      </c>
      <c r="Q143" s="23" t="str">
        <f>VLOOKUP(A143,'ИЗ ОСНОВЫ НОМЕНКЛАТУР'!D:F,3,0)</f>
        <v>Кромка ПВХ Китай</v>
      </c>
      <c r="R143" s="40">
        <f>VLOOKUP(A:A,'ИЗ ОСНОВЫ НОМЕНКЛАТУР'!D:G,4,0)</f>
        <v>25.765217221897522</v>
      </c>
      <c r="S143" s="12" t="str">
        <f>VLOOKUP(A:A,'ИЗ ОСНОВЫ НОМЕНКЛАТУР'!D:H,5,0)</f>
        <v>C</v>
      </c>
      <c r="T143" s="44">
        <f t="shared" si="27"/>
        <v>0</v>
      </c>
      <c r="U143" s="44">
        <f t="shared" si="28"/>
        <v>0</v>
      </c>
      <c r="V143" s="44">
        <f t="shared" si="29"/>
        <v>0</v>
      </c>
      <c r="W143" s="44">
        <f t="shared" si="30"/>
        <v>0</v>
      </c>
      <c r="X143" s="44">
        <f t="shared" si="31"/>
        <v>0</v>
      </c>
      <c r="Y143" s="44">
        <f t="shared" si="32"/>
        <v>0</v>
      </c>
      <c r="Z143" s="44">
        <f t="shared" si="33"/>
        <v>16489.739022014415</v>
      </c>
      <c r="AA143" s="44">
        <f t="shared" si="34"/>
        <v>46377.39099941554</v>
      </c>
      <c r="AB143" s="44">
        <f t="shared" si="35"/>
        <v>1159.4347749853885</v>
      </c>
      <c r="AC143" s="44">
        <f t="shared" si="36"/>
        <v>159744.34677576463</v>
      </c>
      <c r="AD143" s="44">
        <f t="shared" si="37"/>
        <v>258296.30264952267</v>
      </c>
      <c r="AE143" s="12">
        <f t="shared" si="38"/>
        <v>482067.21422170266</v>
      </c>
    </row>
    <row r="144" spans="1:31" ht="12.6" hidden="1" customHeight="1" x14ac:dyDescent="0.2">
      <c r="A144" s="26" t="s">
        <v>196</v>
      </c>
      <c r="B144" s="19"/>
      <c r="C144" s="19"/>
      <c r="D144" s="20"/>
      <c r="E144" s="21"/>
      <c r="F144" s="22"/>
      <c r="G144" s="21"/>
      <c r="H144" s="22"/>
      <c r="I144" s="20"/>
      <c r="J144" s="20"/>
      <c r="K144" s="20">
        <v>2000</v>
      </c>
      <c r="L144" s="20"/>
      <c r="M144" s="20"/>
      <c r="N144" s="20">
        <v>4930</v>
      </c>
      <c r="O144" s="20">
        <v>6930</v>
      </c>
      <c r="P144" s="23" t="str">
        <f>VLOOKUP(A144,'ИЗ ОСНОВЫ НОМЕНКЛАТУР'!D:E,2,0)</f>
        <v>Кромочные материалы</v>
      </c>
      <c r="Q144" s="23" t="str">
        <f>VLOOKUP(A144,'ИЗ ОСНОВЫ НОМЕНКЛАТУР'!D:F,3,0)</f>
        <v>Кромка ПВХ Китай</v>
      </c>
      <c r="R144" s="40">
        <f>VLOOKUP(A:A,'ИЗ ОСНОВЫ НОМЕНКЛАТУР'!D:G,4,0)</f>
        <v>24.181341389728097</v>
      </c>
      <c r="S144" s="12" t="str">
        <f>VLOOKUP(A:A,'ИЗ ОСНОВЫ НОМЕНКЛАТУР'!D:H,5,0)</f>
        <v>C</v>
      </c>
      <c r="T144" s="44">
        <f t="shared" si="27"/>
        <v>0</v>
      </c>
      <c r="U144" s="44">
        <f t="shared" si="28"/>
        <v>0</v>
      </c>
      <c r="V144" s="44">
        <f t="shared" si="29"/>
        <v>0</v>
      </c>
      <c r="W144" s="44">
        <f t="shared" si="30"/>
        <v>0</v>
      </c>
      <c r="X144" s="44">
        <f t="shared" si="31"/>
        <v>0</v>
      </c>
      <c r="Y144" s="44">
        <f t="shared" si="32"/>
        <v>0</v>
      </c>
      <c r="Z144" s="44">
        <f t="shared" si="33"/>
        <v>0</v>
      </c>
      <c r="AA144" s="44">
        <f t="shared" si="34"/>
        <v>48362.68277945619</v>
      </c>
      <c r="AB144" s="44">
        <f t="shared" si="35"/>
        <v>0</v>
      </c>
      <c r="AC144" s="44">
        <f t="shared" si="36"/>
        <v>0</v>
      </c>
      <c r="AD144" s="44">
        <f t="shared" si="37"/>
        <v>119214.01305135952</v>
      </c>
      <c r="AE144" s="12">
        <f t="shared" si="38"/>
        <v>167576.6958308157</v>
      </c>
    </row>
    <row r="145" spans="1:31" ht="12.6" hidden="1" customHeight="1" x14ac:dyDescent="0.2">
      <c r="A145" s="26" t="s">
        <v>118</v>
      </c>
      <c r="B145" s="19"/>
      <c r="C145" s="19"/>
      <c r="D145" s="20">
        <v>2640</v>
      </c>
      <c r="E145" s="20">
        <v>200</v>
      </c>
      <c r="F145" s="20"/>
      <c r="G145" s="21"/>
      <c r="H145" s="22"/>
      <c r="I145" s="20">
        <v>10000</v>
      </c>
      <c r="J145" s="20">
        <v>7136</v>
      </c>
      <c r="K145" s="20">
        <v>28000</v>
      </c>
      <c r="L145" s="20">
        <v>227</v>
      </c>
      <c r="M145" s="20">
        <v>3800</v>
      </c>
      <c r="N145" s="20">
        <v>3938</v>
      </c>
      <c r="O145" s="20">
        <v>55941</v>
      </c>
      <c r="P145" s="23" t="str">
        <f>VLOOKUP(A145,'ИЗ ОСНОВЫ НОМЕНКЛАТУР'!D:E,2,0)</f>
        <v>Кромочные материалы</v>
      </c>
      <c r="Q145" s="23" t="str">
        <f>VLOOKUP(A145,'ИЗ ОСНОВЫ НОМЕНКЛАТУР'!D:F,3,0)</f>
        <v>Кромка ПВХ Китай</v>
      </c>
      <c r="R145" s="40">
        <f>VLOOKUP(A:A,'ИЗ ОСНОВЫ НОМЕНКЛАТУР'!D:G,4,0)</f>
        <v>29.68895752895753</v>
      </c>
      <c r="S145" s="12" t="str">
        <f>VLOOKUP(A:A,'ИЗ ОСНОВЫ НОМЕНКЛАТУР'!D:H,5,0)</f>
        <v>B</v>
      </c>
      <c r="T145" s="44">
        <f t="shared" si="27"/>
        <v>78378.847876447879</v>
      </c>
      <c r="U145" s="44">
        <f t="shared" si="28"/>
        <v>5937.7915057915061</v>
      </c>
      <c r="V145" s="44">
        <f t="shared" si="29"/>
        <v>0</v>
      </c>
      <c r="W145" s="44">
        <f t="shared" si="30"/>
        <v>0</v>
      </c>
      <c r="X145" s="44">
        <f t="shared" si="31"/>
        <v>0</v>
      </c>
      <c r="Y145" s="44">
        <f t="shared" si="32"/>
        <v>296889.57528957532</v>
      </c>
      <c r="Z145" s="44">
        <f t="shared" si="33"/>
        <v>211860.40092664093</v>
      </c>
      <c r="AA145" s="44">
        <f t="shared" si="34"/>
        <v>831290.81081081089</v>
      </c>
      <c r="AB145" s="44">
        <f t="shared" si="35"/>
        <v>6739.3933590733595</v>
      </c>
      <c r="AC145" s="44">
        <f t="shared" si="36"/>
        <v>112818.03861003861</v>
      </c>
      <c r="AD145" s="44">
        <f t="shared" si="37"/>
        <v>116915.11474903475</v>
      </c>
      <c r="AE145" s="12">
        <f t="shared" si="38"/>
        <v>1660829.9731274131</v>
      </c>
    </row>
    <row r="146" spans="1:31" ht="12.6" hidden="1" customHeight="1" x14ac:dyDescent="0.2">
      <c r="A146" s="26" t="s">
        <v>76</v>
      </c>
      <c r="B146" s="19"/>
      <c r="C146" s="19"/>
      <c r="D146" s="20">
        <v>152</v>
      </c>
      <c r="E146" s="20">
        <v>200</v>
      </c>
      <c r="F146" s="20"/>
      <c r="G146" s="21"/>
      <c r="H146" s="22"/>
      <c r="I146" s="20"/>
      <c r="J146" s="20">
        <v>6754</v>
      </c>
      <c r="K146" s="20">
        <v>2000</v>
      </c>
      <c r="L146" s="20">
        <v>145</v>
      </c>
      <c r="M146" s="20">
        <v>2000</v>
      </c>
      <c r="N146" s="20">
        <v>2813</v>
      </c>
      <c r="O146" s="20">
        <v>14064</v>
      </c>
      <c r="P146" s="23" t="str">
        <f>VLOOKUP(A146,'ИЗ ОСНОВЫ НОМЕНКЛАТУР'!D:E,2,0)</f>
        <v>Кромочные материалы</v>
      </c>
      <c r="Q146" s="23" t="str">
        <f>VLOOKUP(A146,'ИЗ ОСНОВЫ НОМЕНКЛАТУР'!D:F,3,0)</f>
        <v>Кромка ПВХ Китай</v>
      </c>
      <c r="R146" s="40">
        <f>VLOOKUP(A:A,'ИЗ ОСНОВЫ НОМЕНКЛАТУР'!D:G,4,0)</f>
        <v>29.280533750000004</v>
      </c>
      <c r="S146" s="12" t="str">
        <f>VLOOKUP(A:A,'ИЗ ОСНОВЫ НОМЕНКЛАТУР'!D:H,5,0)</f>
        <v>B</v>
      </c>
      <c r="T146" s="44">
        <f t="shared" si="27"/>
        <v>4450.6411300000009</v>
      </c>
      <c r="U146" s="44">
        <f t="shared" si="28"/>
        <v>5856.1067500000008</v>
      </c>
      <c r="V146" s="44">
        <f t="shared" si="29"/>
        <v>0</v>
      </c>
      <c r="W146" s="44">
        <f t="shared" si="30"/>
        <v>0</v>
      </c>
      <c r="X146" s="44">
        <f t="shared" si="31"/>
        <v>0</v>
      </c>
      <c r="Y146" s="44">
        <f t="shared" si="32"/>
        <v>0</v>
      </c>
      <c r="Z146" s="44">
        <f t="shared" si="33"/>
        <v>197760.72494750001</v>
      </c>
      <c r="AA146" s="44">
        <f t="shared" si="34"/>
        <v>58561.067500000005</v>
      </c>
      <c r="AB146" s="44">
        <f t="shared" si="35"/>
        <v>4245.6773937500002</v>
      </c>
      <c r="AC146" s="44">
        <f t="shared" si="36"/>
        <v>58561.067500000005</v>
      </c>
      <c r="AD146" s="44">
        <f t="shared" si="37"/>
        <v>82366.141438750012</v>
      </c>
      <c r="AE146" s="12">
        <f t="shared" si="38"/>
        <v>411801.42666000006</v>
      </c>
    </row>
    <row r="147" spans="1:31" ht="12.6" hidden="1" customHeight="1" x14ac:dyDescent="0.2">
      <c r="A147" s="26" t="s">
        <v>114</v>
      </c>
      <c r="B147" s="19"/>
      <c r="C147" s="19"/>
      <c r="D147" s="20"/>
      <c r="E147" s="21"/>
      <c r="F147" s="22"/>
      <c r="G147" s="21"/>
      <c r="H147" s="22"/>
      <c r="I147" s="20"/>
      <c r="J147" s="20"/>
      <c r="K147" s="20">
        <v>3000</v>
      </c>
      <c r="L147" s="20"/>
      <c r="M147" s="20"/>
      <c r="N147" s="20">
        <v>3435</v>
      </c>
      <c r="O147" s="20">
        <v>6435</v>
      </c>
      <c r="P147" s="23" t="str">
        <f>VLOOKUP(A147,'ИЗ ОСНОВЫ НОМЕНКЛАТУР'!D:E,2,0)</f>
        <v>Кромочные материалы</v>
      </c>
      <c r="Q147" s="23" t="str">
        <f>VLOOKUP(A147,'ИЗ ОСНОВЫ НОМЕНКЛАТУР'!D:F,3,0)</f>
        <v>Кромка ПВХ Китай</v>
      </c>
      <c r="R147" s="40">
        <f>VLOOKUP(A:A,'ИЗ ОСНОВЫ НОМЕНКЛАТУР'!D:G,4,0)</f>
        <v>24.085007969397516</v>
      </c>
      <c r="S147" s="12" t="str">
        <f>VLOOKUP(A:A,'ИЗ ОСНОВЫ НОМЕНКЛАТУР'!D:H,5,0)</f>
        <v>B</v>
      </c>
      <c r="T147" s="44">
        <f t="shared" si="27"/>
        <v>0</v>
      </c>
      <c r="U147" s="44">
        <f t="shared" si="28"/>
        <v>0</v>
      </c>
      <c r="V147" s="44">
        <f t="shared" si="29"/>
        <v>0</v>
      </c>
      <c r="W147" s="44">
        <f t="shared" si="30"/>
        <v>0</v>
      </c>
      <c r="X147" s="44">
        <f t="shared" si="31"/>
        <v>0</v>
      </c>
      <c r="Y147" s="44">
        <f t="shared" si="32"/>
        <v>0</v>
      </c>
      <c r="Z147" s="44">
        <f t="shared" si="33"/>
        <v>0</v>
      </c>
      <c r="AA147" s="44">
        <f t="shared" si="34"/>
        <v>72255.023908192554</v>
      </c>
      <c r="AB147" s="44">
        <f t="shared" si="35"/>
        <v>0</v>
      </c>
      <c r="AC147" s="44">
        <f t="shared" si="36"/>
        <v>0</v>
      </c>
      <c r="AD147" s="44">
        <f t="shared" si="37"/>
        <v>82732.002374880467</v>
      </c>
      <c r="AE147" s="12">
        <f t="shared" si="38"/>
        <v>154987.02628307301</v>
      </c>
    </row>
    <row r="148" spans="1:31" ht="12.6" hidden="1" customHeight="1" x14ac:dyDescent="0.2">
      <c r="A148" s="26" t="s">
        <v>146</v>
      </c>
      <c r="B148" s="19"/>
      <c r="C148" s="19"/>
      <c r="D148" s="20">
        <v>912</v>
      </c>
      <c r="E148" s="20">
        <v>200</v>
      </c>
      <c r="F148" s="20"/>
      <c r="G148" s="20">
        <v>196</v>
      </c>
      <c r="H148" s="20"/>
      <c r="I148" s="20"/>
      <c r="J148" s="20">
        <v>2885</v>
      </c>
      <c r="K148" s="20">
        <v>6000</v>
      </c>
      <c r="L148" s="20">
        <v>85</v>
      </c>
      <c r="M148" s="20">
        <v>800</v>
      </c>
      <c r="N148" s="20">
        <v>1659</v>
      </c>
      <c r="O148" s="20">
        <v>12737</v>
      </c>
      <c r="P148" s="23" t="str">
        <f>VLOOKUP(A148,'ИЗ ОСНОВЫ НОМЕНКЛАТУР'!D:E,2,0)</f>
        <v>Кромочные материалы</v>
      </c>
      <c r="Q148" s="23" t="str">
        <f>VLOOKUP(A148,'ИЗ ОСНОВЫ НОМЕНКЛАТУР'!D:F,3,0)</f>
        <v>Кромка ПВХ Китай</v>
      </c>
      <c r="R148" s="40">
        <f>VLOOKUP(A:A,'ИЗ ОСНОВЫ НОМЕНКЛАТУР'!D:G,4,0)</f>
        <v>25.841088253768842</v>
      </c>
      <c r="S148" s="12" t="str">
        <f>VLOOKUP(A:A,'ИЗ ОСНОВЫ НОМЕНКЛАТУР'!D:H,5,0)</f>
        <v>C</v>
      </c>
      <c r="T148" s="44">
        <f t="shared" si="27"/>
        <v>23567.072487437184</v>
      </c>
      <c r="U148" s="44">
        <f t="shared" si="28"/>
        <v>5168.2176507537679</v>
      </c>
      <c r="V148" s="44">
        <f t="shared" si="29"/>
        <v>0</v>
      </c>
      <c r="W148" s="44">
        <f t="shared" si="30"/>
        <v>5064.8532977386931</v>
      </c>
      <c r="X148" s="44">
        <f t="shared" si="31"/>
        <v>0</v>
      </c>
      <c r="Y148" s="44">
        <f t="shared" si="32"/>
        <v>0</v>
      </c>
      <c r="Z148" s="44">
        <f t="shared" si="33"/>
        <v>74551.539612123102</v>
      </c>
      <c r="AA148" s="44">
        <f t="shared" si="34"/>
        <v>155046.52952261304</v>
      </c>
      <c r="AB148" s="44">
        <f t="shared" si="35"/>
        <v>2196.4925015703516</v>
      </c>
      <c r="AC148" s="44">
        <f t="shared" si="36"/>
        <v>20672.870603015072</v>
      </c>
      <c r="AD148" s="44">
        <f t="shared" si="37"/>
        <v>42870.36541300251</v>
      </c>
      <c r="AE148" s="12">
        <f t="shared" si="38"/>
        <v>329137.94108825369</v>
      </c>
    </row>
    <row r="149" spans="1:31" ht="12.6" hidden="1" customHeight="1" x14ac:dyDescent="0.2">
      <c r="A149" s="26" t="s">
        <v>140</v>
      </c>
      <c r="B149" s="19"/>
      <c r="C149" s="19"/>
      <c r="D149" s="20">
        <v>2060</v>
      </c>
      <c r="E149" s="20">
        <v>200</v>
      </c>
      <c r="F149" s="20"/>
      <c r="G149" s="20">
        <v>946</v>
      </c>
      <c r="H149" s="20"/>
      <c r="I149" s="20">
        <v>2400</v>
      </c>
      <c r="J149" s="20">
        <v>5235</v>
      </c>
      <c r="K149" s="20">
        <v>8000</v>
      </c>
      <c r="L149" s="20">
        <v>110</v>
      </c>
      <c r="M149" s="20">
        <v>2800</v>
      </c>
      <c r="N149" s="20">
        <v>2483</v>
      </c>
      <c r="O149" s="20">
        <v>24234</v>
      </c>
      <c r="P149" s="23" t="str">
        <f>VLOOKUP(A149,'ИЗ ОСНОВЫ НОМЕНКЛАТУР'!D:E,2,0)</f>
        <v>Кромочные материалы</v>
      </c>
      <c r="Q149" s="23" t="str">
        <f>VLOOKUP(A149,'ИЗ ОСНОВЫ НОМЕНКЛАТУР'!D:F,3,0)</f>
        <v>Кромка ПВХ Китай</v>
      </c>
      <c r="R149" s="40">
        <f>VLOOKUP(A:A,'ИЗ ОСНОВЫ НОМЕНКЛАТУР'!D:G,4,0)</f>
        <v>28.142905693366846</v>
      </c>
      <c r="S149" s="12" t="str">
        <f>VLOOKUP(A:A,'ИЗ ОСНОВЫ НОМЕНКЛАТУР'!D:H,5,0)</f>
        <v>B</v>
      </c>
      <c r="T149" s="44">
        <f t="shared" si="27"/>
        <v>57974.385728335699</v>
      </c>
      <c r="U149" s="44">
        <f t="shared" si="28"/>
        <v>5628.5811386733694</v>
      </c>
      <c r="V149" s="44">
        <f t="shared" si="29"/>
        <v>0</v>
      </c>
      <c r="W149" s="44">
        <f t="shared" si="30"/>
        <v>26623.188785925035</v>
      </c>
      <c r="X149" s="44">
        <f t="shared" si="31"/>
        <v>0</v>
      </c>
      <c r="Y149" s="44">
        <f t="shared" si="32"/>
        <v>67542.973664080433</v>
      </c>
      <c r="Z149" s="44">
        <f t="shared" si="33"/>
        <v>147328.11130477543</v>
      </c>
      <c r="AA149" s="44">
        <f t="shared" si="34"/>
        <v>225143.24554693478</v>
      </c>
      <c r="AB149" s="44">
        <f t="shared" si="35"/>
        <v>3095.7196262703528</v>
      </c>
      <c r="AC149" s="44">
        <f t="shared" si="36"/>
        <v>78800.135941427172</v>
      </c>
      <c r="AD149" s="44">
        <f t="shared" si="37"/>
        <v>69878.834836629874</v>
      </c>
      <c r="AE149" s="12">
        <f t="shared" si="38"/>
        <v>682015.17657305219</v>
      </c>
    </row>
    <row r="150" spans="1:31" ht="12.6" hidden="1" customHeight="1" x14ac:dyDescent="0.2">
      <c r="A150" s="26" t="s">
        <v>109</v>
      </c>
      <c r="B150" s="19"/>
      <c r="C150" s="19"/>
      <c r="D150" s="20"/>
      <c r="E150" s="21"/>
      <c r="F150" s="22"/>
      <c r="G150" s="21"/>
      <c r="H150" s="22"/>
      <c r="I150" s="20"/>
      <c r="J150" s="20">
        <v>310</v>
      </c>
      <c r="K150" s="20"/>
      <c r="L150" s="20"/>
      <c r="M150" s="20"/>
      <c r="N150" s="20"/>
      <c r="O150" s="20">
        <v>310</v>
      </c>
      <c r="P150" s="23" t="str">
        <f>VLOOKUP(A150,'ИЗ ОСНОВЫ НОМЕНКЛАТУР'!D:E,2,0)</f>
        <v>Кромочные материалы</v>
      </c>
      <c r="Q150" s="23" t="str">
        <f>VLOOKUP(A150,'ИЗ ОСНОВЫ НОМЕНКЛАТУР'!D:F,3,0)</f>
        <v>Кромка ПВХ Китай</v>
      </c>
      <c r="R150" s="40">
        <f>VLOOKUP(A:A,'ИЗ ОСНОВЫ НОМЕНКЛАТУР'!D:G,4,0)</f>
        <v>26.319902781932395</v>
      </c>
      <c r="S150" s="12" t="str">
        <f>VLOOKUP(A:A,'ИЗ ОСНОВЫ НОМЕНКЛАТУР'!D:H,5,0)</f>
        <v>B</v>
      </c>
      <c r="T150" s="44">
        <f t="shared" si="27"/>
        <v>0</v>
      </c>
      <c r="U150" s="44">
        <f t="shared" si="28"/>
        <v>0</v>
      </c>
      <c r="V150" s="44">
        <f t="shared" si="29"/>
        <v>0</v>
      </c>
      <c r="W150" s="44">
        <f t="shared" si="30"/>
        <v>0</v>
      </c>
      <c r="X150" s="44">
        <f t="shared" si="31"/>
        <v>0</v>
      </c>
      <c r="Y150" s="44">
        <f t="shared" si="32"/>
        <v>0</v>
      </c>
      <c r="Z150" s="44">
        <f t="shared" si="33"/>
        <v>8159.1698623990424</v>
      </c>
      <c r="AA150" s="44">
        <f t="shared" si="34"/>
        <v>0</v>
      </c>
      <c r="AB150" s="44">
        <f t="shared" si="35"/>
        <v>0</v>
      </c>
      <c r="AC150" s="44">
        <f t="shared" si="36"/>
        <v>0</v>
      </c>
      <c r="AD150" s="44">
        <f t="shared" si="37"/>
        <v>0</v>
      </c>
      <c r="AE150" s="12">
        <f t="shared" si="38"/>
        <v>8159.1698623990424</v>
      </c>
    </row>
    <row r="151" spans="1:31" ht="12.6" hidden="1" customHeight="1" x14ac:dyDescent="0.2">
      <c r="A151" s="26" t="s">
        <v>80</v>
      </c>
      <c r="B151" s="19"/>
      <c r="C151" s="19"/>
      <c r="D151" s="20">
        <v>2405</v>
      </c>
      <c r="E151" s="20">
        <v>200</v>
      </c>
      <c r="F151" s="20"/>
      <c r="G151" s="21"/>
      <c r="H151" s="22"/>
      <c r="I151" s="20">
        <v>5000</v>
      </c>
      <c r="J151" s="20">
        <v>5000</v>
      </c>
      <c r="K151" s="20">
        <v>5000</v>
      </c>
      <c r="L151" s="20">
        <v>83</v>
      </c>
      <c r="M151" s="20">
        <v>3000</v>
      </c>
      <c r="N151" s="20">
        <v>5238</v>
      </c>
      <c r="O151" s="20">
        <v>25926</v>
      </c>
      <c r="P151" s="23" t="str">
        <f>VLOOKUP(A151,'ИЗ ОСНОВЫ НОМЕНКЛАТУР'!D:E,2,0)</f>
        <v>Кромочные материалы</v>
      </c>
      <c r="Q151" s="23" t="str">
        <f>VLOOKUP(A151,'ИЗ ОСНОВЫ НОМЕНКЛАТУР'!D:F,3,0)</f>
        <v>Кромка ПВХ Китай</v>
      </c>
      <c r="R151" s="40">
        <f>VLOOKUP(A:A,'ИЗ ОСНОВЫ НОМЕНКЛАТУР'!D:G,4,0)</f>
        <v>25.505056259503295</v>
      </c>
      <c r="S151" s="12" t="str">
        <f>VLOOKUP(A:A,'ИЗ ОСНОВЫ НОМЕНКЛАТУР'!D:H,5,0)</f>
        <v>B</v>
      </c>
      <c r="T151" s="44">
        <f t="shared" si="27"/>
        <v>61339.660304105426</v>
      </c>
      <c r="U151" s="44">
        <f t="shared" si="28"/>
        <v>5101.0112519006589</v>
      </c>
      <c r="V151" s="44">
        <f t="shared" si="29"/>
        <v>0</v>
      </c>
      <c r="W151" s="44">
        <f t="shared" si="30"/>
        <v>0</v>
      </c>
      <c r="X151" s="44">
        <f t="shared" si="31"/>
        <v>0</v>
      </c>
      <c r="Y151" s="44">
        <f t="shared" si="32"/>
        <v>127525.28129751647</v>
      </c>
      <c r="Z151" s="44">
        <f t="shared" si="33"/>
        <v>127525.28129751647</v>
      </c>
      <c r="AA151" s="44">
        <f t="shared" si="34"/>
        <v>127525.28129751647</v>
      </c>
      <c r="AB151" s="44">
        <f t="shared" si="35"/>
        <v>2116.9196695387736</v>
      </c>
      <c r="AC151" s="44">
        <f t="shared" si="36"/>
        <v>76515.168778509891</v>
      </c>
      <c r="AD151" s="44">
        <f t="shared" si="37"/>
        <v>133595.48468727825</v>
      </c>
      <c r="AE151" s="12">
        <f t="shared" si="38"/>
        <v>661244.08858388243</v>
      </c>
    </row>
    <row r="152" spans="1:31" ht="12.6" hidden="1" customHeight="1" x14ac:dyDescent="0.2">
      <c r="A152" s="26" t="s">
        <v>11</v>
      </c>
      <c r="B152" s="19"/>
      <c r="C152" s="19"/>
      <c r="D152" s="20">
        <v>27</v>
      </c>
      <c r="E152" s="21"/>
      <c r="F152" s="22"/>
      <c r="G152" s="20">
        <v>1651</v>
      </c>
      <c r="H152" s="20"/>
      <c r="I152" s="20"/>
      <c r="J152" s="20">
        <v>23110</v>
      </c>
      <c r="K152" s="20">
        <v>34</v>
      </c>
      <c r="L152" s="20">
        <v>480</v>
      </c>
      <c r="M152" s="20">
        <v>50000</v>
      </c>
      <c r="N152" s="20">
        <v>666</v>
      </c>
      <c r="O152" s="20">
        <v>75968</v>
      </c>
      <c r="P152" s="23" t="str">
        <f>VLOOKUP(A152,'ИЗ ОСНОВЫ НОМЕНКЛАТУР'!D:E,2,0)</f>
        <v>Кромочные материалы</v>
      </c>
      <c r="Q152" s="23" t="str">
        <f>VLOOKUP(A152,'ИЗ ОСНОВЫ НОМЕНКЛАТУР'!D:F,3,0)</f>
        <v>Кромка ПВХ Китай</v>
      </c>
      <c r="R152" s="40">
        <f>VLOOKUP(A:A,'ИЗ ОСНОВЫ НОМЕНКЛАТУР'!D:G,4,0)</f>
        <v>26.145709900810061</v>
      </c>
      <c r="S152" s="12" t="str">
        <f>VLOOKUP(A:A,'ИЗ ОСНОВЫ НОМЕНКЛАТУР'!D:H,5,0)</f>
        <v>A</v>
      </c>
      <c r="T152" s="44">
        <f t="shared" si="27"/>
        <v>705.93416732187166</v>
      </c>
      <c r="U152" s="44">
        <f t="shared" si="28"/>
        <v>0</v>
      </c>
      <c r="V152" s="44">
        <f t="shared" si="29"/>
        <v>0</v>
      </c>
      <c r="W152" s="44">
        <f t="shared" si="30"/>
        <v>43166.567046237411</v>
      </c>
      <c r="X152" s="44">
        <f t="shared" si="31"/>
        <v>0</v>
      </c>
      <c r="Y152" s="44">
        <f t="shared" si="32"/>
        <v>0</v>
      </c>
      <c r="Z152" s="44">
        <f t="shared" si="33"/>
        <v>604227.35580772057</v>
      </c>
      <c r="AA152" s="44">
        <f t="shared" si="34"/>
        <v>888.95413662754208</v>
      </c>
      <c r="AB152" s="44">
        <f t="shared" si="35"/>
        <v>12549.940752388829</v>
      </c>
      <c r="AC152" s="44">
        <f t="shared" si="36"/>
        <v>1307285.4950405031</v>
      </c>
      <c r="AD152" s="44">
        <f t="shared" si="37"/>
        <v>17413.042793939501</v>
      </c>
      <c r="AE152" s="12">
        <f t="shared" si="38"/>
        <v>1986237.2897447387</v>
      </c>
    </row>
    <row r="153" spans="1:31" ht="12.6" hidden="1" customHeight="1" x14ac:dyDescent="0.2">
      <c r="A153" s="26" t="s">
        <v>21</v>
      </c>
      <c r="B153" s="19"/>
      <c r="C153" s="19"/>
      <c r="D153" s="20"/>
      <c r="E153" s="21"/>
      <c r="F153" s="22"/>
      <c r="G153" s="21"/>
      <c r="H153" s="22"/>
      <c r="I153" s="20">
        <v>128800</v>
      </c>
      <c r="J153" s="20">
        <v>2200</v>
      </c>
      <c r="K153" s="20">
        <v>23000</v>
      </c>
      <c r="L153" s="20"/>
      <c r="M153" s="20"/>
      <c r="N153" s="20">
        <v>2487</v>
      </c>
      <c r="O153" s="20">
        <v>156487</v>
      </c>
      <c r="P153" s="23" t="str">
        <f>VLOOKUP(A153,'ИЗ ОСНОВЫ НОМЕНКЛАТУР'!D:E,2,0)</f>
        <v>Кромочные материалы</v>
      </c>
      <c r="Q153" s="23" t="str">
        <f>VLOOKUP(A153,'ИЗ ОСНОВЫ НОМЕНКЛАТУР'!D:F,3,0)</f>
        <v>Кромка ПВХ Китай</v>
      </c>
      <c r="R153" s="40">
        <f>VLOOKUP(A:A,'ИЗ ОСНОВЫ НОМЕНКЛАТУР'!D:G,4,0)</f>
        <v>24.112321513251487</v>
      </c>
      <c r="S153" s="12" t="str">
        <f>VLOOKUP(A:A,'ИЗ ОСНОВЫ НОМЕНКЛАТУР'!D:H,5,0)</f>
        <v>A</v>
      </c>
      <c r="T153" s="44">
        <f t="shared" si="27"/>
        <v>0</v>
      </c>
      <c r="U153" s="44">
        <f t="shared" si="28"/>
        <v>0</v>
      </c>
      <c r="V153" s="44">
        <f t="shared" si="29"/>
        <v>0</v>
      </c>
      <c r="W153" s="44">
        <f t="shared" si="30"/>
        <v>0</v>
      </c>
      <c r="X153" s="44">
        <f t="shared" si="31"/>
        <v>0</v>
      </c>
      <c r="Y153" s="44">
        <f t="shared" si="32"/>
        <v>3105667.0109067918</v>
      </c>
      <c r="Z153" s="44">
        <f t="shared" si="33"/>
        <v>53047.107329153274</v>
      </c>
      <c r="AA153" s="44">
        <f t="shared" si="34"/>
        <v>554583.39480478421</v>
      </c>
      <c r="AB153" s="44">
        <f t="shared" si="35"/>
        <v>0</v>
      </c>
      <c r="AC153" s="44">
        <f t="shared" si="36"/>
        <v>0</v>
      </c>
      <c r="AD153" s="44">
        <f t="shared" si="37"/>
        <v>59967.343603456451</v>
      </c>
      <c r="AE153" s="12">
        <f t="shared" si="38"/>
        <v>3773264.8566441857</v>
      </c>
    </row>
    <row r="154" spans="1:31" ht="12.6" hidden="1" customHeight="1" x14ac:dyDescent="0.2">
      <c r="A154" s="26" t="s">
        <v>56</v>
      </c>
      <c r="B154" s="19"/>
      <c r="C154" s="19"/>
      <c r="D154" s="20">
        <v>2805</v>
      </c>
      <c r="E154" s="20">
        <v>200</v>
      </c>
      <c r="F154" s="20"/>
      <c r="G154" s="20">
        <v>317</v>
      </c>
      <c r="H154" s="20"/>
      <c r="I154" s="20"/>
      <c r="J154" s="20">
        <v>1192</v>
      </c>
      <c r="K154" s="20">
        <v>17000</v>
      </c>
      <c r="L154" s="20">
        <v>120</v>
      </c>
      <c r="M154" s="20"/>
      <c r="N154" s="20">
        <v>9935</v>
      </c>
      <c r="O154" s="20">
        <v>31569</v>
      </c>
      <c r="P154" s="23" t="str">
        <f>VLOOKUP(A154,'ИЗ ОСНОВЫ НОМЕНКЛАТУР'!D:E,2,0)</f>
        <v>Кромочные материалы</v>
      </c>
      <c r="Q154" s="23" t="str">
        <f>VLOOKUP(A154,'ИЗ ОСНОВЫ НОМЕНКЛАТУР'!D:F,3,0)</f>
        <v>Кромка ПВХ Китай</v>
      </c>
      <c r="R154" s="40">
        <f>VLOOKUP(A:A,'ИЗ ОСНОВЫ НОМЕНКЛАТУР'!D:G,4,0)</f>
        <v>28.93786295210597</v>
      </c>
      <c r="S154" s="12" t="str">
        <f>VLOOKUP(A:A,'ИЗ ОСНОВЫ НОМЕНКЛАТУР'!D:H,5,0)</f>
        <v>B</v>
      </c>
      <c r="T154" s="44">
        <f t="shared" si="27"/>
        <v>81170.705580657246</v>
      </c>
      <c r="U154" s="44">
        <f t="shared" si="28"/>
        <v>5787.572590421194</v>
      </c>
      <c r="V154" s="44">
        <f t="shared" si="29"/>
        <v>0</v>
      </c>
      <c r="W154" s="44">
        <f t="shared" si="30"/>
        <v>9173.3025558175923</v>
      </c>
      <c r="X154" s="44">
        <f t="shared" si="31"/>
        <v>0</v>
      </c>
      <c r="Y154" s="44">
        <f t="shared" si="32"/>
        <v>0</v>
      </c>
      <c r="Z154" s="44">
        <f t="shared" si="33"/>
        <v>34493.932638910315</v>
      </c>
      <c r="AA154" s="44">
        <f t="shared" si="34"/>
        <v>491943.67018580151</v>
      </c>
      <c r="AB154" s="44">
        <f t="shared" si="35"/>
        <v>3472.5435542527166</v>
      </c>
      <c r="AC154" s="44">
        <f t="shared" si="36"/>
        <v>0</v>
      </c>
      <c r="AD154" s="44">
        <f t="shared" si="37"/>
        <v>287497.66842917283</v>
      </c>
      <c r="AE154" s="12">
        <f t="shared" si="38"/>
        <v>913539.39553503343</v>
      </c>
    </row>
    <row r="155" spans="1:31" ht="12.6" hidden="1" customHeight="1" x14ac:dyDescent="0.2">
      <c r="A155" s="26" t="s">
        <v>81</v>
      </c>
      <c r="B155" s="19"/>
      <c r="C155" s="19"/>
      <c r="D155" s="20"/>
      <c r="E155" s="21"/>
      <c r="F155" s="22"/>
      <c r="G155" s="21"/>
      <c r="H155" s="22"/>
      <c r="I155" s="20">
        <v>13000</v>
      </c>
      <c r="J155" s="20">
        <v>2000</v>
      </c>
      <c r="K155" s="20">
        <v>8000</v>
      </c>
      <c r="L155" s="20">
        <v>143</v>
      </c>
      <c r="M155" s="20">
        <v>4000</v>
      </c>
      <c r="N155" s="20">
        <v>4025</v>
      </c>
      <c r="O155" s="20">
        <v>31168</v>
      </c>
      <c r="P155" s="23" t="str">
        <f>VLOOKUP(A155,'ИЗ ОСНОВЫ НОМЕНКЛАТУР'!D:E,2,0)</f>
        <v>Кромочные материалы</v>
      </c>
      <c r="Q155" s="23" t="str">
        <f>VLOOKUP(A155,'ИЗ ОСНОВЫ НОМЕНКЛАТУР'!D:F,3,0)</f>
        <v>Кромка ПВХ Китай</v>
      </c>
      <c r="R155" s="40">
        <f>VLOOKUP(A:A,'ИЗ ОСНОВЫ НОМЕНКЛАТУР'!D:G,4,0)</f>
        <v>24.933362919647053</v>
      </c>
      <c r="S155" s="12" t="str">
        <f>VLOOKUP(A:A,'ИЗ ОСНОВЫ НОМЕНКЛАТУР'!D:H,5,0)</f>
        <v>B</v>
      </c>
      <c r="T155" s="44">
        <f t="shared" si="27"/>
        <v>0</v>
      </c>
      <c r="U155" s="44">
        <f t="shared" si="28"/>
        <v>0</v>
      </c>
      <c r="V155" s="44">
        <f t="shared" si="29"/>
        <v>0</v>
      </c>
      <c r="W155" s="44">
        <f t="shared" si="30"/>
        <v>0</v>
      </c>
      <c r="X155" s="44">
        <f t="shared" si="31"/>
        <v>0</v>
      </c>
      <c r="Y155" s="44">
        <f t="shared" si="32"/>
        <v>324133.7179554117</v>
      </c>
      <c r="Z155" s="44">
        <f t="shared" si="33"/>
        <v>49866.725839294108</v>
      </c>
      <c r="AA155" s="44">
        <f t="shared" si="34"/>
        <v>199466.90335717643</v>
      </c>
      <c r="AB155" s="44">
        <f t="shared" si="35"/>
        <v>3565.4708975095286</v>
      </c>
      <c r="AC155" s="44">
        <f t="shared" si="36"/>
        <v>99733.451678588215</v>
      </c>
      <c r="AD155" s="44">
        <f t="shared" si="37"/>
        <v>100356.78575157939</v>
      </c>
      <c r="AE155" s="12">
        <f t="shared" si="38"/>
        <v>777123.05547955935</v>
      </c>
    </row>
    <row r="156" spans="1:31" ht="12.6" hidden="1" customHeight="1" x14ac:dyDescent="0.2">
      <c r="A156" s="26" t="s">
        <v>117</v>
      </c>
      <c r="B156" s="19"/>
      <c r="C156" s="19"/>
      <c r="D156" s="20"/>
      <c r="E156" s="21"/>
      <c r="F156" s="22"/>
      <c r="G156" s="21"/>
      <c r="H156" s="22"/>
      <c r="I156" s="20"/>
      <c r="J156" s="20">
        <v>254</v>
      </c>
      <c r="K156" s="20"/>
      <c r="L156" s="20"/>
      <c r="M156" s="20"/>
      <c r="N156" s="20"/>
      <c r="O156" s="20">
        <v>254</v>
      </c>
      <c r="P156" s="23" t="str">
        <f>VLOOKUP(A156,'ИЗ ОСНОВЫ НОМЕНКЛАТУР'!D:E,2,0)</f>
        <v>Кромочные материалы</v>
      </c>
      <c r="Q156" s="23" t="str">
        <f>VLOOKUP(A156,'ИЗ ОСНОВЫ НОМЕНКЛАТУР'!D:F,3,0)</f>
        <v>Кромка ПВХ Китай</v>
      </c>
      <c r="R156" s="40">
        <f>VLOOKUP(A:A,'ИЗ ОСНОВЫ НОМЕНКЛАТУР'!D:G,4,0)</f>
        <v>29.759471550302365</v>
      </c>
      <c r="S156" s="12" t="str">
        <f>VLOOKUP(A:A,'ИЗ ОСНОВЫ НОМЕНКЛАТУР'!D:H,5,0)</f>
        <v>B</v>
      </c>
      <c r="T156" s="44">
        <f t="shared" si="27"/>
        <v>0</v>
      </c>
      <c r="U156" s="44">
        <f t="shared" si="28"/>
        <v>0</v>
      </c>
      <c r="V156" s="44">
        <f t="shared" si="29"/>
        <v>0</v>
      </c>
      <c r="W156" s="44">
        <f t="shared" si="30"/>
        <v>0</v>
      </c>
      <c r="X156" s="44">
        <f t="shared" si="31"/>
        <v>0</v>
      </c>
      <c r="Y156" s="44">
        <f t="shared" si="32"/>
        <v>0</v>
      </c>
      <c r="Z156" s="44">
        <f t="shared" si="33"/>
        <v>7558.9057737768007</v>
      </c>
      <c r="AA156" s="44">
        <f t="shared" si="34"/>
        <v>0</v>
      </c>
      <c r="AB156" s="44">
        <f t="shared" si="35"/>
        <v>0</v>
      </c>
      <c r="AC156" s="44">
        <f t="shared" si="36"/>
        <v>0</v>
      </c>
      <c r="AD156" s="44">
        <f t="shared" si="37"/>
        <v>0</v>
      </c>
      <c r="AE156" s="12">
        <f t="shared" si="38"/>
        <v>7558.9057737768007</v>
      </c>
    </row>
    <row r="157" spans="1:31" ht="12.6" hidden="1" customHeight="1" x14ac:dyDescent="0.2">
      <c r="A157" s="26" t="s">
        <v>29</v>
      </c>
      <c r="B157" s="19"/>
      <c r="C157" s="19"/>
      <c r="D157" s="20"/>
      <c r="E157" s="21"/>
      <c r="F157" s="22"/>
      <c r="G157" s="20">
        <v>1898</v>
      </c>
      <c r="H157" s="20"/>
      <c r="I157" s="20">
        <v>24000</v>
      </c>
      <c r="J157" s="20">
        <v>2449</v>
      </c>
      <c r="K157" s="20">
        <v>5000</v>
      </c>
      <c r="L157" s="20"/>
      <c r="M157" s="20"/>
      <c r="N157" s="20">
        <v>4550</v>
      </c>
      <c r="O157" s="20">
        <v>37897</v>
      </c>
      <c r="P157" s="23" t="str">
        <f>VLOOKUP(A157,'ИЗ ОСНОВЫ НОМЕНКЛАТУР'!D:E,2,0)</f>
        <v>Кромочные материалы</v>
      </c>
      <c r="Q157" s="23" t="str">
        <f>VLOOKUP(A157,'ИЗ ОСНОВЫ НОМЕНКЛАТУР'!D:F,3,0)</f>
        <v>Кромка ПВХ Китай</v>
      </c>
      <c r="R157" s="40">
        <f>VLOOKUP(A:A,'ИЗ ОСНОВЫ НОМЕНКЛАТУР'!D:G,4,0)</f>
        <v>24.486146008507269</v>
      </c>
      <c r="S157" s="12" t="str">
        <f>VLOOKUP(A:A,'ИЗ ОСНОВЫ НОМЕНКЛАТУР'!D:H,5,0)</f>
        <v>A</v>
      </c>
      <c r="T157" s="44">
        <f t="shared" si="27"/>
        <v>0</v>
      </c>
      <c r="U157" s="44">
        <f t="shared" si="28"/>
        <v>0</v>
      </c>
      <c r="V157" s="44">
        <f t="shared" si="29"/>
        <v>0</v>
      </c>
      <c r="W157" s="44">
        <f t="shared" si="30"/>
        <v>46474.7051241468</v>
      </c>
      <c r="X157" s="44">
        <f t="shared" si="31"/>
        <v>0</v>
      </c>
      <c r="Y157" s="44">
        <f t="shared" si="32"/>
        <v>587667.5042041745</v>
      </c>
      <c r="Z157" s="44">
        <f t="shared" si="33"/>
        <v>59966.571574834299</v>
      </c>
      <c r="AA157" s="44">
        <f t="shared" si="34"/>
        <v>122430.73004253635</v>
      </c>
      <c r="AB157" s="44">
        <f t="shared" si="35"/>
        <v>0</v>
      </c>
      <c r="AC157" s="44">
        <f t="shared" si="36"/>
        <v>0</v>
      </c>
      <c r="AD157" s="44">
        <f t="shared" si="37"/>
        <v>111411.96433870807</v>
      </c>
      <c r="AE157" s="12">
        <f t="shared" si="38"/>
        <v>927951.47528440005</v>
      </c>
    </row>
    <row r="158" spans="1:31" ht="12.6" hidden="1" customHeight="1" x14ac:dyDescent="0.2">
      <c r="A158" s="26" t="s">
        <v>4214</v>
      </c>
      <c r="B158" s="19"/>
      <c r="C158" s="19"/>
      <c r="D158" s="20"/>
      <c r="E158" s="21"/>
      <c r="F158" s="22"/>
      <c r="G158" s="21"/>
      <c r="H158" s="22"/>
      <c r="I158" s="20"/>
      <c r="J158" s="20">
        <v>2000</v>
      </c>
      <c r="K158" s="20">
        <v>3000</v>
      </c>
      <c r="L158" s="20"/>
      <c r="M158" s="20"/>
      <c r="N158" s="20"/>
      <c r="O158" s="20">
        <v>5000</v>
      </c>
      <c r="P158" s="23" t="str">
        <f>VLOOKUP(A158,'ИЗ ОСНОВЫ НОМЕНКЛАТУР'!D:E,2,0)</f>
        <v>Кромочные материалы</v>
      </c>
      <c r="Q158" s="23" t="str">
        <f>VLOOKUP(A158,'ИЗ ОСНОВЫ НОМЕНКЛАТУР'!D:F,3,0)</f>
        <v>Кромка ПВХ Китай</v>
      </c>
      <c r="R158" s="40">
        <f>VLOOKUP(A:A,'ИЗ ОСНОВЫ НОМЕНКЛАТУР'!D:G,4,0)</f>
        <v>24.6</v>
      </c>
      <c r="S158" s="12" t="str">
        <f>VLOOKUP(A:A,'ИЗ ОСНОВЫ НОМЕНКЛАТУР'!D:H,5,0)</f>
        <v>C</v>
      </c>
      <c r="T158" s="44">
        <f t="shared" si="27"/>
        <v>0</v>
      </c>
      <c r="U158" s="44">
        <f t="shared" si="28"/>
        <v>0</v>
      </c>
      <c r="V158" s="44">
        <f t="shared" si="29"/>
        <v>0</v>
      </c>
      <c r="W158" s="44">
        <f t="shared" si="30"/>
        <v>0</v>
      </c>
      <c r="X158" s="44">
        <f t="shared" si="31"/>
        <v>0</v>
      </c>
      <c r="Y158" s="44">
        <f t="shared" si="32"/>
        <v>0</v>
      </c>
      <c r="Z158" s="44">
        <f t="shared" si="33"/>
        <v>49200</v>
      </c>
      <c r="AA158" s="44">
        <f t="shared" si="34"/>
        <v>73800</v>
      </c>
      <c r="AB158" s="44">
        <f t="shared" si="35"/>
        <v>0</v>
      </c>
      <c r="AC158" s="44">
        <f t="shared" si="36"/>
        <v>0</v>
      </c>
      <c r="AD158" s="44">
        <f t="shared" si="37"/>
        <v>0</v>
      </c>
      <c r="AE158" s="12">
        <f t="shared" si="38"/>
        <v>123000</v>
      </c>
    </row>
    <row r="159" spans="1:31" ht="12.6" hidden="1" customHeight="1" x14ac:dyDescent="0.2">
      <c r="A159" s="26" t="s">
        <v>186</v>
      </c>
      <c r="B159" s="19"/>
      <c r="C159" s="19"/>
      <c r="D159" s="20">
        <v>3259</v>
      </c>
      <c r="E159" s="20">
        <v>200</v>
      </c>
      <c r="F159" s="20"/>
      <c r="G159" s="21"/>
      <c r="H159" s="22"/>
      <c r="I159" s="20"/>
      <c r="J159" s="20">
        <v>330</v>
      </c>
      <c r="K159" s="20">
        <v>23000</v>
      </c>
      <c r="L159" s="20">
        <v>20</v>
      </c>
      <c r="M159" s="20">
        <v>200</v>
      </c>
      <c r="N159" s="20">
        <v>5638</v>
      </c>
      <c r="O159" s="20">
        <v>32647</v>
      </c>
      <c r="P159" s="23" t="str">
        <f>VLOOKUP(A159,'ИЗ ОСНОВЫ НОМЕНКЛАТУР'!D:E,2,0)</f>
        <v>Кромочные материалы</v>
      </c>
      <c r="Q159" s="23" t="str">
        <f>VLOOKUP(A159,'ИЗ ОСНОВЫ НОМЕНКЛАТУР'!D:F,3,0)</f>
        <v>Кромка ПВХ Китай</v>
      </c>
      <c r="R159" s="40">
        <f>VLOOKUP(A:A,'ИЗ ОСНОВЫ НОМЕНКЛАТУР'!D:G,4,0)</f>
        <v>31.627948324379634</v>
      </c>
      <c r="S159" s="12" t="str">
        <f>VLOOKUP(A:A,'ИЗ ОСНОВЫ НОМЕНКЛАТУР'!D:H,5,0)</f>
        <v>C</v>
      </c>
      <c r="T159" s="44">
        <f t="shared" si="27"/>
        <v>103075.48358915323</v>
      </c>
      <c r="U159" s="44">
        <f t="shared" si="28"/>
        <v>6325.5896648759272</v>
      </c>
      <c r="V159" s="44">
        <f t="shared" si="29"/>
        <v>0</v>
      </c>
      <c r="W159" s="44">
        <f t="shared" si="30"/>
        <v>0</v>
      </c>
      <c r="X159" s="44">
        <f t="shared" si="31"/>
        <v>0</v>
      </c>
      <c r="Y159" s="44">
        <f t="shared" si="32"/>
        <v>0</v>
      </c>
      <c r="Z159" s="44">
        <f t="shared" si="33"/>
        <v>10437.222947045278</v>
      </c>
      <c r="AA159" s="44">
        <f t="shared" si="34"/>
        <v>727442.81146073155</v>
      </c>
      <c r="AB159" s="44">
        <f t="shared" si="35"/>
        <v>632.55896648759267</v>
      </c>
      <c r="AC159" s="44">
        <f t="shared" si="36"/>
        <v>6325.5896648759272</v>
      </c>
      <c r="AD159" s="44">
        <f t="shared" si="37"/>
        <v>178318.37265285238</v>
      </c>
      <c r="AE159" s="12">
        <f t="shared" si="38"/>
        <v>1032557.6289460219</v>
      </c>
    </row>
    <row r="160" spans="1:31" ht="12.6" hidden="1" customHeight="1" x14ac:dyDescent="0.2">
      <c r="A160" s="26" t="s">
        <v>537</v>
      </c>
      <c r="B160" s="19"/>
      <c r="C160" s="19"/>
      <c r="D160" s="20"/>
      <c r="E160" s="21"/>
      <c r="F160" s="22"/>
      <c r="G160" s="21"/>
      <c r="H160" s="22"/>
      <c r="I160" s="20"/>
      <c r="J160" s="20"/>
      <c r="K160" s="20"/>
      <c r="L160" s="20"/>
      <c r="M160" s="20">
        <v>2421</v>
      </c>
      <c r="N160" s="20"/>
      <c r="O160" s="20">
        <v>2421</v>
      </c>
      <c r="P160" s="23" t="str">
        <f>VLOOKUP(A160,'ИЗ ОСНОВЫ НОМЕНКЛАТУР'!D:E,2,0)</f>
        <v>Кромочные материалы</v>
      </c>
      <c r="Q160" s="23" t="str">
        <f>VLOOKUP(A160,'ИЗ ОСНОВЫ НОМЕНКЛАТУР'!D:F,3,0)</f>
        <v>Кромка ПВХ Турция</v>
      </c>
      <c r="R160" s="40">
        <f>VLOOKUP(A:A,'ИЗ ОСНОВЫ НОМЕНКЛАТУР'!D:G,4,0)</f>
        <v>20.73905472636816</v>
      </c>
      <c r="S160" s="12" t="str">
        <f>VLOOKUP(A:A,'ИЗ ОСНОВЫ НОМЕНКЛАТУР'!D:H,5,0)</f>
        <v>B</v>
      </c>
      <c r="T160" s="44">
        <f t="shared" si="27"/>
        <v>0</v>
      </c>
      <c r="U160" s="44">
        <f t="shared" si="28"/>
        <v>0</v>
      </c>
      <c r="V160" s="44">
        <f t="shared" si="29"/>
        <v>0</v>
      </c>
      <c r="W160" s="44">
        <f t="shared" si="30"/>
        <v>0</v>
      </c>
      <c r="X160" s="44">
        <f t="shared" si="31"/>
        <v>0</v>
      </c>
      <c r="Y160" s="44">
        <f t="shared" si="32"/>
        <v>0</v>
      </c>
      <c r="Z160" s="44">
        <f t="shared" si="33"/>
        <v>0</v>
      </c>
      <c r="AA160" s="44">
        <f t="shared" si="34"/>
        <v>0</v>
      </c>
      <c r="AB160" s="44">
        <f t="shared" si="35"/>
        <v>0</v>
      </c>
      <c r="AC160" s="44">
        <f t="shared" si="36"/>
        <v>50209.251492537318</v>
      </c>
      <c r="AD160" s="44">
        <f t="shared" si="37"/>
        <v>0</v>
      </c>
      <c r="AE160" s="12">
        <f t="shared" si="38"/>
        <v>50209.251492537318</v>
      </c>
    </row>
    <row r="161" spans="1:31" ht="12.6" hidden="1" customHeight="1" x14ac:dyDescent="0.2">
      <c r="A161" s="26" t="s">
        <v>61</v>
      </c>
      <c r="B161" s="19"/>
      <c r="C161" s="19"/>
      <c r="D161" s="20">
        <v>8152</v>
      </c>
      <c r="E161" s="20">
        <v>400</v>
      </c>
      <c r="F161" s="20"/>
      <c r="G161" s="20">
        <v>107</v>
      </c>
      <c r="H161" s="20"/>
      <c r="I161" s="20"/>
      <c r="J161" s="20">
        <v>2513</v>
      </c>
      <c r="K161" s="20">
        <v>2000</v>
      </c>
      <c r="L161" s="20">
        <v>37</v>
      </c>
      <c r="M161" s="20">
        <v>1200</v>
      </c>
      <c r="N161" s="20">
        <v>4662</v>
      </c>
      <c r="O161" s="20">
        <v>19071</v>
      </c>
      <c r="P161" s="23" t="str">
        <f>VLOOKUP(A161,'ИЗ ОСНОВЫ НОМЕНКЛАТУР'!D:E,2,0)</f>
        <v>Кромочные материалы</v>
      </c>
      <c r="Q161" s="23" t="str">
        <f>VLOOKUP(A161,'ИЗ ОСНОВЫ НОМЕНКЛАТУР'!D:F,3,0)</f>
        <v>Кромка ПВХ Китай</v>
      </c>
      <c r="R161" s="40">
        <f>VLOOKUP(A:A,'ИЗ ОСНОВЫ НОМЕНКЛАТУР'!D:G,4,0)</f>
        <v>29.166971859614254</v>
      </c>
      <c r="S161" s="12" t="str">
        <f>VLOOKUP(A:A,'ИЗ ОСНОВЫ НОМЕНКЛАТУР'!D:H,5,0)</f>
        <v>B</v>
      </c>
      <c r="T161" s="44">
        <f t="shared" si="27"/>
        <v>237769.15459957538</v>
      </c>
      <c r="U161" s="44">
        <f t="shared" si="28"/>
        <v>11666.788743845702</v>
      </c>
      <c r="V161" s="44">
        <f t="shared" si="29"/>
        <v>0</v>
      </c>
      <c r="W161" s="44">
        <f t="shared" si="30"/>
        <v>3120.865988978725</v>
      </c>
      <c r="X161" s="44">
        <f t="shared" si="31"/>
        <v>0</v>
      </c>
      <c r="Y161" s="44">
        <f t="shared" si="32"/>
        <v>0</v>
      </c>
      <c r="Z161" s="44">
        <f t="shared" si="33"/>
        <v>73296.600283210617</v>
      </c>
      <c r="AA161" s="44">
        <f t="shared" si="34"/>
        <v>58333.943719228504</v>
      </c>
      <c r="AB161" s="44">
        <f t="shared" si="35"/>
        <v>1079.1779588057275</v>
      </c>
      <c r="AC161" s="44">
        <f t="shared" si="36"/>
        <v>35000.366231537104</v>
      </c>
      <c r="AD161" s="44">
        <f t="shared" si="37"/>
        <v>135976.42280952164</v>
      </c>
      <c r="AE161" s="12">
        <f t="shared" si="38"/>
        <v>556243.32033470343</v>
      </c>
    </row>
    <row r="162" spans="1:31" ht="12.6" hidden="1" customHeight="1" x14ac:dyDescent="0.2">
      <c r="A162" s="26" t="s">
        <v>210</v>
      </c>
      <c r="B162" s="19"/>
      <c r="C162" s="19"/>
      <c r="D162" s="20"/>
      <c r="E162" s="21"/>
      <c r="F162" s="22"/>
      <c r="G162" s="20">
        <v>800</v>
      </c>
      <c r="H162" s="20"/>
      <c r="I162" s="20">
        <v>14000</v>
      </c>
      <c r="J162" s="20"/>
      <c r="K162" s="20"/>
      <c r="L162" s="20"/>
      <c r="M162" s="20">
        <v>5000</v>
      </c>
      <c r="N162" s="20"/>
      <c r="O162" s="20">
        <v>19800</v>
      </c>
      <c r="P162" s="23" t="str">
        <f>VLOOKUP(A162,'ИЗ ОСНОВЫ НОМЕНКЛАТУР'!D:E,2,0)</f>
        <v>Кромочные материалы</v>
      </c>
      <c r="Q162" s="23" t="str">
        <f>VLOOKUP(A162,'ИЗ ОСНОВЫ НОМЕНКЛАТУР'!D:F,3,0)</f>
        <v>Кромка ПВХ Китай</v>
      </c>
      <c r="R162" s="40">
        <f>VLOOKUP(A:A,'ИЗ ОСНОВЫ НОМЕНКЛАТУР'!D:G,4,0)</f>
        <v>24.9</v>
      </c>
      <c r="S162" s="12" t="str">
        <f>VLOOKUP(A:A,'ИЗ ОСНОВЫ НОМЕНКЛАТУР'!D:H,5,0)</f>
        <v>C</v>
      </c>
      <c r="T162" s="44">
        <f t="shared" si="27"/>
        <v>0</v>
      </c>
      <c r="U162" s="44">
        <f t="shared" si="28"/>
        <v>0</v>
      </c>
      <c r="V162" s="44">
        <f t="shared" si="29"/>
        <v>0</v>
      </c>
      <c r="W162" s="44">
        <f t="shared" si="30"/>
        <v>19920</v>
      </c>
      <c r="X162" s="44">
        <f t="shared" si="31"/>
        <v>0</v>
      </c>
      <c r="Y162" s="44">
        <f t="shared" si="32"/>
        <v>348600</v>
      </c>
      <c r="Z162" s="44">
        <f t="shared" si="33"/>
        <v>0</v>
      </c>
      <c r="AA162" s="44">
        <f t="shared" si="34"/>
        <v>0</v>
      </c>
      <c r="AB162" s="44">
        <f t="shared" si="35"/>
        <v>0</v>
      </c>
      <c r="AC162" s="44">
        <f t="shared" si="36"/>
        <v>124500</v>
      </c>
      <c r="AD162" s="44">
        <f t="shared" si="37"/>
        <v>0</v>
      </c>
      <c r="AE162" s="12">
        <f t="shared" si="38"/>
        <v>493020</v>
      </c>
    </row>
    <row r="163" spans="1:31" ht="12.6" hidden="1" customHeight="1" x14ac:dyDescent="0.2">
      <c r="A163" s="26" t="s">
        <v>174</v>
      </c>
      <c r="B163" s="19"/>
      <c r="C163" s="19"/>
      <c r="D163" s="20">
        <v>740</v>
      </c>
      <c r="E163" s="20">
        <v>200</v>
      </c>
      <c r="F163" s="20"/>
      <c r="G163" s="20">
        <v>543</v>
      </c>
      <c r="H163" s="20"/>
      <c r="I163" s="20">
        <v>18000</v>
      </c>
      <c r="J163" s="20">
        <v>2309</v>
      </c>
      <c r="K163" s="20">
        <v>8000</v>
      </c>
      <c r="L163" s="20">
        <v>196</v>
      </c>
      <c r="M163" s="20">
        <v>4200</v>
      </c>
      <c r="N163" s="20">
        <v>1565</v>
      </c>
      <c r="O163" s="20">
        <v>35753</v>
      </c>
      <c r="P163" s="23" t="str">
        <f>VLOOKUP(A163,'ИЗ ОСНОВЫ НОМЕНКЛАТУР'!D:E,2,0)</f>
        <v>Кромочные материалы</v>
      </c>
      <c r="Q163" s="23" t="str">
        <f>VLOOKUP(A163,'ИЗ ОСНОВЫ НОМЕНКЛАТУР'!D:F,3,0)</f>
        <v>Кромка ПВХ Китай</v>
      </c>
      <c r="R163" s="40">
        <f>VLOOKUP(A:A,'ИЗ ОСНОВЫ НОМЕНКЛАТУР'!D:G,4,0)</f>
        <v>30.762406244392611</v>
      </c>
      <c r="S163" s="12" t="str">
        <f>VLOOKUP(A:A,'ИЗ ОСНОВЫ НОМЕНКЛАТУР'!D:H,5,0)</f>
        <v>C</v>
      </c>
      <c r="T163" s="44">
        <f t="shared" si="27"/>
        <v>22764.180620850533</v>
      </c>
      <c r="U163" s="44">
        <f t="shared" si="28"/>
        <v>6152.4812488785219</v>
      </c>
      <c r="V163" s="44">
        <f t="shared" si="29"/>
        <v>0</v>
      </c>
      <c r="W163" s="44">
        <f t="shared" si="30"/>
        <v>16703.986590705186</v>
      </c>
      <c r="X163" s="44">
        <f t="shared" si="31"/>
        <v>0</v>
      </c>
      <c r="Y163" s="44">
        <f t="shared" si="32"/>
        <v>553723.31239906698</v>
      </c>
      <c r="Z163" s="44">
        <f t="shared" si="33"/>
        <v>71030.396018302534</v>
      </c>
      <c r="AA163" s="44">
        <f t="shared" si="34"/>
        <v>246099.2499551409</v>
      </c>
      <c r="AB163" s="44">
        <f t="shared" si="35"/>
        <v>6029.4316239009522</v>
      </c>
      <c r="AC163" s="44">
        <f t="shared" si="36"/>
        <v>129202.10622644897</v>
      </c>
      <c r="AD163" s="44">
        <f t="shared" si="37"/>
        <v>48143.165772474436</v>
      </c>
      <c r="AE163" s="12">
        <f t="shared" si="38"/>
        <v>1099848.3104557691</v>
      </c>
    </row>
    <row r="164" spans="1:31" ht="12.6" hidden="1" customHeight="1" x14ac:dyDescent="0.2">
      <c r="A164" s="26" t="s">
        <v>4215</v>
      </c>
      <c r="B164" s="19"/>
      <c r="C164" s="19"/>
      <c r="D164" s="20"/>
      <c r="E164" s="21"/>
      <c r="F164" s="22"/>
      <c r="G164" s="21"/>
      <c r="H164" s="22"/>
      <c r="I164" s="20">
        <v>1000</v>
      </c>
      <c r="J164" s="20">
        <v>1000</v>
      </c>
      <c r="K164" s="20">
        <v>2000</v>
      </c>
      <c r="L164" s="20"/>
      <c r="M164" s="20"/>
      <c r="N164" s="20"/>
      <c r="O164" s="20">
        <v>4000</v>
      </c>
      <c r="P164" s="23" t="str">
        <f>VLOOKUP(A164,'ИЗ ОСНОВЫ НОМЕНКЛАТУР'!D:E,2,0)</f>
        <v>Кромочные материалы</v>
      </c>
      <c r="Q164" s="23" t="str">
        <f>VLOOKUP(A164,'ИЗ ОСНОВЫ НОМЕНКЛАТУР'!D:F,3,0)</f>
        <v>Кромка ПВХ Китай</v>
      </c>
      <c r="R164" s="40">
        <f>VLOOKUP(A:A,'ИЗ ОСНОВЫ НОМЕНКЛАТУР'!D:G,4,0)</f>
        <v>24.3</v>
      </c>
      <c r="S164" s="12" t="str">
        <f>VLOOKUP(A:A,'ИЗ ОСНОВЫ НОМЕНКЛАТУР'!D:H,5,0)</f>
        <v>C</v>
      </c>
      <c r="T164" s="44">
        <f t="shared" si="27"/>
        <v>0</v>
      </c>
      <c r="U164" s="44">
        <f t="shared" si="28"/>
        <v>0</v>
      </c>
      <c r="V164" s="44">
        <f t="shared" si="29"/>
        <v>0</v>
      </c>
      <c r="W164" s="44">
        <f t="shared" si="30"/>
        <v>0</v>
      </c>
      <c r="X164" s="44">
        <f t="shared" si="31"/>
        <v>0</v>
      </c>
      <c r="Y164" s="44">
        <f t="shared" si="32"/>
        <v>24300</v>
      </c>
      <c r="Z164" s="44">
        <f t="shared" si="33"/>
        <v>24300</v>
      </c>
      <c r="AA164" s="44">
        <f t="shared" si="34"/>
        <v>48600</v>
      </c>
      <c r="AB164" s="44">
        <f t="shared" si="35"/>
        <v>0</v>
      </c>
      <c r="AC164" s="44">
        <f t="shared" si="36"/>
        <v>0</v>
      </c>
      <c r="AD164" s="44">
        <f t="shared" si="37"/>
        <v>0</v>
      </c>
      <c r="AE164" s="12">
        <f t="shared" si="38"/>
        <v>97200</v>
      </c>
    </row>
    <row r="165" spans="1:31" ht="12.6" hidden="1" customHeight="1" x14ac:dyDescent="0.2">
      <c r="A165" s="26" t="s">
        <v>122</v>
      </c>
      <c r="B165" s="19"/>
      <c r="C165" s="19"/>
      <c r="D165" s="20">
        <v>4686</v>
      </c>
      <c r="E165" s="20">
        <v>200</v>
      </c>
      <c r="F165" s="20"/>
      <c r="G165" s="21"/>
      <c r="H165" s="22"/>
      <c r="I165" s="20"/>
      <c r="J165" s="20"/>
      <c r="K165" s="20"/>
      <c r="L165" s="20"/>
      <c r="M165" s="20"/>
      <c r="N165" s="20"/>
      <c r="O165" s="20">
        <v>4886</v>
      </c>
      <c r="P165" s="23" t="str">
        <f>VLOOKUP(A165,'ИЗ ОСНОВЫ НОМЕНКЛАТУР'!D:E,2,0)</f>
        <v>Кромочные материалы</v>
      </c>
      <c r="Q165" s="23" t="str">
        <f>VLOOKUP(A165,'ИЗ ОСНОВЫ НОМЕНКЛАТУР'!D:F,3,0)</f>
        <v>Кромка ПВХ Китай</v>
      </c>
      <c r="R165" s="40">
        <f>VLOOKUP(A:A,'ИЗ ОСНОВЫ НОМЕНКЛАТУР'!D:G,4,0)</f>
        <v>28.833717202268428</v>
      </c>
      <c r="S165" s="12" t="str">
        <f>VLOOKUP(A:A,'ИЗ ОСНОВЫ НОМЕНКЛАТУР'!D:H,5,0)</f>
        <v>B</v>
      </c>
      <c r="T165" s="44">
        <f t="shared" si="27"/>
        <v>135114.79880982987</v>
      </c>
      <c r="U165" s="44">
        <f t="shared" si="28"/>
        <v>5766.7434404536853</v>
      </c>
      <c r="V165" s="44">
        <f t="shared" si="29"/>
        <v>0</v>
      </c>
      <c r="W165" s="44">
        <f t="shared" si="30"/>
        <v>0</v>
      </c>
      <c r="X165" s="44">
        <f t="shared" si="31"/>
        <v>0</v>
      </c>
      <c r="Y165" s="44">
        <f t="shared" si="32"/>
        <v>0</v>
      </c>
      <c r="Z165" s="44">
        <f t="shared" si="33"/>
        <v>0</v>
      </c>
      <c r="AA165" s="44">
        <f t="shared" si="34"/>
        <v>0</v>
      </c>
      <c r="AB165" s="44">
        <f t="shared" si="35"/>
        <v>0</v>
      </c>
      <c r="AC165" s="44">
        <f t="shared" si="36"/>
        <v>0</v>
      </c>
      <c r="AD165" s="44">
        <f t="shared" si="37"/>
        <v>0</v>
      </c>
      <c r="AE165" s="12">
        <f t="shared" si="38"/>
        <v>140881.54225028356</v>
      </c>
    </row>
    <row r="166" spans="1:31" ht="12.6" hidden="1" customHeight="1" x14ac:dyDescent="0.2">
      <c r="A166" s="26" t="s">
        <v>69</v>
      </c>
      <c r="B166" s="19"/>
      <c r="C166" s="19"/>
      <c r="D166" s="20"/>
      <c r="E166" s="21"/>
      <c r="F166" s="22"/>
      <c r="G166" s="21"/>
      <c r="H166" s="22"/>
      <c r="I166" s="20">
        <v>9000</v>
      </c>
      <c r="J166" s="20">
        <v>1418</v>
      </c>
      <c r="K166" s="20">
        <v>1000</v>
      </c>
      <c r="L166" s="20"/>
      <c r="M166" s="20"/>
      <c r="N166" s="20">
        <v>3681</v>
      </c>
      <c r="O166" s="20">
        <v>15099</v>
      </c>
      <c r="P166" s="23" t="str">
        <f>VLOOKUP(A166,'ИЗ ОСНОВЫ НОМЕНКЛАТУР'!D:E,2,0)</f>
        <v>Кромочные материалы</v>
      </c>
      <c r="Q166" s="23" t="str">
        <f>VLOOKUP(A166,'ИЗ ОСНОВЫ НОМЕНКЛАТУР'!D:F,3,0)</f>
        <v>Кромка ПВХ Китай</v>
      </c>
      <c r="R166" s="40">
        <f>VLOOKUP(A:A,'ИЗ ОСНОВЫ НОМЕНКЛАТУР'!D:G,4,0)</f>
        <v>24.230996641032441</v>
      </c>
      <c r="S166" s="12" t="str">
        <f>VLOOKUP(A:A,'ИЗ ОСНОВЫ НОМЕНКЛАТУР'!D:H,5,0)</f>
        <v>B</v>
      </c>
      <c r="T166" s="44">
        <f t="shared" si="27"/>
        <v>0</v>
      </c>
      <c r="U166" s="44">
        <f t="shared" si="28"/>
        <v>0</v>
      </c>
      <c r="V166" s="44">
        <f t="shared" si="29"/>
        <v>0</v>
      </c>
      <c r="W166" s="44">
        <f t="shared" si="30"/>
        <v>0</v>
      </c>
      <c r="X166" s="44">
        <f t="shared" si="31"/>
        <v>0</v>
      </c>
      <c r="Y166" s="44">
        <f t="shared" si="32"/>
        <v>218078.96976929196</v>
      </c>
      <c r="Z166" s="44">
        <f t="shared" si="33"/>
        <v>34359.553236984</v>
      </c>
      <c r="AA166" s="44">
        <f t="shared" si="34"/>
        <v>24230.996641032441</v>
      </c>
      <c r="AB166" s="44">
        <f t="shared" si="35"/>
        <v>0</v>
      </c>
      <c r="AC166" s="44">
        <f t="shared" si="36"/>
        <v>0</v>
      </c>
      <c r="AD166" s="44">
        <f t="shared" si="37"/>
        <v>89194.298635640414</v>
      </c>
      <c r="AE166" s="12">
        <f t="shared" si="38"/>
        <v>365863.81828294881</v>
      </c>
    </row>
    <row r="167" spans="1:31" ht="12.6" hidden="1" customHeight="1" x14ac:dyDescent="0.2">
      <c r="A167" s="26" t="s">
        <v>82</v>
      </c>
      <c r="B167" s="19"/>
      <c r="C167" s="19"/>
      <c r="D167" s="20"/>
      <c r="E167" s="21"/>
      <c r="F167" s="22"/>
      <c r="G167" s="20">
        <v>619</v>
      </c>
      <c r="H167" s="20"/>
      <c r="I167" s="20"/>
      <c r="J167" s="20">
        <v>4321</v>
      </c>
      <c r="K167" s="20">
        <v>7000</v>
      </c>
      <c r="L167" s="20">
        <v>61</v>
      </c>
      <c r="M167" s="20">
        <v>800</v>
      </c>
      <c r="N167" s="20">
        <v>7410</v>
      </c>
      <c r="O167" s="20">
        <v>20211</v>
      </c>
      <c r="P167" s="23" t="str">
        <f>VLOOKUP(A167,'ИЗ ОСНОВЫ НОМЕНКЛАТУР'!D:E,2,0)</f>
        <v>Кромочные материалы</v>
      </c>
      <c r="Q167" s="23" t="str">
        <f>VLOOKUP(A167,'ИЗ ОСНОВЫ НОМЕНКЛАТУР'!D:F,3,0)</f>
        <v>Кромка ПВХ Китай</v>
      </c>
      <c r="R167" s="40">
        <f>VLOOKUP(A:A,'ИЗ ОСНОВЫ НОМЕНКЛАТУР'!D:G,4,0)</f>
        <v>28.856426943079004</v>
      </c>
      <c r="S167" s="12" t="str">
        <f>VLOOKUP(A:A,'ИЗ ОСНОВЫ НОМЕНКЛАТУР'!D:H,5,0)</f>
        <v>B</v>
      </c>
      <c r="T167" s="44">
        <f t="shared" si="27"/>
        <v>0</v>
      </c>
      <c r="U167" s="44">
        <f t="shared" si="28"/>
        <v>0</v>
      </c>
      <c r="V167" s="44">
        <f t="shared" si="29"/>
        <v>0</v>
      </c>
      <c r="W167" s="44">
        <f t="shared" si="30"/>
        <v>17862.128277765903</v>
      </c>
      <c r="X167" s="44">
        <f t="shared" si="31"/>
        <v>0</v>
      </c>
      <c r="Y167" s="44">
        <f t="shared" si="32"/>
        <v>0</v>
      </c>
      <c r="Z167" s="44">
        <f t="shared" si="33"/>
        <v>124688.62082104437</v>
      </c>
      <c r="AA167" s="44">
        <f t="shared" si="34"/>
        <v>201994.98860155302</v>
      </c>
      <c r="AB167" s="44">
        <f t="shared" si="35"/>
        <v>1760.2420435278193</v>
      </c>
      <c r="AC167" s="44">
        <f t="shared" si="36"/>
        <v>23085.141554463204</v>
      </c>
      <c r="AD167" s="44">
        <f t="shared" si="37"/>
        <v>213826.12364821543</v>
      </c>
      <c r="AE167" s="12">
        <f t="shared" si="38"/>
        <v>583217.24494656967</v>
      </c>
    </row>
    <row r="168" spans="1:31" ht="12.6" hidden="1" customHeight="1" x14ac:dyDescent="0.2">
      <c r="A168" s="26" t="s">
        <v>4216</v>
      </c>
      <c r="B168" s="19"/>
      <c r="C168" s="19"/>
      <c r="D168" s="20"/>
      <c r="E168" s="21"/>
      <c r="F168" s="22"/>
      <c r="G168" s="21"/>
      <c r="H168" s="22"/>
      <c r="I168" s="20">
        <v>4000</v>
      </c>
      <c r="J168" s="20"/>
      <c r="K168" s="20"/>
      <c r="L168" s="20"/>
      <c r="M168" s="20"/>
      <c r="N168" s="20"/>
      <c r="O168" s="20">
        <v>4000</v>
      </c>
      <c r="P168" s="23" t="str">
        <f>VLOOKUP(A168,'ИЗ ОСНОВЫ НОМЕНКЛАТУР'!D:E,2,0)</f>
        <v>Кромочные материалы</v>
      </c>
      <c r="Q168" s="23" t="str">
        <f>VLOOKUP(A168,'ИЗ ОСНОВЫ НОМЕНКЛАТУР'!D:F,3,0)</f>
        <v>Кромка ПВХ Китай</v>
      </c>
      <c r="R168" s="40">
        <f>VLOOKUP(A:A,'ИЗ ОСНОВЫ НОМЕНКЛАТУР'!D:G,4,0)</f>
        <v>24.3</v>
      </c>
      <c r="S168" s="12" t="str">
        <f>VLOOKUP(A:A,'ИЗ ОСНОВЫ НОМЕНКЛАТУР'!D:H,5,0)</f>
        <v>C</v>
      </c>
      <c r="T168" s="44">
        <f t="shared" si="27"/>
        <v>0</v>
      </c>
      <c r="U168" s="44">
        <f t="shared" si="28"/>
        <v>0</v>
      </c>
      <c r="V168" s="44">
        <f t="shared" si="29"/>
        <v>0</v>
      </c>
      <c r="W168" s="44">
        <f t="shared" si="30"/>
        <v>0</v>
      </c>
      <c r="X168" s="44">
        <f t="shared" si="31"/>
        <v>0</v>
      </c>
      <c r="Y168" s="44">
        <f t="shared" si="32"/>
        <v>97200</v>
      </c>
      <c r="Z168" s="44">
        <f t="shared" si="33"/>
        <v>0</v>
      </c>
      <c r="AA168" s="44">
        <f t="shared" si="34"/>
        <v>0</v>
      </c>
      <c r="AB168" s="44">
        <f t="shared" si="35"/>
        <v>0</v>
      </c>
      <c r="AC168" s="44">
        <f t="shared" si="36"/>
        <v>0</v>
      </c>
      <c r="AD168" s="44">
        <f t="shared" si="37"/>
        <v>0</v>
      </c>
      <c r="AE168" s="12">
        <f t="shared" si="38"/>
        <v>97200</v>
      </c>
    </row>
    <row r="169" spans="1:31" ht="12.6" hidden="1" customHeight="1" x14ac:dyDescent="0.2">
      <c r="A169" s="26" t="s">
        <v>10</v>
      </c>
      <c r="B169" s="19"/>
      <c r="C169" s="19"/>
      <c r="D169" s="20">
        <v>7836</v>
      </c>
      <c r="E169" s="20">
        <v>400</v>
      </c>
      <c r="F169" s="20"/>
      <c r="G169" s="20">
        <v>716</v>
      </c>
      <c r="H169" s="20"/>
      <c r="I169" s="20">
        <v>60000</v>
      </c>
      <c r="J169" s="20">
        <v>56371</v>
      </c>
      <c r="K169" s="20"/>
      <c r="L169" s="20">
        <v>1103</v>
      </c>
      <c r="M169" s="20">
        <v>47800</v>
      </c>
      <c r="N169" s="20">
        <v>8707</v>
      </c>
      <c r="O169" s="20">
        <v>182933</v>
      </c>
      <c r="P169" s="23" t="str">
        <f>VLOOKUP(A169,'ИЗ ОСНОВЫ НОМЕНКЛАТУР'!D:E,2,0)</f>
        <v>Кромочные материалы</v>
      </c>
      <c r="Q169" s="23" t="str">
        <f>VLOOKUP(A169,'ИЗ ОСНОВЫ НОМЕНКЛАТУР'!D:F,3,0)</f>
        <v>Кромка ПВХ Китай</v>
      </c>
      <c r="R169" s="40">
        <f>VLOOKUP(A:A,'ИЗ ОСНОВЫ НОМЕНКЛАТУР'!D:G,4,0)</f>
        <v>25.037059236079084</v>
      </c>
      <c r="S169" s="12" t="str">
        <f>VLOOKUP(A:A,'ИЗ ОСНОВЫ НОМЕНКЛАТУР'!D:H,5,0)</f>
        <v>A</v>
      </c>
      <c r="T169" s="44">
        <f t="shared" si="27"/>
        <v>196190.39617391571</v>
      </c>
      <c r="U169" s="44">
        <f t="shared" si="28"/>
        <v>10014.823694431634</v>
      </c>
      <c r="V169" s="44">
        <f t="shared" si="29"/>
        <v>0</v>
      </c>
      <c r="W169" s="44">
        <f t="shared" si="30"/>
        <v>17926.534413032623</v>
      </c>
      <c r="X169" s="44">
        <f t="shared" si="31"/>
        <v>0</v>
      </c>
      <c r="Y169" s="44">
        <f t="shared" si="32"/>
        <v>1502223.5541647451</v>
      </c>
      <c r="Z169" s="44">
        <f t="shared" si="33"/>
        <v>1411364.0661970142</v>
      </c>
      <c r="AA169" s="44">
        <f t="shared" si="34"/>
        <v>0</v>
      </c>
      <c r="AB169" s="44">
        <f t="shared" si="35"/>
        <v>27615.876337395232</v>
      </c>
      <c r="AC169" s="44">
        <f t="shared" si="36"/>
        <v>1196771.4314845803</v>
      </c>
      <c r="AD169" s="44">
        <f t="shared" si="37"/>
        <v>217997.6747685406</v>
      </c>
      <c r="AE169" s="12">
        <f t="shared" si="38"/>
        <v>4580104.3572336556</v>
      </c>
    </row>
    <row r="170" spans="1:31" ht="12.6" hidden="1" customHeight="1" x14ac:dyDescent="0.2">
      <c r="A170" s="26" t="s">
        <v>800</v>
      </c>
      <c r="B170" s="19"/>
      <c r="C170" s="19"/>
      <c r="D170" s="20"/>
      <c r="E170" s="21"/>
      <c r="F170" s="22"/>
      <c r="G170" s="21"/>
      <c r="H170" s="22"/>
      <c r="I170" s="20"/>
      <c r="J170" s="20">
        <v>100</v>
      </c>
      <c r="K170" s="20"/>
      <c r="L170" s="20"/>
      <c r="M170" s="20"/>
      <c r="N170" s="20"/>
      <c r="O170" s="20">
        <v>100</v>
      </c>
      <c r="P170" s="23" t="str">
        <f>VLOOKUP(A170,'ИЗ ОСНОВЫ НОМЕНКЛАТУР'!D:E,2,0)</f>
        <v>Кромочные материалы</v>
      </c>
      <c r="Q170" s="23" t="str">
        <f>VLOOKUP(A170,'ИЗ ОСНОВЫ НОМЕНКЛАТУР'!D:F,3,0)</f>
        <v>Распродажа кромка</v>
      </c>
      <c r="R170" s="40">
        <f>VLOOKUP(A:A,'ИЗ ОСНОВЫ НОМЕНКЛАТУР'!D:G,4,0)</f>
        <v>46.87497316636852</v>
      </c>
      <c r="S170" s="12" t="str">
        <f>VLOOKUP(A:A,'ИЗ ОСНОВЫ НОМЕНКЛАТУР'!D:H,5,0)</f>
        <v>C</v>
      </c>
      <c r="T170" s="44">
        <f t="shared" si="27"/>
        <v>0</v>
      </c>
      <c r="U170" s="44">
        <f t="shared" si="28"/>
        <v>0</v>
      </c>
      <c r="V170" s="44">
        <f t="shared" si="29"/>
        <v>0</v>
      </c>
      <c r="W170" s="44">
        <f t="shared" si="30"/>
        <v>0</v>
      </c>
      <c r="X170" s="44">
        <f t="shared" si="31"/>
        <v>0</v>
      </c>
      <c r="Y170" s="44">
        <f t="shared" si="32"/>
        <v>0</v>
      </c>
      <c r="Z170" s="44">
        <f t="shared" si="33"/>
        <v>4687.4973166368518</v>
      </c>
      <c r="AA170" s="44">
        <f t="shared" si="34"/>
        <v>0</v>
      </c>
      <c r="AB170" s="44">
        <f t="shared" si="35"/>
        <v>0</v>
      </c>
      <c r="AC170" s="44">
        <f t="shared" si="36"/>
        <v>0</v>
      </c>
      <c r="AD170" s="44">
        <f t="shared" si="37"/>
        <v>0</v>
      </c>
      <c r="AE170" s="12">
        <f t="shared" si="38"/>
        <v>4687.4973166368518</v>
      </c>
    </row>
    <row r="171" spans="1:31" ht="12.6" hidden="1" customHeight="1" x14ac:dyDescent="0.2">
      <c r="A171" s="26" t="s">
        <v>22</v>
      </c>
      <c r="B171" s="19"/>
      <c r="C171" s="19"/>
      <c r="D171" s="20"/>
      <c r="E171" s="21"/>
      <c r="F171" s="22"/>
      <c r="G171" s="21"/>
      <c r="H171" s="22"/>
      <c r="I171" s="20">
        <v>131600</v>
      </c>
      <c r="J171" s="20">
        <v>3142</v>
      </c>
      <c r="K171" s="20">
        <v>57600</v>
      </c>
      <c r="L171" s="20"/>
      <c r="M171" s="20"/>
      <c r="N171" s="20"/>
      <c r="O171" s="20">
        <v>192342</v>
      </c>
      <c r="P171" s="23" t="str">
        <f>VLOOKUP(A171,'ИЗ ОСНОВЫ НОМЕНКЛАТУР'!D:E,2,0)</f>
        <v>Кромочные материалы</v>
      </c>
      <c r="Q171" s="23" t="str">
        <f>VLOOKUP(A171,'ИЗ ОСНОВЫ НОМЕНКЛАТУР'!D:F,3,0)</f>
        <v>Кромка ПВХ Китай</v>
      </c>
      <c r="R171" s="40">
        <f>VLOOKUP(A:A,'ИЗ ОСНОВЫ НОМЕНКЛАТУР'!D:G,4,0)</f>
        <v>24.001338158774018</v>
      </c>
      <c r="S171" s="12" t="str">
        <f>VLOOKUP(A:A,'ИЗ ОСНОВЫ НОМЕНКЛАТУР'!D:H,5,0)</f>
        <v>A</v>
      </c>
      <c r="T171" s="44">
        <f t="shared" si="27"/>
        <v>0</v>
      </c>
      <c r="U171" s="44">
        <f t="shared" si="28"/>
        <v>0</v>
      </c>
      <c r="V171" s="44">
        <f t="shared" si="29"/>
        <v>0</v>
      </c>
      <c r="W171" s="44">
        <f t="shared" si="30"/>
        <v>0</v>
      </c>
      <c r="X171" s="44">
        <f t="shared" si="31"/>
        <v>0</v>
      </c>
      <c r="Y171" s="44">
        <f t="shared" si="32"/>
        <v>3158576.1016946607</v>
      </c>
      <c r="Z171" s="44">
        <f t="shared" si="33"/>
        <v>75412.204494867969</v>
      </c>
      <c r="AA171" s="44">
        <f t="shared" si="34"/>
        <v>1382477.0779453835</v>
      </c>
      <c r="AB171" s="44">
        <f t="shared" si="35"/>
        <v>0</v>
      </c>
      <c r="AC171" s="44">
        <f t="shared" si="36"/>
        <v>0</v>
      </c>
      <c r="AD171" s="44">
        <f t="shared" si="37"/>
        <v>0</v>
      </c>
      <c r="AE171" s="12">
        <f t="shared" si="38"/>
        <v>4616465.3841349119</v>
      </c>
    </row>
    <row r="172" spans="1:31" ht="12.6" hidden="1" customHeight="1" x14ac:dyDescent="0.2">
      <c r="A172" s="26" t="s">
        <v>57</v>
      </c>
      <c r="B172" s="19"/>
      <c r="C172" s="19"/>
      <c r="D172" s="20"/>
      <c r="E172" s="21"/>
      <c r="F172" s="22"/>
      <c r="G172" s="21"/>
      <c r="H172" s="22"/>
      <c r="I172" s="20"/>
      <c r="J172" s="20">
        <v>680</v>
      </c>
      <c r="K172" s="20"/>
      <c r="L172" s="20"/>
      <c r="M172" s="20"/>
      <c r="N172" s="20"/>
      <c r="O172" s="20">
        <v>680</v>
      </c>
      <c r="P172" s="23" t="str">
        <f>VLOOKUP(A172,'ИЗ ОСНОВЫ НОМЕНКЛАТУР'!D:E,2,0)</f>
        <v>Кромочные материалы</v>
      </c>
      <c r="Q172" s="23" t="str">
        <f>VLOOKUP(A172,'ИЗ ОСНОВЫ НОМЕНКЛАТУР'!D:F,3,0)</f>
        <v>Кромка ПВХ Китай</v>
      </c>
      <c r="R172" s="40">
        <f>VLOOKUP(A:A,'ИЗ ОСНОВЫ НОМЕНКЛАТУР'!D:G,4,0)</f>
        <v>27.600022002854423</v>
      </c>
      <c r="S172" s="12" t="str">
        <f>VLOOKUP(A:A,'ИЗ ОСНОВЫ НОМЕНКЛАТУР'!D:H,5,0)</f>
        <v>B</v>
      </c>
      <c r="T172" s="44">
        <f t="shared" si="27"/>
        <v>0</v>
      </c>
      <c r="U172" s="44">
        <f t="shared" si="28"/>
        <v>0</v>
      </c>
      <c r="V172" s="44">
        <f t="shared" si="29"/>
        <v>0</v>
      </c>
      <c r="W172" s="44">
        <f t="shared" si="30"/>
        <v>0</v>
      </c>
      <c r="X172" s="44">
        <f t="shared" si="31"/>
        <v>0</v>
      </c>
      <c r="Y172" s="44">
        <f t="shared" si="32"/>
        <v>0</v>
      </c>
      <c r="Z172" s="44">
        <f t="shared" si="33"/>
        <v>18768.014961941008</v>
      </c>
      <c r="AA172" s="44">
        <f t="shared" si="34"/>
        <v>0</v>
      </c>
      <c r="AB172" s="44">
        <f t="shared" si="35"/>
        <v>0</v>
      </c>
      <c r="AC172" s="44">
        <f t="shared" si="36"/>
        <v>0</v>
      </c>
      <c r="AD172" s="44">
        <f t="shared" si="37"/>
        <v>0</v>
      </c>
      <c r="AE172" s="12">
        <f t="shared" si="38"/>
        <v>18768.014961941008</v>
      </c>
    </row>
    <row r="173" spans="1:31" ht="12.6" hidden="1" customHeight="1" x14ac:dyDescent="0.2">
      <c r="A173" s="26" t="s">
        <v>85</v>
      </c>
      <c r="B173" s="19"/>
      <c r="C173" s="19"/>
      <c r="D173" s="20"/>
      <c r="E173" s="21"/>
      <c r="F173" s="22"/>
      <c r="G173" s="21"/>
      <c r="H173" s="22"/>
      <c r="I173" s="20">
        <v>20000</v>
      </c>
      <c r="J173" s="20">
        <v>7575</v>
      </c>
      <c r="K173" s="20">
        <v>8000</v>
      </c>
      <c r="L173" s="20">
        <v>25</v>
      </c>
      <c r="M173" s="20">
        <v>3200</v>
      </c>
      <c r="N173" s="20">
        <v>2177</v>
      </c>
      <c r="O173" s="20">
        <v>40977</v>
      </c>
      <c r="P173" s="23" t="str">
        <f>VLOOKUP(A173,'ИЗ ОСНОВЫ НОМЕНКЛАТУР'!D:E,2,0)</f>
        <v>Кромочные материалы</v>
      </c>
      <c r="Q173" s="23" t="str">
        <f>VLOOKUP(A173,'ИЗ ОСНОВЫ НОМЕНКЛАТУР'!D:F,3,0)</f>
        <v>Кромка ПВХ Китай</v>
      </c>
      <c r="R173" s="40">
        <f>VLOOKUP(A:A,'ИЗ ОСНОВЫ НОМЕНКЛАТУР'!D:G,4,0)</f>
        <v>26.021810440783614</v>
      </c>
      <c r="S173" s="12" t="str">
        <f>VLOOKUP(A:A,'ИЗ ОСНОВЫ НОМЕНКЛАТУР'!D:H,5,0)</f>
        <v>B</v>
      </c>
      <c r="T173" s="44">
        <f t="shared" si="27"/>
        <v>0</v>
      </c>
      <c r="U173" s="44">
        <f t="shared" si="28"/>
        <v>0</v>
      </c>
      <c r="V173" s="44">
        <f t="shared" si="29"/>
        <v>0</v>
      </c>
      <c r="W173" s="44">
        <f t="shared" si="30"/>
        <v>0</v>
      </c>
      <c r="X173" s="44">
        <f t="shared" si="31"/>
        <v>0</v>
      </c>
      <c r="Y173" s="44">
        <f t="shared" si="32"/>
        <v>520436.20881567226</v>
      </c>
      <c r="Z173" s="44">
        <f t="shared" si="33"/>
        <v>197115.21408893587</v>
      </c>
      <c r="AA173" s="44">
        <f t="shared" si="34"/>
        <v>208174.48352626892</v>
      </c>
      <c r="AB173" s="44">
        <f t="shared" si="35"/>
        <v>650.54526101959038</v>
      </c>
      <c r="AC173" s="44">
        <f t="shared" si="36"/>
        <v>83269.793410507569</v>
      </c>
      <c r="AD173" s="44">
        <f t="shared" si="37"/>
        <v>56649.481329585928</v>
      </c>
      <c r="AE173" s="12">
        <f t="shared" si="38"/>
        <v>1066295.7264319903</v>
      </c>
    </row>
    <row r="174" spans="1:31" ht="12.6" hidden="1" customHeight="1" x14ac:dyDescent="0.2">
      <c r="A174" s="26" t="s">
        <v>119</v>
      </c>
      <c r="B174" s="19"/>
      <c r="C174" s="19"/>
      <c r="D174" s="20">
        <v>1386</v>
      </c>
      <c r="E174" s="20">
        <v>400</v>
      </c>
      <c r="F174" s="20"/>
      <c r="G174" s="21"/>
      <c r="H174" s="22"/>
      <c r="I174" s="20"/>
      <c r="J174" s="20">
        <v>765</v>
      </c>
      <c r="K174" s="20"/>
      <c r="L174" s="20"/>
      <c r="M174" s="20">
        <v>400</v>
      </c>
      <c r="N174" s="20">
        <v>3328</v>
      </c>
      <c r="O174" s="20">
        <v>6279</v>
      </c>
      <c r="P174" s="23" t="str">
        <f>VLOOKUP(A174,'ИЗ ОСНОВЫ НОМЕНКЛАТУР'!D:E,2,0)</f>
        <v>Кромочные материалы</v>
      </c>
      <c r="Q174" s="23" t="str">
        <f>VLOOKUP(A174,'ИЗ ОСНОВЫ НОМЕНКЛАТУР'!D:F,3,0)</f>
        <v>Кромка ПВХ Китай</v>
      </c>
      <c r="R174" s="40">
        <f>VLOOKUP(A:A,'ИЗ ОСНОВЫ НОМЕНКЛАТУР'!D:G,4,0)</f>
        <v>26.375221679334057</v>
      </c>
      <c r="S174" s="12" t="str">
        <f>VLOOKUP(A:A,'ИЗ ОСНОВЫ НОМЕНКЛАТУР'!D:H,5,0)</f>
        <v>B</v>
      </c>
      <c r="T174" s="44">
        <f t="shared" si="27"/>
        <v>36556.057247557001</v>
      </c>
      <c r="U174" s="44">
        <f t="shared" si="28"/>
        <v>10550.088671733623</v>
      </c>
      <c r="V174" s="44">
        <f t="shared" si="29"/>
        <v>0</v>
      </c>
      <c r="W174" s="44">
        <f t="shared" si="30"/>
        <v>0</v>
      </c>
      <c r="X174" s="44">
        <f t="shared" si="31"/>
        <v>0</v>
      </c>
      <c r="Y174" s="44">
        <f t="shared" si="32"/>
        <v>0</v>
      </c>
      <c r="Z174" s="44">
        <f t="shared" si="33"/>
        <v>20177.044584690553</v>
      </c>
      <c r="AA174" s="44">
        <f t="shared" si="34"/>
        <v>0</v>
      </c>
      <c r="AB174" s="44">
        <f t="shared" si="35"/>
        <v>0</v>
      </c>
      <c r="AC174" s="44">
        <f t="shared" si="36"/>
        <v>10550.088671733623</v>
      </c>
      <c r="AD174" s="44">
        <f t="shared" si="37"/>
        <v>87776.73774882374</v>
      </c>
      <c r="AE174" s="12">
        <f t="shared" si="38"/>
        <v>165610.01692453853</v>
      </c>
    </row>
    <row r="175" spans="1:31" ht="12.6" hidden="1" customHeight="1" x14ac:dyDescent="0.2">
      <c r="A175" s="26" t="s">
        <v>88</v>
      </c>
      <c r="B175" s="19"/>
      <c r="C175" s="19"/>
      <c r="D175" s="20"/>
      <c r="E175" s="21"/>
      <c r="F175" s="22"/>
      <c r="G175" s="21"/>
      <c r="H175" s="22"/>
      <c r="I175" s="20"/>
      <c r="J175" s="20">
        <v>6687</v>
      </c>
      <c r="K175" s="20">
        <v>4000</v>
      </c>
      <c r="L175" s="20"/>
      <c r="M175" s="20"/>
      <c r="N175" s="20"/>
      <c r="O175" s="20">
        <v>10687</v>
      </c>
      <c r="P175" s="23" t="str">
        <f>VLOOKUP(A175,'ИЗ ОСНОВЫ НОМЕНКЛАТУР'!D:E,2,0)</f>
        <v>Кромочные материалы</v>
      </c>
      <c r="Q175" s="23" t="str">
        <f>VLOOKUP(A175,'ИЗ ОСНОВЫ НОМЕНКЛАТУР'!D:F,3,0)</f>
        <v>Кромка ПВХ Китай</v>
      </c>
      <c r="R175" s="40">
        <f>VLOOKUP(A:A,'ИЗ ОСНОВЫ НОМЕНКЛАТУР'!D:G,4,0)</f>
        <v>25.367815759296676</v>
      </c>
      <c r="S175" s="12" t="str">
        <f>VLOOKUP(A:A,'ИЗ ОСНОВЫ НОМЕНКЛАТУР'!D:H,5,0)</f>
        <v>B</v>
      </c>
      <c r="T175" s="44">
        <f t="shared" si="27"/>
        <v>0</v>
      </c>
      <c r="U175" s="44">
        <f t="shared" si="28"/>
        <v>0</v>
      </c>
      <c r="V175" s="44">
        <f t="shared" si="29"/>
        <v>0</v>
      </c>
      <c r="W175" s="44">
        <f t="shared" si="30"/>
        <v>0</v>
      </c>
      <c r="X175" s="44">
        <f t="shared" si="31"/>
        <v>0</v>
      </c>
      <c r="Y175" s="44">
        <f t="shared" si="32"/>
        <v>0</v>
      </c>
      <c r="Z175" s="44">
        <f t="shared" si="33"/>
        <v>169634.58398241687</v>
      </c>
      <c r="AA175" s="44">
        <f t="shared" si="34"/>
        <v>101471.2630371867</v>
      </c>
      <c r="AB175" s="44">
        <f t="shared" si="35"/>
        <v>0</v>
      </c>
      <c r="AC175" s="44">
        <f t="shared" si="36"/>
        <v>0</v>
      </c>
      <c r="AD175" s="44">
        <f t="shared" si="37"/>
        <v>0</v>
      </c>
      <c r="AE175" s="12">
        <f t="shared" si="38"/>
        <v>271105.84701960359</v>
      </c>
    </row>
    <row r="176" spans="1:31" ht="12.6" hidden="1" customHeight="1" x14ac:dyDescent="0.2">
      <c r="A176" s="26" t="s">
        <v>101</v>
      </c>
      <c r="B176" s="19"/>
      <c r="C176" s="19"/>
      <c r="D176" s="20"/>
      <c r="E176" s="21"/>
      <c r="F176" s="22"/>
      <c r="G176" s="21"/>
      <c r="H176" s="22"/>
      <c r="I176" s="20"/>
      <c r="J176" s="20"/>
      <c r="K176" s="20"/>
      <c r="L176" s="20"/>
      <c r="M176" s="20"/>
      <c r="N176" s="20">
        <v>689</v>
      </c>
      <c r="O176" s="20">
        <v>689</v>
      </c>
      <c r="P176" s="23" t="str">
        <f>VLOOKUP(A176,'ИЗ ОСНОВЫ НОМЕНКЛАТУР'!D:E,2,0)</f>
        <v>Кромочные материалы</v>
      </c>
      <c r="Q176" s="23" t="str">
        <f>VLOOKUP(A176,'ИЗ ОСНОВЫ НОМЕНКЛАТУР'!D:F,3,0)</f>
        <v>Кромка ПВХ Китай</v>
      </c>
      <c r="R176" s="40">
        <f>VLOOKUP(A:A,'ИЗ ОСНОВЫ НОМЕНКЛАТУР'!D:G,4,0)</f>
        <v>26.354146162020765</v>
      </c>
      <c r="S176" s="12" t="str">
        <f>VLOOKUP(A:A,'ИЗ ОСНОВЫ НОМЕНКЛАТУР'!D:H,5,0)</f>
        <v>B</v>
      </c>
      <c r="T176" s="44">
        <f t="shared" si="27"/>
        <v>0</v>
      </c>
      <c r="U176" s="44">
        <f t="shared" si="28"/>
        <v>0</v>
      </c>
      <c r="V176" s="44">
        <f t="shared" si="29"/>
        <v>0</v>
      </c>
      <c r="W176" s="44">
        <f t="shared" si="30"/>
        <v>0</v>
      </c>
      <c r="X176" s="44">
        <f t="shared" si="31"/>
        <v>0</v>
      </c>
      <c r="Y176" s="44">
        <f t="shared" si="32"/>
        <v>0</v>
      </c>
      <c r="Z176" s="44">
        <f t="shared" si="33"/>
        <v>0</v>
      </c>
      <c r="AA176" s="44">
        <f t="shared" si="34"/>
        <v>0</v>
      </c>
      <c r="AB176" s="44">
        <f t="shared" si="35"/>
        <v>0</v>
      </c>
      <c r="AC176" s="44">
        <f t="shared" si="36"/>
        <v>0</v>
      </c>
      <c r="AD176" s="44">
        <f t="shared" si="37"/>
        <v>18158.006705632306</v>
      </c>
      <c r="AE176" s="12">
        <f t="shared" si="38"/>
        <v>18158.006705632306</v>
      </c>
    </row>
    <row r="177" spans="1:31" ht="12.6" hidden="1" customHeight="1" x14ac:dyDescent="0.2">
      <c r="A177" s="26" t="s">
        <v>83</v>
      </c>
      <c r="B177" s="19"/>
      <c r="C177" s="19"/>
      <c r="D177" s="20"/>
      <c r="E177" s="21"/>
      <c r="F177" s="22"/>
      <c r="G177" s="21"/>
      <c r="H177" s="22"/>
      <c r="I177" s="20">
        <v>7000</v>
      </c>
      <c r="J177" s="20">
        <v>3245</v>
      </c>
      <c r="K177" s="20">
        <v>2000</v>
      </c>
      <c r="L177" s="20"/>
      <c r="M177" s="20"/>
      <c r="N177" s="20">
        <v>2000</v>
      </c>
      <c r="O177" s="20">
        <v>14245</v>
      </c>
      <c r="P177" s="23" t="str">
        <f>VLOOKUP(A177,'ИЗ ОСНОВЫ НОМЕНКЛАТУР'!D:E,2,0)</f>
        <v>Кромочные материалы</v>
      </c>
      <c r="Q177" s="23" t="str">
        <f>VLOOKUP(A177,'ИЗ ОСНОВЫ НОМЕНКЛАТУР'!D:F,3,0)</f>
        <v>Кромка ПВХ Китай</v>
      </c>
      <c r="R177" s="40">
        <f>VLOOKUP(A:A,'ИЗ ОСНОВЫ НОМЕНКЛАТУР'!D:G,4,0)</f>
        <v>24.7</v>
      </c>
      <c r="S177" s="12" t="str">
        <f>VLOOKUP(A:A,'ИЗ ОСНОВЫ НОМЕНКЛАТУР'!D:H,5,0)</f>
        <v>B</v>
      </c>
      <c r="T177" s="44">
        <f t="shared" si="27"/>
        <v>0</v>
      </c>
      <c r="U177" s="44">
        <f t="shared" si="28"/>
        <v>0</v>
      </c>
      <c r="V177" s="44">
        <f t="shared" si="29"/>
        <v>0</v>
      </c>
      <c r="W177" s="44">
        <f t="shared" si="30"/>
        <v>0</v>
      </c>
      <c r="X177" s="44">
        <f t="shared" si="31"/>
        <v>0</v>
      </c>
      <c r="Y177" s="44">
        <f t="shared" si="32"/>
        <v>172900</v>
      </c>
      <c r="Z177" s="44">
        <f t="shared" si="33"/>
        <v>80151.5</v>
      </c>
      <c r="AA177" s="44">
        <f t="shared" si="34"/>
        <v>49400</v>
      </c>
      <c r="AB177" s="44">
        <f t="shared" si="35"/>
        <v>0</v>
      </c>
      <c r="AC177" s="44">
        <f t="shared" si="36"/>
        <v>0</v>
      </c>
      <c r="AD177" s="44">
        <f t="shared" si="37"/>
        <v>49400</v>
      </c>
      <c r="AE177" s="12">
        <f t="shared" si="38"/>
        <v>351851.5</v>
      </c>
    </row>
    <row r="178" spans="1:31" ht="12.6" hidden="1" customHeight="1" x14ac:dyDescent="0.2">
      <c r="A178" s="26" t="s">
        <v>202</v>
      </c>
      <c r="B178" s="19"/>
      <c r="C178" s="19"/>
      <c r="D178" s="20">
        <v>2330</v>
      </c>
      <c r="E178" s="20">
        <v>200</v>
      </c>
      <c r="F178" s="20"/>
      <c r="G178" s="21"/>
      <c r="H178" s="22"/>
      <c r="I178" s="20">
        <v>1000</v>
      </c>
      <c r="J178" s="20">
        <v>2120</v>
      </c>
      <c r="K178" s="20">
        <v>5400</v>
      </c>
      <c r="L178" s="20"/>
      <c r="M178" s="20"/>
      <c r="N178" s="20">
        <v>656</v>
      </c>
      <c r="O178" s="20">
        <v>11706</v>
      </c>
      <c r="P178" s="23" t="str">
        <f>VLOOKUP(A178,'ИЗ ОСНОВЫ НОМЕНКЛАТУР'!D:E,2,0)</f>
        <v>Кромочные материалы</v>
      </c>
      <c r="Q178" s="23" t="str">
        <f>VLOOKUP(A178,'ИЗ ОСНОВЫ НОМЕНКЛАТУР'!D:F,3,0)</f>
        <v>Кромка ПВХ Китай</v>
      </c>
      <c r="R178" s="40">
        <f>VLOOKUP(A:A,'ИЗ ОСНОВЫ НОМЕНКЛАТУР'!D:G,4,0)</f>
        <v>29.940006345177665</v>
      </c>
      <c r="S178" s="12" t="str">
        <f>VLOOKUP(A:A,'ИЗ ОСНОВЫ НОМЕНКЛАТУР'!D:H,5,0)</f>
        <v>C</v>
      </c>
      <c r="T178" s="44">
        <f t="shared" si="27"/>
        <v>69760.214784263953</v>
      </c>
      <c r="U178" s="44">
        <f t="shared" si="28"/>
        <v>5988.0012690355325</v>
      </c>
      <c r="V178" s="44">
        <f t="shared" si="29"/>
        <v>0</v>
      </c>
      <c r="W178" s="44">
        <f t="shared" si="30"/>
        <v>0</v>
      </c>
      <c r="X178" s="44">
        <f t="shared" si="31"/>
        <v>0</v>
      </c>
      <c r="Y178" s="44">
        <f t="shared" si="32"/>
        <v>29940.006345177666</v>
      </c>
      <c r="Z178" s="44">
        <f t="shared" si="33"/>
        <v>63472.813451776652</v>
      </c>
      <c r="AA178" s="44">
        <f t="shared" si="34"/>
        <v>161676.03426395939</v>
      </c>
      <c r="AB178" s="44">
        <f t="shared" si="35"/>
        <v>0</v>
      </c>
      <c r="AC178" s="44">
        <f t="shared" si="36"/>
        <v>0</v>
      </c>
      <c r="AD178" s="44">
        <f t="shared" si="37"/>
        <v>19640.644162436547</v>
      </c>
      <c r="AE178" s="12">
        <f t="shared" si="38"/>
        <v>350477.7142766497</v>
      </c>
    </row>
    <row r="179" spans="1:31" ht="12.6" hidden="1" customHeight="1" x14ac:dyDescent="0.2">
      <c r="A179" s="26" t="s">
        <v>215</v>
      </c>
      <c r="B179" s="19"/>
      <c r="C179" s="19"/>
      <c r="D179" s="20">
        <v>6263</v>
      </c>
      <c r="E179" s="20">
        <v>200</v>
      </c>
      <c r="F179" s="20"/>
      <c r="G179" s="21"/>
      <c r="H179" s="22"/>
      <c r="I179" s="20"/>
      <c r="J179" s="20">
        <v>2408</v>
      </c>
      <c r="K179" s="20">
        <v>10000</v>
      </c>
      <c r="L179" s="20"/>
      <c r="M179" s="20"/>
      <c r="N179" s="20">
        <v>3136</v>
      </c>
      <c r="O179" s="20">
        <v>22007</v>
      </c>
      <c r="P179" s="23" t="str">
        <f>VLOOKUP(A179,'ИЗ ОСНОВЫ НОМЕНКЛАТУР'!D:E,2,0)</f>
        <v>Кромочные материалы</v>
      </c>
      <c r="Q179" s="23" t="str">
        <f>VLOOKUP(A179,'ИЗ ОСНОВЫ НОМЕНКЛАТУР'!D:F,3,0)</f>
        <v>Кромка ПВХ Китай</v>
      </c>
      <c r="R179" s="40">
        <f>VLOOKUP(A:A,'ИЗ ОСНОВЫ НОМЕНКЛАТУР'!D:G,4,0)</f>
        <v>71.517488106565182</v>
      </c>
      <c r="S179" s="12" t="str">
        <f>VLOOKUP(A:A,'ИЗ ОСНОВЫ НОМЕНКЛАТУР'!D:H,5,0)</f>
        <v>C</v>
      </c>
      <c r="T179" s="44">
        <f t="shared" si="27"/>
        <v>447914.02801141771</v>
      </c>
      <c r="U179" s="44">
        <f t="shared" si="28"/>
        <v>14303.497621313036</v>
      </c>
      <c r="V179" s="44">
        <f t="shared" si="29"/>
        <v>0</v>
      </c>
      <c r="W179" s="44">
        <f t="shared" si="30"/>
        <v>0</v>
      </c>
      <c r="X179" s="44">
        <f t="shared" si="31"/>
        <v>0</v>
      </c>
      <c r="Y179" s="44">
        <f t="shared" si="32"/>
        <v>0</v>
      </c>
      <c r="Z179" s="44">
        <f t="shared" si="33"/>
        <v>172214.11136060895</v>
      </c>
      <c r="AA179" s="44">
        <f t="shared" si="34"/>
        <v>715174.88106565177</v>
      </c>
      <c r="AB179" s="44">
        <f t="shared" si="35"/>
        <v>0</v>
      </c>
      <c r="AC179" s="44">
        <f t="shared" si="36"/>
        <v>0</v>
      </c>
      <c r="AD179" s="44">
        <f t="shared" si="37"/>
        <v>224278.84270218841</v>
      </c>
      <c r="AE179" s="12">
        <f t="shared" si="38"/>
        <v>1573885.3607611801</v>
      </c>
    </row>
    <row r="180" spans="1:31" ht="12.6" hidden="1" customHeight="1" x14ac:dyDescent="0.2">
      <c r="A180" s="26" t="s">
        <v>121</v>
      </c>
      <c r="B180" s="19"/>
      <c r="C180" s="19"/>
      <c r="D180" s="20">
        <v>1767</v>
      </c>
      <c r="E180" s="20">
        <v>200</v>
      </c>
      <c r="F180" s="20"/>
      <c r="G180" s="20">
        <v>41</v>
      </c>
      <c r="H180" s="20"/>
      <c r="I180" s="20"/>
      <c r="J180" s="20">
        <v>757</v>
      </c>
      <c r="K180" s="20"/>
      <c r="L180" s="20">
        <v>160</v>
      </c>
      <c r="M180" s="20">
        <v>1600</v>
      </c>
      <c r="N180" s="20">
        <v>673</v>
      </c>
      <c r="O180" s="20">
        <v>5198</v>
      </c>
      <c r="P180" s="23" t="str">
        <f>VLOOKUP(A180,'ИЗ ОСНОВЫ НОМЕНКЛАТУР'!D:E,2,0)</f>
        <v>Кромочные материалы</v>
      </c>
      <c r="Q180" s="23" t="str">
        <f>VLOOKUP(A180,'ИЗ ОСНОВЫ НОМЕНКЛАТУР'!D:F,3,0)</f>
        <v>Кромка ПВХ Китай</v>
      </c>
      <c r="R180" s="40">
        <f>VLOOKUP(A:A,'ИЗ ОСНОВЫ НОМЕНКЛАТУР'!D:G,4,0)</f>
        <v>22.104230115638082</v>
      </c>
      <c r="S180" s="12" t="str">
        <f>VLOOKUP(A:A,'ИЗ ОСНОВЫ НОМЕНКЛАТУР'!D:H,5,0)</f>
        <v>B</v>
      </c>
      <c r="T180" s="44">
        <f t="shared" si="27"/>
        <v>39058.174614332493</v>
      </c>
      <c r="U180" s="44">
        <f t="shared" si="28"/>
        <v>4420.8460231276167</v>
      </c>
      <c r="V180" s="44">
        <f t="shared" si="29"/>
        <v>0</v>
      </c>
      <c r="W180" s="44">
        <f t="shared" si="30"/>
        <v>906.2734347411614</v>
      </c>
      <c r="X180" s="44">
        <f t="shared" si="31"/>
        <v>0</v>
      </c>
      <c r="Y180" s="44">
        <f t="shared" si="32"/>
        <v>0</v>
      </c>
      <c r="Z180" s="44">
        <f t="shared" si="33"/>
        <v>16732.902197538027</v>
      </c>
      <c r="AA180" s="44">
        <f t="shared" si="34"/>
        <v>0</v>
      </c>
      <c r="AB180" s="44">
        <f t="shared" si="35"/>
        <v>3536.6768185020928</v>
      </c>
      <c r="AC180" s="44">
        <f t="shared" si="36"/>
        <v>35366.768185020934</v>
      </c>
      <c r="AD180" s="44">
        <f t="shared" si="37"/>
        <v>14876.146867824429</v>
      </c>
      <c r="AE180" s="12">
        <f t="shared" si="38"/>
        <v>114897.78814108676</v>
      </c>
    </row>
    <row r="181" spans="1:31" ht="12.6" hidden="1" customHeight="1" x14ac:dyDescent="0.2">
      <c r="A181" s="26" t="s">
        <v>139</v>
      </c>
      <c r="B181" s="19"/>
      <c r="C181" s="19"/>
      <c r="D181" s="20"/>
      <c r="E181" s="21"/>
      <c r="F181" s="22"/>
      <c r="G181" s="20">
        <v>600</v>
      </c>
      <c r="H181" s="20"/>
      <c r="I181" s="20">
        <v>3000</v>
      </c>
      <c r="J181" s="20">
        <v>1000</v>
      </c>
      <c r="K181" s="20">
        <v>1000</v>
      </c>
      <c r="L181" s="20"/>
      <c r="M181" s="20"/>
      <c r="N181" s="20">
        <v>921</v>
      </c>
      <c r="O181" s="20">
        <v>6521</v>
      </c>
      <c r="P181" s="23" t="str">
        <f>VLOOKUP(A181,'ИЗ ОСНОВЫ НОМЕНКЛАТУР'!D:E,2,0)</f>
        <v>Кромочные материалы</v>
      </c>
      <c r="Q181" s="23" t="str">
        <f>VLOOKUP(A181,'ИЗ ОСНОВЫ НОМЕНКЛАТУР'!D:F,3,0)</f>
        <v>Кромка ПВХ Китай</v>
      </c>
      <c r="R181" s="40">
        <f>VLOOKUP(A:A,'ИЗ ОСНОВЫ НОМЕНКЛАТУР'!D:G,4,0)</f>
        <v>17.599999999999998</v>
      </c>
      <c r="S181" s="12" t="str">
        <f>VLOOKUP(A:A,'ИЗ ОСНОВЫ НОМЕНКЛАТУР'!D:H,5,0)</f>
        <v>B</v>
      </c>
      <c r="T181" s="44">
        <f t="shared" si="27"/>
        <v>0</v>
      </c>
      <c r="U181" s="44">
        <f t="shared" si="28"/>
        <v>0</v>
      </c>
      <c r="V181" s="44">
        <f t="shared" si="29"/>
        <v>0</v>
      </c>
      <c r="W181" s="44">
        <f t="shared" si="30"/>
        <v>10559.999999999998</v>
      </c>
      <c r="X181" s="44">
        <f t="shared" si="31"/>
        <v>0</v>
      </c>
      <c r="Y181" s="44">
        <f t="shared" si="32"/>
        <v>52799.999999999993</v>
      </c>
      <c r="Z181" s="44">
        <f t="shared" si="33"/>
        <v>17599.999999999996</v>
      </c>
      <c r="AA181" s="44">
        <f t="shared" si="34"/>
        <v>17599.999999999996</v>
      </c>
      <c r="AB181" s="44">
        <f t="shared" si="35"/>
        <v>0</v>
      </c>
      <c r="AC181" s="44">
        <f t="shared" si="36"/>
        <v>0</v>
      </c>
      <c r="AD181" s="44">
        <f t="shared" si="37"/>
        <v>16209.599999999999</v>
      </c>
      <c r="AE181" s="12">
        <f t="shared" si="38"/>
        <v>114769.59999999998</v>
      </c>
    </row>
    <row r="182" spans="1:31" ht="12.6" hidden="1" customHeight="1" x14ac:dyDescent="0.2">
      <c r="A182" s="26" t="s">
        <v>179</v>
      </c>
      <c r="B182" s="19"/>
      <c r="C182" s="19"/>
      <c r="D182" s="20"/>
      <c r="E182" s="21"/>
      <c r="F182" s="22"/>
      <c r="G182" s="21"/>
      <c r="H182" s="22"/>
      <c r="I182" s="20"/>
      <c r="J182" s="20">
        <v>3099</v>
      </c>
      <c r="K182" s="20">
        <v>3000</v>
      </c>
      <c r="L182" s="20">
        <v>85</v>
      </c>
      <c r="M182" s="20">
        <v>2200</v>
      </c>
      <c r="N182" s="20">
        <v>1146</v>
      </c>
      <c r="O182" s="20">
        <v>9530</v>
      </c>
      <c r="P182" s="23" t="str">
        <f>VLOOKUP(A182,'ИЗ ОСНОВЫ НОМЕНКЛАТУР'!D:E,2,0)</f>
        <v>Кромочные материалы</v>
      </c>
      <c r="Q182" s="23" t="str">
        <f>VLOOKUP(A182,'ИЗ ОСНОВЫ НОМЕНКЛАТУР'!D:F,3,0)</f>
        <v>Кромка ПВХ Китай</v>
      </c>
      <c r="R182" s="40">
        <f>VLOOKUP(A:A,'ИЗ ОСНОВЫ НОМЕНКЛАТУР'!D:G,4,0)</f>
        <v>24.540751416298328</v>
      </c>
      <c r="S182" s="12" t="str">
        <f>VLOOKUP(A:A,'ИЗ ОСНОВЫ НОМЕНКЛАТУР'!D:H,5,0)</f>
        <v>B</v>
      </c>
      <c r="T182" s="44">
        <f t="shared" si="27"/>
        <v>0</v>
      </c>
      <c r="U182" s="44">
        <f t="shared" si="28"/>
        <v>0</v>
      </c>
      <c r="V182" s="44">
        <f t="shared" si="29"/>
        <v>0</v>
      </c>
      <c r="W182" s="44">
        <f t="shared" si="30"/>
        <v>0</v>
      </c>
      <c r="X182" s="44">
        <f t="shared" si="31"/>
        <v>0</v>
      </c>
      <c r="Y182" s="44">
        <f t="shared" si="32"/>
        <v>0</v>
      </c>
      <c r="Z182" s="44">
        <f t="shared" si="33"/>
        <v>76051.788639108519</v>
      </c>
      <c r="AA182" s="44">
        <f t="shared" si="34"/>
        <v>73622.254248894984</v>
      </c>
      <c r="AB182" s="44">
        <f t="shared" si="35"/>
        <v>2085.9638703853579</v>
      </c>
      <c r="AC182" s="44">
        <f t="shared" si="36"/>
        <v>53989.653115856323</v>
      </c>
      <c r="AD182" s="44">
        <f t="shared" si="37"/>
        <v>28123.701123077884</v>
      </c>
      <c r="AE182" s="12">
        <f t="shared" si="38"/>
        <v>233873.36099732309</v>
      </c>
    </row>
    <row r="183" spans="1:31" ht="12.6" hidden="1" customHeight="1" x14ac:dyDescent="0.2">
      <c r="A183" s="26" t="s">
        <v>4217</v>
      </c>
      <c r="B183" s="19"/>
      <c r="C183" s="19"/>
      <c r="D183" s="20"/>
      <c r="E183" s="21"/>
      <c r="F183" s="22"/>
      <c r="G183" s="21"/>
      <c r="H183" s="22"/>
      <c r="I183" s="20">
        <v>5000</v>
      </c>
      <c r="J183" s="20"/>
      <c r="K183" s="20"/>
      <c r="L183" s="20"/>
      <c r="M183" s="20"/>
      <c r="N183" s="20"/>
      <c r="O183" s="20">
        <v>5000</v>
      </c>
      <c r="P183" s="23" t="str">
        <f>VLOOKUP(A183,'ИЗ ОСНОВЫ НОМЕНКЛАТУР'!D:E,2,0)</f>
        <v>Кромочные материалы</v>
      </c>
      <c r="Q183" s="23" t="str">
        <f>VLOOKUP(A183,'ИЗ ОСНОВЫ НОМЕНКЛАТУР'!D:F,3,0)</f>
        <v>Кромка ПВХ Китай</v>
      </c>
      <c r="R183" s="40">
        <f>VLOOKUP(A:A,'ИЗ ОСНОВЫ НОМЕНКЛАТУР'!D:G,4,0)</f>
        <v>18</v>
      </c>
      <c r="S183" s="12" t="str">
        <f>VLOOKUP(A:A,'ИЗ ОСНОВЫ НОМЕНКЛАТУР'!D:H,5,0)</f>
        <v>C</v>
      </c>
      <c r="T183" s="44">
        <f t="shared" si="27"/>
        <v>0</v>
      </c>
      <c r="U183" s="44">
        <f t="shared" si="28"/>
        <v>0</v>
      </c>
      <c r="V183" s="44">
        <f t="shared" si="29"/>
        <v>0</v>
      </c>
      <c r="W183" s="44">
        <f t="shared" si="30"/>
        <v>0</v>
      </c>
      <c r="X183" s="44">
        <f t="shared" si="31"/>
        <v>0</v>
      </c>
      <c r="Y183" s="44">
        <f t="shared" si="32"/>
        <v>90000</v>
      </c>
      <c r="Z183" s="44">
        <f t="shared" si="33"/>
        <v>0</v>
      </c>
      <c r="AA183" s="44">
        <f t="shared" si="34"/>
        <v>0</v>
      </c>
      <c r="AB183" s="44">
        <f t="shared" si="35"/>
        <v>0</v>
      </c>
      <c r="AC183" s="44">
        <f t="shared" si="36"/>
        <v>0</v>
      </c>
      <c r="AD183" s="44">
        <f t="shared" si="37"/>
        <v>0</v>
      </c>
      <c r="AE183" s="12">
        <f t="shared" si="38"/>
        <v>90000</v>
      </c>
    </row>
    <row r="184" spans="1:31" ht="12.6" hidden="1" customHeight="1" x14ac:dyDescent="0.2">
      <c r="A184" s="26" t="s">
        <v>26</v>
      </c>
      <c r="B184" s="19"/>
      <c r="C184" s="19"/>
      <c r="D184" s="20"/>
      <c r="E184" s="21"/>
      <c r="F184" s="22"/>
      <c r="G184" s="21"/>
      <c r="H184" s="22"/>
      <c r="I184" s="20"/>
      <c r="J184" s="20"/>
      <c r="K184" s="20"/>
      <c r="L184" s="20"/>
      <c r="M184" s="20"/>
      <c r="N184" s="20">
        <v>150</v>
      </c>
      <c r="O184" s="20">
        <v>150</v>
      </c>
      <c r="P184" s="23" t="str">
        <f>VLOOKUP(A184,'ИЗ ОСНОВЫ НОМЕНКЛАТУР'!D:E,2,0)</f>
        <v>Кромочные материалы</v>
      </c>
      <c r="Q184" s="23" t="str">
        <f>VLOOKUP(A184,'ИЗ ОСНОВЫ НОМЕНКЛАТУР'!D:F,3,0)</f>
        <v>Кромка ПВХ Китай</v>
      </c>
      <c r="R184" s="40">
        <f>VLOOKUP(A:A,'ИЗ ОСНОВЫ НОМЕНКЛАТУР'!D:G,4,0)</f>
        <v>18.74688833016577</v>
      </c>
      <c r="S184" s="12" t="str">
        <f>VLOOKUP(A:A,'ИЗ ОСНОВЫ НОМЕНКЛАТУР'!D:H,5,0)</f>
        <v>A</v>
      </c>
      <c r="T184" s="44">
        <f t="shared" si="27"/>
        <v>0</v>
      </c>
      <c r="U184" s="44">
        <f t="shared" si="28"/>
        <v>0</v>
      </c>
      <c r="V184" s="44">
        <f t="shared" si="29"/>
        <v>0</v>
      </c>
      <c r="W184" s="44">
        <f t="shared" si="30"/>
        <v>0</v>
      </c>
      <c r="X184" s="44">
        <f t="shared" si="31"/>
        <v>0</v>
      </c>
      <c r="Y184" s="44">
        <f t="shared" si="32"/>
        <v>0</v>
      </c>
      <c r="Z184" s="44">
        <f t="shared" si="33"/>
        <v>0</v>
      </c>
      <c r="AA184" s="44">
        <f t="shared" si="34"/>
        <v>0</v>
      </c>
      <c r="AB184" s="44">
        <f t="shared" si="35"/>
        <v>0</v>
      </c>
      <c r="AC184" s="44">
        <f t="shared" si="36"/>
        <v>0</v>
      </c>
      <c r="AD184" s="44">
        <f t="shared" si="37"/>
        <v>2812.0332495248654</v>
      </c>
      <c r="AE184" s="12">
        <f t="shared" si="38"/>
        <v>2812.0332495248654</v>
      </c>
    </row>
    <row r="185" spans="1:31" ht="12.6" hidden="1" customHeight="1" x14ac:dyDescent="0.2">
      <c r="A185" s="26" t="s">
        <v>796</v>
      </c>
      <c r="B185" s="19"/>
      <c r="C185" s="19"/>
      <c r="D185" s="20"/>
      <c r="E185" s="21"/>
      <c r="F185" s="22"/>
      <c r="G185" s="21"/>
      <c r="H185" s="22"/>
      <c r="I185" s="20"/>
      <c r="J185" s="20">
        <v>5100</v>
      </c>
      <c r="K185" s="20"/>
      <c r="L185" s="20"/>
      <c r="M185" s="20"/>
      <c r="N185" s="20"/>
      <c r="O185" s="20">
        <v>5100</v>
      </c>
      <c r="P185" s="23" t="str">
        <f>VLOOKUP(A185,'ИЗ ОСНОВЫ НОМЕНКЛАТУР'!D:E,2,0)</f>
        <v>Кромочные материалы</v>
      </c>
      <c r="Q185" s="23" t="str">
        <f>VLOOKUP(A185,'ИЗ ОСНОВЫ НОМЕНКЛАТУР'!D:F,3,0)</f>
        <v>Распродажа кромка</v>
      </c>
      <c r="R185" s="40">
        <f>VLOOKUP(A:A,'ИЗ ОСНОВЫ НОМЕНКЛАТУР'!D:G,4,0)</f>
        <v>36.898133379168101</v>
      </c>
      <c r="S185" s="12" t="str">
        <f>VLOOKUP(A:A,'ИЗ ОСНОВЫ НОМЕНКЛАТУР'!D:H,5,0)</f>
        <v>C</v>
      </c>
      <c r="T185" s="44">
        <f t="shared" si="27"/>
        <v>0</v>
      </c>
      <c r="U185" s="44">
        <f t="shared" si="28"/>
        <v>0</v>
      </c>
      <c r="V185" s="44">
        <f t="shared" si="29"/>
        <v>0</v>
      </c>
      <c r="W185" s="44">
        <f t="shared" si="30"/>
        <v>0</v>
      </c>
      <c r="X185" s="44">
        <f t="shared" si="31"/>
        <v>0</v>
      </c>
      <c r="Y185" s="44">
        <f t="shared" si="32"/>
        <v>0</v>
      </c>
      <c r="Z185" s="44">
        <f t="shared" si="33"/>
        <v>188180.48023375732</v>
      </c>
      <c r="AA185" s="44">
        <f t="shared" si="34"/>
        <v>0</v>
      </c>
      <c r="AB185" s="44">
        <f t="shared" si="35"/>
        <v>0</v>
      </c>
      <c r="AC185" s="44">
        <f t="shared" si="36"/>
        <v>0</v>
      </c>
      <c r="AD185" s="44">
        <f t="shared" si="37"/>
        <v>0</v>
      </c>
      <c r="AE185" s="12">
        <f t="shared" si="38"/>
        <v>188180.48023375732</v>
      </c>
    </row>
    <row r="186" spans="1:31" ht="12.6" hidden="1" customHeight="1" x14ac:dyDescent="0.2">
      <c r="A186" s="26" t="s">
        <v>34</v>
      </c>
      <c r="B186" s="19"/>
      <c r="C186" s="19"/>
      <c r="D186" s="20">
        <v>38</v>
      </c>
      <c r="E186" s="21"/>
      <c r="F186" s="22"/>
      <c r="G186" s="20">
        <v>1692</v>
      </c>
      <c r="H186" s="20"/>
      <c r="I186" s="20"/>
      <c r="J186" s="20">
        <v>985</v>
      </c>
      <c r="K186" s="20"/>
      <c r="L186" s="20"/>
      <c r="M186" s="20"/>
      <c r="N186" s="20">
        <v>3</v>
      </c>
      <c r="O186" s="20">
        <v>2718</v>
      </c>
      <c r="P186" s="23" t="str">
        <f>VLOOKUP(A186,'ИЗ ОСНОВЫ НОМЕНКЛАТУР'!D:E,2,0)</f>
        <v>Кромочные материалы</v>
      </c>
      <c r="Q186" s="23" t="str">
        <f>VLOOKUP(A186,'ИЗ ОСНОВЫ НОМЕНКЛАТУР'!D:F,3,0)</f>
        <v>Кромка ПВХ Китай</v>
      </c>
      <c r="R186" s="40">
        <f>VLOOKUP(A:A,'ИЗ ОСНОВЫ НОМЕНКЛАТУР'!D:G,4,0)</f>
        <v>19.39064224042739</v>
      </c>
      <c r="S186" s="12" t="str">
        <f>VLOOKUP(A:A,'ИЗ ОСНОВЫ НОМЕНКЛАТУР'!D:H,5,0)</f>
        <v>A</v>
      </c>
      <c r="T186" s="44">
        <f t="shared" si="27"/>
        <v>736.84440513624077</v>
      </c>
      <c r="U186" s="44">
        <f t="shared" si="28"/>
        <v>0</v>
      </c>
      <c r="V186" s="44">
        <f t="shared" si="29"/>
        <v>0</v>
      </c>
      <c r="W186" s="44">
        <f t="shared" si="30"/>
        <v>32808.966670803144</v>
      </c>
      <c r="X186" s="44">
        <f t="shared" si="31"/>
        <v>0</v>
      </c>
      <c r="Y186" s="44">
        <f t="shared" si="32"/>
        <v>0</v>
      </c>
      <c r="Z186" s="44">
        <f t="shared" si="33"/>
        <v>19099.78260682098</v>
      </c>
      <c r="AA186" s="44">
        <f t="shared" si="34"/>
        <v>0</v>
      </c>
      <c r="AB186" s="44">
        <f t="shared" si="35"/>
        <v>0</v>
      </c>
      <c r="AC186" s="44">
        <f t="shared" si="36"/>
        <v>0</v>
      </c>
      <c r="AD186" s="44">
        <f t="shared" si="37"/>
        <v>58.171926721282169</v>
      </c>
      <c r="AE186" s="12">
        <f t="shared" si="38"/>
        <v>52703.765609481641</v>
      </c>
    </row>
    <row r="187" spans="1:31" ht="12.6" hidden="1" customHeight="1" x14ac:dyDescent="0.2">
      <c r="A187" s="26" t="s">
        <v>198</v>
      </c>
      <c r="B187" s="19"/>
      <c r="C187" s="19"/>
      <c r="D187" s="20"/>
      <c r="E187" s="21"/>
      <c r="F187" s="22"/>
      <c r="G187" s="21"/>
      <c r="H187" s="22"/>
      <c r="I187" s="20">
        <v>16000</v>
      </c>
      <c r="J187" s="20">
        <v>1887</v>
      </c>
      <c r="K187" s="20">
        <v>5000</v>
      </c>
      <c r="L187" s="20">
        <v>140</v>
      </c>
      <c r="M187" s="20">
        <v>4600</v>
      </c>
      <c r="N187" s="20">
        <v>1024</v>
      </c>
      <c r="O187" s="20">
        <v>28651</v>
      </c>
      <c r="P187" s="23" t="str">
        <f>VLOOKUP(A187,'ИЗ ОСНОВЫ НОМЕНКЛАТУР'!D:E,2,0)</f>
        <v>Кромочные материалы</v>
      </c>
      <c r="Q187" s="23" t="str">
        <f>VLOOKUP(A187,'ИЗ ОСНОВЫ НОМЕНКЛАТУР'!D:F,3,0)</f>
        <v>Кромка ПВХ Китай</v>
      </c>
      <c r="R187" s="40">
        <f>VLOOKUP(A:A,'ИЗ ОСНОВЫ НОМЕНКЛАТУР'!D:G,4,0)</f>
        <v>19.078843283582092</v>
      </c>
      <c r="S187" s="12" t="str">
        <f>VLOOKUP(A:A,'ИЗ ОСНОВЫ НОМЕНКЛАТУР'!D:H,5,0)</f>
        <v>C</v>
      </c>
      <c r="T187" s="44">
        <f t="shared" si="27"/>
        <v>0</v>
      </c>
      <c r="U187" s="44">
        <f t="shared" si="28"/>
        <v>0</v>
      </c>
      <c r="V187" s="44">
        <f t="shared" si="29"/>
        <v>0</v>
      </c>
      <c r="W187" s="44">
        <f t="shared" si="30"/>
        <v>0</v>
      </c>
      <c r="X187" s="44">
        <f t="shared" si="31"/>
        <v>0</v>
      </c>
      <c r="Y187" s="44">
        <f t="shared" si="32"/>
        <v>305261.49253731349</v>
      </c>
      <c r="Z187" s="44">
        <f t="shared" si="33"/>
        <v>36001.777276119406</v>
      </c>
      <c r="AA187" s="44">
        <f t="shared" si="34"/>
        <v>95394.216417910458</v>
      </c>
      <c r="AB187" s="44">
        <f t="shared" si="35"/>
        <v>2671.0380597014928</v>
      </c>
      <c r="AC187" s="44">
        <f t="shared" si="36"/>
        <v>87762.679104477618</v>
      </c>
      <c r="AD187" s="44">
        <f t="shared" si="37"/>
        <v>19536.735522388062</v>
      </c>
      <c r="AE187" s="12">
        <f t="shared" si="38"/>
        <v>546627.93891791045</v>
      </c>
    </row>
    <row r="188" spans="1:31" ht="12.6" hidden="1" customHeight="1" x14ac:dyDescent="0.2">
      <c r="A188" s="26" t="s">
        <v>116</v>
      </c>
      <c r="B188" s="19"/>
      <c r="C188" s="19"/>
      <c r="D188" s="20"/>
      <c r="E188" s="21"/>
      <c r="F188" s="22"/>
      <c r="G188" s="20">
        <v>400</v>
      </c>
      <c r="H188" s="20"/>
      <c r="I188" s="20"/>
      <c r="J188" s="20">
        <v>1294</v>
      </c>
      <c r="K188" s="20"/>
      <c r="L188" s="20"/>
      <c r="M188" s="20"/>
      <c r="N188" s="20">
        <v>96</v>
      </c>
      <c r="O188" s="20">
        <v>1790</v>
      </c>
      <c r="P188" s="23" t="str">
        <f>VLOOKUP(A188,'ИЗ ОСНОВЫ НОМЕНКЛАТУР'!D:E,2,0)</f>
        <v>Кромочные материалы</v>
      </c>
      <c r="Q188" s="23" t="str">
        <f>VLOOKUP(A188,'ИЗ ОСНОВЫ НОМЕНКЛАТУР'!D:F,3,0)</f>
        <v>Кромка ПВХ Китай</v>
      </c>
      <c r="R188" s="40">
        <f>VLOOKUP(A:A,'ИЗ ОСНОВЫ НОМЕНКЛАТУР'!D:G,4,0)</f>
        <v>21.511241147773173</v>
      </c>
      <c r="S188" s="12" t="str">
        <f>VLOOKUP(A:A,'ИЗ ОСНОВЫ НОМЕНКЛАТУР'!D:H,5,0)</f>
        <v>B</v>
      </c>
      <c r="T188" s="44">
        <f t="shared" si="27"/>
        <v>0</v>
      </c>
      <c r="U188" s="44">
        <f t="shared" si="28"/>
        <v>0</v>
      </c>
      <c r="V188" s="44">
        <f t="shared" si="29"/>
        <v>0</v>
      </c>
      <c r="W188" s="44">
        <f t="shared" si="30"/>
        <v>8604.4964591092685</v>
      </c>
      <c r="X188" s="44">
        <f t="shared" si="31"/>
        <v>0</v>
      </c>
      <c r="Y188" s="44">
        <f t="shared" si="32"/>
        <v>0</v>
      </c>
      <c r="Z188" s="44">
        <f t="shared" si="33"/>
        <v>27835.546045218485</v>
      </c>
      <c r="AA188" s="44">
        <f t="shared" si="34"/>
        <v>0</v>
      </c>
      <c r="AB188" s="44">
        <f t="shared" si="35"/>
        <v>0</v>
      </c>
      <c r="AC188" s="44">
        <f t="shared" si="36"/>
        <v>0</v>
      </c>
      <c r="AD188" s="44">
        <f t="shared" si="37"/>
        <v>2065.0791501862245</v>
      </c>
      <c r="AE188" s="12">
        <f t="shared" si="38"/>
        <v>38505.121654513976</v>
      </c>
    </row>
    <row r="189" spans="1:31" ht="12.6" hidden="1" customHeight="1" x14ac:dyDescent="0.2">
      <c r="A189" s="26" t="s">
        <v>200</v>
      </c>
      <c r="B189" s="19"/>
      <c r="C189" s="19"/>
      <c r="D189" s="20"/>
      <c r="E189" s="21"/>
      <c r="F189" s="22"/>
      <c r="G189" s="21"/>
      <c r="H189" s="22"/>
      <c r="I189" s="20"/>
      <c r="J189" s="20"/>
      <c r="K189" s="20">
        <v>3000</v>
      </c>
      <c r="L189" s="20">
        <v>153</v>
      </c>
      <c r="M189" s="20">
        <v>1400</v>
      </c>
      <c r="N189" s="20"/>
      <c r="O189" s="20">
        <v>4553</v>
      </c>
      <c r="P189" s="23" t="str">
        <f>VLOOKUP(A189,'ИЗ ОСНОВЫ НОМЕНКЛАТУР'!D:E,2,0)</f>
        <v>Кромочные материалы</v>
      </c>
      <c r="Q189" s="23" t="str">
        <f>VLOOKUP(A189,'ИЗ ОСНОВЫ НОМЕНКЛАТУР'!D:F,3,0)</f>
        <v>Кромка ПВХ Китай</v>
      </c>
      <c r="R189" s="40">
        <f>VLOOKUP(A:A,'ИЗ ОСНОВЫ НОМЕНКЛАТУР'!D:G,4,0)</f>
        <v>20</v>
      </c>
      <c r="S189" s="12" t="str">
        <f>VLOOKUP(A:A,'ИЗ ОСНОВЫ НОМЕНКЛАТУР'!D:H,5,0)</f>
        <v>B</v>
      </c>
      <c r="T189" s="44">
        <f t="shared" si="27"/>
        <v>0</v>
      </c>
      <c r="U189" s="44">
        <f t="shared" si="28"/>
        <v>0</v>
      </c>
      <c r="V189" s="44">
        <f t="shared" si="29"/>
        <v>0</v>
      </c>
      <c r="W189" s="44">
        <f t="shared" si="30"/>
        <v>0</v>
      </c>
      <c r="X189" s="44">
        <f t="shared" si="31"/>
        <v>0</v>
      </c>
      <c r="Y189" s="44">
        <f t="shared" si="32"/>
        <v>0</v>
      </c>
      <c r="Z189" s="44">
        <f t="shared" si="33"/>
        <v>0</v>
      </c>
      <c r="AA189" s="44">
        <f t="shared" si="34"/>
        <v>60000</v>
      </c>
      <c r="AB189" s="44">
        <f t="shared" si="35"/>
        <v>3060</v>
      </c>
      <c r="AC189" s="44">
        <f t="shared" si="36"/>
        <v>28000</v>
      </c>
      <c r="AD189" s="44">
        <f t="shared" si="37"/>
        <v>0</v>
      </c>
      <c r="AE189" s="12">
        <f t="shared" si="38"/>
        <v>91060</v>
      </c>
    </row>
    <row r="190" spans="1:31" ht="12.6" hidden="1" customHeight="1" x14ac:dyDescent="0.2">
      <c r="A190" s="26" t="s">
        <v>208</v>
      </c>
      <c r="B190" s="19"/>
      <c r="C190" s="19"/>
      <c r="D190" s="20">
        <v>4053</v>
      </c>
      <c r="E190" s="20">
        <v>800</v>
      </c>
      <c r="F190" s="20"/>
      <c r="G190" s="21"/>
      <c r="H190" s="22"/>
      <c r="I190" s="20"/>
      <c r="J190" s="20">
        <v>1852</v>
      </c>
      <c r="K190" s="20">
        <v>18600</v>
      </c>
      <c r="L190" s="20">
        <v>80</v>
      </c>
      <c r="M190" s="20">
        <v>2800</v>
      </c>
      <c r="N190" s="20">
        <v>3500</v>
      </c>
      <c r="O190" s="20">
        <v>31685</v>
      </c>
      <c r="P190" s="23" t="str">
        <f>VLOOKUP(A190,'ИЗ ОСНОВЫ НОМЕНКЛАТУР'!D:E,2,0)</f>
        <v>Кромочные материалы</v>
      </c>
      <c r="Q190" s="23" t="str">
        <f>VLOOKUP(A190,'ИЗ ОСНОВЫ НОМЕНКЛАТУР'!D:F,3,0)</f>
        <v>Кромка ПВХ Китай</v>
      </c>
      <c r="R190" s="40">
        <f>VLOOKUP(A:A,'ИЗ ОСНОВЫ НОМЕНКЛАТУР'!D:G,4,0)</f>
        <v>31.225529455630124</v>
      </c>
      <c r="S190" s="12" t="str">
        <f>VLOOKUP(A:A,'ИЗ ОСНОВЫ НОМЕНКЛАТУР'!D:H,5,0)</f>
        <v>C</v>
      </c>
      <c r="T190" s="44">
        <f t="shared" si="27"/>
        <v>126557.07088366889</v>
      </c>
      <c r="U190" s="44">
        <f t="shared" si="28"/>
        <v>24980.423564504097</v>
      </c>
      <c r="V190" s="44">
        <f t="shared" si="29"/>
        <v>0</v>
      </c>
      <c r="W190" s="44">
        <f t="shared" si="30"/>
        <v>0</v>
      </c>
      <c r="X190" s="44">
        <f t="shared" si="31"/>
        <v>0</v>
      </c>
      <c r="Y190" s="44">
        <f t="shared" si="32"/>
        <v>0</v>
      </c>
      <c r="Z190" s="44">
        <f t="shared" si="33"/>
        <v>57829.68055182699</v>
      </c>
      <c r="AA190" s="44">
        <f t="shared" si="34"/>
        <v>580794.84787472035</v>
      </c>
      <c r="AB190" s="44">
        <f t="shared" si="35"/>
        <v>2498.0423564504099</v>
      </c>
      <c r="AC190" s="44">
        <f t="shared" si="36"/>
        <v>87431.482475764351</v>
      </c>
      <c r="AD190" s="44">
        <f t="shared" si="37"/>
        <v>109289.35309470544</v>
      </c>
      <c r="AE190" s="12">
        <f t="shared" si="38"/>
        <v>989380.90080164047</v>
      </c>
    </row>
    <row r="191" spans="1:31" ht="12.6" hidden="1" customHeight="1" x14ac:dyDescent="0.2">
      <c r="A191" s="26" t="s">
        <v>137</v>
      </c>
      <c r="B191" s="19"/>
      <c r="C191" s="19"/>
      <c r="D191" s="20">
        <v>3881</v>
      </c>
      <c r="E191" s="20">
        <v>200</v>
      </c>
      <c r="F191" s="20"/>
      <c r="G191" s="20">
        <v>784</v>
      </c>
      <c r="H191" s="20"/>
      <c r="I191" s="20">
        <v>3000</v>
      </c>
      <c r="J191" s="20">
        <v>2105</v>
      </c>
      <c r="K191" s="20">
        <v>2000</v>
      </c>
      <c r="L191" s="20"/>
      <c r="M191" s="20"/>
      <c r="N191" s="20">
        <v>4765</v>
      </c>
      <c r="O191" s="20">
        <v>16735</v>
      </c>
      <c r="P191" s="23" t="str">
        <f>VLOOKUP(A191,'ИЗ ОСНОВЫ НОМЕНКЛАТУР'!D:E,2,0)</f>
        <v>Кромочные материалы</v>
      </c>
      <c r="Q191" s="23" t="str">
        <f>VLOOKUP(A191,'ИЗ ОСНОВЫ НОМЕНКЛАТУР'!D:F,3,0)</f>
        <v>Кромка ПВХ Китай</v>
      </c>
      <c r="R191" s="40">
        <f>VLOOKUP(A:A,'ИЗ ОСНОВЫ НОМЕНКЛАТУР'!D:G,4,0)</f>
        <v>30.31934849293145</v>
      </c>
      <c r="S191" s="12" t="str">
        <f>VLOOKUP(A:A,'ИЗ ОСНОВЫ НОМЕНКЛАТУР'!D:H,5,0)</f>
        <v>B</v>
      </c>
      <c r="T191" s="44">
        <f t="shared" si="27"/>
        <v>117669.39150106696</v>
      </c>
      <c r="U191" s="44">
        <f t="shared" si="28"/>
        <v>6063.8696985862898</v>
      </c>
      <c r="V191" s="44">
        <f t="shared" si="29"/>
        <v>0</v>
      </c>
      <c r="W191" s="44">
        <f t="shared" si="30"/>
        <v>23770.369218458258</v>
      </c>
      <c r="X191" s="44">
        <f t="shared" si="31"/>
        <v>0</v>
      </c>
      <c r="Y191" s="44">
        <f t="shared" si="32"/>
        <v>90958.045478794345</v>
      </c>
      <c r="Z191" s="44">
        <f t="shared" si="33"/>
        <v>63822.228577620699</v>
      </c>
      <c r="AA191" s="44">
        <f t="shared" si="34"/>
        <v>60638.696985862902</v>
      </c>
      <c r="AB191" s="44">
        <f t="shared" si="35"/>
        <v>0</v>
      </c>
      <c r="AC191" s="44">
        <f t="shared" si="36"/>
        <v>0</v>
      </c>
      <c r="AD191" s="44">
        <f t="shared" si="37"/>
        <v>144471.69556881837</v>
      </c>
      <c r="AE191" s="12">
        <f t="shared" si="38"/>
        <v>507394.29702920781</v>
      </c>
    </row>
    <row r="192" spans="1:31" ht="12.6" hidden="1" customHeight="1" x14ac:dyDescent="0.2">
      <c r="A192" s="26" t="s">
        <v>191</v>
      </c>
      <c r="B192" s="19"/>
      <c r="C192" s="19"/>
      <c r="D192" s="20"/>
      <c r="E192" s="21"/>
      <c r="F192" s="22"/>
      <c r="G192" s="21"/>
      <c r="H192" s="22"/>
      <c r="I192" s="20">
        <v>12000</v>
      </c>
      <c r="J192" s="20">
        <v>4710</v>
      </c>
      <c r="K192" s="20">
        <v>19800</v>
      </c>
      <c r="L192" s="20">
        <v>23</v>
      </c>
      <c r="M192" s="20">
        <v>1800</v>
      </c>
      <c r="N192" s="20"/>
      <c r="O192" s="20">
        <v>38333</v>
      </c>
      <c r="P192" s="23" t="str">
        <f>VLOOKUP(A192,'ИЗ ОСНОВЫ НОМЕНКЛАТУР'!D:E,2,0)</f>
        <v>Кромочные материалы</v>
      </c>
      <c r="Q192" s="23" t="str">
        <f>VLOOKUP(A192,'ИЗ ОСНОВЫ НОМЕНКЛАТУР'!D:F,3,0)</f>
        <v>Кромка ПВХ Китай</v>
      </c>
      <c r="R192" s="40">
        <f>VLOOKUP(A:A,'ИЗ ОСНОВЫ НОМЕНКЛАТУР'!D:G,4,0)</f>
        <v>24</v>
      </c>
      <c r="S192" s="12" t="str">
        <f>VLOOKUP(A:A,'ИЗ ОСНОВЫ НОМЕНКЛАТУР'!D:H,5,0)</f>
        <v>B</v>
      </c>
      <c r="T192" s="44">
        <f t="shared" si="27"/>
        <v>0</v>
      </c>
      <c r="U192" s="44">
        <f t="shared" si="28"/>
        <v>0</v>
      </c>
      <c r="V192" s="44">
        <f t="shared" si="29"/>
        <v>0</v>
      </c>
      <c r="W192" s="44">
        <f t="shared" si="30"/>
        <v>0</v>
      </c>
      <c r="X192" s="44">
        <f t="shared" si="31"/>
        <v>0</v>
      </c>
      <c r="Y192" s="44">
        <f t="shared" si="32"/>
        <v>288000</v>
      </c>
      <c r="Z192" s="44">
        <f t="shared" si="33"/>
        <v>113040</v>
      </c>
      <c r="AA192" s="44">
        <f t="shared" si="34"/>
        <v>475200</v>
      </c>
      <c r="AB192" s="44">
        <f t="shared" si="35"/>
        <v>552</v>
      </c>
      <c r="AC192" s="44">
        <f t="shared" si="36"/>
        <v>43200</v>
      </c>
      <c r="AD192" s="44">
        <f t="shared" si="37"/>
        <v>0</v>
      </c>
      <c r="AE192" s="12">
        <f t="shared" si="38"/>
        <v>919992</v>
      </c>
    </row>
    <row r="193" spans="1:31" ht="12.6" hidden="1" customHeight="1" x14ac:dyDescent="0.2">
      <c r="A193" s="26" t="s">
        <v>4218</v>
      </c>
      <c r="B193" s="19"/>
      <c r="C193" s="19"/>
      <c r="D193" s="20"/>
      <c r="E193" s="21"/>
      <c r="F193" s="22"/>
      <c r="G193" s="21"/>
      <c r="H193" s="22"/>
      <c r="I193" s="20">
        <v>25000</v>
      </c>
      <c r="J193" s="20">
        <v>2000</v>
      </c>
      <c r="K193" s="20">
        <v>3000</v>
      </c>
      <c r="L193" s="20"/>
      <c r="M193" s="20"/>
      <c r="N193" s="20"/>
      <c r="O193" s="20">
        <v>30000</v>
      </c>
      <c r="P193" s="23" t="str">
        <f>VLOOKUP(A193,'ИЗ ОСНОВЫ НОМЕНКЛАТУР'!D:E,2,0)</f>
        <v>Кромочные материалы</v>
      </c>
      <c r="Q193" s="23" t="str">
        <f>VLOOKUP(A193,'ИЗ ОСНОВЫ НОМЕНКЛАТУР'!D:F,3,0)</f>
        <v>Кромка ПВХ Китай</v>
      </c>
      <c r="R193" s="40">
        <f>VLOOKUP(A:A,'ИЗ ОСНОВЫ НОМЕНКЛАТУР'!D:G,4,0)</f>
        <v>18</v>
      </c>
      <c r="S193" s="12" t="str">
        <f>VLOOKUP(A:A,'ИЗ ОСНОВЫ НОМЕНКЛАТУР'!D:H,5,0)</f>
        <v>C</v>
      </c>
      <c r="T193" s="44">
        <f t="shared" si="27"/>
        <v>0</v>
      </c>
      <c r="U193" s="44">
        <f t="shared" si="28"/>
        <v>0</v>
      </c>
      <c r="V193" s="44">
        <f t="shared" si="29"/>
        <v>0</v>
      </c>
      <c r="W193" s="44">
        <f t="shared" si="30"/>
        <v>0</v>
      </c>
      <c r="X193" s="44">
        <f t="shared" si="31"/>
        <v>0</v>
      </c>
      <c r="Y193" s="44">
        <f t="shared" si="32"/>
        <v>450000</v>
      </c>
      <c r="Z193" s="44">
        <f t="shared" si="33"/>
        <v>36000</v>
      </c>
      <c r="AA193" s="44">
        <f t="shared" si="34"/>
        <v>54000</v>
      </c>
      <c r="AB193" s="44">
        <f t="shared" si="35"/>
        <v>0</v>
      </c>
      <c r="AC193" s="44">
        <f t="shared" si="36"/>
        <v>0</v>
      </c>
      <c r="AD193" s="44">
        <f t="shared" si="37"/>
        <v>0</v>
      </c>
      <c r="AE193" s="12">
        <f t="shared" si="38"/>
        <v>540000</v>
      </c>
    </row>
    <row r="194" spans="1:31" ht="12.6" hidden="1" customHeight="1" x14ac:dyDescent="0.2">
      <c r="A194" s="26" t="s">
        <v>204</v>
      </c>
      <c r="B194" s="19"/>
      <c r="C194" s="19"/>
      <c r="D194" s="20">
        <v>2680</v>
      </c>
      <c r="E194" s="20">
        <v>185</v>
      </c>
      <c r="F194" s="20"/>
      <c r="G194" s="21"/>
      <c r="H194" s="22"/>
      <c r="I194" s="20"/>
      <c r="J194" s="20">
        <v>1305</v>
      </c>
      <c r="K194" s="20">
        <v>13200</v>
      </c>
      <c r="L194" s="20">
        <v>90</v>
      </c>
      <c r="M194" s="20">
        <v>4000</v>
      </c>
      <c r="N194" s="20">
        <v>929</v>
      </c>
      <c r="O194" s="20">
        <v>22389</v>
      </c>
      <c r="P194" s="23" t="str">
        <f>VLOOKUP(A194,'ИЗ ОСНОВЫ НОМЕНКЛАТУР'!D:E,2,0)</f>
        <v>Кромочные материалы</v>
      </c>
      <c r="Q194" s="23" t="str">
        <f>VLOOKUP(A194,'ИЗ ОСНОВЫ НОМЕНКЛАТУР'!D:F,3,0)</f>
        <v>Кромка ПВХ Китай</v>
      </c>
      <c r="R194" s="40">
        <f>VLOOKUP(A:A,'ИЗ ОСНОВЫ НОМЕНКЛАТУР'!D:G,4,0)</f>
        <v>28.597438271604936</v>
      </c>
      <c r="S194" s="12" t="str">
        <f>VLOOKUP(A:A,'ИЗ ОСНОВЫ НОМЕНКЛАТУР'!D:H,5,0)</f>
        <v>C</v>
      </c>
      <c r="T194" s="44">
        <f t="shared" si="27"/>
        <v>76641.13456790123</v>
      </c>
      <c r="U194" s="44">
        <f t="shared" si="28"/>
        <v>5290.5260802469129</v>
      </c>
      <c r="V194" s="44">
        <f t="shared" si="29"/>
        <v>0</v>
      </c>
      <c r="W194" s="44">
        <f t="shared" si="30"/>
        <v>0</v>
      </c>
      <c r="X194" s="44">
        <f t="shared" si="31"/>
        <v>0</v>
      </c>
      <c r="Y194" s="44">
        <f t="shared" si="32"/>
        <v>0</v>
      </c>
      <c r="Z194" s="44">
        <f t="shared" si="33"/>
        <v>37319.656944444439</v>
      </c>
      <c r="AA194" s="44">
        <f t="shared" si="34"/>
        <v>377486.18518518517</v>
      </c>
      <c r="AB194" s="44">
        <f t="shared" si="35"/>
        <v>2573.7694444444442</v>
      </c>
      <c r="AC194" s="44">
        <f t="shared" si="36"/>
        <v>114389.75308641975</v>
      </c>
      <c r="AD194" s="44">
        <f t="shared" si="37"/>
        <v>26567.020154320984</v>
      </c>
      <c r="AE194" s="12">
        <f t="shared" si="38"/>
        <v>640268.04546296294</v>
      </c>
    </row>
    <row r="195" spans="1:31" ht="12.6" hidden="1" customHeight="1" x14ac:dyDescent="0.2">
      <c r="A195" s="26" t="s">
        <v>79</v>
      </c>
      <c r="B195" s="19"/>
      <c r="C195" s="19"/>
      <c r="D195" s="20">
        <v>381</v>
      </c>
      <c r="E195" s="20">
        <v>200</v>
      </c>
      <c r="F195" s="20"/>
      <c r="G195" s="21"/>
      <c r="H195" s="22"/>
      <c r="I195" s="20"/>
      <c r="J195" s="20">
        <v>2130</v>
      </c>
      <c r="K195" s="20">
        <v>12400</v>
      </c>
      <c r="L195" s="20">
        <v>20</v>
      </c>
      <c r="M195" s="20">
        <v>1600</v>
      </c>
      <c r="N195" s="20">
        <v>7456</v>
      </c>
      <c r="O195" s="20">
        <v>24187</v>
      </c>
      <c r="P195" s="23" t="str">
        <f>VLOOKUP(A195,'ИЗ ОСНОВЫ НОМЕНКЛАТУР'!D:E,2,0)</f>
        <v>Кромочные материалы</v>
      </c>
      <c r="Q195" s="23" t="str">
        <f>VLOOKUP(A195,'ИЗ ОСНОВЫ НОМЕНКЛАТУР'!D:F,3,0)</f>
        <v>Кромка ПВХ Китай</v>
      </c>
      <c r="R195" s="40">
        <f>VLOOKUP(A:A,'ИЗ ОСНОВЫ НОМЕНКЛАТУР'!D:G,4,0)</f>
        <v>28.766376948384661</v>
      </c>
      <c r="S195" s="12" t="str">
        <f>VLOOKUP(A:A,'ИЗ ОСНОВЫ НОМЕНКЛАТУР'!D:H,5,0)</f>
        <v>B</v>
      </c>
      <c r="T195" s="44">
        <f t="shared" si="27"/>
        <v>10959.989617334555</v>
      </c>
      <c r="U195" s="44">
        <f t="shared" si="28"/>
        <v>5753.2753896769318</v>
      </c>
      <c r="V195" s="44">
        <f t="shared" si="29"/>
        <v>0</v>
      </c>
      <c r="W195" s="44">
        <f t="shared" si="30"/>
        <v>0</v>
      </c>
      <c r="X195" s="44">
        <f t="shared" si="31"/>
        <v>0</v>
      </c>
      <c r="Y195" s="44">
        <f t="shared" si="32"/>
        <v>0</v>
      </c>
      <c r="Z195" s="44">
        <f t="shared" si="33"/>
        <v>61272.382900059325</v>
      </c>
      <c r="AA195" s="44">
        <f t="shared" si="34"/>
        <v>356703.07415996981</v>
      </c>
      <c r="AB195" s="44">
        <f t="shared" si="35"/>
        <v>575.32753896769327</v>
      </c>
      <c r="AC195" s="44">
        <f t="shared" si="36"/>
        <v>46026.203117415454</v>
      </c>
      <c r="AD195" s="44">
        <f t="shared" si="37"/>
        <v>214482.10652715602</v>
      </c>
      <c r="AE195" s="12">
        <f t="shared" si="38"/>
        <v>695772.35925057973</v>
      </c>
    </row>
    <row r="196" spans="1:31" ht="12.6" hidden="1" customHeight="1" x14ac:dyDescent="0.2">
      <c r="A196" s="26" t="s">
        <v>199</v>
      </c>
      <c r="B196" s="19"/>
      <c r="C196" s="19"/>
      <c r="D196" s="20"/>
      <c r="E196" s="21"/>
      <c r="F196" s="22"/>
      <c r="G196" s="20">
        <v>1374</v>
      </c>
      <c r="H196" s="20"/>
      <c r="I196" s="20">
        <v>16000</v>
      </c>
      <c r="J196" s="20"/>
      <c r="K196" s="20">
        <v>5000</v>
      </c>
      <c r="L196" s="20"/>
      <c r="M196" s="20">
        <v>3000</v>
      </c>
      <c r="N196" s="20"/>
      <c r="O196" s="20">
        <v>25374</v>
      </c>
      <c r="P196" s="23" t="str">
        <f>VLOOKUP(A196,'ИЗ ОСНОВЫ НОМЕНКЛАТУР'!D:E,2,0)</f>
        <v>Кромочные материалы</v>
      </c>
      <c r="Q196" s="23" t="str">
        <f>VLOOKUP(A196,'ИЗ ОСНОВЫ НОМЕНКЛАТУР'!D:F,3,0)</f>
        <v>Кромка ПВХ Китай</v>
      </c>
      <c r="R196" s="40">
        <f>VLOOKUP(A:A,'ИЗ ОСНОВЫ НОМЕНКЛАТУР'!D:G,4,0)</f>
        <v>25.757308759413398</v>
      </c>
      <c r="S196" s="12" t="str">
        <f>VLOOKUP(A:A,'ИЗ ОСНОВЫ НОМЕНКЛАТУР'!D:H,5,0)</f>
        <v>B</v>
      </c>
      <c r="T196" s="44">
        <f t="shared" si="27"/>
        <v>0</v>
      </c>
      <c r="U196" s="44">
        <f t="shared" si="28"/>
        <v>0</v>
      </c>
      <c r="V196" s="44">
        <f t="shared" si="29"/>
        <v>0</v>
      </c>
      <c r="W196" s="44">
        <f t="shared" si="30"/>
        <v>35390.542235434012</v>
      </c>
      <c r="X196" s="44">
        <f t="shared" si="31"/>
        <v>0</v>
      </c>
      <c r="Y196" s="44">
        <f t="shared" si="32"/>
        <v>412116.94015061436</v>
      </c>
      <c r="Z196" s="44">
        <f t="shared" si="33"/>
        <v>0</v>
      </c>
      <c r="AA196" s="44">
        <f t="shared" si="34"/>
        <v>128786.54379706699</v>
      </c>
      <c r="AB196" s="44">
        <f t="shared" si="35"/>
        <v>0</v>
      </c>
      <c r="AC196" s="44">
        <f t="shared" si="36"/>
        <v>77271.926278240193</v>
      </c>
      <c r="AD196" s="44">
        <f t="shared" si="37"/>
        <v>0</v>
      </c>
      <c r="AE196" s="12">
        <f t="shared" si="38"/>
        <v>653565.95246135548</v>
      </c>
    </row>
    <row r="197" spans="1:31" ht="12.6" hidden="1" customHeight="1" x14ac:dyDescent="0.2">
      <c r="A197" s="26" t="s">
        <v>86</v>
      </c>
      <c r="B197" s="19"/>
      <c r="C197" s="19"/>
      <c r="D197" s="20">
        <v>6000</v>
      </c>
      <c r="E197" s="20">
        <v>200</v>
      </c>
      <c r="F197" s="20"/>
      <c r="G197" s="20">
        <v>391</v>
      </c>
      <c r="H197" s="20"/>
      <c r="I197" s="20"/>
      <c r="J197" s="20">
        <v>2</v>
      </c>
      <c r="K197" s="20">
        <v>20800</v>
      </c>
      <c r="L197" s="20">
        <v>75</v>
      </c>
      <c r="M197" s="20">
        <v>600</v>
      </c>
      <c r="N197" s="20">
        <v>2472</v>
      </c>
      <c r="O197" s="20">
        <v>30540</v>
      </c>
      <c r="P197" s="23" t="str">
        <f>VLOOKUP(A197,'ИЗ ОСНОВЫ НОМЕНКЛАТУР'!D:E,2,0)</f>
        <v>Кромочные материалы</v>
      </c>
      <c r="Q197" s="23" t="str">
        <f>VLOOKUP(A197,'ИЗ ОСНОВЫ НОМЕНКЛАТУР'!D:F,3,0)</f>
        <v>Кромка ПВХ Китай</v>
      </c>
      <c r="R197" s="40">
        <f>VLOOKUP(A:A,'ИЗ ОСНОВЫ НОМЕНКЛАТУР'!D:G,4,0)</f>
        <v>29.281826934895729</v>
      </c>
      <c r="S197" s="12" t="str">
        <f>VLOOKUP(A:A,'ИЗ ОСНОВЫ НОМЕНКЛАТУР'!D:H,5,0)</f>
        <v>B</v>
      </c>
      <c r="T197" s="44">
        <f t="shared" si="27"/>
        <v>175690.96160937438</v>
      </c>
      <c r="U197" s="44">
        <f t="shared" si="28"/>
        <v>5856.365386979146</v>
      </c>
      <c r="V197" s="44">
        <f t="shared" si="29"/>
        <v>0</v>
      </c>
      <c r="W197" s="44">
        <f t="shared" si="30"/>
        <v>11449.194331544229</v>
      </c>
      <c r="X197" s="44">
        <f t="shared" si="31"/>
        <v>0</v>
      </c>
      <c r="Y197" s="44">
        <f t="shared" si="32"/>
        <v>0</v>
      </c>
      <c r="Z197" s="44">
        <f t="shared" si="33"/>
        <v>58.563653869791459</v>
      </c>
      <c r="AA197" s="44">
        <f t="shared" si="34"/>
        <v>609062.00024583121</v>
      </c>
      <c r="AB197" s="44">
        <f t="shared" si="35"/>
        <v>2196.1370201171799</v>
      </c>
      <c r="AC197" s="44">
        <f t="shared" si="36"/>
        <v>17569.096160937439</v>
      </c>
      <c r="AD197" s="44">
        <f t="shared" si="37"/>
        <v>72384.676183062242</v>
      </c>
      <c r="AE197" s="12">
        <f t="shared" si="38"/>
        <v>894266.99459171563</v>
      </c>
    </row>
    <row r="198" spans="1:31" ht="12.6" hidden="1" customHeight="1" x14ac:dyDescent="0.2">
      <c r="A198" s="26" t="s">
        <v>169</v>
      </c>
      <c r="B198" s="19"/>
      <c r="C198" s="19"/>
      <c r="D198" s="20">
        <v>2064</v>
      </c>
      <c r="E198" s="20">
        <v>200</v>
      </c>
      <c r="F198" s="20"/>
      <c r="G198" s="20">
        <v>900</v>
      </c>
      <c r="H198" s="20"/>
      <c r="I198" s="20">
        <v>27000</v>
      </c>
      <c r="J198" s="20">
        <v>4987</v>
      </c>
      <c r="K198" s="20">
        <v>5000</v>
      </c>
      <c r="L198" s="20"/>
      <c r="M198" s="20">
        <v>9600</v>
      </c>
      <c r="N198" s="20">
        <v>5505</v>
      </c>
      <c r="O198" s="20">
        <v>55256</v>
      </c>
      <c r="P198" s="23" t="str">
        <f>VLOOKUP(A198,'ИЗ ОСНОВЫ НОМЕНКЛАТУР'!D:E,2,0)</f>
        <v>Кромочные материалы</v>
      </c>
      <c r="Q198" s="23" t="str">
        <f>VLOOKUP(A198,'ИЗ ОСНОВЫ НОМЕНКЛАТУР'!D:F,3,0)</f>
        <v>Кромка ПВХ Китай</v>
      </c>
      <c r="R198" s="40">
        <f>VLOOKUP(A:A,'ИЗ ОСНОВЫ НОМЕНКЛАТУР'!D:G,4,0)</f>
        <v>24</v>
      </c>
      <c r="S198" s="12" t="str">
        <f>VLOOKUP(A:A,'ИЗ ОСНОВЫ НОМЕНКЛАТУР'!D:H,5,0)</f>
        <v>B</v>
      </c>
      <c r="T198" s="44">
        <f t="shared" si="27"/>
        <v>49536</v>
      </c>
      <c r="U198" s="44">
        <f t="shared" si="28"/>
        <v>4800</v>
      </c>
      <c r="V198" s="44">
        <f t="shared" si="29"/>
        <v>0</v>
      </c>
      <c r="W198" s="44">
        <f t="shared" si="30"/>
        <v>21600</v>
      </c>
      <c r="X198" s="44">
        <f t="shared" si="31"/>
        <v>0</v>
      </c>
      <c r="Y198" s="44">
        <f t="shared" si="32"/>
        <v>648000</v>
      </c>
      <c r="Z198" s="44">
        <f t="shared" si="33"/>
        <v>119688</v>
      </c>
      <c r="AA198" s="44">
        <f t="shared" si="34"/>
        <v>120000</v>
      </c>
      <c r="AB198" s="44">
        <f t="shared" si="35"/>
        <v>0</v>
      </c>
      <c r="AC198" s="44">
        <f t="shared" si="36"/>
        <v>230400</v>
      </c>
      <c r="AD198" s="44">
        <f t="shared" si="37"/>
        <v>132120</v>
      </c>
      <c r="AE198" s="12">
        <f t="shared" si="38"/>
        <v>1326144</v>
      </c>
    </row>
    <row r="199" spans="1:31" ht="12.6" hidden="1" customHeight="1" x14ac:dyDescent="0.2">
      <c r="A199" s="26" t="s">
        <v>23</v>
      </c>
      <c r="B199" s="19"/>
      <c r="C199" s="19"/>
      <c r="D199" s="20"/>
      <c r="E199" s="21"/>
      <c r="F199" s="22"/>
      <c r="G199" s="20">
        <v>6</v>
      </c>
      <c r="H199" s="20"/>
      <c r="I199" s="20"/>
      <c r="J199" s="20">
        <v>5</v>
      </c>
      <c r="K199" s="20"/>
      <c r="L199" s="20"/>
      <c r="M199" s="20"/>
      <c r="N199" s="20"/>
      <c r="O199" s="20">
        <v>11</v>
      </c>
      <c r="P199" s="23" t="str">
        <f>VLOOKUP(A199,'ИЗ ОСНОВЫ НОМЕНКЛАТУР'!D:E,2,0)</f>
        <v>Кромочные материалы</v>
      </c>
      <c r="Q199" s="23" t="str">
        <f>VLOOKUP(A199,'ИЗ ОСНОВЫ НОМЕНКЛАТУР'!D:F,3,0)</f>
        <v>Кромка ПВХ Китай</v>
      </c>
      <c r="R199" s="40">
        <f>VLOOKUP(A:A,'ИЗ ОСНОВЫ НОМЕНКЛАТУР'!D:G,4,0)</f>
        <v>20.648220040593184</v>
      </c>
      <c r="S199" s="12" t="str">
        <f>VLOOKUP(A:A,'ИЗ ОСНОВЫ НОМЕНКЛАТУР'!D:H,5,0)</f>
        <v>A</v>
      </c>
      <c r="T199" s="44">
        <f t="shared" si="27"/>
        <v>0</v>
      </c>
      <c r="U199" s="44">
        <f t="shared" si="28"/>
        <v>0</v>
      </c>
      <c r="V199" s="44">
        <f t="shared" si="29"/>
        <v>0</v>
      </c>
      <c r="W199" s="44">
        <f t="shared" si="30"/>
        <v>123.8893202435591</v>
      </c>
      <c r="X199" s="44">
        <f t="shared" si="31"/>
        <v>0</v>
      </c>
      <c r="Y199" s="44">
        <f t="shared" si="32"/>
        <v>0</v>
      </c>
      <c r="Z199" s="44">
        <f t="shared" si="33"/>
        <v>103.24110020296592</v>
      </c>
      <c r="AA199" s="44">
        <f t="shared" si="34"/>
        <v>0</v>
      </c>
      <c r="AB199" s="44">
        <f t="shared" si="35"/>
        <v>0</v>
      </c>
      <c r="AC199" s="44">
        <f t="shared" si="36"/>
        <v>0</v>
      </c>
      <c r="AD199" s="44">
        <f t="shared" si="37"/>
        <v>0</v>
      </c>
      <c r="AE199" s="12">
        <f t="shared" si="38"/>
        <v>227.13042044652502</v>
      </c>
    </row>
    <row r="200" spans="1:31" ht="12.6" hidden="1" customHeight="1" x14ac:dyDescent="0.2">
      <c r="A200" s="26" t="s">
        <v>448</v>
      </c>
      <c r="B200" s="19"/>
      <c r="C200" s="19"/>
      <c r="D200" s="20"/>
      <c r="E200" s="21"/>
      <c r="F200" s="22"/>
      <c r="G200" s="21"/>
      <c r="H200" s="22"/>
      <c r="I200" s="20"/>
      <c r="J200" s="20">
        <v>78</v>
      </c>
      <c r="K200" s="20"/>
      <c r="L200" s="20"/>
      <c r="M200" s="20"/>
      <c r="N200" s="20">
        <v>2</v>
      </c>
      <c r="O200" s="20">
        <v>80</v>
      </c>
      <c r="P200" s="23" t="str">
        <f>VLOOKUP(A200,'ИЗ ОСНОВЫ НОМЕНКЛАТУР'!D:E,2,0)</f>
        <v>Кромочные материалы</v>
      </c>
      <c r="Q200" s="23" t="str">
        <f>VLOOKUP(A200,'ИЗ ОСНОВЫ НОМЕНКЛАТУР'!D:F,3,0)</f>
        <v>Кромка ПВХ Казахстан</v>
      </c>
      <c r="R200" s="40">
        <f>VLOOKUP(A:A,'ИЗ ОСНОВЫ НОМЕНКЛАТУР'!D:G,4,0)</f>
        <v>26.394796186911513</v>
      </c>
      <c r="S200" s="12" t="str">
        <f>VLOOKUP(A:A,'ИЗ ОСНОВЫ НОМЕНКЛАТУР'!D:H,5,0)</f>
        <v>B</v>
      </c>
      <c r="T200" s="44">
        <f t="shared" si="27"/>
        <v>0</v>
      </c>
      <c r="U200" s="44">
        <f t="shared" si="28"/>
        <v>0</v>
      </c>
      <c r="V200" s="44">
        <f t="shared" si="29"/>
        <v>0</v>
      </c>
      <c r="W200" s="44">
        <f t="shared" si="30"/>
        <v>0</v>
      </c>
      <c r="X200" s="44">
        <f t="shared" si="31"/>
        <v>0</v>
      </c>
      <c r="Y200" s="44">
        <f t="shared" si="32"/>
        <v>0</v>
      </c>
      <c r="Z200" s="44">
        <f t="shared" si="33"/>
        <v>2058.7941025790979</v>
      </c>
      <c r="AA200" s="44">
        <f t="shared" si="34"/>
        <v>0</v>
      </c>
      <c r="AB200" s="44">
        <f t="shared" si="35"/>
        <v>0</v>
      </c>
      <c r="AC200" s="44">
        <f t="shared" si="36"/>
        <v>0</v>
      </c>
      <c r="AD200" s="44">
        <f t="shared" si="37"/>
        <v>52.789592373823027</v>
      </c>
      <c r="AE200" s="12">
        <f t="shared" si="38"/>
        <v>2111.5836949529207</v>
      </c>
    </row>
    <row r="201" spans="1:31" ht="12.6" hidden="1" customHeight="1" x14ac:dyDescent="0.2">
      <c r="A201" s="26" t="s">
        <v>24</v>
      </c>
      <c r="B201" s="19"/>
      <c r="C201" s="19"/>
      <c r="D201" s="20"/>
      <c r="E201" s="21"/>
      <c r="F201" s="22"/>
      <c r="G201" s="20">
        <v>1000</v>
      </c>
      <c r="H201" s="20"/>
      <c r="I201" s="20">
        <v>14000</v>
      </c>
      <c r="J201" s="20">
        <v>13423</v>
      </c>
      <c r="K201" s="20">
        <v>12000</v>
      </c>
      <c r="L201" s="20"/>
      <c r="M201" s="20"/>
      <c r="N201" s="20">
        <v>2987</v>
      </c>
      <c r="O201" s="20">
        <v>43410</v>
      </c>
      <c r="P201" s="23" t="str">
        <f>VLOOKUP(A201,'ИЗ ОСНОВЫ НОМЕНКЛАТУР'!D:E,2,0)</f>
        <v>Кромочные материалы</v>
      </c>
      <c r="Q201" s="23" t="str">
        <f>VLOOKUP(A201,'ИЗ ОСНОВЫ НОМЕНКЛАТУР'!D:F,3,0)</f>
        <v>Кромка ПВХ Китай</v>
      </c>
      <c r="R201" s="40">
        <f>VLOOKUP(A:A,'ИЗ ОСНОВЫ НОМЕНКЛАТУР'!D:G,4,0)</f>
        <v>17.658338500264968</v>
      </c>
      <c r="S201" s="12" t="str">
        <f>VLOOKUP(A:A,'ИЗ ОСНОВЫ НОМЕНКЛАТУР'!D:H,5,0)</f>
        <v>A</v>
      </c>
      <c r="T201" s="44">
        <f t="shared" ref="T201:T264" si="39">$R201*D201</f>
        <v>0</v>
      </c>
      <c r="U201" s="44">
        <f t="shared" ref="U201:U264" si="40">$R201*E201</f>
        <v>0</v>
      </c>
      <c r="V201" s="44">
        <f t="shared" ref="V201:V264" si="41">$R201*F201</f>
        <v>0</v>
      </c>
      <c r="W201" s="44">
        <f t="shared" ref="W201:W264" si="42">$R201*G201</f>
        <v>17658.338500264967</v>
      </c>
      <c r="X201" s="44">
        <f t="shared" ref="X201:X264" si="43">$R201*H201</f>
        <v>0</v>
      </c>
      <c r="Y201" s="44">
        <f t="shared" ref="Y201:Y264" si="44">$R201*I201</f>
        <v>247216.73900370955</v>
      </c>
      <c r="Z201" s="44">
        <f t="shared" ref="Z201:Z264" si="45">$R201*J201</f>
        <v>237027.87768905665</v>
      </c>
      <c r="AA201" s="44">
        <f t="shared" ref="AA201:AA264" si="46">$R201*K201</f>
        <v>211900.0620031796</v>
      </c>
      <c r="AB201" s="44">
        <f t="shared" ref="AB201:AB264" si="47">$R201*L201</f>
        <v>0</v>
      </c>
      <c r="AC201" s="44">
        <f t="shared" ref="AC201:AC264" si="48">$R201*M201</f>
        <v>0</v>
      </c>
      <c r="AD201" s="44">
        <f t="shared" ref="AD201:AD264" si="49">$R201*N201</f>
        <v>52745.45710029146</v>
      </c>
      <c r="AE201" s="12">
        <f t="shared" ref="AE201:AE264" si="50">SUM(T201:AD201)</f>
        <v>766548.47429650219</v>
      </c>
    </row>
    <row r="202" spans="1:31" ht="12.6" hidden="1" customHeight="1" x14ac:dyDescent="0.2">
      <c r="A202" s="26" t="s">
        <v>59</v>
      </c>
      <c r="B202" s="19"/>
      <c r="C202" s="19"/>
      <c r="D202" s="20"/>
      <c r="E202" s="21"/>
      <c r="F202" s="22"/>
      <c r="G202" s="20">
        <v>112</v>
      </c>
      <c r="H202" s="20"/>
      <c r="I202" s="20"/>
      <c r="J202" s="20">
        <v>3477</v>
      </c>
      <c r="K202" s="20">
        <v>15000</v>
      </c>
      <c r="L202" s="20">
        <v>2</v>
      </c>
      <c r="M202" s="20">
        <v>1600</v>
      </c>
      <c r="N202" s="20">
        <v>2445</v>
      </c>
      <c r="O202" s="20">
        <v>22636</v>
      </c>
      <c r="P202" s="23" t="str">
        <f>VLOOKUP(A202,'ИЗ ОСНОВЫ НОМЕНКЛАТУР'!D:E,2,0)</f>
        <v>Кромочные материалы</v>
      </c>
      <c r="Q202" s="23" t="str">
        <f>VLOOKUP(A202,'ИЗ ОСНОВЫ НОМЕНКЛАТУР'!D:F,3,0)</f>
        <v>Кромка ПВХ Китай</v>
      </c>
      <c r="R202" s="40">
        <f>VLOOKUP(A:A,'ИЗ ОСНОВЫ НОМЕНКЛАТУР'!D:G,4,0)</f>
        <v>28.804776979982595</v>
      </c>
      <c r="S202" s="12" t="str">
        <f>VLOOKUP(A:A,'ИЗ ОСНОВЫ НОМЕНКЛАТУР'!D:H,5,0)</f>
        <v>B</v>
      </c>
      <c r="T202" s="44">
        <f t="shared" si="39"/>
        <v>0</v>
      </c>
      <c r="U202" s="44">
        <f t="shared" si="40"/>
        <v>0</v>
      </c>
      <c r="V202" s="44">
        <f t="shared" si="41"/>
        <v>0</v>
      </c>
      <c r="W202" s="44">
        <f t="shared" si="42"/>
        <v>3226.1350217580507</v>
      </c>
      <c r="X202" s="44">
        <f t="shared" si="43"/>
        <v>0</v>
      </c>
      <c r="Y202" s="44">
        <f t="shared" si="44"/>
        <v>0</v>
      </c>
      <c r="Z202" s="44">
        <f t="shared" si="45"/>
        <v>100154.20955939949</v>
      </c>
      <c r="AA202" s="44">
        <f t="shared" si="46"/>
        <v>432071.65469973895</v>
      </c>
      <c r="AB202" s="44">
        <f t="shared" si="47"/>
        <v>57.60955395996519</v>
      </c>
      <c r="AC202" s="44">
        <f t="shared" si="48"/>
        <v>46087.64316797215</v>
      </c>
      <c r="AD202" s="44">
        <f t="shared" si="49"/>
        <v>70427.67971605745</v>
      </c>
      <c r="AE202" s="12">
        <f t="shared" si="50"/>
        <v>652024.93171888602</v>
      </c>
    </row>
    <row r="203" spans="1:31" ht="12.6" hidden="1" customHeight="1" x14ac:dyDescent="0.2">
      <c r="A203" s="26" t="s">
        <v>4219</v>
      </c>
      <c r="B203" s="19"/>
      <c r="C203" s="19"/>
      <c r="D203" s="20"/>
      <c r="E203" s="21"/>
      <c r="F203" s="22"/>
      <c r="G203" s="21"/>
      <c r="H203" s="22"/>
      <c r="I203" s="20">
        <v>8000</v>
      </c>
      <c r="J203" s="20"/>
      <c r="K203" s="20"/>
      <c r="L203" s="20"/>
      <c r="M203" s="20"/>
      <c r="N203" s="20"/>
      <c r="O203" s="20">
        <v>8000</v>
      </c>
      <c r="P203" s="23" t="str">
        <f>VLOOKUP(A203,'ИЗ ОСНОВЫ НОМЕНКЛАТУР'!D:E,2,0)</f>
        <v>Кромочные материалы</v>
      </c>
      <c r="Q203" s="23" t="str">
        <f>VLOOKUP(A203,'ИЗ ОСНОВЫ НОМЕНКЛАТУР'!D:F,3,0)</f>
        <v>Кромка ПВХ Китай</v>
      </c>
      <c r="R203" s="40">
        <f>VLOOKUP(A:A,'ИЗ ОСНОВЫ НОМЕНКЛАТУР'!D:G,4,0)</f>
        <v>24.3</v>
      </c>
      <c r="S203" s="12" t="str">
        <f>VLOOKUP(A:A,'ИЗ ОСНОВЫ НОМЕНКЛАТУР'!D:H,5,0)</f>
        <v>C</v>
      </c>
      <c r="T203" s="44">
        <f t="shared" si="39"/>
        <v>0</v>
      </c>
      <c r="U203" s="44">
        <f t="shared" si="40"/>
        <v>0</v>
      </c>
      <c r="V203" s="44">
        <f t="shared" si="41"/>
        <v>0</v>
      </c>
      <c r="W203" s="44">
        <f t="shared" si="42"/>
        <v>0</v>
      </c>
      <c r="X203" s="44">
        <f t="shared" si="43"/>
        <v>0</v>
      </c>
      <c r="Y203" s="44">
        <f t="shared" si="44"/>
        <v>194400</v>
      </c>
      <c r="Z203" s="44">
        <f t="shared" si="45"/>
        <v>0</v>
      </c>
      <c r="AA203" s="44">
        <f t="shared" si="46"/>
        <v>0</v>
      </c>
      <c r="AB203" s="44">
        <f t="shared" si="47"/>
        <v>0</v>
      </c>
      <c r="AC203" s="44">
        <f t="shared" si="48"/>
        <v>0</v>
      </c>
      <c r="AD203" s="44">
        <f t="shared" si="49"/>
        <v>0</v>
      </c>
      <c r="AE203" s="12">
        <f t="shared" si="50"/>
        <v>194400</v>
      </c>
    </row>
    <row r="204" spans="1:31" ht="12.6" hidden="1" customHeight="1" x14ac:dyDescent="0.2">
      <c r="A204" s="26" t="s">
        <v>4220</v>
      </c>
      <c r="B204" s="19"/>
      <c r="C204" s="19"/>
      <c r="D204" s="20"/>
      <c r="E204" s="21"/>
      <c r="F204" s="22"/>
      <c r="G204" s="21"/>
      <c r="H204" s="22"/>
      <c r="I204" s="20"/>
      <c r="J204" s="20">
        <v>2000</v>
      </c>
      <c r="K204" s="20">
        <v>3000</v>
      </c>
      <c r="L204" s="20"/>
      <c r="M204" s="20"/>
      <c r="N204" s="20"/>
      <c r="O204" s="20">
        <v>5000</v>
      </c>
      <c r="P204" s="23" t="str">
        <f>VLOOKUP(A204,'ИЗ ОСНОВЫ НОМЕНКЛАТУР'!D:E,2,0)</f>
        <v>Кромочные материалы</v>
      </c>
      <c r="Q204" s="23" t="str">
        <f>VLOOKUP(A204,'ИЗ ОСНОВЫ НОМЕНКЛАТУР'!D:F,3,0)</f>
        <v>Кромка ПВХ Китай</v>
      </c>
      <c r="R204" s="40">
        <f>VLOOKUP(A:A,'ИЗ ОСНОВЫ НОМЕНКЛАТУР'!D:G,4,0)</f>
        <v>17.8</v>
      </c>
      <c r="S204" s="12" t="str">
        <f>VLOOKUP(A:A,'ИЗ ОСНОВЫ НОМЕНКЛАТУР'!D:H,5,0)</f>
        <v>C</v>
      </c>
      <c r="T204" s="44">
        <f t="shared" si="39"/>
        <v>0</v>
      </c>
      <c r="U204" s="44">
        <f t="shared" si="40"/>
        <v>0</v>
      </c>
      <c r="V204" s="44">
        <f t="shared" si="41"/>
        <v>0</v>
      </c>
      <c r="W204" s="44">
        <f t="shared" si="42"/>
        <v>0</v>
      </c>
      <c r="X204" s="44">
        <f t="shared" si="43"/>
        <v>0</v>
      </c>
      <c r="Y204" s="44">
        <f t="shared" si="44"/>
        <v>0</v>
      </c>
      <c r="Z204" s="44">
        <f t="shared" si="45"/>
        <v>35600</v>
      </c>
      <c r="AA204" s="44">
        <f t="shared" si="46"/>
        <v>53400</v>
      </c>
      <c r="AB204" s="44">
        <f t="shared" si="47"/>
        <v>0</v>
      </c>
      <c r="AC204" s="44">
        <f t="shared" si="48"/>
        <v>0</v>
      </c>
      <c r="AD204" s="44">
        <f t="shared" si="49"/>
        <v>0</v>
      </c>
      <c r="AE204" s="12">
        <f t="shared" si="50"/>
        <v>89000</v>
      </c>
    </row>
    <row r="205" spans="1:31" ht="12.6" hidden="1" customHeight="1" x14ac:dyDescent="0.2">
      <c r="A205" s="26" t="s">
        <v>63</v>
      </c>
      <c r="B205" s="19"/>
      <c r="C205" s="19"/>
      <c r="D205" s="20">
        <v>660</v>
      </c>
      <c r="E205" s="21"/>
      <c r="F205" s="22"/>
      <c r="G205" s="20">
        <v>1000</v>
      </c>
      <c r="H205" s="20"/>
      <c r="I205" s="20"/>
      <c r="J205" s="20">
        <v>1880</v>
      </c>
      <c r="K205" s="20">
        <v>2000</v>
      </c>
      <c r="L205" s="20"/>
      <c r="M205" s="20"/>
      <c r="N205" s="20">
        <v>1961</v>
      </c>
      <c r="O205" s="20">
        <v>7501</v>
      </c>
      <c r="P205" s="23" t="str">
        <f>VLOOKUP(A205,'ИЗ ОСНОВЫ НОМЕНКЛАТУР'!D:E,2,0)</f>
        <v>Кромочные материалы</v>
      </c>
      <c r="Q205" s="23" t="str">
        <f>VLOOKUP(A205,'ИЗ ОСНОВЫ НОМЕНКЛАТУР'!D:F,3,0)</f>
        <v>Кромка ПВХ Китай</v>
      </c>
      <c r="R205" s="40">
        <f>VLOOKUP(A:A,'ИЗ ОСНОВЫ НОМЕНКЛАТУР'!D:G,4,0)</f>
        <v>18.821023854264535</v>
      </c>
      <c r="S205" s="12" t="str">
        <f>VLOOKUP(A:A,'ИЗ ОСНОВЫ НОМЕНКЛАТУР'!D:H,5,0)</f>
        <v>B</v>
      </c>
      <c r="T205" s="44">
        <f t="shared" si="39"/>
        <v>12421.875743814593</v>
      </c>
      <c r="U205" s="44">
        <f t="shared" si="40"/>
        <v>0</v>
      </c>
      <c r="V205" s="44">
        <f t="shared" si="41"/>
        <v>0</v>
      </c>
      <c r="W205" s="44">
        <f t="shared" si="42"/>
        <v>18821.023854264535</v>
      </c>
      <c r="X205" s="44">
        <f t="shared" si="43"/>
        <v>0</v>
      </c>
      <c r="Y205" s="44">
        <f t="shared" si="44"/>
        <v>0</v>
      </c>
      <c r="Z205" s="44">
        <f t="shared" si="45"/>
        <v>35383.524846017324</v>
      </c>
      <c r="AA205" s="44">
        <f t="shared" si="46"/>
        <v>37642.047708529069</v>
      </c>
      <c r="AB205" s="44">
        <f t="shared" si="47"/>
        <v>0</v>
      </c>
      <c r="AC205" s="44">
        <f t="shared" si="48"/>
        <v>0</v>
      </c>
      <c r="AD205" s="44">
        <f t="shared" si="49"/>
        <v>36908.027778212752</v>
      </c>
      <c r="AE205" s="12">
        <f t="shared" si="50"/>
        <v>141176.4999308383</v>
      </c>
    </row>
    <row r="206" spans="1:31" ht="12.6" hidden="1" customHeight="1" x14ac:dyDescent="0.2">
      <c r="A206" s="26" t="s">
        <v>103</v>
      </c>
      <c r="B206" s="19"/>
      <c r="C206" s="19"/>
      <c r="D206" s="20"/>
      <c r="E206" s="21"/>
      <c r="F206" s="22"/>
      <c r="G206" s="21"/>
      <c r="H206" s="22"/>
      <c r="I206" s="20"/>
      <c r="J206" s="20">
        <v>376</v>
      </c>
      <c r="K206" s="20">
        <v>5000</v>
      </c>
      <c r="L206" s="20">
        <v>50</v>
      </c>
      <c r="M206" s="20">
        <v>1600</v>
      </c>
      <c r="N206" s="20">
        <v>2160</v>
      </c>
      <c r="O206" s="20">
        <v>9186</v>
      </c>
      <c r="P206" s="23" t="str">
        <f>VLOOKUP(A206,'ИЗ ОСНОВЫ НОМЕНКЛАТУР'!D:E,2,0)</f>
        <v>Кромочные материалы</v>
      </c>
      <c r="Q206" s="23" t="str">
        <f>VLOOKUP(A206,'ИЗ ОСНОВЫ НОМЕНКЛАТУР'!D:F,3,0)</f>
        <v>Кромка ПВХ Китай</v>
      </c>
      <c r="R206" s="40">
        <f>VLOOKUP(A:A,'ИЗ ОСНОВЫ НОМЕНКЛАТУР'!D:G,4,0)</f>
        <v>28.916574606827773</v>
      </c>
      <c r="S206" s="12" t="str">
        <f>VLOOKUP(A:A,'ИЗ ОСНОВЫ НОМЕНКЛАТУР'!D:H,5,0)</f>
        <v>B</v>
      </c>
      <c r="T206" s="44">
        <f t="shared" si="39"/>
        <v>0</v>
      </c>
      <c r="U206" s="44">
        <f t="shared" si="40"/>
        <v>0</v>
      </c>
      <c r="V206" s="44">
        <f t="shared" si="41"/>
        <v>0</v>
      </c>
      <c r="W206" s="44">
        <f t="shared" si="42"/>
        <v>0</v>
      </c>
      <c r="X206" s="44">
        <f t="shared" si="43"/>
        <v>0</v>
      </c>
      <c r="Y206" s="44">
        <f t="shared" si="44"/>
        <v>0</v>
      </c>
      <c r="Z206" s="44">
        <f t="shared" si="45"/>
        <v>10872.632052167242</v>
      </c>
      <c r="AA206" s="44">
        <f t="shared" si="46"/>
        <v>144582.87303413887</v>
      </c>
      <c r="AB206" s="44">
        <f t="shared" si="47"/>
        <v>1445.8287303413886</v>
      </c>
      <c r="AC206" s="44">
        <f t="shared" si="48"/>
        <v>46266.519370924434</v>
      </c>
      <c r="AD206" s="44">
        <f t="shared" si="49"/>
        <v>62459.80115074799</v>
      </c>
      <c r="AE206" s="12">
        <f t="shared" si="50"/>
        <v>265627.6543383199</v>
      </c>
    </row>
    <row r="207" spans="1:31" ht="12.6" hidden="1" customHeight="1" x14ac:dyDescent="0.2">
      <c r="A207" s="26" t="s">
        <v>211</v>
      </c>
      <c r="B207" s="19"/>
      <c r="C207" s="19"/>
      <c r="D207" s="20">
        <v>760</v>
      </c>
      <c r="E207" s="20">
        <v>200</v>
      </c>
      <c r="F207" s="20"/>
      <c r="G207" s="21"/>
      <c r="H207" s="22"/>
      <c r="I207" s="20">
        <v>12000</v>
      </c>
      <c r="J207" s="20">
        <v>2000</v>
      </c>
      <c r="K207" s="20"/>
      <c r="L207" s="20"/>
      <c r="M207" s="20"/>
      <c r="N207" s="20"/>
      <c r="O207" s="20">
        <v>14960</v>
      </c>
      <c r="P207" s="23" t="str">
        <f>VLOOKUP(A207,'ИЗ ОСНОВЫ НОМЕНКЛАТУР'!D:E,2,0)</f>
        <v>Кромочные материалы</v>
      </c>
      <c r="Q207" s="23" t="str">
        <f>VLOOKUP(A207,'ИЗ ОСНОВЫ НОМЕНКЛАТУР'!D:F,3,0)</f>
        <v>Кромка ПВХ Китай</v>
      </c>
      <c r="R207" s="40">
        <f>VLOOKUP(A:A,'ИЗ ОСНОВЫ НОМЕНКЛАТУР'!D:G,4,0)</f>
        <v>24.7</v>
      </c>
      <c r="S207" s="12" t="str">
        <f>VLOOKUP(A:A,'ИЗ ОСНОВЫ НОМЕНКЛАТУР'!D:H,5,0)</f>
        <v>B</v>
      </c>
      <c r="T207" s="44">
        <f t="shared" si="39"/>
        <v>18772</v>
      </c>
      <c r="U207" s="44">
        <f t="shared" si="40"/>
        <v>4940</v>
      </c>
      <c r="V207" s="44">
        <f t="shared" si="41"/>
        <v>0</v>
      </c>
      <c r="W207" s="44">
        <f t="shared" si="42"/>
        <v>0</v>
      </c>
      <c r="X207" s="44">
        <f t="shared" si="43"/>
        <v>0</v>
      </c>
      <c r="Y207" s="44">
        <f t="shared" si="44"/>
        <v>296400</v>
      </c>
      <c r="Z207" s="44">
        <f t="shared" si="45"/>
        <v>49400</v>
      </c>
      <c r="AA207" s="44">
        <f t="shared" si="46"/>
        <v>0</v>
      </c>
      <c r="AB207" s="44">
        <f t="shared" si="47"/>
        <v>0</v>
      </c>
      <c r="AC207" s="44">
        <f t="shared" si="48"/>
        <v>0</v>
      </c>
      <c r="AD207" s="44">
        <f t="shared" si="49"/>
        <v>0</v>
      </c>
      <c r="AE207" s="12">
        <f t="shared" si="50"/>
        <v>369512</v>
      </c>
    </row>
    <row r="208" spans="1:31" ht="12.6" hidden="1" customHeight="1" x14ac:dyDescent="0.2">
      <c r="A208" s="26" t="s">
        <v>138</v>
      </c>
      <c r="B208" s="19"/>
      <c r="C208" s="19"/>
      <c r="D208" s="20"/>
      <c r="E208" s="21"/>
      <c r="F208" s="22"/>
      <c r="G208" s="21"/>
      <c r="H208" s="22"/>
      <c r="I208" s="20">
        <v>4000</v>
      </c>
      <c r="J208" s="20">
        <v>1421</v>
      </c>
      <c r="K208" s="20">
        <v>5000</v>
      </c>
      <c r="L208" s="20">
        <v>160</v>
      </c>
      <c r="M208" s="20">
        <v>1000</v>
      </c>
      <c r="N208" s="20"/>
      <c r="O208" s="20">
        <v>11581</v>
      </c>
      <c r="P208" s="23" t="str">
        <f>VLOOKUP(A208,'ИЗ ОСНОВЫ НОМЕНКЛАТУР'!D:E,2,0)</f>
        <v>Кромочные материалы</v>
      </c>
      <c r="Q208" s="23" t="str">
        <f>VLOOKUP(A208,'ИЗ ОСНОВЫ НОМЕНКЛАТУР'!D:F,3,0)</f>
        <v>Кромка ПВХ Китай</v>
      </c>
      <c r="R208" s="40">
        <f>VLOOKUP(A:A,'ИЗ ОСНОВЫ НОМЕНКЛАТУР'!D:G,4,0)</f>
        <v>18.809827808867844</v>
      </c>
      <c r="S208" s="12" t="str">
        <f>VLOOKUP(A:A,'ИЗ ОСНОВЫ НОМЕНКЛАТУР'!D:H,5,0)</f>
        <v>B</v>
      </c>
      <c r="T208" s="44">
        <f t="shared" si="39"/>
        <v>0</v>
      </c>
      <c r="U208" s="44">
        <f t="shared" si="40"/>
        <v>0</v>
      </c>
      <c r="V208" s="44">
        <f t="shared" si="41"/>
        <v>0</v>
      </c>
      <c r="W208" s="44">
        <f t="shared" si="42"/>
        <v>0</v>
      </c>
      <c r="X208" s="44">
        <f t="shared" si="43"/>
        <v>0</v>
      </c>
      <c r="Y208" s="44">
        <f t="shared" si="44"/>
        <v>75239.311235471381</v>
      </c>
      <c r="Z208" s="44">
        <f t="shared" si="45"/>
        <v>26728.765316401208</v>
      </c>
      <c r="AA208" s="44">
        <f t="shared" si="46"/>
        <v>94049.139044339216</v>
      </c>
      <c r="AB208" s="44">
        <f t="shared" si="47"/>
        <v>3009.5724494188553</v>
      </c>
      <c r="AC208" s="44">
        <f t="shared" si="48"/>
        <v>18809.827808867845</v>
      </c>
      <c r="AD208" s="44">
        <f t="shared" si="49"/>
        <v>0</v>
      </c>
      <c r="AE208" s="12">
        <f t="shared" si="50"/>
        <v>217836.61585449852</v>
      </c>
    </row>
    <row r="209" spans="1:31" ht="12.6" hidden="1" customHeight="1" x14ac:dyDescent="0.2">
      <c r="A209" s="26" t="s">
        <v>91</v>
      </c>
      <c r="B209" s="19"/>
      <c r="C209" s="19"/>
      <c r="D209" s="20">
        <v>16</v>
      </c>
      <c r="E209" s="20">
        <v>200</v>
      </c>
      <c r="F209" s="20"/>
      <c r="G209" s="21"/>
      <c r="H209" s="22"/>
      <c r="I209" s="20"/>
      <c r="J209" s="20"/>
      <c r="K209" s="20">
        <v>2000</v>
      </c>
      <c r="L209" s="20"/>
      <c r="M209" s="20"/>
      <c r="N209" s="20">
        <v>1167</v>
      </c>
      <c r="O209" s="20">
        <v>3383</v>
      </c>
      <c r="P209" s="23" t="str">
        <f>VLOOKUP(A209,'ИЗ ОСНОВЫ НОМЕНКЛАТУР'!D:E,2,0)</f>
        <v>Кромочные материалы</v>
      </c>
      <c r="Q209" s="23" t="str">
        <f>VLOOKUP(A209,'ИЗ ОСНОВЫ НОМЕНКЛАТУР'!D:F,3,0)</f>
        <v>Кромка ПВХ Китай</v>
      </c>
      <c r="R209" s="40">
        <f>VLOOKUP(A:A,'ИЗ ОСНОВЫ НОМЕНКЛАТУР'!D:G,4,0)</f>
        <v>22.558836312762317</v>
      </c>
      <c r="S209" s="12" t="str">
        <f>VLOOKUP(A:A,'ИЗ ОСНОВЫ НОМЕНКЛАТУР'!D:H,5,0)</f>
        <v>B</v>
      </c>
      <c r="T209" s="44">
        <f t="shared" si="39"/>
        <v>360.94138100419707</v>
      </c>
      <c r="U209" s="44">
        <f t="shared" si="40"/>
        <v>4511.7672625524638</v>
      </c>
      <c r="V209" s="44">
        <f t="shared" si="41"/>
        <v>0</v>
      </c>
      <c r="W209" s="44">
        <f t="shared" si="42"/>
        <v>0</v>
      </c>
      <c r="X209" s="44">
        <f t="shared" si="43"/>
        <v>0</v>
      </c>
      <c r="Y209" s="44">
        <f t="shared" si="44"/>
        <v>0</v>
      </c>
      <c r="Z209" s="44">
        <f t="shared" si="45"/>
        <v>0</v>
      </c>
      <c r="AA209" s="44">
        <f t="shared" si="46"/>
        <v>45117.672625524632</v>
      </c>
      <c r="AB209" s="44">
        <f t="shared" si="47"/>
        <v>0</v>
      </c>
      <c r="AC209" s="44">
        <f t="shared" si="48"/>
        <v>0</v>
      </c>
      <c r="AD209" s="44">
        <f t="shared" si="49"/>
        <v>26326.161976993622</v>
      </c>
      <c r="AE209" s="12">
        <f t="shared" si="50"/>
        <v>76316.543246074914</v>
      </c>
    </row>
    <row r="210" spans="1:31" ht="12.6" hidden="1" customHeight="1" x14ac:dyDescent="0.2">
      <c r="A210" s="26" t="s">
        <v>74</v>
      </c>
      <c r="B210" s="19"/>
      <c r="C210" s="19"/>
      <c r="D210" s="20">
        <v>721</v>
      </c>
      <c r="E210" s="21"/>
      <c r="F210" s="22"/>
      <c r="G210" s="20">
        <v>1132</v>
      </c>
      <c r="H210" s="20"/>
      <c r="I210" s="20">
        <v>3000</v>
      </c>
      <c r="J210" s="20">
        <v>1528</v>
      </c>
      <c r="K210" s="20">
        <v>7800</v>
      </c>
      <c r="L210" s="20">
        <v>159</v>
      </c>
      <c r="M210" s="20">
        <v>1400</v>
      </c>
      <c r="N210" s="20">
        <v>1233</v>
      </c>
      <c r="O210" s="20">
        <v>16973</v>
      </c>
      <c r="P210" s="23" t="str">
        <f>VLOOKUP(A210,'ИЗ ОСНОВЫ НОМЕНКЛАТУР'!D:E,2,0)</f>
        <v>Кромочные материалы</v>
      </c>
      <c r="Q210" s="23" t="str">
        <f>VLOOKUP(A210,'ИЗ ОСНОВЫ НОМЕНКЛАТУР'!D:F,3,0)</f>
        <v>Кромка ПВХ Китай</v>
      </c>
      <c r="R210" s="40">
        <f>VLOOKUP(A:A,'ИЗ ОСНОВЫ НОМЕНКЛАТУР'!D:G,4,0)</f>
        <v>18.460747573460978</v>
      </c>
      <c r="S210" s="12" t="str">
        <f>VLOOKUP(A:A,'ИЗ ОСНОВЫ НОМЕНКЛАТУР'!D:H,5,0)</f>
        <v>B</v>
      </c>
      <c r="T210" s="44">
        <f t="shared" si="39"/>
        <v>13310.199000465365</v>
      </c>
      <c r="U210" s="44">
        <f t="shared" si="40"/>
        <v>0</v>
      </c>
      <c r="V210" s="44">
        <f t="shared" si="41"/>
        <v>0</v>
      </c>
      <c r="W210" s="44">
        <f t="shared" si="42"/>
        <v>20897.566253157827</v>
      </c>
      <c r="X210" s="44">
        <f t="shared" si="43"/>
        <v>0</v>
      </c>
      <c r="Y210" s="44">
        <f t="shared" si="44"/>
        <v>55382.242720382936</v>
      </c>
      <c r="Z210" s="44">
        <f t="shared" si="45"/>
        <v>28208.022292248374</v>
      </c>
      <c r="AA210" s="44">
        <f t="shared" si="46"/>
        <v>143993.83107299561</v>
      </c>
      <c r="AB210" s="44">
        <f t="shared" si="47"/>
        <v>2935.2588641802954</v>
      </c>
      <c r="AC210" s="44">
        <f t="shared" si="48"/>
        <v>25845.04660284537</v>
      </c>
      <c r="AD210" s="44">
        <f t="shared" si="49"/>
        <v>22762.101758077384</v>
      </c>
      <c r="AE210" s="12">
        <f t="shared" si="50"/>
        <v>313334.26856435317</v>
      </c>
    </row>
    <row r="211" spans="1:31" ht="12.6" hidden="1" customHeight="1" x14ac:dyDescent="0.2">
      <c r="A211" s="26" t="s">
        <v>37</v>
      </c>
      <c r="B211" s="19"/>
      <c r="C211" s="19"/>
      <c r="D211" s="20"/>
      <c r="E211" s="21"/>
      <c r="F211" s="22"/>
      <c r="G211" s="20">
        <v>20</v>
      </c>
      <c r="H211" s="20"/>
      <c r="I211" s="20"/>
      <c r="J211" s="20">
        <v>3140</v>
      </c>
      <c r="K211" s="20">
        <v>11000</v>
      </c>
      <c r="L211" s="20"/>
      <c r="M211" s="20"/>
      <c r="N211" s="20">
        <v>374</v>
      </c>
      <c r="O211" s="20">
        <v>14534</v>
      </c>
      <c r="P211" s="23" t="str">
        <f>VLOOKUP(A211,'ИЗ ОСНОВЫ НОМЕНКЛАТУР'!D:E,2,0)</f>
        <v>Кромочные материалы</v>
      </c>
      <c r="Q211" s="23" t="str">
        <f>VLOOKUP(A211,'ИЗ ОСНОВЫ НОМЕНКЛАТУР'!D:F,3,0)</f>
        <v>Кромка ПВХ Китай</v>
      </c>
      <c r="R211" s="40">
        <f>VLOOKUP(A:A,'ИЗ ОСНОВЫ НОМЕНКЛАТУР'!D:G,4,0)</f>
        <v>22.802737038438192</v>
      </c>
      <c r="S211" s="12" t="str">
        <f>VLOOKUP(A:A,'ИЗ ОСНОВЫ НОМЕНКЛАТУР'!D:H,5,0)</f>
        <v>A</v>
      </c>
      <c r="T211" s="44">
        <f t="shared" si="39"/>
        <v>0</v>
      </c>
      <c r="U211" s="44">
        <f t="shared" si="40"/>
        <v>0</v>
      </c>
      <c r="V211" s="44">
        <f t="shared" si="41"/>
        <v>0</v>
      </c>
      <c r="W211" s="44">
        <f t="shared" si="42"/>
        <v>456.05474076876385</v>
      </c>
      <c r="X211" s="44">
        <f t="shared" si="43"/>
        <v>0</v>
      </c>
      <c r="Y211" s="44">
        <f t="shared" si="44"/>
        <v>0</v>
      </c>
      <c r="Z211" s="44">
        <f t="shared" si="45"/>
        <v>71600.594300695928</v>
      </c>
      <c r="AA211" s="44">
        <f t="shared" si="46"/>
        <v>250830.10742282012</v>
      </c>
      <c r="AB211" s="44">
        <f t="shared" si="47"/>
        <v>0</v>
      </c>
      <c r="AC211" s="44">
        <f t="shared" si="48"/>
        <v>0</v>
      </c>
      <c r="AD211" s="44">
        <f t="shared" si="49"/>
        <v>8528.2236523758838</v>
      </c>
      <c r="AE211" s="12">
        <f t="shared" si="50"/>
        <v>331414.98011666071</v>
      </c>
    </row>
    <row r="212" spans="1:31" ht="12.6" hidden="1" customHeight="1" x14ac:dyDescent="0.2">
      <c r="A212" s="26" t="s">
        <v>804</v>
      </c>
      <c r="B212" s="19"/>
      <c r="C212" s="19"/>
      <c r="D212" s="20"/>
      <c r="E212" s="21"/>
      <c r="F212" s="22"/>
      <c r="G212" s="21"/>
      <c r="H212" s="22"/>
      <c r="I212" s="20"/>
      <c r="J212" s="20">
        <v>182</v>
      </c>
      <c r="K212" s="20"/>
      <c r="L212" s="20"/>
      <c r="M212" s="20"/>
      <c r="N212" s="20"/>
      <c r="O212" s="20">
        <v>182</v>
      </c>
      <c r="P212" s="23" t="str">
        <f>VLOOKUP(A212,'ИЗ ОСНОВЫ НОМЕНКЛАТУР'!D:E,2,0)</f>
        <v>Кромочные материалы</v>
      </c>
      <c r="Q212" s="23" t="str">
        <f>VLOOKUP(A212,'ИЗ ОСНОВЫ НОМЕНКЛАТУР'!D:F,3,0)</f>
        <v>Распродажа кромка</v>
      </c>
      <c r="R212" s="40">
        <f>VLOOKUP(A:A,'ИЗ ОСНОВЫ НОМЕНКЛАТУР'!D:G,4,0)</f>
        <v>35.052363636363637</v>
      </c>
      <c r="S212" s="12" t="str">
        <f>VLOOKUP(A:A,'ИЗ ОСНОВЫ НОМЕНКЛАТУР'!D:H,5,0)</f>
        <v>C</v>
      </c>
      <c r="T212" s="44">
        <f t="shared" si="39"/>
        <v>0</v>
      </c>
      <c r="U212" s="44">
        <f t="shared" si="40"/>
        <v>0</v>
      </c>
      <c r="V212" s="44">
        <f t="shared" si="41"/>
        <v>0</v>
      </c>
      <c r="W212" s="44">
        <f t="shared" si="42"/>
        <v>0</v>
      </c>
      <c r="X212" s="44">
        <f t="shared" si="43"/>
        <v>0</v>
      </c>
      <c r="Y212" s="44">
        <f t="shared" si="44"/>
        <v>0</v>
      </c>
      <c r="Z212" s="44">
        <f t="shared" si="45"/>
        <v>6379.5301818181815</v>
      </c>
      <c r="AA212" s="44">
        <f t="shared" si="46"/>
        <v>0</v>
      </c>
      <c r="AB212" s="44">
        <f t="shared" si="47"/>
        <v>0</v>
      </c>
      <c r="AC212" s="44">
        <f t="shared" si="48"/>
        <v>0</v>
      </c>
      <c r="AD212" s="44">
        <f t="shared" si="49"/>
        <v>0</v>
      </c>
      <c r="AE212" s="12">
        <f t="shared" si="50"/>
        <v>6379.5301818181815</v>
      </c>
    </row>
    <row r="213" spans="1:31" ht="12.6" hidden="1" customHeight="1" x14ac:dyDescent="0.2">
      <c r="A213" s="26" t="s">
        <v>183</v>
      </c>
      <c r="B213" s="19"/>
      <c r="C213" s="19"/>
      <c r="D213" s="20">
        <v>85</v>
      </c>
      <c r="E213" s="21"/>
      <c r="F213" s="22"/>
      <c r="G213" s="20">
        <v>1230</v>
      </c>
      <c r="H213" s="20"/>
      <c r="I213" s="20">
        <v>10000</v>
      </c>
      <c r="J213" s="20">
        <v>3800</v>
      </c>
      <c r="K213" s="20">
        <v>7000</v>
      </c>
      <c r="L213" s="20">
        <v>668</v>
      </c>
      <c r="M213" s="20">
        <v>3800</v>
      </c>
      <c r="N213" s="20">
        <v>2212</v>
      </c>
      <c r="O213" s="20">
        <v>28795</v>
      </c>
      <c r="P213" s="23" t="str">
        <f>VLOOKUP(A213,'ИЗ ОСНОВЫ НОМЕНКЛАТУР'!D:E,2,0)</f>
        <v>Кромочные материалы</v>
      </c>
      <c r="Q213" s="23" t="str">
        <f>VLOOKUP(A213,'ИЗ ОСНОВЫ НОМЕНКЛАТУР'!D:F,3,0)</f>
        <v>Кромка ПВХ Китай</v>
      </c>
      <c r="R213" s="40">
        <f>VLOOKUP(A:A,'ИЗ ОСНОВЫ НОМЕНКЛАТУР'!D:G,4,0)</f>
        <v>21.732597064069143</v>
      </c>
      <c r="S213" s="12" t="str">
        <f>VLOOKUP(A:A,'ИЗ ОСНОВЫ НОМЕНКЛАТУР'!D:H,5,0)</f>
        <v>A</v>
      </c>
      <c r="T213" s="44">
        <f t="shared" si="39"/>
        <v>1847.2707504458772</v>
      </c>
      <c r="U213" s="44">
        <f t="shared" si="40"/>
        <v>0</v>
      </c>
      <c r="V213" s="44">
        <f t="shared" si="41"/>
        <v>0</v>
      </c>
      <c r="W213" s="44">
        <f t="shared" si="42"/>
        <v>26731.094388805046</v>
      </c>
      <c r="X213" s="44">
        <f t="shared" si="43"/>
        <v>0</v>
      </c>
      <c r="Y213" s="44">
        <f t="shared" si="44"/>
        <v>217325.97064069143</v>
      </c>
      <c r="Z213" s="44">
        <f t="shared" si="45"/>
        <v>82583.86884346274</v>
      </c>
      <c r="AA213" s="44">
        <f t="shared" si="46"/>
        <v>152128.17944848401</v>
      </c>
      <c r="AB213" s="44">
        <f t="shared" si="47"/>
        <v>14517.374838798187</v>
      </c>
      <c r="AC213" s="44">
        <f t="shared" si="48"/>
        <v>82583.86884346274</v>
      </c>
      <c r="AD213" s="44">
        <f t="shared" si="49"/>
        <v>48072.504705720945</v>
      </c>
      <c r="AE213" s="12">
        <f t="shared" si="50"/>
        <v>625790.13245987101</v>
      </c>
    </row>
    <row r="214" spans="1:31" ht="12.6" hidden="1" customHeight="1" x14ac:dyDescent="0.2">
      <c r="A214" s="26" t="s">
        <v>92</v>
      </c>
      <c r="B214" s="19"/>
      <c r="C214" s="19"/>
      <c r="D214" s="20">
        <v>2452</v>
      </c>
      <c r="E214" s="20">
        <v>200</v>
      </c>
      <c r="F214" s="20"/>
      <c r="G214" s="20">
        <v>200</v>
      </c>
      <c r="H214" s="20"/>
      <c r="I214" s="20"/>
      <c r="J214" s="20">
        <v>803</v>
      </c>
      <c r="K214" s="20">
        <v>1000</v>
      </c>
      <c r="L214" s="20">
        <v>13</v>
      </c>
      <c r="M214" s="20">
        <v>2000</v>
      </c>
      <c r="N214" s="20">
        <v>2577</v>
      </c>
      <c r="O214" s="20">
        <v>9245</v>
      </c>
      <c r="P214" s="23" t="str">
        <f>VLOOKUP(A214,'ИЗ ОСНОВЫ НОМЕНКЛАТУР'!D:E,2,0)</f>
        <v>Кромочные материалы</v>
      </c>
      <c r="Q214" s="23" t="str">
        <f>VLOOKUP(A214,'ИЗ ОСНОВЫ НОМЕНКЛАТУР'!D:F,3,0)</f>
        <v>Кромка ПВХ Китай</v>
      </c>
      <c r="R214" s="40">
        <f>VLOOKUP(A:A,'ИЗ ОСНОВЫ НОМЕНКЛАТУР'!D:G,4,0)</f>
        <v>21.474931870408128</v>
      </c>
      <c r="S214" s="12" t="str">
        <f>VLOOKUP(A:A,'ИЗ ОСНОВЫ НОМЕНКЛАТУР'!D:H,5,0)</f>
        <v>B</v>
      </c>
      <c r="T214" s="44">
        <f t="shared" si="39"/>
        <v>52656.532946240732</v>
      </c>
      <c r="U214" s="44">
        <f t="shared" si="40"/>
        <v>4294.9863740816254</v>
      </c>
      <c r="V214" s="44">
        <f t="shared" si="41"/>
        <v>0</v>
      </c>
      <c r="W214" s="44">
        <f t="shared" si="42"/>
        <v>4294.9863740816254</v>
      </c>
      <c r="X214" s="44">
        <f t="shared" si="43"/>
        <v>0</v>
      </c>
      <c r="Y214" s="44">
        <f t="shared" si="44"/>
        <v>0</v>
      </c>
      <c r="Z214" s="44">
        <f t="shared" si="45"/>
        <v>17244.370291937725</v>
      </c>
      <c r="AA214" s="44">
        <f t="shared" si="46"/>
        <v>21474.931870408127</v>
      </c>
      <c r="AB214" s="44">
        <f t="shared" si="47"/>
        <v>279.17411431530564</v>
      </c>
      <c r="AC214" s="44">
        <f t="shared" si="48"/>
        <v>42949.863740816254</v>
      </c>
      <c r="AD214" s="44">
        <f t="shared" si="49"/>
        <v>55340.899430041747</v>
      </c>
      <c r="AE214" s="12">
        <f t="shared" si="50"/>
        <v>198535.74514192314</v>
      </c>
    </row>
    <row r="215" spans="1:31" ht="12.6" hidden="1" customHeight="1" x14ac:dyDescent="0.2">
      <c r="A215" s="26" t="s">
        <v>4221</v>
      </c>
      <c r="B215" s="19"/>
      <c r="C215" s="19"/>
      <c r="D215" s="20"/>
      <c r="E215" s="21"/>
      <c r="F215" s="22"/>
      <c r="G215" s="21"/>
      <c r="H215" s="22"/>
      <c r="I215" s="20">
        <v>3000</v>
      </c>
      <c r="J215" s="20">
        <v>1000</v>
      </c>
      <c r="K215" s="20">
        <v>1000</v>
      </c>
      <c r="L215" s="20"/>
      <c r="M215" s="20"/>
      <c r="N215" s="20"/>
      <c r="O215" s="20">
        <v>5000</v>
      </c>
      <c r="P215" s="23" t="str">
        <f>VLOOKUP(A215,'ИЗ ОСНОВЫ НОМЕНКЛАТУР'!D:E,2,0)</f>
        <v>Кромочные материалы</v>
      </c>
      <c r="Q215" s="23" t="str">
        <f>VLOOKUP(A215,'ИЗ ОСНОВЫ НОМЕНКЛАТУР'!D:F,3,0)</f>
        <v>Кромка ПВХ Китай</v>
      </c>
      <c r="R215" s="40">
        <f>VLOOKUP(A:A,'ИЗ ОСНОВЫ НОМЕНКЛАТУР'!D:G,4,0)</f>
        <v>18</v>
      </c>
      <c r="S215" s="12" t="str">
        <f>VLOOKUP(A:A,'ИЗ ОСНОВЫ НОМЕНКЛАТУР'!D:H,5,0)</f>
        <v>C</v>
      </c>
      <c r="T215" s="44">
        <f t="shared" si="39"/>
        <v>0</v>
      </c>
      <c r="U215" s="44">
        <f t="shared" si="40"/>
        <v>0</v>
      </c>
      <c r="V215" s="44">
        <f t="shared" si="41"/>
        <v>0</v>
      </c>
      <c r="W215" s="44">
        <f t="shared" si="42"/>
        <v>0</v>
      </c>
      <c r="X215" s="44">
        <f t="shared" si="43"/>
        <v>0</v>
      </c>
      <c r="Y215" s="44">
        <f t="shared" si="44"/>
        <v>54000</v>
      </c>
      <c r="Z215" s="44">
        <f t="shared" si="45"/>
        <v>18000</v>
      </c>
      <c r="AA215" s="44">
        <f t="shared" si="46"/>
        <v>18000</v>
      </c>
      <c r="AB215" s="44">
        <f t="shared" si="47"/>
        <v>0</v>
      </c>
      <c r="AC215" s="44">
        <f t="shared" si="48"/>
        <v>0</v>
      </c>
      <c r="AD215" s="44">
        <f t="shared" si="49"/>
        <v>0</v>
      </c>
      <c r="AE215" s="12">
        <f t="shared" si="50"/>
        <v>90000</v>
      </c>
    </row>
    <row r="216" spans="1:31" ht="12.6" hidden="1" customHeight="1" x14ac:dyDescent="0.2">
      <c r="A216" s="26" t="s">
        <v>4222</v>
      </c>
      <c r="B216" s="19"/>
      <c r="C216" s="19"/>
      <c r="D216" s="20"/>
      <c r="E216" s="21"/>
      <c r="F216" s="22"/>
      <c r="G216" s="21"/>
      <c r="H216" s="22"/>
      <c r="I216" s="20"/>
      <c r="J216" s="20">
        <v>2000</v>
      </c>
      <c r="K216" s="20">
        <v>3000</v>
      </c>
      <c r="L216" s="20"/>
      <c r="M216" s="20"/>
      <c r="N216" s="20"/>
      <c r="O216" s="20">
        <v>5000</v>
      </c>
      <c r="P216" s="23" t="str">
        <f>VLOOKUP(A216,'ИЗ ОСНОВЫ НОМЕНКЛАТУР'!D:E,2,0)</f>
        <v>Кромочные материалы</v>
      </c>
      <c r="Q216" s="23" t="str">
        <f>VLOOKUP(A216,'ИЗ ОСНОВЫ НОМЕНКЛАТУР'!D:F,3,0)</f>
        <v>Кромка ПВХ Китай</v>
      </c>
      <c r="R216" s="40">
        <f>VLOOKUP(A:A,'ИЗ ОСНОВЫ НОМЕНКЛАТУР'!D:G,4,0)</f>
        <v>24.3</v>
      </c>
      <c r="S216" s="12" t="str">
        <f>VLOOKUP(A:A,'ИЗ ОСНОВЫ НОМЕНКЛАТУР'!D:H,5,0)</f>
        <v>C</v>
      </c>
      <c r="T216" s="44">
        <f t="shared" si="39"/>
        <v>0</v>
      </c>
      <c r="U216" s="44">
        <f t="shared" si="40"/>
        <v>0</v>
      </c>
      <c r="V216" s="44">
        <f t="shared" si="41"/>
        <v>0</v>
      </c>
      <c r="W216" s="44">
        <f t="shared" si="42"/>
        <v>0</v>
      </c>
      <c r="X216" s="44">
        <f t="shared" si="43"/>
        <v>0</v>
      </c>
      <c r="Y216" s="44">
        <f t="shared" si="44"/>
        <v>0</v>
      </c>
      <c r="Z216" s="44">
        <f t="shared" si="45"/>
        <v>48600</v>
      </c>
      <c r="AA216" s="44">
        <f t="shared" si="46"/>
        <v>72900</v>
      </c>
      <c r="AB216" s="44">
        <f t="shared" si="47"/>
        <v>0</v>
      </c>
      <c r="AC216" s="44">
        <f t="shared" si="48"/>
        <v>0</v>
      </c>
      <c r="AD216" s="44">
        <f t="shared" si="49"/>
        <v>0</v>
      </c>
      <c r="AE216" s="12">
        <f t="shared" si="50"/>
        <v>121500</v>
      </c>
    </row>
    <row r="217" spans="1:31" ht="12.6" hidden="1" customHeight="1" x14ac:dyDescent="0.2">
      <c r="A217" s="26" t="s">
        <v>156</v>
      </c>
      <c r="B217" s="19"/>
      <c r="C217" s="19"/>
      <c r="D217" s="20">
        <v>2306</v>
      </c>
      <c r="E217" s="20">
        <v>200</v>
      </c>
      <c r="F217" s="20"/>
      <c r="G217" s="21"/>
      <c r="H217" s="22"/>
      <c r="I217" s="20"/>
      <c r="J217" s="20">
        <v>5013</v>
      </c>
      <c r="K217" s="20">
        <v>11800</v>
      </c>
      <c r="L217" s="20">
        <v>135</v>
      </c>
      <c r="M217" s="20">
        <v>1400</v>
      </c>
      <c r="N217" s="20">
        <v>2681</v>
      </c>
      <c r="O217" s="20">
        <v>23535</v>
      </c>
      <c r="P217" s="23" t="str">
        <f>VLOOKUP(A217,'ИЗ ОСНОВЫ НОМЕНКЛАТУР'!D:E,2,0)</f>
        <v>Кромочные материалы</v>
      </c>
      <c r="Q217" s="23" t="str">
        <f>VLOOKUP(A217,'ИЗ ОСНОВЫ НОМЕНКЛАТУР'!D:F,3,0)</f>
        <v>Кромка ПВХ Китай</v>
      </c>
      <c r="R217" s="40">
        <f>VLOOKUP(A:A,'ИЗ ОСНОВЫ НОМЕНКЛАТУР'!D:G,4,0)</f>
        <v>28.730798216749811</v>
      </c>
      <c r="S217" s="12" t="str">
        <f>VLOOKUP(A:A,'ИЗ ОСНОВЫ НОМЕНКЛАТУР'!D:H,5,0)</f>
        <v>B</v>
      </c>
      <c r="T217" s="44">
        <f t="shared" si="39"/>
        <v>66253.220687825058</v>
      </c>
      <c r="U217" s="44">
        <f t="shared" si="40"/>
        <v>5746.1596433499626</v>
      </c>
      <c r="V217" s="44">
        <f t="shared" si="41"/>
        <v>0</v>
      </c>
      <c r="W217" s="44">
        <f t="shared" si="42"/>
        <v>0</v>
      </c>
      <c r="X217" s="44">
        <f t="shared" si="43"/>
        <v>0</v>
      </c>
      <c r="Y217" s="44">
        <f t="shared" si="44"/>
        <v>0</v>
      </c>
      <c r="Z217" s="44">
        <f t="shared" si="45"/>
        <v>144027.49146056682</v>
      </c>
      <c r="AA217" s="44">
        <f t="shared" si="46"/>
        <v>339023.41895764775</v>
      </c>
      <c r="AB217" s="44">
        <f t="shared" si="47"/>
        <v>3878.6577592612243</v>
      </c>
      <c r="AC217" s="44">
        <f t="shared" si="48"/>
        <v>40223.117503449736</v>
      </c>
      <c r="AD217" s="44">
        <f t="shared" si="49"/>
        <v>77027.270019106247</v>
      </c>
      <c r="AE217" s="12">
        <f t="shared" si="50"/>
        <v>676179.33603120677</v>
      </c>
    </row>
    <row r="218" spans="1:31" ht="12.6" hidden="1" customHeight="1" x14ac:dyDescent="0.2">
      <c r="A218" s="26" t="s">
        <v>4223</v>
      </c>
      <c r="B218" s="19"/>
      <c r="C218" s="19"/>
      <c r="D218" s="20"/>
      <c r="E218" s="21"/>
      <c r="F218" s="22"/>
      <c r="G218" s="21"/>
      <c r="H218" s="22"/>
      <c r="I218" s="20">
        <v>5000</v>
      </c>
      <c r="J218" s="20"/>
      <c r="K218" s="20"/>
      <c r="L218" s="20"/>
      <c r="M218" s="20"/>
      <c r="N218" s="20"/>
      <c r="O218" s="20">
        <v>5000</v>
      </c>
      <c r="P218" s="23" t="str">
        <f>VLOOKUP(A218,'ИЗ ОСНОВЫ НОМЕНКЛАТУР'!D:E,2,0)</f>
        <v>Кромочные материалы</v>
      </c>
      <c r="Q218" s="23" t="str">
        <f>VLOOKUP(A218,'ИЗ ОСНОВЫ НОМЕНКЛАТУР'!D:F,3,0)</f>
        <v>Кромка ПВХ Китай</v>
      </c>
      <c r="R218" s="40">
        <f>VLOOKUP(A:A,'ИЗ ОСНОВЫ НОМЕНКЛАТУР'!D:G,4,0)</f>
        <v>24.6</v>
      </c>
      <c r="S218" s="12" t="str">
        <f>VLOOKUP(A:A,'ИЗ ОСНОВЫ НОМЕНКЛАТУР'!D:H,5,0)</f>
        <v>C</v>
      </c>
      <c r="T218" s="44">
        <f t="shared" si="39"/>
        <v>0</v>
      </c>
      <c r="U218" s="44">
        <f t="shared" si="40"/>
        <v>0</v>
      </c>
      <c r="V218" s="44">
        <f t="shared" si="41"/>
        <v>0</v>
      </c>
      <c r="W218" s="44">
        <f t="shared" si="42"/>
        <v>0</v>
      </c>
      <c r="X218" s="44">
        <f t="shared" si="43"/>
        <v>0</v>
      </c>
      <c r="Y218" s="44">
        <f t="shared" si="44"/>
        <v>123000</v>
      </c>
      <c r="Z218" s="44">
        <f t="shared" si="45"/>
        <v>0</v>
      </c>
      <c r="AA218" s="44">
        <f t="shared" si="46"/>
        <v>0</v>
      </c>
      <c r="AB218" s="44">
        <f t="shared" si="47"/>
        <v>0</v>
      </c>
      <c r="AC218" s="44">
        <f t="shared" si="48"/>
        <v>0</v>
      </c>
      <c r="AD218" s="44">
        <f t="shared" si="49"/>
        <v>0</v>
      </c>
      <c r="AE218" s="12">
        <f t="shared" si="50"/>
        <v>123000</v>
      </c>
    </row>
    <row r="219" spans="1:31" ht="12.6" hidden="1" customHeight="1" x14ac:dyDescent="0.2">
      <c r="A219" s="26" t="s">
        <v>62</v>
      </c>
      <c r="B219" s="19"/>
      <c r="C219" s="19"/>
      <c r="D219" s="20"/>
      <c r="E219" s="21"/>
      <c r="F219" s="22"/>
      <c r="G219" s="20">
        <v>743</v>
      </c>
      <c r="H219" s="20"/>
      <c r="I219" s="20"/>
      <c r="J219" s="20">
        <v>5676</v>
      </c>
      <c r="K219" s="20">
        <v>24000</v>
      </c>
      <c r="L219" s="20"/>
      <c r="M219" s="20">
        <v>4800</v>
      </c>
      <c r="N219" s="20">
        <v>5698</v>
      </c>
      <c r="O219" s="20">
        <v>40917</v>
      </c>
      <c r="P219" s="23" t="str">
        <f>VLOOKUP(A219,'ИЗ ОСНОВЫ НОМЕНКЛАТУР'!D:E,2,0)</f>
        <v>Кромочные материалы</v>
      </c>
      <c r="Q219" s="23" t="str">
        <f>VLOOKUP(A219,'ИЗ ОСНОВЫ НОМЕНКЛАТУР'!D:F,3,0)</f>
        <v>Кромка ПВХ Китай</v>
      </c>
      <c r="R219" s="40">
        <f>VLOOKUP(A:A,'ИЗ ОСНОВЫ НОМЕНКЛАТУР'!D:G,4,0)</f>
        <v>22.464883630793086</v>
      </c>
      <c r="S219" s="12" t="str">
        <f>VLOOKUP(A:A,'ИЗ ОСНОВЫ НОМЕНКЛАТУР'!D:H,5,0)</f>
        <v>A</v>
      </c>
      <c r="T219" s="44">
        <f t="shared" si="39"/>
        <v>0</v>
      </c>
      <c r="U219" s="44">
        <f t="shared" si="40"/>
        <v>0</v>
      </c>
      <c r="V219" s="44">
        <f t="shared" si="41"/>
        <v>0</v>
      </c>
      <c r="W219" s="44">
        <f t="shared" si="42"/>
        <v>16691.408537679261</v>
      </c>
      <c r="X219" s="44">
        <f t="shared" si="43"/>
        <v>0</v>
      </c>
      <c r="Y219" s="44">
        <f t="shared" si="44"/>
        <v>0</v>
      </c>
      <c r="Z219" s="44">
        <f t="shared" si="45"/>
        <v>127510.67948838156</v>
      </c>
      <c r="AA219" s="44">
        <f t="shared" si="46"/>
        <v>539157.20713903406</v>
      </c>
      <c r="AB219" s="44">
        <f t="shared" si="47"/>
        <v>0</v>
      </c>
      <c r="AC219" s="44">
        <f t="shared" si="48"/>
        <v>107831.44142780681</v>
      </c>
      <c r="AD219" s="44">
        <f t="shared" si="49"/>
        <v>128004.90692825901</v>
      </c>
      <c r="AE219" s="12">
        <f t="shared" si="50"/>
        <v>919195.64352116082</v>
      </c>
    </row>
    <row r="220" spans="1:31" ht="12.6" hidden="1" customHeight="1" x14ac:dyDescent="0.2">
      <c r="A220" s="26" t="s">
        <v>4224</v>
      </c>
      <c r="B220" s="19"/>
      <c r="C220" s="19"/>
      <c r="D220" s="20"/>
      <c r="E220" s="21"/>
      <c r="F220" s="22"/>
      <c r="G220" s="21"/>
      <c r="H220" s="22"/>
      <c r="I220" s="20"/>
      <c r="J220" s="20">
        <v>1950</v>
      </c>
      <c r="K220" s="20">
        <v>3000</v>
      </c>
      <c r="L220" s="20"/>
      <c r="M220" s="20"/>
      <c r="N220" s="20"/>
      <c r="O220" s="20">
        <v>4950</v>
      </c>
      <c r="P220" s="23" t="str">
        <f>VLOOKUP(A220,'ИЗ ОСНОВЫ НОМЕНКЛАТУР'!D:E,2,0)</f>
        <v>Кромочные материалы</v>
      </c>
      <c r="Q220" s="23" t="str">
        <f>VLOOKUP(A220,'ИЗ ОСНОВЫ НОМЕНКЛАТУР'!D:F,3,0)</f>
        <v>Кромка ПВХ Китай</v>
      </c>
      <c r="R220" s="40">
        <f>VLOOKUP(A:A,'ИЗ ОСНОВЫ НОМЕНКЛАТУР'!D:G,4,0)</f>
        <v>18</v>
      </c>
      <c r="S220" s="12" t="str">
        <f>VLOOKUP(A:A,'ИЗ ОСНОВЫ НОМЕНКЛАТУР'!D:H,5,0)</f>
        <v>C</v>
      </c>
      <c r="T220" s="44">
        <f t="shared" si="39"/>
        <v>0</v>
      </c>
      <c r="U220" s="44">
        <f t="shared" si="40"/>
        <v>0</v>
      </c>
      <c r="V220" s="44">
        <f t="shared" si="41"/>
        <v>0</v>
      </c>
      <c r="W220" s="44">
        <f t="shared" si="42"/>
        <v>0</v>
      </c>
      <c r="X220" s="44">
        <f t="shared" si="43"/>
        <v>0</v>
      </c>
      <c r="Y220" s="44">
        <f t="shared" si="44"/>
        <v>0</v>
      </c>
      <c r="Z220" s="44">
        <f t="shared" si="45"/>
        <v>35100</v>
      </c>
      <c r="AA220" s="44">
        <f t="shared" si="46"/>
        <v>54000</v>
      </c>
      <c r="AB220" s="44">
        <f t="shared" si="47"/>
        <v>0</v>
      </c>
      <c r="AC220" s="44">
        <f t="shared" si="48"/>
        <v>0</v>
      </c>
      <c r="AD220" s="44">
        <f t="shared" si="49"/>
        <v>0</v>
      </c>
      <c r="AE220" s="12">
        <f t="shared" si="50"/>
        <v>89100</v>
      </c>
    </row>
    <row r="221" spans="1:31" ht="12.6" hidden="1" customHeight="1" x14ac:dyDescent="0.2">
      <c r="A221" s="26" t="s">
        <v>212</v>
      </c>
      <c r="B221" s="19"/>
      <c r="C221" s="19"/>
      <c r="D221" s="20"/>
      <c r="E221" s="21"/>
      <c r="F221" s="22"/>
      <c r="G221" s="21"/>
      <c r="H221" s="22"/>
      <c r="I221" s="20"/>
      <c r="J221" s="20">
        <v>1950</v>
      </c>
      <c r="K221" s="20">
        <v>5000</v>
      </c>
      <c r="L221" s="20"/>
      <c r="M221" s="20">
        <v>3000</v>
      </c>
      <c r="N221" s="20"/>
      <c r="O221" s="20">
        <v>9950</v>
      </c>
      <c r="P221" s="23" t="str">
        <f>VLOOKUP(A221,'ИЗ ОСНОВЫ НОМЕНКЛАТУР'!D:E,2,0)</f>
        <v>Кромочные материалы</v>
      </c>
      <c r="Q221" s="23" t="str">
        <f>VLOOKUP(A221,'ИЗ ОСНОВЫ НОМЕНКЛАТУР'!D:F,3,0)</f>
        <v>Кромка ПВХ Китай</v>
      </c>
      <c r="R221" s="40">
        <f>VLOOKUP(A:A,'ИЗ ОСНОВЫ НОМЕНКЛАТУР'!D:G,4,0)</f>
        <v>20.65</v>
      </c>
      <c r="S221" s="12" t="str">
        <f>VLOOKUP(A:A,'ИЗ ОСНОВЫ НОМЕНКЛАТУР'!D:H,5,0)</f>
        <v>C</v>
      </c>
      <c r="T221" s="44">
        <f t="shared" si="39"/>
        <v>0</v>
      </c>
      <c r="U221" s="44">
        <f t="shared" si="40"/>
        <v>0</v>
      </c>
      <c r="V221" s="44">
        <f t="shared" si="41"/>
        <v>0</v>
      </c>
      <c r="W221" s="44">
        <f t="shared" si="42"/>
        <v>0</v>
      </c>
      <c r="X221" s="44">
        <f t="shared" si="43"/>
        <v>0</v>
      </c>
      <c r="Y221" s="44">
        <f t="shared" si="44"/>
        <v>0</v>
      </c>
      <c r="Z221" s="44">
        <f t="shared" si="45"/>
        <v>40267.5</v>
      </c>
      <c r="AA221" s="44">
        <f t="shared" si="46"/>
        <v>103250</v>
      </c>
      <c r="AB221" s="44">
        <f t="shared" si="47"/>
        <v>0</v>
      </c>
      <c r="AC221" s="44">
        <f t="shared" si="48"/>
        <v>61949.999999999993</v>
      </c>
      <c r="AD221" s="44">
        <f t="shared" si="49"/>
        <v>0</v>
      </c>
      <c r="AE221" s="12">
        <f t="shared" si="50"/>
        <v>205467.5</v>
      </c>
    </row>
    <row r="222" spans="1:31" ht="12.6" hidden="1" customHeight="1" x14ac:dyDescent="0.2">
      <c r="A222" s="26" t="s">
        <v>4225</v>
      </c>
      <c r="B222" s="19"/>
      <c r="C222" s="19"/>
      <c r="D222" s="20"/>
      <c r="E222" s="21"/>
      <c r="F222" s="22"/>
      <c r="G222" s="21"/>
      <c r="H222" s="22"/>
      <c r="I222" s="20"/>
      <c r="J222" s="20">
        <v>2000</v>
      </c>
      <c r="K222" s="20">
        <v>3000</v>
      </c>
      <c r="L222" s="20"/>
      <c r="M222" s="20"/>
      <c r="N222" s="20"/>
      <c r="O222" s="20">
        <v>5000</v>
      </c>
      <c r="P222" s="23" t="str">
        <f>VLOOKUP(A222,'ИЗ ОСНОВЫ НОМЕНКЛАТУР'!D:E,2,0)</f>
        <v>Кромочные материалы</v>
      </c>
      <c r="Q222" s="23" t="str">
        <f>VLOOKUP(A222,'ИЗ ОСНОВЫ НОМЕНКЛАТУР'!D:F,3,0)</f>
        <v>Кромка ПВХ Китай</v>
      </c>
      <c r="R222" s="40">
        <f>VLOOKUP(A:A,'ИЗ ОСНОВЫ НОМЕНКЛАТУР'!D:G,4,0)</f>
        <v>24.6</v>
      </c>
      <c r="S222" s="12" t="str">
        <f>VLOOKUP(A:A,'ИЗ ОСНОВЫ НОМЕНКЛАТУР'!D:H,5,0)</f>
        <v>C</v>
      </c>
      <c r="T222" s="44">
        <f t="shared" si="39"/>
        <v>0</v>
      </c>
      <c r="U222" s="44">
        <f t="shared" si="40"/>
        <v>0</v>
      </c>
      <c r="V222" s="44">
        <f t="shared" si="41"/>
        <v>0</v>
      </c>
      <c r="W222" s="44">
        <f t="shared" si="42"/>
        <v>0</v>
      </c>
      <c r="X222" s="44">
        <f t="shared" si="43"/>
        <v>0</v>
      </c>
      <c r="Y222" s="44">
        <f t="shared" si="44"/>
        <v>0</v>
      </c>
      <c r="Z222" s="44">
        <f t="shared" si="45"/>
        <v>49200</v>
      </c>
      <c r="AA222" s="44">
        <f t="shared" si="46"/>
        <v>73800</v>
      </c>
      <c r="AB222" s="44">
        <f t="shared" si="47"/>
        <v>0</v>
      </c>
      <c r="AC222" s="44">
        <f t="shared" si="48"/>
        <v>0</v>
      </c>
      <c r="AD222" s="44">
        <f t="shared" si="49"/>
        <v>0</v>
      </c>
      <c r="AE222" s="12">
        <f t="shared" si="50"/>
        <v>123000</v>
      </c>
    </row>
    <row r="223" spans="1:31" ht="12.6" hidden="1" customHeight="1" x14ac:dyDescent="0.2">
      <c r="A223" s="26" t="s">
        <v>188</v>
      </c>
      <c r="B223" s="19"/>
      <c r="C223" s="19"/>
      <c r="D223" s="20">
        <v>1514</v>
      </c>
      <c r="E223" s="20">
        <v>200</v>
      </c>
      <c r="F223" s="20"/>
      <c r="G223" s="21"/>
      <c r="H223" s="22"/>
      <c r="I223" s="20">
        <v>22000</v>
      </c>
      <c r="J223" s="20">
        <v>1630</v>
      </c>
      <c r="K223" s="20">
        <v>5600</v>
      </c>
      <c r="L223" s="20">
        <v>135</v>
      </c>
      <c r="M223" s="20">
        <v>2000</v>
      </c>
      <c r="N223" s="20">
        <v>3689</v>
      </c>
      <c r="O223" s="20">
        <v>36768</v>
      </c>
      <c r="P223" s="23" t="str">
        <f>VLOOKUP(A223,'ИЗ ОСНОВЫ НОМЕНКЛАТУР'!D:E,2,0)</f>
        <v>Кромочные материалы</v>
      </c>
      <c r="Q223" s="23" t="str">
        <f>VLOOKUP(A223,'ИЗ ОСНОВЫ НОМЕНКЛАТУР'!D:F,3,0)</f>
        <v>Кромка ПВХ Китай</v>
      </c>
      <c r="R223" s="40">
        <f>VLOOKUP(A:A,'ИЗ ОСНОВЫ НОМЕНКЛАТУР'!D:G,4,0)</f>
        <v>19.80861516553934</v>
      </c>
      <c r="S223" s="12" t="str">
        <f>VLOOKUP(A:A,'ИЗ ОСНОВЫ НОМЕНКЛАТУР'!D:H,5,0)</f>
        <v>C</v>
      </c>
      <c r="T223" s="44">
        <f t="shared" si="39"/>
        <v>29990.243360626562</v>
      </c>
      <c r="U223" s="44">
        <f t="shared" si="40"/>
        <v>3961.7230331078681</v>
      </c>
      <c r="V223" s="44">
        <f t="shared" si="41"/>
        <v>0</v>
      </c>
      <c r="W223" s="44">
        <f t="shared" si="42"/>
        <v>0</v>
      </c>
      <c r="X223" s="44">
        <f t="shared" si="43"/>
        <v>0</v>
      </c>
      <c r="Y223" s="44">
        <f t="shared" si="44"/>
        <v>435789.53364186548</v>
      </c>
      <c r="Z223" s="44">
        <f t="shared" si="45"/>
        <v>32288.042719829125</v>
      </c>
      <c r="AA223" s="44">
        <f t="shared" si="46"/>
        <v>110928.24492702031</v>
      </c>
      <c r="AB223" s="44">
        <f t="shared" si="47"/>
        <v>2674.1630473478108</v>
      </c>
      <c r="AC223" s="44">
        <f t="shared" si="48"/>
        <v>39617.230331078681</v>
      </c>
      <c r="AD223" s="44">
        <f t="shared" si="49"/>
        <v>73073.98134567462</v>
      </c>
      <c r="AE223" s="12">
        <f t="shared" si="50"/>
        <v>728323.16240655037</v>
      </c>
    </row>
    <row r="224" spans="1:31" ht="12.6" hidden="1" customHeight="1" x14ac:dyDescent="0.2">
      <c r="A224" s="26" t="s">
        <v>128</v>
      </c>
      <c r="B224" s="19"/>
      <c r="C224" s="19"/>
      <c r="D224" s="20"/>
      <c r="E224" s="21"/>
      <c r="F224" s="22"/>
      <c r="G224" s="20">
        <v>298</v>
      </c>
      <c r="H224" s="20"/>
      <c r="I224" s="20">
        <v>10000</v>
      </c>
      <c r="J224" s="20">
        <v>5341</v>
      </c>
      <c r="K224" s="20">
        <v>9000</v>
      </c>
      <c r="L224" s="20">
        <v>141</v>
      </c>
      <c r="M224" s="20">
        <v>1400</v>
      </c>
      <c r="N224" s="20">
        <v>1384</v>
      </c>
      <c r="O224" s="20">
        <v>27564</v>
      </c>
      <c r="P224" s="23" t="str">
        <f>VLOOKUP(A224,'ИЗ ОСНОВЫ НОМЕНКЛАТУР'!D:E,2,0)</f>
        <v>Кромочные материалы</v>
      </c>
      <c r="Q224" s="23" t="str">
        <f>VLOOKUP(A224,'ИЗ ОСНОВЫ НОМЕНКЛАТУР'!D:F,3,0)</f>
        <v>Кромка ПВХ Китай</v>
      </c>
      <c r="R224" s="40">
        <f>VLOOKUP(A:A,'ИЗ ОСНОВЫ НОМЕНКЛАТУР'!D:G,4,0)</f>
        <v>18.935029557049152</v>
      </c>
      <c r="S224" s="12" t="str">
        <f>VLOOKUP(A:A,'ИЗ ОСНОВЫ НОМЕНКЛАТУР'!D:H,5,0)</f>
        <v>B</v>
      </c>
      <c r="T224" s="44">
        <f t="shared" si="39"/>
        <v>0</v>
      </c>
      <c r="U224" s="44">
        <f t="shared" si="40"/>
        <v>0</v>
      </c>
      <c r="V224" s="44">
        <f t="shared" si="41"/>
        <v>0</v>
      </c>
      <c r="W224" s="44">
        <f t="shared" si="42"/>
        <v>5642.6388080006473</v>
      </c>
      <c r="X224" s="44">
        <f t="shared" si="43"/>
        <v>0</v>
      </c>
      <c r="Y224" s="44">
        <f t="shared" si="44"/>
        <v>189350.29557049152</v>
      </c>
      <c r="Z224" s="44">
        <f t="shared" si="45"/>
        <v>101131.99286419952</v>
      </c>
      <c r="AA224" s="44">
        <f t="shared" si="46"/>
        <v>170415.26601344236</v>
      </c>
      <c r="AB224" s="44">
        <f t="shared" si="47"/>
        <v>2669.8391675439302</v>
      </c>
      <c r="AC224" s="44">
        <f t="shared" si="48"/>
        <v>26509.041379868813</v>
      </c>
      <c r="AD224" s="44">
        <f t="shared" si="49"/>
        <v>26206.080906956027</v>
      </c>
      <c r="AE224" s="12">
        <f t="shared" si="50"/>
        <v>521925.15471050283</v>
      </c>
    </row>
    <row r="225" spans="1:31" ht="12.6" hidden="1" customHeight="1" x14ac:dyDescent="0.2">
      <c r="A225" s="26" t="s">
        <v>98</v>
      </c>
      <c r="B225" s="19"/>
      <c r="C225" s="19"/>
      <c r="D225" s="20">
        <v>23</v>
      </c>
      <c r="E225" s="21"/>
      <c r="F225" s="22"/>
      <c r="G225" s="20">
        <v>75</v>
      </c>
      <c r="H225" s="20"/>
      <c r="I225" s="20">
        <v>2600</v>
      </c>
      <c r="J225" s="20">
        <v>3674</v>
      </c>
      <c r="K225" s="20">
        <v>5800</v>
      </c>
      <c r="L225" s="20">
        <v>69</v>
      </c>
      <c r="M225" s="20">
        <v>4000</v>
      </c>
      <c r="N225" s="20">
        <v>2187</v>
      </c>
      <c r="O225" s="20">
        <v>18428</v>
      </c>
      <c r="P225" s="23" t="str">
        <f>VLOOKUP(A225,'ИЗ ОСНОВЫ НОМЕНКЛАТУР'!D:E,2,0)</f>
        <v>Кромочные материалы</v>
      </c>
      <c r="Q225" s="23" t="str">
        <f>VLOOKUP(A225,'ИЗ ОСНОВЫ НОМЕНКЛАТУР'!D:F,3,0)</f>
        <v>Кромка ПВХ Китай</v>
      </c>
      <c r="R225" s="40">
        <f>VLOOKUP(A:A,'ИЗ ОСНОВЫ НОМЕНКЛАТУР'!D:G,4,0)</f>
        <v>29.542785337406279</v>
      </c>
      <c r="S225" s="12" t="str">
        <f>VLOOKUP(A:A,'ИЗ ОСНОВЫ НОМЕНКЛАТУР'!D:H,5,0)</f>
        <v>B</v>
      </c>
      <c r="T225" s="44">
        <f t="shared" si="39"/>
        <v>679.48406276034439</v>
      </c>
      <c r="U225" s="44">
        <f t="shared" si="40"/>
        <v>0</v>
      </c>
      <c r="V225" s="44">
        <f t="shared" si="41"/>
        <v>0</v>
      </c>
      <c r="W225" s="44">
        <f t="shared" si="42"/>
        <v>2215.7089003054712</v>
      </c>
      <c r="X225" s="44">
        <f t="shared" si="43"/>
        <v>0</v>
      </c>
      <c r="Y225" s="44">
        <f t="shared" si="44"/>
        <v>76811.241877256325</v>
      </c>
      <c r="Z225" s="44">
        <f t="shared" si="45"/>
        <v>108540.19332963067</v>
      </c>
      <c r="AA225" s="44">
        <f t="shared" si="46"/>
        <v>171348.15495695642</v>
      </c>
      <c r="AB225" s="44">
        <f t="shared" si="47"/>
        <v>2038.4521882810332</v>
      </c>
      <c r="AC225" s="44">
        <f t="shared" si="48"/>
        <v>118171.14134962512</v>
      </c>
      <c r="AD225" s="44">
        <f t="shared" si="49"/>
        <v>64610.071532907532</v>
      </c>
      <c r="AE225" s="12">
        <f t="shared" si="50"/>
        <v>544414.4481977229</v>
      </c>
    </row>
    <row r="226" spans="1:31" ht="12.6" hidden="1" customHeight="1" x14ac:dyDescent="0.2">
      <c r="A226" s="26" t="s">
        <v>192</v>
      </c>
      <c r="B226" s="19"/>
      <c r="C226" s="19"/>
      <c r="D226" s="20">
        <v>3562</v>
      </c>
      <c r="E226" s="20">
        <v>200</v>
      </c>
      <c r="F226" s="20"/>
      <c r="G226" s="21"/>
      <c r="H226" s="22"/>
      <c r="I226" s="20"/>
      <c r="J226" s="20"/>
      <c r="K226" s="20"/>
      <c r="L226" s="20"/>
      <c r="M226" s="20"/>
      <c r="N226" s="20">
        <v>4800</v>
      </c>
      <c r="O226" s="20">
        <v>8562</v>
      </c>
      <c r="P226" s="23" t="str">
        <f>VLOOKUP(A226,'ИЗ ОСНОВЫ НОМЕНКЛАТУР'!D:E,2,0)</f>
        <v>Кромочные материалы</v>
      </c>
      <c r="Q226" s="23" t="str">
        <f>VLOOKUP(A226,'ИЗ ОСНОВЫ НОМЕНКЛАТУР'!D:F,3,0)</f>
        <v>Кромка ПВХ Китай</v>
      </c>
      <c r="R226" s="40">
        <f>VLOOKUP(A:A,'ИЗ ОСНОВЫ НОМЕНКЛАТУР'!D:G,4,0)</f>
        <v>24</v>
      </c>
      <c r="S226" s="12" t="str">
        <f>VLOOKUP(A:A,'ИЗ ОСНОВЫ НОМЕНКЛАТУР'!D:H,5,0)</f>
        <v>B</v>
      </c>
      <c r="T226" s="44">
        <f t="shared" si="39"/>
        <v>85488</v>
      </c>
      <c r="U226" s="44">
        <f t="shared" si="40"/>
        <v>4800</v>
      </c>
      <c r="V226" s="44">
        <f t="shared" si="41"/>
        <v>0</v>
      </c>
      <c r="W226" s="44">
        <f t="shared" si="42"/>
        <v>0</v>
      </c>
      <c r="X226" s="44">
        <f t="shared" si="43"/>
        <v>0</v>
      </c>
      <c r="Y226" s="44">
        <f t="shared" si="44"/>
        <v>0</v>
      </c>
      <c r="Z226" s="44">
        <f t="shared" si="45"/>
        <v>0</v>
      </c>
      <c r="AA226" s="44">
        <f t="shared" si="46"/>
        <v>0</v>
      </c>
      <c r="AB226" s="44">
        <f t="shared" si="47"/>
        <v>0</v>
      </c>
      <c r="AC226" s="44">
        <f t="shared" si="48"/>
        <v>0</v>
      </c>
      <c r="AD226" s="44">
        <f t="shared" si="49"/>
        <v>115200</v>
      </c>
      <c r="AE226" s="12">
        <f t="shared" si="50"/>
        <v>205488</v>
      </c>
    </row>
    <row r="227" spans="1:31" ht="12.6" hidden="1" customHeight="1" x14ac:dyDescent="0.2">
      <c r="A227" s="26" t="s">
        <v>52</v>
      </c>
      <c r="B227" s="19"/>
      <c r="C227" s="19"/>
      <c r="D227" s="20">
        <v>4638</v>
      </c>
      <c r="E227" s="20">
        <v>200</v>
      </c>
      <c r="F227" s="20"/>
      <c r="G227" s="21"/>
      <c r="H227" s="22"/>
      <c r="I227" s="20"/>
      <c r="J227" s="20">
        <v>3638</v>
      </c>
      <c r="K227" s="20">
        <v>10000</v>
      </c>
      <c r="L227" s="20">
        <v>71</v>
      </c>
      <c r="M227" s="20">
        <v>4800</v>
      </c>
      <c r="N227" s="20">
        <v>2927</v>
      </c>
      <c r="O227" s="20">
        <v>26274</v>
      </c>
      <c r="P227" s="23" t="str">
        <f>VLOOKUP(A227,'ИЗ ОСНОВЫ НОМЕНКЛАТУР'!D:E,2,0)</f>
        <v>Кромочные материалы</v>
      </c>
      <c r="Q227" s="23" t="str">
        <f>VLOOKUP(A227,'ИЗ ОСНОВЫ НОМЕНКЛАТУР'!D:F,3,0)</f>
        <v>Кромка ПВХ Китай</v>
      </c>
      <c r="R227" s="40">
        <f>VLOOKUP(A:A,'ИЗ ОСНОВЫ НОМЕНКЛАТУР'!D:G,4,0)</f>
        <v>28.977792480326436</v>
      </c>
      <c r="S227" s="12" t="str">
        <f>VLOOKUP(A:A,'ИЗ ОСНОВЫ НОМЕНКЛАТУР'!D:H,5,0)</f>
        <v>B</v>
      </c>
      <c r="T227" s="44">
        <f t="shared" si="39"/>
        <v>134399.00152375401</v>
      </c>
      <c r="U227" s="44">
        <f t="shared" si="40"/>
        <v>5795.5584960652868</v>
      </c>
      <c r="V227" s="44">
        <f t="shared" si="41"/>
        <v>0</v>
      </c>
      <c r="W227" s="44">
        <f t="shared" si="42"/>
        <v>0</v>
      </c>
      <c r="X227" s="44">
        <f t="shared" si="43"/>
        <v>0</v>
      </c>
      <c r="Y227" s="44">
        <f t="shared" si="44"/>
        <v>0</v>
      </c>
      <c r="Z227" s="44">
        <f t="shared" si="45"/>
        <v>105421.20904342757</v>
      </c>
      <c r="AA227" s="44">
        <f t="shared" si="46"/>
        <v>289777.92480326438</v>
      </c>
      <c r="AB227" s="44">
        <f t="shared" si="47"/>
        <v>2057.423266103177</v>
      </c>
      <c r="AC227" s="44">
        <f t="shared" si="48"/>
        <v>139093.4039055669</v>
      </c>
      <c r="AD227" s="44">
        <f t="shared" si="49"/>
        <v>84817.998589915471</v>
      </c>
      <c r="AE227" s="12">
        <f t="shared" si="50"/>
        <v>761362.51962809672</v>
      </c>
    </row>
    <row r="228" spans="1:31" ht="12.6" hidden="1" customHeight="1" x14ac:dyDescent="0.2">
      <c r="A228" s="26" t="s">
        <v>4226</v>
      </c>
      <c r="B228" s="19"/>
      <c r="C228" s="19"/>
      <c r="D228" s="20"/>
      <c r="E228" s="21"/>
      <c r="F228" s="22"/>
      <c r="G228" s="21"/>
      <c r="H228" s="22"/>
      <c r="I228" s="20">
        <v>10000</v>
      </c>
      <c r="J228" s="20"/>
      <c r="K228" s="20"/>
      <c r="L228" s="20"/>
      <c r="M228" s="20"/>
      <c r="N228" s="20"/>
      <c r="O228" s="20">
        <v>10000</v>
      </c>
      <c r="P228" s="23" t="str">
        <f>VLOOKUP(A228,'ИЗ ОСНОВЫ НОМЕНКЛАТУР'!D:E,2,0)</f>
        <v>Кромочные материалы</v>
      </c>
      <c r="Q228" s="23" t="str">
        <f>VLOOKUP(A228,'ИЗ ОСНОВЫ НОМЕНКЛАТУР'!D:F,3,0)</f>
        <v>Кромка ПВХ Китай</v>
      </c>
      <c r="R228" s="40">
        <f>VLOOKUP(A:A,'ИЗ ОСНОВЫ НОМЕНКЛАТУР'!D:G,4,0)</f>
        <v>18</v>
      </c>
      <c r="S228" s="12" t="str">
        <f>VLOOKUP(A:A,'ИЗ ОСНОВЫ НОМЕНКЛАТУР'!D:H,5,0)</f>
        <v>C</v>
      </c>
      <c r="T228" s="44">
        <f t="shared" si="39"/>
        <v>0</v>
      </c>
      <c r="U228" s="44">
        <f t="shared" si="40"/>
        <v>0</v>
      </c>
      <c r="V228" s="44">
        <f t="shared" si="41"/>
        <v>0</v>
      </c>
      <c r="W228" s="44">
        <f t="shared" si="42"/>
        <v>0</v>
      </c>
      <c r="X228" s="44">
        <f t="shared" si="43"/>
        <v>0</v>
      </c>
      <c r="Y228" s="44">
        <f t="shared" si="44"/>
        <v>180000</v>
      </c>
      <c r="Z228" s="44">
        <f t="shared" si="45"/>
        <v>0</v>
      </c>
      <c r="AA228" s="44">
        <f t="shared" si="46"/>
        <v>0</v>
      </c>
      <c r="AB228" s="44">
        <f t="shared" si="47"/>
        <v>0</v>
      </c>
      <c r="AC228" s="44">
        <f t="shared" si="48"/>
        <v>0</v>
      </c>
      <c r="AD228" s="44">
        <f t="shared" si="49"/>
        <v>0</v>
      </c>
      <c r="AE228" s="12">
        <f t="shared" si="50"/>
        <v>180000</v>
      </c>
    </row>
    <row r="229" spans="1:31" ht="12.6" hidden="1" customHeight="1" x14ac:dyDescent="0.2">
      <c r="A229" s="26" t="s">
        <v>141</v>
      </c>
      <c r="B229" s="19"/>
      <c r="C229" s="19"/>
      <c r="D229" s="20"/>
      <c r="E229" s="21"/>
      <c r="F229" s="22"/>
      <c r="G229" s="20">
        <v>14</v>
      </c>
      <c r="H229" s="20"/>
      <c r="I229" s="20"/>
      <c r="J229" s="20"/>
      <c r="K229" s="20">
        <v>9000</v>
      </c>
      <c r="L229" s="20">
        <v>197</v>
      </c>
      <c r="M229" s="20">
        <v>1800</v>
      </c>
      <c r="N229" s="20">
        <v>626</v>
      </c>
      <c r="O229" s="20">
        <v>11637</v>
      </c>
      <c r="P229" s="23" t="str">
        <f>VLOOKUP(A229,'ИЗ ОСНОВЫ НОМЕНКЛАТУР'!D:E,2,0)</f>
        <v>Кромочные материалы</v>
      </c>
      <c r="Q229" s="23" t="str">
        <f>VLOOKUP(A229,'ИЗ ОСНОВЫ НОМЕНКЛАТУР'!D:F,3,0)</f>
        <v>Кромка ПВХ Китай</v>
      </c>
      <c r="R229" s="40">
        <f>VLOOKUP(A:A,'ИЗ ОСНОВЫ НОМЕНКЛАТУР'!D:G,4,0)</f>
        <v>28.311133746678475</v>
      </c>
      <c r="S229" s="12" t="str">
        <f>VLOOKUP(A:A,'ИЗ ОСНОВЫ НОМЕНКЛАТУР'!D:H,5,0)</f>
        <v>B</v>
      </c>
      <c r="T229" s="44">
        <f t="shared" si="39"/>
        <v>0</v>
      </c>
      <c r="U229" s="44">
        <f t="shared" si="40"/>
        <v>0</v>
      </c>
      <c r="V229" s="44">
        <f t="shared" si="41"/>
        <v>0</v>
      </c>
      <c r="W229" s="44">
        <f t="shared" si="42"/>
        <v>396.35587245349865</v>
      </c>
      <c r="X229" s="44">
        <f t="shared" si="43"/>
        <v>0</v>
      </c>
      <c r="Y229" s="44">
        <f t="shared" si="44"/>
        <v>0</v>
      </c>
      <c r="Z229" s="44">
        <f t="shared" si="45"/>
        <v>0</v>
      </c>
      <c r="AA229" s="44">
        <f t="shared" si="46"/>
        <v>254800.20372010628</v>
      </c>
      <c r="AB229" s="44">
        <f t="shared" si="47"/>
        <v>5577.2933480956599</v>
      </c>
      <c r="AC229" s="44">
        <f t="shared" si="48"/>
        <v>50960.040744021258</v>
      </c>
      <c r="AD229" s="44">
        <f t="shared" si="49"/>
        <v>17722.769725420727</v>
      </c>
      <c r="AE229" s="12">
        <f t="shared" si="50"/>
        <v>329456.66341009748</v>
      </c>
    </row>
    <row r="230" spans="1:31" ht="12.6" hidden="1" customHeight="1" x14ac:dyDescent="0.2">
      <c r="A230" s="26" t="s">
        <v>195</v>
      </c>
      <c r="B230" s="19"/>
      <c r="C230" s="19"/>
      <c r="D230" s="20"/>
      <c r="E230" s="21"/>
      <c r="F230" s="22"/>
      <c r="G230" s="21"/>
      <c r="H230" s="22"/>
      <c r="I230" s="20">
        <v>9000</v>
      </c>
      <c r="J230" s="20">
        <v>1694</v>
      </c>
      <c r="K230" s="20"/>
      <c r="L230" s="20"/>
      <c r="M230" s="20"/>
      <c r="N230" s="20">
        <v>3000</v>
      </c>
      <c r="O230" s="20">
        <v>13694</v>
      </c>
      <c r="P230" s="23" t="str">
        <f>VLOOKUP(A230,'ИЗ ОСНОВЫ НОМЕНКЛАТУР'!D:E,2,0)</f>
        <v>Кромочные материалы</v>
      </c>
      <c r="Q230" s="23" t="str">
        <f>VLOOKUP(A230,'ИЗ ОСНОВЫ НОМЕНКЛАТУР'!D:F,3,0)</f>
        <v>Кромка ПВХ Китай</v>
      </c>
      <c r="R230" s="40">
        <f>VLOOKUP(A:A,'ИЗ ОСНОВЫ НОМЕНКЛАТУР'!D:G,4,0)</f>
        <v>24.077155893536123</v>
      </c>
      <c r="S230" s="12" t="str">
        <f>VLOOKUP(A:A,'ИЗ ОСНОВЫ НОМЕНКЛАТУР'!D:H,5,0)</f>
        <v>B</v>
      </c>
      <c r="T230" s="44">
        <f t="shared" si="39"/>
        <v>0</v>
      </c>
      <c r="U230" s="44">
        <f t="shared" si="40"/>
        <v>0</v>
      </c>
      <c r="V230" s="44">
        <f t="shared" si="41"/>
        <v>0</v>
      </c>
      <c r="W230" s="44">
        <f t="shared" si="42"/>
        <v>0</v>
      </c>
      <c r="X230" s="44">
        <f t="shared" si="43"/>
        <v>0</v>
      </c>
      <c r="Y230" s="44">
        <f t="shared" si="44"/>
        <v>216694.40304182511</v>
      </c>
      <c r="Z230" s="44">
        <f t="shared" si="45"/>
        <v>40786.702083650191</v>
      </c>
      <c r="AA230" s="44">
        <f t="shared" si="46"/>
        <v>0</v>
      </c>
      <c r="AB230" s="44">
        <f t="shared" si="47"/>
        <v>0</v>
      </c>
      <c r="AC230" s="44">
        <f t="shared" si="48"/>
        <v>0</v>
      </c>
      <c r="AD230" s="44">
        <f t="shared" si="49"/>
        <v>72231.467680608373</v>
      </c>
      <c r="AE230" s="12">
        <f t="shared" si="50"/>
        <v>329712.57280608366</v>
      </c>
    </row>
    <row r="231" spans="1:31" ht="12.6" hidden="1" customHeight="1" x14ac:dyDescent="0.2">
      <c r="A231" s="26" t="s">
        <v>99</v>
      </c>
      <c r="B231" s="19"/>
      <c r="C231" s="19"/>
      <c r="D231" s="20">
        <v>695</v>
      </c>
      <c r="E231" s="20">
        <v>200</v>
      </c>
      <c r="F231" s="20"/>
      <c r="G231" s="20">
        <v>304</v>
      </c>
      <c r="H231" s="20"/>
      <c r="I231" s="20">
        <v>3400</v>
      </c>
      <c r="J231" s="20">
        <v>5906</v>
      </c>
      <c r="K231" s="20">
        <v>5000</v>
      </c>
      <c r="L231" s="20">
        <v>111</v>
      </c>
      <c r="M231" s="20">
        <v>2000</v>
      </c>
      <c r="N231" s="20">
        <v>1976</v>
      </c>
      <c r="O231" s="20">
        <v>19592</v>
      </c>
      <c r="P231" s="23" t="str">
        <f>VLOOKUP(A231,'ИЗ ОСНОВЫ НОМЕНКЛАТУР'!D:E,2,0)</f>
        <v>Кромочные материалы</v>
      </c>
      <c r="Q231" s="23" t="str">
        <f>VLOOKUP(A231,'ИЗ ОСНОВЫ НОМЕНКЛАТУР'!D:F,3,0)</f>
        <v>Кромка ПВХ Китай</v>
      </c>
      <c r="R231" s="40">
        <f>VLOOKUP(A:A,'ИЗ ОСНОВЫ НОМЕНКЛАТУР'!D:G,4,0)</f>
        <v>28.094868852459015</v>
      </c>
      <c r="S231" s="12" t="str">
        <f>VLOOKUP(A:A,'ИЗ ОСНОВЫ НОМЕНКЛАТУР'!D:H,5,0)</f>
        <v>B</v>
      </c>
      <c r="T231" s="44">
        <f t="shared" si="39"/>
        <v>19525.933852459017</v>
      </c>
      <c r="U231" s="44">
        <f t="shared" si="40"/>
        <v>5618.9737704918034</v>
      </c>
      <c r="V231" s="44">
        <f t="shared" si="41"/>
        <v>0</v>
      </c>
      <c r="W231" s="44">
        <f t="shared" si="42"/>
        <v>8540.8401311475409</v>
      </c>
      <c r="X231" s="44">
        <f t="shared" si="43"/>
        <v>0</v>
      </c>
      <c r="Y231" s="44">
        <f t="shared" si="44"/>
        <v>95522.554098360648</v>
      </c>
      <c r="Z231" s="44">
        <f t="shared" si="45"/>
        <v>165928.29544262294</v>
      </c>
      <c r="AA231" s="44">
        <f t="shared" si="46"/>
        <v>140474.34426229508</v>
      </c>
      <c r="AB231" s="44">
        <f t="shared" si="47"/>
        <v>3118.5304426229509</v>
      </c>
      <c r="AC231" s="44">
        <f t="shared" si="48"/>
        <v>56189.737704918029</v>
      </c>
      <c r="AD231" s="44">
        <f t="shared" si="49"/>
        <v>55515.460852459015</v>
      </c>
      <c r="AE231" s="12">
        <f t="shared" si="50"/>
        <v>550434.67055737693</v>
      </c>
    </row>
    <row r="232" spans="1:31" ht="12.6" hidden="1" customHeight="1" x14ac:dyDescent="0.2">
      <c r="A232" s="26" t="s">
        <v>4227</v>
      </c>
      <c r="B232" s="19"/>
      <c r="C232" s="19"/>
      <c r="D232" s="20"/>
      <c r="E232" s="21"/>
      <c r="F232" s="22"/>
      <c r="G232" s="21"/>
      <c r="H232" s="22"/>
      <c r="I232" s="20">
        <v>5000</v>
      </c>
      <c r="J232" s="20"/>
      <c r="K232" s="20"/>
      <c r="L232" s="20"/>
      <c r="M232" s="20"/>
      <c r="N232" s="20"/>
      <c r="O232" s="20">
        <v>5000</v>
      </c>
      <c r="P232" s="23" t="str">
        <f>VLOOKUP(A232,'ИЗ ОСНОВЫ НОМЕНКЛАТУР'!D:E,2,0)</f>
        <v>Кромочные материалы</v>
      </c>
      <c r="Q232" s="23" t="str">
        <f>VLOOKUP(A232,'ИЗ ОСНОВЫ НОМЕНКЛАТУР'!D:F,3,0)</f>
        <v>Кромка ПВХ Китай</v>
      </c>
      <c r="R232" s="40">
        <f>VLOOKUP(A:A,'ИЗ ОСНОВЫ НОМЕНКЛАТУР'!D:G,4,0)</f>
        <v>24.6</v>
      </c>
      <c r="S232" s="12" t="str">
        <f>VLOOKUP(A:A,'ИЗ ОСНОВЫ НОМЕНКЛАТУР'!D:H,5,0)</f>
        <v>C</v>
      </c>
      <c r="T232" s="44">
        <f t="shared" si="39"/>
        <v>0</v>
      </c>
      <c r="U232" s="44">
        <f t="shared" si="40"/>
        <v>0</v>
      </c>
      <c r="V232" s="44">
        <f t="shared" si="41"/>
        <v>0</v>
      </c>
      <c r="W232" s="44">
        <f t="shared" si="42"/>
        <v>0</v>
      </c>
      <c r="X232" s="44">
        <f t="shared" si="43"/>
        <v>0</v>
      </c>
      <c r="Y232" s="44">
        <f t="shared" si="44"/>
        <v>123000</v>
      </c>
      <c r="Z232" s="44">
        <f t="shared" si="45"/>
        <v>0</v>
      </c>
      <c r="AA232" s="44">
        <f t="shared" si="46"/>
        <v>0</v>
      </c>
      <c r="AB232" s="44">
        <f t="shared" si="47"/>
        <v>0</v>
      </c>
      <c r="AC232" s="44">
        <f t="shared" si="48"/>
        <v>0</v>
      </c>
      <c r="AD232" s="44">
        <f t="shared" si="49"/>
        <v>0</v>
      </c>
      <c r="AE232" s="12">
        <f t="shared" si="50"/>
        <v>123000</v>
      </c>
    </row>
    <row r="233" spans="1:31" ht="12.6" hidden="1" customHeight="1" x14ac:dyDescent="0.2">
      <c r="A233" s="26" t="s">
        <v>65</v>
      </c>
      <c r="B233" s="19"/>
      <c r="C233" s="19"/>
      <c r="D233" s="20"/>
      <c r="E233" s="21"/>
      <c r="F233" s="22"/>
      <c r="G233" s="21"/>
      <c r="H233" s="22"/>
      <c r="I233" s="20"/>
      <c r="J233" s="20">
        <v>439</v>
      </c>
      <c r="K233" s="20"/>
      <c r="L233" s="20"/>
      <c r="M233" s="20"/>
      <c r="N233" s="20">
        <v>1079</v>
      </c>
      <c r="O233" s="20">
        <v>1518</v>
      </c>
      <c r="P233" s="23" t="str">
        <f>VLOOKUP(A233,'ИЗ ОСНОВЫ НОМЕНКЛАТУР'!D:E,2,0)</f>
        <v>Кромочные материалы</v>
      </c>
      <c r="Q233" s="23" t="str">
        <f>VLOOKUP(A233,'ИЗ ОСНОВЫ НОМЕНКЛАТУР'!D:F,3,0)</f>
        <v>Кромка ПВХ Китай</v>
      </c>
      <c r="R233" s="40">
        <f>VLOOKUP(A:A,'ИЗ ОСНОВЫ НОМЕНКЛАТУР'!D:G,4,0)</f>
        <v>26.994657161617109</v>
      </c>
      <c r="S233" s="12" t="str">
        <f>VLOOKUP(A:A,'ИЗ ОСНОВЫ НОМЕНКЛАТУР'!D:H,5,0)</f>
        <v>B</v>
      </c>
      <c r="T233" s="44">
        <f t="shared" si="39"/>
        <v>0</v>
      </c>
      <c r="U233" s="44">
        <f t="shared" si="40"/>
        <v>0</v>
      </c>
      <c r="V233" s="44">
        <f t="shared" si="41"/>
        <v>0</v>
      </c>
      <c r="W233" s="44">
        <f t="shared" si="42"/>
        <v>0</v>
      </c>
      <c r="X233" s="44">
        <f t="shared" si="43"/>
        <v>0</v>
      </c>
      <c r="Y233" s="44">
        <f t="shared" si="44"/>
        <v>0</v>
      </c>
      <c r="Z233" s="44">
        <f t="shared" si="45"/>
        <v>11850.654493949911</v>
      </c>
      <c r="AA233" s="44">
        <f t="shared" si="46"/>
        <v>0</v>
      </c>
      <c r="AB233" s="44">
        <f t="shared" si="47"/>
        <v>0</v>
      </c>
      <c r="AC233" s="44">
        <f t="shared" si="48"/>
        <v>0</v>
      </c>
      <c r="AD233" s="44">
        <f t="shared" si="49"/>
        <v>29127.235077384859</v>
      </c>
      <c r="AE233" s="12">
        <f t="shared" si="50"/>
        <v>40977.889571334774</v>
      </c>
    </row>
    <row r="234" spans="1:31" ht="12.6" hidden="1" customHeight="1" x14ac:dyDescent="0.2">
      <c r="A234" s="26" t="s">
        <v>129</v>
      </c>
      <c r="B234" s="19"/>
      <c r="C234" s="19"/>
      <c r="D234" s="20"/>
      <c r="E234" s="21"/>
      <c r="F234" s="22"/>
      <c r="G234" s="20">
        <v>531</v>
      </c>
      <c r="H234" s="20"/>
      <c r="I234" s="20"/>
      <c r="J234" s="20"/>
      <c r="K234" s="20">
        <v>4000</v>
      </c>
      <c r="L234" s="20">
        <v>15</v>
      </c>
      <c r="M234" s="20"/>
      <c r="N234" s="20">
        <v>5794</v>
      </c>
      <c r="O234" s="20">
        <v>10340</v>
      </c>
      <c r="P234" s="23" t="str">
        <f>VLOOKUP(A234,'ИЗ ОСНОВЫ НОМЕНКЛАТУР'!D:E,2,0)</f>
        <v>Кромочные материалы</v>
      </c>
      <c r="Q234" s="23" t="str">
        <f>VLOOKUP(A234,'ИЗ ОСНОВЫ НОМЕНКЛАТУР'!D:F,3,0)</f>
        <v>Кромка ПВХ Китай</v>
      </c>
      <c r="R234" s="40">
        <f>VLOOKUP(A:A,'ИЗ ОСНОВЫ НОМЕНКЛАТУР'!D:G,4,0)</f>
        <v>27</v>
      </c>
      <c r="S234" s="12" t="str">
        <f>VLOOKUP(A:A,'ИЗ ОСНОВЫ НОМЕНКЛАТУР'!D:H,5,0)</f>
        <v>B</v>
      </c>
      <c r="T234" s="44">
        <f t="shared" si="39"/>
        <v>0</v>
      </c>
      <c r="U234" s="44">
        <f t="shared" si="40"/>
        <v>0</v>
      </c>
      <c r="V234" s="44">
        <f t="shared" si="41"/>
        <v>0</v>
      </c>
      <c r="W234" s="44">
        <f t="shared" si="42"/>
        <v>14337</v>
      </c>
      <c r="X234" s="44">
        <f t="shared" si="43"/>
        <v>0</v>
      </c>
      <c r="Y234" s="44">
        <f t="shared" si="44"/>
        <v>0</v>
      </c>
      <c r="Z234" s="44">
        <f t="shared" si="45"/>
        <v>0</v>
      </c>
      <c r="AA234" s="44">
        <f t="shared" si="46"/>
        <v>108000</v>
      </c>
      <c r="AB234" s="44">
        <f t="shared" si="47"/>
        <v>405</v>
      </c>
      <c r="AC234" s="44">
        <f t="shared" si="48"/>
        <v>0</v>
      </c>
      <c r="AD234" s="44">
        <f t="shared" si="49"/>
        <v>156438</v>
      </c>
      <c r="AE234" s="12">
        <f t="shared" si="50"/>
        <v>279180</v>
      </c>
    </row>
    <row r="235" spans="1:31" ht="12.6" hidden="1" customHeight="1" x14ac:dyDescent="0.2">
      <c r="A235" s="26" t="s">
        <v>70</v>
      </c>
      <c r="B235" s="19"/>
      <c r="C235" s="19"/>
      <c r="D235" s="20"/>
      <c r="E235" s="21"/>
      <c r="F235" s="22"/>
      <c r="G235" s="20">
        <v>160</v>
      </c>
      <c r="H235" s="20"/>
      <c r="I235" s="20"/>
      <c r="J235" s="20"/>
      <c r="K235" s="20">
        <v>2000</v>
      </c>
      <c r="L235" s="20"/>
      <c r="M235" s="20"/>
      <c r="N235" s="20">
        <v>13705</v>
      </c>
      <c r="O235" s="20">
        <v>15865</v>
      </c>
      <c r="P235" s="23" t="str">
        <f>VLOOKUP(A235,'ИЗ ОСНОВЫ НОМЕНКЛАТУР'!D:E,2,0)</f>
        <v>Кромочные материалы</v>
      </c>
      <c r="Q235" s="23" t="str">
        <f>VLOOKUP(A235,'ИЗ ОСНОВЫ НОМЕНКЛАТУР'!D:F,3,0)</f>
        <v>Кромка ПВХ Китай</v>
      </c>
      <c r="R235" s="40">
        <f>VLOOKUP(A:A,'ИЗ ОСНОВЫ НОМЕНКЛАТУР'!D:G,4,0)</f>
        <v>28.918524192628094</v>
      </c>
      <c r="S235" s="12" t="str">
        <f>VLOOKUP(A:A,'ИЗ ОСНОВЫ НОМЕНКЛАТУР'!D:H,5,0)</f>
        <v>B</v>
      </c>
      <c r="T235" s="44">
        <f t="shared" si="39"/>
        <v>0</v>
      </c>
      <c r="U235" s="44">
        <f t="shared" si="40"/>
        <v>0</v>
      </c>
      <c r="V235" s="44">
        <f t="shared" si="41"/>
        <v>0</v>
      </c>
      <c r="W235" s="44">
        <f t="shared" si="42"/>
        <v>4626.9638708204948</v>
      </c>
      <c r="X235" s="44">
        <f t="shared" si="43"/>
        <v>0</v>
      </c>
      <c r="Y235" s="44">
        <f t="shared" si="44"/>
        <v>0</v>
      </c>
      <c r="Z235" s="44">
        <f t="shared" si="45"/>
        <v>0</v>
      </c>
      <c r="AA235" s="44">
        <f t="shared" si="46"/>
        <v>57837.048385256188</v>
      </c>
      <c r="AB235" s="44">
        <f t="shared" si="47"/>
        <v>0</v>
      </c>
      <c r="AC235" s="44">
        <f t="shared" si="48"/>
        <v>0</v>
      </c>
      <c r="AD235" s="44">
        <f t="shared" si="49"/>
        <v>396328.37405996805</v>
      </c>
      <c r="AE235" s="12">
        <f t="shared" si="50"/>
        <v>458792.38631604472</v>
      </c>
    </row>
    <row r="236" spans="1:31" ht="12.6" hidden="1" customHeight="1" x14ac:dyDescent="0.2">
      <c r="A236" s="26" t="s">
        <v>46</v>
      </c>
      <c r="B236" s="19"/>
      <c r="C236" s="19"/>
      <c r="D236" s="20">
        <v>1310</v>
      </c>
      <c r="E236" s="20">
        <v>200</v>
      </c>
      <c r="F236" s="20"/>
      <c r="G236" s="21"/>
      <c r="H236" s="22"/>
      <c r="I236" s="20">
        <v>7000</v>
      </c>
      <c r="J236" s="20">
        <v>3919</v>
      </c>
      <c r="K236" s="20">
        <v>14800</v>
      </c>
      <c r="L236" s="20"/>
      <c r="M236" s="20"/>
      <c r="N236" s="20">
        <v>3263</v>
      </c>
      <c r="O236" s="20">
        <v>30492</v>
      </c>
      <c r="P236" s="23" t="str">
        <f>VLOOKUP(A236,'ИЗ ОСНОВЫ НОМЕНКЛАТУР'!D:E,2,0)</f>
        <v>Кромочные материалы</v>
      </c>
      <c r="Q236" s="23" t="str">
        <f>VLOOKUP(A236,'ИЗ ОСНОВЫ НОМЕНКЛАТУР'!D:F,3,0)</f>
        <v>Кромка ПВХ Китай</v>
      </c>
      <c r="R236" s="40">
        <f>VLOOKUP(A:A,'ИЗ ОСНОВЫ НОМЕНКЛАТУР'!D:G,4,0)</f>
        <v>24.275809876471779</v>
      </c>
      <c r="S236" s="12" t="str">
        <f>VLOOKUP(A:A,'ИЗ ОСНОВЫ НОМЕНКЛАТУР'!D:H,5,0)</f>
        <v>B</v>
      </c>
      <c r="T236" s="44">
        <f t="shared" si="39"/>
        <v>31801.31093817803</v>
      </c>
      <c r="U236" s="44">
        <f t="shared" si="40"/>
        <v>4855.1619752943561</v>
      </c>
      <c r="V236" s="44">
        <f t="shared" si="41"/>
        <v>0</v>
      </c>
      <c r="W236" s="44">
        <f t="shared" si="42"/>
        <v>0</v>
      </c>
      <c r="X236" s="44">
        <f t="shared" si="43"/>
        <v>0</v>
      </c>
      <c r="Y236" s="44">
        <f t="shared" si="44"/>
        <v>169930.66913530245</v>
      </c>
      <c r="Z236" s="44">
        <f t="shared" si="45"/>
        <v>95136.8989058929</v>
      </c>
      <c r="AA236" s="44">
        <f t="shared" si="46"/>
        <v>359281.98617178231</v>
      </c>
      <c r="AB236" s="44">
        <f t="shared" si="47"/>
        <v>0</v>
      </c>
      <c r="AC236" s="44">
        <f t="shared" si="48"/>
        <v>0</v>
      </c>
      <c r="AD236" s="44">
        <f t="shared" si="49"/>
        <v>79211.96762692742</v>
      </c>
      <c r="AE236" s="12">
        <f t="shared" si="50"/>
        <v>740217.99475337751</v>
      </c>
    </row>
    <row r="237" spans="1:31" ht="12.6" hidden="1" customHeight="1" x14ac:dyDescent="0.2">
      <c r="A237" s="26" t="s">
        <v>207</v>
      </c>
      <c r="B237" s="19"/>
      <c r="C237" s="19"/>
      <c r="D237" s="20"/>
      <c r="E237" s="21"/>
      <c r="F237" s="22"/>
      <c r="G237" s="20">
        <v>600</v>
      </c>
      <c r="H237" s="20"/>
      <c r="I237" s="20"/>
      <c r="J237" s="20">
        <v>3870</v>
      </c>
      <c r="K237" s="20">
        <v>8790</v>
      </c>
      <c r="L237" s="20">
        <v>60</v>
      </c>
      <c r="M237" s="20">
        <v>600</v>
      </c>
      <c r="N237" s="20">
        <v>4900</v>
      </c>
      <c r="O237" s="20">
        <v>18820</v>
      </c>
      <c r="P237" s="23" t="str">
        <f>VLOOKUP(A237,'ИЗ ОСНОВЫ НОМЕНКЛАТУР'!D:E,2,0)</f>
        <v>Кромочные материалы</v>
      </c>
      <c r="Q237" s="23" t="str">
        <f>VLOOKUP(A237,'ИЗ ОСНОВЫ НОМЕНКЛАТУР'!D:F,3,0)</f>
        <v>Кромка ПВХ Китай</v>
      </c>
      <c r="R237" s="40">
        <f>VLOOKUP(A:A,'ИЗ ОСНОВЫ НОМЕНКЛАТУР'!D:G,4,0)</f>
        <v>28.780551470588236</v>
      </c>
      <c r="S237" s="12" t="str">
        <f>VLOOKUP(A:A,'ИЗ ОСНОВЫ НОМЕНКЛАТУР'!D:H,5,0)</f>
        <v>C</v>
      </c>
      <c r="T237" s="44">
        <f t="shared" si="39"/>
        <v>0</v>
      </c>
      <c r="U237" s="44">
        <f t="shared" si="40"/>
        <v>0</v>
      </c>
      <c r="V237" s="44">
        <f t="shared" si="41"/>
        <v>0</v>
      </c>
      <c r="W237" s="44">
        <f t="shared" si="42"/>
        <v>17268.330882352941</v>
      </c>
      <c r="X237" s="44">
        <f t="shared" si="43"/>
        <v>0</v>
      </c>
      <c r="Y237" s="44">
        <f t="shared" si="44"/>
        <v>0</v>
      </c>
      <c r="Z237" s="44">
        <f t="shared" si="45"/>
        <v>111380.73419117647</v>
      </c>
      <c r="AA237" s="44">
        <f t="shared" si="46"/>
        <v>252981.04742647058</v>
      </c>
      <c r="AB237" s="44">
        <f t="shared" si="47"/>
        <v>1726.8330882352941</v>
      </c>
      <c r="AC237" s="44">
        <f t="shared" si="48"/>
        <v>17268.330882352941</v>
      </c>
      <c r="AD237" s="44">
        <f t="shared" si="49"/>
        <v>141024.70220588235</v>
      </c>
      <c r="AE237" s="12">
        <f t="shared" si="50"/>
        <v>541649.97867647058</v>
      </c>
    </row>
    <row r="238" spans="1:31" ht="12.6" hidden="1" customHeight="1" x14ac:dyDescent="0.2">
      <c r="A238" s="26" t="s">
        <v>64</v>
      </c>
      <c r="B238" s="19"/>
      <c r="C238" s="19"/>
      <c r="D238" s="20">
        <v>11</v>
      </c>
      <c r="E238" s="20">
        <v>200</v>
      </c>
      <c r="F238" s="20"/>
      <c r="G238" s="20">
        <v>152</v>
      </c>
      <c r="H238" s="20"/>
      <c r="I238" s="20"/>
      <c r="J238" s="20">
        <v>2761</v>
      </c>
      <c r="K238" s="20">
        <v>15000</v>
      </c>
      <c r="L238" s="20">
        <v>93</v>
      </c>
      <c r="M238" s="20">
        <v>1000</v>
      </c>
      <c r="N238" s="20">
        <v>6611</v>
      </c>
      <c r="O238" s="20">
        <v>25828</v>
      </c>
      <c r="P238" s="23" t="str">
        <f>VLOOKUP(A238,'ИЗ ОСНОВЫ НОМЕНКЛАТУР'!D:E,2,0)</f>
        <v>Кромочные материалы</v>
      </c>
      <c r="Q238" s="23" t="str">
        <f>VLOOKUP(A238,'ИЗ ОСНОВЫ НОМЕНКЛАТУР'!D:F,3,0)</f>
        <v>Кромка ПВХ Китай</v>
      </c>
      <c r="R238" s="40">
        <f>VLOOKUP(A:A,'ИЗ ОСНОВЫ НОМЕНКЛАТУР'!D:G,4,0)</f>
        <v>29.887417934984359</v>
      </c>
      <c r="S238" s="12" t="str">
        <f>VLOOKUP(A:A,'ИЗ ОСНОВЫ НОМЕНКЛАТУР'!D:H,5,0)</f>
        <v>B</v>
      </c>
      <c r="T238" s="44">
        <f t="shared" si="39"/>
        <v>328.76159728482793</v>
      </c>
      <c r="U238" s="44">
        <f t="shared" si="40"/>
        <v>5977.483586996872</v>
      </c>
      <c r="V238" s="44">
        <f t="shared" si="41"/>
        <v>0</v>
      </c>
      <c r="W238" s="44">
        <f t="shared" si="42"/>
        <v>4542.8875261176227</v>
      </c>
      <c r="X238" s="44">
        <f t="shared" si="43"/>
        <v>0</v>
      </c>
      <c r="Y238" s="44">
        <f t="shared" si="44"/>
        <v>0</v>
      </c>
      <c r="Z238" s="44">
        <f t="shared" si="45"/>
        <v>82519.16091849182</v>
      </c>
      <c r="AA238" s="44">
        <f t="shared" si="46"/>
        <v>448311.26902476541</v>
      </c>
      <c r="AB238" s="44">
        <f t="shared" si="47"/>
        <v>2779.5298679535454</v>
      </c>
      <c r="AC238" s="44">
        <f t="shared" si="48"/>
        <v>29887.417934984358</v>
      </c>
      <c r="AD238" s="44">
        <f t="shared" si="49"/>
        <v>197585.7199681816</v>
      </c>
      <c r="AE238" s="12">
        <f t="shared" si="50"/>
        <v>771932.23042477597</v>
      </c>
    </row>
    <row r="239" spans="1:31" ht="12.6" hidden="1" customHeight="1" x14ac:dyDescent="0.2">
      <c r="A239" s="26" t="s">
        <v>4228</v>
      </c>
      <c r="B239" s="19"/>
      <c r="C239" s="19"/>
      <c r="D239" s="20"/>
      <c r="E239" s="21"/>
      <c r="F239" s="22"/>
      <c r="G239" s="21"/>
      <c r="H239" s="22"/>
      <c r="I239" s="20">
        <v>3000</v>
      </c>
      <c r="J239" s="20"/>
      <c r="K239" s="20"/>
      <c r="L239" s="20"/>
      <c r="M239" s="20"/>
      <c r="N239" s="20"/>
      <c r="O239" s="20">
        <v>3000</v>
      </c>
      <c r="P239" s="23" t="str">
        <f>VLOOKUP(A239,'ИЗ ОСНОВЫ НОМЕНКЛАТУР'!D:E,2,0)</f>
        <v>Кромочные материалы</v>
      </c>
      <c r="Q239" s="23" t="str">
        <f>VLOOKUP(A239,'ИЗ ОСНОВЫ НОМЕНКЛАТУР'!D:F,3,0)</f>
        <v>Кромка ПВХ Китай</v>
      </c>
      <c r="R239" s="40">
        <f>VLOOKUP(A:A,'ИЗ ОСНОВЫ НОМЕНКЛАТУР'!D:G,4,0)</f>
        <v>24.3</v>
      </c>
      <c r="S239" s="12" t="str">
        <f>VLOOKUP(A:A,'ИЗ ОСНОВЫ НОМЕНКЛАТУР'!D:H,5,0)</f>
        <v>C</v>
      </c>
      <c r="T239" s="44">
        <f t="shared" si="39"/>
        <v>0</v>
      </c>
      <c r="U239" s="44">
        <f t="shared" si="40"/>
        <v>0</v>
      </c>
      <c r="V239" s="44">
        <f t="shared" si="41"/>
        <v>0</v>
      </c>
      <c r="W239" s="44">
        <f t="shared" si="42"/>
        <v>0</v>
      </c>
      <c r="X239" s="44">
        <f t="shared" si="43"/>
        <v>0</v>
      </c>
      <c r="Y239" s="44">
        <f t="shared" si="44"/>
        <v>72900</v>
      </c>
      <c r="Z239" s="44">
        <f t="shared" si="45"/>
        <v>0</v>
      </c>
      <c r="AA239" s="44">
        <f t="shared" si="46"/>
        <v>0</v>
      </c>
      <c r="AB239" s="44">
        <f t="shared" si="47"/>
        <v>0</v>
      </c>
      <c r="AC239" s="44">
        <f t="shared" si="48"/>
        <v>0</v>
      </c>
      <c r="AD239" s="44">
        <f t="shared" si="49"/>
        <v>0</v>
      </c>
      <c r="AE239" s="12">
        <f t="shared" si="50"/>
        <v>72900</v>
      </c>
    </row>
    <row r="240" spans="1:31" ht="12.6" hidden="1" customHeight="1" x14ac:dyDescent="0.2">
      <c r="A240" s="26" t="s">
        <v>164</v>
      </c>
      <c r="B240" s="19"/>
      <c r="C240" s="19"/>
      <c r="D240" s="20"/>
      <c r="E240" s="21"/>
      <c r="F240" s="22"/>
      <c r="G240" s="21"/>
      <c r="H240" s="22"/>
      <c r="I240" s="20">
        <v>29000</v>
      </c>
      <c r="J240" s="20">
        <v>2941</v>
      </c>
      <c r="K240" s="20">
        <v>21000</v>
      </c>
      <c r="L240" s="20">
        <v>5</v>
      </c>
      <c r="M240" s="20">
        <v>1000</v>
      </c>
      <c r="N240" s="20">
        <v>227</v>
      </c>
      <c r="O240" s="20">
        <v>54173</v>
      </c>
      <c r="P240" s="23" t="str">
        <f>VLOOKUP(A240,'ИЗ ОСНОВЫ НОМЕНКЛАТУР'!D:E,2,0)</f>
        <v>Кромочные материалы</v>
      </c>
      <c r="Q240" s="23" t="str">
        <f>VLOOKUP(A240,'ИЗ ОСНОВЫ НОМЕНКЛАТУР'!D:F,3,0)</f>
        <v>Кромка ПВХ Китай</v>
      </c>
      <c r="R240" s="40">
        <f>VLOOKUP(A:A,'ИЗ ОСНОВЫ НОМЕНКЛАТУР'!D:G,4,0)</f>
        <v>28.908890874567184</v>
      </c>
      <c r="S240" s="12" t="str">
        <f>VLOOKUP(A:A,'ИЗ ОСНОВЫ НОМЕНКЛАТУР'!D:H,5,0)</f>
        <v>B</v>
      </c>
      <c r="T240" s="44">
        <f t="shared" si="39"/>
        <v>0</v>
      </c>
      <c r="U240" s="44">
        <f t="shared" si="40"/>
        <v>0</v>
      </c>
      <c r="V240" s="44">
        <f t="shared" si="41"/>
        <v>0</v>
      </c>
      <c r="W240" s="44">
        <f t="shared" si="42"/>
        <v>0</v>
      </c>
      <c r="X240" s="44">
        <f t="shared" si="43"/>
        <v>0</v>
      </c>
      <c r="Y240" s="44">
        <f t="shared" si="44"/>
        <v>838357.83536244836</v>
      </c>
      <c r="Z240" s="44">
        <f t="shared" si="45"/>
        <v>85021.048062102083</v>
      </c>
      <c r="AA240" s="44">
        <f t="shared" si="46"/>
        <v>607086.70836591092</v>
      </c>
      <c r="AB240" s="44">
        <f t="shared" si="47"/>
        <v>144.54445437283593</v>
      </c>
      <c r="AC240" s="44">
        <f t="shared" si="48"/>
        <v>28908.890874567183</v>
      </c>
      <c r="AD240" s="44">
        <f t="shared" si="49"/>
        <v>6562.3182285267512</v>
      </c>
      <c r="AE240" s="12">
        <f t="shared" si="50"/>
        <v>1566081.3453479281</v>
      </c>
    </row>
    <row r="241" spans="1:31" ht="12.6" hidden="1" customHeight="1" x14ac:dyDescent="0.2">
      <c r="A241" s="26" t="s">
        <v>40</v>
      </c>
      <c r="B241" s="19"/>
      <c r="C241" s="19"/>
      <c r="D241" s="20">
        <v>1782</v>
      </c>
      <c r="E241" s="20">
        <v>200</v>
      </c>
      <c r="F241" s="20"/>
      <c r="G241" s="20">
        <v>164</v>
      </c>
      <c r="H241" s="20"/>
      <c r="I241" s="20"/>
      <c r="J241" s="20">
        <v>815</v>
      </c>
      <c r="K241" s="20">
        <v>3000</v>
      </c>
      <c r="L241" s="20"/>
      <c r="M241" s="20"/>
      <c r="N241" s="20">
        <v>1992</v>
      </c>
      <c r="O241" s="20">
        <v>7953</v>
      </c>
      <c r="P241" s="23" t="str">
        <f>VLOOKUP(A241,'ИЗ ОСНОВЫ НОМЕНКЛАТУР'!D:E,2,0)</f>
        <v>Кромочные материалы</v>
      </c>
      <c r="Q241" s="23" t="str">
        <f>VLOOKUP(A241,'ИЗ ОСНОВЫ НОМЕНКЛАТУР'!D:F,3,0)</f>
        <v>Кромка ПВХ Китай</v>
      </c>
      <c r="R241" s="40">
        <f>VLOOKUP(A:A,'ИЗ ОСНОВЫ НОМЕНКЛАТУР'!D:G,4,0)</f>
        <v>27.029045635573091</v>
      </c>
      <c r="S241" s="12" t="str">
        <f>VLOOKUP(A:A,'ИЗ ОСНОВЫ НОМЕНКЛАТУР'!D:H,5,0)</f>
        <v>A</v>
      </c>
      <c r="T241" s="44">
        <f t="shared" si="39"/>
        <v>48165.75932259125</v>
      </c>
      <c r="U241" s="44">
        <f t="shared" si="40"/>
        <v>5405.8091271146186</v>
      </c>
      <c r="V241" s="44">
        <f t="shared" si="41"/>
        <v>0</v>
      </c>
      <c r="W241" s="44">
        <f t="shared" si="42"/>
        <v>4432.7634842339867</v>
      </c>
      <c r="X241" s="44">
        <f t="shared" si="43"/>
        <v>0</v>
      </c>
      <c r="Y241" s="44">
        <f t="shared" si="44"/>
        <v>0</v>
      </c>
      <c r="Z241" s="44">
        <f t="shared" si="45"/>
        <v>22028.672192992068</v>
      </c>
      <c r="AA241" s="44">
        <f t="shared" si="46"/>
        <v>81087.136906719272</v>
      </c>
      <c r="AB241" s="44">
        <f t="shared" si="47"/>
        <v>0</v>
      </c>
      <c r="AC241" s="44">
        <f t="shared" si="48"/>
        <v>0</v>
      </c>
      <c r="AD241" s="44">
        <f t="shared" si="49"/>
        <v>53841.8589060616</v>
      </c>
      <c r="AE241" s="12">
        <f t="shared" si="50"/>
        <v>214961.99993971278</v>
      </c>
    </row>
    <row r="242" spans="1:31" ht="12.6" hidden="1" customHeight="1" x14ac:dyDescent="0.2">
      <c r="A242" s="26" t="s">
        <v>167</v>
      </c>
      <c r="B242" s="19"/>
      <c r="C242" s="19"/>
      <c r="D242" s="20"/>
      <c r="E242" s="21"/>
      <c r="F242" s="22"/>
      <c r="G242" s="20">
        <v>1000</v>
      </c>
      <c r="H242" s="20"/>
      <c r="I242" s="20">
        <v>10000</v>
      </c>
      <c r="J242" s="20">
        <v>2000</v>
      </c>
      <c r="K242" s="20">
        <v>10000</v>
      </c>
      <c r="L242" s="20">
        <v>93</v>
      </c>
      <c r="M242" s="20">
        <v>2200</v>
      </c>
      <c r="N242" s="20"/>
      <c r="O242" s="20">
        <v>25293</v>
      </c>
      <c r="P242" s="23" t="str">
        <f>VLOOKUP(A242,'ИЗ ОСНОВЫ НОМЕНКЛАТУР'!D:E,2,0)</f>
        <v>Кромочные материалы</v>
      </c>
      <c r="Q242" s="23" t="str">
        <f>VLOOKUP(A242,'ИЗ ОСНОВЫ НОМЕНКЛАТУР'!D:F,3,0)</f>
        <v>Кромка ПВХ Китай</v>
      </c>
      <c r="R242" s="40">
        <f>VLOOKUP(A:A,'ИЗ ОСНОВЫ НОМЕНКЛАТУР'!D:G,4,0)</f>
        <v>24.815392965696915</v>
      </c>
      <c r="S242" s="12" t="str">
        <f>VLOOKUP(A:A,'ИЗ ОСНОВЫ НОМЕНКЛАТУР'!D:H,5,0)</f>
        <v>A</v>
      </c>
      <c r="T242" s="44">
        <f t="shared" si="39"/>
        <v>0</v>
      </c>
      <c r="U242" s="44">
        <f t="shared" si="40"/>
        <v>0</v>
      </c>
      <c r="V242" s="44">
        <f t="shared" si="41"/>
        <v>0</v>
      </c>
      <c r="W242" s="44">
        <f t="shared" si="42"/>
        <v>24815.392965696916</v>
      </c>
      <c r="X242" s="44">
        <f t="shared" si="43"/>
        <v>0</v>
      </c>
      <c r="Y242" s="44">
        <f t="shared" si="44"/>
        <v>248153.92965696915</v>
      </c>
      <c r="Z242" s="44">
        <f t="shared" si="45"/>
        <v>49630.785931393832</v>
      </c>
      <c r="AA242" s="44">
        <f t="shared" si="46"/>
        <v>248153.92965696915</v>
      </c>
      <c r="AB242" s="44">
        <f t="shared" si="47"/>
        <v>2307.8315458098132</v>
      </c>
      <c r="AC242" s="44">
        <f t="shared" si="48"/>
        <v>54593.864524533215</v>
      </c>
      <c r="AD242" s="44">
        <f t="shared" si="49"/>
        <v>0</v>
      </c>
      <c r="AE242" s="12">
        <f t="shared" si="50"/>
        <v>627655.73428137205</v>
      </c>
    </row>
    <row r="243" spans="1:31" ht="12.6" hidden="1" customHeight="1" x14ac:dyDescent="0.2">
      <c r="A243" s="26" t="s">
        <v>51</v>
      </c>
      <c r="B243" s="19"/>
      <c r="C243" s="19"/>
      <c r="D243" s="20">
        <v>472</v>
      </c>
      <c r="E243" s="21"/>
      <c r="F243" s="22"/>
      <c r="G243" s="20">
        <v>852</v>
      </c>
      <c r="H243" s="20"/>
      <c r="I243" s="20">
        <v>4000</v>
      </c>
      <c r="J243" s="20">
        <v>2160</v>
      </c>
      <c r="K243" s="20">
        <v>5000</v>
      </c>
      <c r="L243" s="20">
        <v>197</v>
      </c>
      <c r="M243" s="20">
        <v>3800</v>
      </c>
      <c r="N243" s="20">
        <v>2230</v>
      </c>
      <c r="O243" s="20">
        <v>18711</v>
      </c>
      <c r="P243" s="23" t="str">
        <f>VLOOKUP(A243,'ИЗ ОСНОВЫ НОМЕНКЛАТУР'!D:E,2,0)</f>
        <v>Кромочные материалы</v>
      </c>
      <c r="Q243" s="23" t="str">
        <f>VLOOKUP(A243,'ИЗ ОСНОВЫ НОМЕНКЛАТУР'!D:F,3,0)</f>
        <v>Кромка ПВХ Китай</v>
      </c>
      <c r="R243" s="40">
        <f>VLOOKUP(A:A,'ИЗ ОСНОВЫ НОМЕНКЛАТУР'!D:G,4,0)</f>
        <v>28.127669700103414</v>
      </c>
      <c r="S243" s="12" t="str">
        <f>VLOOKUP(A:A,'ИЗ ОСНОВЫ НОМЕНКЛАТУР'!D:H,5,0)</f>
        <v>B</v>
      </c>
      <c r="T243" s="44">
        <f t="shared" si="39"/>
        <v>13276.260098448811</v>
      </c>
      <c r="U243" s="44">
        <f t="shared" si="40"/>
        <v>0</v>
      </c>
      <c r="V243" s="44">
        <f t="shared" si="41"/>
        <v>0</v>
      </c>
      <c r="W243" s="44">
        <f t="shared" si="42"/>
        <v>23964.77458448811</v>
      </c>
      <c r="X243" s="44">
        <f t="shared" si="43"/>
        <v>0</v>
      </c>
      <c r="Y243" s="44">
        <f t="shared" si="44"/>
        <v>112510.67880041366</v>
      </c>
      <c r="Z243" s="44">
        <f t="shared" si="45"/>
        <v>60755.766552223373</v>
      </c>
      <c r="AA243" s="44">
        <f t="shared" si="46"/>
        <v>140638.34850051708</v>
      </c>
      <c r="AB243" s="44">
        <f t="shared" si="47"/>
        <v>5541.150930920373</v>
      </c>
      <c r="AC243" s="44">
        <f t="shared" si="48"/>
        <v>106885.14486039297</v>
      </c>
      <c r="AD243" s="44">
        <f t="shared" si="49"/>
        <v>62724.703431230613</v>
      </c>
      <c r="AE243" s="12">
        <f t="shared" si="50"/>
        <v>526296.82775863493</v>
      </c>
    </row>
    <row r="244" spans="1:31" ht="12.6" hidden="1" customHeight="1" x14ac:dyDescent="0.2">
      <c r="A244" s="26" t="s">
        <v>75</v>
      </c>
      <c r="B244" s="19"/>
      <c r="C244" s="19"/>
      <c r="D244" s="20"/>
      <c r="E244" s="20">
        <v>200</v>
      </c>
      <c r="F244" s="20"/>
      <c r="G244" s="20">
        <v>267</v>
      </c>
      <c r="H244" s="20"/>
      <c r="I244" s="20">
        <v>11000</v>
      </c>
      <c r="J244" s="20">
        <v>2769</v>
      </c>
      <c r="K244" s="20">
        <v>5000</v>
      </c>
      <c r="L244" s="20"/>
      <c r="M244" s="20">
        <v>4200</v>
      </c>
      <c r="N244" s="20">
        <v>1630</v>
      </c>
      <c r="O244" s="20">
        <v>25066</v>
      </c>
      <c r="P244" s="23" t="str">
        <f>VLOOKUP(A244,'ИЗ ОСНОВЫ НОМЕНКЛАТУР'!D:E,2,0)</f>
        <v>Кромочные материалы</v>
      </c>
      <c r="Q244" s="23" t="str">
        <f>VLOOKUP(A244,'ИЗ ОСНОВЫ НОМЕНКЛАТУР'!D:F,3,0)</f>
        <v>Кромка ПВХ Китай</v>
      </c>
      <c r="R244" s="40">
        <f>VLOOKUP(A:A,'ИЗ ОСНОВЫ НОМЕНКЛАТУР'!D:G,4,0)</f>
        <v>24.215914683796253</v>
      </c>
      <c r="S244" s="12" t="str">
        <f>VLOOKUP(A:A,'ИЗ ОСНОВЫ НОМЕНКЛАТУР'!D:H,5,0)</f>
        <v>B</v>
      </c>
      <c r="T244" s="44">
        <f t="shared" si="39"/>
        <v>0</v>
      </c>
      <c r="U244" s="44">
        <f t="shared" si="40"/>
        <v>4843.1829367592509</v>
      </c>
      <c r="V244" s="44">
        <f t="shared" si="41"/>
        <v>0</v>
      </c>
      <c r="W244" s="44">
        <f t="shared" si="42"/>
        <v>6465.6492205735995</v>
      </c>
      <c r="X244" s="44">
        <f t="shared" si="43"/>
        <v>0</v>
      </c>
      <c r="Y244" s="44">
        <f t="shared" si="44"/>
        <v>266375.06152175879</v>
      </c>
      <c r="Z244" s="44">
        <f t="shared" si="45"/>
        <v>67053.867759431829</v>
      </c>
      <c r="AA244" s="44">
        <f t="shared" si="46"/>
        <v>121079.57341898126</v>
      </c>
      <c r="AB244" s="44">
        <f t="shared" si="47"/>
        <v>0</v>
      </c>
      <c r="AC244" s="44">
        <f t="shared" si="48"/>
        <v>101706.84167194426</v>
      </c>
      <c r="AD244" s="44">
        <f t="shared" si="49"/>
        <v>39471.940934587896</v>
      </c>
      <c r="AE244" s="12">
        <f t="shared" si="50"/>
        <v>606996.11746403691</v>
      </c>
    </row>
    <row r="245" spans="1:31" ht="12.6" hidden="1" customHeight="1" x14ac:dyDescent="0.2">
      <c r="A245" s="26" t="s">
        <v>124</v>
      </c>
      <c r="B245" s="19"/>
      <c r="C245" s="19"/>
      <c r="D245" s="20">
        <v>1890</v>
      </c>
      <c r="E245" s="20">
        <v>200</v>
      </c>
      <c r="F245" s="20"/>
      <c r="G245" s="21"/>
      <c r="H245" s="22"/>
      <c r="I245" s="20"/>
      <c r="J245" s="20">
        <v>985</v>
      </c>
      <c r="K245" s="20">
        <v>1000</v>
      </c>
      <c r="L245" s="20">
        <v>162</v>
      </c>
      <c r="M245" s="20">
        <v>1000</v>
      </c>
      <c r="N245" s="20">
        <v>1677</v>
      </c>
      <c r="O245" s="20">
        <v>6914</v>
      </c>
      <c r="P245" s="23" t="str">
        <f>VLOOKUP(A245,'ИЗ ОСНОВЫ НОМЕНКЛАТУР'!D:E,2,0)</f>
        <v>Кромочные материалы</v>
      </c>
      <c r="Q245" s="23" t="str">
        <f>VLOOKUP(A245,'ИЗ ОСНОВЫ НОМЕНКЛАТУР'!D:F,3,0)</f>
        <v>Кромка ПВХ Китай</v>
      </c>
      <c r="R245" s="40">
        <f>VLOOKUP(A:A,'ИЗ ОСНОВЫ НОМЕНКЛАТУР'!D:G,4,0)</f>
        <v>20.053065001367489</v>
      </c>
      <c r="S245" s="12" t="str">
        <f>VLOOKUP(A:A,'ИЗ ОСНОВЫ НОМЕНКЛАТУР'!D:H,5,0)</f>
        <v>B</v>
      </c>
      <c r="T245" s="44">
        <f t="shared" si="39"/>
        <v>37900.292852584556</v>
      </c>
      <c r="U245" s="44">
        <f t="shared" si="40"/>
        <v>4010.6130002734981</v>
      </c>
      <c r="V245" s="44">
        <f t="shared" si="41"/>
        <v>0</v>
      </c>
      <c r="W245" s="44">
        <f t="shared" si="42"/>
        <v>0</v>
      </c>
      <c r="X245" s="44">
        <f t="shared" si="43"/>
        <v>0</v>
      </c>
      <c r="Y245" s="44">
        <f t="shared" si="44"/>
        <v>0</v>
      </c>
      <c r="Z245" s="44">
        <f t="shared" si="45"/>
        <v>19752.269026346978</v>
      </c>
      <c r="AA245" s="44">
        <f t="shared" si="46"/>
        <v>20053.065001367489</v>
      </c>
      <c r="AB245" s="44">
        <f t="shared" si="47"/>
        <v>3248.5965302215332</v>
      </c>
      <c r="AC245" s="44">
        <f t="shared" si="48"/>
        <v>20053.065001367489</v>
      </c>
      <c r="AD245" s="44">
        <f t="shared" si="49"/>
        <v>33628.99000729328</v>
      </c>
      <c r="AE245" s="12">
        <f t="shared" si="50"/>
        <v>138646.89141945483</v>
      </c>
    </row>
    <row r="246" spans="1:31" ht="12.6" hidden="1" customHeight="1" x14ac:dyDescent="0.2">
      <c r="A246" s="26" t="s">
        <v>90</v>
      </c>
      <c r="B246" s="19"/>
      <c r="C246" s="19"/>
      <c r="D246" s="20">
        <v>2145</v>
      </c>
      <c r="E246" s="20">
        <v>200</v>
      </c>
      <c r="F246" s="20"/>
      <c r="G246" s="20">
        <v>103</v>
      </c>
      <c r="H246" s="20"/>
      <c r="I246" s="20">
        <v>3000</v>
      </c>
      <c r="J246" s="20">
        <v>5380</v>
      </c>
      <c r="K246" s="20">
        <v>2000</v>
      </c>
      <c r="L246" s="20">
        <v>27</v>
      </c>
      <c r="M246" s="20">
        <v>1600</v>
      </c>
      <c r="N246" s="20">
        <v>3111</v>
      </c>
      <c r="O246" s="20">
        <v>17566</v>
      </c>
      <c r="P246" s="23" t="str">
        <f>VLOOKUP(A246,'ИЗ ОСНОВЫ НОМЕНКЛАТУР'!D:E,2,0)</f>
        <v>Кромочные материалы</v>
      </c>
      <c r="Q246" s="23" t="str">
        <f>VLOOKUP(A246,'ИЗ ОСНОВЫ НОМЕНКЛАТУР'!D:F,3,0)</f>
        <v>Кромка ПВХ Китай</v>
      </c>
      <c r="R246" s="40">
        <f>VLOOKUP(A:A,'ИЗ ОСНОВЫ НОМЕНКЛАТУР'!D:G,4,0)</f>
        <v>27.677820641842782</v>
      </c>
      <c r="S246" s="12" t="str">
        <f>VLOOKUP(A:A,'ИЗ ОСНОВЫ НОМЕНКЛАТУР'!D:H,5,0)</f>
        <v>B</v>
      </c>
      <c r="T246" s="44">
        <f t="shared" si="39"/>
        <v>59368.925276752765</v>
      </c>
      <c r="U246" s="44">
        <f t="shared" si="40"/>
        <v>5535.5641283685563</v>
      </c>
      <c r="V246" s="44">
        <f t="shared" si="41"/>
        <v>0</v>
      </c>
      <c r="W246" s="44">
        <f t="shared" si="42"/>
        <v>2850.8155261098063</v>
      </c>
      <c r="X246" s="44">
        <f t="shared" si="43"/>
        <v>0</v>
      </c>
      <c r="Y246" s="44">
        <f t="shared" si="44"/>
        <v>83033.461925528347</v>
      </c>
      <c r="Z246" s="44">
        <f t="shared" si="45"/>
        <v>148906.67505311416</v>
      </c>
      <c r="AA246" s="44">
        <f t="shared" si="46"/>
        <v>55355.641283685567</v>
      </c>
      <c r="AB246" s="44">
        <f t="shared" si="47"/>
        <v>747.30115732975514</v>
      </c>
      <c r="AC246" s="44">
        <f t="shared" si="48"/>
        <v>44284.513026948451</v>
      </c>
      <c r="AD246" s="44">
        <f t="shared" si="49"/>
        <v>86105.700016772898</v>
      </c>
      <c r="AE246" s="12">
        <f t="shared" si="50"/>
        <v>486188.59739461029</v>
      </c>
    </row>
    <row r="247" spans="1:31" ht="12.6" hidden="1" customHeight="1" x14ac:dyDescent="0.2">
      <c r="A247" s="26" t="s">
        <v>170</v>
      </c>
      <c r="B247" s="19"/>
      <c r="C247" s="19"/>
      <c r="D247" s="20"/>
      <c r="E247" s="21"/>
      <c r="F247" s="22"/>
      <c r="G247" s="21"/>
      <c r="H247" s="22"/>
      <c r="I247" s="20">
        <v>13000</v>
      </c>
      <c r="J247" s="20">
        <v>4903</v>
      </c>
      <c r="K247" s="20"/>
      <c r="L247" s="20"/>
      <c r="M247" s="20"/>
      <c r="N247" s="20">
        <v>1898</v>
      </c>
      <c r="O247" s="20">
        <v>19801</v>
      </c>
      <c r="P247" s="23" t="str">
        <f>VLOOKUP(A247,'ИЗ ОСНОВЫ НОМЕНКЛАТУР'!D:E,2,0)</f>
        <v>Кромочные материалы</v>
      </c>
      <c r="Q247" s="23" t="str">
        <f>VLOOKUP(A247,'ИЗ ОСНОВЫ НОМЕНКЛАТУР'!D:F,3,0)</f>
        <v>Кромка ПВХ Китай</v>
      </c>
      <c r="R247" s="40">
        <f>VLOOKUP(A:A,'ИЗ ОСНОВЫ НОМЕНКЛАТУР'!D:G,4,0)</f>
        <v>24</v>
      </c>
      <c r="S247" s="12" t="str">
        <f>VLOOKUP(A:A,'ИЗ ОСНОВЫ НОМЕНКЛАТУР'!D:H,5,0)</f>
        <v>B</v>
      </c>
      <c r="T247" s="44">
        <f t="shared" si="39"/>
        <v>0</v>
      </c>
      <c r="U247" s="44">
        <f t="shared" si="40"/>
        <v>0</v>
      </c>
      <c r="V247" s="44">
        <f t="shared" si="41"/>
        <v>0</v>
      </c>
      <c r="W247" s="44">
        <f t="shared" si="42"/>
        <v>0</v>
      </c>
      <c r="X247" s="44">
        <f t="shared" si="43"/>
        <v>0</v>
      </c>
      <c r="Y247" s="44">
        <f t="shared" si="44"/>
        <v>312000</v>
      </c>
      <c r="Z247" s="44">
        <f t="shared" si="45"/>
        <v>117672</v>
      </c>
      <c r="AA247" s="44">
        <f t="shared" si="46"/>
        <v>0</v>
      </c>
      <c r="AB247" s="44">
        <f t="shared" si="47"/>
        <v>0</v>
      </c>
      <c r="AC247" s="44">
        <f t="shared" si="48"/>
        <v>0</v>
      </c>
      <c r="AD247" s="44">
        <f t="shared" si="49"/>
        <v>45552</v>
      </c>
      <c r="AE247" s="12">
        <f t="shared" si="50"/>
        <v>475224</v>
      </c>
    </row>
    <row r="248" spans="1:31" ht="12.6" hidden="1" customHeight="1" x14ac:dyDescent="0.2">
      <c r="A248" s="26" t="s">
        <v>153</v>
      </c>
      <c r="B248" s="19"/>
      <c r="C248" s="19"/>
      <c r="D248" s="20"/>
      <c r="E248" s="21"/>
      <c r="F248" s="22"/>
      <c r="G248" s="20">
        <v>856</v>
      </c>
      <c r="H248" s="20"/>
      <c r="I248" s="20">
        <v>5000</v>
      </c>
      <c r="J248" s="20">
        <v>5463</v>
      </c>
      <c r="K248" s="20">
        <v>3000</v>
      </c>
      <c r="L248" s="20">
        <v>70</v>
      </c>
      <c r="M248" s="20">
        <v>1600</v>
      </c>
      <c r="N248" s="20">
        <v>859</v>
      </c>
      <c r="O248" s="20">
        <v>16848</v>
      </c>
      <c r="P248" s="23" t="str">
        <f>VLOOKUP(A248,'ИЗ ОСНОВЫ НОМЕНКЛАТУР'!D:E,2,0)</f>
        <v>Кромочные материалы</v>
      </c>
      <c r="Q248" s="23" t="str">
        <f>VLOOKUP(A248,'ИЗ ОСНОВЫ НОМЕНКЛАТУР'!D:F,3,0)</f>
        <v>Кромка ПВХ Китай</v>
      </c>
      <c r="R248" s="40">
        <f>VLOOKUP(A:A,'ИЗ ОСНОВЫ НОМЕНКЛАТУР'!D:G,4,0)</f>
        <v>18.787126508369017</v>
      </c>
      <c r="S248" s="12" t="str">
        <f>VLOOKUP(A:A,'ИЗ ОСНОВЫ НОМЕНКЛАТУР'!D:H,5,0)</f>
        <v>B</v>
      </c>
      <c r="T248" s="44">
        <f t="shared" si="39"/>
        <v>0</v>
      </c>
      <c r="U248" s="44">
        <f t="shared" si="40"/>
        <v>0</v>
      </c>
      <c r="V248" s="44">
        <f t="shared" si="41"/>
        <v>0</v>
      </c>
      <c r="W248" s="44">
        <f t="shared" si="42"/>
        <v>16081.780291163879</v>
      </c>
      <c r="X248" s="44">
        <f t="shared" si="43"/>
        <v>0</v>
      </c>
      <c r="Y248" s="44">
        <f t="shared" si="44"/>
        <v>93935.632541845087</v>
      </c>
      <c r="Z248" s="44">
        <f t="shared" si="45"/>
        <v>102634.07211521994</v>
      </c>
      <c r="AA248" s="44">
        <f t="shared" si="46"/>
        <v>56361.379525107048</v>
      </c>
      <c r="AB248" s="44">
        <f t="shared" si="47"/>
        <v>1315.0988555858312</v>
      </c>
      <c r="AC248" s="44">
        <f t="shared" si="48"/>
        <v>30059.402413390428</v>
      </c>
      <c r="AD248" s="44">
        <f t="shared" si="49"/>
        <v>16138.141670688985</v>
      </c>
      <c r="AE248" s="12">
        <f t="shared" si="50"/>
        <v>316525.50741300121</v>
      </c>
    </row>
    <row r="249" spans="1:31" ht="12.6" hidden="1" customHeight="1" x14ac:dyDescent="0.2">
      <c r="A249" s="26" t="s">
        <v>131</v>
      </c>
      <c r="B249" s="19"/>
      <c r="C249" s="19"/>
      <c r="D249" s="20">
        <v>7638</v>
      </c>
      <c r="E249" s="20">
        <v>400</v>
      </c>
      <c r="F249" s="20"/>
      <c r="G249" s="20">
        <v>37</v>
      </c>
      <c r="H249" s="20"/>
      <c r="I249" s="20"/>
      <c r="J249" s="20">
        <v>4131</v>
      </c>
      <c r="K249" s="20">
        <v>10000</v>
      </c>
      <c r="L249" s="20">
        <v>35</v>
      </c>
      <c r="M249" s="20">
        <v>2600</v>
      </c>
      <c r="N249" s="20">
        <v>2594</v>
      </c>
      <c r="O249" s="20">
        <v>27435</v>
      </c>
      <c r="P249" s="23" t="str">
        <f>VLOOKUP(A249,'ИЗ ОСНОВЫ НОМЕНКЛАТУР'!D:E,2,0)</f>
        <v>Кромочные материалы</v>
      </c>
      <c r="Q249" s="23" t="str">
        <f>VLOOKUP(A249,'ИЗ ОСНОВЫ НОМЕНКЛАТУР'!D:F,3,0)</f>
        <v>Кромка ПВХ Китай</v>
      </c>
      <c r="R249" s="40">
        <f>VLOOKUP(A:A,'ИЗ ОСНОВЫ НОМЕНКЛАТУР'!D:G,4,0)</f>
        <v>29.306098215263329</v>
      </c>
      <c r="S249" s="12" t="str">
        <f>VLOOKUP(A:A,'ИЗ ОСНОВЫ НОМЕНКЛАТУР'!D:H,5,0)</f>
        <v>B</v>
      </c>
      <c r="T249" s="44">
        <f t="shared" si="39"/>
        <v>223839.97816818132</v>
      </c>
      <c r="U249" s="44">
        <f t="shared" si="40"/>
        <v>11722.439286105331</v>
      </c>
      <c r="V249" s="44">
        <f t="shared" si="41"/>
        <v>0</v>
      </c>
      <c r="W249" s="44">
        <f t="shared" si="42"/>
        <v>1084.3256339647432</v>
      </c>
      <c r="X249" s="44">
        <f t="shared" si="43"/>
        <v>0</v>
      </c>
      <c r="Y249" s="44">
        <f t="shared" si="44"/>
        <v>0</v>
      </c>
      <c r="Z249" s="44">
        <f t="shared" si="45"/>
        <v>121063.49172725281</v>
      </c>
      <c r="AA249" s="44">
        <f t="shared" si="46"/>
        <v>293060.98215263331</v>
      </c>
      <c r="AB249" s="44">
        <f t="shared" si="47"/>
        <v>1025.7134375342166</v>
      </c>
      <c r="AC249" s="44">
        <f t="shared" si="48"/>
        <v>76195.855359684661</v>
      </c>
      <c r="AD249" s="44">
        <f t="shared" si="49"/>
        <v>76020.018770393071</v>
      </c>
      <c r="AE249" s="12">
        <f t="shared" si="50"/>
        <v>804012.80453574948</v>
      </c>
    </row>
    <row r="250" spans="1:31" ht="12.6" hidden="1" customHeight="1" x14ac:dyDescent="0.2">
      <c r="A250" s="26" t="s">
        <v>108</v>
      </c>
      <c r="B250" s="19"/>
      <c r="C250" s="19"/>
      <c r="D250" s="20">
        <v>13165</v>
      </c>
      <c r="E250" s="20">
        <v>400</v>
      </c>
      <c r="F250" s="20"/>
      <c r="G250" s="21"/>
      <c r="H250" s="22"/>
      <c r="I250" s="20">
        <v>25000</v>
      </c>
      <c r="J250" s="20">
        <v>7185</v>
      </c>
      <c r="K250" s="20">
        <v>16000</v>
      </c>
      <c r="L250" s="20">
        <v>134</v>
      </c>
      <c r="M250" s="20">
        <v>200</v>
      </c>
      <c r="N250" s="20">
        <v>1352</v>
      </c>
      <c r="O250" s="20">
        <v>63436</v>
      </c>
      <c r="P250" s="23" t="str">
        <f>VLOOKUP(A250,'ИЗ ОСНОВЫ НОМЕНКЛАТУР'!D:E,2,0)</f>
        <v>Кромочные материалы</v>
      </c>
      <c r="Q250" s="23" t="str">
        <f>VLOOKUP(A250,'ИЗ ОСНОВЫ НОМЕНКЛАТУР'!D:F,3,0)</f>
        <v>Кромка ПВХ Китай</v>
      </c>
      <c r="R250" s="40">
        <f>VLOOKUP(A:A,'ИЗ ОСНОВЫ НОМЕНКЛАТУР'!D:G,4,0)</f>
        <v>29.014153824200914</v>
      </c>
      <c r="S250" s="12" t="str">
        <f>VLOOKUP(A:A,'ИЗ ОСНОВЫ НОМЕНКЛАТУР'!D:H,5,0)</f>
        <v>B</v>
      </c>
      <c r="T250" s="44">
        <f t="shared" si="39"/>
        <v>381971.33509560506</v>
      </c>
      <c r="U250" s="44">
        <f t="shared" si="40"/>
        <v>11605.661529680365</v>
      </c>
      <c r="V250" s="44">
        <f t="shared" si="41"/>
        <v>0</v>
      </c>
      <c r="W250" s="44">
        <f t="shared" si="42"/>
        <v>0</v>
      </c>
      <c r="X250" s="44">
        <f t="shared" si="43"/>
        <v>0</v>
      </c>
      <c r="Y250" s="44">
        <f t="shared" si="44"/>
        <v>725353.84560502286</v>
      </c>
      <c r="Z250" s="44">
        <f t="shared" si="45"/>
        <v>208466.69522688357</v>
      </c>
      <c r="AA250" s="44">
        <f t="shared" si="46"/>
        <v>464226.46118721465</v>
      </c>
      <c r="AB250" s="44">
        <f t="shared" si="47"/>
        <v>3887.8966124429226</v>
      </c>
      <c r="AC250" s="44">
        <f t="shared" si="48"/>
        <v>5802.8307648401824</v>
      </c>
      <c r="AD250" s="44">
        <f t="shared" si="49"/>
        <v>39227.135970319636</v>
      </c>
      <c r="AE250" s="12">
        <f t="shared" si="50"/>
        <v>1840541.8619920092</v>
      </c>
    </row>
    <row r="251" spans="1:31" ht="12.6" hidden="1" customHeight="1" x14ac:dyDescent="0.2">
      <c r="A251" s="26" t="s">
        <v>125</v>
      </c>
      <c r="B251" s="19"/>
      <c r="C251" s="19"/>
      <c r="D251" s="20"/>
      <c r="E251" s="21"/>
      <c r="F251" s="22"/>
      <c r="G251" s="20">
        <v>642</v>
      </c>
      <c r="H251" s="20"/>
      <c r="I251" s="20"/>
      <c r="J251" s="20">
        <v>49</v>
      </c>
      <c r="K251" s="20">
        <v>1000</v>
      </c>
      <c r="L251" s="20">
        <v>44</v>
      </c>
      <c r="M251" s="20">
        <v>2400</v>
      </c>
      <c r="N251" s="20">
        <v>1498</v>
      </c>
      <c r="O251" s="20">
        <v>5633</v>
      </c>
      <c r="P251" s="23" t="str">
        <f>VLOOKUP(A251,'ИЗ ОСНОВЫ НОМЕНКЛАТУР'!D:E,2,0)</f>
        <v>Кромочные материалы</v>
      </c>
      <c r="Q251" s="23" t="str">
        <f>VLOOKUP(A251,'ИЗ ОСНОВЫ НОМЕНКЛАТУР'!D:F,3,0)</f>
        <v>Кромка ПВХ Китай</v>
      </c>
      <c r="R251" s="40">
        <f>VLOOKUP(A:A,'ИЗ ОСНОВЫ НОМЕНКЛАТУР'!D:G,4,0)</f>
        <v>22.374990844777361</v>
      </c>
      <c r="S251" s="12" t="str">
        <f>VLOOKUP(A:A,'ИЗ ОСНОВЫ НОМЕНКЛАТУР'!D:H,5,0)</f>
        <v>B</v>
      </c>
      <c r="T251" s="44">
        <f t="shared" si="39"/>
        <v>0</v>
      </c>
      <c r="U251" s="44">
        <f t="shared" si="40"/>
        <v>0</v>
      </c>
      <c r="V251" s="44">
        <f t="shared" si="41"/>
        <v>0</v>
      </c>
      <c r="W251" s="44">
        <f t="shared" si="42"/>
        <v>14364.744122347067</v>
      </c>
      <c r="X251" s="44">
        <f t="shared" si="43"/>
        <v>0</v>
      </c>
      <c r="Y251" s="44">
        <f t="shared" si="44"/>
        <v>0</v>
      </c>
      <c r="Z251" s="44">
        <f t="shared" si="45"/>
        <v>1096.3745513940908</v>
      </c>
      <c r="AA251" s="44">
        <f t="shared" si="46"/>
        <v>22374.99084477736</v>
      </c>
      <c r="AB251" s="44">
        <f t="shared" si="47"/>
        <v>984.49959717020386</v>
      </c>
      <c r="AC251" s="44">
        <f t="shared" si="48"/>
        <v>53699.978027465666</v>
      </c>
      <c r="AD251" s="44">
        <f t="shared" si="49"/>
        <v>33517.736285476487</v>
      </c>
      <c r="AE251" s="12">
        <f t="shared" si="50"/>
        <v>126038.32342863086</v>
      </c>
    </row>
    <row r="252" spans="1:31" ht="12.6" hidden="1" customHeight="1" x14ac:dyDescent="0.2">
      <c r="A252" s="26" t="s">
        <v>4229</v>
      </c>
      <c r="B252" s="19"/>
      <c r="C252" s="19"/>
      <c r="D252" s="20"/>
      <c r="E252" s="21"/>
      <c r="F252" s="22"/>
      <c r="G252" s="21"/>
      <c r="H252" s="22"/>
      <c r="I252" s="20"/>
      <c r="J252" s="20">
        <v>2000</v>
      </c>
      <c r="K252" s="20">
        <v>3000</v>
      </c>
      <c r="L252" s="20"/>
      <c r="M252" s="20"/>
      <c r="N252" s="20"/>
      <c r="O252" s="20">
        <v>5000</v>
      </c>
      <c r="P252" s="23" t="str">
        <f>VLOOKUP(A252,'ИЗ ОСНОВЫ НОМЕНКЛАТУР'!D:E,2,0)</f>
        <v>Кромочные материалы</v>
      </c>
      <c r="Q252" s="23" t="str">
        <f>VLOOKUP(A252,'ИЗ ОСНОВЫ НОМЕНКЛАТУР'!D:F,3,0)</f>
        <v>Кромка ПВХ Китай</v>
      </c>
      <c r="R252" s="40">
        <f>VLOOKUP(A:A,'ИЗ ОСНОВЫ НОМЕНКЛАТУР'!D:G,4,0)</f>
        <v>17.342984000000001</v>
      </c>
      <c r="S252" s="12" t="str">
        <f>VLOOKUP(A:A,'ИЗ ОСНОВЫ НОМЕНКЛАТУР'!D:H,5,0)</f>
        <v>C</v>
      </c>
      <c r="T252" s="44">
        <f t="shared" si="39"/>
        <v>0</v>
      </c>
      <c r="U252" s="44">
        <f t="shared" si="40"/>
        <v>0</v>
      </c>
      <c r="V252" s="44">
        <f t="shared" si="41"/>
        <v>0</v>
      </c>
      <c r="W252" s="44">
        <f t="shared" si="42"/>
        <v>0</v>
      </c>
      <c r="X252" s="44">
        <f t="shared" si="43"/>
        <v>0</v>
      </c>
      <c r="Y252" s="44">
        <f t="shared" si="44"/>
        <v>0</v>
      </c>
      <c r="Z252" s="44">
        <f t="shared" si="45"/>
        <v>34685.968000000001</v>
      </c>
      <c r="AA252" s="44">
        <f t="shared" si="46"/>
        <v>52028.952000000005</v>
      </c>
      <c r="AB252" s="44">
        <f t="shared" si="47"/>
        <v>0</v>
      </c>
      <c r="AC252" s="44">
        <f t="shared" si="48"/>
        <v>0</v>
      </c>
      <c r="AD252" s="44">
        <f t="shared" si="49"/>
        <v>0</v>
      </c>
      <c r="AE252" s="12">
        <f t="shared" si="50"/>
        <v>86714.920000000013</v>
      </c>
    </row>
    <row r="253" spans="1:31" ht="12.6" hidden="1" customHeight="1" x14ac:dyDescent="0.2">
      <c r="A253" s="26" t="s">
        <v>4230</v>
      </c>
      <c r="B253" s="19"/>
      <c r="C253" s="19"/>
      <c r="D253" s="20"/>
      <c r="E253" s="21"/>
      <c r="F253" s="22"/>
      <c r="G253" s="21"/>
      <c r="H253" s="22"/>
      <c r="I253" s="20"/>
      <c r="J253" s="20">
        <v>2000</v>
      </c>
      <c r="K253" s="20">
        <v>3000</v>
      </c>
      <c r="L253" s="20"/>
      <c r="M253" s="20"/>
      <c r="N253" s="20"/>
      <c r="O253" s="20">
        <v>5000</v>
      </c>
      <c r="P253" s="23" t="str">
        <f>VLOOKUP(A253,'ИЗ ОСНОВЫ НОМЕНКЛАТУР'!D:E,2,0)</f>
        <v>Кромочные материалы</v>
      </c>
      <c r="Q253" s="23" t="str">
        <f>VLOOKUP(A253,'ИЗ ОСНОВЫ НОМЕНКЛАТУР'!D:F,3,0)</f>
        <v>Кромка ПВХ Китай</v>
      </c>
      <c r="R253" s="40">
        <f>VLOOKUP(A:A,'ИЗ ОСНОВЫ НОМЕНКЛАТУР'!D:G,4,0)</f>
        <v>24.3</v>
      </c>
      <c r="S253" s="12" t="str">
        <f>VLOOKUP(A:A,'ИЗ ОСНОВЫ НОМЕНКЛАТУР'!D:H,5,0)</f>
        <v>C</v>
      </c>
      <c r="T253" s="44">
        <f t="shared" si="39"/>
        <v>0</v>
      </c>
      <c r="U253" s="44">
        <f t="shared" si="40"/>
        <v>0</v>
      </c>
      <c r="V253" s="44">
        <f t="shared" si="41"/>
        <v>0</v>
      </c>
      <c r="W253" s="44">
        <f t="shared" si="42"/>
        <v>0</v>
      </c>
      <c r="X253" s="44">
        <f t="shared" si="43"/>
        <v>0</v>
      </c>
      <c r="Y253" s="44">
        <f t="shared" si="44"/>
        <v>0</v>
      </c>
      <c r="Z253" s="44">
        <f t="shared" si="45"/>
        <v>48600</v>
      </c>
      <c r="AA253" s="44">
        <f t="shared" si="46"/>
        <v>72900</v>
      </c>
      <c r="AB253" s="44">
        <f t="shared" si="47"/>
        <v>0</v>
      </c>
      <c r="AC253" s="44">
        <f t="shared" si="48"/>
        <v>0</v>
      </c>
      <c r="AD253" s="44">
        <f t="shared" si="49"/>
        <v>0</v>
      </c>
      <c r="AE253" s="12">
        <f t="shared" si="50"/>
        <v>121500</v>
      </c>
    </row>
    <row r="254" spans="1:31" ht="12.6" hidden="1" customHeight="1" x14ac:dyDescent="0.2">
      <c r="A254" s="26" t="s">
        <v>4231</v>
      </c>
      <c r="B254" s="19"/>
      <c r="C254" s="19"/>
      <c r="D254" s="20"/>
      <c r="E254" s="21"/>
      <c r="F254" s="22"/>
      <c r="G254" s="21"/>
      <c r="H254" s="22"/>
      <c r="I254" s="20"/>
      <c r="J254" s="20">
        <v>2000</v>
      </c>
      <c r="K254" s="20">
        <v>3000</v>
      </c>
      <c r="L254" s="20"/>
      <c r="M254" s="20"/>
      <c r="N254" s="20"/>
      <c r="O254" s="20">
        <v>5000</v>
      </c>
      <c r="P254" s="23" t="str">
        <f>VLOOKUP(A254,'ИЗ ОСНОВЫ НОМЕНКЛАТУР'!D:E,2,0)</f>
        <v>Кромочные материалы</v>
      </c>
      <c r="Q254" s="23" t="str">
        <f>VLOOKUP(A254,'ИЗ ОСНОВЫ НОМЕНКЛАТУР'!D:F,3,0)</f>
        <v>Кромка ПВХ Китай</v>
      </c>
      <c r="R254" s="40">
        <f>VLOOKUP(A:A,'ИЗ ОСНОВЫ НОМЕНКЛАТУР'!D:G,4,0)</f>
        <v>24.3</v>
      </c>
      <c r="S254" s="12" t="str">
        <f>VLOOKUP(A:A,'ИЗ ОСНОВЫ НОМЕНКЛАТУР'!D:H,5,0)</f>
        <v>C</v>
      </c>
      <c r="T254" s="44">
        <f t="shared" si="39"/>
        <v>0</v>
      </c>
      <c r="U254" s="44">
        <f t="shared" si="40"/>
        <v>0</v>
      </c>
      <c r="V254" s="44">
        <f t="shared" si="41"/>
        <v>0</v>
      </c>
      <c r="W254" s="44">
        <f t="shared" si="42"/>
        <v>0</v>
      </c>
      <c r="X254" s="44">
        <f t="shared" si="43"/>
        <v>0</v>
      </c>
      <c r="Y254" s="44">
        <f t="shared" si="44"/>
        <v>0</v>
      </c>
      <c r="Z254" s="44">
        <f t="shared" si="45"/>
        <v>48600</v>
      </c>
      <c r="AA254" s="44">
        <f t="shared" si="46"/>
        <v>72900</v>
      </c>
      <c r="AB254" s="44">
        <f t="shared" si="47"/>
        <v>0</v>
      </c>
      <c r="AC254" s="44">
        <f t="shared" si="48"/>
        <v>0</v>
      </c>
      <c r="AD254" s="44">
        <f t="shared" si="49"/>
        <v>0</v>
      </c>
      <c r="AE254" s="12">
        <f t="shared" si="50"/>
        <v>121500</v>
      </c>
    </row>
    <row r="255" spans="1:31" ht="12.6" hidden="1" customHeight="1" x14ac:dyDescent="0.2">
      <c r="A255" s="26" t="s">
        <v>133</v>
      </c>
      <c r="B255" s="19"/>
      <c r="C255" s="19"/>
      <c r="D255" s="20">
        <v>2772</v>
      </c>
      <c r="E255" s="20">
        <v>200</v>
      </c>
      <c r="F255" s="20"/>
      <c r="G255" s="21"/>
      <c r="H255" s="22"/>
      <c r="I255" s="20"/>
      <c r="J255" s="20"/>
      <c r="K255" s="20"/>
      <c r="L255" s="20"/>
      <c r="M255" s="20"/>
      <c r="N255" s="20">
        <v>20</v>
      </c>
      <c r="O255" s="20">
        <v>2992</v>
      </c>
      <c r="P255" s="23" t="str">
        <f>VLOOKUP(A255,'ИЗ ОСНОВЫ НОМЕНКЛАТУР'!D:E,2,0)</f>
        <v>Кромочные материалы</v>
      </c>
      <c r="Q255" s="23" t="str">
        <f>VLOOKUP(A255,'ИЗ ОСНОВЫ НОМЕНКЛАТУР'!D:F,3,0)</f>
        <v>Кромка ПВХ Китай</v>
      </c>
      <c r="R255" s="40">
        <f>VLOOKUP(A:A,'ИЗ ОСНОВЫ НОМЕНКЛАТУР'!D:G,4,0)</f>
        <v>22.901975417628684</v>
      </c>
      <c r="S255" s="12" t="str">
        <f>VLOOKUP(A:A,'ИЗ ОСНОВЫ НОМЕНКЛАТУР'!D:H,5,0)</f>
        <v>B</v>
      </c>
      <c r="T255" s="44">
        <f t="shared" si="39"/>
        <v>63484.275857666711</v>
      </c>
      <c r="U255" s="44">
        <f t="shared" si="40"/>
        <v>4580.3950835257365</v>
      </c>
      <c r="V255" s="44">
        <f t="shared" si="41"/>
        <v>0</v>
      </c>
      <c r="W255" s="44">
        <f t="shared" si="42"/>
        <v>0</v>
      </c>
      <c r="X255" s="44">
        <f t="shared" si="43"/>
        <v>0</v>
      </c>
      <c r="Y255" s="44">
        <f t="shared" si="44"/>
        <v>0</v>
      </c>
      <c r="Z255" s="44">
        <f t="shared" si="45"/>
        <v>0</v>
      </c>
      <c r="AA255" s="44">
        <f t="shared" si="46"/>
        <v>0</v>
      </c>
      <c r="AB255" s="44">
        <f t="shared" si="47"/>
        <v>0</v>
      </c>
      <c r="AC255" s="44">
        <f t="shared" si="48"/>
        <v>0</v>
      </c>
      <c r="AD255" s="44">
        <f t="shared" si="49"/>
        <v>458.03950835257365</v>
      </c>
      <c r="AE255" s="12">
        <f t="shared" si="50"/>
        <v>68522.710449545033</v>
      </c>
    </row>
    <row r="256" spans="1:31" ht="12.6" hidden="1" customHeight="1" x14ac:dyDescent="0.2">
      <c r="A256" s="26" t="s">
        <v>173</v>
      </c>
      <c r="B256" s="19"/>
      <c r="C256" s="19"/>
      <c r="D256" s="20"/>
      <c r="E256" s="21"/>
      <c r="F256" s="22"/>
      <c r="G256" s="21"/>
      <c r="H256" s="22"/>
      <c r="I256" s="20">
        <v>4000</v>
      </c>
      <c r="J256" s="20">
        <v>1092</v>
      </c>
      <c r="K256" s="20">
        <v>1000</v>
      </c>
      <c r="L256" s="20">
        <v>112</v>
      </c>
      <c r="M256" s="20">
        <v>800</v>
      </c>
      <c r="N256" s="20">
        <v>3244</v>
      </c>
      <c r="O256" s="20">
        <v>10248</v>
      </c>
      <c r="P256" s="23" t="str">
        <f>VLOOKUP(A256,'ИЗ ОСНОВЫ НОМЕНКЛАТУР'!D:E,2,0)</f>
        <v>Кромочные материалы</v>
      </c>
      <c r="Q256" s="23" t="str">
        <f>VLOOKUP(A256,'ИЗ ОСНОВЫ НОМЕНКЛАТУР'!D:F,3,0)</f>
        <v>Кромка ПВХ Китай</v>
      </c>
      <c r="R256" s="40">
        <f>VLOOKUP(A:A,'ИЗ ОСНОВЫ НОМЕНКЛАТУР'!D:G,4,0)</f>
        <v>17.670416666666668</v>
      </c>
      <c r="S256" s="12" t="str">
        <f>VLOOKUP(A:A,'ИЗ ОСНОВЫ НОМЕНКЛАТУР'!D:H,5,0)</f>
        <v>B</v>
      </c>
      <c r="T256" s="44">
        <f t="shared" si="39"/>
        <v>0</v>
      </c>
      <c r="U256" s="44">
        <f t="shared" si="40"/>
        <v>0</v>
      </c>
      <c r="V256" s="44">
        <f t="shared" si="41"/>
        <v>0</v>
      </c>
      <c r="W256" s="44">
        <f t="shared" si="42"/>
        <v>0</v>
      </c>
      <c r="X256" s="44">
        <f t="shared" si="43"/>
        <v>0</v>
      </c>
      <c r="Y256" s="44">
        <f t="shared" si="44"/>
        <v>70681.666666666672</v>
      </c>
      <c r="Z256" s="44">
        <f t="shared" si="45"/>
        <v>19296.095000000001</v>
      </c>
      <c r="AA256" s="44">
        <f t="shared" si="46"/>
        <v>17670.416666666668</v>
      </c>
      <c r="AB256" s="44">
        <f t="shared" si="47"/>
        <v>1979.0866666666668</v>
      </c>
      <c r="AC256" s="44">
        <f t="shared" si="48"/>
        <v>14136.333333333334</v>
      </c>
      <c r="AD256" s="44">
        <f t="shared" si="49"/>
        <v>57322.831666666672</v>
      </c>
      <c r="AE256" s="12">
        <f t="shared" si="50"/>
        <v>181086.43000000002</v>
      </c>
    </row>
    <row r="257" spans="1:31" ht="12.6" hidden="1" customHeight="1" x14ac:dyDescent="0.2">
      <c r="A257" s="26" t="s">
        <v>12</v>
      </c>
      <c r="B257" s="19"/>
      <c r="C257" s="19"/>
      <c r="D257" s="20">
        <v>25022</v>
      </c>
      <c r="E257" s="20">
        <v>400</v>
      </c>
      <c r="F257" s="20"/>
      <c r="G257" s="20">
        <v>1185</v>
      </c>
      <c r="H257" s="20"/>
      <c r="I257" s="20">
        <v>263400</v>
      </c>
      <c r="J257" s="20">
        <v>21425</v>
      </c>
      <c r="K257" s="20">
        <v>39000</v>
      </c>
      <c r="L257" s="20">
        <v>210</v>
      </c>
      <c r="M257" s="20">
        <v>51200</v>
      </c>
      <c r="N257" s="20">
        <v>7262</v>
      </c>
      <c r="O257" s="20">
        <v>409104</v>
      </c>
      <c r="P257" s="23" t="str">
        <f>VLOOKUP(A257,'ИЗ ОСНОВЫ НОМЕНКЛАТУР'!D:E,2,0)</f>
        <v>Кромочные материалы</v>
      </c>
      <c r="Q257" s="23" t="str">
        <f>VLOOKUP(A257,'ИЗ ОСНОВЫ НОМЕНКЛАТУР'!D:F,3,0)</f>
        <v>Кромка ПВХ Китай</v>
      </c>
      <c r="R257" s="40">
        <f>VLOOKUP(A:A,'ИЗ ОСНОВЫ НОМЕНКЛАТУР'!D:G,4,0)</f>
        <v>18.169597107845775</v>
      </c>
      <c r="S257" s="12" t="str">
        <f>VLOOKUP(A:A,'ИЗ ОСНОВЫ НОМЕНКЛАТУР'!D:H,5,0)</f>
        <v>A</v>
      </c>
      <c r="T257" s="44">
        <f t="shared" si="39"/>
        <v>454639.65883251699</v>
      </c>
      <c r="U257" s="44">
        <f t="shared" si="40"/>
        <v>7267.83884313831</v>
      </c>
      <c r="V257" s="44">
        <f t="shared" si="41"/>
        <v>0</v>
      </c>
      <c r="W257" s="44">
        <f t="shared" si="42"/>
        <v>21530.972572797244</v>
      </c>
      <c r="X257" s="44">
        <f t="shared" si="43"/>
        <v>0</v>
      </c>
      <c r="Y257" s="44">
        <f t="shared" si="44"/>
        <v>4785871.8782065772</v>
      </c>
      <c r="Z257" s="44">
        <f t="shared" si="45"/>
        <v>389283.61803559575</v>
      </c>
      <c r="AA257" s="44">
        <f t="shared" si="46"/>
        <v>708614.28720598517</v>
      </c>
      <c r="AB257" s="44">
        <f t="shared" si="47"/>
        <v>3815.6153926476127</v>
      </c>
      <c r="AC257" s="44">
        <f t="shared" si="48"/>
        <v>930283.37192170369</v>
      </c>
      <c r="AD257" s="44">
        <f t="shared" si="49"/>
        <v>131947.61419717601</v>
      </c>
      <c r="AE257" s="12">
        <f t="shared" si="50"/>
        <v>7433254.855208138</v>
      </c>
    </row>
    <row r="258" spans="1:31" ht="12.6" hidden="1" customHeight="1" x14ac:dyDescent="0.2">
      <c r="A258" s="26" t="s">
        <v>97</v>
      </c>
      <c r="B258" s="19"/>
      <c r="C258" s="19"/>
      <c r="D258" s="20">
        <v>1068</v>
      </c>
      <c r="E258" s="20">
        <v>200</v>
      </c>
      <c r="F258" s="20"/>
      <c r="G258" s="20">
        <v>822</v>
      </c>
      <c r="H258" s="20"/>
      <c r="I258" s="20">
        <v>55000</v>
      </c>
      <c r="J258" s="20"/>
      <c r="K258" s="20">
        <v>12000</v>
      </c>
      <c r="L258" s="20"/>
      <c r="M258" s="20">
        <v>5000</v>
      </c>
      <c r="N258" s="20"/>
      <c r="O258" s="20">
        <v>74090</v>
      </c>
      <c r="P258" s="23" t="str">
        <f>VLOOKUP(A258,'ИЗ ОСНОВЫ НОМЕНКЛАТУР'!D:E,2,0)</f>
        <v>Кромочные материалы</v>
      </c>
      <c r="Q258" s="23" t="str">
        <f>VLOOKUP(A258,'ИЗ ОСНОВЫ НОМЕНКЛАТУР'!D:F,3,0)</f>
        <v>Кромка ПВХ Китай</v>
      </c>
      <c r="R258" s="40">
        <f>VLOOKUP(A:A,'ИЗ ОСНОВЫ НОМЕНКЛАТУР'!D:G,4,0)</f>
        <v>19.570901827943246</v>
      </c>
      <c r="S258" s="12" t="str">
        <f>VLOOKUP(A:A,'ИЗ ОСНОВЫ НОМЕНКЛАТУР'!D:H,5,0)</f>
        <v>B</v>
      </c>
      <c r="T258" s="44">
        <f t="shared" si="39"/>
        <v>20901.723152243387</v>
      </c>
      <c r="U258" s="44">
        <f t="shared" si="40"/>
        <v>3914.1803655886492</v>
      </c>
      <c r="V258" s="44">
        <f t="shared" si="41"/>
        <v>0</v>
      </c>
      <c r="W258" s="44">
        <f t="shared" si="42"/>
        <v>16087.281302569349</v>
      </c>
      <c r="X258" s="44">
        <f t="shared" si="43"/>
        <v>0</v>
      </c>
      <c r="Y258" s="44">
        <f t="shared" si="44"/>
        <v>1076399.6005368785</v>
      </c>
      <c r="Z258" s="44">
        <f t="shared" si="45"/>
        <v>0</v>
      </c>
      <c r="AA258" s="44">
        <f t="shared" si="46"/>
        <v>234850.82193531893</v>
      </c>
      <c r="AB258" s="44">
        <f t="shared" si="47"/>
        <v>0</v>
      </c>
      <c r="AC258" s="44">
        <f t="shared" si="48"/>
        <v>97854.509139716232</v>
      </c>
      <c r="AD258" s="44">
        <f t="shared" si="49"/>
        <v>0</v>
      </c>
      <c r="AE258" s="12">
        <f t="shared" si="50"/>
        <v>1450008.116432315</v>
      </c>
    </row>
    <row r="259" spans="1:31" ht="12.6" hidden="1" customHeight="1" x14ac:dyDescent="0.2">
      <c r="A259" s="26" t="s">
        <v>67</v>
      </c>
      <c r="B259" s="19"/>
      <c r="C259" s="19"/>
      <c r="D259" s="20"/>
      <c r="E259" s="20">
        <v>200</v>
      </c>
      <c r="F259" s="20"/>
      <c r="G259" s="20">
        <v>6</v>
      </c>
      <c r="H259" s="20"/>
      <c r="I259" s="20">
        <v>42800</v>
      </c>
      <c r="J259" s="20">
        <v>16756</v>
      </c>
      <c r="K259" s="20">
        <v>12000</v>
      </c>
      <c r="L259" s="20">
        <v>47</v>
      </c>
      <c r="M259" s="20">
        <v>1200</v>
      </c>
      <c r="N259" s="20">
        <v>8120</v>
      </c>
      <c r="O259" s="20">
        <v>81129</v>
      </c>
      <c r="P259" s="23" t="str">
        <f>VLOOKUP(A259,'ИЗ ОСНОВЫ НОМЕНКЛАТУР'!D:E,2,0)</f>
        <v>Кромочные материалы</v>
      </c>
      <c r="Q259" s="23" t="str">
        <f>VLOOKUP(A259,'ИЗ ОСНОВЫ НОМЕНКЛАТУР'!D:F,3,0)</f>
        <v>Кромка ПВХ Китай</v>
      </c>
      <c r="R259" s="40">
        <f>VLOOKUP(A:A,'ИЗ ОСНОВЫ НОМЕНКЛАТУР'!D:G,4,0)</f>
        <v>17.652330684421536</v>
      </c>
      <c r="S259" s="12" t="str">
        <f>VLOOKUP(A:A,'ИЗ ОСНОВЫ НОМЕНКЛАТУР'!D:H,5,0)</f>
        <v>B</v>
      </c>
      <c r="T259" s="44">
        <f t="shared" si="39"/>
        <v>0</v>
      </c>
      <c r="U259" s="44">
        <f t="shared" si="40"/>
        <v>3530.4661368843072</v>
      </c>
      <c r="V259" s="44">
        <f t="shared" si="41"/>
        <v>0</v>
      </c>
      <c r="W259" s="44">
        <f t="shared" si="42"/>
        <v>105.91398410652921</v>
      </c>
      <c r="X259" s="44">
        <f t="shared" si="43"/>
        <v>0</v>
      </c>
      <c r="Y259" s="44">
        <f t="shared" si="44"/>
        <v>755519.75329324172</v>
      </c>
      <c r="Z259" s="44">
        <f t="shared" si="45"/>
        <v>295782.45294816722</v>
      </c>
      <c r="AA259" s="44">
        <f t="shared" si="46"/>
        <v>211827.96821305843</v>
      </c>
      <c r="AB259" s="44">
        <f t="shared" si="47"/>
        <v>829.65954216781222</v>
      </c>
      <c r="AC259" s="44">
        <f t="shared" si="48"/>
        <v>21182.796821305841</v>
      </c>
      <c r="AD259" s="44">
        <f t="shared" si="49"/>
        <v>143336.92515750288</v>
      </c>
      <c r="AE259" s="12">
        <f t="shared" si="50"/>
        <v>1432115.9360964345</v>
      </c>
    </row>
    <row r="260" spans="1:31" ht="12.6" hidden="1" customHeight="1" x14ac:dyDescent="0.2">
      <c r="A260" s="26" t="s">
        <v>149</v>
      </c>
      <c r="B260" s="19"/>
      <c r="C260" s="19"/>
      <c r="D260" s="20"/>
      <c r="E260" s="21"/>
      <c r="F260" s="22"/>
      <c r="G260" s="20">
        <v>138</v>
      </c>
      <c r="H260" s="20"/>
      <c r="I260" s="20"/>
      <c r="J260" s="20">
        <v>118</v>
      </c>
      <c r="K260" s="20"/>
      <c r="L260" s="20">
        <v>33</v>
      </c>
      <c r="M260" s="20"/>
      <c r="N260" s="20">
        <v>224</v>
      </c>
      <c r="O260" s="20">
        <v>513</v>
      </c>
      <c r="P260" s="23" t="str">
        <f>VLOOKUP(A260,'ИЗ ОСНОВЫ НОМЕНКЛАТУР'!D:E,2,0)</f>
        <v>Кромочные материалы</v>
      </c>
      <c r="Q260" s="23" t="str">
        <f>VLOOKUP(A260,'ИЗ ОСНОВЫ НОМЕНКЛАТУР'!D:F,3,0)</f>
        <v>Кромка ПВХ Китай</v>
      </c>
      <c r="R260" s="40">
        <f>VLOOKUP(A:A,'ИЗ ОСНОВЫ НОМЕНКЛАТУР'!D:G,4,0)</f>
        <v>20.871574569221629</v>
      </c>
      <c r="S260" s="12" t="str">
        <f>VLOOKUP(A:A,'ИЗ ОСНОВЫ НОМЕНКЛАТУР'!D:H,5,0)</f>
        <v>B</v>
      </c>
      <c r="T260" s="44">
        <f t="shared" si="39"/>
        <v>0</v>
      </c>
      <c r="U260" s="44">
        <f t="shared" si="40"/>
        <v>0</v>
      </c>
      <c r="V260" s="44">
        <f t="shared" si="41"/>
        <v>0</v>
      </c>
      <c r="W260" s="44">
        <f t="shared" si="42"/>
        <v>2880.2772905525849</v>
      </c>
      <c r="X260" s="44">
        <f t="shared" si="43"/>
        <v>0</v>
      </c>
      <c r="Y260" s="44">
        <f t="shared" si="44"/>
        <v>0</v>
      </c>
      <c r="Z260" s="44">
        <f t="shared" si="45"/>
        <v>2462.8457991681521</v>
      </c>
      <c r="AA260" s="44">
        <f t="shared" si="46"/>
        <v>0</v>
      </c>
      <c r="AB260" s="44">
        <f t="shared" si="47"/>
        <v>688.76196078431371</v>
      </c>
      <c r="AC260" s="44">
        <f t="shared" si="48"/>
        <v>0</v>
      </c>
      <c r="AD260" s="44">
        <f t="shared" si="49"/>
        <v>4675.2327035056451</v>
      </c>
      <c r="AE260" s="12">
        <f t="shared" si="50"/>
        <v>10707.117754010695</v>
      </c>
    </row>
    <row r="261" spans="1:31" ht="12.6" hidden="1" customHeight="1" x14ac:dyDescent="0.2">
      <c r="A261" s="26" t="s">
        <v>176</v>
      </c>
      <c r="B261" s="19"/>
      <c r="C261" s="19"/>
      <c r="D261" s="20">
        <v>37</v>
      </c>
      <c r="E261" s="20">
        <v>200</v>
      </c>
      <c r="F261" s="20"/>
      <c r="G261" s="20">
        <v>1000</v>
      </c>
      <c r="H261" s="20"/>
      <c r="I261" s="20">
        <v>2000</v>
      </c>
      <c r="J261" s="20">
        <v>3000</v>
      </c>
      <c r="K261" s="20"/>
      <c r="L261" s="20"/>
      <c r="M261" s="20"/>
      <c r="N261" s="20">
        <v>3572</v>
      </c>
      <c r="O261" s="20">
        <v>9809</v>
      </c>
      <c r="P261" s="23" t="str">
        <f>VLOOKUP(A261,'ИЗ ОСНОВЫ НОМЕНКЛАТУР'!D:E,2,0)</f>
        <v>Кромочные материалы</v>
      </c>
      <c r="Q261" s="23" t="str">
        <f>VLOOKUP(A261,'ИЗ ОСНОВЫ НОМЕНКЛАТУР'!D:F,3,0)</f>
        <v>Кромка ПВХ Китай</v>
      </c>
      <c r="R261" s="40">
        <f>VLOOKUP(A:A,'ИЗ ОСНОВЫ НОМЕНКЛАТУР'!D:G,4,0)</f>
        <v>17.600000000000001</v>
      </c>
      <c r="S261" s="12" t="str">
        <f>VLOOKUP(A:A,'ИЗ ОСНОВЫ НОМЕНКЛАТУР'!D:H,5,0)</f>
        <v>B</v>
      </c>
      <c r="T261" s="44">
        <f t="shared" si="39"/>
        <v>651.20000000000005</v>
      </c>
      <c r="U261" s="44">
        <f t="shared" si="40"/>
        <v>3520.0000000000005</v>
      </c>
      <c r="V261" s="44">
        <f t="shared" si="41"/>
        <v>0</v>
      </c>
      <c r="W261" s="44">
        <f t="shared" si="42"/>
        <v>17600</v>
      </c>
      <c r="X261" s="44">
        <f t="shared" si="43"/>
        <v>0</v>
      </c>
      <c r="Y261" s="44">
        <f t="shared" si="44"/>
        <v>35200</v>
      </c>
      <c r="Z261" s="44">
        <f t="shared" si="45"/>
        <v>52800.000000000007</v>
      </c>
      <c r="AA261" s="44">
        <f t="shared" si="46"/>
        <v>0</v>
      </c>
      <c r="AB261" s="44">
        <f t="shared" si="47"/>
        <v>0</v>
      </c>
      <c r="AC261" s="44">
        <f t="shared" si="48"/>
        <v>0</v>
      </c>
      <c r="AD261" s="44">
        <f t="shared" si="49"/>
        <v>62867.200000000004</v>
      </c>
      <c r="AE261" s="12">
        <f t="shared" si="50"/>
        <v>172638.40000000002</v>
      </c>
    </row>
    <row r="262" spans="1:31" ht="12.6" hidden="1" customHeight="1" x14ac:dyDescent="0.2">
      <c r="A262" s="26" t="s">
        <v>112</v>
      </c>
      <c r="B262" s="19"/>
      <c r="C262" s="19"/>
      <c r="D262" s="20">
        <v>3240</v>
      </c>
      <c r="E262" s="20">
        <v>200</v>
      </c>
      <c r="F262" s="20"/>
      <c r="G262" s="21"/>
      <c r="H262" s="22"/>
      <c r="I262" s="20"/>
      <c r="J262" s="20">
        <v>992</v>
      </c>
      <c r="K262" s="20">
        <v>18000</v>
      </c>
      <c r="L262" s="20">
        <v>128</v>
      </c>
      <c r="M262" s="20">
        <v>2000</v>
      </c>
      <c r="N262" s="20">
        <v>2206</v>
      </c>
      <c r="O262" s="20">
        <v>26766</v>
      </c>
      <c r="P262" s="23" t="str">
        <f>VLOOKUP(A262,'ИЗ ОСНОВЫ НОМЕНКЛАТУР'!D:E,2,0)</f>
        <v>Кромочные материалы</v>
      </c>
      <c r="Q262" s="23" t="str">
        <f>VLOOKUP(A262,'ИЗ ОСНОВЫ НОМЕНКЛАТУР'!D:F,3,0)</f>
        <v>Кромка ПВХ Китай</v>
      </c>
      <c r="R262" s="40">
        <f>VLOOKUP(A:A,'ИЗ ОСНОВЫ НОМЕНКЛАТУР'!D:G,4,0)</f>
        <v>21.447115183246073</v>
      </c>
      <c r="S262" s="12" t="str">
        <f>VLOOKUP(A:A,'ИЗ ОСНОВЫ НОМЕНКЛАТУР'!D:H,5,0)</f>
        <v>B</v>
      </c>
      <c r="T262" s="44">
        <f t="shared" si="39"/>
        <v>69488.653193717269</v>
      </c>
      <c r="U262" s="44">
        <f t="shared" si="40"/>
        <v>4289.4230366492147</v>
      </c>
      <c r="V262" s="44">
        <f t="shared" si="41"/>
        <v>0</v>
      </c>
      <c r="W262" s="44">
        <f t="shared" si="42"/>
        <v>0</v>
      </c>
      <c r="X262" s="44">
        <f t="shared" si="43"/>
        <v>0</v>
      </c>
      <c r="Y262" s="44">
        <f t="shared" si="44"/>
        <v>0</v>
      </c>
      <c r="Z262" s="44">
        <f t="shared" si="45"/>
        <v>21275.538261780104</v>
      </c>
      <c r="AA262" s="44">
        <f t="shared" si="46"/>
        <v>386048.07329842931</v>
      </c>
      <c r="AB262" s="44">
        <f t="shared" si="47"/>
        <v>2745.2307434554973</v>
      </c>
      <c r="AC262" s="44">
        <f t="shared" si="48"/>
        <v>42894.230366492142</v>
      </c>
      <c r="AD262" s="44">
        <f t="shared" si="49"/>
        <v>47312.33609424084</v>
      </c>
      <c r="AE262" s="12">
        <f t="shared" si="50"/>
        <v>574053.48499476444</v>
      </c>
    </row>
    <row r="263" spans="1:31" ht="12.6" hidden="1" customHeight="1" x14ac:dyDescent="0.2">
      <c r="A263" s="26" t="s">
        <v>4232</v>
      </c>
      <c r="B263" s="19"/>
      <c r="C263" s="19"/>
      <c r="D263" s="20"/>
      <c r="E263" s="21"/>
      <c r="F263" s="22"/>
      <c r="G263" s="21"/>
      <c r="H263" s="22"/>
      <c r="I263" s="20">
        <v>2000</v>
      </c>
      <c r="J263" s="20">
        <v>1000</v>
      </c>
      <c r="K263" s="20">
        <v>2000</v>
      </c>
      <c r="L263" s="20"/>
      <c r="M263" s="20"/>
      <c r="N263" s="20"/>
      <c r="O263" s="20">
        <v>5000</v>
      </c>
      <c r="P263" s="23" t="str">
        <f>VLOOKUP(A263,'ИЗ ОСНОВЫ НОМЕНКЛАТУР'!D:E,2,0)</f>
        <v>Кромочные материалы</v>
      </c>
      <c r="Q263" s="23" t="str">
        <f>VLOOKUP(A263,'ИЗ ОСНОВЫ НОМЕНКЛАТУР'!D:F,3,0)</f>
        <v>Кромка ПВХ Китай</v>
      </c>
      <c r="R263" s="40">
        <f>VLOOKUP(A:A,'ИЗ ОСНОВЫ НОМЕНКЛАТУР'!D:G,4,0)</f>
        <v>17.8</v>
      </c>
      <c r="S263" s="12" t="str">
        <f>VLOOKUP(A:A,'ИЗ ОСНОВЫ НОМЕНКЛАТУР'!D:H,5,0)</f>
        <v>C</v>
      </c>
      <c r="T263" s="44">
        <f t="shared" si="39"/>
        <v>0</v>
      </c>
      <c r="U263" s="44">
        <f t="shared" si="40"/>
        <v>0</v>
      </c>
      <c r="V263" s="44">
        <f t="shared" si="41"/>
        <v>0</v>
      </c>
      <c r="W263" s="44">
        <f t="shared" si="42"/>
        <v>0</v>
      </c>
      <c r="X263" s="44">
        <f t="shared" si="43"/>
        <v>0</v>
      </c>
      <c r="Y263" s="44">
        <f t="shared" si="44"/>
        <v>35600</v>
      </c>
      <c r="Z263" s="44">
        <f t="shared" si="45"/>
        <v>17800</v>
      </c>
      <c r="AA263" s="44">
        <f t="shared" si="46"/>
        <v>35600</v>
      </c>
      <c r="AB263" s="44">
        <f t="shared" si="47"/>
        <v>0</v>
      </c>
      <c r="AC263" s="44">
        <f t="shared" si="48"/>
        <v>0</v>
      </c>
      <c r="AD263" s="44">
        <f t="shared" si="49"/>
        <v>0</v>
      </c>
      <c r="AE263" s="12">
        <f t="shared" si="50"/>
        <v>89000</v>
      </c>
    </row>
    <row r="264" spans="1:31" ht="12.6" hidden="1" customHeight="1" x14ac:dyDescent="0.2">
      <c r="A264" s="26" t="s">
        <v>190</v>
      </c>
      <c r="B264" s="19"/>
      <c r="C264" s="19"/>
      <c r="D264" s="20"/>
      <c r="E264" s="21"/>
      <c r="F264" s="22"/>
      <c r="G264" s="21"/>
      <c r="H264" s="22"/>
      <c r="I264" s="20"/>
      <c r="J264" s="20">
        <v>1472</v>
      </c>
      <c r="K264" s="20"/>
      <c r="L264" s="20"/>
      <c r="M264" s="20"/>
      <c r="N264" s="20"/>
      <c r="O264" s="20">
        <v>1472</v>
      </c>
      <c r="P264" s="23" t="str">
        <f>VLOOKUP(A264,'ИЗ ОСНОВЫ НОМЕНКЛАТУР'!D:E,2,0)</f>
        <v>Кромочные материалы</v>
      </c>
      <c r="Q264" s="23" t="str">
        <f>VLOOKUP(A264,'ИЗ ОСНОВЫ НОМЕНКЛАТУР'!D:F,3,0)</f>
        <v>Кромка ПВХ Китай</v>
      </c>
      <c r="R264" s="40">
        <f>VLOOKUP(A:A,'ИЗ ОСНОВЫ НОМЕНКЛАТУР'!D:G,4,0)</f>
        <v>21.650728155339806</v>
      </c>
      <c r="S264" s="12" t="str">
        <f>VLOOKUP(A:A,'ИЗ ОСНОВЫ НОМЕНКЛАТУР'!D:H,5,0)</f>
        <v>C</v>
      </c>
      <c r="T264" s="44">
        <f t="shared" si="39"/>
        <v>0</v>
      </c>
      <c r="U264" s="44">
        <f t="shared" si="40"/>
        <v>0</v>
      </c>
      <c r="V264" s="44">
        <f t="shared" si="41"/>
        <v>0</v>
      </c>
      <c r="W264" s="44">
        <f t="shared" si="42"/>
        <v>0</v>
      </c>
      <c r="X264" s="44">
        <f t="shared" si="43"/>
        <v>0</v>
      </c>
      <c r="Y264" s="44">
        <f t="shared" si="44"/>
        <v>0</v>
      </c>
      <c r="Z264" s="44">
        <f t="shared" si="45"/>
        <v>31869.871844660192</v>
      </c>
      <c r="AA264" s="44">
        <f t="shared" si="46"/>
        <v>0</v>
      </c>
      <c r="AB264" s="44">
        <f t="shared" si="47"/>
        <v>0</v>
      </c>
      <c r="AC264" s="44">
        <f t="shared" si="48"/>
        <v>0</v>
      </c>
      <c r="AD264" s="44">
        <f t="shared" si="49"/>
        <v>0</v>
      </c>
      <c r="AE264" s="12">
        <f t="shared" si="50"/>
        <v>31869.871844660192</v>
      </c>
    </row>
    <row r="265" spans="1:31" ht="12.6" hidden="1" customHeight="1" x14ac:dyDescent="0.2">
      <c r="A265" s="26" t="s">
        <v>55</v>
      </c>
      <c r="B265" s="19"/>
      <c r="C265" s="19"/>
      <c r="D265" s="20"/>
      <c r="E265" s="21"/>
      <c r="F265" s="22"/>
      <c r="G265" s="20">
        <v>886</v>
      </c>
      <c r="H265" s="20"/>
      <c r="I265" s="20"/>
      <c r="J265" s="20">
        <v>935</v>
      </c>
      <c r="K265" s="20">
        <v>5400</v>
      </c>
      <c r="L265" s="20">
        <v>5</v>
      </c>
      <c r="M265" s="20">
        <v>1800</v>
      </c>
      <c r="N265" s="20">
        <v>8437</v>
      </c>
      <c r="O265" s="20">
        <v>17463</v>
      </c>
      <c r="P265" s="23" t="str">
        <f>VLOOKUP(A265,'ИЗ ОСНОВЫ НОМЕНКЛАТУР'!D:E,2,0)</f>
        <v>Кромочные материалы</v>
      </c>
      <c r="Q265" s="23" t="str">
        <f>VLOOKUP(A265,'ИЗ ОСНОВЫ НОМЕНКЛАТУР'!D:F,3,0)</f>
        <v>Кромка ПВХ Китай</v>
      </c>
      <c r="R265" s="40">
        <f>VLOOKUP(A:A,'ИЗ ОСНОВЫ НОМЕНКЛАТУР'!D:G,4,0)</f>
        <v>29.173362271047715</v>
      </c>
      <c r="S265" s="12" t="str">
        <f>VLOOKUP(A:A,'ИЗ ОСНОВЫ НОМЕНКЛАТУР'!D:H,5,0)</f>
        <v>B</v>
      </c>
      <c r="T265" s="44">
        <f t="shared" ref="T265:T328" si="51">$R265*D265</f>
        <v>0</v>
      </c>
      <c r="U265" s="44">
        <f t="shared" ref="U265:U328" si="52">$R265*E265</f>
        <v>0</v>
      </c>
      <c r="V265" s="44">
        <f t="shared" ref="V265:V328" si="53">$R265*F265</f>
        <v>0</v>
      </c>
      <c r="W265" s="44">
        <f t="shared" ref="W265:W328" si="54">$R265*G265</f>
        <v>25847.598972148277</v>
      </c>
      <c r="X265" s="44">
        <f t="shared" ref="X265:X328" si="55">$R265*H265</f>
        <v>0</v>
      </c>
      <c r="Y265" s="44">
        <f t="shared" ref="Y265:Y328" si="56">$R265*I265</f>
        <v>0</v>
      </c>
      <c r="Z265" s="44">
        <f t="shared" ref="Z265:Z328" si="57">$R265*J265</f>
        <v>27277.093723429614</v>
      </c>
      <c r="AA265" s="44">
        <f t="shared" ref="AA265:AA328" si="58">$R265*K265</f>
        <v>157536.15626365767</v>
      </c>
      <c r="AB265" s="44">
        <f t="shared" ref="AB265:AB328" si="59">$R265*L265</f>
        <v>145.86681135523858</v>
      </c>
      <c r="AC265" s="44">
        <f t="shared" ref="AC265:AC328" si="60">$R265*M265</f>
        <v>52512.052087885888</v>
      </c>
      <c r="AD265" s="44">
        <f t="shared" ref="AD265:AD328" si="61">$R265*N265</f>
        <v>246135.65748082957</v>
      </c>
      <c r="AE265" s="12">
        <f t="shared" ref="AE265:AE328" si="62">SUM(T265:AD265)</f>
        <v>509454.42533930624</v>
      </c>
    </row>
    <row r="266" spans="1:31" ht="12.6" hidden="1" customHeight="1" x14ac:dyDescent="0.2">
      <c r="A266" s="26" t="s">
        <v>801</v>
      </c>
      <c r="B266" s="19"/>
      <c r="C266" s="19"/>
      <c r="D266" s="20"/>
      <c r="E266" s="21"/>
      <c r="F266" s="22"/>
      <c r="G266" s="21"/>
      <c r="H266" s="22"/>
      <c r="I266" s="20"/>
      <c r="J266" s="20"/>
      <c r="K266" s="20">
        <v>1200</v>
      </c>
      <c r="L266" s="20"/>
      <c r="M266" s="20"/>
      <c r="N266" s="20"/>
      <c r="O266" s="20">
        <v>1200</v>
      </c>
      <c r="P266" s="23" t="str">
        <f>VLOOKUP(A266,'ИЗ ОСНОВЫ НОМЕНКЛАТУР'!D:E,2,0)</f>
        <v>Кромочные материалы</v>
      </c>
      <c r="Q266" s="23" t="str">
        <f>VLOOKUP(A266,'ИЗ ОСНОВЫ НОМЕНКЛАТУР'!D:F,3,0)</f>
        <v>Распродажа кромка</v>
      </c>
      <c r="R266" s="40">
        <f>VLOOKUP(A:A,'ИЗ ОСНОВЫ НОМЕНКЛАТУР'!D:G,4,0)</f>
        <v>29.777735849056604</v>
      </c>
      <c r="S266" s="12" t="str">
        <f>VLOOKUP(A:A,'ИЗ ОСНОВЫ НОМЕНКЛАТУР'!D:H,5,0)</f>
        <v>C</v>
      </c>
      <c r="T266" s="44">
        <f t="shared" si="51"/>
        <v>0</v>
      </c>
      <c r="U266" s="44">
        <f t="shared" si="52"/>
        <v>0</v>
      </c>
      <c r="V266" s="44">
        <f t="shared" si="53"/>
        <v>0</v>
      </c>
      <c r="W266" s="44">
        <f t="shared" si="54"/>
        <v>0</v>
      </c>
      <c r="X266" s="44">
        <f t="shared" si="55"/>
        <v>0</v>
      </c>
      <c r="Y266" s="44">
        <f t="shared" si="56"/>
        <v>0</v>
      </c>
      <c r="Z266" s="44">
        <f t="shared" si="57"/>
        <v>0</v>
      </c>
      <c r="AA266" s="44">
        <f t="shared" si="58"/>
        <v>35733.283018867922</v>
      </c>
      <c r="AB266" s="44">
        <f t="shared" si="59"/>
        <v>0</v>
      </c>
      <c r="AC266" s="44">
        <f t="shared" si="60"/>
        <v>0</v>
      </c>
      <c r="AD266" s="44">
        <f t="shared" si="61"/>
        <v>0</v>
      </c>
      <c r="AE266" s="12">
        <f t="shared" si="62"/>
        <v>35733.283018867922</v>
      </c>
    </row>
    <row r="267" spans="1:31" ht="12.6" hidden="1" customHeight="1" x14ac:dyDescent="0.2">
      <c r="A267" s="26" t="s">
        <v>4233</v>
      </c>
      <c r="B267" s="19"/>
      <c r="C267" s="19"/>
      <c r="D267" s="20"/>
      <c r="E267" s="21"/>
      <c r="F267" s="22"/>
      <c r="G267" s="21"/>
      <c r="H267" s="22"/>
      <c r="I267" s="20">
        <v>6000</v>
      </c>
      <c r="J267" s="20">
        <v>2000</v>
      </c>
      <c r="K267" s="20"/>
      <c r="L267" s="20"/>
      <c r="M267" s="20"/>
      <c r="N267" s="20"/>
      <c r="O267" s="20">
        <v>8000</v>
      </c>
      <c r="P267" s="23" t="str">
        <f>VLOOKUP(A267,'ИЗ ОСНОВЫ НОМЕНКЛАТУР'!D:E,2,0)</f>
        <v>Кромочные материалы</v>
      </c>
      <c r="Q267" s="23" t="str">
        <f>VLOOKUP(A267,'ИЗ ОСНОВЫ НОМЕНКЛАТУР'!D:F,3,0)</f>
        <v>Кромка ПВХ Китай</v>
      </c>
      <c r="R267" s="40">
        <f>VLOOKUP(A:A,'ИЗ ОСНОВЫ НОМЕНКЛАТУР'!D:G,4,0)</f>
        <v>24.3</v>
      </c>
      <c r="S267" s="12" t="str">
        <f>VLOOKUP(A:A,'ИЗ ОСНОВЫ НОМЕНКЛАТУР'!D:H,5,0)</f>
        <v>C</v>
      </c>
      <c r="T267" s="44">
        <f t="shared" si="51"/>
        <v>0</v>
      </c>
      <c r="U267" s="44">
        <f t="shared" si="52"/>
        <v>0</v>
      </c>
      <c r="V267" s="44">
        <f t="shared" si="53"/>
        <v>0</v>
      </c>
      <c r="W267" s="44">
        <f t="shared" si="54"/>
        <v>0</v>
      </c>
      <c r="X267" s="44">
        <f t="shared" si="55"/>
        <v>0</v>
      </c>
      <c r="Y267" s="44">
        <f t="shared" si="56"/>
        <v>145800</v>
      </c>
      <c r="Z267" s="44">
        <f t="shared" si="57"/>
        <v>48600</v>
      </c>
      <c r="AA267" s="44">
        <f t="shared" si="58"/>
        <v>0</v>
      </c>
      <c r="AB267" s="44">
        <f t="shared" si="59"/>
        <v>0</v>
      </c>
      <c r="AC267" s="44">
        <f t="shared" si="60"/>
        <v>0</v>
      </c>
      <c r="AD267" s="44">
        <f t="shared" si="61"/>
        <v>0</v>
      </c>
      <c r="AE267" s="12">
        <f t="shared" si="62"/>
        <v>194400</v>
      </c>
    </row>
    <row r="268" spans="1:31" ht="12.6" hidden="1" customHeight="1" x14ac:dyDescent="0.2">
      <c r="A268" s="26" t="s">
        <v>115</v>
      </c>
      <c r="B268" s="19"/>
      <c r="C268" s="19"/>
      <c r="D268" s="20">
        <v>1962</v>
      </c>
      <c r="E268" s="20">
        <v>200</v>
      </c>
      <c r="F268" s="20"/>
      <c r="G268" s="20">
        <v>818</v>
      </c>
      <c r="H268" s="20"/>
      <c r="I268" s="20">
        <v>12000</v>
      </c>
      <c r="J268" s="20">
        <v>5003</v>
      </c>
      <c r="K268" s="20">
        <v>30000</v>
      </c>
      <c r="L268" s="20">
        <v>188</v>
      </c>
      <c r="M268" s="20">
        <v>2200</v>
      </c>
      <c r="N268" s="20">
        <v>2085</v>
      </c>
      <c r="O268" s="20">
        <v>54456</v>
      </c>
      <c r="P268" s="23" t="str">
        <f>VLOOKUP(A268,'ИЗ ОСНОВЫ НОМЕНКЛАТУР'!D:E,2,0)</f>
        <v>Кромочные материалы</v>
      </c>
      <c r="Q268" s="23" t="str">
        <f>VLOOKUP(A268,'ИЗ ОСНОВЫ НОМЕНКЛАТУР'!D:F,3,0)</f>
        <v>Кромка ПВХ Китай</v>
      </c>
      <c r="R268" s="40">
        <f>VLOOKUP(A:A,'ИЗ ОСНОВЫ НОМЕНКЛАТУР'!D:G,4,0)</f>
        <v>29.697208608565948</v>
      </c>
      <c r="S268" s="12" t="str">
        <f>VLOOKUP(A:A,'ИЗ ОСНОВЫ НОМЕНКЛАТУР'!D:H,5,0)</f>
        <v>B</v>
      </c>
      <c r="T268" s="44">
        <f t="shared" si="51"/>
        <v>58265.923290006387</v>
      </c>
      <c r="U268" s="44">
        <f t="shared" si="52"/>
        <v>5939.4417217131895</v>
      </c>
      <c r="V268" s="44">
        <f t="shared" si="53"/>
        <v>0</v>
      </c>
      <c r="W268" s="44">
        <f t="shared" si="54"/>
        <v>24292.316641806945</v>
      </c>
      <c r="X268" s="44">
        <f t="shared" si="55"/>
        <v>0</v>
      </c>
      <c r="Y268" s="44">
        <f t="shared" si="56"/>
        <v>356366.50330279139</v>
      </c>
      <c r="Z268" s="44">
        <f t="shared" si="57"/>
        <v>148575.13466865543</v>
      </c>
      <c r="AA268" s="44">
        <f t="shared" si="58"/>
        <v>890916.25825697847</v>
      </c>
      <c r="AB268" s="44">
        <f t="shared" si="59"/>
        <v>5583.0752184103985</v>
      </c>
      <c r="AC268" s="44">
        <f t="shared" si="60"/>
        <v>65333.858938845086</v>
      </c>
      <c r="AD268" s="44">
        <f t="shared" si="61"/>
        <v>61918.679948860001</v>
      </c>
      <c r="AE268" s="12">
        <f t="shared" si="62"/>
        <v>1617191.1919880675</v>
      </c>
    </row>
    <row r="269" spans="1:31" ht="12.6" hidden="1" customHeight="1" x14ac:dyDescent="0.2">
      <c r="A269" s="26" t="s">
        <v>143</v>
      </c>
      <c r="B269" s="19"/>
      <c r="C269" s="19"/>
      <c r="D269" s="20">
        <v>290</v>
      </c>
      <c r="E269" s="20">
        <v>200</v>
      </c>
      <c r="F269" s="20"/>
      <c r="G269" s="21"/>
      <c r="H269" s="22"/>
      <c r="I269" s="20"/>
      <c r="J269" s="20">
        <v>373</v>
      </c>
      <c r="K269" s="20">
        <v>6000</v>
      </c>
      <c r="L269" s="20">
        <v>160</v>
      </c>
      <c r="M269" s="20">
        <v>5800</v>
      </c>
      <c r="N269" s="20">
        <v>2162</v>
      </c>
      <c r="O269" s="20">
        <v>14985</v>
      </c>
      <c r="P269" s="23" t="str">
        <f>VLOOKUP(A269,'ИЗ ОСНОВЫ НОМЕНКЛАТУР'!D:E,2,0)</f>
        <v>Кромочные материалы</v>
      </c>
      <c r="Q269" s="23" t="str">
        <f>VLOOKUP(A269,'ИЗ ОСНОВЫ НОМЕНКЛАТУР'!D:F,3,0)</f>
        <v>Кромка ПВХ Китай</v>
      </c>
      <c r="R269" s="40">
        <f>VLOOKUP(A:A,'ИЗ ОСНОВЫ НОМЕНКЛАТУР'!D:G,4,0)</f>
        <v>30.002771861498204</v>
      </c>
      <c r="S269" s="12" t="str">
        <f>VLOOKUP(A:A,'ИЗ ОСНОВЫ НОМЕНКЛАТУР'!D:H,5,0)</f>
        <v>B</v>
      </c>
      <c r="T269" s="44">
        <f t="shared" si="51"/>
        <v>8700.8038398344797</v>
      </c>
      <c r="U269" s="44">
        <f t="shared" si="52"/>
        <v>6000.5543722996408</v>
      </c>
      <c r="V269" s="44">
        <f t="shared" si="53"/>
        <v>0</v>
      </c>
      <c r="W269" s="44">
        <f t="shared" si="54"/>
        <v>0</v>
      </c>
      <c r="X269" s="44">
        <f t="shared" si="55"/>
        <v>0</v>
      </c>
      <c r="Y269" s="44">
        <f t="shared" si="56"/>
        <v>0</v>
      </c>
      <c r="Z269" s="44">
        <f t="shared" si="57"/>
        <v>11191.03390433883</v>
      </c>
      <c r="AA269" s="44">
        <f t="shared" si="58"/>
        <v>180016.63116898923</v>
      </c>
      <c r="AB269" s="44">
        <f t="shared" si="59"/>
        <v>4800.443497839713</v>
      </c>
      <c r="AC269" s="44">
        <f t="shared" si="60"/>
        <v>174016.07679668959</v>
      </c>
      <c r="AD269" s="44">
        <f t="shared" si="61"/>
        <v>64865.992764559116</v>
      </c>
      <c r="AE269" s="12">
        <f t="shared" si="62"/>
        <v>449591.53634455055</v>
      </c>
    </row>
    <row r="270" spans="1:31" ht="12.6" hidden="1" customHeight="1" x14ac:dyDescent="0.2">
      <c r="A270" s="26" t="s">
        <v>4234</v>
      </c>
      <c r="B270" s="19"/>
      <c r="C270" s="19"/>
      <c r="D270" s="20"/>
      <c r="E270" s="21"/>
      <c r="F270" s="22"/>
      <c r="G270" s="21"/>
      <c r="H270" s="22"/>
      <c r="I270" s="20">
        <v>7000</v>
      </c>
      <c r="J270" s="20">
        <v>2000</v>
      </c>
      <c r="K270" s="20"/>
      <c r="L270" s="20"/>
      <c r="M270" s="20"/>
      <c r="N270" s="20"/>
      <c r="O270" s="20">
        <v>9000</v>
      </c>
      <c r="P270" s="23" t="str">
        <f>VLOOKUP(A270,'ИЗ ОСНОВЫ НОМЕНКЛАТУР'!D:E,2,0)</f>
        <v>Кромочные материалы</v>
      </c>
      <c r="Q270" s="23" t="str">
        <f>VLOOKUP(A270,'ИЗ ОСНОВЫ НОМЕНКЛАТУР'!D:F,3,0)</f>
        <v>Кромка ПВХ Китай</v>
      </c>
      <c r="R270" s="40">
        <f>VLOOKUP(A:A,'ИЗ ОСНОВЫ НОМЕНКЛАТУР'!D:G,4,0)</f>
        <v>24.3</v>
      </c>
      <c r="S270" s="12" t="str">
        <f>VLOOKUP(A:A,'ИЗ ОСНОВЫ НОМЕНКЛАТУР'!D:H,5,0)</f>
        <v>C</v>
      </c>
      <c r="T270" s="44">
        <f t="shared" si="51"/>
        <v>0</v>
      </c>
      <c r="U270" s="44">
        <f t="shared" si="52"/>
        <v>0</v>
      </c>
      <c r="V270" s="44">
        <f t="shared" si="53"/>
        <v>0</v>
      </c>
      <c r="W270" s="44">
        <f t="shared" si="54"/>
        <v>0</v>
      </c>
      <c r="X270" s="44">
        <f t="shared" si="55"/>
        <v>0</v>
      </c>
      <c r="Y270" s="44">
        <f t="shared" si="56"/>
        <v>170100</v>
      </c>
      <c r="Z270" s="44">
        <f t="shared" si="57"/>
        <v>48600</v>
      </c>
      <c r="AA270" s="44">
        <f t="shared" si="58"/>
        <v>0</v>
      </c>
      <c r="AB270" s="44">
        <f t="shared" si="59"/>
        <v>0</v>
      </c>
      <c r="AC270" s="44">
        <f t="shared" si="60"/>
        <v>0</v>
      </c>
      <c r="AD270" s="44">
        <f t="shared" si="61"/>
        <v>0</v>
      </c>
      <c r="AE270" s="12">
        <f t="shared" si="62"/>
        <v>218700</v>
      </c>
    </row>
    <row r="271" spans="1:31" ht="12.6" hidden="1" customHeight="1" x14ac:dyDescent="0.2">
      <c r="A271" s="26" t="s">
        <v>93</v>
      </c>
      <c r="B271" s="19"/>
      <c r="C271" s="19"/>
      <c r="D271" s="20">
        <v>21</v>
      </c>
      <c r="E271" s="20">
        <v>200</v>
      </c>
      <c r="F271" s="20"/>
      <c r="G271" s="21"/>
      <c r="H271" s="22"/>
      <c r="I271" s="20"/>
      <c r="J271" s="20"/>
      <c r="K271" s="20"/>
      <c r="L271" s="20">
        <v>85</v>
      </c>
      <c r="M271" s="20">
        <v>1600</v>
      </c>
      <c r="N271" s="20"/>
      <c r="O271" s="20">
        <v>1906</v>
      </c>
      <c r="P271" s="23" t="str">
        <f>VLOOKUP(A271,'ИЗ ОСНОВЫ НОМЕНКЛАТУР'!D:E,2,0)</f>
        <v>Кромочные материалы</v>
      </c>
      <c r="Q271" s="23" t="str">
        <f>VLOOKUP(A271,'ИЗ ОСНОВЫ НОМЕНКЛАТУР'!D:F,3,0)</f>
        <v>Кромка ПВХ Китай</v>
      </c>
      <c r="R271" s="40">
        <f>VLOOKUP(A:A,'ИЗ ОСНОВЫ НОМЕНКЛАТУР'!D:G,4,0)</f>
        <v>26.228093862815882</v>
      </c>
      <c r="S271" s="12" t="str">
        <f>VLOOKUP(A:A,'ИЗ ОСНОВЫ НОМЕНКЛАТУР'!D:H,5,0)</f>
        <v>B</v>
      </c>
      <c r="T271" s="44">
        <f t="shared" si="51"/>
        <v>550.7899711191335</v>
      </c>
      <c r="U271" s="44">
        <f t="shared" si="52"/>
        <v>5245.6187725631762</v>
      </c>
      <c r="V271" s="44">
        <f t="shared" si="53"/>
        <v>0</v>
      </c>
      <c r="W271" s="44">
        <f t="shared" si="54"/>
        <v>0</v>
      </c>
      <c r="X271" s="44">
        <f t="shared" si="55"/>
        <v>0</v>
      </c>
      <c r="Y271" s="44">
        <f t="shared" si="56"/>
        <v>0</v>
      </c>
      <c r="Z271" s="44">
        <f t="shared" si="57"/>
        <v>0</v>
      </c>
      <c r="AA271" s="44">
        <f t="shared" si="58"/>
        <v>0</v>
      </c>
      <c r="AB271" s="44">
        <f t="shared" si="59"/>
        <v>2229.38797833935</v>
      </c>
      <c r="AC271" s="44">
        <f t="shared" si="60"/>
        <v>41964.95018050541</v>
      </c>
      <c r="AD271" s="44">
        <f t="shared" si="61"/>
        <v>0</v>
      </c>
      <c r="AE271" s="12">
        <f t="shared" si="62"/>
        <v>49990.746902527069</v>
      </c>
    </row>
    <row r="272" spans="1:31" ht="12.6" hidden="1" customHeight="1" x14ac:dyDescent="0.2">
      <c r="A272" s="26" t="s">
        <v>165</v>
      </c>
      <c r="B272" s="19"/>
      <c r="C272" s="19"/>
      <c r="D272" s="20">
        <v>1000</v>
      </c>
      <c r="E272" s="21"/>
      <c r="F272" s="22"/>
      <c r="G272" s="21"/>
      <c r="H272" s="22"/>
      <c r="I272" s="20">
        <v>7000</v>
      </c>
      <c r="J272" s="20">
        <v>1748</v>
      </c>
      <c r="K272" s="20">
        <v>3000</v>
      </c>
      <c r="L272" s="20"/>
      <c r="M272" s="20"/>
      <c r="N272" s="20">
        <v>2265</v>
      </c>
      <c r="O272" s="20">
        <v>15013</v>
      </c>
      <c r="P272" s="23" t="str">
        <f>VLOOKUP(A272,'ИЗ ОСНОВЫ НОМЕНКЛАТУР'!D:E,2,0)</f>
        <v>Кромочные материалы</v>
      </c>
      <c r="Q272" s="23" t="str">
        <f>VLOOKUP(A272,'ИЗ ОСНОВЫ НОМЕНКЛАТУР'!D:F,3,0)</f>
        <v>Кромка ПВХ Китай</v>
      </c>
      <c r="R272" s="40">
        <f>VLOOKUP(A:A,'ИЗ ОСНОВЫ НОМЕНКЛАТУР'!D:G,4,0)</f>
        <v>24.435726459309759</v>
      </c>
      <c r="S272" s="12" t="str">
        <f>VLOOKUP(A:A,'ИЗ ОСНОВЫ НОМЕНКЛАТУР'!D:H,5,0)</f>
        <v>B</v>
      </c>
      <c r="T272" s="44">
        <f t="shared" si="51"/>
        <v>24435.726459309761</v>
      </c>
      <c r="U272" s="44">
        <f t="shared" si="52"/>
        <v>0</v>
      </c>
      <c r="V272" s="44">
        <f t="shared" si="53"/>
        <v>0</v>
      </c>
      <c r="W272" s="44">
        <f t="shared" si="54"/>
        <v>0</v>
      </c>
      <c r="X272" s="44">
        <f t="shared" si="55"/>
        <v>0</v>
      </c>
      <c r="Y272" s="44">
        <f t="shared" si="56"/>
        <v>171050.08521516831</v>
      </c>
      <c r="Z272" s="44">
        <f t="shared" si="57"/>
        <v>42713.649850873458</v>
      </c>
      <c r="AA272" s="44">
        <f t="shared" si="58"/>
        <v>73307.179377929278</v>
      </c>
      <c r="AB272" s="44">
        <f t="shared" si="59"/>
        <v>0</v>
      </c>
      <c r="AC272" s="44">
        <f t="shared" si="60"/>
        <v>0</v>
      </c>
      <c r="AD272" s="44">
        <f t="shared" si="61"/>
        <v>55346.920430336606</v>
      </c>
      <c r="AE272" s="12">
        <f t="shared" si="62"/>
        <v>366853.56133361743</v>
      </c>
    </row>
    <row r="273" spans="1:31" ht="12.6" hidden="1" customHeight="1" x14ac:dyDescent="0.2">
      <c r="A273" s="26" t="s">
        <v>126</v>
      </c>
      <c r="B273" s="19"/>
      <c r="C273" s="19"/>
      <c r="D273" s="20">
        <v>348</v>
      </c>
      <c r="E273" s="21"/>
      <c r="F273" s="22"/>
      <c r="G273" s="20">
        <v>400</v>
      </c>
      <c r="H273" s="20"/>
      <c r="I273" s="20"/>
      <c r="J273" s="20">
        <v>912</v>
      </c>
      <c r="K273" s="20">
        <v>2000</v>
      </c>
      <c r="L273" s="20">
        <v>165</v>
      </c>
      <c r="M273" s="20">
        <v>3200</v>
      </c>
      <c r="N273" s="20">
        <v>2216</v>
      </c>
      <c r="O273" s="20">
        <v>9241</v>
      </c>
      <c r="P273" s="23" t="str">
        <f>VLOOKUP(A273,'ИЗ ОСНОВЫ НОМЕНКЛАТУР'!D:E,2,0)</f>
        <v>Кромочные материалы</v>
      </c>
      <c r="Q273" s="23" t="str">
        <f>VLOOKUP(A273,'ИЗ ОСНОВЫ НОМЕНКЛАТУР'!D:F,3,0)</f>
        <v>Кромка ПВХ Китай</v>
      </c>
      <c r="R273" s="40">
        <f>VLOOKUP(A:A,'ИЗ ОСНОВЫ НОМЕНКЛАТУР'!D:G,4,0)</f>
        <v>25.94885031847134</v>
      </c>
      <c r="S273" s="12" t="str">
        <f>VLOOKUP(A:A,'ИЗ ОСНОВЫ НОМЕНКЛАТУР'!D:H,5,0)</f>
        <v>B</v>
      </c>
      <c r="T273" s="44">
        <f t="shared" si="51"/>
        <v>9030.199910828027</v>
      </c>
      <c r="U273" s="44">
        <f t="shared" si="52"/>
        <v>0</v>
      </c>
      <c r="V273" s="44">
        <f t="shared" si="53"/>
        <v>0</v>
      </c>
      <c r="W273" s="44">
        <f t="shared" si="54"/>
        <v>10379.540127388536</v>
      </c>
      <c r="X273" s="44">
        <f t="shared" si="55"/>
        <v>0</v>
      </c>
      <c r="Y273" s="44">
        <f t="shared" si="56"/>
        <v>0</v>
      </c>
      <c r="Z273" s="44">
        <f t="shared" si="57"/>
        <v>23665.351490445861</v>
      </c>
      <c r="AA273" s="44">
        <f t="shared" si="58"/>
        <v>51897.700636942682</v>
      </c>
      <c r="AB273" s="44">
        <f t="shared" si="59"/>
        <v>4281.5603025477712</v>
      </c>
      <c r="AC273" s="44">
        <f t="shared" si="60"/>
        <v>83036.321019108291</v>
      </c>
      <c r="AD273" s="44">
        <f t="shared" si="61"/>
        <v>57502.652305732488</v>
      </c>
      <c r="AE273" s="12">
        <f t="shared" si="62"/>
        <v>239793.32579299365</v>
      </c>
    </row>
    <row r="274" spans="1:31" ht="12.6" hidden="1" customHeight="1" x14ac:dyDescent="0.2">
      <c r="A274" s="26" t="s">
        <v>4235</v>
      </c>
      <c r="B274" s="19"/>
      <c r="C274" s="19"/>
      <c r="D274" s="20"/>
      <c r="E274" s="21"/>
      <c r="F274" s="22"/>
      <c r="G274" s="21"/>
      <c r="H274" s="22"/>
      <c r="I274" s="20">
        <v>9000</v>
      </c>
      <c r="J274" s="20"/>
      <c r="K274" s="20"/>
      <c r="L274" s="20"/>
      <c r="M274" s="20"/>
      <c r="N274" s="20"/>
      <c r="O274" s="20">
        <v>9000</v>
      </c>
      <c r="P274" s="23" t="str">
        <f>VLOOKUP(A274,'ИЗ ОСНОВЫ НОМЕНКЛАТУР'!D:E,2,0)</f>
        <v>Кромочные материалы</v>
      </c>
      <c r="Q274" s="23" t="str">
        <f>VLOOKUP(A274,'ИЗ ОСНОВЫ НОМЕНКЛАТУР'!D:F,3,0)</f>
        <v>Кромка ПВХ Китай</v>
      </c>
      <c r="R274" s="40">
        <f>VLOOKUP(A:A,'ИЗ ОСНОВЫ НОМЕНКЛАТУР'!D:G,4,0)</f>
        <v>24.6</v>
      </c>
      <c r="S274" s="12" t="str">
        <f>VLOOKUP(A:A,'ИЗ ОСНОВЫ НОМЕНКЛАТУР'!D:H,5,0)</f>
        <v>C</v>
      </c>
      <c r="T274" s="44">
        <f t="shared" si="51"/>
        <v>0</v>
      </c>
      <c r="U274" s="44">
        <f t="shared" si="52"/>
        <v>0</v>
      </c>
      <c r="V274" s="44">
        <f t="shared" si="53"/>
        <v>0</v>
      </c>
      <c r="W274" s="44">
        <f t="shared" si="54"/>
        <v>0</v>
      </c>
      <c r="X274" s="44">
        <f t="shared" si="55"/>
        <v>0</v>
      </c>
      <c r="Y274" s="44">
        <f t="shared" si="56"/>
        <v>221400</v>
      </c>
      <c r="Z274" s="44">
        <f t="shared" si="57"/>
        <v>0</v>
      </c>
      <c r="AA274" s="44">
        <f t="shared" si="58"/>
        <v>0</v>
      </c>
      <c r="AB274" s="44">
        <f t="shared" si="59"/>
        <v>0</v>
      </c>
      <c r="AC274" s="44">
        <f t="shared" si="60"/>
        <v>0</v>
      </c>
      <c r="AD274" s="44">
        <f t="shared" si="61"/>
        <v>0</v>
      </c>
      <c r="AE274" s="12">
        <f t="shared" si="62"/>
        <v>221400</v>
      </c>
    </row>
    <row r="275" spans="1:31" ht="12.6" hidden="1" customHeight="1" x14ac:dyDescent="0.2">
      <c r="A275" s="26" t="s">
        <v>102</v>
      </c>
      <c r="B275" s="19"/>
      <c r="C275" s="19"/>
      <c r="D275" s="20"/>
      <c r="E275" s="21"/>
      <c r="F275" s="22"/>
      <c r="G275" s="21"/>
      <c r="H275" s="22"/>
      <c r="I275" s="20"/>
      <c r="J275" s="20"/>
      <c r="K275" s="20">
        <v>800</v>
      </c>
      <c r="L275" s="20"/>
      <c r="M275" s="20"/>
      <c r="N275" s="20">
        <v>1003</v>
      </c>
      <c r="O275" s="20">
        <v>1803</v>
      </c>
      <c r="P275" s="23" t="str">
        <f>VLOOKUP(A275,'ИЗ ОСНОВЫ НОМЕНКЛАТУР'!D:E,2,0)</f>
        <v>Кромочные материалы</v>
      </c>
      <c r="Q275" s="23" t="str">
        <f>VLOOKUP(A275,'ИЗ ОСНОВЫ НОМЕНКЛАТУР'!D:F,3,0)</f>
        <v>Кромка ПВХ Китай</v>
      </c>
      <c r="R275" s="40">
        <f>VLOOKUP(A:A,'ИЗ ОСНОВЫ НОМЕНКЛАТУР'!D:G,4,0)</f>
        <v>26.411626093122194</v>
      </c>
      <c r="S275" s="12" t="str">
        <f>VLOOKUP(A:A,'ИЗ ОСНОВЫ НОМЕНКЛАТУР'!D:H,5,0)</f>
        <v>B</v>
      </c>
      <c r="T275" s="44">
        <f t="shared" si="51"/>
        <v>0</v>
      </c>
      <c r="U275" s="44">
        <f t="shared" si="52"/>
        <v>0</v>
      </c>
      <c r="V275" s="44">
        <f t="shared" si="53"/>
        <v>0</v>
      </c>
      <c r="W275" s="44">
        <f t="shared" si="54"/>
        <v>0</v>
      </c>
      <c r="X275" s="44">
        <f t="shared" si="55"/>
        <v>0</v>
      </c>
      <c r="Y275" s="44">
        <f t="shared" si="56"/>
        <v>0</v>
      </c>
      <c r="Z275" s="44">
        <f t="shared" si="57"/>
        <v>0</v>
      </c>
      <c r="AA275" s="44">
        <f t="shared" si="58"/>
        <v>21129.300874497756</v>
      </c>
      <c r="AB275" s="44">
        <f t="shared" si="59"/>
        <v>0</v>
      </c>
      <c r="AC275" s="44">
        <f t="shared" si="60"/>
        <v>0</v>
      </c>
      <c r="AD275" s="44">
        <f t="shared" si="61"/>
        <v>26490.860971401562</v>
      </c>
      <c r="AE275" s="12">
        <f t="shared" si="62"/>
        <v>47620.161845899318</v>
      </c>
    </row>
    <row r="276" spans="1:31" ht="12.6" hidden="1" customHeight="1" x14ac:dyDescent="0.2">
      <c r="A276" s="26" t="s">
        <v>127</v>
      </c>
      <c r="B276" s="19"/>
      <c r="C276" s="19"/>
      <c r="D276" s="20"/>
      <c r="E276" s="21"/>
      <c r="F276" s="22"/>
      <c r="G276" s="21"/>
      <c r="H276" s="22"/>
      <c r="I276" s="20">
        <v>1000</v>
      </c>
      <c r="J276" s="20">
        <v>3676</v>
      </c>
      <c r="K276" s="20">
        <v>2000</v>
      </c>
      <c r="L276" s="20">
        <v>198</v>
      </c>
      <c r="M276" s="20">
        <v>2000</v>
      </c>
      <c r="N276" s="20">
        <v>5700</v>
      </c>
      <c r="O276" s="20">
        <v>14574</v>
      </c>
      <c r="P276" s="23" t="str">
        <f>VLOOKUP(A276,'ИЗ ОСНОВЫ НОМЕНКЛАТУР'!D:E,2,0)</f>
        <v>Кромочные материалы</v>
      </c>
      <c r="Q276" s="23" t="str">
        <f>VLOOKUP(A276,'ИЗ ОСНОВЫ НОМЕНКЛАТУР'!D:F,3,0)</f>
        <v>Кромка ПВХ Китай</v>
      </c>
      <c r="R276" s="40">
        <f>VLOOKUP(A:A,'ИЗ ОСНОВЫ НОМЕНКЛАТУР'!D:G,4,0)</f>
        <v>25.7312245407972</v>
      </c>
      <c r="S276" s="12" t="str">
        <f>VLOOKUP(A:A,'ИЗ ОСНОВЫ НОМЕНКЛАТУР'!D:H,5,0)</f>
        <v>B</v>
      </c>
      <c r="T276" s="44">
        <f t="shared" si="51"/>
        <v>0</v>
      </c>
      <c r="U276" s="44">
        <f t="shared" si="52"/>
        <v>0</v>
      </c>
      <c r="V276" s="44">
        <f t="shared" si="53"/>
        <v>0</v>
      </c>
      <c r="W276" s="44">
        <f t="shared" si="54"/>
        <v>0</v>
      </c>
      <c r="X276" s="44">
        <f t="shared" si="55"/>
        <v>0</v>
      </c>
      <c r="Y276" s="44">
        <f t="shared" si="56"/>
        <v>25731.2245407972</v>
      </c>
      <c r="Z276" s="44">
        <f t="shared" si="57"/>
        <v>94587.981411970512</v>
      </c>
      <c r="AA276" s="44">
        <f t="shared" si="58"/>
        <v>51462.449081594401</v>
      </c>
      <c r="AB276" s="44">
        <f t="shared" si="59"/>
        <v>5094.7824590778455</v>
      </c>
      <c r="AC276" s="44">
        <f t="shared" si="60"/>
        <v>51462.449081594401</v>
      </c>
      <c r="AD276" s="44">
        <f t="shared" si="61"/>
        <v>146667.97988254405</v>
      </c>
      <c r="AE276" s="12">
        <f t="shared" si="62"/>
        <v>375006.86645757838</v>
      </c>
    </row>
    <row r="277" spans="1:31" ht="12.6" hidden="1" customHeight="1" x14ac:dyDescent="0.2">
      <c r="A277" s="26" t="s">
        <v>189</v>
      </c>
      <c r="B277" s="19"/>
      <c r="C277" s="19"/>
      <c r="D277" s="20">
        <v>2098</v>
      </c>
      <c r="E277" s="20">
        <v>200</v>
      </c>
      <c r="F277" s="20"/>
      <c r="G277" s="21"/>
      <c r="H277" s="22"/>
      <c r="I277" s="20">
        <v>18000</v>
      </c>
      <c r="J277" s="20">
        <v>2181</v>
      </c>
      <c r="K277" s="20">
        <v>9000</v>
      </c>
      <c r="L277" s="20">
        <v>75</v>
      </c>
      <c r="M277" s="20">
        <v>1600</v>
      </c>
      <c r="N277" s="20">
        <v>1498</v>
      </c>
      <c r="O277" s="20">
        <v>34652</v>
      </c>
      <c r="P277" s="23" t="str">
        <f>VLOOKUP(A277,'ИЗ ОСНОВЫ НОМЕНКЛАТУР'!D:E,2,0)</f>
        <v>Кромочные материалы</v>
      </c>
      <c r="Q277" s="23" t="str">
        <f>VLOOKUP(A277,'ИЗ ОСНОВЫ НОМЕНКЛАТУР'!D:F,3,0)</f>
        <v>Кромка ПВХ Китай</v>
      </c>
      <c r="R277" s="40">
        <f>VLOOKUP(A:A,'ИЗ ОСНОВЫ НОМЕНКЛАТУР'!D:G,4,0)</f>
        <v>29.637472057856673</v>
      </c>
      <c r="S277" s="12" t="str">
        <f>VLOOKUP(A:A,'ИЗ ОСНОВЫ НОМЕНКЛАТУР'!D:H,5,0)</f>
        <v>C</v>
      </c>
      <c r="T277" s="44">
        <f t="shared" si="51"/>
        <v>62179.416377383299</v>
      </c>
      <c r="U277" s="44">
        <f t="shared" si="52"/>
        <v>5927.4944115713342</v>
      </c>
      <c r="V277" s="44">
        <f t="shared" si="53"/>
        <v>0</v>
      </c>
      <c r="W277" s="44">
        <f t="shared" si="54"/>
        <v>0</v>
      </c>
      <c r="X277" s="44">
        <f t="shared" si="55"/>
        <v>0</v>
      </c>
      <c r="Y277" s="44">
        <f t="shared" si="56"/>
        <v>533474.49704142008</v>
      </c>
      <c r="Z277" s="44">
        <f t="shared" si="57"/>
        <v>64639.326558185407</v>
      </c>
      <c r="AA277" s="44">
        <f t="shared" si="58"/>
        <v>266737.24852071004</v>
      </c>
      <c r="AB277" s="44">
        <f t="shared" si="59"/>
        <v>2222.8104043392505</v>
      </c>
      <c r="AC277" s="44">
        <f t="shared" si="60"/>
        <v>47419.955292570674</v>
      </c>
      <c r="AD277" s="44">
        <f t="shared" si="61"/>
        <v>44396.933142669295</v>
      </c>
      <c r="AE277" s="12">
        <f t="shared" si="62"/>
        <v>1026997.6817488492</v>
      </c>
    </row>
    <row r="278" spans="1:31" ht="12.6" hidden="1" customHeight="1" x14ac:dyDescent="0.2">
      <c r="A278" s="26" t="s">
        <v>152</v>
      </c>
      <c r="B278" s="19"/>
      <c r="C278" s="19"/>
      <c r="D278" s="20">
        <v>1215</v>
      </c>
      <c r="E278" s="20">
        <v>200</v>
      </c>
      <c r="F278" s="20"/>
      <c r="G278" s="21"/>
      <c r="H278" s="22"/>
      <c r="I278" s="20">
        <v>2000</v>
      </c>
      <c r="J278" s="20">
        <v>2123</v>
      </c>
      <c r="K278" s="20"/>
      <c r="L278" s="20"/>
      <c r="M278" s="20"/>
      <c r="N278" s="20">
        <v>2164</v>
      </c>
      <c r="O278" s="20">
        <v>7702</v>
      </c>
      <c r="P278" s="23" t="str">
        <f>VLOOKUP(A278,'ИЗ ОСНОВЫ НОМЕНКЛАТУР'!D:E,2,0)</f>
        <v>Кромочные материалы</v>
      </c>
      <c r="Q278" s="23" t="str">
        <f>VLOOKUP(A278,'ИЗ ОСНОВЫ НОМЕНКЛАТУР'!D:F,3,0)</f>
        <v>Кромка ПВХ Китай</v>
      </c>
      <c r="R278" s="40">
        <f>VLOOKUP(A:A,'ИЗ ОСНОВЫ НОМЕНКЛАТУР'!D:G,4,0)</f>
        <v>24.9</v>
      </c>
      <c r="S278" s="12" t="str">
        <f>VLOOKUP(A:A,'ИЗ ОСНОВЫ НОМЕНКЛАТУР'!D:H,5,0)</f>
        <v>B</v>
      </c>
      <c r="T278" s="44">
        <f t="shared" si="51"/>
        <v>30253.5</v>
      </c>
      <c r="U278" s="44">
        <f t="shared" si="52"/>
        <v>4980</v>
      </c>
      <c r="V278" s="44">
        <f t="shared" si="53"/>
        <v>0</v>
      </c>
      <c r="W278" s="44">
        <f t="shared" si="54"/>
        <v>0</v>
      </c>
      <c r="X278" s="44">
        <f t="shared" si="55"/>
        <v>0</v>
      </c>
      <c r="Y278" s="44">
        <f t="shared" si="56"/>
        <v>49800</v>
      </c>
      <c r="Z278" s="44">
        <f t="shared" si="57"/>
        <v>52862.7</v>
      </c>
      <c r="AA278" s="44">
        <f t="shared" si="58"/>
        <v>0</v>
      </c>
      <c r="AB278" s="44">
        <f t="shared" si="59"/>
        <v>0</v>
      </c>
      <c r="AC278" s="44">
        <f t="shared" si="60"/>
        <v>0</v>
      </c>
      <c r="AD278" s="44">
        <f t="shared" si="61"/>
        <v>53883.6</v>
      </c>
      <c r="AE278" s="12">
        <f t="shared" si="62"/>
        <v>191779.80000000002</v>
      </c>
    </row>
    <row r="279" spans="1:31" ht="12.6" hidden="1" customHeight="1" x14ac:dyDescent="0.2">
      <c r="A279" s="26" t="s">
        <v>66</v>
      </c>
      <c r="B279" s="19"/>
      <c r="C279" s="19"/>
      <c r="D279" s="20">
        <v>16</v>
      </c>
      <c r="E279" s="21"/>
      <c r="F279" s="22"/>
      <c r="G279" s="20">
        <v>150</v>
      </c>
      <c r="H279" s="20"/>
      <c r="I279" s="20"/>
      <c r="J279" s="20">
        <v>392</v>
      </c>
      <c r="K279" s="20">
        <v>4600</v>
      </c>
      <c r="L279" s="20">
        <v>181</v>
      </c>
      <c r="M279" s="20">
        <v>1400</v>
      </c>
      <c r="N279" s="20">
        <v>2824</v>
      </c>
      <c r="O279" s="20">
        <v>9563</v>
      </c>
      <c r="P279" s="23" t="str">
        <f>VLOOKUP(A279,'ИЗ ОСНОВЫ НОМЕНКЛАТУР'!D:E,2,0)</f>
        <v>Кромочные материалы</v>
      </c>
      <c r="Q279" s="23" t="str">
        <f>VLOOKUP(A279,'ИЗ ОСНОВЫ НОМЕНКЛАТУР'!D:F,3,0)</f>
        <v>Кромка ПВХ Китай</v>
      </c>
      <c r="R279" s="40">
        <f>VLOOKUP(A:A,'ИЗ ОСНОВЫ НОМЕНКЛАТУР'!D:G,4,0)</f>
        <v>20.3292565410744</v>
      </c>
      <c r="S279" s="12" t="str">
        <f>VLOOKUP(A:A,'ИЗ ОСНОВЫ НОМЕНКЛАТУР'!D:H,5,0)</f>
        <v>B</v>
      </c>
      <c r="T279" s="44">
        <f t="shared" si="51"/>
        <v>325.26810465719041</v>
      </c>
      <c r="U279" s="44">
        <f t="shared" si="52"/>
        <v>0</v>
      </c>
      <c r="V279" s="44">
        <f t="shared" si="53"/>
        <v>0</v>
      </c>
      <c r="W279" s="44">
        <f t="shared" si="54"/>
        <v>3049.3884811611601</v>
      </c>
      <c r="X279" s="44">
        <f t="shared" si="55"/>
        <v>0</v>
      </c>
      <c r="Y279" s="44">
        <f t="shared" si="56"/>
        <v>0</v>
      </c>
      <c r="Z279" s="44">
        <f t="shared" si="57"/>
        <v>7969.0685641011651</v>
      </c>
      <c r="AA279" s="44">
        <f t="shared" si="58"/>
        <v>93514.580088942239</v>
      </c>
      <c r="AB279" s="44">
        <f t="shared" si="59"/>
        <v>3679.5954339344667</v>
      </c>
      <c r="AC279" s="44">
        <f t="shared" si="60"/>
        <v>28460.95915750416</v>
      </c>
      <c r="AD279" s="44">
        <f t="shared" si="61"/>
        <v>57409.820471994106</v>
      </c>
      <c r="AE279" s="12">
        <f t="shared" si="62"/>
        <v>194408.6803022945</v>
      </c>
    </row>
    <row r="280" spans="1:31" ht="12.6" hidden="1" customHeight="1" x14ac:dyDescent="0.2">
      <c r="A280" s="26" t="s">
        <v>184</v>
      </c>
      <c r="B280" s="19"/>
      <c r="C280" s="19"/>
      <c r="D280" s="20">
        <v>1143</v>
      </c>
      <c r="E280" s="20">
        <v>200</v>
      </c>
      <c r="F280" s="20"/>
      <c r="G280" s="21"/>
      <c r="H280" s="22"/>
      <c r="I280" s="20">
        <v>11000</v>
      </c>
      <c r="J280" s="20">
        <v>4420</v>
      </c>
      <c r="K280" s="20">
        <v>5000</v>
      </c>
      <c r="L280" s="20"/>
      <c r="M280" s="20"/>
      <c r="N280" s="20"/>
      <c r="O280" s="20">
        <v>21763</v>
      </c>
      <c r="P280" s="23" t="str">
        <f>VLOOKUP(A280,'ИЗ ОСНОВЫ НОМЕНКЛАТУР'!D:E,2,0)</f>
        <v>Кромочные материалы</v>
      </c>
      <c r="Q280" s="23" t="str">
        <f>VLOOKUP(A280,'ИЗ ОСНОВЫ НОМЕНКЛАТУР'!D:F,3,0)</f>
        <v>Кромка ПВХ Китай</v>
      </c>
      <c r="R280" s="40">
        <f>VLOOKUP(A:A,'ИЗ ОСНОВЫ НОМЕНКЛАТУР'!D:G,4,0)</f>
        <v>18.290344002393059</v>
      </c>
      <c r="S280" s="12" t="str">
        <f>VLOOKUP(A:A,'ИЗ ОСНОВЫ НОМЕНКЛАТУР'!D:H,5,0)</f>
        <v>B</v>
      </c>
      <c r="T280" s="44">
        <f t="shared" si="51"/>
        <v>20905.863194735266</v>
      </c>
      <c r="U280" s="44">
        <f t="shared" si="52"/>
        <v>3658.068800478612</v>
      </c>
      <c r="V280" s="44">
        <f t="shared" si="53"/>
        <v>0</v>
      </c>
      <c r="W280" s="44">
        <f t="shared" si="54"/>
        <v>0</v>
      </c>
      <c r="X280" s="44">
        <f t="shared" si="55"/>
        <v>0</v>
      </c>
      <c r="Y280" s="44">
        <f t="shared" si="56"/>
        <v>201193.78402632364</v>
      </c>
      <c r="Z280" s="44">
        <f t="shared" si="57"/>
        <v>80843.320490577316</v>
      </c>
      <c r="AA280" s="44">
        <f t="shared" si="58"/>
        <v>91451.720011965299</v>
      </c>
      <c r="AB280" s="44">
        <f t="shared" si="59"/>
        <v>0</v>
      </c>
      <c r="AC280" s="44">
        <f t="shared" si="60"/>
        <v>0</v>
      </c>
      <c r="AD280" s="44">
        <f t="shared" si="61"/>
        <v>0</v>
      </c>
      <c r="AE280" s="12">
        <f t="shared" si="62"/>
        <v>398052.75652408012</v>
      </c>
    </row>
    <row r="281" spans="1:31" ht="12.6" hidden="1" customHeight="1" x14ac:dyDescent="0.2">
      <c r="A281" s="26" t="s">
        <v>110</v>
      </c>
      <c r="B281" s="19"/>
      <c r="C281" s="19"/>
      <c r="D281" s="20">
        <v>2049</v>
      </c>
      <c r="E281" s="20">
        <v>200</v>
      </c>
      <c r="F281" s="20"/>
      <c r="G281" s="21"/>
      <c r="H281" s="22"/>
      <c r="I281" s="20"/>
      <c r="J281" s="20">
        <v>1010</v>
      </c>
      <c r="K281" s="20">
        <v>5800</v>
      </c>
      <c r="L281" s="20"/>
      <c r="M281" s="20"/>
      <c r="N281" s="20"/>
      <c r="O281" s="20">
        <v>9059</v>
      </c>
      <c r="P281" s="23" t="str">
        <f>VLOOKUP(A281,'ИЗ ОСНОВЫ НОМЕНКЛАТУР'!D:E,2,0)</f>
        <v>Кромочные материалы</v>
      </c>
      <c r="Q281" s="23" t="str">
        <f>VLOOKUP(A281,'ИЗ ОСНОВЫ НОМЕНКЛАТУР'!D:F,3,0)</f>
        <v>Кромка ПВХ Китай</v>
      </c>
      <c r="R281" s="40">
        <f>VLOOKUP(A:A,'ИЗ ОСНОВЫ НОМЕНКЛАТУР'!D:G,4,0)</f>
        <v>28.509791560428351</v>
      </c>
      <c r="S281" s="12" t="str">
        <f>VLOOKUP(A:A,'ИЗ ОСНОВЫ НОМЕНКЛАТУР'!D:H,5,0)</f>
        <v>B</v>
      </c>
      <c r="T281" s="44">
        <f t="shared" si="51"/>
        <v>58416.56290731769</v>
      </c>
      <c r="U281" s="44">
        <f t="shared" si="52"/>
        <v>5701.9583120856705</v>
      </c>
      <c r="V281" s="44">
        <f t="shared" si="53"/>
        <v>0</v>
      </c>
      <c r="W281" s="44">
        <f t="shared" si="54"/>
        <v>0</v>
      </c>
      <c r="X281" s="44">
        <f t="shared" si="55"/>
        <v>0</v>
      </c>
      <c r="Y281" s="44">
        <f t="shared" si="56"/>
        <v>0</v>
      </c>
      <c r="Z281" s="44">
        <f t="shared" si="57"/>
        <v>28794.889476032633</v>
      </c>
      <c r="AA281" s="44">
        <f t="shared" si="58"/>
        <v>165356.79105048443</v>
      </c>
      <c r="AB281" s="44">
        <f t="shared" si="59"/>
        <v>0</v>
      </c>
      <c r="AC281" s="44">
        <f t="shared" si="60"/>
        <v>0</v>
      </c>
      <c r="AD281" s="44">
        <f t="shared" si="61"/>
        <v>0</v>
      </c>
      <c r="AE281" s="12">
        <f t="shared" si="62"/>
        <v>258270.20174592041</v>
      </c>
    </row>
    <row r="282" spans="1:31" ht="12.6" hidden="1" customHeight="1" x14ac:dyDescent="0.2">
      <c r="A282" s="26" t="s">
        <v>89</v>
      </c>
      <c r="B282" s="19"/>
      <c r="C282" s="19"/>
      <c r="D282" s="20"/>
      <c r="E282" s="21"/>
      <c r="F282" s="22"/>
      <c r="G282" s="21"/>
      <c r="H282" s="22"/>
      <c r="I282" s="20"/>
      <c r="J282" s="20"/>
      <c r="K282" s="20">
        <v>5000</v>
      </c>
      <c r="L282" s="20">
        <v>63</v>
      </c>
      <c r="M282" s="20">
        <v>3400</v>
      </c>
      <c r="N282" s="20">
        <v>1557</v>
      </c>
      <c r="O282" s="20">
        <v>10020</v>
      </c>
      <c r="P282" s="23" t="str">
        <f>VLOOKUP(A282,'ИЗ ОСНОВЫ НОМЕНКЛАТУР'!D:E,2,0)</f>
        <v>Кромочные материалы</v>
      </c>
      <c r="Q282" s="23" t="str">
        <f>VLOOKUP(A282,'ИЗ ОСНОВЫ НОМЕНКЛАТУР'!D:F,3,0)</f>
        <v>Кромка ПВХ Китай</v>
      </c>
      <c r="R282" s="40">
        <f>VLOOKUP(A:A,'ИЗ ОСНОВЫ НОМЕНКЛАТУР'!D:G,4,0)</f>
        <v>24.23521632711828</v>
      </c>
      <c r="S282" s="12" t="str">
        <f>VLOOKUP(A:A,'ИЗ ОСНОВЫ НОМЕНКЛАТУР'!D:H,5,0)</f>
        <v>B</v>
      </c>
      <c r="T282" s="44">
        <f t="shared" si="51"/>
        <v>0</v>
      </c>
      <c r="U282" s="44">
        <f t="shared" si="52"/>
        <v>0</v>
      </c>
      <c r="V282" s="44">
        <f t="shared" si="53"/>
        <v>0</v>
      </c>
      <c r="W282" s="44">
        <f t="shared" si="54"/>
        <v>0</v>
      </c>
      <c r="X282" s="44">
        <f t="shared" si="55"/>
        <v>0</v>
      </c>
      <c r="Y282" s="44">
        <f t="shared" si="56"/>
        <v>0</v>
      </c>
      <c r="Z282" s="44">
        <f t="shared" si="57"/>
        <v>0</v>
      </c>
      <c r="AA282" s="44">
        <f t="shared" si="58"/>
        <v>121176.0816355914</v>
      </c>
      <c r="AB282" s="44">
        <f t="shared" si="59"/>
        <v>1526.8186286084517</v>
      </c>
      <c r="AC282" s="44">
        <f t="shared" si="60"/>
        <v>82399.735512202154</v>
      </c>
      <c r="AD282" s="44">
        <f t="shared" si="61"/>
        <v>37734.231821323163</v>
      </c>
      <c r="AE282" s="12">
        <f t="shared" si="62"/>
        <v>242836.86759772518</v>
      </c>
    </row>
    <row r="283" spans="1:31" ht="12.6" hidden="1" customHeight="1" x14ac:dyDescent="0.2">
      <c r="A283" s="26" t="s">
        <v>14</v>
      </c>
      <c r="B283" s="19"/>
      <c r="C283" s="19"/>
      <c r="D283" s="20"/>
      <c r="E283" s="21"/>
      <c r="F283" s="22"/>
      <c r="G283" s="20">
        <v>187</v>
      </c>
      <c r="H283" s="20"/>
      <c r="I283" s="20"/>
      <c r="J283" s="20"/>
      <c r="K283" s="20">
        <v>4000</v>
      </c>
      <c r="L283" s="20"/>
      <c r="M283" s="20"/>
      <c r="N283" s="20">
        <v>5981</v>
      </c>
      <c r="O283" s="20">
        <v>10168</v>
      </c>
      <c r="P283" s="23" t="str">
        <f>VLOOKUP(A283,'ИЗ ОСНОВЫ НОМЕНКЛАТУР'!D:E,2,0)</f>
        <v>Кромочные материалы</v>
      </c>
      <c r="Q283" s="23" t="str">
        <f>VLOOKUP(A283,'ИЗ ОСНОВЫ НОМЕНКЛАТУР'!D:F,3,0)</f>
        <v>Кромка ПВХ Китай</v>
      </c>
      <c r="R283" s="40">
        <f>VLOOKUP(A:A,'ИЗ ОСНОВЫ НОМЕНКЛАТУР'!D:G,4,0)</f>
        <v>21.594333061444999</v>
      </c>
      <c r="S283" s="12" t="str">
        <f>VLOOKUP(A:A,'ИЗ ОСНОВЫ НОМЕНКЛАТУР'!D:H,5,0)</f>
        <v>A</v>
      </c>
      <c r="T283" s="44">
        <f t="shared" si="51"/>
        <v>0</v>
      </c>
      <c r="U283" s="44">
        <f t="shared" si="52"/>
        <v>0</v>
      </c>
      <c r="V283" s="44">
        <f t="shared" si="53"/>
        <v>0</v>
      </c>
      <c r="W283" s="44">
        <f t="shared" si="54"/>
        <v>4038.1402824902148</v>
      </c>
      <c r="X283" s="44">
        <f t="shared" si="55"/>
        <v>0</v>
      </c>
      <c r="Y283" s="44">
        <f t="shared" si="56"/>
        <v>0</v>
      </c>
      <c r="Z283" s="44">
        <f t="shared" si="57"/>
        <v>0</v>
      </c>
      <c r="AA283" s="44">
        <f t="shared" si="58"/>
        <v>86377.332245779995</v>
      </c>
      <c r="AB283" s="44">
        <f t="shared" si="59"/>
        <v>0</v>
      </c>
      <c r="AC283" s="44">
        <f t="shared" si="60"/>
        <v>0</v>
      </c>
      <c r="AD283" s="44">
        <f t="shared" si="61"/>
        <v>129155.70604050254</v>
      </c>
      <c r="AE283" s="12">
        <f t="shared" si="62"/>
        <v>219571.17856877274</v>
      </c>
    </row>
    <row r="284" spans="1:31" ht="12.6" hidden="1" customHeight="1" x14ac:dyDescent="0.2">
      <c r="A284" s="26" t="s">
        <v>13</v>
      </c>
      <c r="B284" s="19"/>
      <c r="C284" s="19"/>
      <c r="D284" s="20">
        <v>22755</v>
      </c>
      <c r="E284" s="20">
        <v>400</v>
      </c>
      <c r="F284" s="20"/>
      <c r="G284" s="20">
        <v>2000</v>
      </c>
      <c r="H284" s="20"/>
      <c r="I284" s="20">
        <v>107000</v>
      </c>
      <c r="J284" s="20">
        <v>18101</v>
      </c>
      <c r="K284" s="20">
        <v>50000</v>
      </c>
      <c r="L284" s="20">
        <v>1133</v>
      </c>
      <c r="M284" s="20">
        <v>46800</v>
      </c>
      <c r="N284" s="20"/>
      <c r="O284" s="20">
        <v>248189</v>
      </c>
      <c r="P284" s="23" t="str">
        <f>VLOOKUP(A284,'ИЗ ОСНОВЫ НОМЕНКЛАТУР'!D:E,2,0)</f>
        <v>Кромочные материалы</v>
      </c>
      <c r="Q284" s="23" t="str">
        <f>VLOOKUP(A284,'ИЗ ОСНОВЫ НОМЕНКЛАТУР'!D:F,3,0)</f>
        <v>Кромка ПВХ Китай</v>
      </c>
      <c r="R284" s="40">
        <f>VLOOKUP(A:A,'ИЗ ОСНОВЫ НОМЕНКЛАТУР'!D:G,4,0)</f>
        <v>17.758084479693697</v>
      </c>
      <c r="S284" s="12" t="str">
        <f>VLOOKUP(A:A,'ИЗ ОСНОВЫ НОМЕНКЛАТУР'!D:H,5,0)</f>
        <v>A</v>
      </c>
      <c r="T284" s="44">
        <f t="shared" si="51"/>
        <v>404085.21233543009</v>
      </c>
      <c r="U284" s="44">
        <f t="shared" si="52"/>
        <v>7103.2337918774783</v>
      </c>
      <c r="V284" s="44">
        <f t="shared" si="53"/>
        <v>0</v>
      </c>
      <c r="W284" s="44">
        <f t="shared" si="54"/>
        <v>35516.168959387396</v>
      </c>
      <c r="X284" s="44">
        <f t="shared" si="55"/>
        <v>0</v>
      </c>
      <c r="Y284" s="44">
        <f t="shared" si="56"/>
        <v>1900115.0393272254</v>
      </c>
      <c r="Z284" s="44">
        <f t="shared" si="57"/>
        <v>321439.08716693561</v>
      </c>
      <c r="AA284" s="44">
        <f t="shared" si="58"/>
        <v>887904.2239846848</v>
      </c>
      <c r="AB284" s="44">
        <f t="shared" si="59"/>
        <v>20119.909715492959</v>
      </c>
      <c r="AC284" s="44">
        <f t="shared" si="60"/>
        <v>831078.35364966502</v>
      </c>
      <c r="AD284" s="44">
        <f t="shared" si="61"/>
        <v>0</v>
      </c>
      <c r="AE284" s="12">
        <f t="shared" si="62"/>
        <v>4407361.2289306987</v>
      </c>
    </row>
    <row r="285" spans="1:31" ht="12.6" hidden="1" customHeight="1" x14ac:dyDescent="0.2">
      <c r="A285" s="26" t="s">
        <v>136</v>
      </c>
      <c r="B285" s="19"/>
      <c r="C285" s="19"/>
      <c r="D285" s="20">
        <v>3631</v>
      </c>
      <c r="E285" s="20">
        <v>200</v>
      </c>
      <c r="F285" s="20"/>
      <c r="G285" s="21"/>
      <c r="H285" s="22"/>
      <c r="I285" s="20"/>
      <c r="J285" s="20">
        <v>1834</v>
      </c>
      <c r="K285" s="20">
        <v>12000</v>
      </c>
      <c r="L285" s="20">
        <v>1</v>
      </c>
      <c r="M285" s="20">
        <v>1400</v>
      </c>
      <c r="N285" s="20">
        <v>5497</v>
      </c>
      <c r="O285" s="20">
        <v>24563</v>
      </c>
      <c r="P285" s="23" t="str">
        <f>VLOOKUP(A285,'ИЗ ОСНОВЫ НОМЕНКЛАТУР'!D:E,2,0)</f>
        <v>Кромочные материалы</v>
      </c>
      <c r="Q285" s="23" t="str">
        <f>VLOOKUP(A285,'ИЗ ОСНОВЫ НОМЕНКЛАТУР'!D:F,3,0)</f>
        <v>Кромка ПВХ Китай</v>
      </c>
      <c r="R285" s="40">
        <f>VLOOKUP(A:A,'ИЗ ОСНОВЫ НОМЕНКЛАТУР'!D:G,4,0)</f>
        <v>28.795531461073587</v>
      </c>
      <c r="S285" s="12" t="str">
        <f>VLOOKUP(A:A,'ИЗ ОСНОВЫ НОМЕНКЛАТУР'!D:H,5,0)</f>
        <v>B</v>
      </c>
      <c r="T285" s="44">
        <f t="shared" si="51"/>
        <v>104556.5747351582</v>
      </c>
      <c r="U285" s="44">
        <f t="shared" si="52"/>
        <v>5759.1062922147175</v>
      </c>
      <c r="V285" s="44">
        <f t="shared" si="53"/>
        <v>0</v>
      </c>
      <c r="W285" s="44">
        <f t="shared" si="54"/>
        <v>0</v>
      </c>
      <c r="X285" s="44">
        <f t="shared" si="55"/>
        <v>0</v>
      </c>
      <c r="Y285" s="44">
        <f t="shared" si="56"/>
        <v>0</v>
      </c>
      <c r="Z285" s="44">
        <f t="shared" si="57"/>
        <v>52811.004699608959</v>
      </c>
      <c r="AA285" s="44">
        <f t="shared" si="58"/>
        <v>345546.37753288302</v>
      </c>
      <c r="AB285" s="44">
        <f t="shared" si="59"/>
        <v>28.795531461073587</v>
      </c>
      <c r="AC285" s="44">
        <f t="shared" si="60"/>
        <v>40313.744045503023</v>
      </c>
      <c r="AD285" s="44">
        <f t="shared" si="61"/>
        <v>158289.03644152152</v>
      </c>
      <c r="AE285" s="12">
        <f t="shared" si="62"/>
        <v>707304.63927835051</v>
      </c>
    </row>
    <row r="286" spans="1:31" ht="12.6" hidden="1" customHeight="1" x14ac:dyDescent="0.2">
      <c r="A286" s="26" t="s">
        <v>4236</v>
      </c>
      <c r="B286" s="19"/>
      <c r="C286" s="19"/>
      <c r="D286" s="20"/>
      <c r="E286" s="21"/>
      <c r="F286" s="22"/>
      <c r="G286" s="21"/>
      <c r="H286" s="22"/>
      <c r="I286" s="20">
        <v>3000</v>
      </c>
      <c r="J286" s="20">
        <v>2000</v>
      </c>
      <c r="K286" s="20"/>
      <c r="L286" s="20"/>
      <c r="M286" s="20"/>
      <c r="N286" s="20"/>
      <c r="O286" s="20">
        <v>5000</v>
      </c>
      <c r="P286" s="23" t="str">
        <f>VLOOKUP(A286,'ИЗ ОСНОВЫ НОМЕНКЛАТУР'!D:E,2,0)</f>
        <v>Кромочные материалы</v>
      </c>
      <c r="Q286" s="23" t="str">
        <f>VLOOKUP(A286,'ИЗ ОСНОВЫ НОМЕНКЛАТУР'!D:F,3,0)</f>
        <v>Кромка ПВХ Китай</v>
      </c>
      <c r="R286" s="40">
        <f>VLOOKUP(A:A,'ИЗ ОСНОВЫ НОМЕНКЛАТУР'!D:G,4,0)</f>
        <v>24.3</v>
      </c>
      <c r="S286" s="12" t="str">
        <f>VLOOKUP(A:A,'ИЗ ОСНОВЫ НОМЕНКЛАТУР'!D:H,5,0)</f>
        <v>C</v>
      </c>
      <c r="T286" s="44">
        <f t="shared" si="51"/>
        <v>0</v>
      </c>
      <c r="U286" s="44">
        <f t="shared" si="52"/>
        <v>0</v>
      </c>
      <c r="V286" s="44">
        <f t="shared" si="53"/>
        <v>0</v>
      </c>
      <c r="W286" s="44">
        <f t="shared" si="54"/>
        <v>0</v>
      </c>
      <c r="X286" s="44">
        <f t="shared" si="55"/>
        <v>0</v>
      </c>
      <c r="Y286" s="44">
        <f t="shared" si="56"/>
        <v>72900</v>
      </c>
      <c r="Z286" s="44">
        <f t="shared" si="57"/>
        <v>48600</v>
      </c>
      <c r="AA286" s="44">
        <f t="shared" si="58"/>
        <v>0</v>
      </c>
      <c r="AB286" s="44">
        <f t="shared" si="59"/>
        <v>0</v>
      </c>
      <c r="AC286" s="44">
        <f t="shared" si="60"/>
        <v>0</v>
      </c>
      <c r="AD286" s="44">
        <f t="shared" si="61"/>
        <v>0</v>
      </c>
      <c r="AE286" s="12">
        <f t="shared" si="62"/>
        <v>121500</v>
      </c>
    </row>
    <row r="287" spans="1:31" ht="12.6" hidden="1" customHeight="1" x14ac:dyDescent="0.2">
      <c r="A287" s="26" t="s">
        <v>120</v>
      </c>
      <c r="B287" s="19"/>
      <c r="C287" s="19"/>
      <c r="D287" s="20">
        <v>3008</v>
      </c>
      <c r="E287" s="20">
        <v>200</v>
      </c>
      <c r="F287" s="20"/>
      <c r="G287" s="21"/>
      <c r="H287" s="22"/>
      <c r="I287" s="20"/>
      <c r="J287" s="20">
        <v>625</v>
      </c>
      <c r="K287" s="20">
        <v>1800</v>
      </c>
      <c r="L287" s="20">
        <v>121</v>
      </c>
      <c r="M287" s="20">
        <v>600</v>
      </c>
      <c r="N287" s="20">
        <v>3787</v>
      </c>
      <c r="O287" s="20">
        <v>10141</v>
      </c>
      <c r="P287" s="23" t="str">
        <f>VLOOKUP(A287,'ИЗ ОСНОВЫ НОМЕНКЛАТУР'!D:E,2,0)</f>
        <v>Кромочные материалы</v>
      </c>
      <c r="Q287" s="23" t="str">
        <f>VLOOKUP(A287,'ИЗ ОСНОВЫ НОМЕНКЛАТУР'!D:F,3,0)</f>
        <v>Кромка ПВХ Китай</v>
      </c>
      <c r="R287" s="40">
        <f>VLOOKUP(A:A,'ИЗ ОСНОВЫ НОМЕНКЛАТУР'!D:G,4,0)</f>
        <v>22.410282109272707</v>
      </c>
      <c r="S287" s="12" t="str">
        <f>VLOOKUP(A:A,'ИЗ ОСНОВЫ НОМЕНКЛАТУР'!D:H,5,0)</f>
        <v>B</v>
      </c>
      <c r="T287" s="44">
        <f t="shared" si="51"/>
        <v>67410.128584692298</v>
      </c>
      <c r="U287" s="44">
        <f t="shared" si="52"/>
        <v>4482.0564218545414</v>
      </c>
      <c r="V287" s="44">
        <f t="shared" si="53"/>
        <v>0</v>
      </c>
      <c r="W287" s="44">
        <f t="shared" si="54"/>
        <v>0</v>
      </c>
      <c r="X287" s="44">
        <f t="shared" si="55"/>
        <v>0</v>
      </c>
      <c r="Y287" s="44">
        <f t="shared" si="56"/>
        <v>0</v>
      </c>
      <c r="Z287" s="44">
        <f t="shared" si="57"/>
        <v>14006.426318295442</v>
      </c>
      <c r="AA287" s="44">
        <f t="shared" si="58"/>
        <v>40338.507796690872</v>
      </c>
      <c r="AB287" s="44">
        <f t="shared" si="59"/>
        <v>2711.6441352219977</v>
      </c>
      <c r="AC287" s="44">
        <f t="shared" si="60"/>
        <v>13446.169265563623</v>
      </c>
      <c r="AD287" s="44">
        <f t="shared" si="61"/>
        <v>84867.738347815743</v>
      </c>
      <c r="AE287" s="12">
        <f t="shared" si="62"/>
        <v>227262.67087013455</v>
      </c>
    </row>
    <row r="288" spans="1:31" ht="12.6" hidden="1" customHeight="1" x14ac:dyDescent="0.2">
      <c r="A288" s="26" t="s">
        <v>4237</v>
      </c>
      <c r="B288" s="19"/>
      <c r="C288" s="19"/>
      <c r="D288" s="20"/>
      <c r="E288" s="21"/>
      <c r="F288" s="22"/>
      <c r="G288" s="21"/>
      <c r="H288" s="22"/>
      <c r="I288" s="20">
        <v>9000</v>
      </c>
      <c r="J288" s="20">
        <v>1000</v>
      </c>
      <c r="K288" s="20"/>
      <c r="L288" s="20"/>
      <c r="M288" s="20"/>
      <c r="N288" s="20"/>
      <c r="O288" s="20">
        <v>10000</v>
      </c>
      <c r="P288" s="23" t="str">
        <f>VLOOKUP(A288,'ИЗ ОСНОВЫ НОМЕНКЛАТУР'!D:E,2,0)</f>
        <v>Кромочные материалы</v>
      </c>
      <c r="Q288" s="23" t="str">
        <f>VLOOKUP(A288,'ИЗ ОСНОВЫ НОМЕНКЛАТУР'!D:F,3,0)</f>
        <v>Кромка ПВХ Китай</v>
      </c>
      <c r="R288" s="40">
        <f>VLOOKUP(A:A,'ИЗ ОСНОВЫ НОМЕНКЛАТУР'!D:G,4,0)</f>
        <v>24.6</v>
      </c>
      <c r="S288" s="12" t="str">
        <f>VLOOKUP(A:A,'ИЗ ОСНОВЫ НОМЕНКЛАТУР'!D:H,5,0)</f>
        <v>C</v>
      </c>
      <c r="T288" s="44">
        <f t="shared" si="51"/>
        <v>0</v>
      </c>
      <c r="U288" s="44">
        <f t="shared" si="52"/>
        <v>0</v>
      </c>
      <c r="V288" s="44">
        <f t="shared" si="53"/>
        <v>0</v>
      </c>
      <c r="W288" s="44">
        <f t="shared" si="54"/>
        <v>0</v>
      </c>
      <c r="X288" s="44">
        <f t="shared" si="55"/>
        <v>0</v>
      </c>
      <c r="Y288" s="44">
        <f t="shared" si="56"/>
        <v>221400</v>
      </c>
      <c r="Z288" s="44">
        <f t="shared" si="57"/>
        <v>24600</v>
      </c>
      <c r="AA288" s="44">
        <f t="shared" si="58"/>
        <v>0</v>
      </c>
      <c r="AB288" s="44">
        <f t="shared" si="59"/>
        <v>0</v>
      </c>
      <c r="AC288" s="44">
        <f t="shared" si="60"/>
        <v>0</v>
      </c>
      <c r="AD288" s="44">
        <f t="shared" si="61"/>
        <v>0</v>
      </c>
      <c r="AE288" s="12">
        <f t="shared" si="62"/>
        <v>246000</v>
      </c>
    </row>
    <row r="289" spans="1:31" ht="12.6" hidden="1" customHeight="1" x14ac:dyDescent="0.2">
      <c r="A289" s="26" t="s">
        <v>58</v>
      </c>
      <c r="B289" s="19"/>
      <c r="C289" s="19"/>
      <c r="D289" s="20">
        <v>862</v>
      </c>
      <c r="E289" s="21"/>
      <c r="F289" s="22"/>
      <c r="G289" s="20">
        <v>2004</v>
      </c>
      <c r="H289" s="20"/>
      <c r="I289" s="20">
        <v>66000</v>
      </c>
      <c r="J289" s="20">
        <v>3889</v>
      </c>
      <c r="K289" s="20">
        <v>20000</v>
      </c>
      <c r="L289" s="20">
        <v>140</v>
      </c>
      <c r="M289" s="20">
        <v>29400</v>
      </c>
      <c r="N289" s="20">
        <v>1943</v>
      </c>
      <c r="O289" s="20">
        <v>124238</v>
      </c>
      <c r="P289" s="23" t="str">
        <f>VLOOKUP(A289,'ИЗ ОСНОВЫ НОМЕНКЛАТУР'!D:E,2,0)</f>
        <v>Кромочные материалы</v>
      </c>
      <c r="Q289" s="23" t="str">
        <f>VLOOKUP(A289,'ИЗ ОСНОВЫ НОМЕНКЛАТУР'!D:F,3,0)</f>
        <v>Кромка ПВХ Китай</v>
      </c>
      <c r="R289" s="40">
        <f>VLOOKUP(A:A,'ИЗ ОСНОВЫ НОМЕНКЛАТУР'!D:G,4,0)</f>
        <v>18.982112152227188</v>
      </c>
      <c r="S289" s="12" t="str">
        <f>VLOOKUP(A:A,'ИЗ ОСНОВЫ НОМЕНКЛАТУР'!D:H,5,0)</f>
        <v>B</v>
      </c>
      <c r="T289" s="44">
        <f t="shared" si="51"/>
        <v>16362.580675219837</v>
      </c>
      <c r="U289" s="44">
        <f t="shared" si="52"/>
        <v>0</v>
      </c>
      <c r="V289" s="44">
        <f t="shared" si="53"/>
        <v>0</v>
      </c>
      <c r="W289" s="44">
        <f t="shared" si="54"/>
        <v>38040.152753063288</v>
      </c>
      <c r="X289" s="44">
        <f t="shared" si="55"/>
        <v>0</v>
      </c>
      <c r="Y289" s="44">
        <f t="shared" si="56"/>
        <v>1252819.4020469943</v>
      </c>
      <c r="Z289" s="44">
        <f t="shared" si="57"/>
        <v>73821.434160011529</v>
      </c>
      <c r="AA289" s="44">
        <f t="shared" si="58"/>
        <v>379642.24304454378</v>
      </c>
      <c r="AB289" s="44">
        <f t="shared" si="59"/>
        <v>2657.4957013118064</v>
      </c>
      <c r="AC289" s="44">
        <f t="shared" si="60"/>
        <v>558074.09727547935</v>
      </c>
      <c r="AD289" s="44">
        <f t="shared" si="61"/>
        <v>36882.243911777427</v>
      </c>
      <c r="AE289" s="12">
        <f t="shared" si="62"/>
        <v>2358299.6495684017</v>
      </c>
    </row>
    <row r="290" spans="1:31" ht="12.6" hidden="1" customHeight="1" x14ac:dyDescent="0.2">
      <c r="A290" s="26" t="s">
        <v>27</v>
      </c>
      <c r="B290" s="19"/>
      <c r="C290" s="19"/>
      <c r="D290" s="20">
        <v>3711</v>
      </c>
      <c r="E290" s="20">
        <v>200</v>
      </c>
      <c r="F290" s="20"/>
      <c r="G290" s="20">
        <v>109</v>
      </c>
      <c r="H290" s="20"/>
      <c r="I290" s="20"/>
      <c r="J290" s="20">
        <v>22815</v>
      </c>
      <c r="K290" s="20">
        <v>15000</v>
      </c>
      <c r="L290" s="20">
        <v>451</v>
      </c>
      <c r="M290" s="20">
        <v>56800</v>
      </c>
      <c r="N290" s="20">
        <v>9698</v>
      </c>
      <c r="O290" s="20">
        <v>108784</v>
      </c>
      <c r="P290" s="23" t="str">
        <f>VLOOKUP(A290,'ИЗ ОСНОВЫ НОМЕНКЛАТУР'!D:E,2,0)</f>
        <v>Кромочные материалы</v>
      </c>
      <c r="Q290" s="23" t="str">
        <f>VLOOKUP(A290,'ИЗ ОСНОВЫ НОМЕНКЛАТУР'!D:F,3,0)</f>
        <v>Кромка ПВХ Китай</v>
      </c>
      <c r="R290" s="40">
        <f>VLOOKUP(A:A,'ИЗ ОСНОВЫ НОМЕНКЛАТУР'!D:G,4,0)</f>
        <v>17.643324105815609</v>
      </c>
      <c r="S290" s="12" t="str">
        <f>VLOOKUP(A:A,'ИЗ ОСНОВЫ НОМЕНКЛАТУР'!D:H,5,0)</f>
        <v>A</v>
      </c>
      <c r="T290" s="44">
        <f t="shared" si="51"/>
        <v>65474.375756681722</v>
      </c>
      <c r="U290" s="44">
        <f t="shared" si="52"/>
        <v>3528.6648211631218</v>
      </c>
      <c r="V290" s="44">
        <f t="shared" si="53"/>
        <v>0</v>
      </c>
      <c r="W290" s="44">
        <f t="shared" si="54"/>
        <v>1923.1223275339014</v>
      </c>
      <c r="X290" s="44">
        <f t="shared" si="55"/>
        <v>0</v>
      </c>
      <c r="Y290" s="44">
        <f t="shared" si="56"/>
        <v>0</v>
      </c>
      <c r="Z290" s="44">
        <f t="shared" si="57"/>
        <v>402532.43947418313</v>
      </c>
      <c r="AA290" s="44">
        <f t="shared" si="58"/>
        <v>264649.86158723413</v>
      </c>
      <c r="AB290" s="44">
        <f t="shared" si="59"/>
        <v>7957.1391717228398</v>
      </c>
      <c r="AC290" s="44">
        <f t="shared" si="60"/>
        <v>1002140.8092103265</v>
      </c>
      <c r="AD290" s="44">
        <f t="shared" si="61"/>
        <v>171104.95717819978</v>
      </c>
      <c r="AE290" s="12">
        <f t="shared" si="62"/>
        <v>1919311.3695270452</v>
      </c>
    </row>
    <row r="291" spans="1:31" ht="12.6" hidden="1" customHeight="1" x14ac:dyDescent="0.2">
      <c r="A291" s="26" t="s">
        <v>87</v>
      </c>
      <c r="B291" s="19"/>
      <c r="C291" s="19"/>
      <c r="D291" s="20"/>
      <c r="E291" s="21"/>
      <c r="F291" s="22"/>
      <c r="G291" s="21"/>
      <c r="H291" s="22"/>
      <c r="I291" s="20"/>
      <c r="J291" s="20">
        <v>4509</v>
      </c>
      <c r="K291" s="20">
        <v>2000</v>
      </c>
      <c r="L291" s="20">
        <v>70</v>
      </c>
      <c r="M291" s="20">
        <v>1000</v>
      </c>
      <c r="N291" s="20">
        <v>1065</v>
      </c>
      <c r="O291" s="20">
        <v>8644</v>
      </c>
      <c r="P291" s="23" t="str">
        <f>VLOOKUP(A291,'ИЗ ОСНОВЫ НОМЕНКЛАТУР'!D:E,2,0)</f>
        <v>Кромочные материалы</v>
      </c>
      <c r="Q291" s="23" t="str">
        <f>VLOOKUP(A291,'ИЗ ОСНОВЫ НОМЕНКЛАТУР'!D:F,3,0)</f>
        <v>Кромка ПВХ Китай</v>
      </c>
      <c r="R291" s="40">
        <f>VLOOKUP(A:A,'ИЗ ОСНОВЫ НОМЕНКЛАТУР'!D:G,4,0)</f>
        <v>20.532158199795433</v>
      </c>
      <c r="S291" s="12" t="str">
        <f>VLOOKUP(A:A,'ИЗ ОСНОВЫ НОМЕНКЛАТУР'!D:H,5,0)</f>
        <v>B</v>
      </c>
      <c r="T291" s="44">
        <f t="shared" si="51"/>
        <v>0</v>
      </c>
      <c r="U291" s="44">
        <f t="shared" si="52"/>
        <v>0</v>
      </c>
      <c r="V291" s="44">
        <f t="shared" si="53"/>
        <v>0</v>
      </c>
      <c r="W291" s="44">
        <f t="shared" si="54"/>
        <v>0</v>
      </c>
      <c r="X291" s="44">
        <f t="shared" si="55"/>
        <v>0</v>
      </c>
      <c r="Y291" s="44">
        <f t="shared" si="56"/>
        <v>0</v>
      </c>
      <c r="Z291" s="44">
        <f t="shared" si="57"/>
        <v>92579.501322877608</v>
      </c>
      <c r="AA291" s="44">
        <f t="shared" si="58"/>
        <v>41064.316399590862</v>
      </c>
      <c r="AB291" s="44">
        <f t="shared" si="59"/>
        <v>1437.2510739856803</v>
      </c>
      <c r="AC291" s="44">
        <f t="shared" si="60"/>
        <v>20532.158199795431</v>
      </c>
      <c r="AD291" s="44">
        <f t="shared" si="61"/>
        <v>21866.748482782135</v>
      </c>
      <c r="AE291" s="12">
        <f t="shared" si="62"/>
        <v>177479.97547903171</v>
      </c>
    </row>
    <row r="292" spans="1:31" ht="12.6" hidden="1" customHeight="1" x14ac:dyDescent="0.2">
      <c r="A292" s="26" t="s">
        <v>171</v>
      </c>
      <c r="B292" s="19"/>
      <c r="C292" s="19"/>
      <c r="D292" s="20">
        <v>1764</v>
      </c>
      <c r="E292" s="20">
        <v>200</v>
      </c>
      <c r="F292" s="20"/>
      <c r="G292" s="21"/>
      <c r="H292" s="22"/>
      <c r="I292" s="20"/>
      <c r="J292" s="20"/>
      <c r="K292" s="20">
        <v>3000</v>
      </c>
      <c r="L292" s="20"/>
      <c r="M292" s="20"/>
      <c r="N292" s="20"/>
      <c r="O292" s="20">
        <v>4964</v>
      </c>
      <c r="P292" s="23" t="str">
        <f>VLOOKUP(A292,'ИЗ ОСНОВЫ НОМЕНКЛАТУР'!D:E,2,0)</f>
        <v>Кромочные материалы</v>
      </c>
      <c r="Q292" s="23" t="str">
        <f>VLOOKUP(A292,'ИЗ ОСНОВЫ НОМЕНКЛАТУР'!D:F,3,0)</f>
        <v>Кромка ПВХ Китай</v>
      </c>
      <c r="R292" s="40">
        <f>VLOOKUP(A:A,'ИЗ ОСНОВЫ НОМЕНКЛАТУР'!D:G,4,0)</f>
        <v>18.704087044534415</v>
      </c>
      <c r="S292" s="12" t="str">
        <f>VLOOKUP(A:A,'ИЗ ОСНОВЫ НОМЕНКЛАТУР'!D:H,5,0)</f>
        <v>B</v>
      </c>
      <c r="T292" s="44">
        <f t="shared" si="51"/>
        <v>32994.009546558707</v>
      </c>
      <c r="U292" s="44">
        <f t="shared" si="52"/>
        <v>3740.817408906883</v>
      </c>
      <c r="V292" s="44">
        <f t="shared" si="53"/>
        <v>0</v>
      </c>
      <c r="W292" s="44">
        <f t="shared" si="54"/>
        <v>0</v>
      </c>
      <c r="X292" s="44">
        <f t="shared" si="55"/>
        <v>0</v>
      </c>
      <c r="Y292" s="44">
        <f t="shared" si="56"/>
        <v>0</v>
      </c>
      <c r="Z292" s="44">
        <f t="shared" si="57"/>
        <v>0</v>
      </c>
      <c r="AA292" s="44">
        <f t="shared" si="58"/>
        <v>56112.261133603242</v>
      </c>
      <c r="AB292" s="44">
        <f t="shared" si="59"/>
        <v>0</v>
      </c>
      <c r="AC292" s="44">
        <f t="shared" si="60"/>
        <v>0</v>
      </c>
      <c r="AD292" s="44">
        <f t="shared" si="61"/>
        <v>0</v>
      </c>
      <c r="AE292" s="12">
        <f t="shared" si="62"/>
        <v>92847.088089068828</v>
      </c>
    </row>
    <row r="293" spans="1:31" ht="12.6" hidden="1" customHeight="1" x14ac:dyDescent="0.2">
      <c r="A293" s="26" t="s">
        <v>54</v>
      </c>
      <c r="B293" s="19"/>
      <c r="C293" s="19"/>
      <c r="D293" s="20"/>
      <c r="E293" s="21"/>
      <c r="F293" s="22"/>
      <c r="G293" s="20">
        <v>259</v>
      </c>
      <c r="H293" s="20"/>
      <c r="I293" s="20"/>
      <c r="J293" s="20">
        <v>1229</v>
      </c>
      <c r="K293" s="20">
        <v>7000</v>
      </c>
      <c r="L293" s="20">
        <v>90</v>
      </c>
      <c r="M293" s="20">
        <v>1600</v>
      </c>
      <c r="N293" s="20">
        <v>3340</v>
      </c>
      <c r="O293" s="20">
        <v>13518</v>
      </c>
      <c r="P293" s="23" t="str">
        <f>VLOOKUP(A293,'ИЗ ОСНОВЫ НОМЕНКЛАТУР'!D:E,2,0)</f>
        <v>Кромочные материалы</v>
      </c>
      <c r="Q293" s="23" t="str">
        <f>VLOOKUP(A293,'ИЗ ОСНОВЫ НОМЕНКЛАТУР'!D:F,3,0)</f>
        <v>Кромка ПВХ Китай</v>
      </c>
      <c r="R293" s="40">
        <f>VLOOKUP(A:A,'ИЗ ОСНОВЫ НОМЕНКЛАТУР'!D:G,4,0)</f>
        <v>24.666436881403023</v>
      </c>
      <c r="S293" s="12" t="str">
        <f>VLOOKUP(A:A,'ИЗ ОСНОВЫ НОМЕНКЛАТУР'!D:H,5,0)</f>
        <v>B</v>
      </c>
      <c r="T293" s="44">
        <f t="shared" si="51"/>
        <v>0</v>
      </c>
      <c r="U293" s="44">
        <f t="shared" si="52"/>
        <v>0</v>
      </c>
      <c r="V293" s="44">
        <f t="shared" si="53"/>
        <v>0</v>
      </c>
      <c r="W293" s="44">
        <f t="shared" si="54"/>
        <v>6388.6071522833827</v>
      </c>
      <c r="X293" s="44">
        <f t="shared" si="55"/>
        <v>0</v>
      </c>
      <c r="Y293" s="44">
        <f t="shared" si="56"/>
        <v>0</v>
      </c>
      <c r="Z293" s="44">
        <f t="shared" si="57"/>
        <v>30315.050927244316</v>
      </c>
      <c r="AA293" s="44">
        <f t="shared" si="58"/>
        <v>172665.05816982116</v>
      </c>
      <c r="AB293" s="44">
        <f t="shared" si="59"/>
        <v>2219.9793193262722</v>
      </c>
      <c r="AC293" s="44">
        <f t="shared" si="60"/>
        <v>39466.299010244838</v>
      </c>
      <c r="AD293" s="44">
        <f t="shared" si="61"/>
        <v>82385.899183886097</v>
      </c>
      <c r="AE293" s="12">
        <f t="shared" si="62"/>
        <v>333440.89376280608</v>
      </c>
    </row>
    <row r="294" spans="1:31" ht="12.6" hidden="1" customHeight="1" x14ac:dyDescent="0.2">
      <c r="A294" s="26" t="s">
        <v>49</v>
      </c>
      <c r="B294" s="19"/>
      <c r="C294" s="19"/>
      <c r="D294" s="20"/>
      <c r="E294" s="21"/>
      <c r="F294" s="22"/>
      <c r="G294" s="21"/>
      <c r="H294" s="22"/>
      <c r="I294" s="20">
        <v>15000</v>
      </c>
      <c r="J294" s="20">
        <v>3644</v>
      </c>
      <c r="K294" s="20"/>
      <c r="L294" s="20"/>
      <c r="M294" s="20"/>
      <c r="N294" s="20">
        <v>3909</v>
      </c>
      <c r="O294" s="20">
        <v>22553</v>
      </c>
      <c r="P294" s="23" t="str">
        <f>VLOOKUP(A294,'ИЗ ОСНОВЫ НОМЕНКЛАТУР'!D:E,2,0)</f>
        <v>Кромочные материалы</v>
      </c>
      <c r="Q294" s="23" t="str">
        <f>VLOOKUP(A294,'ИЗ ОСНОВЫ НОМЕНКЛАТУР'!D:F,3,0)</f>
        <v>Кромка ПВХ Китай</v>
      </c>
      <c r="R294" s="40">
        <f>VLOOKUP(A:A,'ИЗ ОСНОВЫ НОМЕНКЛАТУР'!D:G,4,0)</f>
        <v>24.230305904671567</v>
      </c>
      <c r="S294" s="12" t="str">
        <f>VLOOKUP(A:A,'ИЗ ОСНОВЫ НОМЕНКЛАТУР'!D:H,5,0)</f>
        <v>B</v>
      </c>
      <c r="T294" s="44">
        <f t="shared" si="51"/>
        <v>0</v>
      </c>
      <c r="U294" s="44">
        <f t="shared" si="52"/>
        <v>0</v>
      </c>
      <c r="V294" s="44">
        <f t="shared" si="53"/>
        <v>0</v>
      </c>
      <c r="W294" s="44">
        <f t="shared" si="54"/>
        <v>0</v>
      </c>
      <c r="X294" s="44">
        <f t="shared" si="55"/>
        <v>0</v>
      </c>
      <c r="Y294" s="44">
        <f t="shared" si="56"/>
        <v>363454.58857007354</v>
      </c>
      <c r="Z294" s="44">
        <f t="shared" si="57"/>
        <v>88295.234716623192</v>
      </c>
      <c r="AA294" s="44">
        <f t="shared" si="58"/>
        <v>0</v>
      </c>
      <c r="AB294" s="44">
        <f t="shared" si="59"/>
        <v>0</v>
      </c>
      <c r="AC294" s="44">
        <f t="shared" si="60"/>
        <v>0</v>
      </c>
      <c r="AD294" s="44">
        <f t="shared" si="61"/>
        <v>94716.265781361159</v>
      </c>
      <c r="AE294" s="12">
        <f t="shared" si="62"/>
        <v>546466.08906805795</v>
      </c>
    </row>
    <row r="295" spans="1:31" ht="12.6" hidden="1" customHeight="1" x14ac:dyDescent="0.2">
      <c r="A295" s="26" t="s">
        <v>15</v>
      </c>
      <c r="B295" s="19"/>
      <c r="C295" s="19"/>
      <c r="D295" s="20">
        <v>15159</v>
      </c>
      <c r="E295" s="20">
        <v>200</v>
      </c>
      <c r="F295" s="20"/>
      <c r="G295" s="20">
        <v>468</v>
      </c>
      <c r="H295" s="20"/>
      <c r="I295" s="20">
        <v>134400</v>
      </c>
      <c r="J295" s="20">
        <v>35261</v>
      </c>
      <c r="K295" s="20"/>
      <c r="L295" s="20">
        <v>212</v>
      </c>
      <c r="M295" s="20">
        <v>17600</v>
      </c>
      <c r="N295" s="20">
        <v>6074</v>
      </c>
      <c r="O295" s="20">
        <v>209374</v>
      </c>
      <c r="P295" s="23" t="str">
        <f>VLOOKUP(A295,'ИЗ ОСНОВЫ НОМЕНКЛАТУР'!D:E,2,0)</f>
        <v>Кромочные материалы</v>
      </c>
      <c r="Q295" s="23" t="str">
        <f>VLOOKUP(A295,'ИЗ ОСНОВЫ НОМЕНКЛАТУР'!D:F,3,0)</f>
        <v>Кромка ПВХ Китай</v>
      </c>
      <c r="R295" s="40">
        <f>VLOOKUP(A:A,'ИЗ ОСНОВЫ НОМЕНКЛАТУР'!D:G,4,0)</f>
        <v>18.815736410193129</v>
      </c>
      <c r="S295" s="12" t="str">
        <f>VLOOKUP(A:A,'ИЗ ОСНОВЫ НОМЕНКЛАТУР'!D:H,5,0)</f>
        <v>A</v>
      </c>
      <c r="T295" s="44">
        <f t="shared" si="51"/>
        <v>285227.74824211764</v>
      </c>
      <c r="U295" s="44">
        <f t="shared" si="52"/>
        <v>3763.1472820386257</v>
      </c>
      <c r="V295" s="44">
        <f t="shared" si="53"/>
        <v>0</v>
      </c>
      <c r="W295" s="44">
        <f t="shared" si="54"/>
        <v>8805.7646399703845</v>
      </c>
      <c r="X295" s="44">
        <f t="shared" si="55"/>
        <v>0</v>
      </c>
      <c r="Y295" s="44">
        <f t="shared" si="56"/>
        <v>2528834.9735299563</v>
      </c>
      <c r="Z295" s="44">
        <f t="shared" si="57"/>
        <v>663461.68155981996</v>
      </c>
      <c r="AA295" s="44">
        <f t="shared" si="58"/>
        <v>0</v>
      </c>
      <c r="AB295" s="44">
        <f t="shared" si="59"/>
        <v>3988.9361189609431</v>
      </c>
      <c r="AC295" s="44">
        <f t="shared" si="60"/>
        <v>331156.96081939904</v>
      </c>
      <c r="AD295" s="44">
        <f t="shared" si="61"/>
        <v>114286.78295551306</v>
      </c>
      <c r="AE295" s="12">
        <f t="shared" si="62"/>
        <v>3939525.9951477759</v>
      </c>
    </row>
    <row r="296" spans="1:31" ht="12.6" hidden="1" customHeight="1" x14ac:dyDescent="0.2">
      <c r="A296" s="26" t="s">
        <v>35</v>
      </c>
      <c r="B296" s="19"/>
      <c r="C296" s="19"/>
      <c r="D296" s="20"/>
      <c r="E296" s="21"/>
      <c r="F296" s="22"/>
      <c r="G296" s="21"/>
      <c r="H296" s="22"/>
      <c r="I296" s="20">
        <v>83000</v>
      </c>
      <c r="J296" s="20"/>
      <c r="K296" s="20"/>
      <c r="L296" s="20"/>
      <c r="M296" s="20"/>
      <c r="N296" s="20">
        <v>2482</v>
      </c>
      <c r="O296" s="20">
        <v>85482</v>
      </c>
      <c r="P296" s="23" t="str">
        <f>VLOOKUP(A296,'ИЗ ОСНОВЫ НОМЕНКЛАТУР'!D:E,2,0)</f>
        <v>Кромочные материалы</v>
      </c>
      <c r="Q296" s="23" t="str">
        <f>VLOOKUP(A296,'ИЗ ОСНОВЫ НОМЕНКЛАТУР'!D:F,3,0)</f>
        <v>Кромка ПВХ Китай</v>
      </c>
      <c r="R296" s="40">
        <f>VLOOKUP(A:A,'ИЗ ОСНОВЫ НОМЕНКЛАТУР'!D:G,4,0)</f>
        <v>17.607277063490852</v>
      </c>
      <c r="S296" s="12" t="str">
        <f>VLOOKUP(A:A,'ИЗ ОСНОВЫ НОМЕНКЛАТУР'!D:H,5,0)</f>
        <v>A</v>
      </c>
      <c r="T296" s="44">
        <f t="shared" si="51"/>
        <v>0</v>
      </c>
      <c r="U296" s="44">
        <f t="shared" si="52"/>
        <v>0</v>
      </c>
      <c r="V296" s="44">
        <f t="shared" si="53"/>
        <v>0</v>
      </c>
      <c r="W296" s="44">
        <f t="shared" si="54"/>
        <v>0</v>
      </c>
      <c r="X296" s="44">
        <f t="shared" si="55"/>
        <v>0</v>
      </c>
      <c r="Y296" s="44">
        <f t="shared" si="56"/>
        <v>1461403.9962697406</v>
      </c>
      <c r="Z296" s="44">
        <f t="shared" si="57"/>
        <v>0</v>
      </c>
      <c r="AA296" s="44">
        <f t="shared" si="58"/>
        <v>0</v>
      </c>
      <c r="AB296" s="44">
        <f t="shared" si="59"/>
        <v>0</v>
      </c>
      <c r="AC296" s="44">
        <f t="shared" si="60"/>
        <v>0</v>
      </c>
      <c r="AD296" s="44">
        <f t="shared" si="61"/>
        <v>43701.261671584296</v>
      </c>
      <c r="AE296" s="12">
        <f t="shared" si="62"/>
        <v>1505105.257941325</v>
      </c>
    </row>
    <row r="297" spans="1:31" ht="12.6" hidden="1" customHeight="1" x14ac:dyDescent="0.2">
      <c r="A297" s="26" t="s">
        <v>104</v>
      </c>
      <c r="B297" s="19"/>
      <c r="C297" s="19"/>
      <c r="D297" s="20"/>
      <c r="E297" s="21"/>
      <c r="F297" s="22"/>
      <c r="G297" s="21"/>
      <c r="H297" s="22"/>
      <c r="I297" s="20"/>
      <c r="J297" s="20">
        <v>14</v>
      </c>
      <c r="K297" s="20"/>
      <c r="L297" s="20"/>
      <c r="M297" s="20"/>
      <c r="N297" s="20"/>
      <c r="O297" s="20">
        <v>14</v>
      </c>
      <c r="P297" s="23" t="str">
        <f>VLOOKUP(A297,'ИЗ ОСНОВЫ НОМЕНКЛАТУР'!D:E,2,0)</f>
        <v>Кромочные материалы</v>
      </c>
      <c r="Q297" s="23" t="str">
        <f>VLOOKUP(A297,'ИЗ ОСНОВЫ НОМЕНКЛАТУР'!D:F,3,0)</f>
        <v>Кромка ПВХ Китай</v>
      </c>
      <c r="R297" s="40">
        <f>VLOOKUP(A:A,'ИЗ ОСНОВЫ НОМЕНКЛАТУР'!D:G,4,0)</f>
        <v>26.345542986425336</v>
      </c>
      <c r="S297" s="12" t="str">
        <f>VLOOKUP(A:A,'ИЗ ОСНОВЫ НОМЕНКЛАТУР'!D:H,5,0)</f>
        <v>B</v>
      </c>
      <c r="T297" s="44">
        <f t="shared" si="51"/>
        <v>0</v>
      </c>
      <c r="U297" s="44">
        <f t="shared" si="52"/>
        <v>0</v>
      </c>
      <c r="V297" s="44">
        <f t="shared" si="53"/>
        <v>0</v>
      </c>
      <c r="W297" s="44">
        <f t="shared" si="54"/>
        <v>0</v>
      </c>
      <c r="X297" s="44">
        <f t="shared" si="55"/>
        <v>0</v>
      </c>
      <c r="Y297" s="44">
        <f t="shared" si="56"/>
        <v>0</v>
      </c>
      <c r="Z297" s="44">
        <f t="shared" si="57"/>
        <v>368.83760180995472</v>
      </c>
      <c r="AA297" s="44">
        <f t="shared" si="58"/>
        <v>0</v>
      </c>
      <c r="AB297" s="44">
        <f t="shared" si="59"/>
        <v>0</v>
      </c>
      <c r="AC297" s="44">
        <f t="shared" si="60"/>
        <v>0</v>
      </c>
      <c r="AD297" s="44">
        <f t="shared" si="61"/>
        <v>0</v>
      </c>
      <c r="AE297" s="12">
        <f t="shared" si="62"/>
        <v>368.83760180995472</v>
      </c>
    </row>
    <row r="298" spans="1:31" ht="12.6" hidden="1" customHeight="1" x14ac:dyDescent="0.2">
      <c r="A298" s="26" t="s">
        <v>68</v>
      </c>
      <c r="B298" s="19"/>
      <c r="C298" s="19"/>
      <c r="D298" s="20"/>
      <c r="E298" s="21"/>
      <c r="F298" s="22"/>
      <c r="G298" s="21"/>
      <c r="H298" s="22"/>
      <c r="I298" s="20">
        <v>2000</v>
      </c>
      <c r="J298" s="20">
        <v>1250</v>
      </c>
      <c r="K298" s="20">
        <v>2000</v>
      </c>
      <c r="L298" s="20"/>
      <c r="M298" s="20"/>
      <c r="N298" s="20">
        <v>14</v>
      </c>
      <c r="O298" s="20">
        <v>5264</v>
      </c>
      <c r="P298" s="23" t="str">
        <f>VLOOKUP(A298,'ИЗ ОСНОВЫ НОМЕНКЛАТУР'!D:E,2,0)</f>
        <v>Кромочные материалы</v>
      </c>
      <c r="Q298" s="23" t="str">
        <f>VLOOKUP(A298,'ИЗ ОСНОВЫ НОМЕНКЛАТУР'!D:F,3,0)</f>
        <v>Кромка ПВХ Китай</v>
      </c>
      <c r="R298" s="40">
        <f>VLOOKUP(A:A,'ИЗ ОСНОВЫ НОМЕНКЛАТУР'!D:G,4,0)</f>
        <v>24.587423814415338</v>
      </c>
      <c r="S298" s="12" t="str">
        <f>VLOOKUP(A:A,'ИЗ ОСНОВЫ НОМЕНКЛАТУР'!D:H,5,0)</f>
        <v>B</v>
      </c>
      <c r="T298" s="44">
        <f t="shared" si="51"/>
        <v>0</v>
      </c>
      <c r="U298" s="44">
        <f t="shared" si="52"/>
        <v>0</v>
      </c>
      <c r="V298" s="44">
        <f t="shared" si="53"/>
        <v>0</v>
      </c>
      <c r="W298" s="44">
        <f t="shared" si="54"/>
        <v>0</v>
      </c>
      <c r="X298" s="44">
        <f t="shared" si="55"/>
        <v>0</v>
      </c>
      <c r="Y298" s="44">
        <f t="shared" si="56"/>
        <v>49174.847628830677</v>
      </c>
      <c r="Z298" s="44">
        <f t="shared" si="57"/>
        <v>30734.279768019172</v>
      </c>
      <c r="AA298" s="44">
        <f t="shared" si="58"/>
        <v>49174.847628830677</v>
      </c>
      <c r="AB298" s="44">
        <f t="shared" si="59"/>
        <v>0</v>
      </c>
      <c r="AC298" s="44">
        <f t="shared" si="60"/>
        <v>0</v>
      </c>
      <c r="AD298" s="44">
        <f t="shared" si="61"/>
        <v>344.22393340181475</v>
      </c>
      <c r="AE298" s="12">
        <f t="shared" si="62"/>
        <v>129428.19895908234</v>
      </c>
    </row>
    <row r="299" spans="1:31" ht="12.6" hidden="1" customHeight="1" x14ac:dyDescent="0.2">
      <c r="A299" s="26" t="s">
        <v>113</v>
      </c>
      <c r="B299" s="19"/>
      <c r="C299" s="19"/>
      <c r="D299" s="20"/>
      <c r="E299" s="21"/>
      <c r="F299" s="22"/>
      <c r="G299" s="20">
        <v>503</v>
      </c>
      <c r="H299" s="20"/>
      <c r="I299" s="20"/>
      <c r="J299" s="20">
        <v>2594</v>
      </c>
      <c r="K299" s="20"/>
      <c r="L299" s="20"/>
      <c r="M299" s="20"/>
      <c r="N299" s="20">
        <v>3515</v>
      </c>
      <c r="O299" s="20">
        <v>6612</v>
      </c>
      <c r="P299" s="23" t="str">
        <f>VLOOKUP(A299,'ИЗ ОСНОВЫ НОМЕНКЛАТУР'!D:E,2,0)</f>
        <v>Кромочные материалы</v>
      </c>
      <c r="Q299" s="23" t="str">
        <f>VLOOKUP(A299,'ИЗ ОСНОВЫ НОМЕНКЛАТУР'!D:F,3,0)</f>
        <v>Кромка ПВХ Китай</v>
      </c>
      <c r="R299" s="40">
        <f>VLOOKUP(A:A,'ИЗ ОСНОВЫ НОМЕНКЛАТУР'!D:G,4,0)</f>
        <v>27.052160101651843</v>
      </c>
      <c r="S299" s="12" t="str">
        <f>VLOOKUP(A:A,'ИЗ ОСНОВЫ НОМЕНКЛАТУР'!D:H,5,0)</f>
        <v>B</v>
      </c>
      <c r="T299" s="44">
        <f t="shared" si="51"/>
        <v>0</v>
      </c>
      <c r="U299" s="44">
        <f t="shared" si="52"/>
        <v>0</v>
      </c>
      <c r="V299" s="44">
        <f t="shared" si="53"/>
        <v>0</v>
      </c>
      <c r="W299" s="44">
        <f t="shared" si="54"/>
        <v>13607.236531130877</v>
      </c>
      <c r="X299" s="44">
        <f t="shared" si="55"/>
        <v>0</v>
      </c>
      <c r="Y299" s="44">
        <f t="shared" si="56"/>
        <v>0</v>
      </c>
      <c r="Z299" s="44">
        <f t="shared" si="57"/>
        <v>70173.303303684879</v>
      </c>
      <c r="AA299" s="44">
        <f t="shared" si="58"/>
        <v>0</v>
      </c>
      <c r="AB299" s="44">
        <f t="shared" si="59"/>
        <v>0</v>
      </c>
      <c r="AC299" s="44">
        <f t="shared" si="60"/>
        <v>0</v>
      </c>
      <c r="AD299" s="44">
        <f t="shared" si="61"/>
        <v>95088.342757306222</v>
      </c>
      <c r="AE299" s="12">
        <f t="shared" si="62"/>
        <v>178868.88259212198</v>
      </c>
    </row>
    <row r="300" spans="1:31" ht="12.6" hidden="1" customHeight="1" x14ac:dyDescent="0.2">
      <c r="A300" s="26" t="s">
        <v>172</v>
      </c>
      <c r="B300" s="19"/>
      <c r="C300" s="19"/>
      <c r="D300" s="20"/>
      <c r="E300" s="21"/>
      <c r="F300" s="22"/>
      <c r="G300" s="21"/>
      <c r="H300" s="22"/>
      <c r="I300" s="20">
        <v>3000</v>
      </c>
      <c r="J300" s="20"/>
      <c r="K300" s="20"/>
      <c r="L300" s="20"/>
      <c r="M300" s="20"/>
      <c r="N300" s="20">
        <v>895</v>
      </c>
      <c r="O300" s="20">
        <v>3895</v>
      </c>
      <c r="P300" s="23" t="str">
        <f>VLOOKUP(A300,'ИЗ ОСНОВЫ НОМЕНКЛАТУР'!D:E,2,0)</f>
        <v>Кромочные материалы</v>
      </c>
      <c r="Q300" s="23" t="str">
        <f>VLOOKUP(A300,'ИЗ ОСНОВЫ НОМЕНКЛАТУР'!D:F,3,0)</f>
        <v>Кромка ПВХ Китай</v>
      </c>
      <c r="R300" s="40">
        <f>VLOOKUP(A:A,'ИЗ ОСНОВЫ НОМЕНКЛАТУР'!D:G,4,0)</f>
        <v>24</v>
      </c>
      <c r="S300" s="12" t="str">
        <f>VLOOKUP(A:A,'ИЗ ОСНОВЫ НОМЕНКЛАТУР'!D:H,5,0)</f>
        <v>B</v>
      </c>
      <c r="T300" s="44">
        <f t="shared" si="51"/>
        <v>0</v>
      </c>
      <c r="U300" s="44">
        <f t="shared" si="52"/>
        <v>0</v>
      </c>
      <c r="V300" s="44">
        <f t="shared" si="53"/>
        <v>0</v>
      </c>
      <c r="W300" s="44">
        <f t="shared" si="54"/>
        <v>0</v>
      </c>
      <c r="X300" s="44">
        <f t="shared" si="55"/>
        <v>0</v>
      </c>
      <c r="Y300" s="44">
        <f t="shared" si="56"/>
        <v>72000</v>
      </c>
      <c r="Z300" s="44">
        <f t="shared" si="57"/>
        <v>0</v>
      </c>
      <c r="AA300" s="44">
        <f t="shared" si="58"/>
        <v>0</v>
      </c>
      <c r="AB300" s="44">
        <f t="shared" si="59"/>
        <v>0</v>
      </c>
      <c r="AC300" s="44">
        <f t="shared" si="60"/>
        <v>0</v>
      </c>
      <c r="AD300" s="44">
        <f t="shared" si="61"/>
        <v>21480</v>
      </c>
      <c r="AE300" s="12">
        <f t="shared" si="62"/>
        <v>93480</v>
      </c>
    </row>
    <row r="301" spans="1:31" ht="12.6" hidden="1" customHeight="1" x14ac:dyDescent="0.2">
      <c r="A301" s="26" t="s">
        <v>154</v>
      </c>
      <c r="B301" s="19"/>
      <c r="C301" s="19"/>
      <c r="D301" s="20"/>
      <c r="E301" s="21"/>
      <c r="F301" s="22"/>
      <c r="G301" s="21"/>
      <c r="H301" s="22"/>
      <c r="I301" s="20"/>
      <c r="J301" s="20">
        <v>31</v>
      </c>
      <c r="K301" s="20"/>
      <c r="L301" s="20"/>
      <c r="M301" s="20"/>
      <c r="N301" s="20"/>
      <c r="O301" s="20">
        <v>31</v>
      </c>
      <c r="P301" s="23" t="str">
        <f>VLOOKUP(A301,'ИЗ ОСНОВЫ НОМЕНКЛАТУР'!D:E,2,0)</f>
        <v>Кромочные материалы</v>
      </c>
      <c r="Q301" s="23" t="str">
        <f>VLOOKUP(A301,'ИЗ ОСНОВЫ НОМЕНКЛАТУР'!D:F,3,0)</f>
        <v>Кромка ПВХ Китай</v>
      </c>
      <c r="R301" s="40">
        <f>VLOOKUP(A:A,'ИЗ ОСНОВЫ НОМЕНКЛАТУР'!D:G,4,0)</f>
        <v>27.360003431120258</v>
      </c>
      <c r="S301" s="12" t="str">
        <f>VLOOKUP(A:A,'ИЗ ОСНОВЫ НОМЕНКЛАТУР'!D:H,5,0)</f>
        <v>B</v>
      </c>
      <c r="T301" s="44">
        <f t="shared" si="51"/>
        <v>0</v>
      </c>
      <c r="U301" s="44">
        <f t="shared" si="52"/>
        <v>0</v>
      </c>
      <c r="V301" s="44">
        <f t="shared" si="53"/>
        <v>0</v>
      </c>
      <c r="W301" s="44">
        <f t="shared" si="54"/>
        <v>0</v>
      </c>
      <c r="X301" s="44">
        <f t="shared" si="55"/>
        <v>0</v>
      </c>
      <c r="Y301" s="44">
        <f t="shared" si="56"/>
        <v>0</v>
      </c>
      <c r="Z301" s="44">
        <f t="shared" si="57"/>
        <v>848.16010636472799</v>
      </c>
      <c r="AA301" s="44">
        <f t="shared" si="58"/>
        <v>0</v>
      </c>
      <c r="AB301" s="44">
        <f t="shared" si="59"/>
        <v>0</v>
      </c>
      <c r="AC301" s="44">
        <f t="shared" si="60"/>
        <v>0</v>
      </c>
      <c r="AD301" s="44">
        <f t="shared" si="61"/>
        <v>0</v>
      </c>
      <c r="AE301" s="12">
        <f t="shared" si="62"/>
        <v>848.16010636472799</v>
      </c>
    </row>
    <row r="302" spans="1:31" ht="12.6" hidden="1" customHeight="1" x14ac:dyDescent="0.2">
      <c r="A302" s="26" t="s">
        <v>100</v>
      </c>
      <c r="B302" s="19"/>
      <c r="C302" s="19"/>
      <c r="D302" s="20">
        <v>80</v>
      </c>
      <c r="E302" s="21"/>
      <c r="F302" s="22"/>
      <c r="G302" s="21"/>
      <c r="H302" s="22"/>
      <c r="I302" s="20">
        <v>5000</v>
      </c>
      <c r="J302" s="20">
        <v>2710</v>
      </c>
      <c r="K302" s="20">
        <v>3000</v>
      </c>
      <c r="L302" s="20">
        <v>120</v>
      </c>
      <c r="M302" s="20">
        <v>3800</v>
      </c>
      <c r="N302" s="20">
        <v>2149</v>
      </c>
      <c r="O302" s="20">
        <v>16859</v>
      </c>
      <c r="P302" s="23" t="str">
        <f>VLOOKUP(A302,'ИЗ ОСНОВЫ НОМЕНКЛАТУР'!D:E,2,0)</f>
        <v>Кромочные материалы</v>
      </c>
      <c r="Q302" s="23" t="str">
        <f>VLOOKUP(A302,'ИЗ ОСНОВЫ НОМЕНКЛАТУР'!D:F,3,0)</f>
        <v>Кромка ПВХ Китай</v>
      </c>
      <c r="R302" s="40">
        <f>VLOOKUP(A:A,'ИЗ ОСНОВЫ НОМЕНКЛАТУР'!D:G,4,0)</f>
        <v>24.213806120733143</v>
      </c>
      <c r="S302" s="12" t="str">
        <f>VLOOKUP(A:A,'ИЗ ОСНОВЫ НОМЕНКЛАТУР'!D:H,5,0)</f>
        <v>B</v>
      </c>
      <c r="T302" s="44">
        <f t="shared" si="51"/>
        <v>1937.1044896586513</v>
      </c>
      <c r="U302" s="44">
        <f t="shared" si="52"/>
        <v>0</v>
      </c>
      <c r="V302" s="44">
        <f t="shared" si="53"/>
        <v>0</v>
      </c>
      <c r="W302" s="44">
        <f t="shared" si="54"/>
        <v>0</v>
      </c>
      <c r="X302" s="44">
        <f t="shared" si="55"/>
        <v>0</v>
      </c>
      <c r="Y302" s="44">
        <f t="shared" si="56"/>
        <v>121069.03060366571</v>
      </c>
      <c r="Z302" s="44">
        <f t="shared" si="57"/>
        <v>65619.41458718681</v>
      </c>
      <c r="AA302" s="44">
        <f t="shared" si="58"/>
        <v>72641.418362199431</v>
      </c>
      <c r="AB302" s="44">
        <f t="shared" si="59"/>
        <v>2905.6567344879772</v>
      </c>
      <c r="AC302" s="44">
        <f t="shared" si="60"/>
        <v>92012.463258785938</v>
      </c>
      <c r="AD302" s="44">
        <f t="shared" si="61"/>
        <v>52035.469353455526</v>
      </c>
      <c r="AE302" s="12">
        <f t="shared" si="62"/>
        <v>408220.55738944007</v>
      </c>
    </row>
    <row r="303" spans="1:31" ht="12.6" hidden="1" customHeight="1" x14ac:dyDescent="0.2">
      <c r="A303" s="26" t="s">
        <v>95</v>
      </c>
      <c r="B303" s="19"/>
      <c r="C303" s="19"/>
      <c r="D303" s="20">
        <v>42</v>
      </c>
      <c r="E303" s="21"/>
      <c r="F303" s="22"/>
      <c r="G303" s="21"/>
      <c r="H303" s="22"/>
      <c r="I303" s="20"/>
      <c r="J303" s="20">
        <v>1395</v>
      </c>
      <c r="K303" s="20"/>
      <c r="L303" s="20"/>
      <c r="M303" s="20"/>
      <c r="N303" s="20">
        <v>2853</v>
      </c>
      <c r="O303" s="20">
        <v>4290</v>
      </c>
      <c r="P303" s="23" t="str">
        <f>VLOOKUP(A303,'ИЗ ОСНОВЫ НОМЕНКЛАТУР'!D:E,2,0)</f>
        <v>Кромочные материалы</v>
      </c>
      <c r="Q303" s="23" t="str">
        <f>VLOOKUP(A303,'ИЗ ОСНОВЫ НОМЕНКЛАТУР'!D:F,3,0)</f>
        <v>Кромка ПВХ Китай</v>
      </c>
      <c r="R303" s="40">
        <f>VLOOKUP(A:A,'ИЗ ОСНОВЫ НОМЕНКЛАТУР'!D:G,4,0)</f>
        <v>20.819174935777969</v>
      </c>
      <c r="S303" s="12" t="str">
        <f>VLOOKUP(A:A,'ИЗ ОСНОВЫ НОМЕНКЛАТУР'!D:H,5,0)</f>
        <v>B</v>
      </c>
      <c r="T303" s="44">
        <f t="shared" si="51"/>
        <v>874.40534730267473</v>
      </c>
      <c r="U303" s="44">
        <f t="shared" si="52"/>
        <v>0</v>
      </c>
      <c r="V303" s="44">
        <f t="shared" si="53"/>
        <v>0</v>
      </c>
      <c r="W303" s="44">
        <f t="shared" si="54"/>
        <v>0</v>
      </c>
      <c r="X303" s="44">
        <f t="shared" si="55"/>
        <v>0</v>
      </c>
      <c r="Y303" s="44">
        <f t="shared" si="56"/>
        <v>0</v>
      </c>
      <c r="Z303" s="44">
        <f t="shared" si="57"/>
        <v>29042.749035410267</v>
      </c>
      <c r="AA303" s="44">
        <f t="shared" si="58"/>
        <v>0</v>
      </c>
      <c r="AB303" s="44">
        <f t="shared" si="59"/>
        <v>0</v>
      </c>
      <c r="AC303" s="44">
        <f t="shared" si="60"/>
        <v>0</v>
      </c>
      <c r="AD303" s="44">
        <f t="shared" si="61"/>
        <v>59397.106091774549</v>
      </c>
      <c r="AE303" s="12">
        <f t="shared" si="62"/>
        <v>89314.260474487499</v>
      </c>
    </row>
    <row r="304" spans="1:31" ht="12.6" hidden="1" customHeight="1" x14ac:dyDescent="0.2">
      <c r="A304" s="26" t="s">
        <v>197</v>
      </c>
      <c r="B304" s="19"/>
      <c r="C304" s="19"/>
      <c r="D304" s="20">
        <v>510</v>
      </c>
      <c r="E304" s="21"/>
      <c r="F304" s="22"/>
      <c r="G304" s="21"/>
      <c r="H304" s="22"/>
      <c r="I304" s="20">
        <v>3800</v>
      </c>
      <c r="J304" s="20"/>
      <c r="K304" s="20">
        <v>10000</v>
      </c>
      <c r="L304" s="20">
        <v>10</v>
      </c>
      <c r="M304" s="20">
        <v>4000</v>
      </c>
      <c r="N304" s="20"/>
      <c r="O304" s="20">
        <v>18320</v>
      </c>
      <c r="P304" s="23" t="str">
        <f>VLOOKUP(A304,'ИЗ ОСНОВЫ НОМЕНКЛАТУР'!D:E,2,0)</f>
        <v>Кромочные материалы</v>
      </c>
      <c r="Q304" s="23" t="str">
        <f>VLOOKUP(A304,'ИЗ ОСНОВЫ НОМЕНКЛАТУР'!D:F,3,0)</f>
        <v>Кромка ПВХ Китай</v>
      </c>
      <c r="R304" s="40">
        <f>VLOOKUP(A:A,'ИЗ ОСНОВЫ НОМЕНКЛАТУР'!D:G,4,0)</f>
        <v>17.992025531914894</v>
      </c>
      <c r="S304" s="12" t="str">
        <f>VLOOKUP(A:A,'ИЗ ОСНОВЫ НОМЕНКЛАТУР'!D:H,5,0)</f>
        <v>B</v>
      </c>
      <c r="T304" s="44">
        <f t="shared" si="51"/>
        <v>9175.9330212765963</v>
      </c>
      <c r="U304" s="44">
        <f t="shared" si="52"/>
        <v>0</v>
      </c>
      <c r="V304" s="44">
        <f t="shared" si="53"/>
        <v>0</v>
      </c>
      <c r="W304" s="44">
        <f t="shared" si="54"/>
        <v>0</v>
      </c>
      <c r="X304" s="44">
        <f t="shared" si="55"/>
        <v>0</v>
      </c>
      <c r="Y304" s="44">
        <f t="shared" si="56"/>
        <v>68369.697021276603</v>
      </c>
      <c r="Z304" s="44">
        <f t="shared" si="57"/>
        <v>0</v>
      </c>
      <c r="AA304" s="44">
        <f t="shared" si="58"/>
        <v>179920.25531914894</v>
      </c>
      <c r="AB304" s="44">
        <f t="shared" si="59"/>
        <v>179.92025531914894</v>
      </c>
      <c r="AC304" s="44">
        <f t="shared" si="60"/>
        <v>71968.102127659571</v>
      </c>
      <c r="AD304" s="44">
        <f t="shared" si="61"/>
        <v>0</v>
      </c>
      <c r="AE304" s="12">
        <f t="shared" si="62"/>
        <v>329613.90774468088</v>
      </c>
    </row>
    <row r="305" spans="1:31" ht="12.6" hidden="1" customHeight="1" x14ac:dyDescent="0.2">
      <c r="A305" s="26" t="s">
        <v>147</v>
      </c>
      <c r="B305" s="19"/>
      <c r="C305" s="19"/>
      <c r="D305" s="20">
        <v>3039</v>
      </c>
      <c r="E305" s="20">
        <v>200</v>
      </c>
      <c r="F305" s="20"/>
      <c r="G305" s="21"/>
      <c r="H305" s="22"/>
      <c r="I305" s="20"/>
      <c r="J305" s="20">
        <v>840</v>
      </c>
      <c r="K305" s="20">
        <v>4800</v>
      </c>
      <c r="L305" s="20">
        <v>85</v>
      </c>
      <c r="M305" s="20">
        <v>1400</v>
      </c>
      <c r="N305" s="20">
        <v>1705</v>
      </c>
      <c r="O305" s="20">
        <v>12069</v>
      </c>
      <c r="P305" s="23" t="str">
        <f>VLOOKUP(A305,'ИЗ ОСНОВЫ НОМЕНКЛАТУР'!D:E,2,0)</f>
        <v>Кромочные материалы</v>
      </c>
      <c r="Q305" s="23" t="str">
        <f>VLOOKUP(A305,'ИЗ ОСНОВЫ НОМЕНКЛАТУР'!D:F,3,0)</f>
        <v>Кромка ПВХ Китай</v>
      </c>
      <c r="R305" s="40">
        <f>VLOOKUP(A:A,'ИЗ ОСНОВЫ НОМЕНКЛАТУР'!D:G,4,0)</f>
        <v>25.981803709174464</v>
      </c>
      <c r="S305" s="12" t="str">
        <f>VLOOKUP(A:A,'ИЗ ОСНОВЫ НОМЕНКЛАТУР'!D:H,5,0)</f>
        <v>C</v>
      </c>
      <c r="T305" s="44">
        <f t="shared" si="51"/>
        <v>78958.701472181201</v>
      </c>
      <c r="U305" s="44">
        <f t="shared" si="52"/>
        <v>5196.3607418348929</v>
      </c>
      <c r="V305" s="44">
        <f t="shared" si="53"/>
        <v>0</v>
      </c>
      <c r="W305" s="44">
        <f t="shared" si="54"/>
        <v>0</v>
      </c>
      <c r="X305" s="44">
        <f t="shared" si="55"/>
        <v>0</v>
      </c>
      <c r="Y305" s="44">
        <f t="shared" si="56"/>
        <v>0</v>
      </c>
      <c r="Z305" s="44">
        <f t="shared" si="57"/>
        <v>21824.715115706549</v>
      </c>
      <c r="AA305" s="44">
        <f t="shared" si="58"/>
        <v>124712.65780403743</v>
      </c>
      <c r="AB305" s="44">
        <f t="shared" si="59"/>
        <v>2208.4533152798294</v>
      </c>
      <c r="AC305" s="44">
        <f t="shared" si="60"/>
        <v>36374.525192844252</v>
      </c>
      <c r="AD305" s="44">
        <f t="shared" si="61"/>
        <v>44298.975324142462</v>
      </c>
      <c r="AE305" s="12">
        <f t="shared" si="62"/>
        <v>313574.3889660266</v>
      </c>
    </row>
    <row r="306" spans="1:31" ht="12.6" hidden="1" customHeight="1" x14ac:dyDescent="0.2">
      <c r="A306" s="26" t="s">
        <v>150</v>
      </c>
      <c r="B306" s="19"/>
      <c r="C306" s="19"/>
      <c r="D306" s="20"/>
      <c r="E306" s="21"/>
      <c r="F306" s="22"/>
      <c r="G306" s="21"/>
      <c r="H306" s="22"/>
      <c r="I306" s="20"/>
      <c r="J306" s="20">
        <v>1876</v>
      </c>
      <c r="K306" s="20"/>
      <c r="L306" s="20"/>
      <c r="M306" s="20"/>
      <c r="N306" s="20">
        <v>3648</v>
      </c>
      <c r="O306" s="20">
        <v>5524</v>
      </c>
      <c r="P306" s="23" t="str">
        <f>VLOOKUP(A306,'ИЗ ОСНОВЫ НОМЕНКЛАТУР'!D:E,2,0)</f>
        <v>Кромочные материалы</v>
      </c>
      <c r="Q306" s="23" t="str">
        <f>VLOOKUP(A306,'ИЗ ОСНОВЫ НОМЕНКЛАТУР'!D:F,3,0)</f>
        <v>Кромка ПВХ Китай</v>
      </c>
      <c r="R306" s="40">
        <f>VLOOKUP(A:A,'ИЗ ОСНОВЫ НОМЕНКЛАТУР'!D:G,4,0)</f>
        <v>30.133014866016477</v>
      </c>
      <c r="S306" s="12" t="str">
        <f>VLOOKUP(A:A,'ИЗ ОСНОВЫ НОМЕНКЛАТУР'!D:H,5,0)</f>
        <v>B</v>
      </c>
      <c r="T306" s="44">
        <f t="shared" si="51"/>
        <v>0</v>
      </c>
      <c r="U306" s="44">
        <f t="shared" si="52"/>
        <v>0</v>
      </c>
      <c r="V306" s="44">
        <f t="shared" si="53"/>
        <v>0</v>
      </c>
      <c r="W306" s="44">
        <f t="shared" si="54"/>
        <v>0</v>
      </c>
      <c r="X306" s="44">
        <f t="shared" si="55"/>
        <v>0</v>
      </c>
      <c r="Y306" s="44">
        <f t="shared" si="56"/>
        <v>0</v>
      </c>
      <c r="Z306" s="44">
        <f t="shared" si="57"/>
        <v>56529.535888646911</v>
      </c>
      <c r="AA306" s="44">
        <f t="shared" si="58"/>
        <v>0</v>
      </c>
      <c r="AB306" s="44">
        <f t="shared" si="59"/>
        <v>0</v>
      </c>
      <c r="AC306" s="44">
        <f t="shared" si="60"/>
        <v>0</v>
      </c>
      <c r="AD306" s="44">
        <f t="shared" si="61"/>
        <v>109925.23823122811</v>
      </c>
      <c r="AE306" s="12">
        <f t="shared" si="62"/>
        <v>166454.77411987502</v>
      </c>
    </row>
    <row r="307" spans="1:31" ht="12.6" hidden="1" customHeight="1" x14ac:dyDescent="0.2">
      <c r="A307" s="26" t="s">
        <v>163</v>
      </c>
      <c r="B307" s="19"/>
      <c r="C307" s="19"/>
      <c r="D307" s="20"/>
      <c r="E307" s="21"/>
      <c r="F307" s="22"/>
      <c r="G307" s="21"/>
      <c r="H307" s="22"/>
      <c r="I307" s="20">
        <v>3000</v>
      </c>
      <c r="J307" s="20"/>
      <c r="K307" s="20">
        <v>3000</v>
      </c>
      <c r="L307" s="20">
        <v>185</v>
      </c>
      <c r="M307" s="20">
        <v>3400</v>
      </c>
      <c r="N307" s="20">
        <v>2000</v>
      </c>
      <c r="O307" s="20">
        <v>11585</v>
      </c>
      <c r="P307" s="23" t="str">
        <f>VLOOKUP(A307,'ИЗ ОСНОВЫ НОМЕНКЛАТУР'!D:E,2,0)</f>
        <v>Кромочные материалы</v>
      </c>
      <c r="Q307" s="23" t="str">
        <f>VLOOKUP(A307,'ИЗ ОСНОВЫ НОМЕНКЛАТУР'!D:F,3,0)</f>
        <v>Кромка ПВХ Китай</v>
      </c>
      <c r="R307" s="40">
        <f>VLOOKUP(A:A,'ИЗ ОСНОВЫ НОМЕНКЛАТУР'!D:G,4,0)</f>
        <v>24.08902365591398</v>
      </c>
      <c r="S307" s="12" t="str">
        <f>VLOOKUP(A:A,'ИЗ ОСНОВЫ НОМЕНКЛАТУР'!D:H,5,0)</f>
        <v>B</v>
      </c>
      <c r="T307" s="44">
        <f t="shared" si="51"/>
        <v>0</v>
      </c>
      <c r="U307" s="44">
        <f t="shared" si="52"/>
        <v>0</v>
      </c>
      <c r="V307" s="44">
        <f t="shared" si="53"/>
        <v>0</v>
      </c>
      <c r="W307" s="44">
        <f t="shared" si="54"/>
        <v>0</v>
      </c>
      <c r="X307" s="44">
        <f t="shared" si="55"/>
        <v>0</v>
      </c>
      <c r="Y307" s="44">
        <f t="shared" si="56"/>
        <v>72267.070967741936</v>
      </c>
      <c r="Z307" s="44">
        <f t="shared" si="57"/>
        <v>0</v>
      </c>
      <c r="AA307" s="44">
        <f t="shared" si="58"/>
        <v>72267.070967741936</v>
      </c>
      <c r="AB307" s="44">
        <f t="shared" si="59"/>
        <v>4456.4693763440864</v>
      </c>
      <c r="AC307" s="44">
        <f t="shared" si="60"/>
        <v>81902.680430107532</v>
      </c>
      <c r="AD307" s="44">
        <f t="shared" si="61"/>
        <v>48178.047311827962</v>
      </c>
      <c r="AE307" s="12">
        <f t="shared" si="62"/>
        <v>279071.33905376343</v>
      </c>
    </row>
    <row r="308" spans="1:31" ht="12.6" hidden="1" customHeight="1" x14ac:dyDescent="0.2">
      <c r="A308" s="26" t="s">
        <v>19</v>
      </c>
      <c r="B308" s="19"/>
      <c r="C308" s="19"/>
      <c r="D308" s="20"/>
      <c r="E308" s="21"/>
      <c r="F308" s="22"/>
      <c r="G308" s="20">
        <v>1387</v>
      </c>
      <c r="H308" s="20"/>
      <c r="I308" s="20">
        <v>113000</v>
      </c>
      <c r="J308" s="20">
        <v>11660</v>
      </c>
      <c r="K308" s="20">
        <v>32618</v>
      </c>
      <c r="L308" s="20">
        <v>165</v>
      </c>
      <c r="M308" s="20">
        <v>6800</v>
      </c>
      <c r="N308" s="20">
        <v>4992</v>
      </c>
      <c r="O308" s="20">
        <v>170622</v>
      </c>
      <c r="P308" s="23" t="str">
        <f>VLOOKUP(A308,'ИЗ ОСНОВЫ НОМЕНКЛАТУР'!D:E,2,0)</f>
        <v>Кромочные материалы</v>
      </c>
      <c r="Q308" s="23" t="str">
        <f>VLOOKUP(A308,'ИЗ ОСНОВЫ НОМЕНКЛАТУР'!D:F,3,0)</f>
        <v>Кромка ПВХ Китай</v>
      </c>
      <c r="R308" s="40">
        <f>VLOOKUP(A:A,'ИЗ ОСНОВЫ НОМЕНКЛАТУР'!D:G,4,0)</f>
        <v>25.043404410162978</v>
      </c>
      <c r="S308" s="12" t="str">
        <f>VLOOKUP(A:A,'ИЗ ОСНОВЫ НОМЕНКЛАТУР'!D:H,5,0)</f>
        <v>A</v>
      </c>
      <c r="T308" s="44">
        <f t="shared" si="51"/>
        <v>0</v>
      </c>
      <c r="U308" s="44">
        <f t="shared" si="52"/>
        <v>0</v>
      </c>
      <c r="V308" s="44">
        <f t="shared" si="53"/>
        <v>0</v>
      </c>
      <c r="W308" s="44">
        <f t="shared" si="54"/>
        <v>34735.201916896047</v>
      </c>
      <c r="X308" s="44">
        <f t="shared" si="55"/>
        <v>0</v>
      </c>
      <c r="Y308" s="44">
        <f t="shared" si="56"/>
        <v>2829904.6983484165</v>
      </c>
      <c r="Z308" s="44">
        <f t="shared" si="57"/>
        <v>292006.09542250034</v>
      </c>
      <c r="AA308" s="44">
        <f t="shared" si="58"/>
        <v>816865.76505069598</v>
      </c>
      <c r="AB308" s="44">
        <f t="shared" si="59"/>
        <v>4132.1617276768911</v>
      </c>
      <c r="AC308" s="44">
        <f t="shared" si="60"/>
        <v>170295.14998910826</v>
      </c>
      <c r="AD308" s="44">
        <f t="shared" si="61"/>
        <v>125016.67481553358</v>
      </c>
      <c r="AE308" s="12">
        <f t="shared" si="62"/>
        <v>4272955.7472708272</v>
      </c>
    </row>
    <row r="309" spans="1:31" ht="12.6" hidden="1" customHeight="1" x14ac:dyDescent="0.2">
      <c r="A309" s="26" t="s">
        <v>38</v>
      </c>
      <c r="B309" s="19"/>
      <c r="C309" s="19"/>
      <c r="D309" s="20">
        <v>4804</v>
      </c>
      <c r="E309" s="20">
        <v>200</v>
      </c>
      <c r="F309" s="20"/>
      <c r="G309" s="21"/>
      <c r="H309" s="22"/>
      <c r="I309" s="20">
        <v>47000</v>
      </c>
      <c r="J309" s="20">
        <v>26580</v>
      </c>
      <c r="K309" s="20">
        <v>52000</v>
      </c>
      <c r="L309" s="20"/>
      <c r="M309" s="20"/>
      <c r="N309" s="20"/>
      <c r="O309" s="20">
        <v>130584</v>
      </c>
      <c r="P309" s="23" t="str">
        <f>VLOOKUP(A309,'ИЗ ОСНОВЫ НОМЕНКЛАТУР'!D:E,2,0)</f>
        <v>Кромочные материалы</v>
      </c>
      <c r="Q309" s="23" t="str">
        <f>VLOOKUP(A309,'ИЗ ОСНОВЫ НОМЕНКЛАТУР'!D:F,3,0)</f>
        <v>Кромка ПВХ Китай</v>
      </c>
      <c r="R309" s="40">
        <f>VLOOKUP(A:A,'ИЗ ОСНОВЫ НОМЕНКЛАТУР'!D:G,4,0)</f>
        <v>24.041216723894159</v>
      </c>
      <c r="S309" s="12" t="str">
        <f>VLOOKUP(A:A,'ИЗ ОСНОВЫ НОМЕНКЛАТУР'!D:H,5,0)</f>
        <v>A</v>
      </c>
      <c r="T309" s="44">
        <f t="shared" si="51"/>
        <v>115494.00514158754</v>
      </c>
      <c r="U309" s="44">
        <f t="shared" si="52"/>
        <v>4808.2433447788317</v>
      </c>
      <c r="V309" s="44">
        <f t="shared" si="53"/>
        <v>0</v>
      </c>
      <c r="W309" s="44">
        <f t="shared" si="54"/>
        <v>0</v>
      </c>
      <c r="X309" s="44">
        <f t="shared" si="55"/>
        <v>0</v>
      </c>
      <c r="Y309" s="44">
        <f t="shared" si="56"/>
        <v>1129937.1860230255</v>
      </c>
      <c r="Z309" s="44">
        <f t="shared" si="57"/>
        <v>639015.5405211068</v>
      </c>
      <c r="AA309" s="44">
        <f t="shared" si="58"/>
        <v>1250143.2696424962</v>
      </c>
      <c r="AB309" s="44">
        <f t="shared" si="59"/>
        <v>0</v>
      </c>
      <c r="AC309" s="44">
        <f t="shared" si="60"/>
        <v>0</v>
      </c>
      <c r="AD309" s="44">
        <f t="shared" si="61"/>
        <v>0</v>
      </c>
      <c r="AE309" s="12">
        <f t="shared" si="62"/>
        <v>3139398.2446729951</v>
      </c>
    </row>
    <row r="310" spans="1:31" ht="12.6" hidden="1" customHeight="1" x14ac:dyDescent="0.2">
      <c r="A310" s="26" t="s">
        <v>43</v>
      </c>
      <c r="B310" s="19"/>
      <c r="C310" s="19"/>
      <c r="D310" s="20">
        <v>4039</v>
      </c>
      <c r="E310" s="20">
        <v>200</v>
      </c>
      <c r="F310" s="20"/>
      <c r="G310" s="20">
        <v>712</v>
      </c>
      <c r="H310" s="20"/>
      <c r="I310" s="20">
        <v>79800</v>
      </c>
      <c r="J310" s="20">
        <v>7563</v>
      </c>
      <c r="K310" s="20">
        <v>15800</v>
      </c>
      <c r="L310" s="20">
        <v>101</v>
      </c>
      <c r="M310" s="20">
        <v>3000</v>
      </c>
      <c r="N310" s="20">
        <v>9043</v>
      </c>
      <c r="O310" s="20">
        <v>120258</v>
      </c>
      <c r="P310" s="23" t="str">
        <f>VLOOKUP(A310,'ИЗ ОСНОВЫ НОМЕНКЛАТУР'!D:E,2,0)</f>
        <v>Кромочные материалы</v>
      </c>
      <c r="Q310" s="23" t="str">
        <f>VLOOKUP(A310,'ИЗ ОСНОВЫ НОМЕНКЛАТУР'!D:F,3,0)</f>
        <v>Кромка ПВХ Китай</v>
      </c>
      <c r="R310" s="40">
        <f>VLOOKUP(A:A,'ИЗ ОСНОВЫ НОМЕНКЛАТУР'!D:G,4,0)</f>
        <v>28.225115438954166</v>
      </c>
      <c r="S310" s="12" t="str">
        <f>VLOOKUP(A:A,'ИЗ ОСНОВЫ НОМЕНКЛАТУР'!D:H,5,0)</f>
        <v>A</v>
      </c>
      <c r="T310" s="44">
        <f t="shared" si="51"/>
        <v>114001.24125793588</v>
      </c>
      <c r="U310" s="44">
        <f t="shared" si="52"/>
        <v>5645.0230877908334</v>
      </c>
      <c r="V310" s="44">
        <f t="shared" si="53"/>
        <v>0</v>
      </c>
      <c r="W310" s="44">
        <f t="shared" si="54"/>
        <v>20096.282192535367</v>
      </c>
      <c r="X310" s="44">
        <f t="shared" si="55"/>
        <v>0</v>
      </c>
      <c r="Y310" s="44">
        <f t="shared" si="56"/>
        <v>2252364.2120285425</v>
      </c>
      <c r="Z310" s="44">
        <f t="shared" si="57"/>
        <v>213466.54806481037</v>
      </c>
      <c r="AA310" s="44">
        <f t="shared" si="58"/>
        <v>445956.82393547584</v>
      </c>
      <c r="AB310" s="44">
        <f t="shared" si="59"/>
        <v>2850.7366593343709</v>
      </c>
      <c r="AC310" s="44">
        <f t="shared" si="60"/>
        <v>84675.346316862502</v>
      </c>
      <c r="AD310" s="44">
        <f t="shared" si="61"/>
        <v>255239.71891446252</v>
      </c>
      <c r="AE310" s="12">
        <f t="shared" si="62"/>
        <v>3394295.9324577502</v>
      </c>
    </row>
    <row r="311" spans="1:31" ht="12.6" hidden="1" customHeight="1" x14ac:dyDescent="0.2">
      <c r="A311" s="26" t="s">
        <v>106</v>
      </c>
      <c r="B311" s="19"/>
      <c r="C311" s="19"/>
      <c r="D311" s="20"/>
      <c r="E311" s="21"/>
      <c r="F311" s="22"/>
      <c r="G311" s="21"/>
      <c r="H311" s="22"/>
      <c r="I311" s="20">
        <v>30000</v>
      </c>
      <c r="J311" s="20"/>
      <c r="K311" s="20">
        <v>7400</v>
      </c>
      <c r="L311" s="20"/>
      <c r="M311" s="20"/>
      <c r="N311" s="20">
        <v>3289</v>
      </c>
      <c r="O311" s="20">
        <v>40689</v>
      </c>
      <c r="P311" s="23" t="str">
        <f>VLOOKUP(A311,'ИЗ ОСНОВЫ НОМЕНКЛАТУР'!D:E,2,0)</f>
        <v>Кромочные материалы</v>
      </c>
      <c r="Q311" s="23" t="str">
        <f>VLOOKUP(A311,'ИЗ ОСНОВЫ НОМЕНКЛАТУР'!D:F,3,0)</f>
        <v>Кромка ПВХ Китай</v>
      </c>
      <c r="R311" s="40">
        <f>VLOOKUP(A:A,'ИЗ ОСНОВЫ НОМЕНКЛАТУР'!D:G,4,0)</f>
        <v>24.353849349710984</v>
      </c>
      <c r="S311" s="12" t="str">
        <f>VLOOKUP(A:A,'ИЗ ОСНОВЫ НОМЕНКЛАТУР'!D:H,5,0)</f>
        <v>A</v>
      </c>
      <c r="T311" s="44">
        <f t="shared" si="51"/>
        <v>0</v>
      </c>
      <c r="U311" s="44">
        <f t="shared" si="52"/>
        <v>0</v>
      </c>
      <c r="V311" s="44">
        <f t="shared" si="53"/>
        <v>0</v>
      </c>
      <c r="W311" s="44">
        <f t="shared" si="54"/>
        <v>0</v>
      </c>
      <c r="X311" s="44">
        <f t="shared" si="55"/>
        <v>0</v>
      </c>
      <c r="Y311" s="44">
        <f t="shared" si="56"/>
        <v>730615.48049132957</v>
      </c>
      <c r="Z311" s="44">
        <f t="shared" si="57"/>
        <v>0</v>
      </c>
      <c r="AA311" s="44">
        <f t="shared" si="58"/>
        <v>180218.48518786128</v>
      </c>
      <c r="AB311" s="44">
        <f t="shared" si="59"/>
        <v>0</v>
      </c>
      <c r="AC311" s="44">
        <f t="shared" si="60"/>
        <v>0</v>
      </c>
      <c r="AD311" s="44">
        <f t="shared" si="61"/>
        <v>80099.810511199423</v>
      </c>
      <c r="AE311" s="12">
        <f t="shared" si="62"/>
        <v>990933.77619039023</v>
      </c>
    </row>
    <row r="312" spans="1:31" ht="12.6" hidden="1" customHeight="1" x14ac:dyDescent="0.2">
      <c r="A312" s="26" t="s">
        <v>461</v>
      </c>
      <c r="B312" s="19"/>
      <c r="C312" s="19"/>
      <c r="D312" s="20">
        <v>282</v>
      </c>
      <c r="E312" s="20">
        <v>400</v>
      </c>
      <c r="F312" s="20"/>
      <c r="G312" s="21"/>
      <c r="H312" s="22"/>
      <c r="I312" s="20"/>
      <c r="J312" s="20"/>
      <c r="K312" s="20"/>
      <c r="L312" s="20">
        <v>35</v>
      </c>
      <c r="M312" s="20">
        <v>200</v>
      </c>
      <c r="N312" s="20"/>
      <c r="O312" s="20">
        <v>917</v>
      </c>
      <c r="P312" s="23" t="str">
        <f>VLOOKUP(A312,'ИЗ ОСНОВЫ НОМЕНКЛАТУР'!D:E,2,0)</f>
        <v>Кромочные материалы</v>
      </c>
      <c r="Q312" s="23" t="str">
        <f>VLOOKUP(A312,'ИЗ ОСНОВЫ НОМЕНКЛАТУР'!D:F,3,0)</f>
        <v>Кромка ПВХ Россия</v>
      </c>
      <c r="R312" s="40">
        <f>VLOOKUP(A:A,'ИЗ ОСНОВЫ НОМЕНКЛАТУР'!D:G,4,0)</f>
        <v>23.268088235294115</v>
      </c>
      <c r="S312" s="12" t="str">
        <f>VLOOKUP(A:A,'ИЗ ОСНОВЫ НОМЕНКЛАТУР'!D:H,5,0)</f>
        <v>C</v>
      </c>
      <c r="T312" s="44">
        <f t="shared" si="51"/>
        <v>6561.600882352941</v>
      </c>
      <c r="U312" s="44">
        <f t="shared" si="52"/>
        <v>9307.2352941176468</v>
      </c>
      <c r="V312" s="44">
        <f t="shared" si="53"/>
        <v>0</v>
      </c>
      <c r="W312" s="44">
        <f t="shared" si="54"/>
        <v>0</v>
      </c>
      <c r="X312" s="44">
        <f t="shared" si="55"/>
        <v>0</v>
      </c>
      <c r="Y312" s="44">
        <f t="shared" si="56"/>
        <v>0</v>
      </c>
      <c r="Z312" s="44">
        <f t="shared" si="57"/>
        <v>0</v>
      </c>
      <c r="AA312" s="44">
        <f t="shared" si="58"/>
        <v>0</v>
      </c>
      <c r="AB312" s="44">
        <f t="shared" si="59"/>
        <v>814.38308823529405</v>
      </c>
      <c r="AC312" s="44">
        <f t="shared" si="60"/>
        <v>4653.6176470588234</v>
      </c>
      <c r="AD312" s="44">
        <f t="shared" si="61"/>
        <v>0</v>
      </c>
      <c r="AE312" s="12">
        <f t="shared" si="62"/>
        <v>21336.836911764709</v>
      </c>
    </row>
    <row r="313" spans="1:31" ht="12.6" hidden="1" customHeight="1" x14ac:dyDescent="0.2">
      <c r="A313" s="26" t="s">
        <v>4238</v>
      </c>
      <c r="B313" s="19"/>
      <c r="C313" s="19"/>
      <c r="D313" s="20"/>
      <c r="E313" s="21"/>
      <c r="F313" s="22"/>
      <c r="G313" s="21"/>
      <c r="H313" s="22"/>
      <c r="I313" s="20"/>
      <c r="J313" s="20">
        <v>1000</v>
      </c>
      <c r="K313" s="20">
        <v>1200</v>
      </c>
      <c r="L313" s="20"/>
      <c r="M313" s="20"/>
      <c r="N313" s="20"/>
      <c r="O313" s="20">
        <v>2200</v>
      </c>
      <c r="P313" s="23" t="str">
        <f>VLOOKUP(A313,'ИЗ ОСНОВЫ НОМЕНКЛАТУР'!D:E,2,0)</f>
        <v>Кромочные материалы</v>
      </c>
      <c r="Q313" s="23" t="str">
        <f>VLOOKUP(A313,'ИЗ ОСНОВЫ НОМЕНКЛАТУР'!D:F,3,0)</f>
        <v>Кромка ПВХ Россия</v>
      </c>
      <c r="R313" s="40">
        <f>VLOOKUP(A:A,'ИЗ ОСНОВЫ НОМЕНКЛАТУР'!D:G,4,0)</f>
        <v>36.669545454545457</v>
      </c>
      <c r="S313" s="12" t="str">
        <f>VLOOKUP(A:A,'ИЗ ОСНОВЫ НОМЕНКЛАТУР'!D:H,5,0)</f>
        <v>C</v>
      </c>
      <c r="T313" s="44">
        <f t="shared" si="51"/>
        <v>0</v>
      </c>
      <c r="U313" s="44">
        <f t="shared" si="52"/>
        <v>0</v>
      </c>
      <c r="V313" s="44">
        <f t="shared" si="53"/>
        <v>0</v>
      </c>
      <c r="W313" s="44">
        <f t="shared" si="54"/>
        <v>0</v>
      </c>
      <c r="X313" s="44">
        <f t="shared" si="55"/>
        <v>0</v>
      </c>
      <c r="Y313" s="44">
        <f t="shared" si="56"/>
        <v>0</v>
      </c>
      <c r="Z313" s="44">
        <f t="shared" si="57"/>
        <v>36669.545454545456</v>
      </c>
      <c r="AA313" s="44">
        <f t="shared" si="58"/>
        <v>44003.454545454551</v>
      </c>
      <c r="AB313" s="44">
        <f t="shared" si="59"/>
        <v>0</v>
      </c>
      <c r="AC313" s="44">
        <f t="shared" si="60"/>
        <v>0</v>
      </c>
      <c r="AD313" s="44">
        <f t="shared" si="61"/>
        <v>0</v>
      </c>
      <c r="AE313" s="12">
        <f t="shared" si="62"/>
        <v>80673</v>
      </c>
    </row>
    <row r="314" spans="1:31" ht="12.6" hidden="1" customHeight="1" x14ac:dyDescent="0.2">
      <c r="A314" s="26" t="s">
        <v>471</v>
      </c>
      <c r="B314" s="19"/>
      <c r="C314" s="19"/>
      <c r="D314" s="20"/>
      <c r="E314" s="21"/>
      <c r="F314" s="22"/>
      <c r="G314" s="21"/>
      <c r="H314" s="22"/>
      <c r="I314" s="20"/>
      <c r="J314" s="20">
        <v>1360</v>
      </c>
      <c r="K314" s="20">
        <v>2500</v>
      </c>
      <c r="L314" s="20"/>
      <c r="M314" s="20"/>
      <c r="N314" s="20"/>
      <c r="O314" s="20">
        <v>3860</v>
      </c>
      <c r="P314" s="23" t="str">
        <f>VLOOKUP(A314,'ИЗ ОСНОВЫ НОМЕНКЛАТУР'!D:E,2,0)</f>
        <v>Кромочные материалы</v>
      </c>
      <c r="Q314" s="23" t="str">
        <f>VLOOKUP(A314,'ИЗ ОСНОВЫ НОМЕНКЛАТУР'!D:F,3,0)</f>
        <v>Кромка ПВХ Россия</v>
      </c>
      <c r="R314" s="40">
        <f>VLOOKUP(A:A,'ИЗ ОСНОВЫ НОМЕНКЛАТУР'!D:G,4,0)</f>
        <v>54.033733333333338</v>
      </c>
      <c r="S314" s="12" t="str">
        <f>VLOOKUP(A:A,'ИЗ ОСНОВЫ НОМЕНКЛАТУР'!D:H,5,0)</f>
        <v>C</v>
      </c>
      <c r="T314" s="44">
        <f t="shared" si="51"/>
        <v>0</v>
      </c>
      <c r="U314" s="44">
        <f t="shared" si="52"/>
        <v>0</v>
      </c>
      <c r="V314" s="44">
        <f t="shared" si="53"/>
        <v>0</v>
      </c>
      <c r="W314" s="44">
        <f t="shared" si="54"/>
        <v>0</v>
      </c>
      <c r="X314" s="44">
        <f t="shared" si="55"/>
        <v>0</v>
      </c>
      <c r="Y314" s="44">
        <f t="shared" si="56"/>
        <v>0</v>
      </c>
      <c r="Z314" s="44">
        <f t="shared" si="57"/>
        <v>73485.877333333337</v>
      </c>
      <c r="AA314" s="44">
        <f t="shared" si="58"/>
        <v>135084.33333333334</v>
      </c>
      <c r="AB314" s="44">
        <f t="shared" si="59"/>
        <v>0</v>
      </c>
      <c r="AC314" s="44">
        <f t="shared" si="60"/>
        <v>0</v>
      </c>
      <c r="AD314" s="44">
        <f t="shared" si="61"/>
        <v>0</v>
      </c>
      <c r="AE314" s="12">
        <f t="shared" si="62"/>
        <v>208570.21066666668</v>
      </c>
    </row>
    <row r="315" spans="1:31" ht="12.6" hidden="1" customHeight="1" x14ac:dyDescent="0.2">
      <c r="A315" s="26" t="s">
        <v>4239</v>
      </c>
      <c r="B315" s="19"/>
      <c r="C315" s="19"/>
      <c r="D315" s="20"/>
      <c r="E315" s="21"/>
      <c r="F315" s="22"/>
      <c r="G315" s="21"/>
      <c r="H315" s="22"/>
      <c r="I315" s="20"/>
      <c r="J315" s="20">
        <v>800</v>
      </c>
      <c r="K315" s="20">
        <v>500</v>
      </c>
      <c r="L315" s="20"/>
      <c r="M315" s="20"/>
      <c r="N315" s="20"/>
      <c r="O315" s="20">
        <v>1300</v>
      </c>
      <c r="P315" s="23" t="str">
        <f>VLOOKUP(A315,'ИЗ ОСНОВЫ НОМЕНКЛАТУР'!D:E,2,0)</f>
        <v>Кромочные материалы</v>
      </c>
      <c r="Q315" s="23" t="str">
        <f>VLOOKUP(A315,'ИЗ ОСНОВЫ НОМЕНКЛАТУР'!D:F,3,0)</f>
        <v>Кромка ПВХ Россия</v>
      </c>
      <c r="R315" s="40">
        <f>VLOOKUP(A:A,'ИЗ ОСНОВЫ НОМЕНКЛАТУР'!D:G,4,0)</f>
        <v>61.696923076923078</v>
      </c>
      <c r="S315" s="12" t="str">
        <f>VLOOKUP(A:A,'ИЗ ОСНОВЫ НОМЕНКЛАТУР'!D:H,5,0)</f>
        <v>C</v>
      </c>
      <c r="T315" s="44">
        <f t="shared" si="51"/>
        <v>0</v>
      </c>
      <c r="U315" s="44">
        <f t="shared" si="52"/>
        <v>0</v>
      </c>
      <c r="V315" s="44">
        <f t="shared" si="53"/>
        <v>0</v>
      </c>
      <c r="W315" s="44">
        <f t="shared" si="54"/>
        <v>0</v>
      </c>
      <c r="X315" s="44">
        <f t="shared" si="55"/>
        <v>0</v>
      </c>
      <c r="Y315" s="44">
        <f t="shared" si="56"/>
        <v>0</v>
      </c>
      <c r="Z315" s="44">
        <f t="shared" si="57"/>
        <v>49357.538461538461</v>
      </c>
      <c r="AA315" s="44">
        <f t="shared" si="58"/>
        <v>30848.461538461539</v>
      </c>
      <c r="AB315" s="44">
        <f t="shared" si="59"/>
        <v>0</v>
      </c>
      <c r="AC315" s="44">
        <f t="shared" si="60"/>
        <v>0</v>
      </c>
      <c r="AD315" s="44">
        <f t="shared" si="61"/>
        <v>0</v>
      </c>
      <c r="AE315" s="12">
        <f t="shared" si="62"/>
        <v>80206</v>
      </c>
    </row>
    <row r="316" spans="1:31" ht="12.6" hidden="1" customHeight="1" x14ac:dyDescent="0.2">
      <c r="A316" s="26" t="s">
        <v>485</v>
      </c>
      <c r="B316" s="19"/>
      <c r="C316" s="19"/>
      <c r="D316" s="20"/>
      <c r="E316" s="21"/>
      <c r="F316" s="22"/>
      <c r="G316" s="21"/>
      <c r="H316" s="22"/>
      <c r="I316" s="20"/>
      <c r="J316" s="20">
        <v>4169</v>
      </c>
      <c r="K316" s="20">
        <v>2500</v>
      </c>
      <c r="L316" s="20"/>
      <c r="M316" s="20"/>
      <c r="N316" s="20"/>
      <c r="O316" s="20">
        <v>6669</v>
      </c>
      <c r="P316" s="23" t="str">
        <f>VLOOKUP(A316,'ИЗ ОСНОВЫ НОМЕНКЛАТУР'!D:E,2,0)</f>
        <v>Кромочные материалы</v>
      </c>
      <c r="Q316" s="23" t="str">
        <f>VLOOKUP(A316,'ИЗ ОСНОВЫ НОМЕНКЛАТУР'!D:F,3,0)</f>
        <v>Кромка ПВХ Россия</v>
      </c>
      <c r="R316" s="40">
        <f>VLOOKUP(A:A,'ИЗ ОСНОВЫ НОМЕНКЛАТУР'!D:G,4,0)</f>
        <v>54.723216896831843</v>
      </c>
      <c r="S316" s="12" t="str">
        <f>VLOOKUP(A:A,'ИЗ ОСНОВЫ НОМЕНКЛАТУР'!D:H,5,0)</f>
        <v>C</v>
      </c>
      <c r="T316" s="44">
        <f t="shared" si="51"/>
        <v>0</v>
      </c>
      <c r="U316" s="44">
        <f t="shared" si="52"/>
        <v>0</v>
      </c>
      <c r="V316" s="44">
        <f t="shared" si="53"/>
        <v>0</v>
      </c>
      <c r="W316" s="44">
        <f t="shared" si="54"/>
        <v>0</v>
      </c>
      <c r="X316" s="44">
        <f t="shared" si="55"/>
        <v>0</v>
      </c>
      <c r="Y316" s="44">
        <f t="shared" si="56"/>
        <v>0</v>
      </c>
      <c r="Z316" s="44">
        <f t="shared" si="57"/>
        <v>228141.09124289197</v>
      </c>
      <c r="AA316" s="44">
        <f t="shared" si="58"/>
        <v>136808.04224207959</v>
      </c>
      <c r="AB316" s="44">
        <f t="shared" si="59"/>
        <v>0</v>
      </c>
      <c r="AC316" s="44">
        <f t="shared" si="60"/>
        <v>0</v>
      </c>
      <c r="AD316" s="44">
        <f t="shared" si="61"/>
        <v>0</v>
      </c>
      <c r="AE316" s="12">
        <f t="shared" si="62"/>
        <v>364949.13348497159</v>
      </c>
    </row>
    <row r="317" spans="1:31" ht="12.6" hidden="1" customHeight="1" x14ac:dyDescent="0.2">
      <c r="A317" s="26" t="s">
        <v>475</v>
      </c>
      <c r="B317" s="19"/>
      <c r="C317" s="19"/>
      <c r="D317" s="20"/>
      <c r="E317" s="21"/>
      <c r="F317" s="22"/>
      <c r="G317" s="21"/>
      <c r="H317" s="22"/>
      <c r="I317" s="20"/>
      <c r="J317" s="20">
        <v>218</v>
      </c>
      <c r="K317" s="20"/>
      <c r="L317" s="20"/>
      <c r="M317" s="20"/>
      <c r="N317" s="20"/>
      <c r="O317" s="20">
        <v>218</v>
      </c>
      <c r="P317" s="23" t="str">
        <f>VLOOKUP(A317,'ИЗ ОСНОВЫ НОМЕНКЛАТУР'!D:E,2,0)</f>
        <v>Кромочные материалы</v>
      </c>
      <c r="Q317" s="23" t="str">
        <f>VLOOKUP(A317,'ИЗ ОСНОВЫ НОМЕНКЛАТУР'!D:F,3,0)</f>
        <v>Кромка ПВХ Россия</v>
      </c>
      <c r="R317" s="40">
        <f>VLOOKUP(A:A,'ИЗ ОСНОВЫ НОМЕНКЛАТУР'!D:G,4,0)</f>
        <v>54.137221597300332</v>
      </c>
      <c r="S317" s="12" t="str">
        <f>VLOOKUP(A:A,'ИЗ ОСНОВЫ НОМЕНКЛАТУР'!D:H,5,0)</f>
        <v>C</v>
      </c>
      <c r="T317" s="44">
        <f t="shared" si="51"/>
        <v>0</v>
      </c>
      <c r="U317" s="44">
        <f t="shared" si="52"/>
        <v>0</v>
      </c>
      <c r="V317" s="44">
        <f t="shared" si="53"/>
        <v>0</v>
      </c>
      <c r="W317" s="44">
        <f t="shared" si="54"/>
        <v>0</v>
      </c>
      <c r="X317" s="44">
        <f t="shared" si="55"/>
        <v>0</v>
      </c>
      <c r="Y317" s="44">
        <f t="shared" si="56"/>
        <v>0</v>
      </c>
      <c r="Z317" s="44">
        <f t="shared" si="57"/>
        <v>11801.914308211472</v>
      </c>
      <c r="AA317" s="44">
        <f t="shared" si="58"/>
        <v>0</v>
      </c>
      <c r="AB317" s="44">
        <f t="shared" si="59"/>
        <v>0</v>
      </c>
      <c r="AC317" s="44">
        <f t="shared" si="60"/>
        <v>0</v>
      </c>
      <c r="AD317" s="44">
        <f t="shared" si="61"/>
        <v>0</v>
      </c>
      <c r="AE317" s="12">
        <f t="shared" si="62"/>
        <v>11801.914308211472</v>
      </c>
    </row>
    <row r="318" spans="1:31" ht="12.6" hidden="1" customHeight="1" x14ac:dyDescent="0.2">
      <c r="A318" s="26" t="s">
        <v>4240</v>
      </c>
      <c r="B318" s="19"/>
      <c r="C318" s="19"/>
      <c r="D318" s="20"/>
      <c r="E318" s="21"/>
      <c r="F318" s="22"/>
      <c r="G318" s="21"/>
      <c r="H318" s="22"/>
      <c r="I318" s="20"/>
      <c r="J318" s="20">
        <v>500</v>
      </c>
      <c r="K318" s="20"/>
      <c r="L318" s="20"/>
      <c r="M318" s="20"/>
      <c r="N318" s="20"/>
      <c r="O318" s="20">
        <v>500</v>
      </c>
      <c r="P318" s="23" t="str">
        <f>VLOOKUP(A318,'ИЗ ОСНОВЫ НОМЕНКЛАТУР'!D:E,2,0)</f>
        <v>Кромочные материалы</v>
      </c>
      <c r="Q318" s="23" t="str">
        <f>VLOOKUP(A318,'ИЗ ОСНОВЫ НОМЕНКЛАТУР'!D:F,3,0)</f>
        <v>Кромка ПВХ Россия</v>
      </c>
      <c r="R318" s="40">
        <f>VLOOKUP(A:A,'ИЗ ОСНОВЫ НОМЕНКЛАТУР'!D:G,4,0)</f>
        <v>61.84</v>
      </c>
      <c r="S318" s="12" t="str">
        <f>VLOOKUP(A:A,'ИЗ ОСНОВЫ НОМЕНКЛАТУР'!D:H,5,0)</f>
        <v>C</v>
      </c>
      <c r="T318" s="44">
        <f t="shared" si="51"/>
        <v>0</v>
      </c>
      <c r="U318" s="44">
        <f t="shared" si="52"/>
        <v>0</v>
      </c>
      <c r="V318" s="44">
        <f t="shared" si="53"/>
        <v>0</v>
      </c>
      <c r="W318" s="44">
        <f t="shared" si="54"/>
        <v>0</v>
      </c>
      <c r="X318" s="44">
        <f t="shared" si="55"/>
        <v>0</v>
      </c>
      <c r="Y318" s="44">
        <f t="shared" si="56"/>
        <v>0</v>
      </c>
      <c r="Z318" s="44">
        <f t="shared" si="57"/>
        <v>30920</v>
      </c>
      <c r="AA318" s="44">
        <f t="shared" si="58"/>
        <v>0</v>
      </c>
      <c r="AB318" s="44">
        <f t="shared" si="59"/>
        <v>0</v>
      </c>
      <c r="AC318" s="44">
        <f t="shared" si="60"/>
        <v>0</v>
      </c>
      <c r="AD318" s="44">
        <f t="shared" si="61"/>
        <v>0</v>
      </c>
      <c r="AE318" s="12">
        <f t="shared" si="62"/>
        <v>30920</v>
      </c>
    </row>
    <row r="319" spans="1:31" ht="12.6" hidden="1" customHeight="1" x14ac:dyDescent="0.2">
      <c r="A319" s="26" t="s">
        <v>472</v>
      </c>
      <c r="B319" s="19"/>
      <c r="C319" s="19"/>
      <c r="D319" s="20"/>
      <c r="E319" s="21"/>
      <c r="F319" s="22"/>
      <c r="G319" s="21"/>
      <c r="H319" s="22"/>
      <c r="I319" s="20"/>
      <c r="J319" s="20">
        <v>1337</v>
      </c>
      <c r="K319" s="20"/>
      <c r="L319" s="20"/>
      <c r="M319" s="20"/>
      <c r="N319" s="20"/>
      <c r="O319" s="20">
        <v>1337</v>
      </c>
      <c r="P319" s="23" t="str">
        <f>VLOOKUP(A319,'ИЗ ОСНОВЫ НОМЕНКЛАТУР'!D:E,2,0)</f>
        <v>Кромочные материалы</v>
      </c>
      <c r="Q319" s="23" t="str">
        <f>VLOOKUP(A319,'ИЗ ОСНОВЫ НОМЕНКЛАТУР'!D:F,3,0)</f>
        <v>Кромка ПВХ Россия</v>
      </c>
      <c r="R319" s="40">
        <f>VLOOKUP(A:A,'ИЗ ОСНОВЫ НОМЕНКЛАТУР'!D:G,4,0)</f>
        <v>44.750247524752474</v>
      </c>
      <c r="S319" s="12" t="str">
        <f>VLOOKUP(A:A,'ИЗ ОСНОВЫ НОМЕНКЛАТУР'!D:H,5,0)</f>
        <v>C</v>
      </c>
      <c r="T319" s="44">
        <f t="shared" si="51"/>
        <v>0</v>
      </c>
      <c r="U319" s="44">
        <f t="shared" si="52"/>
        <v>0</v>
      </c>
      <c r="V319" s="44">
        <f t="shared" si="53"/>
        <v>0</v>
      </c>
      <c r="W319" s="44">
        <f t="shared" si="54"/>
        <v>0</v>
      </c>
      <c r="X319" s="44">
        <f t="shared" si="55"/>
        <v>0</v>
      </c>
      <c r="Y319" s="44">
        <f t="shared" si="56"/>
        <v>0</v>
      </c>
      <c r="Z319" s="44">
        <f t="shared" si="57"/>
        <v>59831.08094059406</v>
      </c>
      <c r="AA319" s="44">
        <f t="shared" si="58"/>
        <v>0</v>
      </c>
      <c r="AB319" s="44">
        <f t="shared" si="59"/>
        <v>0</v>
      </c>
      <c r="AC319" s="44">
        <f t="shared" si="60"/>
        <v>0</v>
      </c>
      <c r="AD319" s="44">
        <f t="shared" si="61"/>
        <v>0</v>
      </c>
      <c r="AE319" s="12">
        <f t="shared" si="62"/>
        <v>59831.08094059406</v>
      </c>
    </row>
    <row r="320" spans="1:31" ht="12.6" hidden="1" customHeight="1" x14ac:dyDescent="0.2">
      <c r="A320" s="26" t="s">
        <v>4241</v>
      </c>
      <c r="B320" s="19"/>
      <c r="C320" s="19"/>
      <c r="D320" s="20"/>
      <c r="E320" s="21"/>
      <c r="F320" s="22"/>
      <c r="G320" s="21"/>
      <c r="H320" s="22"/>
      <c r="I320" s="20"/>
      <c r="J320" s="20">
        <v>3000</v>
      </c>
      <c r="K320" s="20">
        <v>4000</v>
      </c>
      <c r="L320" s="20"/>
      <c r="M320" s="20"/>
      <c r="N320" s="20"/>
      <c r="O320" s="20">
        <v>7000</v>
      </c>
      <c r="P320" s="23" t="str">
        <f>VLOOKUP(A320,'ИЗ ОСНОВЫ НОМЕНКЛАТУР'!D:E,2,0)</f>
        <v>Кромочные материалы</v>
      </c>
      <c r="Q320" s="23" t="str">
        <f>VLOOKUP(A320,'ИЗ ОСНОВЫ НОМЕНКЛАТУР'!D:F,3,0)</f>
        <v>Кромка ПВХ Россия</v>
      </c>
      <c r="R320" s="40">
        <f>VLOOKUP(A:A,'ИЗ ОСНОВЫ НОМЕНКЛАТУР'!D:G,4,0)</f>
        <v>53.753571428571426</v>
      </c>
      <c r="S320" s="12" t="str">
        <f>VLOOKUP(A:A,'ИЗ ОСНОВЫ НОМЕНКЛАТУР'!D:H,5,0)</f>
        <v>C</v>
      </c>
      <c r="T320" s="44">
        <f t="shared" si="51"/>
        <v>0</v>
      </c>
      <c r="U320" s="44">
        <f t="shared" si="52"/>
        <v>0</v>
      </c>
      <c r="V320" s="44">
        <f t="shared" si="53"/>
        <v>0</v>
      </c>
      <c r="W320" s="44">
        <f t="shared" si="54"/>
        <v>0</v>
      </c>
      <c r="X320" s="44">
        <f t="shared" si="55"/>
        <v>0</v>
      </c>
      <c r="Y320" s="44">
        <f t="shared" si="56"/>
        <v>0</v>
      </c>
      <c r="Z320" s="44">
        <f t="shared" si="57"/>
        <v>161260.71428571429</v>
      </c>
      <c r="AA320" s="44">
        <f t="shared" si="58"/>
        <v>215014.28571428571</v>
      </c>
      <c r="AB320" s="44">
        <f t="shared" si="59"/>
        <v>0</v>
      </c>
      <c r="AC320" s="44">
        <f t="shared" si="60"/>
        <v>0</v>
      </c>
      <c r="AD320" s="44">
        <f t="shared" si="61"/>
        <v>0</v>
      </c>
      <c r="AE320" s="12">
        <f t="shared" si="62"/>
        <v>376275</v>
      </c>
    </row>
    <row r="321" spans="1:31" ht="12.6" hidden="1" customHeight="1" x14ac:dyDescent="0.2">
      <c r="A321" s="26" t="s">
        <v>4242</v>
      </c>
      <c r="B321" s="19"/>
      <c r="C321" s="19"/>
      <c r="D321" s="20"/>
      <c r="E321" s="21"/>
      <c r="F321" s="22"/>
      <c r="G321" s="21"/>
      <c r="H321" s="22"/>
      <c r="I321" s="20"/>
      <c r="J321" s="20">
        <v>2000</v>
      </c>
      <c r="K321" s="20"/>
      <c r="L321" s="20"/>
      <c r="M321" s="20"/>
      <c r="N321" s="20"/>
      <c r="O321" s="20">
        <v>2000</v>
      </c>
      <c r="P321" s="23" t="str">
        <f>VLOOKUP(A321,'ИЗ ОСНОВЫ НОМЕНКЛАТУР'!D:E,2,0)</f>
        <v>Кромочные материалы</v>
      </c>
      <c r="Q321" s="23" t="str">
        <f>VLOOKUP(A321,'ИЗ ОСНОВЫ НОМЕНКЛАТУР'!D:F,3,0)</f>
        <v>Кромка ПВХ Россия</v>
      </c>
      <c r="R321" s="40">
        <f>VLOOKUP(A:A,'ИЗ ОСНОВЫ НОМЕНКЛАТУР'!D:G,4,0)</f>
        <v>53.924999999999997</v>
      </c>
      <c r="S321" s="12" t="str">
        <f>VLOOKUP(A:A,'ИЗ ОСНОВЫ НОМЕНКЛАТУР'!D:H,5,0)</f>
        <v>C</v>
      </c>
      <c r="T321" s="44">
        <f t="shared" si="51"/>
        <v>0</v>
      </c>
      <c r="U321" s="44">
        <f t="shared" si="52"/>
        <v>0</v>
      </c>
      <c r="V321" s="44">
        <f t="shared" si="53"/>
        <v>0</v>
      </c>
      <c r="W321" s="44">
        <f t="shared" si="54"/>
        <v>0</v>
      </c>
      <c r="X321" s="44">
        <f t="shared" si="55"/>
        <v>0</v>
      </c>
      <c r="Y321" s="44">
        <f t="shared" si="56"/>
        <v>0</v>
      </c>
      <c r="Z321" s="44">
        <f t="shared" si="57"/>
        <v>107850</v>
      </c>
      <c r="AA321" s="44">
        <f t="shared" si="58"/>
        <v>0</v>
      </c>
      <c r="AB321" s="44">
        <f t="shared" si="59"/>
        <v>0</v>
      </c>
      <c r="AC321" s="44">
        <f t="shared" si="60"/>
        <v>0</v>
      </c>
      <c r="AD321" s="44">
        <f t="shared" si="61"/>
        <v>0</v>
      </c>
      <c r="AE321" s="12">
        <f t="shared" si="62"/>
        <v>107850</v>
      </c>
    </row>
    <row r="322" spans="1:31" ht="12.6" hidden="1" customHeight="1" x14ac:dyDescent="0.2">
      <c r="A322" s="26" t="s">
        <v>879</v>
      </c>
      <c r="B322" s="19"/>
      <c r="C322" s="19"/>
      <c r="D322" s="20"/>
      <c r="E322" s="21"/>
      <c r="F322" s="22"/>
      <c r="G322" s="21"/>
      <c r="H322" s="22"/>
      <c r="I322" s="20"/>
      <c r="J322" s="20"/>
      <c r="K322" s="20">
        <v>1600</v>
      </c>
      <c r="L322" s="20"/>
      <c r="M322" s="20"/>
      <c r="N322" s="20">
        <v>233</v>
      </c>
      <c r="O322" s="20">
        <v>1833</v>
      </c>
      <c r="P322" s="23" t="str">
        <f>VLOOKUP(A322,'ИЗ ОСНОВЫ НОМЕНКЛАТУР'!D:E,2,0)</f>
        <v>Кромочные материалы</v>
      </c>
      <c r="Q322" s="23" t="str">
        <f>VLOOKUP(A322,'ИЗ ОСНОВЫ НОМЕНКЛАТУР'!D:F,3,0)</f>
        <v>Распродажа кромка</v>
      </c>
      <c r="R322" s="40">
        <f>VLOOKUP(A:A,'ИЗ ОСНОВЫ НОМЕНКЛАТУР'!D:G,4,0)</f>
        <v>32.969000000000001</v>
      </c>
      <c r="S322" s="12" t="str">
        <f>VLOOKUP(A:A,'ИЗ ОСНОВЫ НОМЕНКЛАТУР'!D:H,5,0)</f>
        <v>C</v>
      </c>
      <c r="T322" s="44">
        <f t="shared" si="51"/>
        <v>0</v>
      </c>
      <c r="U322" s="44">
        <f t="shared" si="52"/>
        <v>0</v>
      </c>
      <c r="V322" s="44">
        <f t="shared" si="53"/>
        <v>0</v>
      </c>
      <c r="W322" s="44">
        <f t="shared" si="54"/>
        <v>0</v>
      </c>
      <c r="X322" s="44">
        <f t="shared" si="55"/>
        <v>0</v>
      </c>
      <c r="Y322" s="44">
        <f t="shared" si="56"/>
        <v>0</v>
      </c>
      <c r="Z322" s="44">
        <f t="shared" si="57"/>
        <v>0</v>
      </c>
      <c r="AA322" s="44">
        <f t="shared" si="58"/>
        <v>52750.400000000001</v>
      </c>
      <c r="AB322" s="44">
        <f t="shared" si="59"/>
        <v>0</v>
      </c>
      <c r="AC322" s="44">
        <f t="shared" si="60"/>
        <v>0</v>
      </c>
      <c r="AD322" s="44">
        <f t="shared" si="61"/>
        <v>7681.777</v>
      </c>
      <c r="AE322" s="12">
        <f t="shared" si="62"/>
        <v>60432.177000000003</v>
      </c>
    </row>
    <row r="323" spans="1:31" ht="12.6" hidden="1" customHeight="1" x14ac:dyDescent="0.2">
      <c r="A323" s="26" t="s">
        <v>4243</v>
      </c>
      <c r="B323" s="19"/>
      <c r="C323" s="19"/>
      <c r="D323" s="20"/>
      <c r="E323" s="21"/>
      <c r="F323" s="22"/>
      <c r="G323" s="21"/>
      <c r="H323" s="22"/>
      <c r="I323" s="20"/>
      <c r="J323" s="20">
        <v>800</v>
      </c>
      <c r="K323" s="20"/>
      <c r="L323" s="20"/>
      <c r="M323" s="20"/>
      <c r="N323" s="20"/>
      <c r="O323" s="20">
        <v>800</v>
      </c>
      <c r="P323" s="23" t="str">
        <f>VLOOKUP(A323,'ИЗ ОСНОВЫ НОМЕНКЛАТУР'!D:E,2,0)</f>
        <v>Кромочные материалы</v>
      </c>
      <c r="Q323" s="23" t="str">
        <f>VLOOKUP(A323,'ИЗ ОСНОВЫ НОМЕНКЛАТУР'!D:F,3,0)</f>
        <v>Кромка ПВХ Россия</v>
      </c>
      <c r="R323" s="40">
        <f>VLOOKUP(A:A,'ИЗ ОСНОВЫ НОМЕНКЛАТУР'!D:G,4,0)</f>
        <v>61.356250000000003</v>
      </c>
      <c r="S323" s="12" t="str">
        <f>VLOOKUP(A:A,'ИЗ ОСНОВЫ НОМЕНКЛАТУР'!D:H,5,0)</f>
        <v>C</v>
      </c>
      <c r="T323" s="44">
        <f t="shared" si="51"/>
        <v>0</v>
      </c>
      <c r="U323" s="44">
        <f t="shared" si="52"/>
        <v>0</v>
      </c>
      <c r="V323" s="44">
        <f t="shared" si="53"/>
        <v>0</v>
      </c>
      <c r="W323" s="44">
        <f t="shared" si="54"/>
        <v>0</v>
      </c>
      <c r="X323" s="44">
        <f t="shared" si="55"/>
        <v>0</v>
      </c>
      <c r="Y323" s="44">
        <f t="shared" si="56"/>
        <v>0</v>
      </c>
      <c r="Z323" s="44">
        <f t="shared" si="57"/>
        <v>49085</v>
      </c>
      <c r="AA323" s="44">
        <f t="shared" si="58"/>
        <v>0</v>
      </c>
      <c r="AB323" s="44">
        <f t="shared" si="59"/>
        <v>0</v>
      </c>
      <c r="AC323" s="44">
        <f t="shared" si="60"/>
        <v>0</v>
      </c>
      <c r="AD323" s="44">
        <f t="shared" si="61"/>
        <v>0</v>
      </c>
      <c r="AE323" s="12">
        <f t="shared" si="62"/>
        <v>49085</v>
      </c>
    </row>
    <row r="324" spans="1:31" ht="12.6" hidden="1" customHeight="1" x14ac:dyDescent="0.2">
      <c r="A324" s="26" t="s">
        <v>466</v>
      </c>
      <c r="B324" s="19"/>
      <c r="C324" s="19"/>
      <c r="D324" s="20"/>
      <c r="E324" s="21"/>
      <c r="F324" s="22"/>
      <c r="G324" s="21"/>
      <c r="H324" s="22"/>
      <c r="I324" s="20"/>
      <c r="J324" s="20">
        <v>1320</v>
      </c>
      <c r="K324" s="20"/>
      <c r="L324" s="20"/>
      <c r="M324" s="20"/>
      <c r="N324" s="20"/>
      <c r="O324" s="20">
        <v>1320</v>
      </c>
      <c r="P324" s="23" t="str">
        <f>VLOOKUP(A324,'ИЗ ОСНОВЫ НОМЕНКЛАТУР'!D:E,2,0)</f>
        <v>Кромочные материалы</v>
      </c>
      <c r="Q324" s="23" t="str">
        <f>VLOOKUP(A324,'ИЗ ОСНОВЫ НОМЕНКЛАТУР'!D:F,3,0)</f>
        <v>Кромка ПВХ Россия</v>
      </c>
      <c r="R324" s="40">
        <f>VLOOKUP(A:A,'ИЗ ОСНОВЫ НОМЕНКЛАТУР'!D:G,4,0)</f>
        <v>47.337125</v>
      </c>
      <c r="S324" s="12" t="str">
        <f>VLOOKUP(A:A,'ИЗ ОСНОВЫ НОМЕНКЛАТУР'!D:H,5,0)</f>
        <v>C</v>
      </c>
      <c r="T324" s="44">
        <f t="shared" si="51"/>
        <v>0</v>
      </c>
      <c r="U324" s="44">
        <f t="shared" si="52"/>
        <v>0</v>
      </c>
      <c r="V324" s="44">
        <f t="shared" si="53"/>
        <v>0</v>
      </c>
      <c r="W324" s="44">
        <f t="shared" si="54"/>
        <v>0</v>
      </c>
      <c r="X324" s="44">
        <f t="shared" si="55"/>
        <v>0</v>
      </c>
      <c r="Y324" s="44">
        <f t="shared" si="56"/>
        <v>0</v>
      </c>
      <c r="Z324" s="44">
        <f t="shared" si="57"/>
        <v>62485.004999999997</v>
      </c>
      <c r="AA324" s="44">
        <f t="shared" si="58"/>
        <v>0</v>
      </c>
      <c r="AB324" s="44">
        <f t="shared" si="59"/>
        <v>0</v>
      </c>
      <c r="AC324" s="44">
        <f t="shared" si="60"/>
        <v>0</v>
      </c>
      <c r="AD324" s="44">
        <f t="shared" si="61"/>
        <v>0</v>
      </c>
      <c r="AE324" s="12">
        <f t="shared" si="62"/>
        <v>62485.004999999997</v>
      </c>
    </row>
    <row r="325" spans="1:31" ht="12.6" hidden="1" customHeight="1" x14ac:dyDescent="0.2">
      <c r="A325" s="26" t="s">
        <v>884</v>
      </c>
      <c r="B325" s="19"/>
      <c r="C325" s="19"/>
      <c r="D325" s="20"/>
      <c r="E325" s="21"/>
      <c r="F325" s="22"/>
      <c r="G325" s="21"/>
      <c r="H325" s="22"/>
      <c r="I325" s="20"/>
      <c r="J325" s="20">
        <v>259</v>
      </c>
      <c r="K325" s="20"/>
      <c r="L325" s="20"/>
      <c r="M325" s="20"/>
      <c r="N325" s="20"/>
      <c r="O325" s="20">
        <v>259</v>
      </c>
      <c r="P325" s="23" t="str">
        <f>VLOOKUP(A325,'ИЗ ОСНОВЫ НОМЕНКЛАТУР'!D:E,2,0)</f>
        <v>Кромочные материалы</v>
      </c>
      <c r="Q325" s="23" t="str">
        <f>VLOOKUP(A325,'ИЗ ОСНОВЫ НОМЕНКЛАТУР'!D:F,3,0)</f>
        <v>Распродажа кромка</v>
      </c>
      <c r="R325" s="40">
        <f>VLOOKUP(A:A,'ИЗ ОСНОВЫ НОМЕНКЛАТУР'!D:G,4,0)</f>
        <v>21.556949685534594</v>
      </c>
      <c r="S325" s="12" t="str">
        <f>VLOOKUP(A:A,'ИЗ ОСНОВЫ НОМЕНКЛАТУР'!D:H,5,0)</f>
        <v>C</v>
      </c>
      <c r="T325" s="44">
        <f t="shared" si="51"/>
        <v>0</v>
      </c>
      <c r="U325" s="44">
        <f t="shared" si="52"/>
        <v>0</v>
      </c>
      <c r="V325" s="44">
        <f t="shared" si="53"/>
        <v>0</v>
      </c>
      <c r="W325" s="44">
        <f t="shared" si="54"/>
        <v>0</v>
      </c>
      <c r="X325" s="44">
        <f t="shared" si="55"/>
        <v>0</v>
      </c>
      <c r="Y325" s="44">
        <f t="shared" si="56"/>
        <v>0</v>
      </c>
      <c r="Z325" s="44">
        <f t="shared" si="57"/>
        <v>5583.2499685534594</v>
      </c>
      <c r="AA325" s="44">
        <f t="shared" si="58"/>
        <v>0</v>
      </c>
      <c r="AB325" s="44">
        <f t="shared" si="59"/>
        <v>0</v>
      </c>
      <c r="AC325" s="44">
        <f t="shared" si="60"/>
        <v>0</v>
      </c>
      <c r="AD325" s="44">
        <f t="shared" si="61"/>
        <v>0</v>
      </c>
      <c r="AE325" s="12">
        <f t="shared" si="62"/>
        <v>5583.2499685534594</v>
      </c>
    </row>
    <row r="326" spans="1:31" ht="12.6" hidden="1" customHeight="1" x14ac:dyDescent="0.2">
      <c r="A326" s="26" t="s">
        <v>468</v>
      </c>
      <c r="B326" s="19"/>
      <c r="C326" s="19"/>
      <c r="D326" s="20"/>
      <c r="E326" s="21"/>
      <c r="F326" s="22"/>
      <c r="G326" s="21"/>
      <c r="H326" s="22"/>
      <c r="I326" s="20"/>
      <c r="J326" s="20">
        <v>1887</v>
      </c>
      <c r="K326" s="20"/>
      <c r="L326" s="20"/>
      <c r="M326" s="20"/>
      <c r="N326" s="20">
        <v>600</v>
      </c>
      <c r="O326" s="20">
        <v>2487</v>
      </c>
      <c r="P326" s="23" t="str">
        <f>VLOOKUP(A326,'ИЗ ОСНОВЫ НОМЕНКЛАТУР'!D:E,2,0)</f>
        <v>Кромочные материалы</v>
      </c>
      <c r="Q326" s="23" t="str">
        <f>VLOOKUP(A326,'ИЗ ОСНОВЫ НОМЕНКЛАТУР'!D:F,3,0)</f>
        <v>Кромка ПВХ Россия</v>
      </c>
      <c r="R326" s="40">
        <f>VLOOKUP(A:A,'ИЗ ОСНОВЫ НОМЕНКЛАТУР'!D:G,4,0)</f>
        <v>54.125044247787613</v>
      </c>
      <c r="S326" s="12" t="str">
        <f>VLOOKUP(A:A,'ИЗ ОСНОВЫ НОМЕНКЛАТУР'!D:H,5,0)</f>
        <v>C</v>
      </c>
      <c r="T326" s="44">
        <f t="shared" si="51"/>
        <v>0</v>
      </c>
      <c r="U326" s="44">
        <f t="shared" si="52"/>
        <v>0</v>
      </c>
      <c r="V326" s="44">
        <f t="shared" si="53"/>
        <v>0</v>
      </c>
      <c r="W326" s="44">
        <f t="shared" si="54"/>
        <v>0</v>
      </c>
      <c r="X326" s="44">
        <f t="shared" si="55"/>
        <v>0</v>
      </c>
      <c r="Y326" s="44">
        <f t="shared" si="56"/>
        <v>0</v>
      </c>
      <c r="Z326" s="44">
        <f t="shared" si="57"/>
        <v>102133.95849557522</v>
      </c>
      <c r="AA326" s="44">
        <f t="shared" si="58"/>
        <v>0</v>
      </c>
      <c r="AB326" s="44">
        <f t="shared" si="59"/>
        <v>0</v>
      </c>
      <c r="AC326" s="44">
        <f t="shared" si="60"/>
        <v>0</v>
      </c>
      <c r="AD326" s="44">
        <f t="shared" si="61"/>
        <v>32475.026548672569</v>
      </c>
      <c r="AE326" s="12">
        <f t="shared" si="62"/>
        <v>134608.98504424779</v>
      </c>
    </row>
    <row r="327" spans="1:31" ht="12.6" hidden="1" customHeight="1" x14ac:dyDescent="0.2">
      <c r="A327" s="26" t="s">
        <v>4244</v>
      </c>
      <c r="B327" s="19"/>
      <c r="C327" s="19"/>
      <c r="D327" s="20"/>
      <c r="E327" s="21"/>
      <c r="F327" s="22"/>
      <c r="G327" s="21"/>
      <c r="H327" s="22"/>
      <c r="I327" s="20"/>
      <c r="J327" s="20">
        <v>325</v>
      </c>
      <c r="K327" s="20"/>
      <c r="L327" s="20"/>
      <c r="M327" s="20"/>
      <c r="N327" s="20"/>
      <c r="O327" s="20">
        <v>325</v>
      </c>
      <c r="P327" s="23" t="str">
        <f>VLOOKUP(A327,'ИЗ ОСНОВЫ НОМЕНКЛАТУР'!D:E,2,0)</f>
        <v>Кромочные материалы</v>
      </c>
      <c r="Q327" s="23" t="str">
        <f>VLOOKUP(A327,'ИЗ ОСНОВЫ НОМЕНКЛАТУР'!D:F,3,0)</f>
        <v>Кромка ПВХ Россия</v>
      </c>
      <c r="R327" s="40">
        <f>VLOOKUP(A:A,'ИЗ ОСНОВЫ НОМЕНКЛАТУР'!D:G,4,0)</f>
        <v>52.126153846153848</v>
      </c>
      <c r="S327" s="12" t="str">
        <f>VLOOKUP(A:A,'ИЗ ОСНОВЫ НОМЕНКЛАТУР'!D:H,5,0)</f>
        <v>C</v>
      </c>
      <c r="T327" s="44">
        <f t="shared" si="51"/>
        <v>0</v>
      </c>
      <c r="U327" s="44">
        <f t="shared" si="52"/>
        <v>0</v>
      </c>
      <c r="V327" s="44">
        <f t="shared" si="53"/>
        <v>0</v>
      </c>
      <c r="W327" s="44">
        <f t="shared" si="54"/>
        <v>0</v>
      </c>
      <c r="X327" s="44">
        <f t="shared" si="55"/>
        <v>0</v>
      </c>
      <c r="Y327" s="44">
        <f t="shared" si="56"/>
        <v>0</v>
      </c>
      <c r="Z327" s="44">
        <f t="shared" si="57"/>
        <v>16941</v>
      </c>
      <c r="AA327" s="44">
        <f t="shared" si="58"/>
        <v>0</v>
      </c>
      <c r="AB327" s="44">
        <f t="shared" si="59"/>
        <v>0</v>
      </c>
      <c r="AC327" s="44">
        <f t="shared" si="60"/>
        <v>0</v>
      </c>
      <c r="AD327" s="44">
        <f t="shared" si="61"/>
        <v>0</v>
      </c>
      <c r="AE327" s="12">
        <f t="shared" si="62"/>
        <v>16941</v>
      </c>
    </row>
    <row r="328" spans="1:31" ht="12.6" hidden="1" customHeight="1" x14ac:dyDescent="0.2">
      <c r="A328" s="26" t="s">
        <v>840</v>
      </c>
      <c r="B328" s="19"/>
      <c r="C328" s="19"/>
      <c r="D328" s="20">
        <v>511</v>
      </c>
      <c r="E328" s="20">
        <v>200</v>
      </c>
      <c r="F328" s="20"/>
      <c r="G328" s="21"/>
      <c r="H328" s="22"/>
      <c r="I328" s="20"/>
      <c r="J328" s="20"/>
      <c r="K328" s="20"/>
      <c r="L328" s="20"/>
      <c r="M328" s="20"/>
      <c r="N328" s="20"/>
      <c r="O328" s="20">
        <v>711</v>
      </c>
      <c r="P328" s="23" t="str">
        <f>VLOOKUP(A328,'ИЗ ОСНОВЫ НОМЕНКЛАТУР'!D:E,2,0)</f>
        <v>Кромочные материалы</v>
      </c>
      <c r="Q328" s="23" t="str">
        <f>VLOOKUP(A328,'ИЗ ОСНОВЫ НОМЕНКЛАТУР'!D:F,3,0)</f>
        <v>Распродажа кромка</v>
      </c>
      <c r="R328" s="40">
        <f>VLOOKUP(A:A,'ИЗ ОСНОВЫ НОМЕНКЛАТУР'!D:G,4,0)</f>
        <v>21.473600000000001</v>
      </c>
      <c r="S328" s="12" t="str">
        <f>VLOOKUP(A:A,'ИЗ ОСНОВЫ НОМЕНКЛАТУР'!D:H,5,0)</f>
        <v>C</v>
      </c>
      <c r="T328" s="44">
        <f t="shared" si="51"/>
        <v>10973.009600000001</v>
      </c>
      <c r="U328" s="44">
        <f t="shared" si="52"/>
        <v>4294.72</v>
      </c>
      <c r="V328" s="44">
        <f t="shared" si="53"/>
        <v>0</v>
      </c>
      <c r="W328" s="44">
        <f t="shared" si="54"/>
        <v>0</v>
      </c>
      <c r="X328" s="44">
        <f t="shared" si="55"/>
        <v>0</v>
      </c>
      <c r="Y328" s="44">
        <f t="shared" si="56"/>
        <v>0</v>
      </c>
      <c r="Z328" s="44">
        <f t="shared" si="57"/>
        <v>0</v>
      </c>
      <c r="AA328" s="44">
        <f t="shared" si="58"/>
        <v>0</v>
      </c>
      <c r="AB328" s="44">
        <f t="shared" si="59"/>
        <v>0</v>
      </c>
      <c r="AC328" s="44">
        <f t="shared" si="60"/>
        <v>0</v>
      </c>
      <c r="AD328" s="44">
        <f t="shared" si="61"/>
        <v>0</v>
      </c>
      <c r="AE328" s="12">
        <f t="shared" si="62"/>
        <v>15267.729600000002</v>
      </c>
    </row>
    <row r="329" spans="1:31" ht="12.6" hidden="1" customHeight="1" x14ac:dyDescent="0.2">
      <c r="A329" s="26" t="s">
        <v>4245</v>
      </c>
      <c r="B329" s="19"/>
      <c r="C329" s="19"/>
      <c r="D329" s="20"/>
      <c r="E329" s="21"/>
      <c r="F329" s="22"/>
      <c r="G329" s="21"/>
      <c r="H329" s="22"/>
      <c r="I329" s="20"/>
      <c r="J329" s="20">
        <v>530</v>
      </c>
      <c r="K329" s="20"/>
      <c r="L329" s="20"/>
      <c r="M329" s="20"/>
      <c r="N329" s="20"/>
      <c r="O329" s="20">
        <v>530</v>
      </c>
      <c r="P329" s="23" t="str">
        <f>VLOOKUP(A329,'ИЗ ОСНОВЫ НОМЕНКЛАТУР'!D:E,2,0)</f>
        <v>Кромочные материалы</v>
      </c>
      <c r="Q329" s="23" t="str">
        <f>VLOOKUP(A329,'ИЗ ОСНОВЫ НОМЕНКЛАТУР'!D:F,3,0)</f>
        <v>Кромка ПВХ Россия</v>
      </c>
      <c r="R329" s="40">
        <f>VLOOKUP(A:A,'ИЗ ОСНОВЫ НОМЕНКЛАТУР'!D:G,4,0)</f>
        <v>45.633962264150945</v>
      </c>
      <c r="S329" s="12" t="str">
        <f>VLOOKUP(A:A,'ИЗ ОСНОВЫ НОМЕНКЛАТУР'!D:H,5,0)</f>
        <v>C</v>
      </c>
      <c r="T329" s="44">
        <f t="shared" ref="T329:T392" si="63">$R329*D329</f>
        <v>0</v>
      </c>
      <c r="U329" s="44">
        <f t="shared" ref="U329:U392" si="64">$R329*E329</f>
        <v>0</v>
      </c>
      <c r="V329" s="44">
        <f t="shared" ref="V329:V392" si="65">$R329*F329</f>
        <v>0</v>
      </c>
      <c r="W329" s="44">
        <f t="shared" ref="W329:W392" si="66">$R329*G329</f>
        <v>0</v>
      </c>
      <c r="X329" s="44">
        <f t="shared" ref="X329:X392" si="67">$R329*H329</f>
        <v>0</v>
      </c>
      <c r="Y329" s="44">
        <f t="shared" ref="Y329:Y392" si="68">$R329*I329</f>
        <v>0</v>
      </c>
      <c r="Z329" s="44">
        <f t="shared" ref="Z329:Z392" si="69">$R329*J329</f>
        <v>24186</v>
      </c>
      <c r="AA329" s="44">
        <f t="shared" ref="AA329:AA392" si="70">$R329*K329</f>
        <v>0</v>
      </c>
      <c r="AB329" s="44">
        <f t="shared" ref="AB329:AB392" si="71">$R329*L329</f>
        <v>0</v>
      </c>
      <c r="AC329" s="44">
        <f t="shared" ref="AC329:AC392" si="72">$R329*M329</f>
        <v>0</v>
      </c>
      <c r="AD329" s="44">
        <f t="shared" ref="AD329:AD392" si="73">$R329*N329</f>
        <v>0</v>
      </c>
      <c r="AE329" s="12">
        <f t="shared" ref="AE329:AE392" si="74">SUM(T329:AD329)</f>
        <v>24186</v>
      </c>
    </row>
    <row r="330" spans="1:31" ht="12.6" hidden="1" customHeight="1" x14ac:dyDescent="0.2">
      <c r="A330" s="26" t="s">
        <v>464</v>
      </c>
      <c r="B330" s="19"/>
      <c r="C330" s="19"/>
      <c r="D330" s="20"/>
      <c r="E330" s="21"/>
      <c r="F330" s="22"/>
      <c r="G330" s="21"/>
      <c r="H330" s="22"/>
      <c r="I330" s="20"/>
      <c r="J330" s="20">
        <v>851</v>
      </c>
      <c r="K330" s="20"/>
      <c r="L330" s="20"/>
      <c r="M330" s="20"/>
      <c r="N330" s="20"/>
      <c r="O330" s="20">
        <v>851</v>
      </c>
      <c r="P330" s="23" t="str">
        <f>VLOOKUP(A330,'ИЗ ОСНОВЫ НОМЕНКЛАТУР'!D:E,2,0)</f>
        <v>Кромочные материалы</v>
      </c>
      <c r="Q330" s="23" t="str">
        <f>VLOOKUP(A330,'ИЗ ОСНОВЫ НОМЕНКЛАТУР'!D:F,3,0)</f>
        <v>Кромка ПВХ Россия</v>
      </c>
      <c r="R330" s="40">
        <f>VLOOKUP(A:A,'ИЗ ОСНОВЫ НОМЕНКЛАТУР'!D:G,4,0)</f>
        <v>47.197045454545453</v>
      </c>
      <c r="S330" s="12" t="str">
        <f>VLOOKUP(A:A,'ИЗ ОСНОВЫ НОМЕНКЛАТУР'!D:H,5,0)</f>
        <v>C</v>
      </c>
      <c r="T330" s="44">
        <f t="shared" si="63"/>
        <v>0</v>
      </c>
      <c r="U330" s="44">
        <f t="shared" si="64"/>
        <v>0</v>
      </c>
      <c r="V330" s="44">
        <f t="shared" si="65"/>
        <v>0</v>
      </c>
      <c r="W330" s="44">
        <f t="shared" si="66"/>
        <v>0</v>
      </c>
      <c r="X330" s="44">
        <f t="shared" si="67"/>
        <v>0</v>
      </c>
      <c r="Y330" s="44">
        <f t="shared" si="68"/>
        <v>0</v>
      </c>
      <c r="Z330" s="44">
        <f t="shared" si="69"/>
        <v>40164.685681818184</v>
      </c>
      <c r="AA330" s="44">
        <f t="shared" si="70"/>
        <v>0</v>
      </c>
      <c r="AB330" s="44">
        <f t="shared" si="71"/>
        <v>0</v>
      </c>
      <c r="AC330" s="44">
        <f t="shared" si="72"/>
        <v>0</v>
      </c>
      <c r="AD330" s="44">
        <f t="shared" si="73"/>
        <v>0</v>
      </c>
      <c r="AE330" s="12">
        <f t="shared" si="74"/>
        <v>40164.685681818184</v>
      </c>
    </row>
    <row r="331" spans="1:31" ht="12.6" hidden="1" customHeight="1" x14ac:dyDescent="0.2">
      <c r="A331" s="26" t="s">
        <v>483</v>
      </c>
      <c r="B331" s="19"/>
      <c r="C331" s="19"/>
      <c r="D331" s="20"/>
      <c r="E331" s="21"/>
      <c r="F331" s="22"/>
      <c r="G331" s="21"/>
      <c r="H331" s="22"/>
      <c r="I331" s="20"/>
      <c r="J331" s="20">
        <v>1548</v>
      </c>
      <c r="K331" s="20">
        <v>2000</v>
      </c>
      <c r="L331" s="20"/>
      <c r="M331" s="20"/>
      <c r="N331" s="20"/>
      <c r="O331" s="20">
        <v>3548</v>
      </c>
      <c r="P331" s="23" t="str">
        <f>VLOOKUP(A331,'ИЗ ОСНОВЫ НОМЕНКЛАТУР'!D:E,2,0)</f>
        <v>Кромочные материалы</v>
      </c>
      <c r="Q331" s="23" t="str">
        <f>VLOOKUP(A331,'ИЗ ОСНОВЫ НОМЕНКЛАТУР'!D:F,3,0)</f>
        <v>Кромка ПВХ Россия</v>
      </c>
      <c r="R331" s="40">
        <f>VLOOKUP(A:A,'ИЗ ОСНОВЫ НОМЕНКЛАТУР'!D:G,4,0)</f>
        <v>47.20741214057508</v>
      </c>
      <c r="S331" s="12" t="str">
        <f>VLOOKUP(A:A,'ИЗ ОСНОВЫ НОМЕНКЛАТУР'!D:H,5,0)</f>
        <v>C</v>
      </c>
      <c r="T331" s="44">
        <f t="shared" si="63"/>
        <v>0</v>
      </c>
      <c r="U331" s="44">
        <f t="shared" si="64"/>
        <v>0</v>
      </c>
      <c r="V331" s="44">
        <f t="shared" si="65"/>
        <v>0</v>
      </c>
      <c r="W331" s="44">
        <f t="shared" si="66"/>
        <v>0</v>
      </c>
      <c r="X331" s="44">
        <f t="shared" si="67"/>
        <v>0</v>
      </c>
      <c r="Y331" s="44">
        <f t="shared" si="68"/>
        <v>0</v>
      </c>
      <c r="Z331" s="44">
        <f t="shared" si="69"/>
        <v>73077.073993610218</v>
      </c>
      <c r="AA331" s="44">
        <f t="shared" si="70"/>
        <v>94414.824281150155</v>
      </c>
      <c r="AB331" s="44">
        <f t="shared" si="71"/>
        <v>0</v>
      </c>
      <c r="AC331" s="44">
        <f t="shared" si="72"/>
        <v>0</v>
      </c>
      <c r="AD331" s="44">
        <f t="shared" si="73"/>
        <v>0</v>
      </c>
      <c r="AE331" s="12">
        <f t="shared" si="74"/>
        <v>167491.89827476037</v>
      </c>
    </row>
    <row r="332" spans="1:31" ht="12.6" hidden="1" customHeight="1" x14ac:dyDescent="0.2">
      <c r="A332" s="26" t="s">
        <v>661</v>
      </c>
      <c r="B332" s="19"/>
      <c r="C332" s="19"/>
      <c r="D332" s="20"/>
      <c r="E332" s="21"/>
      <c r="F332" s="22"/>
      <c r="G332" s="21"/>
      <c r="H332" s="22"/>
      <c r="I332" s="20"/>
      <c r="J332" s="20">
        <v>3000</v>
      </c>
      <c r="K332" s="20"/>
      <c r="L332" s="20"/>
      <c r="M332" s="20"/>
      <c r="N332" s="20"/>
      <c r="O332" s="20">
        <v>3000</v>
      </c>
      <c r="P332" s="23" t="str">
        <f>VLOOKUP(A332,'ИЗ ОСНОВЫ НОМЕНКЛАТУР'!D:E,2,0)</f>
        <v>Кромочные материалы</v>
      </c>
      <c r="Q332" s="23" t="str">
        <f>VLOOKUP(A332,'ИЗ ОСНОВЫ НОМЕНКЛАТУР'!D:F,3,0)</f>
        <v>Кромка ПВХ Турция</v>
      </c>
      <c r="R332" s="40">
        <f>VLOOKUP(A:A,'ИЗ ОСНОВЫ НОМЕНКЛАТУР'!D:G,4,0)</f>
        <v>54.3</v>
      </c>
      <c r="S332" s="12" t="str">
        <f>VLOOKUP(A:A,'ИЗ ОСНОВЫ НОМЕНКЛАТУР'!D:H,5,0)</f>
        <v>C</v>
      </c>
      <c r="T332" s="44">
        <f t="shared" si="63"/>
        <v>0</v>
      </c>
      <c r="U332" s="44">
        <f t="shared" si="64"/>
        <v>0</v>
      </c>
      <c r="V332" s="44">
        <f t="shared" si="65"/>
        <v>0</v>
      </c>
      <c r="W332" s="44">
        <f t="shared" si="66"/>
        <v>0</v>
      </c>
      <c r="X332" s="44">
        <f t="shared" si="67"/>
        <v>0</v>
      </c>
      <c r="Y332" s="44">
        <f t="shared" si="68"/>
        <v>0</v>
      </c>
      <c r="Z332" s="44">
        <f t="shared" si="69"/>
        <v>162900</v>
      </c>
      <c r="AA332" s="44">
        <f t="shared" si="70"/>
        <v>0</v>
      </c>
      <c r="AB332" s="44">
        <f t="shared" si="71"/>
        <v>0</v>
      </c>
      <c r="AC332" s="44">
        <f t="shared" si="72"/>
        <v>0</v>
      </c>
      <c r="AD332" s="44">
        <f t="shared" si="73"/>
        <v>0</v>
      </c>
      <c r="AE332" s="12">
        <f t="shared" si="74"/>
        <v>162900</v>
      </c>
    </row>
    <row r="333" spans="1:31" ht="12.6" hidden="1" customHeight="1" x14ac:dyDescent="0.2">
      <c r="A333" s="26" t="s">
        <v>647</v>
      </c>
      <c r="B333" s="19"/>
      <c r="C333" s="19"/>
      <c r="D333" s="20"/>
      <c r="E333" s="21"/>
      <c r="F333" s="22"/>
      <c r="G333" s="21"/>
      <c r="H333" s="22"/>
      <c r="I333" s="20"/>
      <c r="J333" s="20">
        <v>5500</v>
      </c>
      <c r="K333" s="20"/>
      <c r="L333" s="20"/>
      <c r="M333" s="20"/>
      <c r="N333" s="20"/>
      <c r="O333" s="20">
        <v>5500</v>
      </c>
      <c r="P333" s="23" t="str">
        <f>VLOOKUP(A333,'ИЗ ОСНОВЫ НОМЕНКЛАТУР'!D:E,2,0)</f>
        <v>Кромочные материалы</v>
      </c>
      <c r="Q333" s="23" t="str">
        <f>VLOOKUP(A333,'ИЗ ОСНОВЫ НОМЕНКЛАТУР'!D:F,3,0)</f>
        <v>Кромка ПВХ Турция</v>
      </c>
      <c r="R333" s="40">
        <f>VLOOKUP(A:A,'ИЗ ОСНОВЫ НОМЕНКЛАТУР'!D:G,4,0)</f>
        <v>25.780390192459794</v>
      </c>
      <c r="S333" s="12" t="str">
        <f>VLOOKUP(A:A,'ИЗ ОСНОВЫ НОМЕНКЛАТУР'!D:H,5,0)</f>
        <v>C</v>
      </c>
      <c r="T333" s="44">
        <f t="shared" si="63"/>
        <v>0</v>
      </c>
      <c r="U333" s="44">
        <f t="shared" si="64"/>
        <v>0</v>
      </c>
      <c r="V333" s="44">
        <f t="shared" si="65"/>
        <v>0</v>
      </c>
      <c r="W333" s="44">
        <f t="shared" si="66"/>
        <v>0</v>
      </c>
      <c r="X333" s="44">
        <f t="shared" si="67"/>
        <v>0</v>
      </c>
      <c r="Y333" s="44">
        <f t="shared" si="68"/>
        <v>0</v>
      </c>
      <c r="Z333" s="44">
        <f t="shared" si="69"/>
        <v>141792.14605852886</v>
      </c>
      <c r="AA333" s="44">
        <f t="shared" si="70"/>
        <v>0</v>
      </c>
      <c r="AB333" s="44">
        <f t="shared" si="71"/>
        <v>0</v>
      </c>
      <c r="AC333" s="44">
        <f t="shared" si="72"/>
        <v>0</v>
      </c>
      <c r="AD333" s="44">
        <f t="shared" si="73"/>
        <v>0</v>
      </c>
      <c r="AE333" s="12">
        <f t="shared" si="74"/>
        <v>141792.14605852886</v>
      </c>
    </row>
    <row r="334" spans="1:31" ht="12.6" hidden="1" customHeight="1" x14ac:dyDescent="0.2">
      <c r="A334" s="26" t="s">
        <v>228</v>
      </c>
      <c r="B334" s="19"/>
      <c r="C334" s="19"/>
      <c r="D334" s="20">
        <v>220</v>
      </c>
      <c r="E334" s="21"/>
      <c r="F334" s="22"/>
      <c r="G334" s="20">
        <v>1000</v>
      </c>
      <c r="H334" s="20"/>
      <c r="I334" s="20">
        <v>42500</v>
      </c>
      <c r="J334" s="20">
        <v>2183</v>
      </c>
      <c r="K334" s="20">
        <v>12400</v>
      </c>
      <c r="L334" s="20">
        <v>37</v>
      </c>
      <c r="M334" s="20">
        <v>1600</v>
      </c>
      <c r="N334" s="20">
        <v>572</v>
      </c>
      <c r="O334" s="20">
        <v>60512</v>
      </c>
      <c r="P334" s="23" t="str">
        <f>VLOOKUP(A334,'ИЗ ОСНОВЫ НОМЕНКЛАТУР'!D:E,2,0)</f>
        <v>Кромочные материалы</v>
      </c>
      <c r="Q334" s="23" t="str">
        <f>VLOOKUP(A334,'ИЗ ОСНОВЫ НОМЕНКЛАТУР'!D:F,3,0)</f>
        <v>Кромка ПВХ Китай</v>
      </c>
      <c r="R334" s="40">
        <f>VLOOKUP(A:A,'ИЗ ОСНОВЫ НОМЕНКЛАТУР'!D:G,4,0)</f>
        <v>49.389295193991074</v>
      </c>
      <c r="S334" s="12" t="str">
        <f>VLOOKUP(A:A,'ИЗ ОСНОВЫ НОМЕНКЛАТУР'!D:H,5,0)</f>
        <v>B</v>
      </c>
      <c r="T334" s="44">
        <f t="shared" si="63"/>
        <v>10865.644942678036</v>
      </c>
      <c r="U334" s="44">
        <f t="shared" si="64"/>
        <v>0</v>
      </c>
      <c r="V334" s="44">
        <f t="shared" si="65"/>
        <v>0</v>
      </c>
      <c r="W334" s="44">
        <f t="shared" si="66"/>
        <v>49389.295193991071</v>
      </c>
      <c r="X334" s="44">
        <f t="shared" si="67"/>
        <v>0</v>
      </c>
      <c r="Y334" s="44">
        <f t="shared" si="68"/>
        <v>2099045.0457446207</v>
      </c>
      <c r="Z334" s="44">
        <f t="shared" si="69"/>
        <v>107816.83140848251</v>
      </c>
      <c r="AA334" s="44">
        <f t="shared" si="70"/>
        <v>612427.26040548936</v>
      </c>
      <c r="AB334" s="44">
        <f t="shared" si="71"/>
        <v>1827.4039221776698</v>
      </c>
      <c r="AC334" s="44">
        <f t="shared" si="72"/>
        <v>79022.872310385719</v>
      </c>
      <c r="AD334" s="44">
        <f t="shared" si="73"/>
        <v>28250.676850962896</v>
      </c>
      <c r="AE334" s="12">
        <f t="shared" si="74"/>
        <v>2988645.030778788</v>
      </c>
    </row>
    <row r="335" spans="1:31" ht="12.6" hidden="1" customHeight="1" x14ac:dyDescent="0.2">
      <c r="A335" s="26" t="s">
        <v>237</v>
      </c>
      <c r="B335" s="19"/>
      <c r="C335" s="19"/>
      <c r="D335" s="20"/>
      <c r="E335" s="21"/>
      <c r="F335" s="22"/>
      <c r="G335" s="20">
        <v>337</v>
      </c>
      <c r="H335" s="20"/>
      <c r="I335" s="20">
        <v>43000</v>
      </c>
      <c r="J335" s="20">
        <v>1503</v>
      </c>
      <c r="K335" s="20">
        <v>11900</v>
      </c>
      <c r="L335" s="20">
        <v>36</v>
      </c>
      <c r="M335" s="20">
        <v>1300</v>
      </c>
      <c r="N335" s="20">
        <v>778</v>
      </c>
      <c r="O335" s="20">
        <v>58854</v>
      </c>
      <c r="P335" s="23" t="str">
        <f>VLOOKUP(A335,'ИЗ ОСНОВЫ НОМЕНКЛАТУР'!D:E,2,0)</f>
        <v>Кромочные материалы</v>
      </c>
      <c r="Q335" s="23" t="str">
        <f>VLOOKUP(A335,'ИЗ ОСНОВЫ НОМЕНКЛАТУР'!D:F,3,0)</f>
        <v>Кромка ПВХ Китай</v>
      </c>
      <c r="R335" s="40">
        <f>VLOOKUP(A:A,'ИЗ ОСНОВЫ НОМЕНКЛАТУР'!D:G,4,0)</f>
        <v>48.145520134228192</v>
      </c>
      <c r="S335" s="12" t="str">
        <f>VLOOKUP(A:A,'ИЗ ОСНОВЫ НОМЕНКЛАТУР'!D:H,5,0)</f>
        <v>C</v>
      </c>
      <c r="T335" s="44">
        <f t="shared" si="63"/>
        <v>0</v>
      </c>
      <c r="U335" s="44">
        <f t="shared" si="64"/>
        <v>0</v>
      </c>
      <c r="V335" s="44">
        <f t="shared" si="65"/>
        <v>0</v>
      </c>
      <c r="W335" s="44">
        <f t="shared" si="66"/>
        <v>16225.040285234902</v>
      </c>
      <c r="X335" s="44">
        <f t="shared" si="67"/>
        <v>0</v>
      </c>
      <c r="Y335" s="44">
        <f t="shared" si="68"/>
        <v>2070257.3657718124</v>
      </c>
      <c r="Z335" s="44">
        <f t="shared" si="69"/>
        <v>72362.716761744974</v>
      </c>
      <c r="AA335" s="44">
        <f t="shared" si="70"/>
        <v>572931.6895973155</v>
      </c>
      <c r="AB335" s="44">
        <f t="shared" si="71"/>
        <v>1733.238724832215</v>
      </c>
      <c r="AC335" s="44">
        <f t="shared" si="72"/>
        <v>62589.17617449665</v>
      </c>
      <c r="AD335" s="44">
        <f t="shared" si="73"/>
        <v>37457.214664429535</v>
      </c>
      <c r="AE335" s="12">
        <f t="shared" si="74"/>
        <v>2833556.4419798665</v>
      </c>
    </row>
    <row r="336" spans="1:31" ht="12.6" hidden="1" customHeight="1" x14ac:dyDescent="0.2">
      <c r="A336" s="26" t="s">
        <v>253</v>
      </c>
      <c r="B336" s="19"/>
      <c r="C336" s="19"/>
      <c r="D336" s="20"/>
      <c r="E336" s="21"/>
      <c r="F336" s="22"/>
      <c r="G336" s="21"/>
      <c r="H336" s="22"/>
      <c r="I336" s="20">
        <v>37000</v>
      </c>
      <c r="J336" s="20">
        <v>2197</v>
      </c>
      <c r="K336" s="20">
        <v>15700</v>
      </c>
      <c r="L336" s="20"/>
      <c r="M336" s="20"/>
      <c r="N336" s="20">
        <v>2117</v>
      </c>
      <c r="O336" s="20">
        <v>57014</v>
      </c>
      <c r="P336" s="23" t="str">
        <f>VLOOKUP(A336,'ИЗ ОСНОВЫ НОМЕНКЛАТУР'!D:E,2,0)</f>
        <v>Кромочные материалы</v>
      </c>
      <c r="Q336" s="23" t="str">
        <f>VLOOKUP(A336,'ИЗ ОСНОВЫ НОМЕНКЛАТУР'!D:F,3,0)</f>
        <v>Кромка ПВХ Китай</v>
      </c>
      <c r="R336" s="40">
        <f>VLOOKUP(A:A,'ИЗ ОСНОВЫ НОМЕНКЛАТУР'!D:G,4,0)</f>
        <v>48.216803685329559</v>
      </c>
      <c r="S336" s="12" t="str">
        <f>VLOOKUP(A:A,'ИЗ ОСНОВЫ НОМЕНКЛАТУР'!D:H,5,0)</f>
        <v>C</v>
      </c>
      <c r="T336" s="44">
        <f t="shared" si="63"/>
        <v>0</v>
      </c>
      <c r="U336" s="44">
        <f t="shared" si="64"/>
        <v>0</v>
      </c>
      <c r="V336" s="44">
        <f t="shared" si="65"/>
        <v>0</v>
      </c>
      <c r="W336" s="44">
        <f t="shared" si="66"/>
        <v>0</v>
      </c>
      <c r="X336" s="44">
        <f t="shared" si="67"/>
        <v>0</v>
      </c>
      <c r="Y336" s="44">
        <f t="shared" si="68"/>
        <v>1784021.7363571937</v>
      </c>
      <c r="Z336" s="44">
        <f t="shared" si="69"/>
        <v>105932.31769666904</v>
      </c>
      <c r="AA336" s="44">
        <f t="shared" si="70"/>
        <v>757003.81785967411</v>
      </c>
      <c r="AB336" s="44">
        <f t="shared" si="71"/>
        <v>0</v>
      </c>
      <c r="AC336" s="44">
        <f t="shared" si="72"/>
        <v>0</v>
      </c>
      <c r="AD336" s="44">
        <f t="shared" si="73"/>
        <v>102074.97340184268</v>
      </c>
      <c r="AE336" s="12">
        <f t="shared" si="74"/>
        <v>2749032.8453153796</v>
      </c>
    </row>
    <row r="337" spans="1:31" ht="12.6" hidden="1" customHeight="1" x14ac:dyDescent="0.2">
      <c r="A337" s="26" t="s">
        <v>676</v>
      </c>
      <c r="B337" s="19"/>
      <c r="C337" s="19"/>
      <c r="D337" s="20"/>
      <c r="E337" s="21"/>
      <c r="F337" s="22"/>
      <c r="G337" s="21"/>
      <c r="H337" s="22"/>
      <c r="I337" s="20"/>
      <c r="J337" s="20">
        <v>200</v>
      </c>
      <c r="K337" s="20"/>
      <c r="L337" s="20"/>
      <c r="M337" s="20"/>
      <c r="N337" s="20"/>
      <c r="O337" s="20">
        <v>200</v>
      </c>
      <c r="P337" s="23" t="str">
        <f>VLOOKUP(A337,'ИЗ ОСНОВЫ НОМЕНКЛАТУР'!D:E,2,0)</f>
        <v>Кромочные материалы</v>
      </c>
      <c r="Q337" s="23" t="str">
        <f>VLOOKUP(A337,'ИЗ ОСНОВЫ НОМЕНКЛАТУР'!D:F,3,0)</f>
        <v>Кромка ПВХ Турция</v>
      </c>
      <c r="R337" s="40">
        <f>VLOOKUP(A:A,'ИЗ ОСНОВЫ НОМЕНКЛАТУР'!D:G,4,0)</f>
        <v>54.599029073941132</v>
      </c>
      <c r="S337" s="12" t="str">
        <f>VLOOKUP(A:A,'ИЗ ОСНОВЫ НОМЕНКЛАТУР'!D:H,5,0)</f>
        <v>C</v>
      </c>
      <c r="T337" s="44">
        <f t="shared" si="63"/>
        <v>0</v>
      </c>
      <c r="U337" s="44">
        <f t="shared" si="64"/>
        <v>0</v>
      </c>
      <c r="V337" s="44">
        <f t="shared" si="65"/>
        <v>0</v>
      </c>
      <c r="W337" s="44">
        <f t="shared" si="66"/>
        <v>0</v>
      </c>
      <c r="X337" s="44">
        <f t="shared" si="67"/>
        <v>0</v>
      </c>
      <c r="Y337" s="44">
        <f t="shared" si="68"/>
        <v>0</v>
      </c>
      <c r="Z337" s="44">
        <f t="shared" si="69"/>
        <v>10919.805814788226</v>
      </c>
      <c r="AA337" s="44">
        <f t="shared" si="70"/>
        <v>0</v>
      </c>
      <c r="AB337" s="44">
        <f t="shared" si="71"/>
        <v>0</v>
      </c>
      <c r="AC337" s="44">
        <f t="shared" si="72"/>
        <v>0</v>
      </c>
      <c r="AD337" s="44">
        <f t="shared" si="73"/>
        <v>0</v>
      </c>
      <c r="AE337" s="12">
        <f t="shared" si="74"/>
        <v>10919.805814788226</v>
      </c>
    </row>
    <row r="338" spans="1:31" ht="12.6" hidden="1" customHeight="1" x14ac:dyDescent="0.2">
      <c r="A338" s="26" t="s">
        <v>258</v>
      </c>
      <c r="B338" s="19"/>
      <c r="C338" s="19"/>
      <c r="D338" s="20"/>
      <c r="E338" s="21"/>
      <c r="F338" s="22"/>
      <c r="G338" s="21"/>
      <c r="H338" s="22"/>
      <c r="I338" s="20"/>
      <c r="J338" s="20">
        <v>5480</v>
      </c>
      <c r="K338" s="20">
        <v>2200</v>
      </c>
      <c r="L338" s="20"/>
      <c r="M338" s="20"/>
      <c r="N338" s="20">
        <v>4841</v>
      </c>
      <c r="O338" s="20">
        <v>12521</v>
      </c>
      <c r="P338" s="23" t="str">
        <f>VLOOKUP(A338,'ИЗ ОСНОВЫ НОМЕНКЛАТУР'!D:E,2,0)</f>
        <v>Кромочные материалы</v>
      </c>
      <c r="Q338" s="23" t="str">
        <f>VLOOKUP(A338,'ИЗ ОСНОВЫ НОМЕНКЛАТУР'!D:F,3,0)</f>
        <v>Кромка ПВХ Китай</v>
      </c>
      <c r="R338" s="40">
        <f>VLOOKUP(A:A,'ИЗ ОСНОВЫ НОМЕНКЛАТУР'!D:G,4,0)</f>
        <v>50.891819923371642</v>
      </c>
      <c r="S338" s="12" t="str">
        <f>VLOOKUP(A:A,'ИЗ ОСНОВЫ НОМЕНКЛАТУР'!D:H,5,0)</f>
        <v>C</v>
      </c>
      <c r="T338" s="44">
        <f t="shared" si="63"/>
        <v>0</v>
      </c>
      <c r="U338" s="44">
        <f t="shared" si="64"/>
        <v>0</v>
      </c>
      <c r="V338" s="44">
        <f t="shared" si="65"/>
        <v>0</v>
      </c>
      <c r="W338" s="44">
        <f t="shared" si="66"/>
        <v>0</v>
      </c>
      <c r="X338" s="44">
        <f t="shared" si="67"/>
        <v>0</v>
      </c>
      <c r="Y338" s="44">
        <f t="shared" si="68"/>
        <v>0</v>
      </c>
      <c r="Z338" s="44">
        <f t="shared" si="69"/>
        <v>278887.17318007658</v>
      </c>
      <c r="AA338" s="44">
        <f t="shared" si="70"/>
        <v>111962.00383141762</v>
      </c>
      <c r="AB338" s="44">
        <f t="shared" si="71"/>
        <v>0</v>
      </c>
      <c r="AC338" s="44">
        <f t="shared" si="72"/>
        <v>0</v>
      </c>
      <c r="AD338" s="44">
        <f t="shared" si="73"/>
        <v>246367.30024904211</v>
      </c>
      <c r="AE338" s="12">
        <f t="shared" si="74"/>
        <v>637216.47726053628</v>
      </c>
    </row>
    <row r="339" spans="1:31" ht="12.6" hidden="1" customHeight="1" x14ac:dyDescent="0.2">
      <c r="A339" s="26" t="s">
        <v>679</v>
      </c>
      <c r="B339" s="19"/>
      <c r="C339" s="19"/>
      <c r="D339" s="20"/>
      <c r="E339" s="21"/>
      <c r="F339" s="22"/>
      <c r="G339" s="21"/>
      <c r="H339" s="22"/>
      <c r="I339" s="20"/>
      <c r="J339" s="20">
        <v>715</v>
      </c>
      <c r="K339" s="20"/>
      <c r="L339" s="20"/>
      <c r="M339" s="20"/>
      <c r="N339" s="20"/>
      <c r="O339" s="20">
        <v>715</v>
      </c>
      <c r="P339" s="23" t="str">
        <f>VLOOKUP(A339,'ИЗ ОСНОВЫ НОМЕНКЛАТУР'!D:E,2,0)</f>
        <v>Кромочные материалы</v>
      </c>
      <c r="Q339" s="23" t="str">
        <f>VLOOKUP(A339,'ИЗ ОСНОВЫ НОМЕНКЛАТУР'!D:F,3,0)</f>
        <v>Кромка ПВХ Турция</v>
      </c>
      <c r="R339" s="40">
        <f>VLOOKUP(A:A,'ИЗ ОСНОВЫ НОМЕНКЛАТУР'!D:G,4,0)</f>
        <v>56.634483175150997</v>
      </c>
      <c r="S339" s="12" t="str">
        <f>VLOOKUP(A:A,'ИЗ ОСНОВЫ НОМЕНКЛАТУР'!D:H,5,0)</f>
        <v>C</v>
      </c>
      <c r="T339" s="44">
        <f t="shared" si="63"/>
        <v>0</v>
      </c>
      <c r="U339" s="44">
        <f t="shared" si="64"/>
        <v>0</v>
      </c>
      <c r="V339" s="44">
        <f t="shared" si="65"/>
        <v>0</v>
      </c>
      <c r="W339" s="44">
        <f t="shared" si="66"/>
        <v>0</v>
      </c>
      <c r="X339" s="44">
        <f t="shared" si="67"/>
        <v>0</v>
      </c>
      <c r="Y339" s="44">
        <f t="shared" si="68"/>
        <v>0</v>
      </c>
      <c r="Z339" s="44">
        <f t="shared" si="69"/>
        <v>40493.655470232959</v>
      </c>
      <c r="AA339" s="44">
        <f t="shared" si="70"/>
        <v>0</v>
      </c>
      <c r="AB339" s="44">
        <f t="shared" si="71"/>
        <v>0</v>
      </c>
      <c r="AC339" s="44">
        <f t="shared" si="72"/>
        <v>0</v>
      </c>
      <c r="AD339" s="44">
        <f t="shared" si="73"/>
        <v>0</v>
      </c>
      <c r="AE339" s="12">
        <f t="shared" si="74"/>
        <v>40493.655470232959</v>
      </c>
    </row>
    <row r="340" spans="1:31" ht="12.6" hidden="1" customHeight="1" x14ac:dyDescent="0.2">
      <c r="A340" s="26" t="s">
        <v>227</v>
      </c>
      <c r="B340" s="19"/>
      <c r="C340" s="19"/>
      <c r="D340" s="20"/>
      <c r="E340" s="21"/>
      <c r="F340" s="22"/>
      <c r="G340" s="20">
        <v>440</v>
      </c>
      <c r="H340" s="20"/>
      <c r="I340" s="20">
        <v>67500</v>
      </c>
      <c r="J340" s="20">
        <v>2405</v>
      </c>
      <c r="K340" s="20">
        <v>800</v>
      </c>
      <c r="L340" s="20">
        <v>82</v>
      </c>
      <c r="M340" s="20">
        <v>5300</v>
      </c>
      <c r="N340" s="20">
        <v>3469</v>
      </c>
      <c r="O340" s="20">
        <v>79996</v>
      </c>
      <c r="P340" s="23" t="str">
        <f>VLOOKUP(A340,'ИЗ ОСНОВЫ НОМЕНКЛАТУР'!D:E,2,0)</f>
        <v>Кромочные материалы</v>
      </c>
      <c r="Q340" s="23" t="str">
        <f>VLOOKUP(A340,'ИЗ ОСНОВЫ НОМЕНКЛАТУР'!D:F,3,0)</f>
        <v>Кромка ПВХ Китай</v>
      </c>
      <c r="R340" s="40">
        <f>VLOOKUP(A:A,'ИЗ ОСНОВЫ НОМЕНКЛАТУР'!D:G,4,0)</f>
        <v>39.129100298318569</v>
      </c>
      <c r="S340" s="12" t="str">
        <f>VLOOKUP(A:A,'ИЗ ОСНОВЫ НОМЕНКЛАТУР'!D:H,5,0)</f>
        <v>B</v>
      </c>
      <c r="T340" s="44">
        <f t="shared" si="63"/>
        <v>0</v>
      </c>
      <c r="U340" s="44">
        <f t="shared" si="64"/>
        <v>0</v>
      </c>
      <c r="V340" s="44">
        <f t="shared" si="65"/>
        <v>0</v>
      </c>
      <c r="W340" s="44">
        <f t="shared" si="66"/>
        <v>17216.804131260171</v>
      </c>
      <c r="X340" s="44">
        <f t="shared" si="67"/>
        <v>0</v>
      </c>
      <c r="Y340" s="44">
        <f t="shared" si="68"/>
        <v>2641214.2701365035</v>
      </c>
      <c r="Z340" s="44">
        <f t="shared" si="69"/>
        <v>94105.486217456157</v>
      </c>
      <c r="AA340" s="44">
        <f t="shared" si="70"/>
        <v>31303.280238654854</v>
      </c>
      <c r="AB340" s="44">
        <f t="shared" si="71"/>
        <v>3208.5862244621226</v>
      </c>
      <c r="AC340" s="44">
        <f t="shared" si="72"/>
        <v>207384.23158108842</v>
      </c>
      <c r="AD340" s="44">
        <f t="shared" si="73"/>
        <v>135738.84893486713</v>
      </c>
      <c r="AE340" s="12">
        <f t="shared" si="74"/>
        <v>3130171.507464292</v>
      </c>
    </row>
    <row r="341" spans="1:31" ht="12.6" hidden="1" customHeight="1" x14ac:dyDescent="0.2">
      <c r="A341" s="26" t="s">
        <v>665</v>
      </c>
      <c r="B341" s="19"/>
      <c r="C341" s="19"/>
      <c r="D341" s="20"/>
      <c r="E341" s="21"/>
      <c r="F341" s="22"/>
      <c r="G341" s="21"/>
      <c r="H341" s="22"/>
      <c r="I341" s="20"/>
      <c r="J341" s="20">
        <v>839</v>
      </c>
      <c r="K341" s="20"/>
      <c r="L341" s="20"/>
      <c r="M341" s="20"/>
      <c r="N341" s="20"/>
      <c r="O341" s="20">
        <v>839</v>
      </c>
      <c r="P341" s="23" t="str">
        <f>VLOOKUP(A341,'ИЗ ОСНОВЫ НОМЕНКЛАТУР'!D:E,2,0)</f>
        <v>Кромочные материалы</v>
      </c>
      <c r="Q341" s="23" t="str">
        <f>VLOOKUP(A341,'ИЗ ОСНОВЫ НОМЕНКЛАТУР'!D:F,3,0)</f>
        <v>Кромка ПВХ Турция</v>
      </c>
      <c r="R341" s="40">
        <f>VLOOKUP(A:A,'ИЗ ОСНОВЫ НОМЕНКЛАТУР'!D:G,4,0)</f>
        <v>34.111776704240469</v>
      </c>
      <c r="S341" s="12" t="str">
        <f>VLOOKUP(A:A,'ИЗ ОСНОВЫ НОМЕНКЛАТУР'!D:H,5,0)</f>
        <v>C</v>
      </c>
      <c r="T341" s="44">
        <f t="shared" si="63"/>
        <v>0</v>
      </c>
      <c r="U341" s="44">
        <f t="shared" si="64"/>
        <v>0</v>
      </c>
      <c r="V341" s="44">
        <f t="shared" si="65"/>
        <v>0</v>
      </c>
      <c r="W341" s="44">
        <f t="shared" si="66"/>
        <v>0</v>
      </c>
      <c r="X341" s="44">
        <f t="shared" si="67"/>
        <v>0</v>
      </c>
      <c r="Y341" s="44">
        <f t="shared" si="68"/>
        <v>0</v>
      </c>
      <c r="Z341" s="44">
        <f t="shared" si="69"/>
        <v>28619.780654857754</v>
      </c>
      <c r="AA341" s="44">
        <f t="shared" si="70"/>
        <v>0</v>
      </c>
      <c r="AB341" s="44">
        <f t="shared" si="71"/>
        <v>0</v>
      </c>
      <c r="AC341" s="44">
        <f t="shared" si="72"/>
        <v>0</v>
      </c>
      <c r="AD341" s="44">
        <f t="shared" si="73"/>
        <v>0</v>
      </c>
      <c r="AE341" s="12">
        <f t="shared" si="74"/>
        <v>28619.780654857754</v>
      </c>
    </row>
    <row r="342" spans="1:31" ht="12.6" hidden="1" customHeight="1" x14ac:dyDescent="0.2">
      <c r="A342" s="26" t="s">
        <v>240</v>
      </c>
      <c r="B342" s="19"/>
      <c r="C342" s="19"/>
      <c r="D342" s="20"/>
      <c r="E342" s="21"/>
      <c r="F342" s="22"/>
      <c r="G342" s="21"/>
      <c r="H342" s="22"/>
      <c r="I342" s="20">
        <v>7000</v>
      </c>
      <c r="J342" s="20">
        <v>1700</v>
      </c>
      <c r="K342" s="20">
        <v>9900</v>
      </c>
      <c r="L342" s="20">
        <v>60</v>
      </c>
      <c r="M342" s="20">
        <v>700</v>
      </c>
      <c r="N342" s="20">
        <v>1951</v>
      </c>
      <c r="O342" s="20">
        <v>21311</v>
      </c>
      <c r="P342" s="23" t="str">
        <f>VLOOKUP(A342,'ИЗ ОСНОВЫ НОМЕНКЛАТУР'!D:E,2,0)</f>
        <v>Кромочные материалы</v>
      </c>
      <c r="Q342" s="23" t="str">
        <f>VLOOKUP(A342,'ИЗ ОСНОВЫ НОМЕНКЛАТУР'!D:F,3,0)</f>
        <v>Кромка ПВХ Китай</v>
      </c>
      <c r="R342" s="40">
        <f>VLOOKUP(A:A,'ИЗ ОСНОВЫ НОМЕНКЛАТУР'!D:G,4,0)</f>
        <v>49.916272760378732</v>
      </c>
      <c r="S342" s="12" t="str">
        <f>VLOOKUP(A:A,'ИЗ ОСНОВЫ НОМЕНКЛАТУР'!D:H,5,0)</f>
        <v>C</v>
      </c>
      <c r="T342" s="44">
        <f t="shared" si="63"/>
        <v>0</v>
      </c>
      <c r="U342" s="44">
        <f t="shared" si="64"/>
        <v>0</v>
      </c>
      <c r="V342" s="44">
        <f t="shared" si="65"/>
        <v>0</v>
      </c>
      <c r="W342" s="44">
        <f t="shared" si="66"/>
        <v>0</v>
      </c>
      <c r="X342" s="44">
        <f t="shared" si="67"/>
        <v>0</v>
      </c>
      <c r="Y342" s="44">
        <f t="shared" si="68"/>
        <v>349413.9093226511</v>
      </c>
      <c r="Z342" s="44">
        <f t="shared" si="69"/>
        <v>84857.663692643837</v>
      </c>
      <c r="AA342" s="44">
        <f t="shared" si="70"/>
        <v>494171.10032774945</v>
      </c>
      <c r="AB342" s="44">
        <f t="shared" si="71"/>
        <v>2994.9763656227237</v>
      </c>
      <c r="AC342" s="44">
        <f t="shared" si="72"/>
        <v>34941.390932265109</v>
      </c>
      <c r="AD342" s="44">
        <f t="shared" si="73"/>
        <v>97386.6481554989</v>
      </c>
      <c r="AE342" s="12">
        <f t="shared" si="74"/>
        <v>1063765.6887964313</v>
      </c>
    </row>
    <row r="343" spans="1:31" ht="12.6" hidden="1" customHeight="1" x14ac:dyDescent="0.2">
      <c r="A343" s="26" t="s">
        <v>657</v>
      </c>
      <c r="B343" s="19"/>
      <c r="C343" s="19"/>
      <c r="D343" s="20"/>
      <c r="E343" s="21"/>
      <c r="F343" s="22"/>
      <c r="G343" s="21"/>
      <c r="H343" s="22"/>
      <c r="I343" s="20"/>
      <c r="J343" s="20">
        <v>150</v>
      </c>
      <c r="K343" s="20"/>
      <c r="L343" s="20"/>
      <c r="M343" s="20"/>
      <c r="N343" s="20"/>
      <c r="O343" s="20">
        <v>150</v>
      </c>
      <c r="P343" s="23" t="str">
        <f>VLOOKUP(A343,'ИЗ ОСНОВЫ НОМЕНКЛАТУР'!D:E,2,0)</f>
        <v>Кромочные материалы</v>
      </c>
      <c r="Q343" s="23" t="str">
        <f>VLOOKUP(A343,'ИЗ ОСНОВЫ НОМЕНКЛАТУР'!D:F,3,0)</f>
        <v>Кромка ПВХ Турция</v>
      </c>
      <c r="R343" s="40">
        <f>VLOOKUP(A:A,'ИЗ ОСНОВЫ НОМЕНКЛАТУР'!D:G,4,0)</f>
        <v>42.167177063642093</v>
      </c>
      <c r="S343" s="12" t="str">
        <f>VLOOKUP(A:A,'ИЗ ОСНОВЫ НОМЕНКЛАТУР'!D:H,5,0)</f>
        <v>C</v>
      </c>
      <c r="T343" s="44">
        <f t="shared" si="63"/>
        <v>0</v>
      </c>
      <c r="U343" s="44">
        <f t="shared" si="64"/>
        <v>0</v>
      </c>
      <c r="V343" s="44">
        <f t="shared" si="65"/>
        <v>0</v>
      </c>
      <c r="W343" s="44">
        <f t="shared" si="66"/>
        <v>0</v>
      </c>
      <c r="X343" s="44">
        <f t="shared" si="67"/>
        <v>0</v>
      </c>
      <c r="Y343" s="44">
        <f t="shared" si="68"/>
        <v>0</v>
      </c>
      <c r="Z343" s="44">
        <f t="shared" si="69"/>
        <v>6325.0765595463135</v>
      </c>
      <c r="AA343" s="44">
        <f t="shared" si="70"/>
        <v>0</v>
      </c>
      <c r="AB343" s="44">
        <f t="shared" si="71"/>
        <v>0</v>
      </c>
      <c r="AC343" s="44">
        <f t="shared" si="72"/>
        <v>0</v>
      </c>
      <c r="AD343" s="44">
        <f t="shared" si="73"/>
        <v>0</v>
      </c>
      <c r="AE343" s="12">
        <f t="shared" si="74"/>
        <v>6325.0765595463135</v>
      </c>
    </row>
    <row r="344" spans="1:31" ht="12.6" hidden="1" customHeight="1" x14ac:dyDescent="0.2">
      <c r="A344" s="26" t="s">
        <v>221</v>
      </c>
      <c r="B344" s="19"/>
      <c r="C344" s="19"/>
      <c r="D344" s="20"/>
      <c r="E344" s="21"/>
      <c r="F344" s="22"/>
      <c r="G344" s="20">
        <v>500</v>
      </c>
      <c r="H344" s="20"/>
      <c r="I344" s="20">
        <v>106800</v>
      </c>
      <c r="J344" s="20">
        <v>6600</v>
      </c>
      <c r="K344" s="20">
        <v>17000</v>
      </c>
      <c r="L344" s="20">
        <v>119</v>
      </c>
      <c r="M344" s="20">
        <v>1600</v>
      </c>
      <c r="N344" s="20">
        <v>85</v>
      </c>
      <c r="O344" s="20">
        <v>132704</v>
      </c>
      <c r="P344" s="23" t="str">
        <f>VLOOKUP(A344,'ИЗ ОСНОВЫ НОМЕНКЛАТУР'!D:E,2,0)</f>
        <v>Кромочные материалы</v>
      </c>
      <c r="Q344" s="23" t="str">
        <f>VLOOKUP(A344,'ИЗ ОСНОВЫ НОМЕНКЛАТУР'!D:F,3,0)</f>
        <v>Кромка ПВХ Китай</v>
      </c>
      <c r="R344" s="40">
        <f>VLOOKUP(A:A,'ИЗ ОСНОВЫ НОМЕНКЛАТУР'!D:G,4,0)</f>
        <v>44.268372233371139</v>
      </c>
      <c r="S344" s="12" t="str">
        <f>VLOOKUP(A:A,'ИЗ ОСНОВЫ НОМЕНКЛАТУР'!D:H,5,0)</f>
        <v>A</v>
      </c>
      <c r="T344" s="44">
        <f t="shared" si="63"/>
        <v>0</v>
      </c>
      <c r="U344" s="44">
        <f t="shared" si="64"/>
        <v>0</v>
      </c>
      <c r="V344" s="44">
        <f t="shared" si="65"/>
        <v>0</v>
      </c>
      <c r="W344" s="44">
        <f t="shared" si="66"/>
        <v>22134.186116685571</v>
      </c>
      <c r="X344" s="44">
        <f t="shared" si="67"/>
        <v>0</v>
      </c>
      <c r="Y344" s="44">
        <f t="shared" si="68"/>
        <v>4727862.1545240376</v>
      </c>
      <c r="Z344" s="44">
        <f t="shared" si="69"/>
        <v>292171.25674024952</v>
      </c>
      <c r="AA344" s="44">
        <f t="shared" si="70"/>
        <v>752562.32796730939</v>
      </c>
      <c r="AB344" s="44">
        <f t="shared" si="71"/>
        <v>5267.9362957711655</v>
      </c>
      <c r="AC344" s="44">
        <f t="shared" si="72"/>
        <v>70829.39557339382</v>
      </c>
      <c r="AD344" s="44">
        <f t="shared" si="73"/>
        <v>3762.8116398365469</v>
      </c>
      <c r="AE344" s="12">
        <f t="shared" si="74"/>
        <v>5874590.0688572833</v>
      </c>
    </row>
    <row r="345" spans="1:31" ht="12.6" hidden="1" customHeight="1" x14ac:dyDescent="0.2">
      <c r="A345" s="26" t="s">
        <v>4246</v>
      </c>
      <c r="B345" s="19"/>
      <c r="C345" s="19"/>
      <c r="D345" s="20"/>
      <c r="E345" s="21"/>
      <c r="F345" s="22"/>
      <c r="G345" s="21"/>
      <c r="H345" s="22"/>
      <c r="I345" s="20">
        <v>20000</v>
      </c>
      <c r="J345" s="20"/>
      <c r="K345" s="20">
        <v>10000</v>
      </c>
      <c r="L345" s="20"/>
      <c r="M345" s="20"/>
      <c r="N345" s="20"/>
      <c r="O345" s="20">
        <v>30000</v>
      </c>
      <c r="P345" s="23" t="str">
        <f>VLOOKUP(A345,'ИЗ ОСНОВЫ НОМЕНКЛАТУР'!D:E,2,0)</f>
        <v>Кромочные материалы</v>
      </c>
      <c r="Q345" s="23" t="str">
        <f>VLOOKUP(A345,'ИЗ ОСНОВЫ НОМЕНКЛАТУР'!D:F,3,0)</f>
        <v>Кромка ПВХ Китай</v>
      </c>
      <c r="R345" s="40">
        <f>VLOOKUP(A:A,'ИЗ ОСНОВЫ НОМЕНКЛАТУР'!D:G,4,0)</f>
        <v>28.629000000000001</v>
      </c>
      <c r="S345" s="12" t="str">
        <f>VLOOKUP(A:A,'ИЗ ОСНОВЫ НОМЕНКЛАТУР'!D:H,5,0)</f>
        <v>C</v>
      </c>
      <c r="T345" s="44">
        <f t="shared" si="63"/>
        <v>0</v>
      </c>
      <c r="U345" s="44">
        <f t="shared" si="64"/>
        <v>0</v>
      </c>
      <c r="V345" s="44">
        <f t="shared" si="65"/>
        <v>0</v>
      </c>
      <c r="W345" s="44">
        <f t="shared" si="66"/>
        <v>0</v>
      </c>
      <c r="X345" s="44">
        <f t="shared" si="67"/>
        <v>0</v>
      </c>
      <c r="Y345" s="44">
        <f t="shared" si="68"/>
        <v>572580</v>
      </c>
      <c r="Z345" s="44">
        <f t="shared" si="69"/>
        <v>0</v>
      </c>
      <c r="AA345" s="44">
        <f t="shared" si="70"/>
        <v>286290</v>
      </c>
      <c r="AB345" s="44">
        <f t="shared" si="71"/>
        <v>0</v>
      </c>
      <c r="AC345" s="44">
        <f t="shared" si="72"/>
        <v>0</v>
      </c>
      <c r="AD345" s="44">
        <f t="shared" si="73"/>
        <v>0</v>
      </c>
      <c r="AE345" s="12">
        <f t="shared" si="74"/>
        <v>858870</v>
      </c>
    </row>
    <row r="346" spans="1:31" ht="12.6" hidden="1" customHeight="1" x14ac:dyDescent="0.2">
      <c r="A346" s="26" t="s">
        <v>217</v>
      </c>
      <c r="B346" s="19"/>
      <c r="C346" s="19"/>
      <c r="D346" s="20">
        <v>30</v>
      </c>
      <c r="E346" s="21"/>
      <c r="F346" s="22"/>
      <c r="G346" s="20">
        <v>1704</v>
      </c>
      <c r="H346" s="20"/>
      <c r="I346" s="20">
        <v>412000</v>
      </c>
      <c r="J346" s="20">
        <v>2554</v>
      </c>
      <c r="K346" s="20">
        <v>18500</v>
      </c>
      <c r="L346" s="20">
        <v>138</v>
      </c>
      <c r="M346" s="20">
        <v>7400</v>
      </c>
      <c r="N346" s="20">
        <v>2398</v>
      </c>
      <c r="O346" s="20">
        <v>444724</v>
      </c>
      <c r="P346" s="23" t="str">
        <f>VLOOKUP(A346,'ИЗ ОСНОВЫ НОМЕНКЛАТУР'!D:E,2,0)</f>
        <v>Кромочные материалы</v>
      </c>
      <c r="Q346" s="23" t="str">
        <f>VLOOKUP(A346,'ИЗ ОСНОВЫ НОМЕНКЛАТУР'!D:F,3,0)</f>
        <v>Кромка ПВХ Китай</v>
      </c>
      <c r="R346" s="40">
        <f>VLOOKUP(A:A,'ИЗ ОСНОВЫ НОМЕНКЛАТУР'!D:G,4,0)</f>
        <v>37.480354998275971</v>
      </c>
      <c r="S346" s="12" t="str">
        <f>VLOOKUP(A:A,'ИЗ ОСНОВЫ НОМЕНКЛАТУР'!D:H,5,0)</f>
        <v>A</v>
      </c>
      <c r="T346" s="44">
        <f t="shared" si="63"/>
        <v>1124.4106499482791</v>
      </c>
      <c r="U346" s="44">
        <f t="shared" si="64"/>
        <v>0</v>
      </c>
      <c r="V346" s="44">
        <f t="shared" si="65"/>
        <v>0</v>
      </c>
      <c r="W346" s="44">
        <f t="shared" si="66"/>
        <v>63866.524917062256</v>
      </c>
      <c r="X346" s="44">
        <f t="shared" si="67"/>
        <v>0</v>
      </c>
      <c r="Y346" s="44">
        <f t="shared" si="68"/>
        <v>15441906.259289701</v>
      </c>
      <c r="Z346" s="44">
        <f t="shared" si="69"/>
        <v>95724.826665596833</v>
      </c>
      <c r="AA346" s="44">
        <f t="shared" si="70"/>
        <v>693386.56746810547</v>
      </c>
      <c r="AB346" s="44">
        <f t="shared" si="71"/>
        <v>5172.2889897620844</v>
      </c>
      <c r="AC346" s="44">
        <f t="shared" si="72"/>
        <v>277354.6269872422</v>
      </c>
      <c r="AD346" s="44">
        <f t="shared" si="73"/>
        <v>89877.891285865771</v>
      </c>
      <c r="AE346" s="12">
        <f t="shared" si="74"/>
        <v>16668413.396253284</v>
      </c>
    </row>
    <row r="347" spans="1:31" ht="12.6" hidden="1" customHeight="1" x14ac:dyDescent="0.2">
      <c r="A347" s="26" t="s">
        <v>648</v>
      </c>
      <c r="B347" s="19"/>
      <c r="C347" s="19"/>
      <c r="D347" s="20"/>
      <c r="E347" s="21"/>
      <c r="F347" s="22"/>
      <c r="G347" s="21"/>
      <c r="H347" s="22"/>
      <c r="I347" s="20"/>
      <c r="J347" s="20">
        <v>5084</v>
      </c>
      <c r="K347" s="20"/>
      <c r="L347" s="20"/>
      <c r="M347" s="20"/>
      <c r="N347" s="20"/>
      <c r="O347" s="20">
        <v>5084</v>
      </c>
      <c r="P347" s="23" t="str">
        <f>VLOOKUP(A347,'ИЗ ОСНОВЫ НОМЕНКЛАТУР'!D:E,2,0)</f>
        <v>Кромочные материалы</v>
      </c>
      <c r="Q347" s="23" t="str">
        <f>VLOOKUP(A347,'ИЗ ОСНОВЫ НОМЕНКЛАТУР'!D:F,3,0)</f>
        <v>Кромка ПВХ Турция</v>
      </c>
      <c r="R347" s="40">
        <f>VLOOKUP(A:A,'ИЗ ОСНОВЫ НОМЕНКЛАТУР'!D:G,4,0)</f>
        <v>39.92923457730388</v>
      </c>
      <c r="S347" s="12" t="str">
        <f>VLOOKUP(A:A,'ИЗ ОСНОВЫ НОМЕНКЛАТУР'!D:H,5,0)</f>
        <v>C</v>
      </c>
      <c r="T347" s="44">
        <f t="shared" si="63"/>
        <v>0</v>
      </c>
      <c r="U347" s="44">
        <f t="shared" si="64"/>
        <v>0</v>
      </c>
      <c r="V347" s="44">
        <f t="shared" si="65"/>
        <v>0</v>
      </c>
      <c r="W347" s="44">
        <f t="shared" si="66"/>
        <v>0</v>
      </c>
      <c r="X347" s="44">
        <f t="shared" si="67"/>
        <v>0</v>
      </c>
      <c r="Y347" s="44">
        <f t="shared" si="68"/>
        <v>0</v>
      </c>
      <c r="Z347" s="44">
        <f t="shared" si="69"/>
        <v>203000.22859101291</v>
      </c>
      <c r="AA347" s="44">
        <f t="shared" si="70"/>
        <v>0</v>
      </c>
      <c r="AB347" s="44">
        <f t="shared" si="71"/>
        <v>0</v>
      </c>
      <c r="AC347" s="44">
        <f t="shared" si="72"/>
        <v>0</v>
      </c>
      <c r="AD347" s="44">
        <f t="shared" si="73"/>
        <v>0</v>
      </c>
      <c r="AE347" s="12">
        <f t="shared" si="74"/>
        <v>203000.22859101291</v>
      </c>
    </row>
    <row r="348" spans="1:31" ht="12.6" hidden="1" customHeight="1" x14ac:dyDescent="0.2">
      <c r="A348" s="26" t="s">
        <v>244</v>
      </c>
      <c r="B348" s="19"/>
      <c r="C348" s="19"/>
      <c r="D348" s="20"/>
      <c r="E348" s="21"/>
      <c r="F348" s="22"/>
      <c r="G348" s="20">
        <v>342</v>
      </c>
      <c r="H348" s="20"/>
      <c r="I348" s="20">
        <v>23500</v>
      </c>
      <c r="J348" s="20">
        <v>3690</v>
      </c>
      <c r="K348" s="20">
        <v>12600</v>
      </c>
      <c r="L348" s="20"/>
      <c r="M348" s="20">
        <v>900</v>
      </c>
      <c r="N348" s="20">
        <v>978</v>
      </c>
      <c r="O348" s="20">
        <v>42010</v>
      </c>
      <c r="P348" s="23" t="str">
        <f>VLOOKUP(A348,'ИЗ ОСНОВЫ НОМЕНКЛАТУР'!D:E,2,0)</f>
        <v>Кромочные материалы</v>
      </c>
      <c r="Q348" s="23" t="str">
        <f>VLOOKUP(A348,'ИЗ ОСНОВЫ НОМЕНКЛАТУР'!D:F,3,0)</f>
        <v>Кромка ПВХ Китай</v>
      </c>
      <c r="R348" s="40">
        <f>VLOOKUP(A:A,'ИЗ ОСНОВЫ НОМЕНКЛАТУР'!D:G,4,0)</f>
        <v>50.533313432835818</v>
      </c>
      <c r="S348" s="12" t="str">
        <f>VLOOKUP(A:A,'ИЗ ОСНОВЫ НОМЕНКЛАТУР'!D:H,5,0)</f>
        <v>C</v>
      </c>
      <c r="T348" s="44">
        <f t="shared" si="63"/>
        <v>0</v>
      </c>
      <c r="U348" s="44">
        <f t="shared" si="64"/>
        <v>0</v>
      </c>
      <c r="V348" s="44">
        <f t="shared" si="65"/>
        <v>0</v>
      </c>
      <c r="W348" s="44">
        <f t="shared" si="66"/>
        <v>17282.39319402985</v>
      </c>
      <c r="X348" s="44">
        <f t="shared" si="67"/>
        <v>0</v>
      </c>
      <c r="Y348" s="44">
        <f t="shared" si="68"/>
        <v>1187532.8656716417</v>
      </c>
      <c r="Z348" s="44">
        <f t="shared" si="69"/>
        <v>186467.92656716416</v>
      </c>
      <c r="AA348" s="44">
        <f t="shared" si="70"/>
        <v>636719.74925373134</v>
      </c>
      <c r="AB348" s="44">
        <f t="shared" si="71"/>
        <v>0</v>
      </c>
      <c r="AC348" s="44">
        <f t="shared" si="72"/>
        <v>45479.982089552235</v>
      </c>
      <c r="AD348" s="44">
        <f t="shared" si="73"/>
        <v>49421.580537313428</v>
      </c>
      <c r="AE348" s="12">
        <f t="shared" si="74"/>
        <v>2122904.4973134329</v>
      </c>
    </row>
    <row r="349" spans="1:31" ht="12.6" hidden="1" customHeight="1" x14ac:dyDescent="0.2">
      <c r="A349" s="26" t="s">
        <v>251</v>
      </c>
      <c r="B349" s="19"/>
      <c r="C349" s="19"/>
      <c r="D349" s="20"/>
      <c r="E349" s="21"/>
      <c r="F349" s="22"/>
      <c r="G349" s="21"/>
      <c r="H349" s="22"/>
      <c r="I349" s="20">
        <v>13500</v>
      </c>
      <c r="J349" s="20">
        <v>1572</v>
      </c>
      <c r="K349" s="20">
        <v>14500</v>
      </c>
      <c r="L349" s="20"/>
      <c r="M349" s="20"/>
      <c r="N349" s="20">
        <v>1200</v>
      </c>
      <c r="O349" s="20">
        <v>30772</v>
      </c>
      <c r="P349" s="23" t="str">
        <f>VLOOKUP(A349,'ИЗ ОСНОВЫ НОМЕНКЛАТУР'!D:E,2,0)</f>
        <v>Кромочные материалы</v>
      </c>
      <c r="Q349" s="23" t="str">
        <f>VLOOKUP(A349,'ИЗ ОСНОВЫ НОМЕНКЛАТУР'!D:F,3,0)</f>
        <v>Кромка ПВХ Китай</v>
      </c>
      <c r="R349" s="40">
        <f>VLOOKUP(A:A,'ИЗ ОСНОВЫ НОМЕНКЛАТУР'!D:G,4,0)</f>
        <v>50.483141592920354</v>
      </c>
      <c r="S349" s="12" t="str">
        <f>VLOOKUP(A:A,'ИЗ ОСНОВЫ НОМЕНКЛАТУР'!D:H,5,0)</f>
        <v>C</v>
      </c>
      <c r="T349" s="44">
        <f t="shared" si="63"/>
        <v>0</v>
      </c>
      <c r="U349" s="44">
        <f t="shared" si="64"/>
        <v>0</v>
      </c>
      <c r="V349" s="44">
        <f t="shared" si="65"/>
        <v>0</v>
      </c>
      <c r="W349" s="44">
        <f t="shared" si="66"/>
        <v>0</v>
      </c>
      <c r="X349" s="44">
        <f t="shared" si="67"/>
        <v>0</v>
      </c>
      <c r="Y349" s="44">
        <f t="shared" si="68"/>
        <v>681522.41150442476</v>
      </c>
      <c r="Z349" s="44">
        <f t="shared" si="69"/>
        <v>79359.498584070796</v>
      </c>
      <c r="AA349" s="44">
        <f t="shared" si="70"/>
        <v>732005.55309734517</v>
      </c>
      <c r="AB349" s="44">
        <f t="shared" si="71"/>
        <v>0</v>
      </c>
      <c r="AC349" s="44">
        <f t="shared" si="72"/>
        <v>0</v>
      </c>
      <c r="AD349" s="44">
        <f t="shared" si="73"/>
        <v>60579.769911504423</v>
      </c>
      <c r="AE349" s="12">
        <f t="shared" si="74"/>
        <v>1553467.2330973451</v>
      </c>
    </row>
    <row r="350" spans="1:31" ht="12.6" hidden="1" customHeight="1" x14ac:dyDescent="0.2">
      <c r="A350" s="26" t="s">
        <v>662</v>
      </c>
      <c r="B350" s="19"/>
      <c r="C350" s="19"/>
      <c r="D350" s="20"/>
      <c r="E350" s="21"/>
      <c r="F350" s="22"/>
      <c r="G350" s="21"/>
      <c r="H350" s="22"/>
      <c r="I350" s="20"/>
      <c r="J350" s="20">
        <v>2080</v>
      </c>
      <c r="K350" s="20"/>
      <c r="L350" s="20"/>
      <c r="M350" s="20"/>
      <c r="N350" s="20"/>
      <c r="O350" s="20">
        <v>2080</v>
      </c>
      <c r="P350" s="23" t="str">
        <f>VLOOKUP(A350,'ИЗ ОСНОВЫ НОМЕНКЛАТУР'!D:E,2,0)</f>
        <v>Кромочные материалы</v>
      </c>
      <c r="Q350" s="23" t="str">
        <f>VLOOKUP(A350,'ИЗ ОСНОВЫ НОМЕНКЛАТУР'!D:F,3,0)</f>
        <v>Кромка ПВХ Турция</v>
      </c>
      <c r="R350" s="40">
        <f>VLOOKUP(A:A,'ИЗ ОСНОВЫ НОМЕНКЛАТУР'!D:G,4,0)</f>
        <v>59.719888888888896</v>
      </c>
      <c r="S350" s="12" t="str">
        <f>VLOOKUP(A:A,'ИЗ ОСНОВЫ НОМЕНКЛАТУР'!D:H,5,0)</f>
        <v>C</v>
      </c>
      <c r="T350" s="44">
        <f t="shared" si="63"/>
        <v>0</v>
      </c>
      <c r="U350" s="44">
        <f t="shared" si="64"/>
        <v>0</v>
      </c>
      <c r="V350" s="44">
        <f t="shared" si="65"/>
        <v>0</v>
      </c>
      <c r="W350" s="44">
        <f t="shared" si="66"/>
        <v>0</v>
      </c>
      <c r="X350" s="44">
        <f t="shared" si="67"/>
        <v>0</v>
      </c>
      <c r="Y350" s="44">
        <f t="shared" si="68"/>
        <v>0</v>
      </c>
      <c r="Z350" s="44">
        <f t="shared" si="69"/>
        <v>124217.3688888889</v>
      </c>
      <c r="AA350" s="44">
        <f t="shared" si="70"/>
        <v>0</v>
      </c>
      <c r="AB350" s="44">
        <f t="shared" si="71"/>
        <v>0</v>
      </c>
      <c r="AC350" s="44">
        <f t="shared" si="72"/>
        <v>0</v>
      </c>
      <c r="AD350" s="44">
        <f t="shared" si="73"/>
        <v>0</v>
      </c>
      <c r="AE350" s="12">
        <f t="shared" si="74"/>
        <v>124217.3688888889</v>
      </c>
    </row>
    <row r="351" spans="1:31" ht="12.6" hidden="1" customHeight="1" x14ac:dyDescent="0.2">
      <c r="A351" s="26" t="s">
        <v>650</v>
      </c>
      <c r="B351" s="19"/>
      <c r="C351" s="19"/>
      <c r="D351" s="20"/>
      <c r="E351" s="21"/>
      <c r="F351" s="22"/>
      <c r="G351" s="21"/>
      <c r="H351" s="22"/>
      <c r="I351" s="20"/>
      <c r="J351" s="20">
        <v>1337</v>
      </c>
      <c r="K351" s="20"/>
      <c r="L351" s="20"/>
      <c r="M351" s="20"/>
      <c r="N351" s="20"/>
      <c r="O351" s="20">
        <v>1337</v>
      </c>
      <c r="P351" s="23" t="str">
        <f>VLOOKUP(A351,'ИЗ ОСНОВЫ НОМЕНКЛАТУР'!D:E,2,0)</f>
        <v>Кромочные материалы</v>
      </c>
      <c r="Q351" s="23" t="str">
        <f>VLOOKUP(A351,'ИЗ ОСНОВЫ НОМЕНКЛАТУР'!D:F,3,0)</f>
        <v>Кромка ПВХ Турция</v>
      </c>
      <c r="R351" s="40">
        <f>VLOOKUP(A:A,'ИЗ ОСНОВЫ НОМЕНКЛАТУР'!D:G,4,0)</f>
        <v>39.044296002880806</v>
      </c>
      <c r="S351" s="12" t="str">
        <f>VLOOKUP(A:A,'ИЗ ОСНОВЫ НОМЕНКЛАТУР'!D:H,5,0)</f>
        <v>C</v>
      </c>
      <c r="T351" s="44">
        <f t="shared" si="63"/>
        <v>0</v>
      </c>
      <c r="U351" s="44">
        <f t="shared" si="64"/>
        <v>0</v>
      </c>
      <c r="V351" s="44">
        <f t="shared" si="65"/>
        <v>0</v>
      </c>
      <c r="W351" s="44">
        <f t="shared" si="66"/>
        <v>0</v>
      </c>
      <c r="X351" s="44">
        <f t="shared" si="67"/>
        <v>0</v>
      </c>
      <c r="Y351" s="44">
        <f t="shared" si="68"/>
        <v>0</v>
      </c>
      <c r="Z351" s="44">
        <f t="shared" si="69"/>
        <v>52202.223755851635</v>
      </c>
      <c r="AA351" s="44">
        <f t="shared" si="70"/>
        <v>0</v>
      </c>
      <c r="AB351" s="44">
        <f t="shared" si="71"/>
        <v>0</v>
      </c>
      <c r="AC351" s="44">
        <f t="shared" si="72"/>
        <v>0</v>
      </c>
      <c r="AD351" s="44">
        <f t="shared" si="73"/>
        <v>0</v>
      </c>
      <c r="AE351" s="12">
        <f t="shared" si="74"/>
        <v>52202.223755851635</v>
      </c>
    </row>
    <row r="352" spans="1:31" ht="12.6" hidden="1" customHeight="1" x14ac:dyDescent="0.2">
      <c r="A352" s="26" t="s">
        <v>248</v>
      </c>
      <c r="B352" s="19"/>
      <c r="C352" s="19"/>
      <c r="D352" s="20">
        <v>1370</v>
      </c>
      <c r="E352" s="20">
        <v>100</v>
      </c>
      <c r="F352" s="20"/>
      <c r="G352" s="21"/>
      <c r="H352" s="22"/>
      <c r="I352" s="20">
        <v>67500</v>
      </c>
      <c r="J352" s="20">
        <v>1828</v>
      </c>
      <c r="K352" s="20">
        <v>5000</v>
      </c>
      <c r="L352" s="20">
        <v>108</v>
      </c>
      <c r="M352" s="20">
        <v>400</v>
      </c>
      <c r="N352" s="20">
        <v>522</v>
      </c>
      <c r="O352" s="20">
        <v>76828</v>
      </c>
      <c r="P352" s="23" t="str">
        <f>VLOOKUP(A352,'ИЗ ОСНОВЫ НОМЕНКЛАТУР'!D:E,2,0)</f>
        <v>Кромочные материалы</v>
      </c>
      <c r="Q352" s="23" t="str">
        <f>VLOOKUP(A352,'ИЗ ОСНОВЫ НОМЕНКЛАТУР'!D:F,3,0)</f>
        <v>Кромка ПВХ Китай</v>
      </c>
      <c r="R352" s="40">
        <f>VLOOKUP(A:A,'ИЗ ОСНОВЫ НОМЕНКЛАТУР'!D:G,4,0)</f>
        <v>47.606130653266334</v>
      </c>
      <c r="S352" s="12" t="str">
        <f>VLOOKUP(A:A,'ИЗ ОСНОВЫ НОМЕНКЛАТУР'!D:H,5,0)</f>
        <v>C</v>
      </c>
      <c r="T352" s="44">
        <f t="shared" si="63"/>
        <v>65220.398994974879</v>
      </c>
      <c r="U352" s="44">
        <f t="shared" si="64"/>
        <v>4760.6130653266337</v>
      </c>
      <c r="V352" s="44">
        <f t="shared" si="65"/>
        <v>0</v>
      </c>
      <c r="W352" s="44">
        <f t="shared" si="66"/>
        <v>0</v>
      </c>
      <c r="X352" s="44">
        <f t="shared" si="67"/>
        <v>0</v>
      </c>
      <c r="Y352" s="44">
        <f t="shared" si="68"/>
        <v>3213413.8190954775</v>
      </c>
      <c r="Z352" s="44">
        <f t="shared" si="69"/>
        <v>87024.006834170854</v>
      </c>
      <c r="AA352" s="44">
        <f t="shared" si="70"/>
        <v>238030.65326633168</v>
      </c>
      <c r="AB352" s="44">
        <f t="shared" si="71"/>
        <v>5141.462110552764</v>
      </c>
      <c r="AC352" s="44">
        <f t="shared" si="72"/>
        <v>19042.452261306535</v>
      </c>
      <c r="AD352" s="44">
        <f t="shared" si="73"/>
        <v>24850.400201005024</v>
      </c>
      <c r="AE352" s="12">
        <f t="shared" si="74"/>
        <v>3657483.8058291455</v>
      </c>
    </row>
    <row r="353" spans="1:31" ht="12.6" hidden="1" customHeight="1" x14ac:dyDescent="0.2">
      <c r="A353" s="26" t="s">
        <v>881</v>
      </c>
      <c r="B353" s="19"/>
      <c r="C353" s="19"/>
      <c r="D353" s="20"/>
      <c r="E353" s="21"/>
      <c r="F353" s="22"/>
      <c r="G353" s="20">
        <v>88</v>
      </c>
      <c r="H353" s="20"/>
      <c r="I353" s="20"/>
      <c r="J353" s="20"/>
      <c r="K353" s="20"/>
      <c r="L353" s="20"/>
      <c r="M353" s="20">
        <v>200</v>
      </c>
      <c r="N353" s="20"/>
      <c r="O353" s="20">
        <v>288</v>
      </c>
      <c r="P353" s="23" t="str">
        <f>VLOOKUP(A353,'ИЗ ОСНОВЫ НОМЕНКЛАТУР'!D:E,2,0)</f>
        <v>Кромочные материалы</v>
      </c>
      <c r="Q353" s="23" t="str">
        <f>VLOOKUP(A353,'ИЗ ОСНОВЫ НОМЕНКЛАТУР'!D:F,3,0)</f>
        <v>Распродажа кромка</v>
      </c>
      <c r="R353" s="40">
        <f>VLOOKUP(A:A,'ИЗ ОСНОВЫ НОМЕНКЛАТУР'!D:G,4,0)</f>
        <v>30.843666666666664</v>
      </c>
      <c r="S353" s="12" t="str">
        <f>VLOOKUP(A:A,'ИЗ ОСНОВЫ НОМЕНКЛАТУР'!D:H,5,0)</f>
        <v>C</v>
      </c>
      <c r="T353" s="44">
        <f t="shared" si="63"/>
        <v>0</v>
      </c>
      <c r="U353" s="44">
        <f t="shared" si="64"/>
        <v>0</v>
      </c>
      <c r="V353" s="44">
        <f t="shared" si="65"/>
        <v>0</v>
      </c>
      <c r="W353" s="44">
        <f t="shared" si="66"/>
        <v>2714.2426666666665</v>
      </c>
      <c r="X353" s="44">
        <f t="shared" si="67"/>
        <v>0</v>
      </c>
      <c r="Y353" s="44">
        <f t="shared" si="68"/>
        <v>0</v>
      </c>
      <c r="Z353" s="44">
        <f t="shared" si="69"/>
        <v>0</v>
      </c>
      <c r="AA353" s="44">
        <f t="shared" si="70"/>
        <v>0</v>
      </c>
      <c r="AB353" s="44">
        <f t="shared" si="71"/>
        <v>0</v>
      </c>
      <c r="AC353" s="44">
        <f t="shared" si="72"/>
        <v>6168.7333333333327</v>
      </c>
      <c r="AD353" s="44">
        <f t="shared" si="73"/>
        <v>0</v>
      </c>
      <c r="AE353" s="12">
        <f t="shared" si="74"/>
        <v>8882.9759999999987</v>
      </c>
    </row>
    <row r="354" spans="1:31" ht="12.6" hidden="1" customHeight="1" x14ac:dyDescent="0.2">
      <c r="A354" s="26" t="s">
        <v>262</v>
      </c>
      <c r="B354" s="19"/>
      <c r="C354" s="19"/>
      <c r="D354" s="20"/>
      <c r="E354" s="21"/>
      <c r="F354" s="22"/>
      <c r="G354" s="21"/>
      <c r="H354" s="22"/>
      <c r="I354" s="20">
        <v>6000</v>
      </c>
      <c r="J354" s="20">
        <v>2683</v>
      </c>
      <c r="K354" s="20">
        <v>14300</v>
      </c>
      <c r="L354" s="20"/>
      <c r="M354" s="20"/>
      <c r="N354" s="20">
        <v>2400</v>
      </c>
      <c r="O354" s="20">
        <v>25383</v>
      </c>
      <c r="P354" s="23" t="str">
        <f>VLOOKUP(A354,'ИЗ ОСНОВЫ НОМЕНКЛАТУР'!D:E,2,0)</f>
        <v>Кромочные материалы</v>
      </c>
      <c r="Q354" s="23" t="str">
        <f>VLOOKUP(A354,'ИЗ ОСНОВЫ НОМЕНКЛАТУР'!D:F,3,0)</f>
        <v>Кромка ПВХ Китай</v>
      </c>
      <c r="R354" s="40">
        <f>VLOOKUP(A:A,'ИЗ ОСНОВЫ НОМЕНКЛАТУР'!D:G,4,0)</f>
        <v>57.908558692421991</v>
      </c>
      <c r="S354" s="12" t="str">
        <f>VLOOKUP(A:A,'ИЗ ОСНОВЫ НОМЕНКЛАТУР'!D:H,5,0)</f>
        <v>C</v>
      </c>
      <c r="T354" s="44">
        <f t="shared" si="63"/>
        <v>0</v>
      </c>
      <c r="U354" s="44">
        <f t="shared" si="64"/>
        <v>0</v>
      </c>
      <c r="V354" s="44">
        <f t="shared" si="65"/>
        <v>0</v>
      </c>
      <c r="W354" s="44">
        <f t="shared" si="66"/>
        <v>0</v>
      </c>
      <c r="X354" s="44">
        <f t="shared" si="67"/>
        <v>0</v>
      </c>
      <c r="Y354" s="44">
        <f t="shared" si="68"/>
        <v>347451.35215453192</v>
      </c>
      <c r="Z354" s="44">
        <f t="shared" si="69"/>
        <v>155368.66297176821</v>
      </c>
      <c r="AA354" s="44">
        <f t="shared" si="70"/>
        <v>828092.38930163451</v>
      </c>
      <c r="AB354" s="44">
        <f t="shared" si="71"/>
        <v>0</v>
      </c>
      <c r="AC354" s="44">
        <f t="shared" si="72"/>
        <v>0</v>
      </c>
      <c r="AD354" s="44">
        <f t="shared" si="73"/>
        <v>138980.54086181277</v>
      </c>
      <c r="AE354" s="12">
        <f t="shared" si="74"/>
        <v>1469892.9452897473</v>
      </c>
    </row>
    <row r="355" spans="1:31" ht="12.6" hidden="1" customHeight="1" x14ac:dyDescent="0.2">
      <c r="A355" s="26" t="s">
        <v>4247</v>
      </c>
      <c r="B355" s="19"/>
      <c r="C355" s="19"/>
      <c r="D355" s="20"/>
      <c r="E355" s="21"/>
      <c r="F355" s="22"/>
      <c r="G355" s="21"/>
      <c r="H355" s="22"/>
      <c r="I355" s="20"/>
      <c r="J355" s="20"/>
      <c r="K355" s="20"/>
      <c r="L355" s="20">
        <v>11</v>
      </c>
      <c r="M355" s="20">
        <v>800</v>
      </c>
      <c r="N355" s="20"/>
      <c r="O355" s="20">
        <v>811</v>
      </c>
      <c r="P355" s="23" t="str">
        <f>VLOOKUP(A355,'ИЗ ОСНОВЫ НОМЕНКЛАТУР'!D:E,2,0)</f>
        <v>Кромочные материалы</v>
      </c>
      <c r="Q355" s="23" t="str">
        <f>VLOOKUP(A355,'ИЗ ОСНОВЫ НОМЕНКЛАТУР'!D:F,3,0)</f>
        <v>Распродажа кромка</v>
      </c>
      <c r="R355" s="40">
        <f>VLOOKUP(A:A,'ИЗ ОСНОВЫ НОМЕНКЛАТУР'!D:G,4,0)</f>
        <v>36.154130702836007</v>
      </c>
      <c r="S355" s="12" t="str">
        <f>VLOOKUP(A:A,'ИЗ ОСНОВЫ НОМЕНКЛАТУР'!D:H,5,0)</f>
        <v>C</v>
      </c>
      <c r="T355" s="44">
        <f t="shared" si="63"/>
        <v>0</v>
      </c>
      <c r="U355" s="44">
        <f t="shared" si="64"/>
        <v>0</v>
      </c>
      <c r="V355" s="44">
        <f t="shared" si="65"/>
        <v>0</v>
      </c>
      <c r="W355" s="44">
        <f t="shared" si="66"/>
        <v>0</v>
      </c>
      <c r="X355" s="44">
        <f t="shared" si="67"/>
        <v>0</v>
      </c>
      <c r="Y355" s="44">
        <f t="shared" si="68"/>
        <v>0</v>
      </c>
      <c r="Z355" s="44">
        <f t="shared" si="69"/>
        <v>0</v>
      </c>
      <c r="AA355" s="44">
        <f t="shared" si="70"/>
        <v>0</v>
      </c>
      <c r="AB355" s="44">
        <f t="shared" si="71"/>
        <v>397.69543773119608</v>
      </c>
      <c r="AC355" s="44">
        <f t="shared" si="72"/>
        <v>28923.304562268804</v>
      </c>
      <c r="AD355" s="44">
        <f t="shared" si="73"/>
        <v>0</v>
      </c>
      <c r="AE355" s="12">
        <f t="shared" si="74"/>
        <v>29321</v>
      </c>
    </row>
    <row r="356" spans="1:31" ht="12.6" hidden="1" customHeight="1" x14ac:dyDescent="0.2">
      <c r="A356" s="26" t="s">
        <v>232</v>
      </c>
      <c r="B356" s="19"/>
      <c r="C356" s="19"/>
      <c r="D356" s="20"/>
      <c r="E356" s="21"/>
      <c r="F356" s="22"/>
      <c r="G356" s="20">
        <v>99</v>
      </c>
      <c r="H356" s="20"/>
      <c r="I356" s="20">
        <v>45000</v>
      </c>
      <c r="J356" s="20">
        <v>1682</v>
      </c>
      <c r="K356" s="20">
        <v>3000</v>
      </c>
      <c r="L356" s="20"/>
      <c r="M356" s="20"/>
      <c r="N356" s="20">
        <v>3217</v>
      </c>
      <c r="O356" s="20">
        <v>52998</v>
      </c>
      <c r="P356" s="23" t="str">
        <f>VLOOKUP(A356,'ИЗ ОСНОВЫ НОМЕНКЛАТУР'!D:E,2,0)</f>
        <v>Кромочные материалы</v>
      </c>
      <c r="Q356" s="23" t="str">
        <f>VLOOKUP(A356,'ИЗ ОСНОВЫ НОМЕНКЛАТУР'!D:F,3,0)</f>
        <v>Кромка ПВХ Китай</v>
      </c>
      <c r="R356" s="40">
        <f>VLOOKUP(A:A,'ИЗ ОСНОВЫ НОМЕНКЛАТУР'!D:G,4,0)</f>
        <v>50.595947541618273</v>
      </c>
      <c r="S356" s="12" t="str">
        <f>VLOOKUP(A:A,'ИЗ ОСНОВЫ НОМЕНКЛАТУР'!D:H,5,0)</f>
        <v>B</v>
      </c>
      <c r="T356" s="44">
        <f t="shared" si="63"/>
        <v>0</v>
      </c>
      <c r="U356" s="44">
        <f t="shared" si="64"/>
        <v>0</v>
      </c>
      <c r="V356" s="44">
        <f t="shared" si="65"/>
        <v>0</v>
      </c>
      <c r="W356" s="44">
        <f t="shared" si="66"/>
        <v>5008.9988066202086</v>
      </c>
      <c r="X356" s="44">
        <f t="shared" si="67"/>
        <v>0</v>
      </c>
      <c r="Y356" s="44">
        <f t="shared" si="68"/>
        <v>2276817.6393728224</v>
      </c>
      <c r="Z356" s="44">
        <f t="shared" si="69"/>
        <v>85102.383765001941</v>
      </c>
      <c r="AA356" s="44">
        <f t="shared" si="70"/>
        <v>151787.84262485482</v>
      </c>
      <c r="AB356" s="44">
        <f t="shared" si="71"/>
        <v>0</v>
      </c>
      <c r="AC356" s="44">
        <f t="shared" si="72"/>
        <v>0</v>
      </c>
      <c r="AD356" s="44">
        <f t="shared" si="73"/>
        <v>162767.16324138598</v>
      </c>
      <c r="AE356" s="12">
        <f t="shared" si="74"/>
        <v>2681484.0278106849</v>
      </c>
    </row>
    <row r="357" spans="1:31" ht="12.6" hidden="1" customHeight="1" x14ac:dyDescent="0.2">
      <c r="A357" s="26" t="s">
        <v>882</v>
      </c>
      <c r="B357" s="19"/>
      <c r="C357" s="19"/>
      <c r="D357" s="20"/>
      <c r="E357" s="21"/>
      <c r="F357" s="22"/>
      <c r="G357" s="21"/>
      <c r="H357" s="22"/>
      <c r="I357" s="20"/>
      <c r="J357" s="20">
        <v>262</v>
      </c>
      <c r="K357" s="20"/>
      <c r="L357" s="20">
        <v>40</v>
      </c>
      <c r="M357" s="20">
        <v>3300</v>
      </c>
      <c r="N357" s="20">
        <v>29</v>
      </c>
      <c r="O357" s="20">
        <v>3631</v>
      </c>
      <c r="P357" s="23" t="str">
        <f>VLOOKUP(A357,'ИЗ ОСНОВЫ НОМЕНКЛАТУР'!D:E,2,0)</f>
        <v>Кромочные материалы</v>
      </c>
      <c r="Q357" s="23" t="str">
        <f>VLOOKUP(A357,'ИЗ ОСНОВЫ НОМЕНКЛАТУР'!D:F,3,0)</f>
        <v>Распродажа кромка</v>
      </c>
      <c r="R357" s="40">
        <f>VLOOKUP(A:A,'ИЗ ОСНОВЫ НОМЕНКЛАТУР'!D:G,4,0)</f>
        <v>40.105709281961474</v>
      </c>
      <c r="S357" s="12" t="str">
        <f>VLOOKUP(A:A,'ИЗ ОСНОВЫ НОМЕНКЛАТУР'!D:H,5,0)</f>
        <v>C</v>
      </c>
      <c r="T357" s="44">
        <f t="shared" si="63"/>
        <v>0</v>
      </c>
      <c r="U357" s="44">
        <f t="shared" si="64"/>
        <v>0</v>
      </c>
      <c r="V357" s="44">
        <f t="shared" si="65"/>
        <v>0</v>
      </c>
      <c r="W357" s="44">
        <f t="shared" si="66"/>
        <v>0</v>
      </c>
      <c r="X357" s="44">
        <f t="shared" si="67"/>
        <v>0</v>
      </c>
      <c r="Y357" s="44">
        <f t="shared" si="68"/>
        <v>0</v>
      </c>
      <c r="Z357" s="44">
        <f t="shared" si="69"/>
        <v>10507.695831873905</v>
      </c>
      <c r="AA357" s="44">
        <f t="shared" si="70"/>
        <v>0</v>
      </c>
      <c r="AB357" s="44">
        <f t="shared" si="71"/>
        <v>1604.228371278459</v>
      </c>
      <c r="AC357" s="44">
        <f t="shared" si="72"/>
        <v>132348.84063047287</v>
      </c>
      <c r="AD357" s="44">
        <f t="shared" si="73"/>
        <v>1163.0655691768827</v>
      </c>
      <c r="AE357" s="12">
        <f t="shared" si="74"/>
        <v>145623.83040280212</v>
      </c>
    </row>
    <row r="358" spans="1:31" ht="12.6" hidden="1" customHeight="1" x14ac:dyDescent="0.2">
      <c r="A358" s="26" t="s">
        <v>628</v>
      </c>
      <c r="B358" s="19"/>
      <c r="C358" s="19"/>
      <c r="D358" s="20"/>
      <c r="E358" s="21"/>
      <c r="F358" s="22"/>
      <c r="G358" s="21"/>
      <c r="H358" s="22"/>
      <c r="I358" s="20"/>
      <c r="J358" s="20">
        <v>460</v>
      </c>
      <c r="K358" s="20"/>
      <c r="L358" s="20"/>
      <c r="M358" s="20"/>
      <c r="N358" s="20"/>
      <c r="O358" s="20">
        <v>460</v>
      </c>
      <c r="P358" s="23" t="str">
        <f>VLOOKUP(A358,'ИЗ ОСНОВЫ НОМЕНКЛАТУР'!D:E,2,0)</f>
        <v>Кромочные материалы</v>
      </c>
      <c r="Q358" s="23" t="str">
        <f>VLOOKUP(A358,'ИЗ ОСНОВЫ НОМЕНКЛАТУР'!D:F,3,0)</f>
        <v>Кромка ПВХ Турция</v>
      </c>
      <c r="R358" s="40">
        <f>VLOOKUP(A:A,'ИЗ ОСНОВЫ НОМЕНКЛАТУР'!D:G,4,0)</f>
        <v>56.732238372093022</v>
      </c>
      <c r="S358" s="12" t="str">
        <f>VLOOKUP(A:A,'ИЗ ОСНОВЫ НОМЕНКЛАТУР'!D:H,5,0)</f>
        <v>C</v>
      </c>
      <c r="T358" s="44">
        <f t="shared" si="63"/>
        <v>0</v>
      </c>
      <c r="U358" s="44">
        <f t="shared" si="64"/>
        <v>0</v>
      </c>
      <c r="V358" s="44">
        <f t="shared" si="65"/>
        <v>0</v>
      </c>
      <c r="W358" s="44">
        <f t="shared" si="66"/>
        <v>0</v>
      </c>
      <c r="X358" s="44">
        <f t="shared" si="67"/>
        <v>0</v>
      </c>
      <c r="Y358" s="44">
        <f t="shared" si="68"/>
        <v>0</v>
      </c>
      <c r="Z358" s="44">
        <f t="shared" si="69"/>
        <v>26096.829651162789</v>
      </c>
      <c r="AA358" s="44">
        <f t="shared" si="70"/>
        <v>0</v>
      </c>
      <c r="AB358" s="44">
        <f t="shared" si="71"/>
        <v>0</v>
      </c>
      <c r="AC358" s="44">
        <f t="shared" si="72"/>
        <v>0</v>
      </c>
      <c r="AD358" s="44">
        <f t="shared" si="73"/>
        <v>0</v>
      </c>
      <c r="AE358" s="12">
        <f t="shared" si="74"/>
        <v>26096.829651162789</v>
      </c>
    </row>
    <row r="359" spans="1:31" ht="12.6" hidden="1" customHeight="1" x14ac:dyDescent="0.2">
      <c r="A359" s="26" t="s">
        <v>247</v>
      </c>
      <c r="B359" s="19"/>
      <c r="C359" s="19"/>
      <c r="D359" s="20"/>
      <c r="E359" s="21"/>
      <c r="F359" s="22"/>
      <c r="G359" s="21"/>
      <c r="H359" s="22"/>
      <c r="I359" s="20">
        <v>2000</v>
      </c>
      <c r="J359" s="20">
        <v>1960</v>
      </c>
      <c r="K359" s="20">
        <v>6300</v>
      </c>
      <c r="L359" s="20"/>
      <c r="M359" s="20"/>
      <c r="N359" s="20">
        <v>375</v>
      </c>
      <c r="O359" s="20">
        <v>10635</v>
      </c>
      <c r="P359" s="23" t="str">
        <f>VLOOKUP(A359,'ИЗ ОСНОВЫ НОМЕНКЛАТУР'!D:E,2,0)</f>
        <v>Кромочные материалы</v>
      </c>
      <c r="Q359" s="23" t="str">
        <f>VLOOKUP(A359,'ИЗ ОСНОВЫ НОМЕНКЛАТУР'!D:F,3,0)</f>
        <v>Кромка ПВХ Китай</v>
      </c>
      <c r="R359" s="40">
        <f>VLOOKUP(A:A,'ИЗ ОСНОВЫ НОМЕНКЛАТУР'!D:G,4,0)</f>
        <v>50.24926926131851</v>
      </c>
      <c r="S359" s="12" t="str">
        <f>VLOOKUP(A:A,'ИЗ ОСНОВЫ НОМЕНКЛАТУР'!D:H,5,0)</f>
        <v>C</v>
      </c>
      <c r="T359" s="44">
        <f t="shared" si="63"/>
        <v>0</v>
      </c>
      <c r="U359" s="44">
        <f t="shared" si="64"/>
        <v>0</v>
      </c>
      <c r="V359" s="44">
        <f t="shared" si="65"/>
        <v>0</v>
      </c>
      <c r="W359" s="44">
        <f t="shared" si="66"/>
        <v>0</v>
      </c>
      <c r="X359" s="44">
        <f t="shared" si="67"/>
        <v>0</v>
      </c>
      <c r="Y359" s="44">
        <f t="shared" si="68"/>
        <v>100498.53852263701</v>
      </c>
      <c r="Z359" s="44">
        <f t="shared" si="69"/>
        <v>98488.567752184274</v>
      </c>
      <c r="AA359" s="44">
        <f t="shared" si="70"/>
        <v>316570.3963463066</v>
      </c>
      <c r="AB359" s="44">
        <f t="shared" si="71"/>
        <v>0</v>
      </c>
      <c r="AC359" s="44">
        <f t="shared" si="72"/>
        <v>0</v>
      </c>
      <c r="AD359" s="44">
        <f t="shared" si="73"/>
        <v>18843.475972994442</v>
      </c>
      <c r="AE359" s="12">
        <f t="shared" si="74"/>
        <v>534400.97859412234</v>
      </c>
    </row>
    <row r="360" spans="1:31" ht="12.6" hidden="1" customHeight="1" x14ac:dyDescent="0.2">
      <c r="A360" s="26" t="s">
        <v>250</v>
      </c>
      <c r="B360" s="19"/>
      <c r="C360" s="19"/>
      <c r="D360" s="20"/>
      <c r="E360" s="21"/>
      <c r="F360" s="22"/>
      <c r="G360" s="21"/>
      <c r="H360" s="22"/>
      <c r="I360" s="20">
        <v>2000</v>
      </c>
      <c r="J360" s="20">
        <v>1972</v>
      </c>
      <c r="K360" s="20">
        <v>6200</v>
      </c>
      <c r="L360" s="20">
        <v>112</v>
      </c>
      <c r="M360" s="20">
        <v>100</v>
      </c>
      <c r="N360" s="20">
        <v>2002</v>
      </c>
      <c r="O360" s="20">
        <v>12386</v>
      </c>
      <c r="P360" s="23" t="str">
        <f>VLOOKUP(A360,'ИЗ ОСНОВЫ НОМЕНКЛАТУР'!D:E,2,0)</f>
        <v>Кромочные материалы</v>
      </c>
      <c r="Q360" s="23" t="str">
        <f>VLOOKUP(A360,'ИЗ ОСНОВЫ НОМЕНКЛАТУР'!D:F,3,0)</f>
        <v>Кромка ПВХ Китай</v>
      </c>
      <c r="R360" s="40">
        <f>VLOOKUP(A:A,'ИЗ ОСНОВЫ НОМЕНКЛАТУР'!D:G,4,0)</f>
        <v>51.058489451476788</v>
      </c>
      <c r="S360" s="12" t="str">
        <f>VLOOKUP(A:A,'ИЗ ОСНОВЫ НОМЕНКЛАТУР'!D:H,5,0)</f>
        <v>C</v>
      </c>
      <c r="T360" s="44">
        <f t="shared" si="63"/>
        <v>0</v>
      </c>
      <c r="U360" s="44">
        <f t="shared" si="64"/>
        <v>0</v>
      </c>
      <c r="V360" s="44">
        <f t="shared" si="65"/>
        <v>0</v>
      </c>
      <c r="W360" s="44">
        <f t="shared" si="66"/>
        <v>0</v>
      </c>
      <c r="X360" s="44">
        <f t="shared" si="67"/>
        <v>0</v>
      </c>
      <c r="Y360" s="44">
        <f t="shared" si="68"/>
        <v>102116.97890295358</v>
      </c>
      <c r="Z360" s="44">
        <f t="shared" si="69"/>
        <v>100687.34119831222</v>
      </c>
      <c r="AA360" s="44">
        <f t="shared" si="70"/>
        <v>316562.6345991561</v>
      </c>
      <c r="AB360" s="44">
        <f t="shared" si="71"/>
        <v>5718.5508185653998</v>
      </c>
      <c r="AC360" s="44">
        <f t="shared" si="72"/>
        <v>5105.8489451476789</v>
      </c>
      <c r="AD360" s="44">
        <f t="shared" si="73"/>
        <v>102219.09588185653</v>
      </c>
      <c r="AE360" s="12">
        <f t="shared" si="74"/>
        <v>632410.45034599153</v>
      </c>
    </row>
    <row r="361" spans="1:31" ht="12.6" hidden="1" customHeight="1" x14ac:dyDescent="0.2">
      <c r="A361" s="26" t="s">
        <v>231</v>
      </c>
      <c r="B361" s="19"/>
      <c r="C361" s="19"/>
      <c r="D361" s="20"/>
      <c r="E361" s="21"/>
      <c r="F361" s="22"/>
      <c r="G361" s="20">
        <v>155</v>
      </c>
      <c r="H361" s="20"/>
      <c r="I361" s="20">
        <v>21000</v>
      </c>
      <c r="J361" s="20">
        <v>2307</v>
      </c>
      <c r="K361" s="20">
        <v>3500</v>
      </c>
      <c r="L361" s="20">
        <v>51</v>
      </c>
      <c r="M361" s="20">
        <v>1500</v>
      </c>
      <c r="N361" s="20">
        <v>148</v>
      </c>
      <c r="O361" s="20">
        <v>28661</v>
      </c>
      <c r="P361" s="23" t="str">
        <f>VLOOKUP(A361,'ИЗ ОСНОВЫ НОМЕНКЛАТУР'!D:E,2,0)</f>
        <v>Кромочные материалы</v>
      </c>
      <c r="Q361" s="23" t="str">
        <f>VLOOKUP(A361,'ИЗ ОСНОВЫ НОМЕНКЛАТУР'!D:F,3,0)</f>
        <v>Кромка ПВХ Китай</v>
      </c>
      <c r="R361" s="40">
        <f>VLOOKUP(A:A,'ИЗ ОСНОВЫ НОМЕНКЛАТУР'!D:G,4,0)</f>
        <v>52.566620068344207</v>
      </c>
      <c r="S361" s="12" t="str">
        <f>VLOOKUP(A:A,'ИЗ ОСНОВЫ НОМЕНКЛАТУР'!D:H,5,0)</f>
        <v>B</v>
      </c>
      <c r="T361" s="44">
        <f t="shared" si="63"/>
        <v>0</v>
      </c>
      <c r="U361" s="44">
        <f t="shared" si="64"/>
        <v>0</v>
      </c>
      <c r="V361" s="44">
        <f t="shared" si="65"/>
        <v>0</v>
      </c>
      <c r="W361" s="44">
        <f t="shared" si="66"/>
        <v>8147.8261105933525</v>
      </c>
      <c r="X361" s="44">
        <f t="shared" si="67"/>
        <v>0</v>
      </c>
      <c r="Y361" s="44">
        <f t="shared" si="68"/>
        <v>1103899.0214352284</v>
      </c>
      <c r="Z361" s="44">
        <f t="shared" si="69"/>
        <v>121271.19249767008</v>
      </c>
      <c r="AA361" s="44">
        <f t="shared" si="70"/>
        <v>183983.17023920472</v>
      </c>
      <c r="AB361" s="44">
        <f t="shared" si="71"/>
        <v>2680.8976234855545</v>
      </c>
      <c r="AC361" s="44">
        <f t="shared" si="72"/>
        <v>78849.930102516315</v>
      </c>
      <c r="AD361" s="44">
        <f t="shared" si="73"/>
        <v>7779.8597701149429</v>
      </c>
      <c r="AE361" s="12">
        <f t="shared" si="74"/>
        <v>1506611.8977788137</v>
      </c>
    </row>
    <row r="362" spans="1:31" ht="12.6" hidden="1" customHeight="1" x14ac:dyDescent="0.2">
      <c r="A362" s="26" t="s">
        <v>670</v>
      </c>
      <c r="B362" s="19"/>
      <c r="C362" s="19"/>
      <c r="D362" s="20"/>
      <c r="E362" s="21"/>
      <c r="F362" s="22"/>
      <c r="G362" s="21"/>
      <c r="H362" s="22"/>
      <c r="I362" s="20"/>
      <c r="J362" s="20">
        <v>703</v>
      </c>
      <c r="K362" s="20"/>
      <c r="L362" s="20"/>
      <c r="M362" s="20"/>
      <c r="N362" s="20"/>
      <c r="O362" s="20">
        <v>703</v>
      </c>
      <c r="P362" s="23" t="str">
        <f>VLOOKUP(A362,'ИЗ ОСНОВЫ НОМЕНКЛАТУР'!D:E,2,0)</f>
        <v>Кромочные материалы</v>
      </c>
      <c r="Q362" s="23" t="str">
        <f>VLOOKUP(A362,'ИЗ ОСНОВЫ НОМЕНКЛАТУР'!D:F,3,0)</f>
        <v>Кромка ПВХ Турция</v>
      </c>
      <c r="R362" s="40">
        <f>VLOOKUP(A:A,'ИЗ ОСНОВЫ НОМЕНКЛАТУР'!D:G,4,0)</f>
        <v>38.186355851569928</v>
      </c>
      <c r="S362" s="12" t="str">
        <f>VLOOKUP(A:A,'ИЗ ОСНОВЫ НОМЕНКЛАТУР'!D:H,5,0)</f>
        <v>C</v>
      </c>
      <c r="T362" s="44">
        <f t="shared" si="63"/>
        <v>0</v>
      </c>
      <c r="U362" s="44">
        <f t="shared" si="64"/>
        <v>0</v>
      </c>
      <c r="V362" s="44">
        <f t="shared" si="65"/>
        <v>0</v>
      </c>
      <c r="W362" s="44">
        <f t="shared" si="66"/>
        <v>0</v>
      </c>
      <c r="X362" s="44">
        <f t="shared" si="67"/>
        <v>0</v>
      </c>
      <c r="Y362" s="44">
        <f t="shared" si="68"/>
        <v>0</v>
      </c>
      <c r="Z362" s="44">
        <f t="shared" si="69"/>
        <v>26845.00816365366</v>
      </c>
      <c r="AA362" s="44">
        <f t="shared" si="70"/>
        <v>0</v>
      </c>
      <c r="AB362" s="44">
        <f t="shared" si="71"/>
        <v>0</v>
      </c>
      <c r="AC362" s="44">
        <f t="shared" si="72"/>
        <v>0</v>
      </c>
      <c r="AD362" s="44">
        <f t="shared" si="73"/>
        <v>0</v>
      </c>
      <c r="AE362" s="12">
        <f t="shared" si="74"/>
        <v>26845.00816365366</v>
      </c>
    </row>
    <row r="363" spans="1:31" ht="12.6" hidden="1" customHeight="1" x14ac:dyDescent="0.2">
      <c r="A363" s="26" t="s">
        <v>249</v>
      </c>
      <c r="B363" s="19"/>
      <c r="C363" s="19"/>
      <c r="D363" s="20"/>
      <c r="E363" s="21"/>
      <c r="F363" s="22"/>
      <c r="G363" s="21"/>
      <c r="H363" s="22"/>
      <c r="I363" s="20">
        <v>9500</v>
      </c>
      <c r="J363" s="20">
        <v>994</v>
      </c>
      <c r="K363" s="20">
        <v>13700</v>
      </c>
      <c r="L363" s="20">
        <v>100</v>
      </c>
      <c r="M363" s="20">
        <v>200</v>
      </c>
      <c r="N363" s="20">
        <v>1964</v>
      </c>
      <c r="O363" s="20">
        <v>26458</v>
      </c>
      <c r="P363" s="23" t="str">
        <f>VLOOKUP(A363,'ИЗ ОСНОВЫ НОМЕНКЛАТУР'!D:E,2,0)</f>
        <v>Кромочные материалы</v>
      </c>
      <c r="Q363" s="23" t="str">
        <f>VLOOKUP(A363,'ИЗ ОСНОВЫ НОМЕНКЛАТУР'!D:F,3,0)</f>
        <v>Кромка ПВХ Китай</v>
      </c>
      <c r="R363" s="40">
        <f>VLOOKUP(A:A,'ИЗ ОСНОВЫ НОМЕНКЛАТУР'!D:G,4,0)</f>
        <v>48.909668847097301</v>
      </c>
      <c r="S363" s="12" t="str">
        <f>VLOOKUP(A:A,'ИЗ ОСНОВЫ НОМЕНКЛАТУР'!D:H,5,0)</f>
        <v>C</v>
      </c>
      <c r="T363" s="44">
        <f t="shared" si="63"/>
        <v>0</v>
      </c>
      <c r="U363" s="44">
        <f t="shared" si="64"/>
        <v>0</v>
      </c>
      <c r="V363" s="44">
        <f t="shared" si="65"/>
        <v>0</v>
      </c>
      <c r="W363" s="44">
        <f t="shared" si="66"/>
        <v>0</v>
      </c>
      <c r="X363" s="44">
        <f t="shared" si="67"/>
        <v>0</v>
      </c>
      <c r="Y363" s="44">
        <f t="shared" si="68"/>
        <v>464641.85404742433</v>
      </c>
      <c r="Z363" s="44">
        <f t="shared" si="69"/>
        <v>48616.210834014717</v>
      </c>
      <c r="AA363" s="44">
        <f t="shared" si="70"/>
        <v>670062.46320523298</v>
      </c>
      <c r="AB363" s="44">
        <f t="shared" si="71"/>
        <v>4890.96688470973</v>
      </c>
      <c r="AC363" s="44">
        <f t="shared" si="72"/>
        <v>9781.9337694194601</v>
      </c>
      <c r="AD363" s="44">
        <f t="shared" si="73"/>
        <v>96058.589615699093</v>
      </c>
      <c r="AE363" s="12">
        <f t="shared" si="74"/>
        <v>1294052.0183565004</v>
      </c>
    </row>
    <row r="364" spans="1:31" ht="12.6" hidden="1" customHeight="1" x14ac:dyDescent="0.2">
      <c r="A364" s="26" t="s">
        <v>654</v>
      </c>
      <c r="B364" s="19"/>
      <c r="C364" s="19"/>
      <c r="D364" s="20"/>
      <c r="E364" s="21"/>
      <c r="F364" s="22"/>
      <c r="G364" s="21"/>
      <c r="H364" s="22"/>
      <c r="I364" s="20"/>
      <c r="J364" s="20">
        <v>730</v>
      </c>
      <c r="K364" s="20"/>
      <c r="L364" s="20"/>
      <c r="M364" s="20"/>
      <c r="N364" s="20"/>
      <c r="O364" s="20">
        <v>730</v>
      </c>
      <c r="P364" s="23" t="str">
        <f>VLOOKUP(A364,'ИЗ ОСНОВЫ НОМЕНКЛАТУР'!D:E,2,0)</f>
        <v>Кромочные материалы</v>
      </c>
      <c r="Q364" s="23" t="str">
        <f>VLOOKUP(A364,'ИЗ ОСНОВЫ НОМЕНКЛАТУР'!D:F,3,0)</f>
        <v>Кромка ПВХ Турция</v>
      </c>
      <c r="R364" s="40">
        <f>VLOOKUP(A:A,'ИЗ ОСНОВЫ НОМЕНКЛАТУР'!D:G,4,0)</f>
        <v>66.849927797833942</v>
      </c>
      <c r="S364" s="12" t="str">
        <f>VLOOKUP(A:A,'ИЗ ОСНОВЫ НОМЕНКЛАТУР'!D:H,5,0)</f>
        <v>C</v>
      </c>
      <c r="T364" s="44">
        <f t="shared" si="63"/>
        <v>0</v>
      </c>
      <c r="U364" s="44">
        <f t="shared" si="64"/>
        <v>0</v>
      </c>
      <c r="V364" s="44">
        <f t="shared" si="65"/>
        <v>0</v>
      </c>
      <c r="W364" s="44">
        <f t="shared" si="66"/>
        <v>0</v>
      </c>
      <c r="X364" s="44">
        <f t="shared" si="67"/>
        <v>0</v>
      </c>
      <c r="Y364" s="44">
        <f t="shared" si="68"/>
        <v>0</v>
      </c>
      <c r="Z364" s="44">
        <f t="shared" si="69"/>
        <v>48800.447292418779</v>
      </c>
      <c r="AA364" s="44">
        <f t="shared" si="70"/>
        <v>0</v>
      </c>
      <c r="AB364" s="44">
        <f t="shared" si="71"/>
        <v>0</v>
      </c>
      <c r="AC364" s="44">
        <f t="shared" si="72"/>
        <v>0</v>
      </c>
      <c r="AD364" s="44">
        <f t="shared" si="73"/>
        <v>0</v>
      </c>
      <c r="AE364" s="12">
        <f t="shared" si="74"/>
        <v>48800.447292418779</v>
      </c>
    </row>
    <row r="365" spans="1:31" ht="12.6" hidden="1" customHeight="1" x14ac:dyDescent="0.2">
      <c r="A365" s="26" t="s">
        <v>219</v>
      </c>
      <c r="B365" s="19"/>
      <c r="C365" s="19"/>
      <c r="D365" s="20">
        <v>425</v>
      </c>
      <c r="E365" s="20">
        <v>200</v>
      </c>
      <c r="F365" s="20"/>
      <c r="G365" s="20">
        <v>398</v>
      </c>
      <c r="H365" s="20"/>
      <c r="I365" s="20"/>
      <c r="J365" s="20">
        <v>1360</v>
      </c>
      <c r="K365" s="20">
        <v>14800</v>
      </c>
      <c r="L365" s="20">
        <v>199</v>
      </c>
      <c r="M365" s="20">
        <v>2500</v>
      </c>
      <c r="N365" s="20">
        <v>2240</v>
      </c>
      <c r="O365" s="20">
        <v>22122</v>
      </c>
      <c r="P365" s="23" t="str">
        <f>VLOOKUP(A365,'ИЗ ОСНОВЫ НОМЕНКЛАТУР'!D:E,2,0)</f>
        <v>Кромочные материалы</v>
      </c>
      <c r="Q365" s="23" t="str">
        <f>VLOOKUP(A365,'ИЗ ОСНОВЫ НОМЕНКЛАТУР'!D:F,3,0)</f>
        <v>Кромка ПВХ Китай</v>
      </c>
      <c r="R365" s="40">
        <f>VLOOKUP(A:A,'ИЗ ОСНОВЫ НОМЕНКЛАТУР'!D:G,4,0)</f>
        <v>42.737957502136034</v>
      </c>
      <c r="S365" s="12" t="str">
        <f>VLOOKUP(A:A,'ИЗ ОСНОВЫ НОМЕНКЛАТУР'!D:H,5,0)</f>
        <v>A</v>
      </c>
      <c r="T365" s="44">
        <f t="shared" si="63"/>
        <v>18163.631938407816</v>
      </c>
      <c r="U365" s="44">
        <f t="shared" si="64"/>
        <v>8547.5915004272065</v>
      </c>
      <c r="V365" s="44">
        <f t="shared" si="65"/>
        <v>0</v>
      </c>
      <c r="W365" s="44">
        <f t="shared" si="66"/>
        <v>17009.707085850143</v>
      </c>
      <c r="X365" s="44">
        <f t="shared" si="67"/>
        <v>0</v>
      </c>
      <c r="Y365" s="44">
        <f t="shared" si="68"/>
        <v>0</v>
      </c>
      <c r="Z365" s="44">
        <f t="shared" si="69"/>
        <v>58123.622202905004</v>
      </c>
      <c r="AA365" s="44">
        <f t="shared" si="70"/>
        <v>632521.77103161335</v>
      </c>
      <c r="AB365" s="44">
        <f t="shared" si="71"/>
        <v>8504.8535429250715</v>
      </c>
      <c r="AC365" s="44">
        <f t="shared" si="72"/>
        <v>106844.89375534009</v>
      </c>
      <c r="AD365" s="44">
        <f t="shared" si="73"/>
        <v>95733.024804784713</v>
      </c>
      <c r="AE365" s="12">
        <f t="shared" si="74"/>
        <v>945449.09586225345</v>
      </c>
    </row>
    <row r="366" spans="1:31" ht="12.6" hidden="1" customHeight="1" x14ac:dyDescent="0.2">
      <c r="A366" s="26" t="s">
        <v>4248</v>
      </c>
      <c r="B366" s="19"/>
      <c r="C366" s="19"/>
      <c r="D366" s="20"/>
      <c r="E366" s="21"/>
      <c r="F366" s="22"/>
      <c r="G366" s="21"/>
      <c r="H366" s="22"/>
      <c r="I366" s="20">
        <v>25000</v>
      </c>
      <c r="J366" s="20"/>
      <c r="K366" s="20">
        <v>5000</v>
      </c>
      <c r="L366" s="20"/>
      <c r="M366" s="20"/>
      <c r="N366" s="20"/>
      <c r="O366" s="20">
        <v>30000</v>
      </c>
      <c r="P366" s="23" t="str">
        <f>VLOOKUP(A366,'ИЗ ОСНОВЫ НОМЕНКЛАТУР'!D:E,2,0)</f>
        <v>Кромочные материалы</v>
      </c>
      <c r="Q366" s="23" t="str">
        <f>VLOOKUP(A366,'ИЗ ОСНОВЫ НОМЕНКЛАТУР'!D:F,3,0)</f>
        <v>Кромка ПВХ Китай</v>
      </c>
      <c r="R366" s="40">
        <f>VLOOKUP(A:A,'ИЗ ОСНОВЫ НОМЕНКЛАТУР'!D:G,4,0)</f>
        <v>33.490099999999998</v>
      </c>
      <c r="S366" s="12" t="str">
        <f>VLOOKUP(A:A,'ИЗ ОСНОВЫ НОМЕНКЛАТУР'!D:H,5,0)</f>
        <v>C</v>
      </c>
      <c r="T366" s="44">
        <f t="shared" si="63"/>
        <v>0</v>
      </c>
      <c r="U366" s="44">
        <f t="shared" si="64"/>
        <v>0</v>
      </c>
      <c r="V366" s="44">
        <f t="shared" si="65"/>
        <v>0</v>
      </c>
      <c r="W366" s="44">
        <f t="shared" si="66"/>
        <v>0</v>
      </c>
      <c r="X366" s="44">
        <f t="shared" si="67"/>
        <v>0</v>
      </c>
      <c r="Y366" s="44">
        <f t="shared" si="68"/>
        <v>837252.5</v>
      </c>
      <c r="Z366" s="44">
        <f t="shared" si="69"/>
        <v>0</v>
      </c>
      <c r="AA366" s="44">
        <f t="shared" si="70"/>
        <v>167450.5</v>
      </c>
      <c r="AB366" s="44">
        <f t="shared" si="71"/>
        <v>0</v>
      </c>
      <c r="AC366" s="44">
        <f t="shared" si="72"/>
        <v>0</v>
      </c>
      <c r="AD366" s="44">
        <f t="shared" si="73"/>
        <v>0</v>
      </c>
      <c r="AE366" s="12">
        <f t="shared" si="74"/>
        <v>1004703</v>
      </c>
    </row>
    <row r="367" spans="1:31" ht="12.6" hidden="1" customHeight="1" x14ac:dyDescent="0.2">
      <c r="A367" s="26" t="s">
        <v>246</v>
      </c>
      <c r="B367" s="19"/>
      <c r="C367" s="19"/>
      <c r="D367" s="20"/>
      <c r="E367" s="21"/>
      <c r="F367" s="22"/>
      <c r="G367" s="20">
        <v>800</v>
      </c>
      <c r="H367" s="20"/>
      <c r="I367" s="20">
        <v>21500</v>
      </c>
      <c r="J367" s="20">
        <v>1775</v>
      </c>
      <c r="K367" s="20">
        <v>11400</v>
      </c>
      <c r="L367" s="20">
        <v>85</v>
      </c>
      <c r="M367" s="20">
        <v>1800</v>
      </c>
      <c r="N367" s="20">
        <v>1744</v>
      </c>
      <c r="O367" s="20">
        <v>39104</v>
      </c>
      <c r="P367" s="23" t="str">
        <f>VLOOKUP(A367,'ИЗ ОСНОВЫ НОМЕНКЛАТУР'!D:E,2,0)</f>
        <v>Кромочные материалы</v>
      </c>
      <c r="Q367" s="23" t="str">
        <f>VLOOKUP(A367,'ИЗ ОСНОВЫ НОМЕНКЛАТУР'!D:F,3,0)</f>
        <v>Кромка ПВХ Китай</v>
      </c>
      <c r="R367" s="40">
        <f>VLOOKUP(A:A,'ИЗ ОСНОВЫ НОМЕНКЛАТУР'!D:G,4,0)</f>
        <v>49.388446081714669</v>
      </c>
      <c r="S367" s="12" t="str">
        <f>VLOOKUP(A:A,'ИЗ ОСНОВЫ НОМЕНКЛАТУР'!D:H,5,0)</f>
        <v>C</v>
      </c>
      <c r="T367" s="44">
        <f t="shared" si="63"/>
        <v>0</v>
      </c>
      <c r="U367" s="44">
        <f t="shared" si="64"/>
        <v>0</v>
      </c>
      <c r="V367" s="44">
        <f t="shared" si="65"/>
        <v>0</v>
      </c>
      <c r="W367" s="44">
        <f t="shared" si="66"/>
        <v>39510.756865371732</v>
      </c>
      <c r="X367" s="44">
        <f t="shared" si="67"/>
        <v>0</v>
      </c>
      <c r="Y367" s="44">
        <f t="shared" si="68"/>
        <v>1061851.5907568655</v>
      </c>
      <c r="Z367" s="44">
        <f t="shared" si="69"/>
        <v>87664.491795043534</v>
      </c>
      <c r="AA367" s="44">
        <f t="shared" si="70"/>
        <v>563028.28533154726</v>
      </c>
      <c r="AB367" s="44">
        <f t="shared" si="71"/>
        <v>4198.0179169457469</v>
      </c>
      <c r="AC367" s="44">
        <f t="shared" si="72"/>
        <v>88899.202947086407</v>
      </c>
      <c r="AD367" s="44">
        <f t="shared" si="73"/>
        <v>86133.449966510379</v>
      </c>
      <c r="AE367" s="12">
        <f t="shared" si="74"/>
        <v>1931285.7955793703</v>
      </c>
    </row>
    <row r="368" spans="1:31" ht="12.6" hidden="1" customHeight="1" x14ac:dyDescent="0.2">
      <c r="A368" s="26" t="s">
        <v>639</v>
      </c>
      <c r="B368" s="19"/>
      <c r="C368" s="19"/>
      <c r="D368" s="20"/>
      <c r="E368" s="21"/>
      <c r="F368" s="22"/>
      <c r="G368" s="21"/>
      <c r="H368" s="22"/>
      <c r="I368" s="20"/>
      <c r="J368" s="20">
        <v>50</v>
      </c>
      <c r="K368" s="20"/>
      <c r="L368" s="20"/>
      <c r="M368" s="20"/>
      <c r="N368" s="20"/>
      <c r="O368" s="20">
        <v>50</v>
      </c>
      <c r="P368" s="23" t="str">
        <f>VLOOKUP(A368,'ИЗ ОСНОВЫ НОМЕНКЛАТУР'!D:E,2,0)</f>
        <v>Кромочные материалы</v>
      </c>
      <c r="Q368" s="23" t="str">
        <f>VLOOKUP(A368,'ИЗ ОСНОВЫ НОМЕНКЛАТУР'!D:F,3,0)</f>
        <v>Кромка ПВХ Турция</v>
      </c>
      <c r="R368" s="40">
        <f>VLOOKUP(A:A,'ИЗ ОСНОВЫ НОМЕНКЛАТУР'!D:G,4,0)</f>
        <v>34.201480650588891</v>
      </c>
      <c r="S368" s="12" t="str">
        <f>VLOOKUP(A:A,'ИЗ ОСНОВЫ НОМЕНКЛАТУР'!D:H,5,0)</f>
        <v>C</v>
      </c>
      <c r="T368" s="44">
        <f t="shared" si="63"/>
        <v>0</v>
      </c>
      <c r="U368" s="44">
        <f t="shared" si="64"/>
        <v>0</v>
      </c>
      <c r="V368" s="44">
        <f t="shared" si="65"/>
        <v>0</v>
      </c>
      <c r="W368" s="44">
        <f t="shared" si="66"/>
        <v>0</v>
      </c>
      <c r="X368" s="44">
        <f t="shared" si="67"/>
        <v>0</v>
      </c>
      <c r="Y368" s="44">
        <f t="shared" si="68"/>
        <v>0</v>
      </c>
      <c r="Z368" s="44">
        <f t="shared" si="69"/>
        <v>1710.0740325294446</v>
      </c>
      <c r="AA368" s="44">
        <f t="shared" si="70"/>
        <v>0</v>
      </c>
      <c r="AB368" s="44">
        <f t="shared" si="71"/>
        <v>0</v>
      </c>
      <c r="AC368" s="44">
        <f t="shared" si="72"/>
        <v>0</v>
      </c>
      <c r="AD368" s="44">
        <f t="shared" si="73"/>
        <v>0</v>
      </c>
      <c r="AE368" s="12">
        <f t="shared" si="74"/>
        <v>1710.0740325294446</v>
      </c>
    </row>
    <row r="369" spans="1:31" ht="12.6" hidden="1" customHeight="1" x14ac:dyDescent="0.2">
      <c r="A369" s="26" t="s">
        <v>234</v>
      </c>
      <c r="B369" s="19"/>
      <c r="C369" s="19"/>
      <c r="D369" s="20">
        <v>300</v>
      </c>
      <c r="E369" s="21"/>
      <c r="F369" s="22"/>
      <c r="G369" s="21"/>
      <c r="H369" s="22"/>
      <c r="I369" s="20">
        <v>74500</v>
      </c>
      <c r="J369" s="20">
        <v>4720</v>
      </c>
      <c r="K369" s="20">
        <v>8500</v>
      </c>
      <c r="L369" s="20"/>
      <c r="M369" s="20">
        <v>500</v>
      </c>
      <c r="N369" s="20">
        <v>1152</v>
      </c>
      <c r="O369" s="20">
        <v>89672</v>
      </c>
      <c r="P369" s="23" t="str">
        <f>VLOOKUP(A369,'ИЗ ОСНОВЫ НОМЕНКЛАТУР'!D:E,2,0)</f>
        <v>Кромочные материалы</v>
      </c>
      <c r="Q369" s="23" t="str">
        <f>VLOOKUP(A369,'ИЗ ОСНОВЫ НОМЕНКЛАТУР'!D:F,3,0)</f>
        <v>Кромка ПВХ Китай</v>
      </c>
      <c r="R369" s="40">
        <f>VLOOKUP(A:A,'ИЗ ОСНОВЫ НОМЕНКЛАТУР'!D:G,4,0)</f>
        <v>47.118743833363787</v>
      </c>
      <c r="S369" s="12" t="str">
        <f>VLOOKUP(A:A,'ИЗ ОСНОВЫ НОМЕНКЛАТУР'!D:H,5,0)</f>
        <v>B</v>
      </c>
      <c r="T369" s="44">
        <f t="shared" si="63"/>
        <v>14135.623150009136</v>
      </c>
      <c r="U369" s="44">
        <f t="shared" si="64"/>
        <v>0</v>
      </c>
      <c r="V369" s="44">
        <f t="shared" si="65"/>
        <v>0</v>
      </c>
      <c r="W369" s="44">
        <f t="shared" si="66"/>
        <v>0</v>
      </c>
      <c r="X369" s="44">
        <f t="shared" si="67"/>
        <v>0</v>
      </c>
      <c r="Y369" s="44">
        <f t="shared" si="68"/>
        <v>3510346.4155856022</v>
      </c>
      <c r="Z369" s="44">
        <f t="shared" si="69"/>
        <v>222400.47089347709</v>
      </c>
      <c r="AA369" s="44">
        <f t="shared" si="70"/>
        <v>400509.32258359221</v>
      </c>
      <c r="AB369" s="44">
        <f t="shared" si="71"/>
        <v>0</v>
      </c>
      <c r="AC369" s="44">
        <f t="shared" si="72"/>
        <v>23559.371916681892</v>
      </c>
      <c r="AD369" s="44">
        <f t="shared" si="73"/>
        <v>54280.792896035084</v>
      </c>
      <c r="AE369" s="12">
        <f t="shared" si="74"/>
        <v>4225231.9970253976</v>
      </c>
    </row>
    <row r="370" spans="1:31" ht="12.6" hidden="1" customHeight="1" x14ac:dyDescent="0.2">
      <c r="A370" s="26" t="s">
        <v>877</v>
      </c>
      <c r="B370" s="19"/>
      <c r="C370" s="19"/>
      <c r="D370" s="20"/>
      <c r="E370" s="21"/>
      <c r="F370" s="22"/>
      <c r="G370" s="21"/>
      <c r="H370" s="22"/>
      <c r="I370" s="20"/>
      <c r="J370" s="20"/>
      <c r="K370" s="20"/>
      <c r="L370" s="20">
        <v>2</v>
      </c>
      <c r="M370" s="20">
        <v>6000</v>
      </c>
      <c r="N370" s="20"/>
      <c r="O370" s="20">
        <v>6002</v>
      </c>
      <c r="P370" s="23" t="str">
        <f>VLOOKUP(A370,'ИЗ ОСНОВЫ НОМЕНКЛАТУР'!D:E,2,0)</f>
        <v>Кромочные материалы</v>
      </c>
      <c r="Q370" s="23" t="str">
        <f>VLOOKUP(A370,'ИЗ ОСНОВЫ НОМЕНКЛАТУР'!D:F,3,0)</f>
        <v>Распродажа кромка</v>
      </c>
      <c r="R370" s="40">
        <f>VLOOKUP(A:A,'ИЗ ОСНОВЫ НОМЕНКЛАТУР'!D:G,4,0)</f>
        <v>37.652000000000001</v>
      </c>
      <c r="S370" s="12" t="str">
        <f>VLOOKUP(A:A,'ИЗ ОСНОВЫ НОМЕНКЛАТУР'!D:H,5,0)</f>
        <v>C</v>
      </c>
      <c r="T370" s="44">
        <f t="shared" si="63"/>
        <v>0</v>
      </c>
      <c r="U370" s="44">
        <f t="shared" si="64"/>
        <v>0</v>
      </c>
      <c r="V370" s="44">
        <f t="shared" si="65"/>
        <v>0</v>
      </c>
      <c r="W370" s="44">
        <f t="shared" si="66"/>
        <v>0</v>
      </c>
      <c r="X370" s="44">
        <f t="shared" si="67"/>
        <v>0</v>
      </c>
      <c r="Y370" s="44">
        <f t="shared" si="68"/>
        <v>0</v>
      </c>
      <c r="Z370" s="44">
        <f t="shared" si="69"/>
        <v>0</v>
      </c>
      <c r="AA370" s="44">
        <f t="shared" si="70"/>
        <v>0</v>
      </c>
      <c r="AB370" s="44">
        <f t="shared" si="71"/>
        <v>75.304000000000002</v>
      </c>
      <c r="AC370" s="44">
        <f t="shared" si="72"/>
        <v>225912</v>
      </c>
      <c r="AD370" s="44">
        <f t="shared" si="73"/>
        <v>0</v>
      </c>
      <c r="AE370" s="12">
        <f t="shared" si="74"/>
        <v>225987.304</v>
      </c>
    </row>
    <row r="371" spans="1:31" ht="12.6" hidden="1" customHeight="1" x14ac:dyDescent="0.2">
      <c r="A371" s="26" t="s">
        <v>4249</v>
      </c>
      <c r="B371" s="19"/>
      <c r="C371" s="19"/>
      <c r="D371" s="20"/>
      <c r="E371" s="21"/>
      <c r="F371" s="22"/>
      <c r="G371" s="21"/>
      <c r="H371" s="22"/>
      <c r="I371" s="20"/>
      <c r="J371" s="20"/>
      <c r="K371" s="20">
        <v>2500</v>
      </c>
      <c r="L371" s="20"/>
      <c r="M371" s="20"/>
      <c r="N371" s="20"/>
      <c r="O371" s="20">
        <v>2500</v>
      </c>
      <c r="P371" s="23" t="str">
        <f>VLOOKUP(A371,'ИЗ ОСНОВЫ НОМЕНКЛАТУР'!D:E,2,0)</f>
        <v>Кромочные материалы</v>
      </c>
      <c r="Q371" s="23" t="str">
        <f>VLOOKUP(A371,'ИЗ ОСНОВЫ НОМЕНКЛАТУР'!D:F,3,0)</f>
        <v>Кромка ПВХ Китай</v>
      </c>
      <c r="R371" s="40">
        <f>VLOOKUP(A:A,'ИЗ ОСНОВЫ НОМЕНКЛАТУР'!D:G,4,0)</f>
        <v>34.2224</v>
      </c>
      <c r="S371" s="12" t="str">
        <f>VLOOKUP(A:A,'ИЗ ОСНОВЫ НОМЕНКЛАТУР'!D:H,5,0)</f>
        <v>C</v>
      </c>
      <c r="T371" s="44">
        <f t="shared" si="63"/>
        <v>0</v>
      </c>
      <c r="U371" s="44">
        <f t="shared" si="64"/>
        <v>0</v>
      </c>
      <c r="V371" s="44">
        <f t="shared" si="65"/>
        <v>0</v>
      </c>
      <c r="W371" s="44">
        <f t="shared" si="66"/>
        <v>0</v>
      </c>
      <c r="X371" s="44">
        <f t="shared" si="67"/>
        <v>0</v>
      </c>
      <c r="Y371" s="44">
        <f t="shared" si="68"/>
        <v>0</v>
      </c>
      <c r="Z371" s="44">
        <f t="shared" si="69"/>
        <v>0</v>
      </c>
      <c r="AA371" s="44">
        <f t="shared" si="70"/>
        <v>85556</v>
      </c>
      <c r="AB371" s="44">
        <f t="shared" si="71"/>
        <v>0</v>
      </c>
      <c r="AC371" s="44">
        <f t="shared" si="72"/>
        <v>0</v>
      </c>
      <c r="AD371" s="44">
        <f t="shared" si="73"/>
        <v>0</v>
      </c>
      <c r="AE371" s="12">
        <f t="shared" si="74"/>
        <v>85556</v>
      </c>
    </row>
    <row r="372" spans="1:31" ht="12.6" hidden="1" customHeight="1" x14ac:dyDescent="0.2">
      <c r="A372" s="26" t="s">
        <v>236</v>
      </c>
      <c r="B372" s="19"/>
      <c r="C372" s="19"/>
      <c r="D372" s="20"/>
      <c r="E372" s="21"/>
      <c r="F372" s="22"/>
      <c r="G372" s="21"/>
      <c r="H372" s="22"/>
      <c r="I372" s="20">
        <v>14000</v>
      </c>
      <c r="J372" s="20">
        <v>6365</v>
      </c>
      <c r="K372" s="20">
        <v>5500</v>
      </c>
      <c r="L372" s="20"/>
      <c r="M372" s="20"/>
      <c r="N372" s="20">
        <v>1818</v>
      </c>
      <c r="O372" s="20">
        <v>27683</v>
      </c>
      <c r="P372" s="23" t="str">
        <f>VLOOKUP(A372,'ИЗ ОСНОВЫ НОМЕНКЛАТУР'!D:E,2,0)</f>
        <v>Кромочные материалы</v>
      </c>
      <c r="Q372" s="23" t="str">
        <f>VLOOKUP(A372,'ИЗ ОСНОВЫ НОМЕНКЛАТУР'!D:F,3,0)</f>
        <v>Кромка ПВХ Китай</v>
      </c>
      <c r="R372" s="40">
        <f>VLOOKUP(A:A,'ИЗ ОСНОВЫ НОМЕНКЛАТУР'!D:G,4,0)</f>
        <v>49.44931038911006</v>
      </c>
      <c r="S372" s="12" t="str">
        <f>VLOOKUP(A:A,'ИЗ ОСНОВЫ НОМЕНКЛАТУР'!D:H,5,0)</f>
        <v>C</v>
      </c>
      <c r="T372" s="44">
        <f t="shared" si="63"/>
        <v>0</v>
      </c>
      <c r="U372" s="44">
        <f t="shared" si="64"/>
        <v>0</v>
      </c>
      <c r="V372" s="44">
        <f t="shared" si="65"/>
        <v>0</v>
      </c>
      <c r="W372" s="44">
        <f t="shared" si="66"/>
        <v>0</v>
      </c>
      <c r="X372" s="44">
        <f t="shared" si="67"/>
        <v>0</v>
      </c>
      <c r="Y372" s="44">
        <f t="shared" si="68"/>
        <v>692290.34544754087</v>
      </c>
      <c r="Z372" s="44">
        <f t="shared" si="69"/>
        <v>314744.86062668555</v>
      </c>
      <c r="AA372" s="44">
        <f t="shared" si="70"/>
        <v>271971.20714010531</v>
      </c>
      <c r="AB372" s="44">
        <f t="shared" si="71"/>
        <v>0</v>
      </c>
      <c r="AC372" s="44">
        <f t="shared" si="72"/>
        <v>0</v>
      </c>
      <c r="AD372" s="44">
        <f t="shared" si="73"/>
        <v>89898.846287402092</v>
      </c>
      <c r="AE372" s="12">
        <f t="shared" si="74"/>
        <v>1368905.2595017338</v>
      </c>
    </row>
    <row r="373" spans="1:31" ht="12.6" hidden="1" customHeight="1" x14ac:dyDescent="0.2">
      <c r="A373" s="26" t="s">
        <v>243</v>
      </c>
      <c r="B373" s="19"/>
      <c r="C373" s="19"/>
      <c r="D373" s="20"/>
      <c r="E373" s="21"/>
      <c r="F373" s="22"/>
      <c r="G373" s="21"/>
      <c r="H373" s="22"/>
      <c r="I373" s="20">
        <v>6000</v>
      </c>
      <c r="J373" s="20">
        <v>1030</v>
      </c>
      <c r="K373" s="20">
        <v>5600</v>
      </c>
      <c r="L373" s="20"/>
      <c r="M373" s="20"/>
      <c r="N373" s="20">
        <v>2482</v>
      </c>
      <c r="O373" s="20">
        <v>15112</v>
      </c>
      <c r="P373" s="23" t="str">
        <f>VLOOKUP(A373,'ИЗ ОСНОВЫ НОМЕНКЛАТУР'!D:E,2,0)</f>
        <v>Кромочные материалы</v>
      </c>
      <c r="Q373" s="23" t="str">
        <f>VLOOKUP(A373,'ИЗ ОСНОВЫ НОМЕНКЛАТУР'!D:F,3,0)</f>
        <v>Кромка ПВХ Китай</v>
      </c>
      <c r="R373" s="40">
        <f>VLOOKUP(A:A,'ИЗ ОСНОВЫ НОМЕНКЛАТУР'!D:G,4,0)</f>
        <v>47.164197761194032</v>
      </c>
      <c r="S373" s="12" t="str">
        <f>VLOOKUP(A:A,'ИЗ ОСНОВЫ НОМЕНКЛАТУР'!D:H,5,0)</f>
        <v>C</v>
      </c>
      <c r="T373" s="44">
        <f t="shared" si="63"/>
        <v>0</v>
      </c>
      <c r="U373" s="44">
        <f t="shared" si="64"/>
        <v>0</v>
      </c>
      <c r="V373" s="44">
        <f t="shared" si="65"/>
        <v>0</v>
      </c>
      <c r="W373" s="44">
        <f t="shared" si="66"/>
        <v>0</v>
      </c>
      <c r="X373" s="44">
        <f t="shared" si="67"/>
        <v>0</v>
      </c>
      <c r="Y373" s="44">
        <f t="shared" si="68"/>
        <v>282985.1865671642</v>
      </c>
      <c r="Z373" s="44">
        <f t="shared" si="69"/>
        <v>48579.123694029855</v>
      </c>
      <c r="AA373" s="44">
        <f t="shared" si="70"/>
        <v>264119.50746268657</v>
      </c>
      <c r="AB373" s="44">
        <f t="shared" si="71"/>
        <v>0</v>
      </c>
      <c r="AC373" s="44">
        <f t="shared" si="72"/>
        <v>0</v>
      </c>
      <c r="AD373" s="44">
        <f t="shared" si="73"/>
        <v>117061.53884328359</v>
      </c>
      <c r="AE373" s="12">
        <f t="shared" si="74"/>
        <v>712745.35656716418</v>
      </c>
    </row>
    <row r="374" spans="1:31" ht="12.6" hidden="1" customHeight="1" x14ac:dyDescent="0.2">
      <c r="A374" s="26" t="s">
        <v>223</v>
      </c>
      <c r="B374" s="19"/>
      <c r="C374" s="19"/>
      <c r="D374" s="20"/>
      <c r="E374" s="21"/>
      <c r="F374" s="22"/>
      <c r="G374" s="20">
        <v>50</v>
      </c>
      <c r="H374" s="20"/>
      <c r="I374" s="20"/>
      <c r="J374" s="20">
        <v>987</v>
      </c>
      <c r="K374" s="20"/>
      <c r="L374" s="20">
        <v>37</v>
      </c>
      <c r="M374" s="20"/>
      <c r="N374" s="20">
        <v>290</v>
      </c>
      <c r="O374" s="20">
        <v>1364</v>
      </c>
      <c r="P374" s="23" t="str">
        <f>VLOOKUP(A374,'ИЗ ОСНОВЫ НОМЕНКЛАТУР'!D:E,2,0)</f>
        <v>Кромочные материалы</v>
      </c>
      <c r="Q374" s="23" t="str">
        <f>VLOOKUP(A374,'ИЗ ОСНОВЫ НОМЕНКЛАТУР'!D:F,3,0)</f>
        <v>Кромка ПВХ Китай</v>
      </c>
      <c r="R374" s="40">
        <f>VLOOKUP(A:A,'ИЗ ОСНОВЫ НОМЕНКЛАТУР'!D:G,4,0)</f>
        <v>46.496593417677744</v>
      </c>
      <c r="S374" s="12" t="str">
        <f>VLOOKUP(A:A,'ИЗ ОСНОВЫ НОМЕНКЛАТУР'!D:H,5,0)</f>
        <v>A</v>
      </c>
      <c r="T374" s="44">
        <f t="shared" si="63"/>
        <v>0</v>
      </c>
      <c r="U374" s="44">
        <f t="shared" si="64"/>
        <v>0</v>
      </c>
      <c r="V374" s="44">
        <f t="shared" si="65"/>
        <v>0</v>
      </c>
      <c r="W374" s="44">
        <f t="shared" si="66"/>
        <v>2324.829670883887</v>
      </c>
      <c r="X374" s="44">
        <f t="shared" si="67"/>
        <v>0</v>
      </c>
      <c r="Y374" s="44">
        <f t="shared" si="68"/>
        <v>0</v>
      </c>
      <c r="Z374" s="44">
        <f t="shared" si="69"/>
        <v>45892.137703247936</v>
      </c>
      <c r="AA374" s="44">
        <f t="shared" si="70"/>
        <v>0</v>
      </c>
      <c r="AB374" s="44">
        <f t="shared" si="71"/>
        <v>1720.3739564540765</v>
      </c>
      <c r="AC374" s="44">
        <f t="shared" si="72"/>
        <v>0</v>
      </c>
      <c r="AD374" s="44">
        <f t="shared" si="73"/>
        <v>13484.012091126546</v>
      </c>
      <c r="AE374" s="12">
        <f t="shared" si="74"/>
        <v>63421.353421712447</v>
      </c>
    </row>
    <row r="375" spans="1:31" ht="12.6" hidden="1" customHeight="1" x14ac:dyDescent="0.2">
      <c r="A375" s="26" t="s">
        <v>226</v>
      </c>
      <c r="B375" s="19"/>
      <c r="C375" s="19"/>
      <c r="D375" s="20"/>
      <c r="E375" s="21"/>
      <c r="F375" s="22"/>
      <c r="G375" s="20">
        <v>900</v>
      </c>
      <c r="H375" s="20"/>
      <c r="I375" s="20">
        <v>39500</v>
      </c>
      <c r="J375" s="20">
        <v>2042</v>
      </c>
      <c r="K375" s="20">
        <v>25000</v>
      </c>
      <c r="L375" s="20">
        <v>42</v>
      </c>
      <c r="M375" s="20">
        <v>3500</v>
      </c>
      <c r="N375" s="20">
        <v>277</v>
      </c>
      <c r="O375" s="20">
        <v>71261</v>
      </c>
      <c r="P375" s="23" t="str">
        <f>VLOOKUP(A375,'ИЗ ОСНОВЫ НОМЕНКЛАТУР'!D:E,2,0)</f>
        <v>Кромочные материалы</v>
      </c>
      <c r="Q375" s="23" t="str">
        <f>VLOOKUP(A375,'ИЗ ОСНОВЫ НОМЕНКЛАТУР'!D:F,3,0)</f>
        <v>Кромка ПВХ Китай</v>
      </c>
      <c r="R375" s="40">
        <f>VLOOKUP(A:A,'ИЗ ОСНОВЫ НОМЕНКЛАТУР'!D:G,4,0)</f>
        <v>41.768855495329255</v>
      </c>
      <c r="S375" s="12" t="str">
        <f>VLOOKUP(A:A,'ИЗ ОСНОВЫ НОМЕНКЛАТУР'!D:H,5,0)</f>
        <v>A</v>
      </c>
      <c r="T375" s="44">
        <f t="shared" si="63"/>
        <v>0</v>
      </c>
      <c r="U375" s="44">
        <f t="shared" si="64"/>
        <v>0</v>
      </c>
      <c r="V375" s="44">
        <f t="shared" si="65"/>
        <v>0</v>
      </c>
      <c r="W375" s="44">
        <f t="shared" si="66"/>
        <v>37591.969945796329</v>
      </c>
      <c r="X375" s="44">
        <f t="shared" si="67"/>
        <v>0</v>
      </c>
      <c r="Y375" s="44">
        <f t="shared" si="68"/>
        <v>1649869.7920655056</v>
      </c>
      <c r="Z375" s="44">
        <f t="shared" si="69"/>
        <v>85292.002921462336</v>
      </c>
      <c r="AA375" s="44">
        <f t="shared" si="70"/>
        <v>1044221.3873832314</v>
      </c>
      <c r="AB375" s="44">
        <f t="shared" si="71"/>
        <v>1754.2919308038288</v>
      </c>
      <c r="AC375" s="44">
        <f t="shared" si="72"/>
        <v>146190.9942336524</v>
      </c>
      <c r="AD375" s="44">
        <f t="shared" si="73"/>
        <v>11569.972972206204</v>
      </c>
      <c r="AE375" s="12">
        <f t="shared" si="74"/>
        <v>2976490.4114526585</v>
      </c>
    </row>
    <row r="376" spans="1:31" ht="12.6" hidden="1" customHeight="1" x14ac:dyDescent="0.2">
      <c r="A376" s="26" t="s">
        <v>264</v>
      </c>
      <c r="B376" s="19"/>
      <c r="C376" s="19"/>
      <c r="D376" s="20"/>
      <c r="E376" s="21"/>
      <c r="F376" s="22"/>
      <c r="G376" s="21"/>
      <c r="H376" s="22"/>
      <c r="I376" s="20"/>
      <c r="J376" s="20"/>
      <c r="K376" s="20"/>
      <c r="L376" s="20"/>
      <c r="M376" s="20"/>
      <c r="N376" s="20">
        <v>900</v>
      </c>
      <c r="O376" s="20">
        <v>900</v>
      </c>
      <c r="P376" s="23" t="str">
        <f>VLOOKUP(A376,'ИЗ ОСНОВЫ НОМЕНКЛАТУР'!D:E,2,0)</f>
        <v>Кромочные материалы</v>
      </c>
      <c r="Q376" s="23" t="str">
        <f>VLOOKUP(A376,'ИЗ ОСНОВЫ НОМЕНКЛАТУР'!D:F,3,0)</f>
        <v>Кромка ПВХ Китай</v>
      </c>
      <c r="R376" s="40">
        <f>VLOOKUP(A:A,'ИЗ ОСНОВЫ НОМЕНКЛАТУР'!D:G,4,0)</f>
        <v>51.074799999999996</v>
      </c>
      <c r="S376" s="12" t="str">
        <f>VLOOKUP(A:A,'ИЗ ОСНОВЫ НОМЕНКЛАТУР'!D:H,5,0)</f>
        <v>C</v>
      </c>
      <c r="T376" s="44">
        <f t="shared" si="63"/>
        <v>0</v>
      </c>
      <c r="U376" s="44">
        <f t="shared" si="64"/>
        <v>0</v>
      </c>
      <c r="V376" s="44">
        <f t="shared" si="65"/>
        <v>0</v>
      </c>
      <c r="W376" s="44">
        <f t="shared" si="66"/>
        <v>0</v>
      </c>
      <c r="X376" s="44">
        <f t="shared" si="67"/>
        <v>0</v>
      </c>
      <c r="Y376" s="44">
        <f t="shared" si="68"/>
        <v>0</v>
      </c>
      <c r="Z376" s="44">
        <f t="shared" si="69"/>
        <v>0</v>
      </c>
      <c r="AA376" s="44">
        <f t="shared" si="70"/>
        <v>0</v>
      </c>
      <c r="AB376" s="44">
        <f t="shared" si="71"/>
        <v>0</v>
      </c>
      <c r="AC376" s="44">
        <f t="shared" si="72"/>
        <v>0</v>
      </c>
      <c r="AD376" s="44">
        <f t="shared" si="73"/>
        <v>45967.32</v>
      </c>
      <c r="AE376" s="12">
        <f t="shared" si="74"/>
        <v>45967.32</v>
      </c>
    </row>
    <row r="377" spans="1:31" ht="12.6" hidden="1" customHeight="1" x14ac:dyDescent="0.2">
      <c r="A377" s="26" t="s">
        <v>239</v>
      </c>
      <c r="B377" s="19"/>
      <c r="C377" s="19"/>
      <c r="D377" s="20"/>
      <c r="E377" s="21"/>
      <c r="F377" s="22"/>
      <c r="G377" s="21"/>
      <c r="H377" s="22"/>
      <c r="I377" s="20"/>
      <c r="J377" s="20">
        <v>1421</v>
      </c>
      <c r="K377" s="20">
        <v>1800</v>
      </c>
      <c r="L377" s="20"/>
      <c r="M377" s="20"/>
      <c r="N377" s="20">
        <v>581</v>
      </c>
      <c r="O377" s="20">
        <v>3802</v>
      </c>
      <c r="P377" s="23" t="str">
        <f>VLOOKUP(A377,'ИЗ ОСНОВЫ НОМЕНКЛАТУР'!D:E,2,0)</f>
        <v>Кромочные материалы</v>
      </c>
      <c r="Q377" s="23" t="str">
        <f>VLOOKUP(A377,'ИЗ ОСНОВЫ НОМЕНКЛАТУР'!D:F,3,0)</f>
        <v>Кромка ПВХ Китай</v>
      </c>
      <c r="R377" s="40">
        <f>VLOOKUP(A:A,'ИЗ ОСНОВЫ НОМЕНКЛАТУР'!D:G,4,0)</f>
        <v>44.100754161331629</v>
      </c>
      <c r="S377" s="12" t="str">
        <f>VLOOKUP(A:A,'ИЗ ОСНОВЫ НОМЕНКЛАТУР'!D:H,5,0)</f>
        <v>C</v>
      </c>
      <c r="T377" s="44">
        <f t="shared" si="63"/>
        <v>0</v>
      </c>
      <c r="U377" s="44">
        <f t="shared" si="64"/>
        <v>0</v>
      </c>
      <c r="V377" s="44">
        <f t="shared" si="65"/>
        <v>0</v>
      </c>
      <c r="W377" s="44">
        <f t="shared" si="66"/>
        <v>0</v>
      </c>
      <c r="X377" s="44">
        <f t="shared" si="67"/>
        <v>0</v>
      </c>
      <c r="Y377" s="44">
        <f t="shared" si="68"/>
        <v>0</v>
      </c>
      <c r="Z377" s="44">
        <f t="shared" si="69"/>
        <v>62667.171663252244</v>
      </c>
      <c r="AA377" s="44">
        <f t="shared" si="70"/>
        <v>79381.357490396927</v>
      </c>
      <c r="AB377" s="44">
        <f t="shared" si="71"/>
        <v>0</v>
      </c>
      <c r="AC377" s="44">
        <f t="shared" si="72"/>
        <v>0</v>
      </c>
      <c r="AD377" s="44">
        <f t="shared" si="73"/>
        <v>25622.538167733677</v>
      </c>
      <c r="AE377" s="12">
        <f t="shared" si="74"/>
        <v>167671.06732138284</v>
      </c>
    </row>
    <row r="378" spans="1:31" ht="12.6" hidden="1" customHeight="1" x14ac:dyDescent="0.2">
      <c r="A378" s="26" t="s">
        <v>233</v>
      </c>
      <c r="B378" s="19"/>
      <c r="C378" s="19"/>
      <c r="D378" s="20"/>
      <c r="E378" s="21"/>
      <c r="F378" s="22"/>
      <c r="G378" s="21"/>
      <c r="H378" s="22"/>
      <c r="I378" s="20">
        <v>18500</v>
      </c>
      <c r="J378" s="20">
        <v>1406</v>
      </c>
      <c r="K378" s="20">
        <v>10500</v>
      </c>
      <c r="L378" s="20">
        <v>155</v>
      </c>
      <c r="M378" s="20">
        <v>1100</v>
      </c>
      <c r="N378" s="20">
        <v>373</v>
      </c>
      <c r="O378" s="20">
        <v>32034</v>
      </c>
      <c r="P378" s="23" t="str">
        <f>VLOOKUP(A378,'ИЗ ОСНОВЫ НОМЕНКЛАТУР'!D:E,2,0)</f>
        <v>Кромочные материалы</v>
      </c>
      <c r="Q378" s="23" t="str">
        <f>VLOOKUP(A378,'ИЗ ОСНОВЫ НОМЕНКЛАТУР'!D:F,3,0)</f>
        <v>Кромка ПВХ Китай</v>
      </c>
      <c r="R378" s="40">
        <f>VLOOKUP(A:A,'ИЗ ОСНОВЫ НОМЕНКЛАТУР'!D:G,4,0)</f>
        <v>42.204827920077456</v>
      </c>
      <c r="S378" s="12" t="str">
        <f>VLOOKUP(A:A,'ИЗ ОСНОВЫ НОМЕНКЛАТУР'!D:H,5,0)</f>
        <v>B</v>
      </c>
      <c r="T378" s="44">
        <f t="shared" si="63"/>
        <v>0</v>
      </c>
      <c r="U378" s="44">
        <f t="shared" si="64"/>
        <v>0</v>
      </c>
      <c r="V378" s="44">
        <f t="shared" si="65"/>
        <v>0</v>
      </c>
      <c r="W378" s="44">
        <f t="shared" si="66"/>
        <v>0</v>
      </c>
      <c r="X378" s="44">
        <f t="shared" si="67"/>
        <v>0</v>
      </c>
      <c r="Y378" s="44">
        <f t="shared" si="68"/>
        <v>780789.31652143295</v>
      </c>
      <c r="Z378" s="44">
        <f t="shared" si="69"/>
        <v>59339.988055628906</v>
      </c>
      <c r="AA378" s="44">
        <f t="shared" si="70"/>
        <v>443150.6931608133</v>
      </c>
      <c r="AB378" s="44">
        <f t="shared" si="71"/>
        <v>6541.7483276120056</v>
      </c>
      <c r="AC378" s="44">
        <f t="shared" si="72"/>
        <v>46425.3107120852</v>
      </c>
      <c r="AD378" s="44">
        <f t="shared" si="73"/>
        <v>15742.400814188892</v>
      </c>
      <c r="AE378" s="12">
        <f t="shared" si="74"/>
        <v>1351989.4575917611</v>
      </c>
    </row>
    <row r="379" spans="1:31" ht="12.6" hidden="1" customHeight="1" x14ac:dyDescent="0.2">
      <c r="A379" s="26" t="s">
        <v>678</v>
      </c>
      <c r="B379" s="19"/>
      <c r="C379" s="19"/>
      <c r="D379" s="20"/>
      <c r="E379" s="21"/>
      <c r="F379" s="22"/>
      <c r="G379" s="21"/>
      <c r="H379" s="22"/>
      <c r="I379" s="20"/>
      <c r="J379" s="20"/>
      <c r="K379" s="20"/>
      <c r="L379" s="20"/>
      <c r="M379" s="20">
        <v>7820</v>
      </c>
      <c r="N379" s="20"/>
      <c r="O379" s="20">
        <v>7820</v>
      </c>
      <c r="P379" s="23" t="str">
        <f>VLOOKUP(A379,'ИЗ ОСНОВЫ НОМЕНКЛАТУР'!D:E,2,0)</f>
        <v>Кромочные материалы</v>
      </c>
      <c r="Q379" s="23" t="str">
        <f>VLOOKUP(A379,'ИЗ ОСНОВЫ НОМЕНКЛАТУР'!D:F,3,0)</f>
        <v>Кромка ПВХ Турция</v>
      </c>
      <c r="R379" s="40">
        <f>VLOOKUP(A:A,'ИЗ ОСНОВЫ НОМЕНКЛАТУР'!D:G,4,0)</f>
        <v>41.902875370537437</v>
      </c>
      <c r="S379" s="12" t="str">
        <f>VLOOKUP(A:A,'ИЗ ОСНОВЫ НОМЕНКЛАТУР'!D:H,5,0)</f>
        <v>C</v>
      </c>
      <c r="T379" s="44">
        <f t="shared" si="63"/>
        <v>0</v>
      </c>
      <c r="U379" s="44">
        <f t="shared" si="64"/>
        <v>0</v>
      </c>
      <c r="V379" s="44">
        <f t="shared" si="65"/>
        <v>0</v>
      </c>
      <c r="W379" s="44">
        <f t="shared" si="66"/>
        <v>0</v>
      </c>
      <c r="X379" s="44">
        <f t="shared" si="67"/>
        <v>0</v>
      </c>
      <c r="Y379" s="44">
        <f t="shared" si="68"/>
        <v>0</v>
      </c>
      <c r="Z379" s="44">
        <f t="shared" si="69"/>
        <v>0</v>
      </c>
      <c r="AA379" s="44">
        <f t="shared" si="70"/>
        <v>0</v>
      </c>
      <c r="AB379" s="44">
        <f t="shared" si="71"/>
        <v>0</v>
      </c>
      <c r="AC379" s="44">
        <f t="shared" si="72"/>
        <v>327680.48539760278</v>
      </c>
      <c r="AD379" s="44">
        <f t="shared" si="73"/>
        <v>0</v>
      </c>
      <c r="AE379" s="12">
        <f t="shared" si="74"/>
        <v>327680.48539760278</v>
      </c>
    </row>
    <row r="380" spans="1:31" ht="12.6" hidden="1" customHeight="1" x14ac:dyDescent="0.2">
      <c r="A380" s="26" t="s">
        <v>675</v>
      </c>
      <c r="B380" s="19"/>
      <c r="C380" s="19"/>
      <c r="D380" s="20"/>
      <c r="E380" s="21"/>
      <c r="F380" s="22"/>
      <c r="G380" s="21"/>
      <c r="H380" s="22"/>
      <c r="I380" s="20"/>
      <c r="J380" s="20">
        <v>721</v>
      </c>
      <c r="K380" s="20"/>
      <c r="L380" s="20"/>
      <c r="M380" s="20"/>
      <c r="N380" s="20"/>
      <c r="O380" s="20">
        <v>721</v>
      </c>
      <c r="P380" s="23" t="str">
        <f>VLOOKUP(A380,'ИЗ ОСНОВЫ НОМЕНКЛАТУР'!D:E,2,0)</f>
        <v>Кромочные материалы</v>
      </c>
      <c r="Q380" s="23" t="str">
        <f>VLOOKUP(A380,'ИЗ ОСНОВЫ НОМЕНКЛАТУР'!D:F,3,0)</f>
        <v>Кромка ПВХ Турция</v>
      </c>
      <c r="R380" s="40">
        <f>VLOOKUP(A:A,'ИЗ ОСНОВЫ НОМЕНКЛАТУР'!D:G,4,0)</f>
        <v>59.281882111970866</v>
      </c>
      <c r="S380" s="12" t="str">
        <f>VLOOKUP(A:A,'ИЗ ОСНОВЫ НОМЕНКЛАТУР'!D:H,5,0)</f>
        <v>C</v>
      </c>
      <c r="T380" s="44">
        <f t="shared" si="63"/>
        <v>0</v>
      </c>
      <c r="U380" s="44">
        <f t="shared" si="64"/>
        <v>0</v>
      </c>
      <c r="V380" s="44">
        <f t="shared" si="65"/>
        <v>0</v>
      </c>
      <c r="W380" s="44">
        <f t="shared" si="66"/>
        <v>0</v>
      </c>
      <c r="X380" s="44">
        <f t="shared" si="67"/>
        <v>0</v>
      </c>
      <c r="Y380" s="44">
        <f t="shared" si="68"/>
        <v>0</v>
      </c>
      <c r="Z380" s="44">
        <f t="shared" si="69"/>
        <v>42742.237002730995</v>
      </c>
      <c r="AA380" s="44">
        <f t="shared" si="70"/>
        <v>0</v>
      </c>
      <c r="AB380" s="44">
        <f t="shared" si="71"/>
        <v>0</v>
      </c>
      <c r="AC380" s="44">
        <f t="shared" si="72"/>
        <v>0</v>
      </c>
      <c r="AD380" s="44">
        <f t="shared" si="73"/>
        <v>0</v>
      </c>
      <c r="AE380" s="12">
        <f t="shared" si="74"/>
        <v>42742.237002730995</v>
      </c>
    </row>
    <row r="381" spans="1:31" ht="12.6" hidden="1" customHeight="1" x14ac:dyDescent="0.2">
      <c r="A381" s="26" t="s">
        <v>681</v>
      </c>
      <c r="B381" s="19"/>
      <c r="C381" s="19"/>
      <c r="D381" s="20"/>
      <c r="E381" s="21"/>
      <c r="F381" s="22"/>
      <c r="G381" s="21"/>
      <c r="H381" s="22"/>
      <c r="I381" s="20"/>
      <c r="J381" s="20">
        <v>273</v>
      </c>
      <c r="K381" s="20">
        <v>200</v>
      </c>
      <c r="L381" s="20"/>
      <c r="M381" s="20">
        <v>9700</v>
      </c>
      <c r="N381" s="20"/>
      <c r="O381" s="20">
        <v>10173</v>
      </c>
      <c r="P381" s="23" t="str">
        <f>VLOOKUP(A381,'ИЗ ОСНОВЫ НОМЕНКЛАТУР'!D:E,2,0)</f>
        <v>Кромочные материалы</v>
      </c>
      <c r="Q381" s="23" t="str">
        <f>VLOOKUP(A381,'ИЗ ОСНОВЫ НОМЕНКЛАТУР'!D:F,3,0)</f>
        <v>Кромка ПВХ Турция</v>
      </c>
      <c r="R381" s="40">
        <f>VLOOKUP(A:A,'ИЗ ОСНОВЫ НОМЕНКЛАТУР'!D:G,4,0)</f>
        <v>49.739475312620854</v>
      </c>
      <c r="S381" s="12" t="str">
        <f>VLOOKUP(A:A,'ИЗ ОСНОВЫ НОМЕНКЛАТУР'!D:H,5,0)</f>
        <v>C</v>
      </c>
      <c r="T381" s="44">
        <f t="shared" si="63"/>
        <v>0</v>
      </c>
      <c r="U381" s="44">
        <f t="shared" si="64"/>
        <v>0</v>
      </c>
      <c r="V381" s="44">
        <f t="shared" si="65"/>
        <v>0</v>
      </c>
      <c r="W381" s="44">
        <f t="shared" si="66"/>
        <v>0</v>
      </c>
      <c r="X381" s="44">
        <f t="shared" si="67"/>
        <v>0</v>
      </c>
      <c r="Y381" s="44">
        <f t="shared" si="68"/>
        <v>0</v>
      </c>
      <c r="Z381" s="44">
        <f t="shared" si="69"/>
        <v>13578.876760345493</v>
      </c>
      <c r="AA381" s="44">
        <f t="shared" si="70"/>
        <v>9947.8950625241705</v>
      </c>
      <c r="AB381" s="44">
        <f t="shared" si="71"/>
        <v>0</v>
      </c>
      <c r="AC381" s="44">
        <f t="shared" si="72"/>
        <v>482472.91053242231</v>
      </c>
      <c r="AD381" s="44">
        <f t="shared" si="73"/>
        <v>0</v>
      </c>
      <c r="AE381" s="12">
        <f t="shared" si="74"/>
        <v>505999.68235529197</v>
      </c>
    </row>
    <row r="382" spans="1:31" ht="12.6" hidden="1" customHeight="1" x14ac:dyDescent="0.2">
      <c r="A382" s="26" t="s">
        <v>656</v>
      </c>
      <c r="B382" s="19"/>
      <c r="C382" s="19"/>
      <c r="D382" s="20"/>
      <c r="E382" s="21"/>
      <c r="F382" s="22"/>
      <c r="G382" s="21"/>
      <c r="H382" s="22"/>
      <c r="I382" s="20"/>
      <c r="J382" s="20">
        <v>1600</v>
      </c>
      <c r="K382" s="20"/>
      <c r="L382" s="20"/>
      <c r="M382" s="20"/>
      <c r="N382" s="20"/>
      <c r="O382" s="20">
        <v>1600</v>
      </c>
      <c r="P382" s="23" t="str">
        <f>VLOOKUP(A382,'ИЗ ОСНОВЫ НОМЕНКЛАТУР'!D:E,2,0)</f>
        <v>Кромочные материалы</v>
      </c>
      <c r="Q382" s="23" t="str">
        <f>VLOOKUP(A382,'ИЗ ОСНОВЫ НОМЕНКЛАТУР'!D:F,3,0)</f>
        <v>Кромка ПВХ Турция</v>
      </c>
      <c r="R382" s="40">
        <f>VLOOKUP(A:A,'ИЗ ОСНОВЫ НОМЕНКЛАТУР'!D:G,4,0)</f>
        <v>56.618804545454545</v>
      </c>
      <c r="S382" s="12" t="str">
        <f>VLOOKUP(A:A,'ИЗ ОСНОВЫ НОМЕНКЛАТУР'!D:H,5,0)</f>
        <v>C</v>
      </c>
      <c r="T382" s="44">
        <f t="shared" si="63"/>
        <v>0</v>
      </c>
      <c r="U382" s="44">
        <f t="shared" si="64"/>
        <v>0</v>
      </c>
      <c r="V382" s="44">
        <f t="shared" si="65"/>
        <v>0</v>
      </c>
      <c r="W382" s="44">
        <f t="shared" si="66"/>
        <v>0</v>
      </c>
      <c r="X382" s="44">
        <f t="shared" si="67"/>
        <v>0</v>
      </c>
      <c r="Y382" s="44">
        <f t="shared" si="68"/>
        <v>0</v>
      </c>
      <c r="Z382" s="44">
        <f t="shared" si="69"/>
        <v>90590.087272727265</v>
      </c>
      <c r="AA382" s="44">
        <f t="shared" si="70"/>
        <v>0</v>
      </c>
      <c r="AB382" s="44">
        <f t="shared" si="71"/>
        <v>0</v>
      </c>
      <c r="AC382" s="44">
        <f t="shared" si="72"/>
        <v>0</v>
      </c>
      <c r="AD382" s="44">
        <f t="shared" si="73"/>
        <v>0</v>
      </c>
      <c r="AE382" s="12">
        <f t="shared" si="74"/>
        <v>90590.087272727265</v>
      </c>
    </row>
    <row r="383" spans="1:31" ht="12.6" hidden="1" customHeight="1" x14ac:dyDescent="0.2">
      <c r="A383" s="26" t="s">
        <v>252</v>
      </c>
      <c r="B383" s="19"/>
      <c r="C383" s="19"/>
      <c r="D383" s="20"/>
      <c r="E383" s="21"/>
      <c r="F383" s="22"/>
      <c r="G383" s="21"/>
      <c r="H383" s="22"/>
      <c r="I383" s="20">
        <v>13000</v>
      </c>
      <c r="J383" s="20">
        <v>1037</v>
      </c>
      <c r="K383" s="20">
        <v>3000</v>
      </c>
      <c r="L383" s="20"/>
      <c r="M383" s="20"/>
      <c r="N383" s="20">
        <v>1062</v>
      </c>
      <c r="O383" s="20">
        <v>18099</v>
      </c>
      <c r="P383" s="23" t="str">
        <f>VLOOKUP(A383,'ИЗ ОСНОВЫ НОМЕНКЛАТУР'!D:E,2,0)</f>
        <v>Кромочные материалы</v>
      </c>
      <c r="Q383" s="23" t="str">
        <f>VLOOKUP(A383,'ИЗ ОСНОВЫ НОМЕНКЛАТУР'!D:F,3,0)</f>
        <v>Кромка ПВХ Китай</v>
      </c>
      <c r="R383" s="40">
        <f>VLOOKUP(A:A,'ИЗ ОСНОВЫ НОМЕНКЛАТУР'!D:G,4,0)</f>
        <v>48.434974003466202</v>
      </c>
      <c r="S383" s="12" t="str">
        <f>VLOOKUP(A:A,'ИЗ ОСНОВЫ НОМЕНКЛАТУР'!D:H,5,0)</f>
        <v>C</v>
      </c>
      <c r="T383" s="44">
        <f t="shared" si="63"/>
        <v>0</v>
      </c>
      <c r="U383" s="44">
        <f t="shared" si="64"/>
        <v>0</v>
      </c>
      <c r="V383" s="44">
        <f t="shared" si="65"/>
        <v>0</v>
      </c>
      <c r="W383" s="44">
        <f t="shared" si="66"/>
        <v>0</v>
      </c>
      <c r="X383" s="44">
        <f t="shared" si="67"/>
        <v>0</v>
      </c>
      <c r="Y383" s="44">
        <f t="shared" si="68"/>
        <v>629654.66204506066</v>
      </c>
      <c r="Z383" s="44">
        <f t="shared" si="69"/>
        <v>50227.068041594452</v>
      </c>
      <c r="AA383" s="44">
        <f t="shared" si="70"/>
        <v>145304.92201039862</v>
      </c>
      <c r="AB383" s="44">
        <f t="shared" si="71"/>
        <v>0</v>
      </c>
      <c r="AC383" s="44">
        <f t="shared" si="72"/>
        <v>0</v>
      </c>
      <c r="AD383" s="44">
        <f t="shared" si="73"/>
        <v>51437.942391681107</v>
      </c>
      <c r="AE383" s="12">
        <f t="shared" si="74"/>
        <v>876624.59448873485</v>
      </c>
    </row>
    <row r="384" spans="1:31" ht="12.6" hidden="1" customHeight="1" x14ac:dyDescent="0.2">
      <c r="A384" s="26" t="s">
        <v>4250</v>
      </c>
      <c r="B384" s="19"/>
      <c r="C384" s="19"/>
      <c r="D384" s="20"/>
      <c r="E384" s="21"/>
      <c r="F384" s="22"/>
      <c r="G384" s="21"/>
      <c r="H384" s="22"/>
      <c r="I384" s="20"/>
      <c r="J384" s="20">
        <v>5037</v>
      </c>
      <c r="K384" s="20">
        <v>1500</v>
      </c>
      <c r="L384" s="20"/>
      <c r="M384" s="20"/>
      <c r="N384" s="20">
        <v>1500</v>
      </c>
      <c r="O384" s="20">
        <v>8037</v>
      </c>
      <c r="P384" s="23" t="str">
        <f>VLOOKUP(A384,'ИЗ ОСНОВЫ НОМЕНКЛАТУР'!D:E,2,0)</f>
        <v>Кромочные материалы</v>
      </c>
      <c r="Q384" s="23" t="str">
        <f>VLOOKUP(A384,'ИЗ ОСНОВЫ НОМЕНКЛАТУР'!D:F,3,0)</f>
        <v>Кромка ПВХ Китай</v>
      </c>
      <c r="R384" s="40">
        <f>VLOOKUP(A:A,'ИЗ ОСНОВЫ НОМЕНКЛАТУР'!D:G,4,0)</f>
        <v>51.078263033470201</v>
      </c>
      <c r="S384" s="12" t="str">
        <f>VLOOKUP(A:A,'ИЗ ОСНОВЫ НОМЕНКЛАТУР'!D:H,5,0)</f>
        <v>C</v>
      </c>
      <c r="T384" s="44">
        <f t="shared" si="63"/>
        <v>0</v>
      </c>
      <c r="U384" s="44">
        <f t="shared" si="64"/>
        <v>0</v>
      </c>
      <c r="V384" s="44">
        <f t="shared" si="65"/>
        <v>0</v>
      </c>
      <c r="W384" s="44">
        <f t="shared" si="66"/>
        <v>0</v>
      </c>
      <c r="X384" s="44">
        <f t="shared" si="67"/>
        <v>0</v>
      </c>
      <c r="Y384" s="44">
        <f t="shared" si="68"/>
        <v>0</v>
      </c>
      <c r="Z384" s="44">
        <f t="shared" si="69"/>
        <v>257281.21089958941</v>
      </c>
      <c r="AA384" s="44">
        <f t="shared" si="70"/>
        <v>76617.394550205296</v>
      </c>
      <c r="AB384" s="44">
        <f t="shared" si="71"/>
        <v>0</v>
      </c>
      <c r="AC384" s="44">
        <f t="shared" si="72"/>
        <v>0</v>
      </c>
      <c r="AD384" s="44">
        <f t="shared" si="73"/>
        <v>76617.394550205296</v>
      </c>
      <c r="AE384" s="12">
        <f t="shared" si="74"/>
        <v>410516</v>
      </c>
    </row>
    <row r="385" spans="1:31" ht="12.6" hidden="1" customHeight="1" x14ac:dyDescent="0.2">
      <c r="A385" s="26" t="s">
        <v>245</v>
      </c>
      <c r="B385" s="19"/>
      <c r="C385" s="19"/>
      <c r="D385" s="20"/>
      <c r="E385" s="21"/>
      <c r="F385" s="22"/>
      <c r="G385" s="21"/>
      <c r="H385" s="22"/>
      <c r="I385" s="20">
        <v>3000</v>
      </c>
      <c r="J385" s="20">
        <v>800</v>
      </c>
      <c r="K385" s="20"/>
      <c r="L385" s="20"/>
      <c r="M385" s="20"/>
      <c r="N385" s="20">
        <v>1311</v>
      </c>
      <c r="O385" s="20">
        <v>5111</v>
      </c>
      <c r="P385" s="23" t="str">
        <f>VLOOKUP(A385,'ИЗ ОСНОВЫ НОМЕНКЛАТУР'!D:E,2,0)</f>
        <v>Кромочные материалы</v>
      </c>
      <c r="Q385" s="23" t="str">
        <f>VLOOKUP(A385,'ИЗ ОСНОВЫ НОМЕНКЛАТУР'!D:F,3,0)</f>
        <v>Кромка ПВХ Китай</v>
      </c>
      <c r="R385" s="40">
        <f>VLOOKUP(A:A,'ИЗ ОСНОВЫ НОМЕНКЛАТУР'!D:G,4,0)</f>
        <v>36.005729208517472</v>
      </c>
      <c r="S385" s="12" t="str">
        <f>VLOOKUP(A:A,'ИЗ ОСНОВЫ НОМЕНКЛАТУР'!D:H,5,0)</f>
        <v>C</v>
      </c>
      <c r="T385" s="44">
        <f t="shared" si="63"/>
        <v>0</v>
      </c>
      <c r="U385" s="44">
        <f t="shared" si="64"/>
        <v>0</v>
      </c>
      <c r="V385" s="44">
        <f t="shared" si="65"/>
        <v>0</v>
      </c>
      <c r="W385" s="44">
        <f t="shared" si="66"/>
        <v>0</v>
      </c>
      <c r="X385" s="44">
        <f t="shared" si="67"/>
        <v>0</v>
      </c>
      <c r="Y385" s="44">
        <f t="shared" si="68"/>
        <v>108017.18762555241</v>
      </c>
      <c r="Z385" s="44">
        <f t="shared" si="69"/>
        <v>28804.583366813979</v>
      </c>
      <c r="AA385" s="44">
        <f t="shared" si="70"/>
        <v>0</v>
      </c>
      <c r="AB385" s="44">
        <f t="shared" si="71"/>
        <v>0</v>
      </c>
      <c r="AC385" s="44">
        <f t="shared" si="72"/>
        <v>0</v>
      </c>
      <c r="AD385" s="44">
        <f t="shared" si="73"/>
        <v>47203.510992366406</v>
      </c>
      <c r="AE385" s="12">
        <f t="shared" si="74"/>
        <v>184025.28198473281</v>
      </c>
    </row>
    <row r="386" spans="1:31" ht="12.6" hidden="1" customHeight="1" x14ac:dyDescent="0.2">
      <c r="A386" s="26" t="s">
        <v>257</v>
      </c>
      <c r="B386" s="19"/>
      <c r="C386" s="19"/>
      <c r="D386" s="20"/>
      <c r="E386" s="21"/>
      <c r="F386" s="22"/>
      <c r="G386" s="20">
        <v>7</v>
      </c>
      <c r="H386" s="20"/>
      <c r="I386" s="20">
        <v>5500</v>
      </c>
      <c r="J386" s="20">
        <v>1361</v>
      </c>
      <c r="K386" s="20">
        <v>9200</v>
      </c>
      <c r="L386" s="20"/>
      <c r="M386" s="20"/>
      <c r="N386" s="20">
        <v>1470</v>
      </c>
      <c r="O386" s="20">
        <v>17538</v>
      </c>
      <c r="P386" s="23" t="str">
        <f>VLOOKUP(A386,'ИЗ ОСНОВЫ НОМЕНКЛАТУР'!D:E,2,0)</f>
        <v>Кромочные материалы</v>
      </c>
      <c r="Q386" s="23" t="str">
        <f>VLOOKUP(A386,'ИЗ ОСНОВЫ НОМЕНКЛАТУР'!D:F,3,0)</f>
        <v>Кромка ПВХ Китай</v>
      </c>
      <c r="R386" s="40">
        <f>VLOOKUP(A:A,'ИЗ ОСНОВЫ НОМЕНКЛАТУР'!D:G,4,0)</f>
        <v>43.130755597014925</v>
      </c>
      <c r="S386" s="12" t="str">
        <f>VLOOKUP(A:A,'ИЗ ОСНОВЫ НОМЕНКЛАТУР'!D:H,5,0)</f>
        <v>C</v>
      </c>
      <c r="T386" s="44">
        <f t="shared" si="63"/>
        <v>0</v>
      </c>
      <c r="U386" s="44">
        <f t="shared" si="64"/>
        <v>0</v>
      </c>
      <c r="V386" s="44">
        <f t="shared" si="65"/>
        <v>0</v>
      </c>
      <c r="W386" s="44">
        <f t="shared" si="66"/>
        <v>301.91528917910449</v>
      </c>
      <c r="X386" s="44">
        <f t="shared" si="67"/>
        <v>0</v>
      </c>
      <c r="Y386" s="44">
        <f t="shared" si="68"/>
        <v>237219.1557835821</v>
      </c>
      <c r="Z386" s="44">
        <f t="shared" si="69"/>
        <v>58700.958367537314</v>
      </c>
      <c r="AA386" s="44">
        <f t="shared" si="70"/>
        <v>396802.95149253734</v>
      </c>
      <c r="AB386" s="44">
        <f t="shared" si="71"/>
        <v>0</v>
      </c>
      <c r="AC386" s="44">
        <f t="shared" si="72"/>
        <v>0</v>
      </c>
      <c r="AD386" s="44">
        <f t="shared" si="73"/>
        <v>63402.210727611942</v>
      </c>
      <c r="AE386" s="12">
        <f t="shared" si="74"/>
        <v>756427.19166044774</v>
      </c>
    </row>
    <row r="387" spans="1:31" ht="12.6" hidden="1" customHeight="1" x14ac:dyDescent="0.2">
      <c r="A387" s="26" t="s">
        <v>241</v>
      </c>
      <c r="B387" s="19"/>
      <c r="C387" s="19"/>
      <c r="D387" s="20"/>
      <c r="E387" s="21"/>
      <c r="F387" s="22"/>
      <c r="G387" s="20">
        <v>170</v>
      </c>
      <c r="H387" s="20"/>
      <c r="I387" s="20">
        <v>78000</v>
      </c>
      <c r="J387" s="20">
        <v>1843</v>
      </c>
      <c r="K387" s="20">
        <v>1100</v>
      </c>
      <c r="L387" s="20"/>
      <c r="M387" s="20">
        <v>3400</v>
      </c>
      <c r="N387" s="20">
        <v>2790</v>
      </c>
      <c r="O387" s="20">
        <v>87303</v>
      </c>
      <c r="P387" s="23" t="str">
        <f>VLOOKUP(A387,'ИЗ ОСНОВЫ НОМЕНКЛАТУР'!D:E,2,0)</f>
        <v>Кромочные материалы</v>
      </c>
      <c r="Q387" s="23" t="str">
        <f>VLOOKUP(A387,'ИЗ ОСНОВЫ НОМЕНКЛАТУР'!D:F,3,0)</f>
        <v>Кромка ПВХ Китай</v>
      </c>
      <c r="R387" s="40">
        <f>VLOOKUP(A:A,'ИЗ ОСНОВЫ НОМЕНКЛАТУР'!D:G,4,0)</f>
        <v>44.179358717434873</v>
      </c>
      <c r="S387" s="12" t="str">
        <f>VLOOKUP(A:A,'ИЗ ОСНОВЫ НОМЕНКЛАТУР'!D:H,5,0)</f>
        <v>B</v>
      </c>
      <c r="T387" s="44">
        <f t="shared" si="63"/>
        <v>0</v>
      </c>
      <c r="U387" s="44">
        <f t="shared" si="64"/>
        <v>0</v>
      </c>
      <c r="V387" s="44">
        <f t="shared" si="65"/>
        <v>0</v>
      </c>
      <c r="W387" s="44">
        <f t="shared" si="66"/>
        <v>7510.4909819639288</v>
      </c>
      <c r="X387" s="44">
        <f t="shared" si="67"/>
        <v>0</v>
      </c>
      <c r="Y387" s="44">
        <f t="shared" si="68"/>
        <v>3445989.97995992</v>
      </c>
      <c r="Z387" s="44">
        <f t="shared" si="69"/>
        <v>81422.558116232467</v>
      </c>
      <c r="AA387" s="44">
        <f t="shared" si="70"/>
        <v>48597.29458917836</v>
      </c>
      <c r="AB387" s="44">
        <f t="shared" si="71"/>
        <v>0</v>
      </c>
      <c r="AC387" s="44">
        <f t="shared" si="72"/>
        <v>150209.81963927858</v>
      </c>
      <c r="AD387" s="44">
        <f t="shared" si="73"/>
        <v>123260.41082164329</v>
      </c>
      <c r="AE387" s="12">
        <f t="shared" si="74"/>
        <v>3856990.5541082164</v>
      </c>
    </row>
    <row r="388" spans="1:31" ht="12.6" hidden="1" customHeight="1" x14ac:dyDescent="0.2">
      <c r="A388" s="26" t="s">
        <v>4251</v>
      </c>
      <c r="B388" s="19"/>
      <c r="C388" s="19"/>
      <c r="D388" s="20"/>
      <c r="E388" s="21"/>
      <c r="F388" s="22"/>
      <c r="G388" s="21"/>
      <c r="H388" s="22"/>
      <c r="I388" s="20"/>
      <c r="J388" s="20"/>
      <c r="K388" s="20">
        <v>300</v>
      </c>
      <c r="L388" s="20"/>
      <c r="M388" s="20"/>
      <c r="N388" s="20">
        <v>79</v>
      </c>
      <c r="O388" s="20">
        <v>379</v>
      </c>
      <c r="P388" s="23" t="str">
        <f>VLOOKUP(A388,'ИЗ ОСНОВЫ НОМЕНКЛАТУР'!D:E,2,0)</f>
        <v>Кромочные материалы</v>
      </c>
      <c r="Q388" s="23" t="str">
        <f>VLOOKUP(A388,'ИЗ ОСНОВЫ НОМЕНКЛАТУР'!D:F,3,0)</f>
        <v>Распродажа кромка</v>
      </c>
      <c r="R388" s="40">
        <f>VLOOKUP(A:A,'ИЗ ОСНОВЫ НОМЕНКЛАТУР'!D:G,4,0)</f>
        <v>31.707124010554089</v>
      </c>
      <c r="S388" s="12" t="str">
        <f>VLOOKUP(A:A,'ИЗ ОСНОВЫ НОМЕНКЛАТУР'!D:H,5,0)</f>
        <v>C</v>
      </c>
      <c r="T388" s="44">
        <f t="shared" si="63"/>
        <v>0</v>
      </c>
      <c r="U388" s="44">
        <f t="shared" si="64"/>
        <v>0</v>
      </c>
      <c r="V388" s="44">
        <f t="shared" si="65"/>
        <v>0</v>
      </c>
      <c r="W388" s="44">
        <f t="shared" si="66"/>
        <v>0</v>
      </c>
      <c r="X388" s="44">
        <f t="shared" si="67"/>
        <v>0</v>
      </c>
      <c r="Y388" s="44">
        <f t="shared" si="68"/>
        <v>0</v>
      </c>
      <c r="Z388" s="44">
        <f t="shared" si="69"/>
        <v>0</v>
      </c>
      <c r="AA388" s="44">
        <f t="shared" si="70"/>
        <v>9512.1372031662268</v>
      </c>
      <c r="AB388" s="44">
        <f t="shared" si="71"/>
        <v>0</v>
      </c>
      <c r="AC388" s="44">
        <f t="shared" si="72"/>
        <v>0</v>
      </c>
      <c r="AD388" s="44">
        <f t="shared" si="73"/>
        <v>2504.8627968337732</v>
      </c>
      <c r="AE388" s="12">
        <f t="shared" si="74"/>
        <v>12017</v>
      </c>
    </row>
    <row r="389" spans="1:31" ht="12.6" hidden="1" customHeight="1" x14ac:dyDescent="0.2">
      <c r="A389" s="26" t="s">
        <v>660</v>
      </c>
      <c r="B389" s="19"/>
      <c r="C389" s="19"/>
      <c r="D389" s="20"/>
      <c r="E389" s="21"/>
      <c r="F389" s="22"/>
      <c r="G389" s="21"/>
      <c r="H389" s="22"/>
      <c r="I389" s="20"/>
      <c r="J389" s="20">
        <v>2815</v>
      </c>
      <c r="K389" s="20"/>
      <c r="L389" s="20"/>
      <c r="M389" s="20"/>
      <c r="N389" s="20"/>
      <c r="O389" s="20">
        <v>2815</v>
      </c>
      <c r="P389" s="23" t="str">
        <f>VLOOKUP(A389,'ИЗ ОСНОВЫ НОМЕНКЛАТУР'!D:E,2,0)</f>
        <v>Кромочные материалы</v>
      </c>
      <c r="Q389" s="23" t="str">
        <f>VLOOKUP(A389,'ИЗ ОСНОВЫ НОМЕНКЛАТУР'!D:F,3,0)</f>
        <v>Кромка ПВХ Турция</v>
      </c>
      <c r="R389" s="40">
        <f>VLOOKUP(A:A,'ИЗ ОСНОВЫ НОМЕНКЛАТУР'!D:G,4,0)</f>
        <v>40.471221682847897</v>
      </c>
      <c r="S389" s="12" t="str">
        <f>VLOOKUP(A:A,'ИЗ ОСНОВЫ НОМЕНКЛАТУР'!D:H,5,0)</f>
        <v>C</v>
      </c>
      <c r="T389" s="44">
        <f t="shared" si="63"/>
        <v>0</v>
      </c>
      <c r="U389" s="44">
        <f t="shared" si="64"/>
        <v>0</v>
      </c>
      <c r="V389" s="44">
        <f t="shared" si="65"/>
        <v>0</v>
      </c>
      <c r="W389" s="44">
        <f t="shared" si="66"/>
        <v>0</v>
      </c>
      <c r="X389" s="44">
        <f t="shared" si="67"/>
        <v>0</v>
      </c>
      <c r="Y389" s="44">
        <f t="shared" si="68"/>
        <v>0</v>
      </c>
      <c r="Z389" s="44">
        <f t="shared" si="69"/>
        <v>113926.48903721683</v>
      </c>
      <c r="AA389" s="44">
        <f t="shared" si="70"/>
        <v>0</v>
      </c>
      <c r="AB389" s="44">
        <f t="shared" si="71"/>
        <v>0</v>
      </c>
      <c r="AC389" s="44">
        <f t="shared" si="72"/>
        <v>0</v>
      </c>
      <c r="AD389" s="44">
        <f t="shared" si="73"/>
        <v>0</v>
      </c>
      <c r="AE389" s="12">
        <f t="shared" si="74"/>
        <v>113926.48903721683</v>
      </c>
    </row>
    <row r="390" spans="1:31" ht="12.6" hidden="1" customHeight="1" x14ac:dyDescent="0.2">
      <c r="A390" s="26" t="s">
        <v>672</v>
      </c>
      <c r="B390" s="19"/>
      <c r="C390" s="19"/>
      <c r="D390" s="20"/>
      <c r="E390" s="21"/>
      <c r="F390" s="22"/>
      <c r="G390" s="21"/>
      <c r="H390" s="22"/>
      <c r="I390" s="20"/>
      <c r="J390" s="20">
        <v>400</v>
      </c>
      <c r="K390" s="20"/>
      <c r="L390" s="20"/>
      <c r="M390" s="20"/>
      <c r="N390" s="20"/>
      <c r="O390" s="20">
        <v>400</v>
      </c>
      <c r="P390" s="23" t="str">
        <f>VLOOKUP(A390,'ИЗ ОСНОВЫ НОМЕНКЛАТУР'!D:E,2,0)</f>
        <v>Кромочные материалы</v>
      </c>
      <c r="Q390" s="23" t="str">
        <f>VLOOKUP(A390,'ИЗ ОСНОВЫ НОМЕНКЛАТУР'!D:F,3,0)</f>
        <v>Кромка ПВХ Турция</v>
      </c>
      <c r="R390" s="40">
        <f>VLOOKUP(A:A,'ИЗ ОСНОВЫ НОМЕНКЛАТУР'!D:G,4,0)</f>
        <v>41.48565515925997</v>
      </c>
      <c r="S390" s="12" t="str">
        <f>VLOOKUP(A:A,'ИЗ ОСНОВЫ НОМЕНКЛАТУР'!D:H,5,0)</f>
        <v>C</v>
      </c>
      <c r="T390" s="44">
        <f t="shared" si="63"/>
        <v>0</v>
      </c>
      <c r="U390" s="44">
        <f t="shared" si="64"/>
        <v>0</v>
      </c>
      <c r="V390" s="44">
        <f t="shared" si="65"/>
        <v>0</v>
      </c>
      <c r="W390" s="44">
        <f t="shared" si="66"/>
        <v>0</v>
      </c>
      <c r="X390" s="44">
        <f t="shared" si="67"/>
        <v>0</v>
      </c>
      <c r="Y390" s="44">
        <f t="shared" si="68"/>
        <v>0</v>
      </c>
      <c r="Z390" s="44">
        <f t="shared" si="69"/>
        <v>16594.262063703987</v>
      </c>
      <c r="AA390" s="44">
        <f t="shared" si="70"/>
        <v>0</v>
      </c>
      <c r="AB390" s="44">
        <f t="shared" si="71"/>
        <v>0</v>
      </c>
      <c r="AC390" s="44">
        <f t="shared" si="72"/>
        <v>0</v>
      </c>
      <c r="AD390" s="44">
        <f t="shared" si="73"/>
        <v>0</v>
      </c>
      <c r="AE390" s="12">
        <f t="shared" si="74"/>
        <v>16594.262063703987</v>
      </c>
    </row>
    <row r="391" spans="1:31" ht="12.6" hidden="1" customHeight="1" x14ac:dyDescent="0.2">
      <c r="A391" s="26" t="s">
        <v>673</v>
      </c>
      <c r="B391" s="19"/>
      <c r="C391" s="19"/>
      <c r="D391" s="20"/>
      <c r="E391" s="21"/>
      <c r="F391" s="22"/>
      <c r="G391" s="21"/>
      <c r="H391" s="22"/>
      <c r="I391" s="20"/>
      <c r="J391" s="20">
        <v>319</v>
      </c>
      <c r="K391" s="20"/>
      <c r="L391" s="20"/>
      <c r="M391" s="20"/>
      <c r="N391" s="20"/>
      <c r="O391" s="20">
        <v>319</v>
      </c>
      <c r="P391" s="23" t="str">
        <f>VLOOKUP(A391,'ИЗ ОСНОВЫ НОМЕНКЛАТУР'!D:E,2,0)</f>
        <v>Кромочные материалы</v>
      </c>
      <c r="Q391" s="23" t="str">
        <f>VLOOKUP(A391,'ИЗ ОСНОВЫ НОМЕНКЛАТУР'!D:F,3,0)</f>
        <v>Кромка ПВХ Турция</v>
      </c>
      <c r="R391" s="40">
        <f>VLOOKUP(A:A,'ИЗ ОСНОВЫ НОМЕНКЛАТУР'!D:G,4,0)</f>
        <v>42.085140540540543</v>
      </c>
      <c r="S391" s="12" t="str">
        <f>VLOOKUP(A:A,'ИЗ ОСНОВЫ НОМЕНКЛАТУР'!D:H,5,0)</f>
        <v>C</v>
      </c>
      <c r="T391" s="44">
        <f t="shared" si="63"/>
        <v>0</v>
      </c>
      <c r="U391" s="44">
        <f t="shared" si="64"/>
        <v>0</v>
      </c>
      <c r="V391" s="44">
        <f t="shared" si="65"/>
        <v>0</v>
      </c>
      <c r="W391" s="44">
        <f t="shared" si="66"/>
        <v>0</v>
      </c>
      <c r="X391" s="44">
        <f t="shared" si="67"/>
        <v>0</v>
      </c>
      <c r="Y391" s="44">
        <f t="shared" si="68"/>
        <v>0</v>
      </c>
      <c r="Z391" s="44">
        <f t="shared" si="69"/>
        <v>13425.159832432433</v>
      </c>
      <c r="AA391" s="44">
        <f t="shared" si="70"/>
        <v>0</v>
      </c>
      <c r="AB391" s="44">
        <f t="shared" si="71"/>
        <v>0</v>
      </c>
      <c r="AC391" s="44">
        <f t="shared" si="72"/>
        <v>0</v>
      </c>
      <c r="AD391" s="44">
        <f t="shared" si="73"/>
        <v>0</v>
      </c>
      <c r="AE391" s="12">
        <f t="shared" si="74"/>
        <v>13425.159832432433</v>
      </c>
    </row>
    <row r="392" spans="1:31" ht="12.6" hidden="1" customHeight="1" x14ac:dyDescent="0.2">
      <c r="A392" s="26" t="s">
        <v>254</v>
      </c>
      <c r="B392" s="19"/>
      <c r="C392" s="19"/>
      <c r="D392" s="20"/>
      <c r="E392" s="21"/>
      <c r="F392" s="22"/>
      <c r="G392" s="20">
        <v>300</v>
      </c>
      <c r="H392" s="20"/>
      <c r="I392" s="20">
        <v>9500</v>
      </c>
      <c r="J392" s="20">
        <v>1947</v>
      </c>
      <c r="K392" s="20">
        <v>10400</v>
      </c>
      <c r="L392" s="20"/>
      <c r="M392" s="20"/>
      <c r="N392" s="20">
        <v>1990</v>
      </c>
      <c r="O392" s="20">
        <v>24137</v>
      </c>
      <c r="P392" s="23" t="str">
        <f>VLOOKUP(A392,'ИЗ ОСНОВЫ НОМЕНКЛАТУР'!D:E,2,0)</f>
        <v>Кромочные материалы</v>
      </c>
      <c r="Q392" s="23" t="str">
        <f>VLOOKUP(A392,'ИЗ ОСНОВЫ НОМЕНКЛАТУР'!D:F,3,0)</f>
        <v>Кромка ПВХ Китай</v>
      </c>
      <c r="R392" s="40">
        <f>VLOOKUP(A:A,'ИЗ ОСНОВЫ НОМЕНКЛАТУР'!D:G,4,0)</f>
        <v>49.757841658812438</v>
      </c>
      <c r="S392" s="12" t="str">
        <f>VLOOKUP(A:A,'ИЗ ОСНОВЫ НОМЕНКЛАТУР'!D:H,5,0)</f>
        <v>C</v>
      </c>
      <c r="T392" s="44">
        <f t="shared" si="63"/>
        <v>0</v>
      </c>
      <c r="U392" s="44">
        <f t="shared" si="64"/>
        <v>0</v>
      </c>
      <c r="V392" s="44">
        <f t="shared" si="65"/>
        <v>0</v>
      </c>
      <c r="W392" s="44">
        <f t="shared" si="66"/>
        <v>14927.352497643731</v>
      </c>
      <c r="X392" s="44">
        <f t="shared" si="67"/>
        <v>0</v>
      </c>
      <c r="Y392" s="44">
        <f t="shared" si="68"/>
        <v>472699.49575871817</v>
      </c>
      <c r="Z392" s="44">
        <f t="shared" si="69"/>
        <v>96878.517709707812</v>
      </c>
      <c r="AA392" s="44">
        <f t="shared" si="70"/>
        <v>517481.55325164937</v>
      </c>
      <c r="AB392" s="44">
        <f t="shared" si="71"/>
        <v>0</v>
      </c>
      <c r="AC392" s="44">
        <f t="shared" si="72"/>
        <v>0</v>
      </c>
      <c r="AD392" s="44">
        <f t="shared" si="73"/>
        <v>99018.104901036757</v>
      </c>
      <c r="AE392" s="12">
        <f t="shared" si="74"/>
        <v>1201005.0241187559</v>
      </c>
    </row>
    <row r="393" spans="1:31" ht="12.6" hidden="1" customHeight="1" x14ac:dyDescent="0.2">
      <c r="A393" s="26" t="s">
        <v>646</v>
      </c>
      <c r="B393" s="19"/>
      <c r="C393" s="19"/>
      <c r="D393" s="20"/>
      <c r="E393" s="21"/>
      <c r="F393" s="22"/>
      <c r="G393" s="21"/>
      <c r="H393" s="22"/>
      <c r="I393" s="20"/>
      <c r="J393" s="20">
        <v>100</v>
      </c>
      <c r="K393" s="20"/>
      <c r="L393" s="20"/>
      <c r="M393" s="20"/>
      <c r="N393" s="20"/>
      <c r="O393" s="20">
        <v>100</v>
      </c>
      <c r="P393" s="23" t="str">
        <f>VLOOKUP(A393,'ИЗ ОСНОВЫ НОМЕНКЛАТУР'!D:E,2,0)</f>
        <v>Кромочные материалы</v>
      </c>
      <c r="Q393" s="23" t="str">
        <f>VLOOKUP(A393,'ИЗ ОСНОВЫ НОМЕНКЛАТУР'!D:F,3,0)</f>
        <v>Кромка ПВХ Турция</v>
      </c>
      <c r="R393" s="40">
        <f>VLOOKUP(A:A,'ИЗ ОСНОВЫ НОМЕНКЛАТУР'!D:G,4,0)</f>
        <v>59.066128571428571</v>
      </c>
      <c r="S393" s="12" t="str">
        <f>VLOOKUP(A:A,'ИЗ ОСНОВЫ НОМЕНКЛАТУР'!D:H,5,0)</f>
        <v>C</v>
      </c>
      <c r="T393" s="44">
        <f t="shared" ref="T393:T456" si="75">$R393*D393</f>
        <v>0</v>
      </c>
      <c r="U393" s="44">
        <f t="shared" ref="U393:U456" si="76">$R393*E393</f>
        <v>0</v>
      </c>
      <c r="V393" s="44">
        <f t="shared" ref="V393:V456" si="77">$R393*F393</f>
        <v>0</v>
      </c>
      <c r="W393" s="44">
        <f t="shared" ref="W393:W456" si="78">$R393*G393</f>
        <v>0</v>
      </c>
      <c r="X393" s="44">
        <f t="shared" ref="X393:X456" si="79">$R393*H393</f>
        <v>0</v>
      </c>
      <c r="Y393" s="44">
        <f t="shared" ref="Y393:Y456" si="80">$R393*I393</f>
        <v>0</v>
      </c>
      <c r="Z393" s="44">
        <f t="shared" ref="Z393:Z456" si="81">$R393*J393</f>
        <v>5906.6128571428571</v>
      </c>
      <c r="AA393" s="44">
        <f t="shared" ref="AA393:AA456" si="82">$R393*K393</f>
        <v>0</v>
      </c>
      <c r="AB393" s="44">
        <f t="shared" ref="AB393:AB456" si="83">$R393*L393</f>
        <v>0</v>
      </c>
      <c r="AC393" s="44">
        <f t="shared" ref="AC393:AC456" si="84">$R393*M393</f>
        <v>0</v>
      </c>
      <c r="AD393" s="44">
        <f t="shared" ref="AD393:AD456" si="85">$R393*N393</f>
        <v>0</v>
      </c>
      <c r="AE393" s="12">
        <f t="shared" ref="AE393:AE456" si="86">SUM(T393:AD393)</f>
        <v>5906.6128571428571</v>
      </c>
    </row>
    <row r="394" spans="1:31" ht="12.6" hidden="1" customHeight="1" x14ac:dyDescent="0.2">
      <c r="A394" s="26" t="s">
        <v>886</v>
      </c>
      <c r="B394" s="19"/>
      <c r="C394" s="19"/>
      <c r="D394" s="20"/>
      <c r="E394" s="21"/>
      <c r="F394" s="22"/>
      <c r="G394" s="21"/>
      <c r="H394" s="22"/>
      <c r="I394" s="20"/>
      <c r="J394" s="20">
        <v>1580</v>
      </c>
      <c r="K394" s="20">
        <v>1490</v>
      </c>
      <c r="L394" s="20">
        <v>12</v>
      </c>
      <c r="M394" s="20"/>
      <c r="N394" s="20"/>
      <c r="O394" s="20">
        <v>3082</v>
      </c>
      <c r="P394" s="23" t="str">
        <f>VLOOKUP(A394,'ИЗ ОСНОВЫ НОМЕНКЛАТУР'!D:E,2,0)</f>
        <v>Кромочные материалы</v>
      </c>
      <c r="Q394" s="23" t="str">
        <f>VLOOKUP(A394,'ИЗ ОСНОВЫ НОМЕНКЛАТУР'!D:F,3,0)</f>
        <v>Распродажа кромка</v>
      </c>
      <c r="R394" s="40">
        <f>VLOOKUP(A:A,'ИЗ ОСНОВЫ НОМЕНКЛАТУР'!D:G,4,0)</f>
        <v>33.353071389042611</v>
      </c>
      <c r="S394" s="12" t="str">
        <f>VLOOKUP(A:A,'ИЗ ОСНОВЫ НОМЕНКЛАТУР'!D:H,5,0)</f>
        <v>C</v>
      </c>
      <c r="T394" s="44">
        <f t="shared" si="75"/>
        <v>0</v>
      </c>
      <c r="U394" s="44">
        <f t="shared" si="76"/>
        <v>0</v>
      </c>
      <c r="V394" s="44">
        <f t="shared" si="77"/>
        <v>0</v>
      </c>
      <c r="W394" s="44">
        <f t="shared" si="78"/>
        <v>0</v>
      </c>
      <c r="X394" s="44">
        <f t="shared" si="79"/>
        <v>0</v>
      </c>
      <c r="Y394" s="44">
        <f t="shared" si="80"/>
        <v>0</v>
      </c>
      <c r="Z394" s="44">
        <f t="shared" si="81"/>
        <v>52697.852794687329</v>
      </c>
      <c r="AA394" s="44">
        <f t="shared" si="82"/>
        <v>49696.076369673494</v>
      </c>
      <c r="AB394" s="44">
        <f t="shared" si="83"/>
        <v>400.23685666851134</v>
      </c>
      <c r="AC394" s="44">
        <f t="shared" si="84"/>
        <v>0</v>
      </c>
      <c r="AD394" s="44">
        <f t="shared" si="85"/>
        <v>0</v>
      </c>
      <c r="AE394" s="12">
        <f t="shared" si="86"/>
        <v>102794.16602102935</v>
      </c>
    </row>
    <row r="395" spans="1:31" ht="12.6" hidden="1" customHeight="1" x14ac:dyDescent="0.2">
      <c r="A395" s="26" t="s">
        <v>242</v>
      </c>
      <c r="B395" s="19"/>
      <c r="C395" s="19"/>
      <c r="D395" s="20"/>
      <c r="E395" s="21"/>
      <c r="F395" s="22"/>
      <c r="G395" s="20">
        <v>432</v>
      </c>
      <c r="H395" s="20"/>
      <c r="I395" s="20"/>
      <c r="J395" s="20">
        <v>3281</v>
      </c>
      <c r="K395" s="20">
        <v>8000</v>
      </c>
      <c r="L395" s="20">
        <v>62</v>
      </c>
      <c r="M395" s="20">
        <v>3000</v>
      </c>
      <c r="N395" s="20">
        <v>1658</v>
      </c>
      <c r="O395" s="20">
        <v>16433</v>
      </c>
      <c r="P395" s="23" t="str">
        <f>VLOOKUP(A395,'ИЗ ОСНОВЫ НОМЕНКЛАТУР'!D:E,2,0)</f>
        <v>Кромочные материалы</v>
      </c>
      <c r="Q395" s="23" t="str">
        <f>VLOOKUP(A395,'ИЗ ОСНОВЫ НОМЕНКЛАТУР'!D:F,3,0)</f>
        <v>Кромка ПВХ Китай</v>
      </c>
      <c r="R395" s="40">
        <f>VLOOKUP(A:A,'ИЗ ОСНОВЫ НОМЕНКЛАТУР'!D:G,4,0)</f>
        <v>48.987159090909088</v>
      </c>
      <c r="S395" s="12" t="str">
        <f>VLOOKUP(A:A,'ИЗ ОСНОВЫ НОМЕНКЛАТУР'!D:H,5,0)</f>
        <v>B</v>
      </c>
      <c r="T395" s="44">
        <f t="shared" si="75"/>
        <v>0</v>
      </c>
      <c r="U395" s="44">
        <f t="shared" si="76"/>
        <v>0</v>
      </c>
      <c r="V395" s="44">
        <f t="shared" si="77"/>
        <v>0</v>
      </c>
      <c r="W395" s="44">
        <f t="shared" si="78"/>
        <v>21162.452727272725</v>
      </c>
      <c r="X395" s="44">
        <f t="shared" si="79"/>
        <v>0</v>
      </c>
      <c r="Y395" s="44">
        <f t="shared" si="80"/>
        <v>0</v>
      </c>
      <c r="Z395" s="44">
        <f t="shared" si="81"/>
        <v>160726.86897727271</v>
      </c>
      <c r="AA395" s="44">
        <f t="shared" si="82"/>
        <v>391897.27272727271</v>
      </c>
      <c r="AB395" s="44">
        <f t="shared" si="83"/>
        <v>3037.2038636363636</v>
      </c>
      <c r="AC395" s="44">
        <f t="shared" si="84"/>
        <v>146961.47727272726</v>
      </c>
      <c r="AD395" s="44">
        <f t="shared" si="85"/>
        <v>81220.709772727263</v>
      </c>
      <c r="AE395" s="12">
        <f t="shared" si="86"/>
        <v>805005.98534090898</v>
      </c>
    </row>
    <row r="396" spans="1:31" ht="12.6" hidden="1" customHeight="1" x14ac:dyDescent="0.2">
      <c r="A396" s="26" t="s">
        <v>644</v>
      </c>
      <c r="B396" s="19"/>
      <c r="C396" s="19"/>
      <c r="D396" s="20"/>
      <c r="E396" s="21"/>
      <c r="F396" s="22"/>
      <c r="G396" s="21"/>
      <c r="H396" s="22"/>
      <c r="I396" s="20"/>
      <c r="J396" s="20">
        <v>3720</v>
      </c>
      <c r="K396" s="20"/>
      <c r="L396" s="20"/>
      <c r="M396" s="20"/>
      <c r="N396" s="20"/>
      <c r="O396" s="20">
        <v>3720</v>
      </c>
      <c r="P396" s="23" t="str">
        <f>VLOOKUP(A396,'ИЗ ОСНОВЫ НОМЕНКЛАТУР'!D:E,2,0)</f>
        <v>Кромочные материалы</v>
      </c>
      <c r="Q396" s="23" t="str">
        <f>VLOOKUP(A396,'ИЗ ОСНОВЫ НОМЕНКЛАТУР'!D:F,3,0)</f>
        <v>Кромка ПВХ Турция</v>
      </c>
      <c r="R396" s="40">
        <f>VLOOKUP(A:A,'ИЗ ОСНОВЫ НОМЕНКЛАТУР'!D:G,4,0)</f>
        <v>36.484538973384034</v>
      </c>
      <c r="S396" s="12" t="str">
        <f>VLOOKUP(A:A,'ИЗ ОСНОВЫ НОМЕНКЛАТУР'!D:H,5,0)</f>
        <v>C</v>
      </c>
      <c r="T396" s="44">
        <f t="shared" si="75"/>
        <v>0</v>
      </c>
      <c r="U396" s="44">
        <f t="shared" si="76"/>
        <v>0</v>
      </c>
      <c r="V396" s="44">
        <f t="shared" si="77"/>
        <v>0</v>
      </c>
      <c r="W396" s="44">
        <f t="shared" si="78"/>
        <v>0</v>
      </c>
      <c r="X396" s="44">
        <f t="shared" si="79"/>
        <v>0</v>
      </c>
      <c r="Y396" s="44">
        <f t="shared" si="80"/>
        <v>0</v>
      </c>
      <c r="Z396" s="44">
        <f t="shared" si="81"/>
        <v>135722.48498098861</v>
      </c>
      <c r="AA396" s="44">
        <f t="shared" si="82"/>
        <v>0</v>
      </c>
      <c r="AB396" s="44">
        <f t="shared" si="83"/>
        <v>0</v>
      </c>
      <c r="AC396" s="44">
        <f t="shared" si="84"/>
        <v>0</v>
      </c>
      <c r="AD396" s="44">
        <f t="shared" si="85"/>
        <v>0</v>
      </c>
      <c r="AE396" s="12">
        <f t="shared" si="86"/>
        <v>135722.48498098861</v>
      </c>
    </row>
    <row r="397" spans="1:31" ht="12.6" hidden="1" customHeight="1" x14ac:dyDescent="0.2">
      <c r="A397" s="26" t="s">
        <v>658</v>
      </c>
      <c r="B397" s="19"/>
      <c r="C397" s="19"/>
      <c r="D397" s="20"/>
      <c r="E397" s="21"/>
      <c r="F397" s="22"/>
      <c r="G397" s="21"/>
      <c r="H397" s="22"/>
      <c r="I397" s="20"/>
      <c r="J397" s="20">
        <v>590</v>
      </c>
      <c r="K397" s="20"/>
      <c r="L397" s="20"/>
      <c r="M397" s="20"/>
      <c r="N397" s="20"/>
      <c r="O397" s="20">
        <v>590</v>
      </c>
      <c r="P397" s="23" t="str">
        <f>VLOOKUP(A397,'ИЗ ОСНОВЫ НОМЕНКЛАТУР'!D:E,2,0)</f>
        <v>Кромочные материалы</v>
      </c>
      <c r="Q397" s="23" t="str">
        <f>VLOOKUP(A397,'ИЗ ОСНОВЫ НОМЕНКЛАТУР'!D:F,3,0)</f>
        <v>Кромка ПВХ Турция</v>
      </c>
      <c r="R397" s="40">
        <f>VLOOKUP(A:A,'ИЗ ОСНОВЫ НОМЕНКЛАТУР'!D:G,4,0)</f>
        <v>34.626358320042527</v>
      </c>
      <c r="S397" s="12" t="str">
        <f>VLOOKUP(A:A,'ИЗ ОСНОВЫ НОМЕНКЛАТУР'!D:H,5,0)</f>
        <v>C</v>
      </c>
      <c r="T397" s="44">
        <f t="shared" si="75"/>
        <v>0</v>
      </c>
      <c r="U397" s="44">
        <f t="shared" si="76"/>
        <v>0</v>
      </c>
      <c r="V397" s="44">
        <f t="shared" si="77"/>
        <v>0</v>
      </c>
      <c r="W397" s="44">
        <f t="shared" si="78"/>
        <v>0</v>
      </c>
      <c r="X397" s="44">
        <f t="shared" si="79"/>
        <v>0</v>
      </c>
      <c r="Y397" s="44">
        <f t="shared" si="80"/>
        <v>0</v>
      </c>
      <c r="Z397" s="44">
        <f t="shared" si="81"/>
        <v>20429.551408825093</v>
      </c>
      <c r="AA397" s="44">
        <f t="shared" si="82"/>
        <v>0</v>
      </c>
      <c r="AB397" s="44">
        <f t="shared" si="83"/>
        <v>0</v>
      </c>
      <c r="AC397" s="44">
        <f t="shared" si="84"/>
        <v>0</v>
      </c>
      <c r="AD397" s="44">
        <f t="shared" si="85"/>
        <v>0</v>
      </c>
      <c r="AE397" s="12">
        <f t="shared" si="86"/>
        <v>20429.551408825093</v>
      </c>
    </row>
    <row r="398" spans="1:31" ht="12.6" hidden="1" customHeight="1" x14ac:dyDescent="0.2">
      <c r="A398" s="26" t="s">
        <v>259</v>
      </c>
      <c r="B398" s="19"/>
      <c r="C398" s="19"/>
      <c r="D398" s="20"/>
      <c r="E398" s="21"/>
      <c r="F398" s="22"/>
      <c r="G398" s="21"/>
      <c r="H398" s="22"/>
      <c r="I398" s="20"/>
      <c r="J398" s="20">
        <v>706</v>
      </c>
      <c r="K398" s="20">
        <v>12500</v>
      </c>
      <c r="L398" s="20">
        <v>40</v>
      </c>
      <c r="M398" s="20"/>
      <c r="N398" s="20">
        <v>1679</v>
      </c>
      <c r="O398" s="20">
        <v>14925</v>
      </c>
      <c r="P398" s="23" t="str">
        <f>VLOOKUP(A398,'ИЗ ОСНОВЫ НОМЕНКЛАТУР'!D:E,2,0)</f>
        <v>Кромочные материалы</v>
      </c>
      <c r="Q398" s="23" t="str">
        <f>VLOOKUP(A398,'ИЗ ОСНОВЫ НОМЕНКЛАТУР'!D:F,3,0)</f>
        <v>Кромка ПВХ Китай</v>
      </c>
      <c r="R398" s="40">
        <f>VLOOKUP(A:A,'ИЗ ОСНОВЫ НОМЕНКЛАТУР'!D:G,4,0)</f>
        <v>49.370959821428571</v>
      </c>
      <c r="S398" s="12" t="str">
        <f>VLOOKUP(A:A,'ИЗ ОСНОВЫ НОМЕНКЛАТУР'!D:H,5,0)</f>
        <v>C</v>
      </c>
      <c r="T398" s="44">
        <f t="shared" si="75"/>
        <v>0</v>
      </c>
      <c r="U398" s="44">
        <f t="shared" si="76"/>
        <v>0</v>
      </c>
      <c r="V398" s="44">
        <f t="shared" si="77"/>
        <v>0</v>
      </c>
      <c r="W398" s="44">
        <f t="shared" si="78"/>
        <v>0</v>
      </c>
      <c r="X398" s="44">
        <f t="shared" si="79"/>
        <v>0</v>
      </c>
      <c r="Y398" s="44">
        <f t="shared" si="80"/>
        <v>0</v>
      </c>
      <c r="Z398" s="44">
        <f t="shared" si="81"/>
        <v>34855.897633928573</v>
      </c>
      <c r="AA398" s="44">
        <f t="shared" si="82"/>
        <v>617136.99776785716</v>
      </c>
      <c r="AB398" s="44">
        <f t="shared" si="83"/>
        <v>1974.8383928571429</v>
      </c>
      <c r="AC398" s="44">
        <f t="shared" si="84"/>
        <v>0</v>
      </c>
      <c r="AD398" s="44">
        <f t="shared" si="85"/>
        <v>82893.841540178575</v>
      </c>
      <c r="AE398" s="12">
        <f t="shared" si="86"/>
        <v>736861.57533482136</v>
      </c>
    </row>
    <row r="399" spans="1:31" ht="12.6" hidden="1" customHeight="1" x14ac:dyDescent="0.2">
      <c r="A399" s="26" t="s">
        <v>666</v>
      </c>
      <c r="B399" s="19"/>
      <c r="C399" s="19"/>
      <c r="D399" s="20"/>
      <c r="E399" s="21"/>
      <c r="F399" s="22"/>
      <c r="G399" s="21"/>
      <c r="H399" s="22"/>
      <c r="I399" s="20"/>
      <c r="J399" s="20">
        <v>2787</v>
      </c>
      <c r="K399" s="20"/>
      <c r="L399" s="20"/>
      <c r="M399" s="20"/>
      <c r="N399" s="20"/>
      <c r="O399" s="20">
        <v>2787</v>
      </c>
      <c r="P399" s="23" t="str">
        <f>VLOOKUP(A399,'ИЗ ОСНОВЫ НОМЕНКЛАТУР'!D:E,2,0)</f>
        <v>Кромочные материалы</v>
      </c>
      <c r="Q399" s="23" t="str">
        <f>VLOOKUP(A399,'ИЗ ОСНОВЫ НОМЕНКЛАТУР'!D:F,3,0)</f>
        <v>Кромка ПВХ Турция</v>
      </c>
      <c r="R399" s="40">
        <f>VLOOKUP(A:A,'ИЗ ОСНОВЫ НОМЕНКЛАТУР'!D:G,4,0)</f>
        <v>33.791972217144945</v>
      </c>
      <c r="S399" s="12" t="str">
        <f>VLOOKUP(A:A,'ИЗ ОСНОВЫ НОМЕНКЛАТУР'!D:H,5,0)</f>
        <v>C</v>
      </c>
      <c r="T399" s="44">
        <f t="shared" si="75"/>
        <v>0</v>
      </c>
      <c r="U399" s="44">
        <f t="shared" si="76"/>
        <v>0</v>
      </c>
      <c r="V399" s="44">
        <f t="shared" si="77"/>
        <v>0</v>
      </c>
      <c r="W399" s="44">
        <f t="shared" si="78"/>
        <v>0</v>
      </c>
      <c r="X399" s="44">
        <f t="shared" si="79"/>
        <v>0</v>
      </c>
      <c r="Y399" s="44">
        <f t="shared" si="80"/>
        <v>0</v>
      </c>
      <c r="Z399" s="44">
        <f t="shared" si="81"/>
        <v>94178.226569182967</v>
      </c>
      <c r="AA399" s="44">
        <f t="shared" si="82"/>
        <v>0</v>
      </c>
      <c r="AB399" s="44">
        <f t="shared" si="83"/>
        <v>0</v>
      </c>
      <c r="AC399" s="44">
        <f t="shared" si="84"/>
        <v>0</v>
      </c>
      <c r="AD399" s="44">
        <f t="shared" si="85"/>
        <v>0</v>
      </c>
      <c r="AE399" s="12">
        <f t="shared" si="86"/>
        <v>94178.226569182967</v>
      </c>
    </row>
    <row r="400" spans="1:31" ht="12.6" hidden="1" customHeight="1" x14ac:dyDescent="0.2">
      <c r="A400" s="26" t="s">
        <v>874</v>
      </c>
      <c r="B400" s="19"/>
      <c r="C400" s="19"/>
      <c r="D400" s="20"/>
      <c r="E400" s="21"/>
      <c r="F400" s="22"/>
      <c r="G400" s="21"/>
      <c r="H400" s="22"/>
      <c r="I400" s="20"/>
      <c r="J400" s="20">
        <v>1200</v>
      </c>
      <c r="K400" s="20">
        <v>10200</v>
      </c>
      <c r="L400" s="20"/>
      <c r="M400" s="20">
        <v>200</v>
      </c>
      <c r="N400" s="20"/>
      <c r="O400" s="20">
        <v>11600</v>
      </c>
      <c r="P400" s="23" t="str">
        <f>VLOOKUP(A400,'ИЗ ОСНОВЫ НОМЕНКЛАТУР'!D:E,2,0)</f>
        <v>Кромочные материалы</v>
      </c>
      <c r="Q400" s="23" t="str">
        <f>VLOOKUP(A400,'ИЗ ОСНОВЫ НОМЕНКЛАТУР'!D:F,3,0)</f>
        <v>Распродажа кромка</v>
      </c>
      <c r="R400" s="40">
        <f>VLOOKUP(A:A,'ИЗ ОСНОВЫ НОМЕНКЛАТУР'!D:G,4,0)</f>
        <v>45.004874999999998</v>
      </c>
      <c r="S400" s="12" t="str">
        <f>VLOOKUP(A:A,'ИЗ ОСНОВЫ НОМЕНКЛАТУР'!D:H,5,0)</f>
        <v>C</v>
      </c>
      <c r="T400" s="44">
        <f t="shared" si="75"/>
        <v>0</v>
      </c>
      <c r="U400" s="44">
        <f t="shared" si="76"/>
        <v>0</v>
      </c>
      <c r="V400" s="44">
        <f t="shared" si="77"/>
        <v>0</v>
      </c>
      <c r="W400" s="44">
        <f t="shared" si="78"/>
        <v>0</v>
      </c>
      <c r="X400" s="44">
        <f t="shared" si="79"/>
        <v>0</v>
      </c>
      <c r="Y400" s="44">
        <f t="shared" si="80"/>
        <v>0</v>
      </c>
      <c r="Z400" s="44">
        <f t="shared" si="81"/>
        <v>54005.85</v>
      </c>
      <c r="AA400" s="44">
        <f t="shared" si="82"/>
        <v>459049.72499999998</v>
      </c>
      <c r="AB400" s="44">
        <f t="shared" si="83"/>
        <v>0</v>
      </c>
      <c r="AC400" s="44">
        <f t="shared" si="84"/>
        <v>9000.9750000000004</v>
      </c>
      <c r="AD400" s="44">
        <f t="shared" si="85"/>
        <v>0</v>
      </c>
      <c r="AE400" s="12">
        <f t="shared" si="86"/>
        <v>522056.54999999993</v>
      </c>
    </row>
    <row r="401" spans="1:31" ht="12.6" hidden="1" customHeight="1" x14ac:dyDescent="0.2">
      <c r="A401" s="26" t="s">
        <v>680</v>
      </c>
      <c r="B401" s="19"/>
      <c r="C401" s="19"/>
      <c r="D401" s="20"/>
      <c r="E401" s="21"/>
      <c r="F401" s="22"/>
      <c r="G401" s="21"/>
      <c r="H401" s="22"/>
      <c r="I401" s="20"/>
      <c r="J401" s="20">
        <v>652</v>
      </c>
      <c r="K401" s="20"/>
      <c r="L401" s="20"/>
      <c r="M401" s="20"/>
      <c r="N401" s="20"/>
      <c r="O401" s="20">
        <v>652</v>
      </c>
      <c r="P401" s="23" t="str">
        <f>VLOOKUP(A401,'ИЗ ОСНОВЫ НОМЕНКЛАТУР'!D:E,2,0)</f>
        <v>Кромочные материалы</v>
      </c>
      <c r="Q401" s="23" t="str">
        <f>VLOOKUP(A401,'ИЗ ОСНОВЫ НОМЕНКЛАТУР'!D:F,3,0)</f>
        <v>Кромка ПВХ Турция</v>
      </c>
      <c r="R401" s="40">
        <f>VLOOKUP(A:A,'ИЗ ОСНОВЫ НОМЕНКЛАТУР'!D:G,4,0)</f>
        <v>45.190250529287226</v>
      </c>
      <c r="S401" s="12" t="str">
        <f>VLOOKUP(A:A,'ИЗ ОСНОВЫ НОМЕНКЛАТУР'!D:H,5,0)</f>
        <v>B</v>
      </c>
      <c r="T401" s="44">
        <f t="shared" si="75"/>
        <v>0</v>
      </c>
      <c r="U401" s="44">
        <f t="shared" si="76"/>
        <v>0</v>
      </c>
      <c r="V401" s="44">
        <f t="shared" si="77"/>
        <v>0</v>
      </c>
      <c r="W401" s="44">
        <f t="shared" si="78"/>
        <v>0</v>
      </c>
      <c r="X401" s="44">
        <f t="shared" si="79"/>
        <v>0</v>
      </c>
      <c r="Y401" s="44">
        <f t="shared" si="80"/>
        <v>0</v>
      </c>
      <c r="Z401" s="44">
        <f t="shared" si="81"/>
        <v>29464.043345095273</v>
      </c>
      <c r="AA401" s="44">
        <f t="shared" si="82"/>
        <v>0</v>
      </c>
      <c r="AB401" s="44">
        <f t="shared" si="83"/>
        <v>0</v>
      </c>
      <c r="AC401" s="44">
        <f t="shared" si="84"/>
        <v>0</v>
      </c>
      <c r="AD401" s="44">
        <f t="shared" si="85"/>
        <v>0</v>
      </c>
      <c r="AE401" s="12">
        <f t="shared" si="86"/>
        <v>29464.043345095273</v>
      </c>
    </row>
    <row r="402" spans="1:31" ht="12.6" hidden="1" customHeight="1" x14ac:dyDescent="0.2">
      <c r="A402" s="26" t="s">
        <v>261</v>
      </c>
      <c r="B402" s="19"/>
      <c r="C402" s="19"/>
      <c r="D402" s="20"/>
      <c r="E402" s="21"/>
      <c r="F402" s="22"/>
      <c r="G402" s="20">
        <v>46</v>
      </c>
      <c r="H402" s="20"/>
      <c r="I402" s="20"/>
      <c r="J402" s="20">
        <v>3925</v>
      </c>
      <c r="K402" s="20">
        <v>6000</v>
      </c>
      <c r="L402" s="20">
        <v>35</v>
      </c>
      <c r="M402" s="20">
        <v>1500</v>
      </c>
      <c r="N402" s="20">
        <v>1624</v>
      </c>
      <c r="O402" s="20">
        <v>13130</v>
      </c>
      <c r="P402" s="23" t="str">
        <f>VLOOKUP(A402,'ИЗ ОСНОВЫ НОМЕНКЛАТУР'!D:E,2,0)</f>
        <v>Кромочные материалы</v>
      </c>
      <c r="Q402" s="23" t="str">
        <f>VLOOKUP(A402,'ИЗ ОСНОВЫ НОМЕНКЛАТУР'!D:F,3,0)</f>
        <v>Кромка ПВХ Китай</v>
      </c>
      <c r="R402" s="40">
        <f>VLOOKUP(A:A,'ИЗ ОСНОВЫ НОМЕНКЛАТУР'!D:G,4,0)</f>
        <v>47.901488888888885</v>
      </c>
      <c r="S402" s="12" t="str">
        <f>VLOOKUP(A:A,'ИЗ ОСНОВЫ НОМЕНКЛАТУР'!D:H,5,0)</f>
        <v>C</v>
      </c>
      <c r="T402" s="44">
        <f t="shared" si="75"/>
        <v>0</v>
      </c>
      <c r="U402" s="44">
        <f t="shared" si="76"/>
        <v>0</v>
      </c>
      <c r="V402" s="44">
        <f t="shared" si="77"/>
        <v>0</v>
      </c>
      <c r="W402" s="44">
        <f t="shared" si="78"/>
        <v>2203.4684888888887</v>
      </c>
      <c r="X402" s="44">
        <f t="shared" si="79"/>
        <v>0</v>
      </c>
      <c r="Y402" s="44">
        <f t="shared" si="80"/>
        <v>0</v>
      </c>
      <c r="Z402" s="44">
        <f t="shared" si="81"/>
        <v>188013.34388888886</v>
      </c>
      <c r="AA402" s="44">
        <f t="shared" si="82"/>
        <v>287408.93333333329</v>
      </c>
      <c r="AB402" s="44">
        <f t="shared" si="83"/>
        <v>1676.5521111111109</v>
      </c>
      <c r="AC402" s="44">
        <f t="shared" si="84"/>
        <v>71852.233333333323</v>
      </c>
      <c r="AD402" s="44">
        <f t="shared" si="85"/>
        <v>77792.017955555551</v>
      </c>
      <c r="AE402" s="12">
        <f t="shared" si="86"/>
        <v>628946.54911111109</v>
      </c>
    </row>
    <row r="403" spans="1:31" ht="12.6" hidden="1" customHeight="1" x14ac:dyDescent="0.2">
      <c r="A403" s="26" t="s">
        <v>235</v>
      </c>
      <c r="B403" s="19"/>
      <c r="C403" s="19"/>
      <c r="D403" s="20"/>
      <c r="E403" s="21"/>
      <c r="F403" s="22"/>
      <c r="G403" s="21"/>
      <c r="H403" s="22"/>
      <c r="I403" s="20">
        <v>9500</v>
      </c>
      <c r="J403" s="20">
        <v>2950</v>
      </c>
      <c r="K403" s="20">
        <v>4000</v>
      </c>
      <c r="L403" s="20"/>
      <c r="M403" s="20"/>
      <c r="N403" s="20">
        <v>996</v>
      </c>
      <c r="O403" s="20">
        <v>17446</v>
      </c>
      <c r="P403" s="23" t="str">
        <f>VLOOKUP(A403,'ИЗ ОСНОВЫ НОМЕНКЛАТУР'!D:E,2,0)</f>
        <v>Кромочные материалы</v>
      </c>
      <c r="Q403" s="23" t="str">
        <f>VLOOKUP(A403,'ИЗ ОСНОВЫ НОМЕНКЛАТУР'!D:F,3,0)</f>
        <v>Кромка ПВХ Китай</v>
      </c>
      <c r="R403" s="40">
        <f>VLOOKUP(A:A,'ИЗ ОСНОВЫ НОМЕНКЛАТУР'!D:G,4,0)</f>
        <v>48.788769272383007</v>
      </c>
      <c r="S403" s="12" t="str">
        <f>VLOOKUP(A:A,'ИЗ ОСНОВЫ НОМЕНКЛАТУР'!D:H,5,0)</f>
        <v>C</v>
      </c>
      <c r="T403" s="44">
        <f t="shared" si="75"/>
        <v>0</v>
      </c>
      <c r="U403" s="44">
        <f t="shared" si="76"/>
        <v>0</v>
      </c>
      <c r="V403" s="44">
        <f t="shared" si="77"/>
        <v>0</v>
      </c>
      <c r="W403" s="44">
        <f t="shared" si="78"/>
        <v>0</v>
      </c>
      <c r="X403" s="44">
        <f t="shared" si="79"/>
        <v>0</v>
      </c>
      <c r="Y403" s="44">
        <f t="shared" si="80"/>
        <v>463493.30808763858</v>
      </c>
      <c r="Z403" s="44">
        <f t="shared" si="81"/>
        <v>143926.86935352988</v>
      </c>
      <c r="AA403" s="44">
        <f t="shared" si="82"/>
        <v>195155.07708953202</v>
      </c>
      <c r="AB403" s="44">
        <f t="shared" si="83"/>
        <v>0</v>
      </c>
      <c r="AC403" s="44">
        <f t="shared" si="84"/>
        <v>0</v>
      </c>
      <c r="AD403" s="44">
        <f t="shared" si="85"/>
        <v>48593.614195293478</v>
      </c>
      <c r="AE403" s="12">
        <f t="shared" si="86"/>
        <v>851168.86872599402</v>
      </c>
    </row>
    <row r="404" spans="1:31" ht="12.6" hidden="1" customHeight="1" x14ac:dyDescent="0.2">
      <c r="A404" s="26" t="s">
        <v>642</v>
      </c>
      <c r="B404" s="19"/>
      <c r="C404" s="19"/>
      <c r="D404" s="20"/>
      <c r="E404" s="21"/>
      <c r="F404" s="22"/>
      <c r="G404" s="21"/>
      <c r="H404" s="22"/>
      <c r="I404" s="20"/>
      <c r="J404" s="20">
        <v>1355</v>
      </c>
      <c r="K404" s="20"/>
      <c r="L404" s="20"/>
      <c r="M404" s="20"/>
      <c r="N404" s="20"/>
      <c r="O404" s="20">
        <v>1355</v>
      </c>
      <c r="P404" s="23" t="str">
        <f>VLOOKUP(A404,'ИЗ ОСНОВЫ НОМЕНКЛАТУР'!D:E,2,0)</f>
        <v>Кромочные материалы</v>
      </c>
      <c r="Q404" s="23" t="str">
        <f>VLOOKUP(A404,'ИЗ ОСНОВЫ НОМЕНКЛАТУР'!D:F,3,0)</f>
        <v>Кромка ПВХ Турция</v>
      </c>
      <c r="R404" s="40">
        <f>VLOOKUP(A:A,'ИЗ ОСНОВЫ НОМЕНКЛАТУР'!D:G,4,0)</f>
        <v>52.447669421487603</v>
      </c>
      <c r="S404" s="12" t="str">
        <f>VLOOKUP(A:A,'ИЗ ОСНОВЫ НОМЕНКЛАТУР'!D:H,5,0)</f>
        <v>C</v>
      </c>
      <c r="T404" s="44">
        <f t="shared" si="75"/>
        <v>0</v>
      </c>
      <c r="U404" s="44">
        <f t="shared" si="76"/>
        <v>0</v>
      </c>
      <c r="V404" s="44">
        <f t="shared" si="77"/>
        <v>0</v>
      </c>
      <c r="W404" s="44">
        <f t="shared" si="78"/>
        <v>0</v>
      </c>
      <c r="X404" s="44">
        <f t="shared" si="79"/>
        <v>0</v>
      </c>
      <c r="Y404" s="44">
        <f t="shared" si="80"/>
        <v>0</v>
      </c>
      <c r="Z404" s="44">
        <f t="shared" si="81"/>
        <v>71066.5920661157</v>
      </c>
      <c r="AA404" s="44">
        <f t="shared" si="82"/>
        <v>0</v>
      </c>
      <c r="AB404" s="44">
        <f t="shared" si="83"/>
        <v>0</v>
      </c>
      <c r="AC404" s="44">
        <f t="shared" si="84"/>
        <v>0</v>
      </c>
      <c r="AD404" s="44">
        <f t="shared" si="85"/>
        <v>0</v>
      </c>
      <c r="AE404" s="12">
        <f t="shared" si="86"/>
        <v>71066.5920661157</v>
      </c>
    </row>
    <row r="405" spans="1:31" ht="12.6" hidden="1" customHeight="1" x14ac:dyDescent="0.2">
      <c r="A405" s="26" t="s">
        <v>636</v>
      </c>
      <c r="B405" s="19"/>
      <c r="C405" s="19"/>
      <c r="D405" s="20"/>
      <c r="E405" s="21"/>
      <c r="F405" s="22"/>
      <c r="G405" s="21"/>
      <c r="H405" s="22"/>
      <c r="I405" s="20"/>
      <c r="J405" s="20">
        <v>157</v>
      </c>
      <c r="K405" s="20"/>
      <c r="L405" s="20"/>
      <c r="M405" s="20"/>
      <c r="N405" s="20"/>
      <c r="O405" s="20">
        <v>157</v>
      </c>
      <c r="P405" s="23" t="str">
        <f>VLOOKUP(A405,'ИЗ ОСНОВЫ НОМЕНКЛАТУР'!D:E,2,0)</f>
        <v>Кромочные материалы</v>
      </c>
      <c r="Q405" s="23" t="str">
        <f>VLOOKUP(A405,'ИЗ ОСНОВЫ НОМЕНКЛАТУР'!D:F,3,0)</f>
        <v>Кромка ПВХ Турция</v>
      </c>
      <c r="R405" s="40">
        <f>VLOOKUP(A:A,'ИЗ ОСНОВЫ НОМЕНКЛАТУР'!D:G,4,0)</f>
        <v>40.215106550907656</v>
      </c>
      <c r="S405" s="12" t="str">
        <f>VLOOKUP(A:A,'ИЗ ОСНОВЫ НОМЕНКЛАТУР'!D:H,5,0)</f>
        <v>C</v>
      </c>
      <c r="T405" s="44">
        <f t="shared" si="75"/>
        <v>0</v>
      </c>
      <c r="U405" s="44">
        <f t="shared" si="76"/>
        <v>0</v>
      </c>
      <c r="V405" s="44">
        <f t="shared" si="77"/>
        <v>0</v>
      </c>
      <c r="W405" s="44">
        <f t="shared" si="78"/>
        <v>0</v>
      </c>
      <c r="X405" s="44">
        <f t="shared" si="79"/>
        <v>0</v>
      </c>
      <c r="Y405" s="44">
        <f t="shared" si="80"/>
        <v>0</v>
      </c>
      <c r="Z405" s="44">
        <f t="shared" si="81"/>
        <v>6313.771728492502</v>
      </c>
      <c r="AA405" s="44">
        <f t="shared" si="82"/>
        <v>0</v>
      </c>
      <c r="AB405" s="44">
        <f t="shared" si="83"/>
        <v>0</v>
      </c>
      <c r="AC405" s="44">
        <f t="shared" si="84"/>
        <v>0</v>
      </c>
      <c r="AD405" s="44">
        <f t="shared" si="85"/>
        <v>0</v>
      </c>
      <c r="AE405" s="12">
        <f t="shared" si="86"/>
        <v>6313.771728492502</v>
      </c>
    </row>
    <row r="406" spans="1:31" ht="12.6" hidden="1" customHeight="1" x14ac:dyDescent="0.2">
      <c r="A406" s="26" t="s">
        <v>256</v>
      </c>
      <c r="B406" s="19"/>
      <c r="C406" s="19"/>
      <c r="D406" s="20"/>
      <c r="E406" s="21"/>
      <c r="F406" s="22"/>
      <c r="G406" s="21"/>
      <c r="H406" s="22"/>
      <c r="I406" s="20"/>
      <c r="J406" s="20">
        <v>2598</v>
      </c>
      <c r="K406" s="20">
        <v>7100</v>
      </c>
      <c r="L406" s="20"/>
      <c r="M406" s="20">
        <v>300</v>
      </c>
      <c r="N406" s="20">
        <v>3743</v>
      </c>
      <c r="O406" s="20">
        <v>13741</v>
      </c>
      <c r="P406" s="23" t="str">
        <f>VLOOKUP(A406,'ИЗ ОСНОВЫ НОМЕНКЛАТУР'!D:E,2,0)</f>
        <v>Кромочные материалы</v>
      </c>
      <c r="Q406" s="23" t="str">
        <f>VLOOKUP(A406,'ИЗ ОСНОВЫ НОМЕНКЛАТУР'!D:F,3,0)</f>
        <v>Кромка ПВХ Китай</v>
      </c>
      <c r="R406" s="40">
        <f>VLOOKUP(A:A,'ИЗ ОСНОВЫ НОМЕНКЛАТУР'!D:G,4,0)</f>
        <v>45.39163588390501</v>
      </c>
      <c r="S406" s="12" t="str">
        <f>VLOOKUP(A:A,'ИЗ ОСНОВЫ НОМЕНКЛАТУР'!D:H,5,0)</f>
        <v>C</v>
      </c>
      <c r="T406" s="44">
        <f t="shared" si="75"/>
        <v>0</v>
      </c>
      <c r="U406" s="44">
        <f t="shared" si="76"/>
        <v>0</v>
      </c>
      <c r="V406" s="44">
        <f t="shared" si="77"/>
        <v>0</v>
      </c>
      <c r="W406" s="44">
        <f t="shared" si="78"/>
        <v>0</v>
      </c>
      <c r="X406" s="44">
        <f t="shared" si="79"/>
        <v>0</v>
      </c>
      <c r="Y406" s="44">
        <f t="shared" si="80"/>
        <v>0</v>
      </c>
      <c r="Z406" s="44">
        <f t="shared" si="81"/>
        <v>117927.47002638521</v>
      </c>
      <c r="AA406" s="44">
        <f t="shared" si="82"/>
        <v>322280.61477572558</v>
      </c>
      <c r="AB406" s="44">
        <f t="shared" si="83"/>
        <v>0</v>
      </c>
      <c r="AC406" s="44">
        <f t="shared" si="84"/>
        <v>13617.490765171504</v>
      </c>
      <c r="AD406" s="44">
        <f t="shared" si="85"/>
        <v>169900.89311345646</v>
      </c>
      <c r="AE406" s="12">
        <f t="shared" si="86"/>
        <v>623726.4686807387</v>
      </c>
    </row>
    <row r="407" spans="1:31" ht="12.6" hidden="1" customHeight="1" x14ac:dyDescent="0.2">
      <c r="A407" s="26" t="s">
        <v>225</v>
      </c>
      <c r="B407" s="19"/>
      <c r="C407" s="19"/>
      <c r="D407" s="20"/>
      <c r="E407" s="21"/>
      <c r="F407" s="22"/>
      <c r="G407" s="20">
        <v>656</v>
      </c>
      <c r="H407" s="20"/>
      <c r="I407" s="20"/>
      <c r="J407" s="20">
        <v>518</v>
      </c>
      <c r="K407" s="20"/>
      <c r="L407" s="20">
        <v>93</v>
      </c>
      <c r="M407" s="20">
        <v>1000</v>
      </c>
      <c r="N407" s="20"/>
      <c r="O407" s="20">
        <v>2267</v>
      </c>
      <c r="P407" s="23" t="str">
        <f>VLOOKUP(A407,'ИЗ ОСНОВЫ НОМЕНКЛАТУР'!D:E,2,0)</f>
        <v>Кромочные материалы</v>
      </c>
      <c r="Q407" s="23" t="str">
        <f>VLOOKUP(A407,'ИЗ ОСНОВЫ НОМЕНКЛАТУР'!D:F,3,0)</f>
        <v>Кромка ПВХ Китай</v>
      </c>
      <c r="R407" s="40">
        <f>VLOOKUP(A:A,'ИЗ ОСНОВЫ НОМЕНКЛАТУР'!D:G,4,0)</f>
        <v>38.867261159929704</v>
      </c>
      <c r="S407" s="12" t="str">
        <f>VLOOKUP(A:A,'ИЗ ОСНОВЫ НОМЕНКЛАТУР'!D:H,5,0)</f>
        <v>A</v>
      </c>
      <c r="T407" s="44">
        <f t="shared" si="75"/>
        <v>0</v>
      </c>
      <c r="U407" s="44">
        <f t="shared" si="76"/>
        <v>0</v>
      </c>
      <c r="V407" s="44">
        <f t="shared" si="77"/>
        <v>0</v>
      </c>
      <c r="W407" s="44">
        <f t="shared" si="78"/>
        <v>25496.923320913887</v>
      </c>
      <c r="X407" s="44">
        <f t="shared" si="79"/>
        <v>0</v>
      </c>
      <c r="Y407" s="44">
        <f t="shared" si="80"/>
        <v>0</v>
      </c>
      <c r="Z407" s="44">
        <f t="shared" si="81"/>
        <v>20133.241280843587</v>
      </c>
      <c r="AA407" s="44">
        <f t="shared" si="82"/>
        <v>0</v>
      </c>
      <c r="AB407" s="44">
        <f t="shared" si="83"/>
        <v>3614.6552878734624</v>
      </c>
      <c r="AC407" s="44">
        <f t="shared" si="84"/>
        <v>38867.261159929702</v>
      </c>
      <c r="AD407" s="44">
        <f t="shared" si="85"/>
        <v>0</v>
      </c>
      <c r="AE407" s="12">
        <f t="shared" si="86"/>
        <v>88112.081049560642</v>
      </c>
    </row>
    <row r="408" spans="1:31" ht="12.6" hidden="1" customHeight="1" x14ac:dyDescent="0.2">
      <c r="A408" s="26" t="s">
        <v>229</v>
      </c>
      <c r="B408" s="19"/>
      <c r="C408" s="19"/>
      <c r="D408" s="20"/>
      <c r="E408" s="21"/>
      <c r="F408" s="22"/>
      <c r="G408" s="21"/>
      <c r="H408" s="22"/>
      <c r="I408" s="20">
        <v>111000</v>
      </c>
      <c r="J408" s="20">
        <v>4000</v>
      </c>
      <c r="K408" s="20">
        <v>9500</v>
      </c>
      <c r="L408" s="20"/>
      <c r="M408" s="20"/>
      <c r="N408" s="20">
        <v>1697</v>
      </c>
      <c r="O408" s="20">
        <v>126197</v>
      </c>
      <c r="P408" s="23" t="str">
        <f>VLOOKUP(A408,'ИЗ ОСНОВЫ НОМЕНКЛАТУР'!D:E,2,0)</f>
        <v>Кромочные материалы</v>
      </c>
      <c r="Q408" s="23" t="str">
        <f>VLOOKUP(A408,'ИЗ ОСНОВЫ НОМЕНКЛАТУР'!D:F,3,0)</f>
        <v>Кромка ПВХ Китай</v>
      </c>
      <c r="R408" s="40">
        <f>VLOOKUP(A:A,'ИЗ ОСНОВЫ НОМЕНКЛАТУР'!D:G,4,0)</f>
        <v>34.307692484662574</v>
      </c>
      <c r="S408" s="12" t="str">
        <f>VLOOKUP(A:A,'ИЗ ОСНОВЫ НОМЕНКЛАТУР'!D:H,5,0)</f>
        <v>A</v>
      </c>
      <c r="T408" s="44">
        <f t="shared" si="75"/>
        <v>0</v>
      </c>
      <c r="U408" s="44">
        <f t="shared" si="76"/>
        <v>0</v>
      </c>
      <c r="V408" s="44">
        <f t="shared" si="77"/>
        <v>0</v>
      </c>
      <c r="W408" s="44">
        <f t="shared" si="78"/>
        <v>0</v>
      </c>
      <c r="X408" s="44">
        <f t="shared" si="79"/>
        <v>0</v>
      </c>
      <c r="Y408" s="44">
        <f t="shared" si="80"/>
        <v>3808153.8657975458</v>
      </c>
      <c r="Z408" s="44">
        <f t="shared" si="81"/>
        <v>137230.76993865031</v>
      </c>
      <c r="AA408" s="44">
        <f t="shared" si="82"/>
        <v>325923.07860429445</v>
      </c>
      <c r="AB408" s="44">
        <f t="shared" si="83"/>
        <v>0</v>
      </c>
      <c r="AC408" s="44">
        <f t="shared" si="84"/>
        <v>0</v>
      </c>
      <c r="AD408" s="44">
        <f t="shared" si="85"/>
        <v>58220.154146472392</v>
      </c>
      <c r="AE408" s="12">
        <f t="shared" si="86"/>
        <v>4329527.8684869632</v>
      </c>
    </row>
    <row r="409" spans="1:31" ht="12.6" hidden="1" customHeight="1" x14ac:dyDescent="0.2">
      <c r="A409" s="26" t="s">
        <v>238</v>
      </c>
      <c r="B409" s="19"/>
      <c r="C409" s="19"/>
      <c r="D409" s="20"/>
      <c r="E409" s="21"/>
      <c r="F409" s="22"/>
      <c r="G409" s="21"/>
      <c r="H409" s="22"/>
      <c r="I409" s="20"/>
      <c r="J409" s="20">
        <v>287</v>
      </c>
      <c r="K409" s="20"/>
      <c r="L409" s="20"/>
      <c r="M409" s="20"/>
      <c r="N409" s="20">
        <v>367</v>
      </c>
      <c r="O409" s="20">
        <v>654</v>
      </c>
      <c r="P409" s="23" t="str">
        <f>VLOOKUP(A409,'ИЗ ОСНОВЫ НОМЕНКЛАТУР'!D:E,2,0)</f>
        <v>Кромочные материалы</v>
      </c>
      <c r="Q409" s="23" t="str">
        <f>VLOOKUP(A409,'ИЗ ОСНОВЫ НОМЕНКЛАТУР'!D:F,3,0)</f>
        <v>Кромка ПВХ Китай</v>
      </c>
      <c r="R409" s="40">
        <f>VLOOKUP(A:A,'ИЗ ОСНОВЫ НОМЕНКЛАТУР'!D:G,4,0)</f>
        <v>44.88058759044069</v>
      </c>
      <c r="S409" s="12" t="str">
        <f>VLOOKUP(A:A,'ИЗ ОСНОВЫ НОМЕНКЛАТУР'!D:H,5,0)</f>
        <v>B</v>
      </c>
      <c r="T409" s="44">
        <f t="shared" si="75"/>
        <v>0</v>
      </c>
      <c r="U409" s="44">
        <f t="shared" si="76"/>
        <v>0</v>
      </c>
      <c r="V409" s="44">
        <f t="shared" si="77"/>
        <v>0</v>
      </c>
      <c r="W409" s="44">
        <f t="shared" si="78"/>
        <v>0</v>
      </c>
      <c r="X409" s="44">
        <f t="shared" si="79"/>
        <v>0</v>
      </c>
      <c r="Y409" s="44">
        <f t="shared" si="80"/>
        <v>0</v>
      </c>
      <c r="Z409" s="44">
        <f t="shared" si="81"/>
        <v>12880.728638456478</v>
      </c>
      <c r="AA409" s="44">
        <f t="shared" si="82"/>
        <v>0</v>
      </c>
      <c r="AB409" s="44">
        <f t="shared" si="83"/>
        <v>0</v>
      </c>
      <c r="AC409" s="44">
        <f t="shared" si="84"/>
        <v>0</v>
      </c>
      <c r="AD409" s="44">
        <f t="shared" si="85"/>
        <v>16471.175645691732</v>
      </c>
      <c r="AE409" s="12">
        <f t="shared" si="86"/>
        <v>29351.904284148208</v>
      </c>
    </row>
    <row r="410" spans="1:31" ht="12.6" hidden="1" customHeight="1" x14ac:dyDescent="0.2">
      <c r="A410" s="26" t="s">
        <v>632</v>
      </c>
      <c r="B410" s="19"/>
      <c r="C410" s="19"/>
      <c r="D410" s="20"/>
      <c r="E410" s="21"/>
      <c r="F410" s="22"/>
      <c r="G410" s="21"/>
      <c r="H410" s="22"/>
      <c r="I410" s="20"/>
      <c r="J410" s="20">
        <v>29</v>
      </c>
      <c r="K410" s="20"/>
      <c r="L410" s="20"/>
      <c r="M410" s="20"/>
      <c r="N410" s="20"/>
      <c r="O410" s="20">
        <v>29</v>
      </c>
      <c r="P410" s="23" t="str">
        <f>VLOOKUP(A410,'ИЗ ОСНОВЫ НОМЕНКЛАТУР'!D:E,2,0)</f>
        <v>Кромочные материалы</v>
      </c>
      <c r="Q410" s="23" t="str">
        <f>VLOOKUP(A410,'ИЗ ОСНОВЫ НОМЕНКЛАТУР'!D:F,3,0)</f>
        <v>Кромка ПВХ Турция</v>
      </c>
      <c r="R410" s="40">
        <f>VLOOKUP(A:A,'ИЗ ОСНОВЫ НОМЕНКЛАТУР'!D:G,4,0)</f>
        <v>42.385011848341229</v>
      </c>
      <c r="S410" s="12" t="str">
        <f>VLOOKUP(A:A,'ИЗ ОСНОВЫ НОМЕНКЛАТУР'!D:H,5,0)</f>
        <v>C</v>
      </c>
      <c r="T410" s="44">
        <f t="shared" si="75"/>
        <v>0</v>
      </c>
      <c r="U410" s="44">
        <f t="shared" si="76"/>
        <v>0</v>
      </c>
      <c r="V410" s="44">
        <f t="shared" si="77"/>
        <v>0</v>
      </c>
      <c r="W410" s="44">
        <f t="shared" si="78"/>
        <v>0</v>
      </c>
      <c r="X410" s="44">
        <f t="shared" si="79"/>
        <v>0</v>
      </c>
      <c r="Y410" s="44">
        <f t="shared" si="80"/>
        <v>0</v>
      </c>
      <c r="Z410" s="44">
        <f t="shared" si="81"/>
        <v>1229.1653436018955</v>
      </c>
      <c r="AA410" s="44">
        <f t="shared" si="82"/>
        <v>0</v>
      </c>
      <c r="AB410" s="44">
        <f t="shared" si="83"/>
        <v>0</v>
      </c>
      <c r="AC410" s="44">
        <f t="shared" si="84"/>
        <v>0</v>
      </c>
      <c r="AD410" s="44">
        <f t="shared" si="85"/>
        <v>0</v>
      </c>
      <c r="AE410" s="12">
        <f t="shared" si="86"/>
        <v>1229.1653436018955</v>
      </c>
    </row>
    <row r="411" spans="1:31" ht="12.6" hidden="1" customHeight="1" x14ac:dyDescent="0.2">
      <c r="A411" s="26" t="s">
        <v>260</v>
      </c>
      <c r="B411" s="19"/>
      <c r="C411" s="19"/>
      <c r="D411" s="20"/>
      <c r="E411" s="21"/>
      <c r="F411" s="22"/>
      <c r="G411" s="21"/>
      <c r="H411" s="22"/>
      <c r="I411" s="20">
        <v>17000</v>
      </c>
      <c r="J411" s="20">
        <v>1567</v>
      </c>
      <c r="K411" s="20">
        <v>3100</v>
      </c>
      <c r="L411" s="20"/>
      <c r="M411" s="20"/>
      <c r="N411" s="20">
        <v>1941</v>
      </c>
      <c r="O411" s="20">
        <v>23608</v>
      </c>
      <c r="P411" s="23" t="str">
        <f>VLOOKUP(A411,'ИЗ ОСНОВЫ НОМЕНКЛАТУР'!D:E,2,0)</f>
        <v>Кромочные материалы</v>
      </c>
      <c r="Q411" s="23" t="str">
        <f>VLOOKUP(A411,'ИЗ ОСНОВЫ НОМЕНКЛАТУР'!D:F,3,0)</f>
        <v>Кромка ПВХ Китай</v>
      </c>
      <c r="R411" s="40">
        <f>VLOOKUP(A:A,'ИЗ ОСНОВЫ НОМЕНКЛАТУР'!D:G,4,0)</f>
        <v>47.870194174757287</v>
      </c>
      <c r="S411" s="12" t="str">
        <f>VLOOKUP(A:A,'ИЗ ОСНОВЫ НОМЕНКЛАТУР'!D:H,5,0)</f>
        <v>C</v>
      </c>
      <c r="T411" s="44">
        <f t="shared" si="75"/>
        <v>0</v>
      </c>
      <c r="U411" s="44">
        <f t="shared" si="76"/>
        <v>0</v>
      </c>
      <c r="V411" s="44">
        <f t="shared" si="77"/>
        <v>0</v>
      </c>
      <c r="W411" s="44">
        <f t="shared" si="78"/>
        <v>0</v>
      </c>
      <c r="X411" s="44">
        <f t="shared" si="79"/>
        <v>0</v>
      </c>
      <c r="Y411" s="44">
        <f t="shared" si="80"/>
        <v>813793.30097087391</v>
      </c>
      <c r="Z411" s="44">
        <f t="shared" si="81"/>
        <v>75012.594271844675</v>
      </c>
      <c r="AA411" s="44">
        <f t="shared" si="82"/>
        <v>148397.60194174759</v>
      </c>
      <c r="AB411" s="44">
        <f t="shared" si="83"/>
        <v>0</v>
      </c>
      <c r="AC411" s="44">
        <f t="shared" si="84"/>
        <v>0</v>
      </c>
      <c r="AD411" s="44">
        <f t="shared" si="85"/>
        <v>92916.046893203893</v>
      </c>
      <c r="AE411" s="12">
        <f t="shared" si="86"/>
        <v>1130119.5440776702</v>
      </c>
    </row>
    <row r="412" spans="1:31" ht="12.6" hidden="1" customHeight="1" x14ac:dyDescent="0.2">
      <c r="A412" s="26" t="s">
        <v>637</v>
      </c>
      <c r="B412" s="19"/>
      <c r="C412" s="19"/>
      <c r="D412" s="20"/>
      <c r="E412" s="21"/>
      <c r="F412" s="22"/>
      <c r="G412" s="21"/>
      <c r="H412" s="22"/>
      <c r="I412" s="20"/>
      <c r="J412" s="20">
        <v>2004</v>
      </c>
      <c r="K412" s="20"/>
      <c r="L412" s="20"/>
      <c r="M412" s="20"/>
      <c r="N412" s="20"/>
      <c r="O412" s="20">
        <v>2004</v>
      </c>
      <c r="P412" s="23" t="str">
        <f>VLOOKUP(A412,'ИЗ ОСНОВЫ НОМЕНКЛАТУР'!D:E,2,0)</f>
        <v>Кромочные материалы</v>
      </c>
      <c r="Q412" s="23" t="str">
        <f>VLOOKUP(A412,'ИЗ ОСНОВЫ НОМЕНКЛАТУР'!D:F,3,0)</f>
        <v>Кромка ПВХ Турция</v>
      </c>
      <c r="R412" s="40">
        <f>VLOOKUP(A:A,'ИЗ ОСНОВЫ НОМЕНКЛАТУР'!D:G,4,0)</f>
        <v>37.356887417218545</v>
      </c>
      <c r="S412" s="12" t="str">
        <f>VLOOKUP(A:A,'ИЗ ОСНОВЫ НОМЕНКЛАТУР'!D:H,5,0)</f>
        <v>C</v>
      </c>
      <c r="T412" s="44">
        <f t="shared" si="75"/>
        <v>0</v>
      </c>
      <c r="U412" s="44">
        <f t="shared" si="76"/>
        <v>0</v>
      </c>
      <c r="V412" s="44">
        <f t="shared" si="77"/>
        <v>0</v>
      </c>
      <c r="W412" s="44">
        <f t="shared" si="78"/>
        <v>0</v>
      </c>
      <c r="X412" s="44">
        <f t="shared" si="79"/>
        <v>0</v>
      </c>
      <c r="Y412" s="44">
        <f t="shared" si="80"/>
        <v>0</v>
      </c>
      <c r="Z412" s="44">
        <f t="shared" si="81"/>
        <v>74863.202384105956</v>
      </c>
      <c r="AA412" s="44">
        <f t="shared" si="82"/>
        <v>0</v>
      </c>
      <c r="AB412" s="44">
        <f t="shared" si="83"/>
        <v>0</v>
      </c>
      <c r="AC412" s="44">
        <f t="shared" si="84"/>
        <v>0</v>
      </c>
      <c r="AD412" s="44">
        <f t="shared" si="85"/>
        <v>0</v>
      </c>
      <c r="AE412" s="12">
        <f t="shared" si="86"/>
        <v>74863.202384105956</v>
      </c>
    </row>
    <row r="413" spans="1:31" ht="12.6" hidden="1" customHeight="1" x14ac:dyDescent="0.2">
      <c r="A413" s="26" t="s">
        <v>255</v>
      </c>
      <c r="B413" s="19"/>
      <c r="C413" s="19"/>
      <c r="D413" s="20"/>
      <c r="E413" s="21"/>
      <c r="F413" s="22"/>
      <c r="G413" s="21"/>
      <c r="H413" s="22"/>
      <c r="I413" s="20"/>
      <c r="J413" s="20"/>
      <c r="K413" s="20"/>
      <c r="L413" s="20"/>
      <c r="M413" s="20"/>
      <c r="N413" s="20">
        <v>740</v>
      </c>
      <c r="O413" s="20">
        <v>740</v>
      </c>
      <c r="P413" s="23" t="str">
        <f>VLOOKUP(A413,'ИЗ ОСНОВЫ НОМЕНКЛАТУР'!D:E,2,0)</f>
        <v>Кромочные материалы</v>
      </c>
      <c r="Q413" s="23" t="str">
        <f>VLOOKUP(A413,'ИЗ ОСНОВЫ НОМЕНКЛАТУР'!D:F,3,0)</f>
        <v>Кромка ПВХ Китай</v>
      </c>
      <c r="R413" s="40">
        <f>VLOOKUP(A:A,'ИЗ ОСНОВЫ НОМЕНКЛАТУР'!D:G,4,0)</f>
        <v>51.100758807588079</v>
      </c>
      <c r="S413" s="12" t="str">
        <f>VLOOKUP(A:A,'ИЗ ОСНОВЫ НОМЕНКЛАТУР'!D:H,5,0)</f>
        <v>C</v>
      </c>
      <c r="T413" s="44">
        <f t="shared" si="75"/>
        <v>0</v>
      </c>
      <c r="U413" s="44">
        <f t="shared" si="76"/>
        <v>0</v>
      </c>
      <c r="V413" s="44">
        <f t="shared" si="77"/>
        <v>0</v>
      </c>
      <c r="W413" s="44">
        <f t="shared" si="78"/>
        <v>0</v>
      </c>
      <c r="X413" s="44">
        <f t="shared" si="79"/>
        <v>0</v>
      </c>
      <c r="Y413" s="44">
        <f t="shared" si="80"/>
        <v>0</v>
      </c>
      <c r="Z413" s="44">
        <f t="shared" si="81"/>
        <v>0</v>
      </c>
      <c r="AA413" s="44">
        <f t="shared" si="82"/>
        <v>0</v>
      </c>
      <c r="AB413" s="44">
        <f t="shared" si="83"/>
        <v>0</v>
      </c>
      <c r="AC413" s="44">
        <f t="shared" si="84"/>
        <v>0</v>
      </c>
      <c r="AD413" s="44">
        <f t="shared" si="85"/>
        <v>37814.561517615177</v>
      </c>
      <c r="AE413" s="12">
        <f t="shared" si="86"/>
        <v>37814.561517615177</v>
      </c>
    </row>
    <row r="414" spans="1:31" ht="12.6" hidden="1" customHeight="1" x14ac:dyDescent="0.2">
      <c r="A414" s="26" t="s">
        <v>263</v>
      </c>
      <c r="B414" s="19"/>
      <c r="C414" s="19"/>
      <c r="D414" s="20"/>
      <c r="E414" s="21"/>
      <c r="F414" s="22"/>
      <c r="G414" s="21"/>
      <c r="H414" s="22"/>
      <c r="I414" s="20">
        <v>5500</v>
      </c>
      <c r="J414" s="20">
        <v>814</v>
      </c>
      <c r="K414" s="20">
        <v>4000</v>
      </c>
      <c r="L414" s="20"/>
      <c r="M414" s="20"/>
      <c r="N414" s="20"/>
      <c r="O414" s="20">
        <v>10314</v>
      </c>
      <c r="P414" s="23" t="str">
        <f>VLOOKUP(A414,'ИЗ ОСНОВЫ НОМЕНКЛАТУР'!D:E,2,0)</f>
        <v>Кромочные материалы</v>
      </c>
      <c r="Q414" s="23" t="str">
        <f>VLOOKUP(A414,'ИЗ ОСНОВЫ НОМЕНКЛАТУР'!D:F,3,0)</f>
        <v>Кромка ПВХ Китай</v>
      </c>
      <c r="R414" s="40">
        <f>VLOOKUP(A:A,'ИЗ ОСНОВЫ НОМЕНКЛАТУР'!D:G,4,0)</f>
        <v>40.9</v>
      </c>
      <c r="S414" s="12" t="str">
        <f>VLOOKUP(A:A,'ИЗ ОСНОВЫ НОМЕНКЛАТУР'!D:H,5,0)</f>
        <v>C</v>
      </c>
      <c r="T414" s="44">
        <f t="shared" si="75"/>
        <v>0</v>
      </c>
      <c r="U414" s="44">
        <f t="shared" si="76"/>
        <v>0</v>
      </c>
      <c r="V414" s="44">
        <f t="shared" si="77"/>
        <v>0</v>
      </c>
      <c r="W414" s="44">
        <f t="shared" si="78"/>
        <v>0</v>
      </c>
      <c r="X414" s="44">
        <f t="shared" si="79"/>
        <v>0</v>
      </c>
      <c r="Y414" s="44">
        <f t="shared" si="80"/>
        <v>224950</v>
      </c>
      <c r="Z414" s="44">
        <f t="shared" si="81"/>
        <v>33292.6</v>
      </c>
      <c r="AA414" s="44">
        <f t="shared" si="82"/>
        <v>163600</v>
      </c>
      <c r="AB414" s="44">
        <f t="shared" si="83"/>
        <v>0</v>
      </c>
      <c r="AC414" s="44">
        <f t="shared" si="84"/>
        <v>0</v>
      </c>
      <c r="AD414" s="44">
        <f t="shared" si="85"/>
        <v>0</v>
      </c>
      <c r="AE414" s="12">
        <f t="shared" si="86"/>
        <v>421842.6</v>
      </c>
    </row>
    <row r="415" spans="1:31" ht="12.6" hidden="1" customHeight="1" x14ac:dyDescent="0.2">
      <c r="A415" s="26" t="s">
        <v>629</v>
      </c>
      <c r="B415" s="19"/>
      <c r="C415" s="19"/>
      <c r="D415" s="20"/>
      <c r="E415" s="21"/>
      <c r="F415" s="22"/>
      <c r="G415" s="21"/>
      <c r="H415" s="22"/>
      <c r="I415" s="20"/>
      <c r="J415" s="20">
        <v>340</v>
      </c>
      <c r="K415" s="20"/>
      <c r="L415" s="20"/>
      <c r="M415" s="20"/>
      <c r="N415" s="20"/>
      <c r="O415" s="20">
        <v>340</v>
      </c>
      <c r="P415" s="23" t="str">
        <f>VLOOKUP(A415,'ИЗ ОСНОВЫ НОМЕНКЛАТУР'!D:E,2,0)</f>
        <v>Кромочные материалы</v>
      </c>
      <c r="Q415" s="23" t="str">
        <f>VLOOKUP(A415,'ИЗ ОСНОВЫ НОМЕНКЛАТУР'!D:F,3,0)</f>
        <v>Кромка ПВХ Турция</v>
      </c>
      <c r="R415" s="40">
        <f>VLOOKUP(A:A,'ИЗ ОСНОВЫ НОМЕНКЛАТУР'!D:G,4,0)</f>
        <v>42.667455197132611</v>
      </c>
      <c r="S415" s="12" t="str">
        <f>VLOOKUP(A:A,'ИЗ ОСНОВЫ НОМЕНКЛАТУР'!D:H,5,0)</f>
        <v>C</v>
      </c>
      <c r="T415" s="44">
        <f t="shared" si="75"/>
        <v>0</v>
      </c>
      <c r="U415" s="44">
        <f t="shared" si="76"/>
        <v>0</v>
      </c>
      <c r="V415" s="44">
        <f t="shared" si="77"/>
        <v>0</v>
      </c>
      <c r="W415" s="44">
        <f t="shared" si="78"/>
        <v>0</v>
      </c>
      <c r="X415" s="44">
        <f t="shared" si="79"/>
        <v>0</v>
      </c>
      <c r="Y415" s="44">
        <f t="shared" si="80"/>
        <v>0</v>
      </c>
      <c r="Z415" s="44">
        <f t="shared" si="81"/>
        <v>14506.934767025088</v>
      </c>
      <c r="AA415" s="44">
        <f t="shared" si="82"/>
        <v>0</v>
      </c>
      <c r="AB415" s="44">
        <f t="shared" si="83"/>
        <v>0</v>
      </c>
      <c r="AC415" s="44">
        <f t="shared" si="84"/>
        <v>0</v>
      </c>
      <c r="AD415" s="44">
        <f t="shared" si="85"/>
        <v>0</v>
      </c>
      <c r="AE415" s="12">
        <f t="shared" si="86"/>
        <v>14506.934767025088</v>
      </c>
    </row>
    <row r="416" spans="1:31" ht="12.6" hidden="1" customHeight="1" x14ac:dyDescent="0.2">
      <c r="A416" s="26" t="s">
        <v>230</v>
      </c>
      <c r="B416" s="19"/>
      <c r="C416" s="19"/>
      <c r="D416" s="20"/>
      <c r="E416" s="21"/>
      <c r="F416" s="22"/>
      <c r="G416" s="20">
        <v>114</v>
      </c>
      <c r="H416" s="20"/>
      <c r="I416" s="20">
        <v>122000</v>
      </c>
      <c r="J416" s="20">
        <v>1171</v>
      </c>
      <c r="K416" s="20">
        <v>1500</v>
      </c>
      <c r="L416" s="20">
        <v>50</v>
      </c>
      <c r="M416" s="20">
        <v>3400</v>
      </c>
      <c r="N416" s="20">
        <v>1781</v>
      </c>
      <c r="O416" s="20">
        <v>130016</v>
      </c>
      <c r="P416" s="23" t="str">
        <f>VLOOKUP(A416,'ИЗ ОСНОВЫ НОМЕНКЛАТУР'!D:E,2,0)</f>
        <v>Кромочные материалы</v>
      </c>
      <c r="Q416" s="23" t="str">
        <f>VLOOKUP(A416,'ИЗ ОСНОВЫ НОМЕНКЛАТУР'!D:F,3,0)</f>
        <v>Кромка ПВХ Китай</v>
      </c>
      <c r="R416" s="40">
        <f>VLOOKUP(A:A,'ИЗ ОСНОВЫ НОМЕНКЛАТУР'!D:G,4,0)</f>
        <v>44.327387706855795</v>
      </c>
      <c r="S416" s="12" t="str">
        <f>VLOOKUP(A:A,'ИЗ ОСНОВЫ НОМЕНКЛАТУР'!D:H,5,0)</f>
        <v>B</v>
      </c>
      <c r="T416" s="44">
        <f t="shared" si="75"/>
        <v>0</v>
      </c>
      <c r="U416" s="44">
        <f t="shared" si="76"/>
        <v>0</v>
      </c>
      <c r="V416" s="44">
        <f t="shared" si="77"/>
        <v>0</v>
      </c>
      <c r="W416" s="44">
        <f t="shared" si="78"/>
        <v>5053.3221985815608</v>
      </c>
      <c r="X416" s="44">
        <f t="shared" si="79"/>
        <v>0</v>
      </c>
      <c r="Y416" s="44">
        <f t="shared" si="80"/>
        <v>5407941.3002364067</v>
      </c>
      <c r="Z416" s="44">
        <f t="shared" si="81"/>
        <v>51907.371004728135</v>
      </c>
      <c r="AA416" s="44">
        <f t="shared" si="82"/>
        <v>66491.081560283696</v>
      </c>
      <c r="AB416" s="44">
        <f t="shared" si="83"/>
        <v>2216.3693853427899</v>
      </c>
      <c r="AC416" s="44">
        <f t="shared" si="84"/>
        <v>150713.11820330971</v>
      </c>
      <c r="AD416" s="44">
        <f t="shared" si="85"/>
        <v>78947.077505910172</v>
      </c>
      <c r="AE416" s="12">
        <f t="shared" si="86"/>
        <v>5763269.6400945634</v>
      </c>
    </row>
    <row r="417" spans="1:31" ht="12.6" hidden="1" customHeight="1" x14ac:dyDescent="0.2">
      <c r="A417" s="26" t="s">
        <v>649</v>
      </c>
      <c r="B417" s="19"/>
      <c r="C417" s="19"/>
      <c r="D417" s="20"/>
      <c r="E417" s="21"/>
      <c r="F417" s="22"/>
      <c r="G417" s="20">
        <v>13</v>
      </c>
      <c r="H417" s="20"/>
      <c r="I417" s="20"/>
      <c r="J417" s="20"/>
      <c r="K417" s="20"/>
      <c r="L417" s="20"/>
      <c r="M417" s="20"/>
      <c r="N417" s="20"/>
      <c r="O417" s="20">
        <v>13</v>
      </c>
      <c r="P417" s="23" t="str">
        <f>VLOOKUP(A417,'ИЗ ОСНОВЫ НОМЕНКЛАТУР'!D:E,2,0)</f>
        <v>Кромочные материалы</v>
      </c>
      <c r="Q417" s="23" t="str">
        <f>VLOOKUP(A417,'ИЗ ОСНОВЫ НОМЕНКЛАТУР'!D:F,3,0)</f>
        <v>Кромка ПВХ Турция</v>
      </c>
      <c r="R417" s="40">
        <f>VLOOKUP(A:A,'ИЗ ОСНОВЫ НОМЕНКЛАТУР'!D:G,4,0)</f>
        <v>57.215587089593768</v>
      </c>
      <c r="S417" s="12" t="str">
        <f>VLOOKUP(A:A,'ИЗ ОСНОВЫ НОМЕНКЛАТУР'!D:H,5,0)</f>
        <v>C</v>
      </c>
      <c r="T417" s="44">
        <f t="shared" si="75"/>
        <v>0</v>
      </c>
      <c r="U417" s="44">
        <f t="shared" si="76"/>
        <v>0</v>
      </c>
      <c r="V417" s="44">
        <f t="shared" si="77"/>
        <v>0</v>
      </c>
      <c r="W417" s="44">
        <f t="shared" si="78"/>
        <v>743.80263216471894</v>
      </c>
      <c r="X417" s="44">
        <f t="shared" si="79"/>
        <v>0</v>
      </c>
      <c r="Y417" s="44">
        <f t="shared" si="80"/>
        <v>0</v>
      </c>
      <c r="Z417" s="44">
        <f t="shared" si="81"/>
        <v>0</v>
      </c>
      <c r="AA417" s="44">
        <f t="shared" si="82"/>
        <v>0</v>
      </c>
      <c r="AB417" s="44">
        <f t="shared" si="83"/>
        <v>0</v>
      </c>
      <c r="AC417" s="44">
        <f t="shared" si="84"/>
        <v>0</v>
      </c>
      <c r="AD417" s="44">
        <f t="shared" si="85"/>
        <v>0</v>
      </c>
      <c r="AE417" s="12">
        <f t="shared" si="86"/>
        <v>743.80263216471894</v>
      </c>
    </row>
    <row r="418" spans="1:31" ht="12.6" hidden="1" customHeight="1" x14ac:dyDescent="0.2">
      <c r="A418" s="26" t="s">
        <v>664</v>
      </c>
      <c r="B418" s="19"/>
      <c r="C418" s="19"/>
      <c r="D418" s="20"/>
      <c r="E418" s="21"/>
      <c r="F418" s="22"/>
      <c r="G418" s="21"/>
      <c r="H418" s="22"/>
      <c r="I418" s="20"/>
      <c r="J418" s="20">
        <v>3240</v>
      </c>
      <c r="K418" s="20"/>
      <c r="L418" s="20"/>
      <c r="M418" s="20">
        <v>2000</v>
      </c>
      <c r="N418" s="20"/>
      <c r="O418" s="20">
        <v>5240</v>
      </c>
      <c r="P418" s="23" t="str">
        <f>VLOOKUP(A418,'ИЗ ОСНОВЫ НОМЕНКЛАТУР'!D:E,2,0)</f>
        <v>Кромочные материалы</v>
      </c>
      <c r="Q418" s="23" t="str">
        <f>VLOOKUP(A418,'ИЗ ОСНОВЫ НОМЕНКЛАТУР'!D:F,3,0)</f>
        <v>Кромка ПВХ Турция</v>
      </c>
      <c r="R418" s="40">
        <f>VLOOKUP(A:A,'ИЗ ОСНОВЫ НОМЕНКЛАТУР'!D:G,4,0)</f>
        <v>55.243946188340807</v>
      </c>
      <c r="S418" s="12" t="str">
        <f>VLOOKUP(A:A,'ИЗ ОСНОВЫ НОМЕНКЛАТУР'!D:H,5,0)</f>
        <v>C</v>
      </c>
      <c r="T418" s="44">
        <f t="shared" si="75"/>
        <v>0</v>
      </c>
      <c r="U418" s="44">
        <f t="shared" si="76"/>
        <v>0</v>
      </c>
      <c r="V418" s="44">
        <f t="shared" si="77"/>
        <v>0</v>
      </c>
      <c r="W418" s="44">
        <f t="shared" si="78"/>
        <v>0</v>
      </c>
      <c r="X418" s="44">
        <f t="shared" si="79"/>
        <v>0</v>
      </c>
      <c r="Y418" s="44">
        <f t="shared" si="80"/>
        <v>0</v>
      </c>
      <c r="Z418" s="44">
        <f t="shared" si="81"/>
        <v>178990.38565022423</v>
      </c>
      <c r="AA418" s="44">
        <f t="shared" si="82"/>
        <v>0</v>
      </c>
      <c r="AB418" s="44">
        <f t="shared" si="83"/>
        <v>0</v>
      </c>
      <c r="AC418" s="44">
        <f t="shared" si="84"/>
        <v>110487.89237668162</v>
      </c>
      <c r="AD418" s="44">
        <f t="shared" si="85"/>
        <v>0</v>
      </c>
      <c r="AE418" s="12">
        <f t="shared" si="86"/>
        <v>289478.27802690584</v>
      </c>
    </row>
    <row r="419" spans="1:31" ht="12.6" hidden="1" customHeight="1" x14ac:dyDescent="0.2">
      <c r="A419" s="26" t="s">
        <v>667</v>
      </c>
      <c r="B419" s="19"/>
      <c r="C419" s="19"/>
      <c r="D419" s="20"/>
      <c r="E419" s="21"/>
      <c r="F419" s="22"/>
      <c r="G419" s="21"/>
      <c r="H419" s="22"/>
      <c r="I419" s="20"/>
      <c r="J419" s="20">
        <v>900</v>
      </c>
      <c r="K419" s="20"/>
      <c r="L419" s="20"/>
      <c r="M419" s="20"/>
      <c r="N419" s="20"/>
      <c r="O419" s="20">
        <v>900</v>
      </c>
      <c r="P419" s="23" t="str">
        <f>VLOOKUP(A419,'ИЗ ОСНОВЫ НОМЕНКЛАТУР'!D:E,2,0)</f>
        <v>Кромочные материалы</v>
      </c>
      <c r="Q419" s="23" t="str">
        <f>VLOOKUP(A419,'ИЗ ОСНОВЫ НОМЕНКЛАТУР'!D:F,3,0)</f>
        <v>Кромка ПВХ Турция</v>
      </c>
      <c r="R419" s="40">
        <f>VLOOKUP(A:A,'ИЗ ОСНОВЫ НОМЕНКЛАТУР'!D:G,4,0)</f>
        <v>49.205459183673469</v>
      </c>
      <c r="S419" s="12" t="str">
        <f>VLOOKUP(A:A,'ИЗ ОСНОВЫ НОМЕНКЛАТУР'!D:H,5,0)</f>
        <v>C</v>
      </c>
      <c r="T419" s="44">
        <f t="shared" si="75"/>
        <v>0</v>
      </c>
      <c r="U419" s="44">
        <f t="shared" si="76"/>
        <v>0</v>
      </c>
      <c r="V419" s="44">
        <f t="shared" si="77"/>
        <v>0</v>
      </c>
      <c r="W419" s="44">
        <f t="shared" si="78"/>
        <v>0</v>
      </c>
      <c r="X419" s="44">
        <f t="shared" si="79"/>
        <v>0</v>
      </c>
      <c r="Y419" s="44">
        <f t="shared" si="80"/>
        <v>0</v>
      </c>
      <c r="Z419" s="44">
        <f t="shared" si="81"/>
        <v>44284.913265306124</v>
      </c>
      <c r="AA419" s="44">
        <f t="shared" si="82"/>
        <v>0</v>
      </c>
      <c r="AB419" s="44">
        <f t="shared" si="83"/>
        <v>0</v>
      </c>
      <c r="AC419" s="44">
        <f t="shared" si="84"/>
        <v>0</v>
      </c>
      <c r="AD419" s="44">
        <f t="shared" si="85"/>
        <v>0</v>
      </c>
      <c r="AE419" s="12">
        <f t="shared" si="86"/>
        <v>44284.913265306124</v>
      </c>
    </row>
    <row r="420" spans="1:31" ht="12.6" hidden="1" customHeight="1" x14ac:dyDescent="0.2">
      <c r="A420" s="26" t="s">
        <v>677</v>
      </c>
      <c r="B420" s="19"/>
      <c r="C420" s="19"/>
      <c r="D420" s="20"/>
      <c r="E420" s="21"/>
      <c r="F420" s="22"/>
      <c r="G420" s="21"/>
      <c r="H420" s="22"/>
      <c r="I420" s="20"/>
      <c r="J420" s="20">
        <v>2500</v>
      </c>
      <c r="K420" s="20"/>
      <c r="L420" s="20"/>
      <c r="M420" s="20"/>
      <c r="N420" s="20"/>
      <c r="O420" s="20">
        <v>2500</v>
      </c>
      <c r="P420" s="23" t="str">
        <f>VLOOKUP(A420,'ИЗ ОСНОВЫ НОМЕНКЛАТУР'!D:E,2,0)</f>
        <v>Кромочные материалы</v>
      </c>
      <c r="Q420" s="23" t="str">
        <f>VLOOKUP(A420,'ИЗ ОСНОВЫ НОМЕНКЛАТУР'!D:F,3,0)</f>
        <v>Кромка ПВХ Турция</v>
      </c>
      <c r="R420" s="40">
        <f>VLOOKUP(A:A,'ИЗ ОСНОВЫ НОМЕНКЛАТУР'!D:G,4,0)</f>
        <v>39.453574927772891</v>
      </c>
      <c r="S420" s="12" t="str">
        <f>VLOOKUP(A:A,'ИЗ ОСНОВЫ НОМЕНКЛАТУР'!D:H,5,0)</f>
        <v>C</v>
      </c>
      <c r="T420" s="44">
        <f t="shared" si="75"/>
        <v>0</v>
      </c>
      <c r="U420" s="44">
        <f t="shared" si="76"/>
        <v>0</v>
      </c>
      <c r="V420" s="44">
        <f t="shared" si="77"/>
        <v>0</v>
      </c>
      <c r="W420" s="44">
        <f t="shared" si="78"/>
        <v>0</v>
      </c>
      <c r="X420" s="44">
        <f t="shared" si="79"/>
        <v>0</v>
      </c>
      <c r="Y420" s="44">
        <f t="shared" si="80"/>
        <v>0</v>
      </c>
      <c r="Z420" s="44">
        <f t="shared" si="81"/>
        <v>98633.937319432225</v>
      </c>
      <c r="AA420" s="44">
        <f t="shared" si="82"/>
        <v>0</v>
      </c>
      <c r="AB420" s="44">
        <f t="shared" si="83"/>
        <v>0</v>
      </c>
      <c r="AC420" s="44">
        <f t="shared" si="84"/>
        <v>0</v>
      </c>
      <c r="AD420" s="44">
        <f t="shared" si="85"/>
        <v>0</v>
      </c>
      <c r="AE420" s="12">
        <f t="shared" si="86"/>
        <v>98633.937319432225</v>
      </c>
    </row>
    <row r="421" spans="1:31" ht="12.6" hidden="1" customHeight="1" x14ac:dyDescent="0.2">
      <c r="A421" s="26" t="s">
        <v>220</v>
      </c>
      <c r="B421" s="19"/>
      <c r="C421" s="19"/>
      <c r="D421" s="20"/>
      <c r="E421" s="21"/>
      <c r="F421" s="22"/>
      <c r="G421" s="20">
        <v>512</v>
      </c>
      <c r="H421" s="20"/>
      <c r="I421" s="20"/>
      <c r="J421" s="20">
        <v>20</v>
      </c>
      <c r="K421" s="20"/>
      <c r="L421" s="20">
        <v>40</v>
      </c>
      <c r="M421" s="20">
        <v>300</v>
      </c>
      <c r="N421" s="20">
        <v>74</v>
      </c>
      <c r="O421" s="20">
        <v>946</v>
      </c>
      <c r="P421" s="23" t="str">
        <f>VLOOKUP(A421,'ИЗ ОСНОВЫ НОМЕНКЛАТУР'!D:E,2,0)</f>
        <v>Кромочные материалы</v>
      </c>
      <c r="Q421" s="23" t="str">
        <f>VLOOKUP(A421,'ИЗ ОСНОВЫ НОМЕНКЛАТУР'!D:F,3,0)</f>
        <v>Кромка ПВХ Китай</v>
      </c>
      <c r="R421" s="40">
        <f>VLOOKUP(A:A,'ИЗ ОСНОВЫ НОМЕНКЛАТУР'!D:G,4,0)</f>
        <v>43.848085430700827</v>
      </c>
      <c r="S421" s="12" t="str">
        <f>VLOOKUP(A:A,'ИЗ ОСНОВЫ НОМЕНКЛАТУР'!D:H,5,0)</f>
        <v>A</v>
      </c>
      <c r="T421" s="44">
        <f t="shared" si="75"/>
        <v>0</v>
      </c>
      <c r="U421" s="44">
        <f t="shared" si="76"/>
        <v>0</v>
      </c>
      <c r="V421" s="44">
        <f t="shared" si="77"/>
        <v>0</v>
      </c>
      <c r="W421" s="44">
        <f t="shared" si="78"/>
        <v>22450.219740518824</v>
      </c>
      <c r="X421" s="44">
        <f t="shared" si="79"/>
        <v>0</v>
      </c>
      <c r="Y421" s="44">
        <f t="shared" si="80"/>
        <v>0</v>
      </c>
      <c r="Z421" s="44">
        <f t="shared" si="81"/>
        <v>876.96170861401652</v>
      </c>
      <c r="AA421" s="44">
        <f t="shared" si="82"/>
        <v>0</v>
      </c>
      <c r="AB421" s="44">
        <f t="shared" si="83"/>
        <v>1753.923417228033</v>
      </c>
      <c r="AC421" s="44">
        <f t="shared" si="84"/>
        <v>13154.425629210247</v>
      </c>
      <c r="AD421" s="44">
        <f t="shared" si="85"/>
        <v>3244.7583218718614</v>
      </c>
      <c r="AE421" s="12">
        <f t="shared" si="86"/>
        <v>41480.288817442983</v>
      </c>
    </row>
    <row r="422" spans="1:31" ht="12.6" hidden="1" customHeight="1" x14ac:dyDescent="0.2">
      <c r="A422" s="26" t="s">
        <v>218</v>
      </c>
      <c r="B422" s="19"/>
      <c r="C422" s="19"/>
      <c r="D422" s="20"/>
      <c r="E422" s="21"/>
      <c r="F422" s="22"/>
      <c r="G422" s="21"/>
      <c r="H422" s="22"/>
      <c r="I422" s="20">
        <v>171500</v>
      </c>
      <c r="J422" s="20">
        <v>1561</v>
      </c>
      <c r="K422" s="20">
        <v>19000</v>
      </c>
      <c r="L422" s="20"/>
      <c r="M422" s="20">
        <v>8400</v>
      </c>
      <c r="N422" s="20">
        <v>931</v>
      </c>
      <c r="O422" s="20">
        <v>201392</v>
      </c>
      <c r="P422" s="23" t="str">
        <f>VLOOKUP(A422,'ИЗ ОСНОВЫ НОМЕНКЛАТУР'!D:E,2,0)</f>
        <v>Кромочные материалы</v>
      </c>
      <c r="Q422" s="23" t="str">
        <f>VLOOKUP(A422,'ИЗ ОСНОВЫ НОМЕНКЛАТУР'!D:F,3,0)</f>
        <v>Кромка ПВХ Китай</v>
      </c>
      <c r="R422" s="40">
        <f>VLOOKUP(A:A,'ИЗ ОСНОВЫ НОМЕНКЛАТУР'!D:G,4,0)</f>
        <v>37.117487873179257</v>
      </c>
      <c r="S422" s="12" t="str">
        <f>VLOOKUP(A:A,'ИЗ ОСНОВЫ НОМЕНКЛАТУР'!D:H,5,0)</f>
        <v>A</v>
      </c>
      <c r="T422" s="44">
        <f t="shared" si="75"/>
        <v>0</v>
      </c>
      <c r="U422" s="44">
        <f t="shared" si="76"/>
        <v>0</v>
      </c>
      <c r="V422" s="44">
        <f t="shared" si="77"/>
        <v>0</v>
      </c>
      <c r="W422" s="44">
        <f t="shared" si="78"/>
        <v>0</v>
      </c>
      <c r="X422" s="44">
        <f t="shared" si="79"/>
        <v>0</v>
      </c>
      <c r="Y422" s="44">
        <f t="shared" si="80"/>
        <v>6365649.1702502426</v>
      </c>
      <c r="Z422" s="44">
        <f t="shared" si="81"/>
        <v>57940.398570032819</v>
      </c>
      <c r="AA422" s="44">
        <f t="shared" si="82"/>
        <v>705232.26959040586</v>
      </c>
      <c r="AB422" s="44">
        <f t="shared" si="83"/>
        <v>0</v>
      </c>
      <c r="AC422" s="44">
        <f t="shared" si="84"/>
        <v>311786.89813470579</v>
      </c>
      <c r="AD422" s="44">
        <f t="shared" si="85"/>
        <v>34556.381209929888</v>
      </c>
      <c r="AE422" s="12">
        <f t="shared" si="86"/>
        <v>7475165.1177553162</v>
      </c>
    </row>
    <row r="423" spans="1:31" ht="12.6" hidden="1" customHeight="1" x14ac:dyDescent="0.2">
      <c r="A423" s="26" t="s">
        <v>222</v>
      </c>
      <c r="B423" s="19"/>
      <c r="C423" s="19"/>
      <c r="D423" s="20"/>
      <c r="E423" s="21"/>
      <c r="F423" s="22"/>
      <c r="G423" s="20">
        <v>497</v>
      </c>
      <c r="H423" s="20"/>
      <c r="I423" s="20"/>
      <c r="J423" s="20">
        <v>1562</v>
      </c>
      <c r="K423" s="20"/>
      <c r="L423" s="20">
        <v>43</v>
      </c>
      <c r="M423" s="20"/>
      <c r="N423" s="20">
        <v>538</v>
      </c>
      <c r="O423" s="20">
        <v>2640</v>
      </c>
      <c r="P423" s="23" t="str">
        <f>VLOOKUP(A423,'ИЗ ОСНОВЫ НОМЕНКЛАТУР'!D:E,2,0)</f>
        <v>Кромочные материалы</v>
      </c>
      <c r="Q423" s="23" t="str">
        <f>VLOOKUP(A423,'ИЗ ОСНОВЫ НОМЕНКЛАТУР'!D:F,3,0)</f>
        <v>Кромка ПВХ Китай</v>
      </c>
      <c r="R423" s="40">
        <f>VLOOKUP(A:A,'ИЗ ОСНОВЫ НОМЕНКЛАТУР'!D:G,4,0)</f>
        <v>48.091196572318879</v>
      </c>
      <c r="S423" s="12" t="str">
        <f>VLOOKUP(A:A,'ИЗ ОСНОВЫ НОМЕНКЛАТУР'!D:H,5,0)</f>
        <v>A</v>
      </c>
      <c r="T423" s="44">
        <f t="shared" si="75"/>
        <v>0</v>
      </c>
      <c r="U423" s="44">
        <f t="shared" si="76"/>
        <v>0</v>
      </c>
      <c r="V423" s="44">
        <f t="shared" si="77"/>
        <v>0</v>
      </c>
      <c r="W423" s="44">
        <f t="shared" si="78"/>
        <v>23901.324696442483</v>
      </c>
      <c r="X423" s="44">
        <f t="shared" si="79"/>
        <v>0</v>
      </c>
      <c r="Y423" s="44">
        <f t="shared" si="80"/>
        <v>0</v>
      </c>
      <c r="Z423" s="44">
        <f t="shared" si="81"/>
        <v>75118.449045962087</v>
      </c>
      <c r="AA423" s="44">
        <f t="shared" si="82"/>
        <v>0</v>
      </c>
      <c r="AB423" s="44">
        <f t="shared" si="83"/>
        <v>2067.9214526097117</v>
      </c>
      <c r="AC423" s="44">
        <f t="shared" si="84"/>
        <v>0</v>
      </c>
      <c r="AD423" s="44">
        <f t="shared" si="85"/>
        <v>25873.063755907555</v>
      </c>
      <c r="AE423" s="12">
        <f t="shared" si="86"/>
        <v>126960.75895092182</v>
      </c>
    </row>
    <row r="424" spans="1:31" ht="12.6" hidden="1" customHeight="1" x14ac:dyDescent="0.2">
      <c r="A424" s="26" t="s">
        <v>885</v>
      </c>
      <c r="B424" s="19"/>
      <c r="C424" s="19"/>
      <c r="D424" s="20"/>
      <c r="E424" s="21"/>
      <c r="F424" s="22"/>
      <c r="G424" s="21"/>
      <c r="H424" s="22"/>
      <c r="I424" s="20"/>
      <c r="J424" s="20">
        <v>55</v>
      </c>
      <c r="K424" s="20"/>
      <c r="L424" s="20"/>
      <c r="M424" s="20"/>
      <c r="N424" s="20">
        <v>71</v>
      </c>
      <c r="O424" s="20">
        <v>126</v>
      </c>
      <c r="P424" s="23" t="str">
        <f>VLOOKUP(A424,'ИЗ ОСНОВЫ НОМЕНКЛАТУР'!D:E,2,0)</f>
        <v>Кромочные материалы</v>
      </c>
      <c r="Q424" s="23" t="str">
        <f>VLOOKUP(A424,'ИЗ ОСНОВЫ НОМЕНКЛАТУР'!D:F,3,0)</f>
        <v>Распродажа кромка</v>
      </c>
      <c r="R424" s="40">
        <f>VLOOKUP(A:A,'ИЗ ОСНОВЫ НОМЕНКЛАТУР'!D:G,4,0)</f>
        <v>29.741007194244606</v>
      </c>
      <c r="S424" s="12" t="str">
        <f>VLOOKUP(A:A,'ИЗ ОСНОВЫ НОМЕНКЛАТУР'!D:H,5,0)</f>
        <v>C</v>
      </c>
      <c r="T424" s="44">
        <f t="shared" si="75"/>
        <v>0</v>
      </c>
      <c r="U424" s="44">
        <f t="shared" si="76"/>
        <v>0</v>
      </c>
      <c r="V424" s="44">
        <f t="shared" si="77"/>
        <v>0</v>
      </c>
      <c r="W424" s="44">
        <f t="shared" si="78"/>
        <v>0</v>
      </c>
      <c r="X424" s="44">
        <f t="shared" si="79"/>
        <v>0</v>
      </c>
      <c r="Y424" s="44">
        <f t="shared" si="80"/>
        <v>0</v>
      </c>
      <c r="Z424" s="44">
        <f t="shared" si="81"/>
        <v>1635.7553956834533</v>
      </c>
      <c r="AA424" s="44">
        <f t="shared" si="82"/>
        <v>0</v>
      </c>
      <c r="AB424" s="44">
        <f t="shared" si="83"/>
        <v>0</v>
      </c>
      <c r="AC424" s="44">
        <f t="shared" si="84"/>
        <v>0</v>
      </c>
      <c r="AD424" s="44">
        <f t="shared" si="85"/>
        <v>2111.611510791367</v>
      </c>
      <c r="AE424" s="12">
        <f t="shared" si="86"/>
        <v>3747.3669064748201</v>
      </c>
    </row>
    <row r="425" spans="1:31" ht="12.6" hidden="1" customHeight="1" x14ac:dyDescent="0.2">
      <c r="A425" s="26" t="s">
        <v>224</v>
      </c>
      <c r="B425" s="19"/>
      <c r="C425" s="19"/>
      <c r="D425" s="20"/>
      <c r="E425" s="21"/>
      <c r="F425" s="22"/>
      <c r="G425" s="21"/>
      <c r="H425" s="22"/>
      <c r="I425" s="20">
        <v>57000</v>
      </c>
      <c r="J425" s="20"/>
      <c r="K425" s="20">
        <v>9000</v>
      </c>
      <c r="L425" s="20"/>
      <c r="M425" s="20">
        <v>11500</v>
      </c>
      <c r="N425" s="20">
        <v>2485</v>
      </c>
      <c r="O425" s="20">
        <v>79985</v>
      </c>
      <c r="P425" s="23" t="str">
        <f>VLOOKUP(A425,'ИЗ ОСНОВЫ НОМЕНКЛАТУР'!D:E,2,0)</f>
        <v>Кромочные материалы</v>
      </c>
      <c r="Q425" s="23" t="str">
        <f>VLOOKUP(A425,'ИЗ ОСНОВЫ НОМЕНКЛАТУР'!D:F,3,0)</f>
        <v>Кромка ПВХ Китай</v>
      </c>
      <c r="R425" s="40">
        <f>VLOOKUP(A:A,'ИЗ ОСНОВЫ НОМЕНКЛАТУР'!D:G,4,0)</f>
        <v>42.618153950346645</v>
      </c>
      <c r="S425" s="12" t="str">
        <f>VLOOKUP(A:A,'ИЗ ОСНОВЫ НОМЕНКЛАТУР'!D:H,5,0)</f>
        <v>A</v>
      </c>
      <c r="T425" s="44">
        <f t="shared" si="75"/>
        <v>0</v>
      </c>
      <c r="U425" s="44">
        <f t="shared" si="76"/>
        <v>0</v>
      </c>
      <c r="V425" s="44">
        <f t="shared" si="77"/>
        <v>0</v>
      </c>
      <c r="W425" s="44">
        <f t="shared" si="78"/>
        <v>0</v>
      </c>
      <c r="X425" s="44">
        <f t="shared" si="79"/>
        <v>0</v>
      </c>
      <c r="Y425" s="44">
        <f t="shared" si="80"/>
        <v>2429234.7751697586</v>
      </c>
      <c r="Z425" s="44">
        <f t="shared" si="81"/>
        <v>0</v>
      </c>
      <c r="AA425" s="44">
        <f t="shared" si="82"/>
        <v>383563.38555311982</v>
      </c>
      <c r="AB425" s="44">
        <f t="shared" si="83"/>
        <v>0</v>
      </c>
      <c r="AC425" s="44">
        <f t="shared" si="84"/>
        <v>490108.77042898641</v>
      </c>
      <c r="AD425" s="44">
        <f t="shared" si="85"/>
        <v>105906.11256661141</v>
      </c>
      <c r="AE425" s="12">
        <f t="shared" si="86"/>
        <v>3408813.0437184758</v>
      </c>
    </row>
    <row r="426" spans="1:31" ht="12.6" hidden="1" customHeight="1" x14ac:dyDescent="0.2">
      <c r="A426" s="26" t="s">
        <v>476</v>
      </c>
      <c r="B426" s="19"/>
      <c r="C426" s="19"/>
      <c r="D426" s="20"/>
      <c r="E426" s="21"/>
      <c r="F426" s="22"/>
      <c r="G426" s="21"/>
      <c r="H426" s="22"/>
      <c r="I426" s="20"/>
      <c r="J426" s="20">
        <v>1136</v>
      </c>
      <c r="K426" s="20">
        <v>1000</v>
      </c>
      <c r="L426" s="20"/>
      <c r="M426" s="20"/>
      <c r="N426" s="20"/>
      <c r="O426" s="20">
        <v>2136</v>
      </c>
      <c r="P426" s="23" t="str">
        <f>VLOOKUP(A426,'ИЗ ОСНОВЫ НОМЕНКЛАТУР'!D:E,2,0)</f>
        <v>Кромочные материалы</v>
      </c>
      <c r="Q426" s="23" t="str">
        <f>VLOOKUP(A426,'ИЗ ОСНОВЫ НОМЕНКЛАТУР'!D:F,3,0)</f>
        <v>Кромка ПВХ Россия</v>
      </c>
      <c r="R426" s="40">
        <f>VLOOKUP(A:A,'ИЗ ОСНОВЫ НОМЕНКЛАТУР'!D:G,4,0)</f>
        <v>46.066134259259258</v>
      </c>
      <c r="S426" s="12" t="str">
        <f>VLOOKUP(A:A,'ИЗ ОСНОВЫ НОМЕНКЛАТУР'!D:H,5,0)</f>
        <v>C</v>
      </c>
      <c r="T426" s="44">
        <f t="shared" si="75"/>
        <v>0</v>
      </c>
      <c r="U426" s="44">
        <f t="shared" si="76"/>
        <v>0</v>
      </c>
      <c r="V426" s="44">
        <f t="shared" si="77"/>
        <v>0</v>
      </c>
      <c r="W426" s="44">
        <f t="shared" si="78"/>
        <v>0</v>
      </c>
      <c r="X426" s="44">
        <f t="shared" si="79"/>
        <v>0</v>
      </c>
      <c r="Y426" s="44">
        <f t="shared" si="80"/>
        <v>0</v>
      </c>
      <c r="Z426" s="44">
        <f t="shared" si="81"/>
        <v>52331.128518518519</v>
      </c>
      <c r="AA426" s="44">
        <f t="shared" si="82"/>
        <v>46066.134259259255</v>
      </c>
      <c r="AB426" s="44">
        <f t="shared" si="83"/>
        <v>0</v>
      </c>
      <c r="AC426" s="44">
        <f t="shared" si="84"/>
        <v>0</v>
      </c>
      <c r="AD426" s="44">
        <f t="shared" si="85"/>
        <v>0</v>
      </c>
      <c r="AE426" s="12">
        <f t="shared" si="86"/>
        <v>98397.262777777767</v>
      </c>
    </row>
    <row r="427" spans="1:31" ht="12.6" hidden="1" customHeight="1" x14ac:dyDescent="0.2">
      <c r="A427" s="26" t="s">
        <v>4252</v>
      </c>
      <c r="B427" s="19"/>
      <c r="C427" s="19"/>
      <c r="D427" s="20"/>
      <c r="E427" s="21"/>
      <c r="F427" s="22"/>
      <c r="G427" s="21"/>
      <c r="H427" s="22"/>
      <c r="I427" s="20"/>
      <c r="J427" s="20">
        <v>334</v>
      </c>
      <c r="K427" s="20"/>
      <c r="L427" s="20"/>
      <c r="M427" s="20"/>
      <c r="N427" s="20"/>
      <c r="O427" s="20">
        <v>334</v>
      </c>
      <c r="P427" s="23" t="str">
        <f>VLOOKUP(A427,'ИЗ ОСНОВЫ НОМЕНКЛАТУР'!D:E,2,0)</f>
        <v>Кромочные материалы</v>
      </c>
      <c r="Q427" s="23" t="str">
        <f>VLOOKUP(A427,'ИЗ ОСНОВЫ НОМЕНКЛАТУР'!D:F,3,0)</f>
        <v>Кромка ПВХ Россия</v>
      </c>
      <c r="R427" s="40">
        <f>VLOOKUP(A:A,'ИЗ ОСНОВЫ НОМЕНКЛАТУР'!D:G,4,0)</f>
        <v>52.440119760479043</v>
      </c>
      <c r="S427" s="12" t="str">
        <f>VLOOKUP(A:A,'ИЗ ОСНОВЫ НОМЕНКЛАТУР'!D:H,5,0)</f>
        <v>C</v>
      </c>
      <c r="T427" s="44">
        <f t="shared" si="75"/>
        <v>0</v>
      </c>
      <c r="U427" s="44">
        <f t="shared" si="76"/>
        <v>0</v>
      </c>
      <c r="V427" s="44">
        <f t="shared" si="77"/>
        <v>0</v>
      </c>
      <c r="W427" s="44">
        <f t="shared" si="78"/>
        <v>0</v>
      </c>
      <c r="X427" s="44">
        <f t="shared" si="79"/>
        <v>0</v>
      </c>
      <c r="Y427" s="44">
        <f t="shared" si="80"/>
        <v>0</v>
      </c>
      <c r="Z427" s="44">
        <f t="shared" si="81"/>
        <v>17515</v>
      </c>
      <c r="AA427" s="44">
        <f t="shared" si="82"/>
        <v>0</v>
      </c>
      <c r="AB427" s="44">
        <f t="shared" si="83"/>
        <v>0</v>
      </c>
      <c r="AC427" s="44">
        <f t="shared" si="84"/>
        <v>0</v>
      </c>
      <c r="AD427" s="44">
        <f t="shared" si="85"/>
        <v>0</v>
      </c>
      <c r="AE427" s="12">
        <f t="shared" si="86"/>
        <v>17515</v>
      </c>
    </row>
    <row r="428" spans="1:31" ht="12.6" hidden="1" customHeight="1" x14ac:dyDescent="0.2">
      <c r="A428" s="26" t="s">
        <v>4253</v>
      </c>
      <c r="B428" s="19"/>
      <c r="C428" s="19"/>
      <c r="D428" s="20"/>
      <c r="E428" s="21"/>
      <c r="F428" s="22"/>
      <c r="G428" s="21"/>
      <c r="H428" s="22"/>
      <c r="I428" s="20"/>
      <c r="J428" s="20">
        <v>1000</v>
      </c>
      <c r="K428" s="20"/>
      <c r="L428" s="20"/>
      <c r="M428" s="20"/>
      <c r="N428" s="20"/>
      <c r="O428" s="20">
        <v>1000</v>
      </c>
      <c r="P428" s="23" t="str">
        <f>VLOOKUP(A428,'ИЗ ОСНОВЫ НОМЕНКЛАТУР'!D:E,2,0)</f>
        <v>Кромочные материалы</v>
      </c>
      <c r="Q428" s="23" t="str">
        <f>VLOOKUP(A428,'ИЗ ОСНОВЫ НОМЕНКЛАТУР'!D:F,3,0)</f>
        <v>Кромка ПВХ Россия</v>
      </c>
      <c r="R428" s="40">
        <f>VLOOKUP(A:A,'ИЗ ОСНОВЫ НОМЕНКЛАТУР'!D:G,4,0)</f>
        <v>60.850999999999999</v>
      </c>
      <c r="S428" s="12" t="str">
        <f>VLOOKUP(A:A,'ИЗ ОСНОВЫ НОМЕНКЛАТУР'!D:H,5,0)</f>
        <v>C</v>
      </c>
      <c r="T428" s="44">
        <f t="shared" si="75"/>
        <v>0</v>
      </c>
      <c r="U428" s="44">
        <f t="shared" si="76"/>
        <v>0</v>
      </c>
      <c r="V428" s="44">
        <f t="shared" si="77"/>
        <v>0</v>
      </c>
      <c r="W428" s="44">
        <f t="shared" si="78"/>
        <v>0</v>
      </c>
      <c r="X428" s="44">
        <f t="shared" si="79"/>
        <v>0</v>
      </c>
      <c r="Y428" s="44">
        <f t="shared" si="80"/>
        <v>0</v>
      </c>
      <c r="Z428" s="44">
        <f t="shared" si="81"/>
        <v>60851</v>
      </c>
      <c r="AA428" s="44">
        <f t="shared" si="82"/>
        <v>0</v>
      </c>
      <c r="AB428" s="44">
        <f t="shared" si="83"/>
        <v>0</v>
      </c>
      <c r="AC428" s="44">
        <f t="shared" si="84"/>
        <v>0</v>
      </c>
      <c r="AD428" s="44">
        <f t="shared" si="85"/>
        <v>0</v>
      </c>
      <c r="AE428" s="12">
        <f t="shared" si="86"/>
        <v>60851</v>
      </c>
    </row>
    <row r="429" spans="1:31" ht="12.6" hidden="1" customHeight="1" x14ac:dyDescent="0.2">
      <c r="A429" s="26" t="s">
        <v>875</v>
      </c>
      <c r="B429" s="19"/>
      <c r="C429" s="19"/>
      <c r="D429" s="20"/>
      <c r="E429" s="21"/>
      <c r="F429" s="22"/>
      <c r="G429" s="21"/>
      <c r="H429" s="22"/>
      <c r="I429" s="20"/>
      <c r="J429" s="20"/>
      <c r="K429" s="20"/>
      <c r="L429" s="20">
        <v>30</v>
      </c>
      <c r="M429" s="20">
        <v>300</v>
      </c>
      <c r="N429" s="20"/>
      <c r="O429" s="20">
        <v>330</v>
      </c>
      <c r="P429" s="23" t="str">
        <f>VLOOKUP(A429,'ИЗ ОСНОВЫ НОМЕНКЛАТУР'!D:E,2,0)</f>
        <v>Кромочные материалы</v>
      </c>
      <c r="Q429" s="23" t="str">
        <f>VLOOKUP(A429,'ИЗ ОСНОВЫ НОМЕНКЛАТУР'!D:F,3,0)</f>
        <v>Распродажа кромка</v>
      </c>
      <c r="R429" s="40">
        <f>VLOOKUP(A:A,'ИЗ ОСНОВЫ НОМЕНКЛАТУР'!D:G,4,0)</f>
        <v>37.211333333333329</v>
      </c>
      <c r="S429" s="12" t="str">
        <f>VLOOKUP(A:A,'ИЗ ОСНОВЫ НОМЕНКЛАТУР'!D:H,5,0)</f>
        <v>C</v>
      </c>
      <c r="T429" s="44">
        <f t="shared" si="75"/>
        <v>0</v>
      </c>
      <c r="U429" s="44">
        <f t="shared" si="76"/>
        <v>0</v>
      </c>
      <c r="V429" s="44">
        <f t="shared" si="77"/>
        <v>0</v>
      </c>
      <c r="W429" s="44">
        <f t="shared" si="78"/>
        <v>0</v>
      </c>
      <c r="X429" s="44">
        <f t="shared" si="79"/>
        <v>0</v>
      </c>
      <c r="Y429" s="44">
        <f t="shared" si="80"/>
        <v>0</v>
      </c>
      <c r="Z429" s="44">
        <f t="shared" si="81"/>
        <v>0</v>
      </c>
      <c r="AA429" s="44">
        <f t="shared" si="82"/>
        <v>0</v>
      </c>
      <c r="AB429" s="44">
        <f t="shared" si="83"/>
        <v>1116.3399999999999</v>
      </c>
      <c r="AC429" s="44">
        <f t="shared" si="84"/>
        <v>11163.399999999998</v>
      </c>
      <c r="AD429" s="44">
        <f t="shared" si="85"/>
        <v>0</v>
      </c>
      <c r="AE429" s="12">
        <f t="shared" si="86"/>
        <v>12279.739999999998</v>
      </c>
    </row>
    <row r="430" spans="1:31" ht="12.6" hidden="1" customHeight="1" x14ac:dyDescent="0.2">
      <c r="A430" s="26" t="s">
        <v>467</v>
      </c>
      <c r="B430" s="19"/>
      <c r="C430" s="19"/>
      <c r="D430" s="20"/>
      <c r="E430" s="21"/>
      <c r="F430" s="22"/>
      <c r="G430" s="21"/>
      <c r="H430" s="22"/>
      <c r="I430" s="20"/>
      <c r="J430" s="20">
        <v>1200</v>
      </c>
      <c r="K430" s="20">
        <v>2500</v>
      </c>
      <c r="L430" s="20"/>
      <c r="M430" s="20"/>
      <c r="N430" s="20"/>
      <c r="O430" s="20">
        <v>3700</v>
      </c>
      <c r="P430" s="23" t="str">
        <f>VLOOKUP(A430,'ИЗ ОСНОВЫ НОМЕНКЛАТУР'!D:E,2,0)</f>
        <v>Кромочные материалы</v>
      </c>
      <c r="Q430" s="23" t="str">
        <f>VLOOKUP(A430,'ИЗ ОСНОВЫ НОМЕНКЛАТУР'!D:F,3,0)</f>
        <v>Кромка ПВХ Россия</v>
      </c>
      <c r="R430" s="40">
        <f>VLOOKUP(A:A,'ИЗ ОСНОВЫ НОМЕНКЛАТУР'!D:G,4,0)</f>
        <v>47.291000000000004</v>
      </c>
      <c r="S430" s="12" t="str">
        <f>VLOOKUP(A:A,'ИЗ ОСНОВЫ НОМЕНКЛАТУР'!D:H,5,0)</f>
        <v>C</v>
      </c>
      <c r="T430" s="44">
        <f t="shared" si="75"/>
        <v>0</v>
      </c>
      <c r="U430" s="44">
        <f t="shared" si="76"/>
        <v>0</v>
      </c>
      <c r="V430" s="44">
        <f t="shared" si="77"/>
        <v>0</v>
      </c>
      <c r="W430" s="44">
        <f t="shared" si="78"/>
        <v>0</v>
      </c>
      <c r="X430" s="44">
        <f t="shared" si="79"/>
        <v>0</v>
      </c>
      <c r="Y430" s="44">
        <f t="shared" si="80"/>
        <v>0</v>
      </c>
      <c r="Z430" s="44">
        <f t="shared" si="81"/>
        <v>56749.200000000004</v>
      </c>
      <c r="AA430" s="44">
        <f t="shared" si="82"/>
        <v>118227.50000000001</v>
      </c>
      <c r="AB430" s="44">
        <f t="shared" si="83"/>
        <v>0</v>
      </c>
      <c r="AC430" s="44">
        <f t="shared" si="84"/>
        <v>0</v>
      </c>
      <c r="AD430" s="44">
        <f t="shared" si="85"/>
        <v>0</v>
      </c>
      <c r="AE430" s="12">
        <f t="shared" si="86"/>
        <v>174976.7</v>
      </c>
    </row>
    <row r="431" spans="1:31" ht="12.6" hidden="1" customHeight="1" x14ac:dyDescent="0.2">
      <c r="A431" s="26" t="s">
        <v>378</v>
      </c>
      <c r="B431" s="19"/>
      <c r="C431" s="19"/>
      <c r="D431" s="20"/>
      <c r="E431" s="21"/>
      <c r="F431" s="22"/>
      <c r="G431" s="21"/>
      <c r="H431" s="22"/>
      <c r="I431" s="20">
        <v>22000</v>
      </c>
      <c r="J431" s="20">
        <v>2529</v>
      </c>
      <c r="K431" s="20">
        <v>12000</v>
      </c>
      <c r="L431" s="20"/>
      <c r="M431" s="20"/>
      <c r="N431" s="20">
        <v>700</v>
      </c>
      <c r="O431" s="20">
        <v>37229</v>
      </c>
      <c r="P431" s="23" t="str">
        <f>VLOOKUP(A431,'ИЗ ОСНОВЫ НОМЕНКЛАТУР'!D:E,2,0)</f>
        <v>Кромочные материалы</v>
      </c>
      <c r="Q431" s="23" t="str">
        <f>VLOOKUP(A431,'ИЗ ОСНОВЫ НОМЕНКЛАТУР'!D:F,3,0)</f>
        <v>Кромка ПВХ Китай</v>
      </c>
      <c r="R431" s="40">
        <f>VLOOKUP(A:A,'ИЗ ОСНОВЫ НОМЕНКЛАТУР'!D:G,4,0)</f>
        <v>30.555432712215318</v>
      </c>
      <c r="S431" s="12" t="str">
        <f>VLOOKUP(A:A,'ИЗ ОСНОВЫ НОМЕНКЛАТУР'!D:H,5,0)</f>
        <v>C</v>
      </c>
      <c r="T431" s="44">
        <f t="shared" si="75"/>
        <v>0</v>
      </c>
      <c r="U431" s="44">
        <f t="shared" si="76"/>
        <v>0</v>
      </c>
      <c r="V431" s="44">
        <f t="shared" si="77"/>
        <v>0</v>
      </c>
      <c r="W431" s="44">
        <f t="shared" si="78"/>
        <v>0</v>
      </c>
      <c r="X431" s="44">
        <f t="shared" si="79"/>
        <v>0</v>
      </c>
      <c r="Y431" s="44">
        <f t="shared" si="80"/>
        <v>672219.51966873696</v>
      </c>
      <c r="Z431" s="44">
        <f t="shared" si="81"/>
        <v>77274.689329192537</v>
      </c>
      <c r="AA431" s="44">
        <f t="shared" si="82"/>
        <v>366665.19254658383</v>
      </c>
      <c r="AB431" s="44">
        <f t="shared" si="83"/>
        <v>0</v>
      </c>
      <c r="AC431" s="44">
        <f t="shared" si="84"/>
        <v>0</v>
      </c>
      <c r="AD431" s="44">
        <f t="shared" si="85"/>
        <v>21388.802898550723</v>
      </c>
      <c r="AE431" s="12">
        <f t="shared" si="86"/>
        <v>1137548.2044430638</v>
      </c>
    </row>
    <row r="432" spans="1:31" ht="12.6" hidden="1" customHeight="1" x14ac:dyDescent="0.2">
      <c r="A432" s="26" t="s">
        <v>4254</v>
      </c>
      <c r="B432" s="19"/>
      <c r="C432" s="19"/>
      <c r="D432" s="20"/>
      <c r="E432" s="21"/>
      <c r="F432" s="22"/>
      <c r="G432" s="21"/>
      <c r="H432" s="22"/>
      <c r="I432" s="20"/>
      <c r="J432" s="20">
        <v>2000</v>
      </c>
      <c r="K432" s="20"/>
      <c r="L432" s="20"/>
      <c r="M432" s="20"/>
      <c r="N432" s="20"/>
      <c r="O432" s="20">
        <v>2000</v>
      </c>
      <c r="P432" s="23" t="str">
        <f>VLOOKUP(A432,'ИЗ ОСНОВЫ НОМЕНКЛАТУР'!D:E,2,0)</f>
        <v>Кромочные материалы</v>
      </c>
      <c r="Q432" s="23" t="str">
        <f>VLOOKUP(A432,'ИЗ ОСНОВЫ НОМЕНКЛАТУР'!D:F,3,0)</f>
        <v>Распродажа кромка</v>
      </c>
      <c r="R432" s="40">
        <f>VLOOKUP(A:A,'ИЗ ОСНОВЫ НОМЕНКЛАТУР'!D:G,4,0)</f>
        <v>38</v>
      </c>
      <c r="S432" s="12" t="str">
        <f>VLOOKUP(A:A,'ИЗ ОСНОВЫ НОМЕНКЛАТУР'!D:H,5,0)</f>
        <v>C</v>
      </c>
      <c r="T432" s="44">
        <f t="shared" si="75"/>
        <v>0</v>
      </c>
      <c r="U432" s="44">
        <f t="shared" si="76"/>
        <v>0</v>
      </c>
      <c r="V432" s="44">
        <f t="shared" si="77"/>
        <v>0</v>
      </c>
      <c r="W432" s="44">
        <f t="shared" si="78"/>
        <v>0</v>
      </c>
      <c r="X432" s="44">
        <f t="shared" si="79"/>
        <v>0</v>
      </c>
      <c r="Y432" s="44">
        <f t="shared" si="80"/>
        <v>0</v>
      </c>
      <c r="Z432" s="44">
        <f t="shared" si="81"/>
        <v>76000</v>
      </c>
      <c r="AA432" s="44">
        <f t="shared" si="82"/>
        <v>0</v>
      </c>
      <c r="AB432" s="44">
        <f t="shared" si="83"/>
        <v>0</v>
      </c>
      <c r="AC432" s="44">
        <f t="shared" si="84"/>
        <v>0</v>
      </c>
      <c r="AD432" s="44">
        <f t="shared" si="85"/>
        <v>0</v>
      </c>
      <c r="AE432" s="12">
        <f t="shared" si="86"/>
        <v>76000</v>
      </c>
    </row>
    <row r="433" spans="1:31" ht="12.6" hidden="1" customHeight="1" x14ac:dyDescent="0.2">
      <c r="A433" s="26" t="s">
        <v>4255</v>
      </c>
      <c r="B433" s="19"/>
      <c r="C433" s="19"/>
      <c r="D433" s="20"/>
      <c r="E433" s="21"/>
      <c r="F433" s="22"/>
      <c r="G433" s="21"/>
      <c r="H433" s="22"/>
      <c r="I433" s="20"/>
      <c r="J433" s="20"/>
      <c r="K433" s="20">
        <v>4000</v>
      </c>
      <c r="L433" s="20"/>
      <c r="M433" s="20"/>
      <c r="N433" s="20"/>
      <c r="O433" s="20">
        <v>4000</v>
      </c>
      <c r="P433" s="23" t="str">
        <f>VLOOKUP(A433,'ИЗ ОСНОВЫ НОМЕНКЛАТУР'!D:E,2,0)</f>
        <v>Кромочные материалы</v>
      </c>
      <c r="Q433" s="23" t="str">
        <f>VLOOKUP(A433,'ИЗ ОСНОВЫ НОМЕНКЛАТУР'!D:F,3,0)</f>
        <v>Распродажа кромка</v>
      </c>
      <c r="R433" s="40">
        <f>VLOOKUP(A:A,'ИЗ ОСНОВЫ НОМЕНКЛАТУР'!D:G,4,0)</f>
        <v>42</v>
      </c>
      <c r="S433" s="12" t="str">
        <f>VLOOKUP(A:A,'ИЗ ОСНОВЫ НОМЕНКЛАТУР'!D:H,5,0)</f>
        <v>C</v>
      </c>
      <c r="T433" s="44">
        <f t="shared" si="75"/>
        <v>0</v>
      </c>
      <c r="U433" s="44">
        <f t="shared" si="76"/>
        <v>0</v>
      </c>
      <c r="V433" s="44">
        <f t="shared" si="77"/>
        <v>0</v>
      </c>
      <c r="W433" s="44">
        <f t="shared" si="78"/>
        <v>0</v>
      </c>
      <c r="X433" s="44">
        <f t="shared" si="79"/>
        <v>0</v>
      </c>
      <c r="Y433" s="44">
        <f t="shared" si="80"/>
        <v>0</v>
      </c>
      <c r="Z433" s="44">
        <f t="shared" si="81"/>
        <v>0</v>
      </c>
      <c r="AA433" s="44">
        <f t="shared" si="82"/>
        <v>168000</v>
      </c>
      <c r="AB433" s="44">
        <f t="shared" si="83"/>
        <v>0</v>
      </c>
      <c r="AC433" s="44">
        <f t="shared" si="84"/>
        <v>0</v>
      </c>
      <c r="AD433" s="44">
        <f t="shared" si="85"/>
        <v>0</v>
      </c>
      <c r="AE433" s="12">
        <f t="shared" si="86"/>
        <v>168000</v>
      </c>
    </row>
    <row r="434" spans="1:31" ht="12.6" hidden="1" customHeight="1" x14ac:dyDescent="0.2">
      <c r="A434" s="26" t="s">
        <v>384</v>
      </c>
      <c r="B434" s="19"/>
      <c r="C434" s="19"/>
      <c r="D434" s="20"/>
      <c r="E434" s="21"/>
      <c r="F434" s="22"/>
      <c r="G434" s="21"/>
      <c r="H434" s="22"/>
      <c r="I434" s="20">
        <v>44000</v>
      </c>
      <c r="J434" s="20">
        <v>3848</v>
      </c>
      <c r="K434" s="20"/>
      <c r="L434" s="20"/>
      <c r="M434" s="20"/>
      <c r="N434" s="20"/>
      <c r="O434" s="20">
        <v>47848</v>
      </c>
      <c r="P434" s="23" t="str">
        <f>VLOOKUP(A434,'ИЗ ОСНОВЫ НОМЕНКЛАТУР'!D:E,2,0)</f>
        <v>Кромочные материалы</v>
      </c>
      <c r="Q434" s="23" t="str">
        <f>VLOOKUP(A434,'ИЗ ОСНОВЫ НОМЕНКЛАТУР'!D:F,3,0)</f>
        <v>Кромка ПВХ Китай</v>
      </c>
      <c r="R434" s="40">
        <f>VLOOKUP(A:A,'ИЗ ОСНОВЫ НОМЕНКЛАТУР'!D:G,4,0)</f>
        <v>26.84</v>
      </c>
      <c r="S434" s="12" t="str">
        <f>VLOOKUP(A:A,'ИЗ ОСНОВЫ НОМЕНКЛАТУР'!D:H,5,0)</f>
        <v>C</v>
      </c>
      <c r="T434" s="44">
        <f t="shared" si="75"/>
        <v>0</v>
      </c>
      <c r="U434" s="44">
        <f t="shared" si="76"/>
        <v>0</v>
      </c>
      <c r="V434" s="44">
        <f t="shared" si="77"/>
        <v>0</v>
      </c>
      <c r="W434" s="44">
        <f t="shared" si="78"/>
        <v>0</v>
      </c>
      <c r="X434" s="44">
        <f t="shared" si="79"/>
        <v>0</v>
      </c>
      <c r="Y434" s="44">
        <f t="shared" si="80"/>
        <v>1180960</v>
      </c>
      <c r="Z434" s="44">
        <f t="shared" si="81"/>
        <v>103280.31999999999</v>
      </c>
      <c r="AA434" s="44">
        <f t="shared" si="82"/>
        <v>0</v>
      </c>
      <c r="AB434" s="44">
        <f t="shared" si="83"/>
        <v>0</v>
      </c>
      <c r="AC434" s="44">
        <f t="shared" si="84"/>
        <v>0</v>
      </c>
      <c r="AD434" s="44">
        <f t="shared" si="85"/>
        <v>0</v>
      </c>
      <c r="AE434" s="12">
        <f t="shared" si="86"/>
        <v>1284240.32</v>
      </c>
    </row>
    <row r="435" spans="1:31" ht="12.6" hidden="1" customHeight="1" x14ac:dyDescent="0.2">
      <c r="A435" s="26" t="s">
        <v>367</v>
      </c>
      <c r="B435" s="19"/>
      <c r="C435" s="19"/>
      <c r="D435" s="20"/>
      <c r="E435" s="21"/>
      <c r="F435" s="22"/>
      <c r="G435" s="21"/>
      <c r="H435" s="22"/>
      <c r="I435" s="20">
        <v>12800</v>
      </c>
      <c r="J435" s="20">
        <v>893</v>
      </c>
      <c r="K435" s="20">
        <v>11000</v>
      </c>
      <c r="L435" s="20">
        <v>15</v>
      </c>
      <c r="M435" s="20">
        <v>3800</v>
      </c>
      <c r="N435" s="20">
        <v>2000</v>
      </c>
      <c r="O435" s="20">
        <v>30508</v>
      </c>
      <c r="P435" s="23" t="str">
        <f>VLOOKUP(A435,'ИЗ ОСНОВЫ НОМЕНКЛАТУР'!D:E,2,0)</f>
        <v>Кромочные материалы</v>
      </c>
      <c r="Q435" s="23" t="str">
        <f>VLOOKUP(A435,'ИЗ ОСНОВЫ НОМЕНКЛАТУР'!D:F,3,0)</f>
        <v>Кромка ПВХ Китай</v>
      </c>
      <c r="R435" s="40">
        <f>VLOOKUP(A:A,'ИЗ ОСНОВЫ НОМЕНКЛАТУР'!D:G,4,0)</f>
        <v>32.152758075842691</v>
      </c>
      <c r="S435" s="12" t="str">
        <f>VLOOKUP(A:A,'ИЗ ОСНОВЫ НОМЕНКЛАТУР'!D:H,5,0)</f>
        <v>B</v>
      </c>
      <c r="T435" s="44">
        <f t="shared" si="75"/>
        <v>0</v>
      </c>
      <c r="U435" s="44">
        <f t="shared" si="76"/>
        <v>0</v>
      </c>
      <c r="V435" s="44">
        <f t="shared" si="77"/>
        <v>0</v>
      </c>
      <c r="W435" s="44">
        <f t="shared" si="78"/>
        <v>0</v>
      </c>
      <c r="X435" s="44">
        <f t="shared" si="79"/>
        <v>0</v>
      </c>
      <c r="Y435" s="44">
        <f t="shared" si="80"/>
        <v>411555.30337078642</v>
      </c>
      <c r="Z435" s="44">
        <f t="shared" si="81"/>
        <v>28712.412961727521</v>
      </c>
      <c r="AA435" s="44">
        <f t="shared" si="82"/>
        <v>353680.33883426961</v>
      </c>
      <c r="AB435" s="44">
        <f t="shared" si="83"/>
        <v>482.29137113764034</v>
      </c>
      <c r="AC435" s="44">
        <f t="shared" si="84"/>
        <v>122180.48068820222</v>
      </c>
      <c r="AD435" s="44">
        <f t="shared" si="85"/>
        <v>64305.516151685384</v>
      </c>
      <c r="AE435" s="12">
        <f t="shared" si="86"/>
        <v>980916.34337780869</v>
      </c>
    </row>
    <row r="436" spans="1:31" ht="12.6" hidden="1" customHeight="1" x14ac:dyDescent="0.2">
      <c r="A436" s="26" t="s">
        <v>370</v>
      </c>
      <c r="B436" s="19"/>
      <c r="C436" s="19"/>
      <c r="D436" s="20">
        <v>1484</v>
      </c>
      <c r="E436" s="21"/>
      <c r="F436" s="22"/>
      <c r="G436" s="20">
        <v>788</v>
      </c>
      <c r="H436" s="20"/>
      <c r="I436" s="20">
        <v>3000</v>
      </c>
      <c r="J436" s="20">
        <v>9338</v>
      </c>
      <c r="K436" s="20">
        <v>12000</v>
      </c>
      <c r="L436" s="20"/>
      <c r="M436" s="20">
        <v>2600</v>
      </c>
      <c r="N436" s="20">
        <v>1912</v>
      </c>
      <c r="O436" s="20">
        <v>31122</v>
      </c>
      <c r="P436" s="23" t="str">
        <f>VLOOKUP(A436,'ИЗ ОСНОВЫ НОМЕНКЛАТУР'!D:E,2,0)</f>
        <v>Кромочные материалы</v>
      </c>
      <c r="Q436" s="23" t="str">
        <f>VLOOKUP(A436,'ИЗ ОСНОВЫ НОМЕНКЛАТУР'!D:F,3,0)</f>
        <v>Кромка ПВХ Китай</v>
      </c>
      <c r="R436" s="40">
        <f>VLOOKUP(A:A,'ИЗ ОСНОВЫ НОМЕНКЛАТУР'!D:G,4,0)</f>
        <v>32.150823417420277</v>
      </c>
      <c r="S436" s="12" t="str">
        <f>VLOOKUP(A:A,'ИЗ ОСНОВЫ НОМЕНКЛАТУР'!D:H,5,0)</f>
        <v>C</v>
      </c>
      <c r="T436" s="44">
        <f t="shared" si="75"/>
        <v>47711.82195145169</v>
      </c>
      <c r="U436" s="44">
        <f t="shared" si="76"/>
        <v>0</v>
      </c>
      <c r="V436" s="44">
        <f t="shared" si="77"/>
        <v>0</v>
      </c>
      <c r="W436" s="44">
        <f t="shared" si="78"/>
        <v>25334.848852927178</v>
      </c>
      <c r="X436" s="44">
        <f t="shared" si="79"/>
        <v>0</v>
      </c>
      <c r="Y436" s="44">
        <f t="shared" si="80"/>
        <v>96452.470252260828</v>
      </c>
      <c r="Z436" s="44">
        <f t="shared" si="81"/>
        <v>300224.38907187054</v>
      </c>
      <c r="AA436" s="44">
        <f t="shared" si="82"/>
        <v>385809.88100904331</v>
      </c>
      <c r="AB436" s="44">
        <f t="shared" si="83"/>
        <v>0</v>
      </c>
      <c r="AC436" s="44">
        <f t="shared" si="84"/>
        <v>83592.140885292727</v>
      </c>
      <c r="AD436" s="44">
        <f t="shared" si="85"/>
        <v>61472.374374107567</v>
      </c>
      <c r="AE436" s="12">
        <f t="shared" si="86"/>
        <v>1000597.9263969538</v>
      </c>
    </row>
    <row r="437" spans="1:31" ht="12.6" hidden="1" customHeight="1" x14ac:dyDescent="0.2">
      <c r="A437" s="26" t="s">
        <v>4256</v>
      </c>
      <c r="B437" s="19"/>
      <c r="C437" s="19"/>
      <c r="D437" s="20"/>
      <c r="E437" s="21"/>
      <c r="F437" s="22"/>
      <c r="G437" s="21"/>
      <c r="H437" s="22"/>
      <c r="I437" s="20">
        <v>10000</v>
      </c>
      <c r="J437" s="20"/>
      <c r="K437" s="20"/>
      <c r="L437" s="20"/>
      <c r="M437" s="20"/>
      <c r="N437" s="20"/>
      <c r="O437" s="20">
        <v>10000</v>
      </c>
      <c r="P437" s="23" t="str">
        <f>VLOOKUP(A437,'ИЗ ОСНОВЫ НОМЕНКЛАТУР'!D:E,2,0)</f>
        <v>Кромочные материалы</v>
      </c>
      <c r="Q437" s="23" t="str">
        <f>VLOOKUP(A437,'ИЗ ОСНОВЫ НОМЕНКЛАТУР'!D:F,3,0)</f>
        <v>Кромка ПВХ Китай</v>
      </c>
      <c r="R437" s="40">
        <f>VLOOKUP(A:A,'ИЗ ОСНОВЫ НОМЕНКЛАТУР'!D:G,4,0)</f>
        <v>24.6478</v>
      </c>
      <c r="S437" s="12" t="str">
        <f>VLOOKUP(A:A,'ИЗ ОСНОВЫ НОМЕНКЛАТУР'!D:H,5,0)</f>
        <v>C</v>
      </c>
      <c r="T437" s="44">
        <f t="shared" si="75"/>
        <v>0</v>
      </c>
      <c r="U437" s="44">
        <f t="shared" si="76"/>
        <v>0</v>
      </c>
      <c r="V437" s="44">
        <f t="shared" si="77"/>
        <v>0</v>
      </c>
      <c r="W437" s="44">
        <f t="shared" si="78"/>
        <v>0</v>
      </c>
      <c r="X437" s="44">
        <f t="shared" si="79"/>
        <v>0</v>
      </c>
      <c r="Y437" s="44">
        <f t="shared" si="80"/>
        <v>246478</v>
      </c>
      <c r="Z437" s="44">
        <f t="shared" si="81"/>
        <v>0</v>
      </c>
      <c r="AA437" s="44">
        <f t="shared" si="82"/>
        <v>0</v>
      </c>
      <c r="AB437" s="44">
        <f t="shared" si="83"/>
        <v>0</v>
      </c>
      <c r="AC437" s="44">
        <f t="shared" si="84"/>
        <v>0</v>
      </c>
      <c r="AD437" s="44">
        <f t="shared" si="85"/>
        <v>0</v>
      </c>
      <c r="AE437" s="12">
        <f t="shared" si="86"/>
        <v>246478</v>
      </c>
    </row>
    <row r="438" spans="1:31" ht="12.6" hidden="1" customHeight="1" x14ac:dyDescent="0.2">
      <c r="A438" s="26" t="s">
        <v>369</v>
      </c>
      <c r="B438" s="19"/>
      <c r="C438" s="19"/>
      <c r="D438" s="20"/>
      <c r="E438" s="21"/>
      <c r="F438" s="22"/>
      <c r="G438" s="20">
        <v>1600</v>
      </c>
      <c r="H438" s="20"/>
      <c r="I438" s="20"/>
      <c r="J438" s="20">
        <v>19000</v>
      </c>
      <c r="K438" s="20"/>
      <c r="L438" s="20"/>
      <c r="M438" s="20"/>
      <c r="N438" s="20">
        <v>8539</v>
      </c>
      <c r="O438" s="20">
        <v>29139</v>
      </c>
      <c r="P438" s="23" t="str">
        <f>VLOOKUP(A438,'ИЗ ОСНОВЫ НОМЕНКЛАТУР'!D:E,2,0)</f>
        <v>Кромочные материалы</v>
      </c>
      <c r="Q438" s="23" t="str">
        <f>VLOOKUP(A438,'ИЗ ОСНОВЫ НОМЕНКЛАТУР'!D:F,3,0)</f>
        <v>Кромка ПВХ Китай</v>
      </c>
      <c r="R438" s="40">
        <f>VLOOKUP(A:A,'ИЗ ОСНОВЫ НОМЕНКЛАТУР'!D:G,4,0)</f>
        <v>24.385716673631425</v>
      </c>
      <c r="S438" s="12" t="str">
        <f>VLOOKUP(A:A,'ИЗ ОСНОВЫ НОМЕНКЛАТУР'!D:H,5,0)</f>
        <v>C</v>
      </c>
      <c r="T438" s="44">
        <f t="shared" si="75"/>
        <v>0</v>
      </c>
      <c r="U438" s="44">
        <f t="shared" si="76"/>
        <v>0</v>
      </c>
      <c r="V438" s="44">
        <f t="shared" si="77"/>
        <v>0</v>
      </c>
      <c r="W438" s="44">
        <f t="shared" si="78"/>
        <v>39017.146677810277</v>
      </c>
      <c r="X438" s="44">
        <f t="shared" si="79"/>
        <v>0</v>
      </c>
      <c r="Y438" s="44">
        <f t="shared" si="80"/>
        <v>0</v>
      </c>
      <c r="Z438" s="44">
        <f t="shared" si="81"/>
        <v>463328.6167989971</v>
      </c>
      <c r="AA438" s="44">
        <f t="shared" si="82"/>
        <v>0</v>
      </c>
      <c r="AB438" s="44">
        <f t="shared" si="83"/>
        <v>0</v>
      </c>
      <c r="AC438" s="44">
        <f t="shared" si="84"/>
        <v>0</v>
      </c>
      <c r="AD438" s="44">
        <f t="shared" si="85"/>
        <v>208229.63467613872</v>
      </c>
      <c r="AE438" s="12">
        <f t="shared" si="86"/>
        <v>710575.39815294615</v>
      </c>
    </row>
    <row r="439" spans="1:31" ht="12.6" hidden="1" customHeight="1" x14ac:dyDescent="0.2">
      <c r="A439" s="26" t="s">
        <v>361</v>
      </c>
      <c r="B439" s="19"/>
      <c r="C439" s="19"/>
      <c r="D439" s="20"/>
      <c r="E439" s="21"/>
      <c r="F439" s="22"/>
      <c r="G439" s="20">
        <v>2857</v>
      </c>
      <c r="H439" s="20"/>
      <c r="I439" s="20">
        <v>154000</v>
      </c>
      <c r="J439" s="20">
        <v>9670</v>
      </c>
      <c r="K439" s="20">
        <v>18000</v>
      </c>
      <c r="L439" s="20"/>
      <c r="M439" s="20"/>
      <c r="N439" s="20">
        <v>2339</v>
      </c>
      <c r="O439" s="20">
        <v>186866</v>
      </c>
      <c r="P439" s="23" t="str">
        <f>VLOOKUP(A439,'ИЗ ОСНОВЫ НОМЕНКЛАТУР'!D:E,2,0)</f>
        <v>Кромочные материалы</v>
      </c>
      <c r="Q439" s="23" t="str">
        <f>VLOOKUP(A439,'ИЗ ОСНОВЫ НОМЕНКЛАТУР'!D:F,3,0)</f>
        <v>Кромка ПВХ Китай</v>
      </c>
      <c r="R439" s="40">
        <f>VLOOKUP(A:A,'ИЗ ОСНОВЫ НОМЕНКЛАТУР'!D:G,4,0)</f>
        <v>26.386864832626959</v>
      </c>
      <c r="S439" s="12" t="str">
        <f>VLOOKUP(A:A,'ИЗ ОСНОВЫ НОМЕНКЛАТУР'!D:H,5,0)</f>
        <v>A</v>
      </c>
      <c r="T439" s="44">
        <f t="shared" si="75"/>
        <v>0</v>
      </c>
      <c r="U439" s="44">
        <f t="shared" si="76"/>
        <v>0</v>
      </c>
      <c r="V439" s="44">
        <f t="shared" si="77"/>
        <v>0</v>
      </c>
      <c r="W439" s="44">
        <f t="shared" si="78"/>
        <v>75387.272826815228</v>
      </c>
      <c r="X439" s="44">
        <f t="shared" si="79"/>
        <v>0</v>
      </c>
      <c r="Y439" s="44">
        <f t="shared" si="80"/>
        <v>4063577.1842245515</v>
      </c>
      <c r="Z439" s="44">
        <f t="shared" si="81"/>
        <v>255160.98293150269</v>
      </c>
      <c r="AA439" s="44">
        <f t="shared" si="82"/>
        <v>474963.56698728527</v>
      </c>
      <c r="AB439" s="44">
        <f t="shared" si="83"/>
        <v>0</v>
      </c>
      <c r="AC439" s="44">
        <f t="shared" si="84"/>
        <v>0</v>
      </c>
      <c r="AD439" s="44">
        <f t="shared" si="85"/>
        <v>61718.876843514459</v>
      </c>
      <c r="AE439" s="12">
        <f t="shared" si="86"/>
        <v>4930807.8838136699</v>
      </c>
    </row>
    <row r="440" spans="1:31" ht="12.6" hidden="1" customHeight="1" x14ac:dyDescent="0.2">
      <c r="A440" s="26" t="s">
        <v>360</v>
      </c>
      <c r="B440" s="19"/>
      <c r="C440" s="19"/>
      <c r="D440" s="20"/>
      <c r="E440" s="21"/>
      <c r="F440" s="22"/>
      <c r="G440" s="20">
        <v>848</v>
      </c>
      <c r="H440" s="20"/>
      <c r="I440" s="20">
        <v>696000</v>
      </c>
      <c r="J440" s="20">
        <v>7887</v>
      </c>
      <c r="K440" s="20">
        <v>3400</v>
      </c>
      <c r="L440" s="20">
        <v>90</v>
      </c>
      <c r="M440" s="20">
        <v>15000</v>
      </c>
      <c r="N440" s="20">
        <v>4151</v>
      </c>
      <c r="O440" s="20">
        <v>727376</v>
      </c>
      <c r="P440" s="23" t="str">
        <f>VLOOKUP(A440,'ИЗ ОСНОВЫ НОМЕНКЛАТУР'!D:E,2,0)</f>
        <v>Кромочные материалы</v>
      </c>
      <c r="Q440" s="23" t="str">
        <f>VLOOKUP(A440,'ИЗ ОСНОВЫ НОМЕНКЛАТУР'!D:F,3,0)</f>
        <v>Кромка ПВХ Китай</v>
      </c>
      <c r="R440" s="40">
        <f>VLOOKUP(A:A,'ИЗ ОСНОВЫ НОМЕНКЛАТУР'!D:G,4,0)</f>
        <v>24.110024604391715</v>
      </c>
      <c r="S440" s="12" t="str">
        <f>VLOOKUP(A:A,'ИЗ ОСНОВЫ НОМЕНКЛАТУР'!D:H,5,0)</f>
        <v>A</v>
      </c>
      <c r="T440" s="44">
        <f t="shared" si="75"/>
        <v>0</v>
      </c>
      <c r="U440" s="44">
        <f t="shared" si="76"/>
        <v>0</v>
      </c>
      <c r="V440" s="44">
        <f t="shared" si="77"/>
        <v>0</v>
      </c>
      <c r="W440" s="44">
        <f t="shared" si="78"/>
        <v>20445.300864524175</v>
      </c>
      <c r="X440" s="44">
        <f t="shared" si="79"/>
        <v>0</v>
      </c>
      <c r="Y440" s="44">
        <f t="shared" si="80"/>
        <v>16780577.124656633</v>
      </c>
      <c r="Z440" s="44">
        <f t="shared" si="81"/>
        <v>190155.76405483746</v>
      </c>
      <c r="AA440" s="44">
        <f t="shared" si="82"/>
        <v>81974.083654931834</v>
      </c>
      <c r="AB440" s="44">
        <f t="shared" si="83"/>
        <v>2169.9022143952543</v>
      </c>
      <c r="AC440" s="44">
        <f t="shared" si="84"/>
        <v>361650.36906587571</v>
      </c>
      <c r="AD440" s="44">
        <f t="shared" si="85"/>
        <v>100080.71213283001</v>
      </c>
      <c r="AE440" s="12">
        <f t="shared" si="86"/>
        <v>17537053.256644033</v>
      </c>
    </row>
    <row r="441" spans="1:31" ht="12.6" hidden="1" customHeight="1" x14ac:dyDescent="0.2">
      <c r="A441" s="26" t="s">
        <v>371</v>
      </c>
      <c r="B441" s="19"/>
      <c r="C441" s="19"/>
      <c r="D441" s="20">
        <v>96</v>
      </c>
      <c r="E441" s="20">
        <v>200</v>
      </c>
      <c r="F441" s="20"/>
      <c r="G441" s="21"/>
      <c r="H441" s="22"/>
      <c r="I441" s="20">
        <v>14000</v>
      </c>
      <c r="J441" s="20">
        <v>9025</v>
      </c>
      <c r="K441" s="20">
        <v>10000</v>
      </c>
      <c r="L441" s="20"/>
      <c r="M441" s="20">
        <v>4600</v>
      </c>
      <c r="N441" s="20">
        <v>200</v>
      </c>
      <c r="O441" s="20">
        <v>38121</v>
      </c>
      <c r="P441" s="23" t="str">
        <f>VLOOKUP(A441,'ИЗ ОСНОВЫ НОМЕНКЛАТУР'!D:E,2,0)</f>
        <v>Кромочные материалы</v>
      </c>
      <c r="Q441" s="23" t="str">
        <f>VLOOKUP(A441,'ИЗ ОСНОВЫ НОМЕНКЛАТУР'!D:F,3,0)</f>
        <v>Кромка ПВХ Китай</v>
      </c>
      <c r="R441" s="40">
        <f>VLOOKUP(A:A,'ИЗ ОСНОВЫ НОМЕНКЛАТУР'!D:G,4,0)</f>
        <v>32.373404669260701</v>
      </c>
      <c r="S441" s="12" t="str">
        <f>VLOOKUP(A:A,'ИЗ ОСНОВЫ НОМЕНКЛАТУР'!D:H,5,0)</f>
        <v>C</v>
      </c>
      <c r="T441" s="44">
        <f t="shared" si="75"/>
        <v>3107.8468482490271</v>
      </c>
      <c r="U441" s="44">
        <f t="shared" si="76"/>
        <v>6474.6809338521398</v>
      </c>
      <c r="V441" s="44">
        <f t="shared" si="77"/>
        <v>0</v>
      </c>
      <c r="W441" s="44">
        <f t="shared" si="78"/>
        <v>0</v>
      </c>
      <c r="X441" s="44">
        <f t="shared" si="79"/>
        <v>0</v>
      </c>
      <c r="Y441" s="44">
        <f t="shared" si="80"/>
        <v>453227.66536964983</v>
      </c>
      <c r="Z441" s="44">
        <f t="shared" si="81"/>
        <v>292169.9771400778</v>
      </c>
      <c r="AA441" s="44">
        <f t="shared" si="82"/>
        <v>323734.04669260699</v>
      </c>
      <c r="AB441" s="44">
        <f t="shared" si="83"/>
        <v>0</v>
      </c>
      <c r="AC441" s="44">
        <f t="shared" si="84"/>
        <v>148917.66147859921</v>
      </c>
      <c r="AD441" s="44">
        <f t="shared" si="85"/>
        <v>6474.6809338521398</v>
      </c>
      <c r="AE441" s="12">
        <f t="shared" si="86"/>
        <v>1234106.5593968874</v>
      </c>
    </row>
    <row r="442" spans="1:31" ht="12.6" hidden="1" customHeight="1" x14ac:dyDescent="0.2">
      <c r="A442" s="26" t="s">
        <v>376</v>
      </c>
      <c r="B442" s="19"/>
      <c r="C442" s="19"/>
      <c r="D442" s="20"/>
      <c r="E442" s="21"/>
      <c r="F442" s="22"/>
      <c r="G442" s="21"/>
      <c r="H442" s="22"/>
      <c r="I442" s="20">
        <v>19000</v>
      </c>
      <c r="J442" s="20">
        <v>2523</v>
      </c>
      <c r="K442" s="20">
        <v>11000</v>
      </c>
      <c r="L442" s="20">
        <v>2</v>
      </c>
      <c r="M442" s="20">
        <v>3000</v>
      </c>
      <c r="N442" s="20">
        <v>1784</v>
      </c>
      <c r="O442" s="20">
        <v>37309</v>
      </c>
      <c r="P442" s="23" t="str">
        <f>VLOOKUP(A442,'ИЗ ОСНОВЫ НОМЕНКЛАТУР'!D:E,2,0)</f>
        <v>Кромочные материалы</v>
      </c>
      <c r="Q442" s="23" t="str">
        <f>VLOOKUP(A442,'ИЗ ОСНОВЫ НОМЕНКЛАТУР'!D:F,3,0)</f>
        <v>Кромка ПВХ Китай</v>
      </c>
      <c r="R442" s="40">
        <f>VLOOKUP(A:A,'ИЗ ОСНОВЫ НОМЕНКЛАТУР'!D:G,4,0)</f>
        <v>32.087502950200616</v>
      </c>
      <c r="S442" s="12" t="str">
        <f>VLOOKUP(A:A,'ИЗ ОСНОВЫ НОМЕНКЛАТУР'!D:H,5,0)</f>
        <v>C</v>
      </c>
      <c r="T442" s="44">
        <f t="shared" si="75"/>
        <v>0</v>
      </c>
      <c r="U442" s="44">
        <f t="shared" si="76"/>
        <v>0</v>
      </c>
      <c r="V442" s="44">
        <f t="shared" si="77"/>
        <v>0</v>
      </c>
      <c r="W442" s="44">
        <f t="shared" si="78"/>
        <v>0</v>
      </c>
      <c r="X442" s="44">
        <f t="shared" si="79"/>
        <v>0</v>
      </c>
      <c r="Y442" s="44">
        <f t="shared" si="80"/>
        <v>609662.55605381168</v>
      </c>
      <c r="Z442" s="44">
        <f t="shared" si="81"/>
        <v>80956.76994335615</v>
      </c>
      <c r="AA442" s="44">
        <f t="shared" si="82"/>
        <v>352962.53245220677</v>
      </c>
      <c r="AB442" s="44">
        <f t="shared" si="83"/>
        <v>64.175005900401231</v>
      </c>
      <c r="AC442" s="44">
        <f t="shared" si="84"/>
        <v>96262.508850601851</v>
      </c>
      <c r="AD442" s="44">
        <f t="shared" si="85"/>
        <v>57244.1052631579</v>
      </c>
      <c r="AE442" s="12">
        <f t="shared" si="86"/>
        <v>1197152.6475690349</v>
      </c>
    </row>
    <row r="443" spans="1:31" ht="12.6" hidden="1" customHeight="1" x14ac:dyDescent="0.2">
      <c r="A443" s="26" t="s">
        <v>377</v>
      </c>
      <c r="B443" s="19"/>
      <c r="C443" s="19"/>
      <c r="D443" s="20"/>
      <c r="E443" s="21"/>
      <c r="F443" s="22"/>
      <c r="G443" s="21"/>
      <c r="H443" s="22"/>
      <c r="I443" s="20">
        <v>30000</v>
      </c>
      <c r="J443" s="20">
        <v>7964</v>
      </c>
      <c r="K443" s="20"/>
      <c r="L443" s="20"/>
      <c r="M443" s="20">
        <v>6000</v>
      </c>
      <c r="N443" s="20">
        <v>303</v>
      </c>
      <c r="O443" s="20">
        <v>44267</v>
      </c>
      <c r="P443" s="23" t="str">
        <f>VLOOKUP(A443,'ИЗ ОСНОВЫ НОМЕНКЛАТУР'!D:E,2,0)</f>
        <v>Кромочные материалы</v>
      </c>
      <c r="Q443" s="23" t="str">
        <f>VLOOKUP(A443,'ИЗ ОСНОВЫ НОМЕНКЛАТУР'!D:F,3,0)</f>
        <v>Кромка ПВХ Китай</v>
      </c>
      <c r="R443" s="40">
        <f>VLOOKUP(A:A,'ИЗ ОСНОВЫ НОМЕНКЛАТУР'!D:G,4,0)</f>
        <v>32.506392166708515</v>
      </c>
      <c r="S443" s="12" t="str">
        <f>VLOOKUP(A:A,'ИЗ ОСНОВЫ НОМЕНКЛАТУР'!D:H,5,0)</f>
        <v>C</v>
      </c>
      <c r="T443" s="44">
        <f t="shared" si="75"/>
        <v>0</v>
      </c>
      <c r="U443" s="44">
        <f t="shared" si="76"/>
        <v>0</v>
      </c>
      <c r="V443" s="44">
        <f t="shared" si="77"/>
        <v>0</v>
      </c>
      <c r="W443" s="44">
        <f t="shared" si="78"/>
        <v>0</v>
      </c>
      <c r="X443" s="44">
        <f t="shared" si="79"/>
        <v>0</v>
      </c>
      <c r="Y443" s="44">
        <f t="shared" si="80"/>
        <v>975191.76500125544</v>
      </c>
      <c r="Z443" s="44">
        <f t="shared" si="81"/>
        <v>258880.90721566661</v>
      </c>
      <c r="AA443" s="44">
        <f t="shared" si="82"/>
        <v>0</v>
      </c>
      <c r="AB443" s="44">
        <f t="shared" si="83"/>
        <v>0</v>
      </c>
      <c r="AC443" s="44">
        <f t="shared" si="84"/>
        <v>195038.35300025108</v>
      </c>
      <c r="AD443" s="44">
        <f t="shared" si="85"/>
        <v>9849.4368265126795</v>
      </c>
      <c r="AE443" s="12">
        <f t="shared" si="86"/>
        <v>1438960.4620436858</v>
      </c>
    </row>
    <row r="444" spans="1:31" ht="12.6" hidden="1" customHeight="1" x14ac:dyDescent="0.2">
      <c r="A444" s="26" t="s">
        <v>380</v>
      </c>
      <c r="B444" s="19"/>
      <c r="C444" s="19"/>
      <c r="D444" s="20"/>
      <c r="E444" s="21"/>
      <c r="F444" s="22"/>
      <c r="G444" s="21"/>
      <c r="H444" s="22"/>
      <c r="I444" s="20">
        <v>44000</v>
      </c>
      <c r="J444" s="20">
        <v>2180</v>
      </c>
      <c r="K444" s="20"/>
      <c r="L444" s="20"/>
      <c r="M444" s="20"/>
      <c r="N444" s="20">
        <v>1600</v>
      </c>
      <c r="O444" s="20">
        <v>47780</v>
      </c>
      <c r="P444" s="23" t="str">
        <f>VLOOKUP(A444,'ИЗ ОСНОВЫ НОМЕНКЛАТУР'!D:E,2,0)</f>
        <v>Кромочные материалы</v>
      </c>
      <c r="Q444" s="23" t="str">
        <f>VLOOKUP(A444,'ИЗ ОСНОВЫ НОМЕНКЛАТУР'!D:F,3,0)</f>
        <v>Кромка ПВХ Китай</v>
      </c>
      <c r="R444" s="40">
        <f>VLOOKUP(A:A,'ИЗ ОСНОВЫ НОМЕНКЛАТУР'!D:G,4,0)</f>
        <v>33.830000000000005</v>
      </c>
      <c r="S444" s="12" t="str">
        <f>VLOOKUP(A:A,'ИЗ ОСНОВЫ НОМЕНКЛАТУР'!D:H,5,0)</f>
        <v>C</v>
      </c>
      <c r="T444" s="44">
        <f t="shared" si="75"/>
        <v>0</v>
      </c>
      <c r="U444" s="44">
        <f t="shared" si="76"/>
        <v>0</v>
      </c>
      <c r="V444" s="44">
        <f t="shared" si="77"/>
        <v>0</v>
      </c>
      <c r="W444" s="44">
        <f t="shared" si="78"/>
        <v>0</v>
      </c>
      <c r="X444" s="44">
        <f t="shared" si="79"/>
        <v>0</v>
      </c>
      <c r="Y444" s="44">
        <f t="shared" si="80"/>
        <v>1488520.0000000002</v>
      </c>
      <c r="Z444" s="44">
        <f t="shared" si="81"/>
        <v>73749.400000000009</v>
      </c>
      <c r="AA444" s="44">
        <f t="shared" si="82"/>
        <v>0</v>
      </c>
      <c r="AB444" s="44">
        <f t="shared" si="83"/>
        <v>0</v>
      </c>
      <c r="AC444" s="44">
        <f t="shared" si="84"/>
        <v>0</v>
      </c>
      <c r="AD444" s="44">
        <f t="shared" si="85"/>
        <v>54128.000000000007</v>
      </c>
      <c r="AE444" s="12">
        <f t="shared" si="86"/>
        <v>1616397.4000000001</v>
      </c>
    </row>
    <row r="445" spans="1:31" ht="12.6" hidden="1" customHeight="1" x14ac:dyDescent="0.2">
      <c r="A445" s="26" t="s">
        <v>374</v>
      </c>
      <c r="B445" s="19"/>
      <c r="C445" s="19"/>
      <c r="D445" s="20"/>
      <c r="E445" s="21"/>
      <c r="F445" s="22"/>
      <c r="G445" s="20">
        <v>800</v>
      </c>
      <c r="H445" s="20"/>
      <c r="I445" s="20">
        <v>103000</v>
      </c>
      <c r="J445" s="20">
        <v>7598</v>
      </c>
      <c r="K445" s="20">
        <v>3000</v>
      </c>
      <c r="L445" s="20"/>
      <c r="M445" s="20"/>
      <c r="N445" s="20">
        <v>570</v>
      </c>
      <c r="O445" s="20">
        <v>114968</v>
      </c>
      <c r="P445" s="23" t="str">
        <f>VLOOKUP(A445,'ИЗ ОСНОВЫ НОМЕНКЛАТУР'!D:E,2,0)</f>
        <v>Кромочные материалы</v>
      </c>
      <c r="Q445" s="23" t="str">
        <f>VLOOKUP(A445,'ИЗ ОСНОВЫ НОМЕНКЛАТУР'!D:F,3,0)</f>
        <v>Кромка ПВХ Китай</v>
      </c>
      <c r="R445" s="40">
        <f>VLOOKUP(A:A,'ИЗ ОСНОВЫ НОМЕНКЛАТУР'!D:G,4,0)</f>
        <v>24.749266753294968</v>
      </c>
      <c r="S445" s="12" t="str">
        <f>VLOOKUP(A:A,'ИЗ ОСНОВЫ НОМЕНКЛАТУР'!D:H,5,0)</f>
        <v>C</v>
      </c>
      <c r="T445" s="44">
        <f t="shared" si="75"/>
        <v>0</v>
      </c>
      <c r="U445" s="44">
        <f t="shared" si="76"/>
        <v>0</v>
      </c>
      <c r="V445" s="44">
        <f t="shared" si="77"/>
        <v>0</v>
      </c>
      <c r="W445" s="44">
        <f t="shared" si="78"/>
        <v>19799.413402635975</v>
      </c>
      <c r="X445" s="44">
        <f t="shared" si="79"/>
        <v>0</v>
      </c>
      <c r="Y445" s="44">
        <f t="shared" si="80"/>
        <v>2549174.4755893815</v>
      </c>
      <c r="Z445" s="44">
        <f t="shared" si="81"/>
        <v>188044.92879153517</v>
      </c>
      <c r="AA445" s="44">
        <f t="shared" si="82"/>
        <v>74247.800259884898</v>
      </c>
      <c r="AB445" s="44">
        <f t="shared" si="83"/>
        <v>0</v>
      </c>
      <c r="AC445" s="44">
        <f t="shared" si="84"/>
        <v>0</v>
      </c>
      <c r="AD445" s="44">
        <f t="shared" si="85"/>
        <v>14107.082049378132</v>
      </c>
      <c r="AE445" s="12">
        <f t="shared" si="86"/>
        <v>2845373.7000928158</v>
      </c>
    </row>
    <row r="446" spans="1:31" ht="12.6" hidden="1" customHeight="1" x14ac:dyDescent="0.2">
      <c r="A446" s="26" t="s">
        <v>366</v>
      </c>
      <c r="B446" s="19"/>
      <c r="C446" s="19"/>
      <c r="D446" s="20"/>
      <c r="E446" s="21"/>
      <c r="F446" s="22"/>
      <c r="G446" s="20">
        <v>489</v>
      </c>
      <c r="H446" s="20"/>
      <c r="I446" s="20">
        <v>8000</v>
      </c>
      <c r="J446" s="20">
        <v>4420</v>
      </c>
      <c r="K446" s="20">
        <v>14000</v>
      </c>
      <c r="L446" s="20"/>
      <c r="M446" s="20"/>
      <c r="N446" s="20">
        <v>133</v>
      </c>
      <c r="O446" s="20">
        <v>27042</v>
      </c>
      <c r="P446" s="23" t="str">
        <f>VLOOKUP(A446,'ИЗ ОСНОВЫ НОМЕНКЛАТУР'!D:E,2,0)</f>
        <v>Кромочные материалы</v>
      </c>
      <c r="Q446" s="23" t="str">
        <f>VLOOKUP(A446,'ИЗ ОСНОВЫ НОМЕНКЛАТУР'!D:F,3,0)</f>
        <v>Кромка ПВХ Китай</v>
      </c>
      <c r="R446" s="40">
        <f>VLOOKUP(A:A,'ИЗ ОСНОВЫ НОМЕНКЛАТУР'!D:G,4,0)</f>
        <v>32.292084921066959</v>
      </c>
      <c r="S446" s="12" t="str">
        <f>VLOOKUP(A:A,'ИЗ ОСНОВЫ НОМЕНКЛАТУР'!D:H,5,0)</f>
        <v>B</v>
      </c>
      <c r="T446" s="44">
        <f t="shared" si="75"/>
        <v>0</v>
      </c>
      <c r="U446" s="44">
        <f t="shared" si="76"/>
        <v>0</v>
      </c>
      <c r="V446" s="44">
        <f t="shared" si="77"/>
        <v>0</v>
      </c>
      <c r="W446" s="44">
        <f t="shared" si="78"/>
        <v>15790.829526401743</v>
      </c>
      <c r="X446" s="44">
        <f t="shared" si="79"/>
        <v>0</v>
      </c>
      <c r="Y446" s="44">
        <f t="shared" si="80"/>
        <v>258336.67936853567</v>
      </c>
      <c r="Z446" s="44">
        <f t="shared" si="81"/>
        <v>142731.01535111596</v>
      </c>
      <c r="AA446" s="44">
        <f t="shared" si="82"/>
        <v>452089.1888949374</v>
      </c>
      <c r="AB446" s="44">
        <f t="shared" si="83"/>
        <v>0</v>
      </c>
      <c r="AC446" s="44">
        <f t="shared" si="84"/>
        <v>0</v>
      </c>
      <c r="AD446" s="44">
        <f t="shared" si="85"/>
        <v>4294.8472945019057</v>
      </c>
      <c r="AE446" s="12">
        <f t="shared" si="86"/>
        <v>873242.56043549278</v>
      </c>
    </row>
    <row r="447" spans="1:31" ht="12.6" hidden="1" customHeight="1" x14ac:dyDescent="0.2">
      <c r="A447" s="26" t="s">
        <v>802</v>
      </c>
      <c r="B447" s="19"/>
      <c r="C447" s="19"/>
      <c r="D447" s="20"/>
      <c r="E447" s="21"/>
      <c r="F447" s="22"/>
      <c r="G447" s="21"/>
      <c r="H447" s="22"/>
      <c r="I447" s="20"/>
      <c r="J447" s="20">
        <v>1790</v>
      </c>
      <c r="K447" s="20">
        <v>3000</v>
      </c>
      <c r="L447" s="20">
        <v>10</v>
      </c>
      <c r="M447" s="20">
        <v>1800</v>
      </c>
      <c r="N447" s="20"/>
      <c r="O447" s="20">
        <v>6600</v>
      </c>
      <c r="P447" s="23" t="str">
        <f>VLOOKUP(A447,'ИЗ ОСНОВЫ НОМЕНКЛАТУР'!D:E,2,0)</f>
        <v>Кромочные материалы</v>
      </c>
      <c r="Q447" s="23" t="str">
        <f>VLOOKUP(A447,'ИЗ ОСНОВЫ НОМЕНКЛАТУР'!D:F,3,0)</f>
        <v>Распродажа кромка</v>
      </c>
      <c r="R447" s="40">
        <f>VLOOKUP(A:A,'ИЗ ОСНОВЫ НОМЕНКЛАТУР'!D:G,4,0)</f>
        <v>35.981818181818184</v>
      </c>
      <c r="S447" s="12" t="str">
        <f>VLOOKUP(A:A,'ИЗ ОСНОВЫ НОМЕНКЛАТУР'!D:H,5,0)</f>
        <v>C</v>
      </c>
      <c r="T447" s="44">
        <f t="shared" si="75"/>
        <v>0</v>
      </c>
      <c r="U447" s="44">
        <f t="shared" si="76"/>
        <v>0</v>
      </c>
      <c r="V447" s="44">
        <f t="shared" si="77"/>
        <v>0</v>
      </c>
      <c r="W447" s="44">
        <f t="shared" si="78"/>
        <v>0</v>
      </c>
      <c r="X447" s="44">
        <f t="shared" si="79"/>
        <v>0</v>
      </c>
      <c r="Y447" s="44">
        <f t="shared" si="80"/>
        <v>0</v>
      </c>
      <c r="Z447" s="44">
        <f t="shared" si="81"/>
        <v>64407.454545454551</v>
      </c>
      <c r="AA447" s="44">
        <f t="shared" si="82"/>
        <v>107945.45454545456</v>
      </c>
      <c r="AB447" s="44">
        <f t="shared" si="83"/>
        <v>359.81818181818187</v>
      </c>
      <c r="AC447" s="44">
        <f t="shared" si="84"/>
        <v>64767.272727272728</v>
      </c>
      <c r="AD447" s="44">
        <f t="shared" si="85"/>
        <v>0</v>
      </c>
      <c r="AE447" s="12">
        <f t="shared" si="86"/>
        <v>237480.00000000003</v>
      </c>
    </row>
    <row r="448" spans="1:31" ht="12.6" hidden="1" customHeight="1" x14ac:dyDescent="0.2">
      <c r="A448" s="26" t="s">
        <v>4257</v>
      </c>
      <c r="B448" s="19"/>
      <c r="C448" s="19"/>
      <c r="D448" s="20"/>
      <c r="E448" s="21"/>
      <c r="F448" s="22"/>
      <c r="G448" s="21"/>
      <c r="H448" s="22"/>
      <c r="I448" s="20"/>
      <c r="J448" s="20">
        <v>2000</v>
      </c>
      <c r="K448" s="20">
        <v>3000</v>
      </c>
      <c r="L448" s="20"/>
      <c r="M448" s="20"/>
      <c r="N448" s="20"/>
      <c r="O448" s="20">
        <v>5000</v>
      </c>
      <c r="P448" s="23" t="str">
        <f>VLOOKUP(A448,'ИЗ ОСНОВЫ НОМЕНКЛАТУР'!D:E,2,0)</f>
        <v>Кромочные материалы</v>
      </c>
      <c r="Q448" s="23" t="str">
        <f>VLOOKUP(A448,'ИЗ ОСНОВЫ НОМЕНКЛАТУР'!D:F,3,0)</f>
        <v>Распродажа кромка</v>
      </c>
      <c r="R448" s="40">
        <f>VLOOKUP(A:A,'ИЗ ОСНОВЫ НОМЕНКЛАТУР'!D:G,4,0)</f>
        <v>42</v>
      </c>
      <c r="S448" s="12" t="str">
        <f>VLOOKUP(A:A,'ИЗ ОСНОВЫ НОМЕНКЛАТУР'!D:H,5,0)</f>
        <v>C</v>
      </c>
      <c r="T448" s="44">
        <f t="shared" si="75"/>
        <v>0</v>
      </c>
      <c r="U448" s="44">
        <f t="shared" si="76"/>
        <v>0</v>
      </c>
      <c r="V448" s="44">
        <f t="shared" si="77"/>
        <v>0</v>
      </c>
      <c r="W448" s="44">
        <f t="shared" si="78"/>
        <v>0</v>
      </c>
      <c r="X448" s="44">
        <f t="shared" si="79"/>
        <v>0</v>
      </c>
      <c r="Y448" s="44">
        <f t="shared" si="80"/>
        <v>0</v>
      </c>
      <c r="Z448" s="44">
        <f t="shared" si="81"/>
        <v>84000</v>
      </c>
      <c r="AA448" s="44">
        <f t="shared" si="82"/>
        <v>126000</v>
      </c>
      <c r="AB448" s="44">
        <f t="shared" si="83"/>
        <v>0</v>
      </c>
      <c r="AC448" s="44">
        <f t="shared" si="84"/>
        <v>0</v>
      </c>
      <c r="AD448" s="44">
        <f t="shared" si="85"/>
        <v>0</v>
      </c>
      <c r="AE448" s="12">
        <f t="shared" si="86"/>
        <v>210000</v>
      </c>
    </row>
    <row r="449" spans="1:31" ht="12.6" hidden="1" customHeight="1" x14ac:dyDescent="0.2">
      <c r="A449" s="26" t="s">
        <v>359</v>
      </c>
      <c r="B449" s="19"/>
      <c r="C449" s="19"/>
      <c r="D449" s="20"/>
      <c r="E449" s="21"/>
      <c r="F449" s="22"/>
      <c r="G449" s="21"/>
      <c r="H449" s="22"/>
      <c r="I449" s="20"/>
      <c r="J449" s="20">
        <v>968</v>
      </c>
      <c r="K449" s="20"/>
      <c r="L449" s="20"/>
      <c r="M449" s="20"/>
      <c r="N449" s="20">
        <v>235</v>
      </c>
      <c r="O449" s="20">
        <v>1203</v>
      </c>
      <c r="P449" s="23" t="str">
        <f>VLOOKUP(A449,'ИЗ ОСНОВЫ НОМЕНКЛАТУР'!D:E,2,0)</f>
        <v>Кромочные материалы</v>
      </c>
      <c r="Q449" s="23" t="str">
        <f>VLOOKUP(A449,'ИЗ ОСНОВЫ НОМЕНКЛАТУР'!D:F,3,0)</f>
        <v>Кромка ПВХ Китай</v>
      </c>
      <c r="R449" s="40">
        <f>VLOOKUP(A:A,'ИЗ ОСНОВЫ НОМЕНКЛАТУР'!D:G,4,0)</f>
        <v>33.781797735449274</v>
      </c>
      <c r="S449" s="12" t="str">
        <f>VLOOKUP(A:A,'ИЗ ОСНОВЫ НОМЕНКЛАТУР'!D:H,5,0)</f>
        <v>A</v>
      </c>
      <c r="T449" s="44">
        <f t="shared" si="75"/>
        <v>0</v>
      </c>
      <c r="U449" s="44">
        <f t="shared" si="76"/>
        <v>0</v>
      </c>
      <c r="V449" s="44">
        <f t="shared" si="77"/>
        <v>0</v>
      </c>
      <c r="W449" s="44">
        <f t="shared" si="78"/>
        <v>0</v>
      </c>
      <c r="X449" s="44">
        <f t="shared" si="79"/>
        <v>0</v>
      </c>
      <c r="Y449" s="44">
        <f t="shared" si="80"/>
        <v>0</v>
      </c>
      <c r="Z449" s="44">
        <f t="shared" si="81"/>
        <v>32700.780207914897</v>
      </c>
      <c r="AA449" s="44">
        <f t="shared" si="82"/>
        <v>0</v>
      </c>
      <c r="AB449" s="44">
        <f t="shared" si="83"/>
        <v>0</v>
      </c>
      <c r="AC449" s="44">
        <f t="shared" si="84"/>
        <v>0</v>
      </c>
      <c r="AD449" s="44">
        <f t="shared" si="85"/>
        <v>7938.7224678305793</v>
      </c>
      <c r="AE449" s="12">
        <f t="shared" si="86"/>
        <v>40639.502675745476</v>
      </c>
    </row>
    <row r="450" spans="1:31" ht="12.6" hidden="1" customHeight="1" x14ac:dyDescent="0.2">
      <c r="A450" s="26" t="s">
        <v>4258</v>
      </c>
      <c r="B450" s="19"/>
      <c r="C450" s="19"/>
      <c r="D450" s="20"/>
      <c r="E450" s="21"/>
      <c r="F450" s="22"/>
      <c r="G450" s="21"/>
      <c r="H450" s="22"/>
      <c r="I450" s="20">
        <v>85600</v>
      </c>
      <c r="J450" s="20"/>
      <c r="K450" s="20">
        <v>12000</v>
      </c>
      <c r="L450" s="20"/>
      <c r="M450" s="20">
        <v>2000</v>
      </c>
      <c r="N450" s="20"/>
      <c r="O450" s="20">
        <v>99600</v>
      </c>
      <c r="P450" s="23" t="str">
        <f>VLOOKUP(A450,'ИЗ ОСНОВЫ НОМЕНКЛАТУР'!D:E,2,0)</f>
        <v>Кромочные материалы</v>
      </c>
      <c r="Q450" s="23" t="str">
        <f>VLOOKUP(A450,'ИЗ ОСНОВЫ НОМЕНКЛАТУР'!D:F,3,0)</f>
        <v>Кромка ПВХ Китай</v>
      </c>
      <c r="R450" s="40">
        <f>VLOOKUP(A:A,'ИЗ ОСНОВЫ НОМЕНКЛАТУР'!D:G,4,0)</f>
        <v>29.461125000000003</v>
      </c>
      <c r="S450" s="12" t="str">
        <f>VLOOKUP(A:A,'ИЗ ОСНОВЫ НОМЕНКЛАТУР'!D:H,5,0)</f>
        <v>C</v>
      </c>
      <c r="T450" s="44">
        <f t="shared" si="75"/>
        <v>0</v>
      </c>
      <c r="U450" s="44">
        <f t="shared" si="76"/>
        <v>0</v>
      </c>
      <c r="V450" s="44">
        <f t="shared" si="77"/>
        <v>0</v>
      </c>
      <c r="W450" s="44">
        <f t="shared" si="78"/>
        <v>0</v>
      </c>
      <c r="X450" s="44">
        <f t="shared" si="79"/>
        <v>0</v>
      </c>
      <c r="Y450" s="44">
        <f t="shared" si="80"/>
        <v>2521872.3000000003</v>
      </c>
      <c r="Z450" s="44">
        <f t="shared" si="81"/>
        <v>0</v>
      </c>
      <c r="AA450" s="44">
        <f t="shared" si="82"/>
        <v>353533.50000000006</v>
      </c>
      <c r="AB450" s="44">
        <f t="shared" si="83"/>
        <v>0</v>
      </c>
      <c r="AC450" s="44">
        <f t="shared" si="84"/>
        <v>58922.250000000007</v>
      </c>
      <c r="AD450" s="44">
        <f t="shared" si="85"/>
        <v>0</v>
      </c>
      <c r="AE450" s="12">
        <f t="shared" si="86"/>
        <v>2934328.0500000003</v>
      </c>
    </row>
    <row r="451" spans="1:31" ht="12.6" hidden="1" customHeight="1" x14ac:dyDescent="0.2">
      <c r="A451" s="26" t="s">
        <v>379</v>
      </c>
      <c r="B451" s="19"/>
      <c r="C451" s="19"/>
      <c r="D451" s="20">
        <v>2239</v>
      </c>
      <c r="E451" s="20">
        <v>600</v>
      </c>
      <c r="F451" s="20"/>
      <c r="G451" s="20">
        <v>800</v>
      </c>
      <c r="H451" s="20"/>
      <c r="I451" s="20">
        <v>27000</v>
      </c>
      <c r="J451" s="20">
        <v>3800</v>
      </c>
      <c r="K451" s="20">
        <v>11000</v>
      </c>
      <c r="L451" s="20"/>
      <c r="M451" s="20"/>
      <c r="N451" s="20">
        <v>3000</v>
      </c>
      <c r="O451" s="20">
        <v>48439</v>
      </c>
      <c r="P451" s="23" t="str">
        <f>VLOOKUP(A451,'ИЗ ОСНОВЫ НОМЕНКЛАТУР'!D:E,2,0)</f>
        <v>Кромочные материалы</v>
      </c>
      <c r="Q451" s="23" t="str">
        <f>VLOOKUP(A451,'ИЗ ОСНОВЫ НОМЕНКЛАТУР'!D:F,3,0)</f>
        <v>Кромка ПВХ Китай</v>
      </c>
      <c r="R451" s="40">
        <f>VLOOKUP(A:A,'ИЗ ОСНОВЫ НОМЕНКЛАТУР'!D:G,4,0)</f>
        <v>32.118307267709291</v>
      </c>
      <c r="S451" s="12" t="str">
        <f>VLOOKUP(A:A,'ИЗ ОСНОВЫ НОМЕНКЛАТУР'!D:H,5,0)</f>
        <v>C</v>
      </c>
      <c r="T451" s="44">
        <f t="shared" si="75"/>
        <v>71912.889972401099</v>
      </c>
      <c r="U451" s="44">
        <f t="shared" si="76"/>
        <v>19270.984360625574</v>
      </c>
      <c r="V451" s="44">
        <f t="shared" si="77"/>
        <v>0</v>
      </c>
      <c r="W451" s="44">
        <f t="shared" si="78"/>
        <v>25694.645814167434</v>
      </c>
      <c r="X451" s="44">
        <f t="shared" si="79"/>
        <v>0</v>
      </c>
      <c r="Y451" s="44">
        <f t="shared" si="80"/>
        <v>867194.29622815084</v>
      </c>
      <c r="Z451" s="44">
        <f t="shared" si="81"/>
        <v>122049.56761729531</v>
      </c>
      <c r="AA451" s="44">
        <f t="shared" si="82"/>
        <v>353301.3799448022</v>
      </c>
      <c r="AB451" s="44">
        <f t="shared" si="83"/>
        <v>0</v>
      </c>
      <c r="AC451" s="44">
        <f t="shared" si="84"/>
        <v>0</v>
      </c>
      <c r="AD451" s="44">
        <f t="shared" si="85"/>
        <v>96354.921803127872</v>
      </c>
      <c r="AE451" s="12">
        <f t="shared" si="86"/>
        <v>1555778.6857405705</v>
      </c>
    </row>
    <row r="452" spans="1:31" ht="12.6" hidden="1" customHeight="1" x14ac:dyDescent="0.2">
      <c r="A452" s="26" t="s">
        <v>4259</v>
      </c>
      <c r="B452" s="19"/>
      <c r="C452" s="19"/>
      <c r="D452" s="20"/>
      <c r="E452" s="21"/>
      <c r="F452" s="22"/>
      <c r="G452" s="21"/>
      <c r="H452" s="22"/>
      <c r="I452" s="20"/>
      <c r="J452" s="20">
        <v>5000</v>
      </c>
      <c r="K452" s="20">
        <v>3800</v>
      </c>
      <c r="L452" s="20"/>
      <c r="M452" s="20"/>
      <c r="N452" s="20"/>
      <c r="O452" s="20">
        <v>8800</v>
      </c>
      <c r="P452" s="23" t="str">
        <f>VLOOKUP(A452,'ИЗ ОСНОВЫ НОМЕНКЛАТУР'!D:E,2,0)</f>
        <v>Кромочные материалы</v>
      </c>
      <c r="Q452" s="23" t="str">
        <f>VLOOKUP(A452,'ИЗ ОСНОВЫ НОМЕНКЛАТУР'!D:F,3,0)</f>
        <v>Распродажа кромка</v>
      </c>
      <c r="R452" s="40">
        <f>VLOOKUP(A:A,'ИЗ ОСНОВЫ НОМЕНКЛАТУР'!D:G,4,0)</f>
        <v>42</v>
      </c>
      <c r="S452" s="12" t="str">
        <f>VLOOKUP(A:A,'ИЗ ОСНОВЫ НОМЕНКЛАТУР'!D:H,5,0)</f>
        <v>C</v>
      </c>
      <c r="T452" s="44">
        <f t="shared" si="75"/>
        <v>0</v>
      </c>
      <c r="U452" s="44">
        <f t="shared" si="76"/>
        <v>0</v>
      </c>
      <c r="V452" s="44">
        <f t="shared" si="77"/>
        <v>0</v>
      </c>
      <c r="W452" s="44">
        <f t="shared" si="78"/>
        <v>0</v>
      </c>
      <c r="X452" s="44">
        <f t="shared" si="79"/>
        <v>0</v>
      </c>
      <c r="Y452" s="44">
        <f t="shared" si="80"/>
        <v>0</v>
      </c>
      <c r="Z452" s="44">
        <f t="shared" si="81"/>
        <v>210000</v>
      </c>
      <c r="AA452" s="44">
        <f t="shared" si="82"/>
        <v>159600</v>
      </c>
      <c r="AB452" s="44">
        <f t="shared" si="83"/>
        <v>0</v>
      </c>
      <c r="AC452" s="44">
        <f t="shared" si="84"/>
        <v>0</v>
      </c>
      <c r="AD452" s="44">
        <f t="shared" si="85"/>
        <v>0</v>
      </c>
      <c r="AE452" s="12">
        <f t="shared" si="86"/>
        <v>369600</v>
      </c>
    </row>
    <row r="453" spans="1:31" ht="12.6" hidden="1" customHeight="1" x14ac:dyDescent="0.2">
      <c r="A453" s="26" t="s">
        <v>375</v>
      </c>
      <c r="B453" s="19"/>
      <c r="C453" s="19"/>
      <c r="D453" s="20"/>
      <c r="E453" s="21"/>
      <c r="F453" s="22"/>
      <c r="G453" s="21"/>
      <c r="H453" s="22"/>
      <c r="I453" s="20">
        <v>24000</v>
      </c>
      <c r="J453" s="20">
        <v>8400</v>
      </c>
      <c r="K453" s="20">
        <v>14300</v>
      </c>
      <c r="L453" s="20"/>
      <c r="M453" s="20"/>
      <c r="N453" s="20">
        <v>665</v>
      </c>
      <c r="O453" s="20">
        <v>47365</v>
      </c>
      <c r="P453" s="23" t="str">
        <f>VLOOKUP(A453,'ИЗ ОСНОВЫ НОМЕНКЛАТУР'!D:E,2,0)</f>
        <v>Кромочные материалы</v>
      </c>
      <c r="Q453" s="23" t="str">
        <f>VLOOKUP(A453,'ИЗ ОСНОВЫ НОМЕНКЛАТУР'!D:F,3,0)</f>
        <v>Кромка ПВХ Китай</v>
      </c>
      <c r="R453" s="40">
        <f>VLOOKUP(A:A,'ИЗ ОСНОВЫ НОМЕНКЛАТУР'!D:G,4,0)</f>
        <v>33.24</v>
      </c>
      <c r="S453" s="12" t="str">
        <f>VLOOKUP(A:A,'ИЗ ОСНОВЫ НОМЕНКЛАТУР'!D:H,5,0)</f>
        <v>C</v>
      </c>
      <c r="T453" s="44">
        <f t="shared" si="75"/>
        <v>0</v>
      </c>
      <c r="U453" s="44">
        <f t="shared" si="76"/>
        <v>0</v>
      </c>
      <c r="V453" s="44">
        <f t="shared" si="77"/>
        <v>0</v>
      </c>
      <c r="W453" s="44">
        <f t="shared" si="78"/>
        <v>0</v>
      </c>
      <c r="X453" s="44">
        <f t="shared" si="79"/>
        <v>0</v>
      </c>
      <c r="Y453" s="44">
        <f t="shared" si="80"/>
        <v>797760</v>
      </c>
      <c r="Z453" s="44">
        <f t="shared" si="81"/>
        <v>279216</v>
      </c>
      <c r="AA453" s="44">
        <f t="shared" si="82"/>
        <v>475332</v>
      </c>
      <c r="AB453" s="44">
        <f t="shared" si="83"/>
        <v>0</v>
      </c>
      <c r="AC453" s="44">
        <f t="shared" si="84"/>
        <v>0</v>
      </c>
      <c r="AD453" s="44">
        <f t="shared" si="85"/>
        <v>22104.600000000002</v>
      </c>
      <c r="AE453" s="12">
        <f t="shared" si="86"/>
        <v>1574412.6</v>
      </c>
    </row>
    <row r="454" spans="1:31" ht="12.6" hidden="1" customHeight="1" x14ac:dyDescent="0.2">
      <c r="A454" s="26" t="s">
        <v>362</v>
      </c>
      <c r="B454" s="19"/>
      <c r="C454" s="19"/>
      <c r="D454" s="20"/>
      <c r="E454" s="21"/>
      <c r="F454" s="22"/>
      <c r="G454" s="21"/>
      <c r="H454" s="22"/>
      <c r="I454" s="20"/>
      <c r="J454" s="20">
        <v>5922</v>
      </c>
      <c r="K454" s="20"/>
      <c r="L454" s="20"/>
      <c r="M454" s="20"/>
      <c r="N454" s="20"/>
      <c r="O454" s="20">
        <v>5922</v>
      </c>
      <c r="P454" s="23" t="str">
        <f>VLOOKUP(A454,'ИЗ ОСНОВЫ НОМЕНКЛАТУР'!D:E,2,0)</f>
        <v>Кромочные материалы</v>
      </c>
      <c r="Q454" s="23" t="str">
        <f>VLOOKUP(A454,'ИЗ ОСНОВЫ НОМЕНКЛАТУР'!D:F,3,0)</f>
        <v>Кромка ПВХ Китай</v>
      </c>
      <c r="R454" s="40">
        <f>VLOOKUP(A:A,'ИЗ ОСНОВЫ НОМЕНКЛАТУР'!D:G,4,0)</f>
        <v>32.206972388786539</v>
      </c>
      <c r="S454" s="12" t="str">
        <f>VLOOKUP(A:A,'ИЗ ОСНОВЫ НОМЕНКЛАТУР'!D:H,5,0)</f>
        <v>A</v>
      </c>
      <c r="T454" s="44">
        <f t="shared" si="75"/>
        <v>0</v>
      </c>
      <c r="U454" s="44">
        <f t="shared" si="76"/>
        <v>0</v>
      </c>
      <c r="V454" s="44">
        <f t="shared" si="77"/>
        <v>0</v>
      </c>
      <c r="W454" s="44">
        <f t="shared" si="78"/>
        <v>0</v>
      </c>
      <c r="X454" s="44">
        <f t="shared" si="79"/>
        <v>0</v>
      </c>
      <c r="Y454" s="44">
        <f t="shared" si="80"/>
        <v>0</v>
      </c>
      <c r="Z454" s="44">
        <f t="shared" si="81"/>
        <v>190729.6904863939</v>
      </c>
      <c r="AA454" s="44">
        <f t="shared" si="82"/>
        <v>0</v>
      </c>
      <c r="AB454" s="44">
        <f t="shared" si="83"/>
        <v>0</v>
      </c>
      <c r="AC454" s="44">
        <f t="shared" si="84"/>
        <v>0</v>
      </c>
      <c r="AD454" s="44">
        <f t="shared" si="85"/>
        <v>0</v>
      </c>
      <c r="AE454" s="12">
        <f t="shared" si="86"/>
        <v>190729.6904863939</v>
      </c>
    </row>
    <row r="455" spans="1:31" ht="12.6" hidden="1" customHeight="1" x14ac:dyDescent="0.2">
      <c r="A455" s="26" t="s">
        <v>372</v>
      </c>
      <c r="B455" s="19"/>
      <c r="C455" s="19"/>
      <c r="D455" s="20"/>
      <c r="E455" s="21"/>
      <c r="F455" s="22"/>
      <c r="G455" s="20">
        <v>200</v>
      </c>
      <c r="H455" s="20"/>
      <c r="I455" s="20">
        <v>56600</v>
      </c>
      <c r="J455" s="20"/>
      <c r="K455" s="20">
        <v>7000</v>
      </c>
      <c r="L455" s="20"/>
      <c r="M455" s="20">
        <v>2000</v>
      </c>
      <c r="N455" s="20"/>
      <c r="O455" s="20">
        <v>65800</v>
      </c>
      <c r="P455" s="23" t="str">
        <f>VLOOKUP(A455,'ИЗ ОСНОВЫ НОМЕНКЛАТУР'!D:E,2,0)</f>
        <v>Кромочные материалы</v>
      </c>
      <c r="Q455" s="23" t="str">
        <f>VLOOKUP(A455,'ИЗ ОСНОВЫ НОМЕНКЛАТУР'!D:F,3,0)</f>
        <v>Кромка ПВХ Китай</v>
      </c>
      <c r="R455" s="40">
        <f>VLOOKUP(A:A,'ИЗ ОСНОВЫ НОМЕНКЛАТУР'!D:G,4,0)</f>
        <v>31</v>
      </c>
      <c r="S455" s="12" t="str">
        <f>VLOOKUP(A:A,'ИЗ ОСНОВЫ НОМЕНКЛАТУР'!D:H,5,0)</f>
        <v>A</v>
      </c>
      <c r="T455" s="44">
        <f t="shared" si="75"/>
        <v>0</v>
      </c>
      <c r="U455" s="44">
        <f t="shared" si="76"/>
        <v>0</v>
      </c>
      <c r="V455" s="44">
        <f t="shared" si="77"/>
        <v>0</v>
      </c>
      <c r="W455" s="44">
        <f t="shared" si="78"/>
        <v>6200</v>
      </c>
      <c r="X455" s="44">
        <f t="shared" si="79"/>
        <v>0</v>
      </c>
      <c r="Y455" s="44">
        <f t="shared" si="80"/>
        <v>1754600</v>
      </c>
      <c r="Z455" s="44">
        <f t="shared" si="81"/>
        <v>0</v>
      </c>
      <c r="AA455" s="44">
        <f t="shared" si="82"/>
        <v>217000</v>
      </c>
      <c r="AB455" s="44">
        <f t="shared" si="83"/>
        <v>0</v>
      </c>
      <c r="AC455" s="44">
        <f t="shared" si="84"/>
        <v>62000</v>
      </c>
      <c r="AD455" s="44">
        <f t="shared" si="85"/>
        <v>0</v>
      </c>
      <c r="AE455" s="12">
        <f t="shared" si="86"/>
        <v>2039800</v>
      </c>
    </row>
    <row r="456" spans="1:31" ht="12.6" hidden="1" customHeight="1" x14ac:dyDescent="0.2">
      <c r="A456" s="26" t="s">
        <v>4260</v>
      </c>
      <c r="B456" s="19"/>
      <c r="C456" s="19"/>
      <c r="D456" s="20"/>
      <c r="E456" s="21"/>
      <c r="F456" s="22"/>
      <c r="G456" s="21"/>
      <c r="H456" s="22"/>
      <c r="I456" s="20">
        <v>1000</v>
      </c>
      <c r="J456" s="20">
        <v>1000</v>
      </c>
      <c r="K456" s="20">
        <v>1000</v>
      </c>
      <c r="L456" s="20"/>
      <c r="M456" s="20"/>
      <c r="N456" s="20"/>
      <c r="O456" s="20">
        <v>3000</v>
      </c>
      <c r="P456" s="23" t="str">
        <f>VLOOKUP(A456,'ИЗ ОСНОВЫ НОМЕНКЛАТУР'!D:E,2,0)</f>
        <v>Кромочные материалы</v>
      </c>
      <c r="Q456" s="23" t="str">
        <f>VLOOKUP(A456,'ИЗ ОСНОВЫ НОМЕНКЛАТУР'!D:F,3,0)</f>
        <v>Кромка ПВХ Китай</v>
      </c>
      <c r="R456" s="40">
        <f>VLOOKUP(A:A,'ИЗ ОСНОВЫ НОМЕНКЛАТУР'!D:G,4,0)</f>
        <v>57.5</v>
      </c>
      <c r="S456" s="12" t="str">
        <f>VLOOKUP(A:A,'ИЗ ОСНОВЫ НОМЕНКЛАТУР'!D:H,5,0)</f>
        <v>C</v>
      </c>
      <c r="T456" s="44">
        <f t="shared" si="75"/>
        <v>0</v>
      </c>
      <c r="U456" s="44">
        <f t="shared" si="76"/>
        <v>0</v>
      </c>
      <c r="V456" s="44">
        <f t="shared" si="77"/>
        <v>0</v>
      </c>
      <c r="W456" s="44">
        <f t="shared" si="78"/>
        <v>0</v>
      </c>
      <c r="X456" s="44">
        <f t="shared" si="79"/>
        <v>0</v>
      </c>
      <c r="Y456" s="44">
        <f t="shared" si="80"/>
        <v>57500</v>
      </c>
      <c r="Z456" s="44">
        <f t="shared" si="81"/>
        <v>57500</v>
      </c>
      <c r="AA456" s="44">
        <f t="shared" si="82"/>
        <v>57500</v>
      </c>
      <c r="AB456" s="44">
        <f t="shared" si="83"/>
        <v>0</v>
      </c>
      <c r="AC456" s="44">
        <f t="shared" si="84"/>
        <v>0</v>
      </c>
      <c r="AD456" s="44">
        <f t="shared" si="85"/>
        <v>0</v>
      </c>
      <c r="AE456" s="12">
        <f t="shared" si="86"/>
        <v>172500</v>
      </c>
    </row>
    <row r="457" spans="1:31" ht="12.6" hidden="1" customHeight="1" x14ac:dyDescent="0.2">
      <c r="A457" s="26" t="s">
        <v>363</v>
      </c>
      <c r="B457" s="19"/>
      <c r="C457" s="19"/>
      <c r="D457" s="20"/>
      <c r="E457" s="21"/>
      <c r="F457" s="22"/>
      <c r="G457" s="21"/>
      <c r="H457" s="22"/>
      <c r="I457" s="20"/>
      <c r="J457" s="20">
        <v>7442</v>
      </c>
      <c r="K457" s="20"/>
      <c r="L457" s="20"/>
      <c r="M457" s="20"/>
      <c r="N457" s="20">
        <v>369</v>
      </c>
      <c r="O457" s="20">
        <v>7811</v>
      </c>
      <c r="P457" s="23" t="str">
        <f>VLOOKUP(A457,'ИЗ ОСНОВЫ НОМЕНКЛАТУР'!D:E,2,0)</f>
        <v>Кромочные материалы</v>
      </c>
      <c r="Q457" s="23" t="str">
        <f>VLOOKUP(A457,'ИЗ ОСНОВЫ НОМЕНКЛАТУР'!D:F,3,0)</f>
        <v>Кромка ПВХ Китай</v>
      </c>
      <c r="R457" s="40">
        <f>VLOOKUP(A:A,'ИЗ ОСНОВЫ НОМЕНКЛАТУР'!D:G,4,0)</f>
        <v>25.891529122319088</v>
      </c>
      <c r="S457" s="12" t="str">
        <f>VLOOKUP(A:A,'ИЗ ОСНОВЫ НОМЕНКЛАТУР'!D:H,5,0)</f>
        <v>B</v>
      </c>
      <c r="T457" s="44">
        <f t="shared" ref="T457:T520" si="87">$R457*D457</f>
        <v>0</v>
      </c>
      <c r="U457" s="44">
        <f t="shared" ref="U457:U520" si="88">$R457*E457</f>
        <v>0</v>
      </c>
      <c r="V457" s="44">
        <f t="shared" ref="V457:V520" si="89">$R457*F457</f>
        <v>0</v>
      </c>
      <c r="W457" s="44">
        <f t="shared" ref="W457:W520" si="90">$R457*G457</f>
        <v>0</v>
      </c>
      <c r="X457" s="44">
        <f t="shared" ref="X457:X520" si="91">$R457*H457</f>
        <v>0</v>
      </c>
      <c r="Y457" s="44">
        <f t="shared" ref="Y457:Y520" si="92">$R457*I457</f>
        <v>0</v>
      </c>
      <c r="Z457" s="44">
        <f t="shared" ref="Z457:Z520" si="93">$R457*J457</f>
        <v>192684.75972829867</v>
      </c>
      <c r="AA457" s="44">
        <f t="shared" ref="AA457:AA520" si="94">$R457*K457</f>
        <v>0</v>
      </c>
      <c r="AB457" s="44">
        <f t="shared" ref="AB457:AB520" si="95">$R457*L457</f>
        <v>0</v>
      </c>
      <c r="AC457" s="44">
        <f t="shared" ref="AC457:AC520" si="96">$R457*M457</f>
        <v>0</v>
      </c>
      <c r="AD457" s="44">
        <f t="shared" ref="AD457:AD520" si="97">$R457*N457</f>
        <v>9553.9742461357437</v>
      </c>
      <c r="AE457" s="12">
        <f t="shared" ref="AE457:AE520" si="98">SUM(T457:AD457)</f>
        <v>202238.73397443441</v>
      </c>
    </row>
    <row r="458" spans="1:31" ht="12.6" hidden="1" customHeight="1" x14ac:dyDescent="0.2">
      <c r="A458" s="26" t="s">
        <v>4261</v>
      </c>
      <c r="B458" s="19"/>
      <c r="C458" s="19"/>
      <c r="D458" s="20"/>
      <c r="E458" s="21"/>
      <c r="F458" s="22"/>
      <c r="G458" s="21"/>
      <c r="H458" s="22"/>
      <c r="I458" s="20">
        <v>11800</v>
      </c>
      <c r="J458" s="20"/>
      <c r="K458" s="20">
        <v>3000</v>
      </c>
      <c r="L458" s="20">
        <v>167</v>
      </c>
      <c r="M458" s="20">
        <v>2400</v>
      </c>
      <c r="N458" s="20"/>
      <c r="O458" s="20">
        <v>17367</v>
      </c>
      <c r="P458" s="23" t="str">
        <f>VLOOKUP(A458,'ИЗ ОСНОВЫ НОМЕНКЛАТУР'!D:E,2,0)</f>
        <v>Кромочные материалы</v>
      </c>
      <c r="Q458" s="23" t="str">
        <f>VLOOKUP(A458,'ИЗ ОСНОВЫ НОМЕНКЛАТУР'!D:F,3,0)</f>
        <v>Кромка ПВХ Китай</v>
      </c>
      <c r="R458" s="40">
        <f>VLOOKUP(A:A,'ИЗ ОСНОВЫ НОМЕНКЛАТУР'!D:G,4,0)</f>
        <v>19.0776</v>
      </c>
      <c r="S458" s="12" t="str">
        <f>VLOOKUP(A:A,'ИЗ ОСНОВЫ НОМЕНКЛАТУР'!D:H,5,0)</f>
        <v>C</v>
      </c>
      <c r="T458" s="44">
        <f t="shared" si="87"/>
        <v>0</v>
      </c>
      <c r="U458" s="44">
        <f t="shared" si="88"/>
        <v>0</v>
      </c>
      <c r="V458" s="44">
        <f t="shared" si="89"/>
        <v>0</v>
      </c>
      <c r="W458" s="44">
        <f t="shared" si="90"/>
        <v>0</v>
      </c>
      <c r="X458" s="44">
        <f t="shared" si="91"/>
        <v>0</v>
      </c>
      <c r="Y458" s="44">
        <f t="shared" si="92"/>
        <v>225115.68</v>
      </c>
      <c r="Z458" s="44">
        <f t="shared" si="93"/>
        <v>0</v>
      </c>
      <c r="AA458" s="44">
        <f t="shared" si="94"/>
        <v>57232.800000000003</v>
      </c>
      <c r="AB458" s="44">
        <f t="shared" si="95"/>
        <v>3185.9592000000002</v>
      </c>
      <c r="AC458" s="44">
        <f t="shared" si="96"/>
        <v>45786.239999999998</v>
      </c>
      <c r="AD458" s="44">
        <f t="shared" si="97"/>
        <v>0</v>
      </c>
      <c r="AE458" s="12">
        <f t="shared" si="98"/>
        <v>331320.67919999996</v>
      </c>
    </row>
    <row r="459" spans="1:31" ht="12.6" hidden="1" customHeight="1" x14ac:dyDescent="0.2">
      <c r="A459" s="26" t="s">
        <v>373</v>
      </c>
      <c r="B459" s="19"/>
      <c r="C459" s="19"/>
      <c r="D459" s="20"/>
      <c r="E459" s="21"/>
      <c r="F459" s="22"/>
      <c r="G459" s="20">
        <v>800</v>
      </c>
      <c r="H459" s="20"/>
      <c r="I459" s="20">
        <v>38000</v>
      </c>
      <c r="J459" s="20">
        <v>4000</v>
      </c>
      <c r="K459" s="20"/>
      <c r="L459" s="20"/>
      <c r="M459" s="20"/>
      <c r="N459" s="20">
        <v>200</v>
      </c>
      <c r="O459" s="20">
        <v>43000</v>
      </c>
      <c r="P459" s="23" t="str">
        <f>VLOOKUP(A459,'ИЗ ОСНОВЫ НОМЕНКЛАТУР'!D:E,2,0)</f>
        <v>Кромочные материалы</v>
      </c>
      <c r="Q459" s="23" t="str">
        <f>VLOOKUP(A459,'ИЗ ОСНОВЫ НОМЕНКЛАТУР'!D:F,3,0)</f>
        <v>Кромка ПВХ Китай</v>
      </c>
      <c r="R459" s="40">
        <f>VLOOKUP(A:A,'ИЗ ОСНОВЫ НОМЕНКЛАТУР'!D:G,4,0)</f>
        <v>26.349416013523896</v>
      </c>
      <c r="S459" s="12" t="str">
        <f>VLOOKUP(A:A,'ИЗ ОСНОВЫ НОМЕНКЛАТУР'!D:H,5,0)</f>
        <v>C</v>
      </c>
      <c r="T459" s="44">
        <f t="shared" si="87"/>
        <v>0</v>
      </c>
      <c r="U459" s="44">
        <f t="shared" si="88"/>
        <v>0</v>
      </c>
      <c r="V459" s="44">
        <f t="shared" si="89"/>
        <v>0</v>
      </c>
      <c r="W459" s="44">
        <f t="shared" si="90"/>
        <v>21079.532810819117</v>
      </c>
      <c r="X459" s="44">
        <f t="shared" si="91"/>
        <v>0</v>
      </c>
      <c r="Y459" s="44">
        <f t="shared" si="92"/>
        <v>1001277.8085139081</v>
      </c>
      <c r="Z459" s="44">
        <f t="shared" si="93"/>
        <v>105397.66405409559</v>
      </c>
      <c r="AA459" s="44">
        <f t="shared" si="94"/>
        <v>0</v>
      </c>
      <c r="AB459" s="44">
        <f t="shared" si="95"/>
        <v>0</v>
      </c>
      <c r="AC459" s="44">
        <f t="shared" si="96"/>
        <v>0</v>
      </c>
      <c r="AD459" s="44">
        <f t="shared" si="97"/>
        <v>5269.8832027047793</v>
      </c>
      <c r="AE459" s="12">
        <f t="shared" si="98"/>
        <v>1133024.8885815276</v>
      </c>
    </row>
    <row r="460" spans="1:31" ht="12.6" hidden="1" customHeight="1" x14ac:dyDescent="0.2">
      <c r="A460" s="26" t="s">
        <v>381</v>
      </c>
      <c r="B460" s="19"/>
      <c r="C460" s="19"/>
      <c r="D460" s="20"/>
      <c r="E460" s="21"/>
      <c r="F460" s="22"/>
      <c r="G460" s="20">
        <v>656</v>
      </c>
      <c r="H460" s="20"/>
      <c r="I460" s="20">
        <v>41800</v>
      </c>
      <c r="J460" s="20">
        <v>3740</v>
      </c>
      <c r="K460" s="20"/>
      <c r="L460" s="20"/>
      <c r="M460" s="20"/>
      <c r="N460" s="20">
        <v>1000</v>
      </c>
      <c r="O460" s="20">
        <v>47196</v>
      </c>
      <c r="P460" s="23" t="str">
        <f>VLOOKUP(A460,'ИЗ ОСНОВЫ НОМЕНКЛАТУР'!D:E,2,0)</f>
        <v>Кромочные материалы</v>
      </c>
      <c r="Q460" s="23" t="str">
        <f>VLOOKUP(A460,'ИЗ ОСНОВЫ НОМЕНКЛАТУР'!D:F,3,0)</f>
        <v>Кромка ПВХ Китай</v>
      </c>
      <c r="R460" s="40">
        <f>VLOOKUP(A:A,'ИЗ ОСНОВЫ НОМЕНКЛАТУР'!D:G,4,0)</f>
        <v>32.685874125874129</v>
      </c>
      <c r="S460" s="12" t="str">
        <f>VLOOKUP(A:A,'ИЗ ОСНОВЫ НОМЕНКЛАТУР'!D:H,5,0)</f>
        <v>C</v>
      </c>
      <c r="T460" s="44">
        <f t="shared" si="87"/>
        <v>0</v>
      </c>
      <c r="U460" s="44">
        <f t="shared" si="88"/>
        <v>0</v>
      </c>
      <c r="V460" s="44">
        <f t="shared" si="89"/>
        <v>0</v>
      </c>
      <c r="W460" s="44">
        <f t="shared" si="90"/>
        <v>21441.933426573429</v>
      </c>
      <c r="X460" s="44">
        <f t="shared" si="91"/>
        <v>0</v>
      </c>
      <c r="Y460" s="44">
        <f t="shared" si="92"/>
        <v>1366269.5384615385</v>
      </c>
      <c r="Z460" s="44">
        <f t="shared" si="93"/>
        <v>122245.16923076924</v>
      </c>
      <c r="AA460" s="44">
        <f t="shared" si="94"/>
        <v>0</v>
      </c>
      <c r="AB460" s="44">
        <f t="shared" si="95"/>
        <v>0</v>
      </c>
      <c r="AC460" s="44">
        <f t="shared" si="96"/>
        <v>0</v>
      </c>
      <c r="AD460" s="44">
        <f t="shared" si="97"/>
        <v>32685.874125874128</v>
      </c>
      <c r="AE460" s="12">
        <f t="shared" si="98"/>
        <v>1542642.5152447552</v>
      </c>
    </row>
    <row r="461" spans="1:31" ht="12.6" hidden="1" customHeight="1" x14ac:dyDescent="0.2">
      <c r="A461" s="26" t="s">
        <v>365</v>
      </c>
      <c r="B461" s="19"/>
      <c r="C461" s="19"/>
      <c r="D461" s="20"/>
      <c r="E461" s="21"/>
      <c r="F461" s="22"/>
      <c r="G461" s="21"/>
      <c r="H461" s="22"/>
      <c r="I461" s="20"/>
      <c r="J461" s="20">
        <v>15804</v>
      </c>
      <c r="K461" s="20">
        <v>6000</v>
      </c>
      <c r="L461" s="20"/>
      <c r="M461" s="20"/>
      <c r="N461" s="20"/>
      <c r="O461" s="20">
        <v>21804</v>
      </c>
      <c r="P461" s="23" t="str">
        <f>VLOOKUP(A461,'ИЗ ОСНОВЫ НОМЕНКЛАТУР'!D:E,2,0)</f>
        <v>Кромочные материалы</v>
      </c>
      <c r="Q461" s="23" t="str">
        <f>VLOOKUP(A461,'ИЗ ОСНОВЫ НОМЕНКЛАТУР'!D:F,3,0)</f>
        <v>Кромка ПВХ Китай</v>
      </c>
      <c r="R461" s="40">
        <f>VLOOKUP(A:A,'ИЗ ОСНОВЫ НОМЕНКЛАТУР'!D:G,4,0)</f>
        <v>26.257010379787577</v>
      </c>
      <c r="S461" s="12" t="str">
        <f>VLOOKUP(A:A,'ИЗ ОСНОВЫ НОМЕНКЛАТУР'!D:H,5,0)</f>
        <v>B</v>
      </c>
      <c r="T461" s="44">
        <f t="shared" si="87"/>
        <v>0</v>
      </c>
      <c r="U461" s="44">
        <f t="shared" si="88"/>
        <v>0</v>
      </c>
      <c r="V461" s="44">
        <f t="shared" si="89"/>
        <v>0</v>
      </c>
      <c r="W461" s="44">
        <f t="shared" si="90"/>
        <v>0</v>
      </c>
      <c r="X461" s="44">
        <f t="shared" si="91"/>
        <v>0</v>
      </c>
      <c r="Y461" s="44">
        <f t="shared" si="92"/>
        <v>0</v>
      </c>
      <c r="Z461" s="44">
        <f t="shared" si="93"/>
        <v>414965.79204216285</v>
      </c>
      <c r="AA461" s="44">
        <f t="shared" si="94"/>
        <v>157542.06227872547</v>
      </c>
      <c r="AB461" s="44">
        <f t="shared" si="95"/>
        <v>0</v>
      </c>
      <c r="AC461" s="44">
        <f t="shared" si="96"/>
        <v>0</v>
      </c>
      <c r="AD461" s="44">
        <f t="shared" si="97"/>
        <v>0</v>
      </c>
      <c r="AE461" s="12">
        <f t="shared" si="98"/>
        <v>572507.85432088829</v>
      </c>
    </row>
    <row r="462" spans="1:31" ht="12.6" hidden="1" customHeight="1" x14ac:dyDescent="0.2">
      <c r="A462" s="26" t="s">
        <v>385</v>
      </c>
      <c r="B462" s="19"/>
      <c r="C462" s="19"/>
      <c r="D462" s="20"/>
      <c r="E462" s="21"/>
      <c r="F462" s="22"/>
      <c r="G462" s="21"/>
      <c r="H462" s="22"/>
      <c r="I462" s="20">
        <v>20000</v>
      </c>
      <c r="J462" s="20">
        <v>9535</v>
      </c>
      <c r="K462" s="20"/>
      <c r="L462" s="20"/>
      <c r="M462" s="20"/>
      <c r="N462" s="20"/>
      <c r="O462" s="20">
        <v>29535</v>
      </c>
      <c r="P462" s="23" t="str">
        <f>VLOOKUP(A462,'ИЗ ОСНОВЫ НОМЕНКЛАТУР'!D:E,2,0)</f>
        <v>Кромочные материалы</v>
      </c>
      <c r="Q462" s="23" t="str">
        <f>VLOOKUP(A462,'ИЗ ОСНОВЫ НОМЕНКЛАТУР'!D:F,3,0)</f>
        <v>Кромка ПВХ Китай</v>
      </c>
      <c r="R462" s="40">
        <f>VLOOKUP(A:A,'ИЗ ОСНОВЫ НОМЕНКЛАТУР'!D:G,4,0)</f>
        <v>22.6</v>
      </c>
      <c r="S462" s="12" t="str">
        <f>VLOOKUP(A:A,'ИЗ ОСНОВЫ НОМЕНКЛАТУР'!D:H,5,0)</f>
        <v>B</v>
      </c>
      <c r="T462" s="44">
        <f t="shared" si="87"/>
        <v>0</v>
      </c>
      <c r="U462" s="44">
        <f t="shared" si="88"/>
        <v>0</v>
      </c>
      <c r="V462" s="44">
        <f t="shared" si="89"/>
        <v>0</v>
      </c>
      <c r="W462" s="44">
        <f t="shared" si="90"/>
        <v>0</v>
      </c>
      <c r="X462" s="44">
        <f t="shared" si="91"/>
        <v>0</v>
      </c>
      <c r="Y462" s="44">
        <f t="shared" si="92"/>
        <v>452000</v>
      </c>
      <c r="Z462" s="44">
        <f t="shared" si="93"/>
        <v>215491</v>
      </c>
      <c r="AA462" s="44">
        <f t="shared" si="94"/>
        <v>0</v>
      </c>
      <c r="AB462" s="44">
        <f t="shared" si="95"/>
        <v>0</v>
      </c>
      <c r="AC462" s="44">
        <f t="shared" si="96"/>
        <v>0</v>
      </c>
      <c r="AD462" s="44">
        <f t="shared" si="97"/>
        <v>0</v>
      </c>
      <c r="AE462" s="12">
        <f t="shared" si="98"/>
        <v>667491</v>
      </c>
    </row>
    <row r="463" spans="1:31" ht="12.6" hidden="1" customHeight="1" x14ac:dyDescent="0.2">
      <c r="A463" s="26" t="s">
        <v>383</v>
      </c>
      <c r="B463" s="19"/>
      <c r="C463" s="19"/>
      <c r="D463" s="20">
        <v>2988</v>
      </c>
      <c r="E463" s="20">
        <v>400</v>
      </c>
      <c r="F463" s="20"/>
      <c r="G463" s="21"/>
      <c r="H463" s="22"/>
      <c r="I463" s="20">
        <v>19000</v>
      </c>
      <c r="J463" s="20">
        <v>14713</v>
      </c>
      <c r="K463" s="20">
        <v>10000</v>
      </c>
      <c r="L463" s="20"/>
      <c r="M463" s="20"/>
      <c r="N463" s="20">
        <v>1000</v>
      </c>
      <c r="O463" s="20">
        <v>48101</v>
      </c>
      <c r="P463" s="23" t="str">
        <f>VLOOKUP(A463,'ИЗ ОСНОВЫ НОМЕНКЛАТУР'!D:E,2,0)</f>
        <v>Кромочные материалы</v>
      </c>
      <c r="Q463" s="23" t="str">
        <f>VLOOKUP(A463,'ИЗ ОСНОВЫ НОМЕНКЛАТУР'!D:F,3,0)</f>
        <v>Кромка ПВХ Китай</v>
      </c>
      <c r="R463" s="40">
        <f>VLOOKUP(A:A,'ИЗ ОСНОВЫ НОМЕНКЛАТУР'!D:G,4,0)</f>
        <v>32.936114769520223</v>
      </c>
      <c r="S463" s="12" t="str">
        <f>VLOOKUP(A:A,'ИЗ ОСНОВЫ НОМЕНКЛАТУР'!D:H,5,0)</f>
        <v>C</v>
      </c>
      <c r="T463" s="44">
        <f t="shared" si="87"/>
        <v>98413.110931326431</v>
      </c>
      <c r="U463" s="44">
        <f t="shared" si="88"/>
        <v>13174.445907808089</v>
      </c>
      <c r="V463" s="44">
        <f t="shared" si="89"/>
        <v>0</v>
      </c>
      <c r="W463" s="44">
        <f t="shared" si="90"/>
        <v>0</v>
      </c>
      <c r="X463" s="44">
        <f t="shared" si="91"/>
        <v>0</v>
      </c>
      <c r="Y463" s="44">
        <f t="shared" si="92"/>
        <v>625786.18062088429</v>
      </c>
      <c r="Z463" s="44">
        <f t="shared" si="93"/>
        <v>484589.05660395103</v>
      </c>
      <c r="AA463" s="44">
        <f t="shared" si="94"/>
        <v>329361.14769520221</v>
      </c>
      <c r="AB463" s="44">
        <f t="shared" si="95"/>
        <v>0</v>
      </c>
      <c r="AC463" s="44">
        <f t="shared" si="96"/>
        <v>0</v>
      </c>
      <c r="AD463" s="44">
        <f t="shared" si="97"/>
        <v>32936.114769520223</v>
      </c>
      <c r="AE463" s="12">
        <f t="shared" si="98"/>
        <v>1584260.0565286924</v>
      </c>
    </row>
    <row r="464" spans="1:31" ht="12.6" hidden="1" customHeight="1" x14ac:dyDescent="0.2">
      <c r="A464" s="26" t="s">
        <v>368</v>
      </c>
      <c r="B464" s="19"/>
      <c r="C464" s="19"/>
      <c r="D464" s="20"/>
      <c r="E464" s="21"/>
      <c r="F464" s="22"/>
      <c r="G464" s="21"/>
      <c r="H464" s="22"/>
      <c r="I464" s="20">
        <v>19000</v>
      </c>
      <c r="J464" s="20">
        <v>4486</v>
      </c>
      <c r="K464" s="20">
        <v>8000</v>
      </c>
      <c r="L464" s="20"/>
      <c r="M464" s="20">
        <v>3000</v>
      </c>
      <c r="N464" s="20">
        <v>1000</v>
      </c>
      <c r="O464" s="20">
        <v>35486</v>
      </c>
      <c r="P464" s="23" t="str">
        <f>VLOOKUP(A464,'ИЗ ОСНОВЫ НОМЕНКЛАТУР'!D:E,2,0)</f>
        <v>Кромочные материалы</v>
      </c>
      <c r="Q464" s="23" t="str">
        <f>VLOOKUP(A464,'ИЗ ОСНОВЫ НОМЕНКЛАТУР'!D:F,3,0)</f>
        <v>Кромка ПВХ Китай</v>
      </c>
      <c r="R464" s="40">
        <f>VLOOKUP(A:A,'ИЗ ОСНОВЫ НОМЕНКЛАТУР'!D:G,4,0)</f>
        <v>26.2399359077071</v>
      </c>
      <c r="S464" s="12" t="str">
        <f>VLOOKUP(A:A,'ИЗ ОСНОВЫ НОМЕНКЛАТУР'!D:H,5,0)</f>
        <v>B</v>
      </c>
      <c r="T464" s="44">
        <f t="shared" si="87"/>
        <v>0</v>
      </c>
      <c r="U464" s="44">
        <f t="shared" si="88"/>
        <v>0</v>
      </c>
      <c r="V464" s="44">
        <f t="shared" si="89"/>
        <v>0</v>
      </c>
      <c r="W464" s="44">
        <f t="shared" si="90"/>
        <v>0</v>
      </c>
      <c r="X464" s="44">
        <f t="shared" si="91"/>
        <v>0</v>
      </c>
      <c r="Y464" s="44">
        <f t="shared" si="92"/>
        <v>498558.78224643489</v>
      </c>
      <c r="Z464" s="44">
        <f t="shared" si="93"/>
        <v>117712.35248197406</v>
      </c>
      <c r="AA464" s="44">
        <f t="shared" si="94"/>
        <v>209919.48726165679</v>
      </c>
      <c r="AB464" s="44">
        <f t="shared" si="95"/>
        <v>0</v>
      </c>
      <c r="AC464" s="44">
        <f t="shared" si="96"/>
        <v>78719.807723121296</v>
      </c>
      <c r="AD464" s="44">
        <f t="shared" si="97"/>
        <v>26239.935907707099</v>
      </c>
      <c r="AE464" s="12">
        <f t="shared" si="98"/>
        <v>931150.36562089401</v>
      </c>
    </row>
    <row r="465" spans="1:31" ht="12.6" hidden="1" customHeight="1" x14ac:dyDescent="0.2">
      <c r="A465" s="26" t="s">
        <v>364</v>
      </c>
      <c r="B465" s="19"/>
      <c r="C465" s="19"/>
      <c r="D465" s="20">
        <v>5483</v>
      </c>
      <c r="E465" s="20">
        <v>200</v>
      </c>
      <c r="F465" s="20"/>
      <c r="G465" s="20">
        <v>350</v>
      </c>
      <c r="H465" s="20"/>
      <c r="I465" s="20"/>
      <c r="J465" s="20">
        <v>510</v>
      </c>
      <c r="K465" s="20"/>
      <c r="L465" s="20"/>
      <c r="M465" s="20"/>
      <c r="N465" s="20"/>
      <c r="O465" s="20">
        <v>6543</v>
      </c>
      <c r="P465" s="23" t="str">
        <f>VLOOKUP(A465,'ИЗ ОСНОВЫ НОМЕНКЛАТУР'!D:E,2,0)</f>
        <v>Кромочные материалы</v>
      </c>
      <c r="Q465" s="23" t="str">
        <f>VLOOKUP(A465,'ИЗ ОСНОВЫ НОМЕНКЛАТУР'!D:F,3,0)</f>
        <v>Кромка ПВХ Китай</v>
      </c>
      <c r="R465" s="40">
        <f>VLOOKUP(A:A,'ИЗ ОСНОВЫ НОМЕНКЛАТУР'!D:G,4,0)</f>
        <v>32.666280773739743</v>
      </c>
      <c r="S465" s="12" t="str">
        <f>VLOOKUP(A:A,'ИЗ ОСНОВЫ НОМЕНКЛАТУР'!D:H,5,0)</f>
        <v>B</v>
      </c>
      <c r="T465" s="44">
        <f t="shared" si="87"/>
        <v>179109.217482415</v>
      </c>
      <c r="U465" s="44">
        <f t="shared" si="88"/>
        <v>6533.256154747949</v>
      </c>
      <c r="V465" s="44">
        <f t="shared" si="89"/>
        <v>0</v>
      </c>
      <c r="W465" s="44">
        <f t="shared" si="90"/>
        <v>11433.198270808911</v>
      </c>
      <c r="X465" s="44">
        <f t="shared" si="91"/>
        <v>0</v>
      </c>
      <c r="Y465" s="44">
        <f t="shared" si="92"/>
        <v>0</v>
      </c>
      <c r="Z465" s="44">
        <f t="shared" si="93"/>
        <v>16659.80319460727</v>
      </c>
      <c r="AA465" s="44">
        <f t="shared" si="94"/>
        <v>0</v>
      </c>
      <c r="AB465" s="44">
        <f t="shared" si="95"/>
        <v>0</v>
      </c>
      <c r="AC465" s="44">
        <f t="shared" si="96"/>
        <v>0</v>
      </c>
      <c r="AD465" s="44">
        <f t="shared" si="97"/>
        <v>0</v>
      </c>
      <c r="AE465" s="12">
        <f t="shared" si="98"/>
        <v>213735.4751025791</v>
      </c>
    </row>
    <row r="466" spans="1:31" ht="12.6" hidden="1" customHeight="1" x14ac:dyDescent="0.2">
      <c r="A466" s="26" t="s">
        <v>4262</v>
      </c>
      <c r="B466" s="19"/>
      <c r="C466" s="19"/>
      <c r="D466" s="20"/>
      <c r="E466" s="21"/>
      <c r="F466" s="22"/>
      <c r="G466" s="21"/>
      <c r="H466" s="22"/>
      <c r="I466" s="20">
        <v>34800</v>
      </c>
      <c r="J466" s="20"/>
      <c r="K466" s="20">
        <v>5000</v>
      </c>
      <c r="L466" s="20"/>
      <c r="M466" s="20"/>
      <c r="N466" s="20"/>
      <c r="O466" s="20">
        <v>39800</v>
      </c>
      <c r="P466" s="23" t="str">
        <f>VLOOKUP(A466,'ИЗ ОСНОВЫ НОМЕНКЛАТУР'!D:E,2,0)</f>
        <v>Кромочные материалы</v>
      </c>
      <c r="Q466" s="23" t="str">
        <f>VLOOKUP(A466,'ИЗ ОСНОВЫ НОМЕНКЛАТУР'!D:F,3,0)</f>
        <v>Кромка ПВХ Китай</v>
      </c>
      <c r="R466" s="40">
        <f>VLOOKUP(A:A,'ИЗ ОСНОВЫ НОМЕНКЛАТУР'!D:G,4,0)</f>
        <v>29.469546153846156</v>
      </c>
      <c r="S466" s="12" t="str">
        <f>VLOOKUP(A:A,'ИЗ ОСНОВЫ НОМЕНКЛАТУР'!D:H,5,0)</f>
        <v>C</v>
      </c>
      <c r="T466" s="44">
        <f t="shared" si="87"/>
        <v>0</v>
      </c>
      <c r="U466" s="44">
        <f t="shared" si="88"/>
        <v>0</v>
      </c>
      <c r="V466" s="44">
        <f t="shared" si="89"/>
        <v>0</v>
      </c>
      <c r="W466" s="44">
        <f t="shared" si="90"/>
        <v>0</v>
      </c>
      <c r="X466" s="44">
        <f t="shared" si="91"/>
        <v>0</v>
      </c>
      <c r="Y466" s="44">
        <f t="shared" si="92"/>
        <v>1025540.2061538462</v>
      </c>
      <c r="Z466" s="44">
        <f t="shared" si="93"/>
        <v>0</v>
      </c>
      <c r="AA466" s="44">
        <f t="shared" si="94"/>
        <v>147347.73076923078</v>
      </c>
      <c r="AB466" s="44">
        <f t="shared" si="95"/>
        <v>0</v>
      </c>
      <c r="AC466" s="44">
        <f t="shared" si="96"/>
        <v>0</v>
      </c>
      <c r="AD466" s="44">
        <f t="shared" si="97"/>
        <v>0</v>
      </c>
      <c r="AE466" s="12">
        <f t="shared" si="98"/>
        <v>1172887.9369230771</v>
      </c>
    </row>
    <row r="467" spans="1:31" ht="12.6" hidden="1" customHeight="1" x14ac:dyDescent="0.2">
      <c r="A467" s="26" t="s">
        <v>382</v>
      </c>
      <c r="B467" s="19"/>
      <c r="C467" s="19"/>
      <c r="D467" s="20"/>
      <c r="E467" s="21"/>
      <c r="F467" s="22"/>
      <c r="G467" s="20">
        <v>892</v>
      </c>
      <c r="H467" s="20"/>
      <c r="I467" s="20">
        <v>43000</v>
      </c>
      <c r="J467" s="20">
        <v>3418</v>
      </c>
      <c r="K467" s="20"/>
      <c r="L467" s="20"/>
      <c r="M467" s="20"/>
      <c r="N467" s="20">
        <v>1180</v>
      </c>
      <c r="O467" s="20">
        <v>48490</v>
      </c>
      <c r="P467" s="23" t="str">
        <f>VLOOKUP(A467,'ИЗ ОСНОВЫ НОМЕНКЛАТУР'!D:E,2,0)</f>
        <v>Кромочные материалы</v>
      </c>
      <c r="Q467" s="23" t="str">
        <f>VLOOKUP(A467,'ИЗ ОСНОВЫ НОМЕНКЛАТУР'!D:F,3,0)</f>
        <v>Кромка ПВХ Китай</v>
      </c>
      <c r="R467" s="40">
        <f>VLOOKUP(A:A,'ИЗ ОСНОВЫ НОМЕНКЛАТУР'!D:G,4,0)</f>
        <v>33.723278106508872</v>
      </c>
      <c r="S467" s="12" t="str">
        <f>VLOOKUP(A:A,'ИЗ ОСНОВЫ НОМЕНКЛАТУР'!D:H,5,0)</f>
        <v>C</v>
      </c>
      <c r="T467" s="44">
        <f t="shared" si="87"/>
        <v>0</v>
      </c>
      <c r="U467" s="44">
        <f t="shared" si="88"/>
        <v>0</v>
      </c>
      <c r="V467" s="44">
        <f t="shared" si="89"/>
        <v>0</v>
      </c>
      <c r="W467" s="44">
        <f t="shared" si="90"/>
        <v>30081.164071005915</v>
      </c>
      <c r="X467" s="44">
        <f t="shared" si="91"/>
        <v>0</v>
      </c>
      <c r="Y467" s="44">
        <f t="shared" si="92"/>
        <v>1450100.9585798816</v>
      </c>
      <c r="Z467" s="44">
        <f t="shared" si="93"/>
        <v>115266.16456804733</v>
      </c>
      <c r="AA467" s="44">
        <f t="shared" si="94"/>
        <v>0</v>
      </c>
      <c r="AB467" s="44">
        <f t="shared" si="95"/>
        <v>0</v>
      </c>
      <c r="AC467" s="44">
        <f t="shared" si="96"/>
        <v>0</v>
      </c>
      <c r="AD467" s="44">
        <f t="shared" si="97"/>
        <v>39793.468165680468</v>
      </c>
      <c r="AE467" s="12">
        <f t="shared" si="98"/>
        <v>1635241.7553846154</v>
      </c>
    </row>
    <row r="468" spans="1:31" ht="12.6" hidden="1" customHeight="1" x14ac:dyDescent="0.2">
      <c r="A468" s="26" t="s">
        <v>4263</v>
      </c>
      <c r="B468" s="19"/>
      <c r="C468" s="19"/>
      <c r="D468" s="20"/>
      <c r="E468" s="21"/>
      <c r="F468" s="22"/>
      <c r="G468" s="21"/>
      <c r="H468" s="22"/>
      <c r="I468" s="20"/>
      <c r="J468" s="20">
        <v>100</v>
      </c>
      <c r="K468" s="20"/>
      <c r="L468" s="20"/>
      <c r="M468" s="20"/>
      <c r="N468" s="20"/>
      <c r="O468" s="20">
        <v>100</v>
      </c>
      <c r="P468" s="23" t="str">
        <f>VLOOKUP(A468,'ИЗ ОСНОВЫ НОМЕНКЛАТУР'!D:E,2,0)</f>
        <v>Кромочные материалы</v>
      </c>
      <c r="Q468" s="23" t="str">
        <f>VLOOKUP(A468,'ИЗ ОСНОВЫ НОМЕНКЛАТУР'!D:F,3,0)</f>
        <v>Распродажа кромка</v>
      </c>
      <c r="R468" s="40">
        <f>VLOOKUP(A:A,'ИЗ ОСНОВЫ НОМЕНКЛАТУР'!D:G,4,0)</f>
        <v>16.07</v>
      </c>
      <c r="S468" s="12" t="str">
        <f>VLOOKUP(A:A,'ИЗ ОСНОВЫ НОМЕНКЛАТУР'!D:H,5,0)</f>
        <v>C</v>
      </c>
      <c r="T468" s="44">
        <f t="shared" si="87"/>
        <v>0</v>
      </c>
      <c r="U468" s="44">
        <f t="shared" si="88"/>
        <v>0</v>
      </c>
      <c r="V468" s="44">
        <f t="shared" si="89"/>
        <v>0</v>
      </c>
      <c r="W468" s="44">
        <f t="shared" si="90"/>
        <v>0</v>
      </c>
      <c r="X468" s="44">
        <f t="shared" si="91"/>
        <v>0</v>
      </c>
      <c r="Y468" s="44">
        <f t="shared" si="92"/>
        <v>0</v>
      </c>
      <c r="Z468" s="44">
        <f t="shared" si="93"/>
        <v>1607</v>
      </c>
      <c r="AA468" s="44">
        <f t="shared" si="94"/>
        <v>0</v>
      </c>
      <c r="AB468" s="44">
        <f t="shared" si="95"/>
        <v>0</v>
      </c>
      <c r="AC468" s="44">
        <f t="shared" si="96"/>
        <v>0</v>
      </c>
      <c r="AD468" s="44">
        <f t="shared" si="97"/>
        <v>0</v>
      </c>
      <c r="AE468" s="12">
        <f t="shared" si="98"/>
        <v>1607</v>
      </c>
    </row>
    <row r="469" spans="1:31" ht="12.6" hidden="1" customHeight="1" x14ac:dyDescent="0.2">
      <c r="A469" s="26" t="s">
        <v>4264</v>
      </c>
      <c r="B469" s="19"/>
      <c r="C469" s="19"/>
      <c r="D469" s="20"/>
      <c r="E469" s="21"/>
      <c r="F469" s="22"/>
      <c r="G469" s="21"/>
      <c r="H469" s="22"/>
      <c r="I469" s="20"/>
      <c r="J469" s="20"/>
      <c r="K469" s="20"/>
      <c r="L469" s="20"/>
      <c r="M469" s="20"/>
      <c r="N469" s="20">
        <v>147</v>
      </c>
      <c r="O469" s="20">
        <v>147</v>
      </c>
      <c r="P469" s="23" t="str">
        <f>VLOOKUP(A469,'ИЗ ОСНОВЫ НОМЕНКЛАТУР'!D:E,2,0)</f>
        <v>Кромочные материалы</v>
      </c>
      <c r="Q469" s="23" t="str">
        <f>VLOOKUP(A469,'ИЗ ОСНОВЫ НОМЕНКЛАТУР'!D:F,3,0)</f>
        <v>Кромка ПВХ Россия</v>
      </c>
      <c r="R469" s="40">
        <f>VLOOKUP(A:A,'ИЗ ОСНОВЫ НОМЕНКЛАТУР'!D:G,4,0)</f>
        <v>90.176870748299322</v>
      </c>
      <c r="S469" s="12" t="str">
        <f>VLOOKUP(A:A,'ИЗ ОСНОВЫ НОМЕНКЛАТУР'!D:H,5,0)</f>
        <v>C</v>
      </c>
      <c r="T469" s="44">
        <f t="shared" si="87"/>
        <v>0</v>
      </c>
      <c r="U469" s="44">
        <f t="shared" si="88"/>
        <v>0</v>
      </c>
      <c r="V469" s="44">
        <f t="shared" si="89"/>
        <v>0</v>
      </c>
      <c r="W469" s="44">
        <f t="shared" si="90"/>
        <v>0</v>
      </c>
      <c r="X469" s="44">
        <f t="shared" si="91"/>
        <v>0</v>
      </c>
      <c r="Y469" s="44">
        <f t="shared" si="92"/>
        <v>0</v>
      </c>
      <c r="Z469" s="44">
        <f t="shared" si="93"/>
        <v>0</v>
      </c>
      <c r="AA469" s="44">
        <f t="shared" si="94"/>
        <v>0</v>
      </c>
      <c r="AB469" s="44">
        <f t="shared" si="95"/>
        <v>0</v>
      </c>
      <c r="AC469" s="44">
        <f t="shared" si="96"/>
        <v>0</v>
      </c>
      <c r="AD469" s="44">
        <f t="shared" si="97"/>
        <v>13256</v>
      </c>
      <c r="AE469" s="12">
        <f t="shared" si="98"/>
        <v>13256</v>
      </c>
    </row>
    <row r="470" spans="1:31" ht="12.6" hidden="1" customHeight="1" x14ac:dyDescent="0.2">
      <c r="A470" s="26" t="s">
        <v>4265</v>
      </c>
      <c r="B470" s="19"/>
      <c r="C470" s="19"/>
      <c r="D470" s="20"/>
      <c r="E470" s="21"/>
      <c r="F470" s="22"/>
      <c r="G470" s="21"/>
      <c r="H470" s="22"/>
      <c r="I470" s="20"/>
      <c r="J470" s="20">
        <v>750</v>
      </c>
      <c r="K470" s="20"/>
      <c r="L470" s="20"/>
      <c r="M470" s="20"/>
      <c r="N470" s="20"/>
      <c r="O470" s="20">
        <v>750</v>
      </c>
      <c r="P470" s="23" t="str">
        <f>VLOOKUP(A470,'ИЗ ОСНОВЫ НОМЕНКЛАТУР'!D:E,2,0)</f>
        <v>Кромочные материалы</v>
      </c>
      <c r="Q470" s="23" t="str">
        <f>VLOOKUP(A470,'ИЗ ОСНОВЫ НОМЕНКЛАТУР'!D:F,3,0)</f>
        <v>Кромка ПВХ Турция</v>
      </c>
      <c r="R470" s="40">
        <f>VLOOKUP(A:A,'ИЗ ОСНОВЫ НОМЕНКЛАТУР'!D:G,4,0)</f>
        <v>27.558666666666667</v>
      </c>
      <c r="S470" s="12" t="str">
        <f>VLOOKUP(A:A,'ИЗ ОСНОВЫ НОМЕНКЛАТУР'!D:H,5,0)</f>
        <v>C</v>
      </c>
      <c r="T470" s="44">
        <f t="shared" si="87"/>
        <v>0</v>
      </c>
      <c r="U470" s="44">
        <f t="shared" si="88"/>
        <v>0</v>
      </c>
      <c r="V470" s="44">
        <f t="shared" si="89"/>
        <v>0</v>
      </c>
      <c r="W470" s="44">
        <f t="shared" si="90"/>
        <v>0</v>
      </c>
      <c r="X470" s="44">
        <f t="shared" si="91"/>
        <v>0</v>
      </c>
      <c r="Y470" s="44">
        <f t="shared" si="92"/>
        <v>0</v>
      </c>
      <c r="Z470" s="44">
        <f t="shared" si="93"/>
        <v>20669</v>
      </c>
      <c r="AA470" s="44">
        <f t="shared" si="94"/>
        <v>0</v>
      </c>
      <c r="AB470" s="44">
        <f t="shared" si="95"/>
        <v>0</v>
      </c>
      <c r="AC470" s="44">
        <f t="shared" si="96"/>
        <v>0</v>
      </c>
      <c r="AD470" s="44">
        <f t="shared" si="97"/>
        <v>0</v>
      </c>
      <c r="AE470" s="12">
        <f t="shared" si="98"/>
        <v>20669</v>
      </c>
    </row>
    <row r="471" spans="1:31" ht="12.6" hidden="1" customHeight="1" x14ac:dyDescent="0.2">
      <c r="A471" s="26" t="s">
        <v>4266</v>
      </c>
      <c r="B471" s="19"/>
      <c r="C471" s="19"/>
      <c r="D471" s="20"/>
      <c r="E471" s="21"/>
      <c r="F471" s="22"/>
      <c r="G471" s="21"/>
      <c r="H471" s="22"/>
      <c r="I471" s="20"/>
      <c r="J471" s="20">
        <v>70</v>
      </c>
      <c r="K471" s="20"/>
      <c r="L471" s="20"/>
      <c r="M471" s="20"/>
      <c r="N471" s="20"/>
      <c r="O471" s="20">
        <v>70</v>
      </c>
      <c r="P471" s="23" t="str">
        <f>VLOOKUP(A471,'ИЗ ОСНОВЫ НОМЕНКЛАТУР'!D:E,2,0)</f>
        <v>Кромочные материалы</v>
      </c>
      <c r="Q471" s="23" t="str">
        <f>VLOOKUP(A471,'ИЗ ОСНОВЫ НОМЕНКЛАТУР'!D:F,3,0)</f>
        <v>Кромка ПВХ Турция</v>
      </c>
      <c r="R471" s="40">
        <f>VLOOKUP(A:A,'ИЗ ОСНОВЫ НОМЕНКЛАТУР'!D:G,4,0)</f>
        <v>35.971428571428568</v>
      </c>
      <c r="S471" s="12" t="str">
        <f>VLOOKUP(A:A,'ИЗ ОСНОВЫ НОМЕНКЛАТУР'!D:H,5,0)</f>
        <v>C</v>
      </c>
      <c r="T471" s="44">
        <f t="shared" si="87"/>
        <v>0</v>
      </c>
      <c r="U471" s="44">
        <f t="shared" si="88"/>
        <v>0</v>
      </c>
      <c r="V471" s="44">
        <f t="shared" si="89"/>
        <v>0</v>
      </c>
      <c r="W471" s="44">
        <f t="shared" si="90"/>
        <v>0</v>
      </c>
      <c r="X471" s="44">
        <f t="shared" si="91"/>
        <v>0</v>
      </c>
      <c r="Y471" s="44">
        <f t="shared" si="92"/>
        <v>0</v>
      </c>
      <c r="Z471" s="44">
        <f t="shared" si="93"/>
        <v>2517.9999999999995</v>
      </c>
      <c r="AA471" s="44">
        <f t="shared" si="94"/>
        <v>0</v>
      </c>
      <c r="AB471" s="44">
        <f t="shared" si="95"/>
        <v>0</v>
      </c>
      <c r="AC471" s="44">
        <f t="shared" si="96"/>
        <v>0</v>
      </c>
      <c r="AD471" s="44">
        <f t="shared" si="97"/>
        <v>0</v>
      </c>
      <c r="AE471" s="12">
        <f t="shared" si="98"/>
        <v>2517.9999999999995</v>
      </c>
    </row>
    <row r="472" spans="1:31" ht="12.6" hidden="1" customHeight="1" x14ac:dyDescent="0.2">
      <c r="A472" s="26" t="s">
        <v>4267</v>
      </c>
      <c r="B472" s="19"/>
      <c r="C472" s="19"/>
      <c r="D472" s="20"/>
      <c r="E472" s="21"/>
      <c r="F472" s="22"/>
      <c r="G472" s="21"/>
      <c r="H472" s="22"/>
      <c r="I472" s="20"/>
      <c r="J472" s="20">
        <v>270</v>
      </c>
      <c r="K472" s="20"/>
      <c r="L472" s="20"/>
      <c r="M472" s="20"/>
      <c r="N472" s="20"/>
      <c r="O472" s="20">
        <v>270</v>
      </c>
      <c r="P472" s="23" t="str">
        <f>VLOOKUP(A472,'ИЗ ОСНОВЫ НОМЕНКЛАТУР'!D:E,2,0)</f>
        <v>Кромочные материалы</v>
      </c>
      <c r="Q472" s="23" t="str">
        <f>VLOOKUP(A472,'ИЗ ОСНОВЫ НОМЕНКЛАТУР'!D:F,3,0)</f>
        <v>Распродажа кромка</v>
      </c>
      <c r="R472" s="40">
        <f>VLOOKUP(A:A,'ИЗ ОСНОВЫ НОМЕНКЛАТУР'!D:G,4,0)</f>
        <v>57.477777777777774</v>
      </c>
      <c r="S472" s="12" t="str">
        <f>VLOOKUP(A:A,'ИЗ ОСНОВЫ НОМЕНКЛАТУР'!D:H,5,0)</f>
        <v>C</v>
      </c>
      <c r="T472" s="44">
        <f t="shared" si="87"/>
        <v>0</v>
      </c>
      <c r="U472" s="44">
        <f t="shared" si="88"/>
        <v>0</v>
      </c>
      <c r="V472" s="44">
        <f t="shared" si="89"/>
        <v>0</v>
      </c>
      <c r="W472" s="44">
        <f t="shared" si="90"/>
        <v>0</v>
      </c>
      <c r="X472" s="44">
        <f t="shared" si="91"/>
        <v>0</v>
      </c>
      <c r="Y472" s="44">
        <f t="shared" si="92"/>
        <v>0</v>
      </c>
      <c r="Z472" s="44">
        <f t="shared" si="93"/>
        <v>15518.999999999998</v>
      </c>
      <c r="AA472" s="44">
        <f t="shared" si="94"/>
        <v>0</v>
      </c>
      <c r="AB472" s="44">
        <f t="shared" si="95"/>
        <v>0</v>
      </c>
      <c r="AC472" s="44">
        <f t="shared" si="96"/>
        <v>0</v>
      </c>
      <c r="AD472" s="44">
        <f t="shared" si="97"/>
        <v>0</v>
      </c>
      <c r="AE472" s="12">
        <f t="shared" si="98"/>
        <v>15518.999999999998</v>
      </c>
    </row>
    <row r="473" spans="1:31" ht="12.6" hidden="1" customHeight="1" x14ac:dyDescent="0.2">
      <c r="A473" s="26" t="s">
        <v>845</v>
      </c>
      <c r="B473" s="19"/>
      <c r="C473" s="19"/>
      <c r="D473" s="20"/>
      <c r="E473" s="21"/>
      <c r="F473" s="22"/>
      <c r="G473" s="21"/>
      <c r="H473" s="22"/>
      <c r="I473" s="20"/>
      <c r="J473" s="20">
        <v>300</v>
      </c>
      <c r="K473" s="20"/>
      <c r="L473" s="20"/>
      <c r="M473" s="20"/>
      <c r="N473" s="20"/>
      <c r="O473" s="20">
        <v>300</v>
      </c>
      <c r="P473" s="23" t="str">
        <f>VLOOKUP(A473,'ИЗ ОСНОВЫ НОМЕНКЛАТУР'!D:E,2,0)</f>
        <v>Кромочные материалы</v>
      </c>
      <c r="Q473" s="23" t="str">
        <f>VLOOKUP(A473,'ИЗ ОСНОВЫ НОМЕНКЛАТУР'!D:F,3,0)</f>
        <v>Распродажа кромка</v>
      </c>
      <c r="R473" s="40">
        <f>VLOOKUP(A:A,'ИЗ ОСНОВЫ НОМЕНКЛАТУР'!D:G,4,0)</f>
        <v>15.91</v>
      </c>
      <c r="S473" s="12" t="str">
        <f>VLOOKUP(A:A,'ИЗ ОСНОВЫ НОМЕНКЛАТУР'!D:H,5,0)</f>
        <v>C</v>
      </c>
      <c r="T473" s="44">
        <f t="shared" si="87"/>
        <v>0</v>
      </c>
      <c r="U473" s="44">
        <f t="shared" si="88"/>
        <v>0</v>
      </c>
      <c r="V473" s="44">
        <f t="shared" si="89"/>
        <v>0</v>
      </c>
      <c r="W473" s="44">
        <f t="shared" si="90"/>
        <v>0</v>
      </c>
      <c r="X473" s="44">
        <f t="shared" si="91"/>
        <v>0</v>
      </c>
      <c r="Y473" s="44">
        <f t="shared" si="92"/>
        <v>0</v>
      </c>
      <c r="Z473" s="44">
        <f t="shared" si="93"/>
        <v>4773</v>
      </c>
      <c r="AA473" s="44">
        <f t="shared" si="94"/>
        <v>0</v>
      </c>
      <c r="AB473" s="44">
        <f t="shared" si="95"/>
        <v>0</v>
      </c>
      <c r="AC473" s="44">
        <f t="shared" si="96"/>
        <v>0</v>
      </c>
      <c r="AD473" s="44">
        <f t="shared" si="97"/>
        <v>0</v>
      </c>
      <c r="AE473" s="12">
        <f t="shared" si="98"/>
        <v>4773</v>
      </c>
    </row>
    <row r="474" spans="1:31" ht="12.6" hidden="1" customHeight="1" x14ac:dyDescent="0.2">
      <c r="A474" s="26" t="s">
        <v>507</v>
      </c>
      <c r="B474" s="19"/>
      <c r="C474" s="19"/>
      <c r="D474" s="20"/>
      <c r="E474" s="21"/>
      <c r="F474" s="22"/>
      <c r="G474" s="21"/>
      <c r="H474" s="22"/>
      <c r="I474" s="20"/>
      <c r="J474" s="20">
        <v>1060</v>
      </c>
      <c r="K474" s="20"/>
      <c r="L474" s="20"/>
      <c r="M474" s="20"/>
      <c r="N474" s="20"/>
      <c r="O474" s="20">
        <v>1060</v>
      </c>
      <c r="P474" s="23" t="str">
        <f>VLOOKUP(A474,'ИЗ ОСНОВЫ НОМЕНКЛАТУР'!D:E,2,0)</f>
        <v>Кромочные материалы</v>
      </c>
      <c r="Q474" s="23" t="str">
        <f>VLOOKUP(A474,'ИЗ ОСНОВЫ НОМЕНКЛАТУР'!D:F,3,0)</f>
        <v>Кромка ПВХ Турция</v>
      </c>
      <c r="R474" s="40">
        <f>VLOOKUP(A:A,'ИЗ ОСНОВЫ НОМЕНКЛАТУР'!D:G,4,0)</f>
        <v>34.635542857142859</v>
      </c>
      <c r="S474" s="12" t="str">
        <f>VLOOKUP(A:A,'ИЗ ОСНОВЫ НОМЕНКЛАТУР'!D:H,5,0)</f>
        <v>C</v>
      </c>
      <c r="T474" s="44">
        <f t="shared" si="87"/>
        <v>0</v>
      </c>
      <c r="U474" s="44">
        <f t="shared" si="88"/>
        <v>0</v>
      </c>
      <c r="V474" s="44">
        <f t="shared" si="89"/>
        <v>0</v>
      </c>
      <c r="W474" s="44">
        <f t="shared" si="90"/>
        <v>0</v>
      </c>
      <c r="X474" s="44">
        <f t="shared" si="91"/>
        <v>0</v>
      </c>
      <c r="Y474" s="44">
        <f t="shared" si="92"/>
        <v>0</v>
      </c>
      <c r="Z474" s="44">
        <f t="shared" si="93"/>
        <v>36713.675428571427</v>
      </c>
      <c r="AA474" s="44">
        <f t="shared" si="94"/>
        <v>0</v>
      </c>
      <c r="AB474" s="44">
        <f t="shared" si="95"/>
        <v>0</v>
      </c>
      <c r="AC474" s="44">
        <f t="shared" si="96"/>
        <v>0</v>
      </c>
      <c r="AD474" s="44">
        <f t="shared" si="97"/>
        <v>0</v>
      </c>
      <c r="AE474" s="12">
        <f t="shared" si="98"/>
        <v>36713.675428571427</v>
      </c>
    </row>
    <row r="475" spans="1:31" ht="12.6" hidden="1" customHeight="1" x14ac:dyDescent="0.2">
      <c r="A475" s="26" t="s">
        <v>509</v>
      </c>
      <c r="B475" s="19"/>
      <c r="C475" s="19"/>
      <c r="D475" s="20"/>
      <c r="E475" s="21"/>
      <c r="F475" s="22"/>
      <c r="G475" s="21"/>
      <c r="H475" s="22"/>
      <c r="I475" s="20"/>
      <c r="J475" s="20">
        <v>3398</v>
      </c>
      <c r="K475" s="20"/>
      <c r="L475" s="20"/>
      <c r="M475" s="20"/>
      <c r="N475" s="20"/>
      <c r="O475" s="20">
        <v>3398</v>
      </c>
      <c r="P475" s="23" t="str">
        <f>VLOOKUP(A475,'ИЗ ОСНОВЫ НОМЕНКЛАТУР'!D:E,2,0)</f>
        <v>Кромочные материалы</v>
      </c>
      <c r="Q475" s="23" t="str">
        <f>VLOOKUP(A475,'ИЗ ОСНОВЫ НОМЕНКЛАТУР'!D:F,3,0)</f>
        <v>Кромка ПВХ Турция</v>
      </c>
      <c r="R475" s="40">
        <f>VLOOKUP(A:A,'ИЗ ОСНОВЫ НОМЕНКЛАТУР'!D:G,4,0)</f>
        <v>33.684052193862918</v>
      </c>
      <c r="S475" s="12" t="str">
        <f>VLOOKUP(A:A,'ИЗ ОСНОВЫ НОМЕНКЛАТУР'!D:H,5,0)</f>
        <v>C</v>
      </c>
      <c r="T475" s="44">
        <f t="shared" si="87"/>
        <v>0</v>
      </c>
      <c r="U475" s="44">
        <f t="shared" si="88"/>
        <v>0</v>
      </c>
      <c r="V475" s="44">
        <f t="shared" si="89"/>
        <v>0</v>
      </c>
      <c r="W475" s="44">
        <f t="shared" si="90"/>
        <v>0</v>
      </c>
      <c r="X475" s="44">
        <f t="shared" si="91"/>
        <v>0</v>
      </c>
      <c r="Y475" s="44">
        <f t="shared" si="92"/>
        <v>0</v>
      </c>
      <c r="Z475" s="44">
        <f t="shared" si="93"/>
        <v>114458.4093547462</v>
      </c>
      <c r="AA475" s="44">
        <f t="shared" si="94"/>
        <v>0</v>
      </c>
      <c r="AB475" s="44">
        <f t="shared" si="95"/>
        <v>0</v>
      </c>
      <c r="AC475" s="44">
        <f t="shared" si="96"/>
        <v>0</v>
      </c>
      <c r="AD475" s="44">
        <f t="shared" si="97"/>
        <v>0</v>
      </c>
      <c r="AE475" s="12">
        <f t="shared" si="98"/>
        <v>114458.4093547462</v>
      </c>
    </row>
    <row r="476" spans="1:31" ht="12.6" hidden="1" customHeight="1" x14ac:dyDescent="0.2">
      <c r="A476" s="26" t="s">
        <v>826</v>
      </c>
      <c r="B476" s="19"/>
      <c r="C476" s="19"/>
      <c r="D476" s="20"/>
      <c r="E476" s="21"/>
      <c r="F476" s="22"/>
      <c r="G476" s="21"/>
      <c r="H476" s="22"/>
      <c r="I476" s="20"/>
      <c r="J476" s="20"/>
      <c r="K476" s="20"/>
      <c r="L476" s="20">
        <v>55</v>
      </c>
      <c r="M476" s="20"/>
      <c r="N476" s="20"/>
      <c r="O476" s="20">
        <v>55</v>
      </c>
      <c r="P476" s="23" t="str">
        <f>VLOOKUP(A476,'ИЗ ОСНОВЫ НОМЕНКЛАТУР'!D:E,2,0)</f>
        <v>Кромочные материалы</v>
      </c>
      <c r="Q476" s="23" t="str">
        <f>VLOOKUP(A476,'ИЗ ОСНОВЫ НОМЕНКЛАТУР'!D:F,3,0)</f>
        <v>Распродажа кромка</v>
      </c>
      <c r="R476" s="40">
        <f>VLOOKUP(A:A,'ИЗ ОСНОВЫ НОМЕНКЛАТУР'!D:G,4,0)</f>
        <v>84.8215</v>
      </c>
      <c r="S476" s="12" t="str">
        <f>VLOOKUP(A:A,'ИЗ ОСНОВЫ НОМЕНКЛАТУР'!D:H,5,0)</f>
        <v>C</v>
      </c>
      <c r="T476" s="44">
        <f t="shared" si="87"/>
        <v>0</v>
      </c>
      <c r="U476" s="44">
        <f t="shared" si="88"/>
        <v>0</v>
      </c>
      <c r="V476" s="44">
        <f t="shared" si="89"/>
        <v>0</v>
      </c>
      <c r="W476" s="44">
        <f t="shared" si="90"/>
        <v>0</v>
      </c>
      <c r="X476" s="44">
        <f t="shared" si="91"/>
        <v>0</v>
      </c>
      <c r="Y476" s="44">
        <f t="shared" si="92"/>
        <v>0</v>
      </c>
      <c r="Z476" s="44">
        <f t="shared" si="93"/>
        <v>0</v>
      </c>
      <c r="AA476" s="44">
        <f t="shared" si="94"/>
        <v>0</v>
      </c>
      <c r="AB476" s="44">
        <f t="shared" si="95"/>
        <v>4665.1824999999999</v>
      </c>
      <c r="AC476" s="44">
        <f t="shared" si="96"/>
        <v>0</v>
      </c>
      <c r="AD476" s="44">
        <f t="shared" si="97"/>
        <v>0</v>
      </c>
      <c r="AE476" s="12">
        <f t="shared" si="98"/>
        <v>4665.1824999999999</v>
      </c>
    </row>
    <row r="477" spans="1:31" ht="12.6" hidden="1" customHeight="1" x14ac:dyDescent="0.2">
      <c r="A477" s="26" t="s">
        <v>813</v>
      </c>
      <c r="B477" s="19"/>
      <c r="C477" s="19"/>
      <c r="D477" s="20"/>
      <c r="E477" s="21"/>
      <c r="F477" s="22"/>
      <c r="G477" s="21"/>
      <c r="H477" s="22"/>
      <c r="I477" s="20"/>
      <c r="J477" s="20"/>
      <c r="K477" s="20"/>
      <c r="L477" s="20"/>
      <c r="M477" s="20"/>
      <c r="N477" s="20">
        <v>3</v>
      </c>
      <c r="O477" s="20">
        <v>3</v>
      </c>
      <c r="P477" s="23" t="str">
        <f>VLOOKUP(A477,'ИЗ ОСНОВЫ НОМЕНКЛАТУР'!D:E,2,0)</f>
        <v>Кромочные материалы</v>
      </c>
      <c r="Q477" s="23" t="str">
        <f>VLOOKUP(A477,'ИЗ ОСНОВЫ НОМЕНКЛАТУР'!D:F,3,0)</f>
        <v>Распродажа кромка</v>
      </c>
      <c r="R477" s="40">
        <f>VLOOKUP(A:A,'ИЗ ОСНОВЫ НОМЕНКЛАТУР'!D:G,4,0)</f>
        <v>115.67</v>
      </c>
      <c r="S477" s="12" t="str">
        <f>VLOOKUP(A:A,'ИЗ ОСНОВЫ НОМЕНКЛАТУР'!D:H,5,0)</f>
        <v>C</v>
      </c>
      <c r="T477" s="44">
        <f t="shared" si="87"/>
        <v>0</v>
      </c>
      <c r="U477" s="44">
        <f t="shared" si="88"/>
        <v>0</v>
      </c>
      <c r="V477" s="44">
        <f t="shared" si="89"/>
        <v>0</v>
      </c>
      <c r="W477" s="44">
        <f t="shared" si="90"/>
        <v>0</v>
      </c>
      <c r="X477" s="44">
        <f t="shared" si="91"/>
        <v>0</v>
      </c>
      <c r="Y477" s="44">
        <f t="shared" si="92"/>
        <v>0</v>
      </c>
      <c r="Z477" s="44">
        <f t="shared" si="93"/>
        <v>0</v>
      </c>
      <c r="AA477" s="44">
        <f t="shared" si="94"/>
        <v>0</v>
      </c>
      <c r="AB477" s="44">
        <f t="shared" si="95"/>
        <v>0</v>
      </c>
      <c r="AC477" s="44">
        <f t="shared" si="96"/>
        <v>0</v>
      </c>
      <c r="AD477" s="44">
        <f t="shared" si="97"/>
        <v>347.01</v>
      </c>
      <c r="AE477" s="12">
        <f t="shared" si="98"/>
        <v>347.01</v>
      </c>
    </row>
    <row r="478" spans="1:31" ht="12.6" hidden="1" customHeight="1" x14ac:dyDescent="0.2">
      <c r="A478" s="26" t="s">
        <v>4268</v>
      </c>
      <c r="B478" s="19"/>
      <c r="C478" s="19"/>
      <c r="D478" s="20"/>
      <c r="E478" s="21"/>
      <c r="F478" s="22"/>
      <c r="G478" s="21"/>
      <c r="H478" s="22"/>
      <c r="I478" s="20"/>
      <c r="J478" s="20">
        <v>45</v>
      </c>
      <c r="K478" s="20"/>
      <c r="L478" s="20"/>
      <c r="M478" s="20"/>
      <c r="N478" s="20"/>
      <c r="O478" s="20">
        <v>45</v>
      </c>
      <c r="P478" s="23" t="str">
        <f>VLOOKUP(A478,'ИЗ ОСНОВЫ НОМЕНКЛАТУР'!D:E,2,0)</f>
        <v>Кромочные материалы</v>
      </c>
      <c r="Q478" s="23" t="str">
        <f>VLOOKUP(A478,'ИЗ ОСНОВЫ НОМЕНКЛАТУР'!D:F,3,0)</f>
        <v>Распродажа кромка</v>
      </c>
      <c r="R478" s="40">
        <f>VLOOKUP(A:A,'ИЗ ОСНОВЫ НОМЕНКЛАТУР'!D:G,4,0)</f>
        <v>102.93333333333334</v>
      </c>
      <c r="S478" s="12" t="str">
        <f>VLOOKUP(A:A,'ИЗ ОСНОВЫ НОМЕНКЛАТУР'!D:H,5,0)</f>
        <v>C</v>
      </c>
      <c r="T478" s="44">
        <f t="shared" si="87"/>
        <v>0</v>
      </c>
      <c r="U478" s="44">
        <f t="shared" si="88"/>
        <v>0</v>
      </c>
      <c r="V478" s="44">
        <f t="shared" si="89"/>
        <v>0</v>
      </c>
      <c r="W478" s="44">
        <f t="shared" si="90"/>
        <v>0</v>
      </c>
      <c r="X478" s="44">
        <f t="shared" si="91"/>
        <v>0</v>
      </c>
      <c r="Y478" s="44">
        <f t="shared" si="92"/>
        <v>0</v>
      </c>
      <c r="Z478" s="44">
        <f t="shared" si="93"/>
        <v>4632</v>
      </c>
      <c r="AA478" s="44">
        <f t="shared" si="94"/>
        <v>0</v>
      </c>
      <c r="AB478" s="44">
        <f t="shared" si="95"/>
        <v>0</v>
      </c>
      <c r="AC478" s="44">
        <f t="shared" si="96"/>
        <v>0</v>
      </c>
      <c r="AD478" s="44">
        <f t="shared" si="97"/>
        <v>0</v>
      </c>
      <c r="AE478" s="12">
        <f t="shared" si="98"/>
        <v>4632</v>
      </c>
    </row>
    <row r="479" spans="1:31" ht="12.6" hidden="1" customHeight="1" x14ac:dyDescent="0.2">
      <c r="A479" s="26" t="s">
        <v>4269</v>
      </c>
      <c r="B479" s="19"/>
      <c r="C479" s="19"/>
      <c r="D479" s="20"/>
      <c r="E479" s="21"/>
      <c r="F479" s="22"/>
      <c r="G479" s="21"/>
      <c r="H479" s="22"/>
      <c r="I479" s="20"/>
      <c r="J479" s="20">
        <v>68</v>
      </c>
      <c r="K479" s="20"/>
      <c r="L479" s="20"/>
      <c r="M479" s="20"/>
      <c r="N479" s="20">
        <v>149</v>
      </c>
      <c r="O479" s="20">
        <v>217</v>
      </c>
      <c r="P479" s="23" t="str">
        <f>VLOOKUP(A479,'ИЗ ОСНОВЫ НОМЕНКЛАТУР'!D:E,2,0)</f>
        <v>Кромочные материалы</v>
      </c>
      <c r="Q479" s="23" t="str">
        <f>VLOOKUP(A479,'ИЗ ОСНОВЫ НОМЕНКЛАТУР'!D:F,3,0)</f>
        <v>Распродажа кромка</v>
      </c>
      <c r="R479" s="40">
        <f>VLOOKUP(A:A,'ИЗ ОСНОВЫ НОМЕНКЛАТУР'!D:G,4,0)</f>
        <v>86.193548387096769</v>
      </c>
      <c r="S479" s="12" t="str">
        <f>VLOOKUP(A:A,'ИЗ ОСНОВЫ НОМЕНКЛАТУР'!D:H,5,0)</f>
        <v>C</v>
      </c>
      <c r="T479" s="44">
        <f t="shared" si="87"/>
        <v>0</v>
      </c>
      <c r="U479" s="44">
        <f t="shared" si="88"/>
        <v>0</v>
      </c>
      <c r="V479" s="44">
        <f t="shared" si="89"/>
        <v>0</v>
      </c>
      <c r="W479" s="44">
        <f t="shared" si="90"/>
        <v>0</v>
      </c>
      <c r="X479" s="44">
        <f t="shared" si="91"/>
        <v>0</v>
      </c>
      <c r="Y479" s="44">
        <f t="shared" si="92"/>
        <v>0</v>
      </c>
      <c r="Z479" s="44">
        <f t="shared" si="93"/>
        <v>5861.1612903225805</v>
      </c>
      <c r="AA479" s="44">
        <f t="shared" si="94"/>
        <v>0</v>
      </c>
      <c r="AB479" s="44">
        <f t="shared" si="95"/>
        <v>0</v>
      </c>
      <c r="AC479" s="44">
        <f t="shared" si="96"/>
        <v>0</v>
      </c>
      <c r="AD479" s="44">
        <f t="shared" si="97"/>
        <v>12842.838709677419</v>
      </c>
      <c r="AE479" s="12">
        <f t="shared" si="98"/>
        <v>18704</v>
      </c>
    </row>
    <row r="480" spans="1:31" ht="12.6" hidden="1" customHeight="1" x14ac:dyDescent="0.2">
      <c r="A480" s="26" t="s">
        <v>817</v>
      </c>
      <c r="B480" s="19"/>
      <c r="C480" s="19"/>
      <c r="D480" s="20"/>
      <c r="E480" s="21"/>
      <c r="F480" s="22"/>
      <c r="G480" s="21"/>
      <c r="H480" s="22"/>
      <c r="I480" s="20"/>
      <c r="J480" s="20"/>
      <c r="K480" s="20"/>
      <c r="L480" s="20"/>
      <c r="M480" s="20"/>
      <c r="N480" s="20">
        <v>2</v>
      </c>
      <c r="O480" s="20">
        <v>2</v>
      </c>
      <c r="P480" s="23" t="str">
        <f>VLOOKUP(A480,'ИЗ ОСНОВЫ НОМЕНКЛАТУР'!D:E,2,0)</f>
        <v>Кромочные материалы</v>
      </c>
      <c r="Q480" s="23" t="str">
        <f>VLOOKUP(A480,'ИЗ ОСНОВЫ НОМЕНКЛАТУР'!D:F,3,0)</f>
        <v>Распродажа кромка</v>
      </c>
      <c r="R480" s="40">
        <f>VLOOKUP(A:A,'ИЗ ОСНОВЫ НОМЕНКЛАТУР'!D:G,4,0)</f>
        <v>115.67</v>
      </c>
      <c r="S480" s="12" t="str">
        <f>VLOOKUP(A:A,'ИЗ ОСНОВЫ НОМЕНКЛАТУР'!D:H,5,0)</f>
        <v>C</v>
      </c>
      <c r="T480" s="44">
        <f t="shared" si="87"/>
        <v>0</v>
      </c>
      <c r="U480" s="44">
        <f t="shared" si="88"/>
        <v>0</v>
      </c>
      <c r="V480" s="44">
        <f t="shared" si="89"/>
        <v>0</v>
      </c>
      <c r="W480" s="44">
        <f t="shared" si="90"/>
        <v>0</v>
      </c>
      <c r="X480" s="44">
        <f t="shared" si="91"/>
        <v>0</v>
      </c>
      <c r="Y480" s="44">
        <f t="shared" si="92"/>
        <v>0</v>
      </c>
      <c r="Z480" s="44">
        <f t="shared" si="93"/>
        <v>0</v>
      </c>
      <c r="AA480" s="44">
        <f t="shared" si="94"/>
        <v>0</v>
      </c>
      <c r="AB480" s="44">
        <f t="shared" si="95"/>
        <v>0</v>
      </c>
      <c r="AC480" s="44">
        <f t="shared" si="96"/>
        <v>0</v>
      </c>
      <c r="AD480" s="44">
        <f t="shared" si="97"/>
        <v>231.34</v>
      </c>
      <c r="AE480" s="12">
        <f t="shared" si="98"/>
        <v>231.34</v>
      </c>
    </row>
    <row r="481" spans="1:31" ht="12.6" hidden="1" customHeight="1" x14ac:dyDescent="0.2">
      <c r="A481" s="26" t="s">
        <v>4270</v>
      </c>
      <c r="B481" s="19"/>
      <c r="C481" s="19"/>
      <c r="D481" s="20"/>
      <c r="E481" s="21"/>
      <c r="F481" s="22"/>
      <c r="G481" s="21"/>
      <c r="H481" s="22"/>
      <c r="I481" s="20"/>
      <c r="J481" s="20">
        <v>11</v>
      </c>
      <c r="K481" s="20"/>
      <c r="L481" s="20"/>
      <c r="M481" s="20"/>
      <c r="N481" s="20">
        <v>20</v>
      </c>
      <c r="O481" s="20">
        <v>31</v>
      </c>
      <c r="P481" s="23" t="str">
        <f>VLOOKUP(A481,'ИЗ ОСНОВЫ НОМЕНКЛАТУР'!D:E,2,0)</f>
        <v>Кромочные материалы</v>
      </c>
      <c r="Q481" s="23" t="str">
        <f>VLOOKUP(A481,'ИЗ ОСНОВЫ НОМЕНКЛАТУР'!D:F,3,0)</f>
        <v>Распродажа кромка</v>
      </c>
      <c r="R481" s="40">
        <f>VLOOKUP(A:A,'ИЗ ОСНОВЫ НОМЕНКЛАТУР'!D:G,4,0)</f>
        <v>105.74193548387096</v>
      </c>
      <c r="S481" s="12" t="str">
        <f>VLOOKUP(A:A,'ИЗ ОСНОВЫ НОМЕНКЛАТУР'!D:H,5,0)</f>
        <v>C</v>
      </c>
      <c r="T481" s="44">
        <f t="shared" si="87"/>
        <v>0</v>
      </c>
      <c r="U481" s="44">
        <f t="shared" si="88"/>
        <v>0</v>
      </c>
      <c r="V481" s="44">
        <f t="shared" si="89"/>
        <v>0</v>
      </c>
      <c r="W481" s="44">
        <f t="shared" si="90"/>
        <v>0</v>
      </c>
      <c r="X481" s="44">
        <f t="shared" si="91"/>
        <v>0</v>
      </c>
      <c r="Y481" s="44">
        <f t="shared" si="92"/>
        <v>0</v>
      </c>
      <c r="Z481" s="44">
        <f t="shared" si="93"/>
        <v>1163.1612903225805</v>
      </c>
      <c r="AA481" s="44">
        <f t="shared" si="94"/>
        <v>0</v>
      </c>
      <c r="AB481" s="44">
        <f t="shared" si="95"/>
        <v>0</v>
      </c>
      <c r="AC481" s="44">
        <f t="shared" si="96"/>
        <v>0</v>
      </c>
      <c r="AD481" s="44">
        <f t="shared" si="97"/>
        <v>2114.838709677419</v>
      </c>
      <c r="AE481" s="12">
        <f t="shared" si="98"/>
        <v>3277.9999999999995</v>
      </c>
    </row>
    <row r="482" spans="1:31" ht="12.6" hidden="1" customHeight="1" x14ac:dyDescent="0.2">
      <c r="A482" s="26" t="s">
        <v>815</v>
      </c>
      <c r="B482" s="19"/>
      <c r="C482" s="19"/>
      <c r="D482" s="20"/>
      <c r="E482" s="21"/>
      <c r="F482" s="22"/>
      <c r="G482" s="21"/>
      <c r="H482" s="22"/>
      <c r="I482" s="20"/>
      <c r="J482" s="20"/>
      <c r="K482" s="20"/>
      <c r="L482" s="20"/>
      <c r="M482" s="20"/>
      <c r="N482" s="20">
        <v>38</v>
      </c>
      <c r="O482" s="20">
        <v>38</v>
      </c>
      <c r="P482" s="23" t="str">
        <f>VLOOKUP(A482,'ИЗ ОСНОВЫ НОМЕНКЛАТУР'!D:E,2,0)</f>
        <v>Кромочные материалы</v>
      </c>
      <c r="Q482" s="23" t="str">
        <f>VLOOKUP(A482,'ИЗ ОСНОВЫ НОМЕНКЛАТУР'!D:F,3,0)</f>
        <v>Распродажа кромка</v>
      </c>
      <c r="R482" s="40">
        <f>VLOOKUP(A:A,'ИЗ ОСНОВЫ НОМЕНКЛАТУР'!D:G,4,0)</f>
        <v>115.67000000000002</v>
      </c>
      <c r="S482" s="12" t="str">
        <f>VLOOKUP(A:A,'ИЗ ОСНОВЫ НОМЕНКЛАТУР'!D:H,5,0)</f>
        <v>C</v>
      </c>
      <c r="T482" s="44">
        <f t="shared" si="87"/>
        <v>0</v>
      </c>
      <c r="U482" s="44">
        <f t="shared" si="88"/>
        <v>0</v>
      </c>
      <c r="V482" s="44">
        <f t="shared" si="89"/>
        <v>0</v>
      </c>
      <c r="W482" s="44">
        <f t="shared" si="90"/>
        <v>0</v>
      </c>
      <c r="X482" s="44">
        <f t="shared" si="91"/>
        <v>0</v>
      </c>
      <c r="Y482" s="44">
        <f t="shared" si="92"/>
        <v>0</v>
      </c>
      <c r="Z482" s="44">
        <f t="shared" si="93"/>
        <v>0</v>
      </c>
      <c r="AA482" s="44">
        <f t="shared" si="94"/>
        <v>0</v>
      </c>
      <c r="AB482" s="44">
        <f t="shared" si="95"/>
        <v>0</v>
      </c>
      <c r="AC482" s="44">
        <f t="shared" si="96"/>
        <v>0</v>
      </c>
      <c r="AD482" s="44">
        <f t="shared" si="97"/>
        <v>4395.4600000000009</v>
      </c>
      <c r="AE482" s="12">
        <f t="shared" si="98"/>
        <v>4395.4600000000009</v>
      </c>
    </row>
    <row r="483" spans="1:31" ht="12.6" hidden="1" customHeight="1" x14ac:dyDescent="0.2">
      <c r="A483" s="26" t="s">
        <v>824</v>
      </c>
      <c r="B483" s="19"/>
      <c r="C483" s="19"/>
      <c r="D483" s="20"/>
      <c r="E483" s="21"/>
      <c r="F483" s="22"/>
      <c r="G483" s="21"/>
      <c r="H483" s="22"/>
      <c r="I483" s="20"/>
      <c r="J483" s="20"/>
      <c r="K483" s="20"/>
      <c r="L483" s="20"/>
      <c r="M483" s="20"/>
      <c r="N483" s="20">
        <v>724</v>
      </c>
      <c r="O483" s="20">
        <v>724</v>
      </c>
      <c r="P483" s="23" t="str">
        <f>VLOOKUP(A483,'ИЗ ОСНОВЫ НОМЕНКЛАТУР'!D:E,2,0)</f>
        <v>Кромочные материалы</v>
      </c>
      <c r="Q483" s="23" t="str">
        <f>VLOOKUP(A483,'ИЗ ОСНОВЫ НОМЕНКЛАТУР'!D:F,3,0)</f>
        <v>Распродажа кромка</v>
      </c>
      <c r="R483" s="40">
        <f>VLOOKUP(A:A,'ИЗ ОСНОВЫ НОМЕНКЛАТУР'!D:G,4,0)</f>
        <v>91.00888888888889</v>
      </c>
      <c r="S483" s="12" t="str">
        <f>VLOOKUP(A:A,'ИЗ ОСНОВЫ НОМЕНКЛАТУР'!D:H,5,0)</f>
        <v>C</v>
      </c>
      <c r="T483" s="44">
        <f t="shared" si="87"/>
        <v>0</v>
      </c>
      <c r="U483" s="44">
        <f t="shared" si="88"/>
        <v>0</v>
      </c>
      <c r="V483" s="44">
        <f t="shared" si="89"/>
        <v>0</v>
      </c>
      <c r="W483" s="44">
        <f t="shared" si="90"/>
        <v>0</v>
      </c>
      <c r="X483" s="44">
        <f t="shared" si="91"/>
        <v>0</v>
      </c>
      <c r="Y483" s="44">
        <f t="shared" si="92"/>
        <v>0</v>
      </c>
      <c r="Z483" s="44">
        <f t="shared" si="93"/>
        <v>0</v>
      </c>
      <c r="AA483" s="44">
        <f t="shared" si="94"/>
        <v>0</v>
      </c>
      <c r="AB483" s="44">
        <f t="shared" si="95"/>
        <v>0</v>
      </c>
      <c r="AC483" s="44">
        <f t="shared" si="96"/>
        <v>0</v>
      </c>
      <c r="AD483" s="44">
        <f t="shared" si="97"/>
        <v>65890.435555555552</v>
      </c>
      <c r="AE483" s="12">
        <f t="shared" si="98"/>
        <v>65890.435555555552</v>
      </c>
    </row>
    <row r="484" spans="1:31" ht="12.6" hidden="1" customHeight="1" x14ac:dyDescent="0.2">
      <c r="A484" s="26" t="s">
        <v>4271</v>
      </c>
      <c r="B484" s="19"/>
      <c r="C484" s="19"/>
      <c r="D484" s="20"/>
      <c r="E484" s="21"/>
      <c r="F484" s="22"/>
      <c r="G484" s="21"/>
      <c r="H484" s="22"/>
      <c r="I484" s="20"/>
      <c r="J484" s="20">
        <v>30</v>
      </c>
      <c r="K484" s="20"/>
      <c r="L484" s="20"/>
      <c r="M484" s="20"/>
      <c r="N484" s="20">
        <v>400</v>
      </c>
      <c r="O484" s="20">
        <v>430</v>
      </c>
      <c r="P484" s="23" t="str">
        <f>VLOOKUP(A484,'ИЗ ОСНОВЫ НОМЕНКЛАТУР'!D:E,2,0)</f>
        <v>Кромочные материалы</v>
      </c>
      <c r="Q484" s="23" t="str">
        <f>VLOOKUP(A484,'ИЗ ОСНОВЫ НОМЕНКЛАТУР'!D:F,3,0)</f>
        <v>Распродажа кромка</v>
      </c>
      <c r="R484" s="40">
        <f>VLOOKUP(A:A,'ИЗ ОСНОВЫ НОМЕНКЛАТУР'!D:G,4,0)</f>
        <v>136.39767441860465</v>
      </c>
      <c r="S484" s="12" t="str">
        <f>VLOOKUP(A:A,'ИЗ ОСНОВЫ НОМЕНКЛАТУР'!D:H,5,0)</f>
        <v>C</v>
      </c>
      <c r="T484" s="44">
        <f t="shared" si="87"/>
        <v>0</v>
      </c>
      <c r="U484" s="44">
        <f t="shared" si="88"/>
        <v>0</v>
      </c>
      <c r="V484" s="44">
        <f t="shared" si="89"/>
        <v>0</v>
      </c>
      <c r="W484" s="44">
        <f t="shared" si="90"/>
        <v>0</v>
      </c>
      <c r="X484" s="44">
        <f t="shared" si="91"/>
        <v>0</v>
      </c>
      <c r="Y484" s="44">
        <f t="shared" si="92"/>
        <v>0</v>
      </c>
      <c r="Z484" s="44">
        <f t="shared" si="93"/>
        <v>4091.9302325581393</v>
      </c>
      <c r="AA484" s="44">
        <f t="shared" si="94"/>
        <v>0</v>
      </c>
      <c r="AB484" s="44">
        <f t="shared" si="95"/>
        <v>0</v>
      </c>
      <c r="AC484" s="44">
        <f t="shared" si="96"/>
        <v>0</v>
      </c>
      <c r="AD484" s="44">
        <f t="shared" si="97"/>
        <v>54559.069767441862</v>
      </c>
      <c r="AE484" s="12">
        <f t="shared" si="98"/>
        <v>58651</v>
      </c>
    </row>
    <row r="485" spans="1:31" ht="12.6" hidden="1" customHeight="1" x14ac:dyDescent="0.2">
      <c r="A485" s="26" t="s">
        <v>827</v>
      </c>
      <c r="B485" s="19"/>
      <c r="C485" s="19"/>
      <c r="D485" s="20"/>
      <c r="E485" s="21"/>
      <c r="F485" s="22"/>
      <c r="G485" s="21"/>
      <c r="H485" s="22"/>
      <c r="I485" s="20"/>
      <c r="J485" s="20">
        <v>35</v>
      </c>
      <c r="K485" s="20"/>
      <c r="L485" s="20"/>
      <c r="M485" s="20"/>
      <c r="N485" s="20"/>
      <c r="O485" s="20">
        <v>35</v>
      </c>
      <c r="P485" s="23" t="str">
        <f>VLOOKUP(A485,'ИЗ ОСНОВЫ НОМЕНКЛАТУР'!D:E,2,0)</f>
        <v>Кромочные материалы</v>
      </c>
      <c r="Q485" s="23" t="str">
        <f>VLOOKUP(A485,'ИЗ ОСНОВЫ НОМЕНКЛАТУР'!D:F,3,0)</f>
        <v>Распродажа кромка</v>
      </c>
      <c r="R485" s="40">
        <f>VLOOKUP(A:A,'ИЗ ОСНОВЫ НОМЕНКЛАТУР'!D:G,4,0)</f>
        <v>104.027</v>
      </c>
      <c r="S485" s="12" t="str">
        <f>VLOOKUP(A:A,'ИЗ ОСНОВЫ НОМЕНКЛАТУР'!D:H,5,0)</f>
        <v>C</v>
      </c>
      <c r="T485" s="44">
        <f t="shared" si="87"/>
        <v>0</v>
      </c>
      <c r="U485" s="44">
        <f t="shared" si="88"/>
        <v>0</v>
      </c>
      <c r="V485" s="44">
        <f t="shared" si="89"/>
        <v>0</v>
      </c>
      <c r="W485" s="44">
        <f t="shared" si="90"/>
        <v>0</v>
      </c>
      <c r="X485" s="44">
        <f t="shared" si="91"/>
        <v>0</v>
      </c>
      <c r="Y485" s="44">
        <f t="shared" si="92"/>
        <v>0</v>
      </c>
      <c r="Z485" s="44">
        <f t="shared" si="93"/>
        <v>3640.9450000000002</v>
      </c>
      <c r="AA485" s="44">
        <f t="shared" si="94"/>
        <v>0</v>
      </c>
      <c r="AB485" s="44">
        <f t="shared" si="95"/>
        <v>0</v>
      </c>
      <c r="AC485" s="44">
        <f t="shared" si="96"/>
        <v>0</v>
      </c>
      <c r="AD485" s="44">
        <f t="shared" si="97"/>
        <v>0</v>
      </c>
      <c r="AE485" s="12">
        <f t="shared" si="98"/>
        <v>3640.9450000000002</v>
      </c>
    </row>
    <row r="486" spans="1:31" ht="12.6" hidden="1" customHeight="1" x14ac:dyDescent="0.2">
      <c r="A486" s="26" t="s">
        <v>4272</v>
      </c>
      <c r="B486" s="19"/>
      <c r="C486" s="19"/>
      <c r="D486" s="20"/>
      <c r="E486" s="21"/>
      <c r="F486" s="22"/>
      <c r="G486" s="21"/>
      <c r="H486" s="22"/>
      <c r="I486" s="20"/>
      <c r="J486" s="20"/>
      <c r="K486" s="20"/>
      <c r="L486" s="20">
        <v>27</v>
      </c>
      <c r="M486" s="20"/>
      <c r="N486" s="20"/>
      <c r="O486" s="20">
        <v>27</v>
      </c>
      <c r="P486" s="23" t="str">
        <f>VLOOKUP(A486,'ИЗ ОСНОВЫ НОМЕНКЛАТУР'!D:E,2,0)</f>
        <v>Кромочные материалы</v>
      </c>
      <c r="Q486" s="23" t="str">
        <f>VLOOKUP(A486,'ИЗ ОСНОВЫ НОМЕНКЛАТУР'!D:F,3,0)</f>
        <v>Распродажа кромка</v>
      </c>
      <c r="R486" s="40">
        <f>VLOOKUP(A:A,'ИЗ ОСНОВЫ НОМЕНКЛАТУР'!D:G,4,0)</f>
        <v>88.592592592592595</v>
      </c>
      <c r="S486" s="12" t="str">
        <f>VLOOKUP(A:A,'ИЗ ОСНОВЫ НОМЕНКЛАТУР'!D:H,5,0)</f>
        <v>C</v>
      </c>
      <c r="T486" s="44">
        <f t="shared" si="87"/>
        <v>0</v>
      </c>
      <c r="U486" s="44">
        <f t="shared" si="88"/>
        <v>0</v>
      </c>
      <c r="V486" s="44">
        <f t="shared" si="89"/>
        <v>0</v>
      </c>
      <c r="W486" s="44">
        <f t="shared" si="90"/>
        <v>0</v>
      </c>
      <c r="X486" s="44">
        <f t="shared" si="91"/>
        <v>0</v>
      </c>
      <c r="Y486" s="44">
        <f t="shared" si="92"/>
        <v>0</v>
      </c>
      <c r="Z486" s="44">
        <f t="shared" si="93"/>
        <v>0</v>
      </c>
      <c r="AA486" s="44">
        <f t="shared" si="94"/>
        <v>0</v>
      </c>
      <c r="AB486" s="44">
        <f t="shared" si="95"/>
        <v>2392</v>
      </c>
      <c r="AC486" s="44">
        <f t="shared" si="96"/>
        <v>0</v>
      </c>
      <c r="AD486" s="44">
        <f t="shared" si="97"/>
        <v>0</v>
      </c>
      <c r="AE486" s="12">
        <f t="shared" si="98"/>
        <v>2392</v>
      </c>
    </row>
    <row r="487" spans="1:31" ht="12.6" hidden="1" customHeight="1" x14ac:dyDescent="0.2">
      <c r="A487" s="26" t="s">
        <v>4273</v>
      </c>
      <c r="B487" s="19"/>
      <c r="C487" s="19"/>
      <c r="D487" s="20"/>
      <c r="E487" s="21"/>
      <c r="F487" s="22"/>
      <c r="G487" s="21"/>
      <c r="H487" s="22"/>
      <c r="I487" s="20"/>
      <c r="J487" s="20">
        <v>105</v>
      </c>
      <c r="K487" s="20"/>
      <c r="L487" s="20"/>
      <c r="M487" s="20"/>
      <c r="N487" s="20"/>
      <c r="O487" s="20">
        <v>105</v>
      </c>
      <c r="P487" s="23" t="str">
        <f>VLOOKUP(A487,'ИЗ ОСНОВЫ НОМЕНКЛАТУР'!D:E,2,0)</f>
        <v>Кромочные материалы</v>
      </c>
      <c r="Q487" s="23" t="str">
        <f>VLOOKUP(A487,'ИЗ ОСНОВЫ НОМЕНКЛАТУР'!D:F,3,0)</f>
        <v>Распродажа кромка</v>
      </c>
      <c r="R487" s="40">
        <f>VLOOKUP(A:A,'ИЗ ОСНОВЫ НОМЕНКЛАТУР'!D:G,4,0)</f>
        <v>54</v>
      </c>
      <c r="S487" s="12" t="str">
        <f>VLOOKUP(A:A,'ИЗ ОСНОВЫ НОМЕНКЛАТУР'!D:H,5,0)</f>
        <v>C</v>
      </c>
      <c r="T487" s="44">
        <f t="shared" si="87"/>
        <v>0</v>
      </c>
      <c r="U487" s="44">
        <f t="shared" si="88"/>
        <v>0</v>
      </c>
      <c r="V487" s="44">
        <f t="shared" si="89"/>
        <v>0</v>
      </c>
      <c r="W487" s="44">
        <f t="shared" si="90"/>
        <v>0</v>
      </c>
      <c r="X487" s="44">
        <f t="shared" si="91"/>
        <v>0</v>
      </c>
      <c r="Y487" s="44">
        <f t="shared" si="92"/>
        <v>0</v>
      </c>
      <c r="Z487" s="44">
        <f t="shared" si="93"/>
        <v>5670</v>
      </c>
      <c r="AA487" s="44">
        <f t="shared" si="94"/>
        <v>0</v>
      </c>
      <c r="AB487" s="44">
        <f t="shared" si="95"/>
        <v>0</v>
      </c>
      <c r="AC487" s="44">
        <f t="shared" si="96"/>
        <v>0</v>
      </c>
      <c r="AD487" s="44">
        <f t="shared" si="97"/>
        <v>0</v>
      </c>
      <c r="AE487" s="12">
        <f t="shared" si="98"/>
        <v>5670</v>
      </c>
    </row>
    <row r="488" spans="1:31" ht="12.6" hidden="1" customHeight="1" x14ac:dyDescent="0.2">
      <c r="A488" s="26" t="s">
        <v>823</v>
      </c>
      <c r="B488" s="19"/>
      <c r="C488" s="19"/>
      <c r="D488" s="20"/>
      <c r="E488" s="21"/>
      <c r="F488" s="22"/>
      <c r="G488" s="21"/>
      <c r="H488" s="22"/>
      <c r="I488" s="20"/>
      <c r="J488" s="20"/>
      <c r="K488" s="20"/>
      <c r="L488" s="20"/>
      <c r="M488" s="20"/>
      <c r="N488" s="20">
        <v>74</v>
      </c>
      <c r="O488" s="20">
        <v>74</v>
      </c>
      <c r="P488" s="23" t="str">
        <f>VLOOKUP(A488,'ИЗ ОСНОВЫ НОМЕНКЛАТУР'!D:E,2,0)</f>
        <v>Кромочные материалы</v>
      </c>
      <c r="Q488" s="23" t="str">
        <f>VLOOKUP(A488,'ИЗ ОСНОВЫ НОМЕНКЛАТУР'!D:F,3,0)</f>
        <v>Распродажа кромка</v>
      </c>
      <c r="R488" s="40">
        <f>VLOOKUP(A:A,'ИЗ ОСНОВЫ НОМЕНКЛАТУР'!D:G,4,0)</f>
        <v>74.946086956521739</v>
      </c>
      <c r="S488" s="12" t="str">
        <f>VLOOKUP(A:A,'ИЗ ОСНОВЫ НОМЕНКЛАТУР'!D:H,5,0)</f>
        <v>C</v>
      </c>
      <c r="T488" s="44">
        <f t="shared" si="87"/>
        <v>0</v>
      </c>
      <c r="U488" s="44">
        <f t="shared" si="88"/>
        <v>0</v>
      </c>
      <c r="V488" s="44">
        <f t="shared" si="89"/>
        <v>0</v>
      </c>
      <c r="W488" s="44">
        <f t="shared" si="90"/>
        <v>0</v>
      </c>
      <c r="X488" s="44">
        <f t="shared" si="91"/>
        <v>0</v>
      </c>
      <c r="Y488" s="44">
        <f t="shared" si="92"/>
        <v>0</v>
      </c>
      <c r="Z488" s="44">
        <f t="shared" si="93"/>
        <v>0</v>
      </c>
      <c r="AA488" s="44">
        <f t="shared" si="94"/>
        <v>0</v>
      </c>
      <c r="AB488" s="44">
        <f t="shared" si="95"/>
        <v>0</v>
      </c>
      <c r="AC488" s="44">
        <f t="shared" si="96"/>
        <v>0</v>
      </c>
      <c r="AD488" s="44">
        <f t="shared" si="97"/>
        <v>5546.0104347826091</v>
      </c>
      <c r="AE488" s="12">
        <f t="shared" si="98"/>
        <v>5546.0104347826091</v>
      </c>
    </row>
    <row r="489" spans="1:31" ht="12.6" hidden="1" customHeight="1" x14ac:dyDescent="0.2">
      <c r="A489" s="26" t="s">
        <v>4274</v>
      </c>
      <c r="B489" s="19"/>
      <c r="C489" s="19"/>
      <c r="D489" s="20"/>
      <c r="E489" s="21"/>
      <c r="F489" s="22"/>
      <c r="G489" s="21"/>
      <c r="H489" s="22"/>
      <c r="I489" s="20"/>
      <c r="J489" s="20">
        <v>148</v>
      </c>
      <c r="K489" s="20"/>
      <c r="L489" s="20"/>
      <c r="M489" s="20"/>
      <c r="N489" s="20">
        <v>90</v>
      </c>
      <c r="O489" s="20">
        <v>238</v>
      </c>
      <c r="P489" s="23" t="str">
        <f>VLOOKUP(A489,'ИЗ ОСНОВЫ НОМЕНКЛАТУР'!D:E,2,0)</f>
        <v>Кромочные материалы</v>
      </c>
      <c r="Q489" s="23" t="str">
        <f>VLOOKUP(A489,'ИЗ ОСНОВЫ НОМЕНКЛАТУР'!D:F,3,0)</f>
        <v>Распродажа кромка</v>
      </c>
      <c r="R489" s="40">
        <f>VLOOKUP(A:A,'ИЗ ОСНОВЫ НОМЕНКЛАТУР'!D:G,4,0)</f>
        <v>58.987394957983192</v>
      </c>
      <c r="S489" s="12" t="str">
        <f>VLOOKUP(A:A,'ИЗ ОСНОВЫ НОМЕНКЛАТУР'!D:H,5,0)</f>
        <v>C</v>
      </c>
      <c r="T489" s="44">
        <f t="shared" si="87"/>
        <v>0</v>
      </c>
      <c r="U489" s="44">
        <f t="shared" si="88"/>
        <v>0</v>
      </c>
      <c r="V489" s="44">
        <f t="shared" si="89"/>
        <v>0</v>
      </c>
      <c r="W489" s="44">
        <f t="shared" si="90"/>
        <v>0</v>
      </c>
      <c r="X489" s="44">
        <f t="shared" si="91"/>
        <v>0</v>
      </c>
      <c r="Y489" s="44">
        <f t="shared" si="92"/>
        <v>0</v>
      </c>
      <c r="Z489" s="44">
        <f t="shared" si="93"/>
        <v>8730.134453781513</v>
      </c>
      <c r="AA489" s="44">
        <f t="shared" si="94"/>
        <v>0</v>
      </c>
      <c r="AB489" s="44">
        <f t="shared" si="95"/>
        <v>0</v>
      </c>
      <c r="AC489" s="44">
        <f t="shared" si="96"/>
        <v>0</v>
      </c>
      <c r="AD489" s="44">
        <f t="shared" si="97"/>
        <v>5308.865546218487</v>
      </c>
      <c r="AE489" s="12">
        <f t="shared" si="98"/>
        <v>14039</v>
      </c>
    </row>
    <row r="490" spans="1:31" ht="12.6" hidden="1" customHeight="1" x14ac:dyDescent="0.2">
      <c r="A490" s="26" t="s">
        <v>829</v>
      </c>
      <c r="B490" s="19"/>
      <c r="C490" s="19"/>
      <c r="D490" s="20"/>
      <c r="E490" s="21"/>
      <c r="F490" s="22"/>
      <c r="G490" s="21"/>
      <c r="H490" s="22"/>
      <c r="I490" s="20"/>
      <c r="J490" s="20">
        <v>1335</v>
      </c>
      <c r="K490" s="20"/>
      <c r="L490" s="20"/>
      <c r="M490" s="20"/>
      <c r="N490" s="20"/>
      <c r="O490" s="20">
        <v>1335</v>
      </c>
      <c r="P490" s="23" t="str">
        <f>VLOOKUP(A490,'ИЗ ОСНОВЫ НОМЕНКЛАТУР'!D:E,2,0)</f>
        <v>Кромочные материалы</v>
      </c>
      <c r="Q490" s="23" t="str">
        <f>VLOOKUP(A490,'ИЗ ОСНОВЫ НОМЕНКЛАТУР'!D:F,3,0)</f>
        <v>Распродажа кромка</v>
      </c>
      <c r="R490" s="40">
        <f>VLOOKUP(A:A,'ИЗ ОСНОВЫ НОМЕНКЛАТУР'!D:G,4,0)</f>
        <v>111.99192307692307</v>
      </c>
      <c r="S490" s="12" t="str">
        <f>VLOOKUP(A:A,'ИЗ ОСНОВЫ НОМЕНКЛАТУР'!D:H,5,0)</f>
        <v>C</v>
      </c>
      <c r="T490" s="44">
        <f t="shared" si="87"/>
        <v>0</v>
      </c>
      <c r="U490" s="44">
        <f t="shared" si="88"/>
        <v>0</v>
      </c>
      <c r="V490" s="44">
        <f t="shared" si="89"/>
        <v>0</v>
      </c>
      <c r="W490" s="44">
        <f t="shared" si="90"/>
        <v>0</v>
      </c>
      <c r="X490" s="44">
        <f t="shared" si="91"/>
        <v>0</v>
      </c>
      <c r="Y490" s="44">
        <f t="shared" si="92"/>
        <v>0</v>
      </c>
      <c r="Z490" s="44">
        <f t="shared" si="93"/>
        <v>149509.21730769231</v>
      </c>
      <c r="AA490" s="44">
        <f t="shared" si="94"/>
        <v>0</v>
      </c>
      <c r="AB490" s="44">
        <f t="shared" si="95"/>
        <v>0</v>
      </c>
      <c r="AC490" s="44">
        <f t="shared" si="96"/>
        <v>0</v>
      </c>
      <c r="AD490" s="44">
        <f t="shared" si="97"/>
        <v>0</v>
      </c>
      <c r="AE490" s="12">
        <f t="shared" si="98"/>
        <v>149509.21730769231</v>
      </c>
    </row>
    <row r="491" spans="1:31" ht="12.6" hidden="1" customHeight="1" x14ac:dyDescent="0.2">
      <c r="A491" s="26" t="s">
        <v>816</v>
      </c>
      <c r="B491" s="19"/>
      <c r="C491" s="19"/>
      <c r="D491" s="20"/>
      <c r="E491" s="21"/>
      <c r="F491" s="22"/>
      <c r="G491" s="21"/>
      <c r="H491" s="22"/>
      <c r="I491" s="20"/>
      <c r="J491" s="20"/>
      <c r="K491" s="20"/>
      <c r="L491" s="20"/>
      <c r="M491" s="20"/>
      <c r="N491" s="20">
        <v>43</v>
      </c>
      <c r="O491" s="20">
        <v>43</v>
      </c>
      <c r="P491" s="23" t="str">
        <f>VLOOKUP(A491,'ИЗ ОСНОВЫ НОМЕНКЛАТУР'!D:E,2,0)</f>
        <v>Кромочные материалы</v>
      </c>
      <c r="Q491" s="23" t="str">
        <f>VLOOKUP(A491,'ИЗ ОСНОВЫ НОМЕНКЛАТУР'!D:F,3,0)</f>
        <v>Распродажа кромка</v>
      </c>
      <c r="R491" s="40">
        <f>VLOOKUP(A:A,'ИЗ ОСНОВЫ НОМЕНКЛАТУР'!D:G,4,0)</f>
        <v>115.67000000000002</v>
      </c>
      <c r="S491" s="12" t="str">
        <f>VLOOKUP(A:A,'ИЗ ОСНОВЫ НОМЕНКЛАТУР'!D:H,5,0)</f>
        <v>C</v>
      </c>
      <c r="T491" s="44">
        <f t="shared" si="87"/>
        <v>0</v>
      </c>
      <c r="U491" s="44">
        <f t="shared" si="88"/>
        <v>0</v>
      </c>
      <c r="V491" s="44">
        <f t="shared" si="89"/>
        <v>0</v>
      </c>
      <c r="W491" s="44">
        <f t="shared" si="90"/>
        <v>0</v>
      </c>
      <c r="X491" s="44">
        <f t="shared" si="91"/>
        <v>0</v>
      </c>
      <c r="Y491" s="44">
        <f t="shared" si="92"/>
        <v>0</v>
      </c>
      <c r="Z491" s="44">
        <f t="shared" si="93"/>
        <v>0</v>
      </c>
      <c r="AA491" s="44">
        <f t="shared" si="94"/>
        <v>0</v>
      </c>
      <c r="AB491" s="44">
        <f t="shared" si="95"/>
        <v>0</v>
      </c>
      <c r="AC491" s="44">
        <f t="shared" si="96"/>
        <v>0</v>
      </c>
      <c r="AD491" s="44">
        <f t="shared" si="97"/>
        <v>4973.8100000000004</v>
      </c>
      <c r="AE491" s="12">
        <f t="shared" si="98"/>
        <v>4973.8100000000004</v>
      </c>
    </row>
    <row r="492" spans="1:31" ht="12.6" hidden="1" customHeight="1" x14ac:dyDescent="0.2">
      <c r="A492" s="26" t="s">
        <v>831</v>
      </c>
      <c r="B492" s="19"/>
      <c r="C492" s="19"/>
      <c r="D492" s="20"/>
      <c r="E492" s="21"/>
      <c r="F492" s="22"/>
      <c r="G492" s="21"/>
      <c r="H492" s="22"/>
      <c r="I492" s="20"/>
      <c r="J492" s="20"/>
      <c r="K492" s="20"/>
      <c r="L492" s="20"/>
      <c r="M492" s="20"/>
      <c r="N492" s="20">
        <v>954</v>
      </c>
      <c r="O492" s="20">
        <v>954</v>
      </c>
      <c r="P492" s="23" t="str">
        <f>VLOOKUP(A492,'ИЗ ОСНОВЫ НОМЕНКЛАТУР'!D:E,2,0)</f>
        <v>Кромочные материалы</v>
      </c>
      <c r="Q492" s="23" t="str">
        <f>VLOOKUP(A492,'ИЗ ОСНОВЫ НОМЕНКЛАТУР'!D:F,3,0)</f>
        <v>Распродажа кромка</v>
      </c>
      <c r="R492" s="40">
        <f>VLOOKUP(A:A,'ИЗ ОСНОВЫ НОМЕНКЛАТУР'!D:G,4,0)</f>
        <v>32.715622710622711</v>
      </c>
      <c r="S492" s="12" t="str">
        <f>VLOOKUP(A:A,'ИЗ ОСНОВЫ НОМЕНКЛАТУР'!D:H,5,0)</f>
        <v>C</v>
      </c>
      <c r="T492" s="44">
        <f t="shared" si="87"/>
        <v>0</v>
      </c>
      <c r="U492" s="44">
        <f t="shared" si="88"/>
        <v>0</v>
      </c>
      <c r="V492" s="44">
        <f t="shared" si="89"/>
        <v>0</v>
      </c>
      <c r="W492" s="44">
        <f t="shared" si="90"/>
        <v>0</v>
      </c>
      <c r="X492" s="44">
        <f t="shared" si="91"/>
        <v>0</v>
      </c>
      <c r="Y492" s="44">
        <f t="shared" si="92"/>
        <v>0</v>
      </c>
      <c r="Z492" s="44">
        <f t="shared" si="93"/>
        <v>0</v>
      </c>
      <c r="AA492" s="44">
        <f t="shared" si="94"/>
        <v>0</v>
      </c>
      <c r="AB492" s="44">
        <f t="shared" si="95"/>
        <v>0</v>
      </c>
      <c r="AC492" s="44">
        <f t="shared" si="96"/>
        <v>0</v>
      </c>
      <c r="AD492" s="44">
        <f t="shared" si="97"/>
        <v>31210.704065934067</v>
      </c>
      <c r="AE492" s="12">
        <f t="shared" si="98"/>
        <v>31210.704065934067</v>
      </c>
    </row>
    <row r="493" spans="1:31" ht="12.6" hidden="1" customHeight="1" x14ac:dyDescent="0.2">
      <c r="A493" s="26" t="s">
        <v>822</v>
      </c>
      <c r="B493" s="19"/>
      <c r="C493" s="19"/>
      <c r="D493" s="20"/>
      <c r="E493" s="21"/>
      <c r="F493" s="22"/>
      <c r="G493" s="21"/>
      <c r="H493" s="22"/>
      <c r="I493" s="20"/>
      <c r="J493" s="20"/>
      <c r="K493" s="20"/>
      <c r="L493" s="20">
        <v>76</v>
      </c>
      <c r="M493" s="20">
        <v>395</v>
      </c>
      <c r="N493" s="20"/>
      <c r="O493" s="20">
        <v>471</v>
      </c>
      <c r="P493" s="23" t="str">
        <f>VLOOKUP(A493,'ИЗ ОСНОВЫ НОМЕНКЛАТУР'!D:E,2,0)</f>
        <v>Кромочные материалы</v>
      </c>
      <c r="Q493" s="23" t="str">
        <f>VLOOKUP(A493,'ИЗ ОСНОВЫ НОМЕНКЛАТУР'!D:F,3,0)</f>
        <v>Распродажа кромка</v>
      </c>
      <c r="R493" s="40">
        <f>VLOOKUP(A:A,'ИЗ ОСНОВЫ НОМЕНКЛАТУР'!D:G,4,0)</f>
        <v>93.903999999999996</v>
      </c>
      <c r="S493" s="12" t="str">
        <f>VLOOKUP(A:A,'ИЗ ОСНОВЫ НОМЕНКЛАТУР'!D:H,5,0)</f>
        <v>C</v>
      </c>
      <c r="T493" s="44">
        <f t="shared" si="87"/>
        <v>0</v>
      </c>
      <c r="U493" s="44">
        <f t="shared" si="88"/>
        <v>0</v>
      </c>
      <c r="V493" s="44">
        <f t="shared" si="89"/>
        <v>0</v>
      </c>
      <c r="W493" s="44">
        <f t="shared" si="90"/>
        <v>0</v>
      </c>
      <c r="X493" s="44">
        <f t="shared" si="91"/>
        <v>0</v>
      </c>
      <c r="Y493" s="44">
        <f t="shared" si="92"/>
        <v>0</v>
      </c>
      <c r="Z493" s="44">
        <f t="shared" si="93"/>
        <v>0</v>
      </c>
      <c r="AA493" s="44">
        <f t="shared" si="94"/>
        <v>0</v>
      </c>
      <c r="AB493" s="44">
        <f t="shared" si="95"/>
        <v>7136.7039999999997</v>
      </c>
      <c r="AC493" s="44">
        <f t="shared" si="96"/>
        <v>37092.080000000002</v>
      </c>
      <c r="AD493" s="44">
        <f t="shared" si="97"/>
        <v>0</v>
      </c>
      <c r="AE493" s="12">
        <f t="shared" si="98"/>
        <v>44228.784</v>
      </c>
    </row>
    <row r="494" spans="1:31" ht="12.6" hidden="1" customHeight="1" x14ac:dyDescent="0.2">
      <c r="A494" s="26" t="s">
        <v>414</v>
      </c>
      <c r="B494" s="19"/>
      <c r="C494" s="19"/>
      <c r="D494" s="20">
        <v>2785</v>
      </c>
      <c r="E494" s="21"/>
      <c r="F494" s="22"/>
      <c r="G494" s="20">
        <v>915</v>
      </c>
      <c r="H494" s="20"/>
      <c r="I494" s="20">
        <v>202600</v>
      </c>
      <c r="J494" s="20">
        <v>3159</v>
      </c>
      <c r="K494" s="20">
        <v>6000</v>
      </c>
      <c r="L494" s="20">
        <v>61</v>
      </c>
      <c r="M494" s="20">
        <v>6700</v>
      </c>
      <c r="N494" s="20">
        <v>1775</v>
      </c>
      <c r="O494" s="20">
        <v>223995</v>
      </c>
      <c r="P494" s="23" t="str">
        <f>VLOOKUP(A494,'ИЗ ОСНОВЫ НОМЕНКЛАТУР'!D:E,2,0)</f>
        <v>Кромочные материалы</v>
      </c>
      <c r="Q494" s="23" t="str">
        <f>VLOOKUP(A494,'ИЗ ОСНОВЫ НОМЕНКЛАТУР'!D:F,3,0)</f>
        <v>Кромка ПВХ Китай</v>
      </c>
      <c r="R494" s="40">
        <f>VLOOKUP(A:A,'ИЗ ОСНОВЫ НОМЕНКЛАТУР'!D:G,4,0)</f>
        <v>41.931595355343077</v>
      </c>
      <c r="S494" s="12" t="str">
        <f>VLOOKUP(A:A,'ИЗ ОСНОВЫ НОМЕНКЛАТУР'!D:H,5,0)</f>
        <v>B</v>
      </c>
      <c r="T494" s="44">
        <f t="shared" si="87"/>
        <v>116779.49306463047</v>
      </c>
      <c r="U494" s="44">
        <f t="shared" si="88"/>
        <v>0</v>
      </c>
      <c r="V494" s="44">
        <f t="shared" si="89"/>
        <v>0</v>
      </c>
      <c r="W494" s="44">
        <f t="shared" si="90"/>
        <v>38367.409750138919</v>
      </c>
      <c r="X494" s="44">
        <f t="shared" si="91"/>
        <v>0</v>
      </c>
      <c r="Y494" s="44">
        <f t="shared" si="92"/>
        <v>8495341.2189925071</v>
      </c>
      <c r="Z494" s="44">
        <f t="shared" si="93"/>
        <v>132461.90972752878</v>
      </c>
      <c r="AA494" s="44">
        <f t="shared" si="94"/>
        <v>251589.57213205847</v>
      </c>
      <c r="AB494" s="44">
        <f t="shared" si="95"/>
        <v>2557.8273166759277</v>
      </c>
      <c r="AC494" s="44">
        <f t="shared" si="96"/>
        <v>280941.68888079864</v>
      </c>
      <c r="AD494" s="44">
        <f t="shared" si="97"/>
        <v>74428.581755733961</v>
      </c>
      <c r="AE494" s="12">
        <f t="shared" si="98"/>
        <v>9392467.7016200721</v>
      </c>
    </row>
    <row r="495" spans="1:31" ht="12.6" hidden="1" customHeight="1" x14ac:dyDescent="0.2">
      <c r="A495" s="26" t="s">
        <v>4275</v>
      </c>
      <c r="B495" s="19"/>
      <c r="C495" s="19"/>
      <c r="D495" s="20"/>
      <c r="E495" s="21"/>
      <c r="F495" s="22"/>
      <c r="G495" s="21"/>
      <c r="H495" s="22"/>
      <c r="I495" s="20">
        <v>400</v>
      </c>
      <c r="J495" s="20">
        <v>600</v>
      </c>
      <c r="K495" s="20">
        <v>600</v>
      </c>
      <c r="L495" s="20"/>
      <c r="M495" s="20"/>
      <c r="N495" s="20"/>
      <c r="O495" s="20">
        <v>1600</v>
      </c>
      <c r="P495" s="23" t="str">
        <f>VLOOKUP(A495,'ИЗ ОСНОВЫ НОМЕНКЛАТУР'!D:E,2,0)</f>
        <v>Кромочные материалы</v>
      </c>
      <c r="Q495" s="23" t="str">
        <f>VLOOKUP(A495,'ИЗ ОСНОВЫ НОМЕНКЛАТУР'!D:F,3,0)</f>
        <v>Кромка ПВХ Китай</v>
      </c>
      <c r="R495" s="40">
        <f>VLOOKUP(A:A,'ИЗ ОСНОВЫ НОМЕНКЛАТУР'!D:G,4,0)</f>
        <v>66.5</v>
      </c>
      <c r="S495" s="12" t="str">
        <f>VLOOKUP(A:A,'ИЗ ОСНОВЫ НОМЕНКЛАТУР'!D:H,5,0)</f>
        <v>C</v>
      </c>
      <c r="T495" s="44">
        <f t="shared" si="87"/>
        <v>0</v>
      </c>
      <c r="U495" s="44">
        <f t="shared" si="88"/>
        <v>0</v>
      </c>
      <c r="V495" s="44">
        <f t="shared" si="89"/>
        <v>0</v>
      </c>
      <c r="W495" s="44">
        <f t="shared" si="90"/>
        <v>0</v>
      </c>
      <c r="X495" s="44">
        <f t="shared" si="91"/>
        <v>0</v>
      </c>
      <c r="Y495" s="44">
        <f t="shared" si="92"/>
        <v>26600</v>
      </c>
      <c r="Z495" s="44">
        <f t="shared" si="93"/>
        <v>39900</v>
      </c>
      <c r="AA495" s="44">
        <f t="shared" si="94"/>
        <v>39900</v>
      </c>
      <c r="AB495" s="44">
        <f t="shared" si="95"/>
        <v>0</v>
      </c>
      <c r="AC495" s="44">
        <f t="shared" si="96"/>
        <v>0</v>
      </c>
      <c r="AD495" s="44">
        <f t="shared" si="97"/>
        <v>0</v>
      </c>
      <c r="AE495" s="12">
        <f t="shared" si="98"/>
        <v>106400</v>
      </c>
    </row>
    <row r="496" spans="1:31" ht="12.6" hidden="1" customHeight="1" x14ac:dyDescent="0.2">
      <c r="A496" s="26" t="s">
        <v>825</v>
      </c>
      <c r="B496" s="19"/>
      <c r="C496" s="19"/>
      <c r="D496" s="20"/>
      <c r="E496" s="21"/>
      <c r="F496" s="22"/>
      <c r="G496" s="21"/>
      <c r="H496" s="22"/>
      <c r="I496" s="20"/>
      <c r="J496" s="20">
        <v>1900</v>
      </c>
      <c r="K496" s="20"/>
      <c r="L496" s="20"/>
      <c r="M496" s="20"/>
      <c r="N496" s="20">
        <v>50</v>
      </c>
      <c r="O496" s="20">
        <v>1950</v>
      </c>
      <c r="P496" s="23" t="str">
        <f>VLOOKUP(A496,'ИЗ ОСНОВЫ НОМЕНКЛАТУР'!D:E,2,0)</f>
        <v>Кромочные материалы</v>
      </c>
      <c r="Q496" s="23" t="str">
        <f>VLOOKUP(A496,'ИЗ ОСНОВЫ НОМЕНКЛАТУР'!D:F,3,0)</f>
        <v>Распродажа кромка</v>
      </c>
      <c r="R496" s="40">
        <f>VLOOKUP(A:A,'ИЗ ОСНОВЫ НОМЕНКЛАТУР'!D:G,4,0)</f>
        <v>29.939800000000002</v>
      </c>
      <c r="S496" s="12" t="str">
        <f>VLOOKUP(A:A,'ИЗ ОСНОВЫ НОМЕНКЛАТУР'!D:H,5,0)</f>
        <v>C</v>
      </c>
      <c r="T496" s="44">
        <f t="shared" si="87"/>
        <v>0</v>
      </c>
      <c r="U496" s="44">
        <f t="shared" si="88"/>
        <v>0</v>
      </c>
      <c r="V496" s="44">
        <f t="shared" si="89"/>
        <v>0</v>
      </c>
      <c r="W496" s="44">
        <f t="shared" si="90"/>
        <v>0</v>
      </c>
      <c r="X496" s="44">
        <f t="shared" si="91"/>
        <v>0</v>
      </c>
      <c r="Y496" s="44">
        <f t="shared" si="92"/>
        <v>0</v>
      </c>
      <c r="Z496" s="44">
        <f t="shared" si="93"/>
        <v>56885.62</v>
      </c>
      <c r="AA496" s="44">
        <f t="shared" si="94"/>
        <v>0</v>
      </c>
      <c r="AB496" s="44">
        <f t="shared" si="95"/>
        <v>0</v>
      </c>
      <c r="AC496" s="44">
        <f t="shared" si="96"/>
        <v>0</v>
      </c>
      <c r="AD496" s="44">
        <f t="shared" si="97"/>
        <v>1496.99</v>
      </c>
      <c r="AE496" s="12">
        <f t="shared" si="98"/>
        <v>58382.61</v>
      </c>
    </row>
    <row r="497" spans="1:31" ht="12.6" hidden="1" customHeight="1" x14ac:dyDescent="0.2">
      <c r="A497" s="26" t="s">
        <v>4276</v>
      </c>
      <c r="B497" s="19"/>
      <c r="C497" s="19"/>
      <c r="D497" s="20"/>
      <c r="E497" s="21"/>
      <c r="F497" s="22"/>
      <c r="G497" s="21"/>
      <c r="H497" s="22"/>
      <c r="I497" s="20"/>
      <c r="J497" s="20"/>
      <c r="K497" s="20"/>
      <c r="L497" s="20">
        <v>156</v>
      </c>
      <c r="M497" s="20">
        <v>400</v>
      </c>
      <c r="N497" s="20"/>
      <c r="O497" s="20">
        <v>556</v>
      </c>
      <c r="P497" s="23" t="str">
        <f>VLOOKUP(A497,'ИЗ ОСНОВЫ НОМЕНКЛАТУР'!D:E,2,0)</f>
        <v>Кромочные материалы</v>
      </c>
      <c r="Q497" s="23" t="str">
        <f>VLOOKUP(A497,'ИЗ ОСНОВЫ НОМЕНКЛАТУР'!D:F,3,0)</f>
        <v>Распродажа кромка</v>
      </c>
      <c r="R497" s="40">
        <f>VLOOKUP(A:A,'ИЗ ОСНОВЫ НОМЕНКЛАТУР'!D:G,4,0)</f>
        <v>41.958633093525179</v>
      </c>
      <c r="S497" s="12" t="str">
        <f>VLOOKUP(A:A,'ИЗ ОСНОВЫ НОМЕНКЛАТУР'!D:H,5,0)</f>
        <v>C</v>
      </c>
      <c r="T497" s="44">
        <f t="shared" si="87"/>
        <v>0</v>
      </c>
      <c r="U497" s="44">
        <f t="shared" si="88"/>
        <v>0</v>
      </c>
      <c r="V497" s="44">
        <f t="shared" si="89"/>
        <v>0</v>
      </c>
      <c r="W497" s="44">
        <f t="shared" si="90"/>
        <v>0</v>
      </c>
      <c r="X497" s="44">
        <f t="shared" si="91"/>
        <v>0</v>
      </c>
      <c r="Y497" s="44">
        <f t="shared" si="92"/>
        <v>0</v>
      </c>
      <c r="Z497" s="44">
        <f t="shared" si="93"/>
        <v>0</v>
      </c>
      <c r="AA497" s="44">
        <f t="shared" si="94"/>
        <v>0</v>
      </c>
      <c r="AB497" s="44">
        <f t="shared" si="95"/>
        <v>6545.5467625899282</v>
      </c>
      <c r="AC497" s="44">
        <f t="shared" si="96"/>
        <v>16783.453237410071</v>
      </c>
      <c r="AD497" s="44">
        <f t="shared" si="97"/>
        <v>0</v>
      </c>
      <c r="AE497" s="12">
        <f t="shared" si="98"/>
        <v>23329</v>
      </c>
    </row>
    <row r="498" spans="1:31" ht="12.6" hidden="1" customHeight="1" x14ac:dyDescent="0.2">
      <c r="A498" s="26" t="s">
        <v>812</v>
      </c>
      <c r="B498" s="19"/>
      <c r="C498" s="19"/>
      <c r="D498" s="20">
        <v>2055</v>
      </c>
      <c r="E498" s="20">
        <v>200</v>
      </c>
      <c r="F498" s="20"/>
      <c r="G498" s="21"/>
      <c r="H498" s="22"/>
      <c r="I498" s="20"/>
      <c r="J498" s="20"/>
      <c r="K498" s="20"/>
      <c r="L498" s="20"/>
      <c r="M498" s="20"/>
      <c r="N498" s="20"/>
      <c r="O498" s="20">
        <v>2255</v>
      </c>
      <c r="P498" s="23" t="str">
        <f>VLOOKUP(A498,'ИЗ ОСНОВЫ НОМЕНКЛАТУР'!D:E,2,0)</f>
        <v>Кромочные материалы</v>
      </c>
      <c r="Q498" s="23" t="str">
        <f>VLOOKUP(A498,'ИЗ ОСНОВЫ НОМЕНКЛАТУР'!D:F,3,0)</f>
        <v>Распродажа кромка</v>
      </c>
      <c r="R498" s="40">
        <f>VLOOKUP(A:A,'ИЗ ОСНОВЫ НОМЕНКЛАТУР'!D:G,4,0)</f>
        <v>31.380000000000003</v>
      </c>
      <c r="S498" s="12" t="str">
        <f>VLOOKUP(A:A,'ИЗ ОСНОВЫ НОМЕНКЛАТУР'!D:H,5,0)</f>
        <v>C</v>
      </c>
      <c r="T498" s="44">
        <f t="shared" si="87"/>
        <v>64485.900000000009</v>
      </c>
      <c r="U498" s="44">
        <f t="shared" si="88"/>
        <v>6276.0000000000009</v>
      </c>
      <c r="V498" s="44">
        <f t="shared" si="89"/>
        <v>0</v>
      </c>
      <c r="W498" s="44">
        <f t="shared" si="90"/>
        <v>0</v>
      </c>
      <c r="X498" s="44">
        <f t="shared" si="91"/>
        <v>0</v>
      </c>
      <c r="Y498" s="44">
        <f t="shared" si="92"/>
        <v>0</v>
      </c>
      <c r="Z498" s="44">
        <f t="shared" si="93"/>
        <v>0</v>
      </c>
      <c r="AA498" s="44">
        <f t="shared" si="94"/>
        <v>0</v>
      </c>
      <c r="AB498" s="44">
        <f t="shared" si="95"/>
        <v>0</v>
      </c>
      <c r="AC498" s="44">
        <f t="shared" si="96"/>
        <v>0</v>
      </c>
      <c r="AD498" s="44">
        <f t="shared" si="97"/>
        <v>0</v>
      </c>
      <c r="AE498" s="12">
        <f t="shared" si="98"/>
        <v>70761.900000000009</v>
      </c>
    </row>
    <row r="499" spans="1:31" ht="12.6" hidden="1" customHeight="1" x14ac:dyDescent="0.2">
      <c r="A499" s="26" t="s">
        <v>818</v>
      </c>
      <c r="B499" s="19"/>
      <c r="C499" s="19"/>
      <c r="D499" s="20"/>
      <c r="E499" s="21"/>
      <c r="F499" s="22"/>
      <c r="G499" s="21"/>
      <c r="H499" s="22"/>
      <c r="I499" s="20"/>
      <c r="J499" s="20"/>
      <c r="K499" s="20"/>
      <c r="L499" s="20"/>
      <c r="M499" s="20"/>
      <c r="N499" s="20">
        <v>308</v>
      </c>
      <c r="O499" s="20">
        <v>308</v>
      </c>
      <c r="P499" s="23" t="str">
        <f>VLOOKUP(A499,'ИЗ ОСНОВЫ НОМЕНКЛАТУР'!D:E,2,0)</f>
        <v>Кромочные материалы</v>
      </c>
      <c r="Q499" s="23" t="str">
        <f>VLOOKUP(A499,'ИЗ ОСНОВЫ НОМЕНКЛАТУР'!D:F,3,0)</f>
        <v>Распродажа кромка</v>
      </c>
      <c r="R499" s="40">
        <f>VLOOKUP(A:A,'ИЗ ОСНОВЫ НОМЕНКЛАТУР'!D:G,4,0)</f>
        <v>115.67</v>
      </c>
      <c r="S499" s="12" t="str">
        <f>VLOOKUP(A:A,'ИЗ ОСНОВЫ НОМЕНКЛАТУР'!D:H,5,0)</f>
        <v>C</v>
      </c>
      <c r="T499" s="44">
        <f t="shared" si="87"/>
        <v>0</v>
      </c>
      <c r="U499" s="44">
        <f t="shared" si="88"/>
        <v>0</v>
      </c>
      <c r="V499" s="44">
        <f t="shared" si="89"/>
        <v>0</v>
      </c>
      <c r="W499" s="44">
        <f t="shared" si="90"/>
        <v>0</v>
      </c>
      <c r="X499" s="44">
        <f t="shared" si="91"/>
        <v>0</v>
      </c>
      <c r="Y499" s="44">
        <f t="shared" si="92"/>
        <v>0</v>
      </c>
      <c r="Z499" s="44">
        <f t="shared" si="93"/>
        <v>0</v>
      </c>
      <c r="AA499" s="44">
        <f t="shared" si="94"/>
        <v>0</v>
      </c>
      <c r="AB499" s="44">
        <f t="shared" si="95"/>
        <v>0</v>
      </c>
      <c r="AC499" s="44">
        <f t="shared" si="96"/>
        <v>0</v>
      </c>
      <c r="AD499" s="44">
        <f t="shared" si="97"/>
        <v>35626.36</v>
      </c>
      <c r="AE499" s="12">
        <f t="shared" si="98"/>
        <v>35626.36</v>
      </c>
    </row>
    <row r="500" spans="1:31" ht="12.6" hidden="1" customHeight="1" x14ac:dyDescent="0.2">
      <c r="A500" s="26" t="s">
        <v>814</v>
      </c>
      <c r="B500" s="19"/>
      <c r="C500" s="19"/>
      <c r="D500" s="20"/>
      <c r="E500" s="21"/>
      <c r="F500" s="22"/>
      <c r="G500" s="21"/>
      <c r="H500" s="22"/>
      <c r="I500" s="20"/>
      <c r="J500" s="20"/>
      <c r="K500" s="20"/>
      <c r="L500" s="20"/>
      <c r="M500" s="20"/>
      <c r="N500" s="20">
        <v>128</v>
      </c>
      <c r="O500" s="20">
        <v>128</v>
      </c>
      <c r="P500" s="23" t="str">
        <f>VLOOKUP(A500,'ИЗ ОСНОВЫ НОМЕНКЛАТУР'!D:E,2,0)</f>
        <v>Кромочные материалы</v>
      </c>
      <c r="Q500" s="23" t="str">
        <f>VLOOKUP(A500,'ИЗ ОСНОВЫ НОМЕНКЛАТУР'!D:F,3,0)</f>
        <v>Распродажа кромка</v>
      </c>
      <c r="R500" s="40">
        <f>VLOOKUP(A:A,'ИЗ ОСНОВЫ НОМЕНКЛАТУР'!D:G,4,0)</f>
        <v>115.66999999999999</v>
      </c>
      <c r="S500" s="12" t="str">
        <f>VLOOKUP(A:A,'ИЗ ОСНОВЫ НОМЕНКЛАТУР'!D:H,5,0)</f>
        <v>C</v>
      </c>
      <c r="T500" s="44">
        <f t="shared" si="87"/>
        <v>0</v>
      </c>
      <c r="U500" s="44">
        <f t="shared" si="88"/>
        <v>0</v>
      </c>
      <c r="V500" s="44">
        <f t="shared" si="89"/>
        <v>0</v>
      </c>
      <c r="W500" s="44">
        <f t="shared" si="90"/>
        <v>0</v>
      </c>
      <c r="X500" s="44">
        <f t="shared" si="91"/>
        <v>0</v>
      </c>
      <c r="Y500" s="44">
        <f t="shared" si="92"/>
        <v>0</v>
      </c>
      <c r="Z500" s="44">
        <f t="shared" si="93"/>
        <v>0</v>
      </c>
      <c r="AA500" s="44">
        <f t="shared" si="94"/>
        <v>0</v>
      </c>
      <c r="AB500" s="44">
        <f t="shared" si="95"/>
        <v>0</v>
      </c>
      <c r="AC500" s="44">
        <f t="shared" si="96"/>
        <v>0</v>
      </c>
      <c r="AD500" s="44">
        <f t="shared" si="97"/>
        <v>14805.759999999998</v>
      </c>
      <c r="AE500" s="12">
        <f t="shared" si="98"/>
        <v>14805.759999999998</v>
      </c>
    </row>
    <row r="501" spans="1:31" ht="12.6" hidden="1" customHeight="1" x14ac:dyDescent="0.2">
      <c r="A501" s="26" t="s">
        <v>4277</v>
      </c>
      <c r="B501" s="19"/>
      <c r="C501" s="19"/>
      <c r="D501" s="20"/>
      <c r="E501" s="21"/>
      <c r="F501" s="22"/>
      <c r="G501" s="21"/>
      <c r="H501" s="22"/>
      <c r="I501" s="20"/>
      <c r="J501" s="20">
        <v>14</v>
      </c>
      <c r="K501" s="20"/>
      <c r="L501" s="20"/>
      <c r="M501" s="20"/>
      <c r="N501" s="20"/>
      <c r="O501" s="20">
        <v>14</v>
      </c>
      <c r="P501" s="23" t="str">
        <f>VLOOKUP(A501,'ИЗ ОСНОВЫ НОМЕНКЛАТУР'!D:E,2,0)</f>
        <v>Кромочные материалы</v>
      </c>
      <c r="Q501" s="23" t="str">
        <f>VLOOKUP(A501,'ИЗ ОСНОВЫ НОМЕНКЛАТУР'!D:F,3,0)</f>
        <v>Распродажа кромка</v>
      </c>
      <c r="R501" s="40">
        <f>VLOOKUP(A:A,'ИЗ ОСНОВЫ НОМЕНКЛАТУР'!D:G,4,0)</f>
        <v>54</v>
      </c>
      <c r="S501" s="12" t="str">
        <f>VLOOKUP(A:A,'ИЗ ОСНОВЫ НОМЕНКЛАТУР'!D:H,5,0)</f>
        <v>C</v>
      </c>
      <c r="T501" s="44">
        <f t="shared" si="87"/>
        <v>0</v>
      </c>
      <c r="U501" s="44">
        <f t="shared" si="88"/>
        <v>0</v>
      </c>
      <c r="V501" s="44">
        <f t="shared" si="89"/>
        <v>0</v>
      </c>
      <c r="W501" s="44">
        <f t="shared" si="90"/>
        <v>0</v>
      </c>
      <c r="X501" s="44">
        <f t="shared" si="91"/>
        <v>0</v>
      </c>
      <c r="Y501" s="44">
        <f t="shared" si="92"/>
        <v>0</v>
      </c>
      <c r="Z501" s="44">
        <f t="shared" si="93"/>
        <v>756</v>
      </c>
      <c r="AA501" s="44">
        <f t="shared" si="94"/>
        <v>0</v>
      </c>
      <c r="AB501" s="44">
        <f t="shared" si="95"/>
        <v>0</v>
      </c>
      <c r="AC501" s="44">
        <f t="shared" si="96"/>
        <v>0</v>
      </c>
      <c r="AD501" s="44">
        <f t="shared" si="97"/>
        <v>0</v>
      </c>
      <c r="AE501" s="12">
        <f t="shared" si="98"/>
        <v>756</v>
      </c>
    </row>
    <row r="502" spans="1:31" ht="12.6" hidden="1" customHeight="1" x14ac:dyDescent="0.2">
      <c r="A502" s="26" t="s">
        <v>4278</v>
      </c>
      <c r="B502" s="19"/>
      <c r="C502" s="19"/>
      <c r="D502" s="20"/>
      <c r="E502" s="21"/>
      <c r="F502" s="22"/>
      <c r="G502" s="21"/>
      <c r="H502" s="22"/>
      <c r="I502" s="20"/>
      <c r="J502" s="20"/>
      <c r="K502" s="20"/>
      <c r="L502" s="20"/>
      <c r="M502" s="20"/>
      <c r="N502" s="20">
        <v>480</v>
      </c>
      <c r="O502" s="20">
        <v>480</v>
      </c>
      <c r="P502" s="23" t="str">
        <f>VLOOKUP(A502,'ИЗ ОСНОВЫ НОМЕНКЛАТУР'!D:E,2,0)</f>
        <v>Кромочные материалы</v>
      </c>
      <c r="Q502" s="23" t="str">
        <f>VLOOKUP(A502,'ИЗ ОСНОВЫ НОМЕНКЛАТУР'!D:F,3,0)</f>
        <v>Кромка Беларусь</v>
      </c>
      <c r="R502" s="40">
        <f>VLOOKUP(A:A,'ИЗ ОСНОВЫ НОМЕНКЛАТУР'!D:G,4,0)</f>
        <v>134.79</v>
      </c>
      <c r="S502" s="12" t="str">
        <f>VLOOKUP(A:A,'ИЗ ОСНОВЫ НОМЕНКЛАТУР'!D:H,5,0)</f>
        <v>C</v>
      </c>
      <c r="T502" s="44">
        <f t="shared" si="87"/>
        <v>0</v>
      </c>
      <c r="U502" s="44">
        <f t="shared" si="88"/>
        <v>0</v>
      </c>
      <c r="V502" s="44">
        <f t="shared" si="89"/>
        <v>0</v>
      </c>
      <c r="W502" s="44">
        <f t="shared" si="90"/>
        <v>0</v>
      </c>
      <c r="X502" s="44">
        <f t="shared" si="91"/>
        <v>0</v>
      </c>
      <c r="Y502" s="44">
        <f t="shared" si="92"/>
        <v>0</v>
      </c>
      <c r="Z502" s="44">
        <f t="shared" si="93"/>
        <v>0</v>
      </c>
      <c r="AA502" s="44">
        <f t="shared" si="94"/>
        <v>0</v>
      </c>
      <c r="AB502" s="44">
        <f t="shared" si="95"/>
        <v>0</v>
      </c>
      <c r="AC502" s="44">
        <f t="shared" si="96"/>
        <v>0</v>
      </c>
      <c r="AD502" s="44">
        <f t="shared" si="97"/>
        <v>64699.199999999997</v>
      </c>
      <c r="AE502" s="12">
        <f t="shared" si="98"/>
        <v>64699.199999999997</v>
      </c>
    </row>
    <row r="503" spans="1:31" ht="12.6" hidden="1" customHeight="1" x14ac:dyDescent="0.2">
      <c r="A503" s="26" t="s">
        <v>4279</v>
      </c>
      <c r="B503" s="19"/>
      <c r="C503" s="19"/>
      <c r="D503" s="20"/>
      <c r="E503" s="21"/>
      <c r="F503" s="22"/>
      <c r="G503" s="21"/>
      <c r="H503" s="22"/>
      <c r="I503" s="20"/>
      <c r="J503" s="20"/>
      <c r="K503" s="20"/>
      <c r="L503" s="20"/>
      <c r="M503" s="20"/>
      <c r="N503" s="20">
        <v>343</v>
      </c>
      <c r="O503" s="20">
        <v>343</v>
      </c>
      <c r="P503" s="23" t="str">
        <f>VLOOKUP(A503,'ИЗ ОСНОВЫ НОМЕНКЛАТУР'!D:E,2,0)</f>
        <v>Кромочные материалы</v>
      </c>
      <c r="Q503" s="23" t="str">
        <f>VLOOKUP(A503,'ИЗ ОСНОВЫ НОМЕНКЛАТУР'!D:F,3,0)</f>
        <v>Кромка Беларусь</v>
      </c>
      <c r="R503" s="40">
        <f>VLOOKUP(A:A,'ИЗ ОСНОВЫ НОМЕНКЛАТУР'!D:G,4,0)</f>
        <v>134.79</v>
      </c>
      <c r="S503" s="12" t="str">
        <f>VLOOKUP(A:A,'ИЗ ОСНОВЫ НОМЕНКЛАТУР'!D:H,5,0)</f>
        <v>C</v>
      </c>
      <c r="T503" s="44">
        <f t="shared" si="87"/>
        <v>0</v>
      </c>
      <c r="U503" s="44">
        <f t="shared" si="88"/>
        <v>0</v>
      </c>
      <c r="V503" s="44">
        <f t="shared" si="89"/>
        <v>0</v>
      </c>
      <c r="W503" s="44">
        <f t="shared" si="90"/>
        <v>0</v>
      </c>
      <c r="X503" s="44">
        <f t="shared" si="91"/>
        <v>0</v>
      </c>
      <c r="Y503" s="44">
        <f t="shared" si="92"/>
        <v>0</v>
      </c>
      <c r="Z503" s="44">
        <f t="shared" si="93"/>
        <v>0</v>
      </c>
      <c r="AA503" s="44">
        <f t="shared" si="94"/>
        <v>0</v>
      </c>
      <c r="AB503" s="44">
        <f t="shared" si="95"/>
        <v>0</v>
      </c>
      <c r="AC503" s="44">
        <f t="shared" si="96"/>
        <v>0</v>
      </c>
      <c r="AD503" s="44">
        <f t="shared" si="97"/>
        <v>46232.969999999994</v>
      </c>
      <c r="AE503" s="12">
        <f t="shared" si="98"/>
        <v>46232.969999999994</v>
      </c>
    </row>
    <row r="504" spans="1:31" ht="12.6" hidden="1" customHeight="1" x14ac:dyDescent="0.2">
      <c r="A504" s="26" t="s">
        <v>453</v>
      </c>
      <c r="B504" s="19"/>
      <c r="C504" s="19"/>
      <c r="D504" s="20"/>
      <c r="E504" s="21"/>
      <c r="F504" s="22"/>
      <c r="G504" s="21"/>
      <c r="H504" s="22"/>
      <c r="I504" s="20"/>
      <c r="J504" s="20"/>
      <c r="K504" s="20"/>
      <c r="L504" s="20"/>
      <c r="M504" s="20"/>
      <c r="N504" s="20">
        <v>443</v>
      </c>
      <c r="O504" s="20">
        <v>443</v>
      </c>
      <c r="P504" s="23" t="str">
        <f>VLOOKUP(A504,'ИЗ ОСНОВЫ НОМЕНКЛАТУР'!D:E,2,0)</f>
        <v>Кромочные материалы</v>
      </c>
      <c r="Q504" s="23" t="str">
        <f>VLOOKUP(A504,'ИЗ ОСНОВЫ НОМЕНКЛАТУР'!D:F,3,0)</f>
        <v>Кромка Беларусь</v>
      </c>
      <c r="R504" s="40">
        <f>VLOOKUP(A:A,'ИЗ ОСНОВЫ НОМЕНКЛАТУР'!D:G,4,0)</f>
        <v>132.34837837837838</v>
      </c>
      <c r="S504" s="12" t="str">
        <f>VLOOKUP(A:A,'ИЗ ОСНОВЫ НОМЕНКЛАТУР'!D:H,5,0)</f>
        <v>C</v>
      </c>
      <c r="T504" s="44">
        <f t="shared" si="87"/>
        <v>0</v>
      </c>
      <c r="U504" s="44">
        <f t="shared" si="88"/>
        <v>0</v>
      </c>
      <c r="V504" s="44">
        <f t="shared" si="89"/>
        <v>0</v>
      </c>
      <c r="W504" s="44">
        <f t="shared" si="90"/>
        <v>0</v>
      </c>
      <c r="X504" s="44">
        <f t="shared" si="91"/>
        <v>0</v>
      </c>
      <c r="Y504" s="44">
        <f t="shared" si="92"/>
        <v>0</v>
      </c>
      <c r="Z504" s="44">
        <f t="shared" si="93"/>
        <v>0</v>
      </c>
      <c r="AA504" s="44">
        <f t="shared" si="94"/>
        <v>0</v>
      </c>
      <c r="AB504" s="44">
        <f t="shared" si="95"/>
        <v>0</v>
      </c>
      <c r="AC504" s="44">
        <f t="shared" si="96"/>
        <v>0</v>
      </c>
      <c r="AD504" s="44">
        <f t="shared" si="97"/>
        <v>58630.331621621626</v>
      </c>
      <c r="AE504" s="12">
        <f t="shared" si="98"/>
        <v>58630.331621621626</v>
      </c>
    </row>
    <row r="505" spans="1:31" ht="12.6" hidden="1" customHeight="1" x14ac:dyDescent="0.2">
      <c r="A505" s="26" t="s">
        <v>452</v>
      </c>
      <c r="B505" s="19"/>
      <c r="C505" s="19"/>
      <c r="D505" s="20"/>
      <c r="E505" s="21"/>
      <c r="F505" s="22"/>
      <c r="G505" s="21"/>
      <c r="H505" s="22"/>
      <c r="I505" s="20"/>
      <c r="J505" s="20"/>
      <c r="K505" s="20"/>
      <c r="L505" s="20"/>
      <c r="M505" s="20"/>
      <c r="N505" s="20">
        <v>425</v>
      </c>
      <c r="O505" s="20">
        <v>425</v>
      </c>
      <c r="P505" s="23" t="str">
        <f>VLOOKUP(A505,'ИЗ ОСНОВЫ НОМЕНКЛАТУР'!D:E,2,0)</f>
        <v>Кромочные материалы</v>
      </c>
      <c r="Q505" s="23" t="str">
        <f>VLOOKUP(A505,'ИЗ ОСНОВЫ НОМЕНКЛАТУР'!D:F,3,0)</f>
        <v>Кромка Беларусь</v>
      </c>
      <c r="R505" s="40">
        <f>VLOOKUP(A:A,'ИЗ ОСНОВЫ НОМЕНКЛАТУР'!D:G,4,0)</f>
        <v>122.19272727272728</v>
      </c>
      <c r="S505" s="12" t="str">
        <f>VLOOKUP(A:A,'ИЗ ОСНОВЫ НОМЕНКЛАТУР'!D:H,5,0)</f>
        <v>C</v>
      </c>
      <c r="T505" s="44">
        <f t="shared" si="87"/>
        <v>0</v>
      </c>
      <c r="U505" s="44">
        <f t="shared" si="88"/>
        <v>0</v>
      </c>
      <c r="V505" s="44">
        <f t="shared" si="89"/>
        <v>0</v>
      </c>
      <c r="W505" s="44">
        <f t="shared" si="90"/>
        <v>0</v>
      </c>
      <c r="X505" s="44">
        <f t="shared" si="91"/>
        <v>0</v>
      </c>
      <c r="Y505" s="44">
        <f t="shared" si="92"/>
        <v>0</v>
      </c>
      <c r="Z505" s="44">
        <f t="shared" si="93"/>
        <v>0</v>
      </c>
      <c r="AA505" s="44">
        <f t="shared" si="94"/>
        <v>0</v>
      </c>
      <c r="AB505" s="44">
        <f t="shared" si="95"/>
        <v>0</v>
      </c>
      <c r="AC505" s="44">
        <f t="shared" si="96"/>
        <v>0</v>
      </c>
      <c r="AD505" s="44">
        <f t="shared" si="97"/>
        <v>51931.909090909096</v>
      </c>
      <c r="AE505" s="12">
        <f t="shared" si="98"/>
        <v>51931.909090909096</v>
      </c>
    </row>
    <row r="506" spans="1:31" ht="12.6" hidden="1" customHeight="1" x14ac:dyDescent="0.2">
      <c r="A506" s="26" t="s">
        <v>451</v>
      </c>
      <c r="B506" s="19"/>
      <c r="C506" s="19"/>
      <c r="D506" s="20"/>
      <c r="E506" s="21"/>
      <c r="F506" s="22"/>
      <c r="G506" s="21"/>
      <c r="H506" s="22"/>
      <c r="I506" s="20"/>
      <c r="J506" s="20"/>
      <c r="K506" s="20"/>
      <c r="L506" s="20"/>
      <c r="M506" s="20"/>
      <c r="N506" s="20">
        <v>355</v>
      </c>
      <c r="O506" s="20">
        <v>355</v>
      </c>
      <c r="P506" s="23" t="str">
        <f>VLOOKUP(A506,'ИЗ ОСНОВЫ НОМЕНКЛАТУР'!D:E,2,0)</f>
        <v>Кромочные материалы</v>
      </c>
      <c r="Q506" s="23" t="str">
        <f>VLOOKUP(A506,'ИЗ ОСНОВЫ НОМЕНКЛАТУР'!D:F,3,0)</f>
        <v>Кромка Беларусь</v>
      </c>
      <c r="R506" s="40">
        <f>VLOOKUP(A:A,'ИЗ ОСНОВЫ НОМЕНКЛАТУР'!D:G,4,0)</f>
        <v>122.19269565217391</v>
      </c>
      <c r="S506" s="12" t="str">
        <f>VLOOKUP(A:A,'ИЗ ОСНОВЫ НОМЕНКЛАТУР'!D:H,5,0)</f>
        <v>C</v>
      </c>
      <c r="T506" s="44">
        <f t="shared" si="87"/>
        <v>0</v>
      </c>
      <c r="U506" s="44">
        <f t="shared" si="88"/>
        <v>0</v>
      </c>
      <c r="V506" s="44">
        <f t="shared" si="89"/>
        <v>0</v>
      </c>
      <c r="W506" s="44">
        <f t="shared" si="90"/>
        <v>0</v>
      </c>
      <c r="X506" s="44">
        <f t="shared" si="91"/>
        <v>0</v>
      </c>
      <c r="Y506" s="44">
        <f t="shared" si="92"/>
        <v>0</v>
      </c>
      <c r="Z506" s="44">
        <f t="shared" si="93"/>
        <v>0</v>
      </c>
      <c r="AA506" s="44">
        <f t="shared" si="94"/>
        <v>0</v>
      </c>
      <c r="AB506" s="44">
        <f t="shared" si="95"/>
        <v>0</v>
      </c>
      <c r="AC506" s="44">
        <f t="shared" si="96"/>
        <v>0</v>
      </c>
      <c r="AD506" s="44">
        <f t="shared" si="97"/>
        <v>43378.406956521736</v>
      </c>
      <c r="AE506" s="12">
        <f t="shared" si="98"/>
        <v>43378.406956521736</v>
      </c>
    </row>
    <row r="507" spans="1:31" ht="12.6" hidden="1" customHeight="1" x14ac:dyDescent="0.2">
      <c r="A507" s="26" t="s">
        <v>4280</v>
      </c>
      <c r="B507" s="19"/>
      <c r="C507" s="19"/>
      <c r="D507" s="20"/>
      <c r="E507" s="21"/>
      <c r="F507" s="22"/>
      <c r="G507" s="21"/>
      <c r="H507" s="22"/>
      <c r="I507" s="20"/>
      <c r="J507" s="20"/>
      <c r="K507" s="20"/>
      <c r="L507" s="20"/>
      <c r="M507" s="20"/>
      <c r="N507" s="20">
        <v>480</v>
      </c>
      <c r="O507" s="20">
        <v>480</v>
      </c>
      <c r="P507" s="23" t="str">
        <f>VLOOKUP(A507,'ИЗ ОСНОВЫ НОМЕНКЛАТУР'!D:E,2,0)</f>
        <v>Кромочные материалы</v>
      </c>
      <c r="Q507" s="23" t="str">
        <f>VLOOKUP(A507,'ИЗ ОСНОВЫ НОМЕНКЛАТУР'!D:F,3,0)</f>
        <v>Кромка Беларусь</v>
      </c>
      <c r="R507" s="40">
        <f>VLOOKUP(A:A,'ИЗ ОСНОВЫ НОМЕНКЛАТУР'!D:G,4,0)</f>
        <v>113.24</v>
      </c>
      <c r="S507" s="12" t="str">
        <f>VLOOKUP(A:A,'ИЗ ОСНОВЫ НОМЕНКЛАТУР'!D:H,5,0)</f>
        <v>C</v>
      </c>
      <c r="T507" s="44">
        <f t="shared" si="87"/>
        <v>0</v>
      </c>
      <c r="U507" s="44">
        <f t="shared" si="88"/>
        <v>0</v>
      </c>
      <c r="V507" s="44">
        <f t="shared" si="89"/>
        <v>0</v>
      </c>
      <c r="W507" s="44">
        <f t="shared" si="90"/>
        <v>0</v>
      </c>
      <c r="X507" s="44">
        <f t="shared" si="91"/>
        <v>0</v>
      </c>
      <c r="Y507" s="44">
        <f t="shared" si="92"/>
        <v>0</v>
      </c>
      <c r="Z507" s="44">
        <f t="shared" si="93"/>
        <v>0</v>
      </c>
      <c r="AA507" s="44">
        <f t="shared" si="94"/>
        <v>0</v>
      </c>
      <c r="AB507" s="44">
        <f t="shared" si="95"/>
        <v>0</v>
      </c>
      <c r="AC507" s="44">
        <f t="shared" si="96"/>
        <v>0</v>
      </c>
      <c r="AD507" s="44">
        <f t="shared" si="97"/>
        <v>54355.199999999997</v>
      </c>
      <c r="AE507" s="12">
        <f t="shared" si="98"/>
        <v>54355.199999999997</v>
      </c>
    </row>
    <row r="508" spans="1:31" ht="12.6" hidden="1" customHeight="1" x14ac:dyDescent="0.2">
      <c r="A508" s="26" t="s">
        <v>4281</v>
      </c>
      <c r="B508" s="19"/>
      <c r="C508" s="19"/>
      <c r="D508" s="20"/>
      <c r="E508" s="21"/>
      <c r="F508" s="22"/>
      <c r="G508" s="21"/>
      <c r="H508" s="22"/>
      <c r="I508" s="20">
        <v>3600</v>
      </c>
      <c r="J508" s="20"/>
      <c r="K508" s="20"/>
      <c r="L508" s="20"/>
      <c r="M508" s="20"/>
      <c r="N508" s="20"/>
      <c r="O508" s="20">
        <v>3600</v>
      </c>
      <c r="P508" s="23" t="str">
        <f>VLOOKUP(A508,'ИЗ ОСНОВЫ НОМЕНКЛАТУР'!D:E,2,0)</f>
        <v>Кромочные материалы</v>
      </c>
      <c r="Q508" s="23" t="str">
        <f>VLOOKUP(A508,'ИЗ ОСНОВЫ НОМЕНКЛАТУР'!D:F,3,0)</f>
        <v>Кромка ПВХ Китай</v>
      </c>
      <c r="R508" s="40">
        <f>VLOOKUP(A:A,'ИЗ ОСНОВЫ НОМЕНКЛАТУР'!D:G,4,0)</f>
        <v>75.618055555555557</v>
      </c>
      <c r="S508" s="12" t="str">
        <f>VLOOKUP(A:A,'ИЗ ОСНОВЫ НОМЕНКЛАТУР'!D:H,5,0)</f>
        <v>C</v>
      </c>
      <c r="T508" s="44">
        <f t="shared" si="87"/>
        <v>0</v>
      </c>
      <c r="U508" s="44">
        <f t="shared" si="88"/>
        <v>0</v>
      </c>
      <c r="V508" s="44">
        <f t="shared" si="89"/>
        <v>0</v>
      </c>
      <c r="W508" s="44">
        <f t="shared" si="90"/>
        <v>0</v>
      </c>
      <c r="X508" s="44">
        <f t="shared" si="91"/>
        <v>0</v>
      </c>
      <c r="Y508" s="44">
        <f t="shared" si="92"/>
        <v>272225</v>
      </c>
      <c r="Z508" s="44">
        <f t="shared" si="93"/>
        <v>0</v>
      </c>
      <c r="AA508" s="44">
        <f t="shared" si="94"/>
        <v>0</v>
      </c>
      <c r="AB508" s="44">
        <f t="shared" si="95"/>
        <v>0</v>
      </c>
      <c r="AC508" s="44">
        <f t="shared" si="96"/>
        <v>0</v>
      </c>
      <c r="AD508" s="44">
        <f t="shared" si="97"/>
        <v>0</v>
      </c>
      <c r="AE508" s="12">
        <f t="shared" si="98"/>
        <v>272225</v>
      </c>
    </row>
    <row r="509" spans="1:31" ht="12.6" hidden="1" customHeight="1" x14ac:dyDescent="0.2">
      <c r="A509" s="26" t="s">
        <v>2974</v>
      </c>
      <c r="B509" s="19"/>
      <c r="C509" s="19"/>
      <c r="D509" s="20"/>
      <c r="E509" s="21"/>
      <c r="F509" s="22"/>
      <c r="G509" s="21"/>
      <c r="H509" s="22"/>
      <c r="I509" s="20">
        <v>700</v>
      </c>
      <c r="J509" s="20">
        <v>51</v>
      </c>
      <c r="K509" s="20">
        <v>360</v>
      </c>
      <c r="L509" s="20"/>
      <c r="M509" s="20"/>
      <c r="N509" s="20">
        <v>53</v>
      </c>
      <c r="O509" s="20">
        <v>1164</v>
      </c>
      <c r="P509" s="23" t="str">
        <f>VLOOKUP(A509,'ИЗ ОСНОВЫ НОМЕНКЛАТУР'!D:E,2,0)</f>
        <v>Механизмы</v>
      </c>
      <c r="Q509" s="23" t="str">
        <f>VLOOKUP(A509,'ИЗ ОСНОВЫ НОМЕНКЛАТУР'!D:F,3,0)</f>
        <v>Направляющие шариковые</v>
      </c>
      <c r="R509" s="40">
        <f>VLOOKUP(A:A,'ИЗ ОСНОВЫ НОМЕНКЛАТУР'!D:G,4,0)</f>
        <v>255.57181372549022</v>
      </c>
      <c r="S509" s="12" t="str">
        <f>VLOOKUP(A:A,'ИЗ ОСНОВЫ НОМЕНКЛАТУР'!D:H,5,0)</f>
        <v>B</v>
      </c>
      <c r="T509" s="44">
        <f t="shared" si="87"/>
        <v>0</v>
      </c>
      <c r="U509" s="44">
        <f t="shared" si="88"/>
        <v>0</v>
      </c>
      <c r="V509" s="44">
        <f t="shared" si="89"/>
        <v>0</v>
      </c>
      <c r="W509" s="44">
        <f t="shared" si="90"/>
        <v>0</v>
      </c>
      <c r="X509" s="44">
        <f t="shared" si="91"/>
        <v>0</v>
      </c>
      <c r="Y509" s="44">
        <f t="shared" si="92"/>
        <v>178900.26960784316</v>
      </c>
      <c r="Z509" s="44">
        <f t="shared" si="93"/>
        <v>13034.1625</v>
      </c>
      <c r="AA509" s="44">
        <f t="shared" si="94"/>
        <v>92005.852941176476</v>
      </c>
      <c r="AB509" s="44">
        <f t="shared" si="95"/>
        <v>0</v>
      </c>
      <c r="AC509" s="44">
        <f t="shared" si="96"/>
        <v>0</v>
      </c>
      <c r="AD509" s="44">
        <f t="shared" si="97"/>
        <v>13545.306127450982</v>
      </c>
      <c r="AE509" s="12">
        <f t="shared" si="98"/>
        <v>297485.59117647063</v>
      </c>
    </row>
    <row r="510" spans="1:31" ht="12.6" hidden="1" customHeight="1" x14ac:dyDescent="0.2">
      <c r="A510" s="26" t="s">
        <v>2960</v>
      </c>
      <c r="B510" s="19"/>
      <c r="C510" s="19"/>
      <c r="D510" s="20"/>
      <c r="E510" s="20">
        <v>50</v>
      </c>
      <c r="F510" s="20"/>
      <c r="G510" s="21"/>
      <c r="H510" s="22"/>
      <c r="I510" s="20">
        <v>700</v>
      </c>
      <c r="J510" s="20"/>
      <c r="K510" s="20">
        <v>240</v>
      </c>
      <c r="L510" s="20"/>
      <c r="M510" s="20"/>
      <c r="N510" s="20">
        <v>64</v>
      </c>
      <c r="O510" s="20">
        <v>1054</v>
      </c>
      <c r="P510" s="23" t="str">
        <f>VLOOKUP(A510,'ИЗ ОСНОВЫ НОМЕНКЛАТУР'!D:E,2,0)</f>
        <v>Механизмы</v>
      </c>
      <c r="Q510" s="23" t="str">
        <f>VLOOKUP(A510,'ИЗ ОСНОВЫ НОМЕНКЛАТУР'!D:F,3,0)</f>
        <v>Направляющие шариковые</v>
      </c>
      <c r="R510" s="40">
        <f>VLOOKUP(A:A,'ИЗ ОСНОВЫ НОМЕНКЛАТУР'!D:G,4,0)</f>
        <v>339.79798682284041</v>
      </c>
      <c r="S510" s="12" t="str">
        <f>VLOOKUP(A:A,'ИЗ ОСНОВЫ НОМЕНКЛАТУР'!D:H,5,0)</f>
        <v>A</v>
      </c>
      <c r="T510" s="44">
        <f t="shared" si="87"/>
        <v>0</v>
      </c>
      <c r="U510" s="44">
        <f t="shared" si="88"/>
        <v>16989.89934114202</v>
      </c>
      <c r="V510" s="44">
        <f t="shared" si="89"/>
        <v>0</v>
      </c>
      <c r="W510" s="44">
        <f t="shared" si="90"/>
        <v>0</v>
      </c>
      <c r="X510" s="44">
        <f t="shared" si="91"/>
        <v>0</v>
      </c>
      <c r="Y510" s="44">
        <f t="shared" si="92"/>
        <v>237858.5907759883</v>
      </c>
      <c r="Z510" s="44">
        <f t="shared" si="93"/>
        <v>0</v>
      </c>
      <c r="AA510" s="44">
        <f t="shared" si="94"/>
        <v>81551.5168374817</v>
      </c>
      <c r="AB510" s="44">
        <f t="shared" si="95"/>
        <v>0</v>
      </c>
      <c r="AC510" s="44">
        <f t="shared" si="96"/>
        <v>0</v>
      </c>
      <c r="AD510" s="44">
        <f t="shared" si="97"/>
        <v>21747.071156661787</v>
      </c>
      <c r="AE510" s="12">
        <f t="shared" si="98"/>
        <v>358147.07811127376</v>
      </c>
    </row>
    <row r="511" spans="1:31" ht="12.6" hidden="1" customHeight="1" x14ac:dyDescent="0.2">
      <c r="A511" s="26" t="s">
        <v>2975</v>
      </c>
      <c r="B511" s="19"/>
      <c r="C511" s="19"/>
      <c r="D511" s="20"/>
      <c r="E511" s="21"/>
      <c r="F511" s="22"/>
      <c r="G511" s="21"/>
      <c r="H511" s="22"/>
      <c r="I511" s="20">
        <v>800</v>
      </c>
      <c r="J511" s="20">
        <v>412</v>
      </c>
      <c r="K511" s="20">
        <v>520</v>
      </c>
      <c r="L511" s="20">
        <v>9</v>
      </c>
      <c r="M511" s="20">
        <v>32</v>
      </c>
      <c r="N511" s="20">
        <v>42</v>
      </c>
      <c r="O511" s="20">
        <v>1815</v>
      </c>
      <c r="P511" s="23" t="str">
        <f>VLOOKUP(A511,'ИЗ ОСНОВЫ НОМЕНКЛАТУР'!D:E,2,0)</f>
        <v>Механизмы</v>
      </c>
      <c r="Q511" s="23" t="str">
        <f>VLOOKUP(A511,'ИЗ ОСНОВЫ НОМЕНКЛАТУР'!D:F,3,0)</f>
        <v>Направляющие шариковые</v>
      </c>
      <c r="R511" s="40">
        <f>VLOOKUP(A:A,'ИЗ ОСНОВЫ НОМЕНКЛАТУР'!D:G,4,0)</f>
        <v>930.34282157676341</v>
      </c>
      <c r="S511" s="12" t="str">
        <f>VLOOKUP(A:A,'ИЗ ОСНОВЫ НОМЕНКЛАТУР'!D:H,5,0)</f>
        <v>B</v>
      </c>
      <c r="T511" s="44">
        <f t="shared" si="87"/>
        <v>0</v>
      </c>
      <c r="U511" s="44">
        <f t="shared" si="88"/>
        <v>0</v>
      </c>
      <c r="V511" s="44">
        <f t="shared" si="89"/>
        <v>0</v>
      </c>
      <c r="W511" s="44">
        <f t="shared" si="90"/>
        <v>0</v>
      </c>
      <c r="X511" s="44">
        <f t="shared" si="91"/>
        <v>0</v>
      </c>
      <c r="Y511" s="44">
        <f t="shared" si="92"/>
        <v>744274.2572614107</v>
      </c>
      <c r="Z511" s="44">
        <f t="shared" si="93"/>
        <v>383301.24248962651</v>
      </c>
      <c r="AA511" s="44">
        <f t="shared" si="94"/>
        <v>483778.26721991698</v>
      </c>
      <c r="AB511" s="44">
        <f t="shared" si="95"/>
        <v>8373.0853941908699</v>
      </c>
      <c r="AC511" s="44">
        <f t="shared" si="96"/>
        <v>29770.970290456429</v>
      </c>
      <c r="AD511" s="44">
        <f t="shared" si="97"/>
        <v>39074.398506224061</v>
      </c>
      <c r="AE511" s="12">
        <f t="shared" si="98"/>
        <v>1688572.2211618256</v>
      </c>
    </row>
    <row r="512" spans="1:31" ht="12.6" hidden="1" customHeight="1" x14ac:dyDescent="0.2">
      <c r="A512" s="26" t="s">
        <v>3005</v>
      </c>
      <c r="B512" s="19"/>
      <c r="C512" s="19"/>
      <c r="D512" s="20"/>
      <c r="E512" s="21"/>
      <c r="F512" s="22"/>
      <c r="G512" s="21"/>
      <c r="H512" s="22"/>
      <c r="I512" s="20"/>
      <c r="J512" s="20">
        <v>70</v>
      </c>
      <c r="K512" s="20">
        <v>30</v>
      </c>
      <c r="L512" s="20"/>
      <c r="M512" s="20"/>
      <c r="N512" s="20">
        <v>45</v>
      </c>
      <c r="O512" s="20">
        <v>145</v>
      </c>
      <c r="P512" s="23" t="str">
        <f>VLOOKUP(A512,'ИЗ ОСНОВЫ НОМЕНКЛАТУР'!D:E,2,0)</f>
        <v>Механизмы</v>
      </c>
      <c r="Q512" s="23" t="str">
        <f>VLOOKUP(A512,'ИЗ ОСНОВЫ НОМЕНКЛАТУР'!D:F,3,0)</f>
        <v>Направляющие шариковые</v>
      </c>
      <c r="R512" s="40">
        <f>VLOOKUP(A:A,'ИЗ ОСНОВЫ НОМЕНКЛАТУР'!D:G,4,0)</f>
        <v>350</v>
      </c>
      <c r="S512" s="12" t="str">
        <f>VLOOKUP(A:A,'ИЗ ОСНОВЫ НОМЕНКЛАТУР'!D:H,5,0)</f>
        <v>C</v>
      </c>
      <c r="T512" s="44">
        <f t="shared" si="87"/>
        <v>0</v>
      </c>
      <c r="U512" s="44">
        <f t="shared" si="88"/>
        <v>0</v>
      </c>
      <c r="V512" s="44">
        <f t="shared" si="89"/>
        <v>0</v>
      </c>
      <c r="W512" s="44">
        <f t="shared" si="90"/>
        <v>0</v>
      </c>
      <c r="X512" s="44">
        <f t="shared" si="91"/>
        <v>0</v>
      </c>
      <c r="Y512" s="44">
        <f t="shared" si="92"/>
        <v>0</v>
      </c>
      <c r="Z512" s="44">
        <f t="shared" si="93"/>
        <v>24500</v>
      </c>
      <c r="AA512" s="44">
        <f t="shared" si="94"/>
        <v>10500</v>
      </c>
      <c r="AB512" s="44">
        <f t="shared" si="95"/>
        <v>0</v>
      </c>
      <c r="AC512" s="44">
        <f t="shared" si="96"/>
        <v>0</v>
      </c>
      <c r="AD512" s="44">
        <f t="shared" si="97"/>
        <v>15750</v>
      </c>
      <c r="AE512" s="12">
        <f t="shared" si="98"/>
        <v>50750</v>
      </c>
    </row>
    <row r="513" spans="1:31" ht="12.6" hidden="1" customHeight="1" x14ac:dyDescent="0.2">
      <c r="A513" s="26" t="s">
        <v>2966</v>
      </c>
      <c r="B513" s="19"/>
      <c r="C513" s="19"/>
      <c r="D513" s="20"/>
      <c r="E513" s="21"/>
      <c r="F513" s="22"/>
      <c r="G513" s="21"/>
      <c r="H513" s="22"/>
      <c r="I513" s="20">
        <v>700</v>
      </c>
      <c r="J513" s="20"/>
      <c r="K513" s="20">
        <v>280</v>
      </c>
      <c r="L513" s="20"/>
      <c r="M513" s="20"/>
      <c r="N513" s="20">
        <v>20</v>
      </c>
      <c r="O513" s="20">
        <v>1000</v>
      </c>
      <c r="P513" s="23" t="str">
        <f>VLOOKUP(A513,'ИЗ ОСНОВЫ НОМЕНКЛАТУР'!D:E,2,0)</f>
        <v>Механизмы</v>
      </c>
      <c r="Q513" s="23" t="str">
        <f>VLOOKUP(A513,'ИЗ ОСНОВЫ НОМЕНКЛАТУР'!D:F,3,0)</f>
        <v>Направляющие шариковые</v>
      </c>
      <c r="R513" s="40">
        <f>VLOOKUP(A:A,'ИЗ ОСНОВЫ НОМЕНКЛАТУР'!D:G,4,0)</f>
        <v>532.9798187311178</v>
      </c>
      <c r="S513" s="12" t="str">
        <f>VLOOKUP(A:A,'ИЗ ОСНОВЫ НОМЕНКЛАТУР'!D:H,5,0)</f>
        <v>B</v>
      </c>
      <c r="T513" s="44">
        <f t="shared" si="87"/>
        <v>0</v>
      </c>
      <c r="U513" s="44">
        <f t="shared" si="88"/>
        <v>0</v>
      </c>
      <c r="V513" s="44">
        <f t="shared" si="89"/>
        <v>0</v>
      </c>
      <c r="W513" s="44">
        <f t="shared" si="90"/>
        <v>0</v>
      </c>
      <c r="X513" s="44">
        <f t="shared" si="91"/>
        <v>0</v>
      </c>
      <c r="Y513" s="44">
        <f t="shared" si="92"/>
        <v>373085.87311178248</v>
      </c>
      <c r="Z513" s="44">
        <f t="shared" si="93"/>
        <v>0</v>
      </c>
      <c r="AA513" s="44">
        <f t="shared" si="94"/>
        <v>149234.349244713</v>
      </c>
      <c r="AB513" s="44">
        <f t="shared" si="95"/>
        <v>0</v>
      </c>
      <c r="AC513" s="44">
        <f t="shared" si="96"/>
        <v>0</v>
      </c>
      <c r="AD513" s="44">
        <f t="shared" si="97"/>
        <v>10659.596374622357</v>
      </c>
      <c r="AE513" s="12">
        <f t="shared" si="98"/>
        <v>532979.81873111776</v>
      </c>
    </row>
    <row r="514" spans="1:31" ht="12.6" hidden="1" customHeight="1" x14ac:dyDescent="0.2">
      <c r="A514" s="26" t="s">
        <v>2971</v>
      </c>
      <c r="B514" s="19"/>
      <c r="C514" s="19"/>
      <c r="D514" s="20"/>
      <c r="E514" s="21"/>
      <c r="F514" s="22"/>
      <c r="G514" s="21"/>
      <c r="H514" s="22"/>
      <c r="I514" s="20"/>
      <c r="J514" s="20">
        <v>2</v>
      </c>
      <c r="K514" s="20"/>
      <c r="L514" s="20">
        <v>30</v>
      </c>
      <c r="M514" s="20">
        <v>231</v>
      </c>
      <c r="N514" s="20"/>
      <c r="O514" s="20">
        <v>263</v>
      </c>
      <c r="P514" s="23" t="str">
        <f>VLOOKUP(A514,'ИЗ ОСНОВЫ НОМЕНКЛАТУР'!D:E,2,0)</f>
        <v>Механизмы</v>
      </c>
      <c r="Q514" s="23" t="str">
        <f>VLOOKUP(A514,'ИЗ ОСНОВЫ НОМЕНКЛАТУР'!D:F,3,0)</f>
        <v>Направляющие шариковые</v>
      </c>
      <c r="R514" s="40">
        <f>VLOOKUP(A:A,'ИЗ ОСНОВЫ НОМЕНКЛАТУР'!D:G,4,0)</f>
        <v>616.14571125265388</v>
      </c>
      <c r="S514" s="12" t="str">
        <f>VLOOKUP(A:A,'ИЗ ОСНОВЫ НОМЕНКЛАТУР'!D:H,5,0)</f>
        <v>B</v>
      </c>
      <c r="T514" s="44">
        <f t="shared" si="87"/>
        <v>0</v>
      </c>
      <c r="U514" s="44">
        <f t="shared" si="88"/>
        <v>0</v>
      </c>
      <c r="V514" s="44">
        <f t="shared" si="89"/>
        <v>0</v>
      </c>
      <c r="W514" s="44">
        <f t="shared" si="90"/>
        <v>0</v>
      </c>
      <c r="X514" s="44">
        <f t="shared" si="91"/>
        <v>0</v>
      </c>
      <c r="Y514" s="44">
        <f t="shared" si="92"/>
        <v>0</v>
      </c>
      <c r="Z514" s="44">
        <f t="shared" si="93"/>
        <v>1232.2914225053078</v>
      </c>
      <c r="AA514" s="44">
        <f t="shared" si="94"/>
        <v>0</v>
      </c>
      <c r="AB514" s="44">
        <f t="shared" si="95"/>
        <v>18484.371337579618</v>
      </c>
      <c r="AC514" s="44">
        <f t="shared" si="96"/>
        <v>142329.65929936303</v>
      </c>
      <c r="AD514" s="44">
        <f t="shared" si="97"/>
        <v>0</v>
      </c>
      <c r="AE514" s="12">
        <f t="shared" si="98"/>
        <v>162046.32205944796</v>
      </c>
    </row>
    <row r="515" spans="1:31" ht="12.6" hidden="1" customHeight="1" x14ac:dyDescent="0.2">
      <c r="A515" s="26" t="s">
        <v>2979</v>
      </c>
      <c r="B515" s="19"/>
      <c r="C515" s="19"/>
      <c r="D515" s="20"/>
      <c r="E515" s="21"/>
      <c r="F515" s="22"/>
      <c r="G515" s="21"/>
      <c r="H515" s="22"/>
      <c r="I515" s="20">
        <v>800</v>
      </c>
      <c r="J515" s="20">
        <v>566</v>
      </c>
      <c r="K515" s="20">
        <v>80</v>
      </c>
      <c r="L515" s="20">
        <v>6</v>
      </c>
      <c r="M515" s="20">
        <v>360</v>
      </c>
      <c r="N515" s="20">
        <v>47</v>
      </c>
      <c r="O515" s="20">
        <v>1859</v>
      </c>
      <c r="P515" s="23" t="str">
        <f>VLOOKUP(A515,'ИЗ ОСНОВЫ НОМЕНКЛАТУР'!D:E,2,0)</f>
        <v>Механизмы</v>
      </c>
      <c r="Q515" s="23" t="str">
        <f>VLOOKUP(A515,'ИЗ ОСНОВЫ НОМЕНКЛАТУР'!D:F,3,0)</f>
        <v>Направляющие шариковые</v>
      </c>
      <c r="R515" s="40">
        <f>VLOOKUP(A:A,'ИЗ ОСНОВЫ НОМЕНКЛАТУР'!D:G,4,0)</f>
        <v>1064.9260092807424</v>
      </c>
      <c r="S515" s="12" t="str">
        <f>VLOOKUP(A:A,'ИЗ ОСНОВЫ НОМЕНКЛАТУР'!D:H,5,0)</f>
        <v>B</v>
      </c>
      <c r="T515" s="44">
        <f t="shared" si="87"/>
        <v>0</v>
      </c>
      <c r="U515" s="44">
        <f t="shared" si="88"/>
        <v>0</v>
      </c>
      <c r="V515" s="44">
        <f t="shared" si="89"/>
        <v>0</v>
      </c>
      <c r="W515" s="44">
        <f t="shared" si="90"/>
        <v>0</v>
      </c>
      <c r="X515" s="44">
        <f t="shared" si="91"/>
        <v>0</v>
      </c>
      <c r="Y515" s="44">
        <f t="shared" si="92"/>
        <v>851940.80742459395</v>
      </c>
      <c r="Z515" s="44">
        <f t="shared" si="93"/>
        <v>602748.12125290022</v>
      </c>
      <c r="AA515" s="44">
        <f t="shared" si="94"/>
        <v>85194.080742459395</v>
      </c>
      <c r="AB515" s="44">
        <f t="shared" si="95"/>
        <v>6389.5560556844539</v>
      </c>
      <c r="AC515" s="44">
        <f t="shared" si="96"/>
        <v>383373.36334106728</v>
      </c>
      <c r="AD515" s="44">
        <f t="shared" si="97"/>
        <v>50051.522436194893</v>
      </c>
      <c r="AE515" s="12">
        <f t="shared" si="98"/>
        <v>1979697.4512528998</v>
      </c>
    </row>
    <row r="516" spans="1:31" ht="12.6" hidden="1" customHeight="1" x14ac:dyDescent="0.2">
      <c r="A516" s="26" t="s">
        <v>2956</v>
      </c>
      <c r="B516" s="19"/>
      <c r="C516" s="19"/>
      <c r="D516" s="20">
        <v>40</v>
      </c>
      <c r="E516" s="20">
        <v>18</v>
      </c>
      <c r="F516" s="20"/>
      <c r="G516" s="21"/>
      <c r="H516" s="22"/>
      <c r="I516" s="20">
        <v>4460</v>
      </c>
      <c r="J516" s="20">
        <v>115</v>
      </c>
      <c r="K516" s="20">
        <v>120</v>
      </c>
      <c r="L516" s="20">
        <v>32</v>
      </c>
      <c r="M516" s="20">
        <v>485</v>
      </c>
      <c r="N516" s="20">
        <v>57</v>
      </c>
      <c r="O516" s="20">
        <v>5327</v>
      </c>
      <c r="P516" s="23" t="str">
        <f>VLOOKUP(A516,'ИЗ ОСНОВЫ НОМЕНКЛАТУР'!D:E,2,0)</f>
        <v>Механизмы</v>
      </c>
      <c r="Q516" s="23" t="str">
        <f>VLOOKUP(A516,'ИЗ ОСНОВЫ НОМЕНКЛАТУР'!D:F,3,0)</f>
        <v>Направляющие шариковые</v>
      </c>
      <c r="R516" s="40">
        <f>VLOOKUP(A:A,'ИЗ ОСНОВЫ НОМЕНКЛАТУР'!D:G,4,0)</f>
        <v>400.91259575569359</v>
      </c>
      <c r="S516" s="12" t="str">
        <f>VLOOKUP(A:A,'ИЗ ОСНОВЫ НОМЕНКЛАТУР'!D:H,5,0)</f>
        <v>A</v>
      </c>
      <c r="T516" s="44">
        <f t="shared" si="87"/>
        <v>16036.503830227743</v>
      </c>
      <c r="U516" s="44">
        <f t="shared" si="88"/>
        <v>7216.4267236024843</v>
      </c>
      <c r="V516" s="44">
        <f t="shared" si="89"/>
        <v>0</v>
      </c>
      <c r="W516" s="44">
        <f t="shared" si="90"/>
        <v>0</v>
      </c>
      <c r="X516" s="44">
        <f t="shared" si="91"/>
        <v>0</v>
      </c>
      <c r="Y516" s="44">
        <f t="shared" si="92"/>
        <v>1788070.1770703935</v>
      </c>
      <c r="Z516" s="44">
        <f t="shared" si="93"/>
        <v>46104.94851190476</v>
      </c>
      <c r="AA516" s="44">
        <f t="shared" si="94"/>
        <v>48109.511490683231</v>
      </c>
      <c r="AB516" s="44">
        <f t="shared" si="95"/>
        <v>12829.203064182195</v>
      </c>
      <c r="AC516" s="44">
        <f t="shared" si="96"/>
        <v>194442.6089415114</v>
      </c>
      <c r="AD516" s="44">
        <f t="shared" si="97"/>
        <v>22852.017958074535</v>
      </c>
      <c r="AE516" s="12">
        <f t="shared" si="98"/>
        <v>2135661.3975905799</v>
      </c>
    </row>
    <row r="517" spans="1:31" ht="12.6" hidden="1" customHeight="1" x14ac:dyDescent="0.2">
      <c r="A517" s="26" t="s">
        <v>2965</v>
      </c>
      <c r="B517" s="19"/>
      <c r="C517" s="19"/>
      <c r="D517" s="20"/>
      <c r="E517" s="21"/>
      <c r="F517" s="22"/>
      <c r="G517" s="21"/>
      <c r="H517" s="22"/>
      <c r="I517" s="20"/>
      <c r="J517" s="20">
        <v>64</v>
      </c>
      <c r="K517" s="20">
        <v>260</v>
      </c>
      <c r="L517" s="20"/>
      <c r="M517" s="20"/>
      <c r="N517" s="20">
        <v>60</v>
      </c>
      <c r="O517" s="20">
        <v>384</v>
      </c>
      <c r="P517" s="23" t="str">
        <f>VLOOKUP(A517,'ИЗ ОСНОВЫ НОМЕНКЛАТУР'!D:E,2,0)</f>
        <v>Механизмы</v>
      </c>
      <c r="Q517" s="23" t="str">
        <f>VLOOKUP(A517,'ИЗ ОСНОВЫ НОМЕНКЛАТУР'!D:F,3,0)</f>
        <v>Направляющие шариковые</v>
      </c>
      <c r="R517" s="40">
        <f>VLOOKUP(A:A,'ИЗ ОСНОВЫ НОМЕНКЛАТУР'!D:G,4,0)</f>
        <v>403.58699152542374</v>
      </c>
      <c r="S517" s="12" t="str">
        <f>VLOOKUP(A:A,'ИЗ ОСНОВЫ НОМЕНКЛАТУР'!D:H,5,0)</f>
        <v>A</v>
      </c>
      <c r="T517" s="44">
        <f t="shared" si="87"/>
        <v>0</v>
      </c>
      <c r="U517" s="44">
        <f t="shared" si="88"/>
        <v>0</v>
      </c>
      <c r="V517" s="44">
        <f t="shared" si="89"/>
        <v>0</v>
      </c>
      <c r="W517" s="44">
        <f t="shared" si="90"/>
        <v>0</v>
      </c>
      <c r="X517" s="44">
        <f t="shared" si="91"/>
        <v>0</v>
      </c>
      <c r="Y517" s="44">
        <f t="shared" si="92"/>
        <v>0</v>
      </c>
      <c r="Z517" s="44">
        <f t="shared" si="93"/>
        <v>25829.567457627119</v>
      </c>
      <c r="AA517" s="44">
        <f t="shared" si="94"/>
        <v>104932.61779661017</v>
      </c>
      <c r="AB517" s="44">
        <f t="shared" si="95"/>
        <v>0</v>
      </c>
      <c r="AC517" s="44">
        <f t="shared" si="96"/>
        <v>0</v>
      </c>
      <c r="AD517" s="44">
        <f t="shared" si="97"/>
        <v>24215.219491525426</v>
      </c>
      <c r="AE517" s="12">
        <f t="shared" si="98"/>
        <v>154977.40474576273</v>
      </c>
    </row>
    <row r="518" spans="1:31" ht="12.6" hidden="1" customHeight="1" x14ac:dyDescent="0.2">
      <c r="A518" s="26" t="s">
        <v>2987</v>
      </c>
      <c r="B518" s="19"/>
      <c r="C518" s="19"/>
      <c r="D518" s="20"/>
      <c r="E518" s="21"/>
      <c r="F518" s="22"/>
      <c r="G518" s="21"/>
      <c r="H518" s="22"/>
      <c r="I518" s="20"/>
      <c r="J518" s="20">
        <v>339</v>
      </c>
      <c r="K518" s="20"/>
      <c r="L518" s="20"/>
      <c r="M518" s="20"/>
      <c r="N518" s="20">
        <v>90</v>
      </c>
      <c r="O518" s="20">
        <v>429</v>
      </c>
      <c r="P518" s="23" t="str">
        <f>VLOOKUP(A518,'ИЗ ОСНОВЫ НОМЕНКЛАТУР'!D:E,2,0)</f>
        <v>Механизмы</v>
      </c>
      <c r="Q518" s="23" t="str">
        <f>VLOOKUP(A518,'ИЗ ОСНОВЫ НОМЕНКЛАТУР'!D:F,3,0)</f>
        <v>Направляющие шариковые</v>
      </c>
      <c r="R518" s="40">
        <f>VLOOKUP(A:A,'ИЗ ОСНОВЫ НОМЕНКЛАТУР'!D:G,4,0)</f>
        <v>716.76679127725856</v>
      </c>
      <c r="S518" s="12" t="str">
        <f>VLOOKUP(A:A,'ИЗ ОСНОВЫ НОМЕНКЛАТУР'!D:H,5,0)</f>
        <v>B</v>
      </c>
      <c r="T518" s="44">
        <f t="shared" si="87"/>
        <v>0</v>
      </c>
      <c r="U518" s="44">
        <f t="shared" si="88"/>
        <v>0</v>
      </c>
      <c r="V518" s="44">
        <f t="shared" si="89"/>
        <v>0</v>
      </c>
      <c r="W518" s="44">
        <f t="shared" si="90"/>
        <v>0</v>
      </c>
      <c r="X518" s="44">
        <f t="shared" si="91"/>
        <v>0</v>
      </c>
      <c r="Y518" s="44">
        <f t="shared" si="92"/>
        <v>0</v>
      </c>
      <c r="Z518" s="44">
        <f t="shared" si="93"/>
        <v>242983.94224299066</v>
      </c>
      <c r="AA518" s="44">
        <f t="shared" si="94"/>
        <v>0</v>
      </c>
      <c r="AB518" s="44">
        <f t="shared" si="95"/>
        <v>0</v>
      </c>
      <c r="AC518" s="44">
        <f t="shared" si="96"/>
        <v>0</v>
      </c>
      <c r="AD518" s="44">
        <f t="shared" si="97"/>
        <v>64509.011214953272</v>
      </c>
      <c r="AE518" s="12">
        <f t="shared" si="98"/>
        <v>307492.95345794392</v>
      </c>
    </row>
    <row r="519" spans="1:31" ht="12.6" hidden="1" customHeight="1" x14ac:dyDescent="0.2">
      <c r="A519" s="26" t="s">
        <v>2992</v>
      </c>
      <c r="B519" s="19"/>
      <c r="C519" s="19"/>
      <c r="D519" s="20"/>
      <c r="E519" s="20">
        <v>23</v>
      </c>
      <c r="F519" s="20"/>
      <c r="G519" s="21"/>
      <c r="H519" s="22"/>
      <c r="I519" s="20">
        <v>660</v>
      </c>
      <c r="J519" s="20">
        <v>583</v>
      </c>
      <c r="K519" s="20">
        <v>520</v>
      </c>
      <c r="L519" s="20">
        <v>9</v>
      </c>
      <c r="M519" s="20">
        <v>20</v>
      </c>
      <c r="N519" s="20">
        <v>29</v>
      </c>
      <c r="O519" s="20">
        <v>1844</v>
      </c>
      <c r="P519" s="23" t="str">
        <f>VLOOKUP(A519,'ИЗ ОСНОВЫ НОМЕНКЛАТУР'!D:E,2,0)</f>
        <v>Механизмы</v>
      </c>
      <c r="Q519" s="23" t="str">
        <f>VLOOKUP(A519,'ИЗ ОСНОВЫ НОМЕНКЛАТУР'!D:F,3,0)</f>
        <v>Направляющие шариковые</v>
      </c>
      <c r="R519" s="40">
        <f>VLOOKUP(A:A,'ИЗ ОСНОВЫ НОМЕНКЛАТУР'!D:G,4,0)</f>
        <v>1213.0544961240309</v>
      </c>
      <c r="S519" s="12" t="str">
        <f>VLOOKUP(A:A,'ИЗ ОСНОВЫ НОМЕНКЛАТУР'!D:H,5,0)</f>
        <v>B</v>
      </c>
      <c r="T519" s="44">
        <f t="shared" si="87"/>
        <v>0</v>
      </c>
      <c r="U519" s="44">
        <f t="shared" si="88"/>
        <v>27900.253410852711</v>
      </c>
      <c r="V519" s="44">
        <f t="shared" si="89"/>
        <v>0</v>
      </c>
      <c r="W519" s="44">
        <f t="shared" si="90"/>
        <v>0</v>
      </c>
      <c r="X519" s="44">
        <f t="shared" si="91"/>
        <v>0</v>
      </c>
      <c r="Y519" s="44">
        <f t="shared" si="92"/>
        <v>800615.96744186047</v>
      </c>
      <c r="Z519" s="44">
        <f t="shared" si="93"/>
        <v>707210.77124031004</v>
      </c>
      <c r="AA519" s="44">
        <f t="shared" si="94"/>
        <v>630788.33798449615</v>
      </c>
      <c r="AB519" s="44">
        <f t="shared" si="95"/>
        <v>10917.490465116278</v>
      </c>
      <c r="AC519" s="44">
        <f t="shared" si="96"/>
        <v>24261.08992248062</v>
      </c>
      <c r="AD519" s="44">
        <f t="shared" si="97"/>
        <v>35178.5803875969</v>
      </c>
      <c r="AE519" s="12">
        <f t="shared" si="98"/>
        <v>2236872.4908527136</v>
      </c>
    </row>
    <row r="520" spans="1:31" ht="12.6" hidden="1" customHeight="1" x14ac:dyDescent="0.2">
      <c r="A520" s="26" t="s">
        <v>2981</v>
      </c>
      <c r="B520" s="19"/>
      <c r="C520" s="19"/>
      <c r="D520" s="20"/>
      <c r="E520" s="21"/>
      <c r="F520" s="22"/>
      <c r="G520" s="21"/>
      <c r="H520" s="22"/>
      <c r="I520" s="20"/>
      <c r="J520" s="20">
        <v>279</v>
      </c>
      <c r="K520" s="20">
        <v>60</v>
      </c>
      <c r="L520" s="20"/>
      <c r="M520" s="20"/>
      <c r="N520" s="20">
        <v>20</v>
      </c>
      <c r="O520" s="20">
        <v>359</v>
      </c>
      <c r="P520" s="23" t="str">
        <f>VLOOKUP(A520,'ИЗ ОСНОВЫ НОМЕНКЛАТУР'!D:E,2,0)</f>
        <v>Механизмы</v>
      </c>
      <c r="Q520" s="23" t="str">
        <f>VLOOKUP(A520,'ИЗ ОСНОВЫ НОМЕНКЛАТУР'!D:F,3,0)</f>
        <v>Направляющие шариковые</v>
      </c>
      <c r="R520" s="40">
        <f>VLOOKUP(A:A,'ИЗ ОСНОВЫ НОМЕНКЛАТУР'!D:G,4,0)</f>
        <v>627.70933797909402</v>
      </c>
      <c r="S520" s="12" t="str">
        <f>VLOOKUP(A:A,'ИЗ ОСНОВЫ НОМЕНКЛАТУР'!D:H,5,0)</f>
        <v>B</v>
      </c>
      <c r="T520" s="44">
        <f t="shared" si="87"/>
        <v>0</v>
      </c>
      <c r="U520" s="44">
        <f t="shared" si="88"/>
        <v>0</v>
      </c>
      <c r="V520" s="44">
        <f t="shared" si="89"/>
        <v>0</v>
      </c>
      <c r="W520" s="44">
        <f t="shared" si="90"/>
        <v>0</v>
      </c>
      <c r="X520" s="44">
        <f t="shared" si="91"/>
        <v>0</v>
      </c>
      <c r="Y520" s="44">
        <f t="shared" si="92"/>
        <v>0</v>
      </c>
      <c r="Z520" s="44">
        <f t="shared" si="93"/>
        <v>175130.90529616724</v>
      </c>
      <c r="AA520" s="44">
        <f t="shared" si="94"/>
        <v>37662.560278745645</v>
      </c>
      <c r="AB520" s="44">
        <f t="shared" si="95"/>
        <v>0</v>
      </c>
      <c r="AC520" s="44">
        <f t="shared" si="96"/>
        <v>0</v>
      </c>
      <c r="AD520" s="44">
        <f t="shared" si="97"/>
        <v>12554.18675958188</v>
      </c>
      <c r="AE520" s="12">
        <f t="shared" si="98"/>
        <v>225347.65233449478</v>
      </c>
    </row>
    <row r="521" spans="1:31" ht="12.6" hidden="1" customHeight="1" x14ac:dyDescent="0.2">
      <c r="A521" s="26" t="s">
        <v>2962</v>
      </c>
      <c r="B521" s="19"/>
      <c r="C521" s="19"/>
      <c r="D521" s="20"/>
      <c r="E521" s="21"/>
      <c r="F521" s="22"/>
      <c r="G521" s="21"/>
      <c r="H521" s="22"/>
      <c r="I521" s="20">
        <v>6400</v>
      </c>
      <c r="J521" s="20">
        <v>777</v>
      </c>
      <c r="K521" s="20">
        <v>740</v>
      </c>
      <c r="L521" s="20">
        <v>13</v>
      </c>
      <c r="M521" s="20">
        <v>457</v>
      </c>
      <c r="N521" s="20">
        <v>17</v>
      </c>
      <c r="O521" s="20">
        <v>8404</v>
      </c>
      <c r="P521" s="23" t="str">
        <f>VLOOKUP(A521,'ИЗ ОСНОВЫ НОМЕНКЛАТУР'!D:E,2,0)</f>
        <v>Механизмы</v>
      </c>
      <c r="Q521" s="23" t="str">
        <f>VLOOKUP(A521,'ИЗ ОСНОВЫ НОМЕНКЛАТУР'!D:F,3,0)</f>
        <v>Направляющие шариковые</v>
      </c>
      <c r="R521" s="40">
        <f>VLOOKUP(A:A,'ИЗ ОСНОВЫ НОМЕНКЛАТУР'!D:G,4,0)</f>
        <v>461.55853701527616</v>
      </c>
      <c r="S521" s="12" t="str">
        <f>VLOOKUP(A:A,'ИЗ ОСНОВЫ НОМЕНКЛАТУР'!D:H,5,0)</f>
        <v>A</v>
      </c>
      <c r="T521" s="44">
        <f t="shared" ref="T521:T584" si="99">$R521*D521</f>
        <v>0</v>
      </c>
      <c r="U521" s="44">
        <f t="shared" ref="U521:U584" si="100">$R521*E521</f>
        <v>0</v>
      </c>
      <c r="V521" s="44">
        <f t="shared" ref="V521:V584" si="101">$R521*F521</f>
        <v>0</v>
      </c>
      <c r="W521" s="44">
        <f t="shared" ref="W521:W584" si="102">$R521*G521</f>
        <v>0</v>
      </c>
      <c r="X521" s="44">
        <f t="shared" ref="X521:X584" si="103">$R521*H521</f>
        <v>0</v>
      </c>
      <c r="Y521" s="44">
        <f t="shared" ref="Y521:Y584" si="104">$R521*I521</f>
        <v>2953974.6368977674</v>
      </c>
      <c r="Z521" s="44">
        <f t="shared" ref="Z521:Z584" si="105">$R521*J521</f>
        <v>358630.98326086957</v>
      </c>
      <c r="AA521" s="44">
        <f t="shared" ref="AA521:AA584" si="106">$R521*K521</f>
        <v>341553.31739130436</v>
      </c>
      <c r="AB521" s="44">
        <f t="shared" ref="AB521:AB584" si="107">$R521*L521</f>
        <v>6000.2609811985903</v>
      </c>
      <c r="AC521" s="44">
        <f t="shared" ref="AC521:AC584" si="108">$R521*M521</f>
        <v>210932.25141598121</v>
      </c>
      <c r="AD521" s="44">
        <f t="shared" ref="AD521:AD584" si="109">$R521*N521</f>
        <v>7846.4951292596943</v>
      </c>
      <c r="AE521" s="12">
        <f t="shared" ref="AE521:AE584" si="110">SUM(T521:AD521)</f>
        <v>3878937.9450763804</v>
      </c>
    </row>
    <row r="522" spans="1:31" ht="12.6" hidden="1" customHeight="1" x14ac:dyDescent="0.2">
      <c r="A522" s="26" t="s">
        <v>2995</v>
      </c>
      <c r="B522" s="19"/>
      <c r="C522" s="19"/>
      <c r="D522" s="20">
        <v>100</v>
      </c>
      <c r="E522" s="20">
        <v>37</v>
      </c>
      <c r="F522" s="20"/>
      <c r="G522" s="21"/>
      <c r="H522" s="22"/>
      <c r="I522" s="20">
        <v>3560</v>
      </c>
      <c r="J522" s="20">
        <v>435</v>
      </c>
      <c r="K522" s="20">
        <v>960</v>
      </c>
      <c r="L522" s="20"/>
      <c r="M522" s="20"/>
      <c r="N522" s="20">
        <v>19</v>
      </c>
      <c r="O522" s="20">
        <v>5111</v>
      </c>
      <c r="P522" s="23" t="str">
        <f>VLOOKUP(A522,'ИЗ ОСНОВЫ НОМЕНКЛАТУР'!D:E,2,0)</f>
        <v>Механизмы</v>
      </c>
      <c r="Q522" s="23" t="str">
        <f>VLOOKUP(A522,'ИЗ ОСНОВЫ НОМЕНКЛАТУР'!D:F,3,0)</f>
        <v>Направляющие шариковые</v>
      </c>
      <c r="R522" s="40">
        <f>VLOOKUP(A:A,'ИЗ ОСНОВЫ НОМЕНКЛАТУР'!D:G,4,0)</f>
        <v>721.83764705882356</v>
      </c>
      <c r="S522" s="12" t="str">
        <f>VLOOKUP(A:A,'ИЗ ОСНОВЫ НОМЕНКЛАТУР'!D:H,5,0)</f>
        <v>C</v>
      </c>
      <c r="T522" s="44">
        <f t="shared" si="99"/>
        <v>72183.76470588235</v>
      </c>
      <c r="U522" s="44">
        <f t="shared" si="100"/>
        <v>26707.992941176472</v>
      </c>
      <c r="V522" s="44">
        <f t="shared" si="101"/>
        <v>0</v>
      </c>
      <c r="W522" s="44">
        <f t="shared" si="102"/>
        <v>0</v>
      </c>
      <c r="X522" s="44">
        <f t="shared" si="103"/>
        <v>0</v>
      </c>
      <c r="Y522" s="44">
        <f t="shared" si="104"/>
        <v>2569742.0235294118</v>
      </c>
      <c r="Z522" s="44">
        <f t="shared" si="105"/>
        <v>313999.37647058826</v>
      </c>
      <c r="AA522" s="44">
        <f t="shared" si="106"/>
        <v>692964.14117647067</v>
      </c>
      <c r="AB522" s="44">
        <f t="shared" si="107"/>
        <v>0</v>
      </c>
      <c r="AC522" s="44">
        <f t="shared" si="108"/>
        <v>0</v>
      </c>
      <c r="AD522" s="44">
        <f t="shared" si="109"/>
        <v>13714.915294117647</v>
      </c>
      <c r="AE522" s="12">
        <f t="shared" si="110"/>
        <v>3689312.2141176471</v>
      </c>
    </row>
    <row r="523" spans="1:31" ht="12.6" hidden="1" customHeight="1" x14ac:dyDescent="0.2">
      <c r="A523" s="26" t="s">
        <v>2972</v>
      </c>
      <c r="B523" s="19"/>
      <c r="C523" s="19"/>
      <c r="D523" s="20"/>
      <c r="E523" s="20">
        <v>22</v>
      </c>
      <c r="F523" s="20"/>
      <c r="G523" s="21"/>
      <c r="H523" s="22"/>
      <c r="I523" s="20">
        <v>2040</v>
      </c>
      <c r="J523" s="20">
        <v>433</v>
      </c>
      <c r="K523" s="20">
        <v>300</v>
      </c>
      <c r="L523" s="20">
        <v>10</v>
      </c>
      <c r="M523" s="20"/>
      <c r="N523" s="20">
        <v>22</v>
      </c>
      <c r="O523" s="20">
        <v>2827</v>
      </c>
      <c r="P523" s="23" t="str">
        <f>VLOOKUP(A523,'ИЗ ОСНОВЫ НОМЕНКЛАТУР'!D:E,2,0)</f>
        <v>Механизмы</v>
      </c>
      <c r="Q523" s="23" t="str">
        <f>VLOOKUP(A523,'ИЗ ОСНОВЫ НОМЕНКЛАТУР'!D:F,3,0)</f>
        <v>Направляющие шариковые</v>
      </c>
      <c r="R523" s="40">
        <f>VLOOKUP(A:A,'ИЗ ОСНОВЫ НОМЕНКЛАТУР'!D:G,4,0)</f>
        <v>772.84521739130435</v>
      </c>
      <c r="S523" s="12" t="str">
        <f>VLOOKUP(A:A,'ИЗ ОСНОВЫ НОМЕНКЛАТУР'!D:H,5,0)</f>
        <v>B</v>
      </c>
      <c r="T523" s="44">
        <f t="shared" si="99"/>
        <v>0</v>
      </c>
      <c r="U523" s="44">
        <f t="shared" si="100"/>
        <v>17002.594782608696</v>
      </c>
      <c r="V523" s="44">
        <f t="shared" si="101"/>
        <v>0</v>
      </c>
      <c r="W523" s="44">
        <f t="shared" si="102"/>
        <v>0</v>
      </c>
      <c r="X523" s="44">
        <f t="shared" si="103"/>
        <v>0</v>
      </c>
      <c r="Y523" s="44">
        <f t="shared" si="104"/>
        <v>1576604.2434782609</v>
      </c>
      <c r="Z523" s="44">
        <f t="shared" si="105"/>
        <v>334641.9791304348</v>
      </c>
      <c r="AA523" s="44">
        <f t="shared" si="106"/>
        <v>231853.5652173913</v>
      </c>
      <c r="AB523" s="44">
        <f t="shared" si="107"/>
        <v>7728.4521739130432</v>
      </c>
      <c r="AC523" s="44">
        <f t="shared" si="108"/>
        <v>0</v>
      </c>
      <c r="AD523" s="44">
        <f t="shared" si="109"/>
        <v>17002.594782608696</v>
      </c>
      <c r="AE523" s="12">
        <f t="shared" si="110"/>
        <v>2184833.4295652173</v>
      </c>
    </row>
    <row r="524" spans="1:31" ht="12.6" hidden="1" customHeight="1" x14ac:dyDescent="0.2">
      <c r="A524" s="26" t="s">
        <v>3001</v>
      </c>
      <c r="B524" s="19"/>
      <c r="C524" s="19"/>
      <c r="D524" s="20"/>
      <c r="E524" s="21"/>
      <c r="F524" s="22"/>
      <c r="G524" s="21"/>
      <c r="H524" s="22"/>
      <c r="I524" s="20">
        <v>840</v>
      </c>
      <c r="J524" s="20">
        <v>598</v>
      </c>
      <c r="K524" s="20">
        <v>460</v>
      </c>
      <c r="L524" s="20">
        <v>14</v>
      </c>
      <c r="M524" s="20">
        <v>360</v>
      </c>
      <c r="N524" s="20">
        <v>45</v>
      </c>
      <c r="O524" s="20">
        <v>2317</v>
      </c>
      <c r="P524" s="23" t="str">
        <f>VLOOKUP(A524,'ИЗ ОСНОВЫ НОМЕНКЛАТУР'!D:E,2,0)</f>
        <v>Механизмы</v>
      </c>
      <c r="Q524" s="23" t="str">
        <f>VLOOKUP(A524,'ИЗ ОСНОВЫ НОМЕНКЛАТУР'!D:F,3,0)</f>
        <v>Направляющие шариковые</v>
      </c>
      <c r="R524" s="40">
        <f>VLOOKUP(A:A,'ИЗ ОСНОВЫ НОМЕНКЛАТУР'!D:G,4,0)</f>
        <v>1349.0676250000001</v>
      </c>
      <c r="S524" s="12" t="str">
        <f>VLOOKUP(A:A,'ИЗ ОСНОВЫ НОМЕНКЛАТУР'!D:H,5,0)</f>
        <v>C</v>
      </c>
      <c r="T524" s="44">
        <f t="shared" si="99"/>
        <v>0</v>
      </c>
      <c r="U524" s="44">
        <f t="shared" si="100"/>
        <v>0</v>
      </c>
      <c r="V524" s="44">
        <f t="shared" si="101"/>
        <v>0</v>
      </c>
      <c r="W524" s="44">
        <f t="shared" si="102"/>
        <v>0</v>
      </c>
      <c r="X524" s="44">
        <f t="shared" si="103"/>
        <v>0</v>
      </c>
      <c r="Y524" s="44">
        <f t="shared" si="104"/>
        <v>1133216.8050000002</v>
      </c>
      <c r="Z524" s="44">
        <f t="shared" si="105"/>
        <v>806742.43975000014</v>
      </c>
      <c r="AA524" s="44">
        <f t="shared" si="106"/>
        <v>620571.10750000004</v>
      </c>
      <c r="AB524" s="44">
        <f t="shared" si="107"/>
        <v>18886.946750000003</v>
      </c>
      <c r="AC524" s="44">
        <f t="shared" si="108"/>
        <v>485664.34500000003</v>
      </c>
      <c r="AD524" s="44">
        <f t="shared" si="109"/>
        <v>60708.043125000004</v>
      </c>
      <c r="AE524" s="12">
        <f t="shared" si="110"/>
        <v>3125789.6871250006</v>
      </c>
    </row>
    <row r="525" spans="1:31" ht="12.6" hidden="1" customHeight="1" x14ac:dyDescent="0.2">
      <c r="A525" s="26" t="s">
        <v>2988</v>
      </c>
      <c r="B525" s="19"/>
      <c r="C525" s="19"/>
      <c r="D525" s="20"/>
      <c r="E525" s="21"/>
      <c r="F525" s="22"/>
      <c r="G525" s="21"/>
      <c r="H525" s="22"/>
      <c r="I525" s="20">
        <v>7100</v>
      </c>
      <c r="J525" s="20">
        <v>440</v>
      </c>
      <c r="K525" s="20">
        <v>1900</v>
      </c>
      <c r="L525" s="20">
        <v>27</v>
      </c>
      <c r="M525" s="20">
        <v>157</v>
      </c>
      <c r="N525" s="20">
        <v>40</v>
      </c>
      <c r="O525" s="20">
        <v>9664</v>
      </c>
      <c r="P525" s="23" t="str">
        <f>VLOOKUP(A525,'ИЗ ОСНОВЫ НОМЕНКЛАТУР'!D:E,2,0)</f>
        <v>Механизмы</v>
      </c>
      <c r="Q525" s="23" t="str">
        <f>VLOOKUP(A525,'ИЗ ОСНОВЫ НОМЕНКЛАТУР'!D:F,3,0)</f>
        <v>Направляющие шариковые</v>
      </c>
      <c r="R525" s="40">
        <f>VLOOKUP(A:A,'ИЗ ОСНОВЫ НОМЕНКЛАТУР'!D:G,4,0)</f>
        <v>506.36531250000002</v>
      </c>
      <c r="S525" s="12" t="str">
        <f>VLOOKUP(A:A,'ИЗ ОСНОВЫ НОМЕНКЛАТУР'!D:H,5,0)</f>
        <v>B</v>
      </c>
      <c r="T525" s="44">
        <f t="shared" si="99"/>
        <v>0</v>
      </c>
      <c r="U525" s="44">
        <f t="shared" si="100"/>
        <v>0</v>
      </c>
      <c r="V525" s="44">
        <f t="shared" si="101"/>
        <v>0</v>
      </c>
      <c r="W525" s="44">
        <f t="shared" si="102"/>
        <v>0</v>
      </c>
      <c r="X525" s="44">
        <f t="shared" si="103"/>
        <v>0</v>
      </c>
      <c r="Y525" s="44">
        <f t="shared" si="104"/>
        <v>3595193.71875</v>
      </c>
      <c r="Z525" s="44">
        <f t="shared" si="105"/>
        <v>222800.73750000002</v>
      </c>
      <c r="AA525" s="44">
        <f t="shared" si="106"/>
        <v>962094.09375</v>
      </c>
      <c r="AB525" s="44">
        <f t="shared" si="107"/>
        <v>13671.8634375</v>
      </c>
      <c r="AC525" s="44">
        <f t="shared" si="108"/>
        <v>79499.354062500002</v>
      </c>
      <c r="AD525" s="44">
        <f t="shared" si="109"/>
        <v>20254.612499999999</v>
      </c>
      <c r="AE525" s="12">
        <f t="shared" si="110"/>
        <v>4893514.38</v>
      </c>
    </row>
    <row r="526" spans="1:31" ht="12.6" hidden="1" customHeight="1" x14ac:dyDescent="0.2">
      <c r="A526" s="26" t="s">
        <v>2973</v>
      </c>
      <c r="B526" s="19"/>
      <c r="C526" s="19"/>
      <c r="D526" s="20"/>
      <c r="E526" s="21"/>
      <c r="F526" s="22"/>
      <c r="G526" s="21"/>
      <c r="H526" s="22"/>
      <c r="I526" s="20">
        <v>200</v>
      </c>
      <c r="J526" s="20">
        <v>106</v>
      </c>
      <c r="K526" s="20">
        <v>520</v>
      </c>
      <c r="L526" s="20"/>
      <c r="M526" s="20"/>
      <c r="N526" s="20">
        <v>24</v>
      </c>
      <c r="O526" s="20">
        <v>850</v>
      </c>
      <c r="P526" s="23" t="str">
        <f>VLOOKUP(A526,'ИЗ ОСНОВЫ НОМЕНКЛАТУР'!D:E,2,0)</f>
        <v>Механизмы</v>
      </c>
      <c r="Q526" s="23" t="str">
        <f>VLOOKUP(A526,'ИЗ ОСНОВЫ НОМЕНКЛАТУР'!D:F,3,0)</f>
        <v>Направляющие шариковые</v>
      </c>
      <c r="R526" s="40">
        <f>VLOOKUP(A:A,'ИЗ ОСНОВЫ НОМЕНКЛАТУР'!D:G,4,0)</f>
        <v>478.84442307692308</v>
      </c>
      <c r="S526" s="12" t="str">
        <f>VLOOKUP(A:A,'ИЗ ОСНОВЫ НОМЕНКЛАТУР'!D:H,5,0)</f>
        <v>B</v>
      </c>
      <c r="T526" s="44">
        <f t="shared" si="99"/>
        <v>0</v>
      </c>
      <c r="U526" s="44">
        <f t="shared" si="100"/>
        <v>0</v>
      </c>
      <c r="V526" s="44">
        <f t="shared" si="101"/>
        <v>0</v>
      </c>
      <c r="W526" s="44">
        <f t="shared" si="102"/>
        <v>0</v>
      </c>
      <c r="X526" s="44">
        <f t="shared" si="103"/>
        <v>0</v>
      </c>
      <c r="Y526" s="44">
        <f t="shared" si="104"/>
        <v>95768.88461538461</v>
      </c>
      <c r="Z526" s="44">
        <f t="shared" si="105"/>
        <v>50757.508846153847</v>
      </c>
      <c r="AA526" s="44">
        <f t="shared" si="106"/>
        <v>248999.1</v>
      </c>
      <c r="AB526" s="44">
        <f t="shared" si="107"/>
        <v>0</v>
      </c>
      <c r="AC526" s="44">
        <f t="shared" si="108"/>
        <v>0</v>
      </c>
      <c r="AD526" s="44">
        <f t="shared" si="109"/>
        <v>11492.266153846154</v>
      </c>
      <c r="AE526" s="12">
        <f t="shared" si="110"/>
        <v>407017.75961538462</v>
      </c>
    </row>
    <row r="527" spans="1:31" ht="12.6" hidden="1" customHeight="1" x14ac:dyDescent="0.2">
      <c r="A527" s="26" t="s">
        <v>3011</v>
      </c>
      <c r="B527" s="19"/>
      <c r="C527" s="19"/>
      <c r="D527" s="20"/>
      <c r="E527" s="20">
        <v>8</v>
      </c>
      <c r="F527" s="20"/>
      <c r="G527" s="21"/>
      <c r="H527" s="22"/>
      <c r="I527" s="20"/>
      <c r="J527" s="20"/>
      <c r="K527" s="20"/>
      <c r="L527" s="20"/>
      <c r="M527" s="20"/>
      <c r="N527" s="20"/>
      <c r="O527" s="20">
        <v>8</v>
      </c>
      <c r="P527" s="23" t="str">
        <f>VLOOKUP(A527,'ИЗ ОСНОВЫ НОМЕНКЛАТУР'!D:E,2,0)</f>
        <v>Механизмы</v>
      </c>
      <c r="Q527" s="23" t="str">
        <f>VLOOKUP(A527,'ИЗ ОСНОВЫ НОМЕНКЛАТУР'!D:F,3,0)</f>
        <v>Направляющие шариковые</v>
      </c>
      <c r="R527" s="40">
        <f>VLOOKUP(A:A,'ИЗ ОСНОВЫ НОМЕНКЛАТУР'!D:G,4,0)</f>
        <v>753.3</v>
      </c>
      <c r="S527" s="12" t="str">
        <f>VLOOKUP(A:A,'ИЗ ОСНОВЫ НОМЕНКЛАТУР'!D:H,5,0)</f>
        <v>C</v>
      </c>
      <c r="T527" s="44">
        <f t="shared" si="99"/>
        <v>0</v>
      </c>
      <c r="U527" s="44">
        <f t="shared" si="100"/>
        <v>6026.4</v>
      </c>
      <c r="V527" s="44">
        <f t="shared" si="101"/>
        <v>0</v>
      </c>
      <c r="W527" s="44">
        <f t="shared" si="102"/>
        <v>0</v>
      </c>
      <c r="X527" s="44">
        <f t="shared" si="103"/>
        <v>0</v>
      </c>
      <c r="Y527" s="44">
        <f t="shared" si="104"/>
        <v>0</v>
      </c>
      <c r="Z527" s="44">
        <f t="shared" si="105"/>
        <v>0</v>
      </c>
      <c r="AA527" s="44">
        <f t="shared" si="106"/>
        <v>0</v>
      </c>
      <c r="AB527" s="44">
        <f t="shared" si="107"/>
        <v>0</v>
      </c>
      <c r="AC527" s="44">
        <f t="shared" si="108"/>
        <v>0</v>
      </c>
      <c r="AD527" s="44">
        <f t="shared" si="109"/>
        <v>0</v>
      </c>
      <c r="AE527" s="12">
        <f t="shared" si="110"/>
        <v>6026.4</v>
      </c>
    </row>
    <row r="528" spans="1:31" ht="12.6" hidden="1" customHeight="1" x14ac:dyDescent="0.2">
      <c r="A528" s="26" t="s">
        <v>3002</v>
      </c>
      <c r="B528" s="19"/>
      <c r="C528" s="19"/>
      <c r="D528" s="20"/>
      <c r="E528" s="21"/>
      <c r="F528" s="22"/>
      <c r="G528" s="21"/>
      <c r="H528" s="22"/>
      <c r="I528" s="20"/>
      <c r="J528" s="20">
        <v>313</v>
      </c>
      <c r="K528" s="20">
        <v>124</v>
      </c>
      <c r="L528" s="20">
        <v>6</v>
      </c>
      <c r="M528" s="20">
        <v>280</v>
      </c>
      <c r="N528" s="20">
        <v>58</v>
      </c>
      <c r="O528" s="20">
        <v>781</v>
      </c>
      <c r="P528" s="23" t="str">
        <f>VLOOKUP(A528,'ИЗ ОСНОВЫ НОМЕНКЛАТУР'!D:E,2,0)</f>
        <v>Механизмы</v>
      </c>
      <c r="Q528" s="23" t="str">
        <f>VLOOKUP(A528,'ИЗ ОСНОВЫ НОМЕНКЛАТУР'!D:F,3,0)</f>
        <v>Направляющие шариковые</v>
      </c>
      <c r="R528" s="40">
        <f>VLOOKUP(A:A,'ИЗ ОСНОВЫ НОМЕНКЛАТУР'!D:G,4,0)</f>
        <v>1455.7233333333334</v>
      </c>
      <c r="S528" s="12" t="str">
        <f>VLOOKUP(A:A,'ИЗ ОСНОВЫ НОМЕНКЛАТУР'!D:H,5,0)</f>
        <v>C</v>
      </c>
      <c r="T528" s="44">
        <f t="shared" si="99"/>
        <v>0</v>
      </c>
      <c r="U528" s="44">
        <f t="shared" si="100"/>
        <v>0</v>
      </c>
      <c r="V528" s="44">
        <f t="shared" si="101"/>
        <v>0</v>
      </c>
      <c r="W528" s="44">
        <f t="shared" si="102"/>
        <v>0</v>
      </c>
      <c r="X528" s="44">
        <f t="shared" si="103"/>
        <v>0</v>
      </c>
      <c r="Y528" s="44">
        <f t="shared" si="104"/>
        <v>0</v>
      </c>
      <c r="Z528" s="44">
        <f t="shared" si="105"/>
        <v>455641.40333333332</v>
      </c>
      <c r="AA528" s="44">
        <f t="shared" si="106"/>
        <v>180509.69333333333</v>
      </c>
      <c r="AB528" s="44">
        <f t="shared" si="107"/>
        <v>8734.34</v>
      </c>
      <c r="AC528" s="44">
        <f t="shared" si="108"/>
        <v>407602.53333333333</v>
      </c>
      <c r="AD528" s="44">
        <f t="shared" si="109"/>
        <v>84431.953333333338</v>
      </c>
      <c r="AE528" s="12">
        <f t="shared" si="110"/>
        <v>1136919.9233333333</v>
      </c>
    </row>
    <row r="529" spans="1:31" ht="12.6" hidden="1" customHeight="1" x14ac:dyDescent="0.2">
      <c r="A529" s="26" t="s">
        <v>858</v>
      </c>
      <c r="B529" s="19"/>
      <c r="C529" s="19"/>
      <c r="D529" s="20"/>
      <c r="E529" s="21"/>
      <c r="F529" s="22"/>
      <c r="G529" s="21"/>
      <c r="H529" s="22"/>
      <c r="I529" s="20"/>
      <c r="J529" s="20"/>
      <c r="K529" s="20"/>
      <c r="L529" s="20">
        <v>30</v>
      </c>
      <c r="M529" s="20">
        <v>300</v>
      </c>
      <c r="N529" s="20"/>
      <c r="O529" s="20">
        <v>330</v>
      </c>
      <c r="P529" s="23" t="str">
        <f>VLOOKUP(A529,'ИЗ ОСНОВЫ НОМЕНКЛАТУР'!D:E,2,0)</f>
        <v>Кромочные материалы</v>
      </c>
      <c r="Q529" s="23" t="str">
        <f>VLOOKUP(A529,'ИЗ ОСНОВЫ НОМЕНКЛАТУР'!D:F,3,0)</f>
        <v>Распродажа кромка</v>
      </c>
      <c r="R529" s="40">
        <f>VLOOKUP(A:A,'ИЗ ОСНОВЫ НОМЕНКЛАТУР'!D:G,4,0)</f>
        <v>65</v>
      </c>
      <c r="S529" s="12" t="str">
        <f>VLOOKUP(A:A,'ИЗ ОСНОВЫ НОМЕНКЛАТУР'!D:H,5,0)</f>
        <v>C</v>
      </c>
      <c r="T529" s="44">
        <f t="shared" si="99"/>
        <v>0</v>
      </c>
      <c r="U529" s="44">
        <f t="shared" si="100"/>
        <v>0</v>
      </c>
      <c r="V529" s="44">
        <f t="shared" si="101"/>
        <v>0</v>
      </c>
      <c r="W529" s="44">
        <f t="shared" si="102"/>
        <v>0</v>
      </c>
      <c r="X529" s="44">
        <f t="shared" si="103"/>
        <v>0</v>
      </c>
      <c r="Y529" s="44">
        <f t="shared" si="104"/>
        <v>0</v>
      </c>
      <c r="Z529" s="44">
        <f t="shared" si="105"/>
        <v>0</v>
      </c>
      <c r="AA529" s="44">
        <f t="shared" si="106"/>
        <v>0</v>
      </c>
      <c r="AB529" s="44">
        <f t="shared" si="107"/>
        <v>1950</v>
      </c>
      <c r="AC529" s="44">
        <f t="shared" si="108"/>
        <v>19500</v>
      </c>
      <c r="AD529" s="44">
        <f t="shared" si="109"/>
        <v>0</v>
      </c>
      <c r="AE529" s="12">
        <f t="shared" si="110"/>
        <v>21450</v>
      </c>
    </row>
    <row r="530" spans="1:31" ht="12.6" hidden="1" customHeight="1" x14ac:dyDescent="0.2">
      <c r="A530" s="26" t="s">
        <v>857</v>
      </c>
      <c r="B530" s="19"/>
      <c r="C530" s="19"/>
      <c r="D530" s="20"/>
      <c r="E530" s="21"/>
      <c r="F530" s="22"/>
      <c r="G530" s="21"/>
      <c r="H530" s="22"/>
      <c r="I530" s="20"/>
      <c r="J530" s="20"/>
      <c r="K530" s="20"/>
      <c r="L530" s="20">
        <v>52</v>
      </c>
      <c r="M530" s="20">
        <v>600</v>
      </c>
      <c r="N530" s="20"/>
      <c r="O530" s="20">
        <v>652</v>
      </c>
      <c r="P530" s="23" t="str">
        <f>VLOOKUP(A530,'ИЗ ОСНОВЫ НОМЕНКЛАТУР'!D:E,2,0)</f>
        <v>Кромочные материалы</v>
      </c>
      <c r="Q530" s="23" t="str">
        <f>VLOOKUP(A530,'ИЗ ОСНОВЫ НОМЕНКЛАТУР'!D:F,3,0)</f>
        <v>Распродажа кромка</v>
      </c>
      <c r="R530" s="40">
        <f>VLOOKUP(A:A,'ИЗ ОСНОВЫ НОМЕНКЛАТУР'!D:G,4,0)</f>
        <v>85</v>
      </c>
      <c r="S530" s="12" t="str">
        <f>VLOOKUP(A:A,'ИЗ ОСНОВЫ НОМЕНКЛАТУР'!D:H,5,0)</f>
        <v>C</v>
      </c>
      <c r="T530" s="44">
        <f t="shared" si="99"/>
        <v>0</v>
      </c>
      <c r="U530" s="44">
        <f t="shared" si="100"/>
        <v>0</v>
      </c>
      <c r="V530" s="44">
        <f t="shared" si="101"/>
        <v>0</v>
      </c>
      <c r="W530" s="44">
        <f t="shared" si="102"/>
        <v>0</v>
      </c>
      <c r="X530" s="44">
        <f t="shared" si="103"/>
        <v>0</v>
      </c>
      <c r="Y530" s="44">
        <f t="shared" si="104"/>
        <v>0</v>
      </c>
      <c r="Z530" s="44">
        <f t="shared" si="105"/>
        <v>0</v>
      </c>
      <c r="AA530" s="44">
        <f t="shared" si="106"/>
        <v>0</v>
      </c>
      <c r="AB530" s="44">
        <f t="shared" si="107"/>
        <v>4420</v>
      </c>
      <c r="AC530" s="44">
        <f t="shared" si="108"/>
        <v>51000</v>
      </c>
      <c r="AD530" s="44">
        <f t="shared" si="109"/>
        <v>0</v>
      </c>
      <c r="AE530" s="12">
        <f t="shared" si="110"/>
        <v>55420</v>
      </c>
    </row>
    <row r="531" spans="1:31" ht="12.6" hidden="1" customHeight="1" x14ac:dyDescent="0.2">
      <c r="A531" s="26" t="s">
        <v>4282</v>
      </c>
      <c r="B531" s="19"/>
      <c r="C531" s="19"/>
      <c r="D531" s="20"/>
      <c r="E531" s="21"/>
      <c r="F531" s="22"/>
      <c r="G531" s="21"/>
      <c r="H531" s="22"/>
      <c r="I531" s="20"/>
      <c r="J531" s="20">
        <v>700</v>
      </c>
      <c r="K531" s="20">
        <v>700</v>
      </c>
      <c r="L531" s="20"/>
      <c r="M531" s="20"/>
      <c r="N531" s="20">
        <v>300</v>
      </c>
      <c r="O531" s="20">
        <v>1700</v>
      </c>
      <c r="P531" s="23" t="str">
        <f>VLOOKUP(A531,'ИЗ ОСНОВЫ НОМЕНКЛАТУР'!D:E,2,0)</f>
        <v>Кромочные материалы</v>
      </c>
      <c r="Q531" s="23" t="str">
        <f>VLOOKUP(A531,'ИЗ ОСНОВЫ НОМЕНКЛАТУР'!D:F,3,0)</f>
        <v>Распродажа кромка</v>
      </c>
      <c r="R531" s="40">
        <f>VLOOKUP(A:A,'ИЗ ОСНОВЫ НОМЕНКЛАТУР'!D:G,4,0)</f>
        <v>53.65176470588235</v>
      </c>
      <c r="S531" s="12" t="str">
        <f>VLOOKUP(A:A,'ИЗ ОСНОВЫ НОМЕНКЛАТУР'!D:H,5,0)</f>
        <v>C</v>
      </c>
      <c r="T531" s="44">
        <f t="shared" si="99"/>
        <v>0</v>
      </c>
      <c r="U531" s="44">
        <f t="shared" si="100"/>
        <v>0</v>
      </c>
      <c r="V531" s="44">
        <f t="shared" si="101"/>
        <v>0</v>
      </c>
      <c r="W531" s="44">
        <f t="shared" si="102"/>
        <v>0</v>
      </c>
      <c r="X531" s="44">
        <f t="shared" si="103"/>
        <v>0</v>
      </c>
      <c r="Y531" s="44">
        <f t="shared" si="104"/>
        <v>0</v>
      </c>
      <c r="Z531" s="44">
        <f t="shared" si="105"/>
        <v>37556.235294117643</v>
      </c>
      <c r="AA531" s="44">
        <f t="shared" si="106"/>
        <v>37556.235294117643</v>
      </c>
      <c r="AB531" s="44">
        <f t="shared" si="107"/>
        <v>0</v>
      </c>
      <c r="AC531" s="44">
        <f t="shared" si="108"/>
        <v>0</v>
      </c>
      <c r="AD531" s="44">
        <f t="shared" si="109"/>
        <v>16095.529411764704</v>
      </c>
      <c r="AE531" s="12">
        <f t="shared" si="110"/>
        <v>91207.999999999985</v>
      </c>
    </row>
    <row r="532" spans="1:31" ht="12.6" hidden="1" customHeight="1" x14ac:dyDescent="0.2">
      <c r="A532" s="26" t="s">
        <v>599</v>
      </c>
      <c r="B532" s="19"/>
      <c r="C532" s="19"/>
      <c r="D532" s="20"/>
      <c r="E532" s="21"/>
      <c r="F532" s="22"/>
      <c r="G532" s="21"/>
      <c r="H532" s="22"/>
      <c r="I532" s="20"/>
      <c r="J532" s="20">
        <v>959</v>
      </c>
      <c r="K532" s="20"/>
      <c r="L532" s="20"/>
      <c r="M532" s="20"/>
      <c r="N532" s="20"/>
      <c r="O532" s="20">
        <v>959</v>
      </c>
      <c r="P532" s="23" t="str">
        <f>VLOOKUP(A532,'ИЗ ОСНОВЫ НОМЕНКЛАТУР'!D:E,2,0)</f>
        <v>Кромочные материалы</v>
      </c>
      <c r="Q532" s="23" t="str">
        <f>VLOOKUP(A532,'ИЗ ОСНОВЫ НОМЕНКЛАТУР'!D:F,3,0)</f>
        <v>Кромка ПВХ Турция</v>
      </c>
      <c r="R532" s="40">
        <f>VLOOKUP(A:A,'ИЗ ОСНОВЫ НОМЕНКЛАТУР'!D:G,4,0)</f>
        <v>58.409973627427476</v>
      </c>
      <c r="S532" s="12" t="str">
        <f>VLOOKUP(A:A,'ИЗ ОСНОВЫ НОМЕНКЛАТУР'!D:H,5,0)</f>
        <v>C</v>
      </c>
      <c r="T532" s="44">
        <f t="shared" si="99"/>
        <v>0</v>
      </c>
      <c r="U532" s="44">
        <f t="shared" si="100"/>
        <v>0</v>
      </c>
      <c r="V532" s="44">
        <f t="shared" si="101"/>
        <v>0</v>
      </c>
      <c r="W532" s="44">
        <f t="shared" si="102"/>
        <v>0</v>
      </c>
      <c r="X532" s="44">
        <f t="shared" si="103"/>
        <v>0</v>
      </c>
      <c r="Y532" s="44">
        <f t="shared" si="104"/>
        <v>0</v>
      </c>
      <c r="Z532" s="44">
        <f t="shared" si="105"/>
        <v>56015.164708702949</v>
      </c>
      <c r="AA532" s="44">
        <f t="shared" si="106"/>
        <v>0</v>
      </c>
      <c r="AB532" s="44">
        <f t="shared" si="107"/>
        <v>0</v>
      </c>
      <c r="AC532" s="44">
        <f t="shared" si="108"/>
        <v>0</v>
      </c>
      <c r="AD532" s="44">
        <f t="shared" si="109"/>
        <v>0</v>
      </c>
      <c r="AE532" s="12">
        <f t="shared" si="110"/>
        <v>56015.164708702949</v>
      </c>
    </row>
    <row r="533" spans="1:31" ht="12.6" hidden="1" customHeight="1" x14ac:dyDescent="0.2">
      <c r="A533" s="26" t="s">
        <v>569</v>
      </c>
      <c r="B533" s="19"/>
      <c r="C533" s="19"/>
      <c r="D533" s="20"/>
      <c r="E533" s="21"/>
      <c r="F533" s="22"/>
      <c r="G533" s="21"/>
      <c r="H533" s="22"/>
      <c r="I533" s="20"/>
      <c r="J533" s="20">
        <v>8</v>
      </c>
      <c r="K533" s="20"/>
      <c r="L533" s="20"/>
      <c r="M533" s="20"/>
      <c r="N533" s="20"/>
      <c r="O533" s="20">
        <v>8</v>
      </c>
      <c r="P533" s="23" t="str">
        <f>VLOOKUP(A533,'ИЗ ОСНОВЫ НОМЕНКЛАТУР'!D:E,2,0)</f>
        <v>Кромочные материалы</v>
      </c>
      <c r="Q533" s="23" t="str">
        <f>VLOOKUP(A533,'ИЗ ОСНОВЫ НОМЕНКЛАТУР'!D:F,3,0)</f>
        <v>Кромка ПВХ Турция</v>
      </c>
      <c r="R533" s="40">
        <f>VLOOKUP(A:A,'ИЗ ОСНОВЫ НОМЕНКЛАТУР'!D:G,4,0)</f>
        <v>58.332713286713286</v>
      </c>
      <c r="S533" s="12" t="str">
        <f>VLOOKUP(A:A,'ИЗ ОСНОВЫ НОМЕНКЛАТУР'!D:H,5,0)</f>
        <v>C</v>
      </c>
      <c r="T533" s="44">
        <f t="shared" si="99"/>
        <v>0</v>
      </c>
      <c r="U533" s="44">
        <f t="shared" si="100"/>
        <v>0</v>
      </c>
      <c r="V533" s="44">
        <f t="shared" si="101"/>
        <v>0</v>
      </c>
      <c r="W533" s="44">
        <f t="shared" si="102"/>
        <v>0</v>
      </c>
      <c r="X533" s="44">
        <f t="shared" si="103"/>
        <v>0</v>
      </c>
      <c r="Y533" s="44">
        <f t="shared" si="104"/>
        <v>0</v>
      </c>
      <c r="Z533" s="44">
        <f t="shared" si="105"/>
        <v>466.66170629370629</v>
      </c>
      <c r="AA533" s="44">
        <f t="shared" si="106"/>
        <v>0</v>
      </c>
      <c r="AB533" s="44">
        <f t="shared" si="107"/>
        <v>0</v>
      </c>
      <c r="AC533" s="44">
        <f t="shared" si="108"/>
        <v>0</v>
      </c>
      <c r="AD533" s="44">
        <f t="shared" si="109"/>
        <v>0</v>
      </c>
      <c r="AE533" s="12">
        <f t="shared" si="110"/>
        <v>466.66170629370629</v>
      </c>
    </row>
    <row r="534" spans="1:31" ht="12.6" hidden="1" customHeight="1" x14ac:dyDescent="0.2">
      <c r="A534" s="26" t="s">
        <v>564</v>
      </c>
      <c r="B534" s="19"/>
      <c r="C534" s="19"/>
      <c r="D534" s="20"/>
      <c r="E534" s="21"/>
      <c r="F534" s="22"/>
      <c r="G534" s="21"/>
      <c r="H534" s="22"/>
      <c r="I534" s="20"/>
      <c r="J534" s="20">
        <v>473</v>
      </c>
      <c r="K534" s="20"/>
      <c r="L534" s="20"/>
      <c r="M534" s="20"/>
      <c r="N534" s="20"/>
      <c r="O534" s="20">
        <v>473</v>
      </c>
      <c r="P534" s="23" t="str">
        <f>VLOOKUP(A534,'ИЗ ОСНОВЫ НОМЕНКЛАТУР'!D:E,2,0)</f>
        <v>Кромочные материалы</v>
      </c>
      <c r="Q534" s="23" t="str">
        <f>VLOOKUP(A534,'ИЗ ОСНОВЫ НОМЕНКЛАТУР'!D:F,3,0)</f>
        <v>Кромка ПВХ Турция</v>
      </c>
      <c r="R534" s="40">
        <f>VLOOKUP(A:A,'ИЗ ОСНОВЫ НОМЕНКЛАТУР'!D:G,4,0)</f>
        <v>105.64</v>
      </c>
      <c r="S534" s="12" t="str">
        <f>VLOOKUP(A:A,'ИЗ ОСНОВЫ НОМЕНКЛАТУР'!D:H,5,0)</f>
        <v>C</v>
      </c>
      <c r="T534" s="44">
        <f t="shared" si="99"/>
        <v>0</v>
      </c>
      <c r="U534" s="44">
        <f t="shared" si="100"/>
        <v>0</v>
      </c>
      <c r="V534" s="44">
        <f t="shared" si="101"/>
        <v>0</v>
      </c>
      <c r="W534" s="44">
        <f t="shared" si="102"/>
        <v>0</v>
      </c>
      <c r="X534" s="44">
        <f t="shared" si="103"/>
        <v>0</v>
      </c>
      <c r="Y534" s="44">
        <f t="shared" si="104"/>
        <v>0</v>
      </c>
      <c r="Z534" s="44">
        <f t="shared" si="105"/>
        <v>49967.72</v>
      </c>
      <c r="AA534" s="44">
        <f t="shared" si="106"/>
        <v>0</v>
      </c>
      <c r="AB534" s="44">
        <f t="shared" si="107"/>
        <v>0</v>
      </c>
      <c r="AC534" s="44">
        <f t="shared" si="108"/>
        <v>0</v>
      </c>
      <c r="AD534" s="44">
        <f t="shared" si="109"/>
        <v>0</v>
      </c>
      <c r="AE534" s="12">
        <f t="shared" si="110"/>
        <v>49967.72</v>
      </c>
    </row>
    <row r="535" spans="1:31" ht="12.6" hidden="1" customHeight="1" x14ac:dyDescent="0.2">
      <c r="A535" s="26" t="s">
        <v>568</v>
      </c>
      <c r="B535" s="19"/>
      <c r="C535" s="19"/>
      <c r="D535" s="20"/>
      <c r="E535" s="21"/>
      <c r="F535" s="22"/>
      <c r="G535" s="21"/>
      <c r="H535" s="22"/>
      <c r="I535" s="20"/>
      <c r="J535" s="20">
        <v>100</v>
      </c>
      <c r="K535" s="20"/>
      <c r="L535" s="20"/>
      <c r="M535" s="20"/>
      <c r="N535" s="20"/>
      <c r="O535" s="20">
        <v>100</v>
      </c>
      <c r="P535" s="23" t="str">
        <f>VLOOKUP(A535,'ИЗ ОСНОВЫ НОМЕНКЛАТУР'!D:E,2,0)</f>
        <v>Кромочные материалы</v>
      </c>
      <c r="Q535" s="23" t="str">
        <f>VLOOKUP(A535,'ИЗ ОСНОВЫ НОМЕНКЛАТУР'!D:F,3,0)</f>
        <v>Кромка ПВХ Турция</v>
      </c>
      <c r="R535" s="40">
        <f>VLOOKUP(A:A,'ИЗ ОСНОВЫ НОМЕНКЛАТУР'!D:G,4,0)</f>
        <v>103.77513368983958</v>
      </c>
      <c r="S535" s="12" t="str">
        <f>VLOOKUP(A:A,'ИЗ ОСНОВЫ НОМЕНКЛАТУР'!D:H,5,0)</f>
        <v>C</v>
      </c>
      <c r="T535" s="44">
        <f t="shared" si="99"/>
        <v>0</v>
      </c>
      <c r="U535" s="44">
        <f t="shared" si="100"/>
        <v>0</v>
      </c>
      <c r="V535" s="44">
        <f t="shared" si="101"/>
        <v>0</v>
      </c>
      <c r="W535" s="44">
        <f t="shared" si="102"/>
        <v>0</v>
      </c>
      <c r="X535" s="44">
        <f t="shared" si="103"/>
        <v>0</v>
      </c>
      <c r="Y535" s="44">
        <f t="shared" si="104"/>
        <v>0</v>
      </c>
      <c r="Z535" s="44">
        <f t="shared" si="105"/>
        <v>10377.513368983959</v>
      </c>
      <c r="AA535" s="44">
        <f t="shared" si="106"/>
        <v>0</v>
      </c>
      <c r="AB535" s="44">
        <f t="shared" si="107"/>
        <v>0</v>
      </c>
      <c r="AC535" s="44">
        <f t="shared" si="108"/>
        <v>0</v>
      </c>
      <c r="AD535" s="44">
        <f t="shared" si="109"/>
        <v>0</v>
      </c>
      <c r="AE535" s="12">
        <f t="shared" si="110"/>
        <v>10377.513368983959</v>
      </c>
    </row>
    <row r="536" spans="1:31" ht="12.6" hidden="1" customHeight="1" x14ac:dyDescent="0.2">
      <c r="A536" s="26" t="s">
        <v>595</v>
      </c>
      <c r="B536" s="19"/>
      <c r="C536" s="19"/>
      <c r="D536" s="20"/>
      <c r="E536" s="21"/>
      <c r="F536" s="22"/>
      <c r="G536" s="21"/>
      <c r="H536" s="22"/>
      <c r="I536" s="20"/>
      <c r="J536" s="20">
        <v>1630</v>
      </c>
      <c r="K536" s="20"/>
      <c r="L536" s="20"/>
      <c r="M536" s="20"/>
      <c r="N536" s="20"/>
      <c r="O536" s="20">
        <v>1630</v>
      </c>
      <c r="P536" s="23" t="str">
        <f>VLOOKUP(A536,'ИЗ ОСНОВЫ НОМЕНКЛАТУР'!D:E,2,0)</f>
        <v>Кромочные материалы</v>
      </c>
      <c r="Q536" s="23" t="str">
        <f>VLOOKUP(A536,'ИЗ ОСНОВЫ НОМЕНКЛАТУР'!D:F,3,0)</f>
        <v>Кромка ПВХ Турция</v>
      </c>
      <c r="R536" s="40">
        <f>VLOOKUP(A:A,'ИЗ ОСНОВЫ НОМЕНКЛАТУР'!D:G,4,0)</f>
        <v>97.02489497135582</v>
      </c>
      <c r="S536" s="12" t="str">
        <f>VLOOKUP(A:A,'ИЗ ОСНОВЫ НОМЕНКЛАТУР'!D:H,5,0)</f>
        <v>C</v>
      </c>
      <c r="T536" s="44">
        <f t="shared" si="99"/>
        <v>0</v>
      </c>
      <c r="U536" s="44">
        <f t="shared" si="100"/>
        <v>0</v>
      </c>
      <c r="V536" s="44">
        <f t="shared" si="101"/>
        <v>0</v>
      </c>
      <c r="W536" s="44">
        <f t="shared" si="102"/>
        <v>0</v>
      </c>
      <c r="X536" s="44">
        <f t="shared" si="103"/>
        <v>0</v>
      </c>
      <c r="Y536" s="44">
        <f t="shared" si="104"/>
        <v>0</v>
      </c>
      <c r="Z536" s="44">
        <f t="shared" si="105"/>
        <v>158150.57880331</v>
      </c>
      <c r="AA536" s="44">
        <f t="shared" si="106"/>
        <v>0</v>
      </c>
      <c r="AB536" s="44">
        <f t="shared" si="107"/>
        <v>0</v>
      </c>
      <c r="AC536" s="44">
        <f t="shared" si="108"/>
        <v>0</v>
      </c>
      <c r="AD536" s="44">
        <f t="shared" si="109"/>
        <v>0</v>
      </c>
      <c r="AE536" s="12">
        <f t="shared" si="110"/>
        <v>158150.57880331</v>
      </c>
    </row>
    <row r="537" spans="1:31" ht="12.6" hidden="1" customHeight="1" x14ac:dyDescent="0.2">
      <c r="A537" s="26" t="s">
        <v>572</v>
      </c>
      <c r="B537" s="19"/>
      <c r="C537" s="19"/>
      <c r="D537" s="20"/>
      <c r="E537" s="21"/>
      <c r="F537" s="22"/>
      <c r="G537" s="21"/>
      <c r="H537" s="22"/>
      <c r="I537" s="20"/>
      <c r="J537" s="20">
        <v>936</v>
      </c>
      <c r="K537" s="20"/>
      <c r="L537" s="20"/>
      <c r="M537" s="20"/>
      <c r="N537" s="20"/>
      <c r="O537" s="20">
        <v>936</v>
      </c>
      <c r="P537" s="23" t="str">
        <f>VLOOKUP(A537,'ИЗ ОСНОВЫ НОМЕНКЛАТУР'!D:E,2,0)</f>
        <v>Кромочные материалы</v>
      </c>
      <c r="Q537" s="23" t="str">
        <f>VLOOKUP(A537,'ИЗ ОСНОВЫ НОМЕНКЛАТУР'!D:F,3,0)</f>
        <v>Кромка ПВХ Турция</v>
      </c>
      <c r="R537" s="40">
        <f>VLOOKUP(A:A,'ИЗ ОСНОВЫ НОМЕНКЛАТУР'!D:G,4,0)</f>
        <v>104.97476851851852</v>
      </c>
      <c r="S537" s="12" t="str">
        <f>VLOOKUP(A:A,'ИЗ ОСНОВЫ НОМЕНКЛАТУР'!D:H,5,0)</f>
        <v>C</v>
      </c>
      <c r="T537" s="44">
        <f t="shared" si="99"/>
        <v>0</v>
      </c>
      <c r="U537" s="44">
        <f t="shared" si="100"/>
        <v>0</v>
      </c>
      <c r="V537" s="44">
        <f t="shared" si="101"/>
        <v>0</v>
      </c>
      <c r="W537" s="44">
        <f t="shared" si="102"/>
        <v>0</v>
      </c>
      <c r="X537" s="44">
        <f t="shared" si="103"/>
        <v>0</v>
      </c>
      <c r="Y537" s="44">
        <f t="shared" si="104"/>
        <v>0</v>
      </c>
      <c r="Z537" s="44">
        <f t="shared" si="105"/>
        <v>98256.383333333331</v>
      </c>
      <c r="AA537" s="44">
        <f t="shared" si="106"/>
        <v>0</v>
      </c>
      <c r="AB537" s="44">
        <f t="shared" si="107"/>
        <v>0</v>
      </c>
      <c r="AC537" s="44">
        <f t="shared" si="108"/>
        <v>0</v>
      </c>
      <c r="AD537" s="44">
        <f t="shared" si="109"/>
        <v>0</v>
      </c>
      <c r="AE537" s="12">
        <f t="shared" si="110"/>
        <v>98256.383333333331</v>
      </c>
    </row>
    <row r="538" spans="1:31" ht="12.6" hidden="1" customHeight="1" x14ac:dyDescent="0.2">
      <c r="A538" s="26" t="s">
        <v>287</v>
      </c>
      <c r="B538" s="19"/>
      <c r="C538" s="19"/>
      <c r="D538" s="20">
        <v>231</v>
      </c>
      <c r="E538" s="20">
        <v>100</v>
      </c>
      <c r="F538" s="20"/>
      <c r="G538" s="20">
        <v>322</v>
      </c>
      <c r="H538" s="20"/>
      <c r="I538" s="20">
        <v>5100</v>
      </c>
      <c r="J538" s="20">
        <v>702</v>
      </c>
      <c r="K538" s="20">
        <v>2100</v>
      </c>
      <c r="L538" s="20">
        <v>58</v>
      </c>
      <c r="M538" s="20">
        <v>800</v>
      </c>
      <c r="N538" s="20">
        <v>368</v>
      </c>
      <c r="O538" s="20">
        <v>9781</v>
      </c>
      <c r="P538" s="23" t="str">
        <f>VLOOKUP(A538,'ИЗ ОСНОВЫ НОМЕНКЛАТУР'!D:E,2,0)</f>
        <v>Кромочные материалы</v>
      </c>
      <c r="Q538" s="23" t="str">
        <f>VLOOKUP(A538,'ИЗ ОСНОВЫ НОМЕНКЛАТУР'!D:F,3,0)</f>
        <v>Кромка ПВХ Китай</v>
      </c>
      <c r="R538" s="40">
        <f>VLOOKUP(A:A,'ИЗ ОСНОВЫ НОМЕНКЛАТУР'!D:G,4,0)</f>
        <v>81.259693641618497</v>
      </c>
      <c r="S538" s="12" t="str">
        <f>VLOOKUP(A:A,'ИЗ ОСНОВЫ НОМЕНКЛАТУР'!D:H,5,0)</f>
        <v>C</v>
      </c>
      <c r="T538" s="44">
        <f t="shared" si="99"/>
        <v>18770.989231213873</v>
      </c>
      <c r="U538" s="44">
        <f t="shared" si="100"/>
        <v>8125.9693641618496</v>
      </c>
      <c r="V538" s="44">
        <f t="shared" si="101"/>
        <v>0</v>
      </c>
      <c r="W538" s="44">
        <f t="shared" si="102"/>
        <v>26165.621352601156</v>
      </c>
      <c r="X538" s="44">
        <f t="shared" si="103"/>
        <v>0</v>
      </c>
      <c r="Y538" s="44">
        <f t="shared" si="104"/>
        <v>414424.43757225433</v>
      </c>
      <c r="Z538" s="44">
        <f t="shared" si="105"/>
        <v>57044.304936416185</v>
      </c>
      <c r="AA538" s="44">
        <f t="shared" si="106"/>
        <v>170645.35664739885</v>
      </c>
      <c r="AB538" s="44">
        <f t="shared" si="107"/>
        <v>4713.062231213873</v>
      </c>
      <c r="AC538" s="44">
        <f t="shared" si="108"/>
        <v>65007.754913294797</v>
      </c>
      <c r="AD538" s="44">
        <f t="shared" si="109"/>
        <v>29903.567260115607</v>
      </c>
      <c r="AE538" s="12">
        <f t="shared" si="110"/>
        <v>794801.06350867054</v>
      </c>
    </row>
    <row r="539" spans="1:31" ht="12.6" hidden="1" customHeight="1" x14ac:dyDescent="0.2">
      <c r="A539" s="26" t="s">
        <v>596</v>
      </c>
      <c r="B539" s="19"/>
      <c r="C539" s="19"/>
      <c r="D539" s="20"/>
      <c r="E539" s="21"/>
      <c r="F539" s="22"/>
      <c r="G539" s="21"/>
      <c r="H539" s="22"/>
      <c r="I539" s="20"/>
      <c r="J539" s="20">
        <v>18</v>
      </c>
      <c r="K539" s="20"/>
      <c r="L539" s="20"/>
      <c r="M539" s="20"/>
      <c r="N539" s="20"/>
      <c r="O539" s="20">
        <v>18</v>
      </c>
      <c r="P539" s="23" t="str">
        <f>VLOOKUP(A539,'ИЗ ОСНОВЫ НОМЕНКЛАТУР'!D:E,2,0)</f>
        <v>Кромочные материалы</v>
      </c>
      <c r="Q539" s="23" t="str">
        <f>VLOOKUP(A539,'ИЗ ОСНОВЫ НОМЕНКЛАТУР'!D:F,3,0)</f>
        <v>Кромка ПВХ Турция</v>
      </c>
      <c r="R539" s="40">
        <f>VLOOKUP(A:A,'ИЗ ОСНОВЫ НОМЕНКЛАТУР'!D:G,4,0)</f>
        <v>102.60604755784063</v>
      </c>
      <c r="S539" s="12" t="str">
        <f>VLOOKUP(A:A,'ИЗ ОСНОВЫ НОМЕНКЛАТУР'!D:H,5,0)</f>
        <v>C</v>
      </c>
      <c r="T539" s="44">
        <f t="shared" si="99"/>
        <v>0</v>
      </c>
      <c r="U539" s="44">
        <f t="shared" si="100"/>
        <v>0</v>
      </c>
      <c r="V539" s="44">
        <f t="shared" si="101"/>
        <v>0</v>
      </c>
      <c r="W539" s="44">
        <f t="shared" si="102"/>
        <v>0</v>
      </c>
      <c r="X539" s="44">
        <f t="shared" si="103"/>
        <v>0</v>
      </c>
      <c r="Y539" s="44">
        <f t="shared" si="104"/>
        <v>0</v>
      </c>
      <c r="Z539" s="44">
        <f t="shared" si="105"/>
        <v>1846.9088560411312</v>
      </c>
      <c r="AA539" s="44">
        <f t="shared" si="106"/>
        <v>0</v>
      </c>
      <c r="AB539" s="44">
        <f t="shared" si="107"/>
        <v>0</v>
      </c>
      <c r="AC539" s="44">
        <f t="shared" si="108"/>
        <v>0</v>
      </c>
      <c r="AD539" s="44">
        <f t="shared" si="109"/>
        <v>0</v>
      </c>
      <c r="AE539" s="12">
        <f t="shared" si="110"/>
        <v>1846.9088560411312</v>
      </c>
    </row>
    <row r="540" spans="1:31" ht="12.6" hidden="1" customHeight="1" x14ac:dyDescent="0.2">
      <c r="A540" s="26" t="s">
        <v>600</v>
      </c>
      <c r="B540" s="19"/>
      <c r="C540" s="19"/>
      <c r="D540" s="20"/>
      <c r="E540" s="21"/>
      <c r="F540" s="22"/>
      <c r="G540" s="21"/>
      <c r="H540" s="22"/>
      <c r="I540" s="20"/>
      <c r="J540" s="20">
        <v>605</v>
      </c>
      <c r="K540" s="20"/>
      <c r="L540" s="20"/>
      <c r="M540" s="20"/>
      <c r="N540" s="20"/>
      <c r="O540" s="20">
        <v>605</v>
      </c>
      <c r="P540" s="23" t="str">
        <f>VLOOKUP(A540,'ИЗ ОСНОВЫ НОМЕНКЛАТУР'!D:E,2,0)</f>
        <v>Кромочные материалы</v>
      </c>
      <c r="Q540" s="23" t="str">
        <f>VLOOKUP(A540,'ИЗ ОСНОВЫ НОМЕНКЛАТУР'!D:F,3,0)</f>
        <v>Кромка ПВХ Турция</v>
      </c>
      <c r="R540" s="40">
        <f>VLOOKUP(A:A,'ИЗ ОСНОВЫ НОМЕНКЛАТУР'!D:G,4,0)</f>
        <v>72.67140970350404</v>
      </c>
      <c r="S540" s="12" t="str">
        <f>VLOOKUP(A:A,'ИЗ ОСНОВЫ НОМЕНКЛАТУР'!D:H,5,0)</f>
        <v>C</v>
      </c>
      <c r="T540" s="44">
        <f t="shared" si="99"/>
        <v>0</v>
      </c>
      <c r="U540" s="44">
        <f t="shared" si="100"/>
        <v>0</v>
      </c>
      <c r="V540" s="44">
        <f t="shared" si="101"/>
        <v>0</v>
      </c>
      <c r="W540" s="44">
        <f t="shared" si="102"/>
        <v>0</v>
      </c>
      <c r="X540" s="44">
        <f t="shared" si="103"/>
        <v>0</v>
      </c>
      <c r="Y540" s="44">
        <f t="shared" si="104"/>
        <v>0</v>
      </c>
      <c r="Z540" s="44">
        <f t="shared" si="105"/>
        <v>43966.202870619942</v>
      </c>
      <c r="AA540" s="44">
        <f t="shared" si="106"/>
        <v>0</v>
      </c>
      <c r="AB540" s="44">
        <f t="shared" si="107"/>
        <v>0</v>
      </c>
      <c r="AC540" s="44">
        <f t="shared" si="108"/>
        <v>0</v>
      </c>
      <c r="AD540" s="44">
        <f t="shared" si="109"/>
        <v>0</v>
      </c>
      <c r="AE540" s="12">
        <f t="shared" si="110"/>
        <v>43966.202870619942</v>
      </c>
    </row>
    <row r="541" spans="1:31" ht="12.6" hidden="1" customHeight="1" x14ac:dyDescent="0.2">
      <c r="A541" s="26" t="s">
        <v>576</v>
      </c>
      <c r="B541" s="19"/>
      <c r="C541" s="19"/>
      <c r="D541" s="20"/>
      <c r="E541" s="21"/>
      <c r="F541" s="22"/>
      <c r="G541" s="21"/>
      <c r="H541" s="22"/>
      <c r="I541" s="20"/>
      <c r="J541" s="20">
        <v>148</v>
      </c>
      <c r="K541" s="20"/>
      <c r="L541" s="20"/>
      <c r="M541" s="20"/>
      <c r="N541" s="20"/>
      <c r="O541" s="20">
        <v>148</v>
      </c>
      <c r="P541" s="23" t="str">
        <f>VLOOKUP(A541,'ИЗ ОСНОВЫ НОМЕНКЛАТУР'!D:E,2,0)</f>
        <v>Кромочные материалы</v>
      </c>
      <c r="Q541" s="23" t="str">
        <f>VLOOKUP(A541,'ИЗ ОСНОВЫ НОМЕНКЛАТУР'!D:F,3,0)</f>
        <v>Кромка ПВХ Турция</v>
      </c>
      <c r="R541" s="40">
        <f>VLOOKUP(A:A,'ИЗ ОСНОВЫ НОМЕНКЛАТУР'!D:G,4,0)</f>
        <v>106.68131313131313</v>
      </c>
      <c r="S541" s="12" t="str">
        <f>VLOOKUP(A:A,'ИЗ ОСНОВЫ НОМЕНКЛАТУР'!D:H,5,0)</f>
        <v>C</v>
      </c>
      <c r="T541" s="44">
        <f t="shared" si="99"/>
        <v>0</v>
      </c>
      <c r="U541" s="44">
        <f t="shared" si="100"/>
        <v>0</v>
      </c>
      <c r="V541" s="44">
        <f t="shared" si="101"/>
        <v>0</v>
      </c>
      <c r="W541" s="44">
        <f t="shared" si="102"/>
        <v>0</v>
      </c>
      <c r="X541" s="44">
        <f t="shared" si="103"/>
        <v>0</v>
      </c>
      <c r="Y541" s="44">
        <f t="shared" si="104"/>
        <v>0</v>
      </c>
      <c r="Z541" s="44">
        <f t="shared" si="105"/>
        <v>15788.834343434344</v>
      </c>
      <c r="AA541" s="44">
        <f t="shared" si="106"/>
        <v>0</v>
      </c>
      <c r="AB541" s="44">
        <f t="shared" si="107"/>
        <v>0</v>
      </c>
      <c r="AC541" s="44">
        <f t="shared" si="108"/>
        <v>0</v>
      </c>
      <c r="AD541" s="44">
        <f t="shared" si="109"/>
        <v>0</v>
      </c>
      <c r="AE541" s="12">
        <f t="shared" si="110"/>
        <v>15788.834343434344</v>
      </c>
    </row>
    <row r="542" spans="1:31" ht="12.6" hidden="1" customHeight="1" x14ac:dyDescent="0.2">
      <c r="A542" s="26" t="s">
        <v>545</v>
      </c>
      <c r="B542" s="19"/>
      <c r="C542" s="19"/>
      <c r="D542" s="20"/>
      <c r="E542" s="21"/>
      <c r="F542" s="22"/>
      <c r="G542" s="21"/>
      <c r="H542" s="22"/>
      <c r="I542" s="20"/>
      <c r="J542" s="20">
        <v>200</v>
      </c>
      <c r="K542" s="20"/>
      <c r="L542" s="20"/>
      <c r="M542" s="20"/>
      <c r="N542" s="20"/>
      <c r="O542" s="20">
        <v>200</v>
      </c>
      <c r="P542" s="23" t="str">
        <f>VLOOKUP(A542,'ИЗ ОСНОВЫ НОМЕНКЛАТУР'!D:E,2,0)</f>
        <v>Кромочные материалы</v>
      </c>
      <c r="Q542" s="23" t="str">
        <f>VLOOKUP(A542,'ИЗ ОСНОВЫ НОМЕНКЛАТУР'!D:F,3,0)</f>
        <v>Кромка ПВХ Турция</v>
      </c>
      <c r="R542" s="40">
        <f>VLOOKUP(A:A,'ИЗ ОСНОВЫ НОМЕНКЛАТУР'!D:G,4,0)</f>
        <v>63.382631578947368</v>
      </c>
      <c r="S542" s="12" t="str">
        <f>VLOOKUP(A:A,'ИЗ ОСНОВЫ НОМЕНКЛАТУР'!D:H,5,0)</f>
        <v>C</v>
      </c>
      <c r="T542" s="44">
        <f t="shared" si="99"/>
        <v>0</v>
      </c>
      <c r="U542" s="44">
        <f t="shared" si="100"/>
        <v>0</v>
      </c>
      <c r="V542" s="44">
        <f t="shared" si="101"/>
        <v>0</v>
      </c>
      <c r="W542" s="44">
        <f t="shared" si="102"/>
        <v>0</v>
      </c>
      <c r="X542" s="44">
        <f t="shared" si="103"/>
        <v>0</v>
      </c>
      <c r="Y542" s="44">
        <f t="shared" si="104"/>
        <v>0</v>
      </c>
      <c r="Z542" s="44">
        <f t="shared" si="105"/>
        <v>12676.526315789473</v>
      </c>
      <c r="AA542" s="44">
        <f t="shared" si="106"/>
        <v>0</v>
      </c>
      <c r="AB542" s="44">
        <f t="shared" si="107"/>
        <v>0</v>
      </c>
      <c r="AC542" s="44">
        <f t="shared" si="108"/>
        <v>0</v>
      </c>
      <c r="AD542" s="44">
        <f t="shared" si="109"/>
        <v>0</v>
      </c>
      <c r="AE542" s="12">
        <f t="shared" si="110"/>
        <v>12676.526315789473</v>
      </c>
    </row>
    <row r="543" spans="1:31" ht="12.6" hidden="1" customHeight="1" x14ac:dyDescent="0.2">
      <c r="A543" s="26" t="s">
        <v>4283</v>
      </c>
      <c r="B543" s="19"/>
      <c r="C543" s="19"/>
      <c r="D543" s="20"/>
      <c r="E543" s="21"/>
      <c r="F543" s="22"/>
      <c r="G543" s="21"/>
      <c r="H543" s="22"/>
      <c r="I543" s="20"/>
      <c r="J543" s="20"/>
      <c r="K543" s="20">
        <v>700</v>
      </c>
      <c r="L543" s="20"/>
      <c r="M543" s="20"/>
      <c r="N543" s="20">
        <v>200</v>
      </c>
      <c r="O543" s="20">
        <v>900</v>
      </c>
      <c r="P543" s="23" t="str">
        <f>VLOOKUP(A543,'ИЗ ОСНОВЫ НОМЕНКЛАТУР'!D:E,2,0)</f>
        <v>Кромочные материалы</v>
      </c>
      <c r="Q543" s="23" t="str">
        <f>VLOOKUP(A543,'ИЗ ОСНОВЫ НОМЕНКЛАТУР'!D:F,3,0)</f>
        <v>Распродажа кромка</v>
      </c>
      <c r="R543" s="40">
        <f>VLOOKUP(A:A,'ИЗ ОСНОВЫ НОМЕНКЛАТУР'!D:G,4,0)</f>
        <v>64.905555555555551</v>
      </c>
      <c r="S543" s="12" t="str">
        <f>VLOOKUP(A:A,'ИЗ ОСНОВЫ НОМЕНКЛАТУР'!D:H,5,0)</f>
        <v>C</v>
      </c>
      <c r="T543" s="44">
        <f t="shared" si="99"/>
        <v>0</v>
      </c>
      <c r="U543" s="44">
        <f t="shared" si="100"/>
        <v>0</v>
      </c>
      <c r="V543" s="44">
        <f t="shared" si="101"/>
        <v>0</v>
      </c>
      <c r="W543" s="44">
        <f t="shared" si="102"/>
        <v>0</v>
      </c>
      <c r="X543" s="44">
        <f t="shared" si="103"/>
        <v>0</v>
      </c>
      <c r="Y543" s="44">
        <f t="shared" si="104"/>
        <v>0</v>
      </c>
      <c r="Z543" s="44">
        <f t="shared" si="105"/>
        <v>0</v>
      </c>
      <c r="AA543" s="44">
        <f t="shared" si="106"/>
        <v>45433.888888888883</v>
      </c>
      <c r="AB543" s="44">
        <f t="shared" si="107"/>
        <v>0</v>
      </c>
      <c r="AC543" s="44">
        <f t="shared" si="108"/>
        <v>0</v>
      </c>
      <c r="AD543" s="44">
        <f t="shared" si="109"/>
        <v>12981.111111111109</v>
      </c>
      <c r="AE543" s="12">
        <f t="shared" si="110"/>
        <v>58414.999999999993</v>
      </c>
    </row>
    <row r="544" spans="1:31" ht="12.6" hidden="1" customHeight="1" x14ac:dyDescent="0.2">
      <c r="A544" s="26" t="s">
        <v>598</v>
      </c>
      <c r="B544" s="19"/>
      <c r="C544" s="19"/>
      <c r="D544" s="20"/>
      <c r="E544" s="21"/>
      <c r="F544" s="22"/>
      <c r="G544" s="21"/>
      <c r="H544" s="22"/>
      <c r="I544" s="20"/>
      <c r="J544" s="20">
        <v>4412</v>
      </c>
      <c r="K544" s="20"/>
      <c r="L544" s="20"/>
      <c r="M544" s="20"/>
      <c r="N544" s="20"/>
      <c r="O544" s="20">
        <v>4412</v>
      </c>
      <c r="P544" s="23" t="str">
        <f>VLOOKUP(A544,'ИЗ ОСНОВЫ НОМЕНКЛАТУР'!D:E,2,0)</f>
        <v>Кромочные материалы</v>
      </c>
      <c r="Q544" s="23" t="str">
        <f>VLOOKUP(A544,'ИЗ ОСНОВЫ НОМЕНКЛАТУР'!D:F,3,0)</f>
        <v>Кромка ПВХ Турция</v>
      </c>
      <c r="R544" s="40">
        <f>VLOOKUP(A:A,'ИЗ ОСНОВЫ НОМЕНКЛАТУР'!D:G,4,0)</f>
        <v>105.56957233848954</v>
      </c>
      <c r="S544" s="12" t="str">
        <f>VLOOKUP(A:A,'ИЗ ОСНОВЫ НОМЕНКЛАТУР'!D:H,5,0)</f>
        <v>C</v>
      </c>
      <c r="T544" s="44">
        <f t="shared" si="99"/>
        <v>0</v>
      </c>
      <c r="U544" s="44">
        <f t="shared" si="100"/>
        <v>0</v>
      </c>
      <c r="V544" s="44">
        <f t="shared" si="101"/>
        <v>0</v>
      </c>
      <c r="W544" s="44">
        <f t="shared" si="102"/>
        <v>0</v>
      </c>
      <c r="X544" s="44">
        <f t="shared" si="103"/>
        <v>0</v>
      </c>
      <c r="Y544" s="44">
        <f t="shared" si="104"/>
        <v>0</v>
      </c>
      <c r="Z544" s="44">
        <f t="shared" si="105"/>
        <v>465772.95315741585</v>
      </c>
      <c r="AA544" s="44">
        <f t="shared" si="106"/>
        <v>0</v>
      </c>
      <c r="AB544" s="44">
        <f t="shared" si="107"/>
        <v>0</v>
      </c>
      <c r="AC544" s="44">
        <f t="shared" si="108"/>
        <v>0</v>
      </c>
      <c r="AD544" s="44">
        <f t="shared" si="109"/>
        <v>0</v>
      </c>
      <c r="AE544" s="12">
        <f t="shared" si="110"/>
        <v>465772.95315741585</v>
      </c>
    </row>
    <row r="545" spans="1:31" ht="12.6" hidden="1" customHeight="1" x14ac:dyDescent="0.2">
      <c r="A545" s="26" t="s">
        <v>603</v>
      </c>
      <c r="B545" s="19"/>
      <c r="C545" s="19"/>
      <c r="D545" s="20"/>
      <c r="E545" s="21"/>
      <c r="F545" s="22"/>
      <c r="G545" s="21"/>
      <c r="H545" s="22"/>
      <c r="I545" s="20"/>
      <c r="J545" s="20">
        <v>2482</v>
      </c>
      <c r="K545" s="20"/>
      <c r="L545" s="20"/>
      <c r="M545" s="20"/>
      <c r="N545" s="20"/>
      <c r="O545" s="20">
        <v>2482</v>
      </c>
      <c r="P545" s="23" t="str">
        <f>VLOOKUP(A545,'ИЗ ОСНОВЫ НОМЕНКЛАТУР'!D:E,2,0)</f>
        <v>Кромочные материалы</v>
      </c>
      <c r="Q545" s="23" t="str">
        <f>VLOOKUP(A545,'ИЗ ОСНОВЫ НОМЕНКЛАТУР'!D:F,3,0)</f>
        <v>Кромка ПВХ Турция</v>
      </c>
      <c r="R545" s="40">
        <f>VLOOKUP(A:A,'ИЗ ОСНОВЫ НОМЕНКЛАТУР'!D:G,4,0)</f>
        <v>71.083905846621107</v>
      </c>
      <c r="S545" s="12" t="str">
        <f>VLOOKUP(A:A,'ИЗ ОСНОВЫ НОМЕНКЛАТУР'!D:H,5,0)</f>
        <v>C</v>
      </c>
      <c r="T545" s="44">
        <f t="shared" si="99"/>
        <v>0</v>
      </c>
      <c r="U545" s="44">
        <f t="shared" si="100"/>
        <v>0</v>
      </c>
      <c r="V545" s="44">
        <f t="shared" si="101"/>
        <v>0</v>
      </c>
      <c r="W545" s="44">
        <f t="shared" si="102"/>
        <v>0</v>
      </c>
      <c r="X545" s="44">
        <f t="shared" si="103"/>
        <v>0</v>
      </c>
      <c r="Y545" s="44">
        <f t="shared" si="104"/>
        <v>0</v>
      </c>
      <c r="Z545" s="44">
        <f t="shared" si="105"/>
        <v>176430.25431131359</v>
      </c>
      <c r="AA545" s="44">
        <f t="shared" si="106"/>
        <v>0</v>
      </c>
      <c r="AB545" s="44">
        <f t="shared" si="107"/>
        <v>0</v>
      </c>
      <c r="AC545" s="44">
        <f t="shared" si="108"/>
        <v>0</v>
      </c>
      <c r="AD545" s="44">
        <f t="shared" si="109"/>
        <v>0</v>
      </c>
      <c r="AE545" s="12">
        <f t="shared" si="110"/>
        <v>176430.25431131359</v>
      </c>
    </row>
    <row r="546" spans="1:31" ht="12.6" hidden="1" customHeight="1" x14ac:dyDescent="0.2">
      <c r="A546" s="26" t="s">
        <v>575</v>
      </c>
      <c r="B546" s="19"/>
      <c r="C546" s="19"/>
      <c r="D546" s="20"/>
      <c r="E546" s="21"/>
      <c r="F546" s="22"/>
      <c r="G546" s="21"/>
      <c r="H546" s="22"/>
      <c r="I546" s="20"/>
      <c r="J546" s="20">
        <v>300</v>
      </c>
      <c r="K546" s="20"/>
      <c r="L546" s="20"/>
      <c r="M546" s="20"/>
      <c r="N546" s="20"/>
      <c r="O546" s="20">
        <v>300</v>
      </c>
      <c r="P546" s="23" t="str">
        <f>VLOOKUP(A546,'ИЗ ОСНОВЫ НОМЕНКЛАТУР'!D:E,2,0)</f>
        <v>Кромочные материалы</v>
      </c>
      <c r="Q546" s="23" t="str">
        <f>VLOOKUP(A546,'ИЗ ОСНОВЫ НОМЕНКЛАТУР'!D:F,3,0)</f>
        <v>Кромка ПВХ Турция</v>
      </c>
      <c r="R546" s="40">
        <f>VLOOKUP(A:A,'ИЗ ОСНОВЫ НОМЕНКЛАТУР'!D:G,4,0)</f>
        <v>61.901661538461539</v>
      </c>
      <c r="S546" s="12" t="str">
        <f>VLOOKUP(A:A,'ИЗ ОСНОВЫ НОМЕНКЛАТУР'!D:H,5,0)</f>
        <v>C</v>
      </c>
      <c r="T546" s="44">
        <f t="shared" si="99"/>
        <v>0</v>
      </c>
      <c r="U546" s="44">
        <f t="shared" si="100"/>
        <v>0</v>
      </c>
      <c r="V546" s="44">
        <f t="shared" si="101"/>
        <v>0</v>
      </c>
      <c r="W546" s="44">
        <f t="shared" si="102"/>
        <v>0</v>
      </c>
      <c r="X546" s="44">
        <f t="shared" si="103"/>
        <v>0</v>
      </c>
      <c r="Y546" s="44">
        <f t="shared" si="104"/>
        <v>0</v>
      </c>
      <c r="Z546" s="44">
        <f t="shared" si="105"/>
        <v>18570.49846153846</v>
      </c>
      <c r="AA546" s="44">
        <f t="shared" si="106"/>
        <v>0</v>
      </c>
      <c r="AB546" s="44">
        <f t="shared" si="107"/>
        <v>0</v>
      </c>
      <c r="AC546" s="44">
        <f t="shared" si="108"/>
        <v>0</v>
      </c>
      <c r="AD546" s="44">
        <f t="shared" si="109"/>
        <v>0</v>
      </c>
      <c r="AE546" s="12">
        <f t="shared" si="110"/>
        <v>18570.49846153846</v>
      </c>
    </row>
    <row r="547" spans="1:31" ht="12.6" hidden="1" customHeight="1" x14ac:dyDescent="0.2">
      <c r="A547" s="26" t="s">
        <v>567</v>
      </c>
      <c r="B547" s="19"/>
      <c r="C547" s="19"/>
      <c r="D547" s="20"/>
      <c r="E547" s="21"/>
      <c r="F547" s="22"/>
      <c r="G547" s="21"/>
      <c r="H547" s="22"/>
      <c r="I547" s="20"/>
      <c r="J547" s="20">
        <v>31</v>
      </c>
      <c r="K547" s="20"/>
      <c r="L547" s="20"/>
      <c r="M547" s="20"/>
      <c r="N547" s="20"/>
      <c r="O547" s="20">
        <v>31</v>
      </c>
      <c r="P547" s="23" t="str">
        <f>VLOOKUP(A547,'ИЗ ОСНОВЫ НОМЕНКЛАТУР'!D:E,2,0)</f>
        <v>Кромочные материалы</v>
      </c>
      <c r="Q547" s="23" t="str">
        <f>VLOOKUP(A547,'ИЗ ОСНОВЫ НОМЕНКЛАТУР'!D:F,3,0)</f>
        <v>Кромка ПВХ Турция</v>
      </c>
      <c r="R547" s="40">
        <f>VLOOKUP(A:A,'ИЗ ОСНОВЫ НОМЕНКЛАТУР'!D:G,4,0)</f>
        <v>98.551504424778756</v>
      </c>
      <c r="S547" s="12" t="str">
        <f>VLOOKUP(A:A,'ИЗ ОСНОВЫ НОМЕНКЛАТУР'!D:H,5,0)</f>
        <v>C</v>
      </c>
      <c r="T547" s="44">
        <f t="shared" si="99"/>
        <v>0</v>
      </c>
      <c r="U547" s="44">
        <f t="shared" si="100"/>
        <v>0</v>
      </c>
      <c r="V547" s="44">
        <f t="shared" si="101"/>
        <v>0</v>
      </c>
      <c r="W547" s="44">
        <f t="shared" si="102"/>
        <v>0</v>
      </c>
      <c r="X547" s="44">
        <f t="shared" si="103"/>
        <v>0</v>
      </c>
      <c r="Y547" s="44">
        <f t="shared" si="104"/>
        <v>0</v>
      </c>
      <c r="Z547" s="44">
        <f t="shared" si="105"/>
        <v>3055.0966371681416</v>
      </c>
      <c r="AA547" s="44">
        <f t="shared" si="106"/>
        <v>0</v>
      </c>
      <c r="AB547" s="44">
        <f t="shared" si="107"/>
        <v>0</v>
      </c>
      <c r="AC547" s="44">
        <f t="shared" si="108"/>
        <v>0</v>
      </c>
      <c r="AD547" s="44">
        <f t="shared" si="109"/>
        <v>0</v>
      </c>
      <c r="AE547" s="12">
        <f t="shared" si="110"/>
        <v>3055.0966371681416</v>
      </c>
    </row>
    <row r="548" spans="1:31" ht="12.6" hidden="1" customHeight="1" x14ac:dyDescent="0.2">
      <c r="A548" s="26" t="s">
        <v>851</v>
      </c>
      <c r="B548" s="19"/>
      <c r="C548" s="19"/>
      <c r="D548" s="20"/>
      <c r="E548" s="21"/>
      <c r="F548" s="22"/>
      <c r="G548" s="21"/>
      <c r="H548" s="22"/>
      <c r="I548" s="20"/>
      <c r="J548" s="20"/>
      <c r="K548" s="20"/>
      <c r="L548" s="20"/>
      <c r="M548" s="20"/>
      <c r="N548" s="20">
        <v>31</v>
      </c>
      <c r="O548" s="20">
        <v>31</v>
      </c>
      <c r="P548" s="23" t="str">
        <f>VLOOKUP(A548,'ИЗ ОСНОВЫ НОМЕНКЛАТУР'!D:E,2,0)</f>
        <v>Кромочные материалы</v>
      </c>
      <c r="Q548" s="23" t="str">
        <f>VLOOKUP(A548,'ИЗ ОСНОВЫ НОМЕНКЛАТУР'!D:F,3,0)</f>
        <v>Распродажа кромка</v>
      </c>
      <c r="R548" s="40">
        <f>VLOOKUP(A:A,'ИЗ ОСНОВЫ НОМЕНКЛАТУР'!D:G,4,0)</f>
        <v>21.681196777905637</v>
      </c>
      <c r="S548" s="12" t="str">
        <f>VLOOKUP(A:A,'ИЗ ОСНОВЫ НОМЕНКЛАТУР'!D:H,5,0)</f>
        <v>C</v>
      </c>
      <c r="T548" s="44">
        <f t="shared" si="99"/>
        <v>0</v>
      </c>
      <c r="U548" s="44">
        <f t="shared" si="100"/>
        <v>0</v>
      </c>
      <c r="V548" s="44">
        <f t="shared" si="101"/>
        <v>0</v>
      </c>
      <c r="W548" s="44">
        <f t="shared" si="102"/>
        <v>0</v>
      </c>
      <c r="X548" s="44">
        <f t="shared" si="103"/>
        <v>0</v>
      </c>
      <c r="Y548" s="44">
        <f t="shared" si="104"/>
        <v>0</v>
      </c>
      <c r="Z548" s="44">
        <f t="shared" si="105"/>
        <v>0</v>
      </c>
      <c r="AA548" s="44">
        <f t="shared" si="106"/>
        <v>0</v>
      </c>
      <c r="AB548" s="44">
        <f t="shared" si="107"/>
        <v>0</v>
      </c>
      <c r="AC548" s="44">
        <f t="shared" si="108"/>
        <v>0</v>
      </c>
      <c r="AD548" s="44">
        <f t="shared" si="109"/>
        <v>672.11710011507478</v>
      </c>
      <c r="AE548" s="12">
        <f t="shared" si="110"/>
        <v>672.11710011507478</v>
      </c>
    </row>
    <row r="549" spans="1:31" ht="12.6" hidden="1" customHeight="1" x14ac:dyDescent="0.2">
      <c r="A549" s="26" t="s">
        <v>604</v>
      </c>
      <c r="B549" s="19"/>
      <c r="C549" s="19"/>
      <c r="D549" s="20"/>
      <c r="E549" s="21"/>
      <c r="F549" s="22"/>
      <c r="G549" s="21"/>
      <c r="H549" s="22"/>
      <c r="I549" s="20"/>
      <c r="J549" s="20">
        <v>1215</v>
      </c>
      <c r="K549" s="20"/>
      <c r="L549" s="20"/>
      <c r="M549" s="20"/>
      <c r="N549" s="20"/>
      <c r="O549" s="20">
        <v>1215</v>
      </c>
      <c r="P549" s="23" t="str">
        <f>VLOOKUP(A549,'ИЗ ОСНОВЫ НОМЕНКЛАТУР'!D:E,2,0)</f>
        <v>Кромочные материалы</v>
      </c>
      <c r="Q549" s="23" t="str">
        <f>VLOOKUP(A549,'ИЗ ОСНОВЫ НОМЕНКЛАТУР'!D:F,3,0)</f>
        <v>Кромка ПВХ Турция</v>
      </c>
      <c r="R549" s="40">
        <f>VLOOKUP(A:A,'ИЗ ОСНОВЫ НОМЕНКЛАТУР'!D:G,4,0)</f>
        <v>64.2000073244742</v>
      </c>
      <c r="S549" s="12" t="str">
        <f>VLOOKUP(A:A,'ИЗ ОСНОВЫ НОМЕНКЛАТУР'!D:H,5,0)</f>
        <v>B</v>
      </c>
      <c r="T549" s="44">
        <f t="shared" si="99"/>
        <v>0</v>
      </c>
      <c r="U549" s="44">
        <f t="shared" si="100"/>
        <v>0</v>
      </c>
      <c r="V549" s="44">
        <f t="shared" si="101"/>
        <v>0</v>
      </c>
      <c r="W549" s="44">
        <f t="shared" si="102"/>
        <v>0</v>
      </c>
      <c r="X549" s="44">
        <f t="shared" si="103"/>
        <v>0</v>
      </c>
      <c r="Y549" s="44">
        <f t="shared" si="104"/>
        <v>0</v>
      </c>
      <c r="Z549" s="44">
        <f t="shared" si="105"/>
        <v>78003.008899236156</v>
      </c>
      <c r="AA549" s="44">
        <f t="shared" si="106"/>
        <v>0</v>
      </c>
      <c r="AB549" s="44">
        <f t="shared" si="107"/>
        <v>0</v>
      </c>
      <c r="AC549" s="44">
        <f t="shared" si="108"/>
        <v>0</v>
      </c>
      <c r="AD549" s="44">
        <f t="shared" si="109"/>
        <v>0</v>
      </c>
      <c r="AE549" s="12">
        <f t="shared" si="110"/>
        <v>78003.008899236156</v>
      </c>
    </row>
    <row r="550" spans="1:31" ht="12.6" hidden="1" customHeight="1" x14ac:dyDescent="0.2">
      <c r="A550" s="26" t="s">
        <v>548</v>
      </c>
      <c r="B550" s="19"/>
      <c r="C550" s="19"/>
      <c r="D550" s="20"/>
      <c r="E550" s="21"/>
      <c r="F550" s="22"/>
      <c r="G550" s="21"/>
      <c r="H550" s="22"/>
      <c r="I550" s="20"/>
      <c r="J550" s="20"/>
      <c r="K550" s="20"/>
      <c r="L550" s="20"/>
      <c r="M550" s="20">
        <v>1400</v>
      </c>
      <c r="N550" s="20"/>
      <c r="O550" s="20">
        <v>1400</v>
      </c>
      <c r="P550" s="23" t="str">
        <f>VLOOKUP(A550,'ИЗ ОСНОВЫ НОМЕНКЛАТУР'!D:E,2,0)</f>
        <v>Кромочные материалы</v>
      </c>
      <c r="Q550" s="23" t="str">
        <f>VLOOKUP(A550,'ИЗ ОСНОВЫ НОМЕНКЛАТУР'!D:F,3,0)</f>
        <v>Кромка ПВХ Турция</v>
      </c>
      <c r="R550" s="40">
        <f>VLOOKUP(A:A,'ИЗ ОСНОВЫ НОМЕНКЛАТУР'!D:G,4,0)</f>
        <v>16.362165605095541</v>
      </c>
      <c r="S550" s="12" t="str">
        <f>VLOOKUP(A:A,'ИЗ ОСНОВЫ НОМЕНКЛАТУР'!D:H,5,0)</f>
        <v>C</v>
      </c>
      <c r="T550" s="44">
        <f t="shared" si="99"/>
        <v>0</v>
      </c>
      <c r="U550" s="44">
        <f t="shared" si="100"/>
        <v>0</v>
      </c>
      <c r="V550" s="44">
        <f t="shared" si="101"/>
        <v>0</v>
      </c>
      <c r="W550" s="44">
        <f t="shared" si="102"/>
        <v>0</v>
      </c>
      <c r="X550" s="44">
        <f t="shared" si="103"/>
        <v>0</v>
      </c>
      <c r="Y550" s="44">
        <f t="shared" si="104"/>
        <v>0</v>
      </c>
      <c r="Z550" s="44">
        <f t="shared" si="105"/>
        <v>0</v>
      </c>
      <c r="AA550" s="44">
        <f t="shared" si="106"/>
        <v>0</v>
      </c>
      <c r="AB550" s="44">
        <f t="shared" si="107"/>
        <v>0</v>
      </c>
      <c r="AC550" s="44">
        <f t="shared" si="108"/>
        <v>22907.031847133756</v>
      </c>
      <c r="AD550" s="44">
        <f t="shared" si="109"/>
        <v>0</v>
      </c>
      <c r="AE550" s="12">
        <f t="shared" si="110"/>
        <v>22907.031847133756</v>
      </c>
    </row>
    <row r="551" spans="1:31" ht="12.6" hidden="1" customHeight="1" x14ac:dyDescent="0.2">
      <c r="A551" s="26" t="s">
        <v>560</v>
      </c>
      <c r="B551" s="19"/>
      <c r="C551" s="19"/>
      <c r="D551" s="20"/>
      <c r="E551" s="21"/>
      <c r="F551" s="22"/>
      <c r="G551" s="21"/>
      <c r="H551" s="22"/>
      <c r="I551" s="20"/>
      <c r="J551" s="20">
        <v>596</v>
      </c>
      <c r="K551" s="20"/>
      <c r="L551" s="20"/>
      <c r="M551" s="20"/>
      <c r="N551" s="20"/>
      <c r="O551" s="20">
        <v>596</v>
      </c>
      <c r="P551" s="23" t="str">
        <f>VLOOKUP(A551,'ИЗ ОСНОВЫ НОМЕНКЛАТУР'!D:E,2,0)</f>
        <v>Кромочные материалы</v>
      </c>
      <c r="Q551" s="23" t="str">
        <f>VLOOKUP(A551,'ИЗ ОСНОВЫ НОМЕНКЛАТУР'!D:F,3,0)</f>
        <v>Кромка ПВХ Турция</v>
      </c>
      <c r="R551" s="40">
        <f>VLOOKUP(A:A,'ИЗ ОСНОВЫ НОМЕНКЛАТУР'!D:G,4,0)</f>
        <v>113.81296774193548</v>
      </c>
      <c r="S551" s="12" t="str">
        <f>VLOOKUP(A:A,'ИЗ ОСНОВЫ НОМЕНКЛАТУР'!D:H,5,0)</f>
        <v>C</v>
      </c>
      <c r="T551" s="44">
        <f t="shared" si="99"/>
        <v>0</v>
      </c>
      <c r="U551" s="44">
        <f t="shared" si="100"/>
        <v>0</v>
      </c>
      <c r="V551" s="44">
        <f t="shared" si="101"/>
        <v>0</v>
      </c>
      <c r="W551" s="44">
        <f t="shared" si="102"/>
        <v>0</v>
      </c>
      <c r="X551" s="44">
        <f t="shared" si="103"/>
        <v>0</v>
      </c>
      <c r="Y551" s="44">
        <f t="shared" si="104"/>
        <v>0</v>
      </c>
      <c r="Z551" s="44">
        <f t="shared" si="105"/>
        <v>67832.528774193546</v>
      </c>
      <c r="AA551" s="44">
        <f t="shared" si="106"/>
        <v>0</v>
      </c>
      <c r="AB551" s="44">
        <f t="shared" si="107"/>
        <v>0</v>
      </c>
      <c r="AC551" s="44">
        <f t="shared" si="108"/>
        <v>0</v>
      </c>
      <c r="AD551" s="44">
        <f t="shared" si="109"/>
        <v>0</v>
      </c>
      <c r="AE551" s="12">
        <f t="shared" si="110"/>
        <v>67832.528774193546</v>
      </c>
    </row>
    <row r="552" spans="1:31" ht="12.6" hidden="1" customHeight="1" x14ac:dyDescent="0.2">
      <c r="A552" s="26" t="s">
        <v>566</v>
      </c>
      <c r="B552" s="19"/>
      <c r="C552" s="19"/>
      <c r="D552" s="20"/>
      <c r="E552" s="21"/>
      <c r="F552" s="22"/>
      <c r="G552" s="21"/>
      <c r="H552" s="22"/>
      <c r="I552" s="20"/>
      <c r="J552" s="20">
        <v>100</v>
      </c>
      <c r="K552" s="20"/>
      <c r="L552" s="20"/>
      <c r="M552" s="20"/>
      <c r="N552" s="20"/>
      <c r="O552" s="20">
        <v>100</v>
      </c>
      <c r="P552" s="23" t="str">
        <f>VLOOKUP(A552,'ИЗ ОСНОВЫ НОМЕНКЛАТУР'!D:E,2,0)</f>
        <v>Кромочные материалы</v>
      </c>
      <c r="Q552" s="23" t="str">
        <f>VLOOKUP(A552,'ИЗ ОСНОВЫ НОМЕНКЛАТУР'!D:F,3,0)</f>
        <v>Кромка ПВХ Турция</v>
      </c>
      <c r="R552" s="40">
        <f>VLOOKUP(A:A,'ИЗ ОСНОВЫ НОМЕНКЛАТУР'!D:G,4,0)</f>
        <v>79.883435294117646</v>
      </c>
      <c r="S552" s="12" t="str">
        <f>VLOOKUP(A:A,'ИЗ ОСНОВЫ НОМЕНКЛАТУР'!D:H,5,0)</f>
        <v>C</v>
      </c>
      <c r="T552" s="44">
        <f t="shared" si="99"/>
        <v>0</v>
      </c>
      <c r="U552" s="44">
        <f t="shared" si="100"/>
        <v>0</v>
      </c>
      <c r="V552" s="44">
        <f t="shared" si="101"/>
        <v>0</v>
      </c>
      <c r="W552" s="44">
        <f t="shared" si="102"/>
        <v>0</v>
      </c>
      <c r="X552" s="44">
        <f t="shared" si="103"/>
        <v>0</v>
      </c>
      <c r="Y552" s="44">
        <f t="shared" si="104"/>
        <v>0</v>
      </c>
      <c r="Z552" s="44">
        <f t="shared" si="105"/>
        <v>7988.3435294117644</v>
      </c>
      <c r="AA552" s="44">
        <f t="shared" si="106"/>
        <v>0</v>
      </c>
      <c r="AB552" s="44">
        <f t="shared" si="107"/>
        <v>0</v>
      </c>
      <c r="AC552" s="44">
        <f t="shared" si="108"/>
        <v>0</v>
      </c>
      <c r="AD552" s="44">
        <f t="shared" si="109"/>
        <v>0</v>
      </c>
      <c r="AE552" s="12">
        <f t="shared" si="110"/>
        <v>7988.3435294117644</v>
      </c>
    </row>
    <row r="553" spans="1:31" ht="12.6" hidden="1" customHeight="1" x14ac:dyDescent="0.2">
      <c r="A553" s="26" t="s">
        <v>580</v>
      </c>
      <c r="B553" s="19"/>
      <c r="C553" s="19"/>
      <c r="D553" s="20"/>
      <c r="E553" s="21"/>
      <c r="F553" s="22"/>
      <c r="G553" s="21"/>
      <c r="H553" s="22"/>
      <c r="I553" s="20"/>
      <c r="J553" s="20">
        <v>386</v>
      </c>
      <c r="K553" s="20"/>
      <c r="L553" s="20"/>
      <c r="M553" s="20"/>
      <c r="N553" s="20"/>
      <c r="O553" s="20">
        <v>386</v>
      </c>
      <c r="P553" s="23" t="str">
        <f>VLOOKUP(A553,'ИЗ ОСНОВЫ НОМЕНКЛАТУР'!D:E,2,0)</f>
        <v>Кромочные материалы</v>
      </c>
      <c r="Q553" s="23" t="str">
        <f>VLOOKUP(A553,'ИЗ ОСНОВЫ НОМЕНКЛАТУР'!D:F,3,0)</f>
        <v>Кромка ПВХ Турция</v>
      </c>
      <c r="R553" s="40">
        <f>VLOOKUP(A:A,'ИЗ ОСНОВЫ НОМЕНКЛАТУР'!D:G,4,0)</f>
        <v>100.81556060606061</v>
      </c>
      <c r="S553" s="12" t="str">
        <f>VLOOKUP(A:A,'ИЗ ОСНОВЫ НОМЕНКЛАТУР'!D:H,5,0)</f>
        <v>C</v>
      </c>
      <c r="T553" s="44">
        <f t="shared" si="99"/>
        <v>0</v>
      </c>
      <c r="U553" s="44">
        <f t="shared" si="100"/>
        <v>0</v>
      </c>
      <c r="V553" s="44">
        <f t="shared" si="101"/>
        <v>0</v>
      </c>
      <c r="W553" s="44">
        <f t="shared" si="102"/>
        <v>0</v>
      </c>
      <c r="X553" s="44">
        <f t="shared" si="103"/>
        <v>0</v>
      </c>
      <c r="Y553" s="44">
        <f t="shared" si="104"/>
        <v>0</v>
      </c>
      <c r="Z553" s="44">
        <f t="shared" si="105"/>
        <v>38914.806393939398</v>
      </c>
      <c r="AA553" s="44">
        <f t="shared" si="106"/>
        <v>0</v>
      </c>
      <c r="AB553" s="44">
        <f t="shared" si="107"/>
        <v>0</v>
      </c>
      <c r="AC553" s="44">
        <f t="shared" si="108"/>
        <v>0</v>
      </c>
      <c r="AD553" s="44">
        <f t="shared" si="109"/>
        <v>0</v>
      </c>
      <c r="AE553" s="12">
        <f t="shared" si="110"/>
        <v>38914.806393939398</v>
      </c>
    </row>
    <row r="554" spans="1:31" ht="12.6" hidden="1" customHeight="1" x14ac:dyDescent="0.2">
      <c r="A554" s="26" t="s">
        <v>591</v>
      </c>
      <c r="B554" s="19"/>
      <c r="C554" s="19"/>
      <c r="D554" s="20"/>
      <c r="E554" s="21"/>
      <c r="F554" s="22"/>
      <c r="G554" s="21"/>
      <c r="H554" s="22"/>
      <c r="I554" s="20"/>
      <c r="J554" s="20">
        <v>994</v>
      </c>
      <c r="K554" s="20"/>
      <c r="L554" s="20"/>
      <c r="M554" s="20"/>
      <c r="N554" s="20"/>
      <c r="O554" s="20">
        <v>994</v>
      </c>
      <c r="P554" s="23" t="str">
        <f>VLOOKUP(A554,'ИЗ ОСНОВЫ НОМЕНКЛАТУР'!D:E,2,0)</f>
        <v>Кромочные материалы</v>
      </c>
      <c r="Q554" s="23" t="str">
        <f>VLOOKUP(A554,'ИЗ ОСНОВЫ НОМЕНКЛАТУР'!D:F,3,0)</f>
        <v>Кромка ПВХ Турция</v>
      </c>
      <c r="R554" s="40">
        <f>VLOOKUP(A:A,'ИЗ ОСНОВЫ НОМЕНКЛАТУР'!D:G,4,0)</f>
        <v>76.379923484402596</v>
      </c>
      <c r="S554" s="12" t="str">
        <f>VLOOKUP(A:A,'ИЗ ОСНОВЫ НОМЕНКЛАТУР'!D:H,5,0)</f>
        <v>C</v>
      </c>
      <c r="T554" s="44">
        <f t="shared" si="99"/>
        <v>0</v>
      </c>
      <c r="U554" s="44">
        <f t="shared" si="100"/>
        <v>0</v>
      </c>
      <c r="V554" s="44">
        <f t="shared" si="101"/>
        <v>0</v>
      </c>
      <c r="W554" s="44">
        <f t="shared" si="102"/>
        <v>0</v>
      </c>
      <c r="X554" s="44">
        <f t="shared" si="103"/>
        <v>0</v>
      </c>
      <c r="Y554" s="44">
        <f t="shared" si="104"/>
        <v>0</v>
      </c>
      <c r="Z554" s="44">
        <f t="shared" si="105"/>
        <v>75921.643943496179</v>
      </c>
      <c r="AA554" s="44">
        <f t="shared" si="106"/>
        <v>0</v>
      </c>
      <c r="AB554" s="44">
        <f t="shared" si="107"/>
        <v>0</v>
      </c>
      <c r="AC554" s="44">
        <f t="shared" si="108"/>
        <v>0</v>
      </c>
      <c r="AD554" s="44">
        <f t="shared" si="109"/>
        <v>0</v>
      </c>
      <c r="AE554" s="12">
        <f t="shared" si="110"/>
        <v>75921.643943496179</v>
      </c>
    </row>
    <row r="555" spans="1:31" ht="12.6" hidden="1" customHeight="1" x14ac:dyDescent="0.2">
      <c r="A555" s="26" t="s">
        <v>540</v>
      </c>
      <c r="B555" s="19"/>
      <c r="C555" s="19"/>
      <c r="D555" s="20"/>
      <c r="E555" s="21"/>
      <c r="F555" s="22"/>
      <c r="G555" s="21"/>
      <c r="H555" s="22"/>
      <c r="I555" s="20"/>
      <c r="J555" s="20"/>
      <c r="K555" s="20"/>
      <c r="L555" s="20"/>
      <c r="M555" s="20">
        <v>1000</v>
      </c>
      <c r="N555" s="20"/>
      <c r="O555" s="20">
        <v>1000</v>
      </c>
      <c r="P555" s="23" t="str">
        <f>VLOOKUP(A555,'ИЗ ОСНОВЫ НОМЕНКЛАТУР'!D:E,2,0)</f>
        <v>Кромочные материалы</v>
      </c>
      <c r="Q555" s="23" t="str">
        <f>VLOOKUP(A555,'ИЗ ОСНОВЫ НОМЕНКЛАТУР'!D:F,3,0)</f>
        <v>Кромка ПВХ Турция</v>
      </c>
      <c r="R555" s="40">
        <f>VLOOKUP(A:A,'ИЗ ОСНОВЫ НОМЕНКЛАТУР'!D:G,4,0)</f>
        <v>67.584999999999994</v>
      </c>
      <c r="S555" s="12" t="str">
        <f>VLOOKUP(A:A,'ИЗ ОСНОВЫ НОМЕНКЛАТУР'!D:H,5,0)</f>
        <v>C</v>
      </c>
      <c r="T555" s="44">
        <f t="shared" si="99"/>
        <v>0</v>
      </c>
      <c r="U555" s="44">
        <f t="shared" si="100"/>
        <v>0</v>
      </c>
      <c r="V555" s="44">
        <f t="shared" si="101"/>
        <v>0</v>
      </c>
      <c r="W555" s="44">
        <f t="shared" si="102"/>
        <v>0</v>
      </c>
      <c r="X555" s="44">
        <f t="shared" si="103"/>
        <v>0</v>
      </c>
      <c r="Y555" s="44">
        <f t="shared" si="104"/>
        <v>0</v>
      </c>
      <c r="Z555" s="44">
        <f t="shared" si="105"/>
        <v>0</v>
      </c>
      <c r="AA555" s="44">
        <f t="shared" si="106"/>
        <v>0</v>
      </c>
      <c r="AB555" s="44">
        <f t="shared" si="107"/>
        <v>0</v>
      </c>
      <c r="AC555" s="44">
        <f t="shared" si="108"/>
        <v>67585</v>
      </c>
      <c r="AD555" s="44">
        <f t="shared" si="109"/>
        <v>0</v>
      </c>
      <c r="AE555" s="12">
        <f t="shared" si="110"/>
        <v>67585</v>
      </c>
    </row>
    <row r="556" spans="1:31" ht="12.6" hidden="1" customHeight="1" x14ac:dyDescent="0.2">
      <c r="A556" s="26" t="s">
        <v>594</v>
      </c>
      <c r="B556" s="19"/>
      <c r="C556" s="19"/>
      <c r="D556" s="20"/>
      <c r="E556" s="21"/>
      <c r="F556" s="22"/>
      <c r="G556" s="21"/>
      <c r="H556" s="22"/>
      <c r="I556" s="20"/>
      <c r="J556" s="20">
        <v>2279</v>
      </c>
      <c r="K556" s="20"/>
      <c r="L556" s="20"/>
      <c r="M556" s="20"/>
      <c r="N556" s="20"/>
      <c r="O556" s="20">
        <v>2279</v>
      </c>
      <c r="P556" s="23" t="str">
        <f>VLOOKUP(A556,'ИЗ ОСНОВЫ НОМЕНКЛАТУР'!D:E,2,0)</f>
        <v>Кромочные материалы</v>
      </c>
      <c r="Q556" s="23" t="str">
        <f>VLOOKUP(A556,'ИЗ ОСНОВЫ НОМЕНКЛАТУР'!D:F,3,0)</f>
        <v>Кромка ПВХ Турция</v>
      </c>
      <c r="R556" s="40">
        <f>VLOOKUP(A:A,'ИЗ ОСНОВЫ НОМЕНКЛАТУР'!D:G,4,0)</f>
        <v>53.248721380767876</v>
      </c>
      <c r="S556" s="12" t="str">
        <f>VLOOKUP(A:A,'ИЗ ОСНОВЫ НОМЕНКЛАТУР'!D:H,5,0)</f>
        <v>C</v>
      </c>
      <c r="T556" s="44">
        <f t="shared" si="99"/>
        <v>0</v>
      </c>
      <c r="U556" s="44">
        <f t="shared" si="100"/>
        <v>0</v>
      </c>
      <c r="V556" s="44">
        <f t="shared" si="101"/>
        <v>0</v>
      </c>
      <c r="W556" s="44">
        <f t="shared" si="102"/>
        <v>0</v>
      </c>
      <c r="X556" s="44">
        <f t="shared" si="103"/>
        <v>0</v>
      </c>
      <c r="Y556" s="44">
        <f t="shared" si="104"/>
        <v>0</v>
      </c>
      <c r="Z556" s="44">
        <f t="shared" si="105"/>
        <v>121353.83602676999</v>
      </c>
      <c r="AA556" s="44">
        <f t="shared" si="106"/>
        <v>0</v>
      </c>
      <c r="AB556" s="44">
        <f t="shared" si="107"/>
        <v>0</v>
      </c>
      <c r="AC556" s="44">
        <f t="shared" si="108"/>
        <v>0</v>
      </c>
      <c r="AD556" s="44">
        <f t="shared" si="109"/>
        <v>0</v>
      </c>
      <c r="AE556" s="12">
        <f t="shared" si="110"/>
        <v>121353.83602676999</v>
      </c>
    </row>
    <row r="557" spans="1:31" ht="12.6" hidden="1" customHeight="1" x14ac:dyDescent="0.2">
      <c r="A557" s="26" t="s">
        <v>586</v>
      </c>
      <c r="B557" s="19"/>
      <c r="C557" s="19"/>
      <c r="D557" s="20"/>
      <c r="E557" s="21"/>
      <c r="F557" s="22"/>
      <c r="G557" s="21"/>
      <c r="H557" s="22"/>
      <c r="I557" s="20"/>
      <c r="J557" s="20">
        <v>330</v>
      </c>
      <c r="K557" s="20"/>
      <c r="L557" s="20"/>
      <c r="M557" s="20"/>
      <c r="N557" s="20"/>
      <c r="O557" s="20">
        <v>330</v>
      </c>
      <c r="P557" s="23" t="str">
        <f>VLOOKUP(A557,'ИЗ ОСНОВЫ НОМЕНКЛАТУР'!D:E,2,0)</f>
        <v>Кромочные материалы</v>
      </c>
      <c r="Q557" s="23" t="str">
        <f>VLOOKUP(A557,'ИЗ ОСНОВЫ НОМЕНКЛАТУР'!D:F,3,0)</f>
        <v>Кромка ПВХ Турция</v>
      </c>
      <c r="R557" s="40">
        <f>VLOOKUP(A:A,'ИЗ ОСНОВЫ НОМЕНКЛАТУР'!D:G,4,0)</f>
        <v>58.001253405994554</v>
      </c>
      <c r="S557" s="12" t="str">
        <f>VLOOKUP(A:A,'ИЗ ОСНОВЫ НОМЕНКЛАТУР'!D:H,5,0)</f>
        <v>C</v>
      </c>
      <c r="T557" s="44">
        <f t="shared" si="99"/>
        <v>0</v>
      </c>
      <c r="U557" s="44">
        <f t="shared" si="100"/>
        <v>0</v>
      </c>
      <c r="V557" s="44">
        <f t="shared" si="101"/>
        <v>0</v>
      </c>
      <c r="W557" s="44">
        <f t="shared" si="102"/>
        <v>0</v>
      </c>
      <c r="X557" s="44">
        <f t="shared" si="103"/>
        <v>0</v>
      </c>
      <c r="Y557" s="44">
        <f t="shared" si="104"/>
        <v>0</v>
      </c>
      <c r="Z557" s="44">
        <f t="shared" si="105"/>
        <v>19140.413623978202</v>
      </c>
      <c r="AA557" s="44">
        <f t="shared" si="106"/>
        <v>0</v>
      </c>
      <c r="AB557" s="44">
        <f t="shared" si="107"/>
        <v>0</v>
      </c>
      <c r="AC557" s="44">
        <f t="shared" si="108"/>
        <v>0</v>
      </c>
      <c r="AD557" s="44">
        <f t="shared" si="109"/>
        <v>0</v>
      </c>
      <c r="AE557" s="12">
        <f t="shared" si="110"/>
        <v>19140.413623978202</v>
      </c>
    </row>
    <row r="558" spans="1:31" ht="12.6" hidden="1" customHeight="1" x14ac:dyDescent="0.2">
      <c r="A558" s="26" t="s">
        <v>563</v>
      </c>
      <c r="B558" s="19"/>
      <c r="C558" s="19"/>
      <c r="D558" s="20"/>
      <c r="E558" s="21"/>
      <c r="F558" s="22"/>
      <c r="G558" s="21"/>
      <c r="H558" s="22"/>
      <c r="I558" s="20"/>
      <c r="J558" s="20">
        <v>109</v>
      </c>
      <c r="K558" s="20"/>
      <c r="L558" s="20"/>
      <c r="M558" s="20"/>
      <c r="N558" s="20"/>
      <c r="O558" s="20">
        <v>109</v>
      </c>
      <c r="P558" s="23" t="str">
        <f>VLOOKUP(A558,'ИЗ ОСНОВЫ НОМЕНКЛАТУР'!D:E,2,0)</f>
        <v>Кромочные материалы</v>
      </c>
      <c r="Q558" s="23" t="str">
        <f>VLOOKUP(A558,'ИЗ ОСНОВЫ НОМЕНКЛАТУР'!D:F,3,0)</f>
        <v>Кромка ПВХ Турция</v>
      </c>
      <c r="R558" s="40">
        <f>VLOOKUP(A:A,'ИЗ ОСНОВЫ НОМЕНКЛАТУР'!D:G,4,0)</f>
        <v>65.816787439613535</v>
      </c>
      <c r="S558" s="12" t="str">
        <f>VLOOKUP(A:A,'ИЗ ОСНОВЫ НОМЕНКЛАТУР'!D:H,5,0)</f>
        <v>C</v>
      </c>
      <c r="T558" s="44">
        <f t="shared" si="99"/>
        <v>0</v>
      </c>
      <c r="U558" s="44">
        <f t="shared" si="100"/>
        <v>0</v>
      </c>
      <c r="V558" s="44">
        <f t="shared" si="101"/>
        <v>0</v>
      </c>
      <c r="W558" s="44">
        <f t="shared" si="102"/>
        <v>0</v>
      </c>
      <c r="X558" s="44">
        <f t="shared" si="103"/>
        <v>0</v>
      </c>
      <c r="Y558" s="44">
        <f t="shared" si="104"/>
        <v>0</v>
      </c>
      <c r="Z558" s="44">
        <f t="shared" si="105"/>
        <v>7174.0298309178752</v>
      </c>
      <c r="AA558" s="44">
        <f t="shared" si="106"/>
        <v>0</v>
      </c>
      <c r="AB558" s="44">
        <f t="shared" si="107"/>
        <v>0</v>
      </c>
      <c r="AC558" s="44">
        <f t="shared" si="108"/>
        <v>0</v>
      </c>
      <c r="AD558" s="44">
        <f t="shared" si="109"/>
        <v>0</v>
      </c>
      <c r="AE558" s="12">
        <f t="shared" si="110"/>
        <v>7174.0298309178752</v>
      </c>
    </row>
    <row r="559" spans="1:31" ht="12.6" hidden="1" customHeight="1" x14ac:dyDescent="0.2">
      <c r="A559" s="26" t="s">
        <v>4284</v>
      </c>
      <c r="B559" s="19"/>
      <c r="C559" s="19"/>
      <c r="D559" s="20"/>
      <c r="E559" s="21"/>
      <c r="F559" s="22"/>
      <c r="G559" s="21"/>
      <c r="H559" s="22"/>
      <c r="I559" s="20"/>
      <c r="J559" s="20">
        <v>100</v>
      </c>
      <c r="K559" s="20"/>
      <c r="L559" s="20"/>
      <c r="M559" s="20"/>
      <c r="N559" s="20"/>
      <c r="O559" s="20">
        <v>100</v>
      </c>
      <c r="P559" s="23" t="str">
        <f>VLOOKUP(A559,'ИЗ ОСНОВЫ НОМЕНКЛАТУР'!D:E,2,0)</f>
        <v>Кромочные материалы</v>
      </c>
      <c r="Q559" s="23" t="str">
        <f>VLOOKUP(A559,'ИЗ ОСНОВЫ НОМЕНКЛАТУР'!D:F,3,0)</f>
        <v>Кромка ПВХ Турция</v>
      </c>
      <c r="R559" s="40">
        <f>VLOOKUP(A:A,'ИЗ ОСНОВЫ НОМЕНКЛАТУР'!D:G,4,0)</f>
        <v>104.74</v>
      </c>
      <c r="S559" s="12" t="str">
        <f>VLOOKUP(A:A,'ИЗ ОСНОВЫ НОМЕНКЛАТУР'!D:H,5,0)</f>
        <v>C</v>
      </c>
      <c r="T559" s="44">
        <f t="shared" si="99"/>
        <v>0</v>
      </c>
      <c r="U559" s="44">
        <f t="shared" si="100"/>
        <v>0</v>
      </c>
      <c r="V559" s="44">
        <f t="shared" si="101"/>
        <v>0</v>
      </c>
      <c r="W559" s="44">
        <f t="shared" si="102"/>
        <v>0</v>
      </c>
      <c r="X559" s="44">
        <f t="shared" si="103"/>
        <v>0</v>
      </c>
      <c r="Y559" s="44">
        <f t="shared" si="104"/>
        <v>0</v>
      </c>
      <c r="Z559" s="44">
        <f t="shared" si="105"/>
        <v>10474</v>
      </c>
      <c r="AA559" s="44">
        <f t="shared" si="106"/>
        <v>0</v>
      </c>
      <c r="AB559" s="44">
        <f t="shared" si="107"/>
        <v>0</v>
      </c>
      <c r="AC559" s="44">
        <f t="shared" si="108"/>
        <v>0</v>
      </c>
      <c r="AD559" s="44">
        <f t="shared" si="109"/>
        <v>0</v>
      </c>
      <c r="AE559" s="12">
        <f t="shared" si="110"/>
        <v>10474</v>
      </c>
    </row>
    <row r="560" spans="1:31" ht="12.6" hidden="1" customHeight="1" x14ac:dyDescent="0.2">
      <c r="A560" s="26" t="s">
        <v>4285</v>
      </c>
      <c r="B560" s="19"/>
      <c r="C560" s="19"/>
      <c r="D560" s="20"/>
      <c r="E560" s="21"/>
      <c r="F560" s="22"/>
      <c r="G560" s="21"/>
      <c r="H560" s="22"/>
      <c r="I560" s="20"/>
      <c r="J560" s="20"/>
      <c r="K560" s="20"/>
      <c r="L560" s="20">
        <v>20</v>
      </c>
      <c r="M560" s="20">
        <v>3700</v>
      </c>
      <c r="N560" s="20"/>
      <c r="O560" s="20">
        <v>3720</v>
      </c>
      <c r="P560" s="23" t="str">
        <f>VLOOKUP(A560,'ИЗ ОСНОВЫ НОМЕНКЛАТУР'!D:E,2,0)</f>
        <v>Кромочные материалы</v>
      </c>
      <c r="Q560" s="23" t="str">
        <f>VLOOKUP(A560,'ИЗ ОСНОВЫ НОМЕНКЛАТУР'!D:F,3,0)</f>
        <v>Кромка ПВХ Турция</v>
      </c>
      <c r="R560" s="40">
        <f>VLOOKUP(A:A,'ИЗ ОСНОВЫ НОМЕНКЛАТУР'!D:G,4,0)</f>
        <v>76.605107526881724</v>
      </c>
      <c r="S560" s="12" t="str">
        <f>VLOOKUP(A:A,'ИЗ ОСНОВЫ НОМЕНКЛАТУР'!D:H,5,0)</f>
        <v>C</v>
      </c>
      <c r="T560" s="44">
        <f t="shared" si="99"/>
        <v>0</v>
      </c>
      <c r="U560" s="44">
        <f t="shared" si="100"/>
        <v>0</v>
      </c>
      <c r="V560" s="44">
        <f t="shared" si="101"/>
        <v>0</v>
      </c>
      <c r="W560" s="44">
        <f t="shared" si="102"/>
        <v>0</v>
      </c>
      <c r="X560" s="44">
        <f t="shared" si="103"/>
        <v>0</v>
      </c>
      <c r="Y560" s="44">
        <f t="shared" si="104"/>
        <v>0</v>
      </c>
      <c r="Z560" s="44">
        <f t="shared" si="105"/>
        <v>0</v>
      </c>
      <c r="AA560" s="44">
        <f t="shared" si="106"/>
        <v>0</v>
      </c>
      <c r="AB560" s="44">
        <f t="shared" si="107"/>
        <v>1532.1021505376345</v>
      </c>
      <c r="AC560" s="44">
        <f t="shared" si="108"/>
        <v>283438.8978494624</v>
      </c>
      <c r="AD560" s="44">
        <f t="shared" si="109"/>
        <v>0</v>
      </c>
      <c r="AE560" s="12">
        <f t="shared" si="110"/>
        <v>284971.00000000006</v>
      </c>
    </row>
    <row r="561" spans="1:31" ht="12.6" hidden="1" customHeight="1" x14ac:dyDescent="0.2">
      <c r="A561" s="26" t="s">
        <v>588</v>
      </c>
      <c r="B561" s="19"/>
      <c r="C561" s="19"/>
      <c r="D561" s="20"/>
      <c r="E561" s="21"/>
      <c r="F561" s="22"/>
      <c r="G561" s="21"/>
      <c r="H561" s="22"/>
      <c r="I561" s="20"/>
      <c r="J561" s="20">
        <v>2364</v>
      </c>
      <c r="K561" s="20"/>
      <c r="L561" s="20"/>
      <c r="M561" s="20"/>
      <c r="N561" s="20"/>
      <c r="O561" s="20">
        <v>2364</v>
      </c>
      <c r="P561" s="23" t="str">
        <f>VLOOKUP(A561,'ИЗ ОСНОВЫ НОМЕНКЛАТУР'!D:E,2,0)</f>
        <v>Кромочные материалы</v>
      </c>
      <c r="Q561" s="23" t="str">
        <f>VLOOKUP(A561,'ИЗ ОСНОВЫ НОМЕНКЛАТУР'!D:F,3,0)</f>
        <v>Кромка ПВХ Турция</v>
      </c>
      <c r="R561" s="40">
        <f>VLOOKUP(A:A,'ИЗ ОСНОВЫ НОМЕНКЛАТУР'!D:G,4,0)</f>
        <v>67.408258293838855</v>
      </c>
      <c r="S561" s="12" t="str">
        <f>VLOOKUP(A:A,'ИЗ ОСНОВЫ НОМЕНКЛАТУР'!D:H,5,0)</f>
        <v>C</v>
      </c>
      <c r="T561" s="44">
        <f t="shared" si="99"/>
        <v>0</v>
      </c>
      <c r="U561" s="44">
        <f t="shared" si="100"/>
        <v>0</v>
      </c>
      <c r="V561" s="44">
        <f t="shared" si="101"/>
        <v>0</v>
      </c>
      <c r="W561" s="44">
        <f t="shared" si="102"/>
        <v>0</v>
      </c>
      <c r="X561" s="44">
        <f t="shared" si="103"/>
        <v>0</v>
      </c>
      <c r="Y561" s="44">
        <f t="shared" si="104"/>
        <v>0</v>
      </c>
      <c r="Z561" s="44">
        <f t="shared" si="105"/>
        <v>159353.12260663506</v>
      </c>
      <c r="AA561" s="44">
        <f t="shared" si="106"/>
        <v>0</v>
      </c>
      <c r="AB561" s="44">
        <f t="shared" si="107"/>
        <v>0</v>
      </c>
      <c r="AC561" s="44">
        <f t="shared" si="108"/>
        <v>0</v>
      </c>
      <c r="AD561" s="44">
        <f t="shared" si="109"/>
        <v>0</v>
      </c>
      <c r="AE561" s="12">
        <f t="shared" si="110"/>
        <v>159353.12260663506</v>
      </c>
    </row>
    <row r="562" spans="1:31" ht="12.6" hidden="1" customHeight="1" x14ac:dyDescent="0.2">
      <c r="A562" s="26" t="s">
        <v>587</v>
      </c>
      <c r="B562" s="19"/>
      <c r="C562" s="19"/>
      <c r="D562" s="20"/>
      <c r="E562" s="21"/>
      <c r="F562" s="22"/>
      <c r="G562" s="21"/>
      <c r="H562" s="22"/>
      <c r="I562" s="20"/>
      <c r="J562" s="20">
        <v>1480</v>
      </c>
      <c r="K562" s="20"/>
      <c r="L562" s="20"/>
      <c r="M562" s="20"/>
      <c r="N562" s="20"/>
      <c r="O562" s="20">
        <v>1480</v>
      </c>
      <c r="P562" s="23" t="str">
        <f>VLOOKUP(A562,'ИЗ ОСНОВЫ НОМЕНКЛАТУР'!D:E,2,0)</f>
        <v>Кромочные материалы</v>
      </c>
      <c r="Q562" s="23" t="str">
        <f>VLOOKUP(A562,'ИЗ ОСНОВЫ НОМЕНКЛАТУР'!D:F,3,0)</f>
        <v>Кромка ПВХ Турция</v>
      </c>
      <c r="R562" s="40">
        <f>VLOOKUP(A:A,'ИЗ ОСНОВЫ НОМЕНКЛАТУР'!D:G,4,0)</f>
        <v>69.993061480552072</v>
      </c>
      <c r="S562" s="12" t="str">
        <f>VLOOKUP(A:A,'ИЗ ОСНОВЫ НОМЕНКЛАТУР'!D:H,5,0)</f>
        <v>C</v>
      </c>
      <c r="T562" s="44">
        <f t="shared" si="99"/>
        <v>0</v>
      </c>
      <c r="U562" s="44">
        <f t="shared" si="100"/>
        <v>0</v>
      </c>
      <c r="V562" s="44">
        <f t="shared" si="101"/>
        <v>0</v>
      </c>
      <c r="W562" s="44">
        <f t="shared" si="102"/>
        <v>0</v>
      </c>
      <c r="X562" s="44">
        <f t="shared" si="103"/>
        <v>0</v>
      </c>
      <c r="Y562" s="44">
        <f t="shared" si="104"/>
        <v>0</v>
      </c>
      <c r="Z562" s="44">
        <f t="shared" si="105"/>
        <v>103589.73099121706</v>
      </c>
      <c r="AA562" s="44">
        <f t="shared" si="106"/>
        <v>0</v>
      </c>
      <c r="AB562" s="44">
        <f t="shared" si="107"/>
        <v>0</v>
      </c>
      <c r="AC562" s="44">
        <f t="shared" si="108"/>
        <v>0</v>
      </c>
      <c r="AD562" s="44">
        <f t="shared" si="109"/>
        <v>0</v>
      </c>
      <c r="AE562" s="12">
        <f t="shared" si="110"/>
        <v>103589.73099121706</v>
      </c>
    </row>
    <row r="563" spans="1:31" ht="12.6" hidden="1" customHeight="1" x14ac:dyDescent="0.2">
      <c r="A563" s="26" t="s">
        <v>593</v>
      </c>
      <c r="B563" s="19"/>
      <c r="C563" s="19"/>
      <c r="D563" s="20"/>
      <c r="E563" s="21"/>
      <c r="F563" s="22"/>
      <c r="G563" s="21"/>
      <c r="H563" s="22"/>
      <c r="I563" s="20"/>
      <c r="J563" s="20">
        <v>581</v>
      </c>
      <c r="K563" s="20"/>
      <c r="L563" s="20"/>
      <c r="M563" s="20"/>
      <c r="N563" s="20"/>
      <c r="O563" s="20">
        <v>581</v>
      </c>
      <c r="P563" s="23" t="str">
        <f>VLOOKUP(A563,'ИЗ ОСНОВЫ НОМЕНКЛАТУР'!D:E,2,0)</f>
        <v>Кромочные материалы</v>
      </c>
      <c r="Q563" s="23" t="str">
        <f>VLOOKUP(A563,'ИЗ ОСНОВЫ НОМЕНКЛАТУР'!D:F,3,0)</f>
        <v>Кромка ПВХ Турция</v>
      </c>
      <c r="R563" s="40">
        <f>VLOOKUP(A:A,'ИЗ ОСНОВЫ НОМЕНКЛАТУР'!D:G,4,0)</f>
        <v>81.645191538021734</v>
      </c>
      <c r="S563" s="12" t="str">
        <f>VLOOKUP(A:A,'ИЗ ОСНОВЫ НОМЕНКЛАТУР'!D:H,5,0)</f>
        <v>C</v>
      </c>
      <c r="T563" s="44">
        <f t="shared" si="99"/>
        <v>0</v>
      </c>
      <c r="U563" s="44">
        <f t="shared" si="100"/>
        <v>0</v>
      </c>
      <c r="V563" s="44">
        <f t="shared" si="101"/>
        <v>0</v>
      </c>
      <c r="W563" s="44">
        <f t="shared" si="102"/>
        <v>0</v>
      </c>
      <c r="X563" s="44">
        <f t="shared" si="103"/>
        <v>0</v>
      </c>
      <c r="Y563" s="44">
        <f t="shared" si="104"/>
        <v>0</v>
      </c>
      <c r="Z563" s="44">
        <f t="shared" si="105"/>
        <v>47435.856283590627</v>
      </c>
      <c r="AA563" s="44">
        <f t="shared" si="106"/>
        <v>0</v>
      </c>
      <c r="AB563" s="44">
        <f t="shared" si="107"/>
        <v>0</v>
      </c>
      <c r="AC563" s="44">
        <f t="shared" si="108"/>
        <v>0</v>
      </c>
      <c r="AD563" s="44">
        <f t="shared" si="109"/>
        <v>0</v>
      </c>
      <c r="AE563" s="12">
        <f t="shared" si="110"/>
        <v>47435.856283590627</v>
      </c>
    </row>
    <row r="564" spans="1:31" ht="12.6" hidden="1" customHeight="1" x14ac:dyDescent="0.2">
      <c r="A564" s="26" t="s">
        <v>297</v>
      </c>
      <c r="B564" s="19"/>
      <c r="C564" s="19"/>
      <c r="D564" s="20">
        <v>864</v>
      </c>
      <c r="E564" s="20">
        <v>100</v>
      </c>
      <c r="F564" s="20"/>
      <c r="G564" s="20">
        <v>500</v>
      </c>
      <c r="H564" s="20"/>
      <c r="I564" s="20">
        <v>1500</v>
      </c>
      <c r="J564" s="20">
        <v>480</v>
      </c>
      <c r="K564" s="20">
        <v>1700</v>
      </c>
      <c r="L564" s="20">
        <v>80</v>
      </c>
      <c r="M564" s="20">
        <v>700</v>
      </c>
      <c r="N564" s="20">
        <v>667</v>
      </c>
      <c r="O564" s="20">
        <v>6591</v>
      </c>
      <c r="P564" s="23" t="str">
        <f>VLOOKUP(A564,'ИЗ ОСНОВЫ НОМЕНКЛАТУР'!D:E,2,0)</f>
        <v>Кромочные материалы</v>
      </c>
      <c r="Q564" s="23" t="str">
        <f>VLOOKUP(A564,'ИЗ ОСНОВЫ НОМЕНКЛАТУР'!D:F,3,0)</f>
        <v>Кромка ПВХ Китай</v>
      </c>
      <c r="R564" s="40">
        <f>VLOOKUP(A:A,'ИЗ ОСНОВЫ НОМЕНКЛАТУР'!D:G,4,0)</f>
        <v>93.782419099343741</v>
      </c>
      <c r="S564" s="12" t="str">
        <f>VLOOKUP(A:A,'ИЗ ОСНОВЫ НОМЕНКЛАТУР'!D:H,5,0)</f>
        <v>C</v>
      </c>
      <c r="T564" s="44">
        <f t="shared" si="99"/>
        <v>81028.010101832988</v>
      </c>
      <c r="U564" s="44">
        <f t="shared" si="100"/>
        <v>9378.2419099343733</v>
      </c>
      <c r="V564" s="44">
        <f t="shared" si="101"/>
        <v>0</v>
      </c>
      <c r="W564" s="44">
        <f t="shared" si="102"/>
        <v>46891.209549671868</v>
      </c>
      <c r="X564" s="44">
        <f t="shared" si="103"/>
        <v>0</v>
      </c>
      <c r="Y564" s="44">
        <f t="shared" si="104"/>
        <v>140673.62864901562</v>
      </c>
      <c r="Z564" s="44">
        <f t="shared" si="105"/>
        <v>45015.561167684995</v>
      </c>
      <c r="AA564" s="44">
        <f t="shared" si="106"/>
        <v>159430.11246888436</v>
      </c>
      <c r="AB564" s="44">
        <f t="shared" si="107"/>
        <v>7502.5935279474998</v>
      </c>
      <c r="AC564" s="44">
        <f t="shared" si="108"/>
        <v>65647.693369540619</v>
      </c>
      <c r="AD564" s="44">
        <f t="shared" si="109"/>
        <v>62552.873539262277</v>
      </c>
      <c r="AE564" s="12">
        <f t="shared" si="110"/>
        <v>618119.92428377457</v>
      </c>
    </row>
    <row r="565" spans="1:31" ht="12.6" hidden="1" customHeight="1" x14ac:dyDescent="0.2">
      <c r="A565" s="26" t="s">
        <v>868</v>
      </c>
      <c r="B565" s="19"/>
      <c r="C565" s="19"/>
      <c r="D565" s="20"/>
      <c r="E565" s="21"/>
      <c r="F565" s="22"/>
      <c r="G565" s="20">
        <v>160</v>
      </c>
      <c r="H565" s="20"/>
      <c r="I565" s="20"/>
      <c r="J565" s="20">
        <v>4900</v>
      </c>
      <c r="K565" s="20">
        <v>2800</v>
      </c>
      <c r="L565" s="20"/>
      <c r="M565" s="20"/>
      <c r="N565" s="20">
        <v>838</v>
      </c>
      <c r="O565" s="20">
        <v>8698</v>
      </c>
      <c r="P565" s="23" t="str">
        <f>VLOOKUP(A565,'ИЗ ОСНОВЫ НОМЕНКЛАТУР'!D:E,2,0)</f>
        <v>Кромочные материалы</v>
      </c>
      <c r="Q565" s="23" t="str">
        <f>VLOOKUP(A565,'ИЗ ОСНОВЫ НОМЕНКЛАТУР'!D:F,3,0)</f>
        <v>Распродажа кромка</v>
      </c>
      <c r="R565" s="40">
        <f>VLOOKUP(A:A,'ИЗ ОСНОВЫ НОМЕНКЛАТУР'!D:G,4,0)</f>
        <v>54.900292553191484</v>
      </c>
      <c r="S565" s="12" t="str">
        <f>VLOOKUP(A:A,'ИЗ ОСНОВЫ НОМЕНКЛАТУР'!D:H,5,0)</f>
        <v>C</v>
      </c>
      <c r="T565" s="44">
        <f t="shared" si="99"/>
        <v>0</v>
      </c>
      <c r="U565" s="44">
        <f t="shared" si="100"/>
        <v>0</v>
      </c>
      <c r="V565" s="44">
        <f t="shared" si="101"/>
        <v>0</v>
      </c>
      <c r="W565" s="44">
        <f t="shared" si="102"/>
        <v>8784.0468085106368</v>
      </c>
      <c r="X565" s="44">
        <f t="shared" si="103"/>
        <v>0</v>
      </c>
      <c r="Y565" s="44">
        <f t="shared" si="104"/>
        <v>0</v>
      </c>
      <c r="Z565" s="44">
        <f t="shared" si="105"/>
        <v>269011.43351063825</v>
      </c>
      <c r="AA565" s="44">
        <f t="shared" si="106"/>
        <v>153720.81914893616</v>
      </c>
      <c r="AB565" s="44">
        <f t="shared" si="107"/>
        <v>0</v>
      </c>
      <c r="AC565" s="44">
        <f t="shared" si="108"/>
        <v>0</v>
      </c>
      <c r="AD565" s="44">
        <f t="shared" si="109"/>
        <v>46006.445159574461</v>
      </c>
      <c r="AE565" s="12">
        <f t="shared" si="110"/>
        <v>477522.7446276595</v>
      </c>
    </row>
    <row r="566" spans="1:31" ht="12.6" hidden="1" customHeight="1" x14ac:dyDescent="0.2">
      <c r="A566" s="26" t="s">
        <v>863</v>
      </c>
      <c r="B566" s="19"/>
      <c r="C566" s="19"/>
      <c r="D566" s="20"/>
      <c r="E566" s="21"/>
      <c r="F566" s="22"/>
      <c r="G566" s="21"/>
      <c r="H566" s="22"/>
      <c r="I566" s="20"/>
      <c r="J566" s="20">
        <v>6500</v>
      </c>
      <c r="K566" s="20">
        <v>4500</v>
      </c>
      <c r="L566" s="20">
        <v>77</v>
      </c>
      <c r="M566" s="20">
        <v>500</v>
      </c>
      <c r="N566" s="20">
        <v>235</v>
      </c>
      <c r="O566" s="20">
        <v>11812</v>
      </c>
      <c r="P566" s="23" t="str">
        <f>VLOOKUP(A566,'ИЗ ОСНОВЫ НОМЕНКЛАТУР'!D:E,2,0)</f>
        <v>Кромочные материалы</v>
      </c>
      <c r="Q566" s="23" t="str">
        <f>VLOOKUP(A566,'ИЗ ОСНОВЫ НОМЕНКЛАТУР'!D:F,3,0)</f>
        <v>Распродажа кромка</v>
      </c>
      <c r="R566" s="40">
        <f>VLOOKUP(A:A,'ИЗ ОСНОВЫ НОМЕНКЛАТУР'!D:G,4,0)</f>
        <v>51.000427350427351</v>
      </c>
      <c r="S566" s="12" t="str">
        <f>VLOOKUP(A:A,'ИЗ ОСНОВЫ НОМЕНКЛАТУР'!D:H,5,0)</f>
        <v>C</v>
      </c>
      <c r="T566" s="44">
        <f t="shared" si="99"/>
        <v>0</v>
      </c>
      <c r="U566" s="44">
        <f t="shared" si="100"/>
        <v>0</v>
      </c>
      <c r="V566" s="44">
        <f t="shared" si="101"/>
        <v>0</v>
      </c>
      <c r="W566" s="44">
        <f t="shared" si="102"/>
        <v>0</v>
      </c>
      <c r="X566" s="44">
        <f t="shared" si="103"/>
        <v>0</v>
      </c>
      <c r="Y566" s="44">
        <f t="shared" si="104"/>
        <v>0</v>
      </c>
      <c r="Z566" s="44">
        <f t="shared" si="105"/>
        <v>331502.77777777781</v>
      </c>
      <c r="AA566" s="44">
        <f t="shared" si="106"/>
        <v>229501.92307692309</v>
      </c>
      <c r="AB566" s="44">
        <f t="shared" si="107"/>
        <v>3927.032905982906</v>
      </c>
      <c r="AC566" s="44">
        <f t="shared" si="108"/>
        <v>25500.213675213676</v>
      </c>
      <c r="AD566" s="44">
        <f t="shared" si="109"/>
        <v>11985.100427350428</v>
      </c>
      <c r="AE566" s="12">
        <f t="shared" si="110"/>
        <v>602417.0478632478</v>
      </c>
    </row>
    <row r="567" spans="1:31" ht="12.6" hidden="1" customHeight="1" x14ac:dyDescent="0.2">
      <c r="A567" s="26" t="s">
        <v>855</v>
      </c>
      <c r="B567" s="19"/>
      <c r="C567" s="19"/>
      <c r="D567" s="20">
        <v>31</v>
      </c>
      <c r="E567" s="21"/>
      <c r="F567" s="22"/>
      <c r="G567" s="21"/>
      <c r="H567" s="22"/>
      <c r="I567" s="20"/>
      <c r="J567" s="20"/>
      <c r="K567" s="20"/>
      <c r="L567" s="20"/>
      <c r="M567" s="20"/>
      <c r="N567" s="20"/>
      <c r="O567" s="20">
        <v>31</v>
      </c>
      <c r="P567" s="23" t="str">
        <f>VLOOKUP(A567,'ИЗ ОСНОВЫ НОМЕНКЛАТУР'!D:E,2,0)</f>
        <v>Кромочные материалы</v>
      </c>
      <c r="Q567" s="23" t="str">
        <f>VLOOKUP(A567,'ИЗ ОСНОВЫ НОМЕНКЛАТУР'!D:F,3,0)</f>
        <v>Распродажа кромка</v>
      </c>
      <c r="R567" s="40">
        <f>VLOOKUP(A:A,'ИЗ ОСНОВЫ НОМЕНКЛАТУР'!D:G,4,0)</f>
        <v>60.165602094240832</v>
      </c>
      <c r="S567" s="12" t="str">
        <f>VLOOKUP(A:A,'ИЗ ОСНОВЫ НОМЕНКЛАТУР'!D:H,5,0)</f>
        <v>C</v>
      </c>
      <c r="T567" s="44">
        <f t="shared" si="99"/>
        <v>1865.1336649214659</v>
      </c>
      <c r="U567" s="44">
        <f t="shared" si="100"/>
        <v>0</v>
      </c>
      <c r="V567" s="44">
        <f t="shared" si="101"/>
        <v>0</v>
      </c>
      <c r="W567" s="44">
        <f t="shared" si="102"/>
        <v>0</v>
      </c>
      <c r="X567" s="44">
        <f t="shared" si="103"/>
        <v>0</v>
      </c>
      <c r="Y567" s="44">
        <f t="shared" si="104"/>
        <v>0</v>
      </c>
      <c r="Z567" s="44">
        <f t="shared" si="105"/>
        <v>0</v>
      </c>
      <c r="AA567" s="44">
        <f t="shared" si="106"/>
        <v>0</v>
      </c>
      <c r="AB567" s="44">
        <f t="shared" si="107"/>
        <v>0</v>
      </c>
      <c r="AC567" s="44">
        <f t="shared" si="108"/>
        <v>0</v>
      </c>
      <c r="AD567" s="44">
        <f t="shared" si="109"/>
        <v>0</v>
      </c>
      <c r="AE567" s="12">
        <f t="shared" si="110"/>
        <v>1865.1336649214659</v>
      </c>
    </row>
    <row r="568" spans="1:31" ht="12.6" hidden="1" customHeight="1" x14ac:dyDescent="0.2">
      <c r="A568" s="26" t="s">
        <v>867</v>
      </c>
      <c r="B568" s="19"/>
      <c r="C568" s="19"/>
      <c r="D568" s="20">
        <v>440</v>
      </c>
      <c r="E568" s="20">
        <v>100</v>
      </c>
      <c r="F568" s="20"/>
      <c r="G568" s="21"/>
      <c r="H568" s="22"/>
      <c r="I568" s="20"/>
      <c r="J568" s="20">
        <v>2028</v>
      </c>
      <c r="K568" s="20"/>
      <c r="L568" s="20">
        <v>35</v>
      </c>
      <c r="M568" s="20">
        <v>300</v>
      </c>
      <c r="N568" s="20"/>
      <c r="O568" s="20">
        <v>2903</v>
      </c>
      <c r="P568" s="23" t="str">
        <f>VLOOKUP(A568,'ИЗ ОСНОВЫ НОМЕНКЛАТУР'!D:E,2,0)</f>
        <v>Кромочные материалы</v>
      </c>
      <c r="Q568" s="23" t="str">
        <f>VLOOKUP(A568,'ИЗ ОСНОВЫ НОМЕНКЛАТУР'!D:F,3,0)</f>
        <v>Распродажа кромка</v>
      </c>
      <c r="R568" s="40">
        <f>VLOOKUP(A:A,'ИЗ ОСНОВЫ НОМЕНКЛАТУР'!D:G,4,0)</f>
        <v>64.568755555555555</v>
      </c>
      <c r="S568" s="12" t="str">
        <f>VLOOKUP(A:A,'ИЗ ОСНОВЫ НОМЕНКЛАТУР'!D:H,5,0)</f>
        <v>C</v>
      </c>
      <c r="T568" s="44">
        <f t="shared" si="99"/>
        <v>28410.252444444443</v>
      </c>
      <c r="U568" s="44">
        <f t="shared" si="100"/>
        <v>6456.8755555555554</v>
      </c>
      <c r="V568" s="44">
        <f t="shared" si="101"/>
        <v>0</v>
      </c>
      <c r="W568" s="44">
        <f t="shared" si="102"/>
        <v>0</v>
      </c>
      <c r="X568" s="44">
        <f t="shared" si="103"/>
        <v>0</v>
      </c>
      <c r="Y568" s="44">
        <f t="shared" si="104"/>
        <v>0</v>
      </c>
      <c r="Z568" s="44">
        <f t="shared" si="105"/>
        <v>130945.43626666667</v>
      </c>
      <c r="AA568" s="44">
        <f t="shared" si="106"/>
        <v>0</v>
      </c>
      <c r="AB568" s="44">
        <f t="shared" si="107"/>
        <v>2259.9064444444443</v>
      </c>
      <c r="AC568" s="44">
        <f t="shared" si="108"/>
        <v>19370.626666666667</v>
      </c>
      <c r="AD568" s="44">
        <f t="shared" si="109"/>
        <v>0</v>
      </c>
      <c r="AE568" s="12">
        <f t="shared" si="110"/>
        <v>187443.09737777777</v>
      </c>
    </row>
    <row r="569" spans="1:31" ht="12.6" hidden="1" customHeight="1" x14ac:dyDescent="0.2">
      <c r="A569" s="26" t="s">
        <v>859</v>
      </c>
      <c r="B569" s="19"/>
      <c r="C569" s="19"/>
      <c r="D569" s="20"/>
      <c r="E569" s="21"/>
      <c r="F569" s="22"/>
      <c r="G569" s="21"/>
      <c r="H569" s="22"/>
      <c r="I569" s="20"/>
      <c r="J569" s="20"/>
      <c r="K569" s="20"/>
      <c r="L569" s="20">
        <v>44</v>
      </c>
      <c r="M569" s="20">
        <v>700</v>
      </c>
      <c r="N569" s="20">
        <v>4</v>
      </c>
      <c r="O569" s="20">
        <v>748</v>
      </c>
      <c r="P569" s="23" t="str">
        <f>VLOOKUP(A569,'ИЗ ОСНОВЫ НОМЕНКЛАТУР'!D:E,2,0)</f>
        <v>Кромочные материалы</v>
      </c>
      <c r="Q569" s="23" t="str">
        <f>VLOOKUP(A569,'ИЗ ОСНОВЫ НОМЕНКЛАТУР'!D:F,3,0)</f>
        <v>Распродажа кромка</v>
      </c>
      <c r="R569" s="40">
        <f>VLOOKUP(A:A,'ИЗ ОСНОВЫ НОМЕНКЛАТУР'!D:G,4,0)</f>
        <v>57.023333333333333</v>
      </c>
      <c r="S569" s="12" t="str">
        <f>VLOOKUP(A:A,'ИЗ ОСНОВЫ НОМЕНКЛАТУР'!D:H,5,0)</f>
        <v>C</v>
      </c>
      <c r="T569" s="44">
        <f t="shared" si="99"/>
        <v>0</v>
      </c>
      <c r="U569" s="44">
        <f t="shared" si="100"/>
        <v>0</v>
      </c>
      <c r="V569" s="44">
        <f t="shared" si="101"/>
        <v>0</v>
      </c>
      <c r="W569" s="44">
        <f t="shared" si="102"/>
        <v>0</v>
      </c>
      <c r="X569" s="44">
        <f t="shared" si="103"/>
        <v>0</v>
      </c>
      <c r="Y569" s="44">
        <f t="shared" si="104"/>
        <v>0</v>
      </c>
      <c r="Z569" s="44">
        <f t="shared" si="105"/>
        <v>0</v>
      </c>
      <c r="AA569" s="44">
        <f t="shared" si="106"/>
        <v>0</v>
      </c>
      <c r="AB569" s="44">
        <f t="shared" si="107"/>
        <v>2509.0266666666666</v>
      </c>
      <c r="AC569" s="44">
        <f t="shared" si="108"/>
        <v>39916.333333333336</v>
      </c>
      <c r="AD569" s="44">
        <f t="shared" si="109"/>
        <v>228.09333333333333</v>
      </c>
      <c r="AE569" s="12">
        <f t="shared" si="110"/>
        <v>42653.453333333331</v>
      </c>
    </row>
    <row r="570" spans="1:31" ht="12.6" hidden="1" customHeight="1" x14ac:dyDescent="0.2">
      <c r="A570" s="26" t="s">
        <v>592</v>
      </c>
      <c r="B570" s="19"/>
      <c r="C570" s="19"/>
      <c r="D570" s="20"/>
      <c r="E570" s="21"/>
      <c r="F570" s="22"/>
      <c r="G570" s="21"/>
      <c r="H570" s="22"/>
      <c r="I570" s="20"/>
      <c r="J570" s="20">
        <v>810</v>
      </c>
      <c r="K570" s="20"/>
      <c r="L570" s="20"/>
      <c r="M570" s="20"/>
      <c r="N570" s="20"/>
      <c r="O570" s="20">
        <v>810</v>
      </c>
      <c r="P570" s="23" t="str">
        <f>VLOOKUP(A570,'ИЗ ОСНОВЫ НОМЕНКЛАТУР'!D:E,2,0)</f>
        <v>Кромочные материалы</v>
      </c>
      <c r="Q570" s="23" t="str">
        <f>VLOOKUP(A570,'ИЗ ОСНОВЫ НОМЕНКЛАТУР'!D:F,3,0)</f>
        <v>Кромка ПВХ Турция</v>
      </c>
      <c r="R570" s="40">
        <f>VLOOKUP(A:A,'ИЗ ОСНОВЫ НОМЕНКЛАТУР'!D:G,4,0)</f>
        <v>66.884373427277296</v>
      </c>
      <c r="S570" s="12" t="str">
        <f>VLOOKUP(A:A,'ИЗ ОСНОВЫ НОМЕНКЛАТУР'!D:H,5,0)</f>
        <v>C</v>
      </c>
      <c r="T570" s="44">
        <f t="shared" si="99"/>
        <v>0</v>
      </c>
      <c r="U570" s="44">
        <f t="shared" si="100"/>
        <v>0</v>
      </c>
      <c r="V570" s="44">
        <f t="shared" si="101"/>
        <v>0</v>
      </c>
      <c r="W570" s="44">
        <f t="shared" si="102"/>
        <v>0</v>
      </c>
      <c r="X570" s="44">
        <f t="shared" si="103"/>
        <v>0</v>
      </c>
      <c r="Y570" s="44">
        <f t="shared" si="104"/>
        <v>0</v>
      </c>
      <c r="Z570" s="44">
        <f t="shared" si="105"/>
        <v>54176.342476094607</v>
      </c>
      <c r="AA570" s="44">
        <f t="shared" si="106"/>
        <v>0</v>
      </c>
      <c r="AB570" s="44">
        <f t="shared" si="107"/>
        <v>0</v>
      </c>
      <c r="AC570" s="44">
        <f t="shared" si="108"/>
        <v>0</v>
      </c>
      <c r="AD570" s="44">
        <f t="shared" si="109"/>
        <v>0</v>
      </c>
      <c r="AE570" s="12">
        <f t="shared" si="110"/>
        <v>54176.342476094607</v>
      </c>
    </row>
    <row r="571" spans="1:31" ht="12.6" hidden="1" customHeight="1" x14ac:dyDescent="0.2">
      <c r="A571" s="26" t="s">
        <v>4286</v>
      </c>
      <c r="B571" s="19"/>
      <c r="C571" s="19"/>
      <c r="D571" s="20"/>
      <c r="E571" s="21"/>
      <c r="F571" s="22"/>
      <c r="G571" s="21"/>
      <c r="H571" s="22"/>
      <c r="I571" s="20"/>
      <c r="J571" s="20">
        <v>8000</v>
      </c>
      <c r="K571" s="20"/>
      <c r="L571" s="20"/>
      <c r="M571" s="20"/>
      <c r="N571" s="20"/>
      <c r="O571" s="20">
        <v>8000</v>
      </c>
      <c r="P571" s="23" t="str">
        <f>VLOOKUP(A571,'ИЗ ОСНОВЫ НОМЕНКЛАТУР'!D:E,2,0)</f>
        <v>Кромочные материалы</v>
      </c>
      <c r="Q571" s="23" t="str">
        <f>VLOOKUP(A571,'ИЗ ОСНОВЫ НОМЕНКЛАТУР'!D:F,3,0)</f>
        <v>Распродажа кромка</v>
      </c>
      <c r="R571" s="40">
        <f>VLOOKUP(A:A,'ИЗ ОСНОВЫ НОМЕНКЛАТУР'!D:G,4,0)</f>
        <v>57.493000000000002</v>
      </c>
      <c r="S571" s="12" t="str">
        <f>VLOOKUP(A:A,'ИЗ ОСНОВЫ НОМЕНКЛАТУР'!D:H,5,0)</f>
        <v>C</v>
      </c>
      <c r="T571" s="44">
        <f t="shared" si="99"/>
        <v>0</v>
      </c>
      <c r="U571" s="44">
        <f t="shared" si="100"/>
        <v>0</v>
      </c>
      <c r="V571" s="44">
        <f t="shared" si="101"/>
        <v>0</v>
      </c>
      <c r="W571" s="44">
        <f t="shared" si="102"/>
        <v>0</v>
      </c>
      <c r="X571" s="44">
        <f t="shared" si="103"/>
        <v>0</v>
      </c>
      <c r="Y571" s="44">
        <f t="shared" si="104"/>
        <v>0</v>
      </c>
      <c r="Z571" s="44">
        <f t="shared" si="105"/>
        <v>459944</v>
      </c>
      <c r="AA571" s="44">
        <f t="shared" si="106"/>
        <v>0</v>
      </c>
      <c r="AB571" s="44">
        <f t="shared" si="107"/>
        <v>0</v>
      </c>
      <c r="AC571" s="44">
        <f t="shared" si="108"/>
        <v>0</v>
      </c>
      <c r="AD571" s="44">
        <f t="shared" si="109"/>
        <v>0</v>
      </c>
      <c r="AE571" s="12">
        <f t="shared" si="110"/>
        <v>459944</v>
      </c>
    </row>
    <row r="572" spans="1:31" ht="12.6" hidden="1" customHeight="1" x14ac:dyDescent="0.2">
      <c r="A572" s="26" t="s">
        <v>864</v>
      </c>
      <c r="B572" s="19"/>
      <c r="C572" s="19"/>
      <c r="D572" s="20">
        <v>310</v>
      </c>
      <c r="E572" s="20">
        <v>100</v>
      </c>
      <c r="F572" s="20"/>
      <c r="G572" s="21"/>
      <c r="H572" s="22"/>
      <c r="I572" s="20"/>
      <c r="J572" s="20"/>
      <c r="K572" s="20"/>
      <c r="L572" s="20">
        <v>42</v>
      </c>
      <c r="M572" s="20"/>
      <c r="N572" s="20"/>
      <c r="O572" s="20">
        <v>452</v>
      </c>
      <c r="P572" s="23" t="str">
        <f>VLOOKUP(A572,'ИЗ ОСНОВЫ НОМЕНКЛАТУР'!D:E,2,0)</f>
        <v>Кромочные материалы</v>
      </c>
      <c r="Q572" s="23" t="str">
        <f>VLOOKUP(A572,'ИЗ ОСНОВЫ НОМЕНКЛАТУР'!D:F,3,0)</f>
        <v>Распродажа кромка</v>
      </c>
      <c r="R572" s="40">
        <f>VLOOKUP(A:A,'ИЗ ОСНОВЫ НОМЕНКЛАТУР'!D:G,4,0)</f>
        <v>58.74238805970149</v>
      </c>
      <c r="S572" s="12" t="str">
        <f>VLOOKUP(A:A,'ИЗ ОСНОВЫ НОМЕНКЛАТУР'!D:H,5,0)</f>
        <v>C</v>
      </c>
      <c r="T572" s="44">
        <f t="shared" si="99"/>
        <v>18210.14029850746</v>
      </c>
      <c r="U572" s="44">
        <f t="shared" si="100"/>
        <v>5874.2388059701489</v>
      </c>
      <c r="V572" s="44">
        <f t="shared" si="101"/>
        <v>0</v>
      </c>
      <c r="W572" s="44">
        <f t="shared" si="102"/>
        <v>0</v>
      </c>
      <c r="X572" s="44">
        <f t="shared" si="103"/>
        <v>0</v>
      </c>
      <c r="Y572" s="44">
        <f t="shared" si="104"/>
        <v>0</v>
      </c>
      <c r="Z572" s="44">
        <f t="shared" si="105"/>
        <v>0</v>
      </c>
      <c r="AA572" s="44">
        <f t="shared" si="106"/>
        <v>0</v>
      </c>
      <c r="AB572" s="44">
        <f t="shared" si="107"/>
        <v>2467.1802985074628</v>
      </c>
      <c r="AC572" s="44">
        <f t="shared" si="108"/>
        <v>0</v>
      </c>
      <c r="AD572" s="44">
        <f t="shared" si="109"/>
        <v>0</v>
      </c>
      <c r="AE572" s="12">
        <f t="shared" si="110"/>
        <v>26551.559402985069</v>
      </c>
    </row>
    <row r="573" spans="1:31" ht="12.6" hidden="1" customHeight="1" x14ac:dyDescent="0.2">
      <c r="A573" s="26" t="s">
        <v>860</v>
      </c>
      <c r="B573" s="19"/>
      <c r="C573" s="19"/>
      <c r="D573" s="20"/>
      <c r="E573" s="21"/>
      <c r="F573" s="22"/>
      <c r="G573" s="21"/>
      <c r="H573" s="22"/>
      <c r="I573" s="20"/>
      <c r="J573" s="20">
        <v>1692</v>
      </c>
      <c r="K573" s="20"/>
      <c r="L573" s="20"/>
      <c r="M573" s="20"/>
      <c r="N573" s="20"/>
      <c r="O573" s="20">
        <v>1692</v>
      </c>
      <c r="P573" s="23" t="str">
        <f>VLOOKUP(A573,'ИЗ ОСНОВЫ НОМЕНКЛАТУР'!D:E,2,0)</f>
        <v>Кромочные материалы</v>
      </c>
      <c r="Q573" s="23" t="str">
        <f>VLOOKUP(A573,'ИЗ ОСНОВЫ НОМЕНКЛАТУР'!D:F,3,0)</f>
        <v>Распродажа кромка</v>
      </c>
      <c r="R573" s="40">
        <f>VLOOKUP(A:A,'ИЗ ОСНОВЫ НОМЕНКЛАТУР'!D:G,4,0)</f>
        <v>73.850000000000009</v>
      </c>
      <c r="S573" s="12" t="str">
        <f>VLOOKUP(A:A,'ИЗ ОСНОВЫ НОМЕНКЛАТУР'!D:H,5,0)</f>
        <v>C</v>
      </c>
      <c r="T573" s="44">
        <f t="shared" si="99"/>
        <v>0</v>
      </c>
      <c r="U573" s="44">
        <f t="shared" si="100"/>
        <v>0</v>
      </c>
      <c r="V573" s="44">
        <f t="shared" si="101"/>
        <v>0</v>
      </c>
      <c r="W573" s="44">
        <f t="shared" si="102"/>
        <v>0</v>
      </c>
      <c r="X573" s="44">
        <f t="shared" si="103"/>
        <v>0</v>
      </c>
      <c r="Y573" s="44">
        <f t="shared" si="104"/>
        <v>0</v>
      </c>
      <c r="Z573" s="44">
        <f t="shared" si="105"/>
        <v>124954.20000000001</v>
      </c>
      <c r="AA573" s="44">
        <f t="shared" si="106"/>
        <v>0</v>
      </c>
      <c r="AB573" s="44">
        <f t="shared" si="107"/>
        <v>0</v>
      </c>
      <c r="AC573" s="44">
        <f t="shared" si="108"/>
        <v>0</v>
      </c>
      <c r="AD573" s="44">
        <f t="shared" si="109"/>
        <v>0</v>
      </c>
      <c r="AE573" s="12">
        <f t="shared" si="110"/>
        <v>124954.20000000001</v>
      </c>
    </row>
    <row r="574" spans="1:31" ht="12.6" hidden="1" customHeight="1" x14ac:dyDescent="0.2">
      <c r="A574" s="26" t="s">
        <v>856</v>
      </c>
      <c r="B574" s="19"/>
      <c r="C574" s="19"/>
      <c r="D574" s="20"/>
      <c r="E574" s="21"/>
      <c r="F574" s="22"/>
      <c r="G574" s="21"/>
      <c r="H574" s="22"/>
      <c r="I574" s="20"/>
      <c r="J574" s="20">
        <v>3200</v>
      </c>
      <c r="K574" s="20"/>
      <c r="L574" s="20">
        <v>95</v>
      </c>
      <c r="M574" s="20">
        <v>400</v>
      </c>
      <c r="N574" s="20"/>
      <c r="O574" s="20">
        <v>3695</v>
      </c>
      <c r="P574" s="23" t="str">
        <f>VLOOKUP(A574,'ИЗ ОСНОВЫ НОМЕНКЛАТУР'!D:E,2,0)</f>
        <v>Кромочные материалы</v>
      </c>
      <c r="Q574" s="23" t="str">
        <f>VLOOKUP(A574,'ИЗ ОСНОВЫ НОМЕНКЛАТУР'!D:F,3,0)</f>
        <v>Распродажа кромка</v>
      </c>
      <c r="R574" s="40">
        <f>VLOOKUP(A:A,'ИЗ ОСНОВЫ НОМЕНКЛАТУР'!D:G,4,0)</f>
        <v>57.712380952380954</v>
      </c>
      <c r="S574" s="12" t="str">
        <f>VLOOKUP(A:A,'ИЗ ОСНОВЫ НОМЕНКЛАТУР'!D:H,5,0)</f>
        <v>C</v>
      </c>
      <c r="T574" s="44">
        <f t="shared" si="99"/>
        <v>0</v>
      </c>
      <c r="U574" s="44">
        <f t="shared" si="100"/>
        <v>0</v>
      </c>
      <c r="V574" s="44">
        <f t="shared" si="101"/>
        <v>0</v>
      </c>
      <c r="W574" s="44">
        <f t="shared" si="102"/>
        <v>0</v>
      </c>
      <c r="X574" s="44">
        <f t="shared" si="103"/>
        <v>0</v>
      </c>
      <c r="Y574" s="44">
        <f t="shared" si="104"/>
        <v>0</v>
      </c>
      <c r="Z574" s="44">
        <f t="shared" si="105"/>
        <v>184679.61904761905</v>
      </c>
      <c r="AA574" s="44">
        <f t="shared" si="106"/>
        <v>0</v>
      </c>
      <c r="AB574" s="44">
        <f t="shared" si="107"/>
        <v>5482.6761904761906</v>
      </c>
      <c r="AC574" s="44">
        <f t="shared" si="108"/>
        <v>23084.952380952382</v>
      </c>
      <c r="AD574" s="44">
        <f t="shared" si="109"/>
        <v>0</v>
      </c>
      <c r="AE574" s="12">
        <f t="shared" si="110"/>
        <v>213247.24761904764</v>
      </c>
    </row>
    <row r="575" spans="1:31" ht="12.6" hidden="1" customHeight="1" x14ac:dyDescent="0.2">
      <c r="A575" s="26" t="s">
        <v>866</v>
      </c>
      <c r="B575" s="19"/>
      <c r="C575" s="19"/>
      <c r="D575" s="20"/>
      <c r="E575" s="21"/>
      <c r="F575" s="22"/>
      <c r="G575" s="21"/>
      <c r="H575" s="22"/>
      <c r="I575" s="20"/>
      <c r="J575" s="20">
        <v>258</v>
      </c>
      <c r="K575" s="20"/>
      <c r="L575" s="20">
        <v>7</v>
      </c>
      <c r="M575" s="20">
        <v>100</v>
      </c>
      <c r="N575" s="20"/>
      <c r="O575" s="20">
        <v>365</v>
      </c>
      <c r="P575" s="23" t="str">
        <f>VLOOKUP(A575,'ИЗ ОСНОВЫ НОМЕНКЛАТУР'!D:E,2,0)</f>
        <v>Кромочные материалы</v>
      </c>
      <c r="Q575" s="23" t="str">
        <f>VLOOKUP(A575,'ИЗ ОСНОВЫ НОМЕНКЛАТУР'!D:F,3,0)</f>
        <v>Распродажа кромка</v>
      </c>
      <c r="R575" s="40">
        <f>VLOOKUP(A:A,'ИЗ ОСНОВЫ НОМЕНКЛАТУР'!D:G,4,0)</f>
        <v>79.408143564356436</v>
      </c>
      <c r="S575" s="12" t="str">
        <f>VLOOKUP(A:A,'ИЗ ОСНОВЫ НОМЕНКЛАТУР'!D:H,5,0)</f>
        <v>C</v>
      </c>
      <c r="T575" s="44">
        <f t="shared" si="99"/>
        <v>0</v>
      </c>
      <c r="U575" s="44">
        <f t="shared" si="100"/>
        <v>0</v>
      </c>
      <c r="V575" s="44">
        <f t="shared" si="101"/>
        <v>0</v>
      </c>
      <c r="W575" s="44">
        <f t="shared" si="102"/>
        <v>0</v>
      </c>
      <c r="X575" s="44">
        <f t="shared" si="103"/>
        <v>0</v>
      </c>
      <c r="Y575" s="44">
        <f t="shared" si="104"/>
        <v>0</v>
      </c>
      <c r="Z575" s="44">
        <f t="shared" si="105"/>
        <v>20487.301039603961</v>
      </c>
      <c r="AA575" s="44">
        <f t="shared" si="106"/>
        <v>0</v>
      </c>
      <c r="AB575" s="44">
        <f t="shared" si="107"/>
        <v>555.85700495049502</v>
      </c>
      <c r="AC575" s="44">
        <f t="shared" si="108"/>
        <v>7940.8143564356433</v>
      </c>
      <c r="AD575" s="44">
        <f t="shared" si="109"/>
        <v>0</v>
      </c>
      <c r="AE575" s="12">
        <f t="shared" si="110"/>
        <v>28983.9724009901</v>
      </c>
    </row>
    <row r="576" spans="1:31" ht="12.6" hidden="1" customHeight="1" x14ac:dyDescent="0.2">
      <c r="A576" s="26" t="s">
        <v>862</v>
      </c>
      <c r="B576" s="19"/>
      <c r="C576" s="19"/>
      <c r="D576" s="20"/>
      <c r="E576" s="21"/>
      <c r="F576" s="22"/>
      <c r="G576" s="21"/>
      <c r="H576" s="22"/>
      <c r="I576" s="20"/>
      <c r="J576" s="20">
        <v>2547</v>
      </c>
      <c r="K576" s="20"/>
      <c r="L576" s="20"/>
      <c r="M576" s="20"/>
      <c r="N576" s="20"/>
      <c r="O576" s="20">
        <v>2547</v>
      </c>
      <c r="P576" s="23" t="str">
        <f>VLOOKUP(A576,'ИЗ ОСНОВЫ НОМЕНКЛАТУР'!D:E,2,0)</f>
        <v>Кромочные материалы</v>
      </c>
      <c r="Q576" s="23" t="str">
        <f>VLOOKUP(A576,'ИЗ ОСНОВЫ НОМЕНКЛАТУР'!D:F,3,0)</f>
        <v>Распродажа кромка</v>
      </c>
      <c r="R576" s="40">
        <f>VLOOKUP(A:A,'ИЗ ОСНОВЫ НОМЕНКЛАТУР'!D:G,4,0)</f>
        <v>58.985333333333337</v>
      </c>
      <c r="S576" s="12" t="str">
        <f>VLOOKUP(A:A,'ИЗ ОСНОВЫ НОМЕНКЛАТУР'!D:H,5,0)</f>
        <v>C</v>
      </c>
      <c r="T576" s="44">
        <f t="shared" si="99"/>
        <v>0</v>
      </c>
      <c r="U576" s="44">
        <f t="shared" si="100"/>
        <v>0</v>
      </c>
      <c r="V576" s="44">
        <f t="shared" si="101"/>
        <v>0</v>
      </c>
      <c r="W576" s="44">
        <f t="shared" si="102"/>
        <v>0</v>
      </c>
      <c r="X576" s="44">
        <f t="shared" si="103"/>
        <v>0</v>
      </c>
      <c r="Y576" s="44">
        <f t="shared" si="104"/>
        <v>0</v>
      </c>
      <c r="Z576" s="44">
        <f t="shared" si="105"/>
        <v>150235.644</v>
      </c>
      <c r="AA576" s="44">
        <f t="shared" si="106"/>
        <v>0</v>
      </c>
      <c r="AB576" s="44">
        <f t="shared" si="107"/>
        <v>0</v>
      </c>
      <c r="AC576" s="44">
        <f t="shared" si="108"/>
        <v>0</v>
      </c>
      <c r="AD576" s="44">
        <f t="shared" si="109"/>
        <v>0</v>
      </c>
      <c r="AE576" s="12">
        <f t="shared" si="110"/>
        <v>150235.644</v>
      </c>
    </row>
    <row r="577" spans="1:31" ht="12.6" hidden="1" customHeight="1" x14ac:dyDescent="0.2">
      <c r="A577" s="26" t="s">
        <v>579</v>
      </c>
      <c r="B577" s="19"/>
      <c r="C577" s="19"/>
      <c r="D577" s="20"/>
      <c r="E577" s="21"/>
      <c r="F577" s="22"/>
      <c r="G577" s="21"/>
      <c r="H577" s="22"/>
      <c r="I577" s="20"/>
      <c r="J577" s="20">
        <v>470</v>
      </c>
      <c r="K577" s="20"/>
      <c r="L577" s="20"/>
      <c r="M577" s="20"/>
      <c r="N577" s="20"/>
      <c r="O577" s="20">
        <v>470</v>
      </c>
      <c r="P577" s="23" t="str">
        <f>VLOOKUP(A577,'ИЗ ОСНОВЫ НОМЕНКЛАТУР'!D:E,2,0)</f>
        <v>Кромочные материалы</v>
      </c>
      <c r="Q577" s="23" t="str">
        <f>VLOOKUP(A577,'ИЗ ОСНОВЫ НОМЕНКЛАТУР'!D:F,3,0)</f>
        <v>Кромка ПВХ Турция</v>
      </c>
      <c r="R577" s="40">
        <f>VLOOKUP(A:A,'ИЗ ОСНОВЫ НОМЕНКЛАТУР'!D:G,4,0)</f>
        <v>72.899765458422166</v>
      </c>
      <c r="S577" s="12" t="str">
        <f>VLOOKUP(A:A,'ИЗ ОСНОВЫ НОМЕНКЛАТУР'!D:H,5,0)</f>
        <v>C</v>
      </c>
      <c r="T577" s="44">
        <f t="shared" si="99"/>
        <v>0</v>
      </c>
      <c r="U577" s="44">
        <f t="shared" si="100"/>
        <v>0</v>
      </c>
      <c r="V577" s="44">
        <f t="shared" si="101"/>
        <v>0</v>
      </c>
      <c r="W577" s="44">
        <f t="shared" si="102"/>
        <v>0</v>
      </c>
      <c r="X577" s="44">
        <f t="shared" si="103"/>
        <v>0</v>
      </c>
      <c r="Y577" s="44">
        <f t="shared" si="104"/>
        <v>0</v>
      </c>
      <c r="Z577" s="44">
        <f t="shared" si="105"/>
        <v>34262.889765458422</v>
      </c>
      <c r="AA577" s="44">
        <f t="shared" si="106"/>
        <v>0</v>
      </c>
      <c r="AB577" s="44">
        <f t="shared" si="107"/>
        <v>0</v>
      </c>
      <c r="AC577" s="44">
        <f t="shared" si="108"/>
        <v>0</v>
      </c>
      <c r="AD577" s="44">
        <f t="shared" si="109"/>
        <v>0</v>
      </c>
      <c r="AE577" s="12">
        <f t="shared" si="110"/>
        <v>34262.889765458422</v>
      </c>
    </row>
    <row r="578" spans="1:31" ht="12.6" hidden="1" customHeight="1" x14ac:dyDescent="0.2">
      <c r="A578" s="26" t="s">
        <v>561</v>
      </c>
      <c r="B578" s="19"/>
      <c r="C578" s="19"/>
      <c r="D578" s="20"/>
      <c r="E578" s="21"/>
      <c r="F578" s="22"/>
      <c r="G578" s="21"/>
      <c r="H578" s="22"/>
      <c r="I578" s="20"/>
      <c r="J578" s="20">
        <v>170</v>
      </c>
      <c r="K578" s="20"/>
      <c r="L578" s="20"/>
      <c r="M578" s="20"/>
      <c r="N578" s="20"/>
      <c r="O578" s="20">
        <v>170</v>
      </c>
      <c r="P578" s="23" t="str">
        <f>VLOOKUP(A578,'ИЗ ОСНОВЫ НОМЕНКЛАТУР'!D:E,2,0)</f>
        <v>Кромочные материалы</v>
      </c>
      <c r="Q578" s="23" t="str">
        <f>VLOOKUP(A578,'ИЗ ОСНОВЫ НОМЕНКЛАТУР'!D:F,3,0)</f>
        <v>Кромка ПВХ Турция</v>
      </c>
      <c r="R578" s="40">
        <f>VLOOKUP(A:A,'ИЗ ОСНОВЫ НОМЕНКЛАТУР'!D:G,4,0)</f>
        <v>77.617279693486594</v>
      </c>
      <c r="S578" s="12" t="str">
        <f>VLOOKUP(A:A,'ИЗ ОСНОВЫ НОМЕНКЛАТУР'!D:H,5,0)</f>
        <v>C</v>
      </c>
      <c r="T578" s="44">
        <f t="shared" si="99"/>
        <v>0</v>
      </c>
      <c r="U578" s="44">
        <f t="shared" si="100"/>
        <v>0</v>
      </c>
      <c r="V578" s="44">
        <f t="shared" si="101"/>
        <v>0</v>
      </c>
      <c r="W578" s="44">
        <f t="shared" si="102"/>
        <v>0</v>
      </c>
      <c r="X578" s="44">
        <f t="shared" si="103"/>
        <v>0</v>
      </c>
      <c r="Y578" s="44">
        <f t="shared" si="104"/>
        <v>0</v>
      </c>
      <c r="Z578" s="44">
        <f t="shared" si="105"/>
        <v>13194.937547892721</v>
      </c>
      <c r="AA578" s="44">
        <f t="shared" si="106"/>
        <v>0</v>
      </c>
      <c r="AB578" s="44">
        <f t="shared" si="107"/>
        <v>0</v>
      </c>
      <c r="AC578" s="44">
        <f t="shared" si="108"/>
        <v>0</v>
      </c>
      <c r="AD578" s="44">
        <f t="shared" si="109"/>
        <v>0</v>
      </c>
      <c r="AE578" s="12">
        <f t="shared" si="110"/>
        <v>13194.937547892721</v>
      </c>
    </row>
    <row r="579" spans="1:31" ht="12.6" hidden="1" customHeight="1" x14ac:dyDescent="0.2">
      <c r="A579" s="26" t="s">
        <v>583</v>
      </c>
      <c r="B579" s="19"/>
      <c r="C579" s="19"/>
      <c r="D579" s="20"/>
      <c r="E579" s="21"/>
      <c r="F579" s="22"/>
      <c r="G579" s="21"/>
      <c r="H579" s="22"/>
      <c r="I579" s="20"/>
      <c r="J579" s="20">
        <v>100</v>
      </c>
      <c r="K579" s="20"/>
      <c r="L579" s="20"/>
      <c r="M579" s="20"/>
      <c r="N579" s="20"/>
      <c r="O579" s="20">
        <v>100</v>
      </c>
      <c r="P579" s="23" t="str">
        <f>VLOOKUP(A579,'ИЗ ОСНОВЫ НОМЕНКЛАТУР'!D:E,2,0)</f>
        <v>Кромочные материалы</v>
      </c>
      <c r="Q579" s="23" t="str">
        <f>VLOOKUP(A579,'ИЗ ОСНОВЫ НОМЕНКЛАТУР'!D:F,3,0)</f>
        <v>Кромка ПВХ Турция</v>
      </c>
      <c r="R579" s="40">
        <f>VLOOKUP(A:A,'ИЗ ОСНОВЫ НОМЕНКЛАТУР'!D:G,4,0)</f>
        <v>119.86498520710059</v>
      </c>
      <c r="S579" s="12" t="str">
        <f>VLOOKUP(A:A,'ИЗ ОСНОВЫ НОМЕНКЛАТУР'!D:H,5,0)</f>
        <v>C</v>
      </c>
      <c r="T579" s="44">
        <f t="shared" si="99"/>
        <v>0</v>
      </c>
      <c r="U579" s="44">
        <f t="shared" si="100"/>
        <v>0</v>
      </c>
      <c r="V579" s="44">
        <f t="shared" si="101"/>
        <v>0</v>
      </c>
      <c r="W579" s="44">
        <f t="shared" si="102"/>
        <v>0</v>
      </c>
      <c r="X579" s="44">
        <f t="shared" si="103"/>
        <v>0</v>
      </c>
      <c r="Y579" s="44">
        <f t="shared" si="104"/>
        <v>0</v>
      </c>
      <c r="Z579" s="44">
        <f t="shared" si="105"/>
        <v>11986.498520710058</v>
      </c>
      <c r="AA579" s="44">
        <f t="shared" si="106"/>
        <v>0</v>
      </c>
      <c r="AB579" s="44">
        <f t="shared" si="107"/>
        <v>0</v>
      </c>
      <c r="AC579" s="44">
        <f t="shared" si="108"/>
        <v>0</v>
      </c>
      <c r="AD579" s="44">
        <f t="shared" si="109"/>
        <v>0</v>
      </c>
      <c r="AE579" s="12">
        <f t="shared" si="110"/>
        <v>11986.498520710058</v>
      </c>
    </row>
    <row r="580" spans="1:31" ht="12.6" hidden="1" customHeight="1" x14ac:dyDescent="0.2">
      <c r="A580" s="26" t="s">
        <v>597</v>
      </c>
      <c r="B580" s="19"/>
      <c r="C580" s="19"/>
      <c r="D580" s="20"/>
      <c r="E580" s="21"/>
      <c r="F580" s="22"/>
      <c r="G580" s="21"/>
      <c r="H580" s="22"/>
      <c r="I580" s="20"/>
      <c r="J580" s="20">
        <v>1106</v>
      </c>
      <c r="K580" s="20"/>
      <c r="L580" s="20"/>
      <c r="M580" s="20"/>
      <c r="N580" s="20"/>
      <c r="O580" s="20">
        <v>1106</v>
      </c>
      <c r="P580" s="23" t="str">
        <f>VLOOKUP(A580,'ИЗ ОСНОВЫ НОМЕНКЛАТУР'!D:E,2,0)</f>
        <v>Кромочные материалы</v>
      </c>
      <c r="Q580" s="23" t="str">
        <f>VLOOKUP(A580,'ИЗ ОСНОВЫ НОМЕНКЛАТУР'!D:F,3,0)</f>
        <v>Кромка ПВХ Турция</v>
      </c>
      <c r="R580" s="40">
        <f>VLOOKUP(A:A,'ИЗ ОСНОВЫ НОМЕНКЛАТУР'!D:G,4,0)</f>
        <v>106.21343163538873</v>
      </c>
      <c r="S580" s="12" t="str">
        <f>VLOOKUP(A:A,'ИЗ ОСНОВЫ НОМЕНКЛАТУР'!D:H,5,0)</f>
        <v>C</v>
      </c>
      <c r="T580" s="44">
        <f t="shared" si="99"/>
        <v>0</v>
      </c>
      <c r="U580" s="44">
        <f t="shared" si="100"/>
        <v>0</v>
      </c>
      <c r="V580" s="44">
        <f t="shared" si="101"/>
        <v>0</v>
      </c>
      <c r="W580" s="44">
        <f t="shared" si="102"/>
        <v>0</v>
      </c>
      <c r="X580" s="44">
        <f t="shared" si="103"/>
        <v>0</v>
      </c>
      <c r="Y580" s="44">
        <f t="shared" si="104"/>
        <v>0</v>
      </c>
      <c r="Z580" s="44">
        <f t="shared" si="105"/>
        <v>117472.05538873993</v>
      </c>
      <c r="AA580" s="44">
        <f t="shared" si="106"/>
        <v>0</v>
      </c>
      <c r="AB580" s="44">
        <f t="shared" si="107"/>
        <v>0</v>
      </c>
      <c r="AC580" s="44">
        <f t="shared" si="108"/>
        <v>0</v>
      </c>
      <c r="AD580" s="44">
        <f t="shared" si="109"/>
        <v>0</v>
      </c>
      <c r="AE580" s="12">
        <f t="shared" si="110"/>
        <v>117472.05538873993</v>
      </c>
    </row>
    <row r="581" spans="1:31" ht="12.6" hidden="1" customHeight="1" x14ac:dyDescent="0.2">
      <c r="A581" s="26" t="s">
        <v>581</v>
      </c>
      <c r="B581" s="19"/>
      <c r="C581" s="19"/>
      <c r="D581" s="20"/>
      <c r="E581" s="21"/>
      <c r="F581" s="22"/>
      <c r="G581" s="21"/>
      <c r="H581" s="22"/>
      <c r="I581" s="20"/>
      <c r="J581" s="20">
        <v>397</v>
      </c>
      <c r="K581" s="20"/>
      <c r="L581" s="20"/>
      <c r="M581" s="20"/>
      <c r="N581" s="20"/>
      <c r="O581" s="20">
        <v>397</v>
      </c>
      <c r="P581" s="23" t="str">
        <f>VLOOKUP(A581,'ИЗ ОСНОВЫ НОМЕНКЛАТУР'!D:E,2,0)</f>
        <v>Кромочные материалы</v>
      </c>
      <c r="Q581" s="23" t="str">
        <f>VLOOKUP(A581,'ИЗ ОСНОВЫ НОМЕНКЛАТУР'!D:F,3,0)</f>
        <v>Кромка ПВХ Турция</v>
      </c>
      <c r="R581" s="40">
        <f>VLOOKUP(A:A,'ИЗ ОСНОВЫ НОМЕНКЛАТУР'!D:G,4,0)</f>
        <v>71.50984227129338</v>
      </c>
      <c r="S581" s="12" t="str">
        <f>VLOOKUP(A:A,'ИЗ ОСНОВЫ НОМЕНКЛАТУР'!D:H,5,0)</f>
        <v>C</v>
      </c>
      <c r="T581" s="44">
        <f t="shared" si="99"/>
        <v>0</v>
      </c>
      <c r="U581" s="44">
        <f t="shared" si="100"/>
        <v>0</v>
      </c>
      <c r="V581" s="44">
        <f t="shared" si="101"/>
        <v>0</v>
      </c>
      <c r="W581" s="44">
        <f t="shared" si="102"/>
        <v>0</v>
      </c>
      <c r="X581" s="44">
        <f t="shared" si="103"/>
        <v>0</v>
      </c>
      <c r="Y581" s="44">
        <f t="shared" si="104"/>
        <v>0</v>
      </c>
      <c r="Z581" s="44">
        <f t="shared" si="105"/>
        <v>28389.407381703473</v>
      </c>
      <c r="AA581" s="44">
        <f t="shared" si="106"/>
        <v>0</v>
      </c>
      <c r="AB581" s="44">
        <f t="shared" si="107"/>
        <v>0</v>
      </c>
      <c r="AC581" s="44">
        <f t="shared" si="108"/>
        <v>0</v>
      </c>
      <c r="AD581" s="44">
        <f t="shared" si="109"/>
        <v>0</v>
      </c>
      <c r="AE581" s="12">
        <f t="shared" si="110"/>
        <v>28389.407381703473</v>
      </c>
    </row>
    <row r="582" spans="1:31" ht="12.6" hidden="1" customHeight="1" x14ac:dyDescent="0.2">
      <c r="A582" s="26" t="s">
        <v>549</v>
      </c>
      <c r="B582" s="19"/>
      <c r="C582" s="19"/>
      <c r="D582" s="20"/>
      <c r="E582" s="21"/>
      <c r="F582" s="22"/>
      <c r="G582" s="21"/>
      <c r="H582" s="22"/>
      <c r="I582" s="20"/>
      <c r="J582" s="20">
        <v>220</v>
      </c>
      <c r="K582" s="20"/>
      <c r="L582" s="20"/>
      <c r="M582" s="20"/>
      <c r="N582" s="20"/>
      <c r="O582" s="20">
        <v>220</v>
      </c>
      <c r="P582" s="23" t="str">
        <f>VLOOKUP(A582,'ИЗ ОСНОВЫ НОМЕНКЛАТУР'!D:E,2,0)</f>
        <v>Кромочные материалы</v>
      </c>
      <c r="Q582" s="23" t="str">
        <f>VLOOKUP(A582,'ИЗ ОСНОВЫ НОМЕНКЛАТУР'!D:F,3,0)</f>
        <v>Кромка ПВХ Турция</v>
      </c>
      <c r="R582" s="40">
        <f>VLOOKUP(A:A,'ИЗ ОСНОВЫ НОМЕНКЛАТУР'!D:G,4,0)</f>
        <v>69.934615384615384</v>
      </c>
      <c r="S582" s="12" t="str">
        <f>VLOOKUP(A:A,'ИЗ ОСНОВЫ НОМЕНКЛАТУР'!D:H,5,0)</f>
        <v>C</v>
      </c>
      <c r="T582" s="44">
        <f t="shared" si="99"/>
        <v>0</v>
      </c>
      <c r="U582" s="44">
        <f t="shared" si="100"/>
        <v>0</v>
      </c>
      <c r="V582" s="44">
        <f t="shared" si="101"/>
        <v>0</v>
      </c>
      <c r="W582" s="44">
        <f t="shared" si="102"/>
        <v>0</v>
      </c>
      <c r="X582" s="44">
        <f t="shared" si="103"/>
        <v>0</v>
      </c>
      <c r="Y582" s="44">
        <f t="shared" si="104"/>
        <v>0</v>
      </c>
      <c r="Z582" s="44">
        <f t="shared" si="105"/>
        <v>15385.615384615385</v>
      </c>
      <c r="AA582" s="44">
        <f t="shared" si="106"/>
        <v>0</v>
      </c>
      <c r="AB582" s="44">
        <f t="shared" si="107"/>
        <v>0</v>
      </c>
      <c r="AC582" s="44">
        <f t="shared" si="108"/>
        <v>0</v>
      </c>
      <c r="AD582" s="44">
        <f t="shared" si="109"/>
        <v>0</v>
      </c>
      <c r="AE582" s="12">
        <f t="shared" si="110"/>
        <v>15385.615384615385</v>
      </c>
    </row>
    <row r="583" spans="1:31" ht="12.6" hidden="1" customHeight="1" x14ac:dyDescent="0.2">
      <c r="A583" s="26" t="s">
        <v>578</v>
      </c>
      <c r="B583" s="19"/>
      <c r="C583" s="19"/>
      <c r="D583" s="20"/>
      <c r="E583" s="21"/>
      <c r="F583" s="22"/>
      <c r="G583" s="21"/>
      <c r="H583" s="22"/>
      <c r="I583" s="20"/>
      <c r="J583" s="20">
        <v>1355</v>
      </c>
      <c r="K583" s="20"/>
      <c r="L583" s="20"/>
      <c r="M583" s="20"/>
      <c r="N583" s="20"/>
      <c r="O583" s="20">
        <v>1355</v>
      </c>
      <c r="P583" s="23" t="str">
        <f>VLOOKUP(A583,'ИЗ ОСНОВЫ НОМЕНКЛАТУР'!D:E,2,0)</f>
        <v>Кромочные материалы</v>
      </c>
      <c r="Q583" s="23" t="str">
        <f>VLOOKUP(A583,'ИЗ ОСНОВЫ НОМЕНКЛАТУР'!D:F,3,0)</f>
        <v>Кромка ПВХ Турция</v>
      </c>
      <c r="R583" s="40">
        <f>VLOOKUP(A:A,'ИЗ ОСНОВЫ НОМЕНКЛАТУР'!D:G,4,0)</f>
        <v>71.739323467230435</v>
      </c>
      <c r="S583" s="12" t="str">
        <f>VLOOKUP(A:A,'ИЗ ОСНОВЫ НОМЕНКЛАТУР'!D:H,5,0)</f>
        <v>C</v>
      </c>
      <c r="T583" s="44">
        <f t="shared" si="99"/>
        <v>0</v>
      </c>
      <c r="U583" s="44">
        <f t="shared" si="100"/>
        <v>0</v>
      </c>
      <c r="V583" s="44">
        <f t="shared" si="101"/>
        <v>0</v>
      </c>
      <c r="W583" s="44">
        <f t="shared" si="102"/>
        <v>0</v>
      </c>
      <c r="X583" s="44">
        <f t="shared" si="103"/>
        <v>0</v>
      </c>
      <c r="Y583" s="44">
        <f t="shared" si="104"/>
        <v>0</v>
      </c>
      <c r="Z583" s="44">
        <f t="shared" si="105"/>
        <v>97206.783298097245</v>
      </c>
      <c r="AA583" s="44">
        <f t="shared" si="106"/>
        <v>0</v>
      </c>
      <c r="AB583" s="44">
        <f t="shared" si="107"/>
        <v>0</v>
      </c>
      <c r="AC583" s="44">
        <f t="shared" si="108"/>
        <v>0</v>
      </c>
      <c r="AD583" s="44">
        <f t="shared" si="109"/>
        <v>0</v>
      </c>
      <c r="AE583" s="12">
        <f t="shared" si="110"/>
        <v>97206.783298097245</v>
      </c>
    </row>
    <row r="584" spans="1:31" ht="12.6" hidden="1" customHeight="1" x14ac:dyDescent="0.2">
      <c r="A584" s="26" t="s">
        <v>601</v>
      </c>
      <c r="B584" s="19"/>
      <c r="C584" s="19"/>
      <c r="D584" s="20"/>
      <c r="E584" s="21"/>
      <c r="F584" s="22"/>
      <c r="G584" s="21"/>
      <c r="H584" s="22"/>
      <c r="I584" s="20"/>
      <c r="J584" s="20">
        <v>1380</v>
      </c>
      <c r="K584" s="20"/>
      <c r="L584" s="20"/>
      <c r="M584" s="20"/>
      <c r="N584" s="20"/>
      <c r="O584" s="20">
        <v>1380</v>
      </c>
      <c r="P584" s="23" t="str">
        <f>VLOOKUP(A584,'ИЗ ОСНОВЫ НОМЕНКЛАТУР'!D:E,2,0)</f>
        <v>Кромочные материалы</v>
      </c>
      <c r="Q584" s="23" t="str">
        <f>VLOOKUP(A584,'ИЗ ОСНОВЫ НОМЕНКЛАТУР'!D:F,3,0)</f>
        <v>Кромка ПВХ Турция</v>
      </c>
      <c r="R584" s="40">
        <f>VLOOKUP(A:A,'ИЗ ОСНОВЫ НОМЕНКЛАТУР'!D:G,4,0)</f>
        <v>100.57192683810214</v>
      </c>
      <c r="S584" s="12" t="str">
        <f>VLOOKUP(A:A,'ИЗ ОСНОВЫ НОМЕНКЛАТУР'!D:H,5,0)</f>
        <v>C</v>
      </c>
      <c r="T584" s="44">
        <f t="shared" si="99"/>
        <v>0</v>
      </c>
      <c r="U584" s="44">
        <f t="shared" si="100"/>
        <v>0</v>
      </c>
      <c r="V584" s="44">
        <f t="shared" si="101"/>
        <v>0</v>
      </c>
      <c r="W584" s="44">
        <f t="shared" si="102"/>
        <v>0</v>
      </c>
      <c r="X584" s="44">
        <f t="shared" si="103"/>
        <v>0</v>
      </c>
      <c r="Y584" s="44">
        <f t="shared" si="104"/>
        <v>0</v>
      </c>
      <c r="Z584" s="44">
        <f t="shared" si="105"/>
        <v>138789.25903658094</v>
      </c>
      <c r="AA584" s="44">
        <f t="shared" si="106"/>
        <v>0</v>
      </c>
      <c r="AB584" s="44">
        <f t="shared" si="107"/>
        <v>0</v>
      </c>
      <c r="AC584" s="44">
        <f t="shared" si="108"/>
        <v>0</v>
      </c>
      <c r="AD584" s="44">
        <f t="shared" si="109"/>
        <v>0</v>
      </c>
      <c r="AE584" s="12">
        <f t="shared" si="110"/>
        <v>138789.25903658094</v>
      </c>
    </row>
    <row r="585" spans="1:31" ht="12.6" hidden="1" customHeight="1" x14ac:dyDescent="0.2">
      <c r="A585" s="26" t="s">
        <v>590</v>
      </c>
      <c r="B585" s="19"/>
      <c r="C585" s="19"/>
      <c r="D585" s="20"/>
      <c r="E585" s="21"/>
      <c r="F585" s="22"/>
      <c r="G585" s="21"/>
      <c r="H585" s="22"/>
      <c r="I585" s="20"/>
      <c r="J585" s="20">
        <v>1580</v>
      </c>
      <c r="K585" s="20"/>
      <c r="L585" s="20"/>
      <c r="M585" s="20"/>
      <c r="N585" s="20"/>
      <c r="O585" s="20">
        <v>1580</v>
      </c>
      <c r="P585" s="23" t="str">
        <f>VLOOKUP(A585,'ИЗ ОСНОВЫ НОМЕНКЛАТУР'!D:E,2,0)</f>
        <v>Кромочные материалы</v>
      </c>
      <c r="Q585" s="23" t="str">
        <f>VLOOKUP(A585,'ИЗ ОСНОВЫ НОМЕНКЛАТУР'!D:F,3,0)</f>
        <v>Кромка ПВХ Турция</v>
      </c>
      <c r="R585" s="40">
        <f>VLOOKUP(A:A,'ИЗ ОСНОВЫ НОМЕНКЛАТУР'!D:G,4,0)</f>
        <v>59.434057142857142</v>
      </c>
      <c r="S585" s="12" t="str">
        <f>VLOOKUP(A:A,'ИЗ ОСНОВЫ НОМЕНКЛАТУР'!D:H,5,0)</f>
        <v>C</v>
      </c>
      <c r="T585" s="44">
        <f t="shared" ref="T585:T648" si="111">$R585*D585</f>
        <v>0</v>
      </c>
      <c r="U585" s="44">
        <f t="shared" ref="U585:U648" si="112">$R585*E585</f>
        <v>0</v>
      </c>
      <c r="V585" s="44">
        <f t="shared" ref="V585:V648" si="113">$R585*F585</f>
        <v>0</v>
      </c>
      <c r="W585" s="44">
        <f t="shared" ref="W585:W648" si="114">$R585*G585</f>
        <v>0</v>
      </c>
      <c r="X585" s="44">
        <f t="shared" ref="X585:X648" si="115">$R585*H585</f>
        <v>0</v>
      </c>
      <c r="Y585" s="44">
        <f t="shared" ref="Y585:Y648" si="116">$R585*I585</f>
        <v>0</v>
      </c>
      <c r="Z585" s="44">
        <f t="shared" ref="Z585:Z648" si="117">$R585*J585</f>
        <v>93905.81028571428</v>
      </c>
      <c r="AA585" s="44">
        <f t="shared" ref="AA585:AA648" si="118">$R585*K585</f>
        <v>0</v>
      </c>
      <c r="AB585" s="44">
        <f t="shared" ref="AB585:AB648" si="119">$R585*L585</f>
        <v>0</v>
      </c>
      <c r="AC585" s="44">
        <f t="shared" ref="AC585:AC648" si="120">$R585*M585</f>
        <v>0</v>
      </c>
      <c r="AD585" s="44">
        <f t="shared" ref="AD585:AD648" si="121">$R585*N585</f>
        <v>0</v>
      </c>
      <c r="AE585" s="12">
        <f t="shared" ref="AE585:AE648" si="122">SUM(T585:AD585)</f>
        <v>93905.81028571428</v>
      </c>
    </row>
    <row r="586" spans="1:31" ht="12.6" hidden="1" customHeight="1" x14ac:dyDescent="0.2">
      <c r="A586" s="26" t="s">
        <v>602</v>
      </c>
      <c r="B586" s="19"/>
      <c r="C586" s="19"/>
      <c r="D586" s="20"/>
      <c r="E586" s="21"/>
      <c r="F586" s="22"/>
      <c r="G586" s="21"/>
      <c r="H586" s="22"/>
      <c r="I586" s="20"/>
      <c r="J586" s="20">
        <v>2402</v>
      </c>
      <c r="K586" s="20"/>
      <c r="L586" s="20"/>
      <c r="M586" s="20"/>
      <c r="N586" s="20"/>
      <c r="O586" s="20">
        <v>2402</v>
      </c>
      <c r="P586" s="23" t="str">
        <f>VLOOKUP(A586,'ИЗ ОСНОВЫ НОМЕНКЛАТУР'!D:E,2,0)</f>
        <v>Кромочные материалы</v>
      </c>
      <c r="Q586" s="23" t="str">
        <f>VLOOKUP(A586,'ИЗ ОСНОВЫ НОМЕНКЛАТУР'!D:F,3,0)</f>
        <v>Кромка ПВХ Турция</v>
      </c>
      <c r="R586" s="40">
        <f>VLOOKUP(A:A,'ИЗ ОСНОВЫ НОМЕНКЛАТУР'!D:G,4,0)</f>
        <v>102.09563189143341</v>
      </c>
      <c r="S586" s="12" t="str">
        <f>VLOOKUP(A:A,'ИЗ ОСНОВЫ НОМЕНКЛАТУР'!D:H,5,0)</f>
        <v>C</v>
      </c>
      <c r="T586" s="44">
        <f t="shared" si="111"/>
        <v>0</v>
      </c>
      <c r="U586" s="44">
        <f t="shared" si="112"/>
        <v>0</v>
      </c>
      <c r="V586" s="44">
        <f t="shared" si="113"/>
        <v>0</v>
      </c>
      <c r="W586" s="44">
        <f t="shared" si="114"/>
        <v>0</v>
      </c>
      <c r="X586" s="44">
        <f t="shared" si="115"/>
        <v>0</v>
      </c>
      <c r="Y586" s="44">
        <f t="shared" si="116"/>
        <v>0</v>
      </c>
      <c r="Z586" s="44">
        <f t="shared" si="117"/>
        <v>245233.70780322305</v>
      </c>
      <c r="AA586" s="44">
        <f t="shared" si="118"/>
        <v>0</v>
      </c>
      <c r="AB586" s="44">
        <f t="shared" si="119"/>
        <v>0</v>
      </c>
      <c r="AC586" s="44">
        <f t="shared" si="120"/>
        <v>0</v>
      </c>
      <c r="AD586" s="44">
        <f t="shared" si="121"/>
        <v>0</v>
      </c>
      <c r="AE586" s="12">
        <f t="shared" si="122"/>
        <v>245233.70780322305</v>
      </c>
    </row>
    <row r="587" spans="1:31" ht="12.6" hidden="1" customHeight="1" x14ac:dyDescent="0.2">
      <c r="A587" s="26" t="s">
        <v>557</v>
      </c>
      <c r="B587" s="19"/>
      <c r="C587" s="19"/>
      <c r="D587" s="20"/>
      <c r="E587" s="21"/>
      <c r="F587" s="22"/>
      <c r="G587" s="21"/>
      <c r="H587" s="22"/>
      <c r="I587" s="20"/>
      <c r="J587" s="20">
        <v>85</v>
      </c>
      <c r="K587" s="20"/>
      <c r="L587" s="20"/>
      <c r="M587" s="20"/>
      <c r="N587" s="20"/>
      <c r="O587" s="20">
        <v>85</v>
      </c>
      <c r="P587" s="23" t="str">
        <f>VLOOKUP(A587,'ИЗ ОСНОВЫ НОМЕНКЛАТУР'!D:E,2,0)</f>
        <v>Кромочные материалы</v>
      </c>
      <c r="Q587" s="23" t="str">
        <f>VLOOKUP(A587,'ИЗ ОСНОВЫ НОМЕНКЛАТУР'!D:F,3,0)</f>
        <v>Кромка ПВХ Турция</v>
      </c>
      <c r="R587" s="40">
        <f>VLOOKUP(A:A,'ИЗ ОСНОВЫ НОМЕНКЛАТУР'!D:G,4,0)</f>
        <v>105.71081818181818</v>
      </c>
      <c r="S587" s="12" t="str">
        <f>VLOOKUP(A:A,'ИЗ ОСНОВЫ НОМЕНКЛАТУР'!D:H,5,0)</f>
        <v>C</v>
      </c>
      <c r="T587" s="44">
        <f t="shared" si="111"/>
        <v>0</v>
      </c>
      <c r="U587" s="44">
        <f t="shared" si="112"/>
        <v>0</v>
      </c>
      <c r="V587" s="44">
        <f t="shared" si="113"/>
        <v>0</v>
      </c>
      <c r="W587" s="44">
        <f t="shared" si="114"/>
        <v>0</v>
      </c>
      <c r="X587" s="44">
        <f t="shared" si="115"/>
        <v>0</v>
      </c>
      <c r="Y587" s="44">
        <f t="shared" si="116"/>
        <v>0</v>
      </c>
      <c r="Z587" s="44">
        <f t="shared" si="117"/>
        <v>8985.4195454545461</v>
      </c>
      <c r="AA587" s="44">
        <f t="shared" si="118"/>
        <v>0</v>
      </c>
      <c r="AB587" s="44">
        <f t="shared" si="119"/>
        <v>0</v>
      </c>
      <c r="AC587" s="44">
        <f t="shared" si="120"/>
        <v>0</v>
      </c>
      <c r="AD587" s="44">
        <f t="shared" si="121"/>
        <v>0</v>
      </c>
      <c r="AE587" s="12">
        <f t="shared" si="122"/>
        <v>8985.4195454545461</v>
      </c>
    </row>
    <row r="588" spans="1:31" ht="12.6" hidden="1" customHeight="1" x14ac:dyDescent="0.2">
      <c r="A588" s="26" t="s">
        <v>313</v>
      </c>
      <c r="B588" s="19"/>
      <c r="C588" s="19"/>
      <c r="D588" s="20">
        <v>779</v>
      </c>
      <c r="E588" s="20">
        <v>100</v>
      </c>
      <c r="F588" s="20"/>
      <c r="G588" s="21"/>
      <c r="H588" s="22"/>
      <c r="I588" s="20">
        <v>1800</v>
      </c>
      <c r="J588" s="20">
        <v>362</v>
      </c>
      <c r="K588" s="20">
        <v>3400</v>
      </c>
      <c r="L588" s="20">
        <v>8</v>
      </c>
      <c r="M588" s="20">
        <v>500</v>
      </c>
      <c r="N588" s="20">
        <v>1562</v>
      </c>
      <c r="O588" s="20">
        <v>8511</v>
      </c>
      <c r="P588" s="23" t="str">
        <f>VLOOKUP(A588,'ИЗ ОСНОВЫ НОМЕНКЛАТУР'!D:E,2,0)</f>
        <v>Кромочные материалы</v>
      </c>
      <c r="Q588" s="23" t="str">
        <f>VLOOKUP(A588,'ИЗ ОСНОВЫ НОМЕНКЛАТУР'!D:F,3,0)</f>
        <v>Кромка ПВХ Китай</v>
      </c>
      <c r="R588" s="40">
        <f>VLOOKUP(A:A,'ИЗ ОСНОВЫ НОМЕНКЛАТУР'!D:G,4,0)</f>
        <v>93.002219804134924</v>
      </c>
      <c r="S588" s="12" t="str">
        <f>VLOOKUP(A:A,'ИЗ ОСНОВЫ НОМЕНКЛАТУР'!D:H,5,0)</f>
        <v>C</v>
      </c>
      <c r="T588" s="44">
        <f t="shared" si="111"/>
        <v>72448.729227421107</v>
      </c>
      <c r="U588" s="44">
        <f t="shared" si="112"/>
        <v>9300.2219804134929</v>
      </c>
      <c r="V588" s="44">
        <f t="shared" si="113"/>
        <v>0</v>
      </c>
      <c r="W588" s="44">
        <f t="shared" si="114"/>
        <v>0</v>
      </c>
      <c r="X588" s="44">
        <f t="shared" si="115"/>
        <v>0</v>
      </c>
      <c r="Y588" s="44">
        <f t="shared" si="116"/>
        <v>167403.99564744288</v>
      </c>
      <c r="Z588" s="44">
        <f t="shared" si="117"/>
        <v>33666.803569096839</v>
      </c>
      <c r="AA588" s="44">
        <f t="shared" si="118"/>
        <v>316207.54733405873</v>
      </c>
      <c r="AB588" s="44">
        <f t="shared" si="119"/>
        <v>744.01775843307939</v>
      </c>
      <c r="AC588" s="44">
        <f t="shared" si="120"/>
        <v>46501.109902067459</v>
      </c>
      <c r="AD588" s="44">
        <f t="shared" si="121"/>
        <v>145269.46733405875</v>
      </c>
      <c r="AE588" s="12">
        <f t="shared" si="122"/>
        <v>791541.89275299234</v>
      </c>
    </row>
    <row r="589" spans="1:31" ht="12.6" hidden="1" customHeight="1" x14ac:dyDescent="0.2">
      <c r="A589" s="26" t="s">
        <v>298</v>
      </c>
      <c r="B589" s="19"/>
      <c r="C589" s="19"/>
      <c r="D589" s="20">
        <v>874</v>
      </c>
      <c r="E589" s="20">
        <v>100</v>
      </c>
      <c r="F589" s="20"/>
      <c r="G589" s="21"/>
      <c r="H589" s="22"/>
      <c r="I589" s="20">
        <v>3000</v>
      </c>
      <c r="J589" s="20">
        <v>943</v>
      </c>
      <c r="K589" s="20">
        <v>1800</v>
      </c>
      <c r="L589" s="20">
        <v>50</v>
      </c>
      <c r="M589" s="20">
        <v>1000</v>
      </c>
      <c r="N589" s="20">
        <v>1096</v>
      </c>
      <c r="O589" s="20">
        <v>8863</v>
      </c>
      <c r="P589" s="23" t="str">
        <f>VLOOKUP(A589,'ИЗ ОСНОВЫ НОМЕНКЛАТУР'!D:E,2,0)</f>
        <v>Кромочные материалы</v>
      </c>
      <c r="Q589" s="23" t="str">
        <f>VLOOKUP(A589,'ИЗ ОСНОВЫ НОМЕНКЛАТУР'!D:F,3,0)</f>
        <v>Кромка ПВХ Китай</v>
      </c>
      <c r="R589" s="40">
        <f>VLOOKUP(A:A,'ИЗ ОСНОВЫ НОМЕНКЛАТУР'!D:G,4,0)</f>
        <v>81.738217859892231</v>
      </c>
      <c r="S589" s="12" t="str">
        <f>VLOOKUP(A:A,'ИЗ ОСНОВЫ НОМЕНКЛАТУР'!D:H,5,0)</f>
        <v>C</v>
      </c>
      <c r="T589" s="44">
        <f t="shared" si="111"/>
        <v>71439.202409545804</v>
      </c>
      <c r="U589" s="44">
        <f t="shared" si="112"/>
        <v>8173.8217859892229</v>
      </c>
      <c r="V589" s="44">
        <f t="shared" si="113"/>
        <v>0</v>
      </c>
      <c r="W589" s="44">
        <f t="shared" si="114"/>
        <v>0</v>
      </c>
      <c r="X589" s="44">
        <f t="shared" si="115"/>
        <v>0</v>
      </c>
      <c r="Y589" s="44">
        <f t="shared" si="116"/>
        <v>245214.6535796767</v>
      </c>
      <c r="Z589" s="44">
        <f t="shared" si="117"/>
        <v>77079.139441878375</v>
      </c>
      <c r="AA589" s="44">
        <f t="shared" si="118"/>
        <v>147128.792147806</v>
      </c>
      <c r="AB589" s="44">
        <f t="shared" si="119"/>
        <v>4086.9108929946115</v>
      </c>
      <c r="AC589" s="44">
        <f t="shared" si="120"/>
        <v>81738.217859892233</v>
      </c>
      <c r="AD589" s="44">
        <f t="shared" si="121"/>
        <v>89585.086774441879</v>
      </c>
      <c r="AE589" s="12">
        <f t="shared" si="122"/>
        <v>724445.82489222474</v>
      </c>
    </row>
    <row r="590" spans="1:31" ht="12.6" hidden="1" customHeight="1" x14ac:dyDescent="0.2">
      <c r="A590" s="26" t="s">
        <v>296</v>
      </c>
      <c r="B590" s="19"/>
      <c r="C590" s="19"/>
      <c r="D590" s="20"/>
      <c r="E590" s="21"/>
      <c r="F590" s="22"/>
      <c r="G590" s="21"/>
      <c r="H590" s="22"/>
      <c r="I590" s="20">
        <v>3000</v>
      </c>
      <c r="J590" s="20">
        <v>733</v>
      </c>
      <c r="K590" s="20">
        <v>1000</v>
      </c>
      <c r="L590" s="20">
        <v>70</v>
      </c>
      <c r="M590" s="20">
        <v>400</v>
      </c>
      <c r="N590" s="20">
        <v>749</v>
      </c>
      <c r="O590" s="20">
        <v>5952</v>
      </c>
      <c r="P590" s="23" t="str">
        <f>VLOOKUP(A590,'ИЗ ОСНОВЫ НОМЕНКЛАТУР'!D:E,2,0)</f>
        <v>Кромочные материалы</v>
      </c>
      <c r="Q590" s="23" t="str">
        <f>VLOOKUP(A590,'ИЗ ОСНОВЫ НОМЕНКЛАТУР'!D:F,3,0)</f>
        <v>Кромка ПВХ Китай</v>
      </c>
      <c r="R590" s="40">
        <f>VLOOKUP(A:A,'ИЗ ОСНОВЫ НОМЕНКЛАТУР'!D:G,4,0)</f>
        <v>86.919982920580708</v>
      </c>
      <c r="S590" s="12" t="str">
        <f>VLOOKUP(A:A,'ИЗ ОСНОВЫ НОМЕНКЛАТУР'!D:H,5,0)</f>
        <v>C</v>
      </c>
      <c r="T590" s="44">
        <f t="shared" si="111"/>
        <v>0</v>
      </c>
      <c r="U590" s="44">
        <f t="shared" si="112"/>
        <v>0</v>
      </c>
      <c r="V590" s="44">
        <f t="shared" si="113"/>
        <v>0</v>
      </c>
      <c r="W590" s="44">
        <f t="shared" si="114"/>
        <v>0</v>
      </c>
      <c r="X590" s="44">
        <f t="shared" si="115"/>
        <v>0</v>
      </c>
      <c r="Y590" s="44">
        <f t="shared" si="116"/>
        <v>260759.94876174213</v>
      </c>
      <c r="Z590" s="44">
        <f t="shared" si="117"/>
        <v>63712.347480785662</v>
      </c>
      <c r="AA590" s="44">
        <f t="shared" si="118"/>
        <v>86919.982920580704</v>
      </c>
      <c r="AB590" s="44">
        <f t="shared" si="119"/>
        <v>6084.3988044406497</v>
      </c>
      <c r="AC590" s="44">
        <f t="shared" si="120"/>
        <v>34767.993168232286</v>
      </c>
      <c r="AD590" s="44">
        <f t="shared" si="121"/>
        <v>65103.067207514949</v>
      </c>
      <c r="AE590" s="12">
        <f t="shared" si="122"/>
        <v>517347.73834329634</v>
      </c>
    </row>
    <row r="591" spans="1:31" ht="12.6" hidden="1" customHeight="1" x14ac:dyDescent="0.2">
      <c r="A591" s="26" t="s">
        <v>351</v>
      </c>
      <c r="B591" s="19"/>
      <c r="C591" s="19"/>
      <c r="D591" s="20"/>
      <c r="E591" s="21"/>
      <c r="F591" s="22"/>
      <c r="G591" s="21"/>
      <c r="H591" s="22"/>
      <c r="I591" s="20">
        <v>900</v>
      </c>
      <c r="J591" s="20">
        <v>231</v>
      </c>
      <c r="K591" s="20">
        <v>900</v>
      </c>
      <c r="L591" s="20">
        <v>30</v>
      </c>
      <c r="M591" s="20">
        <v>100</v>
      </c>
      <c r="N591" s="20">
        <v>745</v>
      </c>
      <c r="O591" s="20">
        <v>2906</v>
      </c>
      <c r="P591" s="23" t="str">
        <f>VLOOKUP(A591,'ИЗ ОСНОВЫ НОМЕНКЛАТУР'!D:E,2,0)</f>
        <v>Кромочные материалы</v>
      </c>
      <c r="Q591" s="23" t="str">
        <f>VLOOKUP(A591,'ИЗ ОСНОВЫ НОМЕНКЛАТУР'!D:F,3,0)</f>
        <v>Кромка ПВХ Китай</v>
      </c>
      <c r="R591" s="40">
        <f>VLOOKUP(A:A,'ИЗ ОСНОВЫ НОМЕНКЛАТУР'!D:G,4,0)</f>
        <v>77.279881889763786</v>
      </c>
      <c r="S591" s="12" t="str">
        <f>VLOOKUP(A:A,'ИЗ ОСНОВЫ НОМЕНКЛАТУР'!D:H,5,0)</f>
        <v>C</v>
      </c>
      <c r="T591" s="44">
        <f t="shared" si="111"/>
        <v>0</v>
      </c>
      <c r="U591" s="44">
        <f t="shared" si="112"/>
        <v>0</v>
      </c>
      <c r="V591" s="44">
        <f t="shared" si="113"/>
        <v>0</v>
      </c>
      <c r="W591" s="44">
        <f t="shared" si="114"/>
        <v>0</v>
      </c>
      <c r="X591" s="44">
        <f t="shared" si="115"/>
        <v>0</v>
      </c>
      <c r="Y591" s="44">
        <f t="shared" si="116"/>
        <v>69551.893700787405</v>
      </c>
      <c r="Z591" s="44">
        <f t="shared" si="117"/>
        <v>17851.652716535435</v>
      </c>
      <c r="AA591" s="44">
        <f t="shared" si="118"/>
        <v>69551.893700787405</v>
      </c>
      <c r="AB591" s="44">
        <f t="shared" si="119"/>
        <v>2318.3964566929135</v>
      </c>
      <c r="AC591" s="44">
        <f t="shared" si="120"/>
        <v>7727.9881889763783</v>
      </c>
      <c r="AD591" s="44">
        <f t="shared" si="121"/>
        <v>57573.512007874022</v>
      </c>
      <c r="AE591" s="12">
        <f t="shared" si="122"/>
        <v>224575.33677165356</v>
      </c>
    </row>
    <row r="592" spans="1:31" ht="12.6" hidden="1" customHeight="1" x14ac:dyDescent="0.2">
      <c r="A592" s="26" t="s">
        <v>300</v>
      </c>
      <c r="B592" s="19"/>
      <c r="C592" s="19"/>
      <c r="D592" s="20">
        <v>588</v>
      </c>
      <c r="E592" s="20">
        <v>100</v>
      </c>
      <c r="F592" s="20"/>
      <c r="G592" s="20">
        <v>137</v>
      </c>
      <c r="H592" s="20"/>
      <c r="I592" s="20">
        <v>900</v>
      </c>
      <c r="J592" s="20">
        <v>461</v>
      </c>
      <c r="K592" s="20">
        <v>1200</v>
      </c>
      <c r="L592" s="20">
        <v>89</v>
      </c>
      <c r="M592" s="20">
        <v>700</v>
      </c>
      <c r="N592" s="20">
        <v>683</v>
      </c>
      <c r="O592" s="20">
        <v>4858</v>
      </c>
      <c r="P592" s="23" t="str">
        <f>VLOOKUP(A592,'ИЗ ОСНОВЫ НОМЕНКЛАТУР'!D:E,2,0)</f>
        <v>Кромочные материалы</v>
      </c>
      <c r="Q592" s="23" t="str">
        <f>VLOOKUP(A592,'ИЗ ОСНОВЫ НОМЕНКЛАТУР'!D:F,3,0)</f>
        <v>Кромка ПВХ Китай</v>
      </c>
      <c r="R592" s="40">
        <f>VLOOKUP(A:A,'ИЗ ОСНОВЫ НОМЕНКЛАТУР'!D:G,4,0)</f>
        <v>94.38972214426046</v>
      </c>
      <c r="S592" s="12" t="str">
        <f>VLOOKUP(A:A,'ИЗ ОСНОВЫ НОМЕНКЛАТУР'!D:H,5,0)</f>
        <v>C</v>
      </c>
      <c r="T592" s="44">
        <f t="shared" si="111"/>
        <v>55501.156620825153</v>
      </c>
      <c r="U592" s="44">
        <f t="shared" si="112"/>
        <v>9438.9722144260468</v>
      </c>
      <c r="V592" s="44">
        <f t="shared" si="113"/>
        <v>0</v>
      </c>
      <c r="W592" s="44">
        <f t="shared" si="114"/>
        <v>12931.391933763683</v>
      </c>
      <c r="X592" s="44">
        <f t="shared" si="115"/>
        <v>0</v>
      </c>
      <c r="Y592" s="44">
        <f t="shared" si="116"/>
        <v>84950.749929834419</v>
      </c>
      <c r="Z592" s="44">
        <f t="shared" si="117"/>
        <v>43513.661908504073</v>
      </c>
      <c r="AA592" s="44">
        <f t="shared" si="118"/>
        <v>113267.66657311255</v>
      </c>
      <c r="AB592" s="44">
        <f t="shared" si="119"/>
        <v>8400.6852708391816</v>
      </c>
      <c r="AC592" s="44">
        <f t="shared" si="120"/>
        <v>66072.805500982329</v>
      </c>
      <c r="AD592" s="44">
        <f t="shared" si="121"/>
        <v>64468.180224529897</v>
      </c>
      <c r="AE592" s="12">
        <f t="shared" si="122"/>
        <v>458545.27017681731</v>
      </c>
    </row>
    <row r="593" spans="1:31" ht="12.6" hidden="1" customHeight="1" x14ac:dyDescent="0.2">
      <c r="A593" s="26" t="s">
        <v>353</v>
      </c>
      <c r="B593" s="19"/>
      <c r="C593" s="19"/>
      <c r="D593" s="20"/>
      <c r="E593" s="21"/>
      <c r="F593" s="22"/>
      <c r="G593" s="21"/>
      <c r="H593" s="22"/>
      <c r="I593" s="20">
        <v>600</v>
      </c>
      <c r="J593" s="20"/>
      <c r="K593" s="20">
        <v>1500</v>
      </c>
      <c r="L593" s="20"/>
      <c r="M593" s="20">
        <v>900</v>
      </c>
      <c r="N593" s="20">
        <v>840</v>
      </c>
      <c r="O593" s="20">
        <v>3840</v>
      </c>
      <c r="P593" s="23" t="str">
        <f>VLOOKUP(A593,'ИЗ ОСНОВЫ НОМЕНКЛАТУР'!D:E,2,0)</f>
        <v>Кромочные материалы</v>
      </c>
      <c r="Q593" s="23" t="str">
        <f>VLOOKUP(A593,'ИЗ ОСНОВЫ НОМЕНКЛАТУР'!D:F,3,0)</f>
        <v>Кромка ПВХ Китай</v>
      </c>
      <c r="R593" s="40">
        <f>VLOOKUP(A:A,'ИЗ ОСНОВЫ НОМЕНКЛАТУР'!D:G,4,0)</f>
        <v>74.599999999999994</v>
      </c>
      <c r="S593" s="12" t="str">
        <f>VLOOKUP(A:A,'ИЗ ОСНОВЫ НОМЕНКЛАТУР'!D:H,5,0)</f>
        <v>C</v>
      </c>
      <c r="T593" s="44">
        <f t="shared" si="111"/>
        <v>0</v>
      </c>
      <c r="U593" s="44">
        <f t="shared" si="112"/>
        <v>0</v>
      </c>
      <c r="V593" s="44">
        <f t="shared" si="113"/>
        <v>0</v>
      </c>
      <c r="W593" s="44">
        <f t="shared" si="114"/>
        <v>0</v>
      </c>
      <c r="X593" s="44">
        <f t="shared" si="115"/>
        <v>0</v>
      </c>
      <c r="Y593" s="44">
        <f t="shared" si="116"/>
        <v>44760</v>
      </c>
      <c r="Z593" s="44">
        <f t="shared" si="117"/>
        <v>0</v>
      </c>
      <c r="AA593" s="44">
        <f t="shared" si="118"/>
        <v>111899.99999999999</v>
      </c>
      <c r="AB593" s="44">
        <f t="shared" si="119"/>
        <v>0</v>
      </c>
      <c r="AC593" s="44">
        <f t="shared" si="120"/>
        <v>67140</v>
      </c>
      <c r="AD593" s="44">
        <f t="shared" si="121"/>
        <v>62663.999999999993</v>
      </c>
      <c r="AE593" s="12">
        <f t="shared" si="122"/>
        <v>286464</v>
      </c>
    </row>
    <row r="594" spans="1:31" ht="12.6" hidden="1" customHeight="1" x14ac:dyDescent="0.2">
      <c r="A594" s="26" t="s">
        <v>302</v>
      </c>
      <c r="B594" s="19"/>
      <c r="C594" s="19"/>
      <c r="D594" s="20">
        <v>277</v>
      </c>
      <c r="E594" s="20">
        <v>100</v>
      </c>
      <c r="F594" s="20"/>
      <c r="G594" s="21"/>
      <c r="H594" s="22"/>
      <c r="I594" s="20">
        <v>6800</v>
      </c>
      <c r="J594" s="20">
        <v>680</v>
      </c>
      <c r="K594" s="20">
        <v>1500</v>
      </c>
      <c r="L594" s="20">
        <v>83</v>
      </c>
      <c r="M594" s="20">
        <v>400</v>
      </c>
      <c r="N594" s="20">
        <v>717</v>
      </c>
      <c r="O594" s="20">
        <v>10557</v>
      </c>
      <c r="P594" s="23" t="str">
        <f>VLOOKUP(A594,'ИЗ ОСНОВЫ НОМЕНКЛАТУР'!D:E,2,0)</f>
        <v>Кромочные материалы</v>
      </c>
      <c r="Q594" s="23" t="str">
        <f>VLOOKUP(A594,'ИЗ ОСНОВЫ НОМЕНКЛАТУР'!D:F,3,0)</f>
        <v>Кромка ПВХ Китай</v>
      </c>
      <c r="R594" s="40">
        <f>VLOOKUP(A:A,'ИЗ ОСНОВЫ НОМЕНКЛАТУР'!D:G,4,0)</f>
        <v>93.372998993626297</v>
      </c>
      <c r="S594" s="12" t="str">
        <f>VLOOKUP(A:A,'ИЗ ОСНОВЫ НОМЕНКЛАТУР'!D:H,5,0)</f>
        <v>C</v>
      </c>
      <c r="T594" s="44">
        <f t="shared" si="111"/>
        <v>25864.320721234486</v>
      </c>
      <c r="U594" s="44">
        <f t="shared" si="112"/>
        <v>9337.2998993626297</v>
      </c>
      <c r="V594" s="44">
        <f t="shared" si="113"/>
        <v>0</v>
      </c>
      <c r="W594" s="44">
        <f t="shared" si="114"/>
        <v>0</v>
      </c>
      <c r="X594" s="44">
        <f t="shared" si="115"/>
        <v>0</v>
      </c>
      <c r="Y594" s="44">
        <f t="shared" si="116"/>
        <v>634936.39315665886</v>
      </c>
      <c r="Z594" s="44">
        <f t="shared" si="117"/>
        <v>63493.639315665881</v>
      </c>
      <c r="AA594" s="44">
        <f t="shared" si="118"/>
        <v>140059.49849043944</v>
      </c>
      <c r="AB594" s="44">
        <f t="shared" si="119"/>
        <v>7749.9589164709823</v>
      </c>
      <c r="AC594" s="44">
        <f t="shared" si="120"/>
        <v>37349.199597450519</v>
      </c>
      <c r="AD594" s="44">
        <f t="shared" si="121"/>
        <v>66948.440278430062</v>
      </c>
      <c r="AE594" s="12">
        <f t="shared" si="122"/>
        <v>985738.75037571299</v>
      </c>
    </row>
    <row r="595" spans="1:31" ht="12.6" hidden="1" customHeight="1" x14ac:dyDescent="0.2">
      <c r="A595" s="26" t="s">
        <v>306</v>
      </c>
      <c r="B595" s="19"/>
      <c r="C595" s="19"/>
      <c r="D595" s="20">
        <v>327</v>
      </c>
      <c r="E595" s="20">
        <v>100</v>
      </c>
      <c r="F595" s="20"/>
      <c r="G595" s="20">
        <v>72</v>
      </c>
      <c r="H595" s="20"/>
      <c r="I595" s="20">
        <v>5000</v>
      </c>
      <c r="J595" s="20">
        <v>1235</v>
      </c>
      <c r="K595" s="20">
        <v>3600</v>
      </c>
      <c r="L595" s="20">
        <v>98</v>
      </c>
      <c r="M595" s="20">
        <v>900</v>
      </c>
      <c r="N595" s="20">
        <v>314</v>
      </c>
      <c r="O595" s="20">
        <v>11646</v>
      </c>
      <c r="P595" s="23" t="str">
        <f>VLOOKUP(A595,'ИЗ ОСНОВЫ НОМЕНКЛАТУР'!D:E,2,0)</f>
        <v>Кромочные материалы</v>
      </c>
      <c r="Q595" s="23" t="str">
        <f>VLOOKUP(A595,'ИЗ ОСНОВЫ НОМЕНКЛАТУР'!D:F,3,0)</f>
        <v>Кромка ПВХ Китай</v>
      </c>
      <c r="R595" s="40">
        <f>VLOOKUP(A:A,'ИЗ ОСНОВЫ НОМЕНКЛАТУР'!D:G,4,0)</f>
        <v>88.681622222222217</v>
      </c>
      <c r="S595" s="12" t="str">
        <f>VLOOKUP(A:A,'ИЗ ОСНОВЫ НОМЕНКЛАТУР'!D:H,5,0)</f>
        <v>C</v>
      </c>
      <c r="T595" s="44">
        <f t="shared" si="111"/>
        <v>28998.890466666664</v>
      </c>
      <c r="U595" s="44">
        <f t="shared" si="112"/>
        <v>8868.1622222222213</v>
      </c>
      <c r="V595" s="44">
        <f t="shared" si="113"/>
        <v>0</v>
      </c>
      <c r="W595" s="44">
        <f t="shared" si="114"/>
        <v>6385.0767999999998</v>
      </c>
      <c r="X595" s="44">
        <f t="shared" si="115"/>
        <v>0</v>
      </c>
      <c r="Y595" s="44">
        <f t="shared" si="116"/>
        <v>443408.11111111107</v>
      </c>
      <c r="Z595" s="44">
        <f t="shared" si="117"/>
        <v>109521.80344444443</v>
      </c>
      <c r="AA595" s="44">
        <f t="shared" si="118"/>
        <v>319253.83999999997</v>
      </c>
      <c r="AB595" s="44">
        <f t="shared" si="119"/>
        <v>8690.7989777777766</v>
      </c>
      <c r="AC595" s="44">
        <f t="shared" si="120"/>
        <v>79813.459999999992</v>
      </c>
      <c r="AD595" s="44">
        <f t="shared" si="121"/>
        <v>27846.029377777777</v>
      </c>
      <c r="AE595" s="12">
        <f t="shared" si="122"/>
        <v>1032786.1723999999</v>
      </c>
    </row>
    <row r="596" spans="1:31" ht="12.6" hidden="1" customHeight="1" x14ac:dyDescent="0.2">
      <c r="A596" s="26" t="s">
        <v>275</v>
      </c>
      <c r="B596" s="19"/>
      <c r="C596" s="19"/>
      <c r="D596" s="20">
        <v>346</v>
      </c>
      <c r="E596" s="20">
        <v>100</v>
      </c>
      <c r="F596" s="20"/>
      <c r="G596" s="20">
        <v>144</v>
      </c>
      <c r="H596" s="20"/>
      <c r="I596" s="20">
        <v>14000</v>
      </c>
      <c r="J596" s="20">
        <v>3881</v>
      </c>
      <c r="K596" s="20">
        <v>2400</v>
      </c>
      <c r="L596" s="20">
        <v>43</v>
      </c>
      <c r="M596" s="20">
        <v>300</v>
      </c>
      <c r="N596" s="20">
        <v>91</v>
      </c>
      <c r="O596" s="20">
        <v>21305</v>
      </c>
      <c r="P596" s="23" t="str">
        <f>VLOOKUP(A596,'ИЗ ОСНОВЫ НОМЕНКЛАТУР'!D:E,2,0)</f>
        <v>Кромочные материалы</v>
      </c>
      <c r="Q596" s="23" t="str">
        <f>VLOOKUP(A596,'ИЗ ОСНОВЫ НОМЕНКЛАТУР'!D:F,3,0)</f>
        <v>Кромка ПВХ Китай</v>
      </c>
      <c r="R596" s="40">
        <f>VLOOKUP(A:A,'ИЗ ОСНОВЫ НОМЕНКЛАТУР'!D:G,4,0)</f>
        <v>79.237116705978877</v>
      </c>
      <c r="S596" s="12" t="str">
        <f>VLOOKUP(A:A,'ИЗ ОСНОВЫ НОМЕНКЛАТУР'!D:H,5,0)</f>
        <v>B</v>
      </c>
      <c r="T596" s="44">
        <f t="shared" si="111"/>
        <v>27416.042380268693</v>
      </c>
      <c r="U596" s="44">
        <f t="shared" si="112"/>
        <v>7923.7116705978879</v>
      </c>
      <c r="V596" s="44">
        <f t="shared" si="113"/>
        <v>0</v>
      </c>
      <c r="W596" s="44">
        <f t="shared" si="114"/>
        <v>11410.144805660959</v>
      </c>
      <c r="X596" s="44">
        <f t="shared" si="115"/>
        <v>0</v>
      </c>
      <c r="Y596" s="44">
        <f t="shared" si="116"/>
        <v>1109319.6338837042</v>
      </c>
      <c r="Z596" s="44">
        <f t="shared" si="117"/>
        <v>307519.24993590405</v>
      </c>
      <c r="AA596" s="44">
        <f t="shared" si="118"/>
        <v>190169.08009434931</v>
      </c>
      <c r="AB596" s="44">
        <f t="shared" si="119"/>
        <v>3407.1960183570918</v>
      </c>
      <c r="AC596" s="44">
        <f t="shared" si="120"/>
        <v>23771.135011793664</v>
      </c>
      <c r="AD596" s="44">
        <f t="shared" si="121"/>
        <v>7210.5776202440775</v>
      </c>
      <c r="AE596" s="12">
        <f t="shared" si="122"/>
        <v>1688146.77142088</v>
      </c>
    </row>
    <row r="597" spans="1:31" ht="12.6" hidden="1" customHeight="1" x14ac:dyDescent="0.2">
      <c r="A597" s="26" t="s">
        <v>4287</v>
      </c>
      <c r="B597" s="19"/>
      <c r="C597" s="19"/>
      <c r="D597" s="20"/>
      <c r="E597" s="21"/>
      <c r="F597" s="22"/>
      <c r="G597" s="21"/>
      <c r="H597" s="22"/>
      <c r="I597" s="20"/>
      <c r="J597" s="20">
        <v>900</v>
      </c>
      <c r="K597" s="20">
        <v>1200</v>
      </c>
      <c r="L597" s="20"/>
      <c r="M597" s="20"/>
      <c r="N597" s="20"/>
      <c r="O597" s="20">
        <v>2100</v>
      </c>
      <c r="P597" s="23" t="str">
        <f>VLOOKUP(A597,'ИЗ ОСНОВЫ НОМЕНКЛАТУР'!D:E,2,0)</f>
        <v>Кромочные материалы</v>
      </c>
      <c r="Q597" s="23" t="str">
        <f>VLOOKUP(A597,'ИЗ ОСНОВЫ НОМЕНКЛАТУР'!D:F,3,0)</f>
        <v>Кромка ПВХ Китай</v>
      </c>
      <c r="R597" s="40">
        <f>VLOOKUP(A:A,'ИЗ ОСНОВЫ НОМЕНКЛАТУР'!D:G,4,0)</f>
        <v>76.400000000000006</v>
      </c>
      <c r="S597" s="12" t="str">
        <f>VLOOKUP(A:A,'ИЗ ОСНОВЫ НОМЕНКЛАТУР'!D:H,5,0)</f>
        <v>C</v>
      </c>
      <c r="T597" s="44">
        <f t="shared" si="111"/>
        <v>0</v>
      </c>
      <c r="U597" s="44">
        <f t="shared" si="112"/>
        <v>0</v>
      </c>
      <c r="V597" s="44">
        <f t="shared" si="113"/>
        <v>0</v>
      </c>
      <c r="W597" s="44">
        <f t="shared" si="114"/>
        <v>0</v>
      </c>
      <c r="X597" s="44">
        <f t="shared" si="115"/>
        <v>0</v>
      </c>
      <c r="Y597" s="44">
        <f t="shared" si="116"/>
        <v>0</v>
      </c>
      <c r="Z597" s="44">
        <f t="shared" si="117"/>
        <v>68760</v>
      </c>
      <c r="AA597" s="44">
        <f t="shared" si="118"/>
        <v>91680</v>
      </c>
      <c r="AB597" s="44">
        <f t="shared" si="119"/>
        <v>0</v>
      </c>
      <c r="AC597" s="44">
        <f t="shared" si="120"/>
        <v>0</v>
      </c>
      <c r="AD597" s="44">
        <f t="shared" si="121"/>
        <v>0</v>
      </c>
      <c r="AE597" s="12">
        <f t="shared" si="122"/>
        <v>160440</v>
      </c>
    </row>
    <row r="598" spans="1:31" ht="12.6" hidden="1" customHeight="1" x14ac:dyDescent="0.2">
      <c r="A598" s="26" t="s">
        <v>4288</v>
      </c>
      <c r="B598" s="19"/>
      <c r="C598" s="19"/>
      <c r="D598" s="20"/>
      <c r="E598" s="21"/>
      <c r="F598" s="22"/>
      <c r="G598" s="21"/>
      <c r="H598" s="22"/>
      <c r="I598" s="20">
        <v>1200</v>
      </c>
      <c r="J598" s="20">
        <v>300</v>
      </c>
      <c r="K598" s="20">
        <v>600</v>
      </c>
      <c r="L598" s="20"/>
      <c r="M598" s="20"/>
      <c r="N598" s="20"/>
      <c r="O598" s="20">
        <v>2100</v>
      </c>
      <c r="P598" s="23" t="str">
        <f>VLOOKUP(A598,'ИЗ ОСНОВЫ НОМЕНКЛАТУР'!D:E,2,0)</f>
        <v>Кромочные материалы</v>
      </c>
      <c r="Q598" s="23" t="str">
        <f>VLOOKUP(A598,'ИЗ ОСНОВЫ НОМЕНКЛАТУР'!D:F,3,0)</f>
        <v>Кромка ПВХ Китай</v>
      </c>
      <c r="R598" s="40">
        <f>VLOOKUP(A:A,'ИЗ ОСНОВЫ НОМЕНКЛАТУР'!D:G,4,0)</f>
        <v>75.599999999999994</v>
      </c>
      <c r="S598" s="12" t="str">
        <f>VLOOKUP(A:A,'ИЗ ОСНОВЫ НОМЕНКЛАТУР'!D:H,5,0)</f>
        <v>C</v>
      </c>
      <c r="T598" s="44">
        <f t="shared" si="111"/>
        <v>0</v>
      </c>
      <c r="U598" s="44">
        <f t="shared" si="112"/>
        <v>0</v>
      </c>
      <c r="V598" s="44">
        <f t="shared" si="113"/>
        <v>0</v>
      </c>
      <c r="W598" s="44">
        <f t="shared" si="114"/>
        <v>0</v>
      </c>
      <c r="X598" s="44">
        <f t="shared" si="115"/>
        <v>0</v>
      </c>
      <c r="Y598" s="44">
        <f t="shared" si="116"/>
        <v>90720</v>
      </c>
      <c r="Z598" s="44">
        <f t="shared" si="117"/>
        <v>22680</v>
      </c>
      <c r="AA598" s="44">
        <f t="shared" si="118"/>
        <v>45360</v>
      </c>
      <c r="AB598" s="44">
        <f t="shared" si="119"/>
        <v>0</v>
      </c>
      <c r="AC598" s="44">
        <f t="shared" si="120"/>
        <v>0</v>
      </c>
      <c r="AD598" s="44">
        <f t="shared" si="121"/>
        <v>0</v>
      </c>
      <c r="AE598" s="12">
        <f t="shared" si="122"/>
        <v>158760</v>
      </c>
    </row>
    <row r="599" spans="1:31" ht="12.6" hidden="1" customHeight="1" x14ac:dyDescent="0.2">
      <c r="A599" s="26" t="s">
        <v>309</v>
      </c>
      <c r="B599" s="19"/>
      <c r="C599" s="19"/>
      <c r="D599" s="20">
        <v>849</v>
      </c>
      <c r="E599" s="20">
        <v>100</v>
      </c>
      <c r="F599" s="20"/>
      <c r="G599" s="20">
        <v>300</v>
      </c>
      <c r="H599" s="20"/>
      <c r="I599" s="20">
        <v>2600</v>
      </c>
      <c r="J599" s="20">
        <v>1124</v>
      </c>
      <c r="K599" s="20">
        <v>4400</v>
      </c>
      <c r="L599" s="20">
        <v>1</v>
      </c>
      <c r="M599" s="20">
        <v>400</v>
      </c>
      <c r="N599" s="20">
        <v>657</v>
      </c>
      <c r="O599" s="20">
        <v>10431</v>
      </c>
      <c r="P599" s="23" t="str">
        <f>VLOOKUP(A599,'ИЗ ОСНОВЫ НОМЕНКЛАТУР'!D:E,2,0)</f>
        <v>Кромочные материалы</v>
      </c>
      <c r="Q599" s="23" t="str">
        <f>VLOOKUP(A599,'ИЗ ОСНОВЫ НОМЕНКЛАТУР'!D:F,3,0)</f>
        <v>Кромка ПВХ Китай</v>
      </c>
      <c r="R599" s="40">
        <f>VLOOKUP(A:A,'ИЗ ОСНОВЫ НОМЕНКЛАТУР'!D:G,4,0)</f>
        <v>92.118649864986509</v>
      </c>
      <c r="S599" s="12" t="str">
        <f>VLOOKUP(A:A,'ИЗ ОСНОВЫ НОМЕНКЛАТУР'!D:H,5,0)</f>
        <v>C</v>
      </c>
      <c r="T599" s="44">
        <f t="shared" si="111"/>
        <v>78208.733735373549</v>
      </c>
      <c r="U599" s="44">
        <f t="shared" si="112"/>
        <v>9211.864986498651</v>
      </c>
      <c r="V599" s="44">
        <f t="shared" si="113"/>
        <v>0</v>
      </c>
      <c r="W599" s="44">
        <f t="shared" si="114"/>
        <v>27635.594959495953</v>
      </c>
      <c r="X599" s="44">
        <f t="shared" si="115"/>
        <v>0</v>
      </c>
      <c r="Y599" s="44">
        <f t="shared" si="116"/>
        <v>239508.48964896493</v>
      </c>
      <c r="Z599" s="44">
        <f t="shared" si="117"/>
        <v>103541.36244824484</v>
      </c>
      <c r="AA599" s="44">
        <f t="shared" si="118"/>
        <v>405322.05940594064</v>
      </c>
      <c r="AB599" s="44">
        <f t="shared" si="119"/>
        <v>92.118649864986509</v>
      </c>
      <c r="AC599" s="44">
        <f t="shared" si="120"/>
        <v>36847.459945994604</v>
      </c>
      <c r="AD599" s="44">
        <f t="shared" si="121"/>
        <v>60521.952961296134</v>
      </c>
      <c r="AE599" s="12">
        <f t="shared" si="122"/>
        <v>960889.63674167427</v>
      </c>
    </row>
    <row r="600" spans="1:31" ht="12.6" hidden="1" customHeight="1" x14ac:dyDescent="0.2">
      <c r="A600" s="26" t="s">
        <v>4289</v>
      </c>
      <c r="B600" s="19"/>
      <c r="C600" s="19"/>
      <c r="D600" s="20"/>
      <c r="E600" s="21"/>
      <c r="F600" s="22"/>
      <c r="G600" s="21"/>
      <c r="H600" s="22"/>
      <c r="I600" s="20">
        <v>1200</v>
      </c>
      <c r="J600" s="20"/>
      <c r="K600" s="20"/>
      <c r="L600" s="20"/>
      <c r="M600" s="20"/>
      <c r="N600" s="20"/>
      <c r="O600" s="20">
        <v>1200</v>
      </c>
      <c r="P600" s="23" t="str">
        <f>VLOOKUP(A600,'ИЗ ОСНОВЫ НОМЕНКЛАТУР'!D:E,2,0)</f>
        <v>Кромочные материалы</v>
      </c>
      <c r="Q600" s="23" t="str">
        <f>VLOOKUP(A600,'ИЗ ОСНОВЫ НОМЕНКЛАТУР'!D:F,3,0)</f>
        <v>Кромка ПВХ Китай</v>
      </c>
      <c r="R600" s="40">
        <f>VLOOKUP(A:A,'ИЗ ОСНОВЫ НОМЕНКЛАТУР'!D:G,4,0)</f>
        <v>53.340833333333336</v>
      </c>
      <c r="S600" s="12" t="str">
        <f>VLOOKUP(A:A,'ИЗ ОСНОВЫ НОМЕНКЛАТУР'!D:H,5,0)</f>
        <v>C</v>
      </c>
      <c r="T600" s="44">
        <f t="shared" si="111"/>
        <v>0</v>
      </c>
      <c r="U600" s="44">
        <f t="shared" si="112"/>
        <v>0</v>
      </c>
      <c r="V600" s="44">
        <f t="shared" si="113"/>
        <v>0</v>
      </c>
      <c r="W600" s="44">
        <f t="shared" si="114"/>
        <v>0</v>
      </c>
      <c r="X600" s="44">
        <f t="shared" si="115"/>
        <v>0</v>
      </c>
      <c r="Y600" s="44">
        <f t="shared" si="116"/>
        <v>64009</v>
      </c>
      <c r="Z600" s="44">
        <f t="shared" si="117"/>
        <v>0</v>
      </c>
      <c r="AA600" s="44">
        <f t="shared" si="118"/>
        <v>0</v>
      </c>
      <c r="AB600" s="44">
        <f t="shared" si="119"/>
        <v>0</v>
      </c>
      <c r="AC600" s="44">
        <f t="shared" si="120"/>
        <v>0</v>
      </c>
      <c r="AD600" s="44">
        <f t="shared" si="121"/>
        <v>0</v>
      </c>
      <c r="AE600" s="12">
        <f t="shared" si="122"/>
        <v>64009</v>
      </c>
    </row>
    <row r="601" spans="1:31" ht="12.6" hidden="1" customHeight="1" x14ac:dyDescent="0.2">
      <c r="A601" s="26" t="s">
        <v>286</v>
      </c>
      <c r="B601" s="19"/>
      <c r="C601" s="19"/>
      <c r="D601" s="20">
        <v>5</v>
      </c>
      <c r="E601" s="21"/>
      <c r="F601" s="22"/>
      <c r="G601" s="20">
        <v>24</v>
      </c>
      <c r="H601" s="20"/>
      <c r="I601" s="20"/>
      <c r="J601" s="20">
        <v>1286</v>
      </c>
      <c r="K601" s="20"/>
      <c r="L601" s="20"/>
      <c r="M601" s="20"/>
      <c r="N601" s="20">
        <v>1142</v>
      </c>
      <c r="O601" s="20">
        <v>2457</v>
      </c>
      <c r="P601" s="23" t="str">
        <f>VLOOKUP(A601,'ИЗ ОСНОВЫ НОМЕНКЛАТУР'!D:E,2,0)</f>
        <v>Кромочные материалы</v>
      </c>
      <c r="Q601" s="23" t="str">
        <f>VLOOKUP(A601,'ИЗ ОСНОВЫ НОМЕНКЛАТУР'!D:F,3,0)</f>
        <v>Кромка ПВХ Китай</v>
      </c>
      <c r="R601" s="40">
        <f>VLOOKUP(A:A,'ИЗ ОСНОВЫ НОМЕНКЛАТУР'!D:G,4,0)</f>
        <v>89.654790332575914</v>
      </c>
      <c r="S601" s="12" t="str">
        <f>VLOOKUP(A:A,'ИЗ ОСНОВЫ НОМЕНКЛАТУР'!D:H,5,0)</f>
        <v>C</v>
      </c>
      <c r="T601" s="44">
        <f t="shared" si="111"/>
        <v>448.27395166287954</v>
      </c>
      <c r="U601" s="44">
        <f t="shared" si="112"/>
        <v>0</v>
      </c>
      <c r="V601" s="44">
        <f t="shared" si="113"/>
        <v>0</v>
      </c>
      <c r="W601" s="44">
        <f t="shared" si="114"/>
        <v>2151.7149679818222</v>
      </c>
      <c r="X601" s="44">
        <f t="shared" si="115"/>
        <v>0</v>
      </c>
      <c r="Y601" s="44">
        <f t="shared" si="116"/>
        <v>0</v>
      </c>
      <c r="Z601" s="44">
        <f t="shared" si="117"/>
        <v>115296.06036769263</v>
      </c>
      <c r="AA601" s="44">
        <f t="shared" si="118"/>
        <v>0</v>
      </c>
      <c r="AB601" s="44">
        <f t="shared" si="119"/>
        <v>0</v>
      </c>
      <c r="AC601" s="44">
        <f t="shared" si="120"/>
        <v>0</v>
      </c>
      <c r="AD601" s="44">
        <f t="shared" si="121"/>
        <v>102385.77055980169</v>
      </c>
      <c r="AE601" s="12">
        <f t="shared" si="122"/>
        <v>220281.81984713901</v>
      </c>
    </row>
    <row r="602" spans="1:31" ht="12.6" hidden="1" customHeight="1" x14ac:dyDescent="0.2">
      <c r="A602" s="26" t="s">
        <v>279</v>
      </c>
      <c r="B602" s="19"/>
      <c r="C602" s="19"/>
      <c r="D602" s="20"/>
      <c r="E602" s="21"/>
      <c r="F602" s="22"/>
      <c r="G602" s="20">
        <v>108</v>
      </c>
      <c r="H602" s="20"/>
      <c r="I602" s="20">
        <v>56400</v>
      </c>
      <c r="J602" s="20">
        <v>1576</v>
      </c>
      <c r="K602" s="20">
        <v>4800</v>
      </c>
      <c r="L602" s="20">
        <v>75</v>
      </c>
      <c r="M602" s="20">
        <v>100</v>
      </c>
      <c r="N602" s="20">
        <v>1524</v>
      </c>
      <c r="O602" s="20">
        <v>64583</v>
      </c>
      <c r="P602" s="23" t="str">
        <f>VLOOKUP(A602,'ИЗ ОСНОВЫ НОМЕНКЛАТУР'!D:E,2,0)</f>
        <v>Кромочные материалы</v>
      </c>
      <c r="Q602" s="23" t="str">
        <f>VLOOKUP(A602,'ИЗ ОСНОВЫ НОМЕНКЛАТУР'!D:F,3,0)</f>
        <v>Кромка ПВХ Китай</v>
      </c>
      <c r="R602" s="40">
        <f>VLOOKUP(A:A,'ИЗ ОСНОВЫ НОМЕНКЛАТУР'!D:G,4,0)</f>
        <v>82.2294868301544</v>
      </c>
      <c r="S602" s="12" t="str">
        <f>VLOOKUP(A:A,'ИЗ ОСНОВЫ НОМЕНКЛАТУР'!D:H,5,0)</f>
        <v>B</v>
      </c>
      <c r="T602" s="44">
        <f t="shared" si="111"/>
        <v>0</v>
      </c>
      <c r="U602" s="44">
        <f t="shared" si="112"/>
        <v>0</v>
      </c>
      <c r="V602" s="44">
        <f t="shared" si="113"/>
        <v>0</v>
      </c>
      <c r="W602" s="44">
        <f t="shared" si="114"/>
        <v>8880.7845776566755</v>
      </c>
      <c r="X602" s="44">
        <f t="shared" si="115"/>
        <v>0</v>
      </c>
      <c r="Y602" s="44">
        <f t="shared" si="116"/>
        <v>4637743.0572207086</v>
      </c>
      <c r="Z602" s="44">
        <f t="shared" si="117"/>
        <v>129593.67124432334</v>
      </c>
      <c r="AA602" s="44">
        <f t="shared" si="118"/>
        <v>394701.5367847411</v>
      </c>
      <c r="AB602" s="44">
        <f t="shared" si="119"/>
        <v>6167.2115122615796</v>
      </c>
      <c r="AC602" s="44">
        <f t="shared" si="120"/>
        <v>8222.9486830154401</v>
      </c>
      <c r="AD602" s="44">
        <f t="shared" si="121"/>
        <v>125317.73792915531</v>
      </c>
      <c r="AE602" s="12">
        <f t="shared" si="122"/>
        <v>5310626.9479518617</v>
      </c>
    </row>
    <row r="603" spans="1:31" ht="12.6" hidden="1" customHeight="1" x14ac:dyDescent="0.2">
      <c r="A603" s="26" t="s">
        <v>285</v>
      </c>
      <c r="B603" s="19"/>
      <c r="C603" s="19"/>
      <c r="D603" s="20">
        <v>758</v>
      </c>
      <c r="E603" s="20">
        <v>100</v>
      </c>
      <c r="F603" s="20"/>
      <c r="G603" s="21"/>
      <c r="H603" s="22"/>
      <c r="I603" s="20">
        <v>3000</v>
      </c>
      <c r="J603" s="20">
        <v>1451</v>
      </c>
      <c r="K603" s="20">
        <v>2400</v>
      </c>
      <c r="L603" s="20">
        <v>25</v>
      </c>
      <c r="M603" s="20"/>
      <c r="N603" s="20">
        <v>526</v>
      </c>
      <c r="O603" s="20">
        <v>8260</v>
      </c>
      <c r="P603" s="23" t="str">
        <f>VLOOKUP(A603,'ИЗ ОСНОВЫ НОМЕНКЛАТУР'!D:E,2,0)</f>
        <v>Кромочные материалы</v>
      </c>
      <c r="Q603" s="23" t="str">
        <f>VLOOKUP(A603,'ИЗ ОСНОВЫ НОМЕНКЛАТУР'!D:F,3,0)</f>
        <v>Кромка ПВХ Китай</v>
      </c>
      <c r="R603" s="40">
        <f>VLOOKUP(A:A,'ИЗ ОСНОВЫ НОМЕНКЛАТУР'!D:G,4,0)</f>
        <v>70.652531887755103</v>
      </c>
      <c r="S603" s="12" t="str">
        <f>VLOOKUP(A:A,'ИЗ ОСНОВЫ НОМЕНКЛАТУР'!D:H,5,0)</f>
        <v>C</v>
      </c>
      <c r="T603" s="44">
        <f t="shared" si="111"/>
        <v>53554.619170918369</v>
      </c>
      <c r="U603" s="44">
        <f t="shared" si="112"/>
        <v>7065.2531887755104</v>
      </c>
      <c r="V603" s="44">
        <f t="shared" si="113"/>
        <v>0</v>
      </c>
      <c r="W603" s="44">
        <f t="shared" si="114"/>
        <v>0</v>
      </c>
      <c r="X603" s="44">
        <f t="shared" si="115"/>
        <v>0</v>
      </c>
      <c r="Y603" s="44">
        <f t="shared" si="116"/>
        <v>211957.5956632653</v>
      </c>
      <c r="Z603" s="44">
        <f t="shared" si="117"/>
        <v>102516.82376913265</v>
      </c>
      <c r="AA603" s="44">
        <f t="shared" si="118"/>
        <v>169566.07653061225</v>
      </c>
      <c r="AB603" s="44">
        <f t="shared" si="119"/>
        <v>1766.3132971938776</v>
      </c>
      <c r="AC603" s="44">
        <f t="shared" si="120"/>
        <v>0</v>
      </c>
      <c r="AD603" s="44">
        <f t="shared" si="121"/>
        <v>37163.231772959181</v>
      </c>
      <c r="AE603" s="12">
        <f t="shared" si="122"/>
        <v>583589.91339285718</v>
      </c>
    </row>
    <row r="604" spans="1:31" ht="12.6" hidden="1" customHeight="1" x14ac:dyDescent="0.2">
      <c r="A604" s="26" t="s">
        <v>266</v>
      </c>
      <c r="B604" s="19"/>
      <c r="C604" s="19"/>
      <c r="D604" s="20">
        <v>630</v>
      </c>
      <c r="E604" s="20">
        <v>100</v>
      </c>
      <c r="F604" s="20"/>
      <c r="G604" s="21"/>
      <c r="H604" s="22"/>
      <c r="I604" s="20">
        <v>127200</v>
      </c>
      <c r="J604" s="20">
        <v>969</v>
      </c>
      <c r="K604" s="20">
        <v>14900</v>
      </c>
      <c r="L604" s="20">
        <v>67</v>
      </c>
      <c r="M604" s="20">
        <v>7100</v>
      </c>
      <c r="N604" s="20">
        <v>510</v>
      </c>
      <c r="O604" s="20">
        <v>151476</v>
      </c>
      <c r="P604" s="23" t="str">
        <f>VLOOKUP(A604,'ИЗ ОСНОВЫ НОМЕНКЛАТУР'!D:E,2,0)</f>
        <v>Кромочные материалы</v>
      </c>
      <c r="Q604" s="23" t="str">
        <f>VLOOKUP(A604,'ИЗ ОСНОВЫ НОМЕНКЛАТУР'!D:F,3,0)</f>
        <v>Кромка ПВХ Китай</v>
      </c>
      <c r="R604" s="40">
        <f>VLOOKUP(A:A,'ИЗ ОСНОВЫ НОМЕНКЛАТУР'!D:G,4,0)</f>
        <v>68.679876937720977</v>
      </c>
      <c r="S604" s="12" t="str">
        <f>VLOOKUP(A:A,'ИЗ ОСНОВЫ НОМЕНКЛАТУР'!D:H,5,0)</f>
        <v>A</v>
      </c>
      <c r="T604" s="44">
        <f t="shared" si="111"/>
        <v>43268.322470764215</v>
      </c>
      <c r="U604" s="44">
        <f t="shared" si="112"/>
        <v>6867.9876937720974</v>
      </c>
      <c r="V604" s="44">
        <f t="shared" si="113"/>
        <v>0</v>
      </c>
      <c r="W604" s="44">
        <f t="shared" si="114"/>
        <v>0</v>
      </c>
      <c r="X604" s="44">
        <f t="shared" si="115"/>
        <v>0</v>
      </c>
      <c r="Y604" s="44">
        <f t="shared" si="116"/>
        <v>8736080.3464781083</v>
      </c>
      <c r="Z604" s="44">
        <f t="shared" si="117"/>
        <v>66550.80075265163</v>
      </c>
      <c r="AA604" s="44">
        <f t="shared" si="118"/>
        <v>1023330.1663720425</v>
      </c>
      <c r="AB604" s="44">
        <f t="shared" si="119"/>
        <v>4601.5517548273056</v>
      </c>
      <c r="AC604" s="44">
        <f t="shared" si="120"/>
        <v>487627.12625781895</v>
      </c>
      <c r="AD604" s="44">
        <f t="shared" si="121"/>
        <v>35026.7372382377</v>
      </c>
      <c r="AE604" s="12">
        <f t="shared" si="122"/>
        <v>10403353.039018219</v>
      </c>
    </row>
    <row r="605" spans="1:31" ht="12.6" hidden="1" customHeight="1" x14ac:dyDescent="0.2">
      <c r="A605" s="26" t="s">
        <v>270</v>
      </c>
      <c r="B605" s="19"/>
      <c r="C605" s="19"/>
      <c r="D605" s="20"/>
      <c r="E605" s="21"/>
      <c r="F605" s="22"/>
      <c r="G605" s="20">
        <v>135</v>
      </c>
      <c r="H605" s="20"/>
      <c r="I605" s="20">
        <v>2100</v>
      </c>
      <c r="J605" s="20">
        <v>1362</v>
      </c>
      <c r="K605" s="20"/>
      <c r="L605" s="20"/>
      <c r="M605" s="20"/>
      <c r="N605" s="20"/>
      <c r="O605" s="20">
        <v>3597</v>
      </c>
      <c r="P605" s="23" t="str">
        <f>VLOOKUP(A605,'ИЗ ОСНОВЫ НОМЕНКЛАТУР'!D:E,2,0)</f>
        <v>Кромочные материалы</v>
      </c>
      <c r="Q605" s="23" t="str">
        <f>VLOOKUP(A605,'ИЗ ОСНОВЫ НОМЕНКЛАТУР'!D:F,3,0)</f>
        <v>Кромка ПВХ Китай</v>
      </c>
      <c r="R605" s="40">
        <f>VLOOKUP(A:A,'ИЗ ОСНОВЫ НОМЕНКЛАТУР'!D:G,4,0)</f>
        <v>62.673169137466303</v>
      </c>
      <c r="S605" s="12" t="str">
        <f>VLOOKUP(A:A,'ИЗ ОСНОВЫ НОМЕНКЛАТУР'!D:H,5,0)</f>
        <v>B</v>
      </c>
      <c r="T605" s="44">
        <f t="shared" si="111"/>
        <v>0</v>
      </c>
      <c r="U605" s="44">
        <f t="shared" si="112"/>
        <v>0</v>
      </c>
      <c r="V605" s="44">
        <f t="shared" si="113"/>
        <v>0</v>
      </c>
      <c r="W605" s="44">
        <f t="shared" si="114"/>
        <v>8460.87783355795</v>
      </c>
      <c r="X605" s="44">
        <f t="shared" si="115"/>
        <v>0</v>
      </c>
      <c r="Y605" s="44">
        <f t="shared" si="116"/>
        <v>131613.65518867923</v>
      </c>
      <c r="Z605" s="44">
        <f t="shared" si="117"/>
        <v>85360.856365229105</v>
      </c>
      <c r="AA605" s="44">
        <f t="shared" si="118"/>
        <v>0</v>
      </c>
      <c r="AB605" s="44">
        <f t="shared" si="119"/>
        <v>0</v>
      </c>
      <c r="AC605" s="44">
        <f t="shared" si="120"/>
        <v>0</v>
      </c>
      <c r="AD605" s="44">
        <f t="shared" si="121"/>
        <v>0</v>
      </c>
      <c r="AE605" s="12">
        <f t="shared" si="122"/>
        <v>225435.3893874663</v>
      </c>
    </row>
    <row r="606" spans="1:31" ht="12.6" hidden="1" customHeight="1" x14ac:dyDescent="0.2">
      <c r="A606" s="26" t="s">
        <v>4290</v>
      </c>
      <c r="B606" s="19"/>
      <c r="C606" s="19"/>
      <c r="D606" s="20"/>
      <c r="E606" s="21"/>
      <c r="F606" s="22"/>
      <c r="G606" s="21"/>
      <c r="H606" s="22"/>
      <c r="I606" s="20"/>
      <c r="J606" s="20">
        <v>900</v>
      </c>
      <c r="K606" s="20">
        <v>1200</v>
      </c>
      <c r="L606" s="20"/>
      <c r="M606" s="20"/>
      <c r="N606" s="20"/>
      <c r="O606" s="20">
        <v>2100</v>
      </c>
      <c r="P606" s="23" t="str">
        <f>VLOOKUP(A606,'ИЗ ОСНОВЫ НОМЕНКЛАТУР'!D:E,2,0)</f>
        <v>Кромочные материалы</v>
      </c>
      <c r="Q606" s="23" t="str">
        <f>VLOOKUP(A606,'ИЗ ОСНОВЫ НОМЕНКЛАТУР'!D:F,3,0)</f>
        <v>Кромка ПВХ Китай</v>
      </c>
      <c r="R606" s="40">
        <f>VLOOKUP(A:A,'ИЗ ОСНОВЫ НОМЕНКЛАТУР'!D:G,4,0)</f>
        <v>63.2</v>
      </c>
      <c r="S606" s="12" t="str">
        <f>VLOOKUP(A:A,'ИЗ ОСНОВЫ НОМЕНКЛАТУР'!D:H,5,0)</f>
        <v>C</v>
      </c>
      <c r="T606" s="44">
        <f t="shared" si="111"/>
        <v>0</v>
      </c>
      <c r="U606" s="44">
        <f t="shared" si="112"/>
        <v>0</v>
      </c>
      <c r="V606" s="44">
        <f t="shared" si="113"/>
        <v>0</v>
      </c>
      <c r="W606" s="44">
        <f t="shared" si="114"/>
        <v>0</v>
      </c>
      <c r="X606" s="44">
        <f t="shared" si="115"/>
        <v>0</v>
      </c>
      <c r="Y606" s="44">
        <f t="shared" si="116"/>
        <v>0</v>
      </c>
      <c r="Z606" s="44">
        <f t="shared" si="117"/>
        <v>56880</v>
      </c>
      <c r="AA606" s="44">
        <f t="shared" si="118"/>
        <v>75840</v>
      </c>
      <c r="AB606" s="44">
        <f t="shared" si="119"/>
        <v>0</v>
      </c>
      <c r="AC606" s="44">
        <f t="shared" si="120"/>
        <v>0</v>
      </c>
      <c r="AD606" s="44">
        <f t="shared" si="121"/>
        <v>0</v>
      </c>
      <c r="AE606" s="12">
        <f t="shared" si="122"/>
        <v>132720</v>
      </c>
    </row>
    <row r="607" spans="1:31" ht="12.6" hidden="1" customHeight="1" x14ac:dyDescent="0.2">
      <c r="A607" s="26" t="s">
        <v>276</v>
      </c>
      <c r="B607" s="19"/>
      <c r="C607" s="19"/>
      <c r="D607" s="20">
        <v>179</v>
      </c>
      <c r="E607" s="20">
        <v>100</v>
      </c>
      <c r="F607" s="20"/>
      <c r="G607" s="20">
        <v>331</v>
      </c>
      <c r="H607" s="20"/>
      <c r="I607" s="20">
        <v>20600</v>
      </c>
      <c r="J607" s="20">
        <v>2210</v>
      </c>
      <c r="K607" s="20">
        <v>1200</v>
      </c>
      <c r="L607" s="20">
        <v>25</v>
      </c>
      <c r="M607" s="20">
        <v>1000</v>
      </c>
      <c r="N607" s="20">
        <v>969</v>
      </c>
      <c r="O607" s="20">
        <v>26614</v>
      </c>
      <c r="P607" s="23" t="str">
        <f>VLOOKUP(A607,'ИЗ ОСНОВЫ НОМЕНКЛАТУР'!D:E,2,0)</f>
        <v>Кромочные материалы</v>
      </c>
      <c r="Q607" s="23" t="str">
        <f>VLOOKUP(A607,'ИЗ ОСНОВЫ НОМЕНКЛАТУР'!D:F,3,0)</f>
        <v>Кромка ПВХ Китай</v>
      </c>
      <c r="R607" s="40">
        <f>VLOOKUP(A:A,'ИЗ ОСНОВЫ НОМЕНКЛАТУР'!D:G,4,0)</f>
        <v>79.835019621624795</v>
      </c>
      <c r="S607" s="12" t="str">
        <f>VLOOKUP(A:A,'ИЗ ОСНОВЫ НОМЕНКЛАТУР'!D:H,5,0)</f>
        <v>B</v>
      </c>
      <c r="T607" s="44">
        <f t="shared" si="111"/>
        <v>14290.468512270838</v>
      </c>
      <c r="U607" s="44">
        <f t="shared" si="112"/>
        <v>7983.5019621624797</v>
      </c>
      <c r="V607" s="44">
        <f t="shared" si="113"/>
        <v>0</v>
      </c>
      <c r="W607" s="44">
        <f t="shared" si="114"/>
        <v>26425.391494757809</v>
      </c>
      <c r="X607" s="44">
        <f t="shared" si="115"/>
        <v>0</v>
      </c>
      <c r="Y607" s="44">
        <f t="shared" si="116"/>
        <v>1644601.4042054708</v>
      </c>
      <c r="Z607" s="44">
        <f t="shared" si="117"/>
        <v>176435.39336379079</v>
      </c>
      <c r="AA607" s="44">
        <f t="shared" si="118"/>
        <v>95802.023545949749</v>
      </c>
      <c r="AB607" s="44">
        <f t="shared" si="119"/>
        <v>1995.8754905406199</v>
      </c>
      <c r="AC607" s="44">
        <f t="shared" si="120"/>
        <v>79835.0196216248</v>
      </c>
      <c r="AD607" s="44">
        <f t="shared" si="121"/>
        <v>77360.134013354429</v>
      </c>
      <c r="AE607" s="12">
        <f t="shared" si="122"/>
        <v>2124729.2122099223</v>
      </c>
    </row>
    <row r="608" spans="1:31" ht="12.6" hidden="1" customHeight="1" x14ac:dyDescent="0.2">
      <c r="A608" s="26" t="s">
        <v>293</v>
      </c>
      <c r="B608" s="19"/>
      <c r="C608" s="19"/>
      <c r="D608" s="20">
        <v>382</v>
      </c>
      <c r="E608" s="20">
        <v>100</v>
      </c>
      <c r="F608" s="20"/>
      <c r="G608" s="20">
        <v>11</v>
      </c>
      <c r="H608" s="20"/>
      <c r="I608" s="20">
        <v>20400</v>
      </c>
      <c r="J608" s="20">
        <v>2474</v>
      </c>
      <c r="K608" s="20">
        <v>6900</v>
      </c>
      <c r="L608" s="20">
        <v>26</v>
      </c>
      <c r="M608" s="20">
        <v>6400</v>
      </c>
      <c r="N608" s="20">
        <v>427</v>
      </c>
      <c r="O608" s="20">
        <v>37120</v>
      </c>
      <c r="P608" s="23" t="str">
        <f>VLOOKUP(A608,'ИЗ ОСНОВЫ НОМЕНКЛАТУР'!D:E,2,0)</f>
        <v>Кромочные материалы</v>
      </c>
      <c r="Q608" s="23" t="str">
        <f>VLOOKUP(A608,'ИЗ ОСНОВЫ НОМЕНКЛАТУР'!D:F,3,0)</f>
        <v>Кромка ПВХ Китай</v>
      </c>
      <c r="R608" s="40">
        <f>VLOOKUP(A:A,'ИЗ ОСНОВЫ НОМЕНКЛАТУР'!D:G,4,0)</f>
        <v>85.043373024019715</v>
      </c>
      <c r="S608" s="12" t="str">
        <f>VLOOKUP(A:A,'ИЗ ОСНОВЫ НОМЕНКЛАТУР'!D:H,5,0)</f>
        <v>C</v>
      </c>
      <c r="T608" s="44">
        <f t="shared" si="111"/>
        <v>32486.568495175532</v>
      </c>
      <c r="U608" s="44">
        <f t="shared" si="112"/>
        <v>8504.3373024019711</v>
      </c>
      <c r="V608" s="44">
        <f t="shared" si="113"/>
        <v>0</v>
      </c>
      <c r="W608" s="44">
        <f t="shared" si="114"/>
        <v>935.47710326421691</v>
      </c>
      <c r="X608" s="44">
        <f t="shared" si="115"/>
        <v>0</v>
      </c>
      <c r="Y608" s="44">
        <f t="shared" si="116"/>
        <v>1734884.8096900021</v>
      </c>
      <c r="Z608" s="44">
        <f t="shared" si="117"/>
        <v>210397.30486142478</v>
      </c>
      <c r="AA608" s="44">
        <f t="shared" si="118"/>
        <v>586799.27386573609</v>
      </c>
      <c r="AB608" s="44">
        <f t="shared" si="119"/>
        <v>2211.1276986245125</v>
      </c>
      <c r="AC608" s="44">
        <f t="shared" si="120"/>
        <v>544277.58735372615</v>
      </c>
      <c r="AD608" s="44">
        <f t="shared" si="121"/>
        <v>36313.520281256417</v>
      </c>
      <c r="AE608" s="12">
        <f t="shared" si="122"/>
        <v>3156810.0066516115</v>
      </c>
    </row>
    <row r="609" spans="1:31" ht="12.6" hidden="1" customHeight="1" x14ac:dyDescent="0.2">
      <c r="A609" s="26" t="s">
        <v>325</v>
      </c>
      <c r="B609" s="19"/>
      <c r="C609" s="19"/>
      <c r="D609" s="20">
        <v>620</v>
      </c>
      <c r="E609" s="20">
        <v>100</v>
      </c>
      <c r="F609" s="20"/>
      <c r="G609" s="20">
        <v>55</v>
      </c>
      <c r="H609" s="20"/>
      <c r="I609" s="20">
        <v>12000</v>
      </c>
      <c r="J609" s="20">
        <v>1508</v>
      </c>
      <c r="K609" s="20">
        <v>1100</v>
      </c>
      <c r="L609" s="20">
        <v>83</v>
      </c>
      <c r="M609" s="20">
        <v>300</v>
      </c>
      <c r="N609" s="20">
        <v>1052</v>
      </c>
      <c r="O609" s="20">
        <v>16818</v>
      </c>
      <c r="P609" s="23" t="str">
        <f>VLOOKUP(A609,'ИЗ ОСНОВЫ НОМЕНКЛАТУР'!D:E,2,0)</f>
        <v>Кромочные материалы</v>
      </c>
      <c r="Q609" s="23" t="str">
        <f>VLOOKUP(A609,'ИЗ ОСНОВЫ НОМЕНКЛАТУР'!D:F,3,0)</f>
        <v>Кромка ПВХ Китай</v>
      </c>
      <c r="R609" s="40">
        <f>VLOOKUP(A:A,'ИЗ ОСНОВЫ НОМЕНКЛАТУР'!D:G,4,0)</f>
        <v>92.610911233307149</v>
      </c>
      <c r="S609" s="12" t="str">
        <f>VLOOKUP(A:A,'ИЗ ОСНОВЫ НОМЕНКЛАТУР'!D:H,5,0)</f>
        <v>C</v>
      </c>
      <c r="T609" s="44">
        <f t="shared" si="111"/>
        <v>57418.764964650436</v>
      </c>
      <c r="U609" s="44">
        <f t="shared" si="112"/>
        <v>9261.0911233307143</v>
      </c>
      <c r="V609" s="44">
        <f t="shared" si="113"/>
        <v>0</v>
      </c>
      <c r="W609" s="44">
        <f t="shared" si="114"/>
        <v>5093.6001178318929</v>
      </c>
      <c r="X609" s="44">
        <f t="shared" si="115"/>
        <v>0</v>
      </c>
      <c r="Y609" s="44">
        <f t="shared" si="116"/>
        <v>1111330.9347996858</v>
      </c>
      <c r="Z609" s="44">
        <f t="shared" si="117"/>
        <v>139657.25413982719</v>
      </c>
      <c r="AA609" s="44">
        <f t="shared" si="118"/>
        <v>101872.00235663787</v>
      </c>
      <c r="AB609" s="44">
        <f t="shared" si="119"/>
        <v>7686.7056323644938</v>
      </c>
      <c r="AC609" s="44">
        <f t="shared" si="120"/>
        <v>27783.273369992145</v>
      </c>
      <c r="AD609" s="44">
        <f t="shared" si="121"/>
        <v>97426.678617439116</v>
      </c>
      <c r="AE609" s="12">
        <f t="shared" si="122"/>
        <v>1557530.3051217599</v>
      </c>
    </row>
    <row r="610" spans="1:31" ht="12.6" hidden="1" customHeight="1" x14ac:dyDescent="0.2">
      <c r="A610" s="26" t="s">
        <v>319</v>
      </c>
      <c r="B610" s="19"/>
      <c r="C610" s="19"/>
      <c r="D610" s="20"/>
      <c r="E610" s="21"/>
      <c r="F610" s="22"/>
      <c r="G610" s="20">
        <v>67</v>
      </c>
      <c r="H610" s="20"/>
      <c r="I610" s="20">
        <v>11700</v>
      </c>
      <c r="J610" s="20">
        <v>3128</v>
      </c>
      <c r="K610" s="20">
        <v>7200</v>
      </c>
      <c r="L610" s="20">
        <v>53</v>
      </c>
      <c r="M610" s="20">
        <v>300</v>
      </c>
      <c r="N610" s="20">
        <v>438</v>
      </c>
      <c r="O610" s="20">
        <v>22886</v>
      </c>
      <c r="P610" s="23" t="str">
        <f>VLOOKUP(A610,'ИЗ ОСНОВЫ НОМЕНКЛАТУР'!D:E,2,0)</f>
        <v>Кромочные материалы</v>
      </c>
      <c r="Q610" s="23" t="str">
        <f>VLOOKUP(A610,'ИЗ ОСНОВЫ НОМЕНКЛАТУР'!D:F,3,0)</f>
        <v>Кромка ПВХ Китай</v>
      </c>
      <c r="R610" s="40">
        <f>VLOOKUP(A:A,'ИЗ ОСНОВЫ НОМЕНКЛАТУР'!D:G,4,0)</f>
        <v>96.824490586932441</v>
      </c>
      <c r="S610" s="12" t="str">
        <f>VLOOKUP(A:A,'ИЗ ОСНОВЫ НОМЕНКЛАТУР'!D:H,5,0)</f>
        <v>C</v>
      </c>
      <c r="T610" s="44">
        <f t="shared" si="111"/>
        <v>0</v>
      </c>
      <c r="U610" s="44">
        <f t="shared" si="112"/>
        <v>0</v>
      </c>
      <c r="V610" s="44">
        <f t="shared" si="113"/>
        <v>0</v>
      </c>
      <c r="W610" s="44">
        <f t="shared" si="114"/>
        <v>6487.2408693244734</v>
      </c>
      <c r="X610" s="44">
        <f t="shared" si="115"/>
        <v>0</v>
      </c>
      <c r="Y610" s="44">
        <f t="shared" si="116"/>
        <v>1132846.5398671096</v>
      </c>
      <c r="Z610" s="44">
        <f t="shared" si="117"/>
        <v>302867.00655592466</v>
      </c>
      <c r="AA610" s="44">
        <f t="shared" si="118"/>
        <v>697136.33222591353</v>
      </c>
      <c r="AB610" s="44">
        <f t="shared" si="119"/>
        <v>5131.6980011074193</v>
      </c>
      <c r="AC610" s="44">
        <f t="shared" si="120"/>
        <v>29047.347176079733</v>
      </c>
      <c r="AD610" s="44">
        <f t="shared" si="121"/>
        <v>42409.126877076407</v>
      </c>
      <c r="AE610" s="12">
        <f t="shared" si="122"/>
        <v>2215925.2915725354</v>
      </c>
    </row>
    <row r="611" spans="1:31" ht="12.6" hidden="1" customHeight="1" x14ac:dyDescent="0.2">
      <c r="A611" s="26" t="s">
        <v>338</v>
      </c>
      <c r="B611" s="19"/>
      <c r="C611" s="19"/>
      <c r="D611" s="20">
        <v>578</v>
      </c>
      <c r="E611" s="20">
        <v>100</v>
      </c>
      <c r="F611" s="20"/>
      <c r="G611" s="20">
        <v>6</v>
      </c>
      <c r="H611" s="20"/>
      <c r="I611" s="20">
        <v>15800</v>
      </c>
      <c r="J611" s="20">
        <v>672</v>
      </c>
      <c r="K611" s="20">
        <v>600</v>
      </c>
      <c r="L611" s="20"/>
      <c r="M611" s="20"/>
      <c r="N611" s="20">
        <v>557</v>
      </c>
      <c r="O611" s="20">
        <v>18313</v>
      </c>
      <c r="P611" s="23" t="str">
        <f>VLOOKUP(A611,'ИЗ ОСНОВЫ НОМЕНКЛАТУР'!D:E,2,0)</f>
        <v>Кромочные материалы</v>
      </c>
      <c r="Q611" s="23" t="str">
        <f>VLOOKUP(A611,'ИЗ ОСНОВЫ НОМЕНКЛАТУР'!D:F,3,0)</f>
        <v>Кромка ПВХ Китай</v>
      </c>
      <c r="R611" s="40">
        <f>VLOOKUP(A:A,'ИЗ ОСНОВЫ НОМЕНКЛАТУР'!D:G,4,0)</f>
        <v>95.07973170731708</v>
      </c>
      <c r="S611" s="12" t="str">
        <f>VLOOKUP(A:A,'ИЗ ОСНОВЫ НОМЕНКЛАТУР'!D:H,5,0)</f>
        <v>C</v>
      </c>
      <c r="T611" s="44">
        <f t="shared" si="111"/>
        <v>54956.084926829273</v>
      </c>
      <c r="U611" s="44">
        <f t="shared" si="112"/>
        <v>9507.9731707317078</v>
      </c>
      <c r="V611" s="44">
        <f t="shared" si="113"/>
        <v>0</v>
      </c>
      <c r="W611" s="44">
        <f t="shared" si="114"/>
        <v>570.47839024390248</v>
      </c>
      <c r="X611" s="44">
        <f t="shared" si="115"/>
        <v>0</v>
      </c>
      <c r="Y611" s="44">
        <f t="shared" si="116"/>
        <v>1502259.7609756098</v>
      </c>
      <c r="Z611" s="44">
        <f t="shared" si="117"/>
        <v>63893.579707317076</v>
      </c>
      <c r="AA611" s="44">
        <f t="shared" si="118"/>
        <v>57047.839024390247</v>
      </c>
      <c r="AB611" s="44">
        <f t="shared" si="119"/>
        <v>0</v>
      </c>
      <c r="AC611" s="44">
        <f t="shared" si="120"/>
        <v>0</v>
      </c>
      <c r="AD611" s="44">
        <f t="shared" si="121"/>
        <v>52959.410560975615</v>
      </c>
      <c r="AE611" s="12">
        <f t="shared" si="122"/>
        <v>1741195.1267560977</v>
      </c>
    </row>
    <row r="612" spans="1:31" ht="12.6" hidden="1" customHeight="1" x14ac:dyDescent="0.2">
      <c r="A612" s="26" t="s">
        <v>321</v>
      </c>
      <c r="B612" s="19"/>
      <c r="C612" s="19"/>
      <c r="D612" s="20"/>
      <c r="E612" s="21"/>
      <c r="F612" s="22"/>
      <c r="G612" s="21"/>
      <c r="H612" s="22"/>
      <c r="I612" s="20">
        <v>3000</v>
      </c>
      <c r="J612" s="20">
        <v>1800</v>
      </c>
      <c r="K612" s="20">
        <v>4787</v>
      </c>
      <c r="L612" s="20"/>
      <c r="M612" s="20">
        <v>1200</v>
      </c>
      <c r="N612" s="20">
        <v>1073</v>
      </c>
      <c r="O612" s="20">
        <v>11860</v>
      </c>
      <c r="P612" s="23" t="str">
        <f>VLOOKUP(A612,'ИЗ ОСНОВЫ НОМЕНКЛАТУР'!D:E,2,0)</f>
        <v>Кромочные материалы</v>
      </c>
      <c r="Q612" s="23" t="str">
        <f>VLOOKUP(A612,'ИЗ ОСНОВЫ НОМЕНКЛАТУР'!D:F,3,0)</f>
        <v>Кромка ПВХ Китай</v>
      </c>
      <c r="R612" s="40">
        <f>VLOOKUP(A:A,'ИЗ ОСНОВЫ НОМЕНКЛАТУР'!D:G,4,0)</f>
        <v>69.815935524652332</v>
      </c>
      <c r="S612" s="12" t="str">
        <f>VLOOKUP(A:A,'ИЗ ОСНОВЫ НОМЕНКЛАТУР'!D:H,5,0)</f>
        <v>C</v>
      </c>
      <c r="T612" s="44">
        <f t="shared" si="111"/>
        <v>0</v>
      </c>
      <c r="U612" s="44">
        <f t="shared" si="112"/>
        <v>0</v>
      </c>
      <c r="V612" s="44">
        <f t="shared" si="113"/>
        <v>0</v>
      </c>
      <c r="W612" s="44">
        <f t="shared" si="114"/>
        <v>0</v>
      </c>
      <c r="X612" s="44">
        <f t="shared" si="115"/>
        <v>0</v>
      </c>
      <c r="Y612" s="44">
        <f t="shared" si="116"/>
        <v>209447.806573957</v>
      </c>
      <c r="Z612" s="44">
        <f t="shared" si="117"/>
        <v>125668.68394437419</v>
      </c>
      <c r="AA612" s="44">
        <f t="shared" si="118"/>
        <v>334208.88335651072</v>
      </c>
      <c r="AB612" s="44">
        <f t="shared" si="119"/>
        <v>0</v>
      </c>
      <c r="AC612" s="44">
        <f t="shared" si="120"/>
        <v>83779.122629582795</v>
      </c>
      <c r="AD612" s="44">
        <f t="shared" si="121"/>
        <v>74912.498817951957</v>
      </c>
      <c r="AE612" s="12">
        <f t="shared" si="122"/>
        <v>828016.99532237672</v>
      </c>
    </row>
    <row r="613" spans="1:31" ht="12.6" hidden="1" customHeight="1" x14ac:dyDescent="0.2">
      <c r="A613" s="26" t="s">
        <v>283</v>
      </c>
      <c r="B613" s="19"/>
      <c r="C613" s="19"/>
      <c r="D613" s="20">
        <v>560</v>
      </c>
      <c r="E613" s="20">
        <v>100</v>
      </c>
      <c r="F613" s="20"/>
      <c r="G613" s="20">
        <v>265</v>
      </c>
      <c r="H613" s="20"/>
      <c r="I613" s="20"/>
      <c r="J613" s="20">
        <v>193</v>
      </c>
      <c r="K613" s="20"/>
      <c r="L613" s="20">
        <v>10</v>
      </c>
      <c r="M613" s="20"/>
      <c r="N613" s="20">
        <v>480</v>
      </c>
      <c r="O613" s="20">
        <v>1608</v>
      </c>
      <c r="P613" s="23" t="str">
        <f>VLOOKUP(A613,'ИЗ ОСНОВЫ НОМЕНКЛАТУР'!D:E,2,0)</f>
        <v>Кромочные материалы</v>
      </c>
      <c r="Q613" s="23" t="str">
        <f>VLOOKUP(A613,'ИЗ ОСНОВЫ НОМЕНКЛАТУР'!D:F,3,0)</f>
        <v>Кромка ПВХ Китай</v>
      </c>
      <c r="R613" s="40">
        <f>VLOOKUP(A:A,'ИЗ ОСНОВЫ НОМЕНКЛАТУР'!D:G,4,0)</f>
        <v>97.224476163152104</v>
      </c>
      <c r="S613" s="12" t="str">
        <f>VLOOKUP(A:A,'ИЗ ОСНОВЫ НОМЕНКЛАТУР'!D:H,5,0)</f>
        <v>B</v>
      </c>
      <c r="T613" s="44">
        <f t="shared" si="111"/>
        <v>54445.706651365181</v>
      </c>
      <c r="U613" s="44">
        <f t="shared" si="112"/>
        <v>9722.4476163152103</v>
      </c>
      <c r="V613" s="44">
        <f t="shared" si="113"/>
        <v>0</v>
      </c>
      <c r="W613" s="44">
        <f t="shared" si="114"/>
        <v>25764.486183235309</v>
      </c>
      <c r="X613" s="44">
        <f t="shared" si="115"/>
        <v>0</v>
      </c>
      <c r="Y613" s="44">
        <f t="shared" si="116"/>
        <v>0</v>
      </c>
      <c r="Z613" s="44">
        <f t="shared" si="117"/>
        <v>18764.323899488358</v>
      </c>
      <c r="AA613" s="44">
        <f t="shared" si="118"/>
        <v>0</v>
      </c>
      <c r="AB613" s="44">
        <f t="shared" si="119"/>
        <v>972.24476163152099</v>
      </c>
      <c r="AC613" s="44">
        <f t="shared" si="120"/>
        <v>0</v>
      </c>
      <c r="AD613" s="44">
        <f t="shared" si="121"/>
        <v>46667.748558313011</v>
      </c>
      <c r="AE613" s="12">
        <f t="shared" si="122"/>
        <v>156336.95767034858</v>
      </c>
    </row>
    <row r="614" spans="1:31" ht="12.6" hidden="1" customHeight="1" x14ac:dyDescent="0.2">
      <c r="A614" s="26" t="s">
        <v>295</v>
      </c>
      <c r="B614" s="19"/>
      <c r="C614" s="19"/>
      <c r="D614" s="20"/>
      <c r="E614" s="21"/>
      <c r="F614" s="22"/>
      <c r="G614" s="21"/>
      <c r="H614" s="22"/>
      <c r="I614" s="20"/>
      <c r="J614" s="20">
        <v>1409</v>
      </c>
      <c r="K614" s="20">
        <v>600</v>
      </c>
      <c r="L614" s="20">
        <v>50</v>
      </c>
      <c r="M614" s="20">
        <v>500</v>
      </c>
      <c r="N614" s="20">
        <v>186</v>
      </c>
      <c r="O614" s="20">
        <v>2745</v>
      </c>
      <c r="P614" s="23" t="str">
        <f>VLOOKUP(A614,'ИЗ ОСНОВЫ НОМЕНКЛАТУР'!D:E,2,0)</f>
        <v>Кромочные материалы</v>
      </c>
      <c r="Q614" s="23" t="str">
        <f>VLOOKUP(A614,'ИЗ ОСНОВЫ НОМЕНКЛАТУР'!D:F,3,0)</f>
        <v>Кромка ПВХ Китай</v>
      </c>
      <c r="R614" s="40">
        <f>VLOOKUP(A:A,'ИЗ ОСНОВЫ НОМЕНКЛАТУР'!D:G,4,0)</f>
        <v>86.363743008314444</v>
      </c>
      <c r="S614" s="12" t="str">
        <f>VLOOKUP(A:A,'ИЗ ОСНОВЫ НОМЕНКЛАТУР'!D:H,5,0)</f>
        <v>C</v>
      </c>
      <c r="T614" s="44">
        <f t="shared" si="111"/>
        <v>0</v>
      </c>
      <c r="U614" s="44">
        <f t="shared" si="112"/>
        <v>0</v>
      </c>
      <c r="V614" s="44">
        <f t="shared" si="113"/>
        <v>0</v>
      </c>
      <c r="W614" s="44">
        <f t="shared" si="114"/>
        <v>0</v>
      </c>
      <c r="X614" s="44">
        <f t="shared" si="115"/>
        <v>0</v>
      </c>
      <c r="Y614" s="44">
        <f t="shared" si="116"/>
        <v>0</v>
      </c>
      <c r="Z614" s="44">
        <f t="shared" si="117"/>
        <v>121686.51389871506</v>
      </c>
      <c r="AA614" s="44">
        <f t="shared" si="118"/>
        <v>51818.245804988663</v>
      </c>
      <c r="AB614" s="44">
        <f t="shared" si="119"/>
        <v>4318.1871504157225</v>
      </c>
      <c r="AC614" s="44">
        <f t="shared" si="120"/>
        <v>43181.871504157221</v>
      </c>
      <c r="AD614" s="44">
        <f t="shared" si="121"/>
        <v>16063.656199546487</v>
      </c>
      <c r="AE614" s="12">
        <f t="shared" si="122"/>
        <v>237068.47455782315</v>
      </c>
    </row>
    <row r="615" spans="1:31" ht="12.6" hidden="1" customHeight="1" x14ac:dyDescent="0.2">
      <c r="A615" s="26" t="s">
        <v>4291</v>
      </c>
      <c r="B615" s="19"/>
      <c r="C615" s="19"/>
      <c r="D615" s="20"/>
      <c r="E615" s="21"/>
      <c r="F615" s="22"/>
      <c r="G615" s="21"/>
      <c r="H615" s="22"/>
      <c r="I615" s="20">
        <v>5100</v>
      </c>
      <c r="J615" s="20"/>
      <c r="K615" s="20"/>
      <c r="L615" s="20"/>
      <c r="M615" s="20"/>
      <c r="N615" s="20"/>
      <c r="O615" s="20">
        <v>5100</v>
      </c>
      <c r="P615" s="23" t="str">
        <f>VLOOKUP(A615,'ИЗ ОСНОВЫ НОМЕНКЛАТУР'!D:E,2,0)</f>
        <v>Кромочные материалы</v>
      </c>
      <c r="Q615" s="23" t="str">
        <f>VLOOKUP(A615,'ИЗ ОСНОВЫ НОМЕНКЛАТУР'!D:F,3,0)</f>
        <v>Кромка ПВХ Китай</v>
      </c>
      <c r="R615" s="40">
        <f>VLOOKUP(A:A,'ИЗ ОСНОВЫ НОМЕНКЛАТУР'!D:G,4,0)</f>
        <v>76.400000000000006</v>
      </c>
      <c r="S615" s="12" t="str">
        <f>VLOOKUP(A:A,'ИЗ ОСНОВЫ НОМЕНКЛАТУР'!D:H,5,0)</f>
        <v>C</v>
      </c>
      <c r="T615" s="44">
        <f t="shared" si="111"/>
        <v>0</v>
      </c>
      <c r="U615" s="44">
        <f t="shared" si="112"/>
        <v>0</v>
      </c>
      <c r="V615" s="44">
        <f t="shared" si="113"/>
        <v>0</v>
      </c>
      <c r="W615" s="44">
        <f t="shared" si="114"/>
        <v>0</v>
      </c>
      <c r="X615" s="44">
        <f t="shared" si="115"/>
        <v>0</v>
      </c>
      <c r="Y615" s="44">
        <f t="shared" si="116"/>
        <v>389640</v>
      </c>
      <c r="Z615" s="44">
        <f t="shared" si="117"/>
        <v>0</v>
      </c>
      <c r="AA615" s="44">
        <f t="shared" si="118"/>
        <v>0</v>
      </c>
      <c r="AB615" s="44">
        <f t="shared" si="119"/>
        <v>0</v>
      </c>
      <c r="AC615" s="44">
        <f t="shared" si="120"/>
        <v>0</v>
      </c>
      <c r="AD615" s="44">
        <f t="shared" si="121"/>
        <v>0</v>
      </c>
      <c r="AE615" s="12">
        <f t="shared" si="122"/>
        <v>389640</v>
      </c>
    </row>
    <row r="616" spans="1:31" ht="12.6" hidden="1" customHeight="1" x14ac:dyDescent="0.2">
      <c r="A616" s="26" t="s">
        <v>320</v>
      </c>
      <c r="B616" s="19"/>
      <c r="C616" s="19"/>
      <c r="D616" s="20"/>
      <c r="E616" s="21"/>
      <c r="F616" s="22"/>
      <c r="G616" s="20">
        <v>26</v>
      </c>
      <c r="H616" s="20"/>
      <c r="I616" s="20">
        <v>6500</v>
      </c>
      <c r="J616" s="20">
        <v>531</v>
      </c>
      <c r="K616" s="20">
        <v>1700</v>
      </c>
      <c r="L616" s="20"/>
      <c r="M616" s="20"/>
      <c r="N616" s="20">
        <v>384</v>
      </c>
      <c r="O616" s="20">
        <v>9141</v>
      </c>
      <c r="P616" s="23" t="str">
        <f>VLOOKUP(A616,'ИЗ ОСНОВЫ НОМЕНКЛАТУР'!D:E,2,0)</f>
        <v>Кромочные материалы</v>
      </c>
      <c r="Q616" s="23" t="str">
        <f>VLOOKUP(A616,'ИЗ ОСНОВЫ НОМЕНКЛАТУР'!D:F,3,0)</f>
        <v>Кромка ПВХ Китай</v>
      </c>
      <c r="R616" s="40">
        <f>VLOOKUP(A:A,'ИЗ ОСНОВЫ НОМЕНКЛАТУР'!D:G,4,0)</f>
        <v>85.28</v>
      </c>
      <c r="S616" s="12" t="str">
        <f>VLOOKUP(A:A,'ИЗ ОСНОВЫ НОМЕНКЛАТУР'!D:H,5,0)</f>
        <v>C</v>
      </c>
      <c r="T616" s="44">
        <f t="shared" si="111"/>
        <v>0</v>
      </c>
      <c r="U616" s="44">
        <f t="shared" si="112"/>
        <v>0</v>
      </c>
      <c r="V616" s="44">
        <f t="shared" si="113"/>
        <v>0</v>
      </c>
      <c r="W616" s="44">
        <f t="shared" si="114"/>
        <v>2217.2800000000002</v>
      </c>
      <c r="X616" s="44">
        <f t="shared" si="115"/>
        <v>0</v>
      </c>
      <c r="Y616" s="44">
        <f t="shared" si="116"/>
        <v>554320</v>
      </c>
      <c r="Z616" s="44">
        <f t="shared" si="117"/>
        <v>45283.68</v>
      </c>
      <c r="AA616" s="44">
        <f t="shared" si="118"/>
        <v>144976</v>
      </c>
      <c r="AB616" s="44">
        <f t="shared" si="119"/>
        <v>0</v>
      </c>
      <c r="AC616" s="44">
        <f t="shared" si="120"/>
        <v>0</v>
      </c>
      <c r="AD616" s="44">
        <f t="shared" si="121"/>
        <v>32747.52</v>
      </c>
      <c r="AE616" s="12">
        <f t="shared" si="122"/>
        <v>779544.4800000001</v>
      </c>
    </row>
    <row r="617" spans="1:31" ht="12.6" hidden="1" customHeight="1" x14ac:dyDescent="0.2">
      <c r="A617" s="26" t="s">
        <v>294</v>
      </c>
      <c r="B617" s="19"/>
      <c r="C617" s="19"/>
      <c r="D617" s="20">
        <v>1060</v>
      </c>
      <c r="E617" s="20">
        <v>100</v>
      </c>
      <c r="F617" s="20"/>
      <c r="G617" s="20">
        <v>233</v>
      </c>
      <c r="H617" s="20"/>
      <c r="I617" s="20">
        <v>4100</v>
      </c>
      <c r="J617" s="20">
        <v>1244</v>
      </c>
      <c r="K617" s="20">
        <v>4800</v>
      </c>
      <c r="L617" s="20"/>
      <c r="M617" s="20">
        <v>700</v>
      </c>
      <c r="N617" s="20">
        <v>1121</v>
      </c>
      <c r="O617" s="20">
        <v>13358</v>
      </c>
      <c r="P617" s="23" t="str">
        <f>VLOOKUP(A617,'ИЗ ОСНОВЫ НОМЕНКЛАТУР'!D:E,2,0)</f>
        <v>Кромочные материалы</v>
      </c>
      <c r="Q617" s="23" t="str">
        <f>VLOOKUP(A617,'ИЗ ОСНОВЫ НОМЕНКЛАТУР'!D:F,3,0)</f>
        <v>Кромка ПВХ Китай</v>
      </c>
      <c r="R617" s="40">
        <f>VLOOKUP(A:A,'ИЗ ОСНОВЫ НОМЕНКЛАТУР'!D:G,4,0)</f>
        <v>93.342085410795576</v>
      </c>
      <c r="S617" s="12" t="str">
        <f>VLOOKUP(A:A,'ИЗ ОСНОВЫ НОМЕНКЛАТУР'!D:H,5,0)</f>
        <v>C</v>
      </c>
      <c r="T617" s="44">
        <f t="shared" si="111"/>
        <v>98942.610535443309</v>
      </c>
      <c r="U617" s="44">
        <f t="shared" si="112"/>
        <v>9334.2085410795571</v>
      </c>
      <c r="V617" s="44">
        <f t="shared" si="113"/>
        <v>0</v>
      </c>
      <c r="W617" s="44">
        <f t="shared" si="114"/>
        <v>21748.705900715369</v>
      </c>
      <c r="X617" s="44">
        <f t="shared" si="115"/>
        <v>0</v>
      </c>
      <c r="Y617" s="44">
        <f t="shared" si="116"/>
        <v>382702.55018426187</v>
      </c>
      <c r="Z617" s="44">
        <f t="shared" si="117"/>
        <v>116117.55425102969</v>
      </c>
      <c r="AA617" s="44">
        <f t="shared" si="118"/>
        <v>448042.00997181877</v>
      </c>
      <c r="AB617" s="44">
        <f t="shared" si="119"/>
        <v>0</v>
      </c>
      <c r="AC617" s="44">
        <f t="shared" si="120"/>
        <v>65339.459787556902</v>
      </c>
      <c r="AD617" s="44">
        <f t="shared" si="121"/>
        <v>104636.47774550183</v>
      </c>
      <c r="AE617" s="12">
        <f t="shared" si="122"/>
        <v>1246863.5769174073</v>
      </c>
    </row>
    <row r="618" spans="1:31" ht="12.6" hidden="1" customHeight="1" x14ac:dyDescent="0.2">
      <c r="A618" s="26" t="s">
        <v>4292</v>
      </c>
      <c r="B618" s="19"/>
      <c r="C618" s="19"/>
      <c r="D618" s="20"/>
      <c r="E618" s="21"/>
      <c r="F618" s="22"/>
      <c r="G618" s="21"/>
      <c r="H618" s="22"/>
      <c r="I618" s="20"/>
      <c r="J618" s="20">
        <v>900</v>
      </c>
      <c r="K618" s="20">
        <v>1200</v>
      </c>
      <c r="L618" s="20"/>
      <c r="M618" s="20"/>
      <c r="N618" s="20"/>
      <c r="O618" s="20">
        <v>2100</v>
      </c>
      <c r="P618" s="23" t="str">
        <f>VLOOKUP(A618,'ИЗ ОСНОВЫ НОМЕНКЛАТУР'!D:E,2,0)</f>
        <v>Кромочные материалы</v>
      </c>
      <c r="Q618" s="23" t="str">
        <f>VLOOKUP(A618,'ИЗ ОСНОВЫ НОМЕНКЛАТУР'!D:F,3,0)</f>
        <v>Кромка ПВХ Китай</v>
      </c>
      <c r="R618" s="40">
        <f>VLOOKUP(A:A,'ИЗ ОСНОВЫ НОМЕНКЛАТУР'!D:G,4,0)</f>
        <v>75.599999999999994</v>
      </c>
      <c r="S618" s="12" t="str">
        <f>VLOOKUP(A:A,'ИЗ ОСНОВЫ НОМЕНКЛАТУР'!D:H,5,0)</f>
        <v>C</v>
      </c>
      <c r="T618" s="44">
        <f t="shared" si="111"/>
        <v>0</v>
      </c>
      <c r="U618" s="44">
        <f t="shared" si="112"/>
        <v>0</v>
      </c>
      <c r="V618" s="44">
        <f t="shared" si="113"/>
        <v>0</v>
      </c>
      <c r="W618" s="44">
        <f t="shared" si="114"/>
        <v>0</v>
      </c>
      <c r="X618" s="44">
        <f t="shared" si="115"/>
        <v>0</v>
      </c>
      <c r="Y618" s="44">
        <f t="shared" si="116"/>
        <v>0</v>
      </c>
      <c r="Z618" s="44">
        <f t="shared" si="117"/>
        <v>68040</v>
      </c>
      <c r="AA618" s="44">
        <f t="shared" si="118"/>
        <v>90720</v>
      </c>
      <c r="AB618" s="44">
        <f t="shared" si="119"/>
        <v>0</v>
      </c>
      <c r="AC618" s="44">
        <f t="shared" si="120"/>
        <v>0</v>
      </c>
      <c r="AD618" s="44">
        <f t="shared" si="121"/>
        <v>0</v>
      </c>
      <c r="AE618" s="12">
        <f t="shared" si="122"/>
        <v>158760</v>
      </c>
    </row>
    <row r="619" spans="1:31" ht="12.6" hidden="1" customHeight="1" x14ac:dyDescent="0.2">
      <c r="A619" s="26" t="s">
        <v>310</v>
      </c>
      <c r="B619" s="19"/>
      <c r="C619" s="19"/>
      <c r="D619" s="20">
        <v>1125</v>
      </c>
      <c r="E619" s="20">
        <v>100</v>
      </c>
      <c r="F619" s="20"/>
      <c r="G619" s="21"/>
      <c r="H619" s="22"/>
      <c r="I619" s="20">
        <v>5700</v>
      </c>
      <c r="J619" s="20">
        <v>1087</v>
      </c>
      <c r="K619" s="20">
        <v>6000</v>
      </c>
      <c r="L619" s="20">
        <v>92</v>
      </c>
      <c r="M619" s="20">
        <v>200</v>
      </c>
      <c r="N619" s="20">
        <v>347</v>
      </c>
      <c r="O619" s="20">
        <v>14651</v>
      </c>
      <c r="P619" s="23" t="str">
        <f>VLOOKUP(A619,'ИЗ ОСНОВЫ НОМЕНКЛАТУР'!D:E,2,0)</f>
        <v>Кромочные материалы</v>
      </c>
      <c r="Q619" s="23" t="str">
        <f>VLOOKUP(A619,'ИЗ ОСНОВЫ НОМЕНКЛАТУР'!D:F,3,0)</f>
        <v>Кромка ПВХ Китай</v>
      </c>
      <c r="R619" s="40">
        <f>VLOOKUP(A:A,'ИЗ ОСНОВЫ НОМЕНКЛАТУР'!D:G,4,0)</f>
        <v>93.516391423357661</v>
      </c>
      <c r="S619" s="12" t="str">
        <f>VLOOKUP(A:A,'ИЗ ОСНОВЫ НОМЕНКЛАТУР'!D:H,5,0)</f>
        <v>C</v>
      </c>
      <c r="T619" s="44">
        <f t="shared" si="111"/>
        <v>105205.94035127737</v>
      </c>
      <c r="U619" s="44">
        <f t="shared" si="112"/>
        <v>9351.6391423357654</v>
      </c>
      <c r="V619" s="44">
        <f t="shared" si="113"/>
        <v>0</v>
      </c>
      <c r="W619" s="44">
        <f t="shared" si="114"/>
        <v>0</v>
      </c>
      <c r="X619" s="44">
        <f t="shared" si="115"/>
        <v>0</v>
      </c>
      <c r="Y619" s="44">
        <f t="shared" si="116"/>
        <v>533043.43111313868</v>
      </c>
      <c r="Z619" s="44">
        <f t="shared" si="117"/>
        <v>101652.31747718978</v>
      </c>
      <c r="AA619" s="44">
        <f t="shared" si="118"/>
        <v>561098.34854014602</v>
      </c>
      <c r="AB619" s="44">
        <f t="shared" si="119"/>
        <v>8603.5080109489045</v>
      </c>
      <c r="AC619" s="44">
        <f t="shared" si="120"/>
        <v>18703.278284671531</v>
      </c>
      <c r="AD619" s="44">
        <f t="shared" si="121"/>
        <v>32450.187823905108</v>
      </c>
      <c r="AE619" s="12">
        <f t="shared" si="122"/>
        <v>1370108.6507436133</v>
      </c>
    </row>
    <row r="620" spans="1:31" ht="12.6" hidden="1" customHeight="1" x14ac:dyDescent="0.2">
      <c r="A620" s="26" t="s">
        <v>335</v>
      </c>
      <c r="B620" s="19"/>
      <c r="C620" s="19"/>
      <c r="D620" s="20">
        <v>1334</v>
      </c>
      <c r="E620" s="20">
        <v>100</v>
      </c>
      <c r="F620" s="20"/>
      <c r="G620" s="21"/>
      <c r="H620" s="22"/>
      <c r="I620" s="20">
        <v>3000</v>
      </c>
      <c r="J620" s="20">
        <v>1620</v>
      </c>
      <c r="K620" s="20">
        <v>2100</v>
      </c>
      <c r="L620" s="20">
        <v>137</v>
      </c>
      <c r="M620" s="20">
        <v>800</v>
      </c>
      <c r="N620" s="20">
        <v>1893</v>
      </c>
      <c r="O620" s="20">
        <v>10984</v>
      </c>
      <c r="P620" s="23" t="str">
        <f>VLOOKUP(A620,'ИЗ ОСНОВЫ НОМЕНКЛАТУР'!D:E,2,0)</f>
        <v>Кромочные материалы</v>
      </c>
      <c r="Q620" s="23" t="str">
        <f>VLOOKUP(A620,'ИЗ ОСНОВЫ НОМЕНКЛАТУР'!D:F,3,0)</f>
        <v>Кромка ПВХ Китай</v>
      </c>
      <c r="R620" s="40">
        <f>VLOOKUP(A:A,'ИЗ ОСНОВЫ НОМЕНКЛАТУР'!D:G,4,0)</f>
        <v>82.227085714285707</v>
      </c>
      <c r="S620" s="12" t="str">
        <f>VLOOKUP(A:A,'ИЗ ОСНОВЫ НОМЕНКЛАТУР'!D:H,5,0)</f>
        <v>C</v>
      </c>
      <c r="T620" s="44">
        <f t="shared" si="111"/>
        <v>109690.93234285714</v>
      </c>
      <c r="U620" s="44">
        <f t="shared" si="112"/>
        <v>8222.7085714285713</v>
      </c>
      <c r="V620" s="44">
        <f t="shared" si="113"/>
        <v>0</v>
      </c>
      <c r="W620" s="44">
        <f t="shared" si="114"/>
        <v>0</v>
      </c>
      <c r="X620" s="44">
        <f t="shared" si="115"/>
        <v>0</v>
      </c>
      <c r="Y620" s="44">
        <f t="shared" si="116"/>
        <v>246681.25714285712</v>
      </c>
      <c r="Z620" s="44">
        <f t="shared" si="117"/>
        <v>133207.87885714284</v>
      </c>
      <c r="AA620" s="44">
        <f t="shared" si="118"/>
        <v>172676.87999999998</v>
      </c>
      <c r="AB620" s="44">
        <f t="shared" si="119"/>
        <v>11265.110742857141</v>
      </c>
      <c r="AC620" s="44">
        <f t="shared" si="120"/>
        <v>65781.66857142857</v>
      </c>
      <c r="AD620" s="44">
        <f t="shared" si="121"/>
        <v>155655.87325714284</v>
      </c>
      <c r="AE620" s="12">
        <f t="shared" si="122"/>
        <v>903182.3094857143</v>
      </c>
    </row>
    <row r="621" spans="1:31" ht="12.6" hidden="1" customHeight="1" x14ac:dyDescent="0.2">
      <c r="A621" s="26" t="s">
        <v>277</v>
      </c>
      <c r="B621" s="19"/>
      <c r="C621" s="19"/>
      <c r="D621" s="20">
        <v>94</v>
      </c>
      <c r="E621" s="21"/>
      <c r="F621" s="22"/>
      <c r="G621" s="21"/>
      <c r="H621" s="22"/>
      <c r="I621" s="20"/>
      <c r="J621" s="20">
        <v>584</v>
      </c>
      <c r="K621" s="20"/>
      <c r="L621" s="20"/>
      <c r="M621" s="20"/>
      <c r="N621" s="20">
        <v>4</v>
      </c>
      <c r="O621" s="20">
        <v>682</v>
      </c>
      <c r="P621" s="23" t="str">
        <f>VLOOKUP(A621,'ИЗ ОСНОВЫ НОМЕНКЛАТУР'!D:E,2,0)</f>
        <v>Кромочные материалы</v>
      </c>
      <c r="Q621" s="23" t="str">
        <f>VLOOKUP(A621,'ИЗ ОСНОВЫ НОМЕНКЛАТУР'!D:F,3,0)</f>
        <v>Кромка ПВХ Китай</v>
      </c>
      <c r="R621" s="40">
        <f>VLOOKUP(A:A,'ИЗ ОСНОВЫ НОМЕНКЛАТУР'!D:G,4,0)</f>
        <v>83.517701555195117</v>
      </c>
      <c r="S621" s="12" t="str">
        <f>VLOOKUP(A:A,'ИЗ ОСНОВЫ НОМЕНКЛАТУР'!D:H,5,0)</f>
        <v>B</v>
      </c>
      <c r="T621" s="44">
        <f t="shared" si="111"/>
        <v>7850.6639461883406</v>
      </c>
      <c r="U621" s="44">
        <f t="shared" si="112"/>
        <v>0</v>
      </c>
      <c r="V621" s="44">
        <f t="shared" si="113"/>
        <v>0</v>
      </c>
      <c r="W621" s="44">
        <f t="shared" si="114"/>
        <v>0</v>
      </c>
      <c r="X621" s="44">
        <f t="shared" si="115"/>
        <v>0</v>
      </c>
      <c r="Y621" s="44">
        <f t="shared" si="116"/>
        <v>0</v>
      </c>
      <c r="Z621" s="44">
        <f t="shared" si="117"/>
        <v>48774.33770823395</v>
      </c>
      <c r="AA621" s="44">
        <f t="shared" si="118"/>
        <v>0</v>
      </c>
      <c r="AB621" s="44">
        <f t="shared" si="119"/>
        <v>0</v>
      </c>
      <c r="AC621" s="44">
        <f t="shared" si="120"/>
        <v>0</v>
      </c>
      <c r="AD621" s="44">
        <f t="shared" si="121"/>
        <v>334.07080622078047</v>
      </c>
      <c r="AE621" s="12">
        <f t="shared" si="122"/>
        <v>56959.072460643067</v>
      </c>
    </row>
    <row r="622" spans="1:31" ht="12.6" hidden="1" customHeight="1" x14ac:dyDescent="0.2">
      <c r="A622" s="26" t="s">
        <v>348</v>
      </c>
      <c r="B622" s="19"/>
      <c r="C622" s="19"/>
      <c r="D622" s="20"/>
      <c r="E622" s="21"/>
      <c r="F622" s="22"/>
      <c r="G622" s="21"/>
      <c r="H622" s="22"/>
      <c r="I622" s="20">
        <v>3600</v>
      </c>
      <c r="J622" s="20"/>
      <c r="K622" s="20">
        <v>600</v>
      </c>
      <c r="L622" s="20">
        <v>18</v>
      </c>
      <c r="M622" s="20">
        <v>300</v>
      </c>
      <c r="N622" s="20">
        <v>265</v>
      </c>
      <c r="O622" s="20">
        <v>4783</v>
      </c>
      <c r="P622" s="23" t="str">
        <f>VLOOKUP(A622,'ИЗ ОСНОВЫ НОМЕНКЛАТУР'!D:E,2,0)</f>
        <v>Кромочные материалы</v>
      </c>
      <c r="Q622" s="23" t="str">
        <f>VLOOKUP(A622,'ИЗ ОСНОВЫ НОМЕНКЛАТУР'!D:F,3,0)</f>
        <v>Кромка ПВХ Китай</v>
      </c>
      <c r="R622" s="40">
        <f>VLOOKUP(A:A,'ИЗ ОСНОВЫ НОМЕНКЛАТУР'!D:G,4,0)</f>
        <v>82</v>
      </c>
      <c r="S622" s="12" t="str">
        <f>VLOOKUP(A:A,'ИЗ ОСНОВЫ НОМЕНКЛАТУР'!D:H,5,0)</f>
        <v>B</v>
      </c>
      <c r="T622" s="44">
        <f t="shared" si="111"/>
        <v>0</v>
      </c>
      <c r="U622" s="44">
        <f t="shared" si="112"/>
        <v>0</v>
      </c>
      <c r="V622" s="44">
        <f t="shared" si="113"/>
        <v>0</v>
      </c>
      <c r="W622" s="44">
        <f t="shared" si="114"/>
        <v>0</v>
      </c>
      <c r="X622" s="44">
        <f t="shared" si="115"/>
        <v>0</v>
      </c>
      <c r="Y622" s="44">
        <f t="shared" si="116"/>
        <v>295200</v>
      </c>
      <c r="Z622" s="44">
        <f t="shared" si="117"/>
        <v>0</v>
      </c>
      <c r="AA622" s="44">
        <f t="shared" si="118"/>
        <v>49200</v>
      </c>
      <c r="AB622" s="44">
        <f t="shared" si="119"/>
        <v>1476</v>
      </c>
      <c r="AC622" s="44">
        <f t="shared" si="120"/>
        <v>24600</v>
      </c>
      <c r="AD622" s="44">
        <f t="shared" si="121"/>
        <v>21730</v>
      </c>
      <c r="AE622" s="12">
        <f t="shared" si="122"/>
        <v>392206</v>
      </c>
    </row>
    <row r="623" spans="1:31" ht="12.6" hidden="1" customHeight="1" x14ac:dyDescent="0.2">
      <c r="A623" s="26" t="s">
        <v>281</v>
      </c>
      <c r="B623" s="19"/>
      <c r="C623" s="19"/>
      <c r="D623" s="20">
        <v>438</v>
      </c>
      <c r="E623" s="20">
        <v>100</v>
      </c>
      <c r="F623" s="20"/>
      <c r="G623" s="21"/>
      <c r="H623" s="22"/>
      <c r="I623" s="20"/>
      <c r="J623" s="20">
        <v>14</v>
      </c>
      <c r="K623" s="20">
        <v>2100</v>
      </c>
      <c r="L623" s="20">
        <v>4</v>
      </c>
      <c r="M623" s="20">
        <v>400</v>
      </c>
      <c r="N623" s="20">
        <v>339</v>
      </c>
      <c r="O623" s="20">
        <v>3395</v>
      </c>
      <c r="P623" s="23" t="str">
        <f>VLOOKUP(A623,'ИЗ ОСНОВЫ НОМЕНКЛАТУР'!D:E,2,0)</f>
        <v>Кромочные материалы</v>
      </c>
      <c r="Q623" s="23" t="str">
        <f>VLOOKUP(A623,'ИЗ ОСНОВЫ НОМЕНКЛАТУР'!D:F,3,0)</f>
        <v>Кромка ПВХ Китай</v>
      </c>
      <c r="R623" s="40">
        <f>VLOOKUP(A:A,'ИЗ ОСНОВЫ НОМЕНКЛАТУР'!D:G,4,0)</f>
        <v>83.179010935992281</v>
      </c>
      <c r="S623" s="12" t="str">
        <f>VLOOKUP(A:A,'ИЗ ОСНОВЫ НОМЕНКЛАТУР'!D:H,5,0)</f>
        <v>C</v>
      </c>
      <c r="T623" s="44">
        <f t="shared" si="111"/>
        <v>36432.406789964618</v>
      </c>
      <c r="U623" s="44">
        <f t="shared" si="112"/>
        <v>8317.9010935992283</v>
      </c>
      <c r="V623" s="44">
        <f t="shared" si="113"/>
        <v>0</v>
      </c>
      <c r="W623" s="44">
        <f t="shared" si="114"/>
        <v>0</v>
      </c>
      <c r="X623" s="44">
        <f t="shared" si="115"/>
        <v>0</v>
      </c>
      <c r="Y623" s="44">
        <f t="shared" si="116"/>
        <v>0</v>
      </c>
      <c r="Z623" s="44">
        <f t="shared" si="117"/>
        <v>1164.5061531038918</v>
      </c>
      <c r="AA623" s="44">
        <f t="shared" si="118"/>
        <v>174675.9229655838</v>
      </c>
      <c r="AB623" s="44">
        <f t="shared" si="119"/>
        <v>332.71604374396912</v>
      </c>
      <c r="AC623" s="44">
        <f t="shared" si="120"/>
        <v>33271.604374396913</v>
      </c>
      <c r="AD623" s="44">
        <f t="shared" si="121"/>
        <v>28197.684707301381</v>
      </c>
      <c r="AE623" s="12">
        <f t="shared" si="122"/>
        <v>282392.74212769384</v>
      </c>
    </row>
    <row r="624" spans="1:31" ht="12.6" hidden="1" customHeight="1" x14ac:dyDescent="0.2">
      <c r="A624" s="26" t="s">
        <v>4293</v>
      </c>
      <c r="B624" s="19"/>
      <c r="C624" s="19"/>
      <c r="D624" s="20"/>
      <c r="E624" s="21"/>
      <c r="F624" s="22"/>
      <c r="G624" s="21"/>
      <c r="H624" s="22"/>
      <c r="I624" s="20">
        <v>600</v>
      </c>
      <c r="J624" s="20">
        <v>1500</v>
      </c>
      <c r="K624" s="20"/>
      <c r="L624" s="20"/>
      <c r="M624" s="20"/>
      <c r="N624" s="20"/>
      <c r="O624" s="20">
        <v>2100</v>
      </c>
      <c r="P624" s="23" t="str">
        <f>VLOOKUP(A624,'ИЗ ОСНОВЫ НОМЕНКЛАТУР'!D:E,2,0)</f>
        <v>Кромочные материалы</v>
      </c>
      <c r="Q624" s="23" t="str">
        <f>VLOOKUP(A624,'ИЗ ОСНОВЫ НОМЕНКЛАТУР'!D:F,3,0)</f>
        <v>Кромка ПВХ Китай</v>
      </c>
      <c r="R624" s="40">
        <f>VLOOKUP(A:A,'ИЗ ОСНОВЫ НОМЕНКЛАТУР'!D:G,4,0)</f>
        <v>76.400000000000006</v>
      </c>
      <c r="S624" s="12" t="str">
        <f>VLOOKUP(A:A,'ИЗ ОСНОВЫ НОМЕНКЛАТУР'!D:H,5,0)</f>
        <v>C</v>
      </c>
      <c r="T624" s="44">
        <f t="shared" si="111"/>
        <v>0</v>
      </c>
      <c r="U624" s="44">
        <f t="shared" si="112"/>
        <v>0</v>
      </c>
      <c r="V624" s="44">
        <f t="shared" si="113"/>
        <v>0</v>
      </c>
      <c r="W624" s="44">
        <f t="shared" si="114"/>
        <v>0</v>
      </c>
      <c r="X624" s="44">
        <f t="shared" si="115"/>
        <v>0</v>
      </c>
      <c r="Y624" s="44">
        <f t="shared" si="116"/>
        <v>45840</v>
      </c>
      <c r="Z624" s="44">
        <f t="shared" si="117"/>
        <v>114600.00000000001</v>
      </c>
      <c r="AA624" s="44">
        <f t="shared" si="118"/>
        <v>0</v>
      </c>
      <c r="AB624" s="44">
        <f t="shared" si="119"/>
        <v>0</v>
      </c>
      <c r="AC624" s="44">
        <f t="shared" si="120"/>
        <v>0</v>
      </c>
      <c r="AD624" s="44">
        <f t="shared" si="121"/>
        <v>0</v>
      </c>
      <c r="AE624" s="12">
        <f t="shared" si="122"/>
        <v>160440</v>
      </c>
    </row>
    <row r="625" spans="1:31" ht="12.6" hidden="1" customHeight="1" x14ac:dyDescent="0.2">
      <c r="A625" s="26" t="s">
        <v>316</v>
      </c>
      <c r="B625" s="19"/>
      <c r="C625" s="19"/>
      <c r="D625" s="20"/>
      <c r="E625" s="21"/>
      <c r="F625" s="22"/>
      <c r="G625" s="21"/>
      <c r="H625" s="22"/>
      <c r="I625" s="20">
        <v>3000</v>
      </c>
      <c r="J625" s="20">
        <v>1741</v>
      </c>
      <c r="K625" s="20">
        <v>2100</v>
      </c>
      <c r="L625" s="20">
        <v>60</v>
      </c>
      <c r="M625" s="20">
        <v>1100</v>
      </c>
      <c r="N625" s="20">
        <v>3804</v>
      </c>
      <c r="O625" s="20">
        <v>11805</v>
      </c>
      <c r="P625" s="23" t="str">
        <f>VLOOKUP(A625,'ИЗ ОСНОВЫ НОМЕНКЛАТУР'!D:E,2,0)</f>
        <v>Кромочные материалы</v>
      </c>
      <c r="Q625" s="23" t="str">
        <f>VLOOKUP(A625,'ИЗ ОСНОВЫ НОМЕНКЛАТУР'!D:F,3,0)</f>
        <v>Кромка ПВХ Китай</v>
      </c>
      <c r="R625" s="40">
        <f>VLOOKUP(A:A,'ИЗ ОСНОВЫ НОМЕНКЛАТУР'!D:G,4,0)</f>
        <v>81.665417185554176</v>
      </c>
      <c r="S625" s="12" t="str">
        <f>VLOOKUP(A:A,'ИЗ ОСНОВЫ НОМЕНКЛАТУР'!D:H,5,0)</f>
        <v>C</v>
      </c>
      <c r="T625" s="44">
        <f t="shared" si="111"/>
        <v>0</v>
      </c>
      <c r="U625" s="44">
        <f t="shared" si="112"/>
        <v>0</v>
      </c>
      <c r="V625" s="44">
        <f t="shared" si="113"/>
        <v>0</v>
      </c>
      <c r="W625" s="44">
        <f t="shared" si="114"/>
        <v>0</v>
      </c>
      <c r="X625" s="44">
        <f t="shared" si="115"/>
        <v>0</v>
      </c>
      <c r="Y625" s="44">
        <f t="shared" si="116"/>
        <v>244996.25155666252</v>
      </c>
      <c r="Z625" s="44">
        <f t="shared" si="117"/>
        <v>142179.49132004983</v>
      </c>
      <c r="AA625" s="44">
        <f t="shared" si="118"/>
        <v>171497.37608966377</v>
      </c>
      <c r="AB625" s="44">
        <f t="shared" si="119"/>
        <v>4899.9250311332507</v>
      </c>
      <c r="AC625" s="44">
        <f t="shared" si="120"/>
        <v>89831.95890410959</v>
      </c>
      <c r="AD625" s="44">
        <f t="shared" si="121"/>
        <v>310655.24697384809</v>
      </c>
      <c r="AE625" s="12">
        <f t="shared" si="122"/>
        <v>964060.24987546704</v>
      </c>
    </row>
    <row r="626" spans="1:31" ht="12.6" hidden="1" customHeight="1" x14ac:dyDescent="0.2">
      <c r="A626" s="26" t="s">
        <v>314</v>
      </c>
      <c r="B626" s="19"/>
      <c r="C626" s="19"/>
      <c r="D626" s="20"/>
      <c r="E626" s="21"/>
      <c r="F626" s="22"/>
      <c r="G626" s="21"/>
      <c r="H626" s="22"/>
      <c r="I626" s="20">
        <v>3000</v>
      </c>
      <c r="J626" s="20">
        <v>1730</v>
      </c>
      <c r="K626" s="20">
        <v>3888</v>
      </c>
      <c r="L626" s="20">
        <v>33</v>
      </c>
      <c r="M626" s="20">
        <v>1100</v>
      </c>
      <c r="N626" s="20">
        <v>2034</v>
      </c>
      <c r="O626" s="20">
        <v>11785</v>
      </c>
      <c r="P626" s="23" t="str">
        <f>VLOOKUP(A626,'ИЗ ОСНОВЫ НОМЕНКЛАТУР'!D:E,2,0)</f>
        <v>Кромочные материалы</v>
      </c>
      <c r="Q626" s="23" t="str">
        <f>VLOOKUP(A626,'ИЗ ОСНОВЫ НОМЕНКЛАТУР'!D:F,3,0)</f>
        <v>Кромка ПВХ Китай</v>
      </c>
      <c r="R626" s="40">
        <f>VLOOKUP(A:A,'ИЗ ОСНОВЫ НОМЕНКЛАТУР'!D:G,4,0)</f>
        <v>81.64956238911887</v>
      </c>
      <c r="S626" s="12" t="str">
        <f>VLOOKUP(A:A,'ИЗ ОСНОВЫ НОМЕНКЛАТУР'!D:H,5,0)</f>
        <v>C</v>
      </c>
      <c r="T626" s="44">
        <f t="shared" si="111"/>
        <v>0</v>
      </c>
      <c r="U626" s="44">
        <f t="shared" si="112"/>
        <v>0</v>
      </c>
      <c r="V626" s="44">
        <f t="shared" si="113"/>
        <v>0</v>
      </c>
      <c r="W626" s="44">
        <f t="shared" si="114"/>
        <v>0</v>
      </c>
      <c r="X626" s="44">
        <f t="shared" si="115"/>
        <v>0</v>
      </c>
      <c r="Y626" s="44">
        <f t="shared" si="116"/>
        <v>244948.68716735661</v>
      </c>
      <c r="Z626" s="44">
        <f t="shared" si="117"/>
        <v>141253.74293317564</v>
      </c>
      <c r="AA626" s="44">
        <f t="shared" si="118"/>
        <v>317453.49856889417</v>
      </c>
      <c r="AB626" s="44">
        <f t="shared" si="119"/>
        <v>2694.4355588409226</v>
      </c>
      <c r="AC626" s="44">
        <f t="shared" si="120"/>
        <v>89814.518628030753</v>
      </c>
      <c r="AD626" s="44">
        <f t="shared" si="121"/>
        <v>166075.20989946779</v>
      </c>
      <c r="AE626" s="12">
        <f t="shared" si="122"/>
        <v>962240.09275576577</v>
      </c>
    </row>
    <row r="627" spans="1:31" ht="12.6" hidden="1" customHeight="1" x14ac:dyDescent="0.2">
      <c r="A627" s="26" t="s">
        <v>327</v>
      </c>
      <c r="B627" s="19"/>
      <c r="C627" s="19"/>
      <c r="D627" s="20"/>
      <c r="E627" s="21"/>
      <c r="F627" s="22"/>
      <c r="G627" s="21"/>
      <c r="H627" s="22"/>
      <c r="I627" s="20">
        <v>3900</v>
      </c>
      <c r="J627" s="20">
        <v>1008</v>
      </c>
      <c r="K627" s="20">
        <v>7200</v>
      </c>
      <c r="L627" s="20">
        <v>108</v>
      </c>
      <c r="M627" s="20">
        <v>1100</v>
      </c>
      <c r="N627" s="20">
        <v>529</v>
      </c>
      <c r="O627" s="20">
        <v>13845</v>
      </c>
      <c r="P627" s="23" t="str">
        <f>VLOOKUP(A627,'ИЗ ОСНОВЫ НОМЕНКЛАТУР'!D:E,2,0)</f>
        <v>Кромочные материалы</v>
      </c>
      <c r="Q627" s="23" t="str">
        <f>VLOOKUP(A627,'ИЗ ОСНОВЫ НОМЕНКЛАТУР'!D:F,3,0)</f>
        <v>Кромка ПВХ Китай</v>
      </c>
      <c r="R627" s="40">
        <f>VLOOKUP(A:A,'ИЗ ОСНОВЫ НОМЕНКЛАТУР'!D:G,4,0)</f>
        <v>94.336793522267214</v>
      </c>
      <c r="S627" s="12" t="str">
        <f>VLOOKUP(A:A,'ИЗ ОСНОВЫ НОМЕНКЛАТУР'!D:H,5,0)</f>
        <v>C</v>
      </c>
      <c r="T627" s="44">
        <f t="shared" si="111"/>
        <v>0</v>
      </c>
      <c r="U627" s="44">
        <f t="shared" si="112"/>
        <v>0</v>
      </c>
      <c r="V627" s="44">
        <f t="shared" si="113"/>
        <v>0</v>
      </c>
      <c r="W627" s="44">
        <f t="shared" si="114"/>
        <v>0</v>
      </c>
      <c r="X627" s="44">
        <f t="shared" si="115"/>
        <v>0</v>
      </c>
      <c r="Y627" s="44">
        <f t="shared" si="116"/>
        <v>367913.49473684211</v>
      </c>
      <c r="Z627" s="44">
        <f t="shared" si="117"/>
        <v>95091.487870445359</v>
      </c>
      <c r="AA627" s="44">
        <f t="shared" si="118"/>
        <v>679224.91336032399</v>
      </c>
      <c r="AB627" s="44">
        <f t="shared" si="119"/>
        <v>10188.37370040486</v>
      </c>
      <c r="AC627" s="44">
        <f t="shared" si="120"/>
        <v>103770.47287449393</v>
      </c>
      <c r="AD627" s="44">
        <f t="shared" si="121"/>
        <v>49904.163773279353</v>
      </c>
      <c r="AE627" s="12">
        <f t="shared" si="122"/>
        <v>1306092.9063157898</v>
      </c>
    </row>
    <row r="628" spans="1:31" ht="12.6" hidden="1" customHeight="1" x14ac:dyDescent="0.2">
      <c r="A628" s="26" t="s">
        <v>301</v>
      </c>
      <c r="B628" s="19"/>
      <c r="C628" s="19"/>
      <c r="D628" s="20">
        <v>204</v>
      </c>
      <c r="E628" s="20">
        <v>100</v>
      </c>
      <c r="F628" s="20"/>
      <c r="G628" s="21"/>
      <c r="H628" s="22"/>
      <c r="I628" s="20">
        <v>600</v>
      </c>
      <c r="J628" s="20">
        <v>633</v>
      </c>
      <c r="K628" s="20">
        <v>4100</v>
      </c>
      <c r="L628" s="20">
        <v>9</v>
      </c>
      <c r="M628" s="20">
        <v>300</v>
      </c>
      <c r="N628" s="20">
        <v>161</v>
      </c>
      <c r="O628" s="20">
        <v>6107</v>
      </c>
      <c r="P628" s="23" t="str">
        <f>VLOOKUP(A628,'ИЗ ОСНОВЫ НОМЕНКЛАТУР'!D:E,2,0)</f>
        <v>Кромочные материалы</v>
      </c>
      <c r="Q628" s="23" t="str">
        <f>VLOOKUP(A628,'ИЗ ОСНОВЫ НОМЕНКЛАТУР'!D:F,3,0)</f>
        <v>Кромка ПВХ Китай</v>
      </c>
      <c r="R628" s="40">
        <f>VLOOKUP(A:A,'ИЗ ОСНОВЫ НОМЕНКЛАТУР'!D:G,4,0)</f>
        <v>88.471381889763776</v>
      </c>
      <c r="S628" s="12" t="str">
        <f>VLOOKUP(A:A,'ИЗ ОСНОВЫ НОМЕНКЛАТУР'!D:H,5,0)</f>
        <v>C</v>
      </c>
      <c r="T628" s="44">
        <f t="shared" si="111"/>
        <v>18048.16190551181</v>
      </c>
      <c r="U628" s="44">
        <f t="shared" si="112"/>
        <v>8847.1381889763779</v>
      </c>
      <c r="V628" s="44">
        <f t="shared" si="113"/>
        <v>0</v>
      </c>
      <c r="W628" s="44">
        <f t="shared" si="114"/>
        <v>0</v>
      </c>
      <c r="X628" s="44">
        <f t="shared" si="115"/>
        <v>0</v>
      </c>
      <c r="Y628" s="44">
        <f t="shared" si="116"/>
        <v>53082.829133858264</v>
      </c>
      <c r="Z628" s="44">
        <f t="shared" si="117"/>
        <v>56002.384736220469</v>
      </c>
      <c r="AA628" s="44">
        <f t="shared" si="118"/>
        <v>362732.66574803146</v>
      </c>
      <c r="AB628" s="44">
        <f t="shared" si="119"/>
        <v>796.24243700787395</v>
      </c>
      <c r="AC628" s="44">
        <f t="shared" si="120"/>
        <v>26541.414566929132</v>
      </c>
      <c r="AD628" s="44">
        <f t="shared" si="121"/>
        <v>14243.892484251968</v>
      </c>
      <c r="AE628" s="12">
        <f t="shared" si="122"/>
        <v>540294.72920078738</v>
      </c>
    </row>
    <row r="629" spans="1:31" ht="12.6" hidden="1" customHeight="1" x14ac:dyDescent="0.2">
      <c r="A629" s="26" t="s">
        <v>332</v>
      </c>
      <c r="B629" s="19"/>
      <c r="C629" s="19"/>
      <c r="D629" s="20">
        <v>958</v>
      </c>
      <c r="E629" s="20">
        <v>100</v>
      </c>
      <c r="F629" s="20"/>
      <c r="G629" s="21"/>
      <c r="H629" s="22"/>
      <c r="I629" s="20">
        <v>3000</v>
      </c>
      <c r="J629" s="20">
        <v>1599</v>
      </c>
      <c r="K629" s="20">
        <v>2400</v>
      </c>
      <c r="L629" s="20">
        <v>90</v>
      </c>
      <c r="M629" s="20">
        <v>1100</v>
      </c>
      <c r="N629" s="20">
        <v>1918</v>
      </c>
      <c r="O629" s="20">
        <v>11165</v>
      </c>
      <c r="P629" s="23" t="str">
        <f>VLOOKUP(A629,'ИЗ ОСНОВЫ НОМЕНКЛАТУР'!D:E,2,0)</f>
        <v>Кромочные материалы</v>
      </c>
      <c r="Q629" s="23" t="str">
        <f>VLOOKUP(A629,'ИЗ ОСНОВЫ НОМЕНКЛАТУР'!D:F,3,0)</f>
        <v>Кромка ПВХ Китай</v>
      </c>
      <c r="R629" s="40">
        <f>VLOOKUP(A:A,'ИЗ ОСНОВЫ НОМЕНКЛАТУР'!D:G,4,0)</f>
        <v>81.997351724137928</v>
      </c>
      <c r="S629" s="12" t="str">
        <f>VLOOKUP(A:A,'ИЗ ОСНОВЫ НОМЕНКЛАТУР'!D:H,5,0)</f>
        <v>C</v>
      </c>
      <c r="T629" s="44">
        <f t="shared" si="111"/>
        <v>78553.462951724141</v>
      </c>
      <c r="U629" s="44">
        <f t="shared" si="112"/>
        <v>8199.7351724137934</v>
      </c>
      <c r="V629" s="44">
        <f t="shared" si="113"/>
        <v>0</v>
      </c>
      <c r="W629" s="44">
        <f t="shared" si="114"/>
        <v>0</v>
      </c>
      <c r="X629" s="44">
        <f t="shared" si="115"/>
        <v>0</v>
      </c>
      <c r="Y629" s="44">
        <f t="shared" si="116"/>
        <v>245992.05517241379</v>
      </c>
      <c r="Z629" s="44">
        <f t="shared" si="117"/>
        <v>131113.76540689653</v>
      </c>
      <c r="AA629" s="44">
        <f t="shared" si="118"/>
        <v>196793.64413793103</v>
      </c>
      <c r="AB629" s="44">
        <f t="shared" si="119"/>
        <v>7379.7616551724132</v>
      </c>
      <c r="AC629" s="44">
        <f t="shared" si="120"/>
        <v>90197.086896551715</v>
      </c>
      <c r="AD629" s="44">
        <f t="shared" si="121"/>
        <v>157270.92060689654</v>
      </c>
      <c r="AE629" s="12">
        <f t="shared" si="122"/>
        <v>915500.43200000003</v>
      </c>
    </row>
    <row r="630" spans="1:31" ht="12.6" hidden="1" customHeight="1" x14ac:dyDescent="0.2">
      <c r="A630" s="26" t="s">
        <v>299</v>
      </c>
      <c r="B630" s="19"/>
      <c r="C630" s="19"/>
      <c r="D630" s="20">
        <v>1086</v>
      </c>
      <c r="E630" s="20">
        <v>100</v>
      </c>
      <c r="F630" s="20"/>
      <c r="G630" s="21"/>
      <c r="H630" s="22"/>
      <c r="I630" s="20">
        <v>1800</v>
      </c>
      <c r="J630" s="20">
        <v>975</v>
      </c>
      <c r="K630" s="20">
        <v>1900</v>
      </c>
      <c r="L630" s="20">
        <v>33</v>
      </c>
      <c r="M630" s="20">
        <v>1100</v>
      </c>
      <c r="N630" s="20">
        <v>663</v>
      </c>
      <c r="O630" s="20">
        <v>7657</v>
      </c>
      <c r="P630" s="23" t="str">
        <f>VLOOKUP(A630,'ИЗ ОСНОВЫ НОМЕНКЛАТУР'!D:E,2,0)</f>
        <v>Кромочные материалы</v>
      </c>
      <c r="Q630" s="23" t="str">
        <f>VLOOKUP(A630,'ИЗ ОСНОВЫ НОМЕНКЛАТУР'!D:F,3,0)</f>
        <v>Кромка ПВХ Китай</v>
      </c>
      <c r="R630" s="40">
        <f>VLOOKUP(A:A,'ИЗ ОСНОВЫ НОМЕНКЛАТУР'!D:G,4,0)</f>
        <v>83.055265292328485</v>
      </c>
      <c r="S630" s="12" t="str">
        <f>VLOOKUP(A:A,'ИЗ ОСНОВЫ НОМЕНКЛАТУР'!D:H,5,0)</f>
        <v>C</v>
      </c>
      <c r="T630" s="44">
        <f t="shared" si="111"/>
        <v>90198.018107468728</v>
      </c>
      <c r="U630" s="44">
        <f t="shared" si="112"/>
        <v>8305.5265292328477</v>
      </c>
      <c r="V630" s="44">
        <f t="shared" si="113"/>
        <v>0</v>
      </c>
      <c r="W630" s="44">
        <f t="shared" si="114"/>
        <v>0</v>
      </c>
      <c r="X630" s="44">
        <f t="shared" si="115"/>
        <v>0</v>
      </c>
      <c r="Y630" s="44">
        <f t="shared" si="116"/>
        <v>149499.47752619127</v>
      </c>
      <c r="Z630" s="44">
        <f t="shared" si="117"/>
        <v>80978.883660020278</v>
      </c>
      <c r="AA630" s="44">
        <f t="shared" si="118"/>
        <v>157805.00405542413</v>
      </c>
      <c r="AB630" s="44">
        <f t="shared" si="119"/>
        <v>2740.8237546468399</v>
      </c>
      <c r="AC630" s="44">
        <f t="shared" si="120"/>
        <v>91360.791821561332</v>
      </c>
      <c r="AD630" s="44">
        <f t="shared" si="121"/>
        <v>55065.640888813788</v>
      </c>
      <c r="AE630" s="12">
        <f t="shared" si="122"/>
        <v>635954.16634335916</v>
      </c>
    </row>
    <row r="631" spans="1:31" ht="12.6" hidden="1" customHeight="1" x14ac:dyDescent="0.2">
      <c r="A631" s="26" t="s">
        <v>4294</v>
      </c>
      <c r="B631" s="19"/>
      <c r="C631" s="19"/>
      <c r="D631" s="20"/>
      <c r="E631" s="21"/>
      <c r="F631" s="22"/>
      <c r="G631" s="21"/>
      <c r="H631" s="22"/>
      <c r="I631" s="20">
        <v>2100</v>
      </c>
      <c r="J631" s="20"/>
      <c r="K631" s="20"/>
      <c r="L631" s="20"/>
      <c r="M631" s="20"/>
      <c r="N631" s="20"/>
      <c r="O631" s="20">
        <v>2100</v>
      </c>
      <c r="P631" s="23" t="str">
        <f>VLOOKUP(A631,'ИЗ ОСНОВЫ НОМЕНКЛАТУР'!D:E,2,0)</f>
        <v>Кромочные материалы</v>
      </c>
      <c r="Q631" s="23" t="str">
        <f>VLOOKUP(A631,'ИЗ ОСНОВЫ НОМЕНКЛАТУР'!D:F,3,0)</f>
        <v>Кромка ПВХ Китай</v>
      </c>
      <c r="R631" s="40">
        <f>VLOOKUP(A:A,'ИЗ ОСНОВЫ НОМЕНКЛАТУР'!D:G,4,0)</f>
        <v>75.599999999999994</v>
      </c>
      <c r="S631" s="12" t="str">
        <f>VLOOKUP(A:A,'ИЗ ОСНОВЫ НОМЕНКЛАТУР'!D:H,5,0)</f>
        <v>C</v>
      </c>
      <c r="T631" s="44">
        <f t="shared" si="111"/>
        <v>0</v>
      </c>
      <c r="U631" s="44">
        <f t="shared" si="112"/>
        <v>0</v>
      </c>
      <c r="V631" s="44">
        <f t="shared" si="113"/>
        <v>0</v>
      </c>
      <c r="W631" s="44">
        <f t="shared" si="114"/>
        <v>0</v>
      </c>
      <c r="X631" s="44">
        <f t="shared" si="115"/>
        <v>0</v>
      </c>
      <c r="Y631" s="44">
        <f t="shared" si="116"/>
        <v>158760</v>
      </c>
      <c r="Z631" s="44">
        <f t="shared" si="117"/>
        <v>0</v>
      </c>
      <c r="AA631" s="44">
        <f t="shared" si="118"/>
        <v>0</v>
      </c>
      <c r="AB631" s="44">
        <f t="shared" si="119"/>
        <v>0</v>
      </c>
      <c r="AC631" s="44">
        <f t="shared" si="120"/>
        <v>0</v>
      </c>
      <c r="AD631" s="44">
        <f t="shared" si="121"/>
        <v>0</v>
      </c>
      <c r="AE631" s="12">
        <f t="shared" si="122"/>
        <v>158760</v>
      </c>
    </row>
    <row r="632" spans="1:31" ht="12.6" hidden="1" customHeight="1" x14ac:dyDescent="0.2">
      <c r="A632" s="26" t="s">
        <v>267</v>
      </c>
      <c r="B632" s="19"/>
      <c r="C632" s="19"/>
      <c r="D632" s="20">
        <v>665</v>
      </c>
      <c r="E632" s="20">
        <v>100</v>
      </c>
      <c r="F632" s="20"/>
      <c r="G632" s="20">
        <v>373</v>
      </c>
      <c r="H632" s="20"/>
      <c r="I632" s="20">
        <v>41000</v>
      </c>
      <c r="J632" s="20">
        <v>1065</v>
      </c>
      <c r="K632" s="20">
        <v>2900</v>
      </c>
      <c r="L632" s="20">
        <v>90</v>
      </c>
      <c r="M632" s="20">
        <v>600</v>
      </c>
      <c r="N632" s="20">
        <v>774</v>
      </c>
      <c r="O632" s="20">
        <v>47567</v>
      </c>
      <c r="P632" s="23" t="str">
        <f>VLOOKUP(A632,'ИЗ ОСНОВЫ НОМЕНКЛАТУР'!D:E,2,0)</f>
        <v>Кромочные материалы</v>
      </c>
      <c r="Q632" s="23" t="str">
        <f>VLOOKUP(A632,'ИЗ ОСНОВЫ НОМЕНКЛАТУР'!D:F,3,0)</f>
        <v>Кромка ПВХ Китай</v>
      </c>
      <c r="R632" s="40">
        <f>VLOOKUP(A:A,'ИЗ ОСНОВЫ НОМЕНКЛАТУР'!D:G,4,0)</f>
        <v>82.057036889373848</v>
      </c>
      <c r="S632" s="12" t="str">
        <f>VLOOKUP(A:A,'ИЗ ОСНОВЫ НОМЕНКЛАТУР'!D:H,5,0)</f>
        <v>B</v>
      </c>
      <c r="T632" s="44">
        <f t="shared" si="111"/>
        <v>54567.929531433605</v>
      </c>
      <c r="U632" s="44">
        <f t="shared" si="112"/>
        <v>8205.7036889373849</v>
      </c>
      <c r="V632" s="44">
        <f t="shared" si="113"/>
        <v>0</v>
      </c>
      <c r="W632" s="44">
        <f t="shared" si="114"/>
        <v>30607.274759736447</v>
      </c>
      <c r="X632" s="44">
        <f t="shared" si="115"/>
        <v>0</v>
      </c>
      <c r="Y632" s="44">
        <f t="shared" si="116"/>
        <v>3364338.5124643277</v>
      </c>
      <c r="Z632" s="44">
        <f t="shared" si="117"/>
        <v>87390.744287183144</v>
      </c>
      <c r="AA632" s="44">
        <f t="shared" si="118"/>
        <v>237965.40697918416</v>
      </c>
      <c r="AB632" s="44">
        <f t="shared" si="119"/>
        <v>7385.1333200436466</v>
      </c>
      <c r="AC632" s="44">
        <f t="shared" si="120"/>
        <v>49234.222133624309</v>
      </c>
      <c r="AD632" s="44">
        <f t="shared" si="121"/>
        <v>63512.146552375358</v>
      </c>
      <c r="AE632" s="12">
        <f t="shared" si="122"/>
        <v>3903207.0737168458</v>
      </c>
    </row>
    <row r="633" spans="1:31" ht="12.6" hidden="1" customHeight="1" x14ac:dyDescent="0.2">
      <c r="A633" s="26" t="s">
        <v>272</v>
      </c>
      <c r="B633" s="19"/>
      <c r="C633" s="19"/>
      <c r="D633" s="20"/>
      <c r="E633" s="21"/>
      <c r="F633" s="22"/>
      <c r="G633" s="21"/>
      <c r="H633" s="22"/>
      <c r="I633" s="20">
        <v>24300</v>
      </c>
      <c r="J633" s="20"/>
      <c r="K633" s="20">
        <v>3000</v>
      </c>
      <c r="L633" s="20"/>
      <c r="M633" s="20"/>
      <c r="N633" s="20">
        <v>28</v>
      </c>
      <c r="O633" s="20">
        <v>27328</v>
      </c>
      <c r="P633" s="23" t="str">
        <f>VLOOKUP(A633,'ИЗ ОСНОВЫ НОМЕНКЛАТУР'!D:E,2,0)</f>
        <v>Кромочные материалы</v>
      </c>
      <c r="Q633" s="23" t="str">
        <f>VLOOKUP(A633,'ИЗ ОСНОВЫ НОМЕНКЛАТУР'!D:F,3,0)</f>
        <v>Кромка ПВХ Китай</v>
      </c>
      <c r="R633" s="40">
        <f>VLOOKUP(A:A,'ИЗ ОСНОВЫ НОМЕНКЛАТУР'!D:G,4,0)</f>
        <v>74.832636721708823</v>
      </c>
      <c r="S633" s="12" t="str">
        <f>VLOOKUP(A:A,'ИЗ ОСНОВЫ НОМЕНКЛАТУР'!D:H,5,0)</f>
        <v>B</v>
      </c>
      <c r="T633" s="44">
        <f t="shared" si="111"/>
        <v>0</v>
      </c>
      <c r="U633" s="44">
        <f t="shared" si="112"/>
        <v>0</v>
      </c>
      <c r="V633" s="44">
        <f t="shared" si="113"/>
        <v>0</v>
      </c>
      <c r="W633" s="44">
        <f t="shared" si="114"/>
        <v>0</v>
      </c>
      <c r="X633" s="44">
        <f t="shared" si="115"/>
        <v>0</v>
      </c>
      <c r="Y633" s="44">
        <f t="shared" si="116"/>
        <v>1818433.0723375245</v>
      </c>
      <c r="Z633" s="44">
        <f t="shared" si="117"/>
        <v>0</v>
      </c>
      <c r="AA633" s="44">
        <f t="shared" si="118"/>
        <v>224497.91016512646</v>
      </c>
      <c r="AB633" s="44">
        <f t="shared" si="119"/>
        <v>0</v>
      </c>
      <c r="AC633" s="44">
        <f t="shared" si="120"/>
        <v>0</v>
      </c>
      <c r="AD633" s="44">
        <f t="shared" si="121"/>
        <v>2095.3138282078471</v>
      </c>
      <c r="AE633" s="12">
        <f t="shared" si="122"/>
        <v>2045026.2963308587</v>
      </c>
    </row>
    <row r="634" spans="1:31" ht="12.6" hidden="1" customHeight="1" x14ac:dyDescent="0.2">
      <c r="A634" s="26" t="s">
        <v>324</v>
      </c>
      <c r="B634" s="19"/>
      <c r="C634" s="19"/>
      <c r="D634" s="20"/>
      <c r="E634" s="21"/>
      <c r="F634" s="22"/>
      <c r="G634" s="21"/>
      <c r="H634" s="22"/>
      <c r="I634" s="20">
        <v>2100</v>
      </c>
      <c r="J634" s="20">
        <v>435</v>
      </c>
      <c r="K634" s="20">
        <v>2800</v>
      </c>
      <c r="L634" s="20">
        <v>38</v>
      </c>
      <c r="M634" s="20">
        <v>900</v>
      </c>
      <c r="N634" s="20">
        <v>1303</v>
      </c>
      <c r="O634" s="20">
        <v>7576</v>
      </c>
      <c r="P634" s="23" t="str">
        <f>VLOOKUP(A634,'ИЗ ОСНОВЫ НОМЕНКЛАТУР'!D:E,2,0)</f>
        <v>Кромочные материалы</v>
      </c>
      <c r="Q634" s="23" t="str">
        <f>VLOOKUP(A634,'ИЗ ОСНОВЫ НОМЕНКЛАТУР'!D:F,3,0)</f>
        <v>Кромка ПВХ Китай</v>
      </c>
      <c r="R634" s="40">
        <f>VLOOKUP(A:A,'ИЗ ОСНОВЫ НОМЕНКЛАТУР'!D:G,4,0)</f>
        <v>92.134181941615751</v>
      </c>
      <c r="S634" s="12" t="str">
        <f>VLOOKUP(A:A,'ИЗ ОСНОВЫ НОМЕНКЛАТУР'!D:H,5,0)</f>
        <v>C</v>
      </c>
      <c r="T634" s="44">
        <f t="shared" si="111"/>
        <v>0</v>
      </c>
      <c r="U634" s="44">
        <f t="shared" si="112"/>
        <v>0</v>
      </c>
      <c r="V634" s="44">
        <f t="shared" si="113"/>
        <v>0</v>
      </c>
      <c r="W634" s="44">
        <f t="shared" si="114"/>
        <v>0</v>
      </c>
      <c r="X634" s="44">
        <f t="shared" si="115"/>
        <v>0</v>
      </c>
      <c r="Y634" s="44">
        <f t="shared" si="116"/>
        <v>193481.78207739309</v>
      </c>
      <c r="Z634" s="44">
        <f t="shared" si="117"/>
        <v>40078.369144602853</v>
      </c>
      <c r="AA634" s="44">
        <f t="shared" si="118"/>
        <v>257975.70943652411</v>
      </c>
      <c r="AB634" s="44">
        <f t="shared" si="119"/>
        <v>3501.0989137813986</v>
      </c>
      <c r="AC634" s="44">
        <f t="shared" si="120"/>
        <v>82920.76374745417</v>
      </c>
      <c r="AD634" s="44">
        <f t="shared" si="121"/>
        <v>120050.83906992532</v>
      </c>
      <c r="AE634" s="12">
        <f t="shared" si="122"/>
        <v>698008.562389681</v>
      </c>
    </row>
    <row r="635" spans="1:31" ht="12.6" hidden="1" customHeight="1" x14ac:dyDescent="0.2">
      <c r="A635" s="26" t="s">
        <v>4295</v>
      </c>
      <c r="B635" s="19"/>
      <c r="C635" s="19"/>
      <c r="D635" s="20"/>
      <c r="E635" s="21"/>
      <c r="F635" s="22"/>
      <c r="G635" s="21"/>
      <c r="H635" s="22"/>
      <c r="I635" s="20"/>
      <c r="J635" s="20">
        <v>900</v>
      </c>
      <c r="K635" s="20">
        <v>1200</v>
      </c>
      <c r="L635" s="20"/>
      <c r="M635" s="20"/>
      <c r="N635" s="20"/>
      <c r="O635" s="20">
        <v>2100</v>
      </c>
      <c r="P635" s="23" t="str">
        <f>VLOOKUP(A635,'ИЗ ОСНОВЫ НОМЕНКЛАТУР'!D:E,2,0)</f>
        <v>Кромочные материалы</v>
      </c>
      <c r="Q635" s="23" t="str">
        <f>VLOOKUP(A635,'ИЗ ОСНОВЫ НОМЕНКЛАТУР'!D:F,3,0)</f>
        <v>Кромка ПВХ Китай</v>
      </c>
      <c r="R635" s="40">
        <f>VLOOKUP(A:A,'ИЗ ОСНОВЫ НОМЕНКЛАТУР'!D:G,4,0)</f>
        <v>76.400000000000006</v>
      </c>
      <c r="S635" s="12" t="str">
        <f>VLOOKUP(A:A,'ИЗ ОСНОВЫ НОМЕНКЛАТУР'!D:H,5,0)</f>
        <v>C</v>
      </c>
      <c r="T635" s="44">
        <f t="shared" si="111"/>
        <v>0</v>
      </c>
      <c r="U635" s="44">
        <f t="shared" si="112"/>
        <v>0</v>
      </c>
      <c r="V635" s="44">
        <f t="shared" si="113"/>
        <v>0</v>
      </c>
      <c r="W635" s="44">
        <f t="shared" si="114"/>
        <v>0</v>
      </c>
      <c r="X635" s="44">
        <f t="shared" si="115"/>
        <v>0</v>
      </c>
      <c r="Y635" s="44">
        <f t="shared" si="116"/>
        <v>0</v>
      </c>
      <c r="Z635" s="44">
        <f t="shared" si="117"/>
        <v>68760</v>
      </c>
      <c r="AA635" s="44">
        <f t="shared" si="118"/>
        <v>91680</v>
      </c>
      <c r="AB635" s="44">
        <f t="shared" si="119"/>
        <v>0</v>
      </c>
      <c r="AC635" s="44">
        <f t="shared" si="120"/>
        <v>0</v>
      </c>
      <c r="AD635" s="44">
        <f t="shared" si="121"/>
        <v>0</v>
      </c>
      <c r="AE635" s="12">
        <f t="shared" si="122"/>
        <v>160440</v>
      </c>
    </row>
    <row r="636" spans="1:31" ht="12.6" hidden="1" customHeight="1" x14ac:dyDescent="0.2">
      <c r="A636" s="26" t="s">
        <v>305</v>
      </c>
      <c r="B636" s="19"/>
      <c r="C636" s="19"/>
      <c r="D636" s="20"/>
      <c r="E636" s="21"/>
      <c r="F636" s="22"/>
      <c r="G636" s="21"/>
      <c r="H636" s="22"/>
      <c r="I636" s="20"/>
      <c r="J636" s="20">
        <v>1428</v>
      </c>
      <c r="K636" s="20">
        <v>3600</v>
      </c>
      <c r="L636" s="20">
        <v>50</v>
      </c>
      <c r="M636" s="20"/>
      <c r="N636" s="20">
        <v>949</v>
      </c>
      <c r="O636" s="20">
        <v>6027</v>
      </c>
      <c r="P636" s="23" t="str">
        <f>VLOOKUP(A636,'ИЗ ОСНОВЫ НОМЕНКЛАТУР'!D:E,2,0)</f>
        <v>Кромочные материалы</v>
      </c>
      <c r="Q636" s="23" t="str">
        <f>VLOOKUP(A636,'ИЗ ОСНОВЫ НОМЕНКЛАТУР'!D:F,3,0)</f>
        <v>Кромка ПВХ Китай</v>
      </c>
      <c r="R636" s="40">
        <f>VLOOKUP(A:A,'ИЗ ОСНОВЫ НОМЕНКЛАТУР'!D:G,4,0)</f>
        <v>92.710168586681647</v>
      </c>
      <c r="S636" s="12" t="str">
        <f>VLOOKUP(A:A,'ИЗ ОСНОВЫ НОМЕНКЛАТУР'!D:H,5,0)</f>
        <v>C</v>
      </c>
      <c r="T636" s="44">
        <f t="shared" si="111"/>
        <v>0</v>
      </c>
      <c r="U636" s="44">
        <f t="shared" si="112"/>
        <v>0</v>
      </c>
      <c r="V636" s="44">
        <f t="shared" si="113"/>
        <v>0</v>
      </c>
      <c r="W636" s="44">
        <f t="shared" si="114"/>
        <v>0</v>
      </c>
      <c r="X636" s="44">
        <f t="shared" si="115"/>
        <v>0</v>
      </c>
      <c r="Y636" s="44">
        <f t="shared" si="116"/>
        <v>0</v>
      </c>
      <c r="Z636" s="44">
        <f t="shared" si="117"/>
        <v>132390.1207417814</v>
      </c>
      <c r="AA636" s="44">
        <f t="shared" si="118"/>
        <v>333756.60691205395</v>
      </c>
      <c r="AB636" s="44">
        <f t="shared" si="119"/>
        <v>4635.5084293340824</v>
      </c>
      <c r="AC636" s="44">
        <f t="shared" si="120"/>
        <v>0</v>
      </c>
      <c r="AD636" s="44">
        <f t="shared" si="121"/>
        <v>87981.949988760884</v>
      </c>
      <c r="AE636" s="12">
        <f t="shared" si="122"/>
        <v>558764.18607193034</v>
      </c>
    </row>
    <row r="637" spans="1:31" ht="12.6" hidden="1" customHeight="1" x14ac:dyDescent="0.2">
      <c r="A637" s="26" t="s">
        <v>4296</v>
      </c>
      <c r="B637" s="19"/>
      <c r="C637" s="19"/>
      <c r="D637" s="20"/>
      <c r="E637" s="21"/>
      <c r="F637" s="22"/>
      <c r="G637" s="21"/>
      <c r="H637" s="22"/>
      <c r="I637" s="20">
        <v>600</v>
      </c>
      <c r="J637" s="20"/>
      <c r="K637" s="20">
        <v>900</v>
      </c>
      <c r="L637" s="20"/>
      <c r="M637" s="20">
        <v>600</v>
      </c>
      <c r="N637" s="20"/>
      <c r="O637" s="20">
        <v>2100</v>
      </c>
      <c r="P637" s="23" t="str">
        <f>VLOOKUP(A637,'ИЗ ОСНОВЫ НОМЕНКЛАТУР'!D:E,2,0)</f>
        <v>Кромочные материалы</v>
      </c>
      <c r="Q637" s="23" t="str">
        <f>VLOOKUP(A637,'ИЗ ОСНОВЫ НОМЕНКЛАТУР'!D:F,3,0)</f>
        <v>Кромка ПВХ Китай</v>
      </c>
      <c r="R637" s="40">
        <f>VLOOKUP(A:A,'ИЗ ОСНОВЫ НОМЕНКЛАТУР'!D:G,4,0)</f>
        <v>63.691904761904759</v>
      </c>
      <c r="S637" s="12" t="str">
        <f>VLOOKUP(A:A,'ИЗ ОСНОВЫ НОМЕНКЛАТУР'!D:H,5,0)</f>
        <v>C</v>
      </c>
      <c r="T637" s="44">
        <f t="shared" si="111"/>
        <v>0</v>
      </c>
      <c r="U637" s="44">
        <f t="shared" si="112"/>
        <v>0</v>
      </c>
      <c r="V637" s="44">
        <f t="shared" si="113"/>
        <v>0</v>
      </c>
      <c r="W637" s="44">
        <f t="shared" si="114"/>
        <v>0</v>
      </c>
      <c r="X637" s="44">
        <f t="shared" si="115"/>
        <v>0</v>
      </c>
      <c r="Y637" s="44">
        <f t="shared" si="116"/>
        <v>38215.142857142855</v>
      </c>
      <c r="Z637" s="44">
        <f t="shared" si="117"/>
        <v>0</v>
      </c>
      <c r="AA637" s="44">
        <f t="shared" si="118"/>
        <v>57322.714285714283</v>
      </c>
      <c r="AB637" s="44">
        <f t="shared" si="119"/>
        <v>0</v>
      </c>
      <c r="AC637" s="44">
        <f t="shared" si="120"/>
        <v>38215.142857142855</v>
      </c>
      <c r="AD637" s="44">
        <f t="shared" si="121"/>
        <v>0</v>
      </c>
      <c r="AE637" s="12">
        <f t="shared" si="122"/>
        <v>133753</v>
      </c>
    </row>
    <row r="638" spans="1:31" ht="12.6" hidden="1" customHeight="1" x14ac:dyDescent="0.2">
      <c r="A638" s="26" t="s">
        <v>318</v>
      </c>
      <c r="B638" s="19"/>
      <c r="C638" s="19"/>
      <c r="D638" s="20"/>
      <c r="E638" s="21"/>
      <c r="F638" s="22"/>
      <c r="G638" s="21"/>
      <c r="H638" s="22"/>
      <c r="I638" s="20"/>
      <c r="J638" s="20">
        <v>594</v>
      </c>
      <c r="K638" s="20">
        <v>1200</v>
      </c>
      <c r="L638" s="20"/>
      <c r="M638" s="20"/>
      <c r="N638" s="20">
        <v>1100</v>
      </c>
      <c r="O638" s="20">
        <v>2894</v>
      </c>
      <c r="P638" s="23" t="str">
        <f>VLOOKUP(A638,'ИЗ ОСНОВЫ НОМЕНКЛАТУР'!D:E,2,0)</f>
        <v>Кромочные материалы</v>
      </c>
      <c r="Q638" s="23" t="str">
        <f>VLOOKUP(A638,'ИЗ ОСНОВЫ НОМЕНКЛАТУР'!D:F,3,0)</f>
        <v>Кромка ПВХ Китай</v>
      </c>
      <c r="R638" s="40">
        <f>VLOOKUP(A:A,'ИЗ ОСНОВЫ НОМЕНКЛАТУР'!D:G,4,0)</f>
        <v>93.30412433155081</v>
      </c>
      <c r="S638" s="12" t="str">
        <f>VLOOKUP(A:A,'ИЗ ОСНОВЫ НОМЕНКЛАТУР'!D:H,5,0)</f>
        <v>C</v>
      </c>
      <c r="T638" s="44">
        <f t="shared" si="111"/>
        <v>0</v>
      </c>
      <c r="U638" s="44">
        <f t="shared" si="112"/>
        <v>0</v>
      </c>
      <c r="V638" s="44">
        <f t="shared" si="113"/>
        <v>0</v>
      </c>
      <c r="W638" s="44">
        <f t="shared" si="114"/>
        <v>0</v>
      </c>
      <c r="X638" s="44">
        <f t="shared" si="115"/>
        <v>0</v>
      </c>
      <c r="Y638" s="44">
        <f t="shared" si="116"/>
        <v>0</v>
      </c>
      <c r="Z638" s="44">
        <f t="shared" si="117"/>
        <v>55422.649852941184</v>
      </c>
      <c r="AA638" s="44">
        <f t="shared" si="118"/>
        <v>111964.94919786097</v>
      </c>
      <c r="AB638" s="44">
        <f t="shared" si="119"/>
        <v>0</v>
      </c>
      <c r="AC638" s="44">
        <f t="shared" si="120"/>
        <v>0</v>
      </c>
      <c r="AD638" s="44">
        <f t="shared" si="121"/>
        <v>102634.53676470589</v>
      </c>
      <c r="AE638" s="12">
        <f t="shared" si="122"/>
        <v>270022.13581550802</v>
      </c>
    </row>
    <row r="639" spans="1:31" ht="12.6" hidden="1" customHeight="1" x14ac:dyDescent="0.2">
      <c r="A639" s="26" t="s">
        <v>4297</v>
      </c>
      <c r="B639" s="19"/>
      <c r="C639" s="19"/>
      <c r="D639" s="20"/>
      <c r="E639" s="21"/>
      <c r="F639" s="22"/>
      <c r="G639" s="21"/>
      <c r="H639" s="22"/>
      <c r="I639" s="20"/>
      <c r="J639" s="20">
        <v>900</v>
      </c>
      <c r="K639" s="20">
        <v>1200</v>
      </c>
      <c r="L639" s="20"/>
      <c r="M639" s="20"/>
      <c r="N639" s="20"/>
      <c r="O639" s="20">
        <v>2100</v>
      </c>
      <c r="P639" s="23" t="str">
        <f>VLOOKUP(A639,'ИЗ ОСНОВЫ НОМЕНКЛАТУР'!D:E,2,0)</f>
        <v>Кромочные материалы</v>
      </c>
      <c r="Q639" s="23" t="str">
        <f>VLOOKUP(A639,'ИЗ ОСНОВЫ НОМЕНКЛАТУР'!D:F,3,0)</f>
        <v>Кромка ПВХ Китай</v>
      </c>
      <c r="R639" s="40">
        <f>VLOOKUP(A:A,'ИЗ ОСНОВЫ НОМЕНКЛАТУР'!D:G,4,0)</f>
        <v>75.599999999999994</v>
      </c>
      <c r="S639" s="12" t="str">
        <f>VLOOKUP(A:A,'ИЗ ОСНОВЫ НОМЕНКЛАТУР'!D:H,5,0)</f>
        <v>C</v>
      </c>
      <c r="T639" s="44">
        <f t="shared" si="111"/>
        <v>0</v>
      </c>
      <c r="U639" s="44">
        <f t="shared" si="112"/>
        <v>0</v>
      </c>
      <c r="V639" s="44">
        <f t="shared" si="113"/>
        <v>0</v>
      </c>
      <c r="W639" s="44">
        <f t="shared" si="114"/>
        <v>0</v>
      </c>
      <c r="X639" s="44">
        <f t="shared" si="115"/>
        <v>0</v>
      </c>
      <c r="Y639" s="44">
        <f t="shared" si="116"/>
        <v>0</v>
      </c>
      <c r="Z639" s="44">
        <f t="shared" si="117"/>
        <v>68040</v>
      </c>
      <c r="AA639" s="44">
        <f t="shared" si="118"/>
        <v>90720</v>
      </c>
      <c r="AB639" s="44">
        <f t="shared" si="119"/>
        <v>0</v>
      </c>
      <c r="AC639" s="44">
        <f t="shared" si="120"/>
        <v>0</v>
      </c>
      <c r="AD639" s="44">
        <f t="shared" si="121"/>
        <v>0</v>
      </c>
      <c r="AE639" s="12">
        <f t="shared" si="122"/>
        <v>158760</v>
      </c>
    </row>
    <row r="640" spans="1:31" ht="12.6" hidden="1" customHeight="1" x14ac:dyDescent="0.2">
      <c r="A640" s="26" t="s">
        <v>342</v>
      </c>
      <c r="B640" s="19"/>
      <c r="C640" s="19"/>
      <c r="D640" s="20"/>
      <c r="E640" s="21"/>
      <c r="F640" s="22"/>
      <c r="G640" s="21"/>
      <c r="H640" s="22"/>
      <c r="I640" s="20"/>
      <c r="J640" s="20"/>
      <c r="K640" s="20">
        <v>500</v>
      </c>
      <c r="L640" s="20"/>
      <c r="M640" s="20"/>
      <c r="N640" s="20">
        <v>739</v>
      </c>
      <c r="O640" s="20">
        <v>1239</v>
      </c>
      <c r="P640" s="23" t="str">
        <f>VLOOKUP(A640,'ИЗ ОСНОВЫ НОМЕНКЛАТУР'!D:E,2,0)</f>
        <v>Кромочные материалы</v>
      </c>
      <c r="Q640" s="23" t="str">
        <f>VLOOKUP(A640,'ИЗ ОСНОВЫ НОМЕНКЛАТУР'!D:F,3,0)</f>
        <v>Кромка ПВХ Китай</v>
      </c>
      <c r="R640" s="40">
        <f>VLOOKUP(A:A,'ИЗ ОСНОВЫ НОМЕНКЛАТУР'!D:G,4,0)</f>
        <v>91.380803921568628</v>
      </c>
      <c r="S640" s="12" t="str">
        <f>VLOOKUP(A:A,'ИЗ ОСНОВЫ НОМЕНКЛАТУР'!D:H,5,0)</f>
        <v>C</v>
      </c>
      <c r="T640" s="44">
        <f t="shared" si="111"/>
        <v>0</v>
      </c>
      <c r="U640" s="44">
        <f t="shared" si="112"/>
        <v>0</v>
      </c>
      <c r="V640" s="44">
        <f t="shared" si="113"/>
        <v>0</v>
      </c>
      <c r="W640" s="44">
        <f t="shared" si="114"/>
        <v>0</v>
      </c>
      <c r="X640" s="44">
        <f t="shared" si="115"/>
        <v>0</v>
      </c>
      <c r="Y640" s="44">
        <f t="shared" si="116"/>
        <v>0</v>
      </c>
      <c r="Z640" s="44">
        <f t="shared" si="117"/>
        <v>0</v>
      </c>
      <c r="AA640" s="44">
        <f t="shared" si="118"/>
        <v>45690.401960784315</v>
      </c>
      <c r="AB640" s="44">
        <f t="shared" si="119"/>
        <v>0</v>
      </c>
      <c r="AC640" s="44">
        <f t="shared" si="120"/>
        <v>0</v>
      </c>
      <c r="AD640" s="44">
        <f t="shared" si="121"/>
        <v>67530.414098039211</v>
      </c>
      <c r="AE640" s="12">
        <f t="shared" si="122"/>
        <v>113220.81605882352</v>
      </c>
    </row>
    <row r="641" spans="1:31" ht="12.6" hidden="1" customHeight="1" x14ac:dyDescent="0.2">
      <c r="A641" s="26" t="s">
        <v>326</v>
      </c>
      <c r="B641" s="19"/>
      <c r="C641" s="19"/>
      <c r="D641" s="20"/>
      <c r="E641" s="21"/>
      <c r="F641" s="22"/>
      <c r="G641" s="21"/>
      <c r="H641" s="22"/>
      <c r="I641" s="20">
        <v>5400</v>
      </c>
      <c r="J641" s="20">
        <v>643</v>
      </c>
      <c r="K641" s="20">
        <v>900</v>
      </c>
      <c r="L641" s="20">
        <v>28</v>
      </c>
      <c r="M641" s="20">
        <v>800</v>
      </c>
      <c r="N641" s="20">
        <v>242</v>
      </c>
      <c r="O641" s="20">
        <v>8013</v>
      </c>
      <c r="P641" s="23" t="str">
        <f>VLOOKUP(A641,'ИЗ ОСНОВЫ НОМЕНКЛАТУР'!D:E,2,0)</f>
        <v>Кромочные материалы</v>
      </c>
      <c r="Q641" s="23" t="str">
        <f>VLOOKUP(A641,'ИЗ ОСНОВЫ НОМЕНКЛАТУР'!D:F,3,0)</f>
        <v>Кромка ПВХ Китай</v>
      </c>
      <c r="R641" s="40">
        <f>VLOOKUP(A:A,'ИЗ ОСНОВЫ НОМЕНКЛАТУР'!D:G,4,0)</f>
        <v>74.782084282460133</v>
      </c>
      <c r="S641" s="12" t="str">
        <f>VLOOKUP(A:A,'ИЗ ОСНОВЫ НОМЕНКЛАТУР'!D:H,5,0)</f>
        <v>C</v>
      </c>
      <c r="T641" s="44">
        <f t="shared" si="111"/>
        <v>0</v>
      </c>
      <c r="U641" s="44">
        <f t="shared" si="112"/>
        <v>0</v>
      </c>
      <c r="V641" s="44">
        <f t="shared" si="113"/>
        <v>0</v>
      </c>
      <c r="W641" s="44">
        <f t="shared" si="114"/>
        <v>0</v>
      </c>
      <c r="X641" s="44">
        <f t="shared" si="115"/>
        <v>0</v>
      </c>
      <c r="Y641" s="44">
        <f t="shared" si="116"/>
        <v>403823.25512528472</v>
      </c>
      <c r="Z641" s="44">
        <f t="shared" si="117"/>
        <v>48084.880193621866</v>
      </c>
      <c r="AA641" s="44">
        <f t="shared" si="118"/>
        <v>67303.875854214115</v>
      </c>
      <c r="AB641" s="44">
        <f t="shared" si="119"/>
        <v>2093.8983599088838</v>
      </c>
      <c r="AC641" s="44">
        <f t="shared" si="120"/>
        <v>59825.667425968109</v>
      </c>
      <c r="AD641" s="44">
        <f t="shared" si="121"/>
        <v>18097.264396355353</v>
      </c>
      <c r="AE641" s="12">
        <f t="shared" si="122"/>
        <v>599228.84135535313</v>
      </c>
    </row>
    <row r="642" spans="1:31" ht="12.6" hidden="1" customHeight="1" x14ac:dyDescent="0.2">
      <c r="A642" s="26" t="s">
        <v>336</v>
      </c>
      <c r="B642" s="19"/>
      <c r="C642" s="19"/>
      <c r="D642" s="20">
        <v>1078</v>
      </c>
      <c r="E642" s="20">
        <v>100</v>
      </c>
      <c r="F642" s="20"/>
      <c r="G642" s="20">
        <v>340</v>
      </c>
      <c r="H642" s="20"/>
      <c r="I642" s="20">
        <v>3300</v>
      </c>
      <c r="J642" s="20">
        <v>1457</v>
      </c>
      <c r="K642" s="20">
        <v>1500</v>
      </c>
      <c r="L642" s="20">
        <v>40</v>
      </c>
      <c r="M642" s="20">
        <v>400</v>
      </c>
      <c r="N642" s="20">
        <v>617</v>
      </c>
      <c r="O642" s="20">
        <v>8832</v>
      </c>
      <c r="P642" s="23" t="str">
        <f>VLOOKUP(A642,'ИЗ ОСНОВЫ НОМЕНКЛАТУР'!D:E,2,0)</f>
        <v>Кромочные материалы</v>
      </c>
      <c r="Q642" s="23" t="str">
        <f>VLOOKUP(A642,'ИЗ ОСНОВЫ НОМЕНКЛАТУР'!D:F,3,0)</f>
        <v>Кромка ПВХ Китай</v>
      </c>
      <c r="R642" s="40">
        <f>VLOOKUP(A:A,'ИЗ ОСНОВЫ НОМЕНКЛАТУР'!D:G,4,0)</f>
        <v>96.214478346456701</v>
      </c>
      <c r="S642" s="12" t="str">
        <f>VLOOKUP(A:A,'ИЗ ОСНОВЫ НОМЕНКЛАТУР'!D:H,5,0)</f>
        <v>C</v>
      </c>
      <c r="T642" s="44">
        <f t="shared" si="111"/>
        <v>103719.20765748032</v>
      </c>
      <c r="U642" s="44">
        <f t="shared" si="112"/>
        <v>9621.4478346456708</v>
      </c>
      <c r="V642" s="44">
        <f t="shared" si="113"/>
        <v>0</v>
      </c>
      <c r="W642" s="44">
        <f t="shared" si="114"/>
        <v>32712.92263779528</v>
      </c>
      <c r="X642" s="44">
        <f t="shared" si="115"/>
        <v>0</v>
      </c>
      <c r="Y642" s="44">
        <f t="shared" si="116"/>
        <v>317507.7785433071</v>
      </c>
      <c r="Z642" s="44">
        <f t="shared" si="117"/>
        <v>140184.49495078743</v>
      </c>
      <c r="AA642" s="44">
        <f t="shared" si="118"/>
        <v>144321.71751968504</v>
      </c>
      <c r="AB642" s="44">
        <f t="shared" si="119"/>
        <v>3848.5791338582681</v>
      </c>
      <c r="AC642" s="44">
        <f t="shared" si="120"/>
        <v>38485.791338582683</v>
      </c>
      <c r="AD642" s="44">
        <f t="shared" si="121"/>
        <v>59364.333139763781</v>
      </c>
      <c r="AE642" s="12">
        <f t="shared" si="122"/>
        <v>849766.27275590564</v>
      </c>
    </row>
    <row r="643" spans="1:31" ht="12.6" hidden="1" customHeight="1" x14ac:dyDescent="0.2">
      <c r="A643" s="26" t="s">
        <v>268</v>
      </c>
      <c r="B643" s="19"/>
      <c r="C643" s="19"/>
      <c r="D643" s="20">
        <v>746</v>
      </c>
      <c r="E643" s="20">
        <v>100</v>
      </c>
      <c r="F643" s="20"/>
      <c r="G643" s="20">
        <v>304</v>
      </c>
      <c r="H643" s="20"/>
      <c r="I643" s="20">
        <v>17100</v>
      </c>
      <c r="J643" s="20">
        <v>719</v>
      </c>
      <c r="K643" s="20">
        <v>12300</v>
      </c>
      <c r="L643" s="20">
        <v>47</v>
      </c>
      <c r="M643" s="20">
        <v>2000</v>
      </c>
      <c r="N643" s="20">
        <v>1472</v>
      </c>
      <c r="O643" s="20">
        <v>34788</v>
      </c>
      <c r="P643" s="23" t="str">
        <f>VLOOKUP(A643,'ИЗ ОСНОВЫ НОМЕНКЛАТУР'!D:E,2,0)</f>
        <v>Кромочные материалы</v>
      </c>
      <c r="Q643" s="23" t="str">
        <f>VLOOKUP(A643,'ИЗ ОСНОВЫ НОМЕНКЛАТУР'!D:F,3,0)</f>
        <v>Кромка ПВХ Китай</v>
      </c>
      <c r="R643" s="40">
        <f>VLOOKUP(A:A,'ИЗ ОСНОВЫ НОМЕНКЛАТУР'!D:G,4,0)</f>
        <v>89.909066741077083</v>
      </c>
      <c r="S643" s="12" t="str">
        <f>VLOOKUP(A:A,'ИЗ ОСНОВЫ НОМЕНКЛАТУР'!D:H,5,0)</f>
        <v>B</v>
      </c>
      <c r="T643" s="44">
        <f t="shared" si="111"/>
        <v>67072.163788843507</v>
      </c>
      <c r="U643" s="44">
        <f t="shared" si="112"/>
        <v>8990.9066741077077</v>
      </c>
      <c r="V643" s="44">
        <f t="shared" si="113"/>
        <v>0</v>
      </c>
      <c r="W643" s="44">
        <f t="shared" si="114"/>
        <v>27332.356289287432</v>
      </c>
      <c r="X643" s="44">
        <f t="shared" si="115"/>
        <v>0</v>
      </c>
      <c r="Y643" s="44">
        <f t="shared" si="116"/>
        <v>1537445.0412724181</v>
      </c>
      <c r="Z643" s="44">
        <f t="shared" si="117"/>
        <v>64644.618986834423</v>
      </c>
      <c r="AA643" s="44">
        <f t="shared" si="118"/>
        <v>1105881.5209152482</v>
      </c>
      <c r="AB643" s="44">
        <f t="shared" si="119"/>
        <v>4225.7261368306226</v>
      </c>
      <c r="AC643" s="44">
        <f t="shared" si="120"/>
        <v>179818.13348215417</v>
      </c>
      <c r="AD643" s="44">
        <f t="shared" si="121"/>
        <v>132346.14624286548</v>
      </c>
      <c r="AE643" s="12">
        <f t="shared" si="122"/>
        <v>3127756.6137885894</v>
      </c>
    </row>
    <row r="644" spans="1:31" ht="12.6" hidden="1" customHeight="1" x14ac:dyDescent="0.2">
      <c r="A644" s="26" t="s">
        <v>4298</v>
      </c>
      <c r="B644" s="19"/>
      <c r="C644" s="19"/>
      <c r="D644" s="20"/>
      <c r="E644" s="21"/>
      <c r="F644" s="22"/>
      <c r="G644" s="21"/>
      <c r="H644" s="22"/>
      <c r="I644" s="20">
        <v>5100</v>
      </c>
      <c r="J644" s="20"/>
      <c r="K644" s="20"/>
      <c r="L644" s="20"/>
      <c r="M644" s="20"/>
      <c r="N644" s="20"/>
      <c r="O644" s="20">
        <v>5100</v>
      </c>
      <c r="P644" s="23" t="str">
        <f>VLOOKUP(A644,'ИЗ ОСНОВЫ НОМЕНКЛАТУР'!D:E,2,0)</f>
        <v>Кромочные материалы</v>
      </c>
      <c r="Q644" s="23" t="str">
        <f>VLOOKUP(A644,'ИЗ ОСНОВЫ НОМЕНКЛАТУР'!D:F,3,0)</f>
        <v>Кромка ПВХ Китай</v>
      </c>
      <c r="R644" s="40">
        <f>VLOOKUP(A:A,'ИЗ ОСНОВЫ НОМЕНКЛАТУР'!D:G,4,0)</f>
        <v>24.6</v>
      </c>
      <c r="S644" s="12" t="str">
        <f>VLOOKUP(A:A,'ИЗ ОСНОВЫ НОМЕНКЛАТУР'!D:H,5,0)</f>
        <v>C</v>
      </c>
      <c r="T644" s="44">
        <f t="shared" si="111"/>
        <v>0</v>
      </c>
      <c r="U644" s="44">
        <f t="shared" si="112"/>
        <v>0</v>
      </c>
      <c r="V644" s="44">
        <f t="shared" si="113"/>
        <v>0</v>
      </c>
      <c r="W644" s="44">
        <f t="shared" si="114"/>
        <v>0</v>
      </c>
      <c r="X644" s="44">
        <f t="shared" si="115"/>
        <v>0</v>
      </c>
      <c r="Y644" s="44">
        <f t="shared" si="116"/>
        <v>125460</v>
      </c>
      <c r="Z644" s="44">
        <f t="shared" si="117"/>
        <v>0</v>
      </c>
      <c r="AA644" s="44">
        <f t="shared" si="118"/>
        <v>0</v>
      </c>
      <c r="AB644" s="44">
        <f t="shared" si="119"/>
        <v>0</v>
      </c>
      <c r="AC644" s="44">
        <f t="shared" si="120"/>
        <v>0</v>
      </c>
      <c r="AD644" s="44">
        <f t="shared" si="121"/>
        <v>0</v>
      </c>
      <c r="AE644" s="12">
        <f t="shared" si="122"/>
        <v>125460</v>
      </c>
    </row>
    <row r="645" spans="1:31" ht="12.6" hidden="1" customHeight="1" x14ac:dyDescent="0.2">
      <c r="A645" s="26" t="s">
        <v>304</v>
      </c>
      <c r="B645" s="19"/>
      <c r="C645" s="19"/>
      <c r="D645" s="20"/>
      <c r="E645" s="21"/>
      <c r="F645" s="22"/>
      <c r="G645" s="21"/>
      <c r="H645" s="22"/>
      <c r="I645" s="20">
        <v>3000</v>
      </c>
      <c r="J645" s="20">
        <v>1526</v>
      </c>
      <c r="K645" s="20">
        <v>4750</v>
      </c>
      <c r="L645" s="20">
        <v>21</v>
      </c>
      <c r="M645" s="20">
        <v>800</v>
      </c>
      <c r="N645" s="20">
        <v>765</v>
      </c>
      <c r="O645" s="20">
        <v>10862</v>
      </c>
      <c r="P645" s="23" t="str">
        <f>VLOOKUP(A645,'ИЗ ОСНОВЫ НОМЕНКЛАТУР'!D:E,2,0)</f>
        <v>Кромочные материалы</v>
      </c>
      <c r="Q645" s="23" t="str">
        <f>VLOOKUP(A645,'ИЗ ОСНОВЫ НОМЕНКЛАТУР'!D:F,3,0)</f>
        <v>Кромка ПВХ Китай</v>
      </c>
      <c r="R645" s="40">
        <f>VLOOKUP(A:A,'ИЗ ОСНОВЫ НОМЕНКЛАТУР'!D:G,4,0)</f>
        <v>81.736988163086366</v>
      </c>
      <c r="S645" s="12" t="str">
        <f>VLOOKUP(A:A,'ИЗ ОСНОВЫ НОМЕНКЛАТУР'!D:H,5,0)</f>
        <v>C</v>
      </c>
      <c r="T645" s="44">
        <f t="shared" si="111"/>
        <v>0</v>
      </c>
      <c r="U645" s="44">
        <f t="shared" si="112"/>
        <v>0</v>
      </c>
      <c r="V645" s="44">
        <f t="shared" si="113"/>
        <v>0</v>
      </c>
      <c r="W645" s="44">
        <f t="shared" si="114"/>
        <v>0</v>
      </c>
      <c r="X645" s="44">
        <f t="shared" si="115"/>
        <v>0</v>
      </c>
      <c r="Y645" s="44">
        <f t="shared" si="116"/>
        <v>245210.96448925909</v>
      </c>
      <c r="Z645" s="44">
        <f t="shared" si="117"/>
        <v>124730.64393686979</v>
      </c>
      <c r="AA645" s="44">
        <f t="shared" si="118"/>
        <v>388250.69377466023</v>
      </c>
      <c r="AB645" s="44">
        <f t="shared" si="119"/>
        <v>1716.4767514248138</v>
      </c>
      <c r="AC645" s="44">
        <f t="shared" si="120"/>
        <v>65389.59053046909</v>
      </c>
      <c r="AD645" s="44">
        <f t="shared" si="121"/>
        <v>62528.79594476107</v>
      </c>
      <c r="AE645" s="12">
        <f t="shared" si="122"/>
        <v>887827.16542744404</v>
      </c>
    </row>
    <row r="646" spans="1:31" ht="12.6" hidden="1" customHeight="1" x14ac:dyDescent="0.2">
      <c r="A646" s="26" t="s">
        <v>291</v>
      </c>
      <c r="B646" s="19"/>
      <c r="C646" s="19"/>
      <c r="D646" s="20">
        <v>136</v>
      </c>
      <c r="E646" s="20">
        <v>100</v>
      </c>
      <c r="F646" s="20"/>
      <c r="G646" s="21"/>
      <c r="H646" s="22"/>
      <c r="I646" s="20">
        <v>2100</v>
      </c>
      <c r="J646" s="20">
        <v>568</v>
      </c>
      <c r="K646" s="20">
        <v>2400</v>
      </c>
      <c r="L646" s="20">
        <v>82</v>
      </c>
      <c r="M646" s="20">
        <v>200</v>
      </c>
      <c r="N646" s="20">
        <v>1644</v>
      </c>
      <c r="O646" s="20">
        <v>7230</v>
      </c>
      <c r="P646" s="23" t="str">
        <f>VLOOKUP(A646,'ИЗ ОСНОВЫ НОМЕНКЛАТУР'!D:E,2,0)</f>
        <v>Кромочные материалы</v>
      </c>
      <c r="Q646" s="23" t="str">
        <f>VLOOKUP(A646,'ИЗ ОСНОВЫ НОМЕНКЛАТУР'!D:F,3,0)</f>
        <v>Кромка ПВХ Китай</v>
      </c>
      <c r="R646" s="40">
        <f>VLOOKUP(A:A,'ИЗ ОСНОВЫ НОМЕНКЛАТУР'!D:G,4,0)</f>
        <v>82.663533762057881</v>
      </c>
      <c r="S646" s="12" t="str">
        <f>VLOOKUP(A:A,'ИЗ ОСНОВЫ НОМЕНКЛАТУР'!D:H,5,0)</f>
        <v>C</v>
      </c>
      <c r="T646" s="44">
        <f t="shared" si="111"/>
        <v>11242.240591639871</v>
      </c>
      <c r="U646" s="44">
        <f t="shared" si="112"/>
        <v>8266.3533762057887</v>
      </c>
      <c r="V646" s="44">
        <f t="shared" si="113"/>
        <v>0</v>
      </c>
      <c r="W646" s="44">
        <f t="shared" si="114"/>
        <v>0</v>
      </c>
      <c r="X646" s="44">
        <f t="shared" si="115"/>
        <v>0</v>
      </c>
      <c r="Y646" s="44">
        <f t="shared" si="116"/>
        <v>173593.42090032154</v>
      </c>
      <c r="Z646" s="44">
        <f t="shared" si="117"/>
        <v>46952.887176848875</v>
      </c>
      <c r="AA646" s="44">
        <f t="shared" si="118"/>
        <v>198392.48102893893</v>
      </c>
      <c r="AB646" s="44">
        <f t="shared" si="119"/>
        <v>6778.4097684887465</v>
      </c>
      <c r="AC646" s="44">
        <f t="shared" si="120"/>
        <v>16532.706752411577</v>
      </c>
      <c r="AD646" s="44">
        <f t="shared" si="121"/>
        <v>135898.84950482316</v>
      </c>
      <c r="AE646" s="12">
        <f t="shared" si="122"/>
        <v>597657.34909967845</v>
      </c>
    </row>
    <row r="647" spans="1:31" ht="12.6" hidden="1" customHeight="1" x14ac:dyDescent="0.2">
      <c r="A647" s="26" t="s">
        <v>4299</v>
      </c>
      <c r="B647" s="19"/>
      <c r="C647" s="19"/>
      <c r="D647" s="20"/>
      <c r="E647" s="21"/>
      <c r="F647" s="22"/>
      <c r="G647" s="21"/>
      <c r="H647" s="22"/>
      <c r="I647" s="20">
        <v>2100</v>
      </c>
      <c r="J647" s="20"/>
      <c r="K647" s="20"/>
      <c r="L647" s="20"/>
      <c r="M647" s="20"/>
      <c r="N647" s="20"/>
      <c r="O647" s="20">
        <v>2100</v>
      </c>
      <c r="P647" s="23" t="str">
        <f>VLOOKUP(A647,'ИЗ ОСНОВЫ НОМЕНКЛАТУР'!D:E,2,0)</f>
        <v>Кромочные материалы</v>
      </c>
      <c r="Q647" s="23" t="str">
        <f>VLOOKUP(A647,'ИЗ ОСНОВЫ НОМЕНКЛАТУР'!D:F,3,0)</f>
        <v>Кромка ПВХ Китай</v>
      </c>
      <c r="R647" s="40">
        <f>VLOOKUP(A:A,'ИЗ ОСНОВЫ НОМЕНКЛАТУР'!D:G,4,0)</f>
        <v>76.400000000000006</v>
      </c>
      <c r="S647" s="12" t="str">
        <f>VLOOKUP(A:A,'ИЗ ОСНОВЫ НОМЕНКЛАТУР'!D:H,5,0)</f>
        <v>C</v>
      </c>
      <c r="T647" s="44">
        <f t="shared" si="111"/>
        <v>0</v>
      </c>
      <c r="U647" s="44">
        <f t="shared" si="112"/>
        <v>0</v>
      </c>
      <c r="V647" s="44">
        <f t="shared" si="113"/>
        <v>0</v>
      </c>
      <c r="W647" s="44">
        <f t="shared" si="114"/>
        <v>0</v>
      </c>
      <c r="X647" s="44">
        <f t="shared" si="115"/>
        <v>0</v>
      </c>
      <c r="Y647" s="44">
        <f t="shared" si="116"/>
        <v>160440</v>
      </c>
      <c r="Z647" s="44">
        <f t="shared" si="117"/>
        <v>0</v>
      </c>
      <c r="AA647" s="44">
        <f t="shared" si="118"/>
        <v>0</v>
      </c>
      <c r="AB647" s="44">
        <f t="shared" si="119"/>
        <v>0</v>
      </c>
      <c r="AC647" s="44">
        <f t="shared" si="120"/>
        <v>0</v>
      </c>
      <c r="AD647" s="44">
        <f t="shared" si="121"/>
        <v>0</v>
      </c>
      <c r="AE647" s="12">
        <f t="shared" si="122"/>
        <v>160440</v>
      </c>
    </row>
    <row r="648" spans="1:31" ht="12.6" hidden="1" customHeight="1" x14ac:dyDescent="0.2">
      <c r="A648" s="26" t="s">
        <v>303</v>
      </c>
      <c r="B648" s="19"/>
      <c r="C648" s="19"/>
      <c r="D648" s="20"/>
      <c r="E648" s="21"/>
      <c r="F648" s="22"/>
      <c r="G648" s="21"/>
      <c r="H648" s="22"/>
      <c r="I648" s="20"/>
      <c r="J648" s="20">
        <v>603</v>
      </c>
      <c r="K648" s="20"/>
      <c r="L648" s="20">
        <v>80</v>
      </c>
      <c r="M648" s="20">
        <v>700</v>
      </c>
      <c r="N648" s="20">
        <v>35</v>
      </c>
      <c r="O648" s="20">
        <v>1418</v>
      </c>
      <c r="P648" s="23" t="str">
        <f>VLOOKUP(A648,'ИЗ ОСНОВЫ НОМЕНКЛАТУР'!D:E,2,0)</f>
        <v>Кромочные материалы</v>
      </c>
      <c r="Q648" s="23" t="str">
        <f>VLOOKUP(A648,'ИЗ ОСНОВЫ НОМЕНКЛАТУР'!D:F,3,0)</f>
        <v>Кромка ПВХ Китай</v>
      </c>
      <c r="R648" s="40">
        <f>VLOOKUP(A:A,'ИЗ ОСНОВЫ НОМЕНКЛАТУР'!D:G,4,0)</f>
        <v>79.459191090269641</v>
      </c>
      <c r="S648" s="12" t="str">
        <f>VLOOKUP(A:A,'ИЗ ОСНОВЫ НОМЕНКЛАТУР'!D:H,5,0)</f>
        <v>C</v>
      </c>
      <c r="T648" s="44">
        <f t="shared" si="111"/>
        <v>0</v>
      </c>
      <c r="U648" s="44">
        <f t="shared" si="112"/>
        <v>0</v>
      </c>
      <c r="V648" s="44">
        <f t="shared" si="113"/>
        <v>0</v>
      </c>
      <c r="W648" s="44">
        <f t="shared" si="114"/>
        <v>0</v>
      </c>
      <c r="X648" s="44">
        <f t="shared" si="115"/>
        <v>0</v>
      </c>
      <c r="Y648" s="44">
        <f t="shared" si="116"/>
        <v>0</v>
      </c>
      <c r="Z648" s="44">
        <f t="shared" si="117"/>
        <v>47913.892227432596</v>
      </c>
      <c r="AA648" s="44">
        <f t="shared" si="118"/>
        <v>0</v>
      </c>
      <c r="AB648" s="44">
        <f t="shared" si="119"/>
        <v>6356.7352872215715</v>
      </c>
      <c r="AC648" s="44">
        <f t="shared" si="120"/>
        <v>55621.433763188747</v>
      </c>
      <c r="AD648" s="44">
        <f t="shared" si="121"/>
        <v>2781.0716881594376</v>
      </c>
      <c r="AE648" s="12">
        <f t="shared" si="122"/>
        <v>112673.13296600235</v>
      </c>
    </row>
    <row r="649" spans="1:31" ht="12.6" hidden="1" customHeight="1" x14ac:dyDescent="0.2">
      <c r="A649" s="26" t="s">
        <v>346</v>
      </c>
      <c r="B649" s="19"/>
      <c r="C649" s="19"/>
      <c r="D649" s="20"/>
      <c r="E649" s="21"/>
      <c r="F649" s="22"/>
      <c r="G649" s="21"/>
      <c r="H649" s="22"/>
      <c r="I649" s="20">
        <v>600</v>
      </c>
      <c r="J649" s="20"/>
      <c r="K649" s="20">
        <v>1500</v>
      </c>
      <c r="L649" s="20"/>
      <c r="M649" s="20"/>
      <c r="N649" s="20">
        <v>506</v>
      </c>
      <c r="O649" s="20">
        <v>2606</v>
      </c>
      <c r="P649" s="23" t="str">
        <f>VLOOKUP(A649,'ИЗ ОСНОВЫ НОМЕНКЛАТУР'!D:E,2,0)</f>
        <v>Кромочные материалы</v>
      </c>
      <c r="Q649" s="23" t="str">
        <f>VLOOKUP(A649,'ИЗ ОСНОВЫ НОМЕНКЛАТУР'!D:F,3,0)</f>
        <v>Кромка ПВХ Китай</v>
      </c>
      <c r="R649" s="40">
        <f>VLOOKUP(A:A,'ИЗ ОСНОВЫ НОМЕНКЛАТУР'!D:G,4,0)</f>
        <v>69</v>
      </c>
      <c r="S649" s="12" t="str">
        <f>VLOOKUP(A:A,'ИЗ ОСНОВЫ НОМЕНКЛАТУР'!D:H,5,0)</f>
        <v>C</v>
      </c>
      <c r="T649" s="44">
        <f t="shared" ref="T649:T712" si="123">$R649*D649</f>
        <v>0</v>
      </c>
      <c r="U649" s="44">
        <f t="shared" ref="U649:U712" si="124">$R649*E649</f>
        <v>0</v>
      </c>
      <c r="V649" s="44">
        <f t="shared" ref="V649:V712" si="125">$R649*F649</f>
        <v>0</v>
      </c>
      <c r="W649" s="44">
        <f t="shared" ref="W649:W712" si="126">$R649*G649</f>
        <v>0</v>
      </c>
      <c r="X649" s="44">
        <f t="shared" ref="X649:X712" si="127">$R649*H649</f>
        <v>0</v>
      </c>
      <c r="Y649" s="44">
        <f t="shared" ref="Y649:Y712" si="128">$R649*I649</f>
        <v>41400</v>
      </c>
      <c r="Z649" s="44">
        <f t="shared" ref="Z649:Z712" si="129">$R649*J649</f>
        <v>0</v>
      </c>
      <c r="AA649" s="44">
        <f t="shared" ref="AA649:AA712" si="130">$R649*K649</f>
        <v>103500</v>
      </c>
      <c r="AB649" s="44">
        <f t="shared" ref="AB649:AB712" si="131">$R649*L649</f>
        <v>0</v>
      </c>
      <c r="AC649" s="44">
        <f t="shared" ref="AC649:AC712" si="132">$R649*M649</f>
        <v>0</v>
      </c>
      <c r="AD649" s="44">
        <f t="shared" ref="AD649:AD712" si="133">$R649*N649</f>
        <v>34914</v>
      </c>
      <c r="AE649" s="12">
        <f t="shared" ref="AE649:AE712" si="134">SUM(T649:AD649)</f>
        <v>179814</v>
      </c>
    </row>
    <row r="650" spans="1:31" ht="12.6" hidden="1" customHeight="1" x14ac:dyDescent="0.2">
      <c r="A650" s="26" t="s">
        <v>315</v>
      </c>
      <c r="B650" s="19"/>
      <c r="C650" s="19"/>
      <c r="D650" s="20"/>
      <c r="E650" s="21"/>
      <c r="F650" s="22"/>
      <c r="G650" s="20">
        <v>247</v>
      </c>
      <c r="H650" s="20"/>
      <c r="I650" s="20"/>
      <c r="J650" s="20">
        <v>760</v>
      </c>
      <c r="K650" s="20">
        <v>2000</v>
      </c>
      <c r="L650" s="20"/>
      <c r="M650" s="20"/>
      <c r="N650" s="20">
        <v>765</v>
      </c>
      <c r="O650" s="20">
        <v>3772</v>
      </c>
      <c r="P650" s="23" t="str">
        <f>VLOOKUP(A650,'ИЗ ОСНОВЫ НОМЕНКЛАТУР'!D:E,2,0)</f>
        <v>Кромочные материалы</v>
      </c>
      <c r="Q650" s="23" t="str">
        <f>VLOOKUP(A650,'ИЗ ОСНОВЫ НОМЕНКЛАТУР'!D:F,3,0)</f>
        <v>Кромка ПВХ Китай</v>
      </c>
      <c r="R650" s="40">
        <f>VLOOKUP(A:A,'ИЗ ОСНОВЫ НОМЕНКЛАТУР'!D:G,4,0)</f>
        <v>78.214961909598784</v>
      </c>
      <c r="S650" s="12" t="str">
        <f>VLOOKUP(A:A,'ИЗ ОСНОВЫ НОМЕНКЛАТУР'!D:H,5,0)</f>
        <v>C</v>
      </c>
      <c r="T650" s="44">
        <f t="shared" si="123"/>
        <v>0</v>
      </c>
      <c r="U650" s="44">
        <f t="shared" si="124"/>
        <v>0</v>
      </c>
      <c r="V650" s="44">
        <f t="shared" si="125"/>
        <v>0</v>
      </c>
      <c r="W650" s="44">
        <f t="shared" si="126"/>
        <v>19319.095591670899</v>
      </c>
      <c r="X650" s="44">
        <f t="shared" si="127"/>
        <v>0</v>
      </c>
      <c r="Y650" s="44">
        <f t="shared" si="128"/>
        <v>0</v>
      </c>
      <c r="Z650" s="44">
        <f t="shared" si="129"/>
        <v>59443.371051295078</v>
      </c>
      <c r="AA650" s="44">
        <f t="shared" si="130"/>
        <v>156429.92381919757</v>
      </c>
      <c r="AB650" s="44">
        <f t="shared" si="131"/>
        <v>0</v>
      </c>
      <c r="AC650" s="44">
        <f t="shared" si="132"/>
        <v>0</v>
      </c>
      <c r="AD650" s="44">
        <f t="shared" si="133"/>
        <v>59834.445860843072</v>
      </c>
      <c r="AE650" s="12">
        <f t="shared" si="134"/>
        <v>295026.8363230066</v>
      </c>
    </row>
    <row r="651" spans="1:31" ht="12.6" hidden="1" customHeight="1" x14ac:dyDescent="0.2">
      <c r="A651" s="26" t="s">
        <v>4300</v>
      </c>
      <c r="B651" s="19"/>
      <c r="C651" s="19"/>
      <c r="D651" s="20"/>
      <c r="E651" s="21"/>
      <c r="F651" s="22"/>
      <c r="G651" s="21"/>
      <c r="H651" s="22"/>
      <c r="I651" s="20">
        <v>1500</v>
      </c>
      <c r="J651" s="20"/>
      <c r="K651" s="20"/>
      <c r="L651" s="20">
        <v>100</v>
      </c>
      <c r="M651" s="20">
        <v>500</v>
      </c>
      <c r="N651" s="20"/>
      <c r="O651" s="20">
        <v>2100</v>
      </c>
      <c r="P651" s="23" t="str">
        <f>VLOOKUP(A651,'ИЗ ОСНОВЫ НОМЕНКЛАТУР'!D:E,2,0)</f>
        <v>Кромочные материалы</v>
      </c>
      <c r="Q651" s="23" t="str">
        <f>VLOOKUP(A651,'ИЗ ОСНОВЫ НОМЕНКЛАТУР'!D:F,3,0)</f>
        <v>Кромка ПВХ Китай</v>
      </c>
      <c r="R651" s="40">
        <f>VLOOKUP(A:A,'ИЗ ОСНОВЫ НОМЕНКЛАТУР'!D:G,4,0)</f>
        <v>61.080950000000001</v>
      </c>
      <c r="S651" s="12" t="str">
        <f>VLOOKUP(A:A,'ИЗ ОСНОВЫ НОМЕНКЛАТУР'!D:H,5,0)</f>
        <v>C</v>
      </c>
      <c r="T651" s="44">
        <f t="shared" si="123"/>
        <v>0</v>
      </c>
      <c r="U651" s="44">
        <f t="shared" si="124"/>
        <v>0</v>
      </c>
      <c r="V651" s="44">
        <f t="shared" si="125"/>
        <v>0</v>
      </c>
      <c r="W651" s="44">
        <f t="shared" si="126"/>
        <v>0</v>
      </c>
      <c r="X651" s="44">
        <f t="shared" si="127"/>
        <v>0</v>
      </c>
      <c r="Y651" s="44">
        <f t="shared" si="128"/>
        <v>91621.425000000003</v>
      </c>
      <c r="Z651" s="44">
        <f t="shared" si="129"/>
        <v>0</v>
      </c>
      <c r="AA651" s="44">
        <f t="shared" si="130"/>
        <v>0</v>
      </c>
      <c r="AB651" s="44">
        <f t="shared" si="131"/>
        <v>6108.0950000000003</v>
      </c>
      <c r="AC651" s="44">
        <f t="shared" si="132"/>
        <v>30540.475000000002</v>
      </c>
      <c r="AD651" s="44">
        <f t="shared" si="133"/>
        <v>0</v>
      </c>
      <c r="AE651" s="12">
        <f t="shared" si="134"/>
        <v>128269.99500000001</v>
      </c>
    </row>
    <row r="652" spans="1:31" ht="12.6" hidden="1" customHeight="1" x14ac:dyDescent="0.2">
      <c r="A652" s="26" t="s">
        <v>355</v>
      </c>
      <c r="B652" s="19"/>
      <c r="C652" s="19"/>
      <c r="D652" s="20"/>
      <c r="E652" s="21"/>
      <c r="F652" s="22"/>
      <c r="G652" s="21"/>
      <c r="H652" s="22"/>
      <c r="I652" s="20">
        <v>600</v>
      </c>
      <c r="J652" s="20"/>
      <c r="K652" s="20">
        <v>900</v>
      </c>
      <c r="L652" s="20"/>
      <c r="M652" s="20">
        <v>600</v>
      </c>
      <c r="N652" s="20">
        <v>864</v>
      </c>
      <c r="O652" s="20">
        <v>2964</v>
      </c>
      <c r="P652" s="23" t="str">
        <f>VLOOKUP(A652,'ИЗ ОСНОВЫ НОМЕНКЛАТУР'!D:E,2,0)</f>
        <v>Кромочные материалы</v>
      </c>
      <c r="Q652" s="23" t="str">
        <f>VLOOKUP(A652,'ИЗ ОСНОВЫ НОМЕНКЛАТУР'!D:F,3,0)</f>
        <v>Кромка ПВХ Китай</v>
      </c>
      <c r="R652" s="40">
        <f>VLOOKUP(A:A,'ИЗ ОСНОВЫ НОМЕНКЛАТУР'!D:G,4,0)</f>
        <v>68</v>
      </c>
      <c r="S652" s="12" t="str">
        <f>VLOOKUP(A:A,'ИЗ ОСНОВЫ НОМЕНКЛАТУР'!D:H,5,0)</f>
        <v>C</v>
      </c>
      <c r="T652" s="44">
        <f t="shared" si="123"/>
        <v>0</v>
      </c>
      <c r="U652" s="44">
        <f t="shared" si="124"/>
        <v>0</v>
      </c>
      <c r="V652" s="44">
        <f t="shared" si="125"/>
        <v>0</v>
      </c>
      <c r="W652" s="44">
        <f t="shared" si="126"/>
        <v>0</v>
      </c>
      <c r="X652" s="44">
        <f t="shared" si="127"/>
        <v>0</v>
      </c>
      <c r="Y652" s="44">
        <f t="shared" si="128"/>
        <v>40800</v>
      </c>
      <c r="Z652" s="44">
        <f t="shared" si="129"/>
        <v>0</v>
      </c>
      <c r="AA652" s="44">
        <f t="shared" si="130"/>
        <v>61200</v>
      </c>
      <c r="AB652" s="44">
        <f t="shared" si="131"/>
        <v>0</v>
      </c>
      <c r="AC652" s="44">
        <f t="shared" si="132"/>
        <v>40800</v>
      </c>
      <c r="AD652" s="44">
        <f t="shared" si="133"/>
        <v>58752</v>
      </c>
      <c r="AE652" s="12">
        <f t="shared" si="134"/>
        <v>201552</v>
      </c>
    </row>
    <row r="653" spans="1:31" ht="12.6" hidden="1" customHeight="1" x14ac:dyDescent="0.2">
      <c r="A653" s="26" t="s">
        <v>330</v>
      </c>
      <c r="B653" s="19"/>
      <c r="C653" s="19"/>
      <c r="D653" s="20">
        <v>6</v>
      </c>
      <c r="E653" s="21"/>
      <c r="F653" s="22"/>
      <c r="G653" s="20">
        <v>280</v>
      </c>
      <c r="H653" s="20"/>
      <c r="I653" s="20">
        <v>20600</v>
      </c>
      <c r="J653" s="20">
        <v>1479</v>
      </c>
      <c r="K653" s="20">
        <v>1100</v>
      </c>
      <c r="L653" s="20">
        <v>54</v>
      </c>
      <c r="M653" s="20">
        <v>600</v>
      </c>
      <c r="N653" s="20">
        <v>861</v>
      </c>
      <c r="O653" s="20">
        <v>24980</v>
      </c>
      <c r="P653" s="23" t="str">
        <f>VLOOKUP(A653,'ИЗ ОСНОВЫ НОМЕНКЛАТУР'!D:E,2,0)</f>
        <v>Кромочные материалы</v>
      </c>
      <c r="Q653" s="23" t="str">
        <f>VLOOKUP(A653,'ИЗ ОСНОВЫ НОМЕНКЛАТУР'!D:F,3,0)</f>
        <v>Кромка ПВХ Китай</v>
      </c>
      <c r="R653" s="40">
        <f>VLOOKUP(A:A,'ИЗ ОСНОВЫ НОМЕНКЛАТУР'!D:G,4,0)</f>
        <v>95.981888064733653</v>
      </c>
      <c r="S653" s="12" t="str">
        <f>VLOOKUP(A:A,'ИЗ ОСНОВЫ НОМЕНКЛАТУР'!D:H,5,0)</f>
        <v>C</v>
      </c>
      <c r="T653" s="44">
        <f t="shared" si="123"/>
        <v>575.89132838840192</v>
      </c>
      <c r="U653" s="44">
        <f t="shared" si="124"/>
        <v>0</v>
      </c>
      <c r="V653" s="44">
        <f t="shared" si="125"/>
        <v>0</v>
      </c>
      <c r="W653" s="44">
        <f t="shared" si="126"/>
        <v>26874.928658125424</v>
      </c>
      <c r="X653" s="44">
        <f t="shared" si="127"/>
        <v>0</v>
      </c>
      <c r="Y653" s="44">
        <f t="shared" si="128"/>
        <v>1977226.8941335133</v>
      </c>
      <c r="Z653" s="44">
        <f t="shared" si="129"/>
        <v>141957.21244774107</v>
      </c>
      <c r="AA653" s="44">
        <f t="shared" si="130"/>
        <v>105580.07687120701</v>
      </c>
      <c r="AB653" s="44">
        <f t="shared" si="131"/>
        <v>5183.0219554956175</v>
      </c>
      <c r="AC653" s="44">
        <f t="shared" si="132"/>
        <v>57589.132838840189</v>
      </c>
      <c r="AD653" s="44">
        <f t="shared" si="133"/>
        <v>82640.405623735671</v>
      </c>
      <c r="AE653" s="12">
        <f t="shared" si="134"/>
        <v>2397627.5638570469</v>
      </c>
    </row>
    <row r="654" spans="1:31" ht="12.6" hidden="1" customHeight="1" x14ac:dyDescent="0.2">
      <c r="A654" s="26" t="s">
        <v>328</v>
      </c>
      <c r="B654" s="19"/>
      <c r="C654" s="19"/>
      <c r="D654" s="20">
        <v>577</v>
      </c>
      <c r="E654" s="20">
        <v>99</v>
      </c>
      <c r="F654" s="20"/>
      <c r="G654" s="20">
        <v>86</v>
      </c>
      <c r="H654" s="20"/>
      <c r="I654" s="20"/>
      <c r="J654" s="20">
        <v>1394</v>
      </c>
      <c r="K654" s="20">
        <v>10800</v>
      </c>
      <c r="L654" s="20">
        <v>20</v>
      </c>
      <c r="M654" s="20">
        <v>1000</v>
      </c>
      <c r="N654" s="20">
        <v>1005</v>
      </c>
      <c r="O654" s="20">
        <v>14981</v>
      </c>
      <c r="P654" s="23" t="str">
        <f>VLOOKUP(A654,'ИЗ ОСНОВЫ НОМЕНКЛАТУР'!D:E,2,0)</f>
        <v>Кромочные материалы</v>
      </c>
      <c r="Q654" s="23" t="str">
        <f>VLOOKUP(A654,'ИЗ ОСНОВЫ НОМЕНКЛАТУР'!D:F,3,0)</f>
        <v>Кромка ПВХ Китай</v>
      </c>
      <c r="R654" s="40">
        <f>VLOOKUP(A:A,'ИЗ ОСНОВЫ НОМЕНКЛАТУР'!D:G,4,0)</f>
        <v>93.46031040268457</v>
      </c>
      <c r="S654" s="12" t="str">
        <f>VLOOKUP(A:A,'ИЗ ОСНОВЫ НОМЕНКЛАТУР'!D:H,5,0)</f>
        <v>C</v>
      </c>
      <c r="T654" s="44">
        <f t="shared" si="123"/>
        <v>53926.599102348999</v>
      </c>
      <c r="U654" s="44">
        <f t="shared" si="124"/>
        <v>9252.5707298657726</v>
      </c>
      <c r="V654" s="44">
        <f t="shared" si="125"/>
        <v>0</v>
      </c>
      <c r="W654" s="44">
        <f t="shared" si="126"/>
        <v>8037.5866946308734</v>
      </c>
      <c r="X654" s="44">
        <f t="shared" si="127"/>
        <v>0</v>
      </c>
      <c r="Y654" s="44">
        <f t="shared" si="128"/>
        <v>0</v>
      </c>
      <c r="Z654" s="44">
        <f t="shared" si="129"/>
        <v>130283.67270134229</v>
      </c>
      <c r="AA654" s="44">
        <f t="shared" si="130"/>
        <v>1009371.3523489933</v>
      </c>
      <c r="AB654" s="44">
        <f t="shared" si="131"/>
        <v>1869.2062080536914</v>
      </c>
      <c r="AC654" s="44">
        <f t="shared" si="132"/>
        <v>93460.310402684569</v>
      </c>
      <c r="AD654" s="44">
        <f t="shared" si="133"/>
        <v>93927.61195469799</v>
      </c>
      <c r="AE654" s="12">
        <f t="shared" si="134"/>
        <v>1400128.9101426178</v>
      </c>
    </row>
    <row r="655" spans="1:31" ht="12.6" hidden="1" customHeight="1" x14ac:dyDescent="0.2">
      <c r="A655" s="26" t="s">
        <v>311</v>
      </c>
      <c r="B655" s="19"/>
      <c r="C655" s="19"/>
      <c r="D655" s="20">
        <v>816</v>
      </c>
      <c r="E655" s="20">
        <v>200</v>
      </c>
      <c r="F655" s="20"/>
      <c r="G655" s="21"/>
      <c r="H655" s="22"/>
      <c r="I655" s="20"/>
      <c r="J655" s="20">
        <v>266</v>
      </c>
      <c r="K655" s="20">
        <v>10800</v>
      </c>
      <c r="L655" s="20">
        <v>4</v>
      </c>
      <c r="M655" s="20">
        <v>800</v>
      </c>
      <c r="N655" s="20">
        <v>460</v>
      </c>
      <c r="O655" s="20">
        <v>13346</v>
      </c>
      <c r="P655" s="23" t="str">
        <f>VLOOKUP(A655,'ИЗ ОСНОВЫ НОМЕНКЛАТУР'!D:E,2,0)</f>
        <v>Кромочные материалы</v>
      </c>
      <c r="Q655" s="23" t="str">
        <f>VLOOKUP(A655,'ИЗ ОСНОВЫ НОМЕНКЛАТУР'!D:F,3,0)</f>
        <v>Кромка ПВХ Китай</v>
      </c>
      <c r="R655" s="40">
        <f>VLOOKUP(A:A,'ИЗ ОСНОВЫ НОМЕНКЛАТУР'!D:G,4,0)</f>
        <v>92.478123309897242</v>
      </c>
      <c r="S655" s="12" t="str">
        <f>VLOOKUP(A:A,'ИЗ ОСНОВЫ НОМЕНКЛАТУР'!D:H,5,0)</f>
        <v>C</v>
      </c>
      <c r="T655" s="44">
        <f t="shared" si="123"/>
        <v>75462.148620876149</v>
      </c>
      <c r="U655" s="44">
        <f t="shared" si="124"/>
        <v>18495.624661979447</v>
      </c>
      <c r="V655" s="44">
        <f t="shared" si="125"/>
        <v>0</v>
      </c>
      <c r="W655" s="44">
        <f t="shared" si="126"/>
        <v>0</v>
      </c>
      <c r="X655" s="44">
        <f t="shared" si="127"/>
        <v>0</v>
      </c>
      <c r="Y655" s="44">
        <f t="shared" si="128"/>
        <v>0</v>
      </c>
      <c r="Z655" s="44">
        <f t="shared" si="129"/>
        <v>24599.180800432667</v>
      </c>
      <c r="AA655" s="44">
        <f t="shared" si="130"/>
        <v>998763.73174689023</v>
      </c>
      <c r="AB655" s="44">
        <f t="shared" si="131"/>
        <v>369.91249323958897</v>
      </c>
      <c r="AC655" s="44">
        <f t="shared" si="132"/>
        <v>73982.49864791779</v>
      </c>
      <c r="AD655" s="44">
        <f t="shared" si="133"/>
        <v>42539.936722552731</v>
      </c>
      <c r="AE655" s="12">
        <f t="shared" si="134"/>
        <v>1234213.0336938885</v>
      </c>
    </row>
    <row r="656" spans="1:31" ht="12.6" hidden="1" customHeight="1" x14ac:dyDescent="0.2">
      <c r="A656" s="26" t="s">
        <v>4301</v>
      </c>
      <c r="B656" s="19"/>
      <c r="C656" s="19"/>
      <c r="D656" s="20"/>
      <c r="E656" s="21"/>
      <c r="F656" s="22"/>
      <c r="G656" s="21"/>
      <c r="H656" s="22"/>
      <c r="I656" s="20">
        <v>4200</v>
      </c>
      <c r="J656" s="20">
        <v>900</v>
      </c>
      <c r="K656" s="20"/>
      <c r="L656" s="20"/>
      <c r="M656" s="20"/>
      <c r="N656" s="20"/>
      <c r="O656" s="20">
        <v>5100</v>
      </c>
      <c r="P656" s="23" t="str">
        <f>VLOOKUP(A656,'ИЗ ОСНОВЫ НОМЕНКЛАТУР'!D:E,2,0)</f>
        <v>Кромочные материалы</v>
      </c>
      <c r="Q656" s="23" t="str">
        <f>VLOOKUP(A656,'ИЗ ОСНОВЫ НОМЕНКЛАТУР'!D:F,3,0)</f>
        <v>Кромка ПВХ Китай</v>
      </c>
      <c r="R656" s="40">
        <f>VLOOKUP(A:A,'ИЗ ОСНОВЫ НОМЕНКЛАТУР'!D:G,4,0)</f>
        <v>76.400000000000006</v>
      </c>
      <c r="S656" s="12" t="str">
        <f>VLOOKUP(A:A,'ИЗ ОСНОВЫ НОМЕНКЛАТУР'!D:H,5,0)</f>
        <v>C</v>
      </c>
      <c r="T656" s="44">
        <f t="shared" si="123"/>
        <v>0</v>
      </c>
      <c r="U656" s="44">
        <f t="shared" si="124"/>
        <v>0</v>
      </c>
      <c r="V656" s="44">
        <f t="shared" si="125"/>
        <v>0</v>
      </c>
      <c r="W656" s="44">
        <f t="shared" si="126"/>
        <v>0</v>
      </c>
      <c r="X656" s="44">
        <f t="shared" si="127"/>
        <v>0</v>
      </c>
      <c r="Y656" s="44">
        <f t="shared" si="128"/>
        <v>320880</v>
      </c>
      <c r="Z656" s="44">
        <f t="shared" si="129"/>
        <v>68760</v>
      </c>
      <c r="AA656" s="44">
        <f t="shared" si="130"/>
        <v>0</v>
      </c>
      <c r="AB656" s="44">
        <f t="shared" si="131"/>
        <v>0</v>
      </c>
      <c r="AC656" s="44">
        <f t="shared" si="132"/>
        <v>0</v>
      </c>
      <c r="AD656" s="44">
        <f t="shared" si="133"/>
        <v>0</v>
      </c>
      <c r="AE656" s="12">
        <f t="shared" si="134"/>
        <v>389640</v>
      </c>
    </row>
    <row r="657" spans="1:31" ht="12.6" hidden="1" customHeight="1" x14ac:dyDescent="0.2">
      <c r="A657" s="26" t="s">
        <v>284</v>
      </c>
      <c r="B657" s="19"/>
      <c r="C657" s="19"/>
      <c r="D657" s="20">
        <v>1068</v>
      </c>
      <c r="E657" s="20">
        <v>100</v>
      </c>
      <c r="F657" s="20"/>
      <c r="G657" s="20">
        <v>261</v>
      </c>
      <c r="H657" s="20"/>
      <c r="I657" s="20">
        <v>20400</v>
      </c>
      <c r="J657" s="20">
        <v>946</v>
      </c>
      <c r="K657" s="20">
        <v>1500</v>
      </c>
      <c r="L657" s="20">
        <v>83</v>
      </c>
      <c r="M657" s="20">
        <v>800</v>
      </c>
      <c r="N657" s="20">
        <v>803</v>
      </c>
      <c r="O657" s="20">
        <v>25961</v>
      </c>
      <c r="P657" s="23" t="str">
        <f>VLOOKUP(A657,'ИЗ ОСНОВЫ НОМЕНКЛАТУР'!D:E,2,0)</f>
        <v>Кромочные материалы</v>
      </c>
      <c r="Q657" s="23" t="str">
        <f>VLOOKUP(A657,'ИЗ ОСНОВЫ НОМЕНКЛАТУР'!D:F,3,0)</f>
        <v>Кромка ПВХ Китай</v>
      </c>
      <c r="R657" s="40">
        <f>VLOOKUP(A:A,'ИЗ ОСНОВЫ НОМЕНКЛАТУР'!D:G,4,0)</f>
        <v>70.972198744769869</v>
      </c>
      <c r="S657" s="12" t="str">
        <f>VLOOKUP(A:A,'ИЗ ОСНОВЫ НОМЕНКЛАТУР'!D:H,5,0)</f>
        <v>C</v>
      </c>
      <c r="T657" s="44">
        <f t="shared" si="123"/>
        <v>75798.308259414218</v>
      </c>
      <c r="U657" s="44">
        <f t="shared" si="124"/>
        <v>7097.2198744769867</v>
      </c>
      <c r="V657" s="44">
        <f t="shared" si="125"/>
        <v>0</v>
      </c>
      <c r="W657" s="44">
        <f t="shared" si="126"/>
        <v>18523.743872384937</v>
      </c>
      <c r="X657" s="44">
        <f t="shared" si="127"/>
        <v>0</v>
      </c>
      <c r="Y657" s="44">
        <f t="shared" si="128"/>
        <v>1447832.8543933053</v>
      </c>
      <c r="Z657" s="44">
        <f t="shared" si="129"/>
        <v>67139.70001255229</v>
      </c>
      <c r="AA657" s="44">
        <f t="shared" si="130"/>
        <v>106458.2981171548</v>
      </c>
      <c r="AB657" s="44">
        <f t="shared" si="131"/>
        <v>5890.6924958158988</v>
      </c>
      <c r="AC657" s="44">
        <f t="shared" si="132"/>
        <v>56777.758995815893</v>
      </c>
      <c r="AD657" s="44">
        <f t="shared" si="133"/>
        <v>56990.675592050204</v>
      </c>
      <c r="AE657" s="12">
        <f t="shared" si="134"/>
        <v>1842509.2516129704</v>
      </c>
    </row>
    <row r="658" spans="1:31" ht="12.6" hidden="1" customHeight="1" x14ac:dyDescent="0.2">
      <c r="A658" s="26" t="s">
        <v>4302</v>
      </c>
      <c r="B658" s="19"/>
      <c r="C658" s="19"/>
      <c r="D658" s="20"/>
      <c r="E658" s="21"/>
      <c r="F658" s="22"/>
      <c r="G658" s="21"/>
      <c r="H658" s="22"/>
      <c r="I658" s="20"/>
      <c r="J658" s="20">
        <v>900</v>
      </c>
      <c r="K658" s="20">
        <v>1200</v>
      </c>
      <c r="L658" s="20"/>
      <c r="M658" s="20"/>
      <c r="N658" s="20"/>
      <c r="O658" s="20">
        <v>2100</v>
      </c>
      <c r="P658" s="23" t="str">
        <f>VLOOKUP(A658,'ИЗ ОСНОВЫ НОМЕНКЛАТУР'!D:E,2,0)</f>
        <v>Кромочные материалы</v>
      </c>
      <c r="Q658" s="23" t="str">
        <f>VLOOKUP(A658,'ИЗ ОСНОВЫ НОМЕНКЛАТУР'!D:F,3,0)</f>
        <v>Кромка ПВХ Китай</v>
      </c>
      <c r="R658" s="40">
        <f>VLOOKUP(A:A,'ИЗ ОСНОВЫ НОМЕНКЛАТУР'!D:G,4,0)</f>
        <v>63.9</v>
      </c>
      <c r="S658" s="12" t="str">
        <f>VLOOKUP(A:A,'ИЗ ОСНОВЫ НОМЕНКЛАТУР'!D:H,5,0)</f>
        <v>C</v>
      </c>
      <c r="T658" s="44">
        <f t="shared" si="123"/>
        <v>0</v>
      </c>
      <c r="U658" s="44">
        <f t="shared" si="124"/>
        <v>0</v>
      </c>
      <c r="V658" s="44">
        <f t="shared" si="125"/>
        <v>0</v>
      </c>
      <c r="W658" s="44">
        <f t="shared" si="126"/>
        <v>0</v>
      </c>
      <c r="X658" s="44">
        <f t="shared" si="127"/>
        <v>0</v>
      </c>
      <c r="Y658" s="44">
        <f t="shared" si="128"/>
        <v>0</v>
      </c>
      <c r="Z658" s="44">
        <f t="shared" si="129"/>
        <v>57510</v>
      </c>
      <c r="AA658" s="44">
        <f t="shared" si="130"/>
        <v>76680</v>
      </c>
      <c r="AB658" s="44">
        <f t="shared" si="131"/>
        <v>0</v>
      </c>
      <c r="AC658" s="44">
        <f t="shared" si="132"/>
        <v>0</v>
      </c>
      <c r="AD658" s="44">
        <f t="shared" si="133"/>
        <v>0</v>
      </c>
      <c r="AE658" s="12">
        <f t="shared" si="134"/>
        <v>134190</v>
      </c>
    </row>
    <row r="659" spans="1:31" ht="12.6" hidden="1" customHeight="1" x14ac:dyDescent="0.2">
      <c r="A659" s="26" t="s">
        <v>349</v>
      </c>
      <c r="B659" s="19"/>
      <c r="C659" s="19"/>
      <c r="D659" s="20"/>
      <c r="E659" s="21"/>
      <c r="F659" s="22"/>
      <c r="G659" s="21"/>
      <c r="H659" s="22"/>
      <c r="I659" s="20">
        <v>2700</v>
      </c>
      <c r="J659" s="20"/>
      <c r="K659" s="20">
        <v>900</v>
      </c>
      <c r="L659" s="20">
        <v>64</v>
      </c>
      <c r="M659" s="20">
        <v>500</v>
      </c>
      <c r="N659" s="20">
        <v>687</v>
      </c>
      <c r="O659" s="20">
        <v>4851</v>
      </c>
      <c r="P659" s="23" t="str">
        <f>VLOOKUP(A659,'ИЗ ОСНОВЫ НОМЕНКЛАТУР'!D:E,2,0)</f>
        <v>Кромочные материалы</v>
      </c>
      <c r="Q659" s="23" t="str">
        <f>VLOOKUP(A659,'ИЗ ОСНОВЫ НОМЕНКЛАТУР'!D:F,3,0)</f>
        <v>Кромка ПВХ Китай</v>
      </c>
      <c r="R659" s="40">
        <f>VLOOKUP(A:A,'ИЗ ОСНОВЫ НОМЕНКЛАТУР'!D:G,4,0)</f>
        <v>68</v>
      </c>
      <c r="S659" s="12" t="str">
        <f>VLOOKUP(A:A,'ИЗ ОСНОВЫ НОМЕНКЛАТУР'!D:H,5,0)</f>
        <v>C</v>
      </c>
      <c r="T659" s="44">
        <f t="shared" si="123"/>
        <v>0</v>
      </c>
      <c r="U659" s="44">
        <f t="shared" si="124"/>
        <v>0</v>
      </c>
      <c r="V659" s="44">
        <f t="shared" si="125"/>
        <v>0</v>
      </c>
      <c r="W659" s="44">
        <f t="shared" si="126"/>
        <v>0</v>
      </c>
      <c r="X659" s="44">
        <f t="shared" si="127"/>
        <v>0</v>
      </c>
      <c r="Y659" s="44">
        <f t="shared" si="128"/>
        <v>183600</v>
      </c>
      <c r="Z659" s="44">
        <f t="shared" si="129"/>
        <v>0</v>
      </c>
      <c r="AA659" s="44">
        <f t="shared" si="130"/>
        <v>61200</v>
      </c>
      <c r="AB659" s="44">
        <f t="shared" si="131"/>
        <v>4352</v>
      </c>
      <c r="AC659" s="44">
        <f t="shared" si="132"/>
        <v>34000</v>
      </c>
      <c r="AD659" s="44">
        <f t="shared" si="133"/>
        <v>46716</v>
      </c>
      <c r="AE659" s="12">
        <f t="shared" si="134"/>
        <v>329868</v>
      </c>
    </row>
    <row r="660" spans="1:31" ht="12.6" hidden="1" customHeight="1" x14ac:dyDescent="0.2">
      <c r="A660" s="26" t="s">
        <v>4303</v>
      </c>
      <c r="B660" s="19"/>
      <c r="C660" s="19"/>
      <c r="D660" s="20"/>
      <c r="E660" s="21"/>
      <c r="F660" s="22"/>
      <c r="G660" s="21"/>
      <c r="H660" s="22"/>
      <c r="I660" s="20"/>
      <c r="J660" s="20">
        <v>900</v>
      </c>
      <c r="K660" s="20">
        <v>1200</v>
      </c>
      <c r="L660" s="20"/>
      <c r="M660" s="20"/>
      <c r="N660" s="20"/>
      <c r="O660" s="20">
        <v>2100</v>
      </c>
      <c r="P660" s="23" t="str">
        <f>VLOOKUP(A660,'ИЗ ОСНОВЫ НОМЕНКЛАТУР'!D:E,2,0)</f>
        <v>Кромочные материалы</v>
      </c>
      <c r="Q660" s="23" t="str">
        <f>VLOOKUP(A660,'ИЗ ОСНОВЫ НОМЕНКЛАТУР'!D:F,3,0)</f>
        <v>Кромка ПВХ Китай</v>
      </c>
      <c r="R660" s="40">
        <f>VLOOKUP(A:A,'ИЗ ОСНОВЫ НОМЕНКЛАТУР'!D:G,4,0)</f>
        <v>76.400000000000006</v>
      </c>
      <c r="S660" s="12" t="str">
        <f>VLOOKUP(A:A,'ИЗ ОСНОВЫ НОМЕНКЛАТУР'!D:H,5,0)</f>
        <v>C</v>
      </c>
      <c r="T660" s="44">
        <f t="shared" si="123"/>
        <v>0</v>
      </c>
      <c r="U660" s="44">
        <f t="shared" si="124"/>
        <v>0</v>
      </c>
      <c r="V660" s="44">
        <f t="shared" si="125"/>
        <v>0</v>
      </c>
      <c r="W660" s="44">
        <f t="shared" si="126"/>
        <v>0</v>
      </c>
      <c r="X660" s="44">
        <f t="shared" si="127"/>
        <v>0</v>
      </c>
      <c r="Y660" s="44">
        <f t="shared" si="128"/>
        <v>0</v>
      </c>
      <c r="Z660" s="44">
        <f t="shared" si="129"/>
        <v>68760</v>
      </c>
      <c r="AA660" s="44">
        <f t="shared" si="130"/>
        <v>91680</v>
      </c>
      <c r="AB660" s="44">
        <f t="shared" si="131"/>
        <v>0</v>
      </c>
      <c r="AC660" s="44">
        <f t="shared" si="132"/>
        <v>0</v>
      </c>
      <c r="AD660" s="44">
        <f t="shared" si="133"/>
        <v>0</v>
      </c>
      <c r="AE660" s="12">
        <f t="shared" si="134"/>
        <v>160440</v>
      </c>
    </row>
    <row r="661" spans="1:31" ht="12.6" hidden="1" customHeight="1" x14ac:dyDescent="0.2">
      <c r="A661" s="26" t="s">
        <v>341</v>
      </c>
      <c r="B661" s="19"/>
      <c r="C661" s="19"/>
      <c r="D661" s="20">
        <v>953</v>
      </c>
      <c r="E661" s="20">
        <v>100</v>
      </c>
      <c r="F661" s="20"/>
      <c r="G661" s="20">
        <v>290</v>
      </c>
      <c r="H661" s="20"/>
      <c r="I661" s="20">
        <v>11100</v>
      </c>
      <c r="J661" s="20">
        <v>1093</v>
      </c>
      <c r="K661" s="20">
        <v>600</v>
      </c>
      <c r="L661" s="20"/>
      <c r="M661" s="20">
        <v>600</v>
      </c>
      <c r="N661" s="20">
        <v>1289</v>
      </c>
      <c r="O661" s="20">
        <v>16025</v>
      </c>
      <c r="P661" s="23" t="str">
        <f>VLOOKUP(A661,'ИЗ ОСНОВЫ НОМЕНКЛАТУР'!D:E,2,0)</f>
        <v>Кромочные материалы</v>
      </c>
      <c r="Q661" s="23" t="str">
        <f>VLOOKUP(A661,'ИЗ ОСНОВЫ НОМЕНКЛАТУР'!D:F,3,0)</f>
        <v>Кромка ПВХ Китай</v>
      </c>
      <c r="R661" s="40">
        <f>VLOOKUP(A:A,'ИЗ ОСНОВЫ НОМЕНКЛАТУР'!D:G,4,0)</f>
        <v>80.115935114503813</v>
      </c>
      <c r="S661" s="12" t="str">
        <f>VLOOKUP(A:A,'ИЗ ОСНОВЫ НОМЕНКЛАТУР'!D:H,5,0)</f>
        <v>C</v>
      </c>
      <c r="T661" s="44">
        <f t="shared" si="123"/>
        <v>76350.486164122136</v>
      </c>
      <c r="U661" s="44">
        <f t="shared" si="124"/>
        <v>8011.5935114503809</v>
      </c>
      <c r="V661" s="44">
        <f t="shared" si="125"/>
        <v>0</v>
      </c>
      <c r="W661" s="44">
        <f t="shared" si="126"/>
        <v>23233.621183206105</v>
      </c>
      <c r="X661" s="44">
        <f t="shared" si="127"/>
        <v>0</v>
      </c>
      <c r="Y661" s="44">
        <f t="shared" si="128"/>
        <v>889286.87977099232</v>
      </c>
      <c r="Z661" s="44">
        <f t="shared" si="129"/>
        <v>87566.717080152666</v>
      </c>
      <c r="AA661" s="44">
        <f t="shared" si="130"/>
        <v>48069.561068702285</v>
      </c>
      <c r="AB661" s="44">
        <f t="shared" si="131"/>
        <v>0</v>
      </c>
      <c r="AC661" s="44">
        <f t="shared" si="132"/>
        <v>48069.561068702285</v>
      </c>
      <c r="AD661" s="44">
        <f t="shared" si="133"/>
        <v>103269.44036259541</v>
      </c>
      <c r="AE661" s="12">
        <f t="shared" si="134"/>
        <v>1283857.8602099237</v>
      </c>
    </row>
    <row r="662" spans="1:31" ht="12.6" hidden="1" customHeight="1" x14ac:dyDescent="0.2">
      <c r="A662" s="26" t="s">
        <v>4304</v>
      </c>
      <c r="B662" s="19"/>
      <c r="C662" s="19"/>
      <c r="D662" s="20"/>
      <c r="E662" s="21"/>
      <c r="F662" s="22"/>
      <c r="G662" s="21"/>
      <c r="H662" s="22"/>
      <c r="I662" s="20"/>
      <c r="J662" s="20">
        <v>900</v>
      </c>
      <c r="K662" s="20">
        <v>1200</v>
      </c>
      <c r="L662" s="20"/>
      <c r="M662" s="20"/>
      <c r="N662" s="20"/>
      <c r="O662" s="20">
        <v>2100</v>
      </c>
      <c r="P662" s="23" t="str">
        <f>VLOOKUP(A662,'ИЗ ОСНОВЫ НОМЕНКЛАТУР'!D:E,2,0)</f>
        <v>Кромочные материалы</v>
      </c>
      <c r="Q662" s="23" t="str">
        <f>VLOOKUP(A662,'ИЗ ОСНОВЫ НОМЕНКЛАТУР'!D:F,3,0)</f>
        <v>Кромка ПВХ Китай</v>
      </c>
      <c r="R662" s="40">
        <f>VLOOKUP(A:A,'ИЗ ОСНОВЫ НОМЕНКЛАТУР'!D:G,4,0)</f>
        <v>63.9</v>
      </c>
      <c r="S662" s="12" t="str">
        <f>VLOOKUP(A:A,'ИЗ ОСНОВЫ НОМЕНКЛАТУР'!D:H,5,0)</f>
        <v>C</v>
      </c>
      <c r="T662" s="44">
        <f t="shared" si="123"/>
        <v>0</v>
      </c>
      <c r="U662" s="44">
        <f t="shared" si="124"/>
        <v>0</v>
      </c>
      <c r="V662" s="44">
        <f t="shared" si="125"/>
        <v>0</v>
      </c>
      <c r="W662" s="44">
        <f t="shared" si="126"/>
        <v>0</v>
      </c>
      <c r="X662" s="44">
        <f t="shared" si="127"/>
        <v>0</v>
      </c>
      <c r="Y662" s="44">
        <f t="shared" si="128"/>
        <v>0</v>
      </c>
      <c r="Z662" s="44">
        <f t="shared" si="129"/>
        <v>57510</v>
      </c>
      <c r="AA662" s="44">
        <f t="shared" si="130"/>
        <v>76680</v>
      </c>
      <c r="AB662" s="44">
        <f t="shared" si="131"/>
        <v>0</v>
      </c>
      <c r="AC662" s="44">
        <f t="shared" si="132"/>
        <v>0</v>
      </c>
      <c r="AD662" s="44">
        <f t="shared" si="133"/>
        <v>0</v>
      </c>
      <c r="AE662" s="12">
        <f t="shared" si="134"/>
        <v>134190</v>
      </c>
    </row>
    <row r="663" spans="1:31" ht="12.6" hidden="1" customHeight="1" x14ac:dyDescent="0.2">
      <c r="A663" s="26" t="s">
        <v>4305</v>
      </c>
      <c r="B663" s="19"/>
      <c r="C663" s="19"/>
      <c r="D663" s="20"/>
      <c r="E663" s="21"/>
      <c r="F663" s="22"/>
      <c r="G663" s="21"/>
      <c r="H663" s="22"/>
      <c r="I663" s="20"/>
      <c r="J663" s="20">
        <v>962</v>
      </c>
      <c r="K663" s="20">
        <v>6200</v>
      </c>
      <c r="L663" s="20"/>
      <c r="M663" s="20"/>
      <c r="N663" s="20">
        <v>600</v>
      </c>
      <c r="O663" s="20">
        <v>7762</v>
      </c>
      <c r="P663" s="23" t="str">
        <f>VLOOKUP(A663,'ИЗ ОСНОВЫ НОМЕНКЛАТУР'!D:E,2,0)</f>
        <v>Кромочные материалы</v>
      </c>
      <c r="Q663" s="23" t="str">
        <f>VLOOKUP(A663,'ИЗ ОСНОВЫ НОМЕНКЛАТУР'!D:F,3,0)</f>
        <v>Кромка ПВХ Китай</v>
      </c>
      <c r="R663" s="40">
        <f>VLOOKUP(A:A,'ИЗ ОСНОВЫ НОМЕНКЛАТУР'!D:G,4,0)</f>
        <v>94.228935841278016</v>
      </c>
      <c r="S663" s="12" t="str">
        <f>VLOOKUP(A:A,'ИЗ ОСНОВЫ НОМЕНКЛАТУР'!D:H,5,0)</f>
        <v>C</v>
      </c>
      <c r="T663" s="44">
        <f t="shared" si="123"/>
        <v>0</v>
      </c>
      <c r="U663" s="44">
        <f t="shared" si="124"/>
        <v>0</v>
      </c>
      <c r="V663" s="44">
        <f t="shared" si="125"/>
        <v>0</v>
      </c>
      <c r="W663" s="44">
        <f t="shared" si="126"/>
        <v>0</v>
      </c>
      <c r="X663" s="44">
        <f t="shared" si="127"/>
        <v>0</v>
      </c>
      <c r="Y663" s="44">
        <f t="shared" si="128"/>
        <v>0</v>
      </c>
      <c r="Z663" s="44">
        <f t="shared" si="129"/>
        <v>90648.236279309451</v>
      </c>
      <c r="AA663" s="44">
        <f t="shared" si="130"/>
        <v>584219.40221592365</v>
      </c>
      <c r="AB663" s="44">
        <f t="shared" si="131"/>
        <v>0</v>
      </c>
      <c r="AC663" s="44">
        <f t="shared" si="132"/>
        <v>0</v>
      </c>
      <c r="AD663" s="44">
        <f t="shared" si="133"/>
        <v>56537.361504766806</v>
      </c>
      <c r="AE663" s="12">
        <f t="shared" si="134"/>
        <v>731405</v>
      </c>
    </row>
    <row r="664" spans="1:31" ht="12.6" hidden="1" customHeight="1" x14ac:dyDescent="0.2">
      <c r="A664" s="26" t="s">
        <v>4306</v>
      </c>
      <c r="B664" s="19"/>
      <c r="C664" s="19"/>
      <c r="D664" s="20"/>
      <c r="E664" s="21"/>
      <c r="F664" s="22"/>
      <c r="G664" s="21"/>
      <c r="H664" s="22"/>
      <c r="I664" s="20"/>
      <c r="J664" s="20">
        <v>900</v>
      </c>
      <c r="K664" s="20">
        <v>1200</v>
      </c>
      <c r="L664" s="20"/>
      <c r="M664" s="20"/>
      <c r="N664" s="20"/>
      <c r="O664" s="20">
        <v>2100</v>
      </c>
      <c r="P664" s="23" t="str">
        <f>VLOOKUP(A664,'ИЗ ОСНОВЫ НОМЕНКЛАТУР'!D:E,2,0)</f>
        <v>Кромочные материалы</v>
      </c>
      <c r="Q664" s="23" t="str">
        <f>VLOOKUP(A664,'ИЗ ОСНОВЫ НОМЕНКЛАТУР'!D:F,3,0)</f>
        <v>Кромка ПВХ Китай</v>
      </c>
      <c r="R664" s="40">
        <f>VLOOKUP(A:A,'ИЗ ОСНОВЫ НОМЕНКЛАТУР'!D:G,4,0)</f>
        <v>76.400000000000006</v>
      </c>
      <c r="S664" s="12" t="str">
        <f>VLOOKUP(A:A,'ИЗ ОСНОВЫ НОМЕНКЛАТУР'!D:H,5,0)</f>
        <v>C</v>
      </c>
      <c r="T664" s="44">
        <f t="shared" si="123"/>
        <v>0</v>
      </c>
      <c r="U664" s="44">
        <f t="shared" si="124"/>
        <v>0</v>
      </c>
      <c r="V664" s="44">
        <f t="shared" si="125"/>
        <v>0</v>
      </c>
      <c r="W664" s="44">
        <f t="shared" si="126"/>
        <v>0</v>
      </c>
      <c r="X664" s="44">
        <f t="shared" si="127"/>
        <v>0</v>
      </c>
      <c r="Y664" s="44">
        <f t="shared" si="128"/>
        <v>0</v>
      </c>
      <c r="Z664" s="44">
        <f t="shared" si="129"/>
        <v>68760</v>
      </c>
      <c r="AA664" s="44">
        <f t="shared" si="130"/>
        <v>91680</v>
      </c>
      <c r="AB664" s="44">
        <f t="shared" si="131"/>
        <v>0</v>
      </c>
      <c r="AC664" s="44">
        <f t="shared" si="132"/>
        <v>0</v>
      </c>
      <c r="AD664" s="44">
        <f t="shared" si="133"/>
        <v>0</v>
      </c>
      <c r="AE664" s="12">
        <f t="shared" si="134"/>
        <v>160440</v>
      </c>
    </row>
    <row r="665" spans="1:31" ht="12.6" hidden="1" customHeight="1" x14ac:dyDescent="0.2">
      <c r="A665" s="26" t="s">
        <v>352</v>
      </c>
      <c r="B665" s="19"/>
      <c r="C665" s="19"/>
      <c r="D665" s="20"/>
      <c r="E665" s="21"/>
      <c r="F665" s="22"/>
      <c r="G665" s="21"/>
      <c r="H665" s="22"/>
      <c r="I665" s="20"/>
      <c r="J665" s="20">
        <v>600</v>
      </c>
      <c r="K665" s="20">
        <v>900</v>
      </c>
      <c r="L665" s="20">
        <v>50</v>
      </c>
      <c r="M665" s="20">
        <v>400</v>
      </c>
      <c r="N665" s="20">
        <v>895</v>
      </c>
      <c r="O665" s="20">
        <v>2845</v>
      </c>
      <c r="P665" s="23" t="str">
        <f>VLOOKUP(A665,'ИЗ ОСНОВЫ НОМЕНКЛАТУР'!D:E,2,0)</f>
        <v>Кромочные материалы</v>
      </c>
      <c r="Q665" s="23" t="str">
        <f>VLOOKUP(A665,'ИЗ ОСНОВЫ НОМЕНКЛАТУР'!D:F,3,0)</f>
        <v>Кромка ПВХ Китай</v>
      </c>
      <c r="R665" s="40">
        <f>VLOOKUP(A:A,'ИЗ ОСНОВЫ НОМЕНКЛАТУР'!D:G,4,0)</f>
        <v>69</v>
      </c>
      <c r="S665" s="12" t="str">
        <f>VLOOKUP(A:A,'ИЗ ОСНОВЫ НОМЕНКЛАТУР'!D:H,5,0)</f>
        <v>C</v>
      </c>
      <c r="T665" s="44">
        <f t="shared" si="123"/>
        <v>0</v>
      </c>
      <c r="U665" s="44">
        <f t="shared" si="124"/>
        <v>0</v>
      </c>
      <c r="V665" s="44">
        <f t="shared" si="125"/>
        <v>0</v>
      </c>
      <c r="W665" s="44">
        <f t="shared" si="126"/>
        <v>0</v>
      </c>
      <c r="X665" s="44">
        <f t="shared" si="127"/>
        <v>0</v>
      </c>
      <c r="Y665" s="44">
        <f t="shared" si="128"/>
        <v>0</v>
      </c>
      <c r="Z665" s="44">
        <f t="shared" si="129"/>
        <v>41400</v>
      </c>
      <c r="AA665" s="44">
        <f t="shared" si="130"/>
        <v>62100</v>
      </c>
      <c r="AB665" s="44">
        <f t="shared" si="131"/>
        <v>3450</v>
      </c>
      <c r="AC665" s="44">
        <f t="shared" si="132"/>
        <v>27600</v>
      </c>
      <c r="AD665" s="44">
        <f t="shared" si="133"/>
        <v>61755</v>
      </c>
      <c r="AE665" s="12">
        <f t="shared" si="134"/>
        <v>196305</v>
      </c>
    </row>
    <row r="666" spans="1:31" ht="12.6" hidden="1" customHeight="1" x14ac:dyDescent="0.2">
      <c r="A666" s="26" t="s">
        <v>354</v>
      </c>
      <c r="B666" s="19"/>
      <c r="C666" s="19"/>
      <c r="D666" s="20"/>
      <c r="E666" s="21"/>
      <c r="F666" s="22"/>
      <c r="G666" s="20">
        <v>300</v>
      </c>
      <c r="H666" s="20"/>
      <c r="I666" s="20">
        <v>300</v>
      </c>
      <c r="J666" s="20">
        <v>592</v>
      </c>
      <c r="K666" s="20">
        <v>900</v>
      </c>
      <c r="L666" s="20"/>
      <c r="M666" s="20"/>
      <c r="N666" s="20">
        <v>854</v>
      </c>
      <c r="O666" s="20">
        <v>2946</v>
      </c>
      <c r="P666" s="23" t="str">
        <f>VLOOKUP(A666,'ИЗ ОСНОВЫ НОМЕНКЛАТУР'!D:E,2,0)</f>
        <v>Кромочные материалы</v>
      </c>
      <c r="Q666" s="23" t="str">
        <f>VLOOKUP(A666,'ИЗ ОСНОВЫ НОМЕНКЛАТУР'!D:F,3,0)</f>
        <v>Кромка ПВХ Китай</v>
      </c>
      <c r="R666" s="40">
        <f>VLOOKUP(A:A,'ИЗ ОСНОВЫ НОМЕНКЛАТУР'!D:G,4,0)</f>
        <v>69</v>
      </c>
      <c r="S666" s="12" t="str">
        <f>VLOOKUP(A:A,'ИЗ ОСНОВЫ НОМЕНКЛАТУР'!D:H,5,0)</f>
        <v>C</v>
      </c>
      <c r="T666" s="44">
        <f t="shared" si="123"/>
        <v>0</v>
      </c>
      <c r="U666" s="44">
        <f t="shared" si="124"/>
        <v>0</v>
      </c>
      <c r="V666" s="44">
        <f t="shared" si="125"/>
        <v>0</v>
      </c>
      <c r="W666" s="44">
        <f t="shared" si="126"/>
        <v>20700</v>
      </c>
      <c r="X666" s="44">
        <f t="shared" si="127"/>
        <v>0</v>
      </c>
      <c r="Y666" s="44">
        <f t="shared" si="128"/>
        <v>20700</v>
      </c>
      <c r="Z666" s="44">
        <f t="shared" si="129"/>
        <v>40848</v>
      </c>
      <c r="AA666" s="44">
        <f t="shared" si="130"/>
        <v>62100</v>
      </c>
      <c r="AB666" s="44">
        <f t="shared" si="131"/>
        <v>0</v>
      </c>
      <c r="AC666" s="44">
        <f t="shared" si="132"/>
        <v>0</v>
      </c>
      <c r="AD666" s="44">
        <f t="shared" si="133"/>
        <v>58926</v>
      </c>
      <c r="AE666" s="12">
        <f t="shared" si="134"/>
        <v>203274</v>
      </c>
    </row>
    <row r="667" spans="1:31" ht="12.6" hidden="1" customHeight="1" x14ac:dyDescent="0.2">
      <c r="A667" s="26" t="s">
        <v>334</v>
      </c>
      <c r="B667" s="19"/>
      <c r="C667" s="19"/>
      <c r="D667" s="20">
        <v>127</v>
      </c>
      <c r="E667" s="20">
        <v>100</v>
      </c>
      <c r="F667" s="20"/>
      <c r="G667" s="20">
        <v>79</v>
      </c>
      <c r="H667" s="20"/>
      <c r="I667" s="20">
        <v>5000</v>
      </c>
      <c r="J667" s="20">
        <v>552</v>
      </c>
      <c r="K667" s="20">
        <v>600</v>
      </c>
      <c r="L667" s="20">
        <v>88</v>
      </c>
      <c r="M667" s="20">
        <v>800</v>
      </c>
      <c r="N667" s="20">
        <v>303</v>
      </c>
      <c r="O667" s="20">
        <v>7649</v>
      </c>
      <c r="P667" s="23" t="str">
        <f>VLOOKUP(A667,'ИЗ ОСНОВЫ НОМЕНКЛАТУР'!D:E,2,0)</f>
        <v>Кромочные материалы</v>
      </c>
      <c r="Q667" s="23" t="str">
        <f>VLOOKUP(A667,'ИЗ ОСНОВЫ НОМЕНКЛАТУР'!D:F,3,0)</f>
        <v>Кромка ПВХ Китай</v>
      </c>
      <c r="R667" s="40">
        <f>VLOOKUP(A:A,'ИЗ ОСНОВЫ НОМЕНКЛАТУР'!D:G,4,0)</f>
        <v>96.096891074130099</v>
      </c>
      <c r="S667" s="12" t="str">
        <f>VLOOKUP(A:A,'ИЗ ОСНОВЫ НОМЕНКЛАТУР'!D:H,5,0)</f>
        <v>C</v>
      </c>
      <c r="T667" s="44">
        <f t="shared" si="123"/>
        <v>12204.305166414522</v>
      </c>
      <c r="U667" s="44">
        <f t="shared" si="124"/>
        <v>9609.6891074130108</v>
      </c>
      <c r="V667" s="44">
        <f t="shared" si="125"/>
        <v>0</v>
      </c>
      <c r="W667" s="44">
        <f t="shared" si="126"/>
        <v>7591.6543948562776</v>
      </c>
      <c r="X667" s="44">
        <f t="shared" si="127"/>
        <v>0</v>
      </c>
      <c r="Y667" s="44">
        <f t="shared" si="128"/>
        <v>480484.45537065051</v>
      </c>
      <c r="Z667" s="44">
        <f t="shared" si="129"/>
        <v>53045.483872919816</v>
      </c>
      <c r="AA667" s="44">
        <f t="shared" si="130"/>
        <v>57658.134644478057</v>
      </c>
      <c r="AB667" s="44">
        <f t="shared" si="131"/>
        <v>8456.5264145234487</v>
      </c>
      <c r="AC667" s="44">
        <f t="shared" si="132"/>
        <v>76877.512859304086</v>
      </c>
      <c r="AD667" s="44">
        <f t="shared" si="133"/>
        <v>29117.357995461422</v>
      </c>
      <c r="AE667" s="12">
        <f t="shared" si="134"/>
        <v>735045.11982602125</v>
      </c>
    </row>
    <row r="668" spans="1:31" ht="12.6" hidden="1" customHeight="1" x14ac:dyDescent="0.2">
      <c r="A668" s="26" t="s">
        <v>282</v>
      </c>
      <c r="B668" s="19"/>
      <c r="C668" s="19"/>
      <c r="D668" s="20">
        <v>407</v>
      </c>
      <c r="E668" s="20">
        <v>100</v>
      </c>
      <c r="F668" s="20"/>
      <c r="G668" s="20">
        <v>114</v>
      </c>
      <c r="H668" s="20"/>
      <c r="I668" s="20"/>
      <c r="J668" s="20">
        <v>2328</v>
      </c>
      <c r="K668" s="20">
        <v>4800</v>
      </c>
      <c r="L668" s="20">
        <v>21</v>
      </c>
      <c r="M668" s="20">
        <v>700</v>
      </c>
      <c r="N668" s="20">
        <v>232</v>
      </c>
      <c r="O668" s="20">
        <v>8702</v>
      </c>
      <c r="P668" s="23" t="str">
        <f>VLOOKUP(A668,'ИЗ ОСНОВЫ НОМЕНКЛАТУР'!D:E,2,0)</f>
        <v>Кромочные материалы</v>
      </c>
      <c r="Q668" s="23" t="str">
        <f>VLOOKUP(A668,'ИЗ ОСНОВЫ НОМЕНКЛАТУР'!D:F,3,0)</f>
        <v>Кромка ПВХ Китай</v>
      </c>
      <c r="R668" s="40">
        <f>VLOOKUP(A:A,'ИЗ ОСНОВЫ НОМЕНКЛАТУР'!D:G,4,0)</f>
        <v>93.266708586883041</v>
      </c>
      <c r="S668" s="12" t="str">
        <f>VLOOKUP(A:A,'ИЗ ОСНОВЫ НОМЕНКЛАТУР'!D:H,5,0)</f>
        <v>C</v>
      </c>
      <c r="T668" s="44">
        <f t="shared" si="123"/>
        <v>37959.550394861399</v>
      </c>
      <c r="U668" s="44">
        <f t="shared" si="124"/>
        <v>9326.6708586883033</v>
      </c>
      <c r="V668" s="44">
        <f t="shared" si="125"/>
        <v>0</v>
      </c>
      <c r="W668" s="44">
        <f t="shared" si="126"/>
        <v>10632.404778904667</v>
      </c>
      <c r="X668" s="44">
        <f t="shared" si="127"/>
        <v>0</v>
      </c>
      <c r="Y668" s="44">
        <f t="shared" si="128"/>
        <v>0</v>
      </c>
      <c r="Z668" s="44">
        <f t="shared" si="129"/>
        <v>217124.89759026372</v>
      </c>
      <c r="AA668" s="44">
        <f t="shared" si="130"/>
        <v>447680.20121703862</v>
      </c>
      <c r="AB668" s="44">
        <f t="shared" si="131"/>
        <v>1958.6008803245438</v>
      </c>
      <c r="AC668" s="44">
        <f t="shared" si="132"/>
        <v>65286.69601081813</v>
      </c>
      <c r="AD668" s="44">
        <f t="shared" si="133"/>
        <v>21637.876392156864</v>
      </c>
      <c r="AE668" s="12">
        <f t="shared" si="134"/>
        <v>811606.89812305616</v>
      </c>
    </row>
    <row r="669" spans="1:31" ht="12.6" hidden="1" customHeight="1" x14ac:dyDescent="0.2">
      <c r="A669" s="26" t="s">
        <v>307</v>
      </c>
      <c r="B669" s="19"/>
      <c r="C669" s="19"/>
      <c r="D669" s="20"/>
      <c r="E669" s="21"/>
      <c r="F669" s="22"/>
      <c r="G669" s="21"/>
      <c r="H669" s="22"/>
      <c r="I669" s="20">
        <v>5100</v>
      </c>
      <c r="J669" s="20">
        <v>680</v>
      </c>
      <c r="K669" s="20">
        <v>1800</v>
      </c>
      <c r="L669" s="20">
        <v>32</v>
      </c>
      <c r="M669" s="20">
        <v>300</v>
      </c>
      <c r="N669" s="20">
        <v>499</v>
      </c>
      <c r="O669" s="20">
        <v>8411</v>
      </c>
      <c r="P669" s="23" t="str">
        <f>VLOOKUP(A669,'ИЗ ОСНОВЫ НОМЕНКЛАТУР'!D:E,2,0)</f>
        <v>Кромочные материалы</v>
      </c>
      <c r="Q669" s="23" t="str">
        <f>VLOOKUP(A669,'ИЗ ОСНОВЫ НОМЕНКЛАТУР'!D:F,3,0)</f>
        <v>Кромка ПВХ Китай</v>
      </c>
      <c r="R669" s="40">
        <f>VLOOKUP(A:A,'ИЗ ОСНОВЫ НОМЕНКЛАТУР'!D:G,4,0)</f>
        <v>85.366441647597256</v>
      </c>
      <c r="S669" s="12" t="str">
        <f>VLOOKUP(A:A,'ИЗ ОСНОВЫ НОМЕНКЛАТУР'!D:H,5,0)</f>
        <v>C</v>
      </c>
      <c r="T669" s="44">
        <f t="shared" si="123"/>
        <v>0</v>
      </c>
      <c r="U669" s="44">
        <f t="shared" si="124"/>
        <v>0</v>
      </c>
      <c r="V669" s="44">
        <f t="shared" si="125"/>
        <v>0</v>
      </c>
      <c r="W669" s="44">
        <f t="shared" si="126"/>
        <v>0</v>
      </c>
      <c r="X669" s="44">
        <f t="shared" si="127"/>
        <v>0</v>
      </c>
      <c r="Y669" s="44">
        <f t="shared" si="128"/>
        <v>435368.85240274598</v>
      </c>
      <c r="Z669" s="44">
        <f t="shared" si="129"/>
        <v>58049.180320366133</v>
      </c>
      <c r="AA669" s="44">
        <f t="shared" si="130"/>
        <v>153659.59496567506</v>
      </c>
      <c r="AB669" s="44">
        <f t="shared" si="131"/>
        <v>2731.7261327231122</v>
      </c>
      <c r="AC669" s="44">
        <f t="shared" si="132"/>
        <v>25609.932494279175</v>
      </c>
      <c r="AD669" s="44">
        <f t="shared" si="133"/>
        <v>42597.854382151032</v>
      </c>
      <c r="AE669" s="12">
        <f t="shared" si="134"/>
        <v>718017.1406979406</v>
      </c>
    </row>
    <row r="670" spans="1:31" ht="12.6" hidden="1" customHeight="1" x14ac:dyDescent="0.2">
      <c r="A670" s="26" t="s">
        <v>329</v>
      </c>
      <c r="B670" s="19"/>
      <c r="C670" s="19"/>
      <c r="D670" s="20">
        <v>930</v>
      </c>
      <c r="E670" s="20">
        <v>100</v>
      </c>
      <c r="F670" s="20"/>
      <c r="G670" s="20">
        <v>173</v>
      </c>
      <c r="H670" s="20"/>
      <c r="I670" s="20">
        <v>1500</v>
      </c>
      <c r="J670" s="20">
        <v>2488</v>
      </c>
      <c r="K670" s="20">
        <v>2700</v>
      </c>
      <c r="L670" s="20"/>
      <c r="M670" s="20"/>
      <c r="N670" s="20">
        <v>1298</v>
      </c>
      <c r="O670" s="20">
        <v>9189</v>
      </c>
      <c r="P670" s="23" t="str">
        <f>VLOOKUP(A670,'ИЗ ОСНОВЫ НОМЕНКЛАТУР'!D:E,2,0)</f>
        <v>Кромочные материалы</v>
      </c>
      <c r="Q670" s="23" t="str">
        <f>VLOOKUP(A670,'ИЗ ОСНОВЫ НОМЕНКЛАТУР'!D:F,3,0)</f>
        <v>Кромка ПВХ Китай</v>
      </c>
      <c r="R670" s="40">
        <f>VLOOKUP(A:A,'ИЗ ОСНОВЫ НОМЕНКЛАТУР'!D:G,4,0)</f>
        <v>92.068707037643208</v>
      </c>
      <c r="S670" s="12" t="str">
        <f>VLOOKUP(A:A,'ИЗ ОСНОВЫ НОМЕНКЛАТУР'!D:H,5,0)</f>
        <v>C</v>
      </c>
      <c r="T670" s="44">
        <f t="shared" si="123"/>
        <v>85623.897545008178</v>
      </c>
      <c r="U670" s="44">
        <f t="shared" si="124"/>
        <v>9206.8707037643217</v>
      </c>
      <c r="V670" s="44">
        <f t="shared" si="125"/>
        <v>0</v>
      </c>
      <c r="W670" s="44">
        <f t="shared" si="126"/>
        <v>15927.886317512275</v>
      </c>
      <c r="X670" s="44">
        <f t="shared" si="127"/>
        <v>0</v>
      </c>
      <c r="Y670" s="44">
        <f t="shared" si="128"/>
        <v>138103.0605564648</v>
      </c>
      <c r="Z670" s="44">
        <f t="shared" si="129"/>
        <v>229066.94310965631</v>
      </c>
      <c r="AA670" s="44">
        <f t="shared" si="130"/>
        <v>248585.50900163667</v>
      </c>
      <c r="AB670" s="44">
        <f t="shared" si="131"/>
        <v>0</v>
      </c>
      <c r="AC670" s="44">
        <f t="shared" si="132"/>
        <v>0</v>
      </c>
      <c r="AD670" s="44">
        <f t="shared" si="133"/>
        <v>119505.18173486089</v>
      </c>
      <c r="AE670" s="12">
        <f t="shared" si="134"/>
        <v>846019.34896890342</v>
      </c>
    </row>
    <row r="671" spans="1:31" ht="12.6" hidden="1" customHeight="1" x14ac:dyDescent="0.2">
      <c r="A671" s="26" t="s">
        <v>292</v>
      </c>
      <c r="B671" s="19"/>
      <c r="C671" s="19"/>
      <c r="D671" s="20">
        <v>754</v>
      </c>
      <c r="E671" s="20">
        <v>100</v>
      </c>
      <c r="F671" s="20"/>
      <c r="G671" s="20">
        <v>250</v>
      </c>
      <c r="H671" s="20"/>
      <c r="I671" s="20">
        <v>4200</v>
      </c>
      <c r="J671" s="20">
        <v>176</v>
      </c>
      <c r="K671" s="20">
        <v>1900</v>
      </c>
      <c r="L671" s="20">
        <v>27</v>
      </c>
      <c r="M671" s="20">
        <v>100</v>
      </c>
      <c r="N671" s="20">
        <v>79</v>
      </c>
      <c r="O671" s="20">
        <v>7586</v>
      </c>
      <c r="P671" s="23" t="str">
        <f>VLOOKUP(A671,'ИЗ ОСНОВЫ НОМЕНКЛАТУР'!D:E,2,0)</f>
        <v>Кромочные материалы</v>
      </c>
      <c r="Q671" s="23" t="str">
        <f>VLOOKUP(A671,'ИЗ ОСНОВЫ НОМЕНКЛАТУР'!D:F,3,0)</f>
        <v>Кромка ПВХ Китай</v>
      </c>
      <c r="R671" s="40">
        <f>VLOOKUP(A:A,'ИЗ ОСНОВЫ НОМЕНКЛАТУР'!D:G,4,0)</f>
        <v>92.124108416547784</v>
      </c>
      <c r="S671" s="12" t="str">
        <f>VLOOKUP(A:A,'ИЗ ОСНОВЫ НОМЕНКЛАТУР'!D:H,5,0)</f>
        <v>C</v>
      </c>
      <c r="T671" s="44">
        <f t="shared" si="123"/>
        <v>69461.577746077033</v>
      </c>
      <c r="U671" s="44">
        <f t="shared" si="124"/>
        <v>9212.4108416547788</v>
      </c>
      <c r="V671" s="44">
        <f t="shared" si="125"/>
        <v>0</v>
      </c>
      <c r="W671" s="44">
        <f t="shared" si="126"/>
        <v>23031.027104136945</v>
      </c>
      <c r="X671" s="44">
        <f t="shared" si="127"/>
        <v>0</v>
      </c>
      <c r="Y671" s="44">
        <f t="shared" si="128"/>
        <v>386921.25534950069</v>
      </c>
      <c r="Z671" s="44">
        <f t="shared" si="129"/>
        <v>16213.843081312411</v>
      </c>
      <c r="AA671" s="44">
        <f t="shared" si="130"/>
        <v>175035.80599144078</v>
      </c>
      <c r="AB671" s="44">
        <f t="shared" si="131"/>
        <v>2487.35092724679</v>
      </c>
      <c r="AC671" s="44">
        <f t="shared" si="132"/>
        <v>9212.4108416547788</v>
      </c>
      <c r="AD671" s="44">
        <f t="shared" si="133"/>
        <v>7277.8045649072747</v>
      </c>
      <c r="AE671" s="12">
        <f t="shared" si="134"/>
        <v>698853.48644793138</v>
      </c>
    </row>
    <row r="672" spans="1:31" ht="12.6" hidden="1" customHeight="1" x14ac:dyDescent="0.2">
      <c r="A672" s="26" t="s">
        <v>289</v>
      </c>
      <c r="B672" s="19"/>
      <c r="C672" s="19"/>
      <c r="D672" s="20">
        <v>31</v>
      </c>
      <c r="E672" s="21"/>
      <c r="F672" s="22"/>
      <c r="G672" s="20">
        <v>95</v>
      </c>
      <c r="H672" s="20"/>
      <c r="I672" s="20">
        <v>3000</v>
      </c>
      <c r="J672" s="20">
        <v>149</v>
      </c>
      <c r="K672" s="20">
        <v>900</v>
      </c>
      <c r="L672" s="20">
        <v>31</v>
      </c>
      <c r="M672" s="20">
        <v>400</v>
      </c>
      <c r="N672" s="20">
        <v>1127</v>
      </c>
      <c r="O672" s="20">
        <v>5733</v>
      </c>
      <c r="P672" s="23" t="str">
        <f>VLOOKUP(A672,'ИЗ ОСНОВЫ НОМЕНКЛАТУР'!D:E,2,0)</f>
        <v>Кромочные материалы</v>
      </c>
      <c r="Q672" s="23" t="str">
        <f>VLOOKUP(A672,'ИЗ ОСНОВЫ НОМЕНКЛАТУР'!D:F,3,0)</f>
        <v>Кромка ПВХ Китай</v>
      </c>
      <c r="R672" s="40">
        <f>VLOOKUP(A:A,'ИЗ ОСНОВЫ НОМЕНКЛАТУР'!D:G,4,0)</f>
        <v>91.953420721476505</v>
      </c>
      <c r="S672" s="12" t="str">
        <f>VLOOKUP(A:A,'ИЗ ОСНОВЫ НОМЕНКЛАТУР'!D:H,5,0)</f>
        <v>C</v>
      </c>
      <c r="T672" s="44">
        <f t="shared" si="123"/>
        <v>2850.5560423657716</v>
      </c>
      <c r="U672" s="44">
        <f t="shared" si="124"/>
        <v>0</v>
      </c>
      <c r="V672" s="44">
        <f t="shared" si="125"/>
        <v>0</v>
      </c>
      <c r="W672" s="44">
        <f t="shared" si="126"/>
        <v>8735.5749685402679</v>
      </c>
      <c r="X672" s="44">
        <f t="shared" si="127"/>
        <v>0</v>
      </c>
      <c r="Y672" s="44">
        <f t="shared" si="128"/>
        <v>275860.26216442953</v>
      </c>
      <c r="Z672" s="44">
        <f t="shared" si="129"/>
        <v>13701.059687499999</v>
      </c>
      <c r="AA672" s="44">
        <f t="shared" si="130"/>
        <v>82758.078649328847</v>
      </c>
      <c r="AB672" s="44">
        <f t="shared" si="131"/>
        <v>2850.5560423657716</v>
      </c>
      <c r="AC672" s="44">
        <f t="shared" si="132"/>
        <v>36781.368288590602</v>
      </c>
      <c r="AD672" s="44">
        <f t="shared" si="133"/>
        <v>103631.50515310402</v>
      </c>
      <c r="AE672" s="12">
        <f t="shared" si="134"/>
        <v>527168.96099622478</v>
      </c>
    </row>
    <row r="673" spans="1:31" ht="12.6" hidden="1" customHeight="1" x14ac:dyDescent="0.2">
      <c r="A673" s="26" t="s">
        <v>339</v>
      </c>
      <c r="B673" s="19"/>
      <c r="C673" s="19"/>
      <c r="D673" s="20">
        <v>1105</v>
      </c>
      <c r="E673" s="20">
        <v>100</v>
      </c>
      <c r="F673" s="20"/>
      <c r="G673" s="21"/>
      <c r="H673" s="22"/>
      <c r="I673" s="20">
        <v>3000</v>
      </c>
      <c r="J673" s="20">
        <v>1710</v>
      </c>
      <c r="K673" s="20">
        <v>3900</v>
      </c>
      <c r="L673" s="20"/>
      <c r="M673" s="20">
        <v>1100</v>
      </c>
      <c r="N673" s="20">
        <v>445</v>
      </c>
      <c r="O673" s="20">
        <v>11360</v>
      </c>
      <c r="P673" s="23" t="str">
        <f>VLOOKUP(A673,'ИЗ ОСНОВЫ НОМЕНКЛАТУР'!D:E,2,0)</f>
        <v>Кромочные материалы</v>
      </c>
      <c r="Q673" s="23" t="str">
        <f>VLOOKUP(A673,'ИЗ ОСНОВЫ НОМЕНКЛАТУР'!D:F,3,0)</f>
        <v>Кромка ПВХ Китай</v>
      </c>
      <c r="R673" s="40">
        <f>VLOOKUP(A:A,'ИЗ ОСНОВЫ НОМЕНКЛАТУР'!D:G,4,0)</f>
        <v>69.789999999999992</v>
      </c>
      <c r="S673" s="12" t="str">
        <f>VLOOKUP(A:A,'ИЗ ОСНОВЫ НОМЕНКЛАТУР'!D:H,5,0)</f>
        <v>C</v>
      </c>
      <c r="T673" s="44">
        <f t="shared" si="123"/>
        <v>77117.95</v>
      </c>
      <c r="U673" s="44">
        <f t="shared" si="124"/>
        <v>6978.9999999999991</v>
      </c>
      <c r="V673" s="44">
        <f t="shared" si="125"/>
        <v>0</v>
      </c>
      <c r="W673" s="44">
        <f t="shared" si="126"/>
        <v>0</v>
      </c>
      <c r="X673" s="44">
        <f t="shared" si="127"/>
        <v>0</v>
      </c>
      <c r="Y673" s="44">
        <f t="shared" si="128"/>
        <v>209369.99999999997</v>
      </c>
      <c r="Z673" s="44">
        <f t="shared" si="129"/>
        <v>119340.89999999998</v>
      </c>
      <c r="AA673" s="44">
        <f t="shared" si="130"/>
        <v>272180.99999999994</v>
      </c>
      <c r="AB673" s="44">
        <f t="shared" si="131"/>
        <v>0</v>
      </c>
      <c r="AC673" s="44">
        <f t="shared" si="132"/>
        <v>76768.999999999985</v>
      </c>
      <c r="AD673" s="44">
        <f t="shared" si="133"/>
        <v>31056.549999999996</v>
      </c>
      <c r="AE673" s="12">
        <f t="shared" si="134"/>
        <v>792814.39999999991</v>
      </c>
    </row>
    <row r="674" spans="1:31" ht="12.6" hidden="1" customHeight="1" x14ac:dyDescent="0.2">
      <c r="A674" s="26" t="s">
        <v>347</v>
      </c>
      <c r="B674" s="19"/>
      <c r="C674" s="19"/>
      <c r="D674" s="20">
        <v>482</v>
      </c>
      <c r="E674" s="20">
        <v>100</v>
      </c>
      <c r="F674" s="20"/>
      <c r="G674" s="21"/>
      <c r="H674" s="22"/>
      <c r="I674" s="20">
        <v>4100</v>
      </c>
      <c r="J674" s="20">
        <v>894</v>
      </c>
      <c r="K674" s="20">
        <v>1100</v>
      </c>
      <c r="L674" s="20">
        <v>50</v>
      </c>
      <c r="M674" s="20">
        <v>1100</v>
      </c>
      <c r="N674" s="20">
        <v>284</v>
      </c>
      <c r="O674" s="20">
        <v>8110</v>
      </c>
      <c r="P674" s="23" t="str">
        <f>VLOOKUP(A674,'ИЗ ОСНОВЫ НОМЕНКЛАТУР'!D:E,2,0)</f>
        <v>Кромочные материалы</v>
      </c>
      <c r="Q674" s="23" t="str">
        <f>VLOOKUP(A674,'ИЗ ОСНОВЫ НОМЕНКЛАТУР'!D:F,3,0)</f>
        <v>Кромка ПВХ Китай</v>
      </c>
      <c r="R674" s="40">
        <f>VLOOKUP(A:A,'ИЗ ОСНОВЫ НОМЕНКЛАТУР'!D:G,4,0)</f>
        <v>86.633138075313809</v>
      </c>
      <c r="S674" s="12" t="str">
        <f>VLOOKUP(A:A,'ИЗ ОСНОВЫ НОМЕНКЛАТУР'!D:H,5,0)</f>
        <v>C</v>
      </c>
      <c r="T674" s="44">
        <f t="shared" si="123"/>
        <v>41757.172552301257</v>
      </c>
      <c r="U674" s="44">
        <f t="shared" si="124"/>
        <v>8663.31380753138</v>
      </c>
      <c r="V674" s="44">
        <f t="shared" si="125"/>
        <v>0</v>
      </c>
      <c r="W674" s="44">
        <f t="shared" si="126"/>
        <v>0</v>
      </c>
      <c r="X674" s="44">
        <f t="shared" si="127"/>
        <v>0</v>
      </c>
      <c r="Y674" s="44">
        <f t="shared" si="128"/>
        <v>355195.86610878661</v>
      </c>
      <c r="Z674" s="44">
        <f t="shared" si="129"/>
        <v>77450.025439330551</v>
      </c>
      <c r="AA674" s="44">
        <f t="shared" si="130"/>
        <v>95296.451882845184</v>
      </c>
      <c r="AB674" s="44">
        <f t="shared" si="131"/>
        <v>4331.65690376569</v>
      </c>
      <c r="AC674" s="44">
        <f t="shared" si="132"/>
        <v>95296.451882845184</v>
      </c>
      <c r="AD674" s="44">
        <f t="shared" si="133"/>
        <v>24603.811213389123</v>
      </c>
      <c r="AE674" s="12">
        <f t="shared" si="134"/>
        <v>702594.74979079503</v>
      </c>
    </row>
    <row r="675" spans="1:31" ht="12.6" hidden="1" customHeight="1" x14ac:dyDescent="0.2">
      <c r="A675" s="26" t="s">
        <v>337</v>
      </c>
      <c r="B675" s="19"/>
      <c r="C675" s="19"/>
      <c r="D675" s="20">
        <v>160</v>
      </c>
      <c r="E675" s="20">
        <v>100</v>
      </c>
      <c r="F675" s="20"/>
      <c r="G675" s="21"/>
      <c r="H675" s="22"/>
      <c r="I675" s="20">
        <v>14900</v>
      </c>
      <c r="J675" s="20">
        <v>1311</v>
      </c>
      <c r="K675" s="20">
        <v>1800</v>
      </c>
      <c r="L675" s="20">
        <v>57</v>
      </c>
      <c r="M675" s="20">
        <v>100</v>
      </c>
      <c r="N675" s="20">
        <v>402</v>
      </c>
      <c r="O675" s="20">
        <v>18830</v>
      </c>
      <c r="P675" s="23" t="str">
        <f>VLOOKUP(A675,'ИЗ ОСНОВЫ НОМЕНКЛАТУР'!D:E,2,0)</f>
        <v>Кромочные материалы</v>
      </c>
      <c r="Q675" s="23" t="str">
        <f>VLOOKUP(A675,'ИЗ ОСНОВЫ НОМЕНКЛАТУР'!D:F,3,0)</f>
        <v>Кромка ПВХ Китай</v>
      </c>
      <c r="R675" s="40">
        <f>VLOOKUP(A:A,'ИЗ ОСНОВЫ НОМЕНКЛАТУР'!D:G,4,0)</f>
        <v>98.541154929577473</v>
      </c>
      <c r="S675" s="12" t="str">
        <f>VLOOKUP(A:A,'ИЗ ОСНОВЫ НОМЕНКЛАТУР'!D:H,5,0)</f>
        <v>C</v>
      </c>
      <c r="T675" s="44">
        <f t="shared" si="123"/>
        <v>15766.584788732396</v>
      </c>
      <c r="U675" s="44">
        <f t="shared" si="124"/>
        <v>9854.1154929577478</v>
      </c>
      <c r="V675" s="44">
        <f t="shared" si="125"/>
        <v>0</v>
      </c>
      <c r="W675" s="44">
        <f t="shared" si="126"/>
        <v>0</v>
      </c>
      <c r="X675" s="44">
        <f t="shared" si="127"/>
        <v>0</v>
      </c>
      <c r="Y675" s="44">
        <f t="shared" si="128"/>
        <v>1468263.2084507043</v>
      </c>
      <c r="Z675" s="44">
        <f t="shared" si="129"/>
        <v>129187.45411267607</v>
      </c>
      <c r="AA675" s="44">
        <f t="shared" si="130"/>
        <v>177374.07887323946</v>
      </c>
      <c r="AB675" s="44">
        <f t="shared" si="131"/>
        <v>5616.8458309859161</v>
      </c>
      <c r="AC675" s="44">
        <f t="shared" si="132"/>
        <v>9854.1154929577478</v>
      </c>
      <c r="AD675" s="44">
        <f t="shared" si="133"/>
        <v>39613.544281690141</v>
      </c>
      <c r="AE675" s="12">
        <f t="shared" si="134"/>
        <v>1855529.9473239435</v>
      </c>
    </row>
    <row r="676" spans="1:31" ht="12.6" hidden="1" customHeight="1" x14ac:dyDescent="0.2">
      <c r="A676" s="26" t="s">
        <v>4307</v>
      </c>
      <c r="B676" s="19"/>
      <c r="C676" s="19"/>
      <c r="D676" s="20"/>
      <c r="E676" s="21"/>
      <c r="F676" s="22"/>
      <c r="G676" s="21"/>
      <c r="H676" s="22"/>
      <c r="I676" s="20">
        <v>600</v>
      </c>
      <c r="J676" s="20">
        <v>300</v>
      </c>
      <c r="K676" s="20">
        <v>1200</v>
      </c>
      <c r="L676" s="20"/>
      <c r="M676" s="20"/>
      <c r="N676" s="20"/>
      <c r="O676" s="20">
        <v>2100</v>
      </c>
      <c r="P676" s="23" t="str">
        <f>VLOOKUP(A676,'ИЗ ОСНОВЫ НОМЕНКЛАТУР'!D:E,2,0)</f>
        <v>Кромочные материалы</v>
      </c>
      <c r="Q676" s="23" t="str">
        <f>VLOOKUP(A676,'ИЗ ОСНОВЫ НОМЕНКЛАТУР'!D:F,3,0)</f>
        <v>Кромка ПВХ Китай</v>
      </c>
      <c r="R676" s="40">
        <f>VLOOKUP(A:A,'ИЗ ОСНОВЫ НОМЕНКЛАТУР'!D:G,4,0)</f>
        <v>75.599999999999994</v>
      </c>
      <c r="S676" s="12" t="str">
        <f>VLOOKUP(A:A,'ИЗ ОСНОВЫ НОМЕНКЛАТУР'!D:H,5,0)</f>
        <v>C</v>
      </c>
      <c r="T676" s="44">
        <f t="shared" si="123"/>
        <v>0</v>
      </c>
      <c r="U676" s="44">
        <f t="shared" si="124"/>
        <v>0</v>
      </c>
      <c r="V676" s="44">
        <f t="shared" si="125"/>
        <v>0</v>
      </c>
      <c r="W676" s="44">
        <f t="shared" si="126"/>
        <v>0</v>
      </c>
      <c r="X676" s="44">
        <f t="shared" si="127"/>
        <v>0</v>
      </c>
      <c r="Y676" s="44">
        <f t="shared" si="128"/>
        <v>45360</v>
      </c>
      <c r="Z676" s="44">
        <f t="shared" si="129"/>
        <v>22680</v>
      </c>
      <c r="AA676" s="44">
        <f t="shared" si="130"/>
        <v>90720</v>
      </c>
      <c r="AB676" s="44">
        <f t="shared" si="131"/>
        <v>0</v>
      </c>
      <c r="AC676" s="44">
        <f t="shared" si="132"/>
        <v>0</v>
      </c>
      <c r="AD676" s="44">
        <f t="shared" si="133"/>
        <v>0</v>
      </c>
      <c r="AE676" s="12">
        <f t="shared" si="134"/>
        <v>158760</v>
      </c>
    </row>
    <row r="677" spans="1:31" ht="12.6" hidden="1" customHeight="1" x14ac:dyDescent="0.2">
      <c r="A677" s="26" t="s">
        <v>4308</v>
      </c>
      <c r="B677" s="19"/>
      <c r="C677" s="19"/>
      <c r="D677" s="20"/>
      <c r="E677" s="21"/>
      <c r="F677" s="22"/>
      <c r="G677" s="21"/>
      <c r="H677" s="22"/>
      <c r="I677" s="20"/>
      <c r="J677" s="20">
        <v>900</v>
      </c>
      <c r="K677" s="20">
        <v>1200</v>
      </c>
      <c r="L677" s="20"/>
      <c r="M677" s="20"/>
      <c r="N677" s="20"/>
      <c r="O677" s="20">
        <v>2100</v>
      </c>
      <c r="P677" s="23" t="str">
        <f>VLOOKUP(A677,'ИЗ ОСНОВЫ НОМЕНКЛАТУР'!D:E,2,0)</f>
        <v>Кромочные материалы</v>
      </c>
      <c r="Q677" s="23" t="str">
        <f>VLOOKUP(A677,'ИЗ ОСНОВЫ НОМЕНКЛАТУР'!D:F,3,0)</f>
        <v>Кромка ПВХ Китай</v>
      </c>
      <c r="R677" s="40">
        <f>VLOOKUP(A:A,'ИЗ ОСНОВЫ НОМЕНКЛАТУР'!D:G,4,0)</f>
        <v>75.599999999999994</v>
      </c>
      <c r="S677" s="12" t="str">
        <f>VLOOKUP(A:A,'ИЗ ОСНОВЫ НОМЕНКЛАТУР'!D:H,5,0)</f>
        <v>C</v>
      </c>
      <c r="T677" s="44">
        <f t="shared" si="123"/>
        <v>0</v>
      </c>
      <c r="U677" s="44">
        <f t="shared" si="124"/>
        <v>0</v>
      </c>
      <c r="V677" s="44">
        <f t="shared" si="125"/>
        <v>0</v>
      </c>
      <c r="W677" s="44">
        <f t="shared" si="126"/>
        <v>0</v>
      </c>
      <c r="X677" s="44">
        <f t="shared" si="127"/>
        <v>0</v>
      </c>
      <c r="Y677" s="44">
        <f t="shared" si="128"/>
        <v>0</v>
      </c>
      <c r="Z677" s="44">
        <f t="shared" si="129"/>
        <v>68040</v>
      </c>
      <c r="AA677" s="44">
        <f t="shared" si="130"/>
        <v>90720</v>
      </c>
      <c r="AB677" s="44">
        <f t="shared" si="131"/>
        <v>0</v>
      </c>
      <c r="AC677" s="44">
        <f t="shared" si="132"/>
        <v>0</v>
      </c>
      <c r="AD677" s="44">
        <f t="shared" si="133"/>
        <v>0</v>
      </c>
      <c r="AE677" s="12">
        <f t="shared" si="134"/>
        <v>158760</v>
      </c>
    </row>
    <row r="678" spans="1:31" ht="12.6" hidden="1" customHeight="1" x14ac:dyDescent="0.2">
      <c r="A678" s="26" t="s">
        <v>357</v>
      </c>
      <c r="B678" s="19"/>
      <c r="C678" s="19"/>
      <c r="D678" s="20"/>
      <c r="E678" s="21"/>
      <c r="F678" s="22"/>
      <c r="G678" s="21"/>
      <c r="H678" s="22"/>
      <c r="I678" s="20">
        <v>1500</v>
      </c>
      <c r="J678" s="20">
        <v>595</v>
      </c>
      <c r="K678" s="20">
        <v>900</v>
      </c>
      <c r="L678" s="20"/>
      <c r="M678" s="20"/>
      <c r="N678" s="20"/>
      <c r="O678" s="20">
        <v>2995</v>
      </c>
      <c r="P678" s="23" t="str">
        <f>VLOOKUP(A678,'ИЗ ОСНОВЫ НОМЕНКЛАТУР'!D:E,2,0)</f>
        <v>Кромочные материалы</v>
      </c>
      <c r="Q678" s="23" t="str">
        <f>VLOOKUP(A678,'ИЗ ОСНОВЫ НОМЕНКЛАТУР'!D:F,3,0)</f>
        <v>Кромка ПВХ Китай</v>
      </c>
      <c r="R678" s="40">
        <f>VLOOKUP(A:A,'ИЗ ОСНОВЫ НОМЕНКЛАТУР'!D:G,4,0)</f>
        <v>65.7</v>
      </c>
      <c r="S678" s="12" t="str">
        <f>VLOOKUP(A:A,'ИЗ ОСНОВЫ НОМЕНКЛАТУР'!D:H,5,0)</f>
        <v>C</v>
      </c>
      <c r="T678" s="44">
        <f t="shared" si="123"/>
        <v>0</v>
      </c>
      <c r="U678" s="44">
        <f t="shared" si="124"/>
        <v>0</v>
      </c>
      <c r="V678" s="44">
        <f t="shared" si="125"/>
        <v>0</v>
      </c>
      <c r="W678" s="44">
        <f t="shared" si="126"/>
        <v>0</v>
      </c>
      <c r="X678" s="44">
        <f t="shared" si="127"/>
        <v>0</v>
      </c>
      <c r="Y678" s="44">
        <f t="shared" si="128"/>
        <v>98550</v>
      </c>
      <c r="Z678" s="44">
        <f t="shared" si="129"/>
        <v>39091.5</v>
      </c>
      <c r="AA678" s="44">
        <f t="shared" si="130"/>
        <v>59130</v>
      </c>
      <c r="AB678" s="44">
        <f t="shared" si="131"/>
        <v>0</v>
      </c>
      <c r="AC678" s="44">
        <f t="shared" si="132"/>
        <v>0</v>
      </c>
      <c r="AD678" s="44">
        <f t="shared" si="133"/>
        <v>0</v>
      </c>
      <c r="AE678" s="12">
        <f t="shared" si="134"/>
        <v>196771.5</v>
      </c>
    </row>
    <row r="679" spans="1:31" ht="12.6" hidden="1" customHeight="1" x14ac:dyDescent="0.2">
      <c r="A679" s="26" t="s">
        <v>273</v>
      </c>
      <c r="B679" s="19"/>
      <c r="C679" s="19"/>
      <c r="D679" s="20">
        <v>302</v>
      </c>
      <c r="E679" s="20">
        <v>100</v>
      </c>
      <c r="F679" s="20"/>
      <c r="G679" s="21"/>
      <c r="H679" s="22"/>
      <c r="I679" s="20"/>
      <c r="J679" s="20">
        <v>62</v>
      </c>
      <c r="K679" s="20"/>
      <c r="L679" s="20">
        <v>35</v>
      </c>
      <c r="M679" s="20">
        <v>1000</v>
      </c>
      <c r="N679" s="20"/>
      <c r="O679" s="20">
        <v>1499</v>
      </c>
      <c r="P679" s="23" t="str">
        <f>VLOOKUP(A679,'ИЗ ОСНОВЫ НОМЕНКЛАТУР'!D:E,2,0)</f>
        <v>Кромочные материалы</v>
      </c>
      <c r="Q679" s="23" t="str">
        <f>VLOOKUP(A679,'ИЗ ОСНОВЫ НОМЕНКЛАТУР'!D:F,3,0)</f>
        <v>Кромка ПВХ Китай</v>
      </c>
      <c r="R679" s="40">
        <f>VLOOKUP(A:A,'ИЗ ОСНОВЫ НОМЕНКЛАТУР'!D:G,4,0)</f>
        <v>76.458278452266569</v>
      </c>
      <c r="S679" s="12" t="str">
        <f>VLOOKUP(A:A,'ИЗ ОСНОВЫ НОМЕНКЛАТУР'!D:H,5,0)</f>
        <v>B</v>
      </c>
      <c r="T679" s="44">
        <f t="shared" si="123"/>
        <v>23090.400092584503</v>
      </c>
      <c r="U679" s="44">
        <f t="shared" si="124"/>
        <v>7645.8278452266568</v>
      </c>
      <c r="V679" s="44">
        <f t="shared" si="125"/>
        <v>0</v>
      </c>
      <c r="W679" s="44">
        <f t="shared" si="126"/>
        <v>0</v>
      </c>
      <c r="X679" s="44">
        <f t="shared" si="127"/>
        <v>0</v>
      </c>
      <c r="Y679" s="44">
        <f t="shared" si="128"/>
        <v>0</v>
      </c>
      <c r="Z679" s="44">
        <f t="shared" si="129"/>
        <v>4740.4132640405269</v>
      </c>
      <c r="AA679" s="44">
        <f t="shared" si="130"/>
        <v>0</v>
      </c>
      <c r="AB679" s="44">
        <f t="shared" si="131"/>
        <v>2676.0397458293301</v>
      </c>
      <c r="AC679" s="44">
        <f t="shared" si="132"/>
        <v>76458.278452266575</v>
      </c>
      <c r="AD679" s="44">
        <f t="shared" si="133"/>
        <v>0</v>
      </c>
      <c r="AE679" s="12">
        <f t="shared" si="134"/>
        <v>114610.95939994759</v>
      </c>
    </row>
    <row r="680" spans="1:31" ht="12.6" hidden="1" customHeight="1" x14ac:dyDescent="0.2">
      <c r="A680" s="26" t="s">
        <v>447</v>
      </c>
      <c r="B680" s="19"/>
      <c r="C680" s="19"/>
      <c r="D680" s="20"/>
      <c r="E680" s="21"/>
      <c r="F680" s="22"/>
      <c r="G680" s="20">
        <v>103</v>
      </c>
      <c r="H680" s="20"/>
      <c r="I680" s="20"/>
      <c r="J680" s="20"/>
      <c r="K680" s="20"/>
      <c r="L680" s="20"/>
      <c r="M680" s="20"/>
      <c r="N680" s="20"/>
      <c r="O680" s="20">
        <v>103</v>
      </c>
      <c r="P680" s="23" t="str">
        <f>VLOOKUP(A680,'ИЗ ОСНОВЫ НОМЕНКЛАТУР'!D:E,2,0)</f>
        <v>Кромочные материалы</v>
      </c>
      <c r="Q680" s="23" t="str">
        <f>VLOOKUP(A680,'ИЗ ОСНОВЫ НОМЕНКЛАТУР'!D:F,3,0)</f>
        <v>Кромка ПВХ Казахстан</v>
      </c>
      <c r="R680" s="40">
        <f>VLOOKUP(A:A,'ИЗ ОСНОВЫ НОМЕНКЛАТУР'!D:G,4,0)</f>
        <v>110</v>
      </c>
      <c r="S680" s="12" t="str">
        <f>VLOOKUP(A:A,'ИЗ ОСНОВЫ НОМЕНКЛАТУР'!D:H,5,0)</f>
        <v>B</v>
      </c>
      <c r="T680" s="44">
        <f t="shared" si="123"/>
        <v>0</v>
      </c>
      <c r="U680" s="44">
        <f t="shared" si="124"/>
        <v>0</v>
      </c>
      <c r="V680" s="44">
        <f t="shared" si="125"/>
        <v>0</v>
      </c>
      <c r="W680" s="44">
        <f t="shared" si="126"/>
        <v>11330</v>
      </c>
      <c r="X680" s="44">
        <f t="shared" si="127"/>
        <v>0</v>
      </c>
      <c r="Y680" s="44">
        <f t="shared" si="128"/>
        <v>0</v>
      </c>
      <c r="Z680" s="44">
        <f t="shared" si="129"/>
        <v>0</v>
      </c>
      <c r="AA680" s="44">
        <f t="shared" si="130"/>
        <v>0</v>
      </c>
      <c r="AB680" s="44">
        <f t="shared" si="131"/>
        <v>0</v>
      </c>
      <c r="AC680" s="44">
        <f t="shared" si="132"/>
        <v>0</v>
      </c>
      <c r="AD680" s="44">
        <f t="shared" si="133"/>
        <v>0</v>
      </c>
      <c r="AE680" s="12">
        <f t="shared" si="134"/>
        <v>11330</v>
      </c>
    </row>
    <row r="681" spans="1:31" ht="12.6" hidden="1" customHeight="1" x14ac:dyDescent="0.2">
      <c r="A681" s="26" t="s">
        <v>280</v>
      </c>
      <c r="B681" s="19"/>
      <c r="C681" s="19"/>
      <c r="D681" s="20"/>
      <c r="E681" s="21"/>
      <c r="F681" s="22"/>
      <c r="G681" s="20">
        <v>200</v>
      </c>
      <c r="H681" s="20"/>
      <c r="I681" s="20">
        <v>57200</v>
      </c>
      <c r="J681" s="20">
        <v>1310</v>
      </c>
      <c r="K681" s="20">
        <v>17600</v>
      </c>
      <c r="L681" s="20"/>
      <c r="M681" s="20">
        <v>600</v>
      </c>
      <c r="N681" s="20">
        <v>866</v>
      </c>
      <c r="O681" s="20">
        <v>77776</v>
      </c>
      <c r="P681" s="23" t="str">
        <f>VLOOKUP(A681,'ИЗ ОСНОВЫ НОМЕНКЛАТУР'!D:E,2,0)</f>
        <v>Кромочные материалы</v>
      </c>
      <c r="Q681" s="23" t="str">
        <f>VLOOKUP(A681,'ИЗ ОСНОВЫ НОМЕНКЛАТУР'!D:F,3,0)</f>
        <v>Кромка ПВХ Китай</v>
      </c>
      <c r="R681" s="40">
        <f>VLOOKUP(A:A,'ИЗ ОСНОВЫ НОМЕНКЛАТУР'!D:G,4,0)</f>
        <v>64.299422598307615</v>
      </c>
      <c r="S681" s="12" t="str">
        <f>VLOOKUP(A:A,'ИЗ ОСНОВЫ НОМЕНКЛАТУР'!D:H,5,0)</f>
        <v>B</v>
      </c>
      <c r="T681" s="44">
        <f t="shared" si="123"/>
        <v>0</v>
      </c>
      <c r="U681" s="44">
        <f t="shared" si="124"/>
        <v>0</v>
      </c>
      <c r="V681" s="44">
        <f t="shared" si="125"/>
        <v>0</v>
      </c>
      <c r="W681" s="44">
        <f t="shared" si="126"/>
        <v>12859.884519661522</v>
      </c>
      <c r="X681" s="44">
        <f t="shared" si="127"/>
        <v>0</v>
      </c>
      <c r="Y681" s="44">
        <f t="shared" si="128"/>
        <v>3677926.9726231955</v>
      </c>
      <c r="Z681" s="44">
        <f t="shared" si="129"/>
        <v>84232.243603782976</v>
      </c>
      <c r="AA681" s="44">
        <f t="shared" si="130"/>
        <v>1131669.837730214</v>
      </c>
      <c r="AB681" s="44">
        <f t="shared" si="131"/>
        <v>0</v>
      </c>
      <c r="AC681" s="44">
        <f t="shared" si="132"/>
        <v>38579.653558984566</v>
      </c>
      <c r="AD681" s="44">
        <f t="shared" si="133"/>
        <v>55683.299970134394</v>
      </c>
      <c r="AE681" s="12">
        <f t="shared" si="134"/>
        <v>5000951.8920059726</v>
      </c>
    </row>
    <row r="682" spans="1:31" ht="12.6" hidden="1" customHeight="1" x14ac:dyDescent="0.2">
      <c r="A682" s="26" t="s">
        <v>312</v>
      </c>
      <c r="B682" s="19"/>
      <c r="C682" s="19"/>
      <c r="D682" s="20"/>
      <c r="E682" s="21"/>
      <c r="F682" s="22"/>
      <c r="G682" s="21"/>
      <c r="H682" s="22"/>
      <c r="I682" s="20">
        <v>3000</v>
      </c>
      <c r="J682" s="20">
        <v>1664</v>
      </c>
      <c r="K682" s="20">
        <v>3872</v>
      </c>
      <c r="L682" s="20">
        <v>93</v>
      </c>
      <c r="M682" s="20">
        <v>1100</v>
      </c>
      <c r="N682" s="20">
        <v>1653</v>
      </c>
      <c r="O682" s="20">
        <v>11382</v>
      </c>
      <c r="P682" s="23" t="str">
        <f>VLOOKUP(A682,'ИЗ ОСНОВЫ НОМЕНКЛАТУР'!D:E,2,0)</f>
        <v>Кромочные материалы</v>
      </c>
      <c r="Q682" s="23" t="str">
        <f>VLOOKUP(A682,'ИЗ ОСНОВЫ НОМЕНКЛАТУР'!D:F,3,0)</f>
        <v>Кромка ПВХ Китай</v>
      </c>
      <c r="R682" s="40">
        <f>VLOOKUP(A:A,'ИЗ ОСНОВЫ НОМЕНКЛАТУР'!D:G,4,0)</f>
        <v>70.098604528699312</v>
      </c>
      <c r="S682" s="12" t="str">
        <f>VLOOKUP(A:A,'ИЗ ОСНОВЫ НОМЕНКЛАТУР'!D:H,5,0)</f>
        <v>C</v>
      </c>
      <c r="T682" s="44">
        <f t="shared" si="123"/>
        <v>0</v>
      </c>
      <c r="U682" s="44">
        <f t="shared" si="124"/>
        <v>0</v>
      </c>
      <c r="V682" s="44">
        <f t="shared" si="125"/>
        <v>0</v>
      </c>
      <c r="W682" s="44">
        <f t="shared" si="126"/>
        <v>0</v>
      </c>
      <c r="X682" s="44">
        <f t="shared" si="127"/>
        <v>0</v>
      </c>
      <c r="Y682" s="44">
        <f t="shared" si="128"/>
        <v>210295.81358609794</v>
      </c>
      <c r="Z682" s="44">
        <f t="shared" si="129"/>
        <v>116644.07793575566</v>
      </c>
      <c r="AA682" s="44">
        <f t="shared" si="130"/>
        <v>271421.79673512373</v>
      </c>
      <c r="AB682" s="44">
        <f t="shared" si="131"/>
        <v>6519.1702211690363</v>
      </c>
      <c r="AC682" s="44">
        <f t="shared" si="132"/>
        <v>77108.464981569239</v>
      </c>
      <c r="AD682" s="44">
        <f t="shared" si="133"/>
        <v>115872.99328593996</v>
      </c>
      <c r="AE682" s="12">
        <f t="shared" si="134"/>
        <v>797862.31674565549</v>
      </c>
    </row>
    <row r="683" spans="1:31" ht="12.6" hidden="1" customHeight="1" x14ac:dyDescent="0.2">
      <c r="A683" s="26" t="s">
        <v>343</v>
      </c>
      <c r="B683" s="19"/>
      <c r="C683" s="19"/>
      <c r="D683" s="20">
        <v>638</v>
      </c>
      <c r="E683" s="20">
        <v>200</v>
      </c>
      <c r="F683" s="20"/>
      <c r="G683" s="21"/>
      <c r="H683" s="22"/>
      <c r="I683" s="20">
        <v>3300</v>
      </c>
      <c r="J683" s="20">
        <v>709</v>
      </c>
      <c r="K683" s="20">
        <v>1600</v>
      </c>
      <c r="L683" s="20">
        <v>35</v>
      </c>
      <c r="M683" s="20">
        <v>700</v>
      </c>
      <c r="N683" s="20">
        <v>982</v>
      </c>
      <c r="O683" s="20">
        <v>8164</v>
      </c>
      <c r="P683" s="23" t="str">
        <f>VLOOKUP(A683,'ИЗ ОСНОВЫ НОМЕНКЛАТУР'!D:E,2,0)</f>
        <v>Кромочные материалы</v>
      </c>
      <c r="Q683" s="23" t="str">
        <f>VLOOKUP(A683,'ИЗ ОСНОВЫ НОМЕНКЛАТУР'!D:F,3,0)</f>
        <v>Кромка ПВХ Китай</v>
      </c>
      <c r="R683" s="40">
        <f>VLOOKUP(A:A,'ИЗ ОСНОВЫ НОМЕНКЛАТУР'!D:G,4,0)</f>
        <v>82.041800847457637</v>
      </c>
      <c r="S683" s="12" t="str">
        <f>VLOOKUP(A:A,'ИЗ ОСНОВЫ НОМЕНКЛАТУР'!D:H,5,0)</f>
        <v>C</v>
      </c>
      <c r="T683" s="44">
        <f t="shared" si="123"/>
        <v>52342.66894067797</v>
      </c>
      <c r="U683" s="44">
        <f t="shared" si="124"/>
        <v>16408.360169491527</v>
      </c>
      <c r="V683" s="44">
        <f t="shared" si="125"/>
        <v>0</v>
      </c>
      <c r="W683" s="44">
        <f t="shared" si="126"/>
        <v>0</v>
      </c>
      <c r="X683" s="44">
        <f t="shared" si="127"/>
        <v>0</v>
      </c>
      <c r="Y683" s="44">
        <f t="shared" si="128"/>
        <v>270737.94279661018</v>
      </c>
      <c r="Z683" s="44">
        <f t="shared" si="129"/>
        <v>58167.636800847467</v>
      </c>
      <c r="AA683" s="44">
        <f t="shared" si="130"/>
        <v>131266.88135593222</v>
      </c>
      <c r="AB683" s="44">
        <f t="shared" si="131"/>
        <v>2871.4630296610171</v>
      </c>
      <c r="AC683" s="44">
        <f t="shared" si="132"/>
        <v>57429.260593220344</v>
      </c>
      <c r="AD683" s="44">
        <f t="shared" si="133"/>
        <v>80565.048432203403</v>
      </c>
      <c r="AE683" s="12">
        <f t="shared" si="134"/>
        <v>669789.26211864408</v>
      </c>
    </row>
    <row r="684" spans="1:31" ht="12.6" hidden="1" customHeight="1" x14ac:dyDescent="0.2">
      <c r="A684" s="26" t="s">
        <v>317</v>
      </c>
      <c r="B684" s="19"/>
      <c r="C684" s="19"/>
      <c r="D684" s="20">
        <v>309</v>
      </c>
      <c r="E684" s="20">
        <v>200</v>
      </c>
      <c r="F684" s="20"/>
      <c r="G684" s="21"/>
      <c r="H684" s="22"/>
      <c r="I684" s="20"/>
      <c r="J684" s="20">
        <v>115</v>
      </c>
      <c r="K684" s="20">
        <v>5600</v>
      </c>
      <c r="L684" s="20">
        <v>10</v>
      </c>
      <c r="M684" s="20">
        <v>300</v>
      </c>
      <c r="N684" s="20">
        <v>1002</v>
      </c>
      <c r="O684" s="20">
        <v>7536</v>
      </c>
      <c r="P684" s="23" t="str">
        <f>VLOOKUP(A684,'ИЗ ОСНОВЫ НОМЕНКЛАТУР'!D:E,2,0)</f>
        <v>Кромочные материалы</v>
      </c>
      <c r="Q684" s="23" t="str">
        <f>VLOOKUP(A684,'ИЗ ОСНОВЫ НОМЕНКЛАТУР'!D:F,3,0)</f>
        <v>Кромка ПВХ Китай</v>
      </c>
      <c r="R684" s="40">
        <f>VLOOKUP(A:A,'ИЗ ОСНОВЫ НОМЕНКЛАТУР'!D:G,4,0)</f>
        <v>93.5798944281525</v>
      </c>
      <c r="S684" s="12" t="str">
        <f>VLOOKUP(A:A,'ИЗ ОСНОВЫ НОМЕНКЛАТУР'!D:H,5,0)</f>
        <v>C</v>
      </c>
      <c r="T684" s="44">
        <f t="shared" si="123"/>
        <v>28916.187378299121</v>
      </c>
      <c r="U684" s="44">
        <f t="shared" si="124"/>
        <v>18715.978885630499</v>
      </c>
      <c r="V684" s="44">
        <f t="shared" si="125"/>
        <v>0</v>
      </c>
      <c r="W684" s="44">
        <f t="shared" si="126"/>
        <v>0</v>
      </c>
      <c r="X684" s="44">
        <f t="shared" si="127"/>
        <v>0</v>
      </c>
      <c r="Y684" s="44">
        <f t="shared" si="128"/>
        <v>0</v>
      </c>
      <c r="Z684" s="44">
        <f t="shared" si="129"/>
        <v>10761.687859237538</v>
      </c>
      <c r="AA684" s="44">
        <f t="shared" si="130"/>
        <v>524047.40879765397</v>
      </c>
      <c r="AB684" s="44">
        <f t="shared" si="131"/>
        <v>935.798944281525</v>
      </c>
      <c r="AC684" s="44">
        <f t="shared" si="132"/>
        <v>28073.96832844575</v>
      </c>
      <c r="AD684" s="44">
        <f t="shared" si="133"/>
        <v>93767.054217008801</v>
      </c>
      <c r="AE684" s="12">
        <f t="shared" si="134"/>
        <v>705218.08441055717</v>
      </c>
    </row>
    <row r="685" spans="1:31" ht="12.6" hidden="1" customHeight="1" x14ac:dyDescent="0.2">
      <c r="A685" s="26" t="s">
        <v>333</v>
      </c>
      <c r="B685" s="19"/>
      <c r="C685" s="19"/>
      <c r="D685" s="20">
        <v>386</v>
      </c>
      <c r="E685" s="20">
        <v>100</v>
      </c>
      <c r="F685" s="20"/>
      <c r="G685" s="21"/>
      <c r="H685" s="22"/>
      <c r="I685" s="20">
        <v>1200</v>
      </c>
      <c r="J685" s="20">
        <v>1868</v>
      </c>
      <c r="K685" s="20">
        <v>8100</v>
      </c>
      <c r="L685" s="20">
        <v>21</v>
      </c>
      <c r="M685" s="20">
        <v>500</v>
      </c>
      <c r="N685" s="20">
        <v>577</v>
      </c>
      <c r="O685" s="20">
        <v>12752</v>
      </c>
      <c r="P685" s="23" t="str">
        <f>VLOOKUP(A685,'ИЗ ОСНОВЫ НОМЕНКЛАТУР'!D:E,2,0)</f>
        <v>Кромочные материалы</v>
      </c>
      <c r="Q685" s="23" t="str">
        <f>VLOOKUP(A685,'ИЗ ОСНОВЫ НОМЕНКЛАТУР'!D:F,3,0)</f>
        <v>Кромка ПВХ Китай</v>
      </c>
      <c r="R685" s="40">
        <f>VLOOKUP(A:A,'ИЗ ОСНОВЫ НОМЕНКЛАТУР'!D:G,4,0)</f>
        <v>95.841243478260864</v>
      </c>
      <c r="S685" s="12" t="str">
        <f>VLOOKUP(A:A,'ИЗ ОСНОВЫ НОМЕНКЛАТУР'!D:H,5,0)</f>
        <v>C</v>
      </c>
      <c r="T685" s="44">
        <f t="shared" si="123"/>
        <v>36994.719982608694</v>
      </c>
      <c r="U685" s="44">
        <f t="shared" si="124"/>
        <v>9584.1243478260858</v>
      </c>
      <c r="V685" s="44">
        <f t="shared" si="125"/>
        <v>0</v>
      </c>
      <c r="W685" s="44">
        <f t="shared" si="126"/>
        <v>0</v>
      </c>
      <c r="X685" s="44">
        <f t="shared" si="127"/>
        <v>0</v>
      </c>
      <c r="Y685" s="44">
        <f t="shared" si="128"/>
        <v>115009.49217391304</v>
      </c>
      <c r="Z685" s="44">
        <f t="shared" si="129"/>
        <v>179031.4428173913</v>
      </c>
      <c r="AA685" s="44">
        <f t="shared" si="130"/>
        <v>776314.07217391301</v>
      </c>
      <c r="AB685" s="44">
        <f t="shared" si="131"/>
        <v>2012.6661130434782</v>
      </c>
      <c r="AC685" s="44">
        <f t="shared" si="132"/>
        <v>47920.621739130431</v>
      </c>
      <c r="AD685" s="44">
        <f t="shared" si="133"/>
        <v>55300.397486956521</v>
      </c>
      <c r="AE685" s="12">
        <f t="shared" si="134"/>
        <v>1222167.5368347825</v>
      </c>
    </row>
    <row r="686" spans="1:31" ht="12.6" hidden="1" customHeight="1" x14ac:dyDescent="0.2">
      <c r="A686" s="26" t="s">
        <v>322</v>
      </c>
      <c r="B686" s="19"/>
      <c r="C686" s="19"/>
      <c r="D686" s="20">
        <v>1088</v>
      </c>
      <c r="E686" s="20">
        <v>100</v>
      </c>
      <c r="F686" s="20"/>
      <c r="G686" s="21"/>
      <c r="H686" s="22"/>
      <c r="I686" s="20">
        <v>3000</v>
      </c>
      <c r="J686" s="20">
        <v>1580</v>
      </c>
      <c r="K686" s="20">
        <v>3300</v>
      </c>
      <c r="L686" s="20">
        <v>95</v>
      </c>
      <c r="M686" s="20">
        <v>1000</v>
      </c>
      <c r="N686" s="20">
        <v>682</v>
      </c>
      <c r="O686" s="20">
        <v>10845</v>
      </c>
      <c r="P686" s="23" t="str">
        <f>VLOOKUP(A686,'ИЗ ОСНОВЫ НОМЕНКЛАТУР'!D:E,2,0)</f>
        <v>Кромочные материалы</v>
      </c>
      <c r="Q686" s="23" t="str">
        <f>VLOOKUP(A686,'ИЗ ОСНОВЫ НОМЕНКЛАТУР'!D:F,3,0)</f>
        <v>Кромка ПВХ Китай</v>
      </c>
      <c r="R686" s="40">
        <f>VLOOKUP(A:A,'ИЗ ОСНОВЫ НОМЕНКЛАТУР'!D:G,4,0)</f>
        <v>82.467102439024387</v>
      </c>
      <c r="S686" s="12" t="str">
        <f>VLOOKUP(A:A,'ИЗ ОСНОВЫ НОМЕНКЛАТУР'!D:H,5,0)</f>
        <v>C</v>
      </c>
      <c r="T686" s="44">
        <f t="shared" si="123"/>
        <v>89724.207453658528</v>
      </c>
      <c r="U686" s="44">
        <f t="shared" si="124"/>
        <v>8246.7102439024384</v>
      </c>
      <c r="V686" s="44">
        <f t="shared" si="125"/>
        <v>0</v>
      </c>
      <c r="W686" s="44">
        <f t="shared" si="126"/>
        <v>0</v>
      </c>
      <c r="X686" s="44">
        <f t="shared" si="127"/>
        <v>0</v>
      </c>
      <c r="Y686" s="44">
        <f t="shared" si="128"/>
        <v>247401.30731707317</v>
      </c>
      <c r="Z686" s="44">
        <f t="shared" si="129"/>
        <v>130298.02185365853</v>
      </c>
      <c r="AA686" s="44">
        <f t="shared" si="130"/>
        <v>272141.43804878049</v>
      </c>
      <c r="AB686" s="44">
        <f t="shared" si="131"/>
        <v>7834.3747317073166</v>
      </c>
      <c r="AC686" s="44">
        <f t="shared" si="132"/>
        <v>82467.102439024384</v>
      </c>
      <c r="AD686" s="44">
        <f t="shared" si="133"/>
        <v>56242.563863414631</v>
      </c>
      <c r="AE686" s="12">
        <f t="shared" si="134"/>
        <v>894355.72595121944</v>
      </c>
    </row>
    <row r="687" spans="1:31" ht="12.6" hidden="1" customHeight="1" x14ac:dyDescent="0.2">
      <c r="A687" s="26" t="s">
        <v>331</v>
      </c>
      <c r="B687" s="19"/>
      <c r="C687" s="19"/>
      <c r="D687" s="20">
        <v>1256</v>
      </c>
      <c r="E687" s="20">
        <v>100</v>
      </c>
      <c r="F687" s="20"/>
      <c r="G687" s="20">
        <v>100</v>
      </c>
      <c r="H687" s="20"/>
      <c r="I687" s="20">
        <v>2900</v>
      </c>
      <c r="J687" s="20">
        <v>1762</v>
      </c>
      <c r="K687" s="20">
        <v>3300</v>
      </c>
      <c r="L687" s="20">
        <v>69</v>
      </c>
      <c r="M687" s="20">
        <v>1000</v>
      </c>
      <c r="N687" s="20">
        <v>845</v>
      </c>
      <c r="O687" s="20">
        <v>11332</v>
      </c>
      <c r="P687" s="23" t="str">
        <f>VLOOKUP(A687,'ИЗ ОСНОВЫ НОМЕНКЛАТУР'!D:E,2,0)</f>
        <v>Кромочные материалы</v>
      </c>
      <c r="Q687" s="23" t="str">
        <f>VLOOKUP(A687,'ИЗ ОСНОВЫ НОМЕНКЛАТУР'!D:F,3,0)</f>
        <v>Кромка ПВХ Китай</v>
      </c>
      <c r="R687" s="40">
        <f>VLOOKUP(A:A,'ИЗ ОСНОВЫ НОМЕНКЛАТУР'!D:G,4,0)</f>
        <v>82.516141618497102</v>
      </c>
      <c r="S687" s="12" t="str">
        <f>VLOOKUP(A:A,'ИЗ ОСНОВЫ НОМЕНКЛАТУР'!D:H,5,0)</f>
        <v>C</v>
      </c>
      <c r="T687" s="44">
        <f t="shared" si="123"/>
        <v>103640.27387283236</v>
      </c>
      <c r="U687" s="44">
        <f t="shared" si="124"/>
        <v>8251.6141618497095</v>
      </c>
      <c r="V687" s="44">
        <f t="shared" si="125"/>
        <v>0</v>
      </c>
      <c r="W687" s="44">
        <f t="shared" si="126"/>
        <v>8251.6141618497095</v>
      </c>
      <c r="X687" s="44">
        <f t="shared" si="127"/>
        <v>0</v>
      </c>
      <c r="Y687" s="44">
        <f t="shared" si="128"/>
        <v>239296.8106936416</v>
      </c>
      <c r="Z687" s="44">
        <f t="shared" si="129"/>
        <v>145393.4415317919</v>
      </c>
      <c r="AA687" s="44">
        <f t="shared" si="130"/>
        <v>272303.26734104042</v>
      </c>
      <c r="AB687" s="44">
        <f t="shared" si="131"/>
        <v>5693.6137716762996</v>
      </c>
      <c r="AC687" s="44">
        <f t="shared" si="132"/>
        <v>82516.141618497102</v>
      </c>
      <c r="AD687" s="44">
        <f t="shared" si="133"/>
        <v>69726.13966763005</v>
      </c>
      <c r="AE687" s="12">
        <f t="shared" si="134"/>
        <v>935072.91682080925</v>
      </c>
    </row>
    <row r="688" spans="1:31" ht="12.6" hidden="1" customHeight="1" x14ac:dyDescent="0.2">
      <c r="A688" s="26" t="s">
        <v>323</v>
      </c>
      <c r="B688" s="19"/>
      <c r="C688" s="19"/>
      <c r="D688" s="20">
        <v>997</v>
      </c>
      <c r="E688" s="20">
        <v>100</v>
      </c>
      <c r="F688" s="20"/>
      <c r="G688" s="21"/>
      <c r="H688" s="22"/>
      <c r="I688" s="20">
        <v>3000</v>
      </c>
      <c r="J688" s="20">
        <v>1371</v>
      </c>
      <c r="K688" s="20">
        <v>3000</v>
      </c>
      <c r="L688" s="20">
        <v>101</v>
      </c>
      <c r="M688" s="20">
        <v>900</v>
      </c>
      <c r="N688" s="20">
        <v>1216</v>
      </c>
      <c r="O688" s="20">
        <v>10685</v>
      </c>
      <c r="P688" s="23" t="str">
        <f>VLOOKUP(A688,'ИЗ ОСНОВЫ НОМЕНКЛАТУР'!D:E,2,0)</f>
        <v>Кромочные материалы</v>
      </c>
      <c r="Q688" s="23" t="str">
        <f>VLOOKUP(A688,'ИЗ ОСНОВЫ НОМЕНКЛАТУР'!D:F,3,0)</f>
        <v>Кромка ПВХ Китай</v>
      </c>
      <c r="R688" s="40">
        <f>VLOOKUP(A:A,'ИЗ ОСНОВЫ НОМЕНКЛАТУР'!D:G,4,0)</f>
        <v>81.994060301507531</v>
      </c>
      <c r="S688" s="12" t="str">
        <f>VLOOKUP(A:A,'ИЗ ОСНОВЫ НОМЕНКЛАТУР'!D:H,5,0)</f>
        <v>C</v>
      </c>
      <c r="T688" s="44">
        <f t="shared" si="123"/>
        <v>81748.078120603008</v>
      </c>
      <c r="U688" s="44">
        <f t="shared" si="124"/>
        <v>8199.4060301507525</v>
      </c>
      <c r="V688" s="44">
        <f t="shared" si="125"/>
        <v>0</v>
      </c>
      <c r="W688" s="44">
        <f t="shared" si="126"/>
        <v>0</v>
      </c>
      <c r="X688" s="44">
        <f t="shared" si="127"/>
        <v>0</v>
      </c>
      <c r="Y688" s="44">
        <f t="shared" si="128"/>
        <v>245982.1809045226</v>
      </c>
      <c r="Z688" s="44">
        <f t="shared" si="129"/>
        <v>112413.85667336683</v>
      </c>
      <c r="AA688" s="44">
        <f t="shared" si="130"/>
        <v>245982.1809045226</v>
      </c>
      <c r="AB688" s="44">
        <f t="shared" si="131"/>
        <v>8281.40009045226</v>
      </c>
      <c r="AC688" s="44">
        <f t="shared" si="132"/>
        <v>73794.654271356776</v>
      </c>
      <c r="AD688" s="44">
        <f t="shared" si="133"/>
        <v>99704.777326633164</v>
      </c>
      <c r="AE688" s="12">
        <f t="shared" si="134"/>
        <v>876106.53432160802</v>
      </c>
    </row>
    <row r="689" spans="1:31" ht="12.6" hidden="1" customHeight="1" x14ac:dyDescent="0.2">
      <c r="A689" s="26" t="s">
        <v>356</v>
      </c>
      <c r="B689" s="19"/>
      <c r="C689" s="19"/>
      <c r="D689" s="20"/>
      <c r="E689" s="21"/>
      <c r="F689" s="22"/>
      <c r="G689" s="21"/>
      <c r="H689" s="22"/>
      <c r="I689" s="20">
        <v>1500</v>
      </c>
      <c r="J689" s="20">
        <v>558</v>
      </c>
      <c r="K689" s="20">
        <v>900</v>
      </c>
      <c r="L689" s="20"/>
      <c r="M689" s="20">
        <v>300</v>
      </c>
      <c r="N689" s="20"/>
      <c r="O689" s="20">
        <v>3258</v>
      </c>
      <c r="P689" s="23" t="str">
        <f>VLOOKUP(A689,'ИЗ ОСНОВЫ НОМЕНКЛАТУР'!D:E,2,0)</f>
        <v>Кромочные материалы</v>
      </c>
      <c r="Q689" s="23" t="str">
        <f>VLOOKUP(A689,'ИЗ ОСНОВЫ НОМЕНКЛАТУР'!D:F,3,0)</f>
        <v>Кромка ПВХ Китай</v>
      </c>
      <c r="R689" s="40">
        <f>VLOOKUP(A:A,'ИЗ ОСНОВЫ НОМЕНКЛАТУР'!D:G,4,0)</f>
        <v>76.2</v>
      </c>
      <c r="S689" s="12" t="str">
        <f>VLOOKUP(A:A,'ИЗ ОСНОВЫ НОМЕНКЛАТУР'!D:H,5,0)</f>
        <v>C</v>
      </c>
      <c r="T689" s="44">
        <f t="shared" si="123"/>
        <v>0</v>
      </c>
      <c r="U689" s="44">
        <f t="shared" si="124"/>
        <v>0</v>
      </c>
      <c r="V689" s="44">
        <f t="shared" si="125"/>
        <v>0</v>
      </c>
      <c r="W689" s="44">
        <f t="shared" si="126"/>
        <v>0</v>
      </c>
      <c r="X689" s="44">
        <f t="shared" si="127"/>
        <v>0</v>
      </c>
      <c r="Y689" s="44">
        <f t="shared" si="128"/>
        <v>114300</v>
      </c>
      <c r="Z689" s="44">
        <f t="shared" si="129"/>
        <v>42519.6</v>
      </c>
      <c r="AA689" s="44">
        <f t="shared" si="130"/>
        <v>68580</v>
      </c>
      <c r="AB689" s="44">
        <f t="shared" si="131"/>
        <v>0</v>
      </c>
      <c r="AC689" s="44">
        <f t="shared" si="132"/>
        <v>22860</v>
      </c>
      <c r="AD689" s="44">
        <f t="shared" si="133"/>
        <v>0</v>
      </c>
      <c r="AE689" s="12">
        <f t="shared" si="134"/>
        <v>248259.6</v>
      </c>
    </row>
    <row r="690" spans="1:31" ht="12.6" hidden="1" customHeight="1" x14ac:dyDescent="0.2">
      <c r="A690" s="26" t="s">
        <v>4309</v>
      </c>
      <c r="B690" s="19"/>
      <c r="C690" s="19"/>
      <c r="D690" s="20"/>
      <c r="E690" s="21"/>
      <c r="F690" s="22"/>
      <c r="G690" s="21"/>
      <c r="H690" s="22"/>
      <c r="I690" s="20"/>
      <c r="J690" s="20">
        <v>300</v>
      </c>
      <c r="K690" s="20">
        <v>900</v>
      </c>
      <c r="L690" s="20"/>
      <c r="M690" s="20"/>
      <c r="N690" s="20">
        <v>200</v>
      </c>
      <c r="O690" s="20">
        <v>1400</v>
      </c>
      <c r="P690" s="23" t="str">
        <f>VLOOKUP(A690,'ИЗ ОСНОВЫ НОМЕНКЛАТУР'!D:E,2,0)</f>
        <v>Кромочные материалы</v>
      </c>
      <c r="Q690" s="23" t="str">
        <f>VLOOKUP(A690,'ИЗ ОСНОВЫ НОМЕНКЛАТУР'!D:F,3,0)</f>
        <v>Кромка ПВХ Китай</v>
      </c>
      <c r="R690" s="40">
        <f>VLOOKUP(A:A,'ИЗ ОСНОВЫ НОМЕНКЛАТУР'!D:G,4,0)</f>
        <v>79.63428571428571</v>
      </c>
      <c r="S690" s="12" t="str">
        <f>VLOOKUP(A:A,'ИЗ ОСНОВЫ НОМЕНКЛАТУР'!D:H,5,0)</f>
        <v>C</v>
      </c>
      <c r="T690" s="44">
        <f t="shared" si="123"/>
        <v>0</v>
      </c>
      <c r="U690" s="44">
        <f t="shared" si="124"/>
        <v>0</v>
      </c>
      <c r="V690" s="44">
        <f t="shared" si="125"/>
        <v>0</v>
      </c>
      <c r="W690" s="44">
        <f t="shared" si="126"/>
        <v>0</v>
      </c>
      <c r="X690" s="44">
        <f t="shared" si="127"/>
        <v>0</v>
      </c>
      <c r="Y690" s="44">
        <f t="shared" si="128"/>
        <v>0</v>
      </c>
      <c r="Z690" s="44">
        <f t="shared" si="129"/>
        <v>23890.285714285714</v>
      </c>
      <c r="AA690" s="44">
        <f t="shared" si="130"/>
        <v>71670.857142857145</v>
      </c>
      <c r="AB690" s="44">
        <f t="shared" si="131"/>
        <v>0</v>
      </c>
      <c r="AC690" s="44">
        <f t="shared" si="132"/>
        <v>0</v>
      </c>
      <c r="AD690" s="44">
        <f t="shared" si="133"/>
        <v>15926.857142857141</v>
      </c>
      <c r="AE690" s="12">
        <f t="shared" si="134"/>
        <v>111488</v>
      </c>
    </row>
    <row r="691" spans="1:31" ht="12.6" hidden="1" customHeight="1" x14ac:dyDescent="0.2">
      <c r="A691" s="26" t="s">
        <v>350</v>
      </c>
      <c r="B691" s="19"/>
      <c r="C691" s="19"/>
      <c r="D691" s="20"/>
      <c r="E691" s="21"/>
      <c r="F691" s="22"/>
      <c r="G691" s="21"/>
      <c r="H691" s="22"/>
      <c r="I691" s="20">
        <v>2100</v>
      </c>
      <c r="J691" s="20">
        <v>895</v>
      </c>
      <c r="K691" s="20">
        <v>900</v>
      </c>
      <c r="L691" s="20">
        <v>55</v>
      </c>
      <c r="M691" s="20">
        <v>500</v>
      </c>
      <c r="N691" s="20">
        <v>493</v>
      </c>
      <c r="O691" s="20">
        <v>4943</v>
      </c>
      <c r="P691" s="23" t="str">
        <f>VLOOKUP(A691,'ИЗ ОСНОВЫ НОМЕНКЛАТУР'!D:E,2,0)</f>
        <v>Кромочные материалы</v>
      </c>
      <c r="Q691" s="23" t="str">
        <f>VLOOKUP(A691,'ИЗ ОСНОВЫ НОМЕНКЛАТУР'!D:F,3,0)</f>
        <v>Кромка ПВХ Китай</v>
      </c>
      <c r="R691" s="40">
        <f>VLOOKUP(A:A,'ИЗ ОСНОВЫ НОМЕНКЛАТУР'!D:G,4,0)</f>
        <v>64.3</v>
      </c>
      <c r="S691" s="12" t="str">
        <f>VLOOKUP(A:A,'ИЗ ОСНОВЫ НОМЕНКЛАТУР'!D:H,5,0)</f>
        <v>C</v>
      </c>
      <c r="T691" s="44">
        <f t="shared" si="123"/>
        <v>0</v>
      </c>
      <c r="U691" s="44">
        <f t="shared" si="124"/>
        <v>0</v>
      </c>
      <c r="V691" s="44">
        <f t="shared" si="125"/>
        <v>0</v>
      </c>
      <c r="W691" s="44">
        <f t="shared" si="126"/>
        <v>0</v>
      </c>
      <c r="X691" s="44">
        <f t="shared" si="127"/>
        <v>0</v>
      </c>
      <c r="Y691" s="44">
        <f t="shared" si="128"/>
        <v>135030</v>
      </c>
      <c r="Z691" s="44">
        <f t="shared" si="129"/>
        <v>57548.5</v>
      </c>
      <c r="AA691" s="44">
        <f t="shared" si="130"/>
        <v>57870</v>
      </c>
      <c r="AB691" s="44">
        <f t="shared" si="131"/>
        <v>3536.5</v>
      </c>
      <c r="AC691" s="44">
        <f t="shared" si="132"/>
        <v>32150</v>
      </c>
      <c r="AD691" s="44">
        <f t="shared" si="133"/>
        <v>31699.899999999998</v>
      </c>
      <c r="AE691" s="12">
        <f t="shared" si="134"/>
        <v>317834.90000000002</v>
      </c>
    </row>
    <row r="692" spans="1:31" ht="12.6" hidden="1" customHeight="1" x14ac:dyDescent="0.2">
      <c r="A692" s="26" t="s">
        <v>274</v>
      </c>
      <c r="B692" s="19"/>
      <c r="C692" s="19"/>
      <c r="D692" s="20">
        <v>1189</v>
      </c>
      <c r="E692" s="20">
        <v>100</v>
      </c>
      <c r="F692" s="20"/>
      <c r="G692" s="20">
        <v>111</v>
      </c>
      <c r="H692" s="20"/>
      <c r="I692" s="20">
        <v>14900</v>
      </c>
      <c r="J692" s="20">
        <v>1021</v>
      </c>
      <c r="K692" s="20">
        <v>4500</v>
      </c>
      <c r="L692" s="20">
        <v>78</v>
      </c>
      <c r="M692" s="20">
        <v>1100</v>
      </c>
      <c r="N692" s="20">
        <v>353</v>
      </c>
      <c r="O692" s="20">
        <v>23352</v>
      </c>
      <c r="P692" s="23" t="str">
        <f>VLOOKUP(A692,'ИЗ ОСНОВЫ НОМЕНКЛАТУР'!D:E,2,0)</f>
        <v>Кромочные материалы</v>
      </c>
      <c r="Q692" s="23" t="str">
        <f>VLOOKUP(A692,'ИЗ ОСНОВЫ НОМЕНКЛАТУР'!D:F,3,0)</f>
        <v>Кромка ПВХ Китай</v>
      </c>
      <c r="R692" s="40">
        <f>VLOOKUP(A:A,'ИЗ ОСНОВЫ НОМЕНКЛАТУР'!D:G,4,0)</f>
        <v>76.480508128650854</v>
      </c>
      <c r="S692" s="12" t="str">
        <f>VLOOKUP(A:A,'ИЗ ОСНОВЫ НОМЕНКЛАТУР'!D:H,5,0)</f>
        <v>B</v>
      </c>
      <c r="T692" s="44">
        <f t="shared" si="123"/>
        <v>90935.324164965859</v>
      </c>
      <c r="U692" s="44">
        <f t="shared" si="124"/>
        <v>7648.0508128650854</v>
      </c>
      <c r="V692" s="44">
        <f t="shared" si="125"/>
        <v>0</v>
      </c>
      <c r="W692" s="44">
        <f t="shared" si="126"/>
        <v>8489.3364022802452</v>
      </c>
      <c r="X692" s="44">
        <f t="shared" si="127"/>
        <v>0</v>
      </c>
      <c r="Y692" s="44">
        <f t="shared" si="128"/>
        <v>1139559.5711168977</v>
      </c>
      <c r="Z692" s="44">
        <f t="shared" si="129"/>
        <v>78086.59879935252</v>
      </c>
      <c r="AA692" s="44">
        <f t="shared" si="130"/>
        <v>344162.28657892882</v>
      </c>
      <c r="AB692" s="44">
        <f t="shared" si="131"/>
        <v>5965.4796340347666</v>
      </c>
      <c r="AC692" s="44">
        <f t="shared" si="132"/>
        <v>84128.558941515934</v>
      </c>
      <c r="AD692" s="44">
        <f t="shared" si="133"/>
        <v>26997.619369413751</v>
      </c>
      <c r="AE692" s="12">
        <f t="shared" si="134"/>
        <v>1785972.8258202546</v>
      </c>
    </row>
    <row r="693" spans="1:31" ht="12.6" hidden="1" customHeight="1" x14ac:dyDescent="0.2">
      <c r="A693" s="26" t="s">
        <v>4310</v>
      </c>
      <c r="B693" s="19"/>
      <c r="C693" s="19"/>
      <c r="D693" s="20"/>
      <c r="E693" s="21"/>
      <c r="F693" s="22"/>
      <c r="G693" s="21"/>
      <c r="H693" s="22"/>
      <c r="I693" s="20">
        <v>2100</v>
      </c>
      <c r="J693" s="20"/>
      <c r="K693" s="20"/>
      <c r="L693" s="20"/>
      <c r="M693" s="20"/>
      <c r="N693" s="20"/>
      <c r="O693" s="20">
        <v>2100</v>
      </c>
      <c r="P693" s="23" t="str">
        <f>VLOOKUP(A693,'ИЗ ОСНОВЫ НОМЕНКЛАТУР'!D:E,2,0)</f>
        <v>Кромочные материалы</v>
      </c>
      <c r="Q693" s="23" t="str">
        <f>VLOOKUP(A693,'ИЗ ОСНОВЫ НОМЕНКЛАТУР'!D:F,3,0)</f>
        <v>Кромка ПВХ Китай</v>
      </c>
      <c r="R693" s="40">
        <f>VLOOKUP(A:A,'ИЗ ОСНОВЫ НОМЕНКЛАТУР'!D:G,4,0)</f>
        <v>53.315238095238094</v>
      </c>
      <c r="S693" s="12" t="str">
        <f>VLOOKUP(A:A,'ИЗ ОСНОВЫ НОМЕНКЛАТУР'!D:H,5,0)</f>
        <v>C</v>
      </c>
      <c r="T693" s="44">
        <f t="shared" si="123"/>
        <v>0</v>
      </c>
      <c r="U693" s="44">
        <f t="shared" si="124"/>
        <v>0</v>
      </c>
      <c r="V693" s="44">
        <f t="shared" si="125"/>
        <v>0</v>
      </c>
      <c r="W693" s="44">
        <f t="shared" si="126"/>
        <v>0</v>
      </c>
      <c r="X693" s="44">
        <f t="shared" si="127"/>
        <v>0</v>
      </c>
      <c r="Y693" s="44">
        <f t="shared" si="128"/>
        <v>111962</v>
      </c>
      <c r="Z693" s="44">
        <f t="shared" si="129"/>
        <v>0</v>
      </c>
      <c r="AA693" s="44">
        <f t="shared" si="130"/>
        <v>0</v>
      </c>
      <c r="AB693" s="44">
        <f t="shared" si="131"/>
        <v>0</v>
      </c>
      <c r="AC693" s="44">
        <f t="shared" si="132"/>
        <v>0</v>
      </c>
      <c r="AD693" s="44">
        <f t="shared" si="133"/>
        <v>0</v>
      </c>
      <c r="AE693" s="12">
        <f t="shared" si="134"/>
        <v>111962</v>
      </c>
    </row>
    <row r="694" spans="1:31" ht="12.6" hidden="1" customHeight="1" x14ac:dyDescent="0.2">
      <c r="A694" s="26" t="s">
        <v>345</v>
      </c>
      <c r="B694" s="19"/>
      <c r="C694" s="19"/>
      <c r="D694" s="20">
        <v>1269</v>
      </c>
      <c r="E694" s="20">
        <v>100</v>
      </c>
      <c r="F694" s="20"/>
      <c r="G694" s="21"/>
      <c r="H694" s="22"/>
      <c r="I694" s="20">
        <v>3000</v>
      </c>
      <c r="J694" s="20">
        <v>1790</v>
      </c>
      <c r="K694" s="20">
        <v>3600</v>
      </c>
      <c r="L694" s="20"/>
      <c r="M694" s="20">
        <v>1200</v>
      </c>
      <c r="N694" s="20">
        <v>810</v>
      </c>
      <c r="O694" s="20">
        <v>11769</v>
      </c>
      <c r="P694" s="23" t="str">
        <f>VLOOKUP(A694,'ИЗ ОСНОВЫ НОМЕНКЛАТУР'!D:E,2,0)</f>
        <v>Кромочные материалы</v>
      </c>
      <c r="Q694" s="23" t="str">
        <f>VLOOKUP(A694,'ИЗ ОСНОВЫ НОМЕНКЛАТУР'!D:F,3,0)</f>
        <v>Кромка ПВХ Китай</v>
      </c>
      <c r="R694" s="40">
        <f>VLOOKUP(A:A,'ИЗ ОСНОВЫ НОМЕНКЛАТУР'!D:G,4,0)</f>
        <v>71.382380952380956</v>
      </c>
      <c r="S694" s="12" t="str">
        <f>VLOOKUP(A:A,'ИЗ ОСНОВЫ НОМЕНКЛАТУР'!D:H,5,0)</f>
        <v>C</v>
      </c>
      <c r="T694" s="44">
        <f t="shared" si="123"/>
        <v>90584.241428571433</v>
      </c>
      <c r="U694" s="44">
        <f t="shared" si="124"/>
        <v>7138.2380952380954</v>
      </c>
      <c r="V694" s="44">
        <f t="shared" si="125"/>
        <v>0</v>
      </c>
      <c r="W694" s="44">
        <f t="shared" si="126"/>
        <v>0</v>
      </c>
      <c r="X694" s="44">
        <f t="shared" si="127"/>
        <v>0</v>
      </c>
      <c r="Y694" s="44">
        <f t="shared" si="128"/>
        <v>214147.14285714287</v>
      </c>
      <c r="Z694" s="44">
        <f t="shared" si="129"/>
        <v>127774.46190476191</v>
      </c>
      <c r="AA694" s="44">
        <f t="shared" si="130"/>
        <v>256976.57142857145</v>
      </c>
      <c r="AB694" s="44">
        <f t="shared" si="131"/>
        <v>0</v>
      </c>
      <c r="AC694" s="44">
        <f t="shared" si="132"/>
        <v>85658.857142857145</v>
      </c>
      <c r="AD694" s="44">
        <f t="shared" si="133"/>
        <v>57819.728571428575</v>
      </c>
      <c r="AE694" s="12">
        <f t="shared" si="134"/>
        <v>840099.24142857152</v>
      </c>
    </row>
    <row r="695" spans="1:31" ht="12.6" hidden="1" customHeight="1" x14ac:dyDescent="0.2">
      <c r="A695" s="26" t="s">
        <v>308</v>
      </c>
      <c r="B695" s="19"/>
      <c r="C695" s="19"/>
      <c r="D695" s="20">
        <v>411</v>
      </c>
      <c r="E695" s="20">
        <v>100</v>
      </c>
      <c r="F695" s="20"/>
      <c r="G695" s="20">
        <v>82</v>
      </c>
      <c r="H695" s="20"/>
      <c r="I695" s="20">
        <v>5600</v>
      </c>
      <c r="J695" s="20">
        <v>735</v>
      </c>
      <c r="K695" s="20">
        <v>4800</v>
      </c>
      <c r="L695" s="20">
        <v>19</v>
      </c>
      <c r="M695" s="20">
        <v>900</v>
      </c>
      <c r="N695" s="20">
        <v>1373</v>
      </c>
      <c r="O695" s="20">
        <v>14020</v>
      </c>
      <c r="P695" s="23" t="str">
        <f>VLOOKUP(A695,'ИЗ ОСНОВЫ НОМЕНКЛАТУР'!D:E,2,0)</f>
        <v>Кромочные материалы</v>
      </c>
      <c r="Q695" s="23" t="str">
        <f>VLOOKUP(A695,'ИЗ ОСНОВЫ НОМЕНКЛАТУР'!D:F,3,0)</f>
        <v>Кромка ПВХ Китай</v>
      </c>
      <c r="R695" s="40">
        <f>VLOOKUP(A:A,'ИЗ ОСНОВЫ НОМЕНКЛАТУР'!D:G,4,0)</f>
        <v>82.283907414672413</v>
      </c>
      <c r="S695" s="12" t="str">
        <f>VLOOKUP(A:A,'ИЗ ОСНОВЫ НОМЕНКЛАТУР'!D:H,5,0)</f>
        <v>C</v>
      </c>
      <c r="T695" s="44">
        <f t="shared" si="123"/>
        <v>33818.685947430364</v>
      </c>
      <c r="U695" s="44">
        <f t="shared" si="124"/>
        <v>8228.3907414672412</v>
      </c>
      <c r="V695" s="44">
        <f t="shared" si="125"/>
        <v>0</v>
      </c>
      <c r="W695" s="44">
        <f t="shared" si="126"/>
        <v>6747.2804080031383</v>
      </c>
      <c r="X695" s="44">
        <f t="shared" si="127"/>
        <v>0</v>
      </c>
      <c r="Y695" s="44">
        <f t="shared" si="128"/>
        <v>460789.88152216549</v>
      </c>
      <c r="Z695" s="44">
        <f t="shared" si="129"/>
        <v>60478.67194978422</v>
      </c>
      <c r="AA695" s="44">
        <f t="shared" si="130"/>
        <v>394962.75559042761</v>
      </c>
      <c r="AB695" s="44">
        <f t="shared" si="131"/>
        <v>1563.3942408787759</v>
      </c>
      <c r="AC695" s="44">
        <f t="shared" si="132"/>
        <v>74055.516673205173</v>
      </c>
      <c r="AD695" s="44">
        <f t="shared" si="133"/>
        <v>112975.80488034523</v>
      </c>
      <c r="AE695" s="12">
        <f t="shared" si="134"/>
        <v>1153620.3819537072</v>
      </c>
    </row>
    <row r="696" spans="1:31" ht="12.6" hidden="1" customHeight="1" x14ac:dyDescent="0.2">
      <c r="A696" s="26" t="s">
        <v>271</v>
      </c>
      <c r="B696" s="19"/>
      <c r="C696" s="19"/>
      <c r="D696" s="20">
        <v>504</v>
      </c>
      <c r="E696" s="20">
        <v>100</v>
      </c>
      <c r="F696" s="20"/>
      <c r="G696" s="20">
        <v>219</v>
      </c>
      <c r="H696" s="20"/>
      <c r="I696" s="20">
        <v>51300</v>
      </c>
      <c r="J696" s="20">
        <v>1307</v>
      </c>
      <c r="K696" s="20">
        <v>5200</v>
      </c>
      <c r="L696" s="20">
        <v>37</v>
      </c>
      <c r="M696" s="20">
        <v>900</v>
      </c>
      <c r="N696" s="20">
        <v>234</v>
      </c>
      <c r="O696" s="20">
        <v>59801</v>
      </c>
      <c r="P696" s="23" t="str">
        <f>VLOOKUP(A696,'ИЗ ОСНОВЫ НОМЕНКЛАТУР'!D:E,2,0)</f>
        <v>Кромочные материалы</v>
      </c>
      <c r="Q696" s="23" t="str">
        <f>VLOOKUP(A696,'ИЗ ОСНОВЫ НОМЕНКЛАТУР'!D:F,3,0)</f>
        <v>Кромка ПВХ Китай</v>
      </c>
      <c r="R696" s="40">
        <f>VLOOKUP(A:A,'ИЗ ОСНОВЫ НОМЕНКЛАТУР'!D:G,4,0)</f>
        <v>82.680723181698468</v>
      </c>
      <c r="S696" s="12" t="str">
        <f>VLOOKUP(A:A,'ИЗ ОСНОВЫ НОМЕНКЛАТУР'!D:H,5,0)</f>
        <v>B</v>
      </c>
      <c r="T696" s="44">
        <f t="shared" si="123"/>
        <v>41671.084483576029</v>
      </c>
      <c r="U696" s="44">
        <f t="shared" si="124"/>
        <v>8268.0723181698468</v>
      </c>
      <c r="V696" s="44">
        <f t="shared" si="125"/>
        <v>0</v>
      </c>
      <c r="W696" s="44">
        <f t="shared" si="126"/>
        <v>18107.078376791964</v>
      </c>
      <c r="X696" s="44">
        <f t="shared" si="127"/>
        <v>0</v>
      </c>
      <c r="Y696" s="44">
        <f t="shared" si="128"/>
        <v>4241521.0992211318</v>
      </c>
      <c r="Z696" s="44">
        <f t="shared" si="129"/>
        <v>108063.7051984799</v>
      </c>
      <c r="AA696" s="44">
        <f t="shared" si="130"/>
        <v>429939.76054483204</v>
      </c>
      <c r="AB696" s="44">
        <f t="shared" si="131"/>
        <v>3059.1867577228431</v>
      </c>
      <c r="AC696" s="44">
        <f t="shared" si="132"/>
        <v>74412.650863528615</v>
      </c>
      <c r="AD696" s="44">
        <f t="shared" si="133"/>
        <v>19347.289224517441</v>
      </c>
      <c r="AE696" s="12">
        <f t="shared" si="134"/>
        <v>4944389.9269887498</v>
      </c>
    </row>
    <row r="697" spans="1:31" ht="12.6" hidden="1" customHeight="1" x14ac:dyDescent="0.2">
      <c r="A697" s="26" t="s">
        <v>288</v>
      </c>
      <c r="B697" s="19"/>
      <c r="C697" s="19"/>
      <c r="D697" s="20"/>
      <c r="E697" s="21"/>
      <c r="F697" s="22"/>
      <c r="G697" s="21"/>
      <c r="H697" s="22"/>
      <c r="I697" s="20">
        <v>1800</v>
      </c>
      <c r="J697" s="20">
        <v>1790</v>
      </c>
      <c r="K697" s="20">
        <v>2400</v>
      </c>
      <c r="L697" s="20">
        <v>58</v>
      </c>
      <c r="M697" s="20">
        <v>500</v>
      </c>
      <c r="N697" s="20">
        <v>588</v>
      </c>
      <c r="O697" s="20">
        <v>7136</v>
      </c>
      <c r="P697" s="23" t="str">
        <f>VLOOKUP(A697,'ИЗ ОСНОВЫ НОМЕНКЛАТУР'!D:E,2,0)</f>
        <v>Кромочные материалы</v>
      </c>
      <c r="Q697" s="23" t="str">
        <f>VLOOKUP(A697,'ИЗ ОСНОВЫ НОМЕНКЛАТУР'!D:F,3,0)</f>
        <v>Кромка ПВХ Китай</v>
      </c>
      <c r="R697" s="40">
        <f>VLOOKUP(A:A,'ИЗ ОСНОВЫ НОМЕНКЛАТУР'!D:G,4,0)</f>
        <v>82.668344988344998</v>
      </c>
      <c r="S697" s="12" t="str">
        <f>VLOOKUP(A:A,'ИЗ ОСНОВЫ НОМЕНКЛАТУР'!D:H,5,0)</f>
        <v>C</v>
      </c>
      <c r="T697" s="44">
        <f t="shared" si="123"/>
        <v>0</v>
      </c>
      <c r="U697" s="44">
        <f t="shared" si="124"/>
        <v>0</v>
      </c>
      <c r="V697" s="44">
        <f t="shared" si="125"/>
        <v>0</v>
      </c>
      <c r="W697" s="44">
        <f t="shared" si="126"/>
        <v>0</v>
      </c>
      <c r="X697" s="44">
        <f t="shared" si="127"/>
        <v>0</v>
      </c>
      <c r="Y697" s="44">
        <f t="shared" si="128"/>
        <v>148803.02097902101</v>
      </c>
      <c r="Z697" s="44">
        <f t="shared" si="129"/>
        <v>147976.33752913756</v>
      </c>
      <c r="AA697" s="44">
        <f t="shared" si="130"/>
        <v>198404.02797202801</v>
      </c>
      <c r="AB697" s="44">
        <f t="shared" si="131"/>
        <v>4794.7640093240097</v>
      </c>
      <c r="AC697" s="44">
        <f t="shared" si="132"/>
        <v>41334.172494172497</v>
      </c>
      <c r="AD697" s="44">
        <f t="shared" si="133"/>
        <v>48608.98685314686</v>
      </c>
      <c r="AE697" s="12">
        <f t="shared" si="134"/>
        <v>589921.3098368299</v>
      </c>
    </row>
    <row r="698" spans="1:31" ht="12.6" hidden="1" customHeight="1" x14ac:dyDescent="0.2">
      <c r="A698" s="26" t="s">
        <v>4311</v>
      </c>
      <c r="B698" s="19"/>
      <c r="C698" s="19"/>
      <c r="D698" s="20"/>
      <c r="E698" s="21"/>
      <c r="F698" s="22"/>
      <c r="G698" s="21"/>
      <c r="H698" s="22"/>
      <c r="I698" s="20">
        <v>600</v>
      </c>
      <c r="J698" s="20"/>
      <c r="K698" s="20"/>
      <c r="L698" s="20"/>
      <c r="M698" s="20"/>
      <c r="N698" s="20"/>
      <c r="O698" s="20">
        <v>600</v>
      </c>
      <c r="P698" s="23" t="str">
        <f>VLOOKUP(A698,'ИЗ ОСНОВЫ НОМЕНКЛАТУР'!D:E,2,0)</f>
        <v>Кромочные материалы</v>
      </c>
      <c r="Q698" s="23" t="str">
        <f>VLOOKUP(A698,'ИЗ ОСНОВЫ НОМЕНКЛАТУР'!D:F,3,0)</f>
        <v>Кромка ПВХ Китай</v>
      </c>
      <c r="R698" s="40">
        <f>VLOOKUP(A:A,'ИЗ ОСНОВЫ НОМЕНКЛАТУР'!D:G,4,0)</f>
        <v>75.599999999999994</v>
      </c>
      <c r="S698" s="12" t="str">
        <f>VLOOKUP(A:A,'ИЗ ОСНОВЫ НОМЕНКЛАТУР'!D:H,5,0)</f>
        <v>C</v>
      </c>
      <c r="T698" s="44">
        <f t="shared" si="123"/>
        <v>0</v>
      </c>
      <c r="U698" s="44">
        <f t="shared" si="124"/>
        <v>0</v>
      </c>
      <c r="V698" s="44">
        <f t="shared" si="125"/>
        <v>0</v>
      </c>
      <c r="W698" s="44">
        <f t="shared" si="126"/>
        <v>0</v>
      </c>
      <c r="X698" s="44">
        <f t="shared" si="127"/>
        <v>0</v>
      </c>
      <c r="Y698" s="44">
        <f t="shared" si="128"/>
        <v>45360</v>
      </c>
      <c r="Z698" s="44">
        <f t="shared" si="129"/>
        <v>0</v>
      </c>
      <c r="AA698" s="44">
        <f t="shared" si="130"/>
        <v>0</v>
      </c>
      <c r="AB698" s="44">
        <f t="shared" si="131"/>
        <v>0</v>
      </c>
      <c r="AC698" s="44">
        <f t="shared" si="132"/>
        <v>0</v>
      </c>
      <c r="AD698" s="44">
        <f t="shared" si="133"/>
        <v>0</v>
      </c>
      <c r="AE698" s="12">
        <f t="shared" si="134"/>
        <v>45360</v>
      </c>
    </row>
    <row r="699" spans="1:31" ht="12.6" hidden="1" customHeight="1" x14ac:dyDescent="0.2">
      <c r="A699" s="26" t="s">
        <v>344</v>
      </c>
      <c r="B699" s="19"/>
      <c r="C699" s="19"/>
      <c r="D699" s="20">
        <v>645</v>
      </c>
      <c r="E699" s="20">
        <v>100</v>
      </c>
      <c r="F699" s="20"/>
      <c r="G699" s="21"/>
      <c r="H699" s="22"/>
      <c r="I699" s="20">
        <v>900</v>
      </c>
      <c r="J699" s="20">
        <v>780</v>
      </c>
      <c r="K699" s="20">
        <v>8000</v>
      </c>
      <c r="L699" s="20">
        <v>40</v>
      </c>
      <c r="M699" s="20">
        <v>500</v>
      </c>
      <c r="N699" s="20">
        <v>301</v>
      </c>
      <c r="O699" s="20">
        <v>11266</v>
      </c>
      <c r="P699" s="23" t="str">
        <f>VLOOKUP(A699,'ИЗ ОСНОВЫ НОМЕНКЛАТУР'!D:E,2,0)</f>
        <v>Кромочные материалы</v>
      </c>
      <c r="Q699" s="23" t="str">
        <f>VLOOKUP(A699,'ИЗ ОСНОВЫ НОМЕНКЛАТУР'!D:F,3,0)</f>
        <v>Кромка ПВХ Китай</v>
      </c>
      <c r="R699" s="40">
        <f>VLOOKUP(A:A,'ИЗ ОСНОВЫ НОМЕНКЛАТУР'!D:G,4,0)</f>
        <v>95.918494382022473</v>
      </c>
      <c r="S699" s="12" t="str">
        <f>VLOOKUP(A:A,'ИЗ ОСНОВЫ НОМЕНКЛАТУР'!D:H,5,0)</f>
        <v>C</v>
      </c>
      <c r="T699" s="44">
        <f t="shared" si="123"/>
        <v>61867.428876404498</v>
      </c>
      <c r="U699" s="44">
        <f t="shared" si="124"/>
        <v>9591.8494382022473</v>
      </c>
      <c r="V699" s="44">
        <f t="shared" si="125"/>
        <v>0</v>
      </c>
      <c r="W699" s="44">
        <f t="shared" si="126"/>
        <v>0</v>
      </c>
      <c r="X699" s="44">
        <f t="shared" si="127"/>
        <v>0</v>
      </c>
      <c r="Y699" s="44">
        <f t="shared" si="128"/>
        <v>86326.644943820225</v>
      </c>
      <c r="Z699" s="44">
        <f t="shared" si="129"/>
        <v>74816.425617977526</v>
      </c>
      <c r="AA699" s="44">
        <f t="shared" si="130"/>
        <v>767347.95505617978</v>
      </c>
      <c r="AB699" s="44">
        <f t="shared" si="131"/>
        <v>3836.7397752808988</v>
      </c>
      <c r="AC699" s="44">
        <f t="shared" si="132"/>
        <v>47959.247191011236</v>
      </c>
      <c r="AD699" s="44">
        <f t="shared" si="133"/>
        <v>28871.466808988764</v>
      </c>
      <c r="AE699" s="12">
        <f t="shared" si="134"/>
        <v>1080617.7577078652</v>
      </c>
    </row>
    <row r="700" spans="1:31" ht="12.6" hidden="1" customHeight="1" x14ac:dyDescent="0.2">
      <c r="A700" s="26" t="s">
        <v>340</v>
      </c>
      <c r="B700" s="19"/>
      <c r="C700" s="19"/>
      <c r="D700" s="20">
        <v>1120</v>
      </c>
      <c r="E700" s="20">
        <v>100</v>
      </c>
      <c r="F700" s="20"/>
      <c r="G700" s="21"/>
      <c r="H700" s="22"/>
      <c r="I700" s="20">
        <v>3000</v>
      </c>
      <c r="J700" s="20">
        <v>1748</v>
      </c>
      <c r="K700" s="20">
        <v>3000</v>
      </c>
      <c r="L700" s="20">
        <v>15</v>
      </c>
      <c r="M700" s="20">
        <v>1100</v>
      </c>
      <c r="N700" s="20">
        <v>1318</v>
      </c>
      <c r="O700" s="20">
        <v>11401</v>
      </c>
      <c r="P700" s="23" t="str">
        <f>VLOOKUP(A700,'ИЗ ОСНОВЫ НОМЕНКЛАТУР'!D:E,2,0)</f>
        <v>Кромочные материалы</v>
      </c>
      <c r="Q700" s="23" t="str">
        <f>VLOOKUP(A700,'ИЗ ОСНОВЫ НОМЕНКЛАТУР'!D:F,3,0)</f>
        <v>Кромка ПВХ Китай</v>
      </c>
      <c r="R700" s="40">
        <f>VLOOKUP(A:A,'ИЗ ОСНОВЫ НОМЕНКЛАТУР'!D:G,4,0)</f>
        <v>81.788278301886805</v>
      </c>
      <c r="S700" s="12" t="str">
        <f>VLOOKUP(A:A,'ИЗ ОСНОВЫ НОМЕНКЛАТУР'!D:H,5,0)</f>
        <v>C</v>
      </c>
      <c r="T700" s="44">
        <f t="shared" si="123"/>
        <v>91602.871698113217</v>
      </c>
      <c r="U700" s="44">
        <f t="shared" si="124"/>
        <v>8178.8278301886803</v>
      </c>
      <c r="V700" s="44">
        <f t="shared" si="125"/>
        <v>0</v>
      </c>
      <c r="W700" s="44">
        <f t="shared" si="126"/>
        <v>0</v>
      </c>
      <c r="X700" s="44">
        <f t="shared" si="127"/>
        <v>0</v>
      </c>
      <c r="Y700" s="44">
        <f t="shared" si="128"/>
        <v>245364.83490566042</v>
      </c>
      <c r="Z700" s="44">
        <f t="shared" si="129"/>
        <v>142965.91047169812</v>
      </c>
      <c r="AA700" s="44">
        <f t="shared" si="130"/>
        <v>245364.83490566042</v>
      </c>
      <c r="AB700" s="44">
        <f t="shared" si="131"/>
        <v>1226.8241745283021</v>
      </c>
      <c r="AC700" s="44">
        <f t="shared" si="132"/>
        <v>89967.106132075482</v>
      </c>
      <c r="AD700" s="44">
        <f t="shared" si="133"/>
        <v>107796.95080188681</v>
      </c>
      <c r="AE700" s="12">
        <f t="shared" si="134"/>
        <v>932468.16091981158</v>
      </c>
    </row>
    <row r="701" spans="1:31" ht="12.6" hidden="1" customHeight="1" x14ac:dyDescent="0.2">
      <c r="A701" s="26" t="s">
        <v>269</v>
      </c>
      <c r="B701" s="19"/>
      <c r="C701" s="19"/>
      <c r="D701" s="20">
        <v>644</v>
      </c>
      <c r="E701" s="20">
        <v>100</v>
      </c>
      <c r="F701" s="20"/>
      <c r="G701" s="20">
        <v>286</v>
      </c>
      <c r="H701" s="20"/>
      <c r="I701" s="20">
        <v>20000</v>
      </c>
      <c r="J701" s="20">
        <v>1608</v>
      </c>
      <c r="K701" s="20">
        <v>8900</v>
      </c>
      <c r="L701" s="20">
        <v>3</v>
      </c>
      <c r="M701" s="20">
        <v>1500</v>
      </c>
      <c r="N701" s="20">
        <v>601</v>
      </c>
      <c r="O701" s="20">
        <v>33642</v>
      </c>
      <c r="P701" s="23" t="str">
        <f>VLOOKUP(A701,'ИЗ ОСНОВЫ НОМЕНКЛАТУР'!D:E,2,0)</f>
        <v>Кромочные материалы</v>
      </c>
      <c r="Q701" s="23" t="str">
        <f>VLOOKUP(A701,'ИЗ ОСНОВЫ НОМЕНКЛАТУР'!D:F,3,0)</f>
        <v>Кромка ПВХ Китай</v>
      </c>
      <c r="R701" s="40">
        <f>VLOOKUP(A:A,'ИЗ ОСНОВЫ НОМЕНКЛАТУР'!D:G,4,0)</f>
        <v>92.001398438377706</v>
      </c>
      <c r="S701" s="12" t="str">
        <f>VLOOKUP(A:A,'ИЗ ОСНОВЫ НОМЕНКЛАТУР'!D:H,5,0)</f>
        <v>B</v>
      </c>
      <c r="T701" s="44">
        <f t="shared" si="123"/>
        <v>59248.900594315244</v>
      </c>
      <c r="U701" s="44">
        <f t="shared" si="124"/>
        <v>9200.139843837771</v>
      </c>
      <c r="V701" s="44">
        <f t="shared" si="125"/>
        <v>0</v>
      </c>
      <c r="W701" s="44">
        <f t="shared" si="126"/>
        <v>26312.399953376025</v>
      </c>
      <c r="X701" s="44">
        <f t="shared" si="127"/>
        <v>0</v>
      </c>
      <c r="Y701" s="44">
        <f t="shared" si="128"/>
        <v>1840027.968767554</v>
      </c>
      <c r="Z701" s="44">
        <f t="shared" si="129"/>
        <v>147938.24868891135</v>
      </c>
      <c r="AA701" s="44">
        <f t="shared" si="130"/>
        <v>818812.44610156154</v>
      </c>
      <c r="AB701" s="44">
        <f t="shared" si="131"/>
        <v>276.00419531513313</v>
      </c>
      <c r="AC701" s="44">
        <f t="shared" si="132"/>
        <v>138002.09765756657</v>
      </c>
      <c r="AD701" s="44">
        <f t="shared" si="133"/>
        <v>55292.840461464999</v>
      </c>
      <c r="AE701" s="12">
        <f t="shared" si="134"/>
        <v>3095111.0462639029</v>
      </c>
    </row>
    <row r="702" spans="1:31" ht="12.6" hidden="1" customHeight="1" x14ac:dyDescent="0.2">
      <c r="A702" s="26" t="s">
        <v>4312</v>
      </c>
      <c r="B702" s="19"/>
      <c r="C702" s="19"/>
      <c r="D702" s="20"/>
      <c r="E702" s="21"/>
      <c r="F702" s="22"/>
      <c r="G702" s="21"/>
      <c r="H702" s="22"/>
      <c r="I702" s="20">
        <v>20100</v>
      </c>
      <c r="J702" s="20"/>
      <c r="K702" s="20"/>
      <c r="L702" s="20"/>
      <c r="M702" s="20"/>
      <c r="N702" s="20"/>
      <c r="O702" s="20">
        <v>20100</v>
      </c>
      <c r="P702" s="23" t="str">
        <f>VLOOKUP(A702,'ИЗ ОСНОВЫ НОМЕНКЛАТУР'!D:E,2,0)</f>
        <v>Кромочные материалы</v>
      </c>
      <c r="Q702" s="23" t="str">
        <f>VLOOKUP(A702,'ИЗ ОСНОВЫ НОМЕНКЛАТУР'!D:F,3,0)</f>
        <v>Кромка ПВХ Китай</v>
      </c>
      <c r="R702" s="40">
        <f>VLOOKUP(A:A,'ИЗ ОСНОВЫ НОМЕНКЛАТУР'!D:G,4,0)</f>
        <v>63.66089552238806</v>
      </c>
      <c r="S702" s="12" t="str">
        <f>VLOOKUP(A:A,'ИЗ ОСНОВЫ НОМЕНКЛАТУР'!D:H,5,0)</f>
        <v>C</v>
      </c>
      <c r="T702" s="44">
        <f t="shared" si="123"/>
        <v>0</v>
      </c>
      <c r="U702" s="44">
        <f t="shared" si="124"/>
        <v>0</v>
      </c>
      <c r="V702" s="44">
        <f t="shared" si="125"/>
        <v>0</v>
      </c>
      <c r="W702" s="44">
        <f t="shared" si="126"/>
        <v>0</v>
      </c>
      <c r="X702" s="44">
        <f t="shared" si="127"/>
        <v>0</v>
      </c>
      <c r="Y702" s="44">
        <f t="shared" si="128"/>
        <v>1279584</v>
      </c>
      <c r="Z702" s="44">
        <f t="shared" si="129"/>
        <v>0</v>
      </c>
      <c r="AA702" s="44">
        <f t="shared" si="130"/>
        <v>0</v>
      </c>
      <c r="AB702" s="44">
        <f t="shared" si="131"/>
        <v>0</v>
      </c>
      <c r="AC702" s="44">
        <f t="shared" si="132"/>
        <v>0</v>
      </c>
      <c r="AD702" s="44">
        <f t="shared" si="133"/>
        <v>0</v>
      </c>
      <c r="AE702" s="12">
        <f t="shared" si="134"/>
        <v>1279584</v>
      </c>
    </row>
    <row r="703" spans="1:31" ht="12.6" hidden="1" customHeight="1" x14ac:dyDescent="0.2">
      <c r="A703" s="26" t="s">
        <v>278</v>
      </c>
      <c r="B703" s="19"/>
      <c r="C703" s="19"/>
      <c r="D703" s="20">
        <v>153</v>
      </c>
      <c r="E703" s="20">
        <v>100</v>
      </c>
      <c r="F703" s="20"/>
      <c r="G703" s="20">
        <v>294</v>
      </c>
      <c r="H703" s="20"/>
      <c r="I703" s="20">
        <v>18000</v>
      </c>
      <c r="J703" s="20">
        <v>1687.5</v>
      </c>
      <c r="K703" s="20">
        <v>1500</v>
      </c>
      <c r="L703" s="20">
        <v>14</v>
      </c>
      <c r="M703" s="20">
        <v>1100</v>
      </c>
      <c r="N703" s="20">
        <v>1322</v>
      </c>
      <c r="O703" s="20">
        <v>24170.5</v>
      </c>
      <c r="P703" s="23" t="str">
        <f>VLOOKUP(A703,'ИЗ ОСНОВЫ НОМЕНКЛАТУР'!D:E,2,0)</f>
        <v>Кромочные материалы</v>
      </c>
      <c r="Q703" s="23" t="str">
        <f>VLOOKUP(A703,'ИЗ ОСНОВЫ НОМЕНКЛАТУР'!D:F,3,0)</f>
        <v>Кромка ПВХ Китай</v>
      </c>
      <c r="R703" s="40">
        <f>VLOOKUP(A:A,'ИЗ ОСНОВЫ НОМЕНКЛАТУР'!D:G,4,0)</f>
        <v>92.855741507870746</v>
      </c>
      <c r="S703" s="12" t="str">
        <f>VLOOKUP(A:A,'ИЗ ОСНОВЫ НОМЕНКЛАТУР'!D:H,5,0)</f>
        <v>B</v>
      </c>
      <c r="T703" s="44">
        <f t="shared" si="123"/>
        <v>14206.928450704225</v>
      </c>
      <c r="U703" s="44">
        <f t="shared" si="124"/>
        <v>9285.5741507870753</v>
      </c>
      <c r="V703" s="44">
        <f t="shared" si="125"/>
        <v>0</v>
      </c>
      <c r="W703" s="44">
        <f t="shared" si="126"/>
        <v>27299.588003313998</v>
      </c>
      <c r="X703" s="44">
        <f t="shared" si="127"/>
        <v>0</v>
      </c>
      <c r="Y703" s="44">
        <f t="shared" si="128"/>
        <v>1671403.3471416733</v>
      </c>
      <c r="Z703" s="44">
        <f t="shared" si="129"/>
        <v>156694.06379453189</v>
      </c>
      <c r="AA703" s="44">
        <f t="shared" si="130"/>
        <v>139283.61226180612</v>
      </c>
      <c r="AB703" s="44">
        <f t="shared" si="131"/>
        <v>1299.9803811101904</v>
      </c>
      <c r="AC703" s="44">
        <f t="shared" si="132"/>
        <v>102141.31565865783</v>
      </c>
      <c r="AD703" s="44">
        <f t="shared" si="133"/>
        <v>122755.29027340513</v>
      </c>
      <c r="AE703" s="12">
        <f t="shared" si="134"/>
        <v>2244369.7001159899</v>
      </c>
    </row>
    <row r="704" spans="1:31" ht="12.6" hidden="1" customHeight="1" x14ac:dyDescent="0.2">
      <c r="A704" s="26" t="s">
        <v>4313</v>
      </c>
      <c r="B704" s="19"/>
      <c r="C704" s="19"/>
      <c r="D704" s="20"/>
      <c r="E704" s="21"/>
      <c r="F704" s="22"/>
      <c r="G704" s="21"/>
      <c r="H704" s="22"/>
      <c r="I704" s="20">
        <v>10200</v>
      </c>
      <c r="J704" s="20"/>
      <c r="K704" s="20"/>
      <c r="L704" s="20"/>
      <c r="M704" s="20"/>
      <c r="N704" s="20"/>
      <c r="O704" s="20">
        <v>10200</v>
      </c>
      <c r="P704" s="23" t="str">
        <f>VLOOKUP(A704,'ИЗ ОСНОВЫ НОМЕНКЛАТУР'!D:E,2,0)</f>
        <v>Кромочные материалы</v>
      </c>
      <c r="Q704" s="23" t="str">
        <f>VLOOKUP(A704,'ИЗ ОСНОВЫ НОМЕНКЛАТУР'!D:F,3,0)</f>
        <v>Кромка ПВХ Китай</v>
      </c>
      <c r="R704" s="40">
        <f>VLOOKUP(A:A,'ИЗ ОСНОВЫ НОМЕНКЛАТУР'!D:G,4,0)</f>
        <v>62.320490196078431</v>
      </c>
      <c r="S704" s="12" t="str">
        <f>VLOOKUP(A:A,'ИЗ ОСНОВЫ НОМЕНКЛАТУР'!D:H,5,0)</f>
        <v>C</v>
      </c>
      <c r="T704" s="44">
        <f t="shared" si="123"/>
        <v>0</v>
      </c>
      <c r="U704" s="44">
        <f t="shared" si="124"/>
        <v>0</v>
      </c>
      <c r="V704" s="44">
        <f t="shared" si="125"/>
        <v>0</v>
      </c>
      <c r="W704" s="44">
        <f t="shared" si="126"/>
        <v>0</v>
      </c>
      <c r="X704" s="44">
        <f t="shared" si="127"/>
        <v>0</v>
      </c>
      <c r="Y704" s="44">
        <f t="shared" si="128"/>
        <v>635669</v>
      </c>
      <c r="Z704" s="44">
        <f t="shared" si="129"/>
        <v>0</v>
      </c>
      <c r="AA704" s="44">
        <f t="shared" si="130"/>
        <v>0</v>
      </c>
      <c r="AB704" s="44">
        <f t="shared" si="131"/>
        <v>0</v>
      </c>
      <c r="AC704" s="44">
        <f t="shared" si="132"/>
        <v>0</v>
      </c>
      <c r="AD704" s="44">
        <f t="shared" si="133"/>
        <v>0</v>
      </c>
      <c r="AE704" s="12">
        <f t="shared" si="134"/>
        <v>635669</v>
      </c>
    </row>
    <row r="705" spans="1:31" ht="12.6" hidden="1" customHeight="1" x14ac:dyDescent="0.2">
      <c r="A705" s="26" t="s">
        <v>4314</v>
      </c>
      <c r="B705" s="19"/>
      <c r="C705" s="19"/>
      <c r="D705" s="20"/>
      <c r="E705" s="21"/>
      <c r="F705" s="22"/>
      <c r="G705" s="21"/>
      <c r="H705" s="22"/>
      <c r="I705" s="20"/>
      <c r="J705" s="20">
        <v>76</v>
      </c>
      <c r="K705" s="20"/>
      <c r="L705" s="20"/>
      <c r="M705" s="20"/>
      <c r="N705" s="20"/>
      <c r="O705" s="20">
        <v>76</v>
      </c>
      <c r="P705" s="23" t="str">
        <f>VLOOKUP(A705,'ИЗ ОСНОВЫ НОМЕНКЛАТУР'!D:E,2,0)</f>
        <v>Кромочные материалы</v>
      </c>
      <c r="Q705" s="23" t="str">
        <f>VLOOKUP(A705,'ИЗ ОСНОВЫ НОМЕНКЛАТУР'!D:F,3,0)</f>
        <v>Распродажа кромка</v>
      </c>
      <c r="R705" s="40">
        <f>VLOOKUP(A:A,'ИЗ ОСНОВЫ НОМЕНКЛАТУР'!D:G,4,0)</f>
        <v>80</v>
      </c>
      <c r="S705" s="12" t="str">
        <f>VLOOKUP(A:A,'ИЗ ОСНОВЫ НОМЕНКЛАТУР'!D:H,5,0)</f>
        <v>C</v>
      </c>
      <c r="T705" s="44">
        <f t="shared" si="123"/>
        <v>0</v>
      </c>
      <c r="U705" s="44">
        <f t="shared" si="124"/>
        <v>0</v>
      </c>
      <c r="V705" s="44">
        <f t="shared" si="125"/>
        <v>0</v>
      </c>
      <c r="W705" s="44">
        <f t="shared" si="126"/>
        <v>0</v>
      </c>
      <c r="X705" s="44">
        <f t="shared" si="127"/>
        <v>0</v>
      </c>
      <c r="Y705" s="44">
        <f t="shared" si="128"/>
        <v>0</v>
      </c>
      <c r="Z705" s="44">
        <f t="shared" si="129"/>
        <v>6080</v>
      </c>
      <c r="AA705" s="44">
        <f t="shared" si="130"/>
        <v>0</v>
      </c>
      <c r="AB705" s="44">
        <f t="shared" si="131"/>
        <v>0</v>
      </c>
      <c r="AC705" s="44">
        <f t="shared" si="132"/>
        <v>0</v>
      </c>
      <c r="AD705" s="44">
        <f t="shared" si="133"/>
        <v>0</v>
      </c>
      <c r="AE705" s="12">
        <f t="shared" si="134"/>
        <v>6080</v>
      </c>
    </row>
    <row r="706" spans="1:31" ht="12.6" hidden="1" customHeight="1" x14ac:dyDescent="0.2">
      <c r="A706" s="26" t="s">
        <v>4315</v>
      </c>
      <c r="B706" s="19"/>
      <c r="C706" s="19"/>
      <c r="D706" s="20"/>
      <c r="E706" s="21"/>
      <c r="F706" s="22"/>
      <c r="G706" s="21"/>
      <c r="H706" s="22"/>
      <c r="I706" s="20">
        <v>1000</v>
      </c>
      <c r="J706" s="20">
        <v>500</v>
      </c>
      <c r="K706" s="20"/>
      <c r="L706" s="20"/>
      <c r="M706" s="20"/>
      <c r="N706" s="20">
        <v>300</v>
      </c>
      <c r="O706" s="20">
        <v>1800</v>
      </c>
      <c r="P706" s="23" t="str">
        <f>VLOOKUP(A706,'ИЗ ОСНОВЫ НОМЕНКЛАТУР'!D:E,2,0)</f>
        <v>Кромочные материалы</v>
      </c>
      <c r="Q706" s="23" t="str">
        <f>VLOOKUP(A706,'ИЗ ОСНОВЫ НОМЕНКЛАТУР'!D:F,3,0)</f>
        <v>Кромка ПВХ Китай</v>
      </c>
      <c r="R706" s="40">
        <f>VLOOKUP(A:A,'ИЗ ОСНОВЫ НОМЕНКЛАТУР'!D:G,4,0)</f>
        <v>56.009349999999998</v>
      </c>
      <c r="S706" s="12" t="str">
        <f>VLOOKUP(A:A,'ИЗ ОСНОВЫ НОМЕНКЛАТУР'!D:H,5,0)</f>
        <v>C</v>
      </c>
      <c r="T706" s="44">
        <f t="shared" si="123"/>
        <v>0</v>
      </c>
      <c r="U706" s="44">
        <f t="shared" si="124"/>
        <v>0</v>
      </c>
      <c r="V706" s="44">
        <f t="shared" si="125"/>
        <v>0</v>
      </c>
      <c r="W706" s="44">
        <f t="shared" si="126"/>
        <v>0</v>
      </c>
      <c r="X706" s="44">
        <f t="shared" si="127"/>
        <v>0</v>
      </c>
      <c r="Y706" s="44">
        <f t="shared" si="128"/>
        <v>56009.35</v>
      </c>
      <c r="Z706" s="44">
        <f t="shared" si="129"/>
        <v>28004.674999999999</v>
      </c>
      <c r="AA706" s="44">
        <f t="shared" si="130"/>
        <v>0</v>
      </c>
      <c r="AB706" s="44">
        <f t="shared" si="131"/>
        <v>0</v>
      </c>
      <c r="AC706" s="44">
        <f t="shared" si="132"/>
        <v>0</v>
      </c>
      <c r="AD706" s="44">
        <f t="shared" si="133"/>
        <v>16802.805</v>
      </c>
      <c r="AE706" s="12">
        <f t="shared" si="134"/>
        <v>100816.82999999999</v>
      </c>
    </row>
    <row r="707" spans="1:31" ht="12.6" hidden="1" customHeight="1" x14ac:dyDescent="0.2">
      <c r="A707" s="26" t="s">
        <v>4316</v>
      </c>
      <c r="B707" s="19"/>
      <c r="C707" s="19"/>
      <c r="D707" s="20"/>
      <c r="E707" s="21"/>
      <c r="F707" s="22"/>
      <c r="G707" s="21"/>
      <c r="H707" s="22"/>
      <c r="I707" s="20">
        <v>1500</v>
      </c>
      <c r="J707" s="20">
        <v>500</v>
      </c>
      <c r="K707" s="20"/>
      <c r="L707" s="20"/>
      <c r="M707" s="20"/>
      <c r="N707" s="20"/>
      <c r="O707" s="20">
        <v>2000</v>
      </c>
      <c r="P707" s="23" t="str">
        <f>VLOOKUP(A707,'ИЗ ОСНОВЫ НОМЕНКЛАТУР'!D:E,2,0)</f>
        <v>Кромочные материалы</v>
      </c>
      <c r="Q707" s="23" t="str">
        <f>VLOOKUP(A707,'ИЗ ОСНОВЫ НОМЕНКЛАТУР'!D:F,3,0)</f>
        <v>Кромка ПВХ Китай</v>
      </c>
      <c r="R707" s="40">
        <f>VLOOKUP(A:A,'ИЗ ОСНОВЫ НОМЕНКЛАТУР'!D:G,4,0)</f>
        <v>43.352980000000002</v>
      </c>
      <c r="S707" s="12" t="str">
        <f>VLOOKUP(A:A,'ИЗ ОСНОВЫ НОМЕНКЛАТУР'!D:H,5,0)</f>
        <v>C</v>
      </c>
      <c r="T707" s="44">
        <f t="shared" si="123"/>
        <v>0</v>
      </c>
      <c r="U707" s="44">
        <f t="shared" si="124"/>
        <v>0</v>
      </c>
      <c r="V707" s="44">
        <f t="shared" si="125"/>
        <v>0</v>
      </c>
      <c r="W707" s="44">
        <f t="shared" si="126"/>
        <v>0</v>
      </c>
      <c r="X707" s="44">
        <f t="shared" si="127"/>
        <v>0</v>
      </c>
      <c r="Y707" s="44">
        <f t="shared" si="128"/>
        <v>65029.47</v>
      </c>
      <c r="Z707" s="44">
        <f t="shared" si="129"/>
        <v>21676.49</v>
      </c>
      <c r="AA707" s="44">
        <f t="shared" si="130"/>
        <v>0</v>
      </c>
      <c r="AB707" s="44">
        <f t="shared" si="131"/>
        <v>0</v>
      </c>
      <c r="AC707" s="44">
        <f t="shared" si="132"/>
        <v>0</v>
      </c>
      <c r="AD707" s="44">
        <f t="shared" si="133"/>
        <v>0</v>
      </c>
      <c r="AE707" s="12">
        <f t="shared" si="134"/>
        <v>86705.96</v>
      </c>
    </row>
    <row r="708" spans="1:31" ht="12.6" hidden="1" customHeight="1" x14ac:dyDescent="0.2">
      <c r="A708" s="26" t="s">
        <v>429</v>
      </c>
      <c r="B708" s="19"/>
      <c r="C708" s="19"/>
      <c r="D708" s="20"/>
      <c r="E708" s="21"/>
      <c r="F708" s="22"/>
      <c r="G708" s="21"/>
      <c r="H708" s="22"/>
      <c r="I708" s="20">
        <v>1000</v>
      </c>
      <c r="J708" s="20">
        <v>476</v>
      </c>
      <c r="K708" s="20"/>
      <c r="L708" s="20"/>
      <c r="M708" s="20"/>
      <c r="N708" s="20"/>
      <c r="O708" s="20">
        <v>1476</v>
      </c>
      <c r="P708" s="23" t="str">
        <f>VLOOKUP(A708,'ИЗ ОСНОВЫ НОМЕНКЛАТУР'!D:E,2,0)</f>
        <v>Кромочные материалы</v>
      </c>
      <c r="Q708" s="23" t="str">
        <f>VLOOKUP(A708,'ИЗ ОСНОВЫ НОМЕНКЛАТУР'!D:F,3,0)</f>
        <v>Кромка ПВХ Китай</v>
      </c>
      <c r="R708" s="40">
        <f>VLOOKUP(A:A,'ИЗ ОСНОВЫ НОМЕНКЛАТУР'!D:G,4,0)</f>
        <v>45</v>
      </c>
      <c r="S708" s="12" t="str">
        <f>VLOOKUP(A:A,'ИЗ ОСНОВЫ НОМЕНКЛАТУР'!D:H,5,0)</f>
        <v>C</v>
      </c>
      <c r="T708" s="44">
        <f t="shared" si="123"/>
        <v>0</v>
      </c>
      <c r="U708" s="44">
        <f t="shared" si="124"/>
        <v>0</v>
      </c>
      <c r="V708" s="44">
        <f t="shared" si="125"/>
        <v>0</v>
      </c>
      <c r="W708" s="44">
        <f t="shared" si="126"/>
        <v>0</v>
      </c>
      <c r="X708" s="44">
        <f t="shared" si="127"/>
        <v>0</v>
      </c>
      <c r="Y708" s="44">
        <f t="shared" si="128"/>
        <v>45000</v>
      </c>
      <c r="Z708" s="44">
        <f t="shared" si="129"/>
        <v>21420</v>
      </c>
      <c r="AA708" s="44">
        <f t="shared" si="130"/>
        <v>0</v>
      </c>
      <c r="AB708" s="44">
        <f t="shared" si="131"/>
        <v>0</v>
      </c>
      <c r="AC708" s="44">
        <f t="shared" si="132"/>
        <v>0</v>
      </c>
      <c r="AD708" s="44">
        <f t="shared" si="133"/>
        <v>0</v>
      </c>
      <c r="AE708" s="12">
        <f t="shared" si="134"/>
        <v>66420</v>
      </c>
    </row>
    <row r="709" spans="1:31" ht="12.6" hidden="1" customHeight="1" x14ac:dyDescent="0.2">
      <c r="A709" s="26" t="s">
        <v>425</v>
      </c>
      <c r="B709" s="19"/>
      <c r="C709" s="19"/>
      <c r="D709" s="20"/>
      <c r="E709" s="21"/>
      <c r="F709" s="22"/>
      <c r="G709" s="21"/>
      <c r="H709" s="22"/>
      <c r="I709" s="20">
        <v>4500</v>
      </c>
      <c r="J709" s="20">
        <v>874</v>
      </c>
      <c r="K709" s="20"/>
      <c r="L709" s="20">
        <v>80</v>
      </c>
      <c r="M709" s="20">
        <v>100</v>
      </c>
      <c r="N709" s="20">
        <v>304</v>
      </c>
      <c r="O709" s="20">
        <v>5858</v>
      </c>
      <c r="P709" s="23" t="str">
        <f>VLOOKUP(A709,'ИЗ ОСНОВЫ НОМЕНКЛАТУР'!D:E,2,0)</f>
        <v>Кромочные материалы</v>
      </c>
      <c r="Q709" s="23" t="str">
        <f>VLOOKUP(A709,'ИЗ ОСНОВЫ НОМЕНКЛАТУР'!D:F,3,0)</f>
        <v>Кромка ПВХ Китай</v>
      </c>
      <c r="R709" s="40">
        <f>VLOOKUP(A:A,'ИЗ ОСНОВЫ НОМЕНКЛАТУР'!D:G,4,0)</f>
        <v>45.604166666666664</v>
      </c>
      <c r="S709" s="12" t="str">
        <f>VLOOKUP(A:A,'ИЗ ОСНОВЫ НОМЕНКЛАТУР'!D:H,5,0)</f>
        <v>C</v>
      </c>
      <c r="T709" s="44">
        <f t="shared" si="123"/>
        <v>0</v>
      </c>
      <c r="U709" s="44">
        <f t="shared" si="124"/>
        <v>0</v>
      </c>
      <c r="V709" s="44">
        <f t="shared" si="125"/>
        <v>0</v>
      </c>
      <c r="W709" s="44">
        <f t="shared" si="126"/>
        <v>0</v>
      </c>
      <c r="X709" s="44">
        <f t="shared" si="127"/>
        <v>0</v>
      </c>
      <c r="Y709" s="44">
        <f t="shared" si="128"/>
        <v>205218.75</v>
      </c>
      <c r="Z709" s="44">
        <f t="shared" si="129"/>
        <v>39858.041666666664</v>
      </c>
      <c r="AA709" s="44">
        <f t="shared" si="130"/>
        <v>0</v>
      </c>
      <c r="AB709" s="44">
        <f t="shared" si="131"/>
        <v>3648.333333333333</v>
      </c>
      <c r="AC709" s="44">
        <f t="shared" si="132"/>
        <v>4560.4166666666661</v>
      </c>
      <c r="AD709" s="44">
        <f t="shared" si="133"/>
        <v>13863.666666666666</v>
      </c>
      <c r="AE709" s="12">
        <f t="shared" si="134"/>
        <v>267149.20833333331</v>
      </c>
    </row>
    <row r="710" spans="1:31" ht="12.6" hidden="1" customHeight="1" x14ac:dyDescent="0.2">
      <c r="A710" s="26" t="s">
        <v>4317</v>
      </c>
      <c r="B710" s="19"/>
      <c r="C710" s="19"/>
      <c r="D710" s="20"/>
      <c r="E710" s="21"/>
      <c r="F710" s="22"/>
      <c r="G710" s="21"/>
      <c r="H710" s="22"/>
      <c r="I710" s="20">
        <v>1000</v>
      </c>
      <c r="J710" s="20">
        <v>500</v>
      </c>
      <c r="K710" s="20"/>
      <c r="L710" s="20"/>
      <c r="M710" s="20"/>
      <c r="N710" s="20">
        <v>500</v>
      </c>
      <c r="O710" s="20">
        <v>2000</v>
      </c>
      <c r="P710" s="23" t="str">
        <f>VLOOKUP(A710,'ИЗ ОСНОВЫ НОМЕНКЛАТУР'!D:E,2,0)</f>
        <v>Кромочные материалы</v>
      </c>
      <c r="Q710" s="23" t="str">
        <f>VLOOKUP(A710,'ИЗ ОСНОВЫ НОМЕНКЛАТУР'!D:F,3,0)</f>
        <v>Кромка ПВХ Китай</v>
      </c>
      <c r="R710" s="40">
        <f>VLOOKUP(A:A,'ИЗ ОСНОВЫ НОМЕНКЛАТУР'!D:G,4,0)</f>
        <v>43.352980000000002</v>
      </c>
      <c r="S710" s="12" t="str">
        <f>VLOOKUP(A:A,'ИЗ ОСНОВЫ НОМЕНКЛАТУР'!D:H,5,0)</f>
        <v>C</v>
      </c>
      <c r="T710" s="44">
        <f t="shared" si="123"/>
        <v>0</v>
      </c>
      <c r="U710" s="44">
        <f t="shared" si="124"/>
        <v>0</v>
      </c>
      <c r="V710" s="44">
        <f t="shared" si="125"/>
        <v>0</v>
      </c>
      <c r="W710" s="44">
        <f t="shared" si="126"/>
        <v>0</v>
      </c>
      <c r="X710" s="44">
        <f t="shared" si="127"/>
        <v>0</v>
      </c>
      <c r="Y710" s="44">
        <f t="shared" si="128"/>
        <v>43352.98</v>
      </c>
      <c r="Z710" s="44">
        <f t="shared" si="129"/>
        <v>21676.49</v>
      </c>
      <c r="AA710" s="44">
        <f t="shared" si="130"/>
        <v>0</v>
      </c>
      <c r="AB710" s="44">
        <f t="shared" si="131"/>
        <v>0</v>
      </c>
      <c r="AC710" s="44">
        <f t="shared" si="132"/>
        <v>0</v>
      </c>
      <c r="AD710" s="44">
        <f t="shared" si="133"/>
        <v>21676.49</v>
      </c>
      <c r="AE710" s="12">
        <f t="shared" si="134"/>
        <v>86705.96</v>
      </c>
    </row>
    <row r="711" spans="1:31" ht="12.6" hidden="1" customHeight="1" x14ac:dyDescent="0.2">
      <c r="A711" s="26" t="s">
        <v>424</v>
      </c>
      <c r="B711" s="19"/>
      <c r="C711" s="19"/>
      <c r="D711" s="20"/>
      <c r="E711" s="21"/>
      <c r="F711" s="22"/>
      <c r="G711" s="21"/>
      <c r="H711" s="22"/>
      <c r="I711" s="20">
        <v>1000</v>
      </c>
      <c r="J711" s="20">
        <v>687</v>
      </c>
      <c r="K711" s="20"/>
      <c r="L711" s="20">
        <v>12</v>
      </c>
      <c r="M711" s="20">
        <v>100</v>
      </c>
      <c r="N711" s="20">
        <v>27</v>
      </c>
      <c r="O711" s="20">
        <v>1826</v>
      </c>
      <c r="P711" s="23" t="str">
        <f>VLOOKUP(A711,'ИЗ ОСНОВЫ НОМЕНКЛАТУР'!D:E,2,0)</f>
        <v>Кромочные материалы</v>
      </c>
      <c r="Q711" s="23" t="str">
        <f>VLOOKUP(A711,'ИЗ ОСНОВЫ НОМЕНКЛАТУР'!D:F,3,0)</f>
        <v>Кромка ПВХ Китай</v>
      </c>
      <c r="R711" s="40">
        <f>VLOOKUP(A:A,'ИЗ ОСНОВЫ НОМЕНКЛАТУР'!D:G,4,0)</f>
        <v>59</v>
      </c>
      <c r="S711" s="12" t="str">
        <f>VLOOKUP(A:A,'ИЗ ОСНОВЫ НОМЕНКЛАТУР'!D:H,5,0)</f>
        <v>C</v>
      </c>
      <c r="T711" s="44">
        <f t="shared" si="123"/>
        <v>0</v>
      </c>
      <c r="U711" s="44">
        <f t="shared" si="124"/>
        <v>0</v>
      </c>
      <c r="V711" s="44">
        <f t="shared" si="125"/>
        <v>0</v>
      </c>
      <c r="W711" s="44">
        <f t="shared" si="126"/>
        <v>0</v>
      </c>
      <c r="X711" s="44">
        <f t="shared" si="127"/>
        <v>0</v>
      </c>
      <c r="Y711" s="44">
        <f t="shared" si="128"/>
        <v>59000</v>
      </c>
      <c r="Z711" s="44">
        <f t="shared" si="129"/>
        <v>40533</v>
      </c>
      <c r="AA711" s="44">
        <f t="shared" si="130"/>
        <v>0</v>
      </c>
      <c r="AB711" s="44">
        <f t="shared" si="131"/>
        <v>708</v>
      </c>
      <c r="AC711" s="44">
        <f t="shared" si="132"/>
        <v>5900</v>
      </c>
      <c r="AD711" s="44">
        <f t="shared" si="133"/>
        <v>1593</v>
      </c>
      <c r="AE711" s="12">
        <f t="shared" si="134"/>
        <v>107734</v>
      </c>
    </row>
    <row r="712" spans="1:31" ht="12.6" hidden="1" customHeight="1" x14ac:dyDescent="0.2">
      <c r="A712" s="26" t="s">
        <v>426</v>
      </c>
      <c r="B712" s="19"/>
      <c r="C712" s="19"/>
      <c r="D712" s="20"/>
      <c r="E712" s="21"/>
      <c r="F712" s="22"/>
      <c r="G712" s="21"/>
      <c r="H712" s="22"/>
      <c r="I712" s="20">
        <v>500</v>
      </c>
      <c r="J712" s="20">
        <v>1200</v>
      </c>
      <c r="K712" s="20"/>
      <c r="L712" s="20">
        <v>61</v>
      </c>
      <c r="M712" s="20">
        <v>800</v>
      </c>
      <c r="N712" s="20">
        <v>358</v>
      </c>
      <c r="O712" s="20">
        <v>2919</v>
      </c>
      <c r="P712" s="23" t="str">
        <f>VLOOKUP(A712,'ИЗ ОСНОВЫ НОМЕНКЛАТУР'!D:E,2,0)</f>
        <v>Кромочные материалы</v>
      </c>
      <c r="Q712" s="23" t="str">
        <f>VLOOKUP(A712,'ИЗ ОСНОВЫ НОМЕНКЛАТУР'!D:F,3,0)</f>
        <v>Кромка ПВХ Китай</v>
      </c>
      <c r="R712" s="40">
        <f>VLOOKUP(A:A,'ИЗ ОСНОВЫ НОМЕНКЛАТУР'!D:G,4,0)</f>
        <v>59.542490272373541</v>
      </c>
      <c r="S712" s="12" t="str">
        <f>VLOOKUP(A:A,'ИЗ ОСНОВЫ НОМЕНКЛАТУР'!D:H,5,0)</f>
        <v>C</v>
      </c>
      <c r="T712" s="44">
        <f t="shared" si="123"/>
        <v>0</v>
      </c>
      <c r="U712" s="44">
        <f t="shared" si="124"/>
        <v>0</v>
      </c>
      <c r="V712" s="44">
        <f t="shared" si="125"/>
        <v>0</v>
      </c>
      <c r="W712" s="44">
        <f t="shared" si="126"/>
        <v>0</v>
      </c>
      <c r="X712" s="44">
        <f t="shared" si="127"/>
        <v>0</v>
      </c>
      <c r="Y712" s="44">
        <f t="shared" si="128"/>
        <v>29771.245136186772</v>
      </c>
      <c r="Z712" s="44">
        <f t="shared" si="129"/>
        <v>71450.988326848252</v>
      </c>
      <c r="AA712" s="44">
        <f t="shared" si="130"/>
        <v>0</v>
      </c>
      <c r="AB712" s="44">
        <f t="shared" si="131"/>
        <v>3632.0919066147862</v>
      </c>
      <c r="AC712" s="44">
        <f t="shared" si="132"/>
        <v>47633.992217898834</v>
      </c>
      <c r="AD712" s="44">
        <f t="shared" si="133"/>
        <v>21316.211517509728</v>
      </c>
      <c r="AE712" s="12">
        <f t="shared" si="134"/>
        <v>173804.52910505835</v>
      </c>
    </row>
    <row r="713" spans="1:31" ht="12.6" hidden="1" customHeight="1" x14ac:dyDescent="0.2">
      <c r="A713" s="26" t="s">
        <v>4318</v>
      </c>
      <c r="B713" s="19"/>
      <c r="C713" s="19"/>
      <c r="D713" s="20"/>
      <c r="E713" s="21"/>
      <c r="F713" s="22"/>
      <c r="G713" s="21"/>
      <c r="H713" s="22"/>
      <c r="I713" s="20">
        <v>500</v>
      </c>
      <c r="J713" s="20">
        <v>500</v>
      </c>
      <c r="K713" s="20">
        <v>500</v>
      </c>
      <c r="L713" s="20"/>
      <c r="M713" s="20"/>
      <c r="N713" s="20"/>
      <c r="O713" s="20">
        <v>1500</v>
      </c>
      <c r="P713" s="23" t="str">
        <f>VLOOKUP(A713,'ИЗ ОСНОВЫ НОМЕНКЛАТУР'!D:E,2,0)</f>
        <v>Кромочные материалы</v>
      </c>
      <c r="Q713" s="23" t="str">
        <f>VLOOKUP(A713,'ИЗ ОСНОВЫ НОМЕНКЛАТУР'!D:F,3,0)</f>
        <v>Кромка ПВХ Китай</v>
      </c>
      <c r="R713" s="40">
        <f>VLOOKUP(A:A,'ИЗ ОСНОВЫ НОМЕНКЛАТУР'!D:G,4,0)</f>
        <v>107.7</v>
      </c>
      <c r="S713" s="12" t="str">
        <f>VLOOKUP(A:A,'ИЗ ОСНОВЫ НОМЕНКЛАТУР'!D:H,5,0)</f>
        <v>C</v>
      </c>
      <c r="T713" s="44">
        <f t="shared" ref="T713:T776" si="135">$R713*D713</f>
        <v>0</v>
      </c>
      <c r="U713" s="44">
        <f t="shared" ref="U713:U776" si="136">$R713*E713</f>
        <v>0</v>
      </c>
      <c r="V713" s="44">
        <f t="shared" ref="V713:V776" si="137">$R713*F713</f>
        <v>0</v>
      </c>
      <c r="W713" s="44">
        <f t="shared" ref="W713:W776" si="138">$R713*G713</f>
        <v>0</v>
      </c>
      <c r="X713" s="44">
        <f t="shared" ref="X713:X776" si="139">$R713*H713</f>
        <v>0</v>
      </c>
      <c r="Y713" s="44">
        <f t="shared" ref="Y713:Y776" si="140">$R713*I713</f>
        <v>53850</v>
      </c>
      <c r="Z713" s="44">
        <f t="shared" ref="Z713:Z776" si="141">$R713*J713</f>
        <v>53850</v>
      </c>
      <c r="AA713" s="44">
        <f t="shared" ref="AA713:AA776" si="142">$R713*K713</f>
        <v>53850</v>
      </c>
      <c r="AB713" s="44">
        <f t="shared" ref="AB713:AB776" si="143">$R713*L713</f>
        <v>0</v>
      </c>
      <c r="AC713" s="44">
        <f t="shared" ref="AC713:AC776" si="144">$R713*M713</f>
        <v>0</v>
      </c>
      <c r="AD713" s="44">
        <f t="shared" ref="AD713:AD776" si="145">$R713*N713</f>
        <v>0</v>
      </c>
      <c r="AE713" s="12">
        <f t="shared" ref="AE713:AE776" si="146">SUM(T713:AD713)</f>
        <v>161550</v>
      </c>
    </row>
    <row r="714" spans="1:31" ht="12.6" hidden="1" customHeight="1" x14ac:dyDescent="0.2">
      <c r="A714" s="26" t="s">
        <v>854</v>
      </c>
      <c r="B714" s="19"/>
      <c r="C714" s="19"/>
      <c r="D714" s="20"/>
      <c r="E714" s="21"/>
      <c r="F714" s="22"/>
      <c r="G714" s="21"/>
      <c r="H714" s="22"/>
      <c r="I714" s="20"/>
      <c r="J714" s="20"/>
      <c r="K714" s="20"/>
      <c r="L714" s="20">
        <v>33</v>
      </c>
      <c r="M714" s="20"/>
      <c r="N714" s="20"/>
      <c r="O714" s="20">
        <v>33</v>
      </c>
      <c r="P714" s="23" t="str">
        <f>VLOOKUP(A714,'ИЗ ОСНОВЫ НОМЕНКЛАТУР'!D:E,2,0)</f>
        <v>Кромочные материалы</v>
      </c>
      <c r="Q714" s="23" t="str">
        <f>VLOOKUP(A714,'ИЗ ОСНОВЫ НОМЕНКЛАТУР'!D:F,3,0)</f>
        <v>Распродажа кромка</v>
      </c>
      <c r="R714" s="40">
        <f>VLOOKUP(A:A,'ИЗ ОСНОВЫ НОМЕНКЛАТУР'!D:G,4,0)</f>
        <v>80</v>
      </c>
      <c r="S714" s="12" t="str">
        <f>VLOOKUP(A:A,'ИЗ ОСНОВЫ НОМЕНКЛАТУР'!D:H,5,0)</f>
        <v>C</v>
      </c>
      <c r="T714" s="44">
        <f t="shared" si="135"/>
        <v>0</v>
      </c>
      <c r="U714" s="44">
        <f t="shared" si="136"/>
        <v>0</v>
      </c>
      <c r="V714" s="44">
        <f t="shared" si="137"/>
        <v>0</v>
      </c>
      <c r="W714" s="44">
        <f t="shared" si="138"/>
        <v>0</v>
      </c>
      <c r="X714" s="44">
        <f t="shared" si="139"/>
        <v>0</v>
      </c>
      <c r="Y714" s="44">
        <f t="shared" si="140"/>
        <v>0</v>
      </c>
      <c r="Z714" s="44">
        <f t="shared" si="141"/>
        <v>0</v>
      </c>
      <c r="AA714" s="44">
        <f t="shared" si="142"/>
        <v>0</v>
      </c>
      <c r="AB714" s="44">
        <f t="shared" si="143"/>
        <v>2640</v>
      </c>
      <c r="AC714" s="44">
        <f t="shared" si="144"/>
        <v>0</v>
      </c>
      <c r="AD714" s="44">
        <f t="shared" si="145"/>
        <v>0</v>
      </c>
      <c r="AE714" s="12">
        <f t="shared" si="146"/>
        <v>2640</v>
      </c>
    </row>
    <row r="715" spans="1:31" ht="12.6" hidden="1" customHeight="1" x14ac:dyDescent="0.2">
      <c r="A715" s="26" t="s">
        <v>431</v>
      </c>
      <c r="B715" s="19"/>
      <c r="C715" s="19"/>
      <c r="D715" s="20"/>
      <c r="E715" s="21"/>
      <c r="F715" s="22"/>
      <c r="G715" s="21"/>
      <c r="H715" s="22"/>
      <c r="I715" s="20">
        <v>900</v>
      </c>
      <c r="J715" s="20">
        <v>466</v>
      </c>
      <c r="K715" s="20"/>
      <c r="L715" s="20">
        <v>90</v>
      </c>
      <c r="M715" s="20">
        <v>400</v>
      </c>
      <c r="N715" s="20"/>
      <c r="O715" s="20">
        <v>1856</v>
      </c>
      <c r="P715" s="23" t="str">
        <f>VLOOKUP(A715,'ИЗ ОСНОВЫ НОМЕНКЛАТУР'!D:E,2,0)</f>
        <v>Кромочные материалы</v>
      </c>
      <c r="Q715" s="23" t="str">
        <f>VLOOKUP(A715,'ИЗ ОСНОВЫ НОМЕНКЛАТУР'!D:F,3,0)</f>
        <v>Кромка ПВХ Китай</v>
      </c>
      <c r="R715" s="40">
        <f>VLOOKUP(A:A,'ИЗ ОСНОВЫ НОМЕНКЛАТУР'!D:G,4,0)</f>
        <v>59</v>
      </c>
      <c r="S715" s="12" t="str">
        <f>VLOOKUP(A:A,'ИЗ ОСНОВЫ НОМЕНКЛАТУР'!D:H,5,0)</f>
        <v>C</v>
      </c>
      <c r="T715" s="44">
        <f t="shared" si="135"/>
        <v>0</v>
      </c>
      <c r="U715" s="44">
        <f t="shared" si="136"/>
        <v>0</v>
      </c>
      <c r="V715" s="44">
        <f t="shared" si="137"/>
        <v>0</v>
      </c>
      <c r="W715" s="44">
        <f t="shared" si="138"/>
        <v>0</v>
      </c>
      <c r="X715" s="44">
        <f t="shared" si="139"/>
        <v>0</v>
      </c>
      <c r="Y715" s="44">
        <f t="shared" si="140"/>
        <v>53100</v>
      </c>
      <c r="Z715" s="44">
        <f t="shared" si="141"/>
        <v>27494</v>
      </c>
      <c r="AA715" s="44">
        <f t="shared" si="142"/>
        <v>0</v>
      </c>
      <c r="AB715" s="44">
        <f t="shared" si="143"/>
        <v>5310</v>
      </c>
      <c r="AC715" s="44">
        <f t="shared" si="144"/>
        <v>23600</v>
      </c>
      <c r="AD715" s="44">
        <f t="shared" si="145"/>
        <v>0</v>
      </c>
      <c r="AE715" s="12">
        <f t="shared" si="146"/>
        <v>109504</v>
      </c>
    </row>
    <row r="716" spans="1:31" ht="12.6" hidden="1" customHeight="1" x14ac:dyDescent="0.2">
      <c r="A716" s="26" t="s">
        <v>428</v>
      </c>
      <c r="B716" s="19"/>
      <c r="C716" s="19"/>
      <c r="D716" s="20"/>
      <c r="E716" s="21"/>
      <c r="F716" s="22"/>
      <c r="G716" s="21"/>
      <c r="H716" s="22"/>
      <c r="I716" s="20">
        <v>1500</v>
      </c>
      <c r="J716" s="20">
        <v>564</v>
      </c>
      <c r="K716" s="20"/>
      <c r="L716" s="20">
        <v>90</v>
      </c>
      <c r="M716" s="20">
        <v>800</v>
      </c>
      <c r="N716" s="20">
        <v>915</v>
      </c>
      <c r="O716" s="20">
        <v>3869</v>
      </c>
      <c r="P716" s="23" t="str">
        <f>VLOOKUP(A716,'ИЗ ОСНОВЫ НОМЕНКЛАТУР'!D:E,2,0)</f>
        <v>Кромочные материалы</v>
      </c>
      <c r="Q716" s="23" t="str">
        <f>VLOOKUP(A716,'ИЗ ОСНОВЫ НОМЕНКЛАТУР'!D:F,3,0)</f>
        <v>Кромка ПВХ Китай</v>
      </c>
      <c r="R716" s="40">
        <f>VLOOKUP(A:A,'ИЗ ОСНОВЫ НОМЕНКЛАТУР'!D:G,4,0)</f>
        <v>45.012598566308242</v>
      </c>
      <c r="S716" s="12" t="str">
        <f>VLOOKUP(A:A,'ИЗ ОСНОВЫ НОМЕНКЛАТУР'!D:H,5,0)</f>
        <v>C</v>
      </c>
      <c r="T716" s="44">
        <f t="shared" si="135"/>
        <v>0</v>
      </c>
      <c r="U716" s="44">
        <f t="shared" si="136"/>
        <v>0</v>
      </c>
      <c r="V716" s="44">
        <f t="shared" si="137"/>
        <v>0</v>
      </c>
      <c r="W716" s="44">
        <f t="shared" si="138"/>
        <v>0</v>
      </c>
      <c r="X716" s="44">
        <f t="shared" si="139"/>
        <v>0</v>
      </c>
      <c r="Y716" s="44">
        <f t="shared" si="140"/>
        <v>67518.897849462359</v>
      </c>
      <c r="Z716" s="44">
        <f t="shared" si="141"/>
        <v>25387.105591397849</v>
      </c>
      <c r="AA716" s="44">
        <f t="shared" si="142"/>
        <v>0</v>
      </c>
      <c r="AB716" s="44">
        <f t="shared" si="143"/>
        <v>4051.1338709677416</v>
      </c>
      <c r="AC716" s="44">
        <f t="shared" si="144"/>
        <v>36010.078853046594</v>
      </c>
      <c r="AD716" s="44">
        <f t="shared" si="145"/>
        <v>41186.527688172042</v>
      </c>
      <c r="AE716" s="12">
        <f t="shared" si="146"/>
        <v>174153.74385304659</v>
      </c>
    </row>
    <row r="717" spans="1:31" ht="12.6" hidden="1" customHeight="1" x14ac:dyDescent="0.2">
      <c r="A717" s="26" t="s">
        <v>430</v>
      </c>
      <c r="B717" s="19"/>
      <c r="C717" s="19"/>
      <c r="D717" s="20"/>
      <c r="E717" s="21"/>
      <c r="F717" s="22"/>
      <c r="G717" s="21"/>
      <c r="H717" s="22"/>
      <c r="I717" s="20">
        <v>2500</v>
      </c>
      <c r="J717" s="20">
        <v>1430</v>
      </c>
      <c r="K717" s="20"/>
      <c r="L717" s="20"/>
      <c r="M717" s="20">
        <v>500</v>
      </c>
      <c r="N717" s="20">
        <v>425</v>
      </c>
      <c r="O717" s="20">
        <v>4855</v>
      </c>
      <c r="P717" s="23" t="str">
        <f>VLOOKUP(A717,'ИЗ ОСНОВЫ НОМЕНКЛАТУР'!D:E,2,0)</f>
        <v>Кромочные материалы</v>
      </c>
      <c r="Q717" s="23" t="str">
        <f>VLOOKUP(A717,'ИЗ ОСНОВЫ НОМЕНКЛАТУР'!D:F,3,0)</f>
        <v>Кромка ПВХ Китай</v>
      </c>
      <c r="R717" s="40">
        <f>VLOOKUP(A:A,'ИЗ ОСНОВЫ НОМЕНКЛАТУР'!D:G,4,0)</f>
        <v>45</v>
      </c>
      <c r="S717" s="12" t="str">
        <f>VLOOKUP(A:A,'ИЗ ОСНОВЫ НОМЕНКЛАТУР'!D:H,5,0)</f>
        <v>C</v>
      </c>
      <c r="T717" s="44">
        <f t="shared" si="135"/>
        <v>0</v>
      </c>
      <c r="U717" s="44">
        <f t="shared" si="136"/>
        <v>0</v>
      </c>
      <c r="V717" s="44">
        <f t="shared" si="137"/>
        <v>0</v>
      </c>
      <c r="W717" s="44">
        <f t="shared" si="138"/>
        <v>0</v>
      </c>
      <c r="X717" s="44">
        <f t="shared" si="139"/>
        <v>0</v>
      </c>
      <c r="Y717" s="44">
        <f t="shared" si="140"/>
        <v>112500</v>
      </c>
      <c r="Z717" s="44">
        <f t="shared" si="141"/>
        <v>64350</v>
      </c>
      <c r="AA717" s="44">
        <f t="shared" si="142"/>
        <v>0</v>
      </c>
      <c r="AB717" s="44">
        <f t="shared" si="143"/>
        <v>0</v>
      </c>
      <c r="AC717" s="44">
        <f t="shared" si="144"/>
        <v>22500</v>
      </c>
      <c r="AD717" s="44">
        <f t="shared" si="145"/>
        <v>19125</v>
      </c>
      <c r="AE717" s="12">
        <f t="shared" si="146"/>
        <v>218475</v>
      </c>
    </row>
    <row r="718" spans="1:31" ht="12.6" hidden="1" customHeight="1" x14ac:dyDescent="0.2">
      <c r="A718" s="26" t="s">
        <v>427</v>
      </c>
      <c r="B718" s="19"/>
      <c r="C718" s="19"/>
      <c r="D718" s="20"/>
      <c r="E718" s="21"/>
      <c r="F718" s="22"/>
      <c r="G718" s="21"/>
      <c r="H718" s="22"/>
      <c r="I718" s="20"/>
      <c r="J718" s="20"/>
      <c r="K718" s="20"/>
      <c r="L718" s="20">
        <v>8</v>
      </c>
      <c r="M718" s="20"/>
      <c r="N718" s="20">
        <v>485</v>
      </c>
      <c r="O718" s="20">
        <v>493</v>
      </c>
      <c r="P718" s="23" t="str">
        <f>VLOOKUP(A718,'ИЗ ОСНОВЫ НОМЕНКЛАТУР'!D:E,2,0)</f>
        <v>Кромочные материалы</v>
      </c>
      <c r="Q718" s="23" t="str">
        <f>VLOOKUP(A718,'ИЗ ОСНОВЫ НОМЕНКЛАТУР'!D:F,3,0)</f>
        <v>Кромка ПВХ Китай</v>
      </c>
      <c r="R718" s="40">
        <f>VLOOKUP(A:A,'ИЗ ОСНОВЫ НОМЕНКЛАТУР'!D:G,4,0)</f>
        <v>45</v>
      </c>
      <c r="S718" s="12" t="str">
        <f>VLOOKUP(A:A,'ИЗ ОСНОВЫ НОМЕНКЛАТУР'!D:H,5,0)</f>
        <v>C</v>
      </c>
      <c r="T718" s="44">
        <f t="shared" si="135"/>
        <v>0</v>
      </c>
      <c r="U718" s="44">
        <f t="shared" si="136"/>
        <v>0</v>
      </c>
      <c r="V718" s="44">
        <f t="shared" si="137"/>
        <v>0</v>
      </c>
      <c r="W718" s="44">
        <f t="shared" si="138"/>
        <v>0</v>
      </c>
      <c r="X718" s="44">
        <f t="shared" si="139"/>
        <v>0</v>
      </c>
      <c r="Y718" s="44">
        <f t="shared" si="140"/>
        <v>0</v>
      </c>
      <c r="Z718" s="44">
        <f t="shared" si="141"/>
        <v>0</v>
      </c>
      <c r="AA718" s="44">
        <f t="shared" si="142"/>
        <v>0</v>
      </c>
      <c r="AB718" s="44">
        <f t="shared" si="143"/>
        <v>360</v>
      </c>
      <c r="AC718" s="44">
        <f t="shared" si="144"/>
        <v>0</v>
      </c>
      <c r="AD718" s="44">
        <f t="shared" si="145"/>
        <v>21825</v>
      </c>
      <c r="AE718" s="12">
        <f t="shared" si="146"/>
        <v>22185</v>
      </c>
    </row>
    <row r="719" spans="1:31" ht="12.6" hidden="1" customHeight="1" x14ac:dyDescent="0.2">
      <c r="A719" s="26" t="s">
        <v>861</v>
      </c>
      <c r="B719" s="19"/>
      <c r="C719" s="19"/>
      <c r="D719" s="20"/>
      <c r="E719" s="21"/>
      <c r="F719" s="22"/>
      <c r="G719" s="21"/>
      <c r="H719" s="22"/>
      <c r="I719" s="20"/>
      <c r="J719" s="20">
        <v>1178</v>
      </c>
      <c r="K719" s="20"/>
      <c r="L719" s="20"/>
      <c r="M719" s="20"/>
      <c r="N719" s="20"/>
      <c r="O719" s="20">
        <v>1178</v>
      </c>
      <c r="P719" s="23" t="str">
        <f>VLOOKUP(A719,'ИЗ ОСНОВЫ НОМЕНКЛАТУР'!D:E,2,0)</f>
        <v>Кромочные материалы</v>
      </c>
      <c r="Q719" s="23" t="str">
        <f>VLOOKUP(A719,'ИЗ ОСНОВЫ НОМЕНКЛАТУР'!D:F,3,0)</f>
        <v>Распродажа кромка</v>
      </c>
      <c r="R719" s="40">
        <f>VLOOKUP(A:A,'ИЗ ОСНОВЫ НОМЕНКЛАТУР'!D:G,4,0)</f>
        <v>99.331052631578942</v>
      </c>
      <c r="S719" s="12" t="str">
        <f>VLOOKUP(A:A,'ИЗ ОСНОВЫ НОМЕНКЛАТУР'!D:H,5,0)</f>
        <v>C</v>
      </c>
      <c r="T719" s="44">
        <f t="shared" si="135"/>
        <v>0</v>
      </c>
      <c r="U719" s="44">
        <f t="shared" si="136"/>
        <v>0</v>
      </c>
      <c r="V719" s="44">
        <f t="shared" si="137"/>
        <v>0</v>
      </c>
      <c r="W719" s="44">
        <f t="shared" si="138"/>
        <v>0</v>
      </c>
      <c r="X719" s="44">
        <f t="shared" si="139"/>
        <v>0</v>
      </c>
      <c r="Y719" s="44">
        <f t="shared" si="140"/>
        <v>0</v>
      </c>
      <c r="Z719" s="44">
        <f t="shared" si="141"/>
        <v>117011.98</v>
      </c>
      <c r="AA719" s="44">
        <f t="shared" si="142"/>
        <v>0</v>
      </c>
      <c r="AB719" s="44">
        <f t="shared" si="143"/>
        <v>0</v>
      </c>
      <c r="AC719" s="44">
        <f t="shared" si="144"/>
        <v>0</v>
      </c>
      <c r="AD719" s="44">
        <f t="shared" si="145"/>
        <v>0</v>
      </c>
      <c r="AE719" s="12">
        <f t="shared" si="146"/>
        <v>117011.98</v>
      </c>
    </row>
    <row r="720" spans="1:31" ht="12.6" hidden="1" customHeight="1" x14ac:dyDescent="0.2">
      <c r="A720" s="26" t="s">
        <v>436</v>
      </c>
      <c r="B720" s="19"/>
      <c r="C720" s="19"/>
      <c r="D720" s="20"/>
      <c r="E720" s="21"/>
      <c r="F720" s="22"/>
      <c r="G720" s="21"/>
      <c r="H720" s="22"/>
      <c r="I720" s="20">
        <v>200</v>
      </c>
      <c r="J720" s="20">
        <v>720</v>
      </c>
      <c r="K720" s="20">
        <v>490</v>
      </c>
      <c r="L720" s="20"/>
      <c r="M720" s="20"/>
      <c r="N720" s="20">
        <v>34</v>
      </c>
      <c r="O720" s="20">
        <v>1444</v>
      </c>
      <c r="P720" s="23" t="str">
        <f>VLOOKUP(A720,'ИЗ ОСНОВЫ НОМЕНКЛАТУР'!D:E,2,0)</f>
        <v>Кромочные материалы</v>
      </c>
      <c r="Q720" s="23" t="str">
        <f>VLOOKUP(A720,'ИЗ ОСНОВЫ НОМЕНКЛАТУР'!D:F,3,0)</f>
        <v>Кромка ПВХ Китай</v>
      </c>
      <c r="R720" s="40">
        <f>VLOOKUP(A:A,'ИЗ ОСНОВЫ НОМЕНКЛАТУР'!D:G,4,0)</f>
        <v>104.17100156494523</v>
      </c>
      <c r="S720" s="12" t="str">
        <f>VLOOKUP(A:A,'ИЗ ОСНОВЫ НОМЕНКЛАТУР'!D:H,5,0)</f>
        <v>C</v>
      </c>
      <c r="T720" s="44">
        <f t="shared" si="135"/>
        <v>0</v>
      </c>
      <c r="U720" s="44">
        <f t="shared" si="136"/>
        <v>0</v>
      </c>
      <c r="V720" s="44">
        <f t="shared" si="137"/>
        <v>0</v>
      </c>
      <c r="W720" s="44">
        <f t="shared" si="138"/>
        <v>0</v>
      </c>
      <c r="X720" s="44">
        <f t="shared" si="139"/>
        <v>0</v>
      </c>
      <c r="Y720" s="44">
        <f t="shared" si="140"/>
        <v>20834.200312989047</v>
      </c>
      <c r="Z720" s="44">
        <f t="shared" si="141"/>
        <v>75003.121126760569</v>
      </c>
      <c r="AA720" s="44">
        <f t="shared" si="142"/>
        <v>51043.790766823164</v>
      </c>
      <c r="AB720" s="44">
        <f t="shared" si="143"/>
        <v>0</v>
      </c>
      <c r="AC720" s="44">
        <f t="shared" si="144"/>
        <v>0</v>
      </c>
      <c r="AD720" s="44">
        <f t="shared" si="145"/>
        <v>3541.8140532081379</v>
      </c>
      <c r="AE720" s="12">
        <f t="shared" si="146"/>
        <v>150422.92625978091</v>
      </c>
    </row>
    <row r="721" spans="1:31" ht="12.6" hidden="1" customHeight="1" x14ac:dyDescent="0.2">
      <c r="A721" s="26" t="s">
        <v>441</v>
      </c>
      <c r="B721" s="19"/>
      <c r="C721" s="19"/>
      <c r="D721" s="20"/>
      <c r="E721" s="21"/>
      <c r="F721" s="22"/>
      <c r="G721" s="20">
        <v>72</v>
      </c>
      <c r="H721" s="20"/>
      <c r="I721" s="20"/>
      <c r="J721" s="20"/>
      <c r="K721" s="20">
        <v>100</v>
      </c>
      <c r="L721" s="20"/>
      <c r="M721" s="20"/>
      <c r="N721" s="20"/>
      <c r="O721" s="20">
        <v>172</v>
      </c>
      <c r="P721" s="23" t="str">
        <f>VLOOKUP(A721,'ИЗ ОСНОВЫ НОМЕНКЛАТУР'!D:E,2,0)</f>
        <v>Кромочные материалы</v>
      </c>
      <c r="Q721" s="23" t="str">
        <f>VLOOKUP(A721,'ИЗ ОСНОВЫ НОМЕНКЛАТУР'!D:F,3,0)</f>
        <v>Кромка ПВХ Китай</v>
      </c>
      <c r="R721" s="40">
        <f>VLOOKUP(A:A,'ИЗ ОСНОВЫ НОМЕНКЛАТУР'!D:G,4,0)</f>
        <v>102.43</v>
      </c>
      <c r="S721" s="12" t="str">
        <f>VLOOKUP(A:A,'ИЗ ОСНОВЫ НОМЕНКЛАТУР'!D:H,5,0)</f>
        <v>C</v>
      </c>
      <c r="T721" s="44">
        <f t="shared" si="135"/>
        <v>0</v>
      </c>
      <c r="U721" s="44">
        <f t="shared" si="136"/>
        <v>0</v>
      </c>
      <c r="V721" s="44">
        <f t="shared" si="137"/>
        <v>0</v>
      </c>
      <c r="W721" s="44">
        <f t="shared" si="138"/>
        <v>7374.9600000000009</v>
      </c>
      <c r="X721" s="44">
        <f t="shared" si="139"/>
        <v>0</v>
      </c>
      <c r="Y721" s="44">
        <f t="shared" si="140"/>
        <v>0</v>
      </c>
      <c r="Z721" s="44">
        <f t="shared" si="141"/>
        <v>0</v>
      </c>
      <c r="AA721" s="44">
        <f t="shared" si="142"/>
        <v>10243</v>
      </c>
      <c r="AB721" s="44">
        <f t="shared" si="143"/>
        <v>0</v>
      </c>
      <c r="AC721" s="44">
        <f t="shared" si="144"/>
        <v>0</v>
      </c>
      <c r="AD721" s="44">
        <f t="shared" si="145"/>
        <v>0</v>
      </c>
      <c r="AE721" s="12">
        <f t="shared" si="146"/>
        <v>17617.96</v>
      </c>
    </row>
    <row r="722" spans="1:31" ht="12.6" hidden="1" customHeight="1" x14ac:dyDescent="0.2">
      <c r="A722" s="26" t="s">
        <v>440</v>
      </c>
      <c r="B722" s="19"/>
      <c r="C722" s="19"/>
      <c r="D722" s="20"/>
      <c r="E722" s="21"/>
      <c r="F722" s="22"/>
      <c r="G722" s="21"/>
      <c r="H722" s="22"/>
      <c r="I722" s="20">
        <v>900</v>
      </c>
      <c r="J722" s="20">
        <v>251</v>
      </c>
      <c r="K722" s="20"/>
      <c r="L722" s="20"/>
      <c r="M722" s="20"/>
      <c r="N722" s="20"/>
      <c r="O722" s="20">
        <v>1151</v>
      </c>
      <c r="P722" s="23" t="str">
        <f>VLOOKUP(A722,'ИЗ ОСНОВЫ НОМЕНКЛАТУР'!D:E,2,0)</f>
        <v>Кромочные материалы</v>
      </c>
      <c r="Q722" s="23" t="str">
        <f>VLOOKUP(A722,'ИЗ ОСНОВЫ НОМЕНКЛАТУР'!D:F,3,0)</f>
        <v>Кромка ПВХ Китай</v>
      </c>
      <c r="R722" s="40">
        <f>VLOOKUP(A:A,'ИЗ ОСНОВЫ НОМЕНКЛАТУР'!D:G,4,0)</f>
        <v>74.3</v>
      </c>
      <c r="S722" s="12" t="str">
        <f>VLOOKUP(A:A,'ИЗ ОСНОВЫ НОМЕНКЛАТУР'!D:H,5,0)</f>
        <v>C</v>
      </c>
      <c r="T722" s="44">
        <f t="shared" si="135"/>
        <v>0</v>
      </c>
      <c r="U722" s="44">
        <f t="shared" si="136"/>
        <v>0</v>
      </c>
      <c r="V722" s="44">
        <f t="shared" si="137"/>
        <v>0</v>
      </c>
      <c r="W722" s="44">
        <f t="shared" si="138"/>
        <v>0</v>
      </c>
      <c r="X722" s="44">
        <f t="shared" si="139"/>
        <v>0</v>
      </c>
      <c r="Y722" s="44">
        <f t="shared" si="140"/>
        <v>66870</v>
      </c>
      <c r="Z722" s="44">
        <f t="shared" si="141"/>
        <v>18649.3</v>
      </c>
      <c r="AA722" s="44">
        <f t="shared" si="142"/>
        <v>0</v>
      </c>
      <c r="AB722" s="44">
        <f t="shared" si="143"/>
        <v>0</v>
      </c>
      <c r="AC722" s="44">
        <f t="shared" si="144"/>
        <v>0</v>
      </c>
      <c r="AD722" s="44">
        <f t="shared" si="145"/>
        <v>0</v>
      </c>
      <c r="AE722" s="12">
        <f t="shared" si="146"/>
        <v>85519.3</v>
      </c>
    </row>
    <row r="723" spans="1:31" ht="12.6" hidden="1" customHeight="1" x14ac:dyDescent="0.2">
      <c r="A723" s="26" t="s">
        <v>434</v>
      </c>
      <c r="B723" s="19"/>
      <c r="C723" s="19"/>
      <c r="D723" s="20"/>
      <c r="E723" s="21"/>
      <c r="F723" s="22"/>
      <c r="G723" s="21"/>
      <c r="H723" s="22"/>
      <c r="I723" s="20"/>
      <c r="J723" s="20">
        <v>1</v>
      </c>
      <c r="K723" s="20"/>
      <c r="L723" s="20"/>
      <c r="M723" s="20"/>
      <c r="N723" s="20">
        <v>4</v>
      </c>
      <c r="O723" s="20">
        <v>5</v>
      </c>
      <c r="P723" s="23" t="str">
        <f>VLOOKUP(A723,'ИЗ ОСНОВЫ НОМЕНКЛАТУР'!D:E,2,0)</f>
        <v>Кромочные материалы</v>
      </c>
      <c r="Q723" s="23" t="str">
        <f>VLOOKUP(A723,'ИЗ ОСНОВЫ НОМЕНКЛАТУР'!D:F,3,0)</f>
        <v>Кромка ПВХ Китай</v>
      </c>
      <c r="R723" s="40">
        <f>VLOOKUP(A:A,'ИЗ ОСНОВЫ НОМЕНКЛАТУР'!D:G,4,0)</f>
        <v>93.053815085158149</v>
      </c>
      <c r="S723" s="12" t="str">
        <f>VLOOKUP(A:A,'ИЗ ОСНОВЫ НОМЕНКЛАТУР'!D:H,5,0)</f>
        <v>C</v>
      </c>
      <c r="T723" s="44">
        <f t="shared" si="135"/>
        <v>0</v>
      </c>
      <c r="U723" s="44">
        <f t="shared" si="136"/>
        <v>0</v>
      </c>
      <c r="V723" s="44">
        <f t="shared" si="137"/>
        <v>0</v>
      </c>
      <c r="W723" s="44">
        <f t="shared" si="138"/>
        <v>0</v>
      </c>
      <c r="X723" s="44">
        <f t="shared" si="139"/>
        <v>0</v>
      </c>
      <c r="Y723" s="44">
        <f t="shared" si="140"/>
        <v>0</v>
      </c>
      <c r="Z723" s="44">
        <f t="shared" si="141"/>
        <v>93.053815085158149</v>
      </c>
      <c r="AA723" s="44">
        <f t="shared" si="142"/>
        <v>0</v>
      </c>
      <c r="AB723" s="44">
        <f t="shared" si="143"/>
        <v>0</v>
      </c>
      <c r="AC723" s="44">
        <f t="shared" si="144"/>
        <v>0</v>
      </c>
      <c r="AD723" s="44">
        <f t="shared" si="145"/>
        <v>372.2152603406326</v>
      </c>
      <c r="AE723" s="12">
        <f t="shared" si="146"/>
        <v>465.26907542579073</v>
      </c>
    </row>
    <row r="724" spans="1:31" ht="12.6" hidden="1" customHeight="1" x14ac:dyDescent="0.2">
      <c r="A724" s="26" t="s">
        <v>439</v>
      </c>
      <c r="B724" s="19"/>
      <c r="C724" s="19"/>
      <c r="D724" s="20"/>
      <c r="E724" s="21"/>
      <c r="F724" s="22"/>
      <c r="G724" s="21"/>
      <c r="H724" s="22"/>
      <c r="I724" s="20">
        <v>500</v>
      </c>
      <c r="J724" s="20">
        <v>1059</v>
      </c>
      <c r="K724" s="20"/>
      <c r="L724" s="20"/>
      <c r="M724" s="20"/>
      <c r="N724" s="20">
        <v>470</v>
      </c>
      <c r="O724" s="20">
        <v>2029</v>
      </c>
      <c r="P724" s="23" t="str">
        <f>VLOOKUP(A724,'ИЗ ОСНОВЫ НОМЕНКЛАТУР'!D:E,2,0)</f>
        <v>Кромочные материалы</v>
      </c>
      <c r="Q724" s="23" t="str">
        <f>VLOOKUP(A724,'ИЗ ОСНОВЫ НОМЕНКЛАТУР'!D:F,3,0)</f>
        <v>Кромка ПВХ Китай</v>
      </c>
      <c r="R724" s="40">
        <f>VLOOKUP(A:A,'ИЗ ОСНОВЫ НОМЕНКЛАТУР'!D:G,4,0)</f>
        <v>74.627628205128204</v>
      </c>
      <c r="S724" s="12" t="str">
        <f>VLOOKUP(A:A,'ИЗ ОСНОВЫ НОМЕНКЛАТУР'!D:H,5,0)</f>
        <v>C</v>
      </c>
      <c r="T724" s="44">
        <f t="shared" si="135"/>
        <v>0</v>
      </c>
      <c r="U724" s="44">
        <f t="shared" si="136"/>
        <v>0</v>
      </c>
      <c r="V724" s="44">
        <f t="shared" si="137"/>
        <v>0</v>
      </c>
      <c r="W724" s="44">
        <f t="shared" si="138"/>
        <v>0</v>
      </c>
      <c r="X724" s="44">
        <f t="shared" si="139"/>
        <v>0</v>
      </c>
      <c r="Y724" s="44">
        <f t="shared" si="140"/>
        <v>37313.814102564102</v>
      </c>
      <c r="Z724" s="44">
        <f t="shared" si="141"/>
        <v>79030.658269230771</v>
      </c>
      <c r="AA724" s="44">
        <f t="shared" si="142"/>
        <v>0</v>
      </c>
      <c r="AB724" s="44">
        <f t="shared" si="143"/>
        <v>0</v>
      </c>
      <c r="AC724" s="44">
        <f t="shared" si="144"/>
        <v>0</v>
      </c>
      <c r="AD724" s="44">
        <f t="shared" si="145"/>
        <v>35074.985256410255</v>
      </c>
      <c r="AE724" s="12">
        <f t="shared" si="146"/>
        <v>151419.45762820513</v>
      </c>
    </row>
    <row r="725" spans="1:31" ht="12.6" hidden="1" customHeight="1" x14ac:dyDescent="0.2">
      <c r="A725" s="26" t="s">
        <v>437</v>
      </c>
      <c r="B725" s="19"/>
      <c r="C725" s="19"/>
      <c r="D725" s="20">
        <v>156</v>
      </c>
      <c r="E725" s="21"/>
      <c r="F725" s="22"/>
      <c r="G725" s="21"/>
      <c r="H725" s="22"/>
      <c r="I725" s="20"/>
      <c r="J725" s="20">
        <v>213</v>
      </c>
      <c r="K725" s="20"/>
      <c r="L725" s="20"/>
      <c r="M725" s="20"/>
      <c r="N725" s="20"/>
      <c r="O725" s="20">
        <v>369</v>
      </c>
      <c r="P725" s="23" t="str">
        <f>VLOOKUP(A725,'ИЗ ОСНОВЫ НОМЕНКЛАТУР'!D:E,2,0)</f>
        <v>Кромочные материалы</v>
      </c>
      <c r="Q725" s="23" t="str">
        <f>VLOOKUP(A725,'ИЗ ОСНОВЫ НОМЕНКЛАТУР'!D:F,3,0)</f>
        <v>Кромка ПВХ Китай</v>
      </c>
      <c r="R725" s="40">
        <f>VLOOKUP(A:A,'ИЗ ОСНОВЫ НОМЕНКЛАТУР'!D:G,4,0)</f>
        <v>119.92233062330622</v>
      </c>
      <c r="S725" s="12" t="str">
        <f>VLOOKUP(A:A,'ИЗ ОСНОВЫ НОМЕНКЛАТУР'!D:H,5,0)</f>
        <v>C</v>
      </c>
      <c r="T725" s="44">
        <f t="shared" si="135"/>
        <v>18707.883577235771</v>
      </c>
      <c r="U725" s="44">
        <f t="shared" si="136"/>
        <v>0</v>
      </c>
      <c r="V725" s="44">
        <f t="shared" si="137"/>
        <v>0</v>
      </c>
      <c r="W725" s="44">
        <f t="shared" si="138"/>
        <v>0</v>
      </c>
      <c r="X725" s="44">
        <f t="shared" si="139"/>
        <v>0</v>
      </c>
      <c r="Y725" s="44">
        <f t="shared" si="140"/>
        <v>0</v>
      </c>
      <c r="Z725" s="44">
        <f t="shared" si="141"/>
        <v>25543.456422764226</v>
      </c>
      <c r="AA725" s="44">
        <f t="shared" si="142"/>
        <v>0</v>
      </c>
      <c r="AB725" s="44">
        <f t="shared" si="143"/>
        <v>0</v>
      </c>
      <c r="AC725" s="44">
        <f t="shared" si="144"/>
        <v>0</v>
      </c>
      <c r="AD725" s="44">
        <f t="shared" si="145"/>
        <v>0</v>
      </c>
      <c r="AE725" s="12">
        <f t="shared" si="146"/>
        <v>44251.34</v>
      </c>
    </row>
    <row r="726" spans="1:31" ht="12.6" hidden="1" customHeight="1" x14ac:dyDescent="0.2">
      <c r="A726" s="26" t="s">
        <v>433</v>
      </c>
      <c r="B726" s="19"/>
      <c r="C726" s="19"/>
      <c r="D726" s="20"/>
      <c r="E726" s="21"/>
      <c r="F726" s="22"/>
      <c r="G726" s="21"/>
      <c r="H726" s="22"/>
      <c r="I726" s="20"/>
      <c r="J726" s="20">
        <v>240</v>
      </c>
      <c r="K726" s="20">
        <v>400</v>
      </c>
      <c r="L726" s="20"/>
      <c r="M726" s="20"/>
      <c r="N726" s="20"/>
      <c r="O726" s="20">
        <v>640</v>
      </c>
      <c r="P726" s="23" t="str">
        <f>VLOOKUP(A726,'ИЗ ОСНОВЫ НОМЕНКЛАТУР'!D:E,2,0)</f>
        <v>Кромочные материалы</v>
      </c>
      <c r="Q726" s="23" t="str">
        <f>VLOOKUP(A726,'ИЗ ОСНОВЫ НОМЕНКЛАТУР'!D:F,3,0)</f>
        <v>Кромка ПВХ Китай</v>
      </c>
      <c r="R726" s="40">
        <f>VLOOKUP(A:A,'ИЗ ОСНОВЫ НОМЕНКЛАТУР'!D:G,4,0)</f>
        <v>120.69638053097346</v>
      </c>
      <c r="S726" s="12" t="str">
        <f>VLOOKUP(A:A,'ИЗ ОСНОВЫ НОМЕНКЛАТУР'!D:H,5,0)</f>
        <v>B</v>
      </c>
      <c r="T726" s="44">
        <f t="shared" si="135"/>
        <v>0</v>
      </c>
      <c r="U726" s="44">
        <f t="shared" si="136"/>
        <v>0</v>
      </c>
      <c r="V726" s="44">
        <f t="shared" si="137"/>
        <v>0</v>
      </c>
      <c r="W726" s="44">
        <f t="shared" si="138"/>
        <v>0</v>
      </c>
      <c r="X726" s="44">
        <f t="shared" si="139"/>
        <v>0</v>
      </c>
      <c r="Y726" s="44">
        <f t="shared" si="140"/>
        <v>0</v>
      </c>
      <c r="Z726" s="44">
        <f t="shared" si="141"/>
        <v>28967.131327433628</v>
      </c>
      <c r="AA726" s="44">
        <f t="shared" si="142"/>
        <v>48278.552212389382</v>
      </c>
      <c r="AB726" s="44">
        <f t="shared" si="143"/>
        <v>0</v>
      </c>
      <c r="AC726" s="44">
        <f t="shared" si="144"/>
        <v>0</v>
      </c>
      <c r="AD726" s="44">
        <f t="shared" si="145"/>
        <v>0</v>
      </c>
      <c r="AE726" s="12">
        <f t="shared" si="146"/>
        <v>77245.683539823018</v>
      </c>
    </row>
    <row r="727" spans="1:31" ht="12.6" hidden="1" customHeight="1" x14ac:dyDescent="0.2">
      <c r="A727" s="26" t="s">
        <v>4319</v>
      </c>
      <c r="B727" s="19"/>
      <c r="C727" s="19"/>
      <c r="D727" s="20"/>
      <c r="E727" s="21"/>
      <c r="F727" s="22"/>
      <c r="G727" s="21"/>
      <c r="H727" s="22"/>
      <c r="I727" s="20">
        <v>600</v>
      </c>
      <c r="J727" s="20"/>
      <c r="K727" s="20">
        <v>600</v>
      </c>
      <c r="L727" s="20"/>
      <c r="M727" s="20"/>
      <c r="N727" s="20"/>
      <c r="O727" s="20">
        <v>1200</v>
      </c>
      <c r="P727" s="23" t="str">
        <f>VLOOKUP(A727,'ИЗ ОСНОВЫ НОМЕНКЛАТУР'!D:E,2,0)</f>
        <v>Кромочные материалы</v>
      </c>
      <c r="Q727" s="23" t="str">
        <f>VLOOKUP(A727,'ИЗ ОСНОВЫ НОМЕНКЛАТУР'!D:F,3,0)</f>
        <v>Кромка ПВХ Китай</v>
      </c>
      <c r="R727" s="40">
        <f>VLOOKUP(A:A,'ИЗ ОСНОВЫ НОМЕНКЛАТУР'!D:G,4,0)</f>
        <v>90.613849999999999</v>
      </c>
      <c r="S727" s="12" t="str">
        <f>VLOOKUP(A:A,'ИЗ ОСНОВЫ НОМЕНКЛАТУР'!D:H,5,0)</f>
        <v>C</v>
      </c>
      <c r="T727" s="44">
        <f t="shared" si="135"/>
        <v>0</v>
      </c>
      <c r="U727" s="44">
        <f t="shared" si="136"/>
        <v>0</v>
      </c>
      <c r="V727" s="44">
        <f t="shared" si="137"/>
        <v>0</v>
      </c>
      <c r="W727" s="44">
        <f t="shared" si="138"/>
        <v>0</v>
      </c>
      <c r="X727" s="44">
        <f t="shared" si="139"/>
        <v>0</v>
      </c>
      <c r="Y727" s="44">
        <f t="shared" si="140"/>
        <v>54368.31</v>
      </c>
      <c r="Z727" s="44">
        <f t="shared" si="141"/>
        <v>0</v>
      </c>
      <c r="AA727" s="44">
        <f t="shared" si="142"/>
        <v>54368.31</v>
      </c>
      <c r="AB727" s="44">
        <f t="shared" si="143"/>
        <v>0</v>
      </c>
      <c r="AC727" s="44">
        <f t="shared" si="144"/>
        <v>0</v>
      </c>
      <c r="AD727" s="44">
        <f t="shared" si="145"/>
        <v>0</v>
      </c>
      <c r="AE727" s="12">
        <f t="shared" si="146"/>
        <v>108736.62</v>
      </c>
    </row>
    <row r="728" spans="1:31" ht="12.6" hidden="1" customHeight="1" x14ac:dyDescent="0.2">
      <c r="A728" s="26" t="s">
        <v>435</v>
      </c>
      <c r="B728" s="19"/>
      <c r="C728" s="19"/>
      <c r="D728" s="20"/>
      <c r="E728" s="21"/>
      <c r="F728" s="22"/>
      <c r="G728" s="20">
        <v>38</v>
      </c>
      <c r="H728" s="20"/>
      <c r="I728" s="20"/>
      <c r="J728" s="20">
        <v>477</v>
      </c>
      <c r="K728" s="20"/>
      <c r="L728" s="20"/>
      <c r="M728" s="20"/>
      <c r="N728" s="20"/>
      <c r="O728" s="20">
        <v>515</v>
      </c>
      <c r="P728" s="23" t="str">
        <f>VLOOKUP(A728,'ИЗ ОСНОВЫ НОМЕНКЛАТУР'!D:E,2,0)</f>
        <v>Кромочные материалы</v>
      </c>
      <c r="Q728" s="23" t="str">
        <f>VLOOKUP(A728,'ИЗ ОСНОВЫ НОМЕНКЛАТУР'!D:F,3,0)</f>
        <v>Кромка ПВХ Китай</v>
      </c>
      <c r="R728" s="40">
        <f>VLOOKUP(A:A,'ИЗ ОСНОВЫ НОМЕНКЛАТУР'!D:G,4,0)</f>
        <v>98.311367144432197</v>
      </c>
      <c r="S728" s="12" t="str">
        <f>VLOOKUP(A:A,'ИЗ ОСНОВЫ НОМЕНКЛАТУР'!D:H,5,0)</f>
        <v>C</v>
      </c>
      <c r="T728" s="44">
        <f t="shared" si="135"/>
        <v>0</v>
      </c>
      <c r="U728" s="44">
        <f t="shared" si="136"/>
        <v>0</v>
      </c>
      <c r="V728" s="44">
        <f t="shared" si="137"/>
        <v>0</v>
      </c>
      <c r="W728" s="44">
        <f t="shared" si="138"/>
        <v>3735.8319514884233</v>
      </c>
      <c r="X728" s="44">
        <f t="shared" si="139"/>
        <v>0</v>
      </c>
      <c r="Y728" s="44">
        <f t="shared" si="140"/>
        <v>0</v>
      </c>
      <c r="Z728" s="44">
        <f t="shared" si="141"/>
        <v>46894.522127894161</v>
      </c>
      <c r="AA728" s="44">
        <f t="shared" si="142"/>
        <v>0</v>
      </c>
      <c r="AB728" s="44">
        <f t="shared" si="143"/>
        <v>0</v>
      </c>
      <c r="AC728" s="44">
        <f t="shared" si="144"/>
        <v>0</v>
      </c>
      <c r="AD728" s="44">
        <f t="shared" si="145"/>
        <v>0</v>
      </c>
      <c r="AE728" s="12">
        <f t="shared" si="146"/>
        <v>50630.354079382581</v>
      </c>
    </row>
    <row r="729" spans="1:31" ht="12.6" hidden="1" customHeight="1" x14ac:dyDescent="0.2">
      <c r="A729" s="26" t="s">
        <v>4320</v>
      </c>
      <c r="B729" s="19"/>
      <c r="C729" s="19"/>
      <c r="D729" s="20"/>
      <c r="E729" s="21"/>
      <c r="F729" s="22"/>
      <c r="G729" s="21"/>
      <c r="H729" s="22"/>
      <c r="I729" s="20">
        <v>300</v>
      </c>
      <c r="J729" s="20"/>
      <c r="K729" s="20"/>
      <c r="L729" s="20"/>
      <c r="M729" s="20"/>
      <c r="N729" s="20"/>
      <c r="O729" s="20">
        <v>300</v>
      </c>
      <c r="P729" s="23" t="str">
        <f>VLOOKUP(A729,'ИЗ ОСНОВЫ НОМЕНКЛАТУР'!D:E,2,0)</f>
        <v>Кромочные материалы</v>
      </c>
      <c r="Q729" s="23" t="str">
        <f>VLOOKUP(A729,'ИЗ ОСНОВЫ НОМЕНКЛАТУР'!D:F,3,0)</f>
        <v>Кромка ПВХ Китай</v>
      </c>
      <c r="R729" s="40">
        <f>VLOOKUP(A:A,'ИЗ ОСНОВЫ НОМЕНКЛАТУР'!D:G,4,0)</f>
        <v>62.386666666666663</v>
      </c>
      <c r="S729" s="12" t="str">
        <f>VLOOKUP(A:A,'ИЗ ОСНОВЫ НОМЕНКЛАТУР'!D:H,5,0)</f>
        <v>C</v>
      </c>
      <c r="T729" s="44">
        <f t="shared" si="135"/>
        <v>0</v>
      </c>
      <c r="U729" s="44">
        <f t="shared" si="136"/>
        <v>0</v>
      </c>
      <c r="V729" s="44">
        <f t="shared" si="137"/>
        <v>0</v>
      </c>
      <c r="W729" s="44">
        <f t="shared" si="138"/>
        <v>0</v>
      </c>
      <c r="X729" s="44">
        <f t="shared" si="139"/>
        <v>0</v>
      </c>
      <c r="Y729" s="44">
        <f t="shared" si="140"/>
        <v>18716</v>
      </c>
      <c r="Z729" s="44">
        <f t="shared" si="141"/>
        <v>0</v>
      </c>
      <c r="AA729" s="44">
        <f t="shared" si="142"/>
        <v>0</v>
      </c>
      <c r="AB729" s="44">
        <f t="shared" si="143"/>
        <v>0</v>
      </c>
      <c r="AC729" s="44">
        <f t="shared" si="144"/>
        <v>0</v>
      </c>
      <c r="AD729" s="44">
        <f t="shared" si="145"/>
        <v>0</v>
      </c>
      <c r="AE729" s="12">
        <f t="shared" si="146"/>
        <v>18716</v>
      </c>
    </row>
    <row r="730" spans="1:31" ht="12.6" hidden="1" customHeight="1" x14ac:dyDescent="0.2">
      <c r="A730" s="26" t="s">
        <v>501</v>
      </c>
      <c r="B730" s="19"/>
      <c r="C730" s="19"/>
      <c r="D730" s="20"/>
      <c r="E730" s="21"/>
      <c r="F730" s="22"/>
      <c r="G730" s="21"/>
      <c r="H730" s="22"/>
      <c r="I730" s="20"/>
      <c r="J730" s="20">
        <v>239</v>
      </c>
      <c r="K730" s="20"/>
      <c r="L730" s="20"/>
      <c r="M730" s="20"/>
      <c r="N730" s="20"/>
      <c r="O730" s="20">
        <v>239</v>
      </c>
      <c r="P730" s="23" t="str">
        <f>VLOOKUP(A730,'ИЗ ОСНОВЫ НОМЕНКЛАТУР'!D:E,2,0)</f>
        <v>Кромочные материалы</v>
      </c>
      <c r="Q730" s="23" t="str">
        <f>VLOOKUP(A730,'ИЗ ОСНОВЫ НОМЕНКЛАТУР'!D:F,3,0)</f>
        <v>Кромка ПВХ Турция</v>
      </c>
      <c r="R730" s="40">
        <f>VLOOKUP(A:A,'ИЗ ОСНОВЫ НОМЕНКЛАТУР'!D:G,4,0)</f>
        <v>172.70253472222223</v>
      </c>
      <c r="S730" s="12" t="str">
        <f>VLOOKUP(A:A,'ИЗ ОСНОВЫ НОМЕНКЛАТУР'!D:H,5,0)</f>
        <v>C</v>
      </c>
      <c r="T730" s="44">
        <f t="shared" si="135"/>
        <v>0</v>
      </c>
      <c r="U730" s="44">
        <f t="shared" si="136"/>
        <v>0</v>
      </c>
      <c r="V730" s="44">
        <f t="shared" si="137"/>
        <v>0</v>
      </c>
      <c r="W730" s="44">
        <f t="shared" si="138"/>
        <v>0</v>
      </c>
      <c r="X730" s="44">
        <f t="shared" si="139"/>
        <v>0</v>
      </c>
      <c r="Y730" s="44">
        <f t="shared" si="140"/>
        <v>0</v>
      </c>
      <c r="Z730" s="44">
        <f t="shared" si="141"/>
        <v>41275.905798611115</v>
      </c>
      <c r="AA730" s="44">
        <f t="shared" si="142"/>
        <v>0</v>
      </c>
      <c r="AB730" s="44">
        <f t="shared" si="143"/>
        <v>0</v>
      </c>
      <c r="AC730" s="44">
        <f t="shared" si="144"/>
        <v>0</v>
      </c>
      <c r="AD730" s="44">
        <f t="shared" si="145"/>
        <v>0</v>
      </c>
      <c r="AE730" s="12">
        <f t="shared" si="146"/>
        <v>41275.905798611115</v>
      </c>
    </row>
    <row r="731" spans="1:31" ht="12.6" hidden="1" customHeight="1" x14ac:dyDescent="0.2">
      <c r="A731" s="26" t="s">
        <v>438</v>
      </c>
      <c r="B731" s="19"/>
      <c r="C731" s="19"/>
      <c r="D731" s="20"/>
      <c r="E731" s="21"/>
      <c r="F731" s="22"/>
      <c r="G731" s="21"/>
      <c r="H731" s="22"/>
      <c r="I731" s="20">
        <v>600</v>
      </c>
      <c r="J731" s="20">
        <v>290</v>
      </c>
      <c r="K731" s="20">
        <v>300</v>
      </c>
      <c r="L731" s="20"/>
      <c r="M731" s="20"/>
      <c r="N731" s="20"/>
      <c r="O731" s="20">
        <v>1190</v>
      </c>
      <c r="P731" s="23" t="str">
        <f>VLOOKUP(A731,'ИЗ ОСНОВЫ НОМЕНКЛАТУР'!D:E,2,0)</f>
        <v>Кромочные материалы</v>
      </c>
      <c r="Q731" s="23" t="str">
        <f>VLOOKUP(A731,'ИЗ ОСНОВЫ НОМЕНКЛАТУР'!D:F,3,0)</f>
        <v>Кромка ПВХ Китай</v>
      </c>
      <c r="R731" s="40">
        <f>VLOOKUP(A:A,'ИЗ ОСНОВЫ НОМЕНКЛАТУР'!D:G,4,0)</f>
        <v>151.96149390243903</v>
      </c>
      <c r="S731" s="12" t="str">
        <f>VLOOKUP(A:A,'ИЗ ОСНОВЫ НОМЕНКЛАТУР'!D:H,5,0)</f>
        <v>C</v>
      </c>
      <c r="T731" s="44">
        <f t="shared" si="135"/>
        <v>0</v>
      </c>
      <c r="U731" s="44">
        <f t="shared" si="136"/>
        <v>0</v>
      </c>
      <c r="V731" s="44">
        <f t="shared" si="137"/>
        <v>0</v>
      </c>
      <c r="W731" s="44">
        <f t="shared" si="138"/>
        <v>0</v>
      </c>
      <c r="X731" s="44">
        <f t="shared" si="139"/>
        <v>0</v>
      </c>
      <c r="Y731" s="44">
        <f t="shared" si="140"/>
        <v>91176.89634146342</v>
      </c>
      <c r="Z731" s="44">
        <f t="shared" si="141"/>
        <v>44068.833231707322</v>
      </c>
      <c r="AA731" s="44">
        <f t="shared" si="142"/>
        <v>45588.44817073171</v>
      </c>
      <c r="AB731" s="44">
        <f t="shared" si="143"/>
        <v>0</v>
      </c>
      <c r="AC731" s="44">
        <f t="shared" si="144"/>
        <v>0</v>
      </c>
      <c r="AD731" s="44">
        <f t="shared" si="145"/>
        <v>0</v>
      </c>
      <c r="AE731" s="12">
        <f t="shared" si="146"/>
        <v>180834.17774390246</v>
      </c>
    </row>
    <row r="732" spans="1:31" ht="12.6" hidden="1" customHeight="1" x14ac:dyDescent="0.2">
      <c r="A732" s="26" t="s">
        <v>2955</v>
      </c>
      <c r="B732" s="19"/>
      <c r="C732" s="19"/>
      <c r="D732" s="20"/>
      <c r="E732" s="20">
        <v>5</v>
      </c>
      <c r="F732" s="20"/>
      <c r="G732" s="21"/>
      <c r="H732" s="22"/>
      <c r="I732" s="20">
        <v>9120</v>
      </c>
      <c r="J732" s="20">
        <v>3909</v>
      </c>
      <c r="K732" s="20">
        <v>2970</v>
      </c>
      <c r="L732" s="20"/>
      <c r="M732" s="20">
        <v>468</v>
      </c>
      <c r="N732" s="20">
        <v>30</v>
      </c>
      <c r="O732" s="20">
        <v>16502</v>
      </c>
      <c r="P732" s="23" t="str">
        <f>VLOOKUP(A732,'ИЗ ОСНОВЫ НОМЕНКЛАТУР'!D:E,2,0)</f>
        <v>Механизмы</v>
      </c>
      <c r="Q732" s="23" t="str">
        <f>VLOOKUP(A732,'ИЗ ОСНОВЫ НОМЕНКЛАТУР'!D:F,3,0)</f>
        <v>Направляющие шариковые</v>
      </c>
      <c r="R732" s="40">
        <f>VLOOKUP(A:A,'ИЗ ОСНОВЫ НОМЕНКЛАТУР'!D:G,4,0)</f>
        <v>471.61241999999999</v>
      </c>
      <c r="S732" s="12" t="str">
        <f>VLOOKUP(A:A,'ИЗ ОСНОВЫ НОМЕНКЛАТУР'!D:H,5,0)</f>
        <v>A</v>
      </c>
      <c r="T732" s="44">
        <f t="shared" si="135"/>
        <v>0</v>
      </c>
      <c r="U732" s="44">
        <f t="shared" si="136"/>
        <v>2358.0621000000001</v>
      </c>
      <c r="V732" s="44">
        <f t="shared" si="137"/>
        <v>0</v>
      </c>
      <c r="W732" s="44">
        <f t="shared" si="138"/>
        <v>0</v>
      </c>
      <c r="X732" s="44">
        <f t="shared" si="139"/>
        <v>0</v>
      </c>
      <c r="Y732" s="44">
        <f t="shared" si="140"/>
        <v>4301105.2703999998</v>
      </c>
      <c r="Z732" s="44">
        <f t="shared" si="141"/>
        <v>1843532.9497799999</v>
      </c>
      <c r="AA732" s="44">
        <f t="shared" si="142"/>
        <v>1400688.8873999999</v>
      </c>
      <c r="AB732" s="44">
        <f t="shared" si="143"/>
        <v>0</v>
      </c>
      <c r="AC732" s="44">
        <f t="shared" si="144"/>
        <v>220714.61255999998</v>
      </c>
      <c r="AD732" s="44">
        <f t="shared" si="145"/>
        <v>14148.372599999999</v>
      </c>
      <c r="AE732" s="12">
        <f t="shared" si="146"/>
        <v>7782548.15484</v>
      </c>
    </row>
    <row r="733" spans="1:31" ht="12.6" hidden="1" customHeight="1" x14ac:dyDescent="0.2">
      <c r="A733" s="26" t="s">
        <v>2954</v>
      </c>
      <c r="B733" s="19"/>
      <c r="C733" s="19"/>
      <c r="D733" s="20">
        <v>120</v>
      </c>
      <c r="E733" s="20">
        <v>35</v>
      </c>
      <c r="F733" s="20"/>
      <c r="G733" s="21"/>
      <c r="H733" s="22"/>
      <c r="I733" s="20">
        <v>5550</v>
      </c>
      <c r="J733" s="20">
        <v>1768</v>
      </c>
      <c r="K733" s="20">
        <v>2670</v>
      </c>
      <c r="L733" s="20"/>
      <c r="M733" s="20">
        <v>280</v>
      </c>
      <c r="N733" s="20"/>
      <c r="O733" s="20">
        <v>10423</v>
      </c>
      <c r="P733" s="23" t="str">
        <f>VLOOKUP(A733,'ИЗ ОСНОВЫ НОМЕНКЛАТУР'!D:E,2,0)</f>
        <v>Механизмы</v>
      </c>
      <c r="Q733" s="23" t="str">
        <f>VLOOKUP(A733,'ИЗ ОСНОВЫ НОМЕНКЛАТУР'!D:F,3,0)</f>
        <v>Направляющие шариковые</v>
      </c>
      <c r="R733" s="40">
        <f>VLOOKUP(A:A,'ИЗ ОСНОВЫ НОМЕНКЛАТУР'!D:G,4,0)</f>
        <v>542.6728396226415</v>
      </c>
      <c r="S733" s="12" t="str">
        <f>VLOOKUP(A:A,'ИЗ ОСНОВЫ НОМЕНКЛАТУР'!D:H,5,0)</f>
        <v>A</v>
      </c>
      <c r="T733" s="44">
        <f t="shared" si="135"/>
        <v>65120.740754716979</v>
      </c>
      <c r="U733" s="44">
        <f t="shared" si="136"/>
        <v>18993.549386792452</v>
      </c>
      <c r="V733" s="44">
        <f t="shared" si="137"/>
        <v>0</v>
      </c>
      <c r="W733" s="44">
        <f t="shared" si="138"/>
        <v>0</v>
      </c>
      <c r="X733" s="44">
        <f t="shared" si="139"/>
        <v>0</v>
      </c>
      <c r="Y733" s="44">
        <f t="shared" si="140"/>
        <v>3011834.2599056605</v>
      </c>
      <c r="Z733" s="44">
        <f t="shared" si="141"/>
        <v>959445.58045283018</v>
      </c>
      <c r="AA733" s="44">
        <f t="shared" si="142"/>
        <v>1448936.4817924527</v>
      </c>
      <c r="AB733" s="44">
        <f t="shared" si="143"/>
        <v>0</v>
      </c>
      <c r="AC733" s="44">
        <f t="shared" si="144"/>
        <v>151948.39509433962</v>
      </c>
      <c r="AD733" s="44">
        <f t="shared" si="145"/>
        <v>0</v>
      </c>
      <c r="AE733" s="12">
        <f t="shared" si="146"/>
        <v>5656279.0073867925</v>
      </c>
    </row>
    <row r="734" spans="1:31" ht="12.6" hidden="1" customHeight="1" x14ac:dyDescent="0.2">
      <c r="A734" s="26" t="s">
        <v>2968</v>
      </c>
      <c r="B734" s="19"/>
      <c r="C734" s="19"/>
      <c r="D734" s="20"/>
      <c r="E734" s="20">
        <v>15</v>
      </c>
      <c r="F734" s="20"/>
      <c r="G734" s="21"/>
      <c r="H734" s="22"/>
      <c r="I734" s="20">
        <v>6015</v>
      </c>
      <c r="J734" s="20">
        <v>203</v>
      </c>
      <c r="K734" s="20">
        <v>705</v>
      </c>
      <c r="L734" s="20"/>
      <c r="M734" s="20">
        <v>219</v>
      </c>
      <c r="N734" s="20">
        <v>47</v>
      </c>
      <c r="O734" s="20">
        <v>7204</v>
      </c>
      <c r="P734" s="23" t="str">
        <f>VLOOKUP(A734,'ИЗ ОСНОВЫ НОМЕНКЛАТУР'!D:E,2,0)</f>
        <v>Механизмы</v>
      </c>
      <c r="Q734" s="23" t="str">
        <f>VLOOKUP(A734,'ИЗ ОСНОВЫ НОМЕНКЛАТУР'!D:F,3,0)</f>
        <v>Направляющие шариковые</v>
      </c>
      <c r="R734" s="40">
        <f>VLOOKUP(A:A,'ИЗ ОСНОВЫ НОМЕНКЛАТУР'!D:G,4,0)</f>
        <v>606.90858151023281</v>
      </c>
      <c r="S734" s="12" t="str">
        <f>VLOOKUP(A:A,'ИЗ ОСНОВЫ НОМЕНКЛАТУР'!D:H,5,0)</f>
        <v>A</v>
      </c>
      <c r="T734" s="44">
        <f t="shared" si="135"/>
        <v>0</v>
      </c>
      <c r="U734" s="44">
        <f t="shared" si="136"/>
        <v>9103.6287226534914</v>
      </c>
      <c r="V734" s="44">
        <f t="shared" si="137"/>
        <v>0</v>
      </c>
      <c r="W734" s="44">
        <f t="shared" si="138"/>
        <v>0</v>
      </c>
      <c r="X734" s="44">
        <f t="shared" si="139"/>
        <v>0</v>
      </c>
      <c r="Y734" s="44">
        <f t="shared" si="140"/>
        <v>3650555.1177840503</v>
      </c>
      <c r="Z734" s="44">
        <f t="shared" si="141"/>
        <v>123202.44204657726</v>
      </c>
      <c r="AA734" s="44">
        <f t="shared" si="142"/>
        <v>427870.54996471416</v>
      </c>
      <c r="AB734" s="44">
        <f t="shared" si="143"/>
        <v>0</v>
      </c>
      <c r="AC734" s="44">
        <f t="shared" si="144"/>
        <v>132912.97935074099</v>
      </c>
      <c r="AD734" s="44">
        <f t="shared" si="145"/>
        <v>28524.703330980941</v>
      </c>
      <c r="AE734" s="12">
        <f t="shared" si="146"/>
        <v>4372169.4211997166</v>
      </c>
    </row>
    <row r="735" spans="1:31" ht="12.6" hidden="1" customHeight="1" x14ac:dyDescent="0.2">
      <c r="A735" s="26" t="s">
        <v>422</v>
      </c>
      <c r="B735" s="19"/>
      <c r="C735" s="19"/>
      <c r="D735" s="20">
        <v>270</v>
      </c>
      <c r="E735" s="21"/>
      <c r="F735" s="22"/>
      <c r="G735" s="21"/>
      <c r="H735" s="22"/>
      <c r="I735" s="20">
        <v>2400</v>
      </c>
      <c r="J735" s="20">
        <v>154</v>
      </c>
      <c r="K735" s="20">
        <v>1500</v>
      </c>
      <c r="L735" s="20"/>
      <c r="M735" s="20"/>
      <c r="N735" s="20">
        <v>267</v>
      </c>
      <c r="O735" s="20">
        <v>4591</v>
      </c>
      <c r="P735" s="23" t="str">
        <f>VLOOKUP(A735,'ИЗ ОСНОВЫ НОМЕНКЛАТУР'!D:E,2,0)</f>
        <v>Кромочные материалы</v>
      </c>
      <c r="Q735" s="23" t="str">
        <f>VLOOKUP(A735,'ИЗ ОСНОВЫ НОМЕНКЛАТУР'!D:F,3,0)</f>
        <v>Кромка ПВХ Китай</v>
      </c>
      <c r="R735" s="40">
        <f>VLOOKUP(A:A,'ИЗ ОСНОВЫ НОМЕНКЛАТУР'!D:G,4,0)</f>
        <v>126.47417112299465</v>
      </c>
      <c r="S735" s="12" t="str">
        <f>VLOOKUP(A:A,'ИЗ ОСНОВЫ НОМЕНКЛАТУР'!D:H,5,0)</f>
        <v>C</v>
      </c>
      <c r="T735" s="44">
        <f t="shared" si="135"/>
        <v>34148.026203208552</v>
      </c>
      <c r="U735" s="44">
        <f t="shared" si="136"/>
        <v>0</v>
      </c>
      <c r="V735" s="44">
        <f t="shared" si="137"/>
        <v>0</v>
      </c>
      <c r="W735" s="44">
        <f t="shared" si="138"/>
        <v>0</v>
      </c>
      <c r="X735" s="44">
        <f t="shared" si="139"/>
        <v>0</v>
      </c>
      <c r="Y735" s="44">
        <f t="shared" si="140"/>
        <v>303538.01069518714</v>
      </c>
      <c r="Z735" s="44">
        <f t="shared" si="141"/>
        <v>19477.022352941174</v>
      </c>
      <c r="AA735" s="44">
        <f t="shared" si="142"/>
        <v>189711.25668449196</v>
      </c>
      <c r="AB735" s="44">
        <f t="shared" si="143"/>
        <v>0</v>
      </c>
      <c r="AC735" s="44">
        <f t="shared" si="144"/>
        <v>0</v>
      </c>
      <c r="AD735" s="44">
        <f t="shared" si="145"/>
        <v>33768.603689839569</v>
      </c>
      <c r="AE735" s="12">
        <f t="shared" si="146"/>
        <v>580642.91962566844</v>
      </c>
    </row>
    <row r="736" spans="1:31" ht="12.6" hidden="1" customHeight="1" x14ac:dyDescent="0.2">
      <c r="A736" s="26" t="s">
        <v>419</v>
      </c>
      <c r="B736" s="19"/>
      <c r="C736" s="19"/>
      <c r="D736" s="20"/>
      <c r="E736" s="21"/>
      <c r="F736" s="22"/>
      <c r="G736" s="20">
        <v>32</v>
      </c>
      <c r="H736" s="20"/>
      <c r="I736" s="20"/>
      <c r="J736" s="20">
        <v>11</v>
      </c>
      <c r="K736" s="20"/>
      <c r="L736" s="20"/>
      <c r="M736" s="20"/>
      <c r="N736" s="20"/>
      <c r="O736" s="20">
        <v>43</v>
      </c>
      <c r="P736" s="23" t="str">
        <f>VLOOKUP(A736,'ИЗ ОСНОВЫ НОМЕНКЛАТУР'!D:E,2,0)</f>
        <v>Кромочные материалы</v>
      </c>
      <c r="Q736" s="23" t="str">
        <f>VLOOKUP(A736,'ИЗ ОСНОВЫ НОМЕНКЛАТУР'!D:F,3,0)</f>
        <v>Кромка ПВХ Китай</v>
      </c>
      <c r="R736" s="40">
        <f>VLOOKUP(A:A,'ИЗ ОСНОВЫ НОМЕНКЛАТУР'!D:G,4,0)</f>
        <v>102.5993159851301</v>
      </c>
      <c r="S736" s="12" t="str">
        <f>VLOOKUP(A:A,'ИЗ ОСНОВЫ НОМЕНКЛАТУР'!D:H,5,0)</f>
        <v>C</v>
      </c>
      <c r="T736" s="44">
        <f t="shared" si="135"/>
        <v>0</v>
      </c>
      <c r="U736" s="44">
        <f t="shared" si="136"/>
        <v>0</v>
      </c>
      <c r="V736" s="44">
        <f t="shared" si="137"/>
        <v>0</v>
      </c>
      <c r="W736" s="44">
        <f t="shared" si="138"/>
        <v>3283.1781115241633</v>
      </c>
      <c r="X736" s="44">
        <f t="shared" si="139"/>
        <v>0</v>
      </c>
      <c r="Y736" s="44">
        <f t="shared" si="140"/>
        <v>0</v>
      </c>
      <c r="Z736" s="44">
        <f t="shared" si="141"/>
        <v>1128.592475836431</v>
      </c>
      <c r="AA736" s="44">
        <f t="shared" si="142"/>
        <v>0</v>
      </c>
      <c r="AB736" s="44">
        <f t="shared" si="143"/>
        <v>0</v>
      </c>
      <c r="AC736" s="44">
        <f t="shared" si="144"/>
        <v>0</v>
      </c>
      <c r="AD736" s="44">
        <f t="shared" si="145"/>
        <v>0</v>
      </c>
      <c r="AE736" s="12">
        <f t="shared" si="146"/>
        <v>4411.7705873605946</v>
      </c>
    </row>
    <row r="737" spans="1:31" ht="12.6" hidden="1" customHeight="1" x14ac:dyDescent="0.2">
      <c r="A737" s="26" t="s">
        <v>417</v>
      </c>
      <c r="B737" s="19"/>
      <c r="C737" s="19"/>
      <c r="D737" s="20"/>
      <c r="E737" s="21"/>
      <c r="F737" s="22"/>
      <c r="G737" s="20">
        <v>93</v>
      </c>
      <c r="H737" s="20"/>
      <c r="I737" s="20">
        <v>800</v>
      </c>
      <c r="J737" s="20">
        <v>378</v>
      </c>
      <c r="K737" s="20"/>
      <c r="L737" s="20"/>
      <c r="M737" s="20"/>
      <c r="N737" s="20">
        <v>84</v>
      </c>
      <c r="O737" s="20">
        <v>1355</v>
      </c>
      <c r="P737" s="23" t="str">
        <f>VLOOKUP(A737,'ИЗ ОСНОВЫ НОМЕНКЛАТУР'!D:E,2,0)</f>
        <v>Кромочные материалы</v>
      </c>
      <c r="Q737" s="23" t="str">
        <f>VLOOKUP(A737,'ИЗ ОСНОВЫ НОМЕНКЛАТУР'!D:F,3,0)</f>
        <v>Кромка ПВХ Китай</v>
      </c>
      <c r="R737" s="40">
        <f>VLOOKUP(A:A,'ИЗ ОСНОВЫ НОМЕНКЛАТУР'!D:G,4,0)</f>
        <v>81.654415730337064</v>
      </c>
      <c r="S737" s="12" t="str">
        <f>VLOOKUP(A:A,'ИЗ ОСНОВЫ НОМЕНКЛАТУР'!D:H,5,0)</f>
        <v>C</v>
      </c>
      <c r="T737" s="44">
        <f t="shared" si="135"/>
        <v>0</v>
      </c>
      <c r="U737" s="44">
        <f t="shared" si="136"/>
        <v>0</v>
      </c>
      <c r="V737" s="44">
        <f t="shared" si="137"/>
        <v>0</v>
      </c>
      <c r="W737" s="44">
        <f t="shared" si="138"/>
        <v>7593.8606629213473</v>
      </c>
      <c r="X737" s="44">
        <f t="shared" si="139"/>
        <v>0</v>
      </c>
      <c r="Y737" s="44">
        <f t="shared" si="140"/>
        <v>65323.532584269647</v>
      </c>
      <c r="Z737" s="44">
        <f t="shared" si="141"/>
        <v>30865.369146067409</v>
      </c>
      <c r="AA737" s="44">
        <f t="shared" si="142"/>
        <v>0</v>
      </c>
      <c r="AB737" s="44">
        <f t="shared" si="143"/>
        <v>0</v>
      </c>
      <c r="AC737" s="44">
        <f t="shared" si="144"/>
        <v>0</v>
      </c>
      <c r="AD737" s="44">
        <f t="shared" si="145"/>
        <v>6858.9709213483129</v>
      </c>
      <c r="AE737" s="12">
        <f t="shared" si="146"/>
        <v>110641.73331460671</v>
      </c>
    </row>
    <row r="738" spans="1:31" ht="12.6" hidden="1" customHeight="1" x14ac:dyDescent="0.2">
      <c r="A738" s="26" t="s">
        <v>416</v>
      </c>
      <c r="B738" s="19"/>
      <c r="C738" s="19"/>
      <c r="D738" s="20">
        <v>711</v>
      </c>
      <c r="E738" s="20">
        <v>100</v>
      </c>
      <c r="F738" s="20"/>
      <c r="G738" s="20">
        <v>91</v>
      </c>
      <c r="H738" s="20"/>
      <c r="I738" s="20"/>
      <c r="J738" s="20">
        <v>310</v>
      </c>
      <c r="K738" s="20"/>
      <c r="L738" s="20"/>
      <c r="M738" s="20">
        <v>500</v>
      </c>
      <c r="N738" s="20"/>
      <c r="O738" s="20">
        <v>1712</v>
      </c>
      <c r="P738" s="23" t="str">
        <f>VLOOKUP(A738,'ИЗ ОСНОВЫ НОМЕНКЛАТУР'!D:E,2,0)</f>
        <v>Кромочные материалы</v>
      </c>
      <c r="Q738" s="23" t="str">
        <f>VLOOKUP(A738,'ИЗ ОСНОВЫ НОМЕНКЛАТУР'!D:F,3,0)</f>
        <v>Кромка ПВХ Китай</v>
      </c>
      <c r="R738" s="40">
        <f>VLOOKUP(A:A,'ИЗ ОСНОВЫ НОМЕНКЛАТУР'!D:G,4,0)</f>
        <v>119.26512214342002</v>
      </c>
      <c r="S738" s="12" t="str">
        <f>VLOOKUP(A:A,'ИЗ ОСНОВЫ НОМЕНКЛАТУР'!D:H,5,0)</f>
        <v>C</v>
      </c>
      <c r="T738" s="44">
        <f t="shared" si="135"/>
        <v>84797.501843971637</v>
      </c>
      <c r="U738" s="44">
        <f t="shared" si="136"/>
        <v>11926.512214342001</v>
      </c>
      <c r="V738" s="44">
        <f t="shared" si="137"/>
        <v>0</v>
      </c>
      <c r="W738" s="44">
        <f t="shared" si="138"/>
        <v>10853.126115051222</v>
      </c>
      <c r="X738" s="44">
        <f t="shared" si="139"/>
        <v>0</v>
      </c>
      <c r="Y738" s="44">
        <f t="shared" si="140"/>
        <v>0</v>
      </c>
      <c r="Z738" s="44">
        <f t="shared" si="141"/>
        <v>36972.187864460204</v>
      </c>
      <c r="AA738" s="44">
        <f t="shared" si="142"/>
        <v>0</v>
      </c>
      <c r="AB738" s="44">
        <f t="shared" si="143"/>
        <v>0</v>
      </c>
      <c r="AC738" s="44">
        <f t="shared" si="144"/>
        <v>59632.561071710006</v>
      </c>
      <c r="AD738" s="44">
        <f t="shared" si="145"/>
        <v>0</v>
      </c>
      <c r="AE738" s="12">
        <f t="shared" si="146"/>
        <v>204181.88910953508</v>
      </c>
    </row>
    <row r="739" spans="1:31" ht="12.6" hidden="1" customHeight="1" x14ac:dyDescent="0.2">
      <c r="A739" s="26" t="s">
        <v>4321</v>
      </c>
      <c r="B739" s="19"/>
      <c r="C739" s="19"/>
      <c r="D739" s="20"/>
      <c r="E739" s="21"/>
      <c r="F739" s="22"/>
      <c r="G739" s="20">
        <v>100</v>
      </c>
      <c r="H739" s="20"/>
      <c r="I739" s="20">
        <v>5600</v>
      </c>
      <c r="J739" s="20"/>
      <c r="K739" s="20">
        <v>600</v>
      </c>
      <c r="L739" s="20"/>
      <c r="M739" s="20"/>
      <c r="N739" s="20"/>
      <c r="O739" s="20">
        <v>6300</v>
      </c>
      <c r="P739" s="23" t="str">
        <f>VLOOKUP(A739,'ИЗ ОСНОВЫ НОМЕНКЛАТУР'!D:E,2,0)</f>
        <v>Кромочные материалы</v>
      </c>
      <c r="Q739" s="23" t="str">
        <f>VLOOKUP(A739,'ИЗ ОСНОВЫ НОМЕНКЛАТУР'!D:F,3,0)</f>
        <v>Кромка ПВХ Китай</v>
      </c>
      <c r="R739" s="40">
        <f>VLOOKUP(A:A,'ИЗ ОСНОВЫ НОМЕНКЛАТУР'!D:G,4,0)</f>
        <v>90.985599999999991</v>
      </c>
      <c r="S739" s="12" t="str">
        <f>VLOOKUP(A:A,'ИЗ ОСНОВЫ НОМЕНКЛАТУР'!D:H,5,0)</f>
        <v>C</v>
      </c>
      <c r="T739" s="44">
        <f t="shared" si="135"/>
        <v>0</v>
      </c>
      <c r="U739" s="44">
        <f t="shared" si="136"/>
        <v>0</v>
      </c>
      <c r="V739" s="44">
        <f t="shared" si="137"/>
        <v>0</v>
      </c>
      <c r="W739" s="44">
        <f t="shared" si="138"/>
        <v>9098.56</v>
      </c>
      <c r="X739" s="44">
        <f t="shared" si="139"/>
        <v>0</v>
      </c>
      <c r="Y739" s="44">
        <f t="shared" si="140"/>
        <v>509519.35999999993</v>
      </c>
      <c r="Z739" s="44">
        <f t="shared" si="141"/>
        <v>0</v>
      </c>
      <c r="AA739" s="44">
        <f t="shared" si="142"/>
        <v>54591.359999999993</v>
      </c>
      <c r="AB739" s="44">
        <f t="shared" si="143"/>
        <v>0</v>
      </c>
      <c r="AC739" s="44">
        <f t="shared" si="144"/>
        <v>0</v>
      </c>
      <c r="AD739" s="44">
        <f t="shared" si="145"/>
        <v>0</v>
      </c>
      <c r="AE739" s="12">
        <f t="shared" si="146"/>
        <v>573209.27999999991</v>
      </c>
    </row>
    <row r="740" spans="1:31" ht="12.6" hidden="1" customHeight="1" x14ac:dyDescent="0.2">
      <c r="A740" s="26" t="s">
        <v>421</v>
      </c>
      <c r="B740" s="19"/>
      <c r="C740" s="19"/>
      <c r="D740" s="20"/>
      <c r="E740" s="21"/>
      <c r="F740" s="22"/>
      <c r="G740" s="21"/>
      <c r="H740" s="22"/>
      <c r="I740" s="20">
        <v>1700</v>
      </c>
      <c r="J740" s="20">
        <v>503.5</v>
      </c>
      <c r="K740" s="20">
        <v>1690</v>
      </c>
      <c r="L740" s="20"/>
      <c r="M740" s="20"/>
      <c r="N740" s="20">
        <v>185</v>
      </c>
      <c r="O740" s="20">
        <v>4078.5</v>
      </c>
      <c r="P740" s="23" t="str">
        <f>VLOOKUP(A740,'ИЗ ОСНОВЫ НОМЕНКЛАТУР'!D:E,2,0)</f>
        <v>Кромочные материалы</v>
      </c>
      <c r="Q740" s="23" t="str">
        <f>VLOOKUP(A740,'ИЗ ОСНОВЫ НОМЕНКЛАТУР'!D:F,3,0)</f>
        <v>Кромка ПВХ Китай</v>
      </c>
      <c r="R740" s="40">
        <f>VLOOKUP(A:A,'ИЗ ОСНОВЫ НОМЕНКЛАТУР'!D:G,4,0)</f>
        <v>117.10607874015749</v>
      </c>
      <c r="S740" s="12" t="str">
        <f>VLOOKUP(A:A,'ИЗ ОСНОВЫ НОМЕНКЛАТУР'!D:H,5,0)</f>
        <v>C</v>
      </c>
      <c r="T740" s="44">
        <f t="shared" si="135"/>
        <v>0</v>
      </c>
      <c r="U740" s="44">
        <f t="shared" si="136"/>
        <v>0</v>
      </c>
      <c r="V740" s="44">
        <f t="shared" si="137"/>
        <v>0</v>
      </c>
      <c r="W740" s="44">
        <f t="shared" si="138"/>
        <v>0</v>
      </c>
      <c r="X740" s="44">
        <f t="shared" si="139"/>
        <v>0</v>
      </c>
      <c r="Y740" s="44">
        <f t="shared" si="140"/>
        <v>199080.33385826772</v>
      </c>
      <c r="Z740" s="44">
        <f t="shared" si="141"/>
        <v>58962.910645669297</v>
      </c>
      <c r="AA740" s="44">
        <f t="shared" si="142"/>
        <v>197909.27307086615</v>
      </c>
      <c r="AB740" s="44">
        <f t="shared" si="143"/>
        <v>0</v>
      </c>
      <c r="AC740" s="44">
        <f t="shared" si="144"/>
        <v>0</v>
      </c>
      <c r="AD740" s="44">
        <f t="shared" si="145"/>
        <v>21664.624566929135</v>
      </c>
      <c r="AE740" s="12">
        <f t="shared" si="146"/>
        <v>477617.14214173233</v>
      </c>
    </row>
    <row r="741" spans="1:31" ht="12.6" hidden="1" customHeight="1" x14ac:dyDescent="0.2">
      <c r="A741" s="26" t="s">
        <v>420</v>
      </c>
      <c r="B741" s="19"/>
      <c r="C741" s="19"/>
      <c r="D741" s="20"/>
      <c r="E741" s="21"/>
      <c r="F741" s="22"/>
      <c r="G741" s="20">
        <v>111</v>
      </c>
      <c r="H741" s="20"/>
      <c r="I741" s="20">
        <v>1400</v>
      </c>
      <c r="J741" s="20">
        <v>86</v>
      </c>
      <c r="K741" s="20">
        <v>900</v>
      </c>
      <c r="L741" s="20"/>
      <c r="M741" s="20"/>
      <c r="N741" s="20">
        <v>388</v>
      </c>
      <c r="O741" s="20">
        <v>2885</v>
      </c>
      <c r="P741" s="23" t="str">
        <f>VLOOKUP(A741,'ИЗ ОСНОВЫ НОМЕНКЛАТУР'!D:E,2,0)</f>
        <v>Кромочные материалы</v>
      </c>
      <c r="Q741" s="23" t="str">
        <f>VLOOKUP(A741,'ИЗ ОСНОВЫ НОМЕНКЛАТУР'!D:F,3,0)</f>
        <v>Кромка ПВХ Китай</v>
      </c>
      <c r="R741" s="40">
        <f>VLOOKUP(A:A,'ИЗ ОСНОВЫ НОМЕНКЛАТУР'!D:G,4,0)</f>
        <v>100.27500000000001</v>
      </c>
      <c r="S741" s="12" t="str">
        <f>VLOOKUP(A:A,'ИЗ ОСНОВЫ НОМЕНКЛАТУР'!D:H,5,0)</f>
        <v>C</v>
      </c>
      <c r="T741" s="44">
        <f t="shared" si="135"/>
        <v>0</v>
      </c>
      <c r="U741" s="44">
        <f t="shared" si="136"/>
        <v>0</v>
      </c>
      <c r="V741" s="44">
        <f t="shared" si="137"/>
        <v>0</v>
      </c>
      <c r="W741" s="44">
        <f t="shared" si="138"/>
        <v>11130.525000000001</v>
      </c>
      <c r="X741" s="44">
        <f t="shared" si="139"/>
        <v>0</v>
      </c>
      <c r="Y741" s="44">
        <f t="shared" si="140"/>
        <v>140385</v>
      </c>
      <c r="Z741" s="44">
        <f t="shared" si="141"/>
        <v>8623.65</v>
      </c>
      <c r="AA741" s="44">
        <f t="shared" si="142"/>
        <v>90247.5</v>
      </c>
      <c r="AB741" s="44">
        <f t="shared" si="143"/>
        <v>0</v>
      </c>
      <c r="AC741" s="44">
        <f t="shared" si="144"/>
        <v>0</v>
      </c>
      <c r="AD741" s="44">
        <f t="shared" si="145"/>
        <v>38906.700000000004</v>
      </c>
      <c r="AE741" s="12">
        <f t="shared" si="146"/>
        <v>289293.375</v>
      </c>
    </row>
    <row r="742" spans="1:31" ht="12.6" hidden="1" customHeight="1" x14ac:dyDescent="0.2">
      <c r="A742" s="26" t="s">
        <v>4322</v>
      </c>
      <c r="B742" s="19"/>
      <c r="C742" s="19"/>
      <c r="D742" s="20"/>
      <c r="E742" s="21"/>
      <c r="F742" s="22"/>
      <c r="G742" s="21"/>
      <c r="H742" s="22"/>
      <c r="I742" s="20">
        <v>1200</v>
      </c>
      <c r="J742" s="20"/>
      <c r="K742" s="20"/>
      <c r="L742" s="20"/>
      <c r="M742" s="20"/>
      <c r="N742" s="20"/>
      <c r="O742" s="20">
        <v>1200</v>
      </c>
      <c r="P742" s="23" t="str">
        <f>VLOOKUP(A742,'ИЗ ОСНОВЫ НОМЕНКЛАТУР'!D:E,2,0)</f>
        <v>Кромочные материалы</v>
      </c>
      <c r="Q742" s="23" t="str">
        <f>VLOOKUP(A742,'ИЗ ОСНОВЫ НОМЕНКЛАТУР'!D:F,3,0)</f>
        <v>Кромка ПВХ Китай</v>
      </c>
      <c r="R742" s="40">
        <f>VLOOKUP(A:A,'ИЗ ОСНОВЫ НОМЕНКЛАТУР'!D:G,4,0)</f>
        <v>79</v>
      </c>
      <c r="S742" s="12" t="str">
        <f>VLOOKUP(A:A,'ИЗ ОСНОВЫ НОМЕНКЛАТУР'!D:H,5,0)</f>
        <v>C</v>
      </c>
      <c r="T742" s="44">
        <f t="shared" si="135"/>
        <v>0</v>
      </c>
      <c r="U742" s="44">
        <f t="shared" si="136"/>
        <v>0</v>
      </c>
      <c r="V742" s="44">
        <f t="shared" si="137"/>
        <v>0</v>
      </c>
      <c r="W742" s="44">
        <f t="shared" si="138"/>
        <v>0</v>
      </c>
      <c r="X742" s="44">
        <f t="shared" si="139"/>
        <v>0</v>
      </c>
      <c r="Y742" s="44">
        <f t="shared" si="140"/>
        <v>94800</v>
      </c>
      <c r="Z742" s="44">
        <f t="shared" si="141"/>
        <v>0</v>
      </c>
      <c r="AA742" s="44">
        <f t="shared" si="142"/>
        <v>0</v>
      </c>
      <c r="AB742" s="44">
        <f t="shared" si="143"/>
        <v>0</v>
      </c>
      <c r="AC742" s="44">
        <f t="shared" si="144"/>
        <v>0</v>
      </c>
      <c r="AD742" s="44">
        <f t="shared" si="145"/>
        <v>0</v>
      </c>
      <c r="AE742" s="12">
        <f t="shared" si="146"/>
        <v>94800</v>
      </c>
    </row>
    <row r="743" spans="1:31" ht="12.6" hidden="1" customHeight="1" x14ac:dyDescent="0.2">
      <c r="A743" s="26" t="s">
        <v>418</v>
      </c>
      <c r="B743" s="19"/>
      <c r="C743" s="19"/>
      <c r="D743" s="20"/>
      <c r="E743" s="21"/>
      <c r="F743" s="22"/>
      <c r="G743" s="20">
        <v>74</v>
      </c>
      <c r="H743" s="20"/>
      <c r="I743" s="20">
        <v>3200</v>
      </c>
      <c r="J743" s="20">
        <v>420</v>
      </c>
      <c r="K743" s="20">
        <v>300</v>
      </c>
      <c r="L743" s="20"/>
      <c r="M743" s="20"/>
      <c r="N743" s="20">
        <v>200</v>
      </c>
      <c r="O743" s="20">
        <v>4194</v>
      </c>
      <c r="P743" s="23" t="str">
        <f>VLOOKUP(A743,'ИЗ ОСНОВЫ НОМЕНКЛАТУР'!D:E,2,0)</f>
        <v>Кромочные материалы</v>
      </c>
      <c r="Q743" s="23" t="str">
        <f>VLOOKUP(A743,'ИЗ ОСНОВЫ НОМЕНКЛАТУР'!D:F,3,0)</f>
        <v>Кромка ПВХ Китай</v>
      </c>
      <c r="R743" s="40">
        <f>VLOOKUP(A:A,'ИЗ ОСНОВЫ НОМЕНКЛАТУР'!D:G,4,0)</f>
        <v>102.92517308948401</v>
      </c>
      <c r="S743" s="12" t="str">
        <f>VLOOKUP(A:A,'ИЗ ОСНОВЫ НОМЕНКЛАТУР'!D:H,5,0)</f>
        <v>C</v>
      </c>
      <c r="T743" s="44">
        <f t="shared" si="135"/>
        <v>0</v>
      </c>
      <c r="U743" s="44">
        <f t="shared" si="136"/>
        <v>0</v>
      </c>
      <c r="V743" s="44">
        <f t="shared" si="137"/>
        <v>0</v>
      </c>
      <c r="W743" s="44">
        <f t="shared" si="138"/>
        <v>7616.4628086218163</v>
      </c>
      <c r="X743" s="44">
        <f t="shared" si="139"/>
        <v>0</v>
      </c>
      <c r="Y743" s="44">
        <f t="shared" si="140"/>
        <v>329360.55388634879</v>
      </c>
      <c r="Z743" s="44">
        <f t="shared" si="141"/>
        <v>43228.57269758328</v>
      </c>
      <c r="AA743" s="44">
        <f t="shared" si="142"/>
        <v>30877.551926845201</v>
      </c>
      <c r="AB743" s="44">
        <f t="shared" si="143"/>
        <v>0</v>
      </c>
      <c r="AC743" s="44">
        <f t="shared" si="144"/>
        <v>0</v>
      </c>
      <c r="AD743" s="44">
        <f t="shared" si="145"/>
        <v>20585.034617896799</v>
      </c>
      <c r="AE743" s="12">
        <f t="shared" si="146"/>
        <v>431668.17593729589</v>
      </c>
    </row>
    <row r="744" spans="1:31" ht="12.6" hidden="1" customHeight="1" x14ac:dyDescent="0.2">
      <c r="A744" s="26" t="s">
        <v>396</v>
      </c>
      <c r="B744" s="19"/>
      <c r="C744" s="19"/>
      <c r="D744" s="20"/>
      <c r="E744" s="21"/>
      <c r="F744" s="22"/>
      <c r="G744" s="21"/>
      <c r="H744" s="22"/>
      <c r="I744" s="20">
        <v>4500</v>
      </c>
      <c r="J744" s="20">
        <v>607</v>
      </c>
      <c r="K744" s="20">
        <v>1340</v>
      </c>
      <c r="L744" s="20"/>
      <c r="M744" s="20">
        <v>1000</v>
      </c>
      <c r="N744" s="20">
        <v>812</v>
      </c>
      <c r="O744" s="20">
        <v>8259</v>
      </c>
      <c r="P744" s="23" t="str">
        <f>VLOOKUP(A744,'ИЗ ОСНОВЫ НОМЕНКЛАТУР'!D:E,2,0)</f>
        <v>Кромочные материалы</v>
      </c>
      <c r="Q744" s="23" t="str">
        <f>VLOOKUP(A744,'ИЗ ОСНОВЫ НОМЕНКЛАТУР'!D:F,3,0)</f>
        <v>Кромка ПВХ Китай</v>
      </c>
      <c r="R744" s="40">
        <f>VLOOKUP(A:A,'ИЗ ОСНОВЫ НОМЕНКЛАТУР'!D:G,4,0)</f>
        <v>102.16399371069183</v>
      </c>
      <c r="S744" s="12" t="str">
        <f>VLOOKUP(A:A,'ИЗ ОСНОВЫ НОМЕНКЛАТУР'!D:H,5,0)</f>
        <v>C</v>
      </c>
      <c r="T744" s="44">
        <f t="shared" si="135"/>
        <v>0</v>
      </c>
      <c r="U744" s="44">
        <f t="shared" si="136"/>
        <v>0</v>
      </c>
      <c r="V744" s="44">
        <f t="shared" si="137"/>
        <v>0</v>
      </c>
      <c r="W744" s="44">
        <f t="shared" si="138"/>
        <v>0</v>
      </c>
      <c r="X744" s="44">
        <f t="shared" si="139"/>
        <v>0</v>
      </c>
      <c r="Y744" s="44">
        <f t="shared" si="140"/>
        <v>459737.97169811319</v>
      </c>
      <c r="Z744" s="44">
        <f t="shared" si="141"/>
        <v>62013.544182389938</v>
      </c>
      <c r="AA744" s="44">
        <f t="shared" si="142"/>
        <v>136899.75157232705</v>
      </c>
      <c r="AB744" s="44">
        <f t="shared" si="143"/>
        <v>0</v>
      </c>
      <c r="AC744" s="44">
        <f t="shared" si="144"/>
        <v>102163.99371069182</v>
      </c>
      <c r="AD744" s="44">
        <f t="shared" si="145"/>
        <v>82957.162893081768</v>
      </c>
      <c r="AE744" s="12">
        <f t="shared" si="146"/>
        <v>843772.42405660381</v>
      </c>
    </row>
    <row r="745" spans="1:31" ht="12.6" hidden="1" customHeight="1" x14ac:dyDescent="0.2">
      <c r="A745" s="26" t="s">
        <v>394</v>
      </c>
      <c r="B745" s="19"/>
      <c r="C745" s="19"/>
      <c r="D745" s="20">
        <v>1220</v>
      </c>
      <c r="E745" s="20">
        <v>100</v>
      </c>
      <c r="F745" s="20"/>
      <c r="G745" s="21"/>
      <c r="H745" s="22"/>
      <c r="I745" s="20">
        <v>2500</v>
      </c>
      <c r="J745" s="20">
        <v>625</v>
      </c>
      <c r="K745" s="20">
        <v>1500</v>
      </c>
      <c r="L745" s="20"/>
      <c r="M745" s="20"/>
      <c r="N745" s="20">
        <v>438</v>
      </c>
      <c r="O745" s="20">
        <v>6383</v>
      </c>
      <c r="P745" s="23" t="str">
        <f>VLOOKUP(A745,'ИЗ ОСНОВЫ НОМЕНКЛАТУР'!D:E,2,0)</f>
        <v>Кромочные материалы</v>
      </c>
      <c r="Q745" s="23" t="str">
        <f>VLOOKUP(A745,'ИЗ ОСНОВЫ НОМЕНКЛАТУР'!D:F,3,0)</f>
        <v>Кромка ПВХ Китай</v>
      </c>
      <c r="R745" s="40">
        <f>VLOOKUP(A:A,'ИЗ ОСНОВЫ НОМЕНКЛАТУР'!D:G,4,0)</f>
        <v>65.928949950932292</v>
      </c>
      <c r="S745" s="12" t="str">
        <f>VLOOKUP(A:A,'ИЗ ОСНОВЫ НОМЕНКЛАТУР'!D:H,5,0)</f>
        <v>C</v>
      </c>
      <c r="T745" s="44">
        <f t="shared" si="135"/>
        <v>80433.318940137397</v>
      </c>
      <c r="U745" s="44">
        <f t="shared" si="136"/>
        <v>6592.8949950932292</v>
      </c>
      <c r="V745" s="44">
        <f t="shared" si="137"/>
        <v>0</v>
      </c>
      <c r="W745" s="44">
        <f t="shared" si="138"/>
        <v>0</v>
      </c>
      <c r="X745" s="44">
        <f t="shared" si="139"/>
        <v>0</v>
      </c>
      <c r="Y745" s="44">
        <f t="shared" si="140"/>
        <v>164822.37487733073</v>
      </c>
      <c r="Z745" s="44">
        <f t="shared" si="141"/>
        <v>41205.593719332683</v>
      </c>
      <c r="AA745" s="44">
        <f t="shared" si="142"/>
        <v>98893.424926398438</v>
      </c>
      <c r="AB745" s="44">
        <f t="shared" si="143"/>
        <v>0</v>
      </c>
      <c r="AC745" s="44">
        <f t="shared" si="144"/>
        <v>0</v>
      </c>
      <c r="AD745" s="44">
        <f t="shared" si="145"/>
        <v>28876.880078508344</v>
      </c>
      <c r="AE745" s="12">
        <f t="shared" si="146"/>
        <v>420824.48753680085</v>
      </c>
    </row>
    <row r="746" spans="1:31" ht="12.6" hidden="1" customHeight="1" x14ac:dyDescent="0.2">
      <c r="A746" s="26" t="s">
        <v>387</v>
      </c>
      <c r="B746" s="19"/>
      <c r="C746" s="19"/>
      <c r="D746" s="20"/>
      <c r="E746" s="21"/>
      <c r="F746" s="22"/>
      <c r="G746" s="21"/>
      <c r="H746" s="22"/>
      <c r="I746" s="20"/>
      <c r="J746" s="20">
        <v>6</v>
      </c>
      <c r="K746" s="20"/>
      <c r="L746" s="20">
        <v>68</v>
      </c>
      <c r="M746" s="20"/>
      <c r="N746" s="20">
        <v>5</v>
      </c>
      <c r="O746" s="20">
        <v>79</v>
      </c>
      <c r="P746" s="23" t="str">
        <f>VLOOKUP(A746,'ИЗ ОСНОВЫ НОМЕНКЛАТУР'!D:E,2,0)</f>
        <v>Кромочные материалы</v>
      </c>
      <c r="Q746" s="23" t="str">
        <f>VLOOKUP(A746,'ИЗ ОСНОВЫ НОМЕНКЛАТУР'!D:F,3,0)</f>
        <v>Кромка ПВХ Китай</v>
      </c>
      <c r="R746" s="40">
        <f>VLOOKUP(A:A,'ИЗ ОСНОВЫ НОМЕНКЛАТУР'!D:G,4,0)</f>
        <v>66.33644406875176</v>
      </c>
      <c r="S746" s="12" t="str">
        <f>VLOOKUP(A:A,'ИЗ ОСНОВЫ НОМЕНКЛАТУР'!D:H,5,0)</f>
        <v>B</v>
      </c>
      <c r="T746" s="44">
        <f t="shared" si="135"/>
        <v>0</v>
      </c>
      <c r="U746" s="44">
        <f t="shared" si="136"/>
        <v>0</v>
      </c>
      <c r="V746" s="44">
        <f t="shared" si="137"/>
        <v>0</v>
      </c>
      <c r="W746" s="44">
        <f t="shared" si="138"/>
        <v>0</v>
      </c>
      <c r="X746" s="44">
        <f t="shared" si="139"/>
        <v>0</v>
      </c>
      <c r="Y746" s="44">
        <f t="shared" si="140"/>
        <v>0</v>
      </c>
      <c r="Z746" s="44">
        <f t="shared" si="141"/>
        <v>398.01866441251059</v>
      </c>
      <c r="AA746" s="44">
        <f t="shared" si="142"/>
        <v>0</v>
      </c>
      <c r="AB746" s="44">
        <f t="shared" si="143"/>
        <v>4510.8781966751194</v>
      </c>
      <c r="AC746" s="44">
        <f t="shared" si="144"/>
        <v>0</v>
      </c>
      <c r="AD746" s="44">
        <f t="shared" si="145"/>
        <v>331.68222034375879</v>
      </c>
      <c r="AE746" s="12">
        <f t="shared" si="146"/>
        <v>5240.5790814313887</v>
      </c>
    </row>
    <row r="747" spans="1:31" ht="12.6" hidden="1" customHeight="1" x14ac:dyDescent="0.2">
      <c r="A747" s="26" t="s">
        <v>4323</v>
      </c>
      <c r="B747" s="19"/>
      <c r="C747" s="19"/>
      <c r="D747" s="20"/>
      <c r="E747" s="21"/>
      <c r="F747" s="22"/>
      <c r="G747" s="21"/>
      <c r="H747" s="22"/>
      <c r="I747" s="20"/>
      <c r="J747" s="20">
        <v>500</v>
      </c>
      <c r="K747" s="20">
        <v>500</v>
      </c>
      <c r="L747" s="20"/>
      <c r="M747" s="20"/>
      <c r="N747" s="20"/>
      <c r="O747" s="20">
        <v>1000</v>
      </c>
      <c r="P747" s="23" t="str">
        <f>VLOOKUP(A747,'ИЗ ОСНОВЫ НОМЕНКЛАТУР'!D:E,2,0)</f>
        <v>Кромочные материалы</v>
      </c>
      <c r="Q747" s="23" t="str">
        <f>VLOOKUP(A747,'ИЗ ОСНОВЫ НОМЕНКЛАТУР'!D:F,3,0)</f>
        <v>Кромка ПВХ Китай</v>
      </c>
      <c r="R747" s="40">
        <f>VLOOKUP(A:A,'ИЗ ОСНОВЫ НОМЕНКЛАТУР'!D:G,4,0)</f>
        <v>52.7</v>
      </c>
      <c r="S747" s="12" t="str">
        <f>VLOOKUP(A:A,'ИЗ ОСНОВЫ НОМЕНКЛАТУР'!D:H,5,0)</f>
        <v>C</v>
      </c>
      <c r="T747" s="44">
        <f t="shared" si="135"/>
        <v>0</v>
      </c>
      <c r="U747" s="44">
        <f t="shared" si="136"/>
        <v>0</v>
      </c>
      <c r="V747" s="44">
        <f t="shared" si="137"/>
        <v>0</v>
      </c>
      <c r="W747" s="44">
        <f t="shared" si="138"/>
        <v>0</v>
      </c>
      <c r="X747" s="44">
        <f t="shared" si="139"/>
        <v>0</v>
      </c>
      <c r="Y747" s="44">
        <f t="shared" si="140"/>
        <v>0</v>
      </c>
      <c r="Z747" s="44">
        <f t="shared" si="141"/>
        <v>26350</v>
      </c>
      <c r="AA747" s="44">
        <f t="shared" si="142"/>
        <v>26350</v>
      </c>
      <c r="AB747" s="44">
        <f t="shared" si="143"/>
        <v>0</v>
      </c>
      <c r="AC747" s="44">
        <f t="shared" si="144"/>
        <v>0</v>
      </c>
      <c r="AD747" s="44">
        <f t="shared" si="145"/>
        <v>0</v>
      </c>
      <c r="AE747" s="12">
        <f t="shared" si="146"/>
        <v>52700</v>
      </c>
    </row>
    <row r="748" spans="1:31" ht="12.6" hidden="1" customHeight="1" x14ac:dyDescent="0.2">
      <c r="A748" s="26" t="s">
        <v>391</v>
      </c>
      <c r="B748" s="19"/>
      <c r="C748" s="19"/>
      <c r="D748" s="20">
        <v>1565</v>
      </c>
      <c r="E748" s="20">
        <v>100</v>
      </c>
      <c r="F748" s="20"/>
      <c r="G748" s="21"/>
      <c r="H748" s="22"/>
      <c r="I748" s="20">
        <v>1800</v>
      </c>
      <c r="J748" s="20">
        <v>586</v>
      </c>
      <c r="K748" s="20">
        <v>1000</v>
      </c>
      <c r="L748" s="20">
        <v>90</v>
      </c>
      <c r="M748" s="20">
        <v>400</v>
      </c>
      <c r="N748" s="20">
        <v>309</v>
      </c>
      <c r="O748" s="20">
        <v>5850</v>
      </c>
      <c r="P748" s="23" t="str">
        <f>VLOOKUP(A748,'ИЗ ОСНОВЫ НОМЕНКЛАТУР'!D:E,2,0)</f>
        <v>Кромочные материалы</v>
      </c>
      <c r="Q748" s="23" t="str">
        <f>VLOOKUP(A748,'ИЗ ОСНОВЫ НОМЕНКЛАТУР'!D:F,3,0)</f>
        <v>Кромка ПВХ Китай</v>
      </c>
      <c r="R748" s="40">
        <f>VLOOKUP(A:A,'ИЗ ОСНОВЫ НОМЕНКЛАТУР'!D:G,4,0)</f>
        <v>83.808150158299412</v>
      </c>
      <c r="S748" s="12" t="str">
        <f>VLOOKUP(A:A,'ИЗ ОСНОВЫ НОМЕНКЛАТУР'!D:H,5,0)</f>
        <v>C</v>
      </c>
      <c r="T748" s="44">
        <f t="shared" si="135"/>
        <v>131159.75499773858</v>
      </c>
      <c r="U748" s="44">
        <f t="shared" si="136"/>
        <v>8380.8150158299413</v>
      </c>
      <c r="V748" s="44">
        <f t="shared" si="137"/>
        <v>0</v>
      </c>
      <c r="W748" s="44">
        <f t="shared" si="138"/>
        <v>0</v>
      </c>
      <c r="X748" s="44">
        <f t="shared" si="139"/>
        <v>0</v>
      </c>
      <c r="Y748" s="44">
        <f t="shared" si="140"/>
        <v>150854.67028493894</v>
      </c>
      <c r="Z748" s="44">
        <f t="shared" si="141"/>
        <v>49111.575992763457</v>
      </c>
      <c r="AA748" s="44">
        <f t="shared" si="142"/>
        <v>83808.15015829941</v>
      </c>
      <c r="AB748" s="44">
        <f t="shared" si="143"/>
        <v>7542.7335142469474</v>
      </c>
      <c r="AC748" s="44">
        <f t="shared" si="144"/>
        <v>33523.260063319765</v>
      </c>
      <c r="AD748" s="44">
        <f t="shared" si="145"/>
        <v>25896.71839891452</v>
      </c>
      <c r="AE748" s="12">
        <f t="shared" si="146"/>
        <v>490277.67842605157</v>
      </c>
    </row>
    <row r="749" spans="1:31" ht="12.6" hidden="1" customHeight="1" x14ac:dyDescent="0.2">
      <c r="A749" s="26" t="s">
        <v>388</v>
      </c>
      <c r="B749" s="19"/>
      <c r="C749" s="19"/>
      <c r="D749" s="20"/>
      <c r="E749" s="21"/>
      <c r="F749" s="22"/>
      <c r="G749" s="21"/>
      <c r="H749" s="22"/>
      <c r="I749" s="20"/>
      <c r="J749" s="20">
        <v>497</v>
      </c>
      <c r="K749" s="20">
        <v>1000</v>
      </c>
      <c r="L749" s="20">
        <v>27</v>
      </c>
      <c r="M749" s="20">
        <v>100</v>
      </c>
      <c r="N749" s="20">
        <v>452</v>
      </c>
      <c r="O749" s="20">
        <v>2076</v>
      </c>
      <c r="P749" s="23" t="str">
        <f>VLOOKUP(A749,'ИЗ ОСНОВЫ НОМЕНКЛАТУР'!D:E,2,0)</f>
        <v>Кромочные материалы</v>
      </c>
      <c r="Q749" s="23" t="str">
        <f>VLOOKUP(A749,'ИЗ ОСНОВЫ НОМЕНКЛАТУР'!D:F,3,0)</f>
        <v>Кромка ПВХ Китай</v>
      </c>
      <c r="R749" s="40">
        <f>VLOOKUP(A:A,'ИЗ ОСНОВЫ НОМЕНКЛАТУР'!D:G,4,0)</f>
        <v>84.761496808276462</v>
      </c>
      <c r="S749" s="12" t="str">
        <f>VLOOKUP(A:A,'ИЗ ОСНОВЫ НОМЕНКЛАТУР'!D:H,5,0)</f>
        <v>C</v>
      </c>
      <c r="T749" s="44">
        <f t="shared" si="135"/>
        <v>0</v>
      </c>
      <c r="U749" s="44">
        <f t="shared" si="136"/>
        <v>0</v>
      </c>
      <c r="V749" s="44">
        <f t="shared" si="137"/>
        <v>0</v>
      </c>
      <c r="W749" s="44">
        <f t="shared" si="138"/>
        <v>0</v>
      </c>
      <c r="X749" s="44">
        <f t="shared" si="139"/>
        <v>0</v>
      </c>
      <c r="Y749" s="44">
        <f t="shared" si="140"/>
        <v>0</v>
      </c>
      <c r="Z749" s="44">
        <f t="shared" si="141"/>
        <v>42126.4639137134</v>
      </c>
      <c r="AA749" s="44">
        <f t="shared" si="142"/>
        <v>84761.496808276468</v>
      </c>
      <c r="AB749" s="44">
        <f t="shared" si="143"/>
        <v>2288.5604138234644</v>
      </c>
      <c r="AC749" s="44">
        <f t="shared" si="144"/>
        <v>8476.1496808276461</v>
      </c>
      <c r="AD749" s="44">
        <f t="shared" si="145"/>
        <v>38312.196557340962</v>
      </c>
      <c r="AE749" s="12">
        <f t="shared" si="146"/>
        <v>175964.86737398195</v>
      </c>
    </row>
    <row r="750" spans="1:31" ht="12.6" hidden="1" customHeight="1" x14ac:dyDescent="0.2">
      <c r="A750" s="26" t="s">
        <v>4324</v>
      </c>
      <c r="B750" s="19"/>
      <c r="C750" s="19"/>
      <c r="D750" s="20"/>
      <c r="E750" s="21"/>
      <c r="F750" s="22"/>
      <c r="G750" s="21"/>
      <c r="H750" s="22"/>
      <c r="I750" s="20">
        <v>1000</v>
      </c>
      <c r="J750" s="20"/>
      <c r="K750" s="20"/>
      <c r="L750" s="20"/>
      <c r="M750" s="20"/>
      <c r="N750" s="20"/>
      <c r="O750" s="20">
        <v>1000</v>
      </c>
      <c r="P750" s="23" t="str">
        <f>VLOOKUP(A750,'ИЗ ОСНОВЫ НОМЕНКЛАТУР'!D:E,2,0)</f>
        <v>Кромочные материалы</v>
      </c>
      <c r="Q750" s="23" t="str">
        <f>VLOOKUP(A750,'ИЗ ОСНОВЫ НОМЕНКЛАТУР'!D:F,3,0)</f>
        <v>Кромка ПВХ Китай</v>
      </c>
      <c r="R750" s="40">
        <f>VLOOKUP(A:A,'ИЗ ОСНОВЫ НОМЕНКЛАТУР'!D:G,4,0)</f>
        <v>68.2</v>
      </c>
      <c r="S750" s="12" t="str">
        <f>VLOOKUP(A:A,'ИЗ ОСНОВЫ НОМЕНКЛАТУР'!D:H,5,0)</f>
        <v>C</v>
      </c>
      <c r="T750" s="44">
        <f t="shared" si="135"/>
        <v>0</v>
      </c>
      <c r="U750" s="44">
        <f t="shared" si="136"/>
        <v>0</v>
      </c>
      <c r="V750" s="44">
        <f t="shared" si="137"/>
        <v>0</v>
      </c>
      <c r="W750" s="44">
        <f t="shared" si="138"/>
        <v>0</v>
      </c>
      <c r="X750" s="44">
        <f t="shared" si="139"/>
        <v>0</v>
      </c>
      <c r="Y750" s="44">
        <f t="shared" si="140"/>
        <v>68200</v>
      </c>
      <c r="Z750" s="44">
        <f t="shared" si="141"/>
        <v>0</v>
      </c>
      <c r="AA750" s="44">
        <f t="shared" si="142"/>
        <v>0</v>
      </c>
      <c r="AB750" s="44">
        <f t="shared" si="143"/>
        <v>0</v>
      </c>
      <c r="AC750" s="44">
        <f t="shared" si="144"/>
        <v>0</v>
      </c>
      <c r="AD750" s="44">
        <f t="shared" si="145"/>
        <v>0</v>
      </c>
      <c r="AE750" s="12">
        <f t="shared" si="146"/>
        <v>68200</v>
      </c>
    </row>
    <row r="751" spans="1:31" ht="12.6" hidden="1" customHeight="1" x14ac:dyDescent="0.2">
      <c r="A751" s="26" t="s">
        <v>389</v>
      </c>
      <c r="B751" s="19"/>
      <c r="C751" s="19"/>
      <c r="D751" s="20">
        <v>3462</v>
      </c>
      <c r="E751" s="20">
        <v>100</v>
      </c>
      <c r="F751" s="20"/>
      <c r="G751" s="21"/>
      <c r="H751" s="22"/>
      <c r="I751" s="20"/>
      <c r="J751" s="20">
        <v>156</v>
      </c>
      <c r="K751" s="20"/>
      <c r="L751" s="20">
        <v>85</v>
      </c>
      <c r="M751" s="20">
        <v>500</v>
      </c>
      <c r="N751" s="20">
        <v>2</v>
      </c>
      <c r="O751" s="20">
        <v>4305</v>
      </c>
      <c r="P751" s="23" t="str">
        <f>VLOOKUP(A751,'ИЗ ОСНОВЫ НОМЕНКЛАТУР'!D:E,2,0)</f>
        <v>Кромочные материалы</v>
      </c>
      <c r="Q751" s="23" t="str">
        <f>VLOOKUP(A751,'ИЗ ОСНОВЫ НОМЕНКЛАТУР'!D:F,3,0)</f>
        <v>Кромка ПВХ Китай</v>
      </c>
      <c r="R751" s="40">
        <f>VLOOKUP(A:A,'ИЗ ОСНОВЫ НОМЕНКЛАТУР'!D:G,4,0)</f>
        <v>88.835127642600725</v>
      </c>
      <c r="S751" s="12" t="str">
        <f>VLOOKUP(A:A,'ИЗ ОСНОВЫ НОМЕНКЛАТУР'!D:H,5,0)</f>
        <v>C</v>
      </c>
      <c r="T751" s="44">
        <f t="shared" si="135"/>
        <v>307547.21189868369</v>
      </c>
      <c r="U751" s="44">
        <f t="shared" si="136"/>
        <v>8883.5127642600728</v>
      </c>
      <c r="V751" s="44">
        <f t="shared" si="137"/>
        <v>0</v>
      </c>
      <c r="W751" s="44">
        <f t="shared" si="138"/>
        <v>0</v>
      </c>
      <c r="X751" s="44">
        <f t="shared" si="139"/>
        <v>0</v>
      </c>
      <c r="Y751" s="44">
        <f t="shared" si="140"/>
        <v>0</v>
      </c>
      <c r="Z751" s="44">
        <f t="shared" si="141"/>
        <v>13858.279912245713</v>
      </c>
      <c r="AA751" s="44">
        <f t="shared" si="142"/>
        <v>0</v>
      </c>
      <c r="AB751" s="44">
        <f t="shared" si="143"/>
        <v>7550.9858496210618</v>
      </c>
      <c r="AC751" s="44">
        <f t="shared" si="144"/>
        <v>44417.563821300362</v>
      </c>
      <c r="AD751" s="44">
        <f t="shared" si="145"/>
        <v>177.67025528520145</v>
      </c>
      <c r="AE751" s="12">
        <f t="shared" si="146"/>
        <v>382435.22450139606</v>
      </c>
    </row>
    <row r="752" spans="1:31" ht="12.6" hidden="1" customHeight="1" x14ac:dyDescent="0.2">
      <c r="A752" s="26" t="s">
        <v>395</v>
      </c>
      <c r="B752" s="19"/>
      <c r="C752" s="19"/>
      <c r="D752" s="20"/>
      <c r="E752" s="21"/>
      <c r="F752" s="22"/>
      <c r="G752" s="21"/>
      <c r="H752" s="22"/>
      <c r="I752" s="20"/>
      <c r="J752" s="20"/>
      <c r="K752" s="20">
        <v>1000</v>
      </c>
      <c r="L752" s="20"/>
      <c r="M752" s="20"/>
      <c r="N752" s="20">
        <v>562</v>
      </c>
      <c r="O752" s="20">
        <v>1562</v>
      </c>
      <c r="P752" s="23" t="str">
        <f>VLOOKUP(A752,'ИЗ ОСНОВЫ НОМЕНКЛАТУР'!D:E,2,0)</f>
        <v>Кромочные материалы</v>
      </c>
      <c r="Q752" s="23" t="str">
        <f>VLOOKUP(A752,'ИЗ ОСНОВЫ НОМЕНКЛАТУР'!D:F,3,0)</f>
        <v>Кромка ПВХ Китай</v>
      </c>
      <c r="R752" s="40">
        <f>VLOOKUP(A:A,'ИЗ ОСНОВЫ НОМЕНКЛАТУР'!D:G,4,0)</f>
        <v>67.436096997690541</v>
      </c>
      <c r="S752" s="12" t="str">
        <f>VLOOKUP(A:A,'ИЗ ОСНОВЫ НОМЕНКЛАТУР'!D:H,5,0)</f>
        <v>C</v>
      </c>
      <c r="T752" s="44">
        <f t="shared" si="135"/>
        <v>0</v>
      </c>
      <c r="U752" s="44">
        <f t="shared" si="136"/>
        <v>0</v>
      </c>
      <c r="V752" s="44">
        <f t="shared" si="137"/>
        <v>0</v>
      </c>
      <c r="W752" s="44">
        <f t="shared" si="138"/>
        <v>0</v>
      </c>
      <c r="X752" s="44">
        <f t="shared" si="139"/>
        <v>0</v>
      </c>
      <c r="Y752" s="44">
        <f t="shared" si="140"/>
        <v>0</v>
      </c>
      <c r="Z752" s="44">
        <f t="shared" si="141"/>
        <v>0</v>
      </c>
      <c r="AA752" s="44">
        <f t="shared" si="142"/>
        <v>67436.096997690547</v>
      </c>
      <c r="AB752" s="44">
        <f t="shared" si="143"/>
        <v>0</v>
      </c>
      <c r="AC752" s="44">
        <f t="shared" si="144"/>
        <v>0</v>
      </c>
      <c r="AD752" s="44">
        <f t="shared" si="145"/>
        <v>37899.086512702081</v>
      </c>
      <c r="AE752" s="12">
        <f t="shared" si="146"/>
        <v>105335.18351039263</v>
      </c>
    </row>
    <row r="753" spans="1:31" ht="12.6" hidden="1" customHeight="1" x14ac:dyDescent="0.2">
      <c r="A753" s="26" t="s">
        <v>393</v>
      </c>
      <c r="B753" s="19"/>
      <c r="C753" s="19"/>
      <c r="D753" s="20">
        <v>566</v>
      </c>
      <c r="E753" s="20">
        <v>100</v>
      </c>
      <c r="F753" s="20"/>
      <c r="G753" s="20">
        <v>98</v>
      </c>
      <c r="H753" s="20"/>
      <c r="I753" s="20">
        <v>5400</v>
      </c>
      <c r="J753" s="20">
        <v>76</v>
      </c>
      <c r="K753" s="20">
        <v>1500</v>
      </c>
      <c r="L753" s="20">
        <v>9</v>
      </c>
      <c r="M753" s="20">
        <v>300</v>
      </c>
      <c r="N753" s="20">
        <v>577</v>
      </c>
      <c r="O753" s="20">
        <v>8626</v>
      </c>
      <c r="P753" s="23" t="str">
        <f>VLOOKUP(A753,'ИЗ ОСНОВЫ НОМЕНКЛАТУР'!D:E,2,0)</f>
        <v>Кромочные материалы</v>
      </c>
      <c r="Q753" s="23" t="str">
        <f>VLOOKUP(A753,'ИЗ ОСНОВЫ НОМЕНКЛАТУР'!D:F,3,0)</f>
        <v>Кромка ПВХ Китай</v>
      </c>
      <c r="R753" s="40">
        <f>VLOOKUP(A:A,'ИЗ ОСНОВЫ НОМЕНКЛАТУР'!D:G,4,0)</f>
        <v>80.906160750713994</v>
      </c>
      <c r="S753" s="12" t="str">
        <f>VLOOKUP(A:A,'ИЗ ОСНОВЫ НОМЕНКЛАТУР'!D:H,5,0)</f>
        <v>C</v>
      </c>
      <c r="T753" s="44">
        <f t="shared" si="135"/>
        <v>45792.886984904122</v>
      </c>
      <c r="U753" s="44">
        <f t="shared" si="136"/>
        <v>8090.6160750713998</v>
      </c>
      <c r="V753" s="44">
        <f t="shared" si="137"/>
        <v>0</v>
      </c>
      <c r="W753" s="44">
        <f t="shared" si="138"/>
        <v>7928.8037535699714</v>
      </c>
      <c r="X753" s="44">
        <f t="shared" si="139"/>
        <v>0</v>
      </c>
      <c r="Y753" s="44">
        <f t="shared" si="140"/>
        <v>436893.26805385557</v>
      </c>
      <c r="Z753" s="44">
        <f t="shared" si="141"/>
        <v>6148.8682170542634</v>
      </c>
      <c r="AA753" s="44">
        <f t="shared" si="142"/>
        <v>121359.24112607099</v>
      </c>
      <c r="AB753" s="44">
        <f t="shared" si="143"/>
        <v>728.15544675642593</v>
      </c>
      <c r="AC753" s="44">
        <f t="shared" si="144"/>
        <v>24271.848225214198</v>
      </c>
      <c r="AD753" s="44">
        <f t="shared" si="145"/>
        <v>46682.854753161977</v>
      </c>
      <c r="AE753" s="12">
        <f t="shared" si="146"/>
        <v>697896.54263565887</v>
      </c>
    </row>
    <row r="754" spans="1:31" ht="12.6" hidden="1" customHeight="1" x14ac:dyDescent="0.2">
      <c r="A754" s="26" t="s">
        <v>390</v>
      </c>
      <c r="B754" s="19"/>
      <c r="C754" s="19"/>
      <c r="D754" s="20">
        <v>134</v>
      </c>
      <c r="E754" s="20">
        <v>100</v>
      </c>
      <c r="F754" s="20"/>
      <c r="G754" s="21"/>
      <c r="H754" s="22"/>
      <c r="I754" s="20"/>
      <c r="J754" s="20">
        <v>144</v>
      </c>
      <c r="K754" s="20">
        <v>800</v>
      </c>
      <c r="L754" s="20">
        <v>90</v>
      </c>
      <c r="M754" s="20">
        <v>300</v>
      </c>
      <c r="N754" s="20"/>
      <c r="O754" s="20">
        <v>1568</v>
      </c>
      <c r="P754" s="23" t="str">
        <f>VLOOKUP(A754,'ИЗ ОСНОВЫ НОМЕНКЛАТУР'!D:E,2,0)</f>
        <v>Кромочные материалы</v>
      </c>
      <c r="Q754" s="23" t="str">
        <f>VLOOKUP(A754,'ИЗ ОСНОВЫ НОМЕНКЛАТУР'!D:F,3,0)</f>
        <v>Кромка ПВХ Китай</v>
      </c>
      <c r="R754" s="40">
        <f>VLOOKUP(A:A,'ИЗ ОСНОВЫ НОМЕНКЛАТУР'!D:G,4,0)</f>
        <v>69.492204168718203</v>
      </c>
      <c r="S754" s="12" t="str">
        <f>VLOOKUP(A:A,'ИЗ ОСНОВЫ НОМЕНКЛАТУР'!D:H,5,0)</f>
        <v>C</v>
      </c>
      <c r="T754" s="44">
        <f t="shared" si="135"/>
        <v>9311.9553586082384</v>
      </c>
      <c r="U754" s="44">
        <f t="shared" si="136"/>
        <v>6949.2204168718199</v>
      </c>
      <c r="V754" s="44">
        <f t="shared" si="137"/>
        <v>0</v>
      </c>
      <c r="W754" s="44">
        <f t="shared" si="138"/>
        <v>0</v>
      </c>
      <c r="X754" s="44">
        <f t="shared" si="139"/>
        <v>0</v>
      </c>
      <c r="Y754" s="44">
        <f t="shared" si="140"/>
        <v>0</v>
      </c>
      <c r="Z754" s="44">
        <f t="shared" si="141"/>
        <v>10006.877400295421</v>
      </c>
      <c r="AA754" s="44">
        <f t="shared" si="142"/>
        <v>55593.763334974559</v>
      </c>
      <c r="AB754" s="44">
        <f t="shared" si="143"/>
        <v>6254.2983751846386</v>
      </c>
      <c r="AC754" s="44">
        <f t="shared" si="144"/>
        <v>20847.66125061546</v>
      </c>
      <c r="AD754" s="44">
        <f t="shared" si="145"/>
        <v>0</v>
      </c>
      <c r="AE754" s="12">
        <f t="shared" si="146"/>
        <v>108963.77613655014</v>
      </c>
    </row>
    <row r="755" spans="1:31" ht="12.6" hidden="1" customHeight="1" x14ac:dyDescent="0.2">
      <c r="A755" s="26" t="s">
        <v>392</v>
      </c>
      <c r="B755" s="19"/>
      <c r="C755" s="19"/>
      <c r="D755" s="20">
        <v>617</v>
      </c>
      <c r="E755" s="20">
        <v>100</v>
      </c>
      <c r="F755" s="20"/>
      <c r="G755" s="21"/>
      <c r="H755" s="22"/>
      <c r="I755" s="20">
        <v>300</v>
      </c>
      <c r="J755" s="20">
        <v>253</v>
      </c>
      <c r="K755" s="20">
        <v>900</v>
      </c>
      <c r="L755" s="20"/>
      <c r="M755" s="20"/>
      <c r="N755" s="20">
        <v>709</v>
      </c>
      <c r="O755" s="20">
        <v>2879</v>
      </c>
      <c r="P755" s="23" t="str">
        <f>VLOOKUP(A755,'ИЗ ОСНОВЫ НОМЕНКЛАТУР'!D:E,2,0)</f>
        <v>Кромочные материалы</v>
      </c>
      <c r="Q755" s="23" t="str">
        <f>VLOOKUP(A755,'ИЗ ОСНОВЫ НОМЕНКЛАТУР'!D:F,3,0)</f>
        <v>Кромка ПВХ Китай</v>
      </c>
      <c r="R755" s="40">
        <f>VLOOKUP(A:A,'ИЗ ОСНОВЫ НОМЕНКЛАТУР'!D:G,4,0)</f>
        <v>68.198051738075989</v>
      </c>
      <c r="S755" s="12" t="str">
        <f>VLOOKUP(A:A,'ИЗ ОСНОВЫ НОМЕНКЛАТУР'!D:H,5,0)</f>
        <v>C</v>
      </c>
      <c r="T755" s="44">
        <f t="shared" si="135"/>
        <v>42078.197922392887</v>
      </c>
      <c r="U755" s="44">
        <f t="shared" si="136"/>
        <v>6819.8051738075992</v>
      </c>
      <c r="V755" s="44">
        <f t="shared" si="137"/>
        <v>0</v>
      </c>
      <c r="W755" s="44">
        <f t="shared" si="138"/>
        <v>0</v>
      </c>
      <c r="X755" s="44">
        <f t="shared" si="139"/>
        <v>0</v>
      </c>
      <c r="Y755" s="44">
        <f t="shared" si="140"/>
        <v>20459.415521422798</v>
      </c>
      <c r="Z755" s="44">
        <f t="shared" si="141"/>
        <v>17254.107089733225</v>
      </c>
      <c r="AA755" s="44">
        <f t="shared" si="142"/>
        <v>61378.246564268389</v>
      </c>
      <c r="AB755" s="44">
        <f t="shared" si="143"/>
        <v>0</v>
      </c>
      <c r="AC755" s="44">
        <f t="shared" si="144"/>
        <v>0</v>
      </c>
      <c r="AD755" s="44">
        <f t="shared" si="145"/>
        <v>48352.418682295873</v>
      </c>
      <c r="AE755" s="12">
        <f t="shared" si="146"/>
        <v>196342.19095392077</v>
      </c>
    </row>
    <row r="756" spans="1:31" ht="12.6" hidden="1" customHeight="1" x14ac:dyDescent="0.2">
      <c r="A756" s="26" t="s">
        <v>444</v>
      </c>
      <c r="B756" s="19"/>
      <c r="C756" s="19"/>
      <c r="D756" s="20"/>
      <c r="E756" s="21"/>
      <c r="F756" s="22"/>
      <c r="G756" s="21"/>
      <c r="H756" s="22"/>
      <c r="I756" s="20">
        <v>400</v>
      </c>
      <c r="J756" s="20">
        <v>207</v>
      </c>
      <c r="K756" s="20">
        <v>700</v>
      </c>
      <c r="L756" s="20"/>
      <c r="M756" s="20"/>
      <c r="N756" s="20"/>
      <c r="O756" s="20">
        <v>1307</v>
      </c>
      <c r="P756" s="23" t="str">
        <f>VLOOKUP(A756,'ИЗ ОСНОВЫ НОМЕНКЛАТУР'!D:E,2,0)</f>
        <v>Кромочные материалы</v>
      </c>
      <c r="Q756" s="23" t="str">
        <f>VLOOKUP(A756,'ИЗ ОСНОВЫ НОМЕНКЛАТУР'!D:F,3,0)</f>
        <v>Кромка ПВХ Китай</v>
      </c>
      <c r="R756" s="40">
        <f>VLOOKUP(A:A,'ИЗ ОСНОВЫ НОМЕНКЛАТУР'!D:G,4,0)</f>
        <v>193.97357142857143</v>
      </c>
      <c r="S756" s="12" t="str">
        <f>VLOOKUP(A:A,'ИЗ ОСНОВЫ НОМЕНКЛАТУР'!D:H,5,0)</f>
        <v>C</v>
      </c>
      <c r="T756" s="44">
        <f t="shared" si="135"/>
        <v>0</v>
      </c>
      <c r="U756" s="44">
        <f t="shared" si="136"/>
        <v>0</v>
      </c>
      <c r="V756" s="44">
        <f t="shared" si="137"/>
        <v>0</v>
      </c>
      <c r="W756" s="44">
        <f t="shared" si="138"/>
        <v>0</v>
      </c>
      <c r="X756" s="44">
        <f t="shared" si="139"/>
        <v>0</v>
      </c>
      <c r="Y756" s="44">
        <f t="shared" si="140"/>
        <v>77589.42857142858</v>
      </c>
      <c r="Z756" s="44">
        <f t="shared" si="141"/>
        <v>40152.529285714285</v>
      </c>
      <c r="AA756" s="44">
        <f t="shared" si="142"/>
        <v>135781.5</v>
      </c>
      <c r="AB756" s="44">
        <f t="shared" si="143"/>
        <v>0</v>
      </c>
      <c r="AC756" s="44">
        <f t="shared" si="144"/>
        <v>0</v>
      </c>
      <c r="AD756" s="44">
        <f t="shared" si="145"/>
        <v>0</v>
      </c>
      <c r="AE756" s="12">
        <f t="shared" si="146"/>
        <v>253523.45785714287</v>
      </c>
    </row>
    <row r="757" spans="1:31" ht="12.6" hidden="1" customHeight="1" x14ac:dyDescent="0.2">
      <c r="A757" s="26" t="s">
        <v>445</v>
      </c>
      <c r="B757" s="19"/>
      <c r="C757" s="19"/>
      <c r="D757" s="20"/>
      <c r="E757" s="21"/>
      <c r="F757" s="22"/>
      <c r="G757" s="20">
        <v>61</v>
      </c>
      <c r="H757" s="20"/>
      <c r="I757" s="20">
        <v>800</v>
      </c>
      <c r="J757" s="20"/>
      <c r="K757" s="20">
        <v>600</v>
      </c>
      <c r="L757" s="20"/>
      <c r="M757" s="20"/>
      <c r="N757" s="20">
        <v>105</v>
      </c>
      <c r="O757" s="20">
        <v>1566</v>
      </c>
      <c r="P757" s="23" t="str">
        <f>VLOOKUP(A757,'ИЗ ОСНОВЫ НОМЕНКЛАТУР'!D:E,2,0)</f>
        <v>Кромочные материалы</v>
      </c>
      <c r="Q757" s="23" t="str">
        <f>VLOOKUP(A757,'ИЗ ОСНОВЫ НОМЕНКЛАТУР'!D:F,3,0)</f>
        <v>Кромка ПВХ Китай</v>
      </c>
      <c r="R757" s="40">
        <f>VLOOKUP(A:A,'ИЗ ОСНОВЫ НОМЕНКЛАТУР'!D:G,4,0)</f>
        <v>150.8576948051948</v>
      </c>
      <c r="S757" s="12" t="str">
        <f>VLOOKUP(A:A,'ИЗ ОСНОВЫ НОМЕНКЛАТУР'!D:H,5,0)</f>
        <v>C</v>
      </c>
      <c r="T757" s="44">
        <f t="shared" si="135"/>
        <v>0</v>
      </c>
      <c r="U757" s="44">
        <f t="shared" si="136"/>
        <v>0</v>
      </c>
      <c r="V757" s="44">
        <f t="shared" si="137"/>
        <v>0</v>
      </c>
      <c r="W757" s="44">
        <f t="shared" si="138"/>
        <v>9202.3193831168828</v>
      </c>
      <c r="X757" s="44">
        <f t="shared" si="139"/>
        <v>0</v>
      </c>
      <c r="Y757" s="44">
        <f t="shared" si="140"/>
        <v>120686.15584415584</v>
      </c>
      <c r="Z757" s="44">
        <f t="shared" si="141"/>
        <v>0</v>
      </c>
      <c r="AA757" s="44">
        <f t="shared" si="142"/>
        <v>90514.616883116876</v>
      </c>
      <c r="AB757" s="44">
        <f t="shared" si="143"/>
        <v>0</v>
      </c>
      <c r="AC757" s="44">
        <f t="shared" si="144"/>
        <v>0</v>
      </c>
      <c r="AD757" s="44">
        <f t="shared" si="145"/>
        <v>15840.057954545453</v>
      </c>
      <c r="AE757" s="12">
        <f t="shared" si="146"/>
        <v>236243.15006493506</v>
      </c>
    </row>
    <row r="758" spans="1:31" ht="12.6" hidden="1" customHeight="1" x14ac:dyDescent="0.2">
      <c r="A758" s="26" t="s">
        <v>443</v>
      </c>
      <c r="B758" s="19"/>
      <c r="C758" s="19"/>
      <c r="D758" s="20"/>
      <c r="E758" s="21"/>
      <c r="F758" s="22"/>
      <c r="G758" s="21"/>
      <c r="H758" s="22"/>
      <c r="I758" s="20"/>
      <c r="J758" s="20">
        <v>147</v>
      </c>
      <c r="K758" s="20">
        <v>200</v>
      </c>
      <c r="L758" s="20"/>
      <c r="M758" s="20"/>
      <c r="N758" s="20">
        <v>20</v>
      </c>
      <c r="O758" s="20">
        <v>367</v>
      </c>
      <c r="P758" s="23" t="str">
        <f>VLOOKUP(A758,'ИЗ ОСНОВЫ НОМЕНКЛАТУР'!D:E,2,0)</f>
        <v>Кромочные материалы</v>
      </c>
      <c r="Q758" s="23" t="str">
        <f>VLOOKUP(A758,'ИЗ ОСНОВЫ НОМЕНКЛАТУР'!D:F,3,0)</f>
        <v>Кромка ПВХ Китай</v>
      </c>
      <c r="R758" s="40">
        <f>VLOOKUP(A:A,'ИЗ ОСНОВЫ НОМЕНКЛАТУР'!D:G,4,0)</f>
        <v>170.83835820895521</v>
      </c>
      <c r="S758" s="12" t="str">
        <f>VLOOKUP(A:A,'ИЗ ОСНОВЫ НОМЕНКЛАТУР'!D:H,5,0)</f>
        <v>C</v>
      </c>
      <c r="T758" s="44">
        <f t="shared" si="135"/>
        <v>0</v>
      </c>
      <c r="U758" s="44">
        <f t="shared" si="136"/>
        <v>0</v>
      </c>
      <c r="V758" s="44">
        <f t="shared" si="137"/>
        <v>0</v>
      </c>
      <c r="W758" s="44">
        <f t="shared" si="138"/>
        <v>0</v>
      </c>
      <c r="X758" s="44">
        <f t="shared" si="139"/>
        <v>0</v>
      </c>
      <c r="Y758" s="44">
        <f t="shared" si="140"/>
        <v>0</v>
      </c>
      <c r="Z758" s="44">
        <f t="shared" si="141"/>
        <v>25113.238656716418</v>
      </c>
      <c r="AA758" s="44">
        <f t="shared" si="142"/>
        <v>34167.671641791043</v>
      </c>
      <c r="AB758" s="44">
        <f t="shared" si="143"/>
        <v>0</v>
      </c>
      <c r="AC758" s="44">
        <f t="shared" si="144"/>
        <v>0</v>
      </c>
      <c r="AD758" s="44">
        <f t="shared" si="145"/>
        <v>3416.7671641791044</v>
      </c>
      <c r="AE758" s="12">
        <f t="shared" si="146"/>
        <v>62697.677462686559</v>
      </c>
    </row>
    <row r="759" spans="1:31" ht="12.6" hidden="1" customHeight="1" x14ac:dyDescent="0.2">
      <c r="A759" s="26" t="s">
        <v>2969</v>
      </c>
      <c r="B759" s="19"/>
      <c r="C759" s="19"/>
      <c r="D759" s="20"/>
      <c r="E759" s="20">
        <v>15</v>
      </c>
      <c r="F759" s="20"/>
      <c r="G759" s="21"/>
      <c r="H759" s="22"/>
      <c r="I759" s="20">
        <v>120</v>
      </c>
      <c r="J759" s="20">
        <v>192</v>
      </c>
      <c r="K759" s="20">
        <v>360</v>
      </c>
      <c r="L759" s="20">
        <v>14</v>
      </c>
      <c r="M759" s="20">
        <v>89</v>
      </c>
      <c r="N759" s="20">
        <v>15</v>
      </c>
      <c r="O759" s="20">
        <v>805</v>
      </c>
      <c r="P759" s="23" t="str">
        <f>VLOOKUP(A759,'ИЗ ОСНОВЫ НОМЕНКЛАТУР'!D:E,2,0)</f>
        <v>Механизмы</v>
      </c>
      <c r="Q759" s="23" t="str">
        <f>VLOOKUP(A759,'ИЗ ОСНОВЫ НОМЕНКЛАТУР'!D:F,3,0)</f>
        <v>Направляющие шариковые</v>
      </c>
      <c r="R759" s="40">
        <f>VLOOKUP(A:A,'ИЗ ОСНОВЫ НОМЕНКЛАТУР'!D:G,4,0)</f>
        <v>398.73798709677419</v>
      </c>
      <c r="S759" s="12" t="str">
        <f>VLOOKUP(A:A,'ИЗ ОСНОВЫ НОМЕНКЛАТУР'!D:H,5,0)</f>
        <v>B</v>
      </c>
      <c r="T759" s="44">
        <f t="shared" si="135"/>
        <v>0</v>
      </c>
      <c r="U759" s="44">
        <f t="shared" si="136"/>
        <v>5981.0698064516127</v>
      </c>
      <c r="V759" s="44">
        <f t="shared" si="137"/>
        <v>0</v>
      </c>
      <c r="W759" s="44">
        <f t="shared" si="138"/>
        <v>0</v>
      </c>
      <c r="X759" s="44">
        <f t="shared" si="139"/>
        <v>0</v>
      </c>
      <c r="Y759" s="44">
        <f t="shared" si="140"/>
        <v>47848.558451612902</v>
      </c>
      <c r="Z759" s="44">
        <f t="shared" si="141"/>
        <v>76557.693522580637</v>
      </c>
      <c r="AA759" s="44">
        <f t="shared" si="142"/>
        <v>143545.67535483872</v>
      </c>
      <c r="AB759" s="44">
        <f t="shared" si="143"/>
        <v>5582.3318193548384</v>
      </c>
      <c r="AC759" s="44">
        <f t="shared" si="144"/>
        <v>35487.680851612902</v>
      </c>
      <c r="AD759" s="44">
        <f t="shared" si="145"/>
        <v>5981.0698064516127</v>
      </c>
      <c r="AE759" s="12">
        <f t="shared" si="146"/>
        <v>320984.07961290324</v>
      </c>
    </row>
    <row r="760" spans="1:31" ht="12.6" hidden="1" customHeight="1" x14ac:dyDescent="0.2">
      <c r="A760" s="26" t="s">
        <v>3004</v>
      </c>
      <c r="B760" s="19"/>
      <c r="C760" s="19"/>
      <c r="D760" s="20"/>
      <c r="E760" s="21"/>
      <c r="F760" s="22"/>
      <c r="G760" s="21"/>
      <c r="H760" s="22"/>
      <c r="I760" s="20"/>
      <c r="J760" s="20">
        <v>20</v>
      </c>
      <c r="K760" s="20"/>
      <c r="L760" s="20"/>
      <c r="M760" s="20"/>
      <c r="N760" s="20"/>
      <c r="O760" s="20">
        <v>20</v>
      </c>
      <c r="P760" s="23" t="str">
        <f>VLOOKUP(A760,'ИЗ ОСНОВЫ НОМЕНКЛАТУР'!D:E,2,0)</f>
        <v>Механизмы</v>
      </c>
      <c r="Q760" s="23" t="str">
        <f>VLOOKUP(A760,'ИЗ ОСНОВЫ НОМЕНКЛАТУР'!D:F,3,0)</f>
        <v>Направляющие шариковые</v>
      </c>
      <c r="R760" s="40">
        <f>VLOOKUP(A:A,'ИЗ ОСНОВЫ НОМЕНКЛАТУР'!D:G,4,0)</f>
        <v>550</v>
      </c>
      <c r="S760" s="12" t="str">
        <f>VLOOKUP(A:A,'ИЗ ОСНОВЫ НОМЕНКЛАТУР'!D:H,5,0)</f>
        <v>C</v>
      </c>
      <c r="T760" s="44">
        <f t="shared" si="135"/>
        <v>0</v>
      </c>
      <c r="U760" s="44">
        <f t="shared" si="136"/>
        <v>0</v>
      </c>
      <c r="V760" s="44">
        <f t="shared" si="137"/>
        <v>0</v>
      </c>
      <c r="W760" s="44">
        <f t="shared" si="138"/>
        <v>0</v>
      </c>
      <c r="X760" s="44">
        <f t="shared" si="139"/>
        <v>0</v>
      </c>
      <c r="Y760" s="44">
        <f t="shared" si="140"/>
        <v>0</v>
      </c>
      <c r="Z760" s="44">
        <f t="shared" si="141"/>
        <v>11000</v>
      </c>
      <c r="AA760" s="44">
        <f t="shared" si="142"/>
        <v>0</v>
      </c>
      <c r="AB760" s="44">
        <f t="shared" si="143"/>
        <v>0</v>
      </c>
      <c r="AC760" s="44">
        <f t="shared" si="144"/>
        <v>0</v>
      </c>
      <c r="AD760" s="44">
        <f t="shared" si="145"/>
        <v>0</v>
      </c>
      <c r="AE760" s="12">
        <f t="shared" si="146"/>
        <v>11000</v>
      </c>
    </row>
    <row r="761" spans="1:31" ht="12.6" hidden="1" customHeight="1" x14ac:dyDescent="0.2">
      <c r="A761" s="26" t="s">
        <v>2964</v>
      </c>
      <c r="B761" s="19"/>
      <c r="C761" s="19"/>
      <c r="D761" s="20"/>
      <c r="E761" s="20">
        <v>25</v>
      </c>
      <c r="F761" s="20"/>
      <c r="G761" s="21"/>
      <c r="H761" s="22"/>
      <c r="I761" s="20">
        <v>2651</v>
      </c>
      <c r="J761" s="20">
        <v>101</v>
      </c>
      <c r="K761" s="20">
        <v>240</v>
      </c>
      <c r="L761" s="20">
        <v>28</v>
      </c>
      <c r="M761" s="20">
        <v>240</v>
      </c>
      <c r="N761" s="20">
        <v>39</v>
      </c>
      <c r="O761" s="20">
        <v>3324</v>
      </c>
      <c r="P761" s="23" t="str">
        <f>VLOOKUP(A761,'ИЗ ОСНОВЫ НОМЕНКЛАТУР'!D:E,2,0)</f>
        <v>Механизмы</v>
      </c>
      <c r="Q761" s="23" t="str">
        <f>VLOOKUP(A761,'ИЗ ОСНОВЫ НОМЕНКЛАТУР'!D:F,3,0)</f>
        <v>Направляющие шариковые</v>
      </c>
      <c r="R761" s="40">
        <f>VLOOKUP(A:A,'ИЗ ОСНОВЫ НОМЕНКЛАТУР'!D:G,4,0)</f>
        <v>754.03655045871551</v>
      </c>
      <c r="S761" s="12" t="str">
        <f>VLOOKUP(A:A,'ИЗ ОСНОВЫ НОМЕНКЛАТУР'!D:H,5,0)</f>
        <v>B</v>
      </c>
      <c r="T761" s="44">
        <f t="shared" si="135"/>
        <v>0</v>
      </c>
      <c r="U761" s="44">
        <f t="shared" si="136"/>
        <v>18850.913761467888</v>
      </c>
      <c r="V761" s="44">
        <f t="shared" si="137"/>
        <v>0</v>
      </c>
      <c r="W761" s="44">
        <f t="shared" si="138"/>
        <v>0</v>
      </c>
      <c r="X761" s="44">
        <f t="shared" si="139"/>
        <v>0</v>
      </c>
      <c r="Y761" s="44">
        <f t="shared" si="140"/>
        <v>1998950.8952660549</v>
      </c>
      <c r="Z761" s="44">
        <f t="shared" si="141"/>
        <v>76157.69159633026</v>
      </c>
      <c r="AA761" s="44">
        <f t="shared" si="142"/>
        <v>180968.77211009173</v>
      </c>
      <c r="AB761" s="44">
        <f t="shared" si="143"/>
        <v>21113.023412844035</v>
      </c>
      <c r="AC761" s="44">
        <f t="shared" si="144"/>
        <v>180968.77211009173</v>
      </c>
      <c r="AD761" s="44">
        <f t="shared" si="145"/>
        <v>29407.425467889905</v>
      </c>
      <c r="AE761" s="12">
        <f t="shared" si="146"/>
        <v>2506417.4937247699</v>
      </c>
    </row>
    <row r="762" spans="1:31" ht="12.6" hidden="1" customHeight="1" x14ac:dyDescent="0.2">
      <c r="A762" s="26" t="s">
        <v>2982</v>
      </c>
      <c r="B762" s="19"/>
      <c r="C762" s="19"/>
      <c r="D762" s="20"/>
      <c r="E762" s="21"/>
      <c r="F762" s="22"/>
      <c r="G762" s="21"/>
      <c r="H762" s="22"/>
      <c r="I762" s="20">
        <v>1035</v>
      </c>
      <c r="J762" s="20">
        <v>441</v>
      </c>
      <c r="K762" s="20">
        <v>510</v>
      </c>
      <c r="L762" s="20">
        <v>10</v>
      </c>
      <c r="M762" s="20">
        <v>270</v>
      </c>
      <c r="N762" s="20">
        <v>26</v>
      </c>
      <c r="O762" s="20">
        <v>2292</v>
      </c>
      <c r="P762" s="23" t="str">
        <f>VLOOKUP(A762,'ИЗ ОСНОВЫ НОМЕНКЛАТУР'!D:E,2,0)</f>
        <v>Механизмы</v>
      </c>
      <c r="Q762" s="23" t="str">
        <f>VLOOKUP(A762,'ИЗ ОСНОВЫ НОМЕНКЛАТУР'!D:F,3,0)</f>
        <v>Направляющие шариковые</v>
      </c>
      <c r="R762" s="40">
        <f>VLOOKUP(A:A,'ИЗ ОСНОВЫ НОМЕНКЛАТУР'!D:G,4,0)</f>
        <v>1088.6105839416059</v>
      </c>
      <c r="S762" s="12" t="str">
        <f>VLOOKUP(A:A,'ИЗ ОСНОВЫ НОМЕНКЛАТУР'!D:H,5,0)</f>
        <v>B</v>
      </c>
      <c r="T762" s="44">
        <f t="shared" si="135"/>
        <v>0</v>
      </c>
      <c r="U762" s="44">
        <f t="shared" si="136"/>
        <v>0</v>
      </c>
      <c r="V762" s="44">
        <f t="shared" si="137"/>
        <v>0</v>
      </c>
      <c r="W762" s="44">
        <f t="shared" si="138"/>
        <v>0</v>
      </c>
      <c r="X762" s="44">
        <f t="shared" si="139"/>
        <v>0</v>
      </c>
      <c r="Y762" s="44">
        <f t="shared" si="140"/>
        <v>1126711.9543795621</v>
      </c>
      <c r="Z762" s="44">
        <f t="shared" si="141"/>
        <v>480077.26751824823</v>
      </c>
      <c r="AA762" s="44">
        <f t="shared" si="142"/>
        <v>555191.39781021897</v>
      </c>
      <c r="AB762" s="44">
        <f t="shared" si="143"/>
        <v>10886.105839416059</v>
      </c>
      <c r="AC762" s="44">
        <f t="shared" si="144"/>
        <v>293924.8576642336</v>
      </c>
      <c r="AD762" s="44">
        <f t="shared" si="145"/>
        <v>28303.875182481752</v>
      </c>
      <c r="AE762" s="12">
        <f t="shared" si="146"/>
        <v>2495095.4583941605</v>
      </c>
    </row>
    <row r="763" spans="1:31" ht="12.6" hidden="1" customHeight="1" x14ac:dyDescent="0.2">
      <c r="A763" s="26" t="s">
        <v>2985</v>
      </c>
      <c r="B763" s="19"/>
      <c r="C763" s="19"/>
      <c r="D763" s="20"/>
      <c r="E763" s="21"/>
      <c r="F763" s="22"/>
      <c r="G763" s="21"/>
      <c r="H763" s="22"/>
      <c r="I763" s="20"/>
      <c r="J763" s="20">
        <v>318</v>
      </c>
      <c r="K763" s="20">
        <v>87</v>
      </c>
      <c r="L763" s="20"/>
      <c r="M763" s="20"/>
      <c r="N763" s="20"/>
      <c r="O763" s="20">
        <v>405</v>
      </c>
      <c r="P763" s="23" t="str">
        <f>VLOOKUP(A763,'ИЗ ОСНОВЫ НОМЕНКЛАТУР'!D:E,2,0)</f>
        <v>Механизмы</v>
      </c>
      <c r="Q763" s="23" t="str">
        <f>VLOOKUP(A763,'ИЗ ОСНОВЫ НОМЕНКЛАТУР'!D:F,3,0)</f>
        <v>Направляющие шариковые</v>
      </c>
      <c r="R763" s="40">
        <f>VLOOKUP(A:A,'ИЗ ОСНОВЫ НОМЕНКЛАТУР'!D:G,4,0)</f>
        <v>472.1788178913738</v>
      </c>
      <c r="S763" s="12" t="str">
        <f>VLOOKUP(A:A,'ИЗ ОСНОВЫ НОМЕНКЛАТУР'!D:H,5,0)</f>
        <v>B</v>
      </c>
      <c r="T763" s="44">
        <f t="shared" si="135"/>
        <v>0</v>
      </c>
      <c r="U763" s="44">
        <f t="shared" si="136"/>
        <v>0</v>
      </c>
      <c r="V763" s="44">
        <f t="shared" si="137"/>
        <v>0</v>
      </c>
      <c r="W763" s="44">
        <f t="shared" si="138"/>
        <v>0</v>
      </c>
      <c r="X763" s="44">
        <f t="shared" si="139"/>
        <v>0</v>
      </c>
      <c r="Y763" s="44">
        <f t="shared" si="140"/>
        <v>0</v>
      </c>
      <c r="Z763" s="44">
        <f t="shared" si="141"/>
        <v>150152.86408945688</v>
      </c>
      <c r="AA763" s="44">
        <f t="shared" si="142"/>
        <v>41079.557156549519</v>
      </c>
      <c r="AB763" s="44">
        <f t="shared" si="143"/>
        <v>0</v>
      </c>
      <c r="AC763" s="44">
        <f t="shared" si="144"/>
        <v>0</v>
      </c>
      <c r="AD763" s="44">
        <f t="shared" si="145"/>
        <v>0</v>
      </c>
      <c r="AE763" s="12">
        <f t="shared" si="146"/>
        <v>191232.42124600639</v>
      </c>
    </row>
    <row r="764" spans="1:31" ht="12.6" hidden="1" customHeight="1" x14ac:dyDescent="0.2">
      <c r="A764" s="26" t="s">
        <v>2959</v>
      </c>
      <c r="B764" s="19"/>
      <c r="C764" s="19"/>
      <c r="D764" s="20">
        <v>45</v>
      </c>
      <c r="E764" s="20">
        <v>22</v>
      </c>
      <c r="F764" s="20"/>
      <c r="G764" s="21"/>
      <c r="H764" s="22"/>
      <c r="I764" s="20">
        <v>555</v>
      </c>
      <c r="J764" s="20">
        <v>42</v>
      </c>
      <c r="K764" s="20">
        <v>255</v>
      </c>
      <c r="L764" s="20">
        <v>31</v>
      </c>
      <c r="M764" s="20">
        <v>135</v>
      </c>
      <c r="N764" s="20">
        <v>30</v>
      </c>
      <c r="O764" s="20">
        <v>1115</v>
      </c>
      <c r="P764" s="23" t="str">
        <f>VLOOKUP(A764,'ИЗ ОСНОВЫ НОМЕНКЛАТУР'!D:E,2,0)</f>
        <v>Механизмы</v>
      </c>
      <c r="Q764" s="23" t="str">
        <f>VLOOKUP(A764,'ИЗ ОСНОВЫ НОМЕНКЛАТУР'!D:F,3,0)</f>
        <v>Направляющие шариковые</v>
      </c>
      <c r="R764" s="40">
        <f>VLOOKUP(A:A,'ИЗ ОСНОВЫ НОМЕНКЛАТУР'!D:G,4,0)</f>
        <v>799.04609310058186</v>
      </c>
      <c r="S764" s="12" t="str">
        <f>VLOOKUP(A:A,'ИЗ ОСНОВЫ НОМЕНКЛАТУР'!D:H,5,0)</f>
        <v>B</v>
      </c>
      <c r="T764" s="44">
        <f t="shared" si="135"/>
        <v>35957.074189526182</v>
      </c>
      <c r="U764" s="44">
        <f t="shared" si="136"/>
        <v>17579.014048212801</v>
      </c>
      <c r="V764" s="44">
        <f t="shared" si="137"/>
        <v>0</v>
      </c>
      <c r="W764" s="44">
        <f t="shared" si="138"/>
        <v>0</v>
      </c>
      <c r="X764" s="44">
        <f t="shared" si="139"/>
        <v>0</v>
      </c>
      <c r="Y764" s="44">
        <f t="shared" si="140"/>
        <v>443470.58167082292</v>
      </c>
      <c r="Z764" s="44">
        <f t="shared" si="141"/>
        <v>33559.935910224434</v>
      </c>
      <c r="AA764" s="44">
        <f t="shared" si="142"/>
        <v>203756.75374064836</v>
      </c>
      <c r="AB764" s="44">
        <f t="shared" si="143"/>
        <v>24770.428886118039</v>
      </c>
      <c r="AC764" s="44">
        <f t="shared" si="144"/>
        <v>107871.22256857855</v>
      </c>
      <c r="AD764" s="44">
        <f t="shared" si="145"/>
        <v>23971.382793017456</v>
      </c>
      <c r="AE764" s="12">
        <f t="shared" si="146"/>
        <v>890936.39380714868</v>
      </c>
    </row>
    <row r="765" spans="1:31" ht="12.6" hidden="1" customHeight="1" x14ac:dyDescent="0.2">
      <c r="A765" s="26" t="s">
        <v>2998</v>
      </c>
      <c r="B765" s="19"/>
      <c r="C765" s="19"/>
      <c r="D765" s="20"/>
      <c r="E765" s="21"/>
      <c r="F765" s="22"/>
      <c r="G765" s="21"/>
      <c r="H765" s="22"/>
      <c r="I765" s="20"/>
      <c r="J765" s="20">
        <v>76</v>
      </c>
      <c r="K765" s="20"/>
      <c r="L765" s="20"/>
      <c r="M765" s="20"/>
      <c r="N765" s="20"/>
      <c r="O765" s="20">
        <v>76</v>
      </c>
      <c r="P765" s="23" t="str">
        <f>VLOOKUP(A765,'ИЗ ОСНОВЫ НОМЕНКЛАТУР'!D:E,2,0)</f>
        <v>Механизмы</v>
      </c>
      <c r="Q765" s="23" t="str">
        <f>VLOOKUP(A765,'ИЗ ОСНОВЫ НОМЕНКЛАТУР'!D:F,3,0)</f>
        <v>Направляющие шариковые</v>
      </c>
      <c r="R765" s="40">
        <f>VLOOKUP(A:A,'ИЗ ОСНОВЫ НОМЕНКЛАТУР'!D:G,4,0)</f>
        <v>1869.0554054054055</v>
      </c>
      <c r="S765" s="12" t="str">
        <f>VLOOKUP(A:A,'ИЗ ОСНОВЫ НОМЕНКЛАТУР'!D:H,5,0)</f>
        <v>C</v>
      </c>
      <c r="T765" s="44">
        <f t="shared" si="135"/>
        <v>0</v>
      </c>
      <c r="U765" s="44">
        <f t="shared" si="136"/>
        <v>0</v>
      </c>
      <c r="V765" s="44">
        <f t="shared" si="137"/>
        <v>0</v>
      </c>
      <c r="W765" s="44">
        <f t="shared" si="138"/>
        <v>0</v>
      </c>
      <c r="X765" s="44">
        <f t="shared" si="139"/>
        <v>0</v>
      </c>
      <c r="Y765" s="44">
        <f t="shared" si="140"/>
        <v>0</v>
      </c>
      <c r="Z765" s="44">
        <f t="shared" si="141"/>
        <v>142048.21081081082</v>
      </c>
      <c r="AA765" s="44">
        <f t="shared" si="142"/>
        <v>0</v>
      </c>
      <c r="AB765" s="44">
        <f t="shared" si="143"/>
        <v>0</v>
      </c>
      <c r="AC765" s="44">
        <f t="shared" si="144"/>
        <v>0</v>
      </c>
      <c r="AD765" s="44">
        <f t="shared" si="145"/>
        <v>0</v>
      </c>
      <c r="AE765" s="12">
        <f t="shared" si="146"/>
        <v>142048.21081081082</v>
      </c>
    </row>
    <row r="766" spans="1:31" ht="12.6" hidden="1" customHeight="1" x14ac:dyDescent="0.2">
      <c r="A766" s="26" t="s">
        <v>3000</v>
      </c>
      <c r="B766" s="19"/>
      <c r="C766" s="19"/>
      <c r="D766" s="20"/>
      <c r="E766" s="21"/>
      <c r="F766" s="22"/>
      <c r="G766" s="21"/>
      <c r="H766" s="22"/>
      <c r="I766" s="20"/>
      <c r="J766" s="20">
        <v>96</v>
      </c>
      <c r="K766" s="20"/>
      <c r="L766" s="20"/>
      <c r="M766" s="20"/>
      <c r="N766" s="20">
        <v>38</v>
      </c>
      <c r="O766" s="20">
        <v>134</v>
      </c>
      <c r="P766" s="23" t="str">
        <f>VLOOKUP(A766,'ИЗ ОСНОВЫ НОМЕНКЛАТУР'!D:E,2,0)</f>
        <v>Механизмы</v>
      </c>
      <c r="Q766" s="23" t="str">
        <f>VLOOKUP(A766,'ИЗ ОСНОВЫ НОМЕНКЛАТУР'!D:F,3,0)</f>
        <v>Направляющие шариковые</v>
      </c>
      <c r="R766" s="40">
        <f>VLOOKUP(A:A,'ИЗ ОСНОВЫ НОМЕНКЛАТУР'!D:G,4,0)</f>
        <v>1042.979814814815</v>
      </c>
      <c r="S766" s="12" t="str">
        <f>VLOOKUP(A:A,'ИЗ ОСНОВЫ НОМЕНКЛАТУР'!D:H,5,0)</f>
        <v>C</v>
      </c>
      <c r="T766" s="44">
        <f t="shared" si="135"/>
        <v>0</v>
      </c>
      <c r="U766" s="44">
        <f t="shared" si="136"/>
        <v>0</v>
      </c>
      <c r="V766" s="44">
        <f t="shared" si="137"/>
        <v>0</v>
      </c>
      <c r="W766" s="44">
        <f t="shared" si="138"/>
        <v>0</v>
      </c>
      <c r="X766" s="44">
        <f t="shared" si="139"/>
        <v>0</v>
      </c>
      <c r="Y766" s="44">
        <f t="shared" si="140"/>
        <v>0</v>
      </c>
      <c r="Z766" s="44">
        <f t="shared" si="141"/>
        <v>100126.06222222224</v>
      </c>
      <c r="AA766" s="44">
        <f t="shared" si="142"/>
        <v>0</v>
      </c>
      <c r="AB766" s="44">
        <f t="shared" si="143"/>
        <v>0</v>
      </c>
      <c r="AC766" s="44">
        <f t="shared" si="144"/>
        <v>0</v>
      </c>
      <c r="AD766" s="44">
        <f t="shared" si="145"/>
        <v>39633.232962962968</v>
      </c>
      <c r="AE766" s="12">
        <f t="shared" si="146"/>
        <v>139759.29518518521</v>
      </c>
    </row>
    <row r="767" spans="1:31" ht="12.6" hidden="1" customHeight="1" x14ac:dyDescent="0.2">
      <c r="A767" s="26" t="s">
        <v>2957</v>
      </c>
      <c r="B767" s="19"/>
      <c r="C767" s="19"/>
      <c r="D767" s="20"/>
      <c r="E767" s="20">
        <v>8</v>
      </c>
      <c r="F767" s="20"/>
      <c r="G767" s="21"/>
      <c r="H767" s="22"/>
      <c r="I767" s="20"/>
      <c r="J767" s="20">
        <v>125</v>
      </c>
      <c r="K767" s="20"/>
      <c r="L767" s="20">
        <v>13</v>
      </c>
      <c r="M767" s="20">
        <v>69</v>
      </c>
      <c r="N767" s="20">
        <v>28</v>
      </c>
      <c r="O767" s="20">
        <v>243</v>
      </c>
      <c r="P767" s="23" t="str">
        <f>VLOOKUP(A767,'ИЗ ОСНОВЫ НОМЕНКЛАТУР'!D:E,2,0)</f>
        <v>Механизмы</v>
      </c>
      <c r="Q767" s="23" t="str">
        <f>VLOOKUP(A767,'ИЗ ОСНОВЫ НОМЕНКЛАТУР'!D:F,3,0)</f>
        <v>Направляющие шариковые</v>
      </c>
      <c r="R767" s="40">
        <f>VLOOKUP(A:A,'ИЗ ОСНОВЫ НОМЕНКЛАТУР'!D:G,4,0)</f>
        <v>883.07308430085811</v>
      </c>
      <c r="S767" s="12" t="str">
        <f>VLOOKUP(A:A,'ИЗ ОСНОВЫ НОМЕНКЛАТУР'!D:H,5,0)</f>
        <v>A</v>
      </c>
      <c r="T767" s="44">
        <f t="shared" si="135"/>
        <v>0</v>
      </c>
      <c r="U767" s="44">
        <f t="shared" si="136"/>
        <v>7064.5846744068649</v>
      </c>
      <c r="V767" s="44">
        <f t="shared" si="137"/>
        <v>0</v>
      </c>
      <c r="W767" s="44">
        <f t="shared" si="138"/>
        <v>0</v>
      </c>
      <c r="X767" s="44">
        <f t="shared" si="139"/>
        <v>0</v>
      </c>
      <c r="Y767" s="44">
        <f t="shared" si="140"/>
        <v>0</v>
      </c>
      <c r="Z767" s="44">
        <f t="shared" si="141"/>
        <v>110384.13553760726</v>
      </c>
      <c r="AA767" s="44">
        <f t="shared" si="142"/>
        <v>0</v>
      </c>
      <c r="AB767" s="44">
        <f t="shared" si="143"/>
        <v>11479.950095911156</v>
      </c>
      <c r="AC767" s="44">
        <f t="shared" si="144"/>
        <v>60932.042816759211</v>
      </c>
      <c r="AD767" s="44">
        <f t="shared" si="145"/>
        <v>24726.046360424029</v>
      </c>
      <c r="AE767" s="12">
        <f t="shared" si="146"/>
        <v>214586.75948510852</v>
      </c>
    </row>
    <row r="768" spans="1:31" ht="12.6" hidden="1" customHeight="1" x14ac:dyDescent="0.2">
      <c r="A768" s="26" t="s">
        <v>3016</v>
      </c>
      <c r="B768" s="19"/>
      <c r="C768" s="19"/>
      <c r="D768" s="20"/>
      <c r="E768" s="21"/>
      <c r="F768" s="22"/>
      <c r="G768" s="21"/>
      <c r="H768" s="22"/>
      <c r="I768" s="20"/>
      <c r="J768" s="20"/>
      <c r="K768" s="20"/>
      <c r="L768" s="20">
        <v>14</v>
      </c>
      <c r="M768" s="20">
        <v>260</v>
      </c>
      <c r="N768" s="20"/>
      <c r="O768" s="20">
        <v>274</v>
      </c>
      <c r="P768" s="23" t="str">
        <f>VLOOKUP(A768,'ИЗ ОСНОВЫ НОМЕНКЛАТУР'!D:E,2,0)</f>
        <v>Механизмы</v>
      </c>
      <c r="Q768" s="23" t="str">
        <f>VLOOKUP(A768,'ИЗ ОСНОВЫ НОМЕНКЛАТУР'!D:F,3,0)</f>
        <v>Направляющие шариковые</v>
      </c>
      <c r="R768" s="40">
        <f>VLOOKUP(A:A,'ИЗ ОСНОВЫ НОМЕНКЛАТУР'!D:G,4,0)</f>
        <v>1241.9104166666668</v>
      </c>
      <c r="S768" s="12" t="str">
        <f>VLOOKUP(A:A,'ИЗ ОСНОВЫ НОМЕНКЛАТУР'!D:H,5,0)</f>
        <v>B</v>
      </c>
      <c r="T768" s="44">
        <f t="shared" si="135"/>
        <v>0</v>
      </c>
      <c r="U768" s="44">
        <f t="shared" si="136"/>
        <v>0</v>
      </c>
      <c r="V768" s="44">
        <f t="shared" si="137"/>
        <v>0</v>
      </c>
      <c r="W768" s="44">
        <f t="shared" si="138"/>
        <v>0</v>
      </c>
      <c r="X768" s="44">
        <f t="shared" si="139"/>
        <v>0</v>
      </c>
      <c r="Y768" s="44">
        <f t="shared" si="140"/>
        <v>0</v>
      </c>
      <c r="Z768" s="44">
        <f t="shared" si="141"/>
        <v>0</v>
      </c>
      <c r="AA768" s="44">
        <f t="shared" si="142"/>
        <v>0</v>
      </c>
      <c r="AB768" s="44">
        <f t="shared" si="143"/>
        <v>17386.745833333334</v>
      </c>
      <c r="AC768" s="44">
        <f t="shared" si="144"/>
        <v>322896.70833333337</v>
      </c>
      <c r="AD768" s="44">
        <f t="shared" si="145"/>
        <v>0</v>
      </c>
      <c r="AE768" s="12">
        <f t="shared" si="146"/>
        <v>340283.45416666672</v>
      </c>
    </row>
    <row r="769" spans="1:31" ht="12.6" hidden="1" customHeight="1" x14ac:dyDescent="0.2">
      <c r="A769" s="26" t="s">
        <v>2953</v>
      </c>
      <c r="B769" s="19"/>
      <c r="C769" s="19"/>
      <c r="D769" s="20">
        <v>90</v>
      </c>
      <c r="E769" s="20">
        <v>37</v>
      </c>
      <c r="F769" s="20"/>
      <c r="G769" s="21"/>
      <c r="H769" s="22"/>
      <c r="I769" s="20">
        <v>555</v>
      </c>
      <c r="J769" s="20">
        <v>154</v>
      </c>
      <c r="K769" s="20">
        <v>255</v>
      </c>
      <c r="L769" s="20">
        <v>36</v>
      </c>
      <c r="M769" s="20">
        <v>75</v>
      </c>
      <c r="N769" s="20">
        <v>34</v>
      </c>
      <c r="O769" s="20">
        <v>1236</v>
      </c>
      <c r="P769" s="23" t="str">
        <f>VLOOKUP(A769,'ИЗ ОСНОВЫ НОМЕНКЛАТУР'!D:E,2,0)</f>
        <v>Механизмы</v>
      </c>
      <c r="Q769" s="23" t="str">
        <f>VLOOKUP(A769,'ИЗ ОСНОВЫ НОМЕНКЛАТУР'!D:F,3,0)</f>
        <v>Направляющие шариковые</v>
      </c>
      <c r="R769" s="40">
        <f>VLOOKUP(A:A,'ИЗ ОСНОВЫ НОМЕНКЛАТУР'!D:G,4,0)</f>
        <v>1098.9181456456456</v>
      </c>
      <c r="S769" s="12" t="str">
        <f>VLOOKUP(A:A,'ИЗ ОСНОВЫ НОМЕНКЛАТУР'!D:H,5,0)</f>
        <v>B</v>
      </c>
      <c r="T769" s="44">
        <f t="shared" si="135"/>
        <v>98902.633108108101</v>
      </c>
      <c r="U769" s="44">
        <f t="shared" si="136"/>
        <v>40659.971388888887</v>
      </c>
      <c r="V769" s="44">
        <f t="shared" si="137"/>
        <v>0</v>
      </c>
      <c r="W769" s="44">
        <f t="shared" si="138"/>
        <v>0</v>
      </c>
      <c r="X769" s="44">
        <f t="shared" si="139"/>
        <v>0</v>
      </c>
      <c r="Y769" s="44">
        <f t="shared" si="140"/>
        <v>609899.5708333333</v>
      </c>
      <c r="Z769" s="44">
        <f t="shared" si="141"/>
        <v>169233.39442942943</v>
      </c>
      <c r="AA769" s="44">
        <f t="shared" si="142"/>
        <v>280224.12713963963</v>
      </c>
      <c r="AB769" s="44">
        <f t="shared" si="143"/>
        <v>39561.053243243245</v>
      </c>
      <c r="AC769" s="44">
        <f t="shared" si="144"/>
        <v>82418.860923423417</v>
      </c>
      <c r="AD769" s="44">
        <f t="shared" si="145"/>
        <v>37363.216951951952</v>
      </c>
      <c r="AE769" s="12">
        <f t="shared" si="146"/>
        <v>1358262.8280180178</v>
      </c>
    </row>
    <row r="770" spans="1:31" ht="12.6" hidden="1" customHeight="1" x14ac:dyDescent="0.2">
      <c r="A770" s="26" t="s">
        <v>2984</v>
      </c>
      <c r="B770" s="19"/>
      <c r="C770" s="19"/>
      <c r="D770" s="20"/>
      <c r="E770" s="21"/>
      <c r="F770" s="22"/>
      <c r="G770" s="21"/>
      <c r="H770" s="22"/>
      <c r="I770" s="20"/>
      <c r="J770" s="20">
        <v>43</v>
      </c>
      <c r="K770" s="20"/>
      <c r="L770" s="20">
        <v>6</v>
      </c>
      <c r="M770" s="20">
        <v>72</v>
      </c>
      <c r="N770" s="20"/>
      <c r="O770" s="20">
        <v>121</v>
      </c>
      <c r="P770" s="23" t="str">
        <f>VLOOKUP(A770,'ИЗ ОСНОВЫ НОМЕНКЛАТУР'!D:E,2,0)</f>
        <v>Механизмы</v>
      </c>
      <c r="Q770" s="23" t="str">
        <f>VLOOKUP(A770,'ИЗ ОСНОВЫ НОМЕНКЛАТУР'!D:F,3,0)</f>
        <v>Направляющие шариковые</v>
      </c>
      <c r="R770" s="40">
        <f>VLOOKUP(A:A,'ИЗ ОСНОВЫ НОМЕНКЛАТУР'!D:G,4,0)</f>
        <v>2046.7971153846154</v>
      </c>
      <c r="S770" s="12" t="str">
        <f>VLOOKUP(A:A,'ИЗ ОСНОВЫ НОМЕНКЛАТУР'!D:H,5,0)</f>
        <v>C</v>
      </c>
      <c r="T770" s="44">
        <f t="shared" si="135"/>
        <v>0</v>
      </c>
      <c r="U770" s="44">
        <f t="shared" si="136"/>
        <v>0</v>
      </c>
      <c r="V770" s="44">
        <f t="shared" si="137"/>
        <v>0</v>
      </c>
      <c r="W770" s="44">
        <f t="shared" si="138"/>
        <v>0</v>
      </c>
      <c r="X770" s="44">
        <f t="shared" si="139"/>
        <v>0</v>
      </c>
      <c r="Y770" s="44">
        <f t="shared" si="140"/>
        <v>0</v>
      </c>
      <c r="Z770" s="44">
        <f t="shared" si="141"/>
        <v>88012.275961538457</v>
      </c>
      <c r="AA770" s="44">
        <f t="shared" si="142"/>
        <v>0</v>
      </c>
      <c r="AB770" s="44">
        <f t="shared" si="143"/>
        <v>12280.782692307692</v>
      </c>
      <c r="AC770" s="44">
        <f t="shared" si="144"/>
        <v>147369.39230769229</v>
      </c>
      <c r="AD770" s="44">
        <f t="shared" si="145"/>
        <v>0</v>
      </c>
      <c r="AE770" s="12">
        <f t="shared" si="146"/>
        <v>247662.45096153844</v>
      </c>
    </row>
    <row r="771" spans="1:31" ht="12.6" hidden="1" customHeight="1" x14ac:dyDescent="0.2">
      <c r="A771" s="26" t="s">
        <v>2963</v>
      </c>
      <c r="B771" s="19"/>
      <c r="C771" s="19"/>
      <c r="D771" s="20"/>
      <c r="E771" s="21"/>
      <c r="F771" s="22"/>
      <c r="G771" s="21"/>
      <c r="H771" s="22"/>
      <c r="I771" s="20"/>
      <c r="J771" s="20">
        <v>75</v>
      </c>
      <c r="K771" s="20"/>
      <c r="L771" s="20"/>
      <c r="M771" s="20"/>
      <c r="N771" s="20"/>
      <c r="O771" s="20">
        <v>75</v>
      </c>
      <c r="P771" s="23" t="str">
        <f>VLOOKUP(A771,'ИЗ ОСНОВЫ НОМЕНКЛАТУР'!D:E,2,0)</f>
        <v>Механизмы</v>
      </c>
      <c r="Q771" s="23" t="str">
        <f>VLOOKUP(A771,'ИЗ ОСНОВЫ НОМЕНКЛАТУР'!D:F,3,0)</f>
        <v>Направляющие шариковые</v>
      </c>
      <c r="R771" s="40">
        <f>VLOOKUP(A:A,'ИЗ ОСНОВЫ НОМЕНКЛАТУР'!D:G,4,0)</f>
        <v>1173.6599365079364</v>
      </c>
      <c r="S771" s="12" t="str">
        <f>VLOOKUP(A:A,'ИЗ ОСНОВЫ НОМЕНКЛАТУР'!D:H,5,0)</f>
        <v>B</v>
      </c>
      <c r="T771" s="44">
        <f t="shared" si="135"/>
        <v>0</v>
      </c>
      <c r="U771" s="44">
        <f t="shared" si="136"/>
        <v>0</v>
      </c>
      <c r="V771" s="44">
        <f t="shared" si="137"/>
        <v>0</v>
      </c>
      <c r="W771" s="44">
        <f t="shared" si="138"/>
        <v>0</v>
      </c>
      <c r="X771" s="44">
        <f t="shared" si="139"/>
        <v>0</v>
      </c>
      <c r="Y771" s="44">
        <f t="shared" si="140"/>
        <v>0</v>
      </c>
      <c r="Z771" s="44">
        <f t="shared" si="141"/>
        <v>88024.495238095231</v>
      </c>
      <c r="AA771" s="44">
        <f t="shared" si="142"/>
        <v>0</v>
      </c>
      <c r="AB771" s="44">
        <f t="shared" si="143"/>
        <v>0</v>
      </c>
      <c r="AC771" s="44">
        <f t="shared" si="144"/>
        <v>0</v>
      </c>
      <c r="AD771" s="44">
        <f t="shared" si="145"/>
        <v>0</v>
      </c>
      <c r="AE771" s="12">
        <f t="shared" si="146"/>
        <v>88024.495238095231</v>
      </c>
    </row>
    <row r="772" spans="1:31" ht="12.6" hidden="1" customHeight="1" x14ac:dyDescent="0.2">
      <c r="A772" s="26" t="s">
        <v>2983</v>
      </c>
      <c r="B772" s="19"/>
      <c r="C772" s="19"/>
      <c r="D772" s="20"/>
      <c r="E772" s="21"/>
      <c r="F772" s="22"/>
      <c r="G772" s="21"/>
      <c r="H772" s="22"/>
      <c r="I772" s="20"/>
      <c r="J772" s="20">
        <v>38</v>
      </c>
      <c r="K772" s="20">
        <v>60</v>
      </c>
      <c r="L772" s="20"/>
      <c r="M772" s="20"/>
      <c r="N772" s="20">
        <v>80</v>
      </c>
      <c r="O772" s="20">
        <v>178</v>
      </c>
      <c r="P772" s="23" t="str">
        <f>VLOOKUP(A772,'ИЗ ОСНОВЫ НОМЕНКЛАТУР'!D:E,2,0)</f>
        <v>Механизмы</v>
      </c>
      <c r="Q772" s="23" t="str">
        <f>VLOOKUP(A772,'ИЗ ОСНОВЫ НОМЕНКЛАТУР'!D:F,3,0)</f>
        <v>Направляющие шариковые</v>
      </c>
      <c r="R772" s="40">
        <f>VLOOKUP(A:A,'ИЗ ОСНОВЫ НОМЕНКЛАТУР'!D:G,4,0)</f>
        <v>1201.7671698113209</v>
      </c>
      <c r="S772" s="12" t="str">
        <f>VLOOKUP(A:A,'ИЗ ОСНОВЫ НОМЕНКЛАТУР'!D:H,5,0)</f>
        <v>B</v>
      </c>
      <c r="T772" s="44">
        <f t="shared" si="135"/>
        <v>0</v>
      </c>
      <c r="U772" s="44">
        <f t="shared" si="136"/>
        <v>0</v>
      </c>
      <c r="V772" s="44">
        <f t="shared" si="137"/>
        <v>0</v>
      </c>
      <c r="W772" s="44">
        <f t="shared" si="138"/>
        <v>0</v>
      </c>
      <c r="X772" s="44">
        <f t="shared" si="139"/>
        <v>0</v>
      </c>
      <c r="Y772" s="44">
        <f t="shared" si="140"/>
        <v>0</v>
      </c>
      <c r="Z772" s="44">
        <f t="shared" si="141"/>
        <v>45667.152452830196</v>
      </c>
      <c r="AA772" s="44">
        <f t="shared" si="142"/>
        <v>72106.030188679259</v>
      </c>
      <c r="AB772" s="44">
        <f t="shared" si="143"/>
        <v>0</v>
      </c>
      <c r="AC772" s="44">
        <f t="shared" si="144"/>
        <v>0</v>
      </c>
      <c r="AD772" s="44">
        <f t="shared" si="145"/>
        <v>96141.373584905668</v>
      </c>
      <c r="AE772" s="12">
        <f t="shared" si="146"/>
        <v>213914.55622641512</v>
      </c>
    </row>
    <row r="773" spans="1:31" ht="12.6" hidden="1" customHeight="1" x14ac:dyDescent="0.2">
      <c r="A773" s="26" t="s">
        <v>2949</v>
      </c>
      <c r="B773" s="19"/>
      <c r="C773" s="19"/>
      <c r="D773" s="20"/>
      <c r="E773" s="21"/>
      <c r="F773" s="22"/>
      <c r="G773" s="21"/>
      <c r="H773" s="22"/>
      <c r="I773" s="20">
        <v>1005</v>
      </c>
      <c r="J773" s="20">
        <v>53</v>
      </c>
      <c r="K773" s="20">
        <v>105</v>
      </c>
      <c r="L773" s="20">
        <v>21</v>
      </c>
      <c r="M773" s="20">
        <v>150</v>
      </c>
      <c r="N773" s="20">
        <v>33</v>
      </c>
      <c r="O773" s="20">
        <v>1367</v>
      </c>
      <c r="P773" s="23" t="str">
        <f>VLOOKUP(A773,'ИЗ ОСНОВЫ НОМЕНКЛАТУР'!D:E,2,0)</f>
        <v>Механизмы</v>
      </c>
      <c r="Q773" s="23" t="str">
        <f>VLOOKUP(A773,'ИЗ ОСНОВЫ НОМЕНКЛАТУР'!D:F,3,0)</f>
        <v>Направляющие шариковые</v>
      </c>
      <c r="R773" s="40">
        <f>VLOOKUP(A:A,'ИЗ ОСНОВЫ НОМЕНКЛАТУР'!D:G,4,0)</f>
        <v>597.66991915641472</v>
      </c>
      <c r="S773" s="12" t="str">
        <f>VLOOKUP(A:A,'ИЗ ОСНОВЫ НОМЕНКЛАТУР'!D:H,5,0)</f>
        <v>A</v>
      </c>
      <c r="T773" s="44">
        <f t="shared" si="135"/>
        <v>0</v>
      </c>
      <c r="U773" s="44">
        <f t="shared" si="136"/>
        <v>0</v>
      </c>
      <c r="V773" s="44">
        <f t="shared" si="137"/>
        <v>0</v>
      </c>
      <c r="W773" s="44">
        <f t="shared" si="138"/>
        <v>0</v>
      </c>
      <c r="X773" s="44">
        <f t="shared" si="139"/>
        <v>0</v>
      </c>
      <c r="Y773" s="44">
        <f t="shared" si="140"/>
        <v>600658.2687521968</v>
      </c>
      <c r="Z773" s="44">
        <f t="shared" si="141"/>
        <v>31676.505715289979</v>
      </c>
      <c r="AA773" s="44">
        <f t="shared" si="142"/>
        <v>62755.341511423547</v>
      </c>
      <c r="AB773" s="44">
        <f t="shared" si="143"/>
        <v>12551.06830228471</v>
      </c>
      <c r="AC773" s="44">
        <f t="shared" si="144"/>
        <v>89650.487873462203</v>
      </c>
      <c r="AD773" s="44">
        <f t="shared" si="145"/>
        <v>19723.107332161686</v>
      </c>
      <c r="AE773" s="12">
        <f t="shared" si="146"/>
        <v>817014.77948681894</v>
      </c>
    </row>
    <row r="774" spans="1:31" ht="12.6" hidden="1" customHeight="1" x14ac:dyDescent="0.2">
      <c r="A774" s="26" t="s">
        <v>2976</v>
      </c>
      <c r="B774" s="19"/>
      <c r="C774" s="19"/>
      <c r="D774" s="20"/>
      <c r="E774" s="21"/>
      <c r="F774" s="22"/>
      <c r="G774" s="21"/>
      <c r="H774" s="22"/>
      <c r="I774" s="20">
        <v>660</v>
      </c>
      <c r="J774" s="20">
        <v>57</v>
      </c>
      <c r="K774" s="20">
        <v>270</v>
      </c>
      <c r="L774" s="20">
        <v>3</v>
      </c>
      <c r="M774" s="20">
        <v>285</v>
      </c>
      <c r="N774" s="20">
        <v>48</v>
      </c>
      <c r="O774" s="20">
        <v>1323</v>
      </c>
      <c r="P774" s="23" t="str">
        <f>VLOOKUP(A774,'ИЗ ОСНОВЫ НОМЕНКЛАТУР'!D:E,2,0)</f>
        <v>Механизмы</v>
      </c>
      <c r="Q774" s="23" t="str">
        <f>VLOOKUP(A774,'ИЗ ОСНОВЫ НОМЕНКЛАТУР'!D:F,3,0)</f>
        <v>Направляющие шариковые</v>
      </c>
      <c r="R774" s="40">
        <f>VLOOKUP(A:A,'ИЗ ОСНОВЫ НОМЕНКЛАТУР'!D:G,4,0)</f>
        <v>1423.1702314814816</v>
      </c>
      <c r="S774" s="12" t="str">
        <f>VLOOKUP(A:A,'ИЗ ОСНОВЫ НОМЕНКЛАТУР'!D:H,5,0)</f>
        <v>B</v>
      </c>
      <c r="T774" s="44">
        <f t="shared" si="135"/>
        <v>0</v>
      </c>
      <c r="U774" s="44">
        <f t="shared" si="136"/>
        <v>0</v>
      </c>
      <c r="V774" s="44">
        <f t="shared" si="137"/>
        <v>0</v>
      </c>
      <c r="W774" s="44">
        <f t="shared" si="138"/>
        <v>0</v>
      </c>
      <c r="X774" s="44">
        <f t="shared" si="139"/>
        <v>0</v>
      </c>
      <c r="Y774" s="44">
        <f t="shared" si="140"/>
        <v>939292.35277777782</v>
      </c>
      <c r="Z774" s="44">
        <f t="shared" si="141"/>
        <v>81120.703194444446</v>
      </c>
      <c r="AA774" s="44">
        <f t="shared" si="142"/>
        <v>384255.96250000002</v>
      </c>
      <c r="AB774" s="44">
        <f t="shared" si="143"/>
        <v>4269.5106944444451</v>
      </c>
      <c r="AC774" s="44">
        <f t="shared" si="144"/>
        <v>405603.51597222226</v>
      </c>
      <c r="AD774" s="44">
        <f t="shared" si="145"/>
        <v>68312.171111111122</v>
      </c>
      <c r="AE774" s="12">
        <f t="shared" si="146"/>
        <v>1882854.2162499998</v>
      </c>
    </row>
    <row r="775" spans="1:31" ht="12.6" hidden="1" customHeight="1" x14ac:dyDescent="0.2">
      <c r="A775" s="26" t="s">
        <v>2952</v>
      </c>
      <c r="B775" s="19"/>
      <c r="C775" s="19"/>
      <c r="D775" s="20">
        <v>45</v>
      </c>
      <c r="E775" s="20">
        <v>25</v>
      </c>
      <c r="F775" s="20"/>
      <c r="G775" s="21"/>
      <c r="H775" s="22"/>
      <c r="I775" s="20">
        <v>405</v>
      </c>
      <c r="J775" s="20">
        <v>47</v>
      </c>
      <c r="K775" s="20">
        <v>810</v>
      </c>
      <c r="L775" s="20">
        <v>40</v>
      </c>
      <c r="M775" s="20">
        <v>241</v>
      </c>
      <c r="N775" s="20">
        <v>80</v>
      </c>
      <c r="O775" s="20">
        <v>1693</v>
      </c>
      <c r="P775" s="23" t="str">
        <f>VLOOKUP(A775,'ИЗ ОСНОВЫ НОМЕНКЛАТУР'!D:E,2,0)</f>
        <v>Механизмы</v>
      </c>
      <c r="Q775" s="23" t="str">
        <f>VLOOKUP(A775,'ИЗ ОСНОВЫ НОМЕНКЛАТУР'!D:F,3,0)</f>
        <v>Направляющие шариковые</v>
      </c>
      <c r="R775" s="40">
        <f>VLOOKUP(A:A,'ИЗ ОСНОВЫ НОМЕНКЛАТУР'!D:G,4,0)</f>
        <v>1073.7544133388226</v>
      </c>
      <c r="S775" s="12" t="str">
        <f>VLOOKUP(A:A,'ИЗ ОСНОВЫ НОМЕНКЛАТУР'!D:H,5,0)</f>
        <v>A</v>
      </c>
      <c r="T775" s="44">
        <f t="shared" si="135"/>
        <v>48318.948600247015</v>
      </c>
      <c r="U775" s="44">
        <f t="shared" si="136"/>
        <v>26843.860333470566</v>
      </c>
      <c r="V775" s="44">
        <f t="shared" si="137"/>
        <v>0</v>
      </c>
      <c r="W775" s="44">
        <f t="shared" si="138"/>
        <v>0</v>
      </c>
      <c r="X775" s="44">
        <f t="shared" si="139"/>
        <v>0</v>
      </c>
      <c r="Y775" s="44">
        <f t="shared" si="140"/>
        <v>434870.53740222316</v>
      </c>
      <c r="Z775" s="44">
        <f t="shared" si="141"/>
        <v>50466.457426924659</v>
      </c>
      <c r="AA775" s="44">
        <f t="shared" si="142"/>
        <v>869741.07480444631</v>
      </c>
      <c r="AB775" s="44">
        <f t="shared" si="143"/>
        <v>42950.176533552905</v>
      </c>
      <c r="AC775" s="44">
        <f t="shared" si="144"/>
        <v>258774.81361465625</v>
      </c>
      <c r="AD775" s="44">
        <f t="shared" si="145"/>
        <v>85900.353067105811</v>
      </c>
      <c r="AE775" s="12">
        <f t="shared" si="146"/>
        <v>1817866.2217826266</v>
      </c>
    </row>
    <row r="776" spans="1:31" ht="12.6" hidden="1" customHeight="1" x14ac:dyDescent="0.2">
      <c r="A776" s="26" t="s">
        <v>2986</v>
      </c>
      <c r="B776" s="19"/>
      <c r="C776" s="19"/>
      <c r="D776" s="20"/>
      <c r="E776" s="21"/>
      <c r="F776" s="22"/>
      <c r="G776" s="21"/>
      <c r="H776" s="22"/>
      <c r="I776" s="20">
        <v>150</v>
      </c>
      <c r="J776" s="20">
        <v>227</v>
      </c>
      <c r="K776" s="20"/>
      <c r="L776" s="20">
        <v>25</v>
      </c>
      <c r="M776" s="20">
        <v>234</v>
      </c>
      <c r="N776" s="20"/>
      <c r="O776" s="20">
        <v>636</v>
      </c>
      <c r="P776" s="23" t="str">
        <f>VLOOKUP(A776,'ИЗ ОСНОВЫ НОМЕНКЛАТУР'!D:E,2,0)</f>
        <v>Механизмы</v>
      </c>
      <c r="Q776" s="23" t="str">
        <f>VLOOKUP(A776,'ИЗ ОСНОВЫ НОМЕНКЛАТУР'!D:F,3,0)</f>
        <v>Направляющие шариковые</v>
      </c>
      <c r="R776" s="40">
        <f>VLOOKUP(A:A,'ИЗ ОСНОВЫ НОМЕНКЛАТУР'!D:G,4,0)</f>
        <v>1516.8519565217391</v>
      </c>
      <c r="S776" s="12" t="str">
        <f>VLOOKUP(A:A,'ИЗ ОСНОВЫ НОМЕНКЛАТУР'!D:H,5,0)</f>
        <v>C</v>
      </c>
      <c r="T776" s="44">
        <f t="shared" si="135"/>
        <v>0</v>
      </c>
      <c r="U776" s="44">
        <f t="shared" si="136"/>
        <v>0</v>
      </c>
      <c r="V776" s="44">
        <f t="shared" si="137"/>
        <v>0</v>
      </c>
      <c r="W776" s="44">
        <f t="shared" si="138"/>
        <v>0</v>
      </c>
      <c r="X776" s="44">
        <f t="shared" si="139"/>
        <v>0</v>
      </c>
      <c r="Y776" s="44">
        <f t="shared" si="140"/>
        <v>227527.79347826086</v>
      </c>
      <c r="Z776" s="44">
        <f t="shared" si="141"/>
        <v>344325.39413043478</v>
      </c>
      <c r="AA776" s="44">
        <f t="shared" si="142"/>
        <v>0</v>
      </c>
      <c r="AB776" s="44">
        <f t="shared" si="143"/>
        <v>37921.29891304348</v>
      </c>
      <c r="AC776" s="44">
        <f t="shared" si="144"/>
        <v>354943.35782608693</v>
      </c>
      <c r="AD776" s="44">
        <f t="shared" si="145"/>
        <v>0</v>
      </c>
      <c r="AE776" s="12">
        <f t="shared" si="146"/>
        <v>964717.84434782597</v>
      </c>
    </row>
    <row r="777" spans="1:31" ht="12.6" hidden="1" customHeight="1" x14ac:dyDescent="0.2">
      <c r="A777" s="26" t="s">
        <v>2980</v>
      </c>
      <c r="B777" s="19"/>
      <c r="C777" s="19"/>
      <c r="D777" s="20"/>
      <c r="E777" s="21"/>
      <c r="F777" s="22"/>
      <c r="G777" s="21"/>
      <c r="H777" s="22"/>
      <c r="I777" s="20"/>
      <c r="J777" s="20">
        <v>172</v>
      </c>
      <c r="K777" s="20">
        <v>80</v>
      </c>
      <c r="L777" s="20"/>
      <c r="M777" s="20"/>
      <c r="N777" s="20">
        <v>48</v>
      </c>
      <c r="O777" s="20">
        <v>300</v>
      </c>
      <c r="P777" s="23" t="str">
        <f>VLOOKUP(A777,'ИЗ ОСНОВЫ НОМЕНКЛАТУР'!D:E,2,0)</f>
        <v>Механизмы</v>
      </c>
      <c r="Q777" s="23" t="str">
        <f>VLOOKUP(A777,'ИЗ ОСНОВЫ НОМЕНКЛАТУР'!D:F,3,0)</f>
        <v>Направляющие шариковые</v>
      </c>
      <c r="R777" s="40">
        <f>VLOOKUP(A:A,'ИЗ ОСНОВЫ НОМЕНКЛАТУР'!D:G,4,0)</f>
        <v>1270</v>
      </c>
      <c r="S777" s="12" t="str">
        <f>VLOOKUP(A:A,'ИЗ ОСНОВЫ НОМЕНКЛАТУР'!D:H,5,0)</f>
        <v>B</v>
      </c>
      <c r="T777" s="44">
        <f t="shared" ref="T777:T840" si="147">$R777*D777</f>
        <v>0</v>
      </c>
      <c r="U777" s="44">
        <f t="shared" ref="U777:U840" si="148">$R777*E777</f>
        <v>0</v>
      </c>
      <c r="V777" s="44">
        <f t="shared" ref="V777:V840" si="149">$R777*F777</f>
        <v>0</v>
      </c>
      <c r="W777" s="44">
        <f t="shared" ref="W777:W840" si="150">$R777*G777</f>
        <v>0</v>
      </c>
      <c r="X777" s="44">
        <f t="shared" ref="X777:X840" si="151">$R777*H777</f>
        <v>0</v>
      </c>
      <c r="Y777" s="44">
        <f t="shared" ref="Y777:Y840" si="152">$R777*I777</f>
        <v>0</v>
      </c>
      <c r="Z777" s="44">
        <f t="shared" ref="Z777:Z840" si="153">$R777*J777</f>
        <v>218440</v>
      </c>
      <c r="AA777" s="44">
        <f t="shared" ref="AA777:AA840" si="154">$R777*K777</f>
        <v>101600</v>
      </c>
      <c r="AB777" s="44">
        <f t="shared" ref="AB777:AB840" si="155">$R777*L777</f>
        <v>0</v>
      </c>
      <c r="AC777" s="44">
        <f t="shared" ref="AC777:AC840" si="156">$R777*M777</f>
        <v>0</v>
      </c>
      <c r="AD777" s="44">
        <f t="shared" ref="AD777:AD840" si="157">$R777*N777</f>
        <v>60960</v>
      </c>
      <c r="AE777" s="12">
        <f t="shared" ref="AE777:AE840" si="158">SUM(T777:AD777)</f>
        <v>381000</v>
      </c>
    </row>
    <row r="778" spans="1:31" ht="12.6" hidden="1" customHeight="1" x14ac:dyDescent="0.2">
      <c r="A778" s="26" t="s">
        <v>2950</v>
      </c>
      <c r="B778" s="19"/>
      <c r="C778" s="19"/>
      <c r="D778" s="20">
        <v>60</v>
      </c>
      <c r="E778" s="20">
        <v>18</v>
      </c>
      <c r="F778" s="20"/>
      <c r="G778" s="21"/>
      <c r="H778" s="22"/>
      <c r="I778" s="20">
        <v>3000</v>
      </c>
      <c r="J778" s="20">
        <v>265</v>
      </c>
      <c r="K778" s="20">
        <v>591</v>
      </c>
      <c r="L778" s="20">
        <v>35</v>
      </c>
      <c r="M778" s="20">
        <v>240</v>
      </c>
      <c r="N778" s="20">
        <v>48</v>
      </c>
      <c r="O778" s="20">
        <v>4257</v>
      </c>
      <c r="P778" s="23" t="str">
        <f>VLOOKUP(A778,'ИЗ ОСНОВЫ НОМЕНКЛАТУР'!D:E,2,0)</f>
        <v>Механизмы</v>
      </c>
      <c r="Q778" s="23" t="str">
        <f>VLOOKUP(A778,'ИЗ ОСНОВЫ НОМЕНКЛАТУР'!D:F,3,0)</f>
        <v>Направляющие шариковые</v>
      </c>
      <c r="R778" s="40">
        <f>VLOOKUP(A:A,'ИЗ ОСНОВЫ НОМЕНКЛАТУР'!D:G,4,0)</f>
        <v>644.2505626510183</v>
      </c>
      <c r="S778" s="12" t="str">
        <f>VLOOKUP(A:A,'ИЗ ОСНОВЫ НОМЕНКЛАТУР'!D:H,5,0)</f>
        <v>A</v>
      </c>
      <c r="T778" s="44">
        <f t="shared" si="147"/>
        <v>38655.033759061102</v>
      </c>
      <c r="U778" s="44">
        <f t="shared" si="148"/>
        <v>11596.510127718329</v>
      </c>
      <c r="V778" s="44">
        <f t="shared" si="149"/>
        <v>0</v>
      </c>
      <c r="W778" s="44">
        <f t="shared" si="150"/>
        <v>0</v>
      </c>
      <c r="X778" s="44">
        <f t="shared" si="151"/>
        <v>0</v>
      </c>
      <c r="Y778" s="44">
        <f t="shared" si="152"/>
        <v>1932751.6879530549</v>
      </c>
      <c r="Z778" s="44">
        <f t="shared" si="153"/>
        <v>170726.39910251985</v>
      </c>
      <c r="AA778" s="44">
        <f t="shared" si="154"/>
        <v>380752.08252675179</v>
      </c>
      <c r="AB778" s="44">
        <f t="shared" si="155"/>
        <v>22548.769692785641</v>
      </c>
      <c r="AC778" s="44">
        <f t="shared" si="156"/>
        <v>154620.13503624441</v>
      </c>
      <c r="AD778" s="44">
        <f t="shared" si="157"/>
        <v>30924.027007248878</v>
      </c>
      <c r="AE778" s="12">
        <f t="shared" si="158"/>
        <v>2742574.6452053846</v>
      </c>
    </row>
    <row r="779" spans="1:31" ht="12.6" hidden="1" customHeight="1" x14ac:dyDescent="0.2">
      <c r="A779" s="26" t="s">
        <v>2990</v>
      </c>
      <c r="B779" s="19"/>
      <c r="C779" s="19"/>
      <c r="D779" s="20"/>
      <c r="E779" s="21"/>
      <c r="F779" s="22"/>
      <c r="G779" s="21"/>
      <c r="H779" s="22"/>
      <c r="I779" s="20">
        <v>585</v>
      </c>
      <c r="J779" s="20">
        <v>406</v>
      </c>
      <c r="K779" s="20">
        <v>135</v>
      </c>
      <c r="L779" s="20">
        <v>3</v>
      </c>
      <c r="M779" s="20">
        <v>270</v>
      </c>
      <c r="N779" s="20">
        <v>33</v>
      </c>
      <c r="O779" s="20">
        <v>1432</v>
      </c>
      <c r="P779" s="23" t="str">
        <f>VLOOKUP(A779,'ИЗ ОСНОВЫ НОМЕНКЛАТУР'!D:E,2,0)</f>
        <v>Механизмы</v>
      </c>
      <c r="Q779" s="23" t="str">
        <f>VLOOKUP(A779,'ИЗ ОСНОВЫ НОМЕНКЛАТУР'!D:F,3,0)</f>
        <v>Направляющие шариковые</v>
      </c>
      <c r="R779" s="40">
        <f>VLOOKUP(A:A,'ИЗ ОСНОВЫ НОМЕНКЛАТУР'!D:G,4,0)</f>
        <v>1582.2769047619049</v>
      </c>
      <c r="S779" s="12" t="str">
        <f>VLOOKUP(A:A,'ИЗ ОСНОВЫ НОМЕНКЛАТУР'!D:H,5,0)</f>
        <v>C</v>
      </c>
      <c r="T779" s="44">
        <f t="shared" si="147"/>
        <v>0</v>
      </c>
      <c r="U779" s="44">
        <f t="shared" si="148"/>
        <v>0</v>
      </c>
      <c r="V779" s="44">
        <f t="shared" si="149"/>
        <v>0</v>
      </c>
      <c r="W779" s="44">
        <f t="shared" si="150"/>
        <v>0</v>
      </c>
      <c r="X779" s="44">
        <f t="shared" si="151"/>
        <v>0</v>
      </c>
      <c r="Y779" s="44">
        <f t="shared" si="152"/>
        <v>925631.98928571434</v>
      </c>
      <c r="Z779" s="44">
        <f t="shared" si="153"/>
        <v>642404.42333333334</v>
      </c>
      <c r="AA779" s="44">
        <f t="shared" si="154"/>
        <v>213607.38214285715</v>
      </c>
      <c r="AB779" s="44">
        <f t="shared" si="155"/>
        <v>4746.8307142857147</v>
      </c>
      <c r="AC779" s="44">
        <f t="shared" si="156"/>
        <v>427214.76428571431</v>
      </c>
      <c r="AD779" s="44">
        <f t="shared" si="157"/>
        <v>52215.137857142865</v>
      </c>
      <c r="AE779" s="12">
        <f t="shared" si="158"/>
        <v>2265820.5276190476</v>
      </c>
    </row>
    <row r="780" spans="1:31" ht="12.6" hidden="1" customHeight="1" x14ac:dyDescent="0.2">
      <c r="A780" s="26" t="s">
        <v>2948</v>
      </c>
      <c r="B780" s="19"/>
      <c r="C780" s="19"/>
      <c r="D780" s="20">
        <v>90</v>
      </c>
      <c r="E780" s="20">
        <v>13</v>
      </c>
      <c r="F780" s="20"/>
      <c r="G780" s="21"/>
      <c r="H780" s="22"/>
      <c r="I780" s="20">
        <v>1560</v>
      </c>
      <c r="J780" s="20">
        <v>175</v>
      </c>
      <c r="K780" s="20">
        <v>570</v>
      </c>
      <c r="L780" s="20">
        <v>25</v>
      </c>
      <c r="M780" s="20">
        <v>119</v>
      </c>
      <c r="N780" s="20"/>
      <c r="O780" s="20">
        <v>2552</v>
      </c>
      <c r="P780" s="23" t="str">
        <f>VLOOKUP(A780,'ИЗ ОСНОВЫ НОМЕНКЛАТУР'!D:E,2,0)</f>
        <v>Механизмы</v>
      </c>
      <c r="Q780" s="23" t="str">
        <f>VLOOKUP(A780,'ИЗ ОСНОВЫ НОМЕНКЛАТУР'!D:F,3,0)</f>
        <v>Направляющие шариковые</v>
      </c>
      <c r="R780" s="40">
        <f>VLOOKUP(A:A,'ИЗ ОСНОВЫ НОМЕНКЛАТУР'!D:G,4,0)</f>
        <v>1154.5670710128056</v>
      </c>
      <c r="S780" s="12" t="str">
        <f>VLOOKUP(A:A,'ИЗ ОСНОВЫ НОМЕНКЛАТУР'!D:H,5,0)</f>
        <v>A</v>
      </c>
      <c r="T780" s="44">
        <f t="shared" si="147"/>
        <v>103911.03639115251</v>
      </c>
      <c r="U780" s="44">
        <f t="shared" si="148"/>
        <v>15009.371923166473</v>
      </c>
      <c r="V780" s="44">
        <f t="shared" si="149"/>
        <v>0</v>
      </c>
      <c r="W780" s="44">
        <f t="shared" si="150"/>
        <v>0</v>
      </c>
      <c r="X780" s="44">
        <f t="shared" si="151"/>
        <v>0</v>
      </c>
      <c r="Y780" s="44">
        <f t="shared" si="152"/>
        <v>1801124.6307799767</v>
      </c>
      <c r="Z780" s="44">
        <f t="shared" si="153"/>
        <v>202049.23742724099</v>
      </c>
      <c r="AA780" s="44">
        <f t="shared" si="154"/>
        <v>658103.23047729919</v>
      </c>
      <c r="AB780" s="44">
        <f t="shared" si="155"/>
        <v>28864.176775320142</v>
      </c>
      <c r="AC780" s="44">
        <f t="shared" si="156"/>
        <v>137393.48145052386</v>
      </c>
      <c r="AD780" s="44">
        <f t="shared" si="157"/>
        <v>0</v>
      </c>
      <c r="AE780" s="12">
        <f t="shared" si="158"/>
        <v>2946455.1652246797</v>
      </c>
    </row>
    <row r="781" spans="1:31" ht="12.6" hidden="1" customHeight="1" x14ac:dyDescent="0.2">
      <c r="A781" s="26" t="s">
        <v>2994</v>
      </c>
      <c r="B781" s="19"/>
      <c r="C781" s="19"/>
      <c r="D781" s="20"/>
      <c r="E781" s="21"/>
      <c r="F781" s="22"/>
      <c r="G781" s="21"/>
      <c r="H781" s="22"/>
      <c r="I781" s="20"/>
      <c r="J781" s="20">
        <v>37</v>
      </c>
      <c r="K781" s="20"/>
      <c r="L781" s="20"/>
      <c r="M781" s="20"/>
      <c r="N781" s="20"/>
      <c r="O781" s="20">
        <v>37</v>
      </c>
      <c r="P781" s="23" t="str">
        <f>VLOOKUP(A781,'ИЗ ОСНОВЫ НОМЕНКЛАТУР'!D:E,2,0)</f>
        <v>Механизмы</v>
      </c>
      <c r="Q781" s="23" t="str">
        <f>VLOOKUP(A781,'ИЗ ОСНОВЫ НОМЕНКЛАТУР'!D:F,3,0)</f>
        <v>Направляющие шариковые</v>
      </c>
      <c r="R781" s="40">
        <f>VLOOKUP(A:A,'ИЗ ОСНОВЫ НОМЕНКЛАТУР'!D:G,4,0)</f>
        <v>1295</v>
      </c>
      <c r="S781" s="12" t="str">
        <f>VLOOKUP(A:A,'ИЗ ОСНОВЫ НОМЕНКЛАТУР'!D:H,5,0)</f>
        <v>C</v>
      </c>
      <c r="T781" s="44">
        <f t="shared" si="147"/>
        <v>0</v>
      </c>
      <c r="U781" s="44">
        <f t="shared" si="148"/>
        <v>0</v>
      </c>
      <c r="V781" s="44">
        <f t="shared" si="149"/>
        <v>0</v>
      </c>
      <c r="W781" s="44">
        <f t="shared" si="150"/>
        <v>0</v>
      </c>
      <c r="X781" s="44">
        <f t="shared" si="151"/>
        <v>0</v>
      </c>
      <c r="Y781" s="44">
        <f t="shared" si="152"/>
        <v>0</v>
      </c>
      <c r="Z781" s="44">
        <f t="shared" si="153"/>
        <v>47915</v>
      </c>
      <c r="AA781" s="44">
        <f t="shared" si="154"/>
        <v>0</v>
      </c>
      <c r="AB781" s="44">
        <f t="shared" si="155"/>
        <v>0</v>
      </c>
      <c r="AC781" s="44">
        <f t="shared" si="156"/>
        <v>0</v>
      </c>
      <c r="AD781" s="44">
        <f t="shared" si="157"/>
        <v>0</v>
      </c>
      <c r="AE781" s="12">
        <f t="shared" si="158"/>
        <v>47915</v>
      </c>
    </row>
    <row r="782" spans="1:31" ht="12.6" hidden="1" customHeight="1" x14ac:dyDescent="0.2">
      <c r="A782" s="26" t="s">
        <v>2977</v>
      </c>
      <c r="B782" s="19"/>
      <c r="C782" s="19"/>
      <c r="D782" s="20"/>
      <c r="E782" s="21"/>
      <c r="F782" s="22"/>
      <c r="G782" s="21"/>
      <c r="H782" s="22"/>
      <c r="I782" s="20">
        <v>330</v>
      </c>
      <c r="J782" s="20">
        <v>92</v>
      </c>
      <c r="K782" s="20"/>
      <c r="L782" s="20">
        <v>32</v>
      </c>
      <c r="M782" s="20">
        <v>231</v>
      </c>
      <c r="N782" s="20"/>
      <c r="O782" s="20">
        <v>685</v>
      </c>
      <c r="P782" s="23" t="str">
        <f>VLOOKUP(A782,'ИЗ ОСНОВЫ НОМЕНКЛАТУР'!D:E,2,0)</f>
        <v>Механизмы</v>
      </c>
      <c r="Q782" s="23" t="str">
        <f>VLOOKUP(A782,'ИЗ ОСНОВЫ НОМЕНКЛАТУР'!D:F,3,0)</f>
        <v>Направляющие шариковые</v>
      </c>
      <c r="R782" s="40">
        <f>VLOOKUP(A:A,'ИЗ ОСНОВЫ НОМЕНКЛАТУР'!D:G,4,0)</f>
        <v>1613.224909090909</v>
      </c>
      <c r="S782" s="12" t="str">
        <f>VLOOKUP(A:A,'ИЗ ОСНОВЫ НОМЕНКЛАТУР'!D:H,5,0)</f>
        <v>C</v>
      </c>
      <c r="T782" s="44">
        <f t="shared" si="147"/>
        <v>0</v>
      </c>
      <c r="U782" s="44">
        <f t="shared" si="148"/>
        <v>0</v>
      </c>
      <c r="V782" s="44">
        <f t="shared" si="149"/>
        <v>0</v>
      </c>
      <c r="W782" s="44">
        <f t="shared" si="150"/>
        <v>0</v>
      </c>
      <c r="X782" s="44">
        <f t="shared" si="151"/>
        <v>0</v>
      </c>
      <c r="Y782" s="44">
        <f t="shared" si="152"/>
        <v>532364.22</v>
      </c>
      <c r="Z782" s="44">
        <f t="shared" si="153"/>
        <v>148416.69163636363</v>
      </c>
      <c r="AA782" s="44">
        <f t="shared" si="154"/>
        <v>0</v>
      </c>
      <c r="AB782" s="44">
        <f t="shared" si="155"/>
        <v>51623.197090909089</v>
      </c>
      <c r="AC782" s="44">
        <f t="shared" si="156"/>
        <v>372654.95399999997</v>
      </c>
      <c r="AD782" s="44">
        <f t="shared" si="157"/>
        <v>0</v>
      </c>
      <c r="AE782" s="12">
        <f t="shared" si="158"/>
        <v>1105059.0627272727</v>
      </c>
    </row>
    <row r="783" spans="1:31" ht="12.6" hidden="1" customHeight="1" x14ac:dyDescent="0.2">
      <c r="A783" s="26" t="s">
        <v>2958</v>
      </c>
      <c r="B783" s="19"/>
      <c r="C783" s="19"/>
      <c r="D783" s="20"/>
      <c r="E783" s="21"/>
      <c r="F783" s="22"/>
      <c r="G783" s="21"/>
      <c r="H783" s="22"/>
      <c r="I783" s="20"/>
      <c r="J783" s="20">
        <v>123</v>
      </c>
      <c r="K783" s="20">
        <v>40</v>
      </c>
      <c r="L783" s="20"/>
      <c r="M783" s="20"/>
      <c r="N783" s="20">
        <v>57</v>
      </c>
      <c r="O783" s="20">
        <v>220</v>
      </c>
      <c r="P783" s="23" t="str">
        <f>VLOOKUP(A783,'ИЗ ОСНОВЫ НОМЕНКЛАТУР'!D:E,2,0)</f>
        <v>Механизмы</v>
      </c>
      <c r="Q783" s="23" t="str">
        <f>VLOOKUP(A783,'ИЗ ОСНОВЫ НОМЕНКЛАТУР'!D:F,3,0)</f>
        <v>Направляющие шариковые</v>
      </c>
      <c r="R783" s="40">
        <f>VLOOKUP(A:A,'ИЗ ОСНОВЫ НОМЕНКЛАТУР'!D:G,4,0)</f>
        <v>1412.7353174104337</v>
      </c>
      <c r="S783" s="12" t="str">
        <f>VLOOKUP(A:A,'ИЗ ОСНОВЫ НОМЕНКЛАТУР'!D:H,5,0)</f>
        <v>A</v>
      </c>
      <c r="T783" s="44">
        <f t="shared" si="147"/>
        <v>0</v>
      </c>
      <c r="U783" s="44">
        <f t="shared" si="148"/>
        <v>0</v>
      </c>
      <c r="V783" s="44">
        <f t="shared" si="149"/>
        <v>0</v>
      </c>
      <c r="W783" s="44">
        <f t="shared" si="150"/>
        <v>0</v>
      </c>
      <c r="X783" s="44">
        <f t="shared" si="151"/>
        <v>0</v>
      </c>
      <c r="Y783" s="44">
        <f t="shared" si="152"/>
        <v>0</v>
      </c>
      <c r="Z783" s="44">
        <f t="shared" si="153"/>
        <v>173766.44404148334</v>
      </c>
      <c r="AA783" s="44">
        <f t="shared" si="154"/>
        <v>56509.412696417348</v>
      </c>
      <c r="AB783" s="44">
        <f t="shared" si="155"/>
        <v>0</v>
      </c>
      <c r="AC783" s="44">
        <f t="shared" si="156"/>
        <v>0</v>
      </c>
      <c r="AD783" s="44">
        <f t="shared" si="157"/>
        <v>80525.913092394723</v>
      </c>
      <c r="AE783" s="12">
        <f t="shared" si="158"/>
        <v>310801.76983029541</v>
      </c>
    </row>
    <row r="784" spans="1:31" ht="12.6" hidden="1" customHeight="1" x14ac:dyDescent="0.2">
      <c r="A784" s="26" t="s">
        <v>2961</v>
      </c>
      <c r="B784" s="19"/>
      <c r="C784" s="19"/>
      <c r="D784" s="20">
        <v>15</v>
      </c>
      <c r="E784" s="20">
        <v>81</v>
      </c>
      <c r="F784" s="20"/>
      <c r="G784" s="21"/>
      <c r="H784" s="22"/>
      <c r="I784" s="20">
        <v>435</v>
      </c>
      <c r="J784" s="20">
        <v>133</v>
      </c>
      <c r="K784" s="20">
        <v>405</v>
      </c>
      <c r="L784" s="20">
        <v>17</v>
      </c>
      <c r="M784" s="20">
        <v>142</v>
      </c>
      <c r="N784" s="20">
        <v>19</v>
      </c>
      <c r="O784" s="20">
        <v>1247</v>
      </c>
      <c r="P784" s="23" t="str">
        <f>VLOOKUP(A784,'ИЗ ОСНОВЫ НОМЕНКЛАТУР'!D:E,2,0)</f>
        <v>Механизмы</v>
      </c>
      <c r="Q784" s="23" t="str">
        <f>VLOOKUP(A784,'ИЗ ОСНОВЫ НОМЕНКЛАТУР'!D:F,3,0)</f>
        <v>Направляющие шариковые</v>
      </c>
      <c r="R784" s="40">
        <f>VLOOKUP(A:A,'ИЗ ОСНОВЫ НОМЕНКЛАТУР'!D:G,4,0)</f>
        <v>837.75921600000004</v>
      </c>
      <c r="S784" s="12" t="str">
        <f>VLOOKUP(A:A,'ИЗ ОСНОВЫ НОМЕНКЛАТУР'!D:H,5,0)</f>
        <v>B</v>
      </c>
      <c r="T784" s="44">
        <f t="shared" si="147"/>
        <v>12566.38824</v>
      </c>
      <c r="U784" s="44">
        <f t="shared" si="148"/>
        <v>67858.496496000007</v>
      </c>
      <c r="V784" s="44">
        <f t="shared" si="149"/>
        <v>0</v>
      </c>
      <c r="W784" s="44">
        <f t="shared" si="150"/>
        <v>0</v>
      </c>
      <c r="X784" s="44">
        <f t="shared" si="151"/>
        <v>0</v>
      </c>
      <c r="Y784" s="44">
        <f t="shared" si="152"/>
        <v>364425.25896000001</v>
      </c>
      <c r="Z784" s="44">
        <f t="shared" si="153"/>
        <v>111421.975728</v>
      </c>
      <c r="AA784" s="44">
        <f t="shared" si="154"/>
        <v>339292.48248000001</v>
      </c>
      <c r="AB784" s="44">
        <f t="shared" si="155"/>
        <v>14241.906672000001</v>
      </c>
      <c r="AC784" s="44">
        <f t="shared" si="156"/>
        <v>118961.808672</v>
      </c>
      <c r="AD784" s="44">
        <f t="shared" si="157"/>
        <v>15917.425104</v>
      </c>
      <c r="AE784" s="12">
        <f t="shared" si="158"/>
        <v>1044685.742352</v>
      </c>
    </row>
    <row r="785" spans="1:31" ht="12.6" hidden="1" customHeight="1" x14ac:dyDescent="0.2">
      <c r="A785" s="26" t="s">
        <v>2993</v>
      </c>
      <c r="B785" s="19"/>
      <c r="C785" s="19"/>
      <c r="D785" s="20"/>
      <c r="E785" s="21"/>
      <c r="F785" s="22"/>
      <c r="G785" s="21"/>
      <c r="H785" s="22"/>
      <c r="I785" s="20"/>
      <c r="J785" s="20">
        <v>239</v>
      </c>
      <c r="K785" s="20">
        <v>135</v>
      </c>
      <c r="L785" s="20">
        <v>13</v>
      </c>
      <c r="M785" s="20">
        <v>267</v>
      </c>
      <c r="N785" s="20">
        <v>32</v>
      </c>
      <c r="O785" s="20">
        <v>686</v>
      </c>
      <c r="P785" s="23" t="str">
        <f>VLOOKUP(A785,'ИЗ ОСНОВЫ НОМЕНКЛАТУР'!D:E,2,0)</f>
        <v>Механизмы</v>
      </c>
      <c r="Q785" s="23" t="str">
        <f>VLOOKUP(A785,'ИЗ ОСНОВЫ НОМЕНКЛАТУР'!D:F,3,0)</f>
        <v>Направляющие шариковые</v>
      </c>
      <c r="R785" s="40">
        <f>VLOOKUP(A:A,'ИЗ ОСНОВЫ НОМЕНКЛАТУР'!D:G,4,0)</f>
        <v>1788.2854285714286</v>
      </c>
      <c r="S785" s="12" t="str">
        <f>VLOOKUP(A:A,'ИЗ ОСНОВЫ НОМЕНКЛАТУР'!D:H,5,0)</f>
        <v>C</v>
      </c>
      <c r="T785" s="44">
        <f t="shared" si="147"/>
        <v>0</v>
      </c>
      <c r="U785" s="44">
        <f t="shared" si="148"/>
        <v>0</v>
      </c>
      <c r="V785" s="44">
        <f t="shared" si="149"/>
        <v>0</v>
      </c>
      <c r="W785" s="44">
        <f t="shared" si="150"/>
        <v>0</v>
      </c>
      <c r="X785" s="44">
        <f t="shared" si="151"/>
        <v>0</v>
      </c>
      <c r="Y785" s="44">
        <f t="shared" si="152"/>
        <v>0</v>
      </c>
      <c r="Z785" s="44">
        <f t="shared" si="153"/>
        <v>427400.21742857143</v>
      </c>
      <c r="AA785" s="44">
        <f t="shared" si="154"/>
        <v>241418.53285714285</v>
      </c>
      <c r="AB785" s="44">
        <f t="shared" si="155"/>
        <v>23247.710571428572</v>
      </c>
      <c r="AC785" s="44">
        <f t="shared" si="156"/>
        <v>477472.20942857146</v>
      </c>
      <c r="AD785" s="44">
        <f t="shared" si="157"/>
        <v>57225.133714285716</v>
      </c>
      <c r="AE785" s="12">
        <f t="shared" si="158"/>
        <v>1226763.804</v>
      </c>
    </row>
    <row r="786" spans="1:31" ht="12.6" hidden="1" customHeight="1" x14ac:dyDescent="0.2">
      <c r="A786" s="26" t="s">
        <v>2951</v>
      </c>
      <c r="B786" s="19"/>
      <c r="C786" s="19"/>
      <c r="D786" s="20">
        <v>45</v>
      </c>
      <c r="E786" s="20">
        <v>20</v>
      </c>
      <c r="F786" s="20"/>
      <c r="G786" s="21"/>
      <c r="H786" s="22"/>
      <c r="I786" s="20">
        <v>1290</v>
      </c>
      <c r="J786" s="20">
        <v>120</v>
      </c>
      <c r="K786" s="20">
        <v>270</v>
      </c>
      <c r="L786" s="20">
        <v>7</v>
      </c>
      <c r="M786" s="20">
        <v>75</v>
      </c>
      <c r="N786" s="20">
        <v>16</v>
      </c>
      <c r="O786" s="20">
        <v>1843</v>
      </c>
      <c r="P786" s="23" t="str">
        <f>VLOOKUP(A786,'ИЗ ОСНОВЫ НОМЕНКЛАТУР'!D:E,2,0)</f>
        <v>Механизмы</v>
      </c>
      <c r="Q786" s="23" t="str">
        <f>VLOOKUP(A786,'ИЗ ОСНОВЫ НОМЕНКЛАТУР'!D:F,3,0)</f>
        <v>Направляющие шариковые</v>
      </c>
      <c r="R786" s="40">
        <f>VLOOKUP(A:A,'ИЗ ОСНОВЫ НОМЕНКЛАТУР'!D:G,4,0)</f>
        <v>1288.5255411471321</v>
      </c>
      <c r="S786" s="12" t="str">
        <f>VLOOKUP(A:A,'ИЗ ОСНОВЫ НОМЕНКЛАТУР'!D:H,5,0)</f>
        <v>A</v>
      </c>
      <c r="T786" s="44">
        <f t="shared" si="147"/>
        <v>57983.649351620945</v>
      </c>
      <c r="U786" s="44">
        <f t="shared" si="148"/>
        <v>25770.510822942641</v>
      </c>
      <c r="V786" s="44">
        <f t="shared" si="149"/>
        <v>0</v>
      </c>
      <c r="W786" s="44">
        <f t="shared" si="150"/>
        <v>0</v>
      </c>
      <c r="X786" s="44">
        <f t="shared" si="151"/>
        <v>0</v>
      </c>
      <c r="Y786" s="44">
        <f t="shared" si="152"/>
        <v>1662197.9480798005</v>
      </c>
      <c r="Z786" s="44">
        <f t="shared" si="153"/>
        <v>154623.06493765584</v>
      </c>
      <c r="AA786" s="44">
        <f t="shared" si="154"/>
        <v>347901.8961097257</v>
      </c>
      <c r="AB786" s="44">
        <f t="shared" si="155"/>
        <v>9019.6787880299253</v>
      </c>
      <c r="AC786" s="44">
        <f t="shared" si="156"/>
        <v>96639.415586034913</v>
      </c>
      <c r="AD786" s="44">
        <f t="shared" si="157"/>
        <v>20616.408658354114</v>
      </c>
      <c r="AE786" s="12">
        <f t="shared" si="158"/>
        <v>2374752.5723341643</v>
      </c>
    </row>
    <row r="787" spans="1:31" ht="12.6" hidden="1" customHeight="1" x14ac:dyDescent="0.2">
      <c r="A787" s="26" t="s">
        <v>2970</v>
      </c>
      <c r="B787" s="19"/>
      <c r="C787" s="19"/>
      <c r="D787" s="20">
        <v>270</v>
      </c>
      <c r="E787" s="20">
        <v>30</v>
      </c>
      <c r="F787" s="20"/>
      <c r="G787" s="21"/>
      <c r="H787" s="22"/>
      <c r="I787" s="20">
        <v>1020</v>
      </c>
      <c r="J787" s="20">
        <v>348</v>
      </c>
      <c r="K787" s="20">
        <v>440</v>
      </c>
      <c r="L787" s="20"/>
      <c r="M787" s="20"/>
      <c r="N787" s="20">
        <v>29</v>
      </c>
      <c r="O787" s="20">
        <v>2137</v>
      </c>
      <c r="P787" s="23" t="str">
        <f>VLOOKUP(A787,'ИЗ ОСНОВЫ НОМЕНКЛАТУР'!D:E,2,0)</f>
        <v>Механизмы</v>
      </c>
      <c r="Q787" s="23" t="str">
        <f>VLOOKUP(A787,'ИЗ ОСНОВЫ НОМЕНКЛАТУР'!D:F,3,0)</f>
        <v>Направляющие шариковые</v>
      </c>
      <c r="R787" s="40">
        <f>VLOOKUP(A:A,'ИЗ ОСНОВЫ НОМЕНКЛАТУР'!D:G,4,0)</f>
        <v>1084.4617475728155</v>
      </c>
      <c r="S787" s="12" t="str">
        <f>VLOOKUP(A:A,'ИЗ ОСНОВЫ НОМЕНКЛАТУР'!D:H,5,0)</f>
        <v>B</v>
      </c>
      <c r="T787" s="44">
        <f t="shared" si="147"/>
        <v>292804.67184466019</v>
      </c>
      <c r="U787" s="44">
        <f t="shared" si="148"/>
        <v>32533.852427184465</v>
      </c>
      <c r="V787" s="44">
        <f t="shared" si="149"/>
        <v>0</v>
      </c>
      <c r="W787" s="44">
        <f t="shared" si="150"/>
        <v>0</v>
      </c>
      <c r="X787" s="44">
        <f t="shared" si="151"/>
        <v>0</v>
      </c>
      <c r="Y787" s="44">
        <f t="shared" si="152"/>
        <v>1106150.9825242718</v>
      </c>
      <c r="Z787" s="44">
        <f t="shared" si="153"/>
        <v>377392.6881553398</v>
      </c>
      <c r="AA787" s="44">
        <f t="shared" si="154"/>
        <v>477163.16893203883</v>
      </c>
      <c r="AB787" s="44">
        <f t="shared" si="155"/>
        <v>0</v>
      </c>
      <c r="AC787" s="44">
        <f t="shared" si="156"/>
        <v>0</v>
      </c>
      <c r="AD787" s="44">
        <f t="shared" si="157"/>
        <v>31449.39067961165</v>
      </c>
      <c r="AE787" s="12">
        <f t="shared" si="158"/>
        <v>2317494.7545631072</v>
      </c>
    </row>
    <row r="788" spans="1:31" ht="12.6" hidden="1" customHeight="1" x14ac:dyDescent="0.2">
      <c r="A788" s="26" t="s">
        <v>2999</v>
      </c>
      <c r="B788" s="19"/>
      <c r="C788" s="19"/>
      <c r="D788" s="20"/>
      <c r="E788" s="21"/>
      <c r="F788" s="22"/>
      <c r="G788" s="21"/>
      <c r="H788" s="22"/>
      <c r="I788" s="20"/>
      <c r="J788" s="20">
        <v>289</v>
      </c>
      <c r="K788" s="20">
        <v>255</v>
      </c>
      <c r="L788" s="20">
        <v>5</v>
      </c>
      <c r="M788" s="20">
        <v>269</v>
      </c>
      <c r="N788" s="20">
        <v>35</v>
      </c>
      <c r="O788" s="20">
        <v>853</v>
      </c>
      <c r="P788" s="23" t="str">
        <f>VLOOKUP(A788,'ИЗ ОСНОВЫ НОМЕНКЛАТУР'!D:E,2,0)</f>
        <v>Механизмы</v>
      </c>
      <c r="Q788" s="23" t="str">
        <f>VLOOKUP(A788,'ИЗ ОСНОВЫ НОМЕНКЛАТУР'!D:F,3,0)</f>
        <v>Направляющие шариковые</v>
      </c>
      <c r="R788" s="40">
        <f>VLOOKUP(A:A,'ИЗ ОСНОВЫ НОМЕНКЛАТУР'!D:G,4,0)</f>
        <v>1887.6699999999998</v>
      </c>
      <c r="S788" s="12" t="str">
        <f>VLOOKUP(A:A,'ИЗ ОСНОВЫ НОМЕНКЛАТУР'!D:H,5,0)</f>
        <v>C</v>
      </c>
      <c r="T788" s="44">
        <f t="shared" si="147"/>
        <v>0</v>
      </c>
      <c r="U788" s="44">
        <f t="shared" si="148"/>
        <v>0</v>
      </c>
      <c r="V788" s="44">
        <f t="shared" si="149"/>
        <v>0</v>
      </c>
      <c r="W788" s="44">
        <f t="shared" si="150"/>
        <v>0</v>
      </c>
      <c r="X788" s="44">
        <f t="shared" si="151"/>
        <v>0</v>
      </c>
      <c r="Y788" s="44">
        <f t="shared" si="152"/>
        <v>0</v>
      </c>
      <c r="Z788" s="44">
        <f t="shared" si="153"/>
        <v>545536.63</v>
      </c>
      <c r="AA788" s="44">
        <f t="shared" si="154"/>
        <v>481355.85</v>
      </c>
      <c r="AB788" s="44">
        <f t="shared" si="155"/>
        <v>9438.3499999999985</v>
      </c>
      <c r="AC788" s="44">
        <f t="shared" si="156"/>
        <v>507783.23</v>
      </c>
      <c r="AD788" s="44">
        <f t="shared" si="157"/>
        <v>66068.45</v>
      </c>
      <c r="AE788" s="12">
        <f t="shared" si="158"/>
        <v>1610182.51</v>
      </c>
    </row>
    <row r="789" spans="1:31" ht="12.6" hidden="1" customHeight="1" x14ac:dyDescent="0.2">
      <c r="A789" s="26" t="s">
        <v>3006</v>
      </c>
      <c r="B789" s="19"/>
      <c r="C789" s="19"/>
      <c r="D789" s="20"/>
      <c r="E789" s="21"/>
      <c r="F789" s="22"/>
      <c r="G789" s="21"/>
      <c r="H789" s="22"/>
      <c r="I789" s="20"/>
      <c r="J789" s="20"/>
      <c r="K789" s="20"/>
      <c r="L789" s="20"/>
      <c r="M789" s="20"/>
      <c r="N789" s="20">
        <v>1</v>
      </c>
      <c r="O789" s="20">
        <v>1</v>
      </c>
      <c r="P789" s="23" t="str">
        <f>VLOOKUP(A789,'ИЗ ОСНОВЫ НОМЕНКЛАТУР'!D:E,2,0)</f>
        <v>Механизмы</v>
      </c>
      <c r="Q789" s="23" t="str">
        <f>VLOOKUP(A789,'ИЗ ОСНОВЫ НОМЕНКЛАТУР'!D:F,3,0)</f>
        <v>Направляющие шариковые</v>
      </c>
      <c r="R789" s="40">
        <f>VLOOKUP(A:A,'ИЗ ОСНОВЫ НОМЕНКЛАТУР'!D:G,4,0)</f>
        <v>1299</v>
      </c>
      <c r="S789" s="12" t="str">
        <f>VLOOKUP(A:A,'ИЗ ОСНОВЫ НОМЕНКЛАТУР'!D:H,5,0)</f>
        <v>C</v>
      </c>
      <c r="T789" s="44">
        <f t="shared" si="147"/>
        <v>0</v>
      </c>
      <c r="U789" s="44">
        <f t="shared" si="148"/>
        <v>0</v>
      </c>
      <c r="V789" s="44">
        <f t="shared" si="149"/>
        <v>0</v>
      </c>
      <c r="W789" s="44">
        <f t="shared" si="150"/>
        <v>0</v>
      </c>
      <c r="X789" s="44">
        <f t="shared" si="151"/>
        <v>0</v>
      </c>
      <c r="Y789" s="44">
        <f t="shared" si="152"/>
        <v>0</v>
      </c>
      <c r="Z789" s="44">
        <f t="shared" si="153"/>
        <v>0</v>
      </c>
      <c r="AA789" s="44">
        <f t="shared" si="154"/>
        <v>0</v>
      </c>
      <c r="AB789" s="44">
        <f t="shared" si="155"/>
        <v>0</v>
      </c>
      <c r="AC789" s="44">
        <f t="shared" si="156"/>
        <v>0</v>
      </c>
      <c r="AD789" s="44">
        <f t="shared" si="157"/>
        <v>1299</v>
      </c>
      <c r="AE789" s="12">
        <f t="shared" si="158"/>
        <v>1299</v>
      </c>
    </row>
    <row r="790" spans="1:31" ht="12.6" hidden="1" customHeight="1" x14ac:dyDescent="0.2">
      <c r="A790" s="26" t="s">
        <v>2967</v>
      </c>
      <c r="B790" s="19"/>
      <c r="C790" s="19"/>
      <c r="D790" s="20">
        <v>60</v>
      </c>
      <c r="E790" s="20">
        <v>19</v>
      </c>
      <c r="F790" s="20"/>
      <c r="G790" s="21"/>
      <c r="H790" s="22"/>
      <c r="I790" s="20"/>
      <c r="J790" s="20">
        <v>117</v>
      </c>
      <c r="K790" s="20">
        <v>450</v>
      </c>
      <c r="L790" s="20"/>
      <c r="M790" s="20">
        <v>115</v>
      </c>
      <c r="N790" s="20">
        <v>30</v>
      </c>
      <c r="O790" s="20">
        <v>791</v>
      </c>
      <c r="P790" s="23" t="str">
        <f>VLOOKUP(A790,'ИЗ ОСНОВЫ НОМЕНКЛАТУР'!D:E,2,0)</f>
        <v>Механизмы</v>
      </c>
      <c r="Q790" s="23" t="str">
        <f>VLOOKUP(A790,'ИЗ ОСНОВЫ НОМЕНКЛАТУР'!D:F,3,0)</f>
        <v>Направляющие шариковые</v>
      </c>
      <c r="R790" s="40">
        <f>VLOOKUP(A:A,'ИЗ ОСНОВЫ НОМЕНКЛАТУР'!D:G,4,0)</f>
        <v>913.85975609756099</v>
      </c>
      <c r="S790" s="12" t="str">
        <f>VLOOKUP(A:A,'ИЗ ОСНОВЫ НОМЕНКЛАТУР'!D:H,5,0)</f>
        <v>B</v>
      </c>
      <c r="T790" s="44">
        <f t="shared" si="147"/>
        <v>54831.585365853658</v>
      </c>
      <c r="U790" s="44">
        <f t="shared" si="148"/>
        <v>17363.335365853658</v>
      </c>
      <c r="V790" s="44">
        <f t="shared" si="149"/>
        <v>0</v>
      </c>
      <c r="W790" s="44">
        <f t="shared" si="150"/>
        <v>0</v>
      </c>
      <c r="X790" s="44">
        <f t="shared" si="151"/>
        <v>0</v>
      </c>
      <c r="Y790" s="44">
        <f t="shared" si="152"/>
        <v>0</v>
      </c>
      <c r="Z790" s="44">
        <f t="shared" si="153"/>
        <v>106921.59146341463</v>
      </c>
      <c r="AA790" s="44">
        <f t="shared" si="154"/>
        <v>411236.89024390245</v>
      </c>
      <c r="AB790" s="44">
        <f t="shared" si="155"/>
        <v>0</v>
      </c>
      <c r="AC790" s="44">
        <f t="shared" si="156"/>
        <v>105093.87195121951</v>
      </c>
      <c r="AD790" s="44">
        <f t="shared" si="157"/>
        <v>27415.792682926829</v>
      </c>
      <c r="AE790" s="12">
        <f t="shared" si="158"/>
        <v>722863.06707317079</v>
      </c>
    </row>
    <row r="791" spans="1:31" ht="12.6" hidden="1" customHeight="1" x14ac:dyDescent="0.2">
      <c r="A791" s="26" t="s">
        <v>3149</v>
      </c>
      <c r="B791" s="19"/>
      <c r="C791" s="19"/>
      <c r="D791" s="20"/>
      <c r="E791" s="21"/>
      <c r="F791" s="22"/>
      <c r="G791" s="21"/>
      <c r="H791" s="22"/>
      <c r="I791" s="20"/>
      <c r="J791" s="20"/>
      <c r="K791" s="20">
        <v>10</v>
      </c>
      <c r="L791" s="20"/>
      <c r="M791" s="20"/>
      <c r="N791" s="20"/>
      <c r="O791" s="20">
        <v>10</v>
      </c>
      <c r="P791" s="23" t="str">
        <f>VLOOKUP(A791,'ИЗ ОСНОВЫ НОМЕНКЛАТУР'!D:E,2,0)</f>
        <v>Механизмы</v>
      </c>
      <c r="Q791" s="23" t="str">
        <f>VLOOKUP(A791,'ИЗ ОСНОВЫ НОМЕНКЛАТУР'!D:F,3,0)</f>
        <v>Подъемные механизмы</v>
      </c>
      <c r="R791" s="40">
        <f>VLOOKUP(A:A,'ИЗ ОСНОВЫ НОМЕНКЛАТУР'!D:G,4,0)</f>
        <v>3442.7853846153844</v>
      </c>
      <c r="S791" s="12" t="str">
        <f>VLOOKUP(A:A,'ИЗ ОСНОВЫ НОМЕНКЛАТУР'!D:H,5,0)</f>
        <v>C</v>
      </c>
      <c r="T791" s="44">
        <f t="shared" si="147"/>
        <v>0</v>
      </c>
      <c r="U791" s="44">
        <f t="shared" si="148"/>
        <v>0</v>
      </c>
      <c r="V791" s="44">
        <f t="shared" si="149"/>
        <v>0</v>
      </c>
      <c r="W791" s="44">
        <f t="shared" si="150"/>
        <v>0</v>
      </c>
      <c r="X791" s="44">
        <f t="shared" si="151"/>
        <v>0</v>
      </c>
      <c r="Y791" s="44">
        <f t="shared" si="152"/>
        <v>0</v>
      </c>
      <c r="Z791" s="44">
        <f t="shared" si="153"/>
        <v>0</v>
      </c>
      <c r="AA791" s="44">
        <f t="shared" si="154"/>
        <v>34427.853846153841</v>
      </c>
      <c r="AB791" s="44">
        <f t="shared" si="155"/>
        <v>0</v>
      </c>
      <c r="AC791" s="44">
        <f t="shared" si="156"/>
        <v>0</v>
      </c>
      <c r="AD791" s="44">
        <f t="shared" si="157"/>
        <v>0</v>
      </c>
      <c r="AE791" s="12">
        <f t="shared" si="158"/>
        <v>34427.853846153841</v>
      </c>
    </row>
    <row r="792" spans="1:31" ht="12.6" hidden="1" customHeight="1" x14ac:dyDescent="0.2">
      <c r="A792" s="26" t="s">
        <v>3152</v>
      </c>
      <c r="B792" s="19"/>
      <c r="C792" s="19"/>
      <c r="D792" s="20"/>
      <c r="E792" s="21"/>
      <c r="F792" s="22"/>
      <c r="G792" s="21"/>
      <c r="H792" s="22"/>
      <c r="I792" s="20"/>
      <c r="J792" s="20"/>
      <c r="K792" s="20">
        <v>7</v>
      </c>
      <c r="L792" s="20"/>
      <c r="M792" s="20"/>
      <c r="N792" s="20"/>
      <c r="O792" s="20">
        <v>7</v>
      </c>
      <c r="P792" s="23" t="str">
        <f>VLOOKUP(A792,'ИЗ ОСНОВЫ НОМЕНКЛАТУР'!D:E,2,0)</f>
        <v>Механизмы</v>
      </c>
      <c r="Q792" s="23" t="str">
        <f>VLOOKUP(A792,'ИЗ ОСНОВЫ НОМЕНКЛАТУР'!D:F,3,0)</f>
        <v>Подъемные механизмы</v>
      </c>
      <c r="R792" s="40">
        <f>VLOOKUP(A:A,'ИЗ ОСНОВЫ НОМЕНКЛАТУР'!D:G,4,0)</f>
        <v>3442.7857142857142</v>
      </c>
      <c r="S792" s="12" t="str">
        <f>VLOOKUP(A:A,'ИЗ ОСНОВЫ НОМЕНКЛАТУР'!D:H,5,0)</f>
        <v>C</v>
      </c>
      <c r="T792" s="44">
        <f t="shared" si="147"/>
        <v>0</v>
      </c>
      <c r="U792" s="44">
        <f t="shared" si="148"/>
        <v>0</v>
      </c>
      <c r="V792" s="44">
        <f t="shared" si="149"/>
        <v>0</v>
      </c>
      <c r="W792" s="44">
        <f t="shared" si="150"/>
        <v>0</v>
      </c>
      <c r="X792" s="44">
        <f t="shared" si="151"/>
        <v>0</v>
      </c>
      <c r="Y792" s="44">
        <f t="shared" si="152"/>
        <v>0</v>
      </c>
      <c r="Z792" s="44">
        <f t="shared" si="153"/>
        <v>0</v>
      </c>
      <c r="AA792" s="44">
        <f t="shared" si="154"/>
        <v>24099.5</v>
      </c>
      <c r="AB792" s="44">
        <f t="shared" si="155"/>
        <v>0</v>
      </c>
      <c r="AC792" s="44">
        <f t="shared" si="156"/>
        <v>0</v>
      </c>
      <c r="AD792" s="44">
        <f t="shared" si="157"/>
        <v>0</v>
      </c>
      <c r="AE792" s="12">
        <f t="shared" si="158"/>
        <v>24099.5</v>
      </c>
    </row>
    <row r="793" spans="1:31" ht="12.6" hidden="1" customHeight="1" x14ac:dyDescent="0.2">
      <c r="A793" s="26" t="s">
        <v>3712</v>
      </c>
      <c r="B793" s="19"/>
      <c r="C793" s="19"/>
      <c r="D793" s="20"/>
      <c r="E793" s="21"/>
      <c r="F793" s="22"/>
      <c r="G793" s="21"/>
      <c r="H793" s="22"/>
      <c r="I793" s="20"/>
      <c r="J793" s="20"/>
      <c r="K793" s="20">
        <v>7</v>
      </c>
      <c r="L793" s="20"/>
      <c r="M793" s="20"/>
      <c r="N793" s="20"/>
      <c r="O793" s="20">
        <v>7</v>
      </c>
      <c r="P793" s="23" t="str">
        <f>VLOOKUP(A793,'ИЗ ОСНОВЫ НОМЕНКЛАТУР'!D:E,2,0)</f>
        <v>Аксессуары для шкафов</v>
      </c>
      <c r="Q793" s="23" t="str">
        <f>VLOOKUP(A793,'ИЗ ОСНОВЫ НОМЕНКЛАТУР'!D:F,3,0)</f>
        <v>Шкаф/шкаф-купе наполнение (бренд Aristo)</v>
      </c>
      <c r="R793" s="40">
        <f>VLOOKUP(A:A,'ИЗ ОСНОВЫ НОМЕНКЛАТУР'!D:G,4,0)</f>
        <v>6214.3899999999994</v>
      </c>
      <c r="S793" s="12" t="str">
        <f>VLOOKUP(A:A,'ИЗ ОСНОВЫ НОМЕНКЛАТУР'!D:H,5,0)</f>
        <v>C</v>
      </c>
      <c r="T793" s="44">
        <f t="shared" si="147"/>
        <v>0</v>
      </c>
      <c r="U793" s="44">
        <f t="shared" si="148"/>
        <v>0</v>
      </c>
      <c r="V793" s="44">
        <f t="shared" si="149"/>
        <v>0</v>
      </c>
      <c r="W793" s="44">
        <f t="shared" si="150"/>
        <v>0</v>
      </c>
      <c r="X793" s="44">
        <f t="shared" si="151"/>
        <v>0</v>
      </c>
      <c r="Y793" s="44">
        <f t="shared" si="152"/>
        <v>0</v>
      </c>
      <c r="Z793" s="44">
        <f t="shared" si="153"/>
        <v>0</v>
      </c>
      <c r="AA793" s="44">
        <f t="shared" si="154"/>
        <v>43500.729999999996</v>
      </c>
      <c r="AB793" s="44">
        <f t="shared" si="155"/>
        <v>0</v>
      </c>
      <c r="AC793" s="44">
        <f t="shared" si="156"/>
        <v>0</v>
      </c>
      <c r="AD793" s="44">
        <f t="shared" si="157"/>
        <v>0</v>
      </c>
      <c r="AE793" s="12">
        <f t="shared" si="158"/>
        <v>43500.729999999996</v>
      </c>
    </row>
    <row r="794" spans="1:31" ht="12.6" hidden="1" customHeight="1" x14ac:dyDescent="0.2">
      <c r="A794" s="26" t="s">
        <v>4325</v>
      </c>
      <c r="B794" s="19"/>
      <c r="C794" s="19"/>
      <c r="D794" s="20"/>
      <c r="E794" s="21"/>
      <c r="F794" s="22"/>
      <c r="G794" s="21"/>
      <c r="H794" s="22"/>
      <c r="I794" s="20"/>
      <c r="J794" s="20"/>
      <c r="K794" s="20">
        <v>10</v>
      </c>
      <c r="L794" s="20"/>
      <c r="M794" s="20"/>
      <c r="N794" s="20"/>
      <c r="O794" s="20">
        <v>10</v>
      </c>
      <c r="P794" s="23" t="str">
        <f>VLOOKUP(A794,'ИЗ ОСНОВЫ НОМЕНКЛАТУР'!D:E,2,0)</f>
        <v>Аксессуары для шкафов</v>
      </c>
      <c r="Q794" s="23" t="str">
        <f>VLOOKUP(A794,'ИЗ ОСНОВЫ НОМЕНКЛАТУР'!D:F,3,0)</f>
        <v>Шкаф/шкаф-купе наполнение (бренд Aristo)</v>
      </c>
      <c r="R794" s="40">
        <f>VLOOKUP(A:A,'ИЗ ОСНОВЫ НОМЕНКЛАТУР'!D:G,4,0)</f>
        <v>5956.3</v>
      </c>
      <c r="S794" s="12" t="str">
        <f>VLOOKUP(A:A,'ИЗ ОСНОВЫ НОМЕНКЛАТУР'!D:H,5,0)</f>
        <v>C</v>
      </c>
      <c r="T794" s="44">
        <f t="shared" si="147"/>
        <v>0</v>
      </c>
      <c r="U794" s="44">
        <f t="shared" si="148"/>
        <v>0</v>
      </c>
      <c r="V794" s="44">
        <f t="shared" si="149"/>
        <v>0</v>
      </c>
      <c r="W794" s="44">
        <f t="shared" si="150"/>
        <v>0</v>
      </c>
      <c r="X794" s="44">
        <f t="shared" si="151"/>
        <v>0</v>
      </c>
      <c r="Y794" s="44">
        <f t="shared" si="152"/>
        <v>0</v>
      </c>
      <c r="Z794" s="44">
        <f t="shared" si="153"/>
        <v>0</v>
      </c>
      <c r="AA794" s="44">
        <f t="shared" si="154"/>
        <v>59563</v>
      </c>
      <c r="AB794" s="44">
        <f t="shared" si="155"/>
        <v>0</v>
      </c>
      <c r="AC794" s="44">
        <f t="shared" si="156"/>
        <v>0</v>
      </c>
      <c r="AD794" s="44">
        <f t="shared" si="157"/>
        <v>0</v>
      </c>
      <c r="AE794" s="12">
        <f t="shared" si="158"/>
        <v>59563</v>
      </c>
    </row>
    <row r="795" spans="1:31" ht="12.6" hidden="1" customHeight="1" x14ac:dyDescent="0.2">
      <c r="A795" s="26" t="s">
        <v>4326</v>
      </c>
      <c r="B795" s="19"/>
      <c r="C795" s="19"/>
      <c r="D795" s="20"/>
      <c r="E795" s="21"/>
      <c r="F795" s="22"/>
      <c r="G795" s="21"/>
      <c r="H795" s="22"/>
      <c r="I795" s="20"/>
      <c r="J795" s="20"/>
      <c r="K795" s="20">
        <v>10</v>
      </c>
      <c r="L795" s="20"/>
      <c r="M795" s="20"/>
      <c r="N795" s="20"/>
      <c r="O795" s="20">
        <v>10</v>
      </c>
      <c r="P795" s="23" t="str">
        <f>VLOOKUP(A795,'ИЗ ОСНОВЫ НОМЕНКЛАТУР'!D:E,2,0)</f>
        <v>Аксессуары для шкафов</v>
      </c>
      <c r="Q795" s="23" t="str">
        <f>VLOOKUP(A795,'ИЗ ОСНОВЫ НОМЕНКЛАТУР'!D:F,3,0)</f>
        <v>Шкаф/шкаф-купе наполнение (бренд Aristo)</v>
      </c>
      <c r="R795" s="40">
        <f>VLOOKUP(A:A,'ИЗ ОСНОВЫ НОМЕНКЛАТУР'!D:G,4,0)</f>
        <v>5519.4</v>
      </c>
      <c r="S795" s="12" t="str">
        <f>VLOOKUP(A:A,'ИЗ ОСНОВЫ НОМЕНКЛАТУР'!D:H,5,0)</f>
        <v>C</v>
      </c>
      <c r="T795" s="44">
        <f t="shared" si="147"/>
        <v>0</v>
      </c>
      <c r="U795" s="44">
        <f t="shared" si="148"/>
        <v>0</v>
      </c>
      <c r="V795" s="44">
        <f t="shared" si="149"/>
        <v>0</v>
      </c>
      <c r="W795" s="44">
        <f t="shared" si="150"/>
        <v>0</v>
      </c>
      <c r="X795" s="44">
        <f t="shared" si="151"/>
        <v>0</v>
      </c>
      <c r="Y795" s="44">
        <f t="shared" si="152"/>
        <v>0</v>
      </c>
      <c r="Z795" s="44">
        <f t="shared" si="153"/>
        <v>0</v>
      </c>
      <c r="AA795" s="44">
        <f t="shared" si="154"/>
        <v>55194</v>
      </c>
      <c r="AB795" s="44">
        <f t="shared" si="155"/>
        <v>0</v>
      </c>
      <c r="AC795" s="44">
        <f t="shared" si="156"/>
        <v>0</v>
      </c>
      <c r="AD795" s="44">
        <f t="shared" si="157"/>
        <v>0</v>
      </c>
      <c r="AE795" s="12">
        <f t="shared" si="158"/>
        <v>55194</v>
      </c>
    </row>
    <row r="796" spans="1:31" ht="12.6" hidden="1" customHeight="1" x14ac:dyDescent="0.2">
      <c r="A796" s="26" t="s">
        <v>1247</v>
      </c>
      <c r="B796" s="19"/>
      <c r="C796" s="19"/>
      <c r="D796" s="20"/>
      <c r="E796" s="21"/>
      <c r="F796" s="22"/>
      <c r="G796" s="21"/>
      <c r="H796" s="22"/>
      <c r="I796" s="20"/>
      <c r="J796" s="20">
        <v>12</v>
      </c>
      <c r="K796" s="20"/>
      <c r="L796" s="20">
        <v>3</v>
      </c>
      <c r="M796" s="20">
        <v>7</v>
      </c>
      <c r="N796" s="20">
        <v>12</v>
      </c>
      <c r="O796" s="20">
        <v>34</v>
      </c>
      <c r="P796" s="23" t="str">
        <f>VLOOKUP(A796,'ИЗ ОСНОВЫ НОМЕНКЛАТУР'!D:E,2,0)</f>
        <v>Аксессуары для кухни</v>
      </c>
      <c r="Q796" s="23" t="str">
        <f>VLOOKUP(A796,'ИЗ ОСНОВЫ НОМЕНКЛАТУР'!D:F,3,0)</f>
        <v>Емкости для столовых приборов</v>
      </c>
      <c r="R796" s="40">
        <f>VLOOKUP(A:A,'ИЗ ОСНОВЫ НОМЕНКЛАТУР'!D:G,4,0)</f>
        <v>2185.9269736842107</v>
      </c>
      <c r="S796" s="12" t="str">
        <f>VLOOKUP(A:A,'ИЗ ОСНОВЫ НОМЕНКЛАТУР'!D:H,5,0)</f>
        <v>C</v>
      </c>
      <c r="T796" s="44">
        <f t="shared" si="147"/>
        <v>0</v>
      </c>
      <c r="U796" s="44">
        <f t="shared" si="148"/>
        <v>0</v>
      </c>
      <c r="V796" s="44">
        <f t="shared" si="149"/>
        <v>0</v>
      </c>
      <c r="W796" s="44">
        <f t="shared" si="150"/>
        <v>0</v>
      </c>
      <c r="X796" s="44">
        <f t="shared" si="151"/>
        <v>0</v>
      </c>
      <c r="Y796" s="44">
        <f t="shared" si="152"/>
        <v>0</v>
      </c>
      <c r="Z796" s="44">
        <f t="shared" si="153"/>
        <v>26231.123684210528</v>
      </c>
      <c r="AA796" s="44">
        <f t="shared" si="154"/>
        <v>0</v>
      </c>
      <c r="AB796" s="44">
        <f t="shared" si="155"/>
        <v>6557.780921052632</v>
      </c>
      <c r="AC796" s="44">
        <f t="shared" si="156"/>
        <v>15301.488815789475</v>
      </c>
      <c r="AD796" s="44">
        <f t="shared" si="157"/>
        <v>26231.123684210528</v>
      </c>
      <c r="AE796" s="12">
        <f t="shared" si="158"/>
        <v>74321.517105263163</v>
      </c>
    </row>
    <row r="797" spans="1:31" ht="12.6" hidden="1" customHeight="1" x14ac:dyDescent="0.2">
      <c r="A797" s="26" t="s">
        <v>1242</v>
      </c>
      <c r="B797" s="19"/>
      <c r="C797" s="19"/>
      <c r="D797" s="20"/>
      <c r="E797" s="21"/>
      <c r="F797" s="22"/>
      <c r="G797" s="21"/>
      <c r="H797" s="22"/>
      <c r="I797" s="20"/>
      <c r="J797" s="20">
        <v>7</v>
      </c>
      <c r="K797" s="20"/>
      <c r="L797" s="20"/>
      <c r="M797" s="20">
        <v>5</v>
      </c>
      <c r="N797" s="20"/>
      <c r="O797" s="20">
        <v>12</v>
      </c>
      <c r="P797" s="23" t="str">
        <f>VLOOKUP(A797,'ИЗ ОСНОВЫ НОМЕНКЛАТУР'!D:E,2,0)</f>
        <v>Аксессуары для кухни</v>
      </c>
      <c r="Q797" s="23" t="str">
        <f>VLOOKUP(A797,'ИЗ ОСНОВЫ НОМЕНКЛАТУР'!D:F,3,0)</f>
        <v>Емкости для столовых приборов</v>
      </c>
      <c r="R797" s="40">
        <f>VLOOKUP(A:A,'ИЗ ОСНОВЫ НОМЕНКЛАТУР'!D:G,4,0)</f>
        <v>2185.9266949152543</v>
      </c>
      <c r="S797" s="12" t="str">
        <f>VLOOKUP(A:A,'ИЗ ОСНОВЫ НОМЕНКЛАТУР'!D:H,5,0)</f>
        <v>C</v>
      </c>
      <c r="T797" s="44">
        <f t="shared" si="147"/>
        <v>0</v>
      </c>
      <c r="U797" s="44">
        <f t="shared" si="148"/>
        <v>0</v>
      </c>
      <c r="V797" s="44">
        <f t="shared" si="149"/>
        <v>0</v>
      </c>
      <c r="W797" s="44">
        <f t="shared" si="150"/>
        <v>0</v>
      </c>
      <c r="X797" s="44">
        <f t="shared" si="151"/>
        <v>0</v>
      </c>
      <c r="Y797" s="44">
        <f t="shared" si="152"/>
        <v>0</v>
      </c>
      <c r="Z797" s="44">
        <f t="shared" si="153"/>
        <v>15301.486864406779</v>
      </c>
      <c r="AA797" s="44">
        <f t="shared" si="154"/>
        <v>0</v>
      </c>
      <c r="AB797" s="44">
        <f t="shared" si="155"/>
        <v>0</v>
      </c>
      <c r="AC797" s="44">
        <f t="shared" si="156"/>
        <v>10929.633474576272</v>
      </c>
      <c r="AD797" s="44">
        <f t="shared" si="157"/>
        <v>0</v>
      </c>
      <c r="AE797" s="12">
        <f t="shared" si="158"/>
        <v>26231.120338983052</v>
      </c>
    </row>
    <row r="798" spans="1:31" ht="12.6" hidden="1" customHeight="1" x14ac:dyDescent="0.2">
      <c r="A798" s="26" t="s">
        <v>4327</v>
      </c>
      <c r="B798" s="19"/>
      <c r="C798" s="19"/>
      <c r="D798" s="20"/>
      <c r="E798" s="21"/>
      <c r="F798" s="22"/>
      <c r="G798" s="21"/>
      <c r="H798" s="22"/>
      <c r="I798" s="20"/>
      <c r="J798" s="20">
        <v>5</v>
      </c>
      <c r="K798" s="20"/>
      <c r="L798" s="20"/>
      <c r="M798" s="20"/>
      <c r="N798" s="20"/>
      <c r="O798" s="20">
        <v>5</v>
      </c>
      <c r="P798" s="23" t="str">
        <f>VLOOKUP(A798,'ИЗ ОСНОВЫ НОМЕНКЛАТУР'!D:E,2,0)</f>
        <v>Крепежные системы</v>
      </c>
      <c r="Q798" s="23" t="str">
        <f>VLOOKUP(A798,'ИЗ ОСНОВЫ НОМЕНКЛАТУР'!D:F,3,0)</f>
        <v>Крепежные пластины</v>
      </c>
      <c r="R798" s="40">
        <f>VLOOKUP(A:A,'ИЗ ОСНОВЫ НОМЕНКЛАТУР'!D:G,4,0)</f>
        <v>276.8</v>
      </c>
      <c r="S798" s="12" t="str">
        <f>VLOOKUP(A:A,'ИЗ ОСНОВЫ НОМЕНКЛАТУР'!D:H,5,0)</f>
        <v>C</v>
      </c>
      <c r="T798" s="44">
        <f t="shared" si="147"/>
        <v>0</v>
      </c>
      <c r="U798" s="44">
        <f t="shared" si="148"/>
        <v>0</v>
      </c>
      <c r="V798" s="44">
        <f t="shared" si="149"/>
        <v>0</v>
      </c>
      <c r="W798" s="44">
        <f t="shared" si="150"/>
        <v>0</v>
      </c>
      <c r="X798" s="44">
        <f t="shared" si="151"/>
        <v>0</v>
      </c>
      <c r="Y798" s="44">
        <f t="shared" si="152"/>
        <v>0</v>
      </c>
      <c r="Z798" s="44">
        <f t="shared" si="153"/>
        <v>1384</v>
      </c>
      <c r="AA798" s="44">
        <f t="shared" si="154"/>
        <v>0</v>
      </c>
      <c r="AB798" s="44">
        <f t="shared" si="155"/>
        <v>0</v>
      </c>
      <c r="AC798" s="44">
        <f t="shared" si="156"/>
        <v>0</v>
      </c>
      <c r="AD798" s="44">
        <f t="shared" si="157"/>
        <v>0</v>
      </c>
      <c r="AE798" s="12">
        <f t="shared" si="158"/>
        <v>1384</v>
      </c>
    </row>
    <row r="799" spans="1:31" ht="12.6" hidden="1" customHeight="1" x14ac:dyDescent="0.2">
      <c r="A799" s="26" t="s">
        <v>4328</v>
      </c>
      <c r="B799" s="19"/>
      <c r="C799" s="19"/>
      <c r="D799" s="20"/>
      <c r="E799" s="20">
        <v>1</v>
      </c>
      <c r="F799" s="20"/>
      <c r="G799" s="21"/>
      <c r="H799" s="22"/>
      <c r="I799" s="20"/>
      <c r="J799" s="20"/>
      <c r="K799" s="20"/>
      <c r="L799" s="20"/>
      <c r="M799" s="20"/>
      <c r="N799" s="20"/>
      <c r="O799" s="20">
        <v>1</v>
      </c>
      <c r="P799" s="23" t="str">
        <f>VLOOKUP(A799,'ИЗ ОСНОВЫ НОМЕНКЛАТУР'!D:E,2,0)</f>
        <v>Аксессуары для кухни</v>
      </c>
      <c r="Q799" s="23" t="str">
        <f>VLOOKUP(A799,'ИЗ ОСНОВЫ НОМЕНКЛАТУР'!D:F,3,0)</f>
        <v>Корзины встраиваемые выкатные</v>
      </c>
      <c r="R799" s="40">
        <f>VLOOKUP(A:A,'ИЗ ОСНОВЫ НОМЕНКЛАТУР'!D:G,4,0)</f>
        <v>18001.8</v>
      </c>
      <c r="S799" s="12" t="str">
        <f>VLOOKUP(A:A,'ИЗ ОСНОВЫ НОМЕНКЛАТУР'!D:H,5,0)</f>
        <v>C</v>
      </c>
      <c r="T799" s="44">
        <f t="shared" si="147"/>
        <v>0</v>
      </c>
      <c r="U799" s="44">
        <f t="shared" si="148"/>
        <v>18001.8</v>
      </c>
      <c r="V799" s="44">
        <f t="shared" si="149"/>
        <v>0</v>
      </c>
      <c r="W799" s="44">
        <f t="shared" si="150"/>
        <v>0</v>
      </c>
      <c r="X799" s="44">
        <f t="shared" si="151"/>
        <v>0</v>
      </c>
      <c r="Y799" s="44">
        <f t="shared" si="152"/>
        <v>0</v>
      </c>
      <c r="Z799" s="44">
        <f t="shared" si="153"/>
        <v>0</v>
      </c>
      <c r="AA799" s="44">
        <f t="shared" si="154"/>
        <v>0</v>
      </c>
      <c r="AB799" s="44">
        <f t="shared" si="155"/>
        <v>0</v>
      </c>
      <c r="AC799" s="44">
        <f t="shared" si="156"/>
        <v>0</v>
      </c>
      <c r="AD799" s="44">
        <f t="shared" si="157"/>
        <v>0</v>
      </c>
      <c r="AE799" s="12">
        <f t="shared" si="158"/>
        <v>18001.8</v>
      </c>
    </row>
    <row r="800" spans="1:31" ht="12.6" hidden="1" customHeight="1" x14ac:dyDescent="0.2">
      <c r="A800" s="26" t="s">
        <v>978</v>
      </c>
      <c r="B800" s="19"/>
      <c r="C800" s="19"/>
      <c r="D800" s="20"/>
      <c r="E800" s="21"/>
      <c r="F800" s="22"/>
      <c r="G800" s="21"/>
      <c r="H800" s="22"/>
      <c r="I800" s="20"/>
      <c r="J800" s="20">
        <v>2</v>
      </c>
      <c r="K800" s="20">
        <v>1</v>
      </c>
      <c r="L800" s="20"/>
      <c r="M800" s="20">
        <v>1</v>
      </c>
      <c r="N800" s="20"/>
      <c r="O800" s="20">
        <v>4</v>
      </c>
      <c r="P800" s="23" t="str">
        <f>VLOOKUP(A800,'ИЗ ОСНОВЫ НОМЕНКЛАТУР'!D:E,2,0)</f>
        <v>Аксессуары для кухни</v>
      </c>
      <c r="Q800" s="23" t="str">
        <f>VLOOKUP(A800,'ИЗ ОСНОВЫ НОМЕНКЛАТУР'!D:F,3,0)</f>
        <v>Корзины встраиваемые выкатные</v>
      </c>
      <c r="R800" s="40">
        <f>VLOOKUP(A:A,'ИЗ ОСНОВЫ НОМЕНКЛАТУР'!D:G,4,0)</f>
        <v>35000</v>
      </c>
      <c r="S800" s="12" t="str">
        <f>VLOOKUP(A:A,'ИЗ ОСНОВЫ НОМЕНКЛАТУР'!D:H,5,0)</f>
        <v>C</v>
      </c>
      <c r="T800" s="44">
        <f t="shared" si="147"/>
        <v>0</v>
      </c>
      <c r="U800" s="44">
        <f t="shared" si="148"/>
        <v>0</v>
      </c>
      <c r="V800" s="44">
        <f t="shared" si="149"/>
        <v>0</v>
      </c>
      <c r="W800" s="44">
        <f t="shared" si="150"/>
        <v>0</v>
      </c>
      <c r="X800" s="44">
        <f t="shared" si="151"/>
        <v>0</v>
      </c>
      <c r="Y800" s="44">
        <f t="shared" si="152"/>
        <v>0</v>
      </c>
      <c r="Z800" s="44">
        <f t="shared" si="153"/>
        <v>70000</v>
      </c>
      <c r="AA800" s="44">
        <f t="shared" si="154"/>
        <v>35000</v>
      </c>
      <c r="AB800" s="44">
        <f t="shared" si="155"/>
        <v>0</v>
      </c>
      <c r="AC800" s="44">
        <f t="shared" si="156"/>
        <v>35000</v>
      </c>
      <c r="AD800" s="44">
        <f t="shared" si="157"/>
        <v>0</v>
      </c>
      <c r="AE800" s="12">
        <f t="shared" si="158"/>
        <v>140000</v>
      </c>
    </row>
    <row r="801" spans="1:31" ht="12.6" hidden="1" customHeight="1" x14ac:dyDescent="0.2">
      <c r="A801" s="26" t="s">
        <v>3405</v>
      </c>
      <c r="B801" s="19"/>
      <c r="C801" s="19"/>
      <c r="D801" s="20"/>
      <c r="E801" s="21"/>
      <c r="F801" s="22"/>
      <c r="G801" s="21"/>
      <c r="H801" s="22"/>
      <c r="I801" s="20"/>
      <c r="J801" s="20"/>
      <c r="K801" s="20"/>
      <c r="L801" s="20">
        <v>3</v>
      </c>
      <c r="M801" s="20"/>
      <c r="N801" s="20"/>
      <c r="O801" s="20">
        <v>3</v>
      </c>
      <c r="P801" s="23" t="str">
        <f>VLOOKUP(A801,'ИЗ ОСНОВЫ НОМЕНКЛАТУР'!D:E,2,0)</f>
        <v>Инструменты и расходные материалы</v>
      </c>
      <c r="Q801" s="23" t="str">
        <f>VLOOKUP(A801,'ИЗ ОСНОВЫ НОМЕНКЛАТУР'!D:F,3,0)</f>
        <v>Электроинструменты</v>
      </c>
      <c r="R801" s="40">
        <f>VLOOKUP(A:A,'ИЗ ОСНОВЫ НОМЕНКЛАТУР'!D:G,4,0)</f>
        <v>1174.6600000000001</v>
      </c>
      <c r="S801" s="12" t="str">
        <f>VLOOKUP(A:A,'ИЗ ОСНОВЫ НОМЕНКЛАТУР'!D:H,5,0)</f>
        <v>C</v>
      </c>
      <c r="T801" s="44">
        <f t="shared" si="147"/>
        <v>0</v>
      </c>
      <c r="U801" s="44">
        <f t="shared" si="148"/>
        <v>0</v>
      </c>
      <c r="V801" s="44">
        <f t="shared" si="149"/>
        <v>0</v>
      </c>
      <c r="W801" s="44">
        <f t="shared" si="150"/>
        <v>0</v>
      </c>
      <c r="X801" s="44">
        <f t="shared" si="151"/>
        <v>0</v>
      </c>
      <c r="Y801" s="44">
        <f t="shared" si="152"/>
        <v>0</v>
      </c>
      <c r="Z801" s="44">
        <f t="shared" si="153"/>
        <v>0</v>
      </c>
      <c r="AA801" s="44">
        <f t="shared" si="154"/>
        <v>0</v>
      </c>
      <c r="AB801" s="44">
        <f t="shared" si="155"/>
        <v>3523.9800000000005</v>
      </c>
      <c r="AC801" s="44">
        <f t="shared" si="156"/>
        <v>0</v>
      </c>
      <c r="AD801" s="44">
        <f t="shared" si="157"/>
        <v>0</v>
      </c>
      <c r="AE801" s="12">
        <f t="shared" si="158"/>
        <v>3523.9800000000005</v>
      </c>
    </row>
    <row r="802" spans="1:31" ht="12.6" hidden="1" customHeight="1" x14ac:dyDescent="0.2">
      <c r="A802" s="26" t="s">
        <v>3535</v>
      </c>
      <c r="B802" s="19"/>
      <c r="C802" s="19"/>
      <c r="D802" s="20"/>
      <c r="E802" s="21"/>
      <c r="F802" s="22"/>
      <c r="G802" s="21"/>
      <c r="H802" s="22"/>
      <c r="I802" s="20"/>
      <c r="J802" s="20"/>
      <c r="K802" s="20"/>
      <c r="L802" s="20">
        <v>2</v>
      </c>
      <c r="M802" s="20"/>
      <c r="N802" s="20"/>
      <c r="O802" s="20">
        <v>2</v>
      </c>
      <c r="P802" s="23" t="str">
        <f>VLOOKUP(A802,'ИЗ ОСНОВЫ НОМЕНКЛАТУР'!D:E,2,0)</f>
        <v>Инструменты и расходные материалы</v>
      </c>
      <c r="Q802" s="23" t="str">
        <f>VLOOKUP(A802,'ИЗ ОСНОВЫ НОМЕНКЛАТУР'!D:F,3,0)</f>
        <v>Насадки, сверла</v>
      </c>
      <c r="R802" s="40">
        <f>VLOOKUP(A:A,'ИЗ ОСНОВЫ НОМЕНКЛАТУР'!D:G,4,0)</f>
        <v>789.01071428571424</v>
      </c>
      <c r="S802" s="12" t="str">
        <f>VLOOKUP(A:A,'ИЗ ОСНОВЫ НОМЕНКЛАТУР'!D:H,5,0)</f>
        <v>C</v>
      </c>
      <c r="T802" s="44">
        <f t="shared" si="147"/>
        <v>0</v>
      </c>
      <c r="U802" s="44">
        <f t="shared" si="148"/>
        <v>0</v>
      </c>
      <c r="V802" s="44">
        <f t="shared" si="149"/>
        <v>0</v>
      </c>
      <c r="W802" s="44">
        <f t="shared" si="150"/>
        <v>0</v>
      </c>
      <c r="X802" s="44">
        <f t="shared" si="151"/>
        <v>0</v>
      </c>
      <c r="Y802" s="44">
        <f t="shared" si="152"/>
        <v>0</v>
      </c>
      <c r="Z802" s="44">
        <f t="shared" si="153"/>
        <v>0</v>
      </c>
      <c r="AA802" s="44">
        <f t="shared" si="154"/>
        <v>0</v>
      </c>
      <c r="AB802" s="44">
        <f t="shared" si="155"/>
        <v>1578.0214285714285</v>
      </c>
      <c r="AC802" s="44">
        <f t="shared" si="156"/>
        <v>0</v>
      </c>
      <c r="AD802" s="44">
        <f t="shared" si="157"/>
        <v>0</v>
      </c>
      <c r="AE802" s="12">
        <f t="shared" si="158"/>
        <v>1578.0214285714285</v>
      </c>
    </row>
    <row r="803" spans="1:31" ht="12.6" hidden="1" customHeight="1" x14ac:dyDescent="0.2">
      <c r="A803" s="26" t="s">
        <v>4329</v>
      </c>
      <c r="B803" s="19"/>
      <c r="C803" s="19"/>
      <c r="D803" s="20"/>
      <c r="E803" s="21"/>
      <c r="F803" s="22"/>
      <c r="G803" s="21"/>
      <c r="H803" s="22"/>
      <c r="I803" s="20"/>
      <c r="J803" s="20"/>
      <c r="K803" s="20"/>
      <c r="L803" s="20"/>
      <c r="M803" s="20"/>
      <c r="N803" s="20">
        <v>1</v>
      </c>
      <c r="O803" s="20">
        <v>1</v>
      </c>
      <c r="P803" s="23" t="str">
        <f>VLOOKUP(A803,'ИЗ ОСНОВЫ НОМЕНКЛАТУР'!D:E,2,0)</f>
        <v>Инструменты и расходные материалы</v>
      </c>
      <c r="Q803" s="23" t="str">
        <f>VLOOKUP(A803,'ИЗ ОСНОВЫ НОМЕНКЛАТУР'!D:F,3,0)</f>
        <v>Насадки, сверла</v>
      </c>
      <c r="R803" s="40">
        <f>VLOOKUP(A:A,'ИЗ ОСНОВЫ НОМЕНКЛАТУР'!D:G,4,0)</f>
        <v>22064</v>
      </c>
      <c r="S803" s="12" t="str">
        <f>VLOOKUP(A:A,'ИЗ ОСНОВЫ НОМЕНКЛАТУР'!D:H,5,0)</f>
        <v>C</v>
      </c>
      <c r="T803" s="44">
        <f t="shared" si="147"/>
        <v>0</v>
      </c>
      <c r="U803" s="44">
        <f t="shared" si="148"/>
        <v>0</v>
      </c>
      <c r="V803" s="44">
        <f t="shared" si="149"/>
        <v>0</v>
      </c>
      <c r="W803" s="44">
        <f t="shared" si="150"/>
        <v>0</v>
      </c>
      <c r="X803" s="44">
        <f t="shared" si="151"/>
        <v>0</v>
      </c>
      <c r="Y803" s="44">
        <f t="shared" si="152"/>
        <v>0</v>
      </c>
      <c r="Z803" s="44">
        <f t="shared" si="153"/>
        <v>0</v>
      </c>
      <c r="AA803" s="44">
        <f t="shared" si="154"/>
        <v>0</v>
      </c>
      <c r="AB803" s="44">
        <f t="shared" si="155"/>
        <v>0</v>
      </c>
      <c r="AC803" s="44">
        <f t="shared" si="156"/>
        <v>0</v>
      </c>
      <c r="AD803" s="44">
        <f t="shared" si="157"/>
        <v>22064</v>
      </c>
      <c r="AE803" s="12">
        <f t="shared" si="158"/>
        <v>22064</v>
      </c>
    </row>
    <row r="804" spans="1:31" ht="12.6" hidden="1" customHeight="1" x14ac:dyDescent="0.2">
      <c r="A804" s="26" t="s">
        <v>4330</v>
      </c>
      <c r="B804" s="19"/>
      <c r="C804" s="19"/>
      <c r="D804" s="20"/>
      <c r="E804" s="21"/>
      <c r="F804" s="22"/>
      <c r="G804" s="21"/>
      <c r="H804" s="22"/>
      <c r="I804" s="20"/>
      <c r="J804" s="20"/>
      <c r="K804" s="20"/>
      <c r="L804" s="20"/>
      <c r="M804" s="20"/>
      <c r="N804" s="20">
        <v>1</v>
      </c>
      <c r="O804" s="20">
        <v>1</v>
      </c>
      <c r="P804" s="23" t="str">
        <f>VLOOKUP(A804,'ИЗ ОСНОВЫ НОМЕНКЛАТУР'!D:E,2,0)</f>
        <v>Инструменты и расходные материалы</v>
      </c>
      <c r="Q804" s="23" t="str">
        <f>VLOOKUP(A804,'ИЗ ОСНОВЫ НОМЕНКЛАТУР'!D:F,3,0)</f>
        <v>Насадки, сверла</v>
      </c>
      <c r="R804" s="40">
        <f>VLOOKUP(A:A,'ИЗ ОСНОВЫ НОМЕНКЛАТУР'!D:G,4,0)</f>
        <v>26996</v>
      </c>
      <c r="S804" s="12" t="str">
        <f>VLOOKUP(A:A,'ИЗ ОСНОВЫ НОМЕНКЛАТУР'!D:H,5,0)</f>
        <v>C</v>
      </c>
      <c r="T804" s="44">
        <f t="shared" si="147"/>
        <v>0</v>
      </c>
      <c r="U804" s="44">
        <f t="shared" si="148"/>
        <v>0</v>
      </c>
      <c r="V804" s="44">
        <f t="shared" si="149"/>
        <v>0</v>
      </c>
      <c r="W804" s="44">
        <f t="shared" si="150"/>
        <v>0</v>
      </c>
      <c r="X804" s="44">
        <f t="shared" si="151"/>
        <v>0</v>
      </c>
      <c r="Y804" s="44">
        <f t="shared" si="152"/>
        <v>0</v>
      </c>
      <c r="Z804" s="44">
        <f t="shared" si="153"/>
        <v>0</v>
      </c>
      <c r="AA804" s="44">
        <f t="shared" si="154"/>
        <v>0</v>
      </c>
      <c r="AB804" s="44">
        <f t="shared" si="155"/>
        <v>0</v>
      </c>
      <c r="AC804" s="44">
        <f t="shared" si="156"/>
        <v>0</v>
      </c>
      <c r="AD804" s="44">
        <f t="shared" si="157"/>
        <v>26996</v>
      </c>
      <c r="AE804" s="12">
        <f t="shared" si="158"/>
        <v>26996</v>
      </c>
    </row>
    <row r="805" spans="1:31" ht="12.6" hidden="1" customHeight="1" x14ac:dyDescent="0.2">
      <c r="A805" s="26" t="s">
        <v>4331</v>
      </c>
      <c r="B805" s="19"/>
      <c r="C805" s="19"/>
      <c r="D805" s="20"/>
      <c r="E805" s="21"/>
      <c r="F805" s="22"/>
      <c r="G805" s="21"/>
      <c r="H805" s="22"/>
      <c r="I805" s="20"/>
      <c r="J805" s="20"/>
      <c r="K805" s="20"/>
      <c r="L805" s="20"/>
      <c r="M805" s="20"/>
      <c r="N805" s="20">
        <v>7</v>
      </c>
      <c r="O805" s="20">
        <v>7</v>
      </c>
      <c r="P805" s="23" t="str">
        <f>VLOOKUP(A805,'ИЗ ОСНОВЫ НОМЕНКЛАТУР'!D:E,2,0)</f>
        <v>Освещение</v>
      </c>
      <c r="Q805" s="23" t="str">
        <f>VLOOKUP(A805,'ИЗ ОСНОВЫ НОМЕНКЛАТУР'!D:F,3,0)</f>
        <v>Элементы питания</v>
      </c>
      <c r="R805" s="40">
        <f>VLOOKUP(A:A,'ИЗ ОСНОВЫ НОМЕНКЛАТУР'!D:G,4,0)</f>
        <v>5829</v>
      </c>
      <c r="S805" s="12" t="str">
        <f>VLOOKUP(A:A,'ИЗ ОСНОВЫ НОМЕНКЛАТУР'!D:H,5,0)</f>
        <v>C</v>
      </c>
      <c r="T805" s="44">
        <f t="shared" si="147"/>
        <v>0</v>
      </c>
      <c r="U805" s="44">
        <f t="shared" si="148"/>
        <v>0</v>
      </c>
      <c r="V805" s="44">
        <f t="shared" si="149"/>
        <v>0</v>
      </c>
      <c r="W805" s="44">
        <f t="shared" si="150"/>
        <v>0</v>
      </c>
      <c r="X805" s="44">
        <f t="shared" si="151"/>
        <v>0</v>
      </c>
      <c r="Y805" s="44">
        <f t="shared" si="152"/>
        <v>0</v>
      </c>
      <c r="Z805" s="44">
        <f t="shared" si="153"/>
        <v>0</v>
      </c>
      <c r="AA805" s="44">
        <f t="shared" si="154"/>
        <v>0</v>
      </c>
      <c r="AB805" s="44">
        <f t="shared" si="155"/>
        <v>0</v>
      </c>
      <c r="AC805" s="44">
        <f t="shared" si="156"/>
        <v>0</v>
      </c>
      <c r="AD805" s="44">
        <f t="shared" si="157"/>
        <v>40803</v>
      </c>
      <c r="AE805" s="12">
        <f t="shared" si="158"/>
        <v>40803</v>
      </c>
    </row>
    <row r="806" spans="1:31" ht="12.6" hidden="1" customHeight="1" x14ac:dyDescent="0.2">
      <c r="A806" s="26" t="s">
        <v>4154</v>
      </c>
      <c r="B806" s="19"/>
      <c r="C806" s="19"/>
      <c r="D806" s="20"/>
      <c r="E806" s="21"/>
      <c r="F806" s="22"/>
      <c r="G806" s="21"/>
      <c r="H806" s="22"/>
      <c r="I806" s="20"/>
      <c r="J806" s="20"/>
      <c r="K806" s="20"/>
      <c r="L806" s="20"/>
      <c r="M806" s="20"/>
      <c r="N806" s="20">
        <v>7</v>
      </c>
      <c r="O806" s="20">
        <v>7</v>
      </c>
      <c r="P806" s="23" t="str">
        <f>VLOOKUP(A806,'ИЗ ОСНОВЫ НОМЕНКЛАТУР'!D:E,2,0)</f>
        <v>Освещение</v>
      </c>
      <c r="Q806" s="23" t="str">
        <f>VLOOKUP(A806,'ИЗ ОСНОВЫ НОМЕНКЛАТУР'!D:F,3,0)</f>
        <v>Элементы питания</v>
      </c>
      <c r="R806" s="40">
        <f>VLOOKUP(A:A,'ИЗ ОСНОВЫ НОМЕНКЛАТУР'!D:G,4,0)</f>
        <v>4080</v>
      </c>
      <c r="S806" s="12" t="str">
        <f>VLOOKUP(A:A,'ИЗ ОСНОВЫ НОМЕНКЛАТУР'!D:H,5,0)</f>
        <v>C</v>
      </c>
      <c r="T806" s="44">
        <f t="shared" si="147"/>
        <v>0</v>
      </c>
      <c r="U806" s="44">
        <f t="shared" si="148"/>
        <v>0</v>
      </c>
      <c r="V806" s="44">
        <f t="shared" si="149"/>
        <v>0</v>
      </c>
      <c r="W806" s="44">
        <f t="shared" si="150"/>
        <v>0</v>
      </c>
      <c r="X806" s="44">
        <f t="shared" si="151"/>
        <v>0</v>
      </c>
      <c r="Y806" s="44">
        <f t="shared" si="152"/>
        <v>0</v>
      </c>
      <c r="Z806" s="44">
        <f t="shared" si="153"/>
        <v>0</v>
      </c>
      <c r="AA806" s="44">
        <f t="shared" si="154"/>
        <v>0</v>
      </c>
      <c r="AB806" s="44">
        <f t="shared" si="155"/>
        <v>0</v>
      </c>
      <c r="AC806" s="44">
        <f t="shared" si="156"/>
        <v>0</v>
      </c>
      <c r="AD806" s="44">
        <f t="shared" si="157"/>
        <v>28560</v>
      </c>
      <c r="AE806" s="12">
        <f t="shared" si="158"/>
        <v>28560</v>
      </c>
    </row>
    <row r="807" spans="1:31" ht="12.6" hidden="1" customHeight="1" x14ac:dyDescent="0.2">
      <c r="A807" s="26" t="s">
        <v>4153</v>
      </c>
      <c r="B807" s="19"/>
      <c r="C807" s="19"/>
      <c r="D807" s="20"/>
      <c r="E807" s="21"/>
      <c r="F807" s="22"/>
      <c r="G807" s="21"/>
      <c r="H807" s="22"/>
      <c r="I807" s="20"/>
      <c r="J807" s="20"/>
      <c r="K807" s="20"/>
      <c r="L807" s="20"/>
      <c r="M807" s="20"/>
      <c r="N807" s="20">
        <v>6</v>
      </c>
      <c r="O807" s="20">
        <v>6</v>
      </c>
      <c r="P807" s="23" t="str">
        <f>VLOOKUP(A807,'ИЗ ОСНОВЫ НОМЕНКЛАТУР'!D:E,2,0)</f>
        <v>Освещение</v>
      </c>
      <c r="Q807" s="23" t="str">
        <f>VLOOKUP(A807,'ИЗ ОСНОВЫ НОМЕНКЛАТУР'!D:F,3,0)</f>
        <v>Элементы питания</v>
      </c>
      <c r="R807" s="40">
        <f>VLOOKUP(A:A,'ИЗ ОСНОВЫ НОМЕНКЛАТУР'!D:G,4,0)</f>
        <v>4761</v>
      </c>
      <c r="S807" s="12" t="str">
        <f>VLOOKUP(A:A,'ИЗ ОСНОВЫ НОМЕНКЛАТУР'!D:H,5,0)</f>
        <v>C</v>
      </c>
      <c r="T807" s="44">
        <f t="shared" si="147"/>
        <v>0</v>
      </c>
      <c r="U807" s="44">
        <f t="shared" si="148"/>
        <v>0</v>
      </c>
      <c r="V807" s="44">
        <f t="shared" si="149"/>
        <v>0</v>
      </c>
      <c r="W807" s="44">
        <f t="shared" si="150"/>
        <v>0</v>
      </c>
      <c r="X807" s="44">
        <f t="shared" si="151"/>
        <v>0</v>
      </c>
      <c r="Y807" s="44">
        <f t="shared" si="152"/>
        <v>0</v>
      </c>
      <c r="Z807" s="44">
        <f t="shared" si="153"/>
        <v>0</v>
      </c>
      <c r="AA807" s="44">
        <f t="shared" si="154"/>
        <v>0</v>
      </c>
      <c r="AB807" s="44">
        <f t="shared" si="155"/>
        <v>0</v>
      </c>
      <c r="AC807" s="44">
        <f t="shared" si="156"/>
        <v>0</v>
      </c>
      <c r="AD807" s="44">
        <f t="shared" si="157"/>
        <v>28566</v>
      </c>
      <c r="AE807" s="12">
        <f t="shared" si="158"/>
        <v>28566</v>
      </c>
    </row>
    <row r="808" spans="1:31" ht="12.6" hidden="1" customHeight="1" x14ac:dyDescent="0.2">
      <c r="A808" s="26" t="s">
        <v>3123</v>
      </c>
      <c r="B808" s="19"/>
      <c r="C808" s="19"/>
      <c r="D808" s="20"/>
      <c r="E808" s="21"/>
      <c r="F808" s="22"/>
      <c r="G808" s="21"/>
      <c r="H808" s="22"/>
      <c r="I808" s="20"/>
      <c r="J808" s="20">
        <v>143</v>
      </c>
      <c r="K808" s="20"/>
      <c r="L808" s="20"/>
      <c r="M808" s="20"/>
      <c r="N808" s="20">
        <v>82</v>
      </c>
      <c r="O808" s="20">
        <v>225</v>
      </c>
      <c r="P808" s="23" t="str">
        <f>VLOOKUP(A808,'ИЗ ОСНОВЫ НОМЕНКЛАТУР'!D:E,2,0)</f>
        <v>Механизмы</v>
      </c>
      <c r="Q808" s="23" t="str">
        <f>VLOOKUP(A808,'ИЗ ОСНОВЫ НОМЕНКЛАТУР'!D:F,3,0)</f>
        <v>Подъемные механизмы</v>
      </c>
      <c r="R808" s="40">
        <f>VLOOKUP(A:A,'ИЗ ОСНОВЫ НОМЕНКЛАТУР'!D:G,4,0)</f>
        <v>268.23285714285714</v>
      </c>
      <c r="S808" s="12" t="str">
        <f>VLOOKUP(A:A,'ИЗ ОСНОВЫ НОМЕНКЛАТУР'!D:H,5,0)</f>
        <v>C</v>
      </c>
      <c r="T808" s="44">
        <f t="shared" si="147"/>
        <v>0</v>
      </c>
      <c r="U808" s="44">
        <f t="shared" si="148"/>
        <v>0</v>
      </c>
      <c r="V808" s="44">
        <f t="shared" si="149"/>
        <v>0</v>
      </c>
      <c r="W808" s="44">
        <f t="shared" si="150"/>
        <v>0</v>
      </c>
      <c r="X808" s="44">
        <f t="shared" si="151"/>
        <v>0</v>
      </c>
      <c r="Y808" s="44">
        <f t="shared" si="152"/>
        <v>0</v>
      </c>
      <c r="Z808" s="44">
        <f t="shared" si="153"/>
        <v>38357.298571428568</v>
      </c>
      <c r="AA808" s="44">
        <f t="shared" si="154"/>
        <v>0</v>
      </c>
      <c r="AB808" s="44">
        <f t="shared" si="155"/>
        <v>0</v>
      </c>
      <c r="AC808" s="44">
        <f t="shared" si="156"/>
        <v>0</v>
      </c>
      <c r="AD808" s="44">
        <f t="shared" si="157"/>
        <v>21995.094285714287</v>
      </c>
      <c r="AE808" s="12">
        <f t="shared" si="158"/>
        <v>60352.392857142855</v>
      </c>
    </row>
    <row r="809" spans="1:31" ht="12.6" hidden="1" customHeight="1" x14ac:dyDescent="0.2">
      <c r="A809" s="26" t="s">
        <v>3103</v>
      </c>
      <c r="B809" s="19"/>
      <c r="C809" s="19"/>
      <c r="D809" s="20"/>
      <c r="E809" s="21"/>
      <c r="F809" s="22"/>
      <c r="G809" s="21"/>
      <c r="H809" s="22"/>
      <c r="I809" s="20">
        <v>13800</v>
      </c>
      <c r="J809" s="20">
        <v>358</v>
      </c>
      <c r="K809" s="20">
        <v>1000</v>
      </c>
      <c r="L809" s="20"/>
      <c r="M809" s="20"/>
      <c r="N809" s="20">
        <v>192</v>
      </c>
      <c r="O809" s="20">
        <v>15350</v>
      </c>
      <c r="P809" s="23" t="str">
        <f>VLOOKUP(A809,'ИЗ ОСНОВЫ НОМЕНКЛАТУР'!D:E,2,0)</f>
        <v>Механизмы</v>
      </c>
      <c r="Q809" s="23" t="str">
        <f>VLOOKUP(A809,'ИЗ ОСНОВЫ НОМЕНКЛАТУР'!D:F,3,0)</f>
        <v>Подъемные механизмы</v>
      </c>
      <c r="R809" s="40">
        <f>VLOOKUP(A:A,'ИЗ ОСНОВЫ НОМЕНКЛАТУР'!D:G,4,0)</f>
        <v>115.63379551820728</v>
      </c>
      <c r="S809" s="12" t="str">
        <f>VLOOKUP(A:A,'ИЗ ОСНОВЫ НОМЕНКЛАТУР'!D:H,5,0)</f>
        <v>B</v>
      </c>
      <c r="T809" s="44">
        <f t="shared" si="147"/>
        <v>0</v>
      </c>
      <c r="U809" s="44">
        <f t="shared" si="148"/>
        <v>0</v>
      </c>
      <c r="V809" s="44">
        <f t="shared" si="149"/>
        <v>0</v>
      </c>
      <c r="W809" s="44">
        <f t="shared" si="150"/>
        <v>0</v>
      </c>
      <c r="X809" s="44">
        <f t="shared" si="151"/>
        <v>0</v>
      </c>
      <c r="Y809" s="44">
        <f t="shared" si="152"/>
        <v>1595746.3781512605</v>
      </c>
      <c r="Z809" s="44">
        <f t="shared" si="153"/>
        <v>41396.898795518209</v>
      </c>
      <c r="AA809" s="44">
        <f t="shared" si="154"/>
        <v>115633.79551820728</v>
      </c>
      <c r="AB809" s="44">
        <f t="shared" si="155"/>
        <v>0</v>
      </c>
      <c r="AC809" s="44">
        <f t="shared" si="156"/>
        <v>0</v>
      </c>
      <c r="AD809" s="44">
        <f t="shared" si="157"/>
        <v>22201.688739495796</v>
      </c>
      <c r="AE809" s="12">
        <f t="shared" si="158"/>
        <v>1774978.7612044821</v>
      </c>
    </row>
    <row r="810" spans="1:31" ht="12.6" hidden="1" customHeight="1" x14ac:dyDescent="0.2">
      <c r="A810" s="26" t="s">
        <v>3101</v>
      </c>
      <c r="B810" s="19"/>
      <c r="C810" s="19"/>
      <c r="D810" s="20"/>
      <c r="E810" s="21"/>
      <c r="F810" s="22"/>
      <c r="G810" s="21"/>
      <c r="H810" s="22"/>
      <c r="I810" s="20">
        <v>1200</v>
      </c>
      <c r="J810" s="20">
        <v>440</v>
      </c>
      <c r="K810" s="20">
        <v>1000</v>
      </c>
      <c r="L810" s="20"/>
      <c r="M810" s="20"/>
      <c r="N810" s="20">
        <v>198</v>
      </c>
      <c r="O810" s="20">
        <v>2838</v>
      </c>
      <c r="P810" s="23" t="str">
        <f>VLOOKUP(A810,'ИЗ ОСНОВЫ НОМЕНКЛАТУР'!D:E,2,0)</f>
        <v>Механизмы</v>
      </c>
      <c r="Q810" s="23" t="str">
        <f>VLOOKUP(A810,'ИЗ ОСНОВЫ НОМЕНКЛАТУР'!D:F,3,0)</f>
        <v>Подъемные механизмы</v>
      </c>
      <c r="R810" s="40">
        <f>VLOOKUP(A:A,'ИЗ ОСНОВЫ НОМЕНКЛАТУР'!D:G,4,0)</f>
        <v>115.32504907306435</v>
      </c>
      <c r="S810" s="12" t="str">
        <f>VLOOKUP(A:A,'ИЗ ОСНОВЫ НОМЕНКЛАТУР'!D:H,5,0)</f>
        <v>B</v>
      </c>
      <c r="T810" s="44">
        <f t="shared" si="147"/>
        <v>0</v>
      </c>
      <c r="U810" s="44">
        <f t="shared" si="148"/>
        <v>0</v>
      </c>
      <c r="V810" s="44">
        <f t="shared" si="149"/>
        <v>0</v>
      </c>
      <c r="W810" s="44">
        <f t="shared" si="150"/>
        <v>0</v>
      </c>
      <c r="X810" s="44">
        <f t="shared" si="151"/>
        <v>0</v>
      </c>
      <c r="Y810" s="44">
        <f t="shared" si="152"/>
        <v>138390.05888767721</v>
      </c>
      <c r="Z810" s="44">
        <f t="shared" si="153"/>
        <v>50743.02159214831</v>
      </c>
      <c r="AA810" s="44">
        <f t="shared" si="154"/>
        <v>115325.04907306435</v>
      </c>
      <c r="AB810" s="44">
        <f t="shared" si="155"/>
        <v>0</v>
      </c>
      <c r="AC810" s="44">
        <f t="shared" si="156"/>
        <v>0</v>
      </c>
      <c r="AD810" s="44">
        <f t="shared" si="157"/>
        <v>22834.359716466741</v>
      </c>
      <c r="AE810" s="12">
        <f t="shared" si="158"/>
        <v>327292.48926935659</v>
      </c>
    </row>
    <row r="811" spans="1:31" ht="12.6" hidden="1" customHeight="1" x14ac:dyDescent="0.2">
      <c r="A811" s="26" t="s">
        <v>3102</v>
      </c>
      <c r="B811" s="19"/>
      <c r="C811" s="19"/>
      <c r="D811" s="20"/>
      <c r="E811" s="21"/>
      <c r="F811" s="22"/>
      <c r="G811" s="21"/>
      <c r="H811" s="22"/>
      <c r="I811" s="20"/>
      <c r="J811" s="20">
        <v>127</v>
      </c>
      <c r="K811" s="20"/>
      <c r="L811" s="20"/>
      <c r="M811" s="20"/>
      <c r="N811" s="20">
        <v>24</v>
      </c>
      <c r="O811" s="20">
        <v>151</v>
      </c>
      <c r="P811" s="23" t="str">
        <f>VLOOKUP(A811,'ИЗ ОСНОВЫ НОМЕНКЛАТУР'!D:E,2,0)</f>
        <v>Механизмы</v>
      </c>
      <c r="Q811" s="23" t="str">
        <f>VLOOKUP(A811,'ИЗ ОСНОВЫ НОМЕНКЛАТУР'!D:F,3,0)</f>
        <v>Подъемные механизмы</v>
      </c>
      <c r="R811" s="40">
        <f>VLOOKUP(A:A,'ИЗ ОСНОВЫ НОМЕНКЛАТУР'!D:G,4,0)</f>
        <v>486.79758169934638</v>
      </c>
      <c r="S811" s="12" t="str">
        <f>VLOOKUP(A:A,'ИЗ ОСНОВЫ НОМЕНКЛАТУР'!D:H,5,0)</f>
        <v>B</v>
      </c>
      <c r="T811" s="44">
        <f t="shared" si="147"/>
        <v>0</v>
      </c>
      <c r="U811" s="44">
        <f t="shared" si="148"/>
        <v>0</v>
      </c>
      <c r="V811" s="44">
        <f t="shared" si="149"/>
        <v>0</v>
      </c>
      <c r="W811" s="44">
        <f t="shared" si="150"/>
        <v>0</v>
      </c>
      <c r="X811" s="44">
        <f t="shared" si="151"/>
        <v>0</v>
      </c>
      <c r="Y811" s="44">
        <f t="shared" si="152"/>
        <v>0</v>
      </c>
      <c r="Z811" s="44">
        <f t="shared" si="153"/>
        <v>61823.292875816987</v>
      </c>
      <c r="AA811" s="44">
        <f t="shared" si="154"/>
        <v>0</v>
      </c>
      <c r="AB811" s="44">
        <f t="shared" si="155"/>
        <v>0</v>
      </c>
      <c r="AC811" s="44">
        <f t="shared" si="156"/>
        <v>0</v>
      </c>
      <c r="AD811" s="44">
        <f t="shared" si="157"/>
        <v>11683.141960784313</v>
      </c>
      <c r="AE811" s="12">
        <f t="shared" si="158"/>
        <v>73506.4348366013</v>
      </c>
    </row>
    <row r="812" spans="1:31" ht="12.6" hidden="1" customHeight="1" x14ac:dyDescent="0.2">
      <c r="A812" s="26" t="s">
        <v>4147</v>
      </c>
      <c r="B812" s="19"/>
      <c r="C812" s="19"/>
      <c r="D812" s="20"/>
      <c r="E812" s="21"/>
      <c r="F812" s="22"/>
      <c r="G812" s="21"/>
      <c r="H812" s="22"/>
      <c r="I812" s="20"/>
      <c r="J812" s="20">
        <v>17</v>
      </c>
      <c r="K812" s="20"/>
      <c r="L812" s="20"/>
      <c r="M812" s="20"/>
      <c r="N812" s="20"/>
      <c r="O812" s="20">
        <v>17</v>
      </c>
      <c r="P812" s="23" t="str">
        <f>VLOOKUP(A812,'ИЗ ОСНОВЫ НОМЕНКЛАТУР'!D:E,2,0)</f>
        <v>Освещение</v>
      </c>
      <c r="Q812" s="23" t="str">
        <f>VLOOKUP(A812,'ИЗ ОСНОВЫ НОМЕНКЛАТУР'!D:F,3,0)</f>
        <v>Элементы питания</v>
      </c>
      <c r="R812" s="40">
        <f>VLOOKUP(A:A,'ИЗ ОСНОВЫ НОМЕНКЛАТУР'!D:G,4,0)</f>
        <v>722</v>
      </c>
      <c r="S812" s="12" t="str">
        <f>VLOOKUP(A:A,'ИЗ ОСНОВЫ НОМЕНКЛАТУР'!D:H,5,0)</f>
        <v>A</v>
      </c>
      <c r="T812" s="44">
        <f t="shared" si="147"/>
        <v>0</v>
      </c>
      <c r="U812" s="44">
        <f t="shared" si="148"/>
        <v>0</v>
      </c>
      <c r="V812" s="44">
        <f t="shared" si="149"/>
        <v>0</v>
      </c>
      <c r="W812" s="44">
        <f t="shared" si="150"/>
        <v>0</v>
      </c>
      <c r="X812" s="44">
        <f t="shared" si="151"/>
        <v>0</v>
      </c>
      <c r="Y812" s="44">
        <f t="shared" si="152"/>
        <v>0</v>
      </c>
      <c r="Z812" s="44">
        <f t="shared" si="153"/>
        <v>12274</v>
      </c>
      <c r="AA812" s="44">
        <f t="shared" si="154"/>
        <v>0</v>
      </c>
      <c r="AB812" s="44">
        <f t="shared" si="155"/>
        <v>0</v>
      </c>
      <c r="AC812" s="44">
        <f t="shared" si="156"/>
        <v>0</v>
      </c>
      <c r="AD812" s="44">
        <f t="shared" si="157"/>
        <v>0</v>
      </c>
      <c r="AE812" s="12">
        <f t="shared" si="158"/>
        <v>12274</v>
      </c>
    </row>
    <row r="813" spans="1:31" ht="12.6" hidden="1" customHeight="1" x14ac:dyDescent="0.2">
      <c r="A813" s="26" t="s">
        <v>4144</v>
      </c>
      <c r="B813" s="19"/>
      <c r="C813" s="19"/>
      <c r="D813" s="20"/>
      <c r="E813" s="21"/>
      <c r="F813" s="22"/>
      <c r="G813" s="21"/>
      <c r="H813" s="22"/>
      <c r="I813" s="20"/>
      <c r="J813" s="20">
        <v>16</v>
      </c>
      <c r="K813" s="20"/>
      <c r="L813" s="20"/>
      <c r="M813" s="20"/>
      <c r="N813" s="20"/>
      <c r="O813" s="20">
        <v>16</v>
      </c>
      <c r="P813" s="23" t="str">
        <f>VLOOKUP(A813,'ИЗ ОСНОВЫ НОМЕНКЛАТУР'!D:E,2,0)</f>
        <v>Освещение</v>
      </c>
      <c r="Q813" s="23" t="str">
        <f>VLOOKUP(A813,'ИЗ ОСНОВЫ НОМЕНКЛАТУР'!D:F,3,0)</f>
        <v>Элементы питания</v>
      </c>
      <c r="R813" s="40">
        <f>VLOOKUP(A:A,'ИЗ ОСНОВЫ НОМЕНКЛАТУР'!D:G,4,0)</f>
        <v>1354</v>
      </c>
      <c r="S813" s="12" t="str">
        <f>VLOOKUP(A:A,'ИЗ ОСНОВЫ НОМЕНКЛАТУР'!D:H,5,0)</f>
        <v>B</v>
      </c>
      <c r="T813" s="44">
        <f t="shared" si="147"/>
        <v>0</v>
      </c>
      <c r="U813" s="44">
        <f t="shared" si="148"/>
        <v>0</v>
      </c>
      <c r="V813" s="44">
        <f t="shared" si="149"/>
        <v>0</v>
      </c>
      <c r="W813" s="44">
        <f t="shared" si="150"/>
        <v>0</v>
      </c>
      <c r="X813" s="44">
        <f t="shared" si="151"/>
        <v>0</v>
      </c>
      <c r="Y813" s="44">
        <f t="shared" si="152"/>
        <v>0</v>
      </c>
      <c r="Z813" s="44">
        <f t="shared" si="153"/>
        <v>21664</v>
      </c>
      <c r="AA813" s="44">
        <f t="shared" si="154"/>
        <v>0</v>
      </c>
      <c r="AB813" s="44">
        <f t="shared" si="155"/>
        <v>0</v>
      </c>
      <c r="AC813" s="44">
        <f t="shared" si="156"/>
        <v>0</v>
      </c>
      <c r="AD813" s="44">
        <f t="shared" si="157"/>
        <v>0</v>
      </c>
      <c r="AE813" s="12">
        <f t="shared" si="158"/>
        <v>21664</v>
      </c>
    </row>
    <row r="814" spans="1:31" ht="12.6" hidden="1" customHeight="1" x14ac:dyDescent="0.2">
      <c r="A814" s="26" t="s">
        <v>4141</v>
      </c>
      <c r="B814" s="19"/>
      <c r="C814" s="19"/>
      <c r="D814" s="20"/>
      <c r="E814" s="21"/>
      <c r="F814" s="22"/>
      <c r="G814" s="21"/>
      <c r="H814" s="22"/>
      <c r="I814" s="20"/>
      <c r="J814" s="20">
        <v>7</v>
      </c>
      <c r="K814" s="20"/>
      <c r="L814" s="20"/>
      <c r="M814" s="20"/>
      <c r="N814" s="20">
        <v>7</v>
      </c>
      <c r="O814" s="20">
        <v>14</v>
      </c>
      <c r="P814" s="23" t="str">
        <f>VLOOKUP(A814,'ИЗ ОСНОВЫ НОМЕНКЛАТУР'!D:E,2,0)</f>
        <v>Освещение</v>
      </c>
      <c r="Q814" s="23" t="str">
        <f>VLOOKUP(A814,'ИЗ ОСНОВЫ НОМЕНКЛАТУР'!D:F,3,0)</f>
        <v>Элементы питания</v>
      </c>
      <c r="R814" s="40">
        <f>VLOOKUP(A:A,'ИЗ ОСНОВЫ НОМЕНКЛАТУР'!D:G,4,0)</f>
        <v>1895</v>
      </c>
      <c r="S814" s="12" t="str">
        <f>VLOOKUP(A:A,'ИЗ ОСНОВЫ НОМЕНКЛАТУР'!D:H,5,0)</f>
        <v>B</v>
      </c>
      <c r="T814" s="44">
        <f t="shared" si="147"/>
        <v>0</v>
      </c>
      <c r="U814" s="44">
        <f t="shared" si="148"/>
        <v>0</v>
      </c>
      <c r="V814" s="44">
        <f t="shared" si="149"/>
        <v>0</v>
      </c>
      <c r="W814" s="44">
        <f t="shared" si="150"/>
        <v>0</v>
      </c>
      <c r="X814" s="44">
        <f t="shared" si="151"/>
        <v>0</v>
      </c>
      <c r="Y814" s="44">
        <f t="shared" si="152"/>
        <v>0</v>
      </c>
      <c r="Z814" s="44">
        <f t="shared" si="153"/>
        <v>13265</v>
      </c>
      <c r="AA814" s="44">
        <f t="shared" si="154"/>
        <v>0</v>
      </c>
      <c r="AB814" s="44">
        <f t="shared" si="155"/>
        <v>0</v>
      </c>
      <c r="AC814" s="44">
        <f t="shared" si="156"/>
        <v>0</v>
      </c>
      <c r="AD814" s="44">
        <f t="shared" si="157"/>
        <v>13265</v>
      </c>
      <c r="AE814" s="12">
        <f t="shared" si="158"/>
        <v>26530</v>
      </c>
    </row>
    <row r="815" spans="1:31" ht="12.6" hidden="1" customHeight="1" x14ac:dyDescent="0.2">
      <c r="A815" s="26" t="s">
        <v>4150</v>
      </c>
      <c r="B815" s="19"/>
      <c r="C815" s="19"/>
      <c r="D815" s="20"/>
      <c r="E815" s="21"/>
      <c r="F815" s="22"/>
      <c r="G815" s="21"/>
      <c r="H815" s="22"/>
      <c r="I815" s="20"/>
      <c r="J815" s="20"/>
      <c r="K815" s="20"/>
      <c r="L815" s="20"/>
      <c r="M815" s="20"/>
      <c r="N815" s="20">
        <v>9</v>
      </c>
      <c r="O815" s="20">
        <v>9</v>
      </c>
      <c r="P815" s="23" t="str">
        <f>VLOOKUP(A815,'ИЗ ОСНОВЫ НОМЕНКЛАТУР'!D:E,2,0)</f>
        <v>Освещение</v>
      </c>
      <c r="Q815" s="23" t="str">
        <f>VLOOKUP(A815,'ИЗ ОСНОВЫ НОМЕНКЛАТУР'!D:F,3,0)</f>
        <v>Элементы питания</v>
      </c>
      <c r="R815" s="40">
        <f>VLOOKUP(A:A,'ИЗ ОСНОВЫ НОМЕНКЛАТУР'!D:G,4,0)</f>
        <v>1440</v>
      </c>
      <c r="S815" s="12" t="str">
        <f>VLOOKUP(A:A,'ИЗ ОСНОВЫ НОМЕНКЛАТУР'!D:H,5,0)</f>
        <v>B</v>
      </c>
      <c r="T815" s="44">
        <f t="shared" si="147"/>
        <v>0</v>
      </c>
      <c r="U815" s="44">
        <f t="shared" si="148"/>
        <v>0</v>
      </c>
      <c r="V815" s="44">
        <f t="shared" si="149"/>
        <v>0</v>
      </c>
      <c r="W815" s="44">
        <f t="shared" si="150"/>
        <v>0</v>
      </c>
      <c r="X815" s="44">
        <f t="shared" si="151"/>
        <v>0</v>
      </c>
      <c r="Y815" s="44">
        <f t="shared" si="152"/>
        <v>0</v>
      </c>
      <c r="Z815" s="44">
        <f t="shared" si="153"/>
        <v>0</v>
      </c>
      <c r="AA815" s="44">
        <f t="shared" si="154"/>
        <v>0</v>
      </c>
      <c r="AB815" s="44">
        <f t="shared" si="155"/>
        <v>0</v>
      </c>
      <c r="AC815" s="44">
        <f t="shared" si="156"/>
        <v>0</v>
      </c>
      <c r="AD815" s="44">
        <f t="shared" si="157"/>
        <v>12960</v>
      </c>
      <c r="AE815" s="12">
        <f t="shared" si="158"/>
        <v>12960</v>
      </c>
    </row>
    <row r="816" spans="1:31" ht="12.6" hidden="1" customHeight="1" x14ac:dyDescent="0.2">
      <c r="A816" s="26" t="s">
        <v>4146</v>
      </c>
      <c r="B816" s="19"/>
      <c r="C816" s="19"/>
      <c r="D816" s="20"/>
      <c r="E816" s="21"/>
      <c r="F816" s="22"/>
      <c r="G816" s="21"/>
      <c r="H816" s="22"/>
      <c r="I816" s="20"/>
      <c r="J816" s="20"/>
      <c r="K816" s="20"/>
      <c r="L816" s="20"/>
      <c r="M816" s="20"/>
      <c r="N816" s="20">
        <v>1</v>
      </c>
      <c r="O816" s="20">
        <v>1</v>
      </c>
      <c r="P816" s="23" t="str">
        <f>VLOOKUP(A816,'ИЗ ОСНОВЫ НОМЕНКЛАТУР'!D:E,2,0)</f>
        <v>Освещение</v>
      </c>
      <c r="Q816" s="23" t="str">
        <f>VLOOKUP(A816,'ИЗ ОСНОВЫ НОМЕНКЛАТУР'!D:F,3,0)</f>
        <v>Элементы питания</v>
      </c>
      <c r="R816" s="40">
        <f>VLOOKUP(A:A,'ИЗ ОСНОВЫ НОМЕНКЛАТУР'!D:G,4,0)</f>
        <v>2347</v>
      </c>
      <c r="S816" s="12" t="str">
        <f>VLOOKUP(A:A,'ИЗ ОСНОВЫ НОМЕНКЛАТУР'!D:H,5,0)</f>
        <v>B</v>
      </c>
      <c r="T816" s="44">
        <f t="shared" si="147"/>
        <v>0</v>
      </c>
      <c r="U816" s="44">
        <f t="shared" si="148"/>
        <v>0</v>
      </c>
      <c r="V816" s="44">
        <f t="shared" si="149"/>
        <v>0</v>
      </c>
      <c r="W816" s="44">
        <f t="shared" si="150"/>
        <v>0</v>
      </c>
      <c r="X816" s="44">
        <f t="shared" si="151"/>
        <v>0</v>
      </c>
      <c r="Y816" s="44">
        <f t="shared" si="152"/>
        <v>0</v>
      </c>
      <c r="Z816" s="44">
        <f t="shared" si="153"/>
        <v>0</v>
      </c>
      <c r="AA816" s="44">
        <f t="shared" si="154"/>
        <v>0</v>
      </c>
      <c r="AB816" s="44">
        <f t="shared" si="155"/>
        <v>0</v>
      </c>
      <c r="AC816" s="44">
        <f t="shared" si="156"/>
        <v>0</v>
      </c>
      <c r="AD816" s="44">
        <f t="shared" si="157"/>
        <v>2347</v>
      </c>
      <c r="AE816" s="12">
        <f t="shared" si="158"/>
        <v>2347</v>
      </c>
    </row>
    <row r="817" spans="1:31" ht="12.6" hidden="1" customHeight="1" x14ac:dyDescent="0.2">
      <c r="A817" s="26" t="s">
        <v>4149</v>
      </c>
      <c r="B817" s="19"/>
      <c r="C817" s="19"/>
      <c r="D817" s="20"/>
      <c r="E817" s="21"/>
      <c r="F817" s="22"/>
      <c r="G817" s="21"/>
      <c r="H817" s="22"/>
      <c r="I817" s="20"/>
      <c r="J817" s="20"/>
      <c r="K817" s="20"/>
      <c r="L817" s="20"/>
      <c r="M817" s="20"/>
      <c r="N817" s="20">
        <v>1</v>
      </c>
      <c r="O817" s="20">
        <v>1</v>
      </c>
      <c r="P817" s="23" t="str">
        <f>VLOOKUP(A817,'ИЗ ОСНОВЫ НОМЕНКЛАТУР'!D:E,2,0)</f>
        <v>Освещение</v>
      </c>
      <c r="Q817" s="23" t="str">
        <f>VLOOKUP(A817,'ИЗ ОСНОВЫ НОМЕНКЛАТУР'!D:F,3,0)</f>
        <v>Элементы питания</v>
      </c>
      <c r="R817" s="40">
        <f>VLOOKUP(A:A,'ИЗ ОСНОВЫ НОМЕНКЛАТУР'!D:G,4,0)</f>
        <v>1009</v>
      </c>
      <c r="S817" s="12" t="str">
        <f>VLOOKUP(A:A,'ИЗ ОСНОВЫ НОМЕНКЛАТУР'!D:H,5,0)</f>
        <v>B</v>
      </c>
      <c r="T817" s="44">
        <f t="shared" si="147"/>
        <v>0</v>
      </c>
      <c r="U817" s="44">
        <f t="shared" si="148"/>
        <v>0</v>
      </c>
      <c r="V817" s="44">
        <f t="shared" si="149"/>
        <v>0</v>
      </c>
      <c r="W817" s="44">
        <f t="shared" si="150"/>
        <v>0</v>
      </c>
      <c r="X817" s="44">
        <f t="shared" si="151"/>
        <v>0</v>
      </c>
      <c r="Y817" s="44">
        <f t="shared" si="152"/>
        <v>0</v>
      </c>
      <c r="Z817" s="44">
        <f t="shared" si="153"/>
        <v>0</v>
      </c>
      <c r="AA817" s="44">
        <f t="shared" si="154"/>
        <v>0</v>
      </c>
      <c r="AB817" s="44">
        <f t="shared" si="155"/>
        <v>0</v>
      </c>
      <c r="AC817" s="44">
        <f t="shared" si="156"/>
        <v>0</v>
      </c>
      <c r="AD817" s="44">
        <f t="shared" si="157"/>
        <v>1009</v>
      </c>
      <c r="AE817" s="12">
        <f t="shared" si="158"/>
        <v>1009</v>
      </c>
    </row>
    <row r="818" spans="1:31" ht="12.6" hidden="1" customHeight="1" x14ac:dyDescent="0.2">
      <c r="A818" s="26" t="s">
        <v>4142</v>
      </c>
      <c r="B818" s="19"/>
      <c r="C818" s="19"/>
      <c r="D818" s="20"/>
      <c r="E818" s="21"/>
      <c r="F818" s="22"/>
      <c r="G818" s="21"/>
      <c r="H818" s="22"/>
      <c r="I818" s="20"/>
      <c r="J818" s="20">
        <v>18</v>
      </c>
      <c r="K818" s="20"/>
      <c r="L818" s="20"/>
      <c r="M818" s="20"/>
      <c r="N818" s="20">
        <v>1</v>
      </c>
      <c r="O818" s="20">
        <v>19</v>
      </c>
      <c r="P818" s="23" t="str">
        <f>VLOOKUP(A818,'ИЗ ОСНОВЫ НОМЕНКЛАТУР'!D:E,2,0)</f>
        <v>Освещение</v>
      </c>
      <c r="Q818" s="23" t="str">
        <f>VLOOKUP(A818,'ИЗ ОСНОВЫ НОМЕНКЛАТУР'!D:F,3,0)</f>
        <v>Элементы питания</v>
      </c>
      <c r="R818" s="40">
        <f>VLOOKUP(A:A,'ИЗ ОСНОВЫ НОМЕНКЛАТУР'!D:G,4,0)</f>
        <v>1009</v>
      </c>
      <c r="S818" s="12" t="str">
        <f>VLOOKUP(A:A,'ИЗ ОСНОВЫ НОМЕНКЛАТУР'!D:H,5,0)</f>
        <v>A</v>
      </c>
      <c r="T818" s="44">
        <f t="shared" si="147"/>
        <v>0</v>
      </c>
      <c r="U818" s="44">
        <f t="shared" si="148"/>
        <v>0</v>
      </c>
      <c r="V818" s="44">
        <f t="shared" si="149"/>
        <v>0</v>
      </c>
      <c r="W818" s="44">
        <f t="shared" si="150"/>
        <v>0</v>
      </c>
      <c r="X818" s="44">
        <f t="shared" si="151"/>
        <v>0</v>
      </c>
      <c r="Y818" s="44">
        <f t="shared" si="152"/>
        <v>0</v>
      </c>
      <c r="Z818" s="44">
        <f t="shared" si="153"/>
        <v>18162</v>
      </c>
      <c r="AA818" s="44">
        <f t="shared" si="154"/>
        <v>0</v>
      </c>
      <c r="AB818" s="44">
        <f t="shared" si="155"/>
        <v>0</v>
      </c>
      <c r="AC818" s="44">
        <f t="shared" si="156"/>
        <v>0</v>
      </c>
      <c r="AD818" s="44">
        <f t="shared" si="157"/>
        <v>1009</v>
      </c>
      <c r="AE818" s="12">
        <f t="shared" si="158"/>
        <v>19171</v>
      </c>
    </row>
    <row r="819" spans="1:31" ht="12.6" hidden="1" customHeight="1" x14ac:dyDescent="0.2">
      <c r="A819" s="26" t="s">
        <v>4157</v>
      </c>
      <c r="B819" s="19"/>
      <c r="C819" s="19"/>
      <c r="D819" s="20"/>
      <c r="E819" s="21"/>
      <c r="F819" s="22"/>
      <c r="G819" s="21"/>
      <c r="H819" s="22"/>
      <c r="I819" s="20"/>
      <c r="J819" s="20">
        <v>10</v>
      </c>
      <c r="K819" s="20"/>
      <c r="L819" s="20"/>
      <c r="M819" s="20"/>
      <c r="N819" s="20">
        <v>9</v>
      </c>
      <c r="O819" s="20">
        <v>19</v>
      </c>
      <c r="P819" s="23" t="str">
        <f>VLOOKUP(A819,'ИЗ ОСНОВЫ НОМЕНКЛАТУР'!D:E,2,0)</f>
        <v>Освещение</v>
      </c>
      <c r="Q819" s="23" t="str">
        <f>VLOOKUP(A819,'ИЗ ОСНОВЫ НОМЕНКЛАТУР'!D:F,3,0)</f>
        <v>Элементы питания</v>
      </c>
      <c r="R819" s="40">
        <f>VLOOKUP(A:A,'ИЗ ОСНОВЫ НОМЕНКЛАТУР'!D:G,4,0)</f>
        <v>975</v>
      </c>
      <c r="S819" s="12" t="str">
        <f>VLOOKUP(A:A,'ИЗ ОСНОВЫ НОМЕНКЛАТУР'!D:H,5,0)</f>
        <v>C</v>
      </c>
      <c r="T819" s="44">
        <f t="shared" si="147"/>
        <v>0</v>
      </c>
      <c r="U819" s="44">
        <f t="shared" si="148"/>
        <v>0</v>
      </c>
      <c r="V819" s="44">
        <f t="shared" si="149"/>
        <v>0</v>
      </c>
      <c r="W819" s="44">
        <f t="shared" si="150"/>
        <v>0</v>
      </c>
      <c r="X819" s="44">
        <f t="shared" si="151"/>
        <v>0</v>
      </c>
      <c r="Y819" s="44">
        <f t="shared" si="152"/>
        <v>0</v>
      </c>
      <c r="Z819" s="44">
        <f t="shared" si="153"/>
        <v>9750</v>
      </c>
      <c r="AA819" s="44">
        <f t="shared" si="154"/>
        <v>0</v>
      </c>
      <c r="AB819" s="44">
        <f t="shared" si="155"/>
        <v>0</v>
      </c>
      <c r="AC819" s="44">
        <f t="shared" si="156"/>
        <v>0</v>
      </c>
      <c r="AD819" s="44">
        <f t="shared" si="157"/>
        <v>8775</v>
      </c>
      <c r="AE819" s="12">
        <f t="shared" si="158"/>
        <v>18525</v>
      </c>
    </row>
    <row r="820" spans="1:31" ht="12.6" hidden="1" customHeight="1" x14ac:dyDescent="0.2">
      <c r="A820" s="26" t="s">
        <v>4155</v>
      </c>
      <c r="B820" s="19"/>
      <c r="C820" s="19"/>
      <c r="D820" s="20"/>
      <c r="E820" s="21"/>
      <c r="F820" s="22"/>
      <c r="G820" s="21"/>
      <c r="H820" s="22"/>
      <c r="I820" s="20"/>
      <c r="J820" s="20">
        <v>10</v>
      </c>
      <c r="K820" s="20"/>
      <c r="L820" s="20"/>
      <c r="M820" s="20"/>
      <c r="N820" s="20">
        <v>9</v>
      </c>
      <c r="O820" s="20">
        <v>19</v>
      </c>
      <c r="P820" s="23" t="str">
        <f>VLOOKUP(A820,'ИЗ ОСНОВЫ НОМЕНКЛАТУР'!D:E,2,0)</f>
        <v>Освещение</v>
      </c>
      <c r="Q820" s="23" t="str">
        <f>VLOOKUP(A820,'ИЗ ОСНОВЫ НОМЕНКЛАТУР'!D:F,3,0)</f>
        <v>Элементы питания</v>
      </c>
      <c r="R820" s="40">
        <f>VLOOKUP(A:A,'ИЗ ОСНОВЫ НОМЕНКЛАТУР'!D:G,4,0)</f>
        <v>1292</v>
      </c>
      <c r="S820" s="12" t="str">
        <f>VLOOKUP(A:A,'ИЗ ОСНОВЫ НОМЕНКЛАТУР'!D:H,5,0)</f>
        <v>C</v>
      </c>
      <c r="T820" s="44">
        <f t="shared" si="147"/>
        <v>0</v>
      </c>
      <c r="U820" s="44">
        <f t="shared" si="148"/>
        <v>0</v>
      </c>
      <c r="V820" s="44">
        <f t="shared" si="149"/>
        <v>0</v>
      </c>
      <c r="W820" s="44">
        <f t="shared" si="150"/>
        <v>0</v>
      </c>
      <c r="X820" s="44">
        <f t="shared" si="151"/>
        <v>0</v>
      </c>
      <c r="Y820" s="44">
        <f t="shared" si="152"/>
        <v>0</v>
      </c>
      <c r="Z820" s="44">
        <f t="shared" si="153"/>
        <v>12920</v>
      </c>
      <c r="AA820" s="44">
        <f t="shared" si="154"/>
        <v>0</v>
      </c>
      <c r="AB820" s="44">
        <f t="shared" si="155"/>
        <v>0</v>
      </c>
      <c r="AC820" s="44">
        <f t="shared" si="156"/>
        <v>0</v>
      </c>
      <c r="AD820" s="44">
        <f t="shared" si="157"/>
        <v>11628</v>
      </c>
      <c r="AE820" s="12">
        <f t="shared" si="158"/>
        <v>24548</v>
      </c>
    </row>
    <row r="821" spans="1:31" ht="12.6" hidden="1" customHeight="1" x14ac:dyDescent="0.2">
      <c r="A821" s="26" t="s">
        <v>4151</v>
      </c>
      <c r="B821" s="19"/>
      <c r="C821" s="19"/>
      <c r="D821" s="20"/>
      <c r="E821" s="21"/>
      <c r="F821" s="22"/>
      <c r="G821" s="21"/>
      <c r="H821" s="22"/>
      <c r="I821" s="20"/>
      <c r="J821" s="20">
        <v>5</v>
      </c>
      <c r="K821" s="20"/>
      <c r="L821" s="20"/>
      <c r="M821" s="20"/>
      <c r="N821" s="20">
        <v>11</v>
      </c>
      <c r="O821" s="20">
        <v>16</v>
      </c>
      <c r="P821" s="23" t="str">
        <f>VLOOKUP(A821,'ИЗ ОСНОВЫ НОМЕНКЛАТУР'!D:E,2,0)</f>
        <v>Освещение</v>
      </c>
      <c r="Q821" s="23" t="str">
        <f>VLOOKUP(A821,'ИЗ ОСНОВЫ НОМЕНКЛАТУР'!D:F,3,0)</f>
        <v>Элементы питания</v>
      </c>
      <c r="R821" s="40">
        <f>VLOOKUP(A:A,'ИЗ ОСНОВЫ НОМЕНКЛАТУР'!D:G,4,0)</f>
        <v>658</v>
      </c>
      <c r="S821" s="12" t="str">
        <f>VLOOKUP(A:A,'ИЗ ОСНОВЫ НОМЕНКЛАТУР'!D:H,5,0)</f>
        <v>B</v>
      </c>
      <c r="T821" s="44">
        <f t="shared" si="147"/>
        <v>0</v>
      </c>
      <c r="U821" s="44">
        <f t="shared" si="148"/>
        <v>0</v>
      </c>
      <c r="V821" s="44">
        <f t="shared" si="149"/>
        <v>0</v>
      </c>
      <c r="W821" s="44">
        <f t="shared" si="150"/>
        <v>0</v>
      </c>
      <c r="X821" s="44">
        <f t="shared" si="151"/>
        <v>0</v>
      </c>
      <c r="Y821" s="44">
        <f t="shared" si="152"/>
        <v>0</v>
      </c>
      <c r="Z821" s="44">
        <f t="shared" si="153"/>
        <v>3290</v>
      </c>
      <c r="AA821" s="44">
        <f t="shared" si="154"/>
        <v>0</v>
      </c>
      <c r="AB821" s="44">
        <f t="shared" si="155"/>
        <v>0</v>
      </c>
      <c r="AC821" s="44">
        <f t="shared" si="156"/>
        <v>0</v>
      </c>
      <c r="AD821" s="44">
        <f t="shared" si="157"/>
        <v>7238</v>
      </c>
      <c r="AE821" s="12">
        <f t="shared" si="158"/>
        <v>10528</v>
      </c>
    </row>
    <row r="822" spans="1:31" ht="12.6" hidden="1" customHeight="1" x14ac:dyDescent="0.2">
      <c r="A822" s="26" t="s">
        <v>4152</v>
      </c>
      <c r="B822" s="19"/>
      <c r="C822" s="19"/>
      <c r="D822" s="20"/>
      <c r="E822" s="21"/>
      <c r="F822" s="22"/>
      <c r="G822" s="21"/>
      <c r="H822" s="22"/>
      <c r="I822" s="20"/>
      <c r="J822" s="20"/>
      <c r="K822" s="20"/>
      <c r="L822" s="20"/>
      <c r="M822" s="20"/>
      <c r="N822" s="20">
        <v>10</v>
      </c>
      <c r="O822" s="20">
        <v>10</v>
      </c>
      <c r="P822" s="23" t="str">
        <f>VLOOKUP(A822,'ИЗ ОСНОВЫ НОМЕНКЛАТУР'!D:E,2,0)</f>
        <v>Освещение</v>
      </c>
      <c r="Q822" s="23" t="str">
        <f>VLOOKUP(A822,'ИЗ ОСНОВЫ НОМЕНКЛАТУР'!D:F,3,0)</f>
        <v>Элементы питания</v>
      </c>
      <c r="R822" s="40">
        <f>VLOOKUP(A:A,'ИЗ ОСНОВЫ НОМЕНКЛАТУР'!D:G,4,0)</f>
        <v>658</v>
      </c>
      <c r="S822" s="12" t="str">
        <f>VLOOKUP(A:A,'ИЗ ОСНОВЫ НОМЕНКЛАТУР'!D:H,5,0)</f>
        <v>B</v>
      </c>
      <c r="T822" s="44">
        <f t="shared" si="147"/>
        <v>0</v>
      </c>
      <c r="U822" s="44">
        <f t="shared" si="148"/>
        <v>0</v>
      </c>
      <c r="V822" s="44">
        <f t="shared" si="149"/>
        <v>0</v>
      </c>
      <c r="W822" s="44">
        <f t="shared" si="150"/>
        <v>0</v>
      </c>
      <c r="X822" s="44">
        <f t="shared" si="151"/>
        <v>0</v>
      </c>
      <c r="Y822" s="44">
        <f t="shared" si="152"/>
        <v>0</v>
      </c>
      <c r="Z822" s="44">
        <f t="shared" si="153"/>
        <v>0</v>
      </c>
      <c r="AA822" s="44">
        <f t="shared" si="154"/>
        <v>0</v>
      </c>
      <c r="AB822" s="44">
        <f t="shared" si="155"/>
        <v>0</v>
      </c>
      <c r="AC822" s="44">
        <f t="shared" si="156"/>
        <v>0</v>
      </c>
      <c r="AD822" s="44">
        <f t="shared" si="157"/>
        <v>6580</v>
      </c>
      <c r="AE822" s="12">
        <f t="shared" si="158"/>
        <v>6580</v>
      </c>
    </row>
    <row r="823" spans="1:31" ht="12.6" hidden="1" customHeight="1" x14ac:dyDescent="0.2">
      <c r="A823" s="26" t="s">
        <v>4332</v>
      </c>
      <c r="B823" s="19"/>
      <c r="C823" s="19"/>
      <c r="D823" s="20"/>
      <c r="E823" s="21"/>
      <c r="F823" s="22"/>
      <c r="G823" s="21"/>
      <c r="H823" s="22"/>
      <c r="I823" s="20"/>
      <c r="J823" s="20"/>
      <c r="K823" s="20"/>
      <c r="L823" s="20"/>
      <c r="M823" s="20"/>
      <c r="N823" s="20">
        <v>1</v>
      </c>
      <c r="O823" s="20">
        <v>1</v>
      </c>
      <c r="P823" s="23" t="str">
        <f>VLOOKUP(A823,'ИЗ ОСНОВЫ НОМЕНКЛАТУР'!D:E,2,0)</f>
        <v>Инструменты и расходные материалы</v>
      </c>
      <c r="Q823" s="23" t="str">
        <f>VLOOKUP(A823,'ИЗ ОСНОВЫ НОМЕНКЛАТУР'!D:F,3,0)</f>
        <v>Насадки, сверла</v>
      </c>
      <c r="R823" s="40">
        <f>VLOOKUP(A:A,'ИЗ ОСНОВЫ НОМЕНКЛАТУР'!D:G,4,0)</f>
        <v>4721</v>
      </c>
      <c r="S823" s="12" t="str">
        <f>VLOOKUP(A:A,'ИЗ ОСНОВЫ НОМЕНКЛАТУР'!D:H,5,0)</f>
        <v>C</v>
      </c>
      <c r="T823" s="44">
        <f t="shared" si="147"/>
        <v>0</v>
      </c>
      <c r="U823" s="44">
        <f t="shared" si="148"/>
        <v>0</v>
      </c>
      <c r="V823" s="44">
        <f t="shared" si="149"/>
        <v>0</v>
      </c>
      <c r="W823" s="44">
        <f t="shared" si="150"/>
        <v>0</v>
      </c>
      <c r="X823" s="44">
        <f t="shared" si="151"/>
        <v>0</v>
      </c>
      <c r="Y823" s="44">
        <f t="shared" si="152"/>
        <v>0</v>
      </c>
      <c r="Z823" s="44">
        <f t="shared" si="153"/>
        <v>0</v>
      </c>
      <c r="AA823" s="44">
        <f t="shared" si="154"/>
        <v>0</v>
      </c>
      <c r="AB823" s="44">
        <f t="shared" si="155"/>
        <v>0</v>
      </c>
      <c r="AC823" s="44">
        <f t="shared" si="156"/>
        <v>0</v>
      </c>
      <c r="AD823" s="44">
        <f t="shared" si="157"/>
        <v>4721</v>
      </c>
      <c r="AE823" s="12">
        <f t="shared" si="158"/>
        <v>4721</v>
      </c>
    </row>
    <row r="824" spans="1:31" ht="12.6" hidden="1" customHeight="1" x14ac:dyDescent="0.2">
      <c r="A824" s="26" t="s">
        <v>3527</v>
      </c>
      <c r="B824" s="19"/>
      <c r="C824" s="19"/>
      <c r="D824" s="20"/>
      <c r="E824" s="21"/>
      <c r="F824" s="22"/>
      <c r="G824" s="21"/>
      <c r="H824" s="22"/>
      <c r="I824" s="20"/>
      <c r="J824" s="20">
        <v>1</v>
      </c>
      <c r="K824" s="20"/>
      <c r="L824" s="20">
        <v>2</v>
      </c>
      <c r="M824" s="20">
        <v>22</v>
      </c>
      <c r="N824" s="20"/>
      <c r="O824" s="20">
        <v>25</v>
      </c>
      <c r="P824" s="23" t="str">
        <f>VLOOKUP(A824,'ИЗ ОСНОВЫ НОМЕНКЛАТУР'!D:E,2,0)</f>
        <v>Инструменты и расходные материалы</v>
      </c>
      <c r="Q824" s="23" t="str">
        <f>VLOOKUP(A824,'ИЗ ОСНОВЫ НОМЕНКЛАТУР'!D:F,3,0)</f>
        <v>Насадки, сверла</v>
      </c>
      <c r="R824" s="40">
        <f>VLOOKUP(A:A,'ИЗ ОСНОВЫ НОМЕНКЛАТУР'!D:G,4,0)</f>
        <v>7851.89</v>
      </c>
      <c r="S824" s="12" t="str">
        <f>VLOOKUP(A:A,'ИЗ ОСНОВЫ НОМЕНКЛАТУР'!D:H,5,0)</f>
        <v>C</v>
      </c>
      <c r="T824" s="44">
        <f t="shared" si="147"/>
        <v>0</v>
      </c>
      <c r="U824" s="44">
        <f t="shared" si="148"/>
        <v>0</v>
      </c>
      <c r="V824" s="44">
        <f t="shared" si="149"/>
        <v>0</v>
      </c>
      <c r="W824" s="44">
        <f t="shared" si="150"/>
        <v>0</v>
      </c>
      <c r="X824" s="44">
        <f t="shared" si="151"/>
        <v>0</v>
      </c>
      <c r="Y824" s="44">
        <f t="shared" si="152"/>
        <v>0</v>
      </c>
      <c r="Z824" s="44">
        <f t="shared" si="153"/>
        <v>7851.89</v>
      </c>
      <c r="AA824" s="44">
        <f t="shared" si="154"/>
        <v>0</v>
      </c>
      <c r="AB824" s="44">
        <f t="shared" si="155"/>
        <v>15703.78</v>
      </c>
      <c r="AC824" s="44">
        <f t="shared" si="156"/>
        <v>172741.58000000002</v>
      </c>
      <c r="AD824" s="44">
        <f t="shared" si="157"/>
        <v>0</v>
      </c>
      <c r="AE824" s="12">
        <f t="shared" si="158"/>
        <v>196297.25000000003</v>
      </c>
    </row>
    <row r="825" spans="1:31" ht="12.6" hidden="1" customHeight="1" x14ac:dyDescent="0.2">
      <c r="A825" s="26" t="s">
        <v>3487</v>
      </c>
      <c r="B825" s="19"/>
      <c r="C825" s="19"/>
      <c r="D825" s="20"/>
      <c r="E825" s="21"/>
      <c r="F825" s="22"/>
      <c r="G825" s="21"/>
      <c r="H825" s="22"/>
      <c r="I825" s="20"/>
      <c r="J825" s="20">
        <v>2</v>
      </c>
      <c r="K825" s="20"/>
      <c r="L825" s="20">
        <v>3</v>
      </c>
      <c r="M825" s="20"/>
      <c r="N825" s="20"/>
      <c r="O825" s="20">
        <v>5</v>
      </c>
      <c r="P825" s="23" t="str">
        <f>VLOOKUP(A825,'ИЗ ОСНОВЫ НОМЕНКЛАТУР'!D:E,2,0)</f>
        <v>Инструменты и расходные материалы</v>
      </c>
      <c r="Q825" s="23" t="str">
        <f>VLOOKUP(A825,'ИЗ ОСНОВЫ НОМЕНКЛАТУР'!D:F,3,0)</f>
        <v>Насадки, сверла</v>
      </c>
      <c r="R825" s="40">
        <f>VLOOKUP(A:A,'ИЗ ОСНОВЫ НОМЕНКЛАТУР'!D:G,4,0)</f>
        <v>8089.5969230769224</v>
      </c>
      <c r="S825" s="12" t="str">
        <f>VLOOKUP(A:A,'ИЗ ОСНОВЫ НОМЕНКЛАТУР'!D:H,5,0)</f>
        <v>C</v>
      </c>
      <c r="T825" s="44">
        <f t="shared" si="147"/>
        <v>0</v>
      </c>
      <c r="U825" s="44">
        <f t="shared" si="148"/>
        <v>0</v>
      </c>
      <c r="V825" s="44">
        <f t="shared" si="149"/>
        <v>0</v>
      </c>
      <c r="W825" s="44">
        <f t="shared" si="150"/>
        <v>0</v>
      </c>
      <c r="X825" s="44">
        <f t="shared" si="151"/>
        <v>0</v>
      </c>
      <c r="Y825" s="44">
        <f t="shared" si="152"/>
        <v>0</v>
      </c>
      <c r="Z825" s="44">
        <f t="shared" si="153"/>
        <v>16179.193846153845</v>
      </c>
      <c r="AA825" s="44">
        <f t="shared" si="154"/>
        <v>0</v>
      </c>
      <c r="AB825" s="44">
        <f t="shared" si="155"/>
        <v>24268.790769230767</v>
      </c>
      <c r="AC825" s="44">
        <f t="shared" si="156"/>
        <v>0</v>
      </c>
      <c r="AD825" s="44">
        <f t="shared" si="157"/>
        <v>0</v>
      </c>
      <c r="AE825" s="12">
        <f t="shared" si="158"/>
        <v>40447.984615384616</v>
      </c>
    </row>
    <row r="826" spans="1:31" ht="12.6" hidden="1" customHeight="1" x14ac:dyDescent="0.2">
      <c r="A826" s="26" t="s">
        <v>3485</v>
      </c>
      <c r="B826" s="19"/>
      <c r="C826" s="19"/>
      <c r="D826" s="20"/>
      <c r="E826" s="21"/>
      <c r="F826" s="22"/>
      <c r="G826" s="21"/>
      <c r="H826" s="22"/>
      <c r="I826" s="20"/>
      <c r="J826" s="20">
        <v>6</v>
      </c>
      <c r="K826" s="20"/>
      <c r="L826" s="20">
        <v>8</v>
      </c>
      <c r="M826" s="20"/>
      <c r="N826" s="20">
        <v>4</v>
      </c>
      <c r="O826" s="20">
        <v>18</v>
      </c>
      <c r="P826" s="23" t="str">
        <f>VLOOKUP(A826,'ИЗ ОСНОВЫ НОМЕНКЛАТУР'!D:E,2,0)</f>
        <v>Инструменты и расходные материалы</v>
      </c>
      <c r="Q826" s="23" t="str">
        <f>VLOOKUP(A826,'ИЗ ОСНОВЫ НОМЕНКЛАТУР'!D:F,3,0)</f>
        <v>Насадки, сверла</v>
      </c>
      <c r="R826" s="40">
        <f>VLOOKUP(A:A,'ИЗ ОСНОВЫ НОМЕНКЛАТУР'!D:G,4,0)</f>
        <v>3898.5355000000004</v>
      </c>
      <c r="S826" s="12" t="str">
        <f>VLOOKUP(A:A,'ИЗ ОСНОВЫ НОМЕНКЛАТУР'!D:H,5,0)</f>
        <v>C</v>
      </c>
      <c r="T826" s="44">
        <f t="shared" si="147"/>
        <v>0</v>
      </c>
      <c r="U826" s="44">
        <f t="shared" si="148"/>
        <v>0</v>
      </c>
      <c r="V826" s="44">
        <f t="shared" si="149"/>
        <v>0</v>
      </c>
      <c r="W826" s="44">
        <f t="shared" si="150"/>
        <v>0</v>
      </c>
      <c r="X826" s="44">
        <f t="shared" si="151"/>
        <v>0</v>
      </c>
      <c r="Y826" s="44">
        <f t="shared" si="152"/>
        <v>0</v>
      </c>
      <c r="Z826" s="44">
        <f t="shared" si="153"/>
        <v>23391.213000000003</v>
      </c>
      <c r="AA826" s="44">
        <f t="shared" si="154"/>
        <v>0</v>
      </c>
      <c r="AB826" s="44">
        <f t="shared" si="155"/>
        <v>31188.284000000003</v>
      </c>
      <c r="AC826" s="44">
        <f t="shared" si="156"/>
        <v>0</v>
      </c>
      <c r="AD826" s="44">
        <f t="shared" si="157"/>
        <v>15594.142000000002</v>
      </c>
      <c r="AE826" s="12">
        <f t="shared" si="158"/>
        <v>70173.63900000001</v>
      </c>
    </row>
    <row r="827" spans="1:31" ht="12.6" hidden="1" customHeight="1" x14ac:dyDescent="0.2">
      <c r="A827" s="26" t="s">
        <v>3493</v>
      </c>
      <c r="B827" s="19"/>
      <c r="C827" s="19"/>
      <c r="D827" s="20"/>
      <c r="E827" s="21"/>
      <c r="F827" s="22"/>
      <c r="G827" s="21"/>
      <c r="H827" s="22"/>
      <c r="I827" s="20"/>
      <c r="J827" s="20"/>
      <c r="K827" s="20"/>
      <c r="L827" s="20">
        <v>3</v>
      </c>
      <c r="M827" s="20"/>
      <c r="N827" s="20"/>
      <c r="O827" s="20">
        <v>3</v>
      </c>
      <c r="P827" s="23" t="str">
        <f>VLOOKUP(A827,'ИЗ ОСНОВЫ НОМЕНКЛАТУР'!D:E,2,0)</f>
        <v>Инструменты и расходные материалы</v>
      </c>
      <c r="Q827" s="23" t="str">
        <f>VLOOKUP(A827,'ИЗ ОСНОВЫ НОМЕНКЛАТУР'!D:F,3,0)</f>
        <v>Насадки, сверла</v>
      </c>
      <c r="R827" s="40">
        <f>VLOOKUP(A:A,'ИЗ ОСНОВЫ НОМЕНКЛАТУР'!D:G,4,0)</f>
        <v>1143.5123529411765</v>
      </c>
      <c r="S827" s="12" t="str">
        <f>VLOOKUP(A:A,'ИЗ ОСНОВЫ НОМЕНКЛАТУР'!D:H,5,0)</f>
        <v>C</v>
      </c>
      <c r="T827" s="44">
        <f t="shared" si="147"/>
        <v>0</v>
      </c>
      <c r="U827" s="44">
        <f t="shared" si="148"/>
        <v>0</v>
      </c>
      <c r="V827" s="44">
        <f t="shared" si="149"/>
        <v>0</v>
      </c>
      <c r="W827" s="44">
        <f t="shared" si="150"/>
        <v>0</v>
      </c>
      <c r="X827" s="44">
        <f t="shared" si="151"/>
        <v>0</v>
      </c>
      <c r="Y827" s="44">
        <f t="shared" si="152"/>
        <v>0</v>
      </c>
      <c r="Z827" s="44">
        <f t="shared" si="153"/>
        <v>0</v>
      </c>
      <c r="AA827" s="44">
        <f t="shared" si="154"/>
        <v>0</v>
      </c>
      <c r="AB827" s="44">
        <f t="shared" si="155"/>
        <v>3430.5370588235292</v>
      </c>
      <c r="AC827" s="44">
        <f t="shared" si="156"/>
        <v>0</v>
      </c>
      <c r="AD827" s="44">
        <f t="shared" si="157"/>
        <v>0</v>
      </c>
      <c r="AE827" s="12">
        <f t="shared" si="158"/>
        <v>3430.5370588235292</v>
      </c>
    </row>
    <row r="828" spans="1:31" ht="12.6" hidden="1" customHeight="1" x14ac:dyDescent="0.2">
      <c r="A828" s="26" t="s">
        <v>3490</v>
      </c>
      <c r="B828" s="19"/>
      <c r="C828" s="19"/>
      <c r="D828" s="20"/>
      <c r="E828" s="21"/>
      <c r="F828" s="22"/>
      <c r="G828" s="21"/>
      <c r="H828" s="22"/>
      <c r="I828" s="20"/>
      <c r="J828" s="20">
        <v>3</v>
      </c>
      <c r="K828" s="20"/>
      <c r="L828" s="20">
        <v>25</v>
      </c>
      <c r="M828" s="20"/>
      <c r="N828" s="20">
        <v>2</v>
      </c>
      <c r="O828" s="20">
        <v>30</v>
      </c>
      <c r="P828" s="23" t="str">
        <f>VLOOKUP(A828,'ИЗ ОСНОВЫ НОМЕНКЛАТУР'!D:E,2,0)</f>
        <v>Инструменты и расходные материалы</v>
      </c>
      <c r="Q828" s="23" t="str">
        <f>VLOOKUP(A828,'ИЗ ОСНОВЫ НОМЕНКЛАТУР'!D:F,3,0)</f>
        <v>Насадки, сверла</v>
      </c>
      <c r="R828" s="40">
        <f>VLOOKUP(A:A,'ИЗ ОСНОВЫ НОМЕНКЛАТУР'!D:G,4,0)</f>
        <v>1645.4588372093021</v>
      </c>
      <c r="S828" s="12" t="str">
        <f>VLOOKUP(A:A,'ИЗ ОСНОВЫ НОМЕНКЛАТУР'!D:H,5,0)</f>
        <v>C</v>
      </c>
      <c r="T828" s="44">
        <f t="shared" si="147"/>
        <v>0</v>
      </c>
      <c r="U828" s="44">
        <f t="shared" si="148"/>
        <v>0</v>
      </c>
      <c r="V828" s="44">
        <f t="shared" si="149"/>
        <v>0</v>
      </c>
      <c r="W828" s="44">
        <f t="shared" si="150"/>
        <v>0</v>
      </c>
      <c r="X828" s="44">
        <f t="shared" si="151"/>
        <v>0</v>
      </c>
      <c r="Y828" s="44">
        <f t="shared" si="152"/>
        <v>0</v>
      </c>
      <c r="Z828" s="44">
        <f t="shared" si="153"/>
        <v>4936.3765116279064</v>
      </c>
      <c r="AA828" s="44">
        <f t="shared" si="154"/>
        <v>0</v>
      </c>
      <c r="AB828" s="44">
        <f t="shared" si="155"/>
        <v>41136.47093023255</v>
      </c>
      <c r="AC828" s="44">
        <f t="shared" si="156"/>
        <v>0</v>
      </c>
      <c r="AD828" s="44">
        <f t="shared" si="157"/>
        <v>3290.9176744186043</v>
      </c>
      <c r="AE828" s="12">
        <f t="shared" si="158"/>
        <v>49363.765116279064</v>
      </c>
    </row>
    <row r="829" spans="1:31" ht="12.6" hidden="1" customHeight="1" x14ac:dyDescent="0.2">
      <c r="A829" s="26" t="s">
        <v>4333</v>
      </c>
      <c r="B829" s="19"/>
      <c r="C829" s="19"/>
      <c r="D829" s="20"/>
      <c r="E829" s="21"/>
      <c r="F829" s="22"/>
      <c r="G829" s="21"/>
      <c r="H829" s="22"/>
      <c r="I829" s="20"/>
      <c r="J829" s="20">
        <v>1</v>
      </c>
      <c r="K829" s="20"/>
      <c r="L829" s="20"/>
      <c r="M829" s="20"/>
      <c r="N829" s="20">
        <v>1</v>
      </c>
      <c r="O829" s="20">
        <v>2</v>
      </c>
      <c r="P829" s="23" t="str">
        <f>VLOOKUP(A829,'ИЗ ОСНОВЫ НОМЕНКЛАТУР'!D:E,2,0)</f>
        <v>Освещение</v>
      </c>
      <c r="Q829" s="23" t="str">
        <f>VLOOKUP(A829,'ИЗ ОСНОВЫ НОМЕНКЛАТУР'!D:F,3,0)</f>
        <v>Удлинители и колодки</v>
      </c>
      <c r="R829" s="40">
        <f>VLOOKUP(A:A,'ИЗ ОСНОВЫ НОМЕНКЛАТУР'!D:G,4,0)</f>
        <v>21749</v>
      </c>
      <c r="S829" s="12" t="str">
        <f>VLOOKUP(A:A,'ИЗ ОСНОВЫ НОМЕНКЛАТУР'!D:H,5,0)</f>
        <v>C</v>
      </c>
      <c r="T829" s="44">
        <f t="shared" si="147"/>
        <v>0</v>
      </c>
      <c r="U829" s="44">
        <f t="shared" si="148"/>
        <v>0</v>
      </c>
      <c r="V829" s="44">
        <f t="shared" si="149"/>
        <v>0</v>
      </c>
      <c r="W829" s="44">
        <f t="shared" si="150"/>
        <v>0</v>
      </c>
      <c r="X829" s="44">
        <f t="shared" si="151"/>
        <v>0</v>
      </c>
      <c r="Y829" s="44">
        <f t="shared" si="152"/>
        <v>0</v>
      </c>
      <c r="Z829" s="44">
        <f t="shared" si="153"/>
        <v>21749</v>
      </c>
      <c r="AA829" s="44">
        <f t="shared" si="154"/>
        <v>0</v>
      </c>
      <c r="AB829" s="44">
        <f t="shared" si="155"/>
        <v>0</v>
      </c>
      <c r="AC829" s="44">
        <f t="shared" si="156"/>
        <v>0</v>
      </c>
      <c r="AD829" s="44">
        <f t="shared" si="157"/>
        <v>21749</v>
      </c>
      <c r="AE829" s="12">
        <f t="shared" si="158"/>
        <v>43498</v>
      </c>
    </row>
    <row r="830" spans="1:31" ht="12.6" hidden="1" customHeight="1" x14ac:dyDescent="0.2">
      <c r="A830" s="26" t="s">
        <v>4334</v>
      </c>
      <c r="B830" s="19"/>
      <c r="C830" s="19"/>
      <c r="D830" s="20"/>
      <c r="E830" s="21"/>
      <c r="F830" s="22"/>
      <c r="G830" s="21"/>
      <c r="H830" s="22"/>
      <c r="I830" s="20"/>
      <c r="J830" s="20">
        <v>1</v>
      </c>
      <c r="K830" s="20"/>
      <c r="L830" s="20"/>
      <c r="M830" s="20"/>
      <c r="N830" s="20">
        <v>1</v>
      </c>
      <c r="O830" s="20">
        <v>2</v>
      </c>
      <c r="P830" s="23" t="str">
        <f>VLOOKUP(A830,'ИЗ ОСНОВЫ НОМЕНКЛАТУР'!D:E,2,0)</f>
        <v>Освещение</v>
      </c>
      <c r="Q830" s="23" t="str">
        <f>VLOOKUP(A830,'ИЗ ОСНОВЫ НОМЕНКЛАТУР'!D:F,3,0)</f>
        <v>Удлинители и колодки</v>
      </c>
      <c r="R830" s="40">
        <f>VLOOKUP(A:A,'ИЗ ОСНОВЫ НОМЕНКЛАТУР'!D:G,4,0)</f>
        <v>21999</v>
      </c>
      <c r="S830" s="12" t="str">
        <f>VLOOKUP(A:A,'ИЗ ОСНОВЫ НОМЕНКЛАТУР'!D:H,5,0)</f>
        <v>C</v>
      </c>
      <c r="T830" s="44">
        <f t="shared" si="147"/>
        <v>0</v>
      </c>
      <c r="U830" s="44">
        <f t="shared" si="148"/>
        <v>0</v>
      </c>
      <c r="V830" s="44">
        <f t="shared" si="149"/>
        <v>0</v>
      </c>
      <c r="W830" s="44">
        <f t="shared" si="150"/>
        <v>0</v>
      </c>
      <c r="X830" s="44">
        <f t="shared" si="151"/>
        <v>0</v>
      </c>
      <c r="Y830" s="44">
        <f t="shared" si="152"/>
        <v>0</v>
      </c>
      <c r="Z830" s="44">
        <f t="shared" si="153"/>
        <v>21999</v>
      </c>
      <c r="AA830" s="44">
        <f t="shared" si="154"/>
        <v>0</v>
      </c>
      <c r="AB830" s="44">
        <f t="shared" si="155"/>
        <v>0</v>
      </c>
      <c r="AC830" s="44">
        <f t="shared" si="156"/>
        <v>0</v>
      </c>
      <c r="AD830" s="44">
        <f t="shared" si="157"/>
        <v>21999</v>
      </c>
      <c r="AE830" s="12">
        <f t="shared" si="158"/>
        <v>43998</v>
      </c>
    </row>
    <row r="831" spans="1:31" ht="12.6" hidden="1" customHeight="1" x14ac:dyDescent="0.2">
      <c r="A831" s="26" t="s">
        <v>4335</v>
      </c>
      <c r="B831" s="19"/>
      <c r="C831" s="19"/>
      <c r="D831" s="20"/>
      <c r="E831" s="21"/>
      <c r="F831" s="22"/>
      <c r="G831" s="21"/>
      <c r="H831" s="22"/>
      <c r="I831" s="20"/>
      <c r="J831" s="20"/>
      <c r="K831" s="20"/>
      <c r="L831" s="20"/>
      <c r="M831" s="20"/>
      <c r="N831" s="20">
        <v>1</v>
      </c>
      <c r="O831" s="20">
        <v>1</v>
      </c>
      <c r="P831" s="23" t="str">
        <f>VLOOKUP(A831,'ИЗ ОСНОВЫ НОМЕНКЛАТУР'!D:E,2,0)</f>
        <v>Освещение</v>
      </c>
      <c r="Q831" s="23" t="str">
        <f>VLOOKUP(A831,'ИЗ ОСНОВЫ НОМЕНКЛАТУР'!D:F,3,0)</f>
        <v>Удлинители и колодки</v>
      </c>
      <c r="R831" s="40">
        <f>VLOOKUP(A:A,'ИЗ ОСНОВЫ НОМЕНКЛАТУР'!D:G,4,0)</f>
        <v>29999</v>
      </c>
      <c r="S831" s="12" t="str">
        <f>VLOOKUP(A:A,'ИЗ ОСНОВЫ НОМЕНКЛАТУР'!D:H,5,0)</f>
        <v>C</v>
      </c>
      <c r="T831" s="44">
        <f t="shared" si="147"/>
        <v>0</v>
      </c>
      <c r="U831" s="44">
        <f t="shared" si="148"/>
        <v>0</v>
      </c>
      <c r="V831" s="44">
        <f t="shared" si="149"/>
        <v>0</v>
      </c>
      <c r="W831" s="44">
        <f t="shared" si="150"/>
        <v>0</v>
      </c>
      <c r="X831" s="44">
        <f t="shared" si="151"/>
        <v>0</v>
      </c>
      <c r="Y831" s="44">
        <f t="shared" si="152"/>
        <v>0</v>
      </c>
      <c r="Z831" s="44">
        <f t="shared" si="153"/>
        <v>0</v>
      </c>
      <c r="AA831" s="44">
        <f t="shared" si="154"/>
        <v>0</v>
      </c>
      <c r="AB831" s="44">
        <f t="shared" si="155"/>
        <v>0</v>
      </c>
      <c r="AC831" s="44">
        <f t="shared" si="156"/>
        <v>0</v>
      </c>
      <c r="AD831" s="44">
        <f t="shared" si="157"/>
        <v>29999</v>
      </c>
      <c r="AE831" s="12">
        <f t="shared" si="158"/>
        <v>29999</v>
      </c>
    </row>
    <row r="832" spans="1:31" ht="12.6" hidden="1" customHeight="1" x14ac:dyDescent="0.2">
      <c r="A832" s="26" t="s">
        <v>4120</v>
      </c>
      <c r="B832" s="19"/>
      <c r="C832" s="19"/>
      <c r="D832" s="20"/>
      <c r="E832" s="21"/>
      <c r="F832" s="22"/>
      <c r="G832" s="21"/>
      <c r="H832" s="22"/>
      <c r="I832" s="20"/>
      <c r="J832" s="20">
        <v>1</v>
      </c>
      <c r="K832" s="20"/>
      <c r="L832" s="20"/>
      <c r="M832" s="20"/>
      <c r="N832" s="20"/>
      <c r="O832" s="20">
        <v>1</v>
      </c>
      <c r="P832" s="23" t="str">
        <f>VLOOKUP(A832,'ИЗ ОСНОВЫ НОМЕНКЛАТУР'!D:E,2,0)</f>
        <v>Освещение</v>
      </c>
      <c r="Q832" s="23" t="str">
        <f>VLOOKUP(A832,'ИЗ ОСНОВЫ НОМЕНКЛАТУР'!D:F,3,0)</f>
        <v>Удлинители и колодки</v>
      </c>
      <c r="R832" s="40">
        <f>VLOOKUP(A:A,'ИЗ ОСНОВЫ НОМЕНКЛАТУР'!D:G,4,0)</f>
        <v>22499</v>
      </c>
      <c r="S832" s="12" t="str">
        <f>VLOOKUP(A:A,'ИЗ ОСНОВЫ НОМЕНКЛАТУР'!D:H,5,0)</f>
        <v>C</v>
      </c>
      <c r="T832" s="44">
        <f t="shared" si="147"/>
        <v>0</v>
      </c>
      <c r="U832" s="44">
        <f t="shared" si="148"/>
        <v>0</v>
      </c>
      <c r="V832" s="44">
        <f t="shared" si="149"/>
        <v>0</v>
      </c>
      <c r="W832" s="44">
        <f t="shared" si="150"/>
        <v>0</v>
      </c>
      <c r="X832" s="44">
        <f t="shared" si="151"/>
        <v>0</v>
      </c>
      <c r="Y832" s="44">
        <f t="shared" si="152"/>
        <v>0</v>
      </c>
      <c r="Z832" s="44">
        <f t="shared" si="153"/>
        <v>22499</v>
      </c>
      <c r="AA832" s="44">
        <f t="shared" si="154"/>
        <v>0</v>
      </c>
      <c r="AB832" s="44">
        <f t="shared" si="155"/>
        <v>0</v>
      </c>
      <c r="AC832" s="44">
        <f t="shared" si="156"/>
        <v>0</v>
      </c>
      <c r="AD832" s="44">
        <f t="shared" si="157"/>
        <v>0</v>
      </c>
      <c r="AE832" s="12">
        <f t="shared" si="158"/>
        <v>22499</v>
      </c>
    </row>
    <row r="833" spans="1:31" ht="12.6" hidden="1" customHeight="1" x14ac:dyDescent="0.2">
      <c r="A833" s="26" t="s">
        <v>4336</v>
      </c>
      <c r="B833" s="19"/>
      <c r="C833" s="19"/>
      <c r="D833" s="20"/>
      <c r="E833" s="21"/>
      <c r="F833" s="22"/>
      <c r="G833" s="21"/>
      <c r="H833" s="22"/>
      <c r="I833" s="20"/>
      <c r="J833" s="20">
        <v>1</v>
      </c>
      <c r="K833" s="20"/>
      <c r="L833" s="20"/>
      <c r="M833" s="20"/>
      <c r="N833" s="20">
        <v>1</v>
      </c>
      <c r="O833" s="20">
        <v>2</v>
      </c>
      <c r="P833" s="23" t="str">
        <f>VLOOKUP(A833,'ИЗ ОСНОВЫ НОМЕНКЛАТУР'!D:E,2,0)</f>
        <v>Освещение</v>
      </c>
      <c r="Q833" s="23" t="str">
        <f>VLOOKUP(A833,'ИЗ ОСНОВЫ НОМЕНКЛАТУР'!D:F,3,0)</f>
        <v>Удлинители и колодки</v>
      </c>
      <c r="R833" s="40">
        <f>VLOOKUP(A:A,'ИЗ ОСНОВЫ НОМЕНКЛАТУР'!D:G,4,0)</f>
        <v>22499</v>
      </c>
      <c r="S833" s="12" t="str">
        <f>VLOOKUP(A:A,'ИЗ ОСНОВЫ НОМЕНКЛАТУР'!D:H,5,0)</f>
        <v>C</v>
      </c>
      <c r="T833" s="44">
        <f t="shared" si="147"/>
        <v>0</v>
      </c>
      <c r="U833" s="44">
        <f t="shared" si="148"/>
        <v>0</v>
      </c>
      <c r="V833" s="44">
        <f t="shared" si="149"/>
        <v>0</v>
      </c>
      <c r="W833" s="44">
        <f t="shared" si="150"/>
        <v>0</v>
      </c>
      <c r="X833" s="44">
        <f t="shared" si="151"/>
        <v>0</v>
      </c>
      <c r="Y833" s="44">
        <f t="shared" si="152"/>
        <v>0</v>
      </c>
      <c r="Z833" s="44">
        <f t="shared" si="153"/>
        <v>22499</v>
      </c>
      <c r="AA833" s="44">
        <f t="shared" si="154"/>
        <v>0</v>
      </c>
      <c r="AB833" s="44">
        <f t="shared" si="155"/>
        <v>0</v>
      </c>
      <c r="AC833" s="44">
        <f t="shared" si="156"/>
        <v>0</v>
      </c>
      <c r="AD833" s="44">
        <f t="shared" si="157"/>
        <v>22499</v>
      </c>
      <c r="AE833" s="12">
        <f t="shared" si="158"/>
        <v>44998</v>
      </c>
    </row>
    <row r="834" spans="1:31" ht="12.6" hidden="1" customHeight="1" x14ac:dyDescent="0.2">
      <c r="A834" s="26" t="s">
        <v>4128</v>
      </c>
      <c r="B834" s="19"/>
      <c r="C834" s="19"/>
      <c r="D834" s="20"/>
      <c r="E834" s="21"/>
      <c r="F834" s="22"/>
      <c r="G834" s="21"/>
      <c r="H834" s="22"/>
      <c r="I834" s="20"/>
      <c r="J834" s="20">
        <v>1</v>
      </c>
      <c r="K834" s="20"/>
      <c r="L834" s="20"/>
      <c r="M834" s="20"/>
      <c r="N834" s="20">
        <v>1</v>
      </c>
      <c r="O834" s="20">
        <v>2</v>
      </c>
      <c r="P834" s="23" t="str">
        <f>VLOOKUP(A834,'ИЗ ОСНОВЫ НОМЕНКЛАТУР'!D:E,2,0)</f>
        <v>Освещение</v>
      </c>
      <c r="Q834" s="23" t="str">
        <f>VLOOKUP(A834,'ИЗ ОСНОВЫ НОМЕНКЛАТУР'!D:F,3,0)</f>
        <v>Удлинители и колодки</v>
      </c>
      <c r="R834" s="40">
        <f>VLOOKUP(A:A,'ИЗ ОСНОВЫ НОМЕНКЛАТУР'!D:G,4,0)</f>
        <v>8624</v>
      </c>
      <c r="S834" s="12" t="str">
        <f>VLOOKUP(A:A,'ИЗ ОСНОВЫ НОМЕНКЛАТУР'!D:H,5,0)</f>
        <v>C</v>
      </c>
      <c r="T834" s="44">
        <f t="shared" si="147"/>
        <v>0</v>
      </c>
      <c r="U834" s="44">
        <f t="shared" si="148"/>
        <v>0</v>
      </c>
      <c r="V834" s="44">
        <f t="shared" si="149"/>
        <v>0</v>
      </c>
      <c r="W834" s="44">
        <f t="shared" si="150"/>
        <v>0</v>
      </c>
      <c r="X834" s="44">
        <f t="shared" si="151"/>
        <v>0</v>
      </c>
      <c r="Y834" s="44">
        <f t="shared" si="152"/>
        <v>0</v>
      </c>
      <c r="Z834" s="44">
        <f t="shared" si="153"/>
        <v>8624</v>
      </c>
      <c r="AA834" s="44">
        <f t="shared" si="154"/>
        <v>0</v>
      </c>
      <c r="AB834" s="44">
        <f t="shared" si="155"/>
        <v>0</v>
      </c>
      <c r="AC834" s="44">
        <f t="shared" si="156"/>
        <v>0</v>
      </c>
      <c r="AD834" s="44">
        <f t="shared" si="157"/>
        <v>8624</v>
      </c>
      <c r="AE834" s="12">
        <f t="shared" si="158"/>
        <v>17248</v>
      </c>
    </row>
    <row r="835" spans="1:31" ht="12.6" hidden="1" customHeight="1" x14ac:dyDescent="0.2">
      <c r="A835" s="26" t="s">
        <v>4109</v>
      </c>
      <c r="B835" s="19"/>
      <c r="C835" s="19"/>
      <c r="D835" s="20"/>
      <c r="E835" s="21"/>
      <c r="F835" s="22"/>
      <c r="G835" s="21"/>
      <c r="H835" s="22"/>
      <c r="I835" s="20"/>
      <c r="J835" s="20"/>
      <c r="K835" s="20"/>
      <c r="L835" s="20"/>
      <c r="M835" s="20"/>
      <c r="N835" s="20">
        <v>1</v>
      </c>
      <c r="O835" s="20">
        <v>1</v>
      </c>
      <c r="P835" s="23" t="str">
        <f>VLOOKUP(A835,'ИЗ ОСНОВЫ НОМЕНКЛАТУР'!D:E,2,0)</f>
        <v>Освещение</v>
      </c>
      <c r="Q835" s="23" t="str">
        <f>VLOOKUP(A835,'ИЗ ОСНОВЫ НОМЕНКЛАТУР'!D:F,3,0)</f>
        <v>Удлинители и колодки</v>
      </c>
      <c r="R835" s="40">
        <f>VLOOKUP(A:A,'ИЗ ОСНОВЫ НОМЕНКЛАТУР'!D:G,4,0)</f>
        <v>14249</v>
      </c>
      <c r="S835" s="12" t="str">
        <f>VLOOKUP(A:A,'ИЗ ОСНОВЫ НОМЕНКЛАТУР'!D:H,5,0)</f>
        <v>B</v>
      </c>
      <c r="T835" s="44">
        <f t="shared" si="147"/>
        <v>0</v>
      </c>
      <c r="U835" s="44">
        <f t="shared" si="148"/>
        <v>0</v>
      </c>
      <c r="V835" s="44">
        <f t="shared" si="149"/>
        <v>0</v>
      </c>
      <c r="W835" s="44">
        <f t="shared" si="150"/>
        <v>0</v>
      </c>
      <c r="X835" s="44">
        <f t="shared" si="151"/>
        <v>0</v>
      </c>
      <c r="Y835" s="44">
        <f t="shared" si="152"/>
        <v>0</v>
      </c>
      <c r="Z835" s="44">
        <f t="shared" si="153"/>
        <v>0</v>
      </c>
      <c r="AA835" s="44">
        <f t="shared" si="154"/>
        <v>0</v>
      </c>
      <c r="AB835" s="44">
        <f t="shared" si="155"/>
        <v>0</v>
      </c>
      <c r="AC835" s="44">
        <f t="shared" si="156"/>
        <v>0</v>
      </c>
      <c r="AD835" s="44">
        <f t="shared" si="157"/>
        <v>14249</v>
      </c>
      <c r="AE835" s="12">
        <f t="shared" si="158"/>
        <v>14249</v>
      </c>
    </row>
    <row r="836" spans="1:31" ht="12.6" hidden="1" customHeight="1" x14ac:dyDescent="0.2">
      <c r="A836" s="26" t="s">
        <v>4138</v>
      </c>
      <c r="B836" s="19"/>
      <c r="C836" s="19"/>
      <c r="D836" s="20"/>
      <c r="E836" s="21"/>
      <c r="F836" s="22"/>
      <c r="G836" s="21"/>
      <c r="H836" s="22"/>
      <c r="I836" s="20"/>
      <c r="J836" s="20">
        <v>2</v>
      </c>
      <c r="K836" s="20"/>
      <c r="L836" s="20"/>
      <c r="M836" s="20"/>
      <c r="N836" s="20">
        <v>2</v>
      </c>
      <c r="O836" s="20">
        <v>4</v>
      </c>
      <c r="P836" s="23" t="str">
        <f>VLOOKUP(A836,'ИЗ ОСНОВЫ НОМЕНКЛАТУР'!D:E,2,0)</f>
        <v>Освещение</v>
      </c>
      <c r="Q836" s="23" t="str">
        <f>VLOOKUP(A836,'ИЗ ОСНОВЫ НОМЕНКЛАТУР'!D:F,3,0)</f>
        <v>Удлинители и колодки</v>
      </c>
      <c r="R836" s="40">
        <f>VLOOKUP(A:A,'ИЗ ОСНОВЫ НОМЕНКЛАТУР'!D:G,4,0)</f>
        <v>11249</v>
      </c>
      <c r="S836" s="12" t="str">
        <f>VLOOKUP(A:A,'ИЗ ОСНОВЫ НОМЕНКЛАТУР'!D:H,5,0)</f>
        <v>B</v>
      </c>
      <c r="T836" s="44">
        <f t="shared" si="147"/>
        <v>0</v>
      </c>
      <c r="U836" s="44">
        <f t="shared" si="148"/>
        <v>0</v>
      </c>
      <c r="V836" s="44">
        <f t="shared" si="149"/>
        <v>0</v>
      </c>
      <c r="W836" s="44">
        <f t="shared" si="150"/>
        <v>0</v>
      </c>
      <c r="X836" s="44">
        <f t="shared" si="151"/>
        <v>0</v>
      </c>
      <c r="Y836" s="44">
        <f t="shared" si="152"/>
        <v>0</v>
      </c>
      <c r="Z836" s="44">
        <f t="shared" si="153"/>
        <v>22498</v>
      </c>
      <c r="AA836" s="44">
        <f t="shared" si="154"/>
        <v>0</v>
      </c>
      <c r="AB836" s="44">
        <f t="shared" si="155"/>
        <v>0</v>
      </c>
      <c r="AC836" s="44">
        <f t="shared" si="156"/>
        <v>0</v>
      </c>
      <c r="AD836" s="44">
        <f t="shared" si="157"/>
        <v>22498</v>
      </c>
      <c r="AE836" s="12">
        <f t="shared" si="158"/>
        <v>44996</v>
      </c>
    </row>
    <row r="837" spans="1:31" ht="12.6" hidden="1" customHeight="1" x14ac:dyDescent="0.2">
      <c r="A837" s="26" t="s">
        <v>4134</v>
      </c>
      <c r="B837" s="19"/>
      <c r="C837" s="19"/>
      <c r="D837" s="20"/>
      <c r="E837" s="21"/>
      <c r="F837" s="22"/>
      <c r="G837" s="21"/>
      <c r="H837" s="22"/>
      <c r="I837" s="20"/>
      <c r="J837" s="20">
        <v>1</v>
      </c>
      <c r="K837" s="20"/>
      <c r="L837" s="20">
        <v>1</v>
      </c>
      <c r="M837" s="20"/>
      <c r="N837" s="20">
        <v>1</v>
      </c>
      <c r="O837" s="20">
        <v>3</v>
      </c>
      <c r="P837" s="23" t="str">
        <f>VLOOKUP(A837,'ИЗ ОСНОВЫ НОМЕНКЛАТУР'!D:E,2,0)</f>
        <v>Освещение</v>
      </c>
      <c r="Q837" s="23" t="str">
        <f>VLOOKUP(A837,'ИЗ ОСНОВЫ НОМЕНКЛАТУР'!D:F,3,0)</f>
        <v>Удлинители и колодки</v>
      </c>
      <c r="R837" s="40">
        <f>VLOOKUP(A:A,'ИЗ ОСНОВЫ НОМЕНКЛАТУР'!D:G,4,0)</f>
        <v>10349</v>
      </c>
      <c r="S837" s="12" t="str">
        <f>VLOOKUP(A:A,'ИЗ ОСНОВЫ НОМЕНКЛАТУР'!D:H,5,0)</f>
        <v>B</v>
      </c>
      <c r="T837" s="44">
        <f t="shared" si="147"/>
        <v>0</v>
      </c>
      <c r="U837" s="44">
        <f t="shared" si="148"/>
        <v>0</v>
      </c>
      <c r="V837" s="44">
        <f t="shared" si="149"/>
        <v>0</v>
      </c>
      <c r="W837" s="44">
        <f t="shared" si="150"/>
        <v>0</v>
      </c>
      <c r="X837" s="44">
        <f t="shared" si="151"/>
        <v>0</v>
      </c>
      <c r="Y837" s="44">
        <f t="shared" si="152"/>
        <v>0</v>
      </c>
      <c r="Z837" s="44">
        <f t="shared" si="153"/>
        <v>10349</v>
      </c>
      <c r="AA837" s="44">
        <f t="shared" si="154"/>
        <v>0</v>
      </c>
      <c r="AB837" s="44">
        <f t="shared" si="155"/>
        <v>10349</v>
      </c>
      <c r="AC837" s="44">
        <f t="shared" si="156"/>
        <v>0</v>
      </c>
      <c r="AD837" s="44">
        <f t="shared" si="157"/>
        <v>10349</v>
      </c>
      <c r="AE837" s="12">
        <f t="shared" si="158"/>
        <v>31047</v>
      </c>
    </row>
    <row r="838" spans="1:31" ht="12.6" hidden="1" customHeight="1" x14ac:dyDescent="0.2">
      <c r="A838" s="26" t="s">
        <v>4112</v>
      </c>
      <c r="B838" s="19"/>
      <c r="C838" s="19"/>
      <c r="D838" s="20"/>
      <c r="E838" s="21"/>
      <c r="F838" s="22"/>
      <c r="G838" s="21"/>
      <c r="H838" s="22"/>
      <c r="I838" s="20"/>
      <c r="J838" s="20"/>
      <c r="K838" s="20"/>
      <c r="L838" s="20"/>
      <c r="M838" s="20"/>
      <c r="N838" s="20">
        <v>2</v>
      </c>
      <c r="O838" s="20">
        <v>2</v>
      </c>
      <c r="P838" s="23" t="str">
        <f>VLOOKUP(A838,'ИЗ ОСНОВЫ НОМЕНКЛАТУР'!D:E,2,0)</f>
        <v>Освещение</v>
      </c>
      <c r="Q838" s="23" t="str">
        <f>VLOOKUP(A838,'ИЗ ОСНОВЫ НОМЕНКЛАТУР'!D:F,3,0)</f>
        <v>Удлинители и колодки</v>
      </c>
      <c r="R838" s="40">
        <f>VLOOKUP(A:A,'ИЗ ОСНОВЫ НОМЕНКЛАТУР'!D:G,4,0)</f>
        <v>10349</v>
      </c>
      <c r="S838" s="12" t="str">
        <f>VLOOKUP(A:A,'ИЗ ОСНОВЫ НОМЕНКЛАТУР'!D:H,5,0)</f>
        <v>B</v>
      </c>
      <c r="T838" s="44">
        <f t="shared" si="147"/>
        <v>0</v>
      </c>
      <c r="U838" s="44">
        <f t="shared" si="148"/>
        <v>0</v>
      </c>
      <c r="V838" s="44">
        <f t="shared" si="149"/>
        <v>0</v>
      </c>
      <c r="W838" s="44">
        <f t="shared" si="150"/>
        <v>0</v>
      </c>
      <c r="X838" s="44">
        <f t="shared" si="151"/>
        <v>0</v>
      </c>
      <c r="Y838" s="44">
        <f t="shared" si="152"/>
        <v>0</v>
      </c>
      <c r="Z838" s="44">
        <f t="shared" si="153"/>
        <v>0</v>
      </c>
      <c r="AA838" s="44">
        <f t="shared" si="154"/>
        <v>0</v>
      </c>
      <c r="AB838" s="44">
        <f t="shared" si="155"/>
        <v>0</v>
      </c>
      <c r="AC838" s="44">
        <f t="shared" si="156"/>
        <v>0</v>
      </c>
      <c r="AD838" s="44">
        <f t="shared" si="157"/>
        <v>20698</v>
      </c>
      <c r="AE838" s="12">
        <f t="shared" si="158"/>
        <v>20698</v>
      </c>
    </row>
    <row r="839" spans="1:31" ht="12.6" hidden="1" customHeight="1" x14ac:dyDescent="0.2">
      <c r="A839" s="26" t="s">
        <v>4139</v>
      </c>
      <c r="B839" s="19"/>
      <c r="C839" s="19"/>
      <c r="D839" s="20"/>
      <c r="E839" s="21"/>
      <c r="F839" s="22"/>
      <c r="G839" s="21"/>
      <c r="H839" s="22"/>
      <c r="I839" s="20"/>
      <c r="J839" s="20"/>
      <c r="K839" s="20"/>
      <c r="L839" s="20"/>
      <c r="M839" s="20"/>
      <c r="N839" s="20">
        <v>2</v>
      </c>
      <c r="O839" s="20">
        <v>2</v>
      </c>
      <c r="P839" s="23" t="str">
        <f>VLOOKUP(A839,'ИЗ ОСНОВЫ НОМЕНКЛАТУР'!D:E,2,0)</f>
        <v>Освещение</v>
      </c>
      <c r="Q839" s="23" t="str">
        <f>VLOOKUP(A839,'ИЗ ОСНОВЫ НОМЕНКЛАТУР'!D:F,3,0)</f>
        <v>Удлинители и колодки</v>
      </c>
      <c r="R839" s="40">
        <f>VLOOKUP(A:A,'ИЗ ОСНОВЫ НОМЕНКЛАТУР'!D:G,4,0)</f>
        <v>10349</v>
      </c>
      <c r="S839" s="12" t="str">
        <f>VLOOKUP(A:A,'ИЗ ОСНОВЫ НОМЕНКЛАТУР'!D:H,5,0)</f>
        <v>C</v>
      </c>
      <c r="T839" s="44">
        <f t="shared" si="147"/>
        <v>0</v>
      </c>
      <c r="U839" s="44">
        <f t="shared" si="148"/>
        <v>0</v>
      </c>
      <c r="V839" s="44">
        <f t="shared" si="149"/>
        <v>0</v>
      </c>
      <c r="W839" s="44">
        <f t="shared" si="150"/>
        <v>0</v>
      </c>
      <c r="X839" s="44">
        <f t="shared" si="151"/>
        <v>0</v>
      </c>
      <c r="Y839" s="44">
        <f t="shared" si="152"/>
        <v>0</v>
      </c>
      <c r="Z839" s="44">
        <f t="shared" si="153"/>
        <v>0</v>
      </c>
      <c r="AA839" s="44">
        <f t="shared" si="154"/>
        <v>0</v>
      </c>
      <c r="AB839" s="44">
        <f t="shared" si="155"/>
        <v>0</v>
      </c>
      <c r="AC839" s="44">
        <f t="shared" si="156"/>
        <v>0</v>
      </c>
      <c r="AD839" s="44">
        <f t="shared" si="157"/>
        <v>20698</v>
      </c>
      <c r="AE839" s="12">
        <f t="shared" si="158"/>
        <v>20698</v>
      </c>
    </row>
    <row r="840" spans="1:31" ht="12.6" hidden="1" customHeight="1" x14ac:dyDescent="0.2">
      <c r="A840" s="26" t="s">
        <v>4119</v>
      </c>
      <c r="B840" s="19"/>
      <c r="C840" s="19"/>
      <c r="D840" s="20"/>
      <c r="E840" s="21"/>
      <c r="F840" s="22"/>
      <c r="G840" s="21"/>
      <c r="H840" s="22"/>
      <c r="I840" s="20"/>
      <c r="J840" s="20">
        <v>1</v>
      </c>
      <c r="K840" s="20"/>
      <c r="L840" s="20">
        <v>2</v>
      </c>
      <c r="M840" s="20"/>
      <c r="N840" s="20"/>
      <c r="O840" s="20">
        <v>3</v>
      </c>
      <c r="P840" s="23" t="str">
        <f>VLOOKUP(A840,'ИЗ ОСНОВЫ НОМЕНКЛАТУР'!D:E,2,0)</f>
        <v>Освещение</v>
      </c>
      <c r="Q840" s="23" t="str">
        <f>VLOOKUP(A840,'ИЗ ОСНОВЫ НОМЕНКЛАТУР'!D:F,3,0)</f>
        <v>Удлинители и колодки</v>
      </c>
      <c r="R840" s="40">
        <f>VLOOKUP(A:A,'ИЗ ОСНОВЫ НОМЕНКЛАТУР'!D:G,4,0)</f>
        <v>23999</v>
      </c>
      <c r="S840" s="12" t="str">
        <f>VLOOKUP(A:A,'ИЗ ОСНОВЫ НОМЕНКЛАТУР'!D:H,5,0)</f>
        <v>C</v>
      </c>
      <c r="T840" s="44">
        <f t="shared" si="147"/>
        <v>0</v>
      </c>
      <c r="U840" s="44">
        <f t="shared" si="148"/>
        <v>0</v>
      </c>
      <c r="V840" s="44">
        <f t="shared" si="149"/>
        <v>0</v>
      </c>
      <c r="W840" s="44">
        <f t="shared" si="150"/>
        <v>0</v>
      </c>
      <c r="X840" s="44">
        <f t="shared" si="151"/>
        <v>0</v>
      </c>
      <c r="Y840" s="44">
        <f t="shared" si="152"/>
        <v>0</v>
      </c>
      <c r="Z840" s="44">
        <f t="shared" si="153"/>
        <v>23999</v>
      </c>
      <c r="AA840" s="44">
        <f t="shared" si="154"/>
        <v>0</v>
      </c>
      <c r="AB840" s="44">
        <f t="shared" si="155"/>
        <v>47998</v>
      </c>
      <c r="AC840" s="44">
        <f t="shared" si="156"/>
        <v>0</v>
      </c>
      <c r="AD840" s="44">
        <f t="shared" si="157"/>
        <v>0</v>
      </c>
      <c r="AE840" s="12">
        <f t="shared" si="158"/>
        <v>71997</v>
      </c>
    </row>
    <row r="841" spans="1:31" ht="12.6" hidden="1" customHeight="1" x14ac:dyDescent="0.2">
      <c r="A841" s="26" t="s">
        <v>4337</v>
      </c>
      <c r="B841" s="19"/>
      <c r="C841" s="19"/>
      <c r="D841" s="20"/>
      <c r="E841" s="21"/>
      <c r="F841" s="22"/>
      <c r="G841" s="21"/>
      <c r="H841" s="22"/>
      <c r="I841" s="20"/>
      <c r="J841" s="20">
        <v>524.1</v>
      </c>
      <c r="K841" s="20"/>
      <c r="L841" s="20"/>
      <c r="M841" s="20"/>
      <c r="N841" s="20"/>
      <c r="O841" s="20">
        <v>524.1</v>
      </c>
      <c r="P841" s="23" t="str">
        <f>VLOOKUP(A841,'ИЗ ОСНОВЫ НОМЕНКЛАТУР'!D:E,2,0)</f>
        <v>Аксессуары для шкафов</v>
      </c>
      <c r="Q841" s="23" t="str">
        <f>VLOOKUP(A841,'ИЗ ОСНОВЫ НОМЕНКЛАТУР'!D:F,3,0)</f>
        <v>Cappor</v>
      </c>
      <c r="R841" s="40">
        <f>VLOOKUP(A:A,'ИЗ ОСНОВЫ НОМЕНКЛАТУР'!D:G,4,0)</f>
        <v>661.62755199389426</v>
      </c>
      <c r="S841" s="12" t="str">
        <f>VLOOKUP(A:A,'ИЗ ОСНОВЫ НОМЕНКЛАТУР'!D:H,5,0)</f>
        <v>C</v>
      </c>
      <c r="T841" s="44">
        <f t="shared" ref="T841:T904" si="159">$R841*D841</f>
        <v>0</v>
      </c>
      <c r="U841" s="44">
        <f t="shared" ref="U841:U904" si="160">$R841*E841</f>
        <v>0</v>
      </c>
      <c r="V841" s="44">
        <f t="shared" ref="V841:V904" si="161">$R841*F841</f>
        <v>0</v>
      </c>
      <c r="W841" s="44">
        <f t="shared" ref="W841:W904" si="162">$R841*G841</f>
        <v>0</v>
      </c>
      <c r="X841" s="44">
        <f t="shared" ref="X841:X904" si="163">$R841*H841</f>
        <v>0</v>
      </c>
      <c r="Y841" s="44">
        <f t="shared" ref="Y841:Y904" si="164">$R841*I841</f>
        <v>0</v>
      </c>
      <c r="Z841" s="44">
        <f t="shared" ref="Z841:Z904" si="165">$R841*J841</f>
        <v>346759</v>
      </c>
      <c r="AA841" s="44">
        <f t="shared" ref="AA841:AA904" si="166">$R841*K841</f>
        <v>0</v>
      </c>
      <c r="AB841" s="44">
        <f t="shared" ref="AB841:AB904" si="167">$R841*L841</f>
        <v>0</v>
      </c>
      <c r="AC841" s="44">
        <f t="shared" ref="AC841:AC904" si="168">$R841*M841</f>
        <v>0</v>
      </c>
      <c r="AD841" s="44">
        <f t="shared" ref="AD841:AD904" si="169">$R841*N841</f>
        <v>0</v>
      </c>
      <c r="AE841" s="12">
        <f t="shared" ref="AE841:AE904" si="170">SUM(T841:AD841)</f>
        <v>346759</v>
      </c>
    </row>
    <row r="842" spans="1:31" ht="12.6" hidden="1" customHeight="1" x14ac:dyDescent="0.2">
      <c r="A842" s="26" t="s">
        <v>4338</v>
      </c>
      <c r="B842" s="19"/>
      <c r="C842" s="19"/>
      <c r="D842" s="20"/>
      <c r="E842" s="21"/>
      <c r="F842" s="22"/>
      <c r="G842" s="21"/>
      <c r="H842" s="22"/>
      <c r="I842" s="20"/>
      <c r="J842" s="20">
        <v>252.3</v>
      </c>
      <c r="K842" s="20"/>
      <c r="L842" s="20"/>
      <c r="M842" s="20"/>
      <c r="N842" s="20"/>
      <c r="O842" s="20">
        <v>252.3</v>
      </c>
      <c r="P842" s="23" t="str">
        <f>VLOOKUP(A842,'ИЗ ОСНОВЫ НОМЕНКЛАТУР'!D:E,2,0)</f>
        <v>Аксессуары для шкафов</v>
      </c>
      <c r="Q842" s="23" t="str">
        <f>VLOOKUP(A842,'ИЗ ОСНОВЫ НОМЕНКЛАТУР'!D:F,3,0)</f>
        <v>Cappor</v>
      </c>
      <c r="R842" s="40">
        <f>VLOOKUP(A:A,'ИЗ ОСНОВЫ НОМЕНКЛАТУР'!D:G,4,0)</f>
        <v>635.98890210067373</v>
      </c>
      <c r="S842" s="12" t="str">
        <f>VLOOKUP(A:A,'ИЗ ОСНОВЫ НОМЕНКЛАТУР'!D:H,5,0)</f>
        <v>C</v>
      </c>
      <c r="T842" s="44">
        <f t="shared" si="159"/>
        <v>0</v>
      </c>
      <c r="U842" s="44">
        <f t="shared" si="160"/>
        <v>0</v>
      </c>
      <c r="V842" s="44">
        <f t="shared" si="161"/>
        <v>0</v>
      </c>
      <c r="W842" s="44">
        <f t="shared" si="162"/>
        <v>0</v>
      </c>
      <c r="X842" s="44">
        <f t="shared" si="163"/>
        <v>0</v>
      </c>
      <c r="Y842" s="44">
        <f t="shared" si="164"/>
        <v>0</v>
      </c>
      <c r="Z842" s="44">
        <f t="shared" si="165"/>
        <v>160460</v>
      </c>
      <c r="AA842" s="44">
        <f t="shared" si="166"/>
        <v>0</v>
      </c>
      <c r="AB842" s="44">
        <f t="shared" si="167"/>
        <v>0</v>
      </c>
      <c r="AC842" s="44">
        <f t="shared" si="168"/>
        <v>0</v>
      </c>
      <c r="AD842" s="44">
        <f t="shared" si="169"/>
        <v>0</v>
      </c>
      <c r="AE842" s="12">
        <f t="shared" si="170"/>
        <v>160460</v>
      </c>
    </row>
    <row r="843" spans="1:31" ht="12.6" hidden="1" customHeight="1" x14ac:dyDescent="0.2">
      <c r="A843" s="26" t="s">
        <v>4339</v>
      </c>
      <c r="B843" s="19"/>
      <c r="C843" s="19"/>
      <c r="D843" s="20"/>
      <c r="E843" s="21"/>
      <c r="F843" s="22"/>
      <c r="G843" s="21"/>
      <c r="H843" s="22"/>
      <c r="I843" s="20"/>
      <c r="J843" s="20"/>
      <c r="K843" s="20"/>
      <c r="L843" s="20">
        <v>1</v>
      </c>
      <c r="M843" s="20">
        <v>29</v>
      </c>
      <c r="N843" s="20"/>
      <c r="O843" s="20">
        <v>30</v>
      </c>
      <c r="P843" s="23" t="str">
        <f>VLOOKUP(A843,'ИЗ ОСНОВЫ НОМЕНКЛАТУР'!D:E,2,0)</f>
        <v>Механизмы</v>
      </c>
      <c r="Q843" s="23" t="str">
        <f>VLOOKUP(A843,'ИЗ ОСНОВЫ НОМЕНКЛАТУР'!D:F,3,0)</f>
        <v>Стенки для боксов и ящиков</v>
      </c>
      <c r="R843" s="40">
        <f>VLOOKUP(A:A,'ИЗ ОСНОВЫ НОМЕНКЛАТУР'!D:G,4,0)</f>
        <v>2916</v>
      </c>
      <c r="S843" s="12" t="str">
        <f>VLOOKUP(A:A,'ИЗ ОСНОВЫ НОМЕНКЛАТУР'!D:H,5,0)</f>
        <v>C</v>
      </c>
      <c r="T843" s="44">
        <f t="shared" si="159"/>
        <v>0</v>
      </c>
      <c r="U843" s="44">
        <f t="shared" si="160"/>
        <v>0</v>
      </c>
      <c r="V843" s="44">
        <f t="shared" si="161"/>
        <v>0</v>
      </c>
      <c r="W843" s="44">
        <f t="shared" si="162"/>
        <v>0</v>
      </c>
      <c r="X843" s="44">
        <f t="shared" si="163"/>
        <v>0</v>
      </c>
      <c r="Y843" s="44">
        <f t="shared" si="164"/>
        <v>0</v>
      </c>
      <c r="Z843" s="44">
        <f t="shared" si="165"/>
        <v>0</v>
      </c>
      <c r="AA843" s="44">
        <f t="shared" si="166"/>
        <v>0</v>
      </c>
      <c r="AB843" s="44">
        <f t="shared" si="167"/>
        <v>2916</v>
      </c>
      <c r="AC843" s="44">
        <f t="shared" si="168"/>
        <v>84564</v>
      </c>
      <c r="AD843" s="44">
        <f t="shared" si="169"/>
        <v>0</v>
      </c>
      <c r="AE843" s="12">
        <f t="shared" si="170"/>
        <v>87480</v>
      </c>
    </row>
    <row r="844" spans="1:31" ht="12.6" hidden="1" customHeight="1" x14ac:dyDescent="0.2">
      <c r="A844" s="26" t="s">
        <v>3169</v>
      </c>
      <c r="B844" s="19"/>
      <c r="C844" s="19"/>
      <c r="D844" s="20"/>
      <c r="E844" s="21"/>
      <c r="F844" s="22"/>
      <c r="G844" s="21"/>
      <c r="H844" s="22"/>
      <c r="I844" s="20"/>
      <c r="J844" s="20"/>
      <c r="K844" s="20"/>
      <c r="L844" s="20">
        <v>1</v>
      </c>
      <c r="M844" s="20">
        <v>4</v>
      </c>
      <c r="N844" s="20"/>
      <c r="O844" s="20">
        <v>5</v>
      </c>
      <c r="P844" s="23" t="str">
        <f>VLOOKUP(A844,'ИЗ ОСНОВЫ НОМЕНКЛАТУР'!D:E,2,0)</f>
        <v>Механизмы</v>
      </c>
      <c r="Q844" s="23" t="str">
        <f>VLOOKUP(A844,'ИЗ ОСНОВЫ НОМЕНКЛАТУР'!D:F,3,0)</f>
        <v>Стенки для боксов и ящиков</v>
      </c>
      <c r="R844" s="40">
        <f>VLOOKUP(A:A,'ИЗ ОСНОВЫ НОМЕНКЛАТУР'!D:G,4,0)</f>
        <v>3056</v>
      </c>
      <c r="S844" s="12" t="str">
        <f>VLOOKUP(A:A,'ИЗ ОСНОВЫ НОМЕНКЛАТУР'!D:H,5,0)</f>
        <v>C</v>
      </c>
      <c r="T844" s="44">
        <f t="shared" si="159"/>
        <v>0</v>
      </c>
      <c r="U844" s="44">
        <f t="shared" si="160"/>
        <v>0</v>
      </c>
      <c r="V844" s="44">
        <f t="shared" si="161"/>
        <v>0</v>
      </c>
      <c r="W844" s="44">
        <f t="shared" si="162"/>
        <v>0</v>
      </c>
      <c r="X844" s="44">
        <f t="shared" si="163"/>
        <v>0</v>
      </c>
      <c r="Y844" s="44">
        <f t="shared" si="164"/>
        <v>0</v>
      </c>
      <c r="Z844" s="44">
        <f t="shared" si="165"/>
        <v>0</v>
      </c>
      <c r="AA844" s="44">
        <f t="shared" si="166"/>
        <v>0</v>
      </c>
      <c r="AB844" s="44">
        <f t="shared" si="167"/>
        <v>3056</v>
      </c>
      <c r="AC844" s="44">
        <f t="shared" si="168"/>
        <v>12224</v>
      </c>
      <c r="AD844" s="44">
        <f t="shared" si="169"/>
        <v>0</v>
      </c>
      <c r="AE844" s="12">
        <f t="shared" si="170"/>
        <v>15280</v>
      </c>
    </row>
    <row r="845" spans="1:31" ht="12.6" hidden="1" customHeight="1" x14ac:dyDescent="0.2">
      <c r="A845" s="26" t="s">
        <v>4340</v>
      </c>
      <c r="B845" s="19"/>
      <c r="C845" s="19"/>
      <c r="D845" s="20"/>
      <c r="E845" s="21"/>
      <c r="F845" s="22"/>
      <c r="G845" s="21"/>
      <c r="H845" s="22"/>
      <c r="I845" s="20"/>
      <c r="J845" s="20"/>
      <c r="K845" s="20"/>
      <c r="L845" s="20"/>
      <c r="M845" s="20">
        <v>5</v>
      </c>
      <c r="N845" s="20"/>
      <c r="O845" s="20">
        <v>5</v>
      </c>
      <c r="P845" s="23" t="str">
        <f>VLOOKUP(A845,'ИЗ ОСНОВЫ НОМЕНКЛАТУР'!D:E,2,0)</f>
        <v>Механизмы</v>
      </c>
      <c r="Q845" s="23" t="str">
        <f>VLOOKUP(A845,'ИЗ ОСНОВЫ НОМЕНКЛАТУР'!D:F,3,0)</f>
        <v>Стенки для боксов и ящиков</v>
      </c>
      <c r="R845" s="40">
        <f>VLOOKUP(A:A,'ИЗ ОСНОВЫ НОМЕНКЛАТУР'!D:G,4,0)</f>
        <v>2876</v>
      </c>
      <c r="S845" s="12" t="str">
        <f>VLOOKUP(A:A,'ИЗ ОСНОВЫ НОМЕНКЛАТУР'!D:H,5,0)</f>
        <v>C</v>
      </c>
      <c r="T845" s="44">
        <f t="shared" si="159"/>
        <v>0</v>
      </c>
      <c r="U845" s="44">
        <f t="shared" si="160"/>
        <v>0</v>
      </c>
      <c r="V845" s="44">
        <f t="shared" si="161"/>
        <v>0</v>
      </c>
      <c r="W845" s="44">
        <f t="shared" si="162"/>
        <v>0</v>
      </c>
      <c r="X845" s="44">
        <f t="shared" si="163"/>
        <v>0</v>
      </c>
      <c r="Y845" s="44">
        <f t="shared" si="164"/>
        <v>0</v>
      </c>
      <c r="Z845" s="44">
        <f t="shared" si="165"/>
        <v>0</v>
      </c>
      <c r="AA845" s="44">
        <f t="shared" si="166"/>
        <v>0</v>
      </c>
      <c r="AB845" s="44">
        <f t="shared" si="167"/>
        <v>0</v>
      </c>
      <c r="AC845" s="44">
        <f t="shared" si="168"/>
        <v>14380</v>
      </c>
      <c r="AD845" s="44">
        <f t="shared" si="169"/>
        <v>0</v>
      </c>
      <c r="AE845" s="12">
        <f t="shared" si="170"/>
        <v>14380</v>
      </c>
    </row>
    <row r="846" spans="1:31" ht="12.6" hidden="1" customHeight="1" x14ac:dyDescent="0.2">
      <c r="A846" s="26" t="s">
        <v>4341</v>
      </c>
      <c r="B846" s="19"/>
      <c r="C846" s="19"/>
      <c r="D846" s="20"/>
      <c r="E846" s="21"/>
      <c r="F846" s="22"/>
      <c r="G846" s="21"/>
      <c r="H846" s="22"/>
      <c r="I846" s="20"/>
      <c r="J846" s="20">
        <v>1</v>
      </c>
      <c r="K846" s="20"/>
      <c r="L846" s="20"/>
      <c r="M846" s="20"/>
      <c r="N846" s="20">
        <v>1</v>
      </c>
      <c r="O846" s="20">
        <v>2</v>
      </c>
      <c r="P846" s="23" t="str">
        <f>VLOOKUP(A846,'ИЗ ОСНОВЫ НОМЕНКЛАТУР'!D:E,2,0)</f>
        <v>Освещение</v>
      </c>
      <c r="Q846" s="23" t="str">
        <f>VLOOKUP(A846,'ИЗ ОСНОВЫ НОМЕНКЛАТУР'!D:F,3,0)</f>
        <v>Удлинители и колодки</v>
      </c>
      <c r="R846" s="40">
        <f>VLOOKUP(A:A,'ИЗ ОСНОВЫ НОМЕНКЛАТУР'!D:G,4,0)</f>
        <v>11999</v>
      </c>
      <c r="S846" s="12" t="str">
        <f>VLOOKUP(A:A,'ИЗ ОСНОВЫ НОМЕНКЛАТУР'!D:H,5,0)</f>
        <v>C</v>
      </c>
      <c r="T846" s="44">
        <f t="shared" si="159"/>
        <v>0</v>
      </c>
      <c r="U846" s="44">
        <f t="shared" si="160"/>
        <v>0</v>
      </c>
      <c r="V846" s="44">
        <f t="shared" si="161"/>
        <v>0</v>
      </c>
      <c r="W846" s="44">
        <f t="shared" si="162"/>
        <v>0</v>
      </c>
      <c r="X846" s="44">
        <f t="shared" si="163"/>
        <v>0</v>
      </c>
      <c r="Y846" s="44">
        <f t="shared" si="164"/>
        <v>0</v>
      </c>
      <c r="Z846" s="44">
        <f t="shared" si="165"/>
        <v>11999</v>
      </c>
      <c r="AA846" s="44">
        <f t="shared" si="166"/>
        <v>0</v>
      </c>
      <c r="AB846" s="44">
        <f t="shared" si="167"/>
        <v>0</v>
      </c>
      <c r="AC846" s="44">
        <f t="shared" si="168"/>
        <v>0</v>
      </c>
      <c r="AD846" s="44">
        <f t="shared" si="169"/>
        <v>11999</v>
      </c>
      <c r="AE846" s="12">
        <f t="shared" si="170"/>
        <v>23998</v>
      </c>
    </row>
    <row r="847" spans="1:31" ht="12.6" hidden="1" customHeight="1" x14ac:dyDescent="0.2">
      <c r="A847" s="26" t="s">
        <v>4129</v>
      </c>
      <c r="B847" s="19"/>
      <c r="C847" s="19"/>
      <c r="D847" s="20"/>
      <c r="E847" s="21"/>
      <c r="F847" s="22"/>
      <c r="G847" s="21"/>
      <c r="H847" s="22"/>
      <c r="I847" s="20"/>
      <c r="J847" s="20">
        <v>1</v>
      </c>
      <c r="K847" s="20"/>
      <c r="L847" s="20"/>
      <c r="M847" s="20"/>
      <c r="N847" s="20">
        <v>2</v>
      </c>
      <c r="O847" s="20">
        <v>3</v>
      </c>
      <c r="P847" s="23" t="str">
        <f>VLOOKUP(A847,'ИЗ ОСНОВЫ НОМЕНКЛАТУР'!D:E,2,0)</f>
        <v>Освещение</v>
      </c>
      <c r="Q847" s="23" t="str">
        <f>VLOOKUP(A847,'ИЗ ОСНОВЫ НОМЕНКЛАТУР'!D:F,3,0)</f>
        <v>Удлинители и колодки</v>
      </c>
      <c r="R847" s="40">
        <f>VLOOKUP(A:A,'ИЗ ОСНОВЫ НОМЕНКЛАТУР'!D:G,4,0)</f>
        <v>11999</v>
      </c>
      <c r="S847" s="12" t="str">
        <f>VLOOKUP(A:A,'ИЗ ОСНОВЫ НОМЕНКЛАТУР'!D:H,5,0)</f>
        <v>C</v>
      </c>
      <c r="T847" s="44">
        <f t="shared" si="159"/>
        <v>0</v>
      </c>
      <c r="U847" s="44">
        <f t="shared" si="160"/>
        <v>0</v>
      </c>
      <c r="V847" s="44">
        <f t="shared" si="161"/>
        <v>0</v>
      </c>
      <c r="W847" s="44">
        <f t="shared" si="162"/>
        <v>0</v>
      </c>
      <c r="X847" s="44">
        <f t="shared" si="163"/>
        <v>0</v>
      </c>
      <c r="Y847" s="44">
        <f t="shared" si="164"/>
        <v>0</v>
      </c>
      <c r="Z847" s="44">
        <f t="shared" si="165"/>
        <v>11999</v>
      </c>
      <c r="AA847" s="44">
        <f t="shared" si="166"/>
        <v>0</v>
      </c>
      <c r="AB847" s="44">
        <f t="shared" si="167"/>
        <v>0</v>
      </c>
      <c r="AC847" s="44">
        <f t="shared" si="168"/>
        <v>0</v>
      </c>
      <c r="AD847" s="44">
        <f t="shared" si="169"/>
        <v>23998</v>
      </c>
      <c r="AE847" s="12">
        <f t="shared" si="170"/>
        <v>35997</v>
      </c>
    </row>
    <row r="848" spans="1:31" ht="12.6" hidden="1" customHeight="1" x14ac:dyDescent="0.2">
      <c r="A848" s="26" t="s">
        <v>4342</v>
      </c>
      <c r="B848" s="19"/>
      <c r="C848" s="19"/>
      <c r="D848" s="20"/>
      <c r="E848" s="21"/>
      <c r="F848" s="22"/>
      <c r="G848" s="21"/>
      <c r="H848" s="22"/>
      <c r="I848" s="20"/>
      <c r="J848" s="20">
        <v>1</v>
      </c>
      <c r="K848" s="20"/>
      <c r="L848" s="20"/>
      <c r="M848" s="20"/>
      <c r="N848" s="20">
        <v>1</v>
      </c>
      <c r="O848" s="20">
        <v>2</v>
      </c>
      <c r="P848" s="23" t="str">
        <f>VLOOKUP(A848,'ИЗ ОСНОВЫ НОМЕНКЛАТУР'!D:E,2,0)</f>
        <v>Освещение</v>
      </c>
      <c r="Q848" s="23" t="str">
        <f>VLOOKUP(A848,'ИЗ ОСНОВЫ НОМЕНКЛАТУР'!D:F,3,0)</f>
        <v>Удлинители и колодки</v>
      </c>
      <c r="R848" s="40">
        <f>VLOOKUP(A:A,'ИЗ ОСНОВЫ НОМЕНКЛАТУР'!D:G,4,0)</f>
        <v>10499</v>
      </c>
      <c r="S848" s="12" t="str">
        <f>VLOOKUP(A:A,'ИЗ ОСНОВЫ НОМЕНКЛАТУР'!D:H,5,0)</f>
        <v>C</v>
      </c>
      <c r="T848" s="44">
        <f t="shared" si="159"/>
        <v>0</v>
      </c>
      <c r="U848" s="44">
        <f t="shared" si="160"/>
        <v>0</v>
      </c>
      <c r="V848" s="44">
        <f t="shared" si="161"/>
        <v>0</v>
      </c>
      <c r="W848" s="44">
        <f t="shared" si="162"/>
        <v>0</v>
      </c>
      <c r="X848" s="44">
        <f t="shared" si="163"/>
        <v>0</v>
      </c>
      <c r="Y848" s="44">
        <f t="shared" si="164"/>
        <v>0</v>
      </c>
      <c r="Z848" s="44">
        <f t="shared" si="165"/>
        <v>10499</v>
      </c>
      <c r="AA848" s="44">
        <f t="shared" si="166"/>
        <v>0</v>
      </c>
      <c r="AB848" s="44">
        <f t="shared" si="167"/>
        <v>0</v>
      </c>
      <c r="AC848" s="44">
        <f t="shared" si="168"/>
        <v>0</v>
      </c>
      <c r="AD848" s="44">
        <f t="shared" si="169"/>
        <v>10499</v>
      </c>
      <c r="AE848" s="12">
        <f t="shared" si="170"/>
        <v>20998</v>
      </c>
    </row>
    <row r="849" spans="1:31" ht="12.6" hidden="1" customHeight="1" x14ac:dyDescent="0.2">
      <c r="A849" s="26" t="s">
        <v>4122</v>
      </c>
      <c r="B849" s="19"/>
      <c r="C849" s="19"/>
      <c r="D849" s="20"/>
      <c r="E849" s="21"/>
      <c r="F849" s="22"/>
      <c r="G849" s="21"/>
      <c r="H849" s="22"/>
      <c r="I849" s="20"/>
      <c r="J849" s="20">
        <v>1</v>
      </c>
      <c r="K849" s="20"/>
      <c r="L849" s="20"/>
      <c r="M849" s="20"/>
      <c r="N849" s="20">
        <v>2</v>
      </c>
      <c r="O849" s="20">
        <v>3</v>
      </c>
      <c r="P849" s="23" t="str">
        <f>VLOOKUP(A849,'ИЗ ОСНОВЫ НОМЕНКЛАТУР'!D:E,2,0)</f>
        <v>Освещение</v>
      </c>
      <c r="Q849" s="23" t="str">
        <f>VLOOKUP(A849,'ИЗ ОСНОВЫ НОМЕНКЛАТУР'!D:F,3,0)</f>
        <v>Удлинители и колодки</v>
      </c>
      <c r="R849" s="40">
        <f>VLOOKUP(A:A,'ИЗ ОСНОВЫ НОМЕНКЛАТУР'!D:G,4,0)</f>
        <v>10499</v>
      </c>
      <c r="S849" s="12" t="str">
        <f>VLOOKUP(A:A,'ИЗ ОСНОВЫ НОМЕНКЛАТУР'!D:H,5,0)</f>
        <v>C</v>
      </c>
      <c r="T849" s="44">
        <f t="shared" si="159"/>
        <v>0</v>
      </c>
      <c r="U849" s="44">
        <f t="shared" si="160"/>
        <v>0</v>
      </c>
      <c r="V849" s="44">
        <f t="shared" si="161"/>
        <v>0</v>
      </c>
      <c r="W849" s="44">
        <f t="shared" si="162"/>
        <v>0</v>
      </c>
      <c r="X849" s="44">
        <f t="shared" si="163"/>
        <v>0</v>
      </c>
      <c r="Y849" s="44">
        <f t="shared" si="164"/>
        <v>0</v>
      </c>
      <c r="Z849" s="44">
        <f t="shared" si="165"/>
        <v>10499</v>
      </c>
      <c r="AA849" s="44">
        <f t="shared" si="166"/>
        <v>0</v>
      </c>
      <c r="AB849" s="44">
        <f t="shared" si="167"/>
        <v>0</v>
      </c>
      <c r="AC849" s="44">
        <f t="shared" si="168"/>
        <v>0</v>
      </c>
      <c r="AD849" s="44">
        <f t="shared" si="169"/>
        <v>20998</v>
      </c>
      <c r="AE849" s="12">
        <f t="shared" si="170"/>
        <v>31497</v>
      </c>
    </row>
    <row r="850" spans="1:31" ht="12.6" hidden="1" customHeight="1" x14ac:dyDescent="0.2">
      <c r="A850" s="26" t="s">
        <v>4115</v>
      </c>
      <c r="B850" s="19"/>
      <c r="C850" s="19"/>
      <c r="D850" s="20"/>
      <c r="E850" s="21"/>
      <c r="F850" s="22"/>
      <c r="G850" s="21"/>
      <c r="H850" s="22"/>
      <c r="I850" s="20"/>
      <c r="J850" s="20"/>
      <c r="K850" s="20"/>
      <c r="L850" s="20"/>
      <c r="M850" s="20"/>
      <c r="N850" s="20">
        <v>2</v>
      </c>
      <c r="O850" s="20">
        <v>2</v>
      </c>
      <c r="P850" s="23" t="str">
        <f>VLOOKUP(A850,'ИЗ ОСНОВЫ НОМЕНКЛАТУР'!D:E,2,0)</f>
        <v>Освещение</v>
      </c>
      <c r="Q850" s="23" t="str">
        <f>VLOOKUP(A850,'ИЗ ОСНОВЫ НОМЕНКЛАТУР'!D:F,3,0)</f>
        <v>Удлинители и колодки</v>
      </c>
      <c r="R850" s="40">
        <f>VLOOKUP(A:A,'ИЗ ОСНОВЫ НОМЕНКЛАТУР'!D:G,4,0)</f>
        <v>14249</v>
      </c>
      <c r="S850" s="12" t="str">
        <f>VLOOKUP(A:A,'ИЗ ОСНОВЫ НОМЕНКЛАТУР'!D:H,5,0)</f>
        <v>C</v>
      </c>
      <c r="T850" s="44">
        <f t="shared" si="159"/>
        <v>0</v>
      </c>
      <c r="U850" s="44">
        <f t="shared" si="160"/>
        <v>0</v>
      </c>
      <c r="V850" s="44">
        <f t="shared" si="161"/>
        <v>0</v>
      </c>
      <c r="W850" s="44">
        <f t="shared" si="162"/>
        <v>0</v>
      </c>
      <c r="X850" s="44">
        <f t="shared" si="163"/>
        <v>0</v>
      </c>
      <c r="Y850" s="44">
        <f t="shared" si="164"/>
        <v>0</v>
      </c>
      <c r="Z850" s="44">
        <f t="shared" si="165"/>
        <v>0</v>
      </c>
      <c r="AA850" s="44">
        <f t="shared" si="166"/>
        <v>0</v>
      </c>
      <c r="AB850" s="44">
        <f t="shared" si="167"/>
        <v>0</v>
      </c>
      <c r="AC850" s="44">
        <f t="shared" si="168"/>
        <v>0</v>
      </c>
      <c r="AD850" s="44">
        <f t="shared" si="169"/>
        <v>28498</v>
      </c>
      <c r="AE850" s="12">
        <f t="shared" si="170"/>
        <v>28498</v>
      </c>
    </row>
    <row r="851" spans="1:31" ht="12.6" hidden="1" customHeight="1" x14ac:dyDescent="0.2">
      <c r="A851" s="26" t="s">
        <v>4116</v>
      </c>
      <c r="B851" s="19"/>
      <c r="C851" s="19"/>
      <c r="D851" s="20"/>
      <c r="E851" s="21"/>
      <c r="F851" s="22"/>
      <c r="G851" s="21"/>
      <c r="H851" s="22"/>
      <c r="I851" s="20"/>
      <c r="J851" s="20"/>
      <c r="K851" s="20"/>
      <c r="L851" s="20"/>
      <c r="M851" s="20"/>
      <c r="N851" s="20">
        <v>3</v>
      </c>
      <c r="O851" s="20">
        <v>3</v>
      </c>
      <c r="P851" s="23" t="str">
        <f>VLOOKUP(A851,'ИЗ ОСНОВЫ НОМЕНКЛАТУР'!D:E,2,0)</f>
        <v>Освещение</v>
      </c>
      <c r="Q851" s="23" t="str">
        <f>VLOOKUP(A851,'ИЗ ОСНОВЫ НОМЕНКЛАТУР'!D:F,3,0)</f>
        <v>Удлинители и колодки</v>
      </c>
      <c r="R851" s="40">
        <f>VLOOKUP(A:A,'ИЗ ОСНОВЫ НОМЕНКЛАТУР'!D:G,4,0)</f>
        <v>13499</v>
      </c>
      <c r="S851" s="12" t="str">
        <f>VLOOKUP(A:A,'ИЗ ОСНОВЫ НОМЕНКЛАТУР'!D:H,5,0)</f>
        <v>C</v>
      </c>
      <c r="T851" s="44">
        <f t="shared" si="159"/>
        <v>0</v>
      </c>
      <c r="U851" s="44">
        <f t="shared" si="160"/>
        <v>0</v>
      </c>
      <c r="V851" s="44">
        <f t="shared" si="161"/>
        <v>0</v>
      </c>
      <c r="W851" s="44">
        <f t="shared" si="162"/>
        <v>0</v>
      </c>
      <c r="X851" s="44">
        <f t="shared" si="163"/>
        <v>0</v>
      </c>
      <c r="Y851" s="44">
        <f t="shared" si="164"/>
        <v>0</v>
      </c>
      <c r="Z851" s="44">
        <f t="shared" si="165"/>
        <v>0</v>
      </c>
      <c r="AA851" s="44">
        <f t="shared" si="166"/>
        <v>0</v>
      </c>
      <c r="AB851" s="44">
        <f t="shared" si="167"/>
        <v>0</v>
      </c>
      <c r="AC851" s="44">
        <f t="shared" si="168"/>
        <v>0</v>
      </c>
      <c r="AD851" s="44">
        <f t="shared" si="169"/>
        <v>40497</v>
      </c>
      <c r="AE851" s="12">
        <f t="shared" si="170"/>
        <v>40497</v>
      </c>
    </row>
    <row r="852" spans="1:31" ht="12.6" hidden="1" customHeight="1" x14ac:dyDescent="0.2">
      <c r="A852" s="26" t="s">
        <v>1697</v>
      </c>
      <c r="B852" s="19"/>
      <c r="C852" s="19"/>
      <c r="D852" s="20"/>
      <c r="E852" s="21"/>
      <c r="F852" s="22"/>
      <c r="G852" s="21"/>
      <c r="H852" s="22"/>
      <c r="I852" s="20"/>
      <c r="J852" s="20">
        <v>383</v>
      </c>
      <c r="K852" s="20"/>
      <c r="L852" s="20"/>
      <c r="M852" s="20"/>
      <c r="N852" s="20"/>
      <c r="O852" s="20">
        <v>383</v>
      </c>
      <c r="P852" s="23" t="str">
        <f>VLOOKUP(A852,'ИЗ ОСНОВЫ НОМЕНКЛАТУР'!D:E,2,0)</f>
        <v>Крепежные системы</v>
      </c>
      <c r="Q852" s="23" t="str">
        <f>VLOOKUP(A852,'ИЗ ОСНОВЫ НОМЕНКЛАТУР'!D:F,3,0)</f>
        <v>Конфирматы шурупы дюбель</v>
      </c>
      <c r="R852" s="40">
        <f>VLOOKUP(A:A,'ИЗ ОСНОВЫ НОМЕНКЛАТУР'!D:G,4,0)</f>
        <v>8</v>
      </c>
      <c r="S852" s="12" t="str">
        <f>VLOOKUP(A:A,'ИЗ ОСНОВЫ НОМЕНКЛАТУР'!D:H,5,0)</f>
        <v>C</v>
      </c>
      <c r="T852" s="44">
        <f t="shared" si="159"/>
        <v>0</v>
      </c>
      <c r="U852" s="44">
        <f t="shared" si="160"/>
        <v>0</v>
      </c>
      <c r="V852" s="44">
        <f t="shared" si="161"/>
        <v>0</v>
      </c>
      <c r="W852" s="44">
        <f t="shared" si="162"/>
        <v>0</v>
      </c>
      <c r="X852" s="44">
        <f t="shared" si="163"/>
        <v>0</v>
      </c>
      <c r="Y852" s="44">
        <f t="shared" si="164"/>
        <v>0</v>
      </c>
      <c r="Z852" s="44">
        <f t="shared" si="165"/>
        <v>3064</v>
      </c>
      <c r="AA852" s="44">
        <f t="shared" si="166"/>
        <v>0</v>
      </c>
      <c r="AB852" s="44">
        <f t="shared" si="167"/>
        <v>0</v>
      </c>
      <c r="AC852" s="44">
        <f t="shared" si="168"/>
        <v>0</v>
      </c>
      <c r="AD852" s="44">
        <f t="shared" si="169"/>
        <v>0</v>
      </c>
      <c r="AE852" s="12">
        <f t="shared" si="170"/>
        <v>3064</v>
      </c>
    </row>
    <row r="853" spans="1:31" ht="12.6" hidden="1" customHeight="1" x14ac:dyDescent="0.2">
      <c r="A853" s="26" t="s">
        <v>3688</v>
      </c>
      <c r="B853" s="19"/>
      <c r="C853" s="19"/>
      <c r="D853" s="20"/>
      <c r="E853" s="21"/>
      <c r="F853" s="22"/>
      <c r="G853" s="21"/>
      <c r="H853" s="22"/>
      <c r="I853" s="20"/>
      <c r="J853" s="20">
        <v>4</v>
      </c>
      <c r="K853" s="20"/>
      <c r="L853" s="20"/>
      <c r="M853" s="20"/>
      <c r="N853" s="20"/>
      <c r="O853" s="20">
        <v>4</v>
      </c>
      <c r="P853" s="23" t="str">
        <f>VLOOKUP(A853,'ИЗ ОСНОВЫ НОМЕНКЛАТУР'!D:E,2,0)</f>
        <v>Аксессуары для шкафов</v>
      </c>
      <c r="Q853" s="23" t="str">
        <f>VLOOKUP(A853,'ИЗ ОСНОВЫ НОМЕНКЛАТУР'!D:F,3,0)</f>
        <v>Брючницы</v>
      </c>
      <c r="R853" s="40">
        <f>VLOOKUP(A:A,'ИЗ ОСНОВЫ НОМЕНКЛАТУР'!D:G,4,0)</f>
        <v>1894.12</v>
      </c>
      <c r="S853" s="12" t="str">
        <f>VLOOKUP(A:A,'ИЗ ОСНОВЫ НОМЕНКЛАТУР'!D:H,5,0)</f>
        <v>C</v>
      </c>
      <c r="T853" s="44">
        <f t="shared" si="159"/>
        <v>0</v>
      </c>
      <c r="U853" s="44">
        <f t="shared" si="160"/>
        <v>0</v>
      </c>
      <c r="V853" s="44">
        <f t="shared" si="161"/>
        <v>0</v>
      </c>
      <c r="W853" s="44">
        <f t="shared" si="162"/>
        <v>0</v>
      </c>
      <c r="X853" s="44">
        <f t="shared" si="163"/>
        <v>0</v>
      </c>
      <c r="Y853" s="44">
        <f t="shared" si="164"/>
        <v>0</v>
      </c>
      <c r="Z853" s="44">
        <f t="shared" si="165"/>
        <v>7576.48</v>
      </c>
      <c r="AA853" s="44">
        <f t="shared" si="166"/>
        <v>0</v>
      </c>
      <c r="AB853" s="44">
        <f t="shared" si="167"/>
        <v>0</v>
      </c>
      <c r="AC853" s="44">
        <f t="shared" si="168"/>
        <v>0</v>
      </c>
      <c r="AD853" s="44">
        <f t="shared" si="169"/>
        <v>0</v>
      </c>
      <c r="AE853" s="12">
        <f t="shared" si="170"/>
        <v>7576.48</v>
      </c>
    </row>
    <row r="854" spans="1:31" ht="12.6" hidden="1" customHeight="1" x14ac:dyDescent="0.2">
      <c r="A854" s="26" t="s">
        <v>3690</v>
      </c>
      <c r="B854" s="19"/>
      <c r="C854" s="19"/>
      <c r="D854" s="20"/>
      <c r="E854" s="21"/>
      <c r="F854" s="22"/>
      <c r="G854" s="21"/>
      <c r="H854" s="22"/>
      <c r="I854" s="20"/>
      <c r="J854" s="20">
        <v>104</v>
      </c>
      <c r="K854" s="20"/>
      <c r="L854" s="20"/>
      <c r="M854" s="20"/>
      <c r="N854" s="20"/>
      <c r="O854" s="20">
        <v>104</v>
      </c>
      <c r="P854" s="23" t="str">
        <f>VLOOKUP(A854,'ИЗ ОСНОВЫ НОМЕНКЛАТУР'!D:E,2,0)</f>
        <v>Аксессуары для шкафов</v>
      </c>
      <c r="Q854" s="23" t="str">
        <f>VLOOKUP(A854,'ИЗ ОСНОВЫ НОМЕНКЛАТУР'!D:F,3,0)</f>
        <v>Брючницы</v>
      </c>
      <c r="R854" s="40">
        <f>VLOOKUP(A:A,'ИЗ ОСНОВЫ НОМЕНКЛАТУР'!D:G,4,0)</f>
        <v>1458.2166666666665</v>
      </c>
      <c r="S854" s="12" t="str">
        <f>VLOOKUP(A:A,'ИЗ ОСНОВЫ НОМЕНКЛАТУР'!D:H,5,0)</f>
        <v>C</v>
      </c>
      <c r="T854" s="44">
        <f t="shared" si="159"/>
        <v>0</v>
      </c>
      <c r="U854" s="44">
        <f t="shared" si="160"/>
        <v>0</v>
      </c>
      <c r="V854" s="44">
        <f t="shared" si="161"/>
        <v>0</v>
      </c>
      <c r="W854" s="44">
        <f t="shared" si="162"/>
        <v>0</v>
      </c>
      <c r="X854" s="44">
        <f t="shared" si="163"/>
        <v>0</v>
      </c>
      <c r="Y854" s="44">
        <f t="shared" si="164"/>
        <v>0</v>
      </c>
      <c r="Z854" s="44">
        <f t="shared" si="165"/>
        <v>151654.53333333333</v>
      </c>
      <c r="AA854" s="44">
        <f t="shared" si="166"/>
        <v>0</v>
      </c>
      <c r="AB854" s="44">
        <f t="shared" si="167"/>
        <v>0</v>
      </c>
      <c r="AC854" s="44">
        <f t="shared" si="168"/>
        <v>0</v>
      </c>
      <c r="AD854" s="44">
        <f t="shared" si="169"/>
        <v>0</v>
      </c>
      <c r="AE854" s="12">
        <f t="shared" si="170"/>
        <v>151654.53333333333</v>
      </c>
    </row>
    <row r="855" spans="1:31" ht="12.6" hidden="1" customHeight="1" x14ac:dyDescent="0.2">
      <c r="A855" s="26" t="s">
        <v>3691</v>
      </c>
      <c r="B855" s="19"/>
      <c r="C855" s="19"/>
      <c r="D855" s="20"/>
      <c r="E855" s="21"/>
      <c r="F855" s="22"/>
      <c r="G855" s="21"/>
      <c r="H855" s="22"/>
      <c r="I855" s="20"/>
      <c r="J855" s="20">
        <v>4</v>
      </c>
      <c r="K855" s="20"/>
      <c r="L855" s="20"/>
      <c r="M855" s="20"/>
      <c r="N855" s="20"/>
      <c r="O855" s="20">
        <v>4</v>
      </c>
      <c r="P855" s="23" t="str">
        <f>VLOOKUP(A855,'ИЗ ОСНОВЫ НОМЕНКЛАТУР'!D:E,2,0)</f>
        <v>Аксессуары для шкафов</v>
      </c>
      <c r="Q855" s="23" t="str">
        <f>VLOOKUP(A855,'ИЗ ОСНОВЫ НОМЕНКЛАТУР'!D:F,3,0)</f>
        <v>Брючницы</v>
      </c>
      <c r="R855" s="40">
        <f>VLOOKUP(A:A,'ИЗ ОСНОВЫ НОМЕНКЛАТУР'!D:G,4,0)</f>
        <v>1827.68</v>
      </c>
      <c r="S855" s="12" t="str">
        <f>VLOOKUP(A:A,'ИЗ ОСНОВЫ НОМЕНКЛАТУР'!D:H,5,0)</f>
        <v>C</v>
      </c>
      <c r="T855" s="44">
        <f t="shared" si="159"/>
        <v>0</v>
      </c>
      <c r="U855" s="44">
        <f t="shared" si="160"/>
        <v>0</v>
      </c>
      <c r="V855" s="44">
        <f t="shared" si="161"/>
        <v>0</v>
      </c>
      <c r="W855" s="44">
        <f t="shared" si="162"/>
        <v>0</v>
      </c>
      <c r="X855" s="44">
        <f t="shared" si="163"/>
        <v>0</v>
      </c>
      <c r="Y855" s="44">
        <f t="shared" si="164"/>
        <v>0</v>
      </c>
      <c r="Z855" s="44">
        <f t="shared" si="165"/>
        <v>7310.72</v>
      </c>
      <c r="AA855" s="44">
        <f t="shared" si="166"/>
        <v>0</v>
      </c>
      <c r="AB855" s="44">
        <f t="shared" si="167"/>
        <v>0</v>
      </c>
      <c r="AC855" s="44">
        <f t="shared" si="168"/>
        <v>0</v>
      </c>
      <c r="AD855" s="44">
        <f t="shared" si="169"/>
        <v>0</v>
      </c>
      <c r="AE855" s="12">
        <f t="shared" si="170"/>
        <v>7310.72</v>
      </c>
    </row>
    <row r="856" spans="1:31" ht="12.6" hidden="1" customHeight="1" x14ac:dyDescent="0.2">
      <c r="A856" s="26" t="s">
        <v>3689</v>
      </c>
      <c r="B856" s="19"/>
      <c r="C856" s="19"/>
      <c r="D856" s="20"/>
      <c r="E856" s="21"/>
      <c r="F856" s="22"/>
      <c r="G856" s="21"/>
      <c r="H856" s="22"/>
      <c r="I856" s="20"/>
      <c r="J856" s="20">
        <v>2</v>
      </c>
      <c r="K856" s="20"/>
      <c r="L856" s="20"/>
      <c r="M856" s="20"/>
      <c r="N856" s="20"/>
      <c r="O856" s="20">
        <v>2</v>
      </c>
      <c r="P856" s="23" t="str">
        <f>VLOOKUP(A856,'ИЗ ОСНОВЫ НОМЕНКЛАТУР'!D:E,2,0)</f>
        <v>Аксессуары для шкафов</v>
      </c>
      <c r="Q856" s="23" t="str">
        <f>VLOOKUP(A856,'ИЗ ОСНОВЫ НОМЕНКЛАТУР'!D:F,3,0)</f>
        <v>Брючницы</v>
      </c>
      <c r="R856" s="40">
        <f>VLOOKUP(A:A,'ИЗ ОСНОВЫ НОМЕНКЛАТУР'!D:G,4,0)</f>
        <v>2362.19</v>
      </c>
      <c r="S856" s="12" t="str">
        <f>VLOOKUP(A:A,'ИЗ ОСНОВЫ НОМЕНКЛАТУР'!D:H,5,0)</f>
        <v>C</v>
      </c>
      <c r="T856" s="44">
        <f t="shared" si="159"/>
        <v>0</v>
      </c>
      <c r="U856" s="44">
        <f t="shared" si="160"/>
        <v>0</v>
      </c>
      <c r="V856" s="44">
        <f t="shared" si="161"/>
        <v>0</v>
      </c>
      <c r="W856" s="44">
        <f t="shared" si="162"/>
        <v>0</v>
      </c>
      <c r="X856" s="44">
        <f t="shared" si="163"/>
        <v>0</v>
      </c>
      <c r="Y856" s="44">
        <f t="shared" si="164"/>
        <v>0</v>
      </c>
      <c r="Z856" s="44">
        <f t="shared" si="165"/>
        <v>4724.38</v>
      </c>
      <c r="AA856" s="44">
        <f t="shared" si="166"/>
        <v>0</v>
      </c>
      <c r="AB856" s="44">
        <f t="shared" si="167"/>
        <v>0</v>
      </c>
      <c r="AC856" s="44">
        <f t="shared" si="168"/>
        <v>0</v>
      </c>
      <c r="AD856" s="44">
        <f t="shared" si="169"/>
        <v>0</v>
      </c>
      <c r="AE856" s="12">
        <f t="shared" si="170"/>
        <v>4724.38</v>
      </c>
    </row>
    <row r="857" spans="1:31" ht="12.6" hidden="1" customHeight="1" x14ac:dyDescent="0.2">
      <c r="A857" s="26" t="s">
        <v>3684</v>
      </c>
      <c r="B857" s="19"/>
      <c r="C857" s="19"/>
      <c r="D857" s="20"/>
      <c r="E857" s="21"/>
      <c r="F857" s="22"/>
      <c r="G857" s="21"/>
      <c r="H857" s="22"/>
      <c r="I857" s="20"/>
      <c r="J857" s="20"/>
      <c r="K857" s="20"/>
      <c r="L857" s="20"/>
      <c r="M857" s="20">
        <v>1</v>
      </c>
      <c r="N857" s="20"/>
      <c r="O857" s="20">
        <v>1</v>
      </c>
      <c r="P857" s="23" t="str">
        <f>VLOOKUP(A857,'ИЗ ОСНОВЫ НОМЕНКЛАТУР'!D:E,2,0)</f>
        <v>Аксессуары для шкафов</v>
      </c>
      <c r="Q857" s="23" t="str">
        <f>VLOOKUP(A857,'ИЗ ОСНОВЫ НОМЕНКЛАТУР'!D:F,3,0)</f>
        <v>Брючницы</v>
      </c>
      <c r="R857" s="40">
        <f>VLOOKUP(A:A,'ИЗ ОСНОВЫ НОМЕНКЛАТУР'!D:G,4,0)</f>
        <v>20900.400000000001</v>
      </c>
      <c r="S857" s="12" t="str">
        <f>VLOOKUP(A:A,'ИЗ ОСНОВЫ НОМЕНКЛАТУР'!D:H,5,0)</f>
        <v>C</v>
      </c>
      <c r="T857" s="44">
        <f t="shared" si="159"/>
        <v>0</v>
      </c>
      <c r="U857" s="44">
        <f t="shared" si="160"/>
        <v>0</v>
      </c>
      <c r="V857" s="44">
        <f t="shared" si="161"/>
        <v>0</v>
      </c>
      <c r="W857" s="44">
        <f t="shared" si="162"/>
        <v>0</v>
      </c>
      <c r="X857" s="44">
        <f t="shared" si="163"/>
        <v>0</v>
      </c>
      <c r="Y857" s="44">
        <f t="shared" si="164"/>
        <v>0</v>
      </c>
      <c r="Z857" s="44">
        <f t="shared" si="165"/>
        <v>0</v>
      </c>
      <c r="AA857" s="44">
        <f t="shared" si="166"/>
        <v>0</v>
      </c>
      <c r="AB857" s="44">
        <f t="shared" si="167"/>
        <v>0</v>
      </c>
      <c r="AC857" s="44">
        <f t="shared" si="168"/>
        <v>20900.400000000001</v>
      </c>
      <c r="AD857" s="44">
        <f t="shared" si="169"/>
        <v>0</v>
      </c>
      <c r="AE857" s="12">
        <f t="shared" si="170"/>
        <v>20900.400000000001</v>
      </c>
    </row>
    <row r="858" spans="1:31" ht="12.6" hidden="1" customHeight="1" x14ac:dyDescent="0.2">
      <c r="A858" s="26" t="s">
        <v>3685</v>
      </c>
      <c r="B858" s="19"/>
      <c r="C858" s="19"/>
      <c r="D858" s="20"/>
      <c r="E858" s="21"/>
      <c r="F858" s="22"/>
      <c r="G858" s="21"/>
      <c r="H858" s="22"/>
      <c r="I858" s="20"/>
      <c r="J858" s="20"/>
      <c r="K858" s="20"/>
      <c r="L858" s="20">
        <v>1</v>
      </c>
      <c r="M858" s="20">
        <v>1</v>
      </c>
      <c r="N858" s="20"/>
      <c r="O858" s="20">
        <v>2</v>
      </c>
      <c r="P858" s="23" t="str">
        <f>VLOOKUP(A858,'ИЗ ОСНОВЫ НОМЕНКЛАТУР'!D:E,2,0)</f>
        <v>Аксессуары для шкафов</v>
      </c>
      <c r="Q858" s="23" t="str">
        <f>VLOOKUP(A858,'ИЗ ОСНОВЫ НОМЕНКЛАТУР'!D:F,3,0)</f>
        <v>Брючницы</v>
      </c>
      <c r="R858" s="40">
        <f>VLOOKUP(A:A,'ИЗ ОСНОВЫ НОМЕНКЛАТУР'!D:G,4,0)</f>
        <v>17174.25</v>
      </c>
      <c r="S858" s="12" t="str">
        <f>VLOOKUP(A:A,'ИЗ ОСНОВЫ НОМЕНКЛАТУР'!D:H,5,0)</f>
        <v>C</v>
      </c>
      <c r="T858" s="44">
        <f t="shared" si="159"/>
        <v>0</v>
      </c>
      <c r="U858" s="44">
        <f t="shared" si="160"/>
        <v>0</v>
      </c>
      <c r="V858" s="44">
        <f t="shared" si="161"/>
        <v>0</v>
      </c>
      <c r="W858" s="44">
        <f t="shared" si="162"/>
        <v>0</v>
      </c>
      <c r="X858" s="44">
        <f t="shared" si="163"/>
        <v>0</v>
      </c>
      <c r="Y858" s="44">
        <f t="shared" si="164"/>
        <v>0</v>
      </c>
      <c r="Z858" s="44">
        <f t="shared" si="165"/>
        <v>0</v>
      </c>
      <c r="AA858" s="44">
        <f t="shared" si="166"/>
        <v>0</v>
      </c>
      <c r="AB858" s="44">
        <f t="shared" si="167"/>
        <v>17174.25</v>
      </c>
      <c r="AC858" s="44">
        <f t="shared" si="168"/>
        <v>17174.25</v>
      </c>
      <c r="AD858" s="44">
        <f t="shared" si="169"/>
        <v>0</v>
      </c>
      <c r="AE858" s="12">
        <f t="shared" si="170"/>
        <v>34348.5</v>
      </c>
    </row>
    <row r="859" spans="1:31" ht="12.6" hidden="1" customHeight="1" x14ac:dyDescent="0.2">
      <c r="A859" s="26" t="s">
        <v>3515</v>
      </c>
      <c r="B859" s="19"/>
      <c r="C859" s="19"/>
      <c r="D859" s="20"/>
      <c r="E859" s="21"/>
      <c r="F859" s="22"/>
      <c r="G859" s="21"/>
      <c r="H859" s="22"/>
      <c r="I859" s="20"/>
      <c r="J859" s="20"/>
      <c r="K859" s="20"/>
      <c r="L859" s="20">
        <v>4</v>
      </c>
      <c r="M859" s="20"/>
      <c r="N859" s="20"/>
      <c r="O859" s="20">
        <v>4</v>
      </c>
      <c r="P859" s="23" t="str">
        <f>VLOOKUP(A859,'ИЗ ОСНОВЫ НОМЕНКЛАТУР'!D:E,2,0)</f>
        <v>Инструменты и расходные материалы</v>
      </c>
      <c r="Q859" s="23" t="str">
        <f>VLOOKUP(A859,'ИЗ ОСНОВЫ НОМЕНКЛАТУР'!D:F,3,0)</f>
        <v>Насадки, сверла</v>
      </c>
      <c r="R859" s="40">
        <f>VLOOKUP(A:A,'ИЗ ОСНОВЫ НОМЕНКЛАТУР'!D:G,4,0)</f>
        <v>433.92</v>
      </c>
      <c r="S859" s="12" t="str">
        <f>VLOOKUP(A:A,'ИЗ ОСНОВЫ НОМЕНКЛАТУР'!D:H,5,0)</f>
        <v>C</v>
      </c>
      <c r="T859" s="44">
        <f t="shared" si="159"/>
        <v>0</v>
      </c>
      <c r="U859" s="44">
        <f t="shared" si="160"/>
        <v>0</v>
      </c>
      <c r="V859" s="44">
        <f t="shared" si="161"/>
        <v>0</v>
      </c>
      <c r="W859" s="44">
        <f t="shared" si="162"/>
        <v>0</v>
      </c>
      <c r="X859" s="44">
        <f t="shared" si="163"/>
        <v>0</v>
      </c>
      <c r="Y859" s="44">
        <f t="shared" si="164"/>
        <v>0</v>
      </c>
      <c r="Z859" s="44">
        <f t="shared" si="165"/>
        <v>0</v>
      </c>
      <c r="AA859" s="44">
        <f t="shared" si="166"/>
        <v>0</v>
      </c>
      <c r="AB859" s="44">
        <f t="shared" si="167"/>
        <v>1735.68</v>
      </c>
      <c r="AC859" s="44">
        <f t="shared" si="168"/>
        <v>0</v>
      </c>
      <c r="AD859" s="44">
        <f t="shared" si="169"/>
        <v>0</v>
      </c>
      <c r="AE859" s="12">
        <f t="shared" si="170"/>
        <v>1735.68</v>
      </c>
    </row>
    <row r="860" spans="1:31" ht="12.6" hidden="1" customHeight="1" x14ac:dyDescent="0.2">
      <c r="A860" s="26" t="s">
        <v>3513</v>
      </c>
      <c r="B860" s="19"/>
      <c r="C860" s="19"/>
      <c r="D860" s="20"/>
      <c r="E860" s="21"/>
      <c r="F860" s="22"/>
      <c r="G860" s="21"/>
      <c r="H860" s="22"/>
      <c r="I860" s="20"/>
      <c r="J860" s="20"/>
      <c r="K860" s="20"/>
      <c r="L860" s="20">
        <v>4</v>
      </c>
      <c r="M860" s="20"/>
      <c r="N860" s="20">
        <v>4</v>
      </c>
      <c r="O860" s="20">
        <v>8</v>
      </c>
      <c r="P860" s="23" t="str">
        <f>VLOOKUP(A860,'ИЗ ОСНОВЫ НОМЕНКЛАТУР'!D:E,2,0)</f>
        <v>Инструменты и расходные материалы</v>
      </c>
      <c r="Q860" s="23" t="str">
        <f>VLOOKUP(A860,'ИЗ ОСНОВЫ НОМЕНКЛАТУР'!D:F,3,0)</f>
        <v>Насадки, сверла</v>
      </c>
      <c r="R860" s="40">
        <f>VLOOKUP(A:A,'ИЗ ОСНОВЫ НОМЕНКЛАТУР'!D:G,4,0)</f>
        <v>475.27</v>
      </c>
      <c r="S860" s="12" t="str">
        <f>VLOOKUP(A:A,'ИЗ ОСНОВЫ НОМЕНКЛАТУР'!D:H,5,0)</f>
        <v>C</v>
      </c>
      <c r="T860" s="44">
        <f t="shared" si="159"/>
        <v>0</v>
      </c>
      <c r="U860" s="44">
        <f t="shared" si="160"/>
        <v>0</v>
      </c>
      <c r="V860" s="44">
        <f t="shared" si="161"/>
        <v>0</v>
      </c>
      <c r="W860" s="44">
        <f t="shared" si="162"/>
        <v>0</v>
      </c>
      <c r="X860" s="44">
        <f t="shared" si="163"/>
        <v>0</v>
      </c>
      <c r="Y860" s="44">
        <f t="shared" si="164"/>
        <v>0</v>
      </c>
      <c r="Z860" s="44">
        <f t="shared" si="165"/>
        <v>0</v>
      </c>
      <c r="AA860" s="44">
        <f t="shared" si="166"/>
        <v>0</v>
      </c>
      <c r="AB860" s="44">
        <f t="shared" si="167"/>
        <v>1901.08</v>
      </c>
      <c r="AC860" s="44">
        <f t="shared" si="168"/>
        <v>0</v>
      </c>
      <c r="AD860" s="44">
        <f t="shared" si="169"/>
        <v>1901.08</v>
      </c>
      <c r="AE860" s="12">
        <f t="shared" si="170"/>
        <v>3802.16</v>
      </c>
    </row>
    <row r="861" spans="1:31" ht="12.6" hidden="1" customHeight="1" x14ac:dyDescent="0.2">
      <c r="A861" s="26" t="s">
        <v>3508</v>
      </c>
      <c r="B861" s="19"/>
      <c r="C861" s="19"/>
      <c r="D861" s="20"/>
      <c r="E861" s="21"/>
      <c r="F861" s="22"/>
      <c r="G861" s="21"/>
      <c r="H861" s="22"/>
      <c r="I861" s="20"/>
      <c r="J861" s="20"/>
      <c r="K861" s="20"/>
      <c r="L861" s="20">
        <v>1</v>
      </c>
      <c r="M861" s="20"/>
      <c r="N861" s="20"/>
      <c r="O861" s="20">
        <v>1</v>
      </c>
      <c r="P861" s="23" t="str">
        <f>VLOOKUP(A861,'ИЗ ОСНОВЫ НОМЕНКЛАТУР'!D:E,2,0)</f>
        <v>Инструменты и расходные материалы</v>
      </c>
      <c r="Q861" s="23" t="str">
        <f>VLOOKUP(A861,'ИЗ ОСНОВЫ НОМЕНКЛАТУР'!D:F,3,0)</f>
        <v>Насадки, сверла</v>
      </c>
      <c r="R861" s="40">
        <f>VLOOKUP(A:A,'ИЗ ОСНОВЫ НОМЕНКЛАТУР'!D:G,4,0)</f>
        <v>372.72666666666669</v>
      </c>
      <c r="S861" s="12" t="str">
        <f>VLOOKUP(A:A,'ИЗ ОСНОВЫ НОМЕНКЛАТУР'!D:H,5,0)</f>
        <v>C</v>
      </c>
      <c r="T861" s="44">
        <f t="shared" si="159"/>
        <v>0</v>
      </c>
      <c r="U861" s="44">
        <f t="shared" si="160"/>
        <v>0</v>
      </c>
      <c r="V861" s="44">
        <f t="shared" si="161"/>
        <v>0</v>
      </c>
      <c r="W861" s="44">
        <f t="shared" si="162"/>
        <v>0</v>
      </c>
      <c r="X861" s="44">
        <f t="shared" si="163"/>
        <v>0</v>
      </c>
      <c r="Y861" s="44">
        <f t="shared" si="164"/>
        <v>0</v>
      </c>
      <c r="Z861" s="44">
        <f t="shared" si="165"/>
        <v>0</v>
      </c>
      <c r="AA861" s="44">
        <f t="shared" si="166"/>
        <v>0</v>
      </c>
      <c r="AB861" s="44">
        <f t="shared" si="167"/>
        <v>372.72666666666669</v>
      </c>
      <c r="AC861" s="44">
        <f t="shared" si="168"/>
        <v>0</v>
      </c>
      <c r="AD861" s="44">
        <f t="shared" si="169"/>
        <v>0</v>
      </c>
      <c r="AE861" s="12">
        <f t="shared" si="170"/>
        <v>372.72666666666669</v>
      </c>
    </row>
    <row r="862" spans="1:31" ht="12.6" hidden="1" customHeight="1" x14ac:dyDescent="0.2">
      <c r="A862" s="26" t="s">
        <v>3940</v>
      </c>
      <c r="B862" s="19"/>
      <c r="C862" s="19"/>
      <c r="D862" s="20"/>
      <c r="E862" s="20">
        <v>12</v>
      </c>
      <c r="F862" s="20"/>
      <c r="G862" s="21"/>
      <c r="H862" s="22"/>
      <c r="I862" s="20"/>
      <c r="J862" s="20">
        <v>43</v>
      </c>
      <c r="K862" s="20"/>
      <c r="L862" s="20"/>
      <c r="M862" s="20"/>
      <c r="N862" s="20"/>
      <c r="O862" s="20">
        <v>55</v>
      </c>
      <c r="P862" s="23" t="str">
        <f>VLOOKUP(A862,'ИЗ ОСНОВЫ НОМЕНКЛАТУР'!D:E,2,0)</f>
        <v>Реставрационные материалы</v>
      </c>
      <c r="Q862" s="23" t="str">
        <f>VLOOKUP(A862,'ИЗ ОСНОВЫ НОМЕНКЛАТУР'!D:F,3,0)</f>
        <v>Воск мебельный</v>
      </c>
      <c r="R862" s="40">
        <f>VLOOKUP(A:A,'ИЗ ОСНОВЫ НОМЕНКЛАТУР'!D:G,4,0)</f>
        <v>158.67750000000001</v>
      </c>
      <c r="S862" s="12" t="str">
        <f>VLOOKUP(A:A,'ИЗ ОСНОВЫ НОМЕНКЛАТУР'!D:H,5,0)</f>
        <v>C</v>
      </c>
      <c r="T862" s="44">
        <f t="shared" si="159"/>
        <v>0</v>
      </c>
      <c r="U862" s="44">
        <f t="shared" si="160"/>
        <v>1904.13</v>
      </c>
      <c r="V862" s="44">
        <f t="shared" si="161"/>
        <v>0</v>
      </c>
      <c r="W862" s="44">
        <f t="shared" si="162"/>
        <v>0</v>
      </c>
      <c r="X862" s="44">
        <f t="shared" si="163"/>
        <v>0</v>
      </c>
      <c r="Y862" s="44">
        <f t="shared" si="164"/>
        <v>0</v>
      </c>
      <c r="Z862" s="44">
        <f t="shared" si="165"/>
        <v>6823.1325000000006</v>
      </c>
      <c r="AA862" s="44">
        <f t="shared" si="166"/>
        <v>0</v>
      </c>
      <c r="AB862" s="44">
        <f t="shared" si="167"/>
        <v>0</v>
      </c>
      <c r="AC862" s="44">
        <f t="shared" si="168"/>
        <v>0</v>
      </c>
      <c r="AD862" s="44">
        <f t="shared" si="169"/>
        <v>0</v>
      </c>
      <c r="AE862" s="12">
        <f t="shared" si="170"/>
        <v>8727.2625000000007</v>
      </c>
    </row>
    <row r="863" spans="1:31" ht="12.6" hidden="1" customHeight="1" x14ac:dyDescent="0.2">
      <c r="A863" s="26" t="s">
        <v>1275</v>
      </c>
      <c r="B863" s="19"/>
      <c r="C863" s="19"/>
      <c r="D863" s="20"/>
      <c r="E863" s="21"/>
      <c r="F863" s="22"/>
      <c r="G863" s="21"/>
      <c r="H863" s="22"/>
      <c r="I863" s="20"/>
      <c r="J863" s="20"/>
      <c r="K863" s="20"/>
      <c r="L863" s="20"/>
      <c r="M863" s="20"/>
      <c r="N863" s="20">
        <v>1</v>
      </c>
      <c r="O863" s="20">
        <v>1</v>
      </c>
      <c r="P863" s="23" t="str">
        <f>VLOOKUP(A863,'ИЗ ОСНОВЫ НОМЕНКЛАТУР'!D:E,2,0)</f>
        <v>Аксессуары для кухни</v>
      </c>
      <c r="Q863" s="23" t="str">
        <f>VLOOKUP(A863,'ИЗ ОСНОВЫ НОМЕНКЛАТУР'!D:F,3,0)</f>
        <v>Емкости для бытовых отходов</v>
      </c>
      <c r="R863" s="40">
        <f>VLOOKUP(A:A,'ИЗ ОСНОВЫ НОМЕНКЛАТУР'!D:G,4,0)</f>
        <v>3555.3333333333335</v>
      </c>
      <c r="S863" s="12" t="str">
        <f>VLOOKUP(A:A,'ИЗ ОСНОВЫ НОМЕНКЛАТУР'!D:H,5,0)</f>
        <v>C</v>
      </c>
      <c r="T863" s="44">
        <f t="shared" si="159"/>
        <v>0</v>
      </c>
      <c r="U863" s="44">
        <f t="shared" si="160"/>
        <v>0</v>
      </c>
      <c r="V863" s="44">
        <f t="shared" si="161"/>
        <v>0</v>
      </c>
      <c r="W863" s="44">
        <f t="shared" si="162"/>
        <v>0</v>
      </c>
      <c r="X863" s="44">
        <f t="shared" si="163"/>
        <v>0</v>
      </c>
      <c r="Y863" s="44">
        <f t="shared" si="164"/>
        <v>0</v>
      </c>
      <c r="Z863" s="44">
        <f t="shared" si="165"/>
        <v>0</v>
      </c>
      <c r="AA863" s="44">
        <f t="shared" si="166"/>
        <v>0</v>
      </c>
      <c r="AB863" s="44">
        <f t="shared" si="167"/>
        <v>0</v>
      </c>
      <c r="AC863" s="44">
        <f t="shared" si="168"/>
        <v>0</v>
      </c>
      <c r="AD863" s="44">
        <f t="shared" si="169"/>
        <v>3555.3333333333335</v>
      </c>
      <c r="AE863" s="12">
        <f t="shared" si="170"/>
        <v>3555.3333333333335</v>
      </c>
    </row>
    <row r="864" spans="1:31" ht="12.6" hidden="1" customHeight="1" x14ac:dyDescent="0.2">
      <c r="A864" s="26" t="s">
        <v>1284</v>
      </c>
      <c r="B864" s="19"/>
      <c r="C864" s="19"/>
      <c r="D864" s="20"/>
      <c r="E864" s="21"/>
      <c r="F864" s="22"/>
      <c r="G864" s="21"/>
      <c r="H864" s="22"/>
      <c r="I864" s="20"/>
      <c r="J864" s="20"/>
      <c r="K864" s="20"/>
      <c r="L864" s="20">
        <v>16</v>
      </c>
      <c r="M864" s="20">
        <v>166</v>
      </c>
      <c r="N864" s="20"/>
      <c r="O864" s="20">
        <v>182</v>
      </c>
      <c r="P864" s="23" t="str">
        <f>VLOOKUP(A864,'ИЗ ОСНОВЫ НОМЕНКЛАТУР'!D:E,2,0)</f>
        <v>Аксессуары для кухни</v>
      </c>
      <c r="Q864" s="23" t="str">
        <f>VLOOKUP(A864,'ИЗ ОСНОВЫ НОМЕНКЛАТУР'!D:F,3,0)</f>
        <v>Вентиляционные решетки</v>
      </c>
      <c r="R864" s="40">
        <f>VLOOKUP(A:A,'ИЗ ОСНОВЫ НОМЕНКЛАТУР'!D:G,4,0)</f>
        <v>278.10000000000002</v>
      </c>
      <c r="S864" s="12" t="str">
        <f>VLOOKUP(A:A,'ИЗ ОСНОВЫ НОМЕНКЛАТУР'!D:H,5,0)</f>
        <v>C</v>
      </c>
      <c r="T864" s="44">
        <f t="shared" si="159"/>
        <v>0</v>
      </c>
      <c r="U864" s="44">
        <f t="shared" si="160"/>
        <v>0</v>
      </c>
      <c r="V864" s="44">
        <f t="shared" si="161"/>
        <v>0</v>
      </c>
      <c r="W864" s="44">
        <f t="shared" si="162"/>
        <v>0</v>
      </c>
      <c r="X864" s="44">
        <f t="shared" si="163"/>
        <v>0</v>
      </c>
      <c r="Y864" s="44">
        <f t="shared" si="164"/>
        <v>0</v>
      </c>
      <c r="Z864" s="44">
        <f t="shared" si="165"/>
        <v>0</v>
      </c>
      <c r="AA864" s="44">
        <f t="shared" si="166"/>
        <v>0</v>
      </c>
      <c r="AB864" s="44">
        <f t="shared" si="167"/>
        <v>4449.6000000000004</v>
      </c>
      <c r="AC864" s="44">
        <f t="shared" si="168"/>
        <v>46164.600000000006</v>
      </c>
      <c r="AD864" s="44">
        <f t="shared" si="169"/>
        <v>0</v>
      </c>
      <c r="AE864" s="12">
        <f t="shared" si="170"/>
        <v>50614.200000000004</v>
      </c>
    </row>
    <row r="865" spans="1:31" ht="12.6" hidden="1" customHeight="1" x14ac:dyDescent="0.2">
      <c r="A865" s="26" t="s">
        <v>1295</v>
      </c>
      <c r="B865" s="19"/>
      <c r="C865" s="19"/>
      <c r="D865" s="20"/>
      <c r="E865" s="21"/>
      <c r="F865" s="22"/>
      <c r="G865" s="21"/>
      <c r="H865" s="22"/>
      <c r="I865" s="20"/>
      <c r="J865" s="20">
        <v>89</v>
      </c>
      <c r="K865" s="20"/>
      <c r="L865" s="20"/>
      <c r="M865" s="20"/>
      <c r="N865" s="20">
        <v>19</v>
      </c>
      <c r="O865" s="20">
        <v>108</v>
      </c>
      <c r="P865" s="23" t="str">
        <f>VLOOKUP(A865,'ИЗ ОСНОВЫ НОМЕНКЛАТУР'!D:E,2,0)</f>
        <v>Аксессуары для кухни</v>
      </c>
      <c r="Q865" s="23" t="str">
        <f>VLOOKUP(A865,'ИЗ ОСНОВЫ НОМЕНКЛАТУР'!D:F,3,0)</f>
        <v>Вентиляционные решетки</v>
      </c>
      <c r="R865" s="40">
        <f>VLOOKUP(A:A,'ИЗ ОСНОВЫ НОМЕНКЛАТУР'!D:G,4,0)</f>
        <v>961.19017241379311</v>
      </c>
      <c r="S865" s="12" t="str">
        <f>VLOOKUP(A:A,'ИЗ ОСНОВЫ НОМЕНКЛАТУР'!D:H,5,0)</f>
        <v>C</v>
      </c>
      <c r="T865" s="44">
        <f t="shared" si="159"/>
        <v>0</v>
      </c>
      <c r="U865" s="44">
        <f t="shared" si="160"/>
        <v>0</v>
      </c>
      <c r="V865" s="44">
        <f t="shared" si="161"/>
        <v>0</v>
      </c>
      <c r="W865" s="44">
        <f t="shared" si="162"/>
        <v>0</v>
      </c>
      <c r="X865" s="44">
        <f t="shared" si="163"/>
        <v>0</v>
      </c>
      <c r="Y865" s="44">
        <f t="shared" si="164"/>
        <v>0</v>
      </c>
      <c r="Z865" s="44">
        <f t="shared" si="165"/>
        <v>85545.925344827585</v>
      </c>
      <c r="AA865" s="44">
        <f t="shared" si="166"/>
        <v>0</v>
      </c>
      <c r="AB865" s="44">
        <f t="shared" si="167"/>
        <v>0</v>
      </c>
      <c r="AC865" s="44">
        <f t="shared" si="168"/>
        <v>0</v>
      </c>
      <c r="AD865" s="44">
        <f t="shared" si="169"/>
        <v>18262.61327586207</v>
      </c>
      <c r="AE865" s="12">
        <f t="shared" si="170"/>
        <v>103808.53862068965</v>
      </c>
    </row>
    <row r="866" spans="1:31" ht="12.6" hidden="1" customHeight="1" x14ac:dyDescent="0.2">
      <c r="A866" s="26" t="s">
        <v>1287</v>
      </c>
      <c r="B866" s="19"/>
      <c r="C866" s="19"/>
      <c r="D866" s="20"/>
      <c r="E866" s="21"/>
      <c r="F866" s="22"/>
      <c r="G866" s="21"/>
      <c r="H866" s="22"/>
      <c r="I866" s="20"/>
      <c r="J866" s="20"/>
      <c r="K866" s="20"/>
      <c r="L866" s="20">
        <v>14</v>
      </c>
      <c r="M866" s="20">
        <v>204</v>
      </c>
      <c r="N866" s="20"/>
      <c r="O866" s="20">
        <v>218</v>
      </c>
      <c r="P866" s="23" t="str">
        <f>VLOOKUP(A866,'ИЗ ОСНОВЫ НОМЕНКЛАТУР'!D:E,2,0)</f>
        <v>Аксессуары для кухни</v>
      </c>
      <c r="Q866" s="23" t="str">
        <f>VLOOKUP(A866,'ИЗ ОСНОВЫ НОМЕНКЛАТУР'!D:F,3,0)</f>
        <v>Вентиляционные решетки</v>
      </c>
      <c r="R866" s="40">
        <f>VLOOKUP(A:A,'ИЗ ОСНОВЫ НОМЕНКЛАТУР'!D:G,4,0)</f>
        <v>231.59565217391304</v>
      </c>
      <c r="S866" s="12" t="str">
        <f>VLOOKUP(A:A,'ИЗ ОСНОВЫ НОМЕНКЛАТУР'!D:H,5,0)</f>
        <v>C</v>
      </c>
      <c r="T866" s="44">
        <f t="shared" si="159"/>
        <v>0</v>
      </c>
      <c r="U866" s="44">
        <f t="shared" si="160"/>
        <v>0</v>
      </c>
      <c r="V866" s="44">
        <f t="shared" si="161"/>
        <v>0</v>
      </c>
      <c r="W866" s="44">
        <f t="shared" si="162"/>
        <v>0</v>
      </c>
      <c r="X866" s="44">
        <f t="shared" si="163"/>
        <v>0</v>
      </c>
      <c r="Y866" s="44">
        <f t="shared" si="164"/>
        <v>0</v>
      </c>
      <c r="Z866" s="44">
        <f t="shared" si="165"/>
        <v>0</v>
      </c>
      <c r="AA866" s="44">
        <f t="shared" si="166"/>
        <v>0</v>
      </c>
      <c r="AB866" s="44">
        <f t="shared" si="167"/>
        <v>3242.3391304347824</v>
      </c>
      <c r="AC866" s="44">
        <f t="shared" si="168"/>
        <v>47245.513043478262</v>
      </c>
      <c r="AD866" s="44">
        <f t="shared" si="169"/>
        <v>0</v>
      </c>
      <c r="AE866" s="12">
        <f t="shared" si="170"/>
        <v>50487.852173913045</v>
      </c>
    </row>
    <row r="867" spans="1:31" ht="12.6" hidden="1" customHeight="1" x14ac:dyDescent="0.2">
      <c r="A867" s="26" t="s">
        <v>1292</v>
      </c>
      <c r="B867" s="19"/>
      <c r="C867" s="19"/>
      <c r="D867" s="20"/>
      <c r="E867" s="21"/>
      <c r="F867" s="22"/>
      <c r="G867" s="21"/>
      <c r="H867" s="22"/>
      <c r="I867" s="20"/>
      <c r="J867" s="20">
        <v>107</v>
      </c>
      <c r="K867" s="20"/>
      <c r="L867" s="20"/>
      <c r="M867" s="20"/>
      <c r="N867" s="20">
        <v>74</v>
      </c>
      <c r="O867" s="20">
        <v>181</v>
      </c>
      <c r="P867" s="23" t="str">
        <f>VLOOKUP(A867,'ИЗ ОСНОВЫ НОМЕНКЛАТУР'!D:E,2,0)</f>
        <v>Аксессуары для кухни</v>
      </c>
      <c r="Q867" s="23" t="str">
        <f>VLOOKUP(A867,'ИЗ ОСНОВЫ НОМЕНКЛАТУР'!D:F,3,0)</f>
        <v>Вентиляционные решетки</v>
      </c>
      <c r="R867" s="40">
        <f>VLOOKUP(A:A,'ИЗ ОСНОВЫ НОМЕНКЛАТУР'!D:G,4,0)</f>
        <v>944.5347368421053</v>
      </c>
      <c r="S867" s="12" t="str">
        <f>VLOOKUP(A:A,'ИЗ ОСНОВЫ НОМЕНКЛАТУР'!D:H,5,0)</f>
        <v>C</v>
      </c>
      <c r="T867" s="44">
        <f t="shared" si="159"/>
        <v>0</v>
      </c>
      <c r="U867" s="44">
        <f t="shared" si="160"/>
        <v>0</v>
      </c>
      <c r="V867" s="44">
        <f t="shared" si="161"/>
        <v>0</v>
      </c>
      <c r="W867" s="44">
        <f t="shared" si="162"/>
        <v>0</v>
      </c>
      <c r="X867" s="44">
        <f t="shared" si="163"/>
        <v>0</v>
      </c>
      <c r="Y867" s="44">
        <f t="shared" si="164"/>
        <v>0</v>
      </c>
      <c r="Z867" s="44">
        <f t="shared" si="165"/>
        <v>101065.21684210526</v>
      </c>
      <c r="AA867" s="44">
        <f t="shared" si="166"/>
        <v>0</v>
      </c>
      <c r="AB867" s="44">
        <f t="shared" si="167"/>
        <v>0</v>
      </c>
      <c r="AC867" s="44">
        <f t="shared" si="168"/>
        <v>0</v>
      </c>
      <c r="AD867" s="44">
        <f t="shared" si="169"/>
        <v>69895.570526315787</v>
      </c>
      <c r="AE867" s="12">
        <f t="shared" si="170"/>
        <v>170960.78736842104</v>
      </c>
    </row>
    <row r="868" spans="1:31" ht="12.6" hidden="1" customHeight="1" x14ac:dyDescent="0.2">
      <c r="A868" s="26" t="s">
        <v>1286</v>
      </c>
      <c r="B868" s="19"/>
      <c r="C868" s="19"/>
      <c r="D868" s="20"/>
      <c r="E868" s="21"/>
      <c r="F868" s="22"/>
      <c r="G868" s="21"/>
      <c r="H868" s="22"/>
      <c r="I868" s="20"/>
      <c r="J868" s="20"/>
      <c r="K868" s="20"/>
      <c r="L868" s="20">
        <v>15</v>
      </c>
      <c r="M868" s="20">
        <v>194</v>
      </c>
      <c r="N868" s="20"/>
      <c r="O868" s="20">
        <v>209</v>
      </c>
      <c r="P868" s="23" t="str">
        <f>VLOOKUP(A868,'ИЗ ОСНОВЫ НОМЕНКЛАТУР'!D:E,2,0)</f>
        <v>Аксессуары для кухни</v>
      </c>
      <c r="Q868" s="23" t="str">
        <f>VLOOKUP(A868,'ИЗ ОСНОВЫ НОМЕНКЛАТУР'!D:F,3,0)</f>
        <v>Вентиляционные решетки</v>
      </c>
      <c r="R868" s="40">
        <f>VLOOKUP(A:A,'ИЗ ОСНОВЫ НОМЕНКЛАТУР'!D:G,4,0)</f>
        <v>252.35000000000002</v>
      </c>
      <c r="S868" s="12" t="str">
        <f>VLOOKUP(A:A,'ИЗ ОСНОВЫ НОМЕНКЛАТУР'!D:H,5,0)</f>
        <v>C</v>
      </c>
      <c r="T868" s="44">
        <f t="shared" si="159"/>
        <v>0</v>
      </c>
      <c r="U868" s="44">
        <f t="shared" si="160"/>
        <v>0</v>
      </c>
      <c r="V868" s="44">
        <f t="shared" si="161"/>
        <v>0</v>
      </c>
      <c r="W868" s="44">
        <f t="shared" si="162"/>
        <v>0</v>
      </c>
      <c r="X868" s="44">
        <f t="shared" si="163"/>
        <v>0</v>
      </c>
      <c r="Y868" s="44">
        <f t="shared" si="164"/>
        <v>0</v>
      </c>
      <c r="Z868" s="44">
        <f t="shared" si="165"/>
        <v>0</v>
      </c>
      <c r="AA868" s="44">
        <f t="shared" si="166"/>
        <v>0</v>
      </c>
      <c r="AB868" s="44">
        <f t="shared" si="167"/>
        <v>3785.2500000000005</v>
      </c>
      <c r="AC868" s="44">
        <f t="shared" si="168"/>
        <v>48955.9</v>
      </c>
      <c r="AD868" s="44">
        <f t="shared" si="169"/>
        <v>0</v>
      </c>
      <c r="AE868" s="12">
        <f t="shared" si="170"/>
        <v>52741.15</v>
      </c>
    </row>
    <row r="869" spans="1:31" ht="12.6" hidden="1" customHeight="1" x14ac:dyDescent="0.2">
      <c r="A869" s="26" t="s">
        <v>1296</v>
      </c>
      <c r="B869" s="19"/>
      <c r="C869" s="19"/>
      <c r="D869" s="20"/>
      <c r="E869" s="21"/>
      <c r="F869" s="22"/>
      <c r="G869" s="21"/>
      <c r="H869" s="22"/>
      <c r="I869" s="20"/>
      <c r="J869" s="20">
        <v>118</v>
      </c>
      <c r="K869" s="20"/>
      <c r="L869" s="20"/>
      <c r="M869" s="20"/>
      <c r="N869" s="20">
        <v>4</v>
      </c>
      <c r="O869" s="20">
        <v>122</v>
      </c>
      <c r="P869" s="23" t="str">
        <f>VLOOKUP(A869,'ИЗ ОСНОВЫ НОМЕНКЛАТУР'!D:E,2,0)</f>
        <v>Аксессуары для кухни</v>
      </c>
      <c r="Q869" s="23" t="str">
        <f>VLOOKUP(A869,'ИЗ ОСНОВЫ НОМЕНКЛАТУР'!D:F,3,0)</f>
        <v>Вентиляционные решетки</v>
      </c>
      <c r="R869" s="40">
        <f>VLOOKUP(A:A,'ИЗ ОСНОВЫ НОМЕНКЛАТУР'!D:G,4,0)</f>
        <v>961.19010638297868</v>
      </c>
      <c r="S869" s="12" t="str">
        <f>VLOOKUP(A:A,'ИЗ ОСНОВЫ НОМЕНКЛАТУР'!D:H,5,0)</f>
        <v>C</v>
      </c>
      <c r="T869" s="44">
        <f t="shared" si="159"/>
        <v>0</v>
      </c>
      <c r="U869" s="44">
        <f t="shared" si="160"/>
        <v>0</v>
      </c>
      <c r="V869" s="44">
        <f t="shared" si="161"/>
        <v>0</v>
      </c>
      <c r="W869" s="44">
        <f t="shared" si="162"/>
        <v>0</v>
      </c>
      <c r="X869" s="44">
        <f t="shared" si="163"/>
        <v>0</v>
      </c>
      <c r="Y869" s="44">
        <f t="shared" si="164"/>
        <v>0</v>
      </c>
      <c r="Z869" s="44">
        <f t="shared" si="165"/>
        <v>113420.43255319148</v>
      </c>
      <c r="AA869" s="44">
        <f t="shared" si="166"/>
        <v>0</v>
      </c>
      <c r="AB869" s="44">
        <f t="shared" si="167"/>
        <v>0</v>
      </c>
      <c r="AC869" s="44">
        <f t="shared" si="168"/>
        <v>0</v>
      </c>
      <c r="AD869" s="44">
        <f t="shared" si="169"/>
        <v>3844.7604255319147</v>
      </c>
      <c r="AE869" s="12">
        <f t="shared" si="170"/>
        <v>117265.1929787234</v>
      </c>
    </row>
    <row r="870" spans="1:31" ht="12.6" hidden="1" customHeight="1" x14ac:dyDescent="0.2">
      <c r="A870" s="26" t="s">
        <v>1283</v>
      </c>
      <c r="B870" s="19"/>
      <c r="C870" s="19"/>
      <c r="D870" s="20"/>
      <c r="E870" s="21"/>
      <c r="F870" s="22"/>
      <c r="G870" s="21"/>
      <c r="H870" s="22"/>
      <c r="I870" s="20"/>
      <c r="J870" s="20"/>
      <c r="K870" s="20"/>
      <c r="L870" s="20">
        <v>5</v>
      </c>
      <c r="M870" s="20">
        <v>133</v>
      </c>
      <c r="N870" s="20"/>
      <c r="O870" s="20">
        <v>138</v>
      </c>
      <c r="P870" s="23" t="str">
        <f>VLOOKUP(A870,'ИЗ ОСНОВЫ НОМЕНКЛАТУР'!D:E,2,0)</f>
        <v>Аксессуары для кухни</v>
      </c>
      <c r="Q870" s="23" t="str">
        <f>VLOOKUP(A870,'ИЗ ОСНОВЫ НОМЕНКЛАТУР'!D:F,3,0)</f>
        <v>Вентиляционные решетки</v>
      </c>
      <c r="R870" s="40">
        <f>VLOOKUP(A:A,'ИЗ ОСНОВЫ НОМЕНКЛАТУР'!D:G,4,0)</f>
        <v>417.15</v>
      </c>
      <c r="S870" s="12" t="str">
        <f>VLOOKUP(A:A,'ИЗ ОСНОВЫ НОМЕНКЛАТУР'!D:H,5,0)</f>
        <v>C</v>
      </c>
      <c r="T870" s="44">
        <f t="shared" si="159"/>
        <v>0</v>
      </c>
      <c r="U870" s="44">
        <f t="shared" si="160"/>
        <v>0</v>
      </c>
      <c r="V870" s="44">
        <f t="shared" si="161"/>
        <v>0</v>
      </c>
      <c r="W870" s="44">
        <f t="shared" si="162"/>
        <v>0</v>
      </c>
      <c r="X870" s="44">
        <f t="shared" si="163"/>
        <v>0</v>
      </c>
      <c r="Y870" s="44">
        <f t="shared" si="164"/>
        <v>0</v>
      </c>
      <c r="Z870" s="44">
        <f t="shared" si="165"/>
        <v>0</v>
      </c>
      <c r="AA870" s="44">
        <f t="shared" si="166"/>
        <v>0</v>
      </c>
      <c r="AB870" s="44">
        <f t="shared" si="167"/>
        <v>2085.75</v>
      </c>
      <c r="AC870" s="44">
        <f t="shared" si="168"/>
        <v>55480.95</v>
      </c>
      <c r="AD870" s="44">
        <f t="shared" si="169"/>
        <v>0</v>
      </c>
      <c r="AE870" s="12">
        <f t="shared" si="170"/>
        <v>57566.7</v>
      </c>
    </row>
    <row r="871" spans="1:31" ht="12.6" hidden="1" customHeight="1" x14ac:dyDescent="0.2">
      <c r="A871" s="26" t="s">
        <v>1289</v>
      </c>
      <c r="B871" s="19"/>
      <c r="C871" s="19"/>
      <c r="D871" s="20"/>
      <c r="E871" s="21"/>
      <c r="F871" s="22"/>
      <c r="G871" s="21"/>
      <c r="H871" s="22"/>
      <c r="I871" s="20"/>
      <c r="J871" s="20">
        <v>93</v>
      </c>
      <c r="K871" s="20"/>
      <c r="L871" s="20"/>
      <c r="M871" s="20"/>
      <c r="N871" s="20">
        <v>53</v>
      </c>
      <c r="O871" s="20">
        <v>146</v>
      </c>
      <c r="P871" s="23" t="str">
        <f>VLOOKUP(A871,'ИЗ ОСНОВЫ НОМЕНКЛАТУР'!D:E,2,0)</f>
        <v>Аксессуары для кухни</v>
      </c>
      <c r="Q871" s="23" t="str">
        <f>VLOOKUP(A871,'ИЗ ОСНОВЫ НОМЕНКЛАТУР'!D:F,3,0)</f>
        <v>Вентиляционные решетки</v>
      </c>
      <c r="R871" s="40">
        <f>VLOOKUP(A:A,'ИЗ ОСНОВЫ НОМЕНКЛАТУР'!D:G,4,0)</f>
        <v>1152.9958333333334</v>
      </c>
      <c r="S871" s="12" t="str">
        <f>VLOOKUP(A:A,'ИЗ ОСНОВЫ НОМЕНКЛАТУР'!D:H,5,0)</f>
        <v>C</v>
      </c>
      <c r="T871" s="44">
        <f t="shared" si="159"/>
        <v>0</v>
      </c>
      <c r="U871" s="44">
        <f t="shared" si="160"/>
        <v>0</v>
      </c>
      <c r="V871" s="44">
        <f t="shared" si="161"/>
        <v>0</v>
      </c>
      <c r="W871" s="44">
        <f t="shared" si="162"/>
        <v>0</v>
      </c>
      <c r="X871" s="44">
        <f t="shared" si="163"/>
        <v>0</v>
      </c>
      <c r="Y871" s="44">
        <f t="shared" si="164"/>
        <v>0</v>
      </c>
      <c r="Z871" s="44">
        <f t="shared" si="165"/>
        <v>107228.6125</v>
      </c>
      <c r="AA871" s="44">
        <f t="shared" si="166"/>
        <v>0</v>
      </c>
      <c r="AB871" s="44">
        <f t="shared" si="167"/>
        <v>0</v>
      </c>
      <c r="AC871" s="44">
        <f t="shared" si="168"/>
        <v>0</v>
      </c>
      <c r="AD871" s="44">
        <f t="shared" si="169"/>
        <v>61108.779166666667</v>
      </c>
      <c r="AE871" s="12">
        <f t="shared" si="170"/>
        <v>168337.39166666666</v>
      </c>
    </row>
    <row r="872" spans="1:31" ht="12.6" hidden="1" customHeight="1" x14ac:dyDescent="0.2">
      <c r="A872" s="26" t="s">
        <v>1285</v>
      </c>
      <c r="B872" s="19"/>
      <c r="C872" s="19"/>
      <c r="D872" s="20"/>
      <c r="E872" s="21"/>
      <c r="F872" s="22"/>
      <c r="G872" s="21"/>
      <c r="H872" s="22"/>
      <c r="I872" s="20"/>
      <c r="J872" s="20"/>
      <c r="K872" s="20"/>
      <c r="L872" s="20">
        <v>7</v>
      </c>
      <c r="M872" s="20">
        <v>164</v>
      </c>
      <c r="N872" s="20"/>
      <c r="O872" s="20">
        <v>171</v>
      </c>
      <c r="P872" s="23" t="str">
        <f>VLOOKUP(A872,'ИЗ ОСНОВЫ НОМЕНКЛАТУР'!D:E,2,0)</f>
        <v>Аксессуары для кухни</v>
      </c>
      <c r="Q872" s="23" t="str">
        <f>VLOOKUP(A872,'ИЗ ОСНОВЫ НОМЕНКЛАТУР'!D:F,3,0)</f>
        <v>Вентиляционные решетки</v>
      </c>
      <c r="R872" s="40">
        <f>VLOOKUP(A:A,'ИЗ ОСНОВЫ НОМЕНКЛАТУР'!D:G,4,0)</f>
        <v>343.47709677419357</v>
      </c>
      <c r="S872" s="12" t="str">
        <f>VLOOKUP(A:A,'ИЗ ОСНОВЫ НОМЕНКЛАТУР'!D:H,5,0)</f>
        <v>C</v>
      </c>
      <c r="T872" s="44">
        <f t="shared" si="159"/>
        <v>0</v>
      </c>
      <c r="U872" s="44">
        <f t="shared" si="160"/>
        <v>0</v>
      </c>
      <c r="V872" s="44">
        <f t="shared" si="161"/>
        <v>0</v>
      </c>
      <c r="W872" s="44">
        <f t="shared" si="162"/>
        <v>0</v>
      </c>
      <c r="X872" s="44">
        <f t="shared" si="163"/>
        <v>0</v>
      </c>
      <c r="Y872" s="44">
        <f t="shared" si="164"/>
        <v>0</v>
      </c>
      <c r="Z872" s="44">
        <f t="shared" si="165"/>
        <v>0</v>
      </c>
      <c r="AA872" s="44">
        <f t="shared" si="166"/>
        <v>0</v>
      </c>
      <c r="AB872" s="44">
        <f t="shared" si="167"/>
        <v>2404.3396774193552</v>
      </c>
      <c r="AC872" s="44">
        <f t="shared" si="168"/>
        <v>56330.243870967744</v>
      </c>
      <c r="AD872" s="44">
        <f t="shared" si="169"/>
        <v>0</v>
      </c>
      <c r="AE872" s="12">
        <f t="shared" si="170"/>
        <v>58734.583548387098</v>
      </c>
    </row>
    <row r="873" spans="1:31" ht="12.6" hidden="1" customHeight="1" x14ac:dyDescent="0.2">
      <c r="A873" s="26" t="s">
        <v>1291</v>
      </c>
      <c r="B873" s="19"/>
      <c r="C873" s="19"/>
      <c r="D873" s="20"/>
      <c r="E873" s="21"/>
      <c r="F873" s="22"/>
      <c r="G873" s="21"/>
      <c r="H873" s="22"/>
      <c r="I873" s="20"/>
      <c r="J873" s="20">
        <v>85</v>
      </c>
      <c r="K873" s="20"/>
      <c r="L873" s="20"/>
      <c r="M873" s="20"/>
      <c r="N873" s="20">
        <v>26</v>
      </c>
      <c r="O873" s="20">
        <v>111</v>
      </c>
      <c r="P873" s="23" t="str">
        <f>VLOOKUP(A873,'ИЗ ОСНОВЫ НОМЕНКЛАТУР'!D:E,2,0)</f>
        <v>Аксессуары для кухни</v>
      </c>
      <c r="Q873" s="23" t="str">
        <f>VLOOKUP(A873,'ИЗ ОСНОВЫ НОМЕНКЛАТУР'!D:F,3,0)</f>
        <v>Вентиляционные решетки</v>
      </c>
      <c r="R873" s="40">
        <f>VLOOKUP(A:A,'ИЗ ОСНОВЫ НОМЕНКЛАТУР'!D:G,4,0)</f>
        <v>1154.7844444444445</v>
      </c>
      <c r="S873" s="12" t="str">
        <f>VLOOKUP(A:A,'ИЗ ОСНОВЫ НОМЕНКЛАТУР'!D:H,5,0)</f>
        <v>C</v>
      </c>
      <c r="T873" s="44">
        <f t="shared" si="159"/>
        <v>0</v>
      </c>
      <c r="U873" s="44">
        <f t="shared" si="160"/>
        <v>0</v>
      </c>
      <c r="V873" s="44">
        <f t="shared" si="161"/>
        <v>0</v>
      </c>
      <c r="W873" s="44">
        <f t="shared" si="162"/>
        <v>0</v>
      </c>
      <c r="X873" s="44">
        <f t="shared" si="163"/>
        <v>0</v>
      </c>
      <c r="Y873" s="44">
        <f t="shared" si="164"/>
        <v>0</v>
      </c>
      <c r="Z873" s="44">
        <f t="shared" si="165"/>
        <v>98156.677777777775</v>
      </c>
      <c r="AA873" s="44">
        <f t="shared" si="166"/>
        <v>0</v>
      </c>
      <c r="AB873" s="44">
        <f t="shared" si="167"/>
        <v>0</v>
      </c>
      <c r="AC873" s="44">
        <f t="shared" si="168"/>
        <v>0</v>
      </c>
      <c r="AD873" s="44">
        <f t="shared" si="169"/>
        <v>30024.395555555559</v>
      </c>
      <c r="AE873" s="12">
        <f t="shared" si="170"/>
        <v>128181.07333333333</v>
      </c>
    </row>
    <row r="874" spans="1:31" ht="12.6" hidden="1" customHeight="1" x14ac:dyDescent="0.2">
      <c r="A874" s="26" t="s">
        <v>1282</v>
      </c>
      <c r="B874" s="19"/>
      <c r="C874" s="19"/>
      <c r="D874" s="20"/>
      <c r="E874" s="21"/>
      <c r="F874" s="22"/>
      <c r="G874" s="21"/>
      <c r="H874" s="22"/>
      <c r="I874" s="20"/>
      <c r="J874" s="20"/>
      <c r="K874" s="20"/>
      <c r="L874" s="20">
        <v>20</v>
      </c>
      <c r="M874" s="20">
        <v>88</v>
      </c>
      <c r="N874" s="20"/>
      <c r="O874" s="20">
        <v>108</v>
      </c>
      <c r="P874" s="23" t="str">
        <f>VLOOKUP(A874,'ИЗ ОСНОВЫ НОМЕНКЛАТУР'!D:E,2,0)</f>
        <v>Аксессуары для кухни</v>
      </c>
      <c r="Q874" s="23" t="str">
        <f>VLOOKUP(A874,'ИЗ ОСНОВЫ НОМЕНКЛАТУР'!D:F,3,0)</f>
        <v>Вентиляционные решетки</v>
      </c>
      <c r="R874" s="40">
        <f>VLOOKUP(A:A,'ИЗ ОСНОВЫ НОМЕНКЛАТУР'!D:G,4,0)</f>
        <v>370.8</v>
      </c>
      <c r="S874" s="12" t="str">
        <f>VLOOKUP(A:A,'ИЗ ОСНОВЫ НОМЕНКЛАТУР'!D:H,5,0)</f>
        <v>C</v>
      </c>
      <c r="T874" s="44">
        <f t="shared" si="159"/>
        <v>0</v>
      </c>
      <c r="U874" s="44">
        <f t="shared" si="160"/>
        <v>0</v>
      </c>
      <c r="V874" s="44">
        <f t="shared" si="161"/>
        <v>0</v>
      </c>
      <c r="W874" s="44">
        <f t="shared" si="162"/>
        <v>0</v>
      </c>
      <c r="X874" s="44">
        <f t="shared" si="163"/>
        <v>0</v>
      </c>
      <c r="Y874" s="44">
        <f t="shared" si="164"/>
        <v>0</v>
      </c>
      <c r="Z874" s="44">
        <f t="shared" si="165"/>
        <v>0</v>
      </c>
      <c r="AA874" s="44">
        <f t="shared" si="166"/>
        <v>0</v>
      </c>
      <c r="AB874" s="44">
        <f t="shared" si="167"/>
        <v>7416</v>
      </c>
      <c r="AC874" s="44">
        <f t="shared" si="168"/>
        <v>32630.400000000001</v>
      </c>
      <c r="AD874" s="44">
        <f t="shared" si="169"/>
        <v>0</v>
      </c>
      <c r="AE874" s="12">
        <f t="shared" si="170"/>
        <v>40046.400000000001</v>
      </c>
    </row>
    <row r="875" spans="1:31" ht="12.6" hidden="1" customHeight="1" x14ac:dyDescent="0.2">
      <c r="A875" s="26" t="s">
        <v>1293</v>
      </c>
      <c r="B875" s="19"/>
      <c r="C875" s="19"/>
      <c r="D875" s="20"/>
      <c r="E875" s="21"/>
      <c r="F875" s="22"/>
      <c r="G875" s="21"/>
      <c r="H875" s="22"/>
      <c r="I875" s="20"/>
      <c r="J875" s="20">
        <v>31</v>
      </c>
      <c r="K875" s="20"/>
      <c r="L875" s="20"/>
      <c r="M875" s="20"/>
      <c r="N875" s="20">
        <v>19</v>
      </c>
      <c r="O875" s="20">
        <v>50</v>
      </c>
      <c r="P875" s="23" t="str">
        <f>VLOOKUP(A875,'ИЗ ОСНОВЫ НОМЕНКЛАТУР'!D:E,2,0)</f>
        <v>Аксессуары для кухни</v>
      </c>
      <c r="Q875" s="23" t="str">
        <f>VLOOKUP(A875,'ИЗ ОСНОВЫ НОМЕНКЛАТУР'!D:F,3,0)</f>
        <v>Вентиляционные решетки</v>
      </c>
      <c r="R875" s="40">
        <f>VLOOKUP(A:A,'ИЗ ОСНОВЫ НОМЕНКЛАТУР'!D:G,4,0)</f>
        <v>1159.6630630630632</v>
      </c>
      <c r="S875" s="12" t="str">
        <f>VLOOKUP(A:A,'ИЗ ОСНОВЫ НОМЕНКЛАТУР'!D:H,5,0)</f>
        <v>C</v>
      </c>
      <c r="T875" s="44">
        <f t="shared" si="159"/>
        <v>0</v>
      </c>
      <c r="U875" s="44">
        <f t="shared" si="160"/>
        <v>0</v>
      </c>
      <c r="V875" s="44">
        <f t="shared" si="161"/>
        <v>0</v>
      </c>
      <c r="W875" s="44">
        <f t="shared" si="162"/>
        <v>0</v>
      </c>
      <c r="X875" s="44">
        <f t="shared" si="163"/>
        <v>0</v>
      </c>
      <c r="Y875" s="44">
        <f t="shared" si="164"/>
        <v>0</v>
      </c>
      <c r="Z875" s="44">
        <f t="shared" si="165"/>
        <v>35949.554954954961</v>
      </c>
      <c r="AA875" s="44">
        <f t="shared" si="166"/>
        <v>0</v>
      </c>
      <c r="AB875" s="44">
        <f t="shared" si="167"/>
        <v>0</v>
      </c>
      <c r="AC875" s="44">
        <f t="shared" si="168"/>
        <v>0</v>
      </c>
      <c r="AD875" s="44">
        <f t="shared" si="169"/>
        <v>22033.5981981982</v>
      </c>
      <c r="AE875" s="12">
        <f t="shared" si="170"/>
        <v>57983.153153153165</v>
      </c>
    </row>
    <row r="876" spans="1:31" ht="12.6" hidden="1" customHeight="1" x14ac:dyDescent="0.2">
      <c r="A876" s="26" t="s">
        <v>1280</v>
      </c>
      <c r="B876" s="19"/>
      <c r="C876" s="19"/>
      <c r="D876" s="20"/>
      <c r="E876" s="21"/>
      <c r="F876" s="22"/>
      <c r="G876" s="21"/>
      <c r="H876" s="22"/>
      <c r="I876" s="20"/>
      <c r="J876" s="20"/>
      <c r="K876" s="20"/>
      <c r="L876" s="20">
        <v>6</v>
      </c>
      <c r="M876" s="20">
        <v>18</v>
      </c>
      <c r="N876" s="20"/>
      <c r="O876" s="20">
        <v>24</v>
      </c>
      <c r="P876" s="23" t="str">
        <f>VLOOKUP(A876,'ИЗ ОСНОВЫ НОМЕНКЛАТУР'!D:E,2,0)</f>
        <v>Аксессуары для кухни</v>
      </c>
      <c r="Q876" s="23" t="str">
        <f>VLOOKUP(A876,'ИЗ ОСНОВЫ НОМЕНКЛАТУР'!D:F,3,0)</f>
        <v>Вентиляционные решетки</v>
      </c>
      <c r="R876" s="40">
        <f>VLOOKUP(A:A,'ИЗ ОСНОВЫ НОМЕНКЛАТУР'!D:G,4,0)</f>
        <v>669.5</v>
      </c>
      <c r="S876" s="12" t="str">
        <f>VLOOKUP(A:A,'ИЗ ОСНОВЫ НОМЕНКЛАТУР'!D:H,5,0)</f>
        <v>C</v>
      </c>
      <c r="T876" s="44">
        <f t="shared" si="159"/>
        <v>0</v>
      </c>
      <c r="U876" s="44">
        <f t="shared" si="160"/>
        <v>0</v>
      </c>
      <c r="V876" s="44">
        <f t="shared" si="161"/>
        <v>0</v>
      </c>
      <c r="W876" s="44">
        <f t="shared" si="162"/>
        <v>0</v>
      </c>
      <c r="X876" s="44">
        <f t="shared" si="163"/>
        <v>0</v>
      </c>
      <c r="Y876" s="44">
        <f t="shared" si="164"/>
        <v>0</v>
      </c>
      <c r="Z876" s="44">
        <f t="shared" si="165"/>
        <v>0</v>
      </c>
      <c r="AA876" s="44">
        <f t="shared" si="166"/>
        <v>0</v>
      </c>
      <c r="AB876" s="44">
        <f t="shared" si="167"/>
        <v>4017</v>
      </c>
      <c r="AC876" s="44">
        <f t="shared" si="168"/>
        <v>12051</v>
      </c>
      <c r="AD876" s="44">
        <f t="shared" si="169"/>
        <v>0</v>
      </c>
      <c r="AE876" s="12">
        <f t="shared" si="170"/>
        <v>16068</v>
      </c>
    </row>
    <row r="877" spans="1:31" ht="12.6" hidden="1" customHeight="1" x14ac:dyDescent="0.2">
      <c r="A877" s="26" t="s">
        <v>1288</v>
      </c>
      <c r="B877" s="19"/>
      <c r="C877" s="19"/>
      <c r="D877" s="20"/>
      <c r="E877" s="21"/>
      <c r="F877" s="22"/>
      <c r="G877" s="21"/>
      <c r="H877" s="22"/>
      <c r="I877" s="20"/>
      <c r="J877" s="20">
        <v>36</v>
      </c>
      <c r="K877" s="20"/>
      <c r="L877" s="20"/>
      <c r="M877" s="20"/>
      <c r="N877" s="20">
        <v>1</v>
      </c>
      <c r="O877" s="20">
        <v>37</v>
      </c>
      <c r="P877" s="23" t="str">
        <f>VLOOKUP(A877,'ИЗ ОСНОВЫ НОМЕНКЛАТУР'!D:E,2,0)</f>
        <v>Аксессуары для кухни</v>
      </c>
      <c r="Q877" s="23" t="str">
        <f>VLOOKUP(A877,'ИЗ ОСНОВЫ НОМЕНКЛАТУР'!D:F,3,0)</f>
        <v>Вентиляционные решетки</v>
      </c>
      <c r="R877" s="40">
        <f>VLOOKUP(A:A,'ИЗ ОСНОВЫ НОМЕНКЛАТУР'!D:G,4,0)</f>
        <v>1737.8785393258427</v>
      </c>
      <c r="S877" s="12" t="str">
        <f>VLOOKUP(A:A,'ИЗ ОСНОВЫ НОМЕНКЛАТУР'!D:H,5,0)</f>
        <v>C</v>
      </c>
      <c r="T877" s="44">
        <f t="shared" si="159"/>
        <v>0</v>
      </c>
      <c r="U877" s="44">
        <f t="shared" si="160"/>
        <v>0</v>
      </c>
      <c r="V877" s="44">
        <f t="shared" si="161"/>
        <v>0</v>
      </c>
      <c r="W877" s="44">
        <f t="shared" si="162"/>
        <v>0</v>
      </c>
      <c r="X877" s="44">
        <f t="shared" si="163"/>
        <v>0</v>
      </c>
      <c r="Y877" s="44">
        <f t="shared" si="164"/>
        <v>0</v>
      </c>
      <c r="Z877" s="44">
        <f t="shared" si="165"/>
        <v>62563.627415730334</v>
      </c>
      <c r="AA877" s="44">
        <f t="shared" si="166"/>
        <v>0</v>
      </c>
      <c r="AB877" s="44">
        <f t="shared" si="167"/>
        <v>0</v>
      </c>
      <c r="AC877" s="44">
        <f t="shared" si="168"/>
        <v>0</v>
      </c>
      <c r="AD877" s="44">
        <f t="shared" si="169"/>
        <v>1737.8785393258427</v>
      </c>
      <c r="AE877" s="12">
        <f t="shared" si="170"/>
        <v>64301.505955056178</v>
      </c>
    </row>
    <row r="878" spans="1:31" ht="12.6" hidden="1" customHeight="1" x14ac:dyDescent="0.2">
      <c r="A878" s="26" t="s">
        <v>1278</v>
      </c>
      <c r="B878" s="19"/>
      <c r="C878" s="19"/>
      <c r="D878" s="20"/>
      <c r="E878" s="21"/>
      <c r="F878" s="22"/>
      <c r="G878" s="21"/>
      <c r="H878" s="22"/>
      <c r="I878" s="20"/>
      <c r="J878" s="20"/>
      <c r="K878" s="20"/>
      <c r="L878" s="20">
        <v>8</v>
      </c>
      <c r="M878" s="20">
        <v>31</v>
      </c>
      <c r="N878" s="20"/>
      <c r="O878" s="20">
        <v>39</v>
      </c>
      <c r="P878" s="23" t="str">
        <f>VLOOKUP(A878,'ИЗ ОСНОВЫ НОМЕНКЛАТУР'!D:E,2,0)</f>
        <v>Аксессуары для кухни</v>
      </c>
      <c r="Q878" s="23" t="str">
        <f>VLOOKUP(A878,'ИЗ ОСНОВЫ НОМЕНКЛАТУР'!D:F,3,0)</f>
        <v>Вентиляционные решетки</v>
      </c>
      <c r="R878" s="40">
        <f>VLOOKUP(A:A,'ИЗ ОСНОВЫ НОМЕНКЛАТУР'!D:G,4,0)</f>
        <v>667.00586206896548</v>
      </c>
      <c r="S878" s="12" t="str">
        <f>VLOOKUP(A:A,'ИЗ ОСНОВЫ НОМЕНКЛАТУР'!D:H,5,0)</f>
        <v>C</v>
      </c>
      <c r="T878" s="44">
        <f t="shared" si="159"/>
        <v>0</v>
      </c>
      <c r="U878" s="44">
        <f t="shared" si="160"/>
        <v>0</v>
      </c>
      <c r="V878" s="44">
        <f t="shared" si="161"/>
        <v>0</v>
      </c>
      <c r="W878" s="44">
        <f t="shared" si="162"/>
        <v>0</v>
      </c>
      <c r="X878" s="44">
        <f t="shared" si="163"/>
        <v>0</v>
      </c>
      <c r="Y878" s="44">
        <f t="shared" si="164"/>
        <v>0</v>
      </c>
      <c r="Z878" s="44">
        <f t="shared" si="165"/>
        <v>0</v>
      </c>
      <c r="AA878" s="44">
        <f t="shared" si="166"/>
        <v>0</v>
      </c>
      <c r="AB878" s="44">
        <f t="shared" si="167"/>
        <v>5336.0468965517239</v>
      </c>
      <c r="AC878" s="44">
        <f t="shared" si="168"/>
        <v>20677.181724137929</v>
      </c>
      <c r="AD878" s="44">
        <f t="shared" si="169"/>
        <v>0</v>
      </c>
      <c r="AE878" s="12">
        <f t="shared" si="170"/>
        <v>26013.228620689653</v>
      </c>
    </row>
    <row r="879" spans="1:31" ht="12.6" hidden="1" customHeight="1" x14ac:dyDescent="0.2">
      <c r="A879" s="26" t="s">
        <v>1297</v>
      </c>
      <c r="B879" s="19"/>
      <c r="C879" s="19"/>
      <c r="D879" s="20"/>
      <c r="E879" s="21"/>
      <c r="F879" s="22"/>
      <c r="G879" s="21"/>
      <c r="H879" s="22"/>
      <c r="I879" s="20"/>
      <c r="J879" s="20">
        <v>23</v>
      </c>
      <c r="K879" s="20"/>
      <c r="L879" s="20"/>
      <c r="M879" s="20"/>
      <c r="N879" s="20">
        <v>3</v>
      </c>
      <c r="O879" s="20">
        <v>26</v>
      </c>
      <c r="P879" s="23" t="str">
        <f>VLOOKUP(A879,'ИЗ ОСНОВЫ НОМЕНКЛАТУР'!D:E,2,0)</f>
        <v>Аксессуары для кухни</v>
      </c>
      <c r="Q879" s="23" t="str">
        <f>VLOOKUP(A879,'ИЗ ОСНОВЫ НОМЕНКЛАТУР'!D:F,3,0)</f>
        <v>Вентиляционные решетки</v>
      </c>
      <c r="R879" s="40">
        <f>VLOOKUP(A:A,'ИЗ ОСНОВЫ НОМЕНКЛАТУР'!D:G,4,0)</f>
        <v>2164.7142222222224</v>
      </c>
      <c r="S879" s="12" t="str">
        <f>VLOOKUP(A:A,'ИЗ ОСНОВЫ НОМЕНКЛАТУР'!D:H,5,0)</f>
        <v>C</v>
      </c>
      <c r="T879" s="44">
        <f t="shared" si="159"/>
        <v>0</v>
      </c>
      <c r="U879" s="44">
        <f t="shared" si="160"/>
        <v>0</v>
      </c>
      <c r="V879" s="44">
        <f t="shared" si="161"/>
        <v>0</v>
      </c>
      <c r="W879" s="44">
        <f t="shared" si="162"/>
        <v>0</v>
      </c>
      <c r="X879" s="44">
        <f t="shared" si="163"/>
        <v>0</v>
      </c>
      <c r="Y879" s="44">
        <f t="shared" si="164"/>
        <v>0</v>
      </c>
      <c r="Z879" s="44">
        <f t="shared" si="165"/>
        <v>49788.427111111116</v>
      </c>
      <c r="AA879" s="44">
        <f t="shared" si="166"/>
        <v>0</v>
      </c>
      <c r="AB879" s="44">
        <f t="shared" si="167"/>
        <v>0</v>
      </c>
      <c r="AC879" s="44">
        <f t="shared" si="168"/>
        <v>0</v>
      </c>
      <c r="AD879" s="44">
        <f t="shared" si="169"/>
        <v>6494.1426666666666</v>
      </c>
      <c r="AE879" s="12">
        <f t="shared" si="170"/>
        <v>56282.569777777782</v>
      </c>
    </row>
    <row r="880" spans="1:31" ht="12.6" hidden="1" customHeight="1" x14ac:dyDescent="0.2">
      <c r="A880" s="26" t="s">
        <v>1290</v>
      </c>
      <c r="B880" s="19"/>
      <c r="C880" s="19"/>
      <c r="D880" s="20"/>
      <c r="E880" s="21"/>
      <c r="F880" s="22"/>
      <c r="G880" s="21"/>
      <c r="H880" s="22"/>
      <c r="I880" s="20"/>
      <c r="J880" s="20">
        <v>9</v>
      </c>
      <c r="K880" s="20"/>
      <c r="L880" s="20"/>
      <c r="M880" s="20"/>
      <c r="N880" s="20"/>
      <c r="O880" s="20">
        <v>9</v>
      </c>
      <c r="P880" s="23" t="str">
        <f>VLOOKUP(A880,'ИЗ ОСНОВЫ НОМЕНКЛАТУР'!D:E,2,0)</f>
        <v>Аксессуары для кухни</v>
      </c>
      <c r="Q880" s="23" t="str">
        <f>VLOOKUP(A880,'ИЗ ОСНОВЫ НОМЕНКЛАТУР'!D:F,3,0)</f>
        <v>Вентиляционные решетки</v>
      </c>
      <c r="R880" s="40">
        <f>VLOOKUP(A:A,'ИЗ ОСНОВЫ НОМЕНКЛАТУР'!D:G,4,0)</f>
        <v>1730.1425742574256</v>
      </c>
      <c r="S880" s="12" t="str">
        <f>VLOOKUP(A:A,'ИЗ ОСНОВЫ НОМЕНКЛАТУР'!D:H,5,0)</f>
        <v>C</v>
      </c>
      <c r="T880" s="44">
        <f t="shared" si="159"/>
        <v>0</v>
      </c>
      <c r="U880" s="44">
        <f t="shared" si="160"/>
        <v>0</v>
      </c>
      <c r="V880" s="44">
        <f t="shared" si="161"/>
        <v>0</v>
      </c>
      <c r="W880" s="44">
        <f t="shared" si="162"/>
        <v>0</v>
      </c>
      <c r="X880" s="44">
        <f t="shared" si="163"/>
        <v>0</v>
      </c>
      <c r="Y880" s="44">
        <f t="shared" si="164"/>
        <v>0</v>
      </c>
      <c r="Z880" s="44">
        <f t="shared" si="165"/>
        <v>15571.28316831683</v>
      </c>
      <c r="AA880" s="44">
        <f t="shared" si="166"/>
        <v>0</v>
      </c>
      <c r="AB880" s="44">
        <f t="shared" si="167"/>
        <v>0</v>
      </c>
      <c r="AC880" s="44">
        <f t="shared" si="168"/>
        <v>0</v>
      </c>
      <c r="AD880" s="44">
        <f t="shared" si="169"/>
        <v>0</v>
      </c>
      <c r="AE880" s="12">
        <f t="shared" si="170"/>
        <v>15571.28316831683</v>
      </c>
    </row>
    <row r="881" spans="1:31" ht="12.6" hidden="1" customHeight="1" x14ac:dyDescent="0.2">
      <c r="A881" s="26" t="s">
        <v>1294</v>
      </c>
      <c r="B881" s="19"/>
      <c r="C881" s="19"/>
      <c r="D881" s="20"/>
      <c r="E881" s="21"/>
      <c r="F881" s="22"/>
      <c r="G881" s="21"/>
      <c r="H881" s="22"/>
      <c r="I881" s="20"/>
      <c r="J881" s="20">
        <v>20</v>
      </c>
      <c r="K881" s="20"/>
      <c r="L881" s="20"/>
      <c r="M881" s="20"/>
      <c r="N881" s="20">
        <v>7</v>
      </c>
      <c r="O881" s="20">
        <v>27</v>
      </c>
      <c r="P881" s="23" t="str">
        <f>VLOOKUP(A881,'ИЗ ОСНОВЫ НОМЕНКЛАТУР'!D:E,2,0)</f>
        <v>Аксессуары для кухни</v>
      </c>
      <c r="Q881" s="23" t="str">
        <f>VLOOKUP(A881,'ИЗ ОСНОВЫ НОМЕНКЛАТУР'!D:F,3,0)</f>
        <v>Вентиляционные решетки</v>
      </c>
      <c r="R881" s="40">
        <f>VLOOKUP(A:A,'ИЗ ОСНОВЫ НОМЕНКЛАТУР'!D:G,4,0)</f>
        <v>3460.2844736842103</v>
      </c>
      <c r="S881" s="12" t="str">
        <f>VLOOKUP(A:A,'ИЗ ОСНОВЫ НОМЕНКЛАТУР'!D:H,5,0)</f>
        <v>C</v>
      </c>
      <c r="T881" s="44">
        <f t="shared" si="159"/>
        <v>0</v>
      </c>
      <c r="U881" s="44">
        <f t="shared" si="160"/>
        <v>0</v>
      </c>
      <c r="V881" s="44">
        <f t="shared" si="161"/>
        <v>0</v>
      </c>
      <c r="W881" s="44">
        <f t="shared" si="162"/>
        <v>0</v>
      </c>
      <c r="X881" s="44">
        <f t="shared" si="163"/>
        <v>0</v>
      </c>
      <c r="Y881" s="44">
        <f t="shared" si="164"/>
        <v>0</v>
      </c>
      <c r="Z881" s="44">
        <f t="shared" si="165"/>
        <v>69205.689473684208</v>
      </c>
      <c r="AA881" s="44">
        <f t="shared" si="166"/>
        <v>0</v>
      </c>
      <c r="AB881" s="44">
        <f t="shared" si="167"/>
        <v>0</v>
      </c>
      <c r="AC881" s="44">
        <f t="shared" si="168"/>
        <v>0</v>
      </c>
      <c r="AD881" s="44">
        <f t="shared" si="169"/>
        <v>24221.991315789473</v>
      </c>
      <c r="AE881" s="12">
        <f t="shared" si="170"/>
        <v>93427.680789473685</v>
      </c>
    </row>
    <row r="882" spans="1:31" ht="12.6" hidden="1" customHeight="1" x14ac:dyDescent="0.2">
      <c r="A882" s="26" t="s">
        <v>1298</v>
      </c>
      <c r="B882" s="19"/>
      <c r="C882" s="19"/>
      <c r="D882" s="20"/>
      <c r="E882" s="21"/>
      <c r="F882" s="22"/>
      <c r="G882" s="21"/>
      <c r="H882" s="22"/>
      <c r="I882" s="20"/>
      <c r="J882" s="20">
        <v>4</v>
      </c>
      <c r="K882" s="20"/>
      <c r="L882" s="20"/>
      <c r="M882" s="20"/>
      <c r="N882" s="20">
        <v>7</v>
      </c>
      <c r="O882" s="20">
        <v>11</v>
      </c>
      <c r="P882" s="23" t="str">
        <f>VLOOKUP(A882,'ИЗ ОСНОВЫ НОМЕНКЛАТУР'!D:E,2,0)</f>
        <v>Аксессуары для кухни</v>
      </c>
      <c r="Q882" s="23" t="str">
        <f>VLOOKUP(A882,'ИЗ ОСНОВЫ НОМЕНКЛАТУР'!D:F,3,0)</f>
        <v>Вентиляционные решетки</v>
      </c>
      <c r="R882" s="40">
        <f>VLOOKUP(A:A,'ИЗ ОСНОВЫ НОМЕНКЛАТУР'!D:G,4,0)</f>
        <v>3436.5663265306121</v>
      </c>
      <c r="S882" s="12" t="str">
        <f>VLOOKUP(A:A,'ИЗ ОСНОВЫ НОМЕНКЛАТУР'!D:H,5,0)</f>
        <v>C</v>
      </c>
      <c r="T882" s="44">
        <f t="shared" si="159"/>
        <v>0</v>
      </c>
      <c r="U882" s="44">
        <f t="shared" si="160"/>
        <v>0</v>
      </c>
      <c r="V882" s="44">
        <f t="shared" si="161"/>
        <v>0</v>
      </c>
      <c r="W882" s="44">
        <f t="shared" si="162"/>
        <v>0</v>
      </c>
      <c r="X882" s="44">
        <f t="shared" si="163"/>
        <v>0</v>
      </c>
      <c r="Y882" s="44">
        <f t="shared" si="164"/>
        <v>0</v>
      </c>
      <c r="Z882" s="44">
        <f t="shared" si="165"/>
        <v>13746.265306122448</v>
      </c>
      <c r="AA882" s="44">
        <f t="shared" si="166"/>
        <v>0</v>
      </c>
      <c r="AB882" s="44">
        <f t="shared" si="167"/>
        <v>0</v>
      </c>
      <c r="AC882" s="44">
        <f t="shared" si="168"/>
        <v>0</v>
      </c>
      <c r="AD882" s="44">
        <f t="shared" si="169"/>
        <v>24055.964285714283</v>
      </c>
      <c r="AE882" s="12">
        <f t="shared" si="170"/>
        <v>37802.229591836731</v>
      </c>
    </row>
    <row r="883" spans="1:31" ht="12.6" hidden="1" customHeight="1" x14ac:dyDescent="0.2">
      <c r="A883" s="26" t="s">
        <v>1299</v>
      </c>
      <c r="B883" s="19"/>
      <c r="C883" s="19"/>
      <c r="D883" s="20"/>
      <c r="E883" s="21"/>
      <c r="F883" s="22"/>
      <c r="G883" s="21"/>
      <c r="H883" s="22"/>
      <c r="I883" s="20"/>
      <c r="J883" s="20">
        <v>9</v>
      </c>
      <c r="K883" s="20"/>
      <c r="L883" s="20"/>
      <c r="M883" s="20"/>
      <c r="N883" s="20"/>
      <c r="O883" s="20">
        <v>9</v>
      </c>
      <c r="P883" s="23" t="str">
        <f>VLOOKUP(A883,'ИЗ ОСНОВЫ НОМЕНКЛАТУР'!D:E,2,0)</f>
        <v>Аксессуары для кухни</v>
      </c>
      <c r="Q883" s="23" t="str">
        <f>VLOOKUP(A883,'ИЗ ОСНОВЫ НОМЕНКЛАТУР'!D:F,3,0)</f>
        <v>Вентиляционные решетки</v>
      </c>
      <c r="R883" s="40">
        <f>VLOOKUP(A:A,'ИЗ ОСНОВЫ НОМЕНКЛАТУР'!D:G,4,0)</f>
        <v>4575.639107142857</v>
      </c>
      <c r="S883" s="12" t="str">
        <f>VLOOKUP(A:A,'ИЗ ОСНОВЫ НОМЕНКЛАТУР'!D:H,5,0)</f>
        <v>C</v>
      </c>
      <c r="T883" s="44">
        <f t="shared" si="159"/>
        <v>0</v>
      </c>
      <c r="U883" s="44">
        <f t="shared" si="160"/>
        <v>0</v>
      </c>
      <c r="V883" s="44">
        <f t="shared" si="161"/>
        <v>0</v>
      </c>
      <c r="W883" s="44">
        <f t="shared" si="162"/>
        <v>0</v>
      </c>
      <c r="X883" s="44">
        <f t="shared" si="163"/>
        <v>0</v>
      </c>
      <c r="Y883" s="44">
        <f t="shared" si="164"/>
        <v>0</v>
      </c>
      <c r="Z883" s="44">
        <f t="shared" si="165"/>
        <v>41180.751964285715</v>
      </c>
      <c r="AA883" s="44">
        <f t="shared" si="166"/>
        <v>0</v>
      </c>
      <c r="AB883" s="44">
        <f t="shared" si="167"/>
        <v>0</v>
      </c>
      <c r="AC883" s="44">
        <f t="shared" si="168"/>
        <v>0</v>
      </c>
      <c r="AD883" s="44">
        <f t="shared" si="169"/>
        <v>0</v>
      </c>
      <c r="AE883" s="12">
        <f t="shared" si="170"/>
        <v>41180.751964285715</v>
      </c>
    </row>
    <row r="884" spans="1:31" ht="12.6" hidden="1" customHeight="1" x14ac:dyDescent="0.2">
      <c r="A884" s="26" t="s">
        <v>4343</v>
      </c>
      <c r="B884" s="19"/>
      <c r="C884" s="19"/>
      <c r="D884" s="20"/>
      <c r="E884" s="21"/>
      <c r="F884" s="22"/>
      <c r="G884" s="21"/>
      <c r="H884" s="22"/>
      <c r="I884" s="20"/>
      <c r="J884" s="20">
        <v>255</v>
      </c>
      <c r="K884" s="20">
        <v>22</v>
      </c>
      <c r="L884" s="20"/>
      <c r="M884" s="20"/>
      <c r="N884" s="20"/>
      <c r="O884" s="20">
        <v>277</v>
      </c>
      <c r="P884" s="23" t="str">
        <f>VLOOKUP(A884,'ИЗ ОСНОВЫ НОМЕНКЛАТУР'!D:E,2,0)</f>
        <v>Аксессуары для шкафов</v>
      </c>
      <c r="Q884" s="23" t="str">
        <f>VLOOKUP(A884,'ИЗ ОСНОВЫ НОМЕНКЛАТУР'!D:F,3,0)</f>
        <v>Комплектующие для купе</v>
      </c>
      <c r="R884" s="40">
        <f>VLOOKUP(A:A,'ИЗ ОСНОВЫ НОМЕНКЛАТУР'!D:G,4,0)</f>
        <v>257.46931407942236</v>
      </c>
      <c r="S884" s="12" t="str">
        <f>VLOOKUP(A:A,'ИЗ ОСНОВЫ НОМЕНКЛАТУР'!D:H,5,0)</f>
        <v>C</v>
      </c>
      <c r="T884" s="44">
        <f t="shared" si="159"/>
        <v>0</v>
      </c>
      <c r="U884" s="44">
        <f t="shared" si="160"/>
        <v>0</v>
      </c>
      <c r="V884" s="44">
        <f t="shared" si="161"/>
        <v>0</v>
      </c>
      <c r="W884" s="44">
        <f t="shared" si="162"/>
        <v>0</v>
      </c>
      <c r="X884" s="44">
        <f t="shared" si="163"/>
        <v>0</v>
      </c>
      <c r="Y884" s="44">
        <f t="shared" si="164"/>
        <v>0</v>
      </c>
      <c r="Z884" s="44">
        <f t="shared" si="165"/>
        <v>65654.675090252698</v>
      </c>
      <c r="AA884" s="44">
        <f t="shared" si="166"/>
        <v>5664.3249097472917</v>
      </c>
      <c r="AB884" s="44">
        <f t="shared" si="167"/>
        <v>0</v>
      </c>
      <c r="AC884" s="44">
        <f t="shared" si="168"/>
        <v>0</v>
      </c>
      <c r="AD884" s="44">
        <f t="shared" si="169"/>
        <v>0</v>
      </c>
      <c r="AE884" s="12">
        <f t="shared" si="170"/>
        <v>71318.999999999985</v>
      </c>
    </row>
    <row r="885" spans="1:31" ht="12.6" hidden="1" customHeight="1" x14ac:dyDescent="0.2">
      <c r="A885" s="26" t="s">
        <v>4344</v>
      </c>
      <c r="B885" s="19"/>
      <c r="C885" s="19"/>
      <c r="D885" s="20"/>
      <c r="E885" s="21"/>
      <c r="F885" s="22"/>
      <c r="G885" s="21"/>
      <c r="H885" s="22"/>
      <c r="I885" s="20"/>
      <c r="J885" s="20">
        <v>2.5</v>
      </c>
      <c r="K885" s="20"/>
      <c r="L885" s="20"/>
      <c r="M885" s="20"/>
      <c r="N885" s="20"/>
      <c r="O885" s="20">
        <v>2.5</v>
      </c>
      <c r="P885" s="23" t="str">
        <f>VLOOKUP(A885,'ИЗ ОСНОВЫ НОМЕНКЛАТУР'!D:E,2,0)</f>
        <v>Аксессуары для шкафов</v>
      </c>
      <c r="Q885" s="23" t="str">
        <f>VLOOKUP(A885,'ИЗ ОСНОВЫ НОМЕНКЛАТУР'!D:F,3,0)</f>
        <v>Комплектующие для купе</v>
      </c>
      <c r="R885" s="40">
        <f>VLOOKUP(A:A,'ИЗ ОСНОВЫ НОМЕНКЛАТУР'!D:G,4,0)</f>
        <v>524.79999999999995</v>
      </c>
      <c r="S885" s="12" t="str">
        <f>VLOOKUP(A:A,'ИЗ ОСНОВЫ НОМЕНКЛАТУР'!D:H,5,0)</f>
        <v>C</v>
      </c>
      <c r="T885" s="44">
        <f t="shared" si="159"/>
        <v>0</v>
      </c>
      <c r="U885" s="44">
        <f t="shared" si="160"/>
        <v>0</v>
      </c>
      <c r="V885" s="44">
        <f t="shared" si="161"/>
        <v>0</v>
      </c>
      <c r="W885" s="44">
        <f t="shared" si="162"/>
        <v>0</v>
      </c>
      <c r="X885" s="44">
        <f t="shared" si="163"/>
        <v>0</v>
      </c>
      <c r="Y885" s="44">
        <f t="shared" si="164"/>
        <v>0</v>
      </c>
      <c r="Z885" s="44">
        <f t="shared" si="165"/>
        <v>1312</v>
      </c>
      <c r="AA885" s="44">
        <f t="shared" si="166"/>
        <v>0</v>
      </c>
      <c r="AB885" s="44">
        <f t="shared" si="167"/>
        <v>0</v>
      </c>
      <c r="AC885" s="44">
        <f t="shared" si="168"/>
        <v>0</v>
      </c>
      <c r="AD885" s="44">
        <f t="shared" si="169"/>
        <v>0</v>
      </c>
      <c r="AE885" s="12">
        <f t="shared" si="170"/>
        <v>1312</v>
      </c>
    </row>
    <row r="886" spans="1:31" ht="12.6" hidden="1" customHeight="1" x14ac:dyDescent="0.2">
      <c r="A886" s="26" t="s">
        <v>4345</v>
      </c>
      <c r="B886" s="19"/>
      <c r="C886" s="19"/>
      <c r="D886" s="20"/>
      <c r="E886" s="21"/>
      <c r="F886" s="22"/>
      <c r="G886" s="21"/>
      <c r="H886" s="22"/>
      <c r="I886" s="20">
        <v>27</v>
      </c>
      <c r="J886" s="20"/>
      <c r="K886" s="20"/>
      <c r="L886" s="20"/>
      <c r="M886" s="20"/>
      <c r="N886" s="20"/>
      <c r="O886" s="20">
        <v>27</v>
      </c>
      <c r="P886" s="23" t="str">
        <f>VLOOKUP(A886,'ИЗ ОСНОВЫ НОМЕНКЛАТУР'!D:E,2,0)</f>
        <v>Аксессуары для шкафов</v>
      </c>
      <c r="Q886" s="23" t="str">
        <f>VLOOKUP(A886,'ИЗ ОСНОВЫ НОМЕНКЛАТУР'!D:F,3,0)</f>
        <v>Cappor</v>
      </c>
      <c r="R886" s="40">
        <f>VLOOKUP(A:A,'ИЗ ОСНОВЫ НОМЕНКЛАТУР'!D:G,4,0)</f>
        <v>1905.5555555555557</v>
      </c>
      <c r="S886" s="12" t="str">
        <f>VLOOKUP(A:A,'ИЗ ОСНОВЫ НОМЕНКЛАТУР'!D:H,5,0)</f>
        <v>C</v>
      </c>
      <c r="T886" s="44">
        <f t="shared" si="159"/>
        <v>0</v>
      </c>
      <c r="U886" s="44">
        <f t="shared" si="160"/>
        <v>0</v>
      </c>
      <c r="V886" s="44">
        <f t="shared" si="161"/>
        <v>0</v>
      </c>
      <c r="W886" s="44">
        <f t="shared" si="162"/>
        <v>0</v>
      </c>
      <c r="X886" s="44">
        <f t="shared" si="163"/>
        <v>0</v>
      </c>
      <c r="Y886" s="44">
        <f t="shared" si="164"/>
        <v>51450</v>
      </c>
      <c r="Z886" s="44">
        <f t="shared" si="165"/>
        <v>0</v>
      </c>
      <c r="AA886" s="44">
        <f t="shared" si="166"/>
        <v>0</v>
      </c>
      <c r="AB886" s="44">
        <f t="shared" si="167"/>
        <v>0</v>
      </c>
      <c r="AC886" s="44">
        <f t="shared" si="168"/>
        <v>0</v>
      </c>
      <c r="AD886" s="44">
        <f t="shared" si="169"/>
        <v>0</v>
      </c>
      <c r="AE886" s="12">
        <f t="shared" si="170"/>
        <v>51450</v>
      </c>
    </row>
    <row r="887" spans="1:31" ht="12.6" hidden="1" customHeight="1" x14ac:dyDescent="0.2">
      <c r="A887" s="26" t="s">
        <v>3668</v>
      </c>
      <c r="B887" s="19"/>
      <c r="C887" s="19"/>
      <c r="D887" s="20"/>
      <c r="E887" s="21"/>
      <c r="F887" s="22"/>
      <c r="G887" s="21"/>
      <c r="H887" s="22"/>
      <c r="I887" s="20"/>
      <c r="J887" s="20">
        <v>64</v>
      </c>
      <c r="K887" s="20"/>
      <c r="L887" s="20">
        <v>21</v>
      </c>
      <c r="M887" s="20">
        <v>20</v>
      </c>
      <c r="N887" s="20">
        <v>194</v>
      </c>
      <c r="O887" s="20">
        <v>299</v>
      </c>
      <c r="P887" s="23" t="str">
        <f>VLOOKUP(A887,'ИЗ ОСНОВЫ НОМЕНКЛАТУР'!D:E,2,0)</f>
        <v>Аксессуары для шкафов</v>
      </c>
      <c r="Q887" s="23" t="str">
        <f>VLOOKUP(A887,'ИЗ ОСНОВЫ НОМЕНКЛАТУР'!D:F,3,0)</f>
        <v>Вешалки встриваемые</v>
      </c>
      <c r="R887" s="40">
        <f>VLOOKUP(A:A,'ИЗ ОСНОВЫ НОМЕНКЛАТУР'!D:G,4,0)</f>
        <v>297.98040404040404</v>
      </c>
      <c r="S887" s="12" t="str">
        <f>VLOOKUP(A:A,'ИЗ ОСНОВЫ НОМЕНКЛАТУР'!D:H,5,0)</f>
        <v>B</v>
      </c>
      <c r="T887" s="44">
        <f t="shared" si="159"/>
        <v>0</v>
      </c>
      <c r="U887" s="44">
        <f t="shared" si="160"/>
        <v>0</v>
      </c>
      <c r="V887" s="44">
        <f t="shared" si="161"/>
        <v>0</v>
      </c>
      <c r="W887" s="44">
        <f t="shared" si="162"/>
        <v>0</v>
      </c>
      <c r="X887" s="44">
        <f t="shared" si="163"/>
        <v>0</v>
      </c>
      <c r="Y887" s="44">
        <f t="shared" si="164"/>
        <v>0</v>
      </c>
      <c r="Z887" s="44">
        <f t="shared" si="165"/>
        <v>19070.745858585859</v>
      </c>
      <c r="AA887" s="44">
        <f t="shared" si="166"/>
        <v>0</v>
      </c>
      <c r="AB887" s="44">
        <f t="shared" si="167"/>
        <v>6257.5884848484848</v>
      </c>
      <c r="AC887" s="44">
        <f t="shared" si="168"/>
        <v>5959.6080808080806</v>
      </c>
      <c r="AD887" s="44">
        <f t="shared" si="169"/>
        <v>57808.198383838382</v>
      </c>
      <c r="AE887" s="12">
        <f t="shared" si="170"/>
        <v>89096.140808080803</v>
      </c>
    </row>
    <row r="888" spans="1:31" ht="12.6" hidden="1" customHeight="1" x14ac:dyDescent="0.2">
      <c r="A888" s="26" t="s">
        <v>3665</v>
      </c>
      <c r="B888" s="19"/>
      <c r="C888" s="19"/>
      <c r="D888" s="20"/>
      <c r="E888" s="21"/>
      <c r="F888" s="22"/>
      <c r="G888" s="21"/>
      <c r="H888" s="22"/>
      <c r="I888" s="20">
        <v>300</v>
      </c>
      <c r="J888" s="20">
        <v>39</v>
      </c>
      <c r="K888" s="20">
        <v>80</v>
      </c>
      <c r="L888" s="20">
        <v>5</v>
      </c>
      <c r="M888" s="20"/>
      <c r="N888" s="20">
        <v>57</v>
      </c>
      <c r="O888" s="20">
        <v>481</v>
      </c>
      <c r="P888" s="23" t="str">
        <f>VLOOKUP(A888,'ИЗ ОСНОВЫ НОМЕНКЛАТУР'!D:E,2,0)</f>
        <v>Аксессуары для шкафов</v>
      </c>
      <c r="Q888" s="23" t="str">
        <f>VLOOKUP(A888,'ИЗ ОСНОВЫ НОМЕНКЛАТУР'!D:F,3,0)</f>
        <v>Вешалки встриваемые</v>
      </c>
      <c r="R888" s="40">
        <f>VLOOKUP(A:A,'ИЗ ОСНОВЫ НОМЕНКЛАТУР'!D:G,4,0)</f>
        <v>336.68603846153843</v>
      </c>
      <c r="S888" s="12" t="str">
        <f>VLOOKUP(A:A,'ИЗ ОСНОВЫ НОМЕНКЛАТУР'!D:H,5,0)</f>
        <v>A</v>
      </c>
      <c r="T888" s="44">
        <f t="shared" si="159"/>
        <v>0</v>
      </c>
      <c r="U888" s="44">
        <f t="shared" si="160"/>
        <v>0</v>
      </c>
      <c r="V888" s="44">
        <f t="shared" si="161"/>
        <v>0</v>
      </c>
      <c r="W888" s="44">
        <f t="shared" si="162"/>
        <v>0</v>
      </c>
      <c r="X888" s="44">
        <f t="shared" si="163"/>
        <v>0</v>
      </c>
      <c r="Y888" s="44">
        <f t="shared" si="164"/>
        <v>101005.81153846152</v>
      </c>
      <c r="Z888" s="44">
        <f t="shared" si="165"/>
        <v>13130.755499999999</v>
      </c>
      <c r="AA888" s="44">
        <f t="shared" si="166"/>
        <v>26934.883076923074</v>
      </c>
      <c r="AB888" s="44">
        <f t="shared" si="167"/>
        <v>1683.4301923076921</v>
      </c>
      <c r="AC888" s="44">
        <f t="shared" si="168"/>
        <v>0</v>
      </c>
      <c r="AD888" s="44">
        <f t="shared" si="169"/>
        <v>19191.104192307692</v>
      </c>
      <c r="AE888" s="12">
        <f t="shared" si="170"/>
        <v>161945.98449999996</v>
      </c>
    </row>
    <row r="889" spans="1:31" ht="12.6" hidden="1" customHeight="1" x14ac:dyDescent="0.2">
      <c r="A889" s="26" t="s">
        <v>3664</v>
      </c>
      <c r="B889" s="19"/>
      <c r="C889" s="19"/>
      <c r="D889" s="20"/>
      <c r="E889" s="21"/>
      <c r="F889" s="22"/>
      <c r="G889" s="21"/>
      <c r="H889" s="22"/>
      <c r="I889" s="20">
        <v>1000</v>
      </c>
      <c r="J889" s="20">
        <v>83</v>
      </c>
      <c r="K889" s="20"/>
      <c r="L889" s="20">
        <v>14</v>
      </c>
      <c r="M889" s="20">
        <v>120</v>
      </c>
      <c r="N889" s="20">
        <v>60</v>
      </c>
      <c r="O889" s="20">
        <v>1277</v>
      </c>
      <c r="P889" s="23" t="str">
        <f>VLOOKUP(A889,'ИЗ ОСНОВЫ НОМЕНКЛАТУР'!D:E,2,0)</f>
        <v>Аксессуары для шкафов</v>
      </c>
      <c r="Q889" s="23" t="str">
        <f>VLOOKUP(A889,'ИЗ ОСНОВЫ НОМЕНКЛАТУР'!D:F,3,0)</f>
        <v>Вешалки встриваемые</v>
      </c>
      <c r="R889" s="40">
        <f>VLOOKUP(A:A,'ИЗ ОСНОВЫ НОМЕНКЛАТУР'!D:G,4,0)</f>
        <v>462.87085692995527</v>
      </c>
      <c r="S889" s="12" t="str">
        <f>VLOOKUP(A:A,'ИЗ ОСНОВЫ НОМЕНКЛАТУР'!D:H,5,0)</f>
        <v>A</v>
      </c>
      <c r="T889" s="44">
        <f t="shared" si="159"/>
        <v>0</v>
      </c>
      <c r="U889" s="44">
        <f t="shared" si="160"/>
        <v>0</v>
      </c>
      <c r="V889" s="44">
        <f t="shared" si="161"/>
        <v>0</v>
      </c>
      <c r="W889" s="44">
        <f t="shared" si="162"/>
        <v>0</v>
      </c>
      <c r="X889" s="44">
        <f t="shared" si="163"/>
        <v>0</v>
      </c>
      <c r="Y889" s="44">
        <f t="shared" si="164"/>
        <v>462870.85692995525</v>
      </c>
      <c r="Z889" s="44">
        <f t="shared" si="165"/>
        <v>38418.281125186288</v>
      </c>
      <c r="AA889" s="44">
        <f t="shared" si="166"/>
        <v>0</v>
      </c>
      <c r="AB889" s="44">
        <f t="shared" si="167"/>
        <v>6480.191997019374</v>
      </c>
      <c r="AC889" s="44">
        <f t="shared" si="168"/>
        <v>55544.502831594633</v>
      </c>
      <c r="AD889" s="44">
        <f t="shared" si="169"/>
        <v>27772.251415797316</v>
      </c>
      <c r="AE889" s="12">
        <f t="shared" si="170"/>
        <v>591086.08429955284</v>
      </c>
    </row>
    <row r="890" spans="1:31" ht="12.6" hidden="1" customHeight="1" x14ac:dyDescent="0.2">
      <c r="A890" s="26" t="s">
        <v>3666</v>
      </c>
      <c r="B890" s="19"/>
      <c r="C890" s="19"/>
      <c r="D890" s="20"/>
      <c r="E890" s="21"/>
      <c r="F890" s="22"/>
      <c r="G890" s="21"/>
      <c r="H890" s="22"/>
      <c r="I890" s="20"/>
      <c r="J890" s="20">
        <v>289</v>
      </c>
      <c r="K890" s="20">
        <v>160</v>
      </c>
      <c r="L890" s="20">
        <v>10</v>
      </c>
      <c r="M890" s="20">
        <v>82</v>
      </c>
      <c r="N890" s="20">
        <v>205</v>
      </c>
      <c r="O890" s="20">
        <v>746</v>
      </c>
      <c r="P890" s="23" t="str">
        <f>VLOOKUP(A890,'ИЗ ОСНОВЫ НОМЕНКЛАТУР'!D:E,2,0)</f>
        <v>Аксессуары для шкафов</v>
      </c>
      <c r="Q890" s="23" t="str">
        <f>VLOOKUP(A890,'ИЗ ОСНОВЫ НОМЕНКЛАТУР'!D:F,3,0)</f>
        <v>Вешалки встриваемые</v>
      </c>
      <c r="R890" s="40">
        <f>VLOOKUP(A:A,'ИЗ ОСНОВЫ НОМЕНКЛАТУР'!D:G,4,0)</f>
        <v>474.64049999999997</v>
      </c>
      <c r="S890" s="12" t="str">
        <f>VLOOKUP(A:A,'ИЗ ОСНОВЫ НОМЕНКЛАТУР'!D:H,5,0)</f>
        <v>A</v>
      </c>
      <c r="T890" s="44">
        <f t="shared" si="159"/>
        <v>0</v>
      </c>
      <c r="U890" s="44">
        <f t="shared" si="160"/>
        <v>0</v>
      </c>
      <c r="V890" s="44">
        <f t="shared" si="161"/>
        <v>0</v>
      </c>
      <c r="W890" s="44">
        <f t="shared" si="162"/>
        <v>0</v>
      </c>
      <c r="X890" s="44">
        <f t="shared" si="163"/>
        <v>0</v>
      </c>
      <c r="Y890" s="44">
        <f t="shared" si="164"/>
        <v>0</v>
      </c>
      <c r="Z890" s="44">
        <f t="shared" si="165"/>
        <v>137171.10449999999</v>
      </c>
      <c r="AA890" s="44">
        <f t="shared" si="166"/>
        <v>75942.48</v>
      </c>
      <c r="AB890" s="44">
        <f t="shared" si="167"/>
        <v>4746.4049999999997</v>
      </c>
      <c r="AC890" s="44">
        <f t="shared" si="168"/>
        <v>38920.521000000001</v>
      </c>
      <c r="AD890" s="44">
        <f t="shared" si="169"/>
        <v>97301.302499999991</v>
      </c>
      <c r="AE890" s="12">
        <f t="shared" si="170"/>
        <v>354081.81299999997</v>
      </c>
    </row>
    <row r="891" spans="1:31" ht="12.6" hidden="1" customHeight="1" x14ac:dyDescent="0.2">
      <c r="A891" s="26" t="s">
        <v>3667</v>
      </c>
      <c r="B891" s="19"/>
      <c r="C891" s="19"/>
      <c r="D891" s="20"/>
      <c r="E891" s="21"/>
      <c r="F891" s="22"/>
      <c r="G891" s="21"/>
      <c r="H891" s="22"/>
      <c r="I891" s="20"/>
      <c r="J891" s="20">
        <v>323</v>
      </c>
      <c r="K891" s="20">
        <v>140</v>
      </c>
      <c r="L891" s="20">
        <v>10</v>
      </c>
      <c r="M891" s="20"/>
      <c r="N891" s="20">
        <v>250</v>
      </c>
      <c r="O891" s="20">
        <v>723</v>
      </c>
      <c r="P891" s="23" t="str">
        <f>VLOOKUP(A891,'ИЗ ОСНОВЫ НОМЕНКЛАТУР'!D:E,2,0)</f>
        <v>Аксессуары для шкафов</v>
      </c>
      <c r="Q891" s="23" t="str">
        <f>VLOOKUP(A891,'ИЗ ОСНОВЫ НОМЕНКЛАТУР'!D:F,3,0)</f>
        <v>Вешалки встриваемые</v>
      </c>
      <c r="R891" s="40">
        <f>VLOOKUP(A:A,'ИЗ ОСНОВЫ НОМЕНКЛАТУР'!D:G,4,0)</f>
        <v>307.80526946107784</v>
      </c>
      <c r="S891" s="12" t="str">
        <f>VLOOKUP(A:A,'ИЗ ОСНОВЫ НОМЕНКЛАТУР'!D:H,5,0)</f>
        <v>B</v>
      </c>
      <c r="T891" s="44">
        <f t="shared" si="159"/>
        <v>0</v>
      </c>
      <c r="U891" s="44">
        <f t="shared" si="160"/>
        <v>0</v>
      </c>
      <c r="V891" s="44">
        <f t="shared" si="161"/>
        <v>0</v>
      </c>
      <c r="W891" s="44">
        <f t="shared" si="162"/>
        <v>0</v>
      </c>
      <c r="X891" s="44">
        <f t="shared" si="163"/>
        <v>0</v>
      </c>
      <c r="Y891" s="44">
        <f t="shared" si="164"/>
        <v>0</v>
      </c>
      <c r="Z891" s="44">
        <f t="shared" si="165"/>
        <v>99421.102035928139</v>
      </c>
      <c r="AA891" s="44">
        <f t="shared" si="166"/>
        <v>43092.737724550898</v>
      </c>
      <c r="AB891" s="44">
        <f t="shared" si="167"/>
        <v>3078.0526946107784</v>
      </c>
      <c r="AC891" s="44">
        <f t="shared" si="168"/>
        <v>0</v>
      </c>
      <c r="AD891" s="44">
        <f t="shared" si="169"/>
        <v>76951.317365269468</v>
      </c>
      <c r="AE891" s="12">
        <f t="shared" si="170"/>
        <v>222543.20982035931</v>
      </c>
    </row>
    <row r="892" spans="1:31" ht="12.6" hidden="1" customHeight="1" x14ac:dyDescent="0.2">
      <c r="A892" s="26" t="s">
        <v>3669</v>
      </c>
      <c r="B892" s="19"/>
      <c r="C892" s="19"/>
      <c r="D892" s="20"/>
      <c r="E892" s="21"/>
      <c r="F892" s="22"/>
      <c r="G892" s="21"/>
      <c r="H892" s="22"/>
      <c r="I892" s="20"/>
      <c r="J892" s="20"/>
      <c r="K892" s="20"/>
      <c r="L892" s="20"/>
      <c r="M892" s="20"/>
      <c r="N892" s="20">
        <v>107</v>
      </c>
      <c r="O892" s="20">
        <v>107</v>
      </c>
      <c r="P892" s="23" t="str">
        <f>VLOOKUP(A892,'ИЗ ОСНОВЫ НОМЕНКЛАТУР'!D:E,2,0)</f>
        <v>Аксессуары для шкафов</v>
      </c>
      <c r="Q892" s="23" t="str">
        <f>VLOOKUP(A892,'ИЗ ОСНОВЫ НОМЕНКЛАТУР'!D:F,3,0)</f>
        <v>Вешалки встриваемые</v>
      </c>
      <c r="R892" s="40">
        <f>VLOOKUP(A:A,'ИЗ ОСНОВЫ НОМЕНКЛАТУР'!D:G,4,0)</f>
        <v>418.9</v>
      </c>
      <c r="S892" s="12" t="str">
        <f>VLOOKUP(A:A,'ИЗ ОСНОВЫ НОМЕНКЛАТУР'!D:H,5,0)</f>
        <v>C</v>
      </c>
      <c r="T892" s="44">
        <f t="shared" si="159"/>
        <v>0</v>
      </c>
      <c r="U892" s="44">
        <f t="shared" si="160"/>
        <v>0</v>
      </c>
      <c r="V892" s="44">
        <f t="shared" si="161"/>
        <v>0</v>
      </c>
      <c r="W892" s="44">
        <f t="shared" si="162"/>
        <v>0</v>
      </c>
      <c r="X892" s="44">
        <f t="shared" si="163"/>
        <v>0</v>
      </c>
      <c r="Y892" s="44">
        <f t="shared" si="164"/>
        <v>0</v>
      </c>
      <c r="Z892" s="44">
        <f t="shared" si="165"/>
        <v>0</v>
      </c>
      <c r="AA892" s="44">
        <f t="shared" si="166"/>
        <v>0</v>
      </c>
      <c r="AB892" s="44">
        <f t="shared" si="167"/>
        <v>0</v>
      </c>
      <c r="AC892" s="44">
        <f t="shared" si="168"/>
        <v>0</v>
      </c>
      <c r="AD892" s="44">
        <f t="shared" si="169"/>
        <v>44822.299999999996</v>
      </c>
      <c r="AE892" s="12">
        <f t="shared" si="170"/>
        <v>44822.299999999996</v>
      </c>
    </row>
    <row r="893" spans="1:31" ht="12.6" hidden="1" customHeight="1" x14ac:dyDescent="0.2">
      <c r="A893" s="26" t="s">
        <v>4346</v>
      </c>
      <c r="B893" s="19"/>
      <c r="C893" s="19"/>
      <c r="D893" s="20"/>
      <c r="E893" s="21"/>
      <c r="F893" s="22"/>
      <c r="G893" s="21"/>
      <c r="H893" s="22"/>
      <c r="I893" s="20"/>
      <c r="J893" s="20">
        <v>3</v>
      </c>
      <c r="K893" s="20"/>
      <c r="L893" s="20"/>
      <c r="M893" s="20"/>
      <c r="N893" s="20">
        <v>1</v>
      </c>
      <c r="O893" s="20">
        <v>4</v>
      </c>
      <c r="P893" s="23" t="str">
        <f>VLOOKUP(A893,'ИЗ ОСНОВЫ НОМЕНКЛАТУР'!D:E,2,0)</f>
        <v>Ручки, крючки, опоры</v>
      </c>
      <c r="Q893" s="23" t="str">
        <f>VLOOKUP(A893,'ИЗ ОСНОВЫ НОМЕНКЛАТУР'!D:F,3,0)</f>
        <v>Крючки</v>
      </c>
      <c r="R893" s="40">
        <f>VLOOKUP(A:A,'ИЗ ОСНОВЫ НОМЕНКЛАТУР'!D:G,4,0)</f>
        <v>892.5</v>
      </c>
      <c r="S893" s="12" t="str">
        <f>VLOOKUP(A:A,'ИЗ ОСНОВЫ НОМЕНКЛАТУР'!D:H,5,0)</f>
        <v>C</v>
      </c>
      <c r="T893" s="44">
        <f t="shared" si="159"/>
        <v>0</v>
      </c>
      <c r="U893" s="44">
        <f t="shared" si="160"/>
        <v>0</v>
      </c>
      <c r="V893" s="44">
        <f t="shared" si="161"/>
        <v>0</v>
      </c>
      <c r="W893" s="44">
        <f t="shared" si="162"/>
        <v>0</v>
      </c>
      <c r="X893" s="44">
        <f t="shared" si="163"/>
        <v>0</v>
      </c>
      <c r="Y893" s="44">
        <f t="shared" si="164"/>
        <v>0</v>
      </c>
      <c r="Z893" s="44">
        <f t="shared" si="165"/>
        <v>2677.5</v>
      </c>
      <c r="AA893" s="44">
        <f t="shared" si="166"/>
        <v>0</v>
      </c>
      <c r="AB893" s="44">
        <f t="shared" si="167"/>
        <v>0</v>
      </c>
      <c r="AC893" s="44">
        <f t="shared" si="168"/>
        <v>0</v>
      </c>
      <c r="AD893" s="44">
        <f t="shared" si="169"/>
        <v>892.5</v>
      </c>
      <c r="AE893" s="12">
        <f t="shared" si="170"/>
        <v>3570</v>
      </c>
    </row>
    <row r="894" spans="1:31" ht="12.6" hidden="1" customHeight="1" x14ac:dyDescent="0.2">
      <c r="A894" s="26" t="s">
        <v>2935</v>
      </c>
      <c r="B894" s="19"/>
      <c r="C894" s="19"/>
      <c r="D894" s="20"/>
      <c r="E894" s="21"/>
      <c r="F894" s="22"/>
      <c r="G894" s="21"/>
      <c r="H894" s="22"/>
      <c r="I894" s="20"/>
      <c r="J894" s="20">
        <v>2</v>
      </c>
      <c r="K894" s="20"/>
      <c r="L894" s="20"/>
      <c r="M894" s="20"/>
      <c r="N894" s="20"/>
      <c r="O894" s="20">
        <v>2</v>
      </c>
      <c r="P894" s="23" t="str">
        <f>VLOOKUP(A894,'ИЗ ОСНОВЫ НОМЕНКЛАТУР'!D:E,2,0)</f>
        <v>Ручки, крючки, опоры</v>
      </c>
      <c r="Q894" s="23" t="str">
        <f>VLOOKUP(A894,'ИЗ ОСНОВЫ НОМЕНКЛАТУР'!D:F,3,0)</f>
        <v>Крючки</v>
      </c>
      <c r="R894" s="40">
        <f>VLOOKUP(A:A,'ИЗ ОСНОВЫ НОМЕНКЛАТУР'!D:G,4,0)</f>
        <v>892.5</v>
      </c>
      <c r="S894" s="12" t="str">
        <f>VLOOKUP(A:A,'ИЗ ОСНОВЫ НОМЕНКЛАТУР'!D:H,5,0)</f>
        <v>C</v>
      </c>
      <c r="T894" s="44">
        <f t="shared" si="159"/>
        <v>0</v>
      </c>
      <c r="U894" s="44">
        <f t="shared" si="160"/>
        <v>0</v>
      </c>
      <c r="V894" s="44">
        <f t="shared" si="161"/>
        <v>0</v>
      </c>
      <c r="W894" s="44">
        <f t="shared" si="162"/>
        <v>0</v>
      </c>
      <c r="X894" s="44">
        <f t="shared" si="163"/>
        <v>0</v>
      </c>
      <c r="Y894" s="44">
        <f t="shared" si="164"/>
        <v>0</v>
      </c>
      <c r="Z894" s="44">
        <f t="shared" si="165"/>
        <v>1785</v>
      </c>
      <c r="AA894" s="44">
        <f t="shared" si="166"/>
        <v>0</v>
      </c>
      <c r="AB894" s="44">
        <f t="shared" si="167"/>
        <v>0</v>
      </c>
      <c r="AC894" s="44">
        <f t="shared" si="168"/>
        <v>0</v>
      </c>
      <c r="AD894" s="44">
        <f t="shared" si="169"/>
        <v>0</v>
      </c>
      <c r="AE894" s="12">
        <f t="shared" si="170"/>
        <v>1785</v>
      </c>
    </row>
    <row r="895" spans="1:31" ht="12.6" hidden="1" customHeight="1" x14ac:dyDescent="0.2">
      <c r="A895" s="26" t="s">
        <v>2908</v>
      </c>
      <c r="B895" s="19"/>
      <c r="C895" s="19"/>
      <c r="D895" s="20"/>
      <c r="E895" s="21"/>
      <c r="F895" s="22"/>
      <c r="G895" s="21"/>
      <c r="H895" s="22"/>
      <c r="I895" s="20"/>
      <c r="J895" s="20"/>
      <c r="K895" s="20"/>
      <c r="L895" s="20"/>
      <c r="M895" s="20"/>
      <c r="N895" s="20">
        <v>2</v>
      </c>
      <c r="O895" s="20">
        <v>2</v>
      </c>
      <c r="P895" s="23" t="str">
        <f>VLOOKUP(A895,'ИЗ ОСНОВЫ НОМЕНКЛАТУР'!D:E,2,0)</f>
        <v>Ручки, крючки, опоры</v>
      </c>
      <c r="Q895" s="23" t="str">
        <f>VLOOKUP(A895,'ИЗ ОСНОВЫ НОМЕНКЛАТУР'!D:F,3,0)</f>
        <v>Крючки</v>
      </c>
      <c r="R895" s="40">
        <f>VLOOKUP(A:A,'ИЗ ОСНОВЫ НОМЕНКЛАТУР'!D:G,4,0)</f>
        <v>2660.5</v>
      </c>
      <c r="S895" s="12" t="str">
        <f>VLOOKUP(A:A,'ИЗ ОСНОВЫ НОМЕНКЛАТУР'!D:H,5,0)</f>
        <v>C</v>
      </c>
      <c r="T895" s="44">
        <f t="shared" si="159"/>
        <v>0</v>
      </c>
      <c r="U895" s="44">
        <f t="shared" si="160"/>
        <v>0</v>
      </c>
      <c r="V895" s="44">
        <f t="shared" si="161"/>
        <v>0</v>
      </c>
      <c r="W895" s="44">
        <f t="shared" si="162"/>
        <v>0</v>
      </c>
      <c r="X895" s="44">
        <f t="shared" si="163"/>
        <v>0</v>
      </c>
      <c r="Y895" s="44">
        <f t="shared" si="164"/>
        <v>0</v>
      </c>
      <c r="Z895" s="44">
        <f t="shared" si="165"/>
        <v>0</v>
      </c>
      <c r="AA895" s="44">
        <f t="shared" si="166"/>
        <v>0</v>
      </c>
      <c r="AB895" s="44">
        <f t="shared" si="167"/>
        <v>0</v>
      </c>
      <c r="AC895" s="44">
        <f t="shared" si="168"/>
        <v>0</v>
      </c>
      <c r="AD895" s="44">
        <f t="shared" si="169"/>
        <v>5321</v>
      </c>
      <c r="AE895" s="12">
        <f t="shared" si="170"/>
        <v>5321</v>
      </c>
    </row>
    <row r="896" spans="1:31" ht="12.6" hidden="1" customHeight="1" x14ac:dyDescent="0.2">
      <c r="A896" s="26" t="s">
        <v>2926</v>
      </c>
      <c r="B896" s="19"/>
      <c r="C896" s="19"/>
      <c r="D896" s="20"/>
      <c r="E896" s="21"/>
      <c r="F896" s="22"/>
      <c r="G896" s="21"/>
      <c r="H896" s="22"/>
      <c r="I896" s="20"/>
      <c r="J896" s="20"/>
      <c r="K896" s="20"/>
      <c r="L896" s="20"/>
      <c r="M896" s="20"/>
      <c r="N896" s="20">
        <v>1</v>
      </c>
      <c r="O896" s="20">
        <v>1</v>
      </c>
      <c r="P896" s="23" t="str">
        <f>VLOOKUP(A896,'ИЗ ОСНОВЫ НОМЕНКЛАТУР'!D:E,2,0)</f>
        <v>Ручки, крючки, опоры</v>
      </c>
      <c r="Q896" s="23" t="str">
        <f>VLOOKUP(A896,'ИЗ ОСНОВЫ НОМЕНКЛАТУР'!D:F,3,0)</f>
        <v>Крючки</v>
      </c>
      <c r="R896" s="40">
        <f>VLOOKUP(A:A,'ИЗ ОСНОВЫ НОМЕНКЛАТУР'!D:G,4,0)</f>
        <v>2660.5</v>
      </c>
      <c r="S896" s="12" t="str">
        <f>VLOOKUP(A:A,'ИЗ ОСНОВЫ НОМЕНКЛАТУР'!D:H,5,0)</f>
        <v>C</v>
      </c>
      <c r="T896" s="44">
        <f t="shared" si="159"/>
        <v>0</v>
      </c>
      <c r="U896" s="44">
        <f t="shared" si="160"/>
        <v>0</v>
      </c>
      <c r="V896" s="44">
        <f t="shared" si="161"/>
        <v>0</v>
      </c>
      <c r="W896" s="44">
        <f t="shared" si="162"/>
        <v>0</v>
      </c>
      <c r="X896" s="44">
        <f t="shared" si="163"/>
        <v>0</v>
      </c>
      <c r="Y896" s="44">
        <f t="shared" si="164"/>
        <v>0</v>
      </c>
      <c r="Z896" s="44">
        <f t="shared" si="165"/>
        <v>0</v>
      </c>
      <c r="AA896" s="44">
        <f t="shared" si="166"/>
        <v>0</v>
      </c>
      <c r="AB896" s="44">
        <f t="shared" si="167"/>
        <v>0</v>
      </c>
      <c r="AC896" s="44">
        <f t="shared" si="168"/>
        <v>0</v>
      </c>
      <c r="AD896" s="44">
        <f t="shared" si="169"/>
        <v>2660.5</v>
      </c>
      <c r="AE896" s="12">
        <f t="shared" si="170"/>
        <v>2660.5</v>
      </c>
    </row>
    <row r="897" spans="1:31" ht="12.6" hidden="1" customHeight="1" x14ac:dyDescent="0.2">
      <c r="A897" s="26" t="s">
        <v>2928</v>
      </c>
      <c r="B897" s="19"/>
      <c r="C897" s="19"/>
      <c r="D897" s="20"/>
      <c r="E897" s="21"/>
      <c r="F897" s="22"/>
      <c r="G897" s="21"/>
      <c r="H897" s="22"/>
      <c r="I897" s="20"/>
      <c r="J897" s="20"/>
      <c r="K897" s="20"/>
      <c r="L897" s="20"/>
      <c r="M897" s="20"/>
      <c r="N897" s="20">
        <v>5</v>
      </c>
      <c r="O897" s="20">
        <v>5</v>
      </c>
      <c r="P897" s="23" t="str">
        <f>VLOOKUP(A897,'ИЗ ОСНОВЫ НОМЕНКЛАТУР'!D:E,2,0)</f>
        <v>Ручки, крючки, опоры</v>
      </c>
      <c r="Q897" s="23" t="str">
        <f>VLOOKUP(A897,'ИЗ ОСНОВЫ НОМЕНКЛАТУР'!D:F,3,0)</f>
        <v>Крючки</v>
      </c>
      <c r="R897" s="40">
        <f>VLOOKUP(A:A,'ИЗ ОСНОВЫ НОМЕНКЛАТУР'!D:G,4,0)</f>
        <v>4352</v>
      </c>
      <c r="S897" s="12" t="str">
        <f>VLOOKUP(A:A,'ИЗ ОСНОВЫ НОМЕНКЛАТУР'!D:H,5,0)</f>
        <v>C</v>
      </c>
      <c r="T897" s="44">
        <f t="shared" si="159"/>
        <v>0</v>
      </c>
      <c r="U897" s="44">
        <f t="shared" si="160"/>
        <v>0</v>
      </c>
      <c r="V897" s="44">
        <f t="shared" si="161"/>
        <v>0</v>
      </c>
      <c r="W897" s="44">
        <f t="shared" si="162"/>
        <v>0</v>
      </c>
      <c r="X897" s="44">
        <f t="shared" si="163"/>
        <v>0</v>
      </c>
      <c r="Y897" s="44">
        <f t="shared" si="164"/>
        <v>0</v>
      </c>
      <c r="Z897" s="44">
        <f t="shared" si="165"/>
        <v>0</v>
      </c>
      <c r="AA897" s="44">
        <f t="shared" si="166"/>
        <v>0</v>
      </c>
      <c r="AB897" s="44">
        <f t="shared" si="167"/>
        <v>0</v>
      </c>
      <c r="AC897" s="44">
        <f t="shared" si="168"/>
        <v>0</v>
      </c>
      <c r="AD897" s="44">
        <f t="shared" si="169"/>
        <v>21760</v>
      </c>
      <c r="AE897" s="12">
        <f t="shared" si="170"/>
        <v>21760</v>
      </c>
    </row>
    <row r="898" spans="1:31" ht="12.6" hidden="1" customHeight="1" x14ac:dyDescent="0.2">
      <c r="A898" s="26" t="s">
        <v>4347</v>
      </c>
      <c r="B898" s="19"/>
      <c r="C898" s="19"/>
      <c r="D898" s="20"/>
      <c r="E898" s="21"/>
      <c r="F898" s="22"/>
      <c r="G898" s="21"/>
      <c r="H898" s="22"/>
      <c r="I898" s="20"/>
      <c r="J898" s="20"/>
      <c r="K898" s="20">
        <v>1</v>
      </c>
      <c r="L898" s="20"/>
      <c r="M898" s="20"/>
      <c r="N898" s="20"/>
      <c r="O898" s="20">
        <v>1</v>
      </c>
      <c r="P898" s="23" t="str">
        <f>VLOOKUP(A898,'ИЗ ОСНОВЫ НОМЕНКЛАТУР'!D:E,2,0)</f>
        <v>Аксессуары для шкафов</v>
      </c>
      <c r="Q898" s="23" t="str">
        <f>VLOOKUP(A898,'ИЗ ОСНОВЫ НОМЕНКЛАТУР'!D:F,3,0)</f>
        <v>Шкаф/шкаф-купе наполнение (бренд Aristo)</v>
      </c>
      <c r="R898" s="40">
        <f>VLOOKUP(A:A,'ИЗ ОСНОВЫ НОМЕНКЛАТУР'!D:G,4,0)</f>
        <v>27012</v>
      </c>
      <c r="S898" s="12" t="str">
        <f>VLOOKUP(A:A,'ИЗ ОСНОВЫ НОМЕНКЛАТУР'!D:H,5,0)</f>
        <v>C</v>
      </c>
      <c r="T898" s="44">
        <f t="shared" si="159"/>
        <v>0</v>
      </c>
      <c r="U898" s="44">
        <f t="shared" si="160"/>
        <v>0</v>
      </c>
      <c r="V898" s="44">
        <f t="shared" si="161"/>
        <v>0</v>
      </c>
      <c r="W898" s="44">
        <f t="shared" si="162"/>
        <v>0</v>
      </c>
      <c r="X898" s="44">
        <f t="shared" si="163"/>
        <v>0</v>
      </c>
      <c r="Y898" s="44">
        <f t="shared" si="164"/>
        <v>0</v>
      </c>
      <c r="Z898" s="44">
        <f t="shared" si="165"/>
        <v>0</v>
      </c>
      <c r="AA898" s="44">
        <f t="shared" si="166"/>
        <v>27012</v>
      </c>
      <c r="AB898" s="44">
        <f t="shared" si="167"/>
        <v>0</v>
      </c>
      <c r="AC898" s="44">
        <f t="shared" si="168"/>
        <v>0</v>
      </c>
      <c r="AD898" s="44">
        <f t="shared" si="169"/>
        <v>0</v>
      </c>
      <c r="AE898" s="12">
        <f t="shared" si="170"/>
        <v>27012</v>
      </c>
    </row>
    <row r="899" spans="1:31" ht="12.6" hidden="1" customHeight="1" x14ac:dyDescent="0.2">
      <c r="A899" s="26" t="s">
        <v>4348</v>
      </c>
      <c r="B899" s="19"/>
      <c r="C899" s="19"/>
      <c r="D899" s="20"/>
      <c r="E899" s="21"/>
      <c r="F899" s="22"/>
      <c r="G899" s="21"/>
      <c r="H899" s="22"/>
      <c r="I899" s="20"/>
      <c r="J899" s="20"/>
      <c r="K899" s="20">
        <v>1</v>
      </c>
      <c r="L899" s="20"/>
      <c r="M899" s="20"/>
      <c r="N899" s="20"/>
      <c r="O899" s="20">
        <v>1</v>
      </c>
      <c r="P899" s="23" t="str">
        <f>VLOOKUP(A899,'ИЗ ОСНОВЫ НОМЕНКЛАТУР'!D:E,2,0)</f>
        <v>Аксессуары для шкафов</v>
      </c>
      <c r="Q899" s="23" t="str">
        <f>VLOOKUP(A899,'ИЗ ОСНОВЫ НОМЕНКЛАТУР'!D:F,3,0)</f>
        <v>Шкаф/шкаф-купе наполнение (бренд Aristo)</v>
      </c>
      <c r="R899" s="40">
        <f>VLOOKUP(A:A,'ИЗ ОСНОВЫ НОМЕНКЛАТУР'!D:G,4,0)</f>
        <v>27012</v>
      </c>
      <c r="S899" s="12" t="str">
        <f>VLOOKUP(A:A,'ИЗ ОСНОВЫ НОМЕНКЛАТУР'!D:H,5,0)</f>
        <v>C</v>
      </c>
      <c r="T899" s="44">
        <f t="shared" si="159"/>
        <v>0</v>
      </c>
      <c r="U899" s="44">
        <f t="shared" si="160"/>
        <v>0</v>
      </c>
      <c r="V899" s="44">
        <f t="shared" si="161"/>
        <v>0</v>
      </c>
      <c r="W899" s="44">
        <f t="shared" si="162"/>
        <v>0</v>
      </c>
      <c r="X899" s="44">
        <f t="shared" si="163"/>
        <v>0</v>
      </c>
      <c r="Y899" s="44">
        <f t="shared" si="164"/>
        <v>0</v>
      </c>
      <c r="Z899" s="44">
        <f t="shared" si="165"/>
        <v>0</v>
      </c>
      <c r="AA899" s="44">
        <f t="shared" si="166"/>
        <v>27012</v>
      </c>
      <c r="AB899" s="44">
        <f t="shared" si="167"/>
        <v>0</v>
      </c>
      <c r="AC899" s="44">
        <f t="shared" si="168"/>
        <v>0</v>
      </c>
      <c r="AD899" s="44">
        <f t="shared" si="169"/>
        <v>0</v>
      </c>
      <c r="AE899" s="12">
        <f t="shared" si="170"/>
        <v>27012</v>
      </c>
    </row>
    <row r="900" spans="1:31" ht="12.6" hidden="1" customHeight="1" x14ac:dyDescent="0.2">
      <c r="A900" s="26" t="s">
        <v>3816</v>
      </c>
      <c r="B900" s="19"/>
      <c r="C900" s="19"/>
      <c r="D900" s="20"/>
      <c r="E900" s="21"/>
      <c r="F900" s="22"/>
      <c r="G900" s="21"/>
      <c r="H900" s="22"/>
      <c r="I900" s="20"/>
      <c r="J900" s="20"/>
      <c r="K900" s="20">
        <v>9</v>
      </c>
      <c r="L900" s="20"/>
      <c r="M900" s="20"/>
      <c r="N900" s="20"/>
      <c r="O900" s="20">
        <v>9</v>
      </c>
      <c r="P900" s="23" t="str">
        <f>VLOOKUP(A900,'ИЗ ОСНОВЫ НОМЕНКЛАТУР'!D:E,2,0)</f>
        <v>Аксессуары для шкафов</v>
      </c>
      <c r="Q900" s="23" t="str">
        <f>VLOOKUP(A900,'ИЗ ОСНОВЫ НОМЕНКЛАТУР'!D:F,3,0)</f>
        <v>Шкаф/шкаф-купе наполнение (бренд Aristo)</v>
      </c>
      <c r="R900" s="40">
        <f>VLOOKUP(A:A,'ИЗ ОСНОВЫ НОМЕНКЛАТУР'!D:G,4,0)</f>
        <v>29713.57</v>
      </c>
      <c r="S900" s="12" t="str">
        <f>VLOOKUP(A:A,'ИЗ ОСНОВЫ НОМЕНКЛАТУР'!D:H,5,0)</f>
        <v>C</v>
      </c>
      <c r="T900" s="44">
        <f t="shared" si="159"/>
        <v>0</v>
      </c>
      <c r="U900" s="44">
        <f t="shared" si="160"/>
        <v>0</v>
      </c>
      <c r="V900" s="44">
        <f t="shared" si="161"/>
        <v>0</v>
      </c>
      <c r="W900" s="44">
        <f t="shared" si="162"/>
        <v>0</v>
      </c>
      <c r="X900" s="44">
        <f t="shared" si="163"/>
        <v>0</v>
      </c>
      <c r="Y900" s="44">
        <f t="shared" si="164"/>
        <v>0</v>
      </c>
      <c r="Z900" s="44">
        <f t="shared" si="165"/>
        <v>0</v>
      </c>
      <c r="AA900" s="44">
        <f t="shared" si="166"/>
        <v>267422.13</v>
      </c>
      <c r="AB900" s="44">
        <f t="shared" si="167"/>
        <v>0</v>
      </c>
      <c r="AC900" s="44">
        <f t="shared" si="168"/>
        <v>0</v>
      </c>
      <c r="AD900" s="44">
        <f t="shared" si="169"/>
        <v>0</v>
      </c>
      <c r="AE900" s="12">
        <f t="shared" si="170"/>
        <v>267422.13</v>
      </c>
    </row>
    <row r="901" spans="1:31" ht="12.6" hidden="1" customHeight="1" x14ac:dyDescent="0.2">
      <c r="A901" s="26" t="s">
        <v>4349</v>
      </c>
      <c r="B901" s="19"/>
      <c r="C901" s="19"/>
      <c r="D901" s="20"/>
      <c r="E901" s="21"/>
      <c r="F901" s="22"/>
      <c r="G901" s="21"/>
      <c r="H901" s="22"/>
      <c r="I901" s="20"/>
      <c r="J901" s="20"/>
      <c r="K901" s="20">
        <v>1</v>
      </c>
      <c r="L901" s="20"/>
      <c r="M901" s="20"/>
      <c r="N901" s="20"/>
      <c r="O901" s="20">
        <v>1</v>
      </c>
      <c r="P901" s="23" t="str">
        <f>VLOOKUP(A901,'ИЗ ОСНОВЫ НОМЕНКЛАТУР'!D:E,2,0)</f>
        <v>Аксессуары для шкафов</v>
      </c>
      <c r="Q901" s="23" t="str">
        <f>VLOOKUP(A901,'ИЗ ОСНОВЫ НОМЕНКЛАТУР'!D:F,3,0)</f>
        <v>Шкаф/шкаф-купе наполнение (бренд Aristo)</v>
      </c>
      <c r="R901" s="40">
        <f>VLOOKUP(A:A,'ИЗ ОСНОВЫ НОМЕНКЛАТУР'!D:G,4,0)</f>
        <v>28690</v>
      </c>
      <c r="S901" s="12" t="str">
        <f>VLOOKUP(A:A,'ИЗ ОСНОВЫ НОМЕНКЛАТУР'!D:H,5,0)</f>
        <v>C</v>
      </c>
      <c r="T901" s="44">
        <f t="shared" si="159"/>
        <v>0</v>
      </c>
      <c r="U901" s="44">
        <f t="shared" si="160"/>
        <v>0</v>
      </c>
      <c r="V901" s="44">
        <f t="shared" si="161"/>
        <v>0</v>
      </c>
      <c r="W901" s="44">
        <f t="shared" si="162"/>
        <v>0</v>
      </c>
      <c r="X901" s="44">
        <f t="shared" si="163"/>
        <v>0</v>
      </c>
      <c r="Y901" s="44">
        <f t="shared" si="164"/>
        <v>0</v>
      </c>
      <c r="Z901" s="44">
        <f t="shared" si="165"/>
        <v>0</v>
      </c>
      <c r="AA901" s="44">
        <f t="shared" si="166"/>
        <v>28690</v>
      </c>
      <c r="AB901" s="44">
        <f t="shared" si="167"/>
        <v>0</v>
      </c>
      <c r="AC901" s="44">
        <f t="shared" si="168"/>
        <v>0</v>
      </c>
      <c r="AD901" s="44">
        <f t="shared" si="169"/>
        <v>0</v>
      </c>
      <c r="AE901" s="12">
        <f t="shared" si="170"/>
        <v>28690</v>
      </c>
    </row>
    <row r="902" spans="1:31" ht="12.6" hidden="1" customHeight="1" x14ac:dyDescent="0.2">
      <c r="A902" s="26" t="s">
        <v>4350</v>
      </c>
      <c r="B902" s="19"/>
      <c r="C902" s="19"/>
      <c r="D902" s="20"/>
      <c r="E902" s="21"/>
      <c r="F902" s="22"/>
      <c r="G902" s="21"/>
      <c r="H902" s="22"/>
      <c r="I902" s="20"/>
      <c r="J902" s="20"/>
      <c r="K902" s="20">
        <v>11</v>
      </c>
      <c r="L902" s="20"/>
      <c r="M902" s="20"/>
      <c r="N902" s="20"/>
      <c r="O902" s="20">
        <v>11</v>
      </c>
      <c r="P902" s="23" t="str">
        <f>VLOOKUP(A902,'ИЗ ОСНОВЫ НОМЕНКЛАТУР'!D:E,2,0)</f>
        <v>Аксессуары для шкафов</v>
      </c>
      <c r="Q902" s="23" t="str">
        <f>VLOOKUP(A902,'ИЗ ОСНОВЫ НОМЕНКЛАТУР'!D:F,3,0)</f>
        <v>Шкаф/шкаф-купе наполнение (бренд Aristo)</v>
      </c>
      <c r="R902" s="40">
        <f>VLOOKUP(A:A,'ИЗ ОСНОВЫ НОМЕНКЛАТУР'!D:G,4,0)</f>
        <v>31559.18181818182</v>
      </c>
      <c r="S902" s="12" t="str">
        <f>VLOOKUP(A:A,'ИЗ ОСНОВЫ НОМЕНКЛАТУР'!D:H,5,0)</f>
        <v>C</v>
      </c>
      <c r="T902" s="44">
        <f t="shared" si="159"/>
        <v>0</v>
      </c>
      <c r="U902" s="44">
        <f t="shared" si="160"/>
        <v>0</v>
      </c>
      <c r="V902" s="44">
        <f t="shared" si="161"/>
        <v>0</v>
      </c>
      <c r="W902" s="44">
        <f t="shared" si="162"/>
        <v>0</v>
      </c>
      <c r="X902" s="44">
        <f t="shared" si="163"/>
        <v>0</v>
      </c>
      <c r="Y902" s="44">
        <f t="shared" si="164"/>
        <v>0</v>
      </c>
      <c r="Z902" s="44">
        <f t="shared" si="165"/>
        <v>0</v>
      </c>
      <c r="AA902" s="44">
        <f t="shared" si="166"/>
        <v>347151</v>
      </c>
      <c r="AB902" s="44">
        <f t="shared" si="167"/>
        <v>0</v>
      </c>
      <c r="AC902" s="44">
        <f t="shared" si="168"/>
        <v>0</v>
      </c>
      <c r="AD902" s="44">
        <f t="shared" si="169"/>
        <v>0</v>
      </c>
      <c r="AE902" s="12">
        <f t="shared" si="170"/>
        <v>347151</v>
      </c>
    </row>
    <row r="903" spans="1:31" ht="12.6" hidden="1" customHeight="1" x14ac:dyDescent="0.2">
      <c r="A903" s="26" t="s">
        <v>4351</v>
      </c>
      <c r="B903" s="19"/>
      <c r="C903" s="19"/>
      <c r="D903" s="20"/>
      <c r="E903" s="21"/>
      <c r="F903" s="22"/>
      <c r="G903" s="21"/>
      <c r="H903" s="22"/>
      <c r="I903" s="20"/>
      <c r="J903" s="20"/>
      <c r="K903" s="20">
        <v>2</v>
      </c>
      <c r="L903" s="20"/>
      <c r="M903" s="20"/>
      <c r="N903" s="20"/>
      <c r="O903" s="20">
        <v>2</v>
      </c>
      <c r="P903" s="23" t="str">
        <f>VLOOKUP(A903,'ИЗ ОСНОВЫ НОМЕНКЛАТУР'!D:E,2,0)</f>
        <v>Аксессуары для шкафов</v>
      </c>
      <c r="Q903" s="23" t="str">
        <f>VLOOKUP(A903,'ИЗ ОСНОВЫ НОМЕНКЛАТУР'!D:F,3,0)</f>
        <v>Шкаф/шкаф-купе наполнение (бренд Aristo)</v>
      </c>
      <c r="R903" s="40">
        <f>VLOOKUP(A:A,'ИЗ ОСНОВЫ НОМЕНКЛАТУР'!D:G,4,0)</f>
        <v>12348.5</v>
      </c>
      <c r="S903" s="12" t="str">
        <f>VLOOKUP(A:A,'ИЗ ОСНОВЫ НОМЕНКЛАТУР'!D:H,5,0)</f>
        <v>C</v>
      </c>
      <c r="T903" s="44">
        <f t="shared" si="159"/>
        <v>0</v>
      </c>
      <c r="U903" s="44">
        <f t="shared" si="160"/>
        <v>0</v>
      </c>
      <c r="V903" s="44">
        <f t="shared" si="161"/>
        <v>0</v>
      </c>
      <c r="W903" s="44">
        <f t="shared" si="162"/>
        <v>0</v>
      </c>
      <c r="X903" s="44">
        <f t="shared" si="163"/>
        <v>0</v>
      </c>
      <c r="Y903" s="44">
        <f t="shared" si="164"/>
        <v>0</v>
      </c>
      <c r="Z903" s="44">
        <f t="shared" si="165"/>
        <v>0</v>
      </c>
      <c r="AA903" s="44">
        <f t="shared" si="166"/>
        <v>24697</v>
      </c>
      <c r="AB903" s="44">
        <f t="shared" si="167"/>
        <v>0</v>
      </c>
      <c r="AC903" s="44">
        <f t="shared" si="168"/>
        <v>0</v>
      </c>
      <c r="AD903" s="44">
        <f t="shared" si="169"/>
        <v>0</v>
      </c>
      <c r="AE903" s="12">
        <f t="shared" si="170"/>
        <v>24697</v>
      </c>
    </row>
    <row r="904" spans="1:31" ht="12.6" hidden="1" customHeight="1" x14ac:dyDescent="0.2">
      <c r="A904" s="26" t="s">
        <v>4352</v>
      </c>
      <c r="B904" s="19"/>
      <c r="C904" s="19"/>
      <c r="D904" s="20"/>
      <c r="E904" s="21"/>
      <c r="F904" s="22"/>
      <c r="G904" s="21"/>
      <c r="H904" s="22"/>
      <c r="I904" s="20"/>
      <c r="J904" s="20"/>
      <c r="K904" s="20">
        <v>2</v>
      </c>
      <c r="L904" s="20"/>
      <c r="M904" s="20"/>
      <c r="N904" s="20"/>
      <c r="O904" s="20">
        <v>2</v>
      </c>
      <c r="P904" s="23" t="str">
        <f>VLOOKUP(A904,'ИЗ ОСНОВЫ НОМЕНКЛАТУР'!D:E,2,0)</f>
        <v>Аксессуары для шкафов</v>
      </c>
      <c r="Q904" s="23" t="str">
        <f>VLOOKUP(A904,'ИЗ ОСНОВЫ НОМЕНКЛАТУР'!D:F,3,0)</f>
        <v>Шкаф/шкаф-купе наполнение (бренд Aristo)</v>
      </c>
      <c r="R904" s="40">
        <f>VLOOKUP(A:A,'ИЗ ОСНОВЫ НОМЕНКЛАТУР'!D:G,4,0)</f>
        <v>12348.5</v>
      </c>
      <c r="S904" s="12" t="str">
        <f>VLOOKUP(A:A,'ИЗ ОСНОВЫ НОМЕНКЛАТУР'!D:H,5,0)</f>
        <v>C</v>
      </c>
      <c r="T904" s="44">
        <f t="shared" si="159"/>
        <v>0</v>
      </c>
      <c r="U904" s="44">
        <f t="shared" si="160"/>
        <v>0</v>
      </c>
      <c r="V904" s="44">
        <f t="shared" si="161"/>
        <v>0</v>
      </c>
      <c r="W904" s="44">
        <f t="shared" si="162"/>
        <v>0</v>
      </c>
      <c r="X904" s="44">
        <f t="shared" si="163"/>
        <v>0</v>
      </c>
      <c r="Y904" s="44">
        <f t="shared" si="164"/>
        <v>0</v>
      </c>
      <c r="Z904" s="44">
        <f t="shared" si="165"/>
        <v>0</v>
      </c>
      <c r="AA904" s="44">
        <f t="shared" si="166"/>
        <v>24697</v>
      </c>
      <c r="AB904" s="44">
        <f t="shared" si="167"/>
        <v>0</v>
      </c>
      <c r="AC904" s="44">
        <f t="shared" si="168"/>
        <v>0</v>
      </c>
      <c r="AD904" s="44">
        <f t="shared" si="169"/>
        <v>0</v>
      </c>
      <c r="AE904" s="12">
        <f t="shared" si="170"/>
        <v>24697</v>
      </c>
    </row>
    <row r="905" spans="1:31" ht="12.6" hidden="1" customHeight="1" x14ac:dyDescent="0.2">
      <c r="A905" s="26" t="s">
        <v>4353</v>
      </c>
      <c r="B905" s="19"/>
      <c r="C905" s="19"/>
      <c r="D905" s="20"/>
      <c r="E905" s="21"/>
      <c r="F905" s="22"/>
      <c r="G905" s="21"/>
      <c r="H905" s="22"/>
      <c r="I905" s="20"/>
      <c r="J905" s="20"/>
      <c r="K905" s="20">
        <v>2</v>
      </c>
      <c r="L905" s="20"/>
      <c r="M905" s="20"/>
      <c r="N905" s="20"/>
      <c r="O905" s="20">
        <v>2</v>
      </c>
      <c r="P905" s="23" t="str">
        <f>VLOOKUP(A905,'ИЗ ОСНОВЫ НОМЕНКЛАТУР'!D:E,2,0)</f>
        <v>Аксессуары для шкафов</v>
      </c>
      <c r="Q905" s="23" t="str">
        <f>VLOOKUP(A905,'ИЗ ОСНОВЫ НОМЕНКЛАТУР'!D:F,3,0)</f>
        <v>Шкаф/шкаф-купе наполнение (бренд Aristo)</v>
      </c>
      <c r="R905" s="40">
        <f>VLOOKUP(A:A,'ИЗ ОСНОВЫ НОМЕНКЛАТУР'!D:G,4,0)</f>
        <v>13583.5</v>
      </c>
      <c r="S905" s="12" t="str">
        <f>VLOOKUP(A:A,'ИЗ ОСНОВЫ НОМЕНКЛАТУР'!D:H,5,0)</f>
        <v>C</v>
      </c>
      <c r="T905" s="44">
        <f t="shared" ref="T905:T968" si="171">$R905*D905</f>
        <v>0</v>
      </c>
      <c r="U905" s="44">
        <f t="shared" ref="U905:U968" si="172">$R905*E905</f>
        <v>0</v>
      </c>
      <c r="V905" s="44">
        <f t="shared" ref="V905:V968" si="173">$R905*F905</f>
        <v>0</v>
      </c>
      <c r="W905" s="44">
        <f t="shared" ref="W905:W968" si="174">$R905*G905</f>
        <v>0</v>
      </c>
      <c r="X905" s="44">
        <f t="shared" ref="X905:X968" si="175">$R905*H905</f>
        <v>0</v>
      </c>
      <c r="Y905" s="44">
        <f t="shared" ref="Y905:Y968" si="176">$R905*I905</f>
        <v>0</v>
      </c>
      <c r="Z905" s="44">
        <f t="shared" ref="Z905:Z968" si="177">$R905*J905</f>
        <v>0</v>
      </c>
      <c r="AA905" s="44">
        <f t="shared" ref="AA905:AA968" si="178">$R905*K905</f>
        <v>27167</v>
      </c>
      <c r="AB905" s="44">
        <f t="shared" ref="AB905:AB968" si="179">$R905*L905</f>
        <v>0</v>
      </c>
      <c r="AC905" s="44">
        <f t="shared" ref="AC905:AC968" si="180">$R905*M905</f>
        <v>0</v>
      </c>
      <c r="AD905" s="44">
        <f t="shared" ref="AD905:AD968" si="181">$R905*N905</f>
        <v>0</v>
      </c>
      <c r="AE905" s="12">
        <f t="shared" ref="AE905:AE968" si="182">SUM(T905:AD905)</f>
        <v>27167</v>
      </c>
    </row>
    <row r="906" spans="1:31" ht="12.6" hidden="1" customHeight="1" x14ac:dyDescent="0.2">
      <c r="A906" s="26" t="s">
        <v>4354</v>
      </c>
      <c r="B906" s="19"/>
      <c r="C906" s="19"/>
      <c r="D906" s="20"/>
      <c r="E906" s="21"/>
      <c r="F906" s="22"/>
      <c r="G906" s="21"/>
      <c r="H906" s="22"/>
      <c r="I906" s="20"/>
      <c r="J906" s="20"/>
      <c r="K906" s="20">
        <v>2</v>
      </c>
      <c r="L906" s="20"/>
      <c r="M906" s="20"/>
      <c r="N906" s="20"/>
      <c r="O906" s="20">
        <v>2</v>
      </c>
      <c r="P906" s="23" t="str">
        <f>VLOOKUP(A906,'ИЗ ОСНОВЫ НОМЕНКЛАТУР'!D:E,2,0)</f>
        <v>Аксессуары для шкафов</v>
      </c>
      <c r="Q906" s="23" t="str">
        <f>VLOOKUP(A906,'ИЗ ОСНОВЫ НОМЕНКЛАТУР'!D:F,3,0)</f>
        <v>Шкаф/шкаф-купе наполнение (бренд Aristo)</v>
      </c>
      <c r="R906" s="40">
        <f>VLOOKUP(A:A,'ИЗ ОСНОВЫ НОМЕНКЛАТУР'!D:G,4,0)</f>
        <v>14328.5</v>
      </c>
      <c r="S906" s="12" t="str">
        <f>VLOOKUP(A:A,'ИЗ ОСНОВЫ НОМЕНКЛАТУР'!D:H,5,0)</f>
        <v>C</v>
      </c>
      <c r="T906" s="44">
        <f t="shared" si="171"/>
        <v>0</v>
      </c>
      <c r="U906" s="44">
        <f t="shared" si="172"/>
        <v>0</v>
      </c>
      <c r="V906" s="44">
        <f t="shared" si="173"/>
        <v>0</v>
      </c>
      <c r="W906" s="44">
        <f t="shared" si="174"/>
        <v>0</v>
      </c>
      <c r="X906" s="44">
        <f t="shared" si="175"/>
        <v>0</v>
      </c>
      <c r="Y906" s="44">
        <f t="shared" si="176"/>
        <v>0</v>
      </c>
      <c r="Z906" s="44">
        <f t="shared" si="177"/>
        <v>0</v>
      </c>
      <c r="AA906" s="44">
        <f t="shared" si="178"/>
        <v>28657</v>
      </c>
      <c r="AB906" s="44">
        <f t="shared" si="179"/>
        <v>0</v>
      </c>
      <c r="AC906" s="44">
        <f t="shared" si="180"/>
        <v>0</v>
      </c>
      <c r="AD906" s="44">
        <f t="shared" si="181"/>
        <v>0</v>
      </c>
      <c r="AE906" s="12">
        <f t="shared" si="182"/>
        <v>28657</v>
      </c>
    </row>
    <row r="907" spans="1:31" ht="12.6" hidden="1" customHeight="1" x14ac:dyDescent="0.2">
      <c r="A907" s="26" t="s">
        <v>4355</v>
      </c>
      <c r="B907" s="19"/>
      <c r="C907" s="19"/>
      <c r="D907" s="20"/>
      <c r="E907" s="21"/>
      <c r="F907" s="22"/>
      <c r="G907" s="21"/>
      <c r="H907" s="22"/>
      <c r="I907" s="20"/>
      <c r="J907" s="20"/>
      <c r="K907" s="20">
        <v>2</v>
      </c>
      <c r="L907" s="20"/>
      <c r="M907" s="20"/>
      <c r="N907" s="20"/>
      <c r="O907" s="20">
        <v>2</v>
      </c>
      <c r="P907" s="23" t="str">
        <f>VLOOKUP(A907,'ИЗ ОСНОВЫ НОМЕНКЛАТУР'!D:E,2,0)</f>
        <v>Аксессуары для шкафов</v>
      </c>
      <c r="Q907" s="23" t="str">
        <f>VLOOKUP(A907,'ИЗ ОСНОВЫ НОМЕНКЛАТУР'!D:F,3,0)</f>
        <v>Шкаф/шкаф-купе наполнение (бренд Aristo)</v>
      </c>
      <c r="R907" s="40">
        <f>VLOOKUP(A:A,'ИЗ ОСНОВЫ НОМЕНКЛАТУР'!D:G,4,0)</f>
        <v>14328.5</v>
      </c>
      <c r="S907" s="12" t="str">
        <f>VLOOKUP(A:A,'ИЗ ОСНОВЫ НОМЕНКЛАТУР'!D:H,5,0)</f>
        <v>C</v>
      </c>
      <c r="T907" s="44">
        <f t="shared" si="171"/>
        <v>0</v>
      </c>
      <c r="U907" s="44">
        <f t="shared" si="172"/>
        <v>0</v>
      </c>
      <c r="V907" s="44">
        <f t="shared" si="173"/>
        <v>0</v>
      </c>
      <c r="W907" s="44">
        <f t="shared" si="174"/>
        <v>0</v>
      </c>
      <c r="X907" s="44">
        <f t="shared" si="175"/>
        <v>0</v>
      </c>
      <c r="Y907" s="44">
        <f t="shared" si="176"/>
        <v>0</v>
      </c>
      <c r="Z907" s="44">
        <f t="shared" si="177"/>
        <v>0</v>
      </c>
      <c r="AA907" s="44">
        <f t="shared" si="178"/>
        <v>28657</v>
      </c>
      <c r="AB907" s="44">
        <f t="shared" si="179"/>
        <v>0</v>
      </c>
      <c r="AC907" s="44">
        <f t="shared" si="180"/>
        <v>0</v>
      </c>
      <c r="AD907" s="44">
        <f t="shared" si="181"/>
        <v>0</v>
      </c>
      <c r="AE907" s="12">
        <f t="shared" si="182"/>
        <v>28657</v>
      </c>
    </row>
    <row r="908" spans="1:31" ht="12.6" hidden="1" customHeight="1" x14ac:dyDescent="0.2">
      <c r="A908" s="26" t="s">
        <v>4356</v>
      </c>
      <c r="B908" s="19"/>
      <c r="C908" s="19"/>
      <c r="D908" s="20"/>
      <c r="E908" s="21"/>
      <c r="F908" s="22"/>
      <c r="G908" s="21"/>
      <c r="H908" s="22"/>
      <c r="I908" s="20"/>
      <c r="J908" s="20"/>
      <c r="K908" s="20">
        <v>1</v>
      </c>
      <c r="L908" s="20"/>
      <c r="M908" s="20"/>
      <c r="N908" s="20"/>
      <c r="O908" s="20">
        <v>1</v>
      </c>
      <c r="P908" s="23" t="str">
        <f>VLOOKUP(A908,'ИЗ ОСНОВЫ НОМЕНКЛАТУР'!D:E,2,0)</f>
        <v>Аксессуары для шкафов</v>
      </c>
      <c r="Q908" s="23" t="str">
        <f>VLOOKUP(A908,'ИЗ ОСНОВЫ НОМЕНКЛАТУР'!D:F,3,0)</f>
        <v>Шкаф/шкаф-купе наполнение (бренд Aristo)</v>
      </c>
      <c r="R908" s="40">
        <f>VLOOKUP(A:A,'ИЗ ОСНОВЫ НОМЕНКЛАТУР'!D:G,4,0)</f>
        <v>45225</v>
      </c>
      <c r="S908" s="12" t="str">
        <f>VLOOKUP(A:A,'ИЗ ОСНОВЫ НОМЕНКЛАТУР'!D:H,5,0)</f>
        <v>C</v>
      </c>
      <c r="T908" s="44">
        <f t="shared" si="171"/>
        <v>0</v>
      </c>
      <c r="U908" s="44">
        <f t="shared" si="172"/>
        <v>0</v>
      </c>
      <c r="V908" s="44">
        <f t="shared" si="173"/>
        <v>0</v>
      </c>
      <c r="W908" s="44">
        <f t="shared" si="174"/>
        <v>0</v>
      </c>
      <c r="X908" s="44">
        <f t="shared" si="175"/>
        <v>0</v>
      </c>
      <c r="Y908" s="44">
        <f t="shared" si="176"/>
        <v>0</v>
      </c>
      <c r="Z908" s="44">
        <f t="shared" si="177"/>
        <v>0</v>
      </c>
      <c r="AA908" s="44">
        <f t="shared" si="178"/>
        <v>45225</v>
      </c>
      <c r="AB908" s="44">
        <f t="shared" si="179"/>
        <v>0</v>
      </c>
      <c r="AC908" s="44">
        <f t="shared" si="180"/>
        <v>0</v>
      </c>
      <c r="AD908" s="44">
        <f t="shared" si="181"/>
        <v>0</v>
      </c>
      <c r="AE908" s="12">
        <f t="shared" si="182"/>
        <v>45225</v>
      </c>
    </row>
    <row r="909" spans="1:31" ht="12.6" hidden="1" customHeight="1" x14ac:dyDescent="0.2">
      <c r="A909" s="26" t="s">
        <v>4357</v>
      </c>
      <c r="B909" s="19"/>
      <c r="C909" s="19"/>
      <c r="D909" s="20"/>
      <c r="E909" s="21"/>
      <c r="F909" s="22"/>
      <c r="G909" s="21"/>
      <c r="H909" s="22"/>
      <c r="I909" s="20"/>
      <c r="J909" s="20"/>
      <c r="K909" s="20">
        <v>1</v>
      </c>
      <c r="L909" s="20"/>
      <c r="M909" s="20"/>
      <c r="N909" s="20"/>
      <c r="O909" s="20">
        <v>1</v>
      </c>
      <c r="P909" s="23" t="str">
        <f>VLOOKUP(A909,'ИЗ ОСНОВЫ НОМЕНКЛАТУР'!D:E,2,0)</f>
        <v>Аксессуары для шкафов</v>
      </c>
      <c r="Q909" s="23" t="str">
        <f>VLOOKUP(A909,'ИЗ ОСНОВЫ НОМЕНКЛАТУР'!D:F,3,0)</f>
        <v>Шкаф/шкаф-купе наполнение (бренд Aristo)</v>
      </c>
      <c r="R909" s="40">
        <f>VLOOKUP(A:A,'ИЗ ОСНОВЫ НОМЕНКЛАТУР'!D:G,4,0)</f>
        <v>37577</v>
      </c>
      <c r="S909" s="12" t="str">
        <f>VLOOKUP(A:A,'ИЗ ОСНОВЫ НОМЕНКЛАТУР'!D:H,5,0)</f>
        <v>C</v>
      </c>
      <c r="T909" s="44">
        <f t="shared" si="171"/>
        <v>0</v>
      </c>
      <c r="U909" s="44">
        <f t="shared" si="172"/>
        <v>0</v>
      </c>
      <c r="V909" s="44">
        <f t="shared" si="173"/>
        <v>0</v>
      </c>
      <c r="W909" s="44">
        <f t="shared" si="174"/>
        <v>0</v>
      </c>
      <c r="X909" s="44">
        <f t="shared" si="175"/>
        <v>0</v>
      </c>
      <c r="Y909" s="44">
        <f t="shared" si="176"/>
        <v>0</v>
      </c>
      <c r="Z909" s="44">
        <f t="shared" si="177"/>
        <v>0</v>
      </c>
      <c r="AA909" s="44">
        <f t="shared" si="178"/>
        <v>37577</v>
      </c>
      <c r="AB909" s="44">
        <f t="shared" si="179"/>
        <v>0</v>
      </c>
      <c r="AC909" s="44">
        <f t="shared" si="180"/>
        <v>0</v>
      </c>
      <c r="AD909" s="44">
        <f t="shared" si="181"/>
        <v>0</v>
      </c>
      <c r="AE909" s="12">
        <f t="shared" si="182"/>
        <v>37577</v>
      </c>
    </row>
    <row r="910" spans="1:31" ht="12.6" hidden="1" customHeight="1" x14ac:dyDescent="0.2">
      <c r="A910" s="26" t="s">
        <v>4358</v>
      </c>
      <c r="B910" s="19"/>
      <c r="C910" s="19"/>
      <c r="D910" s="20"/>
      <c r="E910" s="21"/>
      <c r="F910" s="22"/>
      <c r="G910" s="21"/>
      <c r="H910" s="22"/>
      <c r="I910" s="20"/>
      <c r="J910" s="20"/>
      <c r="K910" s="20">
        <v>10</v>
      </c>
      <c r="L910" s="20"/>
      <c r="M910" s="20"/>
      <c r="N910" s="20"/>
      <c r="O910" s="20">
        <v>10</v>
      </c>
      <c r="P910" s="23" t="str">
        <f>VLOOKUP(A910,'ИЗ ОСНОВЫ НОМЕНКЛАТУР'!D:E,2,0)</f>
        <v>Аксессуары для шкафов</v>
      </c>
      <c r="Q910" s="23" t="str">
        <f>VLOOKUP(A910,'ИЗ ОСНОВЫ НОМЕНКЛАТУР'!D:F,3,0)</f>
        <v>Шкаф/шкаф-купе наполнение (бренд Aristo)</v>
      </c>
      <c r="R910" s="40">
        <f>VLOOKUP(A:A,'ИЗ ОСНОВЫ НОМЕНКЛАТУР'!D:G,4,0)</f>
        <v>9245.9</v>
      </c>
      <c r="S910" s="12" t="str">
        <f>VLOOKUP(A:A,'ИЗ ОСНОВЫ НОМЕНКЛАТУР'!D:H,5,0)</f>
        <v>C</v>
      </c>
      <c r="T910" s="44">
        <f t="shared" si="171"/>
        <v>0</v>
      </c>
      <c r="U910" s="44">
        <f t="shared" si="172"/>
        <v>0</v>
      </c>
      <c r="V910" s="44">
        <f t="shared" si="173"/>
        <v>0</v>
      </c>
      <c r="W910" s="44">
        <f t="shared" si="174"/>
        <v>0</v>
      </c>
      <c r="X910" s="44">
        <f t="shared" si="175"/>
        <v>0</v>
      </c>
      <c r="Y910" s="44">
        <f t="shared" si="176"/>
        <v>0</v>
      </c>
      <c r="Z910" s="44">
        <f t="shared" si="177"/>
        <v>0</v>
      </c>
      <c r="AA910" s="44">
        <f t="shared" si="178"/>
        <v>92459</v>
      </c>
      <c r="AB910" s="44">
        <f t="shared" si="179"/>
        <v>0</v>
      </c>
      <c r="AC910" s="44">
        <f t="shared" si="180"/>
        <v>0</v>
      </c>
      <c r="AD910" s="44">
        <f t="shared" si="181"/>
        <v>0</v>
      </c>
      <c r="AE910" s="12">
        <f t="shared" si="182"/>
        <v>92459</v>
      </c>
    </row>
    <row r="911" spans="1:31" ht="12.6" hidden="1" customHeight="1" x14ac:dyDescent="0.2">
      <c r="A911" s="26" t="s">
        <v>4359</v>
      </c>
      <c r="B911" s="19"/>
      <c r="C911" s="19"/>
      <c r="D911" s="20"/>
      <c r="E911" s="21"/>
      <c r="F911" s="22"/>
      <c r="G911" s="21"/>
      <c r="H911" s="22"/>
      <c r="I911" s="20"/>
      <c r="J911" s="20"/>
      <c r="K911" s="20">
        <v>10</v>
      </c>
      <c r="L911" s="20"/>
      <c r="M911" s="20"/>
      <c r="N911" s="20"/>
      <c r="O911" s="20">
        <v>10</v>
      </c>
      <c r="P911" s="23" t="str">
        <f>VLOOKUP(A911,'ИЗ ОСНОВЫ НОМЕНКЛАТУР'!D:E,2,0)</f>
        <v>Аксессуары для шкафов</v>
      </c>
      <c r="Q911" s="23" t="str">
        <f>VLOOKUP(A911,'ИЗ ОСНОВЫ НОМЕНКЛАТУР'!D:F,3,0)</f>
        <v>Шкаф/шкаф-купе наполнение (бренд Aristo)</v>
      </c>
      <c r="R911" s="40">
        <f>VLOOKUP(A:A,'ИЗ ОСНОВЫ НОМЕНКЛАТУР'!D:G,4,0)</f>
        <v>9245.9</v>
      </c>
      <c r="S911" s="12" t="str">
        <f>VLOOKUP(A:A,'ИЗ ОСНОВЫ НОМЕНКЛАТУР'!D:H,5,0)</f>
        <v>C</v>
      </c>
      <c r="T911" s="44">
        <f t="shared" si="171"/>
        <v>0</v>
      </c>
      <c r="U911" s="44">
        <f t="shared" si="172"/>
        <v>0</v>
      </c>
      <c r="V911" s="44">
        <f t="shared" si="173"/>
        <v>0</v>
      </c>
      <c r="W911" s="44">
        <f t="shared" si="174"/>
        <v>0</v>
      </c>
      <c r="X911" s="44">
        <f t="shared" si="175"/>
        <v>0</v>
      </c>
      <c r="Y911" s="44">
        <f t="shared" si="176"/>
        <v>0</v>
      </c>
      <c r="Z911" s="44">
        <f t="shared" si="177"/>
        <v>0</v>
      </c>
      <c r="AA911" s="44">
        <f t="shared" si="178"/>
        <v>92459</v>
      </c>
      <c r="AB911" s="44">
        <f t="shared" si="179"/>
        <v>0</v>
      </c>
      <c r="AC911" s="44">
        <f t="shared" si="180"/>
        <v>0</v>
      </c>
      <c r="AD911" s="44">
        <f t="shared" si="181"/>
        <v>0</v>
      </c>
      <c r="AE911" s="12">
        <f t="shared" si="182"/>
        <v>92459</v>
      </c>
    </row>
    <row r="912" spans="1:31" ht="12.6" hidden="1" customHeight="1" x14ac:dyDescent="0.2">
      <c r="A912" s="26" t="s">
        <v>4360</v>
      </c>
      <c r="B912" s="19"/>
      <c r="C912" s="19"/>
      <c r="D912" s="20"/>
      <c r="E912" s="21"/>
      <c r="F912" s="22"/>
      <c r="G912" s="21"/>
      <c r="H912" s="22"/>
      <c r="I912" s="20"/>
      <c r="J912" s="20"/>
      <c r="K912" s="20">
        <v>1</v>
      </c>
      <c r="L912" s="20"/>
      <c r="M912" s="20"/>
      <c r="N912" s="20"/>
      <c r="O912" s="20">
        <v>1</v>
      </c>
      <c r="P912" s="23" t="str">
        <f>VLOOKUP(A912,'ИЗ ОСНОВЫ НОМЕНКЛАТУР'!D:E,2,0)</f>
        <v>Аксессуары для шкафов</v>
      </c>
      <c r="Q912" s="23" t="str">
        <f>VLOOKUP(A912,'ИЗ ОСНОВЫ НОМЕНКЛАТУР'!D:F,3,0)</f>
        <v>Шкаф/шкаф-купе наполнение (бренд Aristo)</v>
      </c>
      <c r="R912" s="40">
        <f>VLOOKUP(A:A,'ИЗ ОСНОВЫ НОМЕНКЛАТУР'!D:G,4,0)</f>
        <v>2826</v>
      </c>
      <c r="S912" s="12" t="str">
        <f>VLOOKUP(A:A,'ИЗ ОСНОВЫ НОМЕНКЛАТУР'!D:H,5,0)</f>
        <v>C</v>
      </c>
      <c r="T912" s="44">
        <f t="shared" si="171"/>
        <v>0</v>
      </c>
      <c r="U912" s="44">
        <f t="shared" si="172"/>
        <v>0</v>
      </c>
      <c r="V912" s="44">
        <f t="shared" si="173"/>
        <v>0</v>
      </c>
      <c r="W912" s="44">
        <f t="shared" si="174"/>
        <v>0</v>
      </c>
      <c r="X912" s="44">
        <f t="shared" si="175"/>
        <v>0</v>
      </c>
      <c r="Y912" s="44">
        <f t="shared" si="176"/>
        <v>0</v>
      </c>
      <c r="Z912" s="44">
        <f t="shared" si="177"/>
        <v>0</v>
      </c>
      <c r="AA912" s="44">
        <f t="shared" si="178"/>
        <v>2826</v>
      </c>
      <c r="AB912" s="44">
        <f t="shared" si="179"/>
        <v>0</v>
      </c>
      <c r="AC912" s="44">
        <f t="shared" si="180"/>
        <v>0</v>
      </c>
      <c r="AD912" s="44">
        <f t="shared" si="181"/>
        <v>0</v>
      </c>
      <c r="AE912" s="12">
        <f t="shared" si="182"/>
        <v>2826</v>
      </c>
    </row>
    <row r="913" spans="1:31" ht="12.6" hidden="1" customHeight="1" x14ac:dyDescent="0.2">
      <c r="A913" s="26" t="s">
        <v>4361</v>
      </c>
      <c r="B913" s="19"/>
      <c r="C913" s="19"/>
      <c r="D913" s="20"/>
      <c r="E913" s="21"/>
      <c r="F913" s="22"/>
      <c r="G913" s="21"/>
      <c r="H913" s="22"/>
      <c r="I913" s="20"/>
      <c r="J913" s="20"/>
      <c r="K913" s="20">
        <v>1</v>
      </c>
      <c r="L913" s="20"/>
      <c r="M913" s="20"/>
      <c r="N913" s="20"/>
      <c r="O913" s="20">
        <v>1</v>
      </c>
      <c r="P913" s="23" t="str">
        <f>VLOOKUP(A913,'ИЗ ОСНОВЫ НОМЕНКЛАТУР'!D:E,2,0)</f>
        <v>Аксессуары для шкафов</v>
      </c>
      <c r="Q913" s="23" t="str">
        <f>VLOOKUP(A913,'ИЗ ОСНОВЫ НОМЕНКЛАТУР'!D:F,3,0)</f>
        <v>Шкаф/шкаф-купе наполнение (бренд Aristo)</v>
      </c>
      <c r="R913" s="40">
        <f>VLOOKUP(A:A,'ИЗ ОСНОВЫ НОМЕНКЛАТУР'!D:G,4,0)</f>
        <v>3018</v>
      </c>
      <c r="S913" s="12" t="str">
        <f>VLOOKUP(A:A,'ИЗ ОСНОВЫ НОМЕНКЛАТУР'!D:H,5,0)</f>
        <v>C</v>
      </c>
      <c r="T913" s="44">
        <f t="shared" si="171"/>
        <v>0</v>
      </c>
      <c r="U913" s="44">
        <f t="shared" si="172"/>
        <v>0</v>
      </c>
      <c r="V913" s="44">
        <f t="shared" si="173"/>
        <v>0</v>
      </c>
      <c r="W913" s="44">
        <f t="shared" si="174"/>
        <v>0</v>
      </c>
      <c r="X913" s="44">
        <f t="shared" si="175"/>
        <v>0</v>
      </c>
      <c r="Y913" s="44">
        <f t="shared" si="176"/>
        <v>0</v>
      </c>
      <c r="Z913" s="44">
        <f t="shared" si="177"/>
        <v>0</v>
      </c>
      <c r="AA913" s="44">
        <f t="shared" si="178"/>
        <v>3018</v>
      </c>
      <c r="AB913" s="44">
        <f t="shared" si="179"/>
        <v>0</v>
      </c>
      <c r="AC913" s="44">
        <f t="shared" si="180"/>
        <v>0</v>
      </c>
      <c r="AD913" s="44">
        <f t="shared" si="181"/>
        <v>0</v>
      </c>
      <c r="AE913" s="12">
        <f t="shared" si="182"/>
        <v>3018</v>
      </c>
    </row>
    <row r="914" spans="1:31" ht="12.6" hidden="1" customHeight="1" x14ac:dyDescent="0.2">
      <c r="A914" s="26" t="s">
        <v>3656</v>
      </c>
      <c r="B914" s="19"/>
      <c r="C914" s="19"/>
      <c r="D914" s="20"/>
      <c r="E914" s="21"/>
      <c r="F914" s="22"/>
      <c r="G914" s="21"/>
      <c r="H914" s="22"/>
      <c r="I914" s="20"/>
      <c r="J914" s="20"/>
      <c r="K914" s="20"/>
      <c r="L914" s="20"/>
      <c r="M914" s="20"/>
      <c r="N914" s="20">
        <v>10</v>
      </c>
      <c r="O914" s="20">
        <v>10</v>
      </c>
      <c r="P914" s="23" t="str">
        <f>VLOOKUP(A914,'ИЗ ОСНОВЫ НОМЕНКЛАТУР'!D:E,2,0)</f>
        <v>Аксессуары для шкафов</v>
      </c>
      <c r="Q914" s="23" t="str">
        <f>VLOOKUP(A914,'ИЗ ОСНОВЫ НОМЕНКЛАТУР'!D:F,3,0)</f>
        <v>Бренд "Найди"</v>
      </c>
      <c r="R914" s="40">
        <f>VLOOKUP(A:A,'ИЗ ОСНОВЫ НОМЕНКЛАТУР'!D:G,4,0)</f>
        <v>2846.83</v>
      </c>
      <c r="S914" s="12" t="str">
        <f>VLOOKUP(A:A,'ИЗ ОСНОВЫ НОМЕНКЛАТУР'!D:H,5,0)</f>
        <v>C</v>
      </c>
      <c r="T914" s="44">
        <f t="shared" si="171"/>
        <v>0</v>
      </c>
      <c r="U914" s="44">
        <f t="shared" si="172"/>
        <v>0</v>
      </c>
      <c r="V914" s="44">
        <f t="shared" si="173"/>
        <v>0</v>
      </c>
      <c r="W914" s="44">
        <f t="shared" si="174"/>
        <v>0</v>
      </c>
      <c r="X914" s="44">
        <f t="shared" si="175"/>
        <v>0</v>
      </c>
      <c r="Y914" s="44">
        <f t="shared" si="176"/>
        <v>0</v>
      </c>
      <c r="Z914" s="44">
        <f t="shared" si="177"/>
        <v>0</v>
      </c>
      <c r="AA914" s="44">
        <f t="shared" si="178"/>
        <v>0</v>
      </c>
      <c r="AB914" s="44">
        <f t="shared" si="179"/>
        <v>0</v>
      </c>
      <c r="AC914" s="44">
        <f t="shared" si="180"/>
        <v>0</v>
      </c>
      <c r="AD914" s="44">
        <f t="shared" si="181"/>
        <v>28468.3</v>
      </c>
      <c r="AE914" s="12">
        <f t="shared" si="182"/>
        <v>28468.3</v>
      </c>
    </row>
    <row r="915" spans="1:31" ht="12.6" hidden="1" customHeight="1" x14ac:dyDescent="0.2">
      <c r="A915" s="26" t="s">
        <v>3655</v>
      </c>
      <c r="B915" s="19"/>
      <c r="C915" s="19"/>
      <c r="D915" s="20"/>
      <c r="E915" s="21"/>
      <c r="F915" s="22"/>
      <c r="G915" s="21"/>
      <c r="H915" s="22"/>
      <c r="I915" s="20"/>
      <c r="J915" s="20">
        <v>2</v>
      </c>
      <c r="K915" s="20"/>
      <c r="L915" s="20"/>
      <c r="M915" s="20"/>
      <c r="N915" s="20"/>
      <c r="O915" s="20">
        <v>2</v>
      </c>
      <c r="P915" s="23" t="str">
        <f>VLOOKUP(A915,'ИЗ ОСНОВЫ НОМЕНКЛАТУР'!D:E,2,0)</f>
        <v>Аксессуары для шкафов</v>
      </c>
      <c r="Q915" s="23" t="str">
        <f>VLOOKUP(A915,'ИЗ ОСНОВЫ НОМЕНКЛАТУР'!D:F,3,0)</f>
        <v>Бренд "Найди"</v>
      </c>
      <c r="R915" s="40">
        <f>VLOOKUP(A:A,'ИЗ ОСНОВЫ НОМЕНКЛАТУР'!D:G,4,0)</f>
        <v>2843</v>
      </c>
      <c r="S915" s="12" t="str">
        <f>VLOOKUP(A:A,'ИЗ ОСНОВЫ НОМЕНКЛАТУР'!D:H,5,0)</f>
        <v>C</v>
      </c>
      <c r="T915" s="44">
        <f t="shared" si="171"/>
        <v>0</v>
      </c>
      <c r="U915" s="44">
        <f t="shared" si="172"/>
        <v>0</v>
      </c>
      <c r="V915" s="44">
        <f t="shared" si="173"/>
        <v>0</v>
      </c>
      <c r="W915" s="44">
        <f t="shared" si="174"/>
        <v>0</v>
      </c>
      <c r="X915" s="44">
        <f t="shared" si="175"/>
        <v>0</v>
      </c>
      <c r="Y915" s="44">
        <f t="shared" si="176"/>
        <v>0</v>
      </c>
      <c r="Z915" s="44">
        <f t="shared" si="177"/>
        <v>5686</v>
      </c>
      <c r="AA915" s="44">
        <f t="shared" si="178"/>
        <v>0</v>
      </c>
      <c r="AB915" s="44">
        <f t="shared" si="179"/>
        <v>0</v>
      </c>
      <c r="AC915" s="44">
        <f t="shared" si="180"/>
        <v>0</v>
      </c>
      <c r="AD915" s="44">
        <f t="shared" si="181"/>
        <v>0</v>
      </c>
      <c r="AE915" s="12">
        <f t="shared" si="182"/>
        <v>5686</v>
      </c>
    </row>
    <row r="916" spans="1:31" ht="12.6" hidden="1" customHeight="1" x14ac:dyDescent="0.2">
      <c r="A916" s="26" t="s">
        <v>1698</v>
      </c>
      <c r="B916" s="19"/>
      <c r="C916" s="19"/>
      <c r="D916" s="20"/>
      <c r="E916" s="21"/>
      <c r="F916" s="22"/>
      <c r="G916" s="21"/>
      <c r="H916" s="22"/>
      <c r="I916" s="20"/>
      <c r="J916" s="20"/>
      <c r="K916" s="20"/>
      <c r="L916" s="20"/>
      <c r="M916" s="20"/>
      <c r="N916" s="20">
        <v>1136</v>
      </c>
      <c r="O916" s="20">
        <v>1136</v>
      </c>
      <c r="P916" s="23" t="str">
        <f>VLOOKUP(A916,'ИЗ ОСНОВЫ НОМЕНКЛАТУР'!D:E,2,0)</f>
        <v>Крепежные системы</v>
      </c>
      <c r="Q916" s="23" t="str">
        <f>VLOOKUP(A916,'ИЗ ОСНОВЫ НОМЕНКЛАТУР'!D:F,3,0)</f>
        <v>Конфирматы шурупы дюбель</v>
      </c>
      <c r="R916" s="40">
        <f>VLOOKUP(A:A,'ИЗ ОСНОВЫ НОМЕНКЛАТУР'!D:G,4,0)</f>
        <v>10.664999999999999</v>
      </c>
      <c r="S916" s="12" t="str">
        <f>VLOOKUP(A:A,'ИЗ ОСНОВЫ НОМЕНКЛАТУР'!D:H,5,0)</f>
        <v>C</v>
      </c>
      <c r="T916" s="44">
        <f t="shared" si="171"/>
        <v>0</v>
      </c>
      <c r="U916" s="44">
        <f t="shared" si="172"/>
        <v>0</v>
      </c>
      <c r="V916" s="44">
        <f t="shared" si="173"/>
        <v>0</v>
      </c>
      <c r="W916" s="44">
        <f t="shared" si="174"/>
        <v>0</v>
      </c>
      <c r="X916" s="44">
        <f t="shared" si="175"/>
        <v>0</v>
      </c>
      <c r="Y916" s="44">
        <f t="shared" si="176"/>
        <v>0</v>
      </c>
      <c r="Z916" s="44">
        <f t="shared" si="177"/>
        <v>0</v>
      </c>
      <c r="AA916" s="44">
        <f t="shared" si="178"/>
        <v>0</v>
      </c>
      <c r="AB916" s="44">
        <f t="shared" si="179"/>
        <v>0</v>
      </c>
      <c r="AC916" s="44">
        <f t="shared" si="180"/>
        <v>0</v>
      </c>
      <c r="AD916" s="44">
        <f t="shared" si="181"/>
        <v>12115.439999999999</v>
      </c>
      <c r="AE916" s="12">
        <f t="shared" si="182"/>
        <v>12115.439999999999</v>
      </c>
    </row>
    <row r="917" spans="1:31" ht="12.6" hidden="1" customHeight="1" x14ac:dyDescent="0.2">
      <c r="A917" s="26" t="s">
        <v>1669</v>
      </c>
      <c r="B917" s="19"/>
      <c r="C917" s="19"/>
      <c r="D917" s="20"/>
      <c r="E917" s="21"/>
      <c r="F917" s="22"/>
      <c r="G917" s="21"/>
      <c r="H917" s="22"/>
      <c r="I917" s="20">
        <v>15000</v>
      </c>
      <c r="J917" s="20"/>
      <c r="K917" s="20"/>
      <c r="L917" s="20"/>
      <c r="M917" s="20"/>
      <c r="N917" s="20"/>
      <c r="O917" s="20">
        <v>15000</v>
      </c>
      <c r="P917" s="23" t="str">
        <f>VLOOKUP(A917,'ИЗ ОСНОВЫ НОМЕНКЛАТУР'!D:E,2,0)</f>
        <v>Крепежные системы</v>
      </c>
      <c r="Q917" s="23" t="str">
        <f>VLOOKUP(A917,'ИЗ ОСНОВЫ НОМЕНКЛАТУР'!D:F,3,0)</f>
        <v>Конфирматы шурупы дюбель</v>
      </c>
      <c r="R917" s="40">
        <f>VLOOKUP(A:A,'ИЗ ОСНОВЫ НОМЕНКЛАТУР'!D:G,4,0)</f>
        <v>3.81</v>
      </c>
      <c r="S917" s="12" t="str">
        <f>VLOOKUP(A:A,'ИЗ ОСНОВЫ НОМЕНКЛАТУР'!D:H,5,0)</f>
        <v>C</v>
      </c>
      <c r="T917" s="44">
        <f t="shared" si="171"/>
        <v>0</v>
      </c>
      <c r="U917" s="44">
        <f t="shared" si="172"/>
        <v>0</v>
      </c>
      <c r="V917" s="44">
        <f t="shared" si="173"/>
        <v>0</v>
      </c>
      <c r="W917" s="44">
        <f t="shared" si="174"/>
        <v>0</v>
      </c>
      <c r="X917" s="44">
        <f t="shared" si="175"/>
        <v>0</v>
      </c>
      <c r="Y917" s="44">
        <f t="shared" si="176"/>
        <v>57150</v>
      </c>
      <c r="Z917" s="44">
        <f t="shared" si="177"/>
        <v>0</v>
      </c>
      <c r="AA917" s="44">
        <f t="shared" si="178"/>
        <v>0</v>
      </c>
      <c r="AB917" s="44">
        <f t="shared" si="179"/>
        <v>0</v>
      </c>
      <c r="AC917" s="44">
        <f t="shared" si="180"/>
        <v>0</v>
      </c>
      <c r="AD917" s="44">
        <f t="shared" si="181"/>
        <v>0</v>
      </c>
      <c r="AE917" s="12">
        <f t="shared" si="182"/>
        <v>57150</v>
      </c>
    </row>
    <row r="918" spans="1:31" ht="12.6" hidden="1" customHeight="1" x14ac:dyDescent="0.2">
      <c r="A918" s="26" t="s">
        <v>4362</v>
      </c>
      <c r="B918" s="19"/>
      <c r="C918" s="19"/>
      <c r="D918" s="20"/>
      <c r="E918" s="21"/>
      <c r="F918" s="22"/>
      <c r="G918" s="21"/>
      <c r="H918" s="22"/>
      <c r="I918" s="20"/>
      <c r="J918" s="20"/>
      <c r="K918" s="20"/>
      <c r="L918" s="20"/>
      <c r="M918" s="20"/>
      <c r="N918" s="20">
        <v>0.5</v>
      </c>
      <c r="O918" s="20">
        <v>0.5</v>
      </c>
      <c r="P918" s="23" t="str">
        <f>VLOOKUP(A918,'ИЗ ОСНОВЫ НОМЕНКЛАТУР'!D:E,2,0)</f>
        <v>Крепежные системы</v>
      </c>
      <c r="Q918" s="23" t="str">
        <f>VLOOKUP(A918,'ИЗ ОСНОВЫ НОМЕНКЛАТУР'!D:F,3,0)</f>
        <v>Конфирматы шурупы дюбель</v>
      </c>
      <c r="R918" s="40">
        <f>VLOOKUP(A:A,'ИЗ ОСНОВЫ НОМЕНКЛАТУР'!D:G,4,0)</f>
        <v>1474</v>
      </c>
      <c r="S918" s="12" t="str">
        <f>VLOOKUP(A:A,'ИЗ ОСНОВЫ НОМЕНКЛАТУР'!D:H,5,0)</f>
        <v>C</v>
      </c>
      <c r="T918" s="44">
        <f t="shared" si="171"/>
        <v>0</v>
      </c>
      <c r="U918" s="44">
        <f t="shared" si="172"/>
        <v>0</v>
      </c>
      <c r="V918" s="44">
        <f t="shared" si="173"/>
        <v>0</v>
      </c>
      <c r="W918" s="44">
        <f t="shared" si="174"/>
        <v>0</v>
      </c>
      <c r="X918" s="44">
        <f t="shared" si="175"/>
        <v>0</v>
      </c>
      <c r="Y918" s="44">
        <f t="shared" si="176"/>
        <v>0</v>
      </c>
      <c r="Z918" s="44">
        <f t="shared" si="177"/>
        <v>0</v>
      </c>
      <c r="AA918" s="44">
        <f t="shared" si="178"/>
        <v>0</v>
      </c>
      <c r="AB918" s="44">
        <f t="shared" si="179"/>
        <v>0</v>
      </c>
      <c r="AC918" s="44">
        <f t="shared" si="180"/>
        <v>0</v>
      </c>
      <c r="AD918" s="44">
        <f t="shared" si="181"/>
        <v>737</v>
      </c>
      <c r="AE918" s="12">
        <f t="shared" si="182"/>
        <v>737</v>
      </c>
    </row>
    <row r="919" spans="1:31" ht="12.6" hidden="1" customHeight="1" x14ac:dyDescent="0.2">
      <c r="A919" s="26" t="s">
        <v>4363</v>
      </c>
      <c r="B919" s="19"/>
      <c r="C919" s="19"/>
      <c r="D919" s="20"/>
      <c r="E919" s="21"/>
      <c r="F919" s="22"/>
      <c r="G919" s="21"/>
      <c r="H919" s="22"/>
      <c r="I919" s="20"/>
      <c r="J919" s="20"/>
      <c r="K919" s="20"/>
      <c r="L919" s="20"/>
      <c r="M919" s="20"/>
      <c r="N919" s="20">
        <v>10</v>
      </c>
      <c r="O919" s="20">
        <v>10</v>
      </c>
      <c r="P919" s="23" t="str">
        <f>VLOOKUP(A919,'ИЗ ОСНОВЫ НОМЕНКЛАТУР'!D:E,2,0)</f>
        <v>Крепежные системы</v>
      </c>
      <c r="Q919" s="23" t="str">
        <f>VLOOKUP(A919,'ИЗ ОСНОВЫ НОМЕНКЛАТУР'!D:F,3,0)</f>
        <v>Конфирматы шурупы дюбель</v>
      </c>
      <c r="R919" s="40">
        <f>VLOOKUP(A:A,'ИЗ ОСНОВЫ НОМЕНКЛАТУР'!D:G,4,0)</f>
        <v>1600.5</v>
      </c>
      <c r="S919" s="12" t="str">
        <f>VLOOKUP(A:A,'ИЗ ОСНОВЫ НОМЕНКЛАТУР'!D:H,5,0)</f>
        <v>C</v>
      </c>
      <c r="T919" s="44">
        <f t="shared" si="171"/>
        <v>0</v>
      </c>
      <c r="U919" s="44">
        <f t="shared" si="172"/>
        <v>0</v>
      </c>
      <c r="V919" s="44">
        <f t="shared" si="173"/>
        <v>0</v>
      </c>
      <c r="W919" s="44">
        <f t="shared" si="174"/>
        <v>0</v>
      </c>
      <c r="X919" s="44">
        <f t="shared" si="175"/>
        <v>0</v>
      </c>
      <c r="Y919" s="44">
        <f t="shared" si="176"/>
        <v>0</v>
      </c>
      <c r="Z919" s="44">
        <f t="shared" si="177"/>
        <v>0</v>
      </c>
      <c r="AA919" s="44">
        <f t="shared" si="178"/>
        <v>0</v>
      </c>
      <c r="AB919" s="44">
        <f t="shared" si="179"/>
        <v>0</v>
      </c>
      <c r="AC919" s="44">
        <f t="shared" si="180"/>
        <v>0</v>
      </c>
      <c r="AD919" s="44">
        <f t="shared" si="181"/>
        <v>16005</v>
      </c>
      <c r="AE919" s="12">
        <f t="shared" si="182"/>
        <v>16005</v>
      </c>
    </row>
    <row r="920" spans="1:31" ht="12.6" hidden="1" customHeight="1" x14ac:dyDescent="0.2">
      <c r="A920" s="26" t="s">
        <v>1693</v>
      </c>
      <c r="B920" s="19"/>
      <c r="C920" s="19"/>
      <c r="D920" s="20"/>
      <c r="E920" s="21"/>
      <c r="F920" s="22"/>
      <c r="G920" s="21"/>
      <c r="H920" s="22"/>
      <c r="I920" s="20"/>
      <c r="J920" s="20"/>
      <c r="K920" s="20"/>
      <c r="L920" s="20"/>
      <c r="M920" s="20"/>
      <c r="N920" s="20">
        <v>16.5</v>
      </c>
      <c r="O920" s="20">
        <v>16.5</v>
      </c>
      <c r="P920" s="23" t="str">
        <f>VLOOKUP(A920,'ИЗ ОСНОВЫ НОМЕНКЛАТУР'!D:E,2,0)</f>
        <v>Крепежные системы</v>
      </c>
      <c r="Q920" s="23" t="str">
        <f>VLOOKUP(A920,'ИЗ ОСНОВЫ НОМЕНКЛАТУР'!D:F,3,0)</f>
        <v>Конфирматы шурупы дюбель</v>
      </c>
      <c r="R920" s="40">
        <f>VLOOKUP(A:A,'ИЗ ОСНОВЫ НОМЕНКЛАТУР'!D:G,4,0)</f>
        <v>1813.8999999999999</v>
      </c>
      <c r="S920" s="12" t="str">
        <f>VLOOKUP(A:A,'ИЗ ОСНОВЫ НОМЕНКЛАТУР'!D:H,5,0)</f>
        <v>C</v>
      </c>
      <c r="T920" s="44">
        <f t="shared" si="171"/>
        <v>0</v>
      </c>
      <c r="U920" s="44">
        <f t="shared" si="172"/>
        <v>0</v>
      </c>
      <c r="V920" s="44">
        <f t="shared" si="173"/>
        <v>0</v>
      </c>
      <c r="W920" s="44">
        <f t="shared" si="174"/>
        <v>0</v>
      </c>
      <c r="X920" s="44">
        <f t="shared" si="175"/>
        <v>0</v>
      </c>
      <c r="Y920" s="44">
        <f t="shared" si="176"/>
        <v>0</v>
      </c>
      <c r="Z920" s="44">
        <f t="shared" si="177"/>
        <v>0</v>
      </c>
      <c r="AA920" s="44">
        <f t="shared" si="178"/>
        <v>0</v>
      </c>
      <c r="AB920" s="44">
        <f t="shared" si="179"/>
        <v>0</v>
      </c>
      <c r="AC920" s="44">
        <f t="shared" si="180"/>
        <v>0</v>
      </c>
      <c r="AD920" s="44">
        <f t="shared" si="181"/>
        <v>29929.35</v>
      </c>
      <c r="AE920" s="12">
        <f t="shared" si="182"/>
        <v>29929.35</v>
      </c>
    </row>
    <row r="921" spans="1:31" ht="12.6" hidden="1" customHeight="1" x14ac:dyDescent="0.2">
      <c r="A921" s="26" t="s">
        <v>4364</v>
      </c>
      <c r="B921" s="19"/>
      <c r="C921" s="19"/>
      <c r="D921" s="20"/>
      <c r="E921" s="21"/>
      <c r="F921" s="22"/>
      <c r="G921" s="21"/>
      <c r="H921" s="22"/>
      <c r="I921" s="20"/>
      <c r="J921" s="20"/>
      <c r="K921" s="20"/>
      <c r="L921" s="20"/>
      <c r="M921" s="20"/>
      <c r="N921" s="20">
        <v>20</v>
      </c>
      <c r="O921" s="20">
        <v>20</v>
      </c>
      <c r="P921" s="23" t="str">
        <f>VLOOKUP(A921,'ИЗ ОСНОВЫ НОМЕНКЛАТУР'!D:E,2,0)</f>
        <v>Крепежные системы</v>
      </c>
      <c r="Q921" s="23" t="str">
        <f>VLOOKUP(A921,'ИЗ ОСНОВЫ НОМЕНКЛАТУР'!D:F,3,0)</f>
        <v>Конфирматы шурупы дюбель</v>
      </c>
      <c r="R921" s="40">
        <f>VLOOKUP(A:A,'ИЗ ОСНОВЫ НОМЕНКЛАТУР'!D:G,4,0)</f>
        <v>1813.9</v>
      </c>
      <c r="S921" s="12" t="str">
        <f>VLOOKUP(A:A,'ИЗ ОСНОВЫ НОМЕНКЛАТУР'!D:H,5,0)</f>
        <v>C</v>
      </c>
      <c r="T921" s="44">
        <f t="shared" si="171"/>
        <v>0</v>
      </c>
      <c r="U921" s="44">
        <f t="shared" si="172"/>
        <v>0</v>
      </c>
      <c r="V921" s="44">
        <f t="shared" si="173"/>
        <v>0</v>
      </c>
      <c r="W921" s="44">
        <f t="shared" si="174"/>
        <v>0</v>
      </c>
      <c r="X921" s="44">
        <f t="shared" si="175"/>
        <v>0</v>
      </c>
      <c r="Y921" s="44">
        <f t="shared" si="176"/>
        <v>0</v>
      </c>
      <c r="Z921" s="44">
        <f t="shared" si="177"/>
        <v>0</v>
      </c>
      <c r="AA921" s="44">
        <f t="shared" si="178"/>
        <v>0</v>
      </c>
      <c r="AB921" s="44">
        <f t="shared" si="179"/>
        <v>0</v>
      </c>
      <c r="AC921" s="44">
        <f t="shared" si="180"/>
        <v>0</v>
      </c>
      <c r="AD921" s="44">
        <f t="shared" si="181"/>
        <v>36278</v>
      </c>
      <c r="AE921" s="12">
        <f t="shared" si="182"/>
        <v>36278</v>
      </c>
    </row>
    <row r="922" spans="1:31" ht="12.6" hidden="1" customHeight="1" x14ac:dyDescent="0.2">
      <c r="A922" s="26" t="s">
        <v>1691</v>
      </c>
      <c r="B922" s="19"/>
      <c r="C922" s="19"/>
      <c r="D922" s="20"/>
      <c r="E922" s="21"/>
      <c r="F922" s="22"/>
      <c r="G922" s="21"/>
      <c r="H922" s="22"/>
      <c r="I922" s="20"/>
      <c r="J922" s="20"/>
      <c r="K922" s="20"/>
      <c r="L922" s="20"/>
      <c r="M922" s="20"/>
      <c r="N922" s="20">
        <v>4</v>
      </c>
      <c r="O922" s="20">
        <v>4</v>
      </c>
      <c r="P922" s="23" t="str">
        <f>VLOOKUP(A922,'ИЗ ОСНОВЫ НОМЕНКЛАТУР'!D:E,2,0)</f>
        <v>Крепежные системы</v>
      </c>
      <c r="Q922" s="23" t="str">
        <f>VLOOKUP(A922,'ИЗ ОСНОВЫ НОМЕНКЛАТУР'!D:F,3,0)</f>
        <v>Конфирматы шурупы дюбель</v>
      </c>
      <c r="R922" s="40">
        <f>VLOOKUP(A:A,'ИЗ ОСНОВЫ НОМЕНКЛАТУР'!D:G,4,0)</f>
        <v>1740.6116666666667</v>
      </c>
      <c r="S922" s="12" t="str">
        <f>VLOOKUP(A:A,'ИЗ ОСНОВЫ НОМЕНКЛАТУР'!D:H,5,0)</f>
        <v>C</v>
      </c>
      <c r="T922" s="44">
        <f t="shared" si="171"/>
        <v>0</v>
      </c>
      <c r="U922" s="44">
        <f t="shared" si="172"/>
        <v>0</v>
      </c>
      <c r="V922" s="44">
        <f t="shared" si="173"/>
        <v>0</v>
      </c>
      <c r="W922" s="44">
        <f t="shared" si="174"/>
        <v>0</v>
      </c>
      <c r="X922" s="44">
        <f t="shared" si="175"/>
        <v>0</v>
      </c>
      <c r="Y922" s="44">
        <f t="shared" si="176"/>
        <v>0</v>
      </c>
      <c r="Z922" s="44">
        <f t="shared" si="177"/>
        <v>0</v>
      </c>
      <c r="AA922" s="44">
        <f t="shared" si="178"/>
        <v>0</v>
      </c>
      <c r="AB922" s="44">
        <f t="shared" si="179"/>
        <v>0</v>
      </c>
      <c r="AC922" s="44">
        <f t="shared" si="180"/>
        <v>0</v>
      </c>
      <c r="AD922" s="44">
        <f t="shared" si="181"/>
        <v>6962.4466666666667</v>
      </c>
      <c r="AE922" s="12">
        <f t="shared" si="182"/>
        <v>6962.4466666666667</v>
      </c>
    </row>
    <row r="923" spans="1:31" ht="12.6" hidden="1" customHeight="1" x14ac:dyDescent="0.2">
      <c r="A923" s="26" t="s">
        <v>1686</v>
      </c>
      <c r="B923" s="19"/>
      <c r="C923" s="19"/>
      <c r="D923" s="20"/>
      <c r="E923" s="21"/>
      <c r="F923" s="22"/>
      <c r="G923" s="21"/>
      <c r="H923" s="22"/>
      <c r="I923" s="20"/>
      <c r="J923" s="20"/>
      <c r="K923" s="20"/>
      <c r="L923" s="20"/>
      <c r="M923" s="20"/>
      <c r="N923" s="20">
        <v>7.4999999999999997E-2</v>
      </c>
      <c r="O923" s="20">
        <v>7.4999999999999997E-2</v>
      </c>
      <c r="P923" s="23" t="str">
        <f>VLOOKUP(A923,'ИЗ ОСНОВЫ НОМЕНКЛАТУР'!D:E,2,0)</f>
        <v>Крепежные системы</v>
      </c>
      <c r="Q923" s="23" t="str">
        <f>VLOOKUP(A923,'ИЗ ОСНОВЫ НОМЕНКЛАТУР'!D:F,3,0)</f>
        <v>Конфирматы шурупы дюбель</v>
      </c>
      <c r="R923" s="40">
        <f>VLOOKUP(A:A,'ИЗ ОСНОВЫ НОМЕНКЛАТУР'!D:G,4,0)</f>
        <v>1474.3999999999999</v>
      </c>
      <c r="S923" s="12" t="str">
        <f>VLOOKUP(A:A,'ИЗ ОСНОВЫ НОМЕНКЛАТУР'!D:H,5,0)</f>
        <v>C</v>
      </c>
      <c r="T923" s="44">
        <f t="shared" si="171"/>
        <v>0</v>
      </c>
      <c r="U923" s="44">
        <f t="shared" si="172"/>
        <v>0</v>
      </c>
      <c r="V923" s="44">
        <f t="shared" si="173"/>
        <v>0</v>
      </c>
      <c r="W923" s="44">
        <f t="shared" si="174"/>
        <v>0</v>
      </c>
      <c r="X923" s="44">
        <f t="shared" si="175"/>
        <v>0</v>
      </c>
      <c r="Y923" s="44">
        <f t="shared" si="176"/>
        <v>0</v>
      </c>
      <c r="Z923" s="44">
        <f t="shared" si="177"/>
        <v>0</v>
      </c>
      <c r="AA923" s="44">
        <f t="shared" si="178"/>
        <v>0</v>
      </c>
      <c r="AB923" s="44">
        <f t="shared" si="179"/>
        <v>0</v>
      </c>
      <c r="AC923" s="44">
        <f t="shared" si="180"/>
        <v>0</v>
      </c>
      <c r="AD923" s="44">
        <f t="shared" si="181"/>
        <v>110.57999999999998</v>
      </c>
      <c r="AE923" s="12">
        <f t="shared" si="182"/>
        <v>110.57999999999998</v>
      </c>
    </row>
    <row r="924" spans="1:31" ht="12.6" hidden="1" customHeight="1" x14ac:dyDescent="0.2">
      <c r="A924" s="26" t="s">
        <v>3919</v>
      </c>
      <c r="B924" s="19"/>
      <c r="C924" s="19"/>
      <c r="D924" s="20"/>
      <c r="E924" s="21"/>
      <c r="F924" s="22"/>
      <c r="G924" s="21"/>
      <c r="H924" s="22"/>
      <c r="I924" s="20"/>
      <c r="J924" s="20">
        <v>55</v>
      </c>
      <c r="K924" s="20"/>
      <c r="L924" s="20"/>
      <c r="M924" s="20"/>
      <c r="N924" s="20">
        <v>50</v>
      </c>
      <c r="O924" s="20">
        <v>105</v>
      </c>
      <c r="P924" s="23" t="str">
        <f>VLOOKUP(A924,'ИЗ ОСНОВЫ НОМЕНКЛАТУР'!D:E,2,0)</f>
        <v>Реставрационные материалы</v>
      </c>
      <c r="Q924" s="23" t="str">
        <f>VLOOKUP(A924,'ИЗ ОСНОВЫ НОМЕНКЛАТУР'!D:F,3,0)</f>
        <v>Воск мебельный</v>
      </c>
      <c r="R924" s="40">
        <f>VLOOKUP(A:A,'ИЗ ОСНОВЫ НОМЕНКЛАТУР'!D:G,4,0)</f>
        <v>170.99639999999999</v>
      </c>
      <c r="S924" s="12" t="str">
        <f>VLOOKUP(A:A,'ИЗ ОСНОВЫ НОМЕНКЛАТУР'!D:H,5,0)</f>
        <v>C</v>
      </c>
      <c r="T924" s="44">
        <f t="shared" si="171"/>
        <v>0</v>
      </c>
      <c r="U924" s="44">
        <f t="shared" si="172"/>
        <v>0</v>
      </c>
      <c r="V924" s="44">
        <f t="shared" si="173"/>
        <v>0</v>
      </c>
      <c r="W924" s="44">
        <f t="shared" si="174"/>
        <v>0</v>
      </c>
      <c r="X924" s="44">
        <f t="shared" si="175"/>
        <v>0</v>
      </c>
      <c r="Y924" s="44">
        <f t="shared" si="176"/>
        <v>0</v>
      </c>
      <c r="Z924" s="44">
        <f t="shared" si="177"/>
        <v>9404.8019999999997</v>
      </c>
      <c r="AA924" s="44">
        <f t="shared" si="178"/>
        <v>0</v>
      </c>
      <c r="AB924" s="44">
        <f t="shared" si="179"/>
        <v>0</v>
      </c>
      <c r="AC924" s="44">
        <f t="shared" si="180"/>
        <v>0</v>
      </c>
      <c r="AD924" s="44">
        <f t="shared" si="181"/>
        <v>8549.82</v>
      </c>
      <c r="AE924" s="12">
        <f t="shared" si="182"/>
        <v>17954.621999999999</v>
      </c>
    </row>
    <row r="925" spans="1:31" ht="12.6" hidden="1" customHeight="1" x14ac:dyDescent="0.2">
      <c r="A925" s="26" t="s">
        <v>3914</v>
      </c>
      <c r="B925" s="19"/>
      <c r="C925" s="19"/>
      <c r="D925" s="20"/>
      <c r="E925" s="21"/>
      <c r="F925" s="22"/>
      <c r="G925" s="21"/>
      <c r="H925" s="22"/>
      <c r="I925" s="20"/>
      <c r="J925" s="20">
        <v>200</v>
      </c>
      <c r="K925" s="20"/>
      <c r="L925" s="20">
        <v>170</v>
      </c>
      <c r="M925" s="20"/>
      <c r="N925" s="20">
        <v>277</v>
      </c>
      <c r="O925" s="20">
        <v>647</v>
      </c>
      <c r="P925" s="23" t="str">
        <f>VLOOKUP(A925,'ИЗ ОСНОВЫ НОМЕНКЛАТУР'!D:E,2,0)</f>
        <v>Реставрационные материалы</v>
      </c>
      <c r="Q925" s="23" t="str">
        <f>VLOOKUP(A925,'ИЗ ОСНОВЫ НОМЕНКЛАТУР'!D:F,3,0)</f>
        <v>Воск мебельный</v>
      </c>
      <c r="R925" s="40">
        <f>VLOOKUP(A:A,'ИЗ ОСНОВЫ НОМЕНКЛАТУР'!D:G,4,0)</f>
        <v>182.24662068965517</v>
      </c>
      <c r="S925" s="12" t="str">
        <f>VLOOKUP(A:A,'ИЗ ОСНОВЫ НОМЕНКЛАТУР'!D:H,5,0)</f>
        <v>B</v>
      </c>
      <c r="T925" s="44">
        <f t="shared" si="171"/>
        <v>0</v>
      </c>
      <c r="U925" s="44">
        <f t="shared" si="172"/>
        <v>0</v>
      </c>
      <c r="V925" s="44">
        <f t="shared" si="173"/>
        <v>0</v>
      </c>
      <c r="W925" s="44">
        <f t="shared" si="174"/>
        <v>0</v>
      </c>
      <c r="X925" s="44">
        <f t="shared" si="175"/>
        <v>0</v>
      </c>
      <c r="Y925" s="44">
        <f t="shared" si="176"/>
        <v>0</v>
      </c>
      <c r="Z925" s="44">
        <f t="shared" si="177"/>
        <v>36449.324137931035</v>
      </c>
      <c r="AA925" s="44">
        <f t="shared" si="178"/>
        <v>0</v>
      </c>
      <c r="AB925" s="44">
        <f t="shared" si="179"/>
        <v>30981.92551724138</v>
      </c>
      <c r="AC925" s="44">
        <f t="shared" si="180"/>
        <v>0</v>
      </c>
      <c r="AD925" s="44">
        <f t="shared" si="181"/>
        <v>50482.313931034485</v>
      </c>
      <c r="AE925" s="12">
        <f t="shared" si="182"/>
        <v>117913.5635862069</v>
      </c>
    </row>
    <row r="926" spans="1:31" ht="12.6" hidden="1" customHeight="1" x14ac:dyDescent="0.2">
      <c r="A926" s="26" t="s">
        <v>3897</v>
      </c>
      <c r="B926" s="19"/>
      <c r="C926" s="19"/>
      <c r="D926" s="20"/>
      <c r="E926" s="20">
        <v>33</v>
      </c>
      <c r="F926" s="20"/>
      <c r="G926" s="21"/>
      <c r="H926" s="22"/>
      <c r="I926" s="20">
        <v>2950</v>
      </c>
      <c r="J926" s="20">
        <v>589</v>
      </c>
      <c r="K926" s="20"/>
      <c r="L926" s="20">
        <v>613</v>
      </c>
      <c r="M926" s="20"/>
      <c r="N926" s="20">
        <v>565</v>
      </c>
      <c r="O926" s="20">
        <v>4750</v>
      </c>
      <c r="P926" s="23" t="str">
        <f>VLOOKUP(A926,'ИЗ ОСНОВЫ НОМЕНКЛАТУР'!D:E,2,0)</f>
        <v>Реставрационные материалы</v>
      </c>
      <c r="Q926" s="23" t="str">
        <f>VLOOKUP(A926,'ИЗ ОСНОВЫ НОМЕНКЛАТУР'!D:F,3,0)</f>
        <v>Воск мебельный</v>
      </c>
      <c r="R926" s="40">
        <f>VLOOKUP(A:A,'ИЗ ОСНОВЫ НОМЕНКЛАТУР'!D:G,4,0)</f>
        <v>188.94185070943863</v>
      </c>
      <c r="S926" s="12" t="str">
        <f>VLOOKUP(A:A,'ИЗ ОСНОВЫ НОМЕНКЛАТУР'!D:H,5,0)</f>
        <v>A</v>
      </c>
      <c r="T926" s="44">
        <f t="shared" si="171"/>
        <v>0</v>
      </c>
      <c r="U926" s="44">
        <f t="shared" si="172"/>
        <v>6235.0810734114748</v>
      </c>
      <c r="V926" s="44">
        <f t="shared" si="173"/>
        <v>0</v>
      </c>
      <c r="W926" s="44">
        <f t="shared" si="174"/>
        <v>0</v>
      </c>
      <c r="X926" s="44">
        <f t="shared" si="175"/>
        <v>0</v>
      </c>
      <c r="Y926" s="44">
        <f t="shared" si="176"/>
        <v>557378.45959284389</v>
      </c>
      <c r="Z926" s="44">
        <f t="shared" si="177"/>
        <v>111286.75006785935</v>
      </c>
      <c r="AA926" s="44">
        <f t="shared" si="178"/>
        <v>0</v>
      </c>
      <c r="AB926" s="44">
        <f t="shared" si="179"/>
        <v>115821.35448488587</v>
      </c>
      <c r="AC926" s="44">
        <f t="shared" si="180"/>
        <v>0</v>
      </c>
      <c r="AD926" s="44">
        <f t="shared" si="181"/>
        <v>106752.14565083283</v>
      </c>
      <c r="AE926" s="12">
        <f t="shared" si="182"/>
        <v>897473.79086983332</v>
      </c>
    </row>
    <row r="927" spans="1:31" ht="12.6" hidden="1" customHeight="1" x14ac:dyDescent="0.2">
      <c r="A927" s="26" t="s">
        <v>3908</v>
      </c>
      <c r="B927" s="19"/>
      <c r="C927" s="19"/>
      <c r="D927" s="20"/>
      <c r="E927" s="20">
        <v>4</v>
      </c>
      <c r="F927" s="20"/>
      <c r="G927" s="21"/>
      <c r="H927" s="22"/>
      <c r="I927" s="20"/>
      <c r="J927" s="20">
        <v>257</v>
      </c>
      <c r="K927" s="20"/>
      <c r="L927" s="20">
        <v>151</v>
      </c>
      <c r="M927" s="20"/>
      <c r="N927" s="20">
        <v>96</v>
      </c>
      <c r="O927" s="20">
        <v>508</v>
      </c>
      <c r="P927" s="23" t="str">
        <f>VLOOKUP(A927,'ИЗ ОСНОВЫ НОМЕНКЛАТУР'!D:E,2,0)</f>
        <v>Реставрационные материалы</v>
      </c>
      <c r="Q927" s="23" t="str">
        <f>VLOOKUP(A927,'ИЗ ОСНОВЫ НОМЕНКЛАТУР'!D:F,3,0)</f>
        <v>Воск мебельный</v>
      </c>
      <c r="R927" s="40">
        <f>VLOOKUP(A:A,'ИЗ ОСНОВЫ НОМЕНКЛАТУР'!D:G,4,0)</f>
        <v>188.23382716049383</v>
      </c>
      <c r="S927" s="12" t="str">
        <f>VLOOKUP(A:A,'ИЗ ОСНОВЫ НОМЕНКЛАТУР'!D:H,5,0)</f>
        <v>B</v>
      </c>
      <c r="T927" s="44">
        <f t="shared" si="171"/>
        <v>0</v>
      </c>
      <c r="U927" s="44">
        <f t="shared" si="172"/>
        <v>752.93530864197533</v>
      </c>
      <c r="V927" s="44">
        <f t="shared" si="173"/>
        <v>0</v>
      </c>
      <c r="W927" s="44">
        <f t="shared" si="174"/>
        <v>0</v>
      </c>
      <c r="X927" s="44">
        <f t="shared" si="175"/>
        <v>0</v>
      </c>
      <c r="Y927" s="44">
        <f t="shared" si="176"/>
        <v>0</v>
      </c>
      <c r="Z927" s="44">
        <f t="shared" si="177"/>
        <v>48376.093580246918</v>
      </c>
      <c r="AA927" s="44">
        <f t="shared" si="178"/>
        <v>0</v>
      </c>
      <c r="AB927" s="44">
        <f t="shared" si="179"/>
        <v>28423.30790123457</v>
      </c>
      <c r="AC927" s="44">
        <f t="shared" si="180"/>
        <v>0</v>
      </c>
      <c r="AD927" s="44">
        <f t="shared" si="181"/>
        <v>18070.44740740741</v>
      </c>
      <c r="AE927" s="12">
        <f t="shared" si="182"/>
        <v>95622.784197530869</v>
      </c>
    </row>
    <row r="928" spans="1:31" ht="12.6" hidden="1" customHeight="1" x14ac:dyDescent="0.2">
      <c r="A928" s="26" t="s">
        <v>3928</v>
      </c>
      <c r="B928" s="19"/>
      <c r="C928" s="19"/>
      <c r="D928" s="20"/>
      <c r="E928" s="20">
        <v>2</v>
      </c>
      <c r="F928" s="20"/>
      <c r="G928" s="21"/>
      <c r="H928" s="22"/>
      <c r="I928" s="20"/>
      <c r="J928" s="20">
        <v>17</v>
      </c>
      <c r="K928" s="20"/>
      <c r="L928" s="20"/>
      <c r="M928" s="20"/>
      <c r="N928" s="20"/>
      <c r="O928" s="20">
        <v>19</v>
      </c>
      <c r="P928" s="23" t="str">
        <f>VLOOKUP(A928,'ИЗ ОСНОВЫ НОМЕНКЛАТУР'!D:E,2,0)</f>
        <v>Реставрационные материалы</v>
      </c>
      <c r="Q928" s="23" t="str">
        <f>VLOOKUP(A928,'ИЗ ОСНОВЫ НОМЕНКЛАТУР'!D:F,3,0)</f>
        <v>Воск мебельный</v>
      </c>
      <c r="R928" s="40">
        <f>VLOOKUP(A:A,'ИЗ ОСНОВЫ НОМЕНКЛАТУР'!D:G,4,0)</f>
        <v>174.426875</v>
      </c>
      <c r="S928" s="12" t="str">
        <f>VLOOKUP(A:A,'ИЗ ОСНОВЫ НОМЕНКЛАТУР'!D:H,5,0)</f>
        <v>C</v>
      </c>
      <c r="T928" s="44">
        <f t="shared" si="171"/>
        <v>0</v>
      </c>
      <c r="U928" s="44">
        <f t="shared" si="172"/>
        <v>348.85374999999999</v>
      </c>
      <c r="V928" s="44">
        <f t="shared" si="173"/>
        <v>0</v>
      </c>
      <c r="W928" s="44">
        <f t="shared" si="174"/>
        <v>0</v>
      </c>
      <c r="X928" s="44">
        <f t="shared" si="175"/>
        <v>0</v>
      </c>
      <c r="Y928" s="44">
        <f t="shared" si="176"/>
        <v>0</v>
      </c>
      <c r="Z928" s="44">
        <f t="shared" si="177"/>
        <v>2965.256875</v>
      </c>
      <c r="AA928" s="44">
        <f t="shared" si="178"/>
        <v>0</v>
      </c>
      <c r="AB928" s="44">
        <f t="shared" si="179"/>
        <v>0</v>
      </c>
      <c r="AC928" s="44">
        <f t="shared" si="180"/>
        <v>0</v>
      </c>
      <c r="AD928" s="44">
        <f t="shared" si="181"/>
        <v>0</v>
      </c>
      <c r="AE928" s="12">
        <f t="shared" si="182"/>
        <v>3314.1106250000003</v>
      </c>
    </row>
    <row r="929" spans="1:31" ht="12.6" hidden="1" customHeight="1" x14ac:dyDescent="0.2">
      <c r="A929" s="26" t="s">
        <v>3925</v>
      </c>
      <c r="B929" s="19"/>
      <c r="C929" s="19"/>
      <c r="D929" s="20"/>
      <c r="E929" s="20">
        <v>6</v>
      </c>
      <c r="F929" s="20"/>
      <c r="G929" s="21"/>
      <c r="H929" s="22"/>
      <c r="I929" s="20"/>
      <c r="J929" s="20">
        <v>156</v>
      </c>
      <c r="K929" s="20"/>
      <c r="L929" s="20"/>
      <c r="M929" s="20"/>
      <c r="N929" s="20"/>
      <c r="O929" s="20">
        <v>162</v>
      </c>
      <c r="P929" s="23" t="str">
        <f>VLOOKUP(A929,'ИЗ ОСНОВЫ НОМЕНКЛАТУР'!D:E,2,0)</f>
        <v>Реставрационные материалы</v>
      </c>
      <c r="Q929" s="23" t="str">
        <f>VLOOKUP(A929,'ИЗ ОСНОВЫ НОМЕНКЛАТУР'!D:F,3,0)</f>
        <v>Воск мебельный</v>
      </c>
      <c r="R929" s="40">
        <f>VLOOKUP(A:A,'ИЗ ОСНОВЫ НОМЕНКЛАТУР'!D:G,4,0)</f>
        <v>172.55416666666667</v>
      </c>
      <c r="S929" s="12" t="str">
        <f>VLOOKUP(A:A,'ИЗ ОСНОВЫ НОМЕНКЛАТУР'!D:H,5,0)</f>
        <v>C</v>
      </c>
      <c r="T929" s="44">
        <f t="shared" si="171"/>
        <v>0</v>
      </c>
      <c r="U929" s="44">
        <f t="shared" si="172"/>
        <v>1035.325</v>
      </c>
      <c r="V929" s="44">
        <f t="shared" si="173"/>
        <v>0</v>
      </c>
      <c r="W929" s="44">
        <f t="shared" si="174"/>
        <v>0</v>
      </c>
      <c r="X929" s="44">
        <f t="shared" si="175"/>
        <v>0</v>
      </c>
      <c r="Y929" s="44">
        <f t="shared" si="176"/>
        <v>0</v>
      </c>
      <c r="Z929" s="44">
        <f t="shared" si="177"/>
        <v>26918.45</v>
      </c>
      <c r="AA929" s="44">
        <f t="shared" si="178"/>
        <v>0</v>
      </c>
      <c r="AB929" s="44">
        <f t="shared" si="179"/>
        <v>0</v>
      </c>
      <c r="AC929" s="44">
        <f t="shared" si="180"/>
        <v>0</v>
      </c>
      <c r="AD929" s="44">
        <f t="shared" si="181"/>
        <v>0</v>
      </c>
      <c r="AE929" s="12">
        <f t="shared" si="182"/>
        <v>27953.775000000001</v>
      </c>
    </row>
    <row r="930" spans="1:31" ht="12.6" hidden="1" customHeight="1" x14ac:dyDescent="0.2">
      <c r="A930" s="26" t="s">
        <v>3907</v>
      </c>
      <c r="B930" s="19"/>
      <c r="C930" s="19"/>
      <c r="D930" s="20"/>
      <c r="E930" s="21"/>
      <c r="F930" s="22"/>
      <c r="G930" s="21"/>
      <c r="H930" s="22"/>
      <c r="I930" s="20"/>
      <c r="J930" s="20">
        <v>194</v>
      </c>
      <c r="K930" s="20"/>
      <c r="L930" s="20">
        <v>116</v>
      </c>
      <c r="M930" s="20"/>
      <c r="N930" s="20">
        <v>186</v>
      </c>
      <c r="O930" s="20">
        <v>496</v>
      </c>
      <c r="P930" s="23" t="str">
        <f>VLOOKUP(A930,'ИЗ ОСНОВЫ НОМЕНКЛАТУР'!D:E,2,0)</f>
        <v>Реставрационные материалы</v>
      </c>
      <c r="Q930" s="23" t="str">
        <f>VLOOKUP(A930,'ИЗ ОСНОВЫ НОМЕНКЛАТУР'!D:F,3,0)</f>
        <v>Воск мебельный</v>
      </c>
      <c r="R930" s="40">
        <f>VLOOKUP(A:A,'ИЗ ОСНОВЫ НОМЕНКЛАТУР'!D:G,4,0)</f>
        <v>198.11340501792114</v>
      </c>
      <c r="S930" s="12" t="str">
        <f>VLOOKUP(A:A,'ИЗ ОСНОВЫ НОМЕНКЛАТУР'!D:H,5,0)</f>
        <v>B</v>
      </c>
      <c r="T930" s="44">
        <f t="shared" si="171"/>
        <v>0</v>
      </c>
      <c r="U930" s="44">
        <f t="shared" si="172"/>
        <v>0</v>
      </c>
      <c r="V930" s="44">
        <f t="shared" si="173"/>
        <v>0</v>
      </c>
      <c r="W930" s="44">
        <f t="shared" si="174"/>
        <v>0</v>
      </c>
      <c r="X930" s="44">
        <f t="shared" si="175"/>
        <v>0</v>
      </c>
      <c r="Y930" s="44">
        <f t="shared" si="176"/>
        <v>0</v>
      </c>
      <c r="Z930" s="44">
        <f t="shared" si="177"/>
        <v>38434.000573476704</v>
      </c>
      <c r="AA930" s="44">
        <f t="shared" si="178"/>
        <v>0</v>
      </c>
      <c r="AB930" s="44">
        <f t="shared" si="179"/>
        <v>22981.154982078853</v>
      </c>
      <c r="AC930" s="44">
        <f t="shared" si="180"/>
        <v>0</v>
      </c>
      <c r="AD930" s="44">
        <f t="shared" si="181"/>
        <v>36849.093333333331</v>
      </c>
      <c r="AE930" s="12">
        <f t="shared" si="182"/>
        <v>98264.248888888891</v>
      </c>
    </row>
    <row r="931" spans="1:31" ht="12.6" hidden="1" customHeight="1" x14ac:dyDescent="0.2">
      <c r="A931" s="26" t="s">
        <v>3906</v>
      </c>
      <c r="B931" s="19"/>
      <c r="C931" s="19"/>
      <c r="D931" s="20"/>
      <c r="E931" s="20">
        <v>43</v>
      </c>
      <c r="F931" s="20"/>
      <c r="G931" s="21"/>
      <c r="H931" s="22"/>
      <c r="I931" s="20">
        <v>300</v>
      </c>
      <c r="J931" s="20">
        <v>292</v>
      </c>
      <c r="K931" s="20"/>
      <c r="L931" s="20">
        <v>178</v>
      </c>
      <c r="M931" s="20"/>
      <c r="N931" s="20">
        <v>200</v>
      </c>
      <c r="O931" s="20">
        <v>1013</v>
      </c>
      <c r="P931" s="23" t="str">
        <f>VLOOKUP(A931,'ИЗ ОСНОВЫ НОМЕНКЛАТУР'!D:E,2,0)</f>
        <v>Реставрационные материалы</v>
      </c>
      <c r="Q931" s="23" t="str">
        <f>VLOOKUP(A931,'ИЗ ОСНОВЫ НОМЕНКЛАТУР'!D:F,3,0)</f>
        <v>Воск мебельный</v>
      </c>
      <c r="R931" s="40">
        <f>VLOOKUP(A:A,'ИЗ ОСНОВЫ НОМЕНКЛАТУР'!D:G,4,0)</f>
        <v>189.53744604316549</v>
      </c>
      <c r="S931" s="12" t="str">
        <f>VLOOKUP(A:A,'ИЗ ОСНОВЫ НОМЕНКЛАТУР'!D:H,5,0)</f>
        <v>B</v>
      </c>
      <c r="T931" s="44">
        <f t="shared" si="171"/>
        <v>0</v>
      </c>
      <c r="U931" s="44">
        <f t="shared" si="172"/>
        <v>8150.1101798561158</v>
      </c>
      <c r="V931" s="44">
        <f t="shared" si="173"/>
        <v>0</v>
      </c>
      <c r="W931" s="44">
        <f t="shared" si="174"/>
        <v>0</v>
      </c>
      <c r="X931" s="44">
        <f t="shared" si="175"/>
        <v>0</v>
      </c>
      <c r="Y931" s="44">
        <f t="shared" si="176"/>
        <v>56861.233812949649</v>
      </c>
      <c r="Z931" s="44">
        <f t="shared" si="177"/>
        <v>55344.934244604323</v>
      </c>
      <c r="AA931" s="44">
        <f t="shared" si="178"/>
        <v>0</v>
      </c>
      <c r="AB931" s="44">
        <f t="shared" si="179"/>
        <v>33737.665395683456</v>
      </c>
      <c r="AC931" s="44">
        <f t="shared" si="180"/>
        <v>0</v>
      </c>
      <c r="AD931" s="44">
        <f t="shared" si="181"/>
        <v>37907.489208633095</v>
      </c>
      <c r="AE931" s="12">
        <f t="shared" si="182"/>
        <v>192001.43284172664</v>
      </c>
    </row>
    <row r="932" spans="1:31" ht="12.6" hidden="1" customHeight="1" x14ac:dyDescent="0.2">
      <c r="A932" s="26" t="s">
        <v>3902</v>
      </c>
      <c r="B932" s="19"/>
      <c r="C932" s="19"/>
      <c r="D932" s="20"/>
      <c r="E932" s="20">
        <v>45</v>
      </c>
      <c r="F932" s="20"/>
      <c r="G932" s="21"/>
      <c r="H932" s="22"/>
      <c r="I932" s="20">
        <v>250</v>
      </c>
      <c r="J932" s="20">
        <v>405</v>
      </c>
      <c r="K932" s="20"/>
      <c r="L932" s="20">
        <v>69</v>
      </c>
      <c r="M932" s="20"/>
      <c r="N932" s="20">
        <v>46</v>
      </c>
      <c r="O932" s="20">
        <v>815</v>
      </c>
      <c r="P932" s="23" t="str">
        <f>VLOOKUP(A932,'ИЗ ОСНОВЫ НОМЕНКЛАТУР'!D:E,2,0)</f>
        <v>Реставрационные материалы</v>
      </c>
      <c r="Q932" s="23" t="str">
        <f>VLOOKUP(A932,'ИЗ ОСНОВЫ НОМЕНКЛАТУР'!D:F,3,0)</f>
        <v>Воск мебельный</v>
      </c>
      <c r="R932" s="40">
        <f>VLOOKUP(A:A,'ИЗ ОСНОВЫ НОМЕНКЛАТУР'!D:G,4,0)</f>
        <v>197.11782722513087</v>
      </c>
      <c r="S932" s="12" t="str">
        <f>VLOOKUP(A:A,'ИЗ ОСНОВЫ НОМЕНКЛАТУР'!D:H,5,0)</f>
        <v>B</v>
      </c>
      <c r="T932" s="44">
        <f t="shared" si="171"/>
        <v>0</v>
      </c>
      <c r="U932" s="44">
        <f t="shared" si="172"/>
        <v>8870.3022251308885</v>
      </c>
      <c r="V932" s="44">
        <f t="shared" si="173"/>
        <v>0</v>
      </c>
      <c r="W932" s="44">
        <f t="shared" si="174"/>
        <v>0</v>
      </c>
      <c r="X932" s="44">
        <f t="shared" si="175"/>
        <v>0</v>
      </c>
      <c r="Y932" s="44">
        <f t="shared" si="176"/>
        <v>49279.456806282717</v>
      </c>
      <c r="Z932" s="44">
        <f t="shared" si="177"/>
        <v>79832.720026177994</v>
      </c>
      <c r="AA932" s="44">
        <f t="shared" si="178"/>
        <v>0</v>
      </c>
      <c r="AB932" s="44">
        <f t="shared" si="179"/>
        <v>13601.13007853403</v>
      </c>
      <c r="AC932" s="44">
        <f t="shared" si="180"/>
        <v>0</v>
      </c>
      <c r="AD932" s="44">
        <f t="shared" si="181"/>
        <v>9067.4200523560194</v>
      </c>
      <c r="AE932" s="12">
        <f t="shared" si="182"/>
        <v>160651.02918848165</v>
      </c>
    </row>
    <row r="933" spans="1:31" ht="12.6" hidden="1" customHeight="1" x14ac:dyDescent="0.2">
      <c r="A933" s="26" t="s">
        <v>3918</v>
      </c>
      <c r="B933" s="19"/>
      <c r="C933" s="19"/>
      <c r="D933" s="20"/>
      <c r="E933" s="21"/>
      <c r="F933" s="22"/>
      <c r="G933" s="21"/>
      <c r="H933" s="22"/>
      <c r="I933" s="20"/>
      <c r="J933" s="20">
        <v>15</v>
      </c>
      <c r="K933" s="20"/>
      <c r="L933" s="20"/>
      <c r="M933" s="20"/>
      <c r="N933" s="20"/>
      <c r="O933" s="20">
        <v>15</v>
      </c>
      <c r="P933" s="23" t="str">
        <f>VLOOKUP(A933,'ИЗ ОСНОВЫ НОМЕНКЛАТУР'!D:E,2,0)</f>
        <v>Реставрационные материалы</v>
      </c>
      <c r="Q933" s="23" t="str">
        <f>VLOOKUP(A933,'ИЗ ОСНОВЫ НОМЕНКЛАТУР'!D:F,3,0)</f>
        <v>Воск мебельный</v>
      </c>
      <c r="R933" s="40">
        <f>VLOOKUP(A:A,'ИЗ ОСНОВЫ НОМЕНКЛАТУР'!D:G,4,0)</f>
        <v>177.71775</v>
      </c>
      <c r="S933" s="12" t="str">
        <f>VLOOKUP(A:A,'ИЗ ОСНОВЫ НОМЕНКЛАТУР'!D:H,5,0)</f>
        <v>C</v>
      </c>
      <c r="T933" s="44">
        <f t="shared" si="171"/>
        <v>0</v>
      </c>
      <c r="U933" s="44">
        <f t="shared" si="172"/>
        <v>0</v>
      </c>
      <c r="V933" s="44">
        <f t="shared" si="173"/>
        <v>0</v>
      </c>
      <c r="W933" s="44">
        <f t="shared" si="174"/>
        <v>0</v>
      </c>
      <c r="X933" s="44">
        <f t="shared" si="175"/>
        <v>0</v>
      </c>
      <c r="Y933" s="44">
        <f t="shared" si="176"/>
        <v>0</v>
      </c>
      <c r="Z933" s="44">
        <f t="shared" si="177"/>
        <v>2665.7662500000001</v>
      </c>
      <c r="AA933" s="44">
        <f t="shared" si="178"/>
        <v>0</v>
      </c>
      <c r="AB933" s="44">
        <f t="shared" si="179"/>
        <v>0</v>
      </c>
      <c r="AC933" s="44">
        <f t="shared" si="180"/>
        <v>0</v>
      </c>
      <c r="AD933" s="44">
        <f t="shared" si="181"/>
        <v>0</v>
      </c>
      <c r="AE933" s="12">
        <f t="shared" si="182"/>
        <v>2665.7662500000001</v>
      </c>
    </row>
    <row r="934" spans="1:31" ht="12.6" hidden="1" customHeight="1" x14ac:dyDescent="0.2">
      <c r="A934" s="26" t="s">
        <v>3942</v>
      </c>
      <c r="B934" s="19"/>
      <c r="C934" s="19"/>
      <c r="D934" s="20"/>
      <c r="E934" s="21"/>
      <c r="F934" s="22"/>
      <c r="G934" s="21"/>
      <c r="H934" s="22"/>
      <c r="I934" s="20"/>
      <c r="J934" s="20">
        <v>33</v>
      </c>
      <c r="K934" s="20"/>
      <c r="L934" s="20"/>
      <c r="M934" s="20"/>
      <c r="N934" s="20"/>
      <c r="O934" s="20">
        <v>33</v>
      </c>
      <c r="P934" s="23" t="str">
        <f>VLOOKUP(A934,'ИЗ ОСНОВЫ НОМЕНКЛАТУР'!D:E,2,0)</f>
        <v>Реставрационные материалы</v>
      </c>
      <c r="Q934" s="23" t="str">
        <f>VLOOKUP(A934,'ИЗ ОСНОВЫ НОМЕНКЛАТУР'!D:F,3,0)</f>
        <v>Воск мебельный</v>
      </c>
      <c r="R934" s="40">
        <f>VLOOKUP(A:A,'ИЗ ОСНОВЫ НОМЕНКЛАТУР'!D:G,4,0)</f>
        <v>253.96250000000001</v>
      </c>
      <c r="S934" s="12" t="str">
        <f>VLOOKUP(A:A,'ИЗ ОСНОВЫ НОМЕНКЛАТУР'!D:H,5,0)</f>
        <v>C</v>
      </c>
      <c r="T934" s="44">
        <f t="shared" si="171"/>
        <v>0</v>
      </c>
      <c r="U934" s="44">
        <f t="shared" si="172"/>
        <v>0</v>
      </c>
      <c r="V934" s="44">
        <f t="shared" si="173"/>
        <v>0</v>
      </c>
      <c r="W934" s="44">
        <f t="shared" si="174"/>
        <v>0</v>
      </c>
      <c r="X934" s="44">
        <f t="shared" si="175"/>
        <v>0</v>
      </c>
      <c r="Y934" s="44">
        <f t="shared" si="176"/>
        <v>0</v>
      </c>
      <c r="Z934" s="44">
        <f t="shared" si="177"/>
        <v>8380.7625000000007</v>
      </c>
      <c r="AA934" s="44">
        <f t="shared" si="178"/>
        <v>0</v>
      </c>
      <c r="AB934" s="44">
        <f t="shared" si="179"/>
        <v>0</v>
      </c>
      <c r="AC934" s="44">
        <f t="shared" si="180"/>
        <v>0</v>
      </c>
      <c r="AD934" s="44">
        <f t="shared" si="181"/>
        <v>0</v>
      </c>
      <c r="AE934" s="12">
        <f t="shared" si="182"/>
        <v>8380.7625000000007</v>
      </c>
    </row>
    <row r="935" spans="1:31" ht="12.6" hidden="1" customHeight="1" x14ac:dyDescent="0.2">
      <c r="A935" s="26" t="s">
        <v>3905</v>
      </c>
      <c r="B935" s="19"/>
      <c r="C935" s="19"/>
      <c r="D935" s="20"/>
      <c r="E935" s="20">
        <v>18</v>
      </c>
      <c r="F935" s="20"/>
      <c r="G935" s="21"/>
      <c r="H935" s="22"/>
      <c r="I935" s="20">
        <v>200</v>
      </c>
      <c r="J935" s="20">
        <v>141</v>
      </c>
      <c r="K935" s="20"/>
      <c r="L935" s="20">
        <v>100</v>
      </c>
      <c r="M935" s="20"/>
      <c r="N935" s="20">
        <v>100</v>
      </c>
      <c r="O935" s="20">
        <v>559</v>
      </c>
      <c r="P935" s="23" t="str">
        <f>VLOOKUP(A935,'ИЗ ОСНОВЫ НОМЕНКЛАТУР'!D:E,2,0)</f>
        <v>Реставрационные материалы</v>
      </c>
      <c r="Q935" s="23" t="str">
        <f>VLOOKUP(A935,'ИЗ ОСНОВЫ НОМЕНКЛАТУР'!D:F,3,0)</f>
        <v>Воск мебельный</v>
      </c>
      <c r="R935" s="40">
        <f>VLOOKUP(A:A,'ИЗ ОСНОВЫ НОМЕНКЛАТУР'!D:G,4,0)</f>
        <v>182.94297709923663</v>
      </c>
      <c r="S935" s="12" t="str">
        <f>VLOOKUP(A:A,'ИЗ ОСНОВЫ НОМЕНКЛАТУР'!D:H,5,0)</f>
        <v>B</v>
      </c>
      <c r="T935" s="44">
        <f t="shared" si="171"/>
        <v>0</v>
      </c>
      <c r="U935" s="44">
        <f t="shared" si="172"/>
        <v>3292.9735877862595</v>
      </c>
      <c r="V935" s="44">
        <f t="shared" si="173"/>
        <v>0</v>
      </c>
      <c r="W935" s="44">
        <f t="shared" si="174"/>
        <v>0</v>
      </c>
      <c r="X935" s="44">
        <f t="shared" si="175"/>
        <v>0</v>
      </c>
      <c r="Y935" s="44">
        <f t="shared" si="176"/>
        <v>36588.595419847326</v>
      </c>
      <c r="Z935" s="44">
        <f t="shared" si="177"/>
        <v>25794.959770992366</v>
      </c>
      <c r="AA935" s="44">
        <f t="shared" si="178"/>
        <v>0</v>
      </c>
      <c r="AB935" s="44">
        <f t="shared" si="179"/>
        <v>18294.297709923663</v>
      </c>
      <c r="AC935" s="44">
        <f t="shared" si="180"/>
        <v>0</v>
      </c>
      <c r="AD935" s="44">
        <f t="shared" si="181"/>
        <v>18294.297709923663</v>
      </c>
      <c r="AE935" s="12">
        <f t="shared" si="182"/>
        <v>102265.12419847328</v>
      </c>
    </row>
    <row r="936" spans="1:31" ht="12.6" hidden="1" customHeight="1" x14ac:dyDescent="0.2">
      <c r="A936" s="26" t="s">
        <v>3898</v>
      </c>
      <c r="B936" s="19"/>
      <c r="C936" s="19"/>
      <c r="D936" s="20"/>
      <c r="E936" s="20">
        <v>42</v>
      </c>
      <c r="F936" s="20"/>
      <c r="G936" s="21"/>
      <c r="H936" s="22"/>
      <c r="I936" s="20">
        <v>600</v>
      </c>
      <c r="J936" s="20">
        <v>324</v>
      </c>
      <c r="K936" s="20"/>
      <c r="L936" s="20">
        <v>197</v>
      </c>
      <c r="M936" s="20"/>
      <c r="N936" s="20">
        <v>196</v>
      </c>
      <c r="O936" s="20">
        <v>1359</v>
      </c>
      <c r="P936" s="23" t="str">
        <f>VLOOKUP(A936,'ИЗ ОСНОВЫ НОМЕНКЛАТУР'!D:E,2,0)</f>
        <v>Реставрационные материалы</v>
      </c>
      <c r="Q936" s="23" t="str">
        <f>VLOOKUP(A936,'ИЗ ОСНОВЫ НОМЕНКЛАТУР'!D:F,3,0)</f>
        <v>Воск мебельный</v>
      </c>
      <c r="R936" s="40">
        <f>VLOOKUP(A:A,'ИЗ ОСНОВЫ НОМЕНКЛАТУР'!D:G,4,0)</f>
        <v>188.83152854511971</v>
      </c>
      <c r="S936" s="12" t="str">
        <f>VLOOKUP(A:A,'ИЗ ОСНОВЫ НОМЕНКЛАТУР'!D:H,5,0)</f>
        <v>B</v>
      </c>
      <c r="T936" s="44">
        <f t="shared" si="171"/>
        <v>0</v>
      </c>
      <c r="U936" s="44">
        <f t="shared" si="172"/>
        <v>7930.924198895028</v>
      </c>
      <c r="V936" s="44">
        <f t="shared" si="173"/>
        <v>0</v>
      </c>
      <c r="W936" s="44">
        <f t="shared" si="174"/>
        <v>0</v>
      </c>
      <c r="X936" s="44">
        <f t="shared" si="175"/>
        <v>0</v>
      </c>
      <c r="Y936" s="44">
        <f t="shared" si="176"/>
        <v>113298.91712707182</v>
      </c>
      <c r="Z936" s="44">
        <f t="shared" si="177"/>
        <v>61181.415248618789</v>
      </c>
      <c r="AA936" s="44">
        <f t="shared" si="178"/>
        <v>0</v>
      </c>
      <c r="AB936" s="44">
        <f t="shared" si="179"/>
        <v>37199.811123388579</v>
      </c>
      <c r="AC936" s="44">
        <f t="shared" si="180"/>
        <v>0</v>
      </c>
      <c r="AD936" s="44">
        <f t="shared" si="181"/>
        <v>37010.979594843462</v>
      </c>
      <c r="AE936" s="12">
        <f t="shared" si="182"/>
        <v>256622.04729281768</v>
      </c>
    </row>
    <row r="937" spans="1:31" ht="12.6" hidden="1" customHeight="1" x14ac:dyDescent="0.2">
      <c r="A937" s="26" t="s">
        <v>3934</v>
      </c>
      <c r="B937" s="19"/>
      <c r="C937" s="19"/>
      <c r="D937" s="20"/>
      <c r="E937" s="20">
        <v>12</v>
      </c>
      <c r="F937" s="20"/>
      <c r="G937" s="21"/>
      <c r="H937" s="22"/>
      <c r="I937" s="20"/>
      <c r="J937" s="20"/>
      <c r="K937" s="20"/>
      <c r="L937" s="20"/>
      <c r="M937" s="20"/>
      <c r="N937" s="20"/>
      <c r="O937" s="20">
        <v>12</v>
      </c>
      <c r="P937" s="23" t="str">
        <f>VLOOKUP(A937,'ИЗ ОСНОВЫ НОМЕНКЛАТУР'!D:E,2,0)</f>
        <v>Реставрационные материалы</v>
      </c>
      <c r="Q937" s="23" t="str">
        <f>VLOOKUP(A937,'ИЗ ОСНОВЫ НОМЕНКЛАТУР'!D:F,3,0)</f>
        <v>Воск мебельный</v>
      </c>
      <c r="R937" s="40">
        <f>VLOOKUP(A:A,'ИЗ ОСНОВЫ НОМЕНКЛАТУР'!D:G,4,0)</f>
        <v>170</v>
      </c>
      <c r="S937" s="12" t="str">
        <f>VLOOKUP(A:A,'ИЗ ОСНОВЫ НОМЕНКЛАТУР'!D:H,5,0)</f>
        <v>C</v>
      </c>
      <c r="T937" s="44">
        <f t="shared" si="171"/>
        <v>0</v>
      </c>
      <c r="U937" s="44">
        <f t="shared" si="172"/>
        <v>2040</v>
      </c>
      <c r="V937" s="44">
        <f t="shared" si="173"/>
        <v>0</v>
      </c>
      <c r="W937" s="44">
        <f t="shared" si="174"/>
        <v>0</v>
      </c>
      <c r="X937" s="44">
        <f t="shared" si="175"/>
        <v>0</v>
      </c>
      <c r="Y937" s="44">
        <f t="shared" si="176"/>
        <v>0</v>
      </c>
      <c r="Z937" s="44">
        <f t="shared" si="177"/>
        <v>0</v>
      </c>
      <c r="AA937" s="44">
        <f t="shared" si="178"/>
        <v>0</v>
      </c>
      <c r="AB937" s="44">
        <f t="shared" si="179"/>
        <v>0</v>
      </c>
      <c r="AC937" s="44">
        <f t="shared" si="180"/>
        <v>0</v>
      </c>
      <c r="AD937" s="44">
        <f t="shared" si="181"/>
        <v>0</v>
      </c>
      <c r="AE937" s="12">
        <f t="shared" si="182"/>
        <v>2040</v>
      </c>
    </row>
    <row r="938" spans="1:31" ht="12.6" hidden="1" customHeight="1" x14ac:dyDescent="0.2">
      <c r="A938" s="26" t="s">
        <v>3936</v>
      </c>
      <c r="B938" s="19"/>
      <c r="C938" s="19"/>
      <c r="D938" s="20"/>
      <c r="E938" s="20">
        <v>4</v>
      </c>
      <c r="F938" s="20"/>
      <c r="G938" s="21"/>
      <c r="H938" s="22"/>
      <c r="I938" s="20"/>
      <c r="J938" s="20">
        <v>23</v>
      </c>
      <c r="K938" s="20"/>
      <c r="L938" s="20"/>
      <c r="M938" s="20"/>
      <c r="N938" s="20"/>
      <c r="O938" s="20">
        <v>27</v>
      </c>
      <c r="P938" s="23" t="str">
        <f>VLOOKUP(A938,'ИЗ ОСНОВЫ НОМЕНКЛАТУР'!D:E,2,0)</f>
        <v>Реставрационные материалы</v>
      </c>
      <c r="Q938" s="23" t="str">
        <f>VLOOKUP(A938,'ИЗ ОСНОВЫ НОМЕНКЛАТУР'!D:F,3,0)</f>
        <v>Воск мебельный</v>
      </c>
      <c r="R938" s="40">
        <f>VLOOKUP(A:A,'ИЗ ОСНОВЫ НОМЕНКЛАТУР'!D:G,4,0)</f>
        <v>170</v>
      </c>
      <c r="S938" s="12" t="str">
        <f>VLOOKUP(A:A,'ИЗ ОСНОВЫ НОМЕНКЛАТУР'!D:H,5,0)</f>
        <v>C</v>
      </c>
      <c r="T938" s="44">
        <f t="shared" si="171"/>
        <v>0</v>
      </c>
      <c r="U938" s="44">
        <f t="shared" si="172"/>
        <v>680</v>
      </c>
      <c r="V938" s="44">
        <f t="shared" si="173"/>
        <v>0</v>
      </c>
      <c r="W938" s="44">
        <f t="shared" si="174"/>
        <v>0</v>
      </c>
      <c r="X938" s="44">
        <f t="shared" si="175"/>
        <v>0</v>
      </c>
      <c r="Y938" s="44">
        <f t="shared" si="176"/>
        <v>0</v>
      </c>
      <c r="Z938" s="44">
        <f t="shared" si="177"/>
        <v>3910</v>
      </c>
      <c r="AA938" s="44">
        <f t="shared" si="178"/>
        <v>0</v>
      </c>
      <c r="AB938" s="44">
        <f t="shared" si="179"/>
        <v>0</v>
      </c>
      <c r="AC938" s="44">
        <f t="shared" si="180"/>
        <v>0</v>
      </c>
      <c r="AD938" s="44">
        <f t="shared" si="181"/>
        <v>0</v>
      </c>
      <c r="AE938" s="12">
        <f t="shared" si="182"/>
        <v>4590</v>
      </c>
    </row>
    <row r="939" spans="1:31" ht="12.6" hidden="1" customHeight="1" x14ac:dyDescent="0.2">
      <c r="A939" s="26" t="s">
        <v>3950</v>
      </c>
      <c r="B939" s="19"/>
      <c r="C939" s="19"/>
      <c r="D939" s="20"/>
      <c r="E939" s="21"/>
      <c r="F939" s="22"/>
      <c r="G939" s="21"/>
      <c r="H939" s="22"/>
      <c r="I939" s="20"/>
      <c r="J939" s="20">
        <v>12</v>
      </c>
      <c r="K939" s="20"/>
      <c r="L939" s="20"/>
      <c r="M939" s="20"/>
      <c r="N939" s="20"/>
      <c r="O939" s="20">
        <v>12</v>
      </c>
      <c r="P939" s="23" t="str">
        <f>VLOOKUP(A939,'ИЗ ОСНОВЫ НОМЕНКЛАТУР'!D:E,2,0)</f>
        <v>Реставрационные материалы</v>
      </c>
      <c r="Q939" s="23" t="str">
        <f>VLOOKUP(A939,'ИЗ ОСНОВЫ НОМЕНКЛАТУР'!D:F,3,0)</f>
        <v>Воск мебельный</v>
      </c>
      <c r="R939" s="40">
        <f>VLOOKUP(A:A,'ИЗ ОСНОВЫ НОМЕНКЛАТУР'!D:G,4,0)</f>
        <v>172.86228571428572</v>
      </c>
      <c r="S939" s="12" t="str">
        <f>VLOOKUP(A:A,'ИЗ ОСНОВЫ НОМЕНКЛАТУР'!D:H,5,0)</f>
        <v>C</v>
      </c>
      <c r="T939" s="44">
        <f t="shared" si="171"/>
        <v>0</v>
      </c>
      <c r="U939" s="44">
        <f t="shared" si="172"/>
        <v>0</v>
      </c>
      <c r="V939" s="44">
        <f t="shared" si="173"/>
        <v>0</v>
      </c>
      <c r="W939" s="44">
        <f t="shared" si="174"/>
        <v>0</v>
      </c>
      <c r="X939" s="44">
        <f t="shared" si="175"/>
        <v>0</v>
      </c>
      <c r="Y939" s="44">
        <f t="shared" si="176"/>
        <v>0</v>
      </c>
      <c r="Z939" s="44">
        <f t="shared" si="177"/>
        <v>2074.3474285714287</v>
      </c>
      <c r="AA939" s="44">
        <f t="shared" si="178"/>
        <v>0</v>
      </c>
      <c r="AB939" s="44">
        <f t="shared" si="179"/>
        <v>0</v>
      </c>
      <c r="AC939" s="44">
        <f t="shared" si="180"/>
        <v>0</v>
      </c>
      <c r="AD939" s="44">
        <f t="shared" si="181"/>
        <v>0</v>
      </c>
      <c r="AE939" s="12">
        <f t="shared" si="182"/>
        <v>2074.3474285714287</v>
      </c>
    </row>
    <row r="940" spans="1:31" ht="12.6" hidden="1" customHeight="1" x14ac:dyDescent="0.2">
      <c r="A940" s="26" t="s">
        <v>3916</v>
      </c>
      <c r="B940" s="19"/>
      <c r="C940" s="19"/>
      <c r="D940" s="20"/>
      <c r="E940" s="21"/>
      <c r="F940" s="22"/>
      <c r="G940" s="21"/>
      <c r="H940" s="22"/>
      <c r="I940" s="20">
        <v>50</v>
      </c>
      <c r="J940" s="20">
        <v>20</v>
      </c>
      <c r="K940" s="20"/>
      <c r="L940" s="20">
        <v>20</v>
      </c>
      <c r="M940" s="20"/>
      <c r="N940" s="20">
        <v>10</v>
      </c>
      <c r="O940" s="20">
        <v>100</v>
      </c>
      <c r="P940" s="23" t="str">
        <f>VLOOKUP(A940,'ИЗ ОСНОВЫ НОМЕНКЛАТУР'!D:E,2,0)</f>
        <v>Реставрационные материалы</v>
      </c>
      <c r="Q940" s="23" t="str">
        <f>VLOOKUP(A940,'ИЗ ОСНОВЫ НОМЕНКЛАТУР'!D:F,3,0)</f>
        <v>Воск мебельный</v>
      </c>
      <c r="R940" s="40">
        <f>VLOOKUP(A:A,'ИЗ ОСНОВЫ НОМЕНКЛАТУР'!D:G,4,0)</f>
        <v>178.84104166666668</v>
      </c>
      <c r="S940" s="12" t="str">
        <f>VLOOKUP(A:A,'ИЗ ОСНОВЫ НОМЕНКЛАТУР'!D:H,5,0)</f>
        <v>C</v>
      </c>
      <c r="T940" s="44">
        <f t="shared" si="171"/>
        <v>0</v>
      </c>
      <c r="U940" s="44">
        <f t="shared" si="172"/>
        <v>0</v>
      </c>
      <c r="V940" s="44">
        <f t="shared" si="173"/>
        <v>0</v>
      </c>
      <c r="W940" s="44">
        <f t="shared" si="174"/>
        <v>0</v>
      </c>
      <c r="X940" s="44">
        <f t="shared" si="175"/>
        <v>0</v>
      </c>
      <c r="Y940" s="44">
        <f t="shared" si="176"/>
        <v>8942.0520833333339</v>
      </c>
      <c r="Z940" s="44">
        <f t="shared" si="177"/>
        <v>3576.8208333333337</v>
      </c>
      <c r="AA940" s="44">
        <f t="shared" si="178"/>
        <v>0</v>
      </c>
      <c r="AB940" s="44">
        <f t="shared" si="179"/>
        <v>3576.8208333333337</v>
      </c>
      <c r="AC940" s="44">
        <f t="shared" si="180"/>
        <v>0</v>
      </c>
      <c r="AD940" s="44">
        <f t="shared" si="181"/>
        <v>1788.4104166666668</v>
      </c>
      <c r="AE940" s="12">
        <f t="shared" si="182"/>
        <v>17884.104166666668</v>
      </c>
    </row>
    <row r="941" spans="1:31" ht="12.6" hidden="1" customHeight="1" x14ac:dyDescent="0.2">
      <c r="A941" s="26" t="s">
        <v>3911</v>
      </c>
      <c r="B941" s="19"/>
      <c r="C941" s="19"/>
      <c r="D941" s="20"/>
      <c r="E941" s="21"/>
      <c r="F941" s="22"/>
      <c r="G941" s="21"/>
      <c r="H941" s="22"/>
      <c r="I941" s="20"/>
      <c r="J941" s="20">
        <v>34</v>
      </c>
      <c r="K941" s="20"/>
      <c r="L941" s="20"/>
      <c r="M941" s="20"/>
      <c r="N941" s="20"/>
      <c r="O941" s="20">
        <v>34</v>
      </c>
      <c r="P941" s="23" t="str">
        <f>VLOOKUP(A941,'ИЗ ОСНОВЫ НОМЕНКЛАТУР'!D:E,2,0)</f>
        <v>Реставрационные материалы</v>
      </c>
      <c r="Q941" s="23" t="str">
        <f>VLOOKUP(A941,'ИЗ ОСНОВЫ НОМЕНКЛАТУР'!D:F,3,0)</f>
        <v>Воск мебельный</v>
      </c>
      <c r="R941" s="40">
        <f>VLOOKUP(A:A,'ИЗ ОСНОВЫ НОМЕНКЛАТУР'!D:G,4,0)</f>
        <v>197.54599999999999</v>
      </c>
      <c r="S941" s="12" t="str">
        <f>VLOOKUP(A:A,'ИЗ ОСНОВЫ НОМЕНКЛАТУР'!D:H,5,0)</f>
        <v>B</v>
      </c>
      <c r="T941" s="44">
        <f t="shared" si="171"/>
        <v>0</v>
      </c>
      <c r="U941" s="44">
        <f t="shared" si="172"/>
        <v>0</v>
      </c>
      <c r="V941" s="44">
        <f t="shared" si="173"/>
        <v>0</v>
      </c>
      <c r="W941" s="44">
        <f t="shared" si="174"/>
        <v>0</v>
      </c>
      <c r="X941" s="44">
        <f t="shared" si="175"/>
        <v>0</v>
      </c>
      <c r="Y941" s="44">
        <f t="shared" si="176"/>
        <v>0</v>
      </c>
      <c r="Z941" s="44">
        <f t="shared" si="177"/>
        <v>6716.5639999999994</v>
      </c>
      <c r="AA941" s="44">
        <f t="shared" si="178"/>
        <v>0</v>
      </c>
      <c r="AB941" s="44">
        <f t="shared" si="179"/>
        <v>0</v>
      </c>
      <c r="AC941" s="44">
        <f t="shared" si="180"/>
        <v>0</v>
      </c>
      <c r="AD941" s="44">
        <f t="shared" si="181"/>
        <v>0</v>
      </c>
      <c r="AE941" s="12">
        <f t="shared" si="182"/>
        <v>6716.5639999999994</v>
      </c>
    </row>
    <row r="942" spans="1:31" ht="12.6" hidden="1" customHeight="1" x14ac:dyDescent="0.2">
      <c r="A942" s="26" t="s">
        <v>3937</v>
      </c>
      <c r="B942" s="19"/>
      <c r="C942" s="19"/>
      <c r="D942" s="20"/>
      <c r="E942" s="20">
        <v>7</v>
      </c>
      <c r="F942" s="20"/>
      <c r="G942" s="21"/>
      <c r="H942" s="22"/>
      <c r="I942" s="20"/>
      <c r="J942" s="20"/>
      <c r="K942" s="20"/>
      <c r="L942" s="20"/>
      <c r="M942" s="20"/>
      <c r="N942" s="20"/>
      <c r="O942" s="20">
        <v>7</v>
      </c>
      <c r="P942" s="23" t="str">
        <f>VLOOKUP(A942,'ИЗ ОСНОВЫ НОМЕНКЛАТУР'!D:E,2,0)</f>
        <v>Реставрационные материалы</v>
      </c>
      <c r="Q942" s="23" t="str">
        <f>VLOOKUP(A942,'ИЗ ОСНОВЫ НОМЕНКЛАТУР'!D:F,3,0)</f>
        <v>Воск мебельный</v>
      </c>
      <c r="R942" s="40">
        <f>VLOOKUP(A:A,'ИЗ ОСНОВЫ НОМЕНКЛАТУР'!D:G,4,0)</f>
        <v>161.15428571428569</v>
      </c>
      <c r="S942" s="12" t="str">
        <f>VLOOKUP(A:A,'ИЗ ОСНОВЫ НОМЕНКЛАТУР'!D:H,5,0)</f>
        <v>C</v>
      </c>
      <c r="T942" s="44">
        <f t="shared" si="171"/>
        <v>0</v>
      </c>
      <c r="U942" s="44">
        <f t="shared" si="172"/>
        <v>1128.08</v>
      </c>
      <c r="V942" s="44">
        <f t="shared" si="173"/>
        <v>0</v>
      </c>
      <c r="W942" s="44">
        <f t="shared" si="174"/>
        <v>0</v>
      </c>
      <c r="X942" s="44">
        <f t="shared" si="175"/>
        <v>0</v>
      </c>
      <c r="Y942" s="44">
        <f t="shared" si="176"/>
        <v>0</v>
      </c>
      <c r="Z942" s="44">
        <f t="shared" si="177"/>
        <v>0</v>
      </c>
      <c r="AA942" s="44">
        <f t="shared" si="178"/>
        <v>0</v>
      </c>
      <c r="AB942" s="44">
        <f t="shared" si="179"/>
        <v>0</v>
      </c>
      <c r="AC942" s="44">
        <f t="shared" si="180"/>
        <v>0</v>
      </c>
      <c r="AD942" s="44">
        <f t="shared" si="181"/>
        <v>0</v>
      </c>
      <c r="AE942" s="12">
        <f t="shared" si="182"/>
        <v>1128.08</v>
      </c>
    </row>
    <row r="943" spans="1:31" ht="12.6" hidden="1" customHeight="1" x14ac:dyDescent="0.2">
      <c r="A943" s="26" t="s">
        <v>3935</v>
      </c>
      <c r="B943" s="19"/>
      <c r="C943" s="19"/>
      <c r="D943" s="20"/>
      <c r="E943" s="20">
        <v>18</v>
      </c>
      <c r="F943" s="20"/>
      <c r="G943" s="21"/>
      <c r="H943" s="22"/>
      <c r="I943" s="20"/>
      <c r="J943" s="20"/>
      <c r="K943" s="20"/>
      <c r="L943" s="20"/>
      <c r="M943" s="20"/>
      <c r="N943" s="20"/>
      <c r="O943" s="20">
        <v>18</v>
      </c>
      <c r="P943" s="23" t="str">
        <f>VLOOKUP(A943,'ИЗ ОСНОВЫ НОМЕНКЛАТУР'!D:E,2,0)</f>
        <v>Реставрационные материалы</v>
      </c>
      <c r="Q943" s="23" t="str">
        <f>VLOOKUP(A943,'ИЗ ОСНОВЫ НОМЕНКЛАТУР'!D:F,3,0)</f>
        <v>Воск мебельный</v>
      </c>
      <c r="R943" s="40">
        <f>VLOOKUP(A:A,'ИЗ ОСНОВЫ НОМЕНКЛАТУР'!D:G,4,0)</f>
        <v>170</v>
      </c>
      <c r="S943" s="12" t="str">
        <f>VLOOKUP(A:A,'ИЗ ОСНОВЫ НОМЕНКЛАТУР'!D:H,5,0)</f>
        <v>C</v>
      </c>
      <c r="T943" s="44">
        <f t="shared" si="171"/>
        <v>0</v>
      </c>
      <c r="U943" s="44">
        <f t="shared" si="172"/>
        <v>3060</v>
      </c>
      <c r="V943" s="44">
        <f t="shared" si="173"/>
        <v>0</v>
      </c>
      <c r="W943" s="44">
        <f t="shared" si="174"/>
        <v>0</v>
      </c>
      <c r="X943" s="44">
        <f t="shared" si="175"/>
        <v>0</v>
      </c>
      <c r="Y943" s="44">
        <f t="shared" si="176"/>
        <v>0</v>
      </c>
      <c r="Z943" s="44">
        <f t="shared" si="177"/>
        <v>0</v>
      </c>
      <c r="AA943" s="44">
        <f t="shared" si="178"/>
        <v>0</v>
      </c>
      <c r="AB943" s="44">
        <f t="shared" si="179"/>
        <v>0</v>
      </c>
      <c r="AC943" s="44">
        <f t="shared" si="180"/>
        <v>0</v>
      </c>
      <c r="AD943" s="44">
        <f t="shared" si="181"/>
        <v>0</v>
      </c>
      <c r="AE943" s="12">
        <f t="shared" si="182"/>
        <v>3060</v>
      </c>
    </row>
    <row r="944" spans="1:31" ht="12.6" hidden="1" customHeight="1" x14ac:dyDescent="0.2">
      <c r="A944" s="26" t="s">
        <v>3915</v>
      </c>
      <c r="B944" s="19"/>
      <c r="C944" s="19"/>
      <c r="D944" s="20"/>
      <c r="E944" s="21"/>
      <c r="F944" s="22"/>
      <c r="G944" s="21"/>
      <c r="H944" s="22"/>
      <c r="I944" s="20">
        <v>50</v>
      </c>
      <c r="J944" s="20">
        <v>51</v>
      </c>
      <c r="K944" s="20"/>
      <c r="L944" s="20">
        <v>21</v>
      </c>
      <c r="M944" s="20"/>
      <c r="N944" s="20">
        <v>25</v>
      </c>
      <c r="O944" s="20">
        <v>147</v>
      </c>
      <c r="P944" s="23" t="str">
        <f>VLOOKUP(A944,'ИЗ ОСНОВЫ НОМЕНКЛАТУР'!D:E,2,0)</f>
        <v>Реставрационные материалы</v>
      </c>
      <c r="Q944" s="23" t="str">
        <f>VLOOKUP(A944,'ИЗ ОСНОВЫ НОМЕНКЛАТУР'!D:F,3,0)</f>
        <v>Воск мебельный</v>
      </c>
      <c r="R944" s="40">
        <f>VLOOKUP(A:A,'ИЗ ОСНОВЫ НОМЕНКЛАТУР'!D:G,4,0)</f>
        <v>199.33304347826086</v>
      </c>
      <c r="S944" s="12" t="str">
        <f>VLOOKUP(A:A,'ИЗ ОСНОВЫ НОМЕНКЛАТУР'!D:H,5,0)</f>
        <v>B</v>
      </c>
      <c r="T944" s="44">
        <f t="shared" si="171"/>
        <v>0</v>
      </c>
      <c r="U944" s="44">
        <f t="shared" si="172"/>
        <v>0</v>
      </c>
      <c r="V944" s="44">
        <f t="shared" si="173"/>
        <v>0</v>
      </c>
      <c r="W944" s="44">
        <f t="shared" si="174"/>
        <v>0</v>
      </c>
      <c r="X944" s="44">
        <f t="shared" si="175"/>
        <v>0</v>
      </c>
      <c r="Y944" s="44">
        <f t="shared" si="176"/>
        <v>9966.652173913044</v>
      </c>
      <c r="Z944" s="44">
        <f t="shared" si="177"/>
        <v>10165.985217391304</v>
      </c>
      <c r="AA944" s="44">
        <f t="shared" si="178"/>
        <v>0</v>
      </c>
      <c r="AB944" s="44">
        <f t="shared" si="179"/>
        <v>4185.9939130434777</v>
      </c>
      <c r="AC944" s="44">
        <f t="shared" si="180"/>
        <v>0</v>
      </c>
      <c r="AD944" s="44">
        <f t="shared" si="181"/>
        <v>4983.326086956522</v>
      </c>
      <c r="AE944" s="12">
        <f t="shared" si="182"/>
        <v>29301.95739130435</v>
      </c>
    </row>
    <row r="945" spans="1:31" ht="12.6" hidden="1" customHeight="1" x14ac:dyDescent="0.2">
      <c r="A945" s="26" t="s">
        <v>3917</v>
      </c>
      <c r="B945" s="19"/>
      <c r="C945" s="19"/>
      <c r="D945" s="20"/>
      <c r="E945" s="21"/>
      <c r="F945" s="22"/>
      <c r="G945" s="21"/>
      <c r="H945" s="22"/>
      <c r="I945" s="20"/>
      <c r="J945" s="20">
        <v>72</v>
      </c>
      <c r="K945" s="20"/>
      <c r="L945" s="20"/>
      <c r="M945" s="20"/>
      <c r="N945" s="20">
        <v>95</v>
      </c>
      <c r="O945" s="20">
        <v>167</v>
      </c>
      <c r="P945" s="23" t="str">
        <f>VLOOKUP(A945,'ИЗ ОСНОВЫ НОМЕНКЛАТУР'!D:E,2,0)</f>
        <v>Реставрационные материалы</v>
      </c>
      <c r="Q945" s="23" t="str">
        <f>VLOOKUP(A945,'ИЗ ОСНОВЫ НОМЕНКЛАТУР'!D:F,3,0)</f>
        <v>Воск мебельный</v>
      </c>
      <c r="R945" s="40">
        <f>VLOOKUP(A:A,'ИЗ ОСНОВЫ НОМЕНКЛАТУР'!D:G,4,0)</f>
        <v>191.66170731707317</v>
      </c>
      <c r="S945" s="12" t="str">
        <f>VLOOKUP(A:A,'ИЗ ОСНОВЫ НОМЕНКЛАТУР'!D:H,5,0)</f>
        <v>C</v>
      </c>
      <c r="T945" s="44">
        <f t="shared" si="171"/>
        <v>0</v>
      </c>
      <c r="U945" s="44">
        <f t="shared" si="172"/>
        <v>0</v>
      </c>
      <c r="V945" s="44">
        <f t="shared" si="173"/>
        <v>0</v>
      </c>
      <c r="W945" s="44">
        <f t="shared" si="174"/>
        <v>0</v>
      </c>
      <c r="X945" s="44">
        <f t="shared" si="175"/>
        <v>0</v>
      </c>
      <c r="Y945" s="44">
        <f t="shared" si="176"/>
        <v>0</v>
      </c>
      <c r="Z945" s="44">
        <f t="shared" si="177"/>
        <v>13799.642926829269</v>
      </c>
      <c r="AA945" s="44">
        <f t="shared" si="178"/>
        <v>0</v>
      </c>
      <c r="AB945" s="44">
        <f t="shared" si="179"/>
        <v>0</v>
      </c>
      <c r="AC945" s="44">
        <f t="shared" si="180"/>
        <v>0</v>
      </c>
      <c r="AD945" s="44">
        <f t="shared" si="181"/>
        <v>18207.86219512195</v>
      </c>
      <c r="AE945" s="12">
        <f t="shared" si="182"/>
        <v>32007.505121951217</v>
      </c>
    </row>
    <row r="946" spans="1:31" ht="12.6" hidden="1" customHeight="1" x14ac:dyDescent="0.2">
      <c r="A946" s="26" t="s">
        <v>3904</v>
      </c>
      <c r="B946" s="19"/>
      <c r="C946" s="19"/>
      <c r="D946" s="20"/>
      <c r="E946" s="21"/>
      <c r="F946" s="22"/>
      <c r="G946" s="21"/>
      <c r="H946" s="22"/>
      <c r="I946" s="20">
        <v>150</v>
      </c>
      <c r="J946" s="20">
        <v>240</v>
      </c>
      <c r="K946" s="20"/>
      <c r="L946" s="20">
        <v>128</v>
      </c>
      <c r="M946" s="20"/>
      <c r="N946" s="20">
        <v>190</v>
      </c>
      <c r="O946" s="20">
        <v>708</v>
      </c>
      <c r="P946" s="23" t="str">
        <f>VLOOKUP(A946,'ИЗ ОСНОВЫ НОМЕНКЛАТУР'!D:E,2,0)</f>
        <v>Реставрационные материалы</v>
      </c>
      <c r="Q946" s="23" t="str">
        <f>VLOOKUP(A946,'ИЗ ОСНОВЫ НОМЕНКЛАТУР'!D:F,3,0)</f>
        <v>Воск мебельный</v>
      </c>
      <c r="R946" s="40">
        <f>VLOOKUP(A:A,'ИЗ ОСНОВЫ НОМЕНКЛАТУР'!D:G,4,0)</f>
        <v>184.56337704918033</v>
      </c>
      <c r="S946" s="12" t="str">
        <f>VLOOKUP(A:A,'ИЗ ОСНОВЫ НОМЕНКЛАТУР'!D:H,5,0)</f>
        <v>B</v>
      </c>
      <c r="T946" s="44">
        <f t="shared" si="171"/>
        <v>0</v>
      </c>
      <c r="U946" s="44">
        <f t="shared" si="172"/>
        <v>0</v>
      </c>
      <c r="V946" s="44">
        <f t="shared" si="173"/>
        <v>0</v>
      </c>
      <c r="W946" s="44">
        <f t="shared" si="174"/>
        <v>0</v>
      </c>
      <c r="X946" s="44">
        <f t="shared" si="175"/>
        <v>0</v>
      </c>
      <c r="Y946" s="44">
        <f t="shared" si="176"/>
        <v>27684.506557377048</v>
      </c>
      <c r="Z946" s="44">
        <f t="shared" si="177"/>
        <v>44295.210491803278</v>
      </c>
      <c r="AA946" s="44">
        <f t="shared" si="178"/>
        <v>0</v>
      </c>
      <c r="AB946" s="44">
        <f t="shared" si="179"/>
        <v>23624.112262295082</v>
      </c>
      <c r="AC946" s="44">
        <f t="shared" si="180"/>
        <v>0</v>
      </c>
      <c r="AD946" s="44">
        <f t="shared" si="181"/>
        <v>35067.041639344265</v>
      </c>
      <c r="AE946" s="12">
        <f t="shared" si="182"/>
        <v>130670.87095081966</v>
      </c>
    </row>
    <row r="947" spans="1:31" ht="12.6" hidden="1" customHeight="1" x14ac:dyDescent="0.2">
      <c r="A947" s="26" t="s">
        <v>3932</v>
      </c>
      <c r="B947" s="19"/>
      <c r="C947" s="19"/>
      <c r="D947" s="20"/>
      <c r="E947" s="20">
        <v>91</v>
      </c>
      <c r="F947" s="20"/>
      <c r="G947" s="21"/>
      <c r="H947" s="22"/>
      <c r="I947" s="20"/>
      <c r="J947" s="20"/>
      <c r="K947" s="20"/>
      <c r="L947" s="20"/>
      <c r="M947" s="20"/>
      <c r="N947" s="20"/>
      <c r="O947" s="20">
        <v>91</v>
      </c>
      <c r="P947" s="23" t="str">
        <f>VLOOKUP(A947,'ИЗ ОСНОВЫ НОМЕНКЛАТУР'!D:E,2,0)</f>
        <v>Реставрационные материалы</v>
      </c>
      <c r="Q947" s="23" t="str">
        <f>VLOOKUP(A947,'ИЗ ОСНОВЫ НОМЕНКЛАТУР'!D:F,3,0)</f>
        <v>Воск мебельный</v>
      </c>
      <c r="R947" s="40">
        <f>VLOOKUP(A:A,'ИЗ ОСНОВЫ НОМЕНКЛАТУР'!D:G,4,0)</f>
        <v>170.74916666666664</v>
      </c>
      <c r="S947" s="12" t="str">
        <f>VLOOKUP(A:A,'ИЗ ОСНОВЫ НОМЕНКЛАТУР'!D:H,5,0)</f>
        <v>C</v>
      </c>
      <c r="T947" s="44">
        <f t="shared" si="171"/>
        <v>0</v>
      </c>
      <c r="U947" s="44">
        <f t="shared" si="172"/>
        <v>15538.174166666664</v>
      </c>
      <c r="V947" s="44">
        <f t="shared" si="173"/>
        <v>0</v>
      </c>
      <c r="W947" s="44">
        <f t="shared" si="174"/>
        <v>0</v>
      </c>
      <c r="X947" s="44">
        <f t="shared" si="175"/>
        <v>0</v>
      </c>
      <c r="Y947" s="44">
        <f t="shared" si="176"/>
        <v>0</v>
      </c>
      <c r="Z947" s="44">
        <f t="shared" si="177"/>
        <v>0</v>
      </c>
      <c r="AA947" s="44">
        <f t="shared" si="178"/>
        <v>0</v>
      </c>
      <c r="AB947" s="44">
        <f t="shared" si="179"/>
        <v>0</v>
      </c>
      <c r="AC947" s="44">
        <f t="shared" si="180"/>
        <v>0</v>
      </c>
      <c r="AD947" s="44">
        <f t="shared" si="181"/>
        <v>0</v>
      </c>
      <c r="AE947" s="12">
        <f t="shared" si="182"/>
        <v>15538.174166666664</v>
      </c>
    </row>
    <row r="948" spans="1:31" ht="12.6" hidden="1" customHeight="1" x14ac:dyDescent="0.2">
      <c r="A948" s="26" t="s">
        <v>3953</v>
      </c>
      <c r="B948" s="19"/>
      <c r="C948" s="19"/>
      <c r="D948" s="20"/>
      <c r="E948" s="21"/>
      <c r="F948" s="22"/>
      <c r="G948" s="21"/>
      <c r="H948" s="22"/>
      <c r="I948" s="20"/>
      <c r="J948" s="20">
        <v>2</v>
      </c>
      <c r="K948" s="20"/>
      <c r="L948" s="20"/>
      <c r="M948" s="20"/>
      <c r="N948" s="20"/>
      <c r="O948" s="20">
        <v>2</v>
      </c>
      <c r="P948" s="23" t="str">
        <f>VLOOKUP(A948,'ИЗ ОСНОВЫ НОМЕНКЛАТУР'!D:E,2,0)</f>
        <v>Реставрационные материалы</v>
      </c>
      <c r="Q948" s="23" t="str">
        <f>VLOOKUP(A948,'ИЗ ОСНОВЫ НОМЕНКЛАТУР'!D:F,3,0)</f>
        <v>Воск мебельный</v>
      </c>
      <c r="R948" s="40">
        <f>VLOOKUP(A:A,'ИЗ ОСНОВЫ НОМЕНКЛАТУР'!D:G,4,0)</f>
        <v>224.6278125</v>
      </c>
      <c r="S948" s="12" t="str">
        <f>VLOOKUP(A:A,'ИЗ ОСНОВЫ НОМЕНКЛАТУР'!D:H,5,0)</f>
        <v>C</v>
      </c>
      <c r="T948" s="44">
        <f t="shared" si="171"/>
        <v>0</v>
      </c>
      <c r="U948" s="44">
        <f t="shared" si="172"/>
        <v>0</v>
      </c>
      <c r="V948" s="44">
        <f t="shared" si="173"/>
        <v>0</v>
      </c>
      <c r="W948" s="44">
        <f t="shared" si="174"/>
        <v>0</v>
      </c>
      <c r="X948" s="44">
        <f t="shared" si="175"/>
        <v>0</v>
      </c>
      <c r="Y948" s="44">
        <f t="shared" si="176"/>
        <v>0</v>
      </c>
      <c r="Z948" s="44">
        <f t="shared" si="177"/>
        <v>449.25562500000001</v>
      </c>
      <c r="AA948" s="44">
        <f t="shared" si="178"/>
        <v>0</v>
      </c>
      <c r="AB948" s="44">
        <f t="shared" si="179"/>
        <v>0</v>
      </c>
      <c r="AC948" s="44">
        <f t="shared" si="180"/>
        <v>0</v>
      </c>
      <c r="AD948" s="44">
        <f t="shared" si="181"/>
        <v>0</v>
      </c>
      <c r="AE948" s="12">
        <f t="shared" si="182"/>
        <v>449.25562500000001</v>
      </c>
    </row>
    <row r="949" spans="1:31" ht="12.6" hidden="1" customHeight="1" x14ac:dyDescent="0.2">
      <c r="A949" s="26" t="s">
        <v>3924</v>
      </c>
      <c r="B949" s="19"/>
      <c r="C949" s="19"/>
      <c r="D949" s="20"/>
      <c r="E949" s="21"/>
      <c r="F949" s="22"/>
      <c r="G949" s="21"/>
      <c r="H949" s="22"/>
      <c r="I949" s="20"/>
      <c r="J949" s="20">
        <v>37</v>
      </c>
      <c r="K949" s="20"/>
      <c r="L949" s="20"/>
      <c r="M949" s="20"/>
      <c r="N949" s="20"/>
      <c r="O949" s="20">
        <v>37</v>
      </c>
      <c r="P949" s="23" t="str">
        <f>VLOOKUP(A949,'ИЗ ОСНОВЫ НОМЕНКЛАТУР'!D:E,2,0)</f>
        <v>Реставрационные материалы</v>
      </c>
      <c r="Q949" s="23" t="str">
        <f>VLOOKUP(A949,'ИЗ ОСНОВЫ НОМЕНКЛАТУР'!D:F,3,0)</f>
        <v>Воск мебельный</v>
      </c>
      <c r="R949" s="40">
        <f>VLOOKUP(A:A,'ИЗ ОСНОВЫ НОМЕНКЛАТУР'!D:G,4,0)</f>
        <v>181.21428571428572</v>
      </c>
      <c r="S949" s="12" t="str">
        <f>VLOOKUP(A:A,'ИЗ ОСНОВЫ НОМЕНКЛАТУР'!D:H,5,0)</f>
        <v>C</v>
      </c>
      <c r="T949" s="44">
        <f t="shared" si="171"/>
        <v>0</v>
      </c>
      <c r="U949" s="44">
        <f t="shared" si="172"/>
        <v>0</v>
      </c>
      <c r="V949" s="44">
        <f t="shared" si="173"/>
        <v>0</v>
      </c>
      <c r="W949" s="44">
        <f t="shared" si="174"/>
        <v>0</v>
      </c>
      <c r="X949" s="44">
        <f t="shared" si="175"/>
        <v>0</v>
      </c>
      <c r="Y949" s="44">
        <f t="shared" si="176"/>
        <v>0</v>
      </c>
      <c r="Z949" s="44">
        <f t="shared" si="177"/>
        <v>6704.9285714285716</v>
      </c>
      <c r="AA949" s="44">
        <f t="shared" si="178"/>
        <v>0</v>
      </c>
      <c r="AB949" s="44">
        <f t="shared" si="179"/>
        <v>0</v>
      </c>
      <c r="AC949" s="44">
        <f t="shared" si="180"/>
        <v>0</v>
      </c>
      <c r="AD949" s="44">
        <f t="shared" si="181"/>
        <v>0</v>
      </c>
      <c r="AE949" s="12">
        <f t="shared" si="182"/>
        <v>6704.9285714285716</v>
      </c>
    </row>
    <row r="950" spans="1:31" ht="12.6" hidden="1" customHeight="1" x14ac:dyDescent="0.2">
      <c r="A950" s="26" t="s">
        <v>3913</v>
      </c>
      <c r="B950" s="19"/>
      <c r="C950" s="19"/>
      <c r="D950" s="20"/>
      <c r="E950" s="20">
        <v>73</v>
      </c>
      <c r="F950" s="20"/>
      <c r="G950" s="21"/>
      <c r="H950" s="22"/>
      <c r="I950" s="20"/>
      <c r="J950" s="20">
        <v>35</v>
      </c>
      <c r="K950" s="20"/>
      <c r="L950" s="20">
        <v>17</v>
      </c>
      <c r="M950" s="20"/>
      <c r="N950" s="20">
        <v>50</v>
      </c>
      <c r="O950" s="20">
        <v>175</v>
      </c>
      <c r="P950" s="23" t="str">
        <f>VLOOKUP(A950,'ИЗ ОСНОВЫ НОМЕНКЛАТУР'!D:E,2,0)</f>
        <v>Реставрационные материалы</v>
      </c>
      <c r="Q950" s="23" t="str">
        <f>VLOOKUP(A950,'ИЗ ОСНОВЫ НОМЕНКЛАТУР'!D:F,3,0)</f>
        <v>Воск мебельный</v>
      </c>
      <c r="R950" s="40">
        <f>VLOOKUP(A:A,'ИЗ ОСНОВЫ НОМЕНКЛАТУР'!D:G,4,0)</f>
        <v>182.07284482758621</v>
      </c>
      <c r="S950" s="12" t="str">
        <f>VLOOKUP(A:A,'ИЗ ОСНОВЫ НОМЕНКЛАТУР'!D:H,5,0)</f>
        <v>C</v>
      </c>
      <c r="T950" s="44">
        <f t="shared" si="171"/>
        <v>0</v>
      </c>
      <c r="U950" s="44">
        <f t="shared" si="172"/>
        <v>13291.317672413794</v>
      </c>
      <c r="V950" s="44">
        <f t="shared" si="173"/>
        <v>0</v>
      </c>
      <c r="W950" s="44">
        <f t="shared" si="174"/>
        <v>0</v>
      </c>
      <c r="X950" s="44">
        <f t="shared" si="175"/>
        <v>0</v>
      </c>
      <c r="Y950" s="44">
        <f t="shared" si="176"/>
        <v>0</v>
      </c>
      <c r="Z950" s="44">
        <f t="shared" si="177"/>
        <v>6372.5495689655172</v>
      </c>
      <c r="AA950" s="44">
        <f t="shared" si="178"/>
        <v>0</v>
      </c>
      <c r="AB950" s="44">
        <f t="shared" si="179"/>
        <v>3095.2383620689657</v>
      </c>
      <c r="AC950" s="44">
        <f t="shared" si="180"/>
        <v>0</v>
      </c>
      <c r="AD950" s="44">
        <f t="shared" si="181"/>
        <v>9103.6422413793098</v>
      </c>
      <c r="AE950" s="12">
        <f t="shared" si="182"/>
        <v>31862.747844827587</v>
      </c>
    </row>
    <row r="951" spans="1:31" ht="12.6" hidden="1" customHeight="1" x14ac:dyDescent="0.2">
      <c r="A951" s="26" t="s">
        <v>3949</v>
      </c>
      <c r="B951" s="19"/>
      <c r="C951" s="19"/>
      <c r="D951" s="20"/>
      <c r="E951" s="21"/>
      <c r="F951" s="22"/>
      <c r="G951" s="21"/>
      <c r="H951" s="22"/>
      <c r="I951" s="20"/>
      <c r="J951" s="20">
        <v>3</v>
      </c>
      <c r="K951" s="20"/>
      <c r="L951" s="20"/>
      <c r="M951" s="20"/>
      <c r="N951" s="20"/>
      <c r="O951" s="20">
        <v>3</v>
      </c>
      <c r="P951" s="23" t="str">
        <f>VLOOKUP(A951,'ИЗ ОСНОВЫ НОМЕНКЛАТУР'!D:E,2,0)</f>
        <v>Реставрационные материалы</v>
      </c>
      <c r="Q951" s="23" t="str">
        <f>VLOOKUP(A951,'ИЗ ОСНОВЫ НОМЕНКЛАТУР'!D:F,3,0)</f>
        <v>Воск мебельный</v>
      </c>
      <c r="R951" s="40">
        <f>VLOOKUP(A:A,'ИЗ ОСНОВЫ НОМЕНКЛАТУР'!D:G,4,0)</f>
        <v>245.21352941176471</v>
      </c>
      <c r="S951" s="12" t="str">
        <f>VLOOKUP(A:A,'ИЗ ОСНОВЫ НОМЕНКЛАТУР'!D:H,5,0)</f>
        <v>C</v>
      </c>
      <c r="T951" s="44">
        <f t="shared" si="171"/>
        <v>0</v>
      </c>
      <c r="U951" s="44">
        <f t="shared" si="172"/>
        <v>0</v>
      </c>
      <c r="V951" s="44">
        <f t="shared" si="173"/>
        <v>0</v>
      </c>
      <c r="W951" s="44">
        <f t="shared" si="174"/>
        <v>0</v>
      </c>
      <c r="X951" s="44">
        <f t="shared" si="175"/>
        <v>0</v>
      </c>
      <c r="Y951" s="44">
        <f t="shared" si="176"/>
        <v>0</v>
      </c>
      <c r="Z951" s="44">
        <f t="shared" si="177"/>
        <v>735.6405882352941</v>
      </c>
      <c r="AA951" s="44">
        <f t="shared" si="178"/>
        <v>0</v>
      </c>
      <c r="AB951" s="44">
        <f t="shared" si="179"/>
        <v>0</v>
      </c>
      <c r="AC951" s="44">
        <f t="shared" si="180"/>
        <v>0</v>
      </c>
      <c r="AD951" s="44">
        <f t="shared" si="181"/>
        <v>0</v>
      </c>
      <c r="AE951" s="12">
        <f t="shared" si="182"/>
        <v>735.6405882352941</v>
      </c>
    </row>
    <row r="952" spans="1:31" ht="12.6" hidden="1" customHeight="1" x14ac:dyDescent="0.2">
      <c r="A952" s="26" t="s">
        <v>3931</v>
      </c>
      <c r="B952" s="19"/>
      <c r="C952" s="19"/>
      <c r="D952" s="20"/>
      <c r="E952" s="20">
        <v>7</v>
      </c>
      <c r="F952" s="20"/>
      <c r="G952" s="21"/>
      <c r="H952" s="22"/>
      <c r="I952" s="20"/>
      <c r="J952" s="20"/>
      <c r="K952" s="20"/>
      <c r="L952" s="20"/>
      <c r="M952" s="20"/>
      <c r="N952" s="20"/>
      <c r="O952" s="20">
        <v>7</v>
      </c>
      <c r="P952" s="23" t="str">
        <f>VLOOKUP(A952,'ИЗ ОСНОВЫ НОМЕНКЛАТУР'!D:E,2,0)</f>
        <v>Реставрационные материалы</v>
      </c>
      <c r="Q952" s="23" t="str">
        <f>VLOOKUP(A952,'ИЗ ОСНОВЫ НОМЕНКЛАТУР'!D:F,3,0)</f>
        <v>Воск мебельный</v>
      </c>
      <c r="R952" s="40">
        <f>VLOOKUP(A:A,'ИЗ ОСНОВЫ НОМЕНКЛАТУР'!D:G,4,0)</f>
        <v>172.26682926829267</v>
      </c>
      <c r="S952" s="12" t="str">
        <f>VLOOKUP(A:A,'ИЗ ОСНОВЫ НОМЕНКЛАТУР'!D:H,5,0)</f>
        <v>C</v>
      </c>
      <c r="T952" s="44">
        <f t="shared" si="171"/>
        <v>0</v>
      </c>
      <c r="U952" s="44">
        <f t="shared" si="172"/>
        <v>1205.8678048780487</v>
      </c>
      <c r="V952" s="44">
        <f t="shared" si="173"/>
        <v>0</v>
      </c>
      <c r="W952" s="44">
        <f t="shared" si="174"/>
        <v>0</v>
      </c>
      <c r="X952" s="44">
        <f t="shared" si="175"/>
        <v>0</v>
      </c>
      <c r="Y952" s="44">
        <f t="shared" si="176"/>
        <v>0</v>
      </c>
      <c r="Z952" s="44">
        <f t="shared" si="177"/>
        <v>0</v>
      </c>
      <c r="AA952" s="44">
        <f t="shared" si="178"/>
        <v>0</v>
      </c>
      <c r="AB952" s="44">
        <f t="shared" si="179"/>
        <v>0</v>
      </c>
      <c r="AC952" s="44">
        <f t="shared" si="180"/>
        <v>0</v>
      </c>
      <c r="AD952" s="44">
        <f t="shared" si="181"/>
        <v>0</v>
      </c>
      <c r="AE952" s="12">
        <f t="shared" si="182"/>
        <v>1205.8678048780487</v>
      </c>
    </row>
    <row r="953" spans="1:31" ht="12.6" hidden="1" customHeight="1" x14ac:dyDescent="0.2">
      <c r="A953" s="26" t="s">
        <v>3927</v>
      </c>
      <c r="B953" s="19"/>
      <c r="C953" s="19"/>
      <c r="D953" s="20"/>
      <c r="E953" s="21"/>
      <c r="F953" s="22"/>
      <c r="G953" s="21"/>
      <c r="H953" s="22"/>
      <c r="I953" s="20"/>
      <c r="J953" s="20">
        <v>1</v>
      </c>
      <c r="K953" s="20"/>
      <c r="L953" s="20"/>
      <c r="M953" s="20"/>
      <c r="N953" s="20"/>
      <c r="O953" s="20">
        <v>1</v>
      </c>
      <c r="P953" s="23" t="str">
        <f>VLOOKUP(A953,'ИЗ ОСНОВЫ НОМЕНКЛАТУР'!D:E,2,0)</f>
        <v>Реставрационные материалы</v>
      </c>
      <c r="Q953" s="23" t="str">
        <f>VLOOKUP(A953,'ИЗ ОСНОВЫ НОМЕНКЛАТУР'!D:F,3,0)</f>
        <v>Воск мебельный</v>
      </c>
      <c r="R953" s="40">
        <f>VLOOKUP(A:A,'ИЗ ОСНОВЫ НОМЕНКЛАТУР'!D:G,4,0)</f>
        <v>167.685</v>
      </c>
      <c r="S953" s="12" t="str">
        <f>VLOOKUP(A:A,'ИЗ ОСНОВЫ НОМЕНКЛАТУР'!D:H,5,0)</f>
        <v>C</v>
      </c>
      <c r="T953" s="44">
        <f t="shared" si="171"/>
        <v>0</v>
      </c>
      <c r="U953" s="44">
        <f t="shared" si="172"/>
        <v>0</v>
      </c>
      <c r="V953" s="44">
        <f t="shared" si="173"/>
        <v>0</v>
      </c>
      <c r="W953" s="44">
        <f t="shared" si="174"/>
        <v>0</v>
      </c>
      <c r="X953" s="44">
        <f t="shared" si="175"/>
        <v>0</v>
      </c>
      <c r="Y953" s="44">
        <f t="shared" si="176"/>
        <v>0</v>
      </c>
      <c r="Z953" s="44">
        <f t="shared" si="177"/>
        <v>167.685</v>
      </c>
      <c r="AA953" s="44">
        <f t="shared" si="178"/>
        <v>0</v>
      </c>
      <c r="AB953" s="44">
        <f t="shared" si="179"/>
        <v>0</v>
      </c>
      <c r="AC953" s="44">
        <f t="shared" si="180"/>
        <v>0</v>
      </c>
      <c r="AD953" s="44">
        <f t="shared" si="181"/>
        <v>0</v>
      </c>
      <c r="AE953" s="12">
        <f t="shared" si="182"/>
        <v>167.685</v>
      </c>
    </row>
    <row r="954" spans="1:31" ht="12.6" hidden="1" customHeight="1" x14ac:dyDescent="0.2">
      <c r="A954" s="26" t="s">
        <v>3900</v>
      </c>
      <c r="B954" s="19"/>
      <c r="C954" s="19"/>
      <c r="D954" s="20"/>
      <c r="E954" s="20">
        <v>43</v>
      </c>
      <c r="F954" s="20"/>
      <c r="G954" s="21"/>
      <c r="H954" s="22"/>
      <c r="I954" s="20">
        <v>400</v>
      </c>
      <c r="J954" s="20">
        <v>63</v>
      </c>
      <c r="K954" s="20"/>
      <c r="L954" s="20">
        <v>198</v>
      </c>
      <c r="M954" s="20"/>
      <c r="N954" s="20">
        <v>99</v>
      </c>
      <c r="O954" s="20">
        <v>803</v>
      </c>
      <c r="P954" s="23" t="str">
        <f>VLOOKUP(A954,'ИЗ ОСНОВЫ НОМЕНКЛАТУР'!D:E,2,0)</f>
        <v>Реставрационные материалы</v>
      </c>
      <c r="Q954" s="23" t="str">
        <f>VLOOKUP(A954,'ИЗ ОСНОВЫ НОМЕНКЛАТУР'!D:F,3,0)</f>
        <v>Воск мебельный</v>
      </c>
      <c r="R954" s="40">
        <f>VLOOKUP(A:A,'ИЗ ОСНОВЫ НОМЕНКЛАТУР'!D:G,4,0)</f>
        <v>185.50117647058823</v>
      </c>
      <c r="S954" s="12" t="str">
        <f>VLOOKUP(A:A,'ИЗ ОСНОВЫ НОМЕНКЛАТУР'!D:H,5,0)</f>
        <v>B</v>
      </c>
      <c r="T954" s="44">
        <f t="shared" si="171"/>
        <v>0</v>
      </c>
      <c r="U954" s="44">
        <f t="shared" si="172"/>
        <v>7976.5505882352936</v>
      </c>
      <c r="V954" s="44">
        <f t="shared" si="173"/>
        <v>0</v>
      </c>
      <c r="W954" s="44">
        <f t="shared" si="174"/>
        <v>0</v>
      </c>
      <c r="X954" s="44">
        <f t="shared" si="175"/>
        <v>0</v>
      </c>
      <c r="Y954" s="44">
        <f t="shared" si="176"/>
        <v>74200.470588235301</v>
      </c>
      <c r="Z954" s="44">
        <f t="shared" si="177"/>
        <v>11686.574117647058</v>
      </c>
      <c r="AA954" s="44">
        <f t="shared" si="178"/>
        <v>0</v>
      </c>
      <c r="AB954" s="44">
        <f t="shared" si="179"/>
        <v>36729.232941176473</v>
      </c>
      <c r="AC954" s="44">
        <f t="shared" si="180"/>
        <v>0</v>
      </c>
      <c r="AD954" s="44">
        <f t="shared" si="181"/>
        <v>18364.616470588237</v>
      </c>
      <c r="AE954" s="12">
        <f t="shared" si="182"/>
        <v>148957.44470588234</v>
      </c>
    </row>
    <row r="955" spans="1:31" ht="12.6" hidden="1" customHeight="1" x14ac:dyDescent="0.2">
      <c r="A955" s="26" t="s">
        <v>3899</v>
      </c>
      <c r="B955" s="19"/>
      <c r="C955" s="19"/>
      <c r="D955" s="20"/>
      <c r="E955" s="20">
        <v>47</v>
      </c>
      <c r="F955" s="20"/>
      <c r="G955" s="21"/>
      <c r="H955" s="22"/>
      <c r="I955" s="20">
        <v>150</v>
      </c>
      <c r="J955" s="20">
        <v>185</v>
      </c>
      <c r="K955" s="20"/>
      <c r="L955" s="20">
        <v>341</v>
      </c>
      <c r="M955" s="20"/>
      <c r="N955" s="20">
        <v>96</v>
      </c>
      <c r="O955" s="20">
        <v>819</v>
      </c>
      <c r="P955" s="23" t="str">
        <f>VLOOKUP(A955,'ИЗ ОСНОВЫ НОМЕНКЛАТУР'!D:E,2,0)</f>
        <v>Реставрационные материалы</v>
      </c>
      <c r="Q955" s="23" t="str">
        <f>VLOOKUP(A955,'ИЗ ОСНОВЫ НОМЕНКЛАТУР'!D:F,3,0)</f>
        <v>Воск мебельный</v>
      </c>
      <c r="R955" s="40">
        <f>VLOOKUP(A:A,'ИЗ ОСНОВЫ НОМЕНКЛАТУР'!D:G,4,0)</f>
        <v>189.17325966850828</v>
      </c>
      <c r="S955" s="12" t="str">
        <f>VLOOKUP(A:A,'ИЗ ОСНОВЫ НОМЕНКЛАТУР'!D:H,5,0)</f>
        <v>B</v>
      </c>
      <c r="T955" s="44">
        <f t="shared" si="171"/>
        <v>0</v>
      </c>
      <c r="U955" s="44">
        <f t="shared" si="172"/>
        <v>8891.14320441989</v>
      </c>
      <c r="V955" s="44">
        <f t="shared" si="173"/>
        <v>0</v>
      </c>
      <c r="W955" s="44">
        <f t="shared" si="174"/>
        <v>0</v>
      </c>
      <c r="X955" s="44">
        <f t="shared" si="175"/>
        <v>0</v>
      </c>
      <c r="Y955" s="44">
        <f t="shared" si="176"/>
        <v>28375.988950276242</v>
      </c>
      <c r="Z955" s="44">
        <f t="shared" si="177"/>
        <v>34997.053038674028</v>
      </c>
      <c r="AA955" s="44">
        <f t="shared" si="178"/>
        <v>0</v>
      </c>
      <c r="AB955" s="44">
        <f t="shared" si="179"/>
        <v>64508.081546961323</v>
      </c>
      <c r="AC955" s="44">
        <f t="shared" si="180"/>
        <v>0</v>
      </c>
      <c r="AD955" s="44">
        <f t="shared" si="181"/>
        <v>18160.632928176794</v>
      </c>
      <c r="AE955" s="12">
        <f t="shared" si="182"/>
        <v>154932.89966850827</v>
      </c>
    </row>
    <row r="956" spans="1:31" ht="12.6" hidden="1" customHeight="1" x14ac:dyDescent="0.2">
      <c r="A956" s="26" t="s">
        <v>3920</v>
      </c>
      <c r="B956" s="19"/>
      <c r="C956" s="19"/>
      <c r="D956" s="20"/>
      <c r="E956" s="21"/>
      <c r="F956" s="22"/>
      <c r="G956" s="21"/>
      <c r="H956" s="22"/>
      <c r="I956" s="20"/>
      <c r="J956" s="20">
        <v>50</v>
      </c>
      <c r="K956" s="20"/>
      <c r="L956" s="20"/>
      <c r="M956" s="20"/>
      <c r="N956" s="20">
        <v>50</v>
      </c>
      <c r="O956" s="20">
        <v>100</v>
      </c>
      <c r="P956" s="23" t="str">
        <f>VLOOKUP(A956,'ИЗ ОСНОВЫ НОМЕНКЛАТУР'!D:E,2,0)</f>
        <v>Реставрационные материалы</v>
      </c>
      <c r="Q956" s="23" t="str">
        <f>VLOOKUP(A956,'ИЗ ОСНОВЫ НОМЕНКЛАТУР'!D:F,3,0)</f>
        <v>Воск мебельный</v>
      </c>
      <c r="R956" s="40">
        <f>VLOOKUP(A:A,'ИЗ ОСНОВЫ НОМЕНКЛАТУР'!D:G,4,0)</f>
        <v>185.32309090909092</v>
      </c>
      <c r="S956" s="12" t="str">
        <f>VLOOKUP(A:A,'ИЗ ОСНОВЫ НОМЕНКЛАТУР'!D:H,5,0)</f>
        <v>C</v>
      </c>
      <c r="T956" s="44">
        <f t="shared" si="171"/>
        <v>0</v>
      </c>
      <c r="U956" s="44">
        <f t="shared" si="172"/>
        <v>0</v>
      </c>
      <c r="V956" s="44">
        <f t="shared" si="173"/>
        <v>0</v>
      </c>
      <c r="W956" s="44">
        <f t="shared" si="174"/>
        <v>0</v>
      </c>
      <c r="X956" s="44">
        <f t="shared" si="175"/>
        <v>0</v>
      </c>
      <c r="Y956" s="44">
        <f t="shared" si="176"/>
        <v>0</v>
      </c>
      <c r="Z956" s="44">
        <f t="shared" si="177"/>
        <v>9266.1545454545467</v>
      </c>
      <c r="AA956" s="44">
        <f t="shared" si="178"/>
        <v>0</v>
      </c>
      <c r="AB956" s="44">
        <f t="shared" si="179"/>
        <v>0</v>
      </c>
      <c r="AC956" s="44">
        <f t="shared" si="180"/>
        <v>0</v>
      </c>
      <c r="AD956" s="44">
        <f t="shared" si="181"/>
        <v>9266.1545454545467</v>
      </c>
      <c r="AE956" s="12">
        <f t="shared" si="182"/>
        <v>18532.309090909093</v>
      </c>
    </row>
    <row r="957" spans="1:31" ht="12.6" hidden="1" customHeight="1" x14ac:dyDescent="0.2">
      <c r="A957" s="26" t="s">
        <v>3939</v>
      </c>
      <c r="B957" s="19"/>
      <c r="C957" s="19"/>
      <c r="D957" s="20"/>
      <c r="E957" s="21"/>
      <c r="F957" s="22"/>
      <c r="G957" s="21"/>
      <c r="H957" s="22"/>
      <c r="I957" s="20"/>
      <c r="J957" s="20">
        <v>3</v>
      </c>
      <c r="K957" s="20"/>
      <c r="L957" s="20"/>
      <c r="M957" s="20"/>
      <c r="N957" s="20"/>
      <c r="O957" s="20">
        <v>3</v>
      </c>
      <c r="P957" s="23" t="str">
        <f>VLOOKUP(A957,'ИЗ ОСНОВЫ НОМЕНКЛАТУР'!D:E,2,0)</f>
        <v>Реставрационные материалы</v>
      </c>
      <c r="Q957" s="23" t="str">
        <f>VLOOKUP(A957,'ИЗ ОСНОВЫ НОМЕНКЛАТУР'!D:F,3,0)</f>
        <v>Воск мебельный</v>
      </c>
      <c r="R957" s="40">
        <f>VLOOKUP(A:A,'ИЗ ОСНОВЫ НОМЕНКЛАТУР'!D:G,4,0)</f>
        <v>242.29</v>
      </c>
      <c r="S957" s="12" t="str">
        <f>VLOOKUP(A:A,'ИЗ ОСНОВЫ НОМЕНКЛАТУР'!D:H,5,0)</f>
        <v>C</v>
      </c>
      <c r="T957" s="44">
        <f t="shared" si="171"/>
        <v>0</v>
      </c>
      <c r="U957" s="44">
        <f t="shared" si="172"/>
        <v>0</v>
      </c>
      <c r="V957" s="44">
        <f t="shared" si="173"/>
        <v>0</v>
      </c>
      <c r="W957" s="44">
        <f t="shared" si="174"/>
        <v>0</v>
      </c>
      <c r="X957" s="44">
        <f t="shared" si="175"/>
        <v>0</v>
      </c>
      <c r="Y957" s="44">
        <f t="shared" si="176"/>
        <v>0</v>
      </c>
      <c r="Z957" s="44">
        <f t="shared" si="177"/>
        <v>726.87</v>
      </c>
      <c r="AA957" s="44">
        <f t="shared" si="178"/>
        <v>0</v>
      </c>
      <c r="AB957" s="44">
        <f t="shared" si="179"/>
        <v>0</v>
      </c>
      <c r="AC957" s="44">
        <f t="shared" si="180"/>
        <v>0</v>
      </c>
      <c r="AD957" s="44">
        <f t="shared" si="181"/>
        <v>0</v>
      </c>
      <c r="AE957" s="12">
        <f t="shared" si="182"/>
        <v>726.87</v>
      </c>
    </row>
    <row r="958" spans="1:31" ht="12.6" hidden="1" customHeight="1" x14ac:dyDescent="0.2">
      <c r="A958" s="26" t="s">
        <v>3938</v>
      </c>
      <c r="B958" s="19"/>
      <c r="C958" s="19"/>
      <c r="D958" s="20"/>
      <c r="E958" s="21"/>
      <c r="F958" s="22"/>
      <c r="G958" s="21"/>
      <c r="H958" s="22"/>
      <c r="I958" s="20"/>
      <c r="J958" s="20">
        <v>3</v>
      </c>
      <c r="K958" s="20"/>
      <c r="L958" s="20"/>
      <c r="M958" s="20"/>
      <c r="N958" s="20"/>
      <c r="O958" s="20">
        <v>3</v>
      </c>
      <c r="P958" s="23" t="str">
        <f>VLOOKUP(A958,'ИЗ ОСНОВЫ НОМЕНКЛАТУР'!D:E,2,0)</f>
        <v>Реставрационные материалы</v>
      </c>
      <c r="Q958" s="23" t="str">
        <f>VLOOKUP(A958,'ИЗ ОСНОВЫ НОМЕНКЛАТУР'!D:F,3,0)</f>
        <v>Воск мебельный</v>
      </c>
      <c r="R958" s="40">
        <f>VLOOKUP(A:A,'ИЗ ОСНОВЫ НОМЕНКЛАТУР'!D:G,4,0)</f>
        <v>161.38</v>
      </c>
      <c r="S958" s="12" t="str">
        <f>VLOOKUP(A:A,'ИЗ ОСНОВЫ НОМЕНКЛАТУР'!D:H,5,0)</f>
        <v>C</v>
      </c>
      <c r="T958" s="44">
        <f t="shared" si="171"/>
        <v>0</v>
      </c>
      <c r="U958" s="44">
        <f t="shared" si="172"/>
        <v>0</v>
      </c>
      <c r="V958" s="44">
        <f t="shared" si="173"/>
        <v>0</v>
      </c>
      <c r="W958" s="44">
        <f t="shared" si="174"/>
        <v>0</v>
      </c>
      <c r="X958" s="44">
        <f t="shared" si="175"/>
        <v>0</v>
      </c>
      <c r="Y958" s="44">
        <f t="shared" si="176"/>
        <v>0</v>
      </c>
      <c r="Z958" s="44">
        <f t="shared" si="177"/>
        <v>484.14</v>
      </c>
      <c r="AA958" s="44">
        <f t="shared" si="178"/>
        <v>0</v>
      </c>
      <c r="AB958" s="44">
        <f t="shared" si="179"/>
        <v>0</v>
      </c>
      <c r="AC958" s="44">
        <f t="shared" si="180"/>
        <v>0</v>
      </c>
      <c r="AD958" s="44">
        <f t="shared" si="181"/>
        <v>0</v>
      </c>
      <c r="AE958" s="12">
        <f t="shared" si="182"/>
        <v>484.14</v>
      </c>
    </row>
    <row r="959" spans="1:31" ht="12.6" hidden="1" customHeight="1" x14ac:dyDescent="0.2">
      <c r="A959" s="26" t="s">
        <v>3941</v>
      </c>
      <c r="B959" s="19"/>
      <c r="C959" s="19"/>
      <c r="D959" s="20"/>
      <c r="E959" s="20">
        <v>5</v>
      </c>
      <c r="F959" s="20"/>
      <c r="G959" s="21"/>
      <c r="H959" s="22"/>
      <c r="I959" s="20"/>
      <c r="J959" s="20"/>
      <c r="K959" s="20"/>
      <c r="L959" s="20"/>
      <c r="M959" s="20"/>
      <c r="N959" s="20"/>
      <c r="O959" s="20">
        <v>5</v>
      </c>
      <c r="P959" s="23" t="str">
        <f>VLOOKUP(A959,'ИЗ ОСНОВЫ НОМЕНКЛАТУР'!D:E,2,0)</f>
        <v>Реставрационные материалы</v>
      </c>
      <c r="Q959" s="23" t="str">
        <f>VLOOKUP(A959,'ИЗ ОСНОВЫ НОМЕНКЛАТУР'!D:F,3,0)</f>
        <v>Воск мебельный</v>
      </c>
      <c r="R959" s="40">
        <f>VLOOKUP(A:A,'ИЗ ОСНОВЫ НОМЕНКЛАТУР'!D:G,4,0)</f>
        <v>193.49714285714285</v>
      </c>
      <c r="S959" s="12" t="str">
        <f>VLOOKUP(A:A,'ИЗ ОСНОВЫ НОМЕНКЛАТУР'!D:H,5,0)</f>
        <v>C</v>
      </c>
      <c r="T959" s="44">
        <f t="shared" si="171"/>
        <v>0</v>
      </c>
      <c r="U959" s="44">
        <f t="shared" si="172"/>
        <v>967.48571428571427</v>
      </c>
      <c r="V959" s="44">
        <f t="shared" si="173"/>
        <v>0</v>
      </c>
      <c r="W959" s="44">
        <f t="shared" si="174"/>
        <v>0</v>
      </c>
      <c r="X959" s="44">
        <f t="shared" si="175"/>
        <v>0</v>
      </c>
      <c r="Y959" s="44">
        <f t="shared" si="176"/>
        <v>0</v>
      </c>
      <c r="Z959" s="44">
        <f t="shared" si="177"/>
        <v>0</v>
      </c>
      <c r="AA959" s="44">
        <f t="shared" si="178"/>
        <v>0</v>
      </c>
      <c r="AB959" s="44">
        <f t="shared" si="179"/>
        <v>0</v>
      </c>
      <c r="AC959" s="44">
        <f t="shared" si="180"/>
        <v>0</v>
      </c>
      <c r="AD959" s="44">
        <f t="shared" si="181"/>
        <v>0</v>
      </c>
      <c r="AE959" s="12">
        <f t="shared" si="182"/>
        <v>967.48571428571427</v>
      </c>
    </row>
    <row r="960" spans="1:31" ht="12.6" hidden="1" customHeight="1" x14ac:dyDescent="0.2">
      <c r="A960" s="26" t="s">
        <v>3901</v>
      </c>
      <c r="B960" s="19"/>
      <c r="C960" s="19"/>
      <c r="D960" s="20"/>
      <c r="E960" s="20">
        <v>46</v>
      </c>
      <c r="F960" s="20"/>
      <c r="G960" s="21"/>
      <c r="H960" s="22"/>
      <c r="I960" s="20">
        <v>450</v>
      </c>
      <c r="J960" s="20">
        <v>216</v>
      </c>
      <c r="K960" s="20"/>
      <c r="L960" s="20">
        <v>104</v>
      </c>
      <c r="M960" s="20"/>
      <c r="N960" s="20">
        <v>51</v>
      </c>
      <c r="O960" s="20">
        <v>867</v>
      </c>
      <c r="P960" s="23" t="str">
        <f>VLOOKUP(A960,'ИЗ ОСНОВЫ НОМЕНКЛАТУР'!D:E,2,0)</f>
        <v>Реставрационные материалы</v>
      </c>
      <c r="Q960" s="23" t="str">
        <f>VLOOKUP(A960,'ИЗ ОСНОВЫ НОМЕНКЛАТУР'!D:F,3,0)</f>
        <v>Воск мебельный</v>
      </c>
      <c r="R960" s="40">
        <f>VLOOKUP(A:A,'ИЗ ОСНОВЫ НОМЕНКЛАТУР'!D:G,4,0)</f>
        <v>196.21215584415583</v>
      </c>
      <c r="S960" s="12" t="str">
        <f>VLOOKUP(A:A,'ИЗ ОСНОВЫ НОМЕНКЛАТУР'!D:H,5,0)</f>
        <v>B</v>
      </c>
      <c r="T960" s="44">
        <f t="shared" si="171"/>
        <v>0</v>
      </c>
      <c r="U960" s="44">
        <f t="shared" si="172"/>
        <v>9025.7591688311677</v>
      </c>
      <c r="V960" s="44">
        <f t="shared" si="173"/>
        <v>0</v>
      </c>
      <c r="W960" s="44">
        <f t="shared" si="174"/>
        <v>0</v>
      </c>
      <c r="X960" s="44">
        <f t="shared" si="175"/>
        <v>0</v>
      </c>
      <c r="Y960" s="44">
        <f t="shared" si="176"/>
        <v>88295.470129870126</v>
      </c>
      <c r="Z960" s="44">
        <f t="shared" si="177"/>
        <v>42381.825662337658</v>
      </c>
      <c r="AA960" s="44">
        <f t="shared" si="178"/>
        <v>0</v>
      </c>
      <c r="AB960" s="44">
        <f t="shared" si="179"/>
        <v>20406.064207792206</v>
      </c>
      <c r="AC960" s="44">
        <f t="shared" si="180"/>
        <v>0</v>
      </c>
      <c r="AD960" s="44">
        <f t="shared" si="181"/>
        <v>10006.819948051947</v>
      </c>
      <c r="AE960" s="12">
        <f t="shared" si="182"/>
        <v>170115.93911688309</v>
      </c>
    </row>
    <row r="961" spans="1:31" ht="12.6" hidden="1" customHeight="1" x14ac:dyDescent="0.2">
      <c r="A961" s="26" t="s">
        <v>3944</v>
      </c>
      <c r="B961" s="19"/>
      <c r="C961" s="19"/>
      <c r="D961" s="20"/>
      <c r="E961" s="21"/>
      <c r="F961" s="22"/>
      <c r="G961" s="21"/>
      <c r="H961" s="22"/>
      <c r="I961" s="20"/>
      <c r="J961" s="20">
        <v>3</v>
      </c>
      <c r="K961" s="20"/>
      <c r="L961" s="20"/>
      <c r="M961" s="20"/>
      <c r="N961" s="20"/>
      <c r="O961" s="20">
        <v>3</v>
      </c>
      <c r="P961" s="23" t="str">
        <f>VLOOKUP(A961,'ИЗ ОСНОВЫ НОМЕНКЛАТУР'!D:E,2,0)</f>
        <v>Реставрационные материалы</v>
      </c>
      <c r="Q961" s="23" t="str">
        <f>VLOOKUP(A961,'ИЗ ОСНОВЫ НОМЕНКЛАТУР'!D:F,3,0)</f>
        <v>Воск мебельный</v>
      </c>
      <c r="R961" s="40">
        <f>VLOOKUP(A:A,'ИЗ ОСНОВЫ НОМЕНКЛАТУР'!D:G,4,0)</f>
        <v>230.68625</v>
      </c>
      <c r="S961" s="12" t="str">
        <f>VLOOKUP(A:A,'ИЗ ОСНОВЫ НОМЕНКЛАТУР'!D:H,5,0)</f>
        <v>C</v>
      </c>
      <c r="T961" s="44">
        <f t="shared" si="171"/>
        <v>0</v>
      </c>
      <c r="U961" s="44">
        <f t="shared" si="172"/>
        <v>0</v>
      </c>
      <c r="V961" s="44">
        <f t="shared" si="173"/>
        <v>0</v>
      </c>
      <c r="W961" s="44">
        <f t="shared" si="174"/>
        <v>0</v>
      </c>
      <c r="X961" s="44">
        <f t="shared" si="175"/>
        <v>0</v>
      </c>
      <c r="Y961" s="44">
        <f t="shared" si="176"/>
        <v>0</v>
      </c>
      <c r="Z961" s="44">
        <f t="shared" si="177"/>
        <v>692.05875000000003</v>
      </c>
      <c r="AA961" s="44">
        <f t="shared" si="178"/>
        <v>0</v>
      </c>
      <c r="AB961" s="44">
        <f t="shared" si="179"/>
        <v>0</v>
      </c>
      <c r="AC961" s="44">
        <f t="shared" si="180"/>
        <v>0</v>
      </c>
      <c r="AD961" s="44">
        <f t="shared" si="181"/>
        <v>0</v>
      </c>
      <c r="AE961" s="12">
        <f t="shared" si="182"/>
        <v>692.05875000000003</v>
      </c>
    </row>
    <row r="962" spans="1:31" ht="12.6" hidden="1" customHeight="1" x14ac:dyDescent="0.2">
      <c r="A962" s="26" t="s">
        <v>3952</v>
      </c>
      <c r="B962" s="19"/>
      <c r="C962" s="19"/>
      <c r="D962" s="20"/>
      <c r="E962" s="20">
        <v>5</v>
      </c>
      <c r="F962" s="20"/>
      <c r="G962" s="21"/>
      <c r="H962" s="22"/>
      <c r="I962" s="20"/>
      <c r="J962" s="20">
        <v>44</v>
      </c>
      <c r="K962" s="20"/>
      <c r="L962" s="20"/>
      <c r="M962" s="20"/>
      <c r="N962" s="20"/>
      <c r="O962" s="20">
        <v>49</v>
      </c>
      <c r="P962" s="23" t="str">
        <f>VLOOKUP(A962,'ИЗ ОСНОВЫ НОМЕНКЛАТУР'!D:E,2,0)</f>
        <v>Реставрационные материалы</v>
      </c>
      <c r="Q962" s="23" t="str">
        <f>VLOOKUP(A962,'ИЗ ОСНОВЫ НОМЕНКЛАТУР'!D:F,3,0)</f>
        <v>Воск мебельный</v>
      </c>
      <c r="R962" s="40">
        <f>VLOOKUP(A:A,'ИЗ ОСНОВЫ НОМЕНКЛАТУР'!D:G,4,0)</f>
        <v>252.09434782608696</v>
      </c>
      <c r="S962" s="12" t="str">
        <f>VLOOKUP(A:A,'ИЗ ОСНОВЫ НОМЕНКЛАТУР'!D:H,5,0)</f>
        <v>C</v>
      </c>
      <c r="T962" s="44">
        <f t="shared" si="171"/>
        <v>0</v>
      </c>
      <c r="U962" s="44">
        <f t="shared" si="172"/>
        <v>1260.4717391304348</v>
      </c>
      <c r="V962" s="44">
        <f t="shared" si="173"/>
        <v>0</v>
      </c>
      <c r="W962" s="44">
        <f t="shared" si="174"/>
        <v>0</v>
      </c>
      <c r="X962" s="44">
        <f t="shared" si="175"/>
        <v>0</v>
      </c>
      <c r="Y962" s="44">
        <f t="shared" si="176"/>
        <v>0</v>
      </c>
      <c r="Z962" s="44">
        <f t="shared" si="177"/>
        <v>11092.151304347826</v>
      </c>
      <c r="AA962" s="44">
        <f t="shared" si="178"/>
        <v>0</v>
      </c>
      <c r="AB962" s="44">
        <f t="shared" si="179"/>
        <v>0</v>
      </c>
      <c r="AC962" s="44">
        <f t="shared" si="180"/>
        <v>0</v>
      </c>
      <c r="AD962" s="44">
        <f t="shared" si="181"/>
        <v>0</v>
      </c>
      <c r="AE962" s="12">
        <f t="shared" si="182"/>
        <v>12352.623043478261</v>
      </c>
    </row>
    <row r="963" spans="1:31" ht="12.6" hidden="1" customHeight="1" x14ac:dyDescent="0.2">
      <c r="A963" s="26" t="s">
        <v>3912</v>
      </c>
      <c r="B963" s="19"/>
      <c r="C963" s="19"/>
      <c r="D963" s="20"/>
      <c r="E963" s="20">
        <v>15</v>
      </c>
      <c r="F963" s="20"/>
      <c r="G963" s="21"/>
      <c r="H963" s="22"/>
      <c r="I963" s="20">
        <v>100</v>
      </c>
      <c r="J963" s="20">
        <v>55</v>
      </c>
      <c r="K963" s="20"/>
      <c r="L963" s="20">
        <v>43</v>
      </c>
      <c r="M963" s="20"/>
      <c r="N963" s="20">
        <v>50</v>
      </c>
      <c r="O963" s="20">
        <v>263</v>
      </c>
      <c r="P963" s="23" t="str">
        <f>VLOOKUP(A963,'ИЗ ОСНОВЫ НОМЕНКЛАТУР'!D:E,2,0)</f>
        <v>Реставрационные материалы</v>
      </c>
      <c r="Q963" s="23" t="str">
        <f>VLOOKUP(A963,'ИЗ ОСНОВЫ НОМЕНКЛАТУР'!D:F,3,0)</f>
        <v>Воск мебельный</v>
      </c>
      <c r="R963" s="40">
        <f>VLOOKUP(A:A,'ИЗ ОСНОВЫ НОМЕНКЛАТУР'!D:G,4,0)</f>
        <v>197.88344086021505</v>
      </c>
      <c r="S963" s="12" t="str">
        <f>VLOOKUP(A:A,'ИЗ ОСНОВЫ НОМЕНКЛАТУР'!D:H,5,0)</f>
        <v>B</v>
      </c>
      <c r="T963" s="44">
        <f t="shared" si="171"/>
        <v>0</v>
      </c>
      <c r="U963" s="44">
        <f t="shared" si="172"/>
        <v>2968.2516129032256</v>
      </c>
      <c r="V963" s="44">
        <f t="shared" si="173"/>
        <v>0</v>
      </c>
      <c r="W963" s="44">
        <f t="shared" si="174"/>
        <v>0</v>
      </c>
      <c r="X963" s="44">
        <f t="shared" si="175"/>
        <v>0</v>
      </c>
      <c r="Y963" s="44">
        <f t="shared" si="176"/>
        <v>19788.344086021505</v>
      </c>
      <c r="Z963" s="44">
        <f t="shared" si="177"/>
        <v>10883.589247311827</v>
      </c>
      <c r="AA963" s="44">
        <f t="shared" si="178"/>
        <v>0</v>
      </c>
      <c r="AB963" s="44">
        <f t="shared" si="179"/>
        <v>8508.9879569892473</v>
      </c>
      <c r="AC963" s="44">
        <f t="shared" si="180"/>
        <v>0</v>
      </c>
      <c r="AD963" s="44">
        <f t="shared" si="181"/>
        <v>9894.1720430107525</v>
      </c>
      <c r="AE963" s="12">
        <f t="shared" si="182"/>
        <v>52043.344946236553</v>
      </c>
    </row>
    <row r="964" spans="1:31" ht="12.6" hidden="1" customHeight="1" x14ac:dyDescent="0.2">
      <c r="A964" s="26" t="s">
        <v>3909</v>
      </c>
      <c r="B964" s="19"/>
      <c r="C964" s="19"/>
      <c r="D964" s="20"/>
      <c r="E964" s="21"/>
      <c r="F964" s="22"/>
      <c r="G964" s="21"/>
      <c r="H964" s="22"/>
      <c r="I964" s="20">
        <v>250</v>
      </c>
      <c r="J964" s="20">
        <v>51</v>
      </c>
      <c r="K964" s="20"/>
      <c r="L964" s="20">
        <v>56</v>
      </c>
      <c r="M964" s="20"/>
      <c r="N964" s="20">
        <v>85</v>
      </c>
      <c r="O964" s="20">
        <v>442</v>
      </c>
      <c r="P964" s="23" t="str">
        <f>VLOOKUP(A964,'ИЗ ОСНОВЫ НОМЕНКЛАТУР'!D:E,2,0)</f>
        <v>Реставрационные материалы</v>
      </c>
      <c r="Q964" s="23" t="str">
        <f>VLOOKUP(A964,'ИЗ ОСНОВЫ НОМЕНКЛАТУР'!D:F,3,0)</f>
        <v>Воск мебельный</v>
      </c>
      <c r="R964" s="40">
        <f>VLOOKUP(A:A,'ИЗ ОСНОВЫ НОМЕНКЛАТУР'!D:G,4,0)</f>
        <v>201.59934579439252</v>
      </c>
      <c r="S964" s="12" t="str">
        <f>VLOOKUP(A:A,'ИЗ ОСНОВЫ НОМЕНКЛАТУР'!D:H,5,0)</f>
        <v>B</v>
      </c>
      <c r="T964" s="44">
        <f t="shared" si="171"/>
        <v>0</v>
      </c>
      <c r="U964" s="44">
        <f t="shared" si="172"/>
        <v>0</v>
      </c>
      <c r="V964" s="44">
        <f t="shared" si="173"/>
        <v>0</v>
      </c>
      <c r="W964" s="44">
        <f t="shared" si="174"/>
        <v>0</v>
      </c>
      <c r="X964" s="44">
        <f t="shared" si="175"/>
        <v>0</v>
      </c>
      <c r="Y964" s="44">
        <f t="shared" si="176"/>
        <v>50399.836448598129</v>
      </c>
      <c r="Z964" s="44">
        <f t="shared" si="177"/>
        <v>10281.566635514018</v>
      </c>
      <c r="AA964" s="44">
        <f t="shared" si="178"/>
        <v>0</v>
      </c>
      <c r="AB964" s="44">
        <f t="shared" si="179"/>
        <v>11289.563364485981</v>
      </c>
      <c r="AC964" s="44">
        <f t="shared" si="180"/>
        <v>0</v>
      </c>
      <c r="AD964" s="44">
        <f t="shared" si="181"/>
        <v>17135.944392523365</v>
      </c>
      <c r="AE964" s="12">
        <f t="shared" si="182"/>
        <v>89106.910841121498</v>
      </c>
    </row>
    <row r="965" spans="1:31" ht="12.6" hidden="1" customHeight="1" x14ac:dyDescent="0.2">
      <c r="A965" s="26" t="s">
        <v>3955</v>
      </c>
      <c r="B965" s="19"/>
      <c r="C965" s="19"/>
      <c r="D965" s="20"/>
      <c r="E965" s="20">
        <v>10</v>
      </c>
      <c r="F965" s="20"/>
      <c r="G965" s="21"/>
      <c r="H965" s="22"/>
      <c r="I965" s="20"/>
      <c r="J965" s="20"/>
      <c r="K965" s="20"/>
      <c r="L965" s="20"/>
      <c r="M965" s="20"/>
      <c r="N965" s="20"/>
      <c r="O965" s="20">
        <v>10</v>
      </c>
      <c r="P965" s="23" t="str">
        <f>VLOOKUP(A965,'ИЗ ОСНОВЫ НОМЕНКЛАТУР'!D:E,2,0)</f>
        <v>Реставрационные материалы</v>
      </c>
      <c r="Q965" s="23" t="str">
        <f>VLOOKUP(A965,'ИЗ ОСНОВЫ НОМЕНКЛАТУР'!D:F,3,0)</f>
        <v>Воск мебельный</v>
      </c>
      <c r="R965" s="40">
        <f>VLOOKUP(A:A,'ИЗ ОСНОВЫ НОМЕНКЛАТУР'!D:G,4,0)</f>
        <v>2614.7424999999998</v>
      </c>
      <c r="S965" s="12" t="str">
        <f>VLOOKUP(A:A,'ИЗ ОСНОВЫ НОМЕНКЛАТУР'!D:H,5,0)</f>
        <v>C</v>
      </c>
      <c r="T965" s="44">
        <f t="shared" si="171"/>
        <v>0</v>
      </c>
      <c r="U965" s="44">
        <f t="shared" si="172"/>
        <v>26147.424999999999</v>
      </c>
      <c r="V965" s="44">
        <f t="shared" si="173"/>
        <v>0</v>
      </c>
      <c r="W965" s="44">
        <f t="shared" si="174"/>
        <v>0</v>
      </c>
      <c r="X965" s="44">
        <f t="shared" si="175"/>
        <v>0</v>
      </c>
      <c r="Y965" s="44">
        <f t="shared" si="176"/>
        <v>0</v>
      </c>
      <c r="Z965" s="44">
        <f t="shared" si="177"/>
        <v>0</v>
      </c>
      <c r="AA965" s="44">
        <f t="shared" si="178"/>
        <v>0</v>
      </c>
      <c r="AB965" s="44">
        <f t="shared" si="179"/>
        <v>0</v>
      </c>
      <c r="AC965" s="44">
        <f t="shared" si="180"/>
        <v>0</v>
      </c>
      <c r="AD965" s="44">
        <f t="shared" si="181"/>
        <v>0</v>
      </c>
      <c r="AE965" s="12">
        <f t="shared" si="182"/>
        <v>26147.424999999999</v>
      </c>
    </row>
    <row r="966" spans="1:31" ht="12.6" hidden="1" customHeight="1" x14ac:dyDescent="0.2">
      <c r="A966" s="26" t="s">
        <v>4164</v>
      </c>
      <c r="B966" s="19"/>
      <c r="C966" s="19"/>
      <c r="D966" s="20"/>
      <c r="E966" s="21"/>
      <c r="F966" s="22"/>
      <c r="G966" s="21"/>
      <c r="H966" s="22"/>
      <c r="I966" s="20"/>
      <c r="J966" s="20">
        <v>4</v>
      </c>
      <c r="K966" s="20"/>
      <c r="L966" s="20"/>
      <c r="M966" s="20"/>
      <c r="N966" s="20"/>
      <c r="O966" s="20">
        <v>4</v>
      </c>
      <c r="P966" s="23" t="str">
        <f>VLOOKUP(A966,'ИЗ ОСНОВЫ НОМЕНКЛАТУР'!D:E,2,0)</f>
        <v>Освещение</v>
      </c>
      <c r="Q966" s="23" t="str">
        <f>VLOOKUP(A966,'ИЗ ОСНОВЫ НОМЕНКЛАТУР'!D:F,3,0)</f>
        <v>Лампы, фонарики, лед ленты</v>
      </c>
      <c r="R966" s="40">
        <f>VLOOKUP(A:A,'ИЗ ОСНОВЫ НОМЕНКЛАТУР'!D:G,4,0)</f>
        <v>377.92</v>
      </c>
      <c r="S966" s="12" t="str">
        <f>VLOOKUP(A:A,'ИЗ ОСНОВЫ НОМЕНКЛАТУР'!D:H,5,0)</f>
        <v>C</v>
      </c>
      <c r="T966" s="44">
        <f t="shared" si="171"/>
        <v>0</v>
      </c>
      <c r="U966" s="44">
        <f t="shared" si="172"/>
        <v>0</v>
      </c>
      <c r="V966" s="44">
        <f t="shared" si="173"/>
        <v>0</v>
      </c>
      <c r="W966" s="44">
        <f t="shared" si="174"/>
        <v>0</v>
      </c>
      <c r="X966" s="44">
        <f t="shared" si="175"/>
        <v>0</v>
      </c>
      <c r="Y966" s="44">
        <f t="shared" si="176"/>
        <v>0</v>
      </c>
      <c r="Z966" s="44">
        <f t="shared" si="177"/>
        <v>1511.68</v>
      </c>
      <c r="AA966" s="44">
        <f t="shared" si="178"/>
        <v>0</v>
      </c>
      <c r="AB966" s="44">
        <f t="shared" si="179"/>
        <v>0</v>
      </c>
      <c r="AC966" s="44">
        <f t="shared" si="180"/>
        <v>0</v>
      </c>
      <c r="AD966" s="44">
        <f t="shared" si="181"/>
        <v>0</v>
      </c>
      <c r="AE966" s="12">
        <f t="shared" si="182"/>
        <v>1511.68</v>
      </c>
    </row>
    <row r="967" spans="1:31" ht="12.6" hidden="1" customHeight="1" x14ac:dyDescent="0.2">
      <c r="A967" s="26" t="s">
        <v>3805</v>
      </c>
      <c r="B967" s="19"/>
      <c r="C967" s="19"/>
      <c r="D967" s="20"/>
      <c r="E967" s="21"/>
      <c r="F967" s="22"/>
      <c r="G967" s="21"/>
      <c r="H967" s="22"/>
      <c r="I967" s="20"/>
      <c r="J967" s="20"/>
      <c r="K967" s="20">
        <v>53</v>
      </c>
      <c r="L967" s="20"/>
      <c r="M967" s="20"/>
      <c r="N967" s="20"/>
      <c r="O967" s="20">
        <v>53</v>
      </c>
      <c r="P967" s="23" t="str">
        <f>VLOOKUP(A967,'ИЗ ОСНОВЫ НОМЕНКЛАТУР'!D:E,2,0)</f>
        <v>Аксессуары для шкафов</v>
      </c>
      <c r="Q967" s="23" t="str">
        <f>VLOOKUP(A967,'ИЗ ОСНОВЫ НОМЕНКЛАТУР'!D:F,3,0)</f>
        <v>Шкаф/шкаф-купе наполнение (бренд Aristo)</v>
      </c>
      <c r="R967" s="40">
        <f>VLOOKUP(A:A,'ИЗ ОСНОВЫ НОМЕНКЛАТУР'!D:G,4,0)</f>
        <v>5049.7250000000004</v>
      </c>
      <c r="S967" s="12" t="str">
        <f>VLOOKUP(A:A,'ИЗ ОСНОВЫ НОМЕНКЛАТУР'!D:H,5,0)</f>
        <v>C</v>
      </c>
      <c r="T967" s="44">
        <f t="shared" si="171"/>
        <v>0</v>
      </c>
      <c r="U967" s="44">
        <f t="shared" si="172"/>
        <v>0</v>
      </c>
      <c r="V967" s="44">
        <f t="shared" si="173"/>
        <v>0</v>
      </c>
      <c r="W967" s="44">
        <f t="shared" si="174"/>
        <v>0</v>
      </c>
      <c r="X967" s="44">
        <f t="shared" si="175"/>
        <v>0</v>
      </c>
      <c r="Y967" s="44">
        <f t="shared" si="176"/>
        <v>0</v>
      </c>
      <c r="Z967" s="44">
        <f t="shared" si="177"/>
        <v>0</v>
      </c>
      <c r="AA967" s="44">
        <f t="shared" si="178"/>
        <v>267635.42500000005</v>
      </c>
      <c r="AB967" s="44">
        <f t="shared" si="179"/>
        <v>0</v>
      </c>
      <c r="AC967" s="44">
        <f t="shared" si="180"/>
        <v>0</v>
      </c>
      <c r="AD967" s="44">
        <f t="shared" si="181"/>
        <v>0</v>
      </c>
      <c r="AE967" s="12">
        <f t="shared" si="182"/>
        <v>267635.42500000005</v>
      </c>
    </row>
    <row r="968" spans="1:31" ht="12.6" hidden="1" customHeight="1" x14ac:dyDescent="0.2">
      <c r="A968" s="26" t="s">
        <v>3117</v>
      </c>
      <c r="B968" s="19"/>
      <c r="C968" s="19"/>
      <c r="D968" s="20"/>
      <c r="E968" s="21"/>
      <c r="F968" s="22"/>
      <c r="G968" s="21"/>
      <c r="H968" s="22"/>
      <c r="I968" s="20"/>
      <c r="J968" s="20"/>
      <c r="K968" s="20"/>
      <c r="L968" s="20"/>
      <c r="M968" s="20"/>
      <c r="N968" s="20">
        <v>4</v>
      </c>
      <c r="O968" s="20">
        <v>4</v>
      </c>
      <c r="P968" s="23" t="str">
        <f>VLOOKUP(A968,'ИЗ ОСНОВЫ НОМЕНКЛАТУР'!D:E,2,0)</f>
        <v>Механизмы</v>
      </c>
      <c r="Q968" s="23" t="str">
        <f>VLOOKUP(A968,'ИЗ ОСНОВЫ НОМЕНКЛАТУР'!D:F,3,0)</f>
        <v>Подъемные механизмы</v>
      </c>
      <c r="R968" s="40">
        <f>VLOOKUP(A:A,'ИЗ ОСНОВЫ НОМЕНКЛАТУР'!D:G,4,0)</f>
        <v>1048.895882352941</v>
      </c>
      <c r="S968" s="12" t="str">
        <f>VLOOKUP(A:A,'ИЗ ОСНОВЫ НОМЕНКЛАТУР'!D:H,5,0)</f>
        <v>C</v>
      </c>
      <c r="T968" s="44">
        <f t="shared" si="171"/>
        <v>0</v>
      </c>
      <c r="U968" s="44">
        <f t="shared" si="172"/>
        <v>0</v>
      </c>
      <c r="V968" s="44">
        <f t="shared" si="173"/>
        <v>0</v>
      </c>
      <c r="W968" s="44">
        <f t="shared" si="174"/>
        <v>0</v>
      </c>
      <c r="X968" s="44">
        <f t="shared" si="175"/>
        <v>0</v>
      </c>
      <c r="Y968" s="44">
        <f t="shared" si="176"/>
        <v>0</v>
      </c>
      <c r="Z968" s="44">
        <f t="shared" si="177"/>
        <v>0</v>
      </c>
      <c r="AA968" s="44">
        <f t="shared" si="178"/>
        <v>0</v>
      </c>
      <c r="AB968" s="44">
        <f t="shared" si="179"/>
        <v>0</v>
      </c>
      <c r="AC968" s="44">
        <f t="shared" si="180"/>
        <v>0</v>
      </c>
      <c r="AD968" s="44">
        <f t="shared" si="181"/>
        <v>4195.5835294117642</v>
      </c>
      <c r="AE968" s="12">
        <f t="shared" si="182"/>
        <v>4195.5835294117642</v>
      </c>
    </row>
    <row r="969" spans="1:31" ht="12.6" hidden="1" customHeight="1" x14ac:dyDescent="0.2">
      <c r="A969" s="26" t="s">
        <v>3146</v>
      </c>
      <c r="B969" s="19"/>
      <c r="C969" s="19"/>
      <c r="D969" s="20"/>
      <c r="E969" s="21"/>
      <c r="F969" s="22"/>
      <c r="G969" s="21"/>
      <c r="H969" s="22"/>
      <c r="I969" s="20"/>
      <c r="J969" s="20"/>
      <c r="K969" s="20"/>
      <c r="L969" s="20"/>
      <c r="M969" s="20"/>
      <c r="N969" s="20">
        <v>5</v>
      </c>
      <c r="O969" s="20">
        <v>5</v>
      </c>
      <c r="P969" s="23" t="str">
        <f>VLOOKUP(A969,'ИЗ ОСНОВЫ НОМЕНКЛАТУР'!D:E,2,0)</f>
        <v>Механизмы</v>
      </c>
      <c r="Q969" s="23" t="str">
        <f>VLOOKUP(A969,'ИЗ ОСНОВЫ НОМЕНКЛАТУР'!D:F,3,0)</f>
        <v>Подъемные механизмы</v>
      </c>
      <c r="R969" s="40">
        <f>VLOOKUP(A:A,'ИЗ ОСНОВЫ НОМЕНКЛАТУР'!D:G,4,0)</f>
        <v>996</v>
      </c>
      <c r="S969" s="12" t="str">
        <f>VLOOKUP(A:A,'ИЗ ОСНОВЫ НОМЕНКЛАТУР'!D:H,5,0)</f>
        <v>C</v>
      </c>
      <c r="T969" s="44">
        <f t="shared" ref="T969:T1032" si="183">$R969*D969</f>
        <v>0</v>
      </c>
      <c r="U969" s="44">
        <f t="shared" ref="U969:U1032" si="184">$R969*E969</f>
        <v>0</v>
      </c>
      <c r="V969" s="44">
        <f t="shared" ref="V969:V1032" si="185">$R969*F969</f>
        <v>0</v>
      </c>
      <c r="W969" s="44">
        <f t="shared" ref="W969:W1032" si="186">$R969*G969</f>
        <v>0</v>
      </c>
      <c r="X969" s="44">
        <f t="shared" ref="X969:X1032" si="187">$R969*H969</f>
        <v>0</v>
      </c>
      <c r="Y969" s="44">
        <f t="shared" ref="Y969:Y1032" si="188">$R969*I969</f>
        <v>0</v>
      </c>
      <c r="Z969" s="44">
        <f t="shared" ref="Z969:Z1032" si="189">$R969*J969</f>
        <v>0</v>
      </c>
      <c r="AA969" s="44">
        <f t="shared" ref="AA969:AA1032" si="190">$R969*K969</f>
        <v>0</v>
      </c>
      <c r="AB969" s="44">
        <f t="shared" ref="AB969:AB1032" si="191">$R969*L969</f>
        <v>0</v>
      </c>
      <c r="AC969" s="44">
        <f t="shared" ref="AC969:AC1032" si="192">$R969*M969</f>
        <v>0</v>
      </c>
      <c r="AD969" s="44">
        <f t="shared" ref="AD969:AD1032" si="193">$R969*N969</f>
        <v>4980</v>
      </c>
      <c r="AE969" s="12">
        <f t="shared" ref="AE969:AE1032" si="194">SUM(T969:AD969)</f>
        <v>4980</v>
      </c>
    </row>
    <row r="970" spans="1:31" ht="12.6" hidden="1" customHeight="1" x14ac:dyDescent="0.2">
      <c r="A970" s="26" t="s">
        <v>3133</v>
      </c>
      <c r="B970" s="19"/>
      <c r="C970" s="19"/>
      <c r="D970" s="20"/>
      <c r="E970" s="21"/>
      <c r="F970" s="22"/>
      <c r="G970" s="21"/>
      <c r="H970" s="22"/>
      <c r="I970" s="20"/>
      <c r="J970" s="20"/>
      <c r="K970" s="20"/>
      <c r="L970" s="20"/>
      <c r="M970" s="20"/>
      <c r="N970" s="20">
        <v>2</v>
      </c>
      <c r="O970" s="20">
        <v>2</v>
      </c>
      <c r="P970" s="23" t="str">
        <f>VLOOKUP(A970,'ИЗ ОСНОВЫ НОМЕНКЛАТУР'!D:E,2,0)</f>
        <v>Механизмы</v>
      </c>
      <c r="Q970" s="23" t="str">
        <f>VLOOKUP(A970,'ИЗ ОСНОВЫ НОМЕНКЛАТУР'!D:F,3,0)</f>
        <v>Подъемные механизмы</v>
      </c>
      <c r="R970" s="40">
        <f>VLOOKUP(A:A,'ИЗ ОСНОВЫ НОМЕНКЛАТУР'!D:G,4,0)</f>
        <v>1000</v>
      </c>
      <c r="S970" s="12" t="str">
        <f>VLOOKUP(A:A,'ИЗ ОСНОВЫ НОМЕНКЛАТУР'!D:H,5,0)</f>
        <v>C</v>
      </c>
      <c r="T970" s="44">
        <f t="shared" si="183"/>
        <v>0</v>
      </c>
      <c r="U970" s="44">
        <f t="shared" si="184"/>
        <v>0</v>
      </c>
      <c r="V970" s="44">
        <f t="shared" si="185"/>
        <v>0</v>
      </c>
      <c r="W970" s="44">
        <f t="shared" si="186"/>
        <v>0</v>
      </c>
      <c r="X970" s="44">
        <f t="shared" si="187"/>
        <v>0</v>
      </c>
      <c r="Y970" s="44">
        <f t="shared" si="188"/>
        <v>0</v>
      </c>
      <c r="Z970" s="44">
        <f t="shared" si="189"/>
        <v>0</v>
      </c>
      <c r="AA970" s="44">
        <f t="shared" si="190"/>
        <v>0</v>
      </c>
      <c r="AB970" s="44">
        <f t="shared" si="191"/>
        <v>0</v>
      </c>
      <c r="AC970" s="44">
        <f t="shared" si="192"/>
        <v>0</v>
      </c>
      <c r="AD970" s="44">
        <f t="shared" si="193"/>
        <v>2000</v>
      </c>
      <c r="AE970" s="12">
        <f t="shared" si="194"/>
        <v>2000</v>
      </c>
    </row>
    <row r="971" spans="1:31" ht="12.6" hidden="1" customHeight="1" x14ac:dyDescent="0.2">
      <c r="A971" s="26" t="s">
        <v>3129</v>
      </c>
      <c r="B971" s="19"/>
      <c r="C971" s="19"/>
      <c r="D971" s="20"/>
      <c r="E971" s="21"/>
      <c r="F971" s="22"/>
      <c r="G971" s="21"/>
      <c r="H971" s="22"/>
      <c r="I971" s="20"/>
      <c r="J971" s="20"/>
      <c r="K971" s="20"/>
      <c r="L971" s="20"/>
      <c r="M971" s="20"/>
      <c r="N971" s="20">
        <v>7</v>
      </c>
      <c r="O971" s="20">
        <v>7</v>
      </c>
      <c r="P971" s="23" t="str">
        <f>VLOOKUP(A971,'ИЗ ОСНОВЫ НОМЕНКЛАТУР'!D:E,2,0)</f>
        <v>Механизмы</v>
      </c>
      <c r="Q971" s="23" t="str">
        <f>VLOOKUP(A971,'ИЗ ОСНОВЫ НОМЕНКЛАТУР'!D:F,3,0)</f>
        <v>Подъемные механизмы</v>
      </c>
      <c r="R971" s="40">
        <f>VLOOKUP(A:A,'ИЗ ОСНОВЫ НОМЕНКЛАТУР'!D:G,4,0)</f>
        <v>1000</v>
      </c>
      <c r="S971" s="12" t="str">
        <f>VLOOKUP(A:A,'ИЗ ОСНОВЫ НОМЕНКЛАТУР'!D:H,5,0)</f>
        <v>C</v>
      </c>
      <c r="T971" s="44">
        <f t="shared" si="183"/>
        <v>0</v>
      </c>
      <c r="U971" s="44">
        <f t="shared" si="184"/>
        <v>0</v>
      </c>
      <c r="V971" s="44">
        <f t="shared" si="185"/>
        <v>0</v>
      </c>
      <c r="W971" s="44">
        <f t="shared" si="186"/>
        <v>0</v>
      </c>
      <c r="X971" s="44">
        <f t="shared" si="187"/>
        <v>0</v>
      </c>
      <c r="Y971" s="44">
        <f t="shared" si="188"/>
        <v>0</v>
      </c>
      <c r="Z971" s="44">
        <f t="shared" si="189"/>
        <v>0</v>
      </c>
      <c r="AA971" s="44">
        <f t="shared" si="190"/>
        <v>0</v>
      </c>
      <c r="AB971" s="44">
        <f t="shared" si="191"/>
        <v>0</v>
      </c>
      <c r="AC971" s="44">
        <f t="shared" si="192"/>
        <v>0</v>
      </c>
      <c r="AD971" s="44">
        <f t="shared" si="193"/>
        <v>7000</v>
      </c>
      <c r="AE971" s="12">
        <f t="shared" si="194"/>
        <v>7000</v>
      </c>
    </row>
    <row r="972" spans="1:31" ht="12.6" hidden="1" customHeight="1" x14ac:dyDescent="0.2">
      <c r="A972" s="26" t="s">
        <v>3135</v>
      </c>
      <c r="B972" s="19"/>
      <c r="C972" s="19"/>
      <c r="D972" s="20"/>
      <c r="E972" s="21"/>
      <c r="F972" s="22"/>
      <c r="G972" s="21"/>
      <c r="H972" s="22"/>
      <c r="I972" s="20"/>
      <c r="J972" s="20"/>
      <c r="K972" s="20"/>
      <c r="L972" s="20"/>
      <c r="M972" s="20"/>
      <c r="N972" s="20">
        <v>4</v>
      </c>
      <c r="O972" s="20">
        <v>4</v>
      </c>
      <c r="P972" s="23" t="str">
        <f>VLOOKUP(A972,'ИЗ ОСНОВЫ НОМЕНКЛАТУР'!D:E,2,0)</f>
        <v>Механизмы</v>
      </c>
      <c r="Q972" s="23" t="str">
        <f>VLOOKUP(A972,'ИЗ ОСНОВЫ НОМЕНКЛАТУР'!D:F,3,0)</f>
        <v>Подъемные механизмы</v>
      </c>
      <c r="R972" s="40">
        <f>VLOOKUP(A:A,'ИЗ ОСНОВЫ НОМЕНКЛАТУР'!D:G,4,0)</f>
        <v>1000</v>
      </c>
      <c r="S972" s="12" t="str">
        <f>VLOOKUP(A:A,'ИЗ ОСНОВЫ НОМЕНКЛАТУР'!D:H,5,0)</f>
        <v>C</v>
      </c>
      <c r="T972" s="44">
        <f t="shared" si="183"/>
        <v>0</v>
      </c>
      <c r="U972" s="44">
        <f t="shared" si="184"/>
        <v>0</v>
      </c>
      <c r="V972" s="44">
        <f t="shared" si="185"/>
        <v>0</v>
      </c>
      <c r="W972" s="44">
        <f t="shared" si="186"/>
        <v>0</v>
      </c>
      <c r="X972" s="44">
        <f t="shared" si="187"/>
        <v>0</v>
      </c>
      <c r="Y972" s="44">
        <f t="shared" si="188"/>
        <v>0</v>
      </c>
      <c r="Z972" s="44">
        <f t="shared" si="189"/>
        <v>0</v>
      </c>
      <c r="AA972" s="44">
        <f t="shared" si="190"/>
        <v>0</v>
      </c>
      <c r="AB972" s="44">
        <f t="shared" si="191"/>
        <v>0</v>
      </c>
      <c r="AC972" s="44">
        <f t="shared" si="192"/>
        <v>0</v>
      </c>
      <c r="AD972" s="44">
        <f t="shared" si="193"/>
        <v>4000</v>
      </c>
      <c r="AE972" s="12">
        <f t="shared" si="194"/>
        <v>4000</v>
      </c>
    </row>
    <row r="973" spans="1:31" ht="12.6" hidden="1" customHeight="1" x14ac:dyDescent="0.2">
      <c r="A973" s="26" t="s">
        <v>3116</v>
      </c>
      <c r="B973" s="19"/>
      <c r="C973" s="19"/>
      <c r="D973" s="20"/>
      <c r="E973" s="21"/>
      <c r="F973" s="22"/>
      <c r="G973" s="21"/>
      <c r="H973" s="22"/>
      <c r="I973" s="20"/>
      <c r="J973" s="20"/>
      <c r="K973" s="20"/>
      <c r="L973" s="20"/>
      <c r="M973" s="20"/>
      <c r="N973" s="20">
        <v>7</v>
      </c>
      <c r="O973" s="20">
        <v>7</v>
      </c>
      <c r="P973" s="23" t="str">
        <f>VLOOKUP(A973,'ИЗ ОСНОВЫ НОМЕНКЛАТУР'!D:E,2,0)</f>
        <v>Механизмы</v>
      </c>
      <c r="Q973" s="23" t="str">
        <f>VLOOKUP(A973,'ИЗ ОСНОВЫ НОМЕНКЛАТУР'!D:F,3,0)</f>
        <v>Подъемные механизмы</v>
      </c>
      <c r="R973" s="40">
        <f>VLOOKUP(A:A,'ИЗ ОСНОВЫ НОМЕНКЛАТУР'!D:G,4,0)</f>
        <v>2233.9607142857144</v>
      </c>
      <c r="S973" s="12" t="str">
        <f>VLOOKUP(A:A,'ИЗ ОСНОВЫ НОМЕНКЛАТУР'!D:H,5,0)</f>
        <v>C</v>
      </c>
      <c r="T973" s="44">
        <f t="shared" si="183"/>
        <v>0</v>
      </c>
      <c r="U973" s="44">
        <f t="shared" si="184"/>
        <v>0</v>
      </c>
      <c r="V973" s="44">
        <f t="shared" si="185"/>
        <v>0</v>
      </c>
      <c r="W973" s="44">
        <f t="shared" si="186"/>
        <v>0</v>
      </c>
      <c r="X973" s="44">
        <f t="shared" si="187"/>
        <v>0</v>
      </c>
      <c r="Y973" s="44">
        <f t="shared" si="188"/>
        <v>0</v>
      </c>
      <c r="Z973" s="44">
        <f t="shared" si="189"/>
        <v>0</v>
      </c>
      <c r="AA973" s="44">
        <f t="shared" si="190"/>
        <v>0</v>
      </c>
      <c r="AB973" s="44">
        <f t="shared" si="191"/>
        <v>0</v>
      </c>
      <c r="AC973" s="44">
        <f t="shared" si="192"/>
        <v>0</v>
      </c>
      <c r="AD973" s="44">
        <f t="shared" si="193"/>
        <v>15637.725</v>
      </c>
      <c r="AE973" s="12">
        <f t="shared" si="194"/>
        <v>15637.725</v>
      </c>
    </row>
    <row r="974" spans="1:31" ht="12.6" hidden="1" customHeight="1" x14ac:dyDescent="0.2">
      <c r="A974" s="26" t="s">
        <v>3122</v>
      </c>
      <c r="B974" s="19"/>
      <c r="C974" s="19"/>
      <c r="D974" s="20"/>
      <c r="E974" s="21"/>
      <c r="F974" s="22"/>
      <c r="G974" s="21"/>
      <c r="H974" s="22"/>
      <c r="I974" s="20"/>
      <c r="J974" s="20"/>
      <c r="K974" s="20"/>
      <c r="L974" s="20"/>
      <c r="M974" s="20"/>
      <c r="N974" s="20">
        <v>7</v>
      </c>
      <c r="O974" s="20">
        <v>7</v>
      </c>
      <c r="P974" s="23" t="str">
        <f>VLOOKUP(A974,'ИЗ ОСНОВЫ НОМЕНКЛАТУР'!D:E,2,0)</f>
        <v>Механизмы</v>
      </c>
      <c r="Q974" s="23" t="str">
        <f>VLOOKUP(A974,'ИЗ ОСНОВЫ НОМЕНКЛАТУР'!D:F,3,0)</f>
        <v>Подъемные механизмы</v>
      </c>
      <c r="R974" s="40">
        <f>VLOOKUP(A:A,'ИЗ ОСНОВЫ НОМЕНКЛАТУР'!D:G,4,0)</f>
        <v>2214</v>
      </c>
      <c r="S974" s="12" t="str">
        <f>VLOOKUP(A:A,'ИЗ ОСНОВЫ НОМЕНКЛАТУР'!D:H,5,0)</f>
        <v>C</v>
      </c>
      <c r="T974" s="44">
        <f t="shared" si="183"/>
        <v>0</v>
      </c>
      <c r="U974" s="44">
        <f t="shared" si="184"/>
        <v>0</v>
      </c>
      <c r="V974" s="44">
        <f t="shared" si="185"/>
        <v>0</v>
      </c>
      <c r="W974" s="44">
        <f t="shared" si="186"/>
        <v>0</v>
      </c>
      <c r="X974" s="44">
        <f t="shared" si="187"/>
        <v>0</v>
      </c>
      <c r="Y974" s="44">
        <f t="shared" si="188"/>
        <v>0</v>
      </c>
      <c r="Z974" s="44">
        <f t="shared" si="189"/>
        <v>0</v>
      </c>
      <c r="AA974" s="44">
        <f t="shared" si="190"/>
        <v>0</v>
      </c>
      <c r="AB974" s="44">
        <f t="shared" si="191"/>
        <v>0</v>
      </c>
      <c r="AC974" s="44">
        <f t="shared" si="192"/>
        <v>0</v>
      </c>
      <c r="AD974" s="44">
        <f t="shared" si="193"/>
        <v>15498</v>
      </c>
      <c r="AE974" s="12">
        <f t="shared" si="194"/>
        <v>15498</v>
      </c>
    </row>
    <row r="975" spans="1:31" ht="12.6" hidden="1" customHeight="1" x14ac:dyDescent="0.2">
      <c r="A975" s="26" t="s">
        <v>3125</v>
      </c>
      <c r="B975" s="19"/>
      <c r="C975" s="19"/>
      <c r="D975" s="20"/>
      <c r="E975" s="21"/>
      <c r="F975" s="22"/>
      <c r="G975" s="21"/>
      <c r="H975" s="22"/>
      <c r="I975" s="20"/>
      <c r="J975" s="20"/>
      <c r="K975" s="20"/>
      <c r="L975" s="20"/>
      <c r="M975" s="20"/>
      <c r="N975" s="20">
        <v>9</v>
      </c>
      <c r="O975" s="20">
        <v>9</v>
      </c>
      <c r="P975" s="23" t="str">
        <f>VLOOKUP(A975,'ИЗ ОСНОВЫ НОМЕНКЛАТУР'!D:E,2,0)</f>
        <v>Механизмы</v>
      </c>
      <c r="Q975" s="23" t="str">
        <f>VLOOKUP(A975,'ИЗ ОСНОВЫ НОМЕНКЛАТУР'!D:F,3,0)</f>
        <v>Подъемные механизмы</v>
      </c>
      <c r="R975" s="40">
        <f>VLOOKUP(A:A,'ИЗ ОСНОВЫ НОМЕНКЛАТУР'!D:G,4,0)</f>
        <v>2180.2727272727275</v>
      </c>
      <c r="S975" s="12" t="str">
        <f>VLOOKUP(A:A,'ИЗ ОСНОВЫ НОМЕНКЛАТУР'!D:H,5,0)</f>
        <v>C</v>
      </c>
      <c r="T975" s="44">
        <f t="shared" si="183"/>
        <v>0</v>
      </c>
      <c r="U975" s="44">
        <f t="shared" si="184"/>
        <v>0</v>
      </c>
      <c r="V975" s="44">
        <f t="shared" si="185"/>
        <v>0</v>
      </c>
      <c r="W975" s="44">
        <f t="shared" si="186"/>
        <v>0</v>
      </c>
      <c r="X975" s="44">
        <f t="shared" si="187"/>
        <v>0</v>
      </c>
      <c r="Y975" s="44">
        <f t="shared" si="188"/>
        <v>0</v>
      </c>
      <c r="Z975" s="44">
        <f t="shared" si="189"/>
        <v>0</v>
      </c>
      <c r="AA975" s="44">
        <f t="shared" si="190"/>
        <v>0</v>
      </c>
      <c r="AB975" s="44">
        <f t="shared" si="191"/>
        <v>0</v>
      </c>
      <c r="AC975" s="44">
        <f t="shared" si="192"/>
        <v>0</v>
      </c>
      <c r="AD975" s="44">
        <f t="shared" si="193"/>
        <v>19622.454545454548</v>
      </c>
      <c r="AE975" s="12">
        <f t="shared" si="194"/>
        <v>19622.454545454548</v>
      </c>
    </row>
    <row r="976" spans="1:31" ht="12.6" hidden="1" customHeight="1" x14ac:dyDescent="0.2">
      <c r="A976" s="26" t="s">
        <v>3144</v>
      </c>
      <c r="B976" s="19"/>
      <c r="C976" s="19"/>
      <c r="D976" s="20"/>
      <c r="E976" s="21"/>
      <c r="F976" s="22"/>
      <c r="G976" s="21"/>
      <c r="H976" s="22"/>
      <c r="I976" s="20"/>
      <c r="J976" s="20"/>
      <c r="K976" s="20"/>
      <c r="L976" s="20"/>
      <c r="M976" s="20"/>
      <c r="N976" s="20">
        <v>10</v>
      </c>
      <c r="O976" s="20">
        <v>10</v>
      </c>
      <c r="P976" s="23" t="str">
        <f>VLOOKUP(A976,'ИЗ ОСНОВЫ НОМЕНКЛАТУР'!D:E,2,0)</f>
        <v>Механизмы</v>
      </c>
      <c r="Q976" s="23" t="str">
        <f>VLOOKUP(A976,'ИЗ ОСНОВЫ НОМЕНКЛАТУР'!D:F,3,0)</f>
        <v>Подъемные механизмы</v>
      </c>
      <c r="R976" s="40">
        <f>VLOOKUP(A:A,'ИЗ ОСНОВЫ НОМЕНКЛАТУР'!D:G,4,0)</f>
        <v>2055</v>
      </c>
      <c r="S976" s="12" t="str">
        <f>VLOOKUP(A:A,'ИЗ ОСНОВЫ НОМЕНКЛАТУР'!D:H,5,0)</f>
        <v>C</v>
      </c>
      <c r="T976" s="44">
        <f t="shared" si="183"/>
        <v>0</v>
      </c>
      <c r="U976" s="44">
        <f t="shared" si="184"/>
        <v>0</v>
      </c>
      <c r="V976" s="44">
        <f t="shared" si="185"/>
        <v>0</v>
      </c>
      <c r="W976" s="44">
        <f t="shared" si="186"/>
        <v>0</v>
      </c>
      <c r="X976" s="44">
        <f t="shared" si="187"/>
        <v>0</v>
      </c>
      <c r="Y976" s="44">
        <f t="shared" si="188"/>
        <v>0</v>
      </c>
      <c r="Z976" s="44">
        <f t="shared" si="189"/>
        <v>0</v>
      </c>
      <c r="AA976" s="44">
        <f t="shared" si="190"/>
        <v>0</v>
      </c>
      <c r="AB976" s="44">
        <f t="shared" si="191"/>
        <v>0</v>
      </c>
      <c r="AC976" s="44">
        <f t="shared" si="192"/>
        <v>0</v>
      </c>
      <c r="AD976" s="44">
        <f t="shared" si="193"/>
        <v>20550</v>
      </c>
      <c r="AE976" s="12">
        <f t="shared" si="194"/>
        <v>20550</v>
      </c>
    </row>
    <row r="977" spans="1:31" ht="12.6" hidden="1" customHeight="1" x14ac:dyDescent="0.2">
      <c r="A977" s="26" t="s">
        <v>3142</v>
      </c>
      <c r="B977" s="19"/>
      <c r="C977" s="19"/>
      <c r="D977" s="20"/>
      <c r="E977" s="21"/>
      <c r="F977" s="22"/>
      <c r="G977" s="21"/>
      <c r="H977" s="22"/>
      <c r="I977" s="20"/>
      <c r="J977" s="20"/>
      <c r="K977" s="20"/>
      <c r="L977" s="20"/>
      <c r="M977" s="20"/>
      <c r="N977" s="20">
        <v>8</v>
      </c>
      <c r="O977" s="20">
        <v>8</v>
      </c>
      <c r="P977" s="23" t="str">
        <f>VLOOKUP(A977,'ИЗ ОСНОВЫ НОМЕНКЛАТУР'!D:E,2,0)</f>
        <v>Механизмы</v>
      </c>
      <c r="Q977" s="23" t="str">
        <f>VLOOKUP(A977,'ИЗ ОСНОВЫ НОМЕНКЛАТУР'!D:F,3,0)</f>
        <v>Подъемные механизмы</v>
      </c>
      <c r="R977" s="40">
        <f>VLOOKUP(A:A,'ИЗ ОСНОВЫ НОМЕНКЛАТУР'!D:G,4,0)</f>
        <v>1284</v>
      </c>
      <c r="S977" s="12" t="str">
        <f>VLOOKUP(A:A,'ИЗ ОСНОВЫ НОМЕНКЛАТУР'!D:H,5,0)</f>
        <v>C</v>
      </c>
      <c r="T977" s="44">
        <f t="shared" si="183"/>
        <v>0</v>
      </c>
      <c r="U977" s="44">
        <f t="shared" si="184"/>
        <v>0</v>
      </c>
      <c r="V977" s="44">
        <f t="shared" si="185"/>
        <v>0</v>
      </c>
      <c r="W977" s="44">
        <f t="shared" si="186"/>
        <v>0</v>
      </c>
      <c r="X977" s="44">
        <f t="shared" si="187"/>
        <v>0</v>
      </c>
      <c r="Y977" s="44">
        <f t="shared" si="188"/>
        <v>0</v>
      </c>
      <c r="Z977" s="44">
        <f t="shared" si="189"/>
        <v>0</v>
      </c>
      <c r="AA977" s="44">
        <f t="shared" si="190"/>
        <v>0</v>
      </c>
      <c r="AB977" s="44">
        <f t="shared" si="191"/>
        <v>0</v>
      </c>
      <c r="AC977" s="44">
        <f t="shared" si="192"/>
        <v>0</v>
      </c>
      <c r="AD977" s="44">
        <f t="shared" si="193"/>
        <v>10272</v>
      </c>
      <c r="AE977" s="12">
        <f t="shared" si="194"/>
        <v>10272</v>
      </c>
    </row>
    <row r="978" spans="1:31" ht="12.6" hidden="1" customHeight="1" x14ac:dyDescent="0.2">
      <c r="A978" s="26" t="s">
        <v>3143</v>
      </c>
      <c r="B978" s="19"/>
      <c r="C978" s="19"/>
      <c r="D978" s="20"/>
      <c r="E978" s="21"/>
      <c r="F978" s="22"/>
      <c r="G978" s="21"/>
      <c r="H978" s="22"/>
      <c r="I978" s="20"/>
      <c r="J978" s="20"/>
      <c r="K978" s="20"/>
      <c r="L978" s="20"/>
      <c r="M978" s="20"/>
      <c r="N978" s="20">
        <v>2</v>
      </c>
      <c r="O978" s="20">
        <v>2</v>
      </c>
      <c r="P978" s="23" t="str">
        <f>VLOOKUP(A978,'ИЗ ОСНОВЫ НОМЕНКЛАТУР'!D:E,2,0)</f>
        <v>Механизмы</v>
      </c>
      <c r="Q978" s="23" t="str">
        <f>VLOOKUP(A978,'ИЗ ОСНОВЫ НОМЕНКЛАТУР'!D:F,3,0)</f>
        <v>Подъемные механизмы</v>
      </c>
      <c r="R978" s="40">
        <f>VLOOKUP(A:A,'ИЗ ОСНОВЫ НОМЕНКЛАТУР'!D:G,4,0)</f>
        <v>1284</v>
      </c>
      <c r="S978" s="12" t="str">
        <f>VLOOKUP(A:A,'ИЗ ОСНОВЫ НОМЕНКЛАТУР'!D:H,5,0)</f>
        <v>C</v>
      </c>
      <c r="T978" s="44">
        <f t="shared" si="183"/>
        <v>0</v>
      </c>
      <c r="U978" s="44">
        <f t="shared" si="184"/>
        <v>0</v>
      </c>
      <c r="V978" s="44">
        <f t="shared" si="185"/>
        <v>0</v>
      </c>
      <c r="W978" s="44">
        <f t="shared" si="186"/>
        <v>0</v>
      </c>
      <c r="X978" s="44">
        <f t="shared" si="187"/>
        <v>0</v>
      </c>
      <c r="Y978" s="44">
        <f t="shared" si="188"/>
        <v>0</v>
      </c>
      <c r="Z978" s="44">
        <f t="shared" si="189"/>
        <v>0</v>
      </c>
      <c r="AA978" s="44">
        <f t="shared" si="190"/>
        <v>0</v>
      </c>
      <c r="AB978" s="44">
        <f t="shared" si="191"/>
        <v>0</v>
      </c>
      <c r="AC978" s="44">
        <f t="shared" si="192"/>
        <v>0</v>
      </c>
      <c r="AD978" s="44">
        <f t="shared" si="193"/>
        <v>2568</v>
      </c>
      <c r="AE978" s="12">
        <f t="shared" si="194"/>
        <v>2568</v>
      </c>
    </row>
    <row r="979" spans="1:31" ht="12.6" hidden="1" customHeight="1" x14ac:dyDescent="0.2">
      <c r="A979" s="26" t="s">
        <v>3119</v>
      </c>
      <c r="B979" s="19"/>
      <c r="C979" s="19"/>
      <c r="D979" s="20"/>
      <c r="E979" s="21"/>
      <c r="F979" s="22"/>
      <c r="G979" s="21"/>
      <c r="H979" s="22"/>
      <c r="I979" s="20"/>
      <c r="J979" s="20"/>
      <c r="K979" s="20"/>
      <c r="L979" s="20"/>
      <c r="M979" s="20"/>
      <c r="N979" s="20">
        <v>7</v>
      </c>
      <c r="O979" s="20">
        <v>7</v>
      </c>
      <c r="P979" s="23" t="str">
        <f>VLOOKUP(A979,'ИЗ ОСНОВЫ НОМЕНКЛАТУР'!D:E,2,0)</f>
        <v>Механизмы</v>
      </c>
      <c r="Q979" s="23" t="str">
        <f>VLOOKUP(A979,'ИЗ ОСНОВЫ НОМЕНКЛАТУР'!D:F,3,0)</f>
        <v>Подъемные механизмы</v>
      </c>
      <c r="R979" s="40">
        <f>VLOOKUP(A:A,'ИЗ ОСНОВЫ НОМЕНКЛАТУР'!D:G,4,0)</f>
        <v>1379.5555555555557</v>
      </c>
      <c r="S979" s="12" t="str">
        <f>VLOOKUP(A:A,'ИЗ ОСНОВЫ НОМЕНКЛАТУР'!D:H,5,0)</f>
        <v>C</v>
      </c>
      <c r="T979" s="44">
        <f t="shared" si="183"/>
        <v>0</v>
      </c>
      <c r="U979" s="44">
        <f t="shared" si="184"/>
        <v>0</v>
      </c>
      <c r="V979" s="44">
        <f t="shared" si="185"/>
        <v>0</v>
      </c>
      <c r="W979" s="44">
        <f t="shared" si="186"/>
        <v>0</v>
      </c>
      <c r="X979" s="44">
        <f t="shared" si="187"/>
        <v>0</v>
      </c>
      <c r="Y979" s="44">
        <f t="shared" si="188"/>
        <v>0</v>
      </c>
      <c r="Z979" s="44">
        <f t="shared" si="189"/>
        <v>0</v>
      </c>
      <c r="AA979" s="44">
        <f t="shared" si="190"/>
        <v>0</v>
      </c>
      <c r="AB979" s="44">
        <f t="shared" si="191"/>
        <v>0</v>
      </c>
      <c r="AC979" s="44">
        <f t="shared" si="192"/>
        <v>0</v>
      </c>
      <c r="AD979" s="44">
        <f t="shared" si="193"/>
        <v>9656.8888888888905</v>
      </c>
      <c r="AE979" s="12">
        <f t="shared" si="194"/>
        <v>9656.8888888888905</v>
      </c>
    </row>
    <row r="980" spans="1:31" ht="12.6" hidden="1" customHeight="1" x14ac:dyDescent="0.2">
      <c r="A980" s="26" t="s">
        <v>3121</v>
      </c>
      <c r="B980" s="19"/>
      <c r="C980" s="19"/>
      <c r="D980" s="20"/>
      <c r="E980" s="21"/>
      <c r="F980" s="22"/>
      <c r="G980" s="21"/>
      <c r="H980" s="22"/>
      <c r="I980" s="20"/>
      <c r="J980" s="20"/>
      <c r="K980" s="20"/>
      <c r="L980" s="20"/>
      <c r="M980" s="20"/>
      <c r="N980" s="20">
        <v>4</v>
      </c>
      <c r="O980" s="20">
        <v>4</v>
      </c>
      <c r="P980" s="23" t="str">
        <f>VLOOKUP(A980,'ИЗ ОСНОВЫ НОМЕНКЛАТУР'!D:E,2,0)</f>
        <v>Механизмы</v>
      </c>
      <c r="Q980" s="23" t="str">
        <f>VLOOKUP(A980,'ИЗ ОСНОВЫ НОМЕНКЛАТУР'!D:F,3,0)</f>
        <v>Подъемные механизмы</v>
      </c>
      <c r="R980" s="40">
        <f>VLOOKUP(A:A,'ИЗ ОСНОВЫ НОМЕНКЛАТУР'!D:G,4,0)</f>
        <v>1284</v>
      </c>
      <c r="S980" s="12" t="str">
        <f>VLOOKUP(A:A,'ИЗ ОСНОВЫ НОМЕНКЛАТУР'!D:H,5,0)</f>
        <v>C</v>
      </c>
      <c r="T980" s="44">
        <f t="shared" si="183"/>
        <v>0</v>
      </c>
      <c r="U980" s="44">
        <f t="shared" si="184"/>
        <v>0</v>
      </c>
      <c r="V980" s="44">
        <f t="shared" si="185"/>
        <v>0</v>
      </c>
      <c r="W980" s="44">
        <f t="shared" si="186"/>
        <v>0</v>
      </c>
      <c r="X980" s="44">
        <f t="shared" si="187"/>
        <v>0</v>
      </c>
      <c r="Y980" s="44">
        <f t="shared" si="188"/>
        <v>0</v>
      </c>
      <c r="Z980" s="44">
        <f t="shared" si="189"/>
        <v>0</v>
      </c>
      <c r="AA980" s="44">
        <f t="shared" si="190"/>
        <v>0</v>
      </c>
      <c r="AB980" s="44">
        <f t="shared" si="191"/>
        <v>0</v>
      </c>
      <c r="AC980" s="44">
        <f t="shared" si="192"/>
        <v>0</v>
      </c>
      <c r="AD980" s="44">
        <f t="shared" si="193"/>
        <v>5136</v>
      </c>
      <c r="AE980" s="12">
        <f t="shared" si="194"/>
        <v>5136</v>
      </c>
    </row>
    <row r="981" spans="1:31" ht="12.6" hidden="1" customHeight="1" x14ac:dyDescent="0.2">
      <c r="A981" s="26" t="s">
        <v>1778</v>
      </c>
      <c r="B981" s="19"/>
      <c r="C981" s="19"/>
      <c r="D981" s="20"/>
      <c r="E981" s="21"/>
      <c r="F981" s="22"/>
      <c r="G981" s="21"/>
      <c r="H981" s="22"/>
      <c r="I981" s="20"/>
      <c r="J981" s="20">
        <v>128</v>
      </c>
      <c r="K981" s="20"/>
      <c r="L981" s="20"/>
      <c r="M981" s="20"/>
      <c r="N981" s="20"/>
      <c r="O981" s="20">
        <v>128</v>
      </c>
      <c r="P981" s="23" t="str">
        <f>VLOOKUP(A981,'ИЗ ОСНОВЫ НОМЕНКЛАТУР'!D:E,2,0)</f>
        <v>Крепежные системы</v>
      </c>
      <c r="Q981" s="23" t="str">
        <f>VLOOKUP(A981,'ИЗ ОСНОВЫ НОМЕНКЛАТУР'!D:F,3,0)</f>
        <v>Шкант</v>
      </c>
      <c r="R981" s="40">
        <f>VLOOKUP(A:A,'ИЗ ОСНОВЫ НОМЕНКЛАТУР'!D:G,4,0)</f>
        <v>5.7405696202531642</v>
      </c>
      <c r="S981" s="12" t="str">
        <f>VLOOKUP(A:A,'ИЗ ОСНОВЫ НОМЕНКЛАТУР'!D:H,5,0)</f>
        <v>C</v>
      </c>
      <c r="T981" s="44">
        <f t="shared" si="183"/>
        <v>0</v>
      </c>
      <c r="U981" s="44">
        <f t="shared" si="184"/>
        <v>0</v>
      </c>
      <c r="V981" s="44">
        <f t="shared" si="185"/>
        <v>0</v>
      </c>
      <c r="W981" s="44">
        <f t="shared" si="186"/>
        <v>0</v>
      </c>
      <c r="X981" s="44">
        <f t="shared" si="187"/>
        <v>0</v>
      </c>
      <c r="Y981" s="44">
        <f t="shared" si="188"/>
        <v>0</v>
      </c>
      <c r="Z981" s="44">
        <f t="shared" si="189"/>
        <v>734.79291139240502</v>
      </c>
      <c r="AA981" s="44">
        <f t="shared" si="190"/>
        <v>0</v>
      </c>
      <c r="AB981" s="44">
        <f t="shared" si="191"/>
        <v>0</v>
      </c>
      <c r="AC981" s="44">
        <f t="shared" si="192"/>
        <v>0</v>
      </c>
      <c r="AD981" s="44">
        <f t="shared" si="193"/>
        <v>0</v>
      </c>
      <c r="AE981" s="12">
        <f t="shared" si="194"/>
        <v>734.79291139240502</v>
      </c>
    </row>
    <row r="982" spans="1:31" ht="12.6" hidden="1" customHeight="1" x14ac:dyDescent="0.2">
      <c r="A982" s="26" t="s">
        <v>4365</v>
      </c>
      <c r="B982" s="19"/>
      <c r="C982" s="19"/>
      <c r="D982" s="20"/>
      <c r="E982" s="21"/>
      <c r="F982" s="22"/>
      <c r="G982" s="21"/>
      <c r="H982" s="22"/>
      <c r="I982" s="20"/>
      <c r="J982" s="20"/>
      <c r="K982" s="20">
        <v>1</v>
      </c>
      <c r="L982" s="20"/>
      <c r="M982" s="20"/>
      <c r="N982" s="20"/>
      <c r="O982" s="20">
        <v>1</v>
      </c>
      <c r="P982" s="23" t="str">
        <f>VLOOKUP(A982,'ИЗ ОСНОВЫ НОМЕНКЛАТУР'!D:E,2,0)</f>
        <v>Аксессуары для шкафов</v>
      </c>
      <c r="Q982" s="23" t="str">
        <f>VLOOKUP(A982,'ИЗ ОСНОВЫ НОМЕНКЛАТУР'!D:F,3,0)</f>
        <v>Шкаф/шкаф-купе наполнение (бренд Aristo)</v>
      </c>
      <c r="R982" s="40">
        <f>VLOOKUP(A:A,'ИЗ ОСНОВЫ НОМЕНКЛАТУР'!D:G,4,0)</f>
        <v>6543</v>
      </c>
      <c r="S982" s="12" t="str">
        <f>VLOOKUP(A:A,'ИЗ ОСНОВЫ НОМЕНКЛАТУР'!D:H,5,0)</f>
        <v>C</v>
      </c>
      <c r="T982" s="44">
        <f t="shared" si="183"/>
        <v>0</v>
      </c>
      <c r="U982" s="44">
        <f t="shared" si="184"/>
        <v>0</v>
      </c>
      <c r="V982" s="44">
        <f t="shared" si="185"/>
        <v>0</v>
      </c>
      <c r="W982" s="44">
        <f t="shared" si="186"/>
        <v>0</v>
      </c>
      <c r="X982" s="44">
        <f t="shared" si="187"/>
        <v>0</v>
      </c>
      <c r="Y982" s="44">
        <f t="shared" si="188"/>
        <v>0</v>
      </c>
      <c r="Z982" s="44">
        <f t="shared" si="189"/>
        <v>0</v>
      </c>
      <c r="AA982" s="44">
        <f t="shared" si="190"/>
        <v>6543</v>
      </c>
      <c r="AB982" s="44">
        <f t="shared" si="191"/>
        <v>0</v>
      </c>
      <c r="AC982" s="44">
        <f t="shared" si="192"/>
        <v>0</v>
      </c>
      <c r="AD982" s="44">
        <f t="shared" si="193"/>
        <v>0</v>
      </c>
      <c r="AE982" s="12">
        <f t="shared" si="194"/>
        <v>6543</v>
      </c>
    </row>
    <row r="983" spans="1:31" ht="12.6" hidden="1" customHeight="1" x14ac:dyDescent="0.2">
      <c r="A983" s="26" t="s">
        <v>4366</v>
      </c>
      <c r="B983" s="19"/>
      <c r="C983" s="19"/>
      <c r="D983" s="20"/>
      <c r="E983" s="21"/>
      <c r="F983" s="22"/>
      <c r="G983" s="21"/>
      <c r="H983" s="22"/>
      <c r="I983" s="20"/>
      <c r="J983" s="20"/>
      <c r="K983" s="20">
        <v>1</v>
      </c>
      <c r="L983" s="20"/>
      <c r="M983" s="20"/>
      <c r="N983" s="20"/>
      <c r="O983" s="20">
        <v>1</v>
      </c>
      <c r="P983" s="23" t="str">
        <f>VLOOKUP(A983,'ИЗ ОСНОВЫ НОМЕНКЛАТУР'!D:E,2,0)</f>
        <v>Аксессуары для шкафов</v>
      </c>
      <c r="Q983" s="23" t="str">
        <f>VLOOKUP(A983,'ИЗ ОСНОВЫ НОМЕНКЛАТУР'!D:F,3,0)</f>
        <v>Шкаф/шкаф-купе наполнение (бренд Aristo)</v>
      </c>
      <c r="R983" s="40">
        <f>VLOOKUP(A:A,'ИЗ ОСНОВЫ НОМЕНКЛАТУР'!D:G,4,0)</f>
        <v>6543</v>
      </c>
      <c r="S983" s="12" t="str">
        <f>VLOOKUP(A:A,'ИЗ ОСНОВЫ НОМЕНКЛАТУР'!D:H,5,0)</f>
        <v>C</v>
      </c>
      <c r="T983" s="44">
        <f t="shared" si="183"/>
        <v>0</v>
      </c>
      <c r="U983" s="44">
        <f t="shared" si="184"/>
        <v>0</v>
      </c>
      <c r="V983" s="44">
        <f t="shared" si="185"/>
        <v>0</v>
      </c>
      <c r="W983" s="44">
        <f t="shared" si="186"/>
        <v>0</v>
      </c>
      <c r="X983" s="44">
        <f t="shared" si="187"/>
        <v>0</v>
      </c>
      <c r="Y983" s="44">
        <f t="shared" si="188"/>
        <v>0</v>
      </c>
      <c r="Z983" s="44">
        <f t="shared" si="189"/>
        <v>0</v>
      </c>
      <c r="AA983" s="44">
        <f t="shared" si="190"/>
        <v>6543</v>
      </c>
      <c r="AB983" s="44">
        <f t="shared" si="191"/>
        <v>0</v>
      </c>
      <c r="AC983" s="44">
        <f t="shared" si="192"/>
        <v>0</v>
      </c>
      <c r="AD983" s="44">
        <f t="shared" si="193"/>
        <v>0</v>
      </c>
      <c r="AE983" s="12">
        <f t="shared" si="194"/>
        <v>6543</v>
      </c>
    </row>
    <row r="984" spans="1:31" ht="12.6" hidden="1" customHeight="1" x14ac:dyDescent="0.2">
      <c r="A984" s="26" t="s">
        <v>3528</v>
      </c>
      <c r="B984" s="19"/>
      <c r="C984" s="19"/>
      <c r="D984" s="20"/>
      <c r="E984" s="21"/>
      <c r="F984" s="22"/>
      <c r="G984" s="21"/>
      <c r="H984" s="22"/>
      <c r="I984" s="20"/>
      <c r="J984" s="20">
        <v>1</v>
      </c>
      <c r="K984" s="20"/>
      <c r="L984" s="20"/>
      <c r="M984" s="20"/>
      <c r="N984" s="20">
        <v>1</v>
      </c>
      <c r="O984" s="20">
        <v>2</v>
      </c>
      <c r="P984" s="23" t="str">
        <f>VLOOKUP(A984,'ИЗ ОСНОВЫ НОМЕНКЛАТУР'!D:E,2,0)</f>
        <v>Инструменты и расходные материалы</v>
      </c>
      <c r="Q984" s="23" t="str">
        <f>VLOOKUP(A984,'ИЗ ОСНОВЫ НОМЕНКЛАТУР'!D:F,3,0)</f>
        <v>Насадки, сверла</v>
      </c>
      <c r="R984" s="40">
        <f>VLOOKUP(A:A,'ИЗ ОСНОВЫ НОМЕНКЛАТУР'!D:G,4,0)</f>
        <v>16067.300000000001</v>
      </c>
      <c r="S984" s="12" t="str">
        <f>VLOOKUP(A:A,'ИЗ ОСНОВЫ НОМЕНКЛАТУР'!D:H,5,0)</f>
        <v>C</v>
      </c>
      <c r="T984" s="44">
        <f t="shared" si="183"/>
        <v>0</v>
      </c>
      <c r="U984" s="44">
        <f t="shared" si="184"/>
        <v>0</v>
      </c>
      <c r="V984" s="44">
        <f t="shared" si="185"/>
        <v>0</v>
      </c>
      <c r="W984" s="44">
        <f t="shared" si="186"/>
        <v>0</v>
      </c>
      <c r="X984" s="44">
        <f t="shared" si="187"/>
        <v>0</v>
      </c>
      <c r="Y984" s="44">
        <f t="shared" si="188"/>
        <v>0</v>
      </c>
      <c r="Z984" s="44">
        <f t="shared" si="189"/>
        <v>16067.300000000001</v>
      </c>
      <c r="AA984" s="44">
        <f t="shared" si="190"/>
        <v>0</v>
      </c>
      <c r="AB984" s="44">
        <f t="shared" si="191"/>
        <v>0</v>
      </c>
      <c r="AC984" s="44">
        <f t="shared" si="192"/>
        <v>0</v>
      </c>
      <c r="AD984" s="44">
        <f t="shared" si="193"/>
        <v>16067.300000000001</v>
      </c>
      <c r="AE984" s="12">
        <f t="shared" si="194"/>
        <v>32134.600000000002</v>
      </c>
    </row>
    <row r="985" spans="1:31" ht="12.6" hidden="1" customHeight="1" x14ac:dyDescent="0.2">
      <c r="A985" s="26" t="s">
        <v>3545</v>
      </c>
      <c r="B985" s="19"/>
      <c r="C985" s="19"/>
      <c r="D985" s="20"/>
      <c r="E985" s="21"/>
      <c r="F985" s="22"/>
      <c r="G985" s="21"/>
      <c r="H985" s="22"/>
      <c r="I985" s="20"/>
      <c r="J985" s="20"/>
      <c r="K985" s="20"/>
      <c r="L985" s="20">
        <v>4</v>
      </c>
      <c r="M985" s="20"/>
      <c r="N985" s="20">
        <v>1</v>
      </c>
      <c r="O985" s="20">
        <v>5</v>
      </c>
      <c r="P985" s="23" t="str">
        <f>VLOOKUP(A985,'ИЗ ОСНОВЫ НОМЕНКЛАТУР'!D:E,2,0)</f>
        <v>Инструменты и расходные материалы</v>
      </c>
      <c r="Q985" s="23" t="str">
        <f>VLOOKUP(A985,'ИЗ ОСНОВЫ НОМЕНКЛАТУР'!D:F,3,0)</f>
        <v>Насадки, сверла</v>
      </c>
      <c r="R985" s="40">
        <f>VLOOKUP(A:A,'ИЗ ОСНОВЫ НОМЕНКЛАТУР'!D:G,4,0)</f>
        <v>1028.2933333333333</v>
      </c>
      <c r="S985" s="12" t="str">
        <f>VLOOKUP(A:A,'ИЗ ОСНОВЫ НОМЕНКЛАТУР'!D:H,5,0)</f>
        <v>C</v>
      </c>
      <c r="T985" s="44">
        <f t="shared" si="183"/>
        <v>0</v>
      </c>
      <c r="U985" s="44">
        <f t="shared" si="184"/>
        <v>0</v>
      </c>
      <c r="V985" s="44">
        <f t="shared" si="185"/>
        <v>0</v>
      </c>
      <c r="W985" s="44">
        <f t="shared" si="186"/>
        <v>0</v>
      </c>
      <c r="X985" s="44">
        <f t="shared" si="187"/>
        <v>0</v>
      </c>
      <c r="Y985" s="44">
        <f t="shared" si="188"/>
        <v>0</v>
      </c>
      <c r="Z985" s="44">
        <f t="shared" si="189"/>
        <v>0</v>
      </c>
      <c r="AA985" s="44">
        <f t="shared" si="190"/>
        <v>0</v>
      </c>
      <c r="AB985" s="44">
        <f t="shared" si="191"/>
        <v>4113.1733333333332</v>
      </c>
      <c r="AC985" s="44">
        <f t="shared" si="192"/>
        <v>0</v>
      </c>
      <c r="AD985" s="44">
        <f t="shared" si="193"/>
        <v>1028.2933333333333</v>
      </c>
      <c r="AE985" s="12">
        <f t="shared" si="194"/>
        <v>5141.4666666666662</v>
      </c>
    </row>
    <row r="986" spans="1:31" ht="12.6" hidden="1" customHeight="1" x14ac:dyDescent="0.2">
      <c r="A986" s="26" t="s">
        <v>3348</v>
      </c>
      <c r="B986" s="19"/>
      <c r="C986" s="19"/>
      <c r="D986" s="20"/>
      <c r="E986" s="21"/>
      <c r="F986" s="22"/>
      <c r="G986" s="21"/>
      <c r="H986" s="22"/>
      <c r="I986" s="20"/>
      <c r="J986" s="20">
        <v>53</v>
      </c>
      <c r="K986" s="20"/>
      <c r="L986" s="20">
        <v>24</v>
      </c>
      <c r="M986" s="20"/>
      <c r="N986" s="20">
        <v>30</v>
      </c>
      <c r="O986" s="20">
        <v>107</v>
      </c>
      <c r="P986" s="23" t="str">
        <f>VLOOKUP(A986,'ИЗ ОСНОВЫ НОМЕНКЛАТУР'!D:E,2,0)</f>
        <v>Клей</v>
      </c>
      <c r="Q986" s="23" t="str">
        <f>VLOOKUP(A986,'ИЗ ОСНОВЫ НОМЕНКЛАТУР'!D:F,3,0)</f>
        <v>Герметики</v>
      </c>
      <c r="R986" s="40">
        <f>VLOOKUP(A:A,'ИЗ ОСНОВЫ НОМЕНКЛАТУР'!D:G,4,0)</f>
        <v>1538.4877386934672</v>
      </c>
      <c r="S986" s="12" t="str">
        <f>VLOOKUP(A:A,'ИЗ ОСНОВЫ НОМЕНКЛАТУР'!D:H,5,0)</f>
        <v>B</v>
      </c>
      <c r="T986" s="44">
        <f t="shared" si="183"/>
        <v>0</v>
      </c>
      <c r="U986" s="44">
        <f t="shared" si="184"/>
        <v>0</v>
      </c>
      <c r="V986" s="44">
        <f t="shared" si="185"/>
        <v>0</v>
      </c>
      <c r="W986" s="44">
        <f t="shared" si="186"/>
        <v>0</v>
      </c>
      <c r="X986" s="44">
        <f t="shared" si="187"/>
        <v>0</v>
      </c>
      <c r="Y986" s="44">
        <f t="shared" si="188"/>
        <v>0</v>
      </c>
      <c r="Z986" s="44">
        <f t="shared" si="189"/>
        <v>81539.850150753758</v>
      </c>
      <c r="AA986" s="44">
        <f t="shared" si="190"/>
        <v>0</v>
      </c>
      <c r="AB986" s="44">
        <f t="shared" si="191"/>
        <v>36923.70572864321</v>
      </c>
      <c r="AC986" s="44">
        <f t="shared" si="192"/>
        <v>0</v>
      </c>
      <c r="AD986" s="44">
        <f t="shared" si="193"/>
        <v>46154.632160804016</v>
      </c>
      <c r="AE986" s="12">
        <f t="shared" si="194"/>
        <v>164618.18804020097</v>
      </c>
    </row>
    <row r="987" spans="1:31" ht="12.6" hidden="1" customHeight="1" x14ac:dyDescent="0.2">
      <c r="A987" s="26" t="s">
        <v>4015</v>
      </c>
      <c r="B987" s="19"/>
      <c r="C987" s="19"/>
      <c r="D987" s="20"/>
      <c r="E987" s="21"/>
      <c r="F987" s="22"/>
      <c r="G987" s="21"/>
      <c r="H987" s="22"/>
      <c r="I987" s="20"/>
      <c r="J987" s="20"/>
      <c r="K987" s="20"/>
      <c r="L987" s="20"/>
      <c r="M987" s="20"/>
      <c r="N987" s="20">
        <v>8</v>
      </c>
      <c r="O987" s="20">
        <v>8</v>
      </c>
      <c r="P987" s="23" t="str">
        <f>VLOOKUP(A987,'ИЗ ОСНОВЫ НОМЕНКЛАТУР'!D:E,2,0)</f>
        <v>Реставрационные материалы</v>
      </c>
      <c r="Q987" s="23" t="str">
        <f>VLOOKUP(A987,'ИЗ ОСНОВЫ НОМЕНКЛАТУР'!D:F,3,0)</f>
        <v>Бытовая химия</v>
      </c>
      <c r="R987" s="40">
        <f>VLOOKUP(A:A,'ИЗ ОСНОВЫ НОМЕНКЛАТУР'!D:G,4,0)</f>
        <v>860</v>
      </c>
      <c r="S987" s="12" t="str">
        <f>VLOOKUP(A:A,'ИЗ ОСНОВЫ НОМЕНКЛАТУР'!D:H,5,0)</f>
        <v>C</v>
      </c>
      <c r="T987" s="44">
        <f t="shared" si="183"/>
        <v>0</v>
      </c>
      <c r="U987" s="44">
        <f t="shared" si="184"/>
        <v>0</v>
      </c>
      <c r="V987" s="44">
        <f t="shared" si="185"/>
        <v>0</v>
      </c>
      <c r="W987" s="44">
        <f t="shared" si="186"/>
        <v>0</v>
      </c>
      <c r="X987" s="44">
        <f t="shared" si="187"/>
        <v>0</v>
      </c>
      <c r="Y987" s="44">
        <f t="shared" si="188"/>
        <v>0</v>
      </c>
      <c r="Z987" s="44">
        <f t="shared" si="189"/>
        <v>0</v>
      </c>
      <c r="AA987" s="44">
        <f t="shared" si="190"/>
        <v>0</v>
      </c>
      <c r="AB987" s="44">
        <f t="shared" si="191"/>
        <v>0</v>
      </c>
      <c r="AC987" s="44">
        <f t="shared" si="192"/>
        <v>0</v>
      </c>
      <c r="AD987" s="44">
        <f t="shared" si="193"/>
        <v>6880</v>
      </c>
      <c r="AE987" s="12">
        <f t="shared" si="194"/>
        <v>6880</v>
      </c>
    </row>
    <row r="988" spans="1:31" ht="12.6" hidden="1" customHeight="1" x14ac:dyDescent="0.2">
      <c r="A988" s="26" t="s">
        <v>4016</v>
      </c>
      <c r="B988" s="19"/>
      <c r="C988" s="19"/>
      <c r="D988" s="20"/>
      <c r="E988" s="21"/>
      <c r="F988" s="22"/>
      <c r="G988" s="21"/>
      <c r="H988" s="22"/>
      <c r="I988" s="20"/>
      <c r="J988" s="20"/>
      <c r="K988" s="20"/>
      <c r="L988" s="20"/>
      <c r="M988" s="20"/>
      <c r="N988" s="20">
        <v>11</v>
      </c>
      <c r="O988" s="20">
        <v>11</v>
      </c>
      <c r="P988" s="23" t="str">
        <f>VLOOKUP(A988,'ИЗ ОСНОВЫ НОМЕНКЛАТУР'!D:E,2,0)</f>
        <v>Реставрационные материалы</v>
      </c>
      <c r="Q988" s="23" t="str">
        <f>VLOOKUP(A988,'ИЗ ОСНОВЫ НОМЕНКЛАТУР'!D:F,3,0)</f>
        <v>Бытовая химия</v>
      </c>
      <c r="R988" s="40">
        <f>VLOOKUP(A:A,'ИЗ ОСНОВЫ НОМЕНКЛАТУР'!D:G,4,0)</f>
        <v>860</v>
      </c>
      <c r="S988" s="12" t="str">
        <f>VLOOKUP(A:A,'ИЗ ОСНОВЫ НОМЕНКЛАТУР'!D:H,5,0)</f>
        <v>C</v>
      </c>
      <c r="T988" s="44">
        <f t="shared" si="183"/>
        <v>0</v>
      </c>
      <c r="U988" s="44">
        <f t="shared" si="184"/>
        <v>0</v>
      </c>
      <c r="V988" s="44">
        <f t="shared" si="185"/>
        <v>0</v>
      </c>
      <c r="W988" s="44">
        <f t="shared" si="186"/>
        <v>0</v>
      </c>
      <c r="X988" s="44">
        <f t="shared" si="187"/>
        <v>0</v>
      </c>
      <c r="Y988" s="44">
        <f t="shared" si="188"/>
        <v>0</v>
      </c>
      <c r="Z988" s="44">
        <f t="shared" si="189"/>
        <v>0</v>
      </c>
      <c r="AA988" s="44">
        <f t="shared" si="190"/>
        <v>0</v>
      </c>
      <c r="AB988" s="44">
        <f t="shared" si="191"/>
        <v>0</v>
      </c>
      <c r="AC988" s="44">
        <f t="shared" si="192"/>
        <v>0</v>
      </c>
      <c r="AD988" s="44">
        <f t="shared" si="193"/>
        <v>9460</v>
      </c>
      <c r="AE988" s="12">
        <f t="shared" si="194"/>
        <v>9460</v>
      </c>
    </row>
    <row r="989" spans="1:31" ht="12.6" hidden="1" customHeight="1" x14ac:dyDescent="0.2">
      <c r="A989" s="26" t="s">
        <v>3351</v>
      </c>
      <c r="B989" s="19"/>
      <c r="C989" s="19"/>
      <c r="D989" s="20"/>
      <c r="E989" s="21"/>
      <c r="F989" s="22"/>
      <c r="G989" s="21"/>
      <c r="H989" s="22"/>
      <c r="I989" s="20"/>
      <c r="J989" s="20"/>
      <c r="K989" s="20"/>
      <c r="L989" s="20"/>
      <c r="M989" s="20">
        <v>16</v>
      </c>
      <c r="N989" s="20"/>
      <c r="O989" s="20">
        <v>16</v>
      </c>
      <c r="P989" s="23" t="str">
        <f>VLOOKUP(A989,'ИЗ ОСНОВЫ НОМЕНКЛАТУР'!D:E,2,0)</f>
        <v>Клей</v>
      </c>
      <c r="Q989" s="23" t="str">
        <f>VLOOKUP(A989,'ИЗ ОСНОВЫ НОМЕНКЛАТУР'!D:F,3,0)</f>
        <v>Герметики</v>
      </c>
      <c r="R989" s="40">
        <f>VLOOKUP(A:A,'ИЗ ОСНОВЫ НОМЕНКЛАТУР'!D:G,4,0)</f>
        <v>1542.876</v>
      </c>
      <c r="S989" s="12" t="str">
        <f>VLOOKUP(A:A,'ИЗ ОСНОВЫ НОМЕНКЛАТУР'!D:H,5,0)</f>
        <v>C</v>
      </c>
      <c r="T989" s="44">
        <f t="shared" si="183"/>
        <v>0</v>
      </c>
      <c r="U989" s="44">
        <f t="shared" si="184"/>
        <v>0</v>
      </c>
      <c r="V989" s="44">
        <f t="shared" si="185"/>
        <v>0</v>
      </c>
      <c r="W989" s="44">
        <f t="shared" si="186"/>
        <v>0</v>
      </c>
      <c r="X989" s="44">
        <f t="shared" si="187"/>
        <v>0</v>
      </c>
      <c r="Y989" s="44">
        <f t="shared" si="188"/>
        <v>0</v>
      </c>
      <c r="Z989" s="44">
        <f t="shared" si="189"/>
        <v>0</v>
      </c>
      <c r="AA989" s="44">
        <f t="shared" si="190"/>
        <v>0</v>
      </c>
      <c r="AB989" s="44">
        <f t="shared" si="191"/>
        <v>0</v>
      </c>
      <c r="AC989" s="44">
        <f t="shared" si="192"/>
        <v>24686.016</v>
      </c>
      <c r="AD989" s="44">
        <f t="shared" si="193"/>
        <v>0</v>
      </c>
      <c r="AE989" s="12">
        <f t="shared" si="194"/>
        <v>24686.016</v>
      </c>
    </row>
    <row r="990" spans="1:31" ht="12.6" hidden="1" customHeight="1" x14ac:dyDescent="0.2">
      <c r="A990" s="26" t="s">
        <v>3347</v>
      </c>
      <c r="B990" s="19"/>
      <c r="C990" s="19"/>
      <c r="D990" s="20"/>
      <c r="E990" s="21"/>
      <c r="F990" s="22"/>
      <c r="G990" s="21"/>
      <c r="H990" s="22"/>
      <c r="I990" s="20"/>
      <c r="J990" s="20">
        <v>47</v>
      </c>
      <c r="K990" s="20"/>
      <c r="L990" s="20"/>
      <c r="M990" s="20">
        <v>32</v>
      </c>
      <c r="N990" s="20">
        <v>29</v>
      </c>
      <c r="O990" s="20">
        <v>108</v>
      </c>
      <c r="P990" s="23" t="str">
        <f>VLOOKUP(A990,'ИЗ ОСНОВЫ НОМЕНКЛАТУР'!D:E,2,0)</f>
        <v>Клей</v>
      </c>
      <c r="Q990" s="23" t="str">
        <f>VLOOKUP(A990,'ИЗ ОСНОВЫ НОМЕНКЛАТУР'!D:F,3,0)</f>
        <v>Герметики</v>
      </c>
      <c r="R990" s="40">
        <f>VLOOKUP(A:A,'ИЗ ОСНОВЫ НОМЕНКЛАТУР'!D:G,4,0)</f>
        <v>1116.5555479452055</v>
      </c>
      <c r="S990" s="12" t="str">
        <f>VLOOKUP(A:A,'ИЗ ОСНОВЫ НОМЕНКЛАТУР'!D:H,5,0)</f>
        <v>B</v>
      </c>
      <c r="T990" s="44">
        <f t="shared" si="183"/>
        <v>0</v>
      </c>
      <c r="U990" s="44">
        <f t="shared" si="184"/>
        <v>0</v>
      </c>
      <c r="V990" s="44">
        <f t="shared" si="185"/>
        <v>0</v>
      </c>
      <c r="W990" s="44">
        <f t="shared" si="186"/>
        <v>0</v>
      </c>
      <c r="X990" s="44">
        <f t="shared" si="187"/>
        <v>0</v>
      </c>
      <c r="Y990" s="44">
        <f t="shared" si="188"/>
        <v>0</v>
      </c>
      <c r="Z990" s="44">
        <f t="shared" si="189"/>
        <v>52478.110753424655</v>
      </c>
      <c r="AA990" s="44">
        <f t="shared" si="190"/>
        <v>0</v>
      </c>
      <c r="AB990" s="44">
        <f t="shared" si="191"/>
        <v>0</v>
      </c>
      <c r="AC990" s="44">
        <f t="shared" si="192"/>
        <v>35729.777534246576</v>
      </c>
      <c r="AD990" s="44">
        <f t="shared" si="193"/>
        <v>32380.110890410961</v>
      </c>
      <c r="AE990" s="12">
        <f t="shared" si="194"/>
        <v>120587.99917808219</v>
      </c>
    </row>
    <row r="991" spans="1:31" ht="12.6" hidden="1" customHeight="1" x14ac:dyDescent="0.2">
      <c r="A991" s="26" t="s">
        <v>3350</v>
      </c>
      <c r="B991" s="19"/>
      <c r="C991" s="19"/>
      <c r="D991" s="20"/>
      <c r="E991" s="21"/>
      <c r="F991" s="22"/>
      <c r="G991" s="21"/>
      <c r="H991" s="22"/>
      <c r="I991" s="20"/>
      <c r="J991" s="20">
        <v>10</v>
      </c>
      <c r="K991" s="20"/>
      <c r="L991" s="20">
        <v>13</v>
      </c>
      <c r="M991" s="20"/>
      <c r="N991" s="20">
        <v>14</v>
      </c>
      <c r="O991" s="20">
        <v>37</v>
      </c>
      <c r="P991" s="23" t="str">
        <f>VLOOKUP(A991,'ИЗ ОСНОВЫ НОМЕНКЛАТУР'!D:E,2,0)</f>
        <v>Клей</v>
      </c>
      <c r="Q991" s="23" t="str">
        <f>VLOOKUP(A991,'ИЗ ОСНОВЫ НОМЕНКЛАТУР'!D:F,3,0)</f>
        <v>Герметики</v>
      </c>
      <c r="R991" s="40">
        <f>VLOOKUP(A:A,'ИЗ ОСНОВЫ НОМЕНКЛАТУР'!D:G,4,0)</f>
        <v>1090.1365060240964</v>
      </c>
      <c r="S991" s="12" t="str">
        <f>VLOOKUP(A:A,'ИЗ ОСНОВЫ НОМЕНКЛАТУР'!D:H,5,0)</f>
        <v>C</v>
      </c>
      <c r="T991" s="44">
        <f t="shared" si="183"/>
        <v>0</v>
      </c>
      <c r="U991" s="44">
        <f t="shared" si="184"/>
        <v>0</v>
      </c>
      <c r="V991" s="44">
        <f t="shared" si="185"/>
        <v>0</v>
      </c>
      <c r="W991" s="44">
        <f t="shared" si="186"/>
        <v>0</v>
      </c>
      <c r="X991" s="44">
        <f t="shared" si="187"/>
        <v>0</v>
      </c>
      <c r="Y991" s="44">
        <f t="shared" si="188"/>
        <v>0</v>
      </c>
      <c r="Z991" s="44">
        <f t="shared" si="189"/>
        <v>10901.365060240965</v>
      </c>
      <c r="AA991" s="44">
        <f t="shared" si="190"/>
        <v>0</v>
      </c>
      <c r="AB991" s="44">
        <f t="shared" si="191"/>
        <v>14171.774578313254</v>
      </c>
      <c r="AC991" s="44">
        <f t="shared" si="192"/>
        <v>0</v>
      </c>
      <c r="AD991" s="44">
        <f t="shared" si="193"/>
        <v>15261.911084337349</v>
      </c>
      <c r="AE991" s="12">
        <f t="shared" si="194"/>
        <v>40335.050722891567</v>
      </c>
    </row>
    <row r="992" spans="1:31" ht="12.6" hidden="1" customHeight="1" x14ac:dyDescent="0.2">
      <c r="A992" s="26" t="s">
        <v>3346</v>
      </c>
      <c r="B992" s="19"/>
      <c r="C992" s="19"/>
      <c r="D992" s="20"/>
      <c r="E992" s="21"/>
      <c r="F992" s="22"/>
      <c r="G992" s="21"/>
      <c r="H992" s="22"/>
      <c r="I992" s="20"/>
      <c r="J992" s="20">
        <v>47</v>
      </c>
      <c r="K992" s="20"/>
      <c r="L992" s="20"/>
      <c r="M992" s="20"/>
      <c r="N992" s="20">
        <v>83</v>
      </c>
      <c r="O992" s="20">
        <v>130</v>
      </c>
      <c r="P992" s="23" t="str">
        <f>VLOOKUP(A992,'ИЗ ОСНОВЫ НОМЕНКЛАТУР'!D:E,2,0)</f>
        <v>Клей</v>
      </c>
      <c r="Q992" s="23" t="str">
        <f>VLOOKUP(A992,'ИЗ ОСНОВЫ НОМЕНКЛАТУР'!D:F,3,0)</f>
        <v>Герметики</v>
      </c>
      <c r="R992" s="40">
        <f>VLOOKUP(A:A,'ИЗ ОСНОВЫ НОМЕНКЛАТУР'!D:G,4,0)</f>
        <v>1105.7961862527716</v>
      </c>
      <c r="S992" s="12" t="str">
        <f>VLOOKUP(A:A,'ИЗ ОСНОВЫ НОМЕНКЛАТУР'!D:H,5,0)</f>
        <v>B</v>
      </c>
      <c r="T992" s="44">
        <f t="shared" si="183"/>
        <v>0</v>
      </c>
      <c r="U992" s="44">
        <f t="shared" si="184"/>
        <v>0</v>
      </c>
      <c r="V992" s="44">
        <f t="shared" si="185"/>
        <v>0</v>
      </c>
      <c r="W992" s="44">
        <f t="shared" si="186"/>
        <v>0</v>
      </c>
      <c r="X992" s="44">
        <f t="shared" si="187"/>
        <v>0</v>
      </c>
      <c r="Y992" s="44">
        <f t="shared" si="188"/>
        <v>0</v>
      </c>
      <c r="Z992" s="44">
        <f t="shared" si="189"/>
        <v>51972.420753880266</v>
      </c>
      <c r="AA992" s="44">
        <f t="shared" si="190"/>
        <v>0</v>
      </c>
      <c r="AB992" s="44">
        <f t="shared" si="191"/>
        <v>0</v>
      </c>
      <c r="AC992" s="44">
        <f t="shared" si="192"/>
        <v>0</v>
      </c>
      <c r="AD992" s="44">
        <f t="shared" si="193"/>
        <v>91781.083458980036</v>
      </c>
      <c r="AE992" s="12">
        <f t="shared" si="194"/>
        <v>143753.50421286031</v>
      </c>
    </row>
    <row r="993" spans="1:31" ht="12.6" hidden="1" customHeight="1" x14ac:dyDescent="0.2">
      <c r="A993" s="26" t="s">
        <v>3352</v>
      </c>
      <c r="B993" s="19"/>
      <c r="C993" s="19"/>
      <c r="D993" s="20"/>
      <c r="E993" s="21"/>
      <c r="F993" s="22"/>
      <c r="G993" s="21"/>
      <c r="H993" s="22"/>
      <c r="I993" s="20"/>
      <c r="J993" s="20"/>
      <c r="K993" s="20"/>
      <c r="L993" s="20"/>
      <c r="M993" s="20"/>
      <c r="N993" s="20">
        <v>52</v>
      </c>
      <c r="O993" s="20">
        <v>52</v>
      </c>
      <c r="P993" s="23" t="str">
        <f>VLOOKUP(A993,'ИЗ ОСНОВЫ НОМЕНКЛАТУР'!D:E,2,0)</f>
        <v>Клей</v>
      </c>
      <c r="Q993" s="23" t="str">
        <f>VLOOKUP(A993,'ИЗ ОСНОВЫ НОМЕНКЛАТУР'!D:F,3,0)</f>
        <v>Герметики</v>
      </c>
      <c r="R993" s="40">
        <f>VLOOKUP(A:A,'ИЗ ОСНОВЫ НОМЕНКЛАТУР'!D:G,4,0)</f>
        <v>711.90000000000009</v>
      </c>
      <c r="S993" s="12" t="str">
        <f>VLOOKUP(A:A,'ИЗ ОСНОВЫ НОМЕНКЛАТУР'!D:H,5,0)</f>
        <v>C</v>
      </c>
      <c r="T993" s="44">
        <f t="shared" si="183"/>
        <v>0</v>
      </c>
      <c r="U993" s="44">
        <f t="shared" si="184"/>
        <v>0</v>
      </c>
      <c r="V993" s="44">
        <f t="shared" si="185"/>
        <v>0</v>
      </c>
      <c r="W993" s="44">
        <f t="shared" si="186"/>
        <v>0</v>
      </c>
      <c r="X993" s="44">
        <f t="shared" si="187"/>
        <v>0</v>
      </c>
      <c r="Y993" s="44">
        <f t="shared" si="188"/>
        <v>0</v>
      </c>
      <c r="Z993" s="44">
        <f t="shared" si="189"/>
        <v>0</v>
      </c>
      <c r="AA993" s="44">
        <f t="shared" si="190"/>
        <v>0</v>
      </c>
      <c r="AB993" s="44">
        <f t="shared" si="191"/>
        <v>0</v>
      </c>
      <c r="AC993" s="44">
        <f t="shared" si="192"/>
        <v>0</v>
      </c>
      <c r="AD993" s="44">
        <f t="shared" si="193"/>
        <v>37018.800000000003</v>
      </c>
      <c r="AE993" s="12">
        <f t="shared" si="194"/>
        <v>37018.800000000003</v>
      </c>
    </row>
    <row r="994" spans="1:31" ht="12.6" hidden="1" customHeight="1" x14ac:dyDescent="0.2">
      <c r="A994" s="26" t="s">
        <v>3554</v>
      </c>
      <c r="B994" s="19"/>
      <c r="C994" s="19"/>
      <c r="D994" s="20"/>
      <c r="E994" s="21"/>
      <c r="F994" s="22"/>
      <c r="G994" s="21"/>
      <c r="H994" s="22"/>
      <c r="I994" s="20"/>
      <c r="J994" s="20"/>
      <c r="K994" s="20"/>
      <c r="L994" s="20"/>
      <c r="M994" s="20"/>
      <c r="N994" s="20">
        <v>1</v>
      </c>
      <c r="O994" s="20">
        <v>1</v>
      </c>
      <c r="P994" s="23" t="str">
        <f>VLOOKUP(A994,'ИЗ ОСНОВЫ НОМЕНКЛАТУР'!D:E,2,0)</f>
        <v>Инструменты и расходные материалы</v>
      </c>
      <c r="Q994" s="23" t="str">
        <f>VLOOKUP(A994,'ИЗ ОСНОВЫ НОМЕНКЛАТУР'!D:F,3,0)</f>
        <v>Насадки, сверла</v>
      </c>
      <c r="R994" s="40">
        <f>VLOOKUP(A:A,'ИЗ ОСНОВЫ НОМЕНКЛАТУР'!D:G,4,0)</f>
        <v>878.17795221843005</v>
      </c>
      <c r="S994" s="12" t="str">
        <f>VLOOKUP(A:A,'ИЗ ОСНОВЫ НОМЕНКЛАТУР'!D:H,5,0)</f>
        <v>C</v>
      </c>
      <c r="T994" s="44">
        <f t="shared" si="183"/>
        <v>0</v>
      </c>
      <c r="U994" s="44">
        <f t="shared" si="184"/>
        <v>0</v>
      </c>
      <c r="V994" s="44">
        <f t="shared" si="185"/>
        <v>0</v>
      </c>
      <c r="W994" s="44">
        <f t="shared" si="186"/>
        <v>0</v>
      </c>
      <c r="X994" s="44">
        <f t="shared" si="187"/>
        <v>0</v>
      </c>
      <c r="Y994" s="44">
        <f t="shared" si="188"/>
        <v>0</v>
      </c>
      <c r="Z994" s="44">
        <f t="shared" si="189"/>
        <v>0</v>
      </c>
      <c r="AA994" s="44">
        <f t="shared" si="190"/>
        <v>0</v>
      </c>
      <c r="AB994" s="44">
        <f t="shared" si="191"/>
        <v>0</v>
      </c>
      <c r="AC994" s="44">
        <f t="shared" si="192"/>
        <v>0</v>
      </c>
      <c r="AD994" s="44">
        <f t="shared" si="193"/>
        <v>878.17795221843005</v>
      </c>
      <c r="AE994" s="12">
        <f t="shared" si="194"/>
        <v>878.17795221843005</v>
      </c>
    </row>
    <row r="995" spans="1:31" ht="12.6" hidden="1" customHeight="1" x14ac:dyDescent="0.2">
      <c r="A995" s="26" t="s">
        <v>3555</v>
      </c>
      <c r="B995" s="19"/>
      <c r="C995" s="19"/>
      <c r="D995" s="20"/>
      <c r="E995" s="21"/>
      <c r="F995" s="22"/>
      <c r="G995" s="21"/>
      <c r="H995" s="22"/>
      <c r="I995" s="20"/>
      <c r="J995" s="20"/>
      <c r="K995" s="20"/>
      <c r="L995" s="20"/>
      <c r="M995" s="20"/>
      <c r="N995" s="20">
        <v>20</v>
      </c>
      <c r="O995" s="20">
        <v>20</v>
      </c>
      <c r="P995" s="23" t="str">
        <f>VLOOKUP(A995,'ИЗ ОСНОВЫ НОМЕНКЛАТУР'!D:E,2,0)</f>
        <v>Инструменты и расходные материалы</v>
      </c>
      <c r="Q995" s="23" t="str">
        <f>VLOOKUP(A995,'ИЗ ОСНОВЫ НОМЕНКЛАТУР'!D:F,3,0)</f>
        <v>Насадки, сверла</v>
      </c>
      <c r="R995" s="40">
        <f>VLOOKUP(A:A,'ИЗ ОСНОВЫ НОМЕНКЛАТУР'!D:G,4,0)</f>
        <v>884.40767967145791</v>
      </c>
      <c r="S995" s="12" t="str">
        <f>VLOOKUP(A:A,'ИЗ ОСНОВЫ НОМЕНКЛАТУР'!D:H,5,0)</f>
        <v>C</v>
      </c>
      <c r="T995" s="44">
        <f t="shared" si="183"/>
        <v>0</v>
      </c>
      <c r="U995" s="44">
        <f t="shared" si="184"/>
        <v>0</v>
      </c>
      <c r="V995" s="44">
        <f t="shared" si="185"/>
        <v>0</v>
      </c>
      <c r="W995" s="44">
        <f t="shared" si="186"/>
        <v>0</v>
      </c>
      <c r="X995" s="44">
        <f t="shared" si="187"/>
        <v>0</v>
      </c>
      <c r="Y995" s="44">
        <f t="shared" si="188"/>
        <v>0</v>
      </c>
      <c r="Z995" s="44">
        <f t="shared" si="189"/>
        <v>0</v>
      </c>
      <c r="AA995" s="44">
        <f t="shared" si="190"/>
        <v>0</v>
      </c>
      <c r="AB995" s="44">
        <f t="shared" si="191"/>
        <v>0</v>
      </c>
      <c r="AC995" s="44">
        <f t="shared" si="192"/>
        <v>0</v>
      </c>
      <c r="AD995" s="44">
        <f t="shared" si="193"/>
        <v>17688.153593429157</v>
      </c>
      <c r="AE995" s="12">
        <f t="shared" si="194"/>
        <v>17688.153593429157</v>
      </c>
    </row>
    <row r="996" spans="1:31" ht="12.6" hidden="1" customHeight="1" x14ac:dyDescent="0.2">
      <c r="A996" s="26" t="s">
        <v>4367</v>
      </c>
      <c r="B996" s="19"/>
      <c r="C996" s="19"/>
      <c r="D996" s="20"/>
      <c r="E996" s="21"/>
      <c r="F996" s="22"/>
      <c r="G996" s="21"/>
      <c r="H996" s="22"/>
      <c r="I996" s="20"/>
      <c r="J996" s="20"/>
      <c r="K996" s="20">
        <v>5</v>
      </c>
      <c r="L996" s="20"/>
      <c r="M996" s="20"/>
      <c r="N996" s="20"/>
      <c r="O996" s="20">
        <v>5</v>
      </c>
      <c r="P996" s="23" t="str">
        <f>VLOOKUP(A996,'ИЗ ОСНОВЫ НОМЕНКЛАТУР'!D:E,2,0)</f>
        <v>Аксессуары для шкафов</v>
      </c>
      <c r="Q996" s="23" t="str">
        <f>VLOOKUP(A996,'ИЗ ОСНОВЫ НОМЕНКЛАТУР'!D:F,3,0)</f>
        <v>Шкаф/шкаф-купе наполнение (бренд Aristo)</v>
      </c>
      <c r="R996" s="40">
        <f>VLOOKUP(A:A,'ИЗ ОСНОВЫ НОМЕНКЛАТУР'!D:G,4,0)</f>
        <v>188.6</v>
      </c>
      <c r="S996" s="12" t="str">
        <f>VLOOKUP(A:A,'ИЗ ОСНОВЫ НОМЕНКЛАТУР'!D:H,5,0)</f>
        <v>C</v>
      </c>
      <c r="T996" s="44">
        <f t="shared" si="183"/>
        <v>0</v>
      </c>
      <c r="U996" s="44">
        <f t="shared" si="184"/>
        <v>0</v>
      </c>
      <c r="V996" s="44">
        <f t="shared" si="185"/>
        <v>0</v>
      </c>
      <c r="W996" s="44">
        <f t="shared" si="186"/>
        <v>0</v>
      </c>
      <c r="X996" s="44">
        <f t="shared" si="187"/>
        <v>0</v>
      </c>
      <c r="Y996" s="44">
        <f t="shared" si="188"/>
        <v>0</v>
      </c>
      <c r="Z996" s="44">
        <f t="shared" si="189"/>
        <v>0</v>
      </c>
      <c r="AA996" s="44">
        <f t="shared" si="190"/>
        <v>943</v>
      </c>
      <c r="AB996" s="44">
        <f t="shared" si="191"/>
        <v>0</v>
      </c>
      <c r="AC996" s="44">
        <f t="shared" si="192"/>
        <v>0</v>
      </c>
      <c r="AD996" s="44">
        <f t="shared" si="193"/>
        <v>0</v>
      </c>
      <c r="AE996" s="12">
        <f t="shared" si="194"/>
        <v>943</v>
      </c>
    </row>
    <row r="997" spans="1:31" ht="12.6" hidden="1" customHeight="1" x14ac:dyDescent="0.2">
      <c r="A997" s="26" t="s">
        <v>3750</v>
      </c>
      <c r="B997" s="19"/>
      <c r="C997" s="19"/>
      <c r="D997" s="20"/>
      <c r="E997" s="21"/>
      <c r="F997" s="22"/>
      <c r="G997" s="21"/>
      <c r="H997" s="22"/>
      <c r="I997" s="20"/>
      <c r="J997" s="20"/>
      <c r="K997" s="20">
        <v>4</v>
      </c>
      <c r="L997" s="20"/>
      <c r="M997" s="20"/>
      <c r="N997" s="20"/>
      <c r="O997" s="20">
        <v>4</v>
      </c>
      <c r="P997" s="23" t="str">
        <f>VLOOKUP(A997,'ИЗ ОСНОВЫ НОМЕНКЛАТУР'!D:E,2,0)</f>
        <v>Аксессуары для шкафов</v>
      </c>
      <c r="Q997" s="23" t="str">
        <f>VLOOKUP(A997,'ИЗ ОСНОВЫ НОМЕНКЛАТУР'!D:F,3,0)</f>
        <v>Шкаф/шкаф-купе наполнение (бренд Aristo)</v>
      </c>
      <c r="R997" s="40">
        <f>VLOOKUP(A:A,'ИЗ ОСНОВЫ НОМЕНКЛАТУР'!D:G,4,0)</f>
        <v>188.61</v>
      </c>
      <c r="S997" s="12" t="str">
        <f>VLOOKUP(A:A,'ИЗ ОСНОВЫ НОМЕНКЛАТУР'!D:H,5,0)</f>
        <v>C</v>
      </c>
      <c r="T997" s="44">
        <f t="shared" si="183"/>
        <v>0</v>
      </c>
      <c r="U997" s="44">
        <f t="shared" si="184"/>
        <v>0</v>
      </c>
      <c r="V997" s="44">
        <f t="shared" si="185"/>
        <v>0</v>
      </c>
      <c r="W997" s="44">
        <f t="shared" si="186"/>
        <v>0</v>
      </c>
      <c r="X997" s="44">
        <f t="shared" si="187"/>
        <v>0</v>
      </c>
      <c r="Y997" s="44">
        <f t="shared" si="188"/>
        <v>0</v>
      </c>
      <c r="Z997" s="44">
        <f t="shared" si="189"/>
        <v>0</v>
      </c>
      <c r="AA997" s="44">
        <f t="shared" si="190"/>
        <v>754.44</v>
      </c>
      <c r="AB997" s="44">
        <f t="shared" si="191"/>
        <v>0</v>
      </c>
      <c r="AC997" s="44">
        <f t="shared" si="192"/>
        <v>0</v>
      </c>
      <c r="AD997" s="44">
        <f t="shared" si="193"/>
        <v>0</v>
      </c>
      <c r="AE997" s="12">
        <f t="shared" si="194"/>
        <v>754.44</v>
      </c>
    </row>
    <row r="998" spans="1:31" ht="12.6" hidden="1" customHeight="1" x14ac:dyDescent="0.2">
      <c r="A998" s="26" t="s">
        <v>4368</v>
      </c>
      <c r="B998" s="19"/>
      <c r="C998" s="19"/>
      <c r="D998" s="20"/>
      <c r="E998" s="21"/>
      <c r="F998" s="22"/>
      <c r="G998" s="21"/>
      <c r="H998" s="22"/>
      <c r="I998" s="20"/>
      <c r="J998" s="20"/>
      <c r="K998" s="20">
        <v>3</v>
      </c>
      <c r="L998" s="20"/>
      <c r="M998" s="20"/>
      <c r="N998" s="20"/>
      <c r="O998" s="20">
        <v>3</v>
      </c>
      <c r="P998" s="23" t="str">
        <f>VLOOKUP(A998,'ИЗ ОСНОВЫ НОМЕНКЛАТУР'!D:E,2,0)</f>
        <v>Аксессуары для шкафов</v>
      </c>
      <c r="Q998" s="23" t="str">
        <f>VLOOKUP(A998,'ИЗ ОСНОВЫ НОМЕНКЛАТУР'!D:F,3,0)</f>
        <v>Шкаф/шкаф-купе наполнение (бренд Aristo)</v>
      </c>
      <c r="R998" s="40">
        <f>VLOOKUP(A:A,'ИЗ ОСНОВЫ НОМЕНКЛАТУР'!D:G,4,0)</f>
        <v>181.66666666666666</v>
      </c>
      <c r="S998" s="12" t="str">
        <f>VLOOKUP(A:A,'ИЗ ОСНОВЫ НОМЕНКЛАТУР'!D:H,5,0)</f>
        <v>C</v>
      </c>
      <c r="T998" s="44">
        <f t="shared" si="183"/>
        <v>0</v>
      </c>
      <c r="U998" s="44">
        <f t="shared" si="184"/>
        <v>0</v>
      </c>
      <c r="V998" s="44">
        <f t="shared" si="185"/>
        <v>0</v>
      </c>
      <c r="W998" s="44">
        <f t="shared" si="186"/>
        <v>0</v>
      </c>
      <c r="X998" s="44">
        <f t="shared" si="187"/>
        <v>0</v>
      </c>
      <c r="Y998" s="44">
        <f t="shared" si="188"/>
        <v>0</v>
      </c>
      <c r="Z998" s="44">
        <f t="shared" si="189"/>
        <v>0</v>
      </c>
      <c r="AA998" s="44">
        <f t="shared" si="190"/>
        <v>545</v>
      </c>
      <c r="AB998" s="44">
        <f t="shared" si="191"/>
        <v>0</v>
      </c>
      <c r="AC998" s="44">
        <f t="shared" si="192"/>
        <v>0</v>
      </c>
      <c r="AD998" s="44">
        <f t="shared" si="193"/>
        <v>0</v>
      </c>
      <c r="AE998" s="12">
        <f t="shared" si="194"/>
        <v>545</v>
      </c>
    </row>
    <row r="999" spans="1:31" ht="12.6" hidden="1" customHeight="1" x14ac:dyDescent="0.2">
      <c r="A999" s="26" t="s">
        <v>4369</v>
      </c>
      <c r="B999" s="19"/>
      <c r="C999" s="19"/>
      <c r="D999" s="20"/>
      <c r="E999" s="21"/>
      <c r="F999" s="22"/>
      <c r="G999" s="21"/>
      <c r="H999" s="22"/>
      <c r="I999" s="20"/>
      <c r="J999" s="20"/>
      <c r="K999" s="20"/>
      <c r="L999" s="20"/>
      <c r="M999" s="20"/>
      <c r="N999" s="20">
        <v>1</v>
      </c>
      <c r="O999" s="20">
        <v>1</v>
      </c>
      <c r="P999" s="23" t="str">
        <f>VLOOKUP(A999,'ИЗ ОСНОВЫ НОМЕНКЛАТУР'!D:E,2,0)</f>
        <v>Аксессуары для шкафов</v>
      </c>
      <c r="Q999" s="23" t="str">
        <f>VLOOKUP(A999,'ИЗ ОСНОВЫ НОМЕНКЛАТУР'!D:F,3,0)</f>
        <v>Брючницы</v>
      </c>
      <c r="R999" s="40">
        <f>VLOOKUP(A:A,'ИЗ ОСНОВЫ НОМЕНКЛАТУР'!D:G,4,0)</f>
        <v>19184</v>
      </c>
      <c r="S999" s="12" t="str">
        <f>VLOOKUP(A:A,'ИЗ ОСНОВЫ НОМЕНКЛАТУР'!D:H,5,0)</f>
        <v>C</v>
      </c>
      <c r="T999" s="44">
        <f t="shared" si="183"/>
        <v>0</v>
      </c>
      <c r="U999" s="44">
        <f t="shared" si="184"/>
        <v>0</v>
      </c>
      <c r="V999" s="44">
        <f t="shared" si="185"/>
        <v>0</v>
      </c>
      <c r="W999" s="44">
        <f t="shared" si="186"/>
        <v>0</v>
      </c>
      <c r="X999" s="44">
        <f t="shared" si="187"/>
        <v>0</v>
      </c>
      <c r="Y999" s="44">
        <f t="shared" si="188"/>
        <v>0</v>
      </c>
      <c r="Z999" s="44">
        <f t="shared" si="189"/>
        <v>0</v>
      </c>
      <c r="AA999" s="44">
        <f t="shared" si="190"/>
        <v>0</v>
      </c>
      <c r="AB999" s="44">
        <f t="shared" si="191"/>
        <v>0</v>
      </c>
      <c r="AC999" s="44">
        <f t="shared" si="192"/>
        <v>0</v>
      </c>
      <c r="AD999" s="44">
        <f t="shared" si="193"/>
        <v>19184</v>
      </c>
      <c r="AE999" s="12">
        <f t="shared" si="194"/>
        <v>19184</v>
      </c>
    </row>
    <row r="1000" spans="1:31" ht="12.6" hidden="1" customHeight="1" x14ac:dyDescent="0.2">
      <c r="A1000" s="26" t="s">
        <v>4370</v>
      </c>
      <c r="B1000" s="19"/>
      <c r="C1000" s="19"/>
      <c r="D1000" s="20"/>
      <c r="E1000" s="21"/>
      <c r="F1000" s="22"/>
      <c r="G1000" s="21"/>
      <c r="H1000" s="22"/>
      <c r="I1000" s="20"/>
      <c r="J1000" s="20"/>
      <c r="K1000" s="20"/>
      <c r="L1000" s="20"/>
      <c r="M1000" s="20"/>
      <c r="N1000" s="20">
        <v>1</v>
      </c>
      <c r="O1000" s="20">
        <v>1</v>
      </c>
      <c r="P1000" s="23" t="str">
        <f>VLOOKUP(A1000,'ИЗ ОСНОВЫ НОМЕНКЛАТУР'!D:E,2,0)</f>
        <v>Аксессуары для шкафов</v>
      </c>
      <c r="Q1000" s="23" t="str">
        <f>VLOOKUP(A1000,'ИЗ ОСНОВЫ НОМЕНКЛАТУР'!D:F,3,0)</f>
        <v>Брючницы</v>
      </c>
      <c r="R1000" s="40">
        <f>VLOOKUP(A:A,'ИЗ ОСНОВЫ НОМЕНКЛАТУР'!D:G,4,0)</f>
        <v>19184</v>
      </c>
      <c r="S1000" s="12" t="str">
        <f>VLOOKUP(A:A,'ИЗ ОСНОВЫ НОМЕНКЛАТУР'!D:H,5,0)</f>
        <v>C</v>
      </c>
      <c r="T1000" s="44">
        <f t="shared" si="183"/>
        <v>0</v>
      </c>
      <c r="U1000" s="44">
        <f t="shared" si="184"/>
        <v>0</v>
      </c>
      <c r="V1000" s="44">
        <f t="shared" si="185"/>
        <v>0</v>
      </c>
      <c r="W1000" s="44">
        <f t="shared" si="186"/>
        <v>0</v>
      </c>
      <c r="X1000" s="44">
        <f t="shared" si="187"/>
        <v>0</v>
      </c>
      <c r="Y1000" s="44">
        <f t="shared" si="188"/>
        <v>0</v>
      </c>
      <c r="Z1000" s="44">
        <f t="shared" si="189"/>
        <v>0</v>
      </c>
      <c r="AA1000" s="44">
        <f t="shared" si="190"/>
        <v>0</v>
      </c>
      <c r="AB1000" s="44">
        <f t="shared" si="191"/>
        <v>0</v>
      </c>
      <c r="AC1000" s="44">
        <f t="shared" si="192"/>
        <v>0</v>
      </c>
      <c r="AD1000" s="44">
        <f t="shared" si="193"/>
        <v>19184</v>
      </c>
      <c r="AE1000" s="12">
        <f t="shared" si="194"/>
        <v>19184</v>
      </c>
    </row>
    <row r="1001" spans="1:31" ht="12.6" hidden="1" customHeight="1" x14ac:dyDescent="0.2">
      <c r="A1001" s="26" t="s">
        <v>4371</v>
      </c>
      <c r="B1001" s="19"/>
      <c r="C1001" s="19"/>
      <c r="D1001" s="20"/>
      <c r="E1001" s="21"/>
      <c r="F1001" s="22"/>
      <c r="G1001" s="21"/>
      <c r="H1001" s="22"/>
      <c r="I1001" s="20"/>
      <c r="J1001" s="20"/>
      <c r="K1001" s="20"/>
      <c r="L1001" s="20"/>
      <c r="M1001" s="20"/>
      <c r="N1001" s="20">
        <v>1</v>
      </c>
      <c r="O1001" s="20">
        <v>1</v>
      </c>
      <c r="P1001" s="23" t="str">
        <f>VLOOKUP(A1001,'ИЗ ОСНОВЫ НОМЕНКЛАТУР'!D:E,2,0)</f>
        <v>Аксессуары для шкафов</v>
      </c>
      <c r="Q1001" s="23" t="str">
        <f>VLOOKUP(A1001,'ИЗ ОСНОВЫ НОМЕНКЛАТУР'!D:F,3,0)</f>
        <v>Брючницы</v>
      </c>
      <c r="R1001" s="40">
        <f>VLOOKUP(A:A,'ИЗ ОСНОВЫ НОМЕНКЛАТУР'!D:G,4,0)</f>
        <v>23360</v>
      </c>
      <c r="S1001" s="12" t="str">
        <f>VLOOKUP(A:A,'ИЗ ОСНОВЫ НОМЕНКЛАТУР'!D:H,5,0)</f>
        <v>C</v>
      </c>
      <c r="T1001" s="44">
        <f t="shared" si="183"/>
        <v>0</v>
      </c>
      <c r="U1001" s="44">
        <f t="shared" si="184"/>
        <v>0</v>
      </c>
      <c r="V1001" s="44">
        <f t="shared" si="185"/>
        <v>0</v>
      </c>
      <c r="W1001" s="44">
        <f t="shared" si="186"/>
        <v>0</v>
      </c>
      <c r="X1001" s="44">
        <f t="shared" si="187"/>
        <v>0</v>
      </c>
      <c r="Y1001" s="44">
        <f t="shared" si="188"/>
        <v>0</v>
      </c>
      <c r="Z1001" s="44">
        <f t="shared" si="189"/>
        <v>0</v>
      </c>
      <c r="AA1001" s="44">
        <f t="shared" si="190"/>
        <v>0</v>
      </c>
      <c r="AB1001" s="44">
        <f t="shared" si="191"/>
        <v>0</v>
      </c>
      <c r="AC1001" s="44">
        <f t="shared" si="192"/>
        <v>0</v>
      </c>
      <c r="AD1001" s="44">
        <f t="shared" si="193"/>
        <v>23360</v>
      </c>
      <c r="AE1001" s="12">
        <f t="shared" si="194"/>
        <v>23360</v>
      </c>
    </row>
    <row r="1002" spans="1:31" ht="12.6" hidden="1" customHeight="1" x14ac:dyDescent="0.2">
      <c r="A1002" s="26" t="s">
        <v>3314</v>
      </c>
      <c r="B1002" s="19"/>
      <c r="C1002" s="19"/>
      <c r="D1002" s="20"/>
      <c r="E1002" s="21"/>
      <c r="F1002" s="22"/>
      <c r="G1002" s="21"/>
      <c r="H1002" s="22"/>
      <c r="I1002" s="20"/>
      <c r="J1002" s="20">
        <v>137</v>
      </c>
      <c r="K1002" s="20"/>
      <c r="L1002" s="20"/>
      <c r="M1002" s="20"/>
      <c r="N1002" s="20">
        <v>169</v>
      </c>
      <c r="O1002" s="20">
        <v>306</v>
      </c>
      <c r="P1002" s="23" t="str">
        <f>VLOOKUP(A1002,'ИЗ ОСНОВЫ НОМЕНКЛАТУР'!D:E,2,0)</f>
        <v>Трубные системы, рейлинг</v>
      </c>
      <c r="Q1002" s="23" t="str">
        <f>VLOOKUP(A1002,'ИЗ ОСНОВЫ НОМЕНКЛАТУР'!D:F,3,0)</f>
        <v>Крепления и держатели труб</v>
      </c>
      <c r="R1002" s="40">
        <f>VLOOKUP(A:A,'ИЗ ОСНОВЫ НОМЕНКЛАТУР'!D:G,4,0)</f>
        <v>132.80156774457635</v>
      </c>
      <c r="S1002" s="12" t="str">
        <f>VLOOKUP(A:A,'ИЗ ОСНОВЫ НОМЕНКЛАТУР'!D:H,5,0)</f>
        <v>B</v>
      </c>
      <c r="T1002" s="44">
        <f t="shared" si="183"/>
        <v>0</v>
      </c>
      <c r="U1002" s="44">
        <f t="shared" si="184"/>
        <v>0</v>
      </c>
      <c r="V1002" s="44">
        <f t="shared" si="185"/>
        <v>0</v>
      </c>
      <c r="W1002" s="44">
        <f t="shared" si="186"/>
        <v>0</v>
      </c>
      <c r="X1002" s="44">
        <f t="shared" si="187"/>
        <v>0</v>
      </c>
      <c r="Y1002" s="44">
        <f t="shared" si="188"/>
        <v>0</v>
      </c>
      <c r="Z1002" s="44">
        <f t="shared" si="189"/>
        <v>18193.81478100696</v>
      </c>
      <c r="AA1002" s="44">
        <f t="shared" si="190"/>
        <v>0</v>
      </c>
      <c r="AB1002" s="44">
        <f t="shared" si="191"/>
        <v>0</v>
      </c>
      <c r="AC1002" s="44">
        <f t="shared" si="192"/>
        <v>0</v>
      </c>
      <c r="AD1002" s="44">
        <f t="shared" si="193"/>
        <v>22443.464948833403</v>
      </c>
      <c r="AE1002" s="12">
        <f t="shared" si="194"/>
        <v>40637.27972984036</v>
      </c>
    </row>
    <row r="1003" spans="1:31" ht="12.6" hidden="1" customHeight="1" x14ac:dyDescent="0.2">
      <c r="A1003" s="26" t="s">
        <v>3315</v>
      </c>
      <c r="B1003" s="19"/>
      <c r="C1003" s="19"/>
      <c r="D1003" s="20"/>
      <c r="E1003" s="21"/>
      <c r="F1003" s="22"/>
      <c r="G1003" s="21"/>
      <c r="H1003" s="22"/>
      <c r="I1003" s="20"/>
      <c r="J1003" s="20">
        <v>159</v>
      </c>
      <c r="K1003" s="20">
        <v>900</v>
      </c>
      <c r="L1003" s="20">
        <v>14</v>
      </c>
      <c r="M1003" s="20"/>
      <c r="N1003" s="20">
        <v>894</v>
      </c>
      <c r="O1003" s="20">
        <v>1967</v>
      </c>
      <c r="P1003" s="23" t="str">
        <f>VLOOKUP(A1003,'ИЗ ОСНОВЫ НОМЕНКЛАТУР'!D:E,2,0)</f>
        <v>Трубные системы, рейлинг</v>
      </c>
      <c r="Q1003" s="23" t="str">
        <f>VLOOKUP(A1003,'ИЗ ОСНОВЫ НОМЕНКЛАТУР'!D:F,3,0)</f>
        <v>Крепления и держатели труб</v>
      </c>
      <c r="R1003" s="40">
        <f>VLOOKUP(A:A,'ИЗ ОСНОВЫ НОМЕНКЛАТУР'!D:G,4,0)</f>
        <v>135.22204717400979</v>
      </c>
      <c r="S1003" s="12" t="str">
        <f>VLOOKUP(A:A,'ИЗ ОСНОВЫ НОМЕНКЛАТУР'!D:H,5,0)</f>
        <v>B</v>
      </c>
      <c r="T1003" s="44">
        <f t="shared" si="183"/>
        <v>0</v>
      </c>
      <c r="U1003" s="44">
        <f t="shared" si="184"/>
        <v>0</v>
      </c>
      <c r="V1003" s="44">
        <f t="shared" si="185"/>
        <v>0</v>
      </c>
      <c r="W1003" s="44">
        <f t="shared" si="186"/>
        <v>0</v>
      </c>
      <c r="X1003" s="44">
        <f t="shared" si="187"/>
        <v>0</v>
      </c>
      <c r="Y1003" s="44">
        <f t="shared" si="188"/>
        <v>0</v>
      </c>
      <c r="Z1003" s="44">
        <f t="shared" si="189"/>
        <v>21500.305500667557</v>
      </c>
      <c r="AA1003" s="44">
        <f t="shared" si="190"/>
        <v>121699.84245660881</v>
      </c>
      <c r="AB1003" s="44">
        <f t="shared" si="191"/>
        <v>1893.1086604361371</v>
      </c>
      <c r="AC1003" s="44">
        <f t="shared" si="192"/>
        <v>0</v>
      </c>
      <c r="AD1003" s="44">
        <f t="shared" si="193"/>
        <v>120888.51017356475</v>
      </c>
      <c r="AE1003" s="12">
        <f t="shared" si="194"/>
        <v>265981.76679127727</v>
      </c>
    </row>
    <row r="1004" spans="1:31" ht="12.6" hidden="1" customHeight="1" x14ac:dyDescent="0.2">
      <c r="A1004" s="26" t="s">
        <v>3300</v>
      </c>
      <c r="B1004" s="19"/>
      <c r="C1004" s="19"/>
      <c r="D1004" s="20"/>
      <c r="E1004" s="20">
        <v>101</v>
      </c>
      <c r="F1004" s="20"/>
      <c r="G1004" s="21"/>
      <c r="H1004" s="22"/>
      <c r="I1004" s="20"/>
      <c r="J1004" s="20">
        <v>232</v>
      </c>
      <c r="K1004" s="20"/>
      <c r="L1004" s="20"/>
      <c r="M1004" s="20"/>
      <c r="N1004" s="20">
        <v>242</v>
      </c>
      <c r="O1004" s="20">
        <v>575</v>
      </c>
      <c r="P1004" s="23" t="str">
        <f>VLOOKUP(A1004,'ИЗ ОСНОВЫ НОМЕНКЛАТУР'!D:E,2,0)</f>
        <v>Трубные системы, рейлинг</v>
      </c>
      <c r="Q1004" s="23" t="str">
        <f>VLOOKUP(A1004,'ИЗ ОСНОВЫ НОМЕНКЛАТУР'!D:F,3,0)</f>
        <v>Крепления и держатели труб</v>
      </c>
      <c r="R1004" s="40">
        <f>VLOOKUP(A:A,'ИЗ ОСНОВЫ НОМЕНКЛАТУР'!D:G,4,0)</f>
        <v>191.75265560165974</v>
      </c>
      <c r="S1004" s="12" t="str">
        <f>VLOOKUP(A:A,'ИЗ ОСНОВЫ НОМЕНКЛАТУР'!D:H,5,0)</f>
        <v>C</v>
      </c>
      <c r="T1004" s="44">
        <f t="shared" si="183"/>
        <v>0</v>
      </c>
      <c r="U1004" s="44">
        <f t="shared" si="184"/>
        <v>19367.018215767635</v>
      </c>
      <c r="V1004" s="44">
        <f t="shared" si="185"/>
        <v>0</v>
      </c>
      <c r="W1004" s="44">
        <f t="shared" si="186"/>
        <v>0</v>
      </c>
      <c r="X1004" s="44">
        <f t="shared" si="187"/>
        <v>0</v>
      </c>
      <c r="Y1004" s="44">
        <f t="shared" si="188"/>
        <v>0</v>
      </c>
      <c r="Z1004" s="44">
        <f t="shared" si="189"/>
        <v>44486.616099585059</v>
      </c>
      <c r="AA1004" s="44">
        <f t="shared" si="190"/>
        <v>0</v>
      </c>
      <c r="AB1004" s="44">
        <f t="shared" si="191"/>
        <v>0</v>
      </c>
      <c r="AC1004" s="44">
        <f t="shared" si="192"/>
        <v>0</v>
      </c>
      <c r="AD1004" s="44">
        <f t="shared" si="193"/>
        <v>46404.142655601659</v>
      </c>
      <c r="AE1004" s="12">
        <f t="shared" si="194"/>
        <v>110257.77697095435</v>
      </c>
    </row>
    <row r="1005" spans="1:31" ht="12.6" hidden="1" customHeight="1" x14ac:dyDescent="0.2">
      <c r="A1005" s="26" t="s">
        <v>3297</v>
      </c>
      <c r="B1005" s="19"/>
      <c r="C1005" s="19"/>
      <c r="D1005" s="20"/>
      <c r="E1005" s="21"/>
      <c r="F1005" s="22"/>
      <c r="G1005" s="21"/>
      <c r="H1005" s="22"/>
      <c r="I1005" s="20"/>
      <c r="J1005" s="20">
        <v>1591</v>
      </c>
      <c r="K1005" s="20"/>
      <c r="L1005" s="20">
        <v>174</v>
      </c>
      <c r="M1005" s="20">
        <v>250</v>
      </c>
      <c r="N1005" s="20">
        <v>2688</v>
      </c>
      <c r="O1005" s="20">
        <v>4703</v>
      </c>
      <c r="P1005" s="23" t="str">
        <f>VLOOKUP(A1005,'ИЗ ОСНОВЫ НОМЕНКЛАТУР'!D:E,2,0)</f>
        <v>Трубные системы, рейлинг</v>
      </c>
      <c r="Q1005" s="23" t="str">
        <f>VLOOKUP(A1005,'ИЗ ОСНОВЫ НОМЕНКЛАТУР'!D:F,3,0)</f>
        <v>Крепления и держатели труб</v>
      </c>
      <c r="R1005" s="40">
        <f>VLOOKUP(A:A,'ИЗ ОСНОВЫ НОМЕНКЛАТУР'!D:G,4,0)</f>
        <v>41.607806591031874</v>
      </c>
      <c r="S1005" s="12" t="str">
        <f>VLOOKUP(A:A,'ИЗ ОСНОВЫ НОМЕНКЛАТУР'!D:H,5,0)</f>
        <v>B</v>
      </c>
      <c r="T1005" s="44">
        <f t="shared" si="183"/>
        <v>0</v>
      </c>
      <c r="U1005" s="44">
        <f t="shared" si="184"/>
        <v>0</v>
      </c>
      <c r="V1005" s="44">
        <f t="shared" si="185"/>
        <v>0</v>
      </c>
      <c r="W1005" s="44">
        <f t="shared" si="186"/>
        <v>0</v>
      </c>
      <c r="X1005" s="44">
        <f t="shared" si="187"/>
        <v>0</v>
      </c>
      <c r="Y1005" s="44">
        <f t="shared" si="188"/>
        <v>0</v>
      </c>
      <c r="Z1005" s="44">
        <f t="shared" si="189"/>
        <v>66198.02028633171</v>
      </c>
      <c r="AA1005" s="44">
        <f t="shared" si="190"/>
        <v>0</v>
      </c>
      <c r="AB1005" s="44">
        <f t="shared" si="191"/>
        <v>7239.758346839546</v>
      </c>
      <c r="AC1005" s="44">
        <f t="shared" si="192"/>
        <v>10401.951647757969</v>
      </c>
      <c r="AD1005" s="44">
        <f t="shared" si="193"/>
        <v>111841.78411669369</v>
      </c>
      <c r="AE1005" s="12">
        <f t="shared" si="194"/>
        <v>195681.5143976229</v>
      </c>
    </row>
    <row r="1006" spans="1:31" ht="12.6" hidden="1" customHeight="1" x14ac:dyDescent="0.2">
      <c r="A1006" s="26" t="s">
        <v>3298</v>
      </c>
      <c r="B1006" s="19"/>
      <c r="C1006" s="19"/>
      <c r="D1006" s="20"/>
      <c r="E1006" s="21"/>
      <c r="F1006" s="22"/>
      <c r="G1006" s="21"/>
      <c r="H1006" s="22"/>
      <c r="I1006" s="20"/>
      <c r="J1006" s="20">
        <v>504</v>
      </c>
      <c r="K1006" s="20"/>
      <c r="L1006" s="20">
        <v>13</v>
      </c>
      <c r="M1006" s="20"/>
      <c r="N1006" s="20">
        <v>160</v>
      </c>
      <c r="O1006" s="20">
        <v>677</v>
      </c>
      <c r="P1006" s="23" t="str">
        <f>VLOOKUP(A1006,'ИЗ ОСНОВЫ НОМЕНКЛАТУР'!D:E,2,0)</f>
        <v>Трубные системы, рейлинг</v>
      </c>
      <c r="Q1006" s="23" t="str">
        <f>VLOOKUP(A1006,'ИЗ ОСНОВЫ НОМЕНКЛАТУР'!D:F,3,0)</f>
        <v>Крепления и держатели труб</v>
      </c>
      <c r="R1006" s="40">
        <f>VLOOKUP(A:A,'ИЗ ОСНОВЫ НОМЕНКЛАТУР'!D:G,4,0)</f>
        <v>186.3868181818182</v>
      </c>
      <c r="S1006" s="12" t="str">
        <f>VLOOKUP(A:A,'ИЗ ОСНОВЫ НОМЕНКЛАТУР'!D:H,5,0)</f>
        <v>C</v>
      </c>
      <c r="T1006" s="44">
        <f t="shared" si="183"/>
        <v>0</v>
      </c>
      <c r="U1006" s="44">
        <f t="shared" si="184"/>
        <v>0</v>
      </c>
      <c r="V1006" s="44">
        <f t="shared" si="185"/>
        <v>0</v>
      </c>
      <c r="W1006" s="44">
        <f t="shared" si="186"/>
        <v>0</v>
      </c>
      <c r="X1006" s="44">
        <f t="shared" si="187"/>
        <v>0</v>
      </c>
      <c r="Y1006" s="44">
        <f t="shared" si="188"/>
        <v>0</v>
      </c>
      <c r="Z1006" s="44">
        <f t="shared" si="189"/>
        <v>93938.956363636375</v>
      </c>
      <c r="AA1006" s="44">
        <f t="shared" si="190"/>
        <v>0</v>
      </c>
      <c r="AB1006" s="44">
        <f t="shared" si="191"/>
        <v>2423.0286363636365</v>
      </c>
      <c r="AC1006" s="44">
        <f t="shared" si="192"/>
        <v>0</v>
      </c>
      <c r="AD1006" s="44">
        <f t="shared" si="193"/>
        <v>29821.890909090911</v>
      </c>
      <c r="AE1006" s="12">
        <f t="shared" si="194"/>
        <v>126183.87590909093</v>
      </c>
    </row>
    <row r="1007" spans="1:31" ht="12.6" hidden="1" customHeight="1" x14ac:dyDescent="0.2">
      <c r="A1007" s="26" t="s">
        <v>3291</v>
      </c>
      <c r="B1007" s="19"/>
      <c r="C1007" s="19"/>
      <c r="D1007" s="20"/>
      <c r="E1007" s="20">
        <v>1373</v>
      </c>
      <c r="F1007" s="20"/>
      <c r="G1007" s="21"/>
      <c r="H1007" s="22"/>
      <c r="I1007" s="20">
        <v>54998</v>
      </c>
      <c r="J1007" s="20">
        <v>1888</v>
      </c>
      <c r="K1007" s="20">
        <v>9000</v>
      </c>
      <c r="L1007" s="20">
        <v>460</v>
      </c>
      <c r="M1007" s="20">
        <v>8000</v>
      </c>
      <c r="N1007" s="20">
        <v>1102</v>
      </c>
      <c r="O1007" s="20">
        <v>76821</v>
      </c>
      <c r="P1007" s="23" t="str">
        <f>VLOOKUP(A1007,'ИЗ ОСНОВЫ НОМЕНКЛАТУР'!D:E,2,0)</f>
        <v>Трубные системы, рейлинг</v>
      </c>
      <c r="Q1007" s="23" t="str">
        <f>VLOOKUP(A1007,'ИЗ ОСНОВЫ НОМЕНКЛАТУР'!D:F,3,0)</f>
        <v>Крепления и держатели труб</v>
      </c>
      <c r="R1007" s="40">
        <f>VLOOKUP(A:A,'ИЗ ОСНОВЫ НОМЕНКЛАТУР'!D:G,4,0)</f>
        <v>15.580154392948536</v>
      </c>
      <c r="S1007" s="12" t="str">
        <f>VLOOKUP(A:A,'ИЗ ОСНОВЫ НОМЕНКЛАТУР'!D:H,5,0)</f>
        <v>A</v>
      </c>
      <c r="T1007" s="44">
        <f t="shared" si="183"/>
        <v>0</v>
      </c>
      <c r="U1007" s="44">
        <f t="shared" si="184"/>
        <v>21391.55198151834</v>
      </c>
      <c r="V1007" s="44">
        <f t="shared" si="185"/>
        <v>0</v>
      </c>
      <c r="W1007" s="44">
        <f t="shared" si="186"/>
        <v>0</v>
      </c>
      <c r="X1007" s="44">
        <f t="shared" si="187"/>
        <v>0</v>
      </c>
      <c r="Y1007" s="44">
        <f t="shared" si="188"/>
        <v>856877.33130338357</v>
      </c>
      <c r="Z1007" s="44">
        <f t="shared" si="189"/>
        <v>29415.331493886835</v>
      </c>
      <c r="AA1007" s="44">
        <f t="shared" si="190"/>
        <v>140221.38953653682</v>
      </c>
      <c r="AB1007" s="44">
        <f t="shared" si="191"/>
        <v>7166.8710207563263</v>
      </c>
      <c r="AC1007" s="44">
        <f t="shared" si="192"/>
        <v>124641.23514358829</v>
      </c>
      <c r="AD1007" s="44">
        <f t="shared" si="193"/>
        <v>17169.330141029288</v>
      </c>
      <c r="AE1007" s="12">
        <f t="shared" si="194"/>
        <v>1196883.0406206998</v>
      </c>
    </row>
    <row r="1008" spans="1:31" ht="12.6" hidden="1" customHeight="1" x14ac:dyDescent="0.2">
      <c r="A1008" s="26" t="s">
        <v>3308</v>
      </c>
      <c r="B1008" s="19"/>
      <c r="C1008" s="19"/>
      <c r="D1008" s="20"/>
      <c r="E1008" s="21"/>
      <c r="F1008" s="22"/>
      <c r="G1008" s="21"/>
      <c r="H1008" s="22"/>
      <c r="I1008" s="20"/>
      <c r="J1008" s="20">
        <v>1347</v>
      </c>
      <c r="K1008" s="20"/>
      <c r="L1008" s="20"/>
      <c r="M1008" s="20"/>
      <c r="N1008" s="20">
        <v>2152</v>
      </c>
      <c r="O1008" s="20">
        <v>3499</v>
      </c>
      <c r="P1008" s="23" t="str">
        <f>VLOOKUP(A1008,'ИЗ ОСНОВЫ НОМЕНКЛАТУР'!D:E,2,0)</f>
        <v>Трубные системы, рейлинг</v>
      </c>
      <c r="Q1008" s="23" t="str">
        <f>VLOOKUP(A1008,'ИЗ ОСНОВЫ НОМЕНКЛАТУР'!D:F,3,0)</f>
        <v>Крепления и держатели труб</v>
      </c>
      <c r="R1008" s="40">
        <f>VLOOKUP(A:A,'ИЗ ОСНОВЫ НОМЕНКЛАТУР'!D:G,4,0)</f>
        <v>16.2</v>
      </c>
      <c r="S1008" s="12" t="str">
        <f>VLOOKUP(A:A,'ИЗ ОСНОВЫ НОМЕНКЛАТУР'!D:H,5,0)</f>
        <v>B</v>
      </c>
      <c r="T1008" s="44">
        <f t="shared" si="183"/>
        <v>0</v>
      </c>
      <c r="U1008" s="44">
        <f t="shared" si="184"/>
        <v>0</v>
      </c>
      <c r="V1008" s="44">
        <f t="shared" si="185"/>
        <v>0</v>
      </c>
      <c r="W1008" s="44">
        <f t="shared" si="186"/>
        <v>0</v>
      </c>
      <c r="X1008" s="44">
        <f t="shared" si="187"/>
        <v>0</v>
      </c>
      <c r="Y1008" s="44">
        <f t="shared" si="188"/>
        <v>0</v>
      </c>
      <c r="Z1008" s="44">
        <f t="shared" si="189"/>
        <v>21821.399999999998</v>
      </c>
      <c r="AA1008" s="44">
        <f t="shared" si="190"/>
        <v>0</v>
      </c>
      <c r="AB1008" s="44">
        <f t="shared" si="191"/>
        <v>0</v>
      </c>
      <c r="AC1008" s="44">
        <f t="shared" si="192"/>
        <v>0</v>
      </c>
      <c r="AD1008" s="44">
        <f t="shared" si="193"/>
        <v>34862.400000000001</v>
      </c>
      <c r="AE1008" s="12">
        <f t="shared" si="194"/>
        <v>56683.8</v>
      </c>
    </row>
    <row r="1009" spans="1:31" ht="12.6" hidden="1" customHeight="1" x14ac:dyDescent="0.2">
      <c r="A1009" s="26" t="s">
        <v>3313</v>
      </c>
      <c r="B1009" s="19"/>
      <c r="C1009" s="19"/>
      <c r="D1009" s="20">
        <v>1798</v>
      </c>
      <c r="E1009" s="20">
        <v>257</v>
      </c>
      <c r="F1009" s="20"/>
      <c r="G1009" s="21"/>
      <c r="H1009" s="22"/>
      <c r="I1009" s="20"/>
      <c r="J1009" s="20"/>
      <c r="K1009" s="20"/>
      <c r="L1009" s="20"/>
      <c r="M1009" s="20"/>
      <c r="N1009" s="20"/>
      <c r="O1009" s="20">
        <v>2055</v>
      </c>
      <c r="P1009" s="23" t="str">
        <f>VLOOKUP(A1009,'ИЗ ОСНОВЫ НОМЕНКЛАТУР'!D:E,2,0)</f>
        <v>Трубные системы, рейлинг</v>
      </c>
      <c r="Q1009" s="23" t="str">
        <f>VLOOKUP(A1009,'ИЗ ОСНОВЫ НОМЕНКЛАТУР'!D:F,3,0)</f>
        <v>Крепления и держатели труб</v>
      </c>
      <c r="R1009" s="40">
        <f>VLOOKUP(A:A,'ИЗ ОСНОВЫ НОМЕНКЛАТУР'!D:G,4,0)</f>
        <v>8</v>
      </c>
      <c r="S1009" s="12" t="str">
        <f>VLOOKUP(A:A,'ИЗ ОСНОВЫ НОМЕНКЛАТУР'!D:H,5,0)</f>
        <v>C</v>
      </c>
      <c r="T1009" s="44">
        <f t="shared" si="183"/>
        <v>14384</v>
      </c>
      <c r="U1009" s="44">
        <f t="shared" si="184"/>
        <v>2056</v>
      </c>
      <c r="V1009" s="44">
        <f t="shared" si="185"/>
        <v>0</v>
      </c>
      <c r="W1009" s="44">
        <f t="shared" si="186"/>
        <v>0</v>
      </c>
      <c r="X1009" s="44">
        <f t="shared" si="187"/>
        <v>0</v>
      </c>
      <c r="Y1009" s="44">
        <f t="shared" si="188"/>
        <v>0</v>
      </c>
      <c r="Z1009" s="44">
        <f t="shared" si="189"/>
        <v>0</v>
      </c>
      <c r="AA1009" s="44">
        <f t="shared" si="190"/>
        <v>0</v>
      </c>
      <c r="AB1009" s="44">
        <f t="shared" si="191"/>
        <v>0</v>
      </c>
      <c r="AC1009" s="44">
        <f t="shared" si="192"/>
        <v>0</v>
      </c>
      <c r="AD1009" s="44">
        <f t="shared" si="193"/>
        <v>0</v>
      </c>
      <c r="AE1009" s="12">
        <f t="shared" si="194"/>
        <v>16440</v>
      </c>
    </row>
    <row r="1010" spans="1:31" ht="12.6" hidden="1" customHeight="1" x14ac:dyDescent="0.2">
      <c r="A1010" s="26" t="s">
        <v>3302</v>
      </c>
      <c r="B1010" s="19"/>
      <c r="C1010" s="19"/>
      <c r="D1010" s="20"/>
      <c r="E1010" s="20">
        <v>92</v>
      </c>
      <c r="F1010" s="20"/>
      <c r="G1010" s="21"/>
      <c r="H1010" s="22"/>
      <c r="I1010" s="20"/>
      <c r="J1010" s="20"/>
      <c r="K1010" s="20"/>
      <c r="L1010" s="20"/>
      <c r="M1010" s="20"/>
      <c r="N1010" s="20"/>
      <c r="O1010" s="20">
        <v>92</v>
      </c>
      <c r="P1010" s="23" t="str">
        <f>VLOOKUP(A1010,'ИЗ ОСНОВЫ НОМЕНКЛАТУР'!D:E,2,0)</f>
        <v>Трубные системы, рейлинг</v>
      </c>
      <c r="Q1010" s="23" t="str">
        <f>VLOOKUP(A1010,'ИЗ ОСНОВЫ НОМЕНКЛАТУР'!D:F,3,0)</f>
        <v>Крепления и держатели труб</v>
      </c>
      <c r="R1010" s="40">
        <f>VLOOKUP(A:A,'ИЗ ОСНОВЫ НОМЕНКЛАТУР'!D:G,4,0)</f>
        <v>217.29144736842105</v>
      </c>
      <c r="S1010" s="12" t="str">
        <f>VLOOKUP(A:A,'ИЗ ОСНОВЫ НОМЕНКЛАТУР'!D:H,5,0)</f>
        <v>C</v>
      </c>
      <c r="T1010" s="44">
        <f t="shared" si="183"/>
        <v>0</v>
      </c>
      <c r="U1010" s="44">
        <f t="shared" si="184"/>
        <v>19990.813157894736</v>
      </c>
      <c r="V1010" s="44">
        <f t="shared" si="185"/>
        <v>0</v>
      </c>
      <c r="W1010" s="44">
        <f t="shared" si="186"/>
        <v>0</v>
      </c>
      <c r="X1010" s="44">
        <f t="shared" si="187"/>
        <v>0</v>
      </c>
      <c r="Y1010" s="44">
        <f t="shared" si="188"/>
        <v>0</v>
      </c>
      <c r="Z1010" s="44">
        <f t="shared" si="189"/>
        <v>0</v>
      </c>
      <c r="AA1010" s="44">
        <f t="shared" si="190"/>
        <v>0</v>
      </c>
      <c r="AB1010" s="44">
        <f t="shared" si="191"/>
        <v>0</v>
      </c>
      <c r="AC1010" s="44">
        <f t="shared" si="192"/>
        <v>0</v>
      </c>
      <c r="AD1010" s="44">
        <f t="shared" si="193"/>
        <v>0</v>
      </c>
      <c r="AE1010" s="12">
        <f t="shared" si="194"/>
        <v>19990.813157894736</v>
      </c>
    </row>
    <row r="1011" spans="1:31" ht="12.6" hidden="1" customHeight="1" x14ac:dyDescent="0.2">
      <c r="A1011" s="26" t="s">
        <v>3301</v>
      </c>
      <c r="B1011" s="19"/>
      <c r="C1011" s="19"/>
      <c r="D1011" s="20"/>
      <c r="E1011" s="21"/>
      <c r="F1011" s="22"/>
      <c r="G1011" s="21"/>
      <c r="H1011" s="22"/>
      <c r="I1011" s="20"/>
      <c r="J1011" s="20">
        <v>271</v>
      </c>
      <c r="K1011" s="20"/>
      <c r="L1011" s="20">
        <v>12</v>
      </c>
      <c r="M1011" s="20"/>
      <c r="N1011" s="20">
        <v>75</v>
      </c>
      <c r="O1011" s="20">
        <v>358</v>
      </c>
      <c r="P1011" s="23" t="str">
        <f>VLOOKUP(A1011,'ИЗ ОСНОВЫ НОМЕНКЛАТУР'!D:E,2,0)</f>
        <v>Трубные системы, рейлинг</v>
      </c>
      <c r="Q1011" s="23" t="str">
        <f>VLOOKUP(A1011,'ИЗ ОСНОВЫ НОМЕНКЛАТУР'!D:F,3,0)</f>
        <v>Крепления и держатели труб</v>
      </c>
      <c r="R1011" s="40">
        <f>VLOOKUP(A:A,'ИЗ ОСНОВЫ НОМЕНКЛАТУР'!D:G,4,0)</f>
        <v>123.79170984455958</v>
      </c>
      <c r="S1011" s="12" t="str">
        <f>VLOOKUP(A:A,'ИЗ ОСНОВЫ НОМЕНКЛАТУР'!D:H,5,0)</f>
        <v>C</v>
      </c>
      <c r="T1011" s="44">
        <f t="shared" si="183"/>
        <v>0</v>
      </c>
      <c r="U1011" s="44">
        <f t="shared" si="184"/>
        <v>0</v>
      </c>
      <c r="V1011" s="44">
        <f t="shared" si="185"/>
        <v>0</v>
      </c>
      <c r="W1011" s="44">
        <f t="shared" si="186"/>
        <v>0</v>
      </c>
      <c r="X1011" s="44">
        <f t="shared" si="187"/>
        <v>0</v>
      </c>
      <c r="Y1011" s="44">
        <f t="shared" si="188"/>
        <v>0</v>
      </c>
      <c r="Z1011" s="44">
        <f t="shared" si="189"/>
        <v>33547.553367875647</v>
      </c>
      <c r="AA1011" s="44">
        <f t="shared" si="190"/>
        <v>0</v>
      </c>
      <c r="AB1011" s="44">
        <f t="shared" si="191"/>
        <v>1485.5005181347149</v>
      </c>
      <c r="AC1011" s="44">
        <f t="shared" si="192"/>
        <v>0</v>
      </c>
      <c r="AD1011" s="44">
        <f t="shared" si="193"/>
        <v>9284.3782383419675</v>
      </c>
      <c r="AE1011" s="12">
        <f t="shared" si="194"/>
        <v>44317.43212435233</v>
      </c>
    </row>
    <row r="1012" spans="1:31" ht="12.6" hidden="1" customHeight="1" x14ac:dyDescent="0.2">
      <c r="A1012" s="26" t="s">
        <v>3303</v>
      </c>
      <c r="B1012" s="19"/>
      <c r="C1012" s="19"/>
      <c r="D1012" s="20"/>
      <c r="E1012" s="21"/>
      <c r="F1012" s="22"/>
      <c r="G1012" s="21"/>
      <c r="H1012" s="22"/>
      <c r="I1012" s="20"/>
      <c r="J1012" s="20">
        <v>267</v>
      </c>
      <c r="K1012" s="20"/>
      <c r="L1012" s="20">
        <v>158</v>
      </c>
      <c r="M1012" s="20"/>
      <c r="N1012" s="20">
        <v>190</v>
      </c>
      <c r="O1012" s="20">
        <v>615</v>
      </c>
      <c r="P1012" s="23" t="str">
        <f>VLOOKUP(A1012,'ИЗ ОСНОВЫ НОМЕНКЛАТУР'!D:E,2,0)</f>
        <v>Трубные системы, рейлинг</v>
      </c>
      <c r="Q1012" s="23" t="str">
        <f>VLOOKUP(A1012,'ИЗ ОСНОВЫ НОМЕНКЛАТУР'!D:F,3,0)</f>
        <v>Крепления и держатели труб</v>
      </c>
      <c r="R1012" s="40">
        <f>VLOOKUP(A:A,'ИЗ ОСНОВЫ НОМЕНКЛАТУР'!D:G,4,0)</f>
        <v>186.28876811594202</v>
      </c>
      <c r="S1012" s="12" t="str">
        <f>VLOOKUP(A:A,'ИЗ ОСНОВЫ НОМЕНКЛАТУР'!D:H,5,0)</f>
        <v>C</v>
      </c>
      <c r="T1012" s="44">
        <f t="shared" si="183"/>
        <v>0</v>
      </c>
      <c r="U1012" s="44">
        <f t="shared" si="184"/>
        <v>0</v>
      </c>
      <c r="V1012" s="44">
        <f t="shared" si="185"/>
        <v>0</v>
      </c>
      <c r="W1012" s="44">
        <f t="shared" si="186"/>
        <v>0</v>
      </c>
      <c r="X1012" s="44">
        <f t="shared" si="187"/>
        <v>0</v>
      </c>
      <c r="Y1012" s="44">
        <f t="shared" si="188"/>
        <v>0</v>
      </c>
      <c r="Z1012" s="44">
        <f t="shared" si="189"/>
        <v>49739.101086956522</v>
      </c>
      <c r="AA1012" s="44">
        <f t="shared" si="190"/>
        <v>0</v>
      </c>
      <c r="AB1012" s="44">
        <f t="shared" si="191"/>
        <v>29433.625362318839</v>
      </c>
      <c r="AC1012" s="44">
        <f t="shared" si="192"/>
        <v>0</v>
      </c>
      <c r="AD1012" s="44">
        <f t="shared" si="193"/>
        <v>35394.865942028984</v>
      </c>
      <c r="AE1012" s="12">
        <f t="shared" si="194"/>
        <v>114567.59239130435</v>
      </c>
    </row>
    <row r="1013" spans="1:31" ht="12.6" hidden="1" customHeight="1" x14ac:dyDescent="0.2">
      <c r="A1013" s="26" t="s">
        <v>3304</v>
      </c>
      <c r="B1013" s="19"/>
      <c r="C1013" s="19"/>
      <c r="D1013" s="20"/>
      <c r="E1013" s="20">
        <v>187</v>
      </c>
      <c r="F1013" s="20"/>
      <c r="G1013" s="21"/>
      <c r="H1013" s="22"/>
      <c r="I1013" s="20"/>
      <c r="J1013" s="20">
        <v>657</v>
      </c>
      <c r="K1013" s="20"/>
      <c r="L1013" s="20">
        <v>28</v>
      </c>
      <c r="M1013" s="20"/>
      <c r="N1013" s="20">
        <v>136</v>
      </c>
      <c r="O1013" s="20">
        <v>1008</v>
      </c>
      <c r="P1013" s="23" t="str">
        <f>VLOOKUP(A1013,'ИЗ ОСНОВЫ НОМЕНКЛАТУР'!D:E,2,0)</f>
        <v>Трубные системы, рейлинг</v>
      </c>
      <c r="Q1013" s="23" t="str">
        <f>VLOOKUP(A1013,'ИЗ ОСНОВЫ НОМЕНКЛАТУР'!D:F,3,0)</f>
        <v>Крепления и держатели труб</v>
      </c>
      <c r="R1013" s="40">
        <f>VLOOKUP(A:A,'ИЗ ОСНОВЫ НОМЕНКЛАТУР'!D:G,4,0)</f>
        <v>182.4278918918919</v>
      </c>
      <c r="S1013" s="12" t="str">
        <f>VLOOKUP(A:A,'ИЗ ОСНОВЫ НОМЕНКЛАТУР'!D:H,5,0)</f>
        <v>C</v>
      </c>
      <c r="T1013" s="44">
        <f t="shared" si="183"/>
        <v>0</v>
      </c>
      <c r="U1013" s="44">
        <f t="shared" si="184"/>
        <v>34114.015783783783</v>
      </c>
      <c r="V1013" s="44">
        <f t="shared" si="185"/>
        <v>0</v>
      </c>
      <c r="W1013" s="44">
        <f t="shared" si="186"/>
        <v>0</v>
      </c>
      <c r="X1013" s="44">
        <f t="shared" si="187"/>
        <v>0</v>
      </c>
      <c r="Y1013" s="44">
        <f t="shared" si="188"/>
        <v>0</v>
      </c>
      <c r="Z1013" s="44">
        <f t="shared" si="189"/>
        <v>119855.12497297298</v>
      </c>
      <c r="AA1013" s="44">
        <f t="shared" si="190"/>
        <v>0</v>
      </c>
      <c r="AB1013" s="44">
        <f t="shared" si="191"/>
        <v>5107.9809729729732</v>
      </c>
      <c r="AC1013" s="44">
        <f t="shared" si="192"/>
        <v>0</v>
      </c>
      <c r="AD1013" s="44">
        <f t="shared" si="193"/>
        <v>24810.193297297297</v>
      </c>
      <c r="AE1013" s="12">
        <f t="shared" si="194"/>
        <v>183887.31502702701</v>
      </c>
    </row>
    <row r="1014" spans="1:31" ht="12.6" hidden="1" customHeight="1" x14ac:dyDescent="0.2">
      <c r="A1014" s="26" t="s">
        <v>3305</v>
      </c>
      <c r="B1014" s="19"/>
      <c r="C1014" s="19"/>
      <c r="D1014" s="20"/>
      <c r="E1014" s="21"/>
      <c r="F1014" s="22"/>
      <c r="G1014" s="21"/>
      <c r="H1014" s="22"/>
      <c r="I1014" s="20"/>
      <c r="J1014" s="20">
        <v>575</v>
      </c>
      <c r="K1014" s="20">
        <v>360</v>
      </c>
      <c r="L1014" s="20"/>
      <c r="M1014" s="20"/>
      <c r="N1014" s="20">
        <v>81</v>
      </c>
      <c r="O1014" s="20">
        <v>1016</v>
      </c>
      <c r="P1014" s="23" t="str">
        <f>VLOOKUP(A1014,'ИЗ ОСНОВЫ НОМЕНКЛАТУР'!D:E,2,0)</f>
        <v>Трубные системы, рейлинг</v>
      </c>
      <c r="Q1014" s="23" t="str">
        <f>VLOOKUP(A1014,'ИЗ ОСНОВЫ НОМЕНКЛАТУР'!D:F,3,0)</f>
        <v>Крепления и держатели труб</v>
      </c>
      <c r="R1014" s="40">
        <f>VLOOKUP(A:A,'ИЗ ОСНОВЫ НОМЕНКЛАТУР'!D:G,4,0)</f>
        <v>355.89109999999999</v>
      </c>
      <c r="S1014" s="12" t="str">
        <f>VLOOKUP(A:A,'ИЗ ОСНОВЫ НОМЕНКЛАТУР'!D:H,5,0)</f>
        <v>C</v>
      </c>
      <c r="T1014" s="44">
        <f t="shared" si="183"/>
        <v>0</v>
      </c>
      <c r="U1014" s="44">
        <f t="shared" si="184"/>
        <v>0</v>
      </c>
      <c r="V1014" s="44">
        <f t="shared" si="185"/>
        <v>0</v>
      </c>
      <c r="W1014" s="44">
        <f t="shared" si="186"/>
        <v>0</v>
      </c>
      <c r="X1014" s="44">
        <f t="shared" si="187"/>
        <v>0</v>
      </c>
      <c r="Y1014" s="44">
        <f t="shared" si="188"/>
        <v>0</v>
      </c>
      <c r="Z1014" s="44">
        <f t="shared" si="189"/>
        <v>204637.38250000001</v>
      </c>
      <c r="AA1014" s="44">
        <f t="shared" si="190"/>
        <v>128120.796</v>
      </c>
      <c r="AB1014" s="44">
        <f t="shared" si="191"/>
        <v>0</v>
      </c>
      <c r="AC1014" s="44">
        <f t="shared" si="192"/>
        <v>0</v>
      </c>
      <c r="AD1014" s="44">
        <f t="shared" si="193"/>
        <v>28827.179100000001</v>
      </c>
      <c r="AE1014" s="12">
        <f t="shared" si="194"/>
        <v>361585.35760000005</v>
      </c>
    </row>
    <row r="1015" spans="1:31" ht="12.6" hidden="1" customHeight="1" x14ac:dyDescent="0.2">
      <c r="A1015" s="26" t="s">
        <v>4372</v>
      </c>
      <c r="B1015" s="19"/>
      <c r="C1015" s="19"/>
      <c r="D1015" s="20"/>
      <c r="E1015" s="21"/>
      <c r="F1015" s="22"/>
      <c r="G1015" s="21"/>
      <c r="H1015" s="22"/>
      <c r="I1015" s="20"/>
      <c r="J1015" s="20"/>
      <c r="K1015" s="20">
        <v>10</v>
      </c>
      <c r="L1015" s="20"/>
      <c r="M1015" s="20"/>
      <c r="N1015" s="20"/>
      <c r="O1015" s="20">
        <v>10</v>
      </c>
      <c r="P1015" s="23" t="str">
        <f>VLOOKUP(A1015,'ИЗ ОСНОВЫ НОМЕНКЛАТУР'!D:E,2,0)</f>
        <v>Аксессуары для шкафов</v>
      </c>
      <c r="Q1015" s="23" t="str">
        <f>VLOOKUP(A1015,'ИЗ ОСНОВЫ НОМЕНКЛАТУР'!D:F,3,0)</f>
        <v>Шкаф/шкаф-купе наполнение (бренд Aristo)</v>
      </c>
      <c r="R1015" s="40">
        <f>VLOOKUP(A:A,'ИЗ ОСНОВЫ НОМЕНКЛАТУР'!D:G,4,0)</f>
        <v>1328.1</v>
      </c>
      <c r="S1015" s="12" t="str">
        <f>VLOOKUP(A:A,'ИЗ ОСНОВЫ НОМЕНКЛАТУР'!D:H,5,0)</f>
        <v>C</v>
      </c>
      <c r="T1015" s="44">
        <f t="shared" si="183"/>
        <v>0</v>
      </c>
      <c r="U1015" s="44">
        <f t="shared" si="184"/>
        <v>0</v>
      </c>
      <c r="V1015" s="44">
        <f t="shared" si="185"/>
        <v>0</v>
      </c>
      <c r="W1015" s="44">
        <f t="shared" si="186"/>
        <v>0</v>
      </c>
      <c r="X1015" s="44">
        <f t="shared" si="187"/>
        <v>0</v>
      </c>
      <c r="Y1015" s="44">
        <f t="shared" si="188"/>
        <v>0</v>
      </c>
      <c r="Z1015" s="44">
        <f t="shared" si="189"/>
        <v>0</v>
      </c>
      <c r="AA1015" s="44">
        <f t="shared" si="190"/>
        <v>13281</v>
      </c>
      <c r="AB1015" s="44">
        <f t="shared" si="191"/>
        <v>0</v>
      </c>
      <c r="AC1015" s="44">
        <f t="shared" si="192"/>
        <v>0</v>
      </c>
      <c r="AD1015" s="44">
        <f t="shared" si="193"/>
        <v>0</v>
      </c>
      <c r="AE1015" s="12">
        <f t="shared" si="194"/>
        <v>13281</v>
      </c>
    </row>
    <row r="1016" spans="1:31" ht="12.6" hidden="1" customHeight="1" x14ac:dyDescent="0.2">
      <c r="A1016" s="26" t="s">
        <v>4373</v>
      </c>
      <c r="B1016" s="19"/>
      <c r="C1016" s="19"/>
      <c r="D1016" s="20"/>
      <c r="E1016" s="21"/>
      <c r="F1016" s="22"/>
      <c r="G1016" s="21"/>
      <c r="H1016" s="22"/>
      <c r="I1016" s="20"/>
      <c r="J1016" s="20"/>
      <c r="K1016" s="20">
        <v>10</v>
      </c>
      <c r="L1016" s="20"/>
      <c r="M1016" s="20"/>
      <c r="N1016" s="20"/>
      <c r="O1016" s="20">
        <v>10</v>
      </c>
      <c r="P1016" s="23" t="str">
        <f>VLOOKUP(A1016,'ИЗ ОСНОВЫ НОМЕНКЛАТУР'!D:E,2,0)</f>
        <v>Аксессуары для шкафов</v>
      </c>
      <c r="Q1016" s="23" t="str">
        <f>VLOOKUP(A1016,'ИЗ ОСНОВЫ НОМЕНКЛАТУР'!D:F,3,0)</f>
        <v>Шкаф/шкаф-купе наполнение (бренд Aristo)</v>
      </c>
      <c r="R1016" s="40">
        <f>VLOOKUP(A:A,'ИЗ ОСНОВЫ НОМЕНКЛАТУР'!D:G,4,0)</f>
        <v>1364.1</v>
      </c>
      <c r="S1016" s="12" t="str">
        <f>VLOOKUP(A:A,'ИЗ ОСНОВЫ НОМЕНКЛАТУР'!D:H,5,0)</f>
        <v>C</v>
      </c>
      <c r="T1016" s="44">
        <f t="shared" si="183"/>
        <v>0</v>
      </c>
      <c r="U1016" s="44">
        <f t="shared" si="184"/>
        <v>0</v>
      </c>
      <c r="V1016" s="44">
        <f t="shared" si="185"/>
        <v>0</v>
      </c>
      <c r="W1016" s="44">
        <f t="shared" si="186"/>
        <v>0</v>
      </c>
      <c r="X1016" s="44">
        <f t="shared" si="187"/>
        <v>0</v>
      </c>
      <c r="Y1016" s="44">
        <f t="shared" si="188"/>
        <v>0</v>
      </c>
      <c r="Z1016" s="44">
        <f t="shared" si="189"/>
        <v>0</v>
      </c>
      <c r="AA1016" s="44">
        <f t="shared" si="190"/>
        <v>13641</v>
      </c>
      <c r="AB1016" s="44">
        <f t="shared" si="191"/>
        <v>0</v>
      </c>
      <c r="AC1016" s="44">
        <f t="shared" si="192"/>
        <v>0</v>
      </c>
      <c r="AD1016" s="44">
        <f t="shared" si="193"/>
        <v>0</v>
      </c>
      <c r="AE1016" s="12">
        <f t="shared" si="194"/>
        <v>13641</v>
      </c>
    </row>
    <row r="1017" spans="1:31" ht="12.6" hidden="1" customHeight="1" x14ac:dyDescent="0.2">
      <c r="A1017" s="26" t="s">
        <v>4374</v>
      </c>
      <c r="B1017" s="19"/>
      <c r="C1017" s="19"/>
      <c r="D1017" s="20"/>
      <c r="E1017" s="21"/>
      <c r="F1017" s="22"/>
      <c r="G1017" s="21"/>
      <c r="H1017" s="22"/>
      <c r="I1017" s="20"/>
      <c r="J1017" s="20"/>
      <c r="K1017" s="20">
        <v>10</v>
      </c>
      <c r="L1017" s="20"/>
      <c r="M1017" s="20"/>
      <c r="N1017" s="20"/>
      <c r="O1017" s="20">
        <v>10</v>
      </c>
      <c r="P1017" s="23" t="str">
        <f>VLOOKUP(A1017,'ИЗ ОСНОВЫ НОМЕНКЛАТУР'!D:E,2,0)</f>
        <v>Аксессуары для шкафов</v>
      </c>
      <c r="Q1017" s="23" t="str">
        <f>VLOOKUP(A1017,'ИЗ ОСНОВЫ НОМЕНКЛАТУР'!D:F,3,0)</f>
        <v>Шкаф/шкаф-купе наполнение (бренд Aristo)</v>
      </c>
      <c r="R1017" s="40">
        <f>VLOOKUP(A:A,'ИЗ ОСНОВЫ НОМЕНКЛАТУР'!D:G,4,0)</f>
        <v>1364.2</v>
      </c>
      <c r="S1017" s="12" t="str">
        <f>VLOOKUP(A:A,'ИЗ ОСНОВЫ НОМЕНКЛАТУР'!D:H,5,0)</f>
        <v>C</v>
      </c>
      <c r="T1017" s="44">
        <f t="shared" si="183"/>
        <v>0</v>
      </c>
      <c r="U1017" s="44">
        <f t="shared" si="184"/>
        <v>0</v>
      </c>
      <c r="V1017" s="44">
        <f t="shared" si="185"/>
        <v>0</v>
      </c>
      <c r="W1017" s="44">
        <f t="shared" si="186"/>
        <v>0</v>
      </c>
      <c r="X1017" s="44">
        <f t="shared" si="187"/>
        <v>0</v>
      </c>
      <c r="Y1017" s="44">
        <f t="shared" si="188"/>
        <v>0</v>
      </c>
      <c r="Z1017" s="44">
        <f t="shared" si="189"/>
        <v>0</v>
      </c>
      <c r="AA1017" s="44">
        <f t="shared" si="190"/>
        <v>13642</v>
      </c>
      <c r="AB1017" s="44">
        <f t="shared" si="191"/>
        <v>0</v>
      </c>
      <c r="AC1017" s="44">
        <f t="shared" si="192"/>
        <v>0</v>
      </c>
      <c r="AD1017" s="44">
        <f t="shared" si="193"/>
        <v>0</v>
      </c>
      <c r="AE1017" s="12">
        <f t="shared" si="194"/>
        <v>13642</v>
      </c>
    </row>
    <row r="1018" spans="1:31" ht="12.6" hidden="1" customHeight="1" x14ac:dyDescent="0.2">
      <c r="A1018" s="26" t="s">
        <v>3306</v>
      </c>
      <c r="B1018" s="19"/>
      <c r="C1018" s="19"/>
      <c r="D1018" s="20"/>
      <c r="E1018" s="20">
        <v>349</v>
      </c>
      <c r="F1018" s="20"/>
      <c r="G1018" s="21"/>
      <c r="H1018" s="22"/>
      <c r="I1018" s="20">
        <v>1850</v>
      </c>
      <c r="J1018" s="20">
        <v>375</v>
      </c>
      <c r="K1018" s="20">
        <v>1200</v>
      </c>
      <c r="L1018" s="20">
        <v>7</v>
      </c>
      <c r="M1018" s="20">
        <v>600</v>
      </c>
      <c r="N1018" s="20">
        <v>584</v>
      </c>
      <c r="O1018" s="20">
        <v>4965</v>
      </c>
      <c r="P1018" s="23" t="str">
        <f>VLOOKUP(A1018,'ИЗ ОСНОВЫ НОМЕНКЛАТУР'!D:E,2,0)</f>
        <v>Трубные системы, рейлинг</v>
      </c>
      <c r="Q1018" s="23" t="str">
        <f>VLOOKUP(A1018,'ИЗ ОСНОВЫ НОМЕНКЛАТУР'!D:F,3,0)</f>
        <v>Крепления и держатели труб</v>
      </c>
      <c r="R1018" s="40">
        <f>VLOOKUP(A:A,'ИЗ ОСНОВЫ НОМЕНКЛАТУР'!D:G,4,0)</f>
        <v>156.98343283582088</v>
      </c>
      <c r="S1018" s="12" t="str">
        <f>VLOOKUP(A:A,'ИЗ ОСНОВЫ НОМЕНКЛАТУР'!D:H,5,0)</f>
        <v>C</v>
      </c>
      <c r="T1018" s="44">
        <f t="shared" si="183"/>
        <v>0</v>
      </c>
      <c r="U1018" s="44">
        <f t="shared" si="184"/>
        <v>54787.218059701489</v>
      </c>
      <c r="V1018" s="44">
        <f t="shared" si="185"/>
        <v>0</v>
      </c>
      <c r="W1018" s="44">
        <f t="shared" si="186"/>
        <v>0</v>
      </c>
      <c r="X1018" s="44">
        <f t="shared" si="187"/>
        <v>0</v>
      </c>
      <c r="Y1018" s="44">
        <f t="shared" si="188"/>
        <v>290419.35074626864</v>
      </c>
      <c r="Z1018" s="44">
        <f t="shared" si="189"/>
        <v>58868.787313432826</v>
      </c>
      <c r="AA1018" s="44">
        <f t="shared" si="190"/>
        <v>188380.11940298506</v>
      </c>
      <c r="AB1018" s="44">
        <f t="shared" si="191"/>
        <v>1098.8840298507462</v>
      </c>
      <c r="AC1018" s="44">
        <f t="shared" si="192"/>
        <v>94190.05970149253</v>
      </c>
      <c r="AD1018" s="44">
        <f t="shared" si="193"/>
        <v>91678.324776119392</v>
      </c>
      <c r="AE1018" s="12">
        <f t="shared" si="194"/>
        <v>779422.7440298507</v>
      </c>
    </row>
    <row r="1019" spans="1:31" ht="12.6" hidden="1" customHeight="1" x14ac:dyDescent="0.2">
      <c r="A1019" s="26" t="s">
        <v>3310</v>
      </c>
      <c r="B1019" s="19"/>
      <c r="C1019" s="19"/>
      <c r="D1019" s="20"/>
      <c r="E1019" s="20">
        <v>99</v>
      </c>
      <c r="F1019" s="20"/>
      <c r="G1019" s="21"/>
      <c r="H1019" s="22"/>
      <c r="I1019" s="20"/>
      <c r="J1019" s="20"/>
      <c r="K1019" s="20"/>
      <c r="L1019" s="20"/>
      <c r="M1019" s="20"/>
      <c r="N1019" s="20"/>
      <c r="O1019" s="20">
        <v>99</v>
      </c>
      <c r="P1019" s="23" t="str">
        <f>VLOOKUP(A1019,'ИЗ ОСНОВЫ НОМЕНКЛАТУР'!D:E,2,0)</f>
        <v>Трубные системы, рейлинг</v>
      </c>
      <c r="Q1019" s="23" t="str">
        <f>VLOOKUP(A1019,'ИЗ ОСНОВЫ НОМЕНКЛАТУР'!D:F,3,0)</f>
        <v>Крепления и держатели труб</v>
      </c>
      <c r="R1019" s="40">
        <f>VLOOKUP(A:A,'ИЗ ОСНОВЫ НОМЕНКЛАТУР'!D:G,4,0)</f>
        <v>60.649130434782613</v>
      </c>
      <c r="S1019" s="12" t="str">
        <f>VLOOKUP(A:A,'ИЗ ОСНОВЫ НОМЕНКЛАТУР'!D:H,5,0)</f>
        <v>C</v>
      </c>
      <c r="T1019" s="44">
        <f t="shared" si="183"/>
        <v>0</v>
      </c>
      <c r="U1019" s="44">
        <f t="shared" si="184"/>
        <v>6004.2639130434791</v>
      </c>
      <c r="V1019" s="44">
        <f t="shared" si="185"/>
        <v>0</v>
      </c>
      <c r="W1019" s="44">
        <f t="shared" si="186"/>
        <v>0</v>
      </c>
      <c r="X1019" s="44">
        <f t="shared" si="187"/>
        <v>0</v>
      </c>
      <c r="Y1019" s="44">
        <f t="shared" si="188"/>
        <v>0</v>
      </c>
      <c r="Z1019" s="44">
        <f t="shared" si="189"/>
        <v>0</v>
      </c>
      <c r="AA1019" s="44">
        <f t="shared" si="190"/>
        <v>0</v>
      </c>
      <c r="AB1019" s="44">
        <f t="shared" si="191"/>
        <v>0</v>
      </c>
      <c r="AC1019" s="44">
        <f t="shared" si="192"/>
        <v>0</v>
      </c>
      <c r="AD1019" s="44">
        <f t="shared" si="193"/>
        <v>0</v>
      </c>
      <c r="AE1019" s="12">
        <f t="shared" si="194"/>
        <v>6004.2639130434791</v>
      </c>
    </row>
    <row r="1020" spans="1:31" ht="12.6" hidden="1" customHeight="1" x14ac:dyDescent="0.2">
      <c r="A1020" s="26" t="s">
        <v>3296</v>
      </c>
      <c r="B1020" s="19"/>
      <c r="C1020" s="19"/>
      <c r="D1020" s="20"/>
      <c r="E1020" s="21"/>
      <c r="F1020" s="22"/>
      <c r="G1020" s="21"/>
      <c r="H1020" s="22"/>
      <c r="I1020" s="20"/>
      <c r="J1020" s="20">
        <v>113</v>
      </c>
      <c r="K1020" s="20"/>
      <c r="L1020" s="20">
        <v>200</v>
      </c>
      <c r="M1020" s="20">
        <v>800</v>
      </c>
      <c r="N1020" s="20"/>
      <c r="O1020" s="20">
        <v>1113</v>
      </c>
      <c r="P1020" s="23" t="str">
        <f>VLOOKUP(A1020,'ИЗ ОСНОВЫ НОМЕНКЛАТУР'!D:E,2,0)</f>
        <v>Трубные системы, рейлинг</v>
      </c>
      <c r="Q1020" s="23" t="str">
        <f>VLOOKUP(A1020,'ИЗ ОСНОВЫ НОМЕНКЛАТУР'!D:F,3,0)</f>
        <v>Крепления и держатели труб</v>
      </c>
      <c r="R1020" s="40">
        <f>VLOOKUP(A:A,'ИЗ ОСНОВЫ НОМЕНКЛАТУР'!D:G,4,0)</f>
        <v>36.842196086183044</v>
      </c>
      <c r="S1020" s="12" t="str">
        <f>VLOOKUP(A:A,'ИЗ ОСНОВЫ НОМЕНКЛАТУР'!D:H,5,0)</f>
        <v>B</v>
      </c>
      <c r="T1020" s="44">
        <f t="shared" si="183"/>
        <v>0</v>
      </c>
      <c r="U1020" s="44">
        <f t="shared" si="184"/>
        <v>0</v>
      </c>
      <c r="V1020" s="44">
        <f t="shared" si="185"/>
        <v>0</v>
      </c>
      <c r="W1020" s="44">
        <f t="shared" si="186"/>
        <v>0</v>
      </c>
      <c r="X1020" s="44">
        <f t="shared" si="187"/>
        <v>0</v>
      </c>
      <c r="Y1020" s="44">
        <f t="shared" si="188"/>
        <v>0</v>
      </c>
      <c r="Z1020" s="44">
        <f t="shared" si="189"/>
        <v>4163.1681577386844</v>
      </c>
      <c r="AA1020" s="44">
        <f t="shared" si="190"/>
        <v>0</v>
      </c>
      <c r="AB1020" s="44">
        <f t="shared" si="191"/>
        <v>7368.4392172366088</v>
      </c>
      <c r="AC1020" s="44">
        <f t="shared" si="192"/>
        <v>29473.756868946435</v>
      </c>
      <c r="AD1020" s="44">
        <f t="shared" si="193"/>
        <v>0</v>
      </c>
      <c r="AE1020" s="12">
        <f t="shared" si="194"/>
        <v>41005.364243921729</v>
      </c>
    </row>
    <row r="1021" spans="1:31" ht="12.6" hidden="1" customHeight="1" x14ac:dyDescent="0.2">
      <c r="A1021" s="26" t="s">
        <v>3307</v>
      </c>
      <c r="B1021" s="19"/>
      <c r="C1021" s="19"/>
      <c r="D1021" s="20"/>
      <c r="E1021" s="21"/>
      <c r="F1021" s="22"/>
      <c r="G1021" s="21"/>
      <c r="H1021" s="22"/>
      <c r="I1021" s="20"/>
      <c r="J1021" s="20"/>
      <c r="K1021" s="20"/>
      <c r="L1021" s="20">
        <v>9</v>
      </c>
      <c r="M1021" s="20">
        <v>156</v>
      </c>
      <c r="N1021" s="20"/>
      <c r="O1021" s="20">
        <v>165</v>
      </c>
      <c r="P1021" s="23" t="str">
        <f>VLOOKUP(A1021,'ИЗ ОСНОВЫ НОМЕНКЛАТУР'!D:E,2,0)</f>
        <v>Трубные системы, рейлинг</v>
      </c>
      <c r="Q1021" s="23" t="str">
        <f>VLOOKUP(A1021,'ИЗ ОСНОВЫ НОМЕНКЛАТУР'!D:F,3,0)</f>
        <v>Крепления и держатели труб</v>
      </c>
      <c r="R1021" s="40">
        <f>VLOOKUP(A:A,'ИЗ ОСНОВЫ НОМЕНКЛАТУР'!D:G,4,0)</f>
        <v>266.19458823529413</v>
      </c>
      <c r="S1021" s="12" t="str">
        <f>VLOOKUP(A:A,'ИЗ ОСНОВЫ НОМЕНКЛАТУР'!D:H,5,0)</f>
        <v>C</v>
      </c>
      <c r="T1021" s="44">
        <f t="shared" si="183"/>
        <v>0</v>
      </c>
      <c r="U1021" s="44">
        <f t="shared" si="184"/>
        <v>0</v>
      </c>
      <c r="V1021" s="44">
        <f t="shared" si="185"/>
        <v>0</v>
      </c>
      <c r="W1021" s="44">
        <f t="shared" si="186"/>
        <v>0</v>
      </c>
      <c r="X1021" s="44">
        <f t="shared" si="187"/>
        <v>0</v>
      </c>
      <c r="Y1021" s="44">
        <f t="shared" si="188"/>
        <v>0</v>
      </c>
      <c r="Z1021" s="44">
        <f t="shared" si="189"/>
        <v>0</v>
      </c>
      <c r="AA1021" s="44">
        <f t="shared" si="190"/>
        <v>0</v>
      </c>
      <c r="AB1021" s="44">
        <f t="shared" si="191"/>
        <v>2395.7512941176474</v>
      </c>
      <c r="AC1021" s="44">
        <f t="shared" si="192"/>
        <v>41526.355764705884</v>
      </c>
      <c r="AD1021" s="44">
        <f t="shared" si="193"/>
        <v>0</v>
      </c>
      <c r="AE1021" s="12">
        <f t="shared" si="194"/>
        <v>43922.107058823531</v>
      </c>
    </row>
    <row r="1022" spans="1:31" ht="12.6" hidden="1" customHeight="1" x14ac:dyDescent="0.2">
      <c r="A1022" s="26" t="s">
        <v>3299</v>
      </c>
      <c r="B1022" s="19"/>
      <c r="C1022" s="19"/>
      <c r="D1022" s="20"/>
      <c r="E1022" s="20">
        <v>76</v>
      </c>
      <c r="F1022" s="20"/>
      <c r="G1022" s="21"/>
      <c r="H1022" s="22"/>
      <c r="I1022" s="20"/>
      <c r="J1022" s="20">
        <v>311</v>
      </c>
      <c r="K1022" s="20"/>
      <c r="L1022" s="20"/>
      <c r="M1022" s="20"/>
      <c r="N1022" s="20"/>
      <c r="O1022" s="20">
        <v>387</v>
      </c>
      <c r="P1022" s="23" t="str">
        <f>VLOOKUP(A1022,'ИЗ ОСНОВЫ НОМЕНКЛАТУР'!D:E,2,0)</f>
        <v>Трубные системы, рейлинг</v>
      </c>
      <c r="Q1022" s="23" t="str">
        <f>VLOOKUP(A1022,'ИЗ ОСНОВЫ НОМЕНКЛАТУР'!D:F,3,0)</f>
        <v>Крепления и держатели труб</v>
      </c>
      <c r="R1022" s="40">
        <f>VLOOKUP(A:A,'ИЗ ОСНОВЫ НОМЕНКЛАТУР'!D:G,4,0)</f>
        <v>155.9873287671233</v>
      </c>
      <c r="S1022" s="12" t="str">
        <f>VLOOKUP(A:A,'ИЗ ОСНОВЫ НОМЕНКЛАТУР'!D:H,5,0)</f>
        <v>C</v>
      </c>
      <c r="T1022" s="44">
        <f t="shared" si="183"/>
        <v>0</v>
      </c>
      <c r="U1022" s="44">
        <f t="shared" si="184"/>
        <v>11855.036986301371</v>
      </c>
      <c r="V1022" s="44">
        <f t="shared" si="185"/>
        <v>0</v>
      </c>
      <c r="W1022" s="44">
        <f t="shared" si="186"/>
        <v>0</v>
      </c>
      <c r="X1022" s="44">
        <f t="shared" si="187"/>
        <v>0</v>
      </c>
      <c r="Y1022" s="44">
        <f t="shared" si="188"/>
        <v>0</v>
      </c>
      <c r="Z1022" s="44">
        <f t="shared" si="189"/>
        <v>48512.059246575343</v>
      </c>
      <c r="AA1022" s="44">
        <f t="shared" si="190"/>
        <v>0</v>
      </c>
      <c r="AB1022" s="44">
        <f t="shared" si="191"/>
        <v>0</v>
      </c>
      <c r="AC1022" s="44">
        <f t="shared" si="192"/>
        <v>0</v>
      </c>
      <c r="AD1022" s="44">
        <f t="shared" si="193"/>
        <v>0</v>
      </c>
      <c r="AE1022" s="12">
        <f t="shared" si="194"/>
        <v>60367.096232876713</v>
      </c>
    </row>
    <row r="1023" spans="1:31" ht="12.6" hidden="1" customHeight="1" x14ac:dyDescent="0.2">
      <c r="A1023" s="26" t="s">
        <v>3309</v>
      </c>
      <c r="B1023" s="19"/>
      <c r="C1023" s="19"/>
      <c r="D1023" s="20"/>
      <c r="E1023" s="21"/>
      <c r="F1023" s="22"/>
      <c r="G1023" s="21"/>
      <c r="H1023" s="22"/>
      <c r="I1023" s="20"/>
      <c r="J1023" s="20"/>
      <c r="K1023" s="20"/>
      <c r="L1023" s="20">
        <v>6</v>
      </c>
      <c r="M1023" s="20"/>
      <c r="N1023" s="20"/>
      <c r="O1023" s="20">
        <v>6</v>
      </c>
      <c r="P1023" s="23" t="str">
        <f>VLOOKUP(A1023,'ИЗ ОСНОВЫ НОМЕНКЛАТУР'!D:E,2,0)</f>
        <v>Трубные системы, рейлинг</v>
      </c>
      <c r="Q1023" s="23" t="str">
        <f>VLOOKUP(A1023,'ИЗ ОСНОВЫ НОМЕНКЛАТУР'!D:F,3,0)</f>
        <v>Крепления и держатели труб</v>
      </c>
      <c r="R1023" s="40">
        <f>VLOOKUP(A:A,'ИЗ ОСНОВЫ НОМЕНКЛАТУР'!D:G,4,0)</f>
        <v>39.967986798679867</v>
      </c>
      <c r="S1023" s="12" t="str">
        <f>VLOOKUP(A:A,'ИЗ ОСНОВЫ НОМЕНКЛАТУР'!D:H,5,0)</f>
        <v>C</v>
      </c>
      <c r="T1023" s="44">
        <f t="shared" si="183"/>
        <v>0</v>
      </c>
      <c r="U1023" s="44">
        <f t="shared" si="184"/>
        <v>0</v>
      </c>
      <c r="V1023" s="44">
        <f t="shared" si="185"/>
        <v>0</v>
      </c>
      <c r="W1023" s="44">
        <f t="shared" si="186"/>
        <v>0</v>
      </c>
      <c r="X1023" s="44">
        <f t="shared" si="187"/>
        <v>0</v>
      </c>
      <c r="Y1023" s="44">
        <f t="shared" si="188"/>
        <v>0</v>
      </c>
      <c r="Z1023" s="44">
        <f t="shared" si="189"/>
        <v>0</v>
      </c>
      <c r="AA1023" s="44">
        <f t="shared" si="190"/>
        <v>0</v>
      </c>
      <c r="AB1023" s="44">
        <f t="shared" si="191"/>
        <v>239.80792079207919</v>
      </c>
      <c r="AC1023" s="44">
        <f t="shared" si="192"/>
        <v>0</v>
      </c>
      <c r="AD1023" s="44">
        <f t="shared" si="193"/>
        <v>0</v>
      </c>
      <c r="AE1023" s="12">
        <f t="shared" si="194"/>
        <v>239.80792079207919</v>
      </c>
    </row>
    <row r="1024" spans="1:31" ht="12.6" hidden="1" customHeight="1" x14ac:dyDescent="0.2">
      <c r="A1024" s="26" t="s">
        <v>3293</v>
      </c>
      <c r="B1024" s="19"/>
      <c r="C1024" s="19"/>
      <c r="D1024" s="20"/>
      <c r="E1024" s="21"/>
      <c r="F1024" s="22"/>
      <c r="G1024" s="21"/>
      <c r="H1024" s="22"/>
      <c r="I1024" s="20"/>
      <c r="J1024" s="20"/>
      <c r="K1024" s="20"/>
      <c r="L1024" s="20">
        <v>192</v>
      </c>
      <c r="M1024" s="20">
        <v>600</v>
      </c>
      <c r="N1024" s="20">
        <v>387</v>
      </c>
      <c r="O1024" s="20">
        <v>1179</v>
      </c>
      <c r="P1024" s="23" t="str">
        <f>VLOOKUP(A1024,'ИЗ ОСНОВЫ НОМЕНКЛАТУР'!D:E,2,0)</f>
        <v>Трубные системы, рейлинг</v>
      </c>
      <c r="Q1024" s="23" t="str">
        <f>VLOOKUP(A1024,'ИЗ ОСНОВЫ НОМЕНКЛАТУР'!D:F,3,0)</f>
        <v>Крепления и держатели труб</v>
      </c>
      <c r="R1024" s="40">
        <f>VLOOKUP(A:A,'ИЗ ОСНОВЫ НОМЕНКЛАТУР'!D:G,4,0)</f>
        <v>190.77203893996756</v>
      </c>
      <c r="S1024" s="12" t="str">
        <f>VLOOKUP(A:A,'ИЗ ОСНОВЫ НОМЕНКЛАТУР'!D:H,5,0)</f>
        <v>B</v>
      </c>
      <c r="T1024" s="44">
        <f t="shared" si="183"/>
        <v>0</v>
      </c>
      <c r="U1024" s="44">
        <f t="shared" si="184"/>
        <v>0</v>
      </c>
      <c r="V1024" s="44">
        <f t="shared" si="185"/>
        <v>0</v>
      </c>
      <c r="W1024" s="44">
        <f t="shared" si="186"/>
        <v>0</v>
      </c>
      <c r="X1024" s="44">
        <f t="shared" si="187"/>
        <v>0</v>
      </c>
      <c r="Y1024" s="44">
        <f t="shared" si="188"/>
        <v>0</v>
      </c>
      <c r="Z1024" s="44">
        <f t="shared" si="189"/>
        <v>0</v>
      </c>
      <c r="AA1024" s="44">
        <f t="shared" si="190"/>
        <v>0</v>
      </c>
      <c r="AB1024" s="44">
        <f t="shared" si="191"/>
        <v>36628.231476473768</v>
      </c>
      <c r="AC1024" s="44">
        <f t="shared" si="192"/>
        <v>114463.22336398053</v>
      </c>
      <c r="AD1024" s="44">
        <f t="shared" si="193"/>
        <v>73828.77906976745</v>
      </c>
      <c r="AE1024" s="12">
        <f t="shared" si="194"/>
        <v>224920.23391022175</v>
      </c>
    </row>
    <row r="1025" spans="1:31" ht="12.6" hidden="1" customHeight="1" x14ac:dyDescent="0.2">
      <c r="A1025" s="26" t="s">
        <v>3294</v>
      </c>
      <c r="B1025" s="19"/>
      <c r="C1025" s="19"/>
      <c r="D1025" s="20"/>
      <c r="E1025" s="21"/>
      <c r="F1025" s="22"/>
      <c r="G1025" s="21"/>
      <c r="H1025" s="22"/>
      <c r="I1025" s="20"/>
      <c r="J1025" s="20"/>
      <c r="K1025" s="20"/>
      <c r="L1025" s="20"/>
      <c r="M1025" s="20">
        <v>400</v>
      </c>
      <c r="N1025" s="20"/>
      <c r="O1025" s="20">
        <v>400</v>
      </c>
      <c r="P1025" s="23" t="str">
        <f>VLOOKUP(A1025,'ИЗ ОСНОВЫ НОМЕНКЛАТУР'!D:E,2,0)</f>
        <v>Трубные системы, рейлинг</v>
      </c>
      <c r="Q1025" s="23" t="str">
        <f>VLOOKUP(A1025,'ИЗ ОСНОВЫ НОМЕНКЛАТУР'!D:F,3,0)</f>
        <v>Крепления и держатели труб</v>
      </c>
      <c r="R1025" s="40">
        <f>VLOOKUP(A:A,'ИЗ ОСНОВЫ НОМЕНКЛАТУР'!D:G,4,0)</f>
        <v>139.36000000000001</v>
      </c>
      <c r="S1025" s="12" t="str">
        <f>VLOOKUP(A:A,'ИЗ ОСНОВЫ НОМЕНКЛАТУР'!D:H,5,0)</f>
        <v>B</v>
      </c>
      <c r="T1025" s="44">
        <f t="shared" si="183"/>
        <v>0</v>
      </c>
      <c r="U1025" s="44">
        <f t="shared" si="184"/>
        <v>0</v>
      </c>
      <c r="V1025" s="44">
        <f t="shared" si="185"/>
        <v>0</v>
      </c>
      <c r="W1025" s="44">
        <f t="shared" si="186"/>
        <v>0</v>
      </c>
      <c r="X1025" s="44">
        <f t="shared" si="187"/>
        <v>0</v>
      </c>
      <c r="Y1025" s="44">
        <f t="shared" si="188"/>
        <v>0</v>
      </c>
      <c r="Z1025" s="44">
        <f t="shared" si="189"/>
        <v>0</v>
      </c>
      <c r="AA1025" s="44">
        <f t="shared" si="190"/>
        <v>0</v>
      </c>
      <c r="AB1025" s="44">
        <f t="shared" si="191"/>
        <v>0</v>
      </c>
      <c r="AC1025" s="44">
        <f t="shared" si="192"/>
        <v>55744.000000000007</v>
      </c>
      <c r="AD1025" s="44">
        <f t="shared" si="193"/>
        <v>0</v>
      </c>
      <c r="AE1025" s="12">
        <f t="shared" si="194"/>
        <v>55744.000000000007</v>
      </c>
    </row>
    <row r="1026" spans="1:31" ht="12.6" hidden="1" customHeight="1" x14ac:dyDescent="0.2">
      <c r="A1026" s="26" t="s">
        <v>3290</v>
      </c>
      <c r="B1026" s="19"/>
      <c r="C1026" s="19"/>
      <c r="D1026" s="20">
        <v>2000</v>
      </c>
      <c r="E1026" s="20">
        <v>810</v>
      </c>
      <c r="F1026" s="20"/>
      <c r="G1026" s="21"/>
      <c r="H1026" s="22"/>
      <c r="I1026" s="20">
        <v>184500</v>
      </c>
      <c r="J1026" s="20">
        <v>12047</v>
      </c>
      <c r="K1026" s="20">
        <v>9470</v>
      </c>
      <c r="L1026" s="20">
        <v>390</v>
      </c>
      <c r="M1026" s="20">
        <v>8500</v>
      </c>
      <c r="N1026" s="20">
        <v>102</v>
      </c>
      <c r="O1026" s="20">
        <v>217819</v>
      </c>
      <c r="P1026" s="23" t="str">
        <f>VLOOKUP(A1026,'ИЗ ОСНОВЫ НОМЕНКЛАТУР'!D:E,2,0)</f>
        <v>Трубные системы, рейлинг</v>
      </c>
      <c r="Q1026" s="23" t="str">
        <f>VLOOKUP(A1026,'ИЗ ОСНОВЫ НОМЕНКЛАТУР'!D:F,3,0)</f>
        <v>Крепления и держатели труб</v>
      </c>
      <c r="R1026" s="40">
        <f>VLOOKUP(A:A,'ИЗ ОСНОВЫ НОМЕНКЛАТУР'!D:G,4,0)</f>
        <v>26.932335293918804</v>
      </c>
      <c r="S1026" s="12" t="str">
        <f>VLOOKUP(A:A,'ИЗ ОСНОВЫ НОМЕНКЛАТУР'!D:H,5,0)</f>
        <v>A</v>
      </c>
      <c r="T1026" s="44">
        <f t="shared" si="183"/>
        <v>53864.670587837609</v>
      </c>
      <c r="U1026" s="44">
        <f t="shared" si="184"/>
        <v>21815.191588074231</v>
      </c>
      <c r="V1026" s="44">
        <f t="shared" si="185"/>
        <v>0</v>
      </c>
      <c r="W1026" s="44">
        <f t="shared" si="186"/>
        <v>0</v>
      </c>
      <c r="X1026" s="44">
        <f t="shared" si="187"/>
        <v>0</v>
      </c>
      <c r="Y1026" s="44">
        <f t="shared" si="188"/>
        <v>4969015.8617280191</v>
      </c>
      <c r="Z1026" s="44">
        <f t="shared" si="189"/>
        <v>324453.84328583983</v>
      </c>
      <c r="AA1026" s="44">
        <f t="shared" si="190"/>
        <v>255049.21523341109</v>
      </c>
      <c r="AB1026" s="44">
        <f t="shared" si="191"/>
        <v>10503.610764628334</v>
      </c>
      <c r="AC1026" s="44">
        <f t="shared" si="192"/>
        <v>228924.84999830983</v>
      </c>
      <c r="AD1026" s="44">
        <f t="shared" si="193"/>
        <v>2747.0981999797182</v>
      </c>
      <c r="AE1026" s="12">
        <f t="shared" si="194"/>
        <v>5866374.3413860993</v>
      </c>
    </row>
    <row r="1027" spans="1:31" ht="12.6" hidden="1" customHeight="1" x14ac:dyDescent="0.2">
      <c r="A1027" s="26" t="s">
        <v>3295</v>
      </c>
      <c r="B1027" s="19"/>
      <c r="C1027" s="19"/>
      <c r="D1027" s="20"/>
      <c r="E1027" s="21"/>
      <c r="F1027" s="22"/>
      <c r="G1027" s="21"/>
      <c r="H1027" s="22"/>
      <c r="I1027" s="20"/>
      <c r="J1027" s="20">
        <v>524</v>
      </c>
      <c r="K1027" s="20"/>
      <c r="L1027" s="20"/>
      <c r="M1027" s="20"/>
      <c r="N1027" s="20">
        <v>179</v>
      </c>
      <c r="O1027" s="20">
        <v>703</v>
      </c>
      <c r="P1027" s="23" t="str">
        <f>VLOOKUP(A1027,'ИЗ ОСНОВЫ НОМЕНКЛАТУР'!D:E,2,0)</f>
        <v>Трубные системы, рейлинг</v>
      </c>
      <c r="Q1027" s="23" t="str">
        <f>VLOOKUP(A1027,'ИЗ ОСНОВЫ НОМЕНКЛАТУР'!D:F,3,0)</f>
        <v>Крепления и держатели труб</v>
      </c>
      <c r="R1027" s="40">
        <f>VLOOKUP(A:A,'ИЗ ОСНОВЫ НОМЕНКЛАТУР'!D:G,4,0)</f>
        <v>78.91927988121752</v>
      </c>
      <c r="S1027" s="12" t="str">
        <f>VLOOKUP(A:A,'ИЗ ОСНОВЫ НОМЕНКЛАТУР'!D:H,5,0)</f>
        <v>C</v>
      </c>
      <c r="T1027" s="44">
        <f t="shared" si="183"/>
        <v>0</v>
      </c>
      <c r="U1027" s="44">
        <f t="shared" si="184"/>
        <v>0</v>
      </c>
      <c r="V1027" s="44">
        <f t="shared" si="185"/>
        <v>0</v>
      </c>
      <c r="W1027" s="44">
        <f t="shared" si="186"/>
        <v>0</v>
      </c>
      <c r="X1027" s="44">
        <f t="shared" si="187"/>
        <v>0</v>
      </c>
      <c r="Y1027" s="44">
        <f t="shared" si="188"/>
        <v>0</v>
      </c>
      <c r="Z1027" s="44">
        <f t="shared" si="189"/>
        <v>41353.702657757982</v>
      </c>
      <c r="AA1027" s="44">
        <f t="shared" si="190"/>
        <v>0</v>
      </c>
      <c r="AB1027" s="44">
        <f t="shared" si="191"/>
        <v>0</v>
      </c>
      <c r="AC1027" s="44">
        <f t="shared" si="192"/>
        <v>0</v>
      </c>
      <c r="AD1027" s="44">
        <f t="shared" si="193"/>
        <v>14126.551098737937</v>
      </c>
      <c r="AE1027" s="12">
        <f t="shared" si="194"/>
        <v>55480.25375649592</v>
      </c>
    </row>
    <row r="1028" spans="1:31" ht="12.6" hidden="1" customHeight="1" x14ac:dyDescent="0.2">
      <c r="A1028" s="26" t="s">
        <v>4375</v>
      </c>
      <c r="B1028" s="19"/>
      <c r="C1028" s="19"/>
      <c r="D1028" s="20"/>
      <c r="E1028" s="21"/>
      <c r="F1028" s="22"/>
      <c r="G1028" s="21"/>
      <c r="H1028" s="22"/>
      <c r="I1028" s="20"/>
      <c r="J1028" s="20"/>
      <c r="K1028" s="20"/>
      <c r="L1028" s="20">
        <v>10</v>
      </c>
      <c r="M1028" s="20">
        <v>44</v>
      </c>
      <c r="N1028" s="20"/>
      <c r="O1028" s="20">
        <v>54</v>
      </c>
      <c r="P1028" s="23" t="str">
        <f>VLOOKUP(A1028,'ИЗ ОСНОВЫ НОМЕНКЛАТУР'!D:E,2,0)</f>
        <v>Трубные системы, рейлинг</v>
      </c>
      <c r="Q1028" s="23" t="str">
        <f>VLOOKUP(A1028,'ИЗ ОСНОВЫ НОМЕНКЛАТУР'!D:F,3,0)</f>
        <v>Крепления и держатели труб</v>
      </c>
      <c r="R1028" s="40">
        <f>VLOOKUP(A:A,'ИЗ ОСНОВЫ НОМЕНКЛАТУР'!D:G,4,0)</f>
        <v>63.203703703703702</v>
      </c>
      <c r="S1028" s="12" t="str">
        <f>VLOOKUP(A:A,'ИЗ ОСНОВЫ НОМЕНКЛАТУР'!D:H,5,0)</f>
        <v>C</v>
      </c>
      <c r="T1028" s="44">
        <f t="shared" si="183"/>
        <v>0</v>
      </c>
      <c r="U1028" s="44">
        <f t="shared" si="184"/>
        <v>0</v>
      </c>
      <c r="V1028" s="44">
        <f t="shared" si="185"/>
        <v>0</v>
      </c>
      <c r="W1028" s="44">
        <f t="shared" si="186"/>
        <v>0</v>
      </c>
      <c r="X1028" s="44">
        <f t="shared" si="187"/>
        <v>0</v>
      </c>
      <c r="Y1028" s="44">
        <f t="shared" si="188"/>
        <v>0</v>
      </c>
      <c r="Z1028" s="44">
        <f t="shared" si="189"/>
        <v>0</v>
      </c>
      <c r="AA1028" s="44">
        <f t="shared" si="190"/>
        <v>0</v>
      </c>
      <c r="AB1028" s="44">
        <f t="shared" si="191"/>
        <v>632.03703703703707</v>
      </c>
      <c r="AC1028" s="44">
        <f t="shared" si="192"/>
        <v>2780.962962962963</v>
      </c>
      <c r="AD1028" s="44">
        <f t="shared" si="193"/>
        <v>0</v>
      </c>
      <c r="AE1028" s="12">
        <f t="shared" si="194"/>
        <v>3413</v>
      </c>
    </row>
    <row r="1029" spans="1:31" ht="12.6" hidden="1" customHeight="1" x14ac:dyDescent="0.2">
      <c r="A1029" s="26" t="s">
        <v>4376</v>
      </c>
      <c r="B1029" s="19"/>
      <c r="C1029" s="19"/>
      <c r="D1029" s="20"/>
      <c r="E1029" s="21"/>
      <c r="F1029" s="22"/>
      <c r="G1029" s="21"/>
      <c r="H1029" s="22"/>
      <c r="I1029" s="20"/>
      <c r="J1029" s="20"/>
      <c r="K1029" s="20">
        <v>6</v>
      </c>
      <c r="L1029" s="20"/>
      <c r="M1029" s="20"/>
      <c r="N1029" s="20"/>
      <c r="O1029" s="20">
        <v>6</v>
      </c>
      <c r="P1029" s="23" t="str">
        <f>VLOOKUP(A1029,'ИЗ ОСНОВЫ НОМЕНКЛАТУР'!D:E,2,0)</f>
        <v>Аксессуары для шкафов</v>
      </c>
      <c r="Q1029" s="23" t="str">
        <f>VLOOKUP(A1029,'ИЗ ОСНОВЫ НОМЕНКЛАТУР'!D:F,3,0)</f>
        <v>Шкаф/шкаф-купе наполнение (бренд Aristo)</v>
      </c>
      <c r="R1029" s="40">
        <f>VLOOKUP(A:A,'ИЗ ОСНОВЫ НОМЕНКЛАТУР'!D:G,4,0)</f>
        <v>6026.666666666667</v>
      </c>
      <c r="S1029" s="12" t="str">
        <f>VLOOKUP(A:A,'ИЗ ОСНОВЫ НОМЕНКЛАТУР'!D:H,5,0)</f>
        <v>C</v>
      </c>
      <c r="T1029" s="44">
        <f t="shared" si="183"/>
        <v>0</v>
      </c>
      <c r="U1029" s="44">
        <f t="shared" si="184"/>
        <v>0</v>
      </c>
      <c r="V1029" s="44">
        <f t="shared" si="185"/>
        <v>0</v>
      </c>
      <c r="W1029" s="44">
        <f t="shared" si="186"/>
        <v>0</v>
      </c>
      <c r="X1029" s="44">
        <f t="shared" si="187"/>
        <v>0</v>
      </c>
      <c r="Y1029" s="44">
        <f t="shared" si="188"/>
        <v>0</v>
      </c>
      <c r="Z1029" s="44">
        <f t="shared" si="189"/>
        <v>0</v>
      </c>
      <c r="AA1029" s="44">
        <f t="shared" si="190"/>
        <v>36160</v>
      </c>
      <c r="AB1029" s="44">
        <f t="shared" si="191"/>
        <v>0</v>
      </c>
      <c r="AC1029" s="44">
        <f t="shared" si="192"/>
        <v>0</v>
      </c>
      <c r="AD1029" s="44">
        <f t="shared" si="193"/>
        <v>0</v>
      </c>
      <c r="AE1029" s="12">
        <f t="shared" si="194"/>
        <v>36160</v>
      </c>
    </row>
    <row r="1030" spans="1:31" ht="12.6" hidden="1" customHeight="1" x14ac:dyDescent="0.2">
      <c r="A1030" s="26" t="s">
        <v>4377</v>
      </c>
      <c r="B1030" s="19"/>
      <c r="C1030" s="19"/>
      <c r="D1030" s="20"/>
      <c r="E1030" s="21"/>
      <c r="F1030" s="22"/>
      <c r="G1030" s="21"/>
      <c r="H1030" s="22"/>
      <c r="I1030" s="20"/>
      <c r="J1030" s="20"/>
      <c r="K1030" s="20">
        <v>6</v>
      </c>
      <c r="L1030" s="20"/>
      <c r="M1030" s="20"/>
      <c r="N1030" s="20"/>
      <c r="O1030" s="20">
        <v>6</v>
      </c>
      <c r="P1030" s="23" t="str">
        <f>VLOOKUP(A1030,'ИЗ ОСНОВЫ НОМЕНКЛАТУР'!D:E,2,0)</f>
        <v>Аксессуары для шкафов</v>
      </c>
      <c r="Q1030" s="23" t="str">
        <f>VLOOKUP(A1030,'ИЗ ОСНОВЫ НОМЕНКЛАТУР'!D:F,3,0)</f>
        <v>Шкаф/шкаф-купе наполнение (бренд Aristo)</v>
      </c>
      <c r="R1030" s="40">
        <f>VLOOKUP(A:A,'ИЗ ОСНОВЫ НОМЕНКЛАТУР'!D:G,4,0)</f>
        <v>5803.333333333333</v>
      </c>
      <c r="S1030" s="12" t="str">
        <f>VLOOKUP(A:A,'ИЗ ОСНОВЫ НОМЕНКЛАТУР'!D:H,5,0)</f>
        <v>C</v>
      </c>
      <c r="T1030" s="44">
        <f t="shared" si="183"/>
        <v>0</v>
      </c>
      <c r="U1030" s="44">
        <f t="shared" si="184"/>
        <v>0</v>
      </c>
      <c r="V1030" s="44">
        <f t="shared" si="185"/>
        <v>0</v>
      </c>
      <c r="W1030" s="44">
        <f t="shared" si="186"/>
        <v>0</v>
      </c>
      <c r="X1030" s="44">
        <f t="shared" si="187"/>
        <v>0</v>
      </c>
      <c r="Y1030" s="44">
        <f t="shared" si="188"/>
        <v>0</v>
      </c>
      <c r="Z1030" s="44">
        <f t="shared" si="189"/>
        <v>0</v>
      </c>
      <c r="AA1030" s="44">
        <f t="shared" si="190"/>
        <v>34820</v>
      </c>
      <c r="AB1030" s="44">
        <f t="shared" si="191"/>
        <v>0</v>
      </c>
      <c r="AC1030" s="44">
        <f t="shared" si="192"/>
        <v>0</v>
      </c>
      <c r="AD1030" s="44">
        <f t="shared" si="193"/>
        <v>0</v>
      </c>
      <c r="AE1030" s="12">
        <f t="shared" si="194"/>
        <v>34820</v>
      </c>
    </row>
    <row r="1031" spans="1:31" ht="12.6" hidden="1" customHeight="1" x14ac:dyDescent="0.2">
      <c r="A1031" s="26" t="s">
        <v>4378</v>
      </c>
      <c r="B1031" s="19"/>
      <c r="C1031" s="19"/>
      <c r="D1031" s="20"/>
      <c r="E1031" s="21"/>
      <c r="F1031" s="22"/>
      <c r="G1031" s="21"/>
      <c r="H1031" s="22"/>
      <c r="I1031" s="20"/>
      <c r="J1031" s="20"/>
      <c r="K1031" s="20"/>
      <c r="L1031" s="20">
        <v>2</v>
      </c>
      <c r="M1031" s="20"/>
      <c r="N1031" s="20"/>
      <c r="O1031" s="20">
        <v>2</v>
      </c>
      <c r="P1031" s="23" t="str">
        <f>VLOOKUP(A1031,'ИЗ ОСНОВЫ НОМЕНКЛАТУР'!D:E,2,0)</f>
        <v>Инструменты и расходные материалы</v>
      </c>
      <c r="Q1031" s="23" t="str">
        <f>VLOOKUP(A1031,'ИЗ ОСНОВЫ НОМЕНКЛАТУР'!D:F,3,0)</f>
        <v>Пилы</v>
      </c>
      <c r="R1031" s="40">
        <f>VLOOKUP(A:A,'ИЗ ОСНОВЫ НОМЕНКЛАТУР'!D:G,4,0)</f>
        <v>6327.5</v>
      </c>
      <c r="S1031" s="12" t="str">
        <f>VLOOKUP(A:A,'ИЗ ОСНОВЫ НОМЕНКЛАТУР'!D:H,5,0)</f>
        <v>C</v>
      </c>
      <c r="T1031" s="44">
        <f t="shared" si="183"/>
        <v>0</v>
      </c>
      <c r="U1031" s="44">
        <f t="shared" si="184"/>
        <v>0</v>
      </c>
      <c r="V1031" s="44">
        <f t="shared" si="185"/>
        <v>0</v>
      </c>
      <c r="W1031" s="44">
        <f t="shared" si="186"/>
        <v>0</v>
      </c>
      <c r="X1031" s="44">
        <f t="shared" si="187"/>
        <v>0</v>
      </c>
      <c r="Y1031" s="44">
        <f t="shared" si="188"/>
        <v>0</v>
      </c>
      <c r="Z1031" s="44">
        <f t="shared" si="189"/>
        <v>0</v>
      </c>
      <c r="AA1031" s="44">
        <f t="shared" si="190"/>
        <v>0</v>
      </c>
      <c r="AB1031" s="44">
        <f t="shared" si="191"/>
        <v>12655</v>
      </c>
      <c r="AC1031" s="44">
        <f t="shared" si="192"/>
        <v>0</v>
      </c>
      <c r="AD1031" s="44">
        <f t="shared" si="193"/>
        <v>0</v>
      </c>
      <c r="AE1031" s="12">
        <f t="shared" si="194"/>
        <v>12655</v>
      </c>
    </row>
    <row r="1032" spans="1:31" ht="12.6" hidden="1" customHeight="1" x14ac:dyDescent="0.2">
      <c r="A1032" s="26" t="s">
        <v>3373</v>
      </c>
      <c r="B1032" s="19"/>
      <c r="C1032" s="19"/>
      <c r="D1032" s="20"/>
      <c r="E1032" s="20">
        <v>16</v>
      </c>
      <c r="F1032" s="20"/>
      <c r="G1032" s="21"/>
      <c r="H1032" s="22"/>
      <c r="I1032" s="20"/>
      <c r="J1032" s="20">
        <v>12</v>
      </c>
      <c r="K1032" s="20"/>
      <c r="L1032" s="20"/>
      <c r="M1032" s="20"/>
      <c r="N1032" s="20"/>
      <c r="O1032" s="20">
        <v>28</v>
      </c>
      <c r="P1032" s="23" t="str">
        <f>VLOOKUP(A1032,'ИЗ ОСНОВЫ НОМЕНКЛАТУР'!D:E,2,0)</f>
        <v>Инструменты и расходные материалы</v>
      </c>
      <c r="Q1032" s="23" t="str">
        <f>VLOOKUP(A1032,'ИЗ ОСНОВЫ НОМЕНКЛАТУР'!D:F,3,0)</f>
        <v>Пилы</v>
      </c>
      <c r="R1032" s="40">
        <f>VLOOKUP(A:A,'ИЗ ОСНОВЫ НОМЕНКЛАТУР'!D:G,4,0)</f>
        <v>14528.11</v>
      </c>
      <c r="S1032" s="12" t="str">
        <f>VLOOKUP(A:A,'ИЗ ОСНОВЫ НОМЕНКЛАТУР'!D:H,5,0)</f>
        <v>C</v>
      </c>
      <c r="T1032" s="44">
        <f t="shared" si="183"/>
        <v>0</v>
      </c>
      <c r="U1032" s="44">
        <f t="shared" si="184"/>
        <v>232449.76</v>
      </c>
      <c r="V1032" s="44">
        <f t="shared" si="185"/>
        <v>0</v>
      </c>
      <c r="W1032" s="44">
        <f t="shared" si="186"/>
        <v>0</v>
      </c>
      <c r="X1032" s="44">
        <f t="shared" si="187"/>
        <v>0</v>
      </c>
      <c r="Y1032" s="44">
        <f t="shared" si="188"/>
        <v>0</v>
      </c>
      <c r="Z1032" s="44">
        <f t="shared" si="189"/>
        <v>174337.32</v>
      </c>
      <c r="AA1032" s="44">
        <f t="shared" si="190"/>
        <v>0</v>
      </c>
      <c r="AB1032" s="44">
        <f t="shared" si="191"/>
        <v>0</v>
      </c>
      <c r="AC1032" s="44">
        <f t="shared" si="192"/>
        <v>0</v>
      </c>
      <c r="AD1032" s="44">
        <f t="shared" si="193"/>
        <v>0</v>
      </c>
      <c r="AE1032" s="12">
        <f t="shared" si="194"/>
        <v>406787.08</v>
      </c>
    </row>
    <row r="1033" spans="1:31" ht="12.6" hidden="1" customHeight="1" x14ac:dyDescent="0.2">
      <c r="A1033" s="26" t="s">
        <v>3371</v>
      </c>
      <c r="B1033" s="19"/>
      <c r="C1033" s="19"/>
      <c r="D1033" s="20"/>
      <c r="E1033" s="20">
        <v>4</v>
      </c>
      <c r="F1033" s="20"/>
      <c r="G1033" s="21"/>
      <c r="H1033" s="22"/>
      <c r="I1033" s="20"/>
      <c r="J1033" s="20"/>
      <c r="K1033" s="20"/>
      <c r="L1033" s="20"/>
      <c r="M1033" s="20"/>
      <c r="N1033" s="20"/>
      <c r="O1033" s="20">
        <v>4</v>
      </c>
      <c r="P1033" s="23" t="str">
        <f>VLOOKUP(A1033,'ИЗ ОСНОВЫ НОМЕНКЛАТУР'!D:E,2,0)</f>
        <v>Инструменты и расходные материалы</v>
      </c>
      <c r="Q1033" s="23" t="str">
        <f>VLOOKUP(A1033,'ИЗ ОСНОВЫ НОМЕНКЛАТУР'!D:F,3,0)</f>
        <v>Пилы</v>
      </c>
      <c r="R1033" s="40">
        <f>VLOOKUP(A:A,'ИЗ ОСНОВЫ НОМЕНКЛАТУР'!D:G,4,0)</f>
        <v>11419</v>
      </c>
      <c r="S1033" s="12" t="str">
        <f>VLOOKUP(A:A,'ИЗ ОСНОВЫ НОМЕНКЛАТУР'!D:H,5,0)</f>
        <v>C</v>
      </c>
      <c r="T1033" s="44">
        <f t="shared" ref="T1033:T1096" si="195">$R1033*D1033</f>
        <v>0</v>
      </c>
      <c r="U1033" s="44">
        <f t="shared" ref="U1033:U1096" si="196">$R1033*E1033</f>
        <v>45676</v>
      </c>
      <c r="V1033" s="44">
        <f t="shared" ref="V1033:V1096" si="197">$R1033*F1033</f>
        <v>0</v>
      </c>
      <c r="W1033" s="44">
        <f t="shared" ref="W1033:W1096" si="198">$R1033*G1033</f>
        <v>0</v>
      </c>
      <c r="X1033" s="44">
        <f t="shared" ref="X1033:X1096" si="199">$R1033*H1033</f>
        <v>0</v>
      </c>
      <c r="Y1033" s="44">
        <f t="shared" ref="Y1033:Y1096" si="200">$R1033*I1033</f>
        <v>0</v>
      </c>
      <c r="Z1033" s="44">
        <f t="shared" ref="Z1033:Z1096" si="201">$R1033*J1033</f>
        <v>0</v>
      </c>
      <c r="AA1033" s="44">
        <f t="shared" ref="AA1033:AA1096" si="202">$R1033*K1033</f>
        <v>0</v>
      </c>
      <c r="AB1033" s="44">
        <f t="shared" ref="AB1033:AB1096" si="203">$R1033*L1033</f>
        <v>0</v>
      </c>
      <c r="AC1033" s="44">
        <f t="shared" ref="AC1033:AC1096" si="204">$R1033*M1033</f>
        <v>0</v>
      </c>
      <c r="AD1033" s="44">
        <f t="shared" ref="AD1033:AD1096" si="205">$R1033*N1033</f>
        <v>0</v>
      </c>
      <c r="AE1033" s="12">
        <f t="shared" ref="AE1033:AE1096" si="206">SUM(T1033:AD1033)</f>
        <v>45676</v>
      </c>
    </row>
    <row r="1034" spans="1:31" ht="12.6" hidden="1" customHeight="1" x14ac:dyDescent="0.2">
      <c r="A1034" s="26" t="s">
        <v>3366</v>
      </c>
      <c r="B1034" s="19"/>
      <c r="C1034" s="19"/>
      <c r="D1034" s="20"/>
      <c r="E1034" s="21"/>
      <c r="F1034" s="22"/>
      <c r="G1034" s="20">
        <v>8</v>
      </c>
      <c r="H1034" s="20"/>
      <c r="I1034" s="20"/>
      <c r="J1034" s="20">
        <v>5</v>
      </c>
      <c r="K1034" s="20"/>
      <c r="L1034" s="20">
        <v>5</v>
      </c>
      <c r="M1034" s="20"/>
      <c r="N1034" s="20"/>
      <c r="O1034" s="20">
        <v>18</v>
      </c>
      <c r="P1034" s="23" t="str">
        <f>VLOOKUP(A1034,'ИЗ ОСНОВЫ НОМЕНКЛАТУР'!D:E,2,0)</f>
        <v>Инструменты и расходные материалы</v>
      </c>
      <c r="Q1034" s="23" t="str">
        <f>VLOOKUP(A1034,'ИЗ ОСНОВЫ НОМЕНКЛАТУР'!D:F,3,0)</f>
        <v>Пилы</v>
      </c>
      <c r="R1034" s="40">
        <f>VLOOKUP(A:A,'ИЗ ОСНОВЫ НОМЕНКЛАТУР'!D:G,4,0)</f>
        <v>14557.6975</v>
      </c>
      <c r="S1034" s="12" t="str">
        <f>VLOOKUP(A:A,'ИЗ ОСНОВЫ НОМЕНКЛАТУР'!D:H,5,0)</f>
        <v>C</v>
      </c>
      <c r="T1034" s="44">
        <f t="shared" si="195"/>
        <v>0</v>
      </c>
      <c r="U1034" s="44">
        <f t="shared" si="196"/>
        <v>0</v>
      </c>
      <c r="V1034" s="44">
        <f t="shared" si="197"/>
        <v>0</v>
      </c>
      <c r="W1034" s="44">
        <f t="shared" si="198"/>
        <v>116461.58</v>
      </c>
      <c r="X1034" s="44">
        <f t="shared" si="199"/>
        <v>0</v>
      </c>
      <c r="Y1034" s="44">
        <f t="shared" si="200"/>
        <v>0</v>
      </c>
      <c r="Z1034" s="44">
        <f t="shared" si="201"/>
        <v>72788.487500000003</v>
      </c>
      <c r="AA1034" s="44">
        <f t="shared" si="202"/>
        <v>0</v>
      </c>
      <c r="AB1034" s="44">
        <f t="shared" si="203"/>
        <v>72788.487500000003</v>
      </c>
      <c r="AC1034" s="44">
        <f t="shared" si="204"/>
        <v>0</v>
      </c>
      <c r="AD1034" s="44">
        <f t="shared" si="205"/>
        <v>0</v>
      </c>
      <c r="AE1034" s="12">
        <f t="shared" si="206"/>
        <v>262038.55499999999</v>
      </c>
    </row>
    <row r="1035" spans="1:31" ht="12.6" hidden="1" customHeight="1" x14ac:dyDescent="0.2">
      <c r="A1035" s="26" t="s">
        <v>3367</v>
      </c>
      <c r="B1035" s="19"/>
      <c r="C1035" s="19"/>
      <c r="D1035" s="20"/>
      <c r="E1035" s="21"/>
      <c r="F1035" s="22"/>
      <c r="G1035" s="21"/>
      <c r="H1035" s="22"/>
      <c r="I1035" s="20"/>
      <c r="J1035" s="20">
        <v>21</v>
      </c>
      <c r="K1035" s="20">
        <v>34</v>
      </c>
      <c r="L1035" s="20">
        <v>16</v>
      </c>
      <c r="M1035" s="20"/>
      <c r="N1035" s="20">
        <v>10</v>
      </c>
      <c r="O1035" s="20">
        <v>81</v>
      </c>
      <c r="P1035" s="23" t="str">
        <f>VLOOKUP(A1035,'ИЗ ОСНОВЫ НОМЕНКЛАТУР'!D:E,2,0)</f>
        <v>Инструменты и расходные материалы</v>
      </c>
      <c r="Q1035" s="23" t="str">
        <f>VLOOKUP(A1035,'ИЗ ОСНОВЫ НОМЕНКЛАТУР'!D:F,3,0)</f>
        <v>Пилы</v>
      </c>
      <c r="R1035" s="40">
        <f>VLOOKUP(A:A,'ИЗ ОСНОВЫ НОМЕНКЛАТУР'!D:G,4,0)</f>
        <v>14764.156956521738</v>
      </c>
      <c r="S1035" s="12" t="str">
        <f>VLOOKUP(A:A,'ИЗ ОСНОВЫ НОМЕНКЛАТУР'!D:H,5,0)</f>
        <v>C</v>
      </c>
      <c r="T1035" s="44">
        <f t="shared" si="195"/>
        <v>0</v>
      </c>
      <c r="U1035" s="44">
        <f t="shared" si="196"/>
        <v>0</v>
      </c>
      <c r="V1035" s="44">
        <f t="shared" si="197"/>
        <v>0</v>
      </c>
      <c r="W1035" s="44">
        <f t="shared" si="198"/>
        <v>0</v>
      </c>
      <c r="X1035" s="44">
        <f t="shared" si="199"/>
        <v>0</v>
      </c>
      <c r="Y1035" s="44">
        <f t="shared" si="200"/>
        <v>0</v>
      </c>
      <c r="Z1035" s="44">
        <f t="shared" si="201"/>
        <v>310047.29608695651</v>
      </c>
      <c r="AA1035" s="44">
        <f t="shared" si="202"/>
        <v>501981.33652173908</v>
      </c>
      <c r="AB1035" s="44">
        <f t="shared" si="203"/>
        <v>236226.5113043478</v>
      </c>
      <c r="AC1035" s="44">
        <f t="shared" si="204"/>
        <v>0</v>
      </c>
      <c r="AD1035" s="44">
        <f t="shared" si="205"/>
        <v>147641.56956521739</v>
      </c>
      <c r="AE1035" s="12">
        <f t="shared" si="206"/>
        <v>1195896.7134782609</v>
      </c>
    </row>
    <row r="1036" spans="1:31" ht="12.6" hidden="1" customHeight="1" x14ac:dyDescent="0.2">
      <c r="A1036" s="26" t="s">
        <v>3368</v>
      </c>
      <c r="B1036" s="19"/>
      <c r="C1036" s="19"/>
      <c r="D1036" s="20"/>
      <c r="E1036" s="21"/>
      <c r="F1036" s="22"/>
      <c r="G1036" s="20">
        <v>8</v>
      </c>
      <c r="H1036" s="20"/>
      <c r="I1036" s="20"/>
      <c r="J1036" s="20">
        <v>19</v>
      </c>
      <c r="K1036" s="20">
        <v>60</v>
      </c>
      <c r="L1036" s="20"/>
      <c r="M1036" s="20"/>
      <c r="N1036" s="20">
        <v>7</v>
      </c>
      <c r="O1036" s="20">
        <v>94</v>
      </c>
      <c r="P1036" s="23" t="str">
        <f>VLOOKUP(A1036,'ИЗ ОСНОВЫ НОМЕНКЛАТУР'!D:E,2,0)</f>
        <v>Инструменты и расходные материалы</v>
      </c>
      <c r="Q1036" s="23" t="str">
        <f>VLOOKUP(A1036,'ИЗ ОСНОВЫ НОМЕНКЛАТУР'!D:F,3,0)</f>
        <v>Пилы</v>
      </c>
      <c r="R1036" s="40">
        <f>VLOOKUP(A:A,'ИЗ ОСНОВЫ НОМЕНКЛАТУР'!D:G,4,0)</f>
        <v>14250.454545454546</v>
      </c>
      <c r="S1036" s="12" t="str">
        <f>VLOOKUP(A:A,'ИЗ ОСНОВЫ НОМЕНКЛАТУР'!D:H,5,0)</f>
        <v>C</v>
      </c>
      <c r="T1036" s="44">
        <f t="shared" si="195"/>
        <v>0</v>
      </c>
      <c r="U1036" s="44">
        <f t="shared" si="196"/>
        <v>0</v>
      </c>
      <c r="V1036" s="44">
        <f t="shared" si="197"/>
        <v>0</v>
      </c>
      <c r="W1036" s="44">
        <f t="shared" si="198"/>
        <v>114003.63636363637</v>
      </c>
      <c r="X1036" s="44">
        <f t="shared" si="199"/>
        <v>0</v>
      </c>
      <c r="Y1036" s="44">
        <f t="shared" si="200"/>
        <v>0</v>
      </c>
      <c r="Z1036" s="44">
        <f t="shared" si="201"/>
        <v>270758.63636363635</v>
      </c>
      <c r="AA1036" s="44">
        <f t="shared" si="202"/>
        <v>855027.27272727271</v>
      </c>
      <c r="AB1036" s="44">
        <f t="shared" si="203"/>
        <v>0</v>
      </c>
      <c r="AC1036" s="44">
        <f t="shared" si="204"/>
        <v>0</v>
      </c>
      <c r="AD1036" s="44">
        <f t="shared" si="205"/>
        <v>99753.181818181823</v>
      </c>
      <c r="AE1036" s="12">
        <f t="shared" si="206"/>
        <v>1339542.7272727273</v>
      </c>
    </row>
    <row r="1037" spans="1:31" ht="12.6" hidden="1" customHeight="1" x14ac:dyDescent="0.2">
      <c r="A1037" s="26" t="s">
        <v>4379</v>
      </c>
      <c r="B1037" s="19"/>
      <c r="C1037" s="19"/>
      <c r="D1037" s="20"/>
      <c r="E1037" s="21"/>
      <c r="F1037" s="22"/>
      <c r="G1037" s="21"/>
      <c r="H1037" s="22"/>
      <c r="I1037" s="20"/>
      <c r="J1037" s="20"/>
      <c r="K1037" s="20">
        <v>24</v>
      </c>
      <c r="L1037" s="20"/>
      <c r="M1037" s="20"/>
      <c r="N1037" s="20">
        <v>22</v>
      </c>
      <c r="O1037" s="20">
        <v>46</v>
      </c>
      <c r="P1037" s="23" t="str">
        <f>VLOOKUP(A1037,'ИЗ ОСНОВЫ НОМЕНКЛАТУР'!D:E,2,0)</f>
        <v>Инструменты и расходные материалы</v>
      </c>
      <c r="Q1037" s="23" t="str">
        <f>VLOOKUP(A1037,'ИЗ ОСНОВЫ НОМЕНКЛАТУР'!D:F,3,0)</f>
        <v>Пилы</v>
      </c>
      <c r="R1037" s="40">
        <f>VLOOKUP(A:A,'ИЗ ОСНОВЫ НОМЕНКЛАТУР'!D:G,4,0)</f>
        <v>24003.302325581397</v>
      </c>
      <c r="S1037" s="12" t="str">
        <f>VLOOKUP(A:A,'ИЗ ОСНОВЫ НОМЕНКЛАТУР'!D:H,5,0)</f>
        <v>C</v>
      </c>
      <c r="T1037" s="44">
        <f t="shared" si="195"/>
        <v>0</v>
      </c>
      <c r="U1037" s="44">
        <f t="shared" si="196"/>
        <v>0</v>
      </c>
      <c r="V1037" s="44">
        <f t="shared" si="197"/>
        <v>0</v>
      </c>
      <c r="W1037" s="44">
        <f t="shared" si="198"/>
        <v>0</v>
      </c>
      <c r="X1037" s="44">
        <f t="shared" si="199"/>
        <v>0</v>
      </c>
      <c r="Y1037" s="44">
        <f t="shared" si="200"/>
        <v>0</v>
      </c>
      <c r="Z1037" s="44">
        <f t="shared" si="201"/>
        <v>0</v>
      </c>
      <c r="AA1037" s="44">
        <f t="shared" si="202"/>
        <v>576079.25581395347</v>
      </c>
      <c r="AB1037" s="44">
        <f t="shared" si="203"/>
        <v>0</v>
      </c>
      <c r="AC1037" s="44">
        <f t="shared" si="204"/>
        <v>0</v>
      </c>
      <c r="AD1037" s="44">
        <f t="shared" si="205"/>
        <v>528072.65116279072</v>
      </c>
      <c r="AE1037" s="12">
        <f t="shared" si="206"/>
        <v>1104151.9069767441</v>
      </c>
    </row>
    <row r="1038" spans="1:31" ht="12.6" hidden="1" customHeight="1" x14ac:dyDescent="0.2">
      <c r="A1038" s="26" t="s">
        <v>3370</v>
      </c>
      <c r="B1038" s="19"/>
      <c r="C1038" s="19"/>
      <c r="D1038" s="20"/>
      <c r="E1038" s="20">
        <v>10</v>
      </c>
      <c r="F1038" s="20"/>
      <c r="G1038" s="21"/>
      <c r="H1038" s="22"/>
      <c r="I1038" s="20"/>
      <c r="J1038" s="20"/>
      <c r="K1038" s="20"/>
      <c r="L1038" s="20"/>
      <c r="M1038" s="20"/>
      <c r="N1038" s="20">
        <v>9</v>
      </c>
      <c r="O1038" s="20">
        <v>19</v>
      </c>
      <c r="P1038" s="23" t="str">
        <f>VLOOKUP(A1038,'ИЗ ОСНОВЫ НОМЕНКЛАТУР'!D:E,2,0)</f>
        <v>Инструменты и расходные материалы</v>
      </c>
      <c r="Q1038" s="23" t="str">
        <f>VLOOKUP(A1038,'ИЗ ОСНОВЫ НОМЕНКЛАТУР'!D:F,3,0)</f>
        <v>Пилы</v>
      </c>
      <c r="R1038" s="40">
        <f>VLOOKUP(A:A,'ИЗ ОСНОВЫ НОМЕНКЛАТУР'!D:G,4,0)</f>
        <v>25867.133333333335</v>
      </c>
      <c r="S1038" s="12" t="str">
        <f>VLOOKUP(A:A,'ИЗ ОСНОВЫ НОМЕНКЛАТУР'!D:H,5,0)</f>
        <v>C</v>
      </c>
      <c r="T1038" s="44">
        <f t="shared" si="195"/>
        <v>0</v>
      </c>
      <c r="U1038" s="44">
        <f t="shared" si="196"/>
        <v>258671.33333333334</v>
      </c>
      <c r="V1038" s="44">
        <f t="shared" si="197"/>
        <v>0</v>
      </c>
      <c r="W1038" s="44">
        <f t="shared" si="198"/>
        <v>0</v>
      </c>
      <c r="X1038" s="44">
        <f t="shared" si="199"/>
        <v>0</v>
      </c>
      <c r="Y1038" s="44">
        <f t="shared" si="200"/>
        <v>0</v>
      </c>
      <c r="Z1038" s="44">
        <f t="shared" si="201"/>
        <v>0</v>
      </c>
      <c r="AA1038" s="44">
        <f t="shared" si="202"/>
        <v>0</v>
      </c>
      <c r="AB1038" s="44">
        <f t="shared" si="203"/>
        <v>0</v>
      </c>
      <c r="AC1038" s="44">
        <f t="shared" si="204"/>
        <v>0</v>
      </c>
      <c r="AD1038" s="44">
        <f t="shared" si="205"/>
        <v>232804.2</v>
      </c>
      <c r="AE1038" s="12">
        <f t="shared" si="206"/>
        <v>491475.53333333333</v>
      </c>
    </row>
    <row r="1039" spans="1:31" ht="12.6" hidden="1" customHeight="1" x14ac:dyDescent="0.2">
      <c r="A1039" s="26" t="s">
        <v>4380</v>
      </c>
      <c r="B1039" s="19"/>
      <c r="C1039" s="19"/>
      <c r="D1039" s="20"/>
      <c r="E1039" s="21"/>
      <c r="F1039" s="22"/>
      <c r="G1039" s="21"/>
      <c r="H1039" s="22"/>
      <c r="I1039" s="20"/>
      <c r="J1039" s="20"/>
      <c r="K1039" s="20"/>
      <c r="L1039" s="20">
        <v>1</v>
      </c>
      <c r="M1039" s="20"/>
      <c r="N1039" s="20"/>
      <c r="O1039" s="20">
        <v>1</v>
      </c>
      <c r="P1039" s="23" t="str">
        <f>VLOOKUP(A1039,'ИЗ ОСНОВЫ НОМЕНКЛАТУР'!D:E,2,0)</f>
        <v>Инструменты и расходные материалы</v>
      </c>
      <c r="Q1039" s="23" t="str">
        <f>VLOOKUP(A1039,'ИЗ ОСНОВЫ НОМЕНКЛАТУР'!D:F,3,0)</f>
        <v>Пилы</v>
      </c>
      <c r="R1039" s="40">
        <f>VLOOKUP(A:A,'ИЗ ОСНОВЫ НОМЕНКЛАТУР'!D:G,4,0)</f>
        <v>18871</v>
      </c>
      <c r="S1039" s="12" t="str">
        <f>VLOOKUP(A:A,'ИЗ ОСНОВЫ НОМЕНКЛАТУР'!D:H,5,0)</f>
        <v>C</v>
      </c>
      <c r="T1039" s="44">
        <f t="shared" si="195"/>
        <v>0</v>
      </c>
      <c r="U1039" s="44">
        <f t="shared" si="196"/>
        <v>0</v>
      </c>
      <c r="V1039" s="44">
        <f t="shared" si="197"/>
        <v>0</v>
      </c>
      <c r="W1039" s="44">
        <f t="shared" si="198"/>
        <v>0</v>
      </c>
      <c r="X1039" s="44">
        <f t="shared" si="199"/>
        <v>0</v>
      </c>
      <c r="Y1039" s="44">
        <f t="shared" si="200"/>
        <v>0</v>
      </c>
      <c r="Z1039" s="44">
        <f t="shared" si="201"/>
        <v>0</v>
      </c>
      <c r="AA1039" s="44">
        <f t="shared" si="202"/>
        <v>0</v>
      </c>
      <c r="AB1039" s="44">
        <f t="shared" si="203"/>
        <v>18871</v>
      </c>
      <c r="AC1039" s="44">
        <f t="shared" si="204"/>
        <v>0</v>
      </c>
      <c r="AD1039" s="44">
        <f t="shared" si="205"/>
        <v>0</v>
      </c>
      <c r="AE1039" s="12">
        <f t="shared" si="206"/>
        <v>18871</v>
      </c>
    </row>
    <row r="1040" spans="1:31" ht="12.6" hidden="1" customHeight="1" x14ac:dyDescent="0.2">
      <c r="A1040" s="26" t="s">
        <v>3365</v>
      </c>
      <c r="B1040" s="19"/>
      <c r="C1040" s="19"/>
      <c r="D1040" s="20"/>
      <c r="E1040" s="21"/>
      <c r="F1040" s="22"/>
      <c r="G1040" s="20">
        <v>8</v>
      </c>
      <c r="H1040" s="20"/>
      <c r="I1040" s="20"/>
      <c r="J1040" s="20">
        <v>18</v>
      </c>
      <c r="K1040" s="20">
        <v>55</v>
      </c>
      <c r="L1040" s="20"/>
      <c r="M1040" s="20"/>
      <c r="N1040" s="20">
        <v>3</v>
      </c>
      <c r="O1040" s="20">
        <v>84</v>
      </c>
      <c r="P1040" s="23" t="str">
        <f>VLOOKUP(A1040,'ИЗ ОСНОВЫ НОМЕНКЛАТУР'!D:E,2,0)</f>
        <v>Инструменты и расходные материалы</v>
      </c>
      <c r="Q1040" s="23" t="str">
        <f>VLOOKUP(A1040,'ИЗ ОСНОВЫ НОМЕНКЛАТУР'!D:F,3,0)</f>
        <v>Пилы</v>
      </c>
      <c r="R1040" s="40">
        <f>VLOOKUP(A:A,'ИЗ ОСНОВЫ НОМЕНКЛАТУР'!D:G,4,0)</f>
        <v>24587.486554054052</v>
      </c>
      <c r="S1040" s="12" t="str">
        <f>VLOOKUP(A:A,'ИЗ ОСНОВЫ НОМЕНКЛАТУР'!D:H,5,0)</f>
        <v>C</v>
      </c>
      <c r="T1040" s="44">
        <f t="shared" si="195"/>
        <v>0</v>
      </c>
      <c r="U1040" s="44">
        <f t="shared" si="196"/>
        <v>0</v>
      </c>
      <c r="V1040" s="44">
        <f t="shared" si="197"/>
        <v>0</v>
      </c>
      <c r="W1040" s="44">
        <f t="shared" si="198"/>
        <v>196699.89243243242</v>
      </c>
      <c r="X1040" s="44">
        <f t="shared" si="199"/>
        <v>0</v>
      </c>
      <c r="Y1040" s="44">
        <f t="shared" si="200"/>
        <v>0</v>
      </c>
      <c r="Z1040" s="44">
        <f t="shared" si="201"/>
        <v>442574.75797297293</v>
      </c>
      <c r="AA1040" s="44">
        <f t="shared" si="202"/>
        <v>1352311.7604729729</v>
      </c>
      <c r="AB1040" s="44">
        <f t="shared" si="203"/>
        <v>0</v>
      </c>
      <c r="AC1040" s="44">
        <f t="shared" si="204"/>
        <v>0</v>
      </c>
      <c r="AD1040" s="44">
        <f t="shared" si="205"/>
        <v>73762.45966216216</v>
      </c>
      <c r="AE1040" s="12">
        <f t="shared" si="206"/>
        <v>2065348.8705405404</v>
      </c>
    </row>
    <row r="1041" spans="1:31" ht="12.6" hidden="1" customHeight="1" x14ac:dyDescent="0.2">
      <c r="A1041" s="26" t="s">
        <v>4381</v>
      </c>
      <c r="B1041" s="19"/>
      <c r="C1041" s="19"/>
      <c r="D1041" s="20"/>
      <c r="E1041" s="21"/>
      <c r="F1041" s="22"/>
      <c r="G1041" s="21"/>
      <c r="H1041" s="22"/>
      <c r="I1041" s="20"/>
      <c r="J1041" s="20"/>
      <c r="K1041" s="20"/>
      <c r="L1041" s="20">
        <v>1</v>
      </c>
      <c r="M1041" s="20"/>
      <c r="N1041" s="20"/>
      <c r="O1041" s="20">
        <v>1</v>
      </c>
      <c r="P1041" s="23" t="str">
        <f>VLOOKUP(A1041,'ИЗ ОСНОВЫ НОМЕНКЛАТУР'!D:E,2,0)</f>
        <v>Инструменты и расходные материалы</v>
      </c>
      <c r="Q1041" s="23" t="str">
        <f>VLOOKUP(A1041,'ИЗ ОСНОВЫ НОМЕНКЛАТУР'!D:F,3,0)</f>
        <v>Пилы</v>
      </c>
      <c r="R1041" s="40">
        <f>VLOOKUP(A:A,'ИЗ ОСНОВЫ НОМЕНКЛАТУР'!D:G,4,0)</f>
        <v>30261</v>
      </c>
      <c r="S1041" s="12" t="str">
        <f>VLOOKUP(A:A,'ИЗ ОСНОВЫ НОМЕНКЛАТУР'!D:H,5,0)</f>
        <v>C</v>
      </c>
      <c r="T1041" s="44">
        <f t="shared" si="195"/>
        <v>0</v>
      </c>
      <c r="U1041" s="44">
        <f t="shared" si="196"/>
        <v>0</v>
      </c>
      <c r="V1041" s="44">
        <f t="shared" si="197"/>
        <v>0</v>
      </c>
      <c r="W1041" s="44">
        <f t="shared" si="198"/>
        <v>0</v>
      </c>
      <c r="X1041" s="44">
        <f t="shared" si="199"/>
        <v>0</v>
      </c>
      <c r="Y1041" s="44">
        <f t="shared" si="200"/>
        <v>0</v>
      </c>
      <c r="Z1041" s="44">
        <f t="shared" si="201"/>
        <v>0</v>
      </c>
      <c r="AA1041" s="44">
        <f t="shared" si="202"/>
        <v>0</v>
      </c>
      <c r="AB1041" s="44">
        <f t="shared" si="203"/>
        <v>30261</v>
      </c>
      <c r="AC1041" s="44">
        <f t="shared" si="204"/>
        <v>0</v>
      </c>
      <c r="AD1041" s="44">
        <f t="shared" si="205"/>
        <v>0</v>
      </c>
      <c r="AE1041" s="12">
        <f t="shared" si="206"/>
        <v>30261</v>
      </c>
    </row>
    <row r="1042" spans="1:31" ht="12.6" hidden="1" customHeight="1" x14ac:dyDescent="0.2">
      <c r="A1042" s="26" t="s">
        <v>3369</v>
      </c>
      <c r="B1042" s="19"/>
      <c r="C1042" s="19"/>
      <c r="D1042" s="20"/>
      <c r="E1042" s="21"/>
      <c r="F1042" s="22"/>
      <c r="G1042" s="21"/>
      <c r="H1042" s="22"/>
      <c r="I1042" s="20"/>
      <c r="J1042" s="20">
        <v>19</v>
      </c>
      <c r="K1042" s="20">
        <v>14</v>
      </c>
      <c r="L1042" s="20"/>
      <c r="M1042" s="20"/>
      <c r="N1042" s="20">
        <v>9</v>
      </c>
      <c r="O1042" s="20">
        <v>42</v>
      </c>
      <c r="P1042" s="23" t="str">
        <f>VLOOKUP(A1042,'ИЗ ОСНОВЫ НОМЕНКЛАТУР'!D:E,2,0)</f>
        <v>Инструменты и расходные материалы</v>
      </c>
      <c r="Q1042" s="23" t="str">
        <f>VLOOKUP(A1042,'ИЗ ОСНОВЫ НОМЕНКЛАТУР'!D:F,3,0)</f>
        <v>Пилы</v>
      </c>
      <c r="R1042" s="40">
        <f>VLOOKUP(A:A,'ИЗ ОСНОВЫ НОМЕНКЛАТУР'!D:G,4,0)</f>
        <v>46669.538260869558</v>
      </c>
      <c r="S1042" s="12" t="str">
        <f>VLOOKUP(A:A,'ИЗ ОСНОВЫ НОМЕНКЛАТУР'!D:H,5,0)</f>
        <v>C</v>
      </c>
      <c r="T1042" s="44">
        <f t="shared" si="195"/>
        <v>0</v>
      </c>
      <c r="U1042" s="44">
        <f t="shared" si="196"/>
        <v>0</v>
      </c>
      <c r="V1042" s="44">
        <f t="shared" si="197"/>
        <v>0</v>
      </c>
      <c r="W1042" s="44">
        <f t="shared" si="198"/>
        <v>0</v>
      </c>
      <c r="X1042" s="44">
        <f t="shared" si="199"/>
        <v>0</v>
      </c>
      <c r="Y1042" s="44">
        <f t="shared" si="200"/>
        <v>0</v>
      </c>
      <c r="Z1042" s="44">
        <f t="shared" si="201"/>
        <v>886721.22695652163</v>
      </c>
      <c r="AA1042" s="44">
        <f t="shared" si="202"/>
        <v>653373.5356521738</v>
      </c>
      <c r="AB1042" s="44">
        <f t="shared" si="203"/>
        <v>0</v>
      </c>
      <c r="AC1042" s="44">
        <f t="shared" si="204"/>
        <v>0</v>
      </c>
      <c r="AD1042" s="44">
        <f t="shared" si="205"/>
        <v>420025.84434782603</v>
      </c>
      <c r="AE1042" s="12">
        <f t="shared" si="206"/>
        <v>1960120.6069565213</v>
      </c>
    </row>
    <row r="1043" spans="1:31" ht="12.6" hidden="1" customHeight="1" x14ac:dyDescent="0.2">
      <c r="A1043" s="26" t="s">
        <v>3379</v>
      </c>
      <c r="B1043" s="19"/>
      <c r="C1043" s="19"/>
      <c r="D1043" s="20"/>
      <c r="E1043" s="21"/>
      <c r="F1043" s="22"/>
      <c r="G1043" s="21"/>
      <c r="H1043" s="22"/>
      <c r="I1043" s="20"/>
      <c r="J1043" s="20"/>
      <c r="K1043" s="20"/>
      <c r="L1043" s="20">
        <v>8</v>
      </c>
      <c r="M1043" s="20"/>
      <c r="N1043" s="20">
        <v>55</v>
      </c>
      <c r="O1043" s="20">
        <v>63</v>
      </c>
      <c r="P1043" s="23" t="str">
        <f>VLOOKUP(A1043,'ИЗ ОСНОВЫ НОМЕНКЛАТУР'!D:E,2,0)</f>
        <v>Инструменты и расходные материалы</v>
      </c>
      <c r="Q1043" s="23" t="str">
        <f>VLOOKUP(A1043,'ИЗ ОСНОВЫ НОМЕНКЛАТУР'!D:F,3,0)</f>
        <v>Пилы</v>
      </c>
      <c r="R1043" s="40">
        <f>VLOOKUP(A:A,'ИЗ ОСНОВЫ НОМЕНКЛАТУР'!D:G,4,0)</f>
        <v>146.71411764705883</v>
      </c>
      <c r="S1043" s="12" t="str">
        <f>VLOOKUP(A:A,'ИЗ ОСНОВЫ НОМЕНКЛАТУР'!D:H,5,0)</f>
        <v>C</v>
      </c>
      <c r="T1043" s="44">
        <f t="shared" si="195"/>
        <v>0</v>
      </c>
      <c r="U1043" s="44">
        <f t="shared" si="196"/>
        <v>0</v>
      </c>
      <c r="V1043" s="44">
        <f t="shared" si="197"/>
        <v>0</v>
      </c>
      <c r="W1043" s="44">
        <f t="shared" si="198"/>
        <v>0</v>
      </c>
      <c r="X1043" s="44">
        <f t="shared" si="199"/>
        <v>0</v>
      </c>
      <c r="Y1043" s="44">
        <f t="shared" si="200"/>
        <v>0</v>
      </c>
      <c r="Z1043" s="44">
        <f t="shared" si="201"/>
        <v>0</v>
      </c>
      <c r="AA1043" s="44">
        <f t="shared" si="202"/>
        <v>0</v>
      </c>
      <c r="AB1043" s="44">
        <f t="shared" si="203"/>
        <v>1173.7129411764706</v>
      </c>
      <c r="AC1043" s="44">
        <f t="shared" si="204"/>
        <v>0</v>
      </c>
      <c r="AD1043" s="44">
        <f t="shared" si="205"/>
        <v>8069.2764705882355</v>
      </c>
      <c r="AE1043" s="12">
        <f t="shared" si="206"/>
        <v>9242.9894117647054</v>
      </c>
    </row>
    <row r="1044" spans="1:31" ht="12.6" hidden="1" customHeight="1" x14ac:dyDescent="0.2">
      <c r="A1044" s="26" t="s">
        <v>3378</v>
      </c>
      <c r="B1044" s="19"/>
      <c r="C1044" s="19"/>
      <c r="D1044" s="20"/>
      <c r="E1044" s="21"/>
      <c r="F1044" s="22"/>
      <c r="G1044" s="21"/>
      <c r="H1044" s="22"/>
      <c r="I1044" s="20"/>
      <c r="J1044" s="20"/>
      <c r="K1044" s="20"/>
      <c r="L1044" s="20">
        <v>5</v>
      </c>
      <c r="M1044" s="20"/>
      <c r="N1044" s="20">
        <v>9</v>
      </c>
      <c r="O1044" s="20">
        <v>14</v>
      </c>
      <c r="P1044" s="23" t="str">
        <f>VLOOKUP(A1044,'ИЗ ОСНОВЫ НОМЕНКЛАТУР'!D:E,2,0)</f>
        <v>Инструменты и расходные материалы</v>
      </c>
      <c r="Q1044" s="23" t="str">
        <f>VLOOKUP(A1044,'ИЗ ОСНОВЫ НОМЕНКЛАТУР'!D:F,3,0)</f>
        <v>Пилы</v>
      </c>
      <c r="R1044" s="40">
        <f>VLOOKUP(A:A,'ИЗ ОСНОВЫ НОМЕНКЛАТУР'!D:G,4,0)</f>
        <v>192.61761904761903</v>
      </c>
      <c r="S1044" s="12" t="str">
        <f>VLOOKUP(A:A,'ИЗ ОСНОВЫ НОМЕНКЛАТУР'!D:H,5,0)</f>
        <v>C</v>
      </c>
      <c r="T1044" s="44">
        <f t="shared" si="195"/>
        <v>0</v>
      </c>
      <c r="U1044" s="44">
        <f t="shared" si="196"/>
        <v>0</v>
      </c>
      <c r="V1044" s="44">
        <f t="shared" si="197"/>
        <v>0</v>
      </c>
      <c r="W1044" s="44">
        <f t="shared" si="198"/>
        <v>0</v>
      </c>
      <c r="X1044" s="44">
        <f t="shared" si="199"/>
        <v>0</v>
      </c>
      <c r="Y1044" s="44">
        <f t="shared" si="200"/>
        <v>0</v>
      </c>
      <c r="Z1044" s="44">
        <f t="shared" si="201"/>
        <v>0</v>
      </c>
      <c r="AA1044" s="44">
        <f t="shared" si="202"/>
        <v>0</v>
      </c>
      <c r="AB1044" s="44">
        <f t="shared" si="203"/>
        <v>963.08809523809509</v>
      </c>
      <c r="AC1044" s="44">
        <f t="shared" si="204"/>
        <v>0</v>
      </c>
      <c r="AD1044" s="44">
        <f t="shared" si="205"/>
        <v>1733.5585714285712</v>
      </c>
      <c r="AE1044" s="12">
        <f t="shared" si="206"/>
        <v>2696.6466666666665</v>
      </c>
    </row>
    <row r="1045" spans="1:31" ht="12.6" hidden="1" customHeight="1" x14ac:dyDescent="0.2">
      <c r="A1045" s="26" t="s">
        <v>3882</v>
      </c>
      <c r="B1045" s="19"/>
      <c r="C1045" s="19"/>
      <c r="D1045" s="20"/>
      <c r="E1045" s="21"/>
      <c r="F1045" s="22"/>
      <c r="G1045" s="21"/>
      <c r="H1045" s="22"/>
      <c r="I1045" s="20">
        <v>100</v>
      </c>
      <c r="J1045" s="20">
        <v>21</v>
      </c>
      <c r="K1045" s="20">
        <v>27</v>
      </c>
      <c r="L1045" s="20"/>
      <c r="M1045" s="20"/>
      <c r="N1045" s="20"/>
      <c r="O1045" s="20">
        <v>148</v>
      </c>
      <c r="P1045" s="23" t="str">
        <f>VLOOKUP(A1045,'ИЗ ОСНОВЫ НОМЕНКЛАТУР'!D:E,2,0)</f>
        <v>Аксессуары для шкафов</v>
      </c>
      <c r="Q1045" s="23" t="str">
        <f>VLOOKUP(A1045,'ИЗ ОСНОВЫ НОМЕНКЛАТУР'!D:F,3,0)</f>
        <v>Cappor</v>
      </c>
      <c r="R1045" s="40">
        <f>VLOOKUP(A:A,'ИЗ ОСНОВЫ НОМЕНКЛАТУР'!D:G,4,0)</f>
        <v>287.19407407407408</v>
      </c>
      <c r="S1045" s="12" t="str">
        <f>VLOOKUP(A:A,'ИЗ ОСНОВЫ НОМЕНКЛАТУР'!D:H,5,0)</f>
        <v>C</v>
      </c>
      <c r="T1045" s="44">
        <f t="shared" si="195"/>
        <v>0</v>
      </c>
      <c r="U1045" s="44">
        <f t="shared" si="196"/>
        <v>0</v>
      </c>
      <c r="V1045" s="44">
        <f t="shared" si="197"/>
        <v>0</v>
      </c>
      <c r="W1045" s="44">
        <f t="shared" si="198"/>
        <v>0</v>
      </c>
      <c r="X1045" s="44">
        <f t="shared" si="199"/>
        <v>0</v>
      </c>
      <c r="Y1045" s="44">
        <f t="shared" si="200"/>
        <v>28719.407407407409</v>
      </c>
      <c r="Z1045" s="44">
        <f t="shared" si="201"/>
        <v>6031.0755555555561</v>
      </c>
      <c r="AA1045" s="44">
        <f t="shared" si="202"/>
        <v>7754.24</v>
      </c>
      <c r="AB1045" s="44">
        <f t="shared" si="203"/>
        <v>0</v>
      </c>
      <c r="AC1045" s="44">
        <f t="shared" si="204"/>
        <v>0</v>
      </c>
      <c r="AD1045" s="44">
        <f t="shared" si="205"/>
        <v>0</v>
      </c>
      <c r="AE1045" s="12">
        <f t="shared" si="206"/>
        <v>42504.722962962966</v>
      </c>
    </row>
    <row r="1046" spans="1:31" ht="12.6" hidden="1" customHeight="1" x14ac:dyDescent="0.2">
      <c r="A1046" s="26" t="s">
        <v>3883</v>
      </c>
      <c r="B1046" s="19"/>
      <c r="C1046" s="19"/>
      <c r="D1046" s="20"/>
      <c r="E1046" s="21"/>
      <c r="F1046" s="22"/>
      <c r="G1046" s="21"/>
      <c r="H1046" s="22"/>
      <c r="I1046" s="20">
        <v>280</v>
      </c>
      <c r="J1046" s="20">
        <v>8</v>
      </c>
      <c r="K1046" s="20">
        <v>36</v>
      </c>
      <c r="L1046" s="20"/>
      <c r="M1046" s="20"/>
      <c r="N1046" s="20"/>
      <c r="O1046" s="20">
        <v>324</v>
      </c>
      <c r="P1046" s="23" t="str">
        <f>VLOOKUP(A1046,'ИЗ ОСНОВЫ НОМЕНКЛАТУР'!D:E,2,0)</f>
        <v>Аксессуары для шкафов</v>
      </c>
      <c r="Q1046" s="23" t="str">
        <f>VLOOKUP(A1046,'ИЗ ОСНОВЫ НОМЕНКЛАТУР'!D:F,3,0)</f>
        <v>Cappor</v>
      </c>
      <c r="R1046" s="40">
        <f>VLOOKUP(A:A,'ИЗ ОСНОВЫ НОМЕНКЛАТУР'!D:G,4,0)</f>
        <v>1009.2360606060606</v>
      </c>
      <c r="S1046" s="12" t="str">
        <f>VLOOKUP(A:A,'ИЗ ОСНОВЫ НОМЕНКЛАТУР'!D:H,5,0)</f>
        <v>C</v>
      </c>
      <c r="T1046" s="44">
        <f t="shared" si="195"/>
        <v>0</v>
      </c>
      <c r="U1046" s="44">
        <f t="shared" si="196"/>
        <v>0</v>
      </c>
      <c r="V1046" s="44">
        <f t="shared" si="197"/>
        <v>0</v>
      </c>
      <c r="W1046" s="44">
        <f t="shared" si="198"/>
        <v>0</v>
      </c>
      <c r="X1046" s="44">
        <f t="shared" si="199"/>
        <v>0</v>
      </c>
      <c r="Y1046" s="44">
        <f t="shared" si="200"/>
        <v>282586.09696969698</v>
      </c>
      <c r="Z1046" s="44">
        <f t="shared" si="201"/>
        <v>8073.8884848484849</v>
      </c>
      <c r="AA1046" s="44">
        <f t="shared" si="202"/>
        <v>36332.498181818184</v>
      </c>
      <c r="AB1046" s="44">
        <f t="shared" si="203"/>
        <v>0</v>
      </c>
      <c r="AC1046" s="44">
        <f t="shared" si="204"/>
        <v>0</v>
      </c>
      <c r="AD1046" s="44">
        <f t="shared" si="205"/>
        <v>0</v>
      </c>
      <c r="AE1046" s="12">
        <f t="shared" si="206"/>
        <v>326992.48363636364</v>
      </c>
    </row>
    <row r="1047" spans="1:31" ht="12.6" hidden="1" customHeight="1" x14ac:dyDescent="0.2">
      <c r="A1047" s="26" t="s">
        <v>4382</v>
      </c>
      <c r="B1047" s="19"/>
      <c r="C1047" s="19"/>
      <c r="D1047" s="20"/>
      <c r="E1047" s="21"/>
      <c r="F1047" s="22"/>
      <c r="G1047" s="21"/>
      <c r="H1047" s="22"/>
      <c r="I1047" s="20"/>
      <c r="J1047" s="20"/>
      <c r="K1047" s="20">
        <v>9</v>
      </c>
      <c r="L1047" s="20"/>
      <c r="M1047" s="20"/>
      <c r="N1047" s="20"/>
      <c r="O1047" s="20">
        <v>9</v>
      </c>
      <c r="P1047" s="23" t="str">
        <f>VLOOKUP(A1047,'ИЗ ОСНОВЫ НОМЕНКЛАТУР'!D:E,2,0)</f>
        <v>Аксессуары для шкафов</v>
      </c>
      <c r="Q1047" s="23" t="str">
        <f>VLOOKUP(A1047,'ИЗ ОСНОВЫ НОМЕНКЛАТУР'!D:F,3,0)</f>
        <v>Шкаф/шкаф-купе наполнение (бренд Aristo)</v>
      </c>
      <c r="R1047" s="40">
        <f>VLOOKUP(A:A,'ИЗ ОСНОВЫ НОМЕНКЛАТУР'!D:G,4,0)</f>
        <v>6498.666666666667</v>
      </c>
      <c r="S1047" s="12" t="str">
        <f>VLOOKUP(A:A,'ИЗ ОСНОВЫ НОМЕНКЛАТУР'!D:H,5,0)</f>
        <v>C</v>
      </c>
      <c r="T1047" s="44">
        <f t="shared" si="195"/>
        <v>0</v>
      </c>
      <c r="U1047" s="44">
        <f t="shared" si="196"/>
        <v>0</v>
      </c>
      <c r="V1047" s="44">
        <f t="shared" si="197"/>
        <v>0</v>
      </c>
      <c r="W1047" s="44">
        <f t="shared" si="198"/>
        <v>0</v>
      </c>
      <c r="X1047" s="44">
        <f t="shared" si="199"/>
        <v>0</v>
      </c>
      <c r="Y1047" s="44">
        <f t="shared" si="200"/>
        <v>0</v>
      </c>
      <c r="Z1047" s="44">
        <f t="shared" si="201"/>
        <v>0</v>
      </c>
      <c r="AA1047" s="44">
        <f t="shared" si="202"/>
        <v>58488</v>
      </c>
      <c r="AB1047" s="44">
        <f t="shared" si="203"/>
        <v>0</v>
      </c>
      <c r="AC1047" s="44">
        <f t="shared" si="204"/>
        <v>0</v>
      </c>
      <c r="AD1047" s="44">
        <f t="shared" si="205"/>
        <v>0</v>
      </c>
      <c r="AE1047" s="12">
        <f t="shared" si="206"/>
        <v>58488</v>
      </c>
    </row>
    <row r="1048" spans="1:31" ht="12.6" hidden="1" customHeight="1" x14ac:dyDescent="0.2">
      <c r="A1048" s="26" t="s">
        <v>3887</v>
      </c>
      <c r="B1048" s="19"/>
      <c r="C1048" s="19"/>
      <c r="D1048" s="20"/>
      <c r="E1048" s="21"/>
      <c r="F1048" s="22"/>
      <c r="G1048" s="21"/>
      <c r="H1048" s="22"/>
      <c r="I1048" s="20"/>
      <c r="J1048" s="20">
        <v>2493</v>
      </c>
      <c r="K1048" s="20">
        <v>1550</v>
      </c>
      <c r="L1048" s="20"/>
      <c r="M1048" s="20"/>
      <c r="N1048" s="20">
        <v>1385</v>
      </c>
      <c r="O1048" s="20">
        <v>5428</v>
      </c>
      <c r="P1048" s="23" t="str">
        <f>VLOOKUP(A1048,'ИЗ ОСНОВЫ НОМЕНКЛАТУР'!D:E,2,0)</f>
        <v>Аксессуары для шкафов</v>
      </c>
      <c r="Q1048" s="23" t="str">
        <f>VLOOKUP(A1048,'ИЗ ОСНОВЫ НОМЕНКЛАТУР'!D:F,3,0)</f>
        <v>Комплектующие для купе</v>
      </c>
      <c r="R1048" s="40">
        <f>VLOOKUP(A:A,'ИЗ ОСНОВЫ НОМЕНКЛАТУР'!D:G,4,0)</f>
        <v>53.322445302445303</v>
      </c>
      <c r="S1048" s="12" t="str">
        <f>VLOOKUP(A:A,'ИЗ ОСНОВЫ НОМЕНКЛАТУР'!D:H,5,0)</f>
        <v>A</v>
      </c>
      <c r="T1048" s="44">
        <f t="shared" si="195"/>
        <v>0</v>
      </c>
      <c r="U1048" s="44">
        <f t="shared" si="196"/>
        <v>0</v>
      </c>
      <c r="V1048" s="44">
        <f t="shared" si="197"/>
        <v>0</v>
      </c>
      <c r="W1048" s="44">
        <f t="shared" si="198"/>
        <v>0</v>
      </c>
      <c r="X1048" s="44">
        <f t="shared" si="199"/>
        <v>0</v>
      </c>
      <c r="Y1048" s="44">
        <f t="shared" si="200"/>
        <v>0</v>
      </c>
      <c r="Z1048" s="44">
        <f t="shared" si="201"/>
        <v>132932.85613899614</v>
      </c>
      <c r="AA1048" s="44">
        <f t="shared" si="202"/>
        <v>82649.790218790222</v>
      </c>
      <c r="AB1048" s="44">
        <f t="shared" si="203"/>
        <v>0</v>
      </c>
      <c r="AC1048" s="44">
        <f t="shared" si="204"/>
        <v>0</v>
      </c>
      <c r="AD1048" s="44">
        <f t="shared" si="205"/>
        <v>73851.586743886743</v>
      </c>
      <c r="AE1048" s="12">
        <f t="shared" si="206"/>
        <v>289434.23310167313</v>
      </c>
    </row>
    <row r="1049" spans="1:31" ht="12.6" hidden="1" customHeight="1" x14ac:dyDescent="0.2">
      <c r="A1049" s="26" t="s">
        <v>3894</v>
      </c>
      <c r="B1049" s="19"/>
      <c r="C1049" s="19"/>
      <c r="D1049" s="20"/>
      <c r="E1049" s="21"/>
      <c r="F1049" s="22"/>
      <c r="G1049" s="21"/>
      <c r="H1049" s="22"/>
      <c r="I1049" s="20"/>
      <c r="J1049" s="20">
        <v>3</v>
      </c>
      <c r="K1049" s="20">
        <v>25</v>
      </c>
      <c r="L1049" s="20"/>
      <c r="M1049" s="20"/>
      <c r="N1049" s="20"/>
      <c r="O1049" s="20">
        <v>28</v>
      </c>
      <c r="P1049" s="23" t="str">
        <f>VLOOKUP(A1049,'ИЗ ОСНОВЫ НОМЕНКЛАТУР'!D:E,2,0)</f>
        <v>Аксессуары для шкафов</v>
      </c>
      <c r="Q1049" s="23" t="str">
        <f>VLOOKUP(A1049,'ИЗ ОСНОВЫ НОМЕНКЛАТУР'!D:F,3,0)</f>
        <v>Комплектующие для купе</v>
      </c>
      <c r="R1049" s="40">
        <f>VLOOKUP(A:A,'ИЗ ОСНОВЫ НОМЕНКЛАТУР'!D:G,4,0)</f>
        <v>8597</v>
      </c>
      <c r="S1049" s="12" t="str">
        <f>VLOOKUP(A:A,'ИЗ ОСНОВЫ НОМЕНКЛАТУР'!D:H,5,0)</f>
        <v>C</v>
      </c>
      <c r="T1049" s="44">
        <f t="shared" si="195"/>
        <v>0</v>
      </c>
      <c r="U1049" s="44">
        <f t="shared" si="196"/>
        <v>0</v>
      </c>
      <c r="V1049" s="44">
        <f t="shared" si="197"/>
        <v>0</v>
      </c>
      <c r="W1049" s="44">
        <f t="shared" si="198"/>
        <v>0</v>
      </c>
      <c r="X1049" s="44">
        <f t="shared" si="199"/>
        <v>0</v>
      </c>
      <c r="Y1049" s="44">
        <f t="shared" si="200"/>
        <v>0</v>
      </c>
      <c r="Z1049" s="44">
        <f t="shared" si="201"/>
        <v>25791</v>
      </c>
      <c r="AA1049" s="44">
        <f t="shared" si="202"/>
        <v>214925</v>
      </c>
      <c r="AB1049" s="44">
        <f t="shared" si="203"/>
        <v>0</v>
      </c>
      <c r="AC1049" s="44">
        <f t="shared" si="204"/>
        <v>0</v>
      </c>
      <c r="AD1049" s="44">
        <f t="shared" si="205"/>
        <v>0</v>
      </c>
      <c r="AE1049" s="12">
        <f t="shared" si="206"/>
        <v>240716</v>
      </c>
    </row>
    <row r="1050" spans="1:31" ht="12.6" hidden="1" customHeight="1" x14ac:dyDescent="0.2">
      <c r="A1050" s="26" t="s">
        <v>4383</v>
      </c>
      <c r="B1050" s="19"/>
      <c r="C1050" s="19"/>
      <c r="D1050" s="20"/>
      <c r="E1050" s="21"/>
      <c r="F1050" s="22"/>
      <c r="G1050" s="21"/>
      <c r="H1050" s="22"/>
      <c r="I1050" s="20"/>
      <c r="J1050" s="20"/>
      <c r="K1050" s="20">
        <v>25</v>
      </c>
      <c r="L1050" s="20"/>
      <c r="M1050" s="20"/>
      <c r="N1050" s="20"/>
      <c r="O1050" s="20">
        <v>25</v>
      </c>
      <c r="P1050" s="23" t="str">
        <f>VLOOKUP(A1050,'ИЗ ОСНОВЫ НОМЕНКЛАТУР'!D:E,2,0)</f>
        <v>Аксессуары для шкафов</v>
      </c>
      <c r="Q1050" s="23" t="str">
        <f>VLOOKUP(A1050,'ИЗ ОСНОВЫ НОМЕНКЛАТУР'!D:F,3,0)</f>
        <v>Шкаф/шкаф-купе наполнение (бренд Aristo)</v>
      </c>
      <c r="R1050" s="40">
        <f>VLOOKUP(A:A,'ИЗ ОСНОВЫ НОМЕНКЛАТУР'!D:G,4,0)</f>
        <v>11255.48</v>
      </c>
      <c r="S1050" s="12" t="str">
        <f>VLOOKUP(A:A,'ИЗ ОСНОВЫ НОМЕНКЛАТУР'!D:H,5,0)</f>
        <v>C</v>
      </c>
      <c r="T1050" s="44">
        <f t="shared" si="195"/>
        <v>0</v>
      </c>
      <c r="U1050" s="44">
        <f t="shared" si="196"/>
        <v>0</v>
      </c>
      <c r="V1050" s="44">
        <f t="shared" si="197"/>
        <v>0</v>
      </c>
      <c r="W1050" s="44">
        <f t="shared" si="198"/>
        <v>0</v>
      </c>
      <c r="X1050" s="44">
        <f t="shared" si="199"/>
        <v>0</v>
      </c>
      <c r="Y1050" s="44">
        <f t="shared" si="200"/>
        <v>0</v>
      </c>
      <c r="Z1050" s="44">
        <f t="shared" si="201"/>
        <v>0</v>
      </c>
      <c r="AA1050" s="44">
        <f t="shared" si="202"/>
        <v>281387</v>
      </c>
      <c r="AB1050" s="44">
        <f t="shared" si="203"/>
        <v>0</v>
      </c>
      <c r="AC1050" s="44">
        <f t="shared" si="204"/>
        <v>0</v>
      </c>
      <c r="AD1050" s="44">
        <f t="shared" si="205"/>
        <v>0</v>
      </c>
      <c r="AE1050" s="12">
        <f t="shared" si="206"/>
        <v>281387</v>
      </c>
    </row>
    <row r="1051" spans="1:31" ht="12.6" hidden="1" customHeight="1" x14ac:dyDescent="0.2">
      <c r="A1051" s="26" t="s">
        <v>4384</v>
      </c>
      <c r="B1051" s="19"/>
      <c r="C1051" s="19"/>
      <c r="D1051" s="20"/>
      <c r="E1051" s="21"/>
      <c r="F1051" s="22"/>
      <c r="G1051" s="21"/>
      <c r="H1051" s="22"/>
      <c r="I1051" s="20"/>
      <c r="J1051" s="20"/>
      <c r="K1051" s="20">
        <v>10</v>
      </c>
      <c r="L1051" s="20"/>
      <c r="M1051" s="20"/>
      <c r="N1051" s="20"/>
      <c r="O1051" s="20">
        <v>10</v>
      </c>
      <c r="P1051" s="23" t="str">
        <f>VLOOKUP(A1051,'ИЗ ОСНОВЫ НОМЕНКЛАТУР'!D:E,2,0)</f>
        <v>Аксессуары для шкафов</v>
      </c>
      <c r="Q1051" s="23" t="str">
        <f>VLOOKUP(A1051,'ИЗ ОСНОВЫ НОМЕНКЛАТУР'!D:F,3,0)</f>
        <v>Шкаф/шкаф-купе наполнение (бренд Aristo)</v>
      </c>
      <c r="R1051" s="40">
        <f>VLOOKUP(A:A,'ИЗ ОСНОВЫ НОМЕНКЛАТУР'!D:G,4,0)</f>
        <v>11333.3</v>
      </c>
      <c r="S1051" s="12" t="str">
        <f>VLOOKUP(A:A,'ИЗ ОСНОВЫ НОМЕНКЛАТУР'!D:H,5,0)</f>
        <v>C</v>
      </c>
      <c r="T1051" s="44">
        <f t="shared" si="195"/>
        <v>0</v>
      </c>
      <c r="U1051" s="44">
        <f t="shared" si="196"/>
        <v>0</v>
      </c>
      <c r="V1051" s="44">
        <f t="shared" si="197"/>
        <v>0</v>
      </c>
      <c r="W1051" s="44">
        <f t="shared" si="198"/>
        <v>0</v>
      </c>
      <c r="X1051" s="44">
        <f t="shared" si="199"/>
        <v>0</v>
      </c>
      <c r="Y1051" s="44">
        <f t="shared" si="200"/>
        <v>0</v>
      </c>
      <c r="Z1051" s="44">
        <f t="shared" si="201"/>
        <v>0</v>
      </c>
      <c r="AA1051" s="44">
        <f t="shared" si="202"/>
        <v>113333</v>
      </c>
      <c r="AB1051" s="44">
        <f t="shared" si="203"/>
        <v>0</v>
      </c>
      <c r="AC1051" s="44">
        <f t="shared" si="204"/>
        <v>0</v>
      </c>
      <c r="AD1051" s="44">
        <f t="shared" si="205"/>
        <v>0</v>
      </c>
      <c r="AE1051" s="12">
        <f t="shared" si="206"/>
        <v>113333</v>
      </c>
    </row>
    <row r="1052" spans="1:31" ht="12.6" hidden="1" customHeight="1" x14ac:dyDescent="0.2">
      <c r="A1052" s="26" t="s">
        <v>4385</v>
      </c>
      <c r="B1052" s="19"/>
      <c r="C1052" s="19"/>
      <c r="D1052" s="20"/>
      <c r="E1052" s="21"/>
      <c r="F1052" s="22"/>
      <c r="G1052" s="21"/>
      <c r="H1052" s="22"/>
      <c r="I1052" s="20"/>
      <c r="J1052" s="20"/>
      <c r="K1052" s="20">
        <v>23</v>
      </c>
      <c r="L1052" s="20"/>
      <c r="M1052" s="20"/>
      <c r="N1052" s="20"/>
      <c r="O1052" s="20">
        <v>23</v>
      </c>
      <c r="P1052" s="23" t="str">
        <f>VLOOKUP(A1052,'ИЗ ОСНОВЫ НОМЕНКЛАТУР'!D:E,2,0)</f>
        <v>Аксессуары для шкафов</v>
      </c>
      <c r="Q1052" s="23" t="str">
        <f>VLOOKUP(A1052,'ИЗ ОСНОВЫ НОМЕНКЛАТУР'!D:F,3,0)</f>
        <v>Шкаф/шкаф-купе наполнение (бренд Aristo)</v>
      </c>
      <c r="R1052" s="40">
        <f>VLOOKUP(A:A,'ИЗ ОСНОВЫ НОМЕНКЛАТУР'!D:G,4,0)</f>
        <v>11249.217391304348</v>
      </c>
      <c r="S1052" s="12" t="str">
        <f>VLOOKUP(A:A,'ИЗ ОСНОВЫ НОМЕНКЛАТУР'!D:H,5,0)</f>
        <v>C</v>
      </c>
      <c r="T1052" s="44">
        <f t="shared" si="195"/>
        <v>0</v>
      </c>
      <c r="U1052" s="44">
        <f t="shared" si="196"/>
        <v>0</v>
      </c>
      <c r="V1052" s="44">
        <f t="shared" si="197"/>
        <v>0</v>
      </c>
      <c r="W1052" s="44">
        <f t="shared" si="198"/>
        <v>0</v>
      </c>
      <c r="X1052" s="44">
        <f t="shared" si="199"/>
        <v>0</v>
      </c>
      <c r="Y1052" s="44">
        <f t="shared" si="200"/>
        <v>0</v>
      </c>
      <c r="Z1052" s="44">
        <f t="shared" si="201"/>
        <v>0</v>
      </c>
      <c r="AA1052" s="44">
        <f t="shared" si="202"/>
        <v>258732</v>
      </c>
      <c r="AB1052" s="44">
        <f t="shared" si="203"/>
        <v>0</v>
      </c>
      <c r="AC1052" s="44">
        <f t="shared" si="204"/>
        <v>0</v>
      </c>
      <c r="AD1052" s="44">
        <f t="shared" si="205"/>
        <v>0</v>
      </c>
      <c r="AE1052" s="12">
        <f t="shared" si="206"/>
        <v>258732</v>
      </c>
    </row>
    <row r="1053" spans="1:31" ht="12.6" hidden="1" customHeight="1" x14ac:dyDescent="0.2">
      <c r="A1053" s="26" t="s">
        <v>3270</v>
      </c>
      <c r="B1053" s="19"/>
      <c r="C1053" s="19"/>
      <c r="D1053" s="20"/>
      <c r="E1053" s="21"/>
      <c r="F1053" s="22"/>
      <c r="G1053" s="21"/>
      <c r="H1053" s="22"/>
      <c r="I1053" s="20"/>
      <c r="J1053" s="20"/>
      <c r="K1053" s="20">
        <v>6450</v>
      </c>
      <c r="L1053" s="20"/>
      <c r="M1053" s="20"/>
      <c r="N1053" s="20"/>
      <c r="O1053" s="20">
        <v>6450</v>
      </c>
      <c r="P1053" s="23" t="str">
        <f>VLOOKUP(A1053,'ИЗ ОСНОВЫ НОМЕНКЛАТУР'!D:E,2,0)</f>
        <v>Навесы мебельные (петли)</v>
      </c>
      <c r="Q1053" s="23" t="str">
        <f>VLOOKUP(A1053,'ИЗ ОСНОВЫ НОМЕНКЛАТУР'!D:F,3,0)</f>
        <v>Доводчики</v>
      </c>
      <c r="R1053" s="40">
        <f>VLOOKUP(A:A,'ИЗ ОСНОВЫ НОМЕНКЛАТУР'!D:G,4,0)</f>
        <v>46.62123224919835</v>
      </c>
      <c r="S1053" s="12" t="str">
        <f>VLOOKUP(A:A,'ИЗ ОСНОВЫ НОМЕНКЛАТУР'!D:H,5,0)</f>
        <v>B</v>
      </c>
      <c r="T1053" s="44">
        <f t="shared" si="195"/>
        <v>0</v>
      </c>
      <c r="U1053" s="44">
        <f t="shared" si="196"/>
        <v>0</v>
      </c>
      <c r="V1053" s="44">
        <f t="shared" si="197"/>
        <v>0</v>
      </c>
      <c r="W1053" s="44">
        <f t="shared" si="198"/>
        <v>0</v>
      </c>
      <c r="X1053" s="44">
        <f t="shared" si="199"/>
        <v>0</v>
      </c>
      <c r="Y1053" s="44">
        <f t="shared" si="200"/>
        <v>0</v>
      </c>
      <c r="Z1053" s="44">
        <f t="shared" si="201"/>
        <v>0</v>
      </c>
      <c r="AA1053" s="44">
        <f t="shared" si="202"/>
        <v>300706.94800732937</v>
      </c>
      <c r="AB1053" s="44">
        <f t="shared" si="203"/>
        <v>0</v>
      </c>
      <c r="AC1053" s="44">
        <f t="shared" si="204"/>
        <v>0</v>
      </c>
      <c r="AD1053" s="44">
        <f t="shared" si="205"/>
        <v>0</v>
      </c>
      <c r="AE1053" s="12">
        <f t="shared" si="206"/>
        <v>300706.94800732937</v>
      </c>
    </row>
    <row r="1054" spans="1:31" ht="12.6" hidden="1" customHeight="1" x14ac:dyDescent="0.2">
      <c r="A1054" s="26" t="s">
        <v>1682</v>
      </c>
      <c r="B1054" s="19"/>
      <c r="C1054" s="19"/>
      <c r="D1054" s="20"/>
      <c r="E1054" s="21"/>
      <c r="F1054" s="22"/>
      <c r="G1054" s="21"/>
      <c r="H1054" s="22"/>
      <c r="I1054" s="20"/>
      <c r="J1054" s="20">
        <v>1219</v>
      </c>
      <c r="K1054" s="20"/>
      <c r="L1054" s="20"/>
      <c r="M1054" s="20"/>
      <c r="N1054" s="20">
        <v>1240</v>
      </c>
      <c r="O1054" s="20">
        <v>2459</v>
      </c>
      <c r="P1054" s="23" t="str">
        <f>VLOOKUP(A1054,'ИЗ ОСНОВЫ НОМЕНКЛАТУР'!D:E,2,0)</f>
        <v>Крепежные системы</v>
      </c>
      <c r="Q1054" s="23" t="str">
        <f>VLOOKUP(A1054,'ИЗ ОСНОВЫ НОМЕНКЛАТУР'!D:F,3,0)</f>
        <v>Конфирматы шурупы дюбель</v>
      </c>
      <c r="R1054" s="40">
        <f>VLOOKUP(A:A,'ИЗ ОСНОВЫ НОМЕНКЛАТУР'!D:G,4,0)</f>
        <v>7</v>
      </c>
      <c r="S1054" s="12" t="str">
        <f>VLOOKUP(A:A,'ИЗ ОСНОВЫ НОМЕНКЛАТУР'!D:H,5,0)</f>
        <v>C</v>
      </c>
      <c r="T1054" s="44">
        <f t="shared" si="195"/>
        <v>0</v>
      </c>
      <c r="U1054" s="44">
        <f t="shared" si="196"/>
        <v>0</v>
      </c>
      <c r="V1054" s="44">
        <f t="shared" si="197"/>
        <v>0</v>
      </c>
      <c r="W1054" s="44">
        <f t="shared" si="198"/>
        <v>0</v>
      </c>
      <c r="X1054" s="44">
        <f t="shared" si="199"/>
        <v>0</v>
      </c>
      <c r="Y1054" s="44">
        <f t="shared" si="200"/>
        <v>0</v>
      </c>
      <c r="Z1054" s="44">
        <f t="shared" si="201"/>
        <v>8533</v>
      </c>
      <c r="AA1054" s="44">
        <f t="shared" si="202"/>
        <v>0</v>
      </c>
      <c r="AB1054" s="44">
        <f t="shared" si="203"/>
        <v>0</v>
      </c>
      <c r="AC1054" s="44">
        <f t="shared" si="204"/>
        <v>0</v>
      </c>
      <c r="AD1054" s="44">
        <f t="shared" si="205"/>
        <v>8680</v>
      </c>
      <c r="AE1054" s="12">
        <f t="shared" si="206"/>
        <v>17213</v>
      </c>
    </row>
    <row r="1055" spans="1:31" ht="12.6" hidden="1" customHeight="1" x14ac:dyDescent="0.2">
      <c r="A1055" s="26" t="s">
        <v>1689</v>
      </c>
      <c r="B1055" s="19"/>
      <c r="C1055" s="19"/>
      <c r="D1055" s="20"/>
      <c r="E1055" s="21"/>
      <c r="F1055" s="22"/>
      <c r="G1055" s="21"/>
      <c r="H1055" s="22"/>
      <c r="I1055" s="20"/>
      <c r="J1055" s="20">
        <v>1172</v>
      </c>
      <c r="K1055" s="20"/>
      <c r="L1055" s="20"/>
      <c r="M1055" s="20"/>
      <c r="N1055" s="20">
        <v>274</v>
      </c>
      <c r="O1055" s="20">
        <v>1446</v>
      </c>
      <c r="P1055" s="23" t="str">
        <f>VLOOKUP(A1055,'ИЗ ОСНОВЫ НОМЕНКЛАТУР'!D:E,2,0)</f>
        <v>Крепежные системы</v>
      </c>
      <c r="Q1055" s="23" t="str">
        <f>VLOOKUP(A1055,'ИЗ ОСНОВЫ НОМЕНКЛАТУР'!D:F,3,0)</f>
        <v>Конфирматы шурупы дюбель</v>
      </c>
      <c r="R1055" s="40">
        <f>VLOOKUP(A:A,'ИЗ ОСНОВЫ НОМЕНКЛАТУР'!D:G,4,0)</f>
        <v>14.5</v>
      </c>
      <c r="S1055" s="12" t="str">
        <f>VLOOKUP(A:A,'ИЗ ОСНОВЫ НОМЕНКЛАТУР'!D:H,5,0)</f>
        <v>C</v>
      </c>
      <c r="T1055" s="44">
        <f t="shared" si="195"/>
        <v>0</v>
      </c>
      <c r="U1055" s="44">
        <f t="shared" si="196"/>
        <v>0</v>
      </c>
      <c r="V1055" s="44">
        <f t="shared" si="197"/>
        <v>0</v>
      </c>
      <c r="W1055" s="44">
        <f t="shared" si="198"/>
        <v>0</v>
      </c>
      <c r="X1055" s="44">
        <f t="shared" si="199"/>
        <v>0</v>
      </c>
      <c r="Y1055" s="44">
        <f t="shared" si="200"/>
        <v>0</v>
      </c>
      <c r="Z1055" s="44">
        <f t="shared" si="201"/>
        <v>16994</v>
      </c>
      <c r="AA1055" s="44">
        <f t="shared" si="202"/>
        <v>0</v>
      </c>
      <c r="AB1055" s="44">
        <f t="shared" si="203"/>
        <v>0</v>
      </c>
      <c r="AC1055" s="44">
        <f t="shared" si="204"/>
        <v>0</v>
      </c>
      <c r="AD1055" s="44">
        <f t="shared" si="205"/>
        <v>3973</v>
      </c>
      <c r="AE1055" s="12">
        <f t="shared" si="206"/>
        <v>20967</v>
      </c>
    </row>
    <row r="1056" spans="1:31" ht="12.6" hidden="1" customHeight="1" x14ac:dyDescent="0.2">
      <c r="A1056" s="26" t="s">
        <v>1684</v>
      </c>
      <c r="B1056" s="19"/>
      <c r="C1056" s="19"/>
      <c r="D1056" s="20"/>
      <c r="E1056" s="21"/>
      <c r="F1056" s="22"/>
      <c r="G1056" s="21"/>
      <c r="H1056" s="22"/>
      <c r="I1056" s="20"/>
      <c r="J1056" s="20"/>
      <c r="K1056" s="20"/>
      <c r="L1056" s="20"/>
      <c r="M1056" s="20"/>
      <c r="N1056" s="20">
        <v>890</v>
      </c>
      <c r="O1056" s="20">
        <v>890</v>
      </c>
      <c r="P1056" s="23" t="str">
        <f>VLOOKUP(A1056,'ИЗ ОСНОВЫ НОМЕНКЛАТУР'!D:E,2,0)</f>
        <v>Крепежные системы</v>
      </c>
      <c r="Q1056" s="23" t="str">
        <f>VLOOKUP(A1056,'ИЗ ОСНОВЫ НОМЕНКЛАТУР'!D:F,3,0)</f>
        <v>Конфирматы шурупы дюбель</v>
      </c>
      <c r="R1056" s="40">
        <f>VLOOKUP(A:A,'ИЗ ОСНОВЫ НОМЕНКЛАТУР'!D:G,4,0)</f>
        <v>5.25</v>
      </c>
      <c r="S1056" s="12" t="str">
        <f>VLOOKUP(A:A,'ИЗ ОСНОВЫ НОМЕНКЛАТУР'!D:H,5,0)</f>
        <v>C</v>
      </c>
      <c r="T1056" s="44">
        <f t="shared" si="195"/>
        <v>0</v>
      </c>
      <c r="U1056" s="44">
        <f t="shared" si="196"/>
        <v>0</v>
      </c>
      <c r="V1056" s="44">
        <f t="shared" si="197"/>
        <v>0</v>
      </c>
      <c r="W1056" s="44">
        <f t="shared" si="198"/>
        <v>0</v>
      </c>
      <c r="X1056" s="44">
        <f t="shared" si="199"/>
        <v>0</v>
      </c>
      <c r="Y1056" s="44">
        <f t="shared" si="200"/>
        <v>0</v>
      </c>
      <c r="Z1056" s="44">
        <f t="shared" si="201"/>
        <v>0</v>
      </c>
      <c r="AA1056" s="44">
        <f t="shared" si="202"/>
        <v>0</v>
      </c>
      <c r="AB1056" s="44">
        <f t="shared" si="203"/>
        <v>0</v>
      </c>
      <c r="AC1056" s="44">
        <f t="shared" si="204"/>
        <v>0</v>
      </c>
      <c r="AD1056" s="44">
        <f t="shared" si="205"/>
        <v>4672.5</v>
      </c>
      <c r="AE1056" s="12">
        <f t="shared" si="206"/>
        <v>4672.5</v>
      </c>
    </row>
    <row r="1057" spans="1:31" ht="12.6" hidden="1" customHeight="1" x14ac:dyDescent="0.2">
      <c r="A1057" s="26" t="s">
        <v>1685</v>
      </c>
      <c r="B1057" s="19"/>
      <c r="C1057" s="19"/>
      <c r="D1057" s="20"/>
      <c r="E1057" s="21"/>
      <c r="F1057" s="22"/>
      <c r="G1057" s="21"/>
      <c r="H1057" s="22"/>
      <c r="I1057" s="20"/>
      <c r="J1057" s="20"/>
      <c r="K1057" s="20"/>
      <c r="L1057" s="20"/>
      <c r="M1057" s="20"/>
      <c r="N1057" s="20">
        <v>1744</v>
      </c>
      <c r="O1057" s="20">
        <v>1744</v>
      </c>
      <c r="P1057" s="23" t="str">
        <f>VLOOKUP(A1057,'ИЗ ОСНОВЫ НОМЕНКЛАТУР'!D:E,2,0)</f>
        <v>Крепежные системы</v>
      </c>
      <c r="Q1057" s="23" t="str">
        <f>VLOOKUP(A1057,'ИЗ ОСНОВЫ НОМЕНКЛАТУР'!D:F,3,0)</f>
        <v>Конфирматы шурупы дюбель</v>
      </c>
      <c r="R1057" s="40">
        <f>VLOOKUP(A:A,'ИЗ ОСНОВЫ НОМЕНКЛАТУР'!D:G,4,0)</f>
        <v>14</v>
      </c>
      <c r="S1057" s="12" t="str">
        <f>VLOOKUP(A:A,'ИЗ ОСНОВЫ НОМЕНКЛАТУР'!D:H,5,0)</f>
        <v>C</v>
      </c>
      <c r="T1057" s="44">
        <f t="shared" si="195"/>
        <v>0</v>
      </c>
      <c r="U1057" s="44">
        <f t="shared" si="196"/>
        <v>0</v>
      </c>
      <c r="V1057" s="44">
        <f t="shared" si="197"/>
        <v>0</v>
      </c>
      <c r="W1057" s="44">
        <f t="shared" si="198"/>
        <v>0</v>
      </c>
      <c r="X1057" s="44">
        <f t="shared" si="199"/>
        <v>0</v>
      </c>
      <c r="Y1057" s="44">
        <f t="shared" si="200"/>
        <v>0</v>
      </c>
      <c r="Z1057" s="44">
        <f t="shared" si="201"/>
        <v>0</v>
      </c>
      <c r="AA1057" s="44">
        <f t="shared" si="202"/>
        <v>0</v>
      </c>
      <c r="AB1057" s="44">
        <f t="shared" si="203"/>
        <v>0</v>
      </c>
      <c r="AC1057" s="44">
        <f t="shared" si="204"/>
        <v>0</v>
      </c>
      <c r="AD1057" s="44">
        <f t="shared" si="205"/>
        <v>24416</v>
      </c>
      <c r="AE1057" s="12">
        <f t="shared" si="206"/>
        <v>24416</v>
      </c>
    </row>
    <row r="1058" spans="1:31" ht="12.6" hidden="1" customHeight="1" x14ac:dyDescent="0.2">
      <c r="A1058" s="26" t="s">
        <v>1696</v>
      </c>
      <c r="B1058" s="19"/>
      <c r="C1058" s="19"/>
      <c r="D1058" s="20"/>
      <c r="E1058" s="21"/>
      <c r="F1058" s="22"/>
      <c r="G1058" s="21"/>
      <c r="H1058" s="22"/>
      <c r="I1058" s="20"/>
      <c r="J1058" s="20"/>
      <c r="K1058" s="20"/>
      <c r="L1058" s="20"/>
      <c r="M1058" s="20"/>
      <c r="N1058" s="20">
        <v>1990</v>
      </c>
      <c r="O1058" s="20">
        <v>1990</v>
      </c>
      <c r="P1058" s="23" t="str">
        <f>VLOOKUP(A1058,'ИЗ ОСНОВЫ НОМЕНКЛАТУР'!D:E,2,0)</f>
        <v>Крепежные системы</v>
      </c>
      <c r="Q1058" s="23" t="str">
        <f>VLOOKUP(A1058,'ИЗ ОСНОВЫ НОМЕНКЛАТУР'!D:F,3,0)</f>
        <v>Конфирматы шурупы дюбель</v>
      </c>
      <c r="R1058" s="40">
        <f>VLOOKUP(A:A,'ИЗ ОСНОВЫ НОМЕНКЛАТУР'!D:G,4,0)</f>
        <v>9.75</v>
      </c>
      <c r="S1058" s="12" t="str">
        <f>VLOOKUP(A:A,'ИЗ ОСНОВЫ НОМЕНКЛАТУР'!D:H,5,0)</f>
        <v>C</v>
      </c>
      <c r="T1058" s="44">
        <f t="shared" si="195"/>
        <v>0</v>
      </c>
      <c r="U1058" s="44">
        <f t="shared" si="196"/>
        <v>0</v>
      </c>
      <c r="V1058" s="44">
        <f t="shared" si="197"/>
        <v>0</v>
      </c>
      <c r="W1058" s="44">
        <f t="shared" si="198"/>
        <v>0</v>
      </c>
      <c r="X1058" s="44">
        <f t="shared" si="199"/>
        <v>0</v>
      </c>
      <c r="Y1058" s="44">
        <f t="shared" si="200"/>
        <v>0</v>
      </c>
      <c r="Z1058" s="44">
        <f t="shared" si="201"/>
        <v>0</v>
      </c>
      <c r="AA1058" s="44">
        <f t="shared" si="202"/>
        <v>0</v>
      </c>
      <c r="AB1058" s="44">
        <f t="shared" si="203"/>
        <v>0</v>
      </c>
      <c r="AC1058" s="44">
        <f t="shared" si="204"/>
        <v>0</v>
      </c>
      <c r="AD1058" s="44">
        <f t="shared" si="205"/>
        <v>19402.5</v>
      </c>
      <c r="AE1058" s="12">
        <f t="shared" si="206"/>
        <v>19402.5</v>
      </c>
    </row>
    <row r="1059" spans="1:31" ht="12.6" hidden="1" customHeight="1" x14ac:dyDescent="0.2">
      <c r="A1059" s="26" t="s">
        <v>1683</v>
      </c>
      <c r="B1059" s="19"/>
      <c r="C1059" s="19"/>
      <c r="D1059" s="20"/>
      <c r="E1059" s="21"/>
      <c r="F1059" s="22"/>
      <c r="G1059" s="21"/>
      <c r="H1059" s="22"/>
      <c r="I1059" s="20"/>
      <c r="J1059" s="20"/>
      <c r="K1059" s="20"/>
      <c r="L1059" s="20"/>
      <c r="M1059" s="20"/>
      <c r="N1059" s="20">
        <v>80</v>
      </c>
      <c r="O1059" s="20">
        <v>80</v>
      </c>
      <c r="P1059" s="23" t="str">
        <f>VLOOKUP(A1059,'ИЗ ОСНОВЫ НОМЕНКЛАТУР'!D:E,2,0)</f>
        <v>Крепежные системы</v>
      </c>
      <c r="Q1059" s="23" t="str">
        <f>VLOOKUP(A1059,'ИЗ ОСНОВЫ НОМЕНКЛАТУР'!D:F,3,0)</f>
        <v>Конфирматы шурупы дюбель</v>
      </c>
      <c r="R1059" s="40">
        <f>VLOOKUP(A:A,'ИЗ ОСНОВЫ НОМЕНКЛАТУР'!D:G,4,0)</f>
        <v>11</v>
      </c>
      <c r="S1059" s="12" t="str">
        <f>VLOOKUP(A:A,'ИЗ ОСНОВЫ НОМЕНКЛАТУР'!D:H,5,0)</f>
        <v>C</v>
      </c>
      <c r="T1059" s="44">
        <f t="shared" si="195"/>
        <v>0</v>
      </c>
      <c r="U1059" s="44">
        <f t="shared" si="196"/>
        <v>0</v>
      </c>
      <c r="V1059" s="44">
        <f t="shared" si="197"/>
        <v>0</v>
      </c>
      <c r="W1059" s="44">
        <f t="shared" si="198"/>
        <v>0</v>
      </c>
      <c r="X1059" s="44">
        <f t="shared" si="199"/>
        <v>0</v>
      </c>
      <c r="Y1059" s="44">
        <f t="shared" si="200"/>
        <v>0</v>
      </c>
      <c r="Z1059" s="44">
        <f t="shared" si="201"/>
        <v>0</v>
      </c>
      <c r="AA1059" s="44">
        <f t="shared" si="202"/>
        <v>0</v>
      </c>
      <c r="AB1059" s="44">
        <f t="shared" si="203"/>
        <v>0</v>
      </c>
      <c r="AC1059" s="44">
        <f t="shared" si="204"/>
        <v>0</v>
      </c>
      <c r="AD1059" s="44">
        <f t="shared" si="205"/>
        <v>880</v>
      </c>
      <c r="AE1059" s="12">
        <f t="shared" si="206"/>
        <v>880</v>
      </c>
    </row>
    <row r="1060" spans="1:31" ht="12.6" hidden="1" customHeight="1" x14ac:dyDescent="0.2">
      <c r="A1060" s="26" t="s">
        <v>1667</v>
      </c>
      <c r="B1060" s="19"/>
      <c r="C1060" s="19"/>
      <c r="D1060" s="20"/>
      <c r="E1060" s="20">
        <v>8372</v>
      </c>
      <c r="F1060" s="20"/>
      <c r="G1060" s="21"/>
      <c r="H1060" s="22"/>
      <c r="I1060" s="20">
        <v>1140000</v>
      </c>
      <c r="J1060" s="20">
        <v>34180</v>
      </c>
      <c r="K1060" s="20">
        <v>260000</v>
      </c>
      <c r="L1060" s="20">
        <v>1568</v>
      </c>
      <c r="M1060" s="20">
        <v>50000</v>
      </c>
      <c r="N1060" s="20">
        <v>5313</v>
      </c>
      <c r="O1060" s="20">
        <v>1499433</v>
      </c>
      <c r="P1060" s="23" t="str">
        <f>VLOOKUP(A1060,'ИЗ ОСНОВЫ НОМЕНКЛАТУР'!D:E,2,0)</f>
        <v>Крепежные системы</v>
      </c>
      <c r="Q1060" s="23" t="str">
        <f>VLOOKUP(A1060,'ИЗ ОСНОВЫ НОМЕНКЛАТУР'!D:F,3,0)</f>
        <v>Конфирматы шурупы дюбель</v>
      </c>
      <c r="R1060" s="40">
        <f>VLOOKUP(A:A,'ИЗ ОСНОВЫ НОМЕНКЛАТУР'!D:G,4,0)</f>
        <v>2.1312719812426728</v>
      </c>
      <c r="S1060" s="12" t="str">
        <f>VLOOKUP(A:A,'ИЗ ОСНОВЫ НОМЕНКЛАТУР'!D:H,5,0)</f>
        <v>B</v>
      </c>
      <c r="T1060" s="44">
        <f t="shared" si="195"/>
        <v>0</v>
      </c>
      <c r="U1060" s="44">
        <f t="shared" si="196"/>
        <v>17843.009026963657</v>
      </c>
      <c r="V1060" s="44">
        <f t="shared" si="197"/>
        <v>0</v>
      </c>
      <c r="W1060" s="44">
        <f t="shared" si="198"/>
        <v>0</v>
      </c>
      <c r="X1060" s="44">
        <f t="shared" si="199"/>
        <v>0</v>
      </c>
      <c r="Y1060" s="44">
        <f t="shared" si="200"/>
        <v>2429650.058616647</v>
      </c>
      <c r="Z1060" s="44">
        <f t="shared" si="201"/>
        <v>72846.876318874551</v>
      </c>
      <c r="AA1060" s="44">
        <f t="shared" si="202"/>
        <v>554130.71512309497</v>
      </c>
      <c r="AB1060" s="44">
        <f t="shared" si="203"/>
        <v>3341.8344665885111</v>
      </c>
      <c r="AC1060" s="44">
        <f t="shared" si="204"/>
        <v>106563.59906213364</v>
      </c>
      <c r="AD1060" s="44">
        <f t="shared" si="205"/>
        <v>11323.448036342321</v>
      </c>
      <c r="AE1060" s="12">
        <f t="shared" si="206"/>
        <v>3195699.5406506453</v>
      </c>
    </row>
    <row r="1061" spans="1:31" ht="12.6" hidden="1" customHeight="1" x14ac:dyDescent="0.2">
      <c r="A1061" s="26" t="s">
        <v>1265</v>
      </c>
      <c r="B1061" s="19"/>
      <c r="C1061" s="19"/>
      <c r="D1061" s="20"/>
      <c r="E1061" s="21"/>
      <c r="F1061" s="22"/>
      <c r="G1061" s="21"/>
      <c r="H1061" s="22"/>
      <c r="I1061" s="20"/>
      <c r="J1061" s="20"/>
      <c r="K1061" s="20"/>
      <c r="L1061" s="20"/>
      <c r="M1061" s="20"/>
      <c r="N1061" s="20">
        <v>1</v>
      </c>
      <c r="O1061" s="20">
        <v>1</v>
      </c>
      <c r="P1061" s="23" t="str">
        <f>VLOOKUP(A1061,'ИЗ ОСНОВЫ НОМЕНКЛАТУР'!D:E,2,0)</f>
        <v>Аксессуары для кухни</v>
      </c>
      <c r="Q1061" s="23" t="str">
        <f>VLOOKUP(A1061,'ИЗ ОСНОВЫ НОМЕНКЛАТУР'!D:F,3,0)</f>
        <v>Емкости для столовых приборов</v>
      </c>
      <c r="R1061" s="40">
        <f>VLOOKUP(A:A,'ИЗ ОСНОВЫ НОМЕНКЛАТУР'!D:G,4,0)</f>
        <v>8090</v>
      </c>
      <c r="S1061" s="12" t="str">
        <f>VLOOKUP(A:A,'ИЗ ОСНОВЫ НОМЕНКЛАТУР'!D:H,5,0)</f>
        <v>C</v>
      </c>
      <c r="T1061" s="44">
        <f t="shared" si="195"/>
        <v>0</v>
      </c>
      <c r="U1061" s="44">
        <f t="shared" si="196"/>
        <v>0</v>
      </c>
      <c r="V1061" s="44">
        <f t="shared" si="197"/>
        <v>0</v>
      </c>
      <c r="W1061" s="44">
        <f t="shared" si="198"/>
        <v>0</v>
      </c>
      <c r="X1061" s="44">
        <f t="shared" si="199"/>
        <v>0</v>
      </c>
      <c r="Y1061" s="44">
        <f t="shared" si="200"/>
        <v>0</v>
      </c>
      <c r="Z1061" s="44">
        <f t="shared" si="201"/>
        <v>0</v>
      </c>
      <c r="AA1061" s="44">
        <f t="shared" si="202"/>
        <v>0</v>
      </c>
      <c r="AB1061" s="44">
        <f t="shared" si="203"/>
        <v>0</v>
      </c>
      <c r="AC1061" s="44">
        <f t="shared" si="204"/>
        <v>0</v>
      </c>
      <c r="AD1061" s="44">
        <f t="shared" si="205"/>
        <v>8090</v>
      </c>
      <c r="AE1061" s="12">
        <f t="shared" si="206"/>
        <v>8090</v>
      </c>
    </row>
    <row r="1062" spans="1:31" ht="12.6" hidden="1" customHeight="1" x14ac:dyDescent="0.2">
      <c r="A1062" s="26" t="s">
        <v>1271</v>
      </c>
      <c r="B1062" s="19"/>
      <c r="C1062" s="19"/>
      <c r="D1062" s="20"/>
      <c r="E1062" s="21"/>
      <c r="F1062" s="22"/>
      <c r="G1062" s="21"/>
      <c r="H1062" s="22"/>
      <c r="I1062" s="20"/>
      <c r="J1062" s="20">
        <v>28</v>
      </c>
      <c r="K1062" s="20"/>
      <c r="L1062" s="20"/>
      <c r="M1062" s="20">
        <v>7</v>
      </c>
      <c r="N1062" s="20"/>
      <c r="O1062" s="20">
        <v>35</v>
      </c>
      <c r="P1062" s="23" t="str">
        <f>VLOOKUP(A1062,'ИЗ ОСНОВЫ НОМЕНКЛАТУР'!D:E,2,0)</f>
        <v>Аксессуары для кухни</v>
      </c>
      <c r="Q1062" s="23" t="str">
        <f>VLOOKUP(A1062,'ИЗ ОСНОВЫ НОМЕНКЛАТУР'!D:F,3,0)</f>
        <v>Емкости для столовых приборов</v>
      </c>
      <c r="R1062" s="40">
        <f>VLOOKUP(A:A,'ИЗ ОСНОВЫ НОМЕНКЛАТУР'!D:G,4,0)</f>
        <v>1130.6500000000001</v>
      </c>
      <c r="S1062" s="12" t="str">
        <f>VLOOKUP(A:A,'ИЗ ОСНОВЫ НОМЕНКЛАТУР'!D:H,5,0)</f>
        <v>C</v>
      </c>
      <c r="T1062" s="44">
        <f t="shared" si="195"/>
        <v>0</v>
      </c>
      <c r="U1062" s="44">
        <f t="shared" si="196"/>
        <v>0</v>
      </c>
      <c r="V1062" s="44">
        <f t="shared" si="197"/>
        <v>0</v>
      </c>
      <c r="W1062" s="44">
        <f t="shared" si="198"/>
        <v>0</v>
      </c>
      <c r="X1062" s="44">
        <f t="shared" si="199"/>
        <v>0</v>
      </c>
      <c r="Y1062" s="44">
        <f t="shared" si="200"/>
        <v>0</v>
      </c>
      <c r="Z1062" s="44">
        <f t="shared" si="201"/>
        <v>31658.200000000004</v>
      </c>
      <c r="AA1062" s="44">
        <f t="shared" si="202"/>
        <v>0</v>
      </c>
      <c r="AB1062" s="44">
        <f t="shared" si="203"/>
        <v>0</v>
      </c>
      <c r="AC1062" s="44">
        <f t="shared" si="204"/>
        <v>7914.5500000000011</v>
      </c>
      <c r="AD1062" s="44">
        <f t="shared" si="205"/>
        <v>0</v>
      </c>
      <c r="AE1062" s="12">
        <f t="shared" si="206"/>
        <v>39572.750000000007</v>
      </c>
    </row>
    <row r="1063" spans="1:31" ht="12.6" hidden="1" customHeight="1" x14ac:dyDescent="0.2">
      <c r="A1063" s="26" t="s">
        <v>1272</v>
      </c>
      <c r="B1063" s="19"/>
      <c r="C1063" s="19"/>
      <c r="D1063" s="20"/>
      <c r="E1063" s="21"/>
      <c r="F1063" s="22"/>
      <c r="G1063" s="21"/>
      <c r="H1063" s="22"/>
      <c r="I1063" s="20"/>
      <c r="J1063" s="20">
        <v>22</v>
      </c>
      <c r="K1063" s="20"/>
      <c r="L1063" s="20"/>
      <c r="M1063" s="20">
        <v>7</v>
      </c>
      <c r="N1063" s="20"/>
      <c r="O1063" s="20">
        <v>29</v>
      </c>
      <c r="P1063" s="23" t="str">
        <f>VLOOKUP(A1063,'ИЗ ОСНОВЫ НОМЕНКЛАТУР'!D:E,2,0)</f>
        <v>Аксессуары для кухни</v>
      </c>
      <c r="Q1063" s="23" t="str">
        <f>VLOOKUP(A1063,'ИЗ ОСНОВЫ НОМЕНКЛАТУР'!D:F,3,0)</f>
        <v>Емкости для столовых приборов</v>
      </c>
      <c r="R1063" s="40">
        <f>VLOOKUP(A:A,'ИЗ ОСНОВЫ НОМЕНКЛАТУР'!D:G,4,0)</f>
        <v>1046.1400000000001</v>
      </c>
      <c r="S1063" s="12" t="str">
        <f>VLOOKUP(A:A,'ИЗ ОСНОВЫ НОМЕНКЛАТУР'!D:H,5,0)</f>
        <v>C</v>
      </c>
      <c r="T1063" s="44">
        <f t="shared" si="195"/>
        <v>0</v>
      </c>
      <c r="U1063" s="44">
        <f t="shared" si="196"/>
        <v>0</v>
      </c>
      <c r="V1063" s="44">
        <f t="shared" si="197"/>
        <v>0</v>
      </c>
      <c r="W1063" s="44">
        <f t="shared" si="198"/>
        <v>0</v>
      </c>
      <c r="X1063" s="44">
        <f t="shared" si="199"/>
        <v>0</v>
      </c>
      <c r="Y1063" s="44">
        <f t="shared" si="200"/>
        <v>0</v>
      </c>
      <c r="Z1063" s="44">
        <f t="shared" si="201"/>
        <v>23015.08</v>
      </c>
      <c r="AA1063" s="44">
        <f t="shared" si="202"/>
        <v>0</v>
      </c>
      <c r="AB1063" s="44">
        <f t="shared" si="203"/>
        <v>0</v>
      </c>
      <c r="AC1063" s="44">
        <f t="shared" si="204"/>
        <v>7322.9800000000005</v>
      </c>
      <c r="AD1063" s="44">
        <f t="shared" si="205"/>
        <v>0</v>
      </c>
      <c r="AE1063" s="12">
        <f t="shared" si="206"/>
        <v>30338.06</v>
      </c>
    </row>
    <row r="1064" spans="1:31" ht="12.6" hidden="1" customHeight="1" x14ac:dyDescent="0.2">
      <c r="A1064" s="26" t="s">
        <v>1259</v>
      </c>
      <c r="B1064" s="19"/>
      <c r="C1064" s="19"/>
      <c r="D1064" s="20"/>
      <c r="E1064" s="21"/>
      <c r="F1064" s="22"/>
      <c r="G1064" s="21"/>
      <c r="H1064" s="22"/>
      <c r="I1064" s="20"/>
      <c r="J1064" s="20">
        <v>4</v>
      </c>
      <c r="K1064" s="20"/>
      <c r="L1064" s="20">
        <v>2</v>
      </c>
      <c r="M1064" s="20">
        <v>17</v>
      </c>
      <c r="N1064" s="20"/>
      <c r="O1064" s="20">
        <v>23</v>
      </c>
      <c r="P1064" s="23" t="str">
        <f>VLOOKUP(A1064,'ИЗ ОСНОВЫ НОМЕНКЛАТУР'!D:E,2,0)</f>
        <v>Аксессуары для кухни</v>
      </c>
      <c r="Q1064" s="23" t="str">
        <f>VLOOKUP(A1064,'ИЗ ОСНОВЫ НОМЕНКЛАТУР'!D:F,3,0)</f>
        <v>Емкости для столовых приборов</v>
      </c>
      <c r="R1064" s="40">
        <f>VLOOKUP(A:A,'ИЗ ОСНОВЫ НОМЕНКЛАТУР'!D:G,4,0)</f>
        <v>1414</v>
      </c>
      <c r="S1064" s="12" t="str">
        <f>VLOOKUP(A:A,'ИЗ ОСНОВЫ НОМЕНКЛАТУР'!D:H,5,0)</f>
        <v>C</v>
      </c>
      <c r="T1064" s="44">
        <f t="shared" si="195"/>
        <v>0</v>
      </c>
      <c r="U1064" s="44">
        <f t="shared" si="196"/>
        <v>0</v>
      </c>
      <c r="V1064" s="44">
        <f t="shared" si="197"/>
        <v>0</v>
      </c>
      <c r="W1064" s="44">
        <f t="shared" si="198"/>
        <v>0</v>
      </c>
      <c r="X1064" s="44">
        <f t="shared" si="199"/>
        <v>0</v>
      </c>
      <c r="Y1064" s="44">
        <f t="shared" si="200"/>
        <v>0</v>
      </c>
      <c r="Z1064" s="44">
        <f t="shared" si="201"/>
        <v>5656</v>
      </c>
      <c r="AA1064" s="44">
        <f t="shared" si="202"/>
        <v>0</v>
      </c>
      <c r="AB1064" s="44">
        <f t="shared" si="203"/>
        <v>2828</v>
      </c>
      <c r="AC1064" s="44">
        <f t="shared" si="204"/>
        <v>24038</v>
      </c>
      <c r="AD1064" s="44">
        <f t="shared" si="205"/>
        <v>0</v>
      </c>
      <c r="AE1064" s="12">
        <f t="shared" si="206"/>
        <v>32522</v>
      </c>
    </row>
    <row r="1065" spans="1:31" ht="12.6" hidden="1" customHeight="1" x14ac:dyDescent="0.2">
      <c r="A1065" s="26" t="s">
        <v>1254</v>
      </c>
      <c r="B1065" s="19"/>
      <c r="C1065" s="19"/>
      <c r="D1065" s="20"/>
      <c r="E1065" s="20">
        <v>3</v>
      </c>
      <c r="F1065" s="20"/>
      <c r="G1065" s="21"/>
      <c r="H1065" s="22"/>
      <c r="I1065" s="20"/>
      <c r="J1065" s="20"/>
      <c r="K1065" s="20"/>
      <c r="L1065" s="20">
        <v>1</v>
      </c>
      <c r="M1065" s="20">
        <v>4</v>
      </c>
      <c r="N1065" s="20">
        <v>7</v>
      </c>
      <c r="O1065" s="20">
        <v>15</v>
      </c>
      <c r="P1065" s="23" t="str">
        <f>VLOOKUP(A1065,'ИЗ ОСНОВЫ НОМЕНКЛАТУР'!D:E,2,0)</f>
        <v>Аксессуары для кухни</v>
      </c>
      <c r="Q1065" s="23" t="str">
        <f>VLOOKUP(A1065,'ИЗ ОСНОВЫ НОМЕНКЛАТУР'!D:F,3,0)</f>
        <v>Емкости для столовых приборов</v>
      </c>
      <c r="R1065" s="40">
        <f>VLOOKUP(A:A,'ИЗ ОСНОВЫ НОМЕНКЛАТУР'!D:G,4,0)</f>
        <v>1346</v>
      </c>
      <c r="S1065" s="12" t="str">
        <f>VLOOKUP(A:A,'ИЗ ОСНОВЫ НОМЕНКЛАТУР'!D:H,5,0)</f>
        <v>C</v>
      </c>
      <c r="T1065" s="44">
        <f t="shared" si="195"/>
        <v>0</v>
      </c>
      <c r="U1065" s="44">
        <f t="shared" si="196"/>
        <v>4038</v>
      </c>
      <c r="V1065" s="44">
        <f t="shared" si="197"/>
        <v>0</v>
      </c>
      <c r="W1065" s="44">
        <f t="shared" si="198"/>
        <v>0</v>
      </c>
      <c r="X1065" s="44">
        <f t="shared" si="199"/>
        <v>0</v>
      </c>
      <c r="Y1065" s="44">
        <f t="shared" si="200"/>
        <v>0</v>
      </c>
      <c r="Z1065" s="44">
        <f t="shared" si="201"/>
        <v>0</v>
      </c>
      <c r="AA1065" s="44">
        <f t="shared" si="202"/>
        <v>0</v>
      </c>
      <c r="AB1065" s="44">
        <f t="shared" si="203"/>
        <v>1346</v>
      </c>
      <c r="AC1065" s="44">
        <f t="shared" si="204"/>
        <v>5384</v>
      </c>
      <c r="AD1065" s="44">
        <f t="shared" si="205"/>
        <v>9422</v>
      </c>
      <c r="AE1065" s="12">
        <f t="shared" si="206"/>
        <v>20190</v>
      </c>
    </row>
    <row r="1066" spans="1:31" ht="12.6" hidden="1" customHeight="1" x14ac:dyDescent="0.2">
      <c r="A1066" s="26" t="s">
        <v>1270</v>
      </c>
      <c r="B1066" s="19"/>
      <c r="C1066" s="19"/>
      <c r="D1066" s="20"/>
      <c r="E1066" s="21"/>
      <c r="F1066" s="22"/>
      <c r="G1066" s="21"/>
      <c r="H1066" s="22"/>
      <c r="I1066" s="20"/>
      <c r="J1066" s="20">
        <v>1</v>
      </c>
      <c r="K1066" s="20"/>
      <c r="L1066" s="20"/>
      <c r="M1066" s="20"/>
      <c r="N1066" s="20"/>
      <c r="O1066" s="20">
        <v>1</v>
      </c>
      <c r="P1066" s="23" t="str">
        <f>VLOOKUP(A1066,'ИЗ ОСНОВЫ НОМЕНКЛАТУР'!D:E,2,0)</f>
        <v>Аксессуары для кухни</v>
      </c>
      <c r="Q1066" s="23" t="str">
        <f>VLOOKUP(A1066,'ИЗ ОСНОВЫ НОМЕНКЛАТУР'!D:F,3,0)</f>
        <v>Емкости для столовых приборов</v>
      </c>
      <c r="R1066" s="40">
        <f>VLOOKUP(A:A,'ИЗ ОСНОВЫ НОМЕНКЛАТУР'!D:G,4,0)</f>
        <v>618.54272727272735</v>
      </c>
      <c r="S1066" s="12" t="str">
        <f>VLOOKUP(A:A,'ИЗ ОСНОВЫ НОМЕНКЛАТУР'!D:H,5,0)</f>
        <v>C</v>
      </c>
      <c r="T1066" s="44">
        <f t="shared" si="195"/>
        <v>0</v>
      </c>
      <c r="U1066" s="44">
        <f t="shared" si="196"/>
        <v>0</v>
      </c>
      <c r="V1066" s="44">
        <f t="shared" si="197"/>
        <v>0</v>
      </c>
      <c r="W1066" s="44">
        <f t="shared" si="198"/>
        <v>0</v>
      </c>
      <c r="X1066" s="44">
        <f t="shared" si="199"/>
        <v>0</v>
      </c>
      <c r="Y1066" s="44">
        <f t="shared" si="200"/>
        <v>0</v>
      </c>
      <c r="Z1066" s="44">
        <f t="shared" si="201"/>
        <v>618.54272727272735</v>
      </c>
      <c r="AA1066" s="44">
        <f t="shared" si="202"/>
        <v>0</v>
      </c>
      <c r="AB1066" s="44">
        <f t="shared" si="203"/>
        <v>0</v>
      </c>
      <c r="AC1066" s="44">
        <f t="shared" si="204"/>
        <v>0</v>
      </c>
      <c r="AD1066" s="44">
        <f t="shared" si="205"/>
        <v>0</v>
      </c>
      <c r="AE1066" s="12">
        <f t="shared" si="206"/>
        <v>618.54272727272735</v>
      </c>
    </row>
    <row r="1067" spans="1:31" ht="12.6" hidden="1" customHeight="1" x14ac:dyDescent="0.2">
      <c r="A1067" s="26" t="s">
        <v>1256</v>
      </c>
      <c r="B1067" s="19"/>
      <c r="C1067" s="19"/>
      <c r="D1067" s="20"/>
      <c r="E1067" s="21"/>
      <c r="F1067" s="22"/>
      <c r="G1067" s="21"/>
      <c r="H1067" s="22"/>
      <c r="I1067" s="20"/>
      <c r="J1067" s="20">
        <v>47</v>
      </c>
      <c r="K1067" s="20"/>
      <c r="L1067" s="20">
        <v>11</v>
      </c>
      <c r="M1067" s="20"/>
      <c r="N1067" s="20"/>
      <c r="O1067" s="20">
        <v>58</v>
      </c>
      <c r="P1067" s="23" t="str">
        <f>VLOOKUP(A1067,'ИЗ ОСНОВЫ НОМЕНКЛАТУР'!D:E,2,0)</f>
        <v>Аксессуары для кухни</v>
      </c>
      <c r="Q1067" s="23" t="str">
        <f>VLOOKUP(A1067,'ИЗ ОСНОВЫ НОМЕНКЛАТУР'!D:F,3,0)</f>
        <v>Емкости для столовых приборов</v>
      </c>
      <c r="R1067" s="40">
        <f>VLOOKUP(A:A,'ИЗ ОСНОВЫ НОМЕНКЛАТУР'!D:G,4,0)</f>
        <v>834.4666666666667</v>
      </c>
      <c r="S1067" s="12" t="str">
        <f>VLOOKUP(A:A,'ИЗ ОСНОВЫ НОМЕНКЛАТУР'!D:H,5,0)</f>
        <v>C</v>
      </c>
      <c r="T1067" s="44">
        <f t="shared" si="195"/>
        <v>0</v>
      </c>
      <c r="U1067" s="44">
        <f t="shared" si="196"/>
        <v>0</v>
      </c>
      <c r="V1067" s="44">
        <f t="shared" si="197"/>
        <v>0</v>
      </c>
      <c r="W1067" s="44">
        <f t="shared" si="198"/>
        <v>0</v>
      </c>
      <c r="X1067" s="44">
        <f t="shared" si="199"/>
        <v>0</v>
      </c>
      <c r="Y1067" s="44">
        <f t="shared" si="200"/>
        <v>0</v>
      </c>
      <c r="Z1067" s="44">
        <f t="shared" si="201"/>
        <v>39219.933333333334</v>
      </c>
      <c r="AA1067" s="44">
        <f t="shared" si="202"/>
        <v>0</v>
      </c>
      <c r="AB1067" s="44">
        <f t="shared" si="203"/>
        <v>9179.1333333333332</v>
      </c>
      <c r="AC1067" s="44">
        <f t="shared" si="204"/>
        <v>0</v>
      </c>
      <c r="AD1067" s="44">
        <f t="shared" si="205"/>
        <v>0</v>
      </c>
      <c r="AE1067" s="12">
        <f t="shared" si="206"/>
        <v>48399.066666666666</v>
      </c>
    </row>
    <row r="1068" spans="1:31" ht="12.6" hidden="1" customHeight="1" x14ac:dyDescent="0.2">
      <c r="A1068" s="26" t="s">
        <v>1249</v>
      </c>
      <c r="B1068" s="19"/>
      <c r="C1068" s="19"/>
      <c r="D1068" s="20"/>
      <c r="E1068" s="21"/>
      <c r="F1068" s="22"/>
      <c r="G1068" s="21"/>
      <c r="H1068" s="22"/>
      <c r="I1068" s="20"/>
      <c r="J1068" s="20">
        <v>5</v>
      </c>
      <c r="K1068" s="20"/>
      <c r="L1068" s="20"/>
      <c r="M1068" s="20"/>
      <c r="N1068" s="20"/>
      <c r="O1068" s="20">
        <v>5</v>
      </c>
      <c r="P1068" s="23" t="str">
        <f>VLOOKUP(A1068,'ИЗ ОСНОВЫ НОМЕНКЛАТУР'!D:E,2,0)</f>
        <v>Аксессуары для кухни</v>
      </c>
      <c r="Q1068" s="23" t="str">
        <f>VLOOKUP(A1068,'ИЗ ОСНОВЫ НОМЕНКЛАТУР'!D:F,3,0)</f>
        <v>Емкости для столовых приборов</v>
      </c>
      <c r="R1068" s="40">
        <f>VLOOKUP(A:A,'ИЗ ОСНОВЫ НОМЕНКЛАТУР'!D:G,4,0)</f>
        <v>1822</v>
      </c>
      <c r="S1068" s="12" t="str">
        <f>VLOOKUP(A:A,'ИЗ ОСНОВЫ НОМЕНКЛАТУР'!D:H,5,0)</f>
        <v>C</v>
      </c>
      <c r="T1068" s="44">
        <f t="shared" si="195"/>
        <v>0</v>
      </c>
      <c r="U1068" s="44">
        <f t="shared" si="196"/>
        <v>0</v>
      </c>
      <c r="V1068" s="44">
        <f t="shared" si="197"/>
        <v>0</v>
      </c>
      <c r="W1068" s="44">
        <f t="shared" si="198"/>
        <v>0</v>
      </c>
      <c r="X1068" s="44">
        <f t="shared" si="199"/>
        <v>0</v>
      </c>
      <c r="Y1068" s="44">
        <f t="shared" si="200"/>
        <v>0</v>
      </c>
      <c r="Z1068" s="44">
        <f t="shared" si="201"/>
        <v>9110</v>
      </c>
      <c r="AA1068" s="44">
        <f t="shared" si="202"/>
        <v>0</v>
      </c>
      <c r="AB1068" s="44">
        <f t="shared" si="203"/>
        <v>0</v>
      </c>
      <c r="AC1068" s="44">
        <f t="shared" si="204"/>
        <v>0</v>
      </c>
      <c r="AD1068" s="44">
        <f t="shared" si="205"/>
        <v>0</v>
      </c>
      <c r="AE1068" s="12">
        <f t="shared" si="206"/>
        <v>9110</v>
      </c>
    </row>
    <row r="1069" spans="1:31" ht="12.6" hidden="1" customHeight="1" x14ac:dyDescent="0.2">
      <c r="A1069" s="26" t="s">
        <v>1245</v>
      </c>
      <c r="B1069" s="19"/>
      <c r="C1069" s="19"/>
      <c r="D1069" s="20"/>
      <c r="E1069" s="21"/>
      <c r="F1069" s="22"/>
      <c r="G1069" s="21"/>
      <c r="H1069" s="22"/>
      <c r="I1069" s="20"/>
      <c r="J1069" s="20">
        <v>1</v>
      </c>
      <c r="K1069" s="20"/>
      <c r="L1069" s="20">
        <v>8</v>
      </c>
      <c r="M1069" s="20">
        <v>8</v>
      </c>
      <c r="N1069" s="20"/>
      <c r="O1069" s="20">
        <v>17</v>
      </c>
      <c r="P1069" s="23" t="str">
        <f>VLOOKUP(A1069,'ИЗ ОСНОВЫ НОМЕНКЛАТУР'!D:E,2,0)</f>
        <v>Аксессуары для кухни</v>
      </c>
      <c r="Q1069" s="23" t="str">
        <f>VLOOKUP(A1069,'ИЗ ОСНОВЫ НОМЕНКЛАТУР'!D:F,3,0)</f>
        <v>Емкости для столовых приборов</v>
      </c>
      <c r="R1069" s="40">
        <f>VLOOKUP(A:A,'ИЗ ОСНОВЫ НОМЕНКЛАТУР'!D:G,4,0)</f>
        <v>1753.3046875</v>
      </c>
      <c r="S1069" s="12" t="str">
        <f>VLOOKUP(A:A,'ИЗ ОСНОВЫ НОМЕНКЛАТУР'!D:H,5,0)</f>
        <v>C</v>
      </c>
      <c r="T1069" s="44">
        <f t="shared" si="195"/>
        <v>0</v>
      </c>
      <c r="U1069" s="44">
        <f t="shared" si="196"/>
        <v>0</v>
      </c>
      <c r="V1069" s="44">
        <f t="shared" si="197"/>
        <v>0</v>
      </c>
      <c r="W1069" s="44">
        <f t="shared" si="198"/>
        <v>0</v>
      </c>
      <c r="X1069" s="44">
        <f t="shared" si="199"/>
        <v>0</v>
      </c>
      <c r="Y1069" s="44">
        <f t="shared" si="200"/>
        <v>0</v>
      </c>
      <c r="Z1069" s="44">
        <f t="shared" si="201"/>
        <v>1753.3046875</v>
      </c>
      <c r="AA1069" s="44">
        <f t="shared" si="202"/>
        <v>0</v>
      </c>
      <c r="AB1069" s="44">
        <f t="shared" si="203"/>
        <v>14026.4375</v>
      </c>
      <c r="AC1069" s="44">
        <f t="shared" si="204"/>
        <v>14026.4375</v>
      </c>
      <c r="AD1069" s="44">
        <f t="shared" si="205"/>
        <v>0</v>
      </c>
      <c r="AE1069" s="12">
        <f t="shared" si="206"/>
        <v>29806.1796875</v>
      </c>
    </row>
    <row r="1070" spans="1:31" ht="12.6" hidden="1" customHeight="1" x14ac:dyDescent="0.2">
      <c r="A1070" s="26" t="s">
        <v>1255</v>
      </c>
      <c r="B1070" s="19"/>
      <c r="C1070" s="19"/>
      <c r="D1070" s="20"/>
      <c r="E1070" s="21"/>
      <c r="F1070" s="22"/>
      <c r="G1070" s="21"/>
      <c r="H1070" s="22"/>
      <c r="I1070" s="20"/>
      <c r="J1070" s="20">
        <v>9</v>
      </c>
      <c r="K1070" s="20"/>
      <c r="L1070" s="20"/>
      <c r="M1070" s="20"/>
      <c r="N1070" s="20"/>
      <c r="O1070" s="20">
        <v>9</v>
      </c>
      <c r="P1070" s="23" t="str">
        <f>VLOOKUP(A1070,'ИЗ ОСНОВЫ НОМЕНКЛАТУР'!D:E,2,0)</f>
        <v>Аксессуары для кухни</v>
      </c>
      <c r="Q1070" s="23" t="str">
        <f>VLOOKUP(A1070,'ИЗ ОСНОВЫ НОМЕНКЛАТУР'!D:F,3,0)</f>
        <v>Емкости для столовых приборов</v>
      </c>
      <c r="R1070" s="40">
        <f>VLOOKUP(A:A,'ИЗ ОСНОВЫ НОМЕНКЛАТУР'!D:G,4,0)</f>
        <v>886.43034188034198</v>
      </c>
      <c r="S1070" s="12" t="str">
        <f>VLOOKUP(A:A,'ИЗ ОСНОВЫ НОМЕНКЛАТУР'!D:H,5,0)</f>
        <v>C</v>
      </c>
      <c r="T1070" s="44">
        <f t="shared" si="195"/>
        <v>0</v>
      </c>
      <c r="U1070" s="44">
        <f t="shared" si="196"/>
        <v>0</v>
      </c>
      <c r="V1070" s="44">
        <f t="shared" si="197"/>
        <v>0</v>
      </c>
      <c r="W1070" s="44">
        <f t="shared" si="198"/>
        <v>0</v>
      </c>
      <c r="X1070" s="44">
        <f t="shared" si="199"/>
        <v>0</v>
      </c>
      <c r="Y1070" s="44">
        <f t="shared" si="200"/>
        <v>0</v>
      </c>
      <c r="Z1070" s="44">
        <f t="shared" si="201"/>
        <v>7977.8730769230779</v>
      </c>
      <c r="AA1070" s="44">
        <f t="shared" si="202"/>
        <v>0</v>
      </c>
      <c r="AB1070" s="44">
        <f t="shared" si="203"/>
        <v>0</v>
      </c>
      <c r="AC1070" s="44">
        <f t="shared" si="204"/>
        <v>0</v>
      </c>
      <c r="AD1070" s="44">
        <f t="shared" si="205"/>
        <v>0</v>
      </c>
      <c r="AE1070" s="12">
        <f t="shared" si="206"/>
        <v>7977.8730769230779</v>
      </c>
    </row>
    <row r="1071" spans="1:31" ht="12.6" hidden="1" customHeight="1" x14ac:dyDescent="0.2">
      <c r="A1071" s="26" t="s">
        <v>1248</v>
      </c>
      <c r="B1071" s="19"/>
      <c r="C1071" s="19"/>
      <c r="D1071" s="20"/>
      <c r="E1071" s="20">
        <v>1</v>
      </c>
      <c r="F1071" s="20"/>
      <c r="G1071" s="21"/>
      <c r="H1071" s="22"/>
      <c r="I1071" s="20"/>
      <c r="J1071" s="20">
        <v>13</v>
      </c>
      <c r="K1071" s="20"/>
      <c r="L1071" s="20"/>
      <c r="M1071" s="20"/>
      <c r="N1071" s="20"/>
      <c r="O1071" s="20">
        <v>14</v>
      </c>
      <c r="P1071" s="23" t="str">
        <f>VLOOKUP(A1071,'ИЗ ОСНОВЫ НОМЕНКЛАТУР'!D:E,2,0)</f>
        <v>Аксессуары для кухни</v>
      </c>
      <c r="Q1071" s="23" t="str">
        <f>VLOOKUP(A1071,'ИЗ ОСНОВЫ НОМЕНКЛАТУР'!D:F,3,0)</f>
        <v>Емкости для столовых приборов</v>
      </c>
      <c r="R1071" s="40">
        <f>VLOOKUP(A:A,'ИЗ ОСНОВЫ НОМЕНКЛАТУР'!D:G,4,0)</f>
        <v>2064.2002564102563</v>
      </c>
      <c r="S1071" s="12" t="str">
        <f>VLOOKUP(A:A,'ИЗ ОСНОВЫ НОМЕНКЛАТУР'!D:H,5,0)</f>
        <v>C</v>
      </c>
      <c r="T1071" s="44">
        <f t="shared" si="195"/>
        <v>0</v>
      </c>
      <c r="U1071" s="44">
        <f t="shared" si="196"/>
        <v>2064.2002564102563</v>
      </c>
      <c r="V1071" s="44">
        <f t="shared" si="197"/>
        <v>0</v>
      </c>
      <c r="W1071" s="44">
        <f t="shared" si="198"/>
        <v>0</v>
      </c>
      <c r="X1071" s="44">
        <f t="shared" si="199"/>
        <v>0</v>
      </c>
      <c r="Y1071" s="44">
        <f t="shared" si="200"/>
        <v>0</v>
      </c>
      <c r="Z1071" s="44">
        <f t="shared" si="201"/>
        <v>26834.603333333333</v>
      </c>
      <c r="AA1071" s="44">
        <f t="shared" si="202"/>
        <v>0</v>
      </c>
      <c r="AB1071" s="44">
        <f t="shared" si="203"/>
        <v>0</v>
      </c>
      <c r="AC1071" s="44">
        <f t="shared" si="204"/>
        <v>0</v>
      </c>
      <c r="AD1071" s="44">
        <f t="shared" si="205"/>
        <v>0</v>
      </c>
      <c r="AE1071" s="12">
        <f t="shared" si="206"/>
        <v>28898.803589743588</v>
      </c>
    </row>
    <row r="1072" spans="1:31" ht="12.6" hidden="1" customHeight="1" x14ac:dyDescent="0.2">
      <c r="A1072" s="26" t="s">
        <v>1244</v>
      </c>
      <c r="B1072" s="19"/>
      <c r="C1072" s="19"/>
      <c r="D1072" s="20"/>
      <c r="E1072" s="20">
        <v>1</v>
      </c>
      <c r="F1072" s="20"/>
      <c r="G1072" s="21"/>
      <c r="H1072" s="22"/>
      <c r="I1072" s="20"/>
      <c r="J1072" s="20">
        <v>4</v>
      </c>
      <c r="K1072" s="20"/>
      <c r="L1072" s="20"/>
      <c r="M1072" s="20"/>
      <c r="N1072" s="20">
        <v>4</v>
      </c>
      <c r="O1072" s="20">
        <v>9</v>
      </c>
      <c r="P1072" s="23" t="str">
        <f>VLOOKUP(A1072,'ИЗ ОСНОВЫ НОМЕНКЛАТУР'!D:E,2,0)</f>
        <v>Аксессуары для кухни</v>
      </c>
      <c r="Q1072" s="23" t="str">
        <f>VLOOKUP(A1072,'ИЗ ОСНОВЫ НОМЕНКЛАТУР'!D:F,3,0)</f>
        <v>Емкости для столовых приборов</v>
      </c>
      <c r="R1072" s="40">
        <f>VLOOKUP(A:A,'ИЗ ОСНОВЫ НОМЕНКЛАТУР'!D:G,4,0)</f>
        <v>1989.5186440677967</v>
      </c>
      <c r="S1072" s="12" t="str">
        <f>VLOOKUP(A:A,'ИЗ ОСНОВЫ НОМЕНКЛАТУР'!D:H,5,0)</f>
        <v>C</v>
      </c>
      <c r="T1072" s="44">
        <f t="shared" si="195"/>
        <v>0</v>
      </c>
      <c r="U1072" s="44">
        <f t="shared" si="196"/>
        <v>1989.5186440677967</v>
      </c>
      <c r="V1072" s="44">
        <f t="shared" si="197"/>
        <v>0</v>
      </c>
      <c r="W1072" s="44">
        <f t="shared" si="198"/>
        <v>0</v>
      </c>
      <c r="X1072" s="44">
        <f t="shared" si="199"/>
        <v>0</v>
      </c>
      <c r="Y1072" s="44">
        <f t="shared" si="200"/>
        <v>0</v>
      </c>
      <c r="Z1072" s="44">
        <f t="shared" si="201"/>
        <v>7958.0745762711867</v>
      </c>
      <c r="AA1072" s="44">
        <f t="shared" si="202"/>
        <v>0</v>
      </c>
      <c r="AB1072" s="44">
        <f t="shared" si="203"/>
        <v>0</v>
      </c>
      <c r="AC1072" s="44">
        <f t="shared" si="204"/>
        <v>0</v>
      </c>
      <c r="AD1072" s="44">
        <f t="shared" si="205"/>
        <v>7958.0745762711867</v>
      </c>
      <c r="AE1072" s="12">
        <f t="shared" si="206"/>
        <v>17905.667796610171</v>
      </c>
    </row>
    <row r="1073" spans="1:31" ht="12.6" hidden="1" customHeight="1" x14ac:dyDescent="0.2">
      <c r="A1073" s="26" t="s">
        <v>1257</v>
      </c>
      <c r="B1073" s="19"/>
      <c r="C1073" s="19"/>
      <c r="D1073" s="20"/>
      <c r="E1073" s="20">
        <v>3</v>
      </c>
      <c r="F1073" s="20"/>
      <c r="G1073" s="21"/>
      <c r="H1073" s="22"/>
      <c r="I1073" s="20"/>
      <c r="J1073" s="20"/>
      <c r="K1073" s="20"/>
      <c r="L1073" s="20"/>
      <c r="M1073" s="20"/>
      <c r="N1073" s="20"/>
      <c r="O1073" s="20">
        <v>3</v>
      </c>
      <c r="P1073" s="23" t="str">
        <f>VLOOKUP(A1073,'ИЗ ОСНОВЫ НОМЕНКЛАТУР'!D:E,2,0)</f>
        <v>Аксессуары для кухни</v>
      </c>
      <c r="Q1073" s="23" t="str">
        <f>VLOOKUP(A1073,'ИЗ ОСНОВЫ НОМЕНКЛАТУР'!D:F,3,0)</f>
        <v>Емкости для столовых приборов</v>
      </c>
      <c r="R1073" s="40">
        <f>VLOOKUP(A:A,'ИЗ ОСНОВЫ НОМЕНКЛАТУР'!D:G,4,0)</f>
        <v>2073</v>
      </c>
      <c r="S1073" s="12" t="str">
        <f>VLOOKUP(A:A,'ИЗ ОСНОВЫ НОМЕНКЛАТУР'!D:H,5,0)</f>
        <v>C</v>
      </c>
      <c r="T1073" s="44">
        <f t="shared" si="195"/>
        <v>0</v>
      </c>
      <c r="U1073" s="44">
        <f t="shared" si="196"/>
        <v>6219</v>
      </c>
      <c r="V1073" s="44">
        <f t="shared" si="197"/>
        <v>0</v>
      </c>
      <c r="W1073" s="44">
        <f t="shared" si="198"/>
        <v>0</v>
      </c>
      <c r="X1073" s="44">
        <f t="shared" si="199"/>
        <v>0</v>
      </c>
      <c r="Y1073" s="44">
        <f t="shared" si="200"/>
        <v>0</v>
      </c>
      <c r="Z1073" s="44">
        <f t="shared" si="201"/>
        <v>0</v>
      </c>
      <c r="AA1073" s="44">
        <f t="shared" si="202"/>
        <v>0</v>
      </c>
      <c r="AB1073" s="44">
        <f t="shared" si="203"/>
        <v>0</v>
      </c>
      <c r="AC1073" s="44">
        <f t="shared" si="204"/>
        <v>0</v>
      </c>
      <c r="AD1073" s="44">
        <f t="shared" si="205"/>
        <v>0</v>
      </c>
      <c r="AE1073" s="12">
        <f t="shared" si="206"/>
        <v>6219</v>
      </c>
    </row>
    <row r="1074" spans="1:31" ht="12.6" hidden="1" customHeight="1" x14ac:dyDescent="0.2">
      <c r="A1074" s="26" t="s">
        <v>1246</v>
      </c>
      <c r="B1074" s="19"/>
      <c r="C1074" s="19"/>
      <c r="D1074" s="20"/>
      <c r="E1074" s="21"/>
      <c r="F1074" s="22"/>
      <c r="G1074" s="21"/>
      <c r="H1074" s="22"/>
      <c r="I1074" s="20"/>
      <c r="J1074" s="20">
        <v>2</v>
      </c>
      <c r="K1074" s="20"/>
      <c r="L1074" s="20"/>
      <c r="M1074" s="20"/>
      <c r="N1074" s="20">
        <v>2</v>
      </c>
      <c r="O1074" s="20">
        <v>4</v>
      </c>
      <c r="P1074" s="23" t="str">
        <f>VLOOKUP(A1074,'ИЗ ОСНОВЫ НОМЕНКЛАТУР'!D:E,2,0)</f>
        <v>Аксессуары для кухни</v>
      </c>
      <c r="Q1074" s="23" t="str">
        <f>VLOOKUP(A1074,'ИЗ ОСНОВЫ НОМЕНКЛАТУР'!D:F,3,0)</f>
        <v>Емкости для столовых приборов</v>
      </c>
      <c r="R1074" s="40">
        <f>VLOOKUP(A:A,'ИЗ ОСНОВЫ НОМЕНКЛАТУР'!D:G,4,0)</f>
        <v>2237.5</v>
      </c>
      <c r="S1074" s="12" t="str">
        <f>VLOOKUP(A:A,'ИЗ ОСНОВЫ НОМЕНКЛАТУР'!D:H,5,0)</f>
        <v>C</v>
      </c>
      <c r="T1074" s="44">
        <f t="shared" si="195"/>
        <v>0</v>
      </c>
      <c r="U1074" s="44">
        <f t="shared" si="196"/>
        <v>0</v>
      </c>
      <c r="V1074" s="44">
        <f t="shared" si="197"/>
        <v>0</v>
      </c>
      <c r="W1074" s="44">
        <f t="shared" si="198"/>
        <v>0</v>
      </c>
      <c r="X1074" s="44">
        <f t="shared" si="199"/>
        <v>0</v>
      </c>
      <c r="Y1074" s="44">
        <f t="shared" si="200"/>
        <v>0</v>
      </c>
      <c r="Z1074" s="44">
        <f t="shared" si="201"/>
        <v>4475</v>
      </c>
      <c r="AA1074" s="44">
        <f t="shared" si="202"/>
        <v>0</v>
      </c>
      <c r="AB1074" s="44">
        <f t="shared" si="203"/>
        <v>0</v>
      </c>
      <c r="AC1074" s="44">
        <f t="shared" si="204"/>
        <v>0</v>
      </c>
      <c r="AD1074" s="44">
        <f t="shared" si="205"/>
        <v>4475</v>
      </c>
      <c r="AE1074" s="12">
        <f t="shared" si="206"/>
        <v>8950</v>
      </c>
    </row>
    <row r="1075" spans="1:31" ht="12.6" hidden="1" customHeight="1" x14ac:dyDescent="0.2">
      <c r="A1075" s="26" t="s">
        <v>1268</v>
      </c>
      <c r="B1075" s="19"/>
      <c r="C1075" s="19"/>
      <c r="D1075" s="20"/>
      <c r="E1075" s="20">
        <v>10</v>
      </c>
      <c r="F1075" s="20"/>
      <c r="G1075" s="21"/>
      <c r="H1075" s="22"/>
      <c r="I1075" s="20"/>
      <c r="J1075" s="20"/>
      <c r="K1075" s="20"/>
      <c r="L1075" s="20"/>
      <c r="M1075" s="20"/>
      <c r="N1075" s="20"/>
      <c r="O1075" s="20">
        <v>10</v>
      </c>
      <c r="P1075" s="23" t="str">
        <f>VLOOKUP(A1075,'ИЗ ОСНОВЫ НОМЕНКЛАТУР'!D:E,2,0)</f>
        <v>Аксессуары для кухни</v>
      </c>
      <c r="Q1075" s="23" t="str">
        <f>VLOOKUP(A1075,'ИЗ ОСНОВЫ НОМЕНКЛАТУР'!D:F,3,0)</f>
        <v>Емкости для столовых приборов</v>
      </c>
      <c r="R1075" s="40">
        <f>VLOOKUP(A:A,'ИЗ ОСНОВЫ НОМЕНКЛАТУР'!D:G,4,0)</f>
        <v>3269</v>
      </c>
      <c r="S1075" s="12" t="str">
        <f>VLOOKUP(A:A,'ИЗ ОСНОВЫ НОМЕНКЛАТУР'!D:H,5,0)</f>
        <v>C</v>
      </c>
      <c r="T1075" s="44">
        <f t="shared" si="195"/>
        <v>0</v>
      </c>
      <c r="U1075" s="44">
        <f t="shared" si="196"/>
        <v>32690</v>
      </c>
      <c r="V1075" s="44">
        <f t="shared" si="197"/>
        <v>0</v>
      </c>
      <c r="W1075" s="44">
        <f t="shared" si="198"/>
        <v>0</v>
      </c>
      <c r="X1075" s="44">
        <f t="shared" si="199"/>
        <v>0</v>
      </c>
      <c r="Y1075" s="44">
        <f t="shared" si="200"/>
        <v>0</v>
      </c>
      <c r="Z1075" s="44">
        <f t="shared" si="201"/>
        <v>0</v>
      </c>
      <c r="AA1075" s="44">
        <f t="shared" si="202"/>
        <v>0</v>
      </c>
      <c r="AB1075" s="44">
        <f t="shared" si="203"/>
        <v>0</v>
      </c>
      <c r="AC1075" s="44">
        <f t="shared" si="204"/>
        <v>0</v>
      </c>
      <c r="AD1075" s="44">
        <f t="shared" si="205"/>
        <v>0</v>
      </c>
      <c r="AE1075" s="12">
        <f t="shared" si="206"/>
        <v>32690</v>
      </c>
    </row>
    <row r="1076" spans="1:31" ht="12.6" hidden="1" customHeight="1" x14ac:dyDescent="0.2">
      <c r="A1076" s="26" t="s">
        <v>1253</v>
      </c>
      <c r="B1076" s="19"/>
      <c r="C1076" s="19"/>
      <c r="D1076" s="20"/>
      <c r="E1076" s="21"/>
      <c r="F1076" s="22"/>
      <c r="G1076" s="21"/>
      <c r="H1076" s="22"/>
      <c r="I1076" s="20"/>
      <c r="J1076" s="20"/>
      <c r="K1076" s="20"/>
      <c r="L1076" s="20"/>
      <c r="M1076" s="20"/>
      <c r="N1076" s="20">
        <v>3</v>
      </c>
      <c r="O1076" s="20">
        <v>3</v>
      </c>
      <c r="P1076" s="23" t="str">
        <f>VLOOKUP(A1076,'ИЗ ОСНОВЫ НОМЕНКЛАТУР'!D:E,2,0)</f>
        <v>Аксессуары для кухни</v>
      </c>
      <c r="Q1076" s="23" t="str">
        <f>VLOOKUP(A1076,'ИЗ ОСНОВЫ НОМЕНКЛАТУР'!D:F,3,0)</f>
        <v>Емкости для столовых приборов</v>
      </c>
      <c r="R1076" s="40">
        <f>VLOOKUP(A:A,'ИЗ ОСНОВЫ НОМЕНКЛАТУР'!D:G,4,0)</f>
        <v>3197</v>
      </c>
      <c r="S1076" s="12" t="str">
        <f>VLOOKUP(A:A,'ИЗ ОСНОВЫ НОМЕНКЛАТУР'!D:H,5,0)</f>
        <v>C</v>
      </c>
      <c r="T1076" s="44">
        <f t="shared" si="195"/>
        <v>0</v>
      </c>
      <c r="U1076" s="44">
        <f t="shared" si="196"/>
        <v>0</v>
      </c>
      <c r="V1076" s="44">
        <f t="shared" si="197"/>
        <v>0</v>
      </c>
      <c r="W1076" s="44">
        <f t="shared" si="198"/>
        <v>0</v>
      </c>
      <c r="X1076" s="44">
        <f t="shared" si="199"/>
        <v>0</v>
      </c>
      <c r="Y1076" s="44">
        <f t="shared" si="200"/>
        <v>0</v>
      </c>
      <c r="Z1076" s="44">
        <f t="shared" si="201"/>
        <v>0</v>
      </c>
      <c r="AA1076" s="44">
        <f t="shared" si="202"/>
        <v>0</v>
      </c>
      <c r="AB1076" s="44">
        <f t="shared" si="203"/>
        <v>0</v>
      </c>
      <c r="AC1076" s="44">
        <f t="shared" si="204"/>
        <v>0</v>
      </c>
      <c r="AD1076" s="44">
        <f t="shared" si="205"/>
        <v>9591</v>
      </c>
      <c r="AE1076" s="12">
        <f t="shared" si="206"/>
        <v>9591</v>
      </c>
    </row>
    <row r="1077" spans="1:31" ht="12.6" hidden="1" customHeight="1" x14ac:dyDescent="0.2">
      <c r="A1077" s="26" t="s">
        <v>1266</v>
      </c>
      <c r="B1077" s="19"/>
      <c r="C1077" s="19"/>
      <c r="D1077" s="20"/>
      <c r="E1077" s="20">
        <v>4</v>
      </c>
      <c r="F1077" s="20"/>
      <c r="G1077" s="21"/>
      <c r="H1077" s="22"/>
      <c r="I1077" s="20">
        <v>171</v>
      </c>
      <c r="J1077" s="20">
        <v>20</v>
      </c>
      <c r="K1077" s="20"/>
      <c r="L1077" s="20"/>
      <c r="M1077" s="20"/>
      <c r="N1077" s="20">
        <v>13</v>
      </c>
      <c r="O1077" s="20">
        <v>208</v>
      </c>
      <c r="P1077" s="23" t="str">
        <f>VLOOKUP(A1077,'ИЗ ОСНОВЫ НОМЕНКЛАТУР'!D:E,2,0)</f>
        <v>Аксессуары для кухни</v>
      </c>
      <c r="Q1077" s="23" t="str">
        <f>VLOOKUP(A1077,'ИЗ ОСНОВЫ НОМЕНКЛАТУР'!D:F,3,0)</f>
        <v>Емкости для столовых приборов</v>
      </c>
      <c r="R1077" s="40">
        <f>VLOOKUP(A:A,'ИЗ ОСНОВЫ НОМЕНКЛАТУР'!D:G,4,0)</f>
        <v>1472.9051515151516</v>
      </c>
      <c r="S1077" s="12" t="str">
        <f>VLOOKUP(A:A,'ИЗ ОСНОВЫ НОМЕНКЛАТУР'!D:H,5,0)</f>
        <v>C</v>
      </c>
      <c r="T1077" s="44">
        <f t="shared" si="195"/>
        <v>0</v>
      </c>
      <c r="U1077" s="44">
        <f t="shared" si="196"/>
        <v>5891.6206060606064</v>
      </c>
      <c r="V1077" s="44">
        <f t="shared" si="197"/>
        <v>0</v>
      </c>
      <c r="W1077" s="44">
        <f t="shared" si="198"/>
        <v>0</v>
      </c>
      <c r="X1077" s="44">
        <f t="shared" si="199"/>
        <v>0</v>
      </c>
      <c r="Y1077" s="44">
        <f t="shared" si="200"/>
        <v>251866.78090909091</v>
      </c>
      <c r="Z1077" s="44">
        <f t="shared" si="201"/>
        <v>29458.103030303031</v>
      </c>
      <c r="AA1077" s="44">
        <f t="shared" si="202"/>
        <v>0</v>
      </c>
      <c r="AB1077" s="44">
        <f t="shared" si="203"/>
        <v>0</v>
      </c>
      <c r="AC1077" s="44">
        <f t="shared" si="204"/>
        <v>0</v>
      </c>
      <c r="AD1077" s="44">
        <f t="shared" si="205"/>
        <v>19147.766969696972</v>
      </c>
      <c r="AE1077" s="12">
        <f t="shared" si="206"/>
        <v>306364.27151515154</v>
      </c>
    </row>
    <row r="1078" spans="1:31" ht="12.6" hidden="1" customHeight="1" x14ac:dyDescent="0.2">
      <c r="A1078" s="26" t="s">
        <v>1267</v>
      </c>
      <c r="B1078" s="19"/>
      <c r="C1078" s="19"/>
      <c r="D1078" s="20"/>
      <c r="E1078" s="21"/>
      <c r="F1078" s="22"/>
      <c r="G1078" s="21"/>
      <c r="H1078" s="22"/>
      <c r="I1078" s="20"/>
      <c r="J1078" s="20"/>
      <c r="K1078" s="20"/>
      <c r="L1078" s="20">
        <v>1</v>
      </c>
      <c r="M1078" s="20">
        <v>16</v>
      </c>
      <c r="N1078" s="20"/>
      <c r="O1078" s="20">
        <v>17</v>
      </c>
      <c r="P1078" s="23" t="str">
        <f>VLOOKUP(A1078,'ИЗ ОСНОВЫ НОМЕНКЛАТУР'!D:E,2,0)</f>
        <v>Аксессуары для кухни</v>
      </c>
      <c r="Q1078" s="23" t="str">
        <f>VLOOKUP(A1078,'ИЗ ОСНОВЫ НОМЕНКЛАТУР'!D:F,3,0)</f>
        <v>Емкости для столовых приборов</v>
      </c>
      <c r="R1078" s="40">
        <f>VLOOKUP(A:A,'ИЗ ОСНОВЫ НОМЕНКЛАТУР'!D:G,4,0)</f>
        <v>1471.2766666666666</v>
      </c>
      <c r="S1078" s="12" t="str">
        <f>VLOOKUP(A:A,'ИЗ ОСНОВЫ НОМЕНКЛАТУР'!D:H,5,0)</f>
        <v>C</v>
      </c>
      <c r="T1078" s="44">
        <f t="shared" si="195"/>
        <v>0</v>
      </c>
      <c r="U1078" s="44">
        <f t="shared" si="196"/>
        <v>0</v>
      </c>
      <c r="V1078" s="44">
        <f t="shared" si="197"/>
        <v>0</v>
      </c>
      <c r="W1078" s="44">
        <f t="shared" si="198"/>
        <v>0</v>
      </c>
      <c r="X1078" s="44">
        <f t="shared" si="199"/>
        <v>0</v>
      </c>
      <c r="Y1078" s="44">
        <f t="shared" si="200"/>
        <v>0</v>
      </c>
      <c r="Z1078" s="44">
        <f t="shared" si="201"/>
        <v>0</v>
      </c>
      <c r="AA1078" s="44">
        <f t="shared" si="202"/>
        <v>0</v>
      </c>
      <c r="AB1078" s="44">
        <f t="shared" si="203"/>
        <v>1471.2766666666666</v>
      </c>
      <c r="AC1078" s="44">
        <f t="shared" si="204"/>
        <v>23540.426666666666</v>
      </c>
      <c r="AD1078" s="44">
        <f t="shared" si="205"/>
        <v>0</v>
      </c>
      <c r="AE1078" s="12">
        <f t="shared" si="206"/>
        <v>25011.703333333331</v>
      </c>
    </row>
    <row r="1079" spans="1:31" ht="12.6" hidden="1" customHeight="1" x14ac:dyDescent="0.2">
      <c r="A1079" s="26" t="s">
        <v>4046</v>
      </c>
      <c r="B1079" s="19"/>
      <c r="C1079" s="19"/>
      <c r="D1079" s="20"/>
      <c r="E1079" s="20">
        <v>5</v>
      </c>
      <c r="F1079" s="20"/>
      <c r="G1079" s="21"/>
      <c r="H1079" s="22"/>
      <c r="I1079" s="20"/>
      <c r="J1079" s="20">
        <v>1</v>
      </c>
      <c r="K1079" s="20"/>
      <c r="L1079" s="20"/>
      <c r="M1079" s="20"/>
      <c r="N1079" s="20"/>
      <c r="O1079" s="20">
        <v>6</v>
      </c>
      <c r="P1079" s="23" t="str">
        <f>VLOOKUP(A1079,'ИЗ ОСНОВЫ НОМЕНКЛАТУР'!D:E,2,0)</f>
        <v>Реставрационные материалы</v>
      </c>
      <c r="Q1079" s="23" t="str">
        <f>VLOOKUP(A1079,'ИЗ ОСНОВЫ НОМЕНКЛАТУР'!D:F,3,0)</f>
        <v>Жидкая кожа</v>
      </c>
      <c r="R1079" s="40">
        <f>VLOOKUP(A:A,'ИЗ ОСНОВЫ НОМЕНКЛАТУР'!D:G,4,0)</f>
        <v>381.64333333333337</v>
      </c>
      <c r="S1079" s="12" t="str">
        <f>VLOOKUP(A:A,'ИЗ ОСНОВЫ НОМЕНКЛАТУР'!D:H,5,0)</f>
        <v>C</v>
      </c>
      <c r="T1079" s="44">
        <f t="shared" si="195"/>
        <v>0</v>
      </c>
      <c r="U1079" s="44">
        <f t="shared" si="196"/>
        <v>1908.2166666666669</v>
      </c>
      <c r="V1079" s="44">
        <f t="shared" si="197"/>
        <v>0</v>
      </c>
      <c r="W1079" s="44">
        <f t="shared" si="198"/>
        <v>0</v>
      </c>
      <c r="X1079" s="44">
        <f t="shared" si="199"/>
        <v>0</v>
      </c>
      <c r="Y1079" s="44">
        <f t="shared" si="200"/>
        <v>0</v>
      </c>
      <c r="Z1079" s="44">
        <f t="shared" si="201"/>
        <v>381.64333333333337</v>
      </c>
      <c r="AA1079" s="44">
        <f t="shared" si="202"/>
        <v>0</v>
      </c>
      <c r="AB1079" s="44">
        <f t="shared" si="203"/>
        <v>0</v>
      </c>
      <c r="AC1079" s="44">
        <f t="shared" si="204"/>
        <v>0</v>
      </c>
      <c r="AD1079" s="44">
        <f t="shared" si="205"/>
        <v>0</v>
      </c>
      <c r="AE1079" s="12">
        <f t="shared" si="206"/>
        <v>2289.86</v>
      </c>
    </row>
    <row r="1080" spans="1:31" ht="12.6" hidden="1" customHeight="1" x14ac:dyDescent="0.2">
      <c r="A1080" s="26" t="s">
        <v>4386</v>
      </c>
      <c r="B1080" s="19"/>
      <c r="C1080" s="19"/>
      <c r="D1080" s="20"/>
      <c r="E1080" s="21"/>
      <c r="F1080" s="22"/>
      <c r="G1080" s="21"/>
      <c r="H1080" s="22"/>
      <c r="I1080" s="20"/>
      <c r="J1080" s="20">
        <v>30</v>
      </c>
      <c r="K1080" s="20"/>
      <c r="L1080" s="20"/>
      <c r="M1080" s="20"/>
      <c r="N1080" s="20"/>
      <c r="O1080" s="20">
        <v>30</v>
      </c>
      <c r="P1080" s="23" t="str">
        <f>VLOOKUP(A1080,'ИЗ ОСНОВЫ НОМЕНКЛАТУР'!D:E,2,0)</f>
        <v>Реставрационные материалы</v>
      </c>
      <c r="Q1080" s="23" t="str">
        <f>VLOOKUP(A1080,'ИЗ ОСНОВЫ НОМЕНКЛАТУР'!D:F,3,0)</f>
        <v>Жидкая кожа</v>
      </c>
      <c r="R1080" s="40">
        <f>VLOOKUP(A:A,'ИЗ ОСНОВЫ НОМЕНКЛАТУР'!D:G,4,0)</f>
        <v>1070.7666666666667</v>
      </c>
      <c r="S1080" s="12" t="str">
        <f>VLOOKUP(A:A,'ИЗ ОСНОВЫ НОМЕНКЛАТУР'!D:H,5,0)</f>
        <v>C</v>
      </c>
      <c r="T1080" s="44">
        <f t="shared" si="195"/>
        <v>0</v>
      </c>
      <c r="U1080" s="44">
        <f t="shared" si="196"/>
        <v>0</v>
      </c>
      <c r="V1080" s="44">
        <f t="shared" si="197"/>
        <v>0</v>
      </c>
      <c r="W1080" s="44">
        <f t="shared" si="198"/>
        <v>0</v>
      </c>
      <c r="X1080" s="44">
        <f t="shared" si="199"/>
        <v>0</v>
      </c>
      <c r="Y1080" s="44">
        <f t="shared" si="200"/>
        <v>0</v>
      </c>
      <c r="Z1080" s="44">
        <f t="shared" si="201"/>
        <v>32123</v>
      </c>
      <c r="AA1080" s="44">
        <f t="shared" si="202"/>
        <v>0</v>
      </c>
      <c r="AB1080" s="44">
        <f t="shared" si="203"/>
        <v>0</v>
      </c>
      <c r="AC1080" s="44">
        <f t="shared" si="204"/>
        <v>0</v>
      </c>
      <c r="AD1080" s="44">
        <f t="shared" si="205"/>
        <v>0</v>
      </c>
      <c r="AE1080" s="12">
        <f t="shared" si="206"/>
        <v>32123</v>
      </c>
    </row>
    <row r="1081" spans="1:31" ht="12.6" hidden="1" customHeight="1" x14ac:dyDescent="0.2">
      <c r="A1081" s="26" t="s">
        <v>4044</v>
      </c>
      <c r="B1081" s="19"/>
      <c r="C1081" s="19"/>
      <c r="D1081" s="20"/>
      <c r="E1081" s="20">
        <v>4</v>
      </c>
      <c r="F1081" s="20"/>
      <c r="G1081" s="21"/>
      <c r="H1081" s="22"/>
      <c r="I1081" s="20"/>
      <c r="J1081" s="20"/>
      <c r="K1081" s="20"/>
      <c r="L1081" s="20"/>
      <c r="M1081" s="20"/>
      <c r="N1081" s="20"/>
      <c r="O1081" s="20">
        <v>4</v>
      </c>
      <c r="P1081" s="23" t="str">
        <f>VLOOKUP(A1081,'ИЗ ОСНОВЫ НОМЕНКЛАТУР'!D:E,2,0)</f>
        <v>Реставрационные материалы</v>
      </c>
      <c r="Q1081" s="23" t="str">
        <f>VLOOKUP(A1081,'ИЗ ОСНОВЫ НОМЕНКЛАТУР'!D:F,3,0)</f>
        <v>Жидкая кожа</v>
      </c>
      <c r="R1081" s="40">
        <f>VLOOKUP(A:A,'ИЗ ОСНОВЫ НОМЕНКЛАТУР'!D:G,4,0)</f>
        <v>574.8033333333334</v>
      </c>
      <c r="S1081" s="12" t="str">
        <f>VLOOKUP(A:A,'ИЗ ОСНОВЫ НОМЕНКЛАТУР'!D:H,5,0)</f>
        <v>C</v>
      </c>
      <c r="T1081" s="44">
        <f t="shared" si="195"/>
        <v>0</v>
      </c>
      <c r="U1081" s="44">
        <f t="shared" si="196"/>
        <v>2299.2133333333336</v>
      </c>
      <c r="V1081" s="44">
        <f t="shared" si="197"/>
        <v>0</v>
      </c>
      <c r="W1081" s="44">
        <f t="shared" si="198"/>
        <v>0</v>
      </c>
      <c r="X1081" s="44">
        <f t="shared" si="199"/>
        <v>0</v>
      </c>
      <c r="Y1081" s="44">
        <f t="shared" si="200"/>
        <v>0</v>
      </c>
      <c r="Z1081" s="44">
        <f t="shared" si="201"/>
        <v>0</v>
      </c>
      <c r="AA1081" s="44">
        <f t="shared" si="202"/>
        <v>0</v>
      </c>
      <c r="AB1081" s="44">
        <f t="shared" si="203"/>
        <v>0</v>
      </c>
      <c r="AC1081" s="44">
        <f t="shared" si="204"/>
        <v>0</v>
      </c>
      <c r="AD1081" s="44">
        <f t="shared" si="205"/>
        <v>0</v>
      </c>
      <c r="AE1081" s="12">
        <f t="shared" si="206"/>
        <v>2299.2133333333336</v>
      </c>
    </row>
    <row r="1082" spans="1:31" ht="12.6" hidden="1" customHeight="1" x14ac:dyDescent="0.2">
      <c r="A1082" s="26" t="s">
        <v>1915</v>
      </c>
      <c r="B1082" s="19"/>
      <c r="C1082" s="19"/>
      <c r="D1082" s="20"/>
      <c r="E1082" s="21"/>
      <c r="F1082" s="22"/>
      <c r="G1082" s="21"/>
      <c r="H1082" s="22"/>
      <c r="I1082" s="20"/>
      <c r="J1082" s="20"/>
      <c r="K1082" s="20"/>
      <c r="L1082" s="20">
        <v>219</v>
      </c>
      <c r="M1082" s="20"/>
      <c r="N1082" s="20"/>
      <c r="O1082" s="20">
        <v>219</v>
      </c>
      <c r="P1082" s="23" t="str">
        <f>VLOOKUP(A1082,'ИЗ ОСНОВЫ НОМЕНКЛАТУР'!D:E,2,0)</f>
        <v>Крепежные системы</v>
      </c>
      <c r="Q1082" s="23" t="str">
        <f>VLOOKUP(A1082,'ИЗ ОСНОВЫ НОМЕНКЛАТУР'!D:F,3,0)</f>
        <v>Заглушки самоклеющиеся</v>
      </c>
      <c r="R1082" s="40">
        <f>VLOOKUP(A:A,'ИЗ ОСНОВЫ НОМЕНКЛАТУР'!D:G,4,0)</f>
        <v>21.814580152671756</v>
      </c>
      <c r="S1082" s="12" t="str">
        <f>VLOOKUP(A:A,'ИЗ ОСНОВЫ НОМЕНКЛАТУР'!D:H,5,0)</f>
        <v>C</v>
      </c>
      <c r="T1082" s="44">
        <f t="shared" si="195"/>
        <v>0</v>
      </c>
      <c r="U1082" s="44">
        <f t="shared" si="196"/>
        <v>0</v>
      </c>
      <c r="V1082" s="44">
        <f t="shared" si="197"/>
        <v>0</v>
      </c>
      <c r="W1082" s="44">
        <f t="shared" si="198"/>
        <v>0</v>
      </c>
      <c r="X1082" s="44">
        <f t="shared" si="199"/>
        <v>0</v>
      </c>
      <c r="Y1082" s="44">
        <f t="shared" si="200"/>
        <v>0</v>
      </c>
      <c r="Z1082" s="44">
        <f t="shared" si="201"/>
        <v>0</v>
      </c>
      <c r="AA1082" s="44">
        <f t="shared" si="202"/>
        <v>0</v>
      </c>
      <c r="AB1082" s="44">
        <f t="shared" si="203"/>
        <v>4777.3930534351148</v>
      </c>
      <c r="AC1082" s="44">
        <f t="shared" si="204"/>
        <v>0</v>
      </c>
      <c r="AD1082" s="44">
        <f t="shared" si="205"/>
        <v>0</v>
      </c>
      <c r="AE1082" s="12">
        <f t="shared" si="206"/>
        <v>4777.3930534351148</v>
      </c>
    </row>
    <row r="1083" spans="1:31" ht="12.6" hidden="1" customHeight="1" x14ac:dyDescent="0.2">
      <c r="A1083" s="26" t="s">
        <v>4387</v>
      </c>
      <c r="B1083" s="19"/>
      <c r="C1083" s="19"/>
      <c r="D1083" s="20"/>
      <c r="E1083" s="21"/>
      <c r="F1083" s="22"/>
      <c r="G1083" s="21"/>
      <c r="H1083" s="22"/>
      <c r="I1083" s="20"/>
      <c r="J1083" s="20"/>
      <c r="K1083" s="20"/>
      <c r="L1083" s="20"/>
      <c r="M1083" s="20"/>
      <c r="N1083" s="20">
        <v>12</v>
      </c>
      <c r="O1083" s="20">
        <v>12</v>
      </c>
      <c r="P1083" s="23" t="str">
        <f>VLOOKUP(A1083,'ИЗ ОСНОВЫ НОМЕНКЛАТУР'!D:E,2,0)</f>
        <v>Ручки, крючки, опоры</v>
      </c>
      <c r="Q1083" s="23" t="str">
        <f>VLOOKUP(A1083,'ИЗ ОСНОВЫ НОМЕНКЛАТУР'!D:F,3,0)</f>
        <v>Комплектующие для профильных ручек</v>
      </c>
      <c r="R1083" s="40">
        <f>VLOOKUP(A:A,'ИЗ ОСНОВЫ НОМЕНКЛАТУР'!D:G,4,0)</f>
        <v>216</v>
      </c>
      <c r="S1083" s="12" t="str">
        <f>VLOOKUP(A:A,'ИЗ ОСНОВЫ НОМЕНКЛАТУР'!D:H,5,0)</f>
        <v>C</v>
      </c>
      <c r="T1083" s="44">
        <f t="shared" si="195"/>
        <v>0</v>
      </c>
      <c r="U1083" s="44">
        <f t="shared" si="196"/>
        <v>0</v>
      </c>
      <c r="V1083" s="44">
        <f t="shared" si="197"/>
        <v>0</v>
      </c>
      <c r="W1083" s="44">
        <f t="shared" si="198"/>
        <v>0</v>
      </c>
      <c r="X1083" s="44">
        <f t="shared" si="199"/>
        <v>0</v>
      </c>
      <c r="Y1083" s="44">
        <f t="shared" si="200"/>
        <v>0</v>
      </c>
      <c r="Z1083" s="44">
        <f t="shared" si="201"/>
        <v>0</v>
      </c>
      <c r="AA1083" s="44">
        <f t="shared" si="202"/>
        <v>0</v>
      </c>
      <c r="AB1083" s="44">
        <f t="shared" si="203"/>
        <v>0</v>
      </c>
      <c r="AC1083" s="44">
        <f t="shared" si="204"/>
        <v>0</v>
      </c>
      <c r="AD1083" s="44">
        <f t="shared" si="205"/>
        <v>2592</v>
      </c>
      <c r="AE1083" s="12">
        <f t="shared" si="206"/>
        <v>2592</v>
      </c>
    </row>
    <row r="1084" spans="1:31" ht="12.6" hidden="1" customHeight="1" x14ac:dyDescent="0.2">
      <c r="A1084" s="26" t="s">
        <v>2812</v>
      </c>
      <c r="B1084" s="19"/>
      <c r="C1084" s="19"/>
      <c r="D1084" s="20"/>
      <c r="E1084" s="21"/>
      <c r="F1084" s="22"/>
      <c r="G1084" s="21"/>
      <c r="H1084" s="22"/>
      <c r="I1084" s="20"/>
      <c r="J1084" s="20"/>
      <c r="K1084" s="20"/>
      <c r="L1084" s="20"/>
      <c r="M1084" s="20"/>
      <c r="N1084" s="20">
        <v>33</v>
      </c>
      <c r="O1084" s="20">
        <v>33</v>
      </c>
      <c r="P1084" s="23" t="str">
        <f>VLOOKUP(A1084,'ИЗ ОСНОВЫ НОМЕНКЛАТУР'!D:E,2,0)</f>
        <v>Ручки, крючки, опоры</v>
      </c>
      <c r="Q1084" s="23" t="str">
        <f>VLOOKUP(A1084,'ИЗ ОСНОВЫ НОМЕНКЛАТУР'!D:F,3,0)</f>
        <v>Комплектующие для профильных ручек</v>
      </c>
      <c r="R1084" s="40">
        <f>VLOOKUP(A:A,'ИЗ ОСНОВЫ НОМЕНКЛАТУР'!D:G,4,0)</f>
        <v>198</v>
      </c>
      <c r="S1084" s="12" t="str">
        <f>VLOOKUP(A:A,'ИЗ ОСНОВЫ НОМЕНКЛАТУР'!D:H,5,0)</f>
        <v>C</v>
      </c>
      <c r="T1084" s="44">
        <f t="shared" si="195"/>
        <v>0</v>
      </c>
      <c r="U1084" s="44">
        <f t="shared" si="196"/>
        <v>0</v>
      </c>
      <c r="V1084" s="44">
        <f t="shared" si="197"/>
        <v>0</v>
      </c>
      <c r="W1084" s="44">
        <f t="shared" si="198"/>
        <v>0</v>
      </c>
      <c r="X1084" s="44">
        <f t="shared" si="199"/>
        <v>0</v>
      </c>
      <c r="Y1084" s="44">
        <f t="shared" si="200"/>
        <v>0</v>
      </c>
      <c r="Z1084" s="44">
        <f t="shared" si="201"/>
        <v>0</v>
      </c>
      <c r="AA1084" s="44">
        <f t="shared" si="202"/>
        <v>0</v>
      </c>
      <c r="AB1084" s="44">
        <f t="shared" si="203"/>
        <v>0</v>
      </c>
      <c r="AC1084" s="44">
        <f t="shared" si="204"/>
        <v>0</v>
      </c>
      <c r="AD1084" s="44">
        <f t="shared" si="205"/>
        <v>6534</v>
      </c>
      <c r="AE1084" s="12">
        <f t="shared" si="206"/>
        <v>6534</v>
      </c>
    </row>
    <row r="1085" spans="1:31" ht="12.6" hidden="1" customHeight="1" x14ac:dyDescent="0.2">
      <c r="A1085" s="26" t="s">
        <v>4388</v>
      </c>
      <c r="B1085" s="19"/>
      <c r="C1085" s="19"/>
      <c r="D1085" s="20"/>
      <c r="E1085" s="21"/>
      <c r="F1085" s="22"/>
      <c r="G1085" s="21"/>
      <c r="H1085" s="22"/>
      <c r="I1085" s="20"/>
      <c r="J1085" s="20"/>
      <c r="K1085" s="20"/>
      <c r="L1085" s="20"/>
      <c r="M1085" s="20"/>
      <c r="N1085" s="20">
        <v>35</v>
      </c>
      <c r="O1085" s="20">
        <v>35</v>
      </c>
      <c r="P1085" s="23" t="str">
        <f>VLOOKUP(A1085,'ИЗ ОСНОВЫ НОМЕНКЛАТУР'!D:E,2,0)</f>
        <v>Ручки, крючки, опоры</v>
      </c>
      <c r="Q1085" s="23" t="str">
        <f>VLOOKUP(A1085,'ИЗ ОСНОВЫ НОМЕНКЛАТУР'!D:F,3,0)</f>
        <v>Комплектующие для профильных ручек</v>
      </c>
      <c r="R1085" s="40">
        <f>VLOOKUP(A:A,'ИЗ ОСНОВЫ НОМЕНКЛАТУР'!D:G,4,0)</f>
        <v>198</v>
      </c>
      <c r="S1085" s="12" t="str">
        <f>VLOOKUP(A:A,'ИЗ ОСНОВЫ НОМЕНКЛАТУР'!D:H,5,0)</f>
        <v>C</v>
      </c>
      <c r="T1085" s="44">
        <f t="shared" si="195"/>
        <v>0</v>
      </c>
      <c r="U1085" s="44">
        <f t="shared" si="196"/>
        <v>0</v>
      </c>
      <c r="V1085" s="44">
        <f t="shared" si="197"/>
        <v>0</v>
      </c>
      <c r="W1085" s="44">
        <f t="shared" si="198"/>
        <v>0</v>
      </c>
      <c r="X1085" s="44">
        <f t="shared" si="199"/>
        <v>0</v>
      </c>
      <c r="Y1085" s="44">
        <f t="shared" si="200"/>
        <v>0</v>
      </c>
      <c r="Z1085" s="44">
        <f t="shared" si="201"/>
        <v>0</v>
      </c>
      <c r="AA1085" s="44">
        <f t="shared" si="202"/>
        <v>0</v>
      </c>
      <c r="AB1085" s="44">
        <f t="shared" si="203"/>
        <v>0</v>
      </c>
      <c r="AC1085" s="44">
        <f t="shared" si="204"/>
        <v>0</v>
      </c>
      <c r="AD1085" s="44">
        <f t="shared" si="205"/>
        <v>6930</v>
      </c>
      <c r="AE1085" s="12">
        <f t="shared" si="206"/>
        <v>6930</v>
      </c>
    </row>
    <row r="1086" spans="1:31" ht="12.6" hidden="1" customHeight="1" x14ac:dyDescent="0.2">
      <c r="A1086" s="26" t="s">
        <v>4389</v>
      </c>
      <c r="B1086" s="19"/>
      <c r="C1086" s="19"/>
      <c r="D1086" s="20"/>
      <c r="E1086" s="21"/>
      <c r="F1086" s="22"/>
      <c r="G1086" s="21"/>
      <c r="H1086" s="22"/>
      <c r="I1086" s="20"/>
      <c r="J1086" s="20"/>
      <c r="K1086" s="20"/>
      <c r="L1086" s="20"/>
      <c r="M1086" s="20"/>
      <c r="N1086" s="20">
        <v>19</v>
      </c>
      <c r="O1086" s="20">
        <v>19</v>
      </c>
      <c r="P1086" s="23" t="str">
        <f>VLOOKUP(A1086,'ИЗ ОСНОВЫ НОМЕНКЛАТУР'!D:E,2,0)</f>
        <v>Ручки, крючки, опоры</v>
      </c>
      <c r="Q1086" s="23" t="str">
        <f>VLOOKUP(A1086,'ИЗ ОСНОВЫ НОМЕНКЛАТУР'!D:F,3,0)</f>
        <v>Комплектующие для профильных ручек</v>
      </c>
      <c r="R1086" s="40">
        <f>VLOOKUP(A:A,'ИЗ ОСНОВЫ НОМЕНКЛАТУР'!D:G,4,0)</f>
        <v>216</v>
      </c>
      <c r="S1086" s="12" t="str">
        <f>VLOOKUP(A:A,'ИЗ ОСНОВЫ НОМЕНКЛАТУР'!D:H,5,0)</f>
        <v>C</v>
      </c>
      <c r="T1086" s="44">
        <f t="shared" si="195"/>
        <v>0</v>
      </c>
      <c r="U1086" s="44">
        <f t="shared" si="196"/>
        <v>0</v>
      </c>
      <c r="V1086" s="44">
        <f t="shared" si="197"/>
        <v>0</v>
      </c>
      <c r="W1086" s="44">
        <f t="shared" si="198"/>
        <v>0</v>
      </c>
      <c r="X1086" s="44">
        <f t="shared" si="199"/>
        <v>0</v>
      </c>
      <c r="Y1086" s="44">
        <f t="shared" si="200"/>
        <v>0</v>
      </c>
      <c r="Z1086" s="44">
        <f t="shared" si="201"/>
        <v>0</v>
      </c>
      <c r="AA1086" s="44">
        <f t="shared" si="202"/>
        <v>0</v>
      </c>
      <c r="AB1086" s="44">
        <f t="shared" si="203"/>
        <v>0</v>
      </c>
      <c r="AC1086" s="44">
        <f t="shared" si="204"/>
        <v>0</v>
      </c>
      <c r="AD1086" s="44">
        <f t="shared" si="205"/>
        <v>4104</v>
      </c>
      <c r="AE1086" s="12">
        <f t="shared" si="206"/>
        <v>4104</v>
      </c>
    </row>
    <row r="1087" spans="1:31" ht="12.6" hidden="1" customHeight="1" x14ac:dyDescent="0.2">
      <c r="A1087" s="26" t="s">
        <v>1528</v>
      </c>
      <c r="B1087" s="19"/>
      <c r="C1087" s="19"/>
      <c r="D1087" s="20"/>
      <c r="E1087" s="21"/>
      <c r="F1087" s="22"/>
      <c r="G1087" s="21"/>
      <c r="H1087" s="22"/>
      <c r="I1087" s="20"/>
      <c r="J1087" s="20">
        <v>50</v>
      </c>
      <c r="K1087" s="20">
        <v>500</v>
      </c>
      <c r="L1087" s="20"/>
      <c r="M1087" s="20">
        <v>92</v>
      </c>
      <c r="N1087" s="20">
        <v>98</v>
      </c>
      <c r="O1087" s="20">
        <v>740</v>
      </c>
      <c r="P1087" s="23" t="str">
        <f>VLOOKUP(A1087,'ИЗ ОСНОВЫ НОМЕНКЛАТУР'!D:E,2,0)</f>
        <v>Аксессуары для столешниц</v>
      </c>
      <c r="Q1087" s="23" t="str">
        <f>VLOOKUP(A1087,'ИЗ ОСНОВЫ НОМЕНКЛАТУР'!D:F,3,0)</f>
        <v>Комплектующие для плинтуса к столешнице</v>
      </c>
      <c r="R1087" s="40">
        <f>VLOOKUP(A:A,'ИЗ ОСНОВЫ НОМЕНКЛАТУР'!D:G,4,0)</f>
        <v>154.43</v>
      </c>
      <c r="S1087" s="12" t="str">
        <f>VLOOKUP(A:A,'ИЗ ОСНОВЫ НОМЕНКЛАТУР'!D:H,5,0)</f>
        <v>C</v>
      </c>
      <c r="T1087" s="44">
        <f t="shared" si="195"/>
        <v>0</v>
      </c>
      <c r="U1087" s="44">
        <f t="shared" si="196"/>
        <v>0</v>
      </c>
      <c r="V1087" s="44">
        <f t="shared" si="197"/>
        <v>0</v>
      </c>
      <c r="W1087" s="44">
        <f t="shared" si="198"/>
        <v>0</v>
      </c>
      <c r="X1087" s="44">
        <f t="shared" si="199"/>
        <v>0</v>
      </c>
      <c r="Y1087" s="44">
        <f t="shared" si="200"/>
        <v>0</v>
      </c>
      <c r="Z1087" s="44">
        <f t="shared" si="201"/>
        <v>7721.5</v>
      </c>
      <c r="AA1087" s="44">
        <f t="shared" si="202"/>
        <v>77215</v>
      </c>
      <c r="AB1087" s="44">
        <f t="shared" si="203"/>
        <v>0</v>
      </c>
      <c r="AC1087" s="44">
        <f t="shared" si="204"/>
        <v>14207.560000000001</v>
      </c>
      <c r="AD1087" s="44">
        <f t="shared" si="205"/>
        <v>15134.140000000001</v>
      </c>
      <c r="AE1087" s="12">
        <f t="shared" si="206"/>
        <v>114278.2</v>
      </c>
    </row>
    <row r="1088" spans="1:31" ht="12.6" hidden="1" customHeight="1" x14ac:dyDescent="0.2">
      <c r="A1088" s="26" t="s">
        <v>1484</v>
      </c>
      <c r="B1088" s="19"/>
      <c r="C1088" s="19"/>
      <c r="D1088" s="20"/>
      <c r="E1088" s="20">
        <v>97</v>
      </c>
      <c r="F1088" s="20"/>
      <c r="G1088" s="21"/>
      <c r="H1088" s="22"/>
      <c r="I1088" s="20"/>
      <c r="J1088" s="20">
        <v>28</v>
      </c>
      <c r="K1088" s="20"/>
      <c r="L1088" s="20"/>
      <c r="M1088" s="20">
        <v>71</v>
      </c>
      <c r="N1088" s="20">
        <v>20</v>
      </c>
      <c r="O1088" s="20">
        <v>216</v>
      </c>
      <c r="P1088" s="23" t="str">
        <f>VLOOKUP(A1088,'ИЗ ОСНОВЫ НОМЕНКЛАТУР'!D:E,2,0)</f>
        <v>Аксессуары для столешниц</v>
      </c>
      <c r="Q1088" s="23" t="str">
        <f>VLOOKUP(A1088,'ИЗ ОСНОВЫ НОМЕНКЛАТУР'!D:F,3,0)</f>
        <v>Комплектующие для плинтуса к столешнице</v>
      </c>
      <c r="R1088" s="40">
        <f>VLOOKUP(A:A,'ИЗ ОСНОВЫ НОМЕНКЛАТУР'!D:G,4,0)</f>
        <v>178.8286349206349</v>
      </c>
      <c r="S1088" s="12" t="str">
        <f>VLOOKUP(A:A,'ИЗ ОСНОВЫ НОМЕНКЛАТУР'!D:H,5,0)</f>
        <v>B</v>
      </c>
      <c r="T1088" s="44">
        <f t="shared" si="195"/>
        <v>0</v>
      </c>
      <c r="U1088" s="44">
        <f t="shared" si="196"/>
        <v>17346.377587301584</v>
      </c>
      <c r="V1088" s="44">
        <f t="shared" si="197"/>
        <v>0</v>
      </c>
      <c r="W1088" s="44">
        <f t="shared" si="198"/>
        <v>0</v>
      </c>
      <c r="X1088" s="44">
        <f t="shared" si="199"/>
        <v>0</v>
      </c>
      <c r="Y1088" s="44">
        <f t="shared" si="200"/>
        <v>0</v>
      </c>
      <c r="Z1088" s="44">
        <f t="shared" si="201"/>
        <v>5007.2017777777774</v>
      </c>
      <c r="AA1088" s="44">
        <f t="shared" si="202"/>
        <v>0</v>
      </c>
      <c r="AB1088" s="44">
        <f t="shared" si="203"/>
        <v>0</v>
      </c>
      <c r="AC1088" s="44">
        <f t="shared" si="204"/>
        <v>12696.833079365078</v>
      </c>
      <c r="AD1088" s="44">
        <f t="shared" si="205"/>
        <v>3576.5726984126977</v>
      </c>
      <c r="AE1088" s="12">
        <f t="shared" si="206"/>
        <v>38626.985142857135</v>
      </c>
    </row>
    <row r="1089" spans="1:31" ht="12.6" hidden="1" customHeight="1" x14ac:dyDescent="0.2">
      <c r="A1089" s="26" t="s">
        <v>1494</v>
      </c>
      <c r="B1089" s="19"/>
      <c r="C1089" s="19"/>
      <c r="D1089" s="20"/>
      <c r="E1089" s="21"/>
      <c r="F1089" s="22"/>
      <c r="G1089" s="21"/>
      <c r="H1089" s="22"/>
      <c r="I1089" s="20"/>
      <c r="J1089" s="20">
        <v>44</v>
      </c>
      <c r="K1089" s="20"/>
      <c r="L1089" s="20"/>
      <c r="M1089" s="20">
        <v>50</v>
      </c>
      <c r="N1089" s="20">
        <v>15</v>
      </c>
      <c r="O1089" s="20">
        <v>109</v>
      </c>
      <c r="P1089" s="23" t="str">
        <f>VLOOKUP(A1089,'ИЗ ОСНОВЫ НОМЕНКЛАТУР'!D:E,2,0)</f>
        <v>Аксессуары для столешниц</v>
      </c>
      <c r="Q1089" s="23" t="str">
        <f>VLOOKUP(A1089,'ИЗ ОСНОВЫ НОМЕНКЛАТУР'!D:F,3,0)</f>
        <v>Комплектующие для плинтуса к столешнице</v>
      </c>
      <c r="R1089" s="40">
        <f>VLOOKUP(A:A,'ИЗ ОСНОВЫ НОМЕНКЛАТУР'!D:G,4,0)</f>
        <v>157.53884353741495</v>
      </c>
      <c r="S1089" s="12" t="str">
        <f>VLOOKUP(A:A,'ИЗ ОСНОВЫ НОМЕНКЛАТУР'!D:H,5,0)</f>
        <v>C</v>
      </c>
      <c r="T1089" s="44">
        <f t="shared" si="195"/>
        <v>0</v>
      </c>
      <c r="U1089" s="44">
        <f t="shared" si="196"/>
        <v>0</v>
      </c>
      <c r="V1089" s="44">
        <f t="shared" si="197"/>
        <v>0</v>
      </c>
      <c r="W1089" s="44">
        <f t="shared" si="198"/>
        <v>0</v>
      </c>
      <c r="X1089" s="44">
        <f t="shared" si="199"/>
        <v>0</v>
      </c>
      <c r="Y1089" s="44">
        <f t="shared" si="200"/>
        <v>0</v>
      </c>
      <c r="Z1089" s="44">
        <f t="shared" si="201"/>
        <v>6931.7091156462575</v>
      </c>
      <c r="AA1089" s="44">
        <f t="shared" si="202"/>
        <v>0</v>
      </c>
      <c r="AB1089" s="44">
        <f t="shared" si="203"/>
        <v>0</v>
      </c>
      <c r="AC1089" s="44">
        <f t="shared" si="204"/>
        <v>7876.9421768707471</v>
      </c>
      <c r="AD1089" s="44">
        <f t="shared" si="205"/>
        <v>2363.0826530612244</v>
      </c>
      <c r="AE1089" s="12">
        <f t="shared" si="206"/>
        <v>17171.733945578228</v>
      </c>
    </row>
    <row r="1090" spans="1:31" ht="12.6" hidden="1" customHeight="1" x14ac:dyDescent="0.2">
      <c r="A1090" s="26" t="s">
        <v>4390</v>
      </c>
      <c r="B1090" s="19"/>
      <c r="C1090" s="19"/>
      <c r="D1090" s="20"/>
      <c r="E1090" s="21"/>
      <c r="F1090" s="22"/>
      <c r="G1090" s="21"/>
      <c r="H1090" s="22"/>
      <c r="I1090" s="20"/>
      <c r="J1090" s="20"/>
      <c r="K1090" s="20">
        <v>100</v>
      </c>
      <c r="L1090" s="20"/>
      <c r="M1090" s="20"/>
      <c r="N1090" s="20"/>
      <c r="O1090" s="20">
        <v>100</v>
      </c>
      <c r="P1090" s="23" t="str">
        <f>VLOOKUP(A1090,'ИЗ ОСНОВЫ НОМЕНКЛАТУР'!D:E,2,0)</f>
        <v>Аксессуары для шкафов</v>
      </c>
      <c r="Q1090" s="23" t="str">
        <f>VLOOKUP(A1090,'ИЗ ОСНОВЫ НОМЕНКЛАТУР'!D:F,3,0)</f>
        <v>Шкаф/шкаф-купе наполнение (бренд Aristo)</v>
      </c>
      <c r="R1090" s="40">
        <f>VLOOKUP(A:A,'ИЗ ОСНОВЫ НОМЕНКЛАТУР'!D:G,4,0)</f>
        <v>38.520000000000003</v>
      </c>
      <c r="S1090" s="12" t="str">
        <f>VLOOKUP(A:A,'ИЗ ОСНОВЫ НОМЕНКЛАТУР'!D:H,5,0)</f>
        <v>C</v>
      </c>
      <c r="T1090" s="44">
        <f t="shared" si="195"/>
        <v>0</v>
      </c>
      <c r="U1090" s="44">
        <f t="shared" si="196"/>
        <v>0</v>
      </c>
      <c r="V1090" s="44">
        <f t="shared" si="197"/>
        <v>0</v>
      </c>
      <c r="W1090" s="44">
        <f t="shared" si="198"/>
        <v>0</v>
      </c>
      <c r="X1090" s="44">
        <f t="shared" si="199"/>
        <v>0</v>
      </c>
      <c r="Y1090" s="44">
        <f t="shared" si="200"/>
        <v>0</v>
      </c>
      <c r="Z1090" s="44">
        <f t="shared" si="201"/>
        <v>0</v>
      </c>
      <c r="AA1090" s="44">
        <f t="shared" si="202"/>
        <v>3852.0000000000005</v>
      </c>
      <c r="AB1090" s="44">
        <f t="shared" si="203"/>
        <v>0</v>
      </c>
      <c r="AC1090" s="44">
        <f t="shared" si="204"/>
        <v>0</v>
      </c>
      <c r="AD1090" s="44">
        <f t="shared" si="205"/>
        <v>0</v>
      </c>
      <c r="AE1090" s="12">
        <f t="shared" si="206"/>
        <v>3852.0000000000005</v>
      </c>
    </row>
    <row r="1091" spans="1:31" ht="12.6" hidden="1" customHeight="1" x14ac:dyDescent="0.2">
      <c r="A1091" s="26" t="s">
        <v>4391</v>
      </c>
      <c r="B1091" s="19"/>
      <c r="C1091" s="19"/>
      <c r="D1091" s="20"/>
      <c r="E1091" s="21"/>
      <c r="F1091" s="22"/>
      <c r="G1091" s="21"/>
      <c r="H1091" s="22"/>
      <c r="I1091" s="20"/>
      <c r="J1091" s="20"/>
      <c r="K1091" s="20">
        <v>80</v>
      </c>
      <c r="L1091" s="20"/>
      <c r="M1091" s="20"/>
      <c r="N1091" s="20"/>
      <c r="O1091" s="20">
        <v>80</v>
      </c>
      <c r="P1091" s="23" t="str">
        <f>VLOOKUP(A1091,'ИЗ ОСНОВЫ НОМЕНКЛАТУР'!D:E,2,0)</f>
        <v>Аксессуары для шкафов</v>
      </c>
      <c r="Q1091" s="23" t="str">
        <f>VLOOKUP(A1091,'ИЗ ОСНОВЫ НОМЕНКЛАТУР'!D:F,3,0)</f>
        <v>Шкаф/шкаф-купе наполнение (бренд Aristo)</v>
      </c>
      <c r="R1091" s="40">
        <f>VLOOKUP(A:A,'ИЗ ОСНОВЫ НОМЕНКЛАТУР'!D:G,4,0)</f>
        <v>38.524999999999999</v>
      </c>
      <c r="S1091" s="12" t="str">
        <f>VLOOKUP(A:A,'ИЗ ОСНОВЫ НОМЕНКЛАТУР'!D:H,5,0)</f>
        <v>C</v>
      </c>
      <c r="T1091" s="44">
        <f t="shared" si="195"/>
        <v>0</v>
      </c>
      <c r="U1091" s="44">
        <f t="shared" si="196"/>
        <v>0</v>
      </c>
      <c r="V1091" s="44">
        <f t="shared" si="197"/>
        <v>0</v>
      </c>
      <c r="W1091" s="44">
        <f t="shared" si="198"/>
        <v>0</v>
      </c>
      <c r="X1091" s="44">
        <f t="shared" si="199"/>
        <v>0</v>
      </c>
      <c r="Y1091" s="44">
        <f t="shared" si="200"/>
        <v>0</v>
      </c>
      <c r="Z1091" s="44">
        <f t="shared" si="201"/>
        <v>0</v>
      </c>
      <c r="AA1091" s="44">
        <f t="shared" si="202"/>
        <v>3082</v>
      </c>
      <c r="AB1091" s="44">
        <f t="shared" si="203"/>
        <v>0</v>
      </c>
      <c r="AC1091" s="44">
        <f t="shared" si="204"/>
        <v>0</v>
      </c>
      <c r="AD1091" s="44">
        <f t="shared" si="205"/>
        <v>0</v>
      </c>
      <c r="AE1091" s="12">
        <f t="shared" si="206"/>
        <v>3082</v>
      </c>
    </row>
    <row r="1092" spans="1:31" ht="12.6" hidden="1" customHeight="1" x14ac:dyDescent="0.2">
      <c r="A1092" s="26" t="s">
        <v>1515</v>
      </c>
      <c r="B1092" s="19"/>
      <c r="C1092" s="19"/>
      <c r="D1092" s="20"/>
      <c r="E1092" s="20">
        <v>167</v>
      </c>
      <c r="F1092" s="20"/>
      <c r="G1092" s="21"/>
      <c r="H1092" s="22"/>
      <c r="I1092" s="20"/>
      <c r="J1092" s="20"/>
      <c r="K1092" s="20"/>
      <c r="L1092" s="20"/>
      <c r="M1092" s="20"/>
      <c r="N1092" s="20">
        <v>112</v>
      </c>
      <c r="O1092" s="20">
        <v>279</v>
      </c>
      <c r="P1092" s="23" t="str">
        <f>VLOOKUP(A1092,'ИЗ ОСНОВЫ НОМЕНКЛАТУР'!D:E,2,0)</f>
        <v>Аксессуары для столешниц</v>
      </c>
      <c r="Q1092" s="23" t="str">
        <f>VLOOKUP(A1092,'ИЗ ОСНОВЫ НОМЕНКЛАТУР'!D:F,3,0)</f>
        <v>Комплектующие для плинтуса к столешнице</v>
      </c>
      <c r="R1092" s="40">
        <f>VLOOKUP(A:A,'ИЗ ОСНОВЫ НОМЕНКЛАТУР'!D:G,4,0)</f>
        <v>120.95034482758621</v>
      </c>
      <c r="S1092" s="12" t="str">
        <f>VLOOKUP(A:A,'ИЗ ОСНОВЫ НОМЕНКЛАТУР'!D:H,5,0)</f>
        <v>C</v>
      </c>
      <c r="T1092" s="44">
        <f t="shared" si="195"/>
        <v>0</v>
      </c>
      <c r="U1092" s="44">
        <f t="shared" si="196"/>
        <v>20198.707586206896</v>
      </c>
      <c r="V1092" s="44">
        <f t="shared" si="197"/>
        <v>0</v>
      </c>
      <c r="W1092" s="44">
        <f t="shared" si="198"/>
        <v>0</v>
      </c>
      <c r="X1092" s="44">
        <f t="shared" si="199"/>
        <v>0</v>
      </c>
      <c r="Y1092" s="44">
        <f t="shared" si="200"/>
        <v>0</v>
      </c>
      <c r="Z1092" s="44">
        <f t="shared" si="201"/>
        <v>0</v>
      </c>
      <c r="AA1092" s="44">
        <f t="shared" si="202"/>
        <v>0</v>
      </c>
      <c r="AB1092" s="44">
        <f t="shared" si="203"/>
        <v>0</v>
      </c>
      <c r="AC1092" s="44">
        <f t="shared" si="204"/>
        <v>0</v>
      </c>
      <c r="AD1092" s="44">
        <f t="shared" si="205"/>
        <v>13546.438620689656</v>
      </c>
      <c r="AE1092" s="12">
        <f t="shared" si="206"/>
        <v>33745.146206896548</v>
      </c>
    </row>
    <row r="1093" spans="1:31" ht="12.6" hidden="1" customHeight="1" x14ac:dyDescent="0.2">
      <c r="A1093" s="26" t="s">
        <v>1947</v>
      </c>
      <c r="B1093" s="19"/>
      <c r="C1093" s="19"/>
      <c r="D1093" s="20">
        <v>7000</v>
      </c>
      <c r="E1093" s="20">
        <v>2000</v>
      </c>
      <c r="F1093" s="20"/>
      <c r="G1093" s="21"/>
      <c r="H1093" s="22"/>
      <c r="I1093" s="20">
        <v>350000</v>
      </c>
      <c r="J1093" s="20">
        <v>3200</v>
      </c>
      <c r="K1093" s="20">
        <v>62500</v>
      </c>
      <c r="L1093" s="20">
        <v>2500</v>
      </c>
      <c r="M1093" s="20">
        <v>7500</v>
      </c>
      <c r="N1093" s="20">
        <v>12208</v>
      </c>
      <c r="O1093" s="20">
        <v>446908</v>
      </c>
      <c r="P1093" s="23" t="str">
        <f>VLOOKUP(A1093,'ИЗ ОСНОВЫ НОМЕНКЛАТУР'!D:E,2,0)</f>
        <v>Крепежные системы</v>
      </c>
      <c r="Q1093" s="23" t="str">
        <f>VLOOKUP(A1093,'ИЗ ОСНОВЫ НОМЕНКЛАТУР'!D:F,3,0)</f>
        <v>Заглушки для минификсов</v>
      </c>
      <c r="R1093" s="40">
        <f>VLOOKUP(A:A,'ИЗ ОСНОВЫ НОМЕНКЛАТУР'!D:G,4,0)</f>
        <v>0.59476701702135026</v>
      </c>
      <c r="S1093" s="12" t="str">
        <f>VLOOKUP(A:A,'ИЗ ОСНОВЫ НОМЕНКЛАТУР'!D:H,5,0)</f>
        <v>B</v>
      </c>
      <c r="T1093" s="44">
        <f t="shared" si="195"/>
        <v>4163.3691191494518</v>
      </c>
      <c r="U1093" s="44">
        <f t="shared" si="196"/>
        <v>1189.5340340427006</v>
      </c>
      <c r="V1093" s="44">
        <f t="shared" si="197"/>
        <v>0</v>
      </c>
      <c r="W1093" s="44">
        <f t="shared" si="198"/>
        <v>0</v>
      </c>
      <c r="X1093" s="44">
        <f t="shared" si="199"/>
        <v>0</v>
      </c>
      <c r="Y1093" s="44">
        <f t="shared" si="200"/>
        <v>208168.45595747259</v>
      </c>
      <c r="Z1093" s="44">
        <f t="shared" si="201"/>
        <v>1903.2544544683208</v>
      </c>
      <c r="AA1093" s="44">
        <f t="shared" si="202"/>
        <v>37172.938563834388</v>
      </c>
      <c r="AB1093" s="44">
        <f t="shared" si="203"/>
        <v>1486.9175425533756</v>
      </c>
      <c r="AC1093" s="44">
        <f t="shared" si="204"/>
        <v>4460.7526276601266</v>
      </c>
      <c r="AD1093" s="44">
        <f t="shared" si="205"/>
        <v>7260.9157437966442</v>
      </c>
      <c r="AE1093" s="12">
        <f t="shared" si="206"/>
        <v>265806.13804297755</v>
      </c>
    </row>
    <row r="1094" spans="1:31" ht="12.6" hidden="1" customHeight="1" x14ac:dyDescent="0.2">
      <c r="A1094" s="26" t="s">
        <v>1950</v>
      </c>
      <c r="B1094" s="19"/>
      <c r="C1094" s="19"/>
      <c r="D1094" s="20">
        <v>1000</v>
      </c>
      <c r="E1094" s="20">
        <v>3616</v>
      </c>
      <c r="F1094" s="20"/>
      <c r="G1094" s="21"/>
      <c r="H1094" s="22"/>
      <c r="I1094" s="20"/>
      <c r="J1094" s="20">
        <v>10000</v>
      </c>
      <c r="K1094" s="20">
        <v>19000</v>
      </c>
      <c r="L1094" s="20"/>
      <c r="M1094" s="20"/>
      <c r="N1094" s="20">
        <v>1884</v>
      </c>
      <c r="O1094" s="20">
        <v>35500</v>
      </c>
      <c r="P1094" s="23" t="str">
        <f>VLOOKUP(A1094,'ИЗ ОСНОВЫ НОМЕНКЛАТУР'!D:E,2,0)</f>
        <v>Крепежные системы</v>
      </c>
      <c r="Q1094" s="23" t="str">
        <f>VLOOKUP(A1094,'ИЗ ОСНОВЫ НОМЕНКЛАТУР'!D:F,3,0)</f>
        <v>Заглушки для минификсов</v>
      </c>
      <c r="R1094" s="40">
        <f>VLOOKUP(A:A,'ИЗ ОСНОВЫ НОМЕНКЛАТУР'!D:G,4,0)</f>
        <v>0.49307368421052628</v>
      </c>
      <c r="S1094" s="12" t="str">
        <f>VLOOKUP(A:A,'ИЗ ОСНОВЫ НОМЕНКЛАТУР'!D:H,5,0)</f>
        <v>C</v>
      </c>
      <c r="T1094" s="44">
        <f t="shared" si="195"/>
        <v>493.07368421052627</v>
      </c>
      <c r="U1094" s="44">
        <f t="shared" si="196"/>
        <v>1782.9544421052631</v>
      </c>
      <c r="V1094" s="44">
        <f t="shared" si="197"/>
        <v>0</v>
      </c>
      <c r="W1094" s="44">
        <f t="shared" si="198"/>
        <v>0</v>
      </c>
      <c r="X1094" s="44">
        <f t="shared" si="199"/>
        <v>0</v>
      </c>
      <c r="Y1094" s="44">
        <f t="shared" si="200"/>
        <v>0</v>
      </c>
      <c r="Z1094" s="44">
        <f t="shared" si="201"/>
        <v>4930.7368421052624</v>
      </c>
      <c r="AA1094" s="44">
        <f t="shared" si="202"/>
        <v>9368.4</v>
      </c>
      <c r="AB1094" s="44">
        <f t="shared" si="203"/>
        <v>0</v>
      </c>
      <c r="AC1094" s="44">
        <f t="shared" si="204"/>
        <v>0</v>
      </c>
      <c r="AD1094" s="44">
        <f t="shared" si="205"/>
        <v>928.95082105263145</v>
      </c>
      <c r="AE1094" s="12">
        <f t="shared" si="206"/>
        <v>17504.115789473683</v>
      </c>
    </row>
    <row r="1095" spans="1:31" ht="12.6" hidden="1" customHeight="1" x14ac:dyDescent="0.2">
      <c r="A1095" s="26" t="s">
        <v>1949</v>
      </c>
      <c r="B1095" s="19"/>
      <c r="C1095" s="19"/>
      <c r="D1095" s="20"/>
      <c r="E1095" s="20">
        <v>3839</v>
      </c>
      <c r="F1095" s="20"/>
      <c r="G1095" s="21"/>
      <c r="H1095" s="22"/>
      <c r="I1095" s="20"/>
      <c r="J1095" s="20">
        <v>9000</v>
      </c>
      <c r="K1095" s="20"/>
      <c r="L1095" s="20"/>
      <c r="M1095" s="20"/>
      <c r="N1095" s="20">
        <v>550</v>
      </c>
      <c r="O1095" s="20">
        <v>13389</v>
      </c>
      <c r="P1095" s="23" t="str">
        <f>VLOOKUP(A1095,'ИЗ ОСНОВЫ НОМЕНКЛАТУР'!D:E,2,0)</f>
        <v>Крепежные системы</v>
      </c>
      <c r="Q1095" s="23" t="str">
        <f>VLOOKUP(A1095,'ИЗ ОСНОВЫ НОМЕНКЛАТУР'!D:F,3,0)</f>
        <v>Заглушки для минификсов</v>
      </c>
      <c r="R1095" s="40">
        <f>VLOOKUP(A:A,'ИЗ ОСНОВЫ НОМЕНКЛАТУР'!D:G,4,0)</f>
        <v>0.55703560562453747</v>
      </c>
      <c r="S1095" s="12" t="str">
        <f>VLOOKUP(A:A,'ИЗ ОСНОВЫ НОМЕНКЛАТУР'!D:H,5,0)</f>
        <v>C</v>
      </c>
      <c r="T1095" s="44">
        <f t="shared" si="195"/>
        <v>0</v>
      </c>
      <c r="U1095" s="44">
        <f t="shared" si="196"/>
        <v>2138.4596899925991</v>
      </c>
      <c r="V1095" s="44">
        <f t="shared" si="197"/>
        <v>0</v>
      </c>
      <c r="W1095" s="44">
        <f t="shared" si="198"/>
        <v>0</v>
      </c>
      <c r="X1095" s="44">
        <f t="shared" si="199"/>
        <v>0</v>
      </c>
      <c r="Y1095" s="44">
        <f t="shared" si="200"/>
        <v>0</v>
      </c>
      <c r="Z1095" s="44">
        <f t="shared" si="201"/>
        <v>5013.3204506208376</v>
      </c>
      <c r="AA1095" s="44">
        <f t="shared" si="202"/>
        <v>0</v>
      </c>
      <c r="AB1095" s="44">
        <f t="shared" si="203"/>
        <v>0</v>
      </c>
      <c r="AC1095" s="44">
        <f t="shared" si="204"/>
        <v>0</v>
      </c>
      <c r="AD1095" s="44">
        <f t="shared" si="205"/>
        <v>306.36958309349563</v>
      </c>
      <c r="AE1095" s="12">
        <f t="shared" si="206"/>
        <v>7458.1497237069325</v>
      </c>
    </row>
    <row r="1096" spans="1:31" ht="12.6" hidden="1" customHeight="1" x14ac:dyDescent="0.2">
      <c r="A1096" s="26" t="s">
        <v>1948</v>
      </c>
      <c r="B1096" s="19"/>
      <c r="C1096" s="19"/>
      <c r="D1096" s="20"/>
      <c r="E1096" s="21"/>
      <c r="F1096" s="22"/>
      <c r="G1096" s="21"/>
      <c r="H1096" s="22"/>
      <c r="I1096" s="20"/>
      <c r="J1096" s="20">
        <v>26358</v>
      </c>
      <c r="K1096" s="20">
        <v>19550</v>
      </c>
      <c r="L1096" s="20"/>
      <c r="M1096" s="20"/>
      <c r="N1096" s="20">
        <v>1386</v>
      </c>
      <c r="O1096" s="20">
        <v>47294</v>
      </c>
      <c r="P1096" s="23" t="str">
        <f>VLOOKUP(A1096,'ИЗ ОСНОВЫ НОМЕНКЛАТУР'!D:E,2,0)</f>
        <v>Крепежные системы</v>
      </c>
      <c r="Q1096" s="23" t="str">
        <f>VLOOKUP(A1096,'ИЗ ОСНОВЫ НОМЕНКЛАТУР'!D:F,3,0)</f>
        <v>Заглушки для минификсов</v>
      </c>
      <c r="R1096" s="40">
        <f>VLOOKUP(A:A,'ИЗ ОСНОВЫ НОМЕНКЛАТУР'!D:G,4,0)</f>
        <v>0.45788241601143675</v>
      </c>
      <c r="S1096" s="12" t="str">
        <f>VLOOKUP(A:A,'ИЗ ОСНОВЫ НОМЕНКЛАТУР'!D:H,5,0)</f>
        <v>B</v>
      </c>
      <c r="T1096" s="44">
        <f t="shared" si="195"/>
        <v>0</v>
      </c>
      <c r="U1096" s="44">
        <f t="shared" si="196"/>
        <v>0</v>
      </c>
      <c r="V1096" s="44">
        <f t="shared" si="197"/>
        <v>0</v>
      </c>
      <c r="W1096" s="44">
        <f t="shared" si="198"/>
        <v>0</v>
      </c>
      <c r="X1096" s="44">
        <f t="shared" si="199"/>
        <v>0</v>
      </c>
      <c r="Y1096" s="44">
        <f t="shared" si="200"/>
        <v>0</v>
      </c>
      <c r="Z1096" s="44">
        <f t="shared" si="201"/>
        <v>12068.864721229451</v>
      </c>
      <c r="AA1096" s="44">
        <f t="shared" si="202"/>
        <v>8951.6012330235881</v>
      </c>
      <c r="AB1096" s="44">
        <f t="shared" si="203"/>
        <v>0</v>
      </c>
      <c r="AC1096" s="44">
        <f t="shared" si="204"/>
        <v>0</v>
      </c>
      <c r="AD1096" s="44">
        <f t="shared" si="205"/>
        <v>634.62502859185133</v>
      </c>
      <c r="AE1096" s="12">
        <f t="shared" si="206"/>
        <v>21655.090982844889</v>
      </c>
    </row>
    <row r="1097" spans="1:31" ht="12.6" hidden="1" customHeight="1" x14ac:dyDescent="0.2">
      <c r="A1097" s="26" t="s">
        <v>1851</v>
      </c>
      <c r="B1097" s="19"/>
      <c r="C1097" s="19"/>
      <c r="D1097" s="20"/>
      <c r="E1097" s="21"/>
      <c r="F1097" s="22"/>
      <c r="G1097" s="21"/>
      <c r="H1097" s="22"/>
      <c r="I1097" s="20"/>
      <c r="J1097" s="20">
        <v>186</v>
      </c>
      <c r="K1097" s="20"/>
      <c r="L1097" s="20">
        <v>9</v>
      </c>
      <c r="M1097" s="20"/>
      <c r="N1097" s="20">
        <v>135</v>
      </c>
      <c r="O1097" s="20">
        <v>330</v>
      </c>
      <c r="P1097" s="23" t="str">
        <f>VLOOKUP(A1097,'ИЗ ОСНОВЫ НОМЕНКЛАТУР'!D:E,2,0)</f>
        <v>Крепежные системы</v>
      </c>
      <c r="Q1097" s="23" t="str">
        <f>VLOOKUP(A1097,'ИЗ ОСНОВЫ НОМЕНКЛАТУР'!D:F,3,0)</f>
        <v>Заглушки самоклеющиеся</v>
      </c>
      <c r="R1097" s="40">
        <f>VLOOKUP(A:A,'ИЗ ОСНОВЫ НОМЕНКЛАТУР'!D:G,4,0)</f>
        <v>35.235692307692311</v>
      </c>
      <c r="S1097" s="12" t="str">
        <f>VLOOKUP(A:A,'ИЗ ОСНОВЫ НОМЕНКЛАТУР'!D:H,5,0)</f>
        <v>C</v>
      </c>
      <c r="T1097" s="44">
        <f t="shared" ref="T1097:T1160" si="207">$R1097*D1097</f>
        <v>0</v>
      </c>
      <c r="U1097" s="44">
        <f t="shared" ref="U1097:U1160" si="208">$R1097*E1097</f>
        <v>0</v>
      </c>
      <c r="V1097" s="44">
        <f t="shared" ref="V1097:V1160" si="209">$R1097*F1097</f>
        <v>0</v>
      </c>
      <c r="W1097" s="44">
        <f t="shared" ref="W1097:W1160" si="210">$R1097*G1097</f>
        <v>0</v>
      </c>
      <c r="X1097" s="44">
        <f t="shared" ref="X1097:X1160" si="211">$R1097*H1097</f>
        <v>0</v>
      </c>
      <c r="Y1097" s="44">
        <f t="shared" ref="Y1097:Y1160" si="212">$R1097*I1097</f>
        <v>0</v>
      </c>
      <c r="Z1097" s="44">
        <f t="shared" ref="Z1097:Z1160" si="213">$R1097*J1097</f>
        <v>6553.8387692307697</v>
      </c>
      <c r="AA1097" s="44">
        <f t="shared" ref="AA1097:AA1160" si="214">$R1097*K1097</f>
        <v>0</v>
      </c>
      <c r="AB1097" s="44">
        <f t="shared" ref="AB1097:AB1160" si="215">$R1097*L1097</f>
        <v>317.12123076923081</v>
      </c>
      <c r="AC1097" s="44">
        <f t="shared" ref="AC1097:AC1160" si="216">$R1097*M1097</f>
        <v>0</v>
      </c>
      <c r="AD1097" s="44">
        <f t="shared" ref="AD1097:AD1160" si="217">$R1097*N1097</f>
        <v>4756.8184615384616</v>
      </c>
      <c r="AE1097" s="12">
        <f t="shared" ref="AE1097:AE1160" si="218">SUM(T1097:AD1097)</f>
        <v>11627.778461538463</v>
      </c>
    </row>
    <row r="1098" spans="1:31" ht="12.6" hidden="1" customHeight="1" x14ac:dyDescent="0.2">
      <c r="A1098" s="26" t="s">
        <v>1901</v>
      </c>
      <c r="B1098" s="19"/>
      <c r="C1098" s="19"/>
      <c r="D1098" s="20"/>
      <c r="E1098" s="21"/>
      <c r="F1098" s="22"/>
      <c r="G1098" s="21"/>
      <c r="H1098" s="22"/>
      <c r="I1098" s="20"/>
      <c r="J1098" s="20">
        <v>44</v>
      </c>
      <c r="K1098" s="20"/>
      <c r="L1098" s="20"/>
      <c r="M1098" s="20"/>
      <c r="N1098" s="20">
        <v>9</v>
      </c>
      <c r="O1098" s="20">
        <v>53</v>
      </c>
      <c r="P1098" s="23" t="str">
        <f>VLOOKUP(A1098,'ИЗ ОСНОВЫ НОМЕНКЛАТУР'!D:E,2,0)</f>
        <v>Крепежные системы</v>
      </c>
      <c r="Q1098" s="23" t="str">
        <f>VLOOKUP(A1098,'ИЗ ОСНОВЫ НОМЕНКЛАТУР'!D:F,3,0)</f>
        <v>Заглушки самоклеющиеся</v>
      </c>
      <c r="R1098" s="40">
        <f>VLOOKUP(A:A,'ИЗ ОСНОВЫ НОМЕНКЛАТУР'!D:G,4,0)</f>
        <v>58</v>
      </c>
      <c r="S1098" s="12" t="str">
        <f>VLOOKUP(A:A,'ИЗ ОСНОВЫ НОМЕНКЛАТУР'!D:H,5,0)</f>
        <v>C</v>
      </c>
      <c r="T1098" s="44">
        <f t="shared" si="207"/>
        <v>0</v>
      </c>
      <c r="U1098" s="44">
        <f t="shared" si="208"/>
        <v>0</v>
      </c>
      <c r="V1098" s="44">
        <f t="shared" si="209"/>
        <v>0</v>
      </c>
      <c r="W1098" s="44">
        <f t="shared" si="210"/>
        <v>0</v>
      </c>
      <c r="X1098" s="44">
        <f t="shared" si="211"/>
        <v>0</v>
      </c>
      <c r="Y1098" s="44">
        <f t="shared" si="212"/>
        <v>0</v>
      </c>
      <c r="Z1098" s="44">
        <f t="shared" si="213"/>
        <v>2552</v>
      </c>
      <c r="AA1098" s="44">
        <f t="shared" si="214"/>
        <v>0</v>
      </c>
      <c r="AB1098" s="44">
        <f t="shared" si="215"/>
        <v>0</v>
      </c>
      <c r="AC1098" s="44">
        <f t="shared" si="216"/>
        <v>0</v>
      </c>
      <c r="AD1098" s="44">
        <f t="shared" si="217"/>
        <v>522</v>
      </c>
      <c r="AE1098" s="12">
        <f t="shared" si="218"/>
        <v>3074</v>
      </c>
    </row>
    <row r="1099" spans="1:31" ht="12.6" hidden="1" customHeight="1" x14ac:dyDescent="0.2">
      <c r="A1099" s="26" t="s">
        <v>1864</v>
      </c>
      <c r="B1099" s="19"/>
      <c r="C1099" s="19"/>
      <c r="D1099" s="20"/>
      <c r="E1099" s="21"/>
      <c r="F1099" s="22"/>
      <c r="G1099" s="21"/>
      <c r="H1099" s="22"/>
      <c r="I1099" s="20"/>
      <c r="J1099" s="20">
        <v>65</v>
      </c>
      <c r="K1099" s="20"/>
      <c r="L1099" s="20"/>
      <c r="M1099" s="20"/>
      <c r="N1099" s="20"/>
      <c r="O1099" s="20">
        <v>65</v>
      </c>
      <c r="P1099" s="23" t="str">
        <f>VLOOKUP(A1099,'ИЗ ОСНОВЫ НОМЕНКЛАТУР'!D:E,2,0)</f>
        <v>Крепежные системы</v>
      </c>
      <c r="Q1099" s="23" t="str">
        <f>VLOOKUP(A1099,'ИЗ ОСНОВЫ НОМЕНКЛАТУР'!D:F,3,0)</f>
        <v>Заглушки самоклеющиеся</v>
      </c>
      <c r="R1099" s="40">
        <f>VLOOKUP(A:A,'ИЗ ОСНОВЫ НОМЕНКЛАТУР'!D:G,4,0)</f>
        <v>25.237826086956524</v>
      </c>
      <c r="S1099" s="12" t="str">
        <f>VLOOKUP(A:A,'ИЗ ОСНОВЫ НОМЕНКЛАТУР'!D:H,5,0)</f>
        <v>C</v>
      </c>
      <c r="T1099" s="44">
        <f t="shared" si="207"/>
        <v>0</v>
      </c>
      <c r="U1099" s="44">
        <f t="shared" si="208"/>
        <v>0</v>
      </c>
      <c r="V1099" s="44">
        <f t="shared" si="209"/>
        <v>0</v>
      </c>
      <c r="W1099" s="44">
        <f t="shared" si="210"/>
        <v>0</v>
      </c>
      <c r="X1099" s="44">
        <f t="shared" si="211"/>
        <v>0</v>
      </c>
      <c r="Y1099" s="44">
        <f t="shared" si="212"/>
        <v>0</v>
      </c>
      <c r="Z1099" s="44">
        <f t="shared" si="213"/>
        <v>1640.4586956521741</v>
      </c>
      <c r="AA1099" s="44">
        <f t="shared" si="214"/>
        <v>0</v>
      </c>
      <c r="AB1099" s="44">
        <f t="shared" si="215"/>
        <v>0</v>
      </c>
      <c r="AC1099" s="44">
        <f t="shared" si="216"/>
        <v>0</v>
      </c>
      <c r="AD1099" s="44">
        <f t="shared" si="217"/>
        <v>0</v>
      </c>
      <c r="AE1099" s="12">
        <f t="shared" si="218"/>
        <v>1640.4586956521741</v>
      </c>
    </row>
    <row r="1100" spans="1:31" ht="12.6" hidden="1" customHeight="1" x14ac:dyDescent="0.2">
      <c r="A1100" s="26" t="s">
        <v>1858</v>
      </c>
      <c r="B1100" s="19"/>
      <c r="C1100" s="19"/>
      <c r="D1100" s="20"/>
      <c r="E1100" s="21"/>
      <c r="F1100" s="22"/>
      <c r="G1100" s="21"/>
      <c r="H1100" s="22"/>
      <c r="I1100" s="20"/>
      <c r="J1100" s="20">
        <v>126</v>
      </c>
      <c r="K1100" s="20"/>
      <c r="L1100" s="20"/>
      <c r="M1100" s="20"/>
      <c r="N1100" s="20">
        <v>376</v>
      </c>
      <c r="O1100" s="20">
        <v>502</v>
      </c>
      <c r="P1100" s="23" t="str">
        <f>VLOOKUP(A1100,'ИЗ ОСНОВЫ НОМЕНКЛАТУР'!D:E,2,0)</f>
        <v>Крепежные системы</v>
      </c>
      <c r="Q1100" s="23" t="str">
        <f>VLOOKUP(A1100,'ИЗ ОСНОВЫ НОМЕНКЛАТУР'!D:F,3,0)</f>
        <v>Заглушки самоклеющиеся</v>
      </c>
      <c r="R1100" s="40">
        <f>VLOOKUP(A:A,'ИЗ ОСНОВЫ НОМЕНКЛАТУР'!D:G,4,0)</f>
        <v>28.519298245614035</v>
      </c>
      <c r="S1100" s="12" t="str">
        <f>VLOOKUP(A:A,'ИЗ ОСНОВЫ НОМЕНКЛАТУР'!D:H,5,0)</f>
        <v>C</v>
      </c>
      <c r="T1100" s="44">
        <f t="shared" si="207"/>
        <v>0</v>
      </c>
      <c r="U1100" s="44">
        <f t="shared" si="208"/>
        <v>0</v>
      </c>
      <c r="V1100" s="44">
        <f t="shared" si="209"/>
        <v>0</v>
      </c>
      <c r="W1100" s="44">
        <f t="shared" si="210"/>
        <v>0</v>
      </c>
      <c r="X1100" s="44">
        <f t="shared" si="211"/>
        <v>0</v>
      </c>
      <c r="Y1100" s="44">
        <f t="shared" si="212"/>
        <v>0</v>
      </c>
      <c r="Z1100" s="44">
        <f t="shared" si="213"/>
        <v>3593.4315789473685</v>
      </c>
      <c r="AA1100" s="44">
        <f t="shared" si="214"/>
        <v>0</v>
      </c>
      <c r="AB1100" s="44">
        <f t="shared" si="215"/>
        <v>0</v>
      </c>
      <c r="AC1100" s="44">
        <f t="shared" si="216"/>
        <v>0</v>
      </c>
      <c r="AD1100" s="44">
        <f t="shared" si="217"/>
        <v>10723.256140350877</v>
      </c>
      <c r="AE1100" s="12">
        <f t="shared" si="218"/>
        <v>14316.687719298247</v>
      </c>
    </row>
    <row r="1101" spans="1:31" ht="12.6" hidden="1" customHeight="1" x14ac:dyDescent="0.2">
      <c r="A1101" s="26" t="s">
        <v>1907</v>
      </c>
      <c r="B1101" s="19"/>
      <c r="C1101" s="19"/>
      <c r="D1101" s="20"/>
      <c r="E1101" s="21"/>
      <c r="F1101" s="22"/>
      <c r="G1101" s="21"/>
      <c r="H1101" s="22"/>
      <c r="I1101" s="20"/>
      <c r="J1101" s="20"/>
      <c r="K1101" s="20"/>
      <c r="L1101" s="20"/>
      <c r="M1101" s="20"/>
      <c r="N1101" s="20">
        <v>149</v>
      </c>
      <c r="O1101" s="20">
        <v>149</v>
      </c>
      <c r="P1101" s="23" t="str">
        <f>VLOOKUP(A1101,'ИЗ ОСНОВЫ НОМЕНКЛАТУР'!D:E,2,0)</f>
        <v>Крепежные системы</v>
      </c>
      <c r="Q1101" s="23" t="str">
        <f>VLOOKUP(A1101,'ИЗ ОСНОВЫ НОМЕНКЛАТУР'!D:F,3,0)</f>
        <v>Заглушки самоклеющиеся</v>
      </c>
      <c r="R1101" s="40">
        <f>VLOOKUP(A:A,'ИЗ ОСНОВЫ НОМЕНКЛАТУР'!D:G,4,0)</f>
        <v>40.200338983050848</v>
      </c>
      <c r="S1101" s="12" t="str">
        <f>VLOOKUP(A:A,'ИЗ ОСНОВЫ НОМЕНКЛАТУР'!D:H,5,0)</f>
        <v>C</v>
      </c>
      <c r="T1101" s="44">
        <f t="shared" si="207"/>
        <v>0</v>
      </c>
      <c r="U1101" s="44">
        <f t="shared" si="208"/>
        <v>0</v>
      </c>
      <c r="V1101" s="44">
        <f t="shared" si="209"/>
        <v>0</v>
      </c>
      <c r="W1101" s="44">
        <f t="shared" si="210"/>
        <v>0</v>
      </c>
      <c r="X1101" s="44">
        <f t="shared" si="211"/>
        <v>0</v>
      </c>
      <c r="Y1101" s="44">
        <f t="shared" si="212"/>
        <v>0</v>
      </c>
      <c r="Z1101" s="44">
        <f t="shared" si="213"/>
        <v>0</v>
      </c>
      <c r="AA1101" s="44">
        <f t="shared" si="214"/>
        <v>0</v>
      </c>
      <c r="AB1101" s="44">
        <f t="shared" si="215"/>
        <v>0</v>
      </c>
      <c r="AC1101" s="44">
        <f t="shared" si="216"/>
        <v>0</v>
      </c>
      <c r="AD1101" s="44">
        <f t="shared" si="217"/>
        <v>5989.8505084745766</v>
      </c>
      <c r="AE1101" s="12">
        <f t="shared" si="218"/>
        <v>5989.8505084745766</v>
      </c>
    </row>
    <row r="1102" spans="1:31" ht="12.6" hidden="1" customHeight="1" x14ac:dyDescent="0.2">
      <c r="A1102" s="26" t="s">
        <v>1879</v>
      </c>
      <c r="B1102" s="19"/>
      <c r="C1102" s="19"/>
      <c r="D1102" s="20"/>
      <c r="E1102" s="21"/>
      <c r="F1102" s="22"/>
      <c r="G1102" s="21"/>
      <c r="H1102" s="22"/>
      <c r="I1102" s="20"/>
      <c r="J1102" s="20">
        <v>292</v>
      </c>
      <c r="K1102" s="20"/>
      <c r="L1102" s="20"/>
      <c r="M1102" s="20"/>
      <c r="N1102" s="20">
        <v>505</v>
      </c>
      <c r="O1102" s="20">
        <v>797</v>
      </c>
      <c r="P1102" s="23" t="str">
        <f>VLOOKUP(A1102,'ИЗ ОСНОВЫ НОМЕНКЛАТУР'!D:E,2,0)</f>
        <v>Крепежные системы</v>
      </c>
      <c r="Q1102" s="23" t="str">
        <f>VLOOKUP(A1102,'ИЗ ОСНОВЫ НОМЕНКЛАТУР'!D:F,3,0)</f>
        <v>Заглушки самоклеющиеся</v>
      </c>
      <c r="R1102" s="40">
        <f>VLOOKUP(A:A,'ИЗ ОСНОВЫ НОМЕНКЛАТУР'!D:G,4,0)</f>
        <v>26.611999999999998</v>
      </c>
      <c r="S1102" s="12" t="str">
        <f>VLOOKUP(A:A,'ИЗ ОСНОВЫ НОМЕНКЛАТУР'!D:H,5,0)</f>
        <v>C</v>
      </c>
      <c r="T1102" s="44">
        <f t="shared" si="207"/>
        <v>0</v>
      </c>
      <c r="U1102" s="44">
        <f t="shared" si="208"/>
        <v>0</v>
      </c>
      <c r="V1102" s="44">
        <f t="shared" si="209"/>
        <v>0</v>
      </c>
      <c r="W1102" s="44">
        <f t="shared" si="210"/>
        <v>0</v>
      </c>
      <c r="X1102" s="44">
        <f t="shared" si="211"/>
        <v>0</v>
      </c>
      <c r="Y1102" s="44">
        <f t="shared" si="212"/>
        <v>0</v>
      </c>
      <c r="Z1102" s="44">
        <f t="shared" si="213"/>
        <v>7770.7039999999997</v>
      </c>
      <c r="AA1102" s="44">
        <f t="shared" si="214"/>
        <v>0</v>
      </c>
      <c r="AB1102" s="44">
        <f t="shared" si="215"/>
        <v>0</v>
      </c>
      <c r="AC1102" s="44">
        <f t="shared" si="216"/>
        <v>0</v>
      </c>
      <c r="AD1102" s="44">
        <f t="shared" si="217"/>
        <v>13439.06</v>
      </c>
      <c r="AE1102" s="12">
        <f t="shared" si="218"/>
        <v>21209.763999999999</v>
      </c>
    </row>
    <row r="1103" spans="1:31" ht="12.6" hidden="1" customHeight="1" x14ac:dyDescent="0.2">
      <c r="A1103" s="26" t="s">
        <v>1861</v>
      </c>
      <c r="B1103" s="19"/>
      <c r="C1103" s="19"/>
      <c r="D1103" s="20"/>
      <c r="E1103" s="21"/>
      <c r="F1103" s="22"/>
      <c r="G1103" s="21"/>
      <c r="H1103" s="22"/>
      <c r="I1103" s="20"/>
      <c r="J1103" s="20">
        <v>227</v>
      </c>
      <c r="K1103" s="20"/>
      <c r="L1103" s="20"/>
      <c r="M1103" s="20"/>
      <c r="N1103" s="20">
        <v>430</v>
      </c>
      <c r="O1103" s="20">
        <v>657</v>
      </c>
      <c r="P1103" s="23" t="str">
        <f>VLOOKUP(A1103,'ИЗ ОСНОВЫ НОМЕНКЛАТУР'!D:E,2,0)</f>
        <v>Крепежные системы</v>
      </c>
      <c r="Q1103" s="23" t="str">
        <f>VLOOKUP(A1103,'ИЗ ОСНОВЫ НОМЕНКЛАТУР'!D:F,3,0)</f>
        <v>Заглушки самоклеющиеся</v>
      </c>
      <c r="R1103" s="40">
        <f>VLOOKUP(A:A,'ИЗ ОСНОВЫ НОМЕНКЛАТУР'!D:G,4,0)</f>
        <v>25.792624999999997</v>
      </c>
      <c r="S1103" s="12" t="str">
        <f>VLOOKUP(A:A,'ИЗ ОСНОВЫ НОМЕНКЛАТУР'!D:H,5,0)</f>
        <v>C</v>
      </c>
      <c r="T1103" s="44">
        <f t="shared" si="207"/>
        <v>0</v>
      </c>
      <c r="U1103" s="44">
        <f t="shared" si="208"/>
        <v>0</v>
      </c>
      <c r="V1103" s="44">
        <f t="shared" si="209"/>
        <v>0</v>
      </c>
      <c r="W1103" s="44">
        <f t="shared" si="210"/>
        <v>0</v>
      </c>
      <c r="X1103" s="44">
        <f t="shared" si="211"/>
        <v>0</v>
      </c>
      <c r="Y1103" s="44">
        <f t="shared" si="212"/>
        <v>0</v>
      </c>
      <c r="Z1103" s="44">
        <f t="shared" si="213"/>
        <v>5854.925874999999</v>
      </c>
      <c r="AA1103" s="44">
        <f t="shared" si="214"/>
        <v>0</v>
      </c>
      <c r="AB1103" s="44">
        <f t="shared" si="215"/>
        <v>0</v>
      </c>
      <c r="AC1103" s="44">
        <f t="shared" si="216"/>
        <v>0</v>
      </c>
      <c r="AD1103" s="44">
        <f t="shared" si="217"/>
        <v>11090.828749999999</v>
      </c>
      <c r="AE1103" s="12">
        <f t="shared" si="218"/>
        <v>16945.754624999998</v>
      </c>
    </row>
    <row r="1104" spans="1:31" ht="12.6" hidden="1" customHeight="1" x14ac:dyDescent="0.2">
      <c r="A1104" s="26" t="s">
        <v>1874</v>
      </c>
      <c r="B1104" s="19"/>
      <c r="C1104" s="19"/>
      <c r="D1104" s="20"/>
      <c r="E1104" s="21"/>
      <c r="F1104" s="22"/>
      <c r="G1104" s="21"/>
      <c r="H1104" s="22"/>
      <c r="I1104" s="20"/>
      <c r="J1104" s="20">
        <v>82</v>
      </c>
      <c r="K1104" s="20"/>
      <c r="L1104" s="20"/>
      <c r="M1104" s="20"/>
      <c r="N1104" s="20"/>
      <c r="O1104" s="20">
        <v>82</v>
      </c>
      <c r="P1104" s="23" t="str">
        <f>VLOOKUP(A1104,'ИЗ ОСНОВЫ НОМЕНКЛАТУР'!D:E,2,0)</f>
        <v>Крепежные системы</v>
      </c>
      <c r="Q1104" s="23" t="str">
        <f>VLOOKUP(A1104,'ИЗ ОСНОВЫ НОМЕНКЛАТУР'!D:F,3,0)</f>
        <v>Заглушки самоклеющиеся</v>
      </c>
      <c r="R1104" s="40">
        <f>VLOOKUP(A:A,'ИЗ ОСНОВЫ НОМЕНКЛАТУР'!D:G,4,0)</f>
        <v>25.152894736842104</v>
      </c>
      <c r="S1104" s="12" t="str">
        <f>VLOOKUP(A:A,'ИЗ ОСНОВЫ НОМЕНКЛАТУР'!D:H,5,0)</f>
        <v>C</v>
      </c>
      <c r="T1104" s="44">
        <f t="shared" si="207"/>
        <v>0</v>
      </c>
      <c r="U1104" s="44">
        <f t="shared" si="208"/>
        <v>0</v>
      </c>
      <c r="V1104" s="44">
        <f t="shared" si="209"/>
        <v>0</v>
      </c>
      <c r="W1104" s="44">
        <f t="shared" si="210"/>
        <v>0</v>
      </c>
      <c r="X1104" s="44">
        <f t="shared" si="211"/>
        <v>0</v>
      </c>
      <c r="Y1104" s="44">
        <f t="shared" si="212"/>
        <v>0</v>
      </c>
      <c r="Z1104" s="44">
        <f t="shared" si="213"/>
        <v>2062.5373684210526</v>
      </c>
      <c r="AA1104" s="44">
        <f t="shared" si="214"/>
        <v>0</v>
      </c>
      <c r="AB1104" s="44">
        <f t="shared" si="215"/>
        <v>0</v>
      </c>
      <c r="AC1104" s="44">
        <f t="shared" si="216"/>
        <v>0</v>
      </c>
      <c r="AD1104" s="44">
        <f t="shared" si="217"/>
        <v>0</v>
      </c>
      <c r="AE1104" s="12">
        <f t="shared" si="218"/>
        <v>2062.5373684210526</v>
      </c>
    </row>
    <row r="1105" spans="1:31" ht="12.6" hidden="1" customHeight="1" x14ac:dyDescent="0.2">
      <c r="A1105" s="26" t="s">
        <v>1866</v>
      </c>
      <c r="B1105" s="19"/>
      <c r="C1105" s="19"/>
      <c r="D1105" s="20"/>
      <c r="E1105" s="21"/>
      <c r="F1105" s="22"/>
      <c r="G1105" s="21"/>
      <c r="H1105" s="22"/>
      <c r="I1105" s="20"/>
      <c r="J1105" s="20">
        <v>30</v>
      </c>
      <c r="K1105" s="20"/>
      <c r="L1105" s="20"/>
      <c r="M1105" s="20"/>
      <c r="N1105" s="20"/>
      <c r="O1105" s="20">
        <v>30</v>
      </c>
      <c r="P1105" s="23" t="str">
        <f>VLOOKUP(A1105,'ИЗ ОСНОВЫ НОМЕНКЛАТУР'!D:E,2,0)</f>
        <v>Крепежные системы</v>
      </c>
      <c r="Q1105" s="23" t="str">
        <f>VLOOKUP(A1105,'ИЗ ОСНОВЫ НОМЕНКЛАТУР'!D:F,3,0)</f>
        <v>Заглушки самоклеющиеся</v>
      </c>
      <c r="R1105" s="40">
        <f>VLOOKUP(A:A,'ИЗ ОСНОВЫ НОМЕНКЛАТУР'!D:G,4,0)</f>
        <v>31.311839080459773</v>
      </c>
      <c r="S1105" s="12" t="str">
        <f>VLOOKUP(A:A,'ИЗ ОСНОВЫ НОМЕНКЛАТУР'!D:H,5,0)</f>
        <v>C</v>
      </c>
      <c r="T1105" s="44">
        <f t="shared" si="207"/>
        <v>0</v>
      </c>
      <c r="U1105" s="44">
        <f t="shared" si="208"/>
        <v>0</v>
      </c>
      <c r="V1105" s="44">
        <f t="shared" si="209"/>
        <v>0</v>
      </c>
      <c r="W1105" s="44">
        <f t="shared" si="210"/>
        <v>0</v>
      </c>
      <c r="X1105" s="44">
        <f t="shared" si="211"/>
        <v>0</v>
      </c>
      <c r="Y1105" s="44">
        <f t="shared" si="212"/>
        <v>0</v>
      </c>
      <c r="Z1105" s="44">
        <f t="shared" si="213"/>
        <v>939.35517241379318</v>
      </c>
      <c r="AA1105" s="44">
        <f t="shared" si="214"/>
        <v>0</v>
      </c>
      <c r="AB1105" s="44">
        <f t="shared" si="215"/>
        <v>0</v>
      </c>
      <c r="AC1105" s="44">
        <f t="shared" si="216"/>
        <v>0</v>
      </c>
      <c r="AD1105" s="44">
        <f t="shared" si="217"/>
        <v>0</v>
      </c>
      <c r="AE1105" s="12">
        <f t="shared" si="218"/>
        <v>939.35517241379318</v>
      </c>
    </row>
    <row r="1106" spans="1:31" ht="12.6" hidden="1" customHeight="1" x14ac:dyDescent="0.2">
      <c r="A1106" s="26" t="s">
        <v>1951</v>
      </c>
      <c r="B1106" s="19"/>
      <c r="C1106" s="19"/>
      <c r="D1106" s="20"/>
      <c r="E1106" s="21"/>
      <c r="F1106" s="22"/>
      <c r="G1106" s="21"/>
      <c r="H1106" s="22"/>
      <c r="I1106" s="20"/>
      <c r="J1106" s="20">
        <v>7500</v>
      </c>
      <c r="K1106" s="20">
        <v>2500</v>
      </c>
      <c r="L1106" s="20"/>
      <c r="M1106" s="20"/>
      <c r="N1106" s="20">
        <v>2385</v>
      </c>
      <c r="O1106" s="20">
        <v>12385</v>
      </c>
      <c r="P1106" s="23" t="str">
        <f>VLOOKUP(A1106,'ИЗ ОСНОВЫ НОМЕНКЛАТУР'!D:E,2,0)</f>
        <v>Крепежные системы</v>
      </c>
      <c r="Q1106" s="23" t="str">
        <f>VLOOKUP(A1106,'ИЗ ОСНОВЫ НОМЕНКЛАТУР'!D:F,3,0)</f>
        <v>Заглушки для минификсов</v>
      </c>
      <c r="R1106" s="40">
        <f>VLOOKUP(A:A,'ИЗ ОСНОВЫ НОМЕНКЛАТУР'!D:G,4,0)</f>
        <v>0.7979610797237916</v>
      </c>
      <c r="S1106" s="12" t="str">
        <f>VLOOKUP(A:A,'ИЗ ОСНОВЫ НОМЕНКЛАТУР'!D:H,5,0)</f>
        <v>C</v>
      </c>
      <c r="T1106" s="44">
        <f t="shared" si="207"/>
        <v>0</v>
      </c>
      <c r="U1106" s="44">
        <f t="shared" si="208"/>
        <v>0</v>
      </c>
      <c r="V1106" s="44">
        <f t="shared" si="209"/>
        <v>0</v>
      </c>
      <c r="W1106" s="44">
        <f t="shared" si="210"/>
        <v>0</v>
      </c>
      <c r="X1106" s="44">
        <f t="shared" si="211"/>
        <v>0</v>
      </c>
      <c r="Y1106" s="44">
        <f t="shared" si="212"/>
        <v>0</v>
      </c>
      <c r="Z1106" s="44">
        <f t="shared" si="213"/>
        <v>5984.7080979284374</v>
      </c>
      <c r="AA1106" s="44">
        <f t="shared" si="214"/>
        <v>1994.902699309479</v>
      </c>
      <c r="AB1106" s="44">
        <f t="shared" si="215"/>
        <v>0</v>
      </c>
      <c r="AC1106" s="44">
        <f t="shared" si="216"/>
        <v>0</v>
      </c>
      <c r="AD1106" s="44">
        <f t="shared" si="217"/>
        <v>1903.137175141243</v>
      </c>
      <c r="AE1106" s="12">
        <f t="shared" si="218"/>
        <v>9882.7479723791585</v>
      </c>
    </row>
    <row r="1107" spans="1:31" ht="12.6" hidden="1" customHeight="1" x14ac:dyDescent="0.2">
      <c r="A1107" s="26" t="s">
        <v>1952</v>
      </c>
      <c r="B1107" s="19"/>
      <c r="C1107" s="19"/>
      <c r="D1107" s="20"/>
      <c r="E1107" s="20">
        <v>900</v>
      </c>
      <c r="F1107" s="20"/>
      <c r="G1107" s="21"/>
      <c r="H1107" s="22"/>
      <c r="I1107" s="20"/>
      <c r="J1107" s="20">
        <v>5500</v>
      </c>
      <c r="K1107" s="20">
        <v>19000</v>
      </c>
      <c r="L1107" s="20"/>
      <c r="M1107" s="20"/>
      <c r="N1107" s="20">
        <v>950</v>
      </c>
      <c r="O1107" s="20">
        <v>26350</v>
      </c>
      <c r="P1107" s="23" t="str">
        <f>VLOOKUP(A1107,'ИЗ ОСНОВЫ НОМЕНКЛАТУР'!D:E,2,0)</f>
        <v>Крепежные системы</v>
      </c>
      <c r="Q1107" s="23" t="str">
        <f>VLOOKUP(A1107,'ИЗ ОСНОВЫ НОМЕНКЛАТУР'!D:F,3,0)</f>
        <v>Заглушки для минификсов</v>
      </c>
      <c r="R1107" s="40">
        <f>VLOOKUP(A:A,'ИЗ ОСНОВЫ НОМЕНКЛАТУР'!D:G,4,0)</f>
        <v>0.67183058305830579</v>
      </c>
      <c r="S1107" s="12" t="str">
        <f>VLOOKUP(A:A,'ИЗ ОСНОВЫ НОМЕНКЛАТУР'!D:H,5,0)</f>
        <v>C</v>
      </c>
      <c r="T1107" s="44">
        <f t="shared" si="207"/>
        <v>0</v>
      </c>
      <c r="U1107" s="44">
        <f t="shared" si="208"/>
        <v>604.64752475247519</v>
      </c>
      <c r="V1107" s="44">
        <f t="shared" si="209"/>
        <v>0</v>
      </c>
      <c r="W1107" s="44">
        <f t="shared" si="210"/>
        <v>0</v>
      </c>
      <c r="X1107" s="44">
        <f t="shared" si="211"/>
        <v>0</v>
      </c>
      <c r="Y1107" s="44">
        <f t="shared" si="212"/>
        <v>0</v>
      </c>
      <c r="Z1107" s="44">
        <f t="shared" si="213"/>
        <v>3695.068206820682</v>
      </c>
      <c r="AA1107" s="44">
        <f t="shared" si="214"/>
        <v>12764.78107810781</v>
      </c>
      <c r="AB1107" s="44">
        <f t="shared" si="215"/>
        <v>0</v>
      </c>
      <c r="AC1107" s="44">
        <f t="shared" si="216"/>
        <v>0</v>
      </c>
      <c r="AD1107" s="44">
        <f t="shared" si="217"/>
        <v>638.23905390539051</v>
      </c>
      <c r="AE1107" s="12">
        <f t="shared" si="218"/>
        <v>17702.73586358636</v>
      </c>
    </row>
    <row r="1108" spans="1:31" ht="12.6" hidden="1" customHeight="1" x14ac:dyDescent="0.2">
      <c r="A1108" s="26" t="s">
        <v>1573</v>
      </c>
      <c r="B1108" s="19"/>
      <c r="C1108" s="19"/>
      <c r="D1108" s="20"/>
      <c r="E1108" s="21"/>
      <c r="F1108" s="22"/>
      <c r="G1108" s="21"/>
      <c r="H1108" s="22"/>
      <c r="I1108" s="20"/>
      <c r="J1108" s="20">
        <v>10</v>
      </c>
      <c r="K1108" s="20"/>
      <c r="L1108" s="20"/>
      <c r="M1108" s="20"/>
      <c r="N1108" s="20"/>
      <c r="O1108" s="20">
        <v>10</v>
      </c>
      <c r="P1108" s="23" t="str">
        <f>VLOOKUP(A1108,'ИЗ ОСНОВЫ НОМЕНКЛАТУР'!D:E,2,0)</f>
        <v>Аксессуары для столешниц</v>
      </c>
      <c r="Q1108" s="23" t="str">
        <f>VLOOKUP(A1108,'ИЗ ОСНОВЫ НОМЕНКЛАТУР'!D:F,3,0)</f>
        <v>Комплектующие для плинтуса к столешнице</v>
      </c>
      <c r="R1108" s="40">
        <f>VLOOKUP(A:A,'ИЗ ОСНОВЫ НОМЕНКЛАТУР'!D:G,4,0)</f>
        <v>74.932137681159418</v>
      </c>
      <c r="S1108" s="12" t="str">
        <f>VLOOKUP(A:A,'ИЗ ОСНОВЫ НОМЕНКЛАТУР'!D:H,5,0)</f>
        <v>B</v>
      </c>
      <c r="T1108" s="44">
        <f t="shared" si="207"/>
        <v>0</v>
      </c>
      <c r="U1108" s="44">
        <f t="shared" si="208"/>
        <v>0</v>
      </c>
      <c r="V1108" s="44">
        <f t="shared" si="209"/>
        <v>0</v>
      </c>
      <c r="W1108" s="44">
        <f t="shared" si="210"/>
        <v>0</v>
      </c>
      <c r="X1108" s="44">
        <f t="shared" si="211"/>
        <v>0</v>
      </c>
      <c r="Y1108" s="44">
        <f t="shared" si="212"/>
        <v>0</v>
      </c>
      <c r="Z1108" s="44">
        <f t="shared" si="213"/>
        <v>749.32137681159418</v>
      </c>
      <c r="AA1108" s="44">
        <f t="shared" si="214"/>
        <v>0</v>
      </c>
      <c r="AB1108" s="44">
        <f t="shared" si="215"/>
        <v>0</v>
      </c>
      <c r="AC1108" s="44">
        <f t="shared" si="216"/>
        <v>0</v>
      </c>
      <c r="AD1108" s="44">
        <f t="shared" si="217"/>
        <v>0</v>
      </c>
      <c r="AE1108" s="12">
        <f t="shared" si="218"/>
        <v>749.32137681159418</v>
      </c>
    </row>
    <row r="1109" spans="1:31" ht="12.6" hidden="1" customHeight="1" x14ac:dyDescent="0.2">
      <c r="A1109" s="26" t="s">
        <v>1572</v>
      </c>
      <c r="B1109" s="19"/>
      <c r="C1109" s="19"/>
      <c r="D1109" s="20"/>
      <c r="E1109" s="21"/>
      <c r="F1109" s="22"/>
      <c r="G1109" s="21"/>
      <c r="H1109" s="22"/>
      <c r="I1109" s="20"/>
      <c r="J1109" s="20">
        <v>10</v>
      </c>
      <c r="K1109" s="20"/>
      <c r="L1109" s="20"/>
      <c r="M1109" s="20"/>
      <c r="N1109" s="20"/>
      <c r="O1109" s="20">
        <v>10</v>
      </c>
      <c r="P1109" s="23" t="str">
        <f>VLOOKUP(A1109,'ИЗ ОСНОВЫ НОМЕНКЛАТУР'!D:E,2,0)</f>
        <v>Аксессуары для столешниц</v>
      </c>
      <c r="Q1109" s="23" t="str">
        <f>VLOOKUP(A1109,'ИЗ ОСНОВЫ НОМЕНКЛАТУР'!D:F,3,0)</f>
        <v>Комплектующие для плинтуса к столешнице</v>
      </c>
      <c r="R1109" s="40">
        <f>VLOOKUP(A:A,'ИЗ ОСНОВЫ НОМЕНКЛАТУР'!D:G,4,0)</f>
        <v>75.251406250000002</v>
      </c>
      <c r="S1109" s="12" t="str">
        <f>VLOOKUP(A:A,'ИЗ ОСНОВЫ НОМЕНКЛАТУР'!D:H,5,0)</f>
        <v>B</v>
      </c>
      <c r="T1109" s="44">
        <f t="shared" si="207"/>
        <v>0</v>
      </c>
      <c r="U1109" s="44">
        <f t="shared" si="208"/>
        <v>0</v>
      </c>
      <c r="V1109" s="44">
        <f t="shared" si="209"/>
        <v>0</v>
      </c>
      <c r="W1109" s="44">
        <f t="shared" si="210"/>
        <v>0</v>
      </c>
      <c r="X1109" s="44">
        <f t="shared" si="211"/>
        <v>0</v>
      </c>
      <c r="Y1109" s="44">
        <f t="shared" si="212"/>
        <v>0</v>
      </c>
      <c r="Z1109" s="44">
        <f t="shared" si="213"/>
        <v>752.51406250000002</v>
      </c>
      <c r="AA1109" s="44">
        <f t="shared" si="214"/>
        <v>0</v>
      </c>
      <c r="AB1109" s="44">
        <f t="shared" si="215"/>
        <v>0</v>
      </c>
      <c r="AC1109" s="44">
        <f t="shared" si="216"/>
        <v>0</v>
      </c>
      <c r="AD1109" s="44">
        <f t="shared" si="217"/>
        <v>0</v>
      </c>
      <c r="AE1109" s="12">
        <f t="shared" si="218"/>
        <v>752.51406250000002</v>
      </c>
    </row>
    <row r="1110" spans="1:31" ht="12.6" hidden="1" customHeight="1" x14ac:dyDescent="0.2">
      <c r="A1110" s="26" t="s">
        <v>3322</v>
      </c>
      <c r="B1110" s="19"/>
      <c r="C1110" s="19"/>
      <c r="D1110" s="20"/>
      <c r="E1110" s="21"/>
      <c r="F1110" s="22"/>
      <c r="G1110" s="21"/>
      <c r="H1110" s="22"/>
      <c r="I1110" s="20"/>
      <c r="J1110" s="20">
        <v>14</v>
      </c>
      <c r="K1110" s="20"/>
      <c r="L1110" s="20">
        <v>56</v>
      </c>
      <c r="M1110" s="20">
        <v>1100</v>
      </c>
      <c r="N1110" s="20"/>
      <c r="O1110" s="20">
        <v>1170</v>
      </c>
      <c r="P1110" s="23" t="str">
        <f>VLOOKUP(A1110,'ИЗ ОСНОВЫ НОМЕНКЛАТУР'!D:E,2,0)</f>
        <v>Трубные системы, рейлинг</v>
      </c>
      <c r="Q1110" s="23" t="str">
        <f>VLOOKUP(A1110,'ИЗ ОСНОВЫ НОМЕНКЛАТУР'!D:F,3,0)</f>
        <v>Соединение труб</v>
      </c>
      <c r="R1110" s="40">
        <f>VLOOKUP(A:A,'ИЗ ОСНОВЫ НОМЕНКЛАТУР'!D:G,4,0)</f>
        <v>35.70722713864307</v>
      </c>
      <c r="S1110" s="12" t="str">
        <f>VLOOKUP(A:A,'ИЗ ОСНОВЫ НОМЕНКЛАТУР'!D:H,5,0)</f>
        <v>C</v>
      </c>
      <c r="T1110" s="44">
        <f t="shared" si="207"/>
        <v>0</v>
      </c>
      <c r="U1110" s="44">
        <f t="shared" si="208"/>
        <v>0</v>
      </c>
      <c r="V1110" s="44">
        <f t="shared" si="209"/>
        <v>0</v>
      </c>
      <c r="W1110" s="44">
        <f t="shared" si="210"/>
        <v>0</v>
      </c>
      <c r="X1110" s="44">
        <f t="shared" si="211"/>
        <v>0</v>
      </c>
      <c r="Y1110" s="44">
        <f t="shared" si="212"/>
        <v>0</v>
      </c>
      <c r="Z1110" s="44">
        <f t="shared" si="213"/>
        <v>499.90117994100297</v>
      </c>
      <c r="AA1110" s="44">
        <f t="shared" si="214"/>
        <v>0</v>
      </c>
      <c r="AB1110" s="44">
        <f t="shared" si="215"/>
        <v>1999.6047197640119</v>
      </c>
      <c r="AC1110" s="44">
        <f t="shared" si="216"/>
        <v>39277.94985250738</v>
      </c>
      <c r="AD1110" s="44">
        <f t="shared" si="217"/>
        <v>0</v>
      </c>
      <c r="AE1110" s="12">
        <f t="shared" si="218"/>
        <v>41777.455752212394</v>
      </c>
    </row>
    <row r="1111" spans="1:31" ht="12.6" hidden="1" customHeight="1" x14ac:dyDescent="0.2">
      <c r="A1111" s="26" t="s">
        <v>1646</v>
      </c>
      <c r="B1111" s="19"/>
      <c r="C1111" s="19"/>
      <c r="D1111" s="20"/>
      <c r="E1111" s="20">
        <v>16</v>
      </c>
      <c r="F1111" s="20"/>
      <c r="G1111" s="21"/>
      <c r="H1111" s="22"/>
      <c r="I1111" s="20"/>
      <c r="J1111" s="20">
        <v>45</v>
      </c>
      <c r="K1111" s="20"/>
      <c r="L1111" s="20"/>
      <c r="M1111" s="20">
        <v>23</v>
      </c>
      <c r="N1111" s="20">
        <v>25</v>
      </c>
      <c r="O1111" s="20">
        <v>109</v>
      </c>
      <c r="P1111" s="23" t="str">
        <f>VLOOKUP(A1111,'ИЗ ОСНОВЫ НОМЕНКЛАТУР'!D:E,2,0)</f>
        <v>Аксессуары для столешниц</v>
      </c>
      <c r="Q1111" s="23" t="str">
        <f>VLOOKUP(A1111,'ИЗ ОСНОВЫ НОМЕНКЛАТУР'!D:F,3,0)</f>
        <v>Цоколь</v>
      </c>
      <c r="R1111" s="40">
        <f>VLOOKUP(A:A,'ИЗ ОСНОВЫ НОМЕНКЛАТУР'!D:G,4,0)</f>
        <v>140.62666666666667</v>
      </c>
      <c r="S1111" s="12" t="str">
        <f>VLOOKUP(A:A,'ИЗ ОСНОВЫ НОМЕНКЛАТУР'!D:H,5,0)</f>
        <v>C</v>
      </c>
      <c r="T1111" s="44">
        <f t="shared" si="207"/>
        <v>0</v>
      </c>
      <c r="U1111" s="44">
        <f t="shared" si="208"/>
        <v>2250.0266666666666</v>
      </c>
      <c r="V1111" s="44">
        <f t="shared" si="209"/>
        <v>0</v>
      </c>
      <c r="W1111" s="44">
        <f t="shared" si="210"/>
        <v>0</v>
      </c>
      <c r="X1111" s="44">
        <f t="shared" si="211"/>
        <v>0</v>
      </c>
      <c r="Y1111" s="44">
        <f t="shared" si="212"/>
        <v>0</v>
      </c>
      <c r="Z1111" s="44">
        <f t="shared" si="213"/>
        <v>6328.2</v>
      </c>
      <c r="AA1111" s="44">
        <f t="shared" si="214"/>
        <v>0</v>
      </c>
      <c r="AB1111" s="44">
        <f t="shared" si="215"/>
        <v>0</v>
      </c>
      <c r="AC1111" s="44">
        <f t="shared" si="216"/>
        <v>3234.4133333333334</v>
      </c>
      <c r="AD1111" s="44">
        <f t="shared" si="217"/>
        <v>3515.6666666666665</v>
      </c>
      <c r="AE1111" s="12">
        <f t="shared" si="218"/>
        <v>15328.306666666665</v>
      </c>
    </row>
    <row r="1112" spans="1:31" ht="12.6" hidden="1" customHeight="1" x14ac:dyDescent="0.2">
      <c r="A1112" s="26" t="s">
        <v>1647</v>
      </c>
      <c r="B1112" s="19"/>
      <c r="C1112" s="19"/>
      <c r="D1112" s="20"/>
      <c r="E1112" s="20">
        <v>23</v>
      </c>
      <c r="F1112" s="20"/>
      <c r="G1112" s="21"/>
      <c r="H1112" s="22"/>
      <c r="I1112" s="20"/>
      <c r="J1112" s="20">
        <v>46</v>
      </c>
      <c r="K1112" s="20"/>
      <c r="L1112" s="20"/>
      <c r="M1112" s="20">
        <v>20</v>
      </c>
      <c r="N1112" s="20">
        <v>21</v>
      </c>
      <c r="O1112" s="20">
        <v>110</v>
      </c>
      <c r="P1112" s="23" t="str">
        <f>VLOOKUP(A1112,'ИЗ ОСНОВЫ НОМЕНКЛАТУР'!D:E,2,0)</f>
        <v>Аксессуары для столешниц</v>
      </c>
      <c r="Q1112" s="23" t="str">
        <f>VLOOKUP(A1112,'ИЗ ОСНОВЫ НОМЕНКЛАТУР'!D:F,3,0)</f>
        <v>Цоколь</v>
      </c>
      <c r="R1112" s="40">
        <f>VLOOKUP(A:A,'ИЗ ОСНОВЫ НОМЕНКЛАТУР'!D:G,4,0)</f>
        <v>385.39</v>
      </c>
      <c r="S1112" s="12" t="str">
        <f>VLOOKUP(A:A,'ИЗ ОСНОВЫ НОМЕНКЛАТУР'!D:H,5,0)</f>
        <v>C</v>
      </c>
      <c r="T1112" s="44">
        <f t="shared" si="207"/>
        <v>0</v>
      </c>
      <c r="U1112" s="44">
        <f t="shared" si="208"/>
        <v>8863.9699999999993</v>
      </c>
      <c r="V1112" s="44">
        <f t="shared" si="209"/>
        <v>0</v>
      </c>
      <c r="W1112" s="44">
        <f t="shared" si="210"/>
        <v>0</v>
      </c>
      <c r="X1112" s="44">
        <f t="shared" si="211"/>
        <v>0</v>
      </c>
      <c r="Y1112" s="44">
        <f t="shared" si="212"/>
        <v>0</v>
      </c>
      <c r="Z1112" s="44">
        <f t="shared" si="213"/>
        <v>17727.939999999999</v>
      </c>
      <c r="AA1112" s="44">
        <f t="shared" si="214"/>
        <v>0</v>
      </c>
      <c r="AB1112" s="44">
        <f t="shared" si="215"/>
        <v>0</v>
      </c>
      <c r="AC1112" s="44">
        <f t="shared" si="216"/>
        <v>7707.7999999999993</v>
      </c>
      <c r="AD1112" s="44">
        <f t="shared" si="217"/>
        <v>8093.19</v>
      </c>
      <c r="AE1112" s="12">
        <f t="shared" si="218"/>
        <v>42392.899999999994</v>
      </c>
    </row>
    <row r="1113" spans="1:31" ht="12.6" hidden="1" customHeight="1" x14ac:dyDescent="0.2">
      <c r="A1113" s="26" t="s">
        <v>4392</v>
      </c>
      <c r="B1113" s="19"/>
      <c r="C1113" s="19"/>
      <c r="D1113" s="20"/>
      <c r="E1113" s="21"/>
      <c r="F1113" s="22"/>
      <c r="G1113" s="21"/>
      <c r="H1113" s="22"/>
      <c r="I1113" s="20"/>
      <c r="J1113" s="20">
        <v>49</v>
      </c>
      <c r="K1113" s="20"/>
      <c r="L1113" s="20"/>
      <c r="M1113" s="20">
        <v>25</v>
      </c>
      <c r="N1113" s="20">
        <v>20</v>
      </c>
      <c r="O1113" s="20">
        <v>94</v>
      </c>
      <c r="P1113" s="23" t="str">
        <f>VLOOKUP(A1113,'ИЗ ОСНОВЫ НОМЕНКЛАТУР'!D:E,2,0)</f>
        <v>Аксессуары для столешниц</v>
      </c>
      <c r="Q1113" s="23" t="str">
        <f>VLOOKUP(A1113,'ИЗ ОСНОВЫ НОМЕНКЛАТУР'!D:F,3,0)</f>
        <v>Цоколь</v>
      </c>
      <c r="R1113" s="40">
        <f>VLOOKUP(A:A,'ИЗ ОСНОВЫ НОМЕНКЛАТУР'!D:G,4,0)</f>
        <v>388.05319148936172</v>
      </c>
      <c r="S1113" s="12" t="str">
        <f>VLOOKUP(A:A,'ИЗ ОСНОВЫ НОМЕНКЛАТУР'!D:H,5,0)</f>
        <v>C</v>
      </c>
      <c r="T1113" s="44">
        <f t="shared" si="207"/>
        <v>0</v>
      </c>
      <c r="U1113" s="44">
        <f t="shared" si="208"/>
        <v>0</v>
      </c>
      <c r="V1113" s="44">
        <f t="shared" si="209"/>
        <v>0</v>
      </c>
      <c r="W1113" s="44">
        <f t="shared" si="210"/>
        <v>0</v>
      </c>
      <c r="X1113" s="44">
        <f t="shared" si="211"/>
        <v>0</v>
      </c>
      <c r="Y1113" s="44">
        <f t="shared" si="212"/>
        <v>0</v>
      </c>
      <c r="Z1113" s="44">
        <f t="shared" si="213"/>
        <v>19014.606382978724</v>
      </c>
      <c r="AA1113" s="44">
        <f t="shared" si="214"/>
        <v>0</v>
      </c>
      <c r="AB1113" s="44">
        <f t="shared" si="215"/>
        <v>0</v>
      </c>
      <c r="AC1113" s="44">
        <f t="shared" si="216"/>
        <v>9701.3297872340427</v>
      </c>
      <c r="AD1113" s="44">
        <f t="shared" si="217"/>
        <v>7761.0638297872347</v>
      </c>
      <c r="AE1113" s="12">
        <f t="shared" si="218"/>
        <v>36477</v>
      </c>
    </row>
    <row r="1114" spans="1:31" ht="12.6" hidden="1" customHeight="1" x14ac:dyDescent="0.2">
      <c r="A1114" s="26" t="s">
        <v>1641</v>
      </c>
      <c r="B1114" s="19"/>
      <c r="C1114" s="19"/>
      <c r="D1114" s="20"/>
      <c r="E1114" s="20">
        <v>100</v>
      </c>
      <c r="F1114" s="20"/>
      <c r="G1114" s="21"/>
      <c r="H1114" s="22"/>
      <c r="I1114" s="20"/>
      <c r="J1114" s="20">
        <v>198</v>
      </c>
      <c r="K1114" s="20"/>
      <c r="L1114" s="20"/>
      <c r="M1114" s="20">
        <v>94</v>
      </c>
      <c r="N1114" s="20">
        <v>60</v>
      </c>
      <c r="O1114" s="20">
        <v>452</v>
      </c>
      <c r="P1114" s="23" t="str">
        <f>VLOOKUP(A1114,'ИЗ ОСНОВЫ НОМЕНКЛАТУР'!D:E,2,0)</f>
        <v>Аксессуары для столешниц</v>
      </c>
      <c r="Q1114" s="23" t="str">
        <f>VLOOKUP(A1114,'ИЗ ОСНОВЫ НОМЕНКЛАТУР'!D:F,3,0)</f>
        <v>Цоколь</v>
      </c>
      <c r="R1114" s="40">
        <f>VLOOKUP(A:A,'ИЗ ОСНОВЫ НОМЕНКЛАТУР'!D:G,4,0)</f>
        <v>376.19499999999999</v>
      </c>
      <c r="S1114" s="12" t="str">
        <f>VLOOKUP(A:A,'ИЗ ОСНОВЫ НОМЕНКЛАТУР'!D:H,5,0)</f>
        <v>C</v>
      </c>
      <c r="T1114" s="44">
        <f t="shared" si="207"/>
        <v>0</v>
      </c>
      <c r="U1114" s="44">
        <f t="shared" si="208"/>
        <v>37619.5</v>
      </c>
      <c r="V1114" s="44">
        <f t="shared" si="209"/>
        <v>0</v>
      </c>
      <c r="W1114" s="44">
        <f t="shared" si="210"/>
        <v>0</v>
      </c>
      <c r="X1114" s="44">
        <f t="shared" si="211"/>
        <v>0</v>
      </c>
      <c r="Y1114" s="44">
        <f t="shared" si="212"/>
        <v>0</v>
      </c>
      <c r="Z1114" s="44">
        <f t="shared" si="213"/>
        <v>74486.61</v>
      </c>
      <c r="AA1114" s="44">
        <f t="shared" si="214"/>
        <v>0</v>
      </c>
      <c r="AB1114" s="44">
        <f t="shared" si="215"/>
        <v>0</v>
      </c>
      <c r="AC1114" s="44">
        <f t="shared" si="216"/>
        <v>35362.33</v>
      </c>
      <c r="AD1114" s="44">
        <f t="shared" si="217"/>
        <v>22571.7</v>
      </c>
      <c r="AE1114" s="12">
        <f t="shared" si="218"/>
        <v>170040.14</v>
      </c>
    </row>
    <row r="1115" spans="1:31" ht="12.6" hidden="1" customHeight="1" x14ac:dyDescent="0.2">
      <c r="A1115" s="26" t="s">
        <v>4393</v>
      </c>
      <c r="B1115" s="19"/>
      <c r="C1115" s="19"/>
      <c r="D1115" s="20"/>
      <c r="E1115" s="20">
        <v>18</v>
      </c>
      <c r="F1115" s="20"/>
      <c r="G1115" s="21"/>
      <c r="H1115" s="22"/>
      <c r="I1115" s="20"/>
      <c r="J1115" s="20">
        <v>48</v>
      </c>
      <c r="K1115" s="20"/>
      <c r="L1115" s="20"/>
      <c r="M1115" s="20">
        <v>17</v>
      </c>
      <c r="N1115" s="20">
        <v>24</v>
      </c>
      <c r="O1115" s="20">
        <v>107</v>
      </c>
      <c r="P1115" s="23" t="str">
        <f>VLOOKUP(A1115,'ИЗ ОСНОВЫ НОМЕНКЛАТУР'!D:E,2,0)</f>
        <v>Аксессуары для столешниц</v>
      </c>
      <c r="Q1115" s="23" t="str">
        <f>VLOOKUP(A1115,'ИЗ ОСНОВЫ НОМЕНКЛАТУР'!D:F,3,0)</f>
        <v>Цоколь</v>
      </c>
      <c r="R1115" s="40">
        <f>VLOOKUP(A:A,'ИЗ ОСНОВЫ НОМЕНКЛАТУР'!D:G,4,0)</f>
        <v>138.92523364485982</v>
      </c>
      <c r="S1115" s="12" t="str">
        <f>VLOOKUP(A:A,'ИЗ ОСНОВЫ НОМЕНКЛАТУР'!D:H,5,0)</f>
        <v>C</v>
      </c>
      <c r="T1115" s="44">
        <f t="shared" si="207"/>
        <v>0</v>
      </c>
      <c r="U1115" s="44">
        <f t="shared" si="208"/>
        <v>2500.6542056074768</v>
      </c>
      <c r="V1115" s="44">
        <f t="shared" si="209"/>
        <v>0</v>
      </c>
      <c r="W1115" s="44">
        <f t="shared" si="210"/>
        <v>0</v>
      </c>
      <c r="X1115" s="44">
        <f t="shared" si="211"/>
        <v>0</v>
      </c>
      <c r="Y1115" s="44">
        <f t="shared" si="212"/>
        <v>0</v>
      </c>
      <c r="Z1115" s="44">
        <f t="shared" si="213"/>
        <v>6668.4112149532712</v>
      </c>
      <c r="AA1115" s="44">
        <f t="shared" si="214"/>
        <v>0</v>
      </c>
      <c r="AB1115" s="44">
        <f t="shared" si="215"/>
        <v>0</v>
      </c>
      <c r="AC1115" s="44">
        <f t="shared" si="216"/>
        <v>2361.7289719626169</v>
      </c>
      <c r="AD1115" s="44">
        <f t="shared" si="217"/>
        <v>3334.2056074766356</v>
      </c>
      <c r="AE1115" s="12">
        <f t="shared" si="218"/>
        <v>14865</v>
      </c>
    </row>
    <row r="1116" spans="1:31" ht="12.6" hidden="1" customHeight="1" x14ac:dyDescent="0.2">
      <c r="A1116" s="26" t="s">
        <v>1633</v>
      </c>
      <c r="B1116" s="19"/>
      <c r="C1116" s="19"/>
      <c r="D1116" s="20"/>
      <c r="E1116" s="21"/>
      <c r="F1116" s="22"/>
      <c r="G1116" s="21"/>
      <c r="H1116" s="22"/>
      <c r="I1116" s="20"/>
      <c r="J1116" s="20">
        <v>34</v>
      </c>
      <c r="K1116" s="20"/>
      <c r="L1116" s="20"/>
      <c r="M1116" s="20">
        <v>19</v>
      </c>
      <c r="N1116" s="20">
        <v>27</v>
      </c>
      <c r="O1116" s="20">
        <v>80</v>
      </c>
      <c r="P1116" s="23" t="str">
        <f>VLOOKUP(A1116,'ИЗ ОСНОВЫ НОМЕНКЛАТУР'!D:E,2,0)</f>
        <v>Аксессуары для столешниц</v>
      </c>
      <c r="Q1116" s="23" t="str">
        <f>VLOOKUP(A1116,'ИЗ ОСНОВЫ НОМЕНКЛАТУР'!D:F,3,0)</f>
        <v>Цоколь</v>
      </c>
      <c r="R1116" s="40">
        <f>VLOOKUP(A:A,'ИЗ ОСНОВЫ НОМЕНКЛАТУР'!D:G,4,0)</f>
        <v>138.82923076923078</v>
      </c>
      <c r="S1116" s="12" t="str">
        <f>VLOOKUP(A:A,'ИЗ ОСНОВЫ НОМЕНКЛАТУР'!D:H,5,0)</f>
        <v>C</v>
      </c>
      <c r="T1116" s="44">
        <f t="shared" si="207"/>
        <v>0</v>
      </c>
      <c r="U1116" s="44">
        <f t="shared" si="208"/>
        <v>0</v>
      </c>
      <c r="V1116" s="44">
        <f t="shared" si="209"/>
        <v>0</v>
      </c>
      <c r="W1116" s="44">
        <f t="shared" si="210"/>
        <v>0</v>
      </c>
      <c r="X1116" s="44">
        <f t="shared" si="211"/>
        <v>0</v>
      </c>
      <c r="Y1116" s="44">
        <f t="shared" si="212"/>
        <v>0</v>
      </c>
      <c r="Z1116" s="44">
        <f t="shared" si="213"/>
        <v>4720.1938461538466</v>
      </c>
      <c r="AA1116" s="44">
        <f t="shared" si="214"/>
        <v>0</v>
      </c>
      <c r="AB1116" s="44">
        <f t="shared" si="215"/>
        <v>0</v>
      </c>
      <c r="AC1116" s="44">
        <f t="shared" si="216"/>
        <v>2637.7553846153846</v>
      </c>
      <c r="AD1116" s="44">
        <f t="shared" si="217"/>
        <v>3748.3892307692308</v>
      </c>
      <c r="AE1116" s="12">
        <f t="shared" si="218"/>
        <v>11106.338461538462</v>
      </c>
    </row>
    <row r="1117" spans="1:31" ht="12.6" hidden="1" customHeight="1" x14ac:dyDescent="0.2">
      <c r="A1117" s="26" t="s">
        <v>1640</v>
      </c>
      <c r="B1117" s="19"/>
      <c r="C1117" s="19"/>
      <c r="D1117" s="20"/>
      <c r="E1117" s="20">
        <v>20</v>
      </c>
      <c r="F1117" s="20"/>
      <c r="G1117" s="21"/>
      <c r="H1117" s="22"/>
      <c r="I1117" s="20"/>
      <c r="J1117" s="20">
        <v>48</v>
      </c>
      <c r="K1117" s="20"/>
      <c r="L1117" s="20"/>
      <c r="M1117" s="20">
        <v>25</v>
      </c>
      <c r="N1117" s="20">
        <v>25</v>
      </c>
      <c r="O1117" s="20">
        <v>118</v>
      </c>
      <c r="P1117" s="23" t="str">
        <f>VLOOKUP(A1117,'ИЗ ОСНОВЫ НОМЕНКЛАТУР'!D:E,2,0)</f>
        <v>Аксессуары для столешниц</v>
      </c>
      <c r="Q1117" s="23" t="str">
        <f>VLOOKUP(A1117,'ИЗ ОСНОВЫ НОМЕНКЛАТУР'!D:F,3,0)</f>
        <v>Цоколь</v>
      </c>
      <c r="R1117" s="40">
        <f>VLOOKUP(A:A,'ИЗ ОСНОВЫ НОМЕНКЛАТУР'!D:G,4,0)</f>
        <v>373.23333333333335</v>
      </c>
      <c r="S1117" s="12" t="str">
        <f>VLOOKUP(A:A,'ИЗ ОСНОВЫ НОМЕНКЛАТУР'!D:H,5,0)</f>
        <v>C</v>
      </c>
      <c r="T1117" s="44">
        <f t="shared" si="207"/>
        <v>0</v>
      </c>
      <c r="U1117" s="44">
        <f t="shared" si="208"/>
        <v>7464.666666666667</v>
      </c>
      <c r="V1117" s="44">
        <f t="shared" si="209"/>
        <v>0</v>
      </c>
      <c r="W1117" s="44">
        <f t="shared" si="210"/>
        <v>0</v>
      </c>
      <c r="X1117" s="44">
        <f t="shared" si="211"/>
        <v>0</v>
      </c>
      <c r="Y1117" s="44">
        <f t="shared" si="212"/>
        <v>0</v>
      </c>
      <c r="Z1117" s="44">
        <f t="shared" si="213"/>
        <v>17915.2</v>
      </c>
      <c r="AA1117" s="44">
        <f t="shared" si="214"/>
        <v>0</v>
      </c>
      <c r="AB1117" s="44">
        <f t="shared" si="215"/>
        <v>0</v>
      </c>
      <c r="AC1117" s="44">
        <f t="shared" si="216"/>
        <v>9330.8333333333339</v>
      </c>
      <c r="AD1117" s="44">
        <f t="shared" si="217"/>
        <v>9330.8333333333339</v>
      </c>
      <c r="AE1117" s="12">
        <f t="shared" si="218"/>
        <v>44041.53333333334</v>
      </c>
    </row>
    <row r="1118" spans="1:31" ht="12.6" hidden="1" customHeight="1" x14ac:dyDescent="0.2">
      <c r="A1118" s="26" t="s">
        <v>1944</v>
      </c>
      <c r="B1118" s="19"/>
      <c r="C1118" s="19"/>
      <c r="D1118" s="20"/>
      <c r="E1118" s="20">
        <v>805</v>
      </c>
      <c r="F1118" s="20"/>
      <c r="G1118" s="21"/>
      <c r="H1118" s="22"/>
      <c r="I1118" s="20"/>
      <c r="J1118" s="20"/>
      <c r="K1118" s="20"/>
      <c r="L1118" s="20"/>
      <c r="M1118" s="20"/>
      <c r="N1118" s="20"/>
      <c r="O1118" s="20">
        <v>805</v>
      </c>
      <c r="P1118" s="23" t="str">
        <f>VLOOKUP(A1118,'ИЗ ОСНОВЫ НОМЕНКЛАТУР'!D:E,2,0)</f>
        <v>Крепежные системы</v>
      </c>
      <c r="Q1118" s="23" t="str">
        <f>VLOOKUP(A1118,'ИЗ ОСНОВЫ НОМЕНКЛАТУР'!D:F,3,0)</f>
        <v>Заглушки конфирматные</v>
      </c>
      <c r="R1118" s="40">
        <f>VLOOKUP(A:A,'ИЗ ОСНОВЫ НОМЕНКЛАТУР'!D:G,4,0)</f>
        <v>0.91735135135135137</v>
      </c>
      <c r="S1118" s="12" t="str">
        <f>VLOOKUP(A:A,'ИЗ ОСНОВЫ НОМЕНКЛАТУР'!D:H,5,0)</f>
        <v>C</v>
      </c>
      <c r="T1118" s="44">
        <f t="shared" si="207"/>
        <v>0</v>
      </c>
      <c r="U1118" s="44">
        <f t="shared" si="208"/>
        <v>738.46783783783781</v>
      </c>
      <c r="V1118" s="44">
        <f t="shared" si="209"/>
        <v>0</v>
      </c>
      <c r="W1118" s="44">
        <f t="shared" si="210"/>
        <v>0</v>
      </c>
      <c r="X1118" s="44">
        <f t="shared" si="211"/>
        <v>0</v>
      </c>
      <c r="Y1118" s="44">
        <f t="shared" si="212"/>
        <v>0</v>
      </c>
      <c r="Z1118" s="44">
        <f t="shared" si="213"/>
        <v>0</v>
      </c>
      <c r="AA1118" s="44">
        <f t="shared" si="214"/>
        <v>0</v>
      </c>
      <c r="AB1118" s="44">
        <f t="shared" si="215"/>
        <v>0</v>
      </c>
      <c r="AC1118" s="44">
        <f t="shared" si="216"/>
        <v>0</v>
      </c>
      <c r="AD1118" s="44">
        <f t="shared" si="217"/>
        <v>0</v>
      </c>
      <c r="AE1118" s="12">
        <f t="shared" si="218"/>
        <v>738.46783783783781</v>
      </c>
    </row>
    <row r="1119" spans="1:31" ht="12.6" hidden="1" customHeight="1" x14ac:dyDescent="0.2">
      <c r="A1119" s="26" t="s">
        <v>4394</v>
      </c>
      <c r="B1119" s="19"/>
      <c r="C1119" s="19"/>
      <c r="D1119" s="20"/>
      <c r="E1119" s="21"/>
      <c r="F1119" s="22"/>
      <c r="G1119" s="21"/>
      <c r="H1119" s="22"/>
      <c r="I1119" s="20">
        <v>35000</v>
      </c>
      <c r="J1119" s="20">
        <v>9950</v>
      </c>
      <c r="K1119" s="20">
        <v>35000</v>
      </c>
      <c r="L1119" s="20">
        <v>1000</v>
      </c>
      <c r="M1119" s="20">
        <v>9000</v>
      </c>
      <c r="N1119" s="20">
        <v>5000</v>
      </c>
      <c r="O1119" s="20">
        <v>94950</v>
      </c>
      <c r="P1119" s="23" t="str">
        <f>VLOOKUP(A1119,'ИЗ ОСНОВЫ НОМЕНКЛАТУР'!D:E,2,0)</f>
        <v>Крепежные системы</v>
      </c>
      <c r="Q1119" s="23" t="str">
        <f>VLOOKUP(A1119,'ИЗ ОСНОВЫ НОМЕНКЛАТУР'!D:F,3,0)</f>
        <v>Заглушки конфирматные</v>
      </c>
      <c r="R1119" s="40">
        <f>VLOOKUP(A:A,'ИЗ ОСНОВЫ НОМЕНКЛАТУР'!D:G,4,0)</f>
        <v>2.5</v>
      </c>
      <c r="S1119" s="12" t="str">
        <f>VLOOKUP(A:A,'ИЗ ОСНОВЫ НОМЕНКЛАТУР'!D:H,5,0)</f>
        <v>C</v>
      </c>
      <c r="T1119" s="44">
        <f t="shared" si="207"/>
        <v>0</v>
      </c>
      <c r="U1119" s="44">
        <f t="shared" si="208"/>
        <v>0</v>
      </c>
      <c r="V1119" s="44">
        <f t="shared" si="209"/>
        <v>0</v>
      </c>
      <c r="W1119" s="44">
        <f t="shared" si="210"/>
        <v>0</v>
      </c>
      <c r="X1119" s="44">
        <f t="shared" si="211"/>
        <v>0</v>
      </c>
      <c r="Y1119" s="44">
        <f t="shared" si="212"/>
        <v>87500</v>
      </c>
      <c r="Z1119" s="44">
        <f t="shared" si="213"/>
        <v>24875</v>
      </c>
      <c r="AA1119" s="44">
        <f t="shared" si="214"/>
        <v>87500</v>
      </c>
      <c r="AB1119" s="44">
        <f t="shared" si="215"/>
        <v>2500</v>
      </c>
      <c r="AC1119" s="44">
        <f t="shared" si="216"/>
        <v>22500</v>
      </c>
      <c r="AD1119" s="44">
        <f t="shared" si="217"/>
        <v>12500</v>
      </c>
      <c r="AE1119" s="12">
        <f t="shared" si="218"/>
        <v>237375</v>
      </c>
    </row>
    <row r="1120" spans="1:31" ht="12.6" hidden="1" customHeight="1" x14ac:dyDescent="0.2">
      <c r="A1120" s="26" t="s">
        <v>1938</v>
      </c>
      <c r="B1120" s="19"/>
      <c r="C1120" s="19"/>
      <c r="D1120" s="20"/>
      <c r="E1120" s="21"/>
      <c r="F1120" s="22"/>
      <c r="G1120" s="21"/>
      <c r="H1120" s="22"/>
      <c r="I1120" s="20"/>
      <c r="J1120" s="20">
        <v>4197</v>
      </c>
      <c r="K1120" s="20"/>
      <c r="L1120" s="20"/>
      <c r="M1120" s="20">
        <v>39497</v>
      </c>
      <c r="N1120" s="20"/>
      <c r="O1120" s="20">
        <v>43694</v>
      </c>
      <c r="P1120" s="23" t="str">
        <f>VLOOKUP(A1120,'ИЗ ОСНОВЫ НОМЕНКЛАТУР'!D:E,2,0)</f>
        <v>Крепежные системы</v>
      </c>
      <c r="Q1120" s="23" t="str">
        <f>VLOOKUP(A1120,'ИЗ ОСНОВЫ НОМЕНКЛАТУР'!D:F,3,0)</f>
        <v>Заглушки конфирматные</v>
      </c>
      <c r="R1120" s="40">
        <f>VLOOKUP(A:A,'ИЗ ОСНОВЫ НОМЕНКЛАТУР'!D:G,4,0)</f>
        <v>0.5110104181532753</v>
      </c>
      <c r="S1120" s="12" t="str">
        <f>VLOOKUP(A:A,'ИЗ ОСНОВЫ НОМЕНКЛАТУР'!D:H,5,0)</f>
        <v>C</v>
      </c>
      <c r="T1120" s="44">
        <f t="shared" si="207"/>
        <v>0</v>
      </c>
      <c r="U1120" s="44">
        <f t="shared" si="208"/>
        <v>0</v>
      </c>
      <c r="V1120" s="44">
        <f t="shared" si="209"/>
        <v>0</v>
      </c>
      <c r="W1120" s="44">
        <f t="shared" si="210"/>
        <v>0</v>
      </c>
      <c r="X1120" s="44">
        <f t="shared" si="211"/>
        <v>0</v>
      </c>
      <c r="Y1120" s="44">
        <f t="shared" si="212"/>
        <v>0</v>
      </c>
      <c r="Z1120" s="44">
        <f t="shared" si="213"/>
        <v>2144.7107249892965</v>
      </c>
      <c r="AA1120" s="44">
        <f t="shared" si="214"/>
        <v>0</v>
      </c>
      <c r="AB1120" s="44">
        <f t="shared" si="215"/>
        <v>0</v>
      </c>
      <c r="AC1120" s="44">
        <f t="shared" si="216"/>
        <v>20183.378485799916</v>
      </c>
      <c r="AD1120" s="44">
        <f t="shared" si="217"/>
        <v>0</v>
      </c>
      <c r="AE1120" s="12">
        <f t="shared" si="218"/>
        <v>22328.089210789214</v>
      </c>
    </row>
    <row r="1121" spans="1:31" ht="12.6" hidden="1" customHeight="1" x14ac:dyDescent="0.2">
      <c r="A1121" s="26" t="s">
        <v>1936</v>
      </c>
      <c r="B1121" s="19"/>
      <c r="C1121" s="19"/>
      <c r="D1121" s="20"/>
      <c r="E1121" s="20">
        <v>5000</v>
      </c>
      <c r="F1121" s="20"/>
      <c r="G1121" s="21"/>
      <c r="H1121" s="22"/>
      <c r="I1121" s="20">
        <v>90000</v>
      </c>
      <c r="J1121" s="20">
        <v>83780</v>
      </c>
      <c r="K1121" s="20">
        <v>5000</v>
      </c>
      <c r="L1121" s="20">
        <v>1300</v>
      </c>
      <c r="M1121" s="20">
        <v>33000</v>
      </c>
      <c r="N1121" s="20">
        <v>23809</v>
      </c>
      <c r="O1121" s="20">
        <v>241889</v>
      </c>
      <c r="P1121" s="23" t="str">
        <f>VLOOKUP(A1121,'ИЗ ОСНОВЫ НОМЕНКЛАТУР'!D:E,2,0)</f>
        <v>Крепежные системы</v>
      </c>
      <c r="Q1121" s="23" t="str">
        <f>VLOOKUP(A1121,'ИЗ ОСНОВЫ НОМЕНКЛАТУР'!D:F,3,0)</f>
        <v>Заглушки конфирматные</v>
      </c>
      <c r="R1121" s="40">
        <f>VLOOKUP(A:A,'ИЗ ОСНОВЫ НОМЕНКЛАТУР'!D:G,4,0)</f>
        <v>2.1267435995326185</v>
      </c>
      <c r="S1121" s="12" t="str">
        <f>VLOOKUP(A:A,'ИЗ ОСНОВЫ НОМЕНКЛАТУР'!D:H,5,0)</f>
        <v>B</v>
      </c>
      <c r="T1121" s="44">
        <f t="shared" si="207"/>
        <v>0</v>
      </c>
      <c r="U1121" s="44">
        <f t="shared" si="208"/>
        <v>10633.717997663092</v>
      </c>
      <c r="V1121" s="44">
        <f t="shared" si="209"/>
        <v>0</v>
      </c>
      <c r="W1121" s="44">
        <f t="shared" si="210"/>
        <v>0</v>
      </c>
      <c r="X1121" s="44">
        <f t="shared" si="211"/>
        <v>0</v>
      </c>
      <c r="Y1121" s="44">
        <f t="shared" si="212"/>
        <v>191406.92395793565</v>
      </c>
      <c r="Z1121" s="44">
        <f t="shared" si="213"/>
        <v>178178.57876884277</v>
      </c>
      <c r="AA1121" s="44">
        <f t="shared" si="214"/>
        <v>10633.717997663092</v>
      </c>
      <c r="AB1121" s="44">
        <f t="shared" si="215"/>
        <v>2764.7666793924041</v>
      </c>
      <c r="AC1121" s="44">
        <f t="shared" si="216"/>
        <v>70182.538784576405</v>
      </c>
      <c r="AD1121" s="44">
        <f t="shared" si="217"/>
        <v>50635.638361272111</v>
      </c>
      <c r="AE1121" s="12">
        <f t="shared" si="218"/>
        <v>514435.88254734554</v>
      </c>
    </row>
    <row r="1122" spans="1:31" ht="12.6" hidden="1" customHeight="1" x14ac:dyDescent="0.2">
      <c r="A1122" s="26" t="s">
        <v>1939</v>
      </c>
      <c r="B1122" s="19"/>
      <c r="C1122" s="19"/>
      <c r="D1122" s="20"/>
      <c r="E1122" s="21"/>
      <c r="F1122" s="22"/>
      <c r="G1122" s="21"/>
      <c r="H1122" s="22"/>
      <c r="I1122" s="20"/>
      <c r="J1122" s="20">
        <v>11404</v>
      </c>
      <c r="K1122" s="20"/>
      <c r="L1122" s="20">
        <v>700</v>
      </c>
      <c r="M1122" s="20">
        <v>1000</v>
      </c>
      <c r="N1122" s="20">
        <v>7800</v>
      </c>
      <c r="O1122" s="20">
        <v>20904</v>
      </c>
      <c r="P1122" s="23" t="str">
        <f>VLOOKUP(A1122,'ИЗ ОСНОВЫ НОМЕНКЛАТУР'!D:E,2,0)</f>
        <v>Крепежные системы</v>
      </c>
      <c r="Q1122" s="23" t="str">
        <f>VLOOKUP(A1122,'ИЗ ОСНОВЫ НОМЕНКЛАТУР'!D:F,3,0)</f>
        <v>Заглушки конфирматные</v>
      </c>
      <c r="R1122" s="40">
        <f>VLOOKUP(A:A,'ИЗ ОСНОВЫ НОМЕНКЛАТУР'!D:G,4,0)</f>
        <v>0.51297681984546561</v>
      </c>
      <c r="S1122" s="12" t="str">
        <f>VLOOKUP(A:A,'ИЗ ОСНОВЫ НОМЕНКЛАТУР'!D:H,5,0)</f>
        <v>C</v>
      </c>
      <c r="T1122" s="44">
        <f t="shared" si="207"/>
        <v>0</v>
      </c>
      <c r="U1122" s="44">
        <f t="shared" si="208"/>
        <v>0</v>
      </c>
      <c r="V1122" s="44">
        <f t="shared" si="209"/>
        <v>0</v>
      </c>
      <c r="W1122" s="44">
        <f t="shared" si="210"/>
        <v>0</v>
      </c>
      <c r="X1122" s="44">
        <f t="shared" si="211"/>
        <v>0</v>
      </c>
      <c r="Y1122" s="44">
        <f t="shared" si="212"/>
        <v>0</v>
      </c>
      <c r="Z1122" s="44">
        <f t="shared" si="213"/>
        <v>5849.98765351769</v>
      </c>
      <c r="AA1122" s="44">
        <f t="shared" si="214"/>
        <v>0</v>
      </c>
      <c r="AB1122" s="44">
        <f t="shared" si="215"/>
        <v>359.08377389182596</v>
      </c>
      <c r="AC1122" s="44">
        <f t="shared" si="216"/>
        <v>512.97681984546557</v>
      </c>
      <c r="AD1122" s="44">
        <f t="shared" si="217"/>
        <v>4001.2191947946317</v>
      </c>
      <c r="AE1122" s="12">
        <f t="shared" si="218"/>
        <v>10723.267442049613</v>
      </c>
    </row>
    <row r="1123" spans="1:31" ht="12.6" hidden="1" customHeight="1" x14ac:dyDescent="0.2">
      <c r="A1123" s="26" t="s">
        <v>1937</v>
      </c>
      <c r="B1123" s="19"/>
      <c r="C1123" s="19"/>
      <c r="D1123" s="20">
        <v>7000</v>
      </c>
      <c r="E1123" s="20">
        <v>3063</v>
      </c>
      <c r="F1123" s="20"/>
      <c r="G1123" s="21"/>
      <c r="H1123" s="22"/>
      <c r="I1123" s="20"/>
      <c r="J1123" s="20">
        <v>22993</v>
      </c>
      <c r="K1123" s="20">
        <v>5000</v>
      </c>
      <c r="L1123" s="20">
        <v>545</v>
      </c>
      <c r="M1123" s="20">
        <v>4000</v>
      </c>
      <c r="N1123" s="20">
        <v>7300</v>
      </c>
      <c r="O1123" s="20">
        <v>49901</v>
      </c>
      <c r="P1123" s="23" t="str">
        <f>VLOOKUP(A1123,'ИЗ ОСНОВЫ НОМЕНКЛАТУР'!D:E,2,0)</f>
        <v>Крепежные системы</v>
      </c>
      <c r="Q1123" s="23" t="str">
        <f>VLOOKUP(A1123,'ИЗ ОСНОВЫ НОМЕНКЛАТУР'!D:F,3,0)</f>
        <v>Заглушки конфирматные</v>
      </c>
      <c r="R1123" s="40">
        <f>VLOOKUP(A:A,'ИЗ ОСНОВЫ НОМЕНКЛАТУР'!D:G,4,0)</f>
        <v>0.8416602479239379</v>
      </c>
      <c r="S1123" s="12" t="str">
        <f>VLOOKUP(A:A,'ИЗ ОСНОВЫ НОМЕНКЛАТУР'!D:H,5,0)</f>
        <v>B</v>
      </c>
      <c r="T1123" s="44">
        <f t="shared" si="207"/>
        <v>5891.6217354675655</v>
      </c>
      <c r="U1123" s="44">
        <f t="shared" si="208"/>
        <v>2578.0053393910216</v>
      </c>
      <c r="V1123" s="44">
        <f t="shared" si="209"/>
        <v>0</v>
      </c>
      <c r="W1123" s="44">
        <f t="shared" si="210"/>
        <v>0</v>
      </c>
      <c r="X1123" s="44">
        <f t="shared" si="211"/>
        <v>0</v>
      </c>
      <c r="Y1123" s="44">
        <f t="shared" si="212"/>
        <v>0</v>
      </c>
      <c r="Z1123" s="44">
        <f t="shared" si="213"/>
        <v>19352.294080515105</v>
      </c>
      <c r="AA1123" s="44">
        <f t="shared" si="214"/>
        <v>4208.3012396196891</v>
      </c>
      <c r="AB1123" s="44">
        <f t="shared" si="215"/>
        <v>458.70483511854616</v>
      </c>
      <c r="AC1123" s="44">
        <f t="shared" si="216"/>
        <v>3366.6409916957514</v>
      </c>
      <c r="AD1123" s="44">
        <f t="shared" si="217"/>
        <v>6144.1198098447467</v>
      </c>
      <c r="AE1123" s="12">
        <f t="shared" si="218"/>
        <v>41999.688031652426</v>
      </c>
    </row>
    <row r="1124" spans="1:31" ht="12.6" hidden="1" customHeight="1" x14ac:dyDescent="0.2">
      <c r="A1124" s="26" t="s">
        <v>4395</v>
      </c>
      <c r="B1124" s="19"/>
      <c r="C1124" s="19"/>
      <c r="D1124" s="20"/>
      <c r="E1124" s="21"/>
      <c r="F1124" s="22"/>
      <c r="G1124" s="21"/>
      <c r="H1124" s="22"/>
      <c r="I1124" s="20"/>
      <c r="J1124" s="20"/>
      <c r="K1124" s="20">
        <v>10</v>
      </c>
      <c r="L1124" s="20"/>
      <c r="M1124" s="20"/>
      <c r="N1124" s="20"/>
      <c r="O1124" s="20">
        <v>10</v>
      </c>
      <c r="P1124" s="23" t="str">
        <f>VLOOKUP(A1124,'ИЗ ОСНОВЫ НОМЕНКЛАТУР'!D:E,2,0)</f>
        <v>Аксессуары для шкафов</v>
      </c>
      <c r="Q1124" s="23" t="str">
        <f>VLOOKUP(A1124,'ИЗ ОСНОВЫ НОМЕНКЛАТУР'!D:F,3,0)</f>
        <v>Шкаф/шкаф-купе наполнение (бренд Aristo)</v>
      </c>
      <c r="R1124" s="40">
        <f>VLOOKUP(A:A,'ИЗ ОСНОВЫ НОМЕНКЛАТУР'!D:G,4,0)</f>
        <v>285.3</v>
      </c>
      <c r="S1124" s="12" t="str">
        <f>VLOOKUP(A:A,'ИЗ ОСНОВЫ НОМЕНКЛАТУР'!D:H,5,0)</f>
        <v>C</v>
      </c>
      <c r="T1124" s="44">
        <f t="shared" si="207"/>
        <v>0</v>
      </c>
      <c r="U1124" s="44">
        <f t="shared" si="208"/>
        <v>0</v>
      </c>
      <c r="V1124" s="44">
        <f t="shared" si="209"/>
        <v>0</v>
      </c>
      <c r="W1124" s="44">
        <f t="shared" si="210"/>
        <v>0</v>
      </c>
      <c r="X1124" s="44">
        <f t="shared" si="211"/>
        <v>0</v>
      </c>
      <c r="Y1124" s="44">
        <f t="shared" si="212"/>
        <v>0</v>
      </c>
      <c r="Z1124" s="44">
        <f t="shared" si="213"/>
        <v>0</v>
      </c>
      <c r="AA1124" s="44">
        <f t="shared" si="214"/>
        <v>2853</v>
      </c>
      <c r="AB1124" s="44">
        <f t="shared" si="215"/>
        <v>0</v>
      </c>
      <c r="AC1124" s="44">
        <f t="shared" si="216"/>
        <v>0</v>
      </c>
      <c r="AD1124" s="44">
        <f t="shared" si="217"/>
        <v>0</v>
      </c>
      <c r="AE1124" s="12">
        <f t="shared" si="218"/>
        <v>2853</v>
      </c>
    </row>
    <row r="1125" spans="1:31" ht="12.6" hidden="1" customHeight="1" x14ac:dyDescent="0.2">
      <c r="A1125" s="26" t="s">
        <v>4396</v>
      </c>
      <c r="B1125" s="19"/>
      <c r="C1125" s="19"/>
      <c r="D1125" s="20"/>
      <c r="E1125" s="21"/>
      <c r="F1125" s="22"/>
      <c r="G1125" s="21"/>
      <c r="H1125" s="22"/>
      <c r="I1125" s="20"/>
      <c r="J1125" s="20"/>
      <c r="K1125" s="20">
        <v>10</v>
      </c>
      <c r="L1125" s="20"/>
      <c r="M1125" s="20"/>
      <c r="N1125" s="20"/>
      <c r="O1125" s="20">
        <v>10</v>
      </c>
      <c r="P1125" s="23" t="str">
        <f>VLOOKUP(A1125,'ИЗ ОСНОВЫ НОМЕНКЛАТУР'!D:E,2,0)</f>
        <v>Аксессуары для шкафов</v>
      </c>
      <c r="Q1125" s="23" t="str">
        <f>VLOOKUP(A1125,'ИЗ ОСНОВЫ НОМЕНКЛАТУР'!D:F,3,0)</f>
        <v>Шкаф/шкаф-купе наполнение (бренд Aristo)</v>
      </c>
      <c r="R1125" s="40">
        <f>VLOOKUP(A:A,'ИЗ ОСНОВЫ НОМЕНКЛАТУР'!D:G,4,0)</f>
        <v>285.3</v>
      </c>
      <c r="S1125" s="12" t="str">
        <f>VLOOKUP(A:A,'ИЗ ОСНОВЫ НОМЕНКЛАТУР'!D:H,5,0)</f>
        <v>C</v>
      </c>
      <c r="T1125" s="44">
        <f t="shared" si="207"/>
        <v>0</v>
      </c>
      <c r="U1125" s="44">
        <f t="shared" si="208"/>
        <v>0</v>
      </c>
      <c r="V1125" s="44">
        <f t="shared" si="209"/>
        <v>0</v>
      </c>
      <c r="W1125" s="44">
        <f t="shared" si="210"/>
        <v>0</v>
      </c>
      <c r="X1125" s="44">
        <f t="shared" si="211"/>
        <v>0</v>
      </c>
      <c r="Y1125" s="44">
        <f t="shared" si="212"/>
        <v>0</v>
      </c>
      <c r="Z1125" s="44">
        <f t="shared" si="213"/>
        <v>0</v>
      </c>
      <c r="AA1125" s="44">
        <f t="shared" si="214"/>
        <v>2853</v>
      </c>
      <c r="AB1125" s="44">
        <f t="shared" si="215"/>
        <v>0</v>
      </c>
      <c r="AC1125" s="44">
        <f t="shared" si="216"/>
        <v>0</v>
      </c>
      <c r="AD1125" s="44">
        <f t="shared" si="217"/>
        <v>0</v>
      </c>
      <c r="AE1125" s="12">
        <f t="shared" si="218"/>
        <v>2853</v>
      </c>
    </row>
    <row r="1126" spans="1:31" ht="12.6" hidden="1" customHeight="1" x14ac:dyDescent="0.2">
      <c r="A1126" s="26" t="s">
        <v>4397</v>
      </c>
      <c r="B1126" s="19"/>
      <c r="C1126" s="19"/>
      <c r="D1126" s="20"/>
      <c r="E1126" s="21"/>
      <c r="F1126" s="22"/>
      <c r="G1126" s="21"/>
      <c r="H1126" s="22"/>
      <c r="I1126" s="20"/>
      <c r="J1126" s="20"/>
      <c r="K1126" s="20">
        <v>10</v>
      </c>
      <c r="L1126" s="20"/>
      <c r="M1126" s="20"/>
      <c r="N1126" s="20"/>
      <c r="O1126" s="20">
        <v>10</v>
      </c>
      <c r="P1126" s="23" t="str">
        <f>VLOOKUP(A1126,'ИЗ ОСНОВЫ НОМЕНКЛАТУР'!D:E,2,0)</f>
        <v>Аксессуары для шкафов</v>
      </c>
      <c r="Q1126" s="23" t="str">
        <f>VLOOKUP(A1126,'ИЗ ОСНОВЫ НОМЕНКЛАТУР'!D:F,3,0)</f>
        <v>Шкаф/шкаф-купе наполнение (бренд Aristo)</v>
      </c>
      <c r="R1126" s="40">
        <f>VLOOKUP(A:A,'ИЗ ОСНОВЫ НОМЕНКЛАТУР'!D:G,4,0)</f>
        <v>313.8</v>
      </c>
      <c r="S1126" s="12" t="str">
        <f>VLOOKUP(A:A,'ИЗ ОСНОВЫ НОМЕНКЛАТУР'!D:H,5,0)</f>
        <v>C</v>
      </c>
      <c r="T1126" s="44">
        <f t="shared" si="207"/>
        <v>0</v>
      </c>
      <c r="U1126" s="44">
        <f t="shared" si="208"/>
        <v>0</v>
      </c>
      <c r="V1126" s="44">
        <f t="shared" si="209"/>
        <v>0</v>
      </c>
      <c r="W1126" s="44">
        <f t="shared" si="210"/>
        <v>0</v>
      </c>
      <c r="X1126" s="44">
        <f t="shared" si="211"/>
        <v>0</v>
      </c>
      <c r="Y1126" s="44">
        <f t="shared" si="212"/>
        <v>0</v>
      </c>
      <c r="Z1126" s="44">
        <f t="shared" si="213"/>
        <v>0</v>
      </c>
      <c r="AA1126" s="44">
        <f t="shared" si="214"/>
        <v>3138</v>
      </c>
      <c r="AB1126" s="44">
        <f t="shared" si="215"/>
        <v>0</v>
      </c>
      <c r="AC1126" s="44">
        <f t="shared" si="216"/>
        <v>0</v>
      </c>
      <c r="AD1126" s="44">
        <f t="shared" si="217"/>
        <v>0</v>
      </c>
      <c r="AE1126" s="12">
        <f t="shared" si="218"/>
        <v>3138</v>
      </c>
    </row>
    <row r="1127" spans="1:31" ht="12.6" hidden="1" customHeight="1" x14ac:dyDescent="0.2">
      <c r="A1127" s="26" t="s">
        <v>4398</v>
      </c>
      <c r="B1127" s="19"/>
      <c r="C1127" s="19"/>
      <c r="D1127" s="20"/>
      <c r="E1127" s="21"/>
      <c r="F1127" s="22"/>
      <c r="G1127" s="21"/>
      <c r="H1127" s="22"/>
      <c r="I1127" s="20"/>
      <c r="J1127" s="20"/>
      <c r="K1127" s="20">
        <v>30</v>
      </c>
      <c r="L1127" s="20"/>
      <c r="M1127" s="20"/>
      <c r="N1127" s="20"/>
      <c r="O1127" s="20">
        <v>30</v>
      </c>
      <c r="P1127" s="23" t="str">
        <f>VLOOKUP(A1127,'ИЗ ОСНОВЫ НОМЕНКЛАТУР'!D:E,2,0)</f>
        <v>Аксессуары для шкафов</v>
      </c>
      <c r="Q1127" s="23" t="str">
        <f>VLOOKUP(A1127,'ИЗ ОСНОВЫ НОМЕНКЛАТУР'!D:F,3,0)</f>
        <v>Шкаф/шкаф-купе наполнение (бренд Aristo)</v>
      </c>
      <c r="R1127" s="40">
        <f>VLOOKUP(A:A,'ИЗ ОСНОВЫ НОМЕНКЛАТУР'!D:G,4,0)</f>
        <v>80.166666666666671</v>
      </c>
      <c r="S1127" s="12" t="str">
        <f>VLOOKUP(A:A,'ИЗ ОСНОВЫ НОМЕНКЛАТУР'!D:H,5,0)</f>
        <v>C</v>
      </c>
      <c r="T1127" s="44">
        <f t="shared" si="207"/>
        <v>0</v>
      </c>
      <c r="U1127" s="44">
        <f t="shared" si="208"/>
        <v>0</v>
      </c>
      <c r="V1127" s="44">
        <f t="shared" si="209"/>
        <v>0</v>
      </c>
      <c r="W1127" s="44">
        <f t="shared" si="210"/>
        <v>0</v>
      </c>
      <c r="X1127" s="44">
        <f t="shared" si="211"/>
        <v>0</v>
      </c>
      <c r="Y1127" s="44">
        <f t="shared" si="212"/>
        <v>0</v>
      </c>
      <c r="Z1127" s="44">
        <f t="shared" si="213"/>
        <v>0</v>
      </c>
      <c r="AA1127" s="44">
        <f t="shared" si="214"/>
        <v>2405</v>
      </c>
      <c r="AB1127" s="44">
        <f t="shared" si="215"/>
        <v>0</v>
      </c>
      <c r="AC1127" s="44">
        <f t="shared" si="216"/>
        <v>0</v>
      </c>
      <c r="AD1127" s="44">
        <f t="shared" si="217"/>
        <v>0</v>
      </c>
      <c r="AE1127" s="12">
        <f t="shared" si="218"/>
        <v>2405</v>
      </c>
    </row>
    <row r="1128" spans="1:31" ht="12.6" hidden="1" customHeight="1" x14ac:dyDescent="0.2">
      <c r="A1128" s="26" t="s">
        <v>4399</v>
      </c>
      <c r="B1128" s="19"/>
      <c r="C1128" s="19"/>
      <c r="D1128" s="20"/>
      <c r="E1128" s="21"/>
      <c r="F1128" s="22"/>
      <c r="G1128" s="21"/>
      <c r="H1128" s="22"/>
      <c r="I1128" s="20"/>
      <c r="J1128" s="20"/>
      <c r="K1128" s="20">
        <v>30</v>
      </c>
      <c r="L1128" s="20"/>
      <c r="M1128" s="20"/>
      <c r="N1128" s="20"/>
      <c r="O1128" s="20">
        <v>30</v>
      </c>
      <c r="P1128" s="23" t="str">
        <f>VLOOKUP(A1128,'ИЗ ОСНОВЫ НОМЕНКЛАТУР'!D:E,2,0)</f>
        <v>Аксессуары для шкафов</v>
      </c>
      <c r="Q1128" s="23" t="str">
        <f>VLOOKUP(A1128,'ИЗ ОСНОВЫ НОМЕНКЛАТУР'!D:F,3,0)</f>
        <v>Шкаф/шкаф-купе наполнение (бренд Aristo)</v>
      </c>
      <c r="R1128" s="40">
        <f>VLOOKUP(A:A,'ИЗ ОСНОВЫ НОМЕНКЛАТУР'!D:G,4,0)</f>
        <v>79.3</v>
      </c>
      <c r="S1128" s="12" t="str">
        <f>VLOOKUP(A:A,'ИЗ ОСНОВЫ НОМЕНКЛАТУР'!D:H,5,0)</f>
        <v>C</v>
      </c>
      <c r="T1128" s="44">
        <f t="shared" si="207"/>
        <v>0</v>
      </c>
      <c r="U1128" s="44">
        <f t="shared" si="208"/>
        <v>0</v>
      </c>
      <c r="V1128" s="44">
        <f t="shared" si="209"/>
        <v>0</v>
      </c>
      <c r="W1128" s="44">
        <f t="shared" si="210"/>
        <v>0</v>
      </c>
      <c r="X1128" s="44">
        <f t="shared" si="211"/>
        <v>0</v>
      </c>
      <c r="Y1128" s="44">
        <f t="shared" si="212"/>
        <v>0</v>
      </c>
      <c r="Z1128" s="44">
        <f t="shared" si="213"/>
        <v>0</v>
      </c>
      <c r="AA1128" s="44">
        <f t="shared" si="214"/>
        <v>2379</v>
      </c>
      <c r="AB1128" s="44">
        <f t="shared" si="215"/>
        <v>0</v>
      </c>
      <c r="AC1128" s="44">
        <f t="shared" si="216"/>
        <v>0</v>
      </c>
      <c r="AD1128" s="44">
        <f t="shared" si="217"/>
        <v>0</v>
      </c>
      <c r="AE1128" s="12">
        <f t="shared" si="218"/>
        <v>2379</v>
      </c>
    </row>
    <row r="1129" spans="1:31" ht="12.6" hidden="1" customHeight="1" x14ac:dyDescent="0.2">
      <c r="A1129" s="26" t="s">
        <v>3657</v>
      </c>
      <c r="B1129" s="19"/>
      <c r="C1129" s="19"/>
      <c r="D1129" s="20"/>
      <c r="E1129" s="21"/>
      <c r="F1129" s="22"/>
      <c r="G1129" s="21"/>
      <c r="H1129" s="22"/>
      <c r="I1129" s="20"/>
      <c r="J1129" s="20">
        <v>7</v>
      </c>
      <c r="K1129" s="20"/>
      <c r="L1129" s="20"/>
      <c r="M1129" s="20"/>
      <c r="N1129" s="20">
        <v>40</v>
      </c>
      <c r="O1129" s="20">
        <v>47</v>
      </c>
      <c r="P1129" s="23" t="str">
        <f>VLOOKUP(A1129,'ИЗ ОСНОВЫ НОМЕНКЛАТУР'!D:E,2,0)</f>
        <v>Аксессуары для шкафов</v>
      </c>
      <c r="Q1129" s="23" t="str">
        <f>VLOOKUP(A1129,'ИЗ ОСНОВЫ НОМЕНКЛАТУР'!D:F,3,0)</f>
        <v>Бренд "Найди"</v>
      </c>
      <c r="R1129" s="40">
        <f>VLOOKUP(A:A,'ИЗ ОСНОВЫ НОМЕНКЛАТУР'!D:G,4,0)</f>
        <v>59.26</v>
      </c>
      <c r="S1129" s="12" t="str">
        <f>VLOOKUP(A:A,'ИЗ ОСНОВЫ НОМЕНКЛАТУР'!D:H,5,0)</f>
        <v>B</v>
      </c>
      <c r="T1129" s="44">
        <f t="shared" si="207"/>
        <v>0</v>
      </c>
      <c r="U1129" s="44">
        <f t="shared" si="208"/>
        <v>0</v>
      </c>
      <c r="V1129" s="44">
        <f t="shared" si="209"/>
        <v>0</v>
      </c>
      <c r="W1129" s="44">
        <f t="shared" si="210"/>
        <v>0</v>
      </c>
      <c r="X1129" s="44">
        <f t="shared" si="211"/>
        <v>0</v>
      </c>
      <c r="Y1129" s="44">
        <f t="shared" si="212"/>
        <v>0</v>
      </c>
      <c r="Z1129" s="44">
        <f t="shared" si="213"/>
        <v>414.82</v>
      </c>
      <c r="AA1129" s="44">
        <f t="shared" si="214"/>
        <v>0</v>
      </c>
      <c r="AB1129" s="44">
        <f t="shared" si="215"/>
        <v>0</v>
      </c>
      <c r="AC1129" s="44">
        <f t="shared" si="216"/>
        <v>0</v>
      </c>
      <c r="AD1129" s="44">
        <f t="shared" si="217"/>
        <v>2370.4</v>
      </c>
      <c r="AE1129" s="12">
        <f t="shared" si="218"/>
        <v>2785.2200000000003</v>
      </c>
    </row>
    <row r="1130" spans="1:31" ht="12.6" hidden="1" customHeight="1" x14ac:dyDescent="0.2">
      <c r="A1130" s="26" t="s">
        <v>3659</v>
      </c>
      <c r="B1130" s="19"/>
      <c r="C1130" s="19"/>
      <c r="D1130" s="20"/>
      <c r="E1130" s="21"/>
      <c r="F1130" s="22"/>
      <c r="G1130" s="21"/>
      <c r="H1130" s="22"/>
      <c r="I1130" s="20"/>
      <c r="J1130" s="20"/>
      <c r="K1130" s="20"/>
      <c r="L1130" s="20"/>
      <c r="M1130" s="20"/>
      <c r="N1130" s="20">
        <v>20</v>
      </c>
      <c r="O1130" s="20">
        <v>20</v>
      </c>
      <c r="P1130" s="23" t="str">
        <f>VLOOKUP(A1130,'ИЗ ОСНОВЫ НОМЕНКЛАТУР'!D:E,2,0)</f>
        <v>Аксессуары для шкафов</v>
      </c>
      <c r="Q1130" s="23" t="str">
        <f>VLOOKUP(A1130,'ИЗ ОСНОВЫ НОМЕНКЛАТУР'!D:F,3,0)</f>
        <v>Бренд "Найди"</v>
      </c>
      <c r="R1130" s="40">
        <f>VLOOKUP(A:A,'ИЗ ОСНОВЫ НОМЕНКЛАТУР'!D:G,4,0)</f>
        <v>31.6</v>
      </c>
      <c r="S1130" s="12" t="str">
        <f>VLOOKUP(A:A,'ИЗ ОСНОВЫ НОМЕНКЛАТУР'!D:H,5,0)</f>
        <v>C</v>
      </c>
      <c r="T1130" s="44">
        <f t="shared" si="207"/>
        <v>0</v>
      </c>
      <c r="U1130" s="44">
        <f t="shared" si="208"/>
        <v>0</v>
      </c>
      <c r="V1130" s="44">
        <f t="shared" si="209"/>
        <v>0</v>
      </c>
      <c r="W1130" s="44">
        <f t="shared" si="210"/>
        <v>0</v>
      </c>
      <c r="X1130" s="44">
        <f t="shared" si="211"/>
        <v>0</v>
      </c>
      <c r="Y1130" s="44">
        <f t="shared" si="212"/>
        <v>0</v>
      </c>
      <c r="Z1130" s="44">
        <f t="shared" si="213"/>
        <v>0</v>
      </c>
      <c r="AA1130" s="44">
        <f t="shared" si="214"/>
        <v>0</v>
      </c>
      <c r="AB1130" s="44">
        <f t="shared" si="215"/>
        <v>0</v>
      </c>
      <c r="AC1130" s="44">
        <f t="shared" si="216"/>
        <v>0</v>
      </c>
      <c r="AD1130" s="44">
        <f t="shared" si="217"/>
        <v>632</v>
      </c>
      <c r="AE1130" s="12">
        <f t="shared" si="218"/>
        <v>632</v>
      </c>
    </row>
    <row r="1131" spans="1:31" ht="12.6" hidden="1" customHeight="1" x14ac:dyDescent="0.2">
      <c r="A1131" s="26" t="s">
        <v>3658</v>
      </c>
      <c r="B1131" s="19"/>
      <c r="C1131" s="19"/>
      <c r="D1131" s="20"/>
      <c r="E1131" s="21"/>
      <c r="F1131" s="22"/>
      <c r="G1131" s="21"/>
      <c r="H1131" s="22"/>
      <c r="I1131" s="20"/>
      <c r="J1131" s="20">
        <v>6</v>
      </c>
      <c r="K1131" s="20"/>
      <c r="L1131" s="20"/>
      <c r="M1131" s="20"/>
      <c r="N1131" s="20">
        <v>100</v>
      </c>
      <c r="O1131" s="20">
        <v>106</v>
      </c>
      <c r="P1131" s="23" t="str">
        <f>VLOOKUP(A1131,'ИЗ ОСНОВЫ НОМЕНКЛАТУР'!D:E,2,0)</f>
        <v>Аксессуары для шкафов</v>
      </c>
      <c r="Q1131" s="23" t="str">
        <f>VLOOKUP(A1131,'ИЗ ОСНОВЫ НОМЕНКЛАТУР'!D:F,3,0)</f>
        <v>Бренд "Найди"</v>
      </c>
      <c r="R1131" s="40">
        <f>VLOOKUP(A:A,'ИЗ ОСНОВЫ НОМЕНКЛАТУР'!D:G,4,0)</f>
        <v>47.263225806451615</v>
      </c>
      <c r="S1131" s="12" t="str">
        <f>VLOOKUP(A:A,'ИЗ ОСНОВЫ НОМЕНКЛАТУР'!D:H,5,0)</f>
        <v>C</v>
      </c>
      <c r="T1131" s="44">
        <f t="shared" si="207"/>
        <v>0</v>
      </c>
      <c r="U1131" s="44">
        <f t="shared" si="208"/>
        <v>0</v>
      </c>
      <c r="V1131" s="44">
        <f t="shared" si="209"/>
        <v>0</v>
      </c>
      <c r="W1131" s="44">
        <f t="shared" si="210"/>
        <v>0</v>
      </c>
      <c r="X1131" s="44">
        <f t="shared" si="211"/>
        <v>0</v>
      </c>
      <c r="Y1131" s="44">
        <f t="shared" si="212"/>
        <v>0</v>
      </c>
      <c r="Z1131" s="44">
        <f t="shared" si="213"/>
        <v>283.57935483870972</v>
      </c>
      <c r="AA1131" s="44">
        <f t="shared" si="214"/>
        <v>0</v>
      </c>
      <c r="AB1131" s="44">
        <f t="shared" si="215"/>
        <v>0</v>
      </c>
      <c r="AC1131" s="44">
        <f t="shared" si="216"/>
        <v>0</v>
      </c>
      <c r="AD1131" s="44">
        <f t="shared" si="217"/>
        <v>4726.3225806451619</v>
      </c>
      <c r="AE1131" s="12">
        <f t="shared" si="218"/>
        <v>5009.901935483872</v>
      </c>
    </row>
    <row r="1132" spans="1:31" ht="12.6" hidden="1" customHeight="1" x14ac:dyDescent="0.2">
      <c r="A1132" s="26" t="s">
        <v>1563</v>
      </c>
      <c r="B1132" s="19"/>
      <c r="C1132" s="19"/>
      <c r="D1132" s="20"/>
      <c r="E1132" s="20">
        <v>4</v>
      </c>
      <c r="F1132" s="20"/>
      <c r="G1132" s="21"/>
      <c r="H1132" s="22"/>
      <c r="I1132" s="20"/>
      <c r="J1132" s="20">
        <v>8</v>
      </c>
      <c r="K1132" s="20"/>
      <c r="L1132" s="20"/>
      <c r="M1132" s="20"/>
      <c r="N1132" s="20">
        <v>70</v>
      </c>
      <c r="O1132" s="20">
        <v>82</v>
      </c>
      <c r="P1132" s="23" t="str">
        <f>VLOOKUP(A1132,'ИЗ ОСНОВЫ НОМЕНКЛАТУР'!D:E,2,0)</f>
        <v>Аксессуары для столешниц</v>
      </c>
      <c r="Q1132" s="23" t="str">
        <f>VLOOKUP(A1132,'ИЗ ОСНОВЫ НОМЕНКЛАТУР'!D:F,3,0)</f>
        <v>Комплектующие для плинтуса к столешнице</v>
      </c>
      <c r="R1132" s="40">
        <f>VLOOKUP(A:A,'ИЗ ОСНОВЫ НОМЕНКЛАТУР'!D:G,4,0)</f>
        <v>50.419545454545457</v>
      </c>
      <c r="S1132" s="12" t="str">
        <f>VLOOKUP(A:A,'ИЗ ОСНОВЫ НОМЕНКЛАТУР'!D:H,5,0)</f>
        <v>C</v>
      </c>
      <c r="T1132" s="44">
        <f t="shared" si="207"/>
        <v>0</v>
      </c>
      <c r="U1132" s="44">
        <f t="shared" si="208"/>
        <v>201.67818181818183</v>
      </c>
      <c r="V1132" s="44">
        <f t="shared" si="209"/>
        <v>0</v>
      </c>
      <c r="W1132" s="44">
        <f t="shared" si="210"/>
        <v>0</v>
      </c>
      <c r="X1132" s="44">
        <f t="shared" si="211"/>
        <v>0</v>
      </c>
      <c r="Y1132" s="44">
        <f t="shared" si="212"/>
        <v>0</v>
      </c>
      <c r="Z1132" s="44">
        <f t="shared" si="213"/>
        <v>403.35636363636365</v>
      </c>
      <c r="AA1132" s="44">
        <f t="shared" si="214"/>
        <v>0</v>
      </c>
      <c r="AB1132" s="44">
        <f t="shared" si="215"/>
        <v>0</v>
      </c>
      <c r="AC1132" s="44">
        <f t="shared" si="216"/>
        <v>0</v>
      </c>
      <c r="AD1132" s="44">
        <f t="shared" si="217"/>
        <v>3529.3681818181822</v>
      </c>
      <c r="AE1132" s="12">
        <f t="shared" si="218"/>
        <v>4134.4027272727271</v>
      </c>
    </row>
    <row r="1133" spans="1:31" ht="12.6" hidden="1" customHeight="1" x14ac:dyDescent="0.2">
      <c r="A1133" s="26" t="s">
        <v>1554</v>
      </c>
      <c r="B1133" s="19"/>
      <c r="C1133" s="19"/>
      <c r="D1133" s="20"/>
      <c r="E1133" s="21"/>
      <c r="F1133" s="22"/>
      <c r="G1133" s="21"/>
      <c r="H1133" s="22"/>
      <c r="I1133" s="20"/>
      <c r="J1133" s="20">
        <v>18</v>
      </c>
      <c r="K1133" s="20"/>
      <c r="L1133" s="20"/>
      <c r="M1133" s="20">
        <v>7</v>
      </c>
      <c r="N1133" s="20"/>
      <c r="O1133" s="20">
        <v>25</v>
      </c>
      <c r="P1133" s="23" t="str">
        <f>VLOOKUP(A1133,'ИЗ ОСНОВЫ НОМЕНКЛАТУР'!D:E,2,0)</f>
        <v>Аксессуары для столешниц</v>
      </c>
      <c r="Q1133" s="23" t="str">
        <f>VLOOKUP(A1133,'ИЗ ОСНОВЫ НОМЕНКЛАТУР'!D:F,3,0)</f>
        <v>Комплектующие для плинтуса к столешнице</v>
      </c>
      <c r="R1133" s="40">
        <f>VLOOKUP(A:A,'ИЗ ОСНОВЫ НОМЕНКЛАТУР'!D:G,4,0)</f>
        <v>62.074285714285715</v>
      </c>
      <c r="S1133" s="12" t="str">
        <f>VLOOKUP(A:A,'ИЗ ОСНОВЫ НОМЕНКЛАТУР'!D:H,5,0)</f>
        <v>C</v>
      </c>
      <c r="T1133" s="44">
        <f t="shared" si="207"/>
        <v>0</v>
      </c>
      <c r="U1133" s="44">
        <f t="shared" si="208"/>
        <v>0</v>
      </c>
      <c r="V1133" s="44">
        <f t="shared" si="209"/>
        <v>0</v>
      </c>
      <c r="W1133" s="44">
        <f t="shared" si="210"/>
        <v>0</v>
      </c>
      <c r="X1133" s="44">
        <f t="shared" si="211"/>
        <v>0</v>
      </c>
      <c r="Y1133" s="44">
        <f t="shared" si="212"/>
        <v>0</v>
      </c>
      <c r="Z1133" s="44">
        <f t="shared" si="213"/>
        <v>1117.3371428571429</v>
      </c>
      <c r="AA1133" s="44">
        <f t="shared" si="214"/>
        <v>0</v>
      </c>
      <c r="AB1133" s="44">
        <f t="shared" si="215"/>
        <v>0</v>
      </c>
      <c r="AC1133" s="44">
        <f t="shared" si="216"/>
        <v>434.52</v>
      </c>
      <c r="AD1133" s="44">
        <f t="shared" si="217"/>
        <v>0</v>
      </c>
      <c r="AE1133" s="12">
        <f t="shared" si="218"/>
        <v>1551.8571428571429</v>
      </c>
    </row>
    <row r="1134" spans="1:31" ht="12.6" hidden="1" customHeight="1" x14ac:dyDescent="0.2">
      <c r="A1134" s="26" t="s">
        <v>4400</v>
      </c>
      <c r="B1134" s="19"/>
      <c r="C1134" s="19"/>
      <c r="D1134" s="20"/>
      <c r="E1134" s="21"/>
      <c r="F1134" s="22"/>
      <c r="G1134" s="21"/>
      <c r="H1134" s="22"/>
      <c r="I1134" s="20"/>
      <c r="J1134" s="20">
        <v>9</v>
      </c>
      <c r="K1134" s="20"/>
      <c r="L1134" s="20"/>
      <c r="M1134" s="20">
        <v>12</v>
      </c>
      <c r="N1134" s="20"/>
      <c r="O1134" s="20">
        <v>21</v>
      </c>
      <c r="P1134" s="23" t="str">
        <f>VLOOKUP(A1134,'ИЗ ОСНОВЫ НОМЕНКЛАТУР'!D:E,2,0)</f>
        <v>Аксессуары для столешниц</v>
      </c>
      <c r="Q1134" s="23" t="str">
        <f>VLOOKUP(A1134,'ИЗ ОСНОВЫ НОМЕНКЛАТУР'!D:F,3,0)</f>
        <v>Комплектующие для плинтуса к столешнице</v>
      </c>
      <c r="R1134" s="40">
        <f>VLOOKUP(A:A,'ИЗ ОСНОВЫ НОМЕНКЛАТУР'!D:G,4,0)</f>
        <v>62.333333333333336</v>
      </c>
      <c r="S1134" s="12" t="str">
        <f>VLOOKUP(A:A,'ИЗ ОСНОВЫ НОМЕНКЛАТУР'!D:H,5,0)</f>
        <v>C</v>
      </c>
      <c r="T1134" s="44">
        <f t="shared" si="207"/>
        <v>0</v>
      </c>
      <c r="U1134" s="44">
        <f t="shared" si="208"/>
        <v>0</v>
      </c>
      <c r="V1134" s="44">
        <f t="shared" si="209"/>
        <v>0</v>
      </c>
      <c r="W1134" s="44">
        <f t="shared" si="210"/>
        <v>0</v>
      </c>
      <c r="X1134" s="44">
        <f t="shared" si="211"/>
        <v>0</v>
      </c>
      <c r="Y1134" s="44">
        <f t="shared" si="212"/>
        <v>0</v>
      </c>
      <c r="Z1134" s="44">
        <f t="shared" si="213"/>
        <v>561</v>
      </c>
      <c r="AA1134" s="44">
        <f t="shared" si="214"/>
        <v>0</v>
      </c>
      <c r="AB1134" s="44">
        <f t="shared" si="215"/>
        <v>0</v>
      </c>
      <c r="AC1134" s="44">
        <f t="shared" si="216"/>
        <v>748</v>
      </c>
      <c r="AD1134" s="44">
        <f t="shared" si="217"/>
        <v>0</v>
      </c>
      <c r="AE1134" s="12">
        <f t="shared" si="218"/>
        <v>1309</v>
      </c>
    </row>
    <row r="1135" spans="1:31" ht="12.6" hidden="1" customHeight="1" x14ac:dyDescent="0.2">
      <c r="A1135" s="26" t="s">
        <v>1556</v>
      </c>
      <c r="B1135" s="19"/>
      <c r="C1135" s="19"/>
      <c r="D1135" s="20"/>
      <c r="E1135" s="21"/>
      <c r="F1135" s="22"/>
      <c r="G1135" s="21"/>
      <c r="H1135" s="22"/>
      <c r="I1135" s="20"/>
      <c r="J1135" s="20">
        <v>22</v>
      </c>
      <c r="K1135" s="20"/>
      <c r="L1135" s="20"/>
      <c r="M1135" s="20">
        <v>16</v>
      </c>
      <c r="N1135" s="20"/>
      <c r="O1135" s="20">
        <v>38</v>
      </c>
      <c r="P1135" s="23" t="str">
        <f>VLOOKUP(A1135,'ИЗ ОСНОВЫ НОМЕНКЛАТУР'!D:E,2,0)</f>
        <v>Аксессуары для столешниц</v>
      </c>
      <c r="Q1135" s="23" t="str">
        <f>VLOOKUP(A1135,'ИЗ ОСНОВЫ НОМЕНКЛАТУР'!D:F,3,0)</f>
        <v>Комплектующие для плинтуса к столешнице</v>
      </c>
      <c r="R1135" s="40">
        <f>VLOOKUP(A:A,'ИЗ ОСНОВЫ НОМЕНКЛАТУР'!D:G,4,0)</f>
        <v>29.504999999999999</v>
      </c>
      <c r="S1135" s="12" t="str">
        <f>VLOOKUP(A:A,'ИЗ ОСНОВЫ НОМЕНКЛАТУР'!D:H,5,0)</f>
        <v>C</v>
      </c>
      <c r="T1135" s="44">
        <f t="shared" si="207"/>
        <v>0</v>
      </c>
      <c r="U1135" s="44">
        <f t="shared" si="208"/>
        <v>0</v>
      </c>
      <c r="V1135" s="44">
        <f t="shared" si="209"/>
        <v>0</v>
      </c>
      <c r="W1135" s="44">
        <f t="shared" si="210"/>
        <v>0</v>
      </c>
      <c r="X1135" s="44">
        <f t="shared" si="211"/>
        <v>0</v>
      </c>
      <c r="Y1135" s="44">
        <f t="shared" si="212"/>
        <v>0</v>
      </c>
      <c r="Z1135" s="44">
        <f t="shared" si="213"/>
        <v>649.11</v>
      </c>
      <c r="AA1135" s="44">
        <f t="shared" si="214"/>
        <v>0</v>
      </c>
      <c r="AB1135" s="44">
        <f t="shared" si="215"/>
        <v>0</v>
      </c>
      <c r="AC1135" s="44">
        <f t="shared" si="216"/>
        <v>472.08</v>
      </c>
      <c r="AD1135" s="44">
        <f t="shared" si="217"/>
        <v>0</v>
      </c>
      <c r="AE1135" s="12">
        <f t="shared" si="218"/>
        <v>1121.19</v>
      </c>
    </row>
    <row r="1136" spans="1:31" ht="12.6" hidden="1" customHeight="1" x14ac:dyDescent="0.2">
      <c r="A1136" s="26" t="s">
        <v>1492</v>
      </c>
      <c r="B1136" s="19"/>
      <c r="C1136" s="19"/>
      <c r="D1136" s="20"/>
      <c r="E1136" s="20">
        <v>265</v>
      </c>
      <c r="F1136" s="20"/>
      <c r="G1136" s="21"/>
      <c r="H1136" s="22"/>
      <c r="I1136" s="20">
        <v>1000</v>
      </c>
      <c r="J1136" s="20">
        <v>159</v>
      </c>
      <c r="K1136" s="20"/>
      <c r="L1136" s="20"/>
      <c r="M1136" s="20"/>
      <c r="N1136" s="20">
        <v>26</v>
      </c>
      <c r="O1136" s="20">
        <v>1450</v>
      </c>
      <c r="P1136" s="23" t="str">
        <f>VLOOKUP(A1136,'ИЗ ОСНОВЫ НОМЕНКЛАТУР'!D:E,2,0)</f>
        <v>Аксессуары для столешниц</v>
      </c>
      <c r="Q1136" s="23" t="str">
        <f>VLOOKUP(A1136,'ИЗ ОСНОВЫ НОМЕНКЛАТУР'!D:F,3,0)</f>
        <v>Комплектующие для плинтуса к столешнице</v>
      </c>
      <c r="R1136" s="40">
        <f>VLOOKUP(A:A,'ИЗ ОСНОВЫ НОМЕНКЛАТУР'!D:G,4,0)</f>
        <v>75.223333333333329</v>
      </c>
      <c r="S1136" s="12" t="str">
        <f>VLOOKUP(A:A,'ИЗ ОСНОВЫ НОМЕНКЛАТУР'!D:H,5,0)</f>
        <v>C</v>
      </c>
      <c r="T1136" s="44">
        <f t="shared" si="207"/>
        <v>0</v>
      </c>
      <c r="U1136" s="44">
        <f t="shared" si="208"/>
        <v>19934.183333333331</v>
      </c>
      <c r="V1136" s="44">
        <f t="shared" si="209"/>
        <v>0</v>
      </c>
      <c r="W1136" s="44">
        <f t="shared" si="210"/>
        <v>0</v>
      </c>
      <c r="X1136" s="44">
        <f t="shared" si="211"/>
        <v>0</v>
      </c>
      <c r="Y1136" s="44">
        <f t="shared" si="212"/>
        <v>75223.333333333328</v>
      </c>
      <c r="Z1136" s="44">
        <f t="shared" si="213"/>
        <v>11960.51</v>
      </c>
      <c r="AA1136" s="44">
        <f t="shared" si="214"/>
        <v>0</v>
      </c>
      <c r="AB1136" s="44">
        <f t="shared" si="215"/>
        <v>0</v>
      </c>
      <c r="AC1136" s="44">
        <f t="shared" si="216"/>
        <v>0</v>
      </c>
      <c r="AD1136" s="44">
        <f t="shared" si="217"/>
        <v>1955.8066666666666</v>
      </c>
      <c r="AE1136" s="12">
        <f t="shared" si="218"/>
        <v>109073.83333333333</v>
      </c>
    </row>
    <row r="1137" spans="1:31" ht="12.6" hidden="1" customHeight="1" x14ac:dyDescent="0.2">
      <c r="A1137" s="26" t="s">
        <v>1469</v>
      </c>
      <c r="B1137" s="19"/>
      <c r="C1137" s="19"/>
      <c r="D1137" s="20"/>
      <c r="E1137" s="20">
        <v>295</v>
      </c>
      <c r="F1137" s="20"/>
      <c r="G1137" s="21"/>
      <c r="H1137" s="22"/>
      <c r="I1137" s="20">
        <v>1900</v>
      </c>
      <c r="J1137" s="20">
        <v>81</v>
      </c>
      <c r="K1137" s="20"/>
      <c r="L1137" s="20"/>
      <c r="M1137" s="20">
        <v>42</v>
      </c>
      <c r="N1137" s="20">
        <v>2657</v>
      </c>
      <c r="O1137" s="20">
        <v>4975</v>
      </c>
      <c r="P1137" s="23" t="str">
        <f>VLOOKUP(A1137,'ИЗ ОСНОВЫ НОМЕНКЛАТУР'!D:E,2,0)</f>
        <v>Аксессуары для столешниц</v>
      </c>
      <c r="Q1137" s="23" t="str">
        <f>VLOOKUP(A1137,'ИЗ ОСНОВЫ НОМЕНКЛАТУР'!D:F,3,0)</f>
        <v>Комплектующие для плинтуса к столешнице</v>
      </c>
      <c r="R1137" s="40">
        <f>VLOOKUP(A:A,'ИЗ ОСНОВЫ НОМЕНКЛАТУР'!D:G,4,0)</f>
        <v>81.450292942743019</v>
      </c>
      <c r="S1137" s="12" t="str">
        <f>VLOOKUP(A:A,'ИЗ ОСНОВЫ НОМЕНКЛАТУР'!D:H,5,0)</f>
        <v>B</v>
      </c>
      <c r="T1137" s="44">
        <f t="shared" si="207"/>
        <v>0</v>
      </c>
      <c r="U1137" s="44">
        <f t="shared" si="208"/>
        <v>24027.836418109189</v>
      </c>
      <c r="V1137" s="44">
        <f t="shared" si="209"/>
        <v>0</v>
      </c>
      <c r="W1137" s="44">
        <f t="shared" si="210"/>
        <v>0</v>
      </c>
      <c r="X1137" s="44">
        <f t="shared" si="211"/>
        <v>0</v>
      </c>
      <c r="Y1137" s="44">
        <f t="shared" si="212"/>
        <v>154755.55659121173</v>
      </c>
      <c r="Z1137" s="44">
        <f t="shared" si="213"/>
        <v>6597.4737283621844</v>
      </c>
      <c r="AA1137" s="44">
        <f t="shared" si="214"/>
        <v>0</v>
      </c>
      <c r="AB1137" s="44">
        <f t="shared" si="215"/>
        <v>0</v>
      </c>
      <c r="AC1137" s="44">
        <f t="shared" si="216"/>
        <v>3420.9123035952066</v>
      </c>
      <c r="AD1137" s="44">
        <f t="shared" si="217"/>
        <v>216413.42834886821</v>
      </c>
      <c r="AE1137" s="12">
        <f t="shared" si="218"/>
        <v>405215.2073901465</v>
      </c>
    </row>
    <row r="1138" spans="1:31" ht="12.6" hidden="1" customHeight="1" x14ac:dyDescent="0.2">
      <c r="A1138" s="26" t="s">
        <v>1548</v>
      </c>
      <c r="B1138" s="19"/>
      <c r="C1138" s="19"/>
      <c r="D1138" s="20"/>
      <c r="E1138" s="20">
        <v>30</v>
      </c>
      <c r="F1138" s="20"/>
      <c r="G1138" s="21"/>
      <c r="H1138" s="22"/>
      <c r="I1138" s="20"/>
      <c r="J1138" s="20">
        <v>120</v>
      </c>
      <c r="K1138" s="20"/>
      <c r="L1138" s="20"/>
      <c r="M1138" s="20"/>
      <c r="N1138" s="20"/>
      <c r="O1138" s="20">
        <v>150</v>
      </c>
      <c r="P1138" s="23" t="str">
        <f>VLOOKUP(A1138,'ИЗ ОСНОВЫ НОМЕНКЛАТУР'!D:E,2,0)</f>
        <v>Аксессуары для столешниц</v>
      </c>
      <c r="Q1138" s="23" t="str">
        <f>VLOOKUP(A1138,'ИЗ ОСНОВЫ НОМЕНКЛАТУР'!D:F,3,0)</f>
        <v>Комплектующие для плинтуса к столешнице</v>
      </c>
      <c r="R1138" s="40">
        <f>VLOOKUP(A:A,'ИЗ ОСНОВЫ НОМЕНКЛАТУР'!D:G,4,0)</f>
        <v>87.28</v>
      </c>
      <c r="S1138" s="12" t="str">
        <f>VLOOKUP(A:A,'ИЗ ОСНОВЫ НОМЕНКЛАТУР'!D:H,5,0)</f>
        <v>C</v>
      </c>
      <c r="T1138" s="44">
        <f t="shared" si="207"/>
        <v>0</v>
      </c>
      <c r="U1138" s="44">
        <f t="shared" si="208"/>
        <v>2618.4</v>
      </c>
      <c r="V1138" s="44">
        <f t="shared" si="209"/>
        <v>0</v>
      </c>
      <c r="W1138" s="44">
        <f t="shared" si="210"/>
        <v>0</v>
      </c>
      <c r="X1138" s="44">
        <f t="shared" si="211"/>
        <v>0</v>
      </c>
      <c r="Y1138" s="44">
        <f t="shared" si="212"/>
        <v>0</v>
      </c>
      <c r="Z1138" s="44">
        <f t="shared" si="213"/>
        <v>10473.6</v>
      </c>
      <c r="AA1138" s="44">
        <f t="shared" si="214"/>
        <v>0</v>
      </c>
      <c r="AB1138" s="44">
        <f t="shared" si="215"/>
        <v>0</v>
      </c>
      <c r="AC1138" s="44">
        <f t="shared" si="216"/>
        <v>0</v>
      </c>
      <c r="AD1138" s="44">
        <f t="shared" si="217"/>
        <v>0</v>
      </c>
      <c r="AE1138" s="12">
        <f t="shared" si="218"/>
        <v>13092</v>
      </c>
    </row>
    <row r="1139" spans="1:31" ht="12.6" hidden="1" customHeight="1" x14ac:dyDescent="0.2">
      <c r="A1139" s="26" t="s">
        <v>1552</v>
      </c>
      <c r="B1139" s="19"/>
      <c r="C1139" s="19"/>
      <c r="D1139" s="20"/>
      <c r="E1139" s="20">
        <v>23</v>
      </c>
      <c r="F1139" s="20"/>
      <c r="G1139" s="21"/>
      <c r="H1139" s="22"/>
      <c r="I1139" s="20"/>
      <c r="J1139" s="20">
        <v>255</v>
      </c>
      <c r="K1139" s="20"/>
      <c r="L1139" s="20"/>
      <c r="M1139" s="20"/>
      <c r="N1139" s="20"/>
      <c r="O1139" s="20">
        <v>278</v>
      </c>
      <c r="P1139" s="23" t="str">
        <f>VLOOKUP(A1139,'ИЗ ОСНОВЫ НОМЕНКЛАТУР'!D:E,2,0)</f>
        <v>Аксессуары для столешниц</v>
      </c>
      <c r="Q1139" s="23" t="str">
        <f>VLOOKUP(A1139,'ИЗ ОСНОВЫ НОМЕНКЛАТУР'!D:F,3,0)</f>
        <v>Комплектующие для плинтуса к столешнице</v>
      </c>
      <c r="R1139" s="40">
        <f>VLOOKUP(A:A,'ИЗ ОСНОВЫ НОМЕНКЛАТУР'!D:G,4,0)</f>
        <v>62.6</v>
      </c>
      <c r="S1139" s="12" t="str">
        <f>VLOOKUP(A:A,'ИЗ ОСНОВЫ НОМЕНКЛАТУР'!D:H,5,0)</f>
        <v>C</v>
      </c>
      <c r="T1139" s="44">
        <f t="shared" si="207"/>
        <v>0</v>
      </c>
      <c r="U1139" s="44">
        <f t="shared" si="208"/>
        <v>1439.8</v>
      </c>
      <c r="V1139" s="44">
        <f t="shared" si="209"/>
        <v>0</v>
      </c>
      <c r="W1139" s="44">
        <f t="shared" si="210"/>
        <v>0</v>
      </c>
      <c r="X1139" s="44">
        <f t="shared" si="211"/>
        <v>0</v>
      </c>
      <c r="Y1139" s="44">
        <f t="shared" si="212"/>
        <v>0</v>
      </c>
      <c r="Z1139" s="44">
        <f t="shared" si="213"/>
        <v>15963</v>
      </c>
      <c r="AA1139" s="44">
        <f t="shared" si="214"/>
        <v>0</v>
      </c>
      <c r="AB1139" s="44">
        <f t="shared" si="215"/>
        <v>0</v>
      </c>
      <c r="AC1139" s="44">
        <f t="shared" si="216"/>
        <v>0</v>
      </c>
      <c r="AD1139" s="44">
        <f t="shared" si="217"/>
        <v>0</v>
      </c>
      <c r="AE1139" s="12">
        <f t="shared" si="218"/>
        <v>17402.8</v>
      </c>
    </row>
    <row r="1140" spans="1:31" ht="12.6" hidden="1" customHeight="1" x14ac:dyDescent="0.2">
      <c r="A1140" s="26" t="s">
        <v>1555</v>
      </c>
      <c r="B1140" s="19"/>
      <c r="C1140" s="19"/>
      <c r="D1140" s="20"/>
      <c r="E1140" s="20">
        <v>14</v>
      </c>
      <c r="F1140" s="20"/>
      <c r="G1140" s="21"/>
      <c r="H1140" s="22"/>
      <c r="I1140" s="20"/>
      <c r="J1140" s="20"/>
      <c r="K1140" s="20"/>
      <c r="L1140" s="20"/>
      <c r="M1140" s="20"/>
      <c r="N1140" s="20"/>
      <c r="O1140" s="20">
        <v>14</v>
      </c>
      <c r="P1140" s="23" t="str">
        <f>VLOOKUP(A1140,'ИЗ ОСНОВЫ НОМЕНКЛАТУР'!D:E,2,0)</f>
        <v>Аксессуары для столешниц</v>
      </c>
      <c r="Q1140" s="23" t="str">
        <f>VLOOKUP(A1140,'ИЗ ОСНОВЫ НОМЕНКЛАТУР'!D:F,3,0)</f>
        <v>Комплектующие для плинтуса к столешнице</v>
      </c>
      <c r="R1140" s="40">
        <f>VLOOKUP(A:A,'ИЗ ОСНОВЫ НОМЕНКЛАТУР'!D:G,4,0)</f>
        <v>30.025714285714287</v>
      </c>
      <c r="S1140" s="12" t="str">
        <f>VLOOKUP(A:A,'ИЗ ОСНОВЫ НОМЕНКЛАТУР'!D:H,5,0)</f>
        <v>C</v>
      </c>
      <c r="T1140" s="44">
        <f t="shared" si="207"/>
        <v>0</v>
      </c>
      <c r="U1140" s="44">
        <f t="shared" si="208"/>
        <v>420.36</v>
      </c>
      <c r="V1140" s="44">
        <f t="shared" si="209"/>
        <v>0</v>
      </c>
      <c r="W1140" s="44">
        <f t="shared" si="210"/>
        <v>0</v>
      </c>
      <c r="X1140" s="44">
        <f t="shared" si="211"/>
        <v>0</v>
      </c>
      <c r="Y1140" s="44">
        <f t="shared" si="212"/>
        <v>0</v>
      </c>
      <c r="Z1140" s="44">
        <f t="shared" si="213"/>
        <v>0</v>
      </c>
      <c r="AA1140" s="44">
        <f t="shared" si="214"/>
        <v>0</v>
      </c>
      <c r="AB1140" s="44">
        <f t="shared" si="215"/>
        <v>0</v>
      </c>
      <c r="AC1140" s="44">
        <f t="shared" si="216"/>
        <v>0</v>
      </c>
      <c r="AD1140" s="44">
        <f t="shared" si="217"/>
        <v>0</v>
      </c>
      <c r="AE1140" s="12">
        <f t="shared" si="218"/>
        <v>420.36</v>
      </c>
    </row>
    <row r="1141" spans="1:31" ht="12.6" hidden="1" customHeight="1" x14ac:dyDescent="0.2">
      <c r="A1141" s="26" t="s">
        <v>1571</v>
      </c>
      <c r="B1141" s="19"/>
      <c r="C1141" s="19"/>
      <c r="D1141" s="20"/>
      <c r="E1141" s="20">
        <v>29</v>
      </c>
      <c r="F1141" s="20"/>
      <c r="G1141" s="21"/>
      <c r="H1141" s="22"/>
      <c r="I1141" s="20"/>
      <c r="J1141" s="20">
        <v>129</v>
      </c>
      <c r="K1141" s="20"/>
      <c r="L1141" s="20"/>
      <c r="M1141" s="20"/>
      <c r="N1141" s="20"/>
      <c r="O1141" s="20">
        <v>158</v>
      </c>
      <c r="P1141" s="23" t="str">
        <f>VLOOKUP(A1141,'ИЗ ОСНОВЫ НОМЕНКЛАТУР'!D:E,2,0)</f>
        <v>Аксессуары для столешниц</v>
      </c>
      <c r="Q1141" s="23" t="str">
        <f>VLOOKUP(A1141,'ИЗ ОСНОВЫ НОМЕНКЛАТУР'!D:F,3,0)</f>
        <v>Комплектующие для плинтуса к столешнице</v>
      </c>
      <c r="R1141" s="40">
        <f>VLOOKUP(A:A,'ИЗ ОСНОВЫ НОМЕНКЛАТУР'!D:G,4,0)</f>
        <v>199.19</v>
      </c>
      <c r="S1141" s="12" t="str">
        <f>VLOOKUP(A:A,'ИЗ ОСНОВЫ НОМЕНКЛАТУР'!D:H,5,0)</f>
        <v>C</v>
      </c>
      <c r="T1141" s="44">
        <f t="shared" si="207"/>
        <v>0</v>
      </c>
      <c r="U1141" s="44">
        <f t="shared" si="208"/>
        <v>5776.51</v>
      </c>
      <c r="V1141" s="44">
        <f t="shared" si="209"/>
        <v>0</v>
      </c>
      <c r="W1141" s="44">
        <f t="shared" si="210"/>
        <v>0</v>
      </c>
      <c r="X1141" s="44">
        <f t="shared" si="211"/>
        <v>0</v>
      </c>
      <c r="Y1141" s="44">
        <f t="shared" si="212"/>
        <v>0</v>
      </c>
      <c r="Z1141" s="44">
        <f t="shared" si="213"/>
        <v>25695.51</v>
      </c>
      <c r="AA1141" s="44">
        <f t="shared" si="214"/>
        <v>0</v>
      </c>
      <c r="AB1141" s="44">
        <f t="shared" si="215"/>
        <v>0</v>
      </c>
      <c r="AC1141" s="44">
        <f t="shared" si="216"/>
        <v>0</v>
      </c>
      <c r="AD1141" s="44">
        <f t="shared" si="217"/>
        <v>0</v>
      </c>
      <c r="AE1141" s="12">
        <f t="shared" si="218"/>
        <v>31472.019999999997</v>
      </c>
    </row>
    <row r="1142" spans="1:31" ht="12.6" hidden="1" customHeight="1" x14ac:dyDescent="0.2">
      <c r="A1142" s="26" t="s">
        <v>1565</v>
      </c>
      <c r="B1142" s="19"/>
      <c r="C1142" s="19"/>
      <c r="D1142" s="20"/>
      <c r="E1142" s="21"/>
      <c r="F1142" s="22"/>
      <c r="G1142" s="21"/>
      <c r="H1142" s="22"/>
      <c r="I1142" s="20"/>
      <c r="J1142" s="20">
        <v>161</v>
      </c>
      <c r="K1142" s="20"/>
      <c r="L1142" s="20"/>
      <c r="M1142" s="20"/>
      <c r="N1142" s="20"/>
      <c r="O1142" s="20">
        <v>161</v>
      </c>
      <c r="P1142" s="23" t="str">
        <f>VLOOKUP(A1142,'ИЗ ОСНОВЫ НОМЕНКЛАТУР'!D:E,2,0)</f>
        <v>Аксессуары для столешниц</v>
      </c>
      <c r="Q1142" s="23" t="str">
        <f>VLOOKUP(A1142,'ИЗ ОСНОВЫ НОМЕНКЛАТУР'!D:F,3,0)</f>
        <v>Комплектующие для плинтуса к столешнице</v>
      </c>
      <c r="R1142" s="40">
        <f>VLOOKUP(A:A,'ИЗ ОСНОВЫ НОМЕНКЛАТУР'!D:G,4,0)</f>
        <v>114.44800000000001</v>
      </c>
      <c r="S1142" s="12" t="str">
        <f>VLOOKUP(A:A,'ИЗ ОСНОВЫ НОМЕНКЛАТУР'!D:H,5,0)</f>
        <v>C</v>
      </c>
      <c r="T1142" s="44">
        <f t="shared" si="207"/>
        <v>0</v>
      </c>
      <c r="U1142" s="44">
        <f t="shared" si="208"/>
        <v>0</v>
      </c>
      <c r="V1142" s="44">
        <f t="shared" si="209"/>
        <v>0</v>
      </c>
      <c r="W1142" s="44">
        <f t="shared" si="210"/>
        <v>0</v>
      </c>
      <c r="X1142" s="44">
        <f t="shared" si="211"/>
        <v>0</v>
      </c>
      <c r="Y1142" s="44">
        <f t="shared" si="212"/>
        <v>0</v>
      </c>
      <c r="Z1142" s="44">
        <f t="shared" si="213"/>
        <v>18426.128000000001</v>
      </c>
      <c r="AA1142" s="44">
        <f t="shared" si="214"/>
        <v>0</v>
      </c>
      <c r="AB1142" s="44">
        <f t="shared" si="215"/>
        <v>0</v>
      </c>
      <c r="AC1142" s="44">
        <f t="shared" si="216"/>
        <v>0</v>
      </c>
      <c r="AD1142" s="44">
        <f t="shared" si="217"/>
        <v>0</v>
      </c>
      <c r="AE1142" s="12">
        <f t="shared" si="218"/>
        <v>18426.128000000001</v>
      </c>
    </row>
    <row r="1143" spans="1:31" ht="12.6" hidden="1" customHeight="1" x14ac:dyDescent="0.2">
      <c r="A1143" s="26" t="s">
        <v>4401</v>
      </c>
      <c r="B1143" s="19"/>
      <c r="C1143" s="19"/>
      <c r="D1143" s="20"/>
      <c r="E1143" s="21"/>
      <c r="F1143" s="22"/>
      <c r="G1143" s="21"/>
      <c r="H1143" s="22"/>
      <c r="I1143" s="20"/>
      <c r="J1143" s="20">
        <v>143</v>
      </c>
      <c r="K1143" s="20"/>
      <c r="L1143" s="20"/>
      <c r="M1143" s="20"/>
      <c r="N1143" s="20"/>
      <c r="O1143" s="20">
        <v>143</v>
      </c>
      <c r="P1143" s="23" t="str">
        <f>VLOOKUP(A1143,'ИЗ ОСНОВЫ НОМЕНКЛАТУР'!D:E,2,0)</f>
        <v>Аксессуары для столешниц</v>
      </c>
      <c r="Q1143" s="23" t="str">
        <f>VLOOKUP(A1143,'ИЗ ОСНОВЫ НОМЕНКЛАТУР'!D:F,3,0)</f>
        <v>Комплектующие для плинтуса к столешнице</v>
      </c>
      <c r="R1143" s="40">
        <f>VLOOKUP(A:A,'ИЗ ОСНОВЫ НОМЕНКЛАТУР'!D:G,4,0)</f>
        <v>262.2669491525424</v>
      </c>
      <c r="S1143" s="12" t="str">
        <f>VLOOKUP(A:A,'ИЗ ОСНОВЫ НОМЕНКЛАТУР'!D:H,5,0)</f>
        <v>C</v>
      </c>
      <c r="T1143" s="44">
        <f t="shared" si="207"/>
        <v>0</v>
      </c>
      <c r="U1143" s="44">
        <f t="shared" si="208"/>
        <v>0</v>
      </c>
      <c r="V1143" s="44">
        <f t="shared" si="209"/>
        <v>0</v>
      </c>
      <c r="W1143" s="44">
        <f t="shared" si="210"/>
        <v>0</v>
      </c>
      <c r="X1143" s="44">
        <f t="shared" si="211"/>
        <v>0</v>
      </c>
      <c r="Y1143" s="44">
        <f t="shared" si="212"/>
        <v>0</v>
      </c>
      <c r="Z1143" s="44">
        <f t="shared" si="213"/>
        <v>37504.173728813563</v>
      </c>
      <c r="AA1143" s="44">
        <f t="shared" si="214"/>
        <v>0</v>
      </c>
      <c r="AB1143" s="44">
        <f t="shared" si="215"/>
        <v>0</v>
      </c>
      <c r="AC1143" s="44">
        <f t="shared" si="216"/>
        <v>0</v>
      </c>
      <c r="AD1143" s="44">
        <f t="shared" si="217"/>
        <v>0</v>
      </c>
      <c r="AE1143" s="12">
        <f t="shared" si="218"/>
        <v>37504.173728813563</v>
      </c>
    </row>
    <row r="1144" spans="1:31" ht="12.6" hidden="1" customHeight="1" x14ac:dyDescent="0.2">
      <c r="A1144" s="26" t="s">
        <v>1557</v>
      </c>
      <c r="B1144" s="19"/>
      <c r="C1144" s="19"/>
      <c r="D1144" s="20"/>
      <c r="E1144" s="20">
        <v>18</v>
      </c>
      <c r="F1144" s="20"/>
      <c r="G1144" s="21"/>
      <c r="H1144" s="22"/>
      <c r="I1144" s="20"/>
      <c r="J1144" s="20"/>
      <c r="K1144" s="20"/>
      <c r="L1144" s="20"/>
      <c r="M1144" s="20"/>
      <c r="N1144" s="20"/>
      <c r="O1144" s="20">
        <v>18</v>
      </c>
      <c r="P1144" s="23" t="str">
        <f>VLOOKUP(A1144,'ИЗ ОСНОВЫ НОМЕНКЛАТУР'!D:E,2,0)</f>
        <v>Аксессуары для столешниц</v>
      </c>
      <c r="Q1144" s="23" t="str">
        <f>VLOOKUP(A1144,'ИЗ ОСНОВЫ НОМЕНКЛАТУР'!D:F,3,0)</f>
        <v>Комплектующие для плинтуса к столешнице</v>
      </c>
      <c r="R1144" s="40">
        <f>VLOOKUP(A:A,'ИЗ ОСНОВЫ НОМЕНКЛАТУР'!D:G,4,0)</f>
        <v>29.522857142857141</v>
      </c>
      <c r="S1144" s="12" t="str">
        <f>VLOOKUP(A:A,'ИЗ ОСНОВЫ НОМЕНКЛАТУР'!D:H,5,0)</f>
        <v>C</v>
      </c>
      <c r="T1144" s="44">
        <f t="shared" si="207"/>
        <v>0</v>
      </c>
      <c r="U1144" s="44">
        <f t="shared" si="208"/>
        <v>531.41142857142859</v>
      </c>
      <c r="V1144" s="44">
        <f t="shared" si="209"/>
        <v>0</v>
      </c>
      <c r="W1144" s="44">
        <f t="shared" si="210"/>
        <v>0</v>
      </c>
      <c r="X1144" s="44">
        <f t="shared" si="211"/>
        <v>0</v>
      </c>
      <c r="Y1144" s="44">
        <f t="shared" si="212"/>
        <v>0</v>
      </c>
      <c r="Z1144" s="44">
        <f t="shared" si="213"/>
        <v>0</v>
      </c>
      <c r="AA1144" s="44">
        <f t="shared" si="214"/>
        <v>0</v>
      </c>
      <c r="AB1144" s="44">
        <f t="shared" si="215"/>
        <v>0</v>
      </c>
      <c r="AC1144" s="44">
        <f t="shared" si="216"/>
        <v>0</v>
      </c>
      <c r="AD1144" s="44">
        <f t="shared" si="217"/>
        <v>0</v>
      </c>
      <c r="AE1144" s="12">
        <f t="shared" si="218"/>
        <v>531.41142857142859</v>
      </c>
    </row>
    <row r="1145" spans="1:31" ht="12.6" hidden="1" customHeight="1" x14ac:dyDescent="0.2">
      <c r="A1145" s="26" t="s">
        <v>1551</v>
      </c>
      <c r="B1145" s="19"/>
      <c r="C1145" s="19"/>
      <c r="D1145" s="20"/>
      <c r="E1145" s="20">
        <v>12</v>
      </c>
      <c r="F1145" s="20"/>
      <c r="G1145" s="21"/>
      <c r="H1145" s="22"/>
      <c r="I1145" s="20"/>
      <c r="J1145" s="20">
        <v>108</v>
      </c>
      <c r="K1145" s="20"/>
      <c r="L1145" s="20"/>
      <c r="M1145" s="20"/>
      <c r="N1145" s="20"/>
      <c r="O1145" s="20">
        <v>120</v>
      </c>
      <c r="P1145" s="23" t="str">
        <f>VLOOKUP(A1145,'ИЗ ОСНОВЫ НОМЕНКЛАТУР'!D:E,2,0)</f>
        <v>Аксессуары для столешниц</v>
      </c>
      <c r="Q1145" s="23" t="str">
        <f>VLOOKUP(A1145,'ИЗ ОСНОВЫ НОМЕНКЛАТУР'!D:F,3,0)</f>
        <v>Комплектующие для плинтуса к столешнице</v>
      </c>
      <c r="R1145" s="40">
        <f>VLOOKUP(A:A,'ИЗ ОСНОВЫ НОМЕНКЛАТУР'!D:G,4,0)</f>
        <v>29.347777777777779</v>
      </c>
      <c r="S1145" s="12" t="str">
        <f>VLOOKUP(A:A,'ИЗ ОСНОВЫ НОМЕНКЛАТУР'!D:H,5,0)</f>
        <v>C</v>
      </c>
      <c r="T1145" s="44">
        <f t="shared" si="207"/>
        <v>0</v>
      </c>
      <c r="U1145" s="44">
        <f t="shared" si="208"/>
        <v>352.17333333333335</v>
      </c>
      <c r="V1145" s="44">
        <f t="shared" si="209"/>
        <v>0</v>
      </c>
      <c r="W1145" s="44">
        <f t="shared" si="210"/>
        <v>0</v>
      </c>
      <c r="X1145" s="44">
        <f t="shared" si="211"/>
        <v>0</v>
      </c>
      <c r="Y1145" s="44">
        <f t="shared" si="212"/>
        <v>0</v>
      </c>
      <c r="Z1145" s="44">
        <f t="shared" si="213"/>
        <v>3169.56</v>
      </c>
      <c r="AA1145" s="44">
        <f t="shared" si="214"/>
        <v>0</v>
      </c>
      <c r="AB1145" s="44">
        <f t="shared" si="215"/>
        <v>0</v>
      </c>
      <c r="AC1145" s="44">
        <f t="shared" si="216"/>
        <v>0</v>
      </c>
      <c r="AD1145" s="44">
        <f t="shared" si="217"/>
        <v>0</v>
      </c>
      <c r="AE1145" s="12">
        <f t="shared" si="218"/>
        <v>3521.7333333333331</v>
      </c>
    </row>
    <row r="1146" spans="1:31" ht="12.6" hidden="1" customHeight="1" x14ac:dyDescent="0.2">
      <c r="A1146" s="26" t="s">
        <v>1569</v>
      </c>
      <c r="B1146" s="19"/>
      <c r="C1146" s="19"/>
      <c r="D1146" s="20"/>
      <c r="E1146" s="20">
        <v>12</v>
      </c>
      <c r="F1146" s="20"/>
      <c r="G1146" s="21"/>
      <c r="H1146" s="22"/>
      <c r="I1146" s="20"/>
      <c r="J1146" s="20">
        <v>174</v>
      </c>
      <c r="K1146" s="20"/>
      <c r="L1146" s="20"/>
      <c r="M1146" s="20"/>
      <c r="N1146" s="20"/>
      <c r="O1146" s="20">
        <v>186</v>
      </c>
      <c r="P1146" s="23" t="str">
        <f>VLOOKUP(A1146,'ИЗ ОСНОВЫ НОМЕНКЛАТУР'!D:E,2,0)</f>
        <v>Аксессуары для столешниц</v>
      </c>
      <c r="Q1146" s="23" t="str">
        <f>VLOOKUP(A1146,'ИЗ ОСНОВЫ НОМЕНКЛАТУР'!D:F,3,0)</f>
        <v>Комплектующие для плинтуса к столешнице</v>
      </c>
      <c r="R1146" s="40">
        <f>VLOOKUP(A:A,'ИЗ ОСНОВЫ НОМЕНКЛАТУР'!D:G,4,0)</f>
        <v>147.78555555555556</v>
      </c>
      <c r="S1146" s="12" t="str">
        <f>VLOOKUP(A:A,'ИЗ ОСНОВЫ НОМЕНКЛАТУР'!D:H,5,0)</f>
        <v>C</v>
      </c>
      <c r="T1146" s="44">
        <f t="shared" si="207"/>
        <v>0</v>
      </c>
      <c r="U1146" s="44">
        <f t="shared" si="208"/>
        <v>1773.4266666666667</v>
      </c>
      <c r="V1146" s="44">
        <f t="shared" si="209"/>
        <v>0</v>
      </c>
      <c r="W1146" s="44">
        <f t="shared" si="210"/>
        <v>0</v>
      </c>
      <c r="X1146" s="44">
        <f t="shared" si="211"/>
        <v>0</v>
      </c>
      <c r="Y1146" s="44">
        <f t="shared" si="212"/>
        <v>0</v>
      </c>
      <c r="Z1146" s="44">
        <f t="shared" si="213"/>
        <v>25714.686666666668</v>
      </c>
      <c r="AA1146" s="44">
        <f t="shared" si="214"/>
        <v>0</v>
      </c>
      <c r="AB1146" s="44">
        <f t="shared" si="215"/>
        <v>0</v>
      </c>
      <c r="AC1146" s="44">
        <f t="shared" si="216"/>
        <v>0</v>
      </c>
      <c r="AD1146" s="44">
        <f t="shared" si="217"/>
        <v>0</v>
      </c>
      <c r="AE1146" s="12">
        <f t="shared" si="218"/>
        <v>27488.113333333335</v>
      </c>
    </row>
    <row r="1147" spans="1:31" ht="12.6" hidden="1" customHeight="1" x14ac:dyDescent="0.2">
      <c r="A1147" s="26" t="s">
        <v>1485</v>
      </c>
      <c r="B1147" s="19"/>
      <c r="C1147" s="19"/>
      <c r="D1147" s="20"/>
      <c r="E1147" s="21"/>
      <c r="F1147" s="22"/>
      <c r="G1147" s="21"/>
      <c r="H1147" s="22"/>
      <c r="I1147" s="20"/>
      <c r="J1147" s="20">
        <v>274</v>
      </c>
      <c r="K1147" s="20"/>
      <c r="L1147" s="20">
        <v>7</v>
      </c>
      <c r="M1147" s="20">
        <v>125</v>
      </c>
      <c r="N1147" s="20"/>
      <c r="O1147" s="20">
        <v>406</v>
      </c>
      <c r="P1147" s="23" t="str">
        <f>VLOOKUP(A1147,'ИЗ ОСНОВЫ НОМЕНКЛАТУР'!D:E,2,0)</f>
        <v>Аксессуары для столешниц</v>
      </c>
      <c r="Q1147" s="23" t="str">
        <f>VLOOKUP(A1147,'ИЗ ОСНОВЫ НОМЕНКЛАТУР'!D:F,3,0)</f>
        <v>Комплектующие для плинтуса к столешнице</v>
      </c>
      <c r="R1147" s="40">
        <f>VLOOKUP(A:A,'ИЗ ОСНОВЫ НОМЕНКЛАТУР'!D:G,4,0)</f>
        <v>91.229165154264962</v>
      </c>
      <c r="S1147" s="12" t="str">
        <f>VLOOKUP(A:A,'ИЗ ОСНОВЫ НОМЕНКЛАТУР'!D:H,5,0)</f>
        <v>B</v>
      </c>
      <c r="T1147" s="44">
        <f t="shared" si="207"/>
        <v>0</v>
      </c>
      <c r="U1147" s="44">
        <f t="shared" si="208"/>
        <v>0</v>
      </c>
      <c r="V1147" s="44">
        <f t="shared" si="209"/>
        <v>0</v>
      </c>
      <c r="W1147" s="44">
        <f t="shared" si="210"/>
        <v>0</v>
      </c>
      <c r="X1147" s="44">
        <f t="shared" si="211"/>
        <v>0</v>
      </c>
      <c r="Y1147" s="44">
        <f t="shared" si="212"/>
        <v>0</v>
      </c>
      <c r="Z1147" s="44">
        <f t="shared" si="213"/>
        <v>24996.791252268598</v>
      </c>
      <c r="AA1147" s="44">
        <f t="shared" si="214"/>
        <v>0</v>
      </c>
      <c r="AB1147" s="44">
        <f t="shared" si="215"/>
        <v>638.60415607985476</v>
      </c>
      <c r="AC1147" s="44">
        <f t="shared" si="216"/>
        <v>11403.64564428312</v>
      </c>
      <c r="AD1147" s="44">
        <f t="shared" si="217"/>
        <v>0</v>
      </c>
      <c r="AE1147" s="12">
        <f t="shared" si="218"/>
        <v>37039.041052631575</v>
      </c>
    </row>
    <row r="1148" spans="1:31" ht="12.6" hidden="1" customHeight="1" x14ac:dyDescent="0.2">
      <c r="A1148" s="26" t="s">
        <v>1517</v>
      </c>
      <c r="B1148" s="19"/>
      <c r="C1148" s="19"/>
      <c r="D1148" s="20"/>
      <c r="E1148" s="21"/>
      <c r="F1148" s="22"/>
      <c r="G1148" s="21"/>
      <c r="H1148" s="22"/>
      <c r="I1148" s="20">
        <v>500</v>
      </c>
      <c r="J1148" s="20"/>
      <c r="K1148" s="20"/>
      <c r="L1148" s="20"/>
      <c r="M1148" s="20"/>
      <c r="N1148" s="20">
        <v>101</v>
      </c>
      <c r="O1148" s="20">
        <v>601</v>
      </c>
      <c r="P1148" s="23" t="str">
        <f>VLOOKUP(A1148,'ИЗ ОСНОВЫ НОМЕНКЛАТУР'!D:E,2,0)</f>
        <v>Аксессуары для столешниц</v>
      </c>
      <c r="Q1148" s="23" t="str">
        <f>VLOOKUP(A1148,'ИЗ ОСНОВЫ НОМЕНКЛАТУР'!D:F,3,0)</f>
        <v>Комплектующие для плинтуса к столешнице</v>
      </c>
      <c r="R1148" s="40">
        <f>VLOOKUP(A:A,'ИЗ ОСНОВЫ НОМЕНКЛАТУР'!D:G,4,0)</f>
        <v>104.88</v>
      </c>
      <c r="S1148" s="12" t="str">
        <f>VLOOKUP(A:A,'ИЗ ОСНОВЫ НОМЕНКЛАТУР'!D:H,5,0)</f>
        <v>C</v>
      </c>
      <c r="T1148" s="44">
        <f t="shared" si="207"/>
        <v>0</v>
      </c>
      <c r="U1148" s="44">
        <f t="shared" si="208"/>
        <v>0</v>
      </c>
      <c r="V1148" s="44">
        <f t="shared" si="209"/>
        <v>0</v>
      </c>
      <c r="W1148" s="44">
        <f t="shared" si="210"/>
        <v>0</v>
      </c>
      <c r="X1148" s="44">
        <f t="shared" si="211"/>
        <v>0</v>
      </c>
      <c r="Y1148" s="44">
        <f t="shared" si="212"/>
        <v>52440</v>
      </c>
      <c r="Z1148" s="44">
        <f t="shared" si="213"/>
        <v>0</v>
      </c>
      <c r="AA1148" s="44">
        <f t="shared" si="214"/>
        <v>0</v>
      </c>
      <c r="AB1148" s="44">
        <f t="shared" si="215"/>
        <v>0</v>
      </c>
      <c r="AC1148" s="44">
        <f t="shared" si="216"/>
        <v>0</v>
      </c>
      <c r="AD1148" s="44">
        <f t="shared" si="217"/>
        <v>10592.88</v>
      </c>
      <c r="AE1148" s="12">
        <f t="shared" si="218"/>
        <v>63032.88</v>
      </c>
    </row>
    <row r="1149" spans="1:31" ht="12.6" hidden="1" customHeight="1" x14ac:dyDescent="0.2">
      <c r="A1149" s="26" t="s">
        <v>1526</v>
      </c>
      <c r="B1149" s="19"/>
      <c r="C1149" s="19"/>
      <c r="D1149" s="20"/>
      <c r="E1149" s="21"/>
      <c r="F1149" s="22"/>
      <c r="G1149" s="21"/>
      <c r="H1149" s="22"/>
      <c r="I1149" s="20"/>
      <c r="J1149" s="20">
        <v>731</v>
      </c>
      <c r="K1149" s="20">
        <v>1350</v>
      </c>
      <c r="L1149" s="20">
        <v>85</v>
      </c>
      <c r="M1149" s="20">
        <v>107</v>
      </c>
      <c r="N1149" s="20">
        <v>859</v>
      </c>
      <c r="O1149" s="20">
        <v>3132</v>
      </c>
      <c r="P1149" s="23" t="str">
        <f>VLOOKUP(A1149,'ИЗ ОСНОВЫ НОМЕНКЛАТУР'!D:E,2,0)</f>
        <v>Аксессуары для столешниц</v>
      </c>
      <c r="Q1149" s="23" t="str">
        <f>VLOOKUP(A1149,'ИЗ ОСНОВЫ НОМЕНКЛАТУР'!D:F,3,0)</f>
        <v>Комплектующие для плинтуса к столешнице</v>
      </c>
      <c r="R1149" s="40">
        <f>VLOOKUP(A:A,'ИЗ ОСНОВЫ НОМЕНКЛАТУР'!D:G,4,0)</f>
        <v>62.424999999999997</v>
      </c>
      <c r="S1149" s="12" t="str">
        <f>VLOOKUP(A:A,'ИЗ ОСНОВЫ НОМЕНКЛАТУР'!D:H,5,0)</f>
        <v>C</v>
      </c>
      <c r="T1149" s="44">
        <f t="shared" si="207"/>
        <v>0</v>
      </c>
      <c r="U1149" s="44">
        <f t="shared" si="208"/>
        <v>0</v>
      </c>
      <c r="V1149" s="44">
        <f t="shared" si="209"/>
        <v>0</v>
      </c>
      <c r="W1149" s="44">
        <f t="shared" si="210"/>
        <v>0</v>
      </c>
      <c r="X1149" s="44">
        <f t="shared" si="211"/>
        <v>0</v>
      </c>
      <c r="Y1149" s="44">
        <f t="shared" si="212"/>
        <v>0</v>
      </c>
      <c r="Z1149" s="44">
        <f t="shared" si="213"/>
        <v>45632.674999999996</v>
      </c>
      <c r="AA1149" s="44">
        <f t="shared" si="214"/>
        <v>84273.75</v>
      </c>
      <c r="AB1149" s="44">
        <f t="shared" si="215"/>
        <v>5306.125</v>
      </c>
      <c r="AC1149" s="44">
        <f t="shared" si="216"/>
        <v>6679.4749999999995</v>
      </c>
      <c r="AD1149" s="44">
        <f t="shared" si="217"/>
        <v>53623.074999999997</v>
      </c>
      <c r="AE1149" s="12">
        <f t="shared" si="218"/>
        <v>195515.09999999998</v>
      </c>
    </row>
    <row r="1150" spans="1:31" ht="12.6" hidden="1" customHeight="1" x14ac:dyDescent="0.2">
      <c r="A1150" s="26" t="s">
        <v>1493</v>
      </c>
      <c r="B1150" s="19"/>
      <c r="C1150" s="19"/>
      <c r="D1150" s="20"/>
      <c r="E1150" s="21"/>
      <c r="F1150" s="22"/>
      <c r="G1150" s="21"/>
      <c r="H1150" s="22"/>
      <c r="I1150" s="20"/>
      <c r="J1150" s="20">
        <v>1999</v>
      </c>
      <c r="K1150" s="20">
        <v>3675</v>
      </c>
      <c r="L1150" s="20">
        <v>31</v>
      </c>
      <c r="M1150" s="20">
        <v>370</v>
      </c>
      <c r="N1150" s="20">
        <v>1905</v>
      </c>
      <c r="O1150" s="20">
        <v>7980</v>
      </c>
      <c r="P1150" s="23" t="str">
        <f>VLOOKUP(A1150,'ИЗ ОСНОВЫ НОМЕНКЛАТУР'!D:E,2,0)</f>
        <v>Аксессуары для столешниц</v>
      </c>
      <c r="Q1150" s="23" t="str">
        <f>VLOOKUP(A1150,'ИЗ ОСНОВЫ НОМЕНКЛАТУР'!D:F,3,0)</f>
        <v>Комплектующие для плинтуса к столешнице</v>
      </c>
      <c r="R1150" s="40">
        <f>VLOOKUP(A:A,'ИЗ ОСНОВЫ НОМЕНКЛАТУР'!D:G,4,0)</f>
        <v>125.54893081761006</v>
      </c>
      <c r="S1150" s="12" t="str">
        <f>VLOOKUP(A:A,'ИЗ ОСНОВЫ НОМЕНКЛАТУР'!D:H,5,0)</f>
        <v>C</v>
      </c>
      <c r="T1150" s="44">
        <f t="shared" si="207"/>
        <v>0</v>
      </c>
      <c r="U1150" s="44">
        <f t="shared" si="208"/>
        <v>0</v>
      </c>
      <c r="V1150" s="44">
        <f t="shared" si="209"/>
        <v>0</v>
      </c>
      <c r="W1150" s="44">
        <f t="shared" si="210"/>
        <v>0</v>
      </c>
      <c r="X1150" s="44">
        <f t="shared" si="211"/>
        <v>0</v>
      </c>
      <c r="Y1150" s="44">
        <f t="shared" si="212"/>
        <v>0</v>
      </c>
      <c r="Z1150" s="44">
        <f t="shared" si="213"/>
        <v>250972.31270440252</v>
      </c>
      <c r="AA1150" s="44">
        <f t="shared" si="214"/>
        <v>461392.32075471693</v>
      </c>
      <c r="AB1150" s="44">
        <f t="shared" si="215"/>
        <v>3892.0168553459116</v>
      </c>
      <c r="AC1150" s="44">
        <f t="shared" si="216"/>
        <v>46453.104402515724</v>
      </c>
      <c r="AD1150" s="44">
        <f t="shared" si="217"/>
        <v>239170.71320754715</v>
      </c>
      <c r="AE1150" s="12">
        <f t="shared" si="218"/>
        <v>1001880.4679245283</v>
      </c>
    </row>
    <row r="1151" spans="1:31" ht="12.6" hidden="1" customHeight="1" x14ac:dyDescent="0.2">
      <c r="A1151" s="26" t="s">
        <v>4402</v>
      </c>
      <c r="B1151" s="19"/>
      <c r="C1151" s="19"/>
      <c r="D1151" s="20"/>
      <c r="E1151" s="21"/>
      <c r="F1151" s="22"/>
      <c r="G1151" s="21"/>
      <c r="H1151" s="22"/>
      <c r="I1151" s="20"/>
      <c r="J1151" s="20">
        <v>50</v>
      </c>
      <c r="K1151" s="20"/>
      <c r="L1151" s="20"/>
      <c r="M1151" s="20"/>
      <c r="N1151" s="20"/>
      <c r="O1151" s="20">
        <v>50</v>
      </c>
      <c r="P1151" s="23" t="str">
        <f>VLOOKUP(A1151,'ИЗ ОСНОВЫ НОМЕНКЛАТУР'!D:E,2,0)</f>
        <v>Аксессуары для столешниц</v>
      </c>
      <c r="Q1151" s="23" t="str">
        <f>VLOOKUP(A1151,'ИЗ ОСНОВЫ НОМЕНКЛАТУР'!D:F,3,0)</f>
        <v>Комплектующие для плинтуса к столешнице</v>
      </c>
      <c r="R1151" s="40">
        <f>VLOOKUP(A:A,'ИЗ ОСНОВЫ НОМЕНКЛАТУР'!D:G,4,0)</f>
        <v>109.22</v>
      </c>
      <c r="S1151" s="12" t="str">
        <f>VLOOKUP(A:A,'ИЗ ОСНОВЫ НОМЕНКЛАТУР'!D:H,5,0)</f>
        <v>C</v>
      </c>
      <c r="T1151" s="44">
        <f t="shared" si="207"/>
        <v>0</v>
      </c>
      <c r="U1151" s="44">
        <f t="shared" si="208"/>
        <v>0</v>
      </c>
      <c r="V1151" s="44">
        <f t="shared" si="209"/>
        <v>0</v>
      </c>
      <c r="W1151" s="44">
        <f t="shared" si="210"/>
        <v>0</v>
      </c>
      <c r="X1151" s="44">
        <f t="shared" si="211"/>
        <v>0</v>
      </c>
      <c r="Y1151" s="44">
        <f t="shared" si="212"/>
        <v>0</v>
      </c>
      <c r="Z1151" s="44">
        <f t="shared" si="213"/>
        <v>5461</v>
      </c>
      <c r="AA1151" s="44">
        <f t="shared" si="214"/>
        <v>0</v>
      </c>
      <c r="AB1151" s="44">
        <f t="shared" si="215"/>
        <v>0</v>
      </c>
      <c r="AC1151" s="44">
        <f t="shared" si="216"/>
        <v>0</v>
      </c>
      <c r="AD1151" s="44">
        <f t="shared" si="217"/>
        <v>0</v>
      </c>
      <c r="AE1151" s="12">
        <f t="shared" si="218"/>
        <v>5461</v>
      </c>
    </row>
    <row r="1152" spans="1:31" ht="12.6" hidden="1" customHeight="1" x14ac:dyDescent="0.2">
      <c r="A1152" s="26" t="s">
        <v>1456</v>
      </c>
      <c r="B1152" s="19"/>
      <c r="C1152" s="19"/>
      <c r="D1152" s="20">
        <v>529</v>
      </c>
      <c r="E1152" s="20">
        <v>53</v>
      </c>
      <c r="F1152" s="20"/>
      <c r="G1152" s="21"/>
      <c r="H1152" s="22"/>
      <c r="I1152" s="20">
        <v>13500</v>
      </c>
      <c r="J1152" s="20">
        <v>4376</v>
      </c>
      <c r="K1152" s="20">
        <v>1688</v>
      </c>
      <c r="L1152" s="20">
        <v>106</v>
      </c>
      <c r="M1152" s="20">
        <v>791</v>
      </c>
      <c r="N1152" s="20">
        <v>488</v>
      </c>
      <c r="O1152" s="20">
        <v>21531</v>
      </c>
      <c r="P1152" s="23" t="str">
        <f>VLOOKUP(A1152,'ИЗ ОСНОВЫ НОМЕНКЛАТУР'!D:E,2,0)</f>
        <v>Аксессуары для столешниц</v>
      </c>
      <c r="Q1152" s="23" t="str">
        <f>VLOOKUP(A1152,'ИЗ ОСНОВЫ НОМЕНКЛАТУР'!D:F,3,0)</f>
        <v>Комплектующие для плинтуса к столешнице</v>
      </c>
      <c r="R1152" s="40">
        <f>VLOOKUP(A:A,'ИЗ ОСНОВЫ НОМЕНКЛАТУР'!D:G,4,0)</f>
        <v>117.07937834132967</v>
      </c>
      <c r="S1152" s="12" t="str">
        <f>VLOOKUP(A:A,'ИЗ ОСНОВЫ НОМЕНКЛАТУР'!D:H,5,0)</f>
        <v>A</v>
      </c>
      <c r="T1152" s="44">
        <f t="shared" si="207"/>
        <v>61934.991142563398</v>
      </c>
      <c r="U1152" s="44">
        <f t="shared" si="208"/>
        <v>6205.2070520904726</v>
      </c>
      <c r="V1152" s="44">
        <f t="shared" si="209"/>
        <v>0</v>
      </c>
      <c r="W1152" s="44">
        <f t="shared" si="210"/>
        <v>0</v>
      </c>
      <c r="X1152" s="44">
        <f t="shared" si="211"/>
        <v>0</v>
      </c>
      <c r="Y1152" s="44">
        <f t="shared" si="212"/>
        <v>1580571.6076079507</v>
      </c>
      <c r="Z1152" s="44">
        <f t="shared" si="213"/>
        <v>512339.35962165863</v>
      </c>
      <c r="AA1152" s="44">
        <f t="shared" si="214"/>
        <v>197629.9906401645</v>
      </c>
      <c r="AB1152" s="44">
        <f t="shared" si="215"/>
        <v>12410.414104180945</v>
      </c>
      <c r="AC1152" s="44">
        <f t="shared" si="216"/>
        <v>92609.788267991767</v>
      </c>
      <c r="AD1152" s="44">
        <f t="shared" si="217"/>
        <v>57134.736630568877</v>
      </c>
      <c r="AE1152" s="12">
        <f t="shared" si="218"/>
        <v>2520836.0950671691</v>
      </c>
    </row>
    <row r="1153" spans="1:31" ht="12.6" hidden="1" customHeight="1" x14ac:dyDescent="0.2">
      <c r="A1153" s="26" t="s">
        <v>1458</v>
      </c>
      <c r="B1153" s="19"/>
      <c r="C1153" s="19"/>
      <c r="D1153" s="20">
        <v>2851</v>
      </c>
      <c r="E1153" s="20">
        <v>73</v>
      </c>
      <c r="F1153" s="20"/>
      <c r="G1153" s="21"/>
      <c r="H1153" s="22"/>
      <c r="I1153" s="20">
        <v>3500</v>
      </c>
      <c r="J1153" s="20">
        <v>5440</v>
      </c>
      <c r="K1153" s="20">
        <v>2350</v>
      </c>
      <c r="L1153" s="20">
        <v>134</v>
      </c>
      <c r="M1153" s="20">
        <v>1525</v>
      </c>
      <c r="N1153" s="20">
        <v>785</v>
      </c>
      <c r="O1153" s="20">
        <v>16658</v>
      </c>
      <c r="P1153" s="23" t="str">
        <f>VLOOKUP(A1153,'ИЗ ОСНОВЫ НОМЕНКЛАТУР'!D:E,2,0)</f>
        <v>Аксессуары для столешниц</v>
      </c>
      <c r="Q1153" s="23" t="str">
        <f>VLOOKUP(A1153,'ИЗ ОСНОВЫ НОМЕНКЛАТУР'!D:F,3,0)</f>
        <v>Комплектующие для плинтуса к столешнице</v>
      </c>
      <c r="R1153" s="40">
        <f>VLOOKUP(A:A,'ИЗ ОСНОВЫ НОМЕНКЛАТУР'!D:G,4,0)</f>
        <v>119.24619450714823</v>
      </c>
      <c r="S1153" s="12" t="str">
        <f>VLOOKUP(A:A,'ИЗ ОСНОВЫ НОМЕНКЛАТУР'!D:H,5,0)</f>
        <v>A</v>
      </c>
      <c r="T1153" s="44">
        <f t="shared" si="207"/>
        <v>339970.90053987963</v>
      </c>
      <c r="U1153" s="44">
        <f t="shared" si="208"/>
        <v>8704.9721990218204</v>
      </c>
      <c r="V1153" s="44">
        <f t="shared" si="209"/>
        <v>0</v>
      </c>
      <c r="W1153" s="44">
        <f t="shared" si="210"/>
        <v>0</v>
      </c>
      <c r="X1153" s="44">
        <f t="shared" si="211"/>
        <v>0</v>
      </c>
      <c r="Y1153" s="44">
        <f t="shared" si="212"/>
        <v>417361.68077501882</v>
      </c>
      <c r="Z1153" s="44">
        <f t="shared" si="213"/>
        <v>648699.29811888642</v>
      </c>
      <c r="AA1153" s="44">
        <f t="shared" si="214"/>
        <v>280228.55709179834</v>
      </c>
      <c r="AB1153" s="44">
        <f t="shared" si="215"/>
        <v>15978.990063957863</v>
      </c>
      <c r="AC1153" s="44">
        <f t="shared" si="216"/>
        <v>181850.44662340105</v>
      </c>
      <c r="AD1153" s="44">
        <f t="shared" si="217"/>
        <v>93608.262688111368</v>
      </c>
      <c r="AE1153" s="12">
        <f t="shared" si="218"/>
        <v>1986403.1081000753</v>
      </c>
    </row>
    <row r="1154" spans="1:31" ht="12.6" hidden="1" customHeight="1" x14ac:dyDescent="0.2">
      <c r="A1154" s="26" t="s">
        <v>1489</v>
      </c>
      <c r="B1154" s="19"/>
      <c r="C1154" s="19"/>
      <c r="D1154" s="20">
        <v>520</v>
      </c>
      <c r="E1154" s="20">
        <v>60</v>
      </c>
      <c r="F1154" s="20"/>
      <c r="G1154" s="21"/>
      <c r="H1154" s="22"/>
      <c r="I1154" s="20"/>
      <c r="J1154" s="20">
        <v>4041</v>
      </c>
      <c r="K1154" s="20">
        <v>500</v>
      </c>
      <c r="L1154" s="20">
        <v>69</v>
      </c>
      <c r="M1154" s="20">
        <v>1077</v>
      </c>
      <c r="N1154" s="20">
        <v>710</v>
      </c>
      <c r="O1154" s="20">
        <v>6977</v>
      </c>
      <c r="P1154" s="23" t="str">
        <f>VLOOKUP(A1154,'ИЗ ОСНОВЫ НОМЕНКЛАТУР'!D:E,2,0)</f>
        <v>Аксессуары для столешниц</v>
      </c>
      <c r="Q1154" s="23" t="str">
        <f>VLOOKUP(A1154,'ИЗ ОСНОВЫ НОМЕНКЛАТУР'!D:F,3,0)</f>
        <v>Комплектующие для плинтуса к столешнице</v>
      </c>
      <c r="R1154" s="40">
        <f>VLOOKUP(A:A,'ИЗ ОСНОВЫ НОМЕНКЛАТУР'!D:G,4,0)</f>
        <v>122.09919308357348</v>
      </c>
      <c r="S1154" s="12" t="str">
        <f>VLOOKUP(A:A,'ИЗ ОСНОВЫ НОМЕНКЛАТУР'!D:H,5,0)</f>
        <v>B</v>
      </c>
      <c r="T1154" s="44">
        <f t="shared" si="207"/>
        <v>63491.580403458211</v>
      </c>
      <c r="U1154" s="44">
        <f t="shared" si="208"/>
        <v>7325.9515850144089</v>
      </c>
      <c r="V1154" s="44">
        <f t="shared" si="209"/>
        <v>0</v>
      </c>
      <c r="W1154" s="44">
        <f t="shared" si="210"/>
        <v>0</v>
      </c>
      <c r="X1154" s="44">
        <f t="shared" si="211"/>
        <v>0</v>
      </c>
      <c r="Y1154" s="44">
        <f t="shared" si="212"/>
        <v>0</v>
      </c>
      <c r="Z1154" s="44">
        <f t="shared" si="213"/>
        <v>493402.83925072046</v>
      </c>
      <c r="AA1154" s="44">
        <f t="shared" si="214"/>
        <v>61049.596541786741</v>
      </c>
      <c r="AB1154" s="44">
        <f t="shared" si="215"/>
        <v>8424.8443227665703</v>
      </c>
      <c r="AC1154" s="44">
        <f t="shared" si="216"/>
        <v>131500.83095100865</v>
      </c>
      <c r="AD1154" s="44">
        <f t="shared" si="217"/>
        <v>86690.427089337172</v>
      </c>
      <c r="AE1154" s="12">
        <f t="shared" si="218"/>
        <v>851886.07014409208</v>
      </c>
    </row>
    <row r="1155" spans="1:31" ht="12.6" hidden="1" customHeight="1" x14ac:dyDescent="0.2">
      <c r="A1155" s="26" t="s">
        <v>1477</v>
      </c>
      <c r="B1155" s="19"/>
      <c r="C1155" s="19"/>
      <c r="D1155" s="20">
        <v>4448</v>
      </c>
      <c r="E1155" s="20">
        <v>31</v>
      </c>
      <c r="F1155" s="20"/>
      <c r="G1155" s="21"/>
      <c r="H1155" s="22"/>
      <c r="I1155" s="20"/>
      <c r="J1155" s="20">
        <v>5370</v>
      </c>
      <c r="K1155" s="20">
        <v>1325</v>
      </c>
      <c r="L1155" s="20">
        <v>130</v>
      </c>
      <c r="M1155" s="20">
        <v>1200</v>
      </c>
      <c r="N1155" s="20">
        <v>500</v>
      </c>
      <c r="O1155" s="20">
        <v>13004</v>
      </c>
      <c r="P1155" s="23" t="str">
        <f>VLOOKUP(A1155,'ИЗ ОСНОВЫ НОМЕНКЛАТУР'!D:E,2,0)</f>
        <v>Аксессуары для столешниц</v>
      </c>
      <c r="Q1155" s="23" t="str">
        <f>VLOOKUP(A1155,'ИЗ ОСНОВЫ НОМЕНКЛАТУР'!D:F,3,0)</f>
        <v>Комплектующие для плинтуса к столешнице</v>
      </c>
      <c r="R1155" s="40">
        <f>VLOOKUP(A:A,'ИЗ ОСНОВЫ НОМЕНКЛАТУР'!D:G,4,0)</f>
        <v>122.30331615120275</v>
      </c>
      <c r="S1155" s="12" t="str">
        <f>VLOOKUP(A:A,'ИЗ ОСНОВЫ НОМЕНКЛАТУР'!D:H,5,0)</f>
        <v>B</v>
      </c>
      <c r="T1155" s="44">
        <f t="shared" si="207"/>
        <v>544005.15024054982</v>
      </c>
      <c r="U1155" s="44">
        <f t="shared" si="208"/>
        <v>3791.4028006872854</v>
      </c>
      <c r="V1155" s="44">
        <f t="shared" si="209"/>
        <v>0</v>
      </c>
      <c r="W1155" s="44">
        <f t="shared" si="210"/>
        <v>0</v>
      </c>
      <c r="X1155" s="44">
        <f t="shared" si="211"/>
        <v>0</v>
      </c>
      <c r="Y1155" s="44">
        <f t="shared" si="212"/>
        <v>0</v>
      </c>
      <c r="Z1155" s="44">
        <f t="shared" si="213"/>
        <v>656768.8077319588</v>
      </c>
      <c r="AA1155" s="44">
        <f t="shared" si="214"/>
        <v>162051.89390034365</v>
      </c>
      <c r="AB1155" s="44">
        <f t="shared" si="215"/>
        <v>15899.431099656358</v>
      </c>
      <c r="AC1155" s="44">
        <f t="shared" si="216"/>
        <v>146763.97938144329</v>
      </c>
      <c r="AD1155" s="44">
        <f t="shared" si="217"/>
        <v>61151.658075601372</v>
      </c>
      <c r="AE1155" s="12">
        <f t="shared" si="218"/>
        <v>1590432.3232302405</v>
      </c>
    </row>
    <row r="1156" spans="1:31" ht="12.6" hidden="1" customHeight="1" x14ac:dyDescent="0.2">
      <c r="A1156" s="26" t="s">
        <v>1479</v>
      </c>
      <c r="B1156" s="19"/>
      <c r="C1156" s="19"/>
      <c r="D1156" s="20">
        <v>512</v>
      </c>
      <c r="E1156" s="20">
        <v>88</v>
      </c>
      <c r="F1156" s="20"/>
      <c r="G1156" s="21"/>
      <c r="H1156" s="22"/>
      <c r="I1156" s="20">
        <v>3000</v>
      </c>
      <c r="J1156" s="20">
        <v>3313</v>
      </c>
      <c r="K1156" s="20">
        <v>2368</v>
      </c>
      <c r="L1156" s="20">
        <v>72</v>
      </c>
      <c r="M1156" s="20">
        <v>350</v>
      </c>
      <c r="N1156" s="20">
        <v>633</v>
      </c>
      <c r="O1156" s="20">
        <v>10336</v>
      </c>
      <c r="P1156" s="23" t="str">
        <f>VLOOKUP(A1156,'ИЗ ОСНОВЫ НОМЕНКЛАТУР'!D:E,2,0)</f>
        <v>Аксессуары для столешниц</v>
      </c>
      <c r="Q1156" s="23" t="str">
        <f>VLOOKUP(A1156,'ИЗ ОСНОВЫ НОМЕНКЛАТУР'!D:F,3,0)</f>
        <v>Комплектующие для плинтуса к столешнице</v>
      </c>
      <c r="R1156" s="40">
        <f>VLOOKUP(A:A,'ИЗ ОСНОВЫ НОМЕНКЛАТУР'!D:G,4,0)</f>
        <v>133.23022123893804</v>
      </c>
      <c r="S1156" s="12" t="str">
        <f>VLOOKUP(A:A,'ИЗ ОСНОВЫ НОМЕНКЛАТУР'!D:H,5,0)</f>
        <v>B</v>
      </c>
      <c r="T1156" s="44">
        <f t="shared" si="207"/>
        <v>68213.873274336278</v>
      </c>
      <c r="U1156" s="44">
        <f t="shared" si="208"/>
        <v>11724.259469026547</v>
      </c>
      <c r="V1156" s="44">
        <f t="shared" si="209"/>
        <v>0</v>
      </c>
      <c r="W1156" s="44">
        <f t="shared" si="210"/>
        <v>0</v>
      </c>
      <c r="X1156" s="44">
        <f t="shared" si="211"/>
        <v>0</v>
      </c>
      <c r="Y1156" s="44">
        <f t="shared" si="212"/>
        <v>399690.66371681413</v>
      </c>
      <c r="Z1156" s="44">
        <f t="shared" si="213"/>
        <v>441391.72296460171</v>
      </c>
      <c r="AA1156" s="44">
        <f t="shared" si="214"/>
        <v>315489.16389380529</v>
      </c>
      <c r="AB1156" s="44">
        <f t="shared" si="215"/>
        <v>9592.57592920354</v>
      </c>
      <c r="AC1156" s="44">
        <f t="shared" si="216"/>
        <v>46630.577433628314</v>
      </c>
      <c r="AD1156" s="44">
        <f t="shared" si="217"/>
        <v>84334.730044247786</v>
      </c>
      <c r="AE1156" s="12">
        <f t="shared" si="218"/>
        <v>1377067.5667256636</v>
      </c>
    </row>
    <row r="1157" spans="1:31" ht="12.6" hidden="1" customHeight="1" x14ac:dyDescent="0.2">
      <c r="A1157" s="26" t="s">
        <v>1478</v>
      </c>
      <c r="B1157" s="19"/>
      <c r="C1157" s="19"/>
      <c r="D1157" s="20">
        <v>2476</v>
      </c>
      <c r="E1157" s="20">
        <v>128</v>
      </c>
      <c r="F1157" s="20"/>
      <c r="G1157" s="21"/>
      <c r="H1157" s="22"/>
      <c r="I1157" s="20">
        <v>2000</v>
      </c>
      <c r="J1157" s="20">
        <v>3871</v>
      </c>
      <c r="K1157" s="20">
        <v>1788</v>
      </c>
      <c r="L1157" s="20">
        <v>106</v>
      </c>
      <c r="M1157" s="20">
        <v>2275</v>
      </c>
      <c r="N1157" s="20">
        <v>485</v>
      </c>
      <c r="O1157" s="20">
        <v>13129</v>
      </c>
      <c r="P1157" s="23" t="str">
        <f>VLOOKUP(A1157,'ИЗ ОСНОВЫ НОМЕНКЛАТУР'!D:E,2,0)</f>
        <v>Аксессуары для столешниц</v>
      </c>
      <c r="Q1157" s="23" t="str">
        <f>VLOOKUP(A1157,'ИЗ ОСНОВЫ НОМЕНКЛАТУР'!D:F,3,0)</f>
        <v>Комплектующие для плинтуса к столешнице</v>
      </c>
      <c r="R1157" s="40">
        <f>VLOOKUP(A:A,'ИЗ ОСНОВЫ НОМЕНКЛАТУР'!D:G,4,0)</f>
        <v>132.75772670807453</v>
      </c>
      <c r="S1157" s="12" t="str">
        <f>VLOOKUP(A:A,'ИЗ ОСНОВЫ НОМЕНКЛАТУР'!D:H,5,0)</f>
        <v>B</v>
      </c>
      <c r="T1157" s="44">
        <f t="shared" si="207"/>
        <v>328708.13132919255</v>
      </c>
      <c r="U1157" s="44">
        <f t="shared" si="208"/>
        <v>16992.98901863354</v>
      </c>
      <c r="V1157" s="44">
        <f t="shared" si="209"/>
        <v>0</v>
      </c>
      <c r="W1157" s="44">
        <f t="shared" si="210"/>
        <v>0</v>
      </c>
      <c r="X1157" s="44">
        <f t="shared" si="211"/>
        <v>0</v>
      </c>
      <c r="Y1157" s="44">
        <f t="shared" si="212"/>
        <v>265515.45341614907</v>
      </c>
      <c r="Z1157" s="44">
        <f t="shared" si="213"/>
        <v>513905.16008695652</v>
      </c>
      <c r="AA1157" s="44">
        <f t="shared" si="214"/>
        <v>237370.81535403724</v>
      </c>
      <c r="AB1157" s="44">
        <f t="shared" si="215"/>
        <v>14072.3190310559</v>
      </c>
      <c r="AC1157" s="44">
        <f t="shared" si="216"/>
        <v>302023.82826086954</v>
      </c>
      <c r="AD1157" s="44">
        <f t="shared" si="217"/>
        <v>64387.497453416145</v>
      </c>
      <c r="AE1157" s="12">
        <f t="shared" si="218"/>
        <v>1742976.1939503106</v>
      </c>
    </row>
    <row r="1158" spans="1:31" ht="12.6" hidden="1" customHeight="1" x14ac:dyDescent="0.2">
      <c r="A1158" s="26" t="s">
        <v>1467</v>
      </c>
      <c r="B1158" s="19"/>
      <c r="C1158" s="19"/>
      <c r="D1158" s="20">
        <v>3598</v>
      </c>
      <c r="E1158" s="20">
        <v>22</v>
      </c>
      <c r="F1158" s="20"/>
      <c r="G1158" s="21"/>
      <c r="H1158" s="22"/>
      <c r="I1158" s="20">
        <v>2500</v>
      </c>
      <c r="J1158" s="20">
        <v>5464</v>
      </c>
      <c r="K1158" s="20">
        <v>2337</v>
      </c>
      <c r="L1158" s="20">
        <v>149</v>
      </c>
      <c r="M1158" s="20">
        <v>650</v>
      </c>
      <c r="N1158" s="20">
        <v>527</v>
      </c>
      <c r="O1158" s="20">
        <v>15247</v>
      </c>
      <c r="P1158" s="23" t="str">
        <f>VLOOKUP(A1158,'ИЗ ОСНОВЫ НОМЕНКЛАТУР'!D:E,2,0)</f>
        <v>Аксессуары для столешниц</v>
      </c>
      <c r="Q1158" s="23" t="str">
        <f>VLOOKUP(A1158,'ИЗ ОСНОВЫ НОМЕНКЛАТУР'!D:F,3,0)</f>
        <v>Комплектующие для плинтуса к столешнице</v>
      </c>
      <c r="R1158" s="40">
        <f>VLOOKUP(A:A,'ИЗ ОСНОВЫ НОМЕНКЛАТУР'!D:G,4,0)</f>
        <v>119.95353490259741</v>
      </c>
      <c r="S1158" s="12" t="str">
        <f>VLOOKUP(A:A,'ИЗ ОСНОВЫ НОМЕНКЛАТУР'!D:H,5,0)</f>
        <v>B</v>
      </c>
      <c r="T1158" s="44">
        <f t="shared" si="207"/>
        <v>431592.81857954548</v>
      </c>
      <c r="U1158" s="44">
        <f t="shared" si="208"/>
        <v>2638.9777678571431</v>
      </c>
      <c r="V1158" s="44">
        <f t="shared" si="209"/>
        <v>0</v>
      </c>
      <c r="W1158" s="44">
        <f t="shared" si="210"/>
        <v>0</v>
      </c>
      <c r="X1158" s="44">
        <f t="shared" si="211"/>
        <v>0</v>
      </c>
      <c r="Y1158" s="44">
        <f t="shared" si="212"/>
        <v>299883.83725649351</v>
      </c>
      <c r="Z1158" s="44">
        <f t="shared" si="213"/>
        <v>655426.11470779229</v>
      </c>
      <c r="AA1158" s="44">
        <f t="shared" si="214"/>
        <v>280331.41106737015</v>
      </c>
      <c r="AB1158" s="44">
        <f t="shared" si="215"/>
        <v>17873.076700487014</v>
      </c>
      <c r="AC1158" s="44">
        <f t="shared" si="216"/>
        <v>77969.797686688311</v>
      </c>
      <c r="AD1158" s="44">
        <f t="shared" si="217"/>
        <v>63215.512893668834</v>
      </c>
      <c r="AE1158" s="12">
        <f t="shared" si="218"/>
        <v>1828931.5466599027</v>
      </c>
    </row>
    <row r="1159" spans="1:31" ht="12.6" hidden="1" customHeight="1" x14ac:dyDescent="0.2">
      <c r="A1159" s="26" t="s">
        <v>1460</v>
      </c>
      <c r="B1159" s="19"/>
      <c r="C1159" s="19"/>
      <c r="D1159" s="20">
        <v>493</v>
      </c>
      <c r="E1159" s="20">
        <v>1147</v>
      </c>
      <c r="F1159" s="20"/>
      <c r="G1159" s="21"/>
      <c r="H1159" s="22"/>
      <c r="I1159" s="20">
        <v>2998</v>
      </c>
      <c r="J1159" s="20">
        <v>4157</v>
      </c>
      <c r="K1159" s="20">
        <v>2450</v>
      </c>
      <c r="L1159" s="20">
        <v>154</v>
      </c>
      <c r="M1159" s="20">
        <v>625</v>
      </c>
      <c r="N1159" s="20">
        <v>557</v>
      </c>
      <c r="O1159" s="20">
        <v>12581</v>
      </c>
      <c r="P1159" s="23" t="str">
        <f>VLOOKUP(A1159,'ИЗ ОСНОВЫ НОМЕНКЛАТУР'!D:E,2,0)</f>
        <v>Аксессуары для столешниц</v>
      </c>
      <c r="Q1159" s="23" t="str">
        <f>VLOOKUP(A1159,'ИЗ ОСНОВЫ НОМЕНКЛАТУР'!D:F,3,0)</f>
        <v>Комплектующие для плинтуса к столешнице</v>
      </c>
      <c r="R1159" s="40">
        <f>VLOOKUP(A:A,'ИЗ ОСНОВЫ НОМЕНКЛАТУР'!D:G,4,0)</f>
        <v>126.18502768257316</v>
      </c>
      <c r="S1159" s="12" t="str">
        <f>VLOOKUP(A:A,'ИЗ ОСНОВЫ НОМЕНКЛАТУР'!D:H,5,0)</f>
        <v>A</v>
      </c>
      <c r="T1159" s="44">
        <f t="shared" si="207"/>
        <v>62209.218647508569</v>
      </c>
      <c r="U1159" s="44">
        <f t="shared" si="208"/>
        <v>144734.22675191142</v>
      </c>
      <c r="V1159" s="44">
        <f t="shared" si="209"/>
        <v>0</v>
      </c>
      <c r="W1159" s="44">
        <f t="shared" si="210"/>
        <v>0</v>
      </c>
      <c r="X1159" s="44">
        <f t="shared" si="211"/>
        <v>0</v>
      </c>
      <c r="Y1159" s="44">
        <f t="shared" si="212"/>
        <v>378302.71299235435</v>
      </c>
      <c r="Z1159" s="44">
        <f t="shared" si="213"/>
        <v>524551.16007645661</v>
      </c>
      <c r="AA1159" s="44">
        <f t="shared" si="214"/>
        <v>309153.31782230426</v>
      </c>
      <c r="AB1159" s="44">
        <f t="shared" si="215"/>
        <v>19432.494263116267</v>
      </c>
      <c r="AC1159" s="44">
        <f t="shared" si="216"/>
        <v>78865.642301608226</v>
      </c>
      <c r="AD1159" s="44">
        <f t="shared" si="217"/>
        <v>70285.060419193251</v>
      </c>
      <c r="AE1159" s="12">
        <f t="shared" si="218"/>
        <v>1587533.8332744532</v>
      </c>
    </row>
    <row r="1160" spans="1:31" ht="12.6" hidden="1" customHeight="1" x14ac:dyDescent="0.2">
      <c r="A1160" s="26" t="s">
        <v>4403</v>
      </c>
      <c r="B1160" s="19"/>
      <c r="C1160" s="19"/>
      <c r="D1160" s="20"/>
      <c r="E1160" s="21"/>
      <c r="F1160" s="22"/>
      <c r="G1160" s="21"/>
      <c r="H1160" s="22"/>
      <c r="I1160" s="20"/>
      <c r="J1160" s="20">
        <v>221</v>
      </c>
      <c r="K1160" s="20"/>
      <c r="L1160" s="20"/>
      <c r="M1160" s="20"/>
      <c r="N1160" s="20"/>
      <c r="O1160" s="20">
        <v>221</v>
      </c>
      <c r="P1160" s="23" t="str">
        <f>VLOOKUP(A1160,'ИЗ ОСНОВЫ НОМЕНКЛАТУР'!D:E,2,0)</f>
        <v>Аксессуары для столешниц</v>
      </c>
      <c r="Q1160" s="23" t="str">
        <f>VLOOKUP(A1160,'ИЗ ОСНОВЫ НОМЕНКЛАТУР'!D:F,3,0)</f>
        <v>Комплектующие для плинтуса к столешнице</v>
      </c>
      <c r="R1160" s="40">
        <f>VLOOKUP(A:A,'ИЗ ОСНОВЫ НОМЕНКЛАТУР'!D:G,4,0)</f>
        <v>62.873303167420815</v>
      </c>
      <c r="S1160" s="12" t="str">
        <f>VLOOKUP(A:A,'ИЗ ОСНОВЫ НОМЕНКЛАТУР'!D:H,5,0)</f>
        <v>C</v>
      </c>
      <c r="T1160" s="44">
        <f t="shared" si="207"/>
        <v>0</v>
      </c>
      <c r="U1160" s="44">
        <f t="shared" si="208"/>
        <v>0</v>
      </c>
      <c r="V1160" s="44">
        <f t="shared" si="209"/>
        <v>0</v>
      </c>
      <c r="W1160" s="44">
        <f t="shared" si="210"/>
        <v>0</v>
      </c>
      <c r="X1160" s="44">
        <f t="shared" si="211"/>
        <v>0</v>
      </c>
      <c r="Y1160" s="44">
        <f t="shared" si="212"/>
        <v>0</v>
      </c>
      <c r="Z1160" s="44">
        <f t="shared" si="213"/>
        <v>13895</v>
      </c>
      <c r="AA1160" s="44">
        <f t="shared" si="214"/>
        <v>0</v>
      </c>
      <c r="AB1160" s="44">
        <f t="shared" si="215"/>
        <v>0</v>
      </c>
      <c r="AC1160" s="44">
        <f t="shared" si="216"/>
        <v>0</v>
      </c>
      <c r="AD1160" s="44">
        <f t="shared" si="217"/>
        <v>0</v>
      </c>
      <c r="AE1160" s="12">
        <f t="shared" si="218"/>
        <v>13895</v>
      </c>
    </row>
    <row r="1161" spans="1:31" ht="12.6" hidden="1" customHeight="1" x14ac:dyDescent="0.2">
      <c r="A1161" s="26" t="s">
        <v>1510</v>
      </c>
      <c r="B1161" s="19"/>
      <c r="C1161" s="19"/>
      <c r="D1161" s="20"/>
      <c r="E1161" s="20">
        <v>86</v>
      </c>
      <c r="F1161" s="20"/>
      <c r="G1161" s="21"/>
      <c r="H1161" s="22"/>
      <c r="I1161" s="20"/>
      <c r="J1161" s="20">
        <v>172</v>
      </c>
      <c r="K1161" s="20"/>
      <c r="L1161" s="20"/>
      <c r="M1161" s="20"/>
      <c r="N1161" s="20">
        <v>295</v>
      </c>
      <c r="O1161" s="20">
        <v>553</v>
      </c>
      <c r="P1161" s="23" t="str">
        <f>VLOOKUP(A1161,'ИЗ ОСНОВЫ НОМЕНКЛАТУР'!D:E,2,0)</f>
        <v>Аксессуары для столешниц</v>
      </c>
      <c r="Q1161" s="23" t="str">
        <f>VLOOKUP(A1161,'ИЗ ОСНОВЫ НОМЕНКЛАТУР'!D:F,3,0)</f>
        <v>Комплектующие для плинтуса к столешнице</v>
      </c>
      <c r="R1161" s="40">
        <f>VLOOKUP(A:A,'ИЗ ОСНОВЫ НОМЕНКЛАТУР'!D:G,4,0)</f>
        <v>65.526455696202532</v>
      </c>
      <c r="S1161" s="12" t="str">
        <f>VLOOKUP(A:A,'ИЗ ОСНОВЫ НОМЕНКЛАТУР'!D:H,5,0)</f>
        <v>C</v>
      </c>
      <c r="T1161" s="44">
        <f t="shared" ref="T1161:T1224" si="219">$R1161*D1161</f>
        <v>0</v>
      </c>
      <c r="U1161" s="44">
        <f t="shared" ref="U1161:U1224" si="220">$R1161*E1161</f>
        <v>5635.2751898734177</v>
      </c>
      <c r="V1161" s="44">
        <f t="shared" ref="V1161:V1224" si="221">$R1161*F1161</f>
        <v>0</v>
      </c>
      <c r="W1161" s="44">
        <f t="shared" ref="W1161:W1224" si="222">$R1161*G1161</f>
        <v>0</v>
      </c>
      <c r="X1161" s="44">
        <f t="shared" ref="X1161:X1224" si="223">$R1161*H1161</f>
        <v>0</v>
      </c>
      <c r="Y1161" s="44">
        <f t="shared" ref="Y1161:Y1224" si="224">$R1161*I1161</f>
        <v>0</v>
      </c>
      <c r="Z1161" s="44">
        <f t="shared" ref="Z1161:Z1224" si="225">$R1161*J1161</f>
        <v>11270.550379746835</v>
      </c>
      <c r="AA1161" s="44">
        <f t="shared" ref="AA1161:AA1224" si="226">$R1161*K1161</f>
        <v>0</v>
      </c>
      <c r="AB1161" s="44">
        <f t="shared" ref="AB1161:AB1224" si="227">$R1161*L1161</f>
        <v>0</v>
      </c>
      <c r="AC1161" s="44">
        <f t="shared" ref="AC1161:AC1224" si="228">$R1161*M1161</f>
        <v>0</v>
      </c>
      <c r="AD1161" s="44">
        <f t="shared" ref="AD1161:AD1224" si="229">$R1161*N1161</f>
        <v>19330.304430379747</v>
      </c>
      <c r="AE1161" s="12">
        <f t="shared" ref="AE1161:AE1224" si="230">SUM(T1161:AD1161)</f>
        <v>36236.130000000005</v>
      </c>
    </row>
    <row r="1162" spans="1:31" ht="12.6" hidden="1" customHeight="1" x14ac:dyDescent="0.2">
      <c r="A1162" s="26" t="s">
        <v>1504</v>
      </c>
      <c r="B1162" s="19"/>
      <c r="C1162" s="19"/>
      <c r="D1162" s="20"/>
      <c r="E1162" s="21"/>
      <c r="F1162" s="22"/>
      <c r="G1162" s="21"/>
      <c r="H1162" s="22"/>
      <c r="I1162" s="20">
        <v>1000</v>
      </c>
      <c r="J1162" s="20">
        <v>115</v>
      </c>
      <c r="K1162" s="20"/>
      <c r="L1162" s="20"/>
      <c r="M1162" s="20"/>
      <c r="N1162" s="20"/>
      <c r="O1162" s="20">
        <v>1115</v>
      </c>
      <c r="P1162" s="23" t="str">
        <f>VLOOKUP(A1162,'ИЗ ОСНОВЫ НОМЕНКЛАТУР'!D:E,2,0)</f>
        <v>Аксессуары для столешниц</v>
      </c>
      <c r="Q1162" s="23" t="str">
        <f>VLOOKUP(A1162,'ИЗ ОСНОВЫ НОМЕНКЛАТУР'!D:F,3,0)</f>
        <v>Комплектующие для плинтуса к столешнице</v>
      </c>
      <c r="R1162" s="40">
        <f>VLOOKUP(A:A,'ИЗ ОСНОВЫ НОМЕНКЛАТУР'!D:G,4,0)</f>
        <v>53.058245614035087</v>
      </c>
      <c r="S1162" s="12" t="str">
        <f>VLOOKUP(A:A,'ИЗ ОСНОВЫ НОМЕНКЛАТУР'!D:H,5,0)</f>
        <v>C</v>
      </c>
      <c r="T1162" s="44">
        <f t="shared" si="219"/>
        <v>0</v>
      </c>
      <c r="U1162" s="44">
        <f t="shared" si="220"/>
        <v>0</v>
      </c>
      <c r="V1162" s="44">
        <f t="shared" si="221"/>
        <v>0</v>
      </c>
      <c r="W1162" s="44">
        <f t="shared" si="222"/>
        <v>0</v>
      </c>
      <c r="X1162" s="44">
        <f t="shared" si="223"/>
        <v>0</v>
      </c>
      <c r="Y1162" s="44">
        <f t="shared" si="224"/>
        <v>53058.245614035084</v>
      </c>
      <c r="Z1162" s="44">
        <f t="shared" si="225"/>
        <v>6101.6982456140349</v>
      </c>
      <c r="AA1162" s="44">
        <f t="shared" si="226"/>
        <v>0</v>
      </c>
      <c r="AB1162" s="44">
        <f t="shared" si="227"/>
        <v>0</v>
      </c>
      <c r="AC1162" s="44">
        <f t="shared" si="228"/>
        <v>0</v>
      </c>
      <c r="AD1162" s="44">
        <f t="shared" si="229"/>
        <v>0</v>
      </c>
      <c r="AE1162" s="12">
        <f t="shared" si="230"/>
        <v>59159.943859649116</v>
      </c>
    </row>
    <row r="1163" spans="1:31" ht="12.6" hidden="1" customHeight="1" x14ac:dyDescent="0.2">
      <c r="A1163" s="26" t="s">
        <v>1921</v>
      </c>
      <c r="B1163" s="19"/>
      <c r="C1163" s="19"/>
      <c r="D1163" s="20"/>
      <c r="E1163" s="21"/>
      <c r="F1163" s="22"/>
      <c r="G1163" s="21"/>
      <c r="H1163" s="22"/>
      <c r="I1163" s="20">
        <v>1880</v>
      </c>
      <c r="J1163" s="20">
        <v>1066</v>
      </c>
      <c r="K1163" s="20">
        <v>2000</v>
      </c>
      <c r="L1163" s="20"/>
      <c r="M1163" s="20"/>
      <c r="N1163" s="20">
        <v>152</v>
      </c>
      <c r="O1163" s="20">
        <v>5098</v>
      </c>
      <c r="P1163" s="23" t="str">
        <f>VLOOKUP(A1163,'ИЗ ОСНОВЫ НОМЕНКЛАТУР'!D:E,2,0)</f>
        <v>Крепежные системы</v>
      </c>
      <c r="Q1163" s="23" t="str">
        <f>VLOOKUP(A1163,'ИЗ ОСНОВЫ НОМЕНКЛАТУР'!D:F,3,0)</f>
        <v>Заглушки самоклеющиеся</v>
      </c>
      <c r="R1163" s="40">
        <f>VLOOKUP(A:A,'ИЗ ОСНОВЫ НОМЕНКЛАТУР'!D:G,4,0)</f>
        <v>34.317364341085266</v>
      </c>
      <c r="S1163" s="12" t="str">
        <f>VLOOKUP(A:A,'ИЗ ОСНОВЫ НОМЕНКЛАТУР'!D:H,5,0)</f>
        <v>C</v>
      </c>
      <c r="T1163" s="44">
        <f t="shared" si="219"/>
        <v>0</v>
      </c>
      <c r="U1163" s="44">
        <f t="shared" si="220"/>
        <v>0</v>
      </c>
      <c r="V1163" s="44">
        <f t="shared" si="221"/>
        <v>0</v>
      </c>
      <c r="W1163" s="44">
        <f t="shared" si="222"/>
        <v>0</v>
      </c>
      <c r="X1163" s="44">
        <f t="shared" si="223"/>
        <v>0</v>
      </c>
      <c r="Y1163" s="44">
        <f t="shared" si="224"/>
        <v>64516.644961240301</v>
      </c>
      <c r="Z1163" s="44">
        <f t="shared" si="225"/>
        <v>36582.310387596895</v>
      </c>
      <c r="AA1163" s="44">
        <f t="shared" si="226"/>
        <v>68634.728682170535</v>
      </c>
      <c r="AB1163" s="44">
        <f t="shared" si="227"/>
        <v>0</v>
      </c>
      <c r="AC1163" s="44">
        <f t="shared" si="228"/>
        <v>0</v>
      </c>
      <c r="AD1163" s="44">
        <f t="shared" si="229"/>
        <v>5216.2393798449602</v>
      </c>
      <c r="AE1163" s="12">
        <f t="shared" si="230"/>
        <v>174949.92341085267</v>
      </c>
    </row>
    <row r="1164" spans="1:31" ht="12.6" hidden="1" customHeight="1" x14ac:dyDescent="0.2">
      <c r="A1164" s="26" t="s">
        <v>1843</v>
      </c>
      <c r="B1164" s="19"/>
      <c r="C1164" s="19"/>
      <c r="D1164" s="20"/>
      <c r="E1164" s="20">
        <v>253</v>
      </c>
      <c r="F1164" s="20"/>
      <c r="G1164" s="21"/>
      <c r="H1164" s="22"/>
      <c r="I1164" s="20"/>
      <c r="J1164" s="20">
        <v>1646</v>
      </c>
      <c r="K1164" s="20">
        <v>700</v>
      </c>
      <c r="L1164" s="20">
        <v>15</v>
      </c>
      <c r="M1164" s="20">
        <v>350</v>
      </c>
      <c r="N1164" s="20">
        <v>184</v>
      </c>
      <c r="O1164" s="20">
        <v>3148</v>
      </c>
      <c r="P1164" s="23" t="str">
        <f>VLOOKUP(A1164,'ИЗ ОСНОВЫ НОМЕНКЛАТУР'!D:E,2,0)</f>
        <v>Крепежные системы</v>
      </c>
      <c r="Q1164" s="23" t="str">
        <f>VLOOKUP(A1164,'ИЗ ОСНОВЫ НОМЕНКЛАТУР'!D:F,3,0)</f>
        <v>Заглушки самоклеющиеся</v>
      </c>
      <c r="R1164" s="40">
        <f>VLOOKUP(A:A,'ИЗ ОСНОВЫ НОМЕНКЛАТУР'!D:G,4,0)</f>
        <v>31.02796507213364</v>
      </c>
      <c r="S1164" s="12" t="str">
        <f>VLOOKUP(A:A,'ИЗ ОСНОВЫ НОМЕНКЛАТУР'!D:H,5,0)</f>
        <v>C</v>
      </c>
      <c r="T1164" s="44">
        <f t="shared" si="219"/>
        <v>0</v>
      </c>
      <c r="U1164" s="44">
        <f t="shared" si="220"/>
        <v>7850.0751632498104</v>
      </c>
      <c r="V1164" s="44">
        <f t="shared" si="221"/>
        <v>0</v>
      </c>
      <c r="W1164" s="44">
        <f t="shared" si="222"/>
        <v>0</v>
      </c>
      <c r="X1164" s="44">
        <f t="shared" si="223"/>
        <v>0</v>
      </c>
      <c r="Y1164" s="44">
        <f t="shared" si="224"/>
        <v>0</v>
      </c>
      <c r="Z1164" s="44">
        <f t="shared" si="225"/>
        <v>51072.030508731972</v>
      </c>
      <c r="AA1164" s="44">
        <f t="shared" si="226"/>
        <v>21719.575550493548</v>
      </c>
      <c r="AB1164" s="44">
        <f t="shared" si="227"/>
        <v>465.41947608200462</v>
      </c>
      <c r="AC1164" s="44">
        <f t="shared" si="228"/>
        <v>10859.787775246774</v>
      </c>
      <c r="AD1164" s="44">
        <f t="shared" si="229"/>
        <v>5709.1455732725899</v>
      </c>
      <c r="AE1164" s="12">
        <f t="shared" si="230"/>
        <v>97676.034047076711</v>
      </c>
    </row>
    <row r="1165" spans="1:31" ht="12.6" hidden="1" customHeight="1" x14ac:dyDescent="0.2">
      <c r="A1165" s="26" t="s">
        <v>1888</v>
      </c>
      <c r="B1165" s="19"/>
      <c r="C1165" s="19"/>
      <c r="D1165" s="20"/>
      <c r="E1165" s="21"/>
      <c r="F1165" s="22"/>
      <c r="G1165" s="21"/>
      <c r="H1165" s="22"/>
      <c r="I1165" s="20">
        <v>1900</v>
      </c>
      <c r="J1165" s="20">
        <v>1523</v>
      </c>
      <c r="K1165" s="20">
        <v>2350</v>
      </c>
      <c r="L1165" s="20"/>
      <c r="M1165" s="20"/>
      <c r="N1165" s="20">
        <v>149</v>
      </c>
      <c r="O1165" s="20">
        <v>5922</v>
      </c>
      <c r="P1165" s="23" t="str">
        <f>VLOOKUP(A1165,'ИЗ ОСНОВЫ НОМЕНКЛАТУР'!D:E,2,0)</f>
        <v>Крепежные системы</v>
      </c>
      <c r="Q1165" s="23" t="str">
        <f>VLOOKUP(A1165,'ИЗ ОСНОВЫ НОМЕНКЛАТУР'!D:F,3,0)</f>
        <v>Заглушки самоклеющиеся</v>
      </c>
      <c r="R1165" s="40">
        <f>VLOOKUP(A:A,'ИЗ ОСНОВЫ НОМЕНКЛАТУР'!D:G,4,0)</f>
        <v>28.45023529411765</v>
      </c>
      <c r="S1165" s="12" t="str">
        <f>VLOOKUP(A:A,'ИЗ ОСНОВЫ НОМЕНКЛАТУР'!D:H,5,0)</f>
        <v>C</v>
      </c>
      <c r="T1165" s="44">
        <f t="shared" si="219"/>
        <v>0</v>
      </c>
      <c r="U1165" s="44">
        <f t="shared" si="220"/>
        <v>0</v>
      </c>
      <c r="V1165" s="44">
        <f t="shared" si="221"/>
        <v>0</v>
      </c>
      <c r="W1165" s="44">
        <f t="shared" si="222"/>
        <v>0</v>
      </c>
      <c r="X1165" s="44">
        <f t="shared" si="223"/>
        <v>0</v>
      </c>
      <c r="Y1165" s="44">
        <f t="shared" si="224"/>
        <v>54055.447058823534</v>
      </c>
      <c r="Z1165" s="44">
        <f t="shared" si="225"/>
        <v>43329.708352941183</v>
      </c>
      <c r="AA1165" s="44">
        <f t="shared" si="226"/>
        <v>66858.052941176473</v>
      </c>
      <c r="AB1165" s="44">
        <f t="shared" si="227"/>
        <v>0</v>
      </c>
      <c r="AC1165" s="44">
        <f t="shared" si="228"/>
        <v>0</v>
      </c>
      <c r="AD1165" s="44">
        <f t="shared" si="229"/>
        <v>4239.0850588235298</v>
      </c>
      <c r="AE1165" s="12">
        <f t="shared" si="230"/>
        <v>168482.29341176472</v>
      </c>
    </row>
    <row r="1166" spans="1:31" ht="12.6" hidden="1" customHeight="1" x14ac:dyDescent="0.2">
      <c r="A1166" s="26" t="s">
        <v>4404</v>
      </c>
      <c r="B1166" s="19"/>
      <c r="C1166" s="19"/>
      <c r="D1166" s="20"/>
      <c r="E1166" s="21"/>
      <c r="F1166" s="22"/>
      <c r="G1166" s="21"/>
      <c r="H1166" s="22"/>
      <c r="I1166" s="20">
        <v>1500</v>
      </c>
      <c r="J1166" s="20">
        <v>998</v>
      </c>
      <c r="K1166" s="20"/>
      <c r="L1166" s="20">
        <v>40</v>
      </c>
      <c r="M1166" s="20">
        <v>460</v>
      </c>
      <c r="N1166" s="20"/>
      <c r="O1166" s="20">
        <v>2998</v>
      </c>
      <c r="P1166" s="23" t="str">
        <f>VLOOKUP(A1166,'ИЗ ОСНОВЫ НОМЕНКЛАТУР'!D:E,2,0)</f>
        <v>Крепежные системы</v>
      </c>
      <c r="Q1166" s="23" t="str">
        <f>VLOOKUP(A1166,'ИЗ ОСНОВЫ НОМЕНКЛАТУР'!D:F,3,0)</f>
        <v>Заглушки самоклеющиеся</v>
      </c>
      <c r="R1166" s="40">
        <f>VLOOKUP(A:A,'ИЗ ОСНОВЫ НОМЕНКЛАТУР'!D:G,4,0)</f>
        <v>60.4</v>
      </c>
      <c r="S1166" s="12" t="str">
        <f>VLOOKUP(A:A,'ИЗ ОСНОВЫ НОМЕНКЛАТУР'!D:H,5,0)</f>
        <v>C</v>
      </c>
      <c r="T1166" s="44">
        <f t="shared" si="219"/>
        <v>0</v>
      </c>
      <c r="U1166" s="44">
        <f t="shared" si="220"/>
        <v>0</v>
      </c>
      <c r="V1166" s="44">
        <f t="shared" si="221"/>
        <v>0</v>
      </c>
      <c r="W1166" s="44">
        <f t="shared" si="222"/>
        <v>0</v>
      </c>
      <c r="X1166" s="44">
        <f t="shared" si="223"/>
        <v>0</v>
      </c>
      <c r="Y1166" s="44">
        <f t="shared" si="224"/>
        <v>90600</v>
      </c>
      <c r="Z1166" s="44">
        <f t="shared" si="225"/>
        <v>60279.199999999997</v>
      </c>
      <c r="AA1166" s="44">
        <f t="shared" si="226"/>
        <v>0</v>
      </c>
      <c r="AB1166" s="44">
        <f t="shared" si="227"/>
        <v>2416</v>
      </c>
      <c r="AC1166" s="44">
        <f t="shared" si="228"/>
        <v>27784</v>
      </c>
      <c r="AD1166" s="44">
        <f t="shared" si="229"/>
        <v>0</v>
      </c>
      <c r="AE1166" s="12">
        <f t="shared" si="230"/>
        <v>181079.2</v>
      </c>
    </row>
    <row r="1167" spans="1:31" ht="12.6" hidden="1" customHeight="1" x14ac:dyDescent="0.2">
      <c r="A1167" s="26" t="s">
        <v>1836</v>
      </c>
      <c r="B1167" s="19"/>
      <c r="C1167" s="19"/>
      <c r="D1167" s="20">
        <v>300</v>
      </c>
      <c r="E1167" s="20">
        <v>111</v>
      </c>
      <c r="F1167" s="20"/>
      <c r="G1167" s="21"/>
      <c r="H1167" s="22"/>
      <c r="I1167" s="20">
        <v>1500</v>
      </c>
      <c r="J1167" s="20">
        <v>2349</v>
      </c>
      <c r="K1167" s="20">
        <v>4300</v>
      </c>
      <c r="L1167" s="20">
        <v>82</v>
      </c>
      <c r="M1167" s="20">
        <v>350</v>
      </c>
      <c r="N1167" s="20">
        <v>406</v>
      </c>
      <c r="O1167" s="20">
        <v>9398</v>
      </c>
      <c r="P1167" s="23" t="str">
        <f>VLOOKUP(A1167,'ИЗ ОСНОВЫ НОМЕНКЛАТУР'!D:E,2,0)</f>
        <v>Крепежные системы</v>
      </c>
      <c r="Q1167" s="23" t="str">
        <f>VLOOKUP(A1167,'ИЗ ОСНОВЫ НОМЕНКЛАТУР'!D:F,3,0)</f>
        <v>Заглушки самоклеющиеся</v>
      </c>
      <c r="R1167" s="40">
        <f>VLOOKUP(A:A,'ИЗ ОСНОВЫ НОМЕНКЛАТУР'!D:G,4,0)</f>
        <v>45.008537234042549</v>
      </c>
      <c r="S1167" s="12" t="str">
        <f>VLOOKUP(A:A,'ИЗ ОСНОВЫ НОМЕНКЛАТУР'!D:H,5,0)</f>
        <v>C</v>
      </c>
      <c r="T1167" s="44">
        <f t="shared" si="219"/>
        <v>13502.561170212764</v>
      </c>
      <c r="U1167" s="44">
        <f t="shared" si="220"/>
        <v>4995.947632978723</v>
      </c>
      <c r="V1167" s="44">
        <f t="shared" si="221"/>
        <v>0</v>
      </c>
      <c r="W1167" s="44">
        <f t="shared" si="222"/>
        <v>0</v>
      </c>
      <c r="X1167" s="44">
        <f t="shared" si="223"/>
        <v>0</v>
      </c>
      <c r="Y1167" s="44">
        <f t="shared" si="224"/>
        <v>67512.805851063822</v>
      </c>
      <c r="Z1167" s="44">
        <f t="shared" si="225"/>
        <v>105725.05396276595</v>
      </c>
      <c r="AA1167" s="44">
        <f t="shared" si="226"/>
        <v>193536.71010638296</v>
      </c>
      <c r="AB1167" s="44">
        <f t="shared" si="227"/>
        <v>3690.7000531914891</v>
      </c>
      <c r="AC1167" s="44">
        <f t="shared" si="228"/>
        <v>15752.988031914892</v>
      </c>
      <c r="AD1167" s="44">
        <f t="shared" si="229"/>
        <v>18273.466117021275</v>
      </c>
      <c r="AE1167" s="12">
        <f t="shared" si="230"/>
        <v>422990.23292553186</v>
      </c>
    </row>
    <row r="1168" spans="1:31" ht="12.6" hidden="1" customHeight="1" x14ac:dyDescent="0.2">
      <c r="A1168" s="26" t="s">
        <v>1899</v>
      </c>
      <c r="B1168" s="19"/>
      <c r="C1168" s="19"/>
      <c r="D1168" s="20"/>
      <c r="E1168" s="21"/>
      <c r="F1168" s="22"/>
      <c r="G1168" s="21"/>
      <c r="H1168" s="22"/>
      <c r="I1168" s="20"/>
      <c r="J1168" s="20">
        <v>48</v>
      </c>
      <c r="K1168" s="20"/>
      <c r="L1168" s="20"/>
      <c r="M1168" s="20"/>
      <c r="N1168" s="20"/>
      <c r="O1168" s="20">
        <v>48</v>
      </c>
      <c r="P1168" s="23" t="str">
        <f>VLOOKUP(A1168,'ИЗ ОСНОВЫ НОМЕНКЛАТУР'!D:E,2,0)</f>
        <v>Крепежные системы</v>
      </c>
      <c r="Q1168" s="23" t="str">
        <f>VLOOKUP(A1168,'ИЗ ОСНОВЫ НОМЕНКЛАТУР'!D:F,3,0)</f>
        <v>Заглушки самоклеющиеся</v>
      </c>
      <c r="R1168" s="40">
        <f>VLOOKUP(A:A,'ИЗ ОСНОВЫ НОМЕНКЛАТУР'!D:G,4,0)</f>
        <v>52.68</v>
      </c>
      <c r="S1168" s="12" t="str">
        <f>VLOOKUP(A:A,'ИЗ ОСНОВЫ НОМЕНКЛАТУР'!D:H,5,0)</f>
        <v>C</v>
      </c>
      <c r="T1168" s="44">
        <f t="shared" si="219"/>
        <v>0</v>
      </c>
      <c r="U1168" s="44">
        <f t="shared" si="220"/>
        <v>0</v>
      </c>
      <c r="V1168" s="44">
        <f t="shared" si="221"/>
        <v>0</v>
      </c>
      <c r="W1168" s="44">
        <f t="shared" si="222"/>
        <v>0</v>
      </c>
      <c r="X1168" s="44">
        <f t="shared" si="223"/>
        <v>0</v>
      </c>
      <c r="Y1168" s="44">
        <f t="shared" si="224"/>
        <v>0</v>
      </c>
      <c r="Z1168" s="44">
        <f t="shared" si="225"/>
        <v>2528.64</v>
      </c>
      <c r="AA1168" s="44">
        <f t="shared" si="226"/>
        <v>0</v>
      </c>
      <c r="AB1168" s="44">
        <f t="shared" si="227"/>
        <v>0</v>
      </c>
      <c r="AC1168" s="44">
        <f t="shared" si="228"/>
        <v>0</v>
      </c>
      <c r="AD1168" s="44">
        <f t="shared" si="229"/>
        <v>0</v>
      </c>
      <c r="AE1168" s="12">
        <f t="shared" si="230"/>
        <v>2528.64</v>
      </c>
    </row>
    <row r="1169" spans="1:31" ht="12.6" hidden="1" customHeight="1" x14ac:dyDescent="0.2">
      <c r="A1169" s="26" t="s">
        <v>1835</v>
      </c>
      <c r="B1169" s="19"/>
      <c r="C1169" s="19"/>
      <c r="D1169" s="20"/>
      <c r="E1169" s="21"/>
      <c r="F1169" s="22"/>
      <c r="G1169" s="21"/>
      <c r="H1169" s="22"/>
      <c r="I1169" s="20">
        <v>1000</v>
      </c>
      <c r="J1169" s="20">
        <v>568</v>
      </c>
      <c r="K1169" s="20">
        <v>400</v>
      </c>
      <c r="L1169" s="20">
        <v>100</v>
      </c>
      <c r="M1169" s="20">
        <v>500</v>
      </c>
      <c r="N1169" s="20">
        <v>432</v>
      </c>
      <c r="O1169" s="20">
        <v>3000</v>
      </c>
      <c r="P1169" s="23" t="str">
        <f>VLOOKUP(A1169,'ИЗ ОСНОВЫ НОМЕНКЛАТУР'!D:E,2,0)</f>
        <v>Крепежные системы</v>
      </c>
      <c r="Q1169" s="23" t="str">
        <f>VLOOKUP(A1169,'ИЗ ОСНОВЫ НОМЕНКЛАТУР'!D:F,3,0)</f>
        <v>Заглушки самоклеющиеся</v>
      </c>
      <c r="R1169" s="40">
        <f>VLOOKUP(A:A,'ИЗ ОСНОВЫ НОМЕНКЛАТУР'!D:G,4,0)</f>
        <v>45.334359223300972</v>
      </c>
      <c r="S1169" s="12" t="str">
        <f>VLOOKUP(A:A,'ИЗ ОСНОВЫ НОМЕНКЛАТУР'!D:H,5,0)</f>
        <v>C</v>
      </c>
      <c r="T1169" s="44">
        <f t="shared" si="219"/>
        <v>0</v>
      </c>
      <c r="U1169" s="44">
        <f t="shared" si="220"/>
        <v>0</v>
      </c>
      <c r="V1169" s="44">
        <f t="shared" si="221"/>
        <v>0</v>
      </c>
      <c r="W1169" s="44">
        <f t="shared" si="222"/>
        <v>0</v>
      </c>
      <c r="X1169" s="44">
        <f t="shared" si="223"/>
        <v>0</v>
      </c>
      <c r="Y1169" s="44">
        <f t="shared" si="224"/>
        <v>45334.359223300969</v>
      </c>
      <c r="Z1169" s="44">
        <f t="shared" si="225"/>
        <v>25749.916038834952</v>
      </c>
      <c r="AA1169" s="44">
        <f t="shared" si="226"/>
        <v>18133.743689320389</v>
      </c>
      <c r="AB1169" s="44">
        <f t="shared" si="227"/>
        <v>4533.4359223300971</v>
      </c>
      <c r="AC1169" s="44">
        <f t="shared" si="228"/>
        <v>22667.179611650485</v>
      </c>
      <c r="AD1169" s="44">
        <f t="shared" si="229"/>
        <v>19584.443184466021</v>
      </c>
      <c r="AE1169" s="12">
        <f t="shared" si="230"/>
        <v>136003.07766990291</v>
      </c>
    </row>
    <row r="1170" spans="1:31" ht="12.6" hidden="1" customHeight="1" x14ac:dyDescent="0.2">
      <c r="A1170" s="26" t="s">
        <v>1840</v>
      </c>
      <c r="B1170" s="19"/>
      <c r="C1170" s="19"/>
      <c r="D1170" s="20"/>
      <c r="E1170" s="20">
        <v>166</v>
      </c>
      <c r="F1170" s="20"/>
      <c r="G1170" s="21"/>
      <c r="H1170" s="22"/>
      <c r="I1170" s="20"/>
      <c r="J1170" s="20">
        <v>367</v>
      </c>
      <c r="K1170" s="20"/>
      <c r="L1170" s="20">
        <v>167</v>
      </c>
      <c r="M1170" s="20"/>
      <c r="N1170" s="20">
        <v>457</v>
      </c>
      <c r="O1170" s="20">
        <v>1157</v>
      </c>
      <c r="P1170" s="23" t="str">
        <f>VLOOKUP(A1170,'ИЗ ОСНОВЫ НОМЕНКЛАТУР'!D:E,2,0)</f>
        <v>Крепежные системы</v>
      </c>
      <c r="Q1170" s="23" t="str">
        <f>VLOOKUP(A1170,'ИЗ ОСНОВЫ НОМЕНКЛАТУР'!D:F,3,0)</f>
        <v>Заглушки самоклеющиеся</v>
      </c>
      <c r="R1170" s="40">
        <f>VLOOKUP(A:A,'ИЗ ОСНОВЫ НОМЕНКЛАТУР'!D:G,4,0)</f>
        <v>50.187286324786328</v>
      </c>
      <c r="S1170" s="12" t="str">
        <f>VLOOKUP(A:A,'ИЗ ОСНОВЫ НОМЕНКЛАТУР'!D:H,5,0)</f>
        <v>C</v>
      </c>
      <c r="T1170" s="44">
        <f t="shared" si="219"/>
        <v>0</v>
      </c>
      <c r="U1170" s="44">
        <f t="shared" si="220"/>
        <v>8331.0895299145304</v>
      </c>
      <c r="V1170" s="44">
        <f t="shared" si="221"/>
        <v>0</v>
      </c>
      <c r="W1170" s="44">
        <f t="shared" si="222"/>
        <v>0</v>
      </c>
      <c r="X1170" s="44">
        <f t="shared" si="223"/>
        <v>0</v>
      </c>
      <c r="Y1170" s="44">
        <f t="shared" si="224"/>
        <v>0</v>
      </c>
      <c r="Z1170" s="44">
        <f t="shared" si="225"/>
        <v>18418.734081196584</v>
      </c>
      <c r="AA1170" s="44">
        <f t="shared" si="226"/>
        <v>0</v>
      </c>
      <c r="AB1170" s="44">
        <f t="shared" si="227"/>
        <v>8381.2768162393168</v>
      </c>
      <c r="AC1170" s="44">
        <f t="shared" si="228"/>
        <v>0</v>
      </c>
      <c r="AD1170" s="44">
        <f t="shared" si="229"/>
        <v>22935.58985042735</v>
      </c>
      <c r="AE1170" s="12">
        <f t="shared" si="230"/>
        <v>58066.69027777778</v>
      </c>
    </row>
    <row r="1171" spans="1:31" ht="12.6" hidden="1" customHeight="1" x14ac:dyDescent="0.2">
      <c r="A1171" s="26" t="s">
        <v>1883</v>
      </c>
      <c r="B1171" s="19"/>
      <c r="C1171" s="19"/>
      <c r="D1171" s="20"/>
      <c r="E1171" s="21"/>
      <c r="F1171" s="22"/>
      <c r="G1171" s="21"/>
      <c r="H1171" s="22"/>
      <c r="I1171" s="20"/>
      <c r="J1171" s="20">
        <v>55</v>
      </c>
      <c r="K1171" s="20"/>
      <c r="L1171" s="20"/>
      <c r="M1171" s="20"/>
      <c r="N1171" s="20">
        <v>95</v>
      </c>
      <c r="O1171" s="20">
        <v>150</v>
      </c>
      <c r="P1171" s="23" t="str">
        <f>VLOOKUP(A1171,'ИЗ ОСНОВЫ НОМЕНКЛАТУР'!D:E,2,0)</f>
        <v>Крепежные системы</v>
      </c>
      <c r="Q1171" s="23" t="str">
        <f>VLOOKUP(A1171,'ИЗ ОСНОВЫ НОМЕНКЛАТУР'!D:F,3,0)</f>
        <v>Заглушки самоклеющиеся</v>
      </c>
      <c r="R1171" s="40">
        <f>VLOOKUP(A:A,'ИЗ ОСНОВЫ НОМЕНКЛАТУР'!D:G,4,0)</f>
        <v>50.297619047619051</v>
      </c>
      <c r="S1171" s="12" t="str">
        <f>VLOOKUP(A:A,'ИЗ ОСНОВЫ НОМЕНКЛАТУР'!D:H,5,0)</f>
        <v>C</v>
      </c>
      <c r="T1171" s="44">
        <f t="shared" si="219"/>
        <v>0</v>
      </c>
      <c r="U1171" s="44">
        <f t="shared" si="220"/>
        <v>0</v>
      </c>
      <c r="V1171" s="44">
        <f t="shared" si="221"/>
        <v>0</v>
      </c>
      <c r="W1171" s="44">
        <f t="shared" si="222"/>
        <v>0</v>
      </c>
      <c r="X1171" s="44">
        <f t="shared" si="223"/>
        <v>0</v>
      </c>
      <c r="Y1171" s="44">
        <f t="shared" si="224"/>
        <v>0</v>
      </c>
      <c r="Z1171" s="44">
        <f t="shared" si="225"/>
        <v>2766.3690476190477</v>
      </c>
      <c r="AA1171" s="44">
        <f t="shared" si="226"/>
        <v>0</v>
      </c>
      <c r="AB1171" s="44">
        <f t="shared" si="227"/>
        <v>0</v>
      </c>
      <c r="AC1171" s="44">
        <f t="shared" si="228"/>
        <v>0</v>
      </c>
      <c r="AD1171" s="44">
        <f t="shared" si="229"/>
        <v>4778.2738095238101</v>
      </c>
      <c r="AE1171" s="12">
        <f t="shared" si="230"/>
        <v>7544.6428571428578</v>
      </c>
    </row>
    <row r="1172" spans="1:31" ht="12.6" hidden="1" customHeight="1" x14ac:dyDescent="0.2">
      <c r="A1172" s="26" t="s">
        <v>1871</v>
      </c>
      <c r="B1172" s="19"/>
      <c r="C1172" s="19"/>
      <c r="D1172" s="20"/>
      <c r="E1172" s="21"/>
      <c r="F1172" s="22"/>
      <c r="G1172" s="21"/>
      <c r="H1172" s="22"/>
      <c r="I1172" s="20"/>
      <c r="J1172" s="20">
        <v>60</v>
      </c>
      <c r="K1172" s="20"/>
      <c r="L1172" s="20"/>
      <c r="M1172" s="20"/>
      <c r="N1172" s="20">
        <v>4</v>
      </c>
      <c r="O1172" s="20">
        <v>64</v>
      </c>
      <c r="P1172" s="23" t="str">
        <f>VLOOKUP(A1172,'ИЗ ОСНОВЫ НОМЕНКЛАТУР'!D:E,2,0)</f>
        <v>Крепежные системы</v>
      </c>
      <c r="Q1172" s="23" t="str">
        <f>VLOOKUP(A1172,'ИЗ ОСНОВЫ НОМЕНКЛАТУР'!D:F,3,0)</f>
        <v>Заглушки самоклеющиеся</v>
      </c>
      <c r="R1172" s="40">
        <f>VLOOKUP(A:A,'ИЗ ОСНОВЫ НОМЕНКЛАТУР'!D:G,4,0)</f>
        <v>52.634157303370785</v>
      </c>
      <c r="S1172" s="12" t="str">
        <f>VLOOKUP(A:A,'ИЗ ОСНОВЫ НОМЕНКЛАТУР'!D:H,5,0)</f>
        <v>C</v>
      </c>
      <c r="T1172" s="44">
        <f t="shared" si="219"/>
        <v>0</v>
      </c>
      <c r="U1172" s="44">
        <f t="shared" si="220"/>
        <v>0</v>
      </c>
      <c r="V1172" s="44">
        <f t="shared" si="221"/>
        <v>0</v>
      </c>
      <c r="W1172" s="44">
        <f t="shared" si="222"/>
        <v>0</v>
      </c>
      <c r="X1172" s="44">
        <f t="shared" si="223"/>
        <v>0</v>
      </c>
      <c r="Y1172" s="44">
        <f t="shared" si="224"/>
        <v>0</v>
      </c>
      <c r="Z1172" s="44">
        <f t="shared" si="225"/>
        <v>3158.0494382022471</v>
      </c>
      <c r="AA1172" s="44">
        <f t="shared" si="226"/>
        <v>0</v>
      </c>
      <c r="AB1172" s="44">
        <f t="shared" si="227"/>
        <v>0</v>
      </c>
      <c r="AC1172" s="44">
        <f t="shared" si="228"/>
        <v>0</v>
      </c>
      <c r="AD1172" s="44">
        <f t="shared" si="229"/>
        <v>210.53662921348314</v>
      </c>
      <c r="AE1172" s="12">
        <f t="shared" si="230"/>
        <v>3368.5860674157302</v>
      </c>
    </row>
    <row r="1173" spans="1:31" ht="12.6" hidden="1" customHeight="1" x14ac:dyDescent="0.2">
      <c r="A1173" s="26" t="s">
        <v>1857</v>
      </c>
      <c r="B1173" s="19"/>
      <c r="C1173" s="19"/>
      <c r="D1173" s="20">
        <v>245</v>
      </c>
      <c r="E1173" s="21"/>
      <c r="F1173" s="22"/>
      <c r="G1173" s="21"/>
      <c r="H1173" s="22"/>
      <c r="I1173" s="20">
        <v>900</v>
      </c>
      <c r="J1173" s="20">
        <v>754</v>
      </c>
      <c r="K1173" s="20">
        <v>1700</v>
      </c>
      <c r="L1173" s="20">
        <v>50</v>
      </c>
      <c r="M1173" s="20">
        <v>700</v>
      </c>
      <c r="N1173" s="20">
        <v>101</v>
      </c>
      <c r="O1173" s="20">
        <v>4450</v>
      </c>
      <c r="P1173" s="23" t="str">
        <f>VLOOKUP(A1173,'ИЗ ОСНОВЫ НОМЕНКЛАТУР'!D:E,2,0)</f>
        <v>Крепежные системы</v>
      </c>
      <c r="Q1173" s="23" t="str">
        <f>VLOOKUP(A1173,'ИЗ ОСНОВЫ НОМЕНКЛАТУР'!D:F,3,0)</f>
        <v>Заглушки самоклеющиеся</v>
      </c>
      <c r="R1173" s="40">
        <f>VLOOKUP(A:A,'ИЗ ОСНОВЫ НОМЕНКЛАТУР'!D:G,4,0)</f>
        <v>44.737894857667584</v>
      </c>
      <c r="S1173" s="12" t="str">
        <f>VLOOKUP(A:A,'ИЗ ОСНОВЫ НОМЕНКЛАТУР'!D:H,5,0)</f>
        <v>C</v>
      </c>
      <c r="T1173" s="44">
        <f t="shared" si="219"/>
        <v>10960.784240128558</v>
      </c>
      <c r="U1173" s="44">
        <f t="shared" si="220"/>
        <v>0</v>
      </c>
      <c r="V1173" s="44">
        <f t="shared" si="221"/>
        <v>0</v>
      </c>
      <c r="W1173" s="44">
        <f t="shared" si="222"/>
        <v>0</v>
      </c>
      <c r="X1173" s="44">
        <f t="shared" si="223"/>
        <v>0</v>
      </c>
      <c r="Y1173" s="44">
        <f t="shared" si="224"/>
        <v>40264.105371900827</v>
      </c>
      <c r="Z1173" s="44">
        <f t="shared" si="225"/>
        <v>33732.372722681357</v>
      </c>
      <c r="AA1173" s="44">
        <f t="shared" si="226"/>
        <v>76054.421258034898</v>
      </c>
      <c r="AB1173" s="44">
        <f t="shared" si="227"/>
        <v>2236.894742883379</v>
      </c>
      <c r="AC1173" s="44">
        <f t="shared" si="228"/>
        <v>31316.526400367307</v>
      </c>
      <c r="AD1173" s="44">
        <f t="shared" si="229"/>
        <v>4518.5273806244259</v>
      </c>
      <c r="AE1173" s="12">
        <f t="shared" si="230"/>
        <v>199083.63211662078</v>
      </c>
    </row>
    <row r="1174" spans="1:31" ht="12.6" hidden="1" customHeight="1" x14ac:dyDescent="0.2">
      <c r="A1174" s="26" t="s">
        <v>1827</v>
      </c>
      <c r="B1174" s="19"/>
      <c r="C1174" s="19"/>
      <c r="D1174" s="20">
        <v>1005</v>
      </c>
      <c r="E1174" s="20">
        <v>230</v>
      </c>
      <c r="F1174" s="20"/>
      <c r="G1174" s="21"/>
      <c r="H1174" s="22"/>
      <c r="I1174" s="20"/>
      <c r="J1174" s="20">
        <v>114</v>
      </c>
      <c r="K1174" s="20"/>
      <c r="L1174" s="20">
        <v>11</v>
      </c>
      <c r="M1174" s="20"/>
      <c r="N1174" s="20">
        <v>97</v>
      </c>
      <c r="O1174" s="20">
        <v>1457</v>
      </c>
      <c r="P1174" s="23" t="str">
        <f>VLOOKUP(A1174,'ИЗ ОСНОВЫ НОМЕНКЛАТУР'!D:E,2,0)</f>
        <v>Крепежные системы</v>
      </c>
      <c r="Q1174" s="23" t="str">
        <f>VLOOKUP(A1174,'ИЗ ОСНОВЫ НОМЕНКЛАТУР'!D:F,3,0)</f>
        <v>Заглушки самоклеющиеся</v>
      </c>
      <c r="R1174" s="40">
        <f>VLOOKUP(A:A,'ИЗ ОСНОВЫ НОМЕНКЛАТУР'!D:G,4,0)</f>
        <v>48.193225908372824</v>
      </c>
      <c r="S1174" s="12" t="str">
        <f>VLOOKUP(A:A,'ИЗ ОСНОВЫ НОМЕНКЛАТУР'!D:H,5,0)</f>
        <v>C</v>
      </c>
      <c r="T1174" s="44">
        <f t="shared" si="219"/>
        <v>48434.19203791469</v>
      </c>
      <c r="U1174" s="44">
        <f t="shared" si="220"/>
        <v>11084.441958925749</v>
      </c>
      <c r="V1174" s="44">
        <f t="shared" si="221"/>
        <v>0</v>
      </c>
      <c r="W1174" s="44">
        <f t="shared" si="222"/>
        <v>0</v>
      </c>
      <c r="X1174" s="44">
        <f t="shared" si="223"/>
        <v>0</v>
      </c>
      <c r="Y1174" s="44">
        <f t="shared" si="224"/>
        <v>0</v>
      </c>
      <c r="Z1174" s="44">
        <f t="shared" si="225"/>
        <v>5494.0277535545019</v>
      </c>
      <c r="AA1174" s="44">
        <f t="shared" si="226"/>
        <v>0</v>
      </c>
      <c r="AB1174" s="44">
        <f t="shared" si="227"/>
        <v>530.12548499210106</v>
      </c>
      <c r="AC1174" s="44">
        <f t="shared" si="228"/>
        <v>0</v>
      </c>
      <c r="AD1174" s="44">
        <f t="shared" si="229"/>
        <v>4674.7429131121644</v>
      </c>
      <c r="AE1174" s="12">
        <f t="shared" si="230"/>
        <v>70217.530148499194</v>
      </c>
    </row>
    <row r="1175" spans="1:31" ht="12.6" hidden="1" customHeight="1" x14ac:dyDescent="0.2">
      <c r="A1175" s="26" t="s">
        <v>1904</v>
      </c>
      <c r="B1175" s="19"/>
      <c r="C1175" s="19"/>
      <c r="D1175" s="20"/>
      <c r="E1175" s="21"/>
      <c r="F1175" s="22"/>
      <c r="G1175" s="21"/>
      <c r="H1175" s="22"/>
      <c r="I1175" s="20"/>
      <c r="J1175" s="20"/>
      <c r="K1175" s="20"/>
      <c r="L1175" s="20"/>
      <c r="M1175" s="20"/>
      <c r="N1175" s="20">
        <v>36</v>
      </c>
      <c r="O1175" s="20">
        <v>36</v>
      </c>
      <c r="P1175" s="23" t="str">
        <f>VLOOKUP(A1175,'ИЗ ОСНОВЫ НОМЕНКЛАТУР'!D:E,2,0)</f>
        <v>Крепежные системы</v>
      </c>
      <c r="Q1175" s="23" t="str">
        <f>VLOOKUP(A1175,'ИЗ ОСНОВЫ НОМЕНКЛАТУР'!D:F,3,0)</f>
        <v>Заглушки самоклеющиеся</v>
      </c>
      <c r="R1175" s="40">
        <f>VLOOKUP(A:A,'ИЗ ОСНОВЫ НОМЕНКЛАТУР'!D:G,4,0)</f>
        <v>52.609696969696969</v>
      </c>
      <c r="S1175" s="12" t="str">
        <f>VLOOKUP(A:A,'ИЗ ОСНОВЫ НОМЕНКЛАТУР'!D:H,5,0)</f>
        <v>C</v>
      </c>
      <c r="T1175" s="44">
        <f t="shared" si="219"/>
        <v>0</v>
      </c>
      <c r="U1175" s="44">
        <f t="shared" si="220"/>
        <v>0</v>
      </c>
      <c r="V1175" s="44">
        <f t="shared" si="221"/>
        <v>0</v>
      </c>
      <c r="W1175" s="44">
        <f t="shared" si="222"/>
        <v>0</v>
      </c>
      <c r="X1175" s="44">
        <f t="shared" si="223"/>
        <v>0</v>
      </c>
      <c r="Y1175" s="44">
        <f t="shared" si="224"/>
        <v>0</v>
      </c>
      <c r="Z1175" s="44">
        <f t="shared" si="225"/>
        <v>0</v>
      </c>
      <c r="AA1175" s="44">
        <f t="shared" si="226"/>
        <v>0</v>
      </c>
      <c r="AB1175" s="44">
        <f t="shared" si="227"/>
        <v>0</v>
      </c>
      <c r="AC1175" s="44">
        <f t="shared" si="228"/>
        <v>0</v>
      </c>
      <c r="AD1175" s="44">
        <f t="shared" si="229"/>
        <v>1893.949090909091</v>
      </c>
      <c r="AE1175" s="12">
        <f t="shared" si="230"/>
        <v>1893.949090909091</v>
      </c>
    </row>
    <row r="1176" spans="1:31" ht="12.6" hidden="1" customHeight="1" x14ac:dyDescent="0.2">
      <c r="A1176" s="26" t="s">
        <v>1815</v>
      </c>
      <c r="B1176" s="19"/>
      <c r="C1176" s="19"/>
      <c r="D1176" s="20">
        <v>2200</v>
      </c>
      <c r="E1176" s="21"/>
      <c r="F1176" s="22"/>
      <c r="G1176" s="21"/>
      <c r="H1176" s="22"/>
      <c r="I1176" s="20">
        <v>10000</v>
      </c>
      <c r="J1176" s="20">
        <v>6253</v>
      </c>
      <c r="K1176" s="20">
        <v>18450</v>
      </c>
      <c r="L1176" s="20">
        <v>142</v>
      </c>
      <c r="M1176" s="20">
        <v>6750</v>
      </c>
      <c r="N1176" s="20">
        <v>1233</v>
      </c>
      <c r="O1176" s="20">
        <v>45028</v>
      </c>
      <c r="P1176" s="23" t="str">
        <f>VLOOKUP(A1176,'ИЗ ОСНОВЫ НОМЕНКЛАТУР'!D:E,2,0)</f>
        <v>Крепежные системы</v>
      </c>
      <c r="Q1176" s="23" t="str">
        <f>VLOOKUP(A1176,'ИЗ ОСНОВЫ НОМЕНКЛАТУР'!D:F,3,0)</f>
        <v>Заглушки самоклеющиеся</v>
      </c>
      <c r="R1176" s="40">
        <f>VLOOKUP(A:A,'ИЗ ОСНОВЫ НОМЕНКЛАТУР'!D:G,4,0)</f>
        <v>44.832721768286724</v>
      </c>
      <c r="S1176" s="12" t="str">
        <f>VLOOKUP(A:A,'ИЗ ОСНОВЫ НОМЕНКЛАТУР'!D:H,5,0)</f>
        <v>B</v>
      </c>
      <c r="T1176" s="44">
        <f t="shared" si="219"/>
        <v>98631.987890230797</v>
      </c>
      <c r="U1176" s="44">
        <f t="shared" si="220"/>
        <v>0</v>
      </c>
      <c r="V1176" s="44">
        <f t="shared" si="221"/>
        <v>0</v>
      </c>
      <c r="W1176" s="44">
        <f t="shared" si="222"/>
        <v>0</v>
      </c>
      <c r="X1176" s="44">
        <f t="shared" si="223"/>
        <v>0</v>
      </c>
      <c r="Y1176" s="44">
        <f t="shared" si="224"/>
        <v>448327.21768286725</v>
      </c>
      <c r="Z1176" s="44">
        <f t="shared" si="225"/>
        <v>280339.0092170969</v>
      </c>
      <c r="AA1176" s="44">
        <f t="shared" si="226"/>
        <v>827163.7166248901</v>
      </c>
      <c r="AB1176" s="44">
        <f t="shared" si="227"/>
        <v>6366.2464910967146</v>
      </c>
      <c r="AC1176" s="44">
        <f t="shared" si="228"/>
        <v>302620.8719359354</v>
      </c>
      <c r="AD1176" s="44">
        <f t="shared" si="229"/>
        <v>55278.745940297529</v>
      </c>
      <c r="AE1176" s="12">
        <f t="shared" si="230"/>
        <v>2018727.795782415</v>
      </c>
    </row>
    <row r="1177" spans="1:31" ht="12.6" hidden="1" customHeight="1" x14ac:dyDescent="0.2">
      <c r="A1177" s="26" t="s">
        <v>1821</v>
      </c>
      <c r="B1177" s="19"/>
      <c r="C1177" s="19"/>
      <c r="D1177" s="20">
        <v>700</v>
      </c>
      <c r="E1177" s="20">
        <v>233</v>
      </c>
      <c r="F1177" s="20"/>
      <c r="G1177" s="21"/>
      <c r="H1177" s="22"/>
      <c r="I1177" s="20"/>
      <c r="J1177" s="20">
        <v>1994</v>
      </c>
      <c r="K1177" s="20"/>
      <c r="L1177" s="20"/>
      <c r="M1177" s="20">
        <v>500</v>
      </c>
      <c r="N1177" s="20"/>
      <c r="O1177" s="20">
        <v>3427</v>
      </c>
      <c r="P1177" s="23" t="str">
        <f>VLOOKUP(A1177,'ИЗ ОСНОВЫ НОМЕНКЛАТУР'!D:E,2,0)</f>
        <v>Крепежные системы</v>
      </c>
      <c r="Q1177" s="23" t="str">
        <f>VLOOKUP(A1177,'ИЗ ОСНОВЫ НОМЕНКЛАТУР'!D:F,3,0)</f>
        <v>Заглушки самоклеющиеся</v>
      </c>
      <c r="R1177" s="40">
        <f>VLOOKUP(A:A,'ИЗ ОСНОВЫ НОМЕНКЛАТУР'!D:G,4,0)</f>
        <v>51.376545236188953</v>
      </c>
      <c r="S1177" s="12" t="str">
        <f>VLOOKUP(A:A,'ИЗ ОСНОВЫ НОМЕНКЛАТУР'!D:H,5,0)</f>
        <v>C</v>
      </c>
      <c r="T1177" s="44">
        <f t="shared" si="219"/>
        <v>35963.581665332269</v>
      </c>
      <c r="U1177" s="44">
        <f t="shared" si="220"/>
        <v>11970.735040032027</v>
      </c>
      <c r="V1177" s="44">
        <f t="shared" si="221"/>
        <v>0</v>
      </c>
      <c r="W1177" s="44">
        <f t="shared" si="222"/>
        <v>0</v>
      </c>
      <c r="X1177" s="44">
        <f t="shared" si="223"/>
        <v>0</v>
      </c>
      <c r="Y1177" s="44">
        <f t="shared" si="224"/>
        <v>0</v>
      </c>
      <c r="Z1177" s="44">
        <f t="shared" si="225"/>
        <v>102444.83120096078</v>
      </c>
      <c r="AA1177" s="44">
        <f t="shared" si="226"/>
        <v>0</v>
      </c>
      <c r="AB1177" s="44">
        <f t="shared" si="227"/>
        <v>0</v>
      </c>
      <c r="AC1177" s="44">
        <f t="shared" si="228"/>
        <v>25688.272618094477</v>
      </c>
      <c r="AD1177" s="44">
        <f t="shared" si="229"/>
        <v>0</v>
      </c>
      <c r="AE1177" s="12">
        <f t="shared" si="230"/>
        <v>176067.42052441955</v>
      </c>
    </row>
    <row r="1178" spans="1:31" ht="12.6" hidden="1" customHeight="1" x14ac:dyDescent="0.2">
      <c r="A1178" s="26" t="s">
        <v>1816</v>
      </c>
      <c r="B1178" s="19"/>
      <c r="C1178" s="19"/>
      <c r="D1178" s="20"/>
      <c r="E1178" s="21"/>
      <c r="F1178" s="22"/>
      <c r="G1178" s="21"/>
      <c r="H1178" s="22"/>
      <c r="I1178" s="20">
        <v>12500</v>
      </c>
      <c r="J1178" s="20">
        <v>7079</v>
      </c>
      <c r="K1178" s="20"/>
      <c r="L1178" s="20">
        <v>75</v>
      </c>
      <c r="M1178" s="20">
        <v>1750</v>
      </c>
      <c r="N1178" s="20"/>
      <c r="O1178" s="20">
        <v>21404</v>
      </c>
      <c r="P1178" s="23" t="str">
        <f>VLOOKUP(A1178,'ИЗ ОСНОВЫ НОМЕНКЛАТУР'!D:E,2,0)</f>
        <v>Крепежные системы</v>
      </c>
      <c r="Q1178" s="23" t="str">
        <f>VLOOKUP(A1178,'ИЗ ОСНОВЫ НОМЕНКЛАТУР'!D:F,3,0)</f>
        <v>Заглушки самоклеющиеся</v>
      </c>
      <c r="R1178" s="40">
        <f>VLOOKUP(A:A,'ИЗ ОСНОВЫ НОМЕНКЛАТУР'!D:G,4,0)</f>
        <v>44.370925427781515</v>
      </c>
      <c r="S1178" s="12" t="str">
        <f>VLOOKUP(A:A,'ИЗ ОСНОВЫ НОМЕНКЛАТУР'!D:H,5,0)</f>
        <v>B</v>
      </c>
      <c r="T1178" s="44">
        <f t="shared" si="219"/>
        <v>0</v>
      </c>
      <c r="U1178" s="44">
        <f t="shared" si="220"/>
        <v>0</v>
      </c>
      <c r="V1178" s="44">
        <f t="shared" si="221"/>
        <v>0</v>
      </c>
      <c r="W1178" s="44">
        <f t="shared" si="222"/>
        <v>0</v>
      </c>
      <c r="X1178" s="44">
        <f t="shared" si="223"/>
        <v>0</v>
      </c>
      <c r="Y1178" s="44">
        <f t="shared" si="224"/>
        <v>554636.56784726889</v>
      </c>
      <c r="Z1178" s="44">
        <f t="shared" si="225"/>
        <v>314101.78110326536</v>
      </c>
      <c r="AA1178" s="44">
        <f t="shared" si="226"/>
        <v>0</v>
      </c>
      <c r="AB1178" s="44">
        <f t="shared" si="227"/>
        <v>3327.8194070836134</v>
      </c>
      <c r="AC1178" s="44">
        <f t="shared" si="228"/>
        <v>77649.119498617656</v>
      </c>
      <c r="AD1178" s="44">
        <f t="shared" si="229"/>
        <v>0</v>
      </c>
      <c r="AE1178" s="12">
        <f t="shared" si="230"/>
        <v>949715.2878562354</v>
      </c>
    </row>
    <row r="1179" spans="1:31" ht="12.6" hidden="1" customHeight="1" x14ac:dyDescent="0.2">
      <c r="A1179" s="26" t="s">
        <v>1823</v>
      </c>
      <c r="B1179" s="19"/>
      <c r="C1179" s="19"/>
      <c r="D1179" s="20">
        <v>450</v>
      </c>
      <c r="E1179" s="20">
        <v>107</v>
      </c>
      <c r="F1179" s="20"/>
      <c r="G1179" s="21"/>
      <c r="H1179" s="22"/>
      <c r="I1179" s="20"/>
      <c r="J1179" s="20">
        <v>88</v>
      </c>
      <c r="K1179" s="20"/>
      <c r="L1179" s="20"/>
      <c r="M1179" s="20">
        <v>1087</v>
      </c>
      <c r="N1179" s="20"/>
      <c r="O1179" s="20">
        <v>1732</v>
      </c>
      <c r="P1179" s="23" t="str">
        <f>VLOOKUP(A1179,'ИЗ ОСНОВЫ НОМЕНКЛАТУР'!D:E,2,0)</f>
        <v>Крепежные системы</v>
      </c>
      <c r="Q1179" s="23" t="str">
        <f>VLOOKUP(A1179,'ИЗ ОСНОВЫ НОМЕНКЛАТУР'!D:F,3,0)</f>
        <v>Заглушки самоклеющиеся</v>
      </c>
      <c r="R1179" s="40">
        <f>VLOOKUP(A:A,'ИЗ ОСНОВЫ НОМЕНКЛАТУР'!D:G,4,0)</f>
        <v>49.561126564673152</v>
      </c>
      <c r="S1179" s="12" t="str">
        <f>VLOOKUP(A:A,'ИЗ ОСНОВЫ НОМЕНКЛАТУР'!D:H,5,0)</f>
        <v>C</v>
      </c>
      <c r="T1179" s="44">
        <f t="shared" si="219"/>
        <v>22302.506954102919</v>
      </c>
      <c r="U1179" s="44">
        <f t="shared" si="220"/>
        <v>5303.0405424200271</v>
      </c>
      <c r="V1179" s="44">
        <f t="shared" si="221"/>
        <v>0</v>
      </c>
      <c r="W1179" s="44">
        <f t="shared" si="222"/>
        <v>0</v>
      </c>
      <c r="X1179" s="44">
        <f t="shared" si="223"/>
        <v>0</v>
      </c>
      <c r="Y1179" s="44">
        <f t="shared" si="224"/>
        <v>0</v>
      </c>
      <c r="Z1179" s="44">
        <f t="shared" si="225"/>
        <v>4361.3791376912377</v>
      </c>
      <c r="AA1179" s="44">
        <f t="shared" si="226"/>
        <v>0</v>
      </c>
      <c r="AB1179" s="44">
        <f t="shared" si="227"/>
        <v>0</v>
      </c>
      <c r="AC1179" s="44">
        <f t="shared" si="228"/>
        <v>53872.944575799716</v>
      </c>
      <c r="AD1179" s="44">
        <f t="shared" si="229"/>
        <v>0</v>
      </c>
      <c r="AE1179" s="12">
        <f t="shared" si="230"/>
        <v>85839.871210013895</v>
      </c>
    </row>
    <row r="1180" spans="1:31" ht="12.6" hidden="1" customHeight="1" x14ac:dyDescent="0.2">
      <c r="A1180" s="26" t="s">
        <v>1824</v>
      </c>
      <c r="B1180" s="19"/>
      <c r="C1180" s="19"/>
      <c r="D1180" s="20"/>
      <c r="E1180" s="20">
        <v>14</v>
      </c>
      <c r="F1180" s="20"/>
      <c r="G1180" s="21"/>
      <c r="H1180" s="22"/>
      <c r="I1180" s="20">
        <v>1500</v>
      </c>
      <c r="J1180" s="20">
        <v>1859</v>
      </c>
      <c r="K1180" s="20">
        <v>3400</v>
      </c>
      <c r="L1180" s="20">
        <v>50</v>
      </c>
      <c r="M1180" s="20">
        <v>450</v>
      </c>
      <c r="N1180" s="20">
        <v>429</v>
      </c>
      <c r="O1180" s="20">
        <v>7702</v>
      </c>
      <c r="P1180" s="23" t="str">
        <f>VLOOKUP(A1180,'ИЗ ОСНОВЫ НОМЕНКЛАТУР'!D:E,2,0)</f>
        <v>Крепежные системы</v>
      </c>
      <c r="Q1180" s="23" t="str">
        <f>VLOOKUP(A1180,'ИЗ ОСНОВЫ НОМЕНКЛАТУР'!D:F,3,0)</f>
        <v>Заглушки самоклеющиеся</v>
      </c>
      <c r="R1180" s="40">
        <f>VLOOKUP(A:A,'ИЗ ОСНОВЫ НОМЕНКЛАТУР'!D:G,4,0)</f>
        <v>44.859067710965135</v>
      </c>
      <c r="S1180" s="12" t="str">
        <f>VLOOKUP(A:A,'ИЗ ОСНОВЫ НОМЕНКЛАТУР'!D:H,5,0)</f>
        <v>C</v>
      </c>
      <c r="T1180" s="44">
        <f t="shared" si="219"/>
        <v>0</v>
      </c>
      <c r="U1180" s="44">
        <f t="shared" si="220"/>
        <v>628.02694795351192</v>
      </c>
      <c r="V1180" s="44">
        <f t="shared" si="221"/>
        <v>0</v>
      </c>
      <c r="W1180" s="44">
        <f t="shared" si="222"/>
        <v>0</v>
      </c>
      <c r="X1180" s="44">
        <f t="shared" si="223"/>
        <v>0</v>
      </c>
      <c r="Y1180" s="44">
        <f t="shared" si="224"/>
        <v>67288.601566447702</v>
      </c>
      <c r="Z1180" s="44">
        <f t="shared" si="225"/>
        <v>83393.006874684186</v>
      </c>
      <c r="AA1180" s="44">
        <f t="shared" si="226"/>
        <v>152520.83021728147</v>
      </c>
      <c r="AB1180" s="44">
        <f t="shared" si="227"/>
        <v>2242.9533855482568</v>
      </c>
      <c r="AC1180" s="44">
        <f t="shared" si="228"/>
        <v>20186.58046993431</v>
      </c>
      <c r="AD1180" s="44">
        <f t="shared" si="229"/>
        <v>19244.540048004044</v>
      </c>
      <c r="AE1180" s="12">
        <f t="shared" si="230"/>
        <v>345504.53950985352</v>
      </c>
    </row>
    <row r="1181" spans="1:31" ht="12.6" hidden="1" customHeight="1" x14ac:dyDescent="0.2">
      <c r="A1181" s="26" t="s">
        <v>1839</v>
      </c>
      <c r="B1181" s="19"/>
      <c r="C1181" s="19"/>
      <c r="D1181" s="20"/>
      <c r="E1181" s="20">
        <v>33</v>
      </c>
      <c r="F1181" s="20"/>
      <c r="G1181" s="21"/>
      <c r="H1181" s="22"/>
      <c r="I1181" s="20"/>
      <c r="J1181" s="20">
        <v>442</v>
      </c>
      <c r="K1181" s="20">
        <v>1132</v>
      </c>
      <c r="L1181" s="20">
        <v>80</v>
      </c>
      <c r="M1181" s="20">
        <v>550</v>
      </c>
      <c r="N1181" s="20">
        <v>176</v>
      </c>
      <c r="O1181" s="20">
        <v>2413</v>
      </c>
      <c r="P1181" s="23" t="str">
        <f>VLOOKUP(A1181,'ИЗ ОСНОВЫ НОМЕНКЛАТУР'!D:E,2,0)</f>
        <v>Крепежные системы</v>
      </c>
      <c r="Q1181" s="23" t="str">
        <f>VLOOKUP(A1181,'ИЗ ОСНОВЫ НОМЕНКЛАТУР'!D:F,3,0)</f>
        <v>Заглушки самоклеющиеся</v>
      </c>
      <c r="R1181" s="40">
        <f>VLOOKUP(A:A,'ИЗ ОСНОВЫ НОМЕНКЛАТУР'!D:G,4,0)</f>
        <v>45.745391705069125</v>
      </c>
      <c r="S1181" s="12" t="str">
        <f>VLOOKUP(A:A,'ИЗ ОСНОВЫ НОМЕНКЛАТУР'!D:H,5,0)</f>
        <v>C</v>
      </c>
      <c r="T1181" s="44">
        <f t="shared" si="219"/>
        <v>0</v>
      </c>
      <c r="U1181" s="44">
        <f t="shared" si="220"/>
        <v>1509.5979262672811</v>
      </c>
      <c r="V1181" s="44">
        <f t="shared" si="221"/>
        <v>0</v>
      </c>
      <c r="W1181" s="44">
        <f t="shared" si="222"/>
        <v>0</v>
      </c>
      <c r="X1181" s="44">
        <f t="shared" si="223"/>
        <v>0</v>
      </c>
      <c r="Y1181" s="44">
        <f t="shared" si="224"/>
        <v>0</v>
      </c>
      <c r="Z1181" s="44">
        <f t="shared" si="225"/>
        <v>20219.463133640555</v>
      </c>
      <c r="AA1181" s="44">
        <f t="shared" si="226"/>
        <v>51783.783410138247</v>
      </c>
      <c r="AB1181" s="44">
        <f t="shared" si="227"/>
        <v>3659.63133640553</v>
      </c>
      <c r="AC1181" s="44">
        <f t="shared" si="228"/>
        <v>25159.965437788018</v>
      </c>
      <c r="AD1181" s="44">
        <f t="shared" si="229"/>
        <v>8051.1889400921664</v>
      </c>
      <c r="AE1181" s="12">
        <f t="shared" si="230"/>
        <v>110383.63018433179</v>
      </c>
    </row>
    <row r="1182" spans="1:31" ht="12.6" hidden="1" customHeight="1" x14ac:dyDescent="0.2">
      <c r="A1182" s="26" t="s">
        <v>1894</v>
      </c>
      <c r="B1182" s="19"/>
      <c r="C1182" s="19"/>
      <c r="D1182" s="20"/>
      <c r="E1182" s="20">
        <v>71</v>
      </c>
      <c r="F1182" s="20"/>
      <c r="G1182" s="21"/>
      <c r="H1182" s="22"/>
      <c r="I1182" s="20">
        <v>695</v>
      </c>
      <c r="J1182" s="20">
        <v>427</v>
      </c>
      <c r="K1182" s="20"/>
      <c r="L1182" s="20"/>
      <c r="M1182" s="20"/>
      <c r="N1182" s="20">
        <v>218</v>
      </c>
      <c r="O1182" s="20">
        <v>1411</v>
      </c>
      <c r="P1182" s="23" t="str">
        <f>VLOOKUP(A1182,'ИЗ ОСНОВЫ НОМЕНКЛАТУР'!D:E,2,0)</f>
        <v>Крепежные системы</v>
      </c>
      <c r="Q1182" s="23" t="str">
        <f>VLOOKUP(A1182,'ИЗ ОСНОВЫ НОМЕНКЛАТУР'!D:F,3,0)</f>
        <v>Заглушки самоклеющиеся</v>
      </c>
      <c r="R1182" s="40">
        <f>VLOOKUP(A:A,'ИЗ ОСНОВЫ НОМЕНКЛАТУР'!D:G,4,0)</f>
        <v>32.771257142857145</v>
      </c>
      <c r="S1182" s="12" t="str">
        <f>VLOOKUP(A:A,'ИЗ ОСНОВЫ НОМЕНКЛАТУР'!D:H,5,0)</f>
        <v>C</v>
      </c>
      <c r="T1182" s="44">
        <f t="shared" si="219"/>
        <v>0</v>
      </c>
      <c r="U1182" s="44">
        <f t="shared" si="220"/>
        <v>2326.7592571428572</v>
      </c>
      <c r="V1182" s="44">
        <f t="shared" si="221"/>
        <v>0</v>
      </c>
      <c r="W1182" s="44">
        <f t="shared" si="222"/>
        <v>0</v>
      </c>
      <c r="X1182" s="44">
        <f t="shared" si="223"/>
        <v>0</v>
      </c>
      <c r="Y1182" s="44">
        <f t="shared" si="224"/>
        <v>22776.023714285715</v>
      </c>
      <c r="Z1182" s="44">
        <f t="shared" si="225"/>
        <v>13993.326800000001</v>
      </c>
      <c r="AA1182" s="44">
        <f t="shared" si="226"/>
        <v>0</v>
      </c>
      <c r="AB1182" s="44">
        <f t="shared" si="227"/>
        <v>0</v>
      </c>
      <c r="AC1182" s="44">
        <f t="shared" si="228"/>
        <v>0</v>
      </c>
      <c r="AD1182" s="44">
        <f t="shared" si="229"/>
        <v>7144.1340571428573</v>
      </c>
      <c r="AE1182" s="12">
        <f t="shared" si="230"/>
        <v>46240.243828571431</v>
      </c>
    </row>
    <row r="1183" spans="1:31" ht="12.6" hidden="1" customHeight="1" x14ac:dyDescent="0.2">
      <c r="A1183" s="26" t="s">
        <v>1863</v>
      </c>
      <c r="B1183" s="19"/>
      <c r="C1183" s="19"/>
      <c r="D1183" s="20"/>
      <c r="E1183" s="21"/>
      <c r="F1183" s="22"/>
      <c r="G1183" s="21"/>
      <c r="H1183" s="22"/>
      <c r="I1183" s="20"/>
      <c r="J1183" s="20">
        <v>100</v>
      </c>
      <c r="K1183" s="20"/>
      <c r="L1183" s="20"/>
      <c r="M1183" s="20"/>
      <c r="N1183" s="20"/>
      <c r="O1183" s="20">
        <v>100</v>
      </c>
      <c r="P1183" s="23" t="str">
        <f>VLOOKUP(A1183,'ИЗ ОСНОВЫ НОМЕНКЛАТУР'!D:E,2,0)</f>
        <v>Крепежные системы</v>
      </c>
      <c r="Q1183" s="23" t="str">
        <f>VLOOKUP(A1183,'ИЗ ОСНОВЫ НОМЕНКЛАТУР'!D:F,3,0)</f>
        <v>Заглушки самоклеющиеся</v>
      </c>
      <c r="R1183" s="40">
        <f>VLOOKUP(A:A,'ИЗ ОСНОВЫ НОМЕНКЛАТУР'!D:G,4,0)</f>
        <v>34.371083333333331</v>
      </c>
      <c r="S1183" s="12" t="str">
        <f>VLOOKUP(A:A,'ИЗ ОСНОВЫ НОМЕНКЛАТУР'!D:H,5,0)</f>
        <v>C</v>
      </c>
      <c r="T1183" s="44">
        <f t="shared" si="219"/>
        <v>0</v>
      </c>
      <c r="U1183" s="44">
        <f t="shared" si="220"/>
        <v>0</v>
      </c>
      <c r="V1183" s="44">
        <f t="shared" si="221"/>
        <v>0</v>
      </c>
      <c r="W1183" s="44">
        <f t="shared" si="222"/>
        <v>0</v>
      </c>
      <c r="X1183" s="44">
        <f t="shared" si="223"/>
        <v>0</v>
      </c>
      <c r="Y1183" s="44">
        <f t="shared" si="224"/>
        <v>0</v>
      </c>
      <c r="Z1183" s="44">
        <f t="shared" si="225"/>
        <v>3437.1083333333331</v>
      </c>
      <c r="AA1183" s="44">
        <f t="shared" si="226"/>
        <v>0</v>
      </c>
      <c r="AB1183" s="44">
        <f t="shared" si="227"/>
        <v>0</v>
      </c>
      <c r="AC1183" s="44">
        <f t="shared" si="228"/>
        <v>0</v>
      </c>
      <c r="AD1183" s="44">
        <f t="shared" si="229"/>
        <v>0</v>
      </c>
      <c r="AE1183" s="12">
        <f t="shared" si="230"/>
        <v>3437.1083333333331</v>
      </c>
    </row>
    <row r="1184" spans="1:31" ht="12.6" hidden="1" customHeight="1" x14ac:dyDescent="0.2">
      <c r="A1184" s="26" t="s">
        <v>1908</v>
      </c>
      <c r="B1184" s="19"/>
      <c r="C1184" s="19"/>
      <c r="D1184" s="20"/>
      <c r="E1184" s="21"/>
      <c r="F1184" s="22"/>
      <c r="G1184" s="21"/>
      <c r="H1184" s="22"/>
      <c r="I1184" s="20">
        <v>10000</v>
      </c>
      <c r="J1184" s="20">
        <v>3293</v>
      </c>
      <c r="K1184" s="20">
        <v>300</v>
      </c>
      <c r="L1184" s="20">
        <v>185</v>
      </c>
      <c r="M1184" s="20">
        <v>900</v>
      </c>
      <c r="N1184" s="20">
        <v>243</v>
      </c>
      <c r="O1184" s="20">
        <v>14921</v>
      </c>
      <c r="P1184" s="23" t="str">
        <f>VLOOKUP(A1184,'ИЗ ОСНОВЫ НОМЕНКЛАТУР'!D:E,2,0)</f>
        <v>Крепежные системы</v>
      </c>
      <c r="Q1184" s="23" t="str">
        <f>VLOOKUP(A1184,'ИЗ ОСНОВЫ НОМЕНКЛАТУР'!D:F,3,0)</f>
        <v>Заглушки самоклеющиеся</v>
      </c>
      <c r="R1184" s="40">
        <f>VLOOKUP(A:A,'ИЗ ОСНОВЫ НОМЕНКЛАТУР'!D:G,4,0)</f>
        <v>37.24606232294618</v>
      </c>
      <c r="S1184" s="12" t="str">
        <f>VLOOKUP(A:A,'ИЗ ОСНОВЫ НОМЕНКЛАТУР'!D:H,5,0)</f>
        <v>C</v>
      </c>
      <c r="T1184" s="44">
        <f t="shared" si="219"/>
        <v>0</v>
      </c>
      <c r="U1184" s="44">
        <f t="shared" si="220"/>
        <v>0</v>
      </c>
      <c r="V1184" s="44">
        <f t="shared" si="221"/>
        <v>0</v>
      </c>
      <c r="W1184" s="44">
        <f t="shared" si="222"/>
        <v>0</v>
      </c>
      <c r="X1184" s="44">
        <f t="shared" si="223"/>
        <v>0</v>
      </c>
      <c r="Y1184" s="44">
        <f t="shared" si="224"/>
        <v>372460.62322946178</v>
      </c>
      <c r="Z1184" s="44">
        <f t="shared" si="225"/>
        <v>122651.28322946177</v>
      </c>
      <c r="AA1184" s="44">
        <f t="shared" si="226"/>
        <v>11173.818696883854</v>
      </c>
      <c r="AB1184" s="44">
        <f t="shared" si="227"/>
        <v>6890.5215297450432</v>
      </c>
      <c r="AC1184" s="44">
        <f t="shared" si="228"/>
        <v>33521.456090651562</v>
      </c>
      <c r="AD1184" s="44">
        <f t="shared" si="229"/>
        <v>9050.7931444759215</v>
      </c>
      <c r="AE1184" s="12">
        <f t="shared" si="230"/>
        <v>555748.49592067988</v>
      </c>
    </row>
    <row r="1185" spans="1:31" ht="12.6" hidden="1" customHeight="1" x14ac:dyDescent="0.2">
      <c r="A1185" s="26" t="s">
        <v>1895</v>
      </c>
      <c r="B1185" s="19"/>
      <c r="C1185" s="19"/>
      <c r="D1185" s="20"/>
      <c r="E1185" s="21"/>
      <c r="F1185" s="22"/>
      <c r="G1185" s="21"/>
      <c r="H1185" s="22"/>
      <c r="I1185" s="20"/>
      <c r="J1185" s="20">
        <v>181</v>
      </c>
      <c r="K1185" s="20"/>
      <c r="L1185" s="20"/>
      <c r="M1185" s="20">
        <v>500</v>
      </c>
      <c r="N1185" s="20">
        <v>247</v>
      </c>
      <c r="O1185" s="20">
        <v>928</v>
      </c>
      <c r="P1185" s="23" t="str">
        <f>VLOOKUP(A1185,'ИЗ ОСНОВЫ НОМЕНКЛАТУР'!D:E,2,0)</f>
        <v>Крепежные системы</v>
      </c>
      <c r="Q1185" s="23" t="str">
        <f>VLOOKUP(A1185,'ИЗ ОСНОВЫ НОМЕНКЛАТУР'!D:F,3,0)</f>
        <v>Заглушки самоклеющиеся</v>
      </c>
      <c r="R1185" s="40">
        <f>VLOOKUP(A:A,'ИЗ ОСНОВЫ НОМЕНКЛАТУР'!D:G,4,0)</f>
        <v>50.61</v>
      </c>
      <c r="S1185" s="12" t="str">
        <f>VLOOKUP(A:A,'ИЗ ОСНОВЫ НОМЕНКЛАТУР'!D:H,5,0)</f>
        <v>C</v>
      </c>
      <c r="T1185" s="44">
        <f t="shared" si="219"/>
        <v>0</v>
      </c>
      <c r="U1185" s="44">
        <f t="shared" si="220"/>
        <v>0</v>
      </c>
      <c r="V1185" s="44">
        <f t="shared" si="221"/>
        <v>0</v>
      </c>
      <c r="W1185" s="44">
        <f t="shared" si="222"/>
        <v>0</v>
      </c>
      <c r="X1185" s="44">
        <f t="shared" si="223"/>
        <v>0</v>
      </c>
      <c r="Y1185" s="44">
        <f t="shared" si="224"/>
        <v>0</v>
      </c>
      <c r="Z1185" s="44">
        <f t="shared" si="225"/>
        <v>9160.41</v>
      </c>
      <c r="AA1185" s="44">
        <f t="shared" si="226"/>
        <v>0</v>
      </c>
      <c r="AB1185" s="44">
        <f t="shared" si="227"/>
        <v>0</v>
      </c>
      <c r="AC1185" s="44">
        <f t="shared" si="228"/>
        <v>25305</v>
      </c>
      <c r="AD1185" s="44">
        <f t="shared" si="229"/>
        <v>12500.67</v>
      </c>
      <c r="AE1185" s="12">
        <f t="shared" si="230"/>
        <v>46966.080000000002</v>
      </c>
    </row>
    <row r="1186" spans="1:31" ht="12.6" hidden="1" customHeight="1" x14ac:dyDescent="0.2">
      <c r="A1186" s="26" t="s">
        <v>1860</v>
      </c>
      <c r="B1186" s="19"/>
      <c r="C1186" s="19"/>
      <c r="D1186" s="20"/>
      <c r="E1186" s="21"/>
      <c r="F1186" s="22"/>
      <c r="G1186" s="21"/>
      <c r="H1186" s="22"/>
      <c r="I1186" s="20">
        <v>6650</v>
      </c>
      <c r="J1186" s="20">
        <v>3085</v>
      </c>
      <c r="K1186" s="20">
        <v>1169</v>
      </c>
      <c r="L1186" s="20">
        <v>69</v>
      </c>
      <c r="M1186" s="20">
        <v>150</v>
      </c>
      <c r="N1186" s="20"/>
      <c r="O1186" s="20">
        <v>11123</v>
      </c>
      <c r="P1186" s="23" t="str">
        <f>VLOOKUP(A1186,'ИЗ ОСНОВЫ НОМЕНКЛАТУР'!D:E,2,0)</f>
        <v>Крепежные системы</v>
      </c>
      <c r="Q1186" s="23" t="str">
        <f>VLOOKUP(A1186,'ИЗ ОСНОВЫ НОМЕНКЛАТУР'!D:F,3,0)</f>
        <v>Заглушки самоклеющиеся</v>
      </c>
      <c r="R1186" s="40">
        <f>VLOOKUP(A:A,'ИЗ ОСНОВЫ НОМЕНКЛАТУР'!D:G,4,0)</f>
        <v>32.004234620886983</v>
      </c>
      <c r="S1186" s="12" t="str">
        <f>VLOOKUP(A:A,'ИЗ ОСНОВЫ НОМЕНКЛАТУР'!D:H,5,0)</f>
        <v>C</v>
      </c>
      <c r="T1186" s="44">
        <f t="shared" si="219"/>
        <v>0</v>
      </c>
      <c r="U1186" s="44">
        <f t="shared" si="220"/>
        <v>0</v>
      </c>
      <c r="V1186" s="44">
        <f t="shared" si="221"/>
        <v>0</v>
      </c>
      <c r="W1186" s="44">
        <f t="shared" si="222"/>
        <v>0</v>
      </c>
      <c r="X1186" s="44">
        <f t="shared" si="223"/>
        <v>0</v>
      </c>
      <c r="Y1186" s="44">
        <f t="shared" si="224"/>
        <v>212828.16022889843</v>
      </c>
      <c r="Z1186" s="44">
        <f t="shared" si="225"/>
        <v>98733.063805436337</v>
      </c>
      <c r="AA1186" s="44">
        <f t="shared" si="226"/>
        <v>37412.950271816881</v>
      </c>
      <c r="AB1186" s="44">
        <f t="shared" si="227"/>
        <v>2208.292188841202</v>
      </c>
      <c r="AC1186" s="44">
        <f t="shared" si="228"/>
        <v>4800.6351931330473</v>
      </c>
      <c r="AD1186" s="44">
        <f t="shared" si="229"/>
        <v>0</v>
      </c>
      <c r="AE1186" s="12">
        <f t="shared" si="230"/>
        <v>355983.10168812587</v>
      </c>
    </row>
    <row r="1187" spans="1:31" ht="12.6" hidden="1" customHeight="1" x14ac:dyDescent="0.2">
      <c r="A1187" s="26" t="s">
        <v>1865</v>
      </c>
      <c r="B1187" s="19"/>
      <c r="C1187" s="19"/>
      <c r="D1187" s="20"/>
      <c r="E1187" s="21"/>
      <c r="F1187" s="22"/>
      <c r="G1187" s="21"/>
      <c r="H1187" s="22"/>
      <c r="I1187" s="20"/>
      <c r="J1187" s="20">
        <v>802</v>
      </c>
      <c r="K1187" s="20"/>
      <c r="L1187" s="20"/>
      <c r="M1187" s="20"/>
      <c r="N1187" s="20">
        <v>84</v>
      </c>
      <c r="O1187" s="20">
        <v>886</v>
      </c>
      <c r="P1187" s="23" t="str">
        <f>VLOOKUP(A1187,'ИЗ ОСНОВЫ НОМЕНКЛАТУР'!D:E,2,0)</f>
        <v>Крепежные системы</v>
      </c>
      <c r="Q1187" s="23" t="str">
        <f>VLOOKUP(A1187,'ИЗ ОСНОВЫ НОМЕНКЛАТУР'!D:F,3,0)</f>
        <v>Заглушки самоклеющиеся</v>
      </c>
      <c r="R1187" s="40">
        <f>VLOOKUP(A:A,'ИЗ ОСНОВЫ НОМЕНКЛАТУР'!D:G,4,0)</f>
        <v>43.681944444444447</v>
      </c>
      <c r="S1187" s="12" t="str">
        <f>VLOOKUP(A:A,'ИЗ ОСНОВЫ НОМЕНКЛАТУР'!D:H,5,0)</f>
        <v>C</v>
      </c>
      <c r="T1187" s="44">
        <f t="shared" si="219"/>
        <v>0</v>
      </c>
      <c r="U1187" s="44">
        <f t="shared" si="220"/>
        <v>0</v>
      </c>
      <c r="V1187" s="44">
        <f t="shared" si="221"/>
        <v>0</v>
      </c>
      <c r="W1187" s="44">
        <f t="shared" si="222"/>
        <v>0</v>
      </c>
      <c r="X1187" s="44">
        <f t="shared" si="223"/>
        <v>0</v>
      </c>
      <c r="Y1187" s="44">
        <f t="shared" si="224"/>
        <v>0</v>
      </c>
      <c r="Z1187" s="44">
        <f t="shared" si="225"/>
        <v>35032.919444444444</v>
      </c>
      <c r="AA1187" s="44">
        <f t="shared" si="226"/>
        <v>0</v>
      </c>
      <c r="AB1187" s="44">
        <f t="shared" si="227"/>
        <v>0</v>
      </c>
      <c r="AC1187" s="44">
        <f t="shared" si="228"/>
        <v>0</v>
      </c>
      <c r="AD1187" s="44">
        <f t="shared" si="229"/>
        <v>3669.2833333333338</v>
      </c>
      <c r="AE1187" s="12">
        <f t="shared" si="230"/>
        <v>38702.202777777777</v>
      </c>
    </row>
    <row r="1188" spans="1:31" ht="12.6" hidden="1" customHeight="1" x14ac:dyDescent="0.2">
      <c r="A1188" s="26" t="s">
        <v>1922</v>
      </c>
      <c r="B1188" s="19"/>
      <c r="C1188" s="19"/>
      <c r="D1188" s="20"/>
      <c r="E1188" s="21"/>
      <c r="F1188" s="22"/>
      <c r="G1188" s="21"/>
      <c r="H1188" s="22"/>
      <c r="I1188" s="20"/>
      <c r="J1188" s="20">
        <v>3718</v>
      </c>
      <c r="K1188" s="20">
        <v>3191</v>
      </c>
      <c r="L1188" s="20"/>
      <c r="M1188" s="20"/>
      <c r="N1188" s="20">
        <v>187</v>
      </c>
      <c r="O1188" s="20">
        <v>7096</v>
      </c>
      <c r="P1188" s="23" t="str">
        <f>VLOOKUP(A1188,'ИЗ ОСНОВЫ НОМЕНКЛАТУР'!D:E,2,0)</f>
        <v>Крепежные системы</v>
      </c>
      <c r="Q1188" s="23" t="str">
        <f>VLOOKUP(A1188,'ИЗ ОСНОВЫ НОМЕНКЛАТУР'!D:F,3,0)</f>
        <v>Заглушки самоклеющиеся</v>
      </c>
      <c r="R1188" s="40">
        <f>VLOOKUP(A:A,'ИЗ ОСНОВЫ НОМЕНКЛАТУР'!D:G,4,0)</f>
        <v>40.680435403283369</v>
      </c>
      <c r="S1188" s="12" t="str">
        <f>VLOOKUP(A:A,'ИЗ ОСНОВЫ НОМЕНКЛАТУР'!D:H,5,0)</f>
        <v>C</v>
      </c>
      <c r="T1188" s="44">
        <f t="shared" si="219"/>
        <v>0</v>
      </c>
      <c r="U1188" s="44">
        <f t="shared" si="220"/>
        <v>0</v>
      </c>
      <c r="V1188" s="44">
        <f t="shared" si="221"/>
        <v>0</v>
      </c>
      <c r="W1188" s="44">
        <f t="shared" si="222"/>
        <v>0</v>
      </c>
      <c r="X1188" s="44">
        <f t="shared" si="223"/>
        <v>0</v>
      </c>
      <c r="Y1188" s="44">
        <f t="shared" si="224"/>
        <v>0</v>
      </c>
      <c r="Z1188" s="44">
        <f t="shared" si="225"/>
        <v>151249.85882940757</v>
      </c>
      <c r="AA1188" s="44">
        <f t="shared" si="226"/>
        <v>129811.26937187724</v>
      </c>
      <c r="AB1188" s="44">
        <f t="shared" si="227"/>
        <v>0</v>
      </c>
      <c r="AC1188" s="44">
        <f t="shared" si="228"/>
        <v>0</v>
      </c>
      <c r="AD1188" s="44">
        <f t="shared" si="229"/>
        <v>7607.2414204139895</v>
      </c>
      <c r="AE1188" s="12">
        <f t="shared" si="230"/>
        <v>288668.3696216988</v>
      </c>
    </row>
    <row r="1189" spans="1:31" ht="12.6" hidden="1" customHeight="1" x14ac:dyDescent="0.2">
      <c r="A1189" s="26" t="s">
        <v>1869</v>
      </c>
      <c r="B1189" s="19"/>
      <c r="C1189" s="19"/>
      <c r="D1189" s="20"/>
      <c r="E1189" s="20">
        <v>129</v>
      </c>
      <c r="F1189" s="20"/>
      <c r="G1189" s="21"/>
      <c r="H1189" s="22"/>
      <c r="I1189" s="20">
        <v>15550</v>
      </c>
      <c r="J1189" s="20">
        <v>1380</v>
      </c>
      <c r="K1189" s="20">
        <v>2500</v>
      </c>
      <c r="L1189" s="20">
        <v>215</v>
      </c>
      <c r="M1189" s="20">
        <v>1750</v>
      </c>
      <c r="N1189" s="20">
        <v>303</v>
      </c>
      <c r="O1189" s="20">
        <v>21827</v>
      </c>
      <c r="P1189" s="23" t="str">
        <f>VLOOKUP(A1189,'ИЗ ОСНОВЫ НОМЕНКЛАТУР'!D:E,2,0)</f>
        <v>Крепежные системы</v>
      </c>
      <c r="Q1189" s="23" t="str">
        <f>VLOOKUP(A1189,'ИЗ ОСНОВЫ НОМЕНКЛАТУР'!D:F,3,0)</f>
        <v>Заглушки самоклеющиеся</v>
      </c>
      <c r="R1189" s="40">
        <f>VLOOKUP(A:A,'ИЗ ОСНОВЫ НОМЕНКЛАТУР'!D:G,4,0)</f>
        <v>27.893581780538302</v>
      </c>
      <c r="S1189" s="12" t="str">
        <f>VLOOKUP(A:A,'ИЗ ОСНОВЫ НОМЕНКЛАТУР'!D:H,5,0)</f>
        <v>C</v>
      </c>
      <c r="T1189" s="44">
        <f t="shared" si="219"/>
        <v>0</v>
      </c>
      <c r="U1189" s="44">
        <f t="shared" si="220"/>
        <v>3598.2720496894408</v>
      </c>
      <c r="V1189" s="44">
        <f t="shared" si="221"/>
        <v>0</v>
      </c>
      <c r="W1189" s="44">
        <f t="shared" si="222"/>
        <v>0</v>
      </c>
      <c r="X1189" s="44">
        <f t="shared" si="223"/>
        <v>0</v>
      </c>
      <c r="Y1189" s="44">
        <f t="shared" si="224"/>
        <v>433745.1966873706</v>
      </c>
      <c r="Z1189" s="44">
        <f t="shared" si="225"/>
        <v>38493.142857142855</v>
      </c>
      <c r="AA1189" s="44">
        <f t="shared" si="226"/>
        <v>69733.954451345751</v>
      </c>
      <c r="AB1189" s="44">
        <f t="shared" si="227"/>
        <v>5997.1200828157353</v>
      </c>
      <c r="AC1189" s="44">
        <f t="shared" si="228"/>
        <v>48813.768115942024</v>
      </c>
      <c r="AD1189" s="44">
        <f t="shared" si="229"/>
        <v>8451.7552795031061</v>
      </c>
      <c r="AE1189" s="12">
        <f t="shared" si="230"/>
        <v>608833.20952380949</v>
      </c>
    </row>
    <row r="1190" spans="1:31" ht="12.6" hidden="1" customHeight="1" x14ac:dyDescent="0.2">
      <c r="A1190" s="26" t="s">
        <v>1832</v>
      </c>
      <c r="B1190" s="19"/>
      <c r="C1190" s="19"/>
      <c r="D1190" s="20">
        <v>300</v>
      </c>
      <c r="E1190" s="20">
        <v>72</v>
      </c>
      <c r="F1190" s="20"/>
      <c r="G1190" s="21"/>
      <c r="H1190" s="22"/>
      <c r="I1190" s="20">
        <v>200</v>
      </c>
      <c r="J1190" s="20">
        <v>1134</v>
      </c>
      <c r="K1190" s="20">
        <v>2700</v>
      </c>
      <c r="L1190" s="20">
        <v>40</v>
      </c>
      <c r="M1190" s="20">
        <v>1040</v>
      </c>
      <c r="N1190" s="20">
        <v>476</v>
      </c>
      <c r="O1190" s="20">
        <v>5962</v>
      </c>
      <c r="P1190" s="23" t="str">
        <f>VLOOKUP(A1190,'ИЗ ОСНОВЫ НОМЕНКЛАТУР'!D:E,2,0)</f>
        <v>Крепежные системы</v>
      </c>
      <c r="Q1190" s="23" t="str">
        <f>VLOOKUP(A1190,'ИЗ ОСНОВЫ НОМЕНКЛАТУР'!D:F,3,0)</f>
        <v>Заглушки самоклеющиеся</v>
      </c>
      <c r="R1190" s="40">
        <f>VLOOKUP(A:A,'ИЗ ОСНОВЫ НОМЕНКЛАТУР'!D:G,4,0)</f>
        <v>56.402051048313588</v>
      </c>
      <c r="S1190" s="12" t="str">
        <f>VLOOKUP(A:A,'ИЗ ОСНОВЫ НОМЕНКЛАТУР'!D:H,5,0)</f>
        <v>C</v>
      </c>
      <c r="T1190" s="44">
        <f t="shared" si="219"/>
        <v>16920.615314494076</v>
      </c>
      <c r="U1190" s="44">
        <f t="shared" si="220"/>
        <v>4060.9476754785783</v>
      </c>
      <c r="V1190" s="44">
        <f t="shared" si="221"/>
        <v>0</v>
      </c>
      <c r="W1190" s="44">
        <f t="shared" si="222"/>
        <v>0</v>
      </c>
      <c r="X1190" s="44">
        <f t="shared" si="223"/>
        <v>0</v>
      </c>
      <c r="Y1190" s="44">
        <f t="shared" si="224"/>
        <v>11280.410209662718</v>
      </c>
      <c r="Z1190" s="44">
        <f t="shared" si="225"/>
        <v>63959.925888787606</v>
      </c>
      <c r="AA1190" s="44">
        <f t="shared" si="226"/>
        <v>152285.5378304467</v>
      </c>
      <c r="AB1190" s="44">
        <f t="shared" si="227"/>
        <v>2256.0820419325437</v>
      </c>
      <c r="AC1190" s="44">
        <f t="shared" si="228"/>
        <v>58658.133090246134</v>
      </c>
      <c r="AD1190" s="44">
        <f t="shared" si="229"/>
        <v>26847.376298997267</v>
      </c>
      <c r="AE1190" s="12">
        <f t="shared" si="230"/>
        <v>336269.02835004561</v>
      </c>
    </row>
    <row r="1191" spans="1:31" ht="12.6" hidden="1" customHeight="1" x14ac:dyDescent="0.2">
      <c r="A1191" s="26" t="s">
        <v>1838</v>
      </c>
      <c r="B1191" s="19"/>
      <c r="C1191" s="19"/>
      <c r="D1191" s="20"/>
      <c r="E1191" s="20">
        <v>2</v>
      </c>
      <c r="F1191" s="20"/>
      <c r="G1191" s="21"/>
      <c r="H1191" s="22"/>
      <c r="I1191" s="20">
        <v>1505</v>
      </c>
      <c r="J1191" s="20">
        <v>1294</v>
      </c>
      <c r="K1191" s="20">
        <v>1000</v>
      </c>
      <c r="L1191" s="20">
        <v>91</v>
      </c>
      <c r="M1191" s="20">
        <v>200</v>
      </c>
      <c r="N1191" s="20">
        <v>145</v>
      </c>
      <c r="O1191" s="20">
        <v>4237</v>
      </c>
      <c r="P1191" s="23" t="str">
        <f>VLOOKUP(A1191,'ИЗ ОСНОВЫ НОМЕНКЛАТУР'!D:E,2,0)</f>
        <v>Крепежные системы</v>
      </c>
      <c r="Q1191" s="23" t="str">
        <f>VLOOKUP(A1191,'ИЗ ОСНОВЫ НОМЕНКЛАТУР'!D:F,3,0)</f>
        <v>Заглушки самоклеющиеся</v>
      </c>
      <c r="R1191" s="40">
        <f>VLOOKUP(A:A,'ИЗ ОСНОВЫ НОМЕНКЛАТУР'!D:G,4,0)</f>
        <v>25.331732418524872</v>
      </c>
      <c r="S1191" s="12" t="str">
        <f>VLOOKUP(A:A,'ИЗ ОСНОВЫ НОМЕНКЛАТУР'!D:H,5,0)</f>
        <v>C</v>
      </c>
      <c r="T1191" s="44">
        <f t="shared" si="219"/>
        <v>0</v>
      </c>
      <c r="U1191" s="44">
        <f t="shared" si="220"/>
        <v>50.663464837049744</v>
      </c>
      <c r="V1191" s="44">
        <f t="shared" si="221"/>
        <v>0</v>
      </c>
      <c r="W1191" s="44">
        <f t="shared" si="222"/>
        <v>0</v>
      </c>
      <c r="X1191" s="44">
        <f t="shared" si="223"/>
        <v>0</v>
      </c>
      <c r="Y1191" s="44">
        <f t="shared" si="224"/>
        <v>38124.257289879934</v>
      </c>
      <c r="Z1191" s="44">
        <f t="shared" si="225"/>
        <v>32779.261749571182</v>
      </c>
      <c r="AA1191" s="44">
        <f t="shared" si="226"/>
        <v>25331.732418524873</v>
      </c>
      <c r="AB1191" s="44">
        <f t="shared" si="227"/>
        <v>2305.1876500857634</v>
      </c>
      <c r="AC1191" s="44">
        <f t="shared" si="228"/>
        <v>5066.3464837049742</v>
      </c>
      <c r="AD1191" s="44">
        <f t="shared" si="229"/>
        <v>3673.1012006861065</v>
      </c>
      <c r="AE1191" s="12">
        <f t="shared" si="230"/>
        <v>107330.55025728988</v>
      </c>
    </row>
    <row r="1192" spans="1:31" ht="12.6" hidden="1" customHeight="1" x14ac:dyDescent="0.2">
      <c r="A1192" s="26" t="s">
        <v>1828</v>
      </c>
      <c r="B1192" s="19"/>
      <c r="C1192" s="19"/>
      <c r="D1192" s="20"/>
      <c r="E1192" s="21"/>
      <c r="F1192" s="22"/>
      <c r="G1192" s="21"/>
      <c r="H1192" s="22"/>
      <c r="I1192" s="20">
        <v>1800</v>
      </c>
      <c r="J1192" s="20">
        <v>1904</v>
      </c>
      <c r="K1192" s="20">
        <v>840</v>
      </c>
      <c r="L1192" s="20">
        <v>67</v>
      </c>
      <c r="M1192" s="20">
        <v>680</v>
      </c>
      <c r="N1192" s="20">
        <v>293</v>
      </c>
      <c r="O1192" s="20">
        <v>5584</v>
      </c>
      <c r="P1192" s="23" t="str">
        <f>VLOOKUP(A1192,'ИЗ ОСНОВЫ НОМЕНКЛАТУР'!D:E,2,0)</f>
        <v>Крепежные системы</v>
      </c>
      <c r="Q1192" s="23" t="str">
        <f>VLOOKUP(A1192,'ИЗ ОСНОВЫ НОМЕНКЛАТУР'!D:F,3,0)</f>
        <v>Заглушки самоклеющиеся</v>
      </c>
      <c r="R1192" s="40">
        <f>VLOOKUP(A:A,'ИЗ ОСНОВЫ НОМЕНКЛАТУР'!D:G,4,0)</f>
        <v>55.43809477756286</v>
      </c>
      <c r="S1192" s="12" t="str">
        <f>VLOOKUP(A:A,'ИЗ ОСНОВЫ НОМЕНКЛАТУР'!D:H,5,0)</f>
        <v>C</v>
      </c>
      <c r="T1192" s="44">
        <f t="shared" si="219"/>
        <v>0</v>
      </c>
      <c r="U1192" s="44">
        <f t="shared" si="220"/>
        <v>0</v>
      </c>
      <c r="V1192" s="44">
        <f t="shared" si="221"/>
        <v>0</v>
      </c>
      <c r="W1192" s="44">
        <f t="shared" si="222"/>
        <v>0</v>
      </c>
      <c r="X1192" s="44">
        <f t="shared" si="223"/>
        <v>0</v>
      </c>
      <c r="Y1192" s="44">
        <f t="shared" si="224"/>
        <v>99788.570599613144</v>
      </c>
      <c r="Z1192" s="44">
        <f t="shared" si="225"/>
        <v>105554.13245647968</v>
      </c>
      <c r="AA1192" s="44">
        <f t="shared" si="226"/>
        <v>46567.999613152802</v>
      </c>
      <c r="AB1192" s="44">
        <f t="shared" si="227"/>
        <v>3714.3523500967117</v>
      </c>
      <c r="AC1192" s="44">
        <f t="shared" si="228"/>
        <v>37697.904448742745</v>
      </c>
      <c r="AD1192" s="44">
        <f t="shared" si="229"/>
        <v>16243.361769825919</v>
      </c>
      <c r="AE1192" s="12">
        <f t="shared" si="230"/>
        <v>309566.321237911</v>
      </c>
    </row>
    <row r="1193" spans="1:31" ht="12.6" hidden="1" customHeight="1" x14ac:dyDescent="0.2">
      <c r="A1193" s="26" t="s">
        <v>1880</v>
      </c>
      <c r="B1193" s="19"/>
      <c r="C1193" s="19"/>
      <c r="D1193" s="20"/>
      <c r="E1193" s="21"/>
      <c r="F1193" s="22"/>
      <c r="G1193" s="21"/>
      <c r="H1193" s="22"/>
      <c r="I1193" s="20"/>
      <c r="J1193" s="20">
        <v>2517</v>
      </c>
      <c r="K1193" s="20">
        <v>694</v>
      </c>
      <c r="L1193" s="20">
        <v>25</v>
      </c>
      <c r="M1193" s="20">
        <v>700</v>
      </c>
      <c r="N1193" s="20">
        <v>174</v>
      </c>
      <c r="O1193" s="20">
        <v>4110</v>
      </c>
      <c r="P1193" s="23" t="str">
        <f>VLOOKUP(A1193,'ИЗ ОСНОВЫ НОМЕНКЛАТУР'!D:E,2,0)</f>
        <v>Крепежные системы</v>
      </c>
      <c r="Q1193" s="23" t="str">
        <f>VLOOKUP(A1193,'ИЗ ОСНОВЫ НОМЕНКЛАТУР'!D:F,3,0)</f>
        <v>Заглушки самоклеющиеся</v>
      </c>
      <c r="R1193" s="40">
        <f>VLOOKUP(A:A,'ИЗ ОСНОВЫ НОМЕНКЛАТУР'!D:G,4,0)</f>
        <v>30.031241217798595</v>
      </c>
      <c r="S1193" s="12" t="str">
        <f>VLOOKUP(A:A,'ИЗ ОСНОВЫ НОМЕНКЛАТУР'!D:H,5,0)</f>
        <v>C</v>
      </c>
      <c r="T1193" s="44">
        <f t="shared" si="219"/>
        <v>0</v>
      </c>
      <c r="U1193" s="44">
        <f t="shared" si="220"/>
        <v>0</v>
      </c>
      <c r="V1193" s="44">
        <f t="shared" si="221"/>
        <v>0</v>
      </c>
      <c r="W1193" s="44">
        <f t="shared" si="222"/>
        <v>0</v>
      </c>
      <c r="X1193" s="44">
        <f t="shared" si="223"/>
        <v>0</v>
      </c>
      <c r="Y1193" s="44">
        <f t="shared" si="224"/>
        <v>0</v>
      </c>
      <c r="Z1193" s="44">
        <f t="shared" si="225"/>
        <v>75588.634145199059</v>
      </c>
      <c r="AA1193" s="44">
        <f t="shared" si="226"/>
        <v>20841.681405152223</v>
      </c>
      <c r="AB1193" s="44">
        <f t="shared" si="227"/>
        <v>750.78103044496493</v>
      </c>
      <c r="AC1193" s="44">
        <f t="shared" si="228"/>
        <v>21021.868852459018</v>
      </c>
      <c r="AD1193" s="44">
        <f t="shared" si="229"/>
        <v>5225.4359718969554</v>
      </c>
      <c r="AE1193" s="12">
        <f t="shared" si="230"/>
        <v>123428.40140515222</v>
      </c>
    </row>
    <row r="1194" spans="1:31" ht="12.6" hidden="1" customHeight="1" x14ac:dyDescent="0.2">
      <c r="A1194" s="26" t="s">
        <v>1916</v>
      </c>
      <c r="B1194" s="19"/>
      <c r="C1194" s="19"/>
      <c r="D1194" s="20"/>
      <c r="E1194" s="21"/>
      <c r="F1194" s="22"/>
      <c r="G1194" s="21"/>
      <c r="H1194" s="22"/>
      <c r="I1194" s="20">
        <v>4500</v>
      </c>
      <c r="J1194" s="20">
        <v>1028</v>
      </c>
      <c r="K1194" s="20">
        <v>1077</v>
      </c>
      <c r="L1194" s="20"/>
      <c r="M1194" s="20"/>
      <c r="N1194" s="20">
        <v>230</v>
      </c>
      <c r="O1194" s="20">
        <v>6835</v>
      </c>
      <c r="P1194" s="23" t="str">
        <f>VLOOKUP(A1194,'ИЗ ОСНОВЫ НОМЕНКЛАТУР'!D:E,2,0)</f>
        <v>Крепежные системы</v>
      </c>
      <c r="Q1194" s="23" t="str">
        <f>VLOOKUP(A1194,'ИЗ ОСНОВЫ НОМЕНКЛАТУР'!D:F,3,0)</f>
        <v>Заглушки самоклеющиеся</v>
      </c>
      <c r="R1194" s="40">
        <f>VLOOKUP(A:A,'ИЗ ОСНОВЫ НОМЕНКЛАТУР'!D:G,4,0)</f>
        <v>37.167953964194375</v>
      </c>
      <c r="S1194" s="12" t="str">
        <f>VLOOKUP(A:A,'ИЗ ОСНОВЫ НОМЕНКЛАТУР'!D:H,5,0)</f>
        <v>C</v>
      </c>
      <c r="T1194" s="44">
        <f t="shared" si="219"/>
        <v>0</v>
      </c>
      <c r="U1194" s="44">
        <f t="shared" si="220"/>
        <v>0</v>
      </c>
      <c r="V1194" s="44">
        <f t="shared" si="221"/>
        <v>0</v>
      </c>
      <c r="W1194" s="44">
        <f t="shared" si="222"/>
        <v>0</v>
      </c>
      <c r="X1194" s="44">
        <f t="shared" si="223"/>
        <v>0</v>
      </c>
      <c r="Y1194" s="44">
        <f t="shared" si="224"/>
        <v>167255.79283887468</v>
      </c>
      <c r="Z1194" s="44">
        <f t="shared" si="225"/>
        <v>38208.656675191814</v>
      </c>
      <c r="AA1194" s="44">
        <f t="shared" si="226"/>
        <v>40029.886419437338</v>
      </c>
      <c r="AB1194" s="44">
        <f t="shared" si="227"/>
        <v>0</v>
      </c>
      <c r="AC1194" s="44">
        <f t="shared" si="228"/>
        <v>0</v>
      </c>
      <c r="AD1194" s="44">
        <f t="shared" si="229"/>
        <v>8548.6294117647067</v>
      </c>
      <c r="AE1194" s="12">
        <f t="shared" si="230"/>
        <v>254042.96534526855</v>
      </c>
    </row>
    <row r="1195" spans="1:31" ht="12.6" hidden="1" customHeight="1" x14ac:dyDescent="0.2">
      <c r="A1195" s="26" t="s">
        <v>1846</v>
      </c>
      <c r="B1195" s="19"/>
      <c r="C1195" s="19"/>
      <c r="D1195" s="20"/>
      <c r="E1195" s="21"/>
      <c r="F1195" s="22"/>
      <c r="G1195" s="21"/>
      <c r="H1195" s="22"/>
      <c r="I1195" s="20"/>
      <c r="J1195" s="20">
        <v>185</v>
      </c>
      <c r="K1195" s="20"/>
      <c r="L1195" s="20"/>
      <c r="M1195" s="20"/>
      <c r="N1195" s="20">
        <v>163</v>
      </c>
      <c r="O1195" s="20">
        <v>348</v>
      </c>
      <c r="P1195" s="23" t="str">
        <f>VLOOKUP(A1195,'ИЗ ОСНОВЫ НОМЕНКЛАТУР'!D:E,2,0)</f>
        <v>Крепежные системы</v>
      </c>
      <c r="Q1195" s="23" t="str">
        <f>VLOOKUP(A1195,'ИЗ ОСНОВЫ НОМЕНКЛАТУР'!D:F,3,0)</f>
        <v>Заглушки самоклеющиеся</v>
      </c>
      <c r="R1195" s="40">
        <f>VLOOKUP(A:A,'ИЗ ОСНОВЫ НОМЕНКЛАТУР'!D:G,4,0)</f>
        <v>48.704371482176363</v>
      </c>
      <c r="S1195" s="12" t="str">
        <f>VLOOKUP(A:A,'ИЗ ОСНОВЫ НОМЕНКЛАТУР'!D:H,5,0)</f>
        <v>C</v>
      </c>
      <c r="T1195" s="44">
        <f t="shared" si="219"/>
        <v>0</v>
      </c>
      <c r="U1195" s="44">
        <f t="shared" si="220"/>
        <v>0</v>
      </c>
      <c r="V1195" s="44">
        <f t="shared" si="221"/>
        <v>0</v>
      </c>
      <c r="W1195" s="44">
        <f t="shared" si="222"/>
        <v>0</v>
      </c>
      <c r="X1195" s="44">
        <f t="shared" si="223"/>
        <v>0</v>
      </c>
      <c r="Y1195" s="44">
        <f t="shared" si="224"/>
        <v>0</v>
      </c>
      <c r="Z1195" s="44">
        <f t="shared" si="225"/>
        <v>9010.3087242026268</v>
      </c>
      <c r="AA1195" s="44">
        <f t="shared" si="226"/>
        <v>0</v>
      </c>
      <c r="AB1195" s="44">
        <f t="shared" si="227"/>
        <v>0</v>
      </c>
      <c r="AC1195" s="44">
        <f t="shared" si="228"/>
        <v>0</v>
      </c>
      <c r="AD1195" s="44">
        <f t="shared" si="229"/>
        <v>7938.8125515947468</v>
      </c>
      <c r="AE1195" s="12">
        <f t="shared" si="230"/>
        <v>16949.121275797374</v>
      </c>
    </row>
    <row r="1196" spans="1:31" ht="12.6" hidden="1" customHeight="1" x14ac:dyDescent="0.2">
      <c r="A1196" s="26" t="s">
        <v>1918</v>
      </c>
      <c r="B1196" s="19"/>
      <c r="C1196" s="19"/>
      <c r="D1196" s="20"/>
      <c r="E1196" s="21"/>
      <c r="F1196" s="22"/>
      <c r="G1196" s="21"/>
      <c r="H1196" s="22"/>
      <c r="I1196" s="20"/>
      <c r="J1196" s="20">
        <v>1928</v>
      </c>
      <c r="K1196" s="20">
        <v>1800</v>
      </c>
      <c r="L1196" s="20">
        <v>146</v>
      </c>
      <c r="M1196" s="20">
        <v>750</v>
      </c>
      <c r="N1196" s="20">
        <v>469</v>
      </c>
      <c r="O1196" s="20">
        <v>5093</v>
      </c>
      <c r="P1196" s="23" t="str">
        <f>VLOOKUP(A1196,'ИЗ ОСНОВЫ НОМЕНКЛАТУР'!D:E,2,0)</f>
        <v>Крепежные системы</v>
      </c>
      <c r="Q1196" s="23" t="str">
        <f>VLOOKUP(A1196,'ИЗ ОСНОВЫ НОМЕНКЛАТУР'!D:F,3,0)</f>
        <v>Заглушки самоклеющиеся</v>
      </c>
      <c r="R1196" s="40">
        <f>VLOOKUP(A:A,'ИЗ ОСНОВЫ НОМЕНКЛАТУР'!D:G,4,0)</f>
        <v>31.991110162254479</v>
      </c>
      <c r="S1196" s="12" t="str">
        <f>VLOOKUP(A:A,'ИЗ ОСНОВЫ НОМЕНКЛАТУР'!D:H,5,0)</f>
        <v>C</v>
      </c>
      <c r="T1196" s="44">
        <f t="shared" si="219"/>
        <v>0</v>
      </c>
      <c r="U1196" s="44">
        <f t="shared" si="220"/>
        <v>0</v>
      </c>
      <c r="V1196" s="44">
        <f t="shared" si="221"/>
        <v>0</v>
      </c>
      <c r="W1196" s="44">
        <f t="shared" si="222"/>
        <v>0</v>
      </c>
      <c r="X1196" s="44">
        <f t="shared" si="223"/>
        <v>0</v>
      </c>
      <c r="Y1196" s="44">
        <f t="shared" si="224"/>
        <v>0</v>
      </c>
      <c r="Z1196" s="44">
        <f t="shared" si="225"/>
        <v>61678.860392826638</v>
      </c>
      <c r="AA1196" s="44">
        <f t="shared" si="226"/>
        <v>57583.998292058066</v>
      </c>
      <c r="AB1196" s="44">
        <f t="shared" si="227"/>
        <v>4670.7020836891543</v>
      </c>
      <c r="AC1196" s="44">
        <f t="shared" si="228"/>
        <v>23993.332621690861</v>
      </c>
      <c r="AD1196" s="44">
        <f t="shared" si="229"/>
        <v>15003.83066609735</v>
      </c>
      <c r="AE1196" s="12">
        <f t="shared" si="230"/>
        <v>162930.72405636206</v>
      </c>
    </row>
    <row r="1197" spans="1:31" ht="12.6" hidden="1" customHeight="1" x14ac:dyDescent="0.2">
      <c r="A1197" s="26" t="s">
        <v>1847</v>
      </c>
      <c r="B1197" s="19"/>
      <c r="C1197" s="19"/>
      <c r="D1197" s="20"/>
      <c r="E1197" s="20">
        <v>75</v>
      </c>
      <c r="F1197" s="20"/>
      <c r="G1197" s="21"/>
      <c r="H1197" s="22"/>
      <c r="I1197" s="20"/>
      <c r="J1197" s="20">
        <v>1573</v>
      </c>
      <c r="K1197" s="20"/>
      <c r="L1197" s="20"/>
      <c r="M1197" s="20"/>
      <c r="N1197" s="20"/>
      <c r="O1197" s="20">
        <v>1648</v>
      </c>
      <c r="P1197" s="23" t="str">
        <f>VLOOKUP(A1197,'ИЗ ОСНОВЫ НОМЕНКЛАТУР'!D:E,2,0)</f>
        <v>Крепежные системы</v>
      </c>
      <c r="Q1197" s="23" t="str">
        <f>VLOOKUP(A1197,'ИЗ ОСНОВЫ НОМЕНКЛАТУР'!D:F,3,0)</f>
        <v>Заглушки самоклеющиеся</v>
      </c>
      <c r="R1197" s="40">
        <f>VLOOKUP(A:A,'ИЗ ОСНОВЫ НОМЕНКЛАТУР'!D:G,4,0)</f>
        <v>28.25733850129199</v>
      </c>
      <c r="S1197" s="12" t="str">
        <f>VLOOKUP(A:A,'ИЗ ОСНОВЫ НОМЕНКЛАТУР'!D:H,5,0)</f>
        <v>C</v>
      </c>
      <c r="T1197" s="44">
        <f t="shared" si="219"/>
        <v>0</v>
      </c>
      <c r="U1197" s="44">
        <f t="shared" si="220"/>
        <v>2119.3003875968993</v>
      </c>
      <c r="V1197" s="44">
        <f t="shared" si="221"/>
        <v>0</v>
      </c>
      <c r="W1197" s="44">
        <f t="shared" si="222"/>
        <v>0</v>
      </c>
      <c r="X1197" s="44">
        <f t="shared" si="223"/>
        <v>0</v>
      </c>
      <c r="Y1197" s="44">
        <f t="shared" si="224"/>
        <v>0</v>
      </c>
      <c r="Z1197" s="44">
        <f t="shared" si="225"/>
        <v>44448.793462532303</v>
      </c>
      <c r="AA1197" s="44">
        <f t="shared" si="226"/>
        <v>0</v>
      </c>
      <c r="AB1197" s="44">
        <f t="shared" si="227"/>
        <v>0</v>
      </c>
      <c r="AC1197" s="44">
        <f t="shared" si="228"/>
        <v>0</v>
      </c>
      <c r="AD1197" s="44">
        <f t="shared" si="229"/>
        <v>0</v>
      </c>
      <c r="AE1197" s="12">
        <f t="shared" si="230"/>
        <v>46568.093850129204</v>
      </c>
    </row>
    <row r="1198" spans="1:31" ht="12.6" hidden="1" customHeight="1" x14ac:dyDescent="0.2">
      <c r="A1198" s="26" t="s">
        <v>1873</v>
      </c>
      <c r="B1198" s="19"/>
      <c r="C1198" s="19"/>
      <c r="D1198" s="20"/>
      <c r="E1198" s="21"/>
      <c r="F1198" s="22"/>
      <c r="G1198" s="21"/>
      <c r="H1198" s="22"/>
      <c r="I1198" s="20"/>
      <c r="J1198" s="20">
        <v>74</v>
      </c>
      <c r="K1198" s="20"/>
      <c r="L1198" s="20"/>
      <c r="M1198" s="20"/>
      <c r="N1198" s="20">
        <v>2</v>
      </c>
      <c r="O1198" s="20">
        <v>76</v>
      </c>
      <c r="P1198" s="23" t="str">
        <f>VLOOKUP(A1198,'ИЗ ОСНОВЫ НОМЕНКЛАТУР'!D:E,2,0)</f>
        <v>Крепежные системы</v>
      </c>
      <c r="Q1198" s="23" t="str">
        <f>VLOOKUP(A1198,'ИЗ ОСНОВЫ НОМЕНКЛАТУР'!D:F,3,0)</f>
        <v>Заглушки самоклеющиеся</v>
      </c>
      <c r="R1198" s="40">
        <f>VLOOKUP(A:A,'ИЗ ОСНОВЫ НОМЕНКЛАТУР'!D:G,4,0)</f>
        <v>50.585074626865669</v>
      </c>
      <c r="S1198" s="12" t="str">
        <f>VLOOKUP(A:A,'ИЗ ОСНОВЫ НОМЕНКЛАТУР'!D:H,5,0)</f>
        <v>C</v>
      </c>
      <c r="T1198" s="44">
        <f t="shared" si="219"/>
        <v>0</v>
      </c>
      <c r="U1198" s="44">
        <f t="shared" si="220"/>
        <v>0</v>
      </c>
      <c r="V1198" s="44">
        <f t="shared" si="221"/>
        <v>0</v>
      </c>
      <c r="W1198" s="44">
        <f t="shared" si="222"/>
        <v>0</v>
      </c>
      <c r="X1198" s="44">
        <f t="shared" si="223"/>
        <v>0</v>
      </c>
      <c r="Y1198" s="44">
        <f t="shared" si="224"/>
        <v>0</v>
      </c>
      <c r="Z1198" s="44">
        <f t="shared" si="225"/>
        <v>3743.2955223880595</v>
      </c>
      <c r="AA1198" s="44">
        <f t="shared" si="226"/>
        <v>0</v>
      </c>
      <c r="AB1198" s="44">
        <f t="shared" si="227"/>
        <v>0</v>
      </c>
      <c r="AC1198" s="44">
        <f t="shared" si="228"/>
        <v>0</v>
      </c>
      <c r="AD1198" s="44">
        <f t="shared" si="229"/>
        <v>101.17014925373134</v>
      </c>
      <c r="AE1198" s="12">
        <f t="shared" si="230"/>
        <v>3844.4656716417908</v>
      </c>
    </row>
    <row r="1199" spans="1:31" ht="12.6" hidden="1" customHeight="1" x14ac:dyDescent="0.2">
      <c r="A1199" s="26" t="s">
        <v>1890</v>
      </c>
      <c r="B1199" s="19"/>
      <c r="C1199" s="19"/>
      <c r="D1199" s="20"/>
      <c r="E1199" s="21"/>
      <c r="F1199" s="22"/>
      <c r="G1199" s="21"/>
      <c r="H1199" s="22"/>
      <c r="I1199" s="20"/>
      <c r="J1199" s="20">
        <v>66</v>
      </c>
      <c r="K1199" s="20"/>
      <c r="L1199" s="20"/>
      <c r="M1199" s="20"/>
      <c r="N1199" s="20"/>
      <c r="O1199" s="20">
        <v>66</v>
      </c>
      <c r="P1199" s="23" t="str">
        <f>VLOOKUP(A1199,'ИЗ ОСНОВЫ НОМЕНКЛАТУР'!D:E,2,0)</f>
        <v>Крепежные системы</v>
      </c>
      <c r="Q1199" s="23" t="str">
        <f>VLOOKUP(A1199,'ИЗ ОСНОВЫ НОМЕНКЛАТУР'!D:F,3,0)</f>
        <v>Заглушки самоклеющиеся</v>
      </c>
      <c r="R1199" s="40">
        <f>VLOOKUP(A:A,'ИЗ ОСНОВЫ НОМЕНКЛАТУР'!D:G,4,0)</f>
        <v>57.975999999999999</v>
      </c>
      <c r="S1199" s="12" t="str">
        <f>VLOOKUP(A:A,'ИЗ ОСНОВЫ НОМЕНКЛАТУР'!D:H,5,0)</f>
        <v>C</v>
      </c>
      <c r="T1199" s="44">
        <f t="shared" si="219"/>
        <v>0</v>
      </c>
      <c r="U1199" s="44">
        <f t="shared" si="220"/>
        <v>0</v>
      </c>
      <c r="V1199" s="44">
        <f t="shared" si="221"/>
        <v>0</v>
      </c>
      <c r="W1199" s="44">
        <f t="shared" si="222"/>
        <v>0</v>
      </c>
      <c r="X1199" s="44">
        <f t="shared" si="223"/>
        <v>0</v>
      </c>
      <c r="Y1199" s="44">
        <f t="shared" si="224"/>
        <v>0</v>
      </c>
      <c r="Z1199" s="44">
        <f t="shared" si="225"/>
        <v>3826.4160000000002</v>
      </c>
      <c r="AA1199" s="44">
        <f t="shared" si="226"/>
        <v>0</v>
      </c>
      <c r="AB1199" s="44">
        <f t="shared" si="227"/>
        <v>0</v>
      </c>
      <c r="AC1199" s="44">
        <f t="shared" si="228"/>
        <v>0</v>
      </c>
      <c r="AD1199" s="44">
        <f t="shared" si="229"/>
        <v>0</v>
      </c>
      <c r="AE1199" s="12">
        <f t="shared" si="230"/>
        <v>3826.4160000000002</v>
      </c>
    </row>
    <row r="1200" spans="1:31" ht="12.6" hidden="1" customHeight="1" x14ac:dyDescent="0.2">
      <c r="A1200" s="26" t="s">
        <v>1844</v>
      </c>
      <c r="B1200" s="19"/>
      <c r="C1200" s="19"/>
      <c r="D1200" s="20"/>
      <c r="E1200" s="21"/>
      <c r="F1200" s="22"/>
      <c r="G1200" s="21"/>
      <c r="H1200" s="22"/>
      <c r="I1200" s="20">
        <v>9900</v>
      </c>
      <c r="J1200" s="20">
        <v>2021</v>
      </c>
      <c r="K1200" s="20">
        <v>2350</v>
      </c>
      <c r="L1200" s="20">
        <v>36</v>
      </c>
      <c r="M1200" s="20">
        <v>1850</v>
      </c>
      <c r="N1200" s="20">
        <v>194</v>
      </c>
      <c r="O1200" s="20">
        <v>16351</v>
      </c>
      <c r="P1200" s="23" t="str">
        <f>VLOOKUP(A1200,'ИЗ ОСНОВЫ НОМЕНКЛАТУР'!D:E,2,0)</f>
        <v>Крепежные системы</v>
      </c>
      <c r="Q1200" s="23" t="str">
        <f>VLOOKUP(A1200,'ИЗ ОСНОВЫ НОМЕНКЛАТУР'!D:F,3,0)</f>
        <v>Заглушки самоклеющиеся</v>
      </c>
      <c r="R1200" s="40">
        <f>VLOOKUP(A:A,'ИЗ ОСНОВЫ НОМЕНКЛАТУР'!D:G,4,0)</f>
        <v>31.584041067761806</v>
      </c>
      <c r="S1200" s="12" t="str">
        <f>VLOOKUP(A:A,'ИЗ ОСНОВЫ НОМЕНКЛАТУР'!D:H,5,0)</f>
        <v>C</v>
      </c>
      <c r="T1200" s="44">
        <f t="shared" si="219"/>
        <v>0</v>
      </c>
      <c r="U1200" s="44">
        <f t="shared" si="220"/>
        <v>0</v>
      </c>
      <c r="V1200" s="44">
        <f t="shared" si="221"/>
        <v>0</v>
      </c>
      <c r="W1200" s="44">
        <f t="shared" si="222"/>
        <v>0</v>
      </c>
      <c r="X1200" s="44">
        <f t="shared" si="223"/>
        <v>0</v>
      </c>
      <c r="Y1200" s="44">
        <f t="shared" si="224"/>
        <v>312682.00657084188</v>
      </c>
      <c r="Z1200" s="44">
        <f t="shared" si="225"/>
        <v>63831.34699794661</v>
      </c>
      <c r="AA1200" s="44">
        <f t="shared" si="226"/>
        <v>74222.496509240242</v>
      </c>
      <c r="AB1200" s="44">
        <f t="shared" si="227"/>
        <v>1137.0254784394251</v>
      </c>
      <c r="AC1200" s="44">
        <f t="shared" si="228"/>
        <v>58430.475975359339</v>
      </c>
      <c r="AD1200" s="44">
        <f t="shared" si="229"/>
        <v>6127.30396714579</v>
      </c>
      <c r="AE1200" s="12">
        <f t="shared" si="230"/>
        <v>516430.65549897327</v>
      </c>
    </row>
    <row r="1201" spans="1:31" ht="12.6" hidden="1" customHeight="1" x14ac:dyDescent="0.2">
      <c r="A1201" s="26" t="s">
        <v>1826</v>
      </c>
      <c r="B1201" s="19"/>
      <c r="C1201" s="19"/>
      <c r="D1201" s="20"/>
      <c r="E1201" s="21"/>
      <c r="F1201" s="22"/>
      <c r="G1201" s="21"/>
      <c r="H1201" s="22"/>
      <c r="I1201" s="20">
        <v>8000</v>
      </c>
      <c r="J1201" s="20">
        <v>4029</v>
      </c>
      <c r="K1201" s="20">
        <v>6250</v>
      </c>
      <c r="L1201" s="20">
        <v>31</v>
      </c>
      <c r="M1201" s="20">
        <v>1750</v>
      </c>
      <c r="N1201" s="20">
        <v>76</v>
      </c>
      <c r="O1201" s="20">
        <v>20136</v>
      </c>
      <c r="P1201" s="23" t="str">
        <f>VLOOKUP(A1201,'ИЗ ОСНОВЫ НОМЕНКЛАТУР'!D:E,2,0)</f>
        <v>Крепежные системы</v>
      </c>
      <c r="Q1201" s="23" t="str">
        <f>VLOOKUP(A1201,'ИЗ ОСНОВЫ НОМЕНКЛАТУР'!D:F,3,0)</f>
        <v>Заглушки самоклеющиеся</v>
      </c>
      <c r="R1201" s="40">
        <f>VLOOKUP(A:A,'ИЗ ОСНОВЫ НОМЕНКЛАТУР'!D:G,4,0)</f>
        <v>47.793763567028456</v>
      </c>
      <c r="S1201" s="12" t="str">
        <f>VLOOKUP(A:A,'ИЗ ОСНОВЫ НОМЕНКЛАТУР'!D:H,5,0)</f>
        <v>C</v>
      </c>
      <c r="T1201" s="44">
        <f t="shared" si="219"/>
        <v>0</v>
      </c>
      <c r="U1201" s="44">
        <f t="shared" si="220"/>
        <v>0</v>
      </c>
      <c r="V1201" s="44">
        <f t="shared" si="221"/>
        <v>0</v>
      </c>
      <c r="W1201" s="44">
        <f t="shared" si="222"/>
        <v>0</v>
      </c>
      <c r="X1201" s="44">
        <f t="shared" si="223"/>
        <v>0</v>
      </c>
      <c r="Y1201" s="44">
        <f t="shared" si="224"/>
        <v>382350.10853622766</v>
      </c>
      <c r="Z1201" s="44">
        <f t="shared" si="225"/>
        <v>192561.07341155765</v>
      </c>
      <c r="AA1201" s="44">
        <f t="shared" si="226"/>
        <v>298711.02229392785</v>
      </c>
      <c r="AB1201" s="44">
        <f t="shared" si="227"/>
        <v>1481.6066705778821</v>
      </c>
      <c r="AC1201" s="44">
        <f t="shared" si="228"/>
        <v>83639.086242299803</v>
      </c>
      <c r="AD1201" s="44">
        <f t="shared" si="229"/>
        <v>3632.3260310941628</v>
      </c>
      <c r="AE1201" s="12">
        <f t="shared" si="230"/>
        <v>962375.223185685</v>
      </c>
    </row>
    <row r="1202" spans="1:31" ht="12.6" hidden="1" customHeight="1" x14ac:dyDescent="0.2">
      <c r="A1202" s="26" t="s">
        <v>1896</v>
      </c>
      <c r="B1202" s="19"/>
      <c r="C1202" s="19"/>
      <c r="D1202" s="20"/>
      <c r="E1202" s="21"/>
      <c r="F1202" s="22"/>
      <c r="G1202" s="21"/>
      <c r="H1202" s="22"/>
      <c r="I1202" s="20"/>
      <c r="J1202" s="20">
        <v>23</v>
      </c>
      <c r="K1202" s="20"/>
      <c r="L1202" s="20"/>
      <c r="M1202" s="20"/>
      <c r="N1202" s="20"/>
      <c r="O1202" s="20">
        <v>23</v>
      </c>
      <c r="P1202" s="23" t="str">
        <f>VLOOKUP(A1202,'ИЗ ОСНОВЫ НОМЕНКЛАТУР'!D:E,2,0)</f>
        <v>Крепежные системы</v>
      </c>
      <c r="Q1202" s="23" t="str">
        <f>VLOOKUP(A1202,'ИЗ ОСНОВЫ НОМЕНКЛАТУР'!D:F,3,0)</f>
        <v>Заглушки самоклеющиеся</v>
      </c>
      <c r="R1202" s="40">
        <f>VLOOKUP(A:A,'ИЗ ОСНОВЫ НОМЕНКЛАТУР'!D:G,4,0)</f>
        <v>56.341999999999999</v>
      </c>
      <c r="S1202" s="12" t="str">
        <f>VLOOKUP(A:A,'ИЗ ОСНОВЫ НОМЕНКЛАТУР'!D:H,5,0)</f>
        <v>C</v>
      </c>
      <c r="T1202" s="44">
        <f t="shared" si="219"/>
        <v>0</v>
      </c>
      <c r="U1202" s="44">
        <f t="shared" si="220"/>
        <v>0</v>
      </c>
      <c r="V1202" s="44">
        <f t="shared" si="221"/>
        <v>0</v>
      </c>
      <c r="W1202" s="44">
        <f t="shared" si="222"/>
        <v>0</v>
      </c>
      <c r="X1202" s="44">
        <f t="shared" si="223"/>
        <v>0</v>
      </c>
      <c r="Y1202" s="44">
        <f t="shared" si="224"/>
        <v>0</v>
      </c>
      <c r="Z1202" s="44">
        <f t="shared" si="225"/>
        <v>1295.866</v>
      </c>
      <c r="AA1202" s="44">
        <f t="shared" si="226"/>
        <v>0</v>
      </c>
      <c r="AB1202" s="44">
        <f t="shared" si="227"/>
        <v>0</v>
      </c>
      <c r="AC1202" s="44">
        <f t="shared" si="228"/>
        <v>0</v>
      </c>
      <c r="AD1202" s="44">
        <f t="shared" si="229"/>
        <v>0</v>
      </c>
      <c r="AE1202" s="12">
        <f t="shared" si="230"/>
        <v>1295.866</v>
      </c>
    </row>
    <row r="1203" spans="1:31" ht="12.6" hidden="1" customHeight="1" x14ac:dyDescent="0.2">
      <c r="A1203" s="26" t="s">
        <v>1850</v>
      </c>
      <c r="B1203" s="19"/>
      <c r="C1203" s="19"/>
      <c r="D1203" s="20"/>
      <c r="E1203" s="20">
        <v>351</v>
      </c>
      <c r="F1203" s="20"/>
      <c r="G1203" s="21"/>
      <c r="H1203" s="22"/>
      <c r="I1203" s="20">
        <v>1150</v>
      </c>
      <c r="J1203" s="20">
        <v>2216</v>
      </c>
      <c r="K1203" s="20">
        <v>849</v>
      </c>
      <c r="L1203" s="20">
        <v>35</v>
      </c>
      <c r="M1203" s="20">
        <v>200</v>
      </c>
      <c r="N1203" s="20">
        <v>107</v>
      </c>
      <c r="O1203" s="20">
        <v>4908</v>
      </c>
      <c r="P1203" s="23" t="str">
        <f>VLOOKUP(A1203,'ИЗ ОСНОВЫ НОМЕНКЛАТУР'!D:E,2,0)</f>
        <v>Крепежные системы</v>
      </c>
      <c r="Q1203" s="23" t="str">
        <f>VLOOKUP(A1203,'ИЗ ОСНОВЫ НОМЕНКЛАТУР'!D:F,3,0)</f>
        <v>Заглушки самоклеющиеся</v>
      </c>
      <c r="R1203" s="40">
        <f>VLOOKUP(A:A,'ИЗ ОСНОВЫ НОМЕНКЛАТУР'!D:G,4,0)</f>
        <v>28.205671031096564</v>
      </c>
      <c r="S1203" s="12" t="str">
        <f>VLOOKUP(A:A,'ИЗ ОСНОВЫ НОМЕНКЛАТУР'!D:H,5,0)</f>
        <v>C</v>
      </c>
      <c r="T1203" s="44">
        <f t="shared" si="219"/>
        <v>0</v>
      </c>
      <c r="U1203" s="44">
        <f t="shared" si="220"/>
        <v>9900.1905319148937</v>
      </c>
      <c r="V1203" s="44">
        <f t="shared" si="221"/>
        <v>0</v>
      </c>
      <c r="W1203" s="44">
        <f t="shared" si="222"/>
        <v>0</v>
      </c>
      <c r="X1203" s="44">
        <f t="shared" si="223"/>
        <v>0</v>
      </c>
      <c r="Y1203" s="44">
        <f t="shared" si="224"/>
        <v>32436.52168576105</v>
      </c>
      <c r="Z1203" s="44">
        <f t="shared" si="225"/>
        <v>62503.767004909983</v>
      </c>
      <c r="AA1203" s="44">
        <f t="shared" si="226"/>
        <v>23946.614705400982</v>
      </c>
      <c r="AB1203" s="44">
        <f t="shared" si="227"/>
        <v>987.1984860883797</v>
      </c>
      <c r="AC1203" s="44">
        <f t="shared" si="228"/>
        <v>5641.1342062193125</v>
      </c>
      <c r="AD1203" s="44">
        <f t="shared" si="229"/>
        <v>3018.0068003273323</v>
      </c>
      <c r="AE1203" s="12">
        <f t="shared" si="230"/>
        <v>138433.43342062194</v>
      </c>
    </row>
    <row r="1204" spans="1:31" ht="12.6" hidden="1" customHeight="1" x14ac:dyDescent="0.2">
      <c r="A1204" s="26" t="s">
        <v>1822</v>
      </c>
      <c r="B1204" s="19"/>
      <c r="C1204" s="19"/>
      <c r="D1204" s="20"/>
      <c r="E1204" s="20">
        <v>104</v>
      </c>
      <c r="F1204" s="20"/>
      <c r="G1204" s="21"/>
      <c r="H1204" s="22"/>
      <c r="I1204" s="20"/>
      <c r="J1204" s="20">
        <v>5652</v>
      </c>
      <c r="K1204" s="20">
        <v>6900</v>
      </c>
      <c r="L1204" s="20">
        <v>28</v>
      </c>
      <c r="M1204" s="20">
        <v>3750</v>
      </c>
      <c r="N1204" s="20">
        <v>59</v>
      </c>
      <c r="O1204" s="20">
        <v>16493</v>
      </c>
      <c r="P1204" s="23" t="str">
        <f>VLOOKUP(A1204,'ИЗ ОСНОВЫ НОМЕНКЛАТУР'!D:E,2,0)</f>
        <v>Крепежные системы</v>
      </c>
      <c r="Q1204" s="23" t="str">
        <f>VLOOKUP(A1204,'ИЗ ОСНОВЫ НОМЕНКЛАТУР'!D:F,3,0)</f>
        <v>Заглушки самоклеющиеся</v>
      </c>
      <c r="R1204" s="40">
        <f>VLOOKUP(A:A,'ИЗ ОСНОВЫ НОМЕНКЛАТУР'!D:G,4,0)</f>
        <v>51.700406219358456</v>
      </c>
      <c r="S1204" s="12" t="str">
        <f>VLOOKUP(A:A,'ИЗ ОСНОВЫ НОМЕНКЛАТУР'!D:H,5,0)</f>
        <v>C</v>
      </c>
      <c r="T1204" s="44">
        <f t="shared" si="219"/>
        <v>0</v>
      </c>
      <c r="U1204" s="44">
        <f t="shared" si="220"/>
        <v>5376.8422468132794</v>
      </c>
      <c r="V1204" s="44">
        <f t="shared" si="221"/>
        <v>0</v>
      </c>
      <c r="W1204" s="44">
        <f t="shared" si="222"/>
        <v>0</v>
      </c>
      <c r="X1204" s="44">
        <f t="shared" si="223"/>
        <v>0</v>
      </c>
      <c r="Y1204" s="44">
        <f t="shared" si="224"/>
        <v>0</v>
      </c>
      <c r="Z1204" s="44">
        <f t="shared" si="225"/>
        <v>292210.69595181401</v>
      </c>
      <c r="AA1204" s="44">
        <f t="shared" si="226"/>
        <v>356732.80291357334</v>
      </c>
      <c r="AB1204" s="44">
        <f t="shared" si="227"/>
        <v>1447.6113741420368</v>
      </c>
      <c r="AC1204" s="44">
        <f t="shared" si="228"/>
        <v>193876.52332259421</v>
      </c>
      <c r="AD1204" s="44">
        <f t="shared" si="229"/>
        <v>3050.3239669421491</v>
      </c>
      <c r="AE1204" s="12">
        <f t="shared" si="230"/>
        <v>852694.79977587902</v>
      </c>
    </row>
    <row r="1205" spans="1:31" ht="12.6" hidden="1" customHeight="1" x14ac:dyDescent="0.2">
      <c r="A1205" s="26" t="s">
        <v>1854</v>
      </c>
      <c r="B1205" s="19"/>
      <c r="C1205" s="19"/>
      <c r="D1205" s="20"/>
      <c r="E1205" s="21"/>
      <c r="F1205" s="22"/>
      <c r="G1205" s="21"/>
      <c r="H1205" s="22"/>
      <c r="I1205" s="20"/>
      <c r="J1205" s="20">
        <v>100</v>
      </c>
      <c r="K1205" s="20"/>
      <c r="L1205" s="20"/>
      <c r="M1205" s="20"/>
      <c r="N1205" s="20">
        <v>284</v>
      </c>
      <c r="O1205" s="20">
        <v>384</v>
      </c>
      <c r="P1205" s="23" t="str">
        <f>VLOOKUP(A1205,'ИЗ ОСНОВЫ НОМЕНКЛАТУР'!D:E,2,0)</f>
        <v>Крепежные системы</v>
      </c>
      <c r="Q1205" s="23" t="str">
        <f>VLOOKUP(A1205,'ИЗ ОСНОВЫ НОМЕНКЛАТУР'!D:F,3,0)</f>
        <v>Заглушки самоклеющиеся</v>
      </c>
      <c r="R1205" s="40">
        <f>VLOOKUP(A:A,'ИЗ ОСНОВЫ НОМЕНКЛАТУР'!D:G,4,0)</f>
        <v>46.846548672566371</v>
      </c>
      <c r="S1205" s="12" t="str">
        <f>VLOOKUP(A:A,'ИЗ ОСНОВЫ НОМЕНКЛАТУР'!D:H,5,0)</f>
        <v>C</v>
      </c>
      <c r="T1205" s="44">
        <f t="shared" si="219"/>
        <v>0</v>
      </c>
      <c r="U1205" s="44">
        <f t="shared" si="220"/>
        <v>0</v>
      </c>
      <c r="V1205" s="44">
        <f t="shared" si="221"/>
        <v>0</v>
      </c>
      <c r="W1205" s="44">
        <f t="shared" si="222"/>
        <v>0</v>
      </c>
      <c r="X1205" s="44">
        <f t="shared" si="223"/>
        <v>0</v>
      </c>
      <c r="Y1205" s="44">
        <f t="shared" si="224"/>
        <v>0</v>
      </c>
      <c r="Z1205" s="44">
        <f t="shared" si="225"/>
        <v>4684.6548672566369</v>
      </c>
      <c r="AA1205" s="44">
        <f t="shared" si="226"/>
        <v>0</v>
      </c>
      <c r="AB1205" s="44">
        <f t="shared" si="227"/>
        <v>0</v>
      </c>
      <c r="AC1205" s="44">
        <f t="shared" si="228"/>
        <v>0</v>
      </c>
      <c r="AD1205" s="44">
        <f t="shared" si="229"/>
        <v>13304.41982300885</v>
      </c>
      <c r="AE1205" s="12">
        <f t="shared" si="230"/>
        <v>17989.074690265486</v>
      </c>
    </row>
    <row r="1206" spans="1:31" ht="12.6" hidden="1" customHeight="1" x14ac:dyDescent="0.2">
      <c r="A1206" s="26" t="s">
        <v>1911</v>
      </c>
      <c r="B1206" s="19"/>
      <c r="C1206" s="19"/>
      <c r="D1206" s="20"/>
      <c r="E1206" s="20">
        <v>180</v>
      </c>
      <c r="F1206" s="20"/>
      <c r="G1206" s="21"/>
      <c r="H1206" s="22"/>
      <c r="I1206" s="20">
        <v>750</v>
      </c>
      <c r="J1206" s="20">
        <v>2184</v>
      </c>
      <c r="K1206" s="20">
        <v>2500</v>
      </c>
      <c r="L1206" s="20">
        <v>151</v>
      </c>
      <c r="M1206" s="20">
        <v>500</v>
      </c>
      <c r="N1206" s="20">
        <v>411</v>
      </c>
      <c r="O1206" s="20">
        <v>6676</v>
      </c>
      <c r="P1206" s="23" t="str">
        <f>VLOOKUP(A1206,'ИЗ ОСНОВЫ НОМЕНКЛАТУР'!D:E,2,0)</f>
        <v>Крепежные системы</v>
      </c>
      <c r="Q1206" s="23" t="str">
        <f>VLOOKUP(A1206,'ИЗ ОСНОВЫ НОМЕНКЛАТУР'!D:F,3,0)</f>
        <v>Заглушки самоклеющиеся</v>
      </c>
      <c r="R1206" s="40">
        <f>VLOOKUP(A:A,'ИЗ ОСНОВЫ НОМЕНКЛАТУР'!D:G,4,0)</f>
        <v>36.826188340807171</v>
      </c>
      <c r="S1206" s="12" t="str">
        <f>VLOOKUP(A:A,'ИЗ ОСНОВЫ НОМЕНКЛАТУР'!D:H,5,0)</f>
        <v>C</v>
      </c>
      <c r="T1206" s="44">
        <f t="shared" si="219"/>
        <v>0</v>
      </c>
      <c r="U1206" s="44">
        <f t="shared" si="220"/>
        <v>6628.7139013452907</v>
      </c>
      <c r="V1206" s="44">
        <f t="shared" si="221"/>
        <v>0</v>
      </c>
      <c r="W1206" s="44">
        <f t="shared" si="222"/>
        <v>0</v>
      </c>
      <c r="X1206" s="44">
        <f t="shared" si="223"/>
        <v>0</v>
      </c>
      <c r="Y1206" s="44">
        <f t="shared" si="224"/>
        <v>27619.641255605377</v>
      </c>
      <c r="Z1206" s="44">
        <f t="shared" si="225"/>
        <v>80428.395336322865</v>
      </c>
      <c r="AA1206" s="44">
        <f t="shared" si="226"/>
        <v>92065.470852017927</v>
      </c>
      <c r="AB1206" s="44">
        <f t="shared" si="227"/>
        <v>5560.7544394618826</v>
      </c>
      <c r="AC1206" s="44">
        <f t="shared" si="228"/>
        <v>18413.094170403587</v>
      </c>
      <c r="AD1206" s="44">
        <f t="shared" si="229"/>
        <v>15135.563408071748</v>
      </c>
      <c r="AE1206" s="12">
        <f t="shared" si="230"/>
        <v>245851.6333632287</v>
      </c>
    </row>
    <row r="1207" spans="1:31" ht="12.6" hidden="1" customHeight="1" x14ac:dyDescent="0.2">
      <c r="A1207" s="26" t="s">
        <v>1905</v>
      </c>
      <c r="B1207" s="19"/>
      <c r="C1207" s="19"/>
      <c r="D1207" s="20"/>
      <c r="E1207" s="21"/>
      <c r="F1207" s="22"/>
      <c r="G1207" s="21"/>
      <c r="H1207" s="22"/>
      <c r="I1207" s="20">
        <v>1900</v>
      </c>
      <c r="J1207" s="20">
        <v>65</v>
      </c>
      <c r="K1207" s="20">
        <v>1600</v>
      </c>
      <c r="L1207" s="20">
        <v>16</v>
      </c>
      <c r="M1207" s="20">
        <v>650</v>
      </c>
      <c r="N1207" s="20">
        <v>116</v>
      </c>
      <c r="O1207" s="20">
        <v>4347</v>
      </c>
      <c r="P1207" s="23" t="str">
        <f>VLOOKUP(A1207,'ИЗ ОСНОВЫ НОМЕНКЛАТУР'!D:E,2,0)</f>
        <v>Крепежные системы</v>
      </c>
      <c r="Q1207" s="23" t="str">
        <f>VLOOKUP(A1207,'ИЗ ОСНОВЫ НОМЕНКЛАТУР'!D:F,3,0)</f>
        <v>Заглушки самоклеющиеся</v>
      </c>
      <c r="R1207" s="40">
        <f>VLOOKUP(A:A,'ИЗ ОСНОВЫ НОМЕНКЛАТУР'!D:G,4,0)</f>
        <v>33.991034482758621</v>
      </c>
      <c r="S1207" s="12" t="str">
        <f>VLOOKUP(A:A,'ИЗ ОСНОВЫ НОМЕНКЛАТУР'!D:H,5,0)</f>
        <v>C</v>
      </c>
      <c r="T1207" s="44">
        <f t="shared" si="219"/>
        <v>0</v>
      </c>
      <c r="U1207" s="44">
        <f t="shared" si="220"/>
        <v>0</v>
      </c>
      <c r="V1207" s="44">
        <f t="shared" si="221"/>
        <v>0</v>
      </c>
      <c r="W1207" s="44">
        <f t="shared" si="222"/>
        <v>0</v>
      </c>
      <c r="X1207" s="44">
        <f t="shared" si="223"/>
        <v>0</v>
      </c>
      <c r="Y1207" s="44">
        <f t="shared" si="224"/>
        <v>64582.965517241384</v>
      </c>
      <c r="Z1207" s="44">
        <f t="shared" si="225"/>
        <v>2209.4172413793103</v>
      </c>
      <c r="AA1207" s="44">
        <f t="shared" si="226"/>
        <v>54385.655172413797</v>
      </c>
      <c r="AB1207" s="44">
        <f t="shared" si="227"/>
        <v>543.85655172413794</v>
      </c>
      <c r="AC1207" s="44">
        <f t="shared" si="228"/>
        <v>22094.172413793105</v>
      </c>
      <c r="AD1207" s="44">
        <f t="shared" si="229"/>
        <v>3942.96</v>
      </c>
      <c r="AE1207" s="12">
        <f t="shared" si="230"/>
        <v>147759.02689655172</v>
      </c>
    </row>
    <row r="1208" spans="1:31" ht="12.6" hidden="1" customHeight="1" x14ac:dyDescent="0.2">
      <c r="A1208" s="26" t="s">
        <v>1909</v>
      </c>
      <c r="B1208" s="19"/>
      <c r="C1208" s="19"/>
      <c r="D1208" s="20"/>
      <c r="E1208" s="21"/>
      <c r="F1208" s="22"/>
      <c r="G1208" s="21"/>
      <c r="H1208" s="22"/>
      <c r="I1208" s="20">
        <v>1500</v>
      </c>
      <c r="J1208" s="20">
        <v>170</v>
      </c>
      <c r="K1208" s="20">
        <v>1800</v>
      </c>
      <c r="L1208" s="20">
        <v>82</v>
      </c>
      <c r="M1208" s="20">
        <v>600</v>
      </c>
      <c r="N1208" s="20">
        <v>343</v>
      </c>
      <c r="O1208" s="20">
        <v>4495</v>
      </c>
      <c r="P1208" s="23" t="str">
        <f>VLOOKUP(A1208,'ИЗ ОСНОВЫ НОМЕНКЛАТУР'!D:E,2,0)</f>
        <v>Крепежные системы</v>
      </c>
      <c r="Q1208" s="23" t="str">
        <f>VLOOKUP(A1208,'ИЗ ОСНОВЫ НОМЕНКЛАТУР'!D:F,3,0)</f>
        <v>Заглушки самоклеющиеся</v>
      </c>
      <c r="R1208" s="40">
        <f>VLOOKUP(A:A,'ИЗ ОСНОВЫ НОМЕНКЛАТУР'!D:G,4,0)</f>
        <v>35.150807453416149</v>
      </c>
      <c r="S1208" s="12" t="str">
        <f>VLOOKUP(A:A,'ИЗ ОСНОВЫ НОМЕНКЛАТУР'!D:H,5,0)</f>
        <v>C</v>
      </c>
      <c r="T1208" s="44">
        <f t="shared" si="219"/>
        <v>0</v>
      </c>
      <c r="U1208" s="44">
        <f t="shared" si="220"/>
        <v>0</v>
      </c>
      <c r="V1208" s="44">
        <f t="shared" si="221"/>
        <v>0</v>
      </c>
      <c r="W1208" s="44">
        <f t="shared" si="222"/>
        <v>0</v>
      </c>
      <c r="X1208" s="44">
        <f t="shared" si="223"/>
        <v>0</v>
      </c>
      <c r="Y1208" s="44">
        <f t="shared" si="224"/>
        <v>52726.211180124221</v>
      </c>
      <c r="Z1208" s="44">
        <f t="shared" si="225"/>
        <v>5975.637267080745</v>
      </c>
      <c r="AA1208" s="44">
        <f t="shared" si="226"/>
        <v>63271.453416149066</v>
      </c>
      <c r="AB1208" s="44">
        <f t="shared" si="227"/>
        <v>2882.3662111801241</v>
      </c>
      <c r="AC1208" s="44">
        <f t="shared" si="228"/>
        <v>21090.484472049691</v>
      </c>
      <c r="AD1208" s="44">
        <f t="shared" si="229"/>
        <v>12056.726956521739</v>
      </c>
      <c r="AE1208" s="12">
        <f t="shared" si="230"/>
        <v>158002.87950310559</v>
      </c>
    </row>
    <row r="1209" spans="1:31" ht="12.6" hidden="1" customHeight="1" x14ac:dyDescent="0.2">
      <c r="A1209" s="26" t="s">
        <v>1891</v>
      </c>
      <c r="B1209" s="19"/>
      <c r="C1209" s="19"/>
      <c r="D1209" s="20"/>
      <c r="E1209" s="21"/>
      <c r="F1209" s="22"/>
      <c r="G1209" s="21"/>
      <c r="H1209" s="22"/>
      <c r="I1209" s="20"/>
      <c r="J1209" s="20">
        <v>142</v>
      </c>
      <c r="K1209" s="20"/>
      <c r="L1209" s="20"/>
      <c r="M1209" s="20"/>
      <c r="N1209" s="20"/>
      <c r="O1209" s="20">
        <v>142</v>
      </c>
      <c r="P1209" s="23" t="str">
        <f>VLOOKUP(A1209,'ИЗ ОСНОВЫ НОМЕНКЛАТУР'!D:E,2,0)</f>
        <v>Крепежные системы</v>
      </c>
      <c r="Q1209" s="23" t="str">
        <f>VLOOKUP(A1209,'ИЗ ОСНОВЫ НОМЕНКЛАТУР'!D:F,3,0)</f>
        <v>Заглушки самоклеющиеся</v>
      </c>
      <c r="R1209" s="40">
        <f>VLOOKUP(A:A,'ИЗ ОСНОВЫ НОМЕНКЛАТУР'!D:G,4,0)</f>
        <v>54.212499999999999</v>
      </c>
      <c r="S1209" s="12" t="str">
        <f>VLOOKUP(A:A,'ИЗ ОСНОВЫ НОМЕНКЛАТУР'!D:H,5,0)</f>
        <v>C</v>
      </c>
      <c r="T1209" s="44">
        <f t="shared" si="219"/>
        <v>0</v>
      </c>
      <c r="U1209" s="44">
        <f t="shared" si="220"/>
        <v>0</v>
      </c>
      <c r="V1209" s="44">
        <f t="shared" si="221"/>
        <v>0</v>
      </c>
      <c r="W1209" s="44">
        <f t="shared" si="222"/>
        <v>0</v>
      </c>
      <c r="X1209" s="44">
        <f t="shared" si="223"/>
        <v>0</v>
      </c>
      <c r="Y1209" s="44">
        <f t="shared" si="224"/>
        <v>0</v>
      </c>
      <c r="Z1209" s="44">
        <f t="shared" si="225"/>
        <v>7698.1750000000002</v>
      </c>
      <c r="AA1209" s="44">
        <f t="shared" si="226"/>
        <v>0</v>
      </c>
      <c r="AB1209" s="44">
        <f t="shared" si="227"/>
        <v>0</v>
      </c>
      <c r="AC1209" s="44">
        <f t="shared" si="228"/>
        <v>0</v>
      </c>
      <c r="AD1209" s="44">
        <f t="shared" si="229"/>
        <v>0</v>
      </c>
      <c r="AE1209" s="12">
        <f t="shared" si="230"/>
        <v>7698.1750000000002</v>
      </c>
    </row>
    <row r="1210" spans="1:31" ht="12.6" hidden="1" customHeight="1" x14ac:dyDescent="0.2">
      <c r="A1210" s="26" t="s">
        <v>1900</v>
      </c>
      <c r="B1210" s="19"/>
      <c r="C1210" s="19"/>
      <c r="D1210" s="20"/>
      <c r="E1210" s="21"/>
      <c r="F1210" s="22"/>
      <c r="G1210" s="21"/>
      <c r="H1210" s="22"/>
      <c r="I1210" s="20"/>
      <c r="J1210" s="20">
        <v>185</v>
      </c>
      <c r="K1210" s="20"/>
      <c r="L1210" s="20"/>
      <c r="M1210" s="20"/>
      <c r="N1210" s="20">
        <v>36</v>
      </c>
      <c r="O1210" s="20">
        <v>221</v>
      </c>
      <c r="P1210" s="23" t="str">
        <f>VLOOKUP(A1210,'ИЗ ОСНОВЫ НОМЕНКЛАТУР'!D:E,2,0)</f>
        <v>Крепежные системы</v>
      </c>
      <c r="Q1210" s="23" t="str">
        <f>VLOOKUP(A1210,'ИЗ ОСНОВЫ НОМЕНКЛАТУР'!D:F,3,0)</f>
        <v>Заглушки самоклеющиеся</v>
      </c>
      <c r="R1210" s="40">
        <f>VLOOKUP(A:A,'ИЗ ОСНОВЫ НОМЕНКЛАТУР'!D:G,4,0)</f>
        <v>52.09</v>
      </c>
      <c r="S1210" s="12" t="str">
        <f>VLOOKUP(A:A,'ИЗ ОСНОВЫ НОМЕНКЛАТУР'!D:H,5,0)</f>
        <v>C</v>
      </c>
      <c r="T1210" s="44">
        <f t="shared" si="219"/>
        <v>0</v>
      </c>
      <c r="U1210" s="44">
        <f t="shared" si="220"/>
        <v>0</v>
      </c>
      <c r="V1210" s="44">
        <f t="shared" si="221"/>
        <v>0</v>
      </c>
      <c r="W1210" s="44">
        <f t="shared" si="222"/>
        <v>0</v>
      </c>
      <c r="X1210" s="44">
        <f t="shared" si="223"/>
        <v>0</v>
      </c>
      <c r="Y1210" s="44">
        <f t="shared" si="224"/>
        <v>0</v>
      </c>
      <c r="Z1210" s="44">
        <f t="shared" si="225"/>
        <v>9636.6500000000015</v>
      </c>
      <c r="AA1210" s="44">
        <f t="shared" si="226"/>
        <v>0</v>
      </c>
      <c r="AB1210" s="44">
        <f t="shared" si="227"/>
        <v>0</v>
      </c>
      <c r="AC1210" s="44">
        <f t="shared" si="228"/>
        <v>0</v>
      </c>
      <c r="AD1210" s="44">
        <f t="shared" si="229"/>
        <v>1875.2400000000002</v>
      </c>
      <c r="AE1210" s="12">
        <f t="shared" si="230"/>
        <v>11511.890000000001</v>
      </c>
    </row>
    <row r="1211" spans="1:31" ht="12.6" hidden="1" customHeight="1" x14ac:dyDescent="0.2">
      <c r="A1211" s="26" t="s">
        <v>1913</v>
      </c>
      <c r="B1211" s="19"/>
      <c r="C1211" s="19"/>
      <c r="D1211" s="20"/>
      <c r="E1211" s="21"/>
      <c r="F1211" s="22"/>
      <c r="G1211" s="21"/>
      <c r="H1211" s="22"/>
      <c r="I1211" s="20"/>
      <c r="J1211" s="20">
        <v>64</v>
      </c>
      <c r="K1211" s="20"/>
      <c r="L1211" s="20"/>
      <c r="M1211" s="20"/>
      <c r="N1211" s="20"/>
      <c r="O1211" s="20">
        <v>64</v>
      </c>
      <c r="P1211" s="23" t="str">
        <f>VLOOKUP(A1211,'ИЗ ОСНОВЫ НОМЕНКЛАТУР'!D:E,2,0)</f>
        <v>Крепежные системы</v>
      </c>
      <c r="Q1211" s="23" t="str">
        <f>VLOOKUP(A1211,'ИЗ ОСНОВЫ НОМЕНКЛАТУР'!D:F,3,0)</f>
        <v>Заглушки самоклеющиеся</v>
      </c>
      <c r="R1211" s="40">
        <f>VLOOKUP(A:A,'ИЗ ОСНОВЫ НОМЕНКЛАТУР'!D:G,4,0)</f>
        <v>50.758421052631576</v>
      </c>
      <c r="S1211" s="12" t="str">
        <f>VLOOKUP(A:A,'ИЗ ОСНОВЫ НОМЕНКЛАТУР'!D:H,5,0)</f>
        <v>C</v>
      </c>
      <c r="T1211" s="44">
        <f t="shared" si="219"/>
        <v>0</v>
      </c>
      <c r="U1211" s="44">
        <f t="shared" si="220"/>
        <v>0</v>
      </c>
      <c r="V1211" s="44">
        <f t="shared" si="221"/>
        <v>0</v>
      </c>
      <c r="W1211" s="44">
        <f t="shared" si="222"/>
        <v>0</v>
      </c>
      <c r="X1211" s="44">
        <f t="shared" si="223"/>
        <v>0</v>
      </c>
      <c r="Y1211" s="44">
        <f t="shared" si="224"/>
        <v>0</v>
      </c>
      <c r="Z1211" s="44">
        <f t="shared" si="225"/>
        <v>3248.5389473684208</v>
      </c>
      <c r="AA1211" s="44">
        <f t="shared" si="226"/>
        <v>0</v>
      </c>
      <c r="AB1211" s="44">
        <f t="shared" si="227"/>
        <v>0</v>
      </c>
      <c r="AC1211" s="44">
        <f t="shared" si="228"/>
        <v>0</v>
      </c>
      <c r="AD1211" s="44">
        <f t="shared" si="229"/>
        <v>0</v>
      </c>
      <c r="AE1211" s="12">
        <f t="shared" si="230"/>
        <v>3248.5389473684208</v>
      </c>
    </row>
    <row r="1212" spans="1:31" ht="12.6" hidden="1" customHeight="1" x14ac:dyDescent="0.2">
      <c r="A1212" s="26" t="s">
        <v>1825</v>
      </c>
      <c r="B1212" s="19"/>
      <c r="C1212" s="19"/>
      <c r="D1212" s="20"/>
      <c r="E1212" s="20">
        <v>206</v>
      </c>
      <c r="F1212" s="20"/>
      <c r="G1212" s="21"/>
      <c r="H1212" s="22"/>
      <c r="I1212" s="20">
        <v>8000</v>
      </c>
      <c r="J1212" s="20">
        <v>5258</v>
      </c>
      <c r="K1212" s="20">
        <v>2250</v>
      </c>
      <c r="L1212" s="20">
        <v>99</v>
      </c>
      <c r="M1212" s="20">
        <v>2150</v>
      </c>
      <c r="N1212" s="20">
        <v>269</v>
      </c>
      <c r="O1212" s="20">
        <v>18232</v>
      </c>
      <c r="P1212" s="23" t="str">
        <f>VLOOKUP(A1212,'ИЗ ОСНОВЫ НОМЕНКЛАТУР'!D:E,2,0)</f>
        <v>Крепежные системы</v>
      </c>
      <c r="Q1212" s="23" t="str">
        <f>VLOOKUP(A1212,'ИЗ ОСНОВЫ НОМЕНКЛАТУР'!D:F,3,0)</f>
        <v>Заглушки самоклеющиеся</v>
      </c>
      <c r="R1212" s="40">
        <f>VLOOKUP(A:A,'ИЗ ОСНОВЫ НОМЕНКЛАТУР'!D:G,4,0)</f>
        <v>44.802108895705523</v>
      </c>
      <c r="S1212" s="12" t="str">
        <f>VLOOKUP(A:A,'ИЗ ОСНОВЫ НОМЕНКЛАТУР'!D:H,5,0)</f>
        <v>C</v>
      </c>
      <c r="T1212" s="44">
        <f t="shared" si="219"/>
        <v>0</v>
      </c>
      <c r="U1212" s="44">
        <f t="shared" si="220"/>
        <v>9229.2344325153372</v>
      </c>
      <c r="V1212" s="44">
        <f t="shared" si="221"/>
        <v>0</v>
      </c>
      <c r="W1212" s="44">
        <f t="shared" si="222"/>
        <v>0</v>
      </c>
      <c r="X1212" s="44">
        <f t="shared" si="223"/>
        <v>0</v>
      </c>
      <c r="Y1212" s="44">
        <f t="shared" si="224"/>
        <v>358416.8711656442</v>
      </c>
      <c r="Z1212" s="44">
        <f t="shared" si="225"/>
        <v>235569.48857361963</v>
      </c>
      <c r="AA1212" s="44">
        <f t="shared" si="226"/>
        <v>100804.74501533742</v>
      </c>
      <c r="AB1212" s="44">
        <f t="shared" si="227"/>
        <v>4435.4087806748466</v>
      </c>
      <c r="AC1212" s="44">
        <f t="shared" si="228"/>
        <v>96324.534125766877</v>
      </c>
      <c r="AD1212" s="44">
        <f t="shared" si="229"/>
        <v>12051.767292944785</v>
      </c>
      <c r="AE1212" s="12">
        <f t="shared" si="230"/>
        <v>816832.04938650306</v>
      </c>
    </row>
    <row r="1213" spans="1:31" ht="12.6" hidden="1" customHeight="1" x14ac:dyDescent="0.2">
      <c r="A1213" s="26" t="s">
        <v>1870</v>
      </c>
      <c r="B1213" s="19"/>
      <c r="C1213" s="19"/>
      <c r="D1213" s="20"/>
      <c r="E1213" s="21"/>
      <c r="F1213" s="22"/>
      <c r="G1213" s="21"/>
      <c r="H1213" s="22"/>
      <c r="I1213" s="20"/>
      <c r="J1213" s="20">
        <v>6</v>
      </c>
      <c r="K1213" s="20"/>
      <c r="L1213" s="20"/>
      <c r="M1213" s="20"/>
      <c r="N1213" s="20">
        <v>2</v>
      </c>
      <c r="O1213" s="20">
        <v>8</v>
      </c>
      <c r="P1213" s="23" t="str">
        <f>VLOOKUP(A1213,'ИЗ ОСНОВЫ НОМЕНКЛАТУР'!D:E,2,0)</f>
        <v>Крепежные системы</v>
      </c>
      <c r="Q1213" s="23" t="str">
        <f>VLOOKUP(A1213,'ИЗ ОСНОВЫ НОМЕНКЛАТУР'!D:F,3,0)</f>
        <v>Заглушки самоклеющиеся</v>
      </c>
      <c r="R1213" s="40">
        <f>VLOOKUP(A:A,'ИЗ ОСНОВЫ НОМЕНКЛАТУР'!D:G,4,0)</f>
        <v>61.774242424242424</v>
      </c>
      <c r="S1213" s="12" t="str">
        <f>VLOOKUP(A:A,'ИЗ ОСНОВЫ НОМЕНКЛАТУР'!D:H,5,0)</f>
        <v>C</v>
      </c>
      <c r="T1213" s="44">
        <f t="shared" si="219"/>
        <v>0</v>
      </c>
      <c r="U1213" s="44">
        <f t="shared" si="220"/>
        <v>0</v>
      </c>
      <c r="V1213" s="44">
        <f t="shared" si="221"/>
        <v>0</v>
      </c>
      <c r="W1213" s="44">
        <f t="shared" si="222"/>
        <v>0</v>
      </c>
      <c r="X1213" s="44">
        <f t="shared" si="223"/>
        <v>0</v>
      </c>
      <c r="Y1213" s="44">
        <f t="shared" si="224"/>
        <v>0</v>
      </c>
      <c r="Z1213" s="44">
        <f t="shared" si="225"/>
        <v>370.64545454545453</v>
      </c>
      <c r="AA1213" s="44">
        <f t="shared" si="226"/>
        <v>0</v>
      </c>
      <c r="AB1213" s="44">
        <f t="shared" si="227"/>
        <v>0</v>
      </c>
      <c r="AC1213" s="44">
        <f t="shared" si="228"/>
        <v>0</v>
      </c>
      <c r="AD1213" s="44">
        <f t="shared" si="229"/>
        <v>123.54848484848485</v>
      </c>
      <c r="AE1213" s="12">
        <f t="shared" si="230"/>
        <v>494.19393939393939</v>
      </c>
    </row>
    <row r="1214" spans="1:31" ht="12.6" hidden="1" customHeight="1" x14ac:dyDescent="0.2">
      <c r="A1214" s="26" t="s">
        <v>1910</v>
      </c>
      <c r="B1214" s="19"/>
      <c r="C1214" s="19"/>
      <c r="D1214" s="20"/>
      <c r="E1214" s="20">
        <v>249</v>
      </c>
      <c r="F1214" s="20"/>
      <c r="G1214" s="21"/>
      <c r="H1214" s="22"/>
      <c r="I1214" s="20">
        <v>2990</v>
      </c>
      <c r="J1214" s="20">
        <v>354</v>
      </c>
      <c r="K1214" s="20">
        <v>207</v>
      </c>
      <c r="L1214" s="20">
        <v>12</v>
      </c>
      <c r="M1214" s="20">
        <v>199</v>
      </c>
      <c r="N1214" s="20">
        <v>93</v>
      </c>
      <c r="O1214" s="20">
        <v>4104</v>
      </c>
      <c r="P1214" s="23" t="str">
        <f>VLOOKUP(A1214,'ИЗ ОСНОВЫ НОМЕНКЛАТУР'!D:E,2,0)</f>
        <v>Крепежные системы</v>
      </c>
      <c r="Q1214" s="23" t="str">
        <f>VLOOKUP(A1214,'ИЗ ОСНОВЫ НОМЕНКЛАТУР'!D:F,3,0)</f>
        <v>Заглушки самоклеющиеся</v>
      </c>
      <c r="R1214" s="40">
        <f>VLOOKUP(A:A,'ИЗ ОСНОВЫ НОМЕНКЛАТУР'!D:G,4,0)</f>
        <v>38.199689119170984</v>
      </c>
      <c r="S1214" s="12" t="str">
        <f>VLOOKUP(A:A,'ИЗ ОСНОВЫ НОМЕНКЛАТУР'!D:H,5,0)</f>
        <v>C</v>
      </c>
      <c r="T1214" s="44">
        <f t="shared" si="219"/>
        <v>0</v>
      </c>
      <c r="U1214" s="44">
        <f t="shared" si="220"/>
        <v>9511.7225906735748</v>
      </c>
      <c r="V1214" s="44">
        <f t="shared" si="221"/>
        <v>0</v>
      </c>
      <c r="W1214" s="44">
        <f t="shared" si="222"/>
        <v>0</v>
      </c>
      <c r="X1214" s="44">
        <f t="shared" si="223"/>
        <v>0</v>
      </c>
      <c r="Y1214" s="44">
        <f t="shared" si="224"/>
        <v>114217.07046632124</v>
      </c>
      <c r="Z1214" s="44">
        <f t="shared" si="225"/>
        <v>13522.689948186528</v>
      </c>
      <c r="AA1214" s="44">
        <f t="shared" si="226"/>
        <v>7907.3356476683939</v>
      </c>
      <c r="AB1214" s="44">
        <f t="shared" si="227"/>
        <v>458.3962694300518</v>
      </c>
      <c r="AC1214" s="44">
        <f t="shared" si="228"/>
        <v>7601.7381347150258</v>
      </c>
      <c r="AD1214" s="44">
        <f t="shared" si="229"/>
        <v>3552.5710880829015</v>
      </c>
      <c r="AE1214" s="12">
        <f t="shared" si="230"/>
        <v>156771.52414507774</v>
      </c>
    </row>
    <row r="1215" spans="1:31" ht="12.6" hidden="1" customHeight="1" x14ac:dyDescent="0.2">
      <c r="A1215" s="26" t="s">
        <v>1845</v>
      </c>
      <c r="B1215" s="19"/>
      <c r="C1215" s="19"/>
      <c r="D1215" s="20"/>
      <c r="E1215" s="21"/>
      <c r="F1215" s="22"/>
      <c r="G1215" s="21"/>
      <c r="H1215" s="22"/>
      <c r="I1215" s="20"/>
      <c r="J1215" s="20">
        <v>52</v>
      </c>
      <c r="K1215" s="20"/>
      <c r="L1215" s="20"/>
      <c r="M1215" s="20"/>
      <c r="N1215" s="20">
        <v>42</v>
      </c>
      <c r="O1215" s="20">
        <v>94</v>
      </c>
      <c r="P1215" s="23" t="str">
        <f>VLOOKUP(A1215,'ИЗ ОСНОВЫ НОМЕНКЛАТУР'!D:E,2,0)</f>
        <v>Крепежные системы</v>
      </c>
      <c r="Q1215" s="23" t="str">
        <f>VLOOKUP(A1215,'ИЗ ОСНОВЫ НОМЕНКЛАТУР'!D:F,3,0)</f>
        <v>Заглушки самоклеющиеся</v>
      </c>
      <c r="R1215" s="40">
        <f>VLOOKUP(A:A,'ИЗ ОСНОВЫ НОМЕНКЛАТУР'!D:G,4,0)</f>
        <v>37.639612188365653</v>
      </c>
      <c r="S1215" s="12" t="str">
        <f>VLOOKUP(A:A,'ИЗ ОСНОВЫ НОМЕНКЛАТУР'!D:H,5,0)</f>
        <v>C</v>
      </c>
      <c r="T1215" s="44">
        <f t="shared" si="219"/>
        <v>0</v>
      </c>
      <c r="U1215" s="44">
        <f t="shared" si="220"/>
        <v>0</v>
      </c>
      <c r="V1215" s="44">
        <f t="shared" si="221"/>
        <v>0</v>
      </c>
      <c r="W1215" s="44">
        <f t="shared" si="222"/>
        <v>0</v>
      </c>
      <c r="X1215" s="44">
        <f t="shared" si="223"/>
        <v>0</v>
      </c>
      <c r="Y1215" s="44">
        <f t="shared" si="224"/>
        <v>0</v>
      </c>
      <c r="Z1215" s="44">
        <f t="shared" si="225"/>
        <v>1957.2598337950139</v>
      </c>
      <c r="AA1215" s="44">
        <f t="shared" si="226"/>
        <v>0</v>
      </c>
      <c r="AB1215" s="44">
        <f t="shared" si="227"/>
        <v>0</v>
      </c>
      <c r="AC1215" s="44">
        <f t="shared" si="228"/>
        <v>0</v>
      </c>
      <c r="AD1215" s="44">
        <f t="shared" si="229"/>
        <v>1580.8637119113575</v>
      </c>
      <c r="AE1215" s="12">
        <f t="shared" si="230"/>
        <v>3538.1235457063713</v>
      </c>
    </row>
    <row r="1216" spans="1:31" ht="12.6" hidden="1" customHeight="1" x14ac:dyDescent="0.2">
      <c r="A1216" s="26" t="s">
        <v>1885</v>
      </c>
      <c r="B1216" s="19"/>
      <c r="C1216" s="19"/>
      <c r="D1216" s="20"/>
      <c r="E1216" s="21"/>
      <c r="F1216" s="22"/>
      <c r="G1216" s="21"/>
      <c r="H1216" s="22"/>
      <c r="I1216" s="20"/>
      <c r="J1216" s="20">
        <v>105</v>
      </c>
      <c r="K1216" s="20"/>
      <c r="L1216" s="20"/>
      <c r="M1216" s="20"/>
      <c r="N1216" s="20"/>
      <c r="O1216" s="20">
        <v>105</v>
      </c>
      <c r="P1216" s="23" t="str">
        <f>VLOOKUP(A1216,'ИЗ ОСНОВЫ НОМЕНКЛАТУР'!D:E,2,0)</f>
        <v>Крепежные системы</v>
      </c>
      <c r="Q1216" s="23" t="str">
        <f>VLOOKUP(A1216,'ИЗ ОСНОВЫ НОМЕНКЛАТУР'!D:F,3,0)</f>
        <v>Заглушки самоклеющиеся</v>
      </c>
      <c r="R1216" s="40">
        <f>VLOOKUP(A:A,'ИЗ ОСНОВЫ НОМЕНКЛАТУР'!D:G,4,0)</f>
        <v>64.385500000000008</v>
      </c>
      <c r="S1216" s="12" t="str">
        <f>VLOOKUP(A:A,'ИЗ ОСНОВЫ НОМЕНКЛАТУР'!D:H,5,0)</f>
        <v>C</v>
      </c>
      <c r="T1216" s="44">
        <f t="shared" si="219"/>
        <v>0</v>
      </c>
      <c r="U1216" s="44">
        <f t="shared" si="220"/>
        <v>0</v>
      </c>
      <c r="V1216" s="44">
        <f t="shared" si="221"/>
        <v>0</v>
      </c>
      <c r="W1216" s="44">
        <f t="shared" si="222"/>
        <v>0</v>
      </c>
      <c r="X1216" s="44">
        <f t="shared" si="223"/>
        <v>0</v>
      </c>
      <c r="Y1216" s="44">
        <f t="shared" si="224"/>
        <v>0</v>
      </c>
      <c r="Z1216" s="44">
        <f t="shared" si="225"/>
        <v>6760.4775000000009</v>
      </c>
      <c r="AA1216" s="44">
        <f t="shared" si="226"/>
        <v>0</v>
      </c>
      <c r="AB1216" s="44">
        <f t="shared" si="227"/>
        <v>0</v>
      </c>
      <c r="AC1216" s="44">
        <f t="shared" si="228"/>
        <v>0</v>
      </c>
      <c r="AD1216" s="44">
        <f t="shared" si="229"/>
        <v>0</v>
      </c>
      <c r="AE1216" s="12">
        <f t="shared" si="230"/>
        <v>6760.4775000000009</v>
      </c>
    </row>
    <row r="1217" spans="1:31" ht="12.6" hidden="1" customHeight="1" x14ac:dyDescent="0.2">
      <c r="A1217" s="26" t="s">
        <v>1849</v>
      </c>
      <c r="B1217" s="19"/>
      <c r="C1217" s="19"/>
      <c r="D1217" s="20"/>
      <c r="E1217" s="21"/>
      <c r="F1217" s="22"/>
      <c r="G1217" s="21"/>
      <c r="H1217" s="22"/>
      <c r="I1217" s="20"/>
      <c r="J1217" s="20">
        <v>12</v>
      </c>
      <c r="K1217" s="20">
        <v>442</v>
      </c>
      <c r="L1217" s="20">
        <v>17</v>
      </c>
      <c r="M1217" s="20">
        <v>320</v>
      </c>
      <c r="N1217" s="20">
        <v>758</v>
      </c>
      <c r="O1217" s="20">
        <v>1549</v>
      </c>
      <c r="P1217" s="23" t="str">
        <f>VLOOKUP(A1217,'ИЗ ОСНОВЫ НОМЕНКЛАТУР'!D:E,2,0)</f>
        <v>Крепежные системы</v>
      </c>
      <c r="Q1217" s="23" t="str">
        <f>VLOOKUP(A1217,'ИЗ ОСНОВЫ НОМЕНКЛАТУР'!D:F,3,0)</f>
        <v>Заглушки самоклеющиеся</v>
      </c>
      <c r="R1217" s="40">
        <f>VLOOKUP(A:A,'ИЗ ОСНОВЫ НОМЕНКЛАТУР'!D:G,4,0)</f>
        <v>45.170370898716122</v>
      </c>
      <c r="S1217" s="12" t="str">
        <f>VLOOKUP(A:A,'ИЗ ОСНОВЫ НОМЕНКЛАТУР'!D:H,5,0)</f>
        <v>C</v>
      </c>
      <c r="T1217" s="44">
        <f t="shared" si="219"/>
        <v>0</v>
      </c>
      <c r="U1217" s="44">
        <f t="shared" si="220"/>
        <v>0</v>
      </c>
      <c r="V1217" s="44">
        <f t="shared" si="221"/>
        <v>0</v>
      </c>
      <c r="W1217" s="44">
        <f t="shared" si="222"/>
        <v>0</v>
      </c>
      <c r="X1217" s="44">
        <f t="shared" si="223"/>
        <v>0</v>
      </c>
      <c r="Y1217" s="44">
        <f t="shared" si="224"/>
        <v>0</v>
      </c>
      <c r="Z1217" s="44">
        <f t="shared" si="225"/>
        <v>542.04445078459344</v>
      </c>
      <c r="AA1217" s="44">
        <f t="shared" si="226"/>
        <v>19965.303937232526</v>
      </c>
      <c r="AB1217" s="44">
        <f t="shared" si="227"/>
        <v>767.89630527817405</v>
      </c>
      <c r="AC1217" s="44">
        <f t="shared" si="228"/>
        <v>14454.51868758916</v>
      </c>
      <c r="AD1217" s="44">
        <f t="shared" si="229"/>
        <v>34239.141141226821</v>
      </c>
      <c r="AE1217" s="12">
        <f t="shared" si="230"/>
        <v>69968.904522111276</v>
      </c>
    </row>
    <row r="1218" spans="1:31" ht="12.6" hidden="1" customHeight="1" x14ac:dyDescent="0.2">
      <c r="A1218" s="26" t="s">
        <v>4405</v>
      </c>
      <c r="B1218" s="19"/>
      <c r="C1218" s="19"/>
      <c r="D1218" s="20"/>
      <c r="E1218" s="21"/>
      <c r="F1218" s="22"/>
      <c r="G1218" s="21"/>
      <c r="H1218" s="22"/>
      <c r="I1218" s="20">
        <v>3000</v>
      </c>
      <c r="J1218" s="20"/>
      <c r="K1218" s="20"/>
      <c r="L1218" s="20"/>
      <c r="M1218" s="20"/>
      <c r="N1218" s="20"/>
      <c r="O1218" s="20">
        <v>3000</v>
      </c>
      <c r="P1218" s="23" t="str">
        <f>VLOOKUP(A1218,'ИЗ ОСНОВЫ НОМЕНКЛАТУР'!D:E,2,0)</f>
        <v>Крепежные системы</v>
      </c>
      <c r="Q1218" s="23" t="str">
        <f>VLOOKUP(A1218,'ИЗ ОСНОВЫ НОМЕНКЛАТУР'!D:F,3,0)</f>
        <v>Заглушки самоклеющиеся</v>
      </c>
      <c r="R1218" s="40">
        <f>VLOOKUP(A:A,'ИЗ ОСНОВЫ НОМЕНКЛАТУР'!D:G,4,0)</f>
        <v>48.3</v>
      </c>
      <c r="S1218" s="12" t="str">
        <f>VLOOKUP(A:A,'ИЗ ОСНОВЫ НОМЕНКЛАТУР'!D:H,5,0)</f>
        <v>C</v>
      </c>
      <c r="T1218" s="44">
        <f t="shared" si="219"/>
        <v>0</v>
      </c>
      <c r="U1218" s="44">
        <f t="shared" si="220"/>
        <v>0</v>
      </c>
      <c r="V1218" s="44">
        <f t="shared" si="221"/>
        <v>0</v>
      </c>
      <c r="W1218" s="44">
        <f t="shared" si="222"/>
        <v>0</v>
      </c>
      <c r="X1218" s="44">
        <f t="shared" si="223"/>
        <v>0</v>
      </c>
      <c r="Y1218" s="44">
        <f t="shared" si="224"/>
        <v>144900</v>
      </c>
      <c r="Z1218" s="44">
        <f t="shared" si="225"/>
        <v>0</v>
      </c>
      <c r="AA1218" s="44">
        <f t="shared" si="226"/>
        <v>0</v>
      </c>
      <c r="AB1218" s="44">
        <f t="shared" si="227"/>
        <v>0</v>
      </c>
      <c r="AC1218" s="44">
        <f t="shared" si="228"/>
        <v>0</v>
      </c>
      <c r="AD1218" s="44">
        <f t="shared" si="229"/>
        <v>0</v>
      </c>
      <c r="AE1218" s="12">
        <f t="shared" si="230"/>
        <v>144900</v>
      </c>
    </row>
    <row r="1219" spans="1:31" ht="12.6" hidden="1" customHeight="1" x14ac:dyDescent="0.2">
      <c r="A1219" s="26" t="s">
        <v>1819</v>
      </c>
      <c r="B1219" s="19"/>
      <c r="C1219" s="19"/>
      <c r="D1219" s="20"/>
      <c r="E1219" s="20">
        <v>152</v>
      </c>
      <c r="F1219" s="20"/>
      <c r="G1219" s="21"/>
      <c r="H1219" s="22"/>
      <c r="I1219" s="20">
        <v>7440</v>
      </c>
      <c r="J1219" s="20">
        <v>5546</v>
      </c>
      <c r="K1219" s="20">
        <v>3420</v>
      </c>
      <c r="L1219" s="20">
        <v>13</v>
      </c>
      <c r="M1219" s="20">
        <v>2940</v>
      </c>
      <c r="N1219" s="20">
        <v>460</v>
      </c>
      <c r="O1219" s="20">
        <v>19971</v>
      </c>
      <c r="P1219" s="23" t="str">
        <f>VLOOKUP(A1219,'ИЗ ОСНОВЫ НОМЕНКЛАТУР'!D:E,2,0)</f>
        <v>Крепежные системы</v>
      </c>
      <c r="Q1219" s="23" t="str">
        <f>VLOOKUP(A1219,'ИЗ ОСНОВЫ НОМЕНКЛАТУР'!D:F,3,0)</f>
        <v>Заглушки самоклеющиеся</v>
      </c>
      <c r="R1219" s="40">
        <f>VLOOKUP(A:A,'ИЗ ОСНОВЫ НОМЕНКЛАТУР'!D:G,4,0)</f>
        <v>60.992378140326288</v>
      </c>
      <c r="S1219" s="12" t="str">
        <f>VLOOKUP(A:A,'ИЗ ОСНОВЫ НОМЕНКЛАТУР'!D:H,5,0)</f>
        <v>C</v>
      </c>
      <c r="T1219" s="44">
        <f t="shared" si="219"/>
        <v>0</v>
      </c>
      <c r="U1219" s="44">
        <f t="shared" si="220"/>
        <v>9270.8414773295954</v>
      </c>
      <c r="V1219" s="44">
        <f t="shared" si="221"/>
        <v>0</v>
      </c>
      <c r="W1219" s="44">
        <f t="shared" si="222"/>
        <v>0</v>
      </c>
      <c r="X1219" s="44">
        <f t="shared" si="223"/>
        <v>0</v>
      </c>
      <c r="Y1219" s="44">
        <f t="shared" si="224"/>
        <v>453783.29336402757</v>
      </c>
      <c r="Z1219" s="44">
        <f t="shared" si="225"/>
        <v>338263.72916624957</v>
      </c>
      <c r="AA1219" s="44">
        <f t="shared" si="226"/>
        <v>208593.9332399159</v>
      </c>
      <c r="AB1219" s="44">
        <f t="shared" si="227"/>
        <v>792.90091582424179</v>
      </c>
      <c r="AC1219" s="44">
        <f t="shared" si="228"/>
        <v>179317.59173255929</v>
      </c>
      <c r="AD1219" s="44">
        <f t="shared" si="229"/>
        <v>28056.493944550093</v>
      </c>
      <c r="AE1219" s="12">
        <f t="shared" si="230"/>
        <v>1218078.7838404563</v>
      </c>
    </row>
    <row r="1220" spans="1:31" ht="12.6" hidden="1" customHeight="1" x14ac:dyDescent="0.2">
      <c r="A1220" s="26" t="s">
        <v>1877</v>
      </c>
      <c r="B1220" s="19"/>
      <c r="C1220" s="19"/>
      <c r="D1220" s="20"/>
      <c r="E1220" s="21"/>
      <c r="F1220" s="22"/>
      <c r="G1220" s="21"/>
      <c r="H1220" s="22"/>
      <c r="I1220" s="20">
        <v>2250</v>
      </c>
      <c r="J1220" s="20">
        <v>1742</v>
      </c>
      <c r="K1220" s="20">
        <v>1100</v>
      </c>
      <c r="L1220" s="20">
        <v>109</v>
      </c>
      <c r="M1220" s="20">
        <v>800</v>
      </c>
      <c r="N1220" s="20">
        <v>203</v>
      </c>
      <c r="O1220" s="20">
        <v>6204</v>
      </c>
      <c r="P1220" s="23" t="str">
        <f>VLOOKUP(A1220,'ИЗ ОСНОВЫ НОМЕНКЛАТУР'!D:E,2,0)</f>
        <v>Крепежные системы</v>
      </c>
      <c r="Q1220" s="23" t="str">
        <f>VLOOKUP(A1220,'ИЗ ОСНОВЫ НОМЕНКЛАТУР'!D:F,3,0)</f>
        <v>Заглушки самоклеющиеся</v>
      </c>
      <c r="R1220" s="40">
        <f>VLOOKUP(A:A,'ИЗ ОСНОВЫ НОМЕНКЛАТУР'!D:G,4,0)</f>
        <v>31.668310940499037</v>
      </c>
      <c r="S1220" s="12" t="str">
        <f>VLOOKUP(A:A,'ИЗ ОСНОВЫ НОМЕНКЛАТУР'!D:H,5,0)</f>
        <v>C</v>
      </c>
      <c r="T1220" s="44">
        <f t="shared" si="219"/>
        <v>0</v>
      </c>
      <c r="U1220" s="44">
        <f t="shared" si="220"/>
        <v>0</v>
      </c>
      <c r="V1220" s="44">
        <f t="shared" si="221"/>
        <v>0</v>
      </c>
      <c r="W1220" s="44">
        <f t="shared" si="222"/>
        <v>0</v>
      </c>
      <c r="X1220" s="44">
        <f t="shared" si="223"/>
        <v>0</v>
      </c>
      <c r="Y1220" s="44">
        <f t="shared" si="224"/>
        <v>71253.699616122831</v>
      </c>
      <c r="Z1220" s="44">
        <f t="shared" si="225"/>
        <v>55166.197658349323</v>
      </c>
      <c r="AA1220" s="44">
        <f t="shared" si="226"/>
        <v>34835.142034548939</v>
      </c>
      <c r="AB1220" s="44">
        <f t="shared" si="227"/>
        <v>3451.845892514395</v>
      </c>
      <c r="AC1220" s="44">
        <f t="shared" si="228"/>
        <v>25334.648752399229</v>
      </c>
      <c r="AD1220" s="44">
        <f t="shared" si="229"/>
        <v>6428.6671209213046</v>
      </c>
      <c r="AE1220" s="12">
        <f t="shared" si="230"/>
        <v>196470.20107485601</v>
      </c>
    </row>
    <row r="1221" spans="1:31" ht="12.6" hidden="1" customHeight="1" x14ac:dyDescent="0.2">
      <c r="A1221" s="26" t="s">
        <v>1917</v>
      </c>
      <c r="B1221" s="19"/>
      <c r="C1221" s="19"/>
      <c r="D1221" s="20"/>
      <c r="E1221" s="21"/>
      <c r="F1221" s="22"/>
      <c r="G1221" s="21"/>
      <c r="H1221" s="22"/>
      <c r="I1221" s="20">
        <v>2100</v>
      </c>
      <c r="J1221" s="20">
        <v>647</v>
      </c>
      <c r="K1221" s="20">
        <v>400</v>
      </c>
      <c r="L1221" s="20"/>
      <c r="M1221" s="20"/>
      <c r="N1221" s="20">
        <v>177</v>
      </c>
      <c r="O1221" s="20">
        <v>3324</v>
      </c>
      <c r="P1221" s="23" t="str">
        <f>VLOOKUP(A1221,'ИЗ ОСНОВЫ НОМЕНКЛАТУР'!D:E,2,0)</f>
        <v>Крепежные системы</v>
      </c>
      <c r="Q1221" s="23" t="str">
        <f>VLOOKUP(A1221,'ИЗ ОСНОВЫ НОМЕНКЛАТУР'!D:F,3,0)</f>
        <v>Заглушки самоклеющиеся</v>
      </c>
      <c r="R1221" s="40">
        <f>VLOOKUP(A:A,'ИЗ ОСНОВЫ НОМЕНКЛАТУР'!D:G,4,0)</f>
        <v>36.972485294117647</v>
      </c>
      <c r="S1221" s="12" t="str">
        <f>VLOOKUP(A:A,'ИЗ ОСНОВЫ НОМЕНКЛАТУР'!D:H,5,0)</f>
        <v>C</v>
      </c>
      <c r="T1221" s="44">
        <f t="shared" si="219"/>
        <v>0</v>
      </c>
      <c r="U1221" s="44">
        <f t="shared" si="220"/>
        <v>0</v>
      </c>
      <c r="V1221" s="44">
        <f t="shared" si="221"/>
        <v>0</v>
      </c>
      <c r="W1221" s="44">
        <f t="shared" si="222"/>
        <v>0</v>
      </c>
      <c r="X1221" s="44">
        <f t="shared" si="223"/>
        <v>0</v>
      </c>
      <c r="Y1221" s="44">
        <f t="shared" si="224"/>
        <v>77642.219117647051</v>
      </c>
      <c r="Z1221" s="44">
        <f t="shared" si="225"/>
        <v>23921.197985294119</v>
      </c>
      <c r="AA1221" s="44">
        <f t="shared" si="226"/>
        <v>14788.994117647058</v>
      </c>
      <c r="AB1221" s="44">
        <f t="shared" si="227"/>
        <v>0</v>
      </c>
      <c r="AC1221" s="44">
        <f t="shared" si="228"/>
        <v>0</v>
      </c>
      <c r="AD1221" s="44">
        <f t="shared" si="229"/>
        <v>6544.1298970588232</v>
      </c>
      <c r="AE1221" s="12">
        <f t="shared" si="230"/>
        <v>122896.54111764705</v>
      </c>
    </row>
    <row r="1222" spans="1:31" ht="12.6" hidden="1" customHeight="1" x14ac:dyDescent="0.2">
      <c r="A1222" s="26" t="s">
        <v>1853</v>
      </c>
      <c r="B1222" s="19"/>
      <c r="C1222" s="19"/>
      <c r="D1222" s="20"/>
      <c r="E1222" s="20">
        <v>36</v>
      </c>
      <c r="F1222" s="20"/>
      <c r="G1222" s="21"/>
      <c r="H1222" s="22"/>
      <c r="I1222" s="20">
        <v>950</v>
      </c>
      <c r="J1222" s="20">
        <v>3045</v>
      </c>
      <c r="K1222" s="20">
        <v>800</v>
      </c>
      <c r="L1222" s="20">
        <v>48</v>
      </c>
      <c r="M1222" s="20">
        <v>248</v>
      </c>
      <c r="N1222" s="20">
        <v>61</v>
      </c>
      <c r="O1222" s="20">
        <v>5188</v>
      </c>
      <c r="P1222" s="23" t="str">
        <f>VLOOKUP(A1222,'ИЗ ОСНОВЫ НОМЕНКЛАТУР'!D:E,2,0)</f>
        <v>Крепежные системы</v>
      </c>
      <c r="Q1222" s="23" t="str">
        <f>VLOOKUP(A1222,'ИЗ ОСНОВЫ НОМЕНКЛАТУР'!D:F,3,0)</f>
        <v>Заглушки самоклеющиеся</v>
      </c>
      <c r="R1222" s="40">
        <f>VLOOKUP(A:A,'ИЗ ОСНОВЫ НОМЕНКЛАТУР'!D:G,4,0)</f>
        <v>30.147189781021897</v>
      </c>
      <c r="S1222" s="12" t="str">
        <f>VLOOKUP(A:A,'ИЗ ОСНОВЫ НОМЕНКЛАТУР'!D:H,5,0)</f>
        <v>C</v>
      </c>
      <c r="T1222" s="44">
        <f t="shared" si="219"/>
        <v>0</v>
      </c>
      <c r="U1222" s="44">
        <f t="shared" si="220"/>
        <v>1085.2988321167884</v>
      </c>
      <c r="V1222" s="44">
        <f t="shared" si="221"/>
        <v>0</v>
      </c>
      <c r="W1222" s="44">
        <f t="shared" si="222"/>
        <v>0</v>
      </c>
      <c r="X1222" s="44">
        <f t="shared" si="223"/>
        <v>0</v>
      </c>
      <c r="Y1222" s="44">
        <f t="shared" si="224"/>
        <v>28639.8302919708</v>
      </c>
      <c r="Z1222" s="44">
        <f t="shared" si="225"/>
        <v>91798.192883211683</v>
      </c>
      <c r="AA1222" s="44">
        <f t="shared" si="226"/>
        <v>24117.751824817518</v>
      </c>
      <c r="AB1222" s="44">
        <f t="shared" si="227"/>
        <v>1447.0651094890511</v>
      </c>
      <c r="AC1222" s="44">
        <f t="shared" si="228"/>
        <v>7476.5030656934305</v>
      </c>
      <c r="AD1222" s="44">
        <f t="shared" si="229"/>
        <v>1838.9785766423356</v>
      </c>
      <c r="AE1222" s="12">
        <f t="shared" si="230"/>
        <v>156403.62058394161</v>
      </c>
    </row>
    <row r="1223" spans="1:31" ht="12.6" hidden="1" customHeight="1" x14ac:dyDescent="0.2">
      <c r="A1223" s="26" t="s">
        <v>1841</v>
      </c>
      <c r="B1223" s="19"/>
      <c r="C1223" s="19"/>
      <c r="D1223" s="20">
        <v>2500</v>
      </c>
      <c r="E1223" s="20">
        <v>165</v>
      </c>
      <c r="F1223" s="20"/>
      <c r="G1223" s="21"/>
      <c r="H1223" s="22"/>
      <c r="I1223" s="20">
        <v>22296</v>
      </c>
      <c r="J1223" s="20">
        <v>7045</v>
      </c>
      <c r="K1223" s="20">
        <v>6450</v>
      </c>
      <c r="L1223" s="20">
        <v>70</v>
      </c>
      <c r="M1223" s="20">
        <v>3950</v>
      </c>
      <c r="N1223" s="20">
        <v>182</v>
      </c>
      <c r="O1223" s="20">
        <v>42658</v>
      </c>
      <c r="P1223" s="23" t="str">
        <f>VLOOKUP(A1223,'ИЗ ОСНОВЫ НОМЕНКЛАТУР'!D:E,2,0)</f>
        <v>Крепежные системы</v>
      </c>
      <c r="Q1223" s="23" t="str">
        <f>VLOOKUP(A1223,'ИЗ ОСНОВЫ НОМЕНКЛАТУР'!D:F,3,0)</f>
        <v>Заглушки самоклеющиеся</v>
      </c>
      <c r="R1223" s="40">
        <f>VLOOKUP(A:A,'ИЗ ОСНОВЫ НОМЕНКЛАТУР'!D:G,4,0)</f>
        <v>28.426339322172314</v>
      </c>
      <c r="S1223" s="12" t="str">
        <f>VLOOKUP(A:A,'ИЗ ОСНОВЫ НОМЕНКЛАТУР'!D:H,5,0)</f>
        <v>C</v>
      </c>
      <c r="T1223" s="44">
        <f t="shared" si="219"/>
        <v>71065.848305430787</v>
      </c>
      <c r="U1223" s="44">
        <f t="shared" si="220"/>
        <v>4690.3459881584322</v>
      </c>
      <c r="V1223" s="44">
        <f t="shared" si="221"/>
        <v>0</v>
      </c>
      <c r="W1223" s="44">
        <f t="shared" si="222"/>
        <v>0</v>
      </c>
      <c r="X1223" s="44">
        <f t="shared" si="223"/>
        <v>0</v>
      </c>
      <c r="Y1223" s="44">
        <f t="shared" si="224"/>
        <v>633793.66152715392</v>
      </c>
      <c r="Z1223" s="44">
        <f t="shared" si="225"/>
        <v>200263.56052470396</v>
      </c>
      <c r="AA1223" s="44">
        <f t="shared" si="226"/>
        <v>183349.88862801142</v>
      </c>
      <c r="AB1223" s="44">
        <f t="shared" si="227"/>
        <v>1989.8437525520619</v>
      </c>
      <c r="AC1223" s="44">
        <f t="shared" si="228"/>
        <v>112284.04032258064</v>
      </c>
      <c r="AD1223" s="44">
        <f t="shared" si="229"/>
        <v>5173.5937566353614</v>
      </c>
      <c r="AE1223" s="12">
        <f t="shared" si="230"/>
        <v>1212610.7828052265</v>
      </c>
    </row>
    <row r="1224" spans="1:31" ht="12.6" hidden="1" customHeight="1" x14ac:dyDescent="0.2">
      <c r="A1224" s="26" t="s">
        <v>1834</v>
      </c>
      <c r="B1224" s="19"/>
      <c r="C1224" s="19"/>
      <c r="D1224" s="20">
        <v>500</v>
      </c>
      <c r="E1224" s="21"/>
      <c r="F1224" s="22"/>
      <c r="G1224" s="21"/>
      <c r="H1224" s="22"/>
      <c r="I1224" s="20"/>
      <c r="J1224" s="20">
        <v>2043</v>
      </c>
      <c r="K1224" s="20">
        <v>600</v>
      </c>
      <c r="L1224" s="20">
        <v>51</v>
      </c>
      <c r="M1224" s="20">
        <v>200</v>
      </c>
      <c r="N1224" s="20">
        <v>105</v>
      </c>
      <c r="O1224" s="20">
        <v>3499</v>
      </c>
      <c r="P1224" s="23" t="str">
        <f>VLOOKUP(A1224,'ИЗ ОСНОВЫ НОМЕНКЛАТУР'!D:E,2,0)</f>
        <v>Крепежные системы</v>
      </c>
      <c r="Q1224" s="23" t="str">
        <f>VLOOKUP(A1224,'ИЗ ОСНОВЫ НОМЕНКЛАТУР'!D:F,3,0)</f>
        <v>Заглушки самоклеющиеся</v>
      </c>
      <c r="R1224" s="40">
        <f>VLOOKUP(A:A,'ИЗ ОСНОВЫ НОМЕНКЛАТУР'!D:G,4,0)</f>
        <v>44.413547655068079</v>
      </c>
      <c r="S1224" s="12" t="str">
        <f>VLOOKUP(A:A,'ИЗ ОСНОВЫ НОМЕНКЛАТУР'!D:H,5,0)</f>
        <v>C</v>
      </c>
      <c r="T1224" s="44">
        <f t="shared" si="219"/>
        <v>22206.773827534038</v>
      </c>
      <c r="U1224" s="44">
        <f t="shared" si="220"/>
        <v>0</v>
      </c>
      <c r="V1224" s="44">
        <f t="shared" si="221"/>
        <v>0</v>
      </c>
      <c r="W1224" s="44">
        <f t="shared" si="222"/>
        <v>0</v>
      </c>
      <c r="X1224" s="44">
        <f t="shared" si="223"/>
        <v>0</v>
      </c>
      <c r="Y1224" s="44">
        <f t="shared" si="224"/>
        <v>0</v>
      </c>
      <c r="Z1224" s="44">
        <f t="shared" si="225"/>
        <v>90736.877859304092</v>
      </c>
      <c r="AA1224" s="44">
        <f t="shared" si="226"/>
        <v>26648.128593040849</v>
      </c>
      <c r="AB1224" s="44">
        <f t="shared" si="227"/>
        <v>2265.0909304084721</v>
      </c>
      <c r="AC1224" s="44">
        <f t="shared" si="228"/>
        <v>8882.7095310136156</v>
      </c>
      <c r="AD1224" s="44">
        <f t="shared" si="229"/>
        <v>4663.4225037821479</v>
      </c>
      <c r="AE1224" s="12">
        <f t="shared" si="230"/>
        <v>155403.00324508324</v>
      </c>
    </row>
    <row r="1225" spans="1:31" ht="12.6" hidden="1" customHeight="1" x14ac:dyDescent="0.2">
      <c r="A1225" s="26" t="s">
        <v>1859</v>
      </c>
      <c r="B1225" s="19"/>
      <c r="C1225" s="19"/>
      <c r="D1225" s="20"/>
      <c r="E1225" s="20">
        <v>123</v>
      </c>
      <c r="F1225" s="20"/>
      <c r="G1225" s="21"/>
      <c r="H1225" s="22"/>
      <c r="I1225" s="20"/>
      <c r="J1225" s="20">
        <v>445</v>
      </c>
      <c r="K1225" s="20"/>
      <c r="L1225" s="20"/>
      <c r="M1225" s="20"/>
      <c r="N1225" s="20"/>
      <c r="O1225" s="20">
        <v>568</v>
      </c>
      <c r="P1225" s="23" t="str">
        <f>VLOOKUP(A1225,'ИЗ ОСНОВЫ НОМЕНКЛАТУР'!D:E,2,0)</f>
        <v>Крепежные системы</v>
      </c>
      <c r="Q1225" s="23" t="str">
        <f>VLOOKUP(A1225,'ИЗ ОСНОВЫ НОМЕНКЛАТУР'!D:F,3,0)</f>
        <v>Заглушки самоклеющиеся</v>
      </c>
      <c r="R1225" s="40">
        <f>VLOOKUP(A:A,'ИЗ ОСНОВЫ НОМЕНКЛАТУР'!D:G,4,0)</f>
        <v>37.05348993288591</v>
      </c>
      <c r="S1225" s="12" t="str">
        <f>VLOOKUP(A:A,'ИЗ ОСНОВЫ НОМЕНКЛАТУР'!D:H,5,0)</f>
        <v>C</v>
      </c>
      <c r="T1225" s="44">
        <f t="shared" ref="T1225:T1288" si="231">$R1225*D1225</f>
        <v>0</v>
      </c>
      <c r="U1225" s="44">
        <f t="shared" ref="U1225:U1288" si="232">$R1225*E1225</f>
        <v>4557.579261744967</v>
      </c>
      <c r="V1225" s="44">
        <f t="shared" ref="V1225:V1288" si="233">$R1225*F1225</f>
        <v>0</v>
      </c>
      <c r="W1225" s="44">
        <f t="shared" ref="W1225:W1288" si="234">$R1225*G1225</f>
        <v>0</v>
      </c>
      <c r="X1225" s="44">
        <f t="shared" ref="X1225:X1288" si="235">$R1225*H1225</f>
        <v>0</v>
      </c>
      <c r="Y1225" s="44">
        <f t="shared" ref="Y1225:Y1288" si="236">$R1225*I1225</f>
        <v>0</v>
      </c>
      <c r="Z1225" s="44">
        <f t="shared" ref="Z1225:Z1288" si="237">$R1225*J1225</f>
        <v>16488.80302013423</v>
      </c>
      <c r="AA1225" s="44">
        <f t="shared" ref="AA1225:AA1288" si="238">$R1225*K1225</f>
        <v>0</v>
      </c>
      <c r="AB1225" s="44">
        <f t="shared" ref="AB1225:AB1288" si="239">$R1225*L1225</f>
        <v>0</v>
      </c>
      <c r="AC1225" s="44">
        <f t="shared" ref="AC1225:AC1288" si="240">$R1225*M1225</f>
        <v>0</v>
      </c>
      <c r="AD1225" s="44">
        <f t="shared" ref="AD1225:AD1288" si="241">$R1225*N1225</f>
        <v>0</v>
      </c>
      <c r="AE1225" s="12">
        <f t="shared" ref="AE1225:AE1288" si="242">SUM(T1225:AD1225)</f>
        <v>21046.382281879196</v>
      </c>
    </row>
    <row r="1226" spans="1:31" ht="12.6" hidden="1" customHeight="1" x14ac:dyDescent="0.2">
      <c r="A1226" s="26" t="s">
        <v>1884</v>
      </c>
      <c r="B1226" s="19"/>
      <c r="C1226" s="19"/>
      <c r="D1226" s="20"/>
      <c r="E1226" s="21"/>
      <c r="F1226" s="22"/>
      <c r="G1226" s="21"/>
      <c r="H1226" s="22"/>
      <c r="I1226" s="20"/>
      <c r="J1226" s="20">
        <v>231</v>
      </c>
      <c r="K1226" s="20">
        <v>1772</v>
      </c>
      <c r="L1226" s="20">
        <v>183</v>
      </c>
      <c r="M1226" s="20">
        <v>500</v>
      </c>
      <c r="N1226" s="20">
        <v>363</v>
      </c>
      <c r="O1226" s="20">
        <v>3049</v>
      </c>
      <c r="P1226" s="23" t="str">
        <f>VLOOKUP(A1226,'ИЗ ОСНОВЫ НОМЕНКЛАТУР'!D:E,2,0)</f>
        <v>Крепежные системы</v>
      </c>
      <c r="Q1226" s="23" t="str">
        <f>VLOOKUP(A1226,'ИЗ ОСНОВЫ НОМЕНКЛАТУР'!D:F,3,0)</f>
        <v>Заглушки самоклеющиеся</v>
      </c>
      <c r="R1226" s="40">
        <f>VLOOKUP(A:A,'ИЗ ОСНОВЫ НОМЕНКЛАТУР'!D:G,4,0)</f>
        <v>25.133758865248229</v>
      </c>
      <c r="S1226" s="12" t="str">
        <f>VLOOKUP(A:A,'ИЗ ОСНОВЫ НОМЕНКЛАТУР'!D:H,5,0)</f>
        <v>C</v>
      </c>
      <c r="T1226" s="44">
        <f t="shared" si="231"/>
        <v>0</v>
      </c>
      <c r="U1226" s="44">
        <f t="shared" si="232"/>
        <v>0</v>
      </c>
      <c r="V1226" s="44">
        <f t="shared" si="233"/>
        <v>0</v>
      </c>
      <c r="W1226" s="44">
        <f t="shared" si="234"/>
        <v>0</v>
      </c>
      <c r="X1226" s="44">
        <f t="shared" si="235"/>
        <v>0</v>
      </c>
      <c r="Y1226" s="44">
        <f t="shared" si="236"/>
        <v>0</v>
      </c>
      <c r="Z1226" s="44">
        <f t="shared" si="237"/>
        <v>5805.8982978723407</v>
      </c>
      <c r="AA1226" s="44">
        <f t="shared" si="238"/>
        <v>44537.020709219862</v>
      </c>
      <c r="AB1226" s="44">
        <f t="shared" si="239"/>
        <v>4599.4778723404261</v>
      </c>
      <c r="AC1226" s="44">
        <f t="shared" si="240"/>
        <v>12566.879432624115</v>
      </c>
      <c r="AD1226" s="44">
        <f t="shared" si="241"/>
        <v>9123.5544680851071</v>
      </c>
      <c r="AE1226" s="12">
        <f t="shared" si="242"/>
        <v>76632.830780141841</v>
      </c>
    </row>
    <row r="1227" spans="1:31" ht="12.6" hidden="1" customHeight="1" x14ac:dyDescent="0.2">
      <c r="A1227" s="26" t="s">
        <v>1903</v>
      </c>
      <c r="B1227" s="19"/>
      <c r="C1227" s="19"/>
      <c r="D1227" s="20"/>
      <c r="E1227" s="21"/>
      <c r="F1227" s="22"/>
      <c r="G1227" s="21"/>
      <c r="H1227" s="22"/>
      <c r="I1227" s="20"/>
      <c r="J1227" s="20">
        <v>187</v>
      </c>
      <c r="K1227" s="20"/>
      <c r="L1227" s="20"/>
      <c r="M1227" s="20"/>
      <c r="N1227" s="20"/>
      <c r="O1227" s="20">
        <v>187</v>
      </c>
      <c r="P1227" s="23" t="str">
        <f>VLOOKUP(A1227,'ИЗ ОСНОВЫ НОМЕНКЛАТУР'!D:E,2,0)</f>
        <v>Крепежные системы</v>
      </c>
      <c r="Q1227" s="23" t="str">
        <f>VLOOKUP(A1227,'ИЗ ОСНОВЫ НОМЕНКЛАТУР'!D:F,3,0)</f>
        <v>Заглушки самоклеющиеся</v>
      </c>
      <c r="R1227" s="40">
        <f>VLOOKUP(A:A,'ИЗ ОСНОВЫ НОМЕНКЛАТУР'!D:G,4,0)</f>
        <v>52.69</v>
      </c>
      <c r="S1227" s="12" t="str">
        <f>VLOOKUP(A:A,'ИЗ ОСНОВЫ НОМЕНКЛАТУР'!D:H,5,0)</f>
        <v>C</v>
      </c>
      <c r="T1227" s="44">
        <f t="shared" si="231"/>
        <v>0</v>
      </c>
      <c r="U1227" s="44">
        <f t="shared" si="232"/>
        <v>0</v>
      </c>
      <c r="V1227" s="44">
        <f t="shared" si="233"/>
        <v>0</v>
      </c>
      <c r="W1227" s="44">
        <f t="shared" si="234"/>
        <v>0</v>
      </c>
      <c r="X1227" s="44">
        <f t="shared" si="235"/>
        <v>0</v>
      </c>
      <c r="Y1227" s="44">
        <f t="shared" si="236"/>
        <v>0</v>
      </c>
      <c r="Z1227" s="44">
        <f t="shared" si="237"/>
        <v>9853.0299999999988</v>
      </c>
      <c r="AA1227" s="44">
        <f t="shared" si="238"/>
        <v>0</v>
      </c>
      <c r="AB1227" s="44">
        <f t="shared" si="239"/>
        <v>0</v>
      </c>
      <c r="AC1227" s="44">
        <f t="shared" si="240"/>
        <v>0</v>
      </c>
      <c r="AD1227" s="44">
        <f t="shared" si="241"/>
        <v>0</v>
      </c>
      <c r="AE1227" s="12">
        <f t="shared" si="242"/>
        <v>9853.0299999999988</v>
      </c>
    </row>
    <row r="1228" spans="1:31" ht="12.6" hidden="1" customHeight="1" x14ac:dyDescent="0.2">
      <c r="A1228" s="26" t="s">
        <v>1872</v>
      </c>
      <c r="B1228" s="19"/>
      <c r="C1228" s="19"/>
      <c r="D1228" s="20"/>
      <c r="E1228" s="21"/>
      <c r="F1228" s="22"/>
      <c r="G1228" s="21"/>
      <c r="H1228" s="22"/>
      <c r="I1228" s="20"/>
      <c r="J1228" s="20">
        <v>1728</v>
      </c>
      <c r="K1228" s="20">
        <v>720</v>
      </c>
      <c r="L1228" s="20">
        <v>92</v>
      </c>
      <c r="M1228" s="20">
        <v>530</v>
      </c>
      <c r="N1228" s="20">
        <v>98</v>
      </c>
      <c r="O1228" s="20">
        <v>3168</v>
      </c>
      <c r="P1228" s="23" t="str">
        <f>VLOOKUP(A1228,'ИЗ ОСНОВЫ НОМЕНКЛАТУР'!D:E,2,0)</f>
        <v>Крепежные системы</v>
      </c>
      <c r="Q1228" s="23" t="str">
        <f>VLOOKUP(A1228,'ИЗ ОСНОВЫ НОМЕНКЛАТУР'!D:F,3,0)</f>
        <v>Заглушки самоклеющиеся</v>
      </c>
      <c r="R1228" s="40">
        <f>VLOOKUP(A:A,'ИЗ ОСНОВЫ НОМЕНКЛАТУР'!D:G,4,0)</f>
        <v>39.683756345177663</v>
      </c>
      <c r="S1228" s="12" t="str">
        <f>VLOOKUP(A:A,'ИЗ ОСНОВЫ НОМЕНКЛАТУР'!D:H,5,0)</f>
        <v>C</v>
      </c>
      <c r="T1228" s="44">
        <f t="shared" si="231"/>
        <v>0</v>
      </c>
      <c r="U1228" s="44">
        <f t="shared" si="232"/>
        <v>0</v>
      </c>
      <c r="V1228" s="44">
        <f t="shared" si="233"/>
        <v>0</v>
      </c>
      <c r="W1228" s="44">
        <f t="shared" si="234"/>
        <v>0</v>
      </c>
      <c r="X1228" s="44">
        <f t="shared" si="235"/>
        <v>0</v>
      </c>
      <c r="Y1228" s="44">
        <f t="shared" si="236"/>
        <v>0</v>
      </c>
      <c r="Z1228" s="44">
        <f t="shared" si="237"/>
        <v>68573.530964467005</v>
      </c>
      <c r="AA1228" s="44">
        <f t="shared" si="238"/>
        <v>28572.304568527918</v>
      </c>
      <c r="AB1228" s="44">
        <f t="shared" si="239"/>
        <v>3650.9055837563451</v>
      </c>
      <c r="AC1228" s="44">
        <f t="shared" si="240"/>
        <v>21032.390862944161</v>
      </c>
      <c r="AD1228" s="44">
        <f t="shared" si="241"/>
        <v>3889.0081218274108</v>
      </c>
      <c r="AE1228" s="12">
        <f t="shared" si="242"/>
        <v>125718.14010152285</v>
      </c>
    </row>
    <row r="1229" spans="1:31" ht="12.6" hidden="1" customHeight="1" x14ac:dyDescent="0.2">
      <c r="A1229" s="26" t="s">
        <v>1881</v>
      </c>
      <c r="B1229" s="19"/>
      <c r="C1229" s="19"/>
      <c r="D1229" s="20"/>
      <c r="E1229" s="21"/>
      <c r="F1229" s="22"/>
      <c r="G1229" s="21"/>
      <c r="H1229" s="22"/>
      <c r="I1229" s="20"/>
      <c r="J1229" s="20">
        <v>200</v>
      </c>
      <c r="K1229" s="20"/>
      <c r="L1229" s="20"/>
      <c r="M1229" s="20"/>
      <c r="N1229" s="20"/>
      <c r="O1229" s="20">
        <v>200</v>
      </c>
      <c r="P1229" s="23" t="str">
        <f>VLOOKUP(A1229,'ИЗ ОСНОВЫ НОМЕНКЛАТУР'!D:E,2,0)</f>
        <v>Крепежные системы</v>
      </c>
      <c r="Q1229" s="23" t="str">
        <f>VLOOKUP(A1229,'ИЗ ОСНОВЫ НОМЕНКЛАТУР'!D:F,3,0)</f>
        <v>Заглушки самоклеющиеся</v>
      </c>
      <c r="R1229" s="40">
        <f>VLOOKUP(A:A,'ИЗ ОСНОВЫ НОМЕНКЛАТУР'!D:G,4,0)</f>
        <v>52.38111111111111</v>
      </c>
      <c r="S1229" s="12" t="str">
        <f>VLOOKUP(A:A,'ИЗ ОСНОВЫ НОМЕНКЛАТУР'!D:H,5,0)</f>
        <v>C</v>
      </c>
      <c r="T1229" s="44">
        <f t="shared" si="231"/>
        <v>0</v>
      </c>
      <c r="U1229" s="44">
        <f t="shared" si="232"/>
        <v>0</v>
      </c>
      <c r="V1229" s="44">
        <f t="shared" si="233"/>
        <v>0</v>
      </c>
      <c r="W1229" s="44">
        <f t="shared" si="234"/>
        <v>0</v>
      </c>
      <c r="X1229" s="44">
        <f t="shared" si="235"/>
        <v>0</v>
      </c>
      <c r="Y1229" s="44">
        <f t="shared" si="236"/>
        <v>0</v>
      </c>
      <c r="Z1229" s="44">
        <f t="shared" si="237"/>
        <v>10476.222222222223</v>
      </c>
      <c r="AA1229" s="44">
        <f t="shared" si="238"/>
        <v>0</v>
      </c>
      <c r="AB1229" s="44">
        <f t="shared" si="239"/>
        <v>0</v>
      </c>
      <c r="AC1229" s="44">
        <f t="shared" si="240"/>
        <v>0</v>
      </c>
      <c r="AD1229" s="44">
        <f t="shared" si="241"/>
        <v>0</v>
      </c>
      <c r="AE1229" s="12">
        <f t="shared" si="242"/>
        <v>10476.222222222223</v>
      </c>
    </row>
    <row r="1230" spans="1:31" ht="12.6" hidden="1" customHeight="1" x14ac:dyDescent="0.2">
      <c r="A1230" s="26" t="s">
        <v>1882</v>
      </c>
      <c r="B1230" s="19"/>
      <c r="C1230" s="19"/>
      <c r="D1230" s="20"/>
      <c r="E1230" s="21"/>
      <c r="F1230" s="22"/>
      <c r="G1230" s="21"/>
      <c r="H1230" s="22"/>
      <c r="I1230" s="20"/>
      <c r="J1230" s="20">
        <v>546</v>
      </c>
      <c r="K1230" s="20"/>
      <c r="L1230" s="20"/>
      <c r="M1230" s="20"/>
      <c r="N1230" s="20">
        <v>60</v>
      </c>
      <c r="O1230" s="20">
        <v>606</v>
      </c>
      <c r="P1230" s="23" t="str">
        <f>VLOOKUP(A1230,'ИЗ ОСНОВЫ НОМЕНКЛАТУР'!D:E,2,0)</f>
        <v>Крепежные системы</v>
      </c>
      <c r="Q1230" s="23" t="str">
        <f>VLOOKUP(A1230,'ИЗ ОСНОВЫ НОМЕНКЛАТУР'!D:F,3,0)</f>
        <v>Заглушки самоклеющиеся</v>
      </c>
      <c r="R1230" s="40">
        <f>VLOOKUP(A:A,'ИЗ ОСНОВЫ НОМЕНКЛАТУР'!D:G,4,0)</f>
        <v>52.136190476190471</v>
      </c>
      <c r="S1230" s="12" t="str">
        <f>VLOOKUP(A:A,'ИЗ ОСНОВЫ НОМЕНКЛАТУР'!D:H,5,0)</f>
        <v>C</v>
      </c>
      <c r="T1230" s="44">
        <f t="shared" si="231"/>
        <v>0</v>
      </c>
      <c r="U1230" s="44">
        <f t="shared" si="232"/>
        <v>0</v>
      </c>
      <c r="V1230" s="44">
        <f t="shared" si="233"/>
        <v>0</v>
      </c>
      <c r="W1230" s="44">
        <f t="shared" si="234"/>
        <v>0</v>
      </c>
      <c r="X1230" s="44">
        <f t="shared" si="235"/>
        <v>0</v>
      </c>
      <c r="Y1230" s="44">
        <f t="shared" si="236"/>
        <v>0</v>
      </c>
      <c r="Z1230" s="44">
        <f t="shared" si="237"/>
        <v>28466.359999999997</v>
      </c>
      <c r="AA1230" s="44">
        <f t="shared" si="238"/>
        <v>0</v>
      </c>
      <c r="AB1230" s="44">
        <f t="shared" si="239"/>
        <v>0</v>
      </c>
      <c r="AC1230" s="44">
        <f t="shared" si="240"/>
        <v>0</v>
      </c>
      <c r="AD1230" s="44">
        <f t="shared" si="241"/>
        <v>3128.1714285714284</v>
      </c>
      <c r="AE1230" s="12">
        <f t="shared" si="242"/>
        <v>31594.531428571427</v>
      </c>
    </row>
    <row r="1231" spans="1:31" ht="12.6" hidden="1" customHeight="1" x14ac:dyDescent="0.2">
      <c r="A1231" s="26" t="s">
        <v>1862</v>
      </c>
      <c r="B1231" s="19"/>
      <c r="C1231" s="19"/>
      <c r="D1231" s="20"/>
      <c r="E1231" s="20">
        <v>46</v>
      </c>
      <c r="F1231" s="20"/>
      <c r="G1231" s="21"/>
      <c r="H1231" s="22"/>
      <c r="I1231" s="20"/>
      <c r="J1231" s="20">
        <v>225</v>
      </c>
      <c r="K1231" s="20">
        <v>900</v>
      </c>
      <c r="L1231" s="20">
        <v>50</v>
      </c>
      <c r="M1231" s="20">
        <v>472</v>
      </c>
      <c r="N1231" s="20">
        <v>607</v>
      </c>
      <c r="O1231" s="20">
        <v>2300</v>
      </c>
      <c r="P1231" s="23" t="str">
        <f>VLOOKUP(A1231,'ИЗ ОСНОВЫ НОМЕНКЛАТУР'!D:E,2,0)</f>
        <v>Крепежные системы</v>
      </c>
      <c r="Q1231" s="23" t="str">
        <f>VLOOKUP(A1231,'ИЗ ОСНОВЫ НОМЕНКЛАТУР'!D:F,3,0)</f>
        <v>Заглушки самоклеющиеся</v>
      </c>
      <c r="R1231" s="40">
        <f>VLOOKUP(A:A,'ИЗ ОСНОВЫ НОМЕНКЛАТУР'!D:G,4,0)</f>
        <v>28.756734693877551</v>
      </c>
      <c r="S1231" s="12" t="str">
        <f>VLOOKUP(A:A,'ИЗ ОСНОВЫ НОМЕНКЛАТУР'!D:H,5,0)</f>
        <v>C</v>
      </c>
      <c r="T1231" s="44">
        <f t="shared" si="231"/>
        <v>0</v>
      </c>
      <c r="U1231" s="44">
        <f t="shared" si="232"/>
        <v>1322.8097959183674</v>
      </c>
      <c r="V1231" s="44">
        <f t="shared" si="233"/>
        <v>0</v>
      </c>
      <c r="W1231" s="44">
        <f t="shared" si="234"/>
        <v>0</v>
      </c>
      <c r="X1231" s="44">
        <f t="shared" si="235"/>
        <v>0</v>
      </c>
      <c r="Y1231" s="44">
        <f t="shared" si="236"/>
        <v>0</v>
      </c>
      <c r="Z1231" s="44">
        <f t="shared" si="237"/>
        <v>6470.2653061224491</v>
      </c>
      <c r="AA1231" s="44">
        <f t="shared" si="238"/>
        <v>25881.061224489797</v>
      </c>
      <c r="AB1231" s="44">
        <f t="shared" si="239"/>
        <v>1437.8367346938776</v>
      </c>
      <c r="AC1231" s="44">
        <f t="shared" si="240"/>
        <v>13573.178775510203</v>
      </c>
      <c r="AD1231" s="44">
        <f t="shared" si="241"/>
        <v>17455.337959183675</v>
      </c>
      <c r="AE1231" s="12">
        <f t="shared" si="242"/>
        <v>66140.489795918373</v>
      </c>
    </row>
    <row r="1232" spans="1:31" ht="12.6" hidden="1" customHeight="1" x14ac:dyDescent="0.2">
      <c r="A1232" s="26" t="s">
        <v>1842</v>
      </c>
      <c r="B1232" s="19"/>
      <c r="C1232" s="19"/>
      <c r="D1232" s="20"/>
      <c r="E1232" s="21"/>
      <c r="F1232" s="22"/>
      <c r="G1232" s="21"/>
      <c r="H1232" s="22"/>
      <c r="I1232" s="20"/>
      <c r="J1232" s="20">
        <v>653</v>
      </c>
      <c r="K1232" s="20">
        <v>850</v>
      </c>
      <c r="L1232" s="20"/>
      <c r="M1232" s="20"/>
      <c r="N1232" s="20">
        <v>390</v>
      </c>
      <c r="O1232" s="20">
        <v>1893</v>
      </c>
      <c r="P1232" s="23" t="str">
        <f>VLOOKUP(A1232,'ИЗ ОСНОВЫ НОМЕНКЛАТУР'!D:E,2,0)</f>
        <v>Крепежные системы</v>
      </c>
      <c r="Q1232" s="23" t="str">
        <f>VLOOKUP(A1232,'ИЗ ОСНОВЫ НОМЕНКЛАТУР'!D:F,3,0)</f>
        <v>Заглушки самоклеющиеся</v>
      </c>
      <c r="R1232" s="40">
        <f>VLOOKUP(A:A,'ИЗ ОСНОВЫ НОМЕНКЛАТУР'!D:G,4,0)</f>
        <v>26.92816582914573</v>
      </c>
      <c r="S1232" s="12" t="str">
        <f>VLOOKUP(A:A,'ИЗ ОСНОВЫ НОМЕНКЛАТУР'!D:H,5,0)</f>
        <v>C</v>
      </c>
      <c r="T1232" s="44">
        <f t="shared" si="231"/>
        <v>0</v>
      </c>
      <c r="U1232" s="44">
        <f t="shared" si="232"/>
        <v>0</v>
      </c>
      <c r="V1232" s="44">
        <f t="shared" si="233"/>
        <v>0</v>
      </c>
      <c r="W1232" s="44">
        <f t="shared" si="234"/>
        <v>0</v>
      </c>
      <c r="X1232" s="44">
        <f t="shared" si="235"/>
        <v>0</v>
      </c>
      <c r="Y1232" s="44">
        <f t="shared" si="236"/>
        <v>0</v>
      </c>
      <c r="Z1232" s="44">
        <f t="shared" si="237"/>
        <v>17584.092286432162</v>
      </c>
      <c r="AA1232" s="44">
        <f t="shared" si="238"/>
        <v>22888.940954773869</v>
      </c>
      <c r="AB1232" s="44">
        <f t="shared" si="239"/>
        <v>0</v>
      </c>
      <c r="AC1232" s="44">
        <f t="shared" si="240"/>
        <v>0</v>
      </c>
      <c r="AD1232" s="44">
        <f t="shared" si="241"/>
        <v>10501.984673366835</v>
      </c>
      <c r="AE1232" s="12">
        <f t="shared" si="242"/>
        <v>50975.017914572862</v>
      </c>
    </row>
    <row r="1233" spans="1:31" ht="12.6" hidden="1" customHeight="1" x14ac:dyDescent="0.2">
      <c r="A1233" s="26" t="s">
        <v>1886</v>
      </c>
      <c r="B1233" s="19"/>
      <c r="C1233" s="19"/>
      <c r="D1233" s="20"/>
      <c r="E1233" s="20">
        <v>376</v>
      </c>
      <c r="F1233" s="20"/>
      <c r="G1233" s="21"/>
      <c r="H1233" s="22"/>
      <c r="I1233" s="20"/>
      <c r="J1233" s="20"/>
      <c r="K1233" s="20"/>
      <c r="L1233" s="20"/>
      <c r="M1233" s="20"/>
      <c r="N1233" s="20">
        <v>102</v>
      </c>
      <c r="O1233" s="20">
        <v>478</v>
      </c>
      <c r="P1233" s="23" t="str">
        <f>VLOOKUP(A1233,'ИЗ ОСНОВЫ НОМЕНКЛАТУР'!D:E,2,0)</f>
        <v>Крепежные системы</v>
      </c>
      <c r="Q1233" s="23" t="str">
        <f>VLOOKUP(A1233,'ИЗ ОСНОВЫ НОМЕНКЛАТУР'!D:F,3,0)</f>
        <v>Заглушки самоклеющиеся</v>
      </c>
      <c r="R1233" s="40">
        <f>VLOOKUP(A:A,'ИЗ ОСНОВЫ НОМЕНКЛАТУР'!D:G,4,0)</f>
        <v>57.570250000000001</v>
      </c>
      <c r="S1233" s="12" t="str">
        <f>VLOOKUP(A:A,'ИЗ ОСНОВЫ НОМЕНКЛАТУР'!D:H,5,0)</f>
        <v>C</v>
      </c>
      <c r="T1233" s="44">
        <f t="shared" si="231"/>
        <v>0</v>
      </c>
      <c r="U1233" s="44">
        <f t="shared" si="232"/>
        <v>21646.414000000001</v>
      </c>
      <c r="V1233" s="44">
        <f t="shared" si="233"/>
        <v>0</v>
      </c>
      <c r="W1233" s="44">
        <f t="shared" si="234"/>
        <v>0</v>
      </c>
      <c r="X1233" s="44">
        <f t="shared" si="235"/>
        <v>0</v>
      </c>
      <c r="Y1233" s="44">
        <f t="shared" si="236"/>
        <v>0</v>
      </c>
      <c r="Z1233" s="44">
        <f t="shared" si="237"/>
        <v>0</v>
      </c>
      <c r="AA1233" s="44">
        <f t="shared" si="238"/>
        <v>0</v>
      </c>
      <c r="AB1233" s="44">
        <f t="shared" si="239"/>
        <v>0</v>
      </c>
      <c r="AC1233" s="44">
        <f t="shared" si="240"/>
        <v>0</v>
      </c>
      <c r="AD1233" s="44">
        <f t="shared" si="241"/>
        <v>5872.1655000000001</v>
      </c>
      <c r="AE1233" s="12">
        <f t="shared" si="242"/>
        <v>27518.5795</v>
      </c>
    </row>
    <row r="1234" spans="1:31" ht="12.6" hidden="1" customHeight="1" x14ac:dyDescent="0.2">
      <c r="A1234" s="26" t="s">
        <v>1889</v>
      </c>
      <c r="B1234" s="19"/>
      <c r="C1234" s="19"/>
      <c r="D1234" s="20"/>
      <c r="E1234" s="21"/>
      <c r="F1234" s="22"/>
      <c r="G1234" s="21"/>
      <c r="H1234" s="22"/>
      <c r="I1234" s="20"/>
      <c r="J1234" s="20">
        <v>78</v>
      </c>
      <c r="K1234" s="20"/>
      <c r="L1234" s="20"/>
      <c r="M1234" s="20"/>
      <c r="N1234" s="20"/>
      <c r="O1234" s="20">
        <v>78</v>
      </c>
      <c r="P1234" s="23" t="str">
        <f>VLOOKUP(A1234,'ИЗ ОСНОВЫ НОМЕНКЛАТУР'!D:E,2,0)</f>
        <v>Крепежные системы</v>
      </c>
      <c r="Q1234" s="23" t="str">
        <f>VLOOKUP(A1234,'ИЗ ОСНОВЫ НОМЕНКЛАТУР'!D:F,3,0)</f>
        <v>Заглушки самоклеющиеся</v>
      </c>
      <c r="R1234" s="40">
        <f>VLOOKUP(A:A,'ИЗ ОСНОВЫ НОМЕНКЛАТУР'!D:G,4,0)</f>
        <v>53.210833333333333</v>
      </c>
      <c r="S1234" s="12" t="str">
        <f>VLOOKUP(A:A,'ИЗ ОСНОВЫ НОМЕНКЛАТУР'!D:H,5,0)</f>
        <v>C</v>
      </c>
      <c r="T1234" s="44">
        <f t="shared" si="231"/>
        <v>0</v>
      </c>
      <c r="U1234" s="44">
        <f t="shared" si="232"/>
        <v>0</v>
      </c>
      <c r="V1234" s="44">
        <f t="shared" si="233"/>
        <v>0</v>
      </c>
      <c r="W1234" s="44">
        <f t="shared" si="234"/>
        <v>0</v>
      </c>
      <c r="X1234" s="44">
        <f t="shared" si="235"/>
        <v>0</v>
      </c>
      <c r="Y1234" s="44">
        <f t="shared" si="236"/>
        <v>0</v>
      </c>
      <c r="Z1234" s="44">
        <f t="shared" si="237"/>
        <v>4150.4449999999997</v>
      </c>
      <c r="AA1234" s="44">
        <f t="shared" si="238"/>
        <v>0</v>
      </c>
      <c r="AB1234" s="44">
        <f t="shared" si="239"/>
        <v>0</v>
      </c>
      <c r="AC1234" s="44">
        <f t="shared" si="240"/>
        <v>0</v>
      </c>
      <c r="AD1234" s="44">
        <f t="shared" si="241"/>
        <v>0</v>
      </c>
      <c r="AE1234" s="12">
        <f t="shared" si="242"/>
        <v>4150.4449999999997</v>
      </c>
    </row>
    <row r="1235" spans="1:31" ht="12.6" hidden="1" customHeight="1" x14ac:dyDescent="0.2">
      <c r="A1235" s="26" t="s">
        <v>1914</v>
      </c>
      <c r="B1235" s="19"/>
      <c r="C1235" s="19"/>
      <c r="D1235" s="20"/>
      <c r="E1235" s="21"/>
      <c r="F1235" s="22"/>
      <c r="G1235" s="21"/>
      <c r="H1235" s="22"/>
      <c r="I1235" s="20">
        <v>2290</v>
      </c>
      <c r="J1235" s="20">
        <v>2933</v>
      </c>
      <c r="K1235" s="20">
        <v>2500</v>
      </c>
      <c r="L1235" s="20">
        <v>175</v>
      </c>
      <c r="M1235" s="20"/>
      <c r="N1235" s="20">
        <v>219</v>
      </c>
      <c r="O1235" s="20">
        <v>8117</v>
      </c>
      <c r="P1235" s="23" t="str">
        <f>VLOOKUP(A1235,'ИЗ ОСНОВЫ НОМЕНКЛАТУР'!D:E,2,0)</f>
        <v>Крепежные системы</v>
      </c>
      <c r="Q1235" s="23" t="str">
        <f>VLOOKUP(A1235,'ИЗ ОСНОВЫ НОМЕНКЛАТУР'!D:F,3,0)</f>
        <v>Заглушки самоклеющиеся</v>
      </c>
      <c r="R1235" s="40">
        <f>VLOOKUP(A:A,'ИЗ ОСНОВЫ НОМЕНКЛАТУР'!D:G,4,0)</f>
        <v>36.227815126050416</v>
      </c>
      <c r="S1235" s="12" t="str">
        <f>VLOOKUP(A:A,'ИЗ ОСНОВЫ НОМЕНКЛАТУР'!D:H,5,0)</f>
        <v>C</v>
      </c>
      <c r="T1235" s="44">
        <f t="shared" si="231"/>
        <v>0</v>
      </c>
      <c r="U1235" s="44">
        <f t="shared" si="232"/>
        <v>0</v>
      </c>
      <c r="V1235" s="44">
        <f t="shared" si="233"/>
        <v>0</v>
      </c>
      <c r="W1235" s="44">
        <f t="shared" si="234"/>
        <v>0</v>
      </c>
      <c r="X1235" s="44">
        <f t="shared" si="235"/>
        <v>0</v>
      </c>
      <c r="Y1235" s="44">
        <f t="shared" si="236"/>
        <v>82961.696638655456</v>
      </c>
      <c r="Z1235" s="44">
        <f t="shared" si="237"/>
        <v>106256.18176470586</v>
      </c>
      <c r="AA1235" s="44">
        <f t="shared" si="238"/>
        <v>90569.537815126037</v>
      </c>
      <c r="AB1235" s="44">
        <f t="shared" si="239"/>
        <v>6339.8676470588225</v>
      </c>
      <c r="AC1235" s="44">
        <f t="shared" si="240"/>
        <v>0</v>
      </c>
      <c r="AD1235" s="44">
        <f t="shared" si="241"/>
        <v>7933.8915126050415</v>
      </c>
      <c r="AE1235" s="12">
        <f t="shared" si="242"/>
        <v>294061.17537815112</v>
      </c>
    </row>
    <row r="1236" spans="1:31" ht="12.6" hidden="1" customHeight="1" x14ac:dyDescent="0.2">
      <c r="A1236" s="26" t="s">
        <v>1830</v>
      </c>
      <c r="B1236" s="19"/>
      <c r="C1236" s="19"/>
      <c r="D1236" s="20"/>
      <c r="E1236" s="20">
        <v>272</v>
      </c>
      <c r="F1236" s="20"/>
      <c r="G1236" s="21"/>
      <c r="H1236" s="22"/>
      <c r="I1236" s="20">
        <v>2000</v>
      </c>
      <c r="J1236" s="20">
        <v>962</v>
      </c>
      <c r="K1236" s="20">
        <v>2150</v>
      </c>
      <c r="L1236" s="20">
        <v>70</v>
      </c>
      <c r="M1236" s="20">
        <v>650</v>
      </c>
      <c r="N1236" s="20">
        <v>133</v>
      </c>
      <c r="O1236" s="20">
        <v>6237</v>
      </c>
      <c r="P1236" s="23" t="str">
        <f>VLOOKUP(A1236,'ИЗ ОСНОВЫ НОМЕНКЛАТУР'!D:E,2,0)</f>
        <v>Крепежные системы</v>
      </c>
      <c r="Q1236" s="23" t="str">
        <f>VLOOKUP(A1236,'ИЗ ОСНОВЫ НОМЕНКЛАТУР'!D:F,3,0)</f>
        <v>Заглушки самоклеющиеся</v>
      </c>
      <c r="R1236" s="40">
        <f>VLOOKUP(A:A,'ИЗ ОСНОВЫ НОМЕНКЛАТУР'!D:G,4,0)</f>
        <v>40.62408929477423</v>
      </c>
      <c r="S1236" s="12" t="str">
        <f>VLOOKUP(A:A,'ИЗ ОСНОВЫ НОМЕНКЛАТУР'!D:H,5,0)</f>
        <v>C</v>
      </c>
      <c r="T1236" s="44">
        <f t="shared" si="231"/>
        <v>0</v>
      </c>
      <c r="U1236" s="44">
        <f t="shared" si="232"/>
        <v>11049.75228817859</v>
      </c>
      <c r="V1236" s="44">
        <f t="shared" si="233"/>
        <v>0</v>
      </c>
      <c r="W1236" s="44">
        <f t="shared" si="234"/>
        <v>0</v>
      </c>
      <c r="X1236" s="44">
        <f t="shared" si="235"/>
        <v>0</v>
      </c>
      <c r="Y1236" s="44">
        <f t="shared" si="236"/>
        <v>81248.178589548465</v>
      </c>
      <c r="Z1236" s="44">
        <f t="shared" si="237"/>
        <v>39080.373901572806</v>
      </c>
      <c r="AA1236" s="44">
        <f t="shared" si="238"/>
        <v>87341.79198376459</v>
      </c>
      <c r="AB1236" s="44">
        <f t="shared" si="239"/>
        <v>2843.6862506341959</v>
      </c>
      <c r="AC1236" s="44">
        <f t="shared" si="240"/>
        <v>26405.658041603248</v>
      </c>
      <c r="AD1236" s="44">
        <f t="shared" si="241"/>
        <v>5403.0038762049726</v>
      </c>
      <c r="AE1236" s="12">
        <f t="shared" si="242"/>
        <v>253372.44493150688</v>
      </c>
    </row>
    <row r="1237" spans="1:31" ht="12.6" hidden="1" customHeight="1" x14ac:dyDescent="0.2">
      <c r="A1237" s="26" t="s">
        <v>1868</v>
      </c>
      <c r="B1237" s="19"/>
      <c r="C1237" s="19"/>
      <c r="D1237" s="20"/>
      <c r="E1237" s="20">
        <v>380</v>
      </c>
      <c r="F1237" s="20"/>
      <c r="G1237" s="21"/>
      <c r="H1237" s="22"/>
      <c r="I1237" s="20"/>
      <c r="J1237" s="20">
        <v>1407</v>
      </c>
      <c r="K1237" s="20">
        <v>1700</v>
      </c>
      <c r="L1237" s="20">
        <v>224</v>
      </c>
      <c r="M1237" s="20">
        <v>500</v>
      </c>
      <c r="N1237" s="20">
        <v>190</v>
      </c>
      <c r="O1237" s="20">
        <v>4401</v>
      </c>
      <c r="P1237" s="23" t="str">
        <f>VLOOKUP(A1237,'ИЗ ОСНОВЫ НОМЕНКЛАТУР'!D:E,2,0)</f>
        <v>Крепежные системы</v>
      </c>
      <c r="Q1237" s="23" t="str">
        <f>VLOOKUP(A1237,'ИЗ ОСНОВЫ НОМЕНКЛАТУР'!D:F,3,0)</f>
        <v>Заглушки самоклеющиеся</v>
      </c>
      <c r="R1237" s="40">
        <f>VLOOKUP(A:A,'ИЗ ОСНОВЫ НОМЕНКЛАТУР'!D:G,4,0)</f>
        <v>32.93338122605364</v>
      </c>
      <c r="S1237" s="12" t="str">
        <f>VLOOKUP(A:A,'ИЗ ОСНОВЫ НОМЕНКЛАТУР'!D:H,5,0)</f>
        <v>C</v>
      </c>
      <c r="T1237" s="44">
        <f t="shared" si="231"/>
        <v>0</v>
      </c>
      <c r="U1237" s="44">
        <f t="shared" si="232"/>
        <v>12514.684865900383</v>
      </c>
      <c r="V1237" s="44">
        <f t="shared" si="233"/>
        <v>0</v>
      </c>
      <c r="W1237" s="44">
        <f t="shared" si="234"/>
        <v>0</v>
      </c>
      <c r="X1237" s="44">
        <f t="shared" si="235"/>
        <v>0</v>
      </c>
      <c r="Y1237" s="44">
        <f t="shared" si="236"/>
        <v>0</v>
      </c>
      <c r="Z1237" s="44">
        <f t="shared" si="237"/>
        <v>46337.267385057472</v>
      </c>
      <c r="AA1237" s="44">
        <f t="shared" si="238"/>
        <v>55986.74808429119</v>
      </c>
      <c r="AB1237" s="44">
        <f t="shared" si="239"/>
        <v>7377.077394636015</v>
      </c>
      <c r="AC1237" s="44">
        <f t="shared" si="240"/>
        <v>16466.690613026822</v>
      </c>
      <c r="AD1237" s="44">
        <f t="shared" si="241"/>
        <v>6257.3424329501913</v>
      </c>
      <c r="AE1237" s="12">
        <f t="shared" si="242"/>
        <v>144939.81077586208</v>
      </c>
    </row>
    <row r="1238" spans="1:31" ht="12.6" hidden="1" customHeight="1" x14ac:dyDescent="0.2">
      <c r="A1238" s="26" t="s">
        <v>1855</v>
      </c>
      <c r="B1238" s="19"/>
      <c r="C1238" s="19"/>
      <c r="D1238" s="20"/>
      <c r="E1238" s="20">
        <v>29</v>
      </c>
      <c r="F1238" s="20"/>
      <c r="G1238" s="21"/>
      <c r="H1238" s="22"/>
      <c r="I1238" s="20">
        <v>2705</v>
      </c>
      <c r="J1238" s="20">
        <v>3070</v>
      </c>
      <c r="K1238" s="20">
        <v>4900</v>
      </c>
      <c r="L1238" s="20">
        <v>94</v>
      </c>
      <c r="M1238" s="20">
        <v>434</v>
      </c>
      <c r="N1238" s="20">
        <v>123</v>
      </c>
      <c r="O1238" s="20">
        <v>11355</v>
      </c>
      <c r="P1238" s="23" t="str">
        <f>VLOOKUP(A1238,'ИЗ ОСНОВЫ НОМЕНКЛАТУР'!D:E,2,0)</f>
        <v>Крепежные системы</v>
      </c>
      <c r="Q1238" s="23" t="str">
        <f>VLOOKUP(A1238,'ИЗ ОСНОВЫ НОМЕНКЛАТУР'!D:F,3,0)</f>
        <v>Заглушки самоклеющиеся</v>
      </c>
      <c r="R1238" s="40">
        <f>VLOOKUP(A:A,'ИЗ ОСНОВЫ НОМЕНКЛАТУР'!D:G,4,0)</f>
        <v>29.383531746031746</v>
      </c>
      <c r="S1238" s="12" t="str">
        <f>VLOOKUP(A:A,'ИЗ ОСНОВЫ НОМЕНКЛАТУР'!D:H,5,0)</f>
        <v>C</v>
      </c>
      <c r="T1238" s="44">
        <f t="shared" si="231"/>
        <v>0</v>
      </c>
      <c r="U1238" s="44">
        <f t="shared" si="232"/>
        <v>852.12242063492067</v>
      </c>
      <c r="V1238" s="44">
        <f t="shared" si="233"/>
        <v>0</v>
      </c>
      <c r="W1238" s="44">
        <f t="shared" si="234"/>
        <v>0</v>
      </c>
      <c r="X1238" s="44">
        <f t="shared" si="235"/>
        <v>0</v>
      </c>
      <c r="Y1238" s="44">
        <f t="shared" si="236"/>
        <v>79482.453373015873</v>
      </c>
      <c r="Z1238" s="44">
        <f t="shared" si="237"/>
        <v>90207.442460317456</v>
      </c>
      <c r="AA1238" s="44">
        <f t="shared" si="238"/>
        <v>143979.30555555556</v>
      </c>
      <c r="AB1238" s="44">
        <f t="shared" si="239"/>
        <v>2762.0519841269843</v>
      </c>
      <c r="AC1238" s="44">
        <f t="shared" si="240"/>
        <v>12752.452777777778</v>
      </c>
      <c r="AD1238" s="44">
        <f t="shared" si="241"/>
        <v>3614.174404761905</v>
      </c>
      <c r="AE1238" s="12">
        <f t="shared" si="242"/>
        <v>333650.00297619053</v>
      </c>
    </row>
    <row r="1239" spans="1:31" ht="12.6" hidden="1" customHeight="1" x14ac:dyDescent="0.2">
      <c r="A1239" s="26" t="s">
        <v>1893</v>
      </c>
      <c r="B1239" s="19"/>
      <c r="C1239" s="19"/>
      <c r="D1239" s="20"/>
      <c r="E1239" s="21"/>
      <c r="F1239" s="22"/>
      <c r="G1239" s="21"/>
      <c r="H1239" s="22"/>
      <c r="I1239" s="20"/>
      <c r="J1239" s="20">
        <v>72</v>
      </c>
      <c r="K1239" s="20"/>
      <c r="L1239" s="20"/>
      <c r="M1239" s="20"/>
      <c r="N1239" s="20"/>
      <c r="O1239" s="20">
        <v>72</v>
      </c>
      <c r="P1239" s="23" t="str">
        <f>VLOOKUP(A1239,'ИЗ ОСНОВЫ НОМЕНКЛАТУР'!D:E,2,0)</f>
        <v>Крепежные системы</v>
      </c>
      <c r="Q1239" s="23" t="str">
        <f>VLOOKUP(A1239,'ИЗ ОСНОВЫ НОМЕНКЛАТУР'!D:F,3,0)</f>
        <v>Заглушки самоклеющиеся</v>
      </c>
      <c r="R1239" s="40">
        <f>VLOOKUP(A:A,'ИЗ ОСНОВЫ НОМЕНКЛАТУР'!D:G,4,0)</f>
        <v>66.024000000000001</v>
      </c>
      <c r="S1239" s="12" t="str">
        <f>VLOOKUP(A:A,'ИЗ ОСНОВЫ НОМЕНКЛАТУР'!D:H,5,0)</f>
        <v>C</v>
      </c>
      <c r="T1239" s="44">
        <f t="shared" si="231"/>
        <v>0</v>
      </c>
      <c r="U1239" s="44">
        <f t="shared" si="232"/>
        <v>0</v>
      </c>
      <c r="V1239" s="44">
        <f t="shared" si="233"/>
        <v>0</v>
      </c>
      <c r="W1239" s="44">
        <f t="shared" si="234"/>
        <v>0</v>
      </c>
      <c r="X1239" s="44">
        <f t="shared" si="235"/>
        <v>0</v>
      </c>
      <c r="Y1239" s="44">
        <f t="shared" si="236"/>
        <v>0</v>
      </c>
      <c r="Z1239" s="44">
        <f t="shared" si="237"/>
        <v>4753.7280000000001</v>
      </c>
      <c r="AA1239" s="44">
        <f t="shared" si="238"/>
        <v>0</v>
      </c>
      <c r="AB1239" s="44">
        <f t="shared" si="239"/>
        <v>0</v>
      </c>
      <c r="AC1239" s="44">
        <f t="shared" si="240"/>
        <v>0</v>
      </c>
      <c r="AD1239" s="44">
        <f t="shared" si="241"/>
        <v>0</v>
      </c>
      <c r="AE1239" s="12">
        <f t="shared" si="242"/>
        <v>4753.7280000000001</v>
      </c>
    </row>
    <row r="1240" spans="1:31" ht="12.6" hidden="1" customHeight="1" x14ac:dyDescent="0.2">
      <c r="A1240" s="26" t="s">
        <v>1920</v>
      </c>
      <c r="B1240" s="19"/>
      <c r="C1240" s="19"/>
      <c r="D1240" s="20"/>
      <c r="E1240" s="20">
        <v>512</v>
      </c>
      <c r="F1240" s="20"/>
      <c r="G1240" s="21"/>
      <c r="H1240" s="22"/>
      <c r="I1240" s="20">
        <v>2880</v>
      </c>
      <c r="J1240" s="20">
        <v>424</v>
      </c>
      <c r="K1240" s="20">
        <v>2290</v>
      </c>
      <c r="L1240" s="20">
        <v>15</v>
      </c>
      <c r="M1240" s="20"/>
      <c r="N1240" s="20">
        <v>179</v>
      </c>
      <c r="O1240" s="20">
        <v>6300</v>
      </c>
      <c r="P1240" s="23" t="str">
        <f>VLOOKUP(A1240,'ИЗ ОСНОВЫ НОМЕНКЛАТУР'!D:E,2,0)</f>
        <v>Крепежные системы</v>
      </c>
      <c r="Q1240" s="23" t="str">
        <f>VLOOKUP(A1240,'ИЗ ОСНОВЫ НОМЕНКЛАТУР'!D:F,3,0)</f>
        <v>Заглушки самоклеющиеся</v>
      </c>
      <c r="R1240" s="40">
        <f>VLOOKUP(A:A,'ИЗ ОСНОВЫ НОМЕНКЛАТУР'!D:G,4,0)</f>
        <v>36.99861111111111</v>
      </c>
      <c r="S1240" s="12" t="str">
        <f>VLOOKUP(A:A,'ИЗ ОСНОВЫ НОМЕНКЛАТУР'!D:H,5,0)</f>
        <v>C</v>
      </c>
      <c r="T1240" s="44">
        <f t="shared" si="231"/>
        <v>0</v>
      </c>
      <c r="U1240" s="44">
        <f t="shared" si="232"/>
        <v>18943.288888888888</v>
      </c>
      <c r="V1240" s="44">
        <f t="shared" si="233"/>
        <v>0</v>
      </c>
      <c r="W1240" s="44">
        <f t="shared" si="234"/>
        <v>0</v>
      </c>
      <c r="X1240" s="44">
        <f t="shared" si="235"/>
        <v>0</v>
      </c>
      <c r="Y1240" s="44">
        <f t="shared" si="236"/>
        <v>106556</v>
      </c>
      <c r="Z1240" s="44">
        <f t="shared" si="237"/>
        <v>15687.411111111111</v>
      </c>
      <c r="AA1240" s="44">
        <f t="shared" si="238"/>
        <v>84726.819444444438</v>
      </c>
      <c r="AB1240" s="44">
        <f t="shared" si="239"/>
        <v>554.97916666666663</v>
      </c>
      <c r="AC1240" s="44">
        <f t="shared" si="240"/>
        <v>0</v>
      </c>
      <c r="AD1240" s="44">
        <f t="shared" si="241"/>
        <v>6622.7513888888889</v>
      </c>
      <c r="AE1240" s="12">
        <f t="shared" si="242"/>
        <v>233091.24999999997</v>
      </c>
    </row>
    <row r="1241" spans="1:31" ht="12.6" hidden="1" customHeight="1" x14ac:dyDescent="0.2">
      <c r="A1241" s="26" t="s">
        <v>1817</v>
      </c>
      <c r="B1241" s="19"/>
      <c r="C1241" s="19"/>
      <c r="D1241" s="20">
        <v>800</v>
      </c>
      <c r="E1241" s="20">
        <v>122</v>
      </c>
      <c r="F1241" s="20"/>
      <c r="G1241" s="21"/>
      <c r="H1241" s="22"/>
      <c r="I1241" s="20">
        <v>4000</v>
      </c>
      <c r="J1241" s="20">
        <v>3887</v>
      </c>
      <c r="K1241" s="20"/>
      <c r="L1241" s="20">
        <v>76</v>
      </c>
      <c r="M1241" s="20">
        <v>1050</v>
      </c>
      <c r="N1241" s="20">
        <v>712</v>
      </c>
      <c r="O1241" s="20">
        <v>10647</v>
      </c>
      <c r="P1241" s="23" t="str">
        <f>VLOOKUP(A1241,'ИЗ ОСНОВЫ НОМЕНКЛАТУР'!D:E,2,0)</f>
        <v>Крепежные системы</v>
      </c>
      <c r="Q1241" s="23" t="str">
        <f>VLOOKUP(A1241,'ИЗ ОСНОВЫ НОМЕНКЛАТУР'!D:F,3,0)</f>
        <v>Заглушки самоклеющиеся</v>
      </c>
      <c r="R1241" s="40">
        <f>VLOOKUP(A:A,'ИЗ ОСНОВЫ НОМЕНКЛАТУР'!D:G,4,0)</f>
        <v>44.566569982323642</v>
      </c>
      <c r="S1241" s="12" t="str">
        <f>VLOOKUP(A:A,'ИЗ ОСНОВЫ НОМЕНКЛАТУР'!D:H,5,0)</f>
        <v>B</v>
      </c>
      <c r="T1241" s="44">
        <f t="shared" si="231"/>
        <v>35653.255985858916</v>
      </c>
      <c r="U1241" s="44">
        <f t="shared" si="232"/>
        <v>5437.1215378434845</v>
      </c>
      <c r="V1241" s="44">
        <f t="shared" si="233"/>
        <v>0</v>
      </c>
      <c r="W1241" s="44">
        <f t="shared" si="234"/>
        <v>0</v>
      </c>
      <c r="X1241" s="44">
        <f t="shared" si="235"/>
        <v>0</v>
      </c>
      <c r="Y1241" s="44">
        <f t="shared" si="236"/>
        <v>178266.27992929457</v>
      </c>
      <c r="Z1241" s="44">
        <f t="shared" si="237"/>
        <v>173230.25752129199</v>
      </c>
      <c r="AA1241" s="44">
        <f t="shared" si="238"/>
        <v>0</v>
      </c>
      <c r="AB1241" s="44">
        <f t="shared" si="239"/>
        <v>3387.0593186565966</v>
      </c>
      <c r="AC1241" s="44">
        <f t="shared" si="240"/>
        <v>46794.898481439821</v>
      </c>
      <c r="AD1241" s="44">
        <f t="shared" si="241"/>
        <v>31731.397827414432</v>
      </c>
      <c r="AE1241" s="12">
        <f t="shared" si="242"/>
        <v>474500.27060179983</v>
      </c>
    </row>
    <row r="1242" spans="1:31" ht="12.6" hidden="1" customHeight="1" x14ac:dyDescent="0.2">
      <c r="A1242" s="26" t="s">
        <v>1856</v>
      </c>
      <c r="B1242" s="19"/>
      <c r="C1242" s="19"/>
      <c r="D1242" s="20">
        <v>2050</v>
      </c>
      <c r="E1242" s="20">
        <v>78</v>
      </c>
      <c r="F1242" s="20"/>
      <c r="G1242" s="21"/>
      <c r="H1242" s="22"/>
      <c r="I1242" s="20"/>
      <c r="J1242" s="20">
        <v>24</v>
      </c>
      <c r="K1242" s="20"/>
      <c r="L1242" s="20"/>
      <c r="M1242" s="20"/>
      <c r="N1242" s="20">
        <v>143</v>
      </c>
      <c r="O1242" s="20">
        <v>2295</v>
      </c>
      <c r="P1242" s="23" t="str">
        <f>VLOOKUP(A1242,'ИЗ ОСНОВЫ НОМЕНКЛАТУР'!D:E,2,0)</f>
        <v>Крепежные системы</v>
      </c>
      <c r="Q1242" s="23" t="str">
        <f>VLOOKUP(A1242,'ИЗ ОСНОВЫ НОМЕНКЛАТУР'!D:F,3,0)</f>
        <v>Заглушки самоклеющиеся</v>
      </c>
      <c r="R1242" s="40">
        <f>VLOOKUP(A:A,'ИЗ ОСНОВЫ НОМЕНКЛАТУР'!D:G,4,0)</f>
        <v>41.051267605633804</v>
      </c>
      <c r="S1242" s="12" t="str">
        <f>VLOOKUP(A:A,'ИЗ ОСНОВЫ НОМЕНКЛАТУР'!D:H,5,0)</f>
        <v>C</v>
      </c>
      <c r="T1242" s="44">
        <f t="shared" si="231"/>
        <v>84155.098591549293</v>
      </c>
      <c r="U1242" s="44">
        <f t="shared" si="232"/>
        <v>3201.9988732394368</v>
      </c>
      <c r="V1242" s="44">
        <f t="shared" si="233"/>
        <v>0</v>
      </c>
      <c r="W1242" s="44">
        <f t="shared" si="234"/>
        <v>0</v>
      </c>
      <c r="X1242" s="44">
        <f t="shared" si="235"/>
        <v>0</v>
      </c>
      <c r="Y1242" s="44">
        <f t="shared" si="236"/>
        <v>0</v>
      </c>
      <c r="Z1242" s="44">
        <f t="shared" si="237"/>
        <v>985.23042253521135</v>
      </c>
      <c r="AA1242" s="44">
        <f t="shared" si="238"/>
        <v>0</v>
      </c>
      <c r="AB1242" s="44">
        <f t="shared" si="239"/>
        <v>0</v>
      </c>
      <c r="AC1242" s="44">
        <f t="shared" si="240"/>
        <v>0</v>
      </c>
      <c r="AD1242" s="44">
        <f t="shared" si="241"/>
        <v>5870.3312676056339</v>
      </c>
      <c r="AE1242" s="12">
        <f t="shared" si="242"/>
        <v>94212.659154929584</v>
      </c>
    </row>
    <row r="1243" spans="1:31" ht="12.6" hidden="1" customHeight="1" x14ac:dyDescent="0.2">
      <c r="A1243" s="26" t="s">
        <v>1876</v>
      </c>
      <c r="B1243" s="19"/>
      <c r="C1243" s="19"/>
      <c r="D1243" s="20"/>
      <c r="E1243" s="21"/>
      <c r="F1243" s="22"/>
      <c r="G1243" s="21"/>
      <c r="H1243" s="22"/>
      <c r="I1243" s="20"/>
      <c r="J1243" s="20">
        <v>15</v>
      </c>
      <c r="K1243" s="20"/>
      <c r="L1243" s="20"/>
      <c r="M1243" s="20"/>
      <c r="N1243" s="20"/>
      <c r="O1243" s="20">
        <v>15</v>
      </c>
      <c r="P1243" s="23" t="str">
        <f>VLOOKUP(A1243,'ИЗ ОСНОВЫ НОМЕНКЛАТУР'!D:E,2,0)</f>
        <v>Крепежные системы</v>
      </c>
      <c r="Q1243" s="23" t="str">
        <f>VLOOKUP(A1243,'ИЗ ОСНОВЫ НОМЕНКЛАТУР'!D:F,3,0)</f>
        <v>Заглушки самоклеющиеся</v>
      </c>
      <c r="R1243" s="40">
        <f>VLOOKUP(A:A,'ИЗ ОСНОВЫ НОМЕНКЛАТУР'!D:G,4,0)</f>
        <v>53.294603174603175</v>
      </c>
      <c r="S1243" s="12" t="str">
        <f>VLOOKUP(A:A,'ИЗ ОСНОВЫ НОМЕНКЛАТУР'!D:H,5,0)</f>
        <v>C</v>
      </c>
      <c r="T1243" s="44">
        <f t="shared" si="231"/>
        <v>0</v>
      </c>
      <c r="U1243" s="44">
        <f t="shared" si="232"/>
        <v>0</v>
      </c>
      <c r="V1243" s="44">
        <f t="shared" si="233"/>
        <v>0</v>
      </c>
      <c r="W1243" s="44">
        <f t="shared" si="234"/>
        <v>0</v>
      </c>
      <c r="X1243" s="44">
        <f t="shared" si="235"/>
        <v>0</v>
      </c>
      <c r="Y1243" s="44">
        <f t="shared" si="236"/>
        <v>0</v>
      </c>
      <c r="Z1243" s="44">
        <f t="shared" si="237"/>
        <v>799.41904761904766</v>
      </c>
      <c r="AA1243" s="44">
        <f t="shared" si="238"/>
        <v>0</v>
      </c>
      <c r="AB1243" s="44">
        <f t="shared" si="239"/>
        <v>0</v>
      </c>
      <c r="AC1243" s="44">
        <f t="shared" si="240"/>
        <v>0</v>
      </c>
      <c r="AD1243" s="44">
        <f t="shared" si="241"/>
        <v>0</v>
      </c>
      <c r="AE1243" s="12">
        <f t="shared" si="242"/>
        <v>799.41904761904766</v>
      </c>
    </row>
    <row r="1244" spans="1:31" ht="12.6" hidden="1" customHeight="1" x14ac:dyDescent="0.2">
      <c r="A1244" s="26" t="s">
        <v>1837</v>
      </c>
      <c r="B1244" s="19"/>
      <c r="C1244" s="19"/>
      <c r="D1244" s="20"/>
      <c r="E1244" s="21"/>
      <c r="F1244" s="22"/>
      <c r="G1244" s="21"/>
      <c r="H1244" s="22"/>
      <c r="I1244" s="20"/>
      <c r="J1244" s="20">
        <v>1003</v>
      </c>
      <c r="K1244" s="20">
        <v>720</v>
      </c>
      <c r="L1244" s="20">
        <v>11</v>
      </c>
      <c r="M1244" s="20">
        <v>148</v>
      </c>
      <c r="N1244" s="20">
        <v>316</v>
      </c>
      <c r="O1244" s="20">
        <v>2198</v>
      </c>
      <c r="P1244" s="23" t="str">
        <f>VLOOKUP(A1244,'ИЗ ОСНОВЫ НОМЕНКЛАТУР'!D:E,2,0)</f>
        <v>Крепежные системы</v>
      </c>
      <c r="Q1244" s="23" t="str">
        <f>VLOOKUP(A1244,'ИЗ ОСНОВЫ НОМЕНКЛАТУР'!D:F,3,0)</f>
        <v>Заглушки самоклеющиеся</v>
      </c>
      <c r="R1244" s="40">
        <f>VLOOKUP(A:A,'ИЗ ОСНОВЫ НОМЕНКЛАТУР'!D:G,4,0)</f>
        <v>55.339999999999996</v>
      </c>
      <c r="S1244" s="12" t="str">
        <f>VLOOKUP(A:A,'ИЗ ОСНОВЫ НОМЕНКЛАТУР'!D:H,5,0)</f>
        <v>C</v>
      </c>
      <c r="T1244" s="44">
        <f t="shared" si="231"/>
        <v>0</v>
      </c>
      <c r="U1244" s="44">
        <f t="shared" si="232"/>
        <v>0</v>
      </c>
      <c r="V1244" s="44">
        <f t="shared" si="233"/>
        <v>0</v>
      </c>
      <c r="W1244" s="44">
        <f t="shared" si="234"/>
        <v>0</v>
      </c>
      <c r="X1244" s="44">
        <f t="shared" si="235"/>
        <v>0</v>
      </c>
      <c r="Y1244" s="44">
        <f t="shared" si="236"/>
        <v>0</v>
      </c>
      <c r="Z1244" s="44">
        <f t="shared" si="237"/>
        <v>55506.02</v>
      </c>
      <c r="AA1244" s="44">
        <f t="shared" si="238"/>
        <v>39844.799999999996</v>
      </c>
      <c r="AB1244" s="44">
        <f t="shared" si="239"/>
        <v>608.74</v>
      </c>
      <c r="AC1244" s="44">
        <f t="shared" si="240"/>
        <v>8190.32</v>
      </c>
      <c r="AD1244" s="44">
        <f t="shared" si="241"/>
        <v>17487.439999999999</v>
      </c>
      <c r="AE1244" s="12">
        <f t="shared" si="242"/>
        <v>121637.32</v>
      </c>
    </row>
    <row r="1245" spans="1:31" ht="12.6" hidden="1" customHeight="1" x14ac:dyDescent="0.2">
      <c r="A1245" s="26" t="s">
        <v>1848</v>
      </c>
      <c r="B1245" s="19"/>
      <c r="C1245" s="19"/>
      <c r="D1245" s="20"/>
      <c r="E1245" s="21"/>
      <c r="F1245" s="22"/>
      <c r="G1245" s="21"/>
      <c r="H1245" s="22"/>
      <c r="I1245" s="20"/>
      <c r="J1245" s="20">
        <v>348</v>
      </c>
      <c r="K1245" s="20">
        <v>454</v>
      </c>
      <c r="L1245" s="20">
        <v>55</v>
      </c>
      <c r="M1245" s="20">
        <v>800</v>
      </c>
      <c r="N1245" s="20">
        <v>115</v>
      </c>
      <c r="O1245" s="20">
        <v>1772</v>
      </c>
      <c r="P1245" s="23" t="str">
        <f>VLOOKUP(A1245,'ИЗ ОСНОВЫ НОМЕНКЛАТУР'!D:E,2,0)</f>
        <v>Крепежные системы</v>
      </c>
      <c r="Q1245" s="23" t="str">
        <f>VLOOKUP(A1245,'ИЗ ОСНОВЫ НОМЕНКЛАТУР'!D:F,3,0)</f>
        <v>Заглушки самоклеющиеся</v>
      </c>
      <c r="R1245" s="40">
        <f>VLOOKUP(A:A,'ИЗ ОСНОВЫ НОМЕНКЛАТУР'!D:G,4,0)</f>
        <v>37.838739255014325</v>
      </c>
      <c r="S1245" s="12" t="str">
        <f>VLOOKUP(A:A,'ИЗ ОСНОВЫ НОМЕНКЛАТУР'!D:H,5,0)</f>
        <v>C</v>
      </c>
      <c r="T1245" s="44">
        <f t="shared" si="231"/>
        <v>0</v>
      </c>
      <c r="U1245" s="44">
        <f t="shared" si="232"/>
        <v>0</v>
      </c>
      <c r="V1245" s="44">
        <f t="shared" si="233"/>
        <v>0</v>
      </c>
      <c r="W1245" s="44">
        <f t="shared" si="234"/>
        <v>0</v>
      </c>
      <c r="X1245" s="44">
        <f t="shared" si="235"/>
        <v>0</v>
      </c>
      <c r="Y1245" s="44">
        <f t="shared" si="236"/>
        <v>0</v>
      </c>
      <c r="Z1245" s="44">
        <f t="shared" si="237"/>
        <v>13167.881260744985</v>
      </c>
      <c r="AA1245" s="44">
        <f t="shared" si="238"/>
        <v>17178.787621776504</v>
      </c>
      <c r="AB1245" s="44">
        <f t="shared" si="239"/>
        <v>2081.1306590257877</v>
      </c>
      <c r="AC1245" s="44">
        <f t="shared" si="240"/>
        <v>30270.99140401146</v>
      </c>
      <c r="AD1245" s="44">
        <f t="shared" si="241"/>
        <v>4351.455014326647</v>
      </c>
      <c r="AE1245" s="12">
        <f t="shared" si="242"/>
        <v>67050.245959885389</v>
      </c>
    </row>
    <row r="1246" spans="1:31" ht="12.6" hidden="1" customHeight="1" x14ac:dyDescent="0.2">
      <c r="A1246" s="26" t="s">
        <v>1818</v>
      </c>
      <c r="B1246" s="19"/>
      <c r="C1246" s="19"/>
      <c r="D1246" s="20"/>
      <c r="E1246" s="21"/>
      <c r="F1246" s="22"/>
      <c r="G1246" s="21"/>
      <c r="H1246" s="22"/>
      <c r="I1246" s="20">
        <v>3000</v>
      </c>
      <c r="J1246" s="20">
        <v>2478</v>
      </c>
      <c r="K1246" s="20">
        <v>4650</v>
      </c>
      <c r="L1246" s="20">
        <v>174</v>
      </c>
      <c r="M1246" s="20">
        <v>1700</v>
      </c>
      <c r="N1246" s="20">
        <v>109</v>
      </c>
      <c r="O1246" s="20">
        <v>12111</v>
      </c>
      <c r="P1246" s="23" t="str">
        <f>VLOOKUP(A1246,'ИЗ ОСНОВЫ НОМЕНКЛАТУР'!D:E,2,0)</f>
        <v>Крепежные системы</v>
      </c>
      <c r="Q1246" s="23" t="str">
        <f>VLOOKUP(A1246,'ИЗ ОСНОВЫ НОМЕНКЛАТУР'!D:F,3,0)</f>
        <v>Заглушки самоклеющиеся</v>
      </c>
      <c r="R1246" s="40">
        <f>VLOOKUP(A:A,'ИЗ ОСНОВЫ НОМЕНКЛАТУР'!D:G,4,0)</f>
        <v>44.60138620176464</v>
      </c>
      <c r="S1246" s="12" t="str">
        <f>VLOOKUP(A:A,'ИЗ ОСНОВЫ НОМЕНКЛАТУР'!D:H,5,0)</f>
        <v>C</v>
      </c>
      <c r="T1246" s="44">
        <f t="shared" si="231"/>
        <v>0</v>
      </c>
      <c r="U1246" s="44">
        <f t="shared" si="232"/>
        <v>0</v>
      </c>
      <c r="V1246" s="44">
        <f t="shared" si="233"/>
        <v>0</v>
      </c>
      <c r="W1246" s="44">
        <f t="shared" si="234"/>
        <v>0</v>
      </c>
      <c r="X1246" s="44">
        <f t="shared" si="235"/>
        <v>0</v>
      </c>
      <c r="Y1246" s="44">
        <f t="shared" si="236"/>
        <v>133804.15860529392</v>
      </c>
      <c r="Z1246" s="44">
        <f t="shared" si="237"/>
        <v>110522.23500797278</v>
      </c>
      <c r="AA1246" s="44">
        <f t="shared" si="238"/>
        <v>207396.44583820557</v>
      </c>
      <c r="AB1246" s="44">
        <f t="shared" si="239"/>
        <v>7760.6411991070472</v>
      </c>
      <c r="AC1246" s="44">
        <f t="shared" si="240"/>
        <v>75822.356542999885</v>
      </c>
      <c r="AD1246" s="44">
        <f t="shared" si="241"/>
        <v>4861.5510959923458</v>
      </c>
      <c r="AE1246" s="12">
        <f t="shared" si="242"/>
        <v>540167.38828957151</v>
      </c>
    </row>
    <row r="1247" spans="1:31" ht="12.6" hidden="1" customHeight="1" x14ac:dyDescent="0.2">
      <c r="A1247" s="26" t="s">
        <v>1833</v>
      </c>
      <c r="B1247" s="19"/>
      <c r="C1247" s="19"/>
      <c r="D1247" s="20"/>
      <c r="E1247" s="20">
        <v>245</v>
      </c>
      <c r="F1247" s="20"/>
      <c r="G1247" s="21"/>
      <c r="H1247" s="22"/>
      <c r="I1247" s="20">
        <v>1500</v>
      </c>
      <c r="J1247" s="20">
        <v>1375</v>
      </c>
      <c r="K1247" s="20">
        <v>2680</v>
      </c>
      <c r="L1247" s="20">
        <v>104</v>
      </c>
      <c r="M1247" s="20">
        <v>520</v>
      </c>
      <c r="N1247" s="20">
        <v>500</v>
      </c>
      <c r="O1247" s="20">
        <v>6924</v>
      </c>
      <c r="P1247" s="23" t="str">
        <f>VLOOKUP(A1247,'ИЗ ОСНОВЫ НОМЕНКЛАТУР'!D:E,2,0)</f>
        <v>Крепежные системы</v>
      </c>
      <c r="Q1247" s="23" t="str">
        <f>VLOOKUP(A1247,'ИЗ ОСНОВЫ НОМЕНКЛАТУР'!D:F,3,0)</f>
        <v>Заглушки самоклеющиеся</v>
      </c>
      <c r="R1247" s="40">
        <f>VLOOKUP(A:A,'ИЗ ОСНОВЫ НОМЕНКЛАТУР'!D:G,4,0)</f>
        <v>55.442569567791594</v>
      </c>
      <c r="S1247" s="12" t="str">
        <f>VLOOKUP(A:A,'ИЗ ОСНОВЫ НОМЕНКЛАТУР'!D:H,5,0)</f>
        <v>C</v>
      </c>
      <c r="T1247" s="44">
        <f t="shared" si="231"/>
        <v>0</v>
      </c>
      <c r="U1247" s="44">
        <f t="shared" si="232"/>
        <v>13583.42954410894</v>
      </c>
      <c r="V1247" s="44">
        <f t="shared" si="233"/>
        <v>0</v>
      </c>
      <c r="W1247" s="44">
        <f t="shared" si="234"/>
        <v>0</v>
      </c>
      <c r="X1247" s="44">
        <f t="shared" si="235"/>
        <v>0</v>
      </c>
      <c r="Y1247" s="44">
        <f t="shared" si="236"/>
        <v>83163.854351687391</v>
      </c>
      <c r="Z1247" s="44">
        <f t="shared" si="237"/>
        <v>76233.533155713449</v>
      </c>
      <c r="AA1247" s="44">
        <f t="shared" si="238"/>
        <v>148586.08644168146</v>
      </c>
      <c r="AB1247" s="44">
        <f t="shared" si="239"/>
        <v>5766.0272350503255</v>
      </c>
      <c r="AC1247" s="44">
        <f t="shared" si="240"/>
        <v>28830.136175251628</v>
      </c>
      <c r="AD1247" s="44">
        <f t="shared" si="241"/>
        <v>27721.284783895797</v>
      </c>
      <c r="AE1247" s="12">
        <f t="shared" si="242"/>
        <v>383884.35168738896</v>
      </c>
    </row>
    <row r="1248" spans="1:31" ht="12.6" hidden="1" customHeight="1" x14ac:dyDescent="0.2">
      <c r="A1248" s="26" t="s">
        <v>1912</v>
      </c>
      <c r="B1248" s="19"/>
      <c r="C1248" s="19"/>
      <c r="D1248" s="20"/>
      <c r="E1248" s="21"/>
      <c r="F1248" s="22"/>
      <c r="G1248" s="21"/>
      <c r="H1248" s="22"/>
      <c r="I1248" s="20"/>
      <c r="J1248" s="20">
        <v>1322</v>
      </c>
      <c r="K1248" s="20">
        <v>230</v>
      </c>
      <c r="L1248" s="20">
        <v>33</v>
      </c>
      <c r="M1248" s="20"/>
      <c r="N1248" s="20">
        <v>186</v>
      </c>
      <c r="O1248" s="20">
        <v>1771</v>
      </c>
      <c r="P1248" s="23" t="str">
        <f>VLOOKUP(A1248,'ИЗ ОСНОВЫ НОМЕНКЛАТУР'!D:E,2,0)</f>
        <v>Крепежные системы</v>
      </c>
      <c r="Q1248" s="23" t="str">
        <f>VLOOKUP(A1248,'ИЗ ОСНОВЫ НОМЕНКЛАТУР'!D:F,3,0)</f>
        <v>Заглушки самоклеющиеся</v>
      </c>
      <c r="R1248" s="40">
        <f>VLOOKUP(A:A,'ИЗ ОСНОВЫ НОМЕНКЛАТУР'!D:G,4,0)</f>
        <v>37.770421874999997</v>
      </c>
      <c r="S1248" s="12" t="str">
        <f>VLOOKUP(A:A,'ИЗ ОСНОВЫ НОМЕНКЛАТУР'!D:H,5,0)</f>
        <v>C</v>
      </c>
      <c r="T1248" s="44">
        <f t="shared" si="231"/>
        <v>0</v>
      </c>
      <c r="U1248" s="44">
        <f t="shared" si="232"/>
        <v>0</v>
      </c>
      <c r="V1248" s="44">
        <f t="shared" si="233"/>
        <v>0</v>
      </c>
      <c r="W1248" s="44">
        <f t="shared" si="234"/>
        <v>0</v>
      </c>
      <c r="X1248" s="44">
        <f t="shared" si="235"/>
        <v>0</v>
      </c>
      <c r="Y1248" s="44">
        <f t="shared" si="236"/>
        <v>0</v>
      </c>
      <c r="Z1248" s="44">
        <f t="shared" si="237"/>
        <v>49932.497718749997</v>
      </c>
      <c r="AA1248" s="44">
        <f t="shared" si="238"/>
        <v>8687.1970312499998</v>
      </c>
      <c r="AB1248" s="44">
        <f t="shared" si="239"/>
        <v>1246.4239218749999</v>
      </c>
      <c r="AC1248" s="44">
        <f t="shared" si="240"/>
        <v>0</v>
      </c>
      <c r="AD1248" s="44">
        <f t="shared" si="241"/>
        <v>7025.2984687499993</v>
      </c>
      <c r="AE1248" s="12">
        <f t="shared" si="242"/>
        <v>66891.417140624995</v>
      </c>
    </row>
    <row r="1249" spans="1:31" ht="12.6" hidden="1" customHeight="1" x14ac:dyDescent="0.2">
      <c r="A1249" s="26" t="s">
        <v>4406</v>
      </c>
      <c r="B1249" s="19"/>
      <c r="C1249" s="19"/>
      <c r="D1249" s="20"/>
      <c r="E1249" s="21"/>
      <c r="F1249" s="22"/>
      <c r="G1249" s="21"/>
      <c r="H1249" s="22"/>
      <c r="I1249" s="20">
        <v>1500</v>
      </c>
      <c r="J1249" s="20">
        <v>1000</v>
      </c>
      <c r="K1249" s="20"/>
      <c r="L1249" s="20">
        <v>50</v>
      </c>
      <c r="M1249" s="20">
        <v>450</v>
      </c>
      <c r="N1249" s="20"/>
      <c r="O1249" s="20">
        <v>3000</v>
      </c>
      <c r="P1249" s="23" t="str">
        <f>VLOOKUP(A1249,'ИЗ ОСНОВЫ НОМЕНКЛАТУР'!D:E,2,0)</f>
        <v>Крепежные системы</v>
      </c>
      <c r="Q1249" s="23" t="str">
        <f>VLOOKUP(A1249,'ИЗ ОСНОВЫ НОМЕНКЛАТУР'!D:F,3,0)</f>
        <v>Заглушки самоклеющиеся</v>
      </c>
      <c r="R1249" s="40">
        <f>VLOOKUP(A:A,'ИЗ ОСНОВЫ НОМЕНКЛАТУР'!D:G,4,0)</f>
        <v>48.3</v>
      </c>
      <c r="S1249" s="12" t="str">
        <f>VLOOKUP(A:A,'ИЗ ОСНОВЫ НОМЕНКЛАТУР'!D:H,5,0)</f>
        <v>C</v>
      </c>
      <c r="T1249" s="44">
        <f t="shared" si="231"/>
        <v>0</v>
      </c>
      <c r="U1249" s="44">
        <f t="shared" si="232"/>
        <v>0</v>
      </c>
      <c r="V1249" s="44">
        <f t="shared" si="233"/>
        <v>0</v>
      </c>
      <c r="W1249" s="44">
        <f t="shared" si="234"/>
        <v>0</v>
      </c>
      <c r="X1249" s="44">
        <f t="shared" si="235"/>
        <v>0</v>
      </c>
      <c r="Y1249" s="44">
        <f t="shared" si="236"/>
        <v>72450</v>
      </c>
      <c r="Z1249" s="44">
        <f t="shared" si="237"/>
        <v>48300</v>
      </c>
      <c r="AA1249" s="44">
        <f t="shared" si="238"/>
        <v>0</v>
      </c>
      <c r="AB1249" s="44">
        <f t="shared" si="239"/>
        <v>2415</v>
      </c>
      <c r="AC1249" s="44">
        <f t="shared" si="240"/>
        <v>21735</v>
      </c>
      <c r="AD1249" s="44">
        <f t="shared" si="241"/>
        <v>0</v>
      </c>
      <c r="AE1249" s="12">
        <f t="shared" si="242"/>
        <v>144900</v>
      </c>
    </row>
    <row r="1250" spans="1:31" ht="12.6" hidden="1" customHeight="1" x14ac:dyDescent="0.2">
      <c r="A1250" s="26" t="s">
        <v>1831</v>
      </c>
      <c r="B1250" s="19"/>
      <c r="C1250" s="19"/>
      <c r="D1250" s="20">
        <v>2950</v>
      </c>
      <c r="E1250" s="20">
        <v>443</v>
      </c>
      <c r="F1250" s="20"/>
      <c r="G1250" s="21"/>
      <c r="H1250" s="22"/>
      <c r="I1250" s="20">
        <v>4650</v>
      </c>
      <c r="J1250" s="20">
        <v>4328</v>
      </c>
      <c r="K1250" s="20">
        <v>4350</v>
      </c>
      <c r="L1250" s="20">
        <v>165</v>
      </c>
      <c r="M1250" s="20">
        <v>393</v>
      </c>
      <c r="N1250" s="20">
        <v>211</v>
      </c>
      <c r="O1250" s="20">
        <v>17490</v>
      </c>
      <c r="P1250" s="23" t="str">
        <f>VLOOKUP(A1250,'ИЗ ОСНОВЫ НОМЕНКЛАТУР'!D:E,2,0)</f>
        <v>Крепежные системы</v>
      </c>
      <c r="Q1250" s="23" t="str">
        <f>VLOOKUP(A1250,'ИЗ ОСНОВЫ НОМЕНКЛАТУР'!D:F,3,0)</f>
        <v>Заглушки самоклеющиеся</v>
      </c>
      <c r="R1250" s="40">
        <f>VLOOKUP(A:A,'ИЗ ОСНОВЫ НОМЕНКЛАТУР'!D:G,4,0)</f>
        <v>25.579509770889487</v>
      </c>
      <c r="S1250" s="12" t="str">
        <f>VLOOKUP(A:A,'ИЗ ОСНОВЫ НОМЕНКЛАТУР'!D:H,5,0)</f>
        <v>C</v>
      </c>
      <c r="T1250" s="44">
        <f t="shared" si="231"/>
        <v>75459.553824123985</v>
      </c>
      <c r="U1250" s="44">
        <f t="shared" si="232"/>
        <v>11331.722828504044</v>
      </c>
      <c r="V1250" s="44">
        <f t="shared" si="233"/>
        <v>0</v>
      </c>
      <c r="W1250" s="44">
        <f t="shared" si="234"/>
        <v>0</v>
      </c>
      <c r="X1250" s="44">
        <f t="shared" si="235"/>
        <v>0</v>
      </c>
      <c r="Y1250" s="44">
        <f t="shared" si="236"/>
        <v>118944.72043463611</v>
      </c>
      <c r="Z1250" s="44">
        <f t="shared" si="237"/>
        <v>110708.11828840971</v>
      </c>
      <c r="AA1250" s="44">
        <f t="shared" si="238"/>
        <v>111270.86750336927</v>
      </c>
      <c r="AB1250" s="44">
        <f t="shared" si="239"/>
        <v>4220.6191121967649</v>
      </c>
      <c r="AC1250" s="44">
        <f t="shared" si="240"/>
        <v>10052.747339959569</v>
      </c>
      <c r="AD1250" s="44">
        <f t="shared" si="241"/>
        <v>5397.2765616576817</v>
      </c>
      <c r="AE1250" s="12">
        <f t="shared" si="242"/>
        <v>447385.62589285715</v>
      </c>
    </row>
    <row r="1251" spans="1:31" ht="12.6" hidden="1" customHeight="1" x14ac:dyDescent="0.2">
      <c r="A1251" s="26" t="s">
        <v>1852</v>
      </c>
      <c r="B1251" s="19"/>
      <c r="C1251" s="19"/>
      <c r="D1251" s="20"/>
      <c r="E1251" s="20">
        <v>100</v>
      </c>
      <c r="F1251" s="20"/>
      <c r="G1251" s="21"/>
      <c r="H1251" s="22"/>
      <c r="I1251" s="20"/>
      <c r="J1251" s="20">
        <v>1120</v>
      </c>
      <c r="K1251" s="20"/>
      <c r="L1251" s="20"/>
      <c r="M1251" s="20"/>
      <c r="N1251" s="20">
        <v>3</v>
      </c>
      <c r="O1251" s="20">
        <v>1223</v>
      </c>
      <c r="P1251" s="23" t="str">
        <f>VLOOKUP(A1251,'ИЗ ОСНОВЫ НОМЕНКЛАТУР'!D:E,2,0)</f>
        <v>Крепежные системы</v>
      </c>
      <c r="Q1251" s="23" t="str">
        <f>VLOOKUP(A1251,'ИЗ ОСНОВЫ НОМЕНКЛАТУР'!D:F,3,0)</f>
        <v>Заглушки самоклеющиеся</v>
      </c>
      <c r="R1251" s="40">
        <f>VLOOKUP(A:A,'ИЗ ОСНОВЫ НОМЕНКЛАТУР'!D:G,4,0)</f>
        <v>47.82638418079096</v>
      </c>
      <c r="S1251" s="12" t="str">
        <f>VLOOKUP(A:A,'ИЗ ОСНОВЫ НОМЕНКЛАТУР'!D:H,5,0)</f>
        <v>C</v>
      </c>
      <c r="T1251" s="44">
        <f t="shared" si="231"/>
        <v>0</v>
      </c>
      <c r="U1251" s="44">
        <f t="shared" si="232"/>
        <v>4782.6384180790956</v>
      </c>
      <c r="V1251" s="44">
        <f t="shared" si="233"/>
        <v>0</v>
      </c>
      <c r="W1251" s="44">
        <f t="shared" si="234"/>
        <v>0</v>
      </c>
      <c r="X1251" s="44">
        <f t="shared" si="235"/>
        <v>0</v>
      </c>
      <c r="Y1251" s="44">
        <f t="shared" si="236"/>
        <v>0</v>
      </c>
      <c r="Z1251" s="44">
        <f t="shared" si="237"/>
        <v>53565.550282485878</v>
      </c>
      <c r="AA1251" s="44">
        <f t="shared" si="238"/>
        <v>0</v>
      </c>
      <c r="AB1251" s="44">
        <f t="shared" si="239"/>
        <v>0</v>
      </c>
      <c r="AC1251" s="44">
        <f t="shared" si="240"/>
        <v>0</v>
      </c>
      <c r="AD1251" s="44">
        <f t="shared" si="241"/>
        <v>143.47915254237287</v>
      </c>
      <c r="AE1251" s="12">
        <f t="shared" si="242"/>
        <v>58491.667853107348</v>
      </c>
    </row>
    <row r="1252" spans="1:31" ht="12.6" hidden="1" customHeight="1" x14ac:dyDescent="0.2">
      <c r="A1252" s="26" t="s">
        <v>1820</v>
      </c>
      <c r="B1252" s="19"/>
      <c r="C1252" s="19"/>
      <c r="D1252" s="20"/>
      <c r="E1252" s="21"/>
      <c r="F1252" s="22"/>
      <c r="G1252" s="21"/>
      <c r="H1252" s="22"/>
      <c r="I1252" s="20">
        <v>2600</v>
      </c>
      <c r="J1252" s="20">
        <v>283</v>
      </c>
      <c r="K1252" s="20">
        <v>750</v>
      </c>
      <c r="L1252" s="20">
        <v>52</v>
      </c>
      <c r="M1252" s="20">
        <v>400</v>
      </c>
      <c r="N1252" s="20">
        <v>146</v>
      </c>
      <c r="O1252" s="20">
        <v>4231</v>
      </c>
      <c r="P1252" s="23" t="str">
        <f>VLOOKUP(A1252,'ИЗ ОСНОВЫ НОМЕНКЛАТУР'!D:E,2,0)</f>
        <v>Крепежные системы</v>
      </c>
      <c r="Q1252" s="23" t="str">
        <f>VLOOKUP(A1252,'ИЗ ОСНОВЫ НОМЕНКЛАТУР'!D:F,3,0)</f>
        <v>Заглушки самоклеющиеся</v>
      </c>
      <c r="R1252" s="40">
        <f>VLOOKUP(A:A,'ИЗ ОСНОВЫ НОМЕНКЛАТУР'!D:G,4,0)</f>
        <v>40.182756694278559</v>
      </c>
      <c r="S1252" s="12" t="str">
        <f>VLOOKUP(A:A,'ИЗ ОСНОВЫ НОМЕНКЛАТУР'!D:H,5,0)</f>
        <v>C</v>
      </c>
      <c r="T1252" s="44">
        <f t="shared" si="231"/>
        <v>0</v>
      </c>
      <c r="U1252" s="44">
        <f t="shared" si="232"/>
        <v>0</v>
      </c>
      <c r="V1252" s="44">
        <f t="shared" si="233"/>
        <v>0</v>
      </c>
      <c r="W1252" s="44">
        <f t="shared" si="234"/>
        <v>0</v>
      </c>
      <c r="X1252" s="44">
        <f t="shared" si="235"/>
        <v>0</v>
      </c>
      <c r="Y1252" s="44">
        <f t="shared" si="236"/>
        <v>104475.16740512426</v>
      </c>
      <c r="Z1252" s="44">
        <f t="shared" si="237"/>
        <v>11371.720144480832</v>
      </c>
      <c r="AA1252" s="44">
        <f t="shared" si="238"/>
        <v>30137.067520708919</v>
      </c>
      <c r="AB1252" s="44">
        <f t="shared" si="239"/>
        <v>2089.5033481024852</v>
      </c>
      <c r="AC1252" s="44">
        <f t="shared" si="240"/>
        <v>16073.102677711424</v>
      </c>
      <c r="AD1252" s="44">
        <f t="shared" si="241"/>
        <v>5866.6824773646695</v>
      </c>
      <c r="AE1252" s="12">
        <f t="shared" si="242"/>
        <v>170013.24357349257</v>
      </c>
    </row>
    <row r="1253" spans="1:31" ht="12.6" hidden="1" customHeight="1" x14ac:dyDescent="0.2">
      <c r="A1253" s="26" t="s">
        <v>1919</v>
      </c>
      <c r="B1253" s="19"/>
      <c r="C1253" s="19"/>
      <c r="D1253" s="20"/>
      <c r="E1253" s="21"/>
      <c r="F1253" s="22"/>
      <c r="G1253" s="21"/>
      <c r="H1253" s="22"/>
      <c r="I1253" s="20"/>
      <c r="J1253" s="20">
        <v>525</v>
      </c>
      <c r="K1253" s="20">
        <v>1097</v>
      </c>
      <c r="L1253" s="20">
        <v>66</v>
      </c>
      <c r="M1253" s="20">
        <v>320</v>
      </c>
      <c r="N1253" s="20">
        <v>294</v>
      </c>
      <c r="O1253" s="20">
        <v>2302</v>
      </c>
      <c r="P1253" s="23" t="str">
        <f>VLOOKUP(A1253,'ИЗ ОСНОВЫ НОМЕНКЛАТУР'!D:E,2,0)</f>
        <v>Крепежные системы</v>
      </c>
      <c r="Q1253" s="23" t="str">
        <f>VLOOKUP(A1253,'ИЗ ОСНОВЫ НОМЕНКЛАТУР'!D:F,3,0)</f>
        <v>Заглушки самоклеющиеся</v>
      </c>
      <c r="R1253" s="40">
        <f>VLOOKUP(A:A,'ИЗ ОСНОВЫ НОМЕНКЛАТУР'!D:G,4,0)</f>
        <v>37.311003911342894</v>
      </c>
      <c r="S1253" s="12" t="str">
        <f>VLOOKUP(A:A,'ИЗ ОСНОВЫ НОМЕНКЛАТУР'!D:H,5,0)</f>
        <v>C</v>
      </c>
      <c r="T1253" s="44">
        <f t="shared" si="231"/>
        <v>0</v>
      </c>
      <c r="U1253" s="44">
        <f t="shared" si="232"/>
        <v>0</v>
      </c>
      <c r="V1253" s="44">
        <f t="shared" si="233"/>
        <v>0</v>
      </c>
      <c r="W1253" s="44">
        <f t="shared" si="234"/>
        <v>0</v>
      </c>
      <c r="X1253" s="44">
        <f t="shared" si="235"/>
        <v>0</v>
      </c>
      <c r="Y1253" s="44">
        <f t="shared" si="236"/>
        <v>0</v>
      </c>
      <c r="Z1253" s="44">
        <f t="shared" si="237"/>
        <v>19588.277053455018</v>
      </c>
      <c r="AA1253" s="44">
        <f t="shared" si="238"/>
        <v>40930.171290743157</v>
      </c>
      <c r="AB1253" s="44">
        <f t="shared" si="239"/>
        <v>2462.5262581486309</v>
      </c>
      <c r="AC1253" s="44">
        <f t="shared" si="240"/>
        <v>11939.521251629725</v>
      </c>
      <c r="AD1253" s="44">
        <f t="shared" si="241"/>
        <v>10969.43514993481</v>
      </c>
      <c r="AE1253" s="12">
        <f t="shared" si="242"/>
        <v>85889.931003911333</v>
      </c>
    </row>
    <row r="1254" spans="1:31" ht="12.6" hidden="1" customHeight="1" x14ac:dyDescent="0.2">
      <c r="A1254" s="26" t="s">
        <v>1902</v>
      </c>
      <c r="B1254" s="19"/>
      <c r="C1254" s="19"/>
      <c r="D1254" s="20"/>
      <c r="E1254" s="20">
        <v>22</v>
      </c>
      <c r="F1254" s="20"/>
      <c r="G1254" s="21"/>
      <c r="H1254" s="22"/>
      <c r="I1254" s="20">
        <v>1400</v>
      </c>
      <c r="J1254" s="20">
        <v>2072</v>
      </c>
      <c r="K1254" s="20">
        <v>450</v>
      </c>
      <c r="L1254" s="20">
        <v>124</v>
      </c>
      <c r="M1254" s="20">
        <v>200</v>
      </c>
      <c r="N1254" s="20">
        <v>112</v>
      </c>
      <c r="O1254" s="20">
        <v>4380</v>
      </c>
      <c r="P1254" s="23" t="str">
        <f>VLOOKUP(A1254,'ИЗ ОСНОВЫ НОМЕНКЛАТУР'!D:E,2,0)</f>
        <v>Крепежные системы</v>
      </c>
      <c r="Q1254" s="23" t="str">
        <f>VLOOKUP(A1254,'ИЗ ОСНОВЫ НОМЕНКЛАТУР'!D:F,3,0)</f>
        <v>Заглушки самоклеющиеся</v>
      </c>
      <c r="R1254" s="40">
        <f>VLOOKUP(A:A,'ИЗ ОСНОВЫ НОМЕНКЛАТУР'!D:G,4,0)</f>
        <v>31.896115942028985</v>
      </c>
      <c r="S1254" s="12" t="str">
        <f>VLOOKUP(A:A,'ИЗ ОСНОВЫ НОМЕНКЛАТУР'!D:H,5,0)</f>
        <v>C</v>
      </c>
      <c r="T1254" s="44">
        <f t="shared" si="231"/>
        <v>0</v>
      </c>
      <c r="U1254" s="44">
        <f t="shared" si="232"/>
        <v>701.71455072463766</v>
      </c>
      <c r="V1254" s="44">
        <f t="shared" si="233"/>
        <v>0</v>
      </c>
      <c r="W1254" s="44">
        <f t="shared" si="234"/>
        <v>0</v>
      </c>
      <c r="X1254" s="44">
        <f t="shared" si="235"/>
        <v>0</v>
      </c>
      <c r="Y1254" s="44">
        <f t="shared" si="236"/>
        <v>44654.562318840581</v>
      </c>
      <c r="Z1254" s="44">
        <f t="shared" si="237"/>
        <v>66088.752231884049</v>
      </c>
      <c r="AA1254" s="44">
        <f t="shared" si="238"/>
        <v>14353.252173913042</v>
      </c>
      <c r="AB1254" s="44">
        <f t="shared" si="239"/>
        <v>3955.1183768115943</v>
      </c>
      <c r="AC1254" s="44">
        <f t="shared" si="240"/>
        <v>6379.2231884057965</v>
      </c>
      <c r="AD1254" s="44">
        <f t="shared" si="241"/>
        <v>3572.3649855072463</v>
      </c>
      <c r="AE1254" s="12">
        <f t="shared" si="242"/>
        <v>139704.98782608693</v>
      </c>
    </row>
    <row r="1255" spans="1:31" ht="12.6" hidden="1" customHeight="1" x14ac:dyDescent="0.2">
      <c r="A1255" s="26" t="s">
        <v>1829</v>
      </c>
      <c r="B1255" s="19"/>
      <c r="C1255" s="19"/>
      <c r="D1255" s="20"/>
      <c r="E1255" s="20">
        <v>72</v>
      </c>
      <c r="F1255" s="20"/>
      <c r="G1255" s="21"/>
      <c r="H1255" s="22"/>
      <c r="I1255" s="20"/>
      <c r="J1255" s="20">
        <v>761</v>
      </c>
      <c r="K1255" s="20">
        <v>1650</v>
      </c>
      <c r="L1255" s="20">
        <v>45</v>
      </c>
      <c r="M1255" s="20"/>
      <c r="N1255" s="20">
        <v>77</v>
      </c>
      <c r="O1255" s="20">
        <v>2605</v>
      </c>
      <c r="P1255" s="23" t="str">
        <f>VLOOKUP(A1255,'ИЗ ОСНОВЫ НОМЕНКЛАТУР'!D:E,2,0)</f>
        <v>Крепежные системы</v>
      </c>
      <c r="Q1255" s="23" t="str">
        <f>VLOOKUP(A1255,'ИЗ ОСНОВЫ НОМЕНКЛАТУР'!D:F,3,0)</f>
        <v>Заглушки самоклеющиеся</v>
      </c>
      <c r="R1255" s="40">
        <f>VLOOKUP(A:A,'ИЗ ОСНОВЫ НОМЕНКЛАТУР'!D:G,4,0)</f>
        <v>45.628855572213894</v>
      </c>
      <c r="S1255" s="12" t="str">
        <f>VLOOKUP(A:A,'ИЗ ОСНОВЫ НОМЕНКЛАТУР'!D:H,5,0)</f>
        <v>C</v>
      </c>
      <c r="T1255" s="44">
        <f t="shared" si="231"/>
        <v>0</v>
      </c>
      <c r="U1255" s="44">
        <f t="shared" si="232"/>
        <v>3285.2776011994001</v>
      </c>
      <c r="V1255" s="44">
        <f t="shared" si="233"/>
        <v>0</v>
      </c>
      <c r="W1255" s="44">
        <f t="shared" si="234"/>
        <v>0</v>
      </c>
      <c r="X1255" s="44">
        <f t="shared" si="235"/>
        <v>0</v>
      </c>
      <c r="Y1255" s="44">
        <f t="shared" si="236"/>
        <v>0</v>
      </c>
      <c r="Z1255" s="44">
        <f t="shared" si="237"/>
        <v>34723.559090454772</v>
      </c>
      <c r="AA1255" s="44">
        <f t="shared" si="238"/>
        <v>75287.611694152918</v>
      </c>
      <c r="AB1255" s="44">
        <f t="shared" si="239"/>
        <v>2053.2985007496254</v>
      </c>
      <c r="AC1255" s="44">
        <f t="shared" si="240"/>
        <v>0</v>
      </c>
      <c r="AD1255" s="44">
        <f t="shared" si="241"/>
        <v>3513.42187906047</v>
      </c>
      <c r="AE1255" s="12">
        <f t="shared" si="242"/>
        <v>118863.16876561719</v>
      </c>
    </row>
    <row r="1256" spans="1:31" ht="12.6" hidden="1" customHeight="1" x14ac:dyDescent="0.2">
      <c r="A1256" s="26" t="s">
        <v>1878</v>
      </c>
      <c r="B1256" s="19"/>
      <c r="C1256" s="19"/>
      <c r="D1256" s="20"/>
      <c r="E1256" s="21"/>
      <c r="F1256" s="22"/>
      <c r="G1256" s="21"/>
      <c r="H1256" s="22"/>
      <c r="I1256" s="20"/>
      <c r="J1256" s="20">
        <v>32</v>
      </c>
      <c r="K1256" s="20"/>
      <c r="L1256" s="20"/>
      <c r="M1256" s="20"/>
      <c r="N1256" s="20"/>
      <c r="O1256" s="20">
        <v>32</v>
      </c>
      <c r="P1256" s="23" t="str">
        <f>VLOOKUP(A1256,'ИЗ ОСНОВЫ НОМЕНКЛАТУР'!D:E,2,0)</f>
        <v>Крепежные системы</v>
      </c>
      <c r="Q1256" s="23" t="str">
        <f>VLOOKUP(A1256,'ИЗ ОСНОВЫ НОМЕНКЛАТУР'!D:F,3,0)</f>
        <v>Заглушки самоклеющиеся</v>
      </c>
      <c r="R1256" s="40">
        <f>VLOOKUP(A:A,'ИЗ ОСНОВЫ НОМЕНКЛАТУР'!D:G,4,0)</f>
        <v>52.259803921568626</v>
      </c>
      <c r="S1256" s="12" t="str">
        <f>VLOOKUP(A:A,'ИЗ ОСНОВЫ НОМЕНКЛАТУР'!D:H,5,0)</f>
        <v>C</v>
      </c>
      <c r="T1256" s="44">
        <f t="shared" si="231"/>
        <v>0</v>
      </c>
      <c r="U1256" s="44">
        <f t="shared" si="232"/>
        <v>0</v>
      </c>
      <c r="V1256" s="44">
        <f t="shared" si="233"/>
        <v>0</v>
      </c>
      <c r="W1256" s="44">
        <f t="shared" si="234"/>
        <v>0</v>
      </c>
      <c r="X1256" s="44">
        <f t="shared" si="235"/>
        <v>0</v>
      </c>
      <c r="Y1256" s="44">
        <f t="shared" si="236"/>
        <v>0</v>
      </c>
      <c r="Z1256" s="44">
        <f t="shared" si="237"/>
        <v>1672.313725490196</v>
      </c>
      <c r="AA1256" s="44">
        <f t="shared" si="238"/>
        <v>0</v>
      </c>
      <c r="AB1256" s="44">
        <f t="shared" si="239"/>
        <v>0</v>
      </c>
      <c r="AC1256" s="44">
        <f t="shared" si="240"/>
        <v>0</v>
      </c>
      <c r="AD1256" s="44">
        <f t="shared" si="241"/>
        <v>0</v>
      </c>
      <c r="AE1256" s="12">
        <f t="shared" si="242"/>
        <v>1672.313725490196</v>
      </c>
    </row>
    <row r="1257" spans="1:31" ht="12.6" hidden="1" customHeight="1" x14ac:dyDescent="0.2">
      <c r="A1257" s="26" t="s">
        <v>1897</v>
      </c>
      <c r="B1257" s="19"/>
      <c r="C1257" s="19"/>
      <c r="D1257" s="20">
        <v>600</v>
      </c>
      <c r="E1257" s="20">
        <v>82</v>
      </c>
      <c r="F1257" s="20"/>
      <c r="G1257" s="21"/>
      <c r="H1257" s="22"/>
      <c r="I1257" s="20"/>
      <c r="J1257" s="20"/>
      <c r="K1257" s="20"/>
      <c r="L1257" s="20"/>
      <c r="M1257" s="20"/>
      <c r="N1257" s="20"/>
      <c r="O1257" s="20">
        <v>682</v>
      </c>
      <c r="P1257" s="23" t="str">
        <f>VLOOKUP(A1257,'ИЗ ОСНОВЫ НОМЕНКЛАТУР'!D:E,2,0)</f>
        <v>Крепежные системы</v>
      </c>
      <c r="Q1257" s="23" t="str">
        <f>VLOOKUP(A1257,'ИЗ ОСНОВЫ НОМЕНКЛАТУР'!D:F,3,0)</f>
        <v>Заглушки самоклеющиеся</v>
      </c>
      <c r="R1257" s="40">
        <f>VLOOKUP(A:A,'ИЗ ОСНОВЫ НОМЕНКЛАТУР'!D:G,4,0)</f>
        <v>34.270000000000003</v>
      </c>
      <c r="S1257" s="12" t="str">
        <f>VLOOKUP(A:A,'ИЗ ОСНОВЫ НОМЕНКЛАТУР'!D:H,5,0)</f>
        <v>C</v>
      </c>
      <c r="T1257" s="44">
        <f t="shared" si="231"/>
        <v>20562.000000000004</v>
      </c>
      <c r="U1257" s="44">
        <f t="shared" si="232"/>
        <v>2810.1400000000003</v>
      </c>
      <c r="V1257" s="44">
        <f t="shared" si="233"/>
        <v>0</v>
      </c>
      <c r="W1257" s="44">
        <f t="shared" si="234"/>
        <v>0</v>
      </c>
      <c r="X1257" s="44">
        <f t="shared" si="235"/>
        <v>0</v>
      </c>
      <c r="Y1257" s="44">
        <f t="shared" si="236"/>
        <v>0</v>
      </c>
      <c r="Z1257" s="44">
        <f t="shared" si="237"/>
        <v>0</v>
      </c>
      <c r="AA1257" s="44">
        <f t="shared" si="238"/>
        <v>0</v>
      </c>
      <c r="AB1257" s="44">
        <f t="shared" si="239"/>
        <v>0</v>
      </c>
      <c r="AC1257" s="44">
        <f t="shared" si="240"/>
        <v>0</v>
      </c>
      <c r="AD1257" s="44">
        <f t="shared" si="241"/>
        <v>0</v>
      </c>
      <c r="AE1257" s="12">
        <f t="shared" si="242"/>
        <v>23372.140000000003</v>
      </c>
    </row>
    <row r="1258" spans="1:31" ht="12.6" hidden="1" customHeight="1" x14ac:dyDescent="0.2">
      <c r="A1258" s="26" t="s">
        <v>1634</v>
      </c>
      <c r="B1258" s="19"/>
      <c r="C1258" s="19"/>
      <c r="D1258" s="20"/>
      <c r="E1258" s="20">
        <v>24</v>
      </c>
      <c r="F1258" s="20"/>
      <c r="G1258" s="21"/>
      <c r="H1258" s="22"/>
      <c r="I1258" s="20"/>
      <c r="J1258" s="20">
        <v>69</v>
      </c>
      <c r="K1258" s="20"/>
      <c r="L1258" s="20"/>
      <c r="M1258" s="20"/>
      <c r="N1258" s="20">
        <v>5</v>
      </c>
      <c r="O1258" s="20">
        <v>98</v>
      </c>
      <c r="P1258" s="23" t="str">
        <f>VLOOKUP(A1258,'ИЗ ОСНОВЫ НОМЕНКЛАТУР'!D:E,2,0)</f>
        <v>Аксессуары для столешниц</v>
      </c>
      <c r="Q1258" s="23" t="str">
        <f>VLOOKUP(A1258,'ИЗ ОСНОВЫ НОМЕНКЛАТУР'!D:F,3,0)</f>
        <v>Цоколь</v>
      </c>
      <c r="R1258" s="40">
        <f>VLOOKUP(A:A,'ИЗ ОСНОВЫ НОМЕНКЛАТУР'!D:G,4,0)</f>
        <v>161.99250000000001</v>
      </c>
      <c r="S1258" s="12" t="str">
        <f>VLOOKUP(A:A,'ИЗ ОСНОВЫ НОМЕНКЛАТУР'!D:H,5,0)</f>
        <v>C</v>
      </c>
      <c r="T1258" s="44">
        <f t="shared" si="231"/>
        <v>0</v>
      </c>
      <c r="U1258" s="44">
        <f t="shared" si="232"/>
        <v>3887.82</v>
      </c>
      <c r="V1258" s="44">
        <f t="shared" si="233"/>
        <v>0</v>
      </c>
      <c r="W1258" s="44">
        <f t="shared" si="234"/>
        <v>0</v>
      </c>
      <c r="X1258" s="44">
        <f t="shared" si="235"/>
        <v>0</v>
      </c>
      <c r="Y1258" s="44">
        <f t="shared" si="236"/>
        <v>0</v>
      </c>
      <c r="Z1258" s="44">
        <f t="shared" si="237"/>
        <v>11177.4825</v>
      </c>
      <c r="AA1258" s="44">
        <f t="shared" si="238"/>
        <v>0</v>
      </c>
      <c r="AB1258" s="44">
        <f t="shared" si="239"/>
        <v>0</v>
      </c>
      <c r="AC1258" s="44">
        <f t="shared" si="240"/>
        <v>0</v>
      </c>
      <c r="AD1258" s="44">
        <f t="shared" si="241"/>
        <v>809.96250000000009</v>
      </c>
      <c r="AE1258" s="12">
        <f t="shared" si="242"/>
        <v>15875.264999999999</v>
      </c>
    </row>
    <row r="1259" spans="1:31" ht="12.6" hidden="1" customHeight="1" x14ac:dyDescent="0.2">
      <c r="A1259" s="26" t="s">
        <v>1631</v>
      </c>
      <c r="B1259" s="19"/>
      <c r="C1259" s="19"/>
      <c r="D1259" s="20"/>
      <c r="E1259" s="20">
        <v>12</v>
      </c>
      <c r="F1259" s="20"/>
      <c r="G1259" s="21"/>
      <c r="H1259" s="22"/>
      <c r="I1259" s="20"/>
      <c r="J1259" s="20">
        <v>91</v>
      </c>
      <c r="K1259" s="20"/>
      <c r="L1259" s="20"/>
      <c r="M1259" s="20"/>
      <c r="N1259" s="20">
        <v>11</v>
      </c>
      <c r="O1259" s="20">
        <v>114</v>
      </c>
      <c r="P1259" s="23" t="str">
        <f>VLOOKUP(A1259,'ИЗ ОСНОВЫ НОМЕНКЛАТУР'!D:E,2,0)</f>
        <v>Аксессуары для столешниц</v>
      </c>
      <c r="Q1259" s="23" t="str">
        <f>VLOOKUP(A1259,'ИЗ ОСНОВЫ НОМЕНКЛАТУР'!D:F,3,0)</f>
        <v>Цоколь</v>
      </c>
      <c r="R1259" s="40">
        <f>VLOOKUP(A:A,'ИЗ ОСНОВЫ НОМЕНКЛАТУР'!D:G,4,0)</f>
        <v>170.5276470588235</v>
      </c>
      <c r="S1259" s="12" t="str">
        <f>VLOOKUP(A:A,'ИЗ ОСНОВЫ НОМЕНКЛАТУР'!D:H,5,0)</f>
        <v>C</v>
      </c>
      <c r="T1259" s="44">
        <f t="shared" si="231"/>
        <v>0</v>
      </c>
      <c r="U1259" s="44">
        <f t="shared" si="232"/>
        <v>2046.3317647058821</v>
      </c>
      <c r="V1259" s="44">
        <f t="shared" si="233"/>
        <v>0</v>
      </c>
      <c r="W1259" s="44">
        <f t="shared" si="234"/>
        <v>0</v>
      </c>
      <c r="X1259" s="44">
        <f t="shared" si="235"/>
        <v>0</v>
      </c>
      <c r="Y1259" s="44">
        <f t="shared" si="236"/>
        <v>0</v>
      </c>
      <c r="Z1259" s="44">
        <f t="shared" si="237"/>
        <v>15518.015882352938</v>
      </c>
      <c r="AA1259" s="44">
        <f t="shared" si="238"/>
        <v>0</v>
      </c>
      <c r="AB1259" s="44">
        <f t="shared" si="239"/>
        <v>0</v>
      </c>
      <c r="AC1259" s="44">
        <f t="shared" si="240"/>
        <v>0</v>
      </c>
      <c r="AD1259" s="44">
        <f t="shared" si="241"/>
        <v>1875.8041176470585</v>
      </c>
      <c r="AE1259" s="12">
        <f t="shared" si="242"/>
        <v>19440.151764705879</v>
      </c>
    </row>
    <row r="1260" spans="1:31" ht="12.6" hidden="1" customHeight="1" x14ac:dyDescent="0.2">
      <c r="A1260" s="26" t="s">
        <v>4407</v>
      </c>
      <c r="B1260" s="19"/>
      <c r="C1260" s="19"/>
      <c r="D1260" s="20"/>
      <c r="E1260" s="21"/>
      <c r="F1260" s="22"/>
      <c r="G1260" s="21"/>
      <c r="H1260" s="22"/>
      <c r="I1260" s="20"/>
      <c r="J1260" s="20">
        <v>40</v>
      </c>
      <c r="K1260" s="20"/>
      <c r="L1260" s="20"/>
      <c r="M1260" s="20"/>
      <c r="N1260" s="20">
        <v>27</v>
      </c>
      <c r="O1260" s="20">
        <v>67</v>
      </c>
      <c r="P1260" s="23" t="str">
        <f>VLOOKUP(A1260,'ИЗ ОСНОВЫ НОМЕНКЛАТУР'!D:E,2,0)</f>
        <v>Аксессуары для столешниц</v>
      </c>
      <c r="Q1260" s="23" t="str">
        <f>VLOOKUP(A1260,'ИЗ ОСНОВЫ НОМЕНКЛАТУР'!D:F,3,0)</f>
        <v>Цоколь</v>
      </c>
      <c r="R1260" s="40">
        <f>VLOOKUP(A:A,'ИЗ ОСНОВЫ НОМЕНКЛАТУР'!D:G,4,0)</f>
        <v>132.13432835820896</v>
      </c>
      <c r="S1260" s="12" t="str">
        <f>VLOOKUP(A:A,'ИЗ ОСНОВЫ НОМЕНКЛАТУР'!D:H,5,0)</f>
        <v>C</v>
      </c>
      <c r="T1260" s="44">
        <f t="shared" si="231"/>
        <v>0</v>
      </c>
      <c r="U1260" s="44">
        <f t="shared" si="232"/>
        <v>0</v>
      </c>
      <c r="V1260" s="44">
        <f t="shared" si="233"/>
        <v>0</v>
      </c>
      <c r="W1260" s="44">
        <f t="shared" si="234"/>
        <v>0</v>
      </c>
      <c r="X1260" s="44">
        <f t="shared" si="235"/>
        <v>0</v>
      </c>
      <c r="Y1260" s="44">
        <f t="shared" si="236"/>
        <v>0</v>
      </c>
      <c r="Z1260" s="44">
        <f t="shared" si="237"/>
        <v>5285.373134328358</v>
      </c>
      <c r="AA1260" s="44">
        <f t="shared" si="238"/>
        <v>0</v>
      </c>
      <c r="AB1260" s="44">
        <f t="shared" si="239"/>
        <v>0</v>
      </c>
      <c r="AC1260" s="44">
        <f t="shared" si="240"/>
        <v>0</v>
      </c>
      <c r="AD1260" s="44">
        <f t="shared" si="241"/>
        <v>3567.626865671642</v>
      </c>
      <c r="AE1260" s="12">
        <f t="shared" si="242"/>
        <v>8853</v>
      </c>
    </row>
    <row r="1261" spans="1:31" ht="12.6" hidden="1" customHeight="1" x14ac:dyDescent="0.2">
      <c r="A1261" s="26" t="s">
        <v>4408</v>
      </c>
      <c r="B1261" s="19"/>
      <c r="C1261" s="19"/>
      <c r="D1261" s="20"/>
      <c r="E1261" s="21"/>
      <c r="F1261" s="22"/>
      <c r="G1261" s="21"/>
      <c r="H1261" s="22"/>
      <c r="I1261" s="20"/>
      <c r="J1261" s="20">
        <v>16</v>
      </c>
      <c r="K1261" s="20"/>
      <c r="L1261" s="20"/>
      <c r="M1261" s="20"/>
      <c r="N1261" s="20">
        <v>13</v>
      </c>
      <c r="O1261" s="20">
        <v>29</v>
      </c>
      <c r="P1261" s="23" t="str">
        <f>VLOOKUP(A1261,'ИЗ ОСНОВЫ НОМЕНКЛАТУР'!D:E,2,0)</f>
        <v>Аксессуары для столешниц</v>
      </c>
      <c r="Q1261" s="23" t="str">
        <f>VLOOKUP(A1261,'ИЗ ОСНОВЫ НОМЕНКЛАТУР'!D:F,3,0)</f>
        <v>Цоколь</v>
      </c>
      <c r="R1261" s="40">
        <f>VLOOKUP(A:A,'ИЗ ОСНОВЫ НОМЕНКЛАТУР'!D:G,4,0)</f>
        <v>168.41379310344828</v>
      </c>
      <c r="S1261" s="12" t="str">
        <f>VLOOKUP(A:A,'ИЗ ОСНОВЫ НОМЕНКЛАТУР'!D:H,5,0)</f>
        <v>C</v>
      </c>
      <c r="T1261" s="44">
        <f t="shared" si="231"/>
        <v>0</v>
      </c>
      <c r="U1261" s="44">
        <f t="shared" si="232"/>
        <v>0</v>
      </c>
      <c r="V1261" s="44">
        <f t="shared" si="233"/>
        <v>0</v>
      </c>
      <c r="W1261" s="44">
        <f t="shared" si="234"/>
        <v>0</v>
      </c>
      <c r="X1261" s="44">
        <f t="shared" si="235"/>
        <v>0</v>
      </c>
      <c r="Y1261" s="44">
        <f t="shared" si="236"/>
        <v>0</v>
      </c>
      <c r="Z1261" s="44">
        <f t="shared" si="237"/>
        <v>2694.6206896551726</v>
      </c>
      <c r="AA1261" s="44">
        <f t="shared" si="238"/>
        <v>0</v>
      </c>
      <c r="AB1261" s="44">
        <f t="shared" si="239"/>
        <v>0</v>
      </c>
      <c r="AC1261" s="44">
        <f t="shared" si="240"/>
        <v>0</v>
      </c>
      <c r="AD1261" s="44">
        <f t="shared" si="241"/>
        <v>2189.3793103448279</v>
      </c>
      <c r="AE1261" s="12">
        <f t="shared" si="242"/>
        <v>4884</v>
      </c>
    </row>
    <row r="1262" spans="1:31" ht="12.6" hidden="1" customHeight="1" x14ac:dyDescent="0.2">
      <c r="A1262" s="26" t="s">
        <v>1635</v>
      </c>
      <c r="B1262" s="19"/>
      <c r="C1262" s="19"/>
      <c r="D1262" s="20"/>
      <c r="E1262" s="20">
        <v>18</v>
      </c>
      <c r="F1262" s="20"/>
      <c r="G1262" s="21"/>
      <c r="H1262" s="22"/>
      <c r="I1262" s="20"/>
      <c r="J1262" s="20">
        <v>104</v>
      </c>
      <c r="K1262" s="20"/>
      <c r="L1262" s="20"/>
      <c r="M1262" s="20"/>
      <c r="N1262" s="20">
        <v>26</v>
      </c>
      <c r="O1262" s="20">
        <v>148</v>
      </c>
      <c r="P1262" s="23" t="str">
        <f>VLOOKUP(A1262,'ИЗ ОСНОВЫ НОМЕНКЛАТУР'!D:E,2,0)</f>
        <v>Аксессуары для столешниц</v>
      </c>
      <c r="Q1262" s="23" t="str">
        <f>VLOOKUP(A1262,'ИЗ ОСНОВЫ НОМЕНКЛАТУР'!D:F,3,0)</f>
        <v>Цоколь</v>
      </c>
      <c r="R1262" s="40">
        <f>VLOOKUP(A:A,'ИЗ ОСНОВЫ НОМЕНКЛАТУР'!D:G,4,0)</f>
        <v>203.669375</v>
      </c>
      <c r="S1262" s="12" t="str">
        <f>VLOOKUP(A:A,'ИЗ ОСНОВЫ НОМЕНКЛАТУР'!D:H,5,0)</f>
        <v>C</v>
      </c>
      <c r="T1262" s="44">
        <f t="shared" si="231"/>
        <v>0</v>
      </c>
      <c r="U1262" s="44">
        <f t="shared" si="232"/>
        <v>3666.0487499999999</v>
      </c>
      <c r="V1262" s="44">
        <f t="shared" si="233"/>
        <v>0</v>
      </c>
      <c r="W1262" s="44">
        <f t="shared" si="234"/>
        <v>0</v>
      </c>
      <c r="X1262" s="44">
        <f t="shared" si="235"/>
        <v>0</v>
      </c>
      <c r="Y1262" s="44">
        <f t="shared" si="236"/>
        <v>0</v>
      </c>
      <c r="Z1262" s="44">
        <f t="shared" si="237"/>
        <v>21181.615000000002</v>
      </c>
      <c r="AA1262" s="44">
        <f t="shared" si="238"/>
        <v>0</v>
      </c>
      <c r="AB1262" s="44">
        <f t="shared" si="239"/>
        <v>0</v>
      </c>
      <c r="AC1262" s="44">
        <f t="shared" si="240"/>
        <v>0</v>
      </c>
      <c r="AD1262" s="44">
        <f t="shared" si="241"/>
        <v>5295.4037500000004</v>
      </c>
      <c r="AE1262" s="12">
        <f t="shared" si="242"/>
        <v>30143.067500000001</v>
      </c>
    </row>
    <row r="1263" spans="1:31" ht="12.6" hidden="1" customHeight="1" x14ac:dyDescent="0.2">
      <c r="A1263" s="26" t="s">
        <v>1637</v>
      </c>
      <c r="B1263" s="19"/>
      <c r="C1263" s="19"/>
      <c r="D1263" s="20"/>
      <c r="E1263" s="20">
        <v>10</v>
      </c>
      <c r="F1263" s="20"/>
      <c r="G1263" s="21"/>
      <c r="H1263" s="22"/>
      <c r="I1263" s="20"/>
      <c r="J1263" s="20">
        <v>24</v>
      </c>
      <c r="K1263" s="20"/>
      <c r="L1263" s="20"/>
      <c r="M1263" s="20"/>
      <c r="N1263" s="20">
        <v>14</v>
      </c>
      <c r="O1263" s="20">
        <v>48</v>
      </c>
      <c r="P1263" s="23" t="str">
        <f>VLOOKUP(A1263,'ИЗ ОСНОВЫ НОМЕНКЛАТУР'!D:E,2,0)</f>
        <v>Аксессуары для столешниц</v>
      </c>
      <c r="Q1263" s="23" t="str">
        <f>VLOOKUP(A1263,'ИЗ ОСНОВЫ НОМЕНКЛАТУР'!D:F,3,0)</f>
        <v>Цоколь</v>
      </c>
      <c r="R1263" s="40">
        <f>VLOOKUP(A:A,'ИЗ ОСНОВЫ НОМЕНКЛАТУР'!D:G,4,0)</f>
        <v>149.01</v>
      </c>
      <c r="S1263" s="12" t="str">
        <f>VLOOKUP(A:A,'ИЗ ОСНОВЫ НОМЕНКЛАТУР'!D:H,5,0)</f>
        <v>C</v>
      </c>
      <c r="T1263" s="44">
        <f t="shared" si="231"/>
        <v>0</v>
      </c>
      <c r="U1263" s="44">
        <f t="shared" si="232"/>
        <v>1490.1</v>
      </c>
      <c r="V1263" s="44">
        <f t="shared" si="233"/>
        <v>0</v>
      </c>
      <c r="W1263" s="44">
        <f t="shared" si="234"/>
        <v>0</v>
      </c>
      <c r="X1263" s="44">
        <f t="shared" si="235"/>
        <v>0</v>
      </c>
      <c r="Y1263" s="44">
        <f t="shared" si="236"/>
        <v>0</v>
      </c>
      <c r="Z1263" s="44">
        <f t="shared" si="237"/>
        <v>3576.24</v>
      </c>
      <c r="AA1263" s="44">
        <f t="shared" si="238"/>
        <v>0</v>
      </c>
      <c r="AB1263" s="44">
        <f t="shared" si="239"/>
        <v>0</v>
      </c>
      <c r="AC1263" s="44">
        <f t="shared" si="240"/>
        <v>0</v>
      </c>
      <c r="AD1263" s="44">
        <f t="shared" si="241"/>
        <v>2086.14</v>
      </c>
      <c r="AE1263" s="12">
        <f t="shared" si="242"/>
        <v>7152.48</v>
      </c>
    </row>
    <row r="1264" spans="1:31" ht="12.6" hidden="1" customHeight="1" x14ac:dyDescent="0.2">
      <c r="A1264" s="26" t="s">
        <v>4409</v>
      </c>
      <c r="B1264" s="19"/>
      <c r="C1264" s="19"/>
      <c r="D1264" s="20"/>
      <c r="E1264" s="21"/>
      <c r="F1264" s="22"/>
      <c r="G1264" s="21"/>
      <c r="H1264" s="22"/>
      <c r="I1264" s="20"/>
      <c r="J1264" s="20">
        <v>46</v>
      </c>
      <c r="K1264" s="20"/>
      <c r="L1264" s="20"/>
      <c r="M1264" s="20"/>
      <c r="N1264" s="20">
        <v>10</v>
      </c>
      <c r="O1264" s="20">
        <v>56</v>
      </c>
      <c r="P1264" s="23" t="str">
        <f>VLOOKUP(A1264,'ИЗ ОСНОВЫ НОМЕНКЛАТУР'!D:E,2,0)</f>
        <v>Аксессуары для столешниц</v>
      </c>
      <c r="Q1264" s="23" t="str">
        <f>VLOOKUP(A1264,'ИЗ ОСНОВЫ НОМЕНКЛАТУР'!D:F,3,0)</f>
        <v>Цоколь</v>
      </c>
      <c r="R1264" s="40">
        <f>VLOOKUP(A:A,'ИЗ ОСНОВЫ НОМЕНКЛАТУР'!D:G,4,0)</f>
        <v>145.19642857142858</v>
      </c>
      <c r="S1264" s="12" t="str">
        <f>VLOOKUP(A:A,'ИЗ ОСНОВЫ НОМЕНКЛАТУР'!D:H,5,0)</f>
        <v>C</v>
      </c>
      <c r="T1264" s="44">
        <f t="shared" si="231"/>
        <v>0</v>
      </c>
      <c r="U1264" s="44">
        <f t="shared" si="232"/>
        <v>0</v>
      </c>
      <c r="V1264" s="44">
        <f t="shared" si="233"/>
        <v>0</v>
      </c>
      <c r="W1264" s="44">
        <f t="shared" si="234"/>
        <v>0</v>
      </c>
      <c r="X1264" s="44">
        <f t="shared" si="235"/>
        <v>0</v>
      </c>
      <c r="Y1264" s="44">
        <f t="shared" si="236"/>
        <v>0</v>
      </c>
      <c r="Z1264" s="44">
        <f t="shared" si="237"/>
        <v>6679.0357142857147</v>
      </c>
      <c r="AA1264" s="44">
        <f t="shared" si="238"/>
        <v>0</v>
      </c>
      <c r="AB1264" s="44">
        <f t="shared" si="239"/>
        <v>0</v>
      </c>
      <c r="AC1264" s="44">
        <f t="shared" si="240"/>
        <v>0</v>
      </c>
      <c r="AD1264" s="44">
        <f t="shared" si="241"/>
        <v>1451.9642857142858</v>
      </c>
      <c r="AE1264" s="12">
        <f t="shared" si="242"/>
        <v>8131</v>
      </c>
    </row>
    <row r="1265" spans="1:31" ht="12.6" hidden="1" customHeight="1" x14ac:dyDescent="0.2">
      <c r="A1265" s="26" t="s">
        <v>1636</v>
      </c>
      <c r="B1265" s="19"/>
      <c r="C1265" s="19"/>
      <c r="D1265" s="20"/>
      <c r="E1265" s="21"/>
      <c r="F1265" s="22"/>
      <c r="G1265" s="21"/>
      <c r="H1265" s="22"/>
      <c r="I1265" s="20"/>
      <c r="J1265" s="20">
        <v>112</v>
      </c>
      <c r="K1265" s="20"/>
      <c r="L1265" s="20"/>
      <c r="M1265" s="20"/>
      <c r="N1265" s="20">
        <v>19</v>
      </c>
      <c r="O1265" s="20">
        <v>131</v>
      </c>
      <c r="P1265" s="23" t="str">
        <f>VLOOKUP(A1265,'ИЗ ОСНОВЫ НОМЕНКЛАТУР'!D:E,2,0)</f>
        <v>Аксессуары для столешниц</v>
      </c>
      <c r="Q1265" s="23" t="str">
        <f>VLOOKUP(A1265,'ИЗ ОСНОВЫ НОМЕНКЛАТУР'!D:F,3,0)</f>
        <v>Цоколь</v>
      </c>
      <c r="R1265" s="40">
        <f>VLOOKUP(A:A,'ИЗ ОСНОВЫ НОМЕНКЛАТУР'!D:G,4,0)</f>
        <v>205.36</v>
      </c>
      <c r="S1265" s="12" t="str">
        <f>VLOOKUP(A:A,'ИЗ ОСНОВЫ НОМЕНКЛАТУР'!D:H,5,0)</f>
        <v>C</v>
      </c>
      <c r="T1265" s="44">
        <f t="shared" si="231"/>
        <v>0</v>
      </c>
      <c r="U1265" s="44">
        <f t="shared" si="232"/>
        <v>0</v>
      </c>
      <c r="V1265" s="44">
        <f t="shared" si="233"/>
        <v>0</v>
      </c>
      <c r="W1265" s="44">
        <f t="shared" si="234"/>
        <v>0</v>
      </c>
      <c r="X1265" s="44">
        <f t="shared" si="235"/>
        <v>0</v>
      </c>
      <c r="Y1265" s="44">
        <f t="shared" si="236"/>
        <v>0</v>
      </c>
      <c r="Z1265" s="44">
        <f t="shared" si="237"/>
        <v>23000.32</v>
      </c>
      <c r="AA1265" s="44">
        <f t="shared" si="238"/>
        <v>0</v>
      </c>
      <c r="AB1265" s="44">
        <f t="shared" si="239"/>
        <v>0</v>
      </c>
      <c r="AC1265" s="44">
        <f t="shared" si="240"/>
        <v>0</v>
      </c>
      <c r="AD1265" s="44">
        <f t="shared" si="241"/>
        <v>3901.84</v>
      </c>
      <c r="AE1265" s="12">
        <f t="shared" si="242"/>
        <v>26902.16</v>
      </c>
    </row>
    <row r="1266" spans="1:31" ht="12.6" hidden="1" customHeight="1" x14ac:dyDescent="0.2">
      <c r="A1266" s="26" t="s">
        <v>4410</v>
      </c>
      <c r="B1266" s="19"/>
      <c r="C1266" s="19"/>
      <c r="D1266" s="20"/>
      <c r="E1266" s="21"/>
      <c r="F1266" s="22"/>
      <c r="G1266" s="21"/>
      <c r="H1266" s="22"/>
      <c r="I1266" s="20"/>
      <c r="J1266" s="20"/>
      <c r="K1266" s="20">
        <v>20</v>
      </c>
      <c r="L1266" s="20"/>
      <c r="M1266" s="20"/>
      <c r="N1266" s="20"/>
      <c r="O1266" s="20">
        <v>20</v>
      </c>
      <c r="P1266" s="23" t="str">
        <f>VLOOKUP(A1266,'ИЗ ОСНОВЫ НОМЕНКЛАТУР'!D:E,2,0)</f>
        <v>Аксессуары для шкафов</v>
      </c>
      <c r="Q1266" s="23" t="str">
        <f>VLOOKUP(A1266,'ИЗ ОСНОВЫ НОМЕНКЛАТУР'!D:F,3,0)</f>
        <v>Шкаф/шкаф-купе наполнение (бренд Aristo)</v>
      </c>
      <c r="R1266" s="40">
        <f>VLOOKUP(A:A,'ИЗ ОСНОВЫ НОМЕНКЛАТУР'!D:G,4,0)</f>
        <v>60.2</v>
      </c>
      <c r="S1266" s="12" t="str">
        <f>VLOOKUP(A:A,'ИЗ ОСНОВЫ НОМЕНКЛАТУР'!D:H,5,0)</f>
        <v>C</v>
      </c>
      <c r="T1266" s="44">
        <f t="shared" si="231"/>
        <v>0</v>
      </c>
      <c r="U1266" s="44">
        <f t="shared" si="232"/>
        <v>0</v>
      </c>
      <c r="V1266" s="44">
        <f t="shared" si="233"/>
        <v>0</v>
      </c>
      <c r="W1266" s="44">
        <f t="shared" si="234"/>
        <v>0</v>
      </c>
      <c r="X1266" s="44">
        <f t="shared" si="235"/>
        <v>0</v>
      </c>
      <c r="Y1266" s="44">
        <f t="shared" si="236"/>
        <v>0</v>
      </c>
      <c r="Z1266" s="44">
        <f t="shared" si="237"/>
        <v>0</v>
      </c>
      <c r="AA1266" s="44">
        <f t="shared" si="238"/>
        <v>1204</v>
      </c>
      <c r="AB1266" s="44">
        <f t="shared" si="239"/>
        <v>0</v>
      </c>
      <c r="AC1266" s="44">
        <f t="shared" si="240"/>
        <v>0</v>
      </c>
      <c r="AD1266" s="44">
        <f t="shared" si="241"/>
        <v>0</v>
      </c>
      <c r="AE1266" s="12">
        <f t="shared" si="242"/>
        <v>1204</v>
      </c>
    </row>
    <row r="1267" spans="1:31" ht="12.6" hidden="1" customHeight="1" x14ac:dyDescent="0.2">
      <c r="A1267" s="26" t="s">
        <v>4411</v>
      </c>
      <c r="B1267" s="19"/>
      <c r="C1267" s="19"/>
      <c r="D1267" s="20"/>
      <c r="E1267" s="21"/>
      <c r="F1267" s="22"/>
      <c r="G1267" s="21"/>
      <c r="H1267" s="22"/>
      <c r="I1267" s="20"/>
      <c r="J1267" s="20"/>
      <c r="K1267" s="20">
        <v>5</v>
      </c>
      <c r="L1267" s="20"/>
      <c r="M1267" s="20"/>
      <c r="N1267" s="20"/>
      <c r="O1267" s="20">
        <v>5</v>
      </c>
      <c r="P1267" s="23" t="str">
        <f>VLOOKUP(A1267,'ИЗ ОСНОВЫ НОМЕНКЛАТУР'!D:E,2,0)</f>
        <v>Аксессуары для шкафов</v>
      </c>
      <c r="Q1267" s="23" t="str">
        <f>VLOOKUP(A1267,'ИЗ ОСНОВЫ НОМЕНКЛАТУР'!D:F,3,0)</f>
        <v>Шкаф/шкаф-купе наполнение (бренд Aristo)</v>
      </c>
      <c r="R1267" s="40">
        <f>VLOOKUP(A:A,'ИЗ ОСНОВЫ НОМЕНКЛАТУР'!D:G,4,0)</f>
        <v>521.4</v>
      </c>
      <c r="S1267" s="12" t="str">
        <f>VLOOKUP(A:A,'ИЗ ОСНОВЫ НОМЕНКЛАТУР'!D:H,5,0)</f>
        <v>C</v>
      </c>
      <c r="T1267" s="44">
        <f t="shared" si="231"/>
        <v>0</v>
      </c>
      <c r="U1267" s="44">
        <f t="shared" si="232"/>
        <v>0</v>
      </c>
      <c r="V1267" s="44">
        <f t="shared" si="233"/>
        <v>0</v>
      </c>
      <c r="W1267" s="44">
        <f t="shared" si="234"/>
        <v>0</v>
      </c>
      <c r="X1267" s="44">
        <f t="shared" si="235"/>
        <v>0</v>
      </c>
      <c r="Y1267" s="44">
        <f t="shared" si="236"/>
        <v>0</v>
      </c>
      <c r="Z1267" s="44">
        <f t="shared" si="237"/>
        <v>0</v>
      </c>
      <c r="AA1267" s="44">
        <f t="shared" si="238"/>
        <v>2607</v>
      </c>
      <c r="AB1267" s="44">
        <f t="shared" si="239"/>
        <v>0</v>
      </c>
      <c r="AC1267" s="44">
        <f t="shared" si="240"/>
        <v>0</v>
      </c>
      <c r="AD1267" s="44">
        <f t="shared" si="241"/>
        <v>0</v>
      </c>
      <c r="AE1267" s="12">
        <f t="shared" si="242"/>
        <v>2607</v>
      </c>
    </row>
    <row r="1268" spans="1:31" ht="12.6" hidden="1" customHeight="1" x14ac:dyDescent="0.2">
      <c r="A1268" s="26" t="s">
        <v>4412</v>
      </c>
      <c r="B1268" s="19"/>
      <c r="C1268" s="19"/>
      <c r="D1268" s="20"/>
      <c r="E1268" s="21"/>
      <c r="F1268" s="22"/>
      <c r="G1268" s="21"/>
      <c r="H1268" s="22"/>
      <c r="I1268" s="20"/>
      <c r="J1268" s="20"/>
      <c r="K1268" s="20">
        <v>5</v>
      </c>
      <c r="L1268" s="20"/>
      <c r="M1268" s="20"/>
      <c r="N1268" s="20"/>
      <c r="O1268" s="20">
        <v>5</v>
      </c>
      <c r="P1268" s="23" t="str">
        <f>VLOOKUP(A1268,'ИЗ ОСНОВЫ НОМЕНКЛАТУР'!D:E,2,0)</f>
        <v>Аксессуары для шкафов</v>
      </c>
      <c r="Q1268" s="23" t="str">
        <f>VLOOKUP(A1268,'ИЗ ОСНОВЫ НОМЕНКЛАТУР'!D:F,3,0)</f>
        <v>Шкаф/шкаф-купе наполнение (бренд Aristo)</v>
      </c>
      <c r="R1268" s="40">
        <f>VLOOKUP(A:A,'ИЗ ОСНОВЫ НОМЕНКЛАТУР'!D:G,4,0)</f>
        <v>521.4</v>
      </c>
      <c r="S1268" s="12" t="str">
        <f>VLOOKUP(A:A,'ИЗ ОСНОВЫ НОМЕНКЛАТУР'!D:H,5,0)</f>
        <v>C</v>
      </c>
      <c r="T1268" s="44">
        <f t="shared" si="231"/>
        <v>0</v>
      </c>
      <c r="U1268" s="44">
        <f t="shared" si="232"/>
        <v>0</v>
      </c>
      <c r="V1268" s="44">
        <f t="shared" si="233"/>
        <v>0</v>
      </c>
      <c r="W1268" s="44">
        <f t="shared" si="234"/>
        <v>0</v>
      </c>
      <c r="X1268" s="44">
        <f t="shared" si="235"/>
        <v>0</v>
      </c>
      <c r="Y1268" s="44">
        <f t="shared" si="236"/>
        <v>0</v>
      </c>
      <c r="Z1268" s="44">
        <f t="shared" si="237"/>
        <v>0</v>
      </c>
      <c r="AA1268" s="44">
        <f t="shared" si="238"/>
        <v>2607</v>
      </c>
      <c r="AB1268" s="44">
        <f t="shared" si="239"/>
        <v>0</v>
      </c>
      <c r="AC1268" s="44">
        <f t="shared" si="240"/>
        <v>0</v>
      </c>
      <c r="AD1268" s="44">
        <f t="shared" si="241"/>
        <v>0</v>
      </c>
      <c r="AE1268" s="12">
        <f t="shared" si="242"/>
        <v>2607</v>
      </c>
    </row>
    <row r="1269" spans="1:31" ht="12.6" hidden="1" customHeight="1" x14ac:dyDescent="0.2">
      <c r="A1269" s="26" t="s">
        <v>4413</v>
      </c>
      <c r="B1269" s="19"/>
      <c r="C1269" s="19"/>
      <c r="D1269" s="20"/>
      <c r="E1269" s="21"/>
      <c r="F1269" s="22"/>
      <c r="G1269" s="21"/>
      <c r="H1269" s="22"/>
      <c r="I1269" s="20"/>
      <c r="J1269" s="20"/>
      <c r="K1269" s="20">
        <v>5</v>
      </c>
      <c r="L1269" s="20"/>
      <c r="M1269" s="20"/>
      <c r="N1269" s="20"/>
      <c r="O1269" s="20">
        <v>5</v>
      </c>
      <c r="P1269" s="23" t="str">
        <f>VLOOKUP(A1269,'ИЗ ОСНОВЫ НОМЕНКЛАТУР'!D:E,2,0)</f>
        <v>Аксессуары для шкафов</v>
      </c>
      <c r="Q1269" s="23" t="str">
        <f>VLOOKUP(A1269,'ИЗ ОСНОВЫ НОМЕНКЛАТУР'!D:F,3,0)</f>
        <v>Шкаф/шкаф-купе наполнение (бренд Aristo)</v>
      </c>
      <c r="R1269" s="40">
        <f>VLOOKUP(A:A,'ИЗ ОСНОВЫ НОМЕНКЛАТУР'!D:G,4,0)</f>
        <v>546</v>
      </c>
      <c r="S1269" s="12" t="str">
        <f>VLOOKUP(A:A,'ИЗ ОСНОВЫ НОМЕНКЛАТУР'!D:H,5,0)</f>
        <v>C</v>
      </c>
      <c r="T1269" s="44">
        <f t="shared" si="231"/>
        <v>0</v>
      </c>
      <c r="U1269" s="44">
        <f t="shared" si="232"/>
        <v>0</v>
      </c>
      <c r="V1269" s="44">
        <f t="shared" si="233"/>
        <v>0</v>
      </c>
      <c r="W1269" s="44">
        <f t="shared" si="234"/>
        <v>0</v>
      </c>
      <c r="X1269" s="44">
        <f t="shared" si="235"/>
        <v>0</v>
      </c>
      <c r="Y1269" s="44">
        <f t="shared" si="236"/>
        <v>0</v>
      </c>
      <c r="Z1269" s="44">
        <f t="shared" si="237"/>
        <v>0</v>
      </c>
      <c r="AA1269" s="44">
        <f t="shared" si="238"/>
        <v>2730</v>
      </c>
      <c r="AB1269" s="44">
        <f t="shared" si="239"/>
        <v>0</v>
      </c>
      <c r="AC1269" s="44">
        <f t="shared" si="240"/>
        <v>0</v>
      </c>
      <c r="AD1269" s="44">
        <f t="shared" si="241"/>
        <v>0</v>
      </c>
      <c r="AE1269" s="12">
        <f t="shared" si="242"/>
        <v>2730</v>
      </c>
    </row>
    <row r="1270" spans="1:31" ht="12.6" hidden="1" customHeight="1" x14ac:dyDescent="0.2">
      <c r="A1270" s="26" t="s">
        <v>4414</v>
      </c>
      <c r="B1270" s="19"/>
      <c r="C1270" s="19"/>
      <c r="D1270" s="20"/>
      <c r="E1270" s="21"/>
      <c r="F1270" s="22"/>
      <c r="G1270" s="21"/>
      <c r="H1270" s="22"/>
      <c r="I1270" s="20"/>
      <c r="J1270" s="20"/>
      <c r="K1270" s="20">
        <v>5</v>
      </c>
      <c r="L1270" s="20"/>
      <c r="M1270" s="20"/>
      <c r="N1270" s="20"/>
      <c r="O1270" s="20">
        <v>5</v>
      </c>
      <c r="P1270" s="23" t="str">
        <f>VLOOKUP(A1270,'ИЗ ОСНОВЫ НОМЕНКЛАТУР'!D:E,2,0)</f>
        <v>Аксессуары для шкафов</v>
      </c>
      <c r="Q1270" s="23" t="str">
        <f>VLOOKUP(A1270,'ИЗ ОСНОВЫ НОМЕНКЛАТУР'!D:F,3,0)</f>
        <v>Шкаф/шкаф-купе наполнение (бренд Aristo)</v>
      </c>
      <c r="R1270" s="40">
        <f>VLOOKUP(A:A,'ИЗ ОСНОВЫ НОМЕНКЛАТУР'!D:G,4,0)</f>
        <v>685.8</v>
      </c>
      <c r="S1270" s="12" t="str">
        <f>VLOOKUP(A:A,'ИЗ ОСНОВЫ НОМЕНКЛАТУР'!D:H,5,0)</f>
        <v>C</v>
      </c>
      <c r="T1270" s="44">
        <f t="shared" si="231"/>
        <v>0</v>
      </c>
      <c r="U1270" s="44">
        <f t="shared" si="232"/>
        <v>0</v>
      </c>
      <c r="V1270" s="44">
        <f t="shared" si="233"/>
        <v>0</v>
      </c>
      <c r="W1270" s="44">
        <f t="shared" si="234"/>
        <v>0</v>
      </c>
      <c r="X1270" s="44">
        <f t="shared" si="235"/>
        <v>0</v>
      </c>
      <c r="Y1270" s="44">
        <f t="shared" si="236"/>
        <v>0</v>
      </c>
      <c r="Z1270" s="44">
        <f t="shared" si="237"/>
        <v>0</v>
      </c>
      <c r="AA1270" s="44">
        <f t="shared" si="238"/>
        <v>3429</v>
      </c>
      <c r="AB1270" s="44">
        <f t="shared" si="239"/>
        <v>0</v>
      </c>
      <c r="AC1270" s="44">
        <f t="shared" si="240"/>
        <v>0</v>
      </c>
      <c r="AD1270" s="44">
        <f t="shared" si="241"/>
        <v>0</v>
      </c>
      <c r="AE1270" s="12">
        <f t="shared" si="242"/>
        <v>3429</v>
      </c>
    </row>
    <row r="1271" spans="1:31" ht="12.6" hidden="1" customHeight="1" x14ac:dyDescent="0.2">
      <c r="A1271" s="26" t="s">
        <v>4415</v>
      </c>
      <c r="B1271" s="19"/>
      <c r="C1271" s="19"/>
      <c r="D1271" s="20"/>
      <c r="E1271" s="21"/>
      <c r="F1271" s="22"/>
      <c r="G1271" s="21"/>
      <c r="H1271" s="22"/>
      <c r="I1271" s="20"/>
      <c r="J1271" s="20"/>
      <c r="K1271" s="20">
        <v>5</v>
      </c>
      <c r="L1271" s="20"/>
      <c r="M1271" s="20"/>
      <c r="N1271" s="20"/>
      <c r="O1271" s="20">
        <v>5</v>
      </c>
      <c r="P1271" s="23" t="str">
        <f>VLOOKUP(A1271,'ИЗ ОСНОВЫ НОМЕНКЛАТУР'!D:E,2,0)</f>
        <v>Аксессуары для шкафов</v>
      </c>
      <c r="Q1271" s="23" t="str">
        <f>VLOOKUP(A1271,'ИЗ ОСНОВЫ НОМЕНКЛАТУР'!D:F,3,0)</f>
        <v>Шкаф/шкаф-купе наполнение (бренд Aristo)</v>
      </c>
      <c r="R1271" s="40">
        <f>VLOOKUP(A:A,'ИЗ ОСНОВЫ НОМЕНКЛАТУР'!D:G,4,0)</f>
        <v>685.8</v>
      </c>
      <c r="S1271" s="12" t="str">
        <f>VLOOKUP(A:A,'ИЗ ОСНОВЫ НОМЕНКЛАТУР'!D:H,5,0)</f>
        <v>C</v>
      </c>
      <c r="T1271" s="44">
        <f t="shared" si="231"/>
        <v>0</v>
      </c>
      <c r="U1271" s="44">
        <f t="shared" si="232"/>
        <v>0</v>
      </c>
      <c r="V1271" s="44">
        <f t="shared" si="233"/>
        <v>0</v>
      </c>
      <c r="W1271" s="44">
        <f t="shared" si="234"/>
        <v>0</v>
      </c>
      <c r="X1271" s="44">
        <f t="shared" si="235"/>
        <v>0</v>
      </c>
      <c r="Y1271" s="44">
        <f t="shared" si="236"/>
        <v>0</v>
      </c>
      <c r="Z1271" s="44">
        <f t="shared" si="237"/>
        <v>0</v>
      </c>
      <c r="AA1271" s="44">
        <f t="shared" si="238"/>
        <v>3429</v>
      </c>
      <c r="AB1271" s="44">
        <f t="shared" si="239"/>
        <v>0</v>
      </c>
      <c r="AC1271" s="44">
        <f t="shared" si="240"/>
        <v>0</v>
      </c>
      <c r="AD1271" s="44">
        <f t="shared" si="241"/>
        <v>0</v>
      </c>
      <c r="AE1271" s="12">
        <f t="shared" si="242"/>
        <v>3429</v>
      </c>
    </row>
    <row r="1272" spans="1:31" ht="12.6" hidden="1" customHeight="1" x14ac:dyDescent="0.2">
      <c r="A1272" s="26" t="s">
        <v>4416</v>
      </c>
      <c r="B1272" s="19"/>
      <c r="C1272" s="19"/>
      <c r="D1272" s="20"/>
      <c r="E1272" s="21"/>
      <c r="F1272" s="22"/>
      <c r="G1272" s="21"/>
      <c r="H1272" s="22"/>
      <c r="I1272" s="20"/>
      <c r="J1272" s="20"/>
      <c r="K1272" s="20">
        <v>5</v>
      </c>
      <c r="L1272" s="20"/>
      <c r="M1272" s="20"/>
      <c r="N1272" s="20"/>
      <c r="O1272" s="20">
        <v>5</v>
      </c>
      <c r="P1272" s="23" t="str">
        <f>VLOOKUP(A1272,'ИЗ ОСНОВЫ НОМЕНКЛАТУР'!D:E,2,0)</f>
        <v>Аксессуары для шкафов</v>
      </c>
      <c r="Q1272" s="23" t="str">
        <f>VLOOKUP(A1272,'ИЗ ОСНОВЫ НОМЕНКЛАТУР'!D:F,3,0)</f>
        <v>Шкаф/шкаф-купе наполнение (бренд Aristo)</v>
      </c>
      <c r="R1272" s="40">
        <f>VLOOKUP(A:A,'ИЗ ОСНОВЫ НОМЕНКЛАТУР'!D:G,4,0)</f>
        <v>718.6</v>
      </c>
      <c r="S1272" s="12" t="str">
        <f>VLOOKUP(A:A,'ИЗ ОСНОВЫ НОМЕНКЛАТУР'!D:H,5,0)</f>
        <v>C</v>
      </c>
      <c r="T1272" s="44">
        <f t="shared" si="231"/>
        <v>0</v>
      </c>
      <c r="U1272" s="44">
        <f t="shared" si="232"/>
        <v>0</v>
      </c>
      <c r="V1272" s="44">
        <f t="shared" si="233"/>
        <v>0</v>
      </c>
      <c r="W1272" s="44">
        <f t="shared" si="234"/>
        <v>0</v>
      </c>
      <c r="X1272" s="44">
        <f t="shared" si="235"/>
        <v>0</v>
      </c>
      <c r="Y1272" s="44">
        <f t="shared" si="236"/>
        <v>0</v>
      </c>
      <c r="Z1272" s="44">
        <f t="shared" si="237"/>
        <v>0</v>
      </c>
      <c r="AA1272" s="44">
        <f t="shared" si="238"/>
        <v>3593</v>
      </c>
      <c r="AB1272" s="44">
        <f t="shared" si="239"/>
        <v>0</v>
      </c>
      <c r="AC1272" s="44">
        <f t="shared" si="240"/>
        <v>0</v>
      </c>
      <c r="AD1272" s="44">
        <f t="shared" si="241"/>
        <v>0</v>
      </c>
      <c r="AE1272" s="12">
        <f t="shared" si="242"/>
        <v>3593</v>
      </c>
    </row>
    <row r="1273" spans="1:31" ht="12.6" hidden="1" customHeight="1" x14ac:dyDescent="0.2">
      <c r="A1273" s="26" t="s">
        <v>4417</v>
      </c>
      <c r="B1273" s="19"/>
      <c r="C1273" s="19"/>
      <c r="D1273" s="20"/>
      <c r="E1273" s="21"/>
      <c r="F1273" s="22"/>
      <c r="G1273" s="21"/>
      <c r="H1273" s="22"/>
      <c r="I1273" s="20"/>
      <c r="J1273" s="20"/>
      <c r="K1273" s="20">
        <v>5</v>
      </c>
      <c r="L1273" s="20"/>
      <c r="M1273" s="20"/>
      <c r="N1273" s="20"/>
      <c r="O1273" s="20">
        <v>5</v>
      </c>
      <c r="P1273" s="23" t="str">
        <f>VLOOKUP(A1273,'ИЗ ОСНОВЫ НОМЕНКЛАТУР'!D:E,2,0)</f>
        <v>Аксессуары для шкафов</v>
      </c>
      <c r="Q1273" s="23" t="str">
        <f>VLOOKUP(A1273,'ИЗ ОСНОВЫ НОМЕНКЛАТУР'!D:F,3,0)</f>
        <v>Шкаф/шкаф-купе наполнение (бренд Aristo)</v>
      </c>
      <c r="R1273" s="40">
        <f>VLOOKUP(A:A,'ИЗ ОСНОВЫ НОМЕНКЛАТУР'!D:G,4,0)</f>
        <v>823</v>
      </c>
      <c r="S1273" s="12" t="str">
        <f>VLOOKUP(A:A,'ИЗ ОСНОВЫ НОМЕНКЛАТУР'!D:H,5,0)</f>
        <v>C</v>
      </c>
      <c r="T1273" s="44">
        <f t="shared" si="231"/>
        <v>0</v>
      </c>
      <c r="U1273" s="44">
        <f t="shared" si="232"/>
        <v>0</v>
      </c>
      <c r="V1273" s="44">
        <f t="shared" si="233"/>
        <v>0</v>
      </c>
      <c r="W1273" s="44">
        <f t="shared" si="234"/>
        <v>0</v>
      </c>
      <c r="X1273" s="44">
        <f t="shared" si="235"/>
        <v>0</v>
      </c>
      <c r="Y1273" s="44">
        <f t="shared" si="236"/>
        <v>0</v>
      </c>
      <c r="Z1273" s="44">
        <f t="shared" si="237"/>
        <v>0</v>
      </c>
      <c r="AA1273" s="44">
        <f t="shared" si="238"/>
        <v>4115</v>
      </c>
      <c r="AB1273" s="44">
        <f t="shared" si="239"/>
        <v>0</v>
      </c>
      <c r="AC1273" s="44">
        <f t="shared" si="240"/>
        <v>0</v>
      </c>
      <c r="AD1273" s="44">
        <f t="shared" si="241"/>
        <v>0</v>
      </c>
      <c r="AE1273" s="12">
        <f t="shared" si="242"/>
        <v>4115</v>
      </c>
    </row>
    <row r="1274" spans="1:31" ht="12.6" hidden="1" customHeight="1" x14ac:dyDescent="0.2">
      <c r="A1274" s="26" t="s">
        <v>4418</v>
      </c>
      <c r="B1274" s="19"/>
      <c r="C1274" s="19"/>
      <c r="D1274" s="20"/>
      <c r="E1274" s="21"/>
      <c r="F1274" s="22"/>
      <c r="G1274" s="21"/>
      <c r="H1274" s="22"/>
      <c r="I1274" s="20"/>
      <c r="J1274" s="20"/>
      <c r="K1274" s="20">
        <v>5</v>
      </c>
      <c r="L1274" s="20"/>
      <c r="M1274" s="20"/>
      <c r="N1274" s="20"/>
      <c r="O1274" s="20">
        <v>5</v>
      </c>
      <c r="P1274" s="23" t="str">
        <f>VLOOKUP(A1274,'ИЗ ОСНОВЫ НОМЕНКЛАТУР'!D:E,2,0)</f>
        <v>Аксессуары для шкафов</v>
      </c>
      <c r="Q1274" s="23" t="str">
        <f>VLOOKUP(A1274,'ИЗ ОСНОВЫ НОМЕНКЛАТУР'!D:F,3,0)</f>
        <v>Шкаф/шкаф-купе наполнение (бренд Aristo)</v>
      </c>
      <c r="R1274" s="40">
        <f>VLOOKUP(A:A,'ИЗ ОСНОВЫ НОМЕНКЛАТУР'!D:G,4,0)</f>
        <v>823</v>
      </c>
      <c r="S1274" s="12" t="str">
        <f>VLOOKUP(A:A,'ИЗ ОСНОВЫ НОМЕНКЛАТУР'!D:H,5,0)</f>
        <v>C</v>
      </c>
      <c r="T1274" s="44">
        <f t="shared" si="231"/>
        <v>0</v>
      </c>
      <c r="U1274" s="44">
        <f t="shared" si="232"/>
        <v>0</v>
      </c>
      <c r="V1274" s="44">
        <f t="shared" si="233"/>
        <v>0</v>
      </c>
      <c r="W1274" s="44">
        <f t="shared" si="234"/>
        <v>0</v>
      </c>
      <c r="X1274" s="44">
        <f t="shared" si="235"/>
        <v>0</v>
      </c>
      <c r="Y1274" s="44">
        <f t="shared" si="236"/>
        <v>0</v>
      </c>
      <c r="Z1274" s="44">
        <f t="shared" si="237"/>
        <v>0</v>
      </c>
      <c r="AA1274" s="44">
        <f t="shared" si="238"/>
        <v>4115</v>
      </c>
      <c r="AB1274" s="44">
        <f t="shared" si="239"/>
        <v>0</v>
      </c>
      <c r="AC1274" s="44">
        <f t="shared" si="240"/>
        <v>0</v>
      </c>
      <c r="AD1274" s="44">
        <f t="shared" si="241"/>
        <v>0</v>
      </c>
      <c r="AE1274" s="12">
        <f t="shared" si="242"/>
        <v>4115</v>
      </c>
    </row>
    <row r="1275" spans="1:31" ht="12.6" hidden="1" customHeight="1" x14ac:dyDescent="0.2">
      <c r="A1275" s="26" t="s">
        <v>4419</v>
      </c>
      <c r="B1275" s="19"/>
      <c r="C1275" s="19"/>
      <c r="D1275" s="20"/>
      <c r="E1275" s="21"/>
      <c r="F1275" s="22"/>
      <c r="G1275" s="21"/>
      <c r="H1275" s="22"/>
      <c r="I1275" s="20"/>
      <c r="J1275" s="20"/>
      <c r="K1275" s="20">
        <v>5</v>
      </c>
      <c r="L1275" s="20"/>
      <c r="M1275" s="20"/>
      <c r="N1275" s="20"/>
      <c r="O1275" s="20">
        <v>5</v>
      </c>
      <c r="P1275" s="23" t="str">
        <f>VLOOKUP(A1275,'ИЗ ОСНОВЫ НОМЕНКЛАТУР'!D:E,2,0)</f>
        <v>Аксессуары для шкафов</v>
      </c>
      <c r="Q1275" s="23" t="str">
        <f>VLOOKUP(A1275,'ИЗ ОСНОВЫ НОМЕНКЛАТУР'!D:F,3,0)</f>
        <v>Шкаф/шкаф-купе наполнение (бренд Aristo)</v>
      </c>
      <c r="R1275" s="40">
        <f>VLOOKUP(A:A,'ИЗ ОСНОВЫ НОМЕНКЛАТУР'!D:G,4,0)</f>
        <v>862.2</v>
      </c>
      <c r="S1275" s="12" t="str">
        <f>VLOOKUP(A:A,'ИЗ ОСНОВЫ НОМЕНКЛАТУР'!D:H,5,0)</f>
        <v>C</v>
      </c>
      <c r="T1275" s="44">
        <f t="shared" si="231"/>
        <v>0</v>
      </c>
      <c r="U1275" s="44">
        <f t="shared" si="232"/>
        <v>0</v>
      </c>
      <c r="V1275" s="44">
        <f t="shared" si="233"/>
        <v>0</v>
      </c>
      <c r="W1275" s="44">
        <f t="shared" si="234"/>
        <v>0</v>
      </c>
      <c r="X1275" s="44">
        <f t="shared" si="235"/>
        <v>0</v>
      </c>
      <c r="Y1275" s="44">
        <f t="shared" si="236"/>
        <v>0</v>
      </c>
      <c r="Z1275" s="44">
        <f t="shared" si="237"/>
        <v>0</v>
      </c>
      <c r="AA1275" s="44">
        <f t="shared" si="238"/>
        <v>4311</v>
      </c>
      <c r="AB1275" s="44">
        <f t="shared" si="239"/>
        <v>0</v>
      </c>
      <c r="AC1275" s="44">
        <f t="shared" si="240"/>
        <v>0</v>
      </c>
      <c r="AD1275" s="44">
        <f t="shared" si="241"/>
        <v>0</v>
      </c>
      <c r="AE1275" s="12">
        <f t="shared" si="242"/>
        <v>4311</v>
      </c>
    </row>
    <row r="1276" spans="1:31" ht="12.6" hidden="1" customHeight="1" x14ac:dyDescent="0.2">
      <c r="A1276" s="26" t="s">
        <v>1506</v>
      </c>
      <c r="B1276" s="19"/>
      <c r="C1276" s="19"/>
      <c r="D1276" s="20"/>
      <c r="E1276" s="21"/>
      <c r="F1276" s="22"/>
      <c r="G1276" s="21"/>
      <c r="H1276" s="22"/>
      <c r="I1276" s="20"/>
      <c r="J1276" s="20">
        <v>14</v>
      </c>
      <c r="K1276" s="20"/>
      <c r="L1276" s="20"/>
      <c r="M1276" s="20"/>
      <c r="N1276" s="20">
        <v>40</v>
      </c>
      <c r="O1276" s="20">
        <v>54</v>
      </c>
      <c r="P1276" s="23" t="str">
        <f>VLOOKUP(A1276,'ИЗ ОСНОВЫ НОМЕНКЛАТУР'!D:E,2,0)</f>
        <v>Аксессуары для столешниц</v>
      </c>
      <c r="Q1276" s="23" t="str">
        <f>VLOOKUP(A1276,'ИЗ ОСНОВЫ НОМЕНКЛАТУР'!D:F,3,0)</f>
        <v>Комплектующие для плинтуса к столешнице</v>
      </c>
      <c r="R1276" s="40">
        <f>VLOOKUP(A:A,'ИЗ ОСНОВЫ НОМЕНКЛАТУР'!D:G,4,0)</f>
        <v>154.43</v>
      </c>
      <c r="S1276" s="12" t="str">
        <f>VLOOKUP(A:A,'ИЗ ОСНОВЫ НОМЕНКЛАТУР'!D:H,5,0)</f>
        <v>C</v>
      </c>
      <c r="T1276" s="44">
        <f t="shared" si="231"/>
        <v>0</v>
      </c>
      <c r="U1276" s="44">
        <f t="shared" si="232"/>
        <v>0</v>
      </c>
      <c r="V1276" s="44">
        <f t="shared" si="233"/>
        <v>0</v>
      </c>
      <c r="W1276" s="44">
        <f t="shared" si="234"/>
        <v>0</v>
      </c>
      <c r="X1276" s="44">
        <f t="shared" si="235"/>
        <v>0</v>
      </c>
      <c r="Y1276" s="44">
        <f t="shared" si="236"/>
        <v>0</v>
      </c>
      <c r="Z1276" s="44">
        <f t="shared" si="237"/>
        <v>2162.02</v>
      </c>
      <c r="AA1276" s="44">
        <f t="shared" si="238"/>
        <v>0</v>
      </c>
      <c r="AB1276" s="44">
        <f t="shared" si="239"/>
        <v>0</v>
      </c>
      <c r="AC1276" s="44">
        <f t="shared" si="240"/>
        <v>0</v>
      </c>
      <c r="AD1276" s="44">
        <f t="shared" si="241"/>
        <v>6177.2000000000007</v>
      </c>
      <c r="AE1276" s="12">
        <f t="shared" si="242"/>
        <v>8339.2200000000012</v>
      </c>
    </row>
    <row r="1277" spans="1:31" ht="12.6" hidden="1" customHeight="1" x14ac:dyDescent="0.2">
      <c r="A1277" s="26" t="s">
        <v>4420</v>
      </c>
      <c r="B1277" s="19"/>
      <c r="C1277" s="19"/>
      <c r="D1277" s="20"/>
      <c r="E1277" s="21"/>
      <c r="F1277" s="22"/>
      <c r="G1277" s="21"/>
      <c r="H1277" s="22"/>
      <c r="I1277" s="20"/>
      <c r="J1277" s="20"/>
      <c r="K1277" s="20">
        <v>10</v>
      </c>
      <c r="L1277" s="20"/>
      <c r="M1277" s="20"/>
      <c r="N1277" s="20"/>
      <c r="O1277" s="20">
        <v>10</v>
      </c>
      <c r="P1277" s="23" t="str">
        <f>VLOOKUP(A1277,'ИЗ ОСНОВЫ НОМЕНКЛАТУР'!D:E,2,0)</f>
        <v>Аксессуары для шкафов</v>
      </c>
      <c r="Q1277" s="23" t="str">
        <f>VLOOKUP(A1277,'ИЗ ОСНОВЫ НОМЕНКЛАТУР'!D:F,3,0)</f>
        <v>Шкаф/шкаф-купе наполнение (бренд Aristo)</v>
      </c>
      <c r="R1277" s="40">
        <f>VLOOKUP(A:A,'ИЗ ОСНОВЫ НОМЕНКЛАТУР'!D:G,4,0)</f>
        <v>674.5</v>
      </c>
      <c r="S1277" s="12" t="str">
        <f>VLOOKUP(A:A,'ИЗ ОСНОВЫ НОМЕНКЛАТУР'!D:H,5,0)</f>
        <v>C</v>
      </c>
      <c r="T1277" s="44">
        <f t="shared" si="231"/>
        <v>0</v>
      </c>
      <c r="U1277" s="44">
        <f t="shared" si="232"/>
        <v>0</v>
      </c>
      <c r="V1277" s="44">
        <f t="shared" si="233"/>
        <v>0</v>
      </c>
      <c r="W1277" s="44">
        <f t="shared" si="234"/>
        <v>0</v>
      </c>
      <c r="X1277" s="44">
        <f t="shared" si="235"/>
        <v>0</v>
      </c>
      <c r="Y1277" s="44">
        <f t="shared" si="236"/>
        <v>0</v>
      </c>
      <c r="Z1277" s="44">
        <f t="shared" si="237"/>
        <v>0</v>
      </c>
      <c r="AA1277" s="44">
        <f t="shared" si="238"/>
        <v>6745</v>
      </c>
      <c r="AB1277" s="44">
        <f t="shared" si="239"/>
        <v>0</v>
      </c>
      <c r="AC1277" s="44">
        <f t="shared" si="240"/>
        <v>0</v>
      </c>
      <c r="AD1277" s="44">
        <f t="shared" si="241"/>
        <v>0</v>
      </c>
      <c r="AE1277" s="12">
        <f t="shared" si="242"/>
        <v>6745</v>
      </c>
    </row>
    <row r="1278" spans="1:31" ht="12.6" hidden="1" customHeight="1" x14ac:dyDescent="0.2">
      <c r="A1278" s="26" t="s">
        <v>4421</v>
      </c>
      <c r="B1278" s="19"/>
      <c r="C1278" s="19"/>
      <c r="D1278" s="20"/>
      <c r="E1278" s="21"/>
      <c r="F1278" s="22"/>
      <c r="G1278" s="21"/>
      <c r="H1278" s="22"/>
      <c r="I1278" s="20"/>
      <c r="J1278" s="20"/>
      <c r="K1278" s="20">
        <v>10</v>
      </c>
      <c r="L1278" s="20"/>
      <c r="M1278" s="20"/>
      <c r="N1278" s="20"/>
      <c r="O1278" s="20">
        <v>10</v>
      </c>
      <c r="P1278" s="23" t="str">
        <f>VLOOKUP(A1278,'ИЗ ОСНОВЫ НОМЕНКЛАТУР'!D:E,2,0)</f>
        <v>Аксессуары для шкафов</v>
      </c>
      <c r="Q1278" s="23" t="str">
        <f>VLOOKUP(A1278,'ИЗ ОСНОВЫ НОМЕНКЛАТУР'!D:F,3,0)</f>
        <v>Шкаф/шкаф-купе наполнение (бренд Aristo)</v>
      </c>
      <c r="R1278" s="40">
        <f>VLOOKUP(A:A,'ИЗ ОСНОВЫ НОМЕНКЛАТУР'!D:G,4,0)</f>
        <v>674.5</v>
      </c>
      <c r="S1278" s="12" t="str">
        <f>VLOOKUP(A:A,'ИЗ ОСНОВЫ НОМЕНКЛАТУР'!D:H,5,0)</f>
        <v>C</v>
      </c>
      <c r="T1278" s="44">
        <f t="shared" si="231"/>
        <v>0</v>
      </c>
      <c r="U1278" s="44">
        <f t="shared" si="232"/>
        <v>0</v>
      </c>
      <c r="V1278" s="44">
        <f t="shared" si="233"/>
        <v>0</v>
      </c>
      <c r="W1278" s="44">
        <f t="shared" si="234"/>
        <v>0</v>
      </c>
      <c r="X1278" s="44">
        <f t="shared" si="235"/>
        <v>0</v>
      </c>
      <c r="Y1278" s="44">
        <f t="shared" si="236"/>
        <v>0</v>
      </c>
      <c r="Z1278" s="44">
        <f t="shared" si="237"/>
        <v>0</v>
      </c>
      <c r="AA1278" s="44">
        <f t="shared" si="238"/>
        <v>6745</v>
      </c>
      <c r="AB1278" s="44">
        <f t="shared" si="239"/>
        <v>0</v>
      </c>
      <c r="AC1278" s="44">
        <f t="shared" si="240"/>
        <v>0</v>
      </c>
      <c r="AD1278" s="44">
        <f t="shared" si="241"/>
        <v>0</v>
      </c>
      <c r="AE1278" s="12">
        <f t="shared" si="242"/>
        <v>6745</v>
      </c>
    </row>
    <row r="1279" spans="1:31" ht="12.6" hidden="1" customHeight="1" x14ac:dyDescent="0.2">
      <c r="A1279" s="26" t="s">
        <v>4422</v>
      </c>
      <c r="B1279" s="19"/>
      <c r="C1279" s="19"/>
      <c r="D1279" s="20"/>
      <c r="E1279" s="21"/>
      <c r="F1279" s="22"/>
      <c r="G1279" s="21"/>
      <c r="H1279" s="22"/>
      <c r="I1279" s="20"/>
      <c r="J1279" s="20"/>
      <c r="K1279" s="20">
        <v>10</v>
      </c>
      <c r="L1279" s="20"/>
      <c r="M1279" s="20"/>
      <c r="N1279" s="20"/>
      <c r="O1279" s="20">
        <v>10</v>
      </c>
      <c r="P1279" s="23" t="str">
        <f>VLOOKUP(A1279,'ИЗ ОСНОВЫ НОМЕНКЛАТУР'!D:E,2,0)</f>
        <v>Аксессуары для шкафов</v>
      </c>
      <c r="Q1279" s="23" t="str">
        <f>VLOOKUP(A1279,'ИЗ ОСНОВЫ НОМЕНКЛАТУР'!D:F,3,0)</f>
        <v>Шкаф/шкаф-купе наполнение (бренд Aristo)</v>
      </c>
      <c r="R1279" s="40">
        <f>VLOOKUP(A:A,'ИЗ ОСНОВЫ НОМЕНКЛАТУР'!D:G,4,0)</f>
        <v>741.9</v>
      </c>
      <c r="S1279" s="12" t="str">
        <f>VLOOKUP(A:A,'ИЗ ОСНОВЫ НОМЕНКЛАТУР'!D:H,5,0)</f>
        <v>C</v>
      </c>
      <c r="T1279" s="44">
        <f t="shared" si="231"/>
        <v>0</v>
      </c>
      <c r="U1279" s="44">
        <f t="shared" si="232"/>
        <v>0</v>
      </c>
      <c r="V1279" s="44">
        <f t="shared" si="233"/>
        <v>0</v>
      </c>
      <c r="W1279" s="44">
        <f t="shared" si="234"/>
        <v>0</v>
      </c>
      <c r="X1279" s="44">
        <f t="shared" si="235"/>
        <v>0</v>
      </c>
      <c r="Y1279" s="44">
        <f t="shared" si="236"/>
        <v>0</v>
      </c>
      <c r="Z1279" s="44">
        <f t="shared" si="237"/>
        <v>0</v>
      </c>
      <c r="AA1279" s="44">
        <f t="shared" si="238"/>
        <v>7419</v>
      </c>
      <c r="AB1279" s="44">
        <f t="shared" si="239"/>
        <v>0</v>
      </c>
      <c r="AC1279" s="44">
        <f t="shared" si="240"/>
        <v>0</v>
      </c>
      <c r="AD1279" s="44">
        <f t="shared" si="241"/>
        <v>0</v>
      </c>
      <c r="AE1279" s="12">
        <f t="shared" si="242"/>
        <v>7419</v>
      </c>
    </row>
    <row r="1280" spans="1:31" ht="12.6" hidden="1" customHeight="1" x14ac:dyDescent="0.2">
      <c r="A1280" s="26" t="s">
        <v>4423</v>
      </c>
      <c r="B1280" s="19"/>
      <c r="C1280" s="19"/>
      <c r="D1280" s="20"/>
      <c r="E1280" s="21"/>
      <c r="F1280" s="22"/>
      <c r="G1280" s="21"/>
      <c r="H1280" s="22"/>
      <c r="I1280" s="20"/>
      <c r="J1280" s="20"/>
      <c r="K1280" s="20">
        <v>60</v>
      </c>
      <c r="L1280" s="20"/>
      <c r="M1280" s="20"/>
      <c r="N1280" s="20"/>
      <c r="O1280" s="20">
        <v>60</v>
      </c>
      <c r="P1280" s="23" t="str">
        <f>VLOOKUP(A1280,'ИЗ ОСНОВЫ НОМЕНКЛАТУР'!D:E,2,0)</f>
        <v>Аксессуары для шкафов</v>
      </c>
      <c r="Q1280" s="23" t="str">
        <f>VLOOKUP(A1280,'ИЗ ОСНОВЫ НОМЕНКЛАТУР'!D:F,3,0)</f>
        <v>Шкаф/шкаф-купе наполнение (бренд Aristo)</v>
      </c>
      <c r="R1280" s="40">
        <f>VLOOKUP(A:A,'ИЗ ОСНОВЫ НОМЕНКЛАТУР'!D:G,4,0)</f>
        <v>810.58333333333337</v>
      </c>
      <c r="S1280" s="12" t="str">
        <f>VLOOKUP(A:A,'ИЗ ОСНОВЫ НОМЕНКЛАТУР'!D:H,5,0)</f>
        <v>C</v>
      </c>
      <c r="T1280" s="44">
        <f t="shared" si="231"/>
        <v>0</v>
      </c>
      <c r="U1280" s="44">
        <f t="shared" si="232"/>
        <v>0</v>
      </c>
      <c r="V1280" s="44">
        <f t="shared" si="233"/>
        <v>0</v>
      </c>
      <c r="W1280" s="44">
        <f t="shared" si="234"/>
        <v>0</v>
      </c>
      <c r="X1280" s="44">
        <f t="shared" si="235"/>
        <v>0</v>
      </c>
      <c r="Y1280" s="44">
        <f t="shared" si="236"/>
        <v>0</v>
      </c>
      <c r="Z1280" s="44">
        <f t="shared" si="237"/>
        <v>0</v>
      </c>
      <c r="AA1280" s="44">
        <f t="shared" si="238"/>
        <v>48635</v>
      </c>
      <c r="AB1280" s="44">
        <f t="shared" si="239"/>
        <v>0</v>
      </c>
      <c r="AC1280" s="44">
        <f t="shared" si="240"/>
        <v>0</v>
      </c>
      <c r="AD1280" s="44">
        <f t="shared" si="241"/>
        <v>0</v>
      </c>
      <c r="AE1280" s="12">
        <f t="shared" si="242"/>
        <v>48635</v>
      </c>
    </row>
    <row r="1281" spans="1:31" ht="12.6" hidden="1" customHeight="1" x14ac:dyDescent="0.2">
      <c r="A1281" s="26" t="s">
        <v>4424</v>
      </c>
      <c r="B1281" s="19"/>
      <c r="C1281" s="19"/>
      <c r="D1281" s="20"/>
      <c r="E1281" s="21"/>
      <c r="F1281" s="22"/>
      <c r="G1281" s="21"/>
      <c r="H1281" s="22"/>
      <c r="I1281" s="20"/>
      <c r="J1281" s="20"/>
      <c r="K1281" s="20">
        <v>20</v>
      </c>
      <c r="L1281" s="20"/>
      <c r="M1281" s="20"/>
      <c r="N1281" s="20"/>
      <c r="O1281" s="20">
        <v>20</v>
      </c>
      <c r="P1281" s="23" t="str">
        <f>VLOOKUP(A1281,'ИЗ ОСНОВЫ НОМЕНКЛАТУР'!D:E,2,0)</f>
        <v>Аксессуары для шкафов</v>
      </c>
      <c r="Q1281" s="23" t="str">
        <f>VLOOKUP(A1281,'ИЗ ОСНОВЫ НОМЕНКЛАТУР'!D:F,3,0)</f>
        <v>Шкаф/шкаф-купе наполнение (бренд Aristo)</v>
      </c>
      <c r="R1281" s="40">
        <f>VLOOKUP(A:A,'ИЗ ОСНОВЫ НОМЕНКЛАТУР'!D:G,4,0)</f>
        <v>889.54</v>
      </c>
      <c r="S1281" s="12" t="str">
        <f>VLOOKUP(A:A,'ИЗ ОСНОВЫ НОМЕНКЛАТУР'!D:H,5,0)</f>
        <v>C</v>
      </c>
      <c r="T1281" s="44">
        <f t="shared" si="231"/>
        <v>0</v>
      </c>
      <c r="U1281" s="44">
        <f t="shared" si="232"/>
        <v>0</v>
      </c>
      <c r="V1281" s="44">
        <f t="shared" si="233"/>
        <v>0</v>
      </c>
      <c r="W1281" s="44">
        <f t="shared" si="234"/>
        <v>0</v>
      </c>
      <c r="X1281" s="44">
        <f t="shared" si="235"/>
        <v>0</v>
      </c>
      <c r="Y1281" s="44">
        <f t="shared" si="236"/>
        <v>0</v>
      </c>
      <c r="Z1281" s="44">
        <f t="shared" si="237"/>
        <v>0</v>
      </c>
      <c r="AA1281" s="44">
        <f t="shared" si="238"/>
        <v>17790.8</v>
      </c>
      <c r="AB1281" s="44">
        <f t="shared" si="239"/>
        <v>0</v>
      </c>
      <c r="AC1281" s="44">
        <f t="shared" si="240"/>
        <v>0</v>
      </c>
      <c r="AD1281" s="44">
        <f t="shared" si="241"/>
        <v>0</v>
      </c>
      <c r="AE1281" s="12">
        <f t="shared" si="242"/>
        <v>17790.8</v>
      </c>
    </row>
    <row r="1282" spans="1:31" ht="12.6" hidden="1" customHeight="1" x14ac:dyDescent="0.2">
      <c r="A1282" s="26" t="s">
        <v>4425</v>
      </c>
      <c r="B1282" s="19"/>
      <c r="C1282" s="19"/>
      <c r="D1282" s="20"/>
      <c r="E1282" s="21"/>
      <c r="F1282" s="22"/>
      <c r="G1282" s="21"/>
      <c r="H1282" s="22"/>
      <c r="I1282" s="20"/>
      <c r="J1282" s="20"/>
      <c r="K1282" s="20">
        <v>20</v>
      </c>
      <c r="L1282" s="20"/>
      <c r="M1282" s="20"/>
      <c r="N1282" s="20"/>
      <c r="O1282" s="20">
        <v>20</v>
      </c>
      <c r="P1282" s="23" t="str">
        <f>VLOOKUP(A1282,'ИЗ ОСНОВЫ НОМЕНКЛАТУР'!D:E,2,0)</f>
        <v>Аксессуары для шкафов</v>
      </c>
      <c r="Q1282" s="23" t="str">
        <f>VLOOKUP(A1282,'ИЗ ОСНОВЫ НОМЕНКЛАТУР'!D:F,3,0)</f>
        <v>Шкаф/шкаф-купе наполнение (бренд Aristo)</v>
      </c>
      <c r="R1282" s="40">
        <f>VLOOKUP(A:A,'ИЗ ОСНОВЫ НОМЕНКЛАТУР'!D:G,4,0)</f>
        <v>1022.95</v>
      </c>
      <c r="S1282" s="12" t="str">
        <f>VLOOKUP(A:A,'ИЗ ОСНОВЫ НОМЕНКЛАТУР'!D:H,5,0)</f>
        <v>C</v>
      </c>
      <c r="T1282" s="44">
        <f t="shared" si="231"/>
        <v>0</v>
      </c>
      <c r="U1282" s="44">
        <f t="shared" si="232"/>
        <v>0</v>
      </c>
      <c r="V1282" s="44">
        <f t="shared" si="233"/>
        <v>0</v>
      </c>
      <c r="W1282" s="44">
        <f t="shared" si="234"/>
        <v>0</v>
      </c>
      <c r="X1282" s="44">
        <f t="shared" si="235"/>
        <v>0</v>
      </c>
      <c r="Y1282" s="44">
        <f t="shared" si="236"/>
        <v>0</v>
      </c>
      <c r="Z1282" s="44">
        <f t="shared" si="237"/>
        <v>0</v>
      </c>
      <c r="AA1282" s="44">
        <f t="shared" si="238"/>
        <v>20459</v>
      </c>
      <c r="AB1282" s="44">
        <f t="shared" si="239"/>
        <v>0</v>
      </c>
      <c r="AC1282" s="44">
        <f t="shared" si="240"/>
        <v>0</v>
      </c>
      <c r="AD1282" s="44">
        <f t="shared" si="241"/>
        <v>0</v>
      </c>
      <c r="AE1282" s="12">
        <f t="shared" si="242"/>
        <v>20459</v>
      </c>
    </row>
    <row r="1283" spans="1:31" ht="12.6" hidden="1" customHeight="1" x14ac:dyDescent="0.2">
      <c r="A1283" s="26" t="s">
        <v>4426</v>
      </c>
      <c r="B1283" s="19"/>
      <c r="C1283" s="19"/>
      <c r="D1283" s="20"/>
      <c r="E1283" s="21"/>
      <c r="F1283" s="22"/>
      <c r="G1283" s="21"/>
      <c r="H1283" s="22"/>
      <c r="I1283" s="20"/>
      <c r="J1283" s="20"/>
      <c r="K1283" s="20">
        <v>10</v>
      </c>
      <c r="L1283" s="20"/>
      <c r="M1283" s="20"/>
      <c r="N1283" s="20"/>
      <c r="O1283" s="20">
        <v>10</v>
      </c>
      <c r="P1283" s="23" t="str">
        <f>VLOOKUP(A1283,'ИЗ ОСНОВЫ НОМЕНКЛАТУР'!D:E,2,0)</f>
        <v>Аксессуары для шкафов</v>
      </c>
      <c r="Q1283" s="23" t="str">
        <f>VLOOKUP(A1283,'ИЗ ОСНОВЫ НОМЕНКЛАТУР'!D:F,3,0)</f>
        <v>Шкаф/шкаф-купе наполнение (бренд Aristo)</v>
      </c>
      <c r="R1283" s="40">
        <f>VLOOKUP(A:A,'ИЗ ОСНОВЫ НОМЕНКЛАТУР'!D:G,4,0)</f>
        <v>1020.1</v>
      </c>
      <c r="S1283" s="12" t="str">
        <f>VLOOKUP(A:A,'ИЗ ОСНОВЫ НОМЕНКЛАТУР'!D:H,5,0)</f>
        <v>C</v>
      </c>
      <c r="T1283" s="44">
        <f t="shared" si="231"/>
        <v>0</v>
      </c>
      <c r="U1283" s="44">
        <f t="shared" si="232"/>
        <v>0</v>
      </c>
      <c r="V1283" s="44">
        <f t="shared" si="233"/>
        <v>0</v>
      </c>
      <c r="W1283" s="44">
        <f t="shared" si="234"/>
        <v>0</v>
      </c>
      <c r="X1283" s="44">
        <f t="shared" si="235"/>
        <v>0</v>
      </c>
      <c r="Y1283" s="44">
        <f t="shared" si="236"/>
        <v>0</v>
      </c>
      <c r="Z1283" s="44">
        <f t="shared" si="237"/>
        <v>0</v>
      </c>
      <c r="AA1283" s="44">
        <f t="shared" si="238"/>
        <v>10201</v>
      </c>
      <c r="AB1283" s="44">
        <f t="shared" si="239"/>
        <v>0</v>
      </c>
      <c r="AC1283" s="44">
        <f t="shared" si="240"/>
        <v>0</v>
      </c>
      <c r="AD1283" s="44">
        <f t="shared" si="241"/>
        <v>0</v>
      </c>
      <c r="AE1283" s="12">
        <f t="shared" si="242"/>
        <v>10201</v>
      </c>
    </row>
    <row r="1284" spans="1:31" ht="12.6" hidden="1" customHeight="1" x14ac:dyDescent="0.2">
      <c r="A1284" s="26" t="s">
        <v>4427</v>
      </c>
      <c r="B1284" s="19"/>
      <c r="C1284" s="19"/>
      <c r="D1284" s="20"/>
      <c r="E1284" s="21"/>
      <c r="F1284" s="22"/>
      <c r="G1284" s="21"/>
      <c r="H1284" s="22"/>
      <c r="I1284" s="20"/>
      <c r="J1284" s="20"/>
      <c r="K1284" s="20">
        <v>10</v>
      </c>
      <c r="L1284" s="20"/>
      <c r="M1284" s="20"/>
      <c r="N1284" s="20"/>
      <c r="O1284" s="20">
        <v>10</v>
      </c>
      <c r="P1284" s="23" t="str">
        <f>VLOOKUP(A1284,'ИЗ ОСНОВЫ НОМЕНКЛАТУР'!D:E,2,0)</f>
        <v>Аксессуары для шкафов</v>
      </c>
      <c r="Q1284" s="23" t="str">
        <f>VLOOKUP(A1284,'ИЗ ОСНОВЫ НОМЕНКЛАТУР'!D:F,3,0)</f>
        <v>Шкаф/шкаф-купе наполнение (бренд Aristo)</v>
      </c>
      <c r="R1284" s="40">
        <f>VLOOKUP(A:A,'ИЗ ОСНОВЫ НОМЕНКЛАТУР'!D:G,4,0)</f>
        <v>1122.0999999999999</v>
      </c>
      <c r="S1284" s="12" t="str">
        <f>VLOOKUP(A:A,'ИЗ ОСНОВЫ НОМЕНКЛАТУР'!D:H,5,0)</f>
        <v>C</v>
      </c>
      <c r="T1284" s="44">
        <f t="shared" si="231"/>
        <v>0</v>
      </c>
      <c r="U1284" s="44">
        <f t="shared" si="232"/>
        <v>0</v>
      </c>
      <c r="V1284" s="44">
        <f t="shared" si="233"/>
        <v>0</v>
      </c>
      <c r="W1284" s="44">
        <f t="shared" si="234"/>
        <v>0</v>
      </c>
      <c r="X1284" s="44">
        <f t="shared" si="235"/>
        <v>0</v>
      </c>
      <c r="Y1284" s="44">
        <f t="shared" si="236"/>
        <v>0</v>
      </c>
      <c r="Z1284" s="44">
        <f t="shared" si="237"/>
        <v>0</v>
      </c>
      <c r="AA1284" s="44">
        <f t="shared" si="238"/>
        <v>11221</v>
      </c>
      <c r="AB1284" s="44">
        <f t="shared" si="239"/>
        <v>0</v>
      </c>
      <c r="AC1284" s="44">
        <f t="shared" si="240"/>
        <v>0</v>
      </c>
      <c r="AD1284" s="44">
        <f t="shared" si="241"/>
        <v>0</v>
      </c>
      <c r="AE1284" s="12">
        <f t="shared" si="242"/>
        <v>11221</v>
      </c>
    </row>
    <row r="1285" spans="1:31" ht="12.6" hidden="1" customHeight="1" x14ac:dyDescent="0.2">
      <c r="A1285" s="26" t="s">
        <v>4428</v>
      </c>
      <c r="B1285" s="19"/>
      <c r="C1285" s="19"/>
      <c r="D1285" s="20"/>
      <c r="E1285" s="21"/>
      <c r="F1285" s="22"/>
      <c r="G1285" s="21"/>
      <c r="H1285" s="22"/>
      <c r="I1285" s="20"/>
      <c r="J1285" s="20"/>
      <c r="K1285" s="20">
        <v>40</v>
      </c>
      <c r="L1285" s="20"/>
      <c r="M1285" s="20"/>
      <c r="N1285" s="20"/>
      <c r="O1285" s="20">
        <v>40</v>
      </c>
      <c r="P1285" s="23" t="str">
        <f>VLOOKUP(A1285,'ИЗ ОСНОВЫ НОМЕНКЛАТУР'!D:E,2,0)</f>
        <v>Аксессуары для шкафов</v>
      </c>
      <c r="Q1285" s="23" t="str">
        <f>VLOOKUP(A1285,'ИЗ ОСНОВЫ НОМЕНКЛАТУР'!D:F,3,0)</f>
        <v>Шкаф/шкаф-купе наполнение (бренд Aristo)</v>
      </c>
      <c r="R1285" s="40">
        <f>VLOOKUP(A:A,'ИЗ ОСНОВЫ НОМЕНКЛАТУР'!D:G,4,0)</f>
        <v>948.02499999999998</v>
      </c>
      <c r="S1285" s="12" t="str">
        <f>VLOOKUP(A:A,'ИЗ ОСНОВЫ НОМЕНКЛАТУР'!D:H,5,0)</f>
        <v>C</v>
      </c>
      <c r="T1285" s="44">
        <f t="shared" si="231"/>
        <v>0</v>
      </c>
      <c r="U1285" s="44">
        <f t="shared" si="232"/>
        <v>0</v>
      </c>
      <c r="V1285" s="44">
        <f t="shared" si="233"/>
        <v>0</v>
      </c>
      <c r="W1285" s="44">
        <f t="shared" si="234"/>
        <v>0</v>
      </c>
      <c r="X1285" s="44">
        <f t="shared" si="235"/>
        <v>0</v>
      </c>
      <c r="Y1285" s="44">
        <f t="shared" si="236"/>
        <v>0</v>
      </c>
      <c r="Z1285" s="44">
        <f t="shared" si="237"/>
        <v>0</v>
      </c>
      <c r="AA1285" s="44">
        <f t="shared" si="238"/>
        <v>37921</v>
      </c>
      <c r="AB1285" s="44">
        <f t="shared" si="239"/>
        <v>0</v>
      </c>
      <c r="AC1285" s="44">
        <f t="shared" si="240"/>
        <v>0</v>
      </c>
      <c r="AD1285" s="44">
        <f t="shared" si="241"/>
        <v>0</v>
      </c>
      <c r="AE1285" s="12">
        <f t="shared" si="242"/>
        <v>37921</v>
      </c>
    </row>
    <row r="1286" spans="1:31" ht="12.6" hidden="1" customHeight="1" x14ac:dyDescent="0.2">
      <c r="A1286" s="26" t="s">
        <v>3708</v>
      </c>
      <c r="B1286" s="19"/>
      <c r="C1286" s="19"/>
      <c r="D1286" s="20"/>
      <c r="E1286" s="21"/>
      <c r="F1286" s="22"/>
      <c r="G1286" s="21"/>
      <c r="H1286" s="22"/>
      <c r="I1286" s="20"/>
      <c r="J1286" s="20"/>
      <c r="K1286" s="20">
        <v>20</v>
      </c>
      <c r="L1286" s="20"/>
      <c r="M1286" s="20"/>
      <c r="N1286" s="20"/>
      <c r="O1286" s="20">
        <v>20</v>
      </c>
      <c r="P1286" s="23" t="str">
        <f>VLOOKUP(A1286,'ИЗ ОСНОВЫ НОМЕНКЛАТУР'!D:E,2,0)</f>
        <v>Аксессуары для шкафов</v>
      </c>
      <c r="Q1286" s="23" t="str">
        <f>VLOOKUP(A1286,'ИЗ ОСНОВЫ НОМЕНКЛАТУР'!D:F,3,0)</f>
        <v>Шкаф/шкаф-купе наполнение (бренд Aristo)</v>
      </c>
      <c r="R1286" s="40">
        <f>VLOOKUP(A:A,'ИЗ ОСНОВЫ НОМЕНКЛАТУР'!D:G,4,0)</f>
        <v>948.03</v>
      </c>
      <c r="S1286" s="12" t="str">
        <f>VLOOKUP(A:A,'ИЗ ОСНОВЫ НОМЕНКЛАТУР'!D:H,5,0)</f>
        <v>C</v>
      </c>
      <c r="T1286" s="44">
        <f t="shared" si="231"/>
        <v>0</v>
      </c>
      <c r="U1286" s="44">
        <f t="shared" si="232"/>
        <v>0</v>
      </c>
      <c r="V1286" s="44">
        <f t="shared" si="233"/>
        <v>0</v>
      </c>
      <c r="W1286" s="44">
        <f t="shared" si="234"/>
        <v>0</v>
      </c>
      <c r="X1286" s="44">
        <f t="shared" si="235"/>
        <v>0</v>
      </c>
      <c r="Y1286" s="44">
        <f t="shared" si="236"/>
        <v>0</v>
      </c>
      <c r="Z1286" s="44">
        <f t="shared" si="237"/>
        <v>0</v>
      </c>
      <c r="AA1286" s="44">
        <f t="shared" si="238"/>
        <v>18960.599999999999</v>
      </c>
      <c r="AB1286" s="44">
        <f t="shared" si="239"/>
        <v>0</v>
      </c>
      <c r="AC1286" s="44">
        <f t="shared" si="240"/>
        <v>0</v>
      </c>
      <c r="AD1286" s="44">
        <f t="shared" si="241"/>
        <v>0</v>
      </c>
      <c r="AE1286" s="12">
        <f t="shared" si="242"/>
        <v>18960.599999999999</v>
      </c>
    </row>
    <row r="1287" spans="1:31" ht="12.6" hidden="1" customHeight="1" x14ac:dyDescent="0.2">
      <c r="A1287" s="26" t="s">
        <v>4429</v>
      </c>
      <c r="B1287" s="19"/>
      <c r="C1287" s="19"/>
      <c r="D1287" s="20"/>
      <c r="E1287" s="21"/>
      <c r="F1287" s="22"/>
      <c r="G1287" s="21"/>
      <c r="H1287" s="22"/>
      <c r="I1287" s="20"/>
      <c r="J1287" s="20"/>
      <c r="K1287" s="20">
        <v>10</v>
      </c>
      <c r="L1287" s="20"/>
      <c r="M1287" s="20"/>
      <c r="N1287" s="20"/>
      <c r="O1287" s="20">
        <v>10</v>
      </c>
      <c r="P1287" s="23" t="str">
        <f>VLOOKUP(A1287,'ИЗ ОСНОВЫ НОМЕНКЛАТУР'!D:E,2,0)</f>
        <v>Аксессуары для шкафов</v>
      </c>
      <c r="Q1287" s="23" t="str">
        <f>VLOOKUP(A1287,'ИЗ ОСНОВЫ НОМЕНКЛАТУР'!D:F,3,0)</f>
        <v>Шкаф/шкаф-купе наполнение (бренд Aristo)</v>
      </c>
      <c r="R1287" s="40">
        <f>VLOOKUP(A:A,'ИЗ ОСНОВЫ НОМЕНКЛАТУР'!D:G,4,0)</f>
        <v>280.39999999999998</v>
      </c>
      <c r="S1287" s="12" t="str">
        <f>VLOOKUP(A:A,'ИЗ ОСНОВЫ НОМЕНКЛАТУР'!D:H,5,0)</f>
        <v>C</v>
      </c>
      <c r="T1287" s="44">
        <f t="shared" si="231"/>
        <v>0</v>
      </c>
      <c r="U1287" s="44">
        <f t="shared" si="232"/>
        <v>0</v>
      </c>
      <c r="V1287" s="44">
        <f t="shared" si="233"/>
        <v>0</v>
      </c>
      <c r="W1287" s="44">
        <f t="shared" si="234"/>
        <v>0</v>
      </c>
      <c r="X1287" s="44">
        <f t="shared" si="235"/>
        <v>0</v>
      </c>
      <c r="Y1287" s="44">
        <f t="shared" si="236"/>
        <v>0</v>
      </c>
      <c r="Z1287" s="44">
        <f t="shared" si="237"/>
        <v>0</v>
      </c>
      <c r="AA1287" s="44">
        <f t="shared" si="238"/>
        <v>2804</v>
      </c>
      <c r="AB1287" s="44">
        <f t="shared" si="239"/>
        <v>0</v>
      </c>
      <c r="AC1287" s="44">
        <f t="shared" si="240"/>
        <v>0</v>
      </c>
      <c r="AD1287" s="44">
        <f t="shared" si="241"/>
        <v>0</v>
      </c>
      <c r="AE1287" s="12">
        <f t="shared" si="242"/>
        <v>2804</v>
      </c>
    </row>
    <row r="1288" spans="1:31" ht="12.6" hidden="1" customHeight="1" x14ac:dyDescent="0.2">
      <c r="A1288" s="26" t="s">
        <v>4430</v>
      </c>
      <c r="B1288" s="19"/>
      <c r="C1288" s="19"/>
      <c r="D1288" s="20"/>
      <c r="E1288" s="21"/>
      <c r="F1288" s="22"/>
      <c r="G1288" s="21"/>
      <c r="H1288" s="22"/>
      <c r="I1288" s="20"/>
      <c r="J1288" s="20"/>
      <c r="K1288" s="20">
        <v>10</v>
      </c>
      <c r="L1288" s="20"/>
      <c r="M1288" s="20"/>
      <c r="N1288" s="20"/>
      <c r="O1288" s="20">
        <v>10</v>
      </c>
      <c r="P1288" s="23" t="str">
        <f>VLOOKUP(A1288,'ИЗ ОСНОВЫ НОМЕНКЛАТУР'!D:E,2,0)</f>
        <v>Аксессуары для шкафов</v>
      </c>
      <c r="Q1288" s="23" t="str">
        <f>VLOOKUP(A1288,'ИЗ ОСНОВЫ НОМЕНКЛАТУР'!D:F,3,0)</f>
        <v>Шкаф/шкаф-купе наполнение (бренд Aristo)</v>
      </c>
      <c r="R1288" s="40">
        <f>VLOOKUP(A:A,'ИЗ ОСНОВЫ НОМЕНКЛАТУР'!D:G,4,0)</f>
        <v>284.8</v>
      </c>
      <c r="S1288" s="12" t="str">
        <f>VLOOKUP(A:A,'ИЗ ОСНОВЫ НОМЕНКЛАТУР'!D:H,5,0)</f>
        <v>C</v>
      </c>
      <c r="T1288" s="44">
        <f t="shared" si="231"/>
        <v>0</v>
      </c>
      <c r="U1288" s="44">
        <f t="shared" si="232"/>
        <v>0</v>
      </c>
      <c r="V1288" s="44">
        <f t="shared" si="233"/>
        <v>0</v>
      </c>
      <c r="W1288" s="44">
        <f t="shared" si="234"/>
        <v>0</v>
      </c>
      <c r="X1288" s="44">
        <f t="shared" si="235"/>
        <v>0</v>
      </c>
      <c r="Y1288" s="44">
        <f t="shared" si="236"/>
        <v>0</v>
      </c>
      <c r="Z1288" s="44">
        <f t="shared" si="237"/>
        <v>0</v>
      </c>
      <c r="AA1288" s="44">
        <f t="shared" si="238"/>
        <v>2848</v>
      </c>
      <c r="AB1288" s="44">
        <f t="shared" si="239"/>
        <v>0</v>
      </c>
      <c r="AC1288" s="44">
        <f t="shared" si="240"/>
        <v>0</v>
      </c>
      <c r="AD1288" s="44">
        <f t="shared" si="241"/>
        <v>0</v>
      </c>
      <c r="AE1288" s="12">
        <f t="shared" si="242"/>
        <v>2848</v>
      </c>
    </row>
    <row r="1289" spans="1:31" ht="12.6" hidden="1" customHeight="1" x14ac:dyDescent="0.2">
      <c r="A1289" s="26" t="s">
        <v>4431</v>
      </c>
      <c r="B1289" s="19"/>
      <c r="C1289" s="19"/>
      <c r="D1289" s="20"/>
      <c r="E1289" s="21"/>
      <c r="F1289" s="22"/>
      <c r="G1289" s="21"/>
      <c r="H1289" s="22"/>
      <c r="I1289" s="20"/>
      <c r="J1289" s="20"/>
      <c r="K1289" s="20">
        <v>16</v>
      </c>
      <c r="L1289" s="20"/>
      <c r="M1289" s="20"/>
      <c r="N1289" s="20"/>
      <c r="O1289" s="20">
        <v>16</v>
      </c>
      <c r="P1289" s="23" t="str">
        <f>VLOOKUP(A1289,'ИЗ ОСНОВЫ НОМЕНКЛАТУР'!D:E,2,0)</f>
        <v>Аксессуары для шкафов</v>
      </c>
      <c r="Q1289" s="23" t="str">
        <f>VLOOKUP(A1289,'ИЗ ОСНОВЫ НОМЕНКЛАТУР'!D:F,3,0)</f>
        <v>Шкаф/шкаф-купе наполнение (бренд Aristo)</v>
      </c>
      <c r="R1289" s="40">
        <f>VLOOKUP(A:A,'ИЗ ОСНОВЫ НОМЕНКЛАТУР'!D:G,4,0)</f>
        <v>312.0625</v>
      </c>
      <c r="S1289" s="12" t="str">
        <f>VLOOKUP(A:A,'ИЗ ОСНОВЫ НОМЕНКЛАТУР'!D:H,5,0)</f>
        <v>C</v>
      </c>
      <c r="T1289" s="44">
        <f t="shared" ref="T1289:T1352" si="243">$R1289*D1289</f>
        <v>0</v>
      </c>
      <c r="U1289" s="44">
        <f t="shared" ref="U1289:U1352" si="244">$R1289*E1289</f>
        <v>0</v>
      </c>
      <c r="V1289" s="44">
        <f t="shared" ref="V1289:V1352" si="245">$R1289*F1289</f>
        <v>0</v>
      </c>
      <c r="W1289" s="44">
        <f t="shared" ref="W1289:W1352" si="246">$R1289*G1289</f>
        <v>0</v>
      </c>
      <c r="X1289" s="44">
        <f t="shared" ref="X1289:X1352" si="247">$R1289*H1289</f>
        <v>0</v>
      </c>
      <c r="Y1289" s="44">
        <f t="shared" ref="Y1289:Y1352" si="248">$R1289*I1289</f>
        <v>0</v>
      </c>
      <c r="Z1289" s="44">
        <f t="shared" ref="Z1289:Z1352" si="249">$R1289*J1289</f>
        <v>0</v>
      </c>
      <c r="AA1289" s="44">
        <f t="shared" ref="AA1289:AA1352" si="250">$R1289*K1289</f>
        <v>4993</v>
      </c>
      <c r="AB1289" s="44">
        <f t="shared" ref="AB1289:AB1352" si="251">$R1289*L1289</f>
        <v>0</v>
      </c>
      <c r="AC1289" s="44">
        <f t="shared" ref="AC1289:AC1352" si="252">$R1289*M1289</f>
        <v>0</v>
      </c>
      <c r="AD1289" s="44">
        <f t="shared" ref="AD1289:AD1352" si="253">$R1289*N1289</f>
        <v>0</v>
      </c>
      <c r="AE1289" s="12">
        <f t="shared" ref="AE1289:AE1352" si="254">SUM(T1289:AD1289)</f>
        <v>4993</v>
      </c>
    </row>
    <row r="1290" spans="1:31" ht="12.6" hidden="1" customHeight="1" x14ac:dyDescent="0.2">
      <c r="A1290" s="26" t="s">
        <v>4432</v>
      </c>
      <c r="B1290" s="19"/>
      <c r="C1290" s="19"/>
      <c r="D1290" s="20"/>
      <c r="E1290" s="21"/>
      <c r="F1290" s="22"/>
      <c r="G1290" s="21"/>
      <c r="H1290" s="22"/>
      <c r="I1290" s="20"/>
      <c r="J1290" s="20"/>
      <c r="K1290" s="20">
        <v>10</v>
      </c>
      <c r="L1290" s="20"/>
      <c r="M1290" s="20"/>
      <c r="N1290" s="20"/>
      <c r="O1290" s="20">
        <v>10</v>
      </c>
      <c r="P1290" s="23" t="str">
        <f>VLOOKUP(A1290,'ИЗ ОСНОВЫ НОМЕНКЛАТУР'!D:E,2,0)</f>
        <v>Аксессуары для шкафов</v>
      </c>
      <c r="Q1290" s="23" t="str">
        <f>VLOOKUP(A1290,'ИЗ ОСНОВЫ НОМЕНКЛАТУР'!D:F,3,0)</f>
        <v>Шкаф/шкаф-купе наполнение (бренд Aristo)</v>
      </c>
      <c r="R1290" s="40">
        <f>VLOOKUP(A:A,'ИЗ ОСНОВЫ НОМЕНКЛАТУР'!D:G,4,0)</f>
        <v>1265.8</v>
      </c>
      <c r="S1290" s="12" t="str">
        <f>VLOOKUP(A:A,'ИЗ ОСНОВЫ НОМЕНКЛАТУР'!D:H,5,0)</f>
        <v>C</v>
      </c>
      <c r="T1290" s="44">
        <f t="shared" si="243"/>
        <v>0</v>
      </c>
      <c r="U1290" s="44">
        <f t="shared" si="244"/>
        <v>0</v>
      </c>
      <c r="V1290" s="44">
        <f t="shared" si="245"/>
        <v>0</v>
      </c>
      <c r="W1290" s="44">
        <f t="shared" si="246"/>
        <v>0</v>
      </c>
      <c r="X1290" s="44">
        <f t="shared" si="247"/>
        <v>0</v>
      </c>
      <c r="Y1290" s="44">
        <f t="shared" si="248"/>
        <v>0</v>
      </c>
      <c r="Z1290" s="44">
        <f t="shared" si="249"/>
        <v>0</v>
      </c>
      <c r="AA1290" s="44">
        <f t="shared" si="250"/>
        <v>12658</v>
      </c>
      <c r="AB1290" s="44">
        <f t="shared" si="251"/>
        <v>0</v>
      </c>
      <c r="AC1290" s="44">
        <f t="shared" si="252"/>
        <v>0</v>
      </c>
      <c r="AD1290" s="44">
        <f t="shared" si="253"/>
        <v>0</v>
      </c>
      <c r="AE1290" s="12">
        <f t="shared" si="254"/>
        <v>12658</v>
      </c>
    </row>
    <row r="1291" spans="1:31" ht="12.6" hidden="1" customHeight="1" x14ac:dyDescent="0.2">
      <c r="A1291" s="26" t="s">
        <v>4433</v>
      </c>
      <c r="B1291" s="19"/>
      <c r="C1291" s="19"/>
      <c r="D1291" s="20"/>
      <c r="E1291" s="21"/>
      <c r="F1291" s="22"/>
      <c r="G1291" s="21"/>
      <c r="H1291" s="22"/>
      <c r="I1291" s="20"/>
      <c r="J1291" s="20"/>
      <c r="K1291" s="20">
        <v>10</v>
      </c>
      <c r="L1291" s="20"/>
      <c r="M1291" s="20"/>
      <c r="N1291" s="20"/>
      <c r="O1291" s="20">
        <v>10</v>
      </c>
      <c r="P1291" s="23" t="str">
        <f>VLOOKUP(A1291,'ИЗ ОСНОВЫ НОМЕНКЛАТУР'!D:E,2,0)</f>
        <v>Аксессуары для шкафов</v>
      </c>
      <c r="Q1291" s="23" t="str">
        <f>VLOOKUP(A1291,'ИЗ ОСНОВЫ НОМЕНКЛАТУР'!D:F,3,0)</f>
        <v>Шкаф/шкаф-купе наполнение (бренд Aristo)</v>
      </c>
      <c r="R1291" s="40">
        <f>VLOOKUP(A:A,'ИЗ ОСНОВЫ НОМЕНКЛАТУР'!D:G,4,0)</f>
        <v>1265.8</v>
      </c>
      <c r="S1291" s="12" t="str">
        <f>VLOOKUP(A:A,'ИЗ ОСНОВЫ НОМЕНКЛАТУР'!D:H,5,0)</f>
        <v>C</v>
      </c>
      <c r="T1291" s="44">
        <f t="shared" si="243"/>
        <v>0</v>
      </c>
      <c r="U1291" s="44">
        <f t="shared" si="244"/>
        <v>0</v>
      </c>
      <c r="V1291" s="44">
        <f t="shared" si="245"/>
        <v>0</v>
      </c>
      <c r="W1291" s="44">
        <f t="shared" si="246"/>
        <v>0</v>
      </c>
      <c r="X1291" s="44">
        <f t="shared" si="247"/>
        <v>0</v>
      </c>
      <c r="Y1291" s="44">
        <f t="shared" si="248"/>
        <v>0</v>
      </c>
      <c r="Z1291" s="44">
        <f t="shared" si="249"/>
        <v>0</v>
      </c>
      <c r="AA1291" s="44">
        <f t="shared" si="250"/>
        <v>12658</v>
      </c>
      <c r="AB1291" s="44">
        <f t="shared" si="251"/>
        <v>0</v>
      </c>
      <c r="AC1291" s="44">
        <f t="shared" si="252"/>
        <v>0</v>
      </c>
      <c r="AD1291" s="44">
        <f t="shared" si="253"/>
        <v>0</v>
      </c>
      <c r="AE1291" s="12">
        <f t="shared" si="254"/>
        <v>12658</v>
      </c>
    </row>
    <row r="1292" spans="1:31" ht="12.6" hidden="1" customHeight="1" x14ac:dyDescent="0.2">
      <c r="A1292" s="26" t="s">
        <v>3756</v>
      </c>
      <c r="B1292" s="19"/>
      <c r="C1292" s="19"/>
      <c r="D1292" s="20"/>
      <c r="E1292" s="21"/>
      <c r="F1292" s="22"/>
      <c r="G1292" s="21"/>
      <c r="H1292" s="22"/>
      <c r="I1292" s="20"/>
      <c r="J1292" s="20"/>
      <c r="K1292" s="20"/>
      <c r="L1292" s="20"/>
      <c r="M1292" s="20"/>
      <c r="N1292" s="20">
        <v>3</v>
      </c>
      <c r="O1292" s="20">
        <v>3</v>
      </c>
      <c r="P1292" s="23" t="str">
        <f>VLOOKUP(A1292,'ИЗ ОСНОВЫ НОМЕНКЛАТУР'!D:E,2,0)</f>
        <v>Аксессуары для шкафов</v>
      </c>
      <c r="Q1292" s="23" t="str">
        <f>VLOOKUP(A1292,'ИЗ ОСНОВЫ НОМЕНКЛАТУР'!D:F,3,0)</f>
        <v>Шкаф/шкаф-купе наполнение (бренд Aristo)</v>
      </c>
      <c r="R1292" s="40">
        <f>VLOOKUP(A:A,'ИЗ ОСНОВЫ НОМЕНКЛАТУР'!D:G,4,0)</f>
        <v>207.91000000000003</v>
      </c>
      <c r="S1292" s="12" t="str">
        <f>VLOOKUP(A:A,'ИЗ ОСНОВЫ НОМЕНКЛАТУР'!D:H,5,0)</f>
        <v>C</v>
      </c>
      <c r="T1292" s="44">
        <f t="shared" si="243"/>
        <v>0</v>
      </c>
      <c r="U1292" s="44">
        <f t="shared" si="244"/>
        <v>0</v>
      </c>
      <c r="V1292" s="44">
        <f t="shared" si="245"/>
        <v>0</v>
      </c>
      <c r="W1292" s="44">
        <f t="shared" si="246"/>
        <v>0</v>
      </c>
      <c r="X1292" s="44">
        <f t="shared" si="247"/>
        <v>0</v>
      </c>
      <c r="Y1292" s="44">
        <f t="shared" si="248"/>
        <v>0</v>
      </c>
      <c r="Z1292" s="44">
        <f t="shared" si="249"/>
        <v>0</v>
      </c>
      <c r="AA1292" s="44">
        <f t="shared" si="250"/>
        <v>0</v>
      </c>
      <c r="AB1292" s="44">
        <f t="shared" si="251"/>
        <v>0</v>
      </c>
      <c r="AC1292" s="44">
        <f t="shared" si="252"/>
        <v>0</v>
      </c>
      <c r="AD1292" s="44">
        <f t="shared" si="253"/>
        <v>623.73</v>
      </c>
      <c r="AE1292" s="12">
        <f t="shared" si="254"/>
        <v>623.73</v>
      </c>
    </row>
    <row r="1293" spans="1:31" ht="12.6" hidden="1" customHeight="1" x14ac:dyDescent="0.2">
      <c r="A1293" s="26" t="s">
        <v>3749</v>
      </c>
      <c r="B1293" s="19"/>
      <c r="C1293" s="19"/>
      <c r="D1293" s="20"/>
      <c r="E1293" s="21"/>
      <c r="F1293" s="22"/>
      <c r="G1293" s="21"/>
      <c r="H1293" s="22"/>
      <c r="I1293" s="20"/>
      <c r="J1293" s="20"/>
      <c r="K1293" s="20">
        <v>18</v>
      </c>
      <c r="L1293" s="20"/>
      <c r="M1293" s="20"/>
      <c r="N1293" s="20"/>
      <c r="O1293" s="20">
        <v>18</v>
      </c>
      <c r="P1293" s="23" t="str">
        <f>VLOOKUP(A1293,'ИЗ ОСНОВЫ НОМЕНКЛАТУР'!D:E,2,0)</f>
        <v>Аксессуары для шкафов</v>
      </c>
      <c r="Q1293" s="23" t="str">
        <f>VLOOKUP(A1293,'ИЗ ОСНОВЫ НОМЕНКЛАТУР'!D:F,3,0)</f>
        <v>Шкаф/шкаф-купе наполнение (бренд Aristo)</v>
      </c>
      <c r="R1293" s="40">
        <f>VLOOKUP(A:A,'ИЗ ОСНОВЫ НОМЕНКЛАТУР'!D:G,4,0)</f>
        <v>120.3</v>
      </c>
      <c r="S1293" s="12" t="str">
        <f>VLOOKUP(A:A,'ИЗ ОСНОВЫ НОМЕНКЛАТУР'!D:H,5,0)</f>
        <v>C</v>
      </c>
      <c r="T1293" s="44">
        <f t="shared" si="243"/>
        <v>0</v>
      </c>
      <c r="U1293" s="44">
        <f t="shared" si="244"/>
        <v>0</v>
      </c>
      <c r="V1293" s="44">
        <f t="shared" si="245"/>
        <v>0</v>
      </c>
      <c r="W1293" s="44">
        <f t="shared" si="246"/>
        <v>0</v>
      </c>
      <c r="X1293" s="44">
        <f t="shared" si="247"/>
        <v>0</v>
      </c>
      <c r="Y1293" s="44">
        <f t="shared" si="248"/>
        <v>0</v>
      </c>
      <c r="Z1293" s="44">
        <f t="shared" si="249"/>
        <v>0</v>
      </c>
      <c r="AA1293" s="44">
        <f t="shared" si="250"/>
        <v>2165.4</v>
      </c>
      <c r="AB1293" s="44">
        <f t="shared" si="251"/>
        <v>0</v>
      </c>
      <c r="AC1293" s="44">
        <f t="shared" si="252"/>
        <v>0</v>
      </c>
      <c r="AD1293" s="44">
        <f t="shared" si="253"/>
        <v>0</v>
      </c>
      <c r="AE1293" s="12">
        <f t="shared" si="254"/>
        <v>2165.4</v>
      </c>
    </row>
    <row r="1294" spans="1:31" ht="12.6" hidden="1" customHeight="1" x14ac:dyDescent="0.2">
      <c r="A1294" s="26" t="s">
        <v>3758</v>
      </c>
      <c r="B1294" s="19"/>
      <c r="C1294" s="19"/>
      <c r="D1294" s="20"/>
      <c r="E1294" s="21"/>
      <c r="F1294" s="22"/>
      <c r="G1294" s="21"/>
      <c r="H1294" s="22"/>
      <c r="I1294" s="20"/>
      <c r="J1294" s="20"/>
      <c r="K1294" s="20"/>
      <c r="L1294" s="20"/>
      <c r="M1294" s="20"/>
      <c r="N1294" s="20">
        <v>23</v>
      </c>
      <c r="O1294" s="20">
        <v>23</v>
      </c>
      <c r="P1294" s="23" t="str">
        <f>VLOOKUP(A1294,'ИЗ ОСНОВЫ НОМЕНКЛАТУР'!D:E,2,0)</f>
        <v>Аксессуары для шкафов</v>
      </c>
      <c r="Q1294" s="23" t="str">
        <f>VLOOKUP(A1294,'ИЗ ОСНОВЫ НОМЕНКЛАТУР'!D:F,3,0)</f>
        <v>Шкаф/шкаф-купе наполнение (бренд Aristo)</v>
      </c>
      <c r="R1294" s="40">
        <f>VLOOKUP(A:A,'ИЗ ОСНОВЫ НОМЕНКЛАТУР'!D:G,4,0)</f>
        <v>204.21844444444443</v>
      </c>
      <c r="S1294" s="12" t="str">
        <f>VLOOKUP(A:A,'ИЗ ОСНОВЫ НОМЕНКЛАТУР'!D:H,5,0)</f>
        <v>B</v>
      </c>
      <c r="T1294" s="44">
        <f t="shared" si="243"/>
        <v>0</v>
      </c>
      <c r="U1294" s="44">
        <f t="shared" si="244"/>
        <v>0</v>
      </c>
      <c r="V1294" s="44">
        <f t="shared" si="245"/>
        <v>0</v>
      </c>
      <c r="W1294" s="44">
        <f t="shared" si="246"/>
        <v>0</v>
      </c>
      <c r="X1294" s="44">
        <f t="shared" si="247"/>
        <v>0</v>
      </c>
      <c r="Y1294" s="44">
        <f t="shared" si="248"/>
        <v>0</v>
      </c>
      <c r="Z1294" s="44">
        <f t="shared" si="249"/>
        <v>0</v>
      </c>
      <c r="AA1294" s="44">
        <f t="shared" si="250"/>
        <v>0</v>
      </c>
      <c r="AB1294" s="44">
        <f t="shared" si="251"/>
        <v>0</v>
      </c>
      <c r="AC1294" s="44">
        <f t="shared" si="252"/>
        <v>0</v>
      </c>
      <c r="AD1294" s="44">
        <f t="shared" si="253"/>
        <v>4697.0242222222223</v>
      </c>
      <c r="AE1294" s="12">
        <f t="shared" si="254"/>
        <v>4697.0242222222223</v>
      </c>
    </row>
    <row r="1295" spans="1:31" ht="12.6" hidden="1" customHeight="1" x14ac:dyDescent="0.2">
      <c r="A1295" s="26" t="s">
        <v>2018</v>
      </c>
      <c r="B1295" s="19"/>
      <c r="C1295" s="19"/>
      <c r="D1295" s="20"/>
      <c r="E1295" s="21"/>
      <c r="F1295" s="22"/>
      <c r="G1295" s="21"/>
      <c r="H1295" s="22"/>
      <c r="I1295" s="20"/>
      <c r="J1295" s="20"/>
      <c r="K1295" s="20"/>
      <c r="L1295" s="20">
        <v>40</v>
      </c>
      <c r="M1295" s="20">
        <v>58</v>
      </c>
      <c r="N1295" s="20"/>
      <c r="O1295" s="20">
        <v>98</v>
      </c>
      <c r="P1295" s="23" t="str">
        <f>VLOOKUP(A1295,'ИЗ ОСНОВЫ НОМЕНКЛАТУР'!D:E,2,0)</f>
        <v>Крепежные системы</v>
      </c>
      <c r="Q1295" s="23" t="str">
        <f>VLOOKUP(A1295,'ИЗ ОСНОВЫ НОМЕНКЛАТУР'!D:F,3,0)</f>
        <v>Замки</v>
      </c>
      <c r="R1295" s="40">
        <f>VLOOKUP(A:A,'ИЗ ОСНОВЫ НОМЕНКЛАТУР'!D:G,4,0)</f>
        <v>209.30596562184024</v>
      </c>
      <c r="S1295" s="12" t="str">
        <f>VLOOKUP(A:A,'ИЗ ОСНОВЫ НОМЕНКЛАТУР'!D:H,5,0)</f>
        <v>C</v>
      </c>
      <c r="T1295" s="44">
        <f t="shared" si="243"/>
        <v>0</v>
      </c>
      <c r="U1295" s="44">
        <f t="shared" si="244"/>
        <v>0</v>
      </c>
      <c r="V1295" s="44">
        <f t="shared" si="245"/>
        <v>0</v>
      </c>
      <c r="W1295" s="44">
        <f t="shared" si="246"/>
        <v>0</v>
      </c>
      <c r="X1295" s="44">
        <f t="shared" si="247"/>
        <v>0</v>
      </c>
      <c r="Y1295" s="44">
        <f t="shared" si="248"/>
        <v>0</v>
      </c>
      <c r="Z1295" s="44">
        <f t="shared" si="249"/>
        <v>0</v>
      </c>
      <c r="AA1295" s="44">
        <f t="shared" si="250"/>
        <v>0</v>
      </c>
      <c r="AB1295" s="44">
        <f t="shared" si="251"/>
        <v>8372.2386248736093</v>
      </c>
      <c r="AC1295" s="44">
        <f t="shared" si="252"/>
        <v>12139.746006066734</v>
      </c>
      <c r="AD1295" s="44">
        <f t="shared" si="253"/>
        <v>0</v>
      </c>
      <c r="AE1295" s="12">
        <f t="shared" si="254"/>
        <v>20511.984630940344</v>
      </c>
    </row>
    <row r="1296" spans="1:31" ht="12.6" hidden="1" customHeight="1" x14ac:dyDescent="0.2">
      <c r="A1296" s="26" t="s">
        <v>2025</v>
      </c>
      <c r="B1296" s="19"/>
      <c r="C1296" s="19"/>
      <c r="D1296" s="20"/>
      <c r="E1296" s="21"/>
      <c r="F1296" s="22"/>
      <c r="G1296" s="21"/>
      <c r="H1296" s="22"/>
      <c r="I1296" s="20"/>
      <c r="J1296" s="20">
        <v>48</v>
      </c>
      <c r="K1296" s="20"/>
      <c r="L1296" s="20"/>
      <c r="M1296" s="20"/>
      <c r="N1296" s="20">
        <v>2</v>
      </c>
      <c r="O1296" s="20">
        <v>50</v>
      </c>
      <c r="P1296" s="23" t="str">
        <f>VLOOKUP(A1296,'ИЗ ОСНОВЫ НОМЕНКЛАТУР'!D:E,2,0)</f>
        <v>Крепежные системы</v>
      </c>
      <c r="Q1296" s="23" t="str">
        <f>VLOOKUP(A1296,'ИЗ ОСНОВЫ НОМЕНКЛАТУР'!D:F,3,0)</f>
        <v>Замки</v>
      </c>
      <c r="R1296" s="40">
        <f>VLOOKUP(A:A,'ИЗ ОСНОВЫ НОМЕНКЛАТУР'!D:G,4,0)</f>
        <v>385.80055201698514</v>
      </c>
      <c r="S1296" s="12" t="str">
        <f>VLOOKUP(A:A,'ИЗ ОСНОВЫ НОМЕНКЛАТУР'!D:H,5,0)</f>
        <v>C</v>
      </c>
      <c r="T1296" s="44">
        <f t="shared" si="243"/>
        <v>0</v>
      </c>
      <c r="U1296" s="44">
        <f t="shared" si="244"/>
        <v>0</v>
      </c>
      <c r="V1296" s="44">
        <f t="shared" si="245"/>
        <v>0</v>
      </c>
      <c r="W1296" s="44">
        <f t="shared" si="246"/>
        <v>0</v>
      </c>
      <c r="X1296" s="44">
        <f t="shared" si="247"/>
        <v>0</v>
      </c>
      <c r="Y1296" s="44">
        <f t="shared" si="248"/>
        <v>0</v>
      </c>
      <c r="Z1296" s="44">
        <f t="shared" si="249"/>
        <v>18518.426496815286</v>
      </c>
      <c r="AA1296" s="44">
        <f t="shared" si="250"/>
        <v>0</v>
      </c>
      <c r="AB1296" s="44">
        <f t="shared" si="251"/>
        <v>0</v>
      </c>
      <c r="AC1296" s="44">
        <f t="shared" si="252"/>
        <v>0</v>
      </c>
      <c r="AD1296" s="44">
        <f t="shared" si="253"/>
        <v>771.60110403397027</v>
      </c>
      <c r="AE1296" s="12">
        <f t="shared" si="254"/>
        <v>19290.027600849255</v>
      </c>
    </row>
    <row r="1297" spans="1:31" ht="12.6" hidden="1" customHeight="1" x14ac:dyDescent="0.2">
      <c r="A1297" s="26" t="s">
        <v>2026</v>
      </c>
      <c r="B1297" s="19"/>
      <c r="C1297" s="19"/>
      <c r="D1297" s="20"/>
      <c r="E1297" s="21"/>
      <c r="F1297" s="22"/>
      <c r="G1297" s="21"/>
      <c r="H1297" s="22"/>
      <c r="I1297" s="20">
        <v>2880</v>
      </c>
      <c r="J1297" s="20"/>
      <c r="K1297" s="20"/>
      <c r="L1297" s="20"/>
      <c r="M1297" s="20"/>
      <c r="N1297" s="20"/>
      <c r="O1297" s="20">
        <v>2880</v>
      </c>
      <c r="P1297" s="23" t="str">
        <f>VLOOKUP(A1297,'ИЗ ОСНОВЫ НОМЕНКЛАТУР'!D:E,2,0)</f>
        <v>Крепежные системы</v>
      </c>
      <c r="Q1297" s="23" t="str">
        <f>VLOOKUP(A1297,'ИЗ ОСНОВЫ НОМЕНКЛАТУР'!D:F,3,0)</f>
        <v>Замки</v>
      </c>
      <c r="R1297" s="40">
        <f>VLOOKUP(A:A,'ИЗ ОСНОВЫ НОМЕНКЛАТУР'!D:G,4,0)</f>
        <v>127.72</v>
      </c>
      <c r="S1297" s="12" t="str">
        <f>VLOOKUP(A:A,'ИЗ ОСНОВЫ НОМЕНКЛАТУР'!D:H,5,0)</f>
        <v>C</v>
      </c>
      <c r="T1297" s="44">
        <f t="shared" si="243"/>
        <v>0</v>
      </c>
      <c r="U1297" s="44">
        <f t="shared" si="244"/>
        <v>0</v>
      </c>
      <c r="V1297" s="44">
        <f t="shared" si="245"/>
        <v>0</v>
      </c>
      <c r="W1297" s="44">
        <f t="shared" si="246"/>
        <v>0</v>
      </c>
      <c r="X1297" s="44">
        <f t="shared" si="247"/>
        <v>0</v>
      </c>
      <c r="Y1297" s="44">
        <f t="shared" si="248"/>
        <v>367833.59999999998</v>
      </c>
      <c r="Z1297" s="44">
        <f t="shared" si="249"/>
        <v>0</v>
      </c>
      <c r="AA1297" s="44">
        <f t="shared" si="250"/>
        <v>0</v>
      </c>
      <c r="AB1297" s="44">
        <f t="shared" si="251"/>
        <v>0</v>
      </c>
      <c r="AC1297" s="44">
        <f t="shared" si="252"/>
        <v>0</v>
      </c>
      <c r="AD1297" s="44">
        <f t="shared" si="253"/>
        <v>0</v>
      </c>
      <c r="AE1297" s="12">
        <f t="shared" si="254"/>
        <v>367833.59999999998</v>
      </c>
    </row>
    <row r="1298" spans="1:31" ht="12.6" hidden="1" customHeight="1" x14ac:dyDescent="0.2">
      <c r="A1298" s="26" t="s">
        <v>2023</v>
      </c>
      <c r="B1298" s="19"/>
      <c r="C1298" s="19"/>
      <c r="D1298" s="20"/>
      <c r="E1298" s="21"/>
      <c r="F1298" s="22"/>
      <c r="G1298" s="21"/>
      <c r="H1298" s="22"/>
      <c r="I1298" s="20"/>
      <c r="J1298" s="20">
        <v>379</v>
      </c>
      <c r="K1298" s="20"/>
      <c r="L1298" s="20"/>
      <c r="M1298" s="20"/>
      <c r="N1298" s="20">
        <v>210</v>
      </c>
      <c r="O1298" s="20">
        <v>589</v>
      </c>
      <c r="P1298" s="23" t="str">
        <f>VLOOKUP(A1298,'ИЗ ОСНОВЫ НОМЕНКЛАТУР'!D:E,2,0)</f>
        <v>Крепежные системы</v>
      </c>
      <c r="Q1298" s="23" t="str">
        <f>VLOOKUP(A1298,'ИЗ ОСНОВЫ НОМЕНКЛАТУР'!D:F,3,0)</f>
        <v>Замки</v>
      </c>
      <c r="R1298" s="40">
        <f>VLOOKUP(A:A,'ИЗ ОСНОВЫ НОМЕНКЛАТУР'!D:G,4,0)</f>
        <v>406.45682539682537</v>
      </c>
      <c r="S1298" s="12" t="str">
        <f>VLOOKUP(A:A,'ИЗ ОСНОВЫ НОМЕНКЛАТУР'!D:H,5,0)</f>
        <v>C</v>
      </c>
      <c r="T1298" s="44">
        <f t="shared" si="243"/>
        <v>0</v>
      </c>
      <c r="U1298" s="44">
        <f t="shared" si="244"/>
        <v>0</v>
      </c>
      <c r="V1298" s="44">
        <f t="shared" si="245"/>
        <v>0</v>
      </c>
      <c r="W1298" s="44">
        <f t="shared" si="246"/>
        <v>0</v>
      </c>
      <c r="X1298" s="44">
        <f t="shared" si="247"/>
        <v>0</v>
      </c>
      <c r="Y1298" s="44">
        <f t="shared" si="248"/>
        <v>0</v>
      </c>
      <c r="Z1298" s="44">
        <f t="shared" si="249"/>
        <v>154047.13682539682</v>
      </c>
      <c r="AA1298" s="44">
        <f t="shared" si="250"/>
        <v>0</v>
      </c>
      <c r="AB1298" s="44">
        <f t="shared" si="251"/>
        <v>0</v>
      </c>
      <c r="AC1298" s="44">
        <f t="shared" si="252"/>
        <v>0</v>
      </c>
      <c r="AD1298" s="44">
        <f t="shared" si="253"/>
        <v>85355.93333333332</v>
      </c>
      <c r="AE1298" s="12">
        <f t="shared" si="254"/>
        <v>239403.07015873014</v>
      </c>
    </row>
    <row r="1299" spans="1:31" ht="12.6" hidden="1" customHeight="1" x14ac:dyDescent="0.2">
      <c r="A1299" s="26" t="s">
        <v>4434</v>
      </c>
      <c r="B1299" s="19"/>
      <c r="C1299" s="19"/>
      <c r="D1299" s="20"/>
      <c r="E1299" s="21"/>
      <c r="F1299" s="22"/>
      <c r="G1299" s="21"/>
      <c r="H1299" s="22"/>
      <c r="I1299" s="20"/>
      <c r="J1299" s="20"/>
      <c r="K1299" s="20"/>
      <c r="L1299" s="20"/>
      <c r="M1299" s="20"/>
      <c r="N1299" s="20">
        <v>5</v>
      </c>
      <c r="O1299" s="20">
        <v>5</v>
      </c>
      <c r="P1299" s="23" t="str">
        <f>VLOOKUP(A1299,'ИЗ ОСНОВЫ НОМЕНКЛАТУР'!D:E,2,0)</f>
        <v>Крепежные системы</v>
      </c>
      <c r="Q1299" s="23" t="str">
        <f>VLOOKUP(A1299,'ИЗ ОСНОВЫ НОМЕНКЛАТУР'!D:F,3,0)</f>
        <v>Замки</v>
      </c>
      <c r="R1299" s="40">
        <f>VLOOKUP(A:A,'ИЗ ОСНОВЫ НОМЕНКЛАТУР'!D:G,4,0)</f>
        <v>6690</v>
      </c>
      <c r="S1299" s="12" t="str">
        <f>VLOOKUP(A:A,'ИЗ ОСНОВЫ НОМЕНКЛАТУР'!D:H,5,0)</f>
        <v>C</v>
      </c>
      <c r="T1299" s="44">
        <f t="shared" si="243"/>
        <v>0</v>
      </c>
      <c r="U1299" s="44">
        <f t="shared" si="244"/>
        <v>0</v>
      </c>
      <c r="V1299" s="44">
        <f t="shared" si="245"/>
        <v>0</v>
      </c>
      <c r="W1299" s="44">
        <f t="shared" si="246"/>
        <v>0</v>
      </c>
      <c r="X1299" s="44">
        <f t="shared" si="247"/>
        <v>0</v>
      </c>
      <c r="Y1299" s="44">
        <f t="shared" si="248"/>
        <v>0</v>
      </c>
      <c r="Z1299" s="44">
        <f t="shared" si="249"/>
        <v>0</v>
      </c>
      <c r="AA1299" s="44">
        <f t="shared" si="250"/>
        <v>0</v>
      </c>
      <c r="AB1299" s="44">
        <f t="shared" si="251"/>
        <v>0</v>
      </c>
      <c r="AC1299" s="44">
        <f t="shared" si="252"/>
        <v>0</v>
      </c>
      <c r="AD1299" s="44">
        <f t="shared" si="253"/>
        <v>33450</v>
      </c>
      <c r="AE1299" s="12">
        <f t="shared" si="254"/>
        <v>33450</v>
      </c>
    </row>
    <row r="1300" spans="1:31" ht="12.6" hidden="1" customHeight="1" x14ac:dyDescent="0.2">
      <c r="A1300" s="26" t="s">
        <v>4435</v>
      </c>
      <c r="B1300" s="19"/>
      <c r="C1300" s="19"/>
      <c r="D1300" s="20"/>
      <c r="E1300" s="21"/>
      <c r="F1300" s="22"/>
      <c r="G1300" s="21"/>
      <c r="H1300" s="22"/>
      <c r="I1300" s="20"/>
      <c r="J1300" s="20"/>
      <c r="K1300" s="20">
        <v>2</v>
      </c>
      <c r="L1300" s="20"/>
      <c r="M1300" s="20"/>
      <c r="N1300" s="20"/>
      <c r="O1300" s="20">
        <v>2</v>
      </c>
      <c r="P1300" s="23" t="str">
        <f>VLOOKUP(A1300,'ИЗ ОСНОВЫ НОМЕНКЛАТУР'!D:E,2,0)</f>
        <v>Аксессуары для шкафов</v>
      </c>
      <c r="Q1300" s="23" t="str">
        <f>VLOOKUP(A1300,'ИЗ ОСНОВЫ НОМЕНКЛАТУР'!D:F,3,0)</f>
        <v>Шкаф/шкаф-купе наполнение (бренд Aristo)</v>
      </c>
      <c r="R1300" s="40">
        <f>VLOOKUP(A:A,'ИЗ ОСНОВЫ НОМЕНКЛАТУР'!D:G,4,0)</f>
        <v>8707.5</v>
      </c>
      <c r="S1300" s="12" t="str">
        <f>VLOOKUP(A:A,'ИЗ ОСНОВЫ НОМЕНКЛАТУР'!D:H,5,0)</f>
        <v>C</v>
      </c>
      <c r="T1300" s="44">
        <f t="shared" si="243"/>
        <v>0</v>
      </c>
      <c r="U1300" s="44">
        <f t="shared" si="244"/>
        <v>0</v>
      </c>
      <c r="V1300" s="44">
        <f t="shared" si="245"/>
        <v>0</v>
      </c>
      <c r="W1300" s="44">
        <f t="shared" si="246"/>
        <v>0</v>
      </c>
      <c r="X1300" s="44">
        <f t="shared" si="247"/>
        <v>0</v>
      </c>
      <c r="Y1300" s="44">
        <f t="shared" si="248"/>
        <v>0</v>
      </c>
      <c r="Z1300" s="44">
        <f t="shared" si="249"/>
        <v>0</v>
      </c>
      <c r="AA1300" s="44">
        <f t="shared" si="250"/>
        <v>17415</v>
      </c>
      <c r="AB1300" s="44">
        <f t="shared" si="251"/>
        <v>0</v>
      </c>
      <c r="AC1300" s="44">
        <f t="shared" si="252"/>
        <v>0</v>
      </c>
      <c r="AD1300" s="44">
        <f t="shared" si="253"/>
        <v>0</v>
      </c>
      <c r="AE1300" s="12">
        <f t="shared" si="254"/>
        <v>17415</v>
      </c>
    </row>
    <row r="1301" spans="1:31" ht="12.6" hidden="1" customHeight="1" x14ac:dyDescent="0.2">
      <c r="A1301" s="26" t="s">
        <v>4436</v>
      </c>
      <c r="B1301" s="19"/>
      <c r="C1301" s="19"/>
      <c r="D1301" s="20"/>
      <c r="E1301" s="21"/>
      <c r="F1301" s="22"/>
      <c r="G1301" s="21"/>
      <c r="H1301" s="22"/>
      <c r="I1301" s="20"/>
      <c r="J1301" s="20"/>
      <c r="K1301" s="20">
        <v>3</v>
      </c>
      <c r="L1301" s="20"/>
      <c r="M1301" s="20"/>
      <c r="N1301" s="20"/>
      <c r="O1301" s="20">
        <v>3</v>
      </c>
      <c r="P1301" s="23" t="str">
        <f>VLOOKUP(A1301,'ИЗ ОСНОВЫ НОМЕНКЛАТУР'!D:E,2,0)</f>
        <v>Аксессуары для шкафов</v>
      </c>
      <c r="Q1301" s="23" t="str">
        <f>VLOOKUP(A1301,'ИЗ ОСНОВЫ НОМЕНКЛАТУР'!D:F,3,0)</f>
        <v>Шкаф/шкаф-купе наполнение (бренд Aristo)</v>
      </c>
      <c r="R1301" s="40">
        <f>VLOOKUP(A:A,'ИЗ ОСНОВЫ НОМЕНКЛАТУР'!D:G,4,0)</f>
        <v>9597</v>
      </c>
      <c r="S1301" s="12" t="str">
        <f>VLOOKUP(A:A,'ИЗ ОСНОВЫ НОМЕНКЛАТУР'!D:H,5,0)</f>
        <v>C</v>
      </c>
      <c r="T1301" s="44">
        <f t="shared" si="243"/>
        <v>0</v>
      </c>
      <c r="U1301" s="44">
        <f t="shared" si="244"/>
        <v>0</v>
      </c>
      <c r="V1301" s="44">
        <f t="shared" si="245"/>
        <v>0</v>
      </c>
      <c r="W1301" s="44">
        <f t="shared" si="246"/>
        <v>0</v>
      </c>
      <c r="X1301" s="44">
        <f t="shared" si="247"/>
        <v>0</v>
      </c>
      <c r="Y1301" s="44">
        <f t="shared" si="248"/>
        <v>0</v>
      </c>
      <c r="Z1301" s="44">
        <f t="shared" si="249"/>
        <v>0</v>
      </c>
      <c r="AA1301" s="44">
        <f t="shared" si="250"/>
        <v>28791</v>
      </c>
      <c r="AB1301" s="44">
        <f t="shared" si="251"/>
        <v>0</v>
      </c>
      <c r="AC1301" s="44">
        <f t="shared" si="252"/>
        <v>0</v>
      </c>
      <c r="AD1301" s="44">
        <f t="shared" si="253"/>
        <v>0</v>
      </c>
      <c r="AE1301" s="12">
        <f t="shared" si="254"/>
        <v>28791</v>
      </c>
    </row>
    <row r="1302" spans="1:31" ht="12.6" hidden="1" customHeight="1" x14ac:dyDescent="0.2">
      <c r="A1302" s="26" t="s">
        <v>4437</v>
      </c>
      <c r="B1302" s="19"/>
      <c r="C1302" s="19"/>
      <c r="D1302" s="20"/>
      <c r="E1302" s="21"/>
      <c r="F1302" s="22"/>
      <c r="G1302" s="21"/>
      <c r="H1302" s="22"/>
      <c r="I1302" s="20"/>
      <c r="J1302" s="20"/>
      <c r="K1302" s="20">
        <v>2</v>
      </c>
      <c r="L1302" s="20"/>
      <c r="M1302" s="20"/>
      <c r="N1302" s="20"/>
      <c r="O1302" s="20">
        <v>2</v>
      </c>
      <c r="P1302" s="23" t="str">
        <f>VLOOKUP(A1302,'ИЗ ОСНОВЫ НОМЕНКЛАТУР'!D:E,2,0)</f>
        <v>Аксессуары для шкафов</v>
      </c>
      <c r="Q1302" s="23" t="str">
        <f>VLOOKUP(A1302,'ИЗ ОСНОВЫ НОМЕНКЛАТУР'!D:F,3,0)</f>
        <v>Шкаф/шкаф-купе наполнение (бренд Aristo)</v>
      </c>
      <c r="R1302" s="40">
        <f>VLOOKUP(A:A,'ИЗ ОСНОВЫ НОМЕНКЛАТУР'!D:G,4,0)</f>
        <v>8707.5</v>
      </c>
      <c r="S1302" s="12" t="str">
        <f>VLOOKUP(A:A,'ИЗ ОСНОВЫ НОМЕНКЛАТУР'!D:H,5,0)</f>
        <v>C</v>
      </c>
      <c r="T1302" s="44">
        <f t="shared" si="243"/>
        <v>0</v>
      </c>
      <c r="U1302" s="44">
        <f t="shared" si="244"/>
        <v>0</v>
      </c>
      <c r="V1302" s="44">
        <f t="shared" si="245"/>
        <v>0</v>
      </c>
      <c r="W1302" s="44">
        <f t="shared" si="246"/>
        <v>0</v>
      </c>
      <c r="X1302" s="44">
        <f t="shared" si="247"/>
        <v>0</v>
      </c>
      <c r="Y1302" s="44">
        <f t="shared" si="248"/>
        <v>0</v>
      </c>
      <c r="Z1302" s="44">
        <f t="shared" si="249"/>
        <v>0</v>
      </c>
      <c r="AA1302" s="44">
        <f t="shared" si="250"/>
        <v>17415</v>
      </c>
      <c r="AB1302" s="44">
        <f t="shared" si="251"/>
        <v>0</v>
      </c>
      <c r="AC1302" s="44">
        <f t="shared" si="252"/>
        <v>0</v>
      </c>
      <c r="AD1302" s="44">
        <f t="shared" si="253"/>
        <v>0</v>
      </c>
      <c r="AE1302" s="12">
        <f t="shared" si="254"/>
        <v>17415</v>
      </c>
    </row>
    <row r="1303" spans="1:31" ht="12.6" hidden="1" customHeight="1" x14ac:dyDescent="0.2">
      <c r="A1303" s="26" t="s">
        <v>4438</v>
      </c>
      <c r="B1303" s="19"/>
      <c r="C1303" s="19"/>
      <c r="D1303" s="20"/>
      <c r="E1303" s="21"/>
      <c r="F1303" s="22"/>
      <c r="G1303" s="21"/>
      <c r="H1303" s="22"/>
      <c r="I1303" s="20"/>
      <c r="J1303" s="20"/>
      <c r="K1303" s="20">
        <v>1</v>
      </c>
      <c r="L1303" s="20"/>
      <c r="M1303" s="20"/>
      <c r="N1303" s="20"/>
      <c r="O1303" s="20">
        <v>1</v>
      </c>
      <c r="P1303" s="23" t="str">
        <f>VLOOKUP(A1303,'ИЗ ОСНОВЫ НОМЕНКЛАТУР'!D:E,2,0)</f>
        <v>Аксессуары для шкафов</v>
      </c>
      <c r="Q1303" s="23" t="str">
        <f>VLOOKUP(A1303,'ИЗ ОСНОВЫ НОМЕНКЛАТУР'!D:F,3,0)</f>
        <v>Шкаф/шкаф-купе наполнение (бренд Aristo)</v>
      </c>
      <c r="R1303" s="40">
        <f>VLOOKUP(A:A,'ИЗ ОСНОВЫ НОМЕНКЛАТУР'!D:G,4,0)</f>
        <v>8707</v>
      </c>
      <c r="S1303" s="12" t="str">
        <f>VLOOKUP(A:A,'ИЗ ОСНОВЫ НОМЕНКЛАТУР'!D:H,5,0)</f>
        <v>C</v>
      </c>
      <c r="T1303" s="44">
        <f t="shared" si="243"/>
        <v>0</v>
      </c>
      <c r="U1303" s="44">
        <f t="shared" si="244"/>
        <v>0</v>
      </c>
      <c r="V1303" s="44">
        <f t="shared" si="245"/>
        <v>0</v>
      </c>
      <c r="W1303" s="44">
        <f t="shared" si="246"/>
        <v>0</v>
      </c>
      <c r="X1303" s="44">
        <f t="shared" si="247"/>
        <v>0</v>
      </c>
      <c r="Y1303" s="44">
        <f t="shared" si="248"/>
        <v>0</v>
      </c>
      <c r="Z1303" s="44">
        <f t="shared" si="249"/>
        <v>0</v>
      </c>
      <c r="AA1303" s="44">
        <f t="shared" si="250"/>
        <v>8707</v>
      </c>
      <c r="AB1303" s="44">
        <f t="shared" si="251"/>
        <v>0</v>
      </c>
      <c r="AC1303" s="44">
        <f t="shared" si="252"/>
        <v>0</v>
      </c>
      <c r="AD1303" s="44">
        <f t="shared" si="253"/>
        <v>0</v>
      </c>
      <c r="AE1303" s="12">
        <f t="shared" si="254"/>
        <v>8707</v>
      </c>
    </row>
    <row r="1304" spans="1:31" ht="12.6" hidden="1" customHeight="1" x14ac:dyDescent="0.2">
      <c r="A1304" s="26" t="s">
        <v>4439</v>
      </c>
      <c r="B1304" s="19"/>
      <c r="C1304" s="19"/>
      <c r="D1304" s="20"/>
      <c r="E1304" s="21"/>
      <c r="F1304" s="22"/>
      <c r="G1304" s="21"/>
      <c r="H1304" s="22"/>
      <c r="I1304" s="20"/>
      <c r="J1304" s="20"/>
      <c r="K1304" s="20">
        <v>2</v>
      </c>
      <c r="L1304" s="20"/>
      <c r="M1304" s="20"/>
      <c r="N1304" s="20"/>
      <c r="O1304" s="20">
        <v>2</v>
      </c>
      <c r="P1304" s="23" t="str">
        <f>VLOOKUP(A1304,'ИЗ ОСНОВЫ НОМЕНКЛАТУР'!D:E,2,0)</f>
        <v>Аксессуары для шкафов</v>
      </c>
      <c r="Q1304" s="23" t="str">
        <f>VLOOKUP(A1304,'ИЗ ОСНОВЫ НОМЕНКЛАТУР'!D:F,3,0)</f>
        <v>Шкаф/шкаф-купе наполнение (бренд Aristo)</v>
      </c>
      <c r="R1304" s="40">
        <f>VLOOKUP(A:A,'ИЗ ОСНОВЫ НОМЕНКЛАТУР'!D:G,4,0)</f>
        <v>8707.5</v>
      </c>
      <c r="S1304" s="12" t="str">
        <f>VLOOKUP(A:A,'ИЗ ОСНОВЫ НОМЕНКЛАТУР'!D:H,5,0)</f>
        <v>C</v>
      </c>
      <c r="T1304" s="44">
        <f t="shared" si="243"/>
        <v>0</v>
      </c>
      <c r="U1304" s="44">
        <f t="shared" si="244"/>
        <v>0</v>
      </c>
      <c r="V1304" s="44">
        <f t="shared" si="245"/>
        <v>0</v>
      </c>
      <c r="W1304" s="44">
        <f t="shared" si="246"/>
        <v>0</v>
      </c>
      <c r="X1304" s="44">
        <f t="shared" si="247"/>
        <v>0</v>
      </c>
      <c r="Y1304" s="44">
        <f t="shared" si="248"/>
        <v>0</v>
      </c>
      <c r="Z1304" s="44">
        <f t="shared" si="249"/>
        <v>0</v>
      </c>
      <c r="AA1304" s="44">
        <f t="shared" si="250"/>
        <v>17415</v>
      </c>
      <c r="AB1304" s="44">
        <f t="shared" si="251"/>
        <v>0</v>
      </c>
      <c r="AC1304" s="44">
        <f t="shared" si="252"/>
        <v>0</v>
      </c>
      <c r="AD1304" s="44">
        <f t="shared" si="253"/>
        <v>0</v>
      </c>
      <c r="AE1304" s="12">
        <f t="shared" si="254"/>
        <v>17415</v>
      </c>
    </row>
    <row r="1305" spans="1:31" ht="12.6" hidden="1" customHeight="1" x14ac:dyDescent="0.2">
      <c r="A1305" s="26" t="s">
        <v>2024</v>
      </c>
      <c r="B1305" s="19"/>
      <c r="C1305" s="19"/>
      <c r="D1305" s="20"/>
      <c r="E1305" s="21"/>
      <c r="F1305" s="22"/>
      <c r="G1305" s="21"/>
      <c r="H1305" s="22"/>
      <c r="I1305" s="20"/>
      <c r="J1305" s="20">
        <v>214</v>
      </c>
      <c r="K1305" s="20"/>
      <c r="L1305" s="20">
        <v>31</v>
      </c>
      <c r="M1305" s="20"/>
      <c r="N1305" s="20">
        <v>180</v>
      </c>
      <c r="O1305" s="20">
        <v>425</v>
      </c>
      <c r="P1305" s="23" t="str">
        <f>VLOOKUP(A1305,'ИЗ ОСНОВЫ НОМЕНКЛАТУР'!D:E,2,0)</f>
        <v>Крепежные системы</v>
      </c>
      <c r="Q1305" s="23" t="str">
        <f>VLOOKUP(A1305,'ИЗ ОСНОВЫ НОМЕНКЛАТУР'!D:F,3,0)</f>
        <v>Замки</v>
      </c>
      <c r="R1305" s="40">
        <f>VLOOKUP(A:A,'ИЗ ОСНОВЫ НОМЕНКЛАТУР'!D:G,4,0)</f>
        <v>334.5162785388128</v>
      </c>
      <c r="S1305" s="12" t="str">
        <f>VLOOKUP(A:A,'ИЗ ОСНОВЫ НОМЕНКЛАТУР'!D:H,5,0)</f>
        <v>C</v>
      </c>
      <c r="T1305" s="44">
        <f t="shared" si="243"/>
        <v>0</v>
      </c>
      <c r="U1305" s="44">
        <f t="shared" si="244"/>
        <v>0</v>
      </c>
      <c r="V1305" s="44">
        <f t="shared" si="245"/>
        <v>0</v>
      </c>
      <c r="W1305" s="44">
        <f t="shared" si="246"/>
        <v>0</v>
      </c>
      <c r="X1305" s="44">
        <f t="shared" si="247"/>
        <v>0</v>
      </c>
      <c r="Y1305" s="44">
        <f t="shared" si="248"/>
        <v>0</v>
      </c>
      <c r="Z1305" s="44">
        <f t="shared" si="249"/>
        <v>71586.483607305941</v>
      </c>
      <c r="AA1305" s="44">
        <f t="shared" si="250"/>
        <v>0</v>
      </c>
      <c r="AB1305" s="44">
        <f t="shared" si="251"/>
        <v>10370.004634703197</v>
      </c>
      <c r="AC1305" s="44">
        <f t="shared" si="252"/>
        <v>0</v>
      </c>
      <c r="AD1305" s="44">
        <f t="shared" si="253"/>
        <v>60212.930136986302</v>
      </c>
      <c r="AE1305" s="12">
        <f t="shared" si="254"/>
        <v>142169.41837899544</v>
      </c>
    </row>
    <row r="1306" spans="1:31" ht="12.6" hidden="1" customHeight="1" x14ac:dyDescent="0.2">
      <c r="A1306" s="26" t="s">
        <v>2015</v>
      </c>
      <c r="B1306" s="19"/>
      <c r="C1306" s="19"/>
      <c r="D1306" s="20"/>
      <c r="E1306" s="20">
        <v>89</v>
      </c>
      <c r="F1306" s="20"/>
      <c r="G1306" s="21"/>
      <c r="H1306" s="22"/>
      <c r="I1306" s="20"/>
      <c r="J1306" s="20">
        <v>161</v>
      </c>
      <c r="K1306" s="20"/>
      <c r="L1306" s="20"/>
      <c r="M1306" s="20"/>
      <c r="N1306" s="20">
        <v>426</v>
      </c>
      <c r="O1306" s="20">
        <v>676</v>
      </c>
      <c r="P1306" s="23" t="str">
        <f>VLOOKUP(A1306,'ИЗ ОСНОВЫ НОМЕНКЛАТУР'!D:E,2,0)</f>
        <v>Крепежные системы</v>
      </c>
      <c r="Q1306" s="23" t="str">
        <f>VLOOKUP(A1306,'ИЗ ОСНОВЫ НОМЕНКЛАТУР'!D:F,3,0)</f>
        <v>Замки</v>
      </c>
      <c r="R1306" s="40">
        <f>VLOOKUP(A:A,'ИЗ ОСНОВЫ НОМЕНКЛАТУР'!D:G,4,0)</f>
        <v>181.11642399094683</v>
      </c>
      <c r="S1306" s="12" t="str">
        <f>VLOOKUP(A:A,'ИЗ ОСНОВЫ НОМЕНКЛАТУР'!D:H,5,0)</f>
        <v>C</v>
      </c>
      <c r="T1306" s="44">
        <f t="shared" si="243"/>
        <v>0</v>
      </c>
      <c r="U1306" s="44">
        <f t="shared" si="244"/>
        <v>16119.361735194268</v>
      </c>
      <c r="V1306" s="44">
        <f t="shared" si="245"/>
        <v>0</v>
      </c>
      <c r="W1306" s="44">
        <f t="shared" si="246"/>
        <v>0</v>
      </c>
      <c r="X1306" s="44">
        <f t="shared" si="247"/>
        <v>0</v>
      </c>
      <c r="Y1306" s="44">
        <f t="shared" si="248"/>
        <v>0</v>
      </c>
      <c r="Z1306" s="44">
        <f t="shared" si="249"/>
        <v>29159.744262542441</v>
      </c>
      <c r="AA1306" s="44">
        <f t="shared" si="250"/>
        <v>0</v>
      </c>
      <c r="AB1306" s="44">
        <f t="shared" si="251"/>
        <v>0</v>
      </c>
      <c r="AC1306" s="44">
        <f t="shared" si="252"/>
        <v>0</v>
      </c>
      <c r="AD1306" s="44">
        <f t="shared" si="253"/>
        <v>77155.596620143348</v>
      </c>
      <c r="AE1306" s="12">
        <f t="shared" si="254"/>
        <v>122434.70261788006</v>
      </c>
    </row>
    <row r="1307" spans="1:31" ht="12.6" hidden="1" customHeight="1" x14ac:dyDescent="0.2">
      <c r="A1307" s="26" t="s">
        <v>4440</v>
      </c>
      <c r="B1307" s="19"/>
      <c r="C1307" s="19"/>
      <c r="D1307" s="20"/>
      <c r="E1307" s="21"/>
      <c r="F1307" s="22"/>
      <c r="G1307" s="21"/>
      <c r="H1307" s="22"/>
      <c r="I1307" s="20"/>
      <c r="J1307" s="20"/>
      <c r="K1307" s="20"/>
      <c r="L1307" s="20"/>
      <c r="M1307" s="20"/>
      <c r="N1307" s="20">
        <v>5</v>
      </c>
      <c r="O1307" s="20">
        <v>5</v>
      </c>
      <c r="P1307" s="23" t="str">
        <f>VLOOKUP(A1307,'ИЗ ОСНОВЫ НОМЕНКЛАТУР'!D:E,2,0)</f>
        <v>Крепежные системы</v>
      </c>
      <c r="Q1307" s="23" t="str">
        <f>VLOOKUP(A1307,'ИЗ ОСНОВЫ НОМЕНКЛАТУР'!D:F,3,0)</f>
        <v>Замки</v>
      </c>
      <c r="R1307" s="40">
        <f>VLOOKUP(A:A,'ИЗ ОСНОВЫ НОМЕНКЛАТУР'!D:G,4,0)</f>
        <v>7859</v>
      </c>
      <c r="S1307" s="12" t="str">
        <f>VLOOKUP(A:A,'ИЗ ОСНОВЫ НОМЕНКЛАТУР'!D:H,5,0)</f>
        <v>C</v>
      </c>
      <c r="T1307" s="44">
        <f t="shared" si="243"/>
        <v>0</v>
      </c>
      <c r="U1307" s="44">
        <f t="shared" si="244"/>
        <v>0</v>
      </c>
      <c r="V1307" s="44">
        <f t="shared" si="245"/>
        <v>0</v>
      </c>
      <c r="W1307" s="44">
        <f t="shared" si="246"/>
        <v>0</v>
      </c>
      <c r="X1307" s="44">
        <f t="shared" si="247"/>
        <v>0</v>
      </c>
      <c r="Y1307" s="44">
        <f t="shared" si="248"/>
        <v>0</v>
      </c>
      <c r="Z1307" s="44">
        <f t="shared" si="249"/>
        <v>0</v>
      </c>
      <c r="AA1307" s="44">
        <f t="shared" si="250"/>
        <v>0</v>
      </c>
      <c r="AB1307" s="44">
        <f t="shared" si="251"/>
        <v>0</v>
      </c>
      <c r="AC1307" s="44">
        <f t="shared" si="252"/>
        <v>0</v>
      </c>
      <c r="AD1307" s="44">
        <f t="shared" si="253"/>
        <v>39295</v>
      </c>
      <c r="AE1307" s="12">
        <f t="shared" si="254"/>
        <v>39295</v>
      </c>
    </row>
    <row r="1308" spans="1:31" ht="12.6" hidden="1" customHeight="1" x14ac:dyDescent="0.2">
      <c r="A1308" s="26" t="s">
        <v>4441</v>
      </c>
      <c r="B1308" s="19"/>
      <c r="C1308" s="19"/>
      <c r="D1308" s="20"/>
      <c r="E1308" s="21"/>
      <c r="F1308" s="22"/>
      <c r="G1308" s="21"/>
      <c r="H1308" s="22"/>
      <c r="I1308" s="20"/>
      <c r="J1308" s="20"/>
      <c r="K1308" s="20"/>
      <c r="L1308" s="20"/>
      <c r="M1308" s="20"/>
      <c r="N1308" s="20">
        <v>4</v>
      </c>
      <c r="O1308" s="20">
        <v>4</v>
      </c>
      <c r="P1308" s="23" t="str">
        <f>VLOOKUP(A1308,'ИЗ ОСНОВЫ НОМЕНКЛАТУР'!D:E,2,0)</f>
        <v>Крепежные системы</v>
      </c>
      <c r="Q1308" s="23" t="str">
        <f>VLOOKUP(A1308,'ИЗ ОСНОВЫ НОМЕНКЛАТУР'!D:F,3,0)</f>
        <v>Замки</v>
      </c>
      <c r="R1308" s="40">
        <f>VLOOKUP(A:A,'ИЗ ОСНОВЫ НОМЕНКЛАТУР'!D:G,4,0)</f>
        <v>7919</v>
      </c>
      <c r="S1308" s="12" t="str">
        <f>VLOOKUP(A:A,'ИЗ ОСНОВЫ НОМЕНКЛАТУР'!D:H,5,0)</f>
        <v>C</v>
      </c>
      <c r="T1308" s="44">
        <f t="shared" si="243"/>
        <v>0</v>
      </c>
      <c r="U1308" s="44">
        <f t="shared" si="244"/>
        <v>0</v>
      </c>
      <c r="V1308" s="44">
        <f t="shared" si="245"/>
        <v>0</v>
      </c>
      <c r="W1308" s="44">
        <f t="shared" si="246"/>
        <v>0</v>
      </c>
      <c r="X1308" s="44">
        <f t="shared" si="247"/>
        <v>0</v>
      </c>
      <c r="Y1308" s="44">
        <f t="shared" si="248"/>
        <v>0</v>
      </c>
      <c r="Z1308" s="44">
        <f t="shared" si="249"/>
        <v>0</v>
      </c>
      <c r="AA1308" s="44">
        <f t="shared" si="250"/>
        <v>0</v>
      </c>
      <c r="AB1308" s="44">
        <f t="shared" si="251"/>
        <v>0</v>
      </c>
      <c r="AC1308" s="44">
        <f t="shared" si="252"/>
        <v>0</v>
      </c>
      <c r="AD1308" s="44">
        <f t="shared" si="253"/>
        <v>31676</v>
      </c>
      <c r="AE1308" s="12">
        <f t="shared" si="254"/>
        <v>31676</v>
      </c>
    </row>
    <row r="1309" spans="1:31" ht="12.6" hidden="1" customHeight="1" x14ac:dyDescent="0.2">
      <c r="A1309" s="26" t="s">
        <v>2017</v>
      </c>
      <c r="B1309" s="19"/>
      <c r="C1309" s="19"/>
      <c r="D1309" s="20"/>
      <c r="E1309" s="20">
        <v>7</v>
      </c>
      <c r="F1309" s="20"/>
      <c r="G1309" s="21"/>
      <c r="H1309" s="22"/>
      <c r="I1309" s="20">
        <v>1000</v>
      </c>
      <c r="J1309" s="20">
        <v>51</v>
      </c>
      <c r="K1309" s="20"/>
      <c r="L1309" s="20">
        <v>4</v>
      </c>
      <c r="M1309" s="20">
        <v>108</v>
      </c>
      <c r="N1309" s="20">
        <v>7</v>
      </c>
      <c r="O1309" s="20">
        <v>1177</v>
      </c>
      <c r="P1309" s="23" t="str">
        <f>VLOOKUP(A1309,'ИЗ ОСНОВЫ НОМЕНКЛАТУР'!D:E,2,0)</f>
        <v>Крепежные системы</v>
      </c>
      <c r="Q1309" s="23" t="str">
        <f>VLOOKUP(A1309,'ИЗ ОСНОВЫ НОМЕНКЛАТУР'!D:F,3,0)</f>
        <v>Замки</v>
      </c>
      <c r="R1309" s="40">
        <f>VLOOKUP(A:A,'ИЗ ОСНОВЫ НОМЕНКЛАТУР'!D:G,4,0)</f>
        <v>452.17</v>
      </c>
      <c r="S1309" s="12" t="str">
        <f>VLOOKUP(A:A,'ИЗ ОСНОВЫ НОМЕНКЛАТУР'!D:H,5,0)</f>
        <v>C</v>
      </c>
      <c r="T1309" s="44">
        <f t="shared" si="243"/>
        <v>0</v>
      </c>
      <c r="U1309" s="44">
        <f t="shared" si="244"/>
        <v>3165.19</v>
      </c>
      <c r="V1309" s="44">
        <f t="shared" si="245"/>
        <v>0</v>
      </c>
      <c r="W1309" s="44">
        <f t="shared" si="246"/>
        <v>0</v>
      </c>
      <c r="X1309" s="44">
        <f t="shared" si="247"/>
        <v>0</v>
      </c>
      <c r="Y1309" s="44">
        <f t="shared" si="248"/>
        <v>452170</v>
      </c>
      <c r="Z1309" s="44">
        <f t="shared" si="249"/>
        <v>23060.670000000002</v>
      </c>
      <c r="AA1309" s="44">
        <f t="shared" si="250"/>
        <v>0</v>
      </c>
      <c r="AB1309" s="44">
        <f t="shared" si="251"/>
        <v>1808.68</v>
      </c>
      <c r="AC1309" s="44">
        <f t="shared" si="252"/>
        <v>48834.36</v>
      </c>
      <c r="AD1309" s="44">
        <f t="shared" si="253"/>
        <v>3165.19</v>
      </c>
      <c r="AE1309" s="12">
        <f t="shared" si="254"/>
        <v>532204.09</v>
      </c>
    </row>
    <row r="1310" spans="1:31" ht="12.6" hidden="1" customHeight="1" x14ac:dyDescent="0.2">
      <c r="A1310" s="26" t="s">
        <v>3531</v>
      </c>
      <c r="B1310" s="19"/>
      <c r="C1310" s="19"/>
      <c r="D1310" s="20"/>
      <c r="E1310" s="21"/>
      <c r="F1310" s="22"/>
      <c r="G1310" s="21"/>
      <c r="H1310" s="22"/>
      <c r="I1310" s="20"/>
      <c r="J1310" s="20"/>
      <c r="K1310" s="20"/>
      <c r="L1310" s="20">
        <v>2</v>
      </c>
      <c r="M1310" s="20">
        <v>6</v>
      </c>
      <c r="N1310" s="20"/>
      <c r="O1310" s="20">
        <v>8</v>
      </c>
      <c r="P1310" s="23" t="str">
        <f>VLOOKUP(A1310,'ИЗ ОСНОВЫ НОМЕНКЛАТУР'!D:E,2,0)</f>
        <v>Инструменты и расходные материалы</v>
      </c>
      <c r="Q1310" s="23" t="str">
        <f>VLOOKUP(A1310,'ИЗ ОСНОВЫ НОМЕНКЛАТУР'!D:F,3,0)</f>
        <v>Насадки, сверла</v>
      </c>
      <c r="R1310" s="40">
        <f>VLOOKUP(A:A,'ИЗ ОСНОВЫ НОМЕНКЛАТУР'!D:G,4,0)</f>
        <v>4148.7839999999997</v>
      </c>
      <c r="S1310" s="12" t="str">
        <f>VLOOKUP(A:A,'ИЗ ОСНОВЫ НОМЕНКЛАТУР'!D:H,5,0)</f>
        <v>C</v>
      </c>
      <c r="T1310" s="44">
        <f t="shared" si="243"/>
        <v>0</v>
      </c>
      <c r="U1310" s="44">
        <f t="shared" si="244"/>
        <v>0</v>
      </c>
      <c r="V1310" s="44">
        <f t="shared" si="245"/>
        <v>0</v>
      </c>
      <c r="W1310" s="44">
        <f t="shared" si="246"/>
        <v>0</v>
      </c>
      <c r="X1310" s="44">
        <f t="shared" si="247"/>
        <v>0</v>
      </c>
      <c r="Y1310" s="44">
        <f t="shared" si="248"/>
        <v>0</v>
      </c>
      <c r="Z1310" s="44">
        <f t="shared" si="249"/>
        <v>0</v>
      </c>
      <c r="AA1310" s="44">
        <f t="shared" si="250"/>
        <v>0</v>
      </c>
      <c r="AB1310" s="44">
        <f t="shared" si="251"/>
        <v>8297.5679999999993</v>
      </c>
      <c r="AC1310" s="44">
        <f t="shared" si="252"/>
        <v>24892.703999999998</v>
      </c>
      <c r="AD1310" s="44">
        <f t="shared" si="253"/>
        <v>0</v>
      </c>
      <c r="AE1310" s="12">
        <f t="shared" si="254"/>
        <v>33190.271999999997</v>
      </c>
    </row>
    <row r="1311" spans="1:31" ht="12.6" hidden="1" customHeight="1" x14ac:dyDescent="0.2">
      <c r="A1311" s="26" t="s">
        <v>4442</v>
      </c>
      <c r="B1311" s="19"/>
      <c r="C1311" s="19"/>
      <c r="D1311" s="20"/>
      <c r="E1311" s="21"/>
      <c r="F1311" s="22"/>
      <c r="G1311" s="21"/>
      <c r="H1311" s="22"/>
      <c r="I1311" s="20"/>
      <c r="J1311" s="20"/>
      <c r="K1311" s="20"/>
      <c r="L1311" s="20"/>
      <c r="M1311" s="20"/>
      <c r="N1311" s="20">
        <v>4</v>
      </c>
      <c r="O1311" s="20">
        <v>4</v>
      </c>
      <c r="P1311" s="23" t="str">
        <f>VLOOKUP(A1311,'ИЗ ОСНОВЫ НОМЕНКЛАТУР'!D:E,2,0)</f>
        <v>Освещение</v>
      </c>
      <c r="Q1311" s="23" t="str">
        <f>VLOOKUP(A1311,'ИЗ ОСНОВЫ НОМЕНКЛАТУР'!D:F,3,0)</f>
        <v>Элементы питания</v>
      </c>
      <c r="R1311" s="40">
        <f>VLOOKUP(A:A,'ИЗ ОСНОВЫ НОМЕНКЛАТУР'!D:G,4,0)</f>
        <v>10824</v>
      </c>
      <c r="S1311" s="12" t="str">
        <f>VLOOKUP(A:A,'ИЗ ОСНОВЫ НОМЕНКЛАТУР'!D:H,5,0)</f>
        <v>C</v>
      </c>
      <c r="T1311" s="44">
        <f t="shared" si="243"/>
        <v>0</v>
      </c>
      <c r="U1311" s="44">
        <f t="shared" si="244"/>
        <v>0</v>
      </c>
      <c r="V1311" s="44">
        <f t="shared" si="245"/>
        <v>0</v>
      </c>
      <c r="W1311" s="44">
        <f t="shared" si="246"/>
        <v>0</v>
      </c>
      <c r="X1311" s="44">
        <f t="shared" si="247"/>
        <v>0</v>
      </c>
      <c r="Y1311" s="44">
        <f t="shared" si="248"/>
        <v>0</v>
      </c>
      <c r="Z1311" s="44">
        <f t="shared" si="249"/>
        <v>0</v>
      </c>
      <c r="AA1311" s="44">
        <f t="shared" si="250"/>
        <v>0</v>
      </c>
      <c r="AB1311" s="44">
        <f t="shared" si="251"/>
        <v>0</v>
      </c>
      <c r="AC1311" s="44">
        <f t="shared" si="252"/>
        <v>0</v>
      </c>
      <c r="AD1311" s="44">
        <f t="shared" si="253"/>
        <v>43296</v>
      </c>
      <c r="AE1311" s="12">
        <f t="shared" si="254"/>
        <v>43296</v>
      </c>
    </row>
    <row r="1312" spans="1:31" ht="12.6" hidden="1" customHeight="1" x14ac:dyDescent="0.2">
      <c r="A1312" s="26" t="s">
        <v>4443</v>
      </c>
      <c r="B1312" s="19"/>
      <c r="C1312" s="19"/>
      <c r="D1312" s="20"/>
      <c r="E1312" s="21"/>
      <c r="F1312" s="22"/>
      <c r="G1312" s="21"/>
      <c r="H1312" s="22"/>
      <c r="I1312" s="20"/>
      <c r="J1312" s="20"/>
      <c r="K1312" s="20"/>
      <c r="L1312" s="20"/>
      <c r="M1312" s="20"/>
      <c r="N1312" s="20">
        <v>3</v>
      </c>
      <c r="O1312" s="20">
        <v>3</v>
      </c>
      <c r="P1312" s="23" t="str">
        <f>VLOOKUP(A1312,'ИЗ ОСНОВЫ НОМЕНКЛАТУР'!D:E,2,0)</f>
        <v>Освещение</v>
      </c>
      <c r="Q1312" s="23" t="str">
        <f>VLOOKUP(A1312,'ИЗ ОСНОВЫ НОМЕНКЛАТУР'!D:F,3,0)</f>
        <v>Элементы питания</v>
      </c>
      <c r="R1312" s="40">
        <f>VLOOKUP(A:A,'ИЗ ОСНОВЫ НОМЕНКЛАТУР'!D:G,4,0)</f>
        <v>9927</v>
      </c>
      <c r="S1312" s="12" t="str">
        <f>VLOOKUP(A:A,'ИЗ ОСНОВЫ НОМЕНКЛАТУР'!D:H,5,0)</f>
        <v>C</v>
      </c>
      <c r="T1312" s="44">
        <f t="shared" si="243"/>
        <v>0</v>
      </c>
      <c r="U1312" s="44">
        <f t="shared" si="244"/>
        <v>0</v>
      </c>
      <c r="V1312" s="44">
        <f t="shared" si="245"/>
        <v>0</v>
      </c>
      <c r="W1312" s="44">
        <f t="shared" si="246"/>
        <v>0</v>
      </c>
      <c r="X1312" s="44">
        <f t="shared" si="247"/>
        <v>0</v>
      </c>
      <c r="Y1312" s="44">
        <f t="shared" si="248"/>
        <v>0</v>
      </c>
      <c r="Z1312" s="44">
        <f t="shared" si="249"/>
        <v>0</v>
      </c>
      <c r="AA1312" s="44">
        <f t="shared" si="250"/>
        <v>0</v>
      </c>
      <c r="AB1312" s="44">
        <f t="shared" si="251"/>
        <v>0</v>
      </c>
      <c r="AC1312" s="44">
        <f t="shared" si="252"/>
        <v>0</v>
      </c>
      <c r="AD1312" s="44">
        <f t="shared" si="253"/>
        <v>29781</v>
      </c>
      <c r="AE1312" s="12">
        <f t="shared" si="254"/>
        <v>29781</v>
      </c>
    </row>
    <row r="1313" spans="1:31" ht="12.6" hidden="1" customHeight="1" x14ac:dyDescent="0.2">
      <c r="A1313" s="26" t="s">
        <v>4145</v>
      </c>
      <c r="B1313" s="19"/>
      <c r="C1313" s="19"/>
      <c r="D1313" s="20"/>
      <c r="E1313" s="21"/>
      <c r="F1313" s="22"/>
      <c r="G1313" s="21"/>
      <c r="H1313" s="22"/>
      <c r="I1313" s="20"/>
      <c r="J1313" s="20"/>
      <c r="K1313" s="20"/>
      <c r="L1313" s="20"/>
      <c r="M1313" s="20"/>
      <c r="N1313" s="20">
        <v>1</v>
      </c>
      <c r="O1313" s="20">
        <v>1</v>
      </c>
      <c r="P1313" s="23" t="str">
        <f>VLOOKUP(A1313,'ИЗ ОСНОВЫ НОМЕНКЛАТУР'!D:E,2,0)</f>
        <v>Освещение</v>
      </c>
      <c r="Q1313" s="23" t="str">
        <f>VLOOKUP(A1313,'ИЗ ОСНОВЫ НОМЕНКЛАТУР'!D:F,3,0)</f>
        <v>Элементы питания</v>
      </c>
      <c r="R1313" s="40">
        <f>VLOOKUP(A:A,'ИЗ ОСНОВЫ НОМЕНКЛАТУР'!D:G,4,0)</f>
        <v>19162</v>
      </c>
      <c r="S1313" s="12" t="str">
        <f>VLOOKUP(A:A,'ИЗ ОСНОВЫ НОМЕНКЛАТУР'!D:H,5,0)</f>
        <v>C</v>
      </c>
      <c r="T1313" s="44">
        <f t="shared" si="243"/>
        <v>0</v>
      </c>
      <c r="U1313" s="44">
        <f t="shared" si="244"/>
        <v>0</v>
      </c>
      <c r="V1313" s="44">
        <f t="shared" si="245"/>
        <v>0</v>
      </c>
      <c r="W1313" s="44">
        <f t="shared" si="246"/>
        <v>0</v>
      </c>
      <c r="X1313" s="44">
        <f t="shared" si="247"/>
        <v>0</v>
      </c>
      <c r="Y1313" s="44">
        <f t="shared" si="248"/>
        <v>0</v>
      </c>
      <c r="Z1313" s="44">
        <f t="shared" si="249"/>
        <v>0</v>
      </c>
      <c r="AA1313" s="44">
        <f t="shared" si="250"/>
        <v>0</v>
      </c>
      <c r="AB1313" s="44">
        <f t="shared" si="251"/>
        <v>0</v>
      </c>
      <c r="AC1313" s="44">
        <f t="shared" si="252"/>
        <v>0</v>
      </c>
      <c r="AD1313" s="44">
        <f t="shared" si="253"/>
        <v>19162</v>
      </c>
      <c r="AE1313" s="12">
        <f t="shared" si="254"/>
        <v>19162</v>
      </c>
    </row>
    <row r="1314" spans="1:31" ht="12.6" hidden="1" customHeight="1" x14ac:dyDescent="0.2">
      <c r="A1314" s="26" t="s">
        <v>1808</v>
      </c>
      <c r="B1314" s="19"/>
      <c r="C1314" s="19"/>
      <c r="D1314" s="20"/>
      <c r="E1314" s="21"/>
      <c r="F1314" s="22"/>
      <c r="G1314" s="21"/>
      <c r="H1314" s="22"/>
      <c r="I1314" s="20"/>
      <c r="J1314" s="20">
        <v>1200</v>
      </c>
      <c r="K1314" s="20">
        <v>850</v>
      </c>
      <c r="L1314" s="20"/>
      <c r="M1314" s="20"/>
      <c r="N1314" s="20">
        <v>34</v>
      </c>
      <c r="O1314" s="20">
        <v>2084</v>
      </c>
      <c r="P1314" s="23" t="str">
        <f>VLOOKUP(A1314,'ИЗ ОСНОВЫ НОМЕНКЛАТУР'!D:E,2,0)</f>
        <v>Крепежные системы</v>
      </c>
      <c r="Q1314" s="23" t="str">
        <f>VLOOKUP(A1314,'ИЗ ОСНОВЫ НОМЕНКЛАТУР'!D:F,3,0)</f>
        <v>Стеклодержатели</v>
      </c>
      <c r="R1314" s="40">
        <f>VLOOKUP(A:A,'ИЗ ОСНОВЫ НОМЕНКЛАТУР'!D:G,4,0)</f>
        <v>121.125</v>
      </c>
      <c r="S1314" s="12" t="str">
        <f>VLOOKUP(A:A,'ИЗ ОСНОВЫ НОМЕНКЛАТУР'!D:H,5,0)</f>
        <v>C</v>
      </c>
      <c r="T1314" s="44">
        <f t="shared" si="243"/>
        <v>0</v>
      </c>
      <c r="U1314" s="44">
        <f t="shared" si="244"/>
        <v>0</v>
      </c>
      <c r="V1314" s="44">
        <f t="shared" si="245"/>
        <v>0</v>
      </c>
      <c r="W1314" s="44">
        <f t="shared" si="246"/>
        <v>0</v>
      </c>
      <c r="X1314" s="44">
        <f t="shared" si="247"/>
        <v>0</v>
      </c>
      <c r="Y1314" s="44">
        <f t="shared" si="248"/>
        <v>0</v>
      </c>
      <c r="Z1314" s="44">
        <f t="shared" si="249"/>
        <v>145350</v>
      </c>
      <c r="AA1314" s="44">
        <f t="shared" si="250"/>
        <v>102956.25</v>
      </c>
      <c r="AB1314" s="44">
        <f t="shared" si="251"/>
        <v>0</v>
      </c>
      <c r="AC1314" s="44">
        <f t="shared" si="252"/>
        <v>0</v>
      </c>
      <c r="AD1314" s="44">
        <f t="shared" si="253"/>
        <v>4118.25</v>
      </c>
      <c r="AE1314" s="12">
        <f t="shared" si="254"/>
        <v>252424.5</v>
      </c>
    </row>
    <row r="1315" spans="1:31" ht="12.6" hidden="1" customHeight="1" x14ac:dyDescent="0.2">
      <c r="A1315" s="26" t="s">
        <v>1810</v>
      </c>
      <c r="B1315" s="19"/>
      <c r="C1315" s="19"/>
      <c r="D1315" s="20"/>
      <c r="E1315" s="21"/>
      <c r="F1315" s="22"/>
      <c r="G1315" s="21"/>
      <c r="H1315" s="22"/>
      <c r="I1315" s="20"/>
      <c r="J1315" s="20"/>
      <c r="K1315" s="20"/>
      <c r="L1315" s="20">
        <v>20</v>
      </c>
      <c r="M1315" s="20">
        <v>600</v>
      </c>
      <c r="N1315" s="20"/>
      <c r="O1315" s="20">
        <v>620</v>
      </c>
      <c r="P1315" s="23" t="str">
        <f>VLOOKUP(A1315,'ИЗ ОСНОВЫ НОМЕНКЛАТУР'!D:E,2,0)</f>
        <v>Крепежные системы</v>
      </c>
      <c r="Q1315" s="23" t="str">
        <f>VLOOKUP(A1315,'ИЗ ОСНОВЫ НОМЕНКЛАТУР'!D:F,3,0)</f>
        <v>Стеклодержатели</v>
      </c>
      <c r="R1315" s="40">
        <f>VLOOKUP(A:A,'ИЗ ОСНОВЫ НОМЕНКЛАТУР'!D:G,4,0)</f>
        <v>395.69852459016397</v>
      </c>
      <c r="S1315" s="12" t="str">
        <f>VLOOKUP(A:A,'ИЗ ОСНОВЫ НОМЕНКЛАТУР'!D:H,5,0)</f>
        <v>C</v>
      </c>
      <c r="T1315" s="44">
        <f t="shared" si="243"/>
        <v>0</v>
      </c>
      <c r="U1315" s="44">
        <f t="shared" si="244"/>
        <v>0</v>
      </c>
      <c r="V1315" s="44">
        <f t="shared" si="245"/>
        <v>0</v>
      </c>
      <c r="W1315" s="44">
        <f t="shared" si="246"/>
        <v>0</v>
      </c>
      <c r="X1315" s="44">
        <f t="shared" si="247"/>
        <v>0</v>
      </c>
      <c r="Y1315" s="44">
        <f t="shared" si="248"/>
        <v>0</v>
      </c>
      <c r="Z1315" s="44">
        <f t="shared" si="249"/>
        <v>0</v>
      </c>
      <c r="AA1315" s="44">
        <f t="shared" si="250"/>
        <v>0</v>
      </c>
      <c r="AB1315" s="44">
        <f t="shared" si="251"/>
        <v>7913.9704918032794</v>
      </c>
      <c r="AC1315" s="44">
        <f t="shared" si="252"/>
        <v>237419.11475409838</v>
      </c>
      <c r="AD1315" s="44">
        <f t="shared" si="253"/>
        <v>0</v>
      </c>
      <c r="AE1315" s="12">
        <f t="shared" si="254"/>
        <v>245333.08524590166</v>
      </c>
    </row>
    <row r="1316" spans="1:31" ht="12.6" hidden="1" customHeight="1" x14ac:dyDescent="0.2">
      <c r="A1316" s="26" t="s">
        <v>1809</v>
      </c>
      <c r="B1316" s="19"/>
      <c r="C1316" s="19"/>
      <c r="D1316" s="20"/>
      <c r="E1316" s="20">
        <v>7</v>
      </c>
      <c r="F1316" s="20"/>
      <c r="G1316" s="21"/>
      <c r="H1316" s="22"/>
      <c r="I1316" s="20">
        <v>1700</v>
      </c>
      <c r="J1316" s="20">
        <v>417</v>
      </c>
      <c r="K1316" s="20">
        <v>200</v>
      </c>
      <c r="L1316" s="20"/>
      <c r="M1316" s="20"/>
      <c r="N1316" s="20">
        <v>200</v>
      </c>
      <c r="O1316" s="20">
        <v>2524</v>
      </c>
      <c r="P1316" s="23" t="str">
        <f>VLOOKUP(A1316,'ИЗ ОСНОВЫ НОМЕНКЛАТУР'!D:E,2,0)</f>
        <v>Крепежные системы</v>
      </c>
      <c r="Q1316" s="23" t="str">
        <f>VLOOKUP(A1316,'ИЗ ОСНОВЫ НОМЕНКЛАТУР'!D:F,3,0)</f>
        <v>Стеклодержатели</v>
      </c>
      <c r="R1316" s="40">
        <f>VLOOKUP(A:A,'ИЗ ОСНОВЫ НОМЕНКЛАТУР'!D:G,4,0)</f>
        <v>275.19582010582013</v>
      </c>
      <c r="S1316" s="12" t="str">
        <f>VLOOKUP(A:A,'ИЗ ОСНОВЫ НОМЕНКЛАТУР'!D:H,5,0)</f>
        <v>C</v>
      </c>
      <c r="T1316" s="44">
        <f t="shared" si="243"/>
        <v>0</v>
      </c>
      <c r="U1316" s="44">
        <f t="shared" si="244"/>
        <v>1926.370740740741</v>
      </c>
      <c r="V1316" s="44">
        <f t="shared" si="245"/>
        <v>0</v>
      </c>
      <c r="W1316" s="44">
        <f t="shared" si="246"/>
        <v>0</v>
      </c>
      <c r="X1316" s="44">
        <f t="shared" si="247"/>
        <v>0</v>
      </c>
      <c r="Y1316" s="44">
        <f t="shared" si="248"/>
        <v>467832.89417989424</v>
      </c>
      <c r="Z1316" s="44">
        <f t="shared" si="249"/>
        <v>114756.656984127</v>
      </c>
      <c r="AA1316" s="44">
        <f t="shared" si="250"/>
        <v>55039.164021164026</v>
      </c>
      <c r="AB1316" s="44">
        <f t="shared" si="251"/>
        <v>0</v>
      </c>
      <c r="AC1316" s="44">
        <f t="shared" si="252"/>
        <v>0</v>
      </c>
      <c r="AD1316" s="44">
        <f t="shared" si="253"/>
        <v>55039.164021164026</v>
      </c>
      <c r="AE1316" s="12">
        <f t="shared" si="254"/>
        <v>694594.24994709005</v>
      </c>
    </row>
    <row r="1317" spans="1:31" ht="12.6" hidden="1" customHeight="1" x14ac:dyDescent="0.2">
      <c r="A1317" s="26" t="s">
        <v>1793</v>
      </c>
      <c r="B1317" s="19"/>
      <c r="C1317" s="19"/>
      <c r="D1317" s="20"/>
      <c r="E1317" s="21"/>
      <c r="F1317" s="22"/>
      <c r="G1317" s="21"/>
      <c r="H1317" s="22"/>
      <c r="I1317" s="20"/>
      <c r="J1317" s="20">
        <v>2852</v>
      </c>
      <c r="K1317" s="20"/>
      <c r="L1317" s="20">
        <v>957</v>
      </c>
      <c r="M1317" s="20">
        <v>4000</v>
      </c>
      <c r="N1317" s="20">
        <v>19540</v>
      </c>
      <c r="O1317" s="20">
        <v>27349</v>
      </c>
      <c r="P1317" s="23" t="str">
        <f>VLOOKUP(A1317,'ИЗ ОСНОВЫ НОМЕНКЛАТУР'!D:E,2,0)</f>
        <v>Крепежные системы</v>
      </c>
      <c r="Q1317" s="23" t="str">
        <f>VLOOKUP(A1317,'ИЗ ОСНОВЫ НОМЕНКЛАТУР'!D:F,3,0)</f>
        <v>Стеклодержатели</v>
      </c>
      <c r="R1317" s="40">
        <f>VLOOKUP(A:A,'ИЗ ОСНОВЫ НОМЕНКЛАТУР'!D:G,4,0)</f>
        <v>3.5549997174023624</v>
      </c>
      <c r="S1317" s="12" t="str">
        <f>VLOOKUP(A:A,'ИЗ ОСНОВЫ НОМЕНКЛАТУР'!D:H,5,0)</f>
        <v>B</v>
      </c>
      <c r="T1317" s="44">
        <f t="shared" si="243"/>
        <v>0</v>
      </c>
      <c r="U1317" s="44">
        <f t="shared" si="244"/>
        <v>0</v>
      </c>
      <c r="V1317" s="44">
        <f t="shared" si="245"/>
        <v>0</v>
      </c>
      <c r="W1317" s="44">
        <f t="shared" si="246"/>
        <v>0</v>
      </c>
      <c r="X1317" s="44">
        <f t="shared" si="247"/>
        <v>0</v>
      </c>
      <c r="Y1317" s="44">
        <f t="shared" si="248"/>
        <v>0</v>
      </c>
      <c r="Z1317" s="44">
        <f t="shared" si="249"/>
        <v>10138.859194031538</v>
      </c>
      <c r="AA1317" s="44">
        <f t="shared" si="250"/>
        <v>0</v>
      </c>
      <c r="AB1317" s="44">
        <f t="shared" si="251"/>
        <v>3402.1347295540609</v>
      </c>
      <c r="AC1317" s="44">
        <f t="shared" si="252"/>
        <v>14219.99886960945</v>
      </c>
      <c r="AD1317" s="44">
        <f t="shared" si="253"/>
        <v>69464.694478042162</v>
      </c>
      <c r="AE1317" s="12">
        <f t="shared" si="254"/>
        <v>97225.687271237213</v>
      </c>
    </row>
    <row r="1318" spans="1:31" ht="12.6" hidden="1" customHeight="1" x14ac:dyDescent="0.2">
      <c r="A1318" s="26" t="s">
        <v>4444</v>
      </c>
      <c r="B1318" s="19"/>
      <c r="C1318" s="19"/>
      <c r="D1318" s="20"/>
      <c r="E1318" s="21"/>
      <c r="F1318" s="22"/>
      <c r="G1318" s="21"/>
      <c r="H1318" s="22"/>
      <c r="I1318" s="20"/>
      <c r="J1318" s="20"/>
      <c r="K1318" s="20"/>
      <c r="L1318" s="20"/>
      <c r="M1318" s="20"/>
      <c r="N1318" s="20">
        <v>1</v>
      </c>
      <c r="O1318" s="20">
        <v>1</v>
      </c>
      <c r="P1318" s="23" t="str">
        <f>VLOOKUP(A1318,'ИЗ ОСНОВЫ НОМЕНКЛАТУР'!D:E,2,0)</f>
        <v>Инструменты и расходные материалы</v>
      </c>
      <c r="Q1318" s="23" t="str">
        <f>VLOOKUP(A1318,'ИЗ ОСНОВЫ НОМЕНКЛАТУР'!D:F,3,0)</f>
        <v>Электроинструменты</v>
      </c>
      <c r="R1318" s="40">
        <f>VLOOKUP(A:A,'ИЗ ОСНОВЫ НОМЕНКЛАТУР'!D:G,4,0)</f>
        <v>80996</v>
      </c>
      <c r="S1318" s="12" t="str">
        <f>VLOOKUP(A:A,'ИЗ ОСНОВЫ НОМЕНКЛАТУР'!D:H,5,0)</f>
        <v>C</v>
      </c>
      <c r="T1318" s="44">
        <f t="shared" si="243"/>
        <v>0</v>
      </c>
      <c r="U1318" s="44">
        <f t="shared" si="244"/>
        <v>0</v>
      </c>
      <c r="V1318" s="44">
        <f t="shared" si="245"/>
        <v>0</v>
      </c>
      <c r="W1318" s="44">
        <f t="shared" si="246"/>
        <v>0</v>
      </c>
      <c r="X1318" s="44">
        <f t="shared" si="247"/>
        <v>0</v>
      </c>
      <c r="Y1318" s="44">
        <f t="shared" si="248"/>
        <v>0</v>
      </c>
      <c r="Z1318" s="44">
        <f t="shared" si="249"/>
        <v>0</v>
      </c>
      <c r="AA1318" s="44">
        <f t="shared" si="250"/>
        <v>0</v>
      </c>
      <c r="AB1318" s="44">
        <f t="shared" si="251"/>
        <v>0</v>
      </c>
      <c r="AC1318" s="44">
        <f t="shared" si="252"/>
        <v>0</v>
      </c>
      <c r="AD1318" s="44">
        <f t="shared" si="253"/>
        <v>80996</v>
      </c>
      <c r="AE1318" s="12">
        <f t="shared" si="254"/>
        <v>80996</v>
      </c>
    </row>
    <row r="1319" spans="1:31" ht="12.6" hidden="1" customHeight="1" x14ac:dyDescent="0.2">
      <c r="A1319" s="26" t="s">
        <v>1954</v>
      </c>
      <c r="B1319" s="19"/>
      <c r="C1319" s="19"/>
      <c r="D1319" s="20">
        <v>210</v>
      </c>
      <c r="E1319" s="20">
        <v>127</v>
      </c>
      <c r="F1319" s="20"/>
      <c r="G1319" s="21"/>
      <c r="H1319" s="22"/>
      <c r="I1319" s="20">
        <v>39000</v>
      </c>
      <c r="J1319" s="20">
        <v>3074</v>
      </c>
      <c r="K1319" s="20">
        <v>4500</v>
      </c>
      <c r="L1319" s="20">
        <v>87</v>
      </c>
      <c r="M1319" s="20">
        <v>600</v>
      </c>
      <c r="N1319" s="20">
        <v>524</v>
      </c>
      <c r="O1319" s="20">
        <v>48122</v>
      </c>
      <c r="P1319" s="23" t="str">
        <f>VLOOKUP(A1319,'ИЗ ОСНОВЫ НОМЕНКЛАТУР'!D:E,2,0)</f>
        <v>Крепежные системы</v>
      </c>
      <c r="Q1319" s="23" t="str">
        <f>VLOOKUP(A1319,'ИЗ ОСНОВЫ НОМЕНКЛАТУР'!D:F,3,0)</f>
        <v>Заглушки на стол</v>
      </c>
      <c r="R1319" s="40">
        <f>VLOOKUP(A:A,'ИЗ ОСНОВЫ НОМЕНКЛАТУР'!D:G,4,0)</f>
        <v>59.102167454422684</v>
      </c>
      <c r="S1319" s="12" t="str">
        <f>VLOOKUP(A:A,'ИЗ ОСНОВЫ НОМЕНКЛАТУР'!D:H,5,0)</f>
        <v>C</v>
      </c>
      <c r="T1319" s="44">
        <f t="shared" si="243"/>
        <v>12411.455165428764</v>
      </c>
      <c r="U1319" s="44">
        <f t="shared" si="244"/>
        <v>7505.9752667116809</v>
      </c>
      <c r="V1319" s="44">
        <f t="shared" si="245"/>
        <v>0</v>
      </c>
      <c r="W1319" s="44">
        <f t="shared" si="246"/>
        <v>0</v>
      </c>
      <c r="X1319" s="44">
        <f t="shared" si="247"/>
        <v>0</v>
      </c>
      <c r="Y1319" s="44">
        <f t="shared" si="248"/>
        <v>2304984.5307224845</v>
      </c>
      <c r="Z1319" s="44">
        <f t="shared" si="249"/>
        <v>181680.06275489533</v>
      </c>
      <c r="AA1319" s="44">
        <f t="shared" si="250"/>
        <v>265959.75354490208</v>
      </c>
      <c r="AB1319" s="44">
        <f t="shared" si="251"/>
        <v>5141.8885685347732</v>
      </c>
      <c r="AC1319" s="44">
        <f t="shared" si="252"/>
        <v>35461.300472653609</v>
      </c>
      <c r="AD1319" s="44">
        <f t="shared" si="253"/>
        <v>30969.535746117486</v>
      </c>
      <c r="AE1319" s="12">
        <f t="shared" si="254"/>
        <v>2844114.5022417284</v>
      </c>
    </row>
    <row r="1320" spans="1:31" ht="12.6" hidden="1" customHeight="1" x14ac:dyDescent="0.2">
      <c r="A1320" s="26" t="s">
        <v>1960</v>
      </c>
      <c r="B1320" s="19"/>
      <c r="C1320" s="19"/>
      <c r="D1320" s="20"/>
      <c r="E1320" s="21"/>
      <c r="F1320" s="22"/>
      <c r="G1320" s="21"/>
      <c r="H1320" s="22"/>
      <c r="I1320" s="20"/>
      <c r="J1320" s="20"/>
      <c r="K1320" s="20">
        <v>976</v>
      </c>
      <c r="L1320" s="20"/>
      <c r="M1320" s="20"/>
      <c r="N1320" s="20">
        <v>142</v>
      </c>
      <c r="O1320" s="20">
        <v>1118</v>
      </c>
      <c r="P1320" s="23" t="str">
        <f>VLOOKUP(A1320,'ИЗ ОСНОВЫ НОМЕНКЛАТУР'!D:E,2,0)</f>
        <v>Крепежные системы</v>
      </c>
      <c r="Q1320" s="23" t="str">
        <f>VLOOKUP(A1320,'ИЗ ОСНОВЫ НОМЕНКЛАТУР'!D:F,3,0)</f>
        <v>Заглушки на стол</v>
      </c>
      <c r="R1320" s="40">
        <f>VLOOKUP(A:A,'ИЗ ОСНОВЫ НОМЕНКЛАТУР'!D:G,4,0)</f>
        <v>37.743416149068324</v>
      </c>
      <c r="S1320" s="12" t="str">
        <f>VLOOKUP(A:A,'ИЗ ОСНОВЫ НОМЕНКЛАТУР'!D:H,5,0)</f>
        <v>C</v>
      </c>
      <c r="T1320" s="44">
        <f t="shared" si="243"/>
        <v>0</v>
      </c>
      <c r="U1320" s="44">
        <f t="shared" si="244"/>
        <v>0</v>
      </c>
      <c r="V1320" s="44">
        <f t="shared" si="245"/>
        <v>0</v>
      </c>
      <c r="W1320" s="44">
        <f t="shared" si="246"/>
        <v>0</v>
      </c>
      <c r="X1320" s="44">
        <f t="shared" si="247"/>
        <v>0</v>
      </c>
      <c r="Y1320" s="44">
        <f t="shared" si="248"/>
        <v>0</v>
      </c>
      <c r="Z1320" s="44">
        <f t="shared" si="249"/>
        <v>0</v>
      </c>
      <c r="AA1320" s="44">
        <f t="shared" si="250"/>
        <v>36837.574161490687</v>
      </c>
      <c r="AB1320" s="44">
        <f t="shared" si="251"/>
        <v>0</v>
      </c>
      <c r="AC1320" s="44">
        <f t="shared" si="252"/>
        <v>0</v>
      </c>
      <c r="AD1320" s="44">
        <f t="shared" si="253"/>
        <v>5359.5650931677019</v>
      </c>
      <c r="AE1320" s="12">
        <f t="shared" si="254"/>
        <v>42197.139254658388</v>
      </c>
    </row>
    <row r="1321" spans="1:31" ht="12.6" hidden="1" customHeight="1" x14ac:dyDescent="0.2">
      <c r="A1321" s="26" t="s">
        <v>1957</v>
      </c>
      <c r="B1321" s="19"/>
      <c r="C1321" s="19"/>
      <c r="D1321" s="20">
        <v>300</v>
      </c>
      <c r="E1321" s="20">
        <v>143</v>
      </c>
      <c r="F1321" s="20"/>
      <c r="G1321" s="21"/>
      <c r="H1321" s="22"/>
      <c r="I1321" s="20">
        <v>20480</v>
      </c>
      <c r="J1321" s="20">
        <v>3856</v>
      </c>
      <c r="K1321" s="20">
        <v>1200</v>
      </c>
      <c r="L1321" s="20">
        <v>61</v>
      </c>
      <c r="M1321" s="20">
        <v>400</v>
      </c>
      <c r="N1321" s="20">
        <v>636</v>
      </c>
      <c r="O1321" s="20">
        <v>27076</v>
      </c>
      <c r="P1321" s="23" t="str">
        <f>VLOOKUP(A1321,'ИЗ ОСНОВЫ НОМЕНКЛАТУР'!D:E,2,0)</f>
        <v>Крепежные системы</v>
      </c>
      <c r="Q1321" s="23" t="str">
        <f>VLOOKUP(A1321,'ИЗ ОСНОВЫ НОМЕНКЛАТУР'!D:F,3,0)</f>
        <v>Заглушки на стол</v>
      </c>
      <c r="R1321" s="40">
        <f>VLOOKUP(A:A,'ИЗ ОСНОВЫ НОМЕНКЛАТУР'!D:G,4,0)</f>
        <v>56.68311163895487</v>
      </c>
      <c r="S1321" s="12" t="str">
        <f>VLOOKUP(A:A,'ИЗ ОСНОВЫ НОМЕНКЛАТУР'!D:H,5,0)</f>
        <v>C</v>
      </c>
      <c r="T1321" s="44">
        <f t="shared" si="243"/>
        <v>17004.933491686461</v>
      </c>
      <c r="U1321" s="44">
        <f t="shared" si="244"/>
        <v>8105.6849643705464</v>
      </c>
      <c r="V1321" s="44">
        <f t="shared" si="245"/>
        <v>0</v>
      </c>
      <c r="W1321" s="44">
        <f t="shared" si="246"/>
        <v>0</v>
      </c>
      <c r="X1321" s="44">
        <f t="shared" si="247"/>
        <v>0</v>
      </c>
      <c r="Y1321" s="44">
        <f t="shared" si="248"/>
        <v>1160870.1263657957</v>
      </c>
      <c r="Z1321" s="44">
        <f t="shared" si="249"/>
        <v>218570.07847980998</v>
      </c>
      <c r="AA1321" s="44">
        <f t="shared" si="250"/>
        <v>68019.733966745844</v>
      </c>
      <c r="AB1321" s="44">
        <f t="shared" si="251"/>
        <v>3457.6698099762471</v>
      </c>
      <c r="AC1321" s="44">
        <f t="shared" si="252"/>
        <v>22673.244655581948</v>
      </c>
      <c r="AD1321" s="44">
        <f t="shared" si="253"/>
        <v>36050.459002375297</v>
      </c>
      <c r="AE1321" s="12">
        <f t="shared" si="254"/>
        <v>1534751.9307363422</v>
      </c>
    </row>
    <row r="1322" spans="1:31" ht="12.6" hidden="1" customHeight="1" x14ac:dyDescent="0.2">
      <c r="A1322" s="26" t="s">
        <v>1958</v>
      </c>
      <c r="B1322" s="19"/>
      <c r="C1322" s="19"/>
      <c r="D1322" s="20"/>
      <c r="E1322" s="21"/>
      <c r="F1322" s="22"/>
      <c r="G1322" s="21"/>
      <c r="H1322" s="22"/>
      <c r="I1322" s="20"/>
      <c r="J1322" s="20">
        <v>246</v>
      </c>
      <c r="K1322" s="20"/>
      <c r="L1322" s="20"/>
      <c r="M1322" s="20"/>
      <c r="N1322" s="20"/>
      <c r="O1322" s="20">
        <v>246</v>
      </c>
      <c r="P1322" s="23" t="str">
        <f>VLOOKUP(A1322,'ИЗ ОСНОВЫ НОМЕНКЛАТУР'!D:E,2,0)</f>
        <v>Крепежные системы</v>
      </c>
      <c r="Q1322" s="23" t="str">
        <f>VLOOKUP(A1322,'ИЗ ОСНОВЫ НОМЕНКЛАТУР'!D:F,3,0)</f>
        <v>Заглушки на стол</v>
      </c>
      <c r="R1322" s="40">
        <f>VLOOKUP(A:A,'ИЗ ОСНОВЫ НОМЕНКЛАТУР'!D:G,4,0)</f>
        <v>49.360000000000007</v>
      </c>
      <c r="S1322" s="12" t="str">
        <f>VLOOKUP(A:A,'ИЗ ОСНОВЫ НОМЕНКЛАТУР'!D:H,5,0)</f>
        <v>C</v>
      </c>
      <c r="T1322" s="44">
        <f t="shared" si="243"/>
        <v>0</v>
      </c>
      <c r="U1322" s="44">
        <f t="shared" si="244"/>
        <v>0</v>
      </c>
      <c r="V1322" s="44">
        <f t="shared" si="245"/>
        <v>0</v>
      </c>
      <c r="W1322" s="44">
        <f t="shared" si="246"/>
        <v>0</v>
      </c>
      <c r="X1322" s="44">
        <f t="shared" si="247"/>
        <v>0</v>
      </c>
      <c r="Y1322" s="44">
        <f t="shared" si="248"/>
        <v>0</v>
      </c>
      <c r="Z1322" s="44">
        <f t="shared" si="249"/>
        <v>12142.560000000001</v>
      </c>
      <c r="AA1322" s="44">
        <f t="shared" si="250"/>
        <v>0</v>
      </c>
      <c r="AB1322" s="44">
        <f t="shared" si="251"/>
        <v>0</v>
      </c>
      <c r="AC1322" s="44">
        <f t="shared" si="252"/>
        <v>0</v>
      </c>
      <c r="AD1322" s="44">
        <f t="shared" si="253"/>
        <v>0</v>
      </c>
      <c r="AE1322" s="12">
        <f t="shared" si="254"/>
        <v>12142.560000000001</v>
      </c>
    </row>
    <row r="1323" spans="1:31" ht="12.6" hidden="1" customHeight="1" x14ac:dyDescent="0.2">
      <c r="A1323" s="26" t="s">
        <v>1961</v>
      </c>
      <c r="B1323" s="19"/>
      <c r="C1323" s="19"/>
      <c r="D1323" s="20"/>
      <c r="E1323" s="21"/>
      <c r="F1323" s="22"/>
      <c r="G1323" s="21"/>
      <c r="H1323" s="22"/>
      <c r="I1323" s="20">
        <v>19500</v>
      </c>
      <c r="J1323" s="20">
        <v>929</v>
      </c>
      <c r="K1323" s="20"/>
      <c r="L1323" s="20">
        <v>102</v>
      </c>
      <c r="M1323" s="20">
        <v>550</v>
      </c>
      <c r="N1323" s="20">
        <v>496</v>
      </c>
      <c r="O1323" s="20">
        <v>21577</v>
      </c>
      <c r="P1323" s="23" t="str">
        <f>VLOOKUP(A1323,'ИЗ ОСНОВЫ НОМЕНКЛАТУР'!D:E,2,0)</f>
        <v>Крепежные системы</v>
      </c>
      <c r="Q1323" s="23" t="str">
        <f>VLOOKUP(A1323,'ИЗ ОСНОВЫ НОМЕНКЛАТУР'!D:F,3,0)</f>
        <v>Заглушки на стол</v>
      </c>
      <c r="R1323" s="40">
        <f>VLOOKUP(A:A,'ИЗ ОСНОВЫ НОМЕНКЛАТУР'!D:G,4,0)</f>
        <v>56.656799046862595</v>
      </c>
      <c r="S1323" s="12" t="str">
        <f>VLOOKUP(A:A,'ИЗ ОСНОВЫ НОМЕНКЛАТУР'!D:H,5,0)</f>
        <v>C</v>
      </c>
      <c r="T1323" s="44">
        <f t="shared" si="243"/>
        <v>0</v>
      </c>
      <c r="U1323" s="44">
        <f t="shared" si="244"/>
        <v>0</v>
      </c>
      <c r="V1323" s="44">
        <f t="shared" si="245"/>
        <v>0</v>
      </c>
      <c r="W1323" s="44">
        <f t="shared" si="246"/>
        <v>0</v>
      </c>
      <c r="X1323" s="44">
        <f t="shared" si="247"/>
        <v>0</v>
      </c>
      <c r="Y1323" s="44">
        <f t="shared" si="248"/>
        <v>1104807.5814138206</v>
      </c>
      <c r="Z1323" s="44">
        <f t="shared" si="249"/>
        <v>52634.166314535352</v>
      </c>
      <c r="AA1323" s="44">
        <f t="shared" si="250"/>
        <v>0</v>
      </c>
      <c r="AB1323" s="44">
        <f t="shared" si="251"/>
        <v>5778.9935027799847</v>
      </c>
      <c r="AC1323" s="44">
        <f t="shared" si="252"/>
        <v>31161.239475774426</v>
      </c>
      <c r="AD1323" s="44">
        <f t="shared" si="253"/>
        <v>28101.772327243849</v>
      </c>
      <c r="AE1323" s="12">
        <f t="shared" si="254"/>
        <v>1222483.7530341542</v>
      </c>
    </row>
    <row r="1324" spans="1:31" ht="12.6" hidden="1" customHeight="1" x14ac:dyDescent="0.2">
      <c r="A1324" s="26" t="s">
        <v>1956</v>
      </c>
      <c r="B1324" s="19"/>
      <c r="C1324" s="19"/>
      <c r="D1324" s="20">
        <v>300</v>
      </c>
      <c r="E1324" s="20">
        <v>75</v>
      </c>
      <c r="F1324" s="20"/>
      <c r="G1324" s="21"/>
      <c r="H1324" s="22"/>
      <c r="I1324" s="20">
        <v>50530</v>
      </c>
      <c r="J1324" s="20">
        <v>2790</v>
      </c>
      <c r="K1324" s="20">
        <v>700</v>
      </c>
      <c r="L1324" s="20">
        <v>22</v>
      </c>
      <c r="M1324" s="20">
        <v>600</v>
      </c>
      <c r="N1324" s="20">
        <v>509</v>
      </c>
      <c r="O1324" s="20">
        <v>55526</v>
      </c>
      <c r="P1324" s="23" t="str">
        <f>VLOOKUP(A1324,'ИЗ ОСНОВЫ НОМЕНКЛАТУР'!D:E,2,0)</f>
        <v>Крепежные системы</v>
      </c>
      <c r="Q1324" s="23" t="str">
        <f>VLOOKUP(A1324,'ИЗ ОСНОВЫ НОМЕНКЛАТУР'!D:F,3,0)</f>
        <v>Заглушки на стол</v>
      </c>
      <c r="R1324" s="40">
        <f>VLOOKUP(A:A,'ИЗ ОСНОВЫ НОМЕНКЛАТУР'!D:G,4,0)</f>
        <v>56.692681081081084</v>
      </c>
      <c r="S1324" s="12" t="str">
        <f>VLOOKUP(A:A,'ИЗ ОСНОВЫ НОМЕНКЛАТУР'!D:H,5,0)</f>
        <v>C</v>
      </c>
      <c r="T1324" s="44">
        <f t="shared" si="243"/>
        <v>17007.804324324326</v>
      </c>
      <c r="U1324" s="44">
        <f t="shared" si="244"/>
        <v>4251.9510810810816</v>
      </c>
      <c r="V1324" s="44">
        <f t="shared" si="245"/>
        <v>0</v>
      </c>
      <c r="W1324" s="44">
        <f t="shared" si="246"/>
        <v>0</v>
      </c>
      <c r="X1324" s="44">
        <f t="shared" si="247"/>
        <v>0</v>
      </c>
      <c r="Y1324" s="44">
        <f t="shared" si="248"/>
        <v>2864681.1750270273</v>
      </c>
      <c r="Z1324" s="44">
        <f t="shared" si="249"/>
        <v>158172.58021621621</v>
      </c>
      <c r="AA1324" s="44">
        <f t="shared" si="250"/>
        <v>39684.876756756756</v>
      </c>
      <c r="AB1324" s="44">
        <f t="shared" si="251"/>
        <v>1247.2389837837839</v>
      </c>
      <c r="AC1324" s="44">
        <f t="shared" si="252"/>
        <v>34015.608648648653</v>
      </c>
      <c r="AD1324" s="44">
        <f t="shared" si="253"/>
        <v>28856.574670270271</v>
      </c>
      <c r="AE1324" s="12">
        <f t="shared" si="254"/>
        <v>3147917.8097081082</v>
      </c>
    </row>
    <row r="1325" spans="1:31" ht="12.6" hidden="1" customHeight="1" x14ac:dyDescent="0.2">
      <c r="A1325" s="26" t="s">
        <v>1955</v>
      </c>
      <c r="B1325" s="19"/>
      <c r="C1325" s="19"/>
      <c r="D1325" s="20">
        <v>310</v>
      </c>
      <c r="E1325" s="20">
        <v>123</v>
      </c>
      <c r="F1325" s="20"/>
      <c r="G1325" s="21"/>
      <c r="H1325" s="22"/>
      <c r="I1325" s="20">
        <v>47000</v>
      </c>
      <c r="J1325" s="20">
        <v>757</v>
      </c>
      <c r="K1325" s="20">
        <v>2500</v>
      </c>
      <c r="L1325" s="20">
        <v>48</v>
      </c>
      <c r="M1325" s="20">
        <v>500</v>
      </c>
      <c r="N1325" s="20">
        <v>210</v>
      </c>
      <c r="O1325" s="20">
        <v>51448</v>
      </c>
      <c r="P1325" s="23" t="str">
        <f>VLOOKUP(A1325,'ИЗ ОСНОВЫ НОМЕНКЛАТУР'!D:E,2,0)</f>
        <v>Крепежные системы</v>
      </c>
      <c r="Q1325" s="23" t="str">
        <f>VLOOKUP(A1325,'ИЗ ОСНОВЫ НОМЕНКЛАТУР'!D:F,3,0)</f>
        <v>Заглушки на стол</v>
      </c>
      <c r="R1325" s="40">
        <f>VLOOKUP(A:A,'ИЗ ОСНОВЫ НОМЕНКЛАТУР'!D:G,4,0)</f>
        <v>53.548312500000002</v>
      </c>
      <c r="S1325" s="12" t="str">
        <f>VLOOKUP(A:A,'ИЗ ОСНОВЫ НОМЕНКЛАТУР'!D:H,5,0)</f>
        <v>C</v>
      </c>
      <c r="T1325" s="44">
        <f t="shared" si="243"/>
        <v>16599.976875</v>
      </c>
      <c r="U1325" s="44">
        <f t="shared" si="244"/>
        <v>6586.4424374999999</v>
      </c>
      <c r="V1325" s="44">
        <f t="shared" si="245"/>
        <v>0</v>
      </c>
      <c r="W1325" s="44">
        <f t="shared" si="246"/>
        <v>0</v>
      </c>
      <c r="X1325" s="44">
        <f t="shared" si="247"/>
        <v>0</v>
      </c>
      <c r="Y1325" s="44">
        <f t="shared" si="248"/>
        <v>2516770.6875</v>
      </c>
      <c r="Z1325" s="44">
        <f t="shared" si="249"/>
        <v>40536.072562499998</v>
      </c>
      <c r="AA1325" s="44">
        <f t="shared" si="250"/>
        <v>133870.78125</v>
      </c>
      <c r="AB1325" s="44">
        <f t="shared" si="251"/>
        <v>2570.319</v>
      </c>
      <c r="AC1325" s="44">
        <f t="shared" si="252"/>
        <v>26774.15625</v>
      </c>
      <c r="AD1325" s="44">
        <f t="shared" si="253"/>
        <v>11245.145625000001</v>
      </c>
      <c r="AE1325" s="12">
        <f t="shared" si="254"/>
        <v>2754953.5814999999</v>
      </c>
    </row>
    <row r="1326" spans="1:31" ht="12.6" hidden="1" customHeight="1" x14ac:dyDescent="0.2">
      <c r="A1326" s="26" t="s">
        <v>4127</v>
      </c>
      <c r="B1326" s="19"/>
      <c r="C1326" s="19"/>
      <c r="D1326" s="20"/>
      <c r="E1326" s="21"/>
      <c r="F1326" s="22"/>
      <c r="G1326" s="21"/>
      <c r="H1326" s="22"/>
      <c r="I1326" s="20"/>
      <c r="J1326" s="20"/>
      <c r="K1326" s="20"/>
      <c r="L1326" s="20"/>
      <c r="M1326" s="20"/>
      <c r="N1326" s="20">
        <v>200</v>
      </c>
      <c r="O1326" s="20">
        <v>200</v>
      </c>
      <c r="P1326" s="23" t="str">
        <f>VLOOKUP(A1326,'ИЗ ОСНОВЫ НОМЕНКЛАТУР'!D:E,2,0)</f>
        <v>Освещение</v>
      </c>
      <c r="Q1326" s="23" t="str">
        <f>VLOOKUP(A1326,'ИЗ ОСНОВЫ НОМЕНКЛАТУР'!D:F,3,0)</f>
        <v>Удлинители и колодки</v>
      </c>
      <c r="R1326" s="40">
        <f>VLOOKUP(A:A,'ИЗ ОСНОВЫ НОМЕНКЛАТУР'!D:G,4,0)</f>
        <v>116</v>
      </c>
      <c r="S1326" s="12" t="str">
        <f>VLOOKUP(A:A,'ИЗ ОСНОВЫ НОМЕНКЛАТУР'!D:H,5,0)</f>
        <v>A</v>
      </c>
      <c r="T1326" s="44">
        <f t="shared" si="243"/>
        <v>0</v>
      </c>
      <c r="U1326" s="44">
        <f t="shared" si="244"/>
        <v>0</v>
      </c>
      <c r="V1326" s="44">
        <f t="shared" si="245"/>
        <v>0</v>
      </c>
      <c r="W1326" s="44">
        <f t="shared" si="246"/>
        <v>0</v>
      </c>
      <c r="X1326" s="44">
        <f t="shared" si="247"/>
        <v>0</v>
      </c>
      <c r="Y1326" s="44">
        <f t="shared" si="248"/>
        <v>0</v>
      </c>
      <c r="Z1326" s="44">
        <f t="shared" si="249"/>
        <v>0</v>
      </c>
      <c r="AA1326" s="44">
        <f t="shared" si="250"/>
        <v>0</v>
      </c>
      <c r="AB1326" s="44">
        <f t="shared" si="251"/>
        <v>0</v>
      </c>
      <c r="AC1326" s="44">
        <f t="shared" si="252"/>
        <v>0</v>
      </c>
      <c r="AD1326" s="44">
        <f t="shared" si="253"/>
        <v>23200</v>
      </c>
      <c r="AE1326" s="12">
        <f t="shared" si="254"/>
        <v>23200</v>
      </c>
    </row>
    <row r="1327" spans="1:31" ht="12.6" hidden="1" customHeight="1" x14ac:dyDescent="0.2">
      <c r="A1327" s="26" t="s">
        <v>4056</v>
      </c>
      <c r="B1327" s="19"/>
      <c r="C1327" s="19"/>
      <c r="D1327" s="20"/>
      <c r="E1327" s="20">
        <v>17</v>
      </c>
      <c r="F1327" s="20"/>
      <c r="G1327" s="21"/>
      <c r="H1327" s="22"/>
      <c r="I1327" s="20"/>
      <c r="J1327" s="20"/>
      <c r="K1327" s="20"/>
      <c r="L1327" s="20"/>
      <c r="M1327" s="20"/>
      <c r="N1327" s="20"/>
      <c r="O1327" s="20">
        <v>17</v>
      </c>
      <c r="P1327" s="23" t="str">
        <f>VLOOKUP(A1327,'ИЗ ОСНОВЫ НОМЕНКЛАТУР'!D:E,2,0)</f>
        <v>Реставрационные материалы</v>
      </c>
      <c r="Q1327" s="23" t="str">
        <f>VLOOKUP(A1327,'ИЗ ОСНОВЫ НОМЕНКЛАТУР'!D:F,3,0)</f>
        <v>Карандаш мебельный</v>
      </c>
      <c r="R1327" s="40">
        <f>VLOOKUP(A:A,'ИЗ ОСНОВЫ НОМЕНКЛАТУР'!D:G,4,0)</f>
        <v>145.47</v>
      </c>
      <c r="S1327" s="12" t="str">
        <f>VLOOKUP(A:A,'ИЗ ОСНОВЫ НОМЕНКЛАТУР'!D:H,5,0)</f>
        <v>C</v>
      </c>
      <c r="T1327" s="44">
        <f t="shared" si="243"/>
        <v>0</v>
      </c>
      <c r="U1327" s="44">
        <f t="shared" si="244"/>
        <v>2472.9899999999998</v>
      </c>
      <c r="V1327" s="44">
        <f t="shared" si="245"/>
        <v>0</v>
      </c>
      <c r="W1327" s="44">
        <f t="shared" si="246"/>
        <v>0</v>
      </c>
      <c r="X1327" s="44">
        <f t="shared" si="247"/>
        <v>0</v>
      </c>
      <c r="Y1327" s="44">
        <f t="shared" si="248"/>
        <v>0</v>
      </c>
      <c r="Z1327" s="44">
        <f t="shared" si="249"/>
        <v>0</v>
      </c>
      <c r="AA1327" s="44">
        <f t="shared" si="250"/>
        <v>0</v>
      </c>
      <c r="AB1327" s="44">
        <f t="shared" si="251"/>
        <v>0</v>
      </c>
      <c r="AC1327" s="44">
        <f t="shared" si="252"/>
        <v>0</v>
      </c>
      <c r="AD1327" s="44">
        <f t="shared" si="253"/>
        <v>0</v>
      </c>
      <c r="AE1327" s="12">
        <f t="shared" si="254"/>
        <v>2472.9899999999998</v>
      </c>
    </row>
    <row r="1328" spans="1:31" ht="12.6" hidden="1" customHeight="1" x14ac:dyDescent="0.2">
      <c r="A1328" s="26" t="s">
        <v>4098</v>
      </c>
      <c r="B1328" s="19"/>
      <c r="C1328" s="19"/>
      <c r="D1328" s="20"/>
      <c r="E1328" s="21"/>
      <c r="F1328" s="22"/>
      <c r="G1328" s="21"/>
      <c r="H1328" s="22"/>
      <c r="I1328" s="20"/>
      <c r="J1328" s="20">
        <v>71</v>
      </c>
      <c r="K1328" s="20"/>
      <c r="L1328" s="20"/>
      <c r="M1328" s="20"/>
      <c r="N1328" s="20">
        <v>32</v>
      </c>
      <c r="O1328" s="20">
        <v>103</v>
      </c>
      <c r="P1328" s="23" t="str">
        <f>VLOOKUP(A1328,'ИЗ ОСНОВЫ НОМЕНКЛАТУР'!D:E,2,0)</f>
        <v>Реставрационные материалы</v>
      </c>
      <c r="Q1328" s="23" t="str">
        <f>VLOOKUP(A1328,'ИЗ ОСНОВЫ НОМЕНКЛАТУР'!D:F,3,0)</f>
        <v>Карандаш мебельный</v>
      </c>
      <c r="R1328" s="40">
        <f>VLOOKUP(A:A,'ИЗ ОСНОВЫ НОМЕНКЛАТУР'!D:G,4,0)</f>
        <v>151.75339622641511</v>
      </c>
      <c r="S1328" s="12" t="str">
        <f>VLOOKUP(A:A,'ИЗ ОСНОВЫ НОМЕНКЛАТУР'!D:H,5,0)</f>
        <v>C</v>
      </c>
      <c r="T1328" s="44">
        <f t="shared" si="243"/>
        <v>0</v>
      </c>
      <c r="U1328" s="44">
        <f t="shared" si="244"/>
        <v>0</v>
      </c>
      <c r="V1328" s="44">
        <f t="shared" si="245"/>
        <v>0</v>
      </c>
      <c r="W1328" s="44">
        <f t="shared" si="246"/>
        <v>0</v>
      </c>
      <c r="X1328" s="44">
        <f t="shared" si="247"/>
        <v>0</v>
      </c>
      <c r="Y1328" s="44">
        <f t="shared" si="248"/>
        <v>0</v>
      </c>
      <c r="Z1328" s="44">
        <f t="shared" si="249"/>
        <v>10774.491132075473</v>
      </c>
      <c r="AA1328" s="44">
        <f t="shared" si="250"/>
        <v>0</v>
      </c>
      <c r="AB1328" s="44">
        <f t="shared" si="251"/>
        <v>0</v>
      </c>
      <c r="AC1328" s="44">
        <f t="shared" si="252"/>
        <v>0</v>
      </c>
      <c r="AD1328" s="44">
        <f t="shared" si="253"/>
        <v>4856.1086792452834</v>
      </c>
      <c r="AE1328" s="12">
        <f t="shared" si="254"/>
        <v>15630.599811320757</v>
      </c>
    </row>
    <row r="1329" spans="1:31" ht="12.6" hidden="1" customHeight="1" x14ac:dyDescent="0.2">
      <c r="A1329" s="26" t="s">
        <v>4059</v>
      </c>
      <c r="B1329" s="19"/>
      <c r="C1329" s="19"/>
      <c r="D1329" s="20"/>
      <c r="E1329" s="20">
        <v>2</v>
      </c>
      <c r="F1329" s="20"/>
      <c r="G1329" s="21"/>
      <c r="H1329" s="22"/>
      <c r="I1329" s="20"/>
      <c r="J1329" s="20">
        <v>33</v>
      </c>
      <c r="K1329" s="20"/>
      <c r="L1329" s="20"/>
      <c r="M1329" s="20"/>
      <c r="N1329" s="20"/>
      <c r="O1329" s="20">
        <v>35</v>
      </c>
      <c r="P1329" s="23" t="str">
        <f>VLOOKUP(A1329,'ИЗ ОСНОВЫ НОМЕНКЛАТУР'!D:E,2,0)</f>
        <v>Реставрационные материалы</v>
      </c>
      <c r="Q1329" s="23" t="str">
        <f>VLOOKUP(A1329,'ИЗ ОСНОВЫ НОМЕНКЛАТУР'!D:F,3,0)</f>
        <v>Карандаш мебельный</v>
      </c>
      <c r="R1329" s="40">
        <f>VLOOKUP(A:A,'ИЗ ОСНОВЫ НОМЕНКЛАТУР'!D:G,4,0)</f>
        <v>156.80181818181816</v>
      </c>
      <c r="S1329" s="12" t="str">
        <f>VLOOKUP(A:A,'ИЗ ОСНОВЫ НОМЕНКЛАТУР'!D:H,5,0)</f>
        <v>C</v>
      </c>
      <c r="T1329" s="44">
        <f t="shared" si="243"/>
        <v>0</v>
      </c>
      <c r="U1329" s="44">
        <f t="shared" si="244"/>
        <v>313.60363636363633</v>
      </c>
      <c r="V1329" s="44">
        <f t="shared" si="245"/>
        <v>0</v>
      </c>
      <c r="W1329" s="44">
        <f t="shared" si="246"/>
        <v>0</v>
      </c>
      <c r="X1329" s="44">
        <f t="shared" si="247"/>
        <v>0</v>
      </c>
      <c r="Y1329" s="44">
        <f t="shared" si="248"/>
        <v>0</v>
      </c>
      <c r="Z1329" s="44">
        <f t="shared" si="249"/>
        <v>5174.4599999999991</v>
      </c>
      <c r="AA1329" s="44">
        <f t="shared" si="250"/>
        <v>0</v>
      </c>
      <c r="AB1329" s="44">
        <f t="shared" si="251"/>
        <v>0</v>
      </c>
      <c r="AC1329" s="44">
        <f t="shared" si="252"/>
        <v>0</v>
      </c>
      <c r="AD1329" s="44">
        <f t="shared" si="253"/>
        <v>0</v>
      </c>
      <c r="AE1329" s="12">
        <f t="shared" si="254"/>
        <v>5488.0636363636359</v>
      </c>
    </row>
    <row r="1330" spans="1:31" ht="12.6" hidden="1" customHeight="1" x14ac:dyDescent="0.2">
      <c r="A1330" s="26" t="s">
        <v>4061</v>
      </c>
      <c r="B1330" s="19"/>
      <c r="C1330" s="19"/>
      <c r="D1330" s="20"/>
      <c r="E1330" s="20">
        <v>110</v>
      </c>
      <c r="F1330" s="20"/>
      <c r="G1330" s="21"/>
      <c r="H1330" s="22"/>
      <c r="I1330" s="20"/>
      <c r="J1330" s="20">
        <v>59</v>
      </c>
      <c r="K1330" s="20"/>
      <c r="L1330" s="20"/>
      <c r="M1330" s="20"/>
      <c r="N1330" s="20"/>
      <c r="O1330" s="20">
        <v>169</v>
      </c>
      <c r="P1330" s="23" t="str">
        <f>VLOOKUP(A1330,'ИЗ ОСНОВЫ НОМЕНКЛАТУР'!D:E,2,0)</f>
        <v>Реставрационные материалы</v>
      </c>
      <c r="Q1330" s="23" t="str">
        <f>VLOOKUP(A1330,'ИЗ ОСНОВЫ НОМЕНКЛАТУР'!D:F,3,0)</f>
        <v>Карандаш мебельный</v>
      </c>
      <c r="R1330" s="40">
        <f>VLOOKUP(A:A,'ИЗ ОСНОВЫ НОМЕНКЛАТУР'!D:G,4,0)</f>
        <v>163.12235294117647</v>
      </c>
      <c r="S1330" s="12" t="str">
        <f>VLOOKUP(A:A,'ИЗ ОСНОВЫ НОМЕНКЛАТУР'!D:H,5,0)</f>
        <v>C</v>
      </c>
      <c r="T1330" s="44">
        <f t="shared" si="243"/>
        <v>0</v>
      </c>
      <c r="U1330" s="44">
        <f t="shared" si="244"/>
        <v>17943.45882352941</v>
      </c>
      <c r="V1330" s="44">
        <f t="shared" si="245"/>
        <v>0</v>
      </c>
      <c r="W1330" s="44">
        <f t="shared" si="246"/>
        <v>0</v>
      </c>
      <c r="X1330" s="44">
        <f t="shared" si="247"/>
        <v>0</v>
      </c>
      <c r="Y1330" s="44">
        <f t="shared" si="248"/>
        <v>0</v>
      </c>
      <c r="Z1330" s="44">
        <f t="shared" si="249"/>
        <v>9624.2188235294125</v>
      </c>
      <c r="AA1330" s="44">
        <f t="shared" si="250"/>
        <v>0</v>
      </c>
      <c r="AB1330" s="44">
        <f t="shared" si="251"/>
        <v>0</v>
      </c>
      <c r="AC1330" s="44">
        <f t="shared" si="252"/>
        <v>0</v>
      </c>
      <c r="AD1330" s="44">
        <f t="shared" si="253"/>
        <v>0</v>
      </c>
      <c r="AE1330" s="12">
        <f t="shared" si="254"/>
        <v>27567.677647058823</v>
      </c>
    </row>
    <row r="1331" spans="1:31" ht="12.6" hidden="1" customHeight="1" x14ac:dyDescent="0.2">
      <c r="A1331" s="26" t="s">
        <v>4445</v>
      </c>
      <c r="B1331" s="19"/>
      <c r="C1331" s="19"/>
      <c r="D1331" s="20"/>
      <c r="E1331" s="21"/>
      <c r="F1331" s="22"/>
      <c r="G1331" s="21"/>
      <c r="H1331" s="22"/>
      <c r="I1331" s="20"/>
      <c r="J1331" s="20">
        <v>78</v>
      </c>
      <c r="K1331" s="20"/>
      <c r="L1331" s="20"/>
      <c r="M1331" s="20"/>
      <c r="N1331" s="20"/>
      <c r="O1331" s="20">
        <v>78</v>
      </c>
      <c r="P1331" s="23" t="str">
        <f>VLOOKUP(A1331,'ИЗ ОСНОВЫ НОМЕНКЛАТУР'!D:E,2,0)</f>
        <v>Реставрационные материалы</v>
      </c>
      <c r="Q1331" s="23" t="str">
        <f>VLOOKUP(A1331,'ИЗ ОСНОВЫ НОМЕНКЛАТУР'!D:F,3,0)</f>
        <v>Карандаш мебельный</v>
      </c>
      <c r="R1331" s="40">
        <f>VLOOKUP(A:A,'ИЗ ОСНОВЫ НОМЕНКЛАТУР'!D:G,4,0)</f>
        <v>152.64102564102564</v>
      </c>
      <c r="S1331" s="12" t="str">
        <f>VLOOKUP(A:A,'ИЗ ОСНОВЫ НОМЕНКЛАТУР'!D:H,5,0)</f>
        <v>C</v>
      </c>
      <c r="T1331" s="44">
        <f t="shared" si="243"/>
        <v>0</v>
      </c>
      <c r="U1331" s="44">
        <f t="shared" si="244"/>
        <v>0</v>
      </c>
      <c r="V1331" s="44">
        <f t="shared" si="245"/>
        <v>0</v>
      </c>
      <c r="W1331" s="44">
        <f t="shared" si="246"/>
        <v>0</v>
      </c>
      <c r="X1331" s="44">
        <f t="shared" si="247"/>
        <v>0</v>
      </c>
      <c r="Y1331" s="44">
        <f t="shared" si="248"/>
        <v>0</v>
      </c>
      <c r="Z1331" s="44">
        <f t="shared" si="249"/>
        <v>11906</v>
      </c>
      <c r="AA1331" s="44">
        <f t="shared" si="250"/>
        <v>0</v>
      </c>
      <c r="AB1331" s="44">
        <f t="shared" si="251"/>
        <v>0</v>
      </c>
      <c r="AC1331" s="44">
        <f t="shared" si="252"/>
        <v>0</v>
      </c>
      <c r="AD1331" s="44">
        <f t="shared" si="253"/>
        <v>0</v>
      </c>
      <c r="AE1331" s="12">
        <f t="shared" si="254"/>
        <v>11906</v>
      </c>
    </row>
    <row r="1332" spans="1:31" ht="12.6" hidden="1" customHeight="1" x14ac:dyDescent="0.2">
      <c r="A1332" s="26" t="s">
        <v>4057</v>
      </c>
      <c r="B1332" s="19"/>
      <c r="C1332" s="19"/>
      <c r="D1332" s="20"/>
      <c r="E1332" s="20">
        <v>14</v>
      </c>
      <c r="F1332" s="20"/>
      <c r="G1332" s="21"/>
      <c r="H1332" s="22"/>
      <c r="I1332" s="20"/>
      <c r="J1332" s="20">
        <v>85</v>
      </c>
      <c r="K1332" s="20"/>
      <c r="L1332" s="20"/>
      <c r="M1332" s="20"/>
      <c r="N1332" s="20"/>
      <c r="O1332" s="20">
        <v>99</v>
      </c>
      <c r="P1332" s="23" t="str">
        <f>VLOOKUP(A1332,'ИЗ ОСНОВЫ НОМЕНКЛАТУР'!D:E,2,0)</f>
        <v>Реставрационные материалы</v>
      </c>
      <c r="Q1332" s="23" t="str">
        <f>VLOOKUP(A1332,'ИЗ ОСНОВЫ НОМЕНКЛАТУР'!D:F,3,0)</f>
        <v>Карандаш мебельный</v>
      </c>
      <c r="R1332" s="40">
        <f>VLOOKUP(A:A,'ИЗ ОСНОВЫ НОМЕНКЛАТУР'!D:G,4,0)</f>
        <v>147.30699999999999</v>
      </c>
      <c r="S1332" s="12" t="str">
        <f>VLOOKUP(A:A,'ИЗ ОСНОВЫ НОМЕНКЛАТУР'!D:H,5,0)</f>
        <v>C</v>
      </c>
      <c r="T1332" s="44">
        <f t="shared" si="243"/>
        <v>0</v>
      </c>
      <c r="U1332" s="44">
        <f t="shared" si="244"/>
        <v>2062.2979999999998</v>
      </c>
      <c r="V1332" s="44">
        <f t="shared" si="245"/>
        <v>0</v>
      </c>
      <c r="W1332" s="44">
        <f t="shared" si="246"/>
        <v>0</v>
      </c>
      <c r="X1332" s="44">
        <f t="shared" si="247"/>
        <v>0</v>
      </c>
      <c r="Y1332" s="44">
        <f t="shared" si="248"/>
        <v>0</v>
      </c>
      <c r="Z1332" s="44">
        <f t="shared" si="249"/>
        <v>12521.094999999999</v>
      </c>
      <c r="AA1332" s="44">
        <f t="shared" si="250"/>
        <v>0</v>
      </c>
      <c r="AB1332" s="44">
        <f t="shared" si="251"/>
        <v>0</v>
      </c>
      <c r="AC1332" s="44">
        <f t="shared" si="252"/>
        <v>0</v>
      </c>
      <c r="AD1332" s="44">
        <f t="shared" si="253"/>
        <v>0</v>
      </c>
      <c r="AE1332" s="12">
        <f t="shared" si="254"/>
        <v>14583.393</v>
      </c>
    </row>
    <row r="1333" spans="1:31" ht="12.6" hidden="1" customHeight="1" x14ac:dyDescent="0.2">
      <c r="A1333" s="26" t="s">
        <v>4090</v>
      </c>
      <c r="B1333" s="19"/>
      <c r="C1333" s="19"/>
      <c r="D1333" s="20"/>
      <c r="E1333" s="21"/>
      <c r="F1333" s="22"/>
      <c r="G1333" s="21"/>
      <c r="H1333" s="22"/>
      <c r="I1333" s="20"/>
      <c r="J1333" s="20">
        <v>8</v>
      </c>
      <c r="K1333" s="20"/>
      <c r="L1333" s="20"/>
      <c r="M1333" s="20"/>
      <c r="N1333" s="20"/>
      <c r="O1333" s="20">
        <v>8</v>
      </c>
      <c r="P1333" s="23" t="str">
        <f>VLOOKUP(A1333,'ИЗ ОСНОВЫ НОМЕНКЛАТУР'!D:E,2,0)</f>
        <v>Реставрационные материалы</v>
      </c>
      <c r="Q1333" s="23" t="str">
        <f>VLOOKUP(A1333,'ИЗ ОСНОВЫ НОМЕНКЛАТУР'!D:F,3,0)</f>
        <v>Карандаш мебельный</v>
      </c>
      <c r="R1333" s="40">
        <f>VLOOKUP(A:A,'ИЗ ОСНОВЫ НОМЕНКЛАТУР'!D:G,4,0)</f>
        <v>268.15000000000003</v>
      </c>
      <c r="S1333" s="12" t="str">
        <f>VLOOKUP(A:A,'ИЗ ОСНОВЫ НОМЕНКЛАТУР'!D:H,5,0)</f>
        <v>C</v>
      </c>
      <c r="T1333" s="44">
        <f t="shared" si="243"/>
        <v>0</v>
      </c>
      <c r="U1333" s="44">
        <f t="shared" si="244"/>
        <v>0</v>
      </c>
      <c r="V1333" s="44">
        <f t="shared" si="245"/>
        <v>0</v>
      </c>
      <c r="W1333" s="44">
        <f t="shared" si="246"/>
        <v>0</v>
      </c>
      <c r="X1333" s="44">
        <f t="shared" si="247"/>
        <v>0</v>
      </c>
      <c r="Y1333" s="44">
        <f t="shared" si="248"/>
        <v>0</v>
      </c>
      <c r="Z1333" s="44">
        <f t="shared" si="249"/>
        <v>2145.2000000000003</v>
      </c>
      <c r="AA1333" s="44">
        <f t="shared" si="250"/>
        <v>0</v>
      </c>
      <c r="AB1333" s="44">
        <f t="shared" si="251"/>
        <v>0</v>
      </c>
      <c r="AC1333" s="44">
        <f t="shared" si="252"/>
        <v>0</v>
      </c>
      <c r="AD1333" s="44">
        <f t="shared" si="253"/>
        <v>0</v>
      </c>
      <c r="AE1333" s="12">
        <f t="shared" si="254"/>
        <v>2145.2000000000003</v>
      </c>
    </row>
    <row r="1334" spans="1:31" ht="12.6" hidden="1" customHeight="1" x14ac:dyDescent="0.2">
      <c r="A1334" s="26" t="s">
        <v>4067</v>
      </c>
      <c r="B1334" s="19"/>
      <c r="C1334" s="19"/>
      <c r="D1334" s="20"/>
      <c r="E1334" s="21"/>
      <c r="F1334" s="22"/>
      <c r="G1334" s="21"/>
      <c r="H1334" s="22"/>
      <c r="I1334" s="20"/>
      <c r="J1334" s="20">
        <v>24</v>
      </c>
      <c r="K1334" s="20"/>
      <c r="L1334" s="20"/>
      <c r="M1334" s="20"/>
      <c r="N1334" s="20"/>
      <c r="O1334" s="20">
        <v>24</v>
      </c>
      <c r="P1334" s="23" t="str">
        <f>VLOOKUP(A1334,'ИЗ ОСНОВЫ НОМЕНКЛАТУР'!D:E,2,0)</f>
        <v>Реставрационные материалы</v>
      </c>
      <c r="Q1334" s="23" t="str">
        <f>VLOOKUP(A1334,'ИЗ ОСНОВЫ НОМЕНКЛАТУР'!D:F,3,0)</f>
        <v>Карандаш мебельный</v>
      </c>
      <c r="R1334" s="40">
        <f>VLOOKUP(A:A,'ИЗ ОСНОВЫ НОМЕНКЛАТУР'!D:G,4,0)</f>
        <v>149.82</v>
      </c>
      <c r="S1334" s="12" t="str">
        <f>VLOOKUP(A:A,'ИЗ ОСНОВЫ НОМЕНКЛАТУР'!D:H,5,0)</f>
        <v>C</v>
      </c>
      <c r="T1334" s="44">
        <f t="shared" si="243"/>
        <v>0</v>
      </c>
      <c r="U1334" s="44">
        <f t="shared" si="244"/>
        <v>0</v>
      </c>
      <c r="V1334" s="44">
        <f t="shared" si="245"/>
        <v>0</v>
      </c>
      <c r="W1334" s="44">
        <f t="shared" si="246"/>
        <v>0</v>
      </c>
      <c r="X1334" s="44">
        <f t="shared" si="247"/>
        <v>0</v>
      </c>
      <c r="Y1334" s="44">
        <f t="shared" si="248"/>
        <v>0</v>
      </c>
      <c r="Z1334" s="44">
        <f t="shared" si="249"/>
        <v>3595.68</v>
      </c>
      <c r="AA1334" s="44">
        <f t="shared" si="250"/>
        <v>0</v>
      </c>
      <c r="AB1334" s="44">
        <f t="shared" si="251"/>
        <v>0</v>
      </c>
      <c r="AC1334" s="44">
        <f t="shared" si="252"/>
        <v>0</v>
      </c>
      <c r="AD1334" s="44">
        <f t="shared" si="253"/>
        <v>0</v>
      </c>
      <c r="AE1334" s="12">
        <f t="shared" si="254"/>
        <v>3595.68</v>
      </c>
    </row>
    <row r="1335" spans="1:31" ht="12.6" hidden="1" customHeight="1" x14ac:dyDescent="0.2">
      <c r="A1335" s="26" t="s">
        <v>4082</v>
      </c>
      <c r="B1335" s="19"/>
      <c r="C1335" s="19"/>
      <c r="D1335" s="20"/>
      <c r="E1335" s="20">
        <v>7</v>
      </c>
      <c r="F1335" s="20"/>
      <c r="G1335" s="21"/>
      <c r="H1335" s="22"/>
      <c r="I1335" s="20"/>
      <c r="J1335" s="20">
        <v>82</v>
      </c>
      <c r="K1335" s="20"/>
      <c r="L1335" s="20"/>
      <c r="M1335" s="20"/>
      <c r="N1335" s="20">
        <v>100</v>
      </c>
      <c r="O1335" s="20">
        <v>189</v>
      </c>
      <c r="P1335" s="23" t="str">
        <f>VLOOKUP(A1335,'ИЗ ОСНОВЫ НОМЕНКЛАТУР'!D:E,2,0)</f>
        <v>Реставрационные материалы</v>
      </c>
      <c r="Q1335" s="23" t="str">
        <f>VLOOKUP(A1335,'ИЗ ОСНОВЫ НОМЕНКЛАТУР'!D:F,3,0)</f>
        <v>Карандаш мебельный</v>
      </c>
      <c r="R1335" s="40">
        <f>VLOOKUP(A:A,'ИЗ ОСНОВЫ НОМЕНКЛАТУР'!D:G,4,0)</f>
        <v>137.06313725490196</v>
      </c>
      <c r="S1335" s="12" t="str">
        <f>VLOOKUP(A:A,'ИЗ ОСНОВЫ НОМЕНКЛАТУР'!D:H,5,0)</f>
        <v>C</v>
      </c>
      <c r="T1335" s="44">
        <f t="shared" si="243"/>
        <v>0</v>
      </c>
      <c r="U1335" s="44">
        <f t="shared" si="244"/>
        <v>959.44196078431378</v>
      </c>
      <c r="V1335" s="44">
        <f t="shared" si="245"/>
        <v>0</v>
      </c>
      <c r="W1335" s="44">
        <f t="shared" si="246"/>
        <v>0</v>
      </c>
      <c r="X1335" s="44">
        <f t="shared" si="247"/>
        <v>0</v>
      </c>
      <c r="Y1335" s="44">
        <f t="shared" si="248"/>
        <v>0</v>
      </c>
      <c r="Z1335" s="44">
        <f t="shared" si="249"/>
        <v>11239.177254901961</v>
      </c>
      <c r="AA1335" s="44">
        <f t="shared" si="250"/>
        <v>0</v>
      </c>
      <c r="AB1335" s="44">
        <f t="shared" si="251"/>
        <v>0</v>
      </c>
      <c r="AC1335" s="44">
        <f t="shared" si="252"/>
        <v>0</v>
      </c>
      <c r="AD1335" s="44">
        <f t="shared" si="253"/>
        <v>13706.313725490196</v>
      </c>
      <c r="AE1335" s="12">
        <f t="shared" si="254"/>
        <v>25904.93294117647</v>
      </c>
    </row>
    <row r="1336" spans="1:31" ht="12.6" hidden="1" customHeight="1" x14ac:dyDescent="0.2">
      <c r="A1336" s="26" t="s">
        <v>4070</v>
      </c>
      <c r="B1336" s="19"/>
      <c r="C1336" s="19"/>
      <c r="D1336" s="20"/>
      <c r="E1336" s="20">
        <v>37</v>
      </c>
      <c r="F1336" s="20"/>
      <c r="G1336" s="21"/>
      <c r="H1336" s="22"/>
      <c r="I1336" s="20"/>
      <c r="J1336" s="20">
        <v>100</v>
      </c>
      <c r="K1336" s="20"/>
      <c r="L1336" s="20"/>
      <c r="M1336" s="20"/>
      <c r="N1336" s="20"/>
      <c r="O1336" s="20">
        <v>137</v>
      </c>
      <c r="P1336" s="23" t="str">
        <f>VLOOKUP(A1336,'ИЗ ОСНОВЫ НОМЕНКЛАТУР'!D:E,2,0)</f>
        <v>Реставрационные материалы</v>
      </c>
      <c r="Q1336" s="23" t="str">
        <f>VLOOKUP(A1336,'ИЗ ОСНОВЫ НОМЕНКЛАТУР'!D:F,3,0)</f>
        <v>Карандаш мебельный</v>
      </c>
      <c r="R1336" s="40">
        <f>VLOOKUP(A:A,'ИЗ ОСНОВЫ НОМЕНКЛАТУР'!D:G,4,0)</f>
        <v>149.82</v>
      </c>
      <c r="S1336" s="12" t="str">
        <f>VLOOKUP(A:A,'ИЗ ОСНОВЫ НОМЕНКЛАТУР'!D:H,5,0)</f>
        <v>C</v>
      </c>
      <c r="T1336" s="44">
        <f t="shared" si="243"/>
        <v>0</v>
      </c>
      <c r="U1336" s="44">
        <f t="shared" si="244"/>
        <v>5543.34</v>
      </c>
      <c r="V1336" s="44">
        <f t="shared" si="245"/>
        <v>0</v>
      </c>
      <c r="W1336" s="44">
        <f t="shared" si="246"/>
        <v>0</v>
      </c>
      <c r="X1336" s="44">
        <f t="shared" si="247"/>
        <v>0</v>
      </c>
      <c r="Y1336" s="44">
        <f t="shared" si="248"/>
        <v>0</v>
      </c>
      <c r="Z1336" s="44">
        <f t="shared" si="249"/>
        <v>14982</v>
      </c>
      <c r="AA1336" s="44">
        <f t="shared" si="250"/>
        <v>0</v>
      </c>
      <c r="AB1336" s="44">
        <f t="shared" si="251"/>
        <v>0</v>
      </c>
      <c r="AC1336" s="44">
        <f t="shared" si="252"/>
        <v>0</v>
      </c>
      <c r="AD1336" s="44">
        <f t="shared" si="253"/>
        <v>0</v>
      </c>
      <c r="AE1336" s="12">
        <f t="shared" si="254"/>
        <v>20525.34</v>
      </c>
    </row>
    <row r="1337" spans="1:31" ht="12.6" hidden="1" customHeight="1" x14ac:dyDescent="0.2">
      <c r="A1337" s="26" t="s">
        <v>4080</v>
      </c>
      <c r="B1337" s="19"/>
      <c r="C1337" s="19"/>
      <c r="D1337" s="20"/>
      <c r="E1337" s="20">
        <v>3</v>
      </c>
      <c r="F1337" s="20"/>
      <c r="G1337" s="21"/>
      <c r="H1337" s="22"/>
      <c r="I1337" s="20"/>
      <c r="J1337" s="20">
        <v>19</v>
      </c>
      <c r="K1337" s="20"/>
      <c r="L1337" s="20"/>
      <c r="M1337" s="20"/>
      <c r="N1337" s="20"/>
      <c r="O1337" s="20">
        <v>22</v>
      </c>
      <c r="P1337" s="23" t="str">
        <f>VLOOKUP(A1337,'ИЗ ОСНОВЫ НОМЕНКЛАТУР'!D:E,2,0)</f>
        <v>Реставрационные материалы</v>
      </c>
      <c r="Q1337" s="23" t="str">
        <f>VLOOKUP(A1337,'ИЗ ОСНОВЫ НОМЕНКЛАТУР'!D:F,3,0)</f>
        <v>Карандаш мебельный</v>
      </c>
      <c r="R1337" s="40">
        <f>VLOOKUP(A:A,'ИЗ ОСНОВЫ НОМЕНКЛАТУР'!D:G,4,0)</f>
        <v>161.09448275862067</v>
      </c>
      <c r="S1337" s="12" t="str">
        <f>VLOOKUP(A:A,'ИЗ ОСНОВЫ НОМЕНКЛАТУР'!D:H,5,0)</f>
        <v>C</v>
      </c>
      <c r="T1337" s="44">
        <f t="shared" si="243"/>
        <v>0</v>
      </c>
      <c r="U1337" s="44">
        <f t="shared" si="244"/>
        <v>483.28344827586204</v>
      </c>
      <c r="V1337" s="44">
        <f t="shared" si="245"/>
        <v>0</v>
      </c>
      <c r="W1337" s="44">
        <f t="shared" si="246"/>
        <v>0</v>
      </c>
      <c r="X1337" s="44">
        <f t="shared" si="247"/>
        <v>0</v>
      </c>
      <c r="Y1337" s="44">
        <f t="shared" si="248"/>
        <v>0</v>
      </c>
      <c r="Z1337" s="44">
        <f t="shared" si="249"/>
        <v>3060.7951724137929</v>
      </c>
      <c r="AA1337" s="44">
        <f t="shared" si="250"/>
        <v>0</v>
      </c>
      <c r="AB1337" s="44">
        <f t="shared" si="251"/>
        <v>0</v>
      </c>
      <c r="AC1337" s="44">
        <f t="shared" si="252"/>
        <v>0</v>
      </c>
      <c r="AD1337" s="44">
        <f t="shared" si="253"/>
        <v>0</v>
      </c>
      <c r="AE1337" s="12">
        <f t="shared" si="254"/>
        <v>3544.0786206896551</v>
      </c>
    </row>
    <row r="1338" spans="1:31" ht="12.6" hidden="1" customHeight="1" x14ac:dyDescent="0.2">
      <c r="A1338" s="26" t="s">
        <v>4078</v>
      </c>
      <c r="B1338" s="19"/>
      <c r="C1338" s="19"/>
      <c r="D1338" s="20"/>
      <c r="E1338" s="21"/>
      <c r="F1338" s="22"/>
      <c r="G1338" s="21"/>
      <c r="H1338" s="22"/>
      <c r="I1338" s="20"/>
      <c r="J1338" s="20">
        <v>70</v>
      </c>
      <c r="K1338" s="20"/>
      <c r="L1338" s="20"/>
      <c r="M1338" s="20"/>
      <c r="N1338" s="20"/>
      <c r="O1338" s="20">
        <v>70</v>
      </c>
      <c r="P1338" s="23" t="str">
        <f>VLOOKUP(A1338,'ИЗ ОСНОВЫ НОМЕНКЛАТУР'!D:E,2,0)</f>
        <v>Реставрационные материалы</v>
      </c>
      <c r="Q1338" s="23" t="str">
        <f>VLOOKUP(A1338,'ИЗ ОСНОВЫ НОМЕНКЛАТУР'!D:F,3,0)</f>
        <v>Карандаш мебельный</v>
      </c>
      <c r="R1338" s="40">
        <f>VLOOKUP(A:A,'ИЗ ОСНОВЫ НОМЕНКЛАТУР'!D:G,4,0)</f>
        <v>167.88</v>
      </c>
      <c r="S1338" s="12" t="str">
        <f>VLOOKUP(A:A,'ИЗ ОСНОВЫ НОМЕНКЛАТУР'!D:H,5,0)</f>
        <v>C</v>
      </c>
      <c r="T1338" s="44">
        <f t="shared" si="243"/>
        <v>0</v>
      </c>
      <c r="U1338" s="44">
        <f t="shared" si="244"/>
        <v>0</v>
      </c>
      <c r="V1338" s="44">
        <f t="shared" si="245"/>
        <v>0</v>
      </c>
      <c r="W1338" s="44">
        <f t="shared" si="246"/>
        <v>0</v>
      </c>
      <c r="X1338" s="44">
        <f t="shared" si="247"/>
        <v>0</v>
      </c>
      <c r="Y1338" s="44">
        <f t="shared" si="248"/>
        <v>0</v>
      </c>
      <c r="Z1338" s="44">
        <f t="shared" si="249"/>
        <v>11751.6</v>
      </c>
      <c r="AA1338" s="44">
        <f t="shared" si="250"/>
        <v>0</v>
      </c>
      <c r="AB1338" s="44">
        <f t="shared" si="251"/>
        <v>0</v>
      </c>
      <c r="AC1338" s="44">
        <f t="shared" si="252"/>
        <v>0</v>
      </c>
      <c r="AD1338" s="44">
        <f t="shared" si="253"/>
        <v>0</v>
      </c>
      <c r="AE1338" s="12">
        <f t="shared" si="254"/>
        <v>11751.6</v>
      </c>
    </row>
    <row r="1339" spans="1:31" ht="12.6" hidden="1" customHeight="1" x14ac:dyDescent="0.2">
      <c r="A1339" s="26" t="s">
        <v>4083</v>
      </c>
      <c r="B1339" s="19"/>
      <c r="C1339" s="19"/>
      <c r="D1339" s="20"/>
      <c r="E1339" s="21"/>
      <c r="F1339" s="22"/>
      <c r="G1339" s="21"/>
      <c r="H1339" s="22"/>
      <c r="I1339" s="20"/>
      <c r="J1339" s="20">
        <v>10</v>
      </c>
      <c r="K1339" s="20"/>
      <c r="L1339" s="20"/>
      <c r="M1339" s="20"/>
      <c r="N1339" s="20"/>
      <c r="O1339" s="20">
        <v>10</v>
      </c>
      <c r="P1339" s="23" t="str">
        <f>VLOOKUP(A1339,'ИЗ ОСНОВЫ НОМЕНКЛАТУР'!D:E,2,0)</f>
        <v>Реставрационные материалы</v>
      </c>
      <c r="Q1339" s="23" t="str">
        <f>VLOOKUP(A1339,'ИЗ ОСНОВЫ НОМЕНКЛАТУР'!D:F,3,0)</f>
        <v>Карандаш мебельный</v>
      </c>
      <c r="R1339" s="40">
        <f>VLOOKUP(A:A,'ИЗ ОСНОВЫ НОМЕНКЛАТУР'!D:G,4,0)</f>
        <v>155.9905</v>
      </c>
      <c r="S1339" s="12" t="str">
        <f>VLOOKUP(A:A,'ИЗ ОСНОВЫ НОМЕНКЛАТУР'!D:H,5,0)</f>
        <v>C</v>
      </c>
      <c r="T1339" s="44">
        <f t="shared" si="243"/>
        <v>0</v>
      </c>
      <c r="U1339" s="44">
        <f t="shared" si="244"/>
        <v>0</v>
      </c>
      <c r="V1339" s="44">
        <f t="shared" si="245"/>
        <v>0</v>
      </c>
      <c r="W1339" s="44">
        <f t="shared" si="246"/>
        <v>0</v>
      </c>
      <c r="X1339" s="44">
        <f t="shared" si="247"/>
        <v>0</v>
      </c>
      <c r="Y1339" s="44">
        <f t="shared" si="248"/>
        <v>0</v>
      </c>
      <c r="Z1339" s="44">
        <f t="shared" si="249"/>
        <v>1559.905</v>
      </c>
      <c r="AA1339" s="44">
        <f t="shared" si="250"/>
        <v>0</v>
      </c>
      <c r="AB1339" s="44">
        <f t="shared" si="251"/>
        <v>0</v>
      </c>
      <c r="AC1339" s="44">
        <f t="shared" si="252"/>
        <v>0</v>
      </c>
      <c r="AD1339" s="44">
        <f t="shared" si="253"/>
        <v>0</v>
      </c>
      <c r="AE1339" s="12">
        <f t="shared" si="254"/>
        <v>1559.905</v>
      </c>
    </row>
    <row r="1340" spans="1:31" ht="12.6" hidden="1" customHeight="1" x14ac:dyDescent="0.2">
      <c r="A1340" s="26" t="s">
        <v>4055</v>
      </c>
      <c r="B1340" s="19"/>
      <c r="C1340" s="19"/>
      <c r="D1340" s="20"/>
      <c r="E1340" s="20">
        <v>6</v>
      </c>
      <c r="F1340" s="20"/>
      <c r="G1340" s="21"/>
      <c r="H1340" s="22"/>
      <c r="I1340" s="20"/>
      <c r="J1340" s="20"/>
      <c r="K1340" s="20"/>
      <c r="L1340" s="20"/>
      <c r="M1340" s="20"/>
      <c r="N1340" s="20"/>
      <c r="O1340" s="20">
        <v>6</v>
      </c>
      <c r="P1340" s="23" t="str">
        <f>VLOOKUP(A1340,'ИЗ ОСНОВЫ НОМЕНКЛАТУР'!D:E,2,0)</f>
        <v>Реставрационные материалы</v>
      </c>
      <c r="Q1340" s="23" t="str">
        <f>VLOOKUP(A1340,'ИЗ ОСНОВЫ НОМЕНКЛАТУР'!D:F,3,0)</f>
        <v>Карандаш мебельный</v>
      </c>
      <c r="R1340" s="40">
        <f>VLOOKUP(A:A,'ИЗ ОСНОВЫ НОМЕНКЛАТУР'!D:G,4,0)</f>
        <v>147</v>
      </c>
      <c r="S1340" s="12" t="str">
        <f>VLOOKUP(A:A,'ИЗ ОСНОВЫ НОМЕНКЛАТУР'!D:H,5,0)</f>
        <v>C</v>
      </c>
      <c r="T1340" s="44">
        <f t="shared" si="243"/>
        <v>0</v>
      </c>
      <c r="U1340" s="44">
        <f t="shared" si="244"/>
        <v>882</v>
      </c>
      <c r="V1340" s="44">
        <f t="shared" si="245"/>
        <v>0</v>
      </c>
      <c r="W1340" s="44">
        <f t="shared" si="246"/>
        <v>0</v>
      </c>
      <c r="X1340" s="44">
        <f t="shared" si="247"/>
        <v>0</v>
      </c>
      <c r="Y1340" s="44">
        <f t="shared" si="248"/>
        <v>0</v>
      </c>
      <c r="Z1340" s="44">
        <f t="shared" si="249"/>
        <v>0</v>
      </c>
      <c r="AA1340" s="44">
        <f t="shared" si="250"/>
        <v>0</v>
      </c>
      <c r="AB1340" s="44">
        <f t="shared" si="251"/>
        <v>0</v>
      </c>
      <c r="AC1340" s="44">
        <f t="shared" si="252"/>
        <v>0</v>
      </c>
      <c r="AD1340" s="44">
        <f t="shared" si="253"/>
        <v>0</v>
      </c>
      <c r="AE1340" s="12">
        <f t="shared" si="254"/>
        <v>882</v>
      </c>
    </row>
    <row r="1341" spans="1:31" ht="12.6" hidden="1" customHeight="1" x14ac:dyDescent="0.2">
      <c r="A1341" s="26" t="s">
        <v>4064</v>
      </c>
      <c r="B1341" s="19"/>
      <c r="C1341" s="19"/>
      <c r="D1341" s="20"/>
      <c r="E1341" s="20">
        <v>53</v>
      </c>
      <c r="F1341" s="20"/>
      <c r="G1341" s="21"/>
      <c r="H1341" s="22"/>
      <c r="I1341" s="20"/>
      <c r="J1341" s="20">
        <v>121</v>
      </c>
      <c r="K1341" s="20"/>
      <c r="L1341" s="20"/>
      <c r="M1341" s="20"/>
      <c r="N1341" s="20"/>
      <c r="O1341" s="20">
        <v>174</v>
      </c>
      <c r="P1341" s="23" t="str">
        <f>VLOOKUP(A1341,'ИЗ ОСНОВЫ НОМЕНКЛАТУР'!D:E,2,0)</f>
        <v>Реставрационные материалы</v>
      </c>
      <c r="Q1341" s="23" t="str">
        <f>VLOOKUP(A1341,'ИЗ ОСНОВЫ НОМЕНКЛАТУР'!D:F,3,0)</f>
        <v>Карандаш мебельный</v>
      </c>
      <c r="R1341" s="40">
        <f>VLOOKUP(A:A,'ИЗ ОСНОВЫ НОМЕНКЛАТУР'!D:G,4,0)</f>
        <v>154.62142857142857</v>
      </c>
      <c r="S1341" s="12" t="str">
        <f>VLOOKUP(A:A,'ИЗ ОСНОВЫ НОМЕНКЛАТУР'!D:H,5,0)</f>
        <v>C</v>
      </c>
      <c r="T1341" s="44">
        <f t="shared" si="243"/>
        <v>0</v>
      </c>
      <c r="U1341" s="44">
        <f t="shared" si="244"/>
        <v>8194.9357142857134</v>
      </c>
      <c r="V1341" s="44">
        <f t="shared" si="245"/>
        <v>0</v>
      </c>
      <c r="W1341" s="44">
        <f t="shared" si="246"/>
        <v>0</v>
      </c>
      <c r="X1341" s="44">
        <f t="shared" si="247"/>
        <v>0</v>
      </c>
      <c r="Y1341" s="44">
        <f t="shared" si="248"/>
        <v>0</v>
      </c>
      <c r="Z1341" s="44">
        <f t="shared" si="249"/>
        <v>18709.192857142858</v>
      </c>
      <c r="AA1341" s="44">
        <f t="shared" si="250"/>
        <v>0</v>
      </c>
      <c r="AB1341" s="44">
        <f t="shared" si="251"/>
        <v>0</v>
      </c>
      <c r="AC1341" s="44">
        <f t="shared" si="252"/>
        <v>0</v>
      </c>
      <c r="AD1341" s="44">
        <f t="shared" si="253"/>
        <v>0</v>
      </c>
      <c r="AE1341" s="12">
        <f t="shared" si="254"/>
        <v>26904.12857142857</v>
      </c>
    </row>
    <row r="1342" spans="1:31" ht="12.6" hidden="1" customHeight="1" x14ac:dyDescent="0.2">
      <c r="A1342" s="26" t="s">
        <v>4069</v>
      </c>
      <c r="B1342" s="19"/>
      <c r="C1342" s="19"/>
      <c r="D1342" s="20"/>
      <c r="E1342" s="21"/>
      <c r="F1342" s="22"/>
      <c r="G1342" s="21"/>
      <c r="H1342" s="22"/>
      <c r="I1342" s="20"/>
      <c r="J1342" s="20">
        <v>89</v>
      </c>
      <c r="K1342" s="20"/>
      <c r="L1342" s="20"/>
      <c r="M1342" s="20"/>
      <c r="N1342" s="20"/>
      <c r="O1342" s="20">
        <v>89</v>
      </c>
      <c r="P1342" s="23" t="str">
        <f>VLOOKUP(A1342,'ИЗ ОСНОВЫ НОМЕНКЛАТУР'!D:E,2,0)</f>
        <v>Реставрационные материалы</v>
      </c>
      <c r="Q1342" s="23" t="str">
        <f>VLOOKUP(A1342,'ИЗ ОСНОВЫ НОМЕНКЛАТУР'!D:F,3,0)</f>
        <v>Карандаш мебельный</v>
      </c>
      <c r="R1342" s="40">
        <f>VLOOKUP(A:A,'ИЗ ОСНОВЫ НОМЕНКЛАТУР'!D:G,4,0)</f>
        <v>266.26499999999999</v>
      </c>
      <c r="S1342" s="12" t="str">
        <f>VLOOKUP(A:A,'ИЗ ОСНОВЫ НОМЕНКЛАТУР'!D:H,5,0)</f>
        <v>C</v>
      </c>
      <c r="T1342" s="44">
        <f t="shared" si="243"/>
        <v>0</v>
      </c>
      <c r="U1342" s="44">
        <f t="shared" si="244"/>
        <v>0</v>
      </c>
      <c r="V1342" s="44">
        <f t="shared" si="245"/>
        <v>0</v>
      </c>
      <c r="W1342" s="44">
        <f t="shared" si="246"/>
        <v>0</v>
      </c>
      <c r="X1342" s="44">
        <f t="shared" si="247"/>
        <v>0</v>
      </c>
      <c r="Y1342" s="44">
        <f t="shared" si="248"/>
        <v>0</v>
      </c>
      <c r="Z1342" s="44">
        <f t="shared" si="249"/>
        <v>23697.584999999999</v>
      </c>
      <c r="AA1342" s="44">
        <f t="shared" si="250"/>
        <v>0</v>
      </c>
      <c r="AB1342" s="44">
        <f t="shared" si="251"/>
        <v>0</v>
      </c>
      <c r="AC1342" s="44">
        <f t="shared" si="252"/>
        <v>0</v>
      </c>
      <c r="AD1342" s="44">
        <f t="shared" si="253"/>
        <v>0</v>
      </c>
      <c r="AE1342" s="12">
        <f t="shared" si="254"/>
        <v>23697.584999999999</v>
      </c>
    </row>
    <row r="1343" spans="1:31" ht="12.6" hidden="1" customHeight="1" x14ac:dyDescent="0.2">
      <c r="A1343" s="26" t="s">
        <v>4068</v>
      </c>
      <c r="B1343" s="19"/>
      <c r="C1343" s="19"/>
      <c r="D1343" s="20"/>
      <c r="E1343" s="20">
        <v>1</v>
      </c>
      <c r="F1343" s="20"/>
      <c r="G1343" s="21"/>
      <c r="H1343" s="22"/>
      <c r="I1343" s="20"/>
      <c r="J1343" s="20">
        <v>93</v>
      </c>
      <c r="K1343" s="20"/>
      <c r="L1343" s="20"/>
      <c r="M1343" s="20"/>
      <c r="N1343" s="20"/>
      <c r="O1343" s="20">
        <v>94</v>
      </c>
      <c r="P1343" s="23" t="str">
        <f>VLOOKUP(A1343,'ИЗ ОСНОВЫ НОМЕНКЛАТУР'!D:E,2,0)</f>
        <v>Реставрационные материалы</v>
      </c>
      <c r="Q1343" s="23" t="str">
        <f>VLOOKUP(A1343,'ИЗ ОСНОВЫ НОМЕНКЛАТУР'!D:F,3,0)</f>
        <v>Карандаш мебельный</v>
      </c>
      <c r="R1343" s="40">
        <f>VLOOKUP(A:A,'ИЗ ОСНОВЫ НОМЕНКЛАТУР'!D:G,4,0)</f>
        <v>148.58285714285714</v>
      </c>
      <c r="S1343" s="12" t="str">
        <f>VLOOKUP(A:A,'ИЗ ОСНОВЫ НОМЕНКЛАТУР'!D:H,5,0)</f>
        <v>C</v>
      </c>
      <c r="T1343" s="44">
        <f t="shared" si="243"/>
        <v>0</v>
      </c>
      <c r="U1343" s="44">
        <f t="shared" si="244"/>
        <v>148.58285714285714</v>
      </c>
      <c r="V1343" s="44">
        <f t="shared" si="245"/>
        <v>0</v>
      </c>
      <c r="W1343" s="44">
        <f t="shared" si="246"/>
        <v>0</v>
      </c>
      <c r="X1343" s="44">
        <f t="shared" si="247"/>
        <v>0</v>
      </c>
      <c r="Y1343" s="44">
        <f t="shared" si="248"/>
        <v>0</v>
      </c>
      <c r="Z1343" s="44">
        <f t="shared" si="249"/>
        <v>13818.205714285714</v>
      </c>
      <c r="AA1343" s="44">
        <f t="shared" si="250"/>
        <v>0</v>
      </c>
      <c r="AB1343" s="44">
        <f t="shared" si="251"/>
        <v>0</v>
      </c>
      <c r="AC1343" s="44">
        <f t="shared" si="252"/>
        <v>0</v>
      </c>
      <c r="AD1343" s="44">
        <f t="shared" si="253"/>
        <v>0</v>
      </c>
      <c r="AE1343" s="12">
        <f t="shared" si="254"/>
        <v>13966.788571428571</v>
      </c>
    </row>
    <row r="1344" spans="1:31" ht="12.6" hidden="1" customHeight="1" x14ac:dyDescent="0.2">
      <c r="A1344" s="26" t="s">
        <v>4058</v>
      </c>
      <c r="B1344" s="19"/>
      <c r="C1344" s="19"/>
      <c r="D1344" s="20"/>
      <c r="E1344" s="21"/>
      <c r="F1344" s="22"/>
      <c r="G1344" s="21"/>
      <c r="H1344" s="22"/>
      <c r="I1344" s="20"/>
      <c r="J1344" s="20">
        <v>100</v>
      </c>
      <c r="K1344" s="20"/>
      <c r="L1344" s="20"/>
      <c r="M1344" s="20"/>
      <c r="N1344" s="20">
        <v>36</v>
      </c>
      <c r="O1344" s="20">
        <v>136</v>
      </c>
      <c r="P1344" s="23" t="str">
        <f>VLOOKUP(A1344,'ИЗ ОСНОВЫ НОМЕНКЛАТУР'!D:E,2,0)</f>
        <v>Реставрационные материалы</v>
      </c>
      <c r="Q1344" s="23" t="str">
        <f>VLOOKUP(A1344,'ИЗ ОСНОВЫ НОМЕНКЛАТУР'!D:F,3,0)</f>
        <v>Карандаш мебельный</v>
      </c>
      <c r="R1344" s="40">
        <f>VLOOKUP(A:A,'ИЗ ОСНОВЫ НОМЕНКЛАТУР'!D:G,4,0)</f>
        <v>145.60999999999999</v>
      </c>
      <c r="S1344" s="12" t="str">
        <f>VLOOKUP(A:A,'ИЗ ОСНОВЫ НОМЕНКЛАТУР'!D:H,5,0)</f>
        <v>C</v>
      </c>
      <c r="T1344" s="44">
        <f t="shared" si="243"/>
        <v>0</v>
      </c>
      <c r="U1344" s="44">
        <f t="shared" si="244"/>
        <v>0</v>
      </c>
      <c r="V1344" s="44">
        <f t="shared" si="245"/>
        <v>0</v>
      </c>
      <c r="W1344" s="44">
        <f t="shared" si="246"/>
        <v>0</v>
      </c>
      <c r="X1344" s="44">
        <f t="shared" si="247"/>
        <v>0</v>
      </c>
      <c r="Y1344" s="44">
        <f t="shared" si="248"/>
        <v>0</v>
      </c>
      <c r="Z1344" s="44">
        <f t="shared" si="249"/>
        <v>14560.999999999998</v>
      </c>
      <c r="AA1344" s="44">
        <f t="shared" si="250"/>
        <v>0</v>
      </c>
      <c r="AB1344" s="44">
        <f t="shared" si="251"/>
        <v>0</v>
      </c>
      <c r="AC1344" s="44">
        <f t="shared" si="252"/>
        <v>0</v>
      </c>
      <c r="AD1344" s="44">
        <f t="shared" si="253"/>
        <v>5241.9599999999991</v>
      </c>
      <c r="AE1344" s="12">
        <f t="shared" si="254"/>
        <v>19802.96</v>
      </c>
    </row>
    <row r="1345" spans="1:31" ht="12.6" hidden="1" customHeight="1" x14ac:dyDescent="0.2">
      <c r="A1345" s="26" t="s">
        <v>4097</v>
      </c>
      <c r="B1345" s="19"/>
      <c r="C1345" s="19"/>
      <c r="D1345" s="20"/>
      <c r="E1345" s="20">
        <v>38</v>
      </c>
      <c r="F1345" s="20"/>
      <c r="G1345" s="21"/>
      <c r="H1345" s="22"/>
      <c r="I1345" s="20"/>
      <c r="J1345" s="20">
        <v>7</v>
      </c>
      <c r="K1345" s="20"/>
      <c r="L1345" s="20"/>
      <c r="M1345" s="20"/>
      <c r="N1345" s="20"/>
      <c r="O1345" s="20">
        <v>45</v>
      </c>
      <c r="P1345" s="23" t="str">
        <f>VLOOKUP(A1345,'ИЗ ОСНОВЫ НОМЕНКЛАТУР'!D:E,2,0)</f>
        <v>Реставрационные материалы</v>
      </c>
      <c r="Q1345" s="23" t="str">
        <f>VLOOKUP(A1345,'ИЗ ОСНОВЫ НОМЕНКЛАТУР'!D:F,3,0)</f>
        <v>Карандаш мебельный</v>
      </c>
      <c r="R1345" s="40">
        <f>VLOOKUP(A:A,'ИЗ ОСНОВЫ НОМЕНКЛАТУР'!D:G,4,0)</f>
        <v>173.68893939393939</v>
      </c>
      <c r="S1345" s="12" t="str">
        <f>VLOOKUP(A:A,'ИЗ ОСНОВЫ НОМЕНКЛАТУР'!D:H,5,0)</f>
        <v>C</v>
      </c>
      <c r="T1345" s="44">
        <f t="shared" si="243"/>
        <v>0</v>
      </c>
      <c r="U1345" s="44">
        <f t="shared" si="244"/>
        <v>6600.179696969697</v>
      </c>
      <c r="V1345" s="44">
        <f t="shared" si="245"/>
        <v>0</v>
      </c>
      <c r="W1345" s="44">
        <f t="shared" si="246"/>
        <v>0</v>
      </c>
      <c r="X1345" s="44">
        <f t="shared" si="247"/>
        <v>0</v>
      </c>
      <c r="Y1345" s="44">
        <f t="shared" si="248"/>
        <v>0</v>
      </c>
      <c r="Z1345" s="44">
        <f t="shared" si="249"/>
        <v>1215.8225757575758</v>
      </c>
      <c r="AA1345" s="44">
        <f t="shared" si="250"/>
        <v>0</v>
      </c>
      <c r="AB1345" s="44">
        <f t="shared" si="251"/>
        <v>0</v>
      </c>
      <c r="AC1345" s="44">
        <f t="shared" si="252"/>
        <v>0</v>
      </c>
      <c r="AD1345" s="44">
        <f t="shared" si="253"/>
        <v>0</v>
      </c>
      <c r="AE1345" s="12">
        <f t="shared" si="254"/>
        <v>7816.0022727272726</v>
      </c>
    </row>
    <row r="1346" spans="1:31" ht="12.6" hidden="1" customHeight="1" x14ac:dyDescent="0.2">
      <c r="A1346" s="26" t="s">
        <v>4062</v>
      </c>
      <c r="B1346" s="19"/>
      <c r="C1346" s="19"/>
      <c r="D1346" s="20"/>
      <c r="E1346" s="21"/>
      <c r="F1346" s="22"/>
      <c r="G1346" s="21"/>
      <c r="H1346" s="22"/>
      <c r="I1346" s="20"/>
      <c r="J1346" s="20">
        <v>60</v>
      </c>
      <c r="K1346" s="20"/>
      <c r="L1346" s="20"/>
      <c r="M1346" s="20"/>
      <c r="N1346" s="20"/>
      <c r="O1346" s="20">
        <v>60</v>
      </c>
      <c r="P1346" s="23" t="str">
        <f>VLOOKUP(A1346,'ИЗ ОСНОВЫ НОМЕНКЛАТУР'!D:E,2,0)</f>
        <v>Реставрационные материалы</v>
      </c>
      <c r="Q1346" s="23" t="str">
        <f>VLOOKUP(A1346,'ИЗ ОСНОВЫ НОМЕНКЛАТУР'!D:F,3,0)</f>
        <v>Карандаш мебельный</v>
      </c>
      <c r="R1346" s="40">
        <f>VLOOKUP(A:A,'ИЗ ОСНОВЫ НОМЕНКЛАТУР'!D:G,4,0)</f>
        <v>172.89</v>
      </c>
      <c r="S1346" s="12" t="str">
        <f>VLOOKUP(A:A,'ИЗ ОСНОВЫ НОМЕНКЛАТУР'!D:H,5,0)</f>
        <v>C</v>
      </c>
      <c r="T1346" s="44">
        <f t="shared" si="243"/>
        <v>0</v>
      </c>
      <c r="U1346" s="44">
        <f t="shared" si="244"/>
        <v>0</v>
      </c>
      <c r="V1346" s="44">
        <f t="shared" si="245"/>
        <v>0</v>
      </c>
      <c r="W1346" s="44">
        <f t="shared" si="246"/>
        <v>0</v>
      </c>
      <c r="X1346" s="44">
        <f t="shared" si="247"/>
        <v>0</v>
      </c>
      <c r="Y1346" s="44">
        <f t="shared" si="248"/>
        <v>0</v>
      </c>
      <c r="Z1346" s="44">
        <f t="shared" si="249"/>
        <v>10373.4</v>
      </c>
      <c r="AA1346" s="44">
        <f t="shared" si="250"/>
        <v>0</v>
      </c>
      <c r="AB1346" s="44">
        <f t="shared" si="251"/>
        <v>0</v>
      </c>
      <c r="AC1346" s="44">
        <f t="shared" si="252"/>
        <v>0</v>
      </c>
      <c r="AD1346" s="44">
        <f t="shared" si="253"/>
        <v>0</v>
      </c>
      <c r="AE1346" s="12">
        <f t="shared" si="254"/>
        <v>10373.4</v>
      </c>
    </row>
    <row r="1347" spans="1:31" ht="12.6" hidden="1" customHeight="1" x14ac:dyDescent="0.2">
      <c r="A1347" s="26" t="s">
        <v>4446</v>
      </c>
      <c r="B1347" s="19"/>
      <c r="C1347" s="19"/>
      <c r="D1347" s="20"/>
      <c r="E1347" s="21"/>
      <c r="F1347" s="22"/>
      <c r="G1347" s="21"/>
      <c r="H1347" s="22"/>
      <c r="I1347" s="20"/>
      <c r="J1347" s="20">
        <v>60</v>
      </c>
      <c r="K1347" s="20"/>
      <c r="L1347" s="20"/>
      <c r="M1347" s="20"/>
      <c r="N1347" s="20"/>
      <c r="O1347" s="20">
        <v>60</v>
      </c>
      <c r="P1347" s="23" t="str">
        <f>VLOOKUP(A1347,'ИЗ ОСНОВЫ НОМЕНКЛАТУР'!D:E,2,0)</f>
        <v>Реставрационные материалы</v>
      </c>
      <c r="Q1347" s="23" t="str">
        <f>VLOOKUP(A1347,'ИЗ ОСНОВЫ НОМЕНКЛАТУР'!D:F,3,0)</f>
        <v>Карандаш мебельный</v>
      </c>
      <c r="R1347" s="40">
        <f>VLOOKUP(A:A,'ИЗ ОСНОВЫ НОМЕНКЛАТУР'!D:G,4,0)</f>
        <v>154.35</v>
      </c>
      <c r="S1347" s="12" t="str">
        <f>VLOOKUP(A:A,'ИЗ ОСНОВЫ НОМЕНКЛАТУР'!D:H,5,0)</f>
        <v>C</v>
      </c>
      <c r="T1347" s="44">
        <f t="shared" si="243"/>
        <v>0</v>
      </c>
      <c r="U1347" s="44">
        <f t="shared" si="244"/>
        <v>0</v>
      </c>
      <c r="V1347" s="44">
        <f t="shared" si="245"/>
        <v>0</v>
      </c>
      <c r="W1347" s="44">
        <f t="shared" si="246"/>
        <v>0</v>
      </c>
      <c r="X1347" s="44">
        <f t="shared" si="247"/>
        <v>0</v>
      </c>
      <c r="Y1347" s="44">
        <f t="shared" si="248"/>
        <v>0</v>
      </c>
      <c r="Z1347" s="44">
        <f t="shared" si="249"/>
        <v>9261</v>
      </c>
      <c r="AA1347" s="44">
        <f t="shared" si="250"/>
        <v>0</v>
      </c>
      <c r="AB1347" s="44">
        <f t="shared" si="251"/>
        <v>0</v>
      </c>
      <c r="AC1347" s="44">
        <f t="shared" si="252"/>
        <v>0</v>
      </c>
      <c r="AD1347" s="44">
        <f t="shared" si="253"/>
        <v>0</v>
      </c>
      <c r="AE1347" s="12">
        <f t="shared" si="254"/>
        <v>9261</v>
      </c>
    </row>
    <row r="1348" spans="1:31" ht="12.6" hidden="1" customHeight="1" x14ac:dyDescent="0.2">
      <c r="A1348" s="26" t="s">
        <v>4102</v>
      </c>
      <c r="B1348" s="19"/>
      <c r="C1348" s="19"/>
      <c r="D1348" s="20"/>
      <c r="E1348" s="20">
        <v>9</v>
      </c>
      <c r="F1348" s="20"/>
      <c r="G1348" s="21"/>
      <c r="H1348" s="22"/>
      <c r="I1348" s="20"/>
      <c r="J1348" s="20"/>
      <c r="K1348" s="20"/>
      <c r="L1348" s="20"/>
      <c r="M1348" s="20"/>
      <c r="N1348" s="20">
        <v>8</v>
      </c>
      <c r="O1348" s="20">
        <v>17</v>
      </c>
      <c r="P1348" s="23" t="str">
        <f>VLOOKUP(A1348,'ИЗ ОСНОВЫ НОМЕНКЛАТУР'!D:E,2,0)</f>
        <v>Реставрационные материалы</v>
      </c>
      <c r="Q1348" s="23" t="str">
        <f>VLOOKUP(A1348,'ИЗ ОСНОВЫ НОМЕНКЛАТУР'!D:F,3,0)</f>
        <v>Карандаш мебельный</v>
      </c>
      <c r="R1348" s="40">
        <f>VLOOKUP(A:A,'ИЗ ОСНОВЫ НОМЕНКЛАТУР'!D:G,4,0)</f>
        <v>226.43363636363637</v>
      </c>
      <c r="S1348" s="12" t="str">
        <f>VLOOKUP(A:A,'ИЗ ОСНОВЫ НОМЕНКЛАТУР'!D:H,5,0)</f>
        <v>C</v>
      </c>
      <c r="T1348" s="44">
        <f t="shared" si="243"/>
        <v>0</v>
      </c>
      <c r="U1348" s="44">
        <f t="shared" si="244"/>
        <v>2037.9027272727274</v>
      </c>
      <c r="V1348" s="44">
        <f t="shared" si="245"/>
        <v>0</v>
      </c>
      <c r="W1348" s="44">
        <f t="shared" si="246"/>
        <v>0</v>
      </c>
      <c r="X1348" s="44">
        <f t="shared" si="247"/>
        <v>0</v>
      </c>
      <c r="Y1348" s="44">
        <f t="shared" si="248"/>
        <v>0</v>
      </c>
      <c r="Z1348" s="44">
        <f t="shared" si="249"/>
        <v>0</v>
      </c>
      <c r="AA1348" s="44">
        <f t="shared" si="250"/>
        <v>0</v>
      </c>
      <c r="AB1348" s="44">
        <f t="shared" si="251"/>
        <v>0</v>
      </c>
      <c r="AC1348" s="44">
        <f t="shared" si="252"/>
        <v>0</v>
      </c>
      <c r="AD1348" s="44">
        <f t="shared" si="253"/>
        <v>1811.4690909090909</v>
      </c>
      <c r="AE1348" s="12">
        <f t="shared" si="254"/>
        <v>3849.3718181818185</v>
      </c>
    </row>
    <row r="1349" spans="1:31" ht="12.6" hidden="1" customHeight="1" x14ac:dyDescent="0.2">
      <c r="A1349" s="26" t="s">
        <v>4447</v>
      </c>
      <c r="B1349" s="19"/>
      <c r="C1349" s="19"/>
      <c r="D1349" s="20"/>
      <c r="E1349" s="21"/>
      <c r="F1349" s="22"/>
      <c r="G1349" s="21"/>
      <c r="H1349" s="22"/>
      <c r="I1349" s="20"/>
      <c r="J1349" s="20">
        <v>60</v>
      </c>
      <c r="K1349" s="20"/>
      <c r="L1349" s="20"/>
      <c r="M1349" s="20"/>
      <c r="N1349" s="20"/>
      <c r="O1349" s="20">
        <v>60</v>
      </c>
      <c r="P1349" s="23" t="str">
        <f>VLOOKUP(A1349,'ИЗ ОСНОВЫ НОМЕНКЛАТУР'!D:E,2,0)</f>
        <v>Реставрационные материалы</v>
      </c>
      <c r="Q1349" s="23" t="str">
        <f>VLOOKUP(A1349,'ИЗ ОСНОВЫ НОМЕНКЛАТУР'!D:F,3,0)</f>
        <v>Карандаш мебельный</v>
      </c>
      <c r="R1349" s="40">
        <f>VLOOKUP(A:A,'ИЗ ОСНОВЫ НОМЕНКЛАТУР'!D:G,4,0)</f>
        <v>154.28333333333333</v>
      </c>
      <c r="S1349" s="12" t="str">
        <f>VLOOKUP(A:A,'ИЗ ОСНОВЫ НОМЕНКЛАТУР'!D:H,5,0)</f>
        <v>C</v>
      </c>
      <c r="T1349" s="44">
        <f t="shared" si="243"/>
        <v>0</v>
      </c>
      <c r="U1349" s="44">
        <f t="shared" si="244"/>
        <v>0</v>
      </c>
      <c r="V1349" s="44">
        <f t="shared" si="245"/>
        <v>0</v>
      </c>
      <c r="W1349" s="44">
        <f t="shared" si="246"/>
        <v>0</v>
      </c>
      <c r="X1349" s="44">
        <f t="shared" si="247"/>
        <v>0</v>
      </c>
      <c r="Y1349" s="44">
        <f t="shared" si="248"/>
        <v>0</v>
      </c>
      <c r="Z1349" s="44">
        <f t="shared" si="249"/>
        <v>9257</v>
      </c>
      <c r="AA1349" s="44">
        <f t="shared" si="250"/>
        <v>0</v>
      </c>
      <c r="AB1349" s="44">
        <f t="shared" si="251"/>
        <v>0</v>
      </c>
      <c r="AC1349" s="44">
        <f t="shared" si="252"/>
        <v>0</v>
      </c>
      <c r="AD1349" s="44">
        <f t="shared" si="253"/>
        <v>0</v>
      </c>
      <c r="AE1349" s="12">
        <f t="shared" si="254"/>
        <v>9257</v>
      </c>
    </row>
    <row r="1350" spans="1:31" ht="12.6" hidden="1" customHeight="1" x14ac:dyDescent="0.2">
      <c r="A1350" s="26" t="s">
        <v>4075</v>
      </c>
      <c r="B1350" s="19"/>
      <c r="C1350" s="19"/>
      <c r="D1350" s="20"/>
      <c r="E1350" s="21"/>
      <c r="F1350" s="22"/>
      <c r="G1350" s="21"/>
      <c r="H1350" s="22"/>
      <c r="I1350" s="20"/>
      <c r="J1350" s="20">
        <v>67</v>
      </c>
      <c r="K1350" s="20"/>
      <c r="L1350" s="20"/>
      <c r="M1350" s="20"/>
      <c r="N1350" s="20"/>
      <c r="O1350" s="20">
        <v>67</v>
      </c>
      <c r="P1350" s="23" t="str">
        <f>VLOOKUP(A1350,'ИЗ ОСНОВЫ НОМЕНКЛАТУР'!D:E,2,0)</f>
        <v>Реставрационные материалы</v>
      </c>
      <c r="Q1350" s="23" t="str">
        <f>VLOOKUP(A1350,'ИЗ ОСНОВЫ НОМЕНКЛАТУР'!D:F,3,0)</f>
        <v>Карандаш мебельный</v>
      </c>
      <c r="R1350" s="40">
        <f>VLOOKUP(A:A,'ИЗ ОСНОВЫ НОМЕНКЛАТУР'!D:G,4,0)</f>
        <v>266.70777777777778</v>
      </c>
      <c r="S1350" s="12" t="str">
        <f>VLOOKUP(A:A,'ИЗ ОСНОВЫ НОМЕНКЛАТУР'!D:H,5,0)</f>
        <v>C</v>
      </c>
      <c r="T1350" s="44">
        <f t="shared" si="243"/>
        <v>0</v>
      </c>
      <c r="U1350" s="44">
        <f t="shared" si="244"/>
        <v>0</v>
      </c>
      <c r="V1350" s="44">
        <f t="shared" si="245"/>
        <v>0</v>
      </c>
      <c r="W1350" s="44">
        <f t="shared" si="246"/>
        <v>0</v>
      </c>
      <c r="X1350" s="44">
        <f t="shared" si="247"/>
        <v>0</v>
      </c>
      <c r="Y1350" s="44">
        <f t="shared" si="248"/>
        <v>0</v>
      </c>
      <c r="Z1350" s="44">
        <f t="shared" si="249"/>
        <v>17869.421111111111</v>
      </c>
      <c r="AA1350" s="44">
        <f t="shared" si="250"/>
        <v>0</v>
      </c>
      <c r="AB1350" s="44">
        <f t="shared" si="251"/>
        <v>0</v>
      </c>
      <c r="AC1350" s="44">
        <f t="shared" si="252"/>
        <v>0</v>
      </c>
      <c r="AD1350" s="44">
        <f t="shared" si="253"/>
        <v>0</v>
      </c>
      <c r="AE1350" s="12">
        <f t="shared" si="254"/>
        <v>17869.421111111111</v>
      </c>
    </row>
    <row r="1351" spans="1:31" ht="12.6" hidden="1" customHeight="1" x14ac:dyDescent="0.2">
      <c r="A1351" s="26" t="s">
        <v>4060</v>
      </c>
      <c r="B1351" s="19"/>
      <c r="C1351" s="19"/>
      <c r="D1351" s="20"/>
      <c r="E1351" s="21"/>
      <c r="F1351" s="22"/>
      <c r="G1351" s="21"/>
      <c r="H1351" s="22"/>
      <c r="I1351" s="20"/>
      <c r="J1351" s="20">
        <v>39</v>
      </c>
      <c r="K1351" s="20"/>
      <c r="L1351" s="20"/>
      <c r="M1351" s="20"/>
      <c r="N1351" s="20"/>
      <c r="O1351" s="20">
        <v>39</v>
      </c>
      <c r="P1351" s="23" t="str">
        <f>VLOOKUP(A1351,'ИЗ ОСНОВЫ НОМЕНКЛАТУР'!D:E,2,0)</f>
        <v>Реставрационные материалы</v>
      </c>
      <c r="Q1351" s="23" t="str">
        <f>VLOOKUP(A1351,'ИЗ ОСНОВЫ НОМЕНКЛАТУР'!D:F,3,0)</f>
        <v>Карандаш мебельный</v>
      </c>
      <c r="R1351" s="40">
        <f>VLOOKUP(A:A,'ИЗ ОСНОВЫ НОМЕНКЛАТУР'!D:G,4,0)</f>
        <v>147</v>
      </c>
      <c r="S1351" s="12" t="str">
        <f>VLOOKUP(A:A,'ИЗ ОСНОВЫ НОМЕНКЛАТУР'!D:H,5,0)</f>
        <v>C</v>
      </c>
      <c r="T1351" s="44">
        <f t="shared" si="243"/>
        <v>0</v>
      </c>
      <c r="U1351" s="44">
        <f t="shared" si="244"/>
        <v>0</v>
      </c>
      <c r="V1351" s="44">
        <f t="shared" si="245"/>
        <v>0</v>
      </c>
      <c r="W1351" s="44">
        <f t="shared" si="246"/>
        <v>0</v>
      </c>
      <c r="X1351" s="44">
        <f t="shared" si="247"/>
        <v>0</v>
      </c>
      <c r="Y1351" s="44">
        <f t="shared" si="248"/>
        <v>0</v>
      </c>
      <c r="Z1351" s="44">
        <f t="shared" si="249"/>
        <v>5733</v>
      </c>
      <c r="AA1351" s="44">
        <f t="shared" si="250"/>
        <v>0</v>
      </c>
      <c r="AB1351" s="44">
        <f t="shared" si="251"/>
        <v>0</v>
      </c>
      <c r="AC1351" s="44">
        <f t="shared" si="252"/>
        <v>0</v>
      </c>
      <c r="AD1351" s="44">
        <f t="shared" si="253"/>
        <v>0</v>
      </c>
      <c r="AE1351" s="12">
        <f t="shared" si="254"/>
        <v>5733</v>
      </c>
    </row>
    <row r="1352" spans="1:31" ht="12.6" hidden="1" customHeight="1" x14ac:dyDescent="0.2">
      <c r="A1352" s="26" t="s">
        <v>4073</v>
      </c>
      <c r="B1352" s="19"/>
      <c r="C1352" s="19"/>
      <c r="D1352" s="20"/>
      <c r="E1352" s="20">
        <v>45</v>
      </c>
      <c r="F1352" s="20"/>
      <c r="G1352" s="21"/>
      <c r="H1352" s="22"/>
      <c r="I1352" s="20"/>
      <c r="J1352" s="20">
        <v>77</v>
      </c>
      <c r="K1352" s="20"/>
      <c r="L1352" s="20"/>
      <c r="M1352" s="20"/>
      <c r="N1352" s="20">
        <v>15</v>
      </c>
      <c r="O1352" s="20">
        <v>137</v>
      </c>
      <c r="P1352" s="23" t="str">
        <f>VLOOKUP(A1352,'ИЗ ОСНОВЫ НОМЕНКЛАТУР'!D:E,2,0)</f>
        <v>Реставрационные материалы</v>
      </c>
      <c r="Q1352" s="23" t="str">
        <f>VLOOKUP(A1352,'ИЗ ОСНОВЫ НОМЕНКЛАТУР'!D:F,3,0)</f>
        <v>Карандаш мебельный</v>
      </c>
      <c r="R1352" s="40">
        <f>VLOOKUP(A:A,'ИЗ ОСНОВЫ НОМЕНКЛАТУР'!D:G,4,0)</f>
        <v>161.86384615384617</v>
      </c>
      <c r="S1352" s="12" t="str">
        <f>VLOOKUP(A:A,'ИЗ ОСНОВЫ НОМЕНКЛАТУР'!D:H,5,0)</f>
        <v>C</v>
      </c>
      <c r="T1352" s="44">
        <f t="shared" si="243"/>
        <v>0</v>
      </c>
      <c r="U1352" s="44">
        <f t="shared" si="244"/>
        <v>7283.8730769230779</v>
      </c>
      <c r="V1352" s="44">
        <f t="shared" si="245"/>
        <v>0</v>
      </c>
      <c r="W1352" s="44">
        <f t="shared" si="246"/>
        <v>0</v>
      </c>
      <c r="X1352" s="44">
        <f t="shared" si="247"/>
        <v>0</v>
      </c>
      <c r="Y1352" s="44">
        <f t="shared" si="248"/>
        <v>0</v>
      </c>
      <c r="Z1352" s="44">
        <f t="shared" si="249"/>
        <v>12463.516153846154</v>
      </c>
      <c r="AA1352" s="44">
        <f t="shared" si="250"/>
        <v>0</v>
      </c>
      <c r="AB1352" s="44">
        <f t="shared" si="251"/>
        <v>0</v>
      </c>
      <c r="AC1352" s="44">
        <f t="shared" si="252"/>
        <v>0</v>
      </c>
      <c r="AD1352" s="44">
        <f t="shared" si="253"/>
        <v>2427.9576923076925</v>
      </c>
      <c r="AE1352" s="12">
        <f t="shared" si="254"/>
        <v>22175.346923076926</v>
      </c>
    </row>
    <row r="1353" spans="1:31" ht="12.6" hidden="1" customHeight="1" x14ac:dyDescent="0.2">
      <c r="A1353" s="26" t="s">
        <v>4072</v>
      </c>
      <c r="B1353" s="19"/>
      <c r="C1353" s="19"/>
      <c r="D1353" s="20"/>
      <c r="E1353" s="21"/>
      <c r="F1353" s="22"/>
      <c r="G1353" s="21"/>
      <c r="H1353" s="22"/>
      <c r="I1353" s="20"/>
      <c r="J1353" s="20">
        <v>25</v>
      </c>
      <c r="K1353" s="20"/>
      <c r="L1353" s="20"/>
      <c r="M1353" s="20"/>
      <c r="N1353" s="20"/>
      <c r="O1353" s="20">
        <v>25</v>
      </c>
      <c r="P1353" s="23" t="str">
        <f>VLOOKUP(A1353,'ИЗ ОСНОВЫ НОМЕНКЛАТУР'!D:E,2,0)</f>
        <v>Реставрационные материалы</v>
      </c>
      <c r="Q1353" s="23" t="str">
        <f>VLOOKUP(A1353,'ИЗ ОСНОВЫ НОМЕНКЛАТУР'!D:F,3,0)</f>
        <v>Карандаш мебельный</v>
      </c>
      <c r="R1353" s="40">
        <f>VLOOKUP(A:A,'ИЗ ОСНОВЫ НОМЕНКЛАТУР'!D:G,4,0)</f>
        <v>271.94</v>
      </c>
      <c r="S1353" s="12" t="str">
        <f>VLOOKUP(A:A,'ИЗ ОСНОВЫ НОМЕНКЛАТУР'!D:H,5,0)</f>
        <v>C</v>
      </c>
      <c r="T1353" s="44">
        <f t="shared" ref="T1353:T1416" si="255">$R1353*D1353</f>
        <v>0</v>
      </c>
      <c r="U1353" s="44">
        <f t="shared" ref="U1353:U1416" si="256">$R1353*E1353</f>
        <v>0</v>
      </c>
      <c r="V1353" s="44">
        <f t="shared" ref="V1353:V1416" si="257">$R1353*F1353</f>
        <v>0</v>
      </c>
      <c r="W1353" s="44">
        <f t="shared" ref="W1353:W1416" si="258">$R1353*G1353</f>
        <v>0</v>
      </c>
      <c r="X1353" s="44">
        <f t="shared" ref="X1353:X1416" si="259">$R1353*H1353</f>
        <v>0</v>
      </c>
      <c r="Y1353" s="44">
        <f t="shared" ref="Y1353:Y1416" si="260">$R1353*I1353</f>
        <v>0</v>
      </c>
      <c r="Z1353" s="44">
        <f t="shared" ref="Z1353:Z1416" si="261">$R1353*J1353</f>
        <v>6798.5</v>
      </c>
      <c r="AA1353" s="44">
        <f t="shared" ref="AA1353:AA1416" si="262">$R1353*K1353</f>
        <v>0</v>
      </c>
      <c r="AB1353" s="44">
        <f t="shared" ref="AB1353:AB1416" si="263">$R1353*L1353</f>
        <v>0</v>
      </c>
      <c r="AC1353" s="44">
        <f t="shared" ref="AC1353:AC1416" si="264">$R1353*M1353</f>
        <v>0</v>
      </c>
      <c r="AD1353" s="44">
        <f t="shared" ref="AD1353:AD1416" si="265">$R1353*N1353</f>
        <v>0</v>
      </c>
      <c r="AE1353" s="12">
        <f t="shared" ref="AE1353:AE1416" si="266">SUM(T1353:AD1353)</f>
        <v>6798.5</v>
      </c>
    </row>
    <row r="1354" spans="1:31" ht="12.6" hidden="1" customHeight="1" x14ac:dyDescent="0.2">
      <c r="A1354" s="26" t="s">
        <v>4094</v>
      </c>
      <c r="B1354" s="19"/>
      <c r="C1354" s="19"/>
      <c r="D1354" s="20"/>
      <c r="E1354" s="20">
        <v>44</v>
      </c>
      <c r="F1354" s="20"/>
      <c r="G1354" s="21"/>
      <c r="H1354" s="22"/>
      <c r="I1354" s="20"/>
      <c r="J1354" s="20">
        <v>39</v>
      </c>
      <c r="K1354" s="20"/>
      <c r="L1354" s="20"/>
      <c r="M1354" s="20"/>
      <c r="N1354" s="20"/>
      <c r="O1354" s="20">
        <v>83</v>
      </c>
      <c r="P1354" s="23" t="str">
        <f>VLOOKUP(A1354,'ИЗ ОСНОВЫ НОМЕНКЛАТУР'!D:E,2,0)</f>
        <v>Реставрационные материалы</v>
      </c>
      <c r="Q1354" s="23" t="str">
        <f>VLOOKUP(A1354,'ИЗ ОСНОВЫ НОМЕНКЛАТУР'!D:F,3,0)</f>
        <v>Карандаш мебельный</v>
      </c>
      <c r="R1354" s="40">
        <f>VLOOKUP(A:A,'ИЗ ОСНОВЫ НОМЕНКЛАТУР'!D:G,4,0)</f>
        <v>177.86385964912282</v>
      </c>
      <c r="S1354" s="12" t="str">
        <f>VLOOKUP(A:A,'ИЗ ОСНОВЫ НОМЕНКЛАТУР'!D:H,5,0)</f>
        <v>C</v>
      </c>
      <c r="T1354" s="44">
        <f t="shared" si="255"/>
        <v>0</v>
      </c>
      <c r="U1354" s="44">
        <f t="shared" si="256"/>
        <v>7826.0098245614035</v>
      </c>
      <c r="V1354" s="44">
        <f t="shared" si="257"/>
        <v>0</v>
      </c>
      <c r="W1354" s="44">
        <f t="shared" si="258"/>
        <v>0</v>
      </c>
      <c r="X1354" s="44">
        <f t="shared" si="259"/>
        <v>0</v>
      </c>
      <c r="Y1354" s="44">
        <f t="shared" si="260"/>
        <v>0</v>
      </c>
      <c r="Z1354" s="44">
        <f t="shared" si="261"/>
        <v>6936.6905263157896</v>
      </c>
      <c r="AA1354" s="44">
        <f t="shared" si="262"/>
        <v>0</v>
      </c>
      <c r="AB1354" s="44">
        <f t="shared" si="263"/>
        <v>0</v>
      </c>
      <c r="AC1354" s="44">
        <f t="shared" si="264"/>
        <v>0</v>
      </c>
      <c r="AD1354" s="44">
        <f t="shared" si="265"/>
        <v>0</v>
      </c>
      <c r="AE1354" s="12">
        <f t="shared" si="266"/>
        <v>14762.700350877192</v>
      </c>
    </row>
    <row r="1355" spans="1:31" ht="12.6" hidden="1" customHeight="1" x14ac:dyDescent="0.2">
      <c r="A1355" s="26" t="s">
        <v>4085</v>
      </c>
      <c r="B1355" s="19"/>
      <c r="C1355" s="19"/>
      <c r="D1355" s="20"/>
      <c r="E1355" s="21"/>
      <c r="F1355" s="22"/>
      <c r="G1355" s="21"/>
      <c r="H1355" s="22"/>
      <c r="I1355" s="20"/>
      <c r="J1355" s="20"/>
      <c r="K1355" s="20"/>
      <c r="L1355" s="20"/>
      <c r="M1355" s="20"/>
      <c r="N1355" s="20">
        <v>12</v>
      </c>
      <c r="O1355" s="20">
        <v>12</v>
      </c>
      <c r="P1355" s="23" t="str">
        <f>VLOOKUP(A1355,'ИЗ ОСНОВЫ НОМЕНКЛАТУР'!D:E,2,0)</f>
        <v>Реставрационные материалы</v>
      </c>
      <c r="Q1355" s="23" t="str">
        <f>VLOOKUP(A1355,'ИЗ ОСНОВЫ НОМЕНКЛАТУР'!D:F,3,0)</f>
        <v>Карандаш мебельный</v>
      </c>
      <c r="R1355" s="40">
        <f>VLOOKUP(A:A,'ИЗ ОСНОВЫ НОМЕНКЛАТУР'!D:G,4,0)</f>
        <v>108.28291666666667</v>
      </c>
      <c r="S1355" s="12" t="str">
        <f>VLOOKUP(A:A,'ИЗ ОСНОВЫ НОМЕНКЛАТУР'!D:H,5,0)</f>
        <v>C</v>
      </c>
      <c r="T1355" s="44">
        <f t="shared" si="255"/>
        <v>0</v>
      </c>
      <c r="U1355" s="44">
        <f t="shared" si="256"/>
        <v>0</v>
      </c>
      <c r="V1355" s="44">
        <f t="shared" si="257"/>
        <v>0</v>
      </c>
      <c r="W1355" s="44">
        <f t="shared" si="258"/>
        <v>0</v>
      </c>
      <c r="X1355" s="44">
        <f t="shared" si="259"/>
        <v>0</v>
      </c>
      <c r="Y1355" s="44">
        <f t="shared" si="260"/>
        <v>0</v>
      </c>
      <c r="Z1355" s="44">
        <f t="shared" si="261"/>
        <v>0</v>
      </c>
      <c r="AA1355" s="44">
        <f t="shared" si="262"/>
        <v>0</v>
      </c>
      <c r="AB1355" s="44">
        <f t="shared" si="263"/>
        <v>0</v>
      </c>
      <c r="AC1355" s="44">
        <f t="shared" si="264"/>
        <v>0</v>
      </c>
      <c r="AD1355" s="44">
        <f t="shared" si="265"/>
        <v>1299.395</v>
      </c>
      <c r="AE1355" s="12">
        <f t="shared" si="266"/>
        <v>1299.395</v>
      </c>
    </row>
    <row r="1356" spans="1:31" ht="12.6" hidden="1" customHeight="1" x14ac:dyDescent="0.2">
      <c r="A1356" s="26" t="s">
        <v>4100</v>
      </c>
      <c r="B1356" s="19"/>
      <c r="C1356" s="19"/>
      <c r="D1356" s="20"/>
      <c r="E1356" s="21"/>
      <c r="F1356" s="22"/>
      <c r="G1356" s="21"/>
      <c r="H1356" s="22"/>
      <c r="I1356" s="20"/>
      <c r="J1356" s="20">
        <v>45</v>
      </c>
      <c r="K1356" s="20"/>
      <c r="L1356" s="20"/>
      <c r="M1356" s="20"/>
      <c r="N1356" s="20"/>
      <c r="O1356" s="20">
        <v>45</v>
      </c>
      <c r="P1356" s="23" t="str">
        <f>VLOOKUP(A1356,'ИЗ ОСНОВЫ НОМЕНКЛАТУР'!D:E,2,0)</f>
        <v>Реставрационные материалы</v>
      </c>
      <c r="Q1356" s="23" t="str">
        <f>VLOOKUP(A1356,'ИЗ ОСНОВЫ НОМЕНКЛАТУР'!D:F,3,0)</f>
        <v>Карандаш мебельный</v>
      </c>
      <c r="R1356" s="40">
        <f>VLOOKUP(A:A,'ИЗ ОСНОВЫ НОМЕНКЛАТУР'!D:G,4,0)</f>
        <v>149.11508474576272</v>
      </c>
      <c r="S1356" s="12" t="str">
        <f>VLOOKUP(A:A,'ИЗ ОСНОВЫ НОМЕНКЛАТУР'!D:H,5,0)</f>
        <v>C</v>
      </c>
      <c r="T1356" s="44">
        <f t="shared" si="255"/>
        <v>0</v>
      </c>
      <c r="U1356" s="44">
        <f t="shared" si="256"/>
        <v>0</v>
      </c>
      <c r="V1356" s="44">
        <f t="shared" si="257"/>
        <v>0</v>
      </c>
      <c r="W1356" s="44">
        <f t="shared" si="258"/>
        <v>0</v>
      </c>
      <c r="X1356" s="44">
        <f t="shared" si="259"/>
        <v>0</v>
      </c>
      <c r="Y1356" s="44">
        <f t="shared" si="260"/>
        <v>0</v>
      </c>
      <c r="Z1356" s="44">
        <f t="shared" si="261"/>
        <v>6710.1788135593224</v>
      </c>
      <c r="AA1356" s="44">
        <f t="shared" si="262"/>
        <v>0</v>
      </c>
      <c r="AB1356" s="44">
        <f t="shared" si="263"/>
        <v>0</v>
      </c>
      <c r="AC1356" s="44">
        <f t="shared" si="264"/>
        <v>0</v>
      </c>
      <c r="AD1356" s="44">
        <f t="shared" si="265"/>
        <v>0</v>
      </c>
      <c r="AE1356" s="12">
        <f t="shared" si="266"/>
        <v>6710.1788135593224</v>
      </c>
    </row>
    <row r="1357" spans="1:31" ht="12.6" hidden="1" customHeight="1" x14ac:dyDescent="0.2">
      <c r="A1357" s="26" t="s">
        <v>4076</v>
      </c>
      <c r="B1357" s="19"/>
      <c r="C1357" s="19"/>
      <c r="D1357" s="20"/>
      <c r="E1357" s="21"/>
      <c r="F1357" s="22"/>
      <c r="G1357" s="21"/>
      <c r="H1357" s="22"/>
      <c r="I1357" s="20"/>
      <c r="J1357" s="20">
        <v>31</v>
      </c>
      <c r="K1357" s="20"/>
      <c r="L1357" s="20"/>
      <c r="M1357" s="20"/>
      <c r="N1357" s="20"/>
      <c r="O1357" s="20">
        <v>31</v>
      </c>
      <c r="P1357" s="23" t="str">
        <f>VLOOKUP(A1357,'ИЗ ОСНОВЫ НОМЕНКЛАТУР'!D:E,2,0)</f>
        <v>Реставрационные материалы</v>
      </c>
      <c r="Q1357" s="23" t="str">
        <f>VLOOKUP(A1357,'ИЗ ОСНОВЫ НОМЕНКЛАТУР'!D:F,3,0)</f>
        <v>Карандаш мебельный</v>
      </c>
      <c r="R1357" s="40">
        <f>VLOOKUP(A:A,'ИЗ ОСНОВЫ НОМЕНКЛАТУР'!D:G,4,0)</f>
        <v>293.31285714285713</v>
      </c>
      <c r="S1357" s="12" t="str">
        <f>VLOOKUP(A:A,'ИЗ ОСНОВЫ НОМЕНКЛАТУР'!D:H,5,0)</f>
        <v>C</v>
      </c>
      <c r="T1357" s="44">
        <f t="shared" si="255"/>
        <v>0</v>
      </c>
      <c r="U1357" s="44">
        <f t="shared" si="256"/>
        <v>0</v>
      </c>
      <c r="V1357" s="44">
        <f t="shared" si="257"/>
        <v>0</v>
      </c>
      <c r="W1357" s="44">
        <f t="shared" si="258"/>
        <v>0</v>
      </c>
      <c r="X1357" s="44">
        <f t="shared" si="259"/>
        <v>0</v>
      </c>
      <c r="Y1357" s="44">
        <f t="shared" si="260"/>
        <v>0</v>
      </c>
      <c r="Z1357" s="44">
        <f t="shared" si="261"/>
        <v>9092.6985714285711</v>
      </c>
      <c r="AA1357" s="44">
        <f t="shared" si="262"/>
        <v>0</v>
      </c>
      <c r="AB1357" s="44">
        <f t="shared" si="263"/>
        <v>0</v>
      </c>
      <c r="AC1357" s="44">
        <f t="shared" si="264"/>
        <v>0</v>
      </c>
      <c r="AD1357" s="44">
        <f t="shared" si="265"/>
        <v>0</v>
      </c>
      <c r="AE1357" s="12">
        <f t="shared" si="266"/>
        <v>9092.6985714285711</v>
      </c>
    </row>
    <row r="1358" spans="1:31" ht="12.6" hidden="1" customHeight="1" x14ac:dyDescent="0.2">
      <c r="A1358" s="26" t="s">
        <v>4092</v>
      </c>
      <c r="B1358" s="19"/>
      <c r="C1358" s="19"/>
      <c r="D1358" s="20"/>
      <c r="E1358" s="21"/>
      <c r="F1358" s="22"/>
      <c r="G1358" s="21"/>
      <c r="H1358" s="22"/>
      <c r="I1358" s="20"/>
      <c r="J1358" s="20">
        <v>77</v>
      </c>
      <c r="K1358" s="20"/>
      <c r="L1358" s="20"/>
      <c r="M1358" s="20"/>
      <c r="N1358" s="20"/>
      <c r="O1358" s="20">
        <v>77</v>
      </c>
      <c r="P1358" s="23" t="str">
        <f>VLOOKUP(A1358,'ИЗ ОСНОВЫ НОМЕНКЛАТУР'!D:E,2,0)</f>
        <v>Реставрационные материалы</v>
      </c>
      <c r="Q1358" s="23" t="str">
        <f>VLOOKUP(A1358,'ИЗ ОСНОВЫ НОМЕНКЛАТУР'!D:F,3,0)</f>
        <v>Карандаш мебельный</v>
      </c>
      <c r="R1358" s="40">
        <f>VLOOKUP(A:A,'ИЗ ОСНОВЫ НОМЕНКЛАТУР'!D:G,4,0)</f>
        <v>154.84567567567566</v>
      </c>
      <c r="S1358" s="12" t="str">
        <f>VLOOKUP(A:A,'ИЗ ОСНОВЫ НОМЕНКЛАТУР'!D:H,5,0)</f>
        <v>C</v>
      </c>
      <c r="T1358" s="44">
        <f t="shared" si="255"/>
        <v>0</v>
      </c>
      <c r="U1358" s="44">
        <f t="shared" si="256"/>
        <v>0</v>
      </c>
      <c r="V1358" s="44">
        <f t="shared" si="257"/>
        <v>0</v>
      </c>
      <c r="W1358" s="44">
        <f t="shared" si="258"/>
        <v>0</v>
      </c>
      <c r="X1358" s="44">
        <f t="shared" si="259"/>
        <v>0</v>
      </c>
      <c r="Y1358" s="44">
        <f t="shared" si="260"/>
        <v>0</v>
      </c>
      <c r="Z1358" s="44">
        <f t="shared" si="261"/>
        <v>11923.117027027027</v>
      </c>
      <c r="AA1358" s="44">
        <f t="shared" si="262"/>
        <v>0</v>
      </c>
      <c r="AB1358" s="44">
        <f t="shared" si="263"/>
        <v>0</v>
      </c>
      <c r="AC1358" s="44">
        <f t="shared" si="264"/>
        <v>0</v>
      </c>
      <c r="AD1358" s="44">
        <f t="shared" si="265"/>
        <v>0</v>
      </c>
      <c r="AE1358" s="12">
        <f t="shared" si="266"/>
        <v>11923.117027027027</v>
      </c>
    </row>
    <row r="1359" spans="1:31" ht="12.6" hidden="1" customHeight="1" x14ac:dyDescent="0.2">
      <c r="A1359" s="26" t="s">
        <v>4065</v>
      </c>
      <c r="B1359" s="19"/>
      <c r="C1359" s="19"/>
      <c r="D1359" s="20"/>
      <c r="E1359" s="21"/>
      <c r="F1359" s="22"/>
      <c r="G1359" s="21"/>
      <c r="H1359" s="22"/>
      <c r="I1359" s="20"/>
      <c r="J1359" s="20">
        <v>70</v>
      </c>
      <c r="K1359" s="20"/>
      <c r="L1359" s="20"/>
      <c r="M1359" s="20"/>
      <c r="N1359" s="20"/>
      <c r="O1359" s="20">
        <v>70</v>
      </c>
      <c r="P1359" s="23" t="str">
        <f>VLOOKUP(A1359,'ИЗ ОСНОВЫ НОМЕНКЛАТУР'!D:E,2,0)</f>
        <v>Реставрационные материалы</v>
      </c>
      <c r="Q1359" s="23" t="str">
        <f>VLOOKUP(A1359,'ИЗ ОСНОВЫ НОМЕНКЛАТУР'!D:F,3,0)</f>
        <v>Карандаш мебельный</v>
      </c>
      <c r="R1359" s="40">
        <f>VLOOKUP(A:A,'ИЗ ОСНОВЫ НОМЕНКЛАТУР'!D:G,4,0)</f>
        <v>153.06</v>
      </c>
      <c r="S1359" s="12" t="str">
        <f>VLOOKUP(A:A,'ИЗ ОСНОВЫ НОМЕНКЛАТУР'!D:H,5,0)</f>
        <v>C</v>
      </c>
      <c r="T1359" s="44">
        <f t="shared" si="255"/>
        <v>0</v>
      </c>
      <c r="U1359" s="44">
        <f t="shared" si="256"/>
        <v>0</v>
      </c>
      <c r="V1359" s="44">
        <f t="shared" si="257"/>
        <v>0</v>
      </c>
      <c r="W1359" s="44">
        <f t="shared" si="258"/>
        <v>0</v>
      </c>
      <c r="X1359" s="44">
        <f t="shared" si="259"/>
        <v>0</v>
      </c>
      <c r="Y1359" s="44">
        <f t="shared" si="260"/>
        <v>0</v>
      </c>
      <c r="Z1359" s="44">
        <f t="shared" si="261"/>
        <v>10714.2</v>
      </c>
      <c r="AA1359" s="44">
        <f t="shared" si="262"/>
        <v>0</v>
      </c>
      <c r="AB1359" s="44">
        <f t="shared" si="263"/>
        <v>0</v>
      </c>
      <c r="AC1359" s="44">
        <f t="shared" si="264"/>
        <v>0</v>
      </c>
      <c r="AD1359" s="44">
        <f t="shared" si="265"/>
        <v>0</v>
      </c>
      <c r="AE1359" s="12">
        <f t="shared" si="266"/>
        <v>10714.2</v>
      </c>
    </row>
    <row r="1360" spans="1:31" ht="12.6" hidden="1" customHeight="1" x14ac:dyDescent="0.2">
      <c r="A1360" s="26" t="s">
        <v>4087</v>
      </c>
      <c r="B1360" s="19"/>
      <c r="C1360" s="19"/>
      <c r="D1360" s="20"/>
      <c r="E1360" s="21"/>
      <c r="F1360" s="22"/>
      <c r="G1360" s="21"/>
      <c r="H1360" s="22"/>
      <c r="I1360" s="20"/>
      <c r="J1360" s="20">
        <v>98</v>
      </c>
      <c r="K1360" s="20"/>
      <c r="L1360" s="20"/>
      <c r="M1360" s="20"/>
      <c r="N1360" s="20"/>
      <c r="O1360" s="20">
        <v>98</v>
      </c>
      <c r="P1360" s="23" t="str">
        <f>VLOOKUP(A1360,'ИЗ ОСНОВЫ НОМЕНКЛАТУР'!D:E,2,0)</f>
        <v>Реставрационные материалы</v>
      </c>
      <c r="Q1360" s="23" t="str">
        <f>VLOOKUP(A1360,'ИЗ ОСНОВЫ НОМЕНКЛАТУР'!D:F,3,0)</f>
        <v>Карандаш мебельный</v>
      </c>
      <c r="R1360" s="40">
        <f>VLOOKUP(A:A,'ИЗ ОСНОВЫ НОМЕНКЛАТУР'!D:G,4,0)</f>
        <v>147.66300000000001</v>
      </c>
      <c r="S1360" s="12" t="str">
        <f>VLOOKUP(A:A,'ИЗ ОСНОВЫ НОМЕНКЛАТУР'!D:H,5,0)</f>
        <v>C</v>
      </c>
      <c r="T1360" s="44">
        <f t="shared" si="255"/>
        <v>0</v>
      </c>
      <c r="U1360" s="44">
        <f t="shared" si="256"/>
        <v>0</v>
      </c>
      <c r="V1360" s="44">
        <f t="shared" si="257"/>
        <v>0</v>
      </c>
      <c r="W1360" s="44">
        <f t="shared" si="258"/>
        <v>0</v>
      </c>
      <c r="X1360" s="44">
        <f t="shared" si="259"/>
        <v>0</v>
      </c>
      <c r="Y1360" s="44">
        <f t="shared" si="260"/>
        <v>0</v>
      </c>
      <c r="Z1360" s="44">
        <f t="shared" si="261"/>
        <v>14470.974000000002</v>
      </c>
      <c r="AA1360" s="44">
        <f t="shared" si="262"/>
        <v>0</v>
      </c>
      <c r="AB1360" s="44">
        <f t="shared" si="263"/>
        <v>0</v>
      </c>
      <c r="AC1360" s="44">
        <f t="shared" si="264"/>
        <v>0</v>
      </c>
      <c r="AD1360" s="44">
        <f t="shared" si="265"/>
        <v>0</v>
      </c>
      <c r="AE1360" s="12">
        <f t="shared" si="266"/>
        <v>14470.974000000002</v>
      </c>
    </row>
    <row r="1361" spans="1:31" ht="12.6" hidden="1" customHeight="1" x14ac:dyDescent="0.2">
      <c r="A1361" s="26" t="s">
        <v>4074</v>
      </c>
      <c r="B1361" s="19"/>
      <c r="C1361" s="19"/>
      <c r="D1361" s="20"/>
      <c r="E1361" s="21"/>
      <c r="F1361" s="22"/>
      <c r="G1361" s="21"/>
      <c r="H1361" s="22"/>
      <c r="I1361" s="20"/>
      <c r="J1361" s="20">
        <v>41</v>
      </c>
      <c r="K1361" s="20"/>
      <c r="L1361" s="20"/>
      <c r="M1361" s="20"/>
      <c r="N1361" s="20"/>
      <c r="O1361" s="20">
        <v>41</v>
      </c>
      <c r="P1361" s="23" t="str">
        <f>VLOOKUP(A1361,'ИЗ ОСНОВЫ НОМЕНКЛАТУР'!D:E,2,0)</f>
        <v>Реставрационные материалы</v>
      </c>
      <c r="Q1361" s="23" t="str">
        <f>VLOOKUP(A1361,'ИЗ ОСНОВЫ НОМЕНКЛАТУР'!D:F,3,0)</f>
        <v>Карандаш мебельный</v>
      </c>
      <c r="R1361" s="40">
        <f>VLOOKUP(A:A,'ИЗ ОСНОВЫ НОМЕНКЛАТУР'!D:G,4,0)</f>
        <v>268.10000000000002</v>
      </c>
      <c r="S1361" s="12" t="str">
        <f>VLOOKUP(A:A,'ИЗ ОСНОВЫ НОМЕНКЛАТУР'!D:H,5,0)</f>
        <v>C</v>
      </c>
      <c r="T1361" s="44">
        <f t="shared" si="255"/>
        <v>0</v>
      </c>
      <c r="U1361" s="44">
        <f t="shared" si="256"/>
        <v>0</v>
      </c>
      <c r="V1361" s="44">
        <f t="shared" si="257"/>
        <v>0</v>
      </c>
      <c r="W1361" s="44">
        <f t="shared" si="258"/>
        <v>0</v>
      </c>
      <c r="X1361" s="44">
        <f t="shared" si="259"/>
        <v>0</v>
      </c>
      <c r="Y1361" s="44">
        <f t="shared" si="260"/>
        <v>0</v>
      </c>
      <c r="Z1361" s="44">
        <f t="shared" si="261"/>
        <v>10992.1</v>
      </c>
      <c r="AA1361" s="44">
        <f t="shared" si="262"/>
        <v>0</v>
      </c>
      <c r="AB1361" s="44">
        <f t="shared" si="263"/>
        <v>0</v>
      </c>
      <c r="AC1361" s="44">
        <f t="shared" si="264"/>
        <v>0</v>
      </c>
      <c r="AD1361" s="44">
        <f t="shared" si="265"/>
        <v>0</v>
      </c>
      <c r="AE1361" s="12">
        <f t="shared" si="266"/>
        <v>10992.1</v>
      </c>
    </row>
    <row r="1362" spans="1:31" ht="12.6" hidden="1" customHeight="1" x14ac:dyDescent="0.2">
      <c r="A1362" s="26" t="s">
        <v>4086</v>
      </c>
      <c r="B1362" s="19"/>
      <c r="C1362" s="19"/>
      <c r="D1362" s="20"/>
      <c r="E1362" s="21"/>
      <c r="F1362" s="22"/>
      <c r="G1362" s="21"/>
      <c r="H1362" s="22"/>
      <c r="I1362" s="20"/>
      <c r="J1362" s="20">
        <v>79</v>
      </c>
      <c r="K1362" s="20"/>
      <c r="L1362" s="20"/>
      <c r="M1362" s="20"/>
      <c r="N1362" s="20"/>
      <c r="O1362" s="20">
        <v>79</v>
      </c>
      <c r="P1362" s="23" t="str">
        <f>VLOOKUP(A1362,'ИЗ ОСНОВЫ НОМЕНКЛАТУР'!D:E,2,0)</f>
        <v>Реставрационные материалы</v>
      </c>
      <c r="Q1362" s="23" t="str">
        <f>VLOOKUP(A1362,'ИЗ ОСНОВЫ НОМЕНКЛАТУР'!D:F,3,0)</f>
        <v>Карандаш мебельный</v>
      </c>
      <c r="R1362" s="40">
        <f>VLOOKUP(A:A,'ИЗ ОСНОВЫ НОМЕНКЛАТУР'!D:G,4,0)</f>
        <v>152.99434782608697</v>
      </c>
      <c r="S1362" s="12" t="str">
        <f>VLOOKUP(A:A,'ИЗ ОСНОВЫ НОМЕНКЛАТУР'!D:H,5,0)</f>
        <v>C</v>
      </c>
      <c r="T1362" s="44">
        <f t="shared" si="255"/>
        <v>0</v>
      </c>
      <c r="U1362" s="44">
        <f t="shared" si="256"/>
        <v>0</v>
      </c>
      <c r="V1362" s="44">
        <f t="shared" si="257"/>
        <v>0</v>
      </c>
      <c r="W1362" s="44">
        <f t="shared" si="258"/>
        <v>0</v>
      </c>
      <c r="X1362" s="44">
        <f t="shared" si="259"/>
        <v>0</v>
      </c>
      <c r="Y1362" s="44">
        <f t="shared" si="260"/>
        <v>0</v>
      </c>
      <c r="Z1362" s="44">
        <f t="shared" si="261"/>
        <v>12086.55347826087</v>
      </c>
      <c r="AA1362" s="44">
        <f t="shared" si="262"/>
        <v>0</v>
      </c>
      <c r="AB1362" s="44">
        <f t="shared" si="263"/>
        <v>0</v>
      </c>
      <c r="AC1362" s="44">
        <f t="shared" si="264"/>
        <v>0</v>
      </c>
      <c r="AD1362" s="44">
        <f t="shared" si="265"/>
        <v>0</v>
      </c>
      <c r="AE1362" s="12">
        <f t="shared" si="266"/>
        <v>12086.55347826087</v>
      </c>
    </row>
    <row r="1363" spans="1:31" ht="12.6" hidden="1" customHeight="1" x14ac:dyDescent="0.2">
      <c r="A1363" s="26" t="s">
        <v>4088</v>
      </c>
      <c r="B1363" s="19"/>
      <c r="C1363" s="19"/>
      <c r="D1363" s="20"/>
      <c r="E1363" s="21"/>
      <c r="F1363" s="22"/>
      <c r="G1363" s="21"/>
      <c r="H1363" s="22"/>
      <c r="I1363" s="20"/>
      <c r="J1363" s="20">
        <v>50</v>
      </c>
      <c r="K1363" s="20"/>
      <c r="L1363" s="20"/>
      <c r="M1363" s="20"/>
      <c r="N1363" s="20">
        <v>5</v>
      </c>
      <c r="O1363" s="20">
        <v>55</v>
      </c>
      <c r="P1363" s="23" t="str">
        <f>VLOOKUP(A1363,'ИЗ ОСНОВЫ НОМЕНКЛАТУР'!D:E,2,0)</f>
        <v>Реставрационные материалы</v>
      </c>
      <c r="Q1363" s="23" t="str">
        <f>VLOOKUP(A1363,'ИЗ ОСНОВЫ НОМЕНКЛАТУР'!D:F,3,0)</f>
        <v>Карандаш мебельный</v>
      </c>
      <c r="R1363" s="40">
        <f>VLOOKUP(A:A,'ИЗ ОСНОВЫ НОМЕНКЛАТУР'!D:G,4,0)</f>
        <v>262.73166666666668</v>
      </c>
      <c r="S1363" s="12" t="str">
        <f>VLOOKUP(A:A,'ИЗ ОСНОВЫ НОМЕНКЛАТУР'!D:H,5,0)</f>
        <v>C</v>
      </c>
      <c r="T1363" s="44">
        <f t="shared" si="255"/>
        <v>0</v>
      </c>
      <c r="U1363" s="44">
        <f t="shared" si="256"/>
        <v>0</v>
      </c>
      <c r="V1363" s="44">
        <f t="shared" si="257"/>
        <v>0</v>
      </c>
      <c r="W1363" s="44">
        <f t="shared" si="258"/>
        <v>0</v>
      </c>
      <c r="X1363" s="44">
        <f t="shared" si="259"/>
        <v>0</v>
      </c>
      <c r="Y1363" s="44">
        <f t="shared" si="260"/>
        <v>0</v>
      </c>
      <c r="Z1363" s="44">
        <f t="shared" si="261"/>
        <v>13136.583333333334</v>
      </c>
      <c r="AA1363" s="44">
        <f t="shared" si="262"/>
        <v>0</v>
      </c>
      <c r="AB1363" s="44">
        <f t="shared" si="263"/>
        <v>0</v>
      </c>
      <c r="AC1363" s="44">
        <f t="shared" si="264"/>
        <v>0</v>
      </c>
      <c r="AD1363" s="44">
        <f t="shared" si="265"/>
        <v>1313.6583333333333</v>
      </c>
      <c r="AE1363" s="12">
        <f t="shared" si="266"/>
        <v>14450.241666666667</v>
      </c>
    </row>
    <row r="1364" spans="1:31" ht="12.6" hidden="1" customHeight="1" x14ac:dyDescent="0.2">
      <c r="A1364" s="26" t="s">
        <v>4081</v>
      </c>
      <c r="B1364" s="19"/>
      <c r="C1364" s="19"/>
      <c r="D1364" s="20"/>
      <c r="E1364" s="20">
        <v>12</v>
      </c>
      <c r="F1364" s="20"/>
      <c r="G1364" s="21"/>
      <c r="H1364" s="22"/>
      <c r="I1364" s="20"/>
      <c r="J1364" s="20"/>
      <c r="K1364" s="20"/>
      <c r="L1364" s="20"/>
      <c r="M1364" s="20"/>
      <c r="N1364" s="20"/>
      <c r="O1364" s="20">
        <v>12</v>
      </c>
      <c r="P1364" s="23" t="str">
        <f>VLOOKUP(A1364,'ИЗ ОСНОВЫ НОМЕНКЛАТУР'!D:E,2,0)</f>
        <v>Реставрационные материалы</v>
      </c>
      <c r="Q1364" s="23" t="str">
        <f>VLOOKUP(A1364,'ИЗ ОСНОВЫ НОМЕНКЛАТУР'!D:F,3,0)</f>
        <v>Карандаш мебельный</v>
      </c>
      <c r="R1364" s="40">
        <f>VLOOKUP(A:A,'ИЗ ОСНОВЫ НОМЕНКЛАТУР'!D:G,4,0)</f>
        <v>167.71333333333334</v>
      </c>
      <c r="S1364" s="12" t="str">
        <f>VLOOKUP(A:A,'ИЗ ОСНОВЫ НОМЕНКЛАТУР'!D:H,5,0)</f>
        <v>C</v>
      </c>
      <c r="T1364" s="44">
        <f t="shared" si="255"/>
        <v>0</v>
      </c>
      <c r="U1364" s="44">
        <f t="shared" si="256"/>
        <v>2012.56</v>
      </c>
      <c r="V1364" s="44">
        <f t="shared" si="257"/>
        <v>0</v>
      </c>
      <c r="W1364" s="44">
        <f t="shared" si="258"/>
        <v>0</v>
      </c>
      <c r="X1364" s="44">
        <f t="shared" si="259"/>
        <v>0</v>
      </c>
      <c r="Y1364" s="44">
        <f t="shared" si="260"/>
        <v>0</v>
      </c>
      <c r="Z1364" s="44">
        <f t="shared" si="261"/>
        <v>0</v>
      </c>
      <c r="AA1364" s="44">
        <f t="shared" si="262"/>
        <v>0</v>
      </c>
      <c r="AB1364" s="44">
        <f t="shared" si="263"/>
        <v>0</v>
      </c>
      <c r="AC1364" s="44">
        <f t="shared" si="264"/>
        <v>0</v>
      </c>
      <c r="AD1364" s="44">
        <f t="shared" si="265"/>
        <v>0</v>
      </c>
      <c r="AE1364" s="12">
        <f t="shared" si="266"/>
        <v>2012.56</v>
      </c>
    </row>
    <row r="1365" spans="1:31" ht="12.6" hidden="1" customHeight="1" x14ac:dyDescent="0.2">
      <c r="A1365" s="26" t="s">
        <v>4084</v>
      </c>
      <c r="B1365" s="19"/>
      <c r="C1365" s="19"/>
      <c r="D1365" s="20"/>
      <c r="E1365" s="20">
        <v>8</v>
      </c>
      <c r="F1365" s="20"/>
      <c r="G1365" s="21"/>
      <c r="H1365" s="22"/>
      <c r="I1365" s="20"/>
      <c r="J1365" s="20">
        <v>84</v>
      </c>
      <c r="K1365" s="20"/>
      <c r="L1365" s="20"/>
      <c r="M1365" s="20"/>
      <c r="N1365" s="20"/>
      <c r="O1365" s="20">
        <v>92</v>
      </c>
      <c r="P1365" s="23" t="str">
        <f>VLOOKUP(A1365,'ИЗ ОСНОВЫ НОМЕНКЛАТУР'!D:E,2,0)</f>
        <v>Реставрационные материалы</v>
      </c>
      <c r="Q1365" s="23" t="str">
        <f>VLOOKUP(A1365,'ИЗ ОСНОВЫ НОМЕНКЛАТУР'!D:F,3,0)</f>
        <v>Карандаш мебельный</v>
      </c>
      <c r="R1365" s="40">
        <f>VLOOKUP(A:A,'ИЗ ОСНОВЫ НОМЕНКЛАТУР'!D:G,4,0)</f>
        <v>168.92620689655172</v>
      </c>
      <c r="S1365" s="12" t="str">
        <f>VLOOKUP(A:A,'ИЗ ОСНОВЫ НОМЕНКЛАТУР'!D:H,5,0)</f>
        <v>C</v>
      </c>
      <c r="T1365" s="44">
        <f t="shared" si="255"/>
        <v>0</v>
      </c>
      <c r="U1365" s="44">
        <f t="shared" si="256"/>
        <v>1351.4096551724137</v>
      </c>
      <c r="V1365" s="44">
        <f t="shared" si="257"/>
        <v>0</v>
      </c>
      <c r="W1365" s="44">
        <f t="shared" si="258"/>
        <v>0</v>
      </c>
      <c r="X1365" s="44">
        <f t="shared" si="259"/>
        <v>0</v>
      </c>
      <c r="Y1365" s="44">
        <f t="shared" si="260"/>
        <v>0</v>
      </c>
      <c r="Z1365" s="44">
        <f t="shared" si="261"/>
        <v>14189.801379310344</v>
      </c>
      <c r="AA1365" s="44">
        <f t="shared" si="262"/>
        <v>0</v>
      </c>
      <c r="AB1365" s="44">
        <f t="shared" si="263"/>
        <v>0</v>
      </c>
      <c r="AC1365" s="44">
        <f t="shared" si="264"/>
        <v>0</v>
      </c>
      <c r="AD1365" s="44">
        <f t="shared" si="265"/>
        <v>0</v>
      </c>
      <c r="AE1365" s="12">
        <f t="shared" si="266"/>
        <v>15541.211034482758</v>
      </c>
    </row>
    <row r="1366" spans="1:31" ht="12.6" hidden="1" customHeight="1" x14ac:dyDescent="0.2">
      <c r="A1366" s="26" t="s">
        <v>4093</v>
      </c>
      <c r="B1366" s="19"/>
      <c r="C1366" s="19"/>
      <c r="D1366" s="20"/>
      <c r="E1366" s="20">
        <v>29</v>
      </c>
      <c r="F1366" s="20"/>
      <c r="G1366" s="21"/>
      <c r="H1366" s="22"/>
      <c r="I1366" s="20"/>
      <c r="J1366" s="20">
        <v>71</v>
      </c>
      <c r="K1366" s="20"/>
      <c r="L1366" s="20"/>
      <c r="M1366" s="20"/>
      <c r="N1366" s="20">
        <v>2</v>
      </c>
      <c r="O1366" s="20">
        <v>102</v>
      </c>
      <c r="P1366" s="23" t="str">
        <f>VLOOKUP(A1366,'ИЗ ОСНОВЫ НОМЕНКЛАТУР'!D:E,2,0)</f>
        <v>Реставрационные материалы</v>
      </c>
      <c r="Q1366" s="23" t="str">
        <f>VLOOKUP(A1366,'ИЗ ОСНОВЫ НОМЕНКЛАТУР'!D:F,3,0)</f>
        <v>Карандаш мебельный</v>
      </c>
      <c r="R1366" s="40">
        <f>VLOOKUP(A:A,'ИЗ ОСНОВЫ НОМЕНКЛАТУР'!D:G,4,0)</f>
        <v>188.05574999999999</v>
      </c>
      <c r="S1366" s="12" t="str">
        <f>VLOOKUP(A:A,'ИЗ ОСНОВЫ НОМЕНКЛАТУР'!D:H,5,0)</f>
        <v>C</v>
      </c>
      <c r="T1366" s="44">
        <f t="shared" si="255"/>
        <v>0</v>
      </c>
      <c r="U1366" s="44">
        <f t="shared" si="256"/>
        <v>5453.6167499999992</v>
      </c>
      <c r="V1366" s="44">
        <f t="shared" si="257"/>
        <v>0</v>
      </c>
      <c r="W1366" s="44">
        <f t="shared" si="258"/>
        <v>0</v>
      </c>
      <c r="X1366" s="44">
        <f t="shared" si="259"/>
        <v>0</v>
      </c>
      <c r="Y1366" s="44">
        <f t="shared" si="260"/>
        <v>0</v>
      </c>
      <c r="Z1366" s="44">
        <f t="shared" si="261"/>
        <v>13351.95825</v>
      </c>
      <c r="AA1366" s="44">
        <f t="shared" si="262"/>
        <v>0</v>
      </c>
      <c r="AB1366" s="44">
        <f t="shared" si="263"/>
        <v>0</v>
      </c>
      <c r="AC1366" s="44">
        <f t="shared" si="264"/>
        <v>0</v>
      </c>
      <c r="AD1366" s="44">
        <f t="shared" si="265"/>
        <v>376.11149999999998</v>
      </c>
      <c r="AE1366" s="12">
        <f t="shared" si="266"/>
        <v>19181.686499999996</v>
      </c>
    </row>
    <row r="1367" spans="1:31" ht="12.6" hidden="1" customHeight="1" x14ac:dyDescent="0.2">
      <c r="A1367" s="26" t="s">
        <v>4089</v>
      </c>
      <c r="B1367" s="19"/>
      <c r="C1367" s="19"/>
      <c r="D1367" s="20"/>
      <c r="E1367" s="20">
        <v>26</v>
      </c>
      <c r="F1367" s="20"/>
      <c r="G1367" s="21"/>
      <c r="H1367" s="22"/>
      <c r="I1367" s="20"/>
      <c r="J1367" s="20">
        <v>67</v>
      </c>
      <c r="K1367" s="20"/>
      <c r="L1367" s="20"/>
      <c r="M1367" s="20"/>
      <c r="N1367" s="20">
        <v>45</v>
      </c>
      <c r="O1367" s="20">
        <v>138</v>
      </c>
      <c r="P1367" s="23" t="str">
        <f>VLOOKUP(A1367,'ИЗ ОСНОВЫ НОМЕНКЛАТУР'!D:E,2,0)</f>
        <v>Реставрационные материалы</v>
      </c>
      <c r="Q1367" s="23" t="str">
        <f>VLOOKUP(A1367,'ИЗ ОСНОВЫ НОМЕНКЛАТУР'!D:F,3,0)</f>
        <v>Карандаш мебельный</v>
      </c>
      <c r="R1367" s="40">
        <f>VLOOKUP(A:A,'ИЗ ОСНОВЫ НОМЕНКЛАТУР'!D:G,4,0)</f>
        <v>160.11211538461538</v>
      </c>
      <c r="S1367" s="12" t="str">
        <f>VLOOKUP(A:A,'ИЗ ОСНОВЫ НОМЕНКЛАТУР'!D:H,5,0)</f>
        <v>C</v>
      </c>
      <c r="T1367" s="44">
        <f t="shared" si="255"/>
        <v>0</v>
      </c>
      <c r="U1367" s="44">
        <f t="shared" si="256"/>
        <v>4162.915</v>
      </c>
      <c r="V1367" s="44">
        <f t="shared" si="257"/>
        <v>0</v>
      </c>
      <c r="W1367" s="44">
        <f t="shared" si="258"/>
        <v>0</v>
      </c>
      <c r="X1367" s="44">
        <f t="shared" si="259"/>
        <v>0</v>
      </c>
      <c r="Y1367" s="44">
        <f t="shared" si="260"/>
        <v>0</v>
      </c>
      <c r="Z1367" s="44">
        <f t="shared" si="261"/>
        <v>10727.511730769231</v>
      </c>
      <c r="AA1367" s="44">
        <f t="shared" si="262"/>
        <v>0</v>
      </c>
      <c r="AB1367" s="44">
        <f t="shared" si="263"/>
        <v>0</v>
      </c>
      <c r="AC1367" s="44">
        <f t="shared" si="264"/>
        <v>0</v>
      </c>
      <c r="AD1367" s="44">
        <f t="shared" si="265"/>
        <v>7205.0451923076917</v>
      </c>
      <c r="AE1367" s="12">
        <f t="shared" si="266"/>
        <v>22095.471923076922</v>
      </c>
    </row>
    <row r="1368" spans="1:31" ht="12.6" hidden="1" customHeight="1" x14ac:dyDescent="0.2">
      <c r="A1368" s="26" t="s">
        <v>4054</v>
      </c>
      <c r="B1368" s="19"/>
      <c r="C1368" s="19"/>
      <c r="D1368" s="20"/>
      <c r="E1368" s="20">
        <v>74</v>
      </c>
      <c r="F1368" s="20"/>
      <c r="G1368" s="21"/>
      <c r="H1368" s="22"/>
      <c r="I1368" s="20"/>
      <c r="J1368" s="20"/>
      <c r="K1368" s="20"/>
      <c r="L1368" s="20"/>
      <c r="M1368" s="20"/>
      <c r="N1368" s="20"/>
      <c r="O1368" s="20">
        <v>74</v>
      </c>
      <c r="P1368" s="23" t="str">
        <f>VLOOKUP(A1368,'ИЗ ОСНОВЫ НОМЕНКЛАТУР'!D:E,2,0)</f>
        <v>Реставрационные материалы</v>
      </c>
      <c r="Q1368" s="23" t="str">
        <f>VLOOKUP(A1368,'ИЗ ОСНОВЫ НОМЕНКЛАТУР'!D:F,3,0)</f>
        <v>Карандаш мебельный</v>
      </c>
      <c r="R1368" s="40">
        <f>VLOOKUP(A:A,'ИЗ ОСНОВЫ НОМЕНКЛАТУР'!D:G,4,0)</f>
        <v>145.65</v>
      </c>
      <c r="S1368" s="12" t="str">
        <f>VLOOKUP(A:A,'ИЗ ОСНОВЫ НОМЕНКЛАТУР'!D:H,5,0)</f>
        <v>C</v>
      </c>
      <c r="T1368" s="44">
        <f t="shared" si="255"/>
        <v>0</v>
      </c>
      <c r="U1368" s="44">
        <f t="shared" si="256"/>
        <v>10778.1</v>
      </c>
      <c r="V1368" s="44">
        <f t="shared" si="257"/>
        <v>0</v>
      </c>
      <c r="W1368" s="44">
        <f t="shared" si="258"/>
        <v>0</v>
      </c>
      <c r="X1368" s="44">
        <f t="shared" si="259"/>
        <v>0</v>
      </c>
      <c r="Y1368" s="44">
        <f t="shared" si="260"/>
        <v>0</v>
      </c>
      <c r="Z1368" s="44">
        <f t="shared" si="261"/>
        <v>0</v>
      </c>
      <c r="AA1368" s="44">
        <f t="shared" si="262"/>
        <v>0</v>
      </c>
      <c r="AB1368" s="44">
        <f t="shared" si="263"/>
        <v>0</v>
      </c>
      <c r="AC1368" s="44">
        <f t="shared" si="264"/>
        <v>0</v>
      </c>
      <c r="AD1368" s="44">
        <f t="shared" si="265"/>
        <v>0</v>
      </c>
      <c r="AE1368" s="12">
        <f t="shared" si="266"/>
        <v>10778.1</v>
      </c>
    </row>
    <row r="1369" spans="1:31" ht="12.6" hidden="1" customHeight="1" x14ac:dyDescent="0.2">
      <c r="A1369" s="26" t="s">
        <v>4079</v>
      </c>
      <c r="B1369" s="19"/>
      <c r="C1369" s="19"/>
      <c r="D1369" s="20"/>
      <c r="E1369" s="21"/>
      <c r="F1369" s="22"/>
      <c r="G1369" s="21"/>
      <c r="H1369" s="22"/>
      <c r="I1369" s="20"/>
      <c r="J1369" s="20">
        <v>4</v>
      </c>
      <c r="K1369" s="20"/>
      <c r="L1369" s="20"/>
      <c r="M1369" s="20"/>
      <c r="N1369" s="20"/>
      <c r="O1369" s="20">
        <v>4</v>
      </c>
      <c r="P1369" s="23" t="str">
        <f>VLOOKUP(A1369,'ИЗ ОСНОВЫ НОМЕНКЛАТУР'!D:E,2,0)</f>
        <v>Реставрационные материалы</v>
      </c>
      <c r="Q1369" s="23" t="str">
        <f>VLOOKUP(A1369,'ИЗ ОСНОВЫ НОМЕНКЛАТУР'!D:F,3,0)</f>
        <v>Карандаш мебельный</v>
      </c>
      <c r="R1369" s="40">
        <f>VLOOKUP(A:A,'ИЗ ОСНОВЫ НОМЕНКЛАТУР'!D:G,4,0)</f>
        <v>231.36562499999999</v>
      </c>
      <c r="S1369" s="12" t="str">
        <f>VLOOKUP(A:A,'ИЗ ОСНОВЫ НОМЕНКЛАТУР'!D:H,5,0)</f>
        <v>C</v>
      </c>
      <c r="T1369" s="44">
        <f t="shared" si="255"/>
        <v>0</v>
      </c>
      <c r="U1369" s="44">
        <f t="shared" si="256"/>
        <v>0</v>
      </c>
      <c r="V1369" s="44">
        <f t="shared" si="257"/>
        <v>0</v>
      </c>
      <c r="W1369" s="44">
        <f t="shared" si="258"/>
        <v>0</v>
      </c>
      <c r="X1369" s="44">
        <f t="shared" si="259"/>
        <v>0</v>
      </c>
      <c r="Y1369" s="44">
        <f t="shared" si="260"/>
        <v>0</v>
      </c>
      <c r="Z1369" s="44">
        <f t="shared" si="261"/>
        <v>925.46249999999998</v>
      </c>
      <c r="AA1369" s="44">
        <f t="shared" si="262"/>
        <v>0</v>
      </c>
      <c r="AB1369" s="44">
        <f t="shared" si="263"/>
        <v>0</v>
      </c>
      <c r="AC1369" s="44">
        <f t="shared" si="264"/>
        <v>0</v>
      </c>
      <c r="AD1369" s="44">
        <f t="shared" si="265"/>
        <v>0</v>
      </c>
      <c r="AE1369" s="12">
        <f t="shared" si="266"/>
        <v>925.46249999999998</v>
      </c>
    </row>
    <row r="1370" spans="1:31" ht="12.6" hidden="1" customHeight="1" x14ac:dyDescent="0.2">
      <c r="A1370" s="26" t="s">
        <v>4071</v>
      </c>
      <c r="B1370" s="19"/>
      <c r="C1370" s="19"/>
      <c r="D1370" s="20"/>
      <c r="E1370" s="21"/>
      <c r="F1370" s="22"/>
      <c r="G1370" s="21"/>
      <c r="H1370" s="22"/>
      <c r="I1370" s="20"/>
      <c r="J1370" s="20">
        <v>15</v>
      </c>
      <c r="K1370" s="20"/>
      <c r="L1370" s="20"/>
      <c r="M1370" s="20"/>
      <c r="N1370" s="20"/>
      <c r="O1370" s="20">
        <v>15</v>
      </c>
      <c r="P1370" s="23" t="str">
        <f>VLOOKUP(A1370,'ИЗ ОСНОВЫ НОМЕНКЛАТУР'!D:E,2,0)</f>
        <v>Реставрационные материалы</v>
      </c>
      <c r="Q1370" s="23" t="str">
        <f>VLOOKUP(A1370,'ИЗ ОСНОВЫ НОМЕНКЛАТУР'!D:F,3,0)</f>
        <v>Карандаш мебельный</v>
      </c>
      <c r="R1370" s="40">
        <f>VLOOKUP(A:A,'ИЗ ОСНОВЫ НОМЕНКЛАТУР'!D:G,4,0)</f>
        <v>281.91999999999996</v>
      </c>
      <c r="S1370" s="12" t="str">
        <f>VLOOKUP(A:A,'ИЗ ОСНОВЫ НОМЕНКЛАТУР'!D:H,5,0)</f>
        <v>C</v>
      </c>
      <c r="T1370" s="44">
        <f t="shared" si="255"/>
        <v>0</v>
      </c>
      <c r="U1370" s="44">
        <f t="shared" si="256"/>
        <v>0</v>
      </c>
      <c r="V1370" s="44">
        <f t="shared" si="257"/>
        <v>0</v>
      </c>
      <c r="W1370" s="44">
        <f t="shared" si="258"/>
        <v>0</v>
      </c>
      <c r="X1370" s="44">
        <f t="shared" si="259"/>
        <v>0</v>
      </c>
      <c r="Y1370" s="44">
        <f t="shared" si="260"/>
        <v>0</v>
      </c>
      <c r="Z1370" s="44">
        <f t="shared" si="261"/>
        <v>4228.7999999999993</v>
      </c>
      <c r="AA1370" s="44">
        <f t="shared" si="262"/>
        <v>0</v>
      </c>
      <c r="AB1370" s="44">
        <f t="shared" si="263"/>
        <v>0</v>
      </c>
      <c r="AC1370" s="44">
        <f t="shared" si="264"/>
        <v>0</v>
      </c>
      <c r="AD1370" s="44">
        <f t="shared" si="265"/>
        <v>0</v>
      </c>
      <c r="AE1370" s="12">
        <f t="shared" si="266"/>
        <v>4228.7999999999993</v>
      </c>
    </row>
    <row r="1371" spans="1:31" ht="12.6" hidden="1" customHeight="1" x14ac:dyDescent="0.2">
      <c r="A1371" s="26" t="s">
        <v>4063</v>
      </c>
      <c r="B1371" s="19"/>
      <c r="C1371" s="19"/>
      <c r="D1371" s="20"/>
      <c r="E1371" s="21"/>
      <c r="F1371" s="22"/>
      <c r="G1371" s="21"/>
      <c r="H1371" s="22"/>
      <c r="I1371" s="20"/>
      <c r="J1371" s="20">
        <v>56</v>
      </c>
      <c r="K1371" s="20"/>
      <c r="L1371" s="20"/>
      <c r="M1371" s="20"/>
      <c r="N1371" s="20"/>
      <c r="O1371" s="20">
        <v>56</v>
      </c>
      <c r="P1371" s="23" t="str">
        <f>VLOOKUP(A1371,'ИЗ ОСНОВЫ НОМЕНКЛАТУР'!D:E,2,0)</f>
        <v>Реставрационные материалы</v>
      </c>
      <c r="Q1371" s="23" t="str">
        <f>VLOOKUP(A1371,'ИЗ ОСНОВЫ НОМЕНКЛАТУР'!D:F,3,0)</f>
        <v>Карандаш мебельный</v>
      </c>
      <c r="R1371" s="40">
        <f>VLOOKUP(A:A,'ИЗ ОСНОВЫ НОМЕНКЛАТУР'!D:G,4,0)</f>
        <v>212.91</v>
      </c>
      <c r="S1371" s="12" t="str">
        <f>VLOOKUP(A:A,'ИЗ ОСНОВЫ НОМЕНКЛАТУР'!D:H,5,0)</f>
        <v>C</v>
      </c>
      <c r="T1371" s="44">
        <f t="shared" si="255"/>
        <v>0</v>
      </c>
      <c r="U1371" s="44">
        <f t="shared" si="256"/>
        <v>0</v>
      </c>
      <c r="V1371" s="44">
        <f t="shared" si="257"/>
        <v>0</v>
      </c>
      <c r="W1371" s="44">
        <f t="shared" si="258"/>
        <v>0</v>
      </c>
      <c r="X1371" s="44">
        <f t="shared" si="259"/>
        <v>0</v>
      </c>
      <c r="Y1371" s="44">
        <f t="shared" si="260"/>
        <v>0</v>
      </c>
      <c r="Z1371" s="44">
        <f t="shared" si="261"/>
        <v>11922.96</v>
      </c>
      <c r="AA1371" s="44">
        <f t="shared" si="262"/>
        <v>0</v>
      </c>
      <c r="AB1371" s="44">
        <f t="shared" si="263"/>
        <v>0</v>
      </c>
      <c r="AC1371" s="44">
        <f t="shared" si="264"/>
        <v>0</v>
      </c>
      <c r="AD1371" s="44">
        <f t="shared" si="265"/>
        <v>0</v>
      </c>
      <c r="AE1371" s="12">
        <f t="shared" si="266"/>
        <v>11922.96</v>
      </c>
    </row>
    <row r="1372" spans="1:31" ht="12.6" hidden="1" customHeight="1" x14ac:dyDescent="0.2">
      <c r="A1372" s="26" t="s">
        <v>3329</v>
      </c>
      <c r="B1372" s="19"/>
      <c r="C1372" s="19"/>
      <c r="D1372" s="20"/>
      <c r="E1372" s="21"/>
      <c r="F1372" s="22"/>
      <c r="G1372" s="21"/>
      <c r="H1372" s="22"/>
      <c r="I1372" s="20"/>
      <c r="J1372" s="20">
        <v>8</v>
      </c>
      <c r="K1372" s="20">
        <v>300.52999999999997</v>
      </c>
      <c r="L1372" s="20"/>
      <c r="M1372" s="20"/>
      <c r="N1372" s="20">
        <v>98.555000000000007</v>
      </c>
      <c r="O1372" s="20">
        <v>407.08499999999998</v>
      </c>
      <c r="P1372" s="23" t="str">
        <f>VLOOKUP(A1372,'ИЗ ОСНОВЫ НОМЕНКЛАТУР'!D:E,2,0)</f>
        <v>Клей</v>
      </c>
      <c r="Q1372" s="23" t="str">
        <f>VLOOKUP(A1372,'ИЗ ОСНОВЫ НОМЕНКЛАТУР'!D:F,3,0)</f>
        <v>Клей термопластичный порошковый</v>
      </c>
      <c r="R1372" s="40">
        <f>VLOOKUP(A:A,'ИЗ ОСНОВЫ НОМЕНКЛАТУР'!D:G,4,0)</f>
        <v>1669.469037142921</v>
      </c>
      <c r="S1372" s="12" t="str">
        <f>VLOOKUP(A:A,'ИЗ ОСНОВЫ НОМЕНКЛАТУР'!D:H,5,0)</f>
        <v>A</v>
      </c>
      <c r="T1372" s="44">
        <f t="shared" si="255"/>
        <v>0</v>
      </c>
      <c r="U1372" s="44">
        <f t="shared" si="256"/>
        <v>0</v>
      </c>
      <c r="V1372" s="44">
        <f t="shared" si="257"/>
        <v>0</v>
      </c>
      <c r="W1372" s="44">
        <f t="shared" si="258"/>
        <v>0</v>
      </c>
      <c r="X1372" s="44">
        <f t="shared" si="259"/>
        <v>0</v>
      </c>
      <c r="Y1372" s="44">
        <f t="shared" si="260"/>
        <v>0</v>
      </c>
      <c r="Z1372" s="44">
        <f t="shared" si="261"/>
        <v>13355.752297143368</v>
      </c>
      <c r="AA1372" s="44">
        <f t="shared" si="262"/>
        <v>501725.52973256202</v>
      </c>
      <c r="AB1372" s="44">
        <f t="shared" si="263"/>
        <v>0</v>
      </c>
      <c r="AC1372" s="44">
        <f t="shared" si="264"/>
        <v>0</v>
      </c>
      <c r="AD1372" s="44">
        <f t="shared" si="265"/>
        <v>164534.5209556206</v>
      </c>
      <c r="AE1372" s="12">
        <f t="shared" si="266"/>
        <v>679615.80298532604</v>
      </c>
    </row>
    <row r="1373" spans="1:31" ht="12.6" hidden="1" customHeight="1" x14ac:dyDescent="0.2">
      <c r="A1373" s="26" t="s">
        <v>3332</v>
      </c>
      <c r="B1373" s="19"/>
      <c r="C1373" s="19"/>
      <c r="D1373" s="20"/>
      <c r="E1373" s="21"/>
      <c r="F1373" s="22"/>
      <c r="G1373" s="21"/>
      <c r="H1373" s="22"/>
      <c r="I1373" s="20"/>
      <c r="J1373" s="20">
        <v>99</v>
      </c>
      <c r="K1373" s="20">
        <v>1100</v>
      </c>
      <c r="L1373" s="20"/>
      <c r="M1373" s="20">
        <v>150</v>
      </c>
      <c r="N1373" s="20">
        <v>65.400000000000006</v>
      </c>
      <c r="O1373" s="20">
        <v>1414.4</v>
      </c>
      <c r="P1373" s="23" t="str">
        <f>VLOOKUP(A1373,'ИЗ ОСНОВЫ НОМЕНКЛАТУР'!D:E,2,0)</f>
        <v>Клей</v>
      </c>
      <c r="Q1373" s="23" t="str">
        <f>VLOOKUP(A1373,'ИЗ ОСНОВЫ НОМЕНКЛАТУР'!D:F,3,0)</f>
        <v>Клей термопластичный порошковый</v>
      </c>
      <c r="R1373" s="40">
        <f>VLOOKUP(A:A,'ИЗ ОСНОВЫ НОМЕНКЛАТУР'!D:G,4,0)</f>
        <v>1962.2832577132485</v>
      </c>
      <c r="S1373" s="12" t="str">
        <f>VLOOKUP(A:A,'ИЗ ОСНОВЫ НОМЕНКЛАТУР'!D:H,5,0)</f>
        <v>B</v>
      </c>
      <c r="T1373" s="44">
        <f t="shared" si="255"/>
        <v>0</v>
      </c>
      <c r="U1373" s="44">
        <f t="shared" si="256"/>
        <v>0</v>
      </c>
      <c r="V1373" s="44">
        <f t="shared" si="257"/>
        <v>0</v>
      </c>
      <c r="W1373" s="44">
        <f t="shared" si="258"/>
        <v>0</v>
      </c>
      <c r="X1373" s="44">
        <f t="shared" si="259"/>
        <v>0</v>
      </c>
      <c r="Y1373" s="44">
        <f t="shared" si="260"/>
        <v>0</v>
      </c>
      <c r="Z1373" s="44">
        <f t="shared" si="261"/>
        <v>194266.04251361161</v>
      </c>
      <c r="AA1373" s="44">
        <f t="shared" si="262"/>
        <v>2158511.5834845733</v>
      </c>
      <c r="AB1373" s="44">
        <f t="shared" si="263"/>
        <v>0</v>
      </c>
      <c r="AC1373" s="44">
        <f t="shared" si="264"/>
        <v>294342.48865698726</v>
      </c>
      <c r="AD1373" s="44">
        <f t="shared" si="265"/>
        <v>128333.32505444647</v>
      </c>
      <c r="AE1373" s="12">
        <f t="shared" si="266"/>
        <v>2775453.4397096187</v>
      </c>
    </row>
    <row r="1374" spans="1:31" ht="12.6" hidden="1" customHeight="1" x14ac:dyDescent="0.2">
      <c r="A1374" s="26" t="s">
        <v>3349</v>
      </c>
      <c r="B1374" s="19"/>
      <c r="C1374" s="19"/>
      <c r="D1374" s="20"/>
      <c r="E1374" s="21"/>
      <c r="F1374" s="22"/>
      <c r="G1374" s="21"/>
      <c r="H1374" s="22"/>
      <c r="I1374" s="20"/>
      <c r="J1374" s="20">
        <v>27</v>
      </c>
      <c r="K1374" s="20"/>
      <c r="L1374" s="20">
        <v>1</v>
      </c>
      <c r="M1374" s="20">
        <v>20</v>
      </c>
      <c r="N1374" s="20">
        <v>9</v>
      </c>
      <c r="O1374" s="20">
        <v>57</v>
      </c>
      <c r="P1374" s="23" t="str">
        <f>VLOOKUP(A1374,'ИЗ ОСНОВЫ НОМЕНКЛАТУР'!D:E,2,0)</f>
        <v>Клей</v>
      </c>
      <c r="Q1374" s="23" t="str">
        <f>VLOOKUP(A1374,'ИЗ ОСНОВЫ НОМЕНКЛАТУР'!D:F,3,0)</f>
        <v>Герметики</v>
      </c>
      <c r="R1374" s="40">
        <f>VLOOKUP(A:A,'ИЗ ОСНОВЫ НОМЕНКЛАТУР'!D:G,4,0)</f>
        <v>2186.3928368794327</v>
      </c>
      <c r="S1374" s="12" t="str">
        <f>VLOOKUP(A:A,'ИЗ ОСНОВЫ НОМЕНКЛАТУР'!D:H,5,0)</f>
        <v>C</v>
      </c>
      <c r="T1374" s="44">
        <f t="shared" si="255"/>
        <v>0</v>
      </c>
      <c r="U1374" s="44">
        <f t="shared" si="256"/>
        <v>0</v>
      </c>
      <c r="V1374" s="44">
        <f t="shared" si="257"/>
        <v>0</v>
      </c>
      <c r="W1374" s="44">
        <f t="shared" si="258"/>
        <v>0</v>
      </c>
      <c r="X1374" s="44">
        <f t="shared" si="259"/>
        <v>0</v>
      </c>
      <c r="Y1374" s="44">
        <f t="shared" si="260"/>
        <v>0</v>
      </c>
      <c r="Z1374" s="44">
        <f t="shared" si="261"/>
        <v>59032.606595744684</v>
      </c>
      <c r="AA1374" s="44">
        <f t="shared" si="262"/>
        <v>0</v>
      </c>
      <c r="AB1374" s="44">
        <f t="shared" si="263"/>
        <v>2186.3928368794327</v>
      </c>
      <c r="AC1374" s="44">
        <f t="shared" si="264"/>
        <v>43727.856737588656</v>
      </c>
      <c r="AD1374" s="44">
        <f t="shared" si="265"/>
        <v>19677.535531914895</v>
      </c>
      <c r="AE1374" s="12">
        <f t="shared" si="266"/>
        <v>124624.39170212766</v>
      </c>
    </row>
    <row r="1375" spans="1:31" ht="12.6" hidden="1" customHeight="1" x14ac:dyDescent="0.2">
      <c r="A1375" s="26" t="s">
        <v>3340</v>
      </c>
      <c r="B1375" s="19"/>
      <c r="C1375" s="19"/>
      <c r="D1375" s="20"/>
      <c r="E1375" s="21"/>
      <c r="F1375" s="22"/>
      <c r="G1375" s="21"/>
      <c r="H1375" s="22"/>
      <c r="I1375" s="20"/>
      <c r="J1375" s="20">
        <v>32</v>
      </c>
      <c r="K1375" s="20"/>
      <c r="L1375" s="20">
        <v>40</v>
      </c>
      <c r="M1375" s="20">
        <v>49</v>
      </c>
      <c r="N1375" s="20">
        <v>78</v>
      </c>
      <c r="O1375" s="20">
        <v>199</v>
      </c>
      <c r="P1375" s="23" t="str">
        <f>VLOOKUP(A1375,'ИЗ ОСНОВЫ НОМЕНКЛАТУР'!D:E,2,0)</f>
        <v>Клей</v>
      </c>
      <c r="Q1375" s="23" t="str">
        <f>VLOOKUP(A1375,'ИЗ ОСНОВЫ НОМЕНКЛАТУР'!D:F,3,0)</f>
        <v>Клей супер моментальный</v>
      </c>
      <c r="R1375" s="40">
        <f>VLOOKUP(A:A,'ИЗ ОСНОВЫ НОМЕНКЛАТУР'!D:G,4,0)</f>
        <v>852.33934318555009</v>
      </c>
      <c r="S1375" s="12" t="str">
        <f>VLOOKUP(A:A,'ИЗ ОСНОВЫ НОМЕНКЛАТУР'!D:H,5,0)</f>
        <v>B</v>
      </c>
      <c r="T1375" s="44">
        <f t="shared" si="255"/>
        <v>0</v>
      </c>
      <c r="U1375" s="44">
        <f t="shared" si="256"/>
        <v>0</v>
      </c>
      <c r="V1375" s="44">
        <f t="shared" si="257"/>
        <v>0</v>
      </c>
      <c r="W1375" s="44">
        <f t="shared" si="258"/>
        <v>0</v>
      </c>
      <c r="X1375" s="44">
        <f t="shared" si="259"/>
        <v>0</v>
      </c>
      <c r="Y1375" s="44">
        <f t="shared" si="260"/>
        <v>0</v>
      </c>
      <c r="Z1375" s="44">
        <f t="shared" si="261"/>
        <v>27274.858981937603</v>
      </c>
      <c r="AA1375" s="44">
        <f t="shared" si="262"/>
        <v>0</v>
      </c>
      <c r="AB1375" s="44">
        <f t="shared" si="263"/>
        <v>34093.573727422001</v>
      </c>
      <c r="AC1375" s="44">
        <f t="shared" si="264"/>
        <v>41764.627816091954</v>
      </c>
      <c r="AD1375" s="44">
        <f t="shared" si="265"/>
        <v>66482.468768472914</v>
      </c>
      <c r="AE1375" s="12">
        <f t="shared" si="266"/>
        <v>169615.52929392445</v>
      </c>
    </row>
    <row r="1376" spans="1:31" ht="12.6" hidden="1" customHeight="1" x14ac:dyDescent="0.2">
      <c r="A1376" s="26" t="s">
        <v>3339</v>
      </c>
      <c r="B1376" s="19"/>
      <c r="C1376" s="19"/>
      <c r="D1376" s="20"/>
      <c r="E1376" s="21"/>
      <c r="F1376" s="22"/>
      <c r="G1376" s="21"/>
      <c r="H1376" s="22"/>
      <c r="I1376" s="20"/>
      <c r="J1376" s="20">
        <v>33</v>
      </c>
      <c r="K1376" s="20"/>
      <c r="L1376" s="20">
        <v>5</v>
      </c>
      <c r="M1376" s="20"/>
      <c r="N1376" s="20">
        <v>185</v>
      </c>
      <c r="O1376" s="20">
        <v>223</v>
      </c>
      <c r="P1376" s="23" t="str">
        <f>VLOOKUP(A1376,'ИЗ ОСНОВЫ НОМЕНКЛАТУР'!D:E,2,0)</f>
        <v>Клей</v>
      </c>
      <c r="Q1376" s="23" t="str">
        <f>VLOOKUP(A1376,'ИЗ ОСНОВЫ НОМЕНКЛАТУР'!D:F,3,0)</f>
        <v>Клей супер моментальный</v>
      </c>
      <c r="R1376" s="40">
        <f>VLOOKUP(A:A,'ИЗ ОСНОВЫ НОМЕНКЛАТУР'!D:G,4,0)</f>
        <v>1355.8196340919233</v>
      </c>
      <c r="S1376" s="12" t="str">
        <f>VLOOKUP(A:A,'ИЗ ОСНОВЫ НОМЕНКЛАТУР'!D:H,5,0)</f>
        <v>A</v>
      </c>
      <c r="T1376" s="44">
        <f t="shared" si="255"/>
        <v>0</v>
      </c>
      <c r="U1376" s="44">
        <f t="shared" si="256"/>
        <v>0</v>
      </c>
      <c r="V1376" s="44">
        <f t="shared" si="257"/>
        <v>0</v>
      </c>
      <c r="W1376" s="44">
        <f t="shared" si="258"/>
        <v>0</v>
      </c>
      <c r="X1376" s="44">
        <f t="shared" si="259"/>
        <v>0</v>
      </c>
      <c r="Y1376" s="44">
        <f t="shared" si="260"/>
        <v>0</v>
      </c>
      <c r="Z1376" s="44">
        <f t="shared" si="261"/>
        <v>44742.047925033468</v>
      </c>
      <c r="AA1376" s="44">
        <f t="shared" si="262"/>
        <v>0</v>
      </c>
      <c r="AB1376" s="44">
        <f t="shared" si="263"/>
        <v>6779.0981704596161</v>
      </c>
      <c r="AC1376" s="44">
        <f t="shared" si="264"/>
        <v>0</v>
      </c>
      <c r="AD1376" s="44">
        <f t="shared" si="265"/>
        <v>250826.63230700581</v>
      </c>
      <c r="AE1376" s="12">
        <f t="shared" si="266"/>
        <v>302347.77840249892</v>
      </c>
    </row>
    <row r="1377" spans="1:31" ht="12.6" hidden="1" customHeight="1" x14ac:dyDescent="0.2">
      <c r="A1377" s="26" t="s">
        <v>3359</v>
      </c>
      <c r="B1377" s="19"/>
      <c r="C1377" s="19"/>
      <c r="D1377" s="20"/>
      <c r="E1377" s="21"/>
      <c r="F1377" s="22"/>
      <c r="G1377" s="21"/>
      <c r="H1377" s="22"/>
      <c r="I1377" s="20">
        <v>72</v>
      </c>
      <c r="J1377" s="20">
        <v>24</v>
      </c>
      <c r="K1377" s="20"/>
      <c r="L1377" s="20"/>
      <c r="M1377" s="20"/>
      <c r="N1377" s="20">
        <v>19</v>
      </c>
      <c r="O1377" s="20">
        <v>115</v>
      </c>
      <c r="P1377" s="23" t="str">
        <f>VLOOKUP(A1377,'ИЗ ОСНОВЫ НОМЕНКЛАТУР'!D:E,2,0)</f>
        <v>Клей</v>
      </c>
      <c r="Q1377" s="23" t="str">
        <f>VLOOKUP(A1377,'ИЗ ОСНОВЫ НОМЕНКЛАТУР'!D:F,3,0)</f>
        <v>Клей ПВА</v>
      </c>
      <c r="R1377" s="40">
        <f>VLOOKUP(A:A,'ИЗ ОСНОВЫ НОМЕНКЛАТУР'!D:G,4,0)</f>
        <v>1018.8</v>
      </c>
      <c r="S1377" s="12" t="str">
        <f>VLOOKUP(A:A,'ИЗ ОСНОВЫ НОМЕНКЛАТУР'!D:H,5,0)</f>
        <v>C</v>
      </c>
      <c r="T1377" s="44">
        <f t="shared" si="255"/>
        <v>0</v>
      </c>
      <c r="U1377" s="44">
        <f t="shared" si="256"/>
        <v>0</v>
      </c>
      <c r="V1377" s="44">
        <f t="shared" si="257"/>
        <v>0</v>
      </c>
      <c r="W1377" s="44">
        <f t="shared" si="258"/>
        <v>0</v>
      </c>
      <c r="X1377" s="44">
        <f t="shared" si="259"/>
        <v>0</v>
      </c>
      <c r="Y1377" s="44">
        <f t="shared" si="260"/>
        <v>73353.599999999991</v>
      </c>
      <c r="Z1377" s="44">
        <f t="shared" si="261"/>
        <v>24451.199999999997</v>
      </c>
      <c r="AA1377" s="44">
        <f t="shared" si="262"/>
        <v>0</v>
      </c>
      <c r="AB1377" s="44">
        <f t="shared" si="263"/>
        <v>0</v>
      </c>
      <c r="AC1377" s="44">
        <f t="shared" si="264"/>
        <v>0</v>
      </c>
      <c r="AD1377" s="44">
        <f t="shared" si="265"/>
        <v>19357.2</v>
      </c>
      <c r="AE1377" s="12">
        <f t="shared" si="266"/>
        <v>117161.99999999999</v>
      </c>
    </row>
    <row r="1378" spans="1:31" ht="12.6" hidden="1" customHeight="1" x14ac:dyDescent="0.2">
      <c r="A1378" s="26" t="s">
        <v>3360</v>
      </c>
      <c r="B1378" s="19"/>
      <c r="C1378" s="19"/>
      <c r="D1378" s="20"/>
      <c r="E1378" s="21"/>
      <c r="F1378" s="22"/>
      <c r="G1378" s="21"/>
      <c r="H1378" s="22"/>
      <c r="I1378" s="20">
        <v>72</v>
      </c>
      <c r="J1378" s="20">
        <v>24</v>
      </c>
      <c r="K1378" s="20"/>
      <c r="L1378" s="20"/>
      <c r="M1378" s="20"/>
      <c r="N1378" s="20">
        <v>20</v>
      </c>
      <c r="O1378" s="20">
        <v>116</v>
      </c>
      <c r="P1378" s="23" t="str">
        <f>VLOOKUP(A1378,'ИЗ ОСНОВЫ НОМЕНКЛАТУР'!D:E,2,0)</f>
        <v>Клей</v>
      </c>
      <c r="Q1378" s="23" t="str">
        <f>VLOOKUP(A1378,'ИЗ ОСНОВЫ НОМЕНКЛАТУР'!D:F,3,0)</f>
        <v>Клей ПВА</v>
      </c>
      <c r="R1378" s="40">
        <f>VLOOKUP(A:A,'ИЗ ОСНОВЫ НОМЕНКЛАТУР'!D:G,4,0)</f>
        <v>1103.6000000000001</v>
      </c>
      <c r="S1378" s="12" t="str">
        <f>VLOOKUP(A:A,'ИЗ ОСНОВЫ НОМЕНКЛАТУР'!D:H,5,0)</f>
        <v>C</v>
      </c>
      <c r="T1378" s="44">
        <f t="shared" si="255"/>
        <v>0</v>
      </c>
      <c r="U1378" s="44">
        <f t="shared" si="256"/>
        <v>0</v>
      </c>
      <c r="V1378" s="44">
        <f t="shared" si="257"/>
        <v>0</v>
      </c>
      <c r="W1378" s="44">
        <f t="shared" si="258"/>
        <v>0</v>
      </c>
      <c r="X1378" s="44">
        <f t="shared" si="259"/>
        <v>0</v>
      </c>
      <c r="Y1378" s="44">
        <f t="shared" si="260"/>
        <v>79459.200000000012</v>
      </c>
      <c r="Z1378" s="44">
        <f t="shared" si="261"/>
        <v>26486.400000000001</v>
      </c>
      <c r="AA1378" s="44">
        <f t="shared" si="262"/>
        <v>0</v>
      </c>
      <c r="AB1378" s="44">
        <f t="shared" si="263"/>
        <v>0</v>
      </c>
      <c r="AC1378" s="44">
        <f t="shared" si="264"/>
        <v>0</v>
      </c>
      <c r="AD1378" s="44">
        <f t="shared" si="265"/>
        <v>22072.000000000004</v>
      </c>
      <c r="AE1378" s="12">
        <f t="shared" si="266"/>
        <v>128017.60000000001</v>
      </c>
    </row>
    <row r="1379" spans="1:31" ht="12.6" hidden="1" customHeight="1" x14ac:dyDescent="0.2">
      <c r="A1379" s="26" t="s">
        <v>3361</v>
      </c>
      <c r="B1379" s="19"/>
      <c r="C1379" s="19"/>
      <c r="D1379" s="20"/>
      <c r="E1379" s="21"/>
      <c r="F1379" s="22"/>
      <c r="G1379" s="21"/>
      <c r="H1379" s="22"/>
      <c r="I1379" s="20">
        <v>72</v>
      </c>
      <c r="J1379" s="20">
        <v>24</v>
      </c>
      <c r="K1379" s="20"/>
      <c r="L1379" s="20"/>
      <c r="M1379" s="20"/>
      <c r="N1379" s="20">
        <v>18</v>
      </c>
      <c r="O1379" s="20">
        <v>114</v>
      </c>
      <c r="P1379" s="23" t="str">
        <f>VLOOKUP(A1379,'ИЗ ОСНОВЫ НОМЕНКЛАТУР'!D:E,2,0)</f>
        <v>Клей</v>
      </c>
      <c r="Q1379" s="23" t="str">
        <f>VLOOKUP(A1379,'ИЗ ОСНОВЫ НОМЕНКЛАТУР'!D:F,3,0)</f>
        <v>Клей ПВА</v>
      </c>
      <c r="R1379" s="40">
        <f>VLOOKUP(A:A,'ИЗ ОСНОВЫ НОМЕНКЛАТУР'!D:G,4,0)</f>
        <v>923.23500000000001</v>
      </c>
      <c r="S1379" s="12" t="str">
        <f>VLOOKUP(A:A,'ИЗ ОСНОВЫ НОМЕНКЛАТУР'!D:H,5,0)</f>
        <v>C</v>
      </c>
      <c r="T1379" s="44">
        <f t="shared" si="255"/>
        <v>0</v>
      </c>
      <c r="U1379" s="44">
        <f t="shared" si="256"/>
        <v>0</v>
      </c>
      <c r="V1379" s="44">
        <f t="shared" si="257"/>
        <v>0</v>
      </c>
      <c r="W1379" s="44">
        <f t="shared" si="258"/>
        <v>0</v>
      </c>
      <c r="X1379" s="44">
        <f t="shared" si="259"/>
        <v>0</v>
      </c>
      <c r="Y1379" s="44">
        <f t="shared" si="260"/>
        <v>66472.92</v>
      </c>
      <c r="Z1379" s="44">
        <f t="shared" si="261"/>
        <v>22157.64</v>
      </c>
      <c r="AA1379" s="44">
        <f t="shared" si="262"/>
        <v>0</v>
      </c>
      <c r="AB1379" s="44">
        <f t="shared" si="263"/>
        <v>0</v>
      </c>
      <c r="AC1379" s="44">
        <f t="shared" si="264"/>
        <v>0</v>
      </c>
      <c r="AD1379" s="44">
        <f t="shared" si="265"/>
        <v>16618.23</v>
      </c>
      <c r="AE1379" s="12">
        <f t="shared" si="266"/>
        <v>105248.79</v>
      </c>
    </row>
    <row r="1380" spans="1:31" ht="12.6" hidden="1" customHeight="1" x14ac:dyDescent="0.2">
      <c r="A1380" s="26" t="s">
        <v>3362</v>
      </c>
      <c r="B1380" s="19"/>
      <c r="C1380" s="19"/>
      <c r="D1380" s="20"/>
      <c r="E1380" s="21"/>
      <c r="F1380" s="22"/>
      <c r="G1380" s="21"/>
      <c r="H1380" s="22"/>
      <c r="I1380" s="20">
        <v>72</v>
      </c>
      <c r="J1380" s="20">
        <v>23</v>
      </c>
      <c r="K1380" s="20"/>
      <c r="L1380" s="20"/>
      <c r="M1380" s="20"/>
      <c r="N1380" s="20">
        <v>24</v>
      </c>
      <c r="O1380" s="20">
        <v>119</v>
      </c>
      <c r="P1380" s="23" t="str">
        <f>VLOOKUP(A1380,'ИЗ ОСНОВЫ НОМЕНКЛАТУР'!D:E,2,0)</f>
        <v>Клей</v>
      </c>
      <c r="Q1380" s="23" t="str">
        <f>VLOOKUP(A1380,'ИЗ ОСНОВЫ НОМЕНКЛАТУР'!D:F,3,0)</f>
        <v>Клей ПВА</v>
      </c>
      <c r="R1380" s="40">
        <f>VLOOKUP(A:A,'ИЗ ОСНОВЫ НОМЕНКЛАТУР'!D:G,4,0)</f>
        <v>976.2</v>
      </c>
      <c r="S1380" s="12" t="str">
        <f>VLOOKUP(A:A,'ИЗ ОСНОВЫ НОМЕНКЛАТУР'!D:H,5,0)</f>
        <v>C</v>
      </c>
      <c r="T1380" s="44">
        <f t="shared" si="255"/>
        <v>0</v>
      </c>
      <c r="U1380" s="44">
        <f t="shared" si="256"/>
        <v>0</v>
      </c>
      <c r="V1380" s="44">
        <f t="shared" si="257"/>
        <v>0</v>
      </c>
      <c r="W1380" s="44">
        <f t="shared" si="258"/>
        <v>0</v>
      </c>
      <c r="X1380" s="44">
        <f t="shared" si="259"/>
        <v>0</v>
      </c>
      <c r="Y1380" s="44">
        <f t="shared" si="260"/>
        <v>70286.400000000009</v>
      </c>
      <c r="Z1380" s="44">
        <f t="shared" si="261"/>
        <v>22452.600000000002</v>
      </c>
      <c r="AA1380" s="44">
        <f t="shared" si="262"/>
        <v>0</v>
      </c>
      <c r="AB1380" s="44">
        <f t="shared" si="263"/>
        <v>0</v>
      </c>
      <c r="AC1380" s="44">
        <f t="shared" si="264"/>
        <v>0</v>
      </c>
      <c r="AD1380" s="44">
        <f t="shared" si="265"/>
        <v>23428.800000000003</v>
      </c>
      <c r="AE1380" s="12">
        <f t="shared" si="266"/>
        <v>116167.80000000002</v>
      </c>
    </row>
    <row r="1381" spans="1:31" ht="12.6" hidden="1" customHeight="1" x14ac:dyDescent="0.2">
      <c r="A1381" s="26" t="s">
        <v>3358</v>
      </c>
      <c r="B1381" s="19"/>
      <c r="C1381" s="19"/>
      <c r="D1381" s="20"/>
      <c r="E1381" s="21"/>
      <c r="F1381" s="22"/>
      <c r="G1381" s="21"/>
      <c r="H1381" s="22"/>
      <c r="I1381" s="20"/>
      <c r="J1381" s="20">
        <v>31</v>
      </c>
      <c r="K1381" s="20">
        <v>120</v>
      </c>
      <c r="L1381" s="20">
        <v>13</v>
      </c>
      <c r="M1381" s="20"/>
      <c r="N1381" s="20">
        <v>26</v>
      </c>
      <c r="O1381" s="20">
        <v>190</v>
      </c>
      <c r="P1381" s="23" t="str">
        <f>VLOOKUP(A1381,'ИЗ ОСНОВЫ НОМЕНКЛАТУР'!D:E,2,0)</f>
        <v>Клей</v>
      </c>
      <c r="Q1381" s="23" t="str">
        <f>VLOOKUP(A1381,'ИЗ ОСНОВЫ НОМЕНКЛАТУР'!D:F,3,0)</f>
        <v>Клей ПВА</v>
      </c>
      <c r="R1381" s="40">
        <f>VLOOKUP(A:A,'ИЗ ОСНОВЫ НОМЕНКЛАТУР'!D:G,4,0)</f>
        <v>1590.6313793103448</v>
      </c>
      <c r="S1381" s="12" t="str">
        <f>VLOOKUP(A:A,'ИЗ ОСНОВЫ НОМЕНКЛАТУР'!D:H,5,0)</f>
        <v>B</v>
      </c>
      <c r="T1381" s="44">
        <f t="shared" si="255"/>
        <v>0</v>
      </c>
      <c r="U1381" s="44">
        <f t="shared" si="256"/>
        <v>0</v>
      </c>
      <c r="V1381" s="44">
        <f t="shared" si="257"/>
        <v>0</v>
      </c>
      <c r="W1381" s="44">
        <f t="shared" si="258"/>
        <v>0</v>
      </c>
      <c r="X1381" s="44">
        <f t="shared" si="259"/>
        <v>0</v>
      </c>
      <c r="Y1381" s="44">
        <f t="shared" si="260"/>
        <v>0</v>
      </c>
      <c r="Z1381" s="44">
        <f t="shared" si="261"/>
        <v>49309.572758620685</v>
      </c>
      <c r="AA1381" s="44">
        <f t="shared" si="262"/>
        <v>190875.76551724138</v>
      </c>
      <c r="AB1381" s="44">
        <f t="shared" si="263"/>
        <v>20678.207931034482</v>
      </c>
      <c r="AC1381" s="44">
        <f t="shared" si="264"/>
        <v>0</v>
      </c>
      <c r="AD1381" s="44">
        <f t="shared" si="265"/>
        <v>41356.415862068963</v>
      </c>
      <c r="AE1381" s="12">
        <f t="shared" si="266"/>
        <v>302219.96206896548</v>
      </c>
    </row>
    <row r="1382" spans="1:31" ht="12.6" hidden="1" customHeight="1" x14ac:dyDescent="0.2">
      <c r="A1382" s="26" t="s">
        <v>3341</v>
      </c>
      <c r="B1382" s="19"/>
      <c r="C1382" s="19"/>
      <c r="D1382" s="20"/>
      <c r="E1382" s="21"/>
      <c r="F1382" s="22"/>
      <c r="G1382" s="21"/>
      <c r="H1382" s="22"/>
      <c r="I1382" s="20"/>
      <c r="J1382" s="20">
        <v>15</v>
      </c>
      <c r="K1382" s="20"/>
      <c r="L1382" s="20">
        <v>19</v>
      </c>
      <c r="M1382" s="20"/>
      <c r="N1382" s="20">
        <v>37</v>
      </c>
      <c r="O1382" s="20">
        <v>71</v>
      </c>
      <c r="P1382" s="23" t="str">
        <f>VLOOKUP(A1382,'ИЗ ОСНОВЫ НОМЕНКЛАТУР'!D:E,2,0)</f>
        <v>Клей</v>
      </c>
      <c r="Q1382" s="23" t="str">
        <f>VLOOKUP(A1382,'ИЗ ОСНОВЫ НОМЕНКЛАТУР'!D:F,3,0)</f>
        <v>Клей супер моментальный</v>
      </c>
      <c r="R1382" s="40">
        <f>VLOOKUP(A:A,'ИЗ ОСНОВЫ НОМЕНКЛАТУР'!D:G,4,0)</f>
        <v>286.38802631578949</v>
      </c>
      <c r="S1382" s="12" t="str">
        <f>VLOOKUP(A:A,'ИЗ ОСНОВЫ НОМЕНКЛАТУР'!D:H,5,0)</f>
        <v>C</v>
      </c>
      <c r="T1382" s="44">
        <f t="shared" si="255"/>
        <v>0</v>
      </c>
      <c r="U1382" s="44">
        <f t="shared" si="256"/>
        <v>0</v>
      </c>
      <c r="V1382" s="44">
        <f t="shared" si="257"/>
        <v>0</v>
      </c>
      <c r="W1382" s="44">
        <f t="shared" si="258"/>
        <v>0</v>
      </c>
      <c r="X1382" s="44">
        <f t="shared" si="259"/>
        <v>0</v>
      </c>
      <c r="Y1382" s="44">
        <f t="shared" si="260"/>
        <v>0</v>
      </c>
      <c r="Z1382" s="44">
        <f t="shared" si="261"/>
        <v>4295.820394736842</v>
      </c>
      <c r="AA1382" s="44">
        <f t="shared" si="262"/>
        <v>0</v>
      </c>
      <c r="AB1382" s="44">
        <f t="shared" si="263"/>
        <v>5441.3725000000004</v>
      </c>
      <c r="AC1382" s="44">
        <f t="shared" si="264"/>
        <v>0</v>
      </c>
      <c r="AD1382" s="44">
        <f t="shared" si="265"/>
        <v>10596.356973684211</v>
      </c>
      <c r="AE1382" s="12">
        <f t="shared" si="266"/>
        <v>20333.549868421054</v>
      </c>
    </row>
    <row r="1383" spans="1:31" ht="12.6" hidden="1" customHeight="1" x14ac:dyDescent="0.2">
      <c r="A1383" s="26" t="s">
        <v>3331</v>
      </c>
      <c r="B1383" s="19"/>
      <c r="C1383" s="19"/>
      <c r="D1383" s="20">
        <v>325</v>
      </c>
      <c r="E1383" s="20">
        <v>50</v>
      </c>
      <c r="F1383" s="20"/>
      <c r="G1383" s="21"/>
      <c r="H1383" s="22"/>
      <c r="I1383" s="20">
        <v>23225</v>
      </c>
      <c r="J1383" s="20">
        <v>2074</v>
      </c>
      <c r="K1383" s="20">
        <v>1950</v>
      </c>
      <c r="L1383" s="20">
        <v>26</v>
      </c>
      <c r="M1383" s="20">
        <v>1900</v>
      </c>
      <c r="N1383" s="20">
        <v>44</v>
      </c>
      <c r="O1383" s="20">
        <v>29594</v>
      </c>
      <c r="P1383" s="23" t="str">
        <f>VLOOKUP(A1383,'ИЗ ОСНОВЫ НОМЕНКЛАТУР'!D:E,2,0)</f>
        <v>Клей</v>
      </c>
      <c r="Q1383" s="23" t="str">
        <f>VLOOKUP(A1383,'ИЗ ОСНОВЫ НОМЕНКЛАТУР'!D:F,3,0)</f>
        <v>Клей термопластичный порошковый</v>
      </c>
      <c r="R1383" s="40">
        <f>VLOOKUP(A:A,'ИЗ ОСНОВЫ НОМЕНКЛАТУР'!D:G,4,0)</f>
        <v>992.465781948168</v>
      </c>
      <c r="S1383" s="12" t="str">
        <f>VLOOKUP(A:A,'ИЗ ОСНОВЫ НОМЕНКЛАТУР'!D:H,5,0)</f>
        <v>A</v>
      </c>
      <c r="T1383" s="44">
        <f t="shared" si="255"/>
        <v>322551.37913315458</v>
      </c>
      <c r="U1383" s="44">
        <f t="shared" si="256"/>
        <v>49623.2890974084</v>
      </c>
      <c r="V1383" s="44">
        <f t="shared" si="257"/>
        <v>0</v>
      </c>
      <c r="W1383" s="44">
        <f t="shared" si="258"/>
        <v>0</v>
      </c>
      <c r="X1383" s="44">
        <f t="shared" si="259"/>
        <v>0</v>
      </c>
      <c r="Y1383" s="44">
        <f t="shared" si="260"/>
        <v>23050017.785746202</v>
      </c>
      <c r="Z1383" s="44">
        <f t="shared" si="261"/>
        <v>2058374.0317605005</v>
      </c>
      <c r="AA1383" s="44">
        <f t="shared" si="262"/>
        <v>1935308.2747989276</v>
      </c>
      <c r="AB1383" s="44">
        <f t="shared" si="263"/>
        <v>25804.110330652369</v>
      </c>
      <c r="AC1383" s="44">
        <f t="shared" si="264"/>
        <v>1885684.9857015193</v>
      </c>
      <c r="AD1383" s="44">
        <f t="shared" si="265"/>
        <v>43668.494405719393</v>
      </c>
      <c r="AE1383" s="12">
        <f t="shared" si="266"/>
        <v>29371032.350974083</v>
      </c>
    </row>
    <row r="1384" spans="1:31" ht="12.6" hidden="1" customHeight="1" x14ac:dyDescent="0.2">
      <c r="A1384" s="26" t="s">
        <v>3335</v>
      </c>
      <c r="B1384" s="19"/>
      <c r="C1384" s="19"/>
      <c r="D1384" s="20"/>
      <c r="E1384" s="21"/>
      <c r="F1384" s="22"/>
      <c r="G1384" s="21"/>
      <c r="H1384" s="22"/>
      <c r="I1384" s="20">
        <v>225</v>
      </c>
      <c r="J1384" s="20">
        <v>225</v>
      </c>
      <c r="K1384" s="20">
        <v>50</v>
      </c>
      <c r="L1384" s="20"/>
      <c r="M1384" s="20"/>
      <c r="N1384" s="20">
        <v>57</v>
      </c>
      <c r="O1384" s="20">
        <v>557</v>
      </c>
      <c r="P1384" s="23" t="str">
        <f>VLOOKUP(A1384,'ИЗ ОСНОВЫ НОМЕНКЛАТУР'!D:E,2,0)</f>
        <v>Клей</v>
      </c>
      <c r="Q1384" s="23" t="str">
        <f>VLOOKUP(A1384,'ИЗ ОСНОВЫ НОМЕНКЛАТУР'!D:F,3,0)</f>
        <v>Клей термопластичный порошковый</v>
      </c>
      <c r="R1384" s="40">
        <f>VLOOKUP(A:A,'ИЗ ОСНОВЫ НОМЕНКЛАТУР'!D:G,4,0)</f>
        <v>1361.4025000000001</v>
      </c>
      <c r="S1384" s="12" t="str">
        <f>VLOOKUP(A:A,'ИЗ ОСНОВЫ НОМЕНКЛАТУР'!D:H,5,0)</f>
        <v>C</v>
      </c>
      <c r="T1384" s="44">
        <f t="shared" si="255"/>
        <v>0</v>
      </c>
      <c r="U1384" s="44">
        <f t="shared" si="256"/>
        <v>0</v>
      </c>
      <c r="V1384" s="44">
        <f t="shared" si="257"/>
        <v>0</v>
      </c>
      <c r="W1384" s="44">
        <f t="shared" si="258"/>
        <v>0</v>
      </c>
      <c r="X1384" s="44">
        <f t="shared" si="259"/>
        <v>0</v>
      </c>
      <c r="Y1384" s="44">
        <f t="shared" si="260"/>
        <v>306315.56250000006</v>
      </c>
      <c r="Z1384" s="44">
        <f t="shared" si="261"/>
        <v>306315.56250000006</v>
      </c>
      <c r="AA1384" s="44">
        <f t="shared" si="262"/>
        <v>68070.125</v>
      </c>
      <c r="AB1384" s="44">
        <f t="shared" si="263"/>
        <v>0</v>
      </c>
      <c r="AC1384" s="44">
        <f t="shared" si="264"/>
        <v>0</v>
      </c>
      <c r="AD1384" s="44">
        <f t="shared" si="265"/>
        <v>77599.942500000005</v>
      </c>
      <c r="AE1384" s="12">
        <f t="shared" si="266"/>
        <v>758301.19250000012</v>
      </c>
    </row>
    <row r="1385" spans="1:31" ht="12.6" hidden="1" customHeight="1" x14ac:dyDescent="0.2">
      <c r="A1385" s="26" t="s">
        <v>3337</v>
      </c>
      <c r="B1385" s="19"/>
      <c r="C1385" s="19"/>
      <c r="D1385" s="20"/>
      <c r="E1385" s="21"/>
      <c r="F1385" s="22"/>
      <c r="G1385" s="21"/>
      <c r="H1385" s="22"/>
      <c r="I1385" s="20">
        <v>250</v>
      </c>
      <c r="J1385" s="20">
        <v>250</v>
      </c>
      <c r="K1385" s="20">
        <v>200</v>
      </c>
      <c r="L1385" s="20"/>
      <c r="M1385" s="20"/>
      <c r="N1385" s="20">
        <v>6</v>
      </c>
      <c r="O1385" s="20">
        <v>706</v>
      </c>
      <c r="P1385" s="23" t="str">
        <f>VLOOKUP(A1385,'ИЗ ОСНОВЫ НОМЕНКЛАТУР'!D:E,2,0)</f>
        <v>Клей</v>
      </c>
      <c r="Q1385" s="23" t="str">
        <f>VLOOKUP(A1385,'ИЗ ОСНОВЫ НОМЕНКЛАТУР'!D:F,3,0)</f>
        <v>Клей термопластичный порошковый</v>
      </c>
      <c r="R1385" s="40">
        <f>VLOOKUP(A:A,'ИЗ ОСНОВЫ НОМЕНКЛАТУР'!D:G,4,0)</f>
        <v>1429.5111111111112</v>
      </c>
      <c r="S1385" s="12" t="str">
        <f>VLOOKUP(A:A,'ИЗ ОСНОВЫ НОМЕНКЛАТУР'!D:H,5,0)</f>
        <v>C</v>
      </c>
      <c r="T1385" s="44">
        <f t="shared" si="255"/>
        <v>0</v>
      </c>
      <c r="U1385" s="44">
        <f t="shared" si="256"/>
        <v>0</v>
      </c>
      <c r="V1385" s="44">
        <f t="shared" si="257"/>
        <v>0</v>
      </c>
      <c r="W1385" s="44">
        <f t="shared" si="258"/>
        <v>0</v>
      </c>
      <c r="X1385" s="44">
        <f t="shared" si="259"/>
        <v>0</v>
      </c>
      <c r="Y1385" s="44">
        <f t="shared" si="260"/>
        <v>357377.77777777781</v>
      </c>
      <c r="Z1385" s="44">
        <f t="shared" si="261"/>
        <v>357377.77777777781</v>
      </c>
      <c r="AA1385" s="44">
        <f t="shared" si="262"/>
        <v>285902.22222222225</v>
      </c>
      <c r="AB1385" s="44">
        <f t="shared" si="263"/>
        <v>0</v>
      </c>
      <c r="AC1385" s="44">
        <f t="shared" si="264"/>
        <v>0</v>
      </c>
      <c r="AD1385" s="44">
        <f t="shared" si="265"/>
        <v>8577.0666666666675</v>
      </c>
      <c r="AE1385" s="12">
        <f t="shared" si="266"/>
        <v>1009234.8444444445</v>
      </c>
    </row>
    <row r="1386" spans="1:31" ht="12.6" hidden="1" customHeight="1" x14ac:dyDescent="0.2">
      <c r="A1386" s="26" t="s">
        <v>3336</v>
      </c>
      <c r="B1386" s="19"/>
      <c r="C1386" s="19"/>
      <c r="D1386" s="20"/>
      <c r="E1386" s="21"/>
      <c r="F1386" s="22"/>
      <c r="G1386" s="21"/>
      <c r="H1386" s="22"/>
      <c r="I1386" s="20"/>
      <c r="J1386" s="20"/>
      <c r="K1386" s="20"/>
      <c r="L1386" s="20"/>
      <c r="M1386" s="20"/>
      <c r="N1386" s="20">
        <v>11</v>
      </c>
      <c r="O1386" s="20">
        <v>11</v>
      </c>
      <c r="P1386" s="23" t="str">
        <f>VLOOKUP(A1386,'ИЗ ОСНОВЫ НОМЕНКЛАТУР'!D:E,2,0)</f>
        <v>Клей</v>
      </c>
      <c r="Q1386" s="23" t="str">
        <f>VLOOKUP(A1386,'ИЗ ОСНОВЫ НОМЕНКЛАТУР'!D:F,3,0)</f>
        <v>Клей термопластичный порошковый</v>
      </c>
      <c r="R1386" s="40">
        <f>VLOOKUP(A:A,'ИЗ ОСНОВЫ НОМЕНКЛАТУР'!D:G,4,0)</f>
        <v>1040</v>
      </c>
      <c r="S1386" s="12" t="str">
        <f>VLOOKUP(A:A,'ИЗ ОСНОВЫ НОМЕНКЛАТУР'!D:H,5,0)</f>
        <v>C</v>
      </c>
      <c r="T1386" s="44">
        <f t="shared" si="255"/>
        <v>0</v>
      </c>
      <c r="U1386" s="44">
        <f t="shared" si="256"/>
        <v>0</v>
      </c>
      <c r="V1386" s="44">
        <f t="shared" si="257"/>
        <v>0</v>
      </c>
      <c r="W1386" s="44">
        <f t="shared" si="258"/>
        <v>0</v>
      </c>
      <c r="X1386" s="44">
        <f t="shared" si="259"/>
        <v>0</v>
      </c>
      <c r="Y1386" s="44">
        <f t="shared" si="260"/>
        <v>0</v>
      </c>
      <c r="Z1386" s="44">
        <f t="shared" si="261"/>
        <v>0</v>
      </c>
      <c r="AA1386" s="44">
        <f t="shared" si="262"/>
        <v>0</v>
      </c>
      <c r="AB1386" s="44">
        <f t="shared" si="263"/>
        <v>0</v>
      </c>
      <c r="AC1386" s="44">
        <f t="shared" si="264"/>
        <v>0</v>
      </c>
      <c r="AD1386" s="44">
        <f t="shared" si="265"/>
        <v>11440</v>
      </c>
      <c r="AE1386" s="12">
        <f t="shared" si="266"/>
        <v>11440</v>
      </c>
    </row>
    <row r="1387" spans="1:31" ht="12.6" hidden="1" customHeight="1" x14ac:dyDescent="0.2">
      <c r="A1387" s="26" t="s">
        <v>3333</v>
      </c>
      <c r="B1387" s="19"/>
      <c r="C1387" s="19"/>
      <c r="D1387" s="20"/>
      <c r="E1387" s="21"/>
      <c r="F1387" s="22"/>
      <c r="G1387" s="21"/>
      <c r="H1387" s="22"/>
      <c r="I1387" s="20"/>
      <c r="J1387" s="20"/>
      <c r="K1387" s="20">
        <v>150</v>
      </c>
      <c r="L1387" s="20"/>
      <c r="M1387" s="20">
        <v>650</v>
      </c>
      <c r="N1387" s="20">
        <v>25</v>
      </c>
      <c r="O1387" s="20">
        <v>825</v>
      </c>
      <c r="P1387" s="23" t="str">
        <f>VLOOKUP(A1387,'ИЗ ОСНОВЫ НОМЕНКЛАТУР'!D:E,2,0)</f>
        <v>Клей</v>
      </c>
      <c r="Q1387" s="23" t="str">
        <f>VLOOKUP(A1387,'ИЗ ОСНОВЫ НОМЕНКЛАТУР'!D:F,3,0)</f>
        <v>Клей термопластичный порошковый</v>
      </c>
      <c r="R1387" s="40">
        <f>VLOOKUP(A:A,'ИЗ ОСНОВЫ НОМЕНКЛАТУР'!D:G,4,0)</f>
        <v>970.66664000000003</v>
      </c>
      <c r="S1387" s="12" t="str">
        <f>VLOOKUP(A:A,'ИЗ ОСНОВЫ НОМЕНКЛАТУР'!D:H,5,0)</f>
        <v>B</v>
      </c>
      <c r="T1387" s="44">
        <f t="shared" si="255"/>
        <v>0</v>
      </c>
      <c r="U1387" s="44">
        <f t="shared" si="256"/>
        <v>0</v>
      </c>
      <c r="V1387" s="44">
        <f t="shared" si="257"/>
        <v>0</v>
      </c>
      <c r="W1387" s="44">
        <f t="shared" si="258"/>
        <v>0</v>
      </c>
      <c r="X1387" s="44">
        <f t="shared" si="259"/>
        <v>0</v>
      </c>
      <c r="Y1387" s="44">
        <f t="shared" si="260"/>
        <v>0</v>
      </c>
      <c r="Z1387" s="44">
        <f t="shared" si="261"/>
        <v>0</v>
      </c>
      <c r="AA1387" s="44">
        <f t="shared" si="262"/>
        <v>145599.99600000001</v>
      </c>
      <c r="AB1387" s="44">
        <f t="shared" si="263"/>
        <v>0</v>
      </c>
      <c r="AC1387" s="44">
        <f t="shared" si="264"/>
        <v>630933.31599999999</v>
      </c>
      <c r="AD1387" s="44">
        <f t="shared" si="265"/>
        <v>24266.666000000001</v>
      </c>
      <c r="AE1387" s="12">
        <f t="shared" si="266"/>
        <v>800799.978</v>
      </c>
    </row>
    <row r="1388" spans="1:31" ht="12.6" hidden="1" customHeight="1" x14ac:dyDescent="0.2">
      <c r="A1388" s="26" t="s">
        <v>3354</v>
      </c>
      <c r="B1388" s="19"/>
      <c r="C1388" s="19"/>
      <c r="D1388" s="20"/>
      <c r="E1388" s="21"/>
      <c r="F1388" s="22"/>
      <c r="G1388" s="21"/>
      <c r="H1388" s="22"/>
      <c r="I1388" s="20"/>
      <c r="J1388" s="20"/>
      <c r="K1388" s="20"/>
      <c r="L1388" s="20"/>
      <c r="M1388" s="20"/>
      <c r="N1388" s="20">
        <v>1</v>
      </c>
      <c r="O1388" s="20">
        <v>1</v>
      </c>
      <c r="P1388" s="23" t="str">
        <f>VLOOKUP(A1388,'ИЗ ОСНОВЫ НОМЕНКЛАТУР'!D:E,2,0)</f>
        <v>Клей</v>
      </c>
      <c r="Q1388" s="23" t="str">
        <f>VLOOKUP(A1388,'ИЗ ОСНОВЫ НОМЕНКЛАТУР'!D:F,3,0)</f>
        <v>Герметики</v>
      </c>
      <c r="R1388" s="40">
        <f>VLOOKUP(A:A,'ИЗ ОСНОВЫ НОМЕНКЛАТУР'!D:G,4,0)</f>
        <v>1335.68</v>
      </c>
      <c r="S1388" s="12" t="str">
        <f>VLOOKUP(A:A,'ИЗ ОСНОВЫ НОМЕНКЛАТУР'!D:H,5,0)</f>
        <v>C</v>
      </c>
      <c r="T1388" s="44">
        <f t="shared" si="255"/>
        <v>0</v>
      </c>
      <c r="U1388" s="44">
        <f t="shared" si="256"/>
        <v>0</v>
      </c>
      <c r="V1388" s="44">
        <f t="shared" si="257"/>
        <v>0</v>
      </c>
      <c r="W1388" s="44">
        <f t="shared" si="258"/>
        <v>0</v>
      </c>
      <c r="X1388" s="44">
        <f t="shared" si="259"/>
        <v>0</v>
      </c>
      <c r="Y1388" s="44">
        <f t="shared" si="260"/>
        <v>0</v>
      </c>
      <c r="Z1388" s="44">
        <f t="shared" si="261"/>
        <v>0</v>
      </c>
      <c r="AA1388" s="44">
        <f t="shared" si="262"/>
        <v>0</v>
      </c>
      <c r="AB1388" s="44">
        <f t="shared" si="263"/>
        <v>0</v>
      </c>
      <c r="AC1388" s="44">
        <f t="shared" si="264"/>
        <v>0</v>
      </c>
      <c r="AD1388" s="44">
        <f t="shared" si="265"/>
        <v>1335.68</v>
      </c>
      <c r="AE1388" s="12">
        <f t="shared" si="266"/>
        <v>1335.68</v>
      </c>
    </row>
    <row r="1389" spans="1:31" ht="12.6" hidden="1" customHeight="1" x14ac:dyDescent="0.2">
      <c r="A1389" s="26" t="s">
        <v>3355</v>
      </c>
      <c r="B1389" s="19"/>
      <c r="C1389" s="19"/>
      <c r="D1389" s="20"/>
      <c r="E1389" s="21"/>
      <c r="F1389" s="22"/>
      <c r="G1389" s="21"/>
      <c r="H1389" s="22"/>
      <c r="I1389" s="20"/>
      <c r="J1389" s="20"/>
      <c r="K1389" s="20"/>
      <c r="L1389" s="20"/>
      <c r="M1389" s="20"/>
      <c r="N1389" s="20">
        <v>1</v>
      </c>
      <c r="O1389" s="20">
        <v>1</v>
      </c>
      <c r="P1389" s="23" t="str">
        <f>VLOOKUP(A1389,'ИЗ ОСНОВЫ НОМЕНКЛАТУР'!D:E,2,0)</f>
        <v>Клей</v>
      </c>
      <c r="Q1389" s="23" t="str">
        <f>VLOOKUP(A1389,'ИЗ ОСНОВЫ НОМЕНКЛАТУР'!D:F,3,0)</f>
        <v>Герметики</v>
      </c>
      <c r="R1389" s="40">
        <f>VLOOKUP(A:A,'ИЗ ОСНОВЫ НОМЕНКЛАТУР'!D:G,4,0)</f>
        <v>1335.68</v>
      </c>
      <c r="S1389" s="12" t="str">
        <f>VLOOKUP(A:A,'ИЗ ОСНОВЫ НОМЕНКЛАТУР'!D:H,5,0)</f>
        <v>C</v>
      </c>
      <c r="T1389" s="44">
        <f t="shared" si="255"/>
        <v>0</v>
      </c>
      <c r="U1389" s="44">
        <f t="shared" si="256"/>
        <v>0</v>
      </c>
      <c r="V1389" s="44">
        <f t="shared" si="257"/>
        <v>0</v>
      </c>
      <c r="W1389" s="44">
        <f t="shared" si="258"/>
        <v>0</v>
      </c>
      <c r="X1389" s="44">
        <f t="shared" si="259"/>
        <v>0</v>
      </c>
      <c r="Y1389" s="44">
        <f t="shared" si="260"/>
        <v>0</v>
      </c>
      <c r="Z1389" s="44">
        <f t="shared" si="261"/>
        <v>0</v>
      </c>
      <c r="AA1389" s="44">
        <f t="shared" si="262"/>
        <v>0</v>
      </c>
      <c r="AB1389" s="44">
        <f t="shared" si="263"/>
        <v>0</v>
      </c>
      <c r="AC1389" s="44">
        <f t="shared" si="264"/>
        <v>0</v>
      </c>
      <c r="AD1389" s="44">
        <f t="shared" si="265"/>
        <v>1335.68</v>
      </c>
      <c r="AE1389" s="12">
        <f t="shared" si="266"/>
        <v>1335.68</v>
      </c>
    </row>
    <row r="1390" spans="1:31" ht="12.6" hidden="1" customHeight="1" x14ac:dyDescent="0.2">
      <c r="A1390" s="26" t="s">
        <v>4448</v>
      </c>
      <c r="B1390" s="19"/>
      <c r="C1390" s="19"/>
      <c r="D1390" s="20"/>
      <c r="E1390" s="21"/>
      <c r="F1390" s="22"/>
      <c r="G1390" s="21"/>
      <c r="H1390" s="22"/>
      <c r="I1390" s="20"/>
      <c r="J1390" s="20"/>
      <c r="K1390" s="20"/>
      <c r="L1390" s="20"/>
      <c r="M1390" s="20"/>
      <c r="N1390" s="20">
        <v>1</v>
      </c>
      <c r="O1390" s="20">
        <v>1</v>
      </c>
      <c r="P1390" s="23" t="str">
        <f>VLOOKUP(A1390,'ИЗ ОСНОВЫ НОМЕНКЛАТУР'!D:E,2,0)</f>
        <v>Инструменты и расходные материалы</v>
      </c>
      <c r="Q1390" s="23" t="str">
        <f>VLOOKUP(A1390,'ИЗ ОСНОВЫ НОМЕНКЛАТУР'!D:F,3,0)</f>
        <v>Насадки, сверла</v>
      </c>
      <c r="R1390" s="40">
        <f>VLOOKUP(A:A,'ИЗ ОСНОВЫ НОМЕНКЛАТУР'!D:G,4,0)</f>
        <v>9360</v>
      </c>
      <c r="S1390" s="12" t="str">
        <f>VLOOKUP(A:A,'ИЗ ОСНОВЫ НОМЕНКЛАТУР'!D:H,5,0)</f>
        <v>C</v>
      </c>
      <c r="T1390" s="44">
        <f t="shared" si="255"/>
        <v>0</v>
      </c>
      <c r="U1390" s="44">
        <f t="shared" si="256"/>
        <v>0</v>
      </c>
      <c r="V1390" s="44">
        <f t="shared" si="257"/>
        <v>0</v>
      </c>
      <c r="W1390" s="44">
        <f t="shared" si="258"/>
        <v>0</v>
      </c>
      <c r="X1390" s="44">
        <f t="shared" si="259"/>
        <v>0</v>
      </c>
      <c r="Y1390" s="44">
        <f t="shared" si="260"/>
        <v>0</v>
      </c>
      <c r="Z1390" s="44">
        <f t="shared" si="261"/>
        <v>0</v>
      </c>
      <c r="AA1390" s="44">
        <f t="shared" si="262"/>
        <v>0</v>
      </c>
      <c r="AB1390" s="44">
        <f t="shared" si="263"/>
        <v>0</v>
      </c>
      <c r="AC1390" s="44">
        <f t="shared" si="264"/>
        <v>0</v>
      </c>
      <c r="AD1390" s="44">
        <f t="shared" si="265"/>
        <v>9360</v>
      </c>
      <c r="AE1390" s="12">
        <f t="shared" si="266"/>
        <v>9360</v>
      </c>
    </row>
    <row r="1391" spans="1:31" ht="12.6" hidden="1" customHeight="1" x14ac:dyDescent="0.2">
      <c r="A1391" s="26" t="s">
        <v>2056</v>
      </c>
      <c r="B1391" s="19"/>
      <c r="C1391" s="19"/>
      <c r="D1391" s="20"/>
      <c r="E1391" s="21"/>
      <c r="F1391" s="22"/>
      <c r="G1391" s="21"/>
      <c r="H1391" s="22"/>
      <c r="I1391" s="20">
        <v>5000</v>
      </c>
      <c r="J1391" s="20">
        <v>3307</v>
      </c>
      <c r="K1391" s="20"/>
      <c r="L1391" s="20"/>
      <c r="M1391" s="20"/>
      <c r="N1391" s="20">
        <v>4273</v>
      </c>
      <c r="O1391" s="20">
        <v>12580</v>
      </c>
      <c r="P1391" s="23" t="str">
        <f>VLOOKUP(A1391,'ИЗ ОСНОВЫ НОМЕНКЛАТУР'!D:E,2,0)</f>
        <v>Ручки, крючки, опоры</v>
      </c>
      <c r="Q1391" s="23" t="str">
        <f>VLOOKUP(A1391,'ИЗ ОСНОВЫ НОМЕНКЛАТУР'!D:F,3,0)</f>
        <v>Опоры пластиковые и клипсы</v>
      </c>
      <c r="R1391" s="40">
        <f>VLOOKUP(A:A,'ИЗ ОСНОВЫ НОМЕНКЛАТУР'!D:G,4,0)</f>
        <v>7.7913055736282804</v>
      </c>
      <c r="S1391" s="12" t="str">
        <f>VLOOKUP(A:A,'ИЗ ОСНОВЫ НОМЕНКЛАТУР'!D:H,5,0)</f>
        <v>B</v>
      </c>
      <c r="T1391" s="44">
        <f t="shared" si="255"/>
        <v>0</v>
      </c>
      <c r="U1391" s="44">
        <f t="shared" si="256"/>
        <v>0</v>
      </c>
      <c r="V1391" s="44">
        <f t="shared" si="257"/>
        <v>0</v>
      </c>
      <c r="W1391" s="44">
        <f t="shared" si="258"/>
        <v>0</v>
      </c>
      <c r="X1391" s="44">
        <f t="shared" si="259"/>
        <v>0</v>
      </c>
      <c r="Y1391" s="44">
        <f t="shared" si="260"/>
        <v>38956.527868141398</v>
      </c>
      <c r="Z1391" s="44">
        <f t="shared" si="261"/>
        <v>25765.847531988722</v>
      </c>
      <c r="AA1391" s="44">
        <f t="shared" si="262"/>
        <v>0</v>
      </c>
      <c r="AB1391" s="44">
        <f t="shared" si="263"/>
        <v>0</v>
      </c>
      <c r="AC1391" s="44">
        <f t="shared" si="264"/>
        <v>0</v>
      </c>
      <c r="AD1391" s="44">
        <f t="shared" si="265"/>
        <v>33292.248716113645</v>
      </c>
      <c r="AE1391" s="12">
        <f t="shared" si="266"/>
        <v>98014.624116243765</v>
      </c>
    </row>
    <row r="1392" spans="1:31" ht="12.6" hidden="1" customHeight="1" x14ac:dyDescent="0.2">
      <c r="A1392" s="26" t="s">
        <v>2061</v>
      </c>
      <c r="B1392" s="19"/>
      <c r="C1392" s="19"/>
      <c r="D1392" s="20"/>
      <c r="E1392" s="21"/>
      <c r="F1392" s="22"/>
      <c r="G1392" s="21"/>
      <c r="H1392" s="22"/>
      <c r="I1392" s="20"/>
      <c r="J1392" s="20">
        <v>1344</v>
      </c>
      <c r="K1392" s="20">
        <v>3000</v>
      </c>
      <c r="L1392" s="20"/>
      <c r="M1392" s="20"/>
      <c r="N1392" s="20">
        <v>1280</v>
      </c>
      <c r="O1392" s="20">
        <v>5624</v>
      </c>
      <c r="P1392" s="23" t="str">
        <f>VLOOKUP(A1392,'ИЗ ОСНОВЫ НОМЕНКЛАТУР'!D:E,2,0)</f>
        <v>Ручки, крючки, опоры</v>
      </c>
      <c r="Q1392" s="23" t="str">
        <f>VLOOKUP(A1392,'ИЗ ОСНОВЫ НОМЕНКЛАТУР'!D:F,3,0)</f>
        <v>Опоры пластиковые и клипсы</v>
      </c>
      <c r="R1392" s="40">
        <f>VLOOKUP(A:A,'ИЗ ОСНОВЫ НОМЕНКЛАТУР'!D:G,4,0)</f>
        <v>15</v>
      </c>
      <c r="S1392" s="12" t="str">
        <f>VLOOKUP(A:A,'ИЗ ОСНОВЫ НОМЕНКЛАТУР'!D:H,5,0)</f>
        <v>C</v>
      </c>
      <c r="T1392" s="44">
        <f t="shared" si="255"/>
        <v>0</v>
      </c>
      <c r="U1392" s="44">
        <f t="shared" si="256"/>
        <v>0</v>
      </c>
      <c r="V1392" s="44">
        <f t="shared" si="257"/>
        <v>0</v>
      </c>
      <c r="W1392" s="44">
        <f t="shared" si="258"/>
        <v>0</v>
      </c>
      <c r="X1392" s="44">
        <f t="shared" si="259"/>
        <v>0</v>
      </c>
      <c r="Y1392" s="44">
        <f t="shared" si="260"/>
        <v>0</v>
      </c>
      <c r="Z1392" s="44">
        <f t="shared" si="261"/>
        <v>20160</v>
      </c>
      <c r="AA1392" s="44">
        <f t="shared" si="262"/>
        <v>45000</v>
      </c>
      <c r="AB1392" s="44">
        <f t="shared" si="263"/>
        <v>0</v>
      </c>
      <c r="AC1392" s="44">
        <f t="shared" si="264"/>
        <v>0</v>
      </c>
      <c r="AD1392" s="44">
        <f t="shared" si="265"/>
        <v>19200</v>
      </c>
      <c r="AE1392" s="12">
        <f t="shared" si="266"/>
        <v>84360</v>
      </c>
    </row>
    <row r="1393" spans="1:31" ht="12.6" hidden="1" customHeight="1" x14ac:dyDescent="0.2">
      <c r="A1393" s="26" t="s">
        <v>2055</v>
      </c>
      <c r="B1393" s="19"/>
      <c r="C1393" s="19"/>
      <c r="D1393" s="20"/>
      <c r="E1393" s="20">
        <v>253</v>
      </c>
      <c r="F1393" s="20"/>
      <c r="G1393" s="21"/>
      <c r="H1393" s="22"/>
      <c r="I1393" s="20">
        <v>6000</v>
      </c>
      <c r="J1393" s="20">
        <v>4340</v>
      </c>
      <c r="K1393" s="20">
        <v>1200</v>
      </c>
      <c r="L1393" s="20">
        <v>125</v>
      </c>
      <c r="M1393" s="20">
        <v>2700</v>
      </c>
      <c r="N1393" s="20">
        <v>707</v>
      </c>
      <c r="O1393" s="20">
        <v>15325</v>
      </c>
      <c r="P1393" s="23" t="str">
        <f>VLOOKUP(A1393,'ИЗ ОСНОВЫ НОМЕНКЛАТУР'!D:E,2,0)</f>
        <v>Ручки, крючки, опоры</v>
      </c>
      <c r="Q1393" s="23" t="str">
        <f>VLOOKUP(A1393,'ИЗ ОСНОВЫ НОМЕНКЛАТУР'!D:F,3,0)</f>
        <v>Опоры пластиковые и клипсы</v>
      </c>
      <c r="R1393" s="40">
        <f>VLOOKUP(A:A,'ИЗ ОСНОВЫ НОМЕНКЛАТУР'!D:G,4,0)</f>
        <v>22.639498091603052</v>
      </c>
      <c r="S1393" s="12" t="str">
        <f>VLOOKUP(A:A,'ИЗ ОСНОВЫ НОМЕНКЛАТУР'!D:H,5,0)</f>
        <v>B</v>
      </c>
      <c r="T1393" s="44">
        <f t="shared" si="255"/>
        <v>0</v>
      </c>
      <c r="U1393" s="44">
        <f t="shared" si="256"/>
        <v>5727.7930171755725</v>
      </c>
      <c r="V1393" s="44">
        <f t="shared" si="257"/>
        <v>0</v>
      </c>
      <c r="W1393" s="44">
        <f t="shared" si="258"/>
        <v>0</v>
      </c>
      <c r="X1393" s="44">
        <f t="shared" si="259"/>
        <v>0</v>
      </c>
      <c r="Y1393" s="44">
        <f t="shared" si="260"/>
        <v>135836.98854961831</v>
      </c>
      <c r="Z1393" s="44">
        <f t="shared" si="261"/>
        <v>98255.421717557241</v>
      </c>
      <c r="AA1393" s="44">
        <f t="shared" si="262"/>
        <v>27167.397709923662</v>
      </c>
      <c r="AB1393" s="44">
        <f t="shared" si="263"/>
        <v>2829.9372614503814</v>
      </c>
      <c r="AC1393" s="44">
        <f t="shared" si="264"/>
        <v>61126.644847328243</v>
      </c>
      <c r="AD1393" s="44">
        <f t="shared" si="265"/>
        <v>16006.125150763357</v>
      </c>
      <c r="AE1393" s="12">
        <f t="shared" si="266"/>
        <v>346950.30825381679</v>
      </c>
    </row>
    <row r="1394" spans="1:31" ht="12.6" hidden="1" customHeight="1" x14ac:dyDescent="0.2">
      <c r="A1394" s="26" t="s">
        <v>2059</v>
      </c>
      <c r="B1394" s="19"/>
      <c r="C1394" s="19"/>
      <c r="D1394" s="20"/>
      <c r="E1394" s="20">
        <v>176</v>
      </c>
      <c r="F1394" s="20"/>
      <c r="G1394" s="21"/>
      <c r="H1394" s="22"/>
      <c r="I1394" s="20"/>
      <c r="J1394" s="20">
        <v>20305</v>
      </c>
      <c r="K1394" s="20">
        <v>37500</v>
      </c>
      <c r="L1394" s="20">
        <v>389</v>
      </c>
      <c r="M1394" s="20">
        <v>1400</v>
      </c>
      <c r="N1394" s="20">
        <v>1259</v>
      </c>
      <c r="O1394" s="20">
        <v>61029</v>
      </c>
      <c r="P1394" s="23" t="str">
        <f>VLOOKUP(A1394,'ИЗ ОСНОВЫ НОМЕНКЛАТУР'!D:E,2,0)</f>
        <v>Ручки, крючки, опоры</v>
      </c>
      <c r="Q1394" s="23" t="str">
        <f>VLOOKUP(A1394,'ИЗ ОСНОВЫ НОМЕНКЛАТУР'!D:F,3,0)</f>
        <v>Опоры пластиковые и клипсы</v>
      </c>
      <c r="R1394" s="40">
        <f>VLOOKUP(A:A,'ИЗ ОСНОВЫ НОМЕНКЛАТУР'!D:G,4,0)</f>
        <v>11.175680431514722</v>
      </c>
      <c r="S1394" s="12" t="str">
        <f>VLOOKUP(A:A,'ИЗ ОСНОВЫ НОМЕНКЛАТУР'!D:H,5,0)</f>
        <v>B</v>
      </c>
      <c r="T1394" s="44">
        <f t="shared" si="255"/>
        <v>0</v>
      </c>
      <c r="U1394" s="44">
        <f t="shared" si="256"/>
        <v>1966.9197559465911</v>
      </c>
      <c r="V1394" s="44">
        <f t="shared" si="257"/>
        <v>0</v>
      </c>
      <c r="W1394" s="44">
        <f t="shared" si="258"/>
        <v>0</v>
      </c>
      <c r="X1394" s="44">
        <f t="shared" si="259"/>
        <v>0</v>
      </c>
      <c r="Y1394" s="44">
        <f t="shared" si="260"/>
        <v>0</v>
      </c>
      <c r="Z1394" s="44">
        <f t="shared" si="261"/>
        <v>226922.19116190643</v>
      </c>
      <c r="AA1394" s="44">
        <f t="shared" si="262"/>
        <v>419088.01618180209</v>
      </c>
      <c r="AB1394" s="44">
        <f t="shared" si="263"/>
        <v>4347.3396878592266</v>
      </c>
      <c r="AC1394" s="44">
        <f t="shared" si="264"/>
        <v>15645.952604120612</v>
      </c>
      <c r="AD1394" s="44">
        <f t="shared" si="265"/>
        <v>14070.181663277035</v>
      </c>
      <c r="AE1394" s="12">
        <f t="shared" si="266"/>
        <v>682040.60105491197</v>
      </c>
    </row>
    <row r="1395" spans="1:31" ht="12.6" hidden="1" customHeight="1" x14ac:dyDescent="0.2">
      <c r="A1395" s="26" t="s">
        <v>2051</v>
      </c>
      <c r="B1395" s="19"/>
      <c r="C1395" s="19"/>
      <c r="D1395" s="20"/>
      <c r="E1395" s="20">
        <v>594</v>
      </c>
      <c r="F1395" s="20"/>
      <c r="G1395" s="21"/>
      <c r="H1395" s="22"/>
      <c r="I1395" s="20">
        <v>54500</v>
      </c>
      <c r="J1395" s="20">
        <v>2379</v>
      </c>
      <c r="K1395" s="20">
        <v>11100</v>
      </c>
      <c r="L1395" s="20">
        <v>192</v>
      </c>
      <c r="M1395" s="20">
        <v>300</v>
      </c>
      <c r="N1395" s="20"/>
      <c r="O1395" s="20">
        <v>69065</v>
      </c>
      <c r="P1395" s="23" t="str">
        <f>VLOOKUP(A1395,'ИЗ ОСНОВЫ НОМЕНКЛАТУР'!D:E,2,0)</f>
        <v>Ручки, крючки, опоры</v>
      </c>
      <c r="Q1395" s="23" t="str">
        <f>VLOOKUP(A1395,'ИЗ ОСНОВЫ НОМЕНКЛАТУР'!D:F,3,0)</f>
        <v>Опоры пластиковые и клипсы</v>
      </c>
      <c r="R1395" s="40">
        <f>VLOOKUP(A:A,'ИЗ ОСНОВЫ НОМЕНКЛАТУР'!D:G,4,0)</f>
        <v>23.479471488624331</v>
      </c>
      <c r="S1395" s="12" t="str">
        <f>VLOOKUP(A:A,'ИЗ ОСНОВЫ НОМЕНКЛАТУР'!D:H,5,0)</f>
        <v>B</v>
      </c>
      <c r="T1395" s="44">
        <f t="shared" si="255"/>
        <v>0</v>
      </c>
      <c r="U1395" s="44">
        <f t="shared" si="256"/>
        <v>13946.806064242852</v>
      </c>
      <c r="V1395" s="44">
        <f t="shared" si="257"/>
        <v>0</v>
      </c>
      <c r="W1395" s="44">
        <f t="shared" si="258"/>
        <v>0</v>
      </c>
      <c r="X1395" s="44">
        <f t="shared" si="259"/>
        <v>0</v>
      </c>
      <c r="Y1395" s="44">
        <f t="shared" si="260"/>
        <v>1279631.1961300259</v>
      </c>
      <c r="Z1395" s="44">
        <f t="shared" si="261"/>
        <v>55857.662671437283</v>
      </c>
      <c r="AA1395" s="44">
        <f t="shared" si="262"/>
        <v>260622.13352373007</v>
      </c>
      <c r="AB1395" s="44">
        <f t="shared" si="263"/>
        <v>4508.0585258158717</v>
      </c>
      <c r="AC1395" s="44">
        <f t="shared" si="264"/>
        <v>7043.8414465872993</v>
      </c>
      <c r="AD1395" s="44">
        <f t="shared" si="265"/>
        <v>0</v>
      </c>
      <c r="AE1395" s="12">
        <f t="shared" si="266"/>
        <v>1621609.6983618394</v>
      </c>
    </row>
    <row r="1396" spans="1:31" ht="12.6" hidden="1" customHeight="1" x14ac:dyDescent="0.2">
      <c r="A1396" s="26" t="s">
        <v>2057</v>
      </c>
      <c r="B1396" s="19"/>
      <c r="C1396" s="19"/>
      <c r="D1396" s="20"/>
      <c r="E1396" s="21"/>
      <c r="F1396" s="22"/>
      <c r="G1396" s="21"/>
      <c r="H1396" s="22"/>
      <c r="I1396" s="20"/>
      <c r="J1396" s="20">
        <v>400</v>
      </c>
      <c r="K1396" s="20"/>
      <c r="L1396" s="20">
        <v>31</v>
      </c>
      <c r="M1396" s="20"/>
      <c r="N1396" s="20"/>
      <c r="O1396" s="20">
        <v>431</v>
      </c>
      <c r="P1396" s="23" t="str">
        <f>VLOOKUP(A1396,'ИЗ ОСНОВЫ НОМЕНКЛАТУР'!D:E,2,0)</f>
        <v>Ручки, крючки, опоры</v>
      </c>
      <c r="Q1396" s="23" t="str">
        <f>VLOOKUP(A1396,'ИЗ ОСНОВЫ НОМЕНКЛАТУР'!D:F,3,0)</f>
        <v>Опоры пластиковые и клипсы</v>
      </c>
      <c r="R1396" s="40">
        <f>VLOOKUP(A:A,'ИЗ ОСНОВЫ НОМЕНКЛАТУР'!D:G,4,0)</f>
        <v>17.573442075520166</v>
      </c>
      <c r="S1396" s="12" t="str">
        <f>VLOOKUP(A:A,'ИЗ ОСНОВЫ НОМЕНКЛАТУР'!D:H,5,0)</f>
        <v>C</v>
      </c>
      <c r="T1396" s="44">
        <f t="shared" si="255"/>
        <v>0</v>
      </c>
      <c r="U1396" s="44">
        <f t="shared" si="256"/>
        <v>0</v>
      </c>
      <c r="V1396" s="44">
        <f t="shared" si="257"/>
        <v>0</v>
      </c>
      <c r="W1396" s="44">
        <f t="shared" si="258"/>
        <v>0</v>
      </c>
      <c r="X1396" s="44">
        <f t="shared" si="259"/>
        <v>0</v>
      </c>
      <c r="Y1396" s="44">
        <f t="shared" si="260"/>
        <v>0</v>
      </c>
      <c r="Z1396" s="44">
        <f t="shared" si="261"/>
        <v>7029.3768302080662</v>
      </c>
      <c r="AA1396" s="44">
        <f t="shared" si="262"/>
        <v>0</v>
      </c>
      <c r="AB1396" s="44">
        <f t="shared" si="263"/>
        <v>544.7767043411252</v>
      </c>
      <c r="AC1396" s="44">
        <f t="shared" si="264"/>
        <v>0</v>
      </c>
      <c r="AD1396" s="44">
        <f t="shared" si="265"/>
        <v>0</v>
      </c>
      <c r="AE1396" s="12">
        <f t="shared" si="266"/>
        <v>7574.1535345491911</v>
      </c>
    </row>
    <row r="1397" spans="1:31" ht="12.6" hidden="1" customHeight="1" x14ac:dyDescent="0.2">
      <c r="A1397" s="26" t="s">
        <v>3419</v>
      </c>
      <c r="B1397" s="19"/>
      <c r="C1397" s="19"/>
      <c r="D1397" s="20"/>
      <c r="E1397" s="21"/>
      <c r="F1397" s="22"/>
      <c r="G1397" s="21"/>
      <c r="H1397" s="22"/>
      <c r="I1397" s="20"/>
      <c r="J1397" s="20">
        <v>2</v>
      </c>
      <c r="K1397" s="20"/>
      <c r="L1397" s="20">
        <v>5</v>
      </c>
      <c r="M1397" s="20"/>
      <c r="N1397" s="20">
        <v>1</v>
      </c>
      <c r="O1397" s="20">
        <v>8</v>
      </c>
      <c r="P1397" s="23" t="str">
        <f>VLOOKUP(A1397,'ИЗ ОСНОВЫ НОМЕНКЛАТУР'!D:E,2,0)</f>
        <v>Инструменты и расходные материалы</v>
      </c>
      <c r="Q1397" s="23" t="str">
        <f>VLOOKUP(A1397,'ИЗ ОСНОВЫ НОМЕНКЛАТУР'!D:F,3,0)</f>
        <v>Ручные инструменты</v>
      </c>
      <c r="R1397" s="40">
        <f>VLOOKUP(A:A,'ИЗ ОСНОВЫ НОМЕНКЛАТУР'!D:G,4,0)</f>
        <v>2224.4130769230769</v>
      </c>
      <c r="S1397" s="12" t="str">
        <f>VLOOKUP(A:A,'ИЗ ОСНОВЫ НОМЕНКЛАТУР'!D:H,5,0)</f>
        <v>C</v>
      </c>
      <c r="T1397" s="44">
        <f t="shared" si="255"/>
        <v>0</v>
      </c>
      <c r="U1397" s="44">
        <f t="shared" si="256"/>
        <v>0</v>
      </c>
      <c r="V1397" s="44">
        <f t="shared" si="257"/>
        <v>0</v>
      </c>
      <c r="W1397" s="44">
        <f t="shared" si="258"/>
        <v>0</v>
      </c>
      <c r="X1397" s="44">
        <f t="shared" si="259"/>
        <v>0</v>
      </c>
      <c r="Y1397" s="44">
        <f t="shared" si="260"/>
        <v>0</v>
      </c>
      <c r="Z1397" s="44">
        <f t="shared" si="261"/>
        <v>4448.8261538461538</v>
      </c>
      <c r="AA1397" s="44">
        <f t="shared" si="262"/>
        <v>0</v>
      </c>
      <c r="AB1397" s="44">
        <f t="shared" si="263"/>
        <v>11122.065384615384</v>
      </c>
      <c r="AC1397" s="44">
        <f t="shared" si="264"/>
        <v>0</v>
      </c>
      <c r="AD1397" s="44">
        <f t="shared" si="265"/>
        <v>2224.4130769230769</v>
      </c>
      <c r="AE1397" s="12">
        <f t="shared" si="266"/>
        <v>17795.304615384615</v>
      </c>
    </row>
    <row r="1398" spans="1:31" ht="12.6" hidden="1" customHeight="1" x14ac:dyDescent="0.2">
      <c r="A1398" s="26" t="s">
        <v>3437</v>
      </c>
      <c r="B1398" s="19"/>
      <c r="C1398" s="19"/>
      <c r="D1398" s="20"/>
      <c r="E1398" s="21"/>
      <c r="F1398" s="22"/>
      <c r="G1398" s="21"/>
      <c r="H1398" s="22"/>
      <c r="I1398" s="20"/>
      <c r="J1398" s="20"/>
      <c r="K1398" s="20"/>
      <c r="L1398" s="20"/>
      <c r="M1398" s="20"/>
      <c r="N1398" s="20">
        <v>2</v>
      </c>
      <c r="O1398" s="20">
        <v>2</v>
      </c>
      <c r="P1398" s="23" t="str">
        <f>VLOOKUP(A1398,'ИЗ ОСНОВЫ НОМЕНКЛАТУР'!D:E,2,0)</f>
        <v>Инструменты и расходные материалы</v>
      </c>
      <c r="Q1398" s="23" t="str">
        <f>VLOOKUP(A1398,'ИЗ ОСНОВЫ НОМЕНКЛАТУР'!D:F,3,0)</f>
        <v>Ручные инструменты</v>
      </c>
      <c r="R1398" s="40">
        <f>VLOOKUP(A:A,'ИЗ ОСНОВЫ НОМЕНКЛАТУР'!D:G,4,0)</f>
        <v>1979.136</v>
      </c>
      <c r="S1398" s="12" t="str">
        <f>VLOOKUP(A:A,'ИЗ ОСНОВЫ НОМЕНКЛАТУР'!D:H,5,0)</f>
        <v>C</v>
      </c>
      <c r="T1398" s="44">
        <f t="shared" si="255"/>
        <v>0</v>
      </c>
      <c r="U1398" s="44">
        <f t="shared" si="256"/>
        <v>0</v>
      </c>
      <c r="V1398" s="44">
        <f t="shared" si="257"/>
        <v>0</v>
      </c>
      <c r="W1398" s="44">
        <f t="shared" si="258"/>
        <v>0</v>
      </c>
      <c r="X1398" s="44">
        <f t="shared" si="259"/>
        <v>0</v>
      </c>
      <c r="Y1398" s="44">
        <f t="shared" si="260"/>
        <v>0</v>
      </c>
      <c r="Z1398" s="44">
        <f t="shared" si="261"/>
        <v>0</v>
      </c>
      <c r="AA1398" s="44">
        <f t="shared" si="262"/>
        <v>0</v>
      </c>
      <c r="AB1398" s="44">
        <f t="shared" si="263"/>
        <v>0</v>
      </c>
      <c r="AC1398" s="44">
        <f t="shared" si="264"/>
        <v>0</v>
      </c>
      <c r="AD1398" s="44">
        <f t="shared" si="265"/>
        <v>3958.2719999999999</v>
      </c>
      <c r="AE1398" s="12">
        <f t="shared" si="266"/>
        <v>3958.2719999999999</v>
      </c>
    </row>
    <row r="1399" spans="1:31" ht="12.6" hidden="1" customHeight="1" x14ac:dyDescent="0.2">
      <c r="A1399" s="26" t="s">
        <v>3453</v>
      </c>
      <c r="B1399" s="19"/>
      <c r="C1399" s="19"/>
      <c r="D1399" s="20"/>
      <c r="E1399" s="21"/>
      <c r="F1399" s="22"/>
      <c r="G1399" s="21"/>
      <c r="H1399" s="22"/>
      <c r="I1399" s="20"/>
      <c r="J1399" s="20"/>
      <c r="K1399" s="20"/>
      <c r="L1399" s="20">
        <v>6</v>
      </c>
      <c r="M1399" s="20"/>
      <c r="N1399" s="20"/>
      <c r="O1399" s="20">
        <v>6</v>
      </c>
      <c r="P1399" s="23" t="str">
        <f>VLOOKUP(A1399,'ИЗ ОСНОВЫ НОМЕНКЛАТУР'!D:E,2,0)</f>
        <v>Инструменты и расходные материалы</v>
      </c>
      <c r="Q1399" s="23" t="str">
        <f>VLOOKUP(A1399,'ИЗ ОСНОВЫ НОМЕНКЛАТУР'!D:F,3,0)</f>
        <v>Ручные инструменты</v>
      </c>
      <c r="R1399" s="40">
        <f>VLOOKUP(A:A,'ИЗ ОСНОВЫ НОМЕНКЛАТУР'!D:G,4,0)</f>
        <v>948.04200000000003</v>
      </c>
      <c r="S1399" s="12" t="str">
        <f>VLOOKUP(A:A,'ИЗ ОСНОВЫ НОМЕНКЛАТУР'!D:H,5,0)</f>
        <v>C</v>
      </c>
      <c r="T1399" s="44">
        <f t="shared" si="255"/>
        <v>0</v>
      </c>
      <c r="U1399" s="44">
        <f t="shared" si="256"/>
        <v>0</v>
      </c>
      <c r="V1399" s="44">
        <f t="shared" si="257"/>
        <v>0</v>
      </c>
      <c r="W1399" s="44">
        <f t="shared" si="258"/>
        <v>0</v>
      </c>
      <c r="X1399" s="44">
        <f t="shared" si="259"/>
        <v>0</v>
      </c>
      <c r="Y1399" s="44">
        <f t="shared" si="260"/>
        <v>0</v>
      </c>
      <c r="Z1399" s="44">
        <f t="shared" si="261"/>
        <v>0</v>
      </c>
      <c r="AA1399" s="44">
        <f t="shared" si="262"/>
        <v>0</v>
      </c>
      <c r="AB1399" s="44">
        <f t="shared" si="263"/>
        <v>5688.2520000000004</v>
      </c>
      <c r="AC1399" s="44">
        <f t="shared" si="264"/>
        <v>0</v>
      </c>
      <c r="AD1399" s="44">
        <f t="shared" si="265"/>
        <v>0</v>
      </c>
      <c r="AE1399" s="12">
        <f t="shared" si="266"/>
        <v>5688.2520000000004</v>
      </c>
    </row>
    <row r="1400" spans="1:31" ht="12.6" hidden="1" customHeight="1" x14ac:dyDescent="0.2">
      <c r="A1400" s="26" t="s">
        <v>3432</v>
      </c>
      <c r="B1400" s="19"/>
      <c r="C1400" s="19"/>
      <c r="D1400" s="20"/>
      <c r="E1400" s="21"/>
      <c r="F1400" s="22"/>
      <c r="G1400" s="21"/>
      <c r="H1400" s="22"/>
      <c r="I1400" s="20"/>
      <c r="J1400" s="20"/>
      <c r="K1400" s="20"/>
      <c r="L1400" s="20">
        <v>5</v>
      </c>
      <c r="M1400" s="20"/>
      <c r="N1400" s="20"/>
      <c r="O1400" s="20">
        <v>5</v>
      </c>
      <c r="P1400" s="23" t="str">
        <f>VLOOKUP(A1400,'ИЗ ОСНОВЫ НОМЕНКЛАТУР'!D:E,2,0)</f>
        <v>Инструменты и расходные материалы</v>
      </c>
      <c r="Q1400" s="23" t="str">
        <f>VLOOKUP(A1400,'ИЗ ОСНОВЫ НОМЕНКЛАТУР'!D:F,3,0)</f>
        <v>Ручные инструменты</v>
      </c>
      <c r="R1400" s="40">
        <f>VLOOKUP(A:A,'ИЗ ОСНОВЫ НОМЕНКЛАТУР'!D:G,4,0)</f>
        <v>1249.4242857142856</v>
      </c>
      <c r="S1400" s="12" t="str">
        <f>VLOOKUP(A:A,'ИЗ ОСНОВЫ НОМЕНКЛАТУР'!D:H,5,0)</f>
        <v>C</v>
      </c>
      <c r="T1400" s="44">
        <f t="shared" si="255"/>
        <v>0</v>
      </c>
      <c r="U1400" s="44">
        <f t="shared" si="256"/>
        <v>0</v>
      </c>
      <c r="V1400" s="44">
        <f t="shared" si="257"/>
        <v>0</v>
      </c>
      <c r="W1400" s="44">
        <f t="shared" si="258"/>
        <v>0</v>
      </c>
      <c r="X1400" s="44">
        <f t="shared" si="259"/>
        <v>0</v>
      </c>
      <c r="Y1400" s="44">
        <f t="shared" si="260"/>
        <v>0</v>
      </c>
      <c r="Z1400" s="44">
        <f t="shared" si="261"/>
        <v>0</v>
      </c>
      <c r="AA1400" s="44">
        <f t="shared" si="262"/>
        <v>0</v>
      </c>
      <c r="AB1400" s="44">
        <f t="shared" si="263"/>
        <v>6247.1214285714277</v>
      </c>
      <c r="AC1400" s="44">
        <f t="shared" si="264"/>
        <v>0</v>
      </c>
      <c r="AD1400" s="44">
        <f t="shared" si="265"/>
        <v>0</v>
      </c>
      <c r="AE1400" s="12">
        <f t="shared" si="266"/>
        <v>6247.1214285714277</v>
      </c>
    </row>
    <row r="1401" spans="1:31" ht="12.6" hidden="1" customHeight="1" x14ac:dyDescent="0.2">
      <c r="A1401" s="26" t="s">
        <v>3833</v>
      </c>
      <c r="B1401" s="19"/>
      <c r="C1401" s="19"/>
      <c r="D1401" s="20"/>
      <c r="E1401" s="21"/>
      <c r="F1401" s="22"/>
      <c r="G1401" s="21"/>
      <c r="H1401" s="22"/>
      <c r="I1401" s="20"/>
      <c r="J1401" s="20"/>
      <c r="K1401" s="20">
        <v>150</v>
      </c>
      <c r="L1401" s="20"/>
      <c r="M1401" s="20"/>
      <c r="N1401" s="20"/>
      <c r="O1401" s="20">
        <v>150</v>
      </c>
      <c r="P1401" s="23" t="str">
        <f>VLOOKUP(A1401,'ИЗ ОСНОВЫ НОМЕНКЛАТУР'!D:E,2,0)</f>
        <v>Аксессуары для шкафов</v>
      </c>
      <c r="Q1401" s="23" t="str">
        <f>VLOOKUP(A1401,'ИЗ ОСНОВЫ НОМЕНКЛАТУР'!D:F,3,0)</f>
        <v>Шкаф/шкаф-купе наполнение (бренд Aristo)</v>
      </c>
      <c r="R1401" s="40">
        <f>VLOOKUP(A:A,'ИЗ ОСНОВЫ НОМЕНКЛАТУР'!D:G,4,0)</f>
        <v>726.65753333333339</v>
      </c>
      <c r="S1401" s="12" t="str">
        <f>VLOOKUP(A:A,'ИЗ ОСНОВЫ НОМЕНКЛАТУР'!D:H,5,0)</f>
        <v>B</v>
      </c>
      <c r="T1401" s="44">
        <f t="shared" si="255"/>
        <v>0</v>
      </c>
      <c r="U1401" s="44">
        <f t="shared" si="256"/>
        <v>0</v>
      </c>
      <c r="V1401" s="44">
        <f t="shared" si="257"/>
        <v>0</v>
      </c>
      <c r="W1401" s="44">
        <f t="shared" si="258"/>
        <v>0</v>
      </c>
      <c r="X1401" s="44">
        <f t="shared" si="259"/>
        <v>0</v>
      </c>
      <c r="Y1401" s="44">
        <f t="shared" si="260"/>
        <v>0</v>
      </c>
      <c r="Z1401" s="44">
        <f t="shared" si="261"/>
        <v>0</v>
      </c>
      <c r="AA1401" s="44">
        <f t="shared" si="262"/>
        <v>108998.63</v>
      </c>
      <c r="AB1401" s="44">
        <f t="shared" si="263"/>
        <v>0</v>
      </c>
      <c r="AC1401" s="44">
        <f t="shared" si="264"/>
        <v>0</v>
      </c>
      <c r="AD1401" s="44">
        <f t="shared" si="265"/>
        <v>0</v>
      </c>
      <c r="AE1401" s="12">
        <f t="shared" si="266"/>
        <v>108998.63</v>
      </c>
    </row>
    <row r="1402" spans="1:31" ht="12.6" hidden="1" customHeight="1" x14ac:dyDescent="0.2">
      <c r="A1402" s="26" t="s">
        <v>3857</v>
      </c>
      <c r="B1402" s="19"/>
      <c r="C1402" s="19"/>
      <c r="D1402" s="20"/>
      <c r="E1402" s="21"/>
      <c r="F1402" s="22"/>
      <c r="G1402" s="21"/>
      <c r="H1402" s="22"/>
      <c r="I1402" s="20"/>
      <c r="J1402" s="20"/>
      <c r="K1402" s="20">
        <v>126</v>
      </c>
      <c r="L1402" s="20"/>
      <c r="M1402" s="20"/>
      <c r="N1402" s="20"/>
      <c r="O1402" s="20">
        <v>126</v>
      </c>
      <c r="P1402" s="23" t="str">
        <f>VLOOKUP(A1402,'ИЗ ОСНОВЫ НОМЕНКЛАТУР'!D:E,2,0)</f>
        <v>Аксессуары для шкафов</v>
      </c>
      <c r="Q1402" s="23" t="str">
        <f>VLOOKUP(A1402,'ИЗ ОСНОВЫ НОМЕНКЛАТУР'!D:F,3,0)</f>
        <v>Шкаф/шкаф-купе наполнение (бренд Aristo)</v>
      </c>
      <c r="R1402" s="40">
        <f>VLOOKUP(A:A,'ИЗ ОСНОВЫ НОМЕНКЛАТУР'!D:G,4,0)</f>
        <v>753.07927536231887</v>
      </c>
      <c r="S1402" s="12" t="str">
        <f>VLOOKUP(A:A,'ИЗ ОСНОВЫ НОМЕНКЛАТУР'!D:H,5,0)</f>
        <v>B</v>
      </c>
      <c r="T1402" s="44">
        <f t="shared" si="255"/>
        <v>0</v>
      </c>
      <c r="U1402" s="44">
        <f t="shared" si="256"/>
        <v>0</v>
      </c>
      <c r="V1402" s="44">
        <f t="shared" si="257"/>
        <v>0</v>
      </c>
      <c r="W1402" s="44">
        <f t="shared" si="258"/>
        <v>0</v>
      </c>
      <c r="X1402" s="44">
        <f t="shared" si="259"/>
        <v>0</v>
      </c>
      <c r="Y1402" s="44">
        <f t="shared" si="260"/>
        <v>0</v>
      </c>
      <c r="Z1402" s="44">
        <f t="shared" si="261"/>
        <v>0</v>
      </c>
      <c r="AA1402" s="44">
        <f t="shared" si="262"/>
        <v>94887.98869565218</v>
      </c>
      <c r="AB1402" s="44">
        <f t="shared" si="263"/>
        <v>0</v>
      </c>
      <c r="AC1402" s="44">
        <f t="shared" si="264"/>
        <v>0</v>
      </c>
      <c r="AD1402" s="44">
        <f t="shared" si="265"/>
        <v>0</v>
      </c>
      <c r="AE1402" s="12">
        <f t="shared" si="266"/>
        <v>94887.98869565218</v>
      </c>
    </row>
    <row r="1403" spans="1:31" ht="12.6" hidden="1" customHeight="1" x14ac:dyDescent="0.2">
      <c r="A1403" s="26" t="s">
        <v>3892</v>
      </c>
      <c r="B1403" s="19"/>
      <c r="C1403" s="19"/>
      <c r="D1403" s="20"/>
      <c r="E1403" s="21"/>
      <c r="F1403" s="22"/>
      <c r="G1403" s="21"/>
      <c r="H1403" s="22"/>
      <c r="I1403" s="20"/>
      <c r="J1403" s="20"/>
      <c r="K1403" s="20">
        <v>148</v>
      </c>
      <c r="L1403" s="20"/>
      <c r="M1403" s="20"/>
      <c r="N1403" s="20"/>
      <c r="O1403" s="20">
        <v>148</v>
      </c>
      <c r="P1403" s="23" t="str">
        <f>VLOOKUP(A1403,'ИЗ ОСНОВЫ НОМЕНКЛАТУР'!D:E,2,0)</f>
        <v>Аксессуары для шкафов</v>
      </c>
      <c r="Q1403" s="23" t="str">
        <f>VLOOKUP(A1403,'ИЗ ОСНОВЫ НОМЕНКЛАТУР'!D:F,3,0)</f>
        <v>Комплектующие для купе</v>
      </c>
      <c r="R1403" s="40">
        <f>VLOOKUP(A:A,'ИЗ ОСНОВЫ НОМЕНКЛАТУР'!D:G,4,0)</f>
        <v>284.15351351351353</v>
      </c>
      <c r="S1403" s="12" t="str">
        <f>VLOOKUP(A:A,'ИЗ ОСНОВЫ НОМЕНКЛАТУР'!D:H,5,0)</f>
        <v>B</v>
      </c>
      <c r="T1403" s="44">
        <f t="shared" si="255"/>
        <v>0</v>
      </c>
      <c r="U1403" s="44">
        <f t="shared" si="256"/>
        <v>0</v>
      </c>
      <c r="V1403" s="44">
        <f t="shared" si="257"/>
        <v>0</v>
      </c>
      <c r="W1403" s="44">
        <f t="shared" si="258"/>
        <v>0</v>
      </c>
      <c r="X1403" s="44">
        <f t="shared" si="259"/>
        <v>0</v>
      </c>
      <c r="Y1403" s="44">
        <f t="shared" si="260"/>
        <v>0</v>
      </c>
      <c r="Z1403" s="44">
        <f t="shared" si="261"/>
        <v>0</v>
      </c>
      <c r="AA1403" s="44">
        <f t="shared" si="262"/>
        <v>42054.720000000001</v>
      </c>
      <c r="AB1403" s="44">
        <f t="shared" si="263"/>
        <v>0</v>
      </c>
      <c r="AC1403" s="44">
        <f t="shared" si="264"/>
        <v>0</v>
      </c>
      <c r="AD1403" s="44">
        <f t="shared" si="265"/>
        <v>0</v>
      </c>
      <c r="AE1403" s="12">
        <f t="shared" si="266"/>
        <v>42054.720000000001</v>
      </c>
    </row>
    <row r="1404" spans="1:31" ht="12.6" hidden="1" customHeight="1" x14ac:dyDescent="0.2">
      <c r="A1404" s="26" t="s">
        <v>3886</v>
      </c>
      <c r="B1404" s="19"/>
      <c r="C1404" s="19"/>
      <c r="D1404" s="20"/>
      <c r="E1404" s="21"/>
      <c r="F1404" s="22"/>
      <c r="G1404" s="21"/>
      <c r="H1404" s="22"/>
      <c r="I1404" s="20"/>
      <c r="J1404" s="20">
        <v>2</v>
      </c>
      <c r="K1404" s="20">
        <v>42</v>
      </c>
      <c r="L1404" s="20"/>
      <c r="M1404" s="20"/>
      <c r="N1404" s="20"/>
      <c r="O1404" s="20">
        <v>44</v>
      </c>
      <c r="P1404" s="23" t="str">
        <f>VLOOKUP(A1404,'ИЗ ОСНОВЫ НОМЕНКЛАТУР'!D:E,2,0)</f>
        <v>Аксессуары для шкафов</v>
      </c>
      <c r="Q1404" s="23" t="str">
        <f>VLOOKUP(A1404,'ИЗ ОСНОВЫ НОМЕНКЛАТУР'!D:F,3,0)</f>
        <v>Комплектующие для купе</v>
      </c>
      <c r="R1404" s="40">
        <f>VLOOKUP(A:A,'ИЗ ОСНОВЫ НОМЕНКЛАТУР'!D:G,4,0)</f>
        <v>128.59071428571428</v>
      </c>
      <c r="S1404" s="12" t="str">
        <f>VLOOKUP(A:A,'ИЗ ОСНОВЫ НОМЕНКЛАТУР'!D:H,5,0)</f>
        <v>B</v>
      </c>
      <c r="T1404" s="44">
        <f t="shared" si="255"/>
        <v>0</v>
      </c>
      <c r="U1404" s="44">
        <f t="shared" si="256"/>
        <v>0</v>
      </c>
      <c r="V1404" s="44">
        <f t="shared" si="257"/>
        <v>0</v>
      </c>
      <c r="W1404" s="44">
        <f t="shared" si="258"/>
        <v>0</v>
      </c>
      <c r="X1404" s="44">
        <f t="shared" si="259"/>
        <v>0</v>
      </c>
      <c r="Y1404" s="44">
        <f t="shared" si="260"/>
        <v>0</v>
      </c>
      <c r="Z1404" s="44">
        <f t="shared" si="261"/>
        <v>257.18142857142857</v>
      </c>
      <c r="AA1404" s="44">
        <f t="shared" si="262"/>
        <v>5400.8099999999995</v>
      </c>
      <c r="AB1404" s="44">
        <f t="shared" si="263"/>
        <v>0</v>
      </c>
      <c r="AC1404" s="44">
        <f t="shared" si="264"/>
        <v>0</v>
      </c>
      <c r="AD1404" s="44">
        <f t="shared" si="265"/>
        <v>0</v>
      </c>
      <c r="AE1404" s="12">
        <f t="shared" si="266"/>
        <v>5657.9914285714276</v>
      </c>
    </row>
    <row r="1405" spans="1:31" ht="12.6" hidden="1" customHeight="1" x14ac:dyDescent="0.2">
      <c r="A1405" s="26" t="s">
        <v>2184</v>
      </c>
      <c r="B1405" s="19"/>
      <c r="C1405" s="19"/>
      <c r="D1405" s="20"/>
      <c r="E1405" s="20">
        <v>13</v>
      </c>
      <c r="F1405" s="20"/>
      <c r="G1405" s="21"/>
      <c r="H1405" s="22"/>
      <c r="I1405" s="20"/>
      <c r="J1405" s="20"/>
      <c r="K1405" s="20"/>
      <c r="L1405" s="20"/>
      <c r="M1405" s="20"/>
      <c r="N1405" s="20"/>
      <c r="O1405" s="20">
        <v>13</v>
      </c>
      <c r="P1405" s="23" t="str">
        <f>VLOOKUP(A1405,'ИЗ ОСНОВЫ НОМЕНКЛАТУР'!D:E,2,0)</f>
        <v>Ручки, крючки, опоры</v>
      </c>
      <c r="Q1405" s="23" t="str">
        <f>VLOOKUP(A1405,'ИЗ ОСНОВЫ НОМЕНКЛАТУР'!D:F,3,0)</f>
        <v>Мебельные колеса</v>
      </c>
      <c r="R1405" s="40">
        <f>VLOOKUP(A:A,'ИЗ ОСНОВЫ НОМЕНКЛАТУР'!D:G,4,0)</f>
        <v>274.00375000000003</v>
      </c>
      <c r="S1405" s="12" t="str">
        <f>VLOOKUP(A:A,'ИЗ ОСНОВЫ НОМЕНКЛАТУР'!D:H,5,0)</f>
        <v>C</v>
      </c>
      <c r="T1405" s="44">
        <f t="shared" si="255"/>
        <v>0</v>
      </c>
      <c r="U1405" s="44">
        <f t="shared" si="256"/>
        <v>3562.0487500000004</v>
      </c>
      <c r="V1405" s="44">
        <f t="shared" si="257"/>
        <v>0</v>
      </c>
      <c r="W1405" s="44">
        <f t="shared" si="258"/>
        <v>0</v>
      </c>
      <c r="X1405" s="44">
        <f t="shared" si="259"/>
        <v>0</v>
      </c>
      <c r="Y1405" s="44">
        <f t="shared" si="260"/>
        <v>0</v>
      </c>
      <c r="Z1405" s="44">
        <f t="shared" si="261"/>
        <v>0</v>
      </c>
      <c r="AA1405" s="44">
        <f t="shared" si="262"/>
        <v>0</v>
      </c>
      <c r="AB1405" s="44">
        <f t="shared" si="263"/>
        <v>0</v>
      </c>
      <c r="AC1405" s="44">
        <f t="shared" si="264"/>
        <v>0</v>
      </c>
      <c r="AD1405" s="44">
        <f t="shared" si="265"/>
        <v>0</v>
      </c>
      <c r="AE1405" s="12">
        <f t="shared" si="266"/>
        <v>3562.0487500000004</v>
      </c>
    </row>
    <row r="1406" spans="1:31" ht="12.6" hidden="1" customHeight="1" x14ac:dyDescent="0.2">
      <c r="A1406" s="26" t="s">
        <v>2177</v>
      </c>
      <c r="B1406" s="19"/>
      <c r="C1406" s="19"/>
      <c r="D1406" s="20"/>
      <c r="E1406" s="20">
        <v>200</v>
      </c>
      <c r="F1406" s="20"/>
      <c r="G1406" s="21"/>
      <c r="H1406" s="22"/>
      <c r="I1406" s="20">
        <v>800</v>
      </c>
      <c r="J1406" s="20">
        <v>1281</v>
      </c>
      <c r="K1406" s="20">
        <v>3000</v>
      </c>
      <c r="L1406" s="20">
        <v>366</v>
      </c>
      <c r="M1406" s="20"/>
      <c r="N1406" s="20">
        <v>621</v>
      </c>
      <c r="O1406" s="20">
        <v>6268</v>
      </c>
      <c r="P1406" s="23" t="str">
        <f>VLOOKUP(A1406,'ИЗ ОСНОВЫ НОМЕНКЛАТУР'!D:E,2,0)</f>
        <v>Ручки, крючки, опоры</v>
      </c>
      <c r="Q1406" s="23" t="str">
        <f>VLOOKUP(A1406,'ИЗ ОСНОВЫ НОМЕНКЛАТУР'!D:F,3,0)</f>
        <v>Мебельные колеса</v>
      </c>
      <c r="R1406" s="40">
        <f>VLOOKUP(A:A,'ИЗ ОСНОВЫ НОМЕНКЛАТУР'!D:G,4,0)</f>
        <v>33.959709471034508</v>
      </c>
      <c r="S1406" s="12" t="str">
        <f>VLOOKUP(A:A,'ИЗ ОСНОВЫ НОМЕНКЛАТУР'!D:H,5,0)</f>
        <v>B</v>
      </c>
      <c r="T1406" s="44">
        <f t="shared" si="255"/>
        <v>0</v>
      </c>
      <c r="U1406" s="44">
        <f t="shared" si="256"/>
        <v>6791.9418942069015</v>
      </c>
      <c r="V1406" s="44">
        <f t="shared" si="257"/>
        <v>0</v>
      </c>
      <c r="W1406" s="44">
        <f t="shared" si="258"/>
        <v>0</v>
      </c>
      <c r="X1406" s="44">
        <f t="shared" si="259"/>
        <v>0</v>
      </c>
      <c r="Y1406" s="44">
        <f t="shared" si="260"/>
        <v>27167.767576827606</v>
      </c>
      <c r="Z1406" s="44">
        <f t="shared" si="261"/>
        <v>43502.387832395201</v>
      </c>
      <c r="AA1406" s="44">
        <f t="shared" si="262"/>
        <v>101879.12841310352</v>
      </c>
      <c r="AB1406" s="44">
        <f t="shared" si="263"/>
        <v>12429.25366639863</v>
      </c>
      <c r="AC1406" s="44">
        <f t="shared" si="264"/>
        <v>0</v>
      </c>
      <c r="AD1406" s="44">
        <f t="shared" si="265"/>
        <v>21088.979581512431</v>
      </c>
      <c r="AE1406" s="12">
        <f t="shared" si="266"/>
        <v>212859.45896444429</v>
      </c>
    </row>
    <row r="1407" spans="1:31" ht="12.6" hidden="1" customHeight="1" x14ac:dyDescent="0.2">
      <c r="A1407" s="26" t="s">
        <v>2180</v>
      </c>
      <c r="B1407" s="19"/>
      <c r="C1407" s="19"/>
      <c r="D1407" s="20"/>
      <c r="E1407" s="21"/>
      <c r="F1407" s="22"/>
      <c r="G1407" s="21"/>
      <c r="H1407" s="22"/>
      <c r="I1407" s="20">
        <v>2000</v>
      </c>
      <c r="J1407" s="20">
        <v>1218</v>
      </c>
      <c r="K1407" s="20">
        <v>1500</v>
      </c>
      <c r="L1407" s="20">
        <v>82</v>
      </c>
      <c r="M1407" s="20">
        <v>400</v>
      </c>
      <c r="N1407" s="20">
        <v>508</v>
      </c>
      <c r="O1407" s="20">
        <v>5708</v>
      </c>
      <c r="P1407" s="23" t="str">
        <f>VLOOKUP(A1407,'ИЗ ОСНОВЫ НОМЕНКЛАТУР'!D:E,2,0)</f>
        <v>Ручки, крючки, опоры</v>
      </c>
      <c r="Q1407" s="23" t="str">
        <f>VLOOKUP(A1407,'ИЗ ОСНОВЫ НОМЕНКЛАТУР'!D:F,3,0)</f>
        <v>Мебельные колеса</v>
      </c>
      <c r="R1407" s="40">
        <f>VLOOKUP(A:A,'ИЗ ОСНОВЫ НОМЕНКЛАТУР'!D:G,4,0)</f>
        <v>42.319060617059897</v>
      </c>
      <c r="S1407" s="12" t="str">
        <f>VLOOKUP(A:A,'ИЗ ОСНОВЫ НОМЕНКЛАТУР'!D:H,5,0)</f>
        <v>B</v>
      </c>
      <c r="T1407" s="44">
        <f t="shared" si="255"/>
        <v>0</v>
      </c>
      <c r="U1407" s="44">
        <f t="shared" si="256"/>
        <v>0</v>
      </c>
      <c r="V1407" s="44">
        <f t="shared" si="257"/>
        <v>0</v>
      </c>
      <c r="W1407" s="44">
        <f t="shared" si="258"/>
        <v>0</v>
      </c>
      <c r="X1407" s="44">
        <f t="shared" si="259"/>
        <v>0</v>
      </c>
      <c r="Y1407" s="44">
        <f t="shared" si="260"/>
        <v>84638.121234119797</v>
      </c>
      <c r="Z1407" s="44">
        <f t="shared" si="261"/>
        <v>51544.615831578951</v>
      </c>
      <c r="AA1407" s="44">
        <f t="shared" si="262"/>
        <v>63478.590925589844</v>
      </c>
      <c r="AB1407" s="44">
        <f t="shared" si="263"/>
        <v>3470.1629705989117</v>
      </c>
      <c r="AC1407" s="44">
        <f t="shared" si="264"/>
        <v>16927.624246823958</v>
      </c>
      <c r="AD1407" s="44">
        <f t="shared" si="265"/>
        <v>21498.082793466427</v>
      </c>
      <c r="AE1407" s="12">
        <f t="shared" si="266"/>
        <v>241557.19800217787</v>
      </c>
    </row>
    <row r="1408" spans="1:31" ht="12.6" hidden="1" customHeight="1" x14ac:dyDescent="0.2">
      <c r="A1408" s="26" t="s">
        <v>2181</v>
      </c>
      <c r="B1408" s="19"/>
      <c r="C1408" s="19"/>
      <c r="D1408" s="20"/>
      <c r="E1408" s="20">
        <v>100</v>
      </c>
      <c r="F1408" s="20"/>
      <c r="G1408" s="21"/>
      <c r="H1408" s="22"/>
      <c r="I1408" s="20"/>
      <c r="J1408" s="20">
        <v>181</v>
      </c>
      <c r="K1408" s="20">
        <v>900</v>
      </c>
      <c r="L1408" s="20">
        <v>22</v>
      </c>
      <c r="M1408" s="20">
        <v>440</v>
      </c>
      <c r="N1408" s="20">
        <v>893</v>
      </c>
      <c r="O1408" s="20">
        <v>2536</v>
      </c>
      <c r="P1408" s="23" t="str">
        <f>VLOOKUP(A1408,'ИЗ ОСНОВЫ НОМЕНКЛАТУР'!D:E,2,0)</f>
        <v>Ручки, крючки, опоры</v>
      </c>
      <c r="Q1408" s="23" t="str">
        <f>VLOOKUP(A1408,'ИЗ ОСНОВЫ НОМЕНКЛАТУР'!D:F,3,0)</f>
        <v>Мебельные колеса</v>
      </c>
      <c r="R1408" s="40">
        <f>VLOOKUP(A:A,'ИЗ ОСНОВЫ НОМЕНКЛАТУР'!D:G,4,0)</f>
        <v>55.133318168031543</v>
      </c>
      <c r="S1408" s="12" t="str">
        <f>VLOOKUP(A:A,'ИЗ ОСНОВЫ НОМЕНКЛАТУР'!D:H,5,0)</f>
        <v>C</v>
      </c>
      <c r="T1408" s="44">
        <f t="shared" si="255"/>
        <v>0</v>
      </c>
      <c r="U1408" s="44">
        <f t="shared" si="256"/>
        <v>5513.3318168031547</v>
      </c>
      <c r="V1408" s="44">
        <f t="shared" si="257"/>
        <v>0</v>
      </c>
      <c r="W1408" s="44">
        <f t="shared" si="258"/>
        <v>0</v>
      </c>
      <c r="X1408" s="44">
        <f t="shared" si="259"/>
        <v>0</v>
      </c>
      <c r="Y1408" s="44">
        <f t="shared" si="260"/>
        <v>0</v>
      </c>
      <c r="Z1408" s="44">
        <f t="shared" si="261"/>
        <v>9979.1305884137091</v>
      </c>
      <c r="AA1408" s="44">
        <f t="shared" si="262"/>
        <v>49619.986351228392</v>
      </c>
      <c r="AB1408" s="44">
        <f t="shared" si="263"/>
        <v>1212.932999696694</v>
      </c>
      <c r="AC1408" s="44">
        <f t="shared" si="264"/>
        <v>24258.659993933878</v>
      </c>
      <c r="AD1408" s="44">
        <f t="shared" si="265"/>
        <v>49234.053124052167</v>
      </c>
      <c r="AE1408" s="12">
        <f t="shared" si="266"/>
        <v>139818.094874128</v>
      </c>
    </row>
    <row r="1409" spans="1:31" ht="12.6" hidden="1" customHeight="1" x14ac:dyDescent="0.2">
      <c r="A1409" s="26" t="s">
        <v>2176</v>
      </c>
      <c r="B1409" s="19"/>
      <c r="C1409" s="19"/>
      <c r="D1409" s="20">
        <v>400</v>
      </c>
      <c r="E1409" s="20">
        <v>280</v>
      </c>
      <c r="F1409" s="20"/>
      <c r="G1409" s="21"/>
      <c r="H1409" s="22"/>
      <c r="I1409" s="20">
        <v>8000</v>
      </c>
      <c r="J1409" s="20">
        <v>3828</v>
      </c>
      <c r="K1409" s="20">
        <v>1200</v>
      </c>
      <c r="L1409" s="20">
        <v>17</v>
      </c>
      <c r="M1409" s="20">
        <v>136</v>
      </c>
      <c r="N1409" s="20">
        <v>456</v>
      </c>
      <c r="O1409" s="20">
        <v>14317</v>
      </c>
      <c r="P1409" s="23" t="str">
        <f>VLOOKUP(A1409,'ИЗ ОСНОВЫ НОМЕНКЛАТУР'!D:E,2,0)</f>
        <v>Ручки, крючки, опоры</v>
      </c>
      <c r="Q1409" s="23" t="str">
        <f>VLOOKUP(A1409,'ИЗ ОСНОВЫ НОМЕНКЛАТУР'!D:F,3,0)</f>
        <v>Мебельные колеса</v>
      </c>
      <c r="R1409" s="40">
        <f>VLOOKUP(A:A,'ИЗ ОСНОВЫ НОМЕНКЛАТУР'!D:G,4,0)</f>
        <v>52.660145533040875</v>
      </c>
      <c r="S1409" s="12" t="str">
        <f>VLOOKUP(A:A,'ИЗ ОСНОВЫ НОМЕНКЛАТУР'!D:H,5,0)</f>
        <v>B</v>
      </c>
      <c r="T1409" s="44">
        <f t="shared" si="255"/>
        <v>21064.058213216351</v>
      </c>
      <c r="U1409" s="44">
        <f t="shared" si="256"/>
        <v>14744.840749251445</v>
      </c>
      <c r="V1409" s="44">
        <f t="shared" si="257"/>
        <v>0</v>
      </c>
      <c r="W1409" s="44">
        <f t="shared" si="258"/>
        <v>0</v>
      </c>
      <c r="X1409" s="44">
        <f t="shared" si="259"/>
        <v>0</v>
      </c>
      <c r="Y1409" s="44">
        <f t="shared" si="260"/>
        <v>421281.16426432703</v>
      </c>
      <c r="Z1409" s="44">
        <f t="shared" si="261"/>
        <v>201583.03710048046</v>
      </c>
      <c r="AA1409" s="44">
        <f t="shared" si="262"/>
        <v>63192.174639649049</v>
      </c>
      <c r="AB1409" s="44">
        <f t="shared" si="263"/>
        <v>895.22247406169492</v>
      </c>
      <c r="AC1409" s="44">
        <f t="shared" si="264"/>
        <v>7161.7797924935594</v>
      </c>
      <c r="AD1409" s="44">
        <f t="shared" si="265"/>
        <v>24013.026363066638</v>
      </c>
      <c r="AE1409" s="12">
        <f t="shared" si="266"/>
        <v>753935.30359654606</v>
      </c>
    </row>
    <row r="1410" spans="1:31" ht="12.6" hidden="1" customHeight="1" x14ac:dyDescent="0.2">
      <c r="A1410" s="26" t="s">
        <v>2179</v>
      </c>
      <c r="B1410" s="19"/>
      <c r="C1410" s="19"/>
      <c r="D1410" s="20"/>
      <c r="E1410" s="20">
        <v>221</v>
      </c>
      <c r="F1410" s="20"/>
      <c r="G1410" s="21"/>
      <c r="H1410" s="22"/>
      <c r="I1410" s="20">
        <v>200</v>
      </c>
      <c r="J1410" s="20">
        <v>202</v>
      </c>
      <c r="K1410" s="20">
        <v>1000</v>
      </c>
      <c r="L1410" s="20">
        <v>41</v>
      </c>
      <c r="M1410" s="20">
        <v>160</v>
      </c>
      <c r="N1410" s="20">
        <v>181</v>
      </c>
      <c r="O1410" s="20">
        <v>2005</v>
      </c>
      <c r="P1410" s="23" t="str">
        <f>VLOOKUP(A1410,'ИЗ ОСНОВЫ НОМЕНКЛАТУР'!D:E,2,0)</f>
        <v>Ручки, крючки, опоры</v>
      </c>
      <c r="Q1410" s="23" t="str">
        <f>VLOOKUP(A1410,'ИЗ ОСНОВЫ НОМЕНКЛАТУР'!D:F,3,0)</f>
        <v>Мебельные колеса</v>
      </c>
      <c r="R1410" s="40">
        <f>VLOOKUP(A:A,'ИЗ ОСНОВЫ НОМЕНКЛАТУР'!D:G,4,0)</f>
        <v>138.64054608068218</v>
      </c>
      <c r="S1410" s="12" t="str">
        <f>VLOOKUP(A:A,'ИЗ ОСНОВЫ НОМЕНКЛАТУР'!D:H,5,0)</f>
        <v>B</v>
      </c>
      <c r="T1410" s="44">
        <f t="shared" si="255"/>
        <v>0</v>
      </c>
      <c r="U1410" s="44">
        <f t="shared" si="256"/>
        <v>30639.560683830761</v>
      </c>
      <c r="V1410" s="44">
        <f t="shared" si="257"/>
        <v>0</v>
      </c>
      <c r="W1410" s="44">
        <f t="shared" si="258"/>
        <v>0</v>
      </c>
      <c r="X1410" s="44">
        <f t="shared" si="259"/>
        <v>0</v>
      </c>
      <c r="Y1410" s="44">
        <f t="shared" si="260"/>
        <v>27728.109216136436</v>
      </c>
      <c r="Z1410" s="44">
        <f t="shared" si="261"/>
        <v>28005.390308297803</v>
      </c>
      <c r="AA1410" s="44">
        <f t="shared" si="262"/>
        <v>138640.54608068219</v>
      </c>
      <c r="AB1410" s="44">
        <f t="shared" si="263"/>
        <v>5684.2623893079699</v>
      </c>
      <c r="AC1410" s="44">
        <f t="shared" si="264"/>
        <v>22182.487372909149</v>
      </c>
      <c r="AD1410" s="44">
        <f t="shared" si="265"/>
        <v>25093.938840603474</v>
      </c>
      <c r="AE1410" s="12">
        <f t="shared" si="266"/>
        <v>277974.29489176779</v>
      </c>
    </row>
    <row r="1411" spans="1:31" ht="12.6" hidden="1" customHeight="1" x14ac:dyDescent="0.2">
      <c r="A1411" s="26" t="s">
        <v>2178</v>
      </c>
      <c r="B1411" s="19"/>
      <c r="C1411" s="19"/>
      <c r="D1411" s="20">
        <v>200</v>
      </c>
      <c r="E1411" s="20">
        <v>153</v>
      </c>
      <c r="F1411" s="20"/>
      <c r="G1411" s="21"/>
      <c r="H1411" s="22"/>
      <c r="I1411" s="20">
        <v>1600</v>
      </c>
      <c r="J1411" s="20">
        <v>440</v>
      </c>
      <c r="K1411" s="20">
        <v>800</v>
      </c>
      <c r="L1411" s="20">
        <v>18</v>
      </c>
      <c r="M1411" s="20">
        <v>672</v>
      </c>
      <c r="N1411" s="20">
        <v>11</v>
      </c>
      <c r="O1411" s="20">
        <v>3894</v>
      </c>
      <c r="P1411" s="23" t="str">
        <f>VLOOKUP(A1411,'ИЗ ОСНОВЫ НОМЕНКЛАТУР'!D:E,2,0)</f>
        <v>Ручки, крючки, опоры</v>
      </c>
      <c r="Q1411" s="23" t="str">
        <f>VLOOKUP(A1411,'ИЗ ОСНОВЫ НОМЕНКЛАТУР'!D:F,3,0)</f>
        <v>Мебельные колеса</v>
      </c>
      <c r="R1411" s="40">
        <f>VLOOKUP(A:A,'ИЗ ОСНОВЫ НОМЕНКЛАТУР'!D:G,4,0)</f>
        <v>189.81042719749499</v>
      </c>
      <c r="S1411" s="12" t="str">
        <f>VLOOKUP(A:A,'ИЗ ОСНОВЫ НОМЕНКЛАТУР'!D:H,5,0)</f>
        <v>B</v>
      </c>
      <c r="T1411" s="44">
        <f t="shared" si="255"/>
        <v>37962.085439498995</v>
      </c>
      <c r="U1411" s="44">
        <f t="shared" si="256"/>
        <v>29040.995361216734</v>
      </c>
      <c r="V1411" s="44">
        <f t="shared" si="257"/>
        <v>0</v>
      </c>
      <c r="W1411" s="44">
        <f t="shared" si="258"/>
        <v>0</v>
      </c>
      <c r="X1411" s="44">
        <f t="shared" si="259"/>
        <v>0</v>
      </c>
      <c r="Y1411" s="44">
        <f t="shared" si="260"/>
        <v>303696.68351599196</v>
      </c>
      <c r="Z1411" s="44">
        <f t="shared" si="261"/>
        <v>83516.587966897801</v>
      </c>
      <c r="AA1411" s="44">
        <f t="shared" si="262"/>
        <v>151848.34175799598</v>
      </c>
      <c r="AB1411" s="44">
        <f t="shared" si="263"/>
        <v>3416.58768955491</v>
      </c>
      <c r="AC1411" s="44">
        <f t="shared" si="264"/>
        <v>127552.60707671664</v>
      </c>
      <c r="AD1411" s="44">
        <f t="shared" si="265"/>
        <v>2087.9146991724447</v>
      </c>
      <c r="AE1411" s="12">
        <f t="shared" si="266"/>
        <v>739121.80350704549</v>
      </c>
    </row>
    <row r="1412" spans="1:31" ht="12.6" hidden="1" customHeight="1" x14ac:dyDescent="0.2">
      <c r="A1412" s="26" t="s">
        <v>2191</v>
      </c>
      <c r="B1412" s="19"/>
      <c r="C1412" s="19"/>
      <c r="D1412" s="20"/>
      <c r="E1412" s="21"/>
      <c r="F1412" s="22"/>
      <c r="G1412" s="21"/>
      <c r="H1412" s="22"/>
      <c r="I1412" s="20"/>
      <c r="J1412" s="20"/>
      <c r="K1412" s="20"/>
      <c r="L1412" s="20"/>
      <c r="M1412" s="20"/>
      <c r="N1412" s="20">
        <v>4</v>
      </c>
      <c r="O1412" s="20">
        <v>4</v>
      </c>
      <c r="P1412" s="23" t="str">
        <f>VLOOKUP(A1412,'ИЗ ОСНОВЫ НОМЕНКЛАТУР'!D:E,2,0)</f>
        <v>Ручки, крючки, опоры</v>
      </c>
      <c r="Q1412" s="23" t="str">
        <f>VLOOKUP(A1412,'ИЗ ОСНОВЫ НОМЕНКЛАТУР'!D:F,3,0)</f>
        <v>Мебельные колеса</v>
      </c>
      <c r="R1412" s="40">
        <f>VLOOKUP(A:A,'ИЗ ОСНОВЫ НОМЕНКЛАТУР'!D:G,4,0)</f>
        <v>189.36163793103449</v>
      </c>
      <c r="S1412" s="12" t="str">
        <f>VLOOKUP(A:A,'ИЗ ОСНОВЫ НОМЕНКЛАТУР'!D:H,5,0)</f>
        <v>C</v>
      </c>
      <c r="T1412" s="44">
        <f t="shared" si="255"/>
        <v>0</v>
      </c>
      <c r="U1412" s="44">
        <f t="shared" si="256"/>
        <v>0</v>
      </c>
      <c r="V1412" s="44">
        <f t="shared" si="257"/>
        <v>0</v>
      </c>
      <c r="W1412" s="44">
        <f t="shared" si="258"/>
        <v>0</v>
      </c>
      <c r="X1412" s="44">
        <f t="shared" si="259"/>
        <v>0</v>
      </c>
      <c r="Y1412" s="44">
        <f t="shared" si="260"/>
        <v>0</v>
      </c>
      <c r="Z1412" s="44">
        <f t="shared" si="261"/>
        <v>0</v>
      </c>
      <c r="AA1412" s="44">
        <f t="shared" si="262"/>
        <v>0</v>
      </c>
      <c r="AB1412" s="44">
        <f t="shared" si="263"/>
        <v>0</v>
      </c>
      <c r="AC1412" s="44">
        <f t="shared" si="264"/>
        <v>0</v>
      </c>
      <c r="AD1412" s="44">
        <f t="shared" si="265"/>
        <v>757.44655172413798</v>
      </c>
      <c r="AE1412" s="12">
        <f t="shared" si="266"/>
        <v>757.44655172413798</v>
      </c>
    </row>
    <row r="1413" spans="1:31" ht="12.6" hidden="1" customHeight="1" x14ac:dyDescent="0.2">
      <c r="A1413" s="26" t="s">
        <v>3372</v>
      </c>
      <c r="B1413" s="19"/>
      <c r="C1413" s="19"/>
      <c r="D1413" s="20"/>
      <c r="E1413" s="21"/>
      <c r="F1413" s="22"/>
      <c r="G1413" s="21"/>
      <c r="H1413" s="22"/>
      <c r="I1413" s="20"/>
      <c r="J1413" s="20">
        <v>1</v>
      </c>
      <c r="K1413" s="20"/>
      <c r="L1413" s="20">
        <v>4</v>
      </c>
      <c r="M1413" s="20"/>
      <c r="N1413" s="20"/>
      <c r="O1413" s="20">
        <v>5</v>
      </c>
      <c r="P1413" s="23" t="str">
        <f>VLOOKUP(A1413,'ИЗ ОСНОВЫ НОМЕНКЛАТУР'!D:E,2,0)</f>
        <v>Инструменты и расходные материалы</v>
      </c>
      <c r="Q1413" s="23" t="str">
        <f>VLOOKUP(A1413,'ИЗ ОСНОВЫ НОМЕНКЛАТУР'!D:F,3,0)</f>
        <v>Пилы</v>
      </c>
      <c r="R1413" s="40">
        <f>VLOOKUP(A:A,'ИЗ ОСНОВЫ НОМЕНКЛАТУР'!D:G,4,0)</f>
        <v>1788.7180952380954</v>
      </c>
      <c r="S1413" s="12" t="str">
        <f>VLOOKUP(A:A,'ИЗ ОСНОВЫ НОМЕНКЛАТУР'!D:H,5,0)</f>
        <v>C</v>
      </c>
      <c r="T1413" s="44">
        <f t="shared" si="255"/>
        <v>0</v>
      </c>
      <c r="U1413" s="44">
        <f t="shared" si="256"/>
        <v>0</v>
      </c>
      <c r="V1413" s="44">
        <f t="shared" si="257"/>
        <v>0</v>
      </c>
      <c r="W1413" s="44">
        <f t="shared" si="258"/>
        <v>0</v>
      </c>
      <c r="X1413" s="44">
        <f t="shared" si="259"/>
        <v>0</v>
      </c>
      <c r="Y1413" s="44">
        <f t="shared" si="260"/>
        <v>0</v>
      </c>
      <c r="Z1413" s="44">
        <f t="shared" si="261"/>
        <v>1788.7180952380954</v>
      </c>
      <c r="AA1413" s="44">
        <f t="shared" si="262"/>
        <v>0</v>
      </c>
      <c r="AB1413" s="44">
        <f t="shared" si="263"/>
        <v>7154.8723809523817</v>
      </c>
      <c r="AC1413" s="44">
        <f t="shared" si="264"/>
        <v>0</v>
      </c>
      <c r="AD1413" s="44">
        <f t="shared" si="265"/>
        <v>0</v>
      </c>
      <c r="AE1413" s="12">
        <f t="shared" si="266"/>
        <v>8943.5904761904767</v>
      </c>
    </row>
    <row r="1414" spans="1:31" ht="12.6" hidden="1" customHeight="1" x14ac:dyDescent="0.2">
      <c r="A1414" s="26" t="s">
        <v>4449</v>
      </c>
      <c r="B1414" s="19"/>
      <c r="C1414" s="19"/>
      <c r="D1414" s="20"/>
      <c r="E1414" s="21"/>
      <c r="F1414" s="22"/>
      <c r="G1414" s="21"/>
      <c r="H1414" s="22"/>
      <c r="I1414" s="20"/>
      <c r="J1414" s="20"/>
      <c r="K1414" s="20"/>
      <c r="L1414" s="20"/>
      <c r="M1414" s="20">
        <v>20</v>
      </c>
      <c r="N1414" s="20"/>
      <c r="O1414" s="20">
        <v>20</v>
      </c>
      <c r="P1414" s="23" t="str">
        <f>VLOOKUP(A1414,'ИЗ ОСНОВЫ НОМЕНКЛАТУР'!D:E,2,0)</f>
        <v>Аксессуары для столешниц</v>
      </c>
      <c r="Q1414" s="23" t="str">
        <f>VLOOKUP(A1414,'ИЗ ОСНОВЫ НОМЕНКЛАТУР'!D:F,3,0)</f>
        <v>Комплектующие для плинтуса к столешнице</v>
      </c>
      <c r="R1414" s="40">
        <f>VLOOKUP(A:A,'ИЗ ОСНОВЫ НОМЕНКЛАТУР'!D:G,4,0)</f>
        <v>820.85</v>
      </c>
      <c r="S1414" s="12" t="str">
        <f>VLOOKUP(A:A,'ИЗ ОСНОВЫ НОМЕНКЛАТУР'!D:H,5,0)</f>
        <v>C</v>
      </c>
      <c r="T1414" s="44">
        <f t="shared" si="255"/>
        <v>0</v>
      </c>
      <c r="U1414" s="44">
        <f t="shared" si="256"/>
        <v>0</v>
      </c>
      <c r="V1414" s="44">
        <f t="shared" si="257"/>
        <v>0</v>
      </c>
      <c r="W1414" s="44">
        <f t="shared" si="258"/>
        <v>0</v>
      </c>
      <c r="X1414" s="44">
        <f t="shared" si="259"/>
        <v>0</v>
      </c>
      <c r="Y1414" s="44">
        <f t="shared" si="260"/>
        <v>0</v>
      </c>
      <c r="Z1414" s="44">
        <f t="shared" si="261"/>
        <v>0</v>
      </c>
      <c r="AA1414" s="44">
        <f t="shared" si="262"/>
        <v>0</v>
      </c>
      <c r="AB1414" s="44">
        <f t="shared" si="263"/>
        <v>0</v>
      </c>
      <c r="AC1414" s="44">
        <f t="shared" si="264"/>
        <v>16417</v>
      </c>
      <c r="AD1414" s="44">
        <f t="shared" si="265"/>
        <v>0</v>
      </c>
      <c r="AE1414" s="12">
        <f t="shared" si="266"/>
        <v>16417</v>
      </c>
    </row>
    <row r="1415" spans="1:31" ht="12.6" hidden="1" customHeight="1" x14ac:dyDescent="0.2">
      <c r="A1415" s="26" t="s">
        <v>4450</v>
      </c>
      <c r="B1415" s="19"/>
      <c r="C1415" s="19"/>
      <c r="D1415" s="20"/>
      <c r="E1415" s="21"/>
      <c r="F1415" s="22"/>
      <c r="G1415" s="21"/>
      <c r="H1415" s="22"/>
      <c r="I1415" s="20"/>
      <c r="J1415" s="20"/>
      <c r="K1415" s="20"/>
      <c r="L1415" s="20"/>
      <c r="M1415" s="20">
        <v>10</v>
      </c>
      <c r="N1415" s="20"/>
      <c r="O1415" s="20">
        <v>10</v>
      </c>
      <c r="P1415" s="23" t="str">
        <f>VLOOKUP(A1415,'ИЗ ОСНОВЫ НОМЕНКЛАТУР'!D:E,2,0)</f>
        <v>Аксессуары для столешниц</v>
      </c>
      <c r="Q1415" s="23" t="str">
        <f>VLOOKUP(A1415,'ИЗ ОСНОВЫ НОМЕНКЛАТУР'!D:F,3,0)</f>
        <v>Комплектующие для плинтуса к столешнице</v>
      </c>
      <c r="R1415" s="40">
        <f>VLOOKUP(A:A,'ИЗ ОСНОВЫ НОМЕНКЛАТУР'!D:G,4,0)</f>
        <v>820.9</v>
      </c>
      <c r="S1415" s="12" t="str">
        <f>VLOOKUP(A:A,'ИЗ ОСНОВЫ НОМЕНКЛАТУР'!D:H,5,0)</f>
        <v>C</v>
      </c>
      <c r="T1415" s="44">
        <f t="shared" si="255"/>
        <v>0</v>
      </c>
      <c r="U1415" s="44">
        <f t="shared" si="256"/>
        <v>0</v>
      </c>
      <c r="V1415" s="44">
        <f t="shared" si="257"/>
        <v>0</v>
      </c>
      <c r="W1415" s="44">
        <f t="shared" si="258"/>
        <v>0</v>
      </c>
      <c r="X1415" s="44">
        <f t="shared" si="259"/>
        <v>0</v>
      </c>
      <c r="Y1415" s="44">
        <f t="shared" si="260"/>
        <v>0</v>
      </c>
      <c r="Z1415" s="44">
        <f t="shared" si="261"/>
        <v>0</v>
      </c>
      <c r="AA1415" s="44">
        <f t="shared" si="262"/>
        <v>0</v>
      </c>
      <c r="AB1415" s="44">
        <f t="shared" si="263"/>
        <v>0</v>
      </c>
      <c r="AC1415" s="44">
        <f t="shared" si="264"/>
        <v>8209</v>
      </c>
      <c r="AD1415" s="44">
        <f t="shared" si="265"/>
        <v>0</v>
      </c>
      <c r="AE1415" s="12">
        <f t="shared" si="266"/>
        <v>8209</v>
      </c>
    </row>
    <row r="1416" spans="1:31" ht="12.6" hidden="1" customHeight="1" x14ac:dyDescent="0.2">
      <c r="A1416" s="26" t="s">
        <v>4451</v>
      </c>
      <c r="B1416" s="19"/>
      <c r="C1416" s="19"/>
      <c r="D1416" s="20"/>
      <c r="E1416" s="21"/>
      <c r="F1416" s="22"/>
      <c r="G1416" s="21"/>
      <c r="H1416" s="22"/>
      <c r="I1416" s="20"/>
      <c r="J1416" s="20"/>
      <c r="K1416" s="20"/>
      <c r="L1416" s="20"/>
      <c r="M1416" s="20">
        <v>10</v>
      </c>
      <c r="N1416" s="20"/>
      <c r="O1416" s="20">
        <v>10</v>
      </c>
      <c r="P1416" s="23" t="str">
        <f>VLOOKUP(A1416,'ИЗ ОСНОВЫ НОМЕНКЛАТУР'!D:E,2,0)</f>
        <v>Аксессуары для столешниц</v>
      </c>
      <c r="Q1416" s="23" t="str">
        <f>VLOOKUP(A1416,'ИЗ ОСНОВЫ НОМЕНКЛАТУР'!D:F,3,0)</f>
        <v>Комплектующие для плинтуса к столешнице</v>
      </c>
      <c r="R1416" s="40">
        <f>VLOOKUP(A:A,'ИЗ ОСНОВЫ НОМЕНКЛАТУР'!D:G,4,0)</f>
        <v>820.9</v>
      </c>
      <c r="S1416" s="12" t="str">
        <f>VLOOKUP(A:A,'ИЗ ОСНОВЫ НОМЕНКЛАТУР'!D:H,5,0)</f>
        <v>C</v>
      </c>
      <c r="T1416" s="44">
        <f t="shared" si="255"/>
        <v>0</v>
      </c>
      <c r="U1416" s="44">
        <f t="shared" si="256"/>
        <v>0</v>
      </c>
      <c r="V1416" s="44">
        <f t="shared" si="257"/>
        <v>0</v>
      </c>
      <c r="W1416" s="44">
        <f t="shared" si="258"/>
        <v>0</v>
      </c>
      <c r="X1416" s="44">
        <f t="shared" si="259"/>
        <v>0</v>
      </c>
      <c r="Y1416" s="44">
        <f t="shared" si="260"/>
        <v>0</v>
      </c>
      <c r="Z1416" s="44">
        <f t="shared" si="261"/>
        <v>0</v>
      </c>
      <c r="AA1416" s="44">
        <f t="shared" si="262"/>
        <v>0</v>
      </c>
      <c r="AB1416" s="44">
        <f t="shared" si="263"/>
        <v>0</v>
      </c>
      <c r="AC1416" s="44">
        <f t="shared" si="264"/>
        <v>8209</v>
      </c>
      <c r="AD1416" s="44">
        <f t="shared" si="265"/>
        <v>0</v>
      </c>
      <c r="AE1416" s="12">
        <f t="shared" si="266"/>
        <v>8209</v>
      </c>
    </row>
    <row r="1417" spans="1:31" ht="12.6" hidden="1" customHeight="1" x14ac:dyDescent="0.2">
      <c r="A1417" s="26" t="s">
        <v>4452</v>
      </c>
      <c r="B1417" s="19"/>
      <c r="C1417" s="19"/>
      <c r="D1417" s="20"/>
      <c r="E1417" s="21"/>
      <c r="F1417" s="22"/>
      <c r="G1417" s="21"/>
      <c r="H1417" s="22"/>
      <c r="I1417" s="20"/>
      <c r="J1417" s="20"/>
      <c r="K1417" s="20"/>
      <c r="L1417" s="20"/>
      <c r="M1417" s="20">
        <v>5</v>
      </c>
      <c r="N1417" s="20"/>
      <c r="O1417" s="20">
        <v>5</v>
      </c>
      <c r="P1417" s="23" t="str">
        <f>VLOOKUP(A1417,'ИЗ ОСНОВЫ НОМЕНКЛАТУР'!D:E,2,0)</f>
        <v>Аксессуары для столешниц</v>
      </c>
      <c r="Q1417" s="23" t="str">
        <f>VLOOKUP(A1417,'ИЗ ОСНОВЫ НОМЕНКЛАТУР'!D:F,3,0)</f>
        <v>Комплектующие для плинтуса к столешнице</v>
      </c>
      <c r="R1417" s="40">
        <f>VLOOKUP(A:A,'ИЗ ОСНОВЫ НОМЕНКЛАТУР'!D:G,4,0)</f>
        <v>820.8</v>
      </c>
      <c r="S1417" s="12" t="str">
        <f>VLOOKUP(A:A,'ИЗ ОСНОВЫ НОМЕНКЛАТУР'!D:H,5,0)</f>
        <v>C</v>
      </c>
      <c r="T1417" s="44">
        <f t="shared" ref="T1417:T1480" si="267">$R1417*D1417</f>
        <v>0</v>
      </c>
      <c r="U1417" s="44">
        <f t="shared" ref="U1417:U1480" si="268">$R1417*E1417</f>
        <v>0</v>
      </c>
      <c r="V1417" s="44">
        <f t="shared" ref="V1417:V1480" si="269">$R1417*F1417</f>
        <v>0</v>
      </c>
      <c r="W1417" s="44">
        <f t="shared" ref="W1417:W1480" si="270">$R1417*G1417</f>
        <v>0</v>
      </c>
      <c r="X1417" s="44">
        <f t="shared" ref="X1417:X1480" si="271">$R1417*H1417</f>
        <v>0</v>
      </c>
      <c r="Y1417" s="44">
        <f t="shared" ref="Y1417:Y1480" si="272">$R1417*I1417</f>
        <v>0</v>
      </c>
      <c r="Z1417" s="44">
        <f t="shared" ref="Z1417:Z1480" si="273">$R1417*J1417</f>
        <v>0</v>
      </c>
      <c r="AA1417" s="44">
        <f t="shared" ref="AA1417:AA1480" si="274">$R1417*K1417</f>
        <v>0</v>
      </c>
      <c r="AB1417" s="44">
        <f t="shared" ref="AB1417:AB1480" si="275">$R1417*L1417</f>
        <v>0</v>
      </c>
      <c r="AC1417" s="44">
        <f t="shared" ref="AC1417:AC1480" si="276">$R1417*M1417</f>
        <v>4104</v>
      </c>
      <c r="AD1417" s="44">
        <f t="shared" ref="AD1417:AD1480" si="277">$R1417*N1417</f>
        <v>0</v>
      </c>
      <c r="AE1417" s="12">
        <f t="shared" ref="AE1417:AE1480" si="278">SUM(T1417:AD1417)</f>
        <v>4104</v>
      </c>
    </row>
    <row r="1418" spans="1:31" ht="12.6" hidden="1" customHeight="1" x14ac:dyDescent="0.2">
      <c r="A1418" s="26" t="s">
        <v>4453</v>
      </c>
      <c r="B1418" s="19"/>
      <c r="C1418" s="19"/>
      <c r="D1418" s="20"/>
      <c r="E1418" s="21"/>
      <c r="F1418" s="22"/>
      <c r="G1418" s="21"/>
      <c r="H1418" s="22"/>
      <c r="I1418" s="20"/>
      <c r="J1418" s="20"/>
      <c r="K1418" s="20"/>
      <c r="L1418" s="20"/>
      <c r="M1418" s="20">
        <v>2</v>
      </c>
      <c r="N1418" s="20"/>
      <c r="O1418" s="20">
        <v>2</v>
      </c>
      <c r="P1418" s="23" t="str">
        <f>VLOOKUP(A1418,'ИЗ ОСНОВЫ НОМЕНКЛАТУР'!D:E,2,0)</f>
        <v>Аксессуары для столешниц</v>
      </c>
      <c r="Q1418" s="23" t="str">
        <f>VLOOKUP(A1418,'ИЗ ОСНОВЫ НОМЕНКЛАТУР'!D:F,3,0)</f>
        <v>Комплектующие для плинтуса к столешнице</v>
      </c>
      <c r="R1418" s="40">
        <f>VLOOKUP(A:A,'ИЗ ОСНОВЫ НОМЕНКЛАТУР'!D:G,4,0)</f>
        <v>821</v>
      </c>
      <c r="S1418" s="12" t="str">
        <f>VLOOKUP(A:A,'ИЗ ОСНОВЫ НОМЕНКЛАТУР'!D:H,5,0)</f>
        <v>C</v>
      </c>
      <c r="T1418" s="44">
        <f t="shared" si="267"/>
        <v>0</v>
      </c>
      <c r="U1418" s="44">
        <f t="shared" si="268"/>
        <v>0</v>
      </c>
      <c r="V1418" s="44">
        <f t="shared" si="269"/>
        <v>0</v>
      </c>
      <c r="W1418" s="44">
        <f t="shared" si="270"/>
        <v>0</v>
      </c>
      <c r="X1418" s="44">
        <f t="shared" si="271"/>
        <v>0</v>
      </c>
      <c r="Y1418" s="44">
        <f t="shared" si="272"/>
        <v>0</v>
      </c>
      <c r="Z1418" s="44">
        <f t="shared" si="273"/>
        <v>0</v>
      </c>
      <c r="AA1418" s="44">
        <f t="shared" si="274"/>
        <v>0</v>
      </c>
      <c r="AB1418" s="44">
        <f t="shared" si="275"/>
        <v>0</v>
      </c>
      <c r="AC1418" s="44">
        <f t="shared" si="276"/>
        <v>1642</v>
      </c>
      <c r="AD1418" s="44">
        <f t="shared" si="277"/>
        <v>0</v>
      </c>
      <c r="AE1418" s="12">
        <f t="shared" si="278"/>
        <v>1642</v>
      </c>
    </row>
    <row r="1419" spans="1:31" ht="12.6" hidden="1" customHeight="1" x14ac:dyDescent="0.2">
      <c r="A1419" s="26" t="s">
        <v>1476</v>
      </c>
      <c r="B1419" s="19"/>
      <c r="C1419" s="19"/>
      <c r="D1419" s="20"/>
      <c r="E1419" s="21"/>
      <c r="F1419" s="22"/>
      <c r="G1419" s="21"/>
      <c r="H1419" s="22"/>
      <c r="I1419" s="20"/>
      <c r="J1419" s="20">
        <v>342</v>
      </c>
      <c r="K1419" s="20">
        <v>200</v>
      </c>
      <c r="L1419" s="20"/>
      <c r="M1419" s="20">
        <v>83</v>
      </c>
      <c r="N1419" s="20">
        <v>82</v>
      </c>
      <c r="O1419" s="20">
        <v>707</v>
      </c>
      <c r="P1419" s="23" t="str">
        <f>VLOOKUP(A1419,'ИЗ ОСНОВЫ НОМЕНКЛАТУР'!D:E,2,0)</f>
        <v>Аксессуары для столешниц</v>
      </c>
      <c r="Q1419" s="23" t="str">
        <f>VLOOKUP(A1419,'ИЗ ОСНОВЫ НОМЕНКЛАТУР'!D:F,3,0)</f>
        <v>Комплектующие для плинтуса к столешнице</v>
      </c>
      <c r="R1419" s="40">
        <f>VLOOKUP(A:A,'ИЗ ОСНОВЫ НОМЕНКЛАТУР'!D:G,4,0)</f>
        <v>232.57882775119617</v>
      </c>
      <c r="S1419" s="12" t="str">
        <f>VLOOKUP(A:A,'ИЗ ОСНОВЫ НОМЕНКЛАТУР'!D:H,5,0)</f>
        <v>B</v>
      </c>
      <c r="T1419" s="44">
        <f t="shared" si="267"/>
        <v>0</v>
      </c>
      <c r="U1419" s="44">
        <f t="shared" si="268"/>
        <v>0</v>
      </c>
      <c r="V1419" s="44">
        <f t="shared" si="269"/>
        <v>0</v>
      </c>
      <c r="W1419" s="44">
        <f t="shared" si="270"/>
        <v>0</v>
      </c>
      <c r="X1419" s="44">
        <f t="shared" si="271"/>
        <v>0</v>
      </c>
      <c r="Y1419" s="44">
        <f t="shared" si="272"/>
        <v>0</v>
      </c>
      <c r="Z1419" s="44">
        <f t="shared" si="273"/>
        <v>79541.959090909091</v>
      </c>
      <c r="AA1419" s="44">
        <f t="shared" si="274"/>
        <v>46515.765550239237</v>
      </c>
      <c r="AB1419" s="44">
        <f t="shared" si="275"/>
        <v>0</v>
      </c>
      <c r="AC1419" s="44">
        <f t="shared" si="276"/>
        <v>19304.042703349282</v>
      </c>
      <c r="AD1419" s="44">
        <f t="shared" si="277"/>
        <v>19071.463875598085</v>
      </c>
      <c r="AE1419" s="12">
        <f t="shared" si="278"/>
        <v>164433.23122009571</v>
      </c>
    </row>
    <row r="1420" spans="1:31" ht="12.6" hidden="1" customHeight="1" x14ac:dyDescent="0.2">
      <c r="A1420" s="26" t="s">
        <v>1465</v>
      </c>
      <c r="B1420" s="19"/>
      <c r="C1420" s="19"/>
      <c r="D1420" s="20"/>
      <c r="E1420" s="21"/>
      <c r="F1420" s="22"/>
      <c r="G1420" s="21"/>
      <c r="H1420" s="22"/>
      <c r="I1420" s="20"/>
      <c r="J1420" s="20">
        <v>401</v>
      </c>
      <c r="K1420" s="20">
        <v>340</v>
      </c>
      <c r="L1420" s="20"/>
      <c r="M1420" s="20">
        <v>228</v>
      </c>
      <c r="N1420" s="20">
        <v>175</v>
      </c>
      <c r="O1420" s="20">
        <v>1144</v>
      </c>
      <c r="P1420" s="23" t="str">
        <f>VLOOKUP(A1420,'ИЗ ОСНОВЫ НОМЕНКЛАТУР'!D:E,2,0)</f>
        <v>Аксессуары для столешниц</v>
      </c>
      <c r="Q1420" s="23" t="str">
        <f>VLOOKUP(A1420,'ИЗ ОСНОВЫ НОМЕНКЛАТУР'!D:F,3,0)</f>
        <v>Комплектующие для плинтуса к столешнице</v>
      </c>
      <c r="R1420" s="40">
        <f>VLOOKUP(A:A,'ИЗ ОСНОВЫ НОМЕНКЛАТУР'!D:G,4,0)</f>
        <v>240.97380217785843</v>
      </c>
      <c r="S1420" s="12" t="str">
        <f>VLOOKUP(A:A,'ИЗ ОСНОВЫ НОМЕНКЛАТУР'!D:H,5,0)</f>
        <v>B</v>
      </c>
      <c r="T1420" s="44">
        <f t="shared" si="267"/>
        <v>0</v>
      </c>
      <c r="U1420" s="44">
        <f t="shared" si="268"/>
        <v>0</v>
      </c>
      <c r="V1420" s="44">
        <f t="shared" si="269"/>
        <v>0</v>
      </c>
      <c r="W1420" s="44">
        <f t="shared" si="270"/>
        <v>0</v>
      </c>
      <c r="X1420" s="44">
        <f t="shared" si="271"/>
        <v>0</v>
      </c>
      <c r="Y1420" s="44">
        <f t="shared" si="272"/>
        <v>0</v>
      </c>
      <c r="Z1420" s="44">
        <f t="shared" si="273"/>
        <v>96630.494673321227</v>
      </c>
      <c r="AA1420" s="44">
        <f t="shared" si="274"/>
        <v>81931.092740471868</v>
      </c>
      <c r="AB1420" s="44">
        <f t="shared" si="275"/>
        <v>0</v>
      </c>
      <c r="AC1420" s="44">
        <f t="shared" si="276"/>
        <v>54942.026896551724</v>
      </c>
      <c r="AD1420" s="44">
        <f t="shared" si="277"/>
        <v>42170.415381125225</v>
      </c>
      <c r="AE1420" s="12">
        <f t="shared" si="278"/>
        <v>275674.02969147003</v>
      </c>
    </row>
    <row r="1421" spans="1:31" ht="12.6" hidden="1" customHeight="1" x14ac:dyDescent="0.2">
      <c r="A1421" s="26" t="s">
        <v>1468</v>
      </c>
      <c r="B1421" s="19"/>
      <c r="C1421" s="19"/>
      <c r="D1421" s="20"/>
      <c r="E1421" s="21"/>
      <c r="F1421" s="22"/>
      <c r="G1421" s="21"/>
      <c r="H1421" s="22"/>
      <c r="I1421" s="20"/>
      <c r="J1421" s="20">
        <v>70</v>
      </c>
      <c r="K1421" s="20"/>
      <c r="L1421" s="20"/>
      <c r="M1421" s="20"/>
      <c r="N1421" s="20">
        <v>42</v>
      </c>
      <c r="O1421" s="20">
        <v>112</v>
      </c>
      <c r="P1421" s="23" t="str">
        <f>VLOOKUP(A1421,'ИЗ ОСНОВЫ НОМЕНКЛАТУР'!D:E,2,0)</f>
        <v>Аксессуары для столешниц</v>
      </c>
      <c r="Q1421" s="23" t="str">
        <f>VLOOKUP(A1421,'ИЗ ОСНОВЫ НОМЕНКЛАТУР'!D:F,3,0)</f>
        <v>Комплектующие для плинтуса к столешнице</v>
      </c>
      <c r="R1421" s="40">
        <f>VLOOKUP(A:A,'ИЗ ОСНОВЫ НОМЕНКЛАТУР'!D:G,4,0)</f>
        <v>185.85998439937597</v>
      </c>
      <c r="S1421" s="12" t="str">
        <f>VLOOKUP(A:A,'ИЗ ОСНОВЫ НОМЕНКЛАТУР'!D:H,5,0)</f>
        <v>B</v>
      </c>
      <c r="T1421" s="44">
        <f t="shared" si="267"/>
        <v>0</v>
      </c>
      <c r="U1421" s="44">
        <f t="shared" si="268"/>
        <v>0</v>
      </c>
      <c r="V1421" s="44">
        <f t="shared" si="269"/>
        <v>0</v>
      </c>
      <c r="W1421" s="44">
        <f t="shared" si="270"/>
        <v>0</v>
      </c>
      <c r="X1421" s="44">
        <f t="shared" si="271"/>
        <v>0</v>
      </c>
      <c r="Y1421" s="44">
        <f t="shared" si="272"/>
        <v>0</v>
      </c>
      <c r="Z1421" s="44">
        <f t="shared" si="273"/>
        <v>13010.198907956319</v>
      </c>
      <c r="AA1421" s="44">
        <f t="shared" si="274"/>
        <v>0</v>
      </c>
      <c r="AB1421" s="44">
        <f t="shared" si="275"/>
        <v>0</v>
      </c>
      <c r="AC1421" s="44">
        <f t="shared" si="276"/>
        <v>0</v>
      </c>
      <c r="AD1421" s="44">
        <f t="shared" si="277"/>
        <v>7806.1193447737905</v>
      </c>
      <c r="AE1421" s="12">
        <f t="shared" si="278"/>
        <v>20816.318252730111</v>
      </c>
    </row>
    <row r="1422" spans="1:31" ht="12.6" hidden="1" customHeight="1" x14ac:dyDescent="0.2">
      <c r="A1422" s="26" t="s">
        <v>1507</v>
      </c>
      <c r="B1422" s="19"/>
      <c r="C1422" s="19"/>
      <c r="D1422" s="20"/>
      <c r="E1422" s="21"/>
      <c r="F1422" s="22"/>
      <c r="G1422" s="21"/>
      <c r="H1422" s="22"/>
      <c r="I1422" s="20"/>
      <c r="J1422" s="20">
        <v>404</v>
      </c>
      <c r="K1422" s="20"/>
      <c r="L1422" s="20"/>
      <c r="M1422" s="20"/>
      <c r="N1422" s="20">
        <v>89</v>
      </c>
      <c r="O1422" s="20">
        <v>493</v>
      </c>
      <c r="P1422" s="23" t="str">
        <f>VLOOKUP(A1422,'ИЗ ОСНОВЫ НОМЕНКЛАТУР'!D:E,2,0)</f>
        <v>Аксессуары для столешниц</v>
      </c>
      <c r="Q1422" s="23" t="str">
        <f>VLOOKUP(A1422,'ИЗ ОСНОВЫ НОМЕНКЛАТУР'!D:F,3,0)</f>
        <v>Комплектующие для плинтуса к столешнице</v>
      </c>
      <c r="R1422" s="40">
        <f>VLOOKUP(A:A,'ИЗ ОСНОВЫ НОМЕНКЛАТУР'!D:G,4,0)</f>
        <v>273.51555555555552</v>
      </c>
      <c r="S1422" s="12" t="str">
        <f>VLOOKUP(A:A,'ИЗ ОСНОВЫ НОМЕНКЛАТУР'!D:H,5,0)</f>
        <v>C</v>
      </c>
      <c r="T1422" s="44">
        <f t="shared" si="267"/>
        <v>0</v>
      </c>
      <c r="U1422" s="44">
        <f t="shared" si="268"/>
        <v>0</v>
      </c>
      <c r="V1422" s="44">
        <f t="shared" si="269"/>
        <v>0</v>
      </c>
      <c r="W1422" s="44">
        <f t="shared" si="270"/>
        <v>0</v>
      </c>
      <c r="X1422" s="44">
        <f t="shared" si="271"/>
        <v>0</v>
      </c>
      <c r="Y1422" s="44">
        <f t="shared" si="272"/>
        <v>0</v>
      </c>
      <c r="Z1422" s="44">
        <f t="shared" si="273"/>
        <v>110500.28444444443</v>
      </c>
      <c r="AA1422" s="44">
        <f t="shared" si="274"/>
        <v>0</v>
      </c>
      <c r="AB1422" s="44">
        <f t="shared" si="275"/>
        <v>0</v>
      </c>
      <c r="AC1422" s="44">
        <f t="shared" si="276"/>
        <v>0</v>
      </c>
      <c r="AD1422" s="44">
        <f t="shared" si="277"/>
        <v>24342.88444444444</v>
      </c>
      <c r="AE1422" s="12">
        <f t="shared" si="278"/>
        <v>134843.16888888887</v>
      </c>
    </row>
    <row r="1423" spans="1:31" ht="12.6" hidden="1" customHeight="1" x14ac:dyDescent="0.2">
      <c r="A1423" s="26" t="s">
        <v>1511</v>
      </c>
      <c r="B1423" s="19"/>
      <c r="C1423" s="19"/>
      <c r="D1423" s="20"/>
      <c r="E1423" s="21"/>
      <c r="F1423" s="22"/>
      <c r="G1423" s="21"/>
      <c r="H1423" s="22"/>
      <c r="I1423" s="20"/>
      <c r="J1423" s="20">
        <v>2</v>
      </c>
      <c r="K1423" s="20"/>
      <c r="L1423" s="20"/>
      <c r="M1423" s="20"/>
      <c r="N1423" s="20"/>
      <c r="O1423" s="20">
        <v>2</v>
      </c>
      <c r="P1423" s="23" t="str">
        <f>VLOOKUP(A1423,'ИЗ ОСНОВЫ НОМЕНКЛАТУР'!D:E,2,0)</f>
        <v>Аксессуары для столешниц</v>
      </c>
      <c r="Q1423" s="23" t="str">
        <f>VLOOKUP(A1423,'ИЗ ОСНОВЫ НОМЕНКЛАТУР'!D:F,3,0)</f>
        <v>Комплектующие для плинтуса к столешнице</v>
      </c>
      <c r="R1423" s="40">
        <f>VLOOKUP(A:A,'ИЗ ОСНОВЫ НОМЕНКЛАТУР'!D:G,4,0)</f>
        <v>194.64095238095237</v>
      </c>
      <c r="S1423" s="12" t="str">
        <f>VLOOKUP(A:A,'ИЗ ОСНОВЫ НОМЕНКЛАТУР'!D:H,5,0)</f>
        <v>C</v>
      </c>
      <c r="T1423" s="44">
        <f t="shared" si="267"/>
        <v>0</v>
      </c>
      <c r="U1423" s="44">
        <f t="shared" si="268"/>
        <v>0</v>
      </c>
      <c r="V1423" s="44">
        <f t="shared" si="269"/>
        <v>0</v>
      </c>
      <c r="W1423" s="44">
        <f t="shared" si="270"/>
        <v>0</v>
      </c>
      <c r="X1423" s="44">
        <f t="shared" si="271"/>
        <v>0</v>
      </c>
      <c r="Y1423" s="44">
        <f t="shared" si="272"/>
        <v>0</v>
      </c>
      <c r="Z1423" s="44">
        <f t="shared" si="273"/>
        <v>389.28190476190474</v>
      </c>
      <c r="AA1423" s="44">
        <f t="shared" si="274"/>
        <v>0</v>
      </c>
      <c r="AB1423" s="44">
        <f t="shared" si="275"/>
        <v>0</v>
      </c>
      <c r="AC1423" s="44">
        <f t="shared" si="276"/>
        <v>0</v>
      </c>
      <c r="AD1423" s="44">
        <f t="shared" si="277"/>
        <v>0</v>
      </c>
      <c r="AE1423" s="12">
        <f t="shared" si="278"/>
        <v>389.28190476190474</v>
      </c>
    </row>
    <row r="1424" spans="1:31" ht="12.6" hidden="1" customHeight="1" x14ac:dyDescent="0.2">
      <c r="A1424" s="26" t="s">
        <v>1491</v>
      </c>
      <c r="B1424" s="19"/>
      <c r="C1424" s="19"/>
      <c r="D1424" s="20"/>
      <c r="E1424" s="21"/>
      <c r="F1424" s="22"/>
      <c r="G1424" s="21"/>
      <c r="H1424" s="22"/>
      <c r="I1424" s="20"/>
      <c r="J1424" s="20">
        <v>447</v>
      </c>
      <c r="K1424" s="20">
        <v>300</v>
      </c>
      <c r="L1424" s="20"/>
      <c r="M1424" s="20"/>
      <c r="N1424" s="20">
        <v>141</v>
      </c>
      <c r="O1424" s="20">
        <v>888</v>
      </c>
      <c r="P1424" s="23" t="str">
        <f>VLOOKUP(A1424,'ИЗ ОСНОВЫ НОМЕНКЛАТУР'!D:E,2,0)</f>
        <v>Аксессуары для столешниц</v>
      </c>
      <c r="Q1424" s="23" t="str">
        <f>VLOOKUP(A1424,'ИЗ ОСНОВЫ НОМЕНКЛАТУР'!D:F,3,0)</f>
        <v>Комплектующие для плинтуса к столешнице</v>
      </c>
      <c r="R1424" s="40">
        <f>VLOOKUP(A:A,'ИЗ ОСНОВЫ НОМЕНКЛАТУР'!D:G,4,0)</f>
        <v>216.04145985401459</v>
      </c>
      <c r="S1424" s="12" t="str">
        <f>VLOOKUP(A:A,'ИЗ ОСНОВЫ НОМЕНКЛАТУР'!D:H,5,0)</f>
        <v>C</v>
      </c>
      <c r="T1424" s="44">
        <f t="shared" si="267"/>
        <v>0</v>
      </c>
      <c r="U1424" s="44">
        <f t="shared" si="268"/>
        <v>0</v>
      </c>
      <c r="V1424" s="44">
        <f t="shared" si="269"/>
        <v>0</v>
      </c>
      <c r="W1424" s="44">
        <f t="shared" si="270"/>
        <v>0</v>
      </c>
      <c r="X1424" s="44">
        <f t="shared" si="271"/>
        <v>0</v>
      </c>
      <c r="Y1424" s="44">
        <f t="shared" si="272"/>
        <v>0</v>
      </c>
      <c r="Z1424" s="44">
        <f t="shared" si="273"/>
        <v>96570.532554744525</v>
      </c>
      <c r="AA1424" s="44">
        <f t="shared" si="274"/>
        <v>64812.437956204376</v>
      </c>
      <c r="AB1424" s="44">
        <f t="shared" si="275"/>
        <v>0</v>
      </c>
      <c r="AC1424" s="44">
        <f t="shared" si="276"/>
        <v>0</v>
      </c>
      <c r="AD1424" s="44">
        <f t="shared" si="277"/>
        <v>30461.845839416059</v>
      </c>
      <c r="AE1424" s="12">
        <f t="shared" si="278"/>
        <v>191844.81635036497</v>
      </c>
    </row>
    <row r="1425" spans="1:31" ht="12.6" hidden="1" customHeight="1" x14ac:dyDescent="0.2">
      <c r="A1425" s="26" t="s">
        <v>1473</v>
      </c>
      <c r="B1425" s="19"/>
      <c r="C1425" s="19"/>
      <c r="D1425" s="20"/>
      <c r="E1425" s="20">
        <v>59</v>
      </c>
      <c r="F1425" s="20"/>
      <c r="G1425" s="21"/>
      <c r="H1425" s="22"/>
      <c r="I1425" s="20"/>
      <c r="J1425" s="20">
        <v>304</v>
      </c>
      <c r="K1425" s="20">
        <v>100</v>
      </c>
      <c r="L1425" s="20"/>
      <c r="M1425" s="20">
        <v>105</v>
      </c>
      <c r="N1425" s="20">
        <v>167</v>
      </c>
      <c r="O1425" s="20">
        <v>735</v>
      </c>
      <c r="P1425" s="23" t="str">
        <f>VLOOKUP(A1425,'ИЗ ОСНОВЫ НОМЕНКЛАТУР'!D:E,2,0)</f>
        <v>Аксессуары для столешниц</v>
      </c>
      <c r="Q1425" s="23" t="str">
        <f>VLOOKUP(A1425,'ИЗ ОСНОВЫ НОМЕНКЛАТУР'!D:F,3,0)</f>
        <v>Комплектующие для плинтуса к столешнице</v>
      </c>
      <c r="R1425" s="40">
        <f>VLOOKUP(A:A,'ИЗ ОСНОВЫ НОМЕНКЛАТУР'!D:G,4,0)</f>
        <v>227.96995073891625</v>
      </c>
      <c r="S1425" s="12" t="str">
        <f>VLOOKUP(A:A,'ИЗ ОСНОВЫ НОМЕНКЛАТУР'!D:H,5,0)</f>
        <v>B</v>
      </c>
      <c r="T1425" s="44">
        <f t="shared" si="267"/>
        <v>0</v>
      </c>
      <c r="U1425" s="44">
        <f t="shared" si="268"/>
        <v>13450.227093596059</v>
      </c>
      <c r="V1425" s="44">
        <f t="shared" si="269"/>
        <v>0</v>
      </c>
      <c r="W1425" s="44">
        <f t="shared" si="270"/>
        <v>0</v>
      </c>
      <c r="X1425" s="44">
        <f t="shared" si="271"/>
        <v>0</v>
      </c>
      <c r="Y1425" s="44">
        <f t="shared" si="272"/>
        <v>0</v>
      </c>
      <c r="Z1425" s="44">
        <f t="shared" si="273"/>
        <v>69302.865024630548</v>
      </c>
      <c r="AA1425" s="44">
        <f t="shared" si="274"/>
        <v>22796.995073891627</v>
      </c>
      <c r="AB1425" s="44">
        <f t="shared" si="275"/>
        <v>0</v>
      </c>
      <c r="AC1425" s="44">
        <f t="shared" si="276"/>
        <v>23936.844827586207</v>
      </c>
      <c r="AD1425" s="44">
        <f t="shared" si="277"/>
        <v>38070.981773399013</v>
      </c>
      <c r="AE1425" s="12">
        <f t="shared" si="278"/>
        <v>167557.91379310345</v>
      </c>
    </row>
    <row r="1426" spans="1:31" ht="12.6" hidden="1" customHeight="1" x14ac:dyDescent="0.2">
      <c r="A1426" s="26" t="s">
        <v>1461</v>
      </c>
      <c r="B1426" s="19"/>
      <c r="C1426" s="19"/>
      <c r="D1426" s="20"/>
      <c r="E1426" s="20">
        <v>46</v>
      </c>
      <c r="F1426" s="20"/>
      <c r="G1426" s="21"/>
      <c r="H1426" s="22"/>
      <c r="I1426" s="20">
        <v>700</v>
      </c>
      <c r="J1426" s="20">
        <v>492</v>
      </c>
      <c r="K1426" s="20">
        <v>860</v>
      </c>
      <c r="L1426" s="20"/>
      <c r="M1426" s="20">
        <v>172</v>
      </c>
      <c r="N1426" s="20">
        <v>75</v>
      </c>
      <c r="O1426" s="20">
        <v>2345</v>
      </c>
      <c r="P1426" s="23" t="str">
        <f>VLOOKUP(A1426,'ИЗ ОСНОВЫ НОМЕНКЛАТУР'!D:E,2,0)</f>
        <v>Аксессуары для столешниц</v>
      </c>
      <c r="Q1426" s="23" t="str">
        <f>VLOOKUP(A1426,'ИЗ ОСНОВЫ НОМЕНКЛАТУР'!D:F,3,0)</f>
        <v>Комплектующие для плинтуса к столешнице</v>
      </c>
      <c r="R1426" s="40">
        <f>VLOOKUP(A:A,'ИЗ ОСНОВЫ НОМЕНКЛАТУР'!D:G,4,0)</f>
        <v>152.14163126896307</v>
      </c>
      <c r="S1426" s="12" t="str">
        <f>VLOOKUP(A:A,'ИЗ ОСНОВЫ НОМЕНКЛАТУР'!D:H,5,0)</f>
        <v>A</v>
      </c>
      <c r="T1426" s="44">
        <f t="shared" si="267"/>
        <v>0</v>
      </c>
      <c r="U1426" s="44">
        <f t="shared" si="268"/>
        <v>6998.5150383723012</v>
      </c>
      <c r="V1426" s="44">
        <f t="shared" si="269"/>
        <v>0</v>
      </c>
      <c r="W1426" s="44">
        <f t="shared" si="270"/>
        <v>0</v>
      </c>
      <c r="X1426" s="44">
        <f t="shared" si="271"/>
        <v>0</v>
      </c>
      <c r="Y1426" s="44">
        <f t="shared" si="272"/>
        <v>106499.14188827414</v>
      </c>
      <c r="Z1426" s="44">
        <f t="shared" si="273"/>
        <v>74853.682584329828</v>
      </c>
      <c r="AA1426" s="44">
        <f t="shared" si="274"/>
        <v>130841.80289130824</v>
      </c>
      <c r="AB1426" s="44">
        <f t="shared" si="275"/>
        <v>0</v>
      </c>
      <c r="AC1426" s="44">
        <f t="shared" si="276"/>
        <v>26168.360578261647</v>
      </c>
      <c r="AD1426" s="44">
        <f t="shared" si="277"/>
        <v>11410.622345172231</v>
      </c>
      <c r="AE1426" s="12">
        <f t="shared" si="278"/>
        <v>356772.12532571843</v>
      </c>
    </row>
    <row r="1427" spans="1:31" ht="12.6" hidden="1" customHeight="1" x14ac:dyDescent="0.2">
      <c r="A1427" s="26" t="s">
        <v>1455</v>
      </c>
      <c r="B1427" s="19"/>
      <c r="C1427" s="19"/>
      <c r="D1427" s="20">
        <v>200</v>
      </c>
      <c r="E1427" s="20">
        <v>46</v>
      </c>
      <c r="F1427" s="20"/>
      <c r="G1427" s="21"/>
      <c r="H1427" s="22"/>
      <c r="I1427" s="20">
        <v>7700</v>
      </c>
      <c r="J1427" s="20">
        <v>2357</v>
      </c>
      <c r="K1427" s="20">
        <v>1700</v>
      </c>
      <c r="L1427" s="20"/>
      <c r="M1427" s="20">
        <v>335</v>
      </c>
      <c r="N1427" s="20">
        <v>5</v>
      </c>
      <c r="O1427" s="20">
        <v>12343</v>
      </c>
      <c r="P1427" s="23" t="str">
        <f>VLOOKUP(A1427,'ИЗ ОСНОВЫ НОМЕНКЛАТУР'!D:E,2,0)</f>
        <v>Аксессуары для столешниц</v>
      </c>
      <c r="Q1427" s="23" t="str">
        <f>VLOOKUP(A1427,'ИЗ ОСНОВЫ НОМЕНКЛАТУР'!D:F,3,0)</f>
        <v>Комплектующие для плинтуса к столешнице</v>
      </c>
      <c r="R1427" s="40">
        <f>VLOOKUP(A:A,'ИЗ ОСНОВЫ НОМЕНКЛАТУР'!D:G,4,0)</f>
        <v>149.32630024951482</v>
      </c>
      <c r="S1427" s="12" t="str">
        <f>VLOOKUP(A:A,'ИЗ ОСНОВЫ НОМЕНКЛАТУР'!D:H,5,0)</f>
        <v>A</v>
      </c>
      <c r="T1427" s="44">
        <f t="shared" si="267"/>
        <v>29865.260049902965</v>
      </c>
      <c r="U1427" s="44">
        <f t="shared" si="268"/>
        <v>6869.0098114776811</v>
      </c>
      <c r="V1427" s="44">
        <f t="shared" si="269"/>
        <v>0</v>
      </c>
      <c r="W1427" s="44">
        <f t="shared" si="270"/>
        <v>0</v>
      </c>
      <c r="X1427" s="44">
        <f t="shared" si="271"/>
        <v>0</v>
      </c>
      <c r="Y1427" s="44">
        <f t="shared" si="272"/>
        <v>1149812.511921264</v>
      </c>
      <c r="Z1427" s="44">
        <f t="shared" si="273"/>
        <v>351962.08968810644</v>
      </c>
      <c r="AA1427" s="44">
        <f t="shared" si="274"/>
        <v>253854.71042417519</v>
      </c>
      <c r="AB1427" s="44">
        <f t="shared" si="275"/>
        <v>0</v>
      </c>
      <c r="AC1427" s="44">
        <f t="shared" si="276"/>
        <v>50024.310583587467</v>
      </c>
      <c r="AD1427" s="44">
        <f t="shared" si="277"/>
        <v>746.63150124757408</v>
      </c>
      <c r="AE1427" s="12">
        <f t="shared" si="278"/>
        <v>1843134.5239797614</v>
      </c>
    </row>
    <row r="1428" spans="1:31" ht="12.6" hidden="1" customHeight="1" x14ac:dyDescent="0.2">
      <c r="A1428" s="26" t="s">
        <v>1462</v>
      </c>
      <c r="B1428" s="19"/>
      <c r="C1428" s="19"/>
      <c r="D1428" s="20">
        <v>700</v>
      </c>
      <c r="E1428" s="20">
        <v>29</v>
      </c>
      <c r="F1428" s="20"/>
      <c r="G1428" s="21"/>
      <c r="H1428" s="22"/>
      <c r="I1428" s="20">
        <v>300</v>
      </c>
      <c r="J1428" s="20">
        <v>604</v>
      </c>
      <c r="K1428" s="20">
        <v>250</v>
      </c>
      <c r="L1428" s="20"/>
      <c r="M1428" s="20">
        <v>525</v>
      </c>
      <c r="N1428" s="20">
        <v>26</v>
      </c>
      <c r="O1428" s="20">
        <v>2434</v>
      </c>
      <c r="P1428" s="23" t="str">
        <f>VLOOKUP(A1428,'ИЗ ОСНОВЫ НОМЕНКЛАТУР'!D:E,2,0)</f>
        <v>Аксессуары для столешниц</v>
      </c>
      <c r="Q1428" s="23" t="str">
        <f>VLOOKUP(A1428,'ИЗ ОСНОВЫ НОМЕНКЛАТУР'!D:F,3,0)</f>
        <v>Комплектующие для плинтуса к столешнице</v>
      </c>
      <c r="R1428" s="40">
        <f>VLOOKUP(A:A,'ИЗ ОСНОВЫ НОМЕНКЛАТУР'!D:G,4,0)</f>
        <v>155.21758519388953</v>
      </c>
      <c r="S1428" s="12" t="str">
        <f>VLOOKUP(A:A,'ИЗ ОСНОВЫ НОМЕНКЛАТУР'!D:H,5,0)</f>
        <v>A</v>
      </c>
      <c r="T1428" s="44">
        <f t="shared" si="267"/>
        <v>108652.30963572268</v>
      </c>
      <c r="U1428" s="44">
        <f t="shared" si="268"/>
        <v>4501.3099706227968</v>
      </c>
      <c r="V1428" s="44">
        <f t="shared" si="269"/>
        <v>0</v>
      </c>
      <c r="W1428" s="44">
        <f t="shared" si="270"/>
        <v>0</v>
      </c>
      <c r="X1428" s="44">
        <f t="shared" si="271"/>
        <v>0</v>
      </c>
      <c r="Y1428" s="44">
        <f t="shared" si="272"/>
        <v>46565.275558166861</v>
      </c>
      <c r="Z1428" s="44">
        <f t="shared" si="273"/>
        <v>93751.421457109274</v>
      </c>
      <c r="AA1428" s="44">
        <f t="shared" si="274"/>
        <v>38804.396298472384</v>
      </c>
      <c r="AB1428" s="44">
        <f t="shared" si="275"/>
        <v>0</v>
      </c>
      <c r="AC1428" s="44">
        <f t="shared" si="276"/>
        <v>81489.23222679201</v>
      </c>
      <c r="AD1428" s="44">
        <f t="shared" si="277"/>
        <v>4035.657215041128</v>
      </c>
      <c r="AE1428" s="12">
        <f t="shared" si="278"/>
        <v>377799.6023619271</v>
      </c>
    </row>
    <row r="1429" spans="1:31" ht="12.6" hidden="1" customHeight="1" x14ac:dyDescent="0.2">
      <c r="A1429" s="26" t="s">
        <v>1464</v>
      </c>
      <c r="B1429" s="19"/>
      <c r="C1429" s="19"/>
      <c r="D1429" s="20">
        <v>510</v>
      </c>
      <c r="E1429" s="20">
        <v>113</v>
      </c>
      <c r="F1429" s="20"/>
      <c r="G1429" s="21"/>
      <c r="H1429" s="22"/>
      <c r="I1429" s="20">
        <v>800</v>
      </c>
      <c r="J1429" s="20">
        <v>416</v>
      </c>
      <c r="K1429" s="20">
        <v>780</v>
      </c>
      <c r="L1429" s="20"/>
      <c r="M1429" s="20">
        <v>145</v>
      </c>
      <c r="N1429" s="20">
        <v>148</v>
      </c>
      <c r="O1429" s="20">
        <v>2912</v>
      </c>
      <c r="P1429" s="23" t="str">
        <f>VLOOKUP(A1429,'ИЗ ОСНОВЫ НОМЕНКЛАТУР'!D:E,2,0)</f>
        <v>Аксессуары для столешниц</v>
      </c>
      <c r="Q1429" s="23" t="str">
        <f>VLOOKUP(A1429,'ИЗ ОСНОВЫ НОМЕНКЛАТУР'!D:F,3,0)</f>
        <v>Комплектующие для плинтуса к столешнице</v>
      </c>
      <c r="R1429" s="40">
        <f>VLOOKUP(A:A,'ИЗ ОСНОВЫ НОМЕНКЛАТУР'!D:G,4,0)</f>
        <v>235.63224970553591</v>
      </c>
      <c r="S1429" s="12" t="str">
        <f>VLOOKUP(A:A,'ИЗ ОСНОВЫ НОМЕНКЛАТУР'!D:H,5,0)</f>
        <v>A</v>
      </c>
      <c r="T1429" s="44">
        <f t="shared" si="267"/>
        <v>120172.44734982331</v>
      </c>
      <c r="U1429" s="44">
        <f t="shared" si="268"/>
        <v>26626.444216725558</v>
      </c>
      <c r="V1429" s="44">
        <f t="shared" si="269"/>
        <v>0</v>
      </c>
      <c r="W1429" s="44">
        <f t="shared" si="270"/>
        <v>0</v>
      </c>
      <c r="X1429" s="44">
        <f t="shared" si="271"/>
        <v>0</v>
      </c>
      <c r="Y1429" s="44">
        <f t="shared" si="272"/>
        <v>188505.79976442872</v>
      </c>
      <c r="Z1429" s="44">
        <f t="shared" si="273"/>
        <v>98023.015877502941</v>
      </c>
      <c r="AA1429" s="44">
        <f t="shared" si="274"/>
        <v>183793.15477031801</v>
      </c>
      <c r="AB1429" s="44">
        <f t="shared" si="275"/>
        <v>0</v>
      </c>
      <c r="AC1429" s="44">
        <f t="shared" si="276"/>
        <v>34166.676207302706</v>
      </c>
      <c r="AD1429" s="44">
        <f t="shared" si="277"/>
        <v>34873.572956419317</v>
      </c>
      <c r="AE1429" s="12">
        <f t="shared" si="278"/>
        <v>686161.11114252068</v>
      </c>
    </row>
    <row r="1430" spans="1:31" ht="12.6" hidden="1" customHeight="1" x14ac:dyDescent="0.2">
      <c r="A1430" s="26" t="s">
        <v>4454</v>
      </c>
      <c r="B1430" s="19"/>
      <c r="C1430" s="19"/>
      <c r="D1430" s="20"/>
      <c r="E1430" s="21"/>
      <c r="F1430" s="22"/>
      <c r="G1430" s="21"/>
      <c r="H1430" s="22"/>
      <c r="I1430" s="20"/>
      <c r="J1430" s="20"/>
      <c r="K1430" s="20"/>
      <c r="L1430" s="20">
        <v>1</v>
      </c>
      <c r="M1430" s="20">
        <v>4</v>
      </c>
      <c r="N1430" s="20"/>
      <c r="O1430" s="20">
        <v>5</v>
      </c>
      <c r="P1430" s="23" t="str">
        <f>VLOOKUP(A1430,'ИЗ ОСНОВЫ НОМЕНКЛАТУР'!D:E,2,0)</f>
        <v>Механизмы</v>
      </c>
      <c r="Q1430" s="23" t="str">
        <f>VLOOKUP(A1430,'ИЗ ОСНОВЫ НОМЕНКЛАТУР'!D:F,3,0)</f>
        <v>Подъемные механизмы</v>
      </c>
      <c r="R1430" s="40">
        <f>VLOOKUP(A:A,'ИЗ ОСНОВЫ НОМЕНКЛАТУР'!D:G,4,0)</f>
        <v>20802</v>
      </c>
      <c r="S1430" s="12" t="str">
        <f>VLOOKUP(A:A,'ИЗ ОСНОВЫ НОМЕНКЛАТУР'!D:H,5,0)</f>
        <v>C</v>
      </c>
      <c r="T1430" s="44">
        <f t="shared" si="267"/>
        <v>0</v>
      </c>
      <c r="U1430" s="44">
        <f t="shared" si="268"/>
        <v>0</v>
      </c>
      <c r="V1430" s="44">
        <f t="shared" si="269"/>
        <v>0</v>
      </c>
      <c r="W1430" s="44">
        <f t="shared" si="270"/>
        <v>0</v>
      </c>
      <c r="X1430" s="44">
        <f t="shared" si="271"/>
        <v>0</v>
      </c>
      <c r="Y1430" s="44">
        <f t="shared" si="272"/>
        <v>0</v>
      </c>
      <c r="Z1430" s="44">
        <f t="shared" si="273"/>
        <v>0</v>
      </c>
      <c r="AA1430" s="44">
        <f t="shared" si="274"/>
        <v>0</v>
      </c>
      <c r="AB1430" s="44">
        <f t="shared" si="275"/>
        <v>20802</v>
      </c>
      <c r="AC1430" s="44">
        <f t="shared" si="276"/>
        <v>83208</v>
      </c>
      <c r="AD1430" s="44">
        <f t="shared" si="277"/>
        <v>0</v>
      </c>
      <c r="AE1430" s="12">
        <f t="shared" si="278"/>
        <v>104010</v>
      </c>
    </row>
    <row r="1431" spans="1:31" ht="12.6" hidden="1" customHeight="1" x14ac:dyDescent="0.2">
      <c r="A1431" s="26" t="s">
        <v>4455</v>
      </c>
      <c r="B1431" s="19"/>
      <c r="C1431" s="19"/>
      <c r="D1431" s="20"/>
      <c r="E1431" s="21"/>
      <c r="F1431" s="22"/>
      <c r="G1431" s="21"/>
      <c r="H1431" s="22"/>
      <c r="I1431" s="20"/>
      <c r="J1431" s="20"/>
      <c r="K1431" s="20"/>
      <c r="L1431" s="20"/>
      <c r="M1431" s="20">
        <v>5</v>
      </c>
      <c r="N1431" s="20"/>
      <c r="O1431" s="20">
        <v>5</v>
      </c>
      <c r="P1431" s="23" t="str">
        <f>VLOOKUP(A1431,'ИЗ ОСНОВЫ НОМЕНКЛАТУР'!D:E,2,0)</f>
        <v>Механизмы</v>
      </c>
      <c r="Q1431" s="23" t="str">
        <f>VLOOKUP(A1431,'ИЗ ОСНОВЫ НОМЕНКЛАТУР'!D:F,3,0)</f>
        <v>Подъемные механизмы</v>
      </c>
      <c r="R1431" s="40">
        <f>VLOOKUP(A:A,'ИЗ ОСНОВЫ НОМЕНКЛАТУР'!D:G,4,0)</f>
        <v>20878</v>
      </c>
      <c r="S1431" s="12" t="str">
        <f>VLOOKUP(A:A,'ИЗ ОСНОВЫ НОМЕНКЛАТУР'!D:H,5,0)</f>
        <v>C</v>
      </c>
      <c r="T1431" s="44">
        <f t="shared" si="267"/>
        <v>0</v>
      </c>
      <c r="U1431" s="44">
        <f t="shared" si="268"/>
        <v>0</v>
      </c>
      <c r="V1431" s="44">
        <f t="shared" si="269"/>
        <v>0</v>
      </c>
      <c r="W1431" s="44">
        <f t="shared" si="270"/>
        <v>0</v>
      </c>
      <c r="X1431" s="44">
        <f t="shared" si="271"/>
        <v>0</v>
      </c>
      <c r="Y1431" s="44">
        <f t="shared" si="272"/>
        <v>0</v>
      </c>
      <c r="Z1431" s="44">
        <f t="shared" si="273"/>
        <v>0</v>
      </c>
      <c r="AA1431" s="44">
        <f t="shared" si="274"/>
        <v>0</v>
      </c>
      <c r="AB1431" s="44">
        <f t="shared" si="275"/>
        <v>0</v>
      </c>
      <c r="AC1431" s="44">
        <f t="shared" si="276"/>
        <v>104390</v>
      </c>
      <c r="AD1431" s="44">
        <f t="shared" si="277"/>
        <v>0</v>
      </c>
      <c r="AE1431" s="12">
        <f t="shared" si="278"/>
        <v>104390</v>
      </c>
    </row>
    <row r="1432" spans="1:31" ht="12.6" hidden="1" customHeight="1" x14ac:dyDescent="0.2">
      <c r="A1432" s="26" t="s">
        <v>4456</v>
      </c>
      <c r="B1432" s="19"/>
      <c r="C1432" s="19"/>
      <c r="D1432" s="20"/>
      <c r="E1432" s="21"/>
      <c r="F1432" s="22"/>
      <c r="G1432" s="21"/>
      <c r="H1432" s="22"/>
      <c r="I1432" s="20"/>
      <c r="J1432" s="20"/>
      <c r="K1432" s="20"/>
      <c r="L1432" s="20">
        <v>1</v>
      </c>
      <c r="M1432" s="20">
        <v>4</v>
      </c>
      <c r="N1432" s="20"/>
      <c r="O1432" s="20">
        <v>5</v>
      </c>
      <c r="P1432" s="23" t="str">
        <f>VLOOKUP(A1432,'ИЗ ОСНОВЫ НОМЕНКЛАТУР'!D:E,2,0)</f>
        <v>Механизмы</v>
      </c>
      <c r="Q1432" s="23" t="str">
        <f>VLOOKUP(A1432,'ИЗ ОСНОВЫ НОМЕНКЛАТУР'!D:F,3,0)</f>
        <v>Подъемные механизмы</v>
      </c>
      <c r="R1432" s="40">
        <f>VLOOKUP(A:A,'ИЗ ОСНОВЫ НОМЕНКЛАТУР'!D:G,4,0)</f>
        <v>19931</v>
      </c>
      <c r="S1432" s="12" t="str">
        <f>VLOOKUP(A:A,'ИЗ ОСНОВЫ НОМЕНКЛАТУР'!D:H,5,0)</f>
        <v>C</v>
      </c>
      <c r="T1432" s="44">
        <f t="shared" si="267"/>
        <v>0</v>
      </c>
      <c r="U1432" s="44">
        <f t="shared" si="268"/>
        <v>0</v>
      </c>
      <c r="V1432" s="44">
        <f t="shared" si="269"/>
        <v>0</v>
      </c>
      <c r="W1432" s="44">
        <f t="shared" si="270"/>
        <v>0</v>
      </c>
      <c r="X1432" s="44">
        <f t="shared" si="271"/>
        <v>0</v>
      </c>
      <c r="Y1432" s="44">
        <f t="shared" si="272"/>
        <v>0</v>
      </c>
      <c r="Z1432" s="44">
        <f t="shared" si="273"/>
        <v>0</v>
      </c>
      <c r="AA1432" s="44">
        <f t="shared" si="274"/>
        <v>0</v>
      </c>
      <c r="AB1432" s="44">
        <f t="shared" si="275"/>
        <v>19931</v>
      </c>
      <c r="AC1432" s="44">
        <f t="shared" si="276"/>
        <v>79724</v>
      </c>
      <c r="AD1432" s="44">
        <f t="shared" si="277"/>
        <v>0</v>
      </c>
      <c r="AE1432" s="12">
        <f t="shared" si="278"/>
        <v>99655</v>
      </c>
    </row>
    <row r="1433" spans="1:31" ht="12.6" hidden="1" customHeight="1" x14ac:dyDescent="0.2">
      <c r="A1433" s="26" t="s">
        <v>3112</v>
      </c>
      <c r="B1433" s="19"/>
      <c r="C1433" s="19"/>
      <c r="D1433" s="20"/>
      <c r="E1433" s="21"/>
      <c r="F1433" s="22"/>
      <c r="G1433" s="21"/>
      <c r="H1433" s="22"/>
      <c r="I1433" s="20"/>
      <c r="J1433" s="20"/>
      <c r="K1433" s="20"/>
      <c r="L1433" s="20"/>
      <c r="M1433" s="20">
        <v>4</v>
      </c>
      <c r="N1433" s="20"/>
      <c r="O1433" s="20">
        <v>4</v>
      </c>
      <c r="P1433" s="23" t="str">
        <f>VLOOKUP(A1433,'ИЗ ОСНОВЫ НОМЕНКЛАТУР'!D:E,2,0)</f>
        <v>Механизмы</v>
      </c>
      <c r="Q1433" s="23" t="str">
        <f>VLOOKUP(A1433,'ИЗ ОСНОВЫ НОМЕНКЛАТУР'!D:F,3,0)</f>
        <v>Подъемные механизмы</v>
      </c>
      <c r="R1433" s="40">
        <f>VLOOKUP(A:A,'ИЗ ОСНОВЫ НОМЕНКЛАТУР'!D:G,4,0)</f>
        <v>19914</v>
      </c>
      <c r="S1433" s="12" t="str">
        <f>VLOOKUP(A:A,'ИЗ ОСНОВЫ НОМЕНКЛАТУР'!D:H,5,0)</f>
        <v>C</v>
      </c>
      <c r="T1433" s="44">
        <f t="shared" si="267"/>
        <v>0</v>
      </c>
      <c r="U1433" s="44">
        <f t="shared" si="268"/>
        <v>0</v>
      </c>
      <c r="V1433" s="44">
        <f t="shared" si="269"/>
        <v>0</v>
      </c>
      <c r="W1433" s="44">
        <f t="shared" si="270"/>
        <v>0</v>
      </c>
      <c r="X1433" s="44">
        <f t="shared" si="271"/>
        <v>0</v>
      </c>
      <c r="Y1433" s="44">
        <f t="shared" si="272"/>
        <v>0</v>
      </c>
      <c r="Z1433" s="44">
        <f t="shared" si="273"/>
        <v>0</v>
      </c>
      <c r="AA1433" s="44">
        <f t="shared" si="274"/>
        <v>0</v>
      </c>
      <c r="AB1433" s="44">
        <f t="shared" si="275"/>
        <v>0</v>
      </c>
      <c r="AC1433" s="44">
        <f t="shared" si="276"/>
        <v>79656</v>
      </c>
      <c r="AD1433" s="44">
        <f t="shared" si="277"/>
        <v>0</v>
      </c>
      <c r="AE1433" s="12">
        <f t="shared" si="278"/>
        <v>79656</v>
      </c>
    </row>
    <row r="1434" spans="1:31" ht="12.6" hidden="1" customHeight="1" x14ac:dyDescent="0.2">
      <c r="A1434" s="26" t="s">
        <v>4457</v>
      </c>
      <c r="B1434" s="19"/>
      <c r="C1434" s="19"/>
      <c r="D1434" s="20"/>
      <c r="E1434" s="21"/>
      <c r="F1434" s="22"/>
      <c r="G1434" s="21"/>
      <c r="H1434" s="22"/>
      <c r="I1434" s="20"/>
      <c r="J1434" s="20"/>
      <c r="K1434" s="20"/>
      <c r="L1434" s="20"/>
      <c r="M1434" s="20">
        <v>5</v>
      </c>
      <c r="N1434" s="20"/>
      <c r="O1434" s="20">
        <v>5</v>
      </c>
      <c r="P1434" s="23" t="str">
        <f>VLOOKUP(A1434,'ИЗ ОСНОВЫ НОМЕНКЛАТУР'!D:E,2,0)</f>
        <v>Механизмы</v>
      </c>
      <c r="Q1434" s="23" t="str">
        <f>VLOOKUP(A1434,'ИЗ ОСНОВЫ НОМЕНКЛАТУР'!D:F,3,0)</f>
        <v>Подъемные механизмы</v>
      </c>
      <c r="R1434" s="40">
        <f>VLOOKUP(A:A,'ИЗ ОСНОВЫ НОМЕНКЛАТУР'!D:G,4,0)</f>
        <v>19298</v>
      </c>
      <c r="S1434" s="12" t="str">
        <f>VLOOKUP(A:A,'ИЗ ОСНОВЫ НОМЕНКЛАТУР'!D:H,5,0)</f>
        <v>C</v>
      </c>
      <c r="T1434" s="44">
        <f t="shared" si="267"/>
        <v>0</v>
      </c>
      <c r="U1434" s="44">
        <f t="shared" si="268"/>
        <v>0</v>
      </c>
      <c r="V1434" s="44">
        <f t="shared" si="269"/>
        <v>0</v>
      </c>
      <c r="W1434" s="44">
        <f t="shared" si="270"/>
        <v>0</v>
      </c>
      <c r="X1434" s="44">
        <f t="shared" si="271"/>
        <v>0</v>
      </c>
      <c r="Y1434" s="44">
        <f t="shared" si="272"/>
        <v>0</v>
      </c>
      <c r="Z1434" s="44">
        <f t="shared" si="273"/>
        <v>0</v>
      </c>
      <c r="AA1434" s="44">
        <f t="shared" si="274"/>
        <v>0</v>
      </c>
      <c r="AB1434" s="44">
        <f t="shared" si="275"/>
        <v>0</v>
      </c>
      <c r="AC1434" s="44">
        <f t="shared" si="276"/>
        <v>96490</v>
      </c>
      <c r="AD1434" s="44">
        <f t="shared" si="277"/>
        <v>0</v>
      </c>
      <c r="AE1434" s="12">
        <f t="shared" si="278"/>
        <v>96490</v>
      </c>
    </row>
    <row r="1435" spans="1:31" ht="12.6" hidden="1" customHeight="1" x14ac:dyDescent="0.2">
      <c r="A1435" s="26" t="s">
        <v>3110</v>
      </c>
      <c r="B1435" s="19"/>
      <c r="C1435" s="19"/>
      <c r="D1435" s="20"/>
      <c r="E1435" s="21"/>
      <c r="F1435" s="22"/>
      <c r="G1435" s="21"/>
      <c r="H1435" s="22"/>
      <c r="I1435" s="20"/>
      <c r="J1435" s="20"/>
      <c r="K1435" s="20"/>
      <c r="L1435" s="20">
        <v>1</v>
      </c>
      <c r="M1435" s="20">
        <v>2</v>
      </c>
      <c r="N1435" s="20"/>
      <c r="O1435" s="20">
        <v>3</v>
      </c>
      <c r="P1435" s="23" t="str">
        <f>VLOOKUP(A1435,'ИЗ ОСНОВЫ НОМЕНКЛАТУР'!D:E,2,0)</f>
        <v>Механизмы</v>
      </c>
      <c r="Q1435" s="23" t="str">
        <f>VLOOKUP(A1435,'ИЗ ОСНОВЫ НОМЕНКЛАТУР'!D:F,3,0)</f>
        <v>Подъемные механизмы</v>
      </c>
      <c r="R1435" s="40">
        <f>VLOOKUP(A:A,'ИЗ ОСНОВЫ НОМЕНКЛАТУР'!D:G,4,0)</f>
        <v>21877</v>
      </c>
      <c r="S1435" s="12" t="str">
        <f>VLOOKUP(A:A,'ИЗ ОСНОВЫ НОМЕНКЛАТУР'!D:H,5,0)</f>
        <v>C</v>
      </c>
      <c r="T1435" s="44">
        <f t="shared" si="267"/>
        <v>0</v>
      </c>
      <c r="U1435" s="44">
        <f t="shared" si="268"/>
        <v>0</v>
      </c>
      <c r="V1435" s="44">
        <f t="shared" si="269"/>
        <v>0</v>
      </c>
      <c r="W1435" s="44">
        <f t="shared" si="270"/>
        <v>0</v>
      </c>
      <c r="X1435" s="44">
        <f t="shared" si="271"/>
        <v>0</v>
      </c>
      <c r="Y1435" s="44">
        <f t="shared" si="272"/>
        <v>0</v>
      </c>
      <c r="Z1435" s="44">
        <f t="shared" si="273"/>
        <v>0</v>
      </c>
      <c r="AA1435" s="44">
        <f t="shared" si="274"/>
        <v>0</v>
      </c>
      <c r="AB1435" s="44">
        <f t="shared" si="275"/>
        <v>21877</v>
      </c>
      <c r="AC1435" s="44">
        <f t="shared" si="276"/>
        <v>43754</v>
      </c>
      <c r="AD1435" s="44">
        <f t="shared" si="277"/>
        <v>0</v>
      </c>
      <c r="AE1435" s="12">
        <f t="shared" si="278"/>
        <v>65631</v>
      </c>
    </row>
    <row r="1436" spans="1:31" ht="12.6" hidden="1" customHeight="1" x14ac:dyDescent="0.2">
      <c r="A1436" s="26" t="s">
        <v>4458</v>
      </c>
      <c r="B1436" s="19"/>
      <c r="C1436" s="19"/>
      <c r="D1436" s="20"/>
      <c r="E1436" s="21"/>
      <c r="F1436" s="22"/>
      <c r="G1436" s="21"/>
      <c r="H1436" s="22"/>
      <c r="I1436" s="20"/>
      <c r="J1436" s="20"/>
      <c r="K1436" s="20"/>
      <c r="L1436" s="20"/>
      <c r="M1436" s="20">
        <v>5</v>
      </c>
      <c r="N1436" s="20"/>
      <c r="O1436" s="20">
        <v>5</v>
      </c>
      <c r="P1436" s="23" t="str">
        <f>VLOOKUP(A1436,'ИЗ ОСНОВЫ НОМЕНКЛАТУР'!D:E,2,0)</f>
        <v>Механизмы</v>
      </c>
      <c r="Q1436" s="23" t="str">
        <f>VLOOKUP(A1436,'ИЗ ОСНОВЫ НОМЕНКЛАТУР'!D:F,3,0)</f>
        <v>Подъемные механизмы</v>
      </c>
      <c r="R1436" s="40">
        <f>VLOOKUP(A:A,'ИЗ ОСНОВЫ НОМЕНКЛАТУР'!D:G,4,0)</f>
        <v>21726</v>
      </c>
      <c r="S1436" s="12" t="str">
        <f>VLOOKUP(A:A,'ИЗ ОСНОВЫ НОМЕНКЛАТУР'!D:H,5,0)</f>
        <v>C</v>
      </c>
      <c r="T1436" s="44">
        <f t="shared" si="267"/>
        <v>0</v>
      </c>
      <c r="U1436" s="44">
        <f t="shared" si="268"/>
        <v>0</v>
      </c>
      <c r="V1436" s="44">
        <f t="shared" si="269"/>
        <v>0</v>
      </c>
      <c r="W1436" s="44">
        <f t="shared" si="270"/>
        <v>0</v>
      </c>
      <c r="X1436" s="44">
        <f t="shared" si="271"/>
        <v>0</v>
      </c>
      <c r="Y1436" s="44">
        <f t="shared" si="272"/>
        <v>0</v>
      </c>
      <c r="Z1436" s="44">
        <f t="shared" si="273"/>
        <v>0</v>
      </c>
      <c r="AA1436" s="44">
        <f t="shared" si="274"/>
        <v>0</v>
      </c>
      <c r="AB1436" s="44">
        <f t="shared" si="275"/>
        <v>0</v>
      </c>
      <c r="AC1436" s="44">
        <f t="shared" si="276"/>
        <v>108630</v>
      </c>
      <c r="AD1436" s="44">
        <f t="shared" si="277"/>
        <v>0</v>
      </c>
      <c r="AE1436" s="12">
        <f t="shared" si="278"/>
        <v>108630</v>
      </c>
    </row>
    <row r="1437" spans="1:31" ht="12.6" hidden="1" customHeight="1" x14ac:dyDescent="0.2">
      <c r="A1437" s="26" t="s">
        <v>4459</v>
      </c>
      <c r="B1437" s="19"/>
      <c r="C1437" s="19"/>
      <c r="D1437" s="20"/>
      <c r="E1437" s="21"/>
      <c r="F1437" s="22"/>
      <c r="G1437" s="21"/>
      <c r="H1437" s="22"/>
      <c r="I1437" s="20"/>
      <c r="J1437" s="20"/>
      <c r="K1437" s="20"/>
      <c r="L1437" s="20"/>
      <c r="M1437" s="20">
        <v>5</v>
      </c>
      <c r="N1437" s="20"/>
      <c r="O1437" s="20">
        <v>5</v>
      </c>
      <c r="P1437" s="23" t="str">
        <f>VLOOKUP(A1437,'ИЗ ОСНОВЫ НОМЕНКЛАТУР'!D:E,2,0)</f>
        <v>Механизмы</v>
      </c>
      <c r="Q1437" s="23" t="str">
        <f>VLOOKUP(A1437,'ИЗ ОСНОВЫ НОМЕНКЛАТУР'!D:F,3,0)</f>
        <v>Подъемные механизмы</v>
      </c>
      <c r="R1437" s="40">
        <f>VLOOKUP(A:A,'ИЗ ОСНОВЫ НОМЕНКЛАТУР'!D:G,4,0)</f>
        <v>20988</v>
      </c>
      <c r="S1437" s="12" t="str">
        <f>VLOOKUP(A:A,'ИЗ ОСНОВЫ НОМЕНКЛАТУР'!D:H,5,0)</f>
        <v>C</v>
      </c>
      <c r="T1437" s="44">
        <f t="shared" si="267"/>
        <v>0</v>
      </c>
      <c r="U1437" s="44">
        <f t="shared" si="268"/>
        <v>0</v>
      </c>
      <c r="V1437" s="44">
        <f t="shared" si="269"/>
        <v>0</v>
      </c>
      <c r="W1437" s="44">
        <f t="shared" si="270"/>
        <v>0</v>
      </c>
      <c r="X1437" s="44">
        <f t="shared" si="271"/>
        <v>0</v>
      </c>
      <c r="Y1437" s="44">
        <f t="shared" si="272"/>
        <v>0</v>
      </c>
      <c r="Z1437" s="44">
        <f t="shared" si="273"/>
        <v>0</v>
      </c>
      <c r="AA1437" s="44">
        <f t="shared" si="274"/>
        <v>0</v>
      </c>
      <c r="AB1437" s="44">
        <f t="shared" si="275"/>
        <v>0</v>
      </c>
      <c r="AC1437" s="44">
        <f t="shared" si="276"/>
        <v>104940</v>
      </c>
      <c r="AD1437" s="44">
        <f t="shared" si="277"/>
        <v>0</v>
      </c>
      <c r="AE1437" s="12">
        <f t="shared" si="278"/>
        <v>104940</v>
      </c>
    </row>
    <row r="1438" spans="1:31" ht="12.6" hidden="1" customHeight="1" x14ac:dyDescent="0.2">
      <c r="A1438" s="26" t="s">
        <v>3106</v>
      </c>
      <c r="B1438" s="19"/>
      <c r="C1438" s="19"/>
      <c r="D1438" s="20"/>
      <c r="E1438" s="21"/>
      <c r="F1438" s="22"/>
      <c r="G1438" s="21"/>
      <c r="H1438" s="22"/>
      <c r="I1438" s="20"/>
      <c r="J1438" s="20"/>
      <c r="K1438" s="20"/>
      <c r="L1438" s="20">
        <v>1</v>
      </c>
      <c r="M1438" s="20">
        <v>1</v>
      </c>
      <c r="N1438" s="20"/>
      <c r="O1438" s="20">
        <v>2</v>
      </c>
      <c r="P1438" s="23" t="str">
        <f>VLOOKUP(A1438,'ИЗ ОСНОВЫ НОМЕНКЛАТУР'!D:E,2,0)</f>
        <v>Механизмы</v>
      </c>
      <c r="Q1438" s="23" t="str">
        <f>VLOOKUP(A1438,'ИЗ ОСНОВЫ НОМЕНКЛАТУР'!D:F,3,0)</f>
        <v>Подъемные механизмы</v>
      </c>
      <c r="R1438" s="40">
        <f>VLOOKUP(A:A,'ИЗ ОСНОВЫ НОМЕНКЛАТУР'!D:G,4,0)</f>
        <v>20779</v>
      </c>
      <c r="S1438" s="12" t="str">
        <f>VLOOKUP(A:A,'ИЗ ОСНОВЫ НОМЕНКЛАТУР'!D:H,5,0)</f>
        <v>C</v>
      </c>
      <c r="T1438" s="44">
        <f t="shared" si="267"/>
        <v>0</v>
      </c>
      <c r="U1438" s="44">
        <f t="shared" si="268"/>
        <v>0</v>
      </c>
      <c r="V1438" s="44">
        <f t="shared" si="269"/>
        <v>0</v>
      </c>
      <c r="W1438" s="44">
        <f t="shared" si="270"/>
        <v>0</v>
      </c>
      <c r="X1438" s="44">
        <f t="shared" si="271"/>
        <v>0</v>
      </c>
      <c r="Y1438" s="44">
        <f t="shared" si="272"/>
        <v>0</v>
      </c>
      <c r="Z1438" s="44">
        <f t="shared" si="273"/>
        <v>0</v>
      </c>
      <c r="AA1438" s="44">
        <f t="shared" si="274"/>
        <v>0</v>
      </c>
      <c r="AB1438" s="44">
        <f t="shared" si="275"/>
        <v>20779</v>
      </c>
      <c r="AC1438" s="44">
        <f t="shared" si="276"/>
        <v>20779</v>
      </c>
      <c r="AD1438" s="44">
        <f t="shared" si="277"/>
        <v>0</v>
      </c>
      <c r="AE1438" s="12">
        <f t="shared" si="278"/>
        <v>41558</v>
      </c>
    </row>
    <row r="1439" spans="1:31" ht="12.6" hidden="1" customHeight="1" x14ac:dyDescent="0.2">
      <c r="A1439" s="26" t="s">
        <v>3113</v>
      </c>
      <c r="B1439" s="19"/>
      <c r="C1439" s="19"/>
      <c r="D1439" s="20"/>
      <c r="E1439" s="21"/>
      <c r="F1439" s="22"/>
      <c r="G1439" s="21"/>
      <c r="H1439" s="22"/>
      <c r="I1439" s="20"/>
      <c r="J1439" s="20"/>
      <c r="K1439" s="20"/>
      <c r="L1439" s="20"/>
      <c r="M1439" s="20">
        <v>4</v>
      </c>
      <c r="N1439" s="20"/>
      <c r="O1439" s="20">
        <v>4</v>
      </c>
      <c r="P1439" s="23" t="str">
        <f>VLOOKUP(A1439,'ИЗ ОСНОВЫ НОМЕНКЛАТУР'!D:E,2,0)</f>
        <v>Механизмы</v>
      </c>
      <c r="Q1439" s="23" t="str">
        <f>VLOOKUP(A1439,'ИЗ ОСНОВЫ НОМЕНКЛАТУР'!D:F,3,0)</f>
        <v>Подъемные механизмы</v>
      </c>
      <c r="R1439" s="40">
        <f>VLOOKUP(A:A,'ИЗ ОСНОВЫ НОМЕНКЛАТУР'!D:G,4,0)</f>
        <v>20849</v>
      </c>
      <c r="S1439" s="12" t="str">
        <f>VLOOKUP(A:A,'ИЗ ОСНОВЫ НОМЕНКЛАТУР'!D:H,5,0)</f>
        <v>C</v>
      </c>
      <c r="T1439" s="44">
        <f t="shared" si="267"/>
        <v>0</v>
      </c>
      <c r="U1439" s="44">
        <f t="shared" si="268"/>
        <v>0</v>
      </c>
      <c r="V1439" s="44">
        <f t="shared" si="269"/>
        <v>0</v>
      </c>
      <c r="W1439" s="44">
        <f t="shared" si="270"/>
        <v>0</v>
      </c>
      <c r="X1439" s="44">
        <f t="shared" si="271"/>
        <v>0</v>
      </c>
      <c r="Y1439" s="44">
        <f t="shared" si="272"/>
        <v>0</v>
      </c>
      <c r="Z1439" s="44">
        <f t="shared" si="273"/>
        <v>0</v>
      </c>
      <c r="AA1439" s="44">
        <f t="shared" si="274"/>
        <v>0</v>
      </c>
      <c r="AB1439" s="44">
        <f t="shared" si="275"/>
        <v>0</v>
      </c>
      <c r="AC1439" s="44">
        <f t="shared" si="276"/>
        <v>83396</v>
      </c>
      <c r="AD1439" s="44">
        <f t="shared" si="277"/>
        <v>0</v>
      </c>
      <c r="AE1439" s="12">
        <f t="shared" si="278"/>
        <v>83396</v>
      </c>
    </row>
    <row r="1440" spans="1:31" ht="12.6" hidden="1" customHeight="1" x14ac:dyDescent="0.2">
      <c r="A1440" s="26" t="s">
        <v>3107</v>
      </c>
      <c r="B1440" s="19"/>
      <c r="C1440" s="19"/>
      <c r="D1440" s="20"/>
      <c r="E1440" s="21"/>
      <c r="F1440" s="22"/>
      <c r="G1440" s="21"/>
      <c r="H1440" s="22"/>
      <c r="I1440" s="20"/>
      <c r="J1440" s="20"/>
      <c r="K1440" s="20"/>
      <c r="L1440" s="20">
        <v>1</v>
      </c>
      <c r="M1440" s="20"/>
      <c r="N1440" s="20"/>
      <c r="O1440" s="20">
        <v>1</v>
      </c>
      <c r="P1440" s="23" t="str">
        <f>VLOOKUP(A1440,'ИЗ ОСНОВЫ НОМЕНКЛАТУР'!D:E,2,0)</f>
        <v>Механизмы</v>
      </c>
      <c r="Q1440" s="23" t="str">
        <f>VLOOKUP(A1440,'ИЗ ОСНОВЫ НОМЕНКЛАТУР'!D:F,3,0)</f>
        <v>Подъемные механизмы</v>
      </c>
      <c r="R1440" s="40">
        <f>VLOOKUP(A:A,'ИЗ ОСНОВЫ НОМЕНКЛАТУР'!D:G,4,0)</f>
        <v>21558</v>
      </c>
      <c r="S1440" s="12" t="str">
        <f>VLOOKUP(A:A,'ИЗ ОСНОВЫ НОМЕНКЛАТУР'!D:H,5,0)</f>
        <v>C</v>
      </c>
      <c r="T1440" s="44">
        <f t="shared" si="267"/>
        <v>0</v>
      </c>
      <c r="U1440" s="44">
        <f t="shared" si="268"/>
        <v>0</v>
      </c>
      <c r="V1440" s="44">
        <f t="shared" si="269"/>
        <v>0</v>
      </c>
      <c r="W1440" s="44">
        <f t="shared" si="270"/>
        <v>0</v>
      </c>
      <c r="X1440" s="44">
        <f t="shared" si="271"/>
        <v>0</v>
      </c>
      <c r="Y1440" s="44">
        <f t="shared" si="272"/>
        <v>0</v>
      </c>
      <c r="Z1440" s="44">
        <f t="shared" si="273"/>
        <v>0</v>
      </c>
      <c r="AA1440" s="44">
        <f t="shared" si="274"/>
        <v>0</v>
      </c>
      <c r="AB1440" s="44">
        <f t="shared" si="275"/>
        <v>21558</v>
      </c>
      <c r="AC1440" s="44">
        <f t="shared" si="276"/>
        <v>0</v>
      </c>
      <c r="AD1440" s="44">
        <f t="shared" si="277"/>
        <v>0</v>
      </c>
      <c r="AE1440" s="12">
        <f t="shared" si="278"/>
        <v>21558</v>
      </c>
    </row>
    <row r="1441" spans="1:31" ht="12.6" hidden="1" customHeight="1" x14ac:dyDescent="0.2">
      <c r="A1441" s="26" t="s">
        <v>4460</v>
      </c>
      <c r="B1441" s="19"/>
      <c r="C1441" s="19"/>
      <c r="D1441" s="20"/>
      <c r="E1441" s="21"/>
      <c r="F1441" s="22"/>
      <c r="G1441" s="21"/>
      <c r="H1441" s="22"/>
      <c r="I1441" s="20"/>
      <c r="J1441" s="20"/>
      <c r="K1441" s="20"/>
      <c r="L1441" s="20"/>
      <c r="M1441" s="20">
        <v>5</v>
      </c>
      <c r="N1441" s="20"/>
      <c r="O1441" s="20">
        <v>5</v>
      </c>
      <c r="P1441" s="23" t="str">
        <f>VLOOKUP(A1441,'ИЗ ОСНОВЫ НОМЕНКЛАТУР'!D:E,2,0)</f>
        <v>Механизмы</v>
      </c>
      <c r="Q1441" s="23" t="str">
        <f>VLOOKUP(A1441,'ИЗ ОСНОВЫ НОМЕНКЛАТУР'!D:F,3,0)</f>
        <v>Подъемные механизмы</v>
      </c>
      <c r="R1441" s="40">
        <f>VLOOKUP(A:A,'ИЗ ОСНОВЫ НОМЕНКЛАТУР'!D:G,4,0)</f>
        <v>21534</v>
      </c>
      <c r="S1441" s="12" t="str">
        <f>VLOOKUP(A:A,'ИЗ ОСНОВЫ НОМЕНКЛАТУР'!D:H,5,0)</f>
        <v>C</v>
      </c>
      <c r="T1441" s="44">
        <f t="shared" si="267"/>
        <v>0</v>
      </c>
      <c r="U1441" s="44">
        <f t="shared" si="268"/>
        <v>0</v>
      </c>
      <c r="V1441" s="44">
        <f t="shared" si="269"/>
        <v>0</v>
      </c>
      <c r="W1441" s="44">
        <f t="shared" si="270"/>
        <v>0</v>
      </c>
      <c r="X1441" s="44">
        <f t="shared" si="271"/>
        <v>0</v>
      </c>
      <c r="Y1441" s="44">
        <f t="shared" si="272"/>
        <v>0</v>
      </c>
      <c r="Z1441" s="44">
        <f t="shared" si="273"/>
        <v>0</v>
      </c>
      <c r="AA1441" s="44">
        <f t="shared" si="274"/>
        <v>0</v>
      </c>
      <c r="AB1441" s="44">
        <f t="shared" si="275"/>
        <v>0</v>
      </c>
      <c r="AC1441" s="44">
        <f t="shared" si="276"/>
        <v>107670</v>
      </c>
      <c r="AD1441" s="44">
        <f t="shared" si="277"/>
        <v>0</v>
      </c>
      <c r="AE1441" s="12">
        <f t="shared" si="278"/>
        <v>107670</v>
      </c>
    </row>
    <row r="1442" spans="1:31" ht="12.6" hidden="1" customHeight="1" x14ac:dyDescent="0.2">
      <c r="A1442" s="26" t="s">
        <v>4461</v>
      </c>
      <c r="B1442" s="19"/>
      <c r="C1442" s="19"/>
      <c r="D1442" s="20"/>
      <c r="E1442" s="21"/>
      <c r="F1442" s="22"/>
      <c r="G1442" s="21"/>
      <c r="H1442" s="22"/>
      <c r="I1442" s="20"/>
      <c r="J1442" s="20"/>
      <c r="K1442" s="20"/>
      <c r="L1442" s="20">
        <v>1</v>
      </c>
      <c r="M1442" s="20">
        <v>3</v>
      </c>
      <c r="N1442" s="20"/>
      <c r="O1442" s="20">
        <v>4</v>
      </c>
      <c r="P1442" s="23" t="str">
        <f>VLOOKUP(A1442,'ИЗ ОСНОВЫ НОМЕНКЛАТУР'!D:E,2,0)</f>
        <v>Механизмы</v>
      </c>
      <c r="Q1442" s="23" t="str">
        <f>VLOOKUP(A1442,'ИЗ ОСНОВЫ НОМЕНКЛАТУР'!D:F,3,0)</f>
        <v>Подъемные механизмы</v>
      </c>
      <c r="R1442" s="40">
        <f>VLOOKUP(A:A,'ИЗ ОСНОВЫ НОМЕНКЛАТУР'!D:G,4,0)</f>
        <v>20146</v>
      </c>
      <c r="S1442" s="12" t="str">
        <f>VLOOKUP(A:A,'ИЗ ОСНОВЫ НОМЕНКЛАТУР'!D:H,5,0)</f>
        <v>C</v>
      </c>
      <c r="T1442" s="44">
        <f t="shared" si="267"/>
        <v>0</v>
      </c>
      <c r="U1442" s="44">
        <f t="shared" si="268"/>
        <v>0</v>
      </c>
      <c r="V1442" s="44">
        <f t="shared" si="269"/>
        <v>0</v>
      </c>
      <c r="W1442" s="44">
        <f t="shared" si="270"/>
        <v>0</v>
      </c>
      <c r="X1442" s="44">
        <f t="shared" si="271"/>
        <v>0</v>
      </c>
      <c r="Y1442" s="44">
        <f t="shared" si="272"/>
        <v>0</v>
      </c>
      <c r="Z1442" s="44">
        <f t="shared" si="273"/>
        <v>0</v>
      </c>
      <c r="AA1442" s="44">
        <f t="shared" si="274"/>
        <v>0</v>
      </c>
      <c r="AB1442" s="44">
        <f t="shared" si="275"/>
        <v>20146</v>
      </c>
      <c r="AC1442" s="44">
        <f t="shared" si="276"/>
        <v>60438</v>
      </c>
      <c r="AD1442" s="44">
        <f t="shared" si="277"/>
        <v>0</v>
      </c>
      <c r="AE1442" s="12">
        <f t="shared" si="278"/>
        <v>80584</v>
      </c>
    </row>
    <row r="1443" spans="1:31" ht="12.6" hidden="1" customHeight="1" x14ac:dyDescent="0.2">
      <c r="A1443" s="26" t="s">
        <v>4462</v>
      </c>
      <c r="B1443" s="19"/>
      <c r="C1443" s="19"/>
      <c r="D1443" s="20"/>
      <c r="E1443" s="21"/>
      <c r="F1443" s="22"/>
      <c r="G1443" s="21"/>
      <c r="H1443" s="22"/>
      <c r="I1443" s="20"/>
      <c r="J1443" s="20"/>
      <c r="K1443" s="20"/>
      <c r="L1443" s="20"/>
      <c r="M1443" s="20">
        <v>5</v>
      </c>
      <c r="N1443" s="20"/>
      <c r="O1443" s="20">
        <v>5</v>
      </c>
      <c r="P1443" s="23" t="str">
        <f>VLOOKUP(A1443,'ИЗ ОСНОВЫ НОМЕНКЛАТУР'!D:E,2,0)</f>
        <v>Механизмы</v>
      </c>
      <c r="Q1443" s="23" t="str">
        <f>VLOOKUP(A1443,'ИЗ ОСНОВЫ НОМЕНКЛАТУР'!D:F,3,0)</f>
        <v>Подъемные механизмы</v>
      </c>
      <c r="R1443" s="40">
        <f>VLOOKUP(A:A,'ИЗ ОСНОВЫ НОМЕНКЛАТУР'!D:G,4,0)</f>
        <v>27675</v>
      </c>
      <c r="S1443" s="12" t="str">
        <f>VLOOKUP(A:A,'ИЗ ОСНОВЫ НОМЕНКЛАТУР'!D:H,5,0)</f>
        <v>C</v>
      </c>
      <c r="T1443" s="44">
        <f t="shared" si="267"/>
        <v>0</v>
      </c>
      <c r="U1443" s="44">
        <f t="shared" si="268"/>
        <v>0</v>
      </c>
      <c r="V1443" s="44">
        <f t="shared" si="269"/>
        <v>0</v>
      </c>
      <c r="W1443" s="44">
        <f t="shared" si="270"/>
        <v>0</v>
      </c>
      <c r="X1443" s="44">
        <f t="shared" si="271"/>
        <v>0</v>
      </c>
      <c r="Y1443" s="44">
        <f t="shared" si="272"/>
        <v>0</v>
      </c>
      <c r="Z1443" s="44">
        <f t="shared" si="273"/>
        <v>0</v>
      </c>
      <c r="AA1443" s="44">
        <f t="shared" si="274"/>
        <v>0</v>
      </c>
      <c r="AB1443" s="44">
        <f t="shared" si="275"/>
        <v>0</v>
      </c>
      <c r="AC1443" s="44">
        <f t="shared" si="276"/>
        <v>138375</v>
      </c>
      <c r="AD1443" s="44">
        <f t="shared" si="277"/>
        <v>0</v>
      </c>
      <c r="AE1443" s="12">
        <f t="shared" si="278"/>
        <v>138375</v>
      </c>
    </row>
    <row r="1444" spans="1:31" ht="12.6" hidden="1" customHeight="1" x14ac:dyDescent="0.2">
      <c r="A1444" s="26" t="s">
        <v>4463</v>
      </c>
      <c r="B1444" s="19"/>
      <c r="C1444" s="19"/>
      <c r="D1444" s="20"/>
      <c r="E1444" s="21"/>
      <c r="F1444" s="22"/>
      <c r="G1444" s="21"/>
      <c r="H1444" s="22"/>
      <c r="I1444" s="20"/>
      <c r="J1444" s="20"/>
      <c r="K1444" s="20"/>
      <c r="L1444" s="20">
        <v>1</v>
      </c>
      <c r="M1444" s="20">
        <v>4</v>
      </c>
      <c r="N1444" s="20"/>
      <c r="O1444" s="20">
        <v>5</v>
      </c>
      <c r="P1444" s="23" t="str">
        <f>VLOOKUP(A1444,'ИЗ ОСНОВЫ НОМЕНКЛАТУР'!D:E,2,0)</f>
        <v>Механизмы</v>
      </c>
      <c r="Q1444" s="23" t="str">
        <f>VLOOKUP(A1444,'ИЗ ОСНОВЫ НОМЕНКЛАТУР'!D:F,3,0)</f>
        <v>Подъемные механизмы</v>
      </c>
      <c r="R1444" s="40">
        <f>VLOOKUP(A:A,'ИЗ ОСНОВЫ НОМЕНКЛАТУР'!D:G,4,0)</f>
        <v>27628</v>
      </c>
      <c r="S1444" s="12" t="str">
        <f>VLOOKUP(A:A,'ИЗ ОСНОВЫ НОМЕНКЛАТУР'!D:H,5,0)</f>
        <v>C</v>
      </c>
      <c r="T1444" s="44">
        <f t="shared" si="267"/>
        <v>0</v>
      </c>
      <c r="U1444" s="44">
        <f t="shared" si="268"/>
        <v>0</v>
      </c>
      <c r="V1444" s="44">
        <f t="shared" si="269"/>
        <v>0</v>
      </c>
      <c r="W1444" s="44">
        <f t="shared" si="270"/>
        <v>0</v>
      </c>
      <c r="X1444" s="44">
        <f t="shared" si="271"/>
        <v>0</v>
      </c>
      <c r="Y1444" s="44">
        <f t="shared" si="272"/>
        <v>0</v>
      </c>
      <c r="Z1444" s="44">
        <f t="shared" si="273"/>
        <v>0</v>
      </c>
      <c r="AA1444" s="44">
        <f t="shared" si="274"/>
        <v>0</v>
      </c>
      <c r="AB1444" s="44">
        <f t="shared" si="275"/>
        <v>27628</v>
      </c>
      <c r="AC1444" s="44">
        <f t="shared" si="276"/>
        <v>110512</v>
      </c>
      <c r="AD1444" s="44">
        <f t="shared" si="277"/>
        <v>0</v>
      </c>
      <c r="AE1444" s="12">
        <f t="shared" si="278"/>
        <v>138140</v>
      </c>
    </row>
    <row r="1445" spans="1:31" ht="12.6" hidden="1" customHeight="1" x14ac:dyDescent="0.2">
      <c r="A1445" s="26" t="s">
        <v>4464</v>
      </c>
      <c r="B1445" s="19"/>
      <c r="C1445" s="19"/>
      <c r="D1445" s="20"/>
      <c r="E1445" s="21"/>
      <c r="F1445" s="22"/>
      <c r="G1445" s="21"/>
      <c r="H1445" s="22"/>
      <c r="I1445" s="20"/>
      <c r="J1445" s="20"/>
      <c r="K1445" s="20"/>
      <c r="L1445" s="20"/>
      <c r="M1445" s="20">
        <v>5</v>
      </c>
      <c r="N1445" s="20"/>
      <c r="O1445" s="20">
        <v>5</v>
      </c>
      <c r="P1445" s="23" t="str">
        <f>VLOOKUP(A1445,'ИЗ ОСНОВЫ НОМЕНКЛАТУР'!D:E,2,0)</f>
        <v>Механизмы</v>
      </c>
      <c r="Q1445" s="23" t="str">
        <f>VLOOKUP(A1445,'ИЗ ОСНОВЫ НОМЕНКЛАТУР'!D:F,3,0)</f>
        <v>Подъемные механизмы</v>
      </c>
      <c r="R1445" s="40">
        <f>VLOOKUP(A:A,'ИЗ ОСНОВЫ НОМЕНКЛАТУР'!D:G,4,0)</f>
        <v>28947</v>
      </c>
      <c r="S1445" s="12" t="str">
        <f>VLOOKUP(A:A,'ИЗ ОСНОВЫ НОМЕНКЛАТУР'!D:H,5,0)</f>
        <v>C</v>
      </c>
      <c r="T1445" s="44">
        <f t="shared" si="267"/>
        <v>0</v>
      </c>
      <c r="U1445" s="44">
        <f t="shared" si="268"/>
        <v>0</v>
      </c>
      <c r="V1445" s="44">
        <f t="shared" si="269"/>
        <v>0</v>
      </c>
      <c r="W1445" s="44">
        <f t="shared" si="270"/>
        <v>0</v>
      </c>
      <c r="X1445" s="44">
        <f t="shared" si="271"/>
        <v>0</v>
      </c>
      <c r="Y1445" s="44">
        <f t="shared" si="272"/>
        <v>0</v>
      </c>
      <c r="Z1445" s="44">
        <f t="shared" si="273"/>
        <v>0</v>
      </c>
      <c r="AA1445" s="44">
        <f t="shared" si="274"/>
        <v>0</v>
      </c>
      <c r="AB1445" s="44">
        <f t="shared" si="275"/>
        <v>0</v>
      </c>
      <c r="AC1445" s="44">
        <f t="shared" si="276"/>
        <v>144735</v>
      </c>
      <c r="AD1445" s="44">
        <f t="shared" si="277"/>
        <v>0</v>
      </c>
      <c r="AE1445" s="12">
        <f t="shared" si="278"/>
        <v>144735</v>
      </c>
    </row>
    <row r="1446" spans="1:31" ht="12.6" hidden="1" customHeight="1" x14ac:dyDescent="0.2">
      <c r="A1446" s="26" t="s">
        <v>3728</v>
      </c>
      <c r="B1446" s="19"/>
      <c r="C1446" s="19"/>
      <c r="D1446" s="20"/>
      <c r="E1446" s="21"/>
      <c r="F1446" s="22"/>
      <c r="G1446" s="21"/>
      <c r="H1446" s="22"/>
      <c r="I1446" s="20"/>
      <c r="J1446" s="20"/>
      <c r="K1446" s="20">
        <v>291</v>
      </c>
      <c r="L1446" s="20"/>
      <c r="M1446" s="20"/>
      <c r="N1446" s="20"/>
      <c r="O1446" s="20">
        <v>291</v>
      </c>
      <c r="P1446" s="23" t="str">
        <f>VLOOKUP(A1446,'ИЗ ОСНОВЫ НОМЕНКЛАТУР'!D:E,2,0)</f>
        <v>Аксессуары для шкафов</v>
      </c>
      <c r="Q1446" s="23" t="str">
        <f>VLOOKUP(A1446,'ИЗ ОСНОВЫ НОМЕНКЛАТУР'!D:F,3,0)</f>
        <v>Шкаф/шкаф-купе наполнение (бренд Aristo)</v>
      </c>
      <c r="R1446" s="40">
        <f>VLOOKUP(A:A,'ИЗ ОСНОВЫ НОМЕНКЛАТУР'!D:G,4,0)</f>
        <v>1036.31</v>
      </c>
      <c r="S1446" s="12" t="str">
        <f>VLOOKUP(A:A,'ИЗ ОСНОВЫ НОМЕНКЛАТУР'!D:H,5,0)</f>
        <v>C</v>
      </c>
      <c r="T1446" s="44">
        <f t="shared" si="267"/>
        <v>0</v>
      </c>
      <c r="U1446" s="44">
        <f t="shared" si="268"/>
        <v>0</v>
      </c>
      <c r="V1446" s="44">
        <f t="shared" si="269"/>
        <v>0</v>
      </c>
      <c r="W1446" s="44">
        <f t="shared" si="270"/>
        <v>0</v>
      </c>
      <c r="X1446" s="44">
        <f t="shared" si="271"/>
        <v>0</v>
      </c>
      <c r="Y1446" s="44">
        <f t="shared" si="272"/>
        <v>0</v>
      </c>
      <c r="Z1446" s="44">
        <f t="shared" si="273"/>
        <v>0</v>
      </c>
      <c r="AA1446" s="44">
        <f t="shared" si="274"/>
        <v>301566.20999999996</v>
      </c>
      <c r="AB1446" s="44">
        <f t="shared" si="275"/>
        <v>0</v>
      </c>
      <c r="AC1446" s="44">
        <f t="shared" si="276"/>
        <v>0</v>
      </c>
      <c r="AD1446" s="44">
        <f t="shared" si="277"/>
        <v>0</v>
      </c>
      <c r="AE1446" s="12">
        <f t="shared" si="278"/>
        <v>301566.20999999996</v>
      </c>
    </row>
    <row r="1447" spans="1:31" ht="12.6" hidden="1" customHeight="1" x14ac:dyDescent="0.2">
      <c r="A1447" s="26" t="s">
        <v>3735</v>
      </c>
      <c r="B1447" s="19"/>
      <c r="C1447" s="19"/>
      <c r="D1447" s="20"/>
      <c r="E1447" s="21"/>
      <c r="F1447" s="22"/>
      <c r="G1447" s="21"/>
      <c r="H1447" s="22"/>
      <c r="I1447" s="20"/>
      <c r="J1447" s="20"/>
      <c r="K1447" s="20">
        <v>190</v>
      </c>
      <c r="L1447" s="20"/>
      <c r="M1447" s="20"/>
      <c r="N1447" s="20"/>
      <c r="O1447" s="20">
        <v>190</v>
      </c>
      <c r="P1447" s="23" t="str">
        <f>VLOOKUP(A1447,'ИЗ ОСНОВЫ НОМЕНКЛАТУР'!D:E,2,0)</f>
        <v>Аксессуары для шкафов</v>
      </c>
      <c r="Q1447" s="23" t="str">
        <f>VLOOKUP(A1447,'ИЗ ОСНОВЫ НОМЕНКЛАТУР'!D:F,3,0)</f>
        <v>Шкаф/шкаф-купе наполнение (бренд Aristo)</v>
      </c>
      <c r="R1447" s="40">
        <f>VLOOKUP(A:A,'ИЗ ОСНОВЫ НОМЕНКЛАТУР'!D:G,4,0)</f>
        <v>1036.3100000000002</v>
      </c>
      <c r="S1447" s="12" t="str">
        <f>VLOOKUP(A:A,'ИЗ ОСНОВЫ НОМЕНКЛАТУР'!D:H,5,0)</f>
        <v>C</v>
      </c>
      <c r="T1447" s="44">
        <f t="shared" si="267"/>
        <v>0</v>
      </c>
      <c r="U1447" s="44">
        <f t="shared" si="268"/>
        <v>0</v>
      </c>
      <c r="V1447" s="44">
        <f t="shared" si="269"/>
        <v>0</v>
      </c>
      <c r="W1447" s="44">
        <f t="shared" si="270"/>
        <v>0</v>
      </c>
      <c r="X1447" s="44">
        <f t="shared" si="271"/>
        <v>0</v>
      </c>
      <c r="Y1447" s="44">
        <f t="shared" si="272"/>
        <v>0</v>
      </c>
      <c r="Z1447" s="44">
        <f t="shared" si="273"/>
        <v>0</v>
      </c>
      <c r="AA1447" s="44">
        <f t="shared" si="274"/>
        <v>196898.90000000002</v>
      </c>
      <c r="AB1447" s="44">
        <f t="shared" si="275"/>
        <v>0</v>
      </c>
      <c r="AC1447" s="44">
        <f t="shared" si="276"/>
        <v>0</v>
      </c>
      <c r="AD1447" s="44">
        <f t="shared" si="277"/>
        <v>0</v>
      </c>
      <c r="AE1447" s="12">
        <f t="shared" si="278"/>
        <v>196898.90000000002</v>
      </c>
    </row>
    <row r="1448" spans="1:31" ht="12.6" hidden="1" customHeight="1" x14ac:dyDescent="0.2">
      <c r="A1448" s="26" t="s">
        <v>4465</v>
      </c>
      <c r="B1448" s="19"/>
      <c r="C1448" s="19"/>
      <c r="D1448" s="20"/>
      <c r="E1448" s="21"/>
      <c r="F1448" s="22"/>
      <c r="G1448" s="21"/>
      <c r="H1448" s="22"/>
      <c r="I1448" s="20"/>
      <c r="J1448" s="20"/>
      <c r="K1448" s="20">
        <v>48</v>
      </c>
      <c r="L1448" s="20"/>
      <c r="M1448" s="20"/>
      <c r="N1448" s="20"/>
      <c r="O1448" s="20">
        <v>48</v>
      </c>
      <c r="P1448" s="23" t="str">
        <f>VLOOKUP(A1448,'ИЗ ОСНОВЫ НОМЕНКЛАТУР'!D:E,2,0)</f>
        <v>Аксессуары для шкафов</v>
      </c>
      <c r="Q1448" s="23" t="str">
        <f>VLOOKUP(A1448,'ИЗ ОСНОВЫ НОМЕНКЛАТУР'!D:F,3,0)</f>
        <v>Шкаф/шкаф-купе наполнение (бренд Aristo)</v>
      </c>
      <c r="R1448" s="40">
        <f>VLOOKUP(A:A,'ИЗ ОСНОВЫ НОМЕНКЛАТУР'!D:G,4,0)</f>
        <v>487.0625</v>
      </c>
      <c r="S1448" s="12" t="str">
        <f>VLOOKUP(A:A,'ИЗ ОСНОВЫ НОМЕНКЛАТУР'!D:H,5,0)</f>
        <v>C</v>
      </c>
      <c r="T1448" s="44">
        <f t="shared" si="267"/>
        <v>0</v>
      </c>
      <c r="U1448" s="44">
        <f t="shared" si="268"/>
        <v>0</v>
      </c>
      <c r="V1448" s="44">
        <f t="shared" si="269"/>
        <v>0</v>
      </c>
      <c r="W1448" s="44">
        <f t="shared" si="270"/>
        <v>0</v>
      </c>
      <c r="X1448" s="44">
        <f t="shared" si="271"/>
        <v>0</v>
      </c>
      <c r="Y1448" s="44">
        <f t="shared" si="272"/>
        <v>0</v>
      </c>
      <c r="Z1448" s="44">
        <f t="shared" si="273"/>
        <v>0</v>
      </c>
      <c r="AA1448" s="44">
        <f t="shared" si="274"/>
        <v>23379</v>
      </c>
      <c r="AB1448" s="44">
        <f t="shared" si="275"/>
        <v>0</v>
      </c>
      <c r="AC1448" s="44">
        <f t="shared" si="276"/>
        <v>0</v>
      </c>
      <c r="AD1448" s="44">
        <f t="shared" si="277"/>
        <v>0</v>
      </c>
      <c r="AE1448" s="12">
        <f t="shared" si="278"/>
        <v>23379</v>
      </c>
    </row>
    <row r="1449" spans="1:31" ht="12.6" hidden="1" customHeight="1" x14ac:dyDescent="0.2">
      <c r="A1449" s="26" t="s">
        <v>3715</v>
      </c>
      <c r="B1449" s="19"/>
      <c r="C1449" s="19"/>
      <c r="D1449" s="20"/>
      <c r="E1449" s="21"/>
      <c r="F1449" s="22"/>
      <c r="G1449" s="21"/>
      <c r="H1449" s="22"/>
      <c r="I1449" s="20"/>
      <c r="J1449" s="20"/>
      <c r="K1449" s="20">
        <v>35</v>
      </c>
      <c r="L1449" s="20"/>
      <c r="M1449" s="20"/>
      <c r="N1449" s="20"/>
      <c r="O1449" s="20">
        <v>35</v>
      </c>
      <c r="P1449" s="23" t="str">
        <f>VLOOKUP(A1449,'ИЗ ОСНОВЫ НОМЕНКЛАТУР'!D:E,2,0)</f>
        <v>Аксессуары для шкафов</v>
      </c>
      <c r="Q1449" s="23" t="str">
        <f>VLOOKUP(A1449,'ИЗ ОСНОВЫ НОМЕНКЛАТУР'!D:F,3,0)</f>
        <v>Шкаф/шкаф-купе наполнение (бренд Aristo)</v>
      </c>
      <c r="R1449" s="40">
        <f>VLOOKUP(A:A,'ИЗ ОСНОВЫ НОМЕНКЛАТУР'!D:G,4,0)</f>
        <v>2333.6538461538462</v>
      </c>
      <c r="S1449" s="12" t="str">
        <f>VLOOKUP(A:A,'ИЗ ОСНОВЫ НОМЕНКЛАТУР'!D:H,5,0)</f>
        <v>C</v>
      </c>
      <c r="T1449" s="44">
        <f t="shared" si="267"/>
        <v>0</v>
      </c>
      <c r="U1449" s="44">
        <f t="shared" si="268"/>
        <v>0</v>
      </c>
      <c r="V1449" s="44">
        <f t="shared" si="269"/>
        <v>0</v>
      </c>
      <c r="W1449" s="44">
        <f t="shared" si="270"/>
        <v>0</v>
      </c>
      <c r="X1449" s="44">
        <f t="shared" si="271"/>
        <v>0</v>
      </c>
      <c r="Y1449" s="44">
        <f t="shared" si="272"/>
        <v>0</v>
      </c>
      <c r="Z1449" s="44">
        <f t="shared" si="273"/>
        <v>0</v>
      </c>
      <c r="AA1449" s="44">
        <f t="shared" si="274"/>
        <v>81677.88461538461</v>
      </c>
      <c r="AB1449" s="44">
        <f t="shared" si="275"/>
        <v>0</v>
      </c>
      <c r="AC1449" s="44">
        <f t="shared" si="276"/>
        <v>0</v>
      </c>
      <c r="AD1449" s="44">
        <f t="shared" si="277"/>
        <v>0</v>
      </c>
      <c r="AE1449" s="12">
        <f t="shared" si="278"/>
        <v>81677.88461538461</v>
      </c>
    </row>
    <row r="1450" spans="1:31" ht="12.6" hidden="1" customHeight="1" x14ac:dyDescent="0.2">
      <c r="A1450" s="26" t="s">
        <v>3764</v>
      </c>
      <c r="B1450" s="19"/>
      <c r="C1450" s="19"/>
      <c r="D1450" s="20"/>
      <c r="E1450" s="21"/>
      <c r="F1450" s="22"/>
      <c r="G1450" s="21"/>
      <c r="H1450" s="22"/>
      <c r="I1450" s="20"/>
      <c r="J1450" s="20"/>
      <c r="K1450" s="20">
        <v>19</v>
      </c>
      <c r="L1450" s="20"/>
      <c r="M1450" s="20"/>
      <c r="N1450" s="20"/>
      <c r="O1450" s="20">
        <v>19</v>
      </c>
      <c r="P1450" s="23" t="str">
        <f>VLOOKUP(A1450,'ИЗ ОСНОВЫ НОМЕНКЛАТУР'!D:E,2,0)</f>
        <v>Аксессуары для шкафов</v>
      </c>
      <c r="Q1450" s="23" t="str">
        <f>VLOOKUP(A1450,'ИЗ ОСНОВЫ НОМЕНКЛАТУР'!D:F,3,0)</f>
        <v>Шкаф/шкаф-купе наполнение (бренд Aristo)</v>
      </c>
      <c r="R1450" s="40">
        <f>VLOOKUP(A:A,'ИЗ ОСНОВЫ НОМЕНКЛАТУР'!D:G,4,0)</f>
        <v>1032.7833333333333</v>
      </c>
      <c r="S1450" s="12" t="str">
        <f>VLOOKUP(A:A,'ИЗ ОСНОВЫ НОМЕНКЛАТУР'!D:H,5,0)</f>
        <v>C</v>
      </c>
      <c r="T1450" s="44">
        <f t="shared" si="267"/>
        <v>0</v>
      </c>
      <c r="U1450" s="44">
        <f t="shared" si="268"/>
        <v>0</v>
      </c>
      <c r="V1450" s="44">
        <f t="shared" si="269"/>
        <v>0</v>
      </c>
      <c r="W1450" s="44">
        <f t="shared" si="270"/>
        <v>0</v>
      </c>
      <c r="X1450" s="44">
        <f t="shared" si="271"/>
        <v>0</v>
      </c>
      <c r="Y1450" s="44">
        <f t="shared" si="272"/>
        <v>0</v>
      </c>
      <c r="Z1450" s="44">
        <f t="shared" si="273"/>
        <v>0</v>
      </c>
      <c r="AA1450" s="44">
        <f t="shared" si="274"/>
        <v>19622.883333333331</v>
      </c>
      <c r="AB1450" s="44">
        <f t="shared" si="275"/>
        <v>0</v>
      </c>
      <c r="AC1450" s="44">
        <f t="shared" si="276"/>
        <v>0</v>
      </c>
      <c r="AD1450" s="44">
        <f t="shared" si="277"/>
        <v>0</v>
      </c>
      <c r="AE1450" s="12">
        <f t="shared" si="278"/>
        <v>19622.883333333331</v>
      </c>
    </row>
    <row r="1451" spans="1:31" ht="12.6" hidden="1" customHeight="1" x14ac:dyDescent="0.2">
      <c r="A1451" s="26" t="s">
        <v>3829</v>
      </c>
      <c r="B1451" s="19"/>
      <c r="C1451" s="19"/>
      <c r="D1451" s="20"/>
      <c r="E1451" s="21"/>
      <c r="F1451" s="22"/>
      <c r="G1451" s="21"/>
      <c r="H1451" s="22"/>
      <c r="I1451" s="20"/>
      <c r="J1451" s="20">
        <v>80</v>
      </c>
      <c r="K1451" s="20">
        <v>76</v>
      </c>
      <c r="L1451" s="20"/>
      <c r="M1451" s="20"/>
      <c r="N1451" s="20"/>
      <c r="O1451" s="20">
        <v>156</v>
      </c>
      <c r="P1451" s="23" t="str">
        <f>VLOOKUP(A1451,'ИЗ ОСНОВЫ НОМЕНКЛАТУР'!D:E,2,0)</f>
        <v>Аксессуары для шкафов</v>
      </c>
      <c r="Q1451" s="23" t="str">
        <f>VLOOKUP(A1451,'ИЗ ОСНОВЫ НОМЕНКЛАТУР'!D:F,3,0)</f>
        <v>Шкаф/шкаф-купе наполнение (бренд Aristo)</v>
      </c>
      <c r="R1451" s="40">
        <f>VLOOKUP(A:A,'ИЗ ОСНОВЫ НОМЕНКЛАТУР'!D:G,4,0)</f>
        <v>1546.6975</v>
      </c>
      <c r="S1451" s="12" t="str">
        <f>VLOOKUP(A:A,'ИЗ ОСНОВЫ НОМЕНКЛАТУР'!D:H,5,0)</f>
        <v>C</v>
      </c>
      <c r="T1451" s="44">
        <f t="shared" si="267"/>
        <v>0</v>
      </c>
      <c r="U1451" s="44">
        <f t="shared" si="268"/>
        <v>0</v>
      </c>
      <c r="V1451" s="44">
        <f t="shared" si="269"/>
        <v>0</v>
      </c>
      <c r="W1451" s="44">
        <f t="shared" si="270"/>
        <v>0</v>
      </c>
      <c r="X1451" s="44">
        <f t="shared" si="271"/>
        <v>0</v>
      </c>
      <c r="Y1451" s="44">
        <f t="shared" si="272"/>
        <v>0</v>
      </c>
      <c r="Z1451" s="44">
        <f t="shared" si="273"/>
        <v>123735.8</v>
      </c>
      <c r="AA1451" s="44">
        <f t="shared" si="274"/>
        <v>117549.01</v>
      </c>
      <c r="AB1451" s="44">
        <f t="shared" si="275"/>
        <v>0</v>
      </c>
      <c r="AC1451" s="44">
        <f t="shared" si="276"/>
        <v>0</v>
      </c>
      <c r="AD1451" s="44">
        <f t="shared" si="277"/>
        <v>0</v>
      </c>
      <c r="AE1451" s="12">
        <f t="shared" si="278"/>
        <v>241284.81</v>
      </c>
    </row>
    <row r="1452" spans="1:31" ht="12.6" hidden="1" customHeight="1" x14ac:dyDescent="0.2">
      <c r="A1452" s="26" t="s">
        <v>2807</v>
      </c>
      <c r="B1452" s="19"/>
      <c r="C1452" s="19"/>
      <c r="D1452" s="20"/>
      <c r="E1452" s="21"/>
      <c r="F1452" s="22"/>
      <c r="G1452" s="21"/>
      <c r="H1452" s="22"/>
      <c r="I1452" s="20"/>
      <c r="J1452" s="20"/>
      <c r="K1452" s="20"/>
      <c r="L1452" s="20"/>
      <c r="M1452" s="20"/>
      <c r="N1452" s="20">
        <v>98</v>
      </c>
      <c r="O1452" s="20">
        <v>98</v>
      </c>
      <c r="P1452" s="23" t="str">
        <f>VLOOKUP(A1452,'ИЗ ОСНОВЫ НОМЕНКЛАТУР'!D:E,2,0)</f>
        <v>Ручки, крючки, опоры</v>
      </c>
      <c r="Q1452" s="23" t="str">
        <f>VLOOKUP(A1452,'ИЗ ОСНОВЫ НОМЕНКЛАТУР'!D:F,3,0)</f>
        <v>Комплектующие для профильных ручек</v>
      </c>
      <c r="R1452" s="40">
        <f>VLOOKUP(A:A,'ИЗ ОСНОВЫ НОМЕНКЛАТУР'!D:G,4,0)</f>
        <v>3195</v>
      </c>
      <c r="S1452" s="12" t="str">
        <f>VLOOKUP(A:A,'ИЗ ОСНОВЫ НОМЕНКЛАТУР'!D:H,5,0)</f>
        <v>C</v>
      </c>
      <c r="T1452" s="44">
        <f t="shared" si="267"/>
        <v>0</v>
      </c>
      <c r="U1452" s="44">
        <f t="shared" si="268"/>
        <v>0</v>
      </c>
      <c r="V1452" s="44">
        <f t="shared" si="269"/>
        <v>0</v>
      </c>
      <c r="W1452" s="44">
        <f t="shared" si="270"/>
        <v>0</v>
      </c>
      <c r="X1452" s="44">
        <f t="shared" si="271"/>
        <v>0</v>
      </c>
      <c r="Y1452" s="44">
        <f t="shared" si="272"/>
        <v>0</v>
      </c>
      <c r="Z1452" s="44">
        <f t="shared" si="273"/>
        <v>0</v>
      </c>
      <c r="AA1452" s="44">
        <f t="shared" si="274"/>
        <v>0</v>
      </c>
      <c r="AB1452" s="44">
        <f t="shared" si="275"/>
        <v>0</v>
      </c>
      <c r="AC1452" s="44">
        <f t="shared" si="276"/>
        <v>0</v>
      </c>
      <c r="AD1452" s="44">
        <f t="shared" si="277"/>
        <v>313110</v>
      </c>
      <c r="AE1452" s="12">
        <f t="shared" si="278"/>
        <v>313110</v>
      </c>
    </row>
    <row r="1453" spans="1:31" ht="12.6" hidden="1" customHeight="1" x14ac:dyDescent="0.2">
      <c r="A1453" s="26" t="s">
        <v>2806</v>
      </c>
      <c r="B1453" s="19"/>
      <c r="C1453" s="19"/>
      <c r="D1453" s="20"/>
      <c r="E1453" s="21"/>
      <c r="F1453" s="22"/>
      <c r="G1453" s="21"/>
      <c r="H1453" s="22"/>
      <c r="I1453" s="20"/>
      <c r="J1453" s="20"/>
      <c r="K1453" s="20"/>
      <c r="L1453" s="20"/>
      <c r="M1453" s="20"/>
      <c r="N1453" s="20">
        <v>39</v>
      </c>
      <c r="O1453" s="20">
        <v>39</v>
      </c>
      <c r="P1453" s="23" t="str">
        <f>VLOOKUP(A1453,'ИЗ ОСНОВЫ НОМЕНКЛАТУР'!D:E,2,0)</f>
        <v>Ручки, крючки, опоры</v>
      </c>
      <c r="Q1453" s="23" t="str">
        <f>VLOOKUP(A1453,'ИЗ ОСНОВЫ НОМЕНКЛАТУР'!D:F,3,0)</f>
        <v>Комплектующие для профильных ручек</v>
      </c>
      <c r="R1453" s="40">
        <f>VLOOKUP(A:A,'ИЗ ОСНОВЫ НОМЕНКЛАТУР'!D:G,4,0)</f>
        <v>1497.8333333333333</v>
      </c>
      <c r="S1453" s="12" t="str">
        <f>VLOOKUP(A:A,'ИЗ ОСНОВЫ НОМЕНКЛАТУР'!D:H,5,0)</f>
        <v>C</v>
      </c>
      <c r="T1453" s="44">
        <f t="shared" si="267"/>
        <v>0</v>
      </c>
      <c r="U1453" s="44">
        <f t="shared" si="268"/>
        <v>0</v>
      </c>
      <c r="V1453" s="44">
        <f t="shared" si="269"/>
        <v>0</v>
      </c>
      <c r="W1453" s="44">
        <f t="shared" si="270"/>
        <v>0</v>
      </c>
      <c r="X1453" s="44">
        <f t="shared" si="271"/>
        <v>0</v>
      </c>
      <c r="Y1453" s="44">
        <f t="shared" si="272"/>
        <v>0</v>
      </c>
      <c r="Z1453" s="44">
        <f t="shared" si="273"/>
        <v>0</v>
      </c>
      <c r="AA1453" s="44">
        <f t="shared" si="274"/>
        <v>0</v>
      </c>
      <c r="AB1453" s="44">
        <f t="shared" si="275"/>
        <v>0</v>
      </c>
      <c r="AC1453" s="44">
        <f t="shared" si="276"/>
        <v>0</v>
      </c>
      <c r="AD1453" s="44">
        <f t="shared" si="277"/>
        <v>58415.5</v>
      </c>
      <c r="AE1453" s="12">
        <f t="shared" si="278"/>
        <v>58415.5</v>
      </c>
    </row>
    <row r="1454" spans="1:31" ht="12.6" hidden="1" customHeight="1" x14ac:dyDescent="0.2">
      <c r="A1454" s="26" t="s">
        <v>2808</v>
      </c>
      <c r="B1454" s="19"/>
      <c r="C1454" s="19"/>
      <c r="D1454" s="20"/>
      <c r="E1454" s="21"/>
      <c r="F1454" s="22"/>
      <c r="G1454" s="21"/>
      <c r="H1454" s="22"/>
      <c r="I1454" s="20"/>
      <c r="J1454" s="20"/>
      <c r="K1454" s="20"/>
      <c r="L1454" s="20"/>
      <c r="M1454" s="20">
        <v>4</v>
      </c>
      <c r="N1454" s="20">
        <v>130</v>
      </c>
      <c r="O1454" s="20">
        <v>134</v>
      </c>
      <c r="P1454" s="23" t="str">
        <f>VLOOKUP(A1454,'ИЗ ОСНОВЫ НОМЕНКЛАТУР'!D:E,2,0)</f>
        <v>Ручки, крючки, опоры</v>
      </c>
      <c r="Q1454" s="23" t="str">
        <f>VLOOKUP(A1454,'ИЗ ОСНОВЫ НОМЕНКЛАТУР'!D:F,3,0)</f>
        <v>Комплектующие для профильных ручек</v>
      </c>
      <c r="R1454" s="40">
        <f>VLOOKUP(A:A,'ИЗ ОСНОВЫ НОМЕНКЛАТУР'!D:G,4,0)</f>
        <v>2478</v>
      </c>
      <c r="S1454" s="12" t="str">
        <f>VLOOKUP(A:A,'ИЗ ОСНОВЫ НОМЕНКЛАТУР'!D:H,5,0)</f>
        <v>C</v>
      </c>
      <c r="T1454" s="44">
        <f t="shared" si="267"/>
        <v>0</v>
      </c>
      <c r="U1454" s="44">
        <f t="shared" si="268"/>
        <v>0</v>
      </c>
      <c r="V1454" s="44">
        <f t="shared" si="269"/>
        <v>0</v>
      </c>
      <c r="W1454" s="44">
        <f t="shared" si="270"/>
        <v>0</v>
      </c>
      <c r="X1454" s="44">
        <f t="shared" si="271"/>
        <v>0</v>
      </c>
      <c r="Y1454" s="44">
        <f t="shared" si="272"/>
        <v>0</v>
      </c>
      <c r="Z1454" s="44">
        <f t="shared" si="273"/>
        <v>0</v>
      </c>
      <c r="AA1454" s="44">
        <f t="shared" si="274"/>
        <v>0</v>
      </c>
      <c r="AB1454" s="44">
        <f t="shared" si="275"/>
        <v>0</v>
      </c>
      <c r="AC1454" s="44">
        <f t="shared" si="276"/>
        <v>9912</v>
      </c>
      <c r="AD1454" s="44">
        <f t="shared" si="277"/>
        <v>322140</v>
      </c>
      <c r="AE1454" s="12">
        <f t="shared" si="278"/>
        <v>332052</v>
      </c>
    </row>
    <row r="1455" spans="1:31" ht="12.6" hidden="1" customHeight="1" x14ac:dyDescent="0.2">
      <c r="A1455" s="26" t="s">
        <v>2804</v>
      </c>
      <c r="B1455" s="19"/>
      <c r="C1455" s="19"/>
      <c r="D1455" s="20"/>
      <c r="E1455" s="21"/>
      <c r="F1455" s="22"/>
      <c r="G1455" s="21"/>
      <c r="H1455" s="22"/>
      <c r="I1455" s="20"/>
      <c r="J1455" s="20"/>
      <c r="K1455" s="20"/>
      <c r="L1455" s="20"/>
      <c r="M1455" s="20">
        <v>3</v>
      </c>
      <c r="N1455" s="20"/>
      <c r="O1455" s="20">
        <v>3</v>
      </c>
      <c r="P1455" s="23" t="str">
        <f>VLOOKUP(A1455,'ИЗ ОСНОВЫ НОМЕНКЛАТУР'!D:E,2,0)</f>
        <v>Ручки, крючки, опоры</v>
      </c>
      <c r="Q1455" s="23" t="str">
        <f>VLOOKUP(A1455,'ИЗ ОСНОВЫ НОМЕНКЛАТУР'!D:F,3,0)</f>
        <v>Комплектующие для профильных ручек</v>
      </c>
      <c r="R1455" s="40">
        <f>VLOOKUP(A:A,'ИЗ ОСНОВЫ НОМЕНКЛАТУР'!D:G,4,0)</f>
        <v>2605.7142857142858</v>
      </c>
      <c r="S1455" s="12" t="str">
        <f>VLOOKUP(A:A,'ИЗ ОСНОВЫ НОМЕНКЛАТУР'!D:H,5,0)</f>
        <v>C</v>
      </c>
      <c r="T1455" s="44">
        <f t="shared" si="267"/>
        <v>0</v>
      </c>
      <c r="U1455" s="44">
        <f t="shared" si="268"/>
        <v>0</v>
      </c>
      <c r="V1455" s="44">
        <f t="shared" si="269"/>
        <v>0</v>
      </c>
      <c r="W1455" s="44">
        <f t="shared" si="270"/>
        <v>0</v>
      </c>
      <c r="X1455" s="44">
        <f t="shared" si="271"/>
        <v>0</v>
      </c>
      <c r="Y1455" s="44">
        <f t="shared" si="272"/>
        <v>0</v>
      </c>
      <c r="Z1455" s="44">
        <f t="shared" si="273"/>
        <v>0</v>
      </c>
      <c r="AA1455" s="44">
        <f t="shared" si="274"/>
        <v>0</v>
      </c>
      <c r="AB1455" s="44">
        <f t="shared" si="275"/>
        <v>0</v>
      </c>
      <c r="AC1455" s="44">
        <f t="shared" si="276"/>
        <v>7817.1428571428569</v>
      </c>
      <c r="AD1455" s="44">
        <f t="shared" si="277"/>
        <v>0</v>
      </c>
      <c r="AE1455" s="12">
        <f t="shared" si="278"/>
        <v>7817.1428571428569</v>
      </c>
    </row>
    <row r="1456" spans="1:31" ht="12.6" hidden="1" customHeight="1" x14ac:dyDescent="0.2">
      <c r="A1456" s="26" t="s">
        <v>4466</v>
      </c>
      <c r="B1456" s="19"/>
      <c r="C1456" s="19"/>
      <c r="D1456" s="20"/>
      <c r="E1456" s="21"/>
      <c r="F1456" s="22"/>
      <c r="G1456" s="21"/>
      <c r="H1456" s="22"/>
      <c r="I1456" s="20"/>
      <c r="J1456" s="20"/>
      <c r="K1456" s="20"/>
      <c r="L1456" s="20"/>
      <c r="M1456" s="20"/>
      <c r="N1456" s="20">
        <v>30</v>
      </c>
      <c r="O1456" s="20">
        <v>30</v>
      </c>
      <c r="P1456" s="23" t="str">
        <f>VLOOKUP(A1456,'ИЗ ОСНОВЫ НОМЕНКЛАТУР'!D:E,2,0)</f>
        <v>Ручки, крючки, опоры</v>
      </c>
      <c r="Q1456" s="23" t="str">
        <f>VLOOKUP(A1456,'ИЗ ОСНОВЫ НОМЕНКЛАТУР'!D:F,3,0)</f>
        <v>Комплектующие для профильных ручек</v>
      </c>
      <c r="R1456" s="40">
        <f>VLOOKUP(A:A,'ИЗ ОСНОВЫ НОМЕНКЛАТУР'!D:G,4,0)</f>
        <v>3402</v>
      </c>
      <c r="S1456" s="12" t="str">
        <f>VLOOKUP(A:A,'ИЗ ОСНОВЫ НОМЕНКЛАТУР'!D:H,5,0)</f>
        <v>C</v>
      </c>
      <c r="T1456" s="44">
        <f t="shared" si="267"/>
        <v>0</v>
      </c>
      <c r="U1456" s="44">
        <f t="shared" si="268"/>
        <v>0</v>
      </c>
      <c r="V1456" s="44">
        <f t="shared" si="269"/>
        <v>0</v>
      </c>
      <c r="W1456" s="44">
        <f t="shared" si="270"/>
        <v>0</v>
      </c>
      <c r="X1456" s="44">
        <f t="shared" si="271"/>
        <v>0</v>
      </c>
      <c r="Y1456" s="44">
        <f t="shared" si="272"/>
        <v>0</v>
      </c>
      <c r="Z1456" s="44">
        <f t="shared" si="273"/>
        <v>0</v>
      </c>
      <c r="AA1456" s="44">
        <f t="shared" si="274"/>
        <v>0</v>
      </c>
      <c r="AB1456" s="44">
        <f t="shared" si="275"/>
        <v>0</v>
      </c>
      <c r="AC1456" s="44">
        <f t="shared" si="276"/>
        <v>0</v>
      </c>
      <c r="AD1456" s="44">
        <f t="shared" si="277"/>
        <v>102060</v>
      </c>
      <c r="AE1456" s="12">
        <f t="shared" si="278"/>
        <v>102060</v>
      </c>
    </row>
    <row r="1457" spans="1:31" ht="12.6" hidden="1" customHeight="1" x14ac:dyDescent="0.2">
      <c r="A1457" s="26" t="s">
        <v>4467</v>
      </c>
      <c r="B1457" s="19"/>
      <c r="C1457" s="19"/>
      <c r="D1457" s="20"/>
      <c r="E1457" s="21"/>
      <c r="F1457" s="22"/>
      <c r="G1457" s="21"/>
      <c r="H1457" s="22"/>
      <c r="I1457" s="20"/>
      <c r="J1457" s="20"/>
      <c r="K1457" s="20"/>
      <c r="L1457" s="20"/>
      <c r="M1457" s="20">
        <v>10</v>
      </c>
      <c r="N1457" s="20">
        <v>40</v>
      </c>
      <c r="O1457" s="20">
        <v>50</v>
      </c>
      <c r="P1457" s="23" t="str">
        <f>VLOOKUP(A1457,'ИЗ ОСНОВЫ НОМЕНКЛАТУР'!D:E,2,0)</f>
        <v>Ручки, крючки, опоры</v>
      </c>
      <c r="Q1457" s="23" t="str">
        <f>VLOOKUP(A1457,'ИЗ ОСНОВЫ НОМЕНКЛАТУР'!D:F,3,0)</f>
        <v>Комплектующие для профильных ручек</v>
      </c>
      <c r="R1457" s="40">
        <f>VLOOKUP(A:A,'ИЗ ОСНОВЫ НОМЕНКЛАТУР'!D:G,4,0)</f>
        <v>2990.4</v>
      </c>
      <c r="S1457" s="12" t="str">
        <f>VLOOKUP(A:A,'ИЗ ОСНОВЫ НОМЕНКЛАТУР'!D:H,5,0)</f>
        <v>C</v>
      </c>
      <c r="T1457" s="44">
        <f t="shared" si="267"/>
        <v>0</v>
      </c>
      <c r="U1457" s="44">
        <f t="shared" si="268"/>
        <v>0</v>
      </c>
      <c r="V1457" s="44">
        <f t="shared" si="269"/>
        <v>0</v>
      </c>
      <c r="W1457" s="44">
        <f t="shared" si="270"/>
        <v>0</v>
      </c>
      <c r="X1457" s="44">
        <f t="shared" si="271"/>
        <v>0</v>
      </c>
      <c r="Y1457" s="44">
        <f t="shared" si="272"/>
        <v>0</v>
      </c>
      <c r="Z1457" s="44">
        <f t="shared" si="273"/>
        <v>0</v>
      </c>
      <c r="AA1457" s="44">
        <f t="shared" si="274"/>
        <v>0</v>
      </c>
      <c r="AB1457" s="44">
        <f t="shared" si="275"/>
        <v>0</v>
      </c>
      <c r="AC1457" s="44">
        <f t="shared" si="276"/>
        <v>29904</v>
      </c>
      <c r="AD1457" s="44">
        <f t="shared" si="277"/>
        <v>119616</v>
      </c>
      <c r="AE1457" s="12">
        <f t="shared" si="278"/>
        <v>149520</v>
      </c>
    </row>
    <row r="1458" spans="1:31" ht="12.6" hidden="1" customHeight="1" x14ac:dyDescent="0.2">
      <c r="A1458" s="26" t="s">
        <v>2809</v>
      </c>
      <c r="B1458" s="19"/>
      <c r="C1458" s="19"/>
      <c r="D1458" s="20"/>
      <c r="E1458" s="21"/>
      <c r="F1458" s="22"/>
      <c r="G1458" s="21"/>
      <c r="H1458" s="22"/>
      <c r="I1458" s="20"/>
      <c r="J1458" s="20"/>
      <c r="K1458" s="20"/>
      <c r="L1458" s="20"/>
      <c r="M1458" s="20">
        <v>2</v>
      </c>
      <c r="N1458" s="20">
        <v>19</v>
      </c>
      <c r="O1458" s="20">
        <v>21</v>
      </c>
      <c r="P1458" s="23" t="str">
        <f>VLOOKUP(A1458,'ИЗ ОСНОВЫ НОМЕНКЛАТУР'!D:E,2,0)</f>
        <v>Ручки, крючки, опоры</v>
      </c>
      <c r="Q1458" s="23" t="str">
        <f>VLOOKUP(A1458,'ИЗ ОСНОВЫ НОМЕНКЛАТУР'!D:F,3,0)</f>
        <v>Комплектующие для профильных ручек</v>
      </c>
      <c r="R1458" s="40">
        <f>VLOOKUP(A:A,'ИЗ ОСНОВЫ НОМЕНКЛАТУР'!D:G,4,0)</f>
        <v>3101.5</v>
      </c>
      <c r="S1458" s="12" t="str">
        <f>VLOOKUP(A:A,'ИЗ ОСНОВЫ НОМЕНКЛАТУР'!D:H,5,0)</f>
        <v>C</v>
      </c>
      <c r="T1458" s="44">
        <f t="shared" si="267"/>
        <v>0</v>
      </c>
      <c r="U1458" s="44">
        <f t="shared" si="268"/>
        <v>0</v>
      </c>
      <c r="V1458" s="44">
        <f t="shared" si="269"/>
        <v>0</v>
      </c>
      <c r="W1458" s="44">
        <f t="shared" si="270"/>
        <v>0</v>
      </c>
      <c r="X1458" s="44">
        <f t="shared" si="271"/>
        <v>0</v>
      </c>
      <c r="Y1458" s="44">
        <f t="shared" si="272"/>
        <v>0</v>
      </c>
      <c r="Z1458" s="44">
        <f t="shared" si="273"/>
        <v>0</v>
      </c>
      <c r="AA1458" s="44">
        <f t="shared" si="274"/>
        <v>0</v>
      </c>
      <c r="AB1458" s="44">
        <f t="shared" si="275"/>
        <v>0</v>
      </c>
      <c r="AC1458" s="44">
        <f t="shared" si="276"/>
        <v>6203</v>
      </c>
      <c r="AD1458" s="44">
        <f t="shared" si="277"/>
        <v>58928.5</v>
      </c>
      <c r="AE1458" s="12">
        <f t="shared" si="278"/>
        <v>65131.5</v>
      </c>
    </row>
    <row r="1459" spans="1:31" ht="12.6" hidden="1" customHeight="1" x14ac:dyDescent="0.2">
      <c r="A1459" s="26" t="s">
        <v>3620</v>
      </c>
      <c r="B1459" s="19"/>
      <c r="C1459" s="19"/>
      <c r="D1459" s="20"/>
      <c r="E1459" s="21"/>
      <c r="F1459" s="22"/>
      <c r="G1459" s="21"/>
      <c r="H1459" s="22"/>
      <c r="I1459" s="20"/>
      <c r="J1459" s="20"/>
      <c r="K1459" s="20"/>
      <c r="L1459" s="20"/>
      <c r="M1459" s="20"/>
      <c r="N1459" s="20">
        <v>31</v>
      </c>
      <c r="O1459" s="20">
        <v>31</v>
      </c>
      <c r="P1459" s="23" t="str">
        <f>VLOOKUP(A1459,'ИЗ ОСНОВЫ НОМЕНКЛАТУР'!D:E,2,0)</f>
        <v>Аксессуары для шкафов</v>
      </c>
      <c r="Q1459" s="23" t="str">
        <f>VLOOKUP(A1459,'ИЗ ОСНОВЫ НОМЕНКЛАТУР'!D:F,3,0)</f>
        <v>Бренд "Найди"</v>
      </c>
      <c r="R1459" s="40">
        <f>VLOOKUP(A:A,'ИЗ ОСНОВЫ НОМЕНКЛАТУР'!D:G,4,0)</f>
        <v>158.47836734693877</v>
      </c>
      <c r="S1459" s="12" t="str">
        <f>VLOOKUP(A:A,'ИЗ ОСНОВЫ НОМЕНКЛАТУР'!D:H,5,0)</f>
        <v>B</v>
      </c>
      <c r="T1459" s="44">
        <f t="shared" si="267"/>
        <v>0</v>
      </c>
      <c r="U1459" s="44">
        <f t="shared" si="268"/>
        <v>0</v>
      </c>
      <c r="V1459" s="44">
        <f t="shared" si="269"/>
        <v>0</v>
      </c>
      <c r="W1459" s="44">
        <f t="shared" si="270"/>
        <v>0</v>
      </c>
      <c r="X1459" s="44">
        <f t="shared" si="271"/>
        <v>0</v>
      </c>
      <c r="Y1459" s="44">
        <f t="shared" si="272"/>
        <v>0</v>
      </c>
      <c r="Z1459" s="44">
        <f t="shared" si="273"/>
        <v>0</v>
      </c>
      <c r="AA1459" s="44">
        <f t="shared" si="274"/>
        <v>0</v>
      </c>
      <c r="AB1459" s="44">
        <f t="shared" si="275"/>
        <v>0</v>
      </c>
      <c r="AC1459" s="44">
        <f t="shared" si="276"/>
        <v>0</v>
      </c>
      <c r="AD1459" s="44">
        <f t="shared" si="277"/>
        <v>4912.8293877551014</v>
      </c>
      <c r="AE1459" s="12">
        <f t="shared" si="278"/>
        <v>4912.8293877551014</v>
      </c>
    </row>
    <row r="1460" spans="1:31" ht="12.6" hidden="1" customHeight="1" x14ac:dyDescent="0.2">
      <c r="A1460" s="26" t="s">
        <v>3619</v>
      </c>
      <c r="B1460" s="19"/>
      <c r="C1460" s="19"/>
      <c r="D1460" s="20"/>
      <c r="E1460" s="21"/>
      <c r="F1460" s="22"/>
      <c r="G1460" s="21"/>
      <c r="H1460" s="22"/>
      <c r="I1460" s="20"/>
      <c r="J1460" s="20">
        <v>20</v>
      </c>
      <c r="K1460" s="20"/>
      <c r="L1460" s="20"/>
      <c r="M1460" s="20"/>
      <c r="N1460" s="20">
        <v>32</v>
      </c>
      <c r="O1460" s="20">
        <v>52</v>
      </c>
      <c r="P1460" s="23" t="str">
        <f>VLOOKUP(A1460,'ИЗ ОСНОВЫ НОМЕНКЛАТУР'!D:E,2,0)</f>
        <v>Аксессуары для шкафов</v>
      </c>
      <c r="Q1460" s="23" t="str">
        <f>VLOOKUP(A1460,'ИЗ ОСНОВЫ НОМЕНКЛАТУР'!D:F,3,0)</f>
        <v>Бренд "Найди"</v>
      </c>
      <c r="R1460" s="40">
        <f>VLOOKUP(A:A,'ИЗ ОСНОВЫ НОМЕНКЛАТУР'!D:G,4,0)</f>
        <v>158.74928571428569</v>
      </c>
      <c r="S1460" s="12" t="str">
        <f>VLOOKUP(A:A,'ИЗ ОСНОВЫ НОМЕНКЛАТУР'!D:H,5,0)</f>
        <v>C</v>
      </c>
      <c r="T1460" s="44">
        <f t="shared" si="267"/>
        <v>0</v>
      </c>
      <c r="U1460" s="44">
        <f t="shared" si="268"/>
        <v>0</v>
      </c>
      <c r="V1460" s="44">
        <f t="shared" si="269"/>
        <v>0</v>
      </c>
      <c r="W1460" s="44">
        <f t="shared" si="270"/>
        <v>0</v>
      </c>
      <c r="X1460" s="44">
        <f t="shared" si="271"/>
        <v>0</v>
      </c>
      <c r="Y1460" s="44">
        <f t="shared" si="272"/>
        <v>0</v>
      </c>
      <c r="Z1460" s="44">
        <f t="shared" si="273"/>
        <v>3174.9857142857136</v>
      </c>
      <c r="AA1460" s="44">
        <f t="shared" si="274"/>
        <v>0</v>
      </c>
      <c r="AB1460" s="44">
        <f t="shared" si="275"/>
        <v>0</v>
      </c>
      <c r="AC1460" s="44">
        <f t="shared" si="276"/>
        <v>0</v>
      </c>
      <c r="AD1460" s="44">
        <f t="shared" si="277"/>
        <v>5079.9771428571421</v>
      </c>
      <c r="AE1460" s="12">
        <f t="shared" si="278"/>
        <v>8254.9628571428548</v>
      </c>
    </row>
    <row r="1461" spans="1:31" ht="12.6" hidden="1" customHeight="1" x14ac:dyDescent="0.2">
      <c r="A1461" s="26" t="s">
        <v>3621</v>
      </c>
      <c r="B1461" s="19"/>
      <c r="C1461" s="19"/>
      <c r="D1461" s="20"/>
      <c r="E1461" s="21"/>
      <c r="F1461" s="22"/>
      <c r="G1461" s="21"/>
      <c r="H1461" s="22"/>
      <c r="I1461" s="20"/>
      <c r="J1461" s="20">
        <v>20</v>
      </c>
      <c r="K1461" s="20"/>
      <c r="L1461" s="20"/>
      <c r="M1461" s="20"/>
      <c r="N1461" s="20">
        <v>22</v>
      </c>
      <c r="O1461" s="20">
        <v>42</v>
      </c>
      <c r="P1461" s="23" t="str">
        <f>VLOOKUP(A1461,'ИЗ ОСНОВЫ НОМЕНКЛАТУР'!D:E,2,0)</f>
        <v>Аксессуары для шкафов</v>
      </c>
      <c r="Q1461" s="23" t="str">
        <f>VLOOKUP(A1461,'ИЗ ОСНОВЫ НОМЕНКЛАТУР'!D:F,3,0)</f>
        <v>Бренд "Найди"</v>
      </c>
      <c r="R1461" s="40">
        <f>VLOOKUP(A:A,'ИЗ ОСНОВЫ НОМЕНКЛАТУР'!D:G,4,0)</f>
        <v>160.19</v>
      </c>
      <c r="S1461" s="12" t="str">
        <f>VLOOKUP(A:A,'ИЗ ОСНОВЫ НОМЕНКЛАТУР'!D:H,5,0)</f>
        <v>C</v>
      </c>
      <c r="T1461" s="44">
        <f t="shared" si="267"/>
        <v>0</v>
      </c>
      <c r="U1461" s="44">
        <f t="shared" si="268"/>
        <v>0</v>
      </c>
      <c r="V1461" s="44">
        <f t="shared" si="269"/>
        <v>0</v>
      </c>
      <c r="W1461" s="44">
        <f t="shared" si="270"/>
        <v>0</v>
      </c>
      <c r="X1461" s="44">
        <f t="shared" si="271"/>
        <v>0</v>
      </c>
      <c r="Y1461" s="44">
        <f t="shared" si="272"/>
        <v>0</v>
      </c>
      <c r="Z1461" s="44">
        <f t="shared" si="273"/>
        <v>3203.8</v>
      </c>
      <c r="AA1461" s="44">
        <f t="shared" si="274"/>
        <v>0</v>
      </c>
      <c r="AB1461" s="44">
        <f t="shared" si="275"/>
        <v>0</v>
      </c>
      <c r="AC1461" s="44">
        <f t="shared" si="276"/>
        <v>0</v>
      </c>
      <c r="AD1461" s="44">
        <f t="shared" si="277"/>
        <v>3524.18</v>
      </c>
      <c r="AE1461" s="12">
        <f t="shared" si="278"/>
        <v>6727.98</v>
      </c>
    </row>
    <row r="1462" spans="1:31" ht="12.6" hidden="1" customHeight="1" x14ac:dyDescent="0.2">
      <c r="A1462" s="26" t="s">
        <v>3599</v>
      </c>
      <c r="B1462" s="19"/>
      <c r="C1462" s="19"/>
      <c r="D1462" s="20"/>
      <c r="E1462" s="21"/>
      <c r="F1462" s="22"/>
      <c r="G1462" s="21"/>
      <c r="H1462" s="22"/>
      <c r="I1462" s="20"/>
      <c r="J1462" s="20">
        <v>18</v>
      </c>
      <c r="K1462" s="20"/>
      <c r="L1462" s="20"/>
      <c r="M1462" s="20"/>
      <c r="N1462" s="20">
        <v>50</v>
      </c>
      <c r="O1462" s="20">
        <v>68</v>
      </c>
      <c r="P1462" s="23" t="str">
        <f>VLOOKUP(A1462,'ИЗ ОСНОВЫ НОМЕНКЛАТУР'!D:E,2,0)</f>
        <v>Аксессуары для шкафов</v>
      </c>
      <c r="Q1462" s="23" t="str">
        <f>VLOOKUP(A1462,'ИЗ ОСНОВЫ НОМЕНКЛАТУР'!D:F,3,0)</f>
        <v>Бренд "Найди"</v>
      </c>
      <c r="R1462" s="40">
        <f>VLOOKUP(A:A,'ИЗ ОСНОВЫ НОМЕНКЛАТУР'!D:G,4,0)</f>
        <v>587.217619047619</v>
      </c>
      <c r="S1462" s="12" t="str">
        <f>VLOOKUP(A:A,'ИЗ ОСНОВЫ НОМЕНКЛАТУР'!D:H,5,0)</f>
        <v>B</v>
      </c>
      <c r="T1462" s="44">
        <f t="shared" si="267"/>
        <v>0</v>
      </c>
      <c r="U1462" s="44">
        <f t="shared" si="268"/>
        <v>0</v>
      </c>
      <c r="V1462" s="44">
        <f t="shared" si="269"/>
        <v>0</v>
      </c>
      <c r="W1462" s="44">
        <f t="shared" si="270"/>
        <v>0</v>
      </c>
      <c r="X1462" s="44">
        <f t="shared" si="271"/>
        <v>0</v>
      </c>
      <c r="Y1462" s="44">
        <f t="shared" si="272"/>
        <v>0</v>
      </c>
      <c r="Z1462" s="44">
        <f t="shared" si="273"/>
        <v>10569.917142857143</v>
      </c>
      <c r="AA1462" s="44">
        <f t="shared" si="274"/>
        <v>0</v>
      </c>
      <c r="AB1462" s="44">
        <f t="shared" si="275"/>
        <v>0</v>
      </c>
      <c r="AC1462" s="44">
        <f t="shared" si="276"/>
        <v>0</v>
      </c>
      <c r="AD1462" s="44">
        <f t="shared" si="277"/>
        <v>29360.88095238095</v>
      </c>
      <c r="AE1462" s="12">
        <f t="shared" si="278"/>
        <v>39930.798095238089</v>
      </c>
    </row>
    <row r="1463" spans="1:31" ht="12.6" hidden="1" customHeight="1" x14ac:dyDescent="0.2">
      <c r="A1463" s="26" t="s">
        <v>3593</v>
      </c>
      <c r="B1463" s="19"/>
      <c r="C1463" s="19"/>
      <c r="D1463" s="20"/>
      <c r="E1463" s="21"/>
      <c r="F1463" s="22"/>
      <c r="G1463" s="21"/>
      <c r="H1463" s="22"/>
      <c r="I1463" s="20"/>
      <c r="J1463" s="20"/>
      <c r="K1463" s="20"/>
      <c r="L1463" s="20"/>
      <c r="M1463" s="20"/>
      <c r="N1463" s="20">
        <v>108</v>
      </c>
      <c r="O1463" s="20">
        <v>108</v>
      </c>
      <c r="P1463" s="23" t="str">
        <f>VLOOKUP(A1463,'ИЗ ОСНОВЫ НОМЕНКЛАТУР'!D:E,2,0)</f>
        <v>Аксессуары для шкафов</v>
      </c>
      <c r="Q1463" s="23" t="str">
        <f>VLOOKUP(A1463,'ИЗ ОСНОВЫ НОМЕНКЛАТУР'!D:F,3,0)</f>
        <v>Бренд "Найди"</v>
      </c>
      <c r="R1463" s="40">
        <f>VLOOKUP(A:A,'ИЗ ОСНОВЫ НОМЕНКЛАТУР'!D:G,4,0)</f>
        <v>662.87174603174606</v>
      </c>
      <c r="S1463" s="12" t="str">
        <f>VLOOKUP(A:A,'ИЗ ОСНОВЫ НОМЕНКЛАТУР'!D:H,5,0)</f>
        <v>B</v>
      </c>
      <c r="T1463" s="44">
        <f t="shared" si="267"/>
        <v>0</v>
      </c>
      <c r="U1463" s="44">
        <f t="shared" si="268"/>
        <v>0</v>
      </c>
      <c r="V1463" s="44">
        <f t="shared" si="269"/>
        <v>0</v>
      </c>
      <c r="W1463" s="44">
        <f t="shared" si="270"/>
        <v>0</v>
      </c>
      <c r="X1463" s="44">
        <f t="shared" si="271"/>
        <v>0</v>
      </c>
      <c r="Y1463" s="44">
        <f t="shared" si="272"/>
        <v>0</v>
      </c>
      <c r="Z1463" s="44">
        <f t="shared" si="273"/>
        <v>0</v>
      </c>
      <c r="AA1463" s="44">
        <f t="shared" si="274"/>
        <v>0</v>
      </c>
      <c r="AB1463" s="44">
        <f t="shared" si="275"/>
        <v>0</v>
      </c>
      <c r="AC1463" s="44">
        <f t="shared" si="276"/>
        <v>0</v>
      </c>
      <c r="AD1463" s="44">
        <f t="shared" si="277"/>
        <v>71590.148571428581</v>
      </c>
      <c r="AE1463" s="12">
        <f t="shared" si="278"/>
        <v>71590.148571428581</v>
      </c>
    </row>
    <row r="1464" spans="1:31" ht="12.6" hidden="1" customHeight="1" x14ac:dyDescent="0.2">
      <c r="A1464" s="26" t="s">
        <v>3591</v>
      </c>
      <c r="B1464" s="19"/>
      <c r="C1464" s="19"/>
      <c r="D1464" s="20"/>
      <c r="E1464" s="21"/>
      <c r="F1464" s="22"/>
      <c r="G1464" s="21"/>
      <c r="H1464" s="22"/>
      <c r="I1464" s="20"/>
      <c r="J1464" s="20"/>
      <c r="K1464" s="20"/>
      <c r="L1464" s="20"/>
      <c r="M1464" s="20"/>
      <c r="N1464" s="20">
        <v>64</v>
      </c>
      <c r="O1464" s="20">
        <v>64</v>
      </c>
      <c r="P1464" s="23" t="str">
        <f>VLOOKUP(A1464,'ИЗ ОСНОВЫ НОМЕНКЛАТУР'!D:E,2,0)</f>
        <v>Аксессуары для шкафов</v>
      </c>
      <c r="Q1464" s="23" t="str">
        <f>VLOOKUP(A1464,'ИЗ ОСНОВЫ НОМЕНКЛАТУР'!D:F,3,0)</f>
        <v>Бренд "Найди"</v>
      </c>
      <c r="R1464" s="40">
        <f>VLOOKUP(A:A,'ИЗ ОСНОВЫ НОМЕНКЛАТУР'!D:G,4,0)</f>
        <v>684.64484374999995</v>
      </c>
      <c r="S1464" s="12" t="str">
        <f>VLOOKUP(A:A,'ИЗ ОСНОВЫ НОМЕНКЛАТУР'!D:H,5,0)</f>
        <v>B</v>
      </c>
      <c r="T1464" s="44">
        <f t="shared" si="267"/>
        <v>0</v>
      </c>
      <c r="U1464" s="44">
        <f t="shared" si="268"/>
        <v>0</v>
      </c>
      <c r="V1464" s="44">
        <f t="shared" si="269"/>
        <v>0</v>
      </c>
      <c r="W1464" s="44">
        <f t="shared" si="270"/>
        <v>0</v>
      </c>
      <c r="X1464" s="44">
        <f t="shared" si="271"/>
        <v>0</v>
      </c>
      <c r="Y1464" s="44">
        <f t="shared" si="272"/>
        <v>0</v>
      </c>
      <c r="Z1464" s="44">
        <f t="shared" si="273"/>
        <v>0</v>
      </c>
      <c r="AA1464" s="44">
        <f t="shared" si="274"/>
        <v>0</v>
      </c>
      <c r="AB1464" s="44">
        <f t="shared" si="275"/>
        <v>0</v>
      </c>
      <c r="AC1464" s="44">
        <f t="shared" si="276"/>
        <v>0</v>
      </c>
      <c r="AD1464" s="44">
        <f t="shared" si="277"/>
        <v>43817.27</v>
      </c>
      <c r="AE1464" s="12">
        <f t="shared" si="278"/>
        <v>43817.27</v>
      </c>
    </row>
    <row r="1465" spans="1:31" ht="12.6" hidden="1" customHeight="1" x14ac:dyDescent="0.2">
      <c r="A1465" s="26" t="s">
        <v>3594</v>
      </c>
      <c r="B1465" s="19"/>
      <c r="C1465" s="19"/>
      <c r="D1465" s="20"/>
      <c r="E1465" s="21"/>
      <c r="F1465" s="22"/>
      <c r="G1465" s="21"/>
      <c r="H1465" s="22"/>
      <c r="I1465" s="20"/>
      <c r="J1465" s="20"/>
      <c r="K1465" s="20"/>
      <c r="L1465" s="20"/>
      <c r="M1465" s="20"/>
      <c r="N1465" s="20">
        <v>63</v>
      </c>
      <c r="O1465" s="20">
        <v>63</v>
      </c>
      <c r="P1465" s="23" t="str">
        <f>VLOOKUP(A1465,'ИЗ ОСНОВЫ НОМЕНКЛАТУР'!D:E,2,0)</f>
        <v>Аксессуары для шкафов</v>
      </c>
      <c r="Q1465" s="23" t="str">
        <f>VLOOKUP(A1465,'ИЗ ОСНОВЫ НОМЕНКЛАТУР'!D:F,3,0)</f>
        <v>Бренд "Найди"</v>
      </c>
      <c r="R1465" s="40">
        <f>VLOOKUP(A:A,'ИЗ ОСНОВЫ НОМЕНКЛАТУР'!D:G,4,0)</f>
        <v>718.41603174603176</v>
      </c>
      <c r="S1465" s="12" t="str">
        <f>VLOOKUP(A:A,'ИЗ ОСНОВЫ НОМЕНКЛАТУР'!D:H,5,0)</f>
        <v>B</v>
      </c>
      <c r="T1465" s="44">
        <f t="shared" si="267"/>
        <v>0</v>
      </c>
      <c r="U1465" s="44">
        <f t="shared" si="268"/>
        <v>0</v>
      </c>
      <c r="V1465" s="44">
        <f t="shared" si="269"/>
        <v>0</v>
      </c>
      <c r="W1465" s="44">
        <f t="shared" si="270"/>
        <v>0</v>
      </c>
      <c r="X1465" s="44">
        <f t="shared" si="271"/>
        <v>0</v>
      </c>
      <c r="Y1465" s="44">
        <f t="shared" si="272"/>
        <v>0</v>
      </c>
      <c r="Z1465" s="44">
        <f t="shared" si="273"/>
        <v>0</v>
      </c>
      <c r="AA1465" s="44">
        <f t="shared" si="274"/>
        <v>0</v>
      </c>
      <c r="AB1465" s="44">
        <f t="shared" si="275"/>
        <v>0</v>
      </c>
      <c r="AC1465" s="44">
        <f t="shared" si="276"/>
        <v>0</v>
      </c>
      <c r="AD1465" s="44">
        <f t="shared" si="277"/>
        <v>45260.21</v>
      </c>
      <c r="AE1465" s="12">
        <f t="shared" si="278"/>
        <v>45260.21</v>
      </c>
    </row>
    <row r="1466" spans="1:31" ht="12.6" hidden="1" customHeight="1" x14ac:dyDescent="0.2">
      <c r="A1466" s="26" t="s">
        <v>3590</v>
      </c>
      <c r="B1466" s="19"/>
      <c r="C1466" s="19"/>
      <c r="D1466" s="20"/>
      <c r="E1466" s="21"/>
      <c r="F1466" s="22"/>
      <c r="G1466" s="21"/>
      <c r="H1466" s="22"/>
      <c r="I1466" s="20"/>
      <c r="J1466" s="20"/>
      <c r="K1466" s="20"/>
      <c r="L1466" s="20"/>
      <c r="M1466" s="20"/>
      <c r="N1466" s="20">
        <v>4</v>
      </c>
      <c r="O1466" s="20">
        <v>4</v>
      </c>
      <c r="P1466" s="23" t="str">
        <f>VLOOKUP(A1466,'ИЗ ОСНОВЫ НОМЕНКЛАТУР'!D:E,2,0)</f>
        <v>Аксессуары для шкафов</v>
      </c>
      <c r="Q1466" s="23" t="str">
        <f>VLOOKUP(A1466,'ИЗ ОСНОВЫ НОМЕНКЛАТУР'!D:F,3,0)</f>
        <v>Бренд "Найди"</v>
      </c>
      <c r="R1466" s="40">
        <f>VLOOKUP(A:A,'ИЗ ОСНОВЫ НОМЕНКЛАТУР'!D:G,4,0)</f>
        <v>819.41512195121948</v>
      </c>
      <c r="S1466" s="12" t="str">
        <f>VLOOKUP(A:A,'ИЗ ОСНОВЫ НОМЕНКЛАТУР'!D:H,5,0)</f>
        <v>B</v>
      </c>
      <c r="T1466" s="44">
        <f t="shared" si="267"/>
        <v>0</v>
      </c>
      <c r="U1466" s="44">
        <f t="shared" si="268"/>
        <v>0</v>
      </c>
      <c r="V1466" s="44">
        <f t="shared" si="269"/>
        <v>0</v>
      </c>
      <c r="W1466" s="44">
        <f t="shared" si="270"/>
        <v>0</v>
      </c>
      <c r="X1466" s="44">
        <f t="shared" si="271"/>
        <v>0</v>
      </c>
      <c r="Y1466" s="44">
        <f t="shared" si="272"/>
        <v>0</v>
      </c>
      <c r="Z1466" s="44">
        <f t="shared" si="273"/>
        <v>0</v>
      </c>
      <c r="AA1466" s="44">
        <f t="shared" si="274"/>
        <v>0</v>
      </c>
      <c r="AB1466" s="44">
        <f t="shared" si="275"/>
        <v>0</v>
      </c>
      <c r="AC1466" s="44">
        <f t="shared" si="276"/>
        <v>0</v>
      </c>
      <c r="AD1466" s="44">
        <f t="shared" si="277"/>
        <v>3277.6604878048779</v>
      </c>
      <c r="AE1466" s="12">
        <f t="shared" si="278"/>
        <v>3277.6604878048779</v>
      </c>
    </row>
    <row r="1467" spans="1:31" ht="12.6" hidden="1" customHeight="1" x14ac:dyDescent="0.2">
      <c r="A1467" s="26" t="s">
        <v>3582</v>
      </c>
      <c r="B1467" s="19"/>
      <c r="C1467" s="19"/>
      <c r="D1467" s="20"/>
      <c r="E1467" s="21"/>
      <c r="F1467" s="22"/>
      <c r="G1467" s="21"/>
      <c r="H1467" s="22"/>
      <c r="I1467" s="20"/>
      <c r="J1467" s="20">
        <v>20</v>
      </c>
      <c r="K1467" s="20"/>
      <c r="L1467" s="20"/>
      <c r="M1467" s="20"/>
      <c r="N1467" s="20">
        <v>460</v>
      </c>
      <c r="O1467" s="20">
        <v>480</v>
      </c>
      <c r="P1467" s="23" t="str">
        <f>VLOOKUP(A1467,'ИЗ ОСНОВЫ НОМЕНКЛАТУР'!D:E,2,0)</f>
        <v>Аксессуары для шкафов</v>
      </c>
      <c r="Q1467" s="23" t="str">
        <f>VLOOKUP(A1467,'ИЗ ОСНОВЫ НОМЕНКЛАТУР'!D:F,3,0)</f>
        <v>Бренд "Найди"</v>
      </c>
      <c r="R1467" s="40">
        <f>VLOOKUP(A:A,'ИЗ ОСНОВЫ НОМЕНКЛАТУР'!D:G,4,0)</f>
        <v>769.14197727272722</v>
      </c>
      <c r="S1467" s="12" t="str">
        <f>VLOOKUP(A:A,'ИЗ ОСНОВЫ НОМЕНКЛАТУР'!D:H,5,0)</f>
        <v>A</v>
      </c>
      <c r="T1467" s="44">
        <f t="shared" si="267"/>
        <v>0</v>
      </c>
      <c r="U1467" s="44">
        <f t="shared" si="268"/>
        <v>0</v>
      </c>
      <c r="V1467" s="44">
        <f t="shared" si="269"/>
        <v>0</v>
      </c>
      <c r="W1467" s="44">
        <f t="shared" si="270"/>
        <v>0</v>
      </c>
      <c r="X1467" s="44">
        <f t="shared" si="271"/>
        <v>0</v>
      </c>
      <c r="Y1467" s="44">
        <f t="shared" si="272"/>
        <v>0</v>
      </c>
      <c r="Z1467" s="44">
        <f t="shared" si="273"/>
        <v>15382.839545454544</v>
      </c>
      <c r="AA1467" s="44">
        <f t="shared" si="274"/>
        <v>0</v>
      </c>
      <c r="AB1467" s="44">
        <f t="shared" si="275"/>
        <v>0</v>
      </c>
      <c r="AC1467" s="44">
        <f t="shared" si="276"/>
        <v>0</v>
      </c>
      <c r="AD1467" s="44">
        <f t="shared" si="277"/>
        <v>353805.30954545451</v>
      </c>
      <c r="AE1467" s="12">
        <f t="shared" si="278"/>
        <v>369188.14909090905</v>
      </c>
    </row>
    <row r="1468" spans="1:31" ht="12.6" hidden="1" customHeight="1" x14ac:dyDescent="0.2">
      <c r="A1468" s="26" t="s">
        <v>3606</v>
      </c>
      <c r="B1468" s="19"/>
      <c r="C1468" s="19"/>
      <c r="D1468" s="20"/>
      <c r="E1468" s="21"/>
      <c r="F1468" s="22"/>
      <c r="G1468" s="21"/>
      <c r="H1468" s="22"/>
      <c r="I1468" s="20"/>
      <c r="J1468" s="20">
        <v>20</v>
      </c>
      <c r="K1468" s="20"/>
      <c r="L1468" s="20"/>
      <c r="M1468" s="20"/>
      <c r="N1468" s="20">
        <v>60</v>
      </c>
      <c r="O1468" s="20">
        <v>80</v>
      </c>
      <c r="P1468" s="23" t="str">
        <f>VLOOKUP(A1468,'ИЗ ОСНОВЫ НОМЕНКЛАТУР'!D:E,2,0)</f>
        <v>Аксессуары для шкафов</v>
      </c>
      <c r="Q1468" s="23" t="str">
        <f>VLOOKUP(A1468,'ИЗ ОСНОВЫ НОМЕНКЛАТУР'!D:F,3,0)</f>
        <v>Бренд "Найди"</v>
      </c>
      <c r="R1468" s="40">
        <f>VLOOKUP(A:A,'ИЗ ОСНОВЫ НОМЕНКЛАТУР'!D:G,4,0)</f>
        <v>731.37824999999998</v>
      </c>
      <c r="S1468" s="12" t="str">
        <f>VLOOKUP(A:A,'ИЗ ОСНОВЫ НОМЕНКЛАТУР'!D:H,5,0)</f>
        <v>C</v>
      </c>
      <c r="T1468" s="44">
        <f t="shared" si="267"/>
        <v>0</v>
      </c>
      <c r="U1468" s="44">
        <f t="shared" si="268"/>
        <v>0</v>
      </c>
      <c r="V1468" s="44">
        <f t="shared" si="269"/>
        <v>0</v>
      </c>
      <c r="W1468" s="44">
        <f t="shared" si="270"/>
        <v>0</v>
      </c>
      <c r="X1468" s="44">
        <f t="shared" si="271"/>
        <v>0</v>
      </c>
      <c r="Y1468" s="44">
        <f t="shared" si="272"/>
        <v>0</v>
      </c>
      <c r="Z1468" s="44">
        <f t="shared" si="273"/>
        <v>14627.564999999999</v>
      </c>
      <c r="AA1468" s="44">
        <f t="shared" si="274"/>
        <v>0</v>
      </c>
      <c r="AB1468" s="44">
        <f t="shared" si="275"/>
        <v>0</v>
      </c>
      <c r="AC1468" s="44">
        <f t="shared" si="276"/>
        <v>0</v>
      </c>
      <c r="AD1468" s="44">
        <f t="shared" si="277"/>
        <v>43882.695</v>
      </c>
      <c r="AE1468" s="12">
        <f t="shared" si="278"/>
        <v>58510.259999999995</v>
      </c>
    </row>
    <row r="1469" spans="1:31" ht="12.6" hidden="1" customHeight="1" x14ac:dyDescent="0.2">
      <c r="A1469" s="26" t="s">
        <v>3609</v>
      </c>
      <c r="B1469" s="19"/>
      <c r="C1469" s="19"/>
      <c r="D1469" s="20"/>
      <c r="E1469" s="21"/>
      <c r="F1469" s="22"/>
      <c r="G1469" s="21"/>
      <c r="H1469" s="22"/>
      <c r="I1469" s="20"/>
      <c r="J1469" s="20">
        <v>20</v>
      </c>
      <c r="K1469" s="20"/>
      <c r="L1469" s="20"/>
      <c r="M1469" s="20"/>
      <c r="N1469" s="20">
        <v>39</v>
      </c>
      <c r="O1469" s="20">
        <v>59</v>
      </c>
      <c r="P1469" s="23" t="str">
        <f>VLOOKUP(A1469,'ИЗ ОСНОВЫ НОМЕНКЛАТУР'!D:E,2,0)</f>
        <v>Аксессуары для шкафов</v>
      </c>
      <c r="Q1469" s="23" t="str">
        <f>VLOOKUP(A1469,'ИЗ ОСНОВЫ НОМЕНКЛАТУР'!D:F,3,0)</f>
        <v>Бренд "Найди"</v>
      </c>
      <c r="R1469" s="40">
        <f>VLOOKUP(A:A,'ИЗ ОСНОВЫ НОМЕНКЛАТУР'!D:G,4,0)</f>
        <v>728.1423809523809</v>
      </c>
      <c r="S1469" s="12" t="str">
        <f>VLOOKUP(A:A,'ИЗ ОСНОВЫ НОМЕНКЛАТУР'!D:H,5,0)</f>
        <v>B</v>
      </c>
      <c r="T1469" s="44">
        <f t="shared" si="267"/>
        <v>0</v>
      </c>
      <c r="U1469" s="44">
        <f t="shared" si="268"/>
        <v>0</v>
      </c>
      <c r="V1469" s="44">
        <f t="shared" si="269"/>
        <v>0</v>
      </c>
      <c r="W1469" s="44">
        <f t="shared" si="270"/>
        <v>0</v>
      </c>
      <c r="X1469" s="44">
        <f t="shared" si="271"/>
        <v>0</v>
      </c>
      <c r="Y1469" s="44">
        <f t="shared" si="272"/>
        <v>0</v>
      </c>
      <c r="Z1469" s="44">
        <f t="shared" si="273"/>
        <v>14562.847619047618</v>
      </c>
      <c r="AA1469" s="44">
        <f t="shared" si="274"/>
        <v>0</v>
      </c>
      <c r="AB1469" s="44">
        <f t="shared" si="275"/>
        <v>0</v>
      </c>
      <c r="AC1469" s="44">
        <f t="shared" si="276"/>
        <v>0</v>
      </c>
      <c r="AD1469" s="44">
        <f t="shared" si="277"/>
        <v>28397.552857142855</v>
      </c>
      <c r="AE1469" s="12">
        <f t="shared" si="278"/>
        <v>42960.400476190473</v>
      </c>
    </row>
    <row r="1470" spans="1:31" ht="12.6" hidden="1" customHeight="1" x14ac:dyDescent="0.2">
      <c r="A1470" s="26" t="s">
        <v>3321</v>
      </c>
      <c r="B1470" s="19"/>
      <c r="C1470" s="19"/>
      <c r="D1470" s="20"/>
      <c r="E1470" s="21"/>
      <c r="F1470" s="22"/>
      <c r="G1470" s="21"/>
      <c r="H1470" s="22"/>
      <c r="I1470" s="20"/>
      <c r="J1470" s="20">
        <v>262</v>
      </c>
      <c r="K1470" s="20"/>
      <c r="L1470" s="20"/>
      <c r="M1470" s="20"/>
      <c r="N1470" s="20">
        <v>200</v>
      </c>
      <c r="O1470" s="20">
        <v>462</v>
      </c>
      <c r="P1470" s="23" t="str">
        <f>VLOOKUP(A1470,'ИЗ ОСНОВЫ НОМЕНКЛАТУР'!D:E,2,0)</f>
        <v>Трубные системы, рейлинг</v>
      </c>
      <c r="Q1470" s="23" t="str">
        <f>VLOOKUP(A1470,'ИЗ ОСНОВЫ НОМЕНКЛАТУР'!D:F,3,0)</f>
        <v>Соединение труб</v>
      </c>
      <c r="R1470" s="40">
        <f>VLOOKUP(A:A,'ИЗ ОСНОВЫ НОМЕНКЛАТУР'!D:G,4,0)</f>
        <v>350</v>
      </c>
      <c r="S1470" s="12" t="str">
        <f>VLOOKUP(A:A,'ИЗ ОСНОВЫ НОМЕНКЛАТУР'!D:H,5,0)</f>
        <v>C</v>
      </c>
      <c r="T1470" s="44">
        <f t="shared" si="267"/>
        <v>0</v>
      </c>
      <c r="U1470" s="44">
        <f t="shared" si="268"/>
        <v>0</v>
      </c>
      <c r="V1470" s="44">
        <f t="shared" si="269"/>
        <v>0</v>
      </c>
      <c r="W1470" s="44">
        <f t="shared" si="270"/>
        <v>0</v>
      </c>
      <c r="X1470" s="44">
        <f t="shared" si="271"/>
        <v>0</v>
      </c>
      <c r="Y1470" s="44">
        <f t="shared" si="272"/>
        <v>0</v>
      </c>
      <c r="Z1470" s="44">
        <f t="shared" si="273"/>
        <v>91700</v>
      </c>
      <c r="AA1470" s="44">
        <f t="shared" si="274"/>
        <v>0</v>
      </c>
      <c r="AB1470" s="44">
        <f t="shared" si="275"/>
        <v>0</v>
      </c>
      <c r="AC1470" s="44">
        <f t="shared" si="276"/>
        <v>0</v>
      </c>
      <c r="AD1470" s="44">
        <f t="shared" si="277"/>
        <v>70000</v>
      </c>
      <c r="AE1470" s="12">
        <f t="shared" si="278"/>
        <v>161700</v>
      </c>
    </row>
    <row r="1471" spans="1:31" ht="12.6" hidden="1" customHeight="1" x14ac:dyDescent="0.2">
      <c r="A1471" s="26" t="s">
        <v>3588</v>
      </c>
      <c r="B1471" s="19"/>
      <c r="C1471" s="19"/>
      <c r="D1471" s="20"/>
      <c r="E1471" s="21"/>
      <c r="F1471" s="22"/>
      <c r="G1471" s="21"/>
      <c r="H1471" s="22"/>
      <c r="I1471" s="20"/>
      <c r="J1471" s="20"/>
      <c r="K1471" s="20"/>
      <c r="L1471" s="20"/>
      <c r="M1471" s="20"/>
      <c r="N1471" s="20">
        <v>159</v>
      </c>
      <c r="O1471" s="20">
        <v>159</v>
      </c>
      <c r="P1471" s="23" t="str">
        <f>VLOOKUP(A1471,'ИЗ ОСНОВЫ НОМЕНКЛАТУР'!D:E,2,0)</f>
        <v>Аксессуары для шкафов</v>
      </c>
      <c r="Q1471" s="23" t="str">
        <f>VLOOKUP(A1471,'ИЗ ОСНОВЫ НОМЕНКЛАТУР'!D:F,3,0)</f>
        <v>Бренд "Найди"</v>
      </c>
      <c r="R1471" s="40">
        <f>VLOOKUP(A:A,'ИЗ ОСНОВЫ НОМЕНКЛАТУР'!D:G,4,0)</f>
        <v>673.08710280373839</v>
      </c>
      <c r="S1471" s="12" t="str">
        <f>VLOOKUP(A:A,'ИЗ ОСНОВЫ НОМЕНКЛАТУР'!D:H,5,0)</f>
        <v>B</v>
      </c>
      <c r="T1471" s="44">
        <f t="shared" si="267"/>
        <v>0</v>
      </c>
      <c r="U1471" s="44">
        <f t="shared" si="268"/>
        <v>0</v>
      </c>
      <c r="V1471" s="44">
        <f t="shared" si="269"/>
        <v>0</v>
      </c>
      <c r="W1471" s="44">
        <f t="shared" si="270"/>
        <v>0</v>
      </c>
      <c r="X1471" s="44">
        <f t="shared" si="271"/>
        <v>0</v>
      </c>
      <c r="Y1471" s="44">
        <f t="shared" si="272"/>
        <v>0</v>
      </c>
      <c r="Z1471" s="44">
        <f t="shared" si="273"/>
        <v>0</v>
      </c>
      <c r="AA1471" s="44">
        <f t="shared" si="274"/>
        <v>0</v>
      </c>
      <c r="AB1471" s="44">
        <f t="shared" si="275"/>
        <v>0</v>
      </c>
      <c r="AC1471" s="44">
        <f t="shared" si="276"/>
        <v>0</v>
      </c>
      <c r="AD1471" s="44">
        <f t="shared" si="277"/>
        <v>107020.8493457944</v>
      </c>
      <c r="AE1471" s="12">
        <f t="shared" si="278"/>
        <v>107020.8493457944</v>
      </c>
    </row>
    <row r="1472" spans="1:31" ht="12.6" hidden="1" customHeight="1" x14ac:dyDescent="0.2">
      <c r="A1472" s="26" t="s">
        <v>3586</v>
      </c>
      <c r="B1472" s="19"/>
      <c r="C1472" s="19"/>
      <c r="D1472" s="20"/>
      <c r="E1472" s="21"/>
      <c r="F1472" s="22"/>
      <c r="G1472" s="21"/>
      <c r="H1472" s="22"/>
      <c r="I1472" s="20"/>
      <c r="J1472" s="20"/>
      <c r="K1472" s="20"/>
      <c r="L1472" s="20"/>
      <c r="M1472" s="20"/>
      <c r="N1472" s="20">
        <v>194</v>
      </c>
      <c r="O1472" s="20">
        <v>194</v>
      </c>
      <c r="P1472" s="23" t="str">
        <f>VLOOKUP(A1472,'ИЗ ОСНОВЫ НОМЕНКЛАТУР'!D:E,2,0)</f>
        <v>Аксессуары для шкафов</v>
      </c>
      <c r="Q1472" s="23" t="str">
        <f>VLOOKUP(A1472,'ИЗ ОСНОВЫ НОМЕНКЛАТУР'!D:F,3,0)</f>
        <v>Бренд "Найди"</v>
      </c>
      <c r="R1472" s="40">
        <f>VLOOKUP(A:A,'ИЗ ОСНОВЫ НОМЕНКЛАТУР'!D:G,4,0)</f>
        <v>660.62956521739136</v>
      </c>
      <c r="S1472" s="12" t="str">
        <f>VLOOKUP(A:A,'ИЗ ОСНОВЫ НОМЕНКЛАТУР'!D:H,5,0)</f>
        <v>B</v>
      </c>
      <c r="T1472" s="44">
        <f t="shared" si="267"/>
        <v>0</v>
      </c>
      <c r="U1472" s="44">
        <f t="shared" si="268"/>
        <v>0</v>
      </c>
      <c r="V1472" s="44">
        <f t="shared" si="269"/>
        <v>0</v>
      </c>
      <c r="W1472" s="44">
        <f t="shared" si="270"/>
        <v>0</v>
      </c>
      <c r="X1472" s="44">
        <f t="shared" si="271"/>
        <v>0</v>
      </c>
      <c r="Y1472" s="44">
        <f t="shared" si="272"/>
        <v>0</v>
      </c>
      <c r="Z1472" s="44">
        <f t="shared" si="273"/>
        <v>0</v>
      </c>
      <c r="AA1472" s="44">
        <f t="shared" si="274"/>
        <v>0</v>
      </c>
      <c r="AB1472" s="44">
        <f t="shared" si="275"/>
        <v>0</v>
      </c>
      <c r="AC1472" s="44">
        <f t="shared" si="276"/>
        <v>0</v>
      </c>
      <c r="AD1472" s="44">
        <f t="shared" si="277"/>
        <v>128162.13565217392</v>
      </c>
      <c r="AE1472" s="12">
        <f t="shared" si="278"/>
        <v>128162.13565217392</v>
      </c>
    </row>
    <row r="1473" spans="1:31" ht="12.6" hidden="1" customHeight="1" x14ac:dyDescent="0.2">
      <c r="A1473" s="26" t="s">
        <v>3583</v>
      </c>
      <c r="B1473" s="19"/>
      <c r="C1473" s="19"/>
      <c r="D1473" s="20"/>
      <c r="E1473" s="21"/>
      <c r="F1473" s="22"/>
      <c r="G1473" s="21"/>
      <c r="H1473" s="22"/>
      <c r="I1473" s="20"/>
      <c r="J1473" s="20"/>
      <c r="K1473" s="20"/>
      <c r="L1473" s="20"/>
      <c r="M1473" s="20"/>
      <c r="N1473" s="20">
        <v>177</v>
      </c>
      <c r="O1473" s="20">
        <v>177</v>
      </c>
      <c r="P1473" s="23" t="str">
        <f>VLOOKUP(A1473,'ИЗ ОСНОВЫ НОМЕНКЛАТУР'!D:E,2,0)</f>
        <v>Аксессуары для шкафов</v>
      </c>
      <c r="Q1473" s="23" t="str">
        <f>VLOOKUP(A1473,'ИЗ ОСНОВЫ НОМЕНКЛАТУР'!D:F,3,0)</f>
        <v>Бренд "Найди"</v>
      </c>
      <c r="R1473" s="40">
        <f>VLOOKUP(A:A,'ИЗ ОСНОВЫ НОМЕНКЛАТУР'!D:G,4,0)</f>
        <v>714.00949579831934</v>
      </c>
      <c r="S1473" s="12" t="str">
        <f>VLOOKUP(A:A,'ИЗ ОСНОВЫ НОМЕНКЛАТУР'!D:H,5,0)</f>
        <v>B</v>
      </c>
      <c r="T1473" s="44">
        <f t="shared" si="267"/>
        <v>0</v>
      </c>
      <c r="U1473" s="44">
        <f t="shared" si="268"/>
        <v>0</v>
      </c>
      <c r="V1473" s="44">
        <f t="shared" si="269"/>
        <v>0</v>
      </c>
      <c r="W1473" s="44">
        <f t="shared" si="270"/>
        <v>0</v>
      </c>
      <c r="X1473" s="44">
        <f t="shared" si="271"/>
        <v>0</v>
      </c>
      <c r="Y1473" s="44">
        <f t="shared" si="272"/>
        <v>0</v>
      </c>
      <c r="Z1473" s="44">
        <f t="shared" si="273"/>
        <v>0</v>
      </c>
      <c r="AA1473" s="44">
        <f t="shared" si="274"/>
        <v>0</v>
      </c>
      <c r="AB1473" s="44">
        <f t="shared" si="275"/>
        <v>0</v>
      </c>
      <c r="AC1473" s="44">
        <f t="shared" si="276"/>
        <v>0</v>
      </c>
      <c r="AD1473" s="44">
        <f t="shared" si="277"/>
        <v>126379.68075630252</v>
      </c>
      <c r="AE1473" s="12">
        <f t="shared" si="278"/>
        <v>126379.68075630252</v>
      </c>
    </row>
    <row r="1474" spans="1:31" ht="12.6" hidden="1" customHeight="1" x14ac:dyDescent="0.2">
      <c r="A1474" s="26" t="s">
        <v>3589</v>
      </c>
      <c r="B1474" s="19"/>
      <c r="C1474" s="19"/>
      <c r="D1474" s="20"/>
      <c r="E1474" s="21"/>
      <c r="F1474" s="22"/>
      <c r="G1474" s="21"/>
      <c r="H1474" s="22"/>
      <c r="I1474" s="20"/>
      <c r="J1474" s="20"/>
      <c r="K1474" s="20"/>
      <c r="L1474" s="20"/>
      <c r="M1474" s="20"/>
      <c r="N1474" s="20">
        <v>111</v>
      </c>
      <c r="O1474" s="20">
        <v>111</v>
      </c>
      <c r="P1474" s="23" t="str">
        <f>VLOOKUP(A1474,'ИЗ ОСНОВЫ НОМЕНКЛАТУР'!D:E,2,0)</f>
        <v>Аксессуары для шкафов</v>
      </c>
      <c r="Q1474" s="23" t="str">
        <f>VLOOKUP(A1474,'ИЗ ОСНОВЫ НОМЕНКЛАТУР'!D:F,3,0)</f>
        <v>Бренд "Найди"</v>
      </c>
      <c r="R1474" s="40">
        <f>VLOOKUP(A:A,'ИЗ ОСНОВЫ НОМЕНКЛАТУР'!D:G,4,0)</f>
        <v>762.3876271186441</v>
      </c>
      <c r="S1474" s="12" t="str">
        <f>VLOOKUP(A:A,'ИЗ ОСНОВЫ НОМЕНКЛАТУР'!D:H,5,0)</f>
        <v>B</v>
      </c>
      <c r="T1474" s="44">
        <f t="shared" si="267"/>
        <v>0</v>
      </c>
      <c r="U1474" s="44">
        <f t="shared" si="268"/>
        <v>0</v>
      </c>
      <c r="V1474" s="44">
        <f t="shared" si="269"/>
        <v>0</v>
      </c>
      <c r="W1474" s="44">
        <f t="shared" si="270"/>
        <v>0</v>
      </c>
      <c r="X1474" s="44">
        <f t="shared" si="271"/>
        <v>0</v>
      </c>
      <c r="Y1474" s="44">
        <f t="shared" si="272"/>
        <v>0</v>
      </c>
      <c r="Z1474" s="44">
        <f t="shared" si="273"/>
        <v>0</v>
      </c>
      <c r="AA1474" s="44">
        <f t="shared" si="274"/>
        <v>0</v>
      </c>
      <c r="AB1474" s="44">
        <f t="shared" si="275"/>
        <v>0</v>
      </c>
      <c r="AC1474" s="44">
        <f t="shared" si="276"/>
        <v>0</v>
      </c>
      <c r="AD1474" s="44">
        <f t="shared" si="277"/>
        <v>84625.026610169502</v>
      </c>
      <c r="AE1474" s="12">
        <f t="shared" si="278"/>
        <v>84625.026610169502</v>
      </c>
    </row>
    <row r="1475" spans="1:31" ht="12.6" hidden="1" customHeight="1" x14ac:dyDescent="0.2">
      <c r="A1475" s="26" t="s">
        <v>3607</v>
      </c>
      <c r="B1475" s="19"/>
      <c r="C1475" s="19"/>
      <c r="D1475" s="20"/>
      <c r="E1475" s="21"/>
      <c r="F1475" s="22"/>
      <c r="G1475" s="21"/>
      <c r="H1475" s="22"/>
      <c r="I1475" s="20"/>
      <c r="J1475" s="20"/>
      <c r="K1475" s="20"/>
      <c r="L1475" s="20"/>
      <c r="M1475" s="20"/>
      <c r="N1475" s="20">
        <v>89</v>
      </c>
      <c r="O1475" s="20">
        <v>89</v>
      </c>
      <c r="P1475" s="23" t="str">
        <f>VLOOKUP(A1475,'ИЗ ОСНОВЫ НОМЕНКЛАТУР'!D:E,2,0)</f>
        <v>Аксессуары для шкафов</v>
      </c>
      <c r="Q1475" s="23" t="str">
        <f>VLOOKUP(A1475,'ИЗ ОСНОВЫ НОМЕНКЛАТУР'!D:F,3,0)</f>
        <v>Бренд "Найди"</v>
      </c>
      <c r="R1475" s="40">
        <f>VLOOKUP(A:A,'ИЗ ОСНОВЫ НОМЕНКЛАТУР'!D:G,4,0)</f>
        <v>847</v>
      </c>
      <c r="S1475" s="12" t="str">
        <f>VLOOKUP(A:A,'ИЗ ОСНОВЫ НОМЕНКЛАТУР'!D:H,5,0)</f>
        <v>C</v>
      </c>
      <c r="T1475" s="44">
        <f t="shared" si="267"/>
        <v>0</v>
      </c>
      <c r="U1475" s="44">
        <f t="shared" si="268"/>
        <v>0</v>
      </c>
      <c r="V1475" s="44">
        <f t="shared" si="269"/>
        <v>0</v>
      </c>
      <c r="W1475" s="44">
        <f t="shared" si="270"/>
        <v>0</v>
      </c>
      <c r="X1475" s="44">
        <f t="shared" si="271"/>
        <v>0</v>
      </c>
      <c r="Y1475" s="44">
        <f t="shared" si="272"/>
        <v>0</v>
      </c>
      <c r="Z1475" s="44">
        <f t="shared" si="273"/>
        <v>0</v>
      </c>
      <c r="AA1475" s="44">
        <f t="shared" si="274"/>
        <v>0</v>
      </c>
      <c r="AB1475" s="44">
        <f t="shared" si="275"/>
        <v>0</v>
      </c>
      <c r="AC1475" s="44">
        <f t="shared" si="276"/>
        <v>0</v>
      </c>
      <c r="AD1475" s="44">
        <f t="shared" si="277"/>
        <v>75383</v>
      </c>
      <c r="AE1475" s="12">
        <f t="shared" si="278"/>
        <v>75383</v>
      </c>
    </row>
    <row r="1476" spans="1:31" ht="12.6" hidden="1" customHeight="1" x14ac:dyDescent="0.2">
      <c r="A1476" s="26" t="s">
        <v>3605</v>
      </c>
      <c r="B1476" s="19"/>
      <c r="C1476" s="19"/>
      <c r="D1476" s="20"/>
      <c r="E1476" s="21"/>
      <c r="F1476" s="22"/>
      <c r="G1476" s="21"/>
      <c r="H1476" s="22"/>
      <c r="I1476" s="20"/>
      <c r="J1476" s="20"/>
      <c r="K1476" s="20"/>
      <c r="L1476" s="20"/>
      <c r="M1476" s="20"/>
      <c r="N1476" s="20">
        <v>87</v>
      </c>
      <c r="O1476" s="20">
        <v>87</v>
      </c>
      <c r="P1476" s="23" t="str">
        <f>VLOOKUP(A1476,'ИЗ ОСНОВЫ НОМЕНКЛАТУР'!D:E,2,0)</f>
        <v>Аксессуары для шкафов</v>
      </c>
      <c r="Q1476" s="23" t="str">
        <f>VLOOKUP(A1476,'ИЗ ОСНОВЫ НОМЕНКЛАТУР'!D:F,3,0)</f>
        <v>Бренд "Найди"</v>
      </c>
      <c r="R1476" s="40">
        <f>VLOOKUP(A:A,'ИЗ ОСНОВЫ НОМЕНКЛАТУР'!D:G,4,0)</f>
        <v>770.20508474576263</v>
      </c>
      <c r="S1476" s="12" t="str">
        <f>VLOOKUP(A:A,'ИЗ ОСНОВЫ НОМЕНКЛАТУР'!D:H,5,0)</f>
        <v>B</v>
      </c>
      <c r="T1476" s="44">
        <f t="shared" si="267"/>
        <v>0</v>
      </c>
      <c r="U1476" s="44">
        <f t="shared" si="268"/>
        <v>0</v>
      </c>
      <c r="V1476" s="44">
        <f t="shared" si="269"/>
        <v>0</v>
      </c>
      <c r="W1476" s="44">
        <f t="shared" si="270"/>
        <v>0</v>
      </c>
      <c r="X1476" s="44">
        <f t="shared" si="271"/>
        <v>0</v>
      </c>
      <c r="Y1476" s="44">
        <f t="shared" si="272"/>
        <v>0</v>
      </c>
      <c r="Z1476" s="44">
        <f t="shared" si="273"/>
        <v>0</v>
      </c>
      <c r="AA1476" s="44">
        <f t="shared" si="274"/>
        <v>0</v>
      </c>
      <c r="AB1476" s="44">
        <f t="shared" si="275"/>
        <v>0</v>
      </c>
      <c r="AC1476" s="44">
        <f t="shared" si="276"/>
        <v>0</v>
      </c>
      <c r="AD1476" s="44">
        <f t="shared" si="277"/>
        <v>67007.84237288135</v>
      </c>
      <c r="AE1476" s="12">
        <f t="shared" si="278"/>
        <v>67007.84237288135</v>
      </c>
    </row>
    <row r="1477" spans="1:31" ht="12.6" hidden="1" customHeight="1" x14ac:dyDescent="0.2">
      <c r="A1477" s="26" t="s">
        <v>3622</v>
      </c>
      <c r="B1477" s="19"/>
      <c r="C1477" s="19"/>
      <c r="D1477" s="20"/>
      <c r="E1477" s="21"/>
      <c r="F1477" s="22"/>
      <c r="G1477" s="21"/>
      <c r="H1477" s="22"/>
      <c r="I1477" s="20"/>
      <c r="J1477" s="20"/>
      <c r="K1477" s="20"/>
      <c r="L1477" s="20"/>
      <c r="M1477" s="20"/>
      <c r="N1477" s="20">
        <v>113</v>
      </c>
      <c r="O1477" s="20">
        <v>113</v>
      </c>
      <c r="P1477" s="23" t="str">
        <f>VLOOKUP(A1477,'ИЗ ОСНОВЫ НОМЕНКЛАТУР'!D:E,2,0)</f>
        <v>Аксессуары для шкафов</v>
      </c>
      <c r="Q1477" s="23" t="str">
        <f>VLOOKUP(A1477,'ИЗ ОСНОВЫ НОМЕНКЛАТУР'!D:F,3,0)</f>
        <v>Бренд "Найди"</v>
      </c>
      <c r="R1477" s="40">
        <f>VLOOKUP(A:A,'ИЗ ОСНОВЫ НОМЕНКЛАТУР'!D:G,4,0)</f>
        <v>747.46780487804881</v>
      </c>
      <c r="S1477" s="12" t="str">
        <f>VLOOKUP(A:A,'ИЗ ОСНОВЫ НОМЕНКЛАТУР'!D:H,5,0)</f>
        <v>B</v>
      </c>
      <c r="T1477" s="44">
        <f t="shared" si="267"/>
        <v>0</v>
      </c>
      <c r="U1477" s="44">
        <f t="shared" si="268"/>
        <v>0</v>
      </c>
      <c r="V1477" s="44">
        <f t="shared" si="269"/>
        <v>0</v>
      </c>
      <c r="W1477" s="44">
        <f t="shared" si="270"/>
        <v>0</v>
      </c>
      <c r="X1477" s="44">
        <f t="shared" si="271"/>
        <v>0</v>
      </c>
      <c r="Y1477" s="44">
        <f t="shared" si="272"/>
        <v>0</v>
      </c>
      <c r="Z1477" s="44">
        <f t="shared" si="273"/>
        <v>0</v>
      </c>
      <c r="AA1477" s="44">
        <f t="shared" si="274"/>
        <v>0</v>
      </c>
      <c r="AB1477" s="44">
        <f t="shared" si="275"/>
        <v>0</v>
      </c>
      <c r="AC1477" s="44">
        <f t="shared" si="276"/>
        <v>0</v>
      </c>
      <c r="AD1477" s="44">
        <f t="shared" si="277"/>
        <v>84463.861951219515</v>
      </c>
      <c r="AE1477" s="12">
        <f t="shared" si="278"/>
        <v>84463.861951219515</v>
      </c>
    </row>
    <row r="1478" spans="1:31" ht="12.6" hidden="1" customHeight="1" x14ac:dyDescent="0.2">
      <c r="A1478" s="26" t="s">
        <v>3623</v>
      </c>
      <c r="B1478" s="19"/>
      <c r="C1478" s="19"/>
      <c r="D1478" s="20"/>
      <c r="E1478" s="21"/>
      <c r="F1478" s="22"/>
      <c r="G1478" s="21"/>
      <c r="H1478" s="22"/>
      <c r="I1478" s="20"/>
      <c r="J1478" s="20"/>
      <c r="K1478" s="20"/>
      <c r="L1478" s="20"/>
      <c r="M1478" s="20"/>
      <c r="N1478" s="20">
        <v>113</v>
      </c>
      <c r="O1478" s="20">
        <v>113</v>
      </c>
      <c r="P1478" s="23" t="str">
        <f>VLOOKUP(A1478,'ИЗ ОСНОВЫ НОМЕНКЛАТУР'!D:E,2,0)</f>
        <v>Аксессуары для шкафов</v>
      </c>
      <c r="Q1478" s="23" t="str">
        <f>VLOOKUP(A1478,'ИЗ ОСНОВЫ НОМЕНКЛАТУР'!D:F,3,0)</f>
        <v>Бренд "Найди"</v>
      </c>
      <c r="R1478" s="40">
        <f>VLOOKUP(A:A,'ИЗ ОСНОВЫ НОМЕНКЛАТУР'!D:G,4,0)</f>
        <v>806.52515151515161</v>
      </c>
      <c r="S1478" s="12" t="str">
        <f>VLOOKUP(A:A,'ИЗ ОСНОВЫ НОМЕНКЛАТУР'!D:H,5,0)</f>
        <v>C</v>
      </c>
      <c r="T1478" s="44">
        <f t="shared" si="267"/>
        <v>0</v>
      </c>
      <c r="U1478" s="44">
        <f t="shared" si="268"/>
        <v>0</v>
      </c>
      <c r="V1478" s="44">
        <f t="shared" si="269"/>
        <v>0</v>
      </c>
      <c r="W1478" s="44">
        <f t="shared" si="270"/>
        <v>0</v>
      </c>
      <c r="X1478" s="44">
        <f t="shared" si="271"/>
        <v>0</v>
      </c>
      <c r="Y1478" s="44">
        <f t="shared" si="272"/>
        <v>0</v>
      </c>
      <c r="Z1478" s="44">
        <f t="shared" si="273"/>
        <v>0</v>
      </c>
      <c r="AA1478" s="44">
        <f t="shared" si="274"/>
        <v>0</v>
      </c>
      <c r="AB1478" s="44">
        <f t="shared" si="275"/>
        <v>0</v>
      </c>
      <c r="AC1478" s="44">
        <f t="shared" si="276"/>
        <v>0</v>
      </c>
      <c r="AD1478" s="44">
        <f t="shared" si="277"/>
        <v>91137.342121212132</v>
      </c>
      <c r="AE1478" s="12">
        <f t="shared" si="278"/>
        <v>91137.342121212132</v>
      </c>
    </row>
    <row r="1479" spans="1:31" ht="12.6" hidden="1" customHeight="1" x14ac:dyDescent="0.2">
      <c r="A1479" s="26" t="s">
        <v>3624</v>
      </c>
      <c r="B1479" s="19"/>
      <c r="C1479" s="19"/>
      <c r="D1479" s="20"/>
      <c r="E1479" s="21"/>
      <c r="F1479" s="22"/>
      <c r="G1479" s="21"/>
      <c r="H1479" s="22"/>
      <c r="I1479" s="20"/>
      <c r="J1479" s="20">
        <v>15</v>
      </c>
      <c r="K1479" s="20"/>
      <c r="L1479" s="20"/>
      <c r="M1479" s="20"/>
      <c r="N1479" s="20">
        <v>55</v>
      </c>
      <c r="O1479" s="20">
        <v>70</v>
      </c>
      <c r="P1479" s="23" t="str">
        <f>VLOOKUP(A1479,'ИЗ ОСНОВЫ НОМЕНКЛАТУР'!D:E,2,0)</f>
        <v>Аксессуары для шкафов</v>
      </c>
      <c r="Q1479" s="23" t="str">
        <f>VLOOKUP(A1479,'ИЗ ОСНОВЫ НОМЕНКЛАТУР'!D:F,3,0)</f>
        <v>Бренд "Найди"</v>
      </c>
      <c r="R1479" s="40">
        <f>VLOOKUP(A:A,'ИЗ ОСНОВЫ НОМЕНКЛАТУР'!D:G,4,0)</f>
        <v>784.94200000000001</v>
      </c>
      <c r="S1479" s="12" t="str">
        <f>VLOOKUP(A:A,'ИЗ ОСНОВЫ НОМЕНКЛАТУР'!D:H,5,0)</f>
        <v>B</v>
      </c>
      <c r="T1479" s="44">
        <f t="shared" si="267"/>
        <v>0</v>
      </c>
      <c r="U1479" s="44">
        <f t="shared" si="268"/>
        <v>0</v>
      </c>
      <c r="V1479" s="44">
        <f t="shared" si="269"/>
        <v>0</v>
      </c>
      <c r="W1479" s="44">
        <f t="shared" si="270"/>
        <v>0</v>
      </c>
      <c r="X1479" s="44">
        <f t="shared" si="271"/>
        <v>0</v>
      </c>
      <c r="Y1479" s="44">
        <f t="shared" si="272"/>
        <v>0</v>
      </c>
      <c r="Z1479" s="44">
        <f t="shared" si="273"/>
        <v>11774.130000000001</v>
      </c>
      <c r="AA1479" s="44">
        <f t="shared" si="274"/>
        <v>0</v>
      </c>
      <c r="AB1479" s="44">
        <f t="shared" si="275"/>
        <v>0</v>
      </c>
      <c r="AC1479" s="44">
        <f t="shared" si="276"/>
        <v>0</v>
      </c>
      <c r="AD1479" s="44">
        <f t="shared" si="277"/>
        <v>43171.81</v>
      </c>
      <c r="AE1479" s="12">
        <f t="shared" si="278"/>
        <v>54945.94</v>
      </c>
    </row>
    <row r="1480" spans="1:31" ht="12.6" hidden="1" customHeight="1" x14ac:dyDescent="0.2">
      <c r="A1480" s="26" t="s">
        <v>3598</v>
      </c>
      <c r="B1480" s="19"/>
      <c r="C1480" s="19"/>
      <c r="D1480" s="20"/>
      <c r="E1480" s="21"/>
      <c r="F1480" s="22"/>
      <c r="G1480" s="21"/>
      <c r="H1480" s="22"/>
      <c r="I1480" s="20"/>
      <c r="J1480" s="20"/>
      <c r="K1480" s="20"/>
      <c r="L1480" s="20"/>
      <c r="M1480" s="20"/>
      <c r="N1480" s="20">
        <v>30</v>
      </c>
      <c r="O1480" s="20">
        <v>30</v>
      </c>
      <c r="P1480" s="23" t="str">
        <f>VLOOKUP(A1480,'ИЗ ОСНОВЫ НОМЕНКЛАТУР'!D:E,2,0)</f>
        <v>Аксессуары для шкафов</v>
      </c>
      <c r="Q1480" s="23" t="str">
        <f>VLOOKUP(A1480,'ИЗ ОСНОВЫ НОМЕНКЛАТУР'!D:F,3,0)</f>
        <v>Бренд "Найди"</v>
      </c>
      <c r="R1480" s="40">
        <f>VLOOKUP(A:A,'ИЗ ОСНОВЫ НОМЕНКЛАТУР'!D:G,4,0)</f>
        <v>764.72433333333333</v>
      </c>
      <c r="S1480" s="12" t="str">
        <f>VLOOKUP(A:A,'ИЗ ОСНОВЫ НОМЕНКЛАТУР'!D:H,5,0)</f>
        <v>C</v>
      </c>
      <c r="T1480" s="44">
        <f t="shared" si="267"/>
        <v>0</v>
      </c>
      <c r="U1480" s="44">
        <f t="shared" si="268"/>
        <v>0</v>
      </c>
      <c r="V1480" s="44">
        <f t="shared" si="269"/>
        <v>0</v>
      </c>
      <c r="W1480" s="44">
        <f t="shared" si="270"/>
        <v>0</v>
      </c>
      <c r="X1480" s="44">
        <f t="shared" si="271"/>
        <v>0</v>
      </c>
      <c r="Y1480" s="44">
        <f t="shared" si="272"/>
        <v>0</v>
      </c>
      <c r="Z1480" s="44">
        <f t="shared" si="273"/>
        <v>0</v>
      </c>
      <c r="AA1480" s="44">
        <f t="shared" si="274"/>
        <v>0</v>
      </c>
      <c r="AB1480" s="44">
        <f t="shared" si="275"/>
        <v>0</v>
      </c>
      <c r="AC1480" s="44">
        <f t="shared" si="276"/>
        <v>0</v>
      </c>
      <c r="AD1480" s="44">
        <f t="shared" si="277"/>
        <v>22941.73</v>
      </c>
      <c r="AE1480" s="12">
        <f t="shared" si="278"/>
        <v>22941.73</v>
      </c>
    </row>
    <row r="1481" spans="1:31" ht="12.6" hidden="1" customHeight="1" x14ac:dyDescent="0.2">
      <c r="A1481" s="26" t="s">
        <v>3595</v>
      </c>
      <c r="B1481" s="19"/>
      <c r="C1481" s="19"/>
      <c r="D1481" s="20"/>
      <c r="E1481" s="21"/>
      <c r="F1481" s="22"/>
      <c r="G1481" s="21"/>
      <c r="H1481" s="22"/>
      <c r="I1481" s="20"/>
      <c r="J1481" s="20"/>
      <c r="K1481" s="20"/>
      <c r="L1481" s="20"/>
      <c r="M1481" s="20"/>
      <c r="N1481" s="20">
        <v>40</v>
      </c>
      <c r="O1481" s="20">
        <v>40</v>
      </c>
      <c r="P1481" s="23" t="str">
        <f>VLOOKUP(A1481,'ИЗ ОСНОВЫ НОМЕНКЛАТУР'!D:E,2,0)</f>
        <v>Аксессуары для шкафов</v>
      </c>
      <c r="Q1481" s="23" t="str">
        <f>VLOOKUP(A1481,'ИЗ ОСНОВЫ НОМЕНКЛАТУР'!D:F,3,0)</f>
        <v>Бренд "Найди"</v>
      </c>
      <c r="R1481" s="40">
        <f>VLOOKUP(A:A,'ИЗ ОСНОВЫ НОМЕНКЛАТУР'!D:G,4,0)</f>
        <v>680.75825000000009</v>
      </c>
      <c r="S1481" s="12" t="str">
        <f>VLOOKUP(A:A,'ИЗ ОСНОВЫ НОМЕНКЛАТУР'!D:H,5,0)</f>
        <v>C</v>
      </c>
      <c r="T1481" s="44">
        <f t="shared" ref="T1481:T1544" si="279">$R1481*D1481</f>
        <v>0</v>
      </c>
      <c r="U1481" s="44">
        <f t="shared" ref="U1481:U1544" si="280">$R1481*E1481</f>
        <v>0</v>
      </c>
      <c r="V1481" s="44">
        <f t="shared" ref="V1481:V1544" si="281">$R1481*F1481</f>
        <v>0</v>
      </c>
      <c r="W1481" s="44">
        <f t="shared" ref="W1481:W1544" si="282">$R1481*G1481</f>
        <v>0</v>
      </c>
      <c r="X1481" s="44">
        <f t="shared" ref="X1481:X1544" si="283">$R1481*H1481</f>
        <v>0</v>
      </c>
      <c r="Y1481" s="44">
        <f t="shared" ref="Y1481:Y1544" si="284">$R1481*I1481</f>
        <v>0</v>
      </c>
      <c r="Z1481" s="44">
        <f t="shared" ref="Z1481:Z1544" si="285">$R1481*J1481</f>
        <v>0</v>
      </c>
      <c r="AA1481" s="44">
        <f t="shared" ref="AA1481:AA1544" si="286">$R1481*K1481</f>
        <v>0</v>
      </c>
      <c r="AB1481" s="44">
        <f t="shared" ref="AB1481:AB1544" si="287">$R1481*L1481</f>
        <v>0</v>
      </c>
      <c r="AC1481" s="44">
        <f t="shared" ref="AC1481:AC1544" si="288">$R1481*M1481</f>
        <v>0</v>
      </c>
      <c r="AD1481" s="44">
        <f t="shared" ref="AD1481:AD1544" si="289">$R1481*N1481</f>
        <v>27230.33</v>
      </c>
      <c r="AE1481" s="12">
        <f t="shared" ref="AE1481:AE1544" si="290">SUM(T1481:AD1481)</f>
        <v>27230.33</v>
      </c>
    </row>
    <row r="1482" spans="1:31" ht="12.6" hidden="1" customHeight="1" x14ac:dyDescent="0.2">
      <c r="A1482" s="26" t="s">
        <v>3597</v>
      </c>
      <c r="B1482" s="19"/>
      <c r="C1482" s="19"/>
      <c r="D1482" s="20"/>
      <c r="E1482" s="21"/>
      <c r="F1482" s="22"/>
      <c r="G1482" s="21"/>
      <c r="H1482" s="22"/>
      <c r="I1482" s="20"/>
      <c r="J1482" s="20"/>
      <c r="K1482" s="20"/>
      <c r="L1482" s="20"/>
      <c r="M1482" s="20"/>
      <c r="N1482" s="20">
        <v>40</v>
      </c>
      <c r="O1482" s="20">
        <v>40</v>
      </c>
      <c r="P1482" s="23" t="str">
        <f>VLOOKUP(A1482,'ИЗ ОСНОВЫ НОМЕНКЛАТУР'!D:E,2,0)</f>
        <v>Аксессуары для шкафов</v>
      </c>
      <c r="Q1482" s="23" t="str">
        <f>VLOOKUP(A1482,'ИЗ ОСНОВЫ НОМЕНКЛАТУР'!D:F,3,0)</f>
        <v>Бренд "Найди"</v>
      </c>
      <c r="R1482" s="40">
        <f>VLOOKUP(A:A,'ИЗ ОСНОВЫ НОМЕНКЛАТУР'!D:G,4,0)</f>
        <v>715.96974999999998</v>
      </c>
      <c r="S1482" s="12" t="str">
        <f>VLOOKUP(A:A,'ИЗ ОСНОВЫ НОМЕНКЛАТУР'!D:H,5,0)</f>
        <v>C</v>
      </c>
      <c r="T1482" s="44">
        <f t="shared" si="279"/>
        <v>0</v>
      </c>
      <c r="U1482" s="44">
        <f t="shared" si="280"/>
        <v>0</v>
      </c>
      <c r="V1482" s="44">
        <f t="shared" si="281"/>
        <v>0</v>
      </c>
      <c r="W1482" s="44">
        <f t="shared" si="282"/>
        <v>0</v>
      </c>
      <c r="X1482" s="44">
        <f t="shared" si="283"/>
        <v>0</v>
      </c>
      <c r="Y1482" s="44">
        <f t="shared" si="284"/>
        <v>0</v>
      </c>
      <c r="Z1482" s="44">
        <f t="shared" si="285"/>
        <v>0</v>
      </c>
      <c r="AA1482" s="44">
        <f t="shared" si="286"/>
        <v>0</v>
      </c>
      <c r="AB1482" s="44">
        <f t="shared" si="287"/>
        <v>0</v>
      </c>
      <c r="AC1482" s="44">
        <f t="shared" si="288"/>
        <v>0</v>
      </c>
      <c r="AD1482" s="44">
        <f t="shared" si="289"/>
        <v>28638.79</v>
      </c>
      <c r="AE1482" s="12">
        <f t="shared" si="290"/>
        <v>28638.79</v>
      </c>
    </row>
    <row r="1483" spans="1:31" ht="12.6" hidden="1" customHeight="1" x14ac:dyDescent="0.2">
      <c r="A1483" s="26" t="s">
        <v>3596</v>
      </c>
      <c r="B1483" s="19"/>
      <c r="C1483" s="19"/>
      <c r="D1483" s="20"/>
      <c r="E1483" s="21"/>
      <c r="F1483" s="22"/>
      <c r="G1483" s="21"/>
      <c r="H1483" s="22"/>
      <c r="I1483" s="20"/>
      <c r="J1483" s="20"/>
      <c r="K1483" s="20"/>
      <c r="L1483" s="20"/>
      <c r="M1483" s="20"/>
      <c r="N1483" s="20">
        <v>40</v>
      </c>
      <c r="O1483" s="20">
        <v>40</v>
      </c>
      <c r="P1483" s="23" t="str">
        <f>VLOOKUP(A1483,'ИЗ ОСНОВЫ НОМЕНКЛАТУР'!D:E,2,0)</f>
        <v>Аксессуары для шкафов</v>
      </c>
      <c r="Q1483" s="23" t="str">
        <f>VLOOKUP(A1483,'ИЗ ОСНОВЫ НОМЕНКЛАТУР'!D:F,3,0)</f>
        <v>Бренд "Найди"</v>
      </c>
      <c r="R1483" s="40">
        <f>VLOOKUP(A:A,'ИЗ ОСНОВЫ НОМЕНКЛАТУР'!D:G,4,0)</f>
        <v>680.75825000000009</v>
      </c>
      <c r="S1483" s="12" t="str">
        <f>VLOOKUP(A:A,'ИЗ ОСНОВЫ НОМЕНКЛАТУР'!D:H,5,0)</f>
        <v>C</v>
      </c>
      <c r="T1483" s="44">
        <f t="shared" si="279"/>
        <v>0</v>
      </c>
      <c r="U1483" s="44">
        <f t="shared" si="280"/>
        <v>0</v>
      </c>
      <c r="V1483" s="44">
        <f t="shared" si="281"/>
        <v>0</v>
      </c>
      <c r="W1483" s="44">
        <f t="shared" si="282"/>
        <v>0</v>
      </c>
      <c r="X1483" s="44">
        <f t="shared" si="283"/>
        <v>0</v>
      </c>
      <c r="Y1483" s="44">
        <f t="shared" si="284"/>
        <v>0</v>
      </c>
      <c r="Z1483" s="44">
        <f t="shared" si="285"/>
        <v>0</v>
      </c>
      <c r="AA1483" s="44">
        <f t="shared" si="286"/>
        <v>0</v>
      </c>
      <c r="AB1483" s="44">
        <f t="shared" si="287"/>
        <v>0</v>
      </c>
      <c r="AC1483" s="44">
        <f t="shared" si="288"/>
        <v>0</v>
      </c>
      <c r="AD1483" s="44">
        <f t="shared" si="289"/>
        <v>27230.33</v>
      </c>
      <c r="AE1483" s="12">
        <f t="shared" si="290"/>
        <v>27230.33</v>
      </c>
    </row>
    <row r="1484" spans="1:31" ht="12.6" hidden="1" customHeight="1" x14ac:dyDescent="0.2">
      <c r="A1484" s="26" t="s">
        <v>3602</v>
      </c>
      <c r="B1484" s="19"/>
      <c r="C1484" s="19"/>
      <c r="D1484" s="20"/>
      <c r="E1484" s="21"/>
      <c r="F1484" s="22"/>
      <c r="G1484" s="21"/>
      <c r="H1484" s="22"/>
      <c r="I1484" s="20"/>
      <c r="J1484" s="20">
        <v>58</v>
      </c>
      <c r="K1484" s="20"/>
      <c r="L1484" s="20"/>
      <c r="M1484" s="20"/>
      <c r="N1484" s="20">
        <v>154</v>
      </c>
      <c r="O1484" s="20">
        <v>212</v>
      </c>
      <c r="P1484" s="23" t="str">
        <f>VLOOKUP(A1484,'ИЗ ОСНОВЫ НОМЕНКЛАТУР'!D:E,2,0)</f>
        <v>Аксессуары для шкафов</v>
      </c>
      <c r="Q1484" s="23" t="str">
        <f>VLOOKUP(A1484,'ИЗ ОСНОВЫ НОМЕНКЛАТУР'!D:F,3,0)</f>
        <v>Бренд "Найди"</v>
      </c>
      <c r="R1484" s="40">
        <f>VLOOKUP(A:A,'ИЗ ОСНОВЫ НОМЕНКЛАТУР'!D:G,4,0)</f>
        <v>711.75069230769225</v>
      </c>
      <c r="S1484" s="12" t="str">
        <f>VLOOKUP(A:A,'ИЗ ОСНОВЫ НОМЕНКЛАТУР'!D:H,5,0)</f>
        <v>B</v>
      </c>
      <c r="T1484" s="44">
        <f t="shared" si="279"/>
        <v>0</v>
      </c>
      <c r="U1484" s="44">
        <f t="shared" si="280"/>
        <v>0</v>
      </c>
      <c r="V1484" s="44">
        <f t="shared" si="281"/>
        <v>0</v>
      </c>
      <c r="W1484" s="44">
        <f t="shared" si="282"/>
        <v>0</v>
      </c>
      <c r="X1484" s="44">
        <f t="shared" si="283"/>
        <v>0</v>
      </c>
      <c r="Y1484" s="44">
        <f t="shared" si="284"/>
        <v>0</v>
      </c>
      <c r="Z1484" s="44">
        <f t="shared" si="285"/>
        <v>41281.540153846152</v>
      </c>
      <c r="AA1484" s="44">
        <f t="shared" si="286"/>
        <v>0</v>
      </c>
      <c r="AB1484" s="44">
        <f t="shared" si="287"/>
        <v>0</v>
      </c>
      <c r="AC1484" s="44">
        <f t="shared" si="288"/>
        <v>0</v>
      </c>
      <c r="AD1484" s="44">
        <f t="shared" si="289"/>
        <v>109609.6066153846</v>
      </c>
      <c r="AE1484" s="12">
        <f t="shared" si="290"/>
        <v>150891.14676923075</v>
      </c>
    </row>
    <row r="1485" spans="1:31" ht="12.6" hidden="1" customHeight="1" x14ac:dyDescent="0.2">
      <c r="A1485" s="26" t="s">
        <v>3592</v>
      </c>
      <c r="B1485" s="19"/>
      <c r="C1485" s="19"/>
      <c r="D1485" s="20"/>
      <c r="E1485" s="21"/>
      <c r="F1485" s="22"/>
      <c r="G1485" s="21"/>
      <c r="H1485" s="22"/>
      <c r="I1485" s="20"/>
      <c r="J1485" s="20"/>
      <c r="K1485" s="20"/>
      <c r="L1485" s="20"/>
      <c r="M1485" s="20"/>
      <c r="N1485" s="20">
        <v>81</v>
      </c>
      <c r="O1485" s="20">
        <v>81</v>
      </c>
      <c r="P1485" s="23" t="str">
        <f>VLOOKUP(A1485,'ИЗ ОСНОВЫ НОМЕНКЛАТУР'!D:E,2,0)</f>
        <v>Аксессуары для шкафов</v>
      </c>
      <c r="Q1485" s="23" t="str">
        <f>VLOOKUP(A1485,'ИЗ ОСНОВЫ НОМЕНКЛАТУР'!D:F,3,0)</f>
        <v>Бренд "Найди"</v>
      </c>
      <c r="R1485" s="40">
        <f>VLOOKUP(A:A,'ИЗ ОСНОВЫ НОМЕНКЛАТУР'!D:G,4,0)</f>
        <v>675.46907692307684</v>
      </c>
      <c r="S1485" s="12" t="str">
        <f>VLOOKUP(A:A,'ИЗ ОСНОВЫ НОМЕНКЛАТУР'!D:H,5,0)</f>
        <v>B</v>
      </c>
      <c r="T1485" s="44">
        <f t="shared" si="279"/>
        <v>0</v>
      </c>
      <c r="U1485" s="44">
        <f t="shared" si="280"/>
        <v>0</v>
      </c>
      <c r="V1485" s="44">
        <f t="shared" si="281"/>
        <v>0</v>
      </c>
      <c r="W1485" s="44">
        <f t="shared" si="282"/>
        <v>0</v>
      </c>
      <c r="X1485" s="44">
        <f t="shared" si="283"/>
        <v>0</v>
      </c>
      <c r="Y1485" s="44">
        <f t="shared" si="284"/>
        <v>0</v>
      </c>
      <c r="Z1485" s="44">
        <f t="shared" si="285"/>
        <v>0</v>
      </c>
      <c r="AA1485" s="44">
        <f t="shared" si="286"/>
        <v>0</v>
      </c>
      <c r="AB1485" s="44">
        <f t="shared" si="287"/>
        <v>0</v>
      </c>
      <c r="AC1485" s="44">
        <f t="shared" si="288"/>
        <v>0</v>
      </c>
      <c r="AD1485" s="44">
        <f t="shared" si="289"/>
        <v>54712.995230769222</v>
      </c>
      <c r="AE1485" s="12">
        <f t="shared" si="290"/>
        <v>54712.995230769222</v>
      </c>
    </row>
    <row r="1486" spans="1:31" ht="12.6" hidden="1" customHeight="1" x14ac:dyDescent="0.2">
      <c r="A1486" s="26" t="s">
        <v>3603</v>
      </c>
      <c r="B1486" s="19"/>
      <c r="C1486" s="19"/>
      <c r="D1486" s="20"/>
      <c r="E1486" s="21"/>
      <c r="F1486" s="22"/>
      <c r="G1486" s="21"/>
      <c r="H1486" s="22"/>
      <c r="I1486" s="20"/>
      <c r="J1486" s="20"/>
      <c r="K1486" s="20"/>
      <c r="L1486" s="20"/>
      <c r="M1486" s="20"/>
      <c r="N1486" s="20">
        <v>29</v>
      </c>
      <c r="O1486" s="20">
        <v>29</v>
      </c>
      <c r="P1486" s="23" t="str">
        <f>VLOOKUP(A1486,'ИЗ ОСНОВЫ НОМЕНКЛАТУР'!D:E,2,0)</f>
        <v>Аксессуары для шкафов</v>
      </c>
      <c r="Q1486" s="23" t="str">
        <f>VLOOKUP(A1486,'ИЗ ОСНОВЫ НОМЕНКЛАТУР'!D:F,3,0)</f>
        <v>Бренд "Найди"</v>
      </c>
      <c r="R1486" s="40">
        <f>VLOOKUP(A:A,'ИЗ ОСНОВЫ НОМЕНКЛАТУР'!D:G,4,0)</f>
        <v>671.60355555555554</v>
      </c>
      <c r="S1486" s="12" t="str">
        <f>VLOOKUP(A:A,'ИЗ ОСНОВЫ НОМЕНКЛАТУР'!D:H,5,0)</f>
        <v>B</v>
      </c>
      <c r="T1486" s="44">
        <f t="shared" si="279"/>
        <v>0</v>
      </c>
      <c r="U1486" s="44">
        <f t="shared" si="280"/>
        <v>0</v>
      </c>
      <c r="V1486" s="44">
        <f t="shared" si="281"/>
        <v>0</v>
      </c>
      <c r="W1486" s="44">
        <f t="shared" si="282"/>
        <v>0</v>
      </c>
      <c r="X1486" s="44">
        <f t="shared" si="283"/>
        <v>0</v>
      </c>
      <c r="Y1486" s="44">
        <f t="shared" si="284"/>
        <v>0</v>
      </c>
      <c r="Z1486" s="44">
        <f t="shared" si="285"/>
        <v>0</v>
      </c>
      <c r="AA1486" s="44">
        <f t="shared" si="286"/>
        <v>0</v>
      </c>
      <c r="AB1486" s="44">
        <f t="shared" si="287"/>
        <v>0</v>
      </c>
      <c r="AC1486" s="44">
        <f t="shared" si="288"/>
        <v>0</v>
      </c>
      <c r="AD1486" s="44">
        <f t="shared" si="289"/>
        <v>19476.503111111109</v>
      </c>
      <c r="AE1486" s="12">
        <f t="shared" si="290"/>
        <v>19476.503111111109</v>
      </c>
    </row>
    <row r="1487" spans="1:31" ht="12.6" hidden="1" customHeight="1" x14ac:dyDescent="0.2">
      <c r="A1487" s="26" t="s">
        <v>3615</v>
      </c>
      <c r="B1487" s="19"/>
      <c r="C1487" s="19"/>
      <c r="D1487" s="20"/>
      <c r="E1487" s="21"/>
      <c r="F1487" s="22"/>
      <c r="G1487" s="21"/>
      <c r="H1487" s="22"/>
      <c r="I1487" s="20"/>
      <c r="J1487" s="20"/>
      <c r="K1487" s="20"/>
      <c r="L1487" s="20"/>
      <c r="M1487" s="20"/>
      <c r="N1487" s="20">
        <v>57</v>
      </c>
      <c r="O1487" s="20">
        <v>57</v>
      </c>
      <c r="P1487" s="23" t="str">
        <f>VLOOKUP(A1487,'ИЗ ОСНОВЫ НОМЕНКЛАТУР'!D:E,2,0)</f>
        <v>Аксессуары для шкафов</v>
      </c>
      <c r="Q1487" s="23" t="str">
        <f>VLOOKUP(A1487,'ИЗ ОСНОВЫ НОМЕНКЛАТУР'!D:F,3,0)</f>
        <v>Бренд "Найди"</v>
      </c>
      <c r="R1487" s="40">
        <f>VLOOKUP(A:A,'ИЗ ОСНОВЫ НОМЕНКЛАТУР'!D:G,4,0)</f>
        <v>746.0863157894737</v>
      </c>
      <c r="S1487" s="12" t="str">
        <f>VLOOKUP(A:A,'ИЗ ОСНОВЫ НОМЕНКЛАТУР'!D:H,5,0)</f>
        <v>B</v>
      </c>
      <c r="T1487" s="44">
        <f t="shared" si="279"/>
        <v>0</v>
      </c>
      <c r="U1487" s="44">
        <f t="shared" si="280"/>
        <v>0</v>
      </c>
      <c r="V1487" s="44">
        <f t="shared" si="281"/>
        <v>0</v>
      </c>
      <c r="W1487" s="44">
        <f t="shared" si="282"/>
        <v>0</v>
      </c>
      <c r="X1487" s="44">
        <f t="shared" si="283"/>
        <v>0</v>
      </c>
      <c r="Y1487" s="44">
        <f t="shared" si="284"/>
        <v>0</v>
      </c>
      <c r="Z1487" s="44">
        <f t="shared" si="285"/>
        <v>0</v>
      </c>
      <c r="AA1487" s="44">
        <f t="shared" si="286"/>
        <v>0</v>
      </c>
      <c r="AB1487" s="44">
        <f t="shared" si="287"/>
        <v>0</v>
      </c>
      <c r="AC1487" s="44">
        <f t="shared" si="288"/>
        <v>0</v>
      </c>
      <c r="AD1487" s="44">
        <f t="shared" si="289"/>
        <v>42526.92</v>
      </c>
      <c r="AE1487" s="12">
        <f t="shared" si="290"/>
        <v>42526.92</v>
      </c>
    </row>
    <row r="1488" spans="1:31" ht="12.6" hidden="1" customHeight="1" x14ac:dyDescent="0.2">
      <c r="A1488" s="26" t="s">
        <v>3618</v>
      </c>
      <c r="B1488" s="19"/>
      <c r="C1488" s="19"/>
      <c r="D1488" s="20"/>
      <c r="E1488" s="21"/>
      <c r="F1488" s="22"/>
      <c r="G1488" s="21"/>
      <c r="H1488" s="22"/>
      <c r="I1488" s="20"/>
      <c r="J1488" s="20"/>
      <c r="K1488" s="20"/>
      <c r="L1488" s="20"/>
      <c r="M1488" s="20"/>
      <c r="N1488" s="20">
        <v>59</v>
      </c>
      <c r="O1488" s="20">
        <v>59</v>
      </c>
      <c r="P1488" s="23" t="str">
        <f>VLOOKUP(A1488,'ИЗ ОСНОВЫ НОМЕНКЛАТУР'!D:E,2,0)</f>
        <v>Аксессуары для шкафов</v>
      </c>
      <c r="Q1488" s="23" t="str">
        <f>VLOOKUP(A1488,'ИЗ ОСНОВЫ НОМЕНКЛАТУР'!D:F,3,0)</f>
        <v>Бренд "Найди"</v>
      </c>
      <c r="R1488" s="40">
        <f>VLOOKUP(A:A,'ИЗ ОСНОВЫ НОМЕНКЛАТУР'!D:G,4,0)</f>
        <v>788.48271186440684</v>
      </c>
      <c r="S1488" s="12" t="str">
        <f>VLOOKUP(A:A,'ИЗ ОСНОВЫ НОМЕНКЛАТУР'!D:H,5,0)</f>
        <v>B</v>
      </c>
      <c r="T1488" s="44">
        <f t="shared" si="279"/>
        <v>0</v>
      </c>
      <c r="U1488" s="44">
        <f t="shared" si="280"/>
        <v>0</v>
      </c>
      <c r="V1488" s="44">
        <f t="shared" si="281"/>
        <v>0</v>
      </c>
      <c r="W1488" s="44">
        <f t="shared" si="282"/>
        <v>0</v>
      </c>
      <c r="X1488" s="44">
        <f t="shared" si="283"/>
        <v>0</v>
      </c>
      <c r="Y1488" s="44">
        <f t="shared" si="284"/>
        <v>0</v>
      </c>
      <c r="Z1488" s="44">
        <f t="shared" si="285"/>
        <v>0</v>
      </c>
      <c r="AA1488" s="44">
        <f t="shared" si="286"/>
        <v>0</v>
      </c>
      <c r="AB1488" s="44">
        <f t="shared" si="287"/>
        <v>0</v>
      </c>
      <c r="AC1488" s="44">
        <f t="shared" si="288"/>
        <v>0</v>
      </c>
      <c r="AD1488" s="44">
        <f t="shared" si="289"/>
        <v>46520.480000000003</v>
      </c>
      <c r="AE1488" s="12">
        <f t="shared" si="290"/>
        <v>46520.480000000003</v>
      </c>
    </row>
    <row r="1489" spans="1:31" ht="12.6" hidden="1" customHeight="1" x14ac:dyDescent="0.2">
      <c r="A1489" s="26" t="s">
        <v>3616</v>
      </c>
      <c r="B1489" s="19"/>
      <c r="C1489" s="19"/>
      <c r="D1489" s="20"/>
      <c r="E1489" s="21"/>
      <c r="F1489" s="22"/>
      <c r="G1489" s="21"/>
      <c r="H1489" s="22"/>
      <c r="I1489" s="20"/>
      <c r="J1489" s="20"/>
      <c r="K1489" s="20"/>
      <c r="L1489" s="20"/>
      <c r="M1489" s="20"/>
      <c r="N1489" s="20">
        <v>27</v>
      </c>
      <c r="O1489" s="20">
        <v>27</v>
      </c>
      <c r="P1489" s="23" t="str">
        <f>VLOOKUP(A1489,'ИЗ ОСНОВЫ НОМЕНКЛАТУР'!D:E,2,0)</f>
        <v>Аксессуары для шкафов</v>
      </c>
      <c r="Q1489" s="23" t="str">
        <f>VLOOKUP(A1489,'ИЗ ОСНОВЫ НОМЕНКЛАТУР'!D:F,3,0)</f>
        <v>Бренд "Найди"</v>
      </c>
      <c r="R1489" s="40">
        <f>VLOOKUP(A:A,'ИЗ ОСНОВЫ НОМЕНКЛАТУР'!D:G,4,0)</f>
        <v>722.84888888888884</v>
      </c>
      <c r="S1489" s="12" t="str">
        <f>VLOOKUP(A:A,'ИЗ ОСНОВЫ НОМЕНКЛАТУР'!D:H,5,0)</f>
        <v>C</v>
      </c>
      <c r="T1489" s="44">
        <f t="shared" si="279"/>
        <v>0</v>
      </c>
      <c r="U1489" s="44">
        <f t="shared" si="280"/>
        <v>0</v>
      </c>
      <c r="V1489" s="44">
        <f t="shared" si="281"/>
        <v>0</v>
      </c>
      <c r="W1489" s="44">
        <f t="shared" si="282"/>
        <v>0</v>
      </c>
      <c r="X1489" s="44">
        <f t="shared" si="283"/>
        <v>0</v>
      </c>
      <c r="Y1489" s="44">
        <f t="shared" si="284"/>
        <v>0</v>
      </c>
      <c r="Z1489" s="44">
        <f t="shared" si="285"/>
        <v>0</v>
      </c>
      <c r="AA1489" s="44">
        <f t="shared" si="286"/>
        <v>0</v>
      </c>
      <c r="AB1489" s="44">
        <f t="shared" si="287"/>
        <v>0</v>
      </c>
      <c r="AC1489" s="44">
        <f t="shared" si="288"/>
        <v>0</v>
      </c>
      <c r="AD1489" s="44">
        <f t="shared" si="289"/>
        <v>19516.919999999998</v>
      </c>
      <c r="AE1489" s="12">
        <f t="shared" si="290"/>
        <v>19516.919999999998</v>
      </c>
    </row>
    <row r="1490" spans="1:31" ht="12.6" hidden="1" customHeight="1" x14ac:dyDescent="0.2">
      <c r="A1490" s="26" t="s">
        <v>3614</v>
      </c>
      <c r="B1490" s="19"/>
      <c r="C1490" s="19"/>
      <c r="D1490" s="20"/>
      <c r="E1490" s="21"/>
      <c r="F1490" s="22"/>
      <c r="G1490" s="21"/>
      <c r="H1490" s="22"/>
      <c r="I1490" s="20"/>
      <c r="J1490" s="20">
        <v>21</v>
      </c>
      <c r="K1490" s="20"/>
      <c r="L1490" s="20"/>
      <c r="M1490" s="20"/>
      <c r="N1490" s="20">
        <v>55</v>
      </c>
      <c r="O1490" s="20">
        <v>76</v>
      </c>
      <c r="P1490" s="23" t="str">
        <f>VLOOKUP(A1490,'ИЗ ОСНОВЫ НОМЕНКЛАТУР'!D:E,2,0)</f>
        <v>Аксессуары для шкафов</v>
      </c>
      <c r="Q1490" s="23" t="str">
        <f>VLOOKUP(A1490,'ИЗ ОСНОВЫ НОМЕНКЛАТУР'!D:F,3,0)</f>
        <v>Бренд "Найди"</v>
      </c>
      <c r="R1490" s="40">
        <f>VLOOKUP(A:A,'ИЗ ОСНОВЫ НОМЕНКЛАТУР'!D:G,4,0)</f>
        <v>723.80583333333334</v>
      </c>
      <c r="S1490" s="12" t="str">
        <f>VLOOKUP(A:A,'ИЗ ОСНОВЫ НОМЕНКЛАТУР'!D:H,5,0)</f>
        <v>C</v>
      </c>
      <c r="T1490" s="44">
        <f t="shared" si="279"/>
        <v>0</v>
      </c>
      <c r="U1490" s="44">
        <f t="shared" si="280"/>
        <v>0</v>
      </c>
      <c r="V1490" s="44">
        <f t="shared" si="281"/>
        <v>0</v>
      </c>
      <c r="W1490" s="44">
        <f t="shared" si="282"/>
        <v>0</v>
      </c>
      <c r="X1490" s="44">
        <f t="shared" si="283"/>
        <v>0</v>
      </c>
      <c r="Y1490" s="44">
        <f t="shared" si="284"/>
        <v>0</v>
      </c>
      <c r="Z1490" s="44">
        <f t="shared" si="285"/>
        <v>15199.922500000001</v>
      </c>
      <c r="AA1490" s="44">
        <f t="shared" si="286"/>
        <v>0</v>
      </c>
      <c r="AB1490" s="44">
        <f t="shared" si="287"/>
        <v>0</v>
      </c>
      <c r="AC1490" s="44">
        <f t="shared" si="288"/>
        <v>0</v>
      </c>
      <c r="AD1490" s="44">
        <f t="shared" si="289"/>
        <v>39809.320833333331</v>
      </c>
      <c r="AE1490" s="12">
        <f t="shared" si="290"/>
        <v>55009.243333333332</v>
      </c>
    </row>
    <row r="1491" spans="1:31" ht="12.6" hidden="1" customHeight="1" x14ac:dyDescent="0.2">
      <c r="A1491" s="26" t="s">
        <v>3608</v>
      </c>
      <c r="B1491" s="19"/>
      <c r="C1491" s="19"/>
      <c r="D1491" s="20">
        <v>12</v>
      </c>
      <c r="E1491" s="21"/>
      <c r="F1491" s="22"/>
      <c r="G1491" s="21"/>
      <c r="H1491" s="22"/>
      <c r="I1491" s="20"/>
      <c r="J1491" s="20">
        <v>12</v>
      </c>
      <c r="K1491" s="20"/>
      <c r="L1491" s="20"/>
      <c r="M1491" s="20"/>
      <c r="N1491" s="20">
        <v>48</v>
      </c>
      <c r="O1491" s="20">
        <v>72</v>
      </c>
      <c r="P1491" s="23" t="str">
        <f>VLOOKUP(A1491,'ИЗ ОСНОВЫ НОМЕНКЛАТУР'!D:E,2,0)</f>
        <v>Аксессуары для шкафов</v>
      </c>
      <c r="Q1491" s="23" t="str">
        <f>VLOOKUP(A1491,'ИЗ ОСНОВЫ НОМЕНКЛАТУР'!D:F,3,0)</f>
        <v>Бренд "Найди"</v>
      </c>
      <c r="R1491" s="40">
        <f>VLOOKUP(A:A,'ИЗ ОСНОВЫ НОМЕНКЛАТУР'!D:G,4,0)</f>
        <v>680.75791666666669</v>
      </c>
      <c r="S1491" s="12" t="str">
        <f>VLOOKUP(A:A,'ИЗ ОСНОВЫ НОМЕНКЛАТУР'!D:H,5,0)</f>
        <v>C</v>
      </c>
      <c r="T1491" s="44">
        <f t="shared" si="279"/>
        <v>8169.0950000000003</v>
      </c>
      <c r="U1491" s="44">
        <f t="shared" si="280"/>
        <v>0</v>
      </c>
      <c r="V1491" s="44">
        <f t="shared" si="281"/>
        <v>0</v>
      </c>
      <c r="W1491" s="44">
        <f t="shared" si="282"/>
        <v>0</v>
      </c>
      <c r="X1491" s="44">
        <f t="shared" si="283"/>
        <v>0</v>
      </c>
      <c r="Y1491" s="44">
        <f t="shared" si="284"/>
        <v>0</v>
      </c>
      <c r="Z1491" s="44">
        <f t="shared" si="285"/>
        <v>8169.0950000000003</v>
      </c>
      <c r="AA1491" s="44">
        <f t="shared" si="286"/>
        <v>0</v>
      </c>
      <c r="AB1491" s="44">
        <f t="shared" si="287"/>
        <v>0</v>
      </c>
      <c r="AC1491" s="44">
        <f t="shared" si="288"/>
        <v>0</v>
      </c>
      <c r="AD1491" s="44">
        <f t="shared" si="289"/>
        <v>32676.38</v>
      </c>
      <c r="AE1491" s="12">
        <f t="shared" si="290"/>
        <v>49014.57</v>
      </c>
    </row>
    <row r="1492" spans="1:31" ht="12.6" hidden="1" customHeight="1" x14ac:dyDescent="0.2">
      <c r="A1492" s="26" t="s">
        <v>3613</v>
      </c>
      <c r="B1492" s="19"/>
      <c r="C1492" s="19"/>
      <c r="D1492" s="20"/>
      <c r="E1492" s="21"/>
      <c r="F1492" s="22"/>
      <c r="G1492" s="21"/>
      <c r="H1492" s="22"/>
      <c r="I1492" s="20"/>
      <c r="J1492" s="20">
        <v>12</v>
      </c>
      <c r="K1492" s="20"/>
      <c r="L1492" s="20"/>
      <c r="M1492" s="20"/>
      <c r="N1492" s="20">
        <v>34</v>
      </c>
      <c r="O1492" s="20">
        <v>46</v>
      </c>
      <c r="P1492" s="23" t="str">
        <f>VLOOKUP(A1492,'ИЗ ОСНОВЫ НОМЕНКЛАТУР'!D:E,2,0)</f>
        <v>Аксессуары для шкафов</v>
      </c>
      <c r="Q1492" s="23" t="str">
        <f>VLOOKUP(A1492,'ИЗ ОСНОВЫ НОМЕНКЛАТУР'!D:F,3,0)</f>
        <v>Бренд "Найди"</v>
      </c>
      <c r="R1492" s="40">
        <f>VLOOKUP(A:A,'ИЗ ОСНОВЫ НОМЕНКЛАТУР'!D:G,4,0)</f>
        <v>737.72058823529414</v>
      </c>
      <c r="S1492" s="12" t="str">
        <f>VLOOKUP(A:A,'ИЗ ОСНОВЫ НОМЕНКЛАТУР'!D:H,5,0)</f>
        <v>C</v>
      </c>
      <c r="T1492" s="44">
        <f t="shared" si="279"/>
        <v>0</v>
      </c>
      <c r="U1492" s="44">
        <f t="shared" si="280"/>
        <v>0</v>
      </c>
      <c r="V1492" s="44">
        <f t="shared" si="281"/>
        <v>0</v>
      </c>
      <c r="W1492" s="44">
        <f t="shared" si="282"/>
        <v>0</v>
      </c>
      <c r="X1492" s="44">
        <f t="shared" si="283"/>
        <v>0</v>
      </c>
      <c r="Y1492" s="44">
        <f t="shared" si="284"/>
        <v>0</v>
      </c>
      <c r="Z1492" s="44">
        <f t="shared" si="285"/>
        <v>8852.6470588235297</v>
      </c>
      <c r="AA1492" s="44">
        <f t="shared" si="286"/>
        <v>0</v>
      </c>
      <c r="AB1492" s="44">
        <f t="shared" si="287"/>
        <v>0</v>
      </c>
      <c r="AC1492" s="44">
        <f t="shared" si="288"/>
        <v>0</v>
      </c>
      <c r="AD1492" s="44">
        <f t="shared" si="289"/>
        <v>25082.5</v>
      </c>
      <c r="AE1492" s="12">
        <f t="shared" si="290"/>
        <v>33935.147058823532</v>
      </c>
    </row>
    <row r="1493" spans="1:31" ht="12.6" hidden="1" customHeight="1" x14ac:dyDescent="0.2">
      <c r="A1493" s="26" t="s">
        <v>3604</v>
      </c>
      <c r="B1493" s="19"/>
      <c r="C1493" s="19"/>
      <c r="D1493" s="20"/>
      <c r="E1493" s="21"/>
      <c r="F1493" s="22"/>
      <c r="G1493" s="21"/>
      <c r="H1493" s="22"/>
      <c r="I1493" s="20"/>
      <c r="J1493" s="20">
        <v>31</v>
      </c>
      <c r="K1493" s="20"/>
      <c r="L1493" s="20"/>
      <c r="M1493" s="20"/>
      <c r="N1493" s="20">
        <v>52</v>
      </c>
      <c r="O1493" s="20">
        <v>83</v>
      </c>
      <c r="P1493" s="23" t="str">
        <f>VLOOKUP(A1493,'ИЗ ОСНОВЫ НОМЕНКЛАТУР'!D:E,2,0)</f>
        <v>Аксессуары для шкафов</v>
      </c>
      <c r="Q1493" s="23" t="str">
        <f>VLOOKUP(A1493,'ИЗ ОСНОВЫ НОМЕНКЛАТУР'!D:F,3,0)</f>
        <v>Бренд "Найди"</v>
      </c>
      <c r="R1493" s="40">
        <f>VLOOKUP(A:A,'ИЗ ОСНОВЫ НОМЕНКЛАТУР'!D:G,4,0)</f>
        <v>765.14673076923077</v>
      </c>
      <c r="S1493" s="12" t="str">
        <f>VLOOKUP(A:A,'ИЗ ОСНОВЫ НОМЕНКЛАТУР'!D:H,5,0)</f>
        <v>B</v>
      </c>
      <c r="T1493" s="44">
        <f t="shared" si="279"/>
        <v>0</v>
      </c>
      <c r="U1493" s="44">
        <f t="shared" si="280"/>
        <v>0</v>
      </c>
      <c r="V1493" s="44">
        <f t="shared" si="281"/>
        <v>0</v>
      </c>
      <c r="W1493" s="44">
        <f t="shared" si="282"/>
        <v>0</v>
      </c>
      <c r="X1493" s="44">
        <f t="shared" si="283"/>
        <v>0</v>
      </c>
      <c r="Y1493" s="44">
        <f t="shared" si="284"/>
        <v>0</v>
      </c>
      <c r="Z1493" s="44">
        <f t="shared" si="285"/>
        <v>23719.548653846156</v>
      </c>
      <c r="AA1493" s="44">
        <f t="shared" si="286"/>
        <v>0</v>
      </c>
      <c r="AB1493" s="44">
        <f t="shared" si="287"/>
        <v>0</v>
      </c>
      <c r="AC1493" s="44">
        <f t="shared" si="288"/>
        <v>0</v>
      </c>
      <c r="AD1493" s="44">
        <f t="shared" si="289"/>
        <v>39787.629999999997</v>
      </c>
      <c r="AE1493" s="12">
        <f t="shared" si="290"/>
        <v>63507.178653846153</v>
      </c>
    </row>
    <row r="1494" spans="1:31" ht="12.6" hidden="1" customHeight="1" x14ac:dyDescent="0.2">
      <c r="A1494" s="26" t="s">
        <v>3601</v>
      </c>
      <c r="B1494" s="19"/>
      <c r="C1494" s="19"/>
      <c r="D1494" s="20"/>
      <c r="E1494" s="21"/>
      <c r="F1494" s="22"/>
      <c r="G1494" s="21"/>
      <c r="H1494" s="22"/>
      <c r="I1494" s="20"/>
      <c r="J1494" s="20">
        <v>1</v>
      </c>
      <c r="K1494" s="20"/>
      <c r="L1494" s="20"/>
      <c r="M1494" s="20"/>
      <c r="N1494" s="20">
        <v>34</v>
      </c>
      <c r="O1494" s="20">
        <v>35</v>
      </c>
      <c r="P1494" s="23" t="str">
        <f>VLOOKUP(A1494,'ИЗ ОСНОВЫ НОМЕНКЛАТУР'!D:E,2,0)</f>
        <v>Аксессуары для шкафов</v>
      </c>
      <c r="Q1494" s="23" t="str">
        <f>VLOOKUP(A1494,'ИЗ ОСНОВЫ НОМЕНКЛАТУР'!D:F,3,0)</f>
        <v>Бренд "Найди"</v>
      </c>
      <c r="R1494" s="40">
        <f>VLOOKUP(A:A,'ИЗ ОСНОВЫ НОМЕНКЛАТУР'!D:G,4,0)</f>
        <v>773.87690476190483</v>
      </c>
      <c r="S1494" s="12" t="str">
        <f>VLOOKUP(A:A,'ИЗ ОСНОВЫ НОМЕНКЛАТУР'!D:H,5,0)</f>
        <v>B</v>
      </c>
      <c r="T1494" s="44">
        <f t="shared" si="279"/>
        <v>0</v>
      </c>
      <c r="U1494" s="44">
        <f t="shared" si="280"/>
        <v>0</v>
      </c>
      <c r="V1494" s="44">
        <f t="shared" si="281"/>
        <v>0</v>
      </c>
      <c r="W1494" s="44">
        <f t="shared" si="282"/>
        <v>0</v>
      </c>
      <c r="X1494" s="44">
        <f t="shared" si="283"/>
        <v>0</v>
      </c>
      <c r="Y1494" s="44">
        <f t="shared" si="284"/>
        <v>0</v>
      </c>
      <c r="Z1494" s="44">
        <f t="shared" si="285"/>
        <v>773.87690476190483</v>
      </c>
      <c r="AA1494" s="44">
        <f t="shared" si="286"/>
        <v>0</v>
      </c>
      <c r="AB1494" s="44">
        <f t="shared" si="287"/>
        <v>0</v>
      </c>
      <c r="AC1494" s="44">
        <f t="shared" si="288"/>
        <v>0</v>
      </c>
      <c r="AD1494" s="44">
        <f t="shared" si="289"/>
        <v>26311.814761904763</v>
      </c>
      <c r="AE1494" s="12">
        <f t="shared" si="290"/>
        <v>27085.691666666669</v>
      </c>
    </row>
    <row r="1495" spans="1:31" ht="12.6" hidden="1" customHeight="1" x14ac:dyDescent="0.2">
      <c r="A1495" s="26" t="s">
        <v>3587</v>
      </c>
      <c r="B1495" s="19"/>
      <c r="C1495" s="19"/>
      <c r="D1495" s="20"/>
      <c r="E1495" s="21"/>
      <c r="F1495" s="22"/>
      <c r="G1495" s="21"/>
      <c r="H1495" s="22"/>
      <c r="I1495" s="20"/>
      <c r="J1495" s="20"/>
      <c r="K1495" s="20"/>
      <c r="L1495" s="20"/>
      <c r="M1495" s="20"/>
      <c r="N1495" s="20">
        <v>8</v>
      </c>
      <c r="O1495" s="20">
        <v>8</v>
      </c>
      <c r="P1495" s="23" t="str">
        <f>VLOOKUP(A1495,'ИЗ ОСНОВЫ НОМЕНКЛАТУР'!D:E,2,0)</f>
        <v>Аксессуары для шкафов</v>
      </c>
      <c r="Q1495" s="23" t="str">
        <f>VLOOKUP(A1495,'ИЗ ОСНОВЫ НОМЕНКЛАТУР'!D:F,3,0)</f>
        <v>Бренд "Найди"</v>
      </c>
      <c r="R1495" s="40">
        <f>VLOOKUP(A:A,'ИЗ ОСНОВЫ НОМЕНКЛАТУР'!D:G,4,0)</f>
        <v>869.76566265060239</v>
      </c>
      <c r="S1495" s="12" t="str">
        <f>VLOOKUP(A:A,'ИЗ ОСНОВЫ НОМЕНКЛАТУР'!D:H,5,0)</f>
        <v>B</v>
      </c>
      <c r="T1495" s="44">
        <f t="shared" si="279"/>
        <v>0</v>
      </c>
      <c r="U1495" s="44">
        <f t="shared" si="280"/>
        <v>0</v>
      </c>
      <c r="V1495" s="44">
        <f t="shared" si="281"/>
        <v>0</v>
      </c>
      <c r="W1495" s="44">
        <f t="shared" si="282"/>
        <v>0</v>
      </c>
      <c r="X1495" s="44">
        <f t="shared" si="283"/>
        <v>0</v>
      </c>
      <c r="Y1495" s="44">
        <f t="shared" si="284"/>
        <v>0</v>
      </c>
      <c r="Z1495" s="44">
        <f t="shared" si="285"/>
        <v>0</v>
      </c>
      <c r="AA1495" s="44">
        <f t="shared" si="286"/>
        <v>0</v>
      </c>
      <c r="AB1495" s="44">
        <f t="shared" si="287"/>
        <v>0</v>
      </c>
      <c r="AC1495" s="44">
        <f t="shared" si="288"/>
        <v>0</v>
      </c>
      <c r="AD1495" s="44">
        <f t="shared" si="289"/>
        <v>6958.1253012048192</v>
      </c>
      <c r="AE1495" s="12">
        <f t="shared" si="290"/>
        <v>6958.1253012048192</v>
      </c>
    </row>
    <row r="1496" spans="1:31" ht="12.6" hidden="1" customHeight="1" x14ac:dyDescent="0.2">
      <c r="A1496" s="26" t="s">
        <v>3610</v>
      </c>
      <c r="B1496" s="19"/>
      <c r="C1496" s="19"/>
      <c r="D1496" s="20">
        <v>10</v>
      </c>
      <c r="E1496" s="21"/>
      <c r="F1496" s="22"/>
      <c r="G1496" s="21"/>
      <c r="H1496" s="22"/>
      <c r="I1496" s="20"/>
      <c r="J1496" s="20"/>
      <c r="K1496" s="20"/>
      <c r="L1496" s="20"/>
      <c r="M1496" s="20"/>
      <c r="N1496" s="20">
        <v>49</v>
      </c>
      <c r="O1496" s="20">
        <v>59</v>
      </c>
      <c r="P1496" s="23" t="str">
        <f>VLOOKUP(A1496,'ИЗ ОСНОВЫ НОМЕНКЛАТУР'!D:E,2,0)</f>
        <v>Аксессуары для шкафов</v>
      </c>
      <c r="Q1496" s="23" t="str">
        <f>VLOOKUP(A1496,'ИЗ ОСНОВЫ НОМЕНКЛАТУР'!D:F,3,0)</f>
        <v>Бренд "Найди"</v>
      </c>
      <c r="R1496" s="40">
        <f>VLOOKUP(A:A,'ИЗ ОСНОВЫ НОМЕНКЛАТУР'!D:G,4,0)</f>
        <v>733.26060606060605</v>
      </c>
      <c r="S1496" s="12" t="str">
        <f>VLOOKUP(A:A,'ИЗ ОСНОВЫ НОМЕНКЛАТУР'!D:H,5,0)</f>
        <v>C</v>
      </c>
      <c r="T1496" s="44">
        <f t="shared" si="279"/>
        <v>7332.6060606060601</v>
      </c>
      <c r="U1496" s="44">
        <f t="shared" si="280"/>
        <v>0</v>
      </c>
      <c r="V1496" s="44">
        <f t="shared" si="281"/>
        <v>0</v>
      </c>
      <c r="W1496" s="44">
        <f t="shared" si="282"/>
        <v>0</v>
      </c>
      <c r="X1496" s="44">
        <f t="shared" si="283"/>
        <v>0</v>
      </c>
      <c r="Y1496" s="44">
        <f t="shared" si="284"/>
        <v>0</v>
      </c>
      <c r="Z1496" s="44">
        <f t="shared" si="285"/>
        <v>0</v>
      </c>
      <c r="AA1496" s="44">
        <f t="shared" si="286"/>
        <v>0</v>
      </c>
      <c r="AB1496" s="44">
        <f t="shared" si="287"/>
        <v>0</v>
      </c>
      <c r="AC1496" s="44">
        <f t="shared" si="288"/>
        <v>0</v>
      </c>
      <c r="AD1496" s="44">
        <f t="shared" si="289"/>
        <v>35929.769696969699</v>
      </c>
      <c r="AE1496" s="12">
        <f t="shared" si="290"/>
        <v>43262.375757575763</v>
      </c>
    </row>
    <row r="1497" spans="1:31" ht="12.6" hidden="1" customHeight="1" x14ac:dyDescent="0.2">
      <c r="A1497" s="26" t="s">
        <v>3611</v>
      </c>
      <c r="B1497" s="19"/>
      <c r="C1497" s="19"/>
      <c r="D1497" s="20"/>
      <c r="E1497" s="21"/>
      <c r="F1497" s="22"/>
      <c r="G1497" s="21"/>
      <c r="H1497" s="22"/>
      <c r="I1497" s="20"/>
      <c r="J1497" s="20">
        <v>16</v>
      </c>
      <c r="K1497" s="20"/>
      <c r="L1497" s="20"/>
      <c r="M1497" s="20"/>
      <c r="N1497" s="20">
        <v>131</v>
      </c>
      <c r="O1497" s="20">
        <v>147</v>
      </c>
      <c r="P1497" s="23" t="str">
        <f>VLOOKUP(A1497,'ИЗ ОСНОВЫ НОМЕНКЛАТУР'!D:E,2,0)</f>
        <v>Аксессуары для шкафов</v>
      </c>
      <c r="Q1497" s="23" t="str">
        <f>VLOOKUP(A1497,'ИЗ ОСНОВЫ НОМЕНКЛАТУР'!D:F,3,0)</f>
        <v>Бренд "Найди"</v>
      </c>
      <c r="R1497" s="40">
        <f>VLOOKUP(A:A,'ИЗ ОСНОВЫ НОМЕНКЛАТУР'!D:G,4,0)</f>
        <v>773.78142857142848</v>
      </c>
      <c r="S1497" s="12" t="str">
        <f>VLOOKUP(A:A,'ИЗ ОСНОВЫ НОМЕНКЛАТУР'!D:H,5,0)</f>
        <v>C</v>
      </c>
      <c r="T1497" s="44">
        <f t="shared" si="279"/>
        <v>0</v>
      </c>
      <c r="U1497" s="44">
        <f t="shared" si="280"/>
        <v>0</v>
      </c>
      <c r="V1497" s="44">
        <f t="shared" si="281"/>
        <v>0</v>
      </c>
      <c r="W1497" s="44">
        <f t="shared" si="282"/>
        <v>0</v>
      </c>
      <c r="X1497" s="44">
        <f t="shared" si="283"/>
        <v>0</v>
      </c>
      <c r="Y1497" s="44">
        <f t="shared" si="284"/>
        <v>0</v>
      </c>
      <c r="Z1497" s="44">
        <f t="shared" si="285"/>
        <v>12380.502857142856</v>
      </c>
      <c r="AA1497" s="44">
        <f t="shared" si="286"/>
        <v>0</v>
      </c>
      <c r="AB1497" s="44">
        <f t="shared" si="287"/>
        <v>0</v>
      </c>
      <c r="AC1497" s="44">
        <f t="shared" si="288"/>
        <v>0</v>
      </c>
      <c r="AD1497" s="44">
        <f t="shared" si="289"/>
        <v>101365.36714285713</v>
      </c>
      <c r="AE1497" s="12">
        <f t="shared" si="290"/>
        <v>113745.86999999998</v>
      </c>
    </row>
    <row r="1498" spans="1:31" ht="12.6" hidden="1" customHeight="1" x14ac:dyDescent="0.2">
      <c r="A1498" s="26" t="s">
        <v>3600</v>
      </c>
      <c r="B1498" s="19"/>
      <c r="C1498" s="19"/>
      <c r="D1498" s="20"/>
      <c r="E1498" s="21"/>
      <c r="F1498" s="22"/>
      <c r="G1498" s="21"/>
      <c r="H1498" s="22"/>
      <c r="I1498" s="20"/>
      <c r="J1498" s="20"/>
      <c r="K1498" s="20"/>
      <c r="L1498" s="20"/>
      <c r="M1498" s="20"/>
      <c r="N1498" s="20">
        <v>230</v>
      </c>
      <c r="O1498" s="20">
        <v>230</v>
      </c>
      <c r="P1498" s="23" t="str">
        <f>VLOOKUP(A1498,'ИЗ ОСНОВЫ НОМЕНКЛАТУР'!D:E,2,0)</f>
        <v>Аксессуары для шкафов</v>
      </c>
      <c r="Q1498" s="23" t="str">
        <f>VLOOKUP(A1498,'ИЗ ОСНОВЫ НОМЕНКЛАТУР'!D:F,3,0)</f>
        <v>Бренд "Найди"</v>
      </c>
      <c r="R1498" s="40">
        <f>VLOOKUP(A:A,'ИЗ ОСНОВЫ НОМЕНКЛАТУР'!D:G,4,0)</f>
        <v>751.42547619047616</v>
      </c>
      <c r="S1498" s="12" t="str">
        <f>VLOOKUP(A:A,'ИЗ ОСНОВЫ НОМЕНКЛАТУР'!D:H,5,0)</f>
        <v>B</v>
      </c>
      <c r="T1498" s="44">
        <f t="shared" si="279"/>
        <v>0</v>
      </c>
      <c r="U1498" s="44">
        <f t="shared" si="280"/>
        <v>0</v>
      </c>
      <c r="V1498" s="44">
        <f t="shared" si="281"/>
        <v>0</v>
      </c>
      <c r="W1498" s="44">
        <f t="shared" si="282"/>
        <v>0</v>
      </c>
      <c r="X1498" s="44">
        <f t="shared" si="283"/>
        <v>0</v>
      </c>
      <c r="Y1498" s="44">
        <f t="shared" si="284"/>
        <v>0</v>
      </c>
      <c r="Z1498" s="44">
        <f t="shared" si="285"/>
        <v>0</v>
      </c>
      <c r="AA1498" s="44">
        <f t="shared" si="286"/>
        <v>0</v>
      </c>
      <c r="AB1498" s="44">
        <f t="shared" si="287"/>
        <v>0</v>
      </c>
      <c r="AC1498" s="44">
        <f t="shared" si="288"/>
        <v>0</v>
      </c>
      <c r="AD1498" s="44">
        <f t="shared" si="289"/>
        <v>172827.85952380951</v>
      </c>
      <c r="AE1498" s="12">
        <f t="shared" si="290"/>
        <v>172827.85952380951</v>
      </c>
    </row>
    <row r="1499" spans="1:31" ht="12.6" hidden="1" customHeight="1" x14ac:dyDescent="0.2">
      <c r="A1499" s="26" t="s">
        <v>3617</v>
      </c>
      <c r="B1499" s="19"/>
      <c r="C1499" s="19"/>
      <c r="D1499" s="20"/>
      <c r="E1499" s="21"/>
      <c r="F1499" s="22"/>
      <c r="G1499" s="21"/>
      <c r="H1499" s="22"/>
      <c r="I1499" s="20"/>
      <c r="J1499" s="20"/>
      <c r="K1499" s="20"/>
      <c r="L1499" s="20"/>
      <c r="M1499" s="20"/>
      <c r="N1499" s="20">
        <v>38</v>
      </c>
      <c r="O1499" s="20">
        <v>38</v>
      </c>
      <c r="P1499" s="23" t="str">
        <f>VLOOKUP(A1499,'ИЗ ОСНОВЫ НОМЕНКЛАТУР'!D:E,2,0)</f>
        <v>Аксессуары для шкафов</v>
      </c>
      <c r="Q1499" s="23" t="str">
        <f>VLOOKUP(A1499,'ИЗ ОСНОВЫ НОМЕНКЛАТУР'!D:F,3,0)</f>
        <v>Бренд "Найди"</v>
      </c>
      <c r="R1499" s="40">
        <f>VLOOKUP(A:A,'ИЗ ОСНОВЫ НОМЕНКЛАТУР'!D:G,4,0)</f>
        <v>736.73562500000003</v>
      </c>
      <c r="S1499" s="12" t="str">
        <f>VLOOKUP(A:A,'ИЗ ОСНОВЫ НОМЕНКЛАТУР'!D:H,5,0)</f>
        <v>C</v>
      </c>
      <c r="T1499" s="44">
        <f t="shared" si="279"/>
        <v>0</v>
      </c>
      <c r="U1499" s="44">
        <f t="shared" si="280"/>
        <v>0</v>
      </c>
      <c r="V1499" s="44">
        <f t="shared" si="281"/>
        <v>0</v>
      </c>
      <c r="W1499" s="44">
        <f t="shared" si="282"/>
        <v>0</v>
      </c>
      <c r="X1499" s="44">
        <f t="shared" si="283"/>
        <v>0</v>
      </c>
      <c r="Y1499" s="44">
        <f t="shared" si="284"/>
        <v>0</v>
      </c>
      <c r="Z1499" s="44">
        <f t="shared" si="285"/>
        <v>0</v>
      </c>
      <c r="AA1499" s="44">
        <f t="shared" si="286"/>
        <v>0</v>
      </c>
      <c r="AB1499" s="44">
        <f t="shared" si="287"/>
        <v>0</v>
      </c>
      <c r="AC1499" s="44">
        <f t="shared" si="288"/>
        <v>0</v>
      </c>
      <c r="AD1499" s="44">
        <f t="shared" si="289"/>
        <v>27995.953750000001</v>
      </c>
      <c r="AE1499" s="12">
        <f t="shared" si="290"/>
        <v>27995.953750000001</v>
      </c>
    </row>
    <row r="1500" spans="1:31" ht="12.6" hidden="1" customHeight="1" x14ac:dyDescent="0.2">
      <c r="A1500" s="26" t="s">
        <v>3612</v>
      </c>
      <c r="B1500" s="19"/>
      <c r="C1500" s="19"/>
      <c r="D1500" s="20"/>
      <c r="E1500" s="21"/>
      <c r="F1500" s="22"/>
      <c r="G1500" s="21"/>
      <c r="H1500" s="22"/>
      <c r="I1500" s="20"/>
      <c r="J1500" s="20">
        <v>10</v>
      </c>
      <c r="K1500" s="20"/>
      <c r="L1500" s="20"/>
      <c r="M1500" s="20"/>
      <c r="N1500" s="20">
        <v>39</v>
      </c>
      <c r="O1500" s="20">
        <v>49</v>
      </c>
      <c r="P1500" s="23" t="str">
        <f>VLOOKUP(A1500,'ИЗ ОСНОВЫ НОМЕНКЛАТУР'!D:E,2,0)</f>
        <v>Аксессуары для шкафов</v>
      </c>
      <c r="Q1500" s="23" t="str">
        <f>VLOOKUP(A1500,'ИЗ ОСНОВЫ НОМЕНКЛАТУР'!D:F,3,0)</f>
        <v>Бренд "Найди"</v>
      </c>
      <c r="R1500" s="40">
        <f>VLOOKUP(A:A,'ИЗ ОСНОВЫ НОМЕНКЛАТУР'!D:G,4,0)</f>
        <v>816.88322580645161</v>
      </c>
      <c r="S1500" s="12" t="str">
        <f>VLOOKUP(A:A,'ИЗ ОСНОВЫ НОМЕНКЛАТУР'!D:H,5,0)</f>
        <v>C</v>
      </c>
      <c r="T1500" s="44">
        <f t="shared" si="279"/>
        <v>0</v>
      </c>
      <c r="U1500" s="44">
        <f t="shared" si="280"/>
        <v>0</v>
      </c>
      <c r="V1500" s="44">
        <f t="shared" si="281"/>
        <v>0</v>
      </c>
      <c r="W1500" s="44">
        <f t="shared" si="282"/>
        <v>0</v>
      </c>
      <c r="X1500" s="44">
        <f t="shared" si="283"/>
        <v>0</v>
      </c>
      <c r="Y1500" s="44">
        <f t="shared" si="284"/>
        <v>0</v>
      </c>
      <c r="Z1500" s="44">
        <f t="shared" si="285"/>
        <v>8168.8322580645163</v>
      </c>
      <c r="AA1500" s="44">
        <f t="shared" si="286"/>
        <v>0</v>
      </c>
      <c r="AB1500" s="44">
        <f t="shared" si="287"/>
        <v>0</v>
      </c>
      <c r="AC1500" s="44">
        <f t="shared" si="288"/>
        <v>0</v>
      </c>
      <c r="AD1500" s="44">
        <f t="shared" si="289"/>
        <v>31858.445806451611</v>
      </c>
      <c r="AE1500" s="12">
        <f t="shared" si="290"/>
        <v>40027.278064516126</v>
      </c>
    </row>
    <row r="1501" spans="1:31" ht="12.6" hidden="1" customHeight="1" x14ac:dyDescent="0.2">
      <c r="A1501" s="26" t="s">
        <v>3585</v>
      </c>
      <c r="B1501" s="19"/>
      <c r="C1501" s="19"/>
      <c r="D1501" s="20"/>
      <c r="E1501" s="21"/>
      <c r="F1501" s="22"/>
      <c r="G1501" s="21"/>
      <c r="H1501" s="22"/>
      <c r="I1501" s="20"/>
      <c r="J1501" s="20"/>
      <c r="K1501" s="20"/>
      <c r="L1501" s="20"/>
      <c r="M1501" s="20"/>
      <c r="N1501" s="20">
        <v>55</v>
      </c>
      <c r="O1501" s="20">
        <v>55</v>
      </c>
      <c r="P1501" s="23" t="str">
        <f>VLOOKUP(A1501,'ИЗ ОСНОВЫ НОМЕНКЛАТУР'!D:E,2,0)</f>
        <v>Аксессуары для шкафов</v>
      </c>
      <c r="Q1501" s="23" t="str">
        <f>VLOOKUP(A1501,'ИЗ ОСНОВЫ НОМЕНКЛАТУР'!D:F,3,0)</f>
        <v>Бренд "Найди"</v>
      </c>
      <c r="R1501" s="40">
        <f>VLOOKUP(A:A,'ИЗ ОСНОВЫ НОМЕНКЛАТУР'!D:G,4,0)</f>
        <v>837.03783132530123</v>
      </c>
      <c r="S1501" s="12" t="str">
        <f>VLOOKUP(A:A,'ИЗ ОСНОВЫ НОМЕНКЛАТУР'!D:H,5,0)</f>
        <v>B</v>
      </c>
      <c r="T1501" s="44">
        <f t="shared" si="279"/>
        <v>0</v>
      </c>
      <c r="U1501" s="44">
        <f t="shared" si="280"/>
        <v>0</v>
      </c>
      <c r="V1501" s="44">
        <f t="shared" si="281"/>
        <v>0</v>
      </c>
      <c r="W1501" s="44">
        <f t="shared" si="282"/>
        <v>0</v>
      </c>
      <c r="X1501" s="44">
        <f t="shared" si="283"/>
        <v>0</v>
      </c>
      <c r="Y1501" s="44">
        <f t="shared" si="284"/>
        <v>0</v>
      </c>
      <c r="Z1501" s="44">
        <f t="shared" si="285"/>
        <v>0</v>
      </c>
      <c r="AA1501" s="44">
        <f t="shared" si="286"/>
        <v>0</v>
      </c>
      <c r="AB1501" s="44">
        <f t="shared" si="287"/>
        <v>0</v>
      </c>
      <c r="AC1501" s="44">
        <f t="shared" si="288"/>
        <v>0</v>
      </c>
      <c r="AD1501" s="44">
        <f t="shared" si="289"/>
        <v>46037.080722891566</v>
      </c>
      <c r="AE1501" s="12">
        <f t="shared" si="290"/>
        <v>46037.080722891566</v>
      </c>
    </row>
    <row r="1502" spans="1:31" ht="12.6" hidden="1" customHeight="1" x14ac:dyDescent="0.2">
      <c r="A1502" s="26" t="s">
        <v>3318</v>
      </c>
      <c r="B1502" s="19"/>
      <c r="C1502" s="19"/>
      <c r="D1502" s="20"/>
      <c r="E1502" s="20">
        <v>2</v>
      </c>
      <c r="F1502" s="20"/>
      <c r="G1502" s="21"/>
      <c r="H1502" s="22"/>
      <c r="I1502" s="20"/>
      <c r="J1502" s="20">
        <v>475</v>
      </c>
      <c r="K1502" s="20">
        <v>1050</v>
      </c>
      <c r="L1502" s="20"/>
      <c r="M1502" s="20"/>
      <c r="N1502" s="20">
        <v>136</v>
      </c>
      <c r="O1502" s="20">
        <v>1663</v>
      </c>
      <c r="P1502" s="23" t="str">
        <f>VLOOKUP(A1502,'ИЗ ОСНОВЫ НОМЕНКЛАТУР'!D:E,2,0)</f>
        <v>Трубные системы, рейлинг</v>
      </c>
      <c r="Q1502" s="23" t="str">
        <f>VLOOKUP(A1502,'ИЗ ОСНОВЫ НОМЕНКЛАТУР'!D:F,3,0)</f>
        <v>Соединение труб</v>
      </c>
      <c r="R1502" s="40">
        <f>VLOOKUP(A:A,'ИЗ ОСНОВЫ НОМЕНКЛАТУР'!D:G,4,0)</f>
        <v>227.8820489296636</v>
      </c>
      <c r="S1502" s="12" t="str">
        <f>VLOOKUP(A:A,'ИЗ ОСНОВЫ НОМЕНКЛАТУР'!D:H,5,0)</f>
        <v>C</v>
      </c>
      <c r="T1502" s="44">
        <f t="shared" si="279"/>
        <v>0</v>
      </c>
      <c r="U1502" s="44">
        <f t="shared" si="280"/>
        <v>455.76409785932719</v>
      </c>
      <c r="V1502" s="44">
        <f t="shared" si="281"/>
        <v>0</v>
      </c>
      <c r="W1502" s="44">
        <f t="shared" si="282"/>
        <v>0</v>
      </c>
      <c r="X1502" s="44">
        <f t="shared" si="283"/>
        <v>0</v>
      </c>
      <c r="Y1502" s="44">
        <f t="shared" si="284"/>
        <v>0</v>
      </c>
      <c r="Z1502" s="44">
        <f t="shared" si="285"/>
        <v>108243.97324159021</v>
      </c>
      <c r="AA1502" s="44">
        <f t="shared" si="286"/>
        <v>239276.15137614676</v>
      </c>
      <c r="AB1502" s="44">
        <f t="shared" si="287"/>
        <v>0</v>
      </c>
      <c r="AC1502" s="44">
        <f t="shared" si="288"/>
        <v>0</v>
      </c>
      <c r="AD1502" s="44">
        <f t="shared" si="289"/>
        <v>30991.958654434249</v>
      </c>
      <c r="AE1502" s="12">
        <f t="shared" si="290"/>
        <v>378967.84737003053</v>
      </c>
    </row>
    <row r="1503" spans="1:31" ht="12.6" hidden="1" customHeight="1" x14ac:dyDescent="0.2">
      <c r="A1503" s="26" t="s">
        <v>1752</v>
      </c>
      <c r="B1503" s="19"/>
      <c r="C1503" s="19"/>
      <c r="D1503" s="20"/>
      <c r="E1503" s="20">
        <v>10</v>
      </c>
      <c r="F1503" s="20"/>
      <c r="G1503" s="21"/>
      <c r="H1503" s="22"/>
      <c r="I1503" s="20"/>
      <c r="J1503" s="20"/>
      <c r="K1503" s="20"/>
      <c r="L1503" s="20"/>
      <c r="M1503" s="20"/>
      <c r="N1503" s="20">
        <v>2</v>
      </c>
      <c r="O1503" s="20">
        <v>12</v>
      </c>
      <c r="P1503" s="23" t="str">
        <f>VLOOKUP(A1503,'ИЗ ОСНОВЫ НОМЕНКЛАТУР'!D:E,2,0)</f>
        <v>Крепежные системы</v>
      </c>
      <c r="Q1503" s="23" t="str">
        <f>VLOOKUP(A1503,'ИЗ ОСНОВЫ НОМЕНКЛАТУР'!D:F,3,0)</f>
        <v>Полкодержатели</v>
      </c>
      <c r="R1503" s="40">
        <f>VLOOKUP(A:A,'ИЗ ОСНОВЫ НОМЕНКЛАТУР'!D:G,4,0)</f>
        <v>96.692030947775621</v>
      </c>
      <c r="S1503" s="12" t="str">
        <f>VLOOKUP(A:A,'ИЗ ОСНОВЫ НОМЕНКЛАТУР'!D:H,5,0)</f>
        <v>C</v>
      </c>
      <c r="T1503" s="44">
        <f t="shared" si="279"/>
        <v>0</v>
      </c>
      <c r="U1503" s="44">
        <f t="shared" si="280"/>
        <v>966.92030947775618</v>
      </c>
      <c r="V1503" s="44">
        <f t="shared" si="281"/>
        <v>0</v>
      </c>
      <c r="W1503" s="44">
        <f t="shared" si="282"/>
        <v>0</v>
      </c>
      <c r="X1503" s="44">
        <f t="shared" si="283"/>
        <v>0</v>
      </c>
      <c r="Y1503" s="44">
        <f t="shared" si="284"/>
        <v>0</v>
      </c>
      <c r="Z1503" s="44">
        <f t="shared" si="285"/>
        <v>0</v>
      </c>
      <c r="AA1503" s="44">
        <f t="shared" si="286"/>
        <v>0</v>
      </c>
      <c r="AB1503" s="44">
        <f t="shared" si="287"/>
        <v>0</v>
      </c>
      <c r="AC1503" s="44">
        <f t="shared" si="288"/>
        <v>0</v>
      </c>
      <c r="AD1503" s="44">
        <f t="shared" si="289"/>
        <v>193.38406189555124</v>
      </c>
      <c r="AE1503" s="12">
        <f t="shared" si="290"/>
        <v>1160.3043713733075</v>
      </c>
    </row>
    <row r="1504" spans="1:31" ht="12.6" hidden="1" customHeight="1" x14ac:dyDescent="0.2">
      <c r="A1504" s="26" t="s">
        <v>1758</v>
      </c>
      <c r="B1504" s="19"/>
      <c r="C1504" s="19"/>
      <c r="D1504" s="20"/>
      <c r="E1504" s="20">
        <v>43</v>
      </c>
      <c r="F1504" s="20"/>
      <c r="G1504" s="21"/>
      <c r="H1504" s="22"/>
      <c r="I1504" s="20"/>
      <c r="J1504" s="20">
        <v>26</v>
      </c>
      <c r="K1504" s="20"/>
      <c r="L1504" s="20"/>
      <c r="M1504" s="20"/>
      <c r="N1504" s="20"/>
      <c r="O1504" s="20">
        <v>69</v>
      </c>
      <c r="P1504" s="23" t="str">
        <f>VLOOKUP(A1504,'ИЗ ОСНОВЫ НОМЕНКЛАТУР'!D:E,2,0)</f>
        <v>Крепежные системы</v>
      </c>
      <c r="Q1504" s="23" t="str">
        <f>VLOOKUP(A1504,'ИЗ ОСНОВЫ НОМЕНКЛАТУР'!D:F,3,0)</f>
        <v>Полкодержатели</v>
      </c>
      <c r="R1504" s="40">
        <f>VLOOKUP(A:A,'ИЗ ОСНОВЫ НОМЕНКЛАТУР'!D:G,4,0)</f>
        <v>70.800668896321071</v>
      </c>
      <c r="S1504" s="12" t="str">
        <f>VLOOKUP(A:A,'ИЗ ОСНОВЫ НОМЕНКЛАТУР'!D:H,5,0)</f>
        <v>C</v>
      </c>
      <c r="T1504" s="44">
        <f t="shared" si="279"/>
        <v>0</v>
      </c>
      <c r="U1504" s="44">
        <f t="shared" si="280"/>
        <v>3044.428762541806</v>
      </c>
      <c r="V1504" s="44">
        <f t="shared" si="281"/>
        <v>0</v>
      </c>
      <c r="W1504" s="44">
        <f t="shared" si="282"/>
        <v>0</v>
      </c>
      <c r="X1504" s="44">
        <f t="shared" si="283"/>
        <v>0</v>
      </c>
      <c r="Y1504" s="44">
        <f t="shared" si="284"/>
        <v>0</v>
      </c>
      <c r="Z1504" s="44">
        <f t="shared" si="285"/>
        <v>1840.8173913043479</v>
      </c>
      <c r="AA1504" s="44">
        <f t="shared" si="286"/>
        <v>0</v>
      </c>
      <c r="AB1504" s="44">
        <f t="shared" si="287"/>
        <v>0</v>
      </c>
      <c r="AC1504" s="44">
        <f t="shared" si="288"/>
        <v>0</v>
      </c>
      <c r="AD1504" s="44">
        <f t="shared" si="289"/>
        <v>0</v>
      </c>
      <c r="AE1504" s="12">
        <f t="shared" si="290"/>
        <v>4885.2461538461539</v>
      </c>
    </row>
    <row r="1505" spans="1:31" ht="12.6" hidden="1" customHeight="1" x14ac:dyDescent="0.2">
      <c r="A1505" s="26" t="s">
        <v>1757</v>
      </c>
      <c r="B1505" s="19"/>
      <c r="C1505" s="19"/>
      <c r="D1505" s="20"/>
      <c r="E1505" s="21"/>
      <c r="F1505" s="22"/>
      <c r="G1505" s="21"/>
      <c r="H1505" s="22"/>
      <c r="I1505" s="20"/>
      <c r="J1505" s="20"/>
      <c r="K1505" s="20"/>
      <c r="L1505" s="20"/>
      <c r="M1505" s="20"/>
      <c r="N1505" s="20">
        <v>4</v>
      </c>
      <c r="O1505" s="20">
        <v>4</v>
      </c>
      <c r="P1505" s="23" t="str">
        <f>VLOOKUP(A1505,'ИЗ ОСНОВЫ НОМЕНКЛАТУР'!D:E,2,0)</f>
        <v>Крепежные системы</v>
      </c>
      <c r="Q1505" s="23" t="str">
        <f>VLOOKUP(A1505,'ИЗ ОСНОВЫ НОМЕНКЛАТУР'!D:F,3,0)</f>
        <v>Полкодержатели</v>
      </c>
      <c r="R1505" s="40">
        <f>VLOOKUP(A:A,'ИЗ ОСНОВЫ НОМЕНКЛАТУР'!D:G,4,0)</f>
        <v>4445.5</v>
      </c>
      <c r="S1505" s="12" t="str">
        <f>VLOOKUP(A:A,'ИЗ ОСНОВЫ НОМЕНКЛАТУР'!D:H,5,0)</f>
        <v>C</v>
      </c>
      <c r="T1505" s="44">
        <f t="shared" si="279"/>
        <v>0</v>
      </c>
      <c r="U1505" s="44">
        <f t="shared" si="280"/>
        <v>0</v>
      </c>
      <c r="V1505" s="44">
        <f t="shared" si="281"/>
        <v>0</v>
      </c>
      <c r="W1505" s="44">
        <f t="shared" si="282"/>
        <v>0</v>
      </c>
      <c r="X1505" s="44">
        <f t="shared" si="283"/>
        <v>0</v>
      </c>
      <c r="Y1505" s="44">
        <f t="shared" si="284"/>
        <v>0</v>
      </c>
      <c r="Z1505" s="44">
        <f t="shared" si="285"/>
        <v>0</v>
      </c>
      <c r="AA1505" s="44">
        <f t="shared" si="286"/>
        <v>0</v>
      </c>
      <c r="AB1505" s="44">
        <f t="shared" si="287"/>
        <v>0</v>
      </c>
      <c r="AC1505" s="44">
        <f t="shared" si="288"/>
        <v>0</v>
      </c>
      <c r="AD1505" s="44">
        <f t="shared" si="289"/>
        <v>17782</v>
      </c>
      <c r="AE1505" s="12">
        <f t="shared" si="290"/>
        <v>17782</v>
      </c>
    </row>
    <row r="1506" spans="1:31" ht="12.6" hidden="1" customHeight="1" x14ac:dyDescent="0.2">
      <c r="A1506" s="26" t="s">
        <v>1759</v>
      </c>
      <c r="B1506" s="19"/>
      <c r="C1506" s="19"/>
      <c r="D1506" s="20"/>
      <c r="E1506" s="21"/>
      <c r="F1506" s="22"/>
      <c r="G1506" s="21"/>
      <c r="H1506" s="22"/>
      <c r="I1506" s="20"/>
      <c r="J1506" s="20"/>
      <c r="K1506" s="20"/>
      <c r="L1506" s="20"/>
      <c r="M1506" s="20"/>
      <c r="N1506" s="20">
        <v>6</v>
      </c>
      <c r="O1506" s="20">
        <v>6</v>
      </c>
      <c r="P1506" s="23" t="str">
        <f>VLOOKUP(A1506,'ИЗ ОСНОВЫ НОМЕНКЛАТУР'!D:E,2,0)</f>
        <v>Крепежные системы</v>
      </c>
      <c r="Q1506" s="23" t="str">
        <f>VLOOKUP(A1506,'ИЗ ОСНОВЫ НОМЕНКЛАТУР'!D:F,3,0)</f>
        <v>Полкодержатели</v>
      </c>
      <c r="R1506" s="40">
        <f>VLOOKUP(A:A,'ИЗ ОСНОВЫ НОМЕНКЛАТУР'!D:G,4,0)</f>
        <v>3527.5</v>
      </c>
      <c r="S1506" s="12" t="str">
        <f>VLOOKUP(A:A,'ИЗ ОСНОВЫ НОМЕНКЛАТУР'!D:H,5,0)</f>
        <v>C</v>
      </c>
      <c r="T1506" s="44">
        <f t="shared" si="279"/>
        <v>0</v>
      </c>
      <c r="U1506" s="44">
        <f t="shared" si="280"/>
        <v>0</v>
      </c>
      <c r="V1506" s="44">
        <f t="shared" si="281"/>
        <v>0</v>
      </c>
      <c r="W1506" s="44">
        <f t="shared" si="282"/>
        <v>0</v>
      </c>
      <c r="X1506" s="44">
        <f t="shared" si="283"/>
        <v>0</v>
      </c>
      <c r="Y1506" s="44">
        <f t="shared" si="284"/>
        <v>0</v>
      </c>
      <c r="Z1506" s="44">
        <f t="shared" si="285"/>
        <v>0</v>
      </c>
      <c r="AA1506" s="44">
        <f t="shared" si="286"/>
        <v>0</v>
      </c>
      <c r="AB1506" s="44">
        <f t="shared" si="287"/>
        <v>0</v>
      </c>
      <c r="AC1506" s="44">
        <f t="shared" si="288"/>
        <v>0</v>
      </c>
      <c r="AD1506" s="44">
        <f t="shared" si="289"/>
        <v>21165</v>
      </c>
      <c r="AE1506" s="12">
        <f t="shared" si="290"/>
        <v>21165</v>
      </c>
    </row>
    <row r="1507" spans="1:31" ht="12.6" hidden="1" customHeight="1" x14ac:dyDescent="0.2">
      <c r="A1507" s="26" t="s">
        <v>1749</v>
      </c>
      <c r="B1507" s="19"/>
      <c r="C1507" s="19"/>
      <c r="D1507" s="20"/>
      <c r="E1507" s="21"/>
      <c r="F1507" s="22"/>
      <c r="G1507" s="21"/>
      <c r="H1507" s="22"/>
      <c r="I1507" s="20"/>
      <c r="J1507" s="20">
        <v>2</v>
      </c>
      <c r="K1507" s="20"/>
      <c r="L1507" s="20"/>
      <c r="M1507" s="20"/>
      <c r="N1507" s="20">
        <v>2</v>
      </c>
      <c r="O1507" s="20">
        <v>4</v>
      </c>
      <c r="P1507" s="23" t="str">
        <f>VLOOKUP(A1507,'ИЗ ОСНОВЫ НОМЕНКЛАТУР'!D:E,2,0)</f>
        <v>Крепежные системы</v>
      </c>
      <c r="Q1507" s="23" t="str">
        <f>VLOOKUP(A1507,'ИЗ ОСНОВЫ НОМЕНКЛАТУР'!D:F,3,0)</f>
        <v>Полкодержатели</v>
      </c>
      <c r="R1507" s="40">
        <f>VLOOKUP(A:A,'ИЗ ОСНОВЫ НОМЕНКЛАТУР'!D:G,4,0)</f>
        <v>4139.6324999999997</v>
      </c>
      <c r="S1507" s="12" t="str">
        <f>VLOOKUP(A:A,'ИЗ ОСНОВЫ НОМЕНКЛАТУР'!D:H,5,0)</f>
        <v>C</v>
      </c>
      <c r="T1507" s="44">
        <f t="shared" si="279"/>
        <v>0</v>
      </c>
      <c r="U1507" s="44">
        <f t="shared" si="280"/>
        <v>0</v>
      </c>
      <c r="V1507" s="44">
        <f t="shared" si="281"/>
        <v>0</v>
      </c>
      <c r="W1507" s="44">
        <f t="shared" si="282"/>
        <v>0</v>
      </c>
      <c r="X1507" s="44">
        <f t="shared" si="283"/>
        <v>0</v>
      </c>
      <c r="Y1507" s="44">
        <f t="shared" si="284"/>
        <v>0</v>
      </c>
      <c r="Z1507" s="44">
        <f t="shared" si="285"/>
        <v>8279.2649999999994</v>
      </c>
      <c r="AA1507" s="44">
        <f t="shared" si="286"/>
        <v>0</v>
      </c>
      <c r="AB1507" s="44">
        <f t="shared" si="287"/>
        <v>0</v>
      </c>
      <c r="AC1507" s="44">
        <f t="shared" si="288"/>
        <v>0</v>
      </c>
      <c r="AD1507" s="44">
        <f t="shared" si="289"/>
        <v>8279.2649999999994</v>
      </c>
      <c r="AE1507" s="12">
        <f t="shared" si="290"/>
        <v>16558.53</v>
      </c>
    </row>
    <row r="1508" spans="1:31" ht="12.6" hidden="1" customHeight="1" x14ac:dyDescent="0.2">
      <c r="A1508" s="26" t="s">
        <v>1756</v>
      </c>
      <c r="B1508" s="19"/>
      <c r="C1508" s="19"/>
      <c r="D1508" s="20"/>
      <c r="E1508" s="20">
        <v>1</v>
      </c>
      <c r="F1508" s="20"/>
      <c r="G1508" s="21"/>
      <c r="H1508" s="22"/>
      <c r="I1508" s="20"/>
      <c r="J1508" s="20">
        <v>1</v>
      </c>
      <c r="K1508" s="20"/>
      <c r="L1508" s="20"/>
      <c r="M1508" s="20"/>
      <c r="N1508" s="20"/>
      <c r="O1508" s="20">
        <v>2</v>
      </c>
      <c r="P1508" s="23" t="str">
        <f>VLOOKUP(A1508,'ИЗ ОСНОВЫ НОМЕНКЛАТУР'!D:E,2,0)</f>
        <v>Крепежные системы</v>
      </c>
      <c r="Q1508" s="23" t="str">
        <f>VLOOKUP(A1508,'ИЗ ОСНОВЫ НОМЕНКЛАТУР'!D:F,3,0)</f>
        <v>Полкодержатели</v>
      </c>
      <c r="R1508" s="40">
        <f>VLOOKUP(A:A,'ИЗ ОСНОВЫ НОМЕНКЛАТУР'!D:G,4,0)</f>
        <v>4488</v>
      </c>
      <c r="S1508" s="12" t="str">
        <f>VLOOKUP(A:A,'ИЗ ОСНОВЫ НОМЕНКЛАТУР'!D:H,5,0)</f>
        <v>C</v>
      </c>
      <c r="T1508" s="44">
        <f t="shared" si="279"/>
        <v>0</v>
      </c>
      <c r="U1508" s="44">
        <f t="shared" si="280"/>
        <v>4488</v>
      </c>
      <c r="V1508" s="44">
        <f t="shared" si="281"/>
        <v>0</v>
      </c>
      <c r="W1508" s="44">
        <f t="shared" si="282"/>
        <v>0</v>
      </c>
      <c r="X1508" s="44">
        <f t="shared" si="283"/>
        <v>0</v>
      </c>
      <c r="Y1508" s="44">
        <f t="shared" si="284"/>
        <v>0</v>
      </c>
      <c r="Z1508" s="44">
        <f t="shared" si="285"/>
        <v>4488</v>
      </c>
      <c r="AA1508" s="44">
        <f t="shared" si="286"/>
        <v>0</v>
      </c>
      <c r="AB1508" s="44">
        <f t="shared" si="287"/>
        <v>0</v>
      </c>
      <c r="AC1508" s="44">
        <f t="shared" si="288"/>
        <v>0</v>
      </c>
      <c r="AD1508" s="44">
        <f t="shared" si="289"/>
        <v>0</v>
      </c>
      <c r="AE1508" s="12">
        <f t="shared" si="290"/>
        <v>8976</v>
      </c>
    </row>
    <row r="1509" spans="1:31" ht="12.6" hidden="1" customHeight="1" x14ac:dyDescent="0.2">
      <c r="A1509" s="26" t="s">
        <v>1766</v>
      </c>
      <c r="B1509" s="19"/>
      <c r="C1509" s="19"/>
      <c r="D1509" s="20"/>
      <c r="E1509" s="20">
        <v>5</v>
      </c>
      <c r="F1509" s="20"/>
      <c r="G1509" s="21"/>
      <c r="H1509" s="22"/>
      <c r="I1509" s="20"/>
      <c r="J1509" s="20">
        <v>4</v>
      </c>
      <c r="K1509" s="20"/>
      <c r="L1509" s="20"/>
      <c r="M1509" s="20"/>
      <c r="N1509" s="20"/>
      <c r="O1509" s="20">
        <v>9</v>
      </c>
      <c r="P1509" s="23" t="str">
        <f>VLOOKUP(A1509,'ИЗ ОСНОВЫ НОМЕНКЛАТУР'!D:E,2,0)</f>
        <v>Крепежные системы</v>
      </c>
      <c r="Q1509" s="23" t="str">
        <f>VLOOKUP(A1509,'ИЗ ОСНОВЫ НОМЕНКЛАТУР'!D:F,3,0)</f>
        <v>Полкодержатели</v>
      </c>
      <c r="R1509" s="40">
        <f>VLOOKUP(A:A,'ИЗ ОСНОВЫ НОМЕНКЛАТУР'!D:G,4,0)</f>
        <v>4734.5</v>
      </c>
      <c r="S1509" s="12" t="str">
        <f>VLOOKUP(A:A,'ИЗ ОСНОВЫ НОМЕНКЛАТУР'!D:H,5,0)</f>
        <v>C</v>
      </c>
      <c r="T1509" s="44">
        <f t="shared" si="279"/>
        <v>0</v>
      </c>
      <c r="U1509" s="44">
        <f t="shared" si="280"/>
        <v>23672.5</v>
      </c>
      <c r="V1509" s="44">
        <f t="shared" si="281"/>
        <v>0</v>
      </c>
      <c r="W1509" s="44">
        <f t="shared" si="282"/>
        <v>0</v>
      </c>
      <c r="X1509" s="44">
        <f t="shared" si="283"/>
        <v>0</v>
      </c>
      <c r="Y1509" s="44">
        <f t="shared" si="284"/>
        <v>0</v>
      </c>
      <c r="Z1509" s="44">
        <f t="shared" si="285"/>
        <v>18938</v>
      </c>
      <c r="AA1509" s="44">
        <f t="shared" si="286"/>
        <v>0</v>
      </c>
      <c r="AB1509" s="44">
        <f t="shared" si="287"/>
        <v>0</v>
      </c>
      <c r="AC1509" s="44">
        <f t="shared" si="288"/>
        <v>0</v>
      </c>
      <c r="AD1509" s="44">
        <f t="shared" si="289"/>
        <v>0</v>
      </c>
      <c r="AE1509" s="12">
        <f t="shared" si="290"/>
        <v>42610.5</v>
      </c>
    </row>
    <row r="1510" spans="1:31" ht="12.6" hidden="1" customHeight="1" x14ac:dyDescent="0.2">
      <c r="A1510" s="26" t="s">
        <v>1769</v>
      </c>
      <c r="B1510" s="19"/>
      <c r="C1510" s="19"/>
      <c r="D1510" s="20"/>
      <c r="E1510" s="20">
        <v>5</v>
      </c>
      <c r="F1510" s="20"/>
      <c r="G1510" s="21"/>
      <c r="H1510" s="22"/>
      <c r="I1510" s="20"/>
      <c r="J1510" s="20">
        <v>4</v>
      </c>
      <c r="K1510" s="20"/>
      <c r="L1510" s="20"/>
      <c r="M1510" s="20"/>
      <c r="N1510" s="20"/>
      <c r="O1510" s="20">
        <v>9</v>
      </c>
      <c r="P1510" s="23" t="str">
        <f>VLOOKUP(A1510,'ИЗ ОСНОВЫ НОМЕНКЛАТУР'!D:E,2,0)</f>
        <v>Крепежные системы</v>
      </c>
      <c r="Q1510" s="23" t="str">
        <f>VLOOKUP(A1510,'ИЗ ОСНОВЫ НОМЕНКЛАТУР'!D:F,3,0)</f>
        <v>Полкодержатели</v>
      </c>
      <c r="R1510" s="40">
        <f>VLOOKUP(A:A,'ИЗ ОСНОВЫ НОМЕНКЛАТУР'!D:G,4,0)</f>
        <v>4734.5</v>
      </c>
      <c r="S1510" s="12" t="str">
        <f>VLOOKUP(A:A,'ИЗ ОСНОВЫ НОМЕНКЛАТУР'!D:H,5,0)</f>
        <v>C</v>
      </c>
      <c r="T1510" s="44">
        <f t="shared" si="279"/>
        <v>0</v>
      </c>
      <c r="U1510" s="44">
        <f t="shared" si="280"/>
        <v>23672.5</v>
      </c>
      <c r="V1510" s="44">
        <f t="shared" si="281"/>
        <v>0</v>
      </c>
      <c r="W1510" s="44">
        <f t="shared" si="282"/>
        <v>0</v>
      </c>
      <c r="X1510" s="44">
        <f t="shared" si="283"/>
        <v>0</v>
      </c>
      <c r="Y1510" s="44">
        <f t="shared" si="284"/>
        <v>0</v>
      </c>
      <c r="Z1510" s="44">
        <f t="shared" si="285"/>
        <v>18938</v>
      </c>
      <c r="AA1510" s="44">
        <f t="shared" si="286"/>
        <v>0</v>
      </c>
      <c r="AB1510" s="44">
        <f t="shared" si="287"/>
        <v>0</v>
      </c>
      <c r="AC1510" s="44">
        <f t="shared" si="288"/>
        <v>0</v>
      </c>
      <c r="AD1510" s="44">
        <f t="shared" si="289"/>
        <v>0</v>
      </c>
      <c r="AE1510" s="12">
        <f t="shared" si="290"/>
        <v>42610.5</v>
      </c>
    </row>
    <row r="1511" spans="1:31" ht="12.6" hidden="1" customHeight="1" x14ac:dyDescent="0.2">
      <c r="A1511" s="26" t="s">
        <v>1751</v>
      </c>
      <c r="B1511" s="19"/>
      <c r="C1511" s="19"/>
      <c r="D1511" s="20"/>
      <c r="E1511" s="20">
        <v>195</v>
      </c>
      <c r="F1511" s="20"/>
      <c r="G1511" s="21"/>
      <c r="H1511" s="22"/>
      <c r="I1511" s="20"/>
      <c r="J1511" s="20">
        <v>24</v>
      </c>
      <c r="K1511" s="20"/>
      <c r="L1511" s="20"/>
      <c r="M1511" s="20"/>
      <c r="N1511" s="20">
        <v>6</v>
      </c>
      <c r="O1511" s="20">
        <v>225</v>
      </c>
      <c r="P1511" s="23" t="str">
        <f>VLOOKUP(A1511,'ИЗ ОСНОВЫ НОМЕНКЛАТУР'!D:E,2,0)</f>
        <v>Крепежные системы</v>
      </c>
      <c r="Q1511" s="23" t="str">
        <f>VLOOKUP(A1511,'ИЗ ОСНОВЫ НОМЕНКЛАТУР'!D:F,3,0)</f>
        <v>Полкодержатели</v>
      </c>
      <c r="R1511" s="40">
        <f>VLOOKUP(A:A,'ИЗ ОСНОВЫ НОМЕНКЛАТУР'!D:G,4,0)</f>
        <v>165.01677966101693</v>
      </c>
      <c r="S1511" s="12" t="str">
        <f>VLOOKUP(A:A,'ИЗ ОСНОВЫ НОМЕНКЛАТУР'!D:H,5,0)</f>
        <v>C</v>
      </c>
      <c r="T1511" s="44">
        <f t="shared" si="279"/>
        <v>0</v>
      </c>
      <c r="U1511" s="44">
        <f t="shared" si="280"/>
        <v>32178.272033898302</v>
      </c>
      <c r="V1511" s="44">
        <f t="shared" si="281"/>
        <v>0</v>
      </c>
      <c r="W1511" s="44">
        <f t="shared" si="282"/>
        <v>0</v>
      </c>
      <c r="X1511" s="44">
        <f t="shared" si="283"/>
        <v>0</v>
      </c>
      <c r="Y1511" s="44">
        <f t="shared" si="284"/>
        <v>0</v>
      </c>
      <c r="Z1511" s="44">
        <f t="shared" si="285"/>
        <v>3960.4027118644062</v>
      </c>
      <c r="AA1511" s="44">
        <f t="shared" si="286"/>
        <v>0</v>
      </c>
      <c r="AB1511" s="44">
        <f t="shared" si="287"/>
        <v>0</v>
      </c>
      <c r="AC1511" s="44">
        <f t="shared" si="288"/>
        <v>0</v>
      </c>
      <c r="AD1511" s="44">
        <f t="shared" si="289"/>
        <v>990.10067796610156</v>
      </c>
      <c r="AE1511" s="12">
        <f t="shared" si="290"/>
        <v>37128.77542372881</v>
      </c>
    </row>
    <row r="1512" spans="1:31" ht="12.6" hidden="1" customHeight="1" x14ac:dyDescent="0.2">
      <c r="A1512" s="26" t="s">
        <v>1748</v>
      </c>
      <c r="B1512" s="19"/>
      <c r="C1512" s="19"/>
      <c r="D1512" s="20"/>
      <c r="E1512" s="20">
        <v>41</v>
      </c>
      <c r="F1512" s="20"/>
      <c r="G1512" s="21"/>
      <c r="H1512" s="22"/>
      <c r="I1512" s="20"/>
      <c r="J1512" s="20">
        <v>31</v>
      </c>
      <c r="K1512" s="20"/>
      <c r="L1512" s="20"/>
      <c r="M1512" s="20"/>
      <c r="N1512" s="20">
        <v>8</v>
      </c>
      <c r="O1512" s="20">
        <v>80</v>
      </c>
      <c r="P1512" s="23" t="str">
        <f>VLOOKUP(A1512,'ИЗ ОСНОВЫ НОМЕНКЛАТУР'!D:E,2,0)</f>
        <v>Крепежные системы</v>
      </c>
      <c r="Q1512" s="23" t="str">
        <f>VLOOKUP(A1512,'ИЗ ОСНОВЫ НОМЕНКЛАТУР'!D:F,3,0)</f>
        <v>Полкодержатели</v>
      </c>
      <c r="R1512" s="40">
        <f>VLOOKUP(A:A,'ИЗ ОСНОВЫ НОМЕНКЛАТУР'!D:G,4,0)</f>
        <v>291.65892193308548</v>
      </c>
      <c r="S1512" s="12" t="str">
        <f>VLOOKUP(A:A,'ИЗ ОСНОВЫ НОМЕНКЛАТУР'!D:H,5,0)</f>
        <v>C</v>
      </c>
      <c r="T1512" s="44">
        <f t="shared" si="279"/>
        <v>0</v>
      </c>
      <c r="U1512" s="44">
        <f t="shared" si="280"/>
        <v>11958.015799256505</v>
      </c>
      <c r="V1512" s="44">
        <f t="shared" si="281"/>
        <v>0</v>
      </c>
      <c r="W1512" s="44">
        <f t="shared" si="282"/>
        <v>0</v>
      </c>
      <c r="X1512" s="44">
        <f t="shared" si="283"/>
        <v>0</v>
      </c>
      <c r="Y1512" s="44">
        <f t="shared" si="284"/>
        <v>0</v>
      </c>
      <c r="Z1512" s="44">
        <f t="shared" si="285"/>
        <v>9041.42657992565</v>
      </c>
      <c r="AA1512" s="44">
        <f t="shared" si="286"/>
        <v>0</v>
      </c>
      <c r="AB1512" s="44">
        <f t="shared" si="287"/>
        <v>0</v>
      </c>
      <c r="AC1512" s="44">
        <f t="shared" si="288"/>
        <v>0</v>
      </c>
      <c r="AD1512" s="44">
        <f t="shared" si="289"/>
        <v>2333.2713754646838</v>
      </c>
      <c r="AE1512" s="12">
        <f t="shared" si="290"/>
        <v>23332.713754646837</v>
      </c>
    </row>
    <row r="1513" spans="1:31" ht="12.6" hidden="1" customHeight="1" x14ac:dyDescent="0.2">
      <c r="A1513" s="26" t="s">
        <v>1745</v>
      </c>
      <c r="B1513" s="19"/>
      <c r="C1513" s="19"/>
      <c r="D1513" s="20">
        <v>150</v>
      </c>
      <c r="E1513" s="20">
        <v>48</v>
      </c>
      <c r="F1513" s="20"/>
      <c r="G1513" s="21"/>
      <c r="H1513" s="22"/>
      <c r="I1513" s="20"/>
      <c r="J1513" s="20">
        <v>33</v>
      </c>
      <c r="K1513" s="20"/>
      <c r="L1513" s="20"/>
      <c r="M1513" s="20"/>
      <c r="N1513" s="20">
        <v>147</v>
      </c>
      <c r="O1513" s="20">
        <v>378</v>
      </c>
      <c r="P1513" s="23" t="str">
        <f>VLOOKUP(A1513,'ИЗ ОСНОВЫ НОМЕНКЛАТУР'!D:E,2,0)</f>
        <v>Крепежные системы</v>
      </c>
      <c r="Q1513" s="23" t="str">
        <f>VLOOKUP(A1513,'ИЗ ОСНОВЫ НОМЕНКЛАТУР'!D:F,3,0)</f>
        <v>Полкодержатели</v>
      </c>
      <c r="R1513" s="40">
        <f>VLOOKUP(A:A,'ИЗ ОСНОВЫ НОМЕНКЛАТУР'!D:G,4,0)</f>
        <v>450.44459016393444</v>
      </c>
      <c r="S1513" s="12" t="str">
        <f>VLOOKUP(A:A,'ИЗ ОСНОВЫ НОМЕНКЛАТУР'!D:H,5,0)</f>
        <v>C</v>
      </c>
      <c r="T1513" s="44">
        <f t="shared" si="279"/>
        <v>67566.688524590165</v>
      </c>
      <c r="U1513" s="44">
        <f t="shared" si="280"/>
        <v>21621.340327868853</v>
      </c>
      <c r="V1513" s="44">
        <f t="shared" si="281"/>
        <v>0</v>
      </c>
      <c r="W1513" s="44">
        <f t="shared" si="282"/>
        <v>0</v>
      </c>
      <c r="X1513" s="44">
        <f t="shared" si="283"/>
        <v>0</v>
      </c>
      <c r="Y1513" s="44">
        <f t="shared" si="284"/>
        <v>0</v>
      </c>
      <c r="Z1513" s="44">
        <f t="shared" si="285"/>
        <v>14864.671475409836</v>
      </c>
      <c r="AA1513" s="44">
        <f t="shared" si="286"/>
        <v>0</v>
      </c>
      <c r="AB1513" s="44">
        <f t="shared" si="287"/>
        <v>0</v>
      </c>
      <c r="AC1513" s="44">
        <f t="shared" si="288"/>
        <v>0</v>
      </c>
      <c r="AD1513" s="44">
        <f t="shared" si="289"/>
        <v>66215.354754098356</v>
      </c>
      <c r="AE1513" s="12">
        <f t="shared" si="290"/>
        <v>170268.05508196721</v>
      </c>
    </row>
    <row r="1514" spans="1:31" ht="12.6" hidden="1" customHeight="1" x14ac:dyDescent="0.2">
      <c r="A1514" s="26" t="s">
        <v>4468</v>
      </c>
      <c r="B1514" s="19"/>
      <c r="C1514" s="19"/>
      <c r="D1514" s="20"/>
      <c r="E1514" s="21"/>
      <c r="F1514" s="22"/>
      <c r="G1514" s="21"/>
      <c r="H1514" s="22"/>
      <c r="I1514" s="20"/>
      <c r="J1514" s="20">
        <v>4</v>
      </c>
      <c r="K1514" s="20"/>
      <c r="L1514" s="20"/>
      <c r="M1514" s="20"/>
      <c r="N1514" s="20">
        <v>6</v>
      </c>
      <c r="O1514" s="20">
        <v>10</v>
      </c>
      <c r="P1514" s="23" t="str">
        <f>VLOOKUP(A1514,'ИЗ ОСНОВЫ НОМЕНКЛАТУР'!D:E,2,0)</f>
        <v>Крепежные системы</v>
      </c>
      <c r="Q1514" s="23" t="str">
        <f>VLOOKUP(A1514,'ИЗ ОСНОВЫ НОМЕНКЛАТУР'!D:F,3,0)</f>
        <v>Полкодержатели</v>
      </c>
      <c r="R1514" s="40">
        <f>VLOOKUP(A:A,'ИЗ ОСНОВЫ НОМЕНКЛАТУР'!D:G,4,0)</f>
        <v>10089.5</v>
      </c>
      <c r="S1514" s="12" t="str">
        <f>VLOOKUP(A:A,'ИЗ ОСНОВЫ НОМЕНКЛАТУР'!D:H,5,0)</f>
        <v>C</v>
      </c>
      <c r="T1514" s="44">
        <f t="shared" si="279"/>
        <v>0</v>
      </c>
      <c r="U1514" s="44">
        <f t="shared" si="280"/>
        <v>0</v>
      </c>
      <c r="V1514" s="44">
        <f t="shared" si="281"/>
        <v>0</v>
      </c>
      <c r="W1514" s="44">
        <f t="shared" si="282"/>
        <v>0</v>
      </c>
      <c r="X1514" s="44">
        <f t="shared" si="283"/>
        <v>0</v>
      </c>
      <c r="Y1514" s="44">
        <f t="shared" si="284"/>
        <v>0</v>
      </c>
      <c r="Z1514" s="44">
        <f t="shared" si="285"/>
        <v>40358</v>
      </c>
      <c r="AA1514" s="44">
        <f t="shared" si="286"/>
        <v>0</v>
      </c>
      <c r="AB1514" s="44">
        <f t="shared" si="287"/>
        <v>0</v>
      </c>
      <c r="AC1514" s="44">
        <f t="shared" si="288"/>
        <v>0</v>
      </c>
      <c r="AD1514" s="44">
        <f t="shared" si="289"/>
        <v>60537</v>
      </c>
      <c r="AE1514" s="12">
        <f t="shared" si="290"/>
        <v>100895</v>
      </c>
    </row>
    <row r="1515" spans="1:31" ht="12.6" hidden="1" customHeight="1" x14ac:dyDescent="0.2">
      <c r="A1515" s="26" t="s">
        <v>4469</v>
      </c>
      <c r="B1515" s="19"/>
      <c r="C1515" s="19"/>
      <c r="D1515" s="20"/>
      <c r="E1515" s="21"/>
      <c r="F1515" s="22"/>
      <c r="G1515" s="21"/>
      <c r="H1515" s="22"/>
      <c r="I1515" s="20"/>
      <c r="J1515" s="20">
        <v>4</v>
      </c>
      <c r="K1515" s="20"/>
      <c r="L1515" s="20"/>
      <c r="M1515" s="20"/>
      <c r="N1515" s="20">
        <v>6</v>
      </c>
      <c r="O1515" s="20">
        <v>10</v>
      </c>
      <c r="P1515" s="23" t="str">
        <f>VLOOKUP(A1515,'ИЗ ОСНОВЫ НОМЕНКЛАТУР'!D:E,2,0)</f>
        <v>Крепежные системы</v>
      </c>
      <c r="Q1515" s="23" t="str">
        <f>VLOOKUP(A1515,'ИЗ ОСНОВЫ НОМЕНКЛАТУР'!D:F,3,0)</f>
        <v>Полкодержатели</v>
      </c>
      <c r="R1515" s="40">
        <f>VLOOKUP(A:A,'ИЗ ОСНОВЫ НОМЕНКЛАТУР'!D:G,4,0)</f>
        <v>10089.5</v>
      </c>
      <c r="S1515" s="12" t="str">
        <f>VLOOKUP(A:A,'ИЗ ОСНОВЫ НОМЕНКЛАТУР'!D:H,5,0)</f>
        <v>C</v>
      </c>
      <c r="T1515" s="44">
        <f t="shared" si="279"/>
        <v>0</v>
      </c>
      <c r="U1515" s="44">
        <f t="shared" si="280"/>
        <v>0</v>
      </c>
      <c r="V1515" s="44">
        <f t="shared" si="281"/>
        <v>0</v>
      </c>
      <c r="W1515" s="44">
        <f t="shared" si="282"/>
        <v>0</v>
      </c>
      <c r="X1515" s="44">
        <f t="shared" si="283"/>
        <v>0</v>
      </c>
      <c r="Y1515" s="44">
        <f t="shared" si="284"/>
        <v>0</v>
      </c>
      <c r="Z1515" s="44">
        <f t="shared" si="285"/>
        <v>40358</v>
      </c>
      <c r="AA1515" s="44">
        <f t="shared" si="286"/>
        <v>0</v>
      </c>
      <c r="AB1515" s="44">
        <f t="shared" si="287"/>
        <v>0</v>
      </c>
      <c r="AC1515" s="44">
        <f t="shared" si="288"/>
        <v>0</v>
      </c>
      <c r="AD1515" s="44">
        <f t="shared" si="289"/>
        <v>60537</v>
      </c>
      <c r="AE1515" s="12">
        <f t="shared" si="290"/>
        <v>100895</v>
      </c>
    </row>
    <row r="1516" spans="1:31" ht="12.6" hidden="1" customHeight="1" x14ac:dyDescent="0.2">
      <c r="A1516" s="26" t="s">
        <v>1663</v>
      </c>
      <c r="B1516" s="19"/>
      <c r="C1516" s="19"/>
      <c r="D1516" s="20">
        <v>210</v>
      </c>
      <c r="E1516" s="20">
        <v>33</v>
      </c>
      <c r="F1516" s="20"/>
      <c r="G1516" s="21"/>
      <c r="H1516" s="22"/>
      <c r="I1516" s="20">
        <v>2310</v>
      </c>
      <c r="J1516" s="20">
        <v>600</v>
      </c>
      <c r="K1516" s="20">
        <v>300</v>
      </c>
      <c r="L1516" s="20"/>
      <c r="M1516" s="20"/>
      <c r="N1516" s="20">
        <v>169</v>
      </c>
      <c r="O1516" s="20">
        <v>3622</v>
      </c>
      <c r="P1516" s="23" t="str">
        <f>VLOOKUP(A1516,'ИЗ ОСНОВЫ НОМЕНКЛАТУР'!D:E,2,0)</f>
        <v>Крепежные системы</v>
      </c>
      <c r="Q1516" s="23" t="str">
        <f>VLOOKUP(A1516,'ИЗ ОСНОВЫ НОМЕНКЛАТУР'!D:F,3,0)</f>
        <v>Конфирматы шурупы дюбель</v>
      </c>
      <c r="R1516" s="40">
        <f>VLOOKUP(A:A,'ИЗ ОСНОВЫ НОМЕНКЛАТУР'!D:G,4,0)</f>
        <v>398.25434609646942</v>
      </c>
      <c r="S1516" s="12" t="str">
        <f>VLOOKUP(A:A,'ИЗ ОСНОВЫ НОМЕНКЛАТУР'!D:H,5,0)</f>
        <v>C</v>
      </c>
      <c r="T1516" s="44">
        <f t="shared" si="279"/>
        <v>83633.412680258582</v>
      </c>
      <c r="U1516" s="44">
        <f t="shared" si="280"/>
        <v>13142.393421183491</v>
      </c>
      <c r="V1516" s="44">
        <f t="shared" si="281"/>
        <v>0</v>
      </c>
      <c r="W1516" s="44">
        <f t="shared" si="282"/>
        <v>0</v>
      </c>
      <c r="X1516" s="44">
        <f t="shared" si="283"/>
        <v>0</v>
      </c>
      <c r="Y1516" s="44">
        <f t="shared" si="284"/>
        <v>919967.53948284441</v>
      </c>
      <c r="Z1516" s="44">
        <f t="shared" si="285"/>
        <v>238952.60765788166</v>
      </c>
      <c r="AA1516" s="44">
        <f t="shared" si="286"/>
        <v>119476.30382894083</v>
      </c>
      <c r="AB1516" s="44">
        <f t="shared" si="287"/>
        <v>0</v>
      </c>
      <c r="AC1516" s="44">
        <f t="shared" si="288"/>
        <v>0</v>
      </c>
      <c r="AD1516" s="44">
        <f t="shared" si="289"/>
        <v>67304.984490303337</v>
      </c>
      <c r="AE1516" s="12">
        <f t="shared" si="290"/>
        <v>1442477.2415614121</v>
      </c>
    </row>
    <row r="1517" spans="1:31" ht="12.6" hidden="1" customHeight="1" x14ac:dyDescent="0.2">
      <c r="A1517" s="26" t="s">
        <v>1664</v>
      </c>
      <c r="B1517" s="19"/>
      <c r="C1517" s="19"/>
      <c r="D1517" s="20"/>
      <c r="E1517" s="21"/>
      <c r="F1517" s="22"/>
      <c r="G1517" s="21"/>
      <c r="H1517" s="22"/>
      <c r="I1517" s="20">
        <v>90</v>
      </c>
      <c r="J1517" s="20">
        <v>10</v>
      </c>
      <c r="K1517" s="20">
        <v>18</v>
      </c>
      <c r="L1517" s="20"/>
      <c r="M1517" s="20">
        <v>20</v>
      </c>
      <c r="N1517" s="20"/>
      <c r="O1517" s="20">
        <v>138</v>
      </c>
      <c r="P1517" s="23" t="str">
        <f>VLOOKUP(A1517,'ИЗ ОСНОВЫ НОМЕНКЛАТУР'!D:E,2,0)</f>
        <v>Крепежные системы</v>
      </c>
      <c r="Q1517" s="23" t="str">
        <f>VLOOKUP(A1517,'ИЗ ОСНОВЫ НОМЕНКЛАТУР'!D:F,3,0)</f>
        <v>Конфирматы шурупы дюбель</v>
      </c>
      <c r="R1517" s="40">
        <f>VLOOKUP(A:A,'ИЗ ОСНОВЫ НОМЕНКЛАТУР'!D:G,4,0)</f>
        <v>12051</v>
      </c>
      <c r="S1517" s="12" t="str">
        <f>VLOOKUP(A:A,'ИЗ ОСНОВЫ НОМЕНКЛАТУР'!D:H,5,0)</f>
        <v>C</v>
      </c>
      <c r="T1517" s="44">
        <f t="shared" si="279"/>
        <v>0</v>
      </c>
      <c r="U1517" s="44">
        <f t="shared" si="280"/>
        <v>0</v>
      </c>
      <c r="V1517" s="44">
        <f t="shared" si="281"/>
        <v>0</v>
      </c>
      <c r="W1517" s="44">
        <f t="shared" si="282"/>
        <v>0</v>
      </c>
      <c r="X1517" s="44">
        <f t="shared" si="283"/>
        <v>0</v>
      </c>
      <c r="Y1517" s="44">
        <f t="shared" si="284"/>
        <v>1084590</v>
      </c>
      <c r="Z1517" s="44">
        <f t="shared" si="285"/>
        <v>120510</v>
      </c>
      <c r="AA1517" s="44">
        <f t="shared" si="286"/>
        <v>216918</v>
      </c>
      <c r="AB1517" s="44">
        <f t="shared" si="287"/>
        <v>0</v>
      </c>
      <c r="AC1517" s="44">
        <f t="shared" si="288"/>
        <v>241020</v>
      </c>
      <c r="AD1517" s="44">
        <f t="shared" si="289"/>
        <v>0</v>
      </c>
      <c r="AE1517" s="12">
        <f t="shared" si="290"/>
        <v>1663038</v>
      </c>
    </row>
    <row r="1518" spans="1:31" ht="12.6" hidden="1" customHeight="1" x14ac:dyDescent="0.2">
      <c r="A1518" s="26" t="s">
        <v>1661</v>
      </c>
      <c r="B1518" s="19"/>
      <c r="C1518" s="19"/>
      <c r="D1518" s="20"/>
      <c r="E1518" s="21"/>
      <c r="F1518" s="22"/>
      <c r="G1518" s="21"/>
      <c r="H1518" s="22"/>
      <c r="I1518" s="20">
        <v>3975000</v>
      </c>
      <c r="J1518" s="20">
        <v>1025286</v>
      </c>
      <c r="K1518" s="20">
        <v>277500</v>
      </c>
      <c r="L1518" s="20">
        <v>10600</v>
      </c>
      <c r="M1518" s="20">
        <v>364500</v>
      </c>
      <c r="N1518" s="20">
        <v>1959</v>
      </c>
      <c r="O1518" s="20">
        <v>5654845</v>
      </c>
      <c r="P1518" s="23" t="str">
        <f>VLOOKUP(A1518,'ИЗ ОСНОВЫ НОМЕНКЛАТУР'!D:E,2,0)</f>
        <v>Крепежные системы</v>
      </c>
      <c r="Q1518" s="23" t="str">
        <f>VLOOKUP(A1518,'ИЗ ОСНОВЫ НОМЕНКЛАТУР'!D:F,3,0)</f>
        <v>Конфирматы шурупы дюбель</v>
      </c>
      <c r="R1518" s="40">
        <f>VLOOKUP(A:A,'ИЗ ОСНОВЫ НОМЕНКЛАТУР'!D:G,4,0)</f>
        <v>4.8689367107401207</v>
      </c>
      <c r="S1518" s="12" t="str">
        <f>VLOOKUP(A:A,'ИЗ ОСНОВЫ НОМЕНКЛАТУР'!D:H,5,0)</f>
        <v>A</v>
      </c>
      <c r="T1518" s="44">
        <f t="shared" si="279"/>
        <v>0</v>
      </c>
      <c r="U1518" s="44">
        <f t="shared" si="280"/>
        <v>0</v>
      </c>
      <c r="V1518" s="44">
        <f t="shared" si="281"/>
        <v>0</v>
      </c>
      <c r="W1518" s="44">
        <f t="shared" si="282"/>
        <v>0</v>
      </c>
      <c r="X1518" s="44">
        <f t="shared" si="283"/>
        <v>0</v>
      </c>
      <c r="Y1518" s="44">
        <f t="shared" si="284"/>
        <v>19354023.42519198</v>
      </c>
      <c r="Z1518" s="44">
        <f t="shared" si="285"/>
        <v>4992052.6444078954</v>
      </c>
      <c r="AA1518" s="44">
        <f t="shared" si="286"/>
        <v>1351129.9372303835</v>
      </c>
      <c r="AB1518" s="44">
        <f t="shared" si="287"/>
        <v>51610.729133845278</v>
      </c>
      <c r="AC1518" s="44">
        <f t="shared" si="288"/>
        <v>1774727.431064774</v>
      </c>
      <c r="AD1518" s="44">
        <f t="shared" si="289"/>
        <v>9538.2470163398957</v>
      </c>
      <c r="AE1518" s="12">
        <f t="shared" si="290"/>
        <v>27533082.414045215</v>
      </c>
    </row>
    <row r="1519" spans="1:31" ht="12.6" hidden="1" customHeight="1" x14ac:dyDescent="0.2">
      <c r="A1519" s="26" t="s">
        <v>1658</v>
      </c>
      <c r="B1519" s="19"/>
      <c r="C1519" s="19"/>
      <c r="D1519" s="20"/>
      <c r="E1519" s="21"/>
      <c r="F1519" s="22"/>
      <c r="G1519" s="21"/>
      <c r="H1519" s="22"/>
      <c r="I1519" s="20">
        <v>2001000</v>
      </c>
      <c r="J1519" s="20">
        <v>23700</v>
      </c>
      <c r="K1519" s="20"/>
      <c r="L1519" s="20">
        <v>5000</v>
      </c>
      <c r="M1519" s="20">
        <v>8000</v>
      </c>
      <c r="N1519" s="20"/>
      <c r="O1519" s="20">
        <v>2037700</v>
      </c>
      <c r="P1519" s="23" t="str">
        <f>VLOOKUP(A1519,'ИЗ ОСНОВЫ НОМЕНКЛАТУР'!D:E,2,0)</f>
        <v>Крепежные системы</v>
      </c>
      <c r="Q1519" s="23" t="str">
        <f>VLOOKUP(A1519,'ИЗ ОСНОВЫ НОМЕНКЛАТУР'!D:F,3,0)</f>
        <v>Конфирматы шурупы дюбель</v>
      </c>
      <c r="R1519" s="40">
        <f>VLOOKUP(A:A,'ИЗ ОСНОВЫ НОМЕНКЛАТУР'!D:G,4,0)</f>
        <v>5.566931074282861</v>
      </c>
      <c r="S1519" s="12" t="str">
        <f>VLOOKUP(A:A,'ИЗ ОСНОВЫ НОМЕНКЛАТУР'!D:H,5,0)</f>
        <v>A</v>
      </c>
      <c r="T1519" s="44">
        <f t="shared" si="279"/>
        <v>0</v>
      </c>
      <c r="U1519" s="44">
        <f t="shared" si="280"/>
        <v>0</v>
      </c>
      <c r="V1519" s="44">
        <f t="shared" si="281"/>
        <v>0</v>
      </c>
      <c r="W1519" s="44">
        <f t="shared" si="282"/>
        <v>0</v>
      </c>
      <c r="X1519" s="44">
        <f t="shared" si="283"/>
        <v>0</v>
      </c>
      <c r="Y1519" s="44">
        <f t="shared" si="284"/>
        <v>11139429.079640005</v>
      </c>
      <c r="Z1519" s="44">
        <f t="shared" si="285"/>
        <v>131936.2664605038</v>
      </c>
      <c r="AA1519" s="44">
        <f t="shared" si="286"/>
        <v>0</v>
      </c>
      <c r="AB1519" s="44">
        <f t="shared" si="287"/>
        <v>27834.655371414305</v>
      </c>
      <c r="AC1519" s="44">
        <f t="shared" si="288"/>
        <v>44535.448594262889</v>
      </c>
      <c r="AD1519" s="44">
        <f t="shared" si="289"/>
        <v>0</v>
      </c>
      <c r="AE1519" s="12">
        <f t="shared" si="290"/>
        <v>11343735.450066186</v>
      </c>
    </row>
    <row r="1520" spans="1:31" ht="12.6" hidden="1" customHeight="1" x14ac:dyDescent="0.2">
      <c r="A1520" s="26" t="s">
        <v>1668</v>
      </c>
      <c r="B1520" s="19"/>
      <c r="C1520" s="19"/>
      <c r="D1520" s="20"/>
      <c r="E1520" s="21"/>
      <c r="F1520" s="22"/>
      <c r="G1520" s="21"/>
      <c r="H1520" s="22"/>
      <c r="I1520" s="20"/>
      <c r="J1520" s="20">
        <v>132500</v>
      </c>
      <c r="K1520" s="20">
        <v>24000</v>
      </c>
      <c r="L1520" s="20"/>
      <c r="M1520" s="20">
        <v>20000</v>
      </c>
      <c r="N1520" s="20"/>
      <c r="O1520" s="20">
        <v>176500</v>
      </c>
      <c r="P1520" s="23" t="str">
        <f>VLOOKUP(A1520,'ИЗ ОСНОВЫ НОМЕНКЛАТУР'!D:E,2,0)</f>
        <v>Крепежные системы</v>
      </c>
      <c r="Q1520" s="23" t="str">
        <f>VLOOKUP(A1520,'ИЗ ОСНОВЫ НОМЕНКЛАТУР'!D:F,3,0)</f>
        <v>Конфирматы шурупы дюбель</v>
      </c>
      <c r="R1520" s="40">
        <f>VLOOKUP(A:A,'ИЗ ОСНОВЫ НОМЕНКЛАТУР'!D:G,4,0)</f>
        <v>6.3692056788037759</v>
      </c>
      <c r="S1520" s="12" t="str">
        <f>VLOOKUP(A:A,'ИЗ ОСНОВЫ НОМЕНКЛАТУР'!D:H,5,0)</f>
        <v>B</v>
      </c>
      <c r="T1520" s="44">
        <f t="shared" si="279"/>
        <v>0</v>
      </c>
      <c r="U1520" s="44">
        <f t="shared" si="280"/>
        <v>0</v>
      </c>
      <c r="V1520" s="44">
        <f t="shared" si="281"/>
        <v>0</v>
      </c>
      <c r="W1520" s="44">
        <f t="shared" si="282"/>
        <v>0</v>
      </c>
      <c r="X1520" s="44">
        <f t="shared" si="283"/>
        <v>0</v>
      </c>
      <c r="Y1520" s="44">
        <f t="shared" si="284"/>
        <v>0</v>
      </c>
      <c r="Z1520" s="44">
        <f t="shared" si="285"/>
        <v>843919.75244150031</v>
      </c>
      <c r="AA1520" s="44">
        <f t="shared" si="286"/>
        <v>152860.93629129062</v>
      </c>
      <c r="AB1520" s="44">
        <f t="shared" si="287"/>
        <v>0</v>
      </c>
      <c r="AC1520" s="44">
        <f t="shared" si="288"/>
        <v>127384.11357607551</v>
      </c>
      <c r="AD1520" s="44">
        <f t="shared" si="289"/>
        <v>0</v>
      </c>
      <c r="AE1520" s="12">
        <f t="shared" si="290"/>
        <v>1124164.8023088665</v>
      </c>
    </row>
    <row r="1521" spans="1:31" ht="12.6" hidden="1" customHeight="1" x14ac:dyDescent="0.2">
      <c r="A1521" s="26" t="s">
        <v>1665</v>
      </c>
      <c r="B1521" s="19"/>
      <c r="C1521" s="19"/>
      <c r="D1521" s="20"/>
      <c r="E1521" s="20">
        <v>714</v>
      </c>
      <c r="F1521" s="20"/>
      <c r="G1521" s="21"/>
      <c r="H1521" s="22"/>
      <c r="I1521" s="20">
        <v>246000</v>
      </c>
      <c r="J1521" s="20">
        <v>144471</v>
      </c>
      <c r="K1521" s="20"/>
      <c r="L1521" s="20">
        <v>1231</v>
      </c>
      <c r="M1521" s="20">
        <v>34500</v>
      </c>
      <c r="N1521" s="20">
        <v>425</v>
      </c>
      <c r="O1521" s="20">
        <v>427341</v>
      </c>
      <c r="P1521" s="23" t="str">
        <f>VLOOKUP(A1521,'ИЗ ОСНОВЫ НОМЕНКЛАТУР'!D:E,2,0)</f>
        <v>Крепежные системы</v>
      </c>
      <c r="Q1521" s="23" t="str">
        <f>VLOOKUP(A1521,'ИЗ ОСНОВЫ НОМЕНКЛАТУР'!D:F,3,0)</f>
        <v>Конфирматы шурупы дюбель</v>
      </c>
      <c r="R1521" s="40">
        <f>VLOOKUP(A:A,'ИЗ ОСНОВЫ НОМЕНКЛАТУР'!D:G,4,0)</f>
        <v>10.796771102901957</v>
      </c>
      <c r="S1521" s="12" t="str">
        <f>VLOOKUP(A:A,'ИЗ ОСНОВЫ НОМЕНКЛАТУР'!D:H,5,0)</f>
        <v>B</v>
      </c>
      <c r="T1521" s="44">
        <f t="shared" si="279"/>
        <v>0</v>
      </c>
      <c r="U1521" s="44">
        <f t="shared" si="280"/>
        <v>7708.8945674719971</v>
      </c>
      <c r="V1521" s="44">
        <f t="shared" si="281"/>
        <v>0</v>
      </c>
      <c r="W1521" s="44">
        <f t="shared" si="282"/>
        <v>0</v>
      </c>
      <c r="X1521" s="44">
        <f t="shared" si="283"/>
        <v>0</v>
      </c>
      <c r="Y1521" s="44">
        <f t="shared" si="284"/>
        <v>2656005.6913138814</v>
      </c>
      <c r="Z1521" s="44">
        <f t="shared" si="285"/>
        <v>1559820.3180073486</v>
      </c>
      <c r="AA1521" s="44">
        <f t="shared" si="286"/>
        <v>0</v>
      </c>
      <c r="AB1521" s="44">
        <f t="shared" si="287"/>
        <v>13290.825227672309</v>
      </c>
      <c r="AC1521" s="44">
        <f t="shared" si="288"/>
        <v>372488.6030501175</v>
      </c>
      <c r="AD1521" s="44">
        <f t="shared" si="289"/>
        <v>4588.6277187333317</v>
      </c>
      <c r="AE1521" s="12">
        <f t="shared" si="290"/>
        <v>4613902.9598852256</v>
      </c>
    </row>
    <row r="1522" spans="1:31" ht="12.6" hidden="1" customHeight="1" x14ac:dyDescent="0.2">
      <c r="A1522" s="26" t="s">
        <v>3486</v>
      </c>
      <c r="B1522" s="19"/>
      <c r="C1522" s="19"/>
      <c r="D1522" s="20"/>
      <c r="E1522" s="21"/>
      <c r="F1522" s="22"/>
      <c r="G1522" s="21"/>
      <c r="H1522" s="22"/>
      <c r="I1522" s="20"/>
      <c r="J1522" s="20">
        <v>5</v>
      </c>
      <c r="K1522" s="20"/>
      <c r="L1522" s="20">
        <v>51</v>
      </c>
      <c r="M1522" s="20"/>
      <c r="N1522" s="20"/>
      <c r="O1522" s="20">
        <v>56</v>
      </c>
      <c r="P1522" s="23" t="str">
        <f>VLOOKUP(A1522,'ИЗ ОСНОВЫ НОМЕНКЛАТУР'!D:E,2,0)</f>
        <v>Инструменты и расходные материалы</v>
      </c>
      <c r="Q1522" s="23" t="str">
        <f>VLOOKUP(A1522,'ИЗ ОСНОВЫ НОМЕНКЛАТУР'!D:F,3,0)</f>
        <v>Насадки, сверла</v>
      </c>
      <c r="R1522" s="40">
        <f>VLOOKUP(A:A,'ИЗ ОСНОВЫ НОМЕНКЛАТУР'!D:G,4,0)</f>
        <v>79.928678756476685</v>
      </c>
      <c r="S1522" s="12" t="str">
        <f>VLOOKUP(A:A,'ИЗ ОСНОВЫ НОМЕНКЛАТУР'!D:H,5,0)</f>
        <v>C</v>
      </c>
      <c r="T1522" s="44">
        <f t="shared" si="279"/>
        <v>0</v>
      </c>
      <c r="U1522" s="44">
        <f t="shared" si="280"/>
        <v>0</v>
      </c>
      <c r="V1522" s="44">
        <f t="shared" si="281"/>
        <v>0</v>
      </c>
      <c r="W1522" s="44">
        <f t="shared" si="282"/>
        <v>0</v>
      </c>
      <c r="X1522" s="44">
        <f t="shared" si="283"/>
        <v>0</v>
      </c>
      <c r="Y1522" s="44">
        <f t="shared" si="284"/>
        <v>0</v>
      </c>
      <c r="Z1522" s="44">
        <f t="shared" si="285"/>
        <v>399.64339378238344</v>
      </c>
      <c r="AA1522" s="44">
        <f t="shared" si="286"/>
        <v>0</v>
      </c>
      <c r="AB1522" s="44">
        <f t="shared" si="287"/>
        <v>4076.3626165803112</v>
      </c>
      <c r="AC1522" s="44">
        <f t="shared" si="288"/>
        <v>0</v>
      </c>
      <c r="AD1522" s="44">
        <f t="shared" si="289"/>
        <v>0</v>
      </c>
      <c r="AE1522" s="12">
        <f t="shared" si="290"/>
        <v>4476.0060103626947</v>
      </c>
    </row>
    <row r="1523" spans="1:31" ht="12.6" hidden="1" customHeight="1" x14ac:dyDescent="0.2">
      <c r="A1523" s="26" t="s">
        <v>3482</v>
      </c>
      <c r="B1523" s="19"/>
      <c r="C1523" s="19"/>
      <c r="D1523" s="20"/>
      <c r="E1523" s="21"/>
      <c r="F1523" s="22"/>
      <c r="G1523" s="21"/>
      <c r="H1523" s="22"/>
      <c r="I1523" s="20"/>
      <c r="J1523" s="20">
        <v>132</v>
      </c>
      <c r="K1523" s="20"/>
      <c r="L1523" s="20"/>
      <c r="M1523" s="20"/>
      <c r="N1523" s="20">
        <v>1398</v>
      </c>
      <c r="O1523" s="20">
        <v>1530</v>
      </c>
      <c r="P1523" s="23" t="str">
        <f>VLOOKUP(A1523,'ИЗ ОСНОВЫ НОМЕНКЛАТУР'!D:E,2,0)</f>
        <v>Инструменты и расходные материалы</v>
      </c>
      <c r="Q1523" s="23" t="str">
        <f>VLOOKUP(A1523,'ИЗ ОСНОВЫ НОМЕНКЛАТУР'!D:F,3,0)</f>
        <v>Насадки, сверла</v>
      </c>
      <c r="R1523" s="40">
        <f>VLOOKUP(A:A,'ИЗ ОСНОВЫ НОМЕНКЛАТУР'!D:G,4,0)</f>
        <v>345.24201550387596</v>
      </c>
      <c r="S1523" s="12" t="str">
        <f>VLOOKUP(A:A,'ИЗ ОСНОВЫ НОМЕНКЛАТУР'!D:H,5,0)</f>
        <v>C</v>
      </c>
      <c r="T1523" s="44">
        <f t="shared" si="279"/>
        <v>0</v>
      </c>
      <c r="U1523" s="44">
        <f t="shared" si="280"/>
        <v>0</v>
      </c>
      <c r="V1523" s="44">
        <f t="shared" si="281"/>
        <v>0</v>
      </c>
      <c r="W1523" s="44">
        <f t="shared" si="282"/>
        <v>0</v>
      </c>
      <c r="X1523" s="44">
        <f t="shared" si="283"/>
        <v>0</v>
      </c>
      <c r="Y1523" s="44">
        <f t="shared" si="284"/>
        <v>0</v>
      </c>
      <c r="Z1523" s="44">
        <f t="shared" si="285"/>
        <v>45571.946046511628</v>
      </c>
      <c r="AA1523" s="44">
        <f t="shared" si="286"/>
        <v>0</v>
      </c>
      <c r="AB1523" s="44">
        <f t="shared" si="287"/>
        <v>0</v>
      </c>
      <c r="AC1523" s="44">
        <f t="shared" si="288"/>
        <v>0</v>
      </c>
      <c r="AD1523" s="44">
        <f t="shared" si="289"/>
        <v>482648.33767441858</v>
      </c>
      <c r="AE1523" s="12">
        <f t="shared" si="290"/>
        <v>528220.28372093022</v>
      </c>
    </row>
    <row r="1524" spans="1:31" ht="12.6" hidden="1" customHeight="1" x14ac:dyDescent="0.2">
      <c r="A1524" s="26" t="s">
        <v>3483</v>
      </c>
      <c r="B1524" s="19"/>
      <c r="C1524" s="19"/>
      <c r="D1524" s="20"/>
      <c r="E1524" s="21"/>
      <c r="F1524" s="22"/>
      <c r="G1524" s="21"/>
      <c r="H1524" s="22"/>
      <c r="I1524" s="20"/>
      <c r="J1524" s="20"/>
      <c r="K1524" s="20"/>
      <c r="L1524" s="20">
        <v>381</v>
      </c>
      <c r="M1524" s="20"/>
      <c r="N1524" s="20">
        <v>517</v>
      </c>
      <c r="O1524" s="20">
        <v>898</v>
      </c>
      <c r="P1524" s="23" t="str">
        <f>VLOOKUP(A1524,'ИЗ ОСНОВЫ НОМЕНКЛАТУР'!D:E,2,0)</f>
        <v>Инструменты и расходные материалы</v>
      </c>
      <c r="Q1524" s="23" t="str">
        <f>VLOOKUP(A1524,'ИЗ ОСНОВЫ НОМЕНКЛАТУР'!D:F,3,0)</f>
        <v>Насадки, сверла</v>
      </c>
      <c r="R1524" s="40">
        <f>VLOOKUP(A:A,'ИЗ ОСНОВЫ НОМЕНКЛАТУР'!D:G,4,0)</f>
        <v>471.33670212765958</v>
      </c>
      <c r="S1524" s="12" t="str">
        <f>VLOOKUP(A:A,'ИЗ ОСНОВЫ НОМЕНКЛАТУР'!D:H,5,0)</f>
        <v>C</v>
      </c>
      <c r="T1524" s="44">
        <f t="shared" si="279"/>
        <v>0</v>
      </c>
      <c r="U1524" s="44">
        <f t="shared" si="280"/>
        <v>0</v>
      </c>
      <c r="V1524" s="44">
        <f t="shared" si="281"/>
        <v>0</v>
      </c>
      <c r="W1524" s="44">
        <f t="shared" si="282"/>
        <v>0</v>
      </c>
      <c r="X1524" s="44">
        <f t="shared" si="283"/>
        <v>0</v>
      </c>
      <c r="Y1524" s="44">
        <f t="shared" si="284"/>
        <v>0</v>
      </c>
      <c r="Z1524" s="44">
        <f t="shared" si="285"/>
        <v>0</v>
      </c>
      <c r="AA1524" s="44">
        <f t="shared" si="286"/>
        <v>0</v>
      </c>
      <c r="AB1524" s="44">
        <f t="shared" si="287"/>
        <v>179579.28351063831</v>
      </c>
      <c r="AC1524" s="44">
        <f t="shared" si="288"/>
        <v>0</v>
      </c>
      <c r="AD1524" s="44">
        <f t="shared" si="289"/>
        <v>243681.07500000001</v>
      </c>
      <c r="AE1524" s="12">
        <f t="shared" si="290"/>
        <v>423260.35851063835</v>
      </c>
    </row>
    <row r="1525" spans="1:31" ht="12.6" hidden="1" customHeight="1" x14ac:dyDescent="0.2">
      <c r="A1525" s="26" t="s">
        <v>992</v>
      </c>
      <c r="B1525" s="19"/>
      <c r="C1525" s="19"/>
      <c r="D1525" s="20"/>
      <c r="E1525" s="20">
        <v>1</v>
      </c>
      <c r="F1525" s="20"/>
      <c r="G1525" s="21"/>
      <c r="H1525" s="22"/>
      <c r="I1525" s="20">
        <v>169</v>
      </c>
      <c r="J1525" s="20">
        <v>7</v>
      </c>
      <c r="K1525" s="20">
        <v>35</v>
      </c>
      <c r="L1525" s="20"/>
      <c r="M1525" s="20"/>
      <c r="N1525" s="20">
        <v>3</v>
      </c>
      <c r="O1525" s="20">
        <v>215</v>
      </c>
      <c r="P1525" s="23" t="str">
        <f>VLOOKUP(A1525,'ИЗ ОСНОВЫ НОМЕНКЛАТУР'!D:E,2,0)</f>
        <v>Аксессуары для кухни</v>
      </c>
      <c r="Q1525" s="23" t="str">
        <f>VLOOKUP(A1525,'ИЗ ОСНОВЫ НОМЕНКЛАТУР'!D:F,3,0)</f>
        <v>Корзины для хранения</v>
      </c>
      <c r="R1525" s="40">
        <f>VLOOKUP(A:A,'ИЗ ОСНОВЫ НОМЕНКЛАТУР'!D:G,4,0)</f>
        <v>1950.8125</v>
      </c>
      <c r="S1525" s="12" t="str">
        <f>VLOOKUP(A:A,'ИЗ ОСНОВЫ НОМЕНКЛАТУР'!D:H,5,0)</f>
        <v>C</v>
      </c>
      <c r="T1525" s="44">
        <f t="shared" si="279"/>
        <v>0</v>
      </c>
      <c r="U1525" s="44">
        <f t="shared" si="280"/>
        <v>1950.8125</v>
      </c>
      <c r="V1525" s="44">
        <f t="shared" si="281"/>
        <v>0</v>
      </c>
      <c r="W1525" s="44">
        <f t="shared" si="282"/>
        <v>0</v>
      </c>
      <c r="X1525" s="44">
        <f t="shared" si="283"/>
        <v>0</v>
      </c>
      <c r="Y1525" s="44">
        <f t="shared" si="284"/>
        <v>329687.3125</v>
      </c>
      <c r="Z1525" s="44">
        <f t="shared" si="285"/>
        <v>13655.6875</v>
      </c>
      <c r="AA1525" s="44">
        <f t="shared" si="286"/>
        <v>68278.4375</v>
      </c>
      <c r="AB1525" s="44">
        <f t="shared" si="287"/>
        <v>0</v>
      </c>
      <c r="AC1525" s="44">
        <f t="shared" si="288"/>
        <v>0</v>
      </c>
      <c r="AD1525" s="44">
        <f t="shared" si="289"/>
        <v>5852.4375</v>
      </c>
      <c r="AE1525" s="12">
        <f t="shared" si="290"/>
        <v>419424.6875</v>
      </c>
    </row>
    <row r="1526" spans="1:31" ht="12.6" hidden="1" customHeight="1" x14ac:dyDescent="0.2">
      <c r="A1526" s="26" t="s">
        <v>981</v>
      </c>
      <c r="B1526" s="19"/>
      <c r="C1526" s="19"/>
      <c r="D1526" s="20"/>
      <c r="E1526" s="21"/>
      <c r="F1526" s="22"/>
      <c r="G1526" s="21"/>
      <c r="H1526" s="22"/>
      <c r="I1526" s="20">
        <v>97</v>
      </c>
      <c r="J1526" s="20">
        <v>24</v>
      </c>
      <c r="K1526" s="20">
        <v>42</v>
      </c>
      <c r="L1526" s="20"/>
      <c r="M1526" s="20"/>
      <c r="N1526" s="20">
        <v>2</v>
      </c>
      <c r="O1526" s="20">
        <v>165</v>
      </c>
      <c r="P1526" s="23" t="str">
        <f>VLOOKUP(A1526,'ИЗ ОСНОВЫ НОМЕНКЛАТУР'!D:E,2,0)</f>
        <v>Аксессуары для кухни</v>
      </c>
      <c r="Q1526" s="23" t="str">
        <f>VLOOKUP(A1526,'ИЗ ОСНОВЫ НОМЕНКЛАТУР'!D:F,3,0)</f>
        <v>Корзины для хранения</v>
      </c>
      <c r="R1526" s="40">
        <f>VLOOKUP(A:A,'ИЗ ОСНОВЫ НОМЕНКЛАТУР'!D:G,4,0)</f>
        <v>2120.162972972973</v>
      </c>
      <c r="S1526" s="12" t="str">
        <f>VLOOKUP(A:A,'ИЗ ОСНОВЫ НОМЕНКЛАТУР'!D:H,5,0)</f>
        <v>C</v>
      </c>
      <c r="T1526" s="44">
        <f t="shared" si="279"/>
        <v>0</v>
      </c>
      <c r="U1526" s="44">
        <f t="shared" si="280"/>
        <v>0</v>
      </c>
      <c r="V1526" s="44">
        <f t="shared" si="281"/>
        <v>0</v>
      </c>
      <c r="W1526" s="44">
        <f t="shared" si="282"/>
        <v>0</v>
      </c>
      <c r="X1526" s="44">
        <f t="shared" si="283"/>
        <v>0</v>
      </c>
      <c r="Y1526" s="44">
        <f t="shared" si="284"/>
        <v>205655.80837837837</v>
      </c>
      <c r="Z1526" s="44">
        <f t="shared" si="285"/>
        <v>50883.911351351351</v>
      </c>
      <c r="AA1526" s="44">
        <f t="shared" si="286"/>
        <v>89046.844864864863</v>
      </c>
      <c r="AB1526" s="44">
        <f t="shared" si="287"/>
        <v>0</v>
      </c>
      <c r="AC1526" s="44">
        <f t="shared" si="288"/>
        <v>0</v>
      </c>
      <c r="AD1526" s="44">
        <f t="shared" si="289"/>
        <v>4240.3259459459459</v>
      </c>
      <c r="AE1526" s="12">
        <f t="shared" si="290"/>
        <v>349826.89054054051</v>
      </c>
    </row>
    <row r="1527" spans="1:31" ht="12.6" hidden="1" customHeight="1" x14ac:dyDescent="0.2">
      <c r="A1527" s="26" t="s">
        <v>985</v>
      </c>
      <c r="B1527" s="19"/>
      <c r="C1527" s="19"/>
      <c r="D1527" s="20"/>
      <c r="E1527" s="21"/>
      <c r="F1527" s="22"/>
      <c r="G1527" s="21"/>
      <c r="H1527" s="22"/>
      <c r="I1527" s="20"/>
      <c r="J1527" s="20"/>
      <c r="K1527" s="20">
        <v>6</v>
      </c>
      <c r="L1527" s="20"/>
      <c r="M1527" s="20"/>
      <c r="N1527" s="20">
        <v>2</v>
      </c>
      <c r="O1527" s="20">
        <v>8</v>
      </c>
      <c r="P1527" s="23" t="str">
        <f>VLOOKUP(A1527,'ИЗ ОСНОВЫ НОМЕНКЛАТУР'!D:E,2,0)</f>
        <v>Аксессуары для кухни</v>
      </c>
      <c r="Q1527" s="23" t="str">
        <f>VLOOKUP(A1527,'ИЗ ОСНОВЫ НОМЕНКЛАТУР'!D:F,3,0)</f>
        <v>Корзины для хранения</v>
      </c>
      <c r="R1527" s="40">
        <f>VLOOKUP(A:A,'ИЗ ОСНОВЫ НОМЕНКЛАТУР'!D:G,4,0)</f>
        <v>1072.76</v>
      </c>
      <c r="S1527" s="12" t="str">
        <f>VLOOKUP(A:A,'ИЗ ОСНОВЫ НОМЕНКЛАТУР'!D:H,5,0)</f>
        <v>C</v>
      </c>
      <c r="T1527" s="44">
        <f t="shared" si="279"/>
        <v>0</v>
      </c>
      <c r="U1527" s="44">
        <f t="shared" si="280"/>
        <v>0</v>
      </c>
      <c r="V1527" s="44">
        <f t="shared" si="281"/>
        <v>0</v>
      </c>
      <c r="W1527" s="44">
        <f t="shared" si="282"/>
        <v>0</v>
      </c>
      <c r="X1527" s="44">
        <f t="shared" si="283"/>
        <v>0</v>
      </c>
      <c r="Y1527" s="44">
        <f t="shared" si="284"/>
        <v>0</v>
      </c>
      <c r="Z1527" s="44">
        <f t="shared" si="285"/>
        <v>0</v>
      </c>
      <c r="AA1527" s="44">
        <f t="shared" si="286"/>
        <v>6436.5599999999995</v>
      </c>
      <c r="AB1527" s="44">
        <f t="shared" si="287"/>
        <v>0</v>
      </c>
      <c r="AC1527" s="44">
        <f t="shared" si="288"/>
        <v>0</v>
      </c>
      <c r="AD1527" s="44">
        <f t="shared" si="289"/>
        <v>2145.52</v>
      </c>
      <c r="AE1527" s="12">
        <f t="shared" si="290"/>
        <v>8582.08</v>
      </c>
    </row>
    <row r="1528" spans="1:31" ht="12.6" hidden="1" customHeight="1" x14ac:dyDescent="0.2">
      <c r="A1528" s="26" t="s">
        <v>988</v>
      </c>
      <c r="B1528" s="19"/>
      <c r="C1528" s="19"/>
      <c r="D1528" s="20"/>
      <c r="E1528" s="21"/>
      <c r="F1528" s="22"/>
      <c r="G1528" s="21"/>
      <c r="H1528" s="22"/>
      <c r="I1528" s="20">
        <v>40</v>
      </c>
      <c r="J1528" s="20">
        <v>12</v>
      </c>
      <c r="K1528" s="20">
        <v>21</v>
      </c>
      <c r="L1528" s="20"/>
      <c r="M1528" s="20"/>
      <c r="N1528" s="20">
        <v>2</v>
      </c>
      <c r="O1528" s="20">
        <v>75</v>
      </c>
      <c r="P1528" s="23" t="str">
        <f>VLOOKUP(A1528,'ИЗ ОСНОВЫ НОМЕНКЛАТУР'!D:E,2,0)</f>
        <v>Аксессуары для кухни</v>
      </c>
      <c r="Q1528" s="23" t="str">
        <f>VLOOKUP(A1528,'ИЗ ОСНОВЫ НОМЕНКЛАТУР'!D:F,3,0)</f>
        <v>Корзины для хранения</v>
      </c>
      <c r="R1528" s="40">
        <f>VLOOKUP(A:A,'ИЗ ОСНОВЫ НОМЕНКЛАТУР'!D:G,4,0)</f>
        <v>1439.53</v>
      </c>
      <c r="S1528" s="12" t="str">
        <f>VLOOKUP(A:A,'ИЗ ОСНОВЫ НОМЕНКЛАТУР'!D:H,5,0)</f>
        <v>C</v>
      </c>
      <c r="T1528" s="44">
        <f t="shared" si="279"/>
        <v>0</v>
      </c>
      <c r="U1528" s="44">
        <f t="shared" si="280"/>
        <v>0</v>
      </c>
      <c r="V1528" s="44">
        <f t="shared" si="281"/>
        <v>0</v>
      </c>
      <c r="W1528" s="44">
        <f t="shared" si="282"/>
        <v>0</v>
      </c>
      <c r="X1528" s="44">
        <f t="shared" si="283"/>
        <v>0</v>
      </c>
      <c r="Y1528" s="44">
        <f t="shared" si="284"/>
        <v>57581.2</v>
      </c>
      <c r="Z1528" s="44">
        <f t="shared" si="285"/>
        <v>17274.36</v>
      </c>
      <c r="AA1528" s="44">
        <f t="shared" si="286"/>
        <v>30230.13</v>
      </c>
      <c r="AB1528" s="44">
        <f t="shared" si="287"/>
        <v>0</v>
      </c>
      <c r="AC1528" s="44">
        <f t="shared" si="288"/>
        <v>0</v>
      </c>
      <c r="AD1528" s="44">
        <f t="shared" si="289"/>
        <v>2879.06</v>
      </c>
      <c r="AE1528" s="12">
        <f t="shared" si="290"/>
        <v>107964.75</v>
      </c>
    </row>
    <row r="1529" spans="1:31" ht="12.6" hidden="1" customHeight="1" x14ac:dyDescent="0.2">
      <c r="A1529" s="26" t="s">
        <v>4470</v>
      </c>
      <c r="B1529" s="19"/>
      <c r="C1529" s="19"/>
      <c r="D1529" s="20"/>
      <c r="E1529" s="21"/>
      <c r="F1529" s="22"/>
      <c r="G1529" s="21"/>
      <c r="H1529" s="22"/>
      <c r="I1529" s="20"/>
      <c r="J1529" s="20"/>
      <c r="K1529" s="20"/>
      <c r="L1529" s="20"/>
      <c r="M1529" s="20"/>
      <c r="N1529" s="20">
        <v>2</v>
      </c>
      <c r="O1529" s="20">
        <v>2</v>
      </c>
      <c r="P1529" s="23" t="str">
        <f>VLOOKUP(A1529,'ИЗ ОСНОВЫ НОМЕНКЛАТУР'!D:E,2,0)</f>
        <v>Аксессуары для кухни</v>
      </c>
      <c r="Q1529" s="23" t="str">
        <f>VLOOKUP(A1529,'ИЗ ОСНОВЫ НОМЕНКЛАТУР'!D:F,3,0)</f>
        <v>Корзины встраиваемые выкатные</v>
      </c>
      <c r="R1529" s="40">
        <f>VLOOKUP(A:A,'ИЗ ОСНОВЫ НОМЕНКЛАТУР'!D:G,4,0)</f>
        <v>24533</v>
      </c>
      <c r="S1529" s="12" t="str">
        <f>VLOOKUP(A:A,'ИЗ ОСНОВЫ НОМЕНКЛАТУР'!D:H,5,0)</f>
        <v>C</v>
      </c>
      <c r="T1529" s="44">
        <f t="shared" si="279"/>
        <v>0</v>
      </c>
      <c r="U1529" s="44">
        <f t="shared" si="280"/>
        <v>0</v>
      </c>
      <c r="V1529" s="44">
        <f t="shared" si="281"/>
        <v>0</v>
      </c>
      <c r="W1529" s="44">
        <f t="shared" si="282"/>
        <v>0</v>
      </c>
      <c r="X1529" s="44">
        <f t="shared" si="283"/>
        <v>0</v>
      </c>
      <c r="Y1529" s="44">
        <f t="shared" si="284"/>
        <v>0</v>
      </c>
      <c r="Z1529" s="44">
        <f t="shared" si="285"/>
        <v>0</v>
      </c>
      <c r="AA1529" s="44">
        <f t="shared" si="286"/>
        <v>0</v>
      </c>
      <c r="AB1529" s="44">
        <f t="shared" si="287"/>
        <v>0</v>
      </c>
      <c r="AC1529" s="44">
        <f t="shared" si="288"/>
        <v>0</v>
      </c>
      <c r="AD1529" s="44">
        <f t="shared" si="289"/>
        <v>49066</v>
      </c>
      <c r="AE1529" s="12">
        <f t="shared" si="290"/>
        <v>49066</v>
      </c>
    </row>
    <row r="1530" spans="1:31" ht="12.6" hidden="1" customHeight="1" x14ac:dyDescent="0.2">
      <c r="A1530" s="26" t="s">
        <v>972</v>
      </c>
      <c r="B1530" s="19"/>
      <c r="C1530" s="19"/>
      <c r="D1530" s="20"/>
      <c r="E1530" s="21"/>
      <c r="F1530" s="22"/>
      <c r="G1530" s="21"/>
      <c r="H1530" s="22"/>
      <c r="I1530" s="20"/>
      <c r="J1530" s="20"/>
      <c r="K1530" s="20"/>
      <c r="L1530" s="20"/>
      <c r="M1530" s="20"/>
      <c r="N1530" s="20">
        <v>5</v>
      </c>
      <c r="O1530" s="20">
        <v>5</v>
      </c>
      <c r="P1530" s="23" t="str">
        <f>VLOOKUP(A1530,'ИЗ ОСНОВЫ НОМЕНКЛАТУР'!D:E,2,0)</f>
        <v>Аксессуары для кухни</v>
      </c>
      <c r="Q1530" s="23" t="str">
        <f>VLOOKUP(A1530,'ИЗ ОСНОВЫ НОМЕНКЛАТУР'!D:F,3,0)</f>
        <v>Корзины встраиваемые выкатные</v>
      </c>
      <c r="R1530" s="40">
        <f>VLOOKUP(A:A,'ИЗ ОСНОВЫ НОМЕНКЛАТУР'!D:G,4,0)</f>
        <v>10136.200000000001</v>
      </c>
      <c r="S1530" s="12" t="str">
        <f>VLOOKUP(A:A,'ИЗ ОСНОВЫ НОМЕНКЛАТУР'!D:H,5,0)</f>
        <v>C</v>
      </c>
      <c r="T1530" s="44">
        <f t="shared" si="279"/>
        <v>0</v>
      </c>
      <c r="U1530" s="44">
        <f t="shared" si="280"/>
        <v>0</v>
      </c>
      <c r="V1530" s="44">
        <f t="shared" si="281"/>
        <v>0</v>
      </c>
      <c r="W1530" s="44">
        <f t="shared" si="282"/>
        <v>0</v>
      </c>
      <c r="X1530" s="44">
        <f t="shared" si="283"/>
        <v>0</v>
      </c>
      <c r="Y1530" s="44">
        <f t="shared" si="284"/>
        <v>0</v>
      </c>
      <c r="Z1530" s="44">
        <f t="shared" si="285"/>
        <v>0</v>
      </c>
      <c r="AA1530" s="44">
        <f t="shared" si="286"/>
        <v>0</v>
      </c>
      <c r="AB1530" s="44">
        <f t="shared" si="287"/>
        <v>0</v>
      </c>
      <c r="AC1530" s="44">
        <f t="shared" si="288"/>
        <v>0</v>
      </c>
      <c r="AD1530" s="44">
        <f t="shared" si="289"/>
        <v>50681</v>
      </c>
      <c r="AE1530" s="12">
        <f t="shared" si="290"/>
        <v>50681</v>
      </c>
    </row>
    <row r="1531" spans="1:31" ht="12.6" hidden="1" customHeight="1" x14ac:dyDescent="0.2">
      <c r="A1531" s="26" t="s">
        <v>4471</v>
      </c>
      <c r="B1531" s="19"/>
      <c r="C1531" s="19"/>
      <c r="D1531" s="20"/>
      <c r="E1531" s="21"/>
      <c r="F1531" s="22"/>
      <c r="G1531" s="21"/>
      <c r="H1531" s="22"/>
      <c r="I1531" s="20"/>
      <c r="J1531" s="20"/>
      <c r="K1531" s="20"/>
      <c r="L1531" s="20"/>
      <c r="M1531" s="20"/>
      <c r="N1531" s="20">
        <v>4</v>
      </c>
      <c r="O1531" s="20">
        <v>4</v>
      </c>
      <c r="P1531" s="23" t="str">
        <f>VLOOKUP(A1531,'ИЗ ОСНОВЫ НОМЕНКЛАТУР'!D:E,2,0)</f>
        <v>Аксессуары для кухни</v>
      </c>
      <c r="Q1531" s="23" t="str">
        <f>VLOOKUP(A1531,'ИЗ ОСНОВЫ НОМЕНКЛАТУР'!D:F,3,0)</f>
        <v>Корзины встраиваемые выкатные</v>
      </c>
      <c r="R1531" s="40">
        <f>VLOOKUP(A:A,'ИЗ ОСНОВЫ НОМЕНКЛАТУР'!D:G,4,0)</f>
        <v>10136.25</v>
      </c>
      <c r="S1531" s="12" t="str">
        <f>VLOOKUP(A:A,'ИЗ ОСНОВЫ НОМЕНКЛАТУР'!D:H,5,0)</f>
        <v>C</v>
      </c>
      <c r="T1531" s="44">
        <f t="shared" si="279"/>
        <v>0</v>
      </c>
      <c r="U1531" s="44">
        <f t="shared" si="280"/>
        <v>0</v>
      </c>
      <c r="V1531" s="44">
        <f t="shared" si="281"/>
        <v>0</v>
      </c>
      <c r="W1531" s="44">
        <f t="shared" si="282"/>
        <v>0</v>
      </c>
      <c r="X1531" s="44">
        <f t="shared" si="283"/>
        <v>0</v>
      </c>
      <c r="Y1531" s="44">
        <f t="shared" si="284"/>
        <v>0</v>
      </c>
      <c r="Z1531" s="44">
        <f t="shared" si="285"/>
        <v>0</v>
      </c>
      <c r="AA1531" s="44">
        <f t="shared" si="286"/>
        <v>0</v>
      </c>
      <c r="AB1531" s="44">
        <f t="shared" si="287"/>
        <v>0</v>
      </c>
      <c r="AC1531" s="44">
        <f t="shared" si="288"/>
        <v>0</v>
      </c>
      <c r="AD1531" s="44">
        <f t="shared" si="289"/>
        <v>40545</v>
      </c>
      <c r="AE1531" s="12">
        <f t="shared" si="290"/>
        <v>40545</v>
      </c>
    </row>
    <row r="1532" spans="1:31" ht="12.6" hidden="1" customHeight="1" x14ac:dyDescent="0.2">
      <c r="A1532" s="26" t="s">
        <v>4472</v>
      </c>
      <c r="B1532" s="19"/>
      <c r="C1532" s="19"/>
      <c r="D1532" s="20"/>
      <c r="E1532" s="21"/>
      <c r="F1532" s="22"/>
      <c r="G1532" s="21"/>
      <c r="H1532" s="22"/>
      <c r="I1532" s="20"/>
      <c r="J1532" s="20"/>
      <c r="K1532" s="20"/>
      <c r="L1532" s="20"/>
      <c r="M1532" s="20"/>
      <c r="N1532" s="20">
        <v>6</v>
      </c>
      <c r="O1532" s="20">
        <v>6</v>
      </c>
      <c r="P1532" s="23" t="str">
        <f>VLOOKUP(A1532,'ИЗ ОСНОВЫ НОМЕНКЛАТУР'!D:E,2,0)</f>
        <v>Аксессуары для кухни</v>
      </c>
      <c r="Q1532" s="23" t="str">
        <f>VLOOKUP(A1532,'ИЗ ОСНОВЫ НОМЕНКЛАТУР'!D:F,3,0)</f>
        <v>Корзины встраиваемые выкатные</v>
      </c>
      <c r="R1532" s="40">
        <f>VLOOKUP(A:A,'ИЗ ОСНОВЫ НОМЕНКЛАТУР'!D:G,4,0)</f>
        <v>10775.333333333334</v>
      </c>
      <c r="S1532" s="12" t="str">
        <f>VLOOKUP(A:A,'ИЗ ОСНОВЫ НОМЕНКЛАТУР'!D:H,5,0)</f>
        <v>C</v>
      </c>
      <c r="T1532" s="44">
        <f t="shared" si="279"/>
        <v>0</v>
      </c>
      <c r="U1532" s="44">
        <f t="shared" si="280"/>
        <v>0</v>
      </c>
      <c r="V1532" s="44">
        <f t="shared" si="281"/>
        <v>0</v>
      </c>
      <c r="W1532" s="44">
        <f t="shared" si="282"/>
        <v>0</v>
      </c>
      <c r="X1532" s="44">
        <f t="shared" si="283"/>
        <v>0</v>
      </c>
      <c r="Y1532" s="44">
        <f t="shared" si="284"/>
        <v>0</v>
      </c>
      <c r="Z1532" s="44">
        <f t="shared" si="285"/>
        <v>0</v>
      </c>
      <c r="AA1532" s="44">
        <f t="shared" si="286"/>
        <v>0</v>
      </c>
      <c r="AB1532" s="44">
        <f t="shared" si="287"/>
        <v>0</v>
      </c>
      <c r="AC1532" s="44">
        <f t="shared" si="288"/>
        <v>0</v>
      </c>
      <c r="AD1532" s="44">
        <f t="shared" si="289"/>
        <v>64652</v>
      </c>
      <c r="AE1532" s="12">
        <f t="shared" si="290"/>
        <v>64652</v>
      </c>
    </row>
    <row r="1533" spans="1:31" ht="12.6" hidden="1" customHeight="1" x14ac:dyDescent="0.2">
      <c r="A1533" s="26" t="s">
        <v>973</v>
      </c>
      <c r="B1533" s="19"/>
      <c r="C1533" s="19"/>
      <c r="D1533" s="20"/>
      <c r="E1533" s="21"/>
      <c r="F1533" s="22"/>
      <c r="G1533" s="21"/>
      <c r="H1533" s="22"/>
      <c r="I1533" s="20"/>
      <c r="J1533" s="20"/>
      <c r="K1533" s="20"/>
      <c r="L1533" s="20"/>
      <c r="M1533" s="20"/>
      <c r="N1533" s="20">
        <v>1</v>
      </c>
      <c r="O1533" s="20">
        <v>1</v>
      </c>
      <c r="P1533" s="23" t="str">
        <f>VLOOKUP(A1533,'ИЗ ОСНОВЫ НОМЕНКЛАТУР'!D:E,2,0)</f>
        <v>Аксессуары для кухни</v>
      </c>
      <c r="Q1533" s="23" t="str">
        <f>VLOOKUP(A1533,'ИЗ ОСНОВЫ НОМЕНКЛАТУР'!D:F,3,0)</f>
        <v>Корзины встраиваемые выкатные</v>
      </c>
      <c r="R1533" s="40">
        <f>VLOOKUP(A:A,'ИЗ ОСНОВЫ НОМЕНКЛАТУР'!D:G,4,0)</f>
        <v>14147</v>
      </c>
      <c r="S1533" s="12" t="str">
        <f>VLOOKUP(A:A,'ИЗ ОСНОВЫ НОМЕНКЛАТУР'!D:H,5,0)</f>
        <v>C</v>
      </c>
      <c r="T1533" s="44">
        <f t="shared" si="279"/>
        <v>0</v>
      </c>
      <c r="U1533" s="44">
        <f t="shared" si="280"/>
        <v>0</v>
      </c>
      <c r="V1533" s="44">
        <f t="shared" si="281"/>
        <v>0</v>
      </c>
      <c r="W1533" s="44">
        <f t="shared" si="282"/>
        <v>0</v>
      </c>
      <c r="X1533" s="44">
        <f t="shared" si="283"/>
        <v>0</v>
      </c>
      <c r="Y1533" s="44">
        <f t="shared" si="284"/>
        <v>0</v>
      </c>
      <c r="Z1533" s="44">
        <f t="shared" si="285"/>
        <v>0</v>
      </c>
      <c r="AA1533" s="44">
        <f t="shared" si="286"/>
        <v>0</v>
      </c>
      <c r="AB1533" s="44">
        <f t="shared" si="287"/>
        <v>0</v>
      </c>
      <c r="AC1533" s="44">
        <f t="shared" si="288"/>
        <v>0</v>
      </c>
      <c r="AD1533" s="44">
        <f t="shared" si="289"/>
        <v>14147</v>
      </c>
      <c r="AE1533" s="12">
        <f t="shared" si="290"/>
        <v>14147</v>
      </c>
    </row>
    <row r="1534" spans="1:31" ht="12.6" hidden="1" customHeight="1" x14ac:dyDescent="0.2">
      <c r="A1534" s="26" t="s">
        <v>4473</v>
      </c>
      <c r="B1534" s="19"/>
      <c r="C1534" s="19"/>
      <c r="D1534" s="20"/>
      <c r="E1534" s="21"/>
      <c r="F1534" s="22"/>
      <c r="G1534" s="21"/>
      <c r="H1534" s="22"/>
      <c r="I1534" s="20"/>
      <c r="J1534" s="20"/>
      <c r="K1534" s="20"/>
      <c r="L1534" s="20"/>
      <c r="M1534" s="20"/>
      <c r="N1534" s="20">
        <v>2</v>
      </c>
      <c r="O1534" s="20">
        <v>2</v>
      </c>
      <c r="P1534" s="23" t="str">
        <f>VLOOKUP(A1534,'ИЗ ОСНОВЫ НОМЕНКЛАТУР'!D:E,2,0)</f>
        <v>Аксессуары для кухни</v>
      </c>
      <c r="Q1534" s="23" t="str">
        <f>VLOOKUP(A1534,'ИЗ ОСНОВЫ НОМЕНКЛАТУР'!D:F,3,0)</f>
        <v>Корзины встраиваемые выкатные</v>
      </c>
      <c r="R1534" s="40">
        <f>VLOOKUP(A:A,'ИЗ ОСНОВЫ НОМЕНКЛАТУР'!D:G,4,0)</f>
        <v>13751</v>
      </c>
      <c r="S1534" s="12" t="str">
        <f>VLOOKUP(A:A,'ИЗ ОСНОВЫ НОМЕНКЛАТУР'!D:H,5,0)</f>
        <v>C</v>
      </c>
      <c r="T1534" s="44">
        <f t="shared" si="279"/>
        <v>0</v>
      </c>
      <c r="U1534" s="44">
        <f t="shared" si="280"/>
        <v>0</v>
      </c>
      <c r="V1534" s="44">
        <f t="shared" si="281"/>
        <v>0</v>
      </c>
      <c r="W1534" s="44">
        <f t="shared" si="282"/>
        <v>0</v>
      </c>
      <c r="X1534" s="44">
        <f t="shared" si="283"/>
        <v>0</v>
      </c>
      <c r="Y1534" s="44">
        <f t="shared" si="284"/>
        <v>0</v>
      </c>
      <c r="Z1534" s="44">
        <f t="shared" si="285"/>
        <v>0</v>
      </c>
      <c r="AA1534" s="44">
        <f t="shared" si="286"/>
        <v>0</v>
      </c>
      <c r="AB1534" s="44">
        <f t="shared" si="287"/>
        <v>0</v>
      </c>
      <c r="AC1534" s="44">
        <f t="shared" si="288"/>
        <v>0</v>
      </c>
      <c r="AD1534" s="44">
        <f t="shared" si="289"/>
        <v>27502</v>
      </c>
      <c r="AE1534" s="12">
        <f t="shared" si="290"/>
        <v>27502</v>
      </c>
    </row>
    <row r="1535" spans="1:31" ht="12.6" hidden="1" customHeight="1" x14ac:dyDescent="0.2">
      <c r="A1535" s="26" t="s">
        <v>4474</v>
      </c>
      <c r="B1535" s="19"/>
      <c r="C1535" s="19"/>
      <c r="D1535" s="20"/>
      <c r="E1535" s="21"/>
      <c r="F1535" s="22"/>
      <c r="G1535" s="21"/>
      <c r="H1535" s="22"/>
      <c r="I1535" s="20"/>
      <c r="J1535" s="20"/>
      <c r="K1535" s="20"/>
      <c r="L1535" s="20"/>
      <c r="M1535" s="20"/>
      <c r="N1535" s="20">
        <v>2</v>
      </c>
      <c r="O1535" s="20">
        <v>2</v>
      </c>
      <c r="P1535" s="23" t="str">
        <f>VLOOKUP(A1535,'ИЗ ОСНОВЫ НОМЕНКЛАТУР'!D:E,2,0)</f>
        <v>Аксессуары для кухни</v>
      </c>
      <c r="Q1535" s="23" t="str">
        <f>VLOOKUP(A1535,'ИЗ ОСНОВЫ НОМЕНКЛАТУР'!D:F,3,0)</f>
        <v>Корзины встраиваемые выкатные</v>
      </c>
      <c r="R1535" s="40">
        <f>VLOOKUP(A:A,'ИЗ ОСНОВЫ НОМЕНКЛАТУР'!D:G,4,0)</f>
        <v>16262</v>
      </c>
      <c r="S1535" s="12" t="str">
        <f>VLOOKUP(A:A,'ИЗ ОСНОВЫ НОМЕНКЛАТУР'!D:H,5,0)</f>
        <v>C</v>
      </c>
      <c r="T1535" s="44">
        <f t="shared" si="279"/>
        <v>0</v>
      </c>
      <c r="U1535" s="44">
        <f t="shared" si="280"/>
        <v>0</v>
      </c>
      <c r="V1535" s="44">
        <f t="shared" si="281"/>
        <v>0</v>
      </c>
      <c r="W1535" s="44">
        <f t="shared" si="282"/>
        <v>0</v>
      </c>
      <c r="X1535" s="44">
        <f t="shared" si="283"/>
        <v>0</v>
      </c>
      <c r="Y1535" s="44">
        <f t="shared" si="284"/>
        <v>0</v>
      </c>
      <c r="Z1535" s="44">
        <f t="shared" si="285"/>
        <v>0</v>
      </c>
      <c r="AA1535" s="44">
        <f t="shared" si="286"/>
        <v>0</v>
      </c>
      <c r="AB1535" s="44">
        <f t="shared" si="287"/>
        <v>0</v>
      </c>
      <c r="AC1535" s="44">
        <f t="shared" si="288"/>
        <v>0</v>
      </c>
      <c r="AD1535" s="44">
        <f t="shared" si="289"/>
        <v>32524</v>
      </c>
      <c r="AE1535" s="12">
        <f t="shared" si="290"/>
        <v>32524</v>
      </c>
    </row>
    <row r="1536" spans="1:31" ht="12.6" hidden="1" customHeight="1" x14ac:dyDescent="0.2">
      <c r="A1536" s="26" t="s">
        <v>4475</v>
      </c>
      <c r="B1536" s="19"/>
      <c r="C1536" s="19"/>
      <c r="D1536" s="20"/>
      <c r="E1536" s="21"/>
      <c r="F1536" s="22"/>
      <c r="G1536" s="21"/>
      <c r="H1536" s="22"/>
      <c r="I1536" s="20"/>
      <c r="J1536" s="20"/>
      <c r="K1536" s="20"/>
      <c r="L1536" s="20"/>
      <c r="M1536" s="20"/>
      <c r="N1536" s="20">
        <v>1</v>
      </c>
      <c r="O1536" s="20">
        <v>1</v>
      </c>
      <c r="P1536" s="23" t="str">
        <f>VLOOKUP(A1536,'ИЗ ОСНОВЫ НОМЕНКЛАТУР'!D:E,2,0)</f>
        <v>Аксессуары для кухни</v>
      </c>
      <c r="Q1536" s="23" t="str">
        <f>VLOOKUP(A1536,'ИЗ ОСНОВЫ НОМЕНКЛАТУР'!D:F,3,0)</f>
        <v>Корзины встраиваемые выкатные</v>
      </c>
      <c r="R1536" s="40">
        <f>VLOOKUP(A:A,'ИЗ ОСНОВЫ НОМЕНКЛАТУР'!D:G,4,0)</f>
        <v>44232</v>
      </c>
      <c r="S1536" s="12" t="str">
        <f>VLOOKUP(A:A,'ИЗ ОСНОВЫ НОМЕНКЛАТУР'!D:H,5,0)</f>
        <v>C</v>
      </c>
      <c r="T1536" s="44">
        <f t="shared" si="279"/>
        <v>0</v>
      </c>
      <c r="U1536" s="44">
        <f t="shared" si="280"/>
        <v>0</v>
      </c>
      <c r="V1536" s="44">
        <f t="shared" si="281"/>
        <v>0</v>
      </c>
      <c r="W1536" s="44">
        <f t="shared" si="282"/>
        <v>0</v>
      </c>
      <c r="X1536" s="44">
        <f t="shared" si="283"/>
        <v>0</v>
      </c>
      <c r="Y1536" s="44">
        <f t="shared" si="284"/>
        <v>0</v>
      </c>
      <c r="Z1536" s="44">
        <f t="shared" si="285"/>
        <v>0</v>
      </c>
      <c r="AA1536" s="44">
        <f t="shared" si="286"/>
        <v>0</v>
      </c>
      <c r="AB1536" s="44">
        <f t="shared" si="287"/>
        <v>0</v>
      </c>
      <c r="AC1536" s="44">
        <f t="shared" si="288"/>
        <v>0</v>
      </c>
      <c r="AD1536" s="44">
        <f t="shared" si="289"/>
        <v>44232</v>
      </c>
      <c r="AE1536" s="12">
        <f t="shared" si="290"/>
        <v>44232</v>
      </c>
    </row>
    <row r="1537" spans="1:31" ht="12.6" hidden="1" customHeight="1" x14ac:dyDescent="0.2">
      <c r="A1537" s="26" t="s">
        <v>4476</v>
      </c>
      <c r="B1537" s="19"/>
      <c r="C1537" s="19"/>
      <c r="D1537" s="20"/>
      <c r="E1537" s="21"/>
      <c r="F1537" s="22"/>
      <c r="G1537" s="21"/>
      <c r="H1537" s="22"/>
      <c r="I1537" s="20"/>
      <c r="J1537" s="20"/>
      <c r="K1537" s="20"/>
      <c r="L1537" s="20"/>
      <c r="M1537" s="20"/>
      <c r="N1537" s="20">
        <v>1</v>
      </c>
      <c r="O1537" s="20">
        <v>1</v>
      </c>
      <c r="P1537" s="23" t="str">
        <f>VLOOKUP(A1537,'ИЗ ОСНОВЫ НОМЕНКЛАТУР'!D:E,2,0)</f>
        <v>Аксессуары для кухни</v>
      </c>
      <c r="Q1537" s="23" t="str">
        <f>VLOOKUP(A1537,'ИЗ ОСНОВЫ НОМЕНКЛАТУР'!D:F,3,0)</f>
        <v>Корзины встраиваемые выкатные</v>
      </c>
      <c r="R1537" s="40">
        <f>VLOOKUP(A:A,'ИЗ ОСНОВЫ НОМЕНКЛАТУР'!D:G,4,0)</f>
        <v>41597</v>
      </c>
      <c r="S1537" s="12" t="str">
        <f>VLOOKUP(A:A,'ИЗ ОСНОВЫ НОМЕНКЛАТУР'!D:H,5,0)</f>
        <v>C</v>
      </c>
      <c r="T1537" s="44">
        <f t="shared" si="279"/>
        <v>0</v>
      </c>
      <c r="U1537" s="44">
        <f t="shared" si="280"/>
        <v>0</v>
      </c>
      <c r="V1537" s="44">
        <f t="shared" si="281"/>
        <v>0</v>
      </c>
      <c r="W1537" s="44">
        <f t="shared" si="282"/>
        <v>0</v>
      </c>
      <c r="X1537" s="44">
        <f t="shared" si="283"/>
        <v>0</v>
      </c>
      <c r="Y1537" s="44">
        <f t="shared" si="284"/>
        <v>0</v>
      </c>
      <c r="Z1537" s="44">
        <f t="shared" si="285"/>
        <v>0</v>
      </c>
      <c r="AA1537" s="44">
        <f t="shared" si="286"/>
        <v>0</v>
      </c>
      <c r="AB1537" s="44">
        <f t="shared" si="287"/>
        <v>0</v>
      </c>
      <c r="AC1537" s="44">
        <f t="shared" si="288"/>
        <v>0</v>
      </c>
      <c r="AD1537" s="44">
        <f t="shared" si="289"/>
        <v>41597</v>
      </c>
      <c r="AE1537" s="12">
        <f t="shared" si="290"/>
        <v>41597</v>
      </c>
    </row>
    <row r="1538" spans="1:31" ht="12.6" hidden="1" customHeight="1" x14ac:dyDescent="0.2">
      <c r="A1538" s="26" t="s">
        <v>4477</v>
      </c>
      <c r="B1538" s="19"/>
      <c r="C1538" s="19"/>
      <c r="D1538" s="20"/>
      <c r="E1538" s="21"/>
      <c r="F1538" s="22"/>
      <c r="G1538" s="21"/>
      <c r="H1538" s="22"/>
      <c r="I1538" s="20"/>
      <c r="J1538" s="20"/>
      <c r="K1538" s="20"/>
      <c r="L1538" s="20"/>
      <c r="M1538" s="20"/>
      <c r="N1538" s="20">
        <v>1</v>
      </c>
      <c r="O1538" s="20">
        <v>1</v>
      </c>
      <c r="P1538" s="23" t="str">
        <f>VLOOKUP(A1538,'ИЗ ОСНОВЫ НОМЕНКЛАТУР'!D:E,2,0)</f>
        <v>Аксессуары для кухни</v>
      </c>
      <c r="Q1538" s="23" t="str">
        <f>VLOOKUP(A1538,'ИЗ ОСНОВЫ НОМЕНКЛАТУР'!D:F,3,0)</f>
        <v>Корзины встраиваемые выкатные</v>
      </c>
      <c r="R1538" s="40">
        <f>VLOOKUP(A:A,'ИЗ ОСНОВЫ НОМЕНКЛАТУР'!D:G,4,0)</f>
        <v>63293</v>
      </c>
      <c r="S1538" s="12" t="str">
        <f>VLOOKUP(A:A,'ИЗ ОСНОВЫ НОМЕНКЛАТУР'!D:H,5,0)</f>
        <v>C</v>
      </c>
      <c r="T1538" s="44">
        <f t="shared" si="279"/>
        <v>0</v>
      </c>
      <c r="U1538" s="44">
        <f t="shared" si="280"/>
        <v>0</v>
      </c>
      <c r="V1538" s="44">
        <f t="shared" si="281"/>
        <v>0</v>
      </c>
      <c r="W1538" s="44">
        <f t="shared" si="282"/>
        <v>0</v>
      </c>
      <c r="X1538" s="44">
        <f t="shared" si="283"/>
        <v>0</v>
      </c>
      <c r="Y1538" s="44">
        <f t="shared" si="284"/>
        <v>0</v>
      </c>
      <c r="Z1538" s="44">
        <f t="shared" si="285"/>
        <v>0</v>
      </c>
      <c r="AA1538" s="44">
        <f t="shared" si="286"/>
        <v>0</v>
      </c>
      <c r="AB1538" s="44">
        <f t="shared" si="287"/>
        <v>0</v>
      </c>
      <c r="AC1538" s="44">
        <f t="shared" si="288"/>
        <v>0</v>
      </c>
      <c r="AD1538" s="44">
        <f t="shared" si="289"/>
        <v>63293</v>
      </c>
      <c r="AE1538" s="12">
        <f t="shared" si="290"/>
        <v>63293</v>
      </c>
    </row>
    <row r="1539" spans="1:31" ht="12.6" hidden="1" customHeight="1" x14ac:dyDescent="0.2">
      <c r="A1539" s="26" t="s">
        <v>4478</v>
      </c>
      <c r="B1539" s="19"/>
      <c r="C1539" s="19"/>
      <c r="D1539" s="20"/>
      <c r="E1539" s="21"/>
      <c r="F1539" s="22"/>
      <c r="G1539" s="21"/>
      <c r="H1539" s="22"/>
      <c r="I1539" s="20"/>
      <c r="J1539" s="20"/>
      <c r="K1539" s="20"/>
      <c r="L1539" s="20"/>
      <c r="M1539" s="20"/>
      <c r="N1539" s="20">
        <v>1</v>
      </c>
      <c r="O1539" s="20">
        <v>1</v>
      </c>
      <c r="P1539" s="23" t="str">
        <f>VLOOKUP(A1539,'ИЗ ОСНОВЫ НОМЕНКЛАТУР'!D:E,2,0)</f>
        <v>Аксессуары для кухни</v>
      </c>
      <c r="Q1539" s="23" t="str">
        <f>VLOOKUP(A1539,'ИЗ ОСНОВЫ НОМЕНКЛАТУР'!D:F,3,0)</f>
        <v>Корзины встраиваемые выкатные</v>
      </c>
      <c r="R1539" s="40">
        <f>VLOOKUP(A:A,'ИЗ ОСНОВЫ НОМЕНКЛАТУР'!D:G,4,0)</f>
        <v>56442</v>
      </c>
      <c r="S1539" s="12" t="str">
        <f>VLOOKUP(A:A,'ИЗ ОСНОВЫ НОМЕНКЛАТУР'!D:H,5,0)</f>
        <v>C</v>
      </c>
      <c r="T1539" s="44">
        <f t="shared" si="279"/>
        <v>0</v>
      </c>
      <c r="U1539" s="44">
        <f t="shared" si="280"/>
        <v>0</v>
      </c>
      <c r="V1539" s="44">
        <f t="shared" si="281"/>
        <v>0</v>
      </c>
      <c r="W1539" s="44">
        <f t="shared" si="282"/>
        <v>0</v>
      </c>
      <c r="X1539" s="44">
        <f t="shared" si="283"/>
        <v>0</v>
      </c>
      <c r="Y1539" s="44">
        <f t="shared" si="284"/>
        <v>0</v>
      </c>
      <c r="Z1539" s="44">
        <f t="shared" si="285"/>
        <v>0</v>
      </c>
      <c r="AA1539" s="44">
        <f t="shared" si="286"/>
        <v>0</v>
      </c>
      <c r="AB1539" s="44">
        <f t="shared" si="287"/>
        <v>0</v>
      </c>
      <c r="AC1539" s="44">
        <f t="shared" si="288"/>
        <v>0</v>
      </c>
      <c r="AD1539" s="44">
        <f t="shared" si="289"/>
        <v>56442</v>
      </c>
      <c r="AE1539" s="12">
        <f t="shared" si="290"/>
        <v>56442</v>
      </c>
    </row>
    <row r="1540" spans="1:31" ht="12.6" hidden="1" customHeight="1" x14ac:dyDescent="0.2">
      <c r="A1540" s="26" t="s">
        <v>4479</v>
      </c>
      <c r="B1540" s="19"/>
      <c r="C1540" s="19"/>
      <c r="D1540" s="20"/>
      <c r="E1540" s="21"/>
      <c r="F1540" s="22"/>
      <c r="G1540" s="21"/>
      <c r="H1540" s="22"/>
      <c r="I1540" s="20"/>
      <c r="J1540" s="20"/>
      <c r="K1540" s="20"/>
      <c r="L1540" s="20"/>
      <c r="M1540" s="20"/>
      <c r="N1540" s="20">
        <v>1</v>
      </c>
      <c r="O1540" s="20">
        <v>1</v>
      </c>
      <c r="P1540" s="23" t="str">
        <f>VLOOKUP(A1540,'ИЗ ОСНОВЫ НОМЕНКЛАТУР'!D:E,2,0)</f>
        <v>Аксессуары для кухни</v>
      </c>
      <c r="Q1540" s="23" t="str">
        <f>VLOOKUP(A1540,'ИЗ ОСНОВЫ НОМЕНКЛАТУР'!D:F,3,0)</f>
        <v>Корзины встраиваемые выкатные</v>
      </c>
      <c r="R1540" s="40">
        <f>VLOOKUP(A:A,'ИЗ ОСНОВЫ НОМЕНКЛАТУР'!D:G,4,0)</f>
        <v>57770</v>
      </c>
      <c r="S1540" s="12" t="str">
        <f>VLOOKUP(A:A,'ИЗ ОСНОВЫ НОМЕНКЛАТУР'!D:H,5,0)</f>
        <v>C</v>
      </c>
      <c r="T1540" s="44">
        <f t="shared" si="279"/>
        <v>0</v>
      </c>
      <c r="U1540" s="44">
        <f t="shared" si="280"/>
        <v>0</v>
      </c>
      <c r="V1540" s="44">
        <f t="shared" si="281"/>
        <v>0</v>
      </c>
      <c r="W1540" s="44">
        <f t="shared" si="282"/>
        <v>0</v>
      </c>
      <c r="X1540" s="44">
        <f t="shared" si="283"/>
        <v>0</v>
      </c>
      <c r="Y1540" s="44">
        <f t="shared" si="284"/>
        <v>0</v>
      </c>
      <c r="Z1540" s="44">
        <f t="shared" si="285"/>
        <v>0</v>
      </c>
      <c r="AA1540" s="44">
        <f t="shared" si="286"/>
        <v>0</v>
      </c>
      <c r="AB1540" s="44">
        <f t="shared" si="287"/>
        <v>0</v>
      </c>
      <c r="AC1540" s="44">
        <f t="shared" si="288"/>
        <v>0</v>
      </c>
      <c r="AD1540" s="44">
        <f t="shared" si="289"/>
        <v>57770</v>
      </c>
      <c r="AE1540" s="12">
        <f t="shared" si="290"/>
        <v>57770</v>
      </c>
    </row>
    <row r="1541" spans="1:31" ht="12.6" hidden="1" customHeight="1" x14ac:dyDescent="0.2">
      <c r="A1541" s="26" t="s">
        <v>4480</v>
      </c>
      <c r="B1541" s="19"/>
      <c r="C1541" s="19"/>
      <c r="D1541" s="20"/>
      <c r="E1541" s="21"/>
      <c r="F1541" s="22"/>
      <c r="G1541" s="21"/>
      <c r="H1541" s="22"/>
      <c r="I1541" s="20"/>
      <c r="J1541" s="20"/>
      <c r="K1541" s="20"/>
      <c r="L1541" s="20"/>
      <c r="M1541" s="20"/>
      <c r="N1541" s="20">
        <v>1</v>
      </c>
      <c r="O1541" s="20">
        <v>1</v>
      </c>
      <c r="P1541" s="23" t="str">
        <f>VLOOKUP(A1541,'ИЗ ОСНОВЫ НОМЕНКЛАТУР'!D:E,2,0)</f>
        <v>Аксессуары для кухни</v>
      </c>
      <c r="Q1541" s="23" t="str">
        <f>VLOOKUP(A1541,'ИЗ ОСНОВЫ НОМЕНКЛАТУР'!D:F,3,0)</f>
        <v>Корзины встраиваемые выкатные</v>
      </c>
      <c r="R1541" s="40">
        <f>VLOOKUP(A:A,'ИЗ ОСНОВЫ НОМЕНКЛАТУР'!D:G,4,0)</f>
        <v>51513</v>
      </c>
      <c r="S1541" s="12" t="str">
        <f>VLOOKUP(A:A,'ИЗ ОСНОВЫ НОМЕНКЛАТУР'!D:H,5,0)</f>
        <v>C</v>
      </c>
      <c r="T1541" s="44">
        <f t="shared" si="279"/>
        <v>0</v>
      </c>
      <c r="U1541" s="44">
        <f t="shared" si="280"/>
        <v>0</v>
      </c>
      <c r="V1541" s="44">
        <f t="shared" si="281"/>
        <v>0</v>
      </c>
      <c r="W1541" s="44">
        <f t="shared" si="282"/>
        <v>0</v>
      </c>
      <c r="X1541" s="44">
        <f t="shared" si="283"/>
        <v>0</v>
      </c>
      <c r="Y1541" s="44">
        <f t="shared" si="284"/>
        <v>0</v>
      </c>
      <c r="Z1541" s="44">
        <f t="shared" si="285"/>
        <v>0</v>
      </c>
      <c r="AA1541" s="44">
        <f t="shared" si="286"/>
        <v>0</v>
      </c>
      <c r="AB1541" s="44">
        <f t="shared" si="287"/>
        <v>0</v>
      </c>
      <c r="AC1541" s="44">
        <f t="shared" si="288"/>
        <v>0</v>
      </c>
      <c r="AD1541" s="44">
        <f t="shared" si="289"/>
        <v>51513</v>
      </c>
      <c r="AE1541" s="12">
        <f t="shared" si="290"/>
        <v>51513</v>
      </c>
    </row>
    <row r="1542" spans="1:31" ht="12.6" hidden="1" customHeight="1" x14ac:dyDescent="0.2">
      <c r="A1542" s="26" t="s">
        <v>4481</v>
      </c>
      <c r="B1542" s="19"/>
      <c r="C1542" s="19"/>
      <c r="D1542" s="20"/>
      <c r="E1542" s="21"/>
      <c r="F1542" s="22"/>
      <c r="G1542" s="21"/>
      <c r="H1542" s="22"/>
      <c r="I1542" s="20"/>
      <c r="J1542" s="20"/>
      <c r="K1542" s="20"/>
      <c r="L1542" s="20"/>
      <c r="M1542" s="20"/>
      <c r="N1542" s="20">
        <v>1</v>
      </c>
      <c r="O1542" s="20">
        <v>1</v>
      </c>
      <c r="P1542" s="23" t="str">
        <f>VLOOKUP(A1542,'ИЗ ОСНОВЫ НОМЕНКЛАТУР'!D:E,2,0)</f>
        <v>Аксессуары для кухни</v>
      </c>
      <c r="Q1542" s="23" t="str">
        <f>VLOOKUP(A1542,'ИЗ ОСНОВЫ НОМЕНКЛАТУР'!D:F,3,0)</f>
        <v>Корзины встраиваемые выкатные</v>
      </c>
      <c r="R1542" s="40">
        <f>VLOOKUP(A:A,'ИЗ ОСНОВЫ НОМЕНКЛАТУР'!D:G,4,0)</f>
        <v>61313</v>
      </c>
      <c r="S1542" s="12" t="str">
        <f>VLOOKUP(A:A,'ИЗ ОСНОВЫ НОМЕНКЛАТУР'!D:H,5,0)</f>
        <v>C</v>
      </c>
      <c r="T1542" s="44">
        <f t="shared" si="279"/>
        <v>0</v>
      </c>
      <c r="U1542" s="44">
        <f t="shared" si="280"/>
        <v>0</v>
      </c>
      <c r="V1542" s="44">
        <f t="shared" si="281"/>
        <v>0</v>
      </c>
      <c r="W1542" s="44">
        <f t="shared" si="282"/>
        <v>0</v>
      </c>
      <c r="X1542" s="44">
        <f t="shared" si="283"/>
        <v>0</v>
      </c>
      <c r="Y1542" s="44">
        <f t="shared" si="284"/>
        <v>0</v>
      </c>
      <c r="Z1542" s="44">
        <f t="shared" si="285"/>
        <v>0</v>
      </c>
      <c r="AA1542" s="44">
        <f t="shared" si="286"/>
        <v>0</v>
      </c>
      <c r="AB1542" s="44">
        <f t="shared" si="287"/>
        <v>0</v>
      </c>
      <c r="AC1542" s="44">
        <f t="shared" si="288"/>
        <v>0</v>
      </c>
      <c r="AD1542" s="44">
        <f t="shared" si="289"/>
        <v>61313</v>
      </c>
      <c r="AE1542" s="12">
        <f t="shared" si="290"/>
        <v>61313</v>
      </c>
    </row>
    <row r="1543" spans="1:31" ht="12.6" hidden="1" customHeight="1" x14ac:dyDescent="0.2">
      <c r="A1543" s="26" t="s">
        <v>4482</v>
      </c>
      <c r="B1543" s="19"/>
      <c r="C1543" s="19"/>
      <c r="D1543" s="20"/>
      <c r="E1543" s="21"/>
      <c r="F1543" s="22"/>
      <c r="G1543" s="21"/>
      <c r="H1543" s="22"/>
      <c r="I1543" s="20"/>
      <c r="J1543" s="20"/>
      <c r="K1543" s="20"/>
      <c r="L1543" s="20"/>
      <c r="M1543" s="20"/>
      <c r="N1543" s="20">
        <v>2</v>
      </c>
      <c r="O1543" s="20">
        <v>2</v>
      </c>
      <c r="P1543" s="23" t="str">
        <f>VLOOKUP(A1543,'ИЗ ОСНОВЫ НОМЕНКЛАТУР'!D:E,2,0)</f>
        <v>Аксессуары для кухни</v>
      </c>
      <c r="Q1543" s="23" t="str">
        <f>VLOOKUP(A1543,'ИЗ ОСНОВЫ НОМЕНКЛАТУР'!D:F,3,0)</f>
        <v>Корзины встраиваемые выкатные</v>
      </c>
      <c r="R1543" s="40">
        <f>VLOOKUP(A:A,'ИЗ ОСНОВЫ НОМЕНКЛАТУР'!D:G,4,0)</f>
        <v>7213.5</v>
      </c>
      <c r="S1543" s="12" t="str">
        <f>VLOOKUP(A:A,'ИЗ ОСНОВЫ НОМЕНКЛАТУР'!D:H,5,0)</f>
        <v>C</v>
      </c>
      <c r="T1543" s="44">
        <f t="shared" si="279"/>
        <v>0</v>
      </c>
      <c r="U1543" s="44">
        <f t="shared" si="280"/>
        <v>0</v>
      </c>
      <c r="V1543" s="44">
        <f t="shared" si="281"/>
        <v>0</v>
      </c>
      <c r="W1543" s="44">
        <f t="shared" si="282"/>
        <v>0</v>
      </c>
      <c r="X1543" s="44">
        <f t="shared" si="283"/>
        <v>0</v>
      </c>
      <c r="Y1543" s="44">
        <f t="shared" si="284"/>
        <v>0</v>
      </c>
      <c r="Z1543" s="44">
        <f t="shared" si="285"/>
        <v>0</v>
      </c>
      <c r="AA1543" s="44">
        <f t="shared" si="286"/>
        <v>0</v>
      </c>
      <c r="AB1543" s="44">
        <f t="shared" si="287"/>
        <v>0</v>
      </c>
      <c r="AC1543" s="44">
        <f t="shared" si="288"/>
        <v>0</v>
      </c>
      <c r="AD1543" s="44">
        <f t="shared" si="289"/>
        <v>14427</v>
      </c>
      <c r="AE1543" s="12">
        <f t="shared" si="290"/>
        <v>14427</v>
      </c>
    </row>
    <row r="1544" spans="1:31" ht="12.6" hidden="1" customHeight="1" x14ac:dyDescent="0.2">
      <c r="A1544" s="26" t="s">
        <v>4483</v>
      </c>
      <c r="B1544" s="19"/>
      <c r="C1544" s="19"/>
      <c r="D1544" s="20"/>
      <c r="E1544" s="21"/>
      <c r="F1544" s="22"/>
      <c r="G1544" s="21"/>
      <c r="H1544" s="22"/>
      <c r="I1544" s="20"/>
      <c r="J1544" s="20"/>
      <c r="K1544" s="20"/>
      <c r="L1544" s="20"/>
      <c r="M1544" s="20"/>
      <c r="N1544" s="20">
        <v>1</v>
      </c>
      <c r="O1544" s="20">
        <v>1</v>
      </c>
      <c r="P1544" s="23" t="str">
        <f>VLOOKUP(A1544,'ИЗ ОСНОВЫ НОМЕНКЛАТУР'!D:E,2,0)</f>
        <v>Аксессуары для кухни</v>
      </c>
      <c r="Q1544" s="23" t="str">
        <f>VLOOKUP(A1544,'ИЗ ОСНОВЫ НОМЕНКЛАТУР'!D:F,3,0)</f>
        <v>Корзины встраиваемые выкатные</v>
      </c>
      <c r="R1544" s="40">
        <f>VLOOKUP(A:A,'ИЗ ОСНОВЫ НОМЕНКЛАТУР'!D:G,4,0)</f>
        <v>29718</v>
      </c>
      <c r="S1544" s="12" t="str">
        <f>VLOOKUP(A:A,'ИЗ ОСНОВЫ НОМЕНКЛАТУР'!D:H,5,0)</f>
        <v>C</v>
      </c>
      <c r="T1544" s="44">
        <f t="shared" si="279"/>
        <v>0</v>
      </c>
      <c r="U1544" s="44">
        <f t="shared" si="280"/>
        <v>0</v>
      </c>
      <c r="V1544" s="44">
        <f t="shared" si="281"/>
        <v>0</v>
      </c>
      <c r="W1544" s="44">
        <f t="shared" si="282"/>
        <v>0</v>
      </c>
      <c r="X1544" s="44">
        <f t="shared" si="283"/>
        <v>0</v>
      </c>
      <c r="Y1544" s="44">
        <f t="shared" si="284"/>
        <v>0</v>
      </c>
      <c r="Z1544" s="44">
        <f t="shared" si="285"/>
        <v>0</v>
      </c>
      <c r="AA1544" s="44">
        <f t="shared" si="286"/>
        <v>0</v>
      </c>
      <c r="AB1544" s="44">
        <f t="shared" si="287"/>
        <v>0</v>
      </c>
      <c r="AC1544" s="44">
        <f t="shared" si="288"/>
        <v>0</v>
      </c>
      <c r="AD1544" s="44">
        <f t="shared" si="289"/>
        <v>29718</v>
      </c>
      <c r="AE1544" s="12">
        <f t="shared" si="290"/>
        <v>29718</v>
      </c>
    </row>
    <row r="1545" spans="1:31" ht="12.6" hidden="1" customHeight="1" x14ac:dyDescent="0.2">
      <c r="A1545" s="26" t="s">
        <v>4484</v>
      </c>
      <c r="B1545" s="19"/>
      <c r="C1545" s="19"/>
      <c r="D1545" s="20"/>
      <c r="E1545" s="21"/>
      <c r="F1545" s="22"/>
      <c r="G1545" s="21"/>
      <c r="H1545" s="22"/>
      <c r="I1545" s="20"/>
      <c r="J1545" s="20"/>
      <c r="K1545" s="20"/>
      <c r="L1545" s="20"/>
      <c r="M1545" s="20"/>
      <c r="N1545" s="20">
        <v>1</v>
      </c>
      <c r="O1545" s="20">
        <v>1</v>
      </c>
      <c r="P1545" s="23" t="str">
        <f>VLOOKUP(A1545,'ИЗ ОСНОВЫ НОМЕНКЛАТУР'!D:E,2,0)</f>
        <v>Аксессуары для кухни</v>
      </c>
      <c r="Q1545" s="23" t="str">
        <f>VLOOKUP(A1545,'ИЗ ОСНОВЫ НОМЕНКЛАТУР'!D:F,3,0)</f>
        <v>Корзины встраиваемые выкатные</v>
      </c>
      <c r="R1545" s="40">
        <f>VLOOKUP(A:A,'ИЗ ОСНОВЫ НОМЕНКЛАТУР'!D:G,4,0)</f>
        <v>30286</v>
      </c>
      <c r="S1545" s="12" t="str">
        <f>VLOOKUP(A:A,'ИЗ ОСНОВЫ НОМЕНКЛАТУР'!D:H,5,0)</f>
        <v>C</v>
      </c>
      <c r="T1545" s="44">
        <f t="shared" ref="T1545:T1608" si="291">$R1545*D1545</f>
        <v>0</v>
      </c>
      <c r="U1545" s="44">
        <f t="shared" ref="U1545:U1608" si="292">$R1545*E1545</f>
        <v>0</v>
      </c>
      <c r="V1545" s="44">
        <f t="shared" ref="V1545:V1608" si="293">$R1545*F1545</f>
        <v>0</v>
      </c>
      <c r="W1545" s="44">
        <f t="shared" ref="W1545:W1608" si="294">$R1545*G1545</f>
        <v>0</v>
      </c>
      <c r="X1545" s="44">
        <f t="shared" ref="X1545:X1608" si="295">$R1545*H1545</f>
        <v>0</v>
      </c>
      <c r="Y1545" s="44">
        <f t="shared" ref="Y1545:Y1608" si="296">$R1545*I1545</f>
        <v>0</v>
      </c>
      <c r="Z1545" s="44">
        <f t="shared" ref="Z1545:Z1608" si="297">$R1545*J1545</f>
        <v>0</v>
      </c>
      <c r="AA1545" s="44">
        <f t="shared" ref="AA1545:AA1608" si="298">$R1545*K1545</f>
        <v>0</v>
      </c>
      <c r="AB1545" s="44">
        <f t="shared" ref="AB1545:AB1608" si="299">$R1545*L1545</f>
        <v>0</v>
      </c>
      <c r="AC1545" s="44">
        <f t="shared" ref="AC1545:AC1608" si="300">$R1545*M1545</f>
        <v>0</v>
      </c>
      <c r="AD1545" s="44">
        <f t="shared" ref="AD1545:AD1608" si="301">$R1545*N1545</f>
        <v>30286</v>
      </c>
      <c r="AE1545" s="12">
        <f t="shared" ref="AE1545:AE1608" si="302">SUM(T1545:AD1545)</f>
        <v>30286</v>
      </c>
    </row>
    <row r="1546" spans="1:31" ht="12.6" hidden="1" customHeight="1" x14ac:dyDescent="0.2">
      <c r="A1546" s="26" t="s">
        <v>4485</v>
      </c>
      <c r="B1546" s="19"/>
      <c r="C1546" s="19"/>
      <c r="D1546" s="20"/>
      <c r="E1546" s="21"/>
      <c r="F1546" s="22"/>
      <c r="G1546" s="21"/>
      <c r="H1546" s="22"/>
      <c r="I1546" s="20"/>
      <c r="J1546" s="20"/>
      <c r="K1546" s="20"/>
      <c r="L1546" s="20"/>
      <c r="M1546" s="20"/>
      <c r="N1546" s="20">
        <v>2</v>
      </c>
      <c r="O1546" s="20">
        <v>2</v>
      </c>
      <c r="P1546" s="23" t="str">
        <f>VLOOKUP(A1546,'ИЗ ОСНОВЫ НОМЕНКЛАТУР'!D:E,2,0)</f>
        <v>Аксессуары для кухни</v>
      </c>
      <c r="Q1546" s="23" t="str">
        <f>VLOOKUP(A1546,'ИЗ ОСНОВЫ НОМЕНКЛАТУР'!D:F,3,0)</f>
        <v>Корзины встраиваемые выкатные</v>
      </c>
      <c r="R1546" s="40">
        <f>VLOOKUP(A:A,'ИЗ ОСНОВЫ НОМЕНКЛАТУР'!D:G,4,0)</f>
        <v>26724</v>
      </c>
      <c r="S1546" s="12" t="str">
        <f>VLOOKUP(A:A,'ИЗ ОСНОВЫ НОМЕНКЛАТУР'!D:H,5,0)</f>
        <v>C</v>
      </c>
      <c r="T1546" s="44">
        <f t="shared" si="291"/>
        <v>0</v>
      </c>
      <c r="U1546" s="44">
        <f t="shared" si="292"/>
        <v>0</v>
      </c>
      <c r="V1546" s="44">
        <f t="shared" si="293"/>
        <v>0</v>
      </c>
      <c r="W1546" s="44">
        <f t="shared" si="294"/>
        <v>0</v>
      </c>
      <c r="X1546" s="44">
        <f t="shared" si="295"/>
        <v>0</v>
      </c>
      <c r="Y1546" s="44">
        <f t="shared" si="296"/>
        <v>0</v>
      </c>
      <c r="Z1546" s="44">
        <f t="shared" si="297"/>
        <v>0</v>
      </c>
      <c r="AA1546" s="44">
        <f t="shared" si="298"/>
        <v>0</v>
      </c>
      <c r="AB1546" s="44">
        <f t="shared" si="299"/>
        <v>0</v>
      </c>
      <c r="AC1546" s="44">
        <f t="shared" si="300"/>
        <v>0</v>
      </c>
      <c r="AD1546" s="44">
        <f t="shared" si="301"/>
        <v>53448</v>
      </c>
      <c r="AE1546" s="12">
        <f t="shared" si="302"/>
        <v>53448</v>
      </c>
    </row>
    <row r="1547" spans="1:31" ht="12.6" hidden="1" customHeight="1" x14ac:dyDescent="0.2">
      <c r="A1547" s="26" t="s">
        <v>969</v>
      </c>
      <c r="B1547" s="19"/>
      <c r="C1547" s="19"/>
      <c r="D1547" s="20"/>
      <c r="E1547" s="21"/>
      <c r="F1547" s="22"/>
      <c r="G1547" s="21"/>
      <c r="H1547" s="22"/>
      <c r="I1547" s="20"/>
      <c r="J1547" s="20"/>
      <c r="K1547" s="20"/>
      <c r="L1547" s="20"/>
      <c r="M1547" s="20"/>
      <c r="N1547" s="20">
        <v>1</v>
      </c>
      <c r="O1547" s="20">
        <v>1</v>
      </c>
      <c r="P1547" s="23" t="str">
        <f>VLOOKUP(A1547,'ИЗ ОСНОВЫ НОМЕНКЛАТУР'!D:E,2,0)</f>
        <v>Аксессуары для кухни</v>
      </c>
      <c r="Q1547" s="23" t="str">
        <f>VLOOKUP(A1547,'ИЗ ОСНОВЫ НОМЕНКЛАТУР'!D:F,3,0)</f>
        <v>Корзины встраиваемые выкатные</v>
      </c>
      <c r="R1547" s="40">
        <f>VLOOKUP(A:A,'ИЗ ОСНОВЫ НОМЕНКЛАТУР'!D:G,4,0)</f>
        <v>31637</v>
      </c>
      <c r="S1547" s="12" t="str">
        <f>VLOOKUP(A:A,'ИЗ ОСНОВЫ НОМЕНКЛАТУР'!D:H,5,0)</f>
        <v>C</v>
      </c>
      <c r="T1547" s="44">
        <f t="shared" si="291"/>
        <v>0</v>
      </c>
      <c r="U1547" s="44">
        <f t="shared" si="292"/>
        <v>0</v>
      </c>
      <c r="V1547" s="44">
        <f t="shared" si="293"/>
        <v>0</v>
      </c>
      <c r="W1547" s="44">
        <f t="shared" si="294"/>
        <v>0</v>
      </c>
      <c r="X1547" s="44">
        <f t="shared" si="295"/>
        <v>0</v>
      </c>
      <c r="Y1547" s="44">
        <f t="shared" si="296"/>
        <v>0</v>
      </c>
      <c r="Z1547" s="44">
        <f t="shared" si="297"/>
        <v>0</v>
      </c>
      <c r="AA1547" s="44">
        <f t="shared" si="298"/>
        <v>0</v>
      </c>
      <c r="AB1547" s="44">
        <f t="shared" si="299"/>
        <v>0</v>
      </c>
      <c r="AC1547" s="44">
        <f t="shared" si="300"/>
        <v>0</v>
      </c>
      <c r="AD1547" s="44">
        <f t="shared" si="301"/>
        <v>31637</v>
      </c>
      <c r="AE1547" s="12">
        <f t="shared" si="302"/>
        <v>31637</v>
      </c>
    </row>
    <row r="1548" spans="1:31" ht="12.6" hidden="1" customHeight="1" x14ac:dyDescent="0.2">
      <c r="A1548" s="26" t="s">
        <v>955</v>
      </c>
      <c r="B1548" s="19"/>
      <c r="C1548" s="19"/>
      <c r="D1548" s="20">
        <v>16</v>
      </c>
      <c r="E1548" s="20">
        <v>1</v>
      </c>
      <c r="F1548" s="20"/>
      <c r="G1548" s="21"/>
      <c r="H1548" s="22"/>
      <c r="I1548" s="20">
        <v>1241</v>
      </c>
      <c r="J1548" s="20">
        <v>86</v>
      </c>
      <c r="K1548" s="20">
        <v>480</v>
      </c>
      <c r="L1548" s="20">
        <v>1</v>
      </c>
      <c r="M1548" s="20">
        <v>82</v>
      </c>
      <c r="N1548" s="20">
        <v>1</v>
      </c>
      <c r="O1548" s="20">
        <v>1908</v>
      </c>
      <c r="P1548" s="23" t="str">
        <f>VLOOKUP(A1548,'ИЗ ОСНОВЫ НОМЕНКЛАТУР'!D:E,2,0)</f>
        <v>Аксессуары для кухни</v>
      </c>
      <c r="Q1548" s="23" t="str">
        <f>VLOOKUP(A1548,'ИЗ ОСНОВЫ НОМЕНКЛАТУР'!D:F,3,0)</f>
        <v>Корзины встраиваемые выкатные</v>
      </c>
      <c r="R1548" s="40">
        <f>VLOOKUP(A:A,'ИЗ ОСНОВЫ НОМЕНКЛАТУР'!D:G,4,0)</f>
        <v>4182.8718488593149</v>
      </c>
      <c r="S1548" s="12" t="str">
        <f>VLOOKUP(A:A,'ИЗ ОСНОВЫ НОМЕНКЛАТУР'!D:H,5,0)</f>
        <v>B</v>
      </c>
      <c r="T1548" s="44">
        <f t="shared" si="291"/>
        <v>66925.949581749039</v>
      </c>
      <c r="U1548" s="44">
        <f t="shared" si="292"/>
        <v>4182.8718488593149</v>
      </c>
      <c r="V1548" s="44">
        <f t="shared" si="293"/>
        <v>0</v>
      </c>
      <c r="W1548" s="44">
        <f t="shared" si="294"/>
        <v>0</v>
      </c>
      <c r="X1548" s="44">
        <f t="shared" si="295"/>
        <v>0</v>
      </c>
      <c r="Y1548" s="44">
        <f t="shared" si="296"/>
        <v>5190943.9644344095</v>
      </c>
      <c r="Z1548" s="44">
        <f t="shared" si="297"/>
        <v>359726.97900190111</v>
      </c>
      <c r="AA1548" s="44">
        <f t="shared" si="298"/>
        <v>2007778.4874524712</v>
      </c>
      <c r="AB1548" s="44">
        <f t="shared" si="299"/>
        <v>4182.8718488593149</v>
      </c>
      <c r="AC1548" s="44">
        <f t="shared" si="300"/>
        <v>342995.49160646379</v>
      </c>
      <c r="AD1548" s="44">
        <f t="shared" si="301"/>
        <v>4182.8718488593149</v>
      </c>
      <c r="AE1548" s="12">
        <f t="shared" si="302"/>
        <v>7980919.4876235714</v>
      </c>
    </row>
    <row r="1549" spans="1:31" ht="12.6" hidden="1" customHeight="1" x14ac:dyDescent="0.2">
      <c r="A1549" s="26" t="s">
        <v>960</v>
      </c>
      <c r="B1549" s="19"/>
      <c r="C1549" s="19"/>
      <c r="D1549" s="20"/>
      <c r="E1549" s="21"/>
      <c r="F1549" s="22"/>
      <c r="G1549" s="21"/>
      <c r="H1549" s="22"/>
      <c r="I1549" s="20">
        <v>1190</v>
      </c>
      <c r="J1549" s="20">
        <v>61</v>
      </c>
      <c r="K1549" s="20">
        <v>130</v>
      </c>
      <c r="L1549" s="20">
        <v>1</v>
      </c>
      <c r="M1549" s="20">
        <v>144</v>
      </c>
      <c r="N1549" s="20">
        <v>10</v>
      </c>
      <c r="O1549" s="20">
        <v>1536</v>
      </c>
      <c r="P1549" s="23" t="str">
        <f>VLOOKUP(A1549,'ИЗ ОСНОВЫ НОМЕНКЛАТУР'!D:E,2,0)</f>
        <v>Аксессуары для кухни</v>
      </c>
      <c r="Q1549" s="23" t="str">
        <f>VLOOKUP(A1549,'ИЗ ОСНОВЫ НОМЕНКЛАТУР'!D:F,3,0)</f>
        <v>Корзины встраиваемые выкатные</v>
      </c>
      <c r="R1549" s="40">
        <f>VLOOKUP(A:A,'ИЗ ОСНОВЫ НОМЕНКЛАТУР'!D:G,4,0)</f>
        <v>3419.0222846441948</v>
      </c>
      <c r="S1549" s="12" t="str">
        <f>VLOOKUP(A:A,'ИЗ ОСНОВЫ НОМЕНКЛАТУР'!D:H,5,0)</f>
        <v>B</v>
      </c>
      <c r="T1549" s="44">
        <f t="shared" si="291"/>
        <v>0</v>
      </c>
      <c r="U1549" s="44">
        <f t="shared" si="292"/>
        <v>0</v>
      </c>
      <c r="V1549" s="44">
        <f t="shared" si="293"/>
        <v>0</v>
      </c>
      <c r="W1549" s="44">
        <f t="shared" si="294"/>
        <v>0</v>
      </c>
      <c r="X1549" s="44">
        <f t="shared" si="295"/>
        <v>0</v>
      </c>
      <c r="Y1549" s="44">
        <f t="shared" si="296"/>
        <v>4068636.518726592</v>
      </c>
      <c r="Z1549" s="44">
        <f t="shared" si="297"/>
        <v>208560.35936329589</v>
      </c>
      <c r="AA1549" s="44">
        <f t="shared" si="298"/>
        <v>444472.89700374531</v>
      </c>
      <c r="AB1549" s="44">
        <f t="shared" si="299"/>
        <v>3419.0222846441948</v>
      </c>
      <c r="AC1549" s="44">
        <f t="shared" si="300"/>
        <v>492339.20898876403</v>
      </c>
      <c r="AD1549" s="44">
        <f t="shared" si="301"/>
        <v>34190.222846441946</v>
      </c>
      <c r="AE1549" s="12">
        <f t="shared" si="302"/>
        <v>5251618.2292134846</v>
      </c>
    </row>
    <row r="1550" spans="1:31" ht="12.6" hidden="1" customHeight="1" x14ac:dyDescent="0.2">
      <c r="A1550" s="26" t="s">
        <v>951</v>
      </c>
      <c r="B1550" s="19"/>
      <c r="C1550" s="19"/>
      <c r="D1550" s="20"/>
      <c r="E1550" s="21"/>
      <c r="F1550" s="22"/>
      <c r="G1550" s="21"/>
      <c r="H1550" s="22"/>
      <c r="I1550" s="20">
        <v>1388</v>
      </c>
      <c r="J1550" s="20">
        <v>252</v>
      </c>
      <c r="K1550" s="20">
        <v>157</v>
      </c>
      <c r="L1550" s="20">
        <v>1</v>
      </c>
      <c r="M1550" s="20">
        <v>72</v>
      </c>
      <c r="N1550" s="20">
        <v>8</v>
      </c>
      <c r="O1550" s="20">
        <v>1878</v>
      </c>
      <c r="P1550" s="23" t="str">
        <f>VLOOKUP(A1550,'ИЗ ОСНОВЫ НОМЕНКЛАТУР'!D:E,2,0)</f>
        <v>Аксессуары для кухни</v>
      </c>
      <c r="Q1550" s="23" t="str">
        <f>VLOOKUP(A1550,'ИЗ ОСНОВЫ НОМЕНКЛАТУР'!D:F,3,0)</f>
        <v>Корзины встраиваемые выкатные</v>
      </c>
      <c r="R1550" s="40">
        <f>VLOOKUP(A:A,'ИЗ ОСНОВЫ НОМЕНКЛАТУР'!D:G,4,0)</f>
        <v>4487.9869759264266</v>
      </c>
      <c r="S1550" s="12" t="str">
        <f>VLOOKUP(A:A,'ИЗ ОСНОВЫ НОМЕНКЛАТУР'!D:H,5,0)</f>
        <v>A</v>
      </c>
      <c r="T1550" s="44">
        <f t="shared" si="291"/>
        <v>0</v>
      </c>
      <c r="U1550" s="44">
        <f t="shared" si="292"/>
        <v>0</v>
      </c>
      <c r="V1550" s="44">
        <f t="shared" si="293"/>
        <v>0</v>
      </c>
      <c r="W1550" s="44">
        <f t="shared" si="294"/>
        <v>0</v>
      </c>
      <c r="X1550" s="44">
        <f t="shared" si="295"/>
        <v>0</v>
      </c>
      <c r="Y1550" s="44">
        <f t="shared" si="296"/>
        <v>6229325.9225858804</v>
      </c>
      <c r="Z1550" s="44">
        <f t="shared" si="297"/>
        <v>1130972.7179334594</v>
      </c>
      <c r="AA1550" s="44">
        <f t="shared" si="298"/>
        <v>704613.95522044902</v>
      </c>
      <c r="AB1550" s="44">
        <f t="shared" si="299"/>
        <v>4487.9869759264266</v>
      </c>
      <c r="AC1550" s="44">
        <f t="shared" si="300"/>
        <v>323135.06226670271</v>
      </c>
      <c r="AD1550" s="44">
        <f t="shared" si="301"/>
        <v>35903.895807411413</v>
      </c>
      <c r="AE1550" s="12">
        <f t="shared" si="302"/>
        <v>8428439.5407898277</v>
      </c>
    </row>
    <row r="1551" spans="1:31" ht="12.6" hidden="1" customHeight="1" x14ac:dyDescent="0.2">
      <c r="A1551" s="26" t="s">
        <v>958</v>
      </c>
      <c r="B1551" s="19"/>
      <c r="C1551" s="19"/>
      <c r="D1551" s="20"/>
      <c r="E1551" s="20">
        <v>1</v>
      </c>
      <c r="F1551" s="20"/>
      <c r="G1551" s="21"/>
      <c r="H1551" s="22"/>
      <c r="I1551" s="20">
        <v>1490</v>
      </c>
      <c r="J1551" s="20">
        <v>246</v>
      </c>
      <c r="K1551" s="20">
        <v>134</v>
      </c>
      <c r="L1551" s="20">
        <v>1</v>
      </c>
      <c r="M1551" s="20">
        <v>298</v>
      </c>
      <c r="N1551" s="20">
        <v>8</v>
      </c>
      <c r="O1551" s="20">
        <v>2178</v>
      </c>
      <c r="P1551" s="23" t="str">
        <f>VLOOKUP(A1551,'ИЗ ОСНОВЫ НОМЕНКЛАТУР'!D:E,2,0)</f>
        <v>Аксессуары для кухни</v>
      </c>
      <c r="Q1551" s="23" t="str">
        <f>VLOOKUP(A1551,'ИЗ ОСНОВЫ НОМЕНКЛАТУР'!D:F,3,0)</f>
        <v>Корзины встраиваемые выкатные</v>
      </c>
      <c r="R1551" s="40">
        <f>VLOOKUP(A:A,'ИЗ ОСНОВЫ НОМЕНКЛАТУР'!D:G,4,0)</f>
        <v>4219.5159606373009</v>
      </c>
      <c r="S1551" s="12" t="str">
        <f>VLOOKUP(A:A,'ИЗ ОСНОВЫ НОМЕНКЛАТУР'!D:H,5,0)</f>
        <v>B</v>
      </c>
      <c r="T1551" s="44">
        <f t="shared" si="291"/>
        <v>0</v>
      </c>
      <c r="U1551" s="44">
        <f t="shared" si="292"/>
        <v>4219.5159606373009</v>
      </c>
      <c r="V1551" s="44">
        <f t="shared" si="293"/>
        <v>0</v>
      </c>
      <c r="W1551" s="44">
        <f t="shared" si="294"/>
        <v>0</v>
      </c>
      <c r="X1551" s="44">
        <f t="shared" si="295"/>
        <v>0</v>
      </c>
      <c r="Y1551" s="44">
        <f t="shared" si="296"/>
        <v>6287078.7813495779</v>
      </c>
      <c r="Z1551" s="44">
        <f t="shared" si="297"/>
        <v>1038000.926316776</v>
      </c>
      <c r="AA1551" s="44">
        <f t="shared" si="298"/>
        <v>565415.13872539834</v>
      </c>
      <c r="AB1551" s="44">
        <f t="shared" si="299"/>
        <v>4219.5159606373009</v>
      </c>
      <c r="AC1551" s="44">
        <f t="shared" si="300"/>
        <v>1257415.7562699157</v>
      </c>
      <c r="AD1551" s="44">
        <f t="shared" si="301"/>
        <v>33756.127685098407</v>
      </c>
      <c r="AE1551" s="12">
        <f t="shared" si="302"/>
        <v>9190105.7622680403</v>
      </c>
    </row>
    <row r="1552" spans="1:31" ht="12.6" hidden="1" customHeight="1" x14ac:dyDescent="0.2">
      <c r="A1552" s="26" t="s">
        <v>971</v>
      </c>
      <c r="B1552" s="19"/>
      <c r="C1552" s="19"/>
      <c r="D1552" s="20"/>
      <c r="E1552" s="21"/>
      <c r="F1552" s="22"/>
      <c r="G1552" s="21"/>
      <c r="H1552" s="22"/>
      <c r="I1552" s="20"/>
      <c r="J1552" s="20">
        <v>3</v>
      </c>
      <c r="K1552" s="20"/>
      <c r="L1552" s="20"/>
      <c r="M1552" s="20"/>
      <c r="N1552" s="20"/>
      <c r="O1552" s="20">
        <v>3</v>
      </c>
      <c r="P1552" s="23" t="str">
        <f>VLOOKUP(A1552,'ИЗ ОСНОВЫ НОМЕНКЛАТУР'!D:E,2,0)</f>
        <v>Аксессуары для кухни</v>
      </c>
      <c r="Q1552" s="23" t="str">
        <f>VLOOKUP(A1552,'ИЗ ОСНОВЫ НОМЕНКЛАТУР'!D:F,3,0)</f>
        <v>Корзины встраиваемые выкатные</v>
      </c>
      <c r="R1552" s="40">
        <f>VLOOKUP(A:A,'ИЗ ОСНОВЫ НОМЕНКЛАТУР'!D:G,4,0)</f>
        <v>4511.2299999999996</v>
      </c>
      <c r="S1552" s="12" t="str">
        <f>VLOOKUP(A:A,'ИЗ ОСНОВЫ НОМЕНКЛАТУР'!D:H,5,0)</f>
        <v>C</v>
      </c>
      <c r="T1552" s="44">
        <f t="shared" si="291"/>
        <v>0</v>
      </c>
      <c r="U1552" s="44">
        <f t="shared" si="292"/>
        <v>0</v>
      </c>
      <c r="V1552" s="44">
        <f t="shared" si="293"/>
        <v>0</v>
      </c>
      <c r="W1552" s="44">
        <f t="shared" si="294"/>
        <v>0</v>
      </c>
      <c r="X1552" s="44">
        <f t="shared" si="295"/>
        <v>0</v>
      </c>
      <c r="Y1552" s="44">
        <f t="shared" si="296"/>
        <v>0</v>
      </c>
      <c r="Z1552" s="44">
        <f t="shared" si="297"/>
        <v>13533.689999999999</v>
      </c>
      <c r="AA1552" s="44">
        <f t="shared" si="298"/>
        <v>0</v>
      </c>
      <c r="AB1552" s="44">
        <f t="shared" si="299"/>
        <v>0</v>
      </c>
      <c r="AC1552" s="44">
        <f t="shared" si="300"/>
        <v>0</v>
      </c>
      <c r="AD1552" s="44">
        <f t="shared" si="301"/>
        <v>0</v>
      </c>
      <c r="AE1552" s="12">
        <f t="shared" si="302"/>
        <v>13533.689999999999</v>
      </c>
    </row>
    <row r="1553" spans="1:31" ht="12.6" hidden="1" customHeight="1" x14ac:dyDescent="0.2">
      <c r="A1553" s="26" t="s">
        <v>968</v>
      </c>
      <c r="B1553" s="19"/>
      <c r="C1553" s="19"/>
      <c r="D1553" s="20"/>
      <c r="E1553" s="21"/>
      <c r="F1553" s="22"/>
      <c r="G1553" s="21"/>
      <c r="H1553" s="22"/>
      <c r="I1553" s="20"/>
      <c r="J1553" s="20">
        <v>216</v>
      </c>
      <c r="K1553" s="20">
        <v>148</v>
      </c>
      <c r="L1553" s="20"/>
      <c r="M1553" s="20"/>
      <c r="N1553" s="20">
        <v>4</v>
      </c>
      <c r="O1553" s="20">
        <v>368</v>
      </c>
      <c r="P1553" s="23" t="str">
        <f>VLOOKUP(A1553,'ИЗ ОСНОВЫ НОМЕНКЛАТУР'!D:E,2,0)</f>
        <v>Аксессуары для кухни</v>
      </c>
      <c r="Q1553" s="23" t="str">
        <f>VLOOKUP(A1553,'ИЗ ОСНОВЫ НОМЕНКЛАТУР'!D:F,3,0)</f>
        <v>Корзины встраиваемые выкатные</v>
      </c>
      <c r="R1553" s="40">
        <f>VLOOKUP(A:A,'ИЗ ОСНОВЫ НОМЕНКЛАТУР'!D:G,4,0)</f>
        <v>5039.1981818181821</v>
      </c>
      <c r="S1553" s="12" t="str">
        <f>VLOOKUP(A:A,'ИЗ ОСНОВЫ НОМЕНКЛАТУР'!D:H,5,0)</f>
        <v>C</v>
      </c>
      <c r="T1553" s="44">
        <f t="shared" si="291"/>
        <v>0</v>
      </c>
      <c r="U1553" s="44">
        <f t="shared" si="292"/>
        <v>0</v>
      </c>
      <c r="V1553" s="44">
        <f t="shared" si="293"/>
        <v>0</v>
      </c>
      <c r="W1553" s="44">
        <f t="shared" si="294"/>
        <v>0</v>
      </c>
      <c r="X1553" s="44">
        <f t="shared" si="295"/>
        <v>0</v>
      </c>
      <c r="Y1553" s="44">
        <f t="shared" si="296"/>
        <v>0</v>
      </c>
      <c r="Z1553" s="44">
        <f t="shared" si="297"/>
        <v>1088466.8072727274</v>
      </c>
      <c r="AA1553" s="44">
        <f t="shared" si="298"/>
        <v>745801.33090909093</v>
      </c>
      <c r="AB1553" s="44">
        <f t="shared" si="299"/>
        <v>0</v>
      </c>
      <c r="AC1553" s="44">
        <f t="shared" si="300"/>
        <v>0</v>
      </c>
      <c r="AD1553" s="44">
        <f t="shared" si="301"/>
        <v>20156.792727272728</v>
      </c>
      <c r="AE1553" s="12">
        <f t="shared" si="302"/>
        <v>1854424.9309090909</v>
      </c>
    </row>
    <row r="1554" spans="1:31" ht="12.6" hidden="1" customHeight="1" x14ac:dyDescent="0.2">
      <c r="A1554" s="26" t="s">
        <v>953</v>
      </c>
      <c r="B1554" s="19"/>
      <c r="C1554" s="19"/>
      <c r="D1554" s="20">
        <v>5</v>
      </c>
      <c r="E1554" s="20">
        <v>3</v>
      </c>
      <c r="F1554" s="20"/>
      <c r="G1554" s="21"/>
      <c r="H1554" s="22"/>
      <c r="I1554" s="20"/>
      <c r="J1554" s="20">
        <v>94</v>
      </c>
      <c r="K1554" s="20">
        <v>263</v>
      </c>
      <c r="L1554" s="20"/>
      <c r="M1554" s="20">
        <v>58</v>
      </c>
      <c r="N1554" s="20">
        <v>7</v>
      </c>
      <c r="O1554" s="20">
        <v>430</v>
      </c>
      <c r="P1554" s="23" t="str">
        <f>VLOOKUP(A1554,'ИЗ ОСНОВЫ НОМЕНКЛАТУР'!D:E,2,0)</f>
        <v>Аксессуары для кухни</v>
      </c>
      <c r="Q1554" s="23" t="str">
        <f>VLOOKUP(A1554,'ИЗ ОСНОВЫ НОМЕНКЛАТУР'!D:F,3,0)</f>
        <v>Корзины встраиваемые выкатные</v>
      </c>
      <c r="R1554" s="40">
        <f>VLOOKUP(A:A,'ИЗ ОСНОВЫ НОМЕНКЛАТУР'!D:G,4,0)</f>
        <v>6131.272566371681</v>
      </c>
      <c r="S1554" s="12" t="str">
        <f>VLOOKUP(A:A,'ИЗ ОСНОВЫ НОМЕНКЛАТУР'!D:H,5,0)</f>
        <v>B</v>
      </c>
      <c r="T1554" s="44">
        <f t="shared" si="291"/>
        <v>30656.362831858405</v>
      </c>
      <c r="U1554" s="44">
        <f t="shared" si="292"/>
        <v>18393.817699115043</v>
      </c>
      <c r="V1554" s="44">
        <f t="shared" si="293"/>
        <v>0</v>
      </c>
      <c r="W1554" s="44">
        <f t="shared" si="294"/>
        <v>0</v>
      </c>
      <c r="X1554" s="44">
        <f t="shared" si="295"/>
        <v>0</v>
      </c>
      <c r="Y1554" s="44">
        <f t="shared" si="296"/>
        <v>0</v>
      </c>
      <c r="Z1554" s="44">
        <f t="shared" si="297"/>
        <v>576339.62123893807</v>
      </c>
      <c r="AA1554" s="44">
        <f t="shared" si="298"/>
        <v>1612524.6849557522</v>
      </c>
      <c r="AB1554" s="44">
        <f t="shared" si="299"/>
        <v>0</v>
      </c>
      <c r="AC1554" s="44">
        <f t="shared" si="300"/>
        <v>355613.80884955748</v>
      </c>
      <c r="AD1554" s="44">
        <f t="shared" si="301"/>
        <v>42918.907964601764</v>
      </c>
      <c r="AE1554" s="12">
        <f t="shared" si="302"/>
        <v>2636447.2035398227</v>
      </c>
    </row>
    <row r="1555" spans="1:31" ht="12.6" hidden="1" customHeight="1" x14ac:dyDescent="0.2">
      <c r="A1555" s="26" t="s">
        <v>954</v>
      </c>
      <c r="B1555" s="19"/>
      <c r="C1555" s="19"/>
      <c r="D1555" s="20">
        <v>5</v>
      </c>
      <c r="E1555" s="20">
        <v>3</v>
      </c>
      <c r="F1555" s="20"/>
      <c r="G1555" s="21"/>
      <c r="H1555" s="22"/>
      <c r="I1555" s="20"/>
      <c r="J1555" s="20">
        <v>96</v>
      </c>
      <c r="K1555" s="20">
        <v>266</v>
      </c>
      <c r="L1555" s="20">
        <v>1</v>
      </c>
      <c r="M1555" s="20">
        <v>59</v>
      </c>
      <c r="N1555" s="20">
        <v>7</v>
      </c>
      <c r="O1555" s="20">
        <v>437</v>
      </c>
      <c r="P1555" s="23" t="str">
        <f>VLOOKUP(A1555,'ИЗ ОСНОВЫ НОМЕНКЛАТУР'!D:E,2,0)</f>
        <v>Аксессуары для кухни</v>
      </c>
      <c r="Q1555" s="23" t="str">
        <f>VLOOKUP(A1555,'ИЗ ОСНОВЫ НОМЕНКЛАТУР'!D:F,3,0)</f>
        <v>Корзины встраиваемые выкатные</v>
      </c>
      <c r="R1555" s="40">
        <f>VLOOKUP(A:A,'ИЗ ОСНОВЫ НОМЕНКЛАТУР'!D:G,4,0)</f>
        <v>6134.0160060060061</v>
      </c>
      <c r="S1555" s="12" t="str">
        <f>VLOOKUP(A:A,'ИЗ ОСНОВЫ НОМЕНКЛАТУР'!D:H,5,0)</f>
        <v>B</v>
      </c>
      <c r="T1555" s="44">
        <f t="shared" si="291"/>
        <v>30670.080030030033</v>
      </c>
      <c r="U1555" s="44">
        <f t="shared" si="292"/>
        <v>18402.048018018017</v>
      </c>
      <c r="V1555" s="44">
        <f t="shared" si="293"/>
        <v>0</v>
      </c>
      <c r="W1555" s="44">
        <f t="shared" si="294"/>
        <v>0</v>
      </c>
      <c r="X1555" s="44">
        <f t="shared" si="295"/>
        <v>0</v>
      </c>
      <c r="Y1555" s="44">
        <f t="shared" si="296"/>
        <v>0</v>
      </c>
      <c r="Z1555" s="44">
        <f t="shared" si="297"/>
        <v>588865.53657657653</v>
      </c>
      <c r="AA1555" s="44">
        <f t="shared" si="298"/>
        <v>1631648.2575975975</v>
      </c>
      <c r="AB1555" s="44">
        <f t="shared" si="299"/>
        <v>6134.0160060060061</v>
      </c>
      <c r="AC1555" s="44">
        <f t="shared" si="300"/>
        <v>361906.94435435435</v>
      </c>
      <c r="AD1555" s="44">
        <f t="shared" si="301"/>
        <v>42938.112042042041</v>
      </c>
      <c r="AE1555" s="12">
        <f t="shared" si="302"/>
        <v>2680564.9946246245</v>
      </c>
    </row>
    <row r="1556" spans="1:31" ht="12.6" hidden="1" customHeight="1" x14ac:dyDescent="0.2">
      <c r="A1556" s="26" t="s">
        <v>957</v>
      </c>
      <c r="B1556" s="19"/>
      <c r="C1556" s="19"/>
      <c r="D1556" s="20">
        <v>7</v>
      </c>
      <c r="E1556" s="20">
        <v>3</v>
      </c>
      <c r="F1556" s="20"/>
      <c r="G1556" s="21"/>
      <c r="H1556" s="22"/>
      <c r="I1556" s="20"/>
      <c r="J1556" s="20">
        <v>12</v>
      </c>
      <c r="K1556" s="20">
        <v>60</v>
      </c>
      <c r="L1556" s="20">
        <v>1</v>
      </c>
      <c r="M1556" s="20">
        <v>35</v>
      </c>
      <c r="N1556" s="20">
        <v>5</v>
      </c>
      <c r="O1556" s="20">
        <v>123</v>
      </c>
      <c r="P1556" s="23" t="str">
        <f>VLOOKUP(A1556,'ИЗ ОСНОВЫ НОМЕНКЛАТУР'!D:E,2,0)</f>
        <v>Аксессуары для кухни</v>
      </c>
      <c r="Q1556" s="23" t="str">
        <f>VLOOKUP(A1556,'ИЗ ОСНОВЫ НОМЕНКЛАТУР'!D:F,3,0)</f>
        <v>Корзины встраиваемые выкатные</v>
      </c>
      <c r="R1556" s="40">
        <f>VLOOKUP(A:A,'ИЗ ОСНОВЫ НОМЕНКЛАТУР'!D:G,4,0)</f>
        <v>5746.0312345679013</v>
      </c>
      <c r="S1556" s="12" t="str">
        <f>VLOOKUP(A:A,'ИЗ ОСНОВЫ НОМЕНКЛАТУР'!D:H,5,0)</f>
        <v>B</v>
      </c>
      <c r="T1556" s="44">
        <f t="shared" si="291"/>
        <v>40222.218641975312</v>
      </c>
      <c r="U1556" s="44">
        <f t="shared" si="292"/>
        <v>17238.093703703704</v>
      </c>
      <c r="V1556" s="44">
        <f t="shared" si="293"/>
        <v>0</v>
      </c>
      <c r="W1556" s="44">
        <f t="shared" si="294"/>
        <v>0</v>
      </c>
      <c r="X1556" s="44">
        <f t="shared" si="295"/>
        <v>0</v>
      </c>
      <c r="Y1556" s="44">
        <f t="shared" si="296"/>
        <v>0</v>
      </c>
      <c r="Z1556" s="44">
        <f t="shared" si="297"/>
        <v>68952.374814814815</v>
      </c>
      <c r="AA1556" s="44">
        <f t="shared" si="298"/>
        <v>344761.87407407409</v>
      </c>
      <c r="AB1556" s="44">
        <f t="shared" si="299"/>
        <v>5746.0312345679013</v>
      </c>
      <c r="AC1556" s="44">
        <f t="shared" si="300"/>
        <v>201111.09320987653</v>
      </c>
      <c r="AD1556" s="44">
        <f t="shared" si="301"/>
        <v>28730.156172839506</v>
      </c>
      <c r="AE1556" s="12">
        <f t="shared" si="302"/>
        <v>706761.84185185179</v>
      </c>
    </row>
    <row r="1557" spans="1:31" ht="12.6" hidden="1" customHeight="1" x14ac:dyDescent="0.2">
      <c r="A1557" s="26" t="s">
        <v>956</v>
      </c>
      <c r="B1557" s="19"/>
      <c r="C1557" s="19"/>
      <c r="D1557" s="20">
        <v>7</v>
      </c>
      <c r="E1557" s="20">
        <v>3</v>
      </c>
      <c r="F1557" s="20"/>
      <c r="G1557" s="21"/>
      <c r="H1557" s="22"/>
      <c r="I1557" s="20"/>
      <c r="J1557" s="20">
        <v>11</v>
      </c>
      <c r="K1557" s="20">
        <v>76</v>
      </c>
      <c r="L1557" s="20">
        <v>1</v>
      </c>
      <c r="M1557" s="20">
        <v>39</v>
      </c>
      <c r="N1557" s="20">
        <v>10</v>
      </c>
      <c r="O1557" s="20">
        <v>147</v>
      </c>
      <c r="P1557" s="23" t="str">
        <f>VLOOKUP(A1557,'ИЗ ОСНОВЫ НОМЕНКЛАТУР'!D:E,2,0)</f>
        <v>Аксессуары для кухни</v>
      </c>
      <c r="Q1557" s="23" t="str">
        <f>VLOOKUP(A1557,'ИЗ ОСНОВЫ НОМЕНКЛАТУР'!D:F,3,0)</f>
        <v>Корзины встраиваемые выкатные</v>
      </c>
      <c r="R1557" s="40">
        <f>VLOOKUP(A:A,'ИЗ ОСНОВЫ НОМЕНКЛАТУР'!D:G,4,0)</f>
        <v>5756.0825506937026</v>
      </c>
      <c r="S1557" s="12" t="str">
        <f>VLOOKUP(A:A,'ИЗ ОСНОВЫ НОМЕНКЛАТУР'!D:H,5,0)</f>
        <v>B</v>
      </c>
      <c r="T1557" s="44">
        <f t="shared" si="291"/>
        <v>40292.577854855917</v>
      </c>
      <c r="U1557" s="44">
        <f t="shared" si="292"/>
        <v>17268.247652081107</v>
      </c>
      <c r="V1557" s="44">
        <f t="shared" si="293"/>
        <v>0</v>
      </c>
      <c r="W1557" s="44">
        <f t="shared" si="294"/>
        <v>0</v>
      </c>
      <c r="X1557" s="44">
        <f t="shared" si="295"/>
        <v>0</v>
      </c>
      <c r="Y1557" s="44">
        <f t="shared" si="296"/>
        <v>0</v>
      </c>
      <c r="Z1557" s="44">
        <f t="shared" si="297"/>
        <v>63316.908057630731</v>
      </c>
      <c r="AA1557" s="44">
        <f t="shared" si="298"/>
        <v>437462.27385272138</v>
      </c>
      <c r="AB1557" s="44">
        <f t="shared" si="299"/>
        <v>5756.0825506937026</v>
      </c>
      <c r="AC1557" s="44">
        <f t="shared" si="300"/>
        <v>224487.2194770544</v>
      </c>
      <c r="AD1557" s="44">
        <f t="shared" si="301"/>
        <v>57560.825506937028</v>
      </c>
      <c r="AE1557" s="12">
        <f t="shared" si="302"/>
        <v>846144.13495197415</v>
      </c>
    </row>
    <row r="1558" spans="1:31" ht="12.6" hidden="1" customHeight="1" x14ac:dyDescent="0.2">
      <c r="A1558" s="26" t="s">
        <v>959</v>
      </c>
      <c r="B1558" s="19"/>
      <c r="C1558" s="19"/>
      <c r="D1558" s="20"/>
      <c r="E1558" s="21"/>
      <c r="F1558" s="22"/>
      <c r="G1558" s="21"/>
      <c r="H1558" s="22"/>
      <c r="I1558" s="20"/>
      <c r="J1558" s="20">
        <v>38</v>
      </c>
      <c r="K1558" s="20">
        <v>58</v>
      </c>
      <c r="L1558" s="20">
        <v>1</v>
      </c>
      <c r="M1558" s="20">
        <v>8</v>
      </c>
      <c r="N1558" s="20">
        <v>3</v>
      </c>
      <c r="O1558" s="20">
        <v>108</v>
      </c>
      <c r="P1558" s="23" t="str">
        <f>VLOOKUP(A1558,'ИЗ ОСНОВЫ НОМЕНКЛАТУР'!D:E,2,0)</f>
        <v>Аксессуары для кухни</v>
      </c>
      <c r="Q1558" s="23" t="str">
        <f>VLOOKUP(A1558,'ИЗ ОСНОВЫ НОМЕНКЛАТУР'!D:F,3,0)</f>
        <v>Корзины встраиваемые выкатные</v>
      </c>
      <c r="R1558" s="40">
        <f>VLOOKUP(A:A,'ИЗ ОСНОВЫ НОМЕНКЛАТУР'!D:G,4,0)</f>
        <v>8230.1092537313434</v>
      </c>
      <c r="S1558" s="12" t="str">
        <f>VLOOKUP(A:A,'ИЗ ОСНОВЫ НОМЕНКЛАТУР'!D:H,5,0)</f>
        <v>C</v>
      </c>
      <c r="T1558" s="44">
        <f t="shared" si="291"/>
        <v>0</v>
      </c>
      <c r="U1558" s="44">
        <f t="shared" si="292"/>
        <v>0</v>
      </c>
      <c r="V1558" s="44">
        <f t="shared" si="293"/>
        <v>0</v>
      </c>
      <c r="W1558" s="44">
        <f t="shared" si="294"/>
        <v>0</v>
      </c>
      <c r="X1558" s="44">
        <f t="shared" si="295"/>
        <v>0</v>
      </c>
      <c r="Y1558" s="44">
        <f t="shared" si="296"/>
        <v>0</v>
      </c>
      <c r="Z1558" s="44">
        <f t="shared" si="297"/>
        <v>312744.15164179105</v>
      </c>
      <c r="AA1558" s="44">
        <f t="shared" si="298"/>
        <v>477346.33671641792</v>
      </c>
      <c r="AB1558" s="44">
        <f t="shared" si="299"/>
        <v>8230.1092537313434</v>
      </c>
      <c r="AC1558" s="44">
        <f t="shared" si="300"/>
        <v>65840.874029850747</v>
      </c>
      <c r="AD1558" s="44">
        <f t="shared" si="301"/>
        <v>24690.327761194028</v>
      </c>
      <c r="AE1558" s="12">
        <f t="shared" si="302"/>
        <v>888851.79940298502</v>
      </c>
    </row>
    <row r="1559" spans="1:31" ht="12.6" hidden="1" customHeight="1" x14ac:dyDescent="0.2">
      <c r="A1559" s="26" t="s">
        <v>962</v>
      </c>
      <c r="B1559" s="19"/>
      <c r="C1559" s="19"/>
      <c r="D1559" s="20"/>
      <c r="E1559" s="21"/>
      <c r="F1559" s="22"/>
      <c r="G1559" s="21"/>
      <c r="H1559" s="22"/>
      <c r="I1559" s="20"/>
      <c r="J1559" s="20">
        <v>113</v>
      </c>
      <c r="K1559" s="20">
        <v>85</v>
      </c>
      <c r="L1559" s="20">
        <v>1</v>
      </c>
      <c r="M1559" s="20">
        <v>22</v>
      </c>
      <c r="N1559" s="20">
        <v>8</v>
      </c>
      <c r="O1559" s="20">
        <v>229</v>
      </c>
      <c r="P1559" s="23" t="str">
        <f>VLOOKUP(A1559,'ИЗ ОСНОВЫ НОМЕНКЛАТУР'!D:E,2,0)</f>
        <v>Аксессуары для кухни</v>
      </c>
      <c r="Q1559" s="23" t="str">
        <f>VLOOKUP(A1559,'ИЗ ОСНОВЫ НОМЕНКЛАТУР'!D:F,3,0)</f>
        <v>Корзины встраиваемые выкатные</v>
      </c>
      <c r="R1559" s="40">
        <f>VLOOKUP(A:A,'ИЗ ОСНОВЫ НОМЕНКЛАТУР'!D:G,4,0)</f>
        <v>9608.1545070422526</v>
      </c>
      <c r="S1559" s="12" t="str">
        <f>VLOOKUP(A:A,'ИЗ ОСНОВЫ НОМЕНКЛАТУР'!D:H,5,0)</f>
        <v>C</v>
      </c>
      <c r="T1559" s="44">
        <f t="shared" si="291"/>
        <v>0</v>
      </c>
      <c r="U1559" s="44">
        <f t="shared" si="292"/>
        <v>0</v>
      </c>
      <c r="V1559" s="44">
        <f t="shared" si="293"/>
        <v>0</v>
      </c>
      <c r="W1559" s="44">
        <f t="shared" si="294"/>
        <v>0</v>
      </c>
      <c r="X1559" s="44">
        <f t="shared" si="295"/>
        <v>0</v>
      </c>
      <c r="Y1559" s="44">
        <f t="shared" si="296"/>
        <v>0</v>
      </c>
      <c r="Z1559" s="44">
        <f t="shared" si="297"/>
        <v>1085721.4592957746</v>
      </c>
      <c r="AA1559" s="44">
        <f t="shared" si="298"/>
        <v>816693.13309859147</v>
      </c>
      <c r="AB1559" s="44">
        <f t="shared" si="299"/>
        <v>9608.1545070422526</v>
      </c>
      <c r="AC1559" s="44">
        <f t="shared" si="300"/>
        <v>211379.39915492956</v>
      </c>
      <c r="AD1559" s="44">
        <f t="shared" si="301"/>
        <v>76865.236056338021</v>
      </c>
      <c r="AE1559" s="12">
        <f t="shared" si="302"/>
        <v>2200267.3821126758</v>
      </c>
    </row>
    <row r="1560" spans="1:31" ht="12.6" hidden="1" customHeight="1" x14ac:dyDescent="0.2">
      <c r="A1560" s="26" t="s">
        <v>967</v>
      </c>
      <c r="B1560" s="19"/>
      <c r="C1560" s="19"/>
      <c r="D1560" s="20"/>
      <c r="E1560" s="21"/>
      <c r="F1560" s="22"/>
      <c r="G1560" s="21"/>
      <c r="H1560" s="22"/>
      <c r="I1560" s="20"/>
      <c r="J1560" s="20"/>
      <c r="K1560" s="20"/>
      <c r="L1560" s="20">
        <v>1</v>
      </c>
      <c r="M1560" s="20">
        <v>67</v>
      </c>
      <c r="N1560" s="20"/>
      <c r="O1560" s="20">
        <v>68</v>
      </c>
      <c r="P1560" s="23" t="str">
        <f>VLOOKUP(A1560,'ИЗ ОСНОВЫ НОМЕНКЛАТУР'!D:E,2,0)</f>
        <v>Аксессуары для кухни</v>
      </c>
      <c r="Q1560" s="23" t="str">
        <f>VLOOKUP(A1560,'ИЗ ОСНОВЫ НОМЕНКЛАТУР'!D:F,3,0)</f>
        <v>Корзины встраиваемые выкатные</v>
      </c>
      <c r="R1560" s="40">
        <f>VLOOKUP(A:A,'ИЗ ОСНОВЫ НОМЕНКЛАТУР'!D:G,4,0)</f>
        <v>10768.997631578946</v>
      </c>
      <c r="S1560" s="12" t="str">
        <f>VLOOKUP(A:A,'ИЗ ОСНОВЫ НОМЕНКЛАТУР'!D:H,5,0)</f>
        <v>C</v>
      </c>
      <c r="T1560" s="44">
        <f t="shared" si="291"/>
        <v>0</v>
      </c>
      <c r="U1560" s="44">
        <f t="shared" si="292"/>
        <v>0</v>
      </c>
      <c r="V1560" s="44">
        <f t="shared" si="293"/>
        <v>0</v>
      </c>
      <c r="W1560" s="44">
        <f t="shared" si="294"/>
        <v>0</v>
      </c>
      <c r="X1560" s="44">
        <f t="shared" si="295"/>
        <v>0</v>
      </c>
      <c r="Y1560" s="44">
        <f t="shared" si="296"/>
        <v>0</v>
      </c>
      <c r="Z1560" s="44">
        <f t="shared" si="297"/>
        <v>0</v>
      </c>
      <c r="AA1560" s="44">
        <f t="shared" si="298"/>
        <v>0</v>
      </c>
      <c r="AB1560" s="44">
        <f t="shared" si="299"/>
        <v>10768.997631578946</v>
      </c>
      <c r="AC1560" s="44">
        <f t="shared" si="300"/>
        <v>721522.84131578938</v>
      </c>
      <c r="AD1560" s="44">
        <f t="shared" si="301"/>
        <v>0</v>
      </c>
      <c r="AE1560" s="12">
        <f t="shared" si="302"/>
        <v>732291.83894736832</v>
      </c>
    </row>
    <row r="1561" spans="1:31" ht="12.6" hidden="1" customHeight="1" x14ac:dyDescent="0.2">
      <c r="A1561" s="26" t="s">
        <v>952</v>
      </c>
      <c r="B1561" s="19"/>
      <c r="C1561" s="19"/>
      <c r="D1561" s="20">
        <v>16</v>
      </c>
      <c r="E1561" s="20">
        <v>3</v>
      </c>
      <c r="F1561" s="20"/>
      <c r="G1561" s="21"/>
      <c r="H1561" s="22"/>
      <c r="I1561" s="20">
        <v>870</v>
      </c>
      <c r="J1561" s="20">
        <v>127</v>
      </c>
      <c r="K1561" s="20">
        <v>327</v>
      </c>
      <c r="L1561" s="20">
        <v>1</v>
      </c>
      <c r="M1561" s="20">
        <v>108</v>
      </c>
      <c r="N1561" s="20">
        <v>5</v>
      </c>
      <c r="O1561" s="20">
        <v>1457</v>
      </c>
      <c r="P1561" s="23" t="str">
        <f>VLOOKUP(A1561,'ИЗ ОСНОВЫ НОМЕНКЛАТУР'!D:E,2,0)</f>
        <v>Аксессуары для кухни</v>
      </c>
      <c r="Q1561" s="23" t="str">
        <f>VLOOKUP(A1561,'ИЗ ОСНОВЫ НОМЕНКЛАТУР'!D:F,3,0)</f>
        <v>Корзины встраиваемые выкатные</v>
      </c>
      <c r="R1561" s="40">
        <f>VLOOKUP(A:A,'ИЗ ОСНОВЫ НОМЕНКЛАТУР'!D:G,4,0)</f>
        <v>8409.5075381263614</v>
      </c>
      <c r="S1561" s="12" t="str">
        <f>VLOOKUP(A:A,'ИЗ ОСНОВЫ НОМЕНКЛАТУР'!D:H,5,0)</f>
        <v>B</v>
      </c>
      <c r="T1561" s="44">
        <f t="shared" si="291"/>
        <v>134552.12061002178</v>
      </c>
      <c r="U1561" s="44">
        <f t="shared" si="292"/>
        <v>25228.522614379086</v>
      </c>
      <c r="V1561" s="44">
        <f t="shared" si="293"/>
        <v>0</v>
      </c>
      <c r="W1561" s="44">
        <f t="shared" si="294"/>
        <v>0</v>
      </c>
      <c r="X1561" s="44">
        <f t="shared" si="295"/>
        <v>0</v>
      </c>
      <c r="Y1561" s="44">
        <f t="shared" si="296"/>
        <v>7316271.558169934</v>
      </c>
      <c r="Z1561" s="44">
        <f t="shared" si="297"/>
        <v>1068007.4573420479</v>
      </c>
      <c r="AA1561" s="44">
        <f t="shared" si="298"/>
        <v>2749908.9649673202</v>
      </c>
      <c r="AB1561" s="44">
        <f t="shared" si="299"/>
        <v>8409.5075381263614</v>
      </c>
      <c r="AC1561" s="44">
        <f t="shared" si="300"/>
        <v>908226.81411764701</v>
      </c>
      <c r="AD1561" s="44">
        <f t="shared" si="301"/>
        <v>42047.537690631805</v>
      </c>
      <c r="AE1561" s="12">
        <f t="shared" si="302"/>
        <v>12252652.483050108</v>
      </c>
    </row>
    <row r="1562" spans="1:31" ht="12.6" hidden="1" customHeight="1" x14ac:dyDescent="0.2">
      <c r="A1562" s="26" t="s">
        <v>966</v>
      </c>
      <c r="B1562" s="19"/>
      <c r="C1562" s="19"/>
      <c r="D1562" s="20">
        <v>7</v>
      </c>
      <c r="E1562" s="20">
        <v>4</v>
      </c>
      <c r="F1562" s="20"/>
      <c r="G1562" s="21"/>
      <c r="H1562" s="22"/>
      <c r="I1562" s="20">
        <v>270</v>
      </c>
      <c r="J1562" s="20">
        <v>58</v>
      </c>
      <c r="K1562" s="20">
        <v>46</v>
      </c>
      <c r="L1562" s="20">
        <v>1</v>
      </c>
      <c r="M1562" s="20">
        <v>39</v>
      </c>
      <c r="N1562" s="20">
        <v>7</v>
      </c>
      <c r="O1562" s="20">
        <v>432</v>
      </c>
      <c r="P1562" s="23" t="str">
        <f>VLOOKUP(A1562,'ИЗ ОСНОВЫ НОМЕНКЛАТУР'!D:E,2,0)</f>
        <v>Аксессуары для кухни</v>
      </c>
      <c r="Q1562" s="23" t="str">
        <f>VLOOKUP(A1562,'ИЗ ОСНОВЫ НОМЕНКЛАТУР'!D:F,3,0)</f>
        <v>Корзины встраиваемые выкатные</v>
      </c>
      <c r="R1562" s="40">
        <f>VLOOKUP(A:A,'ИЗ ОСНОВЫ НОМЕНКЛАТУР'!D:G,4,0)</f>
        <v>12889.514561403508</v>
      </c>
      <c r="S1562" s="12" t="str">
        <f>VLOOKUP(A:A,'ИЗ ОСНОВЫ НОМЕНКЛАТУР'!D:H,5,0)</f>
        <v>C</v>
      </c>
      <c r="T1562" s="44">
        <f t="shared" si="291"/>
        <v>90226.601929824552</v>
      </c>
      <c r="U1562" s="44">
        <f t="shared" si="292"/>
        <v>51558.058245614033</v>
      </c>
      <c r="V1562" s="44">
        <f t="shared" si="293"/>
        <v>0</v>
      </c>
      <c r="W1562" s="44">
        <f t="shared" si="294"/>
        <v>0</v>
      </c>
      <c r="X1562" s="44">
        <f t="shared" si="295"/>
        <v>0</v>
      </c>
      <c r="Y1562" s="44">
        <f t="shared" si="296"/>
        <v>3480168.9315789472</v>
      </c>
      <c r="Z1562" s="44">
        <f t="shared" si="297"/>
        <v>747591.8445614035</v>
      </c>
      <c r="AA1562" s="44">
        <f t="shared" si="298"/>
        <v>592917.66982456134</v>
      </c>
      <c r="AB1562" s="44">
        <f t="shared" si="299"/>
        <v>12889.514561403508</v>
      </c>
      <c r="AC1562" s="44">
        <f t="shared" si="300"/>
        <v>502691.06789473683</v>
      </c>
      <c r="AD1562" s="44">
        <f t="shared" si="301"/>
        <v>90226.601929824552</v>
      </c>
      <c r="AE1562" s="12">
        <f t="shared" si="302"/>
        <v>5568270.2905263156</v>
      </c>
    </row>
    <row r="1563" spans="1:31" ht="12.6" hidden="1" customHeight="1" x14ac:dyDescent="0.2">
      <c r="A1563" s="26" t="s">
        <v>965</v>
      </c>
      <c r="B1563" s="19"/>
      <c r="C1563" s="19"/>
      <c r="D1563" s="20"/>
      <c r="E1563" s="21"/>
      <c r="F1563" s="22"/>
      <c r="G1563" s="21"/>
      <c r="H1563" s="22"/>
      <c r="I1563" s="20"/>
      <c r="J1563" s="20">
        <v>67</v>
      </c>
      <c r="K1563" s="20">
        <v>20</v>
      </c>
      <c r="L1563" s="20"/>
      <c r="M1563" s="20"/>
      <c r="N1563" s="20">
        <v>6</v>
      </c>
      <c r="O1563" s="20">
        <v>93</v>
      </c>
      <c r="P1563" s="23" t="str">
        <f>VLOOKUP(A1563,'ИЗ ОСНОВЫ НОМЕНКЛАТУР'!D:E,2,0)</f>
        <v>Аксессуары для кухни</v>
      </c>
      <c r="Q1563" s="23" t="str">
        <f>VLOOKUP(A1563,'ИЗ ОСНОВЫ НОМЕНКЛАТУР'!D:F,3,0)</f>
        <v>Корзины встраиваемые выкатные</v>
      </c>
      <c r="R1563" s="40">
        <f>VLOOKUP(A:A,'ИЗ ОСНОВЫ НОМЕНКЛАТУР'!D:G,4,0)</f>
        <v>6193.5986440677971</v>
      </c>
      <c r="S1563" s="12" t="str">
        <f>VLOOKUP(A:A,'ИЗ ОСНОВЫ НОМЕНКЛАТУР'!D:H,5,0)</f>
        <v>C</v>
      </c>
      <c r="T1563" s="44">
        <f t="shared" si="291"/>
        <v>0</v>
      </c>
      <c r="U1563" s="44">
        <f t="shared" si="292"/>
        <v>0</v>
      </c>
      <c r="V1563" s="44">
        <f t="shared" si="293"/>
        <v>0</v>
      </c>
      <c r="W1563" s="44">
        <f t="shared" si="294"/>
        <v>0</v>
      </c>
      <c r="X1563" s="44">
        <f t="shared" si="295"/>
        <v>0</v>
      </c>
      <c r="Y1563" s="44">
        <f t="shared" si="296"/>
        <v>0</v>
      </c>
      <c r="Z1563" s="44">
        <f t="shared" si="297"/>
        <v>414971.10915254243</v>
      </c>
      <c r="AA1563" s="44">
        <f t="shared" si="298"/>
        <v>123871.97288135593</v>
      </c>
      <c r="AB1563" s="44">
        <f t="shared" si="299"/>
        <v>0</v>
      </c>
      <c r="AC1563" s="44">
        <f t="shared" si="300"/>
        <v>0</v>
      </c>
      <c r="AD1563" s="44">
        <f t="shared" si="301"/>
        <v>37161.591864406786</v>
      </c>
      <c r="AE1563" s="12">
        <f t="shared" si="302"/>
        <v>576004.67389830516</v>
      </c>
    </row>
    <row r="1564" spans="1:31" ht="12.6" hidden="1" customHeight="1" x14ac:dyDescent="0.2">
      <c r="A1564" s="26" t="s">
        <v>964</v>
      </c>
      <c r="B1564" s="19"/>
      <c r="C1564" s="19"/>
      <c r="D1564" s="20">
        <v>3</v>
      </c>
      <c r="E1564" s="20">
        <v>4</v>
      </c>
      <c r="F1564" s="20"/>
      <c r="G1564" s="21"/>
      <c r="H1564" s="22"/>
      <c r="I1564" s="20">
        <v>672</v>
      </c>
      <c r="J1564" s="20">
        <v>85</v>
      </c>
      <c r="K1564" s="20">
        <v>10</v>
      </c>
      <c r="L1564" s="20">
        <v>1</v>
      </c>
      <c r="M1564" s="20">
        <v>30</v>
      </c>
      <c r="N1564" s="20">
        <v>2</v>
      </c>
      <c r="O1564" s="20">
        <v>807</v>
      </c>
      <c r="P1564" s="23" t="str">
        <f>VLOOKUP(A1564,'ИЗ ОСНОВЫ НОМЕНКЛАТУР'!D:E,2,0)</f>
        <v>Аксессуары для кухни</v>
      </c>
      <c r="Q1564" s="23" t="str">
        <f>VLOOKUP(A1564,'ИЗ ОСНОВЫ НОМЕНКЛАТУР'!D:F,3,0)</f>
        <v>Корзины встраиваемые выкатные</v>
      </c>
      <c r="R1564" s="40">
        <f>VLOOKUP(A:A,'ИЗ ОСНОВЫ НОМЕНКЛАТУР'!D:G,4,0)</f>
        <v>13549.615600000001</v>
      </c>
      <c r="S1564" s="12" t="str">
        <f>VLOOKUP(A:A,'ИЗ ОСНОВЫ НОМЕНКЛАТУР'!D:H,5,0)</f>
        <v>C</v>
      </c>
      <c r="T1564" s="44">
        <f t="shared" si="291"/>
        <v>40648.846799999999</v>
      </c>
      <c r="U1564" s="44">
        <f t="shared" si="292"/>
        <v>54198.462400000004</v>
      </c>
      <c r="V1564" s="44">
        <f t="shared" si="293"/>
        <v>0</v>
      </c>
      <c r="W1564" s="44">
        <f t="shared" si="294"/>
        <v>0</v>
      </c>
      <c r="X1564" s="44">
        <f t="shared" si="295"/>
        <v>0</v>
      </c>
      <c r="Y1564" s="44">
        <f t="shared" si="296"/>
        <v>9105341.6831999999</v>
      </c>
      <c r="Z1564" s="44">
        <f t="shared" si="297"/>
        <v>1151717.3260000001</v>
      </c>
      <c r="AA1564" s="44">
        <f t="shared" si="298"/>
        <v>135496.15600000002</v>
      </c>
      <c r="AB1564" s="44">
        <f t="shared" si="299"/>
        <v>13549.615600000001</v>
      </c>
      <c r="AC1564" s="44">
        <f t="shared" si="300"/>
        <v>406488.46800000005</v>
      </c>
      <c r="AD1564" s="44">
        <f t="shared" si="301"/>
        <v>27099.231200000002</v>
      </c>
      <c r="AE1564" s="12">
        <f t="shared" si="302"/>
        <v>10934539.789199999</v>
      </c>
    </row>
    <row r="1565" spans="1:31" ht="12.6" hidden="1" customHeight="1" x14ac:dyDescent="0.2">
      <c r="A1565" s="26" t="s">
        <v>963</v>
      </c>
      <c r="B1565" s="19"/>
      <c r="C1565" s="19"/>
      <c r="D1565" s="20">
        <v>6</v>
      </c>
      <c r="E1565" s="20">
        <v>2</v>
      </c>
      <c r="F1565" s="20"/>
      <c r="G1565" s="21"/>
      <c r="H1565" s="22"/>
      <c r="I1565" s="20">
        <v>470</v>
      </c>
      <c r="J1565" s="20">
        <v>58</v>
      </c>
      <c r="K1565" s="20">
        <v>26</v>
      </c>
      <c r="L1565" s="20"/>
      <c r="M1565" s="20">
        <v>53</v>
      </c>
      <c r="N1565" s="20">
        <v>4</v>
      </c>
      <c r="O1565" s="20">
        <v>619</v>
      </c>
      <c r="P1565" s="23" t="str">
        <f>VLOOKUP(A1565,'ИЗ ОСНОВЫ НОМЕНКЛАТУР'!D:E,2,0)</f>
        <v>Аксессуары для кухни</v>
      </c>
      <c r="Q1565" s="23" t="str">
        <f>VLOOKUP(A1565,'ИЗ ОСНОВЫ НОМЕНКЛАТУР'!D:F,3,0)</f>
        <v>Корзины встраиваемые выкатные</v>
      </c>
      <c r="R1565" s="40">
        <f>VLOOKUP(A:A,'ИЗ ОСНОВЫ НОМЕНКЛАТУР'!D:G,4,0)</f>
        <v>14020.816917293232</v>
      </c>
      <c r="S1565" s="12" t="str">
        <f>VLOOKUP(A:A,'ИЗ ОСНОВЫ НОМЕНКЛАТУР'!D:H,5,0)</f>
        <v>C</v>
      </c>
      <c r="T1565" s="44">
        <f t="shared" si="291"/>
        <v>84124.901503759393</v>
      </c>
      <c r="U1565" s="44">
        <f t="shared" si="292"/>
        <v>28041.633834586464</v>
      </c>
      <c r="V1565" s="44">
        <f t="shared" si="293"/>
        <v>0</v>
      </c>
      <c r="W1565" s="44">
        <f t="shared" si="294"/>
        <v>0</v>
      </c>
      <c r="X1565" s="44">
        <f t="shared" si="295"/>
        <v>0</v>
      </c>
      <c r="Y1565" s="44">
        <f t="shared" si="296"/>
        <v>6589783.9511278188</v>
      </c>
      <c r="Z1565" s="44">
        <f t="shared" si="297"/>
        <v>813207.38120300742</v>
      </c>
      <c r="AA1565" s="44">
        <f t="shared" si="298"/>
        <v>364541.23984962405</v>
      </c>
      <c r="AB1565" s="44">
        <f t="shared" si="299"/>
        <v>0</v>
      </c>
      <c r="AC1565" s="44">
        <f t="shared" si="300"/>
        <v>743103.29661654134</v>
      </c>
      <c r="AD1565" s="44">
        <f t="shared" si="301"/>
        <v>56083.267669172928</v>
      </c>
      <c r="AE1565" s="12">
        <f t="shared" si="302"/>
        <v>8678885.6718045119</v>
      </c>
    </row>
    <row r="1566" spans="1:31" ht="12.6" hidden="1" customHeight="1" x14ac:dyDescent="0.2">
      <c r="A1566" s="26" t="s">
        <v>986</v>
      </c>
      <c r="B1566" s="19"/>
      <c r="C1566" s="19"/>
      <c r="D1566" s="20"/>
      <c r="E1566" s="21"/>
      <c r="F1566" s="22"/>
      <c r="G1566" s="21"/>
      <c r="H1566" s="22"/>
      <c r="I1566" s="20"/>
      <c r="J1566" s="20">
        <v>1</v>
      </c>
      <c r="K1566" s="20"/>
      <c r="L1566" s="20"/>
      <c r="M1566" s="20"/>
      <c r="N1566" s="20"/>
      <c r="O1566" s="20">
        <v>1</v>
      </c>
      <c r="P1566" s="23" t="str">
        <f>VLOOKUP(A1566,'ИЗ ОСНОВЫ НОМЕНКЛАТУР'!D:E,2,0)</f>
        <v>Аксессуары для кухни</v>
      </c>
      <c r="Q1566" s="23" t="str">
        <f>VLOOKUP(A1566,'ИЗ ОСНОВЫ НОМЕНКЛАТУР'!D:F,3,0)</f>
        <v>Корзины для хранения</v>
      </c>
      <c r="R1566" s="40">
        <f>VLOOKUP(A:A,'ИЗ ОСНОВЫ НОМЕНКЛАТУР'!D:G,4,0)</f>
        <v>788.19</v>
      </c>
      <c r="S1566" s="12" t="str">
        <f>VLOOKUP(A:A,'ИЗ ОСНОВЫ НОМЕНКЛАТУР'!D:H,5,0)</f>
        <v>C</v>
      </c>
      <c r="T1566" s="44">
        <f t="shared" si="291"/>
        <v>0</v>
      </c>
      <c r="U1566" s="44">
        <f t="shared" si="292"/>
        <v>0</v>
      </c>
      <c r="V1566" s="44">
        <f t="shared" si="293"/>
        <v>0</v>
      </c>
      <c r="W1566" s="44">
        <f t="shared" si="294"/>
        <v>0</v>
      </c>
      <c r="X1566" s="44">
        <f t="shared" si="295"/>
        <v>0</v>
      </c>
      <c r="Y1566" s="44">
        <f t="shared" si="296"/>
        <v>0</v>
      </c>
      <c r="Z1566" s="44">
        <f t="shared" si="297"/>
        <v>788.19</v>
      </c>
      <c r="AA1566" s="44">
        <f t="shared" si="298"/>
        <v>0</v>
      </c>
      <c r="AB1566" s="44">
        <f t="shared" si="299"/>
        <v>0</v>
      </c>
      <c r="AC1566" s="44">
        <f t="shared" si="300"/>
        <v>0</v>
      </c>
      <c r="AD1566" s="44">
        <f t="shared" si="301"/>
        <v>0</v>
      </c>
      <c r="AE1566" s="12">
        <f t="shared" si="302"/>
        <v>788.19</v>
      </c>
    </row>
    <row r="1567" spans="1:31" ht="12.6" hidden="1" customHeight="1" x14ac:dyDescent="0.2">
      <c r="A1567" s="26" t="s">
        <v>1238</v>
      </c>
      <c r="B1567" s="19"/>
      <c r="C1567" s="19"/>
      <c r="D1567" s="20"/>
      <c r="E1567" s="21"/>
      <c r="F1567" s="22"/>
      <c r="G1567" s="21"/>
      <c r="H1567" s="22"/>
      <c r="I1567" s="20"/>
      <c r="J1567" s="20">
        <v>10</v>
      </c>
      <c r="K1567" s="20">
        <v>10</v>
      </c>
      <c r="L1567" s="20"/>
      <c r="M1567" s="20"/>
      <c r="N1567" s="20">
        <v>2</v>
      </c>
      <c r="O1567" s="20">
        <v>22</v>
      </c>
      <c r="P1567" s="23" t="str">
        <f>VLOOKUP(A1567,'ИЗ ОСНОВЫ НОМЕНКЛАТУР'!D:E,2,0)</f>
        <v>Аксессуары для кухни</v>
      </c>
      <c r="Q1567" s="23" t="str">
        <f>VLOOKUP(A1567,'ИЗ ОСНОВЫ НОМЕНКЛАТУР'!D:F,3,0)</f>
        <v>Аксесуары для моек на кухню</v>
      </c>
      <c r="R1567" s="40">
        <f>VLOOKUP(A:A,'ИЗ ОСНОВЫ НОМЕНКЛАТУР'!D:G,4,0)</f>
        <v>1611.5527272727275</v>
      </c>
      <c r="S1567" s="12" t="str">
        <f>VLOOKUP(A:A,'ИЗ ОСНОВЫ НОМЕНКЛАТУР'!D:H,5,0)</f>
        <v>C</v>
      </c>
      <c r="T1567" s="44">
        <f t="shared" si="291"/>
        <v>0</v>
      </c>
      <c r="U1567" s="44">
        <f t="shared" si="292"/>
        <v>0</v>
      </c>
      <c r="V1567" s="44">
        <f t="shared" si="293"/>
        <v>0</v>
      </c>
      <c r="W1567" s="44">
        <f t="shared" si="294"/>
        <v>0</v>
      </c>
      <c r="X1567" s="44">
        <f t="shared" si="295"/>
        <v>0</v>
      </c>
      <c r="Y1567" s="44">
        <f t="shared" si="296"/>
        <v>0</v>
      </c>
      <c r="Z1567" s="44">
        <f t="shared" si="297"/>
        <v>16115.527272727275</v>
      </c>
      <c r="AA1567" s="44">
        <f t="shared" si="298"/>
        <v>16115.527272727275</v>
      </c>
      <c r="AB1567" s="44">
        <f t="shared" si="299"/>
        <v>0</v>
      </c>
      <c r="AC1567" s="44">
        <f t="shared" si="300"/>
        <v>0</v>
      </c>
      <c r="AD1567" s="44">
        <f t="shared" si="301"/>
        <v>3223.1054545454549</v>
      </c>
      <c r="AE1567" s="12">
        <f t="shared" si="302"/>
        <v>35454.160000000003</v>
      </c>
    </row>
    <row r="1568" spans="1:31" ht="12.6" hidden="1" customHeight="1" x14ac:dyDescent="0.2">
      <c r="A1568" s="26" t="s">
        <v>4486</v>
      </c>
      <c r="B1568" s="19"/>
      <c r="C1568" s="19"/>
      <c r="D1568" s="20"/>
      <c r="E1568" s="21"/>
      <c r="F1568" s="22"/>
      <c r="G1568" s="21"/>
      <c r="H1568" s="22"/>
      <c r="I1568" s="20"/>
      <c r="J1568" s="20"/>
      <c r="K1568" s="20">
        <v>5</v>
      </c>
      <c r="L1568" s="20"/>
      <c r="M1568" s="20"/>
      <c r="N1568" s="20"/>
      <c r="O1568" s="20">
        <v>5</v>
      </c>
      <c r="P1568" s="23" t="str">
        <f>VLOOKUP(A1568,'ИЗ ОСНОВЫ НОМЕНКЛАТУР'!D:E,2,0)</f>
        <v>Аксессуары для шкафов</v>
      </c>
      <c r="Q1568" s="23" t="str">
        <f>VLOOKUP(A1568,'ИЗ ОСНОВЫ НОМЕНКЛАТУР'!D:F,3,0)</f>
        <v>Шкаф/шкаф-купе наполнение (бренд Aristo)</v>
      </c>
      <c r="R1568" s="40">
        <f>VLOOKUP(A:A,'ИЗ ОСНОВЫ НОМЕНКЛАТУР'!D:G,4,0)</f>
        <v>6053.84</v>
      </c>
      <c r="S1568" s="12" t="str">
        <f>VLOOKUP(A:A,'ИЗ ОСНОВЫ НОМЕНКЛАТУР'!D:H,5,0)</f>
        <v>C</v>
      </c>
      <c r="T1568" s="44">
        <f t="shared" si="291"/>
        <v>0</v>
      </c>
      <c r="U1568" s="44">
        <f t="shared" si="292"/>
        <v>0</v>
      </c>
      <c r="V1568" s="44">
        <f t="shared" si="293"/>
        <v>0</v>
      </c>
      <c r="W1568" s="44">
        <f t="shared" si="294"/>
        <v>0</v>
      </c>
      <c r="X1568" s="44">
        <f t="shared" si="295"/>
        <v>0</v>
      </c>
      <c r="Y1568" s="44">
        <f t="shared" si="296"/>
        <v>0</v>
      </c>
      <c r="Z1568" s="44">
        <f t="shared" si="297"/>
        <v>0</v>
      </c>
      <c r="AA1568" s="44">
        <f t="shared" si="298"/>
        <v>30269.200000000001</v>
      </c>
      <c r="AB1568" s="44">
        <f t="shared" si="299"/>
        <v>0</v>
      </c>
      <c r="AC1568" s="44">
        <f t="shared" si="300"/>
        <v>0</v>
      </c>
      <c r="AD1568" s="44">
        <f t="shared" si="301"/>
        <v>0</v>
      </c>
      <c r="AE1568" s="12">
        <f t="shared" si="302"/>
        <v>30269.200000000001</v>
      </c>
    </row>
    <row r="1569" spans="1:31" ht="12.6" hidden="1" customHeight="1" x14ac:dyDescent="0.2">
      <c r="A1569" s="26" t="s">
        <v>3789</v>
      </c>
      <c r="B1569" s="19"/>
      <c r="C1569" s="19"/>
      <c r="D1569" s="20"/>
      <c r="E1569" s="21"/>
      <c r="F1569" s="22"/>
      <c r="G1569" s="21"/>
      <c r="H1569" s="22"/>
      <c r="I1569" s="20"/>
      <c r="J1569" s="20"/>
      <c r="K1569" s="20">
        <v>3</v>
      </c>
      <c r="L1569" s="20"/>
      <c r="M1569" s="20"/>
      <c r="N1569" s="20"/>
      <c r="O1569" s="20">
        <v>3</v>
      </c>
      <c r="P1569" s="23" t="str">
        <f>VLOOKUP(A1569,'ИЗ ОСНОВЫ НОМЕНКЛАТУР'!D:E,2,0)</f>
        <v>Аксессуары для шкафов</v>
      </c>
      <c r="Q1569" s="23" t="str">
        <f>VLOOKUP(A1569,'ИЗ ОСНОВЫ НОМЕНКЛАТУР'!D:F,3,0)</f>
        <v>Шкаф/шкаф-купе наполнение (бренд Aristo)</v>
      </c>
      <c r="R1569" s="40">
        <f>VLOOKUP(A:A,'ИЗ ОСНОВЫ НОМЕНКЛАТУР'!D:G,4,0)</f>
        <v>7070.04</v>
      </c>
      <c r="S1569" s="12" t="str">
        <f>VLOOKUP(A:A,'ИЗ ОСНОВЫ НОМЕНКЛАТУР'!D:H,5,0)</f>
        <v>C</v>
      </c>
      <c r="T1569" s="44">
        <f t="shared" si="291"/>
        <v>0</v>
      </c>
      <c r="U1569" s="44">
        <f t="shared" si="292"/>
        <v>0</v>
      </c>
      <c r="V1569" s="44">
        <f t="shared" si="293"/>
        <v>0</v>
      </c>
      <c r="W1569" s="44">
        <f t="shared" si="294"/>
        <v>0</v>
      </c>
      <c r="X1569" s="44">
        <f t="shared" si="295"/>
        <v>0</v>
      </c>
      <c r="Y1569" s="44">
        <f t="shared" si="296"/>
        <v>0</v>
      </c>
      <c r="Z1569" s="44">
        <f t="shared" si="297"/>
        <v>0</v>
      </c>
      <c r="AA1569" s="44">
        <f t="shared" si="298"/>
        <v>21210.12</v>
      </c>
      <c r="AB1569" s="44">
        <f t="shared" si="299"/>
        <v>0</v>
      </c>
      <c r="AC1569" s="44">
        <f t="shared" si="300"/>
        <v>0</v>
      </c>
      <c r="AD1569" s="44">
        <f t="shared" si="301"/>
        <v>0</v>
      </c>
      <c r="AE1569" s="12">
        <f t="shared" si="302"/>
        <v>21210.12</v>
      </c>
    </row>
    <row r="1570" spans="1:31" ht="12.6" hidden="1" customHeight="1" x14ac:dyDescent="0.2">
      <c r="A1570" s="26" t="s">
        <v>4487</v>
      </c>
      <c r="B1570" s="19"/>
      <c r="C1570" s="19"/>
      <c r="D1570" s="20"/>
      <c r="E1570" s="21"/>
      <c r="F1570" s="22"/>
      <c r="G1570" s="21"/>
      <c r="H1570" s="22"/>
      <c r="I1570" s="20"/>
      <c r="J1570" s="20"/>
      <c r="K1570" s="20">
        <v>26</v>
      </c>
      <c r="L1570" s="20"/>
      <c r="M1570" s="20"/>
      <c r="N1570" s="20"/>
      <c r="O1570" s="20">
        <v>26</v>
      </c>
      <c r="P1570" s="23" t="str">
        <f>VLOOKUP(A1570,'ИЗ ОСНОВЫ НОМЕНКЛАТУР'!D:E,2,0)</f>
        <v>Аксессуары для шкафов</v>
      </c>
      <c r="Q1570" s="23" t="str">
        <f>VLOOKUP(A1570,'ИЗ ОСНОВЫ НОМЕНКЛАТУР'!D:F,3,0)</f>
        <v>Шкаф/шкаф-купе наполнение (бренд Aristo)</v>
      </c>
      <c r="R1570" s="40">
        <f>VLOOKUP(A:A,'ИЗ ОСНОВЫ НОМЕНКЛАТУР'!D:G,4,0)</f>
        <v>6048.8846153846152</v>
      </c>
      <c r="S1570" s="12" t="str">
        <f>VLOOKUP(A:A,'ИЗ ОСНОВЫ НОМЕНКЛАТУР'!D:H,5,0)</f>
        <v>C</v>
      </c>
      <c r="T1570" s="44">
        <f t="shared" si="291"/>
        <v>0</v>
      </c>
      <c r="U1570" s="44">
        <f t="shared" si="292"/>
        <v>0</v>
      </c>
      <c r="V1570" s="44">
        <f t="shared" si="293"/>
        <v>0</v>
      </c>
      <c r="W1570" s="44">
        <f t="shared" si="294"/>
        <v>0</v>
      </c>
      <c r="X1570" s="44">
        <f t="shared" si="295"/>
        <v>0</v>
      </c>
      <c r="Y1570" s="44">
        <f t="shared" si="296"/>
        <v>0</v>
      </c>
      <c r="Z1570" s="44">
        <f t="shared" si="297"/>
        <v>0</v>
      </c>
      <c r="AA1570" s="44">
        <f t="shared" si="298"/>
        <v>157271</v>
      </c>
      <c r="AB1570" s="44">
        <f t="shared" si="299"/>
        <v>0</v>
      </c>
      <c r="AC1570" s="44">
        <f t="shared" si="300"/>
        <v>0</v>
      </c>
      <c r="AD1570" s="44">
        <f t="shared" si="301"/>
        <v>0</v>
      </c>
      <c r="AE1570" s="12">
        <f t="shared" si="302"/>
        <v>157271</v>
      </c>
    </row>
    <row r="1571" spans="1:31" ht="12.6" hidden="1" customHeight="1" x14ac:dyDescent="0.2">
      <c r="A1571" s="26" t="s">
        <v>3808</v>
      </c>
      <c r="B1571" s="19"/>
      <c r="C1571" s="19"/>
      <c r="D1571" s="20"/>
      <c r="E1571" s="21"/>
      <c r="F1571" s="22"/>
      <c r="G1571" s="21"/>
      <c r="H1571" s="22"/>
      <c r="I1571" s="20"/>
      <c r="J1571" s="20"/>
      <c r="K1571" s="20">
        <v>3</v>
      </c>
      <c r="L1571" s="20"/>
      <c r="M1571" s="20"/>
      <c r="N1571" s="20"/>
      <c r="O1571" s="20">
        <v>3</v>
      </c>
      <c r="P1571" s="23" t="str">
        <f>VLOOKUP(A1571,'ИЗ ОСНОВЫ НОМЕНКЛАТУР'!D:E,2,0)</f>
        <v>Аксессуары для шкафов</v>
      </c>
      <c r="Q1571" s="23" t="str">
        <f>VLOOKUP(A1571,'ИЗ ОСНОВЫ НОМЕНКЛАТУР'!D:F,3,0)</f>
        <v>Шкаф/шкаф-купе наполнение (бренд Aristo)</v>
      </c>
      <c r="R1571" s="40">
        <f>VLOOKUP(A:A,'ИЗ ОСНОВЫ НОМЕНКЛАТУР'!D:G,4,0)</f>
        <v>6053.84</v>
      </c>
      <c r="S1571" s="12" t="str">
        <f>VLOOKUP(A:A,'ИЗ ОСНОВЫ НОМЕНКЛАТУР'!D:H,5,0)</f>
        <v>C</v>
      </c>
      <c r="T1571" s="44">
        <f t="shared" si="291"/>
        <v>0</v>
      </c>
      <c r="U1571" s="44">
        <f t="shared" si="292"/>
        <v>0</v>
      </c>
      <c r="V1571" s="44">
        <f t="shared" si="293"/>
        <v>0</v>
      </c>
      <c r="W1571" s="44">
        <f t="shared" si="294"/>
        <v>0</v>
      </c>
      <c r="X1571" s="44">
        <f t="shared" si="295"/>
        <v>0</v>
      </c>
      <c r="Y1571" s="44">
        <f t="shared" si="296"/>
        <v>0</v>
      </c>
      <c r="Z1571" s="44">
        <f t="shared" si="297"/>
        <v>0</v>
      </c>
      <c r="AA1571" s="44">
        <f t="shared" si="298"/>
        <v>18161.52</v>
      </c>
      <c r="AB1571" s="44">
        <f t="shared" si="299"/>
        <v>0</v>
      </c>
      <c r="AC1571" s="44">
        <f t="shared" si="300"/>
        <v>0</v>
      </c>
      <c r="AD1571" s="44">
        <f t="shared" si="301"/>
        <v>0</v>
      </c>
      <c r="AE1571" s="12">
        <f t="shared" si="302"/>
        <v>18161.52</v>
      </c>
    </row>
    <row r="1572" spans="1:31" ht="12.6" hidden="1" customHeight="1" x14ac:dyDescent="0.2">
      <c r="A1572" s="26" t="s">
        <v>3801</v>
      </c>
      <c r="B1572" s="19"/>
      <c r="C1572" s="19"/>
      <c r="D1572" s="20"/>
      <c r="E1572" s="21"/>
      <c r="F1572" s="22"/>
      <c r="G1572" s="21"/>
      <c r="H1572" s="22"/>
      <c r="I1572" s="20"/>
      <c r="J1572" s="20"/>
      <c r="K1572" s="20">
        <v>1</v>
      </c>
      <c r="L1572" s="20"/>
      <c r="M1572" s="20"/>
      <c r="N1572" s="20"/>
      <c r="O1572" s="20">
        <v>1</v>
      </c>
      <c r="P1572" s="23" t="str">
        <f>VLOOKUP(A1572,'ИЗ ОСНОВЫ НОМЕНКЛАТУР'!D:E,2,0)</f>
        <v>Аксессуары для шкафов</v>
      </c>
      <c r="Q1572" s="23" t="str">
        <f>VLOOKUP(A1572,'ИЗ ОСНОВЫ НОМЕНКЛАТУР'!D:F,3,0)</f>
        <v>Шкаф/шкаф-купе наполнение (бренд Aristo)</v>
      </c>
      <c r="R1572" s="40">
        <f>VLOOKUP(A:A,'ИЗ ОСНОВЫ НОМЕНКЛАТУР'!D:G,4,0)</f>
        <v>7070.04</v>
      </c>
      <c r="S1572" s="12" t="str">
        <f>VLOOKUP(A:A,'ИЗ ОСНОВЫ НОМЕНКЛАТУР'!D:H,5,0)</f>
        <v>C</v>
      </c>
      <c r="T1572" s="44">
        <f t="shared" si="291"/>
        <v>0</v>
      </c>
      <c r="U1572" s="44">
        <f t="shared" si="292"/>
        <v>0</v>
      </c>
      <c r="V1572" s="44">
        <f t="shared" si="293"/>
        <v>0</v>
      </c>
      <c r="W1572" s="44">
        <f t="shared" si="294"/>
        <v>0</v>
      </c>
      <c r="X1572" s="44">
        <f t="shared" si="295"/>
        <v>0</v>
      </c>
      <c r="Y1572" s="44">
        <f t="shared" si="296"/>
        <v>0</v>
      </c>
      <c r="Z1572" s="44">
        <f t="shared" si="297"/>
        <v>0</v>
      </c>
      <c r="AA1572" s="44">
        <f t="shared" si="298"/>
        <v>7070.04</v>
      </c>
      <c r="AB1572" s="44">
        <f t="shared" si="299"/>
        <v>0</v>
      </c>
      <c r="AC1572" s="44">
        <f t="shared" si="300"/>
        <v>0</v>
      </c>
      <c r="AD1572" s="44">
        <f t="shared" si="301"/>
        <v>0</v>
      </c>
      <c r="AE1572" s="12">
        <f t="shared" si="302"/>
        <v>7070.04</v>
      </c>
    </row>
    <row r="1573" spans="1:31" ht="12.6" hidden="1" customHeight="1" x14ac:dyDescent="0.2">
      <c r="A1573" s="26" t="s">
        <v>3780</v>
      </c>
      <c r="B1573" s="19"/>
      <c r="C1573" s="19"/>
      <c r="D1573" s="20"/>
      <c r="E1573" s="21"/>
      <c r="F1573" s="22"/>
      <c r="G1573" s="21"/>
      <c r="H1573" s="22"/>
      <c r="I1573" s="20"/>
      <c r="J1573" s="20"/>
      <c r="K1573" s="20">
        <v>2</v>
      </c>
      <c r="L1573" s="20"/>
      <c r="M1573" s="20"/>
      <c r="N1573" s="20"/>
      <c r="O1573" s="20">
        <v>2</v>
      </c>
      <c r="P1573" s="23" t="str">
        <f>VLOOKUP(A1573,'ИЗ ОСНОВЫ НОМЕНКЛАТУР'!D:E,2,0)</f>
        <v>Аксессуары для шкафов</v>
      </c>
      <c r="Q1573" s="23" t="str">
        <f>VLOOKUP(A1573,'ИЗ ОСНОВЫ НОМЕНКЛАТУР'!D:F,3,0)</f>
        <v>Шкаф/шкаф-купе наполнение (бренд Aristo)</v>
      </c>
      <c r="R1573" s="40">
        <f>VLOOKUP(A:A,'ИЗ ОСНОВЫ НОМЕНКЛАТУР'!D:G,4,0)</f>
        <v>10516.8</v>
      </c>
      <c r="S1573" s="12" t="str">
        <f>VLOOKUP(A:A,'ИЗ ОСНОВЫ НОМЕНКЛАТУР'!D:H,5,0)</f>
        <v>C</v>
      </c>
      <c r="T1573" s="44">
        <f t="shared" si="291"/>
        <v>0</v>
      </c>
      <c r="U1573" s="44">
        <f t="shared" si="292"/>
        <v>0</v>
      </c>
      <c r="V1573" s="44">
        <f t="shared" si="293"/>
        <v>0</v>
      </c>
      <c r="W1573" s="44">
        <f t="shared" si="294"/>
        <v>0</v>
      </c>
      <c r="X1573" s="44">
        <f t="shared" si="295"/>
        <v>0</v>
      </c>
      <c r="Y1573" s="44">
        <f t="shared" si="296"/>
        <v>0</v>
      </c>
      <c r="Z1573" s="44">
        <f t="shared" si="297"/>
        <v>0</v>
      </c>
      <c r="AA1573" s="44">
        <f t="shared" si="298"/>
        <v>21033.599999999999</v>
      </c>
      <c r="AB1573" s="44">
        <f t="shared" si="299"/>
        <v>0</v>
      </c>
      <c r="AC1573" s="44">
        <f t="shared" si="300"/>
        <v>0</v>
      </c>
      <c r="AD1573" s="44">
        <f t="shared" si="301"/>
        <v>0</v>
      </c>
      <c r="AE1573" s="12">
        <f t="shared" si="302"/>
        <v>21033.599999999999</v>
      </c>
    </row>
    <row r="1574" spans="1:31" ht="12.6" hidden="1" customHeight="1" x14ac:dyDescent="0.2">
      <c r="A1574" s="26" t="s">
        <v>4488</v>
      </c>
      <c r="B1574" s="19"/>
      <c r="C1574" s="19"/>
      <c r="D1574" s="20"/>
      <c r="E1574" s="21"/>
      <c r="F1574" s="22"/>
      <c r="G1574" s="21"/>
      <c r="H1574" s="22"/>
      <c r="I1574" s="20"/>
      <c r="J1574" s="20"/>
      <c r="K1574" s="20">
        <v>20</v>
      </c>
      <c r="L1574" s="20"/>
      <c r="M1574" s="20"/>
      <c r="N1574" s="20"/>
      <c r="O1574" s="20">
        <v>20</v>
      </c>
      <c r="P1574" s="23" t="str">
        <f>VLOOKUP(A1574,'ИЗ ОСНОВЫ НОМЕНКЛАТУР'!D:E,2,0)</f>
        <v>Аксессуары для шкафов</v>
      </c>
      <c r="Q1574" s="23" t="str">
        <f>VLOOKUP(A1574,'ИЗ ОСНОВЫ НОМЕНКЛАТУР'!D:F,3,0)</f>
        <v>Шкаф/шкаф-купе наполнение (бренд Aristo)</v>
      </c>
      <c r="R1574" s="40">
        <f>VLOOKUP(A:A,'ИЗ ОСНОВЫ НОМЕНКЛАТУР'!D:G,4,0)</f>
        <v>11568.5</v>
      </c>
      <c r="S1574" s="12" t="str">
        <f>VLOOKUP(A:A,'ИЗ ОСНОВЫ НОМЕНКЛАТУР'!D:H,5,0)</f>
        <v>C</v>
      </c>
      <c r="T1574" s="44">
        <f t="shared" si="291"/>
        <v>0</v>
      </c>
      <c r="U1574" s="44">
        <f t="shared" si="292"/>
        <v>0</v>
      </c>
      <c r="V1574" s="44">
        <f t="shared" si="293"/>
        <v>0</v>
      </c>
      <c r="W1574" s="44">
        <f t="shared" si="294"/>
        <v>0</v>
      </c>
      <c r="X1574" s="44">
        <f t="shared" si="295"/>
        <v>0</v>
      </c>
      <c r="Y1574" s="44">
        <f t="shared" si="296"/>
        <v>0</v>
      </c>
      <c r="Z1574" s="44">
        <f t="shared" si="297"/>
        <v>0</v>
      </c>
      <c r="AA1574" s="44">
        <f t="shared" si="298"/>
        <v>231370</v>
      </c>
      <c r="AB1574" s="44">
        <f t="shared" si="299"/>
        <v>0</v>
      </c>
      <c r="AC1574" s="44">
        <f t="shared" si="300"/>
        <v>0</v>
      </c>
      <c r="AD1574" s="44">
        <f t="shared" si="301"/>
        <v>0</v>
      </c>
      <c r="AE1574" s="12">
        <f t="shared" si="302"/>
        <v>231370</v>
      </c>
    </row>
    <row r="1575" spans="1:31" ht="12.6" hidden="1" customHeight="1" x14ac:dyDescent="0.2">
      <c r="A1575" s="26" t="s">
        <v>4489</v>
      </c>
      <c r="B1575" s="19"/>
      <c r="C1575" s="19"/>
      <c r="D1575" s="20"/>
      <c r="E1575" s="21"/>
      <c r="F1575" s="22"/>
      <c r="G1575" s="21"/>
      <c r="H1575" s="22"/>
      <c r="I1575" s="20"/>
      <c r="J1575" s="20"/>
      <c r="K1575" s="20">
        <v>2</v>
      </c>
      <c r="L1575" s="20"/>
      <c r="M1575" s="20"/>
      <c r="N1575" s="20"/>
      <c r="O1575" s="20">
        <v>2</v>
      </c>
      <c r="P1575" s="23" t="str">
        <f>VLOOKUP(A1575,'ИЗ ОСНОВЫ НОМЕНКЛАТУР'!D:E,2,0)</f>
        <v>Аксессуары для шкафов</v>
      </c>
      <c r="Q1575" s="23" t="str">
        <f>VLOOKUP(A1575,'ИЗ ОСНОВЫ НОМЕНКЛАТУР'!D:F,3,0)</f>
        <v>Шкаф/шкаф-купе наполнение (бренд Aristo)</v>
      </c>
      <c r="R1575" s="40">
        <f>VLOOKUP(A:A,'ИЗ ОСНОВЫ НОМЕНКЛАТУР'!D:G,4,0)</f>
        <v>10517</v>
      </c>
      <c r="S1575" s="12" t="str">
        <f>VLOOKUP(A:A,'ИЗ ОСНОВЫ НОМЕНКЛАТУР'!D:H,5,0)</f>
        <v>C</v>
      </c>
      <c r="T1575" s="44">
        <f t="shared" si="291"/>
        <v>0</v>
      </c>
      <c r="U1575" s="44">
        <f t="shared" si="292"/>
        <v>0</v>
      </c>
      <c r="V1575" s="44">
        <f t="shared" si="293"/>
        <v>0</v>
      </c>
      <c r="W1575" s="44">
        <f t="shared" si="294"/>
        <v>0</v>
      </c>
      <c r="X1575" s="44">
        <f t="shared" si="295"/>
        <v>0</v>
      </c>
      <c r="Y1575" s="44">
        <f t="shared" si="296"/>
        <v>0</v>
      </c>
      <c r="Z1575" s="44">
        <f t="shared" si="297"/>
        <v>0</v>
      </c>
      <c r="AA1575" s="44">
        <f t="shared" si="298"/>
        <v>21034</v>
      </c>
      <c r="AB1575" s="44">
        <f t="shared" si="299"/>
        <v>0</v>
      </c>
      <c r="AC1575" s="44">
        <f t="shared" si="300"/>
        <v>0</v>
      </c>
      <c r="AD1575" s="44">
        <f t="shared" si="301"/>
        <v>0</v>
      </c>
      <c r="AE1575" s="12">
        <f t="shared" si="302"/>
        <v>21034</v>
      </c>
    </row>
    <row r="1576" spans="1:31" ht="12.6" hidden="1" customHeight="1" x14ac:dyDescent="0.2">
      <c r="A1576" s="26" t="s">
        <v>4490</v>
      </c>
      <c r="B1576" s="19"/>
      <c r="C1576" s="19"/>
      <c r="D1576" s="20"/>
      <c r="E1576" s="21"/>
      <c r="F1576" s="22"/>
      <c r="G1576" s="21"/>
      <c r="H1576" s="22"/>
      <c r="I1576" s="20"/>
      <c r="J1576" s="20"/>
      <c r="K1576" s="20">
        <v>5</v>
      </c>
      <c r="L1576" s="20"/>
      <c r="M1576" s="20"/>
      <c r="N1576" s="20"/>
      <c r="O1576" s="20">
        <v>5</v>
      </c>
      <c r="P1576" s="23" t="str">
        <f>VLOOKUP(A1576,'ИЗ ОСНОВЫ НОМЕНКЛАТУР'!D:E,2,0)</f>
        <v>Аксессуары для шкафов</v>
      </c>
      <c r="Q1576" s="23" t="str">
        <f>VLOOKUP(A1576,'ИЗ ОСНОВЫ НОМЕНКЛАТУР'!D:F,3,0)</f>
        <v>Шкаф/шкаф-купе наполнение (бренд Aristo)</v>
      </c>
      <c r="R1576" s="40">
        <f>VLOOKUP(A:A,'ИЗ ОСНОВЫ НОМЕНКЛАТУР'!D:G,4,0)</f>
        <v>4729.5600000000004</v>
      </c>
      <c r="S1576" s="12" t="str">
        <f>VLOOKUP(A:A,'ИЗ ОСНОВЫ НОМЕНКЛАТУР'!D:H,5,0)</f>
        <v>C</v>
      </c>
      <c r="T1576" s="44">
        <f t="shared" si="291"/>
        <v>0</v>
      </c>
      <c r="U1576" s="44">
        <f t="shared" si="292"/>
        <v>0</v>
      </c>
      <c r="V1576" s="44">
        <f t="shared" si="293"/>
        <v>0</v>
      </c>
      <c r="W1576" s="44">
        <f t="shared" si="294"/>
        <v>0</v>
      </c>
      <c r="X1576" s="44">
        <f t="shared" si="295"/>
        <v>0</v>
      </c>
      <c r="Y1576" s="44">
        <f t="shared" si="296"/>
        <v>0</v>
      </c>
      <c r="Z1576" s="44">
        <f t="shared" si="297"/>
        <v>0</v>
      </c>
      <c r="AA1576" s="44">
        <f t="shared" si="298"/>
        <v>23647.800000000003</v>
      </c>
      <c r="AB1576" s="44">
        <f t="shared" si="299"/>
        <v>0</v>
      </c>
      <c r="AC1576" s="44">
        <f t="shared" si="300"/>
        <v>0</v>
      </c>
      <c r="AD1576" s="44">
        <f t="shared" si="301"/>
        <v>0</v>
      </c>
      <c r="AE1576" s="12">
        <f t="shared" si="302"/>
        <v>23647.800000000003</v>
      </c>
    </row>
    <row r="1577" spans="1:31" ht="12.6" hidden="1" customHeight="1" x14ac:dyDescent="0.2">
      <c r="A1577" s="26" t="s">
        <v>3761</v>
      </c>
      <c r="B1577" s="19"/>
      <c r="C1577" s="19"/>
      <c r="D1577" s="20"/>
      <c r="E1577" s="21"/>
      <c r="F1577" s="22"/>
      <c r="G1577" s="21"/>
      <c r="H1577" s="22"/>
      <c r="I1577" s="20"/>
      <c r="J1577" s="20"/>
      <c r="K1577" s="20">
        <v>22</v>
      </c>
      <c r="L1577" s="20"/>
      <c r="M1577" s="20"/>
      <c r="N1577" s="20"/>
      <c r="O1577" s="20">
        <v>22</v>
      </c>
      <c r="P1577" s="23" t="str">
        <f>VLOOKUP(A1577,'ИЗ ОСНОВЫ НОМЕНКЛАТУР'!D:E,2,0)</f>
        <v>Аксессуары для шкафов</v>
      </c>
      <c r="Q1577" s="23" t="str">
        <f>VLOOKUP(A1577,'ИЗ ОСНОВЫ НОМЕНКЛАТУР'!D:F,3,0)</f>
        <v>Шкаф/шкаф-купе наполнение (бренд Aristo)</v>
      </c>
      <c r="R1577" s="40">
        <f>VLOOKUP(A:A,'ИЗ ОСНОВЫ НОМЕНКЛАТУР'!D:G,4,0)</f>
        <v>5202.5</v>
      </c>
      <c r="S1577" s="12" t="str">
        <f>VLOOKUP(A:A,'ИЗ ОСНОВЫ НОМЕНКЛАТУР'!D:H,5,0)</f>
        <v>C</v>
      </c>
      <c r="T1577" s="44">
        <f t="shared" si="291"/>
        <v>0</v>
      </c>
      <c r="U1577" s="44">
        <f t="shared" si="292"/>
        <v>0</v>
      </c>
      <c r="V1577" s="44">
        <f t="shared" si="293"/>
        <v>0</v>
      </c>
      <c r="W1577" s="44">
        <f t="shared" si="294"/>
        <v>0</v>
      </c>
      <c r="X1577" s="44">
        <f t="shared" si="295"/>
        <v>0</v>
      </c>
      <c r="Y1577" s="44">
        <f t="shared" si="296"/>
        <v>0</v>
      </c>
      <c r="Z1577" s="44">
        <f t="shared" si="297"/>
        <v>0</v>
      </c>
      <c r="AA1577" s="44">
        <f t="shared" si="298"/>
        <v>114455</v>
      </c>
      <c r="AB1577" s="44">
        <f t="shared" si="299"/>
        <v>0</v>
      </c>
      <c r="AC1577" s="44">
        <f t="shared" si="300"/>
        <v>0</v>
      </c>
      <c r="AD1577" s="44">
        <f t="shared" si="301"/>
        <v>0</v>
      </c>
      <c r="AE1577" s="12">
        <f t="shared" si="302"/>
        <v>114455</v>
      </c>
    </row>
    <row r="1578" spans="1:31" ht="12.6" hidden="1" customHeight="1" x14ac:dyDescent="0.2">
      <c r="A1578" s="26" t="s">
        <v>4491</v>
      </c>
      <c r="B1578" s="19"/>
      <c r="C1578" s="19"/>
      <c r="D1578" s="20"/>
      <c r="E1578" s="21"/>
      <c r="F1578" s="22"/>
      <c r="G1578" s="21"/>
      <c r="H1578" s="22"/>
      <c r="I1578" s="20"/>
      <c r="J1578" s="20"/>
      <c r="K1578" s="20">
        <v>5</v>
      </c>
      <c r="L1578" s="20"/>
      <c r="M1578" s="20"/>
      <c r="N1578" s="20"/>
      <c r="O1578" s="20">
        <v>5</v>
      </c>
      <c r="P1578" s="23" t="str">
        <f>VLOOKUP(A1578,'ИЗ ОСНОВЫ НОМЕНКЛАТУР'!D:E,2,0)</f>
        <v>Аксессуары для шкафов</v>
      </c>
      <c r="Q1578" s="23" t="str">
        <f>VLOOKUP(A1578,'ИЗ ОСНОВЫ НОМЕНКЛАТУР'!D:F,3,0)</f>
        <v>Шкаф/шкаф-купе наполнение (бренд Aristo)</v>
      </c>
      <c r="R1578" s="40">
        <f>VLOOKUP(A:A,'ИЗ ОСНОВЫ НОМЕНКЛАТУР'!D:G,4,0)</f>
        <v>5832.79</v>
      </c>
      <c r="S1578" s="12" t="str">
        <f>VLOOKUP(A:A,'ИЗ ОСНОВЫ НОМЕНКЛАТУР'!D:H,5,0)</f>
        <v>C</v>
      </c>
      <c r="T1578" s="44">
        <f t="shared" si="291"/>
        <v>0</v>
      </c>
      <c r="U1578" s="44">
        <f t="shared" si="292"/>
        <v>0</v>
      </c>
      <c r="V1578" s="44">
        <f t="shared" si="293"/>
        <v>0</v>
      </c>
      <c r="W1578" s="44">
        <f t="shared" si="294"/>
        <v>0</v>
      </c>
      <c r="X1578" s="44">
        <f t="shared" si="295"/>
        <v>0</v>
      </c>
      <c r="Y1578" s="44">
        <f t="shared" si="296"/>
        <v>0</v>
      </c>
      <c r="Z1578" s="44">
        <f t="shared" si="297"/>
        <v>0</v>
      </c>
      <c r="AA1578" s="44">
        <f t="shared" si="298"/>
        <v>29163.95</v>
      </c>
      <c r="AB1578" s="44">
        <f t="shared" si="299"/>
        <v>0</v>
      </c>
      <c r="AC1578" s="44">
        <f t="shared" si="300"/>
        <v>0</v>
      </c>
      <c r="AD1578" s="44">
        <f t="shared" si="301"/>
        <v>0</v>
      </c>
      <c r="AE1578" s="12">
        <f t="shared" si="302"/>
        <v>29163.95</v>
      </c>
    </row>
    <row r="1579" spans="1:31" ht="12.6" hidden="1" customHeight="1" x14ac:dyDescent="0.2">
      <c r="A1579" s="26" t="s">
        <v>4492</v>
      </c>
      <c r="B1579" s="19"/>
      <c r="C1579" s="19"/>
      <c r="D1579" s="20"/>
      <c r="E1579" s="21"/>
      <c r="F1579" s="22"/>
      <c r="G1579" s="21"/>
      <c r="H1579" s="22"/>
      <c r="I1579" s="20"/>
      <c r="J1579" s="20"/>
      <c r="K1579" s="20">
        <v>20</v>
      </c>
      <c r="L1579" s="20"/>
      <c r="M1579" s="20"/>
      <c r="N1579" s="20"/>
      <c r="O1579" s="20">
        <v>20</v>
      </c>
      <c r="P1579" s="23" t="str">
        <f>VLOOKUP(A1579,'ИЗ ОСНОВЫ НОМЕНКЛАТУР'!D:E,2,0)</f>
        <v>Аксессуары для шкафов</v>
      </c>
      <c r="Q1579" s="23" t="str">
        <f>VLOOKUP(A1579,'ИЗ ОСНОВЫ НОМЕНКЛАТУР'!D:F,3,0)</f>
        <v>Шкаф/шкаф-купе наполнение (бренд Aristo)</v>
      </c>
      <c r="R1579" s="40">
        <f>VLOOKUP(A:A,'ИЗ ОСНОВЫ НОМЕНКЛАТУР'!D:G,4,0)</f>
        <v>6137.2</v>
      </c>
      <c r="S1579" s="12" t="str">
        <f>VLOOKUP(A:A,'ИЗ ОСНОВЫ НОМЕНКЛАТУР'!D:H,5,0)</f>
        <v>C</v>
      </c>
      <c r="T1579" s="44">
        <f t="shared" si="291"/>
        <v>0</v>
      </c>
      <c r="U1579" s="44">
        <f t="shared" si="292"/>
        <v>0</v>
      </c>
      <c r="V1579" s="44">
        <f t="shared" si="293"/>
        <v>0</v>
      </c>
      <c r="W1579" s="44">
        <f t="shared" si="294"/>
        <v>0</v>
      </c>
      <c r="X1579" s="44">
        <f t="shared" si="295"/>
        <v>0</v>
      </c>
      <c r="Y1579" s="44">
        <f t="shared" si="296"/>
        <v>0</v>
      </c>
      <c r="Z1579" s="44">
        <f t="shared" si="297"/>
        <v>0</v>
      </c>
      <c r="AA1579" s="44">
        <f t="shared" si="298"/>
        <v>122744</v>
      </c>
      <c r="AB1579" s="44">
        <f t="shared" si="299"/>
        <v>0</v>
      </c>
      <c r="AC1579" s="44">
        <f t="shared" si="300"/>
        <v>0</v>
      </c>
      <c r="AD1579" s="44">
        <f t="shared" si="301"/>
        <v>0</v>
      </c>
      <c r="AE1579" s="12">
        <f t="shared" si="302"/>
        <v>122744</v>
      </c>
    </row>
    <row r="1580" spans="1:31" ht="12.6" hidden="1" customHeight="1" x14ac:dyDescent="0.2">
      <c r="A1580" s="26" t="s">
        <v>4493</v>
      </c>
      <c r="B1580" s="19"/>
      <c r="C1580" s="19"/>
      <c r="D1580" s="20"/>
      <c r="E1580" s="21"/>
      <c r="F1580" s="22"/>
      <c r="G1580" s="21"/>
      <c r="H1580" s="22"/>
      <c r="I1580" s="20"/>
      <c r="J1580" s="20"/>
      <c r="K1580" s="20">
        <v>5</v>
      </c>
      <c r="L1580" s="20"/>
      <c r="M1580" s="20"/>
      <c r="N1580" s="20"/>
      <c r="O1580" s="20">
        <v>5</v>
      </c>
      <c r="P1580" s="23" t="str">
        <f>VLOOKUP(A1580,'ИЗ ОСНОВЫ НОМЕНКЛАТУР'!D:E,2,0)</f>
        <v>Аксессуары для шкафов</v>
      </c>
      <c r="Q1580" s="23" t="str">
        <f>VLOOKUP(A1580,'ИЗ ОСНОВЫ НОМЕНКЛАТУР'!D:F,3,0)</f>
        <v>Шкаф/шкаф-купе наполнение (бренд Aristo)</v>
      </c>
      <c r="R1580" s="40">
        <f>VLOOKUP(A:A,'ИЗ ОСНОВЫ НОМЕНКЛАТУР'!D:G,4,0)</f>
        <v>4729.6000000000004</v>
      </c>
      <c r="S1580" s="12" t="str">
        <f>VLOOKUP(A:A,'ИЗ ОСНОВЫ НОМЕНКЛАТУР'!D:H,5,0)</f>
        <v>C</v>
      </c>
      <c r="T1580" s="44">
        <f t="shared" si="291"/>
        <v>0</v>
      </c>
      <c r="U1580" s="44">
        <f t="shared" si="292"/>
        <v>0</v>
      </c>
      <c r="V1580" s="44">
        <f t="shared" si="293"/>
        <v>0</v>
      </c>
      <c r="W1580" s="44">
        <f t="shared" si="294"/>
        <v>0</v>
      </c>
      <c r="X1580" s="44">
        <f t="shared" si="295"/>
        <v>0</v>
      </c>
      <c r="Y1580" s="44">
        <f t="shared" si="296"/>
        <v>0</v>
      </c>
      <c r="Z1580" s="44">
        <f t="shared" si="297"/>
        <v>0</v>
      </c>
      <c r="AA1580" s="44">
        <f t="shared" si="298"/>
        <v>23648</v>
      </c>
      <c r="AB1580" s="44">
        <f t="shared" si="299"/>
        <v>0</v>
      </c>
      <c r="AC1580" s="44">
        <f t="shared" si="300"/>
        <v>0</v>
      </c>
      <c r="AD1580" s="44">
        <f t="shared" si="301"/>
        <v>0</v>
      </c>
      <c r="AE1580" s="12">
        <f t="shared" si="302"/>
        <v>23648</v>
      </c>
    </row>
    <row r="1581" spans="1:31" ht="12.6" hidden="1" customHeight="1" x14ac:dyDescent="0.2">
      <c r="A1581" s="26" t="s">
        <v>4494</v>
      </c>
      <c r="B1581" s="19"/>
      <c r="C1581" s="19"/>
      <c r="D1581" s="20"/>
      <c r="E1581" s="21"/>
      <c r="F1581" s="22"/>
      <c r="G1581" s="21"/>
      <c r="H1581" s="22"/>
      <c r="I1581" s="20"/>
      <c r="J1581" s="20"/>
      <c r="K1581" s="20">
        <v>3</v>
      </c>
      <c r="L1581" s="20"/>
      <c r="M1581" s="20"/>
      <c r="N1581" s="20"/>
      <c r="O1581" s="20">
        <v>3</v>
      </c>
      <c r="P1581" s="23" t="str">
        <f>VLOOKUP(A1581,'ИЗ ОСНОВЫ НОМЕНКЛАТУР'!D:E,2,0)</f>
        <v>Аксессуары для шкафов</v>
      </c>
      <c r="Q1581" s="23" t="str">
        <f>VLOOKUP(A1581,'ИЗ ОСНОВЫ НОМЕНКЛАТУР'!D:F,3,0)</f>
        <v>Шкаф/шкаф-купе наполнение (бренд Aristo)</v>
      </c>
      <c r="R1581" s="40">
        <f>VLOOKUP(A:A,'ИЗ ОСНОВЫ НОМЕНКЛАТУР'!D:G,4,0)</f>
        <v>5832.666666666667</v>
      </c>
      <c r="S1581" s="12" t="str">
        <f>VLOOKUP(A:A,'ИЗ ОСНОВЫ НОМЕНКЛАТУР'!D:H,5,0)</f>
        <v>C</v>
      </c>
      <c r="T1581" s="44">
        <f t="shared" si="291"/>
        <v>0</v>
      </c>
      <c r="U1581" s="44">
        <f t="shared" si="292"/>
        <v>0</v>
      </c>
      <c r="V1581" s="44">
        <f t="shared" si="293"/>
        <v>0</v>
      </c>
      <c r="W1581" s="44">
        <f t="shared" si="294"/>
        <v>0</v>
      </c>
      <c r="X1581" s="44">
        <f t="shared" si="295"/>
        <v>0</v>
      </c>
      <c r="Y1581" s="44">
        <f t="shared" si="296"/>
        <v>0</v>
      </c>
      <c r="Z1581" s="44">
        <f t="shared" si="297"/>
        <v>0</v>
      </c>
      <c r="AA1581" s="44">
        <f t="shared" si="298"/>
        <v>17498</v>
      </c>
      <c r="AB1581" s="44">
        <f t="shared" si="299"/>
        <v>0</v>
      </c>
      <c r="AC1581" s="44">
        <f t="shared" si="300"/>
        <v>0</v>
      </c>
      <c r="AD1581" s="44">
        <f t="shared" si="301"/>
        <v>0</v>
      </c>
      <c r="AE1581" s="12">
        <f t="shared" si="302"/>
        <v>17498</v>
      </c>
    </row>
    <row r="1582" spans="1:31" ht="12.6" hidden="1" customHeight="1" x14ac:dyDescent="0.2">
      <c r="A1582" s="26" t="s">
        <v>3643</v>
      </c>
      <c r="B1582" s="19"/>
      <c r="C1582" s="19"/>
      <c r="D1582" s="20"/>
      <c r="E1582" s="21"/>
      <c r="F1582" s="22"/>
      <c r="G1582" s="21"/>
      <c r="H1582" s="22"/>
      <c r="I1582" s="20"/>
      <c r="J1582" s="20">
        <v>4</v>
      </c>
      <c r="K1582" s="20">
        <v>3</v>
      </c>
      <c r="L1582" s="20"/>
      <c r="M1582" s="20"/>
      <c r="N1582" s="20">
        <v>5</v>
      </c>
      <c r="O1582" s="20">
        <v>12</v>
      </c>
      <c r="P1582" s="23" t="str">
        <f>VLOOKUP(A1582,'ИЗ ОСНОВЫ НОМЕНКЛАТУР'!D:E,2,0)</f>
        <v>Аксессуары для шкафов</v>
      </c>
      <c r="Q1582" s="23" t="str">
        <f>VLOOKUP(A1582,'ИЗ ОСНОВЫ НОМЕНКЛАТУР'!D:F,3,0)</f>
        <v>Бренд "Найди"</v>
      </c>
      <c r="R1582" s="40">
        <f>VLOOKUP(A:A,'ИЗ ОСНОВЫ НОМЕНКЛАТУР'!D:G,4,0)</f>
        <v>2613.3933333333334</v>
      </c>
      <c r="S1582" s="12" t="str">
        <f>VLOOKUP(A:A,'ИЗ ОСНОВЫ НОМЕНКЛАТУР'!D:H,5,0)</f>
        <v>C</v>
      </c>
      <c r="T1582" s="44">
        <f t="shared" si="291"/>
        <v>0</v>
      </c>
      <c r="U1582" s="44">
        <f t="shared" si="292"/>
        <v>0</v>
      </c>
      <c r="V1582" s="44">
        <f t="shared" si="293"/>
        <v>0</v>
      </c>
      <c r="W1582" s="44">
        <f t="shared" si="294"/>
        <v>0</v>
      </c>
      <c r="X1582" s="44">
        <f t="shared" si="295"/>
        <v>0</v>
      </c>
      <c r="Y1582" s="44">
        <f t="shared" si="296"/>
        <v>0</v>
      </c>
      <c r="Z1582" s="44">
        <f t="shared" si="297"/>
        <v>10453.573333333334</v>
      </c>
      <c r="AA1582" s="44">
        <f t="shared" si="298"/>
        <v>7840.18</v>
      </c>
      <c r="AB1582" s="44">
        <f t="shared" si="299"/>
        <v>0</v>
      </c>
      <c r="AC1582" s="44">
        <f t="shared" si="300"/>
        <v>0</v>
      </c>
      <c r="AD1582" s="44">
        <f t="shared" si="301"/>
        <v>13066.966666666667</v>
      </c>
      <c r="AE1582" s="12">
        <f t="shared" si="302"/>
        <v>31360.720000000001</v>
      </c>
    </row>
    <row r="1583" spans="1:31" ht="12.6" hidden="1" customHeight="1" x14ac:dyDescent="0.2">
      <c r="A1583" s="26" t="s">
        <v>3640</v>
      </c>
      <c r="B1583" s="19"/>
      <c r="C1583" s="19"/>
      <c r="D1583" s="20"/>
      <c r="E1583" s="21"/>
      <c r="F1583" s="22"/>
      <c r="G1583" s="21"/>
      <c r="H1583" s="22"/>
      <c r="I1583" s="20"/>
      <c r="J1583" s="20">
        <v>4</v>
      </c>
      <c r="K1583" s="20">
        <v>6</v>
      </c>
      <c r="L1583" s="20"/>
      <c r="M1583" s="20"/>
      <c r="N1583" s="20">
        <v>3</v>
      </c>
      <c r="O1583" s="20">
        <v>13</v>
      </c>
      <c r="P1583" s="23" t="str">
        <f>VLOOKUP(A1583,'ИЗ ОСНОВЫ НОМЕНКЛАТУР'!D:E,2,0)</f>
        <v>Аксессуары для шкафов</v>
      </c>
      <c r="Q1583" s="23" t="str">
        <f>VLOOKUP(A1583,'ИЗ ОСНОВЫ НОМЕНКЛАТУР'!D:F,3,0)</f>
        <v>Бренд "Найди"</v>
      </c>
      <c r="R1583" s="40">
        <f>VLOOKUP(A:A,'ИЗ ОСНОВЫ НОМЕНКЛАТУР'!D:G,4,0)</f>
        <v>2700.73</v>
      </c>
      <c r="S1583" s="12" t="str">
        <f>VLOOKUP(A:A,'ИЗ ОСНОВЫ НОМЕНКЛАТУР'!D:H,5,0)</f>
        <v>C</v>
      </c>
      <c r="T1583" s="44">
        <f t="shared" si="291"/>
        <v>0</v>
      </c>
      <c r="U1583" s="44">
        <f t="shared" si="292"/>
        <v>0</v>
      </c>
      <c r="V1583" s="44">
        <f t="shared" si="293"/>
        <v>0</v>
      </c>
      <c r="W1583" s="44">
        <f t="shared" si="294"/>
        <v>0</v>
      </c>
      <c r="X1583" s="44">
        <f t="shared" si="295"/>
        <v>0</v>
      </c>
      <c r="Y1583" s="44">
        <f t="shared" si="296"/>
        <v>0</v>
      </c>
      <c r="Z1583" s="44">
        <f t="shared" si="297"/>
        <v>10802.92</v>
      </c>
      <c r="AA1583" s="44">
        <f t="shared" si="298"/>
        <v>16204.380000000001</v>
      </c>
      <c r="AB1583" s="44">
        <f t="shared" si="299"/>
        <v>0</v>
      </c>
      <c r="AC1583" s="44">
        <f t="shared" si="300"/>
        <v>0</v>
      </c>
      <c r="AD1583" s="44">
        <f t="shared" si="301"/>
        <v>8102.1900000000005</v>
      </c>
      <c r="AE1583" s="12">
        <f t="shared" si="302"/>
        <v>35109.490000000005</v>
      </c>
    </row>
    <row r="1584" spans="1:31" ht="12.6" hidden="1" customHeight="1" x14ac:dyDescent="0.2">
      <c r="A1584" s="26" t="s">
        <v>3641</v>
      </c>
      <c r="B1584" s="19"/>
      <c r="C1584" s="19"/>
      <c r="D1584" s="20"/>
      <c r="E1584" s="21"/>
      <c r="F1584" s="22"/>
      <c r="G1584" s="21"/>
      <c r="H1584" s="22"/>
      <c r="I1584" s="20"/>
      <c r="J1584" s="20">
        <v>3</v>
      </c>
      <c r="K1584" s="20">
        <v>3</v>
      </c>
      <c r="L1584" s="20"/>
      <c r="M1584" s="20"/>
      <c r="N1584" s="20">
        <v>5</v>
      </c>
      <c r="O1584" s="20">
        <v>11</v>
      </c>
      <c r="P1584" s="23" t="str">
        <f>VLOOKUP(A1584,'ИЗ ОСНОВЫ НОМЕНКЛАТУР'!D:E,2,0)</f>
        <v>Аксессуары для шкафов</v>
      </c>
      <c r="Q1584" s="23" t="str">
        <f>VLOOKUP(A1584,'ИЗ ОСНОВЫ НОМЕНКЛАТУР'!D:F,3,0)</f>
        <v>Бренд "Найди"</v>
      </c>
      <c r="R1584" s="40">
        <f>VLOOKUP(A:A,'ИЗ ОСНОВЫ НОМЕНКЛАТУР'!D:G,4,0)</f>
        <v>2981.92</v>
      </c>
      <c r="S1584" s="12" t="str">
        <f>VLOOKUP(A:A,'ИЗ ОСНОВЫ НОМЕНКЛАТУР'!D:H,5,0)</f>
        <v>C</v>
      </c>
      <c r="T1584" s="44">
        <f t="shared" si="291"/>
        <v>0</v>
      </c>
      <c r="U1584" s="44">
        <f t="shared" si="292"/>
        <v>0</v>
      </c>
      <c r="V1584" s="44">
        <f t="shared" si="293"/>
        <v>0</v>
      </c>
      <c r="W1584" s="44">
        <f t="shared" si="294"/>
        <v>0</v>
      </c>
      <c r="X1584" s="44">
        <f t="shared" si="295"/>
        <v>0</v>
      </c>
      <c r="Y1584" s="44">
        <f t="shared" si="296"/>
        <v>0</v>
      </c>
      <c r="Z1584" s="44">
        <f t="shared" si="297"/>
        <v>8945.76</v>
      </c>
      <c r="AA1584" s="44">
        <f t="shared" si="298"/>
        <v>8945.76</v>
      </c>
      <c r="AB1584" s="44">
        <f t="shared" si="299"/>
        <v>0</v>
      </c>
      <c r="AC1584" s="44">
        <f t="shared" si="300"/>
        <v>0</v>
      </c>
      <c r="AD1584" s="44">
        <f t="shared" si="301"/>
        <v>14909.6</v>
      </c>
      <c r="AE1584" s="12">
        <f t="shared" si="302"/>
        <v>32801.120000000003</v>
      </c>
    </row>
    <row r="1585" spans="1:31" ht="12.6" hidden="1" customHeight="1" x14ac:dyDescent="0.2">
      <c r="A1585" s="26" t="s">
        <v>3642</v>
      </c>
      <c r="B1585" s="19"/>
      <c r="C1585" s="19"/>
      <c r="D1585" s="20"/>
      <c r="E1585" s="21"/>
      <c r="F1585" s="22"/>
      <c r="G1585" s="21"/>
      <c r="H1585" s="22"/>
      <c r="I1585" s="20"/>
      <c r="J1585" s="20">
        <v>4</v>
      </c>
      <c r="K1585" s="20">
        <v>4</v>
      </c>
      <c r="L1585" s="20"/>
      <c r="M1585" s="20"/>
      <c r="N1585" s="20">
        <v>4</v>
      </c>
      <c r="O1585" s="20">
        <v>12</v>
      </c>
      <c r="P1585" s="23" t="str">
        <f>VLOOKUP(A1585,'ИЗ ОСНОВЫ НОМЕНКЛАТУР'!D:E,2,0)</f>
        <v>Аксессуары для шкафов</v>
      </c>
      <c r="Q1585" s="23" t="str">
        <f>VLOOKUP(A1585,'ИЗ ОСНОВЫ НОМЕНКЛАТУР'!D:F,3,0)</f>
        <v>Бренд "Найди"</v>
      </c>
      <c r="R1585" s="40">
        <f>VLOOKUP(A:A,'ИЗ ОСНОВЫ НОМЕНКЛАТУР'!D:G,4,0)</f>
        <v>2901.4724999999999</v>
      </c>
      <c r="S1585" s="12" t="str">
        <f>VLOOKUP(A:A,'ИЗ ОСНОВЫ НОМЕНКЛАТУР'!D:H,5,0)</f>
        <v>C</v>
      </c>
      <c r="T1585" s="44">
        <f t="shared" si="291"/>
        <v>0</v>
      </c>
      <c r="U1585" s="44">
        <f t="shared" si="292"/>
        <v>0</v>
      </c>
      <c r="V1585" s="44">
        <f t="shared" si="293"/>
        <v>0</v>
      </c>
      <c r="W1585" s="44">
        <f t="shared" si="294"/>
        <v>0</v>
      </c>
      <c r="X1585" s="44">
        <f t="shared" si="295"/>
        <v>0</v>
      </c>
      <c r="Y1585" s="44">
        <f t="shared" si="296"/>
        <v>0</v>
      </c>
      <c r="Z1585" s="44">
        <f t="shared" si="297"/>
        <v>11605.89</v>
      </c>
      <c r="AA1585" s="44">
        <f t="shared" si="298"/>
        <v>11605.89</v>
      </c>
      <c r="AB1585" s="44">
        <f t="shared" si="299"/>
        <v>0</v>
      </c>
      <c r="AC1585" s="44">
        <f t="shared" si="300"/>
        <v>0</v>
      </c>
      <c r="AD1585" s="44">
        <f t="shared" si="301"/>
        <v>11605.89</v>
      </c>
      <c r="AE1585" s="12">
        <f t="shared" si="302"/>
        <v>34817.67</v>
      </c>
    </row>
    <row r="1586" spans="1:31" ht="12.6" hidden="1" customHeight="1" x14ac:dyDescent="0.2">
      <c r="A1586" s="26" t="s">
        <v>4495</v>
      </c>
      <c r="B1586" s="19"/>
      <c r="C1586" s="19"/>
      <c r="D1586" s="20"/>
      <c r="E1586" s="21"/>
      <c r="F1586" s="22"/>
      <c r="G1586" s="21"/>
      <c r="H1586" s="22"/>
      <c r="I1586" s="20"/>
      <c r="J1586" s="20"/>
      <c r="K1586" s="20">
        <v>3</v>
      </c>
      <c r="L1586" s="20"/>
      <c r="M1586" s="20"/>
      <c r="N1586" s="20"/>
      <c r="O1586" s="20">
        <v>3</v>
      </c>
      <c r="P1586" s="23" t="str">
        <f>VLOOKUP(A1586,'ИЗ ОСНОВЫ НОМЕНКЛАТУР'!D:E,2,0)</f>
        <v>Аксессуары для шкафов</v>
      </c>
      <c r="Q1586" s="23" t="str">
        <f>VLOOKUP(A1586,'ИЗ ОСНОВЫ НОМЕНКЛАТУР'!D:F,3,0)</f>
        <v>Шкаф/шкаф-купе наполнение (бренд Aristo)</v>
      </c>
      <c r="R1586" s="40">
        <f>VLOOKUP(A:A,'ИЗ ОСНОВЫ НОМЕНКЛАТУР'!D:G,4,0)</f>
        <v>4853.666666666667</v>
      </c>
      <c r="S1586" s="12" t="str">
        <f>VLOOKUP(A:A,'ИЗ ОСНОВЫ НОМЕНКЛАТУР'!D:H,5,0)</f>
        <v>C</v>
      </c>
      <c r="T1586" s="44">
        <f t="shared" si="291"/>
        <v>0</v>
      </c>
      <c r="U1586" s="44">
        <f t="shared" si="292"/>
        <v>0</v>
      </c>
      <c r="V1586" s="44">
        <f t="shared" si="293"/>
        <v>0</v>
      </c>
      <c r="W1586" s="44">
        <f t="shared" si="294"/>
        <v>0</v>
      </c>
      <c r="X1586" s="44">
        <f t="shared" si="295"/>
        <v>0</v>
      </c>
      <c r="Y1586" s="44">
        <f t="shared" si="296"/>
        <v>0</v>
      </c>
      <c r="Z1586" s="44">
        <f t="shared" si="297"/>
        <v>0</v>
      </c>
      <c r="AA1586" s="44">
        <f t="shared" si="298"/>
        <v>14561</v>
      </c>
      <c r="AB1586" s="44">
        <f t="shared" si="299"/>
        <v>0</v>
      </c>
      <c r="AC1586" s="44">
        <f t="shared" si="300"/>
        <v>0</v>
      </c>
      <c r="AD1586" s="44">
        <f t="shared" si="301"/>
        <v>0</v>
      </c>
      <c r="AE1586" s="12">
        <f t="shared" si="302"/>
        <v>14561</v>
      </c>
    </row>
    <row r="1587" spans="1:31" ht="12.6" hidden="1" customHeight="1" x14ac:dyDescent="0.2">
      <c r="A1587" s="26" t="s">
        <v>987</v>
      </c>
      <c r="B1587" s="19"/>
      <c r="C1587" s="19"/>
      <c r="D1587" s="20"/>
      <c r="E1587" s="21"/>
      <c r="F1587" s="22"/>
      <c r="G1587" s="21"/>
      <c r="H1587" s="22"/>
      <c r="I1587" s="20"/>
      <c r="J1587" s="20"/>
      <c r="K1587" s="20"/>
      <c r="L1587" s="20"/>
      <c r="M1587" s="20"/>
      <c r="N1587" s="20">
        <v>2</v>
      </c>
      <c r="O1587" s="20">
        <v>2</v>
      </c>
      <c r="P1587" s="23" t="str">
        <f>VLOOKUP(A1587,'ИЗ ОСНОВЫ НОМЕНКЛАТУР'!D:E,2,0)</f>
        <v>Аксессуары для кухни</v>
      </c>
      <c r="Q1587" s="23" t="str">
        <f>VLOOKUP(A1587,'ИЗ ОСНОВЫ НОМЕНКЛАТУР'!D:F,3,0)</f>
        <v>Корзины для хранения</v>
      </c>
      <c r="R1587" s="40">
        <f>VLOOKUP(A:A,'ИЗ ОСНОВЫ НОМЕНКЛАТУР'!D:G,4,0)</f>
        <v>6254.38</v>
      </c>
      <c r="S1587" s="12" t="str">
        <f>VLOOKUP(A:A,'ИЗ ОСНОВЫ НОМЕНКЛАТУР'!D:H,5,0)</f>
        <v>C</v>
      </c>
      <c r="T1587" s="44">
        <f t="shared" si="291"/>
        <v>0</v>
      </c>
      <c r="U1587" s="44">
        <f t="shared" si="292"/>
        <v>0</v>
      </c>
      <c r="V1587" s="44">
        <f t="shared" si="293"/>
        <v>0</v>
      </c>
      <c r="W1587" s="44">
        <f t="shared" si="294"/>
        <v>0</v>
      </c>
      <c r="X1587" s="44">
        <f t="shared" si="295"/>
        <v>0</v>
      </c>
      <c r="Y1587" s="44">
        <f t="shared" si="296"/>
        <v>0</v>
      </c>
      <c r="Z1587" s="44">
        <f t="shared" si="297"/>
        <v>0</v>
      </c>
      <c r="AA1587" s="44">
        <f t="shared" si="298"/>
        <v>0</v>
      </c>
      <c r="AB1587" s="44">
        <f t="shared" si="299"/>
        <v>0</v>
      </c>
      <c r="AC1587" s="44">
        <f t="shared" si="300"/>
        <v>0</v>
      </c>
      <c r="AD1587" s="44">
        <f t="shared" si="301"/>
        <v>12508.76</v>
      </c>
      <c r="AE1587" s="12">
        <f t="shared" si="302"/>
        <v>12508.76</v>
      </c>
    </row>
    <row r="1588" spans="1:31" ht="12.6" hidden="1" customHeight="1" x14ac:dyDescent="0.2">
      <c r="A1588" s="26" t="s">
        <v>3798</v>
      </c>
      <c r="B1588" s="19"/>
      <c r="C1588" s="19"/>
      <c r="D1588" s="20"/>
      <c r="E1588" s="21"/>
      <c r="F1588" s="22"/>
      <c r="G1588" s="21"/>
      <c r="H1588" s="22"/>
      <c r="I1588" s="20"/>
      <c r="J1588" s="20"/>
      <c r="K1588" s="20">
        <v>2</v>
      </c>
      <c r="L1588" s="20"/>
      <c r="M1588" s="20"/>
      <c r="N1588" s="20"/>
      <c r="O1588" s="20">
        <v>2</v>
      </c>
      <c r="P1588" s="23" t="str">
        <f>VLOOKUP(A1588,'ИЗ ОСНОВЫ НОМЕНКЛАТУР'!D:E,2,0)</f>
        <v>Аксессуары для шкафов</v>
      </c>
      <c r="Q1588" s="23" t="str">
        <f>VLOOKUP(A1588,'ИЗ ОСНОВЫ НОМЕНКЛАТУР'!D:F,3,0)</f>
        <v>Шкаф/шкаф-купе наполнение (бренд Aristo)</v>
      </c>
      <c r="R1588" s="40">
        <f>VLOOKUP(A:A,'ИЗ ОСНОВЫ НОМЕНКЛАТУР'!D:G,4,0)</f>
        <v>4853.72</v>
      </c>
      <c r="S1588" s="12" t="str">
        <f>VLOOKUP(A:A,'ИЗ ОСНОВЫ НОМЕНКЛАТУР'!D:H,5,0)</f>
        <v>C</v>
      </c>
      <c r="T1588" s="44">
        <f t="shared" si="291"/>
        <v>0</v>
      </c>
      <c r="U1588" s="44">
        <f t="shared" si="292"/>
        <v>0</v>
      </c>
      <c r="V1588" s="44">
        <f t="shared" si="293"/>
        <v>0</v>
      </c>
      <c r="W1588" s="44">
        <f t="shared" si="294"/>
        <v>0</v>
      </c>
      <c r="X1588" s="44">
        <f t="shared" si="295"/>
        <v>0</v>
      </c>
      <c r="Y1588" s="44">
        <f t="shared" si="296"/>
        <v>0</v>
      </c>
      <c r="Z1588" s="44">
        <f t="shared" si="297"/>
        <v>0</v>
      </c>
      <c r="AA1588" s="44">
        <f t="shared" si="298"/>
        <v>9707.44</v>
      </c>
      <c r="AB1588" s="44">
        <f t="shared" si="299"/>
        <v>0</v>
      </c>
      <c r="AC1588" s="44">
        <f t="shared" si="300"/>
        <v>0</v>
      </c>
      <c r="AD1588" s="44">
        <f t="shared" si="301"/>
        <v>0</v>
      </c>
      <c r="AE1588" s="12">
        <f t="shared" si="302"/>
        <v>9707.44</v>
      </c>
    </row>
    <row r="1589" spans="1:31" ht="12.6" hidden="1" customHeight="1" x14ac:dyDescent="0.2">
      <c r="A1589" s="26" t="s">
        <v>982</v>
      </c>
      <c r="B1589" s="19"/>
      <c r="C1589" s="19"/>
      <c r="D1589" s="20"/>
      <c r="E1589" s="21"/>
      <c r="F1589" s="22"/>
      <c r="G1589" s="21"/>
      <c r="H1589" s="22"/>
      <c r="I1589" s="20"/>
      <c r="J1589" s="20"/>
      <c r="K1589" s="20">
        <v>3</v>
      </c>
      <c r="L1589" s="20"/>
      <c r="M1589" s="20"/>
      <c r="N1589" s="20"/>
      <c r="O1589" s="20">
        <v>3</v>
      </c>
      <c r="P1589" s="23" t="str">
        <f>VLOOKUP(A1589,'ИЗ ОСНОВЫ НОМЕНКЛАТУР'!D:E,2,0)</f>
        <v>Аксессуары для кухни</v>
      </c>
      <c r="Q1589" s="23" t="str">
        <f>VLOOKUP(A1589,'ИЗ ОСНОВЫ НОМЕНКЛАТУР'!D:F,3,0)</f>
        <v>Корзины для хранения</v>
      </c>
      <c r="R1589" s="40">
        <f>VLOOKUP(A:A,'ИЗ ОСНОВЫ НОМЕНКЛАТУР'!D:G,4,0)</f>
        <v>2220</v>
      </c>
      <c r="S1589" s="12" t="str">
        <f>VLOOKUP(A:A,'ИЗ ОСНОВЫ НОМЕНКЛАТУР'!D:H,5,0)</f>
        <v>C</v>
      </c>
      <c r="T1589" s="44">
        <f t="shared" si="291"/>
        <v>0</v>
      </c>
      <c r="U1589" s="44">
        <f t="shared" si="292"/>
        <v>0</v>
      </c>
      <c r="V1589" s="44">
        <f t="shared" si="293"/>
        <v>0</v>
      </c>
      <c r="W1589" s="44">
        <f t="shared" si="294"/>
        <v>0</v>
      </c>
      <c r="X1589" s="44">
        <f t="shared" si="295"/>
        <v>0</v>
      </c>
      <c r="Y1589" s="44">
        <f t="shared" si="296"/>
        <v>0</v>
      </c>
      <c r="Z1589" s="44">
        <f t="shared" si="297"/>
        <v>0</v>
      </c>
      <c r="AA1589" s="44">
        <f t="shared" si="298"/>
        <v>6660</v>
      </c>
      <c r="AB1589" s="44">
        <f t="shared" si="299"/>
        <v>0</v>
      </c>
      <c r="AC1589" s="44">
        <f t="shared" si="300"/>
        <v>0</v>
      </c>
      <c r="AD1589" s="44">
        <f t="shared" si="301"/>
        <v>0</v>
      </c>
      <c r="AE1589" s="12">
        <f t="shared" si="302"/>
        <v>6660</v>
      </c>
    </row>
    <row r="1590" spans="1:31" ht="12.6" hidden="1" customHeight="1" x14ac:dyDescent="0.2">
      <c r="A1590" s="26" t="s">
        <v>990</v>
      </c>
      <c r="B1590" s="19"/>
      <c r="C1590" s="19"/>
      <c r="D1590" s="20"/>
      <c r="E1590" s="21"/>
      <c r="F1590" s="22"/>
      <c r="G1590" s="21"/>
      <c r="H1590" s="22"/>
      <c r="I1590" s="20"/>
      <c r="J1590" s="20">
        <v>9</v>
      </c>
      <c r="K1590" s="20"/>
      <c r="L1590" s="20"/>
      <c r="M1590" s="20"/>
      <c r="N1590" s="20"/>
      <c r="O1590" s="20">
        <v>9</v>
      </c>
      <c r="P1590" s="23" t="str">
        <f>VLOOKUP(A1590,'ИЗ ОСНОВЫ НОМЕНКЛАТУР'!D:E,2,0)</f>
        <v>Аксессуары для кухни</v>
      </c>
      <c r="Q1590" s="23" t="str">
        <f>VLOOKUP(A1590,'ИЗ ОСНОВЫ НОМЕНКЛАТУР'!D:F,3,0)</f>
        <v>Корзины для хранения</v>
      </c>
      <c r="R1590" s="40">
        <f>VLOOKUP(A:A,'ИЗ ОСНОВЫ НОМЕНКЛАТУР'!D:G,4,0)</f>
        <v>1951.56</v>
      </c>
      <c r="S1590" s="12" t="str">
        <f>VLOOKUP(A:A,'ИЗ ОСНОВЫ НОМЕНКЛАТУР'!D:H,5,0)</f>
        <v>C</v>
      </c>
      <c r="T1590" s="44">
        <f t="shared" si="291"/>
        <v>0</v>
      </c>
      <c r="U1590" s="44">
        <f t="shared" si="292"/>
        <v>0</v>
      </c>
      <c r="V1590" s="44">
        <f t="shared" si="293"/>
        <v>0</v>
      </c>
      <c r="W1590" s="44">
        <f t="shared" si="294"/>
        <v>0</v>
      </c>
      <c r="X1590" s="44">
        <f t="shared" si="295"/>
        <v>0</v>
      </c>
      <c r="Y1590" s="44">
        <f t="shared" si="296"/>
        <v>0</v>
      </c>
      <c r="Z1590" s="44">
        <f t="shared" si="297"/>
        <v>17564.04</v>
      </c>
      <c r="AA1590" s="44">
        <f t="shared" si="298"/>
        <v>0</v>
      </c>
      <c r="AB1590" s="44">
        <f t="shared" si="299"/>
        <v>0</v>
      </c>
      <c r="AC1590" s="44">
        <f t="shared" si="300"/>
        <v>0</v>
      </c>
      <c r="AD1590" s="44">
        <f t="shared" si="301"/>
        <v>0</v>
      </c>
      <c r="AE1590" s="12">
        <f t="shared" si="302"/>
        <v>17564.04</v>
      </c>
    </row>
    <row r="1591" spans="1:31" ht="12.6" hidden="1" customHeight="1" x14ac:dyDescent="0.2">
      <c r="A1591" s="26" t="s">
        <v>4496</v>
      </c>
      <c r="B1591" s="19"/>
      <c r="C1591" s="19"/>
      <c r="D1591" s="20"/>
      <c r="E1591" s="21"/>
      <c r="F1591" s="22"/>
      <c r="G1591" s="21"/>
      <c r="H1591" s="22"/>
      <c r="I1591" s="20"/>
      <c r="J1591" s="20"/>
      <c r="K1591" s="20">
        <v>18</v>
      </c>
      <c r="L1591" s="20"/>
      <c r="M1591" s="20"/>
      <c r="N1591" s="20"/>
      <c r="O1591" s="20">
        <v>18</v>
      </c>
      <c r="P1591" s="23" t="str">
        <f>VLOOKUP(A1591,'ИЗ ОСНОВЫ НОМЕНКЛАТУР'!D:E,2,0)</f>
        <v>Аксессуары для шкафов</v>
      </c>
      <c r="Q1591" s="23" t="str">
        <f>VLOOKUP(A1591,'ИЗ ОСНОВЫ НОМЕНКЛАТУР'!D:F,3,0)</f>
        <v>Шкаф/шкаф-купе наполнение (бренд Aristo)</v>
      </c>
      <c r="R1591" s="40">
        <f>VLOOKUP(A:A,'ИЗ ОСНОВЫ НОМЕНКЛАТУР'!D:G,4,0)</f>
        <v>5339.1111111111113</v>
      </c>
      <c r="S1591" s="12" t="str">
        <f>VLOOKUP(A:A,'ИЗ ОСНОВЫ НОМЕНКЛАТУР'!D:H,5,0)</f>
        <v>C</v>
      </c>
      <c r="T1591" s="44">
        <f t="shared" si="291"/>
        <v>0</v>
      </c>
      <c r="U1591" s="44">
        <f t="shared" si="292"/>
        <v>0</v>
      </c>
      <c r="V1591" s="44">
        <f t="shared" si="293"/>
        <v>0</v>
      </c>
      <c r="W1591" s="44">
        <f t="shared" si="294"/>
        <v>0</v>
      </c>
      <c r="X1591" s="44">
        <f t="shared" si="295"/>
        <v>0</v>
      </c>
      <c r="Y1591" s="44">
        <f t="shared" si="296"/>
        <v>0</v>
      </c>
      <c r="Z1591" s="44">
        <f t="shared" si="297"/>
        <v>0</v>
      </c>
      <c r="AA1591" s="44">
        <f t="shared" si="298"/>
        <v>96104</v>
      </c>
      <c r="AB1591" s="44">
        <f t="shared" si="299"/>
        <v>0</v>
      </c>
      <c r="AC1591" s="44">
        <f t="shared" si="300"/>
        <v>0</v>
      </c>
      <c r="AD1591" s="44">
        <f t="shared" si="301"/>
        <v>0</v>
      </c>
      <c r="AE1591" s="12">
        <f t="shared" si="302"/>
        <v>96104</v>
      </c>
    </row>
    <row r="1592" spans="1:31" ht="12.6" hidden="1" customHeight="1" x14ac:dyDescent="0.2">
      <c r="A1592" s="26" t="s">
        <v>983</v>
      </c>
      <c r="B1592" s="19"/>
      <c r="C1592" s="19"/>
      <c r="D1592" s="20"/>
      <c r="E1592" s="21"/>
      <c r="F1592" s="22"/>
      <c r="G1592" s="21"/>
      <c r="H1592" s="22"/>
      <c r="I1592" s="20"/>
      <c r="J1592" s="20"/>
      <c r="K1592" s="20">
        <v>13</v>
      </c>
      <c r="L1592" s="20"/>
      <c r="M1592" s="20"/>
      <c r="N1592" s="20">
        <v>6</v>
      </c>
      <c r="O1592" s="20">
        <v>19</v>
      </c>
      <c r="P1592" s="23" t="str">
        <f>VLOOKUP(A1592,'ИЗ ОСНОВЫ НОМЕНКЛАТУР'!D:E,2,0)</f>
        <v>Аксессуары для кухни</v>
      </c>
      <c r="Q1592" s="23" t="str">
        <f>VLOOKUP(A1592,'ИЗ ОСНОВЫ НОМЕНКЛАТУР'!D:F,3,0)</f>
        <v>Корзины для хранения</v>
      </c>
      <c r="R1592" s="40">
        <f>VLOOKUP(A:A,'ИЗ ОСНОВЫ НОМЕНКЛАТУР'!D:G,4,0)</f>
        <v>1776.5150000000001</v>
      </c>
      <c r="S1592" s="12" t="str">
        <f>VLOOKUP(A:A,'ИЗ ОСНОВЫ НОМЕНКЛАТУР'!D:H,5,0)</f>
        <v>C</v>
      </c>
      <c r="T1592" s="44">
        <f t="shared" si="291"/>
        <v>0</v>
      </c>
      <c r="U1592" s="44">
        <f t="shared" si="292"/>
        <v>0</v>
      </c>
      <c r="V1592" s="44">
        <f t="shared" si="293"/>
        <v>0</v>
      </c>
      <c r="W1592" s="44">
        <f t="shared" si="294"/>
        <v>0</v>
      </c>
      <c r="X1592" s="44">
        <f t="shared" si="295"/>
        <v>0</v>
      </c>
      <c r="Y1592" s="44">
        <f t="shared" si="296"/>
        <v>0</v>
      </c>
      <c r="Z1592" s="44">
        <f t="shared" si="297"/>
        <v>0</v>
      </c>
      <c r="AA1592" s="44">
        <f t="shared" si="298"/>
        <v>23094.695</v>
      </c>
      <c r="AB1592" s="44">
        <f t="shared" si="299"/>
        <v>0</v>
      </c>
      <c r="AC1592" s="44">
        <f t="shared" si="300"/>
        <v>0</v>
      </c>
      <c r="AD1592" s="44">
        <f t="shared" si="301"/>
        <v>10659.09</v>
      </c>
      <c r="AE1592" s="12">
        <f t="shared" si="302"/>
        <v>33753.785000000003</v>
      </c>
    </row>
    <row r="1593" spans="1:31" ht="12.6" hidden="1" customHeight="1" x14ac:dyDescent="0.2">
      <c r="A1593" s="26" t="s">
        <v>991</v>
      </c>
      <c r="B1593" s="19"/>
      <c r="C1593" s="19"/>
      <c r="D1593" s="20"/>
      <c r="E1593" s="21"/>
      <c r="F1593" s="22"/>
      <c r="G1593" s="21"/>
      <c r="H1593" s="22"/>
      <c r="I1593" s="20"/>
      <c r="J1593" s="20">
        <v>17</v>
      </c>
      <c r="K1593" s="20">
        <v>4</v>
      </c>
      <c r="L1593" s="20"/>
      <c r="M1593" s="20"/>
      <c r="N1593" s="20">
        <v>1</v>
      </c>
      <c r="O1593" s="20">
        <v>22</v>
      </c>
      <c r="P1593" s="23" t="str">
        <f>VLOOKUP(A1593,'ИЗ ОСНОВЫ НОМЕНКЛАТУР'!D:E,2,0)</f>
        <v>Аксессуары для кухни</v>
      </c>
      <c r="Q1593" s="23" t="str">
        <f>VLOOKUP(A1593,'ИЗ ОСНОВЫ НОМЕНКЛАТУР'!D:F,3,0)</f>
        <v>Корзины для хранения</v>
      </c>
      <c r="R1593" s="40">
        <f>VLOOKUP(A:A,'ИЗ ОСНОВЫ НОМЕНКЛАТУР'!D:G,4,0)</f>
        <v>2285.1950000000002</v>
      </c>
      <c r="S1593" s="12" t="str">
        <f>VLOOKUP(A:A,'ИЗ ОСНОВЫ НОМЕНКЛАТУР'!D:H,5,0)</f>
        <v>C</v>
      </c>
      <c r="T1593" s="44">
        <f t="shared" si="291"/>
        <v>0</v>
      </c>
      <c r="U1593" s="44">
        <f t="shared" si="292"/>
        <v>0</v>
      </c>
      <c r="V1593" s="44">
        <f t="shared" si="293"/>
        <v>0</v>
      </c>
      <c r="W1593" s="44">
        <f t="shared" si="294"/>
        <v>0</v>
      </c>
      <c r="X1593" s="44">
        <f t="shared" si="295"/>
        <v>0</v>
      </c>
      <c r="Y1593" s="44">
        <f t="shared" si="296"/>
        <v>0</v>
      </c>
      <c r="Z1593" s="44">
        <f t="shared" si="297"/>
        <v>38848.315000000002</v>
      </c>
      <c r="AA1593" s="44">
        <f t="shared" si="298"/>
        <v>9140.7800000000007</v>
      </c>
      <c r="AB1593" s="44">
        <f t="shared" si="299"/>
        <v>0</v>
      </c>
      <c r="AC1593" s="44">
        <f t="shared" si="300"/>
        <v>0</v>
      </c>
      <c r="AD1593" s="44">
        <f t="shared" si="301"/>
        <v>2285.1950000000002</v>
      </c>
      <c r="AE1593" s="12">
        <f t="shared" si="302"/>
        <v>50274.29</v>
      </c>
    </row>
    <row r="1594" spans="1:31" ht="12.6" hidden="1" customHeight="1" x14ac:dyDescent="0.2">
      <c r="A1594" s="26" t="s">
        <v>4497</v>
      </c>
      <c r="B1594" s="19"/>
      <c r="C1594" s="19"/>
      <c r="D1594" s="20"/>
      <c r="E1594" s="21"/>
      <c r="F1594" s="22"/>
      <c r="G1594" s="21"/>
      <c r="H1594" s="22"/>
      <c r="I1594" s="20"/>
      <c r="J1594" s="20"/>
      <c r="K1594" s="20"/>
      <c r="L1594" s="20"/>
      <c r="M1594" s="20"/>
      <c r="N1594" s="20">
        <v>1</v>
      </c>
      <c r="O1594" s="20">
        <v>1</v>
      </c>
      <c r="P1594" s="23" t="str">
        <f>VLOOKUP(A1594,'ИЗ ОСНОВЫ НОМЕНКЛАТУР'!D:E,2,0)</f>
        <v>Аксессуары для кухни</v>
      </c>
      <c r="Q1594" s="23" t="str">
        <f>VLOOKUP(A1594,'ИЗ ОСНОВЫ НОМЕНКЛАТУР'!D:F,3,0)</f>
        <v>Корзины встраиваемые выкатные</v>
      </c>
      <c r="R1594" s="40">
        <f>VLOOKUP(A:A,'ИЗ ОСНОВЫ НОМЕНКЛАТУР'!D:G,4,0)</f>
        <v>34168</v>
      </c>
      <c r="S1594" s="12" t="str">
        <f>VLOOKUP(A:A,'ИЗ ОСНОВЫ НОМЕНКЛАТУР'!D:H,5,0)</f>
        <v>C</v>
      </c>
      <c r="T1594" s="44">
        <f t="shared" si="291"/>
        <v>0</v>
      </c>
      <c r="U1594" s="44">
        <f t="shared" si="292"/>
        <v>0</v>
      </c>
      <c r="V1594" s="44">
        <f t="shared" si="293"/>
        <v>0</v>
      </c>
      <c r="W1594" s="44">
        <f t="shared" si="294"/>
        <v>0</v>
      </c>
      <c r="X1594" s="44">
        <f t="shared" si="295"/>
        <v>0</v>
      </c>
      <c r="Y1594" s="44">
        <f t="shared" si="296"/>
        <v>0</v>
      </c>
      <c r="Z1594" s="44">
        <f t="shared" si="297"/>
        <v>0</v>
      </c>
      <c r="AA1594" s="44">
        <f t="shared" si="298"/>
        <v>0</v>
      </c>
      <c r="AB1594" s="44">
        <f t="shared" si="299"/>
        <v>0</v>
      </c>
      <c r="AC1594" s="44">
        <f t="shared" si="300"/>
        <v>0</v>
      </c>
      <c r="AD1594" s="44">
        <f t="shared" si="301"/>
        <v>34168</v>
      </c>
      <c r="AE1594" s="12">
        <f t="shared" si="302"/>
        <v>34168</v>
      </c>
    </row>
    <row r="1595" spans="1:31" ht="12.6" hidden="1" customHeight="1" x14ac:dyDescent="0.2">
      <c r="A1595" s="26" t="s">
        <v>4498</v>
      </c>
      <c r="B1595" s="19"/>
      <c r="C1595" s="19"/>
      <c r="D1595" s="20"/>
      <c r="E1595" s="21"/>
      <c r="F1595" s="22"/>
      <c r="G1595" s="21"/>
      <c r="H1595" s="22"/>
      <c r="I1595" s="20"/>
      <c r="J1595" s="20"/>
      <c r="K1595" s="20"/>
      <c r="L1595" s="20"/>
      <c r="M1595" s="20"/>
      <c r="N1595" s="20">
        <v>1</v>
      </c>
      <c r="O1595" s="20">
        <v>1</v>
      </c>
      <c r="P1595" s="23" t="str">
        <f>VLOOKUP(A1595,'ИЗ ОСНОВЫ НОМЕНКЛАТУР'!D:E,2,0)</f>
        <v>Аксессуары для кухни</v>
      </c>
      <c r="Q1595" s="23" t="str">
        <f>VLOOKUP(A1595,'ИЗ ОСНОВЫ НОМЕНКЛАТУР'!D:F,3,0)</f>
        <v>Корзины встраиваемые выкатные</v>
      </c>
      <c r="R1595" s="40">
        <f>VLOOKUP(A:A,'ИЗ ОСНОВЫ НОМЕНКЛАТУР'!D:G,4,0)</f>
        <v>36877</v>
      </c>
      <c r="S1595" s="12" t="str">
        <f>VLOOKUP(A:A,'ИЗ ОСНОВЫ НОМЕНКЛАТУР'!D:H,5,0)</f>
        <v>C</v>
      </c>
      <c r="T1595" s="44">
        <f t="shared" si="291"/>
        <v>0</v>
      </c>
      <c r="U1595" s="44">
        <f t="shared" si="292"/>
        <v>0</v>
      </c>
      <c r="V1595" s="44">
        <f t="shared" si="293"/>
        <v>0</v>
      </c>
      <c r="W1595" s="44">
        <f t="shared" si="294"/>
        <v>0</v>
      </c>
      <c r="X1595" s="44">
        <f t="shared" si="295"/>
        <v>0</v>
      </c>
      <c r="Y1595" s="44">
        <f t="shared" si="296"/>
        <v>0</v>
      </c>
      <c r="Z1595" s="44">
        <f t="shared" si="297"/>
        <v>0</v>
      </c>
      <c r="AA1595" s="44">
        <f t="shared" si="298"/>
        <v>0</v>
      </c>
      <c r="AB1595" s="44">
        <f t="shared" si="299"/>
        <v>0</v>
      </c>
      <c r="AC1595" s="44">
        <f t="shared" si="300"/>
        <v>0</v>
      </c>
      <c r="AD1595" s="44">
        <f t="shared" si="301"/>
        <v>36877</v>
      </c>
      <c r="AE1595" s="12">
        <f t="shared" si="302"/>
        <v>36877</v>
      </c>
    </row>
    <row r="1596" spans="1:31" ht="12.6" hidden="1" customHeight="1" x14ac:dyDescent="0.2">
      <c r="A1596" s="26" t="s">
        <v>4499</v>
      </c>
      <c r="B1596" s="19"/>
      <c r="C1596" s="19"/>
      <c r="D1596" s="20"/>
      <c r="E1596" s="21"/>
      <c r="F1596" s="22"/>
      <c r="G1596" s="21"/>
      <c r="H1596" s="22"/>
      <c r="I1596" s="20"/>
      <c r="J1596" s="20"/>
      <c r="K1596" s="20"/>
      <c r="L1596" s="20"/>
      <c r="M1596" s="20"/>
      <c r="N1596" s="20">
        <v>1</v>
      </c>
      <c r="O1596" s="20">
        <v>1</v>
      </c>
      <c r="P1596" s="23" t="str">
        <f>VLOOKUP(A1596,'ИЗ ОСНОВЫ НОМЕНКЛАТУР'!D:E,2,0)</f>
        <v>Аксессуары для кухни</v>
      </c>
      <c r="Q1596" s="23" t="str">
        <f>VLOOKUP(A1596,'ИЗ ОСНОВЫ НОМЕНКЛАТУР'!D:F,3,0)</f>
        <v>Корзины встраиваемые выкатные</v>
      </c>
      <c r="R1596" s="40">
        <f>VLOOKUP(A:A,'ИЗ ОСНОВЫ НОМЕНКЛАТУР'!D:G,4,0)</f>
        <v>36743</v>
      </c>
      <c r="S1596" s="12" t="str">
        <f>VLOOKUP(A:A,'ИЗ ОСНОВЫ НОМЕНКЛАТУР'!D:H,5,0)</f>
        <v>C</v>
      </c>
      <c r="T1596" s="44">
        <f t="shared" si="291"/>
        <v>0</v>
      </c>
      <c r="U1596" s="44">
        <f t="shared" si="292"/>
        <v>0</v>
      </c>
      <c r="V1596" s="44">
        <f t="shared" si="293"/>
        <v>0</v>
      </c>
      <c r="W1596" s="44">
        <f t="shared" si="294"/>
        <v>0</v>
      </c>
      <c r="X1596" s="44">
        <f t="shared" si="295"/>
        <v>0</v>
      </c>
      <c r="Y1596" s="44">
        <f t="shared" si="296"/>
        <v>0</v>
      </c>
      <c r="Z1596" s="44">
        <f t="shared" si="297"/>
        <v>0</v>
      </c>
      <c r="AA1596" s="44">
        <f t="shared" si="298"/>
        <v>0</v>
      </c>
      <c r="AB1596" s="44">
        <f t="shared" si="299"/>
        <v>0</v>
      </c>
      <c r="AC1596" s="44">
        <f t="shared" si="300"/>
        <v>0</v>
      </c>
      <c r="AD1596" s="44">
        <f t="shared" si="301"/>
        <v>36743</v>
      </c>
      <c r="AE1596" s="12">
        <f t="shared" si="302"/>
        <v>36743</v>
      </c>
    </row>
    <row r="1597" spans="1:31" ht="12.6" hidden="1" customHeight="1" x14ac:dyDescent="0.2">
      <c r="A1597" s="26" t="s">
        <v>4500</v>
      </c>
      <c r="B1597" s="19"/>
      <c r="C1597" s="19"/>
      <c r="D1597" s="20"/>
      <c r="E1597" s="21"/>
      <c r="F1597" s="22"/>
      <c r="G1597" s="21"/>
      <c r="H1597" s="22"/>
      <c r="I1597" s="20"/>
      <c r="J1597" s="20"/>
      <c r="K1597" s="20"/>
      <c r="L1597" s="20"/>
      <c r="M1597" s="20"/>
      <c r="N1597" s="20">
        <v>1</v>
      </c>
      <c r="O1597" s="20">
        <v>1</v>
      </c>
      <c r="P1597" s="23" t="str">
        <f>VLOOKUP(A1597,'ИЗ ОСНОВЫ НОМЕНКЛАТУР'!D:E,2,0)</f>
        <v>Аксессуары для кухни</v>
      </c>
      <c r="Q1597" s="23" t="str">
        <f>VLOOKUP(A1597,'ИЗ ОСНОВЫ НОМЕНКЛАТУР'!D:F,3,0)</f>
        <v>Корзины встраиваемые выкатные</v>
      </c>
      <c r="R1597" s="40">
        <f>VLOOKUP(A:A,'ИЗ ОСНОВЫ НОМЕНКЛАТУР'!D:G,4,0)</f>
        <v>39489</v>
      </c>
      <c r="S1597" s="12" t="str">
        <f>VLOOKUP(A:A,'ИЗ ОСНОВЫ НОМЕНКЛАТУР'!D:H,5,0)</f>
        <v>C</v>
      </c>
      <c r="T1597" s="44">
        <f t="shared" si="291"/>
        <v>0</v>
      </c>
      <c r="U1597" s="44">
        <f t="shared" si="292"/>
        <v>0</v>
      </c>
      <c r="V1597" s="44">
        <f t="shared" si="293"/>
        <v>0</v>
      </c>
      <c r="W1597" s="44">
        <f t="shared" si="294"/>
        <v>0</v>
      </c>
      <c r="X1597" s="44">
        <f t="shared" si="295"/>
        <v>0</v>
      </c>
      <c r="Y1597" s="44">
        <f t="shared" si="296"/>
        <v>0</v>
      </c>
      <c r="Z1597" s="44">
        <f t="shared" si="297"/>
        <v>0</v>
      </c>
      <c r="AA1597" s="44">
        <f t="shared" si="298"/>
        <v>0</v>
      </c>
      <c r="AB1597" s="44">
        <f t="shared" si="299"/>
        <v>0</v>
      </c>
      <c r="AC1597" s="44">
        <f t="shared" si="300"/>
        <v>0</v>
      </c>
      <c r="AD1597" s="44">
        <f t="shared" si="301"/>
        <v>39489</v>
      </c>
      <c r="AE1597" s="12">
        <f t="shared" si="302"/>
        <v>39489</v>
      </c>
    </row>
    <row r="1598" spans="1:31" ht="12.6" hidden="1" customHeight="1" x14ac:dyDescent="0.2">
      <c r="A1598" s="26" t="s">
        <v>4501</v>
      </c>
      <c r="B1598" s="19"/>
      <c r="C1598" s="19"/>
      <c r="D1598" s="20"/>
      <c r="E1598" s="21"/>
      <c r="F1598" s="22"/>
      <c r="G1598" s="21"/>
      <c r="H1598" s="22"/>
      <c r="I1598" s="20"/>
      <c r="J1598" s="20"/>
      <c r="K1598" s="20"/>
      <c r="L1598" s="20"/>
      <c r="M1598" s="20"/>
      <c r="N1598" s="20">
        <v>1</v>
      </c>
      <c r="O1598" s="20">
        <v>1</v>
      </c>
      <c r="P1598" s="23" t="str">
        <f>VLOOKUP(A1598,'ИЗ ОСНОВЫ НОМЕНКЛАТУР'!D:E,2,0)</f>
        <v>Аксессуары для кухни</v>
      </c>
      <c r="Q1598" s="23" t="str">
        <f>VLOOKUP(A1598,'ИЗ ОСНОВЫ НОМЕНКЛАТУР'!D:F,3,0)</f>
        <v>Корзины встраиваемые выкатные</v>
      </c>
      <c r="R1598" s="40">
        <f>VLOOKUP(A:A,'ИЗ ОСНОВЫ НОМЕНКЛАТУР'!D:G,4,0)</f>
        <v>33657</v>
      </c>
      <c r="S1598" s="12" t="str">
        <f>VLOOKUP(A:A,'ИЗ ОСНОВЫ НОМЕНКЛАТУР'!D:H,5,0)</f>
        <v>C</v>
      </c>
      <c r="T1598" s="44">
        <f t="shared" si="291"/>
        <v>0</v>
      </c>
      <c r="U1598" s="44">
        <f t="shared" si="292"/>
        <v>0</v>
      </c>
      <c r="V1598" s="44">
        <f t="shared" si="293"/>
        <v>0</v>
      </c>
      <c r="W1598" s="44">
        <f t="shared" si="294"/>
        <v>0</v>
      </c>
      <c r="X1598" s="44">
        <f t="shared" si="295"/>
        <v>0</v>
      </c>
      <c r="Y1598" s="44">
        <f t="shared" si="296"/>
        <v>0</v>
      </c>
      <c r="Z1598" s="44">
        <f t="shared" si="297"/>
        <v>0</v>
      </c>
      <c r="AA1598" s="44">
        <f t="shared" si="298"/>
        <v>0</v>
      </c>
      <c r="AB1598" s="44">
        <f t="shared" si="299"/>
        <v>0</v>
      </c>
      <c r="AC1598" s="44">
        <f t="shared" si="300"/>
        <v>0</v>
      </c>
      <c r="AD1598" s="44">
        <f t="shared" si="301"/>
        <v>33657</v>
      </c>
      <c r="AE1598" s="12">
        <f t="shared" si="302"/>
        <v>33657</v>
      </c>
    </row>
    <row r="1599" spans="1:31" ht="12.6" hidden="1" customHeight="1" x14ac:dyDescent="0.2">
      <c r="A1599" s="26" t="s">
        <v>4502</v>
      </c>
      <c r="B1599" s="19"/>
      <c r="C1599" s="19"/>
      <c r="D1599" s="20"/>
      <c r="E1599" s="21"/>
      <c r="F1599" s="22"/>
      <c r="G1599" s="21"/>
      <c r="H1599" s="22"/>
      <c r="I1599" s="20"/>
      <c r="J1599" s="20"/>
      <c r="K1599" s="20"/>
      <c r="L1599" s="20"/>
      <c r="M1599" s="20"/>
      <c r="N1599" s="20">
        <v>1</v>
      </c>
      <c r="O1599" s="20">
        <v>1</v>
      </c>
      <c r="P1599" s="23" t="str">
        <f>VLOOKUP(A1599,'ИЗ ОСНОВЫ НОМЕНКЛАТУР'!D:E,2,0)</f>
        <v>Аксессуары для кухни</v>
      </c>
      <c r="Q1599" s="23" t="str">
        <f>VLOOKUP(A1599,'ИЗ ОСНОВЫ НОМЕНКЛАТУР'!D:F,3,0)</f>
        <v>Корзины встраиваемые выкатные</v>
      </c>
      <c r="R1599" s="40">
        <f>VLOOKUP(A:A,'ИЗ ОСНОВЫ НОМЕНКЛАТУР'!D:G,4,0)</f>
        <v>36043</v>
      </c>
      <c r="S1599" s="12" t="str">
        <f>VLOOKUP(A:A,'ИЗ ОСНОВЫ НОМЕНКЛАТУР'!D:H,5,0)</f>
        <v>C</v>
      </c>
      <c r="T1599" s="44">
        <f t="shared" si="291"/>
        <v>0</v>
      </c>
      <c r="U1599" s="44">
        <f t="shared" si="292"/>
        <v>0</v>
      </c>
      <c r="V1599" s="44">
        <f t="shared" si="293"/>
        <v>0</v>
      </c>
      <c r="W1599" s="44">
        <f t="shared" si="294"/>
        <v>0</v>
      </c>
      <c r="X1599" s="44">
        <f t="shared" si="295"/>
        <v>0</v>
      </c>
      <c r="Y1599" s="44">
        <f t="shared" si="296"/>
        <v>0</v>
      </c>
      <c r="Z1599" s="44">
        <f t="shared" si="297"/>
        <v>0</v>
      </c>
      <c r="AA1599" s="44">
        <f t="shared" si="298"/>
        <v>0</v>
      </c>
      <c r="AB1599" s="44">
        <f t="shared" si="299"/>
        <v>0</v>
      </c>
      <c r="AC1599" s="44">
        <f t="shared" si="300"/>
        <v>0</v>
      </c>
      <c r="AD1599" s="44">
        <f t="shared" si="301"/>
        <v>36043</v>
      </c>
      <c r="AE1599" s="12">
        <f t="shared" si="302"/>
        <v>36043</v>
      </c>
    </row>
    <row r="1600" spans="1:31" ht="12.6" hidden="1" customHeight="1" x14ac:dyDescent="0.2">
      <c r="A1600" s="26" t="s">
        <v>4503</v>
      </c>
      <c r="B1600" s="19"/>
      <c r="C1600" s="19"/>
      <c r="D1600" s="20"/>
      <c r="E1600" s="21"/>
      <c r="F1600" s="22"/>
      <c r="G1600" s="21"/>
      <c r="H1600" s="22"/>
      <c r="I1600" s="20"/>
      <c r="J1600" s="20"/>
      <c r="K1600" s="20"/>
      <c r="L1600" s="20"/>
      <c r="M1600" s="20"/>
      <c r="N1600" s="20">
        <v>2</v>
      </c>
      <c r="O1600" s="20">
        <v>2</v>
      </c>
      <c r="P1600" s="23" t="str">
        <f>VLOOKUP(A1600,'ИЗ ОСНОВЫ НОМЕНКЛАТУР'!D:E,2,0)</f>
        <v>Аксессуары для кухни</v>
      </c>
      <c r="Q1600" s="23" t="str">
        <f>VLOOKUP(A1600,'ИЗ ОСНОВЫ НОМЕНКЛАТУР'!D:F,3,0)</f>
        <v>Корзины встраиваемые выкатные</v>
      </c>
      <c r="R1600" s="40">
        <f>VLOOKUP(A:A,'ИЗ ОСНОВЫ НОМЕНКЛАТУР'!D:G,4,0)</f>
        <v>34137</v>
      </c>
      <c r="S1600" s="12" t="str">
        <f>VLOOKUP(A:A,'ИЗ ОСНОВЫ НОМЕНКЛАТУР'!D:H,5,0)</f>
        <v>C</v>
      </c>
      <c r="T1600" s="44">
        <f t="shared" si="291"/>
        <v>0</v>
      </c>
      <c r="U1600" s="44">
        <f t="shared" si="292"/>
        <v>0</v>
      </c>
      <c r="V1600" s="44">
        <f t="shared" si="293"/>
        <v>0</v>
      </c>
      <c r="W1600" s="44">
        <f t="shared" si="294"/>
        <v>0</v>
      </c>
      <c r="X1600" s="44">
        <f t="shared" si="295"/>
        <v>0</v>
      </c>
      <c r="Y1600" s="44">
        <f t="shared" si="296"/>
        <v>0</v>
      </c>
      <c r="Z1600" s="44">
        <f t="shared" si="297"/>
        <v>0</v>
      </c>
      <c r="AA1600" s="44">
        <f t="shared" si="298"/>
        <v>0</v>
      </c>
      <c r="AB1600" s="44">
        <f t="shared" si="299"/>
        <v>0</v>
      </c>
      <c r="AC1600" s="44">
        <f t="shared" si="300"/>
        <v>0</v>
      </c>
      <c r="AD1600" s="44">
        <f t="shared" si="301"/>
        <v>68274</v>
      </c>
      <c r="AE1600" s="12">
        <f t="shared" si="302"/>
        <v>68274</v>
      </c>
    </row>
    <row r="1601" spans="1:31" ht="12.6" hidden="1" customHeight="1" x14ac:dyDescent="0.2">
      <c r="A1601" s="26" t="s">
        <v>1973</v>
      </c>
      <c r="B1601" s="19"/>
      <c r="C1601" s="19"/>
      <c r="D1601" s="20"/>
      <c r="E1601" s="21"/>
      <c r="F1601" s="22"/>
      <c r="G1601" s="21"/>
      <c r="H1601" s="22"/>
      <c r="I1601" s="20"/>
      <c r="J1601" s="20">
        <v>2060</v>
      </c>
      <c r="K1601" s="20"/>
      <c r="L1601" s="20"/>
      <c r="M1601" s="20"/>
      <c r="N1601" s="20">
        <v>2320</v>
      </c>
      <c r="O1601" s="20">
        <v>4380</v>
      </c>
      <c r="P1601" s="23" t="str">
        <f>VLOOKUP(A1601,'ИЗ ОСНОВЫ НОМЕНКЛАТУР'!D:E,2,0)</f>
        <v>Крепежные системы</v>
      </c>
      <c r="Q1601" s="23" t="str">
        <f>VLOOKUP(A1601,'ИЗ ОСНОВЫ НОМЕНКЛАТУР'!D:F,3,0)</f>
        <v>Минификсы, рафиксы</v>
      </c>
      <c r="R1601" s="40">
        <f>VLOOKUP(A:A,'ИЗ ОСНОВЫ НОМЕНКЛАТУР'!D:G,4,0)</f>
        <v>73.86931539509537</v>
      </c>
      <c r="S1601" s="12" t="str">
        <f>VLOOKUP(A:A,'ИЗ ОСНОВЫ НОМЕНКЛАТУР'!D:H,5,0)</f>
        <v>C</v>
      </c>
      <c r="T1601" s="44">
        <f t="shared" si="291"/>
        <v>0</v>
      </c>
      <c r="U1601" s="44">
        <f t="shared" si="292"/>
        <v>0</v>
      </c>
      <c r="V1601" s="44">
        <f t="shared" si="293"/>
        <v>0</v>
      </c>
      <c r="W1601" s="44">
        <f t="shared" si="294"/>
        <v>0</v>
      </c>
      <c r="X1601" s="44">
        <f t="shared" si="295"/>
        <v>0</v>
      </c>
      <c r="Y1601" s="44">
        <f t="shared" si="296"/>
        <v>0</v>
      </c>
      <c r="Z1601" s="44">
        <f t="shared" si="297"/>
        <v>152170.78971389646</v>
      </c>
      <c r="AA1601" s="44">
        <f t="shared" si="298"/>
        <v>0</v>
      </c>
      <c r="AB1601" s="44">
        <f t="shared" si="299"/>
        <v>0</v>
      </c>
      <c r="AC1601" s="44">
        <f t="shared" si="300"/>
        <v>0</v>
      </c>
      <c r="AD1601" s="44">
        <f t="shared" si="301"/>
        <v>171376.81171662125</v>
      </c>
      <c r="AE1601" s="12">
        <f t="shared" si="302"/>
        <v>323547.60143051774</v>
      </c>
    </row>
    <row r="1602" spans="1:31" ht="12.6" hidden="1" customHeight="1" x14ac:dyDescent="0.2">
      <c r="A1602" s="26" t="s">
        <v>1971</v>
      </c>
      <c r="B1602" s="19"/>
      <c r="C1602" s="19"/>
      <c r="D1602" s="20"/>
      <c r="E1602" s="21"/>
      <c r="F1602" s="22"/>
      <c r="G1602" s="21"/>
      <c r="H1602" s="22"/>
      <c r="I1602" s="20"/>
      <c r="J1602" s="20">
        <v>2520</v>
      </c>
      <c r="K1602" s="20"/>
      <c r="L1602" s="20">
        <v>359</v>
      </c>
      <c r="M1602" s="20">
        <v>5500</v>
      </c>
      <c r="N1602" s="20">
        <v>2025</v>
      </c>
      <c r="O1602" s="20">
        <v>10404</v>
      </c>
      <c r="P1602" s="23" t="str">
        <f>VLOOKUP(A1602,'ИЗ ОСНОВЫ НОМЕНКЛАТУР'!D:E,2,0)</f>
        <v>Крепежные системы</v>
      </c>
      <c r="Q1602" s="23" t="str">
        <f>VLOOKUP(A1602,'ИЗ ОСНОВЫ НОМЕНКЛАТУР'!D:F,3,0)</f>
        <v>Минификсы, рафиксы</v>
      </c>
      <c r="R1602" s="40">
        <f>VLOOKUP(A:A,'ИЗ ОСНОВЫ НОМЕНКЛАТУР'!D:G,4,0)</f>
        <v>74.842929399705298</v>
      </c>
      <c r="S1602" s="12" t="str">
        <f>VLOOKUP(A:A,'ИЗ ОСНОВЫ НОМЕНКЛАТУР'!D:H,5,0)</f>
        <v>B</v>
      </c>
      <c r="T1602" s="44">
        <f t="shared" si="291"/>
        <v>0</v>
      </c>
      <c r="U1602" s="44">
        <f t="shared" si="292"/>
        <v>0</v>
      </c>
      <c r="V1602" s="44">
        <f t="shared" si="293"/>
        <v>0</v>
      </c>
      <c r="W1602" s="44">
        <f t="shared" si="294"/>
        <v>0</v>
      </c>
      <c r="X1602" s="44">
        <f t="shared" si="295"/>
        <v>0</v>
      </c>
      <c r="Y1602" s="44">
        <f t="shared" si="296"/>
        <v>0</v>
      </c>
      <c r="Z1602" s="44">
        <f t="shared" si="297"/>
        <v>188604.18208725736</v>
      </c>
      <c r="AA1602" s="44">
        <f t="shared" si="298"/>
        <v>0</v>
      </c>
      <c r="AB1602" s="44">
        <f t="shared" si="299"/>
        <v>26868.611654494202</v>
      </c>
      <c r="AC1602" s="44">
        <f t="shared" si="300"/>
        <v>411636.11169837916</v>
      </c>
      <c r="AD1602" s="44">
        <f t="shared" si="301"/>
        <v>151556.93203440323</v>
      </c>
      <c r="AE1602" s="12">
        <f t="shared" si="302"/>
        <v>778665.83747453394</v>
      </c>
    </row>
    <row r="1603" spans="1:31" ht="12.6" hidden="1" customHeight="1" x14ac:dyDescent="0.2">
      <c r="A1603" s="26" t="s">
        <v>1976</v>
      </c>
      <c r="B1603" s="19"/>
      <c r="C1603" s="19"/>
      <c r="D1603" s="20"/>
      <c r="E1603" s="21"/>
      <c r="F1603" s="22"/>
      <c r="G1603" s="21"/>
      <c r="H1603" s="22"/>
      <c r="I1603" s="20"/>
      <c r="J1603" s="20"/>
      <c r="K1603" s="20"/>
      <c r="L1603" s="20">
        <v>320</v>
      </c>
      <c r="M1603" s="20">
        <v>3500</v>
      </c>
      <c r="N1603" s="20"/>
      <c r="O1603" s="20">
        <v>3820</v>
      </c>
      <c r="P1603" s="23" t="str">
        <f>VLOOKUP(A1603,'ИЗ ОСНОВЫ НОМЕНКЛАТУР'!D:E,2,0)</f>
        <v>Крепежные системы</v>
      </c>
      <c r="Q1603" s="23" t="str">
        <f>VLOOKUP(A1603,'ИЗ ОСНОВЫ НОМЕНКЛАТУР'!D:F,3,0)</f>
        <v>Минификсы, рафиксы</v>
      </c>
      <c r="R1603" s="40">
        <f>VLOOKUP(A:A,'ИЗ ОСНОВЫ НОМЕНКЛАТУР'!D:G,4,0)</f>
        <v>72.375417027417029</v>
      </c>
      <c r="S1603" s="12" t="str">
        <f>VLOOKUP(A:A,'ИЗ ОСНОВЫ НОМЕНКЛАТУР'!D:H,5,0)</f>
        <v>C</v>
      </c>
      <c r="T1603" s="44">
        <f t="shared" si="291"/>
        <v>0</v>
      </c>
      <c r="U1603" s="44">
        <f t="shared" si="292"/>
        <v>0</v>
      </c>
      <c r="V1603" s="44">
        <f t="shared" si="293"/>
        <v>0</v>
      </c>
      <c r="W1603" s="44">
        <f t="shared" si="294"/>
        <v>0</v>
      </c>
      <c r="X1603" s="44">
        <f t="shared" si="295"/>
        <v>0</v>
      </c>
      <c r="Y1603" s="44">
        <f t="shared" si="296"/>
        <v>0</v>
      </c>
      <c r="Z1603" s="44">
        <f t="shared" si="297"/>
        <v>0</v>
      </c>
      <c r="AA1603" s="44">
        <f t="shared" si="298"/>
        <v>0</v>
      </c>
      <c r="AB1603" s="44">
        <f t="shared" si="299"/>
        <v>23160.133448773449</v>
      </c>
      <c r="AC1603" s="44">
        <f t="shared" si="300"/>
        <v>253313.9595959596</v>
      </c>
      <c r="AD1603" s="44">
        <f t="shared" si="301"/>
        <v>0</v>
      </c>
      <c r="AE1603" s="12">
        <f t="shared" si="302"/>
        <v>276474.09304473305</v>
      </c>
    </row>
    <row r="1604" spans="1:31" ht="12.6" hidden="1" customHeight="1" x14ac:dyDescent="0.2">
      <c r="A1604" s="26" t="s">
        <v>1972</v>
      </c>
      <c r="B1604" s="19"/>
      <c r="C1604" s="19"/>
      <c r="D1604" s="20"/>
      <c r="E1604" s="21"/>
      <c r="F1604" s="22"/>
      <c r="G1604" s="21"/>
      <c r="H1604" s="22"/>
      <c r="I1604" s="20"/>
      <c r="J1604" s="20">
        <v>2020</v>
      </c>
      <c r="K1604" s="20"/>
      <c r="L1604" s="20"/>
      <c r="M1604" s="20"/>
      <c r="N1604" s="20">
        <v>2030</v>
      </c>
      <c r="O1604" s="20">
        <v>4050</v>
      </c>
      <c r="P1604" s="23" t="str">
        <f>VLOOKUP(A1604,'ИЗ ОСНОВЫ НОМЕНКЛАТУР'!D:E,2,0)</f>
        <v>Крепежные системы</v>
      </c>
      <c r="Q1604" s="23" t="str">
        <f>VLOOKUP(A1604,'ИЗ ОСНОВЫ НОМЕНКЛАТУР'!D:F,3,0)</f>
        <v>Минификсы, рафиксы</v>
      </c>
      <c r="R1604" s="40">
        <f>VLOOKUP(A:A,'ИЗ ОСНОВЫ НОМЕНКЛАТУР'!D:G,4,0)</f>
        <v>75.080767295597482</v>
      </c>
      <c r="S1604" s="12" t="str">
        <f>VLOOKUP(A:A,'ИЗ ОСНОВЫ НОМЕНКЛАТУР'!D:H,5,0)</f>
        <v>C</v>
      </c>
      <c r="T1604" s="44">
        <f t="shared" si="291"/>
        <v>0</v>
      </c>
      <c r="U1604" s="44">
        <f t="shared" si="292"/>
        <v>0</v>
      </c>
      <c r="V1604" s="44">
        <f t="shared" si="293"/>
        <v>0</v>
      </c>
      <c r="W1604" s="44">
        <f t="shared" si="294"/>
        <v>0</v>
      </c>
      <c r="X1604" s="44">
        <f t="shared" si="295"/>
        <v>0</v>
      </c>
      <c r="Y1604" s="44">
        <f t="shared" si="296"/>
        <v>0</v>
      </c>
      <c r="Z1604" s="44">
        <f t="shared" si="297"/>
        <v>151663.14993710691</v>
      </c>
      <c r="AA1604" s="44">
        <f t="shared" si="298"/>
        <v>0</v>
      </c>
      <c r="AB1604" s="44">
        <f t="shared" si="299"/>
        <v>0</v>
      </c>
      <c r="AC1604" s="44">
        <f t="shared" si="300"/>
        <v>0</v>
      </c>
      <c r="AD1604" s="44">
        <f t="shared" si="301"/>
        <v>152413.95761006288</v>
      </c>
      <c r="AE1604" s="12">
        <f t="shared" si="302"/>
        <v>304077.10754716978</v>
      </c>
    </row>
    <row r="1605" spans="1:31" ht="12.6" hidden="1" customHeight="1" x14ac:dyDescent="0.2">
      <c r="A1605" s="26" t="s">
        <v>1975</v>
      </c>
      <c r="B1605" s="19"/>
      <c r="C1605" s="19"/>
      <c r="D1605" s="20"/>
      <c r="E1605" s="21"/>
      <c r="F1605" s="22"/>
      <c r="G1605" s="21"/>
      <c r="H1605" s="22"/>
      <c r="I1605" s="20"/>
      <c r="J1605" s="20">
        <v>2300</v>
      </c>
      <c r="K1605" s="20"/>
      <c r="L1605" s="20"/>
      <c r="M1605" s="20"/>
      <c r="N1605" s="20">
        <v>1600</v>
      </c>
      <c r="O1605" s="20">
        <v>3900</v>
      </c>
      <c r="P1605" s="23" t="str">
        <f>VLOOKUP(A1605,'ИЗ ОСНОВЫ НОМЕНКЛАТУР'!D:E,2,0)</f>
        <v>Крепежные системы</v>
      </c>
      <c r="Q1605" s="23" t="str">
        <f>VLOOKUP(A1605,'ИЗ ОСНОВЫ НОМЕНКЛАТУР'!D:F,3,0)</f>
        <v>Минификсы, рафиксы</v>
      </c>
      <c r="R1605" s="40">
        <f>VLOOKUP(A:A,'ИЗ ОСНОВЫ НОМЕНКЛАТУР'!D:G,4,0)</f>
        <v>77.621350877192981</v>
      </c>
      <c r="S1605" s="12" t="str">
        <f>VLOOKUP(A:A,'ИЗ ОСНОВЫ НОМЕНКЛАТУР'!D:H,5,0)</f>
        <v>C</v>
      </c>
      <c r="T1605" s="44">
        <f t="shared" si="291"/>
        <v>0</v>
      </c>
      <c r="U1605" s="44">
        <f t="shared" si="292"/>
        <v>0</v>
      </c>
      <c r="V1605" s="44">
        <f t="shared" si="293"/>
        <v>0</v>
      </c>
      <c r="W1605" s="44">
        <f t="shared" si="294"/>
        <v>0</v>
      </c>
      <c r="X1605" s="44">
        <f t="shared" si="295"/>
        <v>0</v>
      </c>
      <c r="Y1605" s="44">
        <f t="shared" si="296"/>
        <v>0</v>
      </c>
      <c r="Z1605" s="44">
        <f t="shared" si="297"/>
        <v>178529.10701754387</v>
      </c>
      <c r="AA1605" s="44">
        <f t="shared" si="298"/>
        <v>0</v>
      </c>
      <c r="AB1605" s="44">
        <f t="shared" si="299"/>
        <v>0</v>
      </c>
      <c r="AC1605" s="44">
        <f t="shared" si="300"/>
        <v>0</v>
      </c>
      <c r="AD1605" s="44">
        <f t="shared" si="301"/>
        <v>124194.16140350877</v>
      </c>
      <c r="AE1605" s="12">
        <f t="shared" si="302"/>
        <v>302723.26842105261</v>
      </c>
    </row>
    <row r="1606" spans="1:31" ht="12.6" hidden="1" customHeight="1" x14ac:dyDescent="0.2">
      <c r="A1606" s="26" t="s">
        <v>1980</v>
      </c>
      <c r="B1606" s="19"/>
      <c r="C1606" s="19"/>
      <c r="D1606" s="20"/>
      <c r="E1606" s="21"/>
      <c r="F1606" s="22"/>
      <c r="G1606" s="21"/>
      <c r="H1606" s="22"/>
      <c r="I1606" s="20"/>
      <c r="J1606" s="20"/>
      <c r="K1606" s="20"/>
      <c r="L1606" s="20"/>
      <c r="M1606" s="20"/>
      <c r="N1606" s="20">
        <v>1559</v>
      </c>
      <c r="O1606" s="20">
        <v>1559</v>
      </c>
      <c r="P1606" s="23" t="str">
        <f>VLOOKUP(A1606,'ИЗ ОСНОВЫ НОМЕНКЛАТУР'!D:E,2,0)</f>
        <v>Крепежные системы</v>
      </c>
      <c r="Q1606" s="23" t="str">
        <f>VLOOKUP(A1606,'ИЗ ОСНОВЫ НОМЕНКЛАТУР'!D:F,3,0)</f>
        <v>Минификсы, рафиксы</v>
      </c>
      <c r="R1606" s="40">
        <f>VLOOKUP(A:A,'ИЗ ОСНОВЫ НОМЕНКЛАТУР'!D:G,4,0)</f>
        <v>80</v>
      </c>
      <c r="S1606" s="12" t="str">
        <f>VLOOKUP(A:A,'ИЗ ОСНОВЫ НОМЕНКЛАТУР'!D:H,5,0)</f>
        <v>C</v>
      </c>
      <c r="T1606" s="44">
        <f t="shared" si="291"/>
        <v>0</v>
      </c>
      <c r="U1606" s="44">
        <f t="shared" si="292"/>
        <v>0</v>
      </c>
      <c r="V1606" s="44">
        <f t="shared" si="293"/>
        <v>0</v>
      </c>
      <c r="W1606" s="44">
        <f t="shared" si="294"/>
        <v>0</v>
      </c>
      <c r="X1606" s="44">
        <f t="shared" si="295"/>
        <v>0</v>
      </c>
      <c r="Y1606" s="44">
        <f t="shared" si="296"/>
        <v>0</v>
      </c>
      <c r="Z1606" s="44">
        <f t="shared" si="297"/>
        <v>0</v>
      </c>
      <c r="AA1606" s="44">
        <f t="shared" si="298"/>
        <v>0</v>
      </c>
      <c r="AB1606" s="44">
        <f t="shared" si="299"/>
        <v>0</v>
      </c>
      <c r="AC1606" s="44">
        <f t="shared" si="300"/>
        <v>0</v>
      </c>
      <c r="AD1606" s="44">
        <f t="shared" si="301"/>
        <v>124720</v>
      </c>
      <c r="AE1606" s="12">
        <f t="shared" si="302"/>
        <v>124720</v>
      </c>
    </row>
    <row r="1607" spans="1:31" ht="12.6" hidden="1" customHeight="1" x14ac:dyDescent="0.2">
      <c r="A1607" s="26" t="s">
        <v>1974</v>
      </c>
      <c r="B1607" s="19"/>
      <c r="C1607" s="19"/>
      <c r="D1607" s="20"/>
      <c r="E1607" s="21"/>
      <c r="F1607" s="22"/>
      <c r="G1607" s="21"/>
      <c r="H1607" s="22"/>
      <c r="I1607" s="20"/>
      <c r="J1607" s="20">
        <v>1840</v>
      </c>
      <c r="K1607" s="20"/>
      <c r="L1607" s="20"/>
      <c r="M1607" s="20"/>
      <c r="N1607" s="20">
        <v>3880</v>
      </c>
      <c r="O1607" s="20">
        <v>5720</v>
      </c>
      <c r="P1607" s="23" t="str">
        <f>VLOOKUP(A1607,'ИЗ ОСНОВЫ НОМЕНКЛАТУР'!D:E,2,0)</f>
        <v>Крепежные системы</v>
      </c>
      <c r="Q1607" s="23" t="str">
        <f>VLOOKUP(A1607,'ИЗ ОСНОВЫ НОМЕНКЛАТУР'!D:F,3,0)</f>
        <v>Минификсы, рафиксы</v>
      </c>
      <c r="R1607" s="40">
        <f>VLOOKUP(A:A,'ИЗ ОСНОВЫ НОМЕНКЛАТУР'!D:G,4,0)</f>
        <v>72.678317638536754</v>
      </c>
      <c r="S1607" s="12" t="str">
        <f>VLOOKUP(A:A,'ИЗ ОСНОВЫ НОМЕНКЛАТУР'!D:H,5,0)</f>
        <v>C</v>
      </c>
      <c r="T1607" s="44">
        <f t="shared" si="291"/>
        <v>0</v>
      </c>
      <c r="U1607" s="44">
        <f t="shared" si="292"/>
        <v>0</v>
      </c>
      <c r="V1607" s="44">
        <f t="shared" si="293"/>
        <v>0</v>
      </c>
      <c r="W1607" s="44">
        <f t="shared" si="294"/>
        <v>0</v>
      </c>
      <c r="X1607" s="44">
        <f t="shared" si="295"/>
        <v>0</v>
      </c>
      <c r="Y1607" s="44">
        <f t="shared" si="296"/>
        <v>0</v>
      </c>
      <c r="Z1607" s="44">
        <f t="shared" si="297"/>
        <v>133728.10445490762</v>
      </c>
      <c r="AA1607" s="44">
        <f t="shared" si="298"/>
        <v>0</v>
      </c>
      <c r="AB1607" s="44">
        <f t="shared" si="299"/>
        <v>0</v>
      </c>
      <c r="AC1607" s="44">
        <f t="shared" si="300"/>
        <v>0</v>
      </c>
      <c r="AD1607" s="44">
        <f t="shared" si="301"/>
        <v>281991.87243752263</v>
      </c>
      <c r="AE1607" s="12">
        <f t="shared" si="302"/>
        <v>415719.97689243022</v>
      </c>
    </row>
    <row r="1608" spans="1:31" ht="12.6" hidden="1" customHeight="1" x14ac:dyDescent="0.2">
      <c r="A1608" s="26" t="s">
        <v>4504</v>
      </c>
      <c r="B1608" s="19"/>
      <c r="C1608" s="19"/>
      <c r="D1608" s="20"/>
      <c r="E1608" s="21"/>
      <c r="F1608" s="22"/>
      <c r="G1608" s="21"/>
      <c r="H1608" s="22"/>
      <c r="I1608" s="20"/>
      <c r="J1608" s="20"/>
      <c r="K1608" s="20">
        <v>5</v>
      </c>
      <c r="L1608" s="20"/>
      <c r="M1608" s="20"/>
      <c r="N1608" s="20"/>
      <c r="O1608" s="20">
        <v>5</v>
      </c>
      <c r="P1608" s="23" t="str">
        <f>VLOOKUP(A1608,'ИЗ ОСНОВЫ НОМЕНКЛАТУР'!D:E,2,0)</f>
        <v>Аксессуары для шкафов</v>
      </c>
      <c r="Q1608" s="23" t="str">
        <f>VLOOKUP(A1608,'ИЗ ОСНОВЫ НОМЕНКЛАТУР'!D:F,3,0)</f>
        <v>Шкаф/шкаф-купе наполнение (бренд Aristo)</v>
      </c>
      <c r="R1608" s="40">
        <f>VLOOKUP(A:A,'ИЗ ОСНОВЫ НОМЕНКЛАТУР'!D:G,4,0)</f>
        <v>1619.8</v>
      </c>
      <c r="S1608" s="12" t="str">
        <f>VLOOKUP(A:A,'ИЗ ОСНОВЫ НОМЕНКЛАТУР'!D:H,5,0)</f>
        <v>C</v>
      </c>
      <c r="T1608" s="44">
        <f t="shared" si="291"/>
        <v>0</v>
      </c>
      <c r="U1608" s="44">
        <f t="shared" si="292"/>
        <v>0</v>
      </c>
      <c r="V1608" s="44">
        <f t="shared" si="293"/>
        <v>0</v>
      </c>
      <c r="W1608" s="44">
        <f t="shared" si="294"/>
        <v>0</v>
      </c>
      <c r="X1608" s="44">
        <f t="shared" si="295"/>
        <v>0</v>
      </c>
      <c r="Y1608" s="44">
        <f t="shared" si="296"/>
        <v>0</v>
      </c>
      <c r="Z1608" s="44">
        <f t="shared" si="297"/>
        <v>0</v>
      </c>
      <c r="AA1608" s="44">
        <f t="shared" si="298"/>
        <v>8099</v>
      </c>
      <c r="AB1608" s="44">
        <f t="shared" si="299"/>
        <v>0</v>
      </c>
      <c r="AC1608" s="44">
        <f t="shared" si="300"/>
        <v>0</v>
      </c>
      <c r="AD1608" s="44">
        <f t="shared" si="301"/>
        <v>0</v>
      </c>
      <c r="AE1608" s="12">
        <f t="shared" si="302"/>
        <v>8099</v>
      </c>
    </row>
    <row r="1609" spans="1:31" ht="12.6" hidden="1" customHeight="1" x14ac:dyDescent="0.2">
      <c r="A1609" s="26" t="s">
        <v>4505</v>
      </c>
      <c r="B1609" s="19"/>
      <c r="C1609" s="19"/>
      <c r="D1609" s="20"/>
      <c r="E1609" s="21"/>
      <c r="F1609" s="22"/>
      <c r="G1609" s="21"/>
      <c r="H1609" s="22"/>
      <c r="I1609" s="20"/>
      <c r="J1609" s="20"/>
      <c r="K1609" s="20">
        <v>5</v>
      </c>
      <c r="L1609" s="20"/>
      <c r="M1609" s="20"/>
      <c r="N1609" s="20"/>
      <c r="O1609" s="20">
        <v>5</v>
      </c>
      <c r="P1609" s="23" t="str">
        <f>VLOOKUP(A1609,'ИЗ ОСНОВЫ НОМЕНКЛАТУР'!D:E,2,0)</f>
        <v>Аксессуары для шкафов</v>
      </c>
      <c r="Q1609" s="23" t="str">
        <f>VLOOKUP(A1609,'ИЗ ОСНОВЫ НОМЕНКЛАТУР'!D:F,3,0)</f>
        <v>Шкаф/шкаф-купе наполнение (бренд Aristo)</v>
      </c>
      <c r="R1609" s="40">
        <f>VLOOKUP(A:A,'ИЗ ОСНОВЫ НОМЕНКЛАТУР'!D:G,4,0)</f>
        <v>1619.8</v>
      </c>
      <c r="S1609" s="12" t="str">
        <f>VLOOKUP(A:A,'ИЗ ОСНОВЫ НОМЕНКЛАТУР'!D:H,5,0)</f>
        <v>C</v>
      </c>
      <c r="T1609" s="44">
        <f t="shared" ref="T1609:T1672" si="303">$R1609*D1609</f>
        <v>0</v>
      </c>
      <c r="U1609" s="44">
        <f t="shared" ref="U1609:U1672" si="304">$R1609*E1609</f>
        <v>0</v>
      </c>
      <c r="V1609" s="44">
        <f t="shared" ref="V1609:V1672" si="305">$R1609*F1609</f>
        <v>0</v>
      </c>
      <c r="W1609" s="44">
        <f t="shared" ref="W1609:W1672" si="306">$R1609*G1609</f>
        <v>0</v>
      </c>
      <c r="X1609" s="44">
        <f t="shared" ref="X1609:X1672" si="307">$R1609*H1609</f>
        <v>0</v>
      </c>
      <c r="Y1609" s="44">
        <f t="shared" ref="Y1609:Y1672" si="308">$R1609*I1609</f>
        <v>0</v>
      </c>
      <c r="Z1609" s="44">
        <f t="shared" ref="Z1609:Z1672" si="309">$R1609*J1609</f>
        <v>0</v>
      </c>
      <c r="AA1609" s="44">
        <f t="shared" ref="AA1609:AA1672" si="310">$R1609*K1609</f>
        <v>8099</v>
      </c>
      <c r="AB1609" s="44">
        <f t="shared" ref="AB1609:AB1672" si="311">$R1609*L1609</f>
        <v>0</v>
      </c>
      <c r="AC1609" s="44">
        <f t="shared" ref="AC1609:AC1672" si="312">$R1609*M1609</f>
        <v>0</v>
      </c>
      <c r="AD1609" s="44">
        <f t="shared" ref="AD1609:AD1672" si="313">$R1609*N1609</f>
        <v>0</v>
      </c>
      <c r="AE1609" s="12">
        <f t="shared" ref="AE1609:AE1672" si="314">SUM(T1609:AD1609)</f>
        <v>8099</v>
      </c>
    </row>
    <row r="1610" spans="1:31" ht="12.6" hidden="1" customHeight="1" x14ac:dyDescent="0.2">
      <c r="A1610" s="26" t="s">
        <v>4506</v>
      </c>
      <c r="B1610" s="19"/>
      <c r="C1610" s="19"/>
      <c r="D1610" s="20"/>
      <c r="E1610" s="21"/>
      <c r="F1610" s="22"/>
      <c r="G1610" s="21"/>
      <c r="H1610" s="22"/>
      <c r="I1610" s="20"/>
      <c r="J1610" s="20"/>
      <c r="K1610" s="20">
        <v>5</v>
      </c>
      <c r="L1610" s="20"/>
      <c r="M1610" s="20"/>
      <c r="N1610" s="20"/>
      <c r="O1610" s="20">
        <v>5</v>
      </c>
      <c r="P1610" s="23" t="str">
        <f>VLOOKUP(A1610,'ИЗ ОСНОВЫ НОМЕНКЛАТУР'!D:E,2,0)</f>
        <v>Аксессуары для шкафов</v>
      </c>
      <c r="Q1610" s="23" t="str">
        <f>VLOOKUP(A1610,'ИЗ ОСНОВЫ НОМЕНКЛАТУР'!D:F,3,0)</f>
        <v>Шкаф/шкаф-купе наполнение (бренд Aristo)</v>
      </c>
      <c r="R1610" s="40">
        <f>VLOOKUP(A:A,'ИЗ ОСНОВЫ НОМЕНКЛАТУР'!D:G,4,0)</f>
        <v>1781.8</v>
      </c>
      <c r="S1610" s="12" t="str">
        <f>VLOOKUP(A:A,'ИЗ ОСНОВЫ НОМЕНКЛАТУР'!D:H,5,0)</f>
        <v>C</v>
      </c>
      <c r="T1610" s="44">
        <f t="shared" si="303"/>
        <v>0</v>
      </c>
      <c r="U1610" s="44">
        <f t="shared" si="304"/>
        <v>0</v>
      </c>
      <c r="V1610" s="44">
        <f t="shared" si="305"/>
        <v>0</v>
      </c>
      <c r="W1610" s="44">
        <f t="shared" si="306"/>
        <v>0</v>
      </c>
      <c r="X1610" s="44">
        <f t="shared" si="307"/>
        <v>0</v>
      </c>
      <c r="Y1610" s="44">
        <f t="shared" si="308"/>
        <v>0</v>
      </c>
      <c r="Z1610" s="44">
        <f t="shared" si="309"/>
        <v>0</v>
      </c>
      <c r="AA1610" s="44">
        <f t="shared" si="310"/>
        <v>8909</v>
      </c>
      <c r="AB1610" s="44">
        <f t="shared" si="311"/>
        <v>0</v>
      </c>
      <c r="AC1610" s="44">
        <f t="shared" si="312"/>
        <v>0</v>
      </c>
      <c r="AD1610" s="44">
        <f t="shared" si="313"/>
        <v>0</v>
      </c>
      <c r="AE1610" s="12">
        <f t="shared" si="314"/>
        <v>8909</v>
      </c>
    </row>
    <row r="1611" spans="1:31" ht="12.6" hidden="1" customHeight="1" x14ac:dyDescent="0.2">
      <c r="A1611" s="26" t="s">
        <v>1999</v>
      </c>
      <c r="B1611" s="19"/>
      <c r="C1611" s="19"/>
      <c r="D1611" s="20"/>
      <c r="E1611" s="21"/>
      <c r="F1611" s="22"/>
      <c r="G1611" s="21"/>
      <c r="H1611" s="22"/>
      <c r="I1611" s="20"/>
      <c r="J1611" s="20"/>
      <c r="K1611" s="20"/>
      <c r="L1611" s="20"/>
      <c r="M1611" s="20"/>
      <c r="N1611" s="20">
        <v>336</v>
      </c>
      <c r="O1611" s="20">
        <v>336</v>
      </c>
      <c r="P1611" s="23" t="str">
        <f>VLOOKUP(A1611,'ИЗ ОСНОВЫ НОМЕНКЛАТУР'!D:E,2,0)</f>
        <v>Крепежные системы</v>
      </c>
      <c r="Q1611" s="23" t="str">
        <f>VLOOKUP(A1611,'ИЗ ОСНОВЫ НОМЕНКЛАТУР'!D:F,3,0)</f>
        <v>Крепежные пластины</v>
      </c>
      <c r="R1611" s="40">
        <f>VLOOKUP(A:A,'ИЗ ОСНОВЫ НОМЕНКЛАТУР'!D:G,4,0)</f>
        <v>32.537480916030532</v>
      </c>
      <c r="S1611" s="12" t="str">
        <f>VLOOKUP(A:A,'ИЗ ОСНОВЫ НОМЕНКЛАТУР'!D:H,5,0)</f>
        <v>C</v>
      </c>
      <c r="T1611" s="44">
        <f t="shared" si="303"/>
        <v>0</v>
      </c>
      <c r="U1611" s="44">
        <f t="shared" si="304"/>
        <v>0</v>
      </c>
      <c r="V1611" s="44">
        <f t="shared" si="305"/>
        <v>0</v>
      </c>
      <c r="W1611" s="44">
        <f t="shared" si="306"/>
        <v>0</v>
      </c>
      <c r="X1611" s="44">
        <f t="shared" si="307"/>
        <v>0</v>
      </c>
      <c r="Y1611" s="44">
        <f t="shared" si="308"/>
        <v>0</v>
      </c>
      <c r="Z1611" s="44">
        <f t="shared" si="309"/>
        <v>0</v>
      </c>
      <c r="AA1611" s="44">
        <f t="shared" si="310"/>
        <v>0</v>
      </c>
      <c r="AB1611" s="44">
        <f t="shared" si="311"/>
        <v>0</v>
      </c>
      <c r="AC1611" s="44">
        <f t="shared" si="312"/>
        <v>0</v>
      </c>
      <c r="AD1611" s="44">
        <f t="shared" si="313"/>
        <v>10932.593587786259</v>
      </c>
      <c r="AE1611" s="12">
        <f t="shared" si="314"/>
        <v>10932.593587786259</v>
      </c>
    </row>
    <row r="1612" spans="1:31" ht="12.6" hidden="1" customHeight="1" x14ac:dyDescent="0.2">
      <c r="A1612" s="26" t="s">
        <v>2008</v>
      </c>
      <c r="B1612" s="19"/>
      <c r="C1612" s="19"/>
      <c r="D1612" s="20"/>
      <c r="E1612" s="21"/>
      <c r="F1612" s="22"/>
      <c r="G1612" s="21"/>
      <c r="H1612" s="22"/>
      <c r="I1612" s="20"/>
      <c r="J1612" s="20"/>
      <c r="K1612" s="20"/>
      <c r="L1612" s="20"/>
      <c r="M1612" s="20"/>
      <c r="N1612" s="20">
        <v>450</v>
      </c>
      <c r="O1612" s="20">
        <v>450</v>
      </c>
      <c r="P1612" s="23" t="str">
        <f>VLOOKUP(A1612,'ИЗ ОСНОВЫ НОМЕНКЛАТУР'!D:E,2,0)</f>
        <v>Крепежные системы</v>
      </c>
      <c r="Q1612" s="23" t="str">
        <f>VLOOKUP(A1612,'ИЗ ОСНОВЫ НОМЕНКЛАТУР'!D:F,3,0)</f>
        <v>Крепежные пластины</v>
      </c>
      <c r="R1612" s="40">
        <f>VLOOKUP(A:A,'ИЗ ОСНОВЫ НОМЕНКЛАТУР'!D:G,4,0)</f>
        <v>95.253835616438352</v>
      </c>
      <c r="S1612" s="12" t="str">
        <f>VLOOKUP(A:A,'ИЗ ОСНОВЫ НОМЕНКЛАТУР'!D:H,5,0)</f>
        <v>C</v>
      </c>
      <c r="T1612" s="44">
        <f t="shared" si="303"/>
        <v>0</v>
      </c>
      <c r="U1612" s="44">
        <f t="shared" si="304"/>
        <v>0</v>
      </c>
      <c r="V1612" s="44">
        <f t="shared" si="305"/>
        <v>0</v>
      </c>
      <c r="W1612" s="44">
        <f t="shared" si="306"/>
        <v>0</v>
      </c>
      <c r="X1612" s="44">
        <f t="shared" si="307"/>
        <v>0</v>
      </c>
      <c r="Y1612" s="44">
        <f t="shared" si="308"/>
        <v>0</v>
      </c>
      <c r="Z1612" s="44">
        <f t="shared" si="309"/>
        <v>0</v>
      </c>
      <c r="AA1612" s="44">
        <f t="shared" si="310"/>
        <v>0</v>
      </c>
      <c r="AB1612" s="44">
        <f t="shared" si="311"/>
        <v>0</v>
      </c>
      <c r="AC1612" s="44">
        <f t="shared" si="312"/>
        <v>0</v>
      </c>
      <c r="AD1612" s="44">
        <f t="shared" si="313"/>
        <v>42864.226027397257</v>
      </c>
      <c r="AE1612" s="12">
        <f t="shared" si="314"/>
        <v>42864.226027397257</v>
      </c>
    </row>
    <row r="1613" spans="1:31" ht="12.6" hidden="1" customHeight="1" x14ac:dyDescent="0.2">
      <c r="A1613" s="26" t="s">
        <v>2001</v>
      </c>
      <c r="B1613" s="19"/>
      <c r="C1613" s="19"/>
      <c r="D1613" s="20"/>
      <c r="E1613" s="21"/>
      <c r="F1613" s="22"/>
      <c r="G1613" s="21"/>
      <c r="H1613" s="22"/>
      <c r="I1613" s="20"/>
      <c r="J1613" s="20"/>
      <c r="K1613" s="20"/>
      <c r="L1613" s="20"/>
      <c r="M1613" s="20"/>
      <c r="N1613" s="20">
        <v>228</v>
      </c>
      <c r="O1613" s="20">
        <v>228</v>
      </c>
      <c r="P1613" s="23" t="str">
        <f>VLOOKUP(A1613,'ИЗ ОСНОВЫ НОМЕНКЛАТУР'!D:E,2,0)</f>
        <v>Крепежные системы</v>
      </c>
      <c r="Q1613" s="23" t="str">
        <f>VLOOKUP(A1613,'ИЗ ОСНОВЫ НОМЕНКЛАТУР'!D:F,3,0)</f>
        <v>Крепежные пластины</v>
      </c>
      <c r="R1613" s="40">
        <f>VLOOKUP(A:A,'ИЗ ОСНОВЫ НОМЕНКЛАТУР'!D:G,4,0)</f>
        <v>95.06</v>
      </c>
      <c r="S1613" s="12" t="str">
        <f>VLOOKUP(A:A,'ИЗ ОСНОВЫ НОМЕНКЛАТУР'!D:H,5,0)</f>
        <v>C</v>
      </c>
      <c r="T1613" s="44">
        <f t="shared" si="303"/>
        <v>0</v>
      </c>
      <c r="U1613" s="44">
        <f t="shared" si="304"/>
        <v>0</v>
      </c>
      <c r="V1613" s="44">
        <f t="shared" si="305"/>
        <v>0</v>
      </c>
      <c r="W1613" s="44">
        <f t="shared" si="306"/>
        <v>0</v>
      </c>
      <c r="X1613" s="44">
        <f t="shared" si="307"/>
        <v>0</v>
      </c>
      <c r="Y1613" s="44">
        <f t="shared" si="308"/>
        <v>0</v>
      </c>
      <c r="Z1613" s="44">
        <f t="shared" si="309"/>
        <v>0</v>
      </c>
      <c r="AA1613" s="44">
        <f t="shared" si="310"/>
        <v>0</v>
      </c>
      <c r="AB1613" s="44">
        <f t="shared" si="311"/>
        <v>0</v>
      </c>
      <c r="AC1613" s="44">
        <f t="shared" si="312"/>
        <v>0</v>
      </c>
      <c r="AD1613" s="44">
        <f t="shared" si="313"/>
        <v>21673.68</v>
      </c>
      <c r="AE1613" s="12">
        <f t="shared" si="314"/>
        <v>21673.68</v>
      </c>
    </row>
    <row r="1614" spans="1:31" ht="12.6" hidden="1" customHeight="1" x14ac:dyDescent="0.2">
      <c r="A1614" s="26" t="s">
        <v>2004</v>
      </c>
      <c r="B1614" s="19"/>
      <c r="C1614" s="19"/>
      <c r="D1614" s="20"/>
      <c r="E1614" s="21"/>
      <c r="F1614" s="22"/>
      <c r="G1614" s="21"/>
      <c r="H1614" s="22"/>
      <c r="I1614" s="20"/>
      <c r="J1614" s="20"/>
      <c r="K1614" s="20"/>
      <c r="L1614" s="20"/>
      <c r="M1614" s="20"/>
      <c r="N1614" s="20">
        <v>445</v>
      </c>
      <c r="O1614" s="20">
        <v>445</v>
      </c>
      <c r="P1614" s="23" t="str">
        <f>VLOOKUP(A1614,'ИЗ ОСНОВЫ НОМЕНКЛАТУР'!D:E,2,0)</f>
        <v>Крепежные системы</v>
      </c>
      <c r="Q1614" s="23" t="str">
        <f>VLOOKUP(A1614,'ИЗ ОСНОВЫ НОМЕНКЛАТУР'!D:F,3,0)</f>
        <v>Крепежные пластины</v>
      </c>
      <c r="R1614" s="40">
        <f>VLOOKUP(A:A,'ИЗ ОСНОВЫ НОМЕНКЛАТУР'!D:G,4,0)</f>
        <v>124.16</v>
      </c>
      <c r="S1614" s="12" t="str">
        <f>VLOOKUP(A:A,'ИЗ ОСНОВЫ НОМЕНКЛАТУР'!D:H,5,0)</f>
        <v>C</v>
      </c>
      <c r="T1614" s="44">
        <f t="shared" si="303"/>
        <v>0</v>
      </c>
      <c r="U1614" s="44">
        <f t="shared" si="304"/>
        <v>0</v>
      </c>
      <c r="V1614" s="44">
        <f t="shared" si="305"/>
        <v>0</v>
      </c>
      <c r="W1614" s="44">
        <f t="shared" si="306"/>
        <v>0</v>
      </c>
      <c r="X1614" s="44">
        <f t="shared" si="307"/>
        <v>0</v>
      </c>
      <c r="Y1614" s="44">
        <f t="shared" si="308"/>
        <v>0</v>
      </c>
      <c r="Z1614" s="44">
        <f t="shared" si="309"/>
        <v>0</v>
      </c>
      <c r="AA1614" s="44">
        <f t="shared" si="310"/>
        <v>0</v>
      </c>
      <c r="AB1614" s="44">
        <f t="shared" si="311"/>
        <v>0</v>
      </c>
      <c r="AC1614" s="44">
        <f t="shared" si="312"/>
        <v>0</v>
      </c>
      <c r="AD1614" s="44">
        <f t="shared" si="313"/>
        <v>55251.199999999997</v>
      </c>
      <c r="AE1614" s="12">
        <f t="shared" si="314"/>
        <v>55251.199999999997</v>
      </c>
    </row>
    <row r="1615" spans="1:31" ht="12.6" hidden="1" customHeight="1" x14ac:dyDescent="0.2">
      <c r="A1615" s="26" t="s">
        <v>2003</v>
      </c>
      <c r="B1615" s="19"/>
      <c r="C1615" s="19"/>
      <c r="D1615" s="20"/>
      <c r="E1615" s="21"/>
      <c r="F1615" s="22"/>
      <c r="G1615" s="21"/>
      <c r="H1615" s="22"/>
      <c r="I1615" s="20"/>
      <c r="J1615" s="20"/>
      <c r="K1615" s="20"/>
      <c r="L1615" s="20"/>
      <c r="M1615" s="20"/>
      <c r="N1615" s="20">
        <v>100</v>
      </c>
      <c r="O1615" s="20">
        <v>100</v>
      </c>
      <c r="P1615" s="23" t="str">
        <f>VLOOKUP(A1615,'ИЗ ОСНОВЫ НОМЕНКЛАТУР'!D:E,2,0)</f>
        <v>Крепежные системы</v>
      </c>
      <c r="Q1615" s="23" t="str">
        <f>VLOOKUP(A1615,'ИЗ ОСНОВЫ НОМЕНКЛАТУР'!D:F,3,0)</f>
        <v>Крепежные пластины</v>
      </c>
      <c r="R1615" s="40">
        <f>VLOOKUP(A:A,'ИЗ ОСНОВЫ НОМЕНКЛАТУР'!D:G,4,0)</f>
        <v>194</v>
      </c>
      <c r="S1615" s="12" t="str">
        <f>VLOOKUP(A:A,'ИЗ ОСНОВЫ НОМЕНКЛАТУР'!D:H,5,0)</f>
        <v>C</v>
      </c>
      <c r="T1615" s="44">
        <f t="shared" si="303"/>
        <v>0</v>
      </c>
      <c r="U1615" s="44">
        <f t="shared" si="304"/>
        <v>0</v>
      </c>
      <c r="V1615" s="44">
        <f t="shared" si="305"/>
        <v>0</v>
      </c>
      <c r="W1615" s="44">
        <f t="shared" si="306"/>
        <v>0</v>
      </c>
      <c r="X1615" s="44">
        <f t="shared" si="307"/>
        <v>0</v>
      </c>
      <c r="Y1615" s="44">
        <f t="shared" si="308"/>
        <v>0</v>
      </c>
      <c r="Z1615" s="44">
        <f t="shared" si="309"/>
        <v>0</v>
      </c>
      <c r="AA1615" s="44">
        <f t="shared" si="310"/>
        <v>0</v>
      </c>
      <c r="AB1615" s="44">
        <f t="shared" si="311"/>
        <v>0</v>
      </c>
      <c r="AC1615" s="44">
        <f t="shared" si="312"/>
        <v>0</v>
      </c>
      <c r="AD1615" s="44">
        <f t="shared" si="313"/>
        <v>19400</v>
      </c>
      <c r="AE1615" s="12">
        <f t="shared" si="314"/>
        <v>19400</v>
      </c>
    </row>
    <row r="1616" spans="1:31" ht="12.6" hidden="1" customHeight="1" x14ac:dyDescent="0.2">
      <c r="A1616" s="26" t="s">
        <v>1998</v>
      </c>
      <c r="B1616" s="19"/>
      <c r="C1616" s="19"/>
      <c r="D1616" s="20"/>
      <c r="E1616" s="21"/>
      <c r="F1616" s="22"/>
      <c r="G1616" s="21"/>
      <c r="H1616" s="22"/>
      <c r="I1616" s="20"/>
      <c r="J1616" s="20"/>
      <c r="K1616" s="20"/>
      <c r="L1616" s="20"/>
      <c r="M1616" s="20"/>
      <c r="N1616" s="20">
        <v>135</v>
      </c>
      <c r="O1616" s="20">
        <v>135</v>
      </c>
      <c r="P1616" s="23" t="str">
        <f>VLOOKUP(A1616,'ИЗ ОСНОВЫ НОМЕНКЛАТУР'!D:E,2,0)</f>
        <v>Крепежные системы</v>
      </c>
      <c r="Q1616" s="23" t="str">
        <f>VLOOKUP(A1616,'ИЗ ОСНОВЫ НОМЕНКЛАТУР'!D:F,3,0)</f>
        <v>Крепежные пластины</v>
      </c>
      <c r="R1616" s="40">
        <f>VLOOKUP(A:A,'ИЗ ОСНОВЫ НОМЕНКЛАТУР'!D:G,4,0)</f>
        <v>44.680763473053894</v>
      </c>
      <c r="S1616" s="12" t="str">
        <f>VLOOKUP(A:A,'ИЗ ОСНОВЫ НОМЕНКЛАТУР'!D:H,5,0)</f>
        <v>C</v>
      </c>
      <c r="T1616" s="44">
        <f t="shared" si="303"/>
        <v>0</v>
      </c>
      <c r="U1616" s="44">
        <f t="shared" si="304"/>
        <v>0</v>
      </c>
      <c r="V1616" s="44">
        <f t="shared" si="305"/>
        <v>0</v>
      </c>
      <c r="W1616" s="44">
        <f t="shared" si="306"/>
        <v>0</v>
      </c>
      <c r="X1616" s="44">
        <f t="shared" si="307"/>
        <v>0</v>
      </c>
      <c r="Y1616" s="44">
        <f t="shared" si="308"/>
        <v>0</v>
      </c>
      <c r="Z1616" s="44">
        <f t="shared" si="309"/>
        <v>0</v>
      </c>
      <c r="AA1616" s="44">
        <f t="shared" si="310"/>
        <v>0</v>
      </c>
      <c r="AB1616" s="44">
        <f t="shared" si="311"/>
        <v>0</v>
      </c>
      <c r="AC1616" s="44">
        <f t="shared" si="312"/>
        <v>0</v>
      </c>
      <c r="AD1616" s="44">
        <f t="shared" si="313"/>
        <v>6031.9030688622761</v>
      </c>
      <c r="AE1616" s="12">
        <f t="shared" si="314"/>
        <v>6031.9030688622761</v>
      </c>
    </row>
    <row r="1617" spans="1:31" ht="12.6" hidden="1" customHeight="1" x14ac:dyDescent="0.2">
      <c r="A1617" s="26" t="s">
        <v>1997</v>
      </c>
      <c r="B1617" s="19"/>
      <c r="C1617" s="19"/>
      <c r="D1617" s="20"/>
      <c r="E1617" s="21"/>
      <c r="F1617" s="22"/>
      <c r="G1617" s="21"/>
      <c r="H1617" s="22"/>
      <c r="I1617" s="20"/>
      <c r="J1617" s="20"/>
      <c r="K1617" s="20"/>
      <c r="L1617" s="20"/>
      <c r="M1617" s="20"/>
      <c r="N1617" s="20">
        <v>9581</v>
      </c>
      <c r="O1617" s="20">
        <v>9581</v>
      </c>
      <c r="P1617" s="23" t="str">
        <f>VLOOKUP(A1617,'ИЗ ОСНОВЫ НОМЕНКЛАТУР'!D:E,2,0)</f>
        <v>Крепежные системы</v>
      </c>
      <c r="Q1617" s="23" t="str">
        <f>VLOOKUP(A1617,'ИЗ ОСНОВЫ НОМЕНКЛАТУР'!D:F,3,0)</f>
        <v>Крепежные пластины</v>
      </c>
      <c r="R1617" s="40">
        <f>VLOOKUP(A:A,'ИЗ ОСНОВЫ НОМЕНКЛАТУР'!D:G,4,0)</f>
        <v>31.040805063291138</v>
      </c>
      <c r="S1617" s="12" t="str">
        <f>VLOOKUP(A:A,'ИЗ ОСНОВЫ НОМЕНКЛАТУР'!D:H,5,0)</f>
        <v>C</v>
      </c>
      <c r="T1617" s="44">
        <f t="shared" si="303"/>
        <v>0</v>
      </c>
      <c r="U1617" s="44">
        <f t="shared" si="304"/>
        <v>0</v>
      </c>
      <c r="V1617" s="44">
        <f t="shared" si="305"/>
        <v>0</v>
      </c>
      <c r="W1617" s="44">
        <f t="shared" si="306"/>
        <v>0</v>
      </c>
      <c r="X1617" s="44">
        <f t="shared" si="307"/>
        <v>0</v>
      </c>
      <c r="Y1617" s="44">
        <f t="shared" si="308"/>
        <v>0</v>
      </c>
      <c r="Z1617" s="44">
        <f t="shared" si="309"/>
        <v>0</v>
      </c>
      <c r="AA1617" s="44">
        <f t="shared" si="310"/>
        <v>0</v>
      </c>
      <c r="AB1617" s="44">
        <f t="shared" si="311"/>
        <v>0</v>
      </c>
      <c r="AC1617" s="44">
        <f t="shared" si="312"/>
        <v>0</v>
      </c>
      <c r="AD1617" s="44">
        <f t="shared" si="313"/>
        <v>297401.9533113924</v>
      </c>
      <c r="AE1617" s="12">
        <f t="shared" si="314"/>
        <v>297401.9533113924</v>
      </c>
    </row>
    <row r="1618" spans="1:31" ht="12.6" hidden="1" customHeight="1" x14ac:dyDescent="0.2">
      <c r="A1618" s="26" t="s">
        <v>3184</v>
      </c>
      <c r="B1618" s="19"/>
      <c r="C1618" s="19"/>
      <c r="D1618" s="20"/>
      <c r="E1618" s="21"/>
      <c r="F1618" s="22"/>
      <c r="G1618" s="21"/>
      <c r="H1618" s="22"/>
      <c r="I1618" s="20"/>
      <c r="J1618" s="20"/>
      <c r="K1618" s="20"/>
      <c r="L1618" s="20">
        <v>1</v>
      </c>
      <c r="M1618" s="20">
        <v>16</v>
      </c>
      <c r="N1618" s="20"/>
      <c r="O1618" s="20">
        <v>17</v>
      </c>
      <c r="P1618" s="23" t="str">
        <f>VLOOKUP(A1618,'ИЗ ОСНОВЫ НОМЕНКЛАТУР'!D:E,2,0)</f>
        <v>Механизмы</v>
      </c>
      <c r="Q1618" s="23" t="str">
        <f>VLOOKUP(A1618,'ИЗ ОСНОВЫ НОМЕНКЛАТУР'!D:F,3,0)</f>
        <v>Крепление</v>
      </c>
      <c r="R1618" s="40">
        <f>VLOOKUP(A:A,'ИЗ ОСНОВЫ НОМЕНКЛАТУР'!D:G,4,0)</f>
        <v>378</v>
      </c>
      <c r="S1618" s="12" t="str">
        <f>VLOOKUP(A:A,'ИЗ ОСНОВЫ НОМЕНКЛАТУР'!D:H,5,0)</f>
        <v>C</v>
      </c>
      <c r="T1618" s="44">
        <f t="shared" si="303"/>
        <v>0</v>
      </c>
      <c r="U1618" s="44">
        <f t="shared" si="304"/>
        <v>0</v>
      </c>
      <c r="V1618" s="44">
        <f t="shared" si="305"/>
        <v>0</v>
      </c>
      <c r="W1618" s="44">
        <f t="shared" si="306"/>
        <v>0</v>
      </c>
      <c r="X1618" s="44">
        <f t="shared" si="307"/>
        <v>0</v>
      </c>
      <c r="Y1618" s="44">
        <f t="shared" si="308"/>
        <v>0</v>
      </c>
      <c r="Z1618" s="44">
        <f t="shared" si="309"/>
        <v>0</v>
      </c>
      <c r="AA1618" s="44">
        <f t="shared" si="310"/>
        <v>0</v>
      </c>
      <c r="AB1618" s="44">
        <f t="shared" si="311"/>
        <v>378</v>
      </c>
      <c r="AC1618" s="44">
        <f t="shared" si="312"/>
        <v>6048</v>
      </c>
      <c r="AD1618" s="44">
        <f t="shared" si="313"/>
        <v>0</v>
      </c>
      <c r="AE1618" s="12">
        <f t="shared" si="314"/>
        <v>6426</v>
      </c>
    </row>
    <row r="1619" spans="1:31" ht="12.6" hidden="1" customHeight="1" x14ac:dyDescent="0.2">
      <c r="A1619" s="26" t="s">
        <v>3183</v>
      </c>
      <c r="B1619" s="19"/>
      <c r="C1619" s="19"/>
      <c r="D1619" s="20"/>
      <c r="E1619" s="21"/>
      <c r="F1619" s="22"/>
      <c r="G1619" s="21"/>
      <c r="H1619" s="22"/>
      <c r="I1619" s="20"/>
      <c r="J1619" s="20"/>
      <c r="K1619" s="20"/>
      <c r="L1619" s="20">
        <v>1</v>
      </c>
      <c r="M1619" s="20">
        <v>15</v>
      </c>
      <c r="N1619" s="20"/>
      <c r="O1619" s="20">
        <v>16</v>
      </c>
      <c r="P1619" s="23" t="str">
        <f>VLOOKUP(A1619,'ИЗ ОСНОВЫ НОМЕНКЛАТУР'!D:E,2,0)</f>
        <v>Механизмы</v>
      </c>
      <c r="Q1619" s="23" t="str">
        <f>VLOOKUP(A1619,'ИЗ ОСНОВЫ НОМЕНКЛАТУР'!D:F,3,0)</f>
        <v>Крепление</v>
      </c>
      <c r="R1619" s="40">
        <f>VLOOKUP(A:A,'ИЗ ОСНОВЫ НОМЕНКЛАТУР'!D:G,4,0)</f>
        <v>552</v>
      </c>
      <c r="S1619" s="12" t="str">
        <f>VLOOKUP(A:A,'ИЗ ОСНОВЫ НОМЕНКЛАТУР'!D:H,5,0)</f>
        <v>C</v>
      </c>
      <c r="T1619" s="44">
        <f t="shared" si="303"/>
        <v>0</v>
      </c>
      <c r="U1619" s="44">
        <f t="shared" si="304"/>
        <v>0</v>
      </c>
      <c r="V1619" s="44">
        <f t="shared" si="305"/>
        <v>0</v>
      </c>
      <c r="W1619" s="44">
        <f t="shared" si="306"/>
        <v>0</v>
      </c>
      <c r="X1619" s="44">
        <f t="shared" si="307"/>
        <v>0</v>
      </c>
      <c r="Y1619" s="44">
        <f t="shared" si="308"/>
        <v>0</v>
      </c>
      <c r="Z1619" s="44">
        <f t="shared" si="309"/>
        <v>0</v>
      </c>
      <c r="AA1619" s="44">
        <f t="shared" si="310"/>
        <v>0</v>
      </c>
      <c r="AB1619" s="44">
        <f t="shared" si="311"/>
        <v>552</v>
      </c>
      <c r="AC1619" s="44">
        <f t="shared" si="312"/>
        <v>8280</v>
      </c>
      <c r="AD1619" s="44">
        <f t="shared" si="313"/>
        <v>0</v>
      </c>
      <c r="AE1619" s="12">
        <f t="shared" si="314"/>
        <v>8832</v>
      </c>
    </row>
    <row r="1620" spans="1:31" ht="12.6" hidden="1" customHeight="1" x14ac:dyDescent="0.2">
      <c r="A1620" s="26" t="s">
        <v>3182</v>
      </c>
      <c r="B1620" s="19"/>
      <c r="C1620" s="19"/>
      <c r="D1620" s="20"/>
      <c r="E1620" s="21"/>
      <c r="F1620" s="22"/>
      <c r="G1620" s="21"/>
      <c r="H1620" s="22"/>
      <c r="I1620" s="20"/>
      <c r="J1620" s="20"/>
      <c r="K1620" s="20"/>
      <c r="L1620" s="20">
        <v>1</v>
      </c>
      <c r="M1620" s="20">
        <v>8</v>
      </c>
      <c r="N1620" s="20"/>
      <c r="O1620" s="20">
        <v>9</v>
      </c>
      <c r="P1620" s="23" t="str">
        <f>VLOOKUP(A1620,'ИЗ ОСНОВЫ НОМЕНКЛАТУР'!D:E,2,0)</f>
        <v>Механизмы</v>
      </c>
      <c r="Q1620" s="23" t="str">
        <f>VLOOKUP(A1620,'ИЗ ОСНОВЫ НОМЕНКЛАТУР'!D:F,3,0)</f>
        <v>Крепление</v>
      </c>
      <c r="R1620" s="40">
        <f>VLOOKUP(A:A,'ИЗ ОСНОВЫ НОМЕНКЛАТУР'!D:G,4,0)</f>
        <v>623.16</v>
      </c>
      <c r="S1620" s="12" t="str">
        <f>VLOOKUP(A:A,'ИЗ ОСНОВЫ НОМЕНКЛАТУР'!D:H,5,0)</f>
        <v>C</v>
      </c>
      <c r="T1620" s="44">
        <f t="shared" si="303"/>
        <v>0</v>
      </c>
      <c r="U1620" s="44">
        <f t="shared" si="304"/>
        <v>0</v>
      </c>
      <c r="V1620" s="44">
        <f t="shared" si="305"/>
        <v>0</v>
      </c>
      <c r="W1620" s="44">
        <f t="shared" si="306"/>
        <v>0</v>
      </c>
      <c r="X1620" s="44">
        <f t="shared" si="307"/>
        <v>0</v>
      </c>
      <c r="Y1620" s="44">
        <f t="shared" si="308"/>
        <v>0</v>
      </c>
      <c r="Z1620" s="44">
        <f t="shared" si="309"/>
        <v>0</v>
      </c>
      <c r="AA1620" s="44">
        <f t="shared" si="310"/>
        <v>0</v>
      </c>
      <c r="AB1620" s="44">
        <f t="shared" si="311"/>
        <v>623.16</v>
      </c>
      <c r="AC1620" s="44">
        <f t="shared" si="312"/>
        <v>4985.28</v>
      </c>
      <c r="AD1620" s="44">
        <f t="shared" si="313"/>
        <v>0</v>
      </c>
      <c r="AE1620" s="12">
        <f t="shared" si="314"/>
        <v>5608.44</v>
      </c>
    </row>
    <row r="1621" spans="1:31" ht="12.6" hidden="1" customHeight="1" x14ac:dyDescent="0.2">
      <c r="A1621" s="26" t="s">
        <v>2805</v>
      </c>
      <c r="B1621" s="19"/>
      <c r="C1621" s="19"/>
      <c r="D1621" s="20"/>
      <c r="E1621" s="20">
        <v>122</v>
      </c>
      <c r="F1621" s="20"/>
      <c r="G1621" s="21"/>
      <c r="H1621" s="22"/>
      <c r="I1621" s="20"/>
      <c r="J1621" s="20"/>
      <c r="K1621" s="20"/>
      <c r="L1621" s="20"/>
      <c r="M1621" s="20"/>
      <c r="N1621" s="20">
        <v>5</v>
      </c>
      <c r="O1621" s="20">
        <v>127</v>
      </c>
      <c r="P1621" s="23" t="str">
        <f>VLOOKUP(A1621,'ИЗ ОСНОВЫ НОМЕНКЛАТУР'!D:E,2,0)</f>
        <v>Ручки, крючки, опоры</v>
      </c>
      <c r="Q1621" s="23" t="str">
        <f>VLOOKUP(A1621,'ИЗ ОСНОВЫ НОМЕНКЛАТУР'!D:F,3,0)</f>
        <v>Комплектующие для профильных ручек</v>
      </c>
      <c r="R1621" s="40">
        <f>VLOOKUP(A:A,'ИЗ ОСНОВЫ НОМЕНКЛАТУР'!D:G,4,0)</f>
        <v>151.2506976744186</v>
      </c>
      <c r="S1621" s="12" t="str">
        <f>VLOOKUP(A:A,'ИЗ ОСНОВЫ НОМЕНКЛАТУР'!D:H,5,0)</f>
        <v>C</v>
      </c>
      <c r="T1621" s="44">
        <f t="shared" si="303"/>
        <v>0</v>
      </c>
      <c r="U1621" s="44">
        <f t="shared" si="304"/>
        <v>18452.585116279071</v>
      </c>
      <c r="V1621" s="44">
        <f t="shared" si="305"/>
        <v>0</v>
      </c>
      <c r="W1621" s="44">
        <f t="shared" si="306"/>
        <v>0</v>
      </c>
      <c r="X1621" s="44">
        <f t="shared" si="307"/>
        <v>0</v>
      </c>
      <c r="Y1621" s="44">
        <f t="shared" si="308"/>
        <v>0</v>
      </c>
      <c r="Z1621" s="44">
        <f t="shared" si="309"/>
        <v>0</v>
      </c>
      <c r="AA1621" s="44">
        <f t="shared" si="310"/>
        <v>0</v>
      </c>
      <c r="AB1621" s="44">
        <f t="shared" si="311"/>
        <v>0</v>
      </c>
      <c r="AC1621" s="44">
        <f t="shared" si="312"/>
        <v>0</v>
      </c>
      <c r="AD1621" s="44">
        <f t="shared" si="313"/>
        <v>756.25348837209299</v>
      </c>
      <c r="AE1621" s="12">
        <f t="shared" si="314"/>
        <v>19208.838604651166</v>
      </c>
    </row>
    <row r="1622" spans="1:31" ht="12.6" hidden="1" customHeight="1" x14ac:dyDescent="0.2">
      <c r="A1622" s="26" t="s">
        <v>2803</v>
      </c>
      <c r="B1622" s="19"/>
      <c r="C1622" s="19"/>
      <c r="D1622" s="20"/>
      <c r="E1622" s="21"/>
      <c r="F1622" s="22"/>
      <c r="G1622" s="21"/>
      <c r="H1622" s="22"/>
      <c r="I1622" s="20"/>
      <c r="J1622" s="20"/>
      <c r="K1622" s="20"/>
      <c r="L1622" s="20"/>
      <c r="M1622" s="20">
        <v>110</v>
      </c>
      <c r="N1622" s="20">
        <v>51</v>
      </c>
      <c r="O1622" s="20">
        <v>161</v>
      </c>
      <c r="P1622" s="23" t="str">
        <f>VLOOKUP(A1622,'ИЗ ОСНОВЫ НОМЕНКЛАТУР'!D:E,2,0)</f>
        <v>Ручки, крючки, опоры</v>
      </c>
      <c r="Q1622" s="23" t="str">
        <f>VLOOKUP(A1622,'ИЗ ОСНОВЫ НОМЕНКЛАТУР'!D:F,3,0)</f>
        <v>Комплектующие для профильных ручек</v>
      </c>
      <c r="R1622" s="40">
        <f>VLOOKUP(A:A,'ИЗ ОСНОВЫ НОМЕНКЛАТУР'!D:G,4,0)</f>
        <v>306.0365654648956</v>
      </c>
      <c r="S1622" s="12" t="str">
        <f>VLOOKUP(A:A,'ИЗ ОСНОВЫ НОМЕНКЛАТУР'!D:H,5,0)</f>
        <v>C</v>
      </c>
      <c r="T1622" s="44">
        <f t="shared" si="303"/>
        <v>0</v>
      </c>
      <c r="U1622" s="44">
        <f t="shared" si="304"/>
        <v>0</v>
      </c>
      <c r="V1622" s="44">
        <f t="shared" si="305"/>
        <v>0</v>
      </c>
      <c r="W1622" s="44">
        <f t="shared" si="306"/>
        <v>0</v>
      </c>
      <c r="X1622" s="44">
        <f t="shared" si="307"/>
        <v>0</v>
      </c>
      <c r="Y1622" s="44">
        <f t="shared" si="308"/>
        <v>0</v>
      </c>
      <c r="Z1622" s="44">
        <f t="shared" si="309"/>
        <v>0</v>
      </c>
      <c r="AA1622" s="44">
        <f t="shared" si="310"/>
        <v>0</v>
      </c>
      <c r="AB1622" s="44">
        <f t="shared" si="311"/>
        <v>0</v>
      </c>
      <c r="AC1622" s="44">
        <f t="shared" si="312"/>
        <v>33664.022201138519</v>
      </c>
      <c r="AD1622" s="44">
        <f t="shared" si="313"/>
        <v>15607.864838709676</v>
      </c>
      <c r="AE1622" s="12">
        <f t="shared" si="314"/>
        <v>49271.887039848196</v>
      </c>
    </row>
    <row r="1623" spans="1:31" ht="12.6" hidden="1" customHeight="1" x14ac:dyDescent="0.2">
      <c r="A1623" s="26" t="s">
        <v>1993</v>
      </c>
      <c r="B1623" s="19"/>
      <c r="C1623" s="19"/>
      <c r="D1623" s="20">
        <v>8000</v>
      </c>
      <c r="E1623" s="20">
        <v>300</v>
      </c>
      <c r="F1623" s="20"/>
      <c r="G1623" s="21"/>
      <c r="H1623" s="22"/>
      <c r="I1623" s="20"/>
      <c r="J1623" s="20">
        <v>15033</v>
      </c>
      <c r="K1623" s="20"/>
      <c r="L1623" s="20">
        <v>3480</v>
      </c>
      <c r="M1623" s="20"/>
      <c r="N1623" s="20">
        <v>950</v>
      </c>
      <c r="O1623" s="20">
        <v>27763</v>
      </c>
      <c r="P1623" s="23" t="str">
        <f>VLOOKUP(A1623,'ИЗ ОСНОВЫ НОМЕНКЛАТУР'!D:E,2,0)</f>
        <v>Крепежные системы</v>
      </c>
      <c r="Q1623" s="23" t="str">
        <f>VLOOKUP(A1623,'ИЗ ОСНОВЫ НОМЕНКЛАТУР'!D:F,3,0)</f>
        <v>Крепежные пластины</v>
      </c>
      <c r="R1623" s="40">
        <f>VLOOKUP(A:A,'ИЗ ОСНОВЫ НОМЕНКЛАТУР'!D:G,4,0)</f>
        <v>3.9050682552606801</v>
      </c>
      <c r="S1623" s="12" t="str">
        <f>VLOOKUP(A:A,'ИЗ ОСНОВЫ НОМЕНКЛАТУР'!D:H,5,0)</f>
        <v>B</v>
      </c>
      <c r="T1623" s="44">
        <f t="shared" si="303"/>
        <v>31240.54604208544</v>
      </c>
      <c r="U1623" s="44">
        <f t="shared" si="304"/>
        <v>1171.5204765782041</v>
      </c>
      <c r="V1623" s="44">
        <f t="shared" si="305"/>
        <v>0</v>
      </c>
      <c r="W1623" s="44">
        <f t="shared" si="306"/>
        <v>0</v>
      </c>
      <c r="X1623" s="44">
        <f t="shared" si="307"/>
        <v>0</v>
      </c>
      <c r="Y1623" s="44">
        <f t="shared" si="308"/>
        <v>0</v>
      </c>
      <c r="Z1623" s="44">
        <f t="shared" si="309"/>
        <v>58704.891081333808</v>
      </c>
      <c r="AA1623" s="44">
        <f t="shared" si="310"/>
        <v>0</v>
      </c>
      <c r="AB1623" s="44">
        <f t="shared" si="311"/>
        <v>13589.637528307167</v>
      </c>
      <c r="AC1623" s="44">
        <f t="shared" si="312"/>
        <v>0</v>
      </c>
      <c r="AD1623" s="44">
        <f t="shared" si="313"/>
        <v>3709.8148424976462</v>
      </c>
      <c r="AE1623" s="12">
        <f t="shared" si="314"/>
        <v>108416.40997080225</v>
      </c>
    </row>
    <row r="1624" spans="1:31" ht="12.6" hidden="1" customHeight="1" x14ac:dyDescent="0.2">
      <c r="A1624" s="26" t="s">
        <v>1995</v>
      </c>
      <c r="B1624" s="19"/>
      <c r="C1624" s="19"/>
      <c r="D1624" s="20"/>
      <c r="E1624" s="21"/>
      <c r="F1624" s="22"/>
      <c r="G1624" s="21"/>
      <c r="H1624" s="22"/>
      <c r="I1624" s="20"/>
      <c r="J1624" s="20">
        <v>450</v>
      </c>
      <c r="K1624" s="20"/>
      <c r="L1624" s="20">
        <v>844</v>
      </c>
      <c r="M1624" s="20">
        <v>3000</v>
      </c>
      <c r="N1624" s="20">
        <v>950</v>
      </c>
      <c r="O1624" s="20">
        <v>5244</v>
      </c>
      <c r="P1624" s="23" t="str">
        <f>VLOOKUP(A1624,'ИЗ ОСНОВЫ НОМЕНКЛАТУР'!D:E,2,0)</f>
        <v>Крепежные системы</v>
      </c>
      <c r="Q1624" s="23" t="str">
        <f>VLOOKUP(A1624,'ИЗ ОСНОВЫ НОМЕНКЛАТУР'!D:F,3,0)</f>
        <v>Крепежные пластины</v>
      </c>
      <c r="R1624" s="40">
        <f>VLOOKUP(A:A,'ИЗ ОСНОВЫ НОМЕНКЛАТУР'!D:G,4,0)</f>
        <v>3.001871901532851</v>
      </c>
      <c r="S1624" s="12" t="str">
        <f>VLOOKUP(A:A,'ИЗ ОСНОВЫ НОМЕНКЛАТУР'!D:H,5,0)</f>
        <v>B</v>
      </c>
      <c r="T1624" s="44">
        <f t="shared" si="303"/>
        <v>0</v>
      </c>
      <c r="U1624" s="44">
        <f t="shared" si="304"/>
        <v>0</v>
      </c>
      <c r="V1624" s="44">
        <f t="shared" si="305"/>
        <v>0</v>
      </c>
      <c r="W1624" s="44">
        <f t="shared" si="306"/>
        <v>0</v>
      </c>
      <c r="X1624" s="44">
        <f t="shared" si="307"/>
        <v>0</v>
      </c>
      <c r="Y1624" s="44">
        <f t="shared" si="308"/>
        <v>0</v>
      </c>
      <c r="Z1624" s="44">
        <f t="shared" si="309"/>
        <v>1350.8423556897828</v>
      </c>
      <c r="AA1624" s="44">
        <f t="shared" si="310"/>
        <v>0</v>
      </c>
      <c r="AB1624" s="44">
        <f t="shared" si="311"/>
        <v>2533.5798848937261</v>
      </c>
      <c r="AC1624" s="44">
        <f t="shared" si="312"/>
        <v>9005.6157045985528</v>
      </c>
      <c r="AD1624" s="44">
        <f t="shared" si="313"/>
        <v>2851.7783064562086</v>
      </c>
      <c r="AE1624" s="12">
        <f t="shared" si="314"/>
        <v>15741.816251638271</v>
      </c>
    </row>
    <row r="1625" spans="1:31" ht="12.6" hidden="1" customHeight="1" x14ac:dyDescent="0.2">
      <c r="A1625" s="26" t="s">
        <v>1782</v>
      </c>
      <c r="B1625" s="19"/>
      <c r="C1625" s="19"/>
      <c r="D1625" s="20"/>
      <c r="E1625" s="21"/>
      <c r="F1625" s="22"/>
      <c r="G1625" s="21"/>
      <c r="H1625" s="22"/>
      <c r="I1625" s="20"/>
      <c r="J1625" s="20">
        <v>201</v>
      </c>
      <c r="K1625" s="20"/>
      <c r="L1625" s="20"/>
      <c r="M1625" s="20"/>
      <c r="N1625" s="20">
        <v>13</v>
      </c>
      <c r="O1625" s="20">
        <v>214</v>
      </c>
      <c r="P1625" s="23" t="str">
        <f>VLOOKUP(A1625,'ИЗ ОСНОВЫ НОМЕНКЛАТУР'!D:E,2,0)</f>
        <v>Крепежные системы</v>
      </c>
      <c r="Q1625" s="23" t="str">
        <f>VLOOKUP(A1625,'ИЗ ОСНОВЫ НОМЕНКЛАТУР'!D:F,3,0)</f>
        <v>Держатели посудосушек и корзин</v>
      </c>
      <c r="R1625" s="40">
        <f>VLOOKUP(A:A,'ИЗ ОСНОВЫ НОМЕНКЛАТУР'!D:G,4,0)</f>
        <v>177.64923076923077</v>
      </c>
      <c r="S1625" s="12" t="str">
        <f>VLOOKUP(A:A,'ИЗ ОСНОВЫ НОМЕНКЛАТУР'!D:H,5,0)</f>
        <v>C</v>
      </c>
      <c r="T1625" s="44">
        <f t="shared" si="303"/>
        <v>0</v>
      </c>
      <c r="U1625" s="44">
        <f t="shared" si="304"/>
        <v>0</v>
      </c>
      <c r="V1625" s="44">
        <f t="shared" si="305"/>
        <v>0</v>
      </c>
      <c r="W1625" s="44">
        <f t="shared" si="306"/>
        <v>0</v>
      </c>
      <c r="X1625" s="44">
        <f t="shared" si="307"/>
        <v>0</v>
      </c>
      <c r="Y1625" s="44">
        <f t="shared" si="308"/>
        <v>0</v>
      </c>
      <c r="Z1625" s="44">
        <f t="shared" si="309"/>
        <v>35707.495384615388</v>
      </c>
      <c r="AA1625" s="44">
        <f t="shared" si="310"/>
        <v>0</v>
      </c>
      <c r="AB1625" s="44">
        <f t="shared" si="311"/>
        <v>0</v>
      </c>
      <c r="AC1625" s="44">
        <f t="shared" si="312"/>
        <v>0</v>
      </c>
      <c r="AD1625" s="44">
        <f t="shared" si="313"/>
        <v>2309.44</v>
      </c>
      <c r="AE1625" s="12">
        <f t="shared" si="314"/>
        <v>38016.93538461539</v>
      </c>
    </row>
    <row r="1626" spans="1:31" ht="12.6" hidden="1" customHeight="1" x14ac:dyDescent="0.2">
      <c r="A1626" s="26" t="s">
        <v>1784</v>
      </c>
      <c r="B1626" s="19"/>
      <c r="C1626" s="19"/>
      <c r="D1626" s="20"/>
      <c r="E1626" s="21"/>
      <c r="F1626" s="22"/>
      <c r="G1626" s="21"/>
      <c r="H1626" s="22"/>
      <c r="I1626" s="20"/>
      <c r="J1626" s="20">
        <v>198</v>
      </c>
      <c r="K1626" s="20"/>
      <c r="L1626" s="20"/>
      <c r="M1626" s="20"/>
      <c r="N1626" s="20"/>
      <c r="O1626" s="20">
        <v>198</v>
      </c>
      <c r="P1626" s="23" t="str">
        <f>VLOOKUP(A1626,'ИЗ ОСНОВЫ НОМЕНКЛАТУР'!D:E,2,0)</f>
        <v>Крепежные системы</v>
      </c>
      <c r="Q1626" s="23" t="str">
        <f>VLOOKUP(A1626,'ИЗ ОСНОВЫ НОМЕНКЛАТУР'!D:F,3,0)</f>
        <v>Держатели посудосушек и корзин</v>
      </c>
      <c r="R1626" s="40">
        <f>VLOOKUP(A:A,'ИЗ ОСНОВЫ НОМЕНКЛАТУР'!D:G,4,0)</f>
        <v>164.87</v>
      </c>
      <c r="S1626" s="12" t="str">
        <f>VLOOKUP(A:A,'ИЗ ОСНОВЫ НОМЕНКЛАТУР'!D:H,5,0)</f>
        <v>C</v>
      </c>
      <c r="T1626" s="44">
        <f t="shared" si="303"/>
        <v>0</v>
      </c>
      <c r="U1626" s="44">
        <f t="shared" si="304"/>
        <v>0</v>
      </c>
      <c r="V1626" s="44">
        <f t="shared" si="305"/>
        <v>0</v>
      </c>
      <c r="W1626" s="44">
        <f t="shared" si="306"/>
        <v>0</v>
      </c>
      <c r="X1626" s="44">
        <f t="shared" si="307"/>
        <v>0</v>
      </c>
      <c r="Y1626" s="44">
        <f t="shared" si="308"/>
        <v>0</v>
      </c>
      <c r="Z1626" s="44">
        <f t="shared" si="309"/>
        <v>32644.260000000002</v>
      </c>
      <c r="AA1626" s="44">
        <f t="shared" si="310"/>
        <v>0</v>
      </c>
      <c r="AB1626" s="44">
        <f t="shared" si="311"/>
        <v>0</v>
      </c>
      <c r="AC1626" s="44">
        <f t="shared" si="312"/>
        <v>0</v>
      </c>
      <c r="AD1626" s="44">
        <f t="shared" si="313"/>
        <v>0</v>
      </c>
      <c r="AE1626" s="12">
        <f t="shared" si="314"/>
        <v>32644.260000000002</v>
      </c>
    </row>
    <row r="1627" spans="1:31" ht="12.6" hidden="1" customHeight="1" x14ac:dyDescent="0.2">
      <c r="A1627" s="26" t="s">
        <v>1783</v>
      </c>
      <c r="B1627" s="19"/>
      <c r="C1627" s="19"/>
      <c r="D1627" s="20"/>
      <c r="E1627" s="21"/>
      <c r="F1627" s="22"/>
      <c r="G1627" s="21"/>
      <c r="H1627" s="22"/>
      <c r="I1627" s="20"/>
      <c r="J1627" s="20">
        <v>200</v>
      </c>
      <c r="K1627" s="20">
        <v>185</v>
      </c>
      <c r="L1627" s="20"/>
      <c r="M1627" s="20"/>
      <c r="N1627" s="20">
        <v>28</v>
      </c>
      <c r="O1627" s="20">
        <v>413</v>
      </c>
      <c r="P1627" s="23" t="str">
        <f>VLOOKUP(A1627,'ИЗ ОСНОВЫ НОМЕНКЛАТУР'!D:E,2,0)</f>
        <v>Крепежные системы</v>
      </c>
      <c r="Q1627" s="23" t="str">
        <f>VLOOKUP(A1627,'ИЗ ОСНОВЫ НОМЕНКЛАТУР'!D:F,3,0)</f>
        <v>Держатели посудосушек и корзин</v>
      </c>
      <c r="R1627" s="40">
        <f>VLOOKUP(A:A,'ИЗ ОСНОВЫ НОМЕНКЛАТУР'!D:G,4,0)</f>
        <v>89.344999999999999</v>
      </c>
      <c r="S1627" s="12" t="str">
        <f>VLOOKUP(A:A,'ИЗ ОСНОВЫ НОМЕНКЛАТУР'!D:H,5,0)</f>
        <v>C</v>
      </c>
      <c r="T1627" s="44">
        <f t="shared" si="303"/>
        <v>0</v>
      </c>
      <c r="U1627" s="44">
        <f t="shared" si="304"/>
        <v>0</v>
      </c>
      <c r="V1627" s="44">
        <f t="shared" si="305"/>
        <v>0</v>
      </c>
      <c r="W1627" s="44">
        <f t="shared" si="306"/>
        <v>0</v>
      </c>
      <c r="X1627" s="44">
        <f t="shared" si="307"/>
        <v>0</v>
      </c>
      <c r="Y1627" s="44">
        <f t="shared" si="308"/>
        <v>0</v>
      </c>
      <c r="Z1627" s="44">
        <f t="shared" si="309"/>
        <v>17869</v>
      </c>
      <c r="AA1627" s="44">
        <f t="shared" si="310"/>
        <v>16528.825000000001</v>
      </c>
      <c r="AB1627" s="44">
        <f t="shared" si="311"/>
        <v>0</v>
      </c>
      <c r="AC1627" s="44">
        <f t="shared" si="312"/>
        <v>0</v>
      </c>
      <c r="AD1627" s="44">
        <f t="shared" si="313"/>
        <v>2501.66</v>
      </c>
      <c r="AE1627" s="12">
        <f t="shared" si="314"/>
        <v>36899.485000000001</v>
      </c>
    </row>
    <row r="1628" spans="1:31" ht="12.6" hidden="1" customHeight="1" x14ac:dyDescent="0.2">
      <c r="A1628" s="26" t="s">
        <v>3648</v>
      </c>
      <c r="B1628" s="19"/>
      <c r="C1628" s="19"/>
      <c r="D1628" s="20"/>
      <c r="E1628" s="21"/>
      <c r="F1628" s="22"/>
      <c r="G1628" s="21"/>
      <c r="H1628" s="22"/>
      <c r="I1628" s="20"/>
      <c r="J1628" s="20">
        <v>39</v>
      </c>
      <c r="K1628" s="20"/>
      <c r="L1628" s="20"/>
      <c r="M1628" s="20"/>
      <c r="N1628" s="20">
        <v>112</v>
      </c>
      <c r="O1628" s="20">
        <v>151</v>
      </c>
      <c r="P1628" s="23" t="str">
        <f>VLOOKUP(A1628,'ИЗ ОСНОВЫ НОМЕНКЛАТУР'!D:E,2,0)</f>
        <v>Аксессуары для шкафов</v>
      </c>
      <c r="Q1628" s="23" t="str">
        <f>VLOOKUP(A1628,'ИЗ ОСНОВЫ НОМЕНКЛАТУР'!D:F,3,0)</f>
        <v>Бренд "Найди"</v>
      </c>
      <c r="R1628" s="40">
        <f>VLOOKUP(A:A,'ИЗ ОСНОВЫ НОМЕНКЛАТУР'!D:G,4,0)</f>
        <v>85.839375000000004</v>
      </c>
      <c r="S1628" s="12" t="str">
        <f>VLOOKUP(A:A,'ИЗ ОСНОВЫ НОМЕНКЛАТУР'!D:H,5,0)</f>
        <v>C</v>
      </c>
      <c r="T1628" s="44">
        <f t="shared" si="303"/>
        <v>0</v>
      </c>
      <c r="U1628" s="44">
        <f t="shared" si="304"/>
        <v>0</v>
      </c>
      <c r="V1628" s="44">
        <f t="shared" si="305"/>
        <v>0</v>
      </c>
      <c r="W1628" s="44">
        <f t="shared" si="306"/>
        <v>0</v>
      </c>
      <c r="X1628" s="44">
        <f t="shared" si="307"/>
        <v>0</v>
      </c>
      <c r="Y1628" s="44">
        <f t="shared" si="308"/>
        <v>0</v>
      </c>
      <c r="Z1628" s="44">
        <f t="shared" si="309"/>
        <v>3347.7356250000003</v>
      </c>
      <c r="AA1628" s="44">
        <f t="shared" si="310"/>
        <v>0</v>
      </c>
      <c r="AB1628" s="44">
        <f t="shared" si="311"/>
        <v>0</v>
      </c>
      <c r="AC1628" s="44">
        <f t="shared" si="312"/>
        <v>0</v>
      </c>
      <c r="AD1628" s="44">
        <f t="shared" si="313"/>
        <v>9614.01</v>
      </c>
      <c r="AE1628" s="12">
        <f t="shared" si="314"/>
        <v>12961.745625</v>
      </c>
    </row>
    <row r="1629" spans="1:31" ht="12.6" hidden="1" customHeight="1" x14ac:dyDescent="0.2">
      <c r="A1629" s="26" t="s">
        <v>3649</v>
      </c>
      <c r="B1629" s="19"/>
      <c r="C1629" s="19"/>
      <c r="D1629" s="20"/>
      <c r="E1629" s="21"/>
      <c r="F1629" s="22"/>
      <c r="G1629" s="21"/>
      <c r="H1629" s="22"/>
      <c r="I1629" s="20"/>
      <c r="J1629" s="20">
        <v>40</v>
      </c>
      <c r="K1629" s="20"/>
      <c r="L1629" s="20"/>
      <c r="M1629" s="20"/>
      <c r="N1629" s="20">
        <v>90</v>
      </c>
      <c r="O1629" s="20">
        <v>130</v>
      </c>
      <c r="P1629" s="23" t="str">
        <f>VLOOKUP(A1629,'ИЗ ОСНОВЫ НОМЕНКЛАТУР'!D:E,2,0)</f>
        <v>Аксессуары для шкафов</v>
      </c>
      <c r="Q1629" s="23" t="str">
        <f>VLOOKUP(A1629,'ИЗ ОСНОВЫ НОМЕНКЛАТУР'!D:F,3,0)</f>
        <v>Бренд "Найди"</v>
      </c>
      <c r="R1629" s="40">
        <f>VLOOKUP(A:A,'ИЗ ОСНОВЫ НОМЕНКЛАТУР'!D:G,4,0)</f>
        <v>87.0715</v>
      </c>
      <c r="S1629" s="12" t="str">
        <f>VLOOKUP(A:A,'ИЗ ОСНОВЫ НОМЕНКЛАТУР'!D:H,5,0)</f>
        <v>C</v>
      </c>
      <c r="T1629" s="44">
        <f t="shared" si="303"/>
        <v>0</v>
      </c>
      <c r="U1629" s="44">
        <f t="shared" si="304"/>
        <v>0</v>
      </c>
      <c r="V1629" s="44">
        <f t="shared" si="305"/>
        <v>0</v>
      </c>
      <c r="W1629" s="44">
        <f t="shared" si="306"/>
        <v>0</v>
      </c>
      <c r="X1629" s="44">
        <f t="shared" si="307"/>
        <v>0</v>
      </c>
      <c r="Y1629" s="44">
        <f t="shared" si="308"/>
        <v>0</v>
      </c>
      <c r="Z1629" s="44">
        <f t="shared" si="309"/>
        <v>3482.86</v>
      </c>
      <c r="AA1629" s="44">
        <f t="shared" si="310"/>
        <v>0</v>
      </c>
      <c r="AB1629" s="44">
        <f t="shared" si="311"/>
        <v>0</v>
      </c>
      <c r="AC1629" s="44">
        <f t="shared" si="312"/>
        <v>0</v>
      </c>
      <c r="AD1629" s="44">
        <f t="shared" si="313"/>
        <v>7836.4350000000004</v>
      </c>
      <c r="AE1629" s="12">
        <f t="shared" si="314"/>
        <v>11319.295</v>
      </c>
    </row>
    <row r="1630" spans="1:31" ht="12.6" hidden="1" customHeight="1" x14ac:dyDescent="0.2">
      <c r="A1630" s="26" t="s">
        <v>4507</v>
      </c>
      <c r="B1630" s="19"/>
      <c r="C1630" s="19"/>
      <c r="D1630" s="20"/>
      <c r="E1630" s="21"/>
      <c r="F1630" s="22"/>
      <c r="G1630" s="21"/>
      <c r="H1630" s="22"/>
      <c r="I1630" s="20"/>
      <c r="J1630" s="20"/>
      <c r="K1630" s="20">
        <v>120</v>
      </c>
      <c r="L1630" s="20"/>
      <c r="M1630" s="20"/>
      <c r="N1630" s="20"/>
      <c r="O1630" s="20">
        <v>120</v>
      </c>
      <c r="P1630" s="23" t="str">
        <f>VLOOKUP(A1630,'ИЗ ОСНОВЫ НОМЕНКЛАТУР'!D:E,2,0)</f>
        <v>Аксессуары для шкафов</v>
      </c>
      <c r="Q1630" s="23" t="str">
        <f>VLOOKUP(A1630,'ИЗ ОСНОВЫ НОМЕНКЛАТУР'!D:F,3,0)</f>
        <v>Шкаф/шкаф-купе наполнение (бренд Aristo)</v>
      </c>
      <c r="R1630" s="40">
        <f>VLOOKUP(A:A,'ИЗ ОСНОВЫ НОМЕНКЛАТУР'!D:G,4,0)</f>
        <v>1772.7166666666667</v>
      </c>
      <c r="S1630" s="12" t="str">
        <f>VLOOKUP(A:A,'ИЗ ОСНОВЫ НОМЕНКЛАТУР'!D:H,5,0)</f>
        <v>C</v>
      </c>
      <c r="T1630" s="44">
        <f t="shared" si="303"/>
        <v>0</v>
      </c>
      <c r="U1630" s="44">
        <f t="shared" si="304"/>
        <v>0</v>
      </c>
      <c r="V1630" s="44">
        <f t="shared" si="305"/>
        <v>0</v>
      </c>
      <c r="W1630" s="44">
        <f t="shared" si="306"/>
        <v>0</v>
      </c>
      <c r="X1630" s="44">
        <f t="shared" si="307"/>
        <v>0</v>
      </c>
      <c r="Y1630" s="44">
        <f t="shared" si="308"/>
        <v>0</v>
      </c>
      <c r="Z1630" s="44">
        <f t="shared" si="309"/>
        <v>0</v>
      </c>
      <c r="AA1630" s="44">
        <f t="shared" si="310"/>
        <v>212726</v>
      </c>
      <c r="AB1630" s="44">
        <f t="shared" si="311"/>
        <v>0</v>
      </c>
      <c r="AC1630" s="44">
        <f t="shared" si="312"/>
        <v>0</v>
      </c>
      <c r="AD1630" s="44">
        <f t="shared" si="313"/>
        <v>0</v>
      </c>
      <c r="AE1630" s="12">
        <f t="shared" si="314"/>
        <v>212726</v>
      </c>
    </row>
    <row r="1631" spans="1:31" ht="12.6" hidden="1" customHeight="1" x14ac:dyDescent="0.2">
      <c r="A1631" s="26" t="s">
        <v>3701</v>
      </c>
      <c r="B1631" s="19"/>
      <c r="C1631" s="19"/>
      <c r="D1631" s="20"/>
      <c r="E1631" s="21"/>
      <c r="F1631" s="22"/>
      <c r="G1631" s="21"/>
      <c r="H1631" s="22"/>
      <c r="I1631" s="20"/>
      <c r="J1631" s="20"/>
      <c r="K1631" s="20">
        <v>82</v>
      </c>
      <c r="L1631" s="20"/>
      <c r="M1631" s="20"/>
      <c r="N1631" s="20"/>
      <c r="O1631" s="20">
        <v>82</v>
      </c>
      <c r="P1631" s="23" t="str">
        <f>VLOOKUP(A1631,'ИЗ ОСНОВЫ НОМЕНКЛАТУР'!D:E,2,0)</f>
        <v>Аксессуары для шкафов</v>
      </c>
      <c r="Q1631" s="23" t="str">
        <f>VLOOKUP(A1631,'ИЗ ОСНОВЫ НОМЕНКЛАТУР'!D:F,3,0)</f>
        <v>Шкаф/шкаф-купе наполнение (бренд Aristo)</v>
      </c>
      <c r="R1631" s="40">
        <f>VLOOKUP(A:A,'ИЗ ОСНОВЫ НОМЕНКЛАТУР'!D:G,4,0)</f>
        <v>1772.72</v>
      </c>
      <c r="S1631" s="12" t="str">
        <f>VLOOKUP(A:A,'ИЗ ОСНОВЫ НОМЕНКЛАТУР'!D:H,5,0)</f>
        <v>C</v>
      </c>
      <c r="T1631" s="44">
        <f t="shared" si="303"/>
        <v>0</v>
      </c>
      <c r="U1631" s="44">
        <f t="shared" si="304"/>
        <v>0</v>
      </c>
      <c r="V1631" s="44">
        <f t="shared" si="305"/>
        <v>0</v>
      </c>
      <c r="W1631" s="44">
        <f t="shared" si="306"/>
        <v>0</v>
      </c>
      <c r="X1631" s="44">
        <f t="shared" si="307"/>
        <v>0</v>
      </c>
      <c r="Y1631" s="44">
        <f t="shared" si="308"/>
        <v>0</v>
      </c>
      <c r="Z1631" s="44">
        <f t="shared" si="309"/>
        <v>0</v>
      </c>
      <c r="AA1631" s="44">
        <f t="shared" si="310"/>
        <v>145363.04</v>
      </c>
      <c r="AB1631" s="44">
        <f t="shared" si="311"/>
        <v>0</v>
      </c>
      <c r="AC1631" s="44">
        <f t="shared" si="312"/>
        <v>0</v>
      </c>
      <c r="AD1631" s="44">
        <f t="shared" si="313"/>
        <v>0</v>
      </c>
      <c r="AE1631" s="12">
        <f t="shared" si="314"/>
        <v>145363.04</v>
      </c>
    </row>
    <row r="1632" spans="1:31" ht="12.6" hidden="1" customHeight="1" x14ac:dyDescent="0.2">
      <c r="A1632" s="26" t="s">
        <v>4508</v>
      </c>
      <c r="B1632" s="19"/>
      <c r="C1632" s="19"/>
      <c r="D1632" s="20"/>
      <c r="E1632" s="21"/>
      <c r="F1632" s="22"/>
      <c r="G1632" s="21"/>
      <c r="H1632" s="22"/>
      <c r="I1632" s="20"/>
      <c r="J1632" s="20"/>
      <c r="K1632" s="20">
        <v>10</v>
      </c>
      <c r="L1632" s="20"/>
      <c r="M1632" s="20"/>
      <c r="N1632" s="20"/>
      <c r="O1632" s="20">
        <v>10</v>
      </c>
      <c r="P1632" s="23" t="str">
        <f>VLOOKUP(A1632,'ИЗ ОСНОВЫ НОМЕНКЛАТУР'!D:E,2,0)</f>
        <v>Аксессуары для шкафов</v>
      </c>
      <c r="Q1632" s="23" t="str">
        <f>VLOOKUP(A1632,'ИЗ ОСНОВЫ НОМЕНКЛАТУР'!D:F,3,0)</f>
        <v>Шкаф/шкаф-купе наполнение (бренд Aristo)</v>
      </c>
      <c r="R1632" s="40">
        <f>VLOOKUP(A:A,'ИЗ ОСНОВЫ НОМЕНКЛАТУР'!D:G,4,0)</f>
        <v>2267.6999999999998</v>
      </c>
      <c r="S1632" s="12" t="str">
        <f>VLOOKUP(A:A,'ИЗ ОСНОВЫ НОМЕНКЛАТУР'!D:H,5,0)</f>
        <v>C</v>
      </c>
      <c r="T1632" s="44">
        <f t="shared" si="303"/>
        <v>0</v>
      </c>
      <c r="U1632" s="44">
        <f t="shared" si="304"/>
        <v>0</v>
      </c>
      <c r="V1632" s="44">
        <f t="shared" si="305"/>
        <v>0</v>
      </c>
      <c r="W1632" s="44">
        <f t="shared" si="306"/>
        <v>0</v>
      </c>
      <c r="X1632" s="44">
        <f t="shared" si="307"/>
        <v>0</v>
      </c>
      <c r="Y1632" s="44">
        <f t="shared" si="308"/>
        <v>0</v>
      </c>
      <c r="Z1632" s="44">
        <f t="shared" si="309"/>
        <v>0</v>
      </c>
      <c r="AA1632" s="44">
        <f t="shared" si="310"/>
        <v>22677</v>
      </c>
      <c r="AB1632" s="44">
        <f t="shared" si="311"/>
        <v>0</v>
      </c>
      <c r="AC1632" s="44">
        <f t="shared" si="312"/>
        <v>0</v>
      </c>
      <c r="AD1632" s="44">
        <f t="shared" si="313"/>
        <v>0</v>
      </c>
      <c r="AE1632" s="12">
        <f t="shared" si="314"/>
        <v>22677</v>
      </c>
    </row>
    <row r="1633" spans="1:31" ht="12.6" hidden="1" customHeight="1" x14ac:dyDescent="0.2">
      <c r="A1633" s="26" t="s">
        <v>4509</v>
      </c>
      <c r="B1633" s="19"/>
      <c r="C1633" s="19"/>
      <c r="D1633" s="20"/>
      <c r="E1633" s="21"/>
      <c r="F1633" s="22"/>
      <c r="G1633" s="21"/>
      <c r="H1633" s="22"/>
      <c r="I1633" s="20"/>
      <c r="J1633" s="20"/>
      <c r="K1633" s="20">
        <v>10</v>
      </c>
      <c r="L1633" s="20"/>
      <c r="M1633" s="20"/>
      <c r="N1633" s="20"/>
      <c r="O1633" s="20">
        <v>10</v>
      </c>
      <c r="P1633" s="23" t="str">
        <f>VLOOKUP(A1633,'ИЗ ОСНОВЫ НОМЕНКЛАТУР'!D:E,2,0)</f>
        <v>Аксессуары для шкафов</v>
      </c>
      <c r="Q1633" s="23" t="str">
        <f>VLOOKUP(A1633,'ИЗ ОСНОВЫ НОМЕНКЛАТУР'!D:F,3,0)</f>
        <v>Шкаф/шкаф-купе наполнение (бренд Aristo)</v>
      </c>
      <c r="R1633" s="40">
        <f>VLOOKUP(A:A,'ИЗ ОСНОВЫ НОМЕНКЛАТУР'!D:G,4,0)</f>
        <v>2267.6999999999998</v>
      </c>
      <c r="S1633" s="12" t="str">
        <f>VLOOKUP(A:A,'ИЗ ОСНОВЫ НОМЕНКЛАТУР'!D:H,5,0)</f>
        <v>C</v>
      </c>
      <c r="T1633" s="44">
        <f t="shared" si="303"/>
        <v>0</v>
      </c>
      <c r="U1633" s="44">
        <f t="shared" si="304"/>
        <v>0</v>
      </c>
      <c r="V1633" s="44">
        <f t="shared" si="305"/>
        <v>0</v>
      </c>
      <c r="W1633" s="44">
        <f t="shared" si="306"/>
        <v>0</v>
      </c>
      <c r="X1633" s="44">
        <f t="shared" si="307"/>
        <v>0</v>
      </c>
      <c r="Y1633" s="44">
        <f t="shared" si="308"/>
        <v>0</v>
      </c>
      <c r="Z1633" s="44">
        <f t="shared" si="309"/>
        <v>0</v>
      </c>
      <c r="AA1633" s="44">
        <f t="shared" si="310"/>
        <v>22677</v>
      </c>
      <c r="AB1633" s="44">
        <f t="shared" si="311"/>
        <v>0</v>
      </c>
      <c r="AC1633" s="44">
        <f t="shared" si="312"/>
        <v>0</v>
      </c>
      <c r="AD1633" s="44">
        <f t="shared" si="313"/>
        <v>0</v>
      </c>
      <c r="AE1633" s="12">
        <f t="shared" si="314"/>
        <v>22677</v>
      </c>
    </row>
    <row r="1634" spans="1:31" ht="12.6" hidden="1" customHeight="1" x14ac:dyDescent="0.2">
      <c r="A1634" s="26" t="s">
        <v>4510</v>
      </c>
      <c r="B1634" s="19"/>
      <c r="C1634" s="19"/>
      <c r="D1634" s="20"/>
      <c r="E1634" s="21"/>
      <c r="F1634" s="22"/>
      <c r="G1634" s="21"/>
      <c r="H1634" s="22"/>
      <c r="I1634" s="20"/>
      <c r="J1634" s="20"/>
      <c r="K1634" s="20">
        <v>50</v>
      </c>
      <c r="L1634" s="20"/>
      <c r="M1634" s="20"/>
      <c r="N1634" s="20"/>
      <c r="O1634" s="20">
        <v>50</v>
      </c>
      <c r="P1634" s="23" t="str">
        <f>VLOOKUP(A1634,'ИЗ ОСНОВЫ НОМЕНКЛАТУР'!D:E,2,0)</f>
        <v>Аксессуары для шкафов</v>
      </c>
      <c r="Q1634" s="23" t="str">
        <f>VLOOKUP(A1634,'ИЗ ОСНОВЫ НОМЕНКЛАТУР'!D:F,3,0)</f>
        <v>Шкаф/шкаф-купе наполнение (бренд Aristo)</v>
      </c>
      <c r="R1634" s="40">
        <f>VLOOKUP(A:A,'ИЗ ОСНОВЫ НОМЕНКЛАТУР'!D:G,4,0)</f>
        <v>873.76</v>
      </c>
      <c r="S1634" s="12" t="str">
        <f>VLOOKUP(A:A,'ИЗ ОСНОВЫ НОМЕНКЛАТУР'!D:H,5,0)</f>
        <v>C</v>
      </c>
      <c r="T1634" s="44">
        <f t="shared" si="303"/>
        <v>0</v>
      </c>
      <c r="U1634" s="44">
        <f t="shared" si="304"/>
        <v>0</v>
      </c>
      <c r="V1634" s="44">
        <f t="shared" si="305"/>
        <v>0</v>
      </c>
      <c r="W1634" s="44">
        <f t="shared" si="306"/>
        <v>0</v>
      </c>
      <c r="X1634" s="44">
        <f t="shared" si="307"/>
        <v>0</v>
      </c>
      <c r="Y1634" s="44">
        <f t="shared" si="308"/>
        <v>0</v>
      </c>
      <c r="Z1634" s="44">
        <f t="shared" si="309"/>
        <v>0</v>
      </c>
      <c r="AA1634" s="44">
        <f t="shared" si="310"/>
        <v>43688</v>
      </c>
      <c r="AB1634" s="44">
        <f t="shared" si="311"/>
        <v>0</v>
      </c>
      <c r="AC1634" s="44">
        <f t="shared" si="312"/>
        <v>0</v>
      </c>
      <c r="AD1634" s="44">
        <f t="shared" si="313"/>
        <v>0</v>
      </c>
      <c r="AE1634" s="12">
        <f t="shared" si="314"/>
        <v>43688</v>
      </c>
    </row>
    <row r="1635" spans="1:31" ht="12.6" hidden="1" customHeight="1" x14ac:dyDescent="0.2">
      <c r="A1635" s="26" t="s">
        <v>4511</v>
      </c>
      <c r="B1635" s="19"/>
      <c r="C1635" s="19"/>
      <c r="D1635" s="20"/>
      <c r="E1635" s="21"/>
      <c r="F1635" s="22"/>
      <c r="G1635" s="21"/>
      <c r="H1635" s="22"/>
      <c r="I1635" s="20"/>
      <c r="J1635" s="20"/>
      <c r="K1635" s="20">
        <v>50</v>
      </c>
      <c r="L1635" s="20"/>
      <c r="M1635" s="20"/>
      <c r="N1635" s="20"/>
      <c r="O1635" s="20">
        <v>50</v>
      </c>
      <c r="P1635" s="23" t="str">
        <f>VLOOKUP(A1635,'ИЗ ОСНОВЫ НОМЕНКЛАТУР'!D:E,2,0)</f>
        <v>Аксессуары для шкафов</v>
      </c>
      <c r="Q1635" s="23" t="str">
        <f>VLOOKUP(A1635,'ИЗ ОСНОВЫ НОМЕНКЛАТУР'!D:F,3,0)</f>
        <v>Шкаф/шкаф-купе наполнение (бренд Aristo)</v>
      </c>
      <c r="R1635" s="40">
        <f>VLOOKUP(A:A,'ИЗ ОСНОВЫ НОМЕНКЛАТУР'!D:G,4,0)</f>
        <v>873.76</v>
      </c>
      <c r="S1635" s="12" t="str">
        <f>VLOOKUP(A:A,'ИЗ ОСНОВЫ НОМЕНКЛАТУР'!D:H,5,0)</f>
        <v>C</v>
      </c>
      <c r="T1635" s="44">
        <f t="shared" si="303"/>
        <v>0</v>
      </c>
      <c r="U1635" s="44">
        <f t="shared" si="304"/>
        <v>0</v>
      </c>
      <c r="V1635" s="44">
        <f t="shared" si="305"/>
        <v>0</v>
      </c>
      <c r="W1635" s="44">
        <f t="shared" si="306"/>
        <v>0</v>
      </c>
      <c r="X1635" s="44">
        <f t="shared" si="307"/>
        <v>0</v>
      </c>
      <c r="Y1635" s="44">
        <f t="shared" si="308"/>
        <v>0</v>
      </c>
      <c r="Z1635" s="44">
        <f t="shared" si="309"/>
        <v>0</v>
      </c>
      <c r="AA1635" s="44">
        <f t="shared" si="310"/>
        <v>43688</v>
      </c>
      <c r="AB1635" s="44">
        <f t="shared" si="311"/>
        <v>0</v>
      </c>
      <c r="AC1635" s="44">
        <f t="shared" si="312"/>
        <v>0</v>
      </c>
      <c r="AD1635" s="44">
        <f t="shared" si="313"/>
        <v>0</v>
      </c>
      <c r="AE1635" s="12">
        <f t="shared" si="314"/>
        <v>43688</v>
      </c>
    </row>
    <row r="1636" spans="1:31" ht="12.6" hidden="1" customHeight="1" x14ac:dyDescent="0.2">
      <c r="A1636" s="26" t="s">
        <v>4512</v>
      </c>
      <c r="B1636" s="19"/>
      <c r="C1636" s="19"/>
      <c r="D1636" s="20"/>
      <c r="E1636" s="21"/>
      <c r="F1636" s="22"/>
      <c r="G1636" s="21"/>
      <c r="H1636" s="22"/>
      <c r="I1636" s="20"/>
      <c r="J1636" s="20"/>
      <c r="K1636" s="20">
        <v>40</v>
      </c>
      <c r="L1636" s="20"/>
      <c r="M1636" s="20"/>
      <c r="N1636" s="20"/>
      <c r="O1636" s="20">
        <v>40</v>
      </c>
      <c r="P1636" s="23" t="str">
        <f>VLOOKUP(A1636,'ИЗ ОСНОВЫ НОМЕНКЛАТУР'!D:E,2,0)</f>
        <v>Аксессуары для шкафов</v>
      </c>
      <c r="Q1636" s="23" t="str">
        <f>VLOOKUP(A1636,'ИЗ ОСНОВЫ НОМЕНКЛАТУР'!D:F,3,0)</f>
        <v>Шкаф/шкаф-купе наполнение (бренд Aristo)</v>
      </c>
      <c r="R1636" s="40">
        <f>VLOOKUP(A:A,'ИЗ ОСНОВЫ НОМЕНКЛАТУР'!D:G,4,0)</f>
        <v>1034.6500000000001</v>
      </c>
      <c r="S1636" s="12" t="str">
        <f>VLOOKUP(A:A,'ИЗ ОСНОВЫ НОМЕНКЛАТУР'!D:H,5,0)</f>
        <v>C</v>
      </c>
      <c r="T1636" s="44">
        <f t="shared" si="303"/>
        <v>0</v>
      </c>
      <c r="U1636" s="44">
        <f t="shared" si="304"/>
        <v>0</v>
      </c>
      <c r="V1636" s="44">
        <f t="shared" si="305"/>
        <v>0</v>
      </c>
      <c r="W1636" s="44">
        <f t="shared" si="306"/>
        <v>0</v>
      </c>
      <c r="X1636" s="44">
        <f t="shared" si="307"/>
        <v>0</v>
      </c>
      <c r="Y1636" s="44">
        <f t="shared" si="308"/>
        <v>0</v>
      </c>
      <c r="Z1636" s="44">
        <f t="shared" si="309"/>
        <v>0</v>
      </c>
      <c r="AA1636" s="44">
        <f t="shared" si="310"/>
        <v>41386</v>
      </c>
      <c r="AB1636" s="44">
        <f t="shared" si="311"/>
        <v>0</v>
      </c>
      <c r="AC1636" s="44">
        <f t="shared" si="312"/>
        <v>0</v>
      </c>
      <c r="AD1636" s="44">
        <f t="shared" si="313"/>
        <v>0</v>
      </c>
      <c r="AE1636" s="12">
        <f t="shared" si="314"/>
        <v>41386</v>
      </c>
    </row>
    <row r="1637" spans="1:31" ht="12.6" hidden="1" customHeight="1" x14ac:dyDescent="0.2">
      <c r="A1637" s="26" t="s">
        <v>3725</v>
      </c>
      <c r="B1637" s="19"/>
      <c r="C1637" s="19"/>
      <c r="D1637" s="20"/>
      <c r="E1637" s="21"/>
      <c r="F1637" s="22"/>
      <c r="G1637" s="21"/>
      <c r="H1637" s="22"/>
      <c r="I1637" s="20"/>
      <c r="J1637" s="20"/>
      <c r="K1637" s="20">
        <v>35</v>
      </c>
      <c r="L1637" s="20"/>
      <c r="M1637" s="20"/>
      <c r="N1637" s="20"/>
      <c r="O1637" s="20">
        <v>35</v>
      </c>
      <c r="P1637" s="23" t="str">
        <f>VLOOKUP(A1637,'ИЗ ОСНОВЫ НОМЕНКЛАТУР'!D:E,2,0)</f>
        <v>Аксессуары для шкафов</v>
      </c>
      <c r="Q1637" s="23" t="str">
        <f>VLOOKUP(A1637,'ИЗ ОСНОВЫ НОМЕНКЛАТУР'!D:F,3,0)</f>
        <v>Шкаф/шкаф-купе наполнение (бренд Aristo)</v>
      </c>
      <c r="R1637" s="40">
        <f>VLOOKUP(A:A,'ИЗ ОСНОВЫ НОМЕНКЛАТУР'!D:G,4,0)</f>
        <v>1034.6500000000001</v>
      </c>
      <c r="S1637" s="12" t="str">
        <f>VLOOKUP(A:A,'ИЗ ОСНОВЫ НОМЕНКЛАТУР'!D:H,5,0)</f>
        <v>C</v>
      </c>
      <c r="T1637" s="44">
        <f t="shared" si="303"/>
        <v>0</v>
      </c>
      <c r="U1637" s="44">
        <f t="shared" si="304"/>
        <v>0</v>
      </c>
      <c r="V1637" s="44">
        <f t="shared" si="305"/>
        <v>0</v>
      </c>
      <c r="W1637" s="44">
        <f t="shared" si="306"/>
        <v>0</v>
      </c>
      <c r="X1637" s="44">
        <f t="shared" si="307"/>
        <v>0</v>
      </c>
      <c r="Y1637" s="44">
        <f t="shared" si="308"/>
        <v>0</v>
      </c>
      <c r="Z1637" s="44">
        <f t="shared" si="309"/>
        <v>0</v>
      </c>
      <c r="AA1637" s="44">
        <f t="shared" si="310"/>
        <v>36212.75</v>
      </c>
      <c r="AB1637" s="44">
        <f t="shared" si="311"/>
        <v>0</v>
      </c>
      <c r="AC1637" s="44">
        <f t="shared" si="312"/>
        <v>0</v>
      </c>
      <c r="AD1637" s="44">
        <f t="shared" si="313"/>
        <v>0</v>
      </c>
      <c r="AE1637" s="12">
        <f t="shared" si="314"/>
        <v>36212.75</v>
      </c>
    </row>
    <row r="1638" spans="1:31" ht="12.6" hidden="1" customHeight="1" x14ac:dyDescent="0.2">
      <c r="A1638" s="26" t="s">
        <v>4513</v>
      </c>
      <c r="B1638" s="19"/>
      <c r="C1638" s="19"/>
      <c r="D1638" s="20"/>
      <c r="E1638" s="21"/>
      <c r="F1638" s="22"/>
      <c r="G1638" s="21"/>
      <c r="H1638" s="22"/>
      <c r="I1638" s="20"/>
      <c r="J1638" s="20"/>
      <c r="K1638" s="20">
        <v>10</v>
      </c>
      <c r="L1638" s="20"/>
      <c r="M1638" s="20"/>
      <c r="N1638" s="20"/>
      <c r="O1638" s="20">
        <v>10</v>
      </c>
      <c r="P1638" s="23" t="str">
        <f>VLOOKUP(A1638,'ИЗ ОСНОВЫ НОМЕНКЛАТУР'!D:E,2,0)</f>
        <v>Аксессуары для шкафов</v>
      </c>
      <c r="Q1638" s="23" t="str">
        <f>VLOOKUP(A1638,'ИЗ ОСНОВЫ НОМЕНКЛАТУР'!D:F,3,0)</f>
        <v>Шкаф/шкаф-купе наполнение (бренд Aristo)</v>
      </c>
      <c r="R1638" s="40">
        <f>VLOOKUP(A:A,'ИЗ ОСНОВЫ НОМЕНКЛАТУР'!D:G,4,0)</f>
        <v>1939.6</v>
      </c>
      <c r="S1638" s="12" t="str">
        <f>VLOOKUP(A:A,'ИЗ ОСНОВЫ НОМЕНКЛАТУР'!D:H,5,0)</f>
        <v>C</v>
      </c>
      <c r="T1638" s="44">
        <f t="shared" si="303"/>
        <v>0</v>
      </c>
      <c r="U1638" s="44">
        <f t="shared" si="304"/>
        <v>0</v>
      </c>
      <c r="V1638" s="44">
        <f t="shared" si="305"/>
        <v>0</v>
      </c>
      <c r="W1638" s="44">
        <f t="shared" si="306"/>
        <v>0</v>
      </c>
      <c r="X1638" s="44">
        <f t="shared" si="307"/>
        <v>0</v>
      </c>
      <c r="Y1638" s="44">
        <f t="shared" si="308"/>
        <v>0</v>
      </c>
      <c r="Z1638" s="44">
        <f t="shared" si="309"/>
        <v>0</v>
      </c>
      <c r="AA1638" s="44">
        <f t="shared" si="310"/>
        <v>19396</v>
      </c>
      <c r="AB1638" s="44">
        <f t="shared" si="311"/>
        <v>0</v>
      </c>
      <c r="AC1638" s="44">
        <f t="shared" si="312"/>
        <v>0</v>
      </c>
      <c r="AD1638" s="44">
        <f t="shared" si="313"/>
        <v>0</v>
      </c>
      <c r="AE1638" s="12">
        <f t="shared" si="314"/>
        <v>19396</v>
      </c>
    </row>
    <row r="1639" spans="1:31" ht="12.6" hidden="1" customHeight="1" x14ac:dyDescent="0.2">
      <c r="A1639" s="26" t="s">
        <v>4514</v>
      </c>
      <c r="B1639" s="19"/>
      <c r="C1639" s="19"/>
      <c r="D1639" s="20"/>
      <c r="E1639" s="21"/>
      <c r="F1639" s="22"/>
      <c r="G1639" s="21"/>
      <c r="H1639" s="22"/>
      <c r="I1639" s="20"/>
      <c r="J1639" s="20"/>
      <c r="K1639" s="20">
        <v>10</v>
      </c>
      <c r="L1639" s="20"/>
      <c r="M1639" s="20"/>
      <c r="N1639" s="20"/>
      <c r="O1639" s="20">
        <v>10</v>
      </c>
      <c r="P1639" s="23" t="str">
        <f>VLOOKUP(A1639,'ИЗ ОСНОВЫ НОМЕНКЛАТУР'!D:E,2,0)</f>
        <v>Аксессуары для шкафов</v>
      </c>
      <c r="Q1639" s="23" t="str">
        <f>VLOOKUP(A1639,'ИЗ ОСНОВЫ НОМЕНКЛАТУР'!D:F,3,0)</f>
        <v>Шкаф/шкаф-купе наполнение (бренд Aristo)</v>
      </c>
      <c r="R1639" s="40">
        <f>VLOOKUP(A:A,'ИЗ ОСНОВЫ НОМЕНКЛАТУР'!D:G,4,0)</f>
        <v>1939.6</v>
      </c>
      <c r="S1639" s="12" t="str">
        <f>VLOOKUP(A:A,'ИЗ ОСНОВЫ НОМЕНКЛАТУР'!D:H,5,0)</f>
        <v>C</v>
      </c>
      <c r="T1639" s="44">
        <f t="shared" si="303"/>
        <v>0</v>
      </c>
      <c r="U1639" s="44">
        <f t="shared" si="304"/>
        <v>0</v>
      </c>
      <c r="V1639" s="44">
        <f t="shared" si="305"/>
        <v>0</v>
      </c>
      <c r="W1639" s="44">
        <f t="shared" si="306"/>
        <v>0</v>
      </c>
      <c r="X1639" s="44">
        <f t="shared" si="307"/>
        <v>0</v>
      </c>
      <c r="Y1639" s="44">
        <f t="shared" si="308"/>
        <v>0</v>
      </c>
      <c r="Z1639" s="44">
        <f t="shared" si="309"/>
        <v>0</v>
      </c>
      <c r="AA1639" s="44">
        <f t="shared" si="310"/>
        <v>19396</v>
      </c>
      <c r="AB1639" s="44">
        <f t="shared" si="311"/>
        <v>0</v>
      </c>
      <c r="AC1639" s="44">
        <f t="shared" si="312"/>
        <v>0</v>
      </c>
      <c r="AD1639" s="44">
        <f t="shared" si="313"/>
        <v>0</v>
      </c>
      <c r="AE1639" s="12">
        <f t="shared" si="314"/>
        <v>19396</v>
      </c>
    </row>
    <row r="1640" spans="1:31" ht="12.6" hidden="1" customHeight="1" x14ac:dyDescent="0.2">
      <c r="A1640" s="26" t="s">
        <v>3320</v>
      </c>
      <c r="B1640" s="19"/>
      <c r="C1640" s="19"/>
      <c r="D1640" s="20"/>
      <c r="E1640" s="21"/>
      <c r="F1640" s="22"/>
      <c r="G1640" s="21"/>
      <c r="H1640" s="22"/>
      <c r="I1640" s="20"/>
      <c r="J1640" s="20">
        <v>648</v>
      </c>
      <c r="K1640" s="20">
        <v>716</v>
      </c>
      <c r="L1640" s="20"/>
      <c r="M1640" s="20"/>
      <c r="N1640" s="20">
        <v>69</v>
      </c>
      <c r="O1640" s="20">
        <v>1433</v>
      </c>
      <c r="P1640" s="23" t="str">
        <f>VLOOKUP(A1640,'ИЗ ОСНОВЫ НОМЕНКЛАТУР'!D:E,2,0)</f>
        <v>Трубные системы, рейлинг</v>
      </c>
      <c r="Q1640" s="23" t="str">
        <f>VLOOKUP(A1640,'ИЗ ОСНОВЫ НОМЕНКЛАТУР'!D:F,3,0)</f>
        <v>Соединение труб</v>
      </c>
      <c r="R1640" s="40">
        <f>VLOOKUP(A:A,'ИЗ ОСНОВЫ НОМЕНКЛАТУР'!D:G,4,0)</f>
        <v>220.60582822085888</v>
      </c>
      <c r="S1640" s="12" t="str">
        <f>VLOOKUP(A:A,'ИЗ ОСНОВЫ НОМЕНКЛАТУР'!D:H,5,0)</f>
        <v>C</v>
      </c>
      <c r="T1640" s="44">
        <f t="shared" si="303"/>
        <v>0</v>
      </c>
      <c r="U1640" s="44">
        <f t="shared" si="304"/>
        <v>0</v>
      </c>
      <c r="V1640" s="44">
        <f t="shared" si="305"/>
        <v>0</v>
      </c>
      <c r="W1640" s="44">
        <f t="shared" si="306"/>
        <v>0</v>
      </c>
      <c r="X1640" s="44">
        <f t="shared" si="307"/>
        <v>0</v>
      </c>
      <c r="Y1640" s="44">
        <f t="shared" si="308"/>
        <v>0</v>
      </c>
      <c r="Z1640" s="44">
        <f t="shared" si="309"/>
        <v>142952.57668711655</v>
      </c>
      <c r="AA1640" s="44">
        <f t="shared" si="310"/>
        <v>157953.77300613496</v>
      </c>
      <c r="AB1640" s="44">
        <f t="shared" si="311"/>
        <v>0</v>
      </c>
      <c r="AC1640" s="44">
        <f t="shared" si="312"/>
        <v>0</v>
      </c>
      <c r="AD1640" s="44">
        <f t="shared" si="313"/>
        <v>15221.802147239263</v>
      </c>
      <c r="AE1640" s="12">
        <f t="shared" si="314"/>
        <v>316128.15184049081</v>
      </c>
    </row>
    <row r="1641" spans="1:31" ht="12.6" hidden="1" customHeight="1" x14ac:dyDescent="0.2">
      <c r="A1641" s="26" t="s">
        <v>4515</v>
      </c>
      <c r="B1641" s="19"/>
      <c r="C1641" s="19"/>
      <c r="D1641" s="20"/>
      <c r="E1641" s="21"/>
      <c r="F1641" s="22"/>
      <c r="G1641" s="21"/>
      <c r="H1641" s="22"/>
      <c r="I1641" s="20"/>
      <c r="J1641" s="20"/>
      <c r="K1641" s="20">
        <v>4</v>
      </c>
      <c r="L1641" s="20"/>
      <c r="M1641" s="20"/>
      <c r="N1641" s="20"/>
      <c r="O1641" s="20">
        <v>4</v>
      </c>
      <c r="P1641" s="23" t="str">
        <f>VLOOKUP(A1641,'ИЗ ОСНОВЫ НОМЕНКЛАТУР'!D:E,2,0)</f>
        <v>Аксессуары для шкафов</v>
      </c>
      <c r="Q1641" s="23" t="str">
        <f>VLOOKUP(A1641,'ИЗ ОСНОВЫ НОМЕНКЛАТУР'!D:F,3,0)</f>
        <v>Шкаф/шкаф-купе наполнение (бренд Aristo)</v>
      </c>
      <c r="R1641" s="40">
        <f>VLOOKUP(A:A,'ИЗ ОСНОВЫ НОМЕНКЛАТУР'!D:G,4,0)</f>
        <v>1080.75</v>
      </c>
      <c r="S1641" s="12" t="str">
        <f>VLOOKUP(A:A,'ИЗ ОСНОВЫ НОМЕНКЛАТУР'!D:H,5,0)</f>
        <v>C</v>
      </c>
      <c r="T1641" s="44">
        <f t="shared" si="303"/>
        <v>0</v>
      </c>
      <c r="U1641" s="44">
        <f t="shared" si="304"/>
        <v>0</v>
      </c>
      <c r="V1641" s="44">
        <f t="shared" si="305"/>
        <v>0</v>
      </c>
      <c r="W1641" s="44">
        <f t="shared" si="306"/>
        <v>0</v>
      </c>
      <c r="X1641" s="44">
        <f t="shared" si="307"/>
        <v>0</v>
      </c>
      <c r="Y1641" s="44">
        <f t="shared" si="308"/>
        <v>0</v>
      </c>
      <c r="Z1641" s="44">
        <f t="shared" si="309"/>
        <v>0</v>
      </c>
      <c r="AA1641" s="44">
        <f t="shared" si="310"/>
        <v>4323</v>
      </c>
      <c r="AB1641" s="44">
        <f t="shared" si="311"/>
        <v>0</v>
      </c>
      <c r="AC1641" s="44">
        <f t="shared" si="312"/>
        <v>0</v>
      </c>
      <c r="AD1641" s="44">
        <f t="shared" si="313"/>
        <v>0</v>
      </c>
      <c r="AE1641" s="12">
        <f t="shared" si="314"/>
        <v>4323</v>
      </c>
    </row>
    <row r="1642" spans="1:31" ht="12.6" hidden="1" customHeight="1" x14ac:dyDescent="0.2">
      <c r="A1642" s="26" t="s">
        <v>4516</v>
      </c>
      <c r="B1642" s="19"/>
      <c r="C1642" s="19"/>
      <c r="D1642" s="20"/>
      <c r="E1642" s="21"/>
      <c r="F1642" s="22"/>
      <c r="G1642" s="21"/>
      <c r="H1642" s="22"/>
      <c r="I1642" s="20"/>
      <c r="J1642" s="20"/>
      <c r="K1642" s="20">
        <v>4</v>
      </c>
      <c r="L1642" s="20"/>
      <c r="M1642" s="20"/>
      <c r="N1642" s="20"/>
      <c r="O1642" s="20">
        <v>4</v>
      </c>
      <c r="P1642" s="23" t="str">
        <f>VLOOKUP(A1642,'ИЗ ОСНОВЫ НОМЕНКЛАТУР'!D:E,2,0)</f>
        <v>Аксессуары для шкафов</v>
      </c>
      <c r="Q1642" s="23" t="str">
        <f>VLOOKUP(A1642,'ИЗ ОСНОВЫ НОМЕНКЛАТУР'!D:F,3,0)</f>
        <v>Шкаф/шкаф-купе наполнение (бренд Aristo)</v>
      </c>
      <c r="R1642" s="40">
        <f>VLOOKUP(A:A,'ИЗ ОСНОВЫ НОМЕНКЛАТУР'!D:G,4,0)</f>
        <v>1080.75</v>
      </c>
      <c r="S1642" s="12" t="str">
        <f>VLOOKUP(A:A,'ИЗ ОСНОВЫ НОМЕНКЛАТУР'!D:H,5,0)</f>
        <v>C</v>
      </c>
      <c r="T1642" s="44">
        <f t="shared" si="303"/>
        <v>0</v>
      </c>
      <c r="U1642" s="44">
        <f t="shared" si="304"/>
        <v>0</v>
      </c>
      <c r="V1642" s="44">
        <f t="shared" si="305"/>
        <v>0</v>
      </c>
      <c r="W1642" s="44">
        <f t="shared" si="306"/>
        <v>0</v>
      </c>
      <c r="X1642" s="44">
        <f t="shared" si="307"/>
        <v>0</v>
      </c>
      <c r="Y1642" s="44">
        <f t="shared" si="308"/>
        <v>0</v>
      </c>
      <c r="Z1642" s="44">
        <f t="shared" si="309"/>
        <v>0</v>
      </c>
      <c r="AA1642" s="44">
        <f t="shared" si="310"/>
        <v>4323</v>
      </c>
      <c r="AB1642" s="44">
        <f t="shared" si="311"/>
        <v>0</v>
      </c>
      <c r="AC1642" s="44">
        <f t="shared" si="312"/>
        <v>0</v>
      </c>
      <c r="AD1642" s="44">
        <f t="shared" si="313"/>
        <v>0</v>
      </c>
      <c r="AE1642" s="12">
        <f t="shared" si="314"/>
        <v>4323</v>
      </c>
    </row>
    <row r="1643" spans="1:31" ht="12.6" hidden="1" customHeight="1" x14ac:dyDescent="0.2">
      <c r="A1643" s="26" t="s">
        <v>4517</v>
      </c>
      <c r="B1643" s="19"/>
      <c r="C1643" s="19"/>
      <c r="D1643" s="20"/>
      <c r="E1643" s="21"/>
      <c r="F1643" s="22"/>
      <c r="G1643" s="21"/>
      <c r="H1643" s="22"/>
      <c r="I1643" s="20"/>
      <c r="J1643" s="20"/>
      <c r="K1643" s="20">
        <v>4</v>
      </c>
      <c r="L1643" s="20"/>
      <c r="M1643" s="20"/>
      <c r="N1643" s="20"/>
      <c r="O1643" s="20">
        <v>4</v>
      </c>
      <c r="P1643" s="23" t="str">
        <f>VLOOKUP(A1643,'ИЗ ОСНОВЫ НОМЕНКЛАТУР'!D:E,2,0)</f>
        <v>Аксессуары для шкафов</v>
      </c>
      <c r="Q1643" s="23" t="str">
        <f>VLOOKUP(A1643,'ИЗ ОСНОВЫ НОМЕНКЛАТУР'!D:F,3,0)</f>
        <v>Шкаф/шкаф-купе наполнение (бренд Aristo)</v>
      </c>
      <c r="R1643" s="40">
        <f>VLOOKUP(A:A,'ИЗ ОСНОВЫ НОМЕНКЛАТУР'!D:G,4,0)</f>
        <v>1383.25</v>
      </c>
      <c r="S1643" s="12" t="str">
        <f>VLOOKUP(A:A,'ИЗ ОСНОВЫ НОМЕНКЛАТУР'!D:H,5,0)</f>
        <v>C</v>
      </c>
      <c r="T1643" s="44">
        <f t="shared" si="303"/>
        <v>0</v>
      </c>
      <c r="U1643" s="44">
        <f t="shared" si="304"/>
        <v>0</v>
      </c>
      <c r="V1643" s="44">
        <f t="shared" si="305"/>
        <v>0</v>
      </c>
      <c r="W1643" s="44">
        <f t="shared" si="306"/>
        <v>0</v>
      </c>
      <c r="X1643" s="44">
        <f t="shared" si="307"/>
        <v>0</v>
      </c>
      <c r="Y1643" s="44">
        <f t="shared" si="308"/>
        <v>0</v>
      </c>
      <c r="Z1643" s="44">
        <f t="shared" si="309"/>
        <v>0</v>
      </c>
      <c r="AA1643" s="44">
        <f t="shared" si="310"/>
        <v>5533</v>
      </c>
      <c r="AB1643" s="44">
        <f t="shared" si="311"/>
        <v>0</v>
      </c>
      <c r="AC1643" s="44">
        <f t="shared" si="312"/>
        <v>0</v>
      </c>
      <c r="AD1643" s="44">
        <f t="shared" si="313"/>
        <v>0</v>
      </c>
      <c r="AE1643" s="12">
        <f t="shared" si="314"/>
        <v>5533</v>
      </c>
    </row>
    <row r="1644" spans="1:31" ht="12.6" hidden="1" customHeight="1" x14ac:dyDescent="0.2">
      <c r="A1644" s="26" t="s">
        <v>4518</v>
      </c>
      <c r="B1644" s="19"/>
      <c r="C1644" s="19"/>
      <c r="D1644" s="20"/>
      <c r="E1644" s="21"/>
      <c r="F1644" s="22"/>
      <c r="G1644" s="21"/>
      <c r="H1644" s="22"/>
      <c r="I1644" s="20"/>
      <c r="J1644" s="20"/>
      <c r="K1644" s="20">
        <v>4</v>
      </c>
      <c r="L1644" s="20"/>
      <c r="M1644" s="20"/>
      <c r="N1644" s="20"/>
      <c r="O1644" s="20">
        <v>4</v>
      </c>
      <c r="P1644" s="23" t="str">
        <f>VLOOKUP(A1644,'ИЗ ОСНОВЫ НОМЕНКЛАТУР'!D:E,2,0)</f>
        <v>Аксессуары для шкафов</v>
      </c>
      <c r="Q1644" s="23" t="str">
        <f>VLOOKUP(A1644,'ИЗ ОСНОВЫ НОМЕНКЛАТУР'!D:F,3,0)</f>
        <v>Шкаф/шкаф-купе наполнение (бренд Aristo)</v>
      </c>
      <c r="R1644" s="40">
        <f>VLOOKUP(A:A,'ИЗ ОСНОВЫ НОМЕНКЛАТУР'!D:G,4,0)</f>
        <v>1383.25</v>
      </c>
      <c r="S1644" s="12" t="str">
        <f>VLOOKUP(A:A,'ИЗ ОСНОВЫ НОМЕНКЛАТУР'!D:H,5,0)</f>
        <v>C</v>
      </c>
      <c r="T1644" s="44">
        <f t="shared" si="303"/>
        <v>0</v>
      </c>
      <c r="U1644" s="44">
        <f t="shared" si="304"/>
        <v>0</v>
      </c>
      <c r="V1644" s="44">
        <f t="shared" si="305"/>
        <v>0</v>
      </c>
      <c r="W1644" s="44">
        <f t="shared" si="306"/>
        <v>0</v>
      </c>
      <c r="X1644" s="44">
        <f t="shared" si="307"/>
        <v>0</v>
      </c>
      <c r="Y1644" s="44">
        <f t="shared" si="308"/>
        <v>0</v>
      </c>
      <c r="Z1644" s="44">
        <f t="shared" si="309"/>
        <v>0</v>
      </c>
      <c r="AA1644" s="44">
        <f t="shared" si="310"/>
        <v>5533</v>
      </c>
      <c r="AB1644" s="44">
        <f t="shared" si="311"/>
        <v>0</v>
      </c>
      <c r="AC1644" s="44">
        <f t="shared" si="312"/>
        <v>0</v>
      </c>
      <c r="AD1644" s="44">
        <f t="shared" si="313"/>
        <v>0</v>
      </c>
      <c r="AE1644" s="12">
        <f t="shared" si="314"/>
        <v>5533</v>
      </c>
    </row>
    <row r="1645" spans="1:31" ht="12.6" hidden="1" customHeight="1" x14ac:dyDescent="0.2">
      <c r="A1645" s="26" t="s">
        <v>4519</v>
      </c>
      <c r="B1645" s="19"/>
      <c r="C1645" s="19"/>
      <c r="D1645" s="20"/>
      <c r="E1645" s="21"/>
      <c r="F1645" s="22"/>
      <c r="G1645" s="21"/>
      <c r="H1645" s="22"/>
      <c r="I1645" s="20"/>
      <c r="J1645" s="20"/>
      <c r="K1645" s="20">
        <v>4</v>
      </c>
      <c r="L1645" s="20"/>
      <c r="M1645" s="20"/>
      <c r="N1645" s="20"/>
      <c r="O1645" s="20">
        <v>4</v>
      </c>
      <c r="P1645" s="23" t="str">
        <f>VLOOKUP(A1645,'ИЗ ОСНОВЫ НОМЕНКЛАТУР'!D:E,2,0)</f>
        <v>Аксессуары для шкафов</v>
      </c>
      <c r="Q1645" s="23" t="str">
        <f>VLOOKUP(A1645,'ИЗ ОСНОВЫ НОМЕНКЛАТУР'!D:F,3,0)</f>
        <v>Шкаф/шкаф-купе наполнение (бренд Aristo)</v>
      </c>
      <c r="R1645" s="40">
        <f>VLOOKUP(A:A,'ИЗ ОСНОВЫ НОМЕНКЛАТУР'!D:G,4,0)</f>
        <v>1521.75</v>
      </c>
      <c r="S1645" s="12" t="str">
        <f>VLOOKUP(A:A,'ИЗ ОСНОВЫ НОМЕНКЛАТУР'!D:H,5,0)</f>
        <v>C</v>
      </c>
      <c r="T1645" s="44">
        <f t="shared" si="303"/>
        <v>0</v>
      </c>
      <c r="U1645" s="44">
        <f t="shared" si="304"/>
        <v>0</v>
      </c>
      <c r="V1645" s="44">
        <f t="shared" si="305"/>
        <v>0</v>
      </c>
      <c r="W1645" s="44">
        <f t="shared" si="306"/>
        <v>0</v>
      </c>
      <c r="X1645" s="44">
        <f t="shared" si="307"/>
        <v>0</v>
      </c>
      <c r="Y1645" s="44">
        <f t="shared" si="308"/>
        <v>0</v>
      </c>
      <c r="Z1645" s="44">
        <f t="shared" si="309"/>
        <v>0</v>
      </c>
      <c r="AA1645" s="44">
        <f t="shared" si="310"/>
        <v>6087</v>
      </c>
      <c r="AB1645" s="44">
        <f t="shared" si="311"/>
        <v>0</v>
      </c>
      <c r="AC1645" s="44">
        <f t="shared" si="312"/>
        <v>0</v>
      </c>
      <c r="AD1645" s="44">
        <f t="shared" si="313"/>
        <v>0</v>
      </c>
      <c r="AE1645" s="12">
        <f t="shared" si="314"/>
        <v>6087</v>
      </c>
    </row>
    <row r="1646" spans="1:31" ht="12.6" hidden="1" customHeight="1" x14ac:dyDescent="0.2">
      <c r="A1646" s="26" t="s">
        <v>4520</v>
      </c>
      <c r="B1646" s="19"/>
      <c r="C1646" s="19"/>
      <c r="D1646" s="20"/>
      <c r="E1646" s="21"/>
      <c r="F1646" s="22"/>
      <c r="G1646" s="21"/>
      <c r="H1646" s="22"/>
      <c r="I1646" s="20"/>
      <c r="J1646" s="20"/>
      <c r="K1646" s="20">
        <v>4</v>
      </c>
      <c r="L1646" s="20"/>
      <c r="M1646" s="20"/>
      <c r="N1646" s="20"/>
      <c r="O1646" s="20">
        <v>4</v>
      </c>
      <c r="P1646" s="23" t="str">
        <f>VLOOKUP(A1646,'ИЗ ОСНОВЫ НОМЕНКЛАТУР'!D:E,2,0)</f>
        <v>Аксессуары для шкафов</v>
      </c>
      <c r="Q1646" s="23" t="str">
        <f>VLOOKUP(A1646,'ИЗ ОСНОВЫ НОМЕНКЛАТУР'!D:F,3,0)</f>
        <v>Шкаф/шкаф-купе наполнение (бренд Aristo)</v>
      </c>
      <c r="R1646" s="40">
        <f>VLOOKUP(A:A,'ИЗ ОСНОВЫ НОМЕНКЛАТУР'!D:G,4,0)</f>
        <v>1599.5</v>
      </c>
      <c r="S1646" s="12" t="str">
        <f>VLOOKUP(A:A,'ИЗ ОСНОВЫ НОМЕНКЛАТУР'!D:H,5,0)</f>
        <v>C</v>
      </c>
      <c r="T1646" s="44">
        <f t="shared" si="303"/>
        <v>0</v>
      </c>
      <c r="U1646" s="44">
        <f t="shared" si="304"/>
        <v>0</v>
      </c>
      <c r="V1646" s="44">
        <f t="shared" si="305"/>
        <v>0</v>
      </c>
      <c r="W1646" s="44">
        <f t="shared" si="306"/>
        <v>0</v>
      </c>
      <c r="X1646" s="44">
        <f t="shared" si="307"/>
        <v>0</v>
      </c>
      <c r="Y1646" s="44">
        <f t="shared" si="308"/>
        <v>0</v>
      </c>
      <c r="Z1646" s="44">
        <f t="shared" si="309"/>
        <v>0</v>
      </c>
      <c r="AA1646" s="44">
        <f t="shared" si="310"/>
        <v>6398</v>
      </c>
      <c r="AB1646" s="44">
        <f t="shared" si="311"/>
        <v>0</v>
      </c>
      <c r="AC1646" s="44">
        <f t="shared" si="312"/>
        <v>0</v>
      </c>
      <c r="AD1646" s="44">
        <f t="shared" si="313"/>
        <v>0</v>
      </c>
      <c r="AE1646" s="12">
        <f t="shared" si="314"/>
        <v>6398</v>
      </c>
    </row>
    <row r="1647" spans="1:31" ht="12.6" hidden="1" customHeight="1" x14ac:dyDescent="0.2">
      <c r="A1647" s="26" t="s">
        <v>4521</v>
      </c>
      <c r="B1647" s="19"/>
      <c r="C1647" s="19"/>
      <c r="D1647" s="20"/>
      <c r="E1647" s="21"/>
      <c r="F1647" s="22"/>
      <c r="G1647" s="21"/>
      <c r="H1647" s="22"/>
      <c r="I1647" s="20"/>
      <c r="J1647" s="20"/>
      <c r="K1647" s="20">
        <v>4</v>
      </c>
      <c r="L1647" s="20"/>
      <c r="M1647" s="20"/>
      <c r="N1647" s="20"/>
      <c r="O1647" s="20">
        <v>4</v>
      </c>
      <c r="P1647" s="23" t="str">
        <f>VLOOKUP(A1647,'ИЗ ОСНОВЫ НОМЕНКЛАТУР'!D:E,2,0)</f>
        <v>Аксессуары для шкафов</v>
      </c>
      <c r="Q1647" s="23" t="str">
        <f>VLOOKUP(A1647,'ИЗ ОСНОВЫ НОМЕНКЛАТУР'!D:F,3,0)</f>
        <v>Шкаф/шкаф-купе наполнение (бренд Aristo)</v>
      </c>
      <c r="R1647" s="40">
        <f>VLOOKUP(A:A,'ИЗ ОСНОВЫ НОМЕНКЛАТУР'!D:G,4,0)</f>
        <v>1454</v>
      </c>
      <c r="S1647" s="12" t="str">
        <f>VLOOKUP(A:A,'ИЗ ОСНОВЫ НОМЕНКЛАТУР'!D:H,5,0)</f>
        <v>C</v>
      </c>
      <c r="T1647" s="44">
        <f t="shared" si="303"/>
        <v>0</v>
      </c>
      <c r="U1647" s="44">
        <f t="shared" si="304"/>
        <v>0</v>
      </c>
      <c r="V1647" s="44">
        <f t="shared" si="305"/>
        <v>0</v>
      </c>
      <c r="W1647" s="44">
        <f t="shared" si="306"/>
        <v>0</v>
      </c>
      <c r="X1647" s="44">
        <f t="shared" si="307"/>
        <v>0</v>
      </c>
      <c r="Y1647" s="44">
        <f t="shared" si="308"/>
        <v>0</v>
      </c>
      <c r="Z1647" s="44">
        <f t="shared" si="309"/>
        <v>0</v>
      </c>
      <c r="AA1647" s="44">
        <f t="shared" si="310"/>
        <v>5816</v>
      </c>
      <c r="AB1647" s="44">
        <f t="shared" si="311"/>
        <v>0</v>
      </c>
      <c r="AC1647" s="44">
        <f t="shared" si="312"/>
        <v>0</v>
      </c>
      <c r="AD1647" s="44">
        <f t="shared" si="313"/>
        <v>0</v>
      </c>
      <c r="AE1647" s="12">
        <f t="shared" si="314"/>
        <v>5816</v>
      </c>
    </row>
    <row r="1648" spans="1:31" ht="12.6" hidden="1" customHeight="1" x14ac:dyDescent="0.2">
      <c r="A1648" s="26" t="s">
        <v>4522</v>
      </c>
      <c r="B1648" s="19"/>
      <c r="C1648" s="19"/>
      <c r="D1648" s="20"/>
      <c r="E1648" s="21"/>
      <c r="F1648" s="22"/>
      <c r="G1648" s="21"/>
      <c r="H1648" s="22"/>
      <c r="I1648" s="20"/>
      <c r="J1648" s="20"/>
      <c r="K1648" s="20">
        <v>4</v>
      </c>
      <c r="L1648" s="20"/>
      <c r="M1648" s="20"/>
      <c r="N1648" s="20"/>
      <c r="O1648" s="20">
        <v>4</v>
      </c>
      <c r="P1648" s="23" t="str">
        <f>VLOOKUP(A1648,'ИЗ ОСНОВЫ НОМЕНКЛАТУР'!D:E,2,0)</f>
        <v>Аксессуары для шкафов</v>
      </c>
      <c r="Q1648" s="23" t="str">
        <f>VLOOKUP(A1648,'ИЗ ОСНОВЫ НОМЕНКЛАТУР'!D:F,3,0)</f>
        <v>Шкаф/шкаф-купе наполнение (бренд Aristo)</v>
      </c>
      <c r="R1648" s="40">
        <f>VLOOKUP(A:A,'ИЗ ОСНОВЫ НОМЕНКЛАТУР'!D:G,4,0)</f>
        <v>1759.5</v>
      </c>
      <c r="S1648" s="12" t="str">
        <f>VLOOKUP(A:A,'ИЗ ОСНОВЫ НОМЕНКЛАТУР'!D:H,5,0)</f>
        <v>C</v>
      </c>
      <c r="T1648" s="44">
        <f t="shared" si="303"/>
        <v>0</v>
      </c>
      <c r="U1648" s="44">
        <f t="shared" si="304"/>
        <v>0</v>
      </c>
      <c r="V1648" s="44">
        <f t="shared" si="305"/>
        <v>0</v>
      </c>
      <c r="W1648" s="44">
        <f t="shared" si="306"/>
        <v>0</v>
      </c>
      <c r="X1648" s="44">
        <f t="shared" si="307"/>
        <v>0</v>
      </c>
      <c r="Y1648" s="44">
        <f t="shared" si="308"/>
        <v>0</v>
      </c>
      <c r="Z1648" s="44">
        <f t="shared" si="309"/>
        <v>0</v>
      </c>
      <c r="AA1648" s="44">
        <f t="shared" si="310"/>
        <v>7038</v>
      </c>
      <c r="AB1648" s="44">
        <f t="shared" si="311"/>
        <v>0</v>
      </c>
      <c r="AC1648" s="44">
        <f t="shared" si="312"/>
        <v>0</v>
      </c>
      <c r="AD1648" s="44">
        <f t="shared" si="313"/>
        <v>0</v>
      </c>
      <c r="AE1648" s="12">
        <f t="shared" si="314"/>
        <v>7038</v>
      </c>
    </row>
    <row r="1649" spans="1:31" ht="12.6" hidden="1" customHeight="1" x14ac:dyDescent="0.2">
      <c r="A1649" s="26" t="s">
        <v>725</v>
      </c>
      <c r="B1649" s="19"/>
      <c r="C1649" s="19"/>
      <c r="D1649" s="20">
        <v>20</v>
      </c>
      <c r="E1649" s="20">
        <v>9</v>
      </c>
      <c r="F1649" s="20"/>
      <c r="G1649" s="21"/>
      <c r="H1649" s="22"/>
      <c r="I1649" s="20"/>
      <c r="J1649" s="20"/>
      <c r="K1649" s="20"/>
      <c r="L1649" s="20"/>
      <c r="M1649" s="20"/>
      <c r="N1649" s="20"/>
      <c r="O1649" s="20">
        <v>29</v>
      </c>
      <c r="P1649" s="23" t="str">
        <f>VLOOKUP(A1649,'ИЗ ОСНОВЫ НОМЕНКЛАТУР'!D:E,2,0)</f>
        <v>Кромочные материалы</v>
      </c>
      <c r="Q1649" s="23" t="str">
        <f>VLOOKUP(A1649,'ИЗ ОСНОВЫ НОМЕНКЛАТУР'!D:F,3,0)</f>
        <v>Кромка с клеем Турция</v>
      </c>
      <c r="R1649" s="40">
        <f>VLOOKUP(A:A,'ИЗ ОСНОВЫ НОМЕНКЛАТУР'!D:G,4,0)</f>
        <v>627.89809523809527</v>
      </c>
      <c r="S1649" s="12" t="str">
        <f>VLOOKUP(A:A,'ИЗ ОСНОВЫ НОМЕНКЛАТУР'!D:H,5,0)</f>
        <v>C</v>
      </c>
      <c r="T1649" s="44">
        <f t="shared" si="303"/>
        <v>12557.961904761905</v>
      </c>
      <c r="U1649" s="44">
        <f t="shared" si="304"/>
        <v>5651.0828571428574</v>
      </c>
      <c r="V1649" s="44">
        <f t="shared" si="305"/>
        <v>0</v>
      </c>
      <c r="W1649" s="44">
        <f t="shared" si="306"/>
        <v>0</v>
      </c>
      <c r="X1649" s="44">
        <f t="shared" si="307"/>
        <v>0</v>
      </c>
      <c r="Y1649" s="44">
        <f t="shared" si="308"/>
        <v>0</v>
      </c>
      <c r="Z1649" s="44">
        <f t="shared" si="309"/>
        <v>0</v>
      </c>
      <c r="AA1649" s="44">
        <f t="shared" si="310"/>
        <v>0</v>
      </c>
      <c r="AB1649" s="44">
        <f t="shared" si="311"/>
        <v>0</v>
      </c>
      <c r="AC1649" s="44">
        <f t="shared" si="312"/>
        <v>0</v>
      </c>
      <c r="AD1649" s="44">
        <f t="shared" si="313"/>
        <v>0</v>
      </c>
      <c r="AE1649" s="12">
        <f t="shared" si="314"/>
        <v>18209.044761904763</v>
      </c>
    </row>
    <row r="1650" spans="1:31" ht="12.6" hidden="1" customHeight="1" x14ac:dyDescent="0.2">
      <c r="A1650" s="26" t="s">
        <v>728</v>
      </c>
      <c r="B1650" s="19"/>
      <c r="C1650" s="19"/>
      <c r="D1650" s="20"/>
      <c r="E1650" s="21"/>
      <c r="F1650" s="22"/>
      <c r="G1650" s="21"/>
      <c r="H1650" s="22"/>
      <c r="I1650" s="20"/>
      <c r="J1650" s="20">
        <v>115</v>
      </c>
      <c r="K1650" s="20"/>
      <c r="L1650" s="20"/>
      <c r="M1650" s="20"/>
      <c r="N1650" s="20">
        <v>11</v>
      </c>
      <c r="O1650" s="20">
        <v>126</v>
      </c>
      <c r="P1650" s="23" t="str">
        <f>VLOOKUP(A1650,'ИЗ ОСНОВЫ НОМЕНКЛАТУР'!D:E,2,0)</f>
        <v>Кромочные материалы</v>
      </c>
      <c r="Q1650" s="23" t="str">
        <f>VLOOKUP(A1650,'ИЗ ОСНОВЫ НОМЕНКЛАТУР'!D:F,3,0)</f>
        <v>Кромка с клеем Турция</v>
      </c>
      <c r="R1650" s="40">
        <f>VLOOKUP(A:A,'ИЗ ОСНОВЫ НОМЕНКЛАТУР'!D:G,4,0)</f>
        <v>1241.875</v>
      </c>
      <c r="S1650" s="12" t="str">
        <f>VLOOKUP(A:A,'ИЗ ОСНОВЫ НОМЕНКЛАТУР'!D:H,5,0)</f>
        <v>C</v>
      </c>
      <c r="T1650" s="44">
        <f t="shared" si="303"/>
        <v>0</v>
      </c>
      <c r="U1650" s="44">
        <f t="shared" si="304"/>
        <v>0</v>
      </c>
      <c r="V1650" s="44">
        <f t="shared" si="305"/>
        <v>0</v>
      </c>
      <c r="W1650" s="44">
        <f t="shared" si="306"/>
        <v>0</v>
      </c>
      <c r="X1650" s="44">
        <f t="shared" si="307"/>
        <v>0</v>
      </c>
      <c r="Y1650" s="44">
        <f t="shared" si="308"/>
        <v>0</v>
      </c>
      <c r="Z1650" s="44">
        <f t="shared" si="309"/>
        <v>142815.625</v>
      </c>
      <c r="AA1650" s="44">
        <f t="shared" si="310"/>
        <v>0</v>
      </c>
      <c r="AB1650" s="44">
        <f t="shared" si="311"/>
        <v>0</v>
      </c>
      <c r="AC1650" s="44">
        <f t="shared" si="312"/>
        <v>0</v>
      </c>
      <c r="AD1650" s="44">
        <f t="shared" si="313"/>
        <v>13660.625</v>
      </c>
      <c r="AE1650" s="12">
        <f t="shared" si="314"/>
        <v>156476.25</v>
      </c>
    </row>
    <row r="1651" spans="1:31" ht="12.6" hidden="1" customHeight="1" x14ac:dyDescent="0.2">
      <c r="A1651" s="26" t="s">
        <v>729</v>
      </c>
      <c r="B1651" s="19"/>
      <c r="C1651" s="19"/>
      <c r="D1651" s="20"/>
      <c r="E1651" s="21"/>
      <c r="F1651" s="22"/>
      <c r="G1651" s="21"/>
      <c r="H1651" s="22"/>
      <c r="I1651" s="20"/>
      <c r="J1651" s="20">
        <v>16</v>
      </c>
      <c r="K1651" s="20"/>
      <c r="L1651" s="20"/>
      <c r="M1651" s="20"/>
      <c r="N1651" s="20">
        <v>5</v>
      </c>
      <c r="O1651" s="20">
        <v>21</v>
      </c>
      <c r="P1651" s="23" t="str">
        <f>VLOOKUP(A1651,'ИЗ ОСНОВЫ НОМЕНКЛАТУР'!D:E,2,0)</f>
        <v>Кромочные материалы</v>
      </c>
      <c r="Q1651" s="23" t="str">
        <f>VLOOKUP(A1651,'ИЗ ОСНОВЫ НОМЕНКЛАТУР'!D:F,3,0)</f>
        <v>Кромка с клеем Турция</v>
      </c>
      <c r="R1651" s="40">
        <f>VLOOKUP(A:A,'ИЗ ОСНОВЫ НОМЕНКЛАТУР'!D:G,4,0)</f>
        <v>1482.5592682926829</v>
      </c>
      <c r="S1651" s="12" t="str">
        <f>VLOOKUP(A:A,'ИЗ ОСНОВЫ НОМЕНКЛАТУР'!D:H,5,0)</f>
        <v>C</v>
      </c>
      <c r="T1651" s="44">
        <f t="shared" si="303"/>
        <v>0</v>
      </c>
      <c r="U1651" s="44">
        <f t="shared" si="304"/>
        <v>0</v>
      </c>
      <c r="V1651" s="44">
        <f t="shared" si="305"/>
        <v>0</v>
      </c>
      <c r="W1651" s="44">
        <f t="shared" si="306"/>
        <v>0</v>
      </c>
      <c r="X1651" s="44">
        <f t="shared" si="307"/>
        <v>0</v>
      </c>
      <c r="Y1651" s="44">
        <f t="shared" si="308"/>
        <v>0</v>
      </c>
      <c r="Z1651" s="44">
        <f t="shared" si="309"/>
        <v>23720.948292682926</v>
      </c>
      <c r="AA1651" s="44">
        <f t="shared" si="310"/>
        <v>0</v>
      </c>
      <c r="AB1651" s="44">
        <f t="shared" si="311"/>
        <v>0</v>
      </c>
      <c r="AC1651" s="44">
        <f t="shared" si="312"/>
        <v>0</v>
      </c>
      <c r="AD1651" s="44">
        <f t="shared" si="313"/>
        <v>7412.7963414634141</v>
      </c>
      <c r="AE1651" s="12">
        <f t="shared" si="314"/>
        <v>31133.74463414634</v>
      </c>
    </row>
    <row r="1652" spans="1:31" ht="12.6" hidden="1" customHeight="1" x14ac:dyDescent="0.2">
      <c r="A1652" s="26" t="s">
        <v>777</v>
      </c>
      <c r="B1652" s="19"/>
      <c r="C1652" s="19"/>
      <c r="D1652" s="20"/>
      <c r="E1652" s="21"/>
      <c r="F1652" s="22"/>
      <c r="G1652" s="21"/>
      <c r="H1652" s="22"/>
      <c r="I1652" s="20"/>
      <c r="J1652" s="20"/>
      <c r="K1652" s="20"/>
      <c r="L1652" s="20"/>
      <c r="M1652" s="20"/>
      <c r="N1652" s="20">
        <v>88</v>
      </c>
      <c r="O1652" s="20">
        <v>88</v>
      </c>
      <c r="P1652" s="23" t="str">
        <f>VLOOKUP(A1652,'ИЗ ОСНОВЫ НОМЕНКЛАТУР'!D:E,2,0)</f>
        <v>Кромочные материалы</v>
      </c>
      <c r="Q1652" s="23" t="str">
        <f>VLOOKUP(A1652,'ИЗ ОСНОВЫ НОМЕНКЛАТУР'!D:F,3,0)</f>
        <v>Кромка ABS</v>
      </c>
      <c r="R1652" s="40">
        <f>VLOOKUP(A:A,'ИЗ ОСНОВЫ НОМЕНКЛАТУР'!D:G,4,0)</f>
        <v>234.80188118811884</v>
      </c>
      <c r="S1652" s="12" t="str">
        <f>VLOOKUP(A:A,'ИЗ ОСНОВЫ НОМЕНКЛАТУР'!D:H,5,0)</f>
        <v>C</v>
      </c>
      <c r="T1652" s="44">
        <f t="shared" si="303"/>
        <v>0</v>
      </c>
      <c r="U1652" s="44">
        <f t="shared" si="304"/>
        <v>0</v>
      </c>
      <c r="V1652" s="44">
        <f t="shared" si="305"/>
        <v>0</v>
      </c>
      <c r="W1652" s="44">
        <f t="shared" si="306"/>
        <v>0</v>
      </c>
      <c r="X1652" s="44">
        <f t="shared" si="307"/>
        <v>0</v>
      </c>
      <c r="Y1652" s="44">
        <f t="shared" si="308"/>
        <v>0</v>
      </c>
      <c r="Z1652" s="44">
        <f t="shared" si="309"/>
        <v>0</v>
      </c>
      <c r="AA1652" s="44">
        <f t="shared" si="310"/>
        <v>0</v>
      </c>
      <c r="AB1652" s="44">
        <f t="shared" si="311"/>
        <v>0</v>
      </c>
      <c r="AC1652" s="44">
        <f t="shared" si="312"/>
        <v>0</v>
      </c>
      <c r="AD1652" s="44">
        <f t="shared" si="313"/>
        <v>20662.565544554458</v>
      </c>
      <c r="AE1652" s="12">
        <f t="shared" si="314"/>
        <v>20662.565544554458</v>
      </c>
    </row>
    <row r="1653" spans="1:31" ht="12.6" hidden="1" customHeight="1" x14ac:dyDescent="0.2">
      <c r="A1653" s="26" t="s">
        <v>785</v>
      </c>
      <c r="B1653" s="19"/>
      <c r="C1653" s="19"/>
      <c r="D1653" s="20"/>
      <c r="E1653" s="21"/>
      <c r="F1653" s="22"/>
      <c r="G1653" s="21"/>
      <c r="H1653" s="22"/>
      <c r="I1653" s="20"/>
      <c r="J1653" s="20"/>
      <c r="K1653" s="20"/>
      <c r="L1653" s="20"/>
      <c r="M1653" s="20"/>
      <c r="N1653" s="20">
        <v>44</v>
      </c>
      <c r="O1653" s="20">
        <v>44</v>
      </c>
      <c r="P1653" s="23" t="str">
        <f>VLOOKUP(A1653,'ИЗ ОСНОВЫ НОМЕНКЛАТУР'!D:E,2,0)</f>
        <v>Кромочные материалы</v>
      </c>
      <c r="Q1653" s="23" t="str">
        <f>VLOOKUP(A1653,'ИЗ ОСНОВЫ НОМЕНКЛАТУР'!D:F,3,0)</f>
        <v>Кромка ABS</v>
      </c>
      <c r="R1653" s="40">
        <f>VLOOKUP(A:A,'ИЗ ОСНОВЫ НОМЕНКЛАТУР'!D:G,4,0)</f>
        <v>208.32</v>
      </c>
      <c r="S1653" s="12" t="str">
        <f>VLOOKUP(A:A,'ИЗ ОСНОВЫ НОМЕНКЛАТУР'!D:H,5,0)</f>
        <v>C</v>
      </c>
      <c r="T1653" s="44">
        <f t="shared" si="303"/>
        <v>0</v>
      </c>
      <c r="U1653" s="44">
        <f t="shared" si="304"/>
        <v>0</v>
      </c>
      <c r="V1653" s="44">
        <f t="shared" si="305"/>
        <v>0</v>
      </c>
      <c r="W1653" s="44">
        <f t="shared" si="306"/>
        <v>0</v>
      </c>
      <c r="X1653" s="44">
        <f t="shared" si="307"/>
        <v>0</v>
      </c>
      <c r="Y1653" s="44">
        <f t="shared" si="308"/>
        <v>0</v>
      </c>
      <c r="Z1653" s="44">
        <f t="shared" si="309"/>
        <v>0</v>
      </c>
      <c r="AA1653" s="44">
        <f t="shared" si="310"/>
        <v>0</v>
      </c>
      <c r="AB1653" s="44">
        <f t="shared" si="311"/>
        <v>0</v>
      </c>
      <c r="AC1653" s="44">
        <f t="shared" si="312"/>
        <v>0</v>
      </c>
      <c r="AD1653" s="44">
        <f t="shared" si="313"/>
        <v>9166.08</v>
      </c>
      <c r="AE1653" s="12">
        <f t="shared" si="314"/>
        <v>9166.08</v>
      </c>
    </row>
    <row r="1654" spans="1:31" ht="12.6" hidden="1" customHeight="1" x14ac:dyDescent="0.2">
      <c r="A1654" s="26" t="s">
        <v>778</v>
      </c>
      <c r="B1654" s="19"/>
      <c r="C1654" s="19"/>
      <c r="D1654" s="20"/>
      <c r="E1654" s="21"/>
      <c r="F1654" s="22"/>
      <c r="G1654" s="21"/>
      <c r="H1654" s="22"/>
      <c r="I1654" s="20"/>
      <c r="J1654" s="20"/>
      <c r="K1654" s="20"/>
      <c r="L1654" s="20"/>
      <c r="M1654" s="20"/>
      <c r="N1654" s="20">
        <v>21</v>
      </c>
      <c r="O1654" s="20">
        <v>21</v>
      </c>
      <c r="P1654" s="23" t="str">
        <f>VLOOKUP(A1654,'ИЗ ОСНОВЫ НОМЕНКЛАТУР'!D:E,2,0)</f>
        <v>Кромочные материалы</v>
      </c>
      <c r="Q1654" s="23" t="str">
        <f>VLOOKUP(A1654,'ИЗ ОСНОВЫ НОМЕНКЛАТУР'!D:F,3,0)</f>
        <v>Кромка ABS</v>
      </c>
      <c r="R1654" s="40">
        <f>VLOOKUP(A:A,'ИЗ ОСНОВЫ НОМЕНКЛАТУР'!D:G,4,0)</f>
        <v>899.09</v>
      </c>
      <c r="S1654" s="12" t="str">
        <f>VLOOKUP(A:A,'ИЗ ОСНОВЫ НОМЕНКЛАТУР'!D:H,5,0)</f>
        <v>C</v>
      </c>
      <c r="T1654" s="44">
        <f t="shared" si="303"/>
        <v>0</v>
      </c>
      <c r="U1654" s="44">
        <f t="shared" si="304"/>
        <v>0</v>
      </c>
      <c r="V1654" s="44">
        <f t="shared" si="305"/>
        <v>0</v>
      </c>
      <c r="W1654" s="44">
        <f t="shared" si="306"/>
        <v>0</v>
      </c>
      <c r="X1654" s="44">
        <f t="shared" si="307"/>
        <v>0</v>
      </c>
      <c r="Y1654" s="44">
        <f t="shared" si="308"/>
        <v>0</v>
      </c>
      <c r="Z1654" s="44">
        <f t="shared" si="309"/>
        <v>0</v>
      </c>
      <c r="AA1654" s="44">
        <f t="shared" si="310"/>
        <v>0</v>
      </c>
      <c r="AB1654" s="44">
        <f t="shared" si="311"/>
        <v>0</v>
      </c>
      <c r="AC1654" s="44">
        <f t="shared" si="312"/>
        <v>0</v>
      </c>
      <c r="AD1654" s="44">
        <f t="shared" si="313"/>
        <v>18880.89</v>
      </c>
      <c r="AE1654" s="12">
        <f t="shared" si="314"/>
        <v>18880.89</v>
      </c>
    </row>
    <row r="1655" spans="1:31" ht="12.6" hidden="1" customHeight="1" x14ac:dyDescent="0.2">
      <c r="A1655" s="26" t="s">
        <v>4523</v>
      </c>
      <c r="B1655" s="19"/>
      <c r="C1655" s="19"/>
      <c r="D1655" s="20"/>
      <c r="E1655" s="21"/>
      <c r="F1655" s="22"/>
      <c r="G1655" s="21"/>
      <c r="H1655" s="22"/>
      <c r="I1655" s="20"/>
      <c r="J1655" s="20"/>
      <c r="K1655" s="20"/>
      <c r="L1655" s="20"/>
      <c r="M1655" s="20"/>
      <c r="N1655" s="20">
        <v>20</v>
      </c>
      <c r="O1655" s="20">
        <v>20</v>
      </c>
      <c r="P1655" s="23" t="str">
        <f>VLOOKUP(A1655,'ИЗ ОСНОВЫ НОМЕНКЛАТУР'!D:E,2,0)</f>
        <v>Кромочные материалы</v>
      </c>
      <c r="Q1655" s="23" t="str">
        <f>VLOOKUP(A1655,'ИЗ ОСНОВЫ НОМЕНКЛАТУР'!D:F,3,0)</f>
        <v>Кромка ABS</v>
      </c>
      <c r="R1655" s="40">
        <f>VLOOKUP(A:A,'ИЗ ОСНОВЫ НОМЕНКЛАТУР'!D:G,4,0)</f>
        <v>209.6</v>
      </c>
      <c r="S1655" s="12" t="str">
        <f>VLOOKUP(A:A,'ИЗ ОСНОВЫ НОМЕНКЛАТУР'!D:H,5,0)</f>
        <v>C</v>
      </c>
      <c r="T1655" s="44">
        <f t="shared" si="303"/>
        <v>0</v>
      </c>
      <c r="U1655" s="44">
        <f t="shared" si="304"/>
        <v>0</v>
      </c>
      <c r="V1655" s="44">
        <f t="shared" si="305"/>
        <v>0</v>
      </c>
      <c r="W1655" s="44">
        <f t="shared" si="306"/>
        <v>0</v>
      </c>
      <c r="X1655" s="44">
        <f t="shared" si="307"/>
        <v>0</v>
      </c>
      <c r="Y1655" s="44">
        <f t="shared" si="308"/>
        <v>0</v>
      </c>
      <c r="Z1655" s="44">
        <f t="shared" si="309"/>
        <v>0</v>
      </c>
      <c r="AA1655" s="44">
        <f t="shared" si="310"/>
        <v>0</v>
      </c>
      <c r="AB1655" s="44">
        <f t="shared" si="311"/>
        <v>0</v>
      </c>
      <c r="AC1655" s="44">
        <f t="shared" si="312"/>
        <v>0</v>
      </c>
      <c r="AD1655" s="44">
        <f t="shared" si="313"/>
        <v>4192</v>
      </c>
      <c r="AE1655" s="12">
        <f t="shared" si="314"/>
        <v>4192</v>
      </c>
    </row>
    <row r="1656" spans="1:31" ht="12.6" hidden="1" customHeight="1" x14ac:dyDescent="0.2">
      <c r="A1656" s="26" t="s">
        <v>4524</v>
      </c>
      <c r="B1656" s="19"/>
      <c r="C1656" s="19"/>
      <c r="D1656" s="20"/>
      <c r="E1656" s="21"/>
      <c r="F1656" s="22"/>
      <c r="G1656" s="21"/>
      <c r="H1656" s="22"/>
      <c r="I1656" s="20"/>
      <c r="J1656" s="20"/>
      <c r="K1656" s="20"/>
      <c r="L1656" s="20"/>
      <c r="M1656" s="20"/>
      <c r="N1656" s="20">
        <v>17</v>
      </c>
      <c r="O1656" s="20">
        <v>17</v>
      </c>
      <c r="P1656" s="23" t="str">
        <f>VLOOKUP(A1656,'ИЗ ОСНОВЫ НОМЕНКЛАТУР'!D:E,2,0)</f>
        <v>Кромочные материалы</v>
      </c>
      <c r="Q1656" s="23" t="str">
        <f>VLOOKUP(A1656,'ИЗ ОСНОВЫ НОМЕНКЛАТУР'!D:F,3,0)</f>
        <v>Кромка ABS</v>
      </c>
      <c r="R1656" s="40">
        <f>VLOOKUP(A:A,'ИЗ ОСНОВЫ НОМЕНКЛАТУР'!D:G,4,0)</f>
        <v>866.64705882352939</v>
      </c>
      <c r="S1656" s="12" t="str">
        <f>VLOOKUP(A:A,'ИЗ ОСНОВЫ НОМЕНКЛАТУР'!D:H,5,0)</f>
        <v>C</v>
      </c>
      <c r="T1656" s="44">
        <f t="shared" si="303"/>
        <v>0</v>
      </c>
      <c r="U1656" s="44">
        <f t="shared" si="304"/>
        <v>0</v>
      </c>
      <c r="V1656" s="44">
        <f t="shared" si="305"/>
        <v>0</v>
      </c>
      <c r="W1656" s="44">
        <f t="shared" si="306"/>
        <v>0</v>
      </c>
      <c r="X1656" s="44">
        <f t="shared" si="307"/>
        <v>0</v>
      </c>
      <c r="Y1656" s="44">
        <f t="shared" si="308"/>
        <v>0</v>
      </c>
      <c r="Z1656" s="44">
        <f t="shared" si="309"/>
        <v>0</v>
      </c>
      <c r="AA1656" s="44">
        <f t="shared" si="310"/>
        <v>0</v>
      </c>
      <c r="AB1656" s="44">
        <f t="shared" si="311"/>
        <v>0</v>
      </c>
      <c r="AC1656" s="44">
        <f t="shared" si="312"/>
        <v>0</v>
      </c>
      <c r="AD1656" s="44">
        <f t="shared" si="313"/>
        <v>14733</v>
      </c>
      <c r="AE1656" s="12">
        <f t="shared" si="314"/>
        <v>14733</v>
      </c>
    </row>
    <row r="1657" spans="1:31" ht="12.6" hidden="1" customHeight="1" x14ac:dyDescent="0.2">
      <c r="A1657" s="26" t="s">
        <v>4525</v>
      </c>
      <c r="B1657" s="19"/>
      <c r="C1657" s="19"/>
      <c r="D1657" s="20"/>
      <c r="E1657" s="21"/>
      <c r="F1657" s="22"/>
      <c r="G1657" s="21"/>
      <c r="H1657" s="22"/>
      <c r="I1657" s="20"/>
      <c r="J1657" s="20"/>
      <c r="K1657" s="20"/>
      <c r="L1657" s="20"/>
      <c r="M1657" s="20"/>
      <c r="N1657" s="20">
        <v>50</v>
      </c>
      <c r="O1657" s="20">
        <v>50</v>
      </c>
      <c r="P1657" s="23" t="str">
        <f>VLOOKUP(A1657,'ИЗ ОСНОВЫ НОМЕНКЛАТУР'!D:E,2,0)</f>
        <v>Кромочные материалы</v>
      </c>
      <c r="Q1657" s="23" t="str">
        <f>VLOOKUP(A1657,'ИЗ ОСНОВЫ НОМЕНКЛАТУР'!D:F,3,0)</f>
        <v>Кромка ABS</v>
      </c>
      <c r="R1657" s="40">
        <f>VLOOKUP(A:A,'ИЗ ОСНОВЫ НОМЕНКЛАТУР'!D:G,4,0)</f>
        <v>741.54</v>
      </c>
      <c r="S1657" s="12" t="str">
        <f>VLOOKUP(A:A,'ИЗ ОСНОВЫ НОМЕНКЛАТУР'!D:H,5,0)</f>
        <v>C</v>
      </c>
      <c r="T1657" s="44">
        <f t="shared" si="303"/>
        <v>0</v>
      </c>
      <c r="U1657" s="44">
        <f t="shared" si="304"/>
        <v>0</v>
      </c>
      <c r="V1657" s="44">
        <f t="shared" si="305"/>
        <v>0</v>
      </c>
      <c r="W1657" s="44">
        <f t="shared" si="306"/>
        <v>0</v>
      </c>
      <c r="X1657" s="44">
        <f t="shared" si="307"/>
        <v>0</v>
      </c>
      <c r="Y1657" s="44">
        <f t="shared" si="308"/>
        <v>0</v>
      </c>
      <c r="Z1657" s="44">
        <f t="shared" si="309"/>
        <v>0</v>
      </c>
      <c r="AA1657" s="44">
        <f t="shared" si="310"/>
        <v>0</v>
      </c>
      <c r="AB1657" s="44">
        <f t="shared" si="311"/>
        <v>0</v>
      </c>
      <c r="AC1657" s="44">
        <f t="shared" si="312"/>
        <v>0</v>
      </c>
      <c r="AD1657" s="44">
        <f t="shared" si="313"/>
        <v>37077</v>
      </c>
      <c r="AE1657" s="12">
        <f t="shared" si="314"/>
        <v>37077</v>
      </c>
    </row>
    <row r="1658" spans="1:31" ht="12.6" hidden="1" customHeight="1" x14ac:dyDescent="0.2">
      <c r="A1658" s="26" t="s">
        <v>789</v>
      </c>
      <c r="B1658" s="19"/>
      <c r="C1658" s="19"/>
      <c r="D1658" s="20"/>
      <c r="E1658" s="21"/>
      <c r="F1658" s="22"/>
      <c r="G1658" s="21"/>
      <c r="H1658" s="22"/>
      <c r="I1658" s="20"/>
      <c r="J1658" s="20"/>
      <c r="K1658" s="20"/>
      <c r="L1658" s="20"/>
      <c r="M1658" s="20"/>
      <c r="N1658" s="20">
        <v>15</v>
      </c>
      <c r="O1658" s="20">
        <v>15</v>
      </c>
      <c r="P1658" s="23" t="str">
        <f>VLOOKUP(A1658,'ИЗ ОСНОВЫ НОМЕНКЛАТУР'!D:E,2,0)</f>
        <v>Кромочные материалы</v>
      </c>
      <c r="Q1658" s="23" t="str">
        <f>VLOOKUP(A1658,'ИЗ ОСНОВЫ НОМЕНКЛАТУР'!D:F,3,0)</f>
        <v>Кромка ABS</v>
      </c>
      <c r="R1658" s="40">
        <f>VLOOKUP(A:A,'ИЗ ОСНОВЫ НОМЕНКЛАТУР'!D:G,4,0)</f>
        <v>746.45</v>
      </c>
      <c r="S1658" s="12" t="str">
        <f>VLOOKUP(A:A,'ИЗ ОСНОВЫ НОМЕНКЛАТУР'!D:H,5,0)</f>
        <v>C</v>
      </c>
      <c r="T1658" s="44">
        <f t="shared" si="303"/>
        <v>0</v>
      </c>
      <c r="U1658" s="44">
        <f t="shared" si="304"/>
        <v>0</v>
      </c>
      <c r="V1658" s="44">
        <f t="shared" si="305"/>
        <v>0</v>
      </c>
      <c r="W1658" s="44">
        <f t="shared" si="306"/>
        <v>0</v>
      </c>
      <c r="X1658" s="44">
        <f t="shared" si="307"/>
        <v>0</v>
      </c>
      <c r="Y1658" s="44">
        <f t="shared" si="308"/>
        <v>0</v>
      </c>
      <c r="Z1658" s="44">
        <f t="shared" si="309"/>
        <v>0</v>
      </c>
      <c r="AA1658" s="44">
        <f t="shared" si="310"/>
        <v>0</v>
      </c>
      <c r="AB1658" s="44">
        <f t="shared" si="311"/>
        <v>0</v>
      </c>
      <c r="AC1658" s="44">
        <f t="shared" si="312"/>
        <v>0</v>
      </c>
      <c r="AD1658" s="44">
        <f t="shared" si="313"/>
        <v>11196.75</v>
      </c>
      <c r="AE1658" s="12">
        <f t="shared" si="314"/>
        <v>11196.75</v>
      </c>
    </row>
    <row r="1659" spans="1:31" ht="12.6" hidden="1" customHeight="1" x14ac:dyDescent="0.2">
      <c r="A1659" s="26" t="s">
        <v>793</v>
      </c>
      <c r="B1659" s="19"/>
      <c r="C1659" s="19"/>
      <c r="D1659" s="20"/>
      <c r="E1659" s="21"/>
      <c r="F1659" s="22"/>
      <c r="G1659" s="21"/>
      <c r="H1659" s="22"/>
      <c r="I1659" s="20"/>
      <c r="J1659" s="20"/>
      <c r="K1659" s="20"/>
      <c r="L1659" s="20"/>
      <c r="M1659" s="20"/>
      <c r="N1659" s="20">
        <v>53</v>
      </c>
      <c r="O1659" s="20">
        <v>53</v>
      </c>
      <c r="P1659" s="23" t="str">
        <f>VLOOKUP(A1659,'ИЗ ОСНОВЫ НОМЕНКЛАТУР'!D:E,2,0)</f>
        <v>Кромочные материалы</v>
      </c>
      <c r="Q1659" s="23" t="str">
        <f>VLOOKUP(A1659,'ИЗ ОСНОВЫ НОМЕНКЛАТУР'!D:F,3,0)</f>
        <v>Кромка ABS</v>
      </c>
      <c r="R1659" s="40">
        <f>VLOOKUP(A:A,'ИЗ ОСНОВЫ НОМЕНКЛАТУР'!D:G,4,0)</f>
        <v>213.38</v>
      </c>
      <c r="S1659" s="12" t="str">
        <f>VLOOKUP(A:A,'ИЗ ОСНОВЫ НОМЕНКЛАТУР'!D:H,5,0)</f>
        <v>C</v>
      </c>
      <c r="T1659" s="44">
        <f t="shared" si="303"/>
        <v>0</v>
      </c>
      <c r="U1659" s="44">
        <f t="shared" si="304"/>
        <v>0</v>
      </c>
      <c r="V1659" s="44">
        <f t="shared" si="305"/>
        <v>0</v>
      </c>
      <c r="W1659" s="44">
        <f t="shared" si="306"/>
        <v>0</v>
      </c>
      <c r="X1659" s="44">
        <f t="shared" si="307"/>
        <v>0</v>
      </c>
      <c r="Y1659" s="44">
        <f t="shared" si="308"/>
        <v>0</v>
      </c>
      <c r="Z1659" s="44">
        <f t="shared" si="309"/>
        <v>0</v>
      </c>
      <c r="AA1659" s="44">
        <f t="shared" si="310"/>
        <v>0</v>
      </c>
      <c r="AB1659" s="44">
        <f t="shared" si="311"/>
        <v>0</v>
      </c>
      <c r="AC1659" s="44">
        <f t="shared" si="312"/>
        <v>0</v>
      </c>
      <c r="AD1659" s="44">
        <f t="shared" si="313"/>
        <v>11309.14</v>
      </c>
      <c r="AE1659" s="12">
        <f t="shared" si="314"/>
        <v>11309.14</v>
      </c>
    </row>
    <row r="1660" spans="1:31" ht="12.6" hidden="1" customHeight="1" x14ac:dyDescent="0.2">
      <c r="A1660" s="26" t="s">
        <v>783</v>
      </c>
      <c r="B1660" s="19"/>
      <c r="C1660" s="19"/>
      <c r="D1660" s="20"/>
      <c r="E1660" s="21"/>
      <c r="F1660" s="22"/>
      <c r="G1660" s="21"/>
      <c r="H1660" s="22"/>
      <c r="I1660" s="20"/>
      <c r="J1660" s="20"/>
      <c r="K1660" s="20"/>
      <c r="L1660" s="20"/>
      <c r="M1660" s="20"/>
      <c r="N1660" s="20">
        <v>22</v>
      </c>
      <c r="O1660" s="20">
        <v>22</v>
      </c>
      <c r="P1660" s="23" t="str">
        <f>VLOOKUP(A1660,'ИЗ ОСНОВЫ НОМЕНКЛАТУР'!D:E,2,0)</f>
        <v>Кромочные материалы</v>
      </c>
      <c r="Q1660" s="23" t="str">
        <f>VLOOKUP(A1660,'ИЗ ОСНОВЫ НОМЕНКЛАТУР'!D:F,3,0)</f>
        <v>Кромка ABS</v>
      </c>
      <c r="R1660" s="40">
        <f>VLOOKUP(A:A,'ИЗ ОСНОВЫ НОМЕНКЛАТУР'!D:G,4,0)</f>
        <v>208.32000000000002</v>
      </c>
      <c r="S1660" s="12" t="str">
        <f>VLOOKUP(A:A,'ИЗ ОСНОВЫ НОМЕНКЛАТУР'!D:H,5,0)</f>
        <v>C</v>
      </c>
      <c r="T1660" s="44">
        <f t="shared" si="303"/>
        <v>0</v>
      </c>
      <c r="U1660" s="44">
        <f t="shared" si="304"/>
        <v>0</v>
      </c>
      <c r="V1660" s="44">
        <f t="shared" si="305"/>
        <v>0</v>
      </c>
      <c r="W1660" s="44">
        <f t="shared" si="306"/>
        <v>0</v>
      </c>
      <c r="X1660" s="44">
        <f t="shared" si="307"/>
        <v>0</v>
      </c>
      <c r="Y1660" s="44">
        <f t="shared" si="308"/>
        <v>0</v>
      </c>
      <c r="Z1660" s="44">
        <f t="shared" si="309"/>
        <v>0</v>
      </c>
      <c r="AA1660" s="44">
        <f t="shared" si="310"/>
        <v>0</v>
      </c>
      <c r="AB1660" s="44">
        <f t="shared" si="311"/>
        <v>0</v>
      </c>
      <c r="AC1660" s="44">
        <f t="shared" si="312"/>
        <v>0</v>
      </c>
      <c r="AD1660" s="44">
        <f t="shared" si="313"/>
        <v>4583.0400000000009</v>
      </c>
      <c r="AE1660" s="12">
        <f t="shared" si="314"/>
        <v>4583.0400000000009</v>
      </c>
    </row>
    <row r="1661" spans="1:31" ht="12.6" hidden="1" customHeight="1" x14ac:dyDescent="0.2">
      <c r="A1661" s="26" t="s">
        <v>792</v>
      </c>
      <c r="B1661" s="19"/>
      <c r="C1661" s="19"/>
      <c r="D1661" s="20"/>
      <c r="E1661" s="21"/>
      <c r="F1661" s="22"/>
      <c r="G1661" s="21"/>
      <c r="H1661" s="22"/>
      <c r="I1661" s="20"/>
      <c r="J1661" s="20"/>
      <c r="K1661" s="20"/>
      <c r="L1661" s="20"/>
      <c r="M1661" s="20"/>
      <c r="N1661" s="20">
        <v>90</v>
      </c>
      <c r="O1661" s="20">
        <v>90</v>
      </c>
      <c r="P1661" s="23" t="str">
        <f>VLOOKUP(A1661,'ИЗ ОСНОВЫ НОМЕНКЛАТУР'!D:E,2,0)</f>
        <v>Кромочные материалы</v>
      </c>
      <c r="Q1661" s="23" t="str">
        <f>VLOOKUP(A1661,'ИЗ ОСНОВЫ НОМЕНКЛАТУР'!D:F,3,0)</f>
        <v>Кромка ABS</v>
      </c>
      <c r="R1661" s="40">
        <f>VLOOKUP(A:A,'ИЗ ОСНОВЫ НОМЕНКЛАТУР'!D:G,4,0)</f>
        <v>208.32</v>
      </c>
      <c r="S1661" s="12" t="str">
        <f>VLOOKUP(A:A,'ИЗ ОСНОВЫ НОМЕНКЛАТУР'!D:H,5,0)</f>
        <v>C</v>
      </c>
      <c r="T1661" s="44">
        <f t="shared" si="303"/>
        <v>0</v>
      </c>
      <c r="U1661" s="44">
        <f t="shared" si="304"/>
        <v>0</v>
      </c>
      <c r="V1661" s="44">
        <f t="shared" si="305"/>
        <v>0</v>
      </c>
      <c r="W1661" s="44">
        <f t="shared" si="306"/>
        <v>0</v>
      </c>
      <c r="X1661" s="44">
        <f t="shared" si="307"/>
        <v>0</v>
      </c>
      <c r="Y1661" s="44">
        <f t="shared" si="308"/>
        <v>0</v>
      </c>
      <c r="Z1661" s="44">
        <f t="shared" si="309"/>
        <v>0</v>
      </c>
      <c r="AA1661" s="44">
        <f t="shared" si="310"/>
        <v>0</v>
      </c>
      <c r="AB1661" s="44">
        <f t="shared" si="311"/>
        <v>0</v>
      </c>
      <c r="AC1661" s="44">
        <f t="shared" si="312"/>
        <v>0</v>
      </c>
      <c r="AD1661" s="44">
        <f t="shared" si="313"/>
        <v>18748.8</v>
      </c>
      <c r="AE1661" s="12">
        <f t="shared" si="314"/>
        <v>18748.8</v>
      </c>
    </row>
    <row r="1662" spans="1:31" ht="12.6" hidden="1" customHeight="1" x14ac:dyDescent="0.2">
      <c r="A1662" s="26" t="s">
        <v>776</v>
      </c>
      <c r="B1662" s="19"/>
      <c r="C1662" s="19"/>
      <c r="D1662" s="20"/>
      <c r="E1662" s="21"/>
      <c r="F1662" s="22"/>
      <c r="G1662" s="21"/>
      <c r="H1662" s="22"/>
      <c r="I1662" s="20"/>
      <c r="J1662" s="20"/>
      <c r="K1662" s="20"/>
      <c r="L1662" s="20"/>
      <c r="M1662" s="20"/>
      <c r="N1662" s="20">
        <v>16</v>
      </c>
      <c r="O1662" s="20">
        <v>16</v>
      </c>
      <c r="P1662" s="23" t="str">
        <f>VLOOKUP(A1662,'ИЗ ОСНОВЫ НОМЕНКЛАТУР'!D:E,2,0)</f>
        <v>Кромочные материалы</v>
      </c>
      <c r="Q1662" s="23" t="str">
        <f>VLOOKUP(A1662,'ИЗ ОСНОВЫ НОМЕНКЛАТУР'!D:F,3,0)</f>
        <v>Кромка ABS</v>
      </c>
      <c r="R1662" s="40">
        <f>VLOOKUP(A:A,'ИЗ ОСНОВЫ НОМЕНКЛАТУР'!D:G,4,0)</f>
        <v>213.67999999999998</v>
      </c>
      <c r="S1662" s="12" t="str">
        <f>VLOOKUP(A:A,'ИЗ ОСНОВЫ НОМЕНКЛАТУР'!D:H,5,0)</f>
        <v>C</v>
      </c>
      <c r="T1662" s="44">
        <f t="shared" si="303"/>
        <v>0</v>
      </c>
      <c r="U1662" s="44">
        <f t="shared" si="304"/>
        <v>0</v>
      </c>
      <c r="V1662" s="44">
        <f t="shared" si="305"/>
        <v>0</v>
      </c>
      <c r="W1662" s="44">
        <f t="shared" si="306"/>
        <v>0</v>
      </c>
      <c r="X1662" s="44">
        <f t="shared" si="307"/>
        <v>0</v>
      </c>
      <c r="Y1662" s="44">
        <f t="shared" si="308"/>
        <v>0</v>
      </c>
      <c r="Z1662" s="44">
        <f t="shared" si="309"/>
        <v>0</v>
      </c>
      <c r="AA1662" s="44">
        <f t="shared" si="310"/>
        <v>0</v>
      </c>
      <c r="AB1662" s="44">
        <f t="shared" si="311"/>
        <v>0</v>
      </c>
      <c r="AC1662" s="44">
        <f t="shared" si="312"/>
        <v>0</v>
      </c>
      <c r="AD1662" s="44">
        <f t="shared" si="313"/>
        <v>3418.8799999999997</v>
      </c>
      <c r="AE1662" s="12">
        <f t="shared" si="314"/>
        <v>3418.8799999999997</v>
      </c>
    </row>
    <row r="1663" spans="1:31" ht="12.6" hidden="1" customHeight="1" x14ac:dyDescent="0.2">
      <c r="A1663" s="26" t="s">
        <v>4526</v>
      </c>
      <c r="B1663" s="19"/>
      <c r="C1663" s="19"/>
      <c r="D1663" s="20"/>
      <c r="E1663" s="21"/>
      <c r="F1663" s="22"/>
      <c r="G1663" s="21"/>
      <c r="H1663" s="22"/>
      <c r="I1663" s="20"/>
      <c r="J1663" s="20"/>
      <c r="K1663" s="20"/>
      <c r="L1663" s="20"/>
      <c r="M1663" s="20"/>
      <c r="N1663" s="20">
        <v>108</v>
      </c>
      <c r="O1663" s="20">
        <v>108</v>
      </c>
      <c r="P1663" s="23" t="str">
        <f>VLOOKUP(A1663,'ИЗ ОСНОВЫ НОМЕНКЛАТУР'!D:E,2,0)</f>
        <v>Кромочные материалы</v>
      </c>
      <c r="Q1663" s="23" t="str">
        <f>VLOOKUP(A1663,'ИЗ ОСНОВЫ НОМЕНКЛАТУР'!D:F,3,0)</f>
        <v>Кромка ABS</v>
      </c>
      <c r="R1663" s="40">
        <f>VLOOKUP(A:A,'ИЗ ОСНОВЫ НОМЕНКЛАТУР'!D:G,4,0)</f>
        <v>213.10185185185185</v>
      </c>
      <c r="S1663" s="12" t="str">
        <f>VLOOKUP(A:A,'ИЗ ОСНОВЫ НОМЕНКЛАТУР'!D:H,5,0)</f>
        <v>C</v>
      </c>
      <c r="T1663" s="44">
        <f t="shared" si="303"/>
        <v>0</v>
      </c>
      <c r="U1663" s="44">
        <f t="shared" si="304"/>
        <v>0</v>
      </c>
      <c r="V1663" s="44">
        <f t="shared" si="305"/>
        <v>0</v>
      </c>
      <c r="W1663" s="44">
        <f t="shared" si="306"/>
        <v>0</v>
      </c>
      <c r="X1663" s="44">
        <f t="shared" si="307"/>
        <v>0</v>
      </c>
      <c r="Y1663" s="44">
        <f t="shared" si="308"/>
        <v>0</v>
      </c>
      <c r="Z1663" s="44">
        <f t="shared" si="309"/>
        <v>0</v>
      </c>
      <c r="AA1663" s="44">
        <f t="shared" si="310"/>
        <v>0</v>
      </c>
      <c r="AB1663" s="44">
        <f t="shared" si="311"/>
        <v>0</v>
      </c>
      <c r="AC1663" s="44">
        <f t="shared" si="312"/>
        <v>0</v>
      </c>
      <c r="AD1663" s="44">
        <f t="shared" si="313"/>
        <v>23015</v>
      </c>
      <c r="AE1663" s="12">
        <f t="shared" si="314"/>
        <v>23015</v>
      </c>
    </row>
    <row r="1664" spans="1:31" ht="12.6" hidden="1" customHeight="1" x14ac:dyDescent="0.2">
      <c r="A1664" s="26" t="s">
        <v>4527</v>
      </c>
      <c r="B1664" s="19"/>
      <c r="C1664" s="19"/>
      <c r="D1664" s="20"/>
      <c r="E1664" s="21"/>
      <c r="F1664" s="22"/>
      <c r="G1664" s="21"/>
      <c r="H1664" s="22"/>
      <c r="I1664" s="20"/>
      <c r="J1664" s="20"/>
      <c r="K1664" s="20"/>
      <c r="L1664" s="20"/>
      <c r="M1664" s="20"/>
      <c r="N1664" s="20">
        <v>5</v>
      </c>
      <c r="O1664" s="20">
        <v>5</v>
      </c>
      <c r="P1664" s="23" t="str">
        <f>VLOOKUP(A1664,'ИЗ ОСНОВЫ НОМЕНКЛАТУР'!D:E,2,0)</f>
        <v>Кромочные материалы</v>
      </c>
      <c r="Q1664" s="23" t="str">
        <f>VLOOKUP(A1664,'ИЗ ОСНОВЫ НОМЕНКЛАТУР'!D:F,3,0)</f>
        <v>Кромка ABS</v>
      </c>
      <c r="R1664" s="40">
        <f>VLOOKUP(A:A,'ИЗ ОСНОВЫ НОМЕНКЛАТУР'!D:G,4,0)</f>
        <v>899</v>
      </c>
      <c r="S1664" s="12" t="str">
        <f>VLOOKUP(A:A,'ИЗ ОСНОВЫ НОМЕНКЛАТУР'!D:H,5,0)</f>
        <v>C</v>
      </c>
      <c r="T1664" s="44">
        <f t="shared" si="303"/>
        <v>0</v>
      </c>
      <c r="U1664" s="44">
        <f t="shared" si="304"/>
        <v>0</v>
      </c>
      <c r="V1664" s="44">
        <f t="shared" si="305"/>
        <v>0</v>
      </c>
      <c r="W1664" s="44">
        <f t="shared" si="306"/>
        <v>0</v>
      </c>
      <c r="X1664" s="44">
        <f t="shared" si="307"/>
        <v>0</v>
      </c>
      <c r="Y1664" s="44">
        <f t="shared" si="308"/>
        <v>0</v>
      </c>
      <c r="Z1664" s="44">
        <f t="shared" si="309"/>
        <v>0</v>
      </c>
      <c r="AA1664" s="44">
        <f t="shared" si="310"/>
        <v>0</v>
      </c>
      <c r="AB1664" s="44">
        <f t="shared" si="311"/>
        <v>0</v>
      </c>
      <c r="AC1664" s="44">
        <f t="shared" si="312"/>
        <v>0</v>
      </c>
      <c r="AD1664" s="44">
        <f t="shared" si="313"/>
        <v>4495</v>
      </c>
      <c r="AE1664" s="12">
        <f t="shared" si="314"/>
        <v>4495</v>
      </c>
    </row>
    <row r="1665" spans="1:31" ht="12.6" hidden="1" customHeight="1" x14ac:dyDescent="0.2">
      <c r="A1665" s="26" t="s">
        <v>790</v>
      </c>
      <c r="B1665" s="19"/>
      <c r="C1665" s="19"/>
      <c r="D1665" s="20"/>
      <c r="E1665" s="21"/>
      <c r="F1665" s="22"/>
      <c r="G1665" s="21"/>
      <c r="H1665" s="22"/>
      <c r="I1665" s="20"/>
      <c r="J1665" s="20"/>
      <c r="K1665" s="20"/>
      <c r="L1665" s="20"/>
      <c r="M1665" s="20"/>
      <c r="N1665" s="20">
        <v>181</v>
      </c>
      <c r="O1665" s="20">
        <v>181</v>
      </c>
      <c r="P1665" s="23" t="str">
        <f>VLOOKUP(A1665,'ИЗ ОСНОВЫ НОМЕНКЛАТУР'!D:E,2,0)</f>
        <v>Кромочные материалы</v>
      </c>
      <c r="Q1665" s="23" t="str">
        <f>VLOOKUP(A1665,'ИЗ ОСНОВЫ НОМЕНКЛАТУР'!D:F,3,0)</f>
        <v>Кромка ABS</v>
      </c>
      <c r="R1665" s="40">
        <f>VLOOKUP(A:A,'ИЗ ОСНОВЫ НОМЕНКЛАТУР'!D:G,4,0)</f>
        <v>899.09</v>
      </c>
      <c r="S1665" s="12" t="str">
        <f>VLOOKUP(A:A,'ИЗ ОСНОВЫ НОМЕНКЛАТУР'!D:H,5,0)</f>
        <v>C</v>
      </c>
      <c r="T1665" s="44">
        <f t="shared" si="303"/>
        <v>0</v>
      </c>
      <c r="U1665" s="44">
        <f t="shared" si="304"/>
        <v>0</v>
      </c>
      <c r="V1665" s="44">
        <f t="shared" si="305"/>
        <v>0</v>
      </c>
      <c r="W1665" s="44">
        <f t="shared" si="306"/>
        <v>0</v>
      </c>
      <c r="X1665" s="44">
        <f t="shared" si="307"/>
        <v>0</v>
      </c>
      <c r="Y1665" s="44">
        <f t="shared" si="308"/>
        <v>0</v>
      </c>
      <c r="Z1665" s="44">
        <f t="shared" si="309"/>
        <v>0</v>
      </c>
      <c r="AA1665" s="44">
        <f t="shared" si="310"/>
        <v>0</v>
      </c>
      <c r="AB1665" s="44">
        <f t="shared" si="311"/>
        <v>0</v>
      </c>
      <c r="AC1665" s="44">
        <f t="shared" si="312"/>
        <v>0</v>
      </c>
      <c r="AD1665" s="44">
        <f t="shared" si="313"/>
        <v>162735.29</v>
      </c>
      <c r="AE1665" s="12">
        <f t="shared" si="314"/>
        <v>162735.29</v>
      </c>
    </row>
    <row r="1666" spans="1:31" ht="12.6" hidden="1" customHeight="1" x14ac:dyDescent="0.2">
      <c r="A1666" s="26" t="s">
        <v>786</v>
      </c>
      <c r="B1666" s="19"/>
      <c r="C1666" s="19"/>
      <c r="D1666" s="20"/>
      <c r="E1666" s="21"/>
      <c r="F1666" s="22"/>
      <c r="G1666" s="21"/>
      <c r="H1666" s="22"/>
      <c r="I1666" s="20"/>
      <c r="J1666" s="20"/>
      <c r="K1666" s="20"/>
      <c r="L1666" s="20"/>
      <c r="M1666" s="20"/>
      <c r="N1666" s="20">
        <v>65</v>
      </c>
      <c r="O1666" s="20">
        <v>65</v>
      </c>
      <c r="P1666" s="23" t="str">
        <f>VLOOKUP(A1666,'ИЗ ОСНОВЫ НОМЕНКЛАТУР'!D:E,2,0)</f>
        <v>Кромочные материалы</v>
      </c>
      <c r="Q1666" s="23" t="str">
        <f>VLOOKUP(A1666,'ИЗ ОСНОВЫ НОМЕНКЛАТУР'!D:F,3,0)</f>
        <v>Кромка ABS</v>
      </c>
      <c r="R1666" s="40">
        <f>VLOOKUP(A:A,'ИЗ ОСНОВЫ НОМЕНКЛАТУР'!D:G,4,0)</f>
        <v>214.55</v>
      </c>
      <c r="S1666" s="12" t="str">
        <f>VLOOKUP(A:A,'ИЗ ОСНОВЫ НОМЕНКЛАТУР'!D:H,5,0)</f>
        <v>C</v>
      </c>
      <c r="T1666" s="44">
        <f t="shared" si="303"/>
        <v>0</v>
      </c>
      <c r="U1666" s="44">
        <f t="shared" si="304"/>
        <v>0</v>
      </c>
      <c r="V1666" s="44">
        <f t="shared" si="305"/>
        <v>0</v>
      </c>
      <c r="W1666" s="44">
        <f t="shared" si="306"/>
        <v>0</v>
      </c>
      <c r="X1666" s="44">
        <f t="shared" si="307"/>
        <v>0</v>
      </c>
      <c r="Y1666" s="44">
        <f t="shared" si="308"/>
        <v>0</v>
      </c>
      <c r="Z1666" s="44">
        <f t="shared" si="309"/>
        <v>0</v>
      </c>
      <c r="AA1666" s="44">
        <f t="shared" si="310"/>
        <v>0</v>
      </c>
      <c r="AB1666" s="44">
        <f t="shared" si="311"/>
        <v>0</v>
      </c>
      <c r="AC1666" s="44">
        <f t="shared" si="312"/>
        <v>0</v>
      </c>
      <c r="AD1666" s="44">
        <f t="shared" si="313"/>
        <v>13945.75</v>
      </c>
      <c r="AE1666" s="12">
        <f t="shared" si="314"/>
        <v>13945.75</v>
      </c>
    </row>
    <row r="1667" spans="1:31" ht="12.6" hidden="1" customHeight="1" x14ac:dyDescent="0.2">
      <c r="A1667" s="26" t="s">
        <v>4528</v>
      </c>
      <c r="B1667" s="19"/>
      <c r="C1667" s="19"/>
      <c r="D1667" s="20"/>
      <c r="E1667" s="21"/>
      <c r="F1667" s="22"/>
      <c r="G1667" s="21"/>
      <c r="H1667" s="22"/>
      <c r="I1667" s="20"/>
      <c r="J1667" s="20"/>
      <c r="K1667" s="20"/>
      <c r="L1667" s="20"/>
      <c r="M1667" s="20"/>
      <c r="N1667" s="20">
        <v>100</v>
      </c>
      <c r="O1667" s="20">
        <v>100</v>
      </c>
      <c r="P1667" s="23" t="str">
        <f>VLOOKUP(A1667,'ИЗ ОСНОВЫ НОМЕНКЛАТУР'!D:E,2,0)</f>
        <v>Кромочные материалы</v>
      </c>
      <c r="Q1667" s="23" t="str">
        <f>VLOOKUP(A1667,'ИЗ ОСНОВЫ НОМЕНКЛАТУР'!D:F,3,0)</f>
        <v>Кромка ABS</v>
      </c>
      <c r="R1667" s="40">
        <f>VLOOKUP(A:A,'ИЗ ОСНОВЫ НОМЕНКЛАТУР'!D:G,4,0)</f>
        <v>1720.62</v>
      </c>
      <c r="S1667" s="12" t="str">
        <f>VLOOKUP(A:A,'ИЗ ОСНОВЫ НОМЕНКЛАТУР'!D:H,5,0)</f>
        <v>C</v>
      </c>
      <c r="T1667" s="44">
        <f t="shared" si="303"/>
        <v>0</v>
      </c>
      <c r="U1667" s="44">
        <f t="shared" si="304"/>
        <v>0</v>
      </c>
      <c r="V1667" s="44">
        <f t="shared" si="305"/>
        <v>0</v>
      </c>
      <c r="W1667" s="44">
        <f t="shared" si="306"/>
        <v>0</v>
      </c>
      <c r="X1667" s="44">
        <f t="shared" si="307"/>
        <v>0</v>
      </c>
      <c r="Y1667" s="44">
        <f t="shared" si="308"/>
        <v>0</v>
      </c>
      <c r="Z1667" s="44">
        <f t="shared" si="309"/>
        <v>0</v>
      </c>
      <c r="AA1667" s="44">
        <f t="shared" si="310"/>
        <v>0</v>
      </c>
      <c r="AB1667" s="44">
        <f t="shared" si="311"/>
        <v>0</v>
      </c>
      <c r="AC1667" s="44">
        <f t="shared" si="312"/>
        <v>0</v>
      </c>
      <c r="AD1667" s="44">
        <f t="shared" si="313"/>
        <v>172062</v>
      </c>
      <c r="AE1667" s="12">
        <f t="shared" si="314"/>
        <v>172062</v>
      </c>
    </row>
    <row r="1668" spans="1:31" ht="12.6" hidden="1" customHeight="1" x14ac:dyDescent="0.2">
      <c r="A1668" s="26" t="s">
        <v>758</v>
      </c>
      <c r="B1668" s="19"/>
      <c r="C1668" s="19"/>
      <c r="D1668" s="20"/>
      <c r="E1668" s="21"/>
      <c r="F1668" s="22"/>
      <c r="G1668" s="21"/>
      <c r="H1668" s="22"/>
      <c r="I1668" s="20"/>
      <c r="J1668" s="20"/>
      <c r="K1668" s="20">
        <v>64</v>
      </c>
      <c r="L1668" s="20"/>
      <c r="M1668" s="20"/>
      <c r="N1668" s="20">
        <v>12</v>
      </c>
      <c r="O1668" s="20">
        <v>76</v>
      </c>
      <c r="P1668" s="23" t="str">
        <f>VLOOKUP(A1668,'ИЗ ОСНОВЫ НОМЕНКЛАТУР'!D:E,2,0)</f>
        <v>Кромочные материалы</v>
      </c>
      <c r="Q1668" s="23" t="str">
        <f>VLOOKUP(A1668,'ИЗ ОСНОВЫ НОМЕНКЛАТУР'!D:F,3,0)</f>
        <v>Кромка с клеем Украина</v>
      </c>
      <c r="R1668" s="40">
        <f>VLOOKUP(A:A,'ИЗ ОСНОВЫ НОМЕНКЛАТУР'!D:G,4,0)</f>
        <v>1862.4689999999998</v>
      </c>
      <c r="S1668" s="12" t="str">
        <f>VLOOKUP(A:A,'ИЗ ОСНОВЫ НОМЕНКЛАТУР'!D:H,5,0)</f>
        <v>C</v>
      </c>
      <c r="T1668" s="44">
        <f t="shared" si="303"/>
        <v>0</v>
      </c>
      <c r="U1668" s="44">
        <f t="shared" si="304"/>
        <v>0</v>
      </c>
      <c r="V1668" s="44">
        <f t="shared" si="305"/>
        <v>0</v>
      </c>
      <c r="W1668" s="44">
        <f t="shared" si="306"/>
        <v>0</v>
      </c>
      <c r="X1668" s="44">
        <f t="shared" si="307"/>
        <v>0</v>
      </c>
      <c r="Y1668" s="44">
        <f t="shared" si="308"/>
        <v>0</v>
      </c>
      <c r="Z1668" s="44">
        <f t="shared" si="309"/>
        <v>0</v>
      </c>
      <c r="AA1668" s="44">
        <f t="shared" si="310"/>
        <v>119198.01599999999</v>
      </c>
      <c r="AB1668" s="44">
        <f t="shared" si="311"/>
        <v>0</v>
      </c>
      <c r="AC1668" s="44">
        <f t="shared" si="312"/>
        <v>0</v>
      </c>
      <c r="AD1668" s="44">
        <f t="shared" si="313"/>
        <v>22349.627999999997</v>
      </c>
      <c r="AE1668" s="12">
        <f t="shared" si="314"/>
        <v>141547.64399999997</v>
      </c>
    </row>
    <row r="1669" spans="1:31" ht="12.6" hidden="1" customHeight="1" x14ac:dyDescent="0.2">
      <c r="A1669" s="26" t="s">
        <v>760</v>
      </c>
      <c r="B1669" s="19"/>
      <c r="C1669" s="19"/>
      <c r="D1669" s="20"/>
      <c r="E1669" s="21"/>
      <c r="F1669" s="22"/>
      <c r="G1669" s="21"/>
      <c r="H1669" s="22"/>
      <c r="I1669" s="20"/>
      <c r="J1669" s="20"/>
      <c r="K1669" s="20">
        <v>48</v>
      </c>
      <c r="L1669" s="20"/>
      <c r="M1669" s="20"/>
      <c r="N1669" s="20">
        <v>4</v>
      </c>
      <c r="O1669" s="20">
        <v>52</v>
      </c>
      <c r="P1669" s="23" t="str">
        <f>VLOOKUP(A1669,'ИЗ ОСНОВЫ НОМЕНКЛАТУР'!D:E,2,0)</f>
        <v>Кромочные материалы</v>
      </c>
      <c r="Q1669" s="23" t="str">
        <f>VLOOKUP(A1669,'ИЗ ОСНОВЫ НОМЕНКЛАТУР'!D:F,3,0)</f>
        <v>Кромка с клеем Украина</v>
      </c>
      <c r="R1669" s="40">
        <f>VLOOKUP(A:A,'ИЗ ОСНОВЫ НОМЕНКЛАТУР'!D:G,4,0)</f>
        <v>1189.8971641791045</v>
      </c>
      <c r="S1669" s="12" t="str">
        <f>VLOOKUP(A:A,'ИЗ ОСНОВЫ НОМЕНКЛАТУР'!D:H,5,0)</f>
        <v>C</v>
      </c>
      <c r="T1669" s="44">
        <f t="shared" si="303"/>
        <v>0</v>
      </c>
      <c r="U1669" s="44">
        <f t="shared" si="304"/>
        <v>0</v>
      </c>
      <c r="V1669" s="44">
        <f t="shared" si="305"/>
        <v>0</v>
      </c>
      <c r="W1669" s="44">
        <f t="shared" si="306"/>
        <v>0</v>
      </c>
      <c r="X1669" s="44">
        <f t="shared" si="307"/>
        <v>0</v>
      </c>
      <c r="Y1669" s="44">
        <f t="shared" si="308"/>
        <v>0</v>
      </c>
      <c r="Z1669" s="44">
        <f t="shared" si="309"/>
        <v>0</v>
      </c>
      <c r="AA1669" s="44">
        <f t="shared" si="310"/>
        <v>57115.063880597016</v>
      </c>
      <c r="AB1669" s="44">
        <f t="shared" si="311"/>
        <v>0</v>
      </c>
      <c r="AC1669" s="44">
        <f t="shared" si="312"/>
        <v>0</v>
      </c>
      <c r="AD1669" s="44">
        <f t="shared" si="313"/>
        <v>4759.588656716418</v>
      </c>
      <c r="AE1669" s="12">
        <f t="shared" si="314"/>
        <v>61874.652537313435</v>
      </c>
    </row>
    <row r="1670" spans="1:31" ht="12.6" hidden="1" customHeight="1" x14ac:dyDescent="0.2">
      <c r="A1670" s="26" t="s">
        <v>731</v>
      </c>
      <c r="B1670" s="19"/>
      <c r="C1670" s="19"/>
      <c r="D1670" s="20"/>
      <c r="E1670" s="21"/>
      <c r="F1670" s="22"/>
      <c r="G1670" s="21"/>
      <c r="H1670" s="22"/>
      <c r="I1670" s="20"/>
      <c r="J1670" s="20"/>
      <c r="K1670" s="20"/>
      <c r="L1670" s="20"/>
      <c r="M1670" s="20"/>
      <c r="N1670" s="20">
        <v>12</v>
      </c>
      <c r="O1670" s="20">
        <v>12</v>
      </c>
      <c r="P1670" s="23" t="str">
        <f>VLOOKUP(A1670,'ИЗ ОСНОВЫ НОМЕНКЛАТУР'!D:E,2,0)</f>
        <v>Кромочные материалы</v>
      </c>
      <c r="Q1670" s="23" t="str">
        <f>VLOOKUP(A1670,'ИЗ ОСНОВЫ НОМЕНКЛАТУР'!D:F,3,0)</f>
        <v>Кромка с клеем Украина</v>
      </c>
      <c r="R1670" s="40">
        <f>VLOOKUP(A:A,'ИЗ ОСНОВЫ НОМЕНКЛАТУР'!D:G,4,0)</f>
        <v>616.26189873417729</v>
      </c>
      <c r="S1670" s="12" t="str">
        <f>VLOOKUP(A:A,'ИЗ ОСНОВЫ НОМЕНКЛАТУР'!D:H,5,0)</f>
        <v>A</v>
      </c>
      <c r="T1670" s="44">
        <f t="shared" si="303"/>
        <v>0</v>
      </c>
      <c r="U1670" s="44">
        <f t="shared" si="304"/>
        <v>0</v>
      </c>
      <c r="V1670" s="44">
        <f t="shared" si="305"/>
        <v>0</v>
      </c>
      <c r="W1670" s="44">
        <f t="shared" si="306"/>
        <v>0</v>
      </c>
      <c r="X1670" s="44">
        <f t="shared" si="307"/>
        <v>0</v>
      </c>
      <c r="Y1670" s="44">
        <f t="shared" si="308"/>
        <v>0</v>
      </c>
      <c r="Z1670" s="44">
        <f t="shared" si="309"/>
        <v>0</v>
      </c>
      <c r="AA1670" s="44">
        <f t="shared" si="310"/>
        <v>0</v>
      </c>
      <c r="AB1670" s="44">
        <f t="shared" si="311"/>
        <v>0</v>
      </c>
      <c r="AC1670" s="44">
        <f t="shared" si="312"/>
        <v>0</v>
      </c>
      <c r="AD1670" s="44">
        <f t="shared" si="313"/>
        <v>7395.1427848101275</v>
      </c>
      <c r="AE1670" s="12">
        <f t="shared" si="314"/>
        <v>7395.1427848101275</v>
      </c>
    </row>
    <row r="1671" spans="1:31" ht="12.6" hidden="1" customHeight="1" x14ac:dyDescent="0.2">
      <c r="A1671" s="26" t="s">
        <v>737</v>
      </c>
      <c r="B1671" s="19"/>
      <c r="C1671" s="19"/>
      <c r="D1671" s="20"/>
      <c r="E1671" s="21"/>
      <c r="F1671" s="22"/>
      <c r="G1671" s="21"/>
      <c r="H1671" s="22"/>
      <c r="I1671" s="20">
        <v>368</v>
      </c>
      <c r="J1671" s="20"/>
      <c r="K1671" s="20">
        <v>80</v>
      </c>
      <c r="L1671" s="20"/>
      <c r="M1671" s="20"/>
      <c r="N1671" s="20">
        <v>13</v>
      </c>
      <c r="O1671" s="20">
        <v>461</v>
      </c>
      <c r="P1671" s="23" t="str">
        <f>VLOOKUP(A1671,'ИЗ ОСНОВЫ НОМЕНКЛАТУР'!D:E,2,0)</f>
        <v>Кромочные материалы</v>
      </c>
      <c r="Q1671" s="23" t="str">
        <f>VLOOKUP(A1671,'ИЗ ОСНОВЫ НОМЕНКЛАТУР'!D:F,3,0)</f>
        <v>Кромка с клеем Украина</v>
      </c>
      <c r="R1671" s="40">
        <f>VLOOKUP(A:A,'ИЗ ОСНОВЫ НОМЕНКЛАТУР'!D:G,4,0)</f>
        <v>1196.5770588235296</v>
      </c>
      <c r="S1671" s="12" t="str">
        <f>VLOOKUP(A:A,'ИЗ ОСНОВЫ НОМЕНКЛАТУР'!D:H,5,0)</f>
        <v>A</v>
      </c>
      <c r="T1671" s="44">
        <f t="shared" si="303"/>
        <v>0</v>
      </c>
      <c r="U1671" s="44">
        <f t="shared" si="304"/>
        <v>0</v>
      </c>
      <c r="V1671" s="44">
        <f t="shared" si="305"/>
        <v>0</v>
      </c>
      <c r="W1671" s="44">
        <f t="shared" si="306"/>
        <v>0</v>
      </c>
      <c r="X1671" s="44">
        <f t="shared" si="307"/>
        <v>0</v>
      </c>
      <c r="Y1671" s="44">
        <f t="shared" si="308"/>
        <v>440340.3576470589</v>
      </c>
      <c r="Z1671" s="44">
        <f t="shared" si="309"/>
        <v>0</v>
      </c>
      <c r="AA1671" s="44">
        <f t="shared" si="310"/>
        <v>95726.164705882373</v>
      </c>
      <c r="AB1671" s="44">
        <f t="shared" si="311"/>
        <v>0</v>
      </c>
      <c r="AC1671" s="44">
        <f t="shared" si="312"/>
        <v>0</v>
      </c>
      <c r="AD1671" s="44">
        <f t="shared" si="313"/>
        <v>15555.501764705885</v>
      </c>
      <c r="AE1671" s="12">
        <f t="shared" si="314"/>
        <v>551622.0241176472</v>
      </c>
    </row>
    <row r="1672" spans="1:31" ht="12.6" hidden="1" customHeight="1" x14ac:dyDescent="0.2">
      <c r="A1672" s="26" t="s">
        <v>768</v>
      </c>
      <c r="B1672" s="19"/>
      <c r="C1672" s="19"/>
      <c r="D1672" s="20"/>
      <c r="E1672" s="21"/>
      <c r="F1672" s="22"/>
      <c r="G1672" s="21"/>
      <c r="H1672" s="22"/>
      <c r="I1672" s="20"/>
      <c r="J1672" s="20"/>
      <c r="K1672" s="20"/>
      <c r="L1672" s="20"/>
      <c r="M1672" s="20">
        <v>15</v>
      </c>
      <c r="N1672" s="20">
        <v>11</v>
      </c>
      <c r="O1672" s="20">
        <v>26</v>
      </c>
      <c r="P1672" s="23" t="str">
        <f>VLOOKUP(A1672,'ИЗ ОСНОВЫ НОМЕНКЛАТУР'!D:E,2,0)</f>
        <v>Кромочные материалы</v>
      </c>
      <c r="Q1672" s="23" t="str">
        <f>VLOOKUP(A1672,'ИЗ ОСНОВЫ НОМЕНКЛАТУР'!D:F,3,0)</f>
        <v>Кромка с клеем Украина</v>
      </c>
      <c r="R1672" s="40">
        <f>VLOOKUP(A:A,'ИЗ ОСНОВЫ НОМЕНКЛАТУР'!D:G,4,0)</f>
        <v>3403.5192537313433</v>
      </c>
      <c r="S1672" s="12" t="str">
        <f>VLOOKUP(A:A,'ИЗ ОСНОВЫ НОМЕНКЛАТУР'!D:H,5,0)</f>
        <v>C</v>
      </c>
      <c r="T1672" s="44">
        <f t="shared" si="303"/>
        <v>0</v>
      </c>
      <c r="U1672" s="44">
        <f t="shared" si="304"/>
        <v>0</v>
      </c>
      <c r="V1672" s="44">
        <f t="shared" si="305"/>
        <v>0</v>
      </c>
      <c r="W1672" s="44">
        <f t="shared" si="306"/>
        <v>0</v>
      </c>
      <c r="X1672" s="44">
        <f t="shared" si="307"/>
        <v>0</v>
      </c>
      <c r="Y1672" s="44">
        <f t="shared" si="308"/>
        <v>0</v>
      </c>
      <c r="Z1672" s="44">
        <f t="shared" si="309"/>
        <v>0</v>
      </c>
      <c r="AA1672" s="44">
        <f t="shared" si="310"/>
        <v>0</v>
      </c>
      <c r="AB1672" s="44">
        <f t="shared" si="311"/>
        <v>0</v>
      </c>
      <c r="AC1672" s="44">
        <f t="shared" si="312"/>
        <v>51052.788805970151</v>
      </c>
      <c r="AD1672" s="44">
        <f t="shared" si="313"/>
        <v>37438.711791044778</v>
      </c>
      <c r="AE1672" s="12">
        <f t="shared" si="314"/>
        <v>88491.500597014936</v>
      </c>
    </row>
    <row r="1673" spans="1:31" ht="12.6" hidden="1" customHeight="1" x14ac:dyDescent="0.2">
      <c r="A1673" s="26" t="s">
        <v>766</v>
      </c>
      <c r="B1673" s="19"/>
      <c r="C1673" s="19"/>
      <c r="D1673" s="20"/>
      <c r="E1673" s="21"/>
      <c r="F1673" s="22"/>
      <c r="G1673" s="21"/>
      <c r="H1673" s="22"/>
      <c r="I1673" s="20">
        <v>400</v>
      </c>
      <c r="J1673" s="20">
        <v>16</v>
      </c>
      <c r="K1673" s="20">
        <v>56</v>
      </c>
      <c r="L1673" s="20"/>
      <c r="M1673" s="20"/>
      <c r="N1673" s="20">
        <v>12</v>
      </c>
      <c r="O1673" s="20">
        <v>484</v>
      </c>
      <c r="P1673" s="23" t="str">
        <f>VLOOKUP(A1673,'ИЗ ОСНОВЫ НОМЕНКЛАТУР'!D:E,2,0)</f>
        <v>Кромочные материалы</v>
      </c>
      <c r="Q1673" s="23" t="str">
        <f>VLOOKUP(A1673,'ИЗ ОСНОВЫ НОМЕНКЛАТУР'!D:F,3,0)</f>
        <v>Кромка с клеем Украина</v>
      </c>
      <c r="R1673" s="40">
        <f>VLOOKUP(A:A,'ИЗ ОСНОВЫ НОМЕНКЛАТУР'!D:G,4,0)</f>
        <v>1986.2024812030074</v>
      </c>
      <c r="S1673" s="12" t="str">
        <f>VLOOKUP(A:A,'ИЗ ОСНОВЫ НОМЕНКЛАТУР'!D:H,5,0)</f>
        <v>B</v>
      </c>
      <c r="T1673" s="44">
        <f t="shared" ref="T1673:T1736" si="315">$R1673*D1673</f>
        <v>0</v>
      </c>
      <c r="U1673" s="44">
        <f t="shared" ref="U1673:U1736" si="316">$R1673*E1673</f>
        <v>0</v>
      </c>
      <c r="V1673" s="44">
        <f t="shared" ref="V1673:V1736" si="317">$R1673*F1673</f>
        <v>0</v>
      </c>
      <c r="W1673" s="44">
        <f t="shared" ref="W1673:W1736" si="318">$R1673*G1673</f>
        <v>0</v>
      </c>
      <c r="X1673" s="44">
        <f t="shared" ref="X1673:X1736" si="319">$R1673*H1673</f>
        <v>0</v>
      </c>
      <c r="Y1673" s="44">
        <f t="shared" ref="Y1673:Y1736" si="320">$R1673*I1673</f>
        <v>794480.99248120293</v>
      </c>
      <c r="Z1673" s="44">
        <f t="shared" ref="Z1673:Z1736" si="321">$R1673*J1673</f>
        <v>31779.239699248119</v>
      </c>
      <c r="AA1673" s="44">
        <f t="shared" ref="AA1673:AA1736" si="322">$R1673*K1673</f>
        <v>111227.33894736842</v>
      </c>
      <c r="AB1673" s="44">
        <f t="shared" ref="AB1673:AB1736" si="323">$R1673*L1673</f>
        <v>0</v>
      </c>
      <c r="AC1673" s="44">
        <f t="shared" ref="AC1673:AC1736" si="324">$R1673*M1673</f>
        <v>0</v>
      </c>
      <c r="AD1673" s="44">
        <f t="shared" ref="AD1673:AD1736" si="325">$R1673*N1673</f>
        <v>23834.429774436088</v>
      </c>
      <c r="AE1673" s="12">
        <f t="shared" ref="AE1673:AE1736" si="326">SUM(T1673:AD1673)</f>
        <v>961322.00090225553</v>
      </c>
    </row>
    <row r="1674" spans="1:31" ht="12.6" hidden="1" customHeight="1" x14ac:dyDescent="0.2">
      <c r="A1674" s="26" t="s">
        <v>772</v>
      </c>
      <c r="B1674" s="19"/>
      <c r="C1674" s="19"/>
      <c r="D1674" s="20"/>
      <c r="E1674" s="21"/>
      <c r="F1674" s="22"/>
      <c r="G1674" s="21"/>
      <c r="H1674" s="22"/>
      <c r="I1674" s="20"/>
      <c r="J1674" s="20"/>
      <c r="K1674" s="20">
        <v>56</v>
      </c>
      <c r="L1674" s="20"/>
      <c r="M1674" s="20"/>
      <c r="N1674" s="20">
        <v>12</v>
      </c>
      <c r="O1674" s="20">
        <v>68</v>
      </c>
      <c r="P1674" s="23" t="str">
        <f>VLOOKUP(A1674,'ИЗ ОСНОВЫ НОМЕНКЛАТУР'!D:E,2,0)</f>
        <v>Кромочные материалы</v>
      </c>
      <c r="Q1674" s="23" t="str">
        <f>VLOOKUP(A1674,'ИЗ ОСНОВЫ НОМЕНКЛАТУР'!D:F,3,0)</f>
        <v>Кромка с клеем Украина</v>
      </c>
      <c r="R1674" s="40">
        <f>VLOOKUP(A:A,'ИЗ ОСНОВЫ НОМЕНКЛАТУР'!D:G,4,0)</f>
        <v>4432.0479054054049</v>
      </c>
      <c r="S1674" s="12" t="str">
        <f>VLOOKUP(A:A,'ИЗ ОСНОВЫ НОМЕНКЛАТУР'!D:H,5,0)</f>
        <v>B</v>
      </c>
      <c r="T1674" s="44">
        <f t="shared" si="315"/>
        <v>0</v>
      </c>
      <c r="U1674" s="44">
        <f t="shared" si="316"/>
        <v>0</v>
      </c>
      <c r="V1674" s="44">
        <f t="shared" si="317"/>
        <v>0</v>
      </c>
      <c r="W1674" s="44">
        <f t="shared" si="318"/>
        <v>0</v>
      </c>
      <c r="X1674" s="44">
        <f t="shared" si="319"/>
        <v>0</v>
      </c>
      <c r="Y1674" s="44">
        <f t="shared" si="320"/>
        <v>0</v>
      </c>
      <c r="Z1674" s="44">
        <f t="shared" si="321"/>
        <v>0</v>
      </c>
      <c r="AA1674" s="44">
        <f t="shared" si="322"/>
        <v>248194.68270270267</v>
      </c>
      <c r="AB1674" s="44">
        <f t="shared" si="323"/>
        <v>0</v>
      </c>
      <c r="AC1674" s="44">
        <f t="shared" si="324"/>
        <v>0</v>
      </c>
      <c r="AD1674" s="44">
        <f t="shared" si="325"/>
        <v>53184.574864864859</v>
      </c>
      <c r="AE1674" s="12">
        <f t="shared" si="326"/>
        <v>301379.25756756752</v>
      </c>
    </row>
    <row r="1675" spans="1:31" ht="12.6" hidden="1" customHeight="1" x14ac:dyDescent="0.2">
      <c r="A1675" s="26" t="s">
        <v>771</v>
      </c>
      <c r="B1675" s="19"/>
      <c r="C1675" s="19"/>
      <c r="D1675" s="20"/>
      <c r="E1675" s="21"/>
      <c r="F1675" s="22"/>
      <c r="G1675" s="21"/>
      <c r="H1675" s="22"/>
      <c r="I1675" s="20"/>
      <c r="J1675" s="20"/>
      <c r="K1675" s="20"/>
      <c r="L1675" s="20">
        <v>2</v>
      </c>
      <c r="M1675" s="20"/>
      <c r="N1675" s="20">
        <v>16</v>
      </c>
      <c r="O1675" s="20">
        <v>18</v>
      </c>
      <c r="P1675" s="23" t="str">
        <f>VLOOKUP(A1675,'ИЗ ОСНОВЫ НОМЕНКЛАТУР'!D:E,2,0)</f>
        <v>Кромочные материалы</v>
      </c>
      <c r="Q1675" s="23" t="str">
        <f>VLOOKUP(A1675,'ИЗ ОСНОВЫ НОМЕНКЛАТУР'!D:F,3,0)</f>
        <v>Кромка с клеем Украина</v>
      </c>
      <c r="R1675" s="40">
        <f>VLOOKUP(A:A,'ИЗ ОСНОВЫ НОМЕНКЛАТУР'!D:G,4,0)</f>
        <v>1580.3160421052633</v>
      </c>
      <c r="S1675" s="12" t="str">
        <f>VLOOKUP(A:A,'ИЗ ОСНОВЫ НОМЕНКЛАТУР'!D:H,5,0)</f>
        <v>A</v>
      </c>
      <c r="T1675" s="44">
        <f t="shared" si="315"/>
        <v>0</v>
      </c>
      <c r="U1675" s="44">
        <f t="shared" si="316"/>
        <v>0</v>
      </c>
      <c r="V1675" s="44">
        <f t="shared" si="317"/>
        <v>0</v>
      </c>
      <c r="W1675" s="44">
        <f t="shared" si="318"/>
        <v>0</v>
      </c>
      <c r="X1675" s="44">
        <f t="shared" si="319"/>
        <v>0</v>
      </c>
      <c r="Y1675" s="44">
        <f t="shared" si="320"/>
        <v>0</v>
      </c>
      <c r="Z1675" s="44">
        <f t="shared" si="321"/>
        <v>0</v>
      </c>
      <c r="AA1675" s="44">
        <f t="shared" si="322"/>
        <v>0</v>
      </c>
      <c r="AB1675" s="44">
        <f t="shared" si="323"/>
        <v>3160.6320842105265</v>
      </c>
      <c r="AC1675" s="44">
        <f t="shared" si="324"/>
        <v>0</v>
      </c>
      <c r="AD1675" s="44">
        <f t="shared" si="325"/>
        <v>25285.056673684212</v>
      </c>
      <c r="AE1675" s="12">
        <f t="shared" si="326"/>
        <v>28445.688757894739</v>
      </c>
    </row>
    <row r="1676" spans="1:31" ht="12.6" hidden="1" customHeight="1" x14ac:dyDescent="0.2">
      <c r="A1676" s="26" t="s">
        <v>739</v>
      </c>
      <c r="B1676" s="19"/>
      <c r="C1676" s="19"/>
      <c r="D1676" s="20"/>
      <c r="E1676" s="21"/>
      <c r="F1676" s="22"/>
      <c r="G1676" s="21"/>
      <c r="H1676" s="22"/>
      <c r="I1676" s="20"/>
      <c r="J1676" s="20"/>
      <c r="K1676" s="20"/>
      <c r="L1676" s="20">
        <v>1</v>
      </c>
      <c r="M1676" s="20">
        <v>43</v>
      </c>
      <c r="N1676" s="20"/>
      <c r="O1676" s="20">
        <v>44</v>
      </c>
      <c r="P1676" s="23" t="str">
        <f>VLOOKUP(A1676,'ИЗ ОСНОВЫ НОМЕНКЛАТУР'!D:E,2,0)</f>
        <v>Кромочные материалы</v>
      </c>
      <c r="Q1676" s="23" t="str">
        <f>VLOOKUP(A1676,'ИЗ ОСНОВЫ НОМЕНКЛАТУР'!D:F,3,0)</f>
        <v>Кромка с клеем Украина</v>
      </c>
      <c r="R1676" s="40">
        <f>VLOOKUP(A:A,'ИЗ ОСНОВЫ НОМЕНКЛАТУР'!D:G,4,0)</f>
        <v>4105.791764705883</v>
      </c>
      <c r="S1676" s="12" t="str">
        <f>VLOOKUP(A:A,'ИЗ ОСНОВЫ НОМЕНКЛАТУР'!D:H,5,0)</f>
        <v>C</v>
      </c>
      <c r="T1676" s="44">
        <f t="shared" si="315"/>
        <v>0</v>
      </c>
      <c r="U1676" s="44">
        <f t="shared" si="316"/>
        <v>0</v>
      </c>
      <c r="V1676" s="44">
        <f t="shared" si="317"/>
        <v>0</v>
      </c>
      <c r="W1676" s="44">
        <f t="shared" si="318"/>
        <v>0</v>
      </c>
      <c r="X1676" s="44">
        <f t="shared" si="319"/>
        <v>0</v>
      </c>
      <c r="Y1676" s="44">
        <f t="shared" si="320"/>
        <v>0</v>
      </c>
      <c r="Z1676" s="44">
        <f t="shared" si="321"/>
        <v>0</v>
      </c>
      <c r="AA1676" s="44">
        <f t="shared" si="322"/>
        <v>0</v>
      </c>
      <c r="AB1676" s="44">
        <f t="shared" si="323"/>
        <v>4105.791764705883</v>
      </c>
      <c r="AC1676" s="44">
        <f t="shared" si="324"/>
        <v>176549.04588235298</v>
      </c>
      <c r="AD1676" s="44">
        <f t="shared" si="325"/>
        <v>0</v>
      </c>
      <c r="AE1676" s="12">
        <f t="shared" si="326"/>
        <v>180654.83764705886</v>
      </c>
    </row>
    <row r="1677" spans="1:31" ht="12.6" hidden="1" customHeight="1" x14ac:dyDescent="0.2">
      <c r="A1677" s="26" t="s">
        <v>4529</v>
      </c>
      <c r="B1677" s="19"/>
      <c r="C1677" s="19"/>
      <c r="D1677" s="20"/>
      <c r="E1677" s="21"/>
      <c r="F1677" s="22"/>
      <c r="G1677" s="21"/>
      <c r="H1677" s="22"/>
      <c r="I1677" s="20"/>
      <c r="J1677" s="20"/>
      <c r="K1677" s="20"/>
      <c r="L1677" s="20"/>
      <c r="M1677" s="20"/>
      <c r="N1677" s="20">
        <v>2</v>
      </c>
      <c r="O1677" s="20">
        <v>2</v>
      </c>
      <c r="P1677" s="23" t="str">
        <f>VLOOKUP(A1677,'ИЗ ОСНОВЫ НОМЕНКЛАТУР'!D:E,2,0)</f>
        <v>Кромочные материалы</v>
      </c>
      <c r="Q1677" s="23" t="str">
        <f>VLOOKUP(A1677,'ИЗ ОСНОВЫ НОМЕНКЛАТУР'!D:F,3,0)</f>
        <v>Кромка с клеем Украина</v>
      </c>
      <c r="R1677" s="40">
        <f>VLOOKUP(A:A,'ИЗ ОСНОВЫ НОМЕНКЛАТУР'!D:G,4,0)</f>
        <v>2063.5</v>
      </c>
      <c r="S1677" s="12" t="str">
        <f>VLOOKUP(A:A,'ИЗ ОСНОВЫ НОМЕНКЛАТУР'!D:H,5,0)</f>
        <v>C</v>
      </c>
      <c r="T1677" s="44">
        <f t="shared" si="315"/>
        <v>0</v>
      </c>
      <c r="U1677" s="44">
        <f t="shared" si="316"/>
        <v>0</v>
      </c>
      <c r="V1677" s="44">
        <f t="shared" si="317"/>
        <v>0</v>
      </c>
      <c r="W1677" s="44">
        <f t="shared" si="318"/>
        <v>0</v>
      </c>
      <c r="X1677" s="44">
        <f t="shared" si="319"/>
        <v>0</v>
      </c>
      <c r="Y1677" s="44">
        <f t="shared" si="320"/>
        <v>0</v>
      </c>
      <c r="Z1677" s="44">
        <f t="shared" si="321"/>
        <v>0</v>
      </c>
      <c r="AA1677" s="44">
        <f t="shared" si="322"/>
        <v>0</v>
      </c>
      <c r="AB1677" s="44">
        <f t="shared" si="323"/>
        <v>0</v>
      </c>
      <c r="AC1677" s="44">
        <f t="shared" si="324"/>
        <v>0</v>
      </c>
      <c r="AD1677" s="44">
        <f t="shared" si="325"/>
        <v>4127</v>
      </c>
      <c r="AE1677" s="12">
        <f t="shared" si="326"/>
        <v>4127</v>
      </c>
    </row>
    <row r="1678" spans="1:31" ht="12.6" hidden="1" customHeight="1" x14ac:dyDescent="0.2">
      <c r="A1678" s="26" t="s">
        <v>765</v>
      </c>
      <c r="B1678" s="19"/>
      <c r="C1678" s="19"/>
      <c r="D1678" s="20"/>
      <c r="E1678" s="21"/>
      <c r="F1678" s="22"/>
      <c r="G1678" s="21"/>
      <c r="H1678" s="22"/>
      <c r="I1678" s="20">
        <v>512</v>
      </c>
      <c r="J1678" s="20">
        <v>77</v>
      </c>
      <c r="K1678" s="20">
        <v>16</v>
      </c>
      <c r="L1678" s="20"/>
      <c r="M1678" s="20"/>
      <c r="N1678" s="20">
        <v>8</v>
      </c>
      <c r="O1678" s="20">
        <v>613</v>
      </c>
      <c r="P1678" s="23" t="str">
        <f>VLOOKUP(A1678,'ИЗ ОСНОВЫ НОМЕНКЛАТУР'!D:E,2,0)</f>
        <v>Кромочные материалы</v>
      </c>
      <c r="Q1678" s="23" t="str">
        <f>VLOOKUP(A1678,'ИЗ ОСНОВЫ НОМЕНКЛАТУР'!D:F,3,0)</f>
        <v>Кромка с клеем Украина</v>
      </c>
      <c r="R1678" s="40">
        <f>VLOOKUP(A:A,'ИЗ ОСНОВЫ НОМЕНКЛАТУР'!D:G,4,0)</f>
        <v>2184.9637499999999</v>
      </c>
      <c r="S1678" s="12" t="str">
        <f>VLOOKUP(A:A,'ИЗ ОСНОВЫ НОМЕНКЛАТУР'!D:H,5,0)</f>
        <v>B</v>
      </c>
      <c r="T1678" s="44">
        <f t="shared" si="315"/>
        <v>0</v>
      </c>
      <c r="U1678" s="44">
        <f t="shared" si="316"/>
        <v>0</v>
      </c>
      <c r="V1678" s="44">
        <f t="shared" si="317"/>
        <v>0</v>
      </c>
      <c r="W1678" s="44">
        <f t="shared" si="318"/>
        <v>0</v>
      </c>
      <c r="X1678" s="44">
        <f t="shared" si="319"/>
        <v>0</v>
      </c>
      <c r="Y1678" s="44">
        <f t="shared" si="320"/>
        <v>1118701.44</v>
      </c>
      <c r="Z1678" s="44">
        <f t="shared" si="321"/>
        <v>168242.20874999999</v>
      </c>
      <c r="AA1678" s="44">
        <f t="shared" si="322"/>
        <v>34959.42</v>
      </c>
      <c r="AB1678" s="44">
        <f t="shared" si="323"/>
        <v>0</v>
      </c>
      <c r="AC1678" s="44">
        <f t="shared" si="324"/>
        <v>0</v>
      </c>
      <c r="AD1678" s="44">
        <f t="shared" si="325"/>
        <v>17479.71</v>
      </c>
      <c r="AE1678" s="12">
        <f t="shared" si="326"/>
        <v>1339382.7787499998</v>
      </c>
    </row>
    <row r="1679" spans="1:31" ht="12.6" hidden="1" customHeight="1" x14ac:dyDescent="0.2">
      <c r="A1679" s="26" t="s">
        <v>770</v>
      </c>
      <c r="B1679" s="19"/>
      <c r="C1679" s="19"/>
      <c r="D1679" s="20"/>
      <c r="E1679" s="21"/>
      <c r="F1679" s="22"/>
      <c r="G1679" s="21"/>
      <c r="H1679" s="22"/>
      <c r="I1679" s="20"/>
      <c r="J1679" s="20"/>
      <c r="K1679" s="20"/>
      <c r="L1679" s="20">
        <v>1</v>
      </c>
      <c r="M1679" s="20">
        <v>24</v>
      </c>
      <c r="N1679" s="20">
        <v>7</v>
      </c>
      <c r="O1679" s="20">
        <v>32</v>
      </c>
      <c r="P1679" s="23" t="str">
        <f>VLOOKUP(A1679,'ИЗ ОСНОВЫ НОМЕНКЛАТУР'!D:E,2,0)</f>
        <v>Кромочные материалы</v>
      </c>
      <c r="Q1679" s="23" t="str">
        <f>VLOOKUP(A1679,'ИЗ ОСНОВЫ НОМЕНКЛАТУР'!D:F,3,0)</f>
        <v>Кромка с клеем Украина</v>
      </c>
      <c r="R1679" s="40">
        <f>VLOOKUP(A:A,'ИЗ ОСНОВЫ НОМЕНКЛАТУР'!D:G,4,0)</f>
        <v>3368.968231292517</v>
      </c>
      <c r="S1679" s="12" t="str">
        <f>VLOOKUP(A:A,'ИЗ ОСНОВЫ НОМЕНКЛАТУР'!D:H,5,0)</f>
        <v>B</v>
      </c>
      <c r="T1679" s="44">
        <f t="shared" si="315"/>
        <v>0</v>
      </c>
      <c r="U1679" s="44">
        <f t="shared" si="316"/>
        <v>0</v>
      </c>
      <c r="V1679" s="44">
        <f t="shared" si="317"/>
        <v>0</v>
      </c>
      <c r="W1679" s="44">
        <f t="shared" si="318"/>
        <v>0</v>
      </c>
      <c r="X1679" s="44">
        <f t="shared" si="319"/>
        <v>0</v>
      </c>
      <c r="Y1679" s="44">
        <f t="shared" si="320"/>
        <v>0</v>
      </c>
      <c r="Z1679" s="44">
        <f t="shared" si="321"/>
        <v>0</v>
      </c>
      <c r="AA1679" s="44">
        <f t="shared" si="322"/>
        <v>0</v>
      </c>
      <c r="AB1679" s="44">
        <f t="shared" si="323"/>
        <v>3368.968231292517</v>
      </c>
      <c r="AC1679" s="44">
        <f t="shared" si="324"/>
        <v>80855.2375510204</v>
      </c>
      <c r="AD1679" s="44">
        <f t="shared" si="325"/>
        <v>23582.777619047618</v>
      </c>
      <c r="AE1679" s="12">
        <f t="shared" si="326"/>
        <v>107806.98340136053</v>
      </c>
    </row>
    <row r="1680" spans="1:31" ht="12.6" hidden="1" customHeight="1" x14ac:dyDescent="0.2">
      <c r="A1680" s="26" t="s">
        <v>752</v>
      </c>
      <c r="B1680" s="19"/>
      <c r="C1680" s="19"/>
      <c r="D1680" s="20"/>
      <c r="E1680" s="21"/>
      <c r="F1680" s="22"/>
      <c r="G1680" s="21"/>
      <c r="H1680" s="22"/>
      <c r="I1680" s="20"/>
      <c r="J1680" s="20">
        <v>2</v>
      </c>
      <c r="K1680" s="20"/>
      <c r="L1680" s="20"/>
      <c r="M1680" s="20"/>
      <c r="N1680" s="20"/>
      <c r="O1680" s="20">
        <v>2</v>
      </c>
      <c r="P1680" s="23" t="str">
        <f>VLOOKUP(A1680,'ИЗ ОСНОВЫ НОМЕНКЛАТУР'!D:E,2,0)</f>
        <v>Кромочные материалы</v>
      </c>
      <c r="Q1680" s="23" t="str">
        <f>VLOOKUP(A1680,'ИЗ ОСНОВЫ НОМЕНКЛАТУР'!D:F,3,0)</f>
        <v>Кромка с клеем Украина</v>
      </c>
      <c r="R1680" s="40">
        <f>VLOOKUP(A:A,'ИЗ ОСНОВЫ НОМЕНКЛАТУР'!D:G,4,0)</f>
        <v>1583.0620000000001</v>
      </c>
      <c r="S1680" s="12" t="str">
        <f>VLOOKUP(A:A,'ИЗ ОСНОВЫ НОМЕНКЛАТУР'!D:H,5,0)</f>
        <v>C</v>
      </c>
      <c r="T1680" s="44">
        <f t="shared" si="315"/>
        <v>0</v>
      </c>
      <c r="U1680" s="44">
        <f t="shared" si="316"/>
        <v>0</v>
      </c>
      <c r="V1680" s="44">
        <f t="shared" si="317"/>
        <v>0</v>
      </c>
      <c r="W1680" s="44">
        <f t="shared" si="318"/>
        <v>0</v>
      </c>
      <c r="X1680" s="44">
        <f t="shared" si="319"/>
        <v>0</v>
      </c>
      <c r="Y1680" s="44">
        <f t="shared" si="320"/>
        <v>0</v>
      </c>
      <c r="Z1680" s="44">
        <f t="shared" si="321"/>
        <v>3166.1240000000003</v>
      </c>
      <c r="AA1680" s="44">
        <f t="shared" si="322"/>
        <v>0</v>
      </c>
      <c r="AB1680" s="44">
        <f t="shared" si="323"/>
        <v>0</v>
      </c>
      <c r="AC1680" s="44">
        <f t="shared" si="324"/>
        <v>0</v>
      </c>
      <c r="AD1680" s="44">
        <f t="shared" si="325"/>
        <v>0</v>
      </c>
      <c r="AE1680" s="12">
        <f t="shared" si="326"/>
        <v>3166.1240000000003</v>
      </c>
    </row>
    <row r="1681" spans="1:31" ht="12.6" hidden="1" customHeight="1" x14ac:dyDescent="0.2">
      <c r="A1681" s="26" t="s">
        <v>762</v>
      </c>
      <c r="B1681" s="19"/>
      <c r="C1681" s="19"/>
      <c r="D1681" s="20"/>
      <c r="E1681" s="21"/>
      <c r="F1681" s="22"/>
      <c r="G1681" s="21"/>
      <c r="H1681" s="22"/>
      <c r="I1681" s="20">
        <v>1210</v>
      </c>
      <c r="J1681" s="20">
        <v>111</v>
      </c>
      <c r="K1681" s="20">
        <v>80</v>
      </c>
      <c r="L1681" s="20"/>
      <c r="M1681" s="20"/>
      <c r="N1681" s="20">
        <v>16</v>
      </c>
      <c r="O1681" s="20">
        <v>1417</v>
      </c>
      <c r="P1681" s="23" t="str">
        <f>VLOOKUP(A1681,'ИЗ ОСНОВЫ НОМЕНКЛАТУР'!D:E,2,0)</f>
        <v>Кромочные материалы</v>
      </c>
      <c r="Q1681" s="23" t="str">
        <f>VLOOKUP(A1681,'ИЗ ОСНОВЫ НОМЕНКЛАТУР'!D:F,3,0)</f>
        <v>Кромка с клеем Украина</v>
      </c>
      <c r="R1681" s="40">
        <f>VLOOKUP(A:A,'ИЗ ОСНОВЫ НОМЕНКЛАТУР'!D:G,4,0)</f>
        <v>1317.9315972222221</v>
      </c>
      <c r="S1681" s="12" t="str">
        <f>VLOOKUP(A:A,'ИЗ ОСНОВЫ НОМЕНКЛАТУР'!D:H,5,0)</f>
        <v>B</v>
      </c>
      <c r="T1681" s="44">
        <f t="shared" si="315"/>
        <v>0</v>
      </c>
      <c r="U1681" s="44">
        <f t="shared" si="316"/>
        <v>0</v>
      </c>
      <c r="V1681" s="44">
        <f t="shared" si="317"/>
        <v>0</v>
      </c>
      <c r="W1681" s="44">
        <f t="shared" si="318"/>
        <v>0</v>
      </c>
      <c r="X1681" s="44">
        <f t="shared" si="319"/>
        <v>0</v>
      </c>
      <c r="Y1681" s="44">
        <f t="shared" si="320"/>
        <v>1594697.2326388888</v>
      </c>
      <c r="Z1681" s="44">
        <f t="shared" si="321"/>
        <v>146290.40729166666</v>
      </c>
      <c r="AA1681" s="44">
        <f t="shared" si="322"/>
        <v>105434.52777777777</v>
      </c>
      <c r="AB1681" s="44">
        <f t="shared" si="323"/>
        <v>0</v>
      </c>
      <c r="AC1681" s="44">
        <f t="shared" si="324"/>
        <v>0</v>
      </c>
      <c r="AD1681" s="44">
        <f t="shared" si="325"/>
        <v>21086.905555555553</v>
      </c>
      <c r="AE1681" s="12">
        <f t="shared" si="326"/>
        <v>1867509.0732638887</v>
      </c>
    </row>
    <row r="1682" spans="1:31" ht="12.6" hidden="1" customHeight="1" x14ac:dyDescent="0.2">
      <c r="A1682" s="26" t="s">
        <v>757</v>
      </c>
      <c r="B1682" s="19"/>
      <c r="C1682" s="19"/>
      <c r="D1682" s="20"/>
      <c r="E1682" s="21"/>
      <c r="F1682" s="22"/>
      <c r="G1682" s="21"/>
      <c r="H1682" s="22"/>
      <c r="I1682" s="20"/>
      <c r="J1682" s="20"/>
      <c r="K1682" s="20"/>
      <c r="L1682" s="20"/>
      <c r="M1682" s="20"/>
      <c r="N1682" s="20">
        <v>8</v>
      </c>
      <c r="O1682" s="20">
        <v>8</v>
      </c>
      <c r="P1682" s="23" t="str">
        <f>VLOOKUP(A1682,'ИЗ ОСНОВЫ НОМЕНКЛАТУР'!D:E,2,0)</f>
        <v>Кромочные материалы</v>
      </c>
      <c r="Q1682" s="23" t="str">
        <f>VLOOKUP(A1682,'ИЗ ОСНОВЫ НОМЕНКЛАТУР'!D:F,3,0)</f>
        <v>Кромка с клеем Украина</v>
      </c>
      <c r="R1682" s="40">
        <f>VLOOKUP(A:A,'ИЗ ОСНОВЫ НОМЕНКЛАТУР'!D:G,4,0)</f>
        <v>3262.78</v>
      </c>
      <c r="S1682" s="12" t="str">
        <f>VLOOKUP(A:A,'ИЗ ОСНОВЫ НОМЕНКЛАТУР'!D:H,5,0)</f>
        <v>C</v>
      </c>
      <c r="T1682" s="44">
        <f t="shared" si="315"/>
        <v>0</v>
      </c>
      <c r="U1682" s="44">
        <f t="shared" si="316"/>
        <v>0</v>
      </c>
      <c r="V1682" s="44">
        <f t="shared" si="317"/>
        <v>0</v>
      </c>
      <c r="W1682" s="44">
        <f t="shared" si="318"/>
        <v>0</v>
      </c>
      <c r="X1682" s="44">
        <f t="shared" si="319"/>
        <v>0</v>
      </c>
      <c r="Y1682" s="44">
        <f t="shared" si="320"/>
        <v>0</v>
      </c>
      <c r="Z1682" s="44">
        <f t="shared" si="321"/>
        <v>0</v>
      </c>
      <c r="AA1682" s="44">
        <f t="shared" si="322"/>
        <v>0</v>
      </c>
      <c r="AB1682" s="44">
        <f t="shared" si="323"/>
        <v>0</v>
      </c>
      <c r="AC1682" s="44">
        <f t="shared" si="324"/>
        <v>0</v>
      </c>
      <c r="AD1682" s="44">
        <f t="shared" si="325"/>
        <v>26102.240000000002</v>
      </c>
      <c r="AE1682" s="12">
        <f t="shared" si="326"/>
        <v>26102.240000000002</v>
      </c>
    </row>
    <row r="1683" spans="1:31" ht="12.6" hidden="1" customHeight="1" x14ac:dyDescent="0.2">
      <c r="A1683" s="26" t="s">
        <v>748</v>
      </c>
      <c r="B1683" s="19"/>
      <c r="C1683" s="19"/>
      <c r="D1683" s="20"/>
      <c r="E1683" s="21"/>
      <c r="F1683" s="22"/>
      <c r="G1683" s="21"/>
      <c r="H1683" s="22"/>
      <c r="I1683" s="20"/>
      <c r="J1683" s="20"/>
      <c r="K1683" s="20"/>
      <c r="L1683" s="20">
        <v>12</v>
      </c>
      <c r="M1683" s="20">
        <v>32</v>
      </c>
      <c r="N1683" s="20"/>
      <c r="O1683" s="20">
        <v>44</v>
      </c>
      <c r="P1683" s="23" t="str">
        <f>VLOOKUP(A1683,'ИЗ ОСНОВЫ НОМЕНКЛАТУР'!D:E,2,0)</f>
        <v>Кромочные материалы</v>
      </c>
      <c r="Q1683" s="23" t="str">
        <f>VLOOKUP(A1683,'ИЗ ОСНОВЫ НОМЕНКЛАТУР'!D:F,3,0)</f>
        <v>Кромка с клеем Украина</v>
      </c>
      <c r="R1683" s="40">
        <f>VLOOKUP(A:A,'ИЗ ОСНОВЫ НОМЕНКЛАТУР'!D:G,4,0)</f>
        <v>1727.54</v>
      </c>
      <c r="S1683" s="12" t="str">
        <f>VLOOKUP(A:A,'ИЗ ОСНОВЫ НОМЕНКЛАТУР'!D:H,5,0)</f>
        <v>C</v>
      </c>
      <c r="T1683" s="44">
        <f t="shared" si="315"/>
        <v>0</v>
      </c>
      <c r="U1683" s="44">
        <f t="shared" si="316"/>
        <v>0</v>
      </c>
      <c r="V1683" s="44">
        <f t="shared" si="317"/>
        <v>0</v>
      </c>
      <c r="W1683" s="44">
        <f t="shared" si="318"/>
        <v>0</v>
      </c>
      <c r="X1683" s="44">
        <f t="shared" si="319"/>
        <v>0</v>
      </c>
      <c r="Y1683" s="44">
        <f t="shared" si="320"/>
        <v>0</v>
      </c>
      <c r="Z1683" s="44">
        <f t="shared" si="321"/>
        <v>0</v>
      </c>
      <c r="AA1683" s="44">
        <f t="shared" si="322"/>
        <v>0</v>
      </c>
      <c r="AB1683" s="44">
        <f t="shared" si="323"/>
        <v>20730.48</v>
      </c>
      <c r="AC1683" s="44">
        <f t="shared" si="324"/>
        <v>55281.279999999999</v>
      </c>
      <c r="AD1683" s="44">
        <f t="shared" si="325"/>
        <v>0</v>
      </c>
      <c r="AE1683" s="12">
        <f t="shared" si="326"/>
        <v>76011.759999999995</v>
      </c>
    </row>
    <row r="1684" spans="1:31" ht="12.6" hidden="1" customHeight="1" x14ac:dyDescent="0.2">
      <c r="A1684" s="26" t="s">
        <v>738</v>
      </c>
      <c r="B1684" s="19"/>
      <c r="C1684" s="19"/>
      <c r="D1684" s="20"/>
      <c r="E1684" s="21"/>
      <c r="F1684" s="22"/>
      <c r="G1684" s="21"/>
      <c r="H1684" s="22"/>
      <c r="I1684" s="20"/>
      <c r="J1684" s="20"/>
      <c r="K1684" s="20"/>
      <c r="L1684" s="20">
        <v>1</v>
      </c>
      <c r="M1684" s="20">
        <v>224</v>
      </c>
      <c r="N1684" s="20">
        <v>10</v>
      </c>
      <c r="O1684" s="20">
        <v>235</v>
      </c>
      <c r="P1684" s="23" t="str">
        <f>VLOOKUP(A1684,'ИЗ ОСНОВЫ НОМЕНКЛАТУР'!D:E,2,0)</f>
        <v>Кромочные материалы</v>
      </c>
      <c r="Q1684" s="23" t="str">
        <f>VLOOKUP(A1684,'ИЗ ОСНОВЫ НОМЕНКЛАТУР'!D:F,3,0)</f>
        <v>Кромка с клеем Украина</v>
      </c>
      <c r="R1684" s="40">
        <f>VLOOKUP(A:A,'ИЗ ОСНОВЫ НОМЕНКЛАТУР'!D:G,4,0)</f>
        <v>1499.3029565217391</v>
      </c>
      <c r="S1684" s="12" t="str">
        <f>VLOOKUP(A:A,'ИЗ ОСНОВЫ НОМЕНКЛАТУР'!D:H,5,0)</f>
        <v>B</v>
      </c>
      <c r="T1684" s="44">
        <f t="shared" si="315"/>
        <v>0</v>
      </c>
      <c r="U1684" s="44">
        <f t="shared" si="316"/>
        <v>0</v>
      </c>
      <c r="V1684" s="44">
        <f t="shared" si="317"/>
        <v>0</v>
      </c>
      <c r="W1684" s="44">
        <f t="shared" si="318"/>
        <v>0</v>
      </c>
      <c r="X1684" s="44">
        <f t="shared" si="319"/>
        <v>0</v>
      </c>
      <c r="Y1684" s="44">
        <f t="shared" si="320"/>
        <v>0</v>
      </c>
      <c r="Z1684" s="44">
        <f t="shared" si="321"/>
        <v>0</v>
      </c>
      <c r="AA1684" s="44">
        <f t="shared" si="322"/>
        <v>0</v>
      </c>
      <c r="AB1684" s="44">
        <f t="shared" si="323"/>
        <v>1499.3029565217391</v>
      </c>
      <c r="AC1684" s="44">
        <f t="shared" si="324"/>
        <v>335843.86226086959</v>
      </c>
      <c r="AD1684" s="44">
        <f t="shared" si="325"/>
        <v>14993.029565217392</v>
      </c>
      <c r="AE1684" s="12">
        <f t="shared" si="326"/>
        <v>352336.19478260871</v>
      </c>
    </row>
    <row r="1685" spans="1:31" ht="12.6" hidden="1" customHeight="1" x14ac:dyDescent="0.2">
      <c r="A1685" s="26" t="s">
        <v>754</v>
      </c>
      <c r="B1685" s="19"/>
      <c r="C1685" s="19"/>
      <c r="D1685" s="20"/>
      <c r="E1685" s="21"/>
      <c r="F1685" s="22"/>
      <c r="G1685" s="21"/>
      <c r="H1685" s="22"/>
      <c r="I1685" s="20"/>
      <c r="J1685" s="20"/>
      <c r="K1685" s="20"/>
      <c r="L1685" s="20">
        <v>1</v>
      </c>
      <c r="M1685" s="20">
        <v>55</v>
      </c>
      <c r="N1685" s="20"/>
      <c r="O1685" s="20">
        <v>56</v>
      </c>
      <c r="P1685" s="23" t="str">
        <f>VLOOKUP(A1685,'ИЗ ОСНОВЫ НОМЕНКЛАТУР'!D:E,2,0)</f>
        <v>Кромочные материалы</v>
      </c>
      <c r="Q1685" s="23" t="str">
        <f>VLOOKUP(A1685,'ИЗ ОСНОВЫ НОМЕНКЛАТУР'!D:F,3,0)</f>
        <v>Кромка с клеем Украина</v>
      </c>
      <c r="R1685" s="40">
        <f>VLOOKUP(A:A,'ИЗ ОСНОВЫ НОМЕНКЛАТУР'!D:G,4,0)</f>
        <v>4067.7583333333332</v>
      </c>
      <c r="S1685" s="12" t="str">
        <f>VLOOKUP(A:A,'ИЗ ОСНОВЫ НОМЕНКЛАТУР'!D:H,5,0)</f>
        <v>C</v>
      </c>
      <c r="T1685" s="44">
        <f t="shared" si="315"/>
        <v>0</v>
      </c>
      <c r="U1685" s="44">
        <f t="shared" si="316"/>
        <v>0</v>
      </c>
      <c r="V1685" s="44">
        <f t="shared" si="317"/>
        <v>0</v>
      </c>
      <c r="W1685" s="44">
        <f t="shared" si="318"/>
        <v>0</v>
      </c>
      <c r="X1685" s="44">
        <f t="shared" si="319"/>
        <v>0</v>
      </c>
      <c r="Y1685" s="44">
        <f t="shared" si="320"/>
        <v>0</v>
      </c>
      <c r="Z1685" s="44">
        <f t="shared" si="321"/>
        <v>0</v>
      </c>
      <c r="AA1685" s="44">
        <f t="shared" si="322"/>
        <v>0</v>
      </c>
      <c r="AB1685" s="44">
        <f t="shared" si="323"/>
        <v>4067.7583333333332</v>
      </c>
      <c r="AC1685" s="44">
        <f t="shared" si="324"/>
        <v>223726.70833333331</v>
      </c>
      <c r="AD1685" s="44">
        <f t="shared" si="325"/>
        <v>0</v>
      </c>
      <c r="AE1685" s="12">
        <f t="shared" si="326"/>
        <v>227794.46666666665</v>
      </c>
    </row>
    <row r="1686" spans="1:31" ht="12.6" hidden="1" customHeight="1" x14ac:dyDescent="0.2">
      <c r="A1686" s="26" t="s">
        <v>756</v>
      </c>
      <c r="B1686" s="19"/>
      <c r="C1686" s="19"/>
      <c r="D1686" s="20"/>
      <c r="E1686" s="21"/>
      <c r="F1686" s="22"/>
      <c r="G1686" s="21"/>
      <c r="H1686" s="22"/>
      <c r="I1686" s="20">
        <v>80</v>
      </c>
      <c r="J1686" s="20">
        <v>301</v>
      </c>
      <c r="K1686" s="20">
        <v>16</v>
      </c>
      <c r="L1686" s="20"/>
      <c r="M1686" s="20"/>
      <c r="N1686" s="20"/>
      <c r="O1686" s="20">
        <v>397</v>
      </c>
      <c r="P1686" s="23" t="str">
        <f>VLOOKUP(A1686,'ИЗ ОСНОВЫ НОМЕНКЛАТУР'!D:E,2,0)</f>
        <v>Кромочные материалы</v>
      </c>
      <c r="Q1686" s="23" t="str">
        <f>VLOOKUP(A1686,'ИЗ ОСНОВЫ НОМЕНКЛАТУР'!D:F,3,0)</f>
        <v>Кромка с клеем Украина</v>
      </c>
      <c r="R1686" s="40">
        <f>VLOOKUP(A:A,'ИЗ ОСНОВЫ НОМЕНКЛАТУР'!D:G,4,0)</f>
        <v>1644.900625</v>
      </c>
      <c r="S1686" s="12" t="str">
        <f>VLOOKUP(A:A,'ИЗ ОСНОВЫ НОМЕНКЛАТУР'!D:H,5,0)</f>
        <v>C</v>
      </c>
      <c r="T1686" s="44">
        <f t="shared" si="315"/>
        <v>0</v>
      </c>
      <c r="U1686" s="44">
        <f t="shared" si="316"/>
        <v>0</v>
      </c>
      <c r="V1686" s="44">
        <f t="shared" si="317"/>
        <v>0</v>
      </c>
      <c r="W1686" s="44">
        <f t="shared" si="318"/>
        <v>0</v>
      </c>
      <c r="X1686" s="44">
        <f t="shared" si="319"/>
        <v>0</v>
      </c>
      <c r="Y1686" s="44">
        <f t="shared" si="320"/>
        <v>131592.04999999999</v>
      </c>
      <c r="Z1686" s="44">
        <f t="shared" si="321"/>
        <v>495115.08812500001</v>
      </c>
      <c r="AA1686" s="44">
        <f t="shared" si="322"/>
        <v>26318.41</v>
      </c>
      <c r="AB1686" s="44">
        <f t="shared" si="323"/>
        <v>0</v>
      </c>
      <c r="AC1686" s="44">
        <f t="shared" si="324"/>
        <v>0</v>
      </c>
      <c r="AD1686" s="44">
        <f t="shared" si="325"/>
        <v>0</v>
      </c>
      <c r="AE1686" s="12">
        <f t="shared" si="326"/>
        <v>653025.54812500009</v>
      </c>
    </row>
    <row r="1687" spans="1:31" ht="12.6" hidden="1" customHeight="1" x14ac:dyDescent="0.2">
      <c r="A1687" s="26" t="s">
        <v>769</v>
      </c>
      <c r="B1687" s="19"/>
      <c r="C1687" s="19"/>
      <c r="D1687" s="20"/>
      <c r="E1687" s="21"/>
      <c r="F1687" s="22"/>
      <c r="G1687" s="21"/>
      <c r="H1687" s="22"/>
      <c r="I1687" s="20">
        <v>232</v>
      </c>
      <c r="J1687" s="20"/>
      <c r="K1687" s="20">
        <v>104</v>
      </c>
      <c r="L1687" s="20"/>
      <c r="M1687" s="20"/>
      <c r="N1687" s="20">
        <v>11</v>
      </c>
      <c r="O1687" s="20">
        <v>347</v>
      </c>
      <c r="P1687" s="23" t="str">
        <f>VLOOKUP(A1687,'ИЗ ОСНОВЫ НОМЕНКЛАТУР'!D:E,2,0)</f>
        <v>Кромочные материалы</v>
      </c>
      <c r="Q1687" s="23" t="str">
        <f>VLOOKUP(A1687,'ИЗ ОСНОВЫ НОМЕНКЛАТУР'!D:F,3,0)</f>
        <v>Кромка с клеем Украина</v>
      </c>
      <c r="R1687" s="40">
        <f>VLOOKUP(A:A,'ИЗ ОСНОВЫ НОМЕНКЛАТУР'!D:G,4,0)</f>
        <v>3018.610796460177</v>
      </c>
      <c r="S1687" s="12" t="str">
        <f>VLOOKUP(A:A,'ИЗ ОСНОВЫ НОМЕНКЛАТУР'!D:H,5,0)</f>
        <v>B</v>
      </c>
      <c r="T1687" s="44">
        <f t="shared" si="315"/>
        <v>0</v>
      </c>
      <c r="U1687" s="44">
        <f t="shared" si="316"/>
        <v>0</v>
      </c>
      <c r="V1687" s="44">
        <f t="shared" si="317"/>
        <v>0</v>
      </c>
      <c r="W1687" s="44">
        <f t="shared" si="318"/>
        <v>0</v>
      </c>
      <c r="X1687" s="44">
        <f t="shared" si="319"/>
        <v>0</v>
      </c>
      <c r="Y1687" s="44">
        <f t="shared" si="320"/>
        <v>700317.70477876102</v>
      </c>
      <c r="Z1687" s="44">
        <f t="shared" si="321"/>
        <v>0</v>
      </c>
      <c r="AA1687" s="44">
        <f t="shared" si="322"/>
        <v>313935.52283185843</v>
      </c>
      <c r="AB1687" s="44">
        <f t="shared" si="323"/>
        <v>0</v>
      </c>
      <c r="AC1687" s="44">
        <f t="shared" si="324"/>
        <v>0</v>
      </c>
      <c r="AD1687" s="44">
        <f t="shared" si="325"/>
        <v>33204.718761061944</v>
      </c>
      <c r="AE1687" s="12">
        <f t="shared" si="326"/>
        <v>1047457.9463716814</v>
      </c>
    </row>
    <row r="1688" spans="1:31" ht="12.6" hidden="1" customHeight="1" x14ac:dyDescent="0.2">
      <c r="A1688" s="26" t="s">
        <v>697</v>
      </c>
      <c r="B1688" s="19"/>
      <c r="C1688" s="19"/>
      <c r="D1688" s="20"/>
      <c r="E1688" s="20">
        <v>2</v>
      </c>
      <c r="F1688" s="20"/>
      <c r="G1688" s="21"/>
      <c r="H1688" s="22"/>
      <c r="I1688" s="20">
        <v>195</v>
      </c>
      <c r="J1688" s="20">
        <v>143</v>
      </c>
      <c r="K1688" s="20">
        <v>126</v>
      </c>
      <c r="L1688" s="20">
        <v>1</v>
      </c>
      <c r="M1688" s="20">
        <v>56</v>
      </c>
      <c r="N1688" s="20">
        <v>14</v>
      </c>
      <c r="O1688" s="20">
        <v>537</v>
      </c>
      <c r="P1688" s="23" t="str">
        <f>VLOOKUP(A1688,'ИЗ ОСНОВЫ НОМЕНКЛАТУР'!D:E,2,0)</f>
        <v>Кромочные материалы</v>
      </c>
      <c r="Q1688" s="23" t="str">
        <f>VLOOKUP(A1688,'ИЗ ОСНОВЫ НОМЕНКЛАТУР'!D:F,3,0)</f>
        <v>Кромка с клеем Польша</v>
      </c>
      <c r="R1688" s="40">
        <f>VLOOKUP(A:A,'ИЗ ОСНОВЫ НОМЕНКЛАТУР'!D:G,4,0)</f>
        <v>4731.7310900473931</v>
      </c>
      <c r="S1688" s="12" t="str">
        <f>VLOOKUP(A:A,'ИЗ ОСНОВЫ НОМЕНКЛАТУР'!D:H,5,0)</f>
        <v>B</v>
      </c>
      <c r="T1688" s="44">
        <f t="shared" si="315"/>
        <v>0</v>
      </c>
      <c r="U1688" s="44">
        <f t="shared" si="316"/>
        <v>9463.4621800947862</v>
      </c>
      <c r="V1688" s="44">
        <f t="shared" si="317"/>
        <v>0</v>
      </c>
      <c r="W1688" s="44">
        <f t="shared" si="318"/>
        <v>0</v>
      </c>
      <c r="X1688" s="44">
        <f t="shared" si="319"/>
        <v>0</v>
      </c>
      <c r="Y1688" s="44">
        <f t="shared" si="320"/>
        <v>922687.56255924166</v>
      </c>
      <c r="Z1688" s="44">
        <f t="shared" si="321"/>
        <v>676637.54587677727</v>
      </c>
      <c r="AA1688" s="44">
        <f t="shared" si="322"/>
        <v>596198.11734597152</v>
      </c>
      <c r="AB1688" s="44">
        <f t="shared" si="323"/>
        <v>4731.7310900473931</v>
      </c>
      <c r="AC1688" s="44">
        <f t="shared" si="324"/>
        <v>264976.94104265398</v>
      </c>
      <c r="AD1688" s="44">
        <f t="shared" si="325"/>
        <v>66244.235260663496</v>
      </c>
      <c r="AE1688" s="12">
        <f t="shared" si="326"/>
        <v>2540939.5953554502</v>
      </c>
    </row>
    <row r="1689" spans="1:31" ht="12.6" hidden="1" customHeight="1" x14ac:dyDescent="0.2">
      <c r="A1689" s="26" t="s">
        <v>703</v>
      </c>
      <c r="B1689" s="19"/>
      <c r="C1689" s="19"/>
      <c r="D1689" s="20">
        <v>31</v>
      </c>
      <c r="E1689" s="20">
        <v>3</v>
      </c>
      <c r="F1689" s="20"/>
      <c r="G1689" s="21"/>
      <c r="H1689" s="22"/>
      <c r="I1689" s="20"/>
      <c r="J1689" s="20">
        <v>100</v>
      </c>
      <c r="K1689" s="20">
        <v>63</v>
      </c>
      <c r="L1689" s="20">
        <v>1</v>
      </c>
      <c r="M1689" s="20">
        <v>28</v>
      </c>
      <c r="N1689" s="20">
        <v>23</v>
      </c>
      <c r="O1689" s="20">
        <v>249</v>
      </c>
      <c r="P1689" s="23" t="str">
        <f>VLOOKUP(A1689,'ИЗ ОСНОВЫ НОМЕНКЛАТУР'!D:E,2,0)</f>
        <v>Кромочные материалы</v>
      </c>
      <c r="Q1689" s="23" t="str">
        <f>VLOOKUP(A1689,'ИЗ ОСНОВЫ НОМЕНКЛАТУР'!D:F,3,0)</f>
        <v>Кромка с клеем Польша</v>
      </c>
      <c r="R1689" s="40">
        <f>VLOOKUP(A:A,'ИЗ ОСНОВЫ НОМЕНКЛАТУР'!D:G,4,0)</f>
        <v>4246.1430399999999</v>
      </c>
      <c r="S1689" s="12" t="str">
        <f>VLOOKUP(A:A,'ИЗ ОСНОВЫ НОМЕНКЛАТУР'!D:H,5,0)</f>
        <v>B</v>
      </c>
      <c r="T1689" s="44">
        <f t="shared" si="315"/>
        <v>131630.43424</v>
      </c>
      <c r="U1689" s="44">
        <f t="shared" si="316"/>
        <v>12738.429120000001</v>
      </c>
      <c r="V1689" s="44">
        <f t="shared" si="317"/>
        <v>0</v>
      </c>
      <c r="W1689" s="44">
        <f t="shared" si="318"/>
        <v>0</v>
      </c>
      <c r="X1689" s="44">
        <f t="shared" si="319"/>
        <v>0</v>
      </c>
      <c r="Y1689" s="44">
        <f t="shared" si="320"/>
        <v>0</v>
      </c>
      <c r="Z1689" s="44">
        <f t="shared" si="321"/>
        <v>424614.304</v>
      </c>
      <c r="AA1689" s="44">
        <f t="shared" si="322"/>
        <v>267507.01152</v>
      </c>
      <c r="AB1689" s="44">
        <f t="shared" si="323"/>
        <v>4246.1430399999999</v>
      </c>
      <c r="AC1689" s="44">
        <f t="shared" si="324"/>
        <v>118892.00512</v>
      </c>
      <c r="AD1689" s="44">
        <f t="shared" si="325"/>
        <v>97661.289919999996</v>
      </c>
      <c r="AE1689" s="12">
        <f t="shared" si="326"/>
        <v>1057289.61696</v>
      </c>
    </row>
    <row r="1690" spans="1:31" ht="12.6" hidden="1" customHeight="1" x14ac:dyDescent="0.2">
      <c r="A1690" s="26" t="s">
        <v>685</v>
      </c>
      <c r="B1690" s="19"/>
      <c r="C1690" s="19"/>
      <c r="D1690" s="20">
        <v>36</v>
      </c>
      <c r="E1690" s="20">
        <v>3</v>
      </c>
      <c r="F1690" s="20"/>
      <c r="G1690" s="21"/>
      <c r="H1690" s="22"/>
      <c r="I1690" s="20">
        <v>1125</v>
      </c>
      <c r="J1690" s="20">
        <v>173</v>
      </c>
      <c r="K1690" s="20">
        <v>748</v>
      </c>
      <c r="L1690" s="20">
        <v>5</v>
      </c>
      <c r="M1690" s="20">
        <v>74</v>
      </c>
      <c r="N1690" s="20">
        <v>8</v>
      </c>
      <c r="O1690" s="20">
        <v>2172</v>
      </c>
      <c r="P1690" s="23" t="str">
        <f>VLOOKUP(A1690,'ИЗ ОСНОВЫ НОМЕНКЛАТУР'!D:E,2,0)</f>
        <v>Кромочные материалы</v>
      </c>
      <c r="Q1690" s="23" t="str">
        <f>VLOOKUP(A1690,'ИЗ ОСНОВЫ НОМЕНКЛАТУР'!D:F,3,0)</f>
        <v>Кромка с клеем Польша</v>
      </c>
      <c r="R1690" s="40">
        <f>VLOOKUP(A:A,'ИЗ ОСНОВЫ НОМЕНКЛАТУР'!D:G,4,0)</f>
        <v>3814.6758075370121</v>
      </c>
      <c r="S1690" s="12" t="str">
        <f>VLOOKUP(A:A,'ИЗ ОСНОВЫ НОМЕНКЛАТУР'!D:H,5,0)</f>
        <v>A</v>
      </c>
      <c r="T1690" s="44">
        <f t="shared" si="315"/>
        <v>137328.32907133244</v>
      </c>
      <c r="U1690" s="44">
        <f t="shared" si="316"/>
        <v>11444.027422611036</v>
      </c>
      <c r="V1690" s="44">
        <f t="shared" si="317"/>
        <v>0</v>
      </c>
      <c r="W1690" s="44">
        <f t="shared" si="318"/>
        <v>0</v>
      </c>
      <c r="X1690" s="44">
        <f t="shared" si="319"/>
        <v>0</v>
      </c>
      <c r="Y1690" s="44">
        <f t="shared" si="320"/>
        <v>4291510.2834791383</v>
      </c>
      <c r="Z1690" s="44">
        <f t="shared" si="321"/>
        <v>659938.91470390314</v>
      </c>
      <c r="AA1690" s="44">
        <f t="shared" si="322"/>
        <v>2853377.5040376852</v>
      </c>
      <c r="AB1690" s="44">
        <f t="shared" si="323"/>
        <v>19073.379037685059</v>
      </c>
      <c r="AC1690" s="44">
        <f t="shared" si="324"/>
        <v>282286.00975773891</v>
      </c>
      <c r="AD1690" s="44">
        <f t="shared" si="325"/>
        <v>30517.406460296097</v>
      </c>
      <c r="AE1690" s="12">
        <f t="shared" si="326"/>
        <v>8285475.8539703889</v>
      </c>
    </row>
    <row r="1691" spans="1:31" ht="12.6" hidden="1" customHeight="1" x14ac:dyDescent="0.2">
      <c r="A1691" s="26" t="s">
        <v>696</v>
      </c>
      <c r="B1691" s="19"/>
      <c r="C1691" s="19"/>
      <c r="D1691" s="20"/>
      <c r="E1691" s="21"/>
      <c r="F1691" s="22"/>
      <c r="G1691" s="21"/>
      <c r="H1691" s="22"/>
      <c r="I1691" s="20"/>
      <c r="J1691" s="20">
        <v>301</v>
      </c>
      <c r="K1691" s="20"/>
      <c r="L1691" s="20"/>
      <c r="M1691" s="20"/>
      <c r="N1691" s="20">
        <v>21</v>
      </c>
      <c r="O1691" s="20">
        <v>322</v>
      </c>
      <c r="P1691" s="23" t="str">
        <f>VLOOKUP(A1691,'ИЗ ОСНОВЫ НОМЕНКЛАТУР'!D:E,2,0)</f>
        <v>Кромочные материалы</v>
      </c>
      <c r="Q1691" s="23" t="str">
        <f>VLOOKUP(A1691,'ИЗ ОСНОВЫ НОМЕНКЛАТУР'!D:F,3,0)</f>
        <v>Кромка с клеем Польша</v>
      </c>
      <c r="R1691" s="40">
        <f>VLOOKUP(A:A,'ИЗ ОСНОВЫ НОМЕНКЛАТУР'!D:G,4,0)</f>
        <v>4229.9892887029282</v>
      </c>
      <c r="S1691" s="12" t="str">
        <f>VLOOKUP(A:A,'ИЗ ОСНОВЫ НОМЕНКЛАТУР'!D:H,5,0)</f>
        <v>A</v>
      </c>
      <c r="T1691" s="44">
        <f t="shared" si="315"/>
        <v>0</v>
      </c>
      <c r="U1691" s="44">
        <f t="shared" si="316"/>
        <v>0</v>
      </c>
      <c r="V1691" s="44">
        <f t="shared" si="317"/>
        <v>0</v>
      </c>
      <c r="W1691" s="44">
        <f t="shared" si="318"/>
        <v>0</v>
      </c>
      <c r="X1691" s="44">
        <f t="shared" si="319"/>
        <v>0</v>
      </c>
      <c r="Y1691" s="44">
        <f t="shared" si="320"/>
        <v>0</v>
      </c>
      <c r="Z1691" s="44">
        <f t="shared" si="321"/>
        <v>1273226.7758995814</v>
      </c>
      <c r="AA1691" s="44">
        <f t="shared" si="322"/>
        <v>0</v>
      </c>
      <c r="AB1691" s="44">
        <f t="shared" si="323"/>
        <v>0</v>
      </c>
      <c r="AC1691" s="44">
        <f t="shared" si="324"/>
        <v>0</v>
      </c>
      <c r="AD1691" s="44">
        <f t="shared" si="325"/>
        <v>88829.775062761488</v>
      </c>
      <c r="AE1691" s="12">
        <f t="shared" si="326"/>
        <v>1362056.5509623429</v>
      </c>
    </row>
    <row r="1692" spans="1:31" ht="12.6" hidden="1" customHeight="1" x14ac:dyDescent="0.2">
      <c r="A1692" s="26" t="s">
        <v>710</v>
      </c>
      <c r="B1692" s="19"/>
      <c r="C1692" s="19"/>
      <c r="D1692" s="20">
        <v>11</v>
      </c>
      <c r="E1692" s="20">
        <v>2</v>
      </c>
      <c r="F1692" s="20"/>
      <c r="G1692" s="21"/>
      <c r="H1692" s="22"/>
      <c r="I1692" s="20">
        <v>72</v>
      </c>
      <c r="J1692" s="20">
        <v>246</v>
      </c>
      <c r="K1692" s="20">
        <v>108</v>
      </c>
      <c r="L1692" s="20"/>
      <c r="M1692" s="20"/>
      <c r="N1692" s="20">
        <v>29</v>
      </c>
      <c r="O1692" s="20">
        <v>468</v>
      </c>
      <c r="P1692" s="23" t="str">
        <f>VLOOKUP(A1692,'ИЗ ОСНОВЫ НОМЕНКЛАТУР'!D:E,2,0)</f>
        <v>Кромочные материалы</v>
      </c>
      <c r="Q1692" s="23" t="str">
        <f>VLOOKUP(A1692,'ИЗ ОСНОВЫ НОМЕНКЛАТУР'!D:F,3,0)</f>
        <v>Кромка с клеем Польша</v>
      </c>
      <c r="R1692" s="40">
        <f>VLOOKUP(A:A,'ИЗ ОСНОВЫ НОМЕНКЛАТУР'!D:G,4,0)</f>
        <v>4162.7328378378379</v>
      </c>
      <c r="S1692" s="12" t="str">
        <f>VLOOKUP(A:A,'ИЗ ОСНОВЫ НОМЕНКЛАТУР'!D:H,5,0)</f>
        <v>C</v>
      </c>
      <c r="T1692" s="44">
        <f t="shared" si="315"/>
        <v>45790.061216216214</v>
      </c>
      <c r="U1692" s="44">
        <f t="shared" si="316"/>
        <v>8325.4656756756758</v>
      </c>
      <c r="V1692" s="44">
        <f t="shared" si="317"/>
        <v>0</v>
      </c>
      <c r="W1692" s="44">
        <f t="shared" si="318"/>
        <v>0</v>
      </c>
      <c r="X1692" s="44">
        <f t="shared" si="319"/>
        <v>0</v>
      </c>
      <c r="Y1692" s="44">
        <f t="shared" si="320"/>
        <v>299716.76432432432</v>
      </c>
      <c r="Z1692" s="44">
        <f t="shared" si="321"/>
        <v>1024032.2781081081</v>
      </c>
      <c r="AA1692" s="44">
        <f t="shared" si="322"/>
        <v>449575.14648648648</v>
      </c>
      <c r="AB1692" s="44">
        <f t="shared" si="323"/>
        <v>0</v>
      </c>
      <c r="AC1692" s="44">
        <f t="shared" si="324"/>
        <v>0</v>
      </c>
      <c r="AD1692" s="44">
        <f t="shared" si="325"/>
        <v>120719.25229729729</v>
      </c>
      <c r="AE1692" s="12">
        <f t="shared" si="326"/>
        <v>1948158.9681081083</v>
      </c>
    </row>
    <row r="1693" spans="1:31" ht="12.6" hidden="1" customHeight="1" x14ac:dyDescent="0.2">
      <c r="A1693" s="26" t="s">
        <v>688</v>
      </c>
      <c r="B1693" s="19"/>
      <c r="C1693" s="19"/>
      <c r="D1693" s="20"/>
      <c r="E1693" s="21"/>
      <c r="F1693" s="22"/>
      <c r="G1693" s="21"/>
      <c r="H1693" s="22"/>
      <c r="I1693" s="20">
        <v>213</v>
      </c>
      <c r="J1693" s="20">
        <v>106</v>
      </c>
      <c r="K1693" s="20">
        <v>73</v>
      </c>
      <c r="L1693" s="20">
        <v>1</v>
      </c>
      <c r="M1693" s="20">
        <v>56</v>
      </c>
      <c r="N1693" s="20">
        <v>16</v>
      </c>
      <c r="O1693" s="20">
        <v>465</v>
      </c>
      <c r="P1693" s="23" t="str">
        <f>VLOOKUP(A1693,'ИЗ ОСНОВЫ НОМЕНКЛАТУР'!D:E,2,0)</f>
        <v>Кромочные материалы</v>
      </c>
      <c r="Q1693" s="23" t="str">
        <f>VLOOKUP(A1693,'ИЗ ОСНОВЫ НОМЕНКЛАТУР'!D:F,3,0)</f>
        <v>Кромка с клеем Польша</v>
      </c>
      <c r="R1693" s="40">
        <f>VLOOKUP(A:A,'ИЗ ОСНОВЫ НОМЕНКЛАТУР'!D:G,4,0)</f>
        <v>4423.0106172839505</v>
      </c>
      <c r="S1693" s="12" t="str">
        <f>VLOOKUP(A:A,'ИЗ ОСНОВЫ НОМЕНКЛАТУР'!D:H,5,0)</f>
        <v>A</v>
      </c>
      <c r="T1693" s="44">
        <f t="shared" si="315"/>
        <v>0</v>
      </c>
      <c r="U1693" s="44">
        <f t="shared" si="316"/>
        <v>0</v>
      </c>
      <c r="V1693" s="44">
        <f t="shared" si="317"/>
        <v>0</v>
      </c>
      <c r="W1693" s="44">
        <f t="shared" si="318"/>
        <v>0</v>
      </c>
      <c r="X1693" s="44">
        <f t="shared" si="319"/>
        <v>0</v>
      </c>
      <c r="Y1693" s="44">
        <f t="shared" si="320"/>
        <v>942101.26148148149</v>
      </c>
      <c r="Z1693" s="44">
        <f t="shared" si="321"/>
        <v>468839.12543209875</v>
      </c>
      <c r="AA1693" s="44">
        <f t="shared" si="322"/>
        <v>322879.77506172837</v>
      </c>
      <c r="AB1693" s="44">
        <f t="shared" si="323"/>
        <v>4423.0106172839505</v>
      </c>
      <c r="AC1693" s="44">
        <f t="shared" si="324"/>
        <v>247688.59456790122</v>
      </c>
      <c r="AD1693" s="44">
        <f t="shared" si="325"/>
        <v>70768.169876543208</v>
      </c>
      <c r="AE1693" s="12">
        <f t="shared" si="326"/>
        <v>2056699.937037037</v>
      </c>
    </row>
    <row r="1694" spans="1:31" ht="12.6" hidden="1" customHeight="1" x14ac:dyDescent="0.2">
      <c r="A1694" s="26" t="s">
        <v>689</v>
      </c>
      <c r="B1694" s="19"/>
      <c r="C1694" s="19"/>
      <c r="D1694" s="20"/>
      <c r="E1694" s="21"/>
      <c r="F1694" s="22"/>
      <c r="G1694" s="21"/>
      <c r="H1694" s="22"/>
      <c r="I1694" s="20">
        <v>225</v>
      </c>
      <c r="J1694" s="20">
        <v>136</v>
      </c>
      <c r="K1694" s="20">
        <v>261</v>
      </c>
      <c r="L1694" s="20"/>
      <c r="M1694" s="20">
        <v>83</v>
      </c>
      <c r="N1694" s="20">
        <v>23</v>
      </c>
      <c r="O1694" s="20">
        <v>728</v>
      </c>
      <c r="P1694" s="23" t="str">
        <f>VLOOKUP(A1694,'ИЗ ОСНОВЫ НОМЕНКЛАТУР'!D:E,2,0)</f>
        <v>Кромочные материалы</v>
      </c>
      <c r="Q1694" s="23" t="str">
        <f>VLOOKUP(A1694,'ИЗ ОСНОВЫ НОМЕНКЛАТУР'!D:F,3,0)</f>
        <v>Кромка с клеем Польша</v>
      </c>
      <c r="R1694" s="40">
        <f>VLOOKUP(A:A,'ИЗ ОСНОВЫ НОМЕНКЛАТУР'!D:G,4,0)</f>
        <v>4200.6167650834404</v>
      </c>
      <c r="S1694" s="12" t="str">
        <f>VLOOKUP(A:A,'ИЗ ОСНОВЫ НОМЕНКЛАТУР'!D:H,5,0)</f>
        <v>A</v>
      </c>
      <c r="T1694" s="44">
        <f t="shared" si="315"/>
        <v>0</v>
      </c>
      <c r="U1694" s="44">
        <f t="shared" si="316"/>
        <v>0</v>
      </c>
      <c r="V1694" s="44">
        <f t="shared" si="317"/>
        <v>0</v>
      </c>
      <c r="W1694" s="44">
        <f t="shared" si="318"/>
        <v>0</v>
      </c>
      <c r="X1694" s="44">
        <f t="shared" si="319"/>
        <v>0</v>
      </c>
      <c r="Y1694" s="44">
        <f t="shared" si="320"/>
        <v>945138.77214377408</v>
      </c>
      <c r="Z1694" s="44">
        <f t="shared" si="321"/>
        <v>571283.88005134789</v>
      </c>
      <c r="AA1694" s="44">
        <f t="shared" si="322"/>
        <v>1096360.9756867778</v>
      </c>
      <c r="AB1694" s="44">
        <f t="shared" si="323"/>
        <v>0</v>
      </c>
      <c r="AC1694" s="44">
        <f t="shared" si="324"/>
        <v>348651.19150192558</v>
      </c>
      <c r="AD1694" s="44">
        <f t="shared" si="325"/>
        <v>96614.185596919124</v>
      </c>
      <c r="AE1694" s="12">
        <f t="shared" si="326"/>
        <v>3058049.0049807448</v>
      </c>
    </row>
    <row r="1695" spans="1:31" ht="12.6" hidden="1" customHeight="1" x14ac:dyDescent="0.2">
      <c r="A1695" s="26" t="s">
        <v>702</v>
      </c>
      <c r="B1695" s="19"/>
      <c r="C1695" s="19"/>
      <c r="D1695" s="20"/>
      <c r="E1695" s="21"/>
      <c r="F1695" s="22"/>
      <c r="G1695" s="21"/>
      <c r="H1695" s="22"/>
      <c r="I1695" s="20">
        <v>383</v>
      </c>
      <c r="J1695" s="20">
        <v>162</v>
      </c>
      <c r="K1695" s="20">
        <v>106</v>
      </c>
      <c r="L1695" s="20"/>
      <c r="M1695" s="20"/>
      <c r="N1695" s="20">
        <v>26</v>
      </c>
      <c r="O1695" s="20">
        <v>677</v>
      </c>
      <c r="P1695" s="23" t="str">
        <f>VLOOKUP(A1695,'ИЗ ОСНОВЫ НОМЕНКЛАТУР'!D:E,2,0)</f>
        <v>Кромочные материалы</v>
      </c>
      <c r="Q1695" s="23" t="str">
        <f>VLOOKUP(A1695,'ИЗ ОСНОВЫ НОМЕНКЛАТУР'!D:F,3,0)</f>
        <v>Кромка с клеем Польша</v>
      </c>
      <c r="R1695" s="40">
        <f>VLOOKUP(A:A,'ИЗ ОСНОВЫ НОМЕНКЛАТУР'!D:G,4,0)</f>
        <v>4062.1506451612904</v>
      </c>
      <c r="S1695" s="12" t="str">
        <f>VLOOKUP(A:A,'ИЗ ОСНОВЫ НОМЕНКЛАТУР'!D:H,5,0)</f>
        <v>B</v>
      </c>
      <c r="T1695" s="44">
        <f t="shared" si="315"/>
        <v>0</v>
      </c>
      <c r="U1695" s="44">
        <f t="shared" si="316"/>
        <v>0</v>
      </c>
      <c r="V1695" s="44">
        <f t="shared" si="317"/>
        <v>0</v>
      </c>
      <c r="W1695" s="44">
        <f t="shared" si="318"/>
        <v>0</v>
      </c>
      <c r="X1695" s="44">
        <f t="shared" si="319"/>
        <v>0</v>
      </c>
      <c r="Y1695" s="44">
        <f t="shared" si="320"/>
        <v>1555803.6970967741</v>
      </c>
      <c r="Z1695" s="44">
        <f t="shared" si="321"/>
        <v>658068.40451612906</v>
      </c>
      <c r="AA1695" s="44">
        <f t="shared" si="322"/>
        <v>430587.96838709677</v>
      </c>
      <c r="AB1695" s="44">
        <f t="shared" si="323"/>
        <v>0</v>
      </c>
      <c r="AC1695" s="44">
        <f t="shared" si="324"/>
        <v>0</v>
      </c>
      <c r="AD1695" s="44">
        <f t="shared" si="325"/>
        <v>105615.91677419355</v>
      </c>
      <c r="AE1695" s="12">
        <f t="shared" si="326"/>
        <v>2750075.9867741936</v>
      </c>
    </row>
    <row r="1696" spans="1:31" ht="12.6" hidden="1" customHeight="1" x14ac:dyDescent="0.2">
      <c r="A1696" s="26" t="s">
        <v>700</v>
      </c>
      <c r="B1696" s="19"/>
      <c r="C1696" s="19"/>
      <c r="D1696" s="20"/>
      <c r="E1696" s="20">
        <v>4</v>
      </c>
      <c r="F1696" s="20"/>
      <c r="G1696" s="21"/>
      <c r="H1696" s="22"/>
      <c r="I1696" s="20">
        <v>60</v>
      </c>
      <c r="J1696" s="20">
        <v>50</v>
      </c>
      <c r="K1696" s="20">
        <v>45</v>
      </c>
      <c r="L1696" s="20">
        <v>1</v>
      </c>
      <c r="M1696" s="20">
        <v>83</v>
      </c>
      <c r="N1696" s="20">
        <v>43</v>
      </c>
      <c r="O1696" s="20">
        <v>286</v>
      </c>
      <c r="P1696" s="23" t="str">
        <f>VLOOKUP(A1696,'ИЗ ОСНОВЫ НОМЕНКЛАТУР'!D:E,2,0)</f>
        <v>Кромочные материалы</v>
      </c>
      <c r="Q1696" s="23" t="str">
        <f>VLOOKUP(A1696,'ИЗ ОСНОВЫ НОМЕНКЛАТУР'!D:F,3,0)</f>
        <v>Кромка с клеем Польша</v>
      </c>
      <c r="R1696" s="40">
        <f>VLOOKUP(A:A,'ИЗ ОСНОВЫ НОМЕНКЛАТУР'!D:G,4,0)</f>
        <v>4177.9559748427673</v>
      </c>
      <c r="S1696" s="12" t="str">
        <f>VLOOKUP(A:A,'ИЗ ОСНОВЫ НОМЕНКЛАТУР'!D:H,5,0)</f>
        <v>B</v>
      </c>
      <c r="T1696" s="44">
        <f t="shared" si="315"/>
        <v>0</v>
      </c>
      <c r="U1696" s="44">
        <f t="shared" si="316"/>
        <v>16711.823899371069</v>
      </c>
      <c r="V1696" s="44">
        <f t="shared" si="317"/>
        <v>0</v>
      </c>
      <c r="W1696" s="44">
        <f t="shared" si="318"/>
        <v>0</v>
      </c>
      <c r="X1696" s="44">
        <f t="shared" si="319"/>
        <v>0</v>
      </c>
      <c r="Y1696" s="44">
        <f t="shared" si="320"/>
        <v>250677.35849056602</v>
      </c>
      <c r="Z1696" s="44">
        <f t="shared" si="321"/>
        <v>208897.79874213837</v>
      </c>
      <c r="AA1696" s="44">
        <f t="shared" si="322"/>
        <v>188008.01886792452</v>
      </c>
      <c r="AB1696" s="44">
        <f t="shared" si="323"/>
        <v>4177.9559748427673</v>
      </c>
      <c r="AC1696" s="44">
        <f t="shared" si="324"/>
        <v>346770.3459119497</v>
      </c>
      <c r="AD1696" s="44">
        <f t="shared" si="325"/>
        <v>179652.10691823901</v>
      </c>
      <c r="AE1696" s="12">
        <f t="shared" si="326"/>
        <v>1194895.4088050316</v>
      </c>
    </row>
    <row r="1697" spans="1:31" ht="12.6" hidden="1" customHeight="1" x14ac:dyDescent="0.2">
      <c r="A1697" s="26" t="s">
        <v>706</v>
      </c>
      <c r="B1697" s="19"/>
      <c r="C1697" s="19"/>
      <c r="D1697" s="20"/>
      <c r="E1697" s="21"/>
      <c r="F1697" s="22"/>
      <c r="G1697" s="21"/>
      <c r="H1697" s="22"/>
      <c r="I1697" s="20"/>
      <c r="J1697" s="20">
        <v>20</v>
      </c>
      <c r="K1697" s="20"/>
      <c r="L1697" s="20">
        <v>1</v>
      </c>
      <c r="M1697" s="20">
        <v>16</v>
      </c>
      <c r="N1697" s="20">
        <v>15</v>
      </c>
      <c r="O1697" s="20">
        <v>52</v>
      </c>
      <c r="P1697" s="23" t="str">
        <f>VLOOKUP(A1697,'ИЗ ОСНОВЫ НОМЕНКЛАТУР'!D:E,2,0)</f>
        <v>Кромочные материалы</v>
      </c>
      <c r="Q1697" s="23" t="str">
        <f>VLOOKUP(A1697,'ИЗ ОСНОВЫ НОМЕНКЛАТУР'!D:F,3,0)</f>
        <v>Кромка с клеем Польша</v>
      </c>
      <c r="R1697" s="40">
        <f>VLOOKUP(A:A,'ИЗ ОСНОВЫ НОМЕНКЛАТУР'!D:G,4,0)</f>
        <v>4074</v>
      </c>
      <c r="S1697" s="12" t="str">
        <f>VLOOKUP(A:A,'ИЗ ОСНОВЫ НОМЕНКЛАТУР'!D:H,5,0)</f>
        <v>C</v>
      </c>
      <c r="T1697" s="44">
        <f t="shared" si="315"/>
        <v>0</v>
      </c>
      <c r="U1697" s="44">
        <f t="shared" si="316"/>
        <v>0</v>
      </c>
      <c r="V1697" s="44">
        <f t="shared" si="317"/>
        <v>0</v>
      </c>
      <c r="W1697" s="44">
        <f t="shared" si="318"/>
        <v>0</v>
      </c>
      <c r="X1697" s="44">
        <f t="shared" si="319"/>
        <v>0</v>
      </c>
      <c r="Y1697" s="44">
        <f t="shared" si="320"/>
        <v>0</v>
      </c>
      <c r="Z1697" s="44">
        <f t="shared" si="321"/>
        <v>81480</v>
      </c>
      <c r="AA1697" s="44">
        <f t="shared" si="322"/>
        <v>0</v>
      </c>
      <c r="AB1697" s="44">
        <f t="shared" si="323"/>
        <v>4074</v>
      </c>
      <c r="AC1697" s="44">
        <f t="shared" si="324"/>
        <v>65184</v>
      </c>
      <c r="AD1697" s="44">
        <f t="shared" si="325"/>
        <v>61110</v>
      </c>
      <c r="AE1697" s="12">
        <f t="shared" si="326"/>
        <v>211848</v>
      </c>
    </row>
    <row r="1698" spans="1:31" ht="12.6" hidden="1" customHeight="1" x14ac:dyDescent="0.2">
      <c r="A1698" s="26" t="s">
        <v>694</v>
      </c>
      <c r="B1698" s="19"/>
      <c r="C1698" s="19"/>
      <c r="D1698" s="20"/>
      <c r="E1698" s="21"/>
      <c r="F1698" s="22"/>
      <c r="G1698" s="21"/>
      <c r="H1698" s="22"/>
      <c r="I1698" s="20">
        <v>468</v>
      </c>
      <c r="J1698" s="20">
        <v>237</v>
      </c>
      <c r="K1698" s="20">
        <v>105</v>
      </c>
      <c r="L1698" s="20">
        <v>1</v>
      </c>
      <c r="M1698" s="20">
        <v>71</v>
      </c>
      <c r="N1698" s="20">
        <v>13</v>
      </c>
      <c r="O1698" s="20">
        <v>895</v>
      </c>
      <c r="P1698" s="23" t="str">
        <f>VLOOKUP(A1698,'ИЗ ОСНОВЫ НОМЕНКЛАТУР'!D:E,2,0)</f>
        <v>Кромочные материалы</v>
      </c>
      <c r="Q1698" s="23" t="str">
        <f>VLOOKUP(A1698,'ИЗ ОСНОВЫ НОМЕНКЛАТУР'!D:F,3,0)</f>
        <v>Кромка с клеем Польша</v>
      </c>
      <c r="R1698" s="40">
        <f>VLOOKUP(A:A,'ИЗ ОСНОВЫ НОМЕНКЛАТУР'!D:G,4,0)</f>
        <v>4013.1752644836274</v>
      </c>
      <c r="S1698" s="12" t="str">
        <f>VLOOKUP(A:A,'ИЗ ОСНОВЫ НОМЕНКЛАТУР'!D:H,5,0)</f>
        <v>A</v>
      </c>
      <c r="T1698" s="44">
        <f t="shared" si="315"/>
        <v>0</v>
      </c>
      <c r="U1698" s="44">
        <f t="shared" si="316"/>
        <v>0</v>
      </c>
      <c r="V1698" s="44">
        <f t="shared" si="317"/>
        <v>0</v>
      </c>
      <c r="W1698" s="44">
        <f t="shared" si="318"/>
        <v>0</v>
      </c>
      <c r="X1698" s="44">
        <f t="shared" si="319"/>
        <v>0</v>
      </c>
      <c r="Y1698" s="44">
        <f t="shared" si="320"/>
        <v>1878166.0237783375</v>
      </c>
      <c r="Z1698" s="44">
        <f t="shared" si="321"/>
        <v>951122.53768261964</v>
      </c>
      <c r="AA1698" s="44">
        <f t="shared" si="322"/>
        <v>421383.4027707809</v>
      </c>
      <c r="AB1698" s="44">
        <f t="shared" si="323"/>
        <v>4013.1752644836274</v>
      </c>
      <c r="AC1698" s="44">
        <f t="shared" si="324"/>
        <v>284935.44377833756</v>
      </c>
      <c r="AD1698" s="44">
        <f t="shared" si="325"/>
        <v>52171.278438287154</v>
      </c>
      <c r="AE1698" s="12">
        <f t="shared" si="326"/>
        <v>3591791.8617128464</v>
      </c>
    </row>
    <row r="1699" spans="1:31" ht="12.6" hidden="1" customHeight="1" x14ac:dyDescent="0.2">
      <c r="A1699" s="26" t="s">
        <v>711</v>
      </c>
      <c r="B1699" s="19"/>
      <c r="C1699" s="19"/>
      <c r="D1699" s="20"/>
      <c r="E1699" s="21"/>
      <c r="F1699" s="22"/>
      <c r="G1699" s="21"/>
      <c r="H1699" s="22"/>
      <c r="I1699" s="20"/>
      <c r="J1699" s="20">
        <v>28</v>
      </c>
      <c r="K1699" s="20"/>
      <c r="L1699" s="20">
        <v>1</v>
      </c>
      <c r="M1699" s="20">
        <v>22</v>
      </c>
      <c r="N1699" s="20">
        <v>14</v>
      </c>
      <c r="O1699" s="20">
        <v>65</v>
      </c>
      <c r="P1699" s="23" t="str">
        <f>VLOOKUP(A1699,'ИЗ ОСНОВЫ НОМЕНКЛАТУР'!D:E,2,0)</f>
        <v>Кромочные материалы</v>
      </c>
      <c r="Q1699" s="23" t="str">
        <f>VLOOKUP(A1699,'ИЗ ОСНОВЫ НОМЕНКЛАТУР'!D:F,3,0)</f>
        <v>Кромка с клеем Польша</v>
      </c>
      <c r="R1699" s="40">
        <f>VLOOKUP(A:A,'ИЗ ОСНОВЫ НОМЕНКЛАТУР'!D:G,4,0)</f>
        <v>4074</v>
      </c>
      <c r="S1699" s="12" t="str">
        <f>VLOOKUP(A:A,'ИЗ ОСНОВЫ НОМЕНКЛАТУР'!D:H,5,0)</f>
        <v>C</v>
      </c>
      <c r="T1699" s="44">
        <f t="shared" si="315"/>
        <v>0</v>
      </c>
      <c r="U1699" s="44">
        <f t="shared" si="316"/>
        <v>0</v>
      </c>
      <c r="V1699" s="44">
        <f t="shared" si="317"/>
        <v>0</v>
      </c>
      <c r="W1699" s="44">
        <f t="shared" si="318"/>
        <v>0</v>
      </c>
      <c r="X1699" s="44">
        <f t="shared" si="319"/>
        <v>0</v>
      </c>
      <c r="Y1699" s="44">
        <f t="shared" si="320"/>
        <v>0</v>
      </c>
      <c r="Z1699" s="44">
        <f t="shared" si="321"/>
        <v>114072</v>
      </c>
      <c r="AA1699" s="44">
        <f t="shared" si="322"/>
        <v>0</v>
      </c>
      <c r="AB1699" s="44">
        <f t="shared" si="323"/>
        <v>4074</v>
      </c>
      <c r="AC1699" s="44">
        <f t="shared" si="324"/>
        <v>89628</v>
      </c>
      <c r="AD1699" s="44">
        <f t="shared" si="325"/>
        <v>57036</v>
      </c>
      <c r="AE1699" s="12">
        <f t="shared" si="326"/>
        <v>264810</v>
      </c>
    </row>
    <row r="1700" spans="1:31" ht="12.6" hidden="1" customHeight="1" x14ac:dyDescent="0.2">
      <c r="A1700" s="26" t="s">
        <v>687</v>
      </c>
      <c r="B1700" s="19"/>
      <c r="C1700" s="19"/>
      <c r="D1700" s="20"/>
      <c r="E1700" s="21"/>
      <c r="F1700" s="22"/>
      <c r="G1700" s="21"/>
      <c r="H1700" s="22"/>
      <c r="I1700" s="20"/>
      <c r="J1700" s="20">
        <v>193</v>
      </c>
      <c r="K1700" s="20">
        <v>16</v>
      </c>
      <c r="L1700" s="20"/>
      <c r="M1700" s="20"/>
      <c r="N1700" s="20">
        <v>13</v>
      </c>
      <c r="O1700" s="20">
        <v>222</v>
      </c>
      <c r="P1700" s="23" t="str">
        <f>VLOOKUP(A1700,'ИЗ ОСНОВЫ НОМЕНКЛАТУР'!D:E,2,0)</f>
        <v>Кромочные материалы</v>
      </c>
      <c r="Q1700" s="23" t="str">
        <f>VLOOKUP(A1700,'ИЗ ОСНОВЫ НОМЕНКЛАТУР'!D:F,3,0)</f>
        <v>Кромка с клеем Польша</v>
      </c>
      <c r="R1700" s="40">
        <f>VLOOKUP(A:A,'ИЗ ОСНОВЫ НОМЕНКЛАТУР'!D:G,4,0)</f>
        <v>3846.0679563636368</v>
      </c>
      <c r="S1700" s="12" t="str">
        <f>VLOOKUP(A:A,'ИЗ ОСНОВЫ НОМЕНКЛАТУР'!D:H,5,0)</f>
        <v>A</v>
      </c>
      <c r="T1700" s="44">
        <f t="shared" si="315"/>
        <v>0</v>
      </c>
      <c r="U1700" s="44">
        <f t="shared" si="316"/>
        <v>0</v>
      </c>
      <c r="V1700" s="44">
        <f t="shared" si="317"/>
        <v>0</v>
      </c>
      <c r="W1700" s="44">
        <f t="shared" si="318"/>
        <v>0</v>
      </c>
      <c r="X1700" s="44">
        <f t="shared" si="319"/>
        <v>0</v>
      </c>
      <c r="Y1700" s="44">
        <f t="shared" si="320"/>
        <v>0</v>
      </c>
      <c r="Z1700" s="44">
        <f t="shared" si="321"/>
        <v>742291.11557818193</v>
      </c>
      <c r="AA1700" s="44">
        <f t="shared" si="322"/>
        <v>61537.087301818188</v>
      </c>
      <c r="AB1700" s="44">
        <f t="shared" si="323"/>
        <v>0</v>
      </c>
      <c r="AC1700" s="44">
        <f t="shared" si="324"/>
        <v>0</v>
      </c>
      <c r="AD1700" s="44">
        <f t="shared" si="325"/>
        <v>49998.883432727278</v>
      </c>
      <c r="AE1700" s="12">
        <f t="shared" si="326"/>
        <v>853827.08631272742</v>
      </c>
    </row>
    <row r="1701" spans="1:31" ht="12.6" hidden="1" customHeight="1" x14ac:dyDescent="0.2">
      <c r="A1701" s="26" t="s">
        <v>701</v>
      </c>
      <c r="B1701" s="19"/>
      <c r="C1701" s="19"/>
      <c r="D1701" s="20">
        <v>33</v>
      </c>
      <c r="E1701" s="20">
        <v>2</v>
      </c>
      <c r="F1701" s="20"/>
      <c r="G1701" s="21"/>
      <c r="H1701" s="22"/>
      <c r="I1701" s="20">
        <v>99</v>
      </c>
      <c r="J1701" s="20">
        <v>63</v>
      </c>
      <c r="K1701" s="20">
        <v>87</v>
      </c>
      <c r="L1701" s="20">
        <v>1</v>
      </c>
      <c r="M1701" s="20">
        <v>57</v>
      </c>
      <c r="N1701" s="20">
        <v>10</v>
      </c>
      <c r="O1701" s="20">
        <v>352</v>
      </c>
      <c r="P1701" s="23" t="str">
        <f>VLOOKUP(A1701,'ИЗ ОСНОВЫ НОМЕНКЛАТУР'!D:E,2,0)</f>
        <v>Кромочные материалы</v>
      </c>
      <c r="Q1701" s="23" t="str">
        <f>VLOOKUP(A1701,'ИЗ ОСНОВЫ НОМЕНКЛАТУР'!D:F,3,0)</f>
        <v>Кромка с клеем Польша</v>
      </c>
      <c r="R1701" s="40">
        <f>VLOOKUP(A:A,'ИЗ ОСНОВЫ НОМЕНКЛАТУР'!D:G,4,0)</f>
        <v>4344.4689805825246</v>
      </c>
      <c r="S1701" s="12" t="str">
        <f>VLOOKUP(A:A,'ИЗ ОСНОВЫ НОМЕНКЛАТУР'!D:H,5,0)</f>
        <v>B</v>
      </c>
      <c r="T1701" s="44">
        <f t="shared" si="315"/>
        <v>143367.47635922331</v>
      </c>
      <c r="U1701" s="44">
        <f t="shared" si="316"/>
        <v>8688.9379611650493</v>
      </c>
      <c r="V1701" s="44">
        <f t="shared" si="317"/>
        <v>0</v>
      </c>
      <c r="W1701" s="44">
        <f t="shared" si="318"/>
        <v>0</v>
      </c>
      <c r="X1701" s="44">
        <f t="shared" si="319"/>
        <v>0</v>
      </c>
      <c r="Y1701" s="44">
        <f t="shared" si="320"/>
        <v>430102.42907766992</v>
      </c>
      <c r="Z1701" s="44">
        <f t="shared" si="321"/>
        <v>273701.54577669903</v>
      </c>
      <c r="AA1701" s="44">
        <f t="shared" si="322"/>
        <v>377968.80131067964</v>
      </c>
      <c r="AB1701" s="44">
        <f t="shared" si="323"/>
        <v>4344.4689805825246</v>
      </c>
      <c r="AC1701" s="44">
        <f t="shared" si="324"/>
        <v>247634.73189320389</v>
      </c>
      <c r="AD1701" s="44">
        <f t="shared" si="325"/>
        <v>43444.689805825248</v>
      </c>
      <c r="AE1701" s="12">
        <f t="shared" si="326"/>
        <v>1529253.0811650485</v>
      </c>
    </row>
    <row r="1702" spans="1:31" ht="12.6" hidden="1" customHeight="1" x14ac:dyDescent="0.2">
      <c r="A1702" s="26" t="s">
        <v>690</v>
      </c>
      <c r="B1702" s="19"/>
      <c r="C1702" s="19"/>
      <c r="D1702" s="20"/>
      <c r="E1702" s="21"/>
      <c r="F1702" s="22"/>
      <c r="G1702" s="21"/>
      <c r="H1702" s="22"/>
      <c r="I1702" s="20"/>
      <c r="J1702" s="20">
        <v>145</v>
      </c>
      <c r="K1702" s="20">
        <v>235</v>
      </c>
      <c r="L1702" s="20">
        <v>3</v>
      </c>
      <c r="M1702" s="20">
        <v>57</v>
      </c>
      <c r="N1702" s="20">
        <v>21</v>
      </c>
      <c r="O1702" s="20">
        <v>461</v>
      </c>
      <c r="P1702" s="23" t="str">
        <f>VLOOKUP(A1702,'ИЗ ОСНОВЫ НОМЕНКЛАТУР'!D:E,2,0)</f>
        <v>Кромочные материалы</v>
      </c>
      <c r="Q1702" s="23" t="str">
        <f>VLOOKUP(A1702,'ИЗ ОСНОВЫ НОМЕНКЛАТУР'!D:F,3,0)</f>
        <v>Кромка с клеем Польша</v>
      </c>
      <c r="R1702" s="40">
        <f>VLOOKUP(A:A,'ИЗ ОСНОВЫ НОМЕНКЛАТУР'!D:G,4,0)</f>
        <v>3834.0990909090906</v>
      </c>
      <c r="S1702" s="12" t="str">
        <f>VLOOKUP(A:A,'ИЗ ОСНОВЫ НОМЕНКЛАТУР'!D:H,5,0)</f>
        <v>A</v>
      </c>
      <c r="T1702" s="44">
        <f t="shared" si="315"/>
        <v>0</v>
      </c>
      <c r="U1702" s="44">
        <f t="shared" si="316"/>
        <v>0</v>
      </c>
      <c r="V1702" s="44">
        <f t="shared" si="317"/>
        <v>0</v>
      </c>
      <c r="W1702" s="44">
        <f t="shared" si="318"/>
        <v>0</v>
      </c>
      <c r="X1702" s="44">
        <f t="shared" si="319"/>
        <v>0</v>
      </c>
      <c r="Y1702" s="44">
        <f t="shared" si="320"/>
        <v>0</v>
      </c>
      <c r="Z1702" s="44">
        <f t="shared" si="321"/>
        <v>555944.36818181816</v>
      </c>
      <c r="AA1702" s="44">
        <f t="shared" si="322"/>
        <v>901013.28636363626</v>
      </c>
      <c r="AB1702" s="44">
        <f t="shared" si="323"/>
        <v>11502.297272727272</v>
      </c>
      <c r="AC1702" s="44">
        <f t="shared" si="324"/>
        <v>218543.64818181816</v>
      </c>
      <c r="AD1702" s="44">
        <f t="shared" si="325"/>
        <v>80516.080909090902</v>
      </c>
      <c r="AE1702" s="12">
        <f t="shared" si="326"/>
        <v>1767519.6809090907</v>
      </c>
    </row>
    <row r="1703" spans="1:31" ht="12.6" hidden="1" customHeight="1" x14ac:dyDescent="0.2">
      <c r="A1703" s="26" t="s">
        <v>705</v>
      </c>
      <c r="B1703" s="19"/>
      <c r="C1703" s="19"/>
      <c r="D1703" s="20">
        <v>9</v>
      </c>
      <c r="E1703" s="20">
        <v>4</v>
      </c>
      <c r="F1703" s="20"/>
      <c r="G1703" s="21"/>
      <c r="H1703" s="22"/>
      <c r="I1703" s="20"/>
      <c r="J1703" s="20">
        <v>58</v>
      </c>
      <c r="K1703" s="20">
        <v>80</v>
      </c>
      <c r="L1703" s="20">
        <v>1</v>
      </c>
      <c r="M1703" s="20">
        <v>78</v>
      </c>
      <c r="N1703" s="20">
        <v>7</v>
      </c>
      <c r="O1703" s="20">
        <v>237</v>
      </c>
      <c r="P1703" s="23" t="str">
        <f>VLOOKUP(A1703,'ИЗ ОСНОВЫ НОМЕНКЛАТУР'!D:E,2,0)</f>
        <v>Кромочные материалы</v>
      </c>
      <c r="Q1703" s="23" t="str">
        <f>VLOOKUP(A1703,'ИЗ ОСНОВЫ НОМЕНКЛАТУР'!D:F,3,0)</f>
        <v>Кромка с клеем Польша</v>
      </c>
      <c r="R1703" s="40">
        <f>VLOOKUP(A:A,'ИЗ ОСНОВЫ НОМЕНКЛАТУР'!D:G,4,0)</f>
        <v>9994.5709677419363</v>
      </c>
      <c r="S1703" s="12" t="str">
        <f>VLOOKUP(A:A,'ИЗ ОСНОВЫ НОМЕНКЛАТУР'!D:H,5,0)</f>
        <v>C</v>
      </c>
      <c r="T1703" s="44">
        <f t="shared" si="315"/>
        <v>89951.138709677427</v>
      </c>
      <c r="U1703" s="44">
        <f t="shared" si="316"/>
        <v>39978.283870967745</v>
      </c>
      <c r="V1703" s="44">
        <f t="shared" si="317"/>
        <v>0</v>
      </c>
      <c r="W1703" s="44">
        <f t="shared" si="318"/>
        <v>0</v>
      </c>
      <c r="X1703" s="44">
        <f t="shared" si="319"/>
        <v>0</v>
      </c>
      <c r="Y1703" s="44">
        <f t="shared" si="320"/>
        <v>0</v>
      </c>
      <c r="Z1703" s="44">
        <f t="shared" si="321"/>
        <v>579685.11612903234</v>
      </c>
      <c r="AA1703" s="44">
        <f t="shared" si="322"/>
        <v>799565.67741935491</v>
      </c>
      <c r="AB1703" s="44">
        <f t="shared" si="323"/>
        <v>9994.5709677419363</v>
      </c>
      <c r="AC1703" s="44">
        <f t="shared" si="324"/>
        <v>779576.535483871</v>
      </c>
      <c r="AD1703" s="44">
        <f t="shared" si="325"/>
        <v>69961.996774193554</v>
      </c>
      <c r="AE1703" s="12">
        <f t="shared" si="326"/>
        <v>2368713.3193548387</v>
      </c>
    </row>
    <row r="1704" spans="1:31" ht="12.6" hidden="1" customHeight="1" x14ac:dyDescent="0.2">
      <c r="A1704" s="26" t="s">
        <v>686</v>
      </c>
      <c r="B1704" s="19"/>
      <c r="C1704" s="19"/>
      <c r="D1704" s="20">
        <v>15</v>
      </c>
      <c r="E1704" s="20">
        <v>4</v>
      </c>
      <c r="F1704" s="20"/>
      <c r="G1704" s="21"/>
      <c r="H1704" s="22"/>
      <c r="I1704" s="20">
        <v>324</v>
      </c>
      <c r="J1704" s="20">
        <v>67</v>
      </c>
      <c r="K1704" s="20">
        <v>196</v>
      </c>
      <c r="L1704" s="20">
        <v>3</v>
      </c>
      <c r="M1704" s="20">
        <v>70</v>
      </c>
      <c r="N1704" s="20">
        <v>11</v>
      </c>
      <c r="O1704" s="20">
        <v>690</v>
      </c>
      <c r="P1704" s="23" t="str">
        <f>VLOOKUP(A1704,'ИЗ ОСНОВЫ НОМЕНКЛАТУР'!D:E,2,0)</f>
        <v>Кромочные материалы</v>
      </c>
      <c r="Q1704" s="23" t="str">
        <f>VLOOKUP(A1704,'ИЗ ОСНОВЫ НОМЕНКЛАТУР'!D:F,3,0)</f>
        <v>Кромка с клеем Польша</v>
      </c>
      <c r="R1704" s="40">
        <f>VLOOKUP(A:A,'ИЗ ОСНОВЫ НОМЕНКЛАТУР'!D:G,4,0)</f>
        <v>7864.2162478031632</v>
      </c>
      <c r="S1704" s="12" t="str">
        <f>VLOOKUP(A:A,'ИЗ ОСНОВЫ НОМЕНКЛАТУР'!D:H,5,0)</f>
        <v>A</v>
      </c>
      <c r="T1704" s="44">
        <f t="shared" si="315"/>
        <v>117963.24371704744</v>
      </c>
      <c r="U1704" s="44">
        <f t="shared" si="316"/>
        <v>31456.864991212653</v>
      </c>
      <c r="V1704" s="44">
        <f t="shared" si="317"/>
        <v>0</v>
      </c>
      <c r="W1704" s="44">
        <f t="shared" si="318"/>
        <v>0</v>
      </c>
      <c r="X1704" s="44">
        <f t="shared" si="319"/>
        <v>0</v>
      </c>
      <c r="Y1704" s="44">
        <f t="shared" si="320"/>
        <v>2548006.064288225</v>
      </c>
      <c r="Z1704" s="44">
        <f t="shared" si="321"/>
        <v>526902.48860281194</v>
      </c>
      <c r="AA1704" s="44">
        <f t="shared" si="322"/>
        <v>1541386.38456942</v>
      </c>
      <c r="AB1704" s="44">
        <f t="shared" si="323"/>
        <v>23592.648743409489</v>
      </c>
      <c r="AC1704" s="44">
        <f t="shared" si="324"/>
        <v>550495.13734622148</v>
      </c>
      <c r="AD1704" s="44">
        <f t="shared" si="325"/>
        <v>86506.378725834802</v>
      </c>
      <c r="AE1704" s="12">
        <f t="shared" si="326"/>
        <v>5426309.2109841825</v>
      </c>
    </row>
    <row r="1705" spans="1:31" ht="12.6" hidden="1" customHeight="1" x14ac:dyDescent="0.2">
      <c r="A1705" s="26" t="s">
        <v>704</v>
      </c>
      <c r="B1705" s="19"/>
      <c r="C1705" s="19"/>
      <c r="D1705" s="20"/>
      <c r="E1705" s="21"/>
      <c r="F1705" s="22"/>
      <c r="G1705" s="21"/>
      <c r="H1705" s="22"/>
      <c r="I1705" s="20"/>
      <c r="J1705" s="20">
        <v>85</v>
      </c>
      <c r="K1705" s="20">
        <v>33</v>
      </c>
      <c r="L1705" s="20"/>
      <c r="M1705" s="20"/>
      <c r="N1705" s="20">
        <v>11</v>
      </c>
      <c r="O1705" s="20">
        <v>129</v>
      </c>
      <c r="P1705" s="23" t="str">
        <f>VLOOKUP(A1705,'ИЗ ОСНОВЫ НОМЕНКЛАТУР'!D:E,2,0)</f>
        <v>Кромочные материалы</v>
      </c>
      <c r="Q1705" s="23" t="str">
        <f>VLOOKUP(A1705,'ИЗ ОСНОВЫ НОМЕНКЛАТУР'!D:F,3,0)</f>
        <v>Кромка с клеем Польша</v>
      </c>
      <c r="R1705" s="40">
        <f>VLOOKUP(A:A,'ИЗ ОСНОВЫ НОМЕНКЛАТУР'!D:G,4,0)</f>
        <v>8909.2921739130434</v>
      </c>
      <c r="S1705" s="12" t="str">
        <f>VLOOKUP(A:A,'ИЗ ОСНОВЫ НОМЕНКЛАТУР'!D:H,5,0)</f>
        <v>C</v>
      </c>
      <c r="T1705" s="44">
        <f t="shared" si="315"/>
        <v>0</v>
      </c>
      <c r="U1705" s="44">
        <f t="shared" si="316"/>
        <v>0</v>
      </c>
      <c r="V1705" s="44">
        <f t="shared" si="317"/>
        <v>0</v>
      </c>
      <c r="W1705" s="44">
        <f t="shared" si="318"/>
        <v>0</v>
      </c>
      <c r="X1705" s="44">
        <f t="shared" si="319"/>
        <v>0</v>
      </c>
      <c r="Y1705" s="44">
        <f t="shared" si="320"/>
        <v>0</v>
      </c>
      <c r="Z1705" s="44">
        <f t="shared" si="321"/>
        <v>757289.83478260867</v>
      </c>
      <c r="AA1705" s="44">
        <f t="shared" si="322"/>
        <v>294006.64173913043</v>
      </c>
      <c r="AB1705" s="44">
        <f t="shared" si="323"/>
        <v>0</v>
      </c>
      <c r="AC1705" s="44">
        <f t="shared" si="324"/>
        <v>0</v>
      </c>
      <c r="AD1705" s="44">
        <f t="shared" si="325"/>
        <v>98002.213913043481</v>
      </c>
      <c r="AE1705" s="12">
        <f t="shared" si="326"/>
        <v>1149298.6904347825</v>
      </c>
    </row>
    <row r="1706" spans="1:31" ht="12.6" hidden="1" customHeight="1" x14ac:dyDescent="0.2">
      <c r="A1706" s="26" t="s">
        <v>691</v>
      </c>
      <c r="B1706" s="19"/>
      <c r="C1706" s="19"/>
      <c r="D1706" s="20"/>
      <c r="E1706" s="21"/>
      <c r="F1706" s="22"/>
      <c r="G1706" s="21"/>
      <c r="H1706" s="22"/>
      <c r="I1706" s="20">
        <v>78</v>
      </c>
      <c r="J1706" s="20">
        <v>118</v>
      </c>
      <c r="K1706" s="20">
        <v>68</v>
      </c>
      <c r="L1706" s="20">
        <v>1</v>
      </c>
      <c r="M1706" s="20">
        <v>11</v>
      </c>
      <c r="N1706" s="20">
        <v>10</v>
      </c>
      <c r="O1706" s="20">
        <v>286</v>
      </c>
      <c r="P1706" s="23" t="str">
        <f>VLOOKUP(A1706,'ИЗ ОСНОВЫ НОМЕНКЛАТУР'!D:E,2,0)</f>
        <v>Кромочные материалы</v>
      </c>
      <c r="Q1706" s="23" t="str">
        <f>VLOOKUP(A1706,'ИЗ ОСНОВЫ НОМЕНКЛАТУР'!D:F,3,0)</f>
        <v>Кромка с клеем Польша</v>
      </c>
      <c r="R1706" s="40">
        <f>VLOOKUP(A:A,'ИЗ ОСНОВЫ НОМЕНКЛАТУР'!D:G,4,0)</f>
        <v>9265.9240501792119</v>
      </c>
      <c r="S1706" s="12" t="str">
        <f>VLOOKUP(A:A,'ИЗ ОСНОВЫ НОМЕНКЛАТУР'!D:H,5,0)</f>
        <v>A</v>
      </c>
      <c r="T1706" s="44">
        <f t="shared" si="315"/>
        <v>0</v>
      </c>
      <c r="U1706" s="44">
        <f t="shared" si="316"/>
        <v>0</v>
      </c>
      <c r="V1706" s="44">
        <f t="shared" si="317"/>
        <v>0</v>
      </c>
      <c r="W1706" s="44">
        <f t="shared" si="318"/>
        <v>0</v>
      </c>
      <c r="X1706" s="44">
        <f t="shared" si="319"/>
        <v>0</v>
      </c>
      <c r="Y1706" s="44">
        <f t="shared" si="320"/>
        <v>722742.07591397851</v>
      </c>
      <c r="Z1706" s="44">
        <f t="shared" si="321"/>
        <v>1093379.037921147</v>
      </c>
      <c r="AA1706" s="44">
        <f t="shared" si="322"/>
        <v>630082.83541218645</v>
      </c>
      <c r="AB1706" s="44">
        <f t="shared" si="323"/>
        <v>9265.9240501792119</v>
      </c>
      <c r="AC1706" s="44">
        <f t="shared" si="324"/>
        <v>101925.16455197133</v>
      </c>
      <c r="AD1706" s="44">
        <f t="shared" si="325"/>
        <v>92659.240501792112</v>
      </c>
      <c r="AE1706" s="12">
        <f t="shared" si="326"/>
        <v>2650054.2783512548</v>
      </c>
    </row>
    <row r="1707" spans="1:31" ht="12.6" hidden="1" customHeight="1" x14ac:dyDescent="0.2">
      <c r="A1707" s="26" t="s">
        <v>692</v>
      </c>
      <c r="B1707" s="19"/>
      <c r="C1707" s="19"/>
      <c r="D1707" s="20"/>
      <c r="E1707" s="20">
        <v>4</v>
      </c>
      <c r="F1707" s="20"/>
      <c r="G1707" s="21"/>
      <c r="H1707" s="22"/>
      <c r="I1707" s="20">
        <v>64</v>
      </c>
      <c r="J1707" s="20">
        <v>104</v>
      </c>
      <c r="K1707" s="20">
        <v>114</v>
      </c>
      <c r="L1707" s="20">
        <v>1</v>
      </c>
      <c r="M1707" s="20">
        <v>35</v>
      </c>
      <c r="N1707" s="20">
        <v>6</v>
      </c>
      <c r="O1707" s="20">
        <v>328</v>
      </c>
      <c r="P1707" s="23" t="str">
        <f>VLOOKUP(A1707,'ИЗ ОСНОВЫ НОМЕНКЛАТУР'!D:E,2,0)</f>
        <v>Кромочные материалы</v>
      </c>
      <c r="Q1707" s="23" t="str">
        <f>VLOOKUP(A1707,'ИЗ ОСНОВЫ НОМЕНКЛАТУР'!D:F,3,0)</f>
        <v>Кромка с клеем Польша</v>
      </c>
      <c r="R1707" s="40">
        <f>VLOOKUP(A:A,'ИЗ ОСНОВЫ НОМЕНКЛАТУР'!D:G,4,0)</f>
        <v>8943.3868609865476</v>
      </c>
      <c r="S1707" s="12" t="str">
        <f>VLOOKUP(A:A,'ИЗ ОСНОВЫ НОМЕНКЛАТУР'!D:H,5,0)</f>
        <v>B</v>
      </c>
      <c r="T1707" s="44">
        <f t="shared" si="315"/>
        <v>0</v>
      </c>
      <c r="U1707" s="44">
        <f t="shared" si="316"/>
        <v>35773.54744394619</v>
      </c>
      <c r="V1707" s="44">
        <f t="shared" si="317"/>
        <v>0</v>
      </c>
      <c r="W1707" s="44">
        <f t="shared" si="318"/>
        <v>0</v>
      </c>
      <c r="X1707" s="44">
        <f t="shared" si="319"/>
        <v>0</v>
      </c>
      <c r="Y1707" s="44">
        <f t="shared" si="320"/>
        <v>572376.75910313905</v>
      </c>
      <c r="Z1707" s="44">
        <f t="shared" si="321"/>
        <v>930112.233542601</v>
      </c>
      <c r="AA1707" s="44">
        <f t="shared" si="322"/>
        <v>1019546.1021524664</v>
      </c>
      <c r="AB1707" s="44">
        <f t="shared" si="323"/>
        <v>8943.3868609865476</v>
      </c>
      <c r="AC1707" s="44">
        <f t="shared" si="324"/>
        <v>313018.54013452918</v>
      </c>
      <c r="AD1707" s="44">
        <f t="shared" si="325"/>
        <v>53660.321165919289</v>
      </c>
      <c r="AE1707" s="12">
        <f t="shared" si="326"/>
        <v>2933430.8904035878</v>
      </c>
    </row>
    <row r="1708" spans="1:31" ht="12.6" hidden="1" customHeight="1" x14ac:dyDescent="0.2">
      <c r="A1708" s="26" t="s">
        <v>698</v>
      </c>
      <c r="B1708" s="19"/>
      <c r="C1708" s="19"/>
      <c r="D1708" s="20">
        <v>5</v>
      </c>
      <c r="E1708" s="20">
        <v>2</v>
      </c>
      <c r="F1708" s="20"/>
      <c r="G1708" s="21"/>
      <c r="H1708" s="22"/>
      <c r="I1708" s="20">
        <v>163</v>
      </c>
      <c r="J1708" s="20">
        <v>91</v>
      </c>
      <c r="K1708" s="20">
        <v>80</v>
      </c>
      <c r="L1708" s="20"/>
      <c r="M1708" s="20"/>
      <c r="N1708" s="20">
        <v>9</v>
      </c>
      <c r="O1708" s="20">
        <v>350</v>
      </c>
      <c r="P1708" s="23" t="str">
        <f>VLOOKUP(A1708,'ИЗ ОСНОВЫ НОМЕНКЛАТУР'!D:E,2,0)</f>
        <v>Кромочные материалы</v>
      </c>
      <c r="Q1708" s="23" t="str">
        <f>VLOOKUP(A1708,'ИЗ ОСНОВЫ НОМЕНКЛАТУР'!D:F,3,0)</f>
        <v>Кромка с клеем Польша</v>
      </c>
      <c r="R1708" s="40">
        <f>VLOOKUP(A:A,'ИЗ ОСНОВЫ НОМЕНКЛАТУР'!D:G,4,0)</f>
        <v>8442.944351851851</v>
      </c>
      <c r="S1708" s="12" t="str">
        <f>VLOOKUP(A:A,'ИЗ ОСНОВЫ НОМЕНКЛАТУР'!D:H,5,0)</f>
        <v>B</v>
      </c>
      <c r="T1708" s="44">
        <f t="shared" si="315"/>
        <v>42214.721759259257</v>
      </c>
      <c r="U1708" s="44">
        <f t="shared" si="316"/>
        <v>16885.888703703702</v>
      </c>
      <c r="V1708" s="44">
        <f t="shared" si="317"/>
        <v>0</v>
      </c>
      <c r="W1708" s="44">
        <f t="shared" si="318"/>
        <v>0</v>
      </c>
      <c r="X1708" s="44">
        <f t="shared" si="319"/>
        <v>0</v>
      </c>
      <c r="Y1708" s="44">
        <f t="shared" si="320"/>
        <v>1376199.9293518518</v>
      </c>
      <c r="Z1708" s="44">
        <f t="shared" si="321"/>
        <v>768307.93601851841</v>
      </c>
      <c r="AA1708" s="44">
        <f t="shared" si="322"/>
        <v>675435.54814814811</v>
      </c>
      <c r="AB1708" s="44">
        <f t="shared" si="323"/>
        <v>0</v>
      </c>
      <c r="AC1708" s="44">
        <f t="shared" si="324"/>
        <v>0</v>
      </c>
      <c r="AD1708" s="44">
        <f t="shared" si="325"/>
        <v>75986.499166666661</v>
      </c>
      <c r="AE1708" s="12">
        <f t="shared" si="326"/>
        <v>2955030.5231481479</v>
      </c>
    </row>
    <row r="1709" spans="1:31" ht="12.6" hidden="1" customHeight="1" x14ac:dyDescent="0.2">
      <c r="A1709" s="26" t="s">
        <v>699</v>
      </c>
      <c r="B1709" s="19"/>
      <c r="C1709" s="19"/>
      <c r="D1709" s="20">
        <v>5</v>
      </c>
      <c r="E1709" s="20">
        <v>5</v>
      </c>
      <c r="F1709" s="20"/>
      <c r="G1709" s="21"/>
      <c r="H1709" s="22"/>
      <c r="I1709" s="20">
        <v>20</v>
      </c>
      <c r="J1709" s="20">
        <v>38</v>
      </c>
      <c r="K1709" s="20">
        <v>20</v>
      </c>
      <c r="L1709" s="20"/>
      <c r="M1709" s="20"/>
      <c r="N1709" s="20">
        <v>2</v>
      </c>
      <c r="O1709" s="20">
        <v>90</v>
      </c>
      <c r="P1709" s="23" t="str">
        <f>VLOOKUP(A1709,'ИЗ ОСНОВЫ НОМЕНКЛАТУР'!D:E,2,0)</f>
        <v>Кромочные материалы</v>
      </c>
      <c r="Q1709" s="23" t="str">
        <f>VLOOKUP(A1709,'ИЗ ОСНОВЫ НОМЕНКЛАТУР'!D:F,3,0)</f>
        <v>Кромка с клеем Польша</v>
      </c>
      <c r="R1709" s="40">
        <f>VLOOKUP(A:A,'ИЗ ОСНОВЫ НОМЕНКЛАТУР'!D:G,4,0)</f>
        <v>8887.7837878787868</v>
      </c>
      <c r="S1709" s="12" t="str">
        <f>VLOOKUP(A:A,'ИЗ ОСНОВЫ НОМЕНКЛАТУР'!D:H,5,0)</f>
        <v>C</v>
      </c>
      <c r="T1709" s="44">
        <f t="shared" si="315"/>
        <v>44438.91893939393</v>
      </c>
      <c r="U1709" s="44">
        <f t="shared" si="316"/>
        <v>44438.91893939393</v>
      </c>
      <c r="V1709" s="44">
        <f t="shared" si="317"/>
        <v>0</v>
      </c>
      <c r="W1709" s="44">
        <f t="shared" si="318"/>
        <v>0</v>
      </c>
      <c r="X1709" s="44">
        <f t="shared" si="319"/>
        <v>0</v>
      </c>
      <c r="Y1709" s="44">
        <f t="shared" si="320"/>
        <v>177755.67575757572</v>
      </c>
      <c r="Z1709" s="44">
        <f t="shared" si="321"/>
        <v>337735.78393939388</v>
      </c>
      <c r="AA1709" s="44">
        <f t="shared" si="322"/>
        <v>177755.67575757572</v>
      </c>
      <c r="AB1709" s="44">
        <f t="shared" si="323"/>
        <v>0</v>
      </c>
      <c r="AC1709" s="44">
        <f t="shared" si="324"/>
        <v>0</v>
      </c>
      <c r="AD1709" s="44">
        <f t="shared" si="325"/>
        <v>17775.567575757574</v>
      </c>
      <c r="AE1709" s="12">
        <f t="shared" si="326"/>
        <v>799900.54090909078</v>
      </c>
    </row>
    <row r="1710" spans="1:31" ht="12.6" hidden="1" customHeight="1" x14ac:dyDescent="0.2">
      <c r="A1710" s="26" t="s">
        <v>709</v>
      </c>
      <c r="B1710" s="19"/>
      <c r="C1710" s="19"/>
      <c r="D1710" s="20"/>
      <c r="E1710" s="20">
        <v>5</v>
      </c>
      <c r="F1710" s="20"/>
      <c r="G1710" s="21"/>
      <c r="H1710" s="22"/>
      <c r="I1710" s="20">
        <v>74</v>
      </c>
      <c r="J1710" s="20">
        <v>59</v>
      </c>
      <c r="K1710" s="20">
        <v>38</v>
      </c>
      <c r="L1710" s="20"/>
      <c r="M1710" s="20"/>
      <c r="N1710" s="20">
        <v>13</v>
      </c>
      <c r="O1710" s="20">
        <v>189</v>
      </c>
      <c r="P1710" s="23" t="str">
        <f>VLOOKUP(A1710,'ИЗ ОСНОВЫ НОМЕНКЛАТУР'!D:E,2,0)</f>
        <v>Кромочные материалы</v>
      </c>
      <c r="Q1710" s="23" t="str">
        <f>VLOOKUP(A1710,'ИЗ ОСНОВЫ НОМЕНКЛАТУР'!D:F,3,0)</f>
        <v>Кромка с клеем Польша</v>
      </c>
      <c r="R1710" s="40">
        <f>VLOOKUP(A:A,'ИЗ ОСНОВЫ НОМЕНКЛАТУР'!D:G,4,0)</f>
        <v>8178.9836111111108</v>
      </c>
      <c r="S1710" s="12" t="str">
        <f>VLOOKUP(A:A,'ИЗ ОСНОВЫ НОМЕНКЛАТУР'!D:H,5,0)</f>
        <v>C</v>
      </c>
      <c r="T1710" s="44">
        <f t="shared" si="315"/>
        <v>0</v>
      </c>
      <c r="U1710" s="44">
        <f t="shared" si="316"/>
        <v>40894.91805555555</v>
      </c>
      <c r="V1710" s="44">
        <f t="shared" si="317"/>
        <v>0</v>
      </c>
      <c r="W1710" s="44">
        <f t="shared" si="318"/>
        <v>0</v>
      </c>
      <c r="X1710" s="44">
        <f t="shared" si="319"/>
        <v>0</v>
      </c>
      <c r="Y1710" s="44">
        <f t="shared" si="320"/>
        <v>605244.78722222219</v>
      </c>
      <c r="Z1710" s="44">
        <f t="shared" si="321"/>
        <v>482560.03305555554</v>
      </c>
      <c r="AA1710" s="44">
        <f t="shared" si="322"/>
        <v>310801.37722222222</v>
      </c>
      <c r="AB1710" s="44">
        <f t="shared" si="323"/>
        <v>0</v>
      </c>
      <c r="AC1710" s="44">
        <f t="shared" si="324"/>
        <v>0</v>
      </c>
      <c r="AD1710" s="44">
        <f t="shared" si="325"/>
        <v>106326.78694444444</v>
      </c>
      <c r="AE1710" s="12">
        <f t="shared" si="326"/>
        <v>1545827.9025000001</v>
      </c>
    </row>
    <row r="1711" spans="1:31" ht="12.6" hidden="1" customHeight="1" x14ac:dyDescent="0.2">
      <c r="A1711" s="26" t="s">
        <v>712</v>
      </c>
      <c r="B1711" s="19"/>
      <c r="C1711" s="19"/>
      <c r="D1711" s="20"/>
      <c r="E1711" s="21"/>
      <c r="F1711" s="22"/>
      <c r="G1711" s="21"/>
      <c r="H1711" s="22"/>
      <c r="I1711" s="20"/>
      <c r="J1711" s="20">
        <v>28</v>
      </c>
      <c r="K1711" s="20">
        <v>10</v>
      </c>
      <c r="L1711" s="20">
        <v>1</v>
      </c>
      <c r="M1711" s="20">
        <v>8</v>
      </c>
      <c r="N1711" s="20">
        <v>13</v>
      </c>
      <c r="O1711" s="20">
        <v>60</v>
      </c>
      <c r="P1711" s="23" t="str">
        <f>VLOOKUP(A1711,'ИЗ ОСНОВЫ НОМЕНКЛАТУР'!D:E,2,0)</f>
        <v>Кромочные материалы</v>
      </c>
      <c r="Q1711" s="23" t="str">
        <f>VLOOKUP(A1711,'ИЗ ОСНОВЫ НОМЕНКЛАТУР'!D:F,3,0)</f>
        <v>Кромка с клеем Польша</v>
      </c>
      <c r="R1711" s="40">
        <f>VLOOKUP(A:A,'ИЗ ОСНОВЫ НОМЕНКЛАТУР'!D:G,4,0)</f>
        <v>8576</v>
      </c>
      <c r="S1711" s="12" t="str">
        <f>VLOOKUP(A:A,'ИЗ ОСНОВЫ НОМЕНКЛАТУР'!D:H,5,0)</f>
        <v>C</v>
      </c>
      <c r="T1711" s="44">
        <f t="shared" si="315"/>
        <v>0</v>
      </c>
      <c r="U1711" s="44">
        <f t="shared" si="316"/>
        <v>0</v>
      </c>
      <c r="V1711" s="44">
        <f t="shared" si="317"/>
        <v>0</v>
      </c>
      <c r="W1711" s="44">
        <f t="shared" si="318"/>
        <v>0</v>
      </c>
      <c r="X1711" s="44">
        <f t="shared" si="319"/>
        <v>0</v>
      </c>
      <c r="Y1711" s="44">
        <f t="shared" si="320"/>
        <v>0</v>
      </c>
      <c r="Z1711" s="44">
        <f t="shared" si="321"/>
        <v>240128</v>
      </c>
      <c r="AA1711" s="44">
        <f t="shared" si="322"/>
        <v>85760</v>
      </c>
      <c r="AB1711" s="44">
        <f t="shared" si="323"/>
        <v>8576</v>
      </c>
      <c r="AC1711" s="44">
        <f t="shared" si="324"/>
        <v>68608</v>
      </c>
      <c r="AD1711" s="44">
        <f t="shared" si="325"/>
        <v>111488</v>
      </c>
      <c r="AE1711" s="12">
        <f t="shared" si="326"/>
        <v>514560</v>
      </c>
    </row>
    <row r="1712" spans="1:31" ht="12.6" hidden="1" customHeight="1" x14ac:dyDescent="0.2">
      <c r="A1712" s="26" t="s">
        <v>707</v>
      </c>
      <c r="B1712" s="19"/>
      <c r="C1712" s="19"/>
      <c r="D1712" s="20">
        <v>10</v>
      </c>
      <c r="E1712" s="20">
        <v>5</v>
      </c>
      <c r="F1712" s="20"/>
      <c r="G1712" s="21"/>
      <c r="H1712" s="22"/>
      <c r="I1712" s="20">
        <v>194</v>
      </c>
      <c r="J1712" s="20">
        <v>67</v>
      </c>
      <c r="K1712" s="20">
        <v>171</v>
      </c>
      <c r="L1712" s="20">
        <v>1</v>
      </c>
      <c r="M1712" s="20">
        <v>37</v>
      </c>
      <c r="N1712" s="20">
        <v>9</v>
      </c>
      <c r="O1712" s="20">
        <v>494</v>
      </c>
      <c r="P1712" s="23" t="str">
        <f>VLOOKUP(A1712,'ИЗ ОСНОВЫ НОМЕНКЛАТУР'!D:E,2,0)</f>
        <v>Кромочные материалы</v>
      </c>
      <c r="Q1712" s="23" t="str">
        <f>VLOOKUP(A1712,'ИЗ ОСНОВЫ НОМЕНКЛАТУР'!D:F,3,0)</f>
        <v>Кромка с клеем Польша</v>
      </c>
      <c r="R1712" s="40">
        <f>VLOOKUP(A:A,'ИЗ ОСНОВЫ НОМЕНКЛАТУР'!D:G,4,0)</f>
        <v>8447.3033333333333</v>
      </c>
      <c r="S1712" s="12" t="str">
        <f>VLOOKUP(A:A,'ИЗ ОСНОВЫ НОМЕНКЛАТУР'!D:H,5,0)</f>
        <v>C</v>
      </c>
      <c r="T1712" s="44">
        <f t="shared" si="315"/>
        <v>84473.033333333326</v>
      </c>
      <c r="U1712" s="44">
        <f t="shared" si="316"/>
        <v>42236.516666666663</v>
      </c>
      <c r="V1712" s="44">
        <f t="shared" si="317"/>
        <v>0</v>
      </c>
      <c r="W1712" s="44">
        <f t="shared" si="318"/>
        <v>0</v>
      </c>
      <c r="X1712" s="44">
        <f t="shared" si="319"/>
        <v>0</v>
      </c>
      <c r="Y1712" s="44">
        <f t="shared" si="320"/>
        <v>1638776.8466666667</v>
      </c>
      <c r="Z1712" s="44">
        <f t="shared" si="321"/>
        <v>565969.32333333336</v>
      </c>
      <c r="AA1712" s="44">
        <f t="shared" si="322"/>
        <v>1444488.8699999999</v>
      </c>
      <c r="AB1712" s="44">
        <f t="shared" si="323"/>
        <v>8447.3033333333333</v>
      </c>
      <c r="AC1712" s="44">
        <f t="shared" si="324"/>
        <v>312550.22333333333</v>
      </c>
      <c r="AD1712" s="44">
        <f t="shared" si="325"/>
        <v>76025.73</v>
      </c>
      <c r="AE1712" s="12">
        <f t="shared" si="326"/>
        <v>4172967.8466666662</v>
      </c>
    </row>
    <row r="1713" spans="1:31" ht="12.6" hidden="1" customHeight="1" x14ac:dyDescent="0.2">
      <c r="A1713" s="26" t="s">
        <v>713</v>
      </c>
      <c r="B1713" s="19"/>
      <c r="C1713" s="19"/>
      <c r="D1713" s="20"/>
      <c r="E1713" s="21"/>
      <c r="F1713" s="22"/>
      <c r="G1713" s="21"/>
      <c r="H1713" s="22"/>
      <c r="I1713" s="20"/>
      <c r="J1713" s="20">
        <v>35</v>
      </c>
      <c r="K1713" s="20">
        <v>6</v>
      </c>
      <c r="L1713" s="20">
        <v>1</v>
      </c>
      <c r="M1713" s="20">
        <v>10</v>
      </c>
      <c r="N1713" s="20">
        <v>14</v>
      </c>
      <c r="O1713" s="20">
        <v>66</v>
      </c>
      <c r="P1713" s="23" t="str">
        <f>VLOOKUP(A1713,'ИЗ ОСНОВЫ НОМЕНКЛАТУР'!D:E,2,0)</f>
        <v>Кромочные материалы</v>
      </c>
      <c r="Q1713" s="23" t="str">
        <f>VLOOKUP(A1713,'ИЗ ОСНОВЫ НОМЕНКЛАТУР'!D:F,3,0)</f>
        <v>Кромка с клеем Польша</v>
      </c>
      <c r="R1713" s="40">
        <f>VLOOKUP(A:A,'ИЗ ОСНОВЫ НОМЕНКЛАТУР'!D:G,4,0)</f>
        <v>8675.9449999999997</v>
      </c>
      <c r="S1713" s="12" t="str">
        <f>VLOOKUP(A:A,'ИЗ ОСНОВЫ НОМЕНКЛАТУР'!D:H,5,0)</f>
        <v>C</v>
      </c>
      <c r="T1713" s="44">
        <f t="shared" si="315"/>
        <v>0</v>
      </c>
      <c r="U1713" s="44">
        <f t="shared" si="316"/>
        <v>0</v>
      </c>
      <c r="V1713" s="44">
        <f t="shared" si="317"/>
        <v>0</v>
      </c>
      <c r="W1713" s="44">
        <f t="shared" si="318"/>
        <v>0</v>
      </c>
      <c r="X1713" s="44">
        <f t="shared" si="319"/>
        <v>0</v>
      </c>
      <c r="Y1713" s="44">
        <f t="shared" si="320"/>
        <v>0</v>
      </c>
      <c r="Z1713" s="44">
        <f t="shared" si="321"/>
        <v>303658.07500000001</v>
      </c>
      <c r="AA1713" s="44">
        <f t="shared" si="322"/>
        <v>52055.67</v>
      </c>
      <c r="AB1713" s="44">
        <f t="shared" si="323"/>
        <v>8675.9449999999997</v>
      </c>
      <c r="AC1713" s="44">
        <f t="shared" si="324"/>
        <v>86759.45</v>
      </c>
      <c r="AD1713" s="44">
        <f t="shared" si="325"/>
        <v>121463.23</v>
      </c>
      <c r="AE1713" s="12">
        <f t="shared" si="326"/>
        <v>572612.37</v>
      </c>
    </row>
    <row r="1714" spans="1:31" ht="12.6" hidden="1" customHeight="1" x14ac:dyDescent="0.2">
      <c r="A1714" s="26" t="s">
        <v>695</v>
      </c>
      <c r="B1714" s="19"/>
      <c r="C1714" s="19"/>
      <c r="D1714" s="20"/>
      <c r="E1714" s="21"/>
      <c r="F1714" s="22"/>
      <c r="G1714" s="21"/>
      <c r="H1714" s="22"/>
      <c r="I1714" s="20"/>
      <c r="J1714" s="20">
        <v>22</v>
      </c>
      <c r="K1714" s="20">
        <v>64</v>
      </c>
      <c r="L1714" s="20">
        <v>2</v>
      </c>
      <c r="M1714" s="20">
        <v>84</v>
      </c>
      <c r="N1714" s="20">
        <v>7</v>
      </c>
      <c r="O1714" s="20">
        <v>179</v>
      </c>
      <c r="P1714" s="23" t="str">
        <f>VLOOKUP(A1714,'ИЗ ОСНОВЫ НОМЕНКЛАТУР'!D:E,2,0)</f>
        <v>Кромочные материалы</v>
      </c>
      <c r="Q1714" s="23" t="str">
        <f>VLOOKUP(A1714,'ИЗ ОСНОВЫ НОМЕНКЛАТУР'!D:F,3,0)</f>
        <v>Кромка с клеем Польша</v>
      </c>
      <c r="R1714" s="40">
        <f>VLOOKUP(A:A,'ИЗ ОСНОВЫ НОМЕНКЛАТУР'!D:G,4,0)</f>
        <v>8143.4572891566258</v>
      </c>
      <c r="S1714" s="12" t="str">
        <f>VLOOKUP(A:A,'ИЗ ОСНОВЫ НОМЕНКЛАТУР'!D:H,5,0)</f>
        <v>B</v>
      </c>
      <c r="T1714" s="44">
        <f t="shared" si="315"/>
        <v>0</v>
      </c>
      <c r="U1714" s="44">
        <f t="shared" si="316"/>
        <v>0</v>
      </c>
      <c r="V1714" s="44">
        <f t="shared" si="317"/>
        <v>0</v>
      </c>
      <c r="W1714" s="44">
        <f t="shared" si="318"/>
        <v>0</v>
      </c>
      <c r="X1714" s="44">
        <f t="shared" si="319"/>
        <v>0</v>
      </c>
      <c r="Y1714" s="44">
        <f t="shared" si="320"/>
        <v>0</v>
      </c>
      <c r="Z1714" s="44">
        <f t="shared" si="321"/>
        <v>179156.06036144577</v>
      </c>
      <c r="AA1714" s="44">
        <f t="shared" si="322"/>
        <v>521181.26650602405</v>
      </c>
      <c r="AB1714" s="44">
        <f t="shared" si="323"/>
        <v>16286.914578313252</v>
      </c>
      <c r="AC1714" s="44">
        <f t="shared" si="324"/>
        <v>684050.41228915658</v>
      </c>
      <c r="AD1714" s="44">
        <f t="shared" si="325"/>
        <v>57004.201024096379</v>
      </c>
      <c r="AE1714" s="12">
        <f t="shared" si="326"/>
        <v>1457678.8547590361</v>
      </c>
    </row>
    <row r="1715" spans="1:31" ht="12.6" hidden="1" customHeight="1" x14ac:dyDescent="0.2">
      <c r="A1715" s="26" t="s">
        <v>693</v>
      </c>
      <c r="B1715" s="19"/>
      <c r="C1715" s="19"/>
      <c r="D1715" s="20"/>
      <c r="E1715" s="20">
        <v>6</v>
      </c>
      <c r="F1715" s="20"/>
      <c r="G1715" s="21"/>
      <c r="H1715" s="22"/>
      <c r="I1715" s="20">
        <v>159</v>
      </c>
      <c r="J1715" s="20">
        <v>17</v>
      </c>
      <c r="K1715" s="20">
        <v>36</v>
      </c>
      <c r="L1715" s="20">
        <v>1</v>
      </c>
      <c r="M1715" s="20">
        <v>37</v>
      </c>
      <c r="N1715" s="20"/>
      <c r="O1715" s="20">
        <v>256</v>
      </c>
      <c r="P1715" s="23" t="str">
        <f>VLOOKUP(A1715,'ИЗ ОСНОВЫ НОМЕНКЛАТУР'!D:E,2,0)</f>
        <v>Кромочные материалы</v>
      </c>
      <c r="Q1715" s="23" t="str">
        <f>VLOOKUP(A1715,'ИЗ ОСНОВЫ НОМЕНКЛАТУР'!D:F,3,0)</f>
        <v>Кромка с клеем Польша</v>
      </c>
      <c r="R1715" s="40">
        <f>VLOOKUP(A:A,'ИЗ ОСНОВЫ НОМЕНКЛАТУР'!D:G,4,0)</f>
        <v>8014.1351694915247</v>
      </c>
      <c r="S1715" s="12" t="str">
        <f>VLOOKUP(A:A,'ИЗ ОСНОВЫ НОМЕНКЛАТУР'!D:H,5,0)</f>
        <v>B</v>
      </c>
      <c r="T1715" s="44">
        <f t="shared" si="315"/>
        <v>0</v>
      </c>
      <c r="U1715" s="44">
        <f t="shared" si="316"/>
        <v>48084.811016949148</v>
      </c>
      <c r="V1715" s="44">
        <f t="shared" si="317"/>
        <v>0</v>
      </c>
      <c r="W1715" s="44">
        <f t="shared" si="318"/>
        <v>0</v>
      </c>
      <c r="X1715" s="44">
        <f t="shared" si="319"/>
        <v>0</v>
      </c>
      <c r="Y1715" s="44">
        <f t="shared" si="320"/>
        <v>1274247.4919491524</v>
      </c>
      <c r="Z1715" s="44">
        <f t="shared" si="321"/>
        <v>136240.29788135592</v>
      </c>
      <c r="AA1715" s="44">
        <f t="shared" si="322"/>
        <v>288508.86610169488</v>
      </c>
      <c r="AB1715" s="44">
        <f t="shared" si="323"/>
        <v>8014.1351694915247</v>
      </c>
      <c r="AC1715" s="44">
        <f t="shared" si="324"/>
        <v>296523.0012711864</v>
      </c>
      <c r="AD1715" s="44">
        <f t="shared" si="325"/>
        <v>0</v>
      </c>
      <c r="AE1715" s="12">
        <f t="shared" si="326"/>
        <v>2051618.6033898303</v>
      </c>
    </row>
    <row r="1716" spans="1:31" ht="12.6" hidden="1" customHeight="1" x14ac:dyDescent="0.2">
      <c r="A1716" s="26" t="s">
        <v>755</v>
      </c>
      <c r="B1716" s="19"/>
      <c r="C1716" s="19"/>
      <c r="D1716" s="20"/>
      <c r="E1716" s="21"/>
      <c r="F1716" s="22"/>
      <c r="G1716" s="21"/>
      <c r="H1716" s="22"/>
      <c r="I1716" s="20"/>
      <c r="J1716" s="20"/>
      <c r="K1716" s="20">
        <v>16</v>
      </c>
      <c r="L1716" s="20"/>
      <c r="M1716" s="20"/>
      <c r="N1716" s="20">
        <v>2</v>
      </c>
      <c r="O1716" s="20">
        <v>18</v>
      </c>
      <c r="P1716" s="23" t="str">
        <f>VLOOKUP(A1716,'ИЗ ОСНОВЫ НОМЕНКЛАТУР'!D:E,2,0)</f>
        <v>Кромочные материалы</v>
      </c>
      <c r="Q1716" s="23" t="str">
        <f>VLOOKUP(A1716,'ИЗ ОСНОВЫ НОМЕНКЛАТУР'!D:F,3,0)</f>
        <v>Кромка с клеем Украина</v>
      </c>
      <c r="R1716" s="40">
        <f>VLOOKUP(A:A,'ИЗ ОСНОВЫ НОМЕНКЛАТУР'!D:G,4,0)</f>
        <v>1720.5964285714285</v>
      </c>
      <c r="S1716" s="12" t="str">
        <f>VLOOKUP(A:A,'ИЗ ОСНОВЫ НОМЕНКЛАТУР'!D:H,5,0)</f>
        <v>C</v>
      </c>
      <c r="T1716" s="44">
        <f t="shared" si="315"/>
        <v>0</v>
      </c>
      <c r="U1716" s="44">
        <f t="shared" si="316"/>
        <v>0</v>
      </c>
      <c r="V1716" s="44">
        <f t="shared" si="317"/>
        <v>0</v>
      </c>
      <c r="W1716" s="44">
        <f t="shared" si="318"/>
        <v>0</v>
      </c>
      <c r="X1716" s="44">
        <f t="shared" si="319"/>
        <v>0</v>
      </c>
      <c r="Y1716" s="44">
        <f t="shared" si="320"/>
        <v>0</v>
      </c>
      <c r="Z1716" s="44">
        <f t="shared" si="321"/>
        <v>0</v>
      </c>
      <c r="AA1716" s="44">
        <f t="shared" si="322"/>
        <v>27529.542857142857</v>
      </c>
      <c r="AB1716" s="44">
        <f t="shared" si="323"/>
        <v>0</v>
      </c>
      <c r="AC1716" s="44">
        <f t="shared" si="324"/>
        <v>0</v>
      </c>
      <c r="AD1716" s="44">
        <f t="shared" si="325"/>
        <v>3441.1928571428571</v>
      </c>
      <c r="AE1716" s="12">
        <f t="shared" si="326"/>
        <v>30970.735714285714</v>
      </c>
    </row>
    <row r="1717" spans="1:31" ht="12.6" hidden="1" customHeight="1" x14ac:dyDescent="0.2">
      <c r="A1717" s="26" t="s">
        <v>767</v>
      </c>
      <c r="B1717" s="19"/>
      <c r="C1717" s="19"/>
      <c r="D1717" s="20"/>
      <c r="E1717" s="21"/>
      <c r="F1717" s="22"/>
      <c r="G1717" s="21"/>
      <c r="H1717" s="22"/>
      <c r="I1717" s="20"/>
      <c r="J1717" s="20">
        <v>87</v>
      </c>
      <c r="K1717" s="20"/>
      <c r="L1717" s="20">
        <v>2</v>
      </c>
      <c r="M1717" s="20">
        <v>89</v>
      </c>
      <c r="N1717" s="20"/>
      <c r="O1717" s="20">
        <v>178</v>
      </c>
      <c r="P1717" s="23" t="str">
        <f>VLOOKUP(A1717,'ИЗ ОСНОВЫ НОМЕНКЛАТУР'!D:E,2,0)</f>
        <v>Кромочные материалы</v>
      </c>
      <c r="Q1717" s="23" t="str">
        <f>VLOOKUP(A1717,'ИЗ ОСНОВЫ НОМЕНКЛАТУР'!D:F,3,0)</f>
        <v>Кромка с клеем Украина</v>
      </c>
      <c r="R1717" s="40">
        <f>VLOOKUP(A:A,'ИЗ ОСНОВЫ НОМЕНКЛАТУР'!D:G,4,0)</f>
        <v>1874.1063696369636</v>
      </c>
      <c r="S1717" s="12" t="str">
        <f>VLOOKUP(A:A,'ИЗ ОСНОВЫ НОМЕНКЛАТУР'!D:H,5,0)</f>
        <v>A</v>
      </c>
      <c r="T1717" s="44">
        <f t="shared" si="315"/>
        <v>0</v>
      </c>
      <c r="U1717" s="44">
        <f t="shared" si="316"/>
        <v>0</v>
      </c>
      <c r="V1717" s="44">
        <f t="shared" si="317"/>
        <v>0</v>
      </c>
      <c r="W1717" s="44">
        <f t="shared" si="318"/>
        <v>0</v>
      </c>
      <c r="X1717" s="44">
        <f t="shared" si="319"/>
        <v>0</v>
      </c>
      <c r="Y1717" s="44">
        <f t="shared" si="320"/>
        <v>0</v>
      </c>
      <c r="Z1717" s="44">
        <f t="shared" si="321"/>
        <v>163047.25415841583</v>
      </c>
      <c r="AA1717" s="44">
        <f t="shared" si="322"/>
        <v>0</v>
      </c>
      <c r="AB1717" s="44">
        <f t="shared" si="323"/>
        <v>3748.2127392739271</v>
      </c>
      <c r="AC1717" s="44">
        <f t="shared" si="324"/>
        <v>166795.46689768977</v>
      </c>
      <c r="AD1717" s="44">
        <f t="shared" si="325"/>
        <v>0</v>
      </c>
      <c r="AE1717" s="12">
        <f t="shared" si="326"/>
        <v>333590.93379537953</v>
      </c>
    </row>
    <row r="1718" spans="1:31" ht="12.6" hidden="1" customHeight="1" x14ac:dyDescent="0.2">
      <c r="A1718" s="26" t="s">
        <v>763</v>
      </c>
      <c r="B1718" s="19"/>
      <c r="C1718" s="19"/>
      <c r="D1718" s="20"/>
      <c r="E1718" s="21"/>
      <c r="F1718" s="22"/>
      <c r="G1718" s="21"/>
      <c r="H1718" s="22"/>
      <c r="I1718" s="20"/>
      <c r="J1718" s="20">
        <v>1</v>
      </c>
      <c r="K1718" s="20"/>
      <c r="L1718" s="20">
        <v>1</v>
      </c>
      <c r="M1718" s="20">
        <v>28</v>
      </c>
      <c r="N1718" s="20">
        <v>3</v>
      </c>
      <c r="O1718" s="20">
        <v>33</v>
      </c>
      <c r="P1718" s="23" t="str">
        <f>VLOOKUP(A1718,'ИЗ ОСНОВЫ НОМЕНКЛАТУР'!D:E,2,0)</f>
        <v>Кромочные материалы</v>
      </c>
      <c r="Q1718" s="23" t="str">
        <f>VLOOKUP(A1718,'ИЗ ОСНОВЫ НОМЕНКЛАТУР'!D:F,3,0)</f>
        <v>Кромка с клеем Украина</v>
      </c>
      <c r="R1718" s="40">
        <f>VLOOKUP(A:A,'ИЗ ОСНОВЫ НОМЕНКЛАТУР'!D:G,4,0)</f>
        <v>4495.8614285714284</v>
      </c>
      <c r="S1718" s="12" t="str">
        <f>VLOOKUP(A:A,'ИЗ ОСНОВЫ НОМЕНКЛАТУР'!D:H,5,0)</f>
        <v>C</v>
      </c>
      <c r="T1718" s="44">
        <f t="shared" si="315"/>
        <v>0</v>
      </c>
      <c r="U1718" s="44">
        <f t="shared" si="316"/>
        <v>0</v>
      </c>
      <c r="V1718" s="44">
        <f t="shared" si="317"/>
        <v>0</v>
      </c>
      <c r="W1718" s="44">
        <f t="shared" si="318"/>
        <v>0</v>
      </c>
      <c r="X1718" s="44">
        <f t="shared" si="319"/>
        <v>0</v>
      </c>
      <c r="Y1718" s="44">
        <f t="shared" si="320"/>
        <v>0</v>
      </c>
      <c r="Z1718" s="44">
        <f t="shared" si="321"/>
        <v>4495.8614285714284</v>
      </c>
      <c r="AA1718" s="44">
        <f t="shared" si="322"/>
        <v>0</v>
      </c>
      <c r="AB1718" s="44">
        <f t="shared" si="323"/>
        <v>4495.8614285714284</v>
      </c>
      <c r="AC1718" s="44">
        <f t="shared" si="324"/>
        <v>125884.12</v>
      </c>
      <c r="AD1718" s="44">
        <f t="shared" si="325"/>
        <v>13487.584285714285</v>
      </c>
      <c r="AE1718" s="12">
        <f t="shared" si="326"/>
        <v>148363.42714285714</v>
      </c>
    </row>
    <row r="1719" spans="1:31" ht="12.6" hidden="1" customHeight="1" x14ac:dyDescent="0.2">
      <c r="A1719" s="26" t="s">
        <v>478</v>
      </c>
      <c r="B1719" s="19"/>
      <c r="C1719" s="19"/>
      <c r="D1719" s="20"/>
      <c r="E1719" s="21"/>
      <c r="F1719" s="22"/>
      <c r="G1719" s="21"/>
      <c r="H1719" s="22"/>
      <c r="I1719" s="20"/>
      <c r="J1719" s="20">
        <v>2400</v>
      </c>
      <c r="K1719" s="20">
        <v>3000</v>
      </c>
      <c r="L1719" s="20"/>
      <c r="M1719" s="20"/>
      <c r="N1719" s="20"/>
      <c r="O1719" s="20">
        <v>5400</v>
      </c>
      <c r="P1719" s="23" t="str">
        <f>VLOOKUP(A1719,'ИЗ ОСНОВЫ НОМЕНКЛАТУР'!D:E,2,0)</f>
        <v>Кромочные материалы</v>
      </c>
      <c r="Q1719" s="23" t="str">
        <f>VLOOKUP(A1719,'ИЗ ОСНОВЫ НОМЕНКЛАТУР'!D:F,3,0)</f>
        <v>Кромка ПВХ Россия</v>
      </c>
      <c r="R1719" s="40">
        <f>VLOOKUP(A:A,'ИЗ ОСНОВЫ НОМЕНКЛАТУР'!D:G,4,0)</f>
        <v>20.350999999999999</v>
      </c>
      <c r="S1719" s="12" t="str">
        <f>VLOOKUP(A:A,'ИЗ ОСНОВЫ НОМЕНКЛАТУР'!D:H,5,0)</f>
        <v>C</v>
      </c>
      <c r="T1719" s="44">
        <f t="shared" si="315"/>
        <v>0</v>
      </c>
      <c r="U1719" s="44">
        <f t="shared" si="316"/>
        <v>0</v>
      </c>
      <c r="V1719" s="44">
        <f t="shared" si="317"/>
        <v>0</v>
      </c>
      <c r="W1719" s="44">
        <f t="shared" si="318"/>
        <v>0</v>
      </c>
      <c r="X1719" s="44">
        <f t="shared" si="319"/>
        <v>0</v>
      </c>
      <c r="Y1719" s="44">
        <f t="shared" si="320"/>
        <v>0</v>
      </c>
      <c r="Z1719" s="44">
        <f t="shared" si="321"/>
        <v>48842.399999999994</v>
      </c>
      <c r="AA1719" s="44">
        <f t="shared" si="322"/>
        <v>61053</v>
      </c>
      <c r="AB1719" s="44">
        <f t="shared" si="323"/>
        <v>0</v>
      </c>
      <c r="AC1719" s="44">
        <f t="shared" si="324"/>
        <v>0</v>
      </c>
      <c r="AD1719" s="44">
        <f t="shared" si="325"/>
        <v>0</v>
      </c>
      <c r="AE1719" s="12">
        <f t="shared" si="326"/>
        <v>109895.4</v>
      </c>
    </row>
    <row r="1720" spans="1:31" ht="12.6" hidden="1" customHeight="1" x14ac:dyDescent="0.2">
      <c r="A1720" s="26" t="s">
        <v>4530</v>
      </c>
      <c r="B1720" s="19"/>
      <c r="C1720" s="19"/>
      <c r="D1720" s="20"/>
      <c r="E1720" s="21"/>
      <c r="F1720" s="22"/>
      <c r="G1720" s="21"/>
      <c r="H1720" s="22"/>
      <c r="I1720" s="20"/>
      <c r="J1720" s="20">
        <v>1300</v>
      </c>
      <c r="K1720" s="20">
        <v>2600</v>
      </c>
      <c r="L1720" s="20"/>
      <c r="M1720" s="20"/>
      <c r="N1720" s="20"/>
      <c r="O1720" s="20">
        <v>3900</v>
      </c>
      <c r="P1720" s="23" t="str">
        <f>VLOOKUP(A1720,'ИЗ ОСНОВЫ НОМЕНКЛАТУР'!D:E,2,0)</f>
        <v>Кромочные материалы</v>
      </c>
      <c r="Q1720" s="23" t="str">
        <f>VLOOKUP(A1720,'ИЗ ОСНОВЫ НОМЕНКЛАТУР'!D:F,3,0)</f>
        <v>Кромка ПВХ Россия</v>
      </c>
      <c r="R1720" s="40">
        <f>VLOOKUP(A:A,'ИЗ ОСНОВЫ НОМЕНКЛАТУР'!D:G,4,0)</f>
        <v>53.924871794871798</v>
      </c>
      <c r="S1720" s="12" t="str">
        <f>VLOOKUP(A:A,'ИЗ ОСНОВЫ НОМЕНКЛАТУР'!D:H,5,0)</f>
        <v>C</v>
      </c>
      <c r="T1720" s="44">
        <f t="shared" si="315"/>
        <v>0</v>
      </c>
      <c r="U1720" s="44">
        <f t="shared" si="316"/>
        <v>0</v>
      </c>
      <c r="V1720" s="44">
        <f t="shared" si="317"/>
        <v>0</v>
      </c>
      <c r="W1720" s="44">
        <f t="shared" si="318"/>
        <v>0</v>
      </c>
      <c r="X1720" s="44">
        <f t="shared" si="319"/>
        <v>0</v>
      </c>
      <c r="Y1720" s="44">
        <f t="shared" si="320"/>
        <v>0</v>
      </c>
      <c r="Z1720" s="44">
        <f t="shared" si="321"/>
        <v>70102.333333333343</v>
      </c>
      <c r="AA1720" s="44">
        <f t="shared" si="322"/>
        <v>140204.66666666669</v>
      </c>
      <c r="AB1720" s="44">
        <f t="shared" si="323"/>
        <v>0</v>
      </c>
      <c r="AC1720" s="44">
        <f t="shared" si="324"/>
        <v>0</v>
      </c>
      <c r="AD1720" s="44">
        <f t="shared" si="325"/>
        <v>0</v>
      </c>
      <c r="AE1720" s="12">
        <f t="shared" si="326"/>
        <v>210307.00000000003</v>
      </c>
    </row>
    <row r="1721" spans="1:31" ht="12.6" hidden="1" customHeight="1" x14ac:dyDescent="0.2">
      <c r="A1721" s="26" t="s">
        <v>482</v>
      </c>
      <c r="B1721" s="19"/>
      <c r="C1721" s="19"/>
      <c r="D1721" s="20"/>
      <c r="E1721" s="21"/>
      <c r="F1721" s="22"/>
      <c r="G1721" s="21"/>
      <c r="H1721" s="22"/>
      <c r="I1721" s="20"/>
      <c r="J1721" s="20">
        <v>3800</v>
      </c>
      <c r="K1721" s="20">
        <v>8000</v>
      </c>
      <c r="L1721" s="20"/>
      <c r="M1721" s="20"/>
      <c r="N1721" s="20"/>
      <c r="O1721" s="20">
        <v>11800</v>
      </c>
      <c r="P1721" s="23" t="str">
        <f>VLOOKUP(A1721,'ИЗ ОСНОВЫ НОМЕНКЛАТУР'!D:E,2,0)</f>
        <v>Кромочные материалы</v>
      </c>
      <c r="Q1721" s="23" t="str">
        <f>VLOOKUP(A1721,'ИЗ ОСНОВЫ НОМЕНКЛАТУР'!D:F,3,0)</f>
        <v>Кромка ПВХ Россия</v>
      </c>
      <c r="R1721" s="40">
        <f>VLOOKUP(A:A,'ИЗ ОСНОВЫ НОМЕНКЛАТУР'!D:G,4,0)</f>
        <v>17.753</v>
      </c>
      <c r="S1721" s="12" t="str">
        <f>VLOOKUP(A:A,'ИЗ ОСНОВЫ НОМЕНКЛАТУР'!D:H,5,0)</f>
        <v>C</v>
      </c>
      <c r="T1721" s="44">
        <f t="shared" si="315"/>
        <v>0</v>
      </c>
      <c r="U1721" s="44">
        <f t="shared" si="316"/>
        <v>0</v>
      </c>
      <c r="V1721" s="44">
        <f t="shared" si="317"/>
        <v>0</v>
      </c>
      <c r="W1721" s="44">
        <f t="shared" si="318"/>
        <v>0</v>
      </c>
      <c r="X1721" s="44">
        <f t="shared" si="319"/>
        <v>0</v>
      </c>
      <c r="Y1721" s="44">
        <f t="shared" si="320"/>
        <v>0</v>
      </c>
      <c r="Z1721" s="44">
        <f t="shared" si="321"/>
        <v>67461.399999999994</v>
      </c>
      <c r="AA1721" s="44">
        <f t="shared" si="322"/>
        <v>142024</v>
      </c>
      <c r="AB1721" s="44">
        <f t="shared" si="323"/>
        <v>0</v>
      </c>
      <c r="AC1721" s="44">
        <f t="shared" si="324"/>
        <v>0</v>
      </c>
      <c r="AD1721" s="44">
        <f t="shared" si="325"/>
        <v>0</v>
      </c>
      <c r="AE1721" s="12">
        <f t="shared" si="326"/>
        <v>209485.4</v>
      </c>
    </row>
    <row r="1722" spans="1:31" ht="12.6" hidden="1" customHeight="1" x14ac:dyDescent="0.2">
      <c r="A1722" s="26" t="s">
        <v>4531</v>
      </c>
      <c r="B1722" s="19"/>
      <c r="C1722" s="19"/>
      <c r="D1722" s="20"/>
      <c r="E1722" s="21"/>
      <c r="F1722" s="22"/>
      <c r="G1722" s="21"/>
      <c r="H1722" s="22"/>
      <c r="I1722" s="20"/>
      <c r="J1722" s="20">
        <v>500</v>
      </c>
      <c r="K1722" s="20"/>
      <c r="L1722" s="20"/>
      <c r="M1722" s="20"/>
      <c r="N1722" s="20"/>
      <c r="O1722" s="20">
        <v>500</v>
      </c>
      <c r="P1722" s="23" t="str">
        <f>VLOOKUP(A1722,'ИЗ ОСНОВЫ НОМЕНКЛАТУР'!D:E,2,0)</f>
        <v>Кромочные материалы</v>
      </c>
      <c r="Q1722" s="23" t="str">
        <f>VLOOKUP(A1722,'ИЗ ОСНОВЫ НОМЕНКЛАТУР'!D:F,3,0)</f>
        <v>Кромка ПВХ Россия</v>
      </c>
      <c r="R1722" s="40">
        <f>VLOOKUP(A:A,'ИЗ ОСНОВЫ НОМЕНКЛАТУР'!D:G,4,0)</f>
        <v>53.923999999999999</v>
      </c>
      <c r="S1722" s="12" t="str">
        <f>VLOOKUP(A:A,'ИЗ ОСНОВЫ НОМЕНКЛАТУР'!D:H,5,0)</f>
        <v>C</v>
      </c>
      <c r="T1722" s="44">
        <f t="shared" si="315"/>
        <v>0</v>
      </c>
      <c r="U1722" s="44">
        <f t="shared" si="316"/>
        <v>0</v>
      </c>
      <c r="V1722" s="44">
        <f t="shared" si="317"/>
        <v>0</v>
      </c>
      <c r="W1722" s="44">
        <f t="shared" si="318"/>
        <v>0</v>
      </c>
      <c r="X1722" s="44">
        <f t="shared" si="319"/>
        <v>0</v>
      </c>
      <c r="Y1722" s="44">
        <f t="shared" si="320"/>
        <v>0</v>
      </c>
      <c r="Z1722" s="44">
        <f t="shared" si="321"/>
        <v>26962</v>
      </c>
      <c r="AA1722" s="44">
        <f t="shared" si="322"/>
        <v>0</v>
      </c>
      <c r="AB1722" s="44">
        <f t="shared" si="323"/>
        <v>0</v>
      </c>
      <c r="AC1722" s="44">
        <f t="shared" si="324"/>
        <v>0</v>
      </c>
      <c r="AD1722" s="44">
        <f t="shared" si="325"/>
        <v>0</v>
      </c>
      <c r="AE1722" s="12">
        <f t="shared" si="326"/>
        <v>26962</v>
      </c>
    </row>
    <row r="1723" spans="1:31" ht="12.6" hidden="1" customHeight="1" x14ac:dyDescent="0.2">
      <c r="A1723" s="26" t="s">
        <v>4532</v>
      </c>
      <c r="B1723" s="19"/>
      <c r="C1723" s="19"/>
      <c r="D1723" s="20"/>
      <c r="E1723" s="21"/>
      <c r="F1723" s="22"/>
      <c r="G1723" s="21"/>
      <c r="H1723" s="22"/>
      <c r="I1723" s="20"/>
      <c r="J1723" s="20">
        <v>2000</v>
      </c>
      <c r="K1723" s="20">
        <v>300</v>
      </c>
      <c r="L1723" s="20"/>
      <c r="M1723" s="20"/>
      <c r="N1723" s="20"/>
      <c r="O1723" s="20">
        <v>2300</v>
      </c>
      <c r="P1723" s="23" t="str">
        <f>VLOOKUP(A1723,'ИЗ ОСНОВЫ НОМЕНКЛАТУР'!D:E,2,0)</f>
        <v>Кромочные материалы</v>
      </c>
      <c r="Q1723" s="23" t="str">
        <f>VLOOKUP(A1723,'ИЗ ОСНОВЫ НОМЕНКЛАТУР'!D:F,3,0)</f>
        <v>Кромка ПВХ Россия</v>
      </c>
      <c r="R1723" s="40">
        <f>VLOOKUP(A:A,'ИЗ ОСНОВЫ НОМЕНКЛАТУР'!D:G,4,0)</f>
        <v>53.924782608695651</v>
      </c>
      <c r="S1723" s="12" t="str">
        <f>VLOOKUP(A:A,'ИЗ ОСНОВЫ НОМЕНКЛАТУР'!D:H,5,0)</f>
        <v>C</v>
      </c>
      <c r="T1723" s="44">
        <f t="shared" si="315"/>
        <v>0</v>
      </c>
      <c r="U1723" s="44">
        <f t="shared" si="316"/>
        <v>0</v>
      </c>
      <c r="V1723" s="44">
        <f t="shared" si="317"/>
        <v>0</v>
      </c>
      <c r="W1723" s="44">
        <f t="shared" si="318"/>
        <v>0</v>
      </c>
      <c r="X1723" s="44">
        <f t="shared" si="319"/>
        <v>0</v>
      </c>
      <c r="Y1723" s="44">
        <f t="shared" si="320"/>
        <v>0</v>
      </c>
      <c r="Z1723" s="44">
        <f t="shared" si="321"/>
        <v>107849.5652173913</v>
      </c>
      <c r="AA1723" s="44">
        <f t="shared" si="322"/>
        <v>16177.434782608696</v>
      </c>
      <c r="AB1723" s="44">
        <f t="shared" si="323"/>
        <v>0</v>
      </c>
      <c r="AC1723" s="44">
        <f t="shared" si="324"/>
        <v>0</v>
      </c>
      <c r="AD1723" s="44">
        <f t="shared" si="325"/>
        <v>0</v>
      </c>
      <c r="AE1723" s="12">
        <f t="shared" si="326"/>
        <v>124027</v>
      </c>
    </row>
    <row r="1724" spans="1:31" ht="12.6" hidden="1" customHeight="1" x14ac:dyDescent="0.2">
      <c r="A1724" s="26" t="s">
        <v>4533</v>
      </c>
      <c r="B1724" s="19"/>
      <c r="C1724" s="19"/>
      <c r="D1724" s="20"/>
      <c r="E1724" s="21"/>
      <c r="F1724" s="22"/>
      <c r="G1724" s="21"/>
      <c r="H1724" s="22"/>
      <c r="I1724" s="20"/>
      <c r="J1724" s="20">
        <v>2000</v>
      </c>
      <c r="K1724" s="20">
        <v>300</v>
      </c>
      <c r="L1724" s="20"/>
      <c r="M1724" s="20"/>
      <c r="N1724" s="20"/>
      <c r="O1724" s="20">
        <v>2300</v>
      </c>
      <c r="P1724" s="23" t="str">
        <f>VLOOKUP(A1724,'ИЗ ОСНОВЫ НОМЕНКЛАТУР'!D:E,2,0)</f>
        <v>Кромочные материалы</v>
      </c>
      <c r="Q1724" s="23" t="str">
        <f>VLOOKUP(A1724,'ИЗ ОСНОВЫ НОМЕНКЛАТУР'!D:F,3,0)</f>
        <v>Кромка ПВХ Россия</v>
      </c>
      <c r="R1724" s="40">
        <f>VLOOKUP(A:A,'ИЗ ОСНОВЫ НОМЕНКЛАТУР'!D:G,4,0)</f>
        <v>53.924782608695651</v>
      </c>
      <c r="S1724" s="12" t="str">
        <f>VLOOKUP(A:A,'ИЗ ОСНОВЫ НОМЕНКЛАТУР'!D:H,5,0)</f>
        <v>C</v>
      </c>
      <c r="T1724" s="44">
        <f t="shared" si="315"/>
        <v>0</v>
      </c>
      <c r="U1724" s="44">
        <f t="shared" si="316"/>
        <v>0</v>
      </c>
      <c r="V1724" s="44">
        <f t="shared" si="317"/>
        <v>0</v>
      </c>
      <c r="W1724" s="44">
        <f t="shared" si="318"/>
        <v>0</v>
      </c>
      <c r="X1724" s="44">
        <f t="shared" si="319"/>
        <v>0</v>
      </c>
      <c r="Y1724" s="44">
        <f t="shared" si="320"/>
        <v>0</v>
      </c>
      <c r="Z1724" s="44">
        <f t="shared" si="321"/>
        <v>107849.5652173913</v>
      </c>
      <c r="AA1724" s="44">
        <f t="shared" si="322"/>
        <v>16177.434782608696</v>
      </c>
      <c r="AB1724" s="44">
        <f t="shared" si="323"/>
        <v>0</v>
      </c>
      <c r="AC1724" s="44">
        <f t="shared" si="324"/>
        <v>0</v>
      </c>
      <c r="AD1724" s="44">
        <f t="shared" si="325"/>
        <v>0</v>
      </c>
      <c r="AE1724" s="12">
        <f t="shared" si="326"/>
        <v>124027</v>
      </c>
    </row>
    <row r="1725" spans="1:31" ht="12.6" hidden="1" customHeight="1" x14ac:dyDescent="0.2">
      <c r="A1725" s="26" t="s">
        <v>486</v>
      </c>
      <c r="B1725" s="19"/>
      <c r="C1725" s="19"/>
      <c r="D1725" s="20"/>
      <c r="E1725" s="21"/>
      <c r="F1725" s="22"/>
      <c r="G1725" s="21"/>
      <c r="H1725" s="22"/>
      <c r="I1725" s="20"/>
      <c r="J1725" s="20">
        <v>1760</v>
      </c>
      <c r="K1725" s="20"/>
      <c r="L1725" s="20"/>
      <c r="M1725" s="20"/>
      <c r="N1725" s="20"/>
      <c r="O1725" s="20">
        <v>1760</v>
      </c>
      <c r="P1725" s="23" t="str">
        <f>VLOOKUP(A1725,'ИЗ ОСНОВЫ НОМЕНКЛАТУР'!D:E,2,0)</f>
        <v>Кромочные материалы</v>
      </c>
      <c r="Q1725" s="23" t="str">
        <f>VLOOKUP(A1725,'ИЗ ОСНОВЫ НОМЕНКЛАТУР'!D:F,3,0)</f>
        <v>Кромка ПВХ Россия</v>
      </c>
      <c r="R1725" s="40">
        <f>VLOOKUP(A:A,'ИЗ ОСНОВЫ НОМЕНКЛАТУР'!D:G,4,0)</f>
        <v>42.580410833333332</v>
      </c>
      <c r="S1725" s="12" t="str">
        <f>VLOOKUP(A:A,'ИЗ ОСНОВЫ НОМЕНКЛАТУР'!D:H,5,0)</f>
        <v>B</v>
      </c>
      <c r="T1725" s="44">
        <f t="shared" si="315"/>
        <v>0</v>
      </c>
      <c r="U1725" s="44">
        <f t="shared" si="316"/>
        <v>0</v>
      </c>
      <c r="V1725" s="44">
        <f t="shared" si="317"/>
        <v>0</v>
      </c>
      <c r="W1725" s="44">
        <f t="shared" si="318"/>
        <v>0</v>
      </c>
      <c r="X1725" s="44">
        <f t="shared" si="319"/>
        <v>0</v>
      </c>
      <c r="Y1725" s="44">
        <f t="shared" si="320"/>
        <v>0</v>
      </c>
      <c r="Z1725" s="44">
        <f t="shared" si="321"/>
        <v>74941.523066666661</v>
      </c>
      <c r="AA1725" s="44">
        <f t="shared" si="322"/>
        <v>0</v>
      </c>
      <c r="AB1725" s="44">
        <f t="shared" si="323"/>
        <v>0</v>
      </c>
      <c r="AC1725" s="44">
        <f t="shared" si="324"/>
        <v>0</v>
      </c>
      <c r="AD1725" s="44">
        <f t="shared" si="325"/>
        <v>0</v>
      </c>
      <c r="AE1725" s="12">
        <f t="shared" si="326"/>
        <v>74941.523066666661</v>
      </c>
    </row>
    <row r="1726" spans="1:31" ht="12.6" hidden="1" customHeight="1" x14ac:dyDescent="0.2">
      <c r="A1726" s="26" t="s">
        <v>4534</v>
      </c>
      <c r="B1726" s="19"/>
      <c r="C1726" s="19"/>
      <c r="D1726" s="20"/>
      <c r="E1726" s="21"/>
      <c r="F1726" s="22"/>
      <c r="G1726" s="21"/>
      <c r="H1726" s="22"/>
      <c r="I1726" s="20"/>
      <c r="J1726" s="20"/>
      <c r="K1726" s="20"/>
      <c r="L1726" s="20"/>
      <c r="M1726" s="20"/>
      <c r="N1726" s="20">
        <v>337</v>
      </c>
      <c r="O1726" s="20">
        <v>337</v>
      </c>
      <c r="P1726" s="23" t="str">
        <f>VLOOKUP(A1726,'ИЗ ОСНОВЫ НОМЕНКЛАТУР'!D:E,2,0)</f>
        <v>Кромочные материалы</v>
      </c>
      <c r="Q1726" s="23" t="str">
        <f>VLOOKUP(A1726,'ИЗ ОСНОВЫ НОМЕНКЛАТУР'!D:F,3,0)</f>
        <v>Кромка ПВХ Россия</v>
      </c>
      <c r="R1726" s="40">
        <f>VLOOKUP(A:A,'ИЗ ОСНОВЫ НОМЕНКЛАТУР'!D:G,4,0)</f>
        <v>34.195845697329375</v>
      </c>
      <c r="S1726" s="12" t="str">
        <f>VLOOKUP(A:A,'ИЗ ОСНОВЫ НОМЕНКЛАТУР'!D:H,5,0)</f>
        <v>C</v>
      </c>
      <c r="T1726" s="44">
        <f t="shared" si="315"/>
        <v>0</v>
      </c>
      <c r="U1726" s="44">
        <f t="shared" si="316"/>
        <v>0</v>
      </c>
      <c r="V1726" s="44">
        <f t="shared" si="317"/>
        <v>0</v>
      </c>
      <c r="W1726" s="44">
        <f t="shared" si="318"/>
        <v>0</v>
      </c>
      <c r="X1726" s="44">
        <f t="shared" si="319"/>
        <v>0</v>
      </c>
      <c r="Y1726" s="44">
        <f t="shared" si="320"/>
        <v>0</v>
      </c>
      <c r="Z1726" s="44">
        <f t="shared" si="321"/>
        <v>0</v>
      </c>
      <c r="AA1726" s="44">
        <f t="shared" si="322"/>
        <v>0</v>
      </c>
      <c r="AB1726" s="44">
        <f t="shared" si="323"/>
        <v>0</v>
      </c>
      <c r="AC1726" s="44">
        <f t="shared" si="324"/>
        <v>0</v>
      </c>
      <c r="AD1726" s="44">
        <f t="shared" si="325"/>
        <v>11524</v>
      </c>
      <c r="AE1726" s="12">
        <f t="shared" si="326"/>
        <v>11524</v>
      </c>
    </row>
    <row r="1727" spans="1:31" ht="12.6" hidden="1" customHeight="1" x14ac:dyDescent="0.2">
      <c r="A1727" s="26" t="s">
        <v>484</v>
      </c>
      <c r="B1727" s="19"/>
      <c r="C1727" s="19"/>
      <c r="D1727" s="20"/>
      <c r="E1727" s="21"/>
      <c r="F1727" s="22"/>
      <c r="G1727" s="21"/>
      <c r="H1727" s="22"/>
      <c r="I1727" s="20"/>
      <c r="J1727" s="20">
        <v>5000</v>
      </c>
      <c r="K1727" s="20"/>
      <c r="L1727" s="20"/>
      <c r="M1727" s="20"/>
      <c r="N1727" s="20">
        <v>743</v>
      </c>
      <c r="O1727" s="20">
        <v>5743</v>
      </c>
      <c r="P1727" s="23" t="str">
        <f>VLOOKUP(A1727,'ИЗ ОСНОВЫ НОМЕНКЛАТУР'!D:E,2,0)</f>
        <v>Кромочные материалы</v>
      </c>
      <c r="Q1727" s="23" t="str">
        <f>VLOOKUP(A1727,'ИЗ ОСНОВЫ НОМЕНКЛАТУР'!D:F,3,0)</f>
        <v>Кромка ПВХ Россия</v>
      </c>
      <c r="R1727" s="40">
        <f>VLOOKUP(A:A,'ИЗ ОСНОВЫ НОМЕНКЛАТУР'!D:G,4,0)</f>
        <v>54.911398230088501</v>
      </c>
      <c r="S1727" s="12" t="str">
        <f>VLOOKUP(A:A,'ИЗ ОСНОВЫ НОМЕНКЛАТУР'!D:H,5,0)</f>
        <v>C</v>
      </c>
      <c r="T1727" s="44">
        <f t="shared" si="315"/>
        <v>0</v>
      </c>
      <c r="U1727" s="44">
        <f t="shared" si="316"/>
        <v>0</v>
      </c>
      <c r="V1727" s="44">
        <f t="shared" si="317"/>
        <v>0</v>
      </c>
      <c r="W1727" s="44">
        <f t="shared" si="318"/>
        <v>0</v>
      </c>
      <c r="X1727" s="44">
        <f t="shared" si="319"/>
        <v>0</v>
      </c>
      <c r="Y1727" s="44">
        <f t="shared" si="320"/>
        <v>0</v>
      </c>
      <c r="Z1727" s="44">
        <f t="shared" si="321"/>
        <v>274556.99115044251</v>
      </c>
      <c r="AA1727" s="44">
        <f t="shared" si="322"/>
        <v>0</v>
      </c>
      <c r="AB1727" s="44">
        <f t="shared" si="323"/>
        <v>0</v>
      </c>
      <c r="AC1727" s="44">
        <f t="shared" si="324"/>
        <v>0</v>
      </c>
      <c r="AD1727" s="44">
        <f t="shared" si="325"/>
        <v>40799.168884955754</v>
      </c>
      <c r="AE1727" s="12">
        <f t="shared" si="326"/>
        <v>315356.16003539826</v>
      </c>
    </row>
    <row r="1728" spans="1:31" ht="12.6" hidden="1" customHeight="1" x14ac:dyDescent="0.2">
      <c r="A1728" s="26" t="s">
        <v>470</v>
      </c>
      <c r="B1728" s="19"/>
      <c r="C1728" s="19"/>
      <c r="D1728" s="20"/>
      <c r="E1728" s="21"/>
      <c r="F1728" s="22"/>
      <c r="G1728" s="21"/>
      <c r="H1728" s="22"/>
      <c r="I1728" s="20"/>
      <c r="J1728" s="20">
        <v>1100</v>
      </c>
      <c r="K1728" s="20">
        <v>2000</v>
      </c>
      <c r="L1728" s="20"/>
      <c r="M1728" s="20"/>
      <c r="N1728" s="20"/>
      <c r="O1728" s="20">
        <v>3100</v>
      </c>
      <c r="P1728" s="23" t="str">
        <f>VLOOKUP(A1728,'ИЗ ОСНОВЫ НОМЕНКЛАТУР'!D:E,2,0)</f>
        <v>Кромочные материалы</v>
      </c>
      <c r="Q1728" s="23" t="str">
        <f>VLOOKUP(A1728,'ИЗ ОСНОВЫ НОМЕНКЛАТУР'!D:F,3,0)</f>
        <v>Кромка ПВХ Россия</v>
      </c>
      <c r="R1728" s="40">
        <f>VLOOKUP(A:A,'ИЗ ОСНОВЫ НОМЕНКЛАТУР'!D:G,4,0)</f>
        <v>41.08</v>
      </c>
      <c r="S1728" s="12" t="str">
        <f>VLOOKUP(A:A,'ИЗ ОСНОВЫ НОМЕНКЛАТУР'!D:H,5,0)</f>
        <v>C</v>
      </c>
      <c r="T1728" s="44">
        <f t="shared" si="315"/>
        <v>0</v>
      </c>
      <c r="U1728" s="44">
        <f t="shared" si="316"/>
        <v>0</v>
      </c>
      <c r="V1728" s="44">
        <f t="shared" si="317"/>
        <v>0</v>
      </c>
      <c r="W1728" s="44">
        <f t="shared" si="318"/>
        <v>0</v>
      </c>
      <c r="X1728" s="44">
        <f t="shared" si="319"/>
        <v>0</v>
      </c>
      <c r="Y1728" s="44">
        <f t="shared" si="320"/>
        <v>0</v>
      </c>
      <c r="Z1728" s="44">
        <f t="shared" si="321"/>
        <v>45188</v>
      </c>
      <c r="AA1728" s="44">
        <f t="shared" si="322"/>
        <v>82160</v>
      </c>
      <c r="AB1728" s="44">
        <f t="shared" si="323"/>
        <v>0</v>
      </c>
      <c r="AC1728" s="44">
        <f t="shared" si="324"/>
        <v>0</v>
      </c>
      <c r="AD1728" s="44">
        <f t="shared" si="325"/>
        <v>0</v>
      </c>
      <c r="AE1728" s="12">
        <f t="shared" si="326"/>
        <v>127348</v>
      </c>
    </row>
    <row r="1729" spans="1:31" ht="12.6" hidden="1" customHeight="1" x14ac:dyDescent="0.2">
      <c r="A1729" s="26" t="s">
        <v>469</v>
      </c>
      <c r="B1729" s="19"/>
      <c r="C1729" s="19"/>
      <c r="D1729" s="20"/>
      <c r="E1729" s="21"/>
      <c r="F1729" s="22"/>
      <c r="G1729" s="21"/>
      <c r="H1729" s="22"/>
      <c r="I1729" s="20"/>
      <c r="J1729" s="20">
        <v>600</v>
      </c>
      <c r="K1729" s="20"/>
      <c r="L1729" s="20"/>
      <c r="M1729" s="20"/>
      <c r="N1729" s="20"/>
      <c r="O1729" s="20">
        <v>600</v>
      </c>
      <c r="P1729" s="23" t="str">
        <f>VLOOKUP(A1729,'ИЗ ОСНОВЫ НОМЕНКЛАТУР'!D:E,2,0)</f>
        <v>Кромочные материалы</v>
      </c>
      <c r="Q1729" s="23" t="str">
        <f>VLOOKUP(A1729,'ИЗ ОСНОВЫ НОМЕНКЛАТУР'!D:F,3,0)</f>
        <v>Кромка ПВХ Россия</v>
      </c>
      <c r="R1729" s="40">
        <f>VLOOKUP(A:A,'ИЗ ОСНОВЫ НОМЕНКЛАТУР'!D:G,4,0)</f>
        <v>23.988200000000003</v>
      </c>
      <c r="S1729" s="12" t="str">
        <f>VLOOKUP(A:A,'ИЗ ОСНОВЫ НОМЕНКЛАТУР'!D:H,5,0)</f>
        <v>C</v>
      </c>
      <c r="T1729" s="44">
        <f t="shared" si="315"/>
        <v>0</v>
      </c>
      <c r="U1729" s="44">
        <f t="shared" si="316"/>
        <v>0</v>
      </c>
      <c r="V1729" s="44">
        <f t="shared" si="317"/>
        <v>0</v>
      </c>
      <c r="W1729" s="44">
        <f t="shared" si="318"/>
        <v>0</v>
      </c>
      <c r="X1729" s="44">
        <f t="shared" si="319"/>
        <v>0</v>
      </c>
      <c r="Y1729" s="44">
        <f t="shared" si="320"/>
        <v>0</v>
      </c>
      <c r="Z1729" s="44">
        <f t="shared" si="321"/>
        <v>14392.920000000002</v>
      </c>
      <c r="AA1729" s="44">
        <f t="shared" si="322"/>
        <v>0</v>
      </c>
      <c r="AB1729" s="44">
        <f t="shared" si="323"/>
        <v>0</v>
      </c>
      <c r="AC1729" s="44">
        <f t="shared" si="324"/>
        <v>0</v>
      </c>
      <c r="AD1729" s="44">
        <f t="shared" si="325"/>
        <v>0</v>
      </c>
      <c r="AE1729" s="12">
        <f t="shared" si="326"/>
        <v>14392.920000000002</v>
      </c>
    </row>
    <row r="1730" spans="1:31" ht="12.6" hidden="1" customHeight="1" x14ac:dyDescent="0.2">
      <c r="A1730" s="26" t="s">
        <v>4535</v>
      </c>
      <c r="B1730" s="19"/>
      <c r="C1730" s="19"/>
      <c r="D1730" s="20"/>
      <c r="E1730" s="21"/>
      <c r="F1730" s="22"/>
      <c r="G1730" s="21"/>
      <c r="H1730" s="22"/>
      <c r="I1730" s="20"/>
      <c r="J1730" s="20">
        <v>500</v>
      </c>
      <c r="K1730" s="20"/>
      <c r="L1730" s="20"/>
      <c r="M1730" s="20"/>
      <c r="N1730" s="20"/>
      <c r="O1730" s="20">
        <v>500</v>
      </c>
      <c r="P1730" s="23" t="str">
        <f>VLOOKUP(A1730,'ИЗ ОСНОВЫ НОМЕНКЛАТУР'!D:E,2,0)</f>
        <v>Кромочные материалы</v>
      </c>
      <c r="Q1730" s="23" t="str">
        <f>VLOOKUP(A1730,'ИЗ ОСНОВЫ НОМЕНКЛАТУР'!D:F,3,0)</f>
        <v>Кромка ПВХ Россия</v>
      </c>
      <c r="R1730" s="40">
        <f>VLOOKUP(A:A,'ИЗ ОСНОВЫ НОМЕНКЛАТУР'!D:G,4,0)</f>
        <v>61.84</v>
      </c>
      <c r="S1730" s="12" t="str">
        <f>VLOOKUP(A:A,'ИЗ ОСНОВЫ НОМЕНКЛАТУР'!D:H,5,0)</f>
        <v>C</v>
      </c>
      <c r="T1730" s="44">
        <f t="shared" si="315"/>
        <v>0</v>
      </c>
      <c r="U1730" s="44">
        <f t="shared" si="316"/>
        <v>0</v>
      </c>
      <c r="V1730" s="44">
        <f t="shared" si="317"/>
        <v>0</v>
      </c>
      <c r="W1730" s="44">
        <f t="shared" si="318"/>
        <v>0</v>
      </c>
      <c r="X1730" s="44">
        <f t="shared" si="319"/>
        <v>0</v>
      </c>
      <c r="Y1730" s="44">
        <f t="shared" si="320"/>
        <v>0</v>
      </c>
      <c r="Z1730" s="44">
        <f t="shared" si="321"/>
        <v>30920</v>
      </c>
      <c r="AA1730" s="44">
        <f t="shared" si="322"/>
        <v>0</v>
      </c>
      <c r="AB1730" s="44">
        <f t="shared" si="323"/>
        <v>0</v>
      </c>
      <c r="AC1730" s="44">
        <f t="shared" si="324"/>
        <v>0</v>
      </c>
      <c r="AD1730" s="44">
        <f t="shared" si="325"/>
        <v>0</v>
      </c>
      <c r="AE1730" s="12">
        <f t="shared" si="326"/>
        <v>30920</v>
      </c>
    </row>
    <row r="1731" spans="1:31" ht="12.6" hidden="1" customHeight="1" x14ac:dyDescent="0.2">
      <c r="A1731" s="26" t="s">
        <v>4536</v>
      </c>
      <c r="B1731" s="19"/>
      <c r="C1731" s="19"/>
      <c r="D1731" s="20"/>
      <c r="E1731" s="21"/>
      <c r="F1731" s="22"/>
      <c r="G1731" s="21"/>
      <c r="H1731" s="22"/>
      <c r="I1731" s="20"/>
      <c r="J1731" s="20">
        <v>300</v>
      </c>
      <c r="K1731" s="20">
        <v>1200</v>
      </c>
      <c r="L1731" s="20"/>
      <c r="M1731" s="20"/>
      <c r="N1731" s="20"/>
      <c r="O1731" s="20">
        <v>1500</v>
      </c>
      <c r="P1731" s="23" t="str">
        <f>VLOOKUP(A1731,'ИЗ ОСНОВЫ НОМЕНКЛАТУР'!D:E,2,0)</f>
        <v>Кромочные материалы</v>
      </c>
      <c r="Q1731" s="23" t="str">
        <f>VLOOKUP(A1731,'ИЗ ОСНОВЫ НОМЕНКЛАТУР'!D:F,3,0)</f>
        <v>Кромка ПВХ Россия</v>
      </c>
      <c r="R1731" s="40">
        <f>VLOOKUP(A:A,'ИЗ ОСНОВЫ НОМЕНКЛАТУР'!D:G,4,0)</f>
        <v>73.900000000000006</v>
      </c>
      <c r="S1731" s="12" t="str">
        <f>VLOOKUP(A:A,'ИЗ ОСНОВЫ НОМЕНКЛАТУР'!D:H,5,0)</f>
        <v>C</v>
      </c>
      <c r="T1731" s="44">
        <f t="shared" si="315"/>
        <v>0</v>
      </c>
      <c r="U1731" s="44">
        <f t="shared" si="316"/>
        <v>0</v>
      </c>
      <c r="V1731" s="44">
        <f t="shared" si="317"/>
        <v>0</v>
      </c>
      <c r="W1731" s="44">
        <f t="shared" si="318"/>
        <v>0</v>
      </c>
      <c r="X1731" s="44">
        <f t="shared" si="319"/>
        <v>0</v>
      </c>
      <c r="Y1731" s="44">
        <f t="shared" si="320"/>
        <v>0</v>
      </c>
      <c r="Z1731" s="44">
        <f t="shared" si="321"/>
        <v>22170</v>
      </c>
      <c r="AA1731" s="44">
        <f t="shared" si="322"/>
        <v>88680</v>
      </c>
      <c r="AB1731" s="44">
        <f t="shared" si="323"/>
        <v>0</v>
      </c>
      <c r="AC1731" s="44">
        <f t="shared" si="324"/>
        <v>0</v>
      </c>
      <c r="AD1731" s="44">
        <f t="shared" si="325"/>
        <v>0</v>
      </c>
      <c r="AE1731" s="12">
        <f t="shared" si="326"/>
        <v>110850</v>
      </c>
    </row>
    <row r="1732" spans="1:31" ht="12.6" hidden="1" customHeight="1" x14ac:dyDescent="0.2">
      <c r="A1732" s="26" t="s">
        <v>4537</v>
      </c>
      <c r="B1732" s="19"/>
      <c r="C1732" s="19"/>
      <c r="D1732" s="20"/>
      <c r="E1732" s="21"/>
      <c r="F1732" s="22"/>
      <c r="G1732" s="21"/>
      <c r="H1732" s="22"/>
      <c r="I1732" s="20"/>
      <c r="J1732" s="20"/>
      <c r="K1732" s="20">
        <v>900</v>
      </c>
      <c r="L1732" s="20"/>
      <c r="M1732" s="20"/>
      <c r="N1732" s="20"/>
      <c r="O1732" s="20">
        <v>900</v>
      </c>
      <c r="P1732" s="23" t="str">
        <f>VLOOKUP(A1732,'ИЗ ОСНОВЫ НОМЕНКЛАТУР'!D:E,2,0)</f>
        <v>Кромочные материалы</v>
      </c>
      <c r="Q1732" s="23" t="str">
        <f>VLOOKUP(A1732,'ИЗ ОСНОВЫ НОМЕНКЛАТУР'!D:F,3,0)</f>
        <v>Кромка ПВХ Россия</v>
      </c>
      <c r="R1732" s="40">
        <f>VLOOKUP(A:A,'ИЗ ОСНОВЫ НОМЕНКЛАТУР'!D:G,4,0)</f>
        <v>53.637777777777778</v>
      </c>
      <c r="S1732" s="12" t="str">
        <f>VLOOKUP(A:A,'ИЗ ОСНОВЫ НОМЕНКЛАТУР'!D:H,5,0)</f>
        <v>C</v>
      </c>
      <c r="T1732" s="44">
        <f t="shared" si="315"/>
        <v>0</v>
      </c>
      <c r="U1732" s="44">
        <f t="shared" si="316"/>
        <v>0</v>
      </c>
      <c r="V1732" s="44">
        <f t="shared" si="317"/>
        <v>0</v>
      </c>
      <c r="W1732" s="44">
        <f t="shared" si="318"/>
        <v>0</v>
      </c>
      <c r="X1732" s="44">
        <f t="shared" si="319"/>
        <v>0</v>
      </c>
      <c r="Y1732" s="44">
        <f t="shared" si="320"/>
        <v>0</v>
      </c>
      <c r="Z1732" s="44">
        <f t="shared" si="321"/>
        <v>0</v>
      </c>
      <c r="AA1732" s="44">
        <f t="shared" si="322"/>
        <v>48274</v>
      </c>
      <c r="AB1732" s="44">
        <f t="shared" si="323"/>
        <v>0</v>
      </c>
      <c r="AC1732" s="44">
        <f t="shared" si="324"/>
        <v>0</v>
      </c>
      <c r="AD1732" s="44">
        <f t="shared" si="325"/>
        <v>0</v>
      </c>
      <c r="AE1732" s="12">
        <f t="shared" si="326"/>
        <v>48274</v>
      </c>
    </row>
    <row r="1733" spans="1:31" ht="12.6" hidden="1" customHeight="1" x14ac:dyDescent="0.2">
      <c r="A1733" s="26" t="s">
        <v>717</v>
      </c>
      <c r="B1733" s="19"/>
      <c r="C1733" s="19"/>
      <c r="D1733" s="20"/>
      <c r="E1733" s="21"/>
      <c r="F1733" s="22"/>
      <c r="G1733" s="21"/>
      <c r="H1733" s="22"/>
      <c r="I1733" s="20"/>
      <c r="J1733" s="20">
        <v>2</v>
      </c>
      <c r="K1733" s="20"/>
      <c r="L1733" s="20"/>
      <c r="M1733" s="20"/>
      <c r="N1733" s="20"/>
      <c r="O1733" s="20">
        <v>2</v>
      </c>
      <c r="P1733" s="23" t="str">
        <f>VLOOKUP(A1733,'ИЗ ОСНОВЫ НОМЕНКЛАТУР'!D:E,2,0)</f>
        <v>Кромочные материалы</v>
      </c>
      <c r="Q1733" s="23" t="str">
        <f>VLOOKUP(A1733,'ИЗ ОСНОВЫ НОМЕНКЛАТУР'!D:F,3,0)</f>
        <v>Кромка с клеем Россия</v>
      </c>
      <c r="R1733" s="40">
        <f>VLOOKUP(A:A,'ИЗ ОСНОВЫ НОМЕНКЛАТУР'!D:G,4,0)</f>
        <v>3696.1</v>
      </c>
      <c r="S1733" s="12" t="str">
        <f>VLOOKUP(A:A,'ИЗ ОСНОВЫ НОМЕНКЛАТУР'!D:H,5,0)</f>
        <v>C</v>
      </c>
      <c r="T1733" s="44">
        <f t="shared" si="315"/>
        <v>0</v>
      </c>
      <c r="U1733" s="44">
        <f t="shared" si="316"/>
        <v>0</v>
      </c>
      <c r="V1733" s="44">
        <f t="shared" si="317"/>
        <v>0</v>
      </c>
      <c r="W1733" s="44">
        <f t="shared" si="318"/>
        <v>0</v>
      </c>
      <c r="X1733" s="44">
        <f t="shared" si="319"/>
        <v>0</v>
      </c>
      <c r="Y1733" s="44">
        <f t="shared" si="320"/>
        <v>0</v>
      </c>
      <c r="Z1733" s="44">
        <f t="shared" si="321"/>
        <v>7392.2</v>
      </c>
      <c r="AA1733" s="44">
        <f t="shared" si="322"/>
        <v>0</v>
      </c>
      <c r="AB1733" s="44">
        <f t="shared" si="323"/>
        <v>0</v>
      </c>
      <c r="AC1733" s="44">
        <f t="shared" si="324"/>
        <v>0</v>
      </c>
      <c r="AD1733" s="44">
        <f t="shared" si="325"/>
        <v>0</v>
      </c>
      <c r="AE1733" s="12">
        <f t="shared" si="326"/>
        <v>7392.2</v>
      </c>
    </row>
    <row r="1734" spans="1:31" ht="12.6" hidden="1" customHeight="1" x14ac:dyDescent="0.2">
      <c r="A1734" s="26" t="s">
        <v>4538</v>
      </c>
      <c r="B1734" s="19"/>
      <c r="C1734" s="19"/>
      <c r="D1734" s="20"/>
      <c r="E1734" s="21"/>
      <c r="F1734" s="22"/>
      <c r="G1734" s="21"/>
      <c r="H1734" s="22"/>
      <c r="I1734" s="20"/>
      <c r="J1734" s="20">
        <v>5</v>
      </c>
      <c r="K1734" s="20"/>
      <c r="L1734" s="20"/>
      <c r="M1734" s="20"/>
      <c r="N1734" s="20"/>
      <c r="O1734" s="20">
        <v>5</v>
      </c>
      <c r="P1734" s="23" t="str">
        <f>VLOOKUP(A1734,'ИЗ ОСНОВЫ НОМЕНКЛАТУР'!D:E,2,0)</f>
        <v>Кромочные материалы</v>
      </c>
      <c r="Q1734" s="23" t="str">
        <f>VLOOKUP(A1734,'ИЗ ОСНОВЫ НОМЕНКЛАТУР'!D:F,3,0)</f>
        <v>Кромка с клеем Россия</v>
      </c>
      <c r="R1734" s="40">
        <f>VLOOKUP(A:A,'ИЗ ОСНОВЫ НОМЕНКЛАТУР'!D:G,4,0)</f>
        <v>3696.2</v>
      </c>
      <c r="S1734" s="12" t="str">
        <f>VLOOKUP(A:A,'ИЗ ОСНОВЫ НОМЕНКЛАТУР'!D:H,5,0)</f>
        <v>C</v>
      </c>
      <c r="T1734" s="44">
        <f t="shared" si="315"/>
        <v>0</v>
      </c>
      <c r="U1734" s="44">
        <f t="shared" si="316"/>
        <v>0</v>
      </c>
      <c r="V1734" s="44">
        <f t="shared" si="317"/>
        <v>0</v>
      </c>
      <c r="W1734" s="44">
        <f t="shared" si="318"/>
        <v>0</v>
      </c>
      <c r="X1734" s="44">
        <f t="shared" si="319"/>
        <v>0</v>
      </c>
      <c r="Y1734" s="44">
        <f t="shared" si="320"/>
        <v>0</v>
      </c>
      <c r="Z1734" s="44">
        <f t="shared" si="321"/>
        <v>18481</v>
      </c>
      <c r="AA1734" s="44">
        <f t="shared" si="322"/>
        <v>0</v>
      </c>
      <c r="AB1734" s="44">
        <f t="shared" si="323"/>
        <v>0</v>
      </c>
      <c r="AC1734" s="44">
        <f t="shared" si="324"/>
        <v>0</v>
      </c>
      <c r="AD1734" s="44">
        <f t="shared" si="325"/>
        <v>0</v>
      </c>
      <c r="AE1734" s="12">
        <f t="shared" si="326"/>
        <v>18481</v>
      </c>
    </row>
    <row r="1735" spans="1:31" ht="12.6" hidden="1" customHeight="1" x14ac:dyDescent="0.2">
      <c r="A1735" s="26" t="s">
        <v>718</v>
      </c>
      <c r="B1735" s="19"/>
      <c r="C1735" s="19"/>
      <c r="D1735" s="20"/>
      <c r="E1735" s="21"/>
      <c r="F1735" s="22"/>
      <c r="G1735" s="21"/>
      <c r="H1735" s="22"/>
      <c r="I1735" s="20"/>
      <c r="J1735" s="20">
        <v>4</v>
      </c>
      <c r="K1735" s="20"/>
      <c r="L1735" s="20"/>
      <c r="M1735" s="20"/>
      <c r="N1735" s="20"/>
      <c r="O1735" s="20">
        <v>4</v>
      </c>
      <c r="P1735" s="23" t="str">
        <f>VLOOKUP(A1735,'ИЗ ОСНОВЫ НОМЕНКЛАТУР'!D:E,2,0)</f>
        <v>Кромочные материалы</v>
      </c>
      <c r="Q1735" s="23" t="str">
        <f>VLOOKUP(A1735,'ИЗ ОСНОВЫ НОМЕНКЛАТУР'!D:F,3,0)</f>
        <v>Кромка с клеем Россия</v>
      </c>
      <c r="R1735" s="40">
        <f>VLOOKUP(A:A,'ИЗ ОСНОВЫ НОМЕНКЛАТУР'!D:G,4,0)</f>
        <v>3696.1</v>
      </c>
      <c r="S1735" s="12" t="str">
        <f>VLOOKUP(A:A,'ИЗ ОСНОВЫ НОМЕНКЛАТУР'!D:H,5,0)</f>
        <v>C</v>
      </c>
      <c r="T1735" s="44">
        <f t="shared" si="315"/>
        <v>0</v>
      </c>
      <c r="U1735" s="44">
        <f t="shared" si="316"/>
        <v>0</v>
      </c>
      <c r="V1735" s="44">
        <f t="shared" si="317"/>
        <v>0</v>
      </c>
      <c r="W1735" s="44">
        <f t="shared" si="318"/>
        <v>0</v>
      </c>
      <c r="X1735" s="44">
        <f t="shared" si="319"/>
        <v>0</v>
      </c>
      <c r="Y1735" s="44">
        <f t="shared" si="320"/>
        <v>0</v>
      </c>
      <c r="Z1735" s="44">
        <f t="shared" si="321"/>
        <v>14784.4</v>
      </c>
      <c r="AA1735" s="44">
        <f t="shared" si="322"/>
        <v>0</v>
      </c>
      <c r="AB1735" s="44">
        <f t="shared" si="323"/>
        <v>0</v>
      </c>
      <c r="AC1735" s="44">
        <f t="shared" si="324"/>
        <v>0</v>
      </c>
      <c r="AD1735" s="44">
        <f t="shared" si="325"/>
        <v>0</v>
      </c>
      <c r="AE1735" s="12">
        <f t="shared" si="326"/>
        <v>14784.4</v>
      </c>
    </row>
    <row r="1736" spans="1:31" ht="12.6" hidden="1" customHeight="1" x14ac:dyDescent="0.2">
      <c r="A1736" s="26" t="s">
        <v>719</v>
      </c>
      <c r="B1736" s="19"/>
      <c r="C1736" s="19"/>
      <c r="D1736" s="20"/>
      <c r="E1736" s="21"/>
      <c r="F1736" s="22"/>
      <c r="G1736" s="21"/>
      <c r="H1736" s="22"/>
      <c r="I1736" s="20"/>
      <c r="J1736" s="20">
        <v>2</v>
      </c>
      <c r="K1736" s="20"/>
      <c r="L1736" s="20"/>
      <c r="M1736" s="20"/>
      <c r="N1736" s="20"/>
      <c r="O1736" s="20">
        <v>2</v>
      </c>
      <c r="P1736" s="23" t="str">
        <f>VLOOKUP(A1736,'ИЗ ОСНОВЫ НОМЕНКЛАТУР'!D:E,2,0)</f>
        <v>Кромочные материалы</v>
      </c>
      <c r="Q1736" s="23" t="str">
        <f>VLOOKUP(A1736,'ИЗ ОСНОВЫ НОМЕНКЛАТУР'!D:F,3,0)</f>
        <v>Кромка с клеем Россия</v>
      </c>
      <c r="R1736" s="40">
        <f>VLOOKUP(A:A,'ИЗ ОСНОВЫ НОМЕНКЛАТУР'!D:G,4,0)</f>
        <v>3696.1</v>
      </c>
      <c r="S1736" s="12" t="str">
        <f>VLOOKUP(A:A,'ИЗ ОСНОВЫ НОМЕНКЛАТУР'!D:H,5,0)</f>
        <v>C</v>
      </c>
      <c r="T1736" s="44">
        <f t="shared" si="315"/>
        <v>0</v>
      </c>
      <c r="U1736" s="44">
        <f t="shared" si="316"/>
        <v>0</v>
      </c>
      <c r="V1736" s="44">
        <f t="shared" si="317"/>
        <v>0</v>
      </c>
      <c r="W1736" s="44">
        <f t="shared" si="318"/>
        <v>0</v>
      </c>
      <c r="X1736" s="44">
        <f t="shared" si="319"/>
        <v>0</v>
      </c>
      <c r="Y1736" s="44">
        <f t="shared" si="320"/>
        <v>0</v>
      </c>
      <c r="Z1736" s="44">
        <f t="shared" si="321"/>
        <v>7392.2</v>
      </c>
      <c r="AA1736" s="44">
        <f t="shared" si="322"/>
        <v>0</v>
      </c>
      <c r="AB1736" s="44">
        <f t="shared" si="323"/>
        <v>0</v>
      </c>
      <c r="AC1736" s="44">
        <f t="shared" si="324"/>
        <v>0</v>
      </c>
      <c r="AD1736" s="44">
        <f t="shared" si="325"/>
        <v>0</v>
      </c>
      <c r="AE1736" s="12">
        <f t="shared" si="326"/>
        <v>7392.2</v>
      </c>
    </row>
    <row r="1737" spans="1:31" ht="12.6" hidden="1" customHeight="1" x14ac:dyDescent="0.2">
      <c r="A1737" s="26" t="s">
        <v>720</v>
      </c>
      <c r="B1737" s="19"/>
      <c r="C1737" s="19"/>
      <c r="D1737" s="20"/>
      <c r="E1737" s="21"/>
      <c r="F1737" s="22"/>
      <c r="G1737" s="21"/>
      <c r="H1737" s="22"/>
      <c r="I1737" s="20"/>
      <c r="J1737" s="20">
        <v>5</v>
      </c>
      <c r="K1737" s="20"/>
      <c r="L1737" s="20"/>
      <c r="M1737" s="20"/>
      <c r="N1737" s="20"/>
      <c r="O1737" s="20">
        <v>5</v>
      </c>
      <c r="P1737" s="23" t="str">
        <f>VLOOKUP(A1737,'ИЗ ОСНОВЫ НОМЕНКЛАТУР'!D:E,2,0)</f>
        <v>Кромочные материалы</v>
      </c>
      <c r="Q1737" s="23" t="str">
        <f>VLOOKUP(A1737,'ИЗ ОСНОВЫ НОМЕНКЛАТУР'!D:F,3,0)</f>
        <v>Кромка с клеем Россия</v>
      </c>
      <c r="R1737" s="40">
        <f>VLOOKUP(A:A,'ИЗ ОСНОВЫ НОМЕНКЛАТУР'!D:G,4,0)</f>
        <v>3696.1</v>
      </c>
      <c r="S1737" s="12" t="str">
        <f>VLOOKUP(A:A,'ИЗ ОСНОВЫ НОМЕНКЛАТУР'!D:H,5,0)</f>
        <v>C</v>
      </c>
      <c r="T1737" s="44">
        <f t="shared" ref="T1737:T1800" si="327">$R1737*D1737</f>
        <v>0</v>
      </c>
      <c r="U1737" s="44">
        <f t="shared" ref="U1737:U1800" si="328">$R1737*E1737</f>
        <v>0</v>
      </c>
      <c r="V1737" s="44">
        <f t="shared" ref="V1737:V1800" si="329">$R1737*F1737</f>
        <v>0</v>
      </c>
      <c r="W1737" s="44">
        <f t="shared" ref="W1737:W1800" si="330">$R1737*G1737</f>
        <v>0</v>
      </c>
      <c r="X1737" s="44">
        <f t="shared" ref="X1737:X1800" si="331">$R1737*H1737</f>
        <v>0</v>
      </c>
      <c r="Y1737" s="44">
        <f t="shared" ref="Y1737:Y1800" si="332">$R1737*I1737</f>
        <v>0</v>
      </c>
      <c r="Z1737" s="44">
        <f t="shared" ref="Z1737:Z1800" si="333">$R1737*J1737</f>
        <v>18480.5</v>
      </c>
      <c r="AA1737" s="44">
        <f t="shared" ref="AA1737:AA1800" si="334">$R1737*K1737</f>
        <v>0</v>
      </c>
      <c r="AB1737" s="44">
        <f t="shared" ref="AB1737:AB1800" si="335">$R1737*L1737</f>
        <v>0</v>
      </c>
      <c r="AC1737" s="44">
        <f t="shared" ref="AC1737:AC1800" si="336">$R1737*M1737</f>
        <v>0</v>
      </c>
      <c r="AD1737" s="44">
        <f t="shared" ref="AD1737:AD1800" si="337">$R1737*N1737</f>
        <v>0</v>
      </c>
      <c r="AE1737" s="12">
        <f t="shared" ref="AE1737:AE1800" si="338">SUM(T1737:AD1737)</f>
        <v>18480.5</v>
      </c>
    </row>
    <row r="1738" spans="1:31" ht="12.6" hidden="1" customHeight="1" x14ac:dyDescent="0.2">
      <c r="A1738" s="26" t="s">
        <v>721</v>
      </c>
      <c r="B1738" s="19"/>
      <c r="C1738" s="19"/>
      <c r="D1738" s="20"/>
      <c r="E1738" s="21"/>
      <c r="F1738" s="22"/>
      <c r="G1738" s="21"/>
      <c r="H1738" s="22"/>
      <c r="I1738" s="20"/>
      <c r="J1738" s="20">
        <v>5</v>
      </c>
      <c r="K1738" s="20"/>
      <c r="L1738" s="20"/>
      <c r="M1738" s="20"/>
      <c r="N1738" s="20"/>
      <c r="O1738" s="20">
        <v>5</v>
      </c>
      <c r="P1738" s="23" t="str">
        <f>VLOOKUP(A1738,'ИЗ ОСНОВЫ НОМЕНКЛАТУР'!D:E,2,0)</f>
        <v>Кромочные материалы</v>
      </c>
      <c r="Q1738" s="23" t="str">
        <f>VLOOKUP(A1738,'ИЗ ОСНОВЫ НОМЕНКЛАТУР'!D:F,3,0)</f>
        <v>Кромка с клеем Россия</v>
      </c>
      <c r="R1738" s="40">
        <f>VLOOKUP(A:A,'ИЗ ОСНОВЫ НОМЕНКЛАТУР'!D:G,4,0)</f>
        <v>3696.1</v>
      </c>
      <c r="S1738" s="12" t="str">
        <f>VLOOKUP(A:A,'ИЗ ОСНОВЫ НОМЕНКЛАТУР'!D:H,5,0)</f>
        <v>C</v>
      </c>
      <c r="T1738" s="44">
        <f t="shared" si="327"/>
        <v>0</v>
      </c>
      <c r="U1738" s="44">
        <f t="shared" si="328"/>
        <v>0</v>
      </c>
      <c r="V1738" s="44">
        <f t="shared" si="329"/>
        <v>0</v>
      </c>
      <c r="W1738" s="44">
        <f t="shared" si="330"/>
        <v>0</v>
      </c>
      <c r="X1738" s="44">
        <f t="shared" si="331"/>
        <v>0</v>
      </c>
      <c r="Y1738" s="44">
        <f t="shared" si="332"/>
        <v>0</v>
      </c>
      <c r="Z1738" s="44">
        <f t="shared" si="333"/>
        <v>18480.5</v>
      </c>
      <c r="AA1738" s="44">
        <f t="shared" si="334"/>
        <v>0</v>
      </c>
      <c r="AB1738" s="44">
        <f t="shared" si="335"/>
        <v>0</v>
      </c>
      <c r="AC1738" s="44">
        <f t="shared" si="336"/>
        <v>0</v>
      </c>
      <c r="AD1738" s="44">
        <f t="shared" si="337"/>
        <v>0</v>
      </c>
      <c r="AE1738" s="12">
        <f t="shared" si="338"/>
        <v>18480.5</v>
      </c>
    </row>
    <row r="1739" spans="1:31" ht="12.6" hidden="1" customHeight="1" x14ac:dyDescent="0.2">
      <c r="A1739" s="26" t="s">
        <v>4539</v>
      </c>
      <c r="B1739" s="19"/>
      <c r="C1739" s="19"/>
      <c r="D1739" s="20"/>
      <c r="E1739" s="21"/>
      <c r="F1739" s="22"/>
      <c r="G1739" s="21"/>
      <c r="H1739" s="22"/>
      <c r="I1739" s="20"/>
      <c r="J1739" s="20">
        <v>5</v>
      </c>
      <c r="K1739" s="20"/>
      <c r="L1739" s="20"/>
      <c r="M1739" s="20"/>
      <c r="N1739" s="20"/>
      <c r="O1739" s="20">
        <v>5</v>
      </c>
      <c r="P1739" s="23" t="str">
        <f>VLOOKUP(A1739,'ИЗ ОСНОВЫ НОМЕНКЛАТУР'!D:E,2,0)</f>
        <v>Кромочные материалы</v>
      </c>
      <c r="Q1739" s="23" t="str">
        <f>VLOOKUP(A1739,'ИЗ ОСНОВЫ НОМЕНКЛАТУР'!D:F,3,0)</f>
        <v>Кромка с клеем Россия</v>
      </c>
      <c r="R1739" s="40">
        <f>VLOOKUP(A:A,'ИЗ ОСНОВЫ НОМЕНКЛАТУР'!D:G,4,0)</f>
        <v>3696.2</v>
      </c>
      <c r="S1739" s="12" t="str">
        <f>VLOOKUP(A:A,'ИЗ ОСНОВЫ НОМЕНКЛАТУР'!D:H,5,0)</f>
        <v>C</v>
      </c>
      <c r="T1739" s="44">
        <f t="shared" si="327"/>
        <v>0</v>
      </c>
      <c r="U1739" s="44">
        <f t="shared" si="328"/>
        <v>0</v>
      </c>
      <c r="V1739" s="44">
        <f t="shared" si="329"/>
        <v>0</v>
      </c>
      <c r="W1739" s="44">
        <f t="shared" si="330"/>
        <v>0</v>
      </c>
      <c r="X1739" s="44">
        <f t="shared" si="331"/>
        <v>0</v>
      </c>
      <c r="Y1739" s="44">
        <f t="shared" si="332"/>
        <v>0</v>
      </c>
      <c r="Z1739" s="44">
        <f t="shared" si="333"/>
        <v>18481</v>
      </c>
      <c r="AA1739" s="44">
        <f t="shared" si="334"/>
        <v>0</v>
      </c>
      <c r="AB1739" s="44">
        <f t="shared" si="335"/>
        <v>0</v>
      </c>
      <c r="AC1739" s="44">
        <f t="shared" si="336"/>
        <v>0</v>
      </c>
      <c r="AD1739" s="44">
        <f t="shared" si="337"/>
        <v>0</v>
      </c>
      <c r="AE1739" s="12">
        <f t="shared" si="338"/>
        <v>18481</v>
      </c>
    </row>
    <row r="1740" spans="1:31" ht="12.6" hidden="1" customHeight="1" x14ac:dyDescent="0.2">
      <c r="A1740" s="26" t="s">
        <v>788</v>
      </c>
      <c r="B1740" s="19"/>
      <c r="C1740" s="19"/>
      <c r="D1740" s="20"/>
      <c r="E1740" s="21"/>
      <c r="F1740" s="22"/>
      <c r="G1740" s="21"/>
      <c r="H1740" s="22"/>
      <c r="I1740" s="20"/>
      <c r="J1740" s="20"/>
      <c r="K1740" s="20"/>
      <c r="L1740" s="20"/>
      <c r="M1740" s="20"/>
      <c r="N1740" s="20">
        <v>1</v>
      </c>
      <c r="O1740" s="20">
        <v>1</v>
      </c>
      <c r="P1740" s="23" t="str">
        <f>VLOOKUP(A1740,'ИЗ ОСНОВЫ НОМЕНКЛАТУР'!D:E,2,0)</f>
        <v>Кромочные материалы</v>
      </c>
      <c r="Q1740" s="23" t="str">
        <f>VLOOKUP(A1740,'ИЗ ОСНОВЫ НОМЕНКЛАТУР'!D:F,3,0)</f>
        <v>Кромка ABS</v>
      </c>
      <c r="R1740" s="40">
        <f>VLOOKUP(A:A,'ИЗ ОСНОВЫ НОМЕНКЛАТУР'!D:G,4,0)</f>
        <v>2060</v>
      </c>
      <c r="S1740" s="12" t="str">
        <f>VLOOKUP(A:A,'ИЗ ОСНОВЫ НОМЕНКЛАТУР'!D:H,5,0)</f>
        <v>C</v>
      </c>
      <c r="T1740" s="44">
        <f t="shared" si="327"/>
        <v>0</v>
      </c>
      <c r="U1740" s="44">
        <f t="shared" si="328"/>
        <v>0</v>
      </c>
      <c r="V1740" s="44">
        <f t="shared" si="329"/>
        <v>0</v>
      </c>
      <c r="W1740" s="44">
        <f t="shared" si="330"/>
        <v>0</v>
      </c>
      <c r="X1740" s="44">
        <f t="shared" si="331"/>
        <v>0</v>
      </c>
      <c r="Y1740" s="44">
        <f t="shared" si="332"/>
        <v>0</v>
      </c>
      <c r="Z1740" s="44">
        <f t="shared" si="333"/>
        <v>0</v>
      </c>
      <c r="AA1740" s="44">
        <f t="shared" si="334"/>
        <v>0</v>
      </c>
      <c r="AB1740" s="44">
        <f t="shared" si="335"/>
        <v>0</v>
      </c>
      <c r="AC1740" s="44">
        <f t="shared" si="336"/>
        <v>0</v>
      </c>
      <c r="AD1740" s="44">
        <f t="shared" si="337"/>
        <v>2060</v>
      </c>
      <c r="AE1740" s="12">
        <f t="shared" si="338"/>
        <v>2060</v>
      </c>
    </row>
    <row r="1741" spans="1:31" ht="12.6" hidden="1" customHeight="1" x14ac:dyDescent="0.2">
      <c r="A1741" s="26" t="s">
        <v>744</v>
      </c>
      <c r="B1741" s="19"/>
      <c r="C1741" s="19"/>
      <c r="D1741" s="20"/>
      <c r="E1741" s="21"/>
      <c r="F1741" s="22"/>
      <c r="G1741" s="21"/>
      <c r="H1741" s="22"/>
      <c r="I1741" s="20"/>
      <c r="J1741" s="20"/>
      <c r="K1741" s="20"/>
      <c r="L1741" s="20">
        <v>20</v>
      </c>
      <c r="M1741" s="20"/>
      <c r="N1741" s="20"/>
      <c r="O1741" s="20">
        <v>20</v>
      </c>
      <c r="P1741" s="23" t="str">
        <f>VLOOKUP(A1741,'ИЗ ОСНОВЫ НОМЕНКЛАТУР'!D:E,2,0)</f>
        <v>Кромочные материалы</v>
      </c>
      <c r="Q1741" s="23" t="str">
        <f>VLOOKUP(A1741,'ИЗ ОСНОВЫ НОМЕНКЛАТУР'!D:F,3,0)</f>
        <v>Кромка с клеем Украина</v>
      </c>
      <c r="R1741" s="40">
        <f>VLOOKUP(A:A,'ИЗ ОСНОВЫ НОМЕНКЛАТУР'!D:G,4,0)</f>
        <v>1997.8178571428573</v>
      </c>
      <c r="S1741" s="12" t="str">
        <f>VLOOKUP(A:A,'ИЗ ОСНОВЫ НОМЕНКЛАТУР'!D:H,5,0)</f>
        <v>C</v>
      </c>
      <c r="T1741" s="44">
        <f t="shared" si="327"/>
        <v>0</v>
      </c>
      <c r="U1741" s="44">
        <f t="shared" si="328"/>
        <v>0</v>
      </c>
      <c r="V1741" s="44">
        <f t="shared" si="329"/>
        <v>0</v>
      </c>
      <c r="W1741" s="44">
        <f t="shared" si="330"/>
        <v>0</v>
      </c>
      <c r="X1741" s="44">
        <f t="shared" si="331"/>
        <v>0</v>
      </c>
      <c r="Y1741" s="44">
        <f t="shared" si="332"/>
        <v>0</v>
      </c>
      <c r="Z1741" s="44">
        <f t="shared" si="333"/>
        <v>0</v>
      </c>
      <c r="AA1741" s="44">
        <f t="shared" si="334"/>
        <v>0</v>
      </c>
      <c r="AB1741" s="44">
        <f t="shared" si="335"/>
        <v>39956.357142857145</v>
      </c>
      <c r="AC1741" s="44">
        <f t="shared" si="336"/>
        <v>0</v>
      </c>
      <c r="AD1741" s="44">
        <f t="shared" si="337"/>
        <v>0</v>
      </c>
      <c r="AE1741" s="12">
        <f t="shared" si="338"/>
        <v>39956.357142857145</v>
      </c>
    </row>
    <row r="1742" spans="1:31" ht="12.6" hidden="1" customHeight="1" x14ac:dyDescent="0.2">
      <c r="A1742" s="26" t="s">
        <v>747</v>
      </c>
      <c r="B1742" s="19"/>
      <c r="C1742" s="19"/>
      <c r="D1742" s="20"/>
      <c r="E1742" s="21"/>
      <c r="F1742" s="22"/>
      <c r="G1742" s="21"/>
      <c r="H1742" s="22"/>
      <c r="I1742" s="20">
        <v>124</v>
      </c>
      <c r="J1742" s="20">
        <v>48</v>
      </c>
      <c r="K1742" s="20">
        <v>48</v>
      </c>
      <c r="L1742" s="20"/>
      <c r="M1742" s="20"/>
      <c r="N1742" s="20">
        <v>8</v>
      </c>
      <c r="O1742" s="20">
        <v>228</v>
      </c>
      <c r="P1742" s="23" t="str">
        <f>VLOOKUP(A1742,'ИЗ ОСНОВЫ НОМЕНКЛАТУР'!D:E,2,0)</f>
        <v>Кромочные материалы</v>
      </c>
      <c r="Q1742" s="23" t="str">
        <f>VLOOKUP(A1742,'ИЗ ОСНОВЫ НОМЕНКЛАТУР'!D:F,3,0)</f>
        <v>Кромка с клеем Украина</v>
      </c>
      <c r="R1742" s="40">
        <f>VLOOKUP(A:A,'ИЗ ОСНОВЫ НОМЕНКЛАТУР'!D:G,4,0)</f>
        <v>961.30333333333328</v>
      </c>
      <c r="S1742" s="12" t="str">
        <f>VLOOKUP(A:A,'ИЗ ОСНОВЫ НОМЕНКЛАТУР'!D:H,5,0)</f>
        <v>C</v>
      </c>
      <c r="T1742" s="44">
        <f t="shared" si="327"/>
        <v>0</v>
      </c>
      <c r="U1742" s="44">
        <f t="shared" si="328"/>
        <v>0</v>
      </c>
      <c r="V1742" s="44">
        <f t="shared" si="329"/>
        <v>0</v>
      </c>
      <c r="W1742" s="44">
        <f t="shared" si="330"/>
        <v>0</v>
      </c>
      <c r="X1742" s="44">
        <f t="shared" si="331"/>
        <v>0</v>
      </c>
      <c r="Y1742" s="44">
        <f t="shared" si="332"/>
        <v>119201.61333333333</v>
      </c>
      <c r="Z1742" s="44">
        <f t="shared" si="333"/>
        <v>46142.559999999998</v>
      </c>
      <c r="AA1742" s="44">
        <f t="shared" si="334"/>
        <v>46142.559999999998</v>
      </c>
      <c r="AB1742" s="44">
        <f t="shared" si="335"/>
        <v>0</v>
      </c>
      <c r="AC1742" s="44">
        <f t="shared" si="336"/>
        <v>0</v>
      </c>
      <c r="AD1742" s="44">
        <f t="shared" si="337"/>
        <v>7690.4266666666663</v>
      </c>
      <c r="AE1742" s="12">
        <f t="shared" si="338"/>
        <v>219177.16</v>
      </c>
    </row>
    <row r="1743" spans="1:31" ht="12.6" hidden="1" customHeight="1" x14ac:dyDescent="0.2">
      <c r="A1743" s="26" t="s">
        <v>740</v>
      </c>
      <c r="B1743" s="19"/>
      <c r="C1743" s="19"/>
      <c r="D1743" s="20"/>
      <c r="E1743" s="21"/>
      <c r="F1743" s="22"/>
      <c r="G1743" s="21"/>
      <c r="H1743" s="22"/>
      <c r="I1743" s="20"/>
      <c r="J1743" s="20"/>
      <c r="K1743" s="20"/>
      <c r="L1743" s="20">
        <v>1</v>
      </c>
      <c r="M1743" s="20">
        <v>31</v>
      </c>
      <c r="N1743" s="20"/>
      <c r="O1743" s="20">
        <v>32</v>
      </c>
      <c r="P1743" s="23" t="str">
        <f>VLOOKUP(A1743,'ИЗ ОСНОВЫ НОМЕНКЛАТУР'!D:E,2,0)</f>
        <v>Кромочные материалы</v>
      </c>
      <c r="Q1743" s="23" t="str">
        <f>VLOOKUP(A1743,'ИЗ ОСНОВЫ НОМЕНКЛАТУР'!D:F,3,0)</f>
        <v>Кромка с клеем Украина</v>
      </c>
      <c r="R1743" s="40">
        <f>VLOOKUP(A:A,'ИЗ ОСНОВЫ НОМЕНКЛАТУР'!D:G,4,0)</f>
        <v>3724.0492105263156</v>
      </c>
      <c r="S1743" s="12" t="str">
        <f>VLOOKUP(A:A,'ИЗ ОСНОВЫ НОМЕНКЛАТУР'!D:H,5,0)</f>
        <v>C</v>
      </c>
      <c r="T1743" s="44">
        <f t="shared" si="327"/>
        <v>0</v>
      </c>
      <c r="U1743" s="44">
        <f t="shared" si="328"/>
        <v>0</v>
      </c>
      <c r="V1743" s="44">
        <f t="shared" si="329"/>
        <v>0</v>
      </c>
      <c r="W1743" s="44">
        <f t="shared" si="330"/>
        <v>0</v>
      </c>
      <c r="X1743" s="44">
        <f t="shared" si="331"/>
        <v>0</v>
      </c>
      <c r="Y1743" s="44">
        <f t="shared" si="332"/>
        <v>0</v>
      </c>
      <c r="Z1743" s="44">
        <f t="shared" si="333"/>
        <v>0</v>
      </c>
      <c r="AA1743" s="44">
        <f t="shared" si="334"/>
        <v>0</v>
      </c>
      <c r="AB1743" s="44">
        <f t="shared" si="335"/>
        <v>3724.0492105263156</v>
      </c>
      <c r="AC1743" s="44">
        <f t="shared" si="336"/>
        <v>115445.52552631579</v>
      </c>
      <c r="AD1743" s="44">
        <f t="shared" si="337"/>
        <v>0</v>
      </c>
      <c r="AE1743" s="12">
        <f t="shared" si="338"/>
        <v>119169.5747368421</v>
      </c>
    </row>
    <row r="1744" spans="1:31" ht="12.6" hidden="1" customHeight="1" x14ac:dyDescent="0.2">
      <c r="A1744" s="26" t="s">
        <v>732</v>
      </c>
      <c r="B1744" s="19"/>
      <c r="C1744" s="19"/>
      <c r="D1744" s="20"/>
      <c r="E1744" s="21"/>
      <c r="F1744" s="22"/>
      <c r="G1744" s="21"/>
      <c r="H1744" s="22"/>
      <c r="I1744" s="20"/>
      <c r="J1744" s="20"/>
      <c r="K1744" s="20"/>
      <c r="L1744" s="20"/>
      <c r="M1744" s="20">
        <v>119</v>
      </c>
      <c r="N1744" s="20"/>
      <c r="O1744" s="20">
        <v>119</v>
      </c>
      <c r="P1744" s="23" t="str">
        <f>VLOOKUP(A1744,'ИЗ ОСНОВЫ НОМЕНКЛАТУР'!D:E,2,0)</f>
        <v>Кромочные материалы</v>
      </c>
      <c r="Q1744" s="23" t="str">
        <f>VLOOKUP(A1744,'ИЗ ОСНОВЫ НОМЕНКЛАТУР'!D:F,3,0)</f>
        <v>Кромка с клеем Украина</v>
      </c>
      <c r="R1744" s="40">
        <f>VLOOKUP(A:A,'ИЗ ОСНОВЫ НОМЕНКЛАТУР'!D:G,4,0)</f>
        <v>1682.9518354430381</v>
      </c>
      <c r="S1744" s="12" t="str">
        <f>VLOOKUP(A:A,'ИЗ ОСНОВЫ НОМЕНКЛАТУР'!D:H,5,0)</f>
        <v>B</v>
      </c>
      <c r="T1744" s="44">
        <f t="shared" si="327"/>
        <v>0</v>
      </c>
      <c r="U1744" s="44">
        <f t="shared" si="328"/>
        <v>0</v>
      </c>
      <c r="V1744" s="44">
        <f t="shared" si="329"/>
        <v>0</v>
      </c>
      <c r="W1744" s="44">
        <f t="shared" si="330"/>
        <v>0</v>
      </c>
      <c r="X1744" s="44">
        <f t="shared" si="331"/>
        <v>0</v>
      </c>
      <c r="Y1744" s="44">
        <f t="shared" si="332"/>
        <v>0</v>
      </c>
      <c r="Z1744" s="44">
        <f t="shared" si="333"/>
        <v>0</v>
      </c>
      <c r="AA1744" s="44">
        <f t="shared" si="334"/>
        <v>0</v>
      </c>
      <c r="AB1744" s="44">
        <f t="shared" si="335"/>
        <v>0</v>
      </c>
      <c r="AC1744" s="44">
        <f t="shared" si="336"/>
        <v>200271.26841772153</v>
      </c>
      <c r="AD1744" s="44">
        <f t="shared" si="337"/>
        <v>0</v>
      </c>
      <c r="AE1744" s="12">
        <f t="shared" si="338"/>
        <v>200271.26841772153</v>
      </c>
    </row>
    <row r="1745" spans="1:31" ht="12.6" hidden="1" customHeight="1" x14ac:dyDescent="0.2">
      <c r="A1745" s="26" t="s">
        <v>764</v>
      </c>
      <c r="B1745" s="19"/>
      <c r="C1745" s="19"/>
      <c r="D1745" s="20"/>
      <c r="E1745" s="21"/>
      <c r="F1745" s="22"/>
      <c r="G1745" s="21"/>
      <c r="H1745" s="22"/>
      <c r="I1745" s="20">
        <v>320</v>
      </c>
      <c r="J1745" s="20">
        <v>57</v>
      </c>
      <c r="K1745" s="20">
        <v>464</v>
      </c>
      <c r="L1745" s="20"/>
      <c r="M1745" s="20"/>
      <c r="N1745" s="20">
        <v>1</v>
      </c>
      <c r="O1745" s="20">
        <v>842</v>
      </c>
      <c r="P1745" s="23" t="str">
        <f>VLOOKUP(A1745,'ИЗ ОСНОВЫ НОМЕНКЛАТУР'!D:E,2,0)</f>
        <v>Кромочные материалы</v>
      </c>
      <c r="Q1745" s="23" t="str">
        <f>VLOOKUP(A1745,'ИЗ ОСНОВЫ НОМЕНКЛАТУР'!D:F,3,0)</f>
        <v>Кромка с клеем Украина</v>
      </c>
      <c r="R1745" s="40">
        <f>VLOOKUP(A:A,'ИЗ ОСНОВЫ НОМЕНКЛАТУР'!D:G,4,0)</f>
        <v>1947.2734210526316</v>
      </c>
      <c r="S1745" s="12" t="str">
        <f>VLOOKUP(A:A,'ИЗ ОСНОВЫ НОМЕНКЛАТУР'!D:H,5,0)</f>
        <v>B</v>
      </c>
      <c r="T1745" s="44">
        <f t="shared" si="327"/>
        <v>0</v>
      </c>
      <c r="U1745" s="44">
        <f t="shared" si="328"/>
        <v>0</v>
      </c>
      <c r="V1745" s="44">
        <f t="shared" si="329"/>
        <v>0</v>
      </c>
      <c r="W1745" s="44">
        <f t="shared" si="330"/>
        <v>0</v>
      </c>
      <c r="X1745" s="44">
        <f t="shared" si="331"/>
        <v>0</v>
      </c>
      <c r="Y1745" s="44">
        <f t="shared" si="332"/>
        <v>623127.49473684211</v>
      </c>
      <c r="Z1745" s="44">
        <f t="shared" si="333"/>
        <v>110994.58500000001</v>
      </c>
      <c r="AA1745" s="44">
        <f t="shared" si="334"/>
        <v>903534.86736842105</v>
      </c>
      <c r="AB1745" s="44">
        <f t="shared" si="335"/>
        <v>0</v>
      </c>
      <c r="AC1745" s="44">
        <f t="shared" si="336"/>
        <v>0</v>
      </c>
      <c r="AD1745" s="44">
        <f t="shared" si="337"/>
        <v>1947.2734210526316</v>
      </c>
      <c r="AE1745" s="12">
        <f t="shared" si="338"/>
        <v>1639604.2205263157</v>
      </c>
    </row>
    <row r="1746" spans="1:31" ht="12.6" hidden="1" customHeight="1" x14ac:dyDescent="0.2">
      <c r="A1746" s="26" t="s">
        <v>773</v>
      </c>
      <c r="B1746" s="19"/>
      <c r="C1746" s="19"/>
      <c r="D1746" s="20"/>
      <c r="E1746" s="21"/>
      <c r="F1746" s="22"/>
      <c r="G1746" s="21"/>
      <c r="H1746" s="22"/>
      <c r="I1746" s="20">
        <v>24</v>
      </c>
      <c r="J1746" s="20"/>
      <c r="K1746" s="20"/>
      <c r="L1746" s="20"/>
      <c r="M1746" s="20"/>
      <c r="N1746" s="20">
        <v>7</v>
      </c>
      <c r="O1746" s="20">
        <v>31</v>
      </c>
      <c r="P1746" s="23" t="str">
        <f>VLOOKUP(A1746,'ИЗ ОСНОВЫ НОМЕНКЛАТУР'!D:E,2,0)</f>
        <v>Кромочные материалы</v>
      </c>
      <c r="Q1746" s="23" t="str">
        <f>VLOOKUP(A1746,'ИЗ ОСНОВЫ НОМЕНКЛАТУР'!D:F,3,0)</f>
        <v>Кромка с клеем Украина</v>
      </c>
      <c r="R1746" s="40">
        <f>VLOOKUP(A:A,'ИЗ ОСНОВЫ НОМЕНКЛАТУР'!D:G,4,0)</f>
        <v>4635.472191780822</v>
      </c>
      <c r="S1746" s="12" t="str">
        <f>VLOOKUP(A:A,'ИЗ ОСНОВЫ НОМЕНКЛАТУР'!D:H,5,0)</f>
        <v>B</v>
      </c>
      <c r="T1746" s="44">
        <f t="shared" si="327"/>
        <v>0</v>
      </c>
      <c r="U1746" s="44">
        <f t="shared" si="328"/>
        <v>0</v>
      </c>
      <c r="V1746" s="44">
        <f t="shared" si="329"/>
        <v>0</v>
      </c>
      <c r="W1746" s="44">
        <f t="shared" si="330"/>
        <v>0</v>
      </c>
      <c r="X1746" s="44">
        <f t="shared" si="331"/>
        <v>0</v>
      </c>
      <c r="Y1746" s="44">
        <f t="shared" si="332"/>
        <v>111251.33260273973</v>
      </c>
      <c r="Z1746" s="44">
        <f t="shared" si="333"/>
        <v>0</v>
      </c>
      <c r="AA1746" s="44">
        <f t="shared" si="334"/>
        <v>0</v>
      </c>
      <c r="AB1746" s="44">
        <f t="shared" si="335"/>
        <v>0</v>
      </c>
      <c r="AC1746" s="44">
        <f t="shared" si="336"/>
        <v>0</v>
      </c>
      <c r="AD1746" s="44">
        <f t="shared" si="337"/>
        <v>32448.305342465756</v>
      </c>
      <c r="AE1746" s="12">
        <f t="shared" si="338"/>
        <v>143699.6379452055</v>
      </c>
    </row>
    <row r="1747" spans="1:31" ht="12.6" hidden="1" customHeight="1" x14ac:dyDescent="0.2">
      <c r="A1747" s="26" t="s">
        <v>1771</v>
      </c>
      <c r="B1747" s="19"/>
      <c r="C1747" s="19"/>
      <c r="D1747" s="20"/>
      <c r="E1747" s="20">
        <v>36</v>
      </c>
      <c r="F1747" s="20"/>
      <c r="G1747" s="21"/>
      <c r="H1747" s="22"/>
      <c r="I1747" s="20"/>
      <c r="J1747" s="20"/>
      <c r="K1747" s="20"/>
      <c r="L1747" s="20">
        <v>6</v>
      </c>
      <c r="M1747" s="20">
        <v>84</v>
      </c>
      <c r="N1747" s="20"/>
      <c r="O1747" s="20">
        <v>126</v>
      </c>
      <c r="P1747" s="23" t="str">
        <f>VLOOKUP(A1747,'ИЗ ОСНОВЫ НОМЕНКЛАТУР'!D:E,2,0)</f>
        <v>Крепежные системы</v>
      </c>
      <c r="Q1747" s="23" t="str">
        <f>VLOOKUP(A1747,'ИЗ ОСНОВЫ НОМЕНКЛАТУР'!D:F,3,0)</f>
        <v>Полкодержатели</v>
      </c>
      <c r="R1747" s="40">
        <f>VLOOKUP(A:A,'ИЗ ОСНОВЫ НОМЕНКЛАТУР'!D:G,4,0)</f>
        <v>133</v>
      </c>
      <c r="S1747" s="12" t="str">
        <f>VLOOKUP(A:A,'ИЗ ОСНОВЫ НОМЕНКЛАТУР'!D:H,5,0)</f>
        <v>C</v>
      </c>
      <c r="T1747" s="44">
        <f t="shared" si="327"/>
        <v>0</v>
      </c>
      <c r="U1747" s="44">
        <f t="shared" si="328"/>
        <v>4788</v>
      </c>
      <c r="V1747" s="44">
        <f t="shared" si="329"/>
        <v>0</v>
      </c>
      <c r="W1747" s="44">
        <f t="shared" si="330"/>
        <v>0</v>
      </c>
      <c r="X1747" s="44">
        <f t="shared" si="331"/>
        <v>0</v>
      </c>
      <c r="Y1747" s="44">
        <f t="shared" si="332"/>
        <v>0</v>
      </c>
      <c r="Z1747" s="44">
        <f t="shared" si="333"/>
        <v>0</v>
      </c>
      <c r="AA1747" s="44">
        <f t="shared" si="334"/>
        <v>0</v>
      </c>
      <c r="AB1747" s="44">
        <f t="shared" si="335"/>
        <v>798</v>
      </c>
      <c r="AC1747" s="44">
        <f t="shared" si="336"/>
        <v>11172</v>
      </c>
      <c r="AD1747" s="44">
        <f t="shared" si="337"/>
        <v>0</v>
      </c>
      <c r="AE1747" s="12">
        <f t="shared" si="338"/>
        <v>16758</v>
      </c>
    </row>
    <row r="1748" spans="1:31" ht="12.6" hidden="1" customHeight="1" x14ac:dyDescent="0.2">
      <c r="A1748" s="26" t="s">
        <v>4540</v>
      </c>
      <c r="B1748" s="19"/>
      <c r="C1748" s="19"/>
      <c r="D1748" s="20"/>
      <c r="E1748" s="21"/>
      <c r="F1748" s="22"/>
      <c r="G1748" s="21"/>
      <c r="H1748" s="22"/>
      <c r="I1748" s="20"/>
      <c r="J1748" s="20"/>
      <c r="K1748" s="20"/>
      <c r="L1748" s="20">
        <v>6</v>
      </c>
      <c r="M1748" s="20">
        <v>44</v>
      </c>
      <c r="N1748" s="20"/>
      <c r="O1748" s="20">
        <v>50</v>
      </c>
      <c r="P1748" s="23" t="str">
        <f>VLOOKUP(A1748,'ИЗ ОСНОВЫ НОМЕНКЛАТУР'!D:E,2,0)</f>
        <v>Крепежные системы</v>
      </c>
      <c r="Q1748" s="23" t="str">
        <f>VLOOKUP(A1748,'ИЗ ОСНОВЫ НОМЕНКЛАТУР'!D:F,3,0)</f>
        <v>Полкодержатели</v>
      </c>
      <c r="R1748" s="40">
        <f>VLOOKUP(A:A,'ИЗ ОСНОВЫ НОМЕНКЛАТУР'!D:G,4,0)</f>
        <v>123.1</v>
      </c>
      <c r="S1748" s="12" t="str">
        <f>VLOOKUP(A:A,'ИЗ ОСНОВЫ НОМЕНКЛАТУР'!D:H,5,0)</f>
        <v>C</v>
      </c>
      <c r="T1748" s="44">
        <f t="shared" si="327"/>
        <v>0</v>
      </c>
      <c r="U1748" s="44">
        <f t="shared" si="328"/>
        <v>0</v>
      </c>
      <c r="V1748" s="44">
        <f t="shared" si="329"/>
        <v>0</v>
      </c>
      <c r="W1748" s="44">
        <f t="shared" si="330"/>
        <v>0</v>
      </c>
      <c r="X1748" s="44">
        <f t="shared" si="331"/>
        <v>0</v>
      </c>
      <c r="Y1748" s="44">
        <f t="shared" si="332"/>
        <v>0</v>
      </c>
      <c r="Z1748" s="44">
        <f t="shared" si="333"/>
        <v>0</v>
      </c>
      <c r="AA1748" s="44">
        <f t="shared" si="334"/>
        <v>0</v>
      </c>
      <c r="AB1748" s="44">
        <f t="shared" si="335"/>
        <v>738.59999999999991</v>
      </c>
      <c r="AC1748" s="44">
        <f t="shared" si="336"/>
        <v>5416.4</v>
      </c>
      <c r="AD1748" s="44">
        <f t="shared" si="337"/>
        <v>0</v>
      </c>
      <c r="AE1748" s="12">
        <f t="shared" si="338"/>
        <v>6155</v>
      </c>
    </row>
    <row r="1749" spans="1:31" ht="12.6" hidden="1" customHeight="1" x14ac:dyDescent="0.2">
      <c r="A1749" s="26" t="s">
        <v>1772</v>
      </c>
      <c r="B1749" s="19"/>
      <c r="C1749" s="19"/>
      <c r="D1749" s="20"/>
      <c r="E1749" s="20">
        <v>26</v>
      </c>
      <c r="F1749" s="20"/>
      <c r="G1749" s="21"/>
      <c r="H1749" s="22"/>
      <c r="I1749" s="20"/>
      <c r="J1749" s="20"/>
      <c r="K1749" s="20"/>
      <c r="L1749" s="20">
        <v>4</v>
      </c>
      <c r="M1749" s="20">
        <v>94</v>
      </c>
      <c r="N1749" s="20"/>
      <c r="O1749" s="20">
        <v>124</v>
      </c>
      <c r="P1749" s="23" t="str">
        <f>VLOOKUP(A1749,'ИЗ ОСНОВЫ НОМЕНКЛАТУР'!D:E,2,0)</f>
        <v>Крепежные системы</v>
      </c>
      <c r="Q1749" s="23" t="str">
        <f>VLOOKUP(A1749,'ИЗ ОСНОВЫ НОМЕНКЛАТУР'!D:F,3,0)</f>
        <v>Полкодержатели</v>
      </c>
      <c r="R1749" s="40">
        <f>VLOOKUP(A:A,'ИЗ ОСНОВЫ НОМЕНКЛАТУР'!D:G,4,0)</f>
        <v>105</v>
      </c>
      <c r="S1749" s="12" t="str">
        <f>VLOOKUP(A:A,'ИЗ ОСНОВЫ НОМЕНКЛАТУР'!D:H,5,0)</f>
        <v>C</v>
      </c>
      <c r="T1749" s="44">
        <f t="shared" si="327"/>
        <v>0</v>
      </c>
      <c r="U1749" s="44">
        <f t="shared" si="328"/>
        <v>2730</v>
      </c>
      <c r="V1749" s="44">
        <f t="shared" si="329"/>
        <v>0</v>
      </c>
      <c r="W1749" s="44">
        <f t="shared" si="330"/>
        <v>0</v>
      </c>
      <c r="X1749" s="44">
        <f t="shared" si="331"/>
        <v>0</v>
      </c>
      <c r="Y1749" s="44">
        <f t="shared" si="332"/>
        <v>0</v>
      </c>
      <c r="Z1749" s="44">
        <f t="shared" si="333"/>
        <v>0</v>
      </c>
      <c r="AA1749" s="44">
        <f t="shared" si="334"/>
        <v>0</v>
      </c>
      <c r="AB1749" s="44">
        <f t="shared" si="335"/>
        <v>420</v>
      </c>
      <c r="AC1749" s="44">
        <f t="shared" si="336"/>
        <v>9870</v>
      </c>
      <c r="AD1749" s="44">
        <f t="shared" si="337"/>
        <v>0</v>
      </c>
      <c r="AE1749" s="12">
        <f t="shared" si="338"/>
        <v>13020</v>
      </c>
    </row>
    <row r="1750" spans="1:31" ht="12.6" hidden="1" customHeight="1" x14ac:dyDescent="0.2">
      <c r="A1750" s="26" t="s">
        <v>1774</v>
      </c>
      <c r="B1750" s="19"/>
      <c r="C1750" s="19"/>
      <c r="D1750" s="20"/>
      <c r="E1750" s="21"/>
      <c r="F1750" s="22"/>
      <c r="G1750" s="21"/>
      <c r="H1750" s="22"/>
      <c r="I1750" s="20"/>
      <c r="J1750" s="20"/>
      <c r="K1750" s="20"/>
      <c r="L1750" s="20">
        <v>6</v>
      </c>
      <c r="M1750" s="20">
        <v>42</v>
      </c>
      <c r="N1750" s="20"/>
      <c r="O1750" s="20">
        <v>48</v>
      </c>
      <c r="P1750" s="23" t="str">
        <f>VLOOKUP(A1750,'ИЗ ОСНОВЫ НОМЕНКЛАТУР'!D:E,2,0)</f>
        <v>Крепежные системы</v>
      </c>
      <c r="Q1750" s="23" t="str">
        <f>VLOOKUP(A1750,'ИЗ ОСНОВЫ НОМЕНКЛАТУР'!D:F,3,0)</f>
        <v>Полкодержатели</v>
      </c>
      <c r="R1750" s="40">
        <f>VLOOKUP(A:A,'ИЗ ОСНОВЫ НОМЕНКЛАТУР'!D:G,4,0)</f>
        <v>118</v>
      </c>
      <c r="S1750" s="12" t="str">
        <f>VLOOKUP(A:A,'ИЗ ОСНОВЫ НОМЕНКЛАТУР'!D:H,5,0)</f>
        <v>C</v>
      </c>
      <c r="T1750" s="44">
        <f t="shared" si="327"/>
        <v>0</v>
      </c>
      <c r="U1750" s="44">
        <f t="shared" si="328"/>
        <v>0</v>
      </c>
      <c r="V1750" s="44">
        <f t="shared" si="329"/>
        <v>0</v>
      </c>
      <c r="W1750" s="44">
        <f t="shared" si="330"/>
        <v>0</v>
      </c>
      <c r="X1750" s="44">
        <f t="shared" si="331"/>
        <v>0</v>
      </c>
      <c r="Y1750" s="44">
        <f t="shared" si="332"/>
        <v>0</v>
      </c>
      <c r="Z1750" s="44">
        <f t="shared" si="333"/>
        <v>0</v>
      </c>
      <c r="AA1750" s="44">
        <f t="shared" si="334"/>
        <v>0</v>
      </c>
      <c r="AB1750" s="44">
        <f t="shared" si="335"/>
        <v>708</v>
      </c>
      <c r="AC1750" s="44">
        <f t="shared" si="336"/>
        <v>4956</v>
      </c>
      <c r="AD1750" s="44">
        <f t="shared" si="337"/>
        <v>0</v>
      </c>
      <c r="AE1750" s="12">
        <f t="shared" si="338"/>
        <v>5664</v>
      </c>
    </row>
    <row r="1751" spans="1:31" ht="12.6" hidden="1" customHeight="1" x14ac:dyDescent="0.2">
      <c r="A1751" s="26" t="s">
        <v>1764</v>
      </c>
      <c r="B1751" s="19"/>
      <c r="C1751" s="19"/>
      <c r="D1751" s="20"/>
      <c r="E1751" s="20">
        <v>12</v>
      </c>
      <c r="F1751" s="20"/>
      <c r="G1751" s="21"/>
      <c r="H1751" s="22"/>
      <c r="I1751" s="20"/>
      <c r="J1751" s="20">
        <v>65</v>
      </c>
      <c r="K1751" s="20"/>
      <c r="L1751" s="20">
        <v>6</v>
      </c>
      <c r="M1751" s="20">
        <v>32</v>
      </c>
      <c r="N1751" s="20"/>
      <c r="O1751" s="20">
        <v>115</v>
      </c>
      <c r="P1751" s="23" t="str">
        <f>VLOOKUP(A1751,'ИЗ ОСНОВЫ НОМЕНКЛАТУР'!D:E,2,0)</f>
        <v>Крепежные системы</v>
      </c>
      <c r="Q1751" s="23" t="str">
        <f>VLOOKUP(A1751,'ИЗ ОСНОВЫ НОМЕНКЛАТУР'!D:F,3,0)</f>
        <v>Полкодержатели</v>
      </c>
      <c r="R1751" s="40">
        <f>VLOOKUP(A:A,'ИЗ ОСНОВЫ НОМЕНКЛАТУР'!D:G,4,0)</f>
        <v>90</v>
      </c>
      <c r="S1751" s="12" t="str">
        <f>VLOOKUP(A:A,'ИЗ ОСНОВЫ НОМЕНКЛАТУР'!D:H,5,0)</f>
        <v>C</v>
      </c>
      <c r="T1751" s="44">
        <f t="shared" si="327"/>
        <v>0</v>
      </c>
      <c r="U1751" s="44">
        <f t="shared" si="328"/>
        <v>1080</v>
      </c>
      <c r="V1751" s="44">
        <f t="shared" si="329"/>
        <v>0</v>
      </c>
      <c r="W1751" s="44">
        <f t="shared" si="330"/>
        <v>0</v>
      </c>
      <c r="X1751" s="44">
        <f t="shared" si="331"/>
        <v>0</v>
      </c>
      <c r="Y1751" s="44">
        <f t="shared" si="332"/>
        <v>0</v>
      </c>
      <c r="Z1751" s="44">
        <f t="shared" si="333"/>
        <v>5850</v>
      </c>
      <c r="AA1751" s="44">
        <f t="shared" si="334"/>
        <v>0</v>
      </c>
      <c r="AB1751" s="44">
        <f t="shared" si="335"/>
        <v>540</v>
      </c>
      <c r="AC1751" s="44">
        <f t="shared" si="336"/>
        <v>2880</v>
      </c>
      <c r="AD1751" s="44">
        <f t="shared" si="337"/>
        <v>0</v>
      </c>
      <c r="AE1751" s="12">
        <f t="shared" si="338"/>
        <v>10350</v>
      </c>
    </row>
    <row r="1752" spans="1:31" ht="12.6" hidden="1" customHeight="1" x14ac:dyDescent="0.2">
      <c r="A1752" s="26" t="s">
        <v>1770</v>
      </c>
      <c r="B1752" s="19"/>
      <c r="C1752" s="19"/>
      <c r="D1752" s="20"/>
      <c r="E1752" s="20">
        <v>40</v>
      </c>
      <c r="F1752" s="20"/>
      <c r="G1752" s="21"/>
      <c r="H1752" s="22"/>
      <c r="I1752" s="20"/>
      <c r="J1752" s="20"/>
      <c r="K1752" s="20"/>
      <c r="L1752" s="20">
        <v>6</v>
      </c>
      <c r="M1752" s="20">
        <v>32</v>
      </c>
      <c r="N1752" s="20"/>
      <c r="O1752" s="20">
        <v>78</v>
      </c>
      <c r="P1752" s="23" t="str">
        <f>VLOOKUP(A1752,'ИЗ ОСНОВЫ НОМЕНКЛАТУР'!D:E,2,0)</f>
        <v>Крепежные системы</v>
      </c>
      <c r="Q1752" s="23" t="str">
        <f>VLOOKUP(A1752,'ИЗ ОСНОВЫ НОМЕНКЛАТУР'!D:F,3,0)</f>
        <v>Полкодержатели</v>
      </c>
      <c r="R1752" s="40">
        <f>VLOOKUP(A:A,'ИЗ ОСНОВЫ НОМЕНКЛАТУР'!D:G,4,0)</f>
        <v>204</v>
      </c>
      <c r="S1752" s="12" t="str">
        <f>VLOOKUP(A:A,'ИЗ ОСНОВЫ НОМЕНКЛАТУР'!D:H,5,0)</f>
        <v>C</v>
      </c>
      <c r="T1752" s="44">
        <f t="shared" si="327"/>
        <v>0</v>
      </c>
      <c r="U1752" s="44">
        <f t="shared" si="328"/>
        <v>8160</v>
      </c>
      <c r="V1752" s="44">
        <f t="shared" si="329"/>
        <v>0</v>
      </c>
      <c r="W1752" s="44">
        <f t="shared" si="330"/>
        <v>0</v>
      </c>
      <c r="X1752" s="44">
        <f t="shared" si="331"/>
        <v>0</v>
      </c>
      <c r="Y1752" s="44">
        <f t="shared" si="332"/>
        <v>0</v>
      </c>
      <c r="Z1752" s="44">
        <f t="shared" si="333"/>
        <v>0</v>
      </c>
      <c r="AA1752" s="44">
        <f t="shared" si="334"/>
        <v>0</v>
      </c>
      <c r="AB1752" s="44">
        <f t="shared" si="335"/>
        <v>1224</v>
      </c>
      <c r="AC1752" s="44">
        <f t="shared" si="336"/>
        <v>6528</v>
      </c>
      <c r="AD1752" s="44">
        <f t="shared" si="337"/>
        <v>0</v>
      </c>
      <c r="AE1752" s="12">
        <f t="shared" si="338"/>
        <v>15912</v>
      </c>
    </row>
    <row r="1753" spans="1:31" ht="12.6" hidden="1" customHeight="1" x14ac:dyDescent="0.2">
      <c r="A1753" s="26" t="s">
        <v>1761</v>
      </c>
      <c r="B1753" s="19"/>
      <c r="C1753" s="19"/>
      <c r="D1753" s="20"/>
      <c r="E1753" s="21"/>
      <c r="F1753" s="22"/>
      <c r="G1753" s="21"/>
      <c r="H1753" s="22"/>
      <c r="I1753" s="20"/>
      <c r="J1753" s="20"/>
      <c r="K1753" s="20"/>
      <c r="L1753" s="20">
        <v>8</v>
      </c>
      <c r="M1753" s="20">
        <v>84</v>
      </c>
      <c r="N1753" s="20">
        <v>11</v>
      </c>
      <c r="O1753" s="20">
        <v>103</v>
      </c>
      <c r="P1753" s="23" t="str">
        <f>VLOOKUP(A1753,'ИЗ ОСНОВЫ НОМЕНКЛАТУР'!D:E,2,0)</f>
        <v>Крепежные системы</v>
      </c>
      <c r="Q1753" s="23" t="str">
        <f>VLOOKUP(A1753,'ИЗ ОСНОВЫ НОМЕНКЛАТУР'!D:F,3,0)</f>
        <v>Полкодержатели</v>
      </c>
      <c r="R1753" s="40">
        <f>VLOOKUP(A:A,'ИЗ ОСНОВЫ НОМЕНКЛАТУР'!D:G,4,0)</f>
        <v>203</v>
      </c>
      <c r="S1753" s="12" t="str">
        <f>VLOOKUP(A:A,'ИЗ ОСНОВЫ НОМЕНКЛАТУР'!D:H,5,0)</f>
        <v>C</v>
      </c>
      <c r="T1753" s="44">
        <f t="shared" si="327"/>
        <v>0</v>
      </c>
      <c r="U1753" s="44">
        <f t="shared" si="328"/>
        <v>0</v>
      </c>
      <c r="V1753" s="44">
        <f t="shared" si="329"/>
        <v>0</v>
      </c>
      <c r="W1753" s="44">
        <f t="shared" si="330"/>
        <v>0</v>
      </c>
      <c r="X1753" s="44">
        <f t="shared" si="331"/>
        <v>0</v>
      </c>
      <c r="Y1753" s="44">
        <f t="shared" si="332"/>
        <v>0</v>
      </c>
      <c r="Z1753" s="44">
        <f t="shared" si="333"/>
        <v>0</v>
      </c>
      <c r="AA1753" s="44">
        <f t="shared" si="334"/>
        <v>0</v>
      </c>
      <c r="AB1753" s="44">
        <f t="shared" si="335"/>
        <v>1624</v>
      </c>
      <c r="AC1753" s="44">
        <f t="shared" si="336"/>
        <v>17052</v>
      </c>
      <c r="AD1753" s="44">
        <f t="shared" si="337"/>
        <v>2233</v>
      </c>
      <c r="AE1753" s="12">
        <f t="shared" si="338"/>
        <v>20909</v>
      </c>
    </row>
    <row r="1754" spans="1:31" ht="12.6" hidden="1" customHeight="1" x14ac:dyDescent="0.2">
      <c r="A1754" s="26" t="s">
        <v>4541</v>
      </c>
      <c r="B1754" s="19"/>
      <c r="C1754" s="19"/>
      <c r="D1754" s="20"/>
      <c r="E1754" s="21"/>
      <c r="F1754" s="22"/>
      <c r="G1754" s="21"/>
      <c r="H1754" s="22"/>
      <c r="I1754" s="20"/>
      <c r="J1754" s="20"/>
      <c r="K1754" s="20"/>
      <c r="L1754" s="20">
        <v>6</v>
      </c>
      <c r="M1754" s="20">
        <v>44</v>
      </c>
      <c r="N1754" s="20"/>
      <c r="O1754" s="20">
        <v>50</v>
      </c>
      <c r="P1754" s="23" t="str">
        <f>VLOOKUP(A1754,'ИЗ ОСНОВЫ НОМЕНКЛАТУР'!D:E,2,0)</f>
        <v>Крепежные системы</v>
      </c>
      <c r="Q1754" s="23" t="str">
        <f>VLOOKUP(A1754,'ИЗ ОСНОВЫ НОМЕНКЛАТУР'!D:F,3,0)</f>
        <v>Полкодержатели</v>
      </c>
      <c r="R1754" s="40">
        <f>VLOOKUP(A:A,'ИЗ ОСНОВЫ НОМЕНКЛАТУР'!D:G,4,0)</f>
        <v>216.8</v>
      </c>
      <c r="S1754" s="12" t="str">
        <f>VLOOKUP(A:A,'ИЗ ОСНОВЫ НОМЕНКЛАТУР'!D:H,5,0)</f>
        <v>C</v>
      </c>
      <c r="T1754" s="44">
        <f t="shared" si="327"/>
        <v>0</v>
      </c>
      <c r="U1754" s="44">
        <f t="shared" si="328"/>
        <v>0</v>
      </c>
      <c r="V1754" s="44">
        <f t="shared" si="329"/>
        <v>0</v>
      </c>
      <c r="W1754" s="44">
        <f t="shared" si="330"/>
        <v>0</v>
      </c>
      <c r="X1754" s="44">
        <f t="shared" si="331"/>
        <v>0</v>
      </c>
      <c r="Y1754" s="44">
        <f t="shared" si="332"/>
        <v>0</v>
      </c>
      <c r="Z1754" s="44">
        <f t="shared" si="333"/>
        <v>0</v>
      </c>
      <c r="AA1754" s="44">
        <f t="shared" si="334"/>
        <v>0</v>
      </c>
      <c r="AB1754" s="44">
        <f t="shared" si="335"/>
        <v>1300.8000000000002</v>
      </c>
      <c r="AC1754" s="44">
        <f t="shared" si="336"/>
        <v>9539.2000000000007</v>
      </c>
      <c r="AD1754" s="44">
        <f t="shared" si="337"/>
        <v>0</v>
      </c>
      <c r="AE1754" s="12">
        <f t="shared" si="338"/>
        <v>10840</v>
      </c>
    </row>
    <row r="1755" spans="1:31" ht="12.6" hidden="1" customHeight="1" x14ac:dyDescent="0.2">
      <c r="A1755" s="26" t="s">
        <v>1763</v>
      </c>
      <c r="B1755" s="19"/>
      <c r="C1755" s="19"/>
      <c r="D1755" s="20"/>
      <c r="E1755" s="20">
        <v>34</v>
      </c>
      <c r="F1755" s="20"/>
      <c r="G1755" s="21"/>
      <c r="H1755" s="22"/>
      <c r="I1755" s="20"/>
      <c r="J1755" s="20"/>
      <c r="K1755" s="20"/>
      <c r="L1755" s="20">
        <v>1</v>
      </c>
      <c r="M1755" s="20">
        <v>78</v>
      </c>
      <c r="N1755" s="20">
        <v>47</v>
      </c>
      <c r="O1755" s="20">
        <v>160</v>
      </c>
      <c r="P1755" s="23" t="str">
        <f>VLOOKUP(A1755,'ИЗ ОСНОВЫ НОМЕНКЛАТУР'!D:E,2,0)</f>
        <v>Крепежные системы</v>
      </c>
      <c r="Q1755" s="23" t="str">
        <f>VLOOKUP(A1755,'ИЗ ОСНОВЫ НОМЕНКЛАТУР'!D:F,3,0)</f>
        <v>Полкодержатели</v>
      </c>
      <c r="R1755" s="40">
        <f>VLOOKUP(A:A,'ИЗ ОСНОВЫ НОМЕНКЛАТУР'!D:G,4,0)</f>
        <v>203.22428571428571</v>
      </c>
      <c r="S1755" s="12" t="str">
        <f>VLOOKUP(A:A,'ИЗ ОСНОВЫ НОМЕНКЛАТУР'!D:H,5,0)</f>
        <v>C</v>
      </c>
      <c r="T1755" s="44">
        <f t="shared" si="327"/>
        <v>0</v>
      </c>
      <c r="U1755" s="44">
        <f t="shared" si="328"/>
        <v>6909.6257142857139</v>
      </c>
      <c r="V1755" s="44">
        <f t="shared" si="329"/>
        <v>0</v>
      </c>
      <c r="W1755" s="44">
        <f t="shared" si="330"/>
        <v>0</v>
      </c>
      <c r="X1755" s="44">
        <f t="shared" si="331"/>
        <v>0</v>
      </c>
      <c r="Y1755" s="44">
        <f t="shared" si="332"/>
        <v>0</v>
      </c>
      <c r="Z1755" s="44">
        <f t="shared" si="333"/>
        <v>0</v>
      </c>
      <c r="AA1755" s="44">
        <f t="shared" si="334"/>
        <v>0</v>
      </c>
      <c r="AB1755" s="44">
        <f t="shared" si="335"/>
        <v>203.22428571428571</v>
      </c>
      <c r="AC1755" s="44">
        <f t="shared" si="336"/>
        <v>15851.494285714285</v>
      </c>
      <c r="AD1755" s="44">
        <f t="shared" si="337"/>
        <v>9551.5414285714287</v>
      </c>
      <c r="AE1755" s="12">
        <f t="shared" si="338"/>
        <v>32515.885714285712</v>
      </c>
    </row>
    <row r="1756" spans="1:31" ht="12.6" hidden="1" customHeight="1" x14ac:dyDescent="0.2">
      <c r="A1756" s="26" t="s">
        <v>1754</v>
      </c>
      <c r="B1756" s="19"/>
      <c r="C1756" s="19"/>
      <c r="D1756" s="20"/>
      <c r="E1756" s="21"/>
      <c r="F1756" s="22"/>
      <c r="G1756" s="21"/>
      <c r="H1756" s="22"/>
      <c r="I1756" s="20"/>
      <c r="J1756" s="20"/>
      <c r="K1756" s="20"/>
      <c r="L1756" s="20">
        <v>6</v>
      </c>
      <c r="M1756" s="20">
        <v>42</v>
      </c>
      <c r="N1756" s="20"/>
      <c r="O1756" s="20">
        <v>48</v>
      </c>
      <c r="P1756" s="23" t="str">
        <f>VLOOKUP(A1756,'ИЗ ОСНОВЫ НОМЕНКЛАТУР'!D:E,2,0)</f>
        <v>Крепежные системы</v>
      </c>
      <c r="Q1756" s="23" t="str">
        <f>VLOOKUP(A1756,'ИЗ ОСНОВЫ НОМЕНКЛАТУР'!D:F,3,0)</f>
        <v>Полкодержатели</v>
      </c>
      <c r="R1756" s="40">
        <f>VLOOKUP(A:A,'ИЗ ОСНОВЫ НОМЕНКЛАТУР'!D:G,4,0)</f>
        <v>145</v>
      </c>
      <c r="S1756" s="12" t="str">
        <f>VLOOKUP(A:A,'ИЗ ОСНОВЫ НОМЕНКЛАТУР'!D:H,5,0)</f>
        <v>C</v>
      </c>
      <c r="T1756" s="44">
        <f t="shared" si="327"/>
        <v>0</v>
      </c>
      <c r="U1756" s="44">
        <f t="shared" si="328"/>
        <v>0</v>
      </c>
      <c r="V1756" s="44">
        <f t="shared" si="329"/>
        <v>0</v>
      </c>
      <c r="W1756" s="44">
        <f t="shared" si="330"/>
        <v>0</v>
      </c>
      <c r="X1756" s="44">
        <f t="shared" si="331"/>
        <v>0</v>
      </c>
      <c r="Y1756" s="44">
        <f t="shared" si="332"/>
        <v>0</v>
      </c>
      <c r="Z1756" s="44">
        <f t="shared" si="333"/>
        <v>0</v>
      </c>
      <c r="AA1756" s="44">
        <f t="shared" si="334"/>
        <v>0</v>
      </c>
      <c r="AB1756" s="44">
        <f t="shared" si="335"/>
        <v>870</v>
      </c>
      <c r="AC1756" s="44">
        <f t="shared" si="336"/>
        <v>6090</v>
      </c>
      <c r="AD1756" s="44">
        <f t="shared" si="337"/>
        <v>0</v>
      </c>
      <c r="AE1756" s="12">
        <f t="shared" si="338"/>
        <v>6960</v>
      </c>
    </row>
    <row r="1757" spans="1:31" ht="12.6" hidden="1" customHeight="1" x14ac:dyDescent="0.2">
      <c r="A1757" s="26" t="s">
        <v>1765</v>
      </c>
      <c r="B1757" s="19"/>
      <c r="C1757" s="19"/>
      <c r="D1757" s="20"/>
      <c r="E1757" s="21"/>
      <c r="F1757" s="22"/>
      <c r="G1757" s="21"/>
      <c r="H1757" s="22"/>
      <c r="I1757" s="20"/>
      <c r="J1757" s="20">
        <v>1</v>
      </c>
      <c r="K1757" s="20"/>
      <c r="L1757" s="20"/>
      <c r="M1757" s="20"/>
      <c r="N1757" s="20">
        <v>20</v>
      </c>
      <c r="O1757" s="20">
        <v>21</v>
      </c>
      <c r="P1757" s="23" t="str">
        <f>VLOOKUP(A1757,'ИЗ ОСНОВЫ НОМЕНКЛАТУР'!D:E,2,0)</f>
        <v>Крепежные системы</v>
      </c>
      <c r="Q1757" s="23" t="str">
        <f>VLOOKUP(A1757,'ИЗ ОСНОВЫ НОМЕНКЛАТУР'!D:F,3,0)</f>
        <v>Полкодержатели</v>
      </c>
      <c r="R1757" s="40">
        <f>VLOOKUP(A:A,'ИЗ ОСНОВЫ НОМЕНКЛАТУР'!D:G,4,0)</f>
        <v>1600</v>
      </c>
      <c r="S1757" s="12" t="str">
        <f>VLOOKUP(A:A,'ИЗ ОСНОВЫ НОМЕНКЛАТУР'!D:H,5,0)</f>
        <v>C</v>
      </c>
      <c r="T1757" s="44">
        <f t="shared" si="327"/>
        <v>0</v>
      </c>
      <c r="U1757" s="44">
        <f t="shared" si="328"/>
        <v>0</v>
      </c>
      <c r="V1757" s="44">
        <f t="shared" si="329"/>
        <v>0</v>
      </c>
      <c r="W1757" s="44">
        <f t="shared" si="330"/>
        <v>0</v>
      </c>
      <c r="X1757" s="44">
        <f t="shared" si="331"/>
        <v>0</v>
      </c>
      <c r="Y1757" s="44">
        <f t="shared" si="332"/>
        <v>0</v>
      </c>
      <c r="Z1757" s="44">
        <f t="shared" si="333"/>
        <v>1600</v>
      </c>
      <c r="AA1757" s="44">
        <f t="shared" si="334"/>
        <v>0</v>
      </c>
      <c r="AB1757" s="44">
        <f t="shared" si="335"/>
        <v>0</v>
      </c>
      <c r="AC1757" s="44">
        <f t="shared" si="336"/>
        <v>0</v>
      </c>
      <c r="AD1757" s="44">
        <f t="shared" si="337"/>
        <v>32000</v>
      </c>
      <c r="AE1757" s="12">
        <f t="shared" si="338"/>
        <v>33600</v>
      </c>
    </row>
    <row r="1758" spans="1:31" ht="12.6" hidden="1" customHeight="1" x14ac:dyDescent="0.2">
      <c r="A1758" s="26" t="s">
        <v>4542</v>
      </c>
      <c r="B1758" s="19"/>
      <c r="C1758" s="19"/>
      <c r="D1758" s="20"/>
      <c r="E1758" s="21"/>
      <c r="F1758" s="22"/>
      <c r="G1758" s="21"/>
      <c r="H1758" s="22"/>
      <c r="I1758" s="20"/>
      <c r="J1758" s="20">
        <v>10</v>
      </c>
      <c r="K1758" s="20"/>
      <c r="L1758" s="20"/>
      <c r="M1758" s="20"/>
      <c r="N1758" s="20">
        <v>20</v>
      </c>
      <c r="O1758" s="20">
        <v>30</v>
      </c>
      <c r="P1758" s="23" t="str">
        <f>VLOOKUP(A1758,'ИЗ ОСНОВЫ НОМЕНКЛАТУР'!D:E,2,0)</f>
        <v>Крепежные системы</v>
      </c>
      <c r="Q1758" s="23" t="str">
        <f>VLOOKUP(A1758,'ИЗ ОСНОВЫ НОМЕНКЛАТУР'!D:F,3,0)</f>
        <v>Полкодержатели</v>
      </c>
      <c r="R1758" s="40">
        <f>VLOOKUP(A:A,'ИЗ ОСНОВЫ НОМЕНКЛАТУР'!D:G,4,0)</f>
        <v>1850</v>
      </c>
      <c r="S1758" s="12" t="str">
        <f>VLOOKUP(A:A,'ИЗ ОСНОВЫ НОМЕНКЛАТУР'!D:H,5,0)</f>
        <v>C</v>
      </c>
      <c r="T1758" s="44">
        <f t="shared" si="327"/>
        <v>0</v>
      </c>
      <c r="U1758" s="44">
        <f t="shared" si="328"/>
        <v>0</v>
      </c>
      <c r="V1758" s="44">
        <f t="shared" si="329"/>
        <v>0</v>
      </c>
      <c r="W1758" s="44">
        <f t="shared" si="330"/>
        <v>0</v>
      </c>
      <c r="X1758" s="44">
        <f t="shared" si="331"/>
        <v>0</v>
      </c>
      <c r="Y1758" s="44">
        <f t="shared" si="332"/>
        <v>0</v>
      </c>
      <c r="Z1758" s="44">
        <f t="shared" si="333"/>
        <v>18500</v>
      </c>
      <c r="AA1758" s="44">
        <f t="shared" si="334"/>
        <v>0</v>
      </c>
      <c r="AB1758" s="44">
        <f t="shared" si="335"/>
        <v>0</v>
      </c>
      <c r="AC1758" s="44">
        <f t="shared" si="336"/>
        <v>0</v>
      </c>
      <c r="AD1758" s="44">
        <f t="shared" si="337"/>
        <v>37000</v>
      </c>
      <c r="AE1758" s="12">
        <f t="shared" si="338"/>
        <v>55500</v>
      </c>
    </row>
    <row r="1759" spans="1:31" ht="12.6" hidden="1" customHeight="1" x14ac:dyDescent="0.2">
      <c r="A1759" s="26" t="s">
        <v>4543</v>
      </c>
      <c r="B1759" s="19"/>
      <c r="C1759" s="19"/>
      <c r="D1759" s="20"/>
      <c r="E1759" s="21"/>
      <c r="F1759" s="22"/>
      <c r="G1759" s="21"/>
      <c r="H1759" s="22"/>
      <c r="I1759" s="20"/>
      <c r="J1759" s="20"/>
      <c r="K1759" s="20"/>
      <c r="L1759" s="20">
        <v>6</v>
      </c>
      <c r="M1759" s="20">
        <v>44</v>
      </c>
      <c r="N1759" s="20"/>
      <c r="O1759" s="20">
        <v>50</v>
      </c>
      <c r="P1759" s="23" t="str">
        <f>VLOOKUP(A1759,'ИЗ ОСНОВЫ НОМЕНКЛАТУР'!D:E,2,0)</f>
        <v>Крепежные системы</v>
      </c>
      <c r="Q1759" s="23" t="str">
        <f>VLOOKUP(A1759,'ИЗ ОСНОВЫ НОМЕНКЛАТУР'!D:F,3,0)</f>
        <v>Полкодержатели</v>
      </c>
      <c r="R1759" s="40">
        <f>VLOOKUP(A:A,'ИЗ ОСНОВЫ НОМЕНКЛАТУР'!D:G,4,0)</f>
        <v>376.2</v>
      </c>
      <c r="S1759" s="12" t="str">
        <f>VLOOKUP(A:A,'ИЗ ОСНОВЫ НОМЕНКЛАТУР'!D:H,5,0)</f>
        <v>C</v>
      </c>
      <c r="T1759" s="44">
        <f t="shared" si="327"/>
        <v>0</v>
      </c>
      <c r="U1759" s="44">
        <f t="shared" si="328"/>
        <v>0</v>
      </c>
      <c r="V1759" s="44">
        <f t="shared" si="329"/>
        <v>0</v>
      </c>
      <c r="W1759" s="44">
        <f t="shared" si="330"/>
        <v>0</v>
      </c>
      <c r="X1759" s="44">
        <f t="shared" si="331"/>
        <v>0</v>
      </c>
      <c r="Y1759" s="44">
        <f t="shared" si="332"/>
        <v>0</v>
      </c>
      <c r="Z1759" s="44">
        <f t="shared" si="333"/>
        <v>0</v>
      </c>
      <c r="AA1759" s="44">
        <f t="shared" si="334"/>
        <v>0</v>
      </c>
      <c r="AB1759" s="44">
        <f t="shared" si="335"/>
        <v>2257.1999999999998</v>
      </c>
      <c r="AC1759" s="44">
        <f t="shared" si="336"/>
        <v>16552.8</v>
      </c>
      <c r="AD1759" s="44">
        <f t="shared" si="337"/>
        <v>0</v>
      </c>
      <c r="AE1759" s="12">
        <f t="shared" si="338"/>
        <v>18810</v>
      </c>
    </row>
    <row r="1760" spans="1:31" ht="12.6" hidden="1" customHeight="1" x14ac:dyDescent="0.2">
      <c r="A1760" s="26" t="s">
        <v>1762</v>
      </c>
      <c r="B1760" s="19"/>
      <c r="C1760" s="19"/>
      <c r="D1760" s="20"/>
      <c r="E1760" s="20">
        <v>34</v>
      </c>
      <c r="F1760" s="20"/>
      <c r="G1760" s="21"/>
      <c r="H1760" s="22"/>
      <c r="I1760" s="20"/>
      <c r="J1760" s="20"/>
      <c r="K1760" s="20"/>
      <c r="L1760" s="20">
        <v>4</v>
      </c>
      <c r="M1760" s="20">
        <v>94</v>
      </c>
      <c r="N1760" s="20">
        <v>6</v>
      </c>
      <c r="O1760" s="20">
        <v>138</v>
      </c>
      <c r="P1760" s="23" t="str">
        <f>VLOOKUP(A1760,'ИЗ ОСНОВЫ НОМЕНКЛАТУР'!D:E,2,0)</f>
        <v>Крепежные системы</v>
      </c>
      <c r="Q1760" s="23" t="str">
        <f>VLOOKUP(A1760,'ИЗ ОСНОВЫ НОМЕНКЛАТУР'!D:F,3,0)</f>
        <v>Полкодержатели</v>
      </c>
      <c r="R1760" s="40">
        <f>VLOOKUP(A:A,'ИЗ ОСНОВЫ НОМЕНКЛАТУР'!D:G,4,0)</f>
        <v>334</v>
      </c>
      <c r="S1760" s="12" t="str">
        <f>VLOOKUP(A:A,'ИЗ ОСНОВЫ НОМЕНКЛАТУР'!D:H,5,0)</f>
        <v>C</v>
      </c>
      <c r="T1760" s="44">
        <f t="shared" si="327"/>
        <v>0</v>
      </c>
      <c r="U1760" s="44">
        <f t="shared" si="328"/>
        <v>11356</v>
      </c>
      <c r="V1760" s="44">
        <f t="shared" si="329"/>
        <v>0</v>
      </c>
      <c r="W1760" s="44">
        <f t="shared" si="330"/>
        <v>0</v>
      </c>
      <c r="X1760" s="44">
        <f t="shared" si="331"/>
        <v>0</v>
      </c>
      <c r="Y1760" s="44">
        <f t="shared" si="332"/>
        <v>0</v>
      </c>
      <c r="Z1760" s="44">
        <f t="shared" si="333"/>
        <v>0</v>
      </c>
      <c r="AA1760" s="44">
        <f t="shared" si="334"/>
        <v>0</v>
      </c>
      <c r="AB1760" s="44">
        <f t="shared" si="335"/>
        <v>1336</v>
      </c>
      <c r="AC1760" s="44">
        <f t="shared" si="336"/>
        <v>31396</v>
      </c>
      <c r="AD1760" s="44">
        <f t="shared" si="337"/>
        <v>2004</v>
      </c>
      <c r="AE1760" s="12">
        <f t="shared" si="338"/>
        <v>46092</v>
      </c>
    </row>
    <row r="1761" spans="1:31" ht="12.6" hidden="1" customHeight="1" x14ac:dyDescent="0.2">
      <c r="A1761" s="26" t="s">
        <v>4544</v>
      </c>
      <c r="B1761" s="19"/>
      <c r="C1761" s="19"/>
      <c r="D1761" s="20"/>
      <c r="E1761" s="21"/>
      <c r="F1761" s="22"/>
      <c r="G1761" s="21"/>
      <c r="H1761" s="22"/>
      <c r="I1761" s="20"/>
      <c r="J1761" s="20"/>
      <c r="K1761" s="20"/>
      <c r="L1761" s="20">
        <v>6</v>
      </c>
      <c r="M1761" s="20">
        <v>44</v>
      </c>
      <c r="N1761" s="20"/>
      <c r="O1761" s="20">
        <v>50</v>
      </c>
      <c r="P1761" s="23" t="str">
        <f>VLOOKUP(A1761,'ИЗ ОСНОВЫ НОМЕНКЛАТУР'!D:E,2,0)</f>
        <v>Крепежные системы</v>
      </c>
      <c r="Q1761" s="23" t="str">
        <f>VLOOKUP(A1761,'ИЗ ОСНОВЫ НОМЕНКЛАТУР'!D:F,3,0)</f>
        <v>Полкодержатели</v>
      </c>
      <c r="R1761" s="40">
        <f>VLOOKUP(A:A,'ИЗ ОСНОВЫ НОМЕНКЛАТУР'!D:G,4,0)</f>
        <v>331.8</v>
      </c>
      <c r="S1761" s="12" t="str">
        <f>VLOOKUP(A:A,'ИЗ ОСНОВЫ НОМЕНКЛАТУР'!D:H,5,0)</f>
        <v>C</v>
      </c>
      <c r="T1761" s="44">
        <f t="shared" si="327"/>
        <v>0</v>
      </c>
      <c r="U1761" s="44">
        <f t="shared" si="328"/>
        <v>0</v>
      </c>
      <c r="V1761" s="44">
        <f t="shared" si="329"/>
        <v>0</v>
      </c>
      <c r="W1761" s="44">
        <f t="shared" si="330"/>
        <v>0</v>
      </c>
      <c r="X1761" s="44">
        <f t="shared" si="331"/>
        <v>0</v>
      </c>
      <c r="Y1761" s="44">
        <f t="shared" si="332"/>
        <v>0</v>
      </c>
      <c r="Z1761" s="44">
        <f t="shared" si="333"/>
        <v>0</v>
      </c>
      <c r="AA1761" s="44">
        <f t="shared" si="334"/>
        <v>0</v>
      </c>
      <c r="AB1761" s="44">
        <f t="shared" si="335"/>
        <v>1990.8000000000002</v>
      </c>
      <c r="AC1761" s="44">
        <f t="shared" si="336"/>
        <v>14599.2</v>
      </c>
      <c r="AD1761" s="44">
        <f t="shared" si="337"/>
        <v>0</v>
      </c>
      <c r="AE1761" s="12">
        <f t="shared" si="338"/>
        <v>16590</v>
      </c>
    </row>
    <row r="1762" spans="1:31" ht="12.6" hidden="1" customHeight="1" x14ac:dyDescent="0.2">
      <c r="A1762" s="26" t="s">
        <v>1767</v>
      </c>
      <c r="B1762" s="19"/>
      <c r="C1762" s="19"/>
      <c r="D1762" s="20"/>
      <c r="E1762" s="21"/>
      <c r="F1762" s="22"/>
      <c r="G1762" s="21"/>
      <c r="H1762" s="22"/>
      <c r="I1762" s="20"/>
      <c r="J1762" s="20"/>
      <c r="K1762" s="20"/>
      <c r="L1762" s="20"/>
      <c r="M1762" s="20"/>
      <c r="N1762" s="20">
        <v>9</v>
      </c>
      <c r="O1762" s="20">
        <v>9</v>
      </c>
      <c r="P1762" s="23" t="str">
        <f>VLOOKUP(A1762,'ИЗ ОСНОВЫ НОМЕНКЛАТУР'!D:E,2,0)</f>
        <v>Крепежные системы</v>
      </c>
      <c r="Q1762" s="23" t="str">
        <f>VLOOKUP(A1762,'ИЗ ОСНОВЫ НОМЕНКЛАТУР'!D:F,3,0)</f>
        <v>Полкодержатели</v>
      </c>
      <c r="R1762" s="40">
        <f>VLOOKUP(A:A,'ИЗ ОСНОВЫ НОМЕНКЛАТУР'!D:G,4,0)</f>
        <v>327</v>
      </c>
      <c r="S1762" s="12" t="str">
        <f>VLOOKUP(A:A,'ИЗ ОСНОВЫ НОМЕНКЛАТУР'!D:H,5,0)</f>
        <v>C</v>
      </c>
      <c r="T1762" s="44">
        <f t="shared" si="327"/>
        <v>0</v>
      </c>
      <c r="U1762" s="44">
        <f t="shared" si="328"/>
        <v>0</v>
      </c>
      <c r="V1762" s="44">
        <f t="shared" si="329"/>
        <v>0</v>
      </c>
      <c r="W1762" s="44">
        <f t="shared" si="330"/>
        <v>0</v>
      </c>
      <c r="X1762" s="44">
        <f t="shared" si="331"/>
        <v>0</v>
      </c>
      <c r="Y1762" s="44">
        <f t="shared" si="332"/>
        <v>0</v>
      </c>
      <c r="Z1762" s="44">
        <f t="shared" si="333"/>
        <v>0</v>
      </c>
      <c r="AA1762" s="44">
        <f t="shared" si="334"/>
        <v>0</v>
      </c>
      <c r="AB1762" s="44">
        <f t="shared" si="335"/>
        <v>0</v>
      </c>
      <c r="AC1762" s="44">
        <f t="shared" si="336"/>
        <v>0</v>
      </c>
      <c r="AD1762" s="44">
        <f t="shared" si="337"/>
        <v>2943</v>
      </c>
      <c r="AE1762" s="12">
        <f t="shared" si="338"/>
        <v>2943</v>
      </c>
    </row>
    <row r="1763" spans="1:31" ht="12.6" hidden="1" customHeight="1" x14ac:dyDescent="0.2">
      <c r="A1763" s="26" t="s">
        <v>4545</v>
      </c>
      <c r="B1763" s="19"/>
      <c r="C1763" s="19"/>
      <c r="D1763" s="20"/>
      <c r="E1763" s="21"/>
      <c r="F1763" s="22"/>
      <c r="G1763" s="21"/>
      <c r="H1763" s="22"/>
      <c r="I1763" s="20"/>
      <c r="J1763" s="20">
        <v>10</v>
      </c>
      <c r="K1763" s="20"/>
      <c r="L1763" s="20"/>
      <c r="M1763" s="20"/>
      <c r="N1763" s="20">
        <v>20</v>
      </c>
      <c r="O1763" s="20">
        <v>30</v>
      </c>
      <c r="P1763" s="23" t="str">
        <f>VLOOKUP(A1763,'ИЗ ОСНОВЫ НОМЕНКЛАТУР'!D:E,2,0)</f>
        <v>Крепежные системы</v>
      </c>
      <c r="Q1763" s="23" t="str">
        <f>VLOOKUP(A1763,'ИЗ ОСНОВЫ НОМЕНКЛАТУР'!D:F,3,0)</f>
        <v>Полкодержатели</v>
      </c>
      <c r="R1763" s="40">
        <f>VLOOKUP(A:A,'ИЗ ОСНОВЫ НОМЕНКЛАТУР'!D:G,4,0)</f>
        <v>1570</v>
      </c>
      <c r="S1763" s="12" t="str">
        <f>VLOOKUP(A:A,'ИЗ ОСНОВЫ НОМЕНКЛАТУР'!D:H,5,0)</f>
        <v>C</v>
      </c>
      <c r="T1763" s="44">
        <f t="shared" si="327"/>
        <v>0</v>
      </c>
      <c r="U1763" s="44">
        <f t="shared" si="328"/>
        <v>0</v>
      </c>
      <c r="V1763" s="44">
        <f t="shared" si="329"/>
        <v>0</v>
      </c>
      <c r="W1763" s="44">
        <f t="shared" si="330"/>
        <v>0</v>
      </c>
      <c r="X1763" s="44">
        <f t="shared" si="331"/>
        <v>0</v>
      </c>
      <c r="Y1763" s="44">
        <f t="shared" si="332"/>
        <v>0</v>
      </c>
      <c r="Z1763" s="44">
        <f t="shared" si="333"/>
        <v>15700</v>
      </c>
      <c r="AA1763" s="44">
        <f t="shared" si="334"/>
        <v>0</v>
      </c>
      <c r="AB1763" s="44">
        <f t="shared" si="335"/>
        <v>0</v>
      </c>
      <c r="AC1763" s="44">
        <f t="shared" si="336"/>
        <v>0</v>
      </c>
      <c r="AD1763" s="44">
        <f t="shared" si="337"/>
        <v>31400</v>
      </c>
      <c r="AE1763" s="12">
        <f t="shared" si="338"/>
        <v>47100</v>
      </c>
    </row>
    <row r="1764" spans="1:31" ht="12.6" hidden="1" customHeight="1" x14ac:dyDescent="0.2">
      <c r="A1764" s="26" t="s">
        <v>1753</v>
      </c>
      <c r="B1764" s="19"/>
      <c r="C1764" s="19"/>
      <c r="D1764" s="20"/>
      <c r="E1764" s="20">
        <v>9</v>
      </c>
      <c r="F1764" s="20"/>
      <c r="G1764" s="21"/>
      <c r="H1764" s="22"/>
      <c r="I1764" s="20"/>
      <c r="J1764" s="20">
        <v>75</v>
      </c>
      <c r="K1764" s="20"/>
      <c r="L1764" s="20">
        <v>4</v>
      </c>
      <c r="M1764" s="20">
        <v>140</v>
      </c>
      <c r="N1764" s="20"/>
      <c r="O1764" s="20">
        <v>228</v>
      </c>
      <c r="P1764" s="23" t="str">
        <f>VLOOKUP(A1764,'ИЗ ОСНОВЫ НОМЕНКЛАТУР'!D:E,2,0)</f>
        <v>Крепежные системы</v>
      </c>
      <c r="Q1764" s="23" t="str">
        <f>VLOOKUP(A1764,'ИЗ ОСНОВЫ НОМЕНКЛАТУР'!D:F,3,0)</f>
        <v>Полкодержатели</v>
      </c>
      <c r="R1764" s="40">
        <f>VLOOKUP(A:A,'ИЗ ОСНОВЫ НОМЕНКЛАТУР'!D:G,4,0)</f>
        <v>197</v>
      </c>
      <c r="S1764" s="12" t="str">
        <f>VLOOKUP(A:A,'ИЗ ОСНОВЫ НОМЕНКЛАТУР'!D:H,5,0)</f>
        <v>C</v>
      </c>
      <c r="T1764" s="44">
        <f t="shared" si="327"/>
        <v>0</v>
      </c>
      <c r="U1764" s="44">
        <f t="shared" si="328"/>
        <v>1773</v>
      </c>
      <c r="V1764" s="44">
        <f t="shared" si="329"/>
        <v>0</v>
      </c>
      <c r="W1764" s="44">
        <f t="shared" si="330"/>
        <v>0</v>
      </c>
      <c r="X1764" s="44">
        <f t="shared" si="331"/>
        <v>0</v>
      </c>
      <c r="Y1764" s="44">
        <f t="shared" si="332"/>
        <v>0</v>
      </c>
      <c r="Z1764" s="44">
        <f t="shared" si="333"/>
        <v>14775</v>
      </c>
      <c r="AA1764" s="44">
        <f t="shared" si="334"/>
        <v>0</v>
      </c>
      <c r="AB1764" s="44">
        <f t="shared" si="335"/>
        <v>788</v>
      </c>
      <c r="AC1764" s="44">
        <f t="shared" si="336"/>
        <v>27580</v>
      </c>
      <c r="AD1764" s="44">
        <f t="shared" si="337"/>
        <v>0</v>
      </c>
      <c r="AE1764" s="12">
        <f t="shared" si="338"/>
        <v>44916</v>
      </c>
    </row>
    <row r="1765" spans="1:31" ht="12.6" hidden="1" customHeight="1" x14ac:dyDescent="0.2">
      <c r="A1765" s="26" t="s">
        <v>1768</v>
      </c>
      <c r="B1765" s="19"/>
      <c r="C1765" s="19"/>
      <c r="D1765" s="20"/>
      <c r="E1765" s="21"/>
      <c r="F1765" s="22"/>
      <c r="G1765" s="21"/>
      <c r="H1765" s="22"/>
      <c r="I1765" s="20"/>
      <c r="J1765" s="20">
        <v>8</v>
      </c>
      <c r="K1765" s="20"/>
      <c r="L1765" s="20"/>
      <c r="M1765" s="20"/>
      <c r="N1765" s="20">
        <v>14</v>
      </c>
      <c r="O1765" s="20">
        <v>22</v>
      </c>
      <c r="P1765" s="23" t="str">
        <f>VLOOKUP(A1765,'ИЗ ОСНОВЫ НОМЕНКЛАТУР'!D:E,2,0)</f>
        <v>Крепежные системы</v>
      </c>
      <c r="Q1765" s="23" t="str">
        <f>VLOOKUP(A1765,'ИЗ ОСНОВЫ НОМЕНКЛАТУР'!D:F,3,0)</f>
        <v>Полкодержатели</v>
      </c>
      <c r="R1765" s="40">
        <f>VLOOKUP(A:A,'ИЗ ОСНОВЫ НОМЕНКЛАТУР'!D:G,4,0)</f>
        <v>1588</v>
      </c>
      <c r="S1765" s="12" t="str">
        <f>VLOOKUP(A:A,'ИЗ ОСНОВЫ НОМЕНКЛАТУР'!D:H,5,0)</f>
        <v>C</v>
      </c>
      <c r="T1765" s="44">
        <f t="shared" si="327"/>
        <v>0</v>
      </c>
      <c r="U1765" s="44">
        <f t="shared" si="328"/>
        <v>0</v>
      </c>
      <c r="V1765" s="44">
        <f t="shared" si="329"/>
        <v>0</v>
      </c>
      <c r="W1765" s="44">
        <f t="shared" si="330"/>
        <v>0</v>
      </c>
      <c r="X1765" s="44">
        <f t="shared" si="331"/>
        <v>0</v>
      </c>
      <c r="Y1765" s="44">
        <f t="shared" si="332"/>
        <v>0</v>
      </c>
      <c r="Z1765" s="44">
        <f t="shared" si="333"/>
        <v>12704</v>
      </c>
      <c r="AA1765" s="44">
        <f t="shared" si="334"/>
        <v>0</v>
      </c>
      <c r="AB1765" s="44">
        <f t="shared" si="335"/>
        <v>0</v>
      </c>
      <c r="AC1765" s="44">
        <f t="shared" si="336"/>
        <v>0</v>
      </c>
      <c r="AD1765" s="44">
        <f t="shared" si="337"/>
        <v>22232</v>
      </c>
      <c r="AE1765" s="12">
        <f t="shared" si="338"/>
        <v>34936</v>
      </c>
    </row>
    <row r="1766" spans="1:31" ht="12.6" hidden="1" customHeight="1" x14ac:dyDescent="0.2">
      <c r="A1766" s="26" t="s">
        <v>1773</v>
      </c>
      <c r="B1766" s="19"/>
      <c r="C1766" s="19"/>
      <c r="D1766" s="20"/>
      <c r="E1766" s="21"/>
      <c r="F1766" s="22"/>
      <c r="G1766" s="21"/>
      <c r="H1766" s="22"/>
      <c r="I1766" s="20"/>
      <c r="J1766" s="20">
        <v>91</v>
      </c>
      <c r="K1766" s="20"/>
      <c r="L1766" s="20"/>
      <c r="M1766" s="20"/>
      <c r="N1766" s="20"/>
      <c r="O1766" s="20">
        <v>91</v>
      </c>
      <c r="P1766" s="23" t="str">
        <f>VLOOKUP(A1766,'ИЗ ОСНОВЫ НОМЕНКЛАТУР'!D:E,2,0)</f>
        <v>Крепежные системы</v>
      </c>
      <c r="Q1766" s="23" t="str">
        <f>VLOOKUP(A1766,'ИЗ ОСНОВЫ НОМЕНКЛАТУР'!D:F,3,0)</f>
        <v>Полкодержатели</v>
      </c>
      <c r="R1766" s="40">
        <f>VLOOKUP(A:A,'ИЗ ОСНОВЫ НОМЕНКЛАТУР'!D:G,4,0)</f>
        <v>306</v>
      </c>
      <c r="S1766" s="12" t="str">
        <f>VLOOKUP(A:A,'ИЗ ОСНОВЫ НОМЕНКЛАТУР'!D:H,5,0)</f>
        <v>C</v>
      </c>
      <c r="T1766" s="44">
        <f t="shared" si="327"/>
        <v>0</v>
      </c>
      <c r="U1766" s="44">
        <f t="shared" si="328"/>
        <v>0</v>
      </c>
      <c r="V1766" s="44">
        <f t="shared" si="329"/>
        <v>0</v>
      </c>
      <c r="W1766" s="44">
        <f t="shared" si="330"/>
        <v>0</v>
      </c>
      <c r="X1766" s="44">
        <f t="shared" si="331"/>
        <v>0</v>
      </c>
      <c r="Y1766" s="44">
        <f t="shared" si="332"/>
        <v>0</v>
      </c>
      <c r="Z1766" s="44">
        <f t="shared" si="333"/>
        <v>27846</v>
      </c>
      <c r="AA1766" s="44">
        <f t="shared" si="334"/>
        <v>0</v>
      </c>
      <c r="AB1766" s="44">
        <f t="shared" si="335"/>
        <v>0</v>
      </c>
      <c r="AC1766" s="44">
        <f t="shared" si="336"/>
        <v>0</v>
      </c>
      <c r="AD1766" s="44">
        <f t="shared" si="337"/>
        <v>0</v>
      </c>
      <c r="AE1766" s="12">
        <f t="shared" si="338"/>
        <v>27846</v>
      </c>
    </row>
    <row r="1767" spans="1:31" ht="12.6" hidden="1" customHeight="1" x14ac:dyDescent="0.2">
      <c r="A1767" s="26" t="s">
        <v>1755</v>
      </c>
      <c r="B1767" s="19"/>
      <c r="C1767" s="19"/>
      <c r="D1767" s="20"/>
      <c r="E1767" s="21"/>
      <c r="F1767" s="22"/>
      <c r="G1767" s="21"/>
      <c r="H1767" s="22"/>
      <c r="I1767" s="20"/>
      <c r="J1767" s="20">
        <v>107</v>
      </c>
      <c r="K1767" s="20"/>
      <c r="L1767" s="20">
        <v>4</v>
      </c>
      <c r="M1767" s="20">
        <v>4</v>
      </c>
      <c r="N1767" s="20">
        <v>86</v>
      </c>
      <c r="O1767" s="20">
        <v>201</v>
      </c>
      <c r="P1767" s="23" t="str">
        <f>VLOOKUP(A1767,'ИЗ ОСНОВЫ НОМЕНКЛАТУР'!D:E,2,0)</f>
        <v>Крепежные системы</v>
      </c>
      <c r="Q1767" s="23" t="str">
        <f>VLOOKUP(A1767,'ИЗ ОСНОВЫ НОМЕНКЛАТУР'!D:F,3,0)</f>
        <v>Полкодержатели</v>
      </c>
      <c r="R1767" s="40">
        <f>VLOOKUP(A:A,'ИЗ ОСНОВЫ НОМЕНКЛАТУР'!D:G,4,0)</f>
        <v>710</v>
      </c>
      <c r="S1767" s="12" t="str">
        <f>VLOOKUP(A:A,'ИЗ ОСНОВЫ НОМЕНКЛАТУР'!D:H,5,0)</f>
        <v>C</v>
      </c>
      <c r="T1767" s="44">
        <f t="shared" si="327"/>
        <v>0</v>
      </c>
      <c r="U1767" s="44">
        <f t="shared" si="328"/>
        <v>0</v>
      </c>
      <c r="V1767" s="44">
        <f t="shared" si="329"/>
        <v>0</v>
      </c>
      <c r="W1767" s="44">
        <f t="shared" si="330"/>
        <v>0</v>
      </c>
      <c r="X1767" s="44">
        <f t="shared" si="331"/>
        <v>0</v>
      </c>
      <c r="Y1767" s="44">
        <f t="shared" si="332"/>
        <v>0</v>
      </c>
      <c r="Z1767" s="44">
        <f t="shared" si="333"/>
        <v>75970</v>
      </c>
      <c r="AA1767" s="44">
        <f t="shared" si="334"/>
        <v>0</v>
      </c>
      <c r="AB1767" s="44">
        <f t="shared" si="335"/>
        <v>2840</v>
      </c>
      <c r="AC1767" s="44">
        <f t="shared" si="336"/>
        <v>2840</v>
      </c>
      <c r="AD1767" s="44">
        <f t="shared" si="337"/>
        <v>61060</v>
      </c>
      <c r="AE1767" s="12">
        <f t="shared" si="338"/>
        <v>142710</v>
      </c>
    </row>
    <row r="1768" spans="1:31" ht="12.6" hidden="1" customHeight="1" x14ac:dyDescent="0.2">
      <c r="A1768" s="26" t="s">
        <v>4546</v>
      </c>
      <c r="B1768" s="19"/>
      <c r="C1768" s="19"/>
      <c r="D1768" s="20"/>
      <c r="E1768" s="21"/>
      <c r="F1768" s="22"/>
      <c r="G1768" s="21"/>
      <c r="H1768" s="22"/>
      <c r="I1768" s="20"/>
      <c r="J1768" s="20">
        <v>40</v>
      </c>
      <c r="K1768" s="20">
        <v>40</v>
      </c>
      <c r="L1768" s="20"/>
      <c r="M1768" s="20"/>
      <c r="N1768" s="20"/>
      <c r="O1768" s="20">
        <v>80</v>
      </c>
      <c r="P1768" s="23" t="str">
        <f>VLOOKUP(A1768,'ИЗ ОСНОВЫ НОМЕНКЛАТУР'!D:E,2,0)</f>
        <v>Аксессуары для шкафов</v>
      </c>
      <c r="Q1768" s="23" t="str">
        <f>VLOOKUP(A1768,'ИЗ ОСНОВЫ НОМЕНКЛАТУР'!D:F,3,0)</f>
        <v>Шкаф/шкаф-купе наполнение (бренд Aristo)</v>
      </c>
      <c r="R1768" s="40">
        <f>VLOOKUP(A:A,'ИЗ ОСНОВЫ НОМЕНКЛАТУР'!D:G,4,0)</f>
        <v>1504.6875</v>
      </c>
      <c r="S1768" s="12" t="str">
        <f>VLOOKUP(A:A,'ИЗ ОСНОВЫ НОМЕНКЛАТУР'!D:H,5,0)</f>
        <v>C</v>
      </c>
      <c r="T1768" s="44">
        <f t="shared" si="327"/>
        <v>0</v>
      </c>
      <c r="U1768" s="44">
        <f t="shared" si="328"/>
        <v>0</v>
      </c>
      <c r="V1768" s="44">
        <f t="shared" si="329"/>
        <v>0</v>
      </c>
      <c r="W1768" s="44">
        <f t="shared" si="330"/>
        <v>0</v>
      </c>
      <c r="X1768" s="44">
        <f t="shared" si="331"/>
        <v>0</v>
      </c>
      <c r="Y1768" s="44">
        <f t="shared" si="332"/>
        <v>0</v>
      </c>
      <c r="Z1768" s="44">
        <f t="shared" si="333"/>
        <v>60187.5</v>
      </c>
      <c r="AA1768" s="44">
        <f t="shared" si="334"/>
        <v>60187.5</v>
      </c>
      <c r="AB1768" s="44">
        <f t="shared" si="335"/>
        <v>0</v>
      </c>
      <c r="AC1768" s="44">
        <f t="shared" si="336"/>
        <v>0</v>
      </c>
      <c r="AD1768" s="44">
        <f t="shared" si="337"/>
        <v>0</v>
      </c>
      <c r="AE1768" s="12">
        <f t="shared" si="338"/>
        <v>120375</v>
      </c>
    </row>
    <row r="1769" spans="1:31" ht="12.6" hidden="1" customHeight="1" x14ac:dyDescent="0.2">
      <c r="A1769" s="26" t="s">
        <v>4547</v>
      </c>
      <c r="B1769" s="19"/>
      <c r="C1769" s="19"/>
      <c r="D1769" s="20"/>
      <c r="E1769" s="21"/>
      <c r="F1769" s="22"/>
      <c r="G1769" s="21"/>
      <c r="H1769" s="22"/>
      <c r="I1769" s="20"/>
      <c r="J1769" s="20">
        <v>40</v>
      </c>
      <c r="K1769" s="20">
        <v>40</v>
      </c>
      <c r="L1769" s="20"/>
      <c r="M1769" s="20"/>
      <c r="N1769" s="20"/>
      <c r="O1769" s="20">
        <v>80</v>
      </c>
      <c r="P1769" s="23" t="str">
        <f>VLOOKUP(A1769,'ИЗ ОСНОВЫ НОМЕНКЛАТУР'!D:E,2,0)</f>
        <v>Аксессуары для шкафов</v>
      </c>
      <c r="Q1769" s="23" t="str">
        <f>VLOOKUP(A1769,'ИЗ ОСНОВЫ НОМЕНКЛАТУР'!D:F,3,0)</f>
        <v>Шкаф/шкаф-купе наполнение (бренд Aristo)</v>
      </c>
      <c r="R1769" s="40">
        <f>VLOOKUP(A:A,'ИЗ ОСНОВЫ НОМЕНКЛАТУР'!D:G,4,0)</f>
        <v>1504.6875</v>
      </c>
      <c r="S1769" s="12" t="str">
        <f>VLOOKUP(A:A,'ИЗ ОСНОВЫ НОМЕНКЛАТУР'!D:H,5,0)</f>
        <v>C</v>
      </c>
      <c r="T1769" s="44">
        <f t="shared" si="327"/>
        <v>0</v>
      </c>
      <c r="U1769" s="44">
        <f t="shared" si="328"/>
        <v>0</v>
      </c>
      <c r="V1769" s="44">
        <f t="shared" si="329"/>
        <v>0</v>
      </c>
      <c r="W1769" s="44">
        <f t="shared" si="330"/>
        <v>0</v>
      </c>
      <c r="X1769" s="44">
        <f t="shared" si="331"/>
        <v>0</v>
      </c>
      <c r="Y1769" s="44">
        <f t="shared" si="332"/>
        <v>0</v>
      </c>
      <c r="Z1769" s="44">
        <f t="shared" si="333"/>
        <v>60187.5</v>
      </c>
      <c r="AA1769" s="44">
        <f t="shared" si="334"/>
        <v>60187.5</v>
      </c>
      <c r="AB1769" s="44">
        <f t="shared" si="335"/>
        <v>0</v>
      </c>
      <c r="AC1769" s="44">
        <f t="shared" si="336"/>
        <v>0</v>
      </c>
      <c r="AD1769" s="44">
        <f t="shared" si="337"/>
        <v>0</v>
      </c>
      <c r="AE1769" s="12">
        <f t="shared" si="338"/>
        <v>120375</v>
      </c>
    </row>
    <row r="1770" spans="1:31" ht="12.6" hidden="1" customHeight="1" x14ac:dyDescent="0.2">
      <c r="A1770" s="26" t="s">
        <v>4548</v>
      </c>
      <c r="B1770" s="19"/>
      <c r="C1770" s="19"/>
      <c r="D1770" s="20"/>
      <c r="E1770" s="20">
        <v>5</v>
      </c>
      <c r="F1770" s="20"/>
      <c r="G1770" s="21"/>
      <c r="H1770" s="22"/>
      <c r="I1770" s="20"/>
      <c r="J1770" s="20"/>
      <c r="K1770" s="20"/>
      <c r="L1770" s="20"/>
      <c r="M1770" s="20"/>
      <c r="N1770" s="20">
        <v>1</v>
      </c>
      <c r="O1770" s="20">
        <v>6</v>
      </c>
      <c r="P1770" s="23" t="str">
        <f>VLOOKUP(A1770,'ИЗ ОСНОВЫ НОМЕНКЛАТУР'!D:E,2,0)</f>
        <v>Аксессуары для шкафов</v>
      </c>
      <c r="Q1770" s="23" t="str">
        <f>VLOOKUP(A1770,'ИЗ ОСНОВЫ НОМЕНКЛАТУР'!D:F,3,0)</f>
        <v>Бренд "Найди"</v>
      </c>
      <c r="R1770" s="40">
        <f>VLOOKUP(A:A,'ИЗ ОСНОВЫ НОМЕНКЛАТУР'!D:G,4,0)</f>
        <v>257.16666666666669</v>
      </c>
      <c r="S1770" s="12" t="str">
        <f>VLOOKUP(A:A,'ИЗ ОСНОВЫ НОМЕНКЛАТУР'!D:H,5,0)</f>
        <v>C</v>
      </c>
      <c r="T1770" s="44">
        <f t="shared" si="327"/>
        <v>0</v>
      </c>
      <c r="U1770" s="44">
        <f t="shared" si="328"/>
        <v>1285.8333333333335</v>
      </c>
      <c r="V1770" s="44">
        <f t="shared" si="329"/>
        <v>0</v>
      </c>
      <c r="W1770" s="44">
        <f t="shared" si="330"/>
        <v>0</v>
      </c>
      <c r="X1770" s="44">
        <f t="shared" si="331"/>
        <v>0</v>
      </c>
      <c r="Y1770" s="44">
        <f t="shared" si="332"/>
        <v>0</v>
      </c>
      <c r="Z1770" s="44">
        <f t="shared" si="333"/>
        <v>0</v>
      </c>
      <c r="AA1770" s="44">
        <f t="shared" si="334"/>
        <v>0</v>
      </c>
      <c r="AB1770" s="44">
        <f t="shared" si="335"/>
        <v>0</v>
      </c>
      <c r="AC1770" s="44">
        <f t="shared" si="336"/>
        <v>0</v>
      </c>
      <c r="AD1770" s="44">
        <f t="shared" si="337"/>
        <v>257.16666666666669</v>
      </c>
      <c r="AE1770" s="12">
        <f t="shared" si="338"/>
        <v>1543.0000000000002</v>
      </c>
    </row>
    <row r="1771" spans="1:31" ht="12.6" hidden="1" customHeight="1" x14ac:dyDescent="0.2">
      <c r="A1771" s="26" t="s">
        <v>4549</v>
      </c>
      <c r="B1771" s="19"/>
      <c r="C1771" s="19"/>
      <c r="D1771" s="20"/>
      <c r="E1771" s="21"/>
      <c r="F1771" s="22"/>
      <c r="G1771" s="21"/>
      <c r="H1771" s="22"/>
      <c r="I1771" s="20"/>
      <c r="J1771" s="20"/>
      <c r="K1771" s="20"/>
      <c r="L1771" s="20"/>
      <c r="M1771" s="20"/>
      <c r="N1771" s="20">
        <v>16</v>
      </c>
      <c r="O1771" s="20">
        <v>16</v>
      </c>
      <c r="P1771" s="23" t="str">
        <f>VLOOKUP(A1771,'ИЗ ОСНОВЫ НОМЕНКЛАТУР'!D:E,2,0)</f>
        <v>Аксессуары для шкафов</v>
      </c>
      <c r="Q1771" s="23" t="str">
        <f>VLOOKUP(A1771,'ИЗ ОСНОВЫ НОМЕНКЛАТУР'!D:F,3,0)</f>
        <v>Бренд "Найди"</v>
      </c>
      <c r="R1771" s="40">
        <f>VLOOKUP(A:A,'ИЗ ОСНОВЫ НОМЕНКЛАТУР'!D:G,4,0)</f>
        <v>267.75</v>
      </c>
      <c r="S1771" s="12" t="str">
        <f>VLOOKUP(A:A,'ИЗ ОСНОВЫ НОМЕНКЛАТУР'!D:H,5,0)</f>
        <v>C</v>
      </c>
      <c r="T1771" s="44">
        <f t="shared" si="327"/>
        <v>0</v>
      </c>
      <c r="U1771" s="44">
        <f t="shared" si="328"/>
        <v>0</v>
      </c>
      <c r="V1771" s="44">
        <f t="shared" si="329"/>
        <v>0</v>
      </c>
      <c r="W1771" s="44">
        <f t="shared" si="330"/>
        <v>0</v>
      </c>
      <c r="X1771" s="44">
        <f t="shared" si="331"/>
        <v>0</v>
      </c>
      <c r="Y1771" s="44">
        <f t="shared" si="332"/>
        <v>0</v>
      </c>
      <c r="Z1771" s="44">
        <f t="shared" si="333"/>
        <v>0</v>
      </c>
      <c r="AA1771" s="44">
        <f t="shared" si="334"/>
        <v>0</v>
      </c>
      <c r="AB1771" s="44">
        <f t="shared" si="335"/>
        <v>0</v>
      </c>
      <c r="AC1771" s="44">
        <f t="shared" si="336"/>
        <v>0</v>
      </c>
      <c r="AD1771" s="44">
        <f t="shared" si="337"/>
        <v>4284</v>
      </c>
      <c r="AE1771" s="12">
        <f t="shared" si="338"/>
        <v>4284</v>
      </c>
    </row>
    <row r="1772" spans="1:31" ht="12.6" hidden="1" customHeight="1" x14ac:dyDescent="0.2">
      <c r="A1772" s="26" t="s">
        <v>4550</v>
      </c>
      <c r="B1772" s="19"/>
      <c r="C1772" s="19"/>
      <c r="D1772" s="20"/>
      <c r="E1772" s="21"/>
      <c r="F1772" s="22"/>
      <c r="G1772" s="21"/>
      <c r="H1772" s="22"/>
      <c r="I1772" s="20"/>
      <c r="J1772" s="20"/>
      <c r="K1772" s="20">
        <v>3</v>
      </c>
      <c r="L1772" s="20"/>
      <c r="M1772" s="20"/>
      <c r="N1772" s="20"/>
      <c r="O1772" s="20">
        <v>3</v>
      </c>
      <c r="P1772" s="23" t="str">
        <f>VLOOKUP(A1772,'ИЗ ОСНОВЫ НОМЕНКЛАТУР'!D:E,2,0)</f>
        <v>Аксессуары для шкафов</v>
      </c>
      <c r="Q1772" s="23" t="str">
        <f>VLOOKUP(A1772,'ИЗ ОСНОВЫ НОМЕНКЛАТУР'!D:F,3,0)</f>
        <v>Шкаф/шкаф-купе наполнение (бренд Aristo)</v>
      </c>
      <c r="R1772" s="40">
        <f>VLOOKUP(A:A,'ИЗ ОСНОВЫ НОМЕНКЛАТУР'!D:G,4,0)</f>
        <v>676.66666666666663</v>
      </c>
      <c r="S1772" s="12" t="str">
        <f>VLOOKUP(A:A,'ИЗ ОСНОВЫ НОМЕНКЛАТУР'!D:H,5,0)</f>
        <v>C</v>
      </c>
      <c r="T1772" s="44">
        <f t="shared" si="327"/>
        <v>0</v>
      </c>
      <c r="U1772" s="44">
        <f t="shared" si="328"/>
        <v>0</v>
      </c>
      <c r="V1772" s="44">
        <f t="shared" si="329"/>
        <v>0</v>
      </c>
      <c r="W1772" s="44">
        <f t="shared" si="330"/>
        <v>0</v>
      </c>
      <c r="X1772" s="44">
        <f t="shared" si="331"/>
        <v>0</v>
      </c>
      <c r="Y1772" s="44">
        <f t="shared" si="332"/>
        <v>0</v>
      </c>
      <c r="Z1772" s="44">
        <f t="shared" si="333"/>
        <v>0</v>
      </c>
      <c r="AA1772" s="44">
        <f t="shared" si="334"/>
        <v>2030</v>
      </c>
      <c r="AB1772" s="44">
        <f t="shared" si="335"/>
        <v>0</v>
      </c>
      <c r="AC1772" s="44">
        <f t="shared" si="336"/>
        <v>0</v>
      </c>
      <c r="AD1772" s="44">
        <f t="shared" si="337"/>
        <v>0</v>
      </c>
      <c r="AE1772" s="12">
        <f t="shared" si="338"/>
        <v>2030</v>
      </c>
    </row>
    <row r="1773" spans="1:31" ht="12.6" hidden="1" customHeight="1" x14ac:dyDescent="0.2">
      <c r="A1773" s="26" t="s">
        <v>4551</v>
      </c>
      <c r="B1773" s="19"/>
      <c r="C1773" s="19"/>
      <c r="D1773" s="20"/>
      <c r="E1773" s="21"/>
      <c r="F1773" s="22"/>
      <c r="G1773" s="21"/>
      <c r="H1773" s="22"/>
      <c r="I1773" s="20"/>
      <c r="J1773" s="20"/>
      <c r="K1773" s="20">
        <v>3</v>
      </c>
      <c r="L1773" s="20"/>
      <c r="M1773" s="20"/>
      <c r="N1773" s="20"/>
      <c r="O1773" s="20">
        <v>3</v>
      </c>
      <c r="P1773" s="23" t="str">
        <f>VLOOKUP(A1773,'ИЗ ОСНОВЫ НОМЕНКЛАТУР'!D:E,2,0)</f>
        <v>Аксессуары для шкафов</v>
      </c>
      <c r="Q1773" s="23" t="str">
        <f>VLOOKUP(A1773,'ИЗ ОСНОВЫ НОМЕНКЛАТУР'!D:F,3,0)</f>
        <v>Шкаф/шкаф-купе наполнение (бренд Aristo)</v>
      </c>
      <c r="R1773" s="40">
        <f>VLOOKUP(A:A,'ИЗ ОСНОВЫ НОМЕНКЛАТУР'!D:G,4,0)</f>
        <v>676.66666666666663</v>
      </c>
      <c r="S1773" s="12" t="str">
        <f>VLOOKUP(A:A,'ИЗ ОСНОВЫ НОМЕНКЛАТУР'!D:H,5,0)</f>
        <v>C</v>
      </c>
      <c r="T1773" s="44">
        <f t="shared" si="327"/>
        <v>0</v>
      </c>
      <c r="U1773" s="44">
        <f t="shared" si="328"/>
        <v>0</v>
      </c>
      <c r="V1773" s="44">
        <f t="shared" si="329"/>
        <v>0</v>
      </c>
      <c r="W1773" s="44">
        <f t="shared" si="330"/>
        <v>0</v>
      </c>
      <c r="X1773" s="44">
        <f t="shared" si="331"/>
        <v>0</v>
      </c>
      <c r="Y1773" s="44">
        <f t="shared" si="332"/>
        <v>0</v>
      </c>
      <c r="Z1773" s="44">
        <f t="shared" si="333"/>
        <v>0</v>
      </c>
      <c r="AA1773" s="44">
        <f t="shared" si="334"/>
        <v>2030</v>
      </c>
      <c r="AB1773" s="44">
        <f t="shared" si="335"/>
        <v>0</v>
      </c>
      <c r="AC1773" s="44">
        <f t="shared" si="336"/>
        <v>0</v>
      </c>
      <c r="AD1773" s="44">
        <f t="shared" si="337"/>
        <v>0</v>
      </c>
      <c r="AE1773" s="12">
        <f t="shared" si="338"/>
        <v>2030</v>
      </c>
    </row>
    <row r="1774" spans="1:31" ht="12.6" hidden="1" customHeight="1" x14ac:dyDescent="0.2">
      <c r="A1774" s="26" t="s">
        <v>4552</v>
      </c>
      <c r="B1774" s="19"/>
      <c r="C1774" s="19"/>
      <c r="D1774" s="20"/>
      <c r="E1774" s="21"/>
      <c r="F1774" s="22"/>
      <c r="G1774" s="21"/>
      <c r="H1774" s="22"/>
      <c r="I1774" s="20"/>
      <c r="J1774" s="20"/>
      <c r="K1774" s="20">
        <v>33</v>
      </c>
      <c r="L1774" s="20"/>
      <c r="M1774" s="20"/>
      <c r="N1774" s="20"/>
      <c r="O1774" s="20">
        <v>33</v>
      </c>
      <c r="P1774" s="23" t="str">
        <f>VLOOKUP(A1774,'ИЗ ОСНОВЫ НОМЕНКЛАТУР'!D:E,2,0)</f>
        <v>Аксессуары для шкафов</v>
      </c>
      <c r="Q1774" s="23" t="str">
        <f>VLOOKUP(A1774,'ИЗ ОСНОВЫ НОМЕНКЛАТУР'!D:F,3,0)</f>
        <v>Шкаф/шкаф-купе наполнение (бренд Aristo)</v>
      </c>
      <c r="R1774" s="40">
        <f>VLOOKUP(A:A,'ИЗ ОСНОВЫ НОМЕНКЛАТУР'!D:G,4,0)</f>
        <v>744.49</v>
      </c>
      <c r="S1774" s="12" t="str">
        <f>VLOOKUP(A:A,'ИЗ ОСНОВЫ НОМЕНКЛАТУР'!D:H,5,0)</f>
        <v>C</v>
      </c>
      <c r="T1774" s="44">
        <f t="shared" si="327"/>
        <v>0</v>
      </c>
      <c r="U1774" s="44">
        <f t="shared" si="328"/>
        <v>0</v>
      </c>
      <c r="V1774" s="44">
        <f t="shared" si="329"/>
        <v>0</v>
      </c>
      <c r="W1774" s="44">
        <f t="shared" si="330"/>
        <v>0</v>
      </c>
      <c r="X1774" s="44">
        <f t="shared" si="331"/>
        <v>0</v>
      </c>
      <c r="Y1774" s="44">
        <f t="shared" si="332"/>
        <v>0</v>
      </c>
      <c r="Z1774" s="44">
        <f t="shared" si="333"/>
        <v>0</v>
      </c>
      <c r="AA1774" s="44">
        <f t="shared" si="334"/>
        <v>24568.170000000002</v>
      </c>
      <c r="AB1774" s="44">
        <f t="shared" si="335"/>
        <v>0</v>
      </c>
      <c r="AC1774" s="44">
        <f t="shared" si="336"/>
        <v>0</v>
      </c>
      <c r="AD1774" s="44">
        <f t="shared" si="337"/>
        <v>0</v>
      </c>
      <c r="AE1774" s="12">
        <f t="shared" si="338"/>
        <v>24568.170000000002</v>
      </c>
    </row>
    <row r="1775" spans="1:31" ht="12.6" hidden="1" customHeight="1" x14ac:dyDescent="0.2">
      <c r="A1775" s="26" t="s">
        <v>4553</v>
      </c>
      <c r="B1775" s="19"/>
      <c r="C1775" s="19"/>
      <c r="D1775" s="20"/>
      <c r="E1775" s="21"/>
      <c r="F1775" s="22"/>
      <c r="G1775" s="21"/>
      <c r="H1775" s="22"/>
      <c r="I1775" s="20"/>
      <c r="J1775" s="20"/>
      <c r="K1775" s="20">
        <v>20</v>
      </c>
      <c r="L1775" s="20"/>
      <c r="M1775" s="20"/>
      <c r="N1775" s="20"/>
      <c r="O1775" s="20">
        <v>20</v>
      </c>
      <c r="P1775" s="23" t="str">
        <f>VLOOKUP(A1775,'ИЗ ОСНОВЫ НОМЕНКЛАТУР'!D:E,2,0)</f>
        <v>Аксессуары для шкафов</v>
      </c>
      <c r="Q1775" s="23" t="str">
        <f>VLOOKUP(A1775,'ИЗ ОСНОВЫ НОМЕНКЛАТУР'!D:F,3,0)</f>
        <v>Шкаф/шкаф-купе наполнение (бренд Aristo)</v>
      </c>
      <c r="R1775" s="40">
        <f>VLOOKUP(A:A,'ИЗ ОСНОВЫ НОМЕНКЛАТУР'!D:G,4,0)</f>
        <v>1421</v>
      </c>
      <c r="S1775" s="12" t="str">
        <f>VLOOKUP(A:A,'ИЗ ОСНОВЫ НОМЕНКЛАТУР'!D:H,5,0)</f>
        <v>C</v>
      </c>
      <c r="T1775" s="44">
        <f t="shared" si="327"/>
        <v>0</v>
      </c>
      <c r="U1775" s="44">
        <f t="shared" si="328"/>
        <v>0</v>
      </c>
      <c r="V1775" s="44">
        <f t="shared" si="329"/>
        <v>0</v>
      </c>
      <c r="W1775" s="44">
        <f t="shared" si="330"/>
        <v>0</v>
      </c>
      <c r="X1775" s="44">
        <f t="shared" si="331"/>
        <v>0</v>
      </c>
      <c r="Y1775" s="44">
        <f t="shared" si="332"/>
        <v>0</v>
      </c>
      <c r="Z1775" s="44">
        <f t="shared" si="333"/>
        <v>0</v>
      </c>
      <c r="AA1775" s="44">
        <f t="shared" si="334"/>
        <v>28420</v>
      </c>
      <c r="AB1775" s="44">
        <f t="shared" si="335"/>
        <v>0</v>
      </c>
      <c r="AC1775" s="44">
        <f t="shared" si="336"/>
        <v>0</v>
      </c>
      <c r="AD1775" s="44">
        <f t="shared" si="337"/>
        <v>0</v>
      </c>
      <c r="AE1775" s="12">
        <f t="shared" si="338"/>
        <v>28420</v>
      </c>
    </row>
    <row r="1776" spans="1:31" ht="12.6" hidden="1" customHeight="1" x14ac:dyDescent="0.2">
      <c r="A1776" s="26" t="s">
        <v>4554</v>
      </c>
      <c r="B1776" s="19"/>
      <c r="C1776" s="19"/>
      <c r="D1776" s="20"/>
      <c r="E1776" s="21"/>
      <c r="F1776" s="22"/>
      <c r="G1776" s="21"/>
      <c r="H1776" s="22"/>
      <c r="I1776" s="20"/>
      <c r="J1776" s="20"/>
      <c r="K1776" s="20">
        <v>10</v>
      </c>
      <c r="L1776" s="20"/>
      <c r="M1776" s="20"/>
      <c r="N1776" s="20"/>
      <c r="O1776" s="20">
        <v>10</v>
      </c>
      <c r="P1776" s="23" t="str">
        <f>VLOOKUP(A1776,'ИЗ ОСНОВЫ НОМЕНКЛАТУР'!D:E,2,0)</f>
        <v>Аксессуары для шкафов</v>
      </c>
      <c r="Q1776" s="23" t="str">
        <f>VLOOKUP(A1776,'ИЗ ОСНОВЫ НОМЕНКЛАТУР'!D:F,3,0)</f>
        <v>Шкаф/шкаф-купе наполнение (бренд Aristo)</v>
      </c>
      <c r="R1776" s="40">
        <f>VLOOKUP(A:A,'ИЗ ОСНОВЫ НОМЕНКЛАТУР'!D:G,4,0)</f>
        <v>1513</v>
      </c>
      <c r="S1776" s="12" t="str">
        <f>VLOOKUP(A:A,'ИЗ ОСНОВЫ НОМЕНКЛАТУР'!D:H,5,0)</f>
        <v>C</v>
      </c>
      <c r="T1776" s="44">
        <f t="shared" si="327"/>
        <v>0</v>
      </c>
      <c r="U1776" s="44">
        <f t="shared" si="328"/>
        <v>0</v>
      </c>
      <c r="V1776" s="44">
        <f t="shared" si="329"/>
        <v>0</v>
      </c>
      <c r="W1776" s="44">
        <f t="shared" si="330"/>
        <v>0</v>
      </c>
      <c r="X1776" s="44">
        <f t="shared" si="331"/>
        <v>0</v>
      </c>
      <c r="Y1776" s="44">
        <f t="shared" si="332"/>
        <v>0</v>
      </c>
      <c r="Z1776" s="44">
        <f t="shared" si="333"/>
        <v>0</v>
      </c>
      <c r="AA1776" s="44">
        <f t="shared" si="334"/>
        <v>15130</v>
      </c>
      <c r="AB1776" s="44">
        <f t="shared" si="335"/>
        <v>0</v>
      </c>
      <c r="AC1776" s="44">
        <f t="shared" si="336"/>
        <v>0</v>
      </c>
      <c r="AD1776" s="44">
        <f t="shared" si="337"/>
        <v>0</v>
      </c>
      <c r="AE1776" s="12">
        <f t="shared" si="338"/>
        <v>15130</v>
      </c>
    </row>
    <row r="1777" spans="1:31" ht="12.6" hidden="1" customHeight="1" x14ac:dyDescent="0.2">
      <c r="A1777" s="26" t="s">
        <v>4555</v>
      </c>
      <c r="B1777" s="19"/>
      <c r="C1777" s="19"/>
      <c r="D1777" s="20"/>
      <c r="E1777" s="21"/>
      <c r="F1777" s="22"/>
      <c r="G1777" s="21"/>
      <c r="H1777" s="22"/>
      <c r="I1777" s="20"/>
      <c r="J1777" s="20"/>
      <c r="K1777" s="20">
        <v>17</v>
      </c>
      <c r="L1777" s="20"/>
      <c r="M1777" s="20"/>
      <c r="N1777" s="20"/>
      <c r="O1777" s="20">
        <v>17</v>
      </c>
      <c r="P1777" s="23" t="str">
        <f>VLOOKUP(A1777,'ИЗ ОСНОВЫ НОМЕНКЛАТУР'!D:E,2,0)</f>
        <v>Аксессуары для шкафов</v>
      </c>
      <c r="Q1777" s="23" t="str">
        <f>VLOOKUP(A1777,'ИЗ ОСНОВЫ НОМЕНКЛАТУР'!D:F,3,0)</f>
        <v>Шкаф/шкаф-купе наполнение (бренд Aristo)</v>
      </c>
      <c r="R1777" s="40">
        <f>VLOOKUP(A:A,'ИЗ ОСНОВЫ НОМЕНКЛАТУР'!D:G,4,0)</f>
        <v>1100.3529411764705</v>
      </c>
      <c r="S1777" s="12" t="str">
        <f>VLOOKUP(A:A,'ИЗ ОСНОВЫ НОМЕНКЛАТУР'!D:H,5,0)</f>
        <v>C</v>
      </c>
      <c r="T1777" s="44">
        <f t="shared" si="327"/>
        <v>0</v>
      </c>
      <c r="U1777" s="44">
        <f t="shared" si="328"/>
        <v>0</v>
      </c>
      <c r="V1777" s="44">
        <f t="shared" si="329"/>
        <v>0</v>
      </c>
      <c r="W1777" s="44">
        <f t="shared" si="330"/>
        <v>0</v>
      </c>
      <c r="X1777" s="44">
        <f t="shared" si="331"/>
        <v>0</v>
      </c>
      <c r="Y1777" s="44">
        <f t="shared" si="332"/>
        <v>0</v>
      </c>
      <c r="Z1777" s="44">
        <f t="shared" si="333"/>
        <v>0</v>
      </c>
      <c r="AA1777" s="44">
        <f t="shared" si="334"/>
        <v>18706</v>
      </c>
      <c r="AB1777" s="44">
        <f t="shared" si="335"/>
        <v>0</v>
      </c>
      <c r="AC1777" s="44">
        <f t="shared" si="336"/>
        <v>0</v>
      </c>
      <c r="AD1777" s="44">
        <f t="shared" si="337"/>
        <v>0</v>
      </c>
      <c r="AE1777" s="12">
        <f t="shared" si="338"/>
        <v>18706</v>
      </c>
    </row>
    <row r="1778" spans="1:31" ht="12.6" hidden="1" customHeight="1" x14ac:dyDescent="0.2">
      <c r="A1778" s="26" t="s">
        <v>4556</v>
      </c>
      <c r="B1778" s="19"/>
      <c r="C1778" s="19"/>
      <c r="D1778" s="20"/>
      <c r="E1778" s="21"/>
      <c r="F1778" s="22"/>
      <c r="G1778" s="21"/>
      <c r="H1778" s="22"/>
      <c r="I1778" s="20"/>
      <c r="J1778" s="20"/>
      <c r="K1778" s="20">
        <v>20</v>
      </c>
      <c r="L1778" s="20"/>
      <c r="M1778" s="20"/>
      <c r="N1778" s="20"/>
      <c r="O1778" s="20">
        <v>20</v>
      </c>
      <c r="P1778" s="23" t="str">
        <f>VLOOKUP(A1778,'ИЗ ОСНОВЫ НОМЕНКЛАТУР'!D:E,2,0)</f>
        <v>Аксессуары для шкафов</v>
      </c>
      <c r="Q1778" s="23" t="str">
        <f>VLOOKUP(A1778,'ИЗ ОСНОВЫ НОМЕНКЛАТУР'!D:F,3,0)</f>
        <v>Шкаф/шкаф-купе наполнение (бренд Aristo)</v>
      </c>
      <c r="R1778" s="40">
        <f>VLOOKUP(A:A,'ИЗ ОСНОВЫ НОМЕНКЛАТУР'!D:G,4,0)</f>
        <v>1100.3499999999999</v>
      </c>
      <c r="S1778" s="12" t="str">
        <f>VLOOKUP(A:A,'ИЗ ОСНОВЫ НОМЕНКЛАТУР'!D:H,5,0)</f>
        <v>C</v>
      </c>
      <c r="T1778" s="44">
        <f t="shared" si="327"/>
        <v>0</v>
      </c>
      <c r="U1778" s="44">
        <f t="shared" si="328"/>
        <v>0</v>
      </c>
      <c r="V1778" s="44">
        <f t="shared" si="329"/>
        <v>0</v>
      </c>
      <c r="W1778" s="44">
        <f t="shared" si="330"/>
        <v>0</v>
      </c>
      <c r="X1778" s="44">
        <f t="shared" si="331"/>
        <v>0</v>
      </c>
      <c r="Y1778" s="44">
        <f t="shared" si="332"/>
        <v>0</v>
      </c>
      <c r="Z1778" s="44">
        <f t="shared" si="333"/>
        <v>0</v>
      </c>
      <c r="AA1778" s="44">
        <f t="shared" si="334"/>
        <v>22007</v>
      </c>
      <c r="AB1778" s="44">
        <f t="shared" si="335"/>
        <v>0</v>
      </c>
      <c r="AC1778" s="44">
        <f t="shared" si="336"/>
        <v>0</v>
      </c>
      <c r="AD1778" s="44">
        <f t="shared" si="337"/>
        <v>0</v>
      </c>
      <c r="AE1778" s="12">
        <f t="shared" si="338"/>
        <v>22007</v>
      </c>
    </row>
    <row r="1779" spans="1:31" ht="12.6" hidden="1" customHeight="1" x14ac:dyDescent="0.2">
      <c r="A1779" s="26" t="s">
        <v>3727</v>
      </c>
      <c r="B1779" s="19"/>
      <c r="C1779" s="19"/>
      <c r="D1779" s="20"/>
      <c r="E1779" s="21"/>
      <c r="F1779" s="22"/>
      <c r="G1779" s="21"/>
      <c r="H1779" s="22"/>
      <c r="I1779" s="20"/>
      <c r="J1779" s="20"/>
      <c r="K1779" s="20">
        <v>12</v>
      </c>
      <c r="L1779" s="20"/>
      <c r="M1779" s="20"/>
      <c r="N1779" s="20"/>
      <c r="O1779" s="20">
        <v>12</v>
      </c>
      <c r="P1779" s="23" t="str">
        <f>VLOOKUP(A1779,'ИЗ ОСНОВЫ НОМЕНКЛАТУР'!D:E,2,0)</f>
        <v>Аксессуары для шкафов</v>
      </c>
      <c r="Q1779" s="23" t="str">
        <f>VLOOKUP(A1779,'ИЗ ОСНОВЫ НОМЕНКЛАТУР'!D:F,3,0)</f>
        <v>Шкаф/шкаф-купе наполнение (бренд Aristo)</v>
      </c>
      <c r="R1779" s="40">
        <f>VLOOKUP(A:A,'ИЗ ОСНОВЫ НОМЕНКЛАТУР'!D:G,4,0)</f>
        <v>1210.42</v>
      </c>
      <c r="S1779" s="12" t="str">
        <f>VLOOKUP(A:A,'ИЗ ОСНОВЫ НОМЕНКЛАТУР'!D:H,5,0)</f>
        <v>C</v>
      </c>
      <c r="T1779" s="44">
        <f t="shared" si="327"/>
        <v>0</v>
      </c>
      <c r="U1779" s="44">
        <f t="shared" si="328"/>
        <v>0</v>
      </c>
      <c r="V1779" s="44">
        <f t="shared" si="329"/>
        <v>0</v>
      </c>
      <c r="W1779" s="44">
        <f t="shared" si="330"/>
        <v>0</v>
      </c>
      <c r="X1779" s="44">
        <f t="shared" si="331"/>
        <v>0</v>
      </c>
      <c r="Y1779" s="44">
        <f t="shared" si="332"/>
        <v>0</v>
      </c>
      <c r="Z1779" s="44">
        <f t="shared" si="333"/>
        <v>0</v>
      </c>
      <c r="AA1779" s="44">
        <f t="shared" si="334"/>
        <v>14525.04</v>
      </c>
      <c r="AB1779" s="44">
        <f t="shared" si="335"/>
        <v>0</v>
      </c>
      <c r="AC1779" s="44">
        <f t="shared" si="336"/>
        <v>0</v>
      </c>
      <c r="AD1779" s="44">
        <f t="shared" si="337"/>
        <v>0</v>
      </c>
      <c r="AE1779" s="12">
        <f t="shared" si="338"/>
        <v>14525.04</v>
      </c>
    </row>
    <row r="1780" spans="1:31" ht="12.6" hidden="1" customHeight="1" x14ac:dyDescent="0.2">
      <c r="A1780" s="26" t="s">
        <v>3787</v>
      </c>
      <c r="B1780" s="19"/>
      <c r="C1780" s="19"/>
      <c r="D1780" s="20"/>
      <c r="E1780" s="21"/>
      <c r="F1780" s="22"/>
      <c r="G1780" s="21"/>
      <c r="H1780" s="22"/>
      <c r="I1780" s="20"/>
      <c r="J1780" s="20"/>
      <c r="K1780" s="20">
        <v>37</v>
      </c>
      <c r="L1780" s="20"/>
      <c r="M1780" s="20"/>
      <c r="N1780" s="20"/>
      <c r="O1780" s="20">
        <v>37</v>
      </c>
      <c r="P1780" s="23" t="str">
        <f>VLOOKUP(A1780,'ИЗ ОСНОВЫ НОМЕНКЛАТУР'!D:E,2,0)</f>
        <v>Аксессуары для шкафов</v>
      </c>
      <c r="Q1780" s="23" t="str">
        <f>VLOOKUP(A1780,'ИЗ ОСНОВЫ НОМЕНКЛАТУР'!D:F,3,0)</f>
        <v>Шкаф/шкаф-купе наполнение (бренд Aristo)</v>
      </c>
      <c r="R1780" s="40">
        <f>VLOOKUP(A:A,'ИЗ ОСНОВЫ НОМЕНКЛАТУР'!D:G,4,0)</f>
        <v>1103.7383333333335</v>
      </c>
      <c r="S1780" s="12" t="str">
        <f>VLOOKUP(A:A,'ИЗ ОСНОВЫ НОМЕНКЛАТУР'!D:H,5,0)</f>
        <v>C</v>
      </c>
      <c r="T1780" s="44">
        <f t="shared" si="327"/>
        <v>0</v>
      </c>
      <c r="U1780" s="44">
        <f t="shared" si="328"/>
        <v>0</v>
      </c>
      <c r="V1780" s="44">
        <f t="shared" si="329"/>
        <v>0</v>
      </c>
      <c r="W1780" s="44">
        <f t="shared" si="330"/>
        <v>0</v>
      </c>
      <c r="X1780" s="44">
        <f t="shared" si="331"/>
        <v>0</v>
      </c>
      <c r="Y1780" s="44">
        <f t="shared" si="332"/>
        <v>0</v>
      </c>
      <c r="Z1780" s="44">
        <f t="shared" si="333"/>
        <v>0</v>
      </c>
      <c r="AA1780" s="44">
        <f t="shared" si="334"/>
        <v>40838.318333333336</v>
      </c>
      <c r="AB1780" s="44">
        <f t="shared" si="335"/>
        <v>0</v>
      </c>
      <c r="AC1780" s="44">
        <f t="shared" si="336"/>
        <v>0</v>
      </c>
      <c r="AD1780" s="44">
        <f t="shared" si="337"/>
        <v>0</v>
      </c>
      <c r="AE1780" s="12">
        <f t="shared" si="338"/>
        <v>40838.318333333336</v>
      </c>
    </row>
    <row r="1781" spans="1:31" ht="12.6" hidden="1" customHeight="1" x14ac:dyDescent="0.2">
      <c r="A1781" s="26" t="s">
        <v>4557</v>
      </c>
      <c r="B1781" s="19"/>
      <c r="C1781" s="19"/>
      <c r="D1781" s="20"/>
      <c r="E1781" s="21"/>
      <c r="F1781" s="22"/>
      <c r="G1781" s="21"/>
      <c r="H1781" s="22"/>
      <c r="I1781" s="20"/>
      <c r="J1781" s="20"/>
      <c r="K1781" s="20">
        <v>10</v>
      </c>
      <c r="L1781" s="20"/>
      <c r="M1781" s="20"/>
      <c r="N1781" s="20"/>
      <c r="O1781" s="20">
        <v>10</v>
      </c>
      <c r="P1781" s="23" t="str">
        <f>VLOOKUP(A1781,'ИЗ ОСНОВЫ НОМЕНКЛАТУР'!D:E,2,0)</f>
        <v>Аксессуары для шкафов</v>
      </c>
      <c r="Q1781" s="23" t="str">
        <f>VLOOKUP(A1781,'ИЗ ОСНОВЫ НОМЕНКЛАТУР'!D:F,3,0)</f>
        <v>Шкаф/шкаф-купе наполнение (бренд Aristo)</v>
      </c>
      <c r="R1781" s="40">
        <f>VLOOKUP(A:A,'ИЗ ОСНОВЫ НОМЕНКЛАТУР'!D:G,4,0)</f>
        <v>1058.2</v>
      </c>
      <c r="S1781" s="12" t="str">
        <f>VLOOKUP(A:A,'ИЗ ОСНОВЫ НОМЕНКЛАТУР'!D:H,5,0)</f>
        <v>C</v>
      </c>
      <c r="T1781" s="44">
        <f t="shared" si="327"/>
        <v>0</v>
      </c>
      <c r="U1781" s="44">
        <f t="shared" si="328"/>
        <v>0</v>
      </c>
      <c r="V1781" s="44">
        <f t="shared" si="329"/>
        <v>0</v>
      </c>
      <c r="W1781" s="44">
        <f t="shared" si="330"/>
        <v>0</v>
      </c>
      <c r="X1781" s="44">
        <f t="shared" si="331"/>
        <v>0</v>
      </c>
      <c r="Y1781" s="44">
        <f t="shared" si="332"/>
        <v>0</v>
      </c>
      <c r="Z1781" s="44">
        <f t="shared" si="333"/>
        <v>0</v>
      </c>
      <c r="AA1781" s="44">
        <f t="shared" si="334"/>
        <v>10582</v>
      </c>
      <c r="AB1781" s="44">
        <f t="shared" si="335"/>
        <v>0</v>
      </c>
      <c r="AC1781" s="44">
        <f t="shared" si="336"/>
        <v>0</v>
      </c>
      <c r="AD1781" s="44">
        <f t="shared" si="337"/>
        <v>0</v>
      </c>
      <c r="AE1781" s="12">
        <f t="shared" si="338"/>
        <v>10582</v>
      </c>
    </row>
    <row r="1782" spans="1:31" ht="12.6" hidden="1" customHeight="1" x14ac:dyDescent="0.2">
      <c r="A1782" s="26" t="s">
        <v>4558</v>
      </c>
      <c r="B1782" s="19"/>
      <c r="C1782" s="19"/>
      <c r="D1782" s="20"/>
      <c r="E1782" s="21"/>
      <c r="F1782" s="22"/>
      <c r="G1782" s="21"/>
      <c r="H1782" s="22"/>
      <c r="I1782" s="20"/>
      <c r="J1782" s="20"/>
      <c r="K1782" s="20">
        <v>10</v>
      </c>
      <c r="L1782" s="20"/>
      <c r="M1782" s="20"/>
      <c r="N1782" s="20"/>
      <c r="O1782" s="20">
        <v>10</v>
      </c>
      <c r="P1782" s="23" t="str">
        <f>VLOOKUP(A1782,'ИЗ ОСНОВЫ НОМЕНКЛАТУР'!D:E,2,0)</f>
        <v>Аксессуары для шкафов</v>
      </c>
      <c r="Q1782" s="23" t="str">
        <f>VLOOKUP(A1782,'ИЗ ОСНОВЫ НОМЕНКЛАТУР'!D:F,3,0)</f>
        <v>Шкаф/шкаф-купе наполнение (бренд Aristo)</v>
      </c>
      <c r="R1782" s="40">
        <f>VLOOKUP(A:A,'ИЗ ОСНОВЫ НОМЕНКЛАТУР'!D:G,4,0)</f>
        <v>1058.2</v>
      </c>
      <c r="S1782" s="12" t="str">
        <f>VLOOKUP(A:A,'ИЗ ОСНОВЫ НОМЕНКЛАТУР'!D:H,5,0)</f>
        <v>C</v>
      </c>
      <c r="T1782" s="44">
        <f t="shared" si="327"/>
        <v>0</v>
      </c>
      <c r="U1782" s="44">
        <f t="shared" si="328"/>
        <v>0</v>
      </c>
      <c r="V1782" s="44">
        <f t="shared" si="329"/>
        <v>0</v>
      </c>
      <c r="W1782" s="44">
        <f t="shared" si="330"/>
        <v>0</v>
      </c>
      <c r="X1782" s="44">
        <f t="shared" si="331"/>
        <v>0</v>
      </c>
      <c r="Y1782" s="44">
        <f t="shared" si="332"/>
        <v>0</v>
      </c>
      <c r="Z1782" s="44">
        <f t="shared" si="333"/>
        <v>0</v>
      </c>
      <c r="AA1782" s="44">
        <f t="shared" si="334"/>
        <v>10582</v>
      </c>
      <c r="AB1782" s="44">
        <f t="shared" si="335"/>
        <v>0</v>
      </c>
      <c r="AC1782" s="44">
        <f t="shared" si="336"/>
        <v>0</v>
      </c>
      <c r="AD1782" s="44">
        <f t="shared" si="337"/>
        <v>0</v>
      </c>
      <c r="AE1782" s="12">
        <f t="shared" si="338"/>
        <v>10582</v>
      </c>
    </row>
    <row r="1783" spans="1:31" ht="12.6" hidden="1" customHeight="1" x14ac:dyDescent="0.2">
      <c r="A1783" s="26" t="s">
        <v>4559</v>
      </c>
      <c r="B1783" s="19"/>
      <c r="C1783" s="19"/>
      <c r="D1783" s="20"/>
      <c r="E1783" s="21"/>
      <c r="F1783" s="22"/>
      <c r="G1783" s="21"/>
      <c r="H1783" s="22"/>
      <c r="I1783" s="20"/>
      <c r="J1783" s="20"/>
      <c r="K1783" s="20">
        <v>10</v>
      </c>
      <c r="L1783" s="20"/>
      <c r="M1783" s="20"/>
      <c r="N1783" s="20"/>
      <c r="O1783" s="20">
        <v>10</v>
      </c>
      <c r="P1783" s="23" t="str">
        <f>VLOOKUP(A1783,'ИЗ ОСНОВЫ НОМЕНКЛАТУР'!D:E,2,0)</f>
        <v>Аксессуары для шкафов</v>
      </c>
      <c r="Q1783" s="23" t="str">
        <f>VLOOKUP(A1783,'ИЗ ОСНОВЫ НОМЕНКЛАТУР'!D:F,3,0)</f>
        <v>Шкаф/шкаф-купе наполнение (бренд Aristo)</v>
      </c>
      <c r="R1783" s="40">
        <f>VLOOKUP(A:A,'ИЗ ОСНОВЫ НОМЕНКЛАТУР'!D:G,4,0)</f>
        <v>1164</v>
      </c>
      <c r="S1783" s="12" t="str">
        <f>VLOOKUP(A:A,'ИЗ ОСНОВЫ НОМЕНКЛАТУР'!D:H,5,0)</f>
        <v>C</v>
      </c>
      <c r="T1783" s="44">
        <f t="shared" si="327"/>
        <v>0</v>
      </c>
      <c r="U1783" s="44">
        <f t="shared" si="328"/>
        <v>0</v>
      </c>
      <c r="V1783" s="44">
        <f t="shared" si="329"/>
        <v>0</v>
      </c>
      <c r="W1783" s="44">
        <f t="shared" si="330"/>
        <v>0</v>
      </c>
      <c r="X1783" s="44">
        <f t="shared" si="331"/>
        <v>0</v>
      </c>
      <c r="Y1783" s="44">
        <f t="shared" si="332"/>
        <v>0</v>
      </c>
      <c r="Z1783" s="44">
        <f t="shared" si="333"/>
        <v>0</v>
      </c>
      <c r="AA1783" s="44">
        <f t="shared" si="334"/>
        <v>11640</v>
      </c>
      <c r="AB1783" s="44">
        <f t="shared" si="335"/>
        <v>0</v>
      </c>
      <c r="AC1783" s="44">
        <f t="shared" si="336"/>
        <v>0</v>
      </c>
      <c r="AD1783" s="44">
        <f t="shared" si="337"/>
        <v>0</v>
      </c>
      <c r="AE1783" s="12">
        <f t="shared" si="338"/>
        <v>11640</v>
      </c>
    </row>
    <row r="1784" spans="1:31" ht="12.6" hidden="1" customHeight="1" x14ac:dyDescent="0.2">
      <c r="A1784" s="26" t="s">
        <v>4560</v>
      </c>
      <c r="B1784" s="19"/>
      <c r="C1784" s="19"/>
      <c r="D1784" s="20"/>
      <c r="E1784" s="21"/>
      <c r="F1784" s="22"/>
      <c r="G1784" s="21"/>
      <c r="H1784" s="22"/>
      <c r="I1784" s="20"/>
      <c r="J1784" s="20"/>
      <c r="K1784" s="20">
        <v>10</v>
      </c>
      <c r="L1784" s="20"/>
      <c r="M1784" s="20"/>
      <c r="N1784" s="20"/>
      <c r="O1784" s="20">
        <v>10</v>
      </c>
      <c r="P1784" s="23" t="str">
        <f>VLOOKUP(A1784,'ИЗ ОСНОВЫ НОМЕНКЛАТУР'!D:E,2,0)</f>
        <v>Аксессуары для шкафов</v>
      </c>
      <c r="Q1784" s="23" t="str">
        <f>VLOOKUP(A1784,'ИЗ ОСНОВЫ НОМЕНКЛАТУР'!D:F,3,0)</f>
        <v>Шкаф/шкаф-купе наполнение (бренд Aristo)</v>
      </c>
      <c r="R1784" s="40">
        <f>VLOOKUP(A:A,'ИЗ ОСНОВЫ НОМЕНКЛАТУР'!D:G,4,0)</f>
        <v>1412.1</v>
      </c>
      <c r="S1784" s="12" t="str">
        <f>VLOOKUP(A:A,'ИЗ ОСНОВЫ НОМЕНКЛАТУР'!D:H,5,0)</f>
        <v>C</v>
      </c>
      <c r="T1784" s="44">
        <f t="shared" si="327"/>
        <v>0</v>
      </c>
      <c r="U1784" s="44">
        <f t="shared" si="328"/>
        <v>0</v>
      </c>
      <c r="V1784" s="44">
        <f t="shared" si="329"/>
        <v>0</v>
      </c>
      <c r="W1784" s="44">
        <f t="shared" si="330"/>
        <v>0</v>
      </c>
      <c r="X1784" s="44">
        <f t="shared" si="331"/>
        <v>0</v>
      </c>
      <c r="Y1784" s="44">
        <f t="shared" si="332"/>
        <v>0</v>
      </c>
      <c r="Z1784" s="44">
        <f t="shared" si="333"/>
        <v>0</v>
      </c>
      <c r="AA1784" s="44">
        <f t="shared" si="334"/>
        <v>14121</v>
      </c>
      <c r="AB1784" s="44">
        <f t="shared" si="335"/>
        <v>0</v>
      </c>
      <c r="AC1784" s="44">
        <f t="shared" si="336"/>
        <v>0</v>
      </c>
      <c r="AD1784" s="44">
        <f t="shared" si="337"/>
        <v>0</v>
      </c>
      <c r="AE1784" s="12">
        <f t="shared" si="338"/>
        <v>14121</v>
      </c>
    </row>
    <row r="1785" spans="1:31" ht="12.6" hidden="1" customHeight="1" x14ac:dyDescent="0.2">
      <c r="A1785" s="26" t="s">
        <v>4561</v>
      </c>
      <c r="B1785" s="19"/>
      <c r="C1785" s="19"/>
      <c r="D1785" s="20"/>
      <c r="E1785" s="21"/>
      <c r="F1785" s="22"/>
      <c r="G1785" s="21"/>
      <c r="H1785" s="22"/>
      <c r="I1785" s="20"/>
      <c r="J1785" s="20"/>
      <c r="K1785" s="20">
        <v>10</v>
      </c>
      <c r="L1785" s="20"/>
      <c r="M1785" s="20"/>
      <c r="N1785" s="20"/>
      <c r="O1785" s="20">
        <v>10</v>
      </c>
      <c r="P1785" s="23" t="str">
        <f>VLOOKUP(A1785,'ИЗ ОСНОВЫ НОМЕНКЛАТУР'!D:E,2,0)</f>
        <v>Аксессуары для шкафов</v>
      </c>
      <c r="Q1785" s="23" t="str">
        <f>VLOOKUP(A1785,'ИЗ ОСНОВЫ НОМЕНКЛАТУР'!D:F,3,0)</f>
        <v>Шкаф/шкаф-купе наполнение (бренд Aristo)</v>
      </c>
      <c r="R1785" s="40">
        <f>VLOOKUP(A:A,'ИЗ ОСНОВЫ НОМЕНКЛАТУР'!D:G,4,0)</f>
        <v>1412.1</v>
      </c>
      <c r="S1785" s="12" t="str">
        <f>VLOOKUP(A:A,'ИЗ ОСНОВЫ НОМЕНКЛАТУР'!D:H,5,0)</f>
        <v>C</v>
      </c>
      <c r="T1785" s="44">
        <f t="shared" si="327"/>
        <v>0</v>
      </c>
      <c r="U1785" s="44">
        <f t="shared" si="328"/>
        <v>0</v>
      </c>
      <c r="V1785" s="44">
        <f t="shared" si="329"/>
        <v>0</v>
      </c>
      <c r="W1785" s="44">
        <f t="shared" si="330"/>
        <v>0</v>
      </c>
      <c r="X1785" s="44">
        <f t="shared" si="331"/>
        <v>0</v>
      </c>
      <c r="Y1785" s="44">
        <f t="shared" si="332"/>
        <v>0</v>
      </c>
      <c r="Z1785" s="44">
        <f t="shared" si="333"/>
        <v>0</v>
      </c>
      <c r="AA1785" s="44">
        <f t="shared" si="334"/>
        <v>14121</v>
      </c>
      <c r="AB1785" s="44">
        <f t="shared" si="335"/>
        <v>0</v>
      </c>
      <c r="AC1785" s="44">
        <f t="shared" si="336"/>
        <v>0</v>
      </c>
      <c r="AD1785" s="44">
        <f t="shared" si="337"/>
        <v>0</v>
      </c>
      <c r="AE1785" s="12">
        <f t="shared" si="338"/>
        <v>14121</v>
      </c>
    </row>
    <row r="1786" spans="1:31" ht="12.6" hidden="1" customHeight="1" x14ac:dyDescent="0.2">
      <c r="A1786" s="26" t="s">
        <v>4562</v>
      </c>
      <c r="B1786" s="19"/>
      <c r="C1786" s="19"/>
      <c r="D1786" s="20"/>
      <c r="E1786" s="21"/>
      <c r="F1786" s="22"/>
      <c r="G1786" s="21"/>
      <c r="H1786" s="22"/>
      <c r="I1786" s="20"/>
      <c r="J1786" s="20"/>
      <c r="K1786" s="20">
        <v>10</v>
      </c>
      <c r="L1786" s="20"/>
      <c r="M1786" s="20"/>
      <c r="N1786" s="20"/>
      <c r="O1786" s="20">
        <v>10</v>
      </c>
      <c r="P1786" s="23" t="str">
        <f>VLOOKUP(A1786,'ИЗ ОСНОВЫ НОМЕНКЛАТУР'!D:E,2,0)</f>
        <v>Аксессуары для шкафов</v>
      </c>
      <c r="Q1786" s="23" t="str">
        <f>VLOOKUP(A1786,'ИЗ ОСНОВЫ НОМЕНКЛАТУР'!D:F,3,0)</f>
        <v>Шкаф/шкаф-купе наполнение (бренд Aristo)</v>
      </c>
      <c r="R1786" s="40">
        <f>VLOOKUP(A:A,'ИЗ ОСНОВЫ НОМЕНКЛАТУР'!D:G,4,0)</f>
        <v>1553.3</v>
      </c>
      <c r="S1786" s="12" t="str">
        <f>VLOOKUP(A:A,'ИЗ ОСНОВЫ НОМЕНКЛАТУР'!D:H,5,0)</f>
        <v>C</v>
      </c>
      <c r="T1786" s="44">
        <f t="shared" si="327"/>
        <v>0</v>
      </c>
      <c r="U1786" s="44">
        <f t="shared" si="328"/>
        <v>0</v>
      </c>
      <c r="V1786" s="44">
        <f t="shared" si="329"/>
        <v>0</v>
      </c>
      <c r="W1786" s="44">
        <f t="shared" si="330"/>
        <v>0</v>
      </c>
      <c r="X1786" s="44">
        <f t="shared" si="331"/>
        <v>0</v>
      </c>
      <c r="Y1786" s="44">
        <f t="shared" si="332"/>
        <v>0</v>
      </c>
      <c r="Z1786" s="44">
        <f t="shared" si="333"/>
        <v>0</v>
      </c>
      <c r="AA1786" s="44">
        <f t="shared" si="334"/>
        <v>15533</v>
      </c>
      <c r="AB1786" s="44">
        <f t="shared" si="335"/>
        <v>0</v>
      </c>
      <c r="AC1786" s="44">
        <f t="shared" si="336"/>
        <v>0</v>
      </c>
      <c r="AD1786" s="44">
        <f t="shared" si="337"/>
        <v>0</v>
      </c>
      <c r="AE1786" s="12">
        <f t="shared" si="338"/>
        <v>15533</v>
      </c>
    </row>
    <row r="1787" spans="1:31" ht="12.6" hidden="1" customHeight="1" x14ac:dyDescent="0.2">
      <c r="A1787" s="26" t="s">
        <v>4563</v>
      </c>
      <c r="B1787" s="19"/>
      <c r="C1787" s="19"/>
      <c r="D1787" s="20"/>
      <c r="E1787" s="21"/>
      <c r="F1787" s="22"/>
      <c r="G1787" s="21"/>
      <c r="H1787" s="22"/>
      <c r="I1787" s="20"/>
      <c r="J1787" s="20"/>
      <c r="K1787" s="20">
        <v>10</v>
      </c>
      <c r="L1787" s="20"/>
      <c r="M1787" s="20"/>
      <c r="N1787" s="20"/>
      <c r="O1787" s="20">
        <v>10</v>
      </c>
      <c r="P1787" s="23" t="str">
        <f>VLOOKUP(A1787,'ИЗ ОСНОВЫ НОМЕНКЛАТУР'!D:E,2,0)</f>
        <v>Аксессуары для шкафов</v>
      </c>
      <c r="Q1787" s="23" t="str">
        <f>VLOOKUP(A1787,'ИЗ ОСНОВЫ НОМЕНКЛАТУР'!D:F,3,0)</f>
        <v>Шкаф/шкаф-купе наполнение (бренд Aristo)</v>
      </c>
      <c r="R1787" s="40">
        <f>VLOOKUP(A:A,'ИЗ ОСНОВЫ НОМЕНКЛАТУР'!D:G,4,0)</f>
        <v>1729.2</v>
      </c>
      <c r="S1787" s="12" t="str">
        <f>VLOOKUP(A:A,'ИЗ ОСНОВЫ НОМЕНКЛАТУР'!D:H,5,0)</f>
        <v>C</v>
      </c>
      <c r="T1787" s="44">
        <f t="shared" si="327"/>
        <v>0</v>
      </c>
      <c r="U1787" s="44">
        <f t="shared" si="328"/>
        <v>0</v>
      </c>
      <c r="V1787" s="44">
        <f t="shared" si="329"/>
        <v>0</v>
      </c>
      <c r="W1787" s="44">
        <f t="shared" si="330"/>
        <v>0</v>
      </c>
      <c r="X1787" s="44">
        <f t="shared" si="331"/>
        <v>0</v>
      </c>
      <c r="Y1787" s="44">
        <f t="shared" si="332"/>
        <v>0</v>
      </c>
      <c r="Z1787" s="44">
        <f t="shared" si="333"/>
        <v>0</v>
      </c>
      <c r="AA1787" s="44">
        <f t="shared" si="334"/>
        <v>17292</v>
      </c>
      <c r="AB1787" s="44">
        <f t="shared" si="335"/>
        <v>0</v>
      </c>
      <c r="AC1787" s="44">
        <f t="shared" si="336"/>
        <v>0</v>
      </c>
      <c r="AD1787" s="44">
        <f t="shared" si="337"/>
        <v>0</v>
      </c>
      <c r="AE1787" s="12">
        <f t="shared" si="338"/>
        <v>17292</v>
      </c>
    </row>
    <row r="1788" spans="1:31" ht="12.6" hidden="1" customHeight="1" x14ac:dyDescent="0.2">
      <c r="A1788" s="26" t="s">
        <v>4564</v>
      </c>
      <c r="B1788" s="19"/>
      <c r="C1788" s="19"/>
      <c r="D1788" s="20"/>
      <c r="E1788" s="21"/>
      <c r="F1788" s="22"/>
      <c r="G1788" s="21"/>
      <c r="H1788" s="22"/>
      <c r="I1788" s="20"/>
      <c r="J1788" s="20"/>
      <c r="K1788" s="20">
        <v>10</v>
      </c>
      <c r="L1788" s="20"/>
      <c r="M1788" s="20"/>
      <c r="N1788" s="20"/>
      <c r="O1788" s="20">
        <v>10</v>
      </c>
      <c r="P1788" s="23" t="str">
        <f>VLOOKUP(A1788,'ИЗ ОСНОВЫ НОМЕНКЛАТУР'!D:E,2,0)</f>
        <v>Аксессуары для шкафов</v>
      </c>
      <c r="Q1788" s="23" t="str">
        <f>VLOOKUP(A1788,'ИЗ ОСНОВЫ НОМЕНКЛАТУР'!D:F,3,0)</f>
        <v>Шкаф/шкаф-купе наполнение (бренд Aristo)</v>
      </c>
      <c r="R1788" s="40">
        <f>VLOOKUP(A:A,'ИЗ ОСНОВЫ НОМЕНКЛАТУР'!D:G,4,0)</f>
        <v>1729.2</v>
      </c>
      <c r="S1788" s="12" t="str">
        <f>VLOOKUP(A:A,'ИЗ ОСНОВЫ НОМЕНКЛАТУР'!D:H,5,0)</f>
        <v>C</v>
      </c>
      <c r="T1788" s="44">
        <f t="shared" si="327"/>
        <v>0</v>
      </c>
      <c r="U1788" s="44">
        <f t="shared" si="328"/>
        <v>0</v>
      </c>
      <c r="V1788" s="44">
        <f t="shared" si="329"/>
        <v>0</v>
      </c>
      <c r="W1788" s="44">
        <f t="shared" si="330"/>
        <v>0</v>
      </c>
      <c r="X1788" s="44">
        <f t="shared" si="331"/>
        <v>0</v>
      </c>
      <c r="Y1788" s="44">
        <f t="shared" si="332"/>
        <v>0</v>
      </c>
      <c r="Z1788" s="44">
        <f t="shared" si="333"/>
        <v>0</v>
      </c>
      <c r="AA1788" s="44">
        <f t="shared" si="334"/>
        <v>17292</v>
      </c>
      <c r="AB1788" s="44">
        <f t="shared" si="335"/>
        <v>0</v>
      </c>
      <c r="AC1788" s="44">
        <f t="shared" si="336"/>
        <v>0</v>
      </c>
      <c r="AD1788" s="44">
        <f t="shared" si="337"/>
        <v>0</v>
      </c>
      <c r="AE1788" s="12">
        <f t="shared" si="338"/>
        <v>17292</v>
      </c>
    </row>
    <row r="1789" spans="1:31" ht="12.6" hidden="1" customHeight="1" x14ac:dyDescent="0.2">
      <c r="A1789" s="26" t="s">
        <v>4565</v>
      </c>
      <c r="B1789" s="19"/>
      <c r="C1789" s="19"/>
      <c r="D1789" s="20"/>
      <c r="E1789" s="21"/>
      <c r="F1789" s="22"/>
      <c r="G1789" s="21"/>
      <c r="H1789" s="22"/>
      <c r="I1789" s="20"/>
      <c r="J1789" s="20"/>
      <c r="K1789" s="20">
        <v>10</v>
      </c>
      <c r="L1789" s="20"/>
      <c r="M1789" s="20"/>
      <c r="N1789" s="20"/>
      <c r="O1789" s="20">
        <v>10</v>
      </c>
      <c r="P1789" s="23" t="str">
        <f>VLOOKUP(A1789,'ИЗ ОСНОВЫ НОМЕНКЛАТУР'!D:E,2,0)</f>
        <v>Аксессуары для шкафов</v>
      </c>
      <c r="Q1789" s="23" t="str">
        <f>VLOOKUP(A1789,'ИЗ ОСНОВЫ НОМЕНКЛАТУР'!D:F,3,0)</f>
        <v>Шкаф/шкаф-купе наполнение (бренд Aristo)</v>
      </c>
      <c r="R1789" s="40">
        <f>VLOOKUP(A:A,'ИЗ ОСНОВЫ НОМЕНКЛАТУР'!D:G,4,0)</f>
        <v>1902.1</v>
      </c>
      <c r="S1789" s="12" t="str">
        <f>VLOOKUP(A:A,'ИЗ ОСНОВЫ НОМЕНКЛАТУР'!D:H,5,0)</f>
        <v>C</v>
      </c>
      <c r="T1789" s="44">
        <f t="shared" si="327"/>
        <v>0</v>
      </c>
      <c r="U1789" s="44">
        <f t="shared" si="328"/>
        <v>0</v>
      </c>
      <c r="V1789" s="44">
        <f t="shared" si="329"/>
        <v>0</v>
      </c>
      <c r="W1789" s="44">
        <f t="shared" si="330"/>
        <v>0</v>
      </c>
      <c r="X1789" s="44">
        <f t="shared" si="331"/>
        <v>0</v>
      </c>
      <c r="Y1789" s="44">
        <f t="shared" si="332"/>
        <v>0</v>
      </c>
      <c r="Z1789" s="44">
        <f t="shared" si="333"/>
        <v>0</v>
      </c>
      <c r="AA1789" s="44">
        <f t="shared" si="334"/>
        <v>19021</v>
      </c>
      <c r="AB1789" s="44">
        <f t="shared" si="335"/>
        <v>0</v>
      </c>
      <c r="AC1789" s="44">
        <f t="shared" si="336"/>
        <v>0</v>
      </c>
      <c r="AD1789" s="44">
        <f t="shared" si="337"/>
        <v>0</v>
      </c>
      <c r="AE1789" s="12">
        <f t="shared" si="338"/>
        <v>19021</v>
      </c>
    </row>
    <row r="1790" spans="1:31" ht="12.6" hidden="1" customHeight="1" x14ac:dyDescent="0.2">
      <c r="A1790" s="26" t="s">
        <v>1742</v>
      </c>
      <c r="B1790" s="19"/>
      <c r="C1790" s="19"/>
      <c r="D1790" s="20"/>
      <c r="E1790" s="21"/>
      <c r="F1790" s="22"/>
      <c r="G1790" s="21"/>
      <c r="H1790" s="22"/>
      <c r="I1790" s="20"/>
      <c r="J1790" s="20">
        <v>2085</v>
      </c>
      <c r="K1790" s="20">
        <v>3000</v>
      </c>
      <c r="L1790" s="20">
        <v>76</v>
      </c>
      <c r="M1790" s="20"/>
      <c r="N1790" s="20">
        <v>457</v>
      </c>
      <c r="O1790" s="20">
        <v>5618</v>
      </c>
      <c r="P1790" s="23" t="str">
        <f>VLOOKUP(A1790,'ИЗ ОСНОВЫ НОМЕНКЛАТУР'!D:E,2,0)</f>
        <v>Крепежные системы</v>
      </c>
      <c r="Q1790" s="23" t="str">
        <f>VLOOKUP(A1790,'ИЗ ОСНОВЫ НОМЕНКЛАТУР'!D:F,3,0)</f>
        <v>Полкодержатели</v>
      </c>
      <c r="R1790" s="40">
        <f>VLOOKUP(A:A,'ИЗ ОСНОВЫ НОМЕНКЛАТУР'!D:G,4,0)</f>
        <v>71.022009759072887</v>
      </c>
      <c r="S1790" s="12" t="str">
        <f>VLOOKUP(A:A,'ИЗ ОСНОВЫ НОМЕНКЛАТУР'!D:H,5,0)</f>
        <v>C</v>
      </c>
      <c r="T1790" s="44">
        <f t="shared" si="327"/>
        <v>0</v>
      </c>
      <c r="U1790" s="44">
        <f t="shared" si="328"/>
        <v>0</v>
      </c>
      <c r="V1790" s="44">
        <f t="shared" si="329"/>
        <v>0</v>
      </c>
      <c r="W1790" s="44">
        <f t="shared" si="330"/>
        <v>0</v>
      </c>
      <c r="X1790" s="44">
        <f t="shared" si="331"/>
        <v>0</v>
      </c>
      <c r="Y1790" s="44">
        <f t="shared" si="332"/>
        <v>0</v>
      </c>
      <c r="Z1790" s="44">
        <f t="shared" si="333"/>
        <v>148080.89034766698</v>
      </c>
      <c r="AA1790" s="44">
        <f t="shared" si="334"/>
        <v>213066.02927721865</v>
      </c>
      <c r="AB1790" s="44">
        <f t="shared" si="335"/>
        <v>5397.6727416895392</v>
      </c>
      <c r="AC1790" s="44">
        <f t="shared" si="336"/>
        <v>0</v>
      </c>
      <c r="AD1790" s="44">
        <f t="shared" si="337"/>
        <v>32457.058459896311</v>
      </c>
      <c r="AE1790" s="12">
        <f t="shared" si="338"/>
        <v>399001.65082647151</v>
      </c>
    </row>
    <row r="1791" spans="1:31" ht="12.6" hidden="1" customHeight="1" x14ac:dyDescent="0.2">
      <c r="A1791" s="26" t="s">
        <v>1747</v>
      </c>
      <c r="B1791" s="19"/>
      <c r="C1791" s="19"/>
      <c r="D1791" s="20"/>
      <c r="E1791" s="20">
        <v>186</v>
      </c>
      <c r="F1791" s="20"/>
      <c r="G1791" s="21"/>
      <c r="H1791" s="22"/>
      <c r="I1791" s="20"/>
      <c r="J1791" s="20">
        <v>806</v>
      </c>
      <c r="K1791" s="20">
        <v>400</v>
      </c>
      <c r="L1791" s="20">
        <v>119</v>
      </c>
      <c r="M1791" s="20">
        <v>600</v>
      </c>
      <c r="N1791" s="20">
        <v>278</v>
      </c>
      <c r="O1791" s="20">
        <v>2389</v>
      </c>
      <c r="P1791" s="23" t="str">
        <f>VLOOKUP(A1791,'ИЗ ОСНОВЫ НОМЕНКЛАТУР'!D:E,2,0)</f>
        <v>Крепежные системы</v>
      </c>
      <c r="Q1791" s="23" t="str">
        <f>VLOOKUP(A1791,'ИЗ ОСНОВЫ НОМЕНКЛАТУР'!D:F,3,0)</f>
        <v>Полкодержатели</v>
      </c>
      <c r="R1791" s="40">
        <f>VLOOKUP(A:A,'ИЗ ОСНОВЫ НОМЕНКЛАТУР'!D:G,4,0)</f>
        <v>44.264971910112358</v>
      </c>
      <c r="S1791" s="12" t="str">
        <f>VLOOKUP(A:A,'ИЗ ОСНОВЫ НОМЕНКЛАТУР'!D:H,5,0)</f>
        <v>C</v>
      </c>
      <c r="T1791" s="44">
        <f t="shared" si="327"/>
        <v>0</v>
      </c>
      <c r="U1791" s="44">
        <f t="shared" si="328"/>
        <v>8233.2847752808993</v>
      </c>
      <c r="V1791" s="44">
        <f t="shared" si="329"/>
        <v>0</v>
      </c>
      <c r="W1791" s="44">
        <f t="shared" si="330"/>
        <v>0</v>
      </c>
      <c r="X1791" s="44">
        <f t="shared" si="331"/>
        <v>0</v>
      </c>
      <c r="Y1791" s="44">
        <f t="shared" si="332"/>
        <v>0</v>
      </c>
      <c r="Z1791" s="44">
        <f t="shared" si="333"/>
        <v>35677.567359550558</v>
      </c>
      <c r="AA1791" s="44">
        <f t="shared" si="334"/>
        <v>17705.988764044941</v>
      </c>
      <c r="AB1791" s="44">
        <f t="shared" si="335"/>
        <v>5267.5316573033706</v>
      </c>
      <c r="AC1791" s="44">
        <f t="shared" si="336"/>
        <v>26558.983146067414</v>
      </c>
      <c r="AD1791" s="44">
        <f t="shared" si="337"/>
        <v>12305.662191011235</v>
      </c>
      <c r="AE1791" s="12">
        <f t="shared" si="338"/>
        <v>105749.01789325841</v>
      </c>
    </row>
    <row r="1792" spans="1:31" ht="12.6" hidden="1" customHeight="1" x14ac:dyDescent="0.2">
      <c r="A1792" s="26" t="s">
        <v>4566</v>
      </c>
      <c r="B1792" s="19"/>
      <c r="C1792" s="19"/>
      <c r="D1792" s="20"/>
      <c r="E1792" s="21"/>
      <c r="F1792" s="22"/>
      <c r="G1792" s="21"/>
      <c r="H1792" s="22"/>
      <c r="I1792" s="20"/>
      <c r="J1792" s="20"/>
      <c r="K1792" s="20">
        <v>58</v>
      </c>
      <c r="L1792" s="20"/>
      <c r="M1792" s="20"/>
      <c r="N1792" s="20"/>
      <c r="O1792" s="20">
        <v>58</v>
      </c>
      <c r="P1792" s="23" t="str">
        <f>VLOOKUP(A1792,'ИЗ ОСНОВЫ НОМЕНКЛАТУР'!D:E,2,0)</f>
        <v>Аксессуары для шкафов</v>
      </c>
      <c r="Q1792" s="23" t="str">
        <f>VLOOKUP(A1792,'ИЗ ОСНОВЫ НОМЕНКЛАТУР'!D:F,3,0)</f>
        <v>Шкаф/шкаф-купе наполнение (бренд Aristo)</v>
      </c>
      <c r="R1792" s="40">
        <f>VLOOKUP(A:A,'ИЗ ОСНОВЫ НОМЕНКЛАТУР'!D:G,4,0)</f>
        <v>1824.3965517241379</v>
      </c>
      <c r="S1792" s="12" t="str">
        <f>VLOOKUP(A:A,'ИЗ ОСНОВЫ НОМЕНКЛАТУР'!D:H,5,0)</f>
        <v>C</v>
      </c>
      <c r="T1792" s="44">
        <f t="shared" si="327"/>
        <v>0</v>
      </c>
      <c r="U1792" s="44">
        <f t="shared" si="328"/>
        <v>0</v>
      </c>
      <c r="V1792" s="44">
        <f t="shared" si="329"/>
        <v>0</v>
      </c>
      <c r="W1792" s="44">
        <f t="shared" si="330"/>
        <v>0</v>
      </c>
      <c r="X1792" s="44">
        <f t="shared" si="331"/>
        <v>0</v>
      </c>
      <c r="Y1792" s="44">
        <f t="shared" si="332"/>
        <v>0</v>
      </c>
      <c r="Z1792" s="44">
        <f t="shared" si="333"/>
        <v>0</v>
      </c>
      <c r="AA1792" s="44">
        <f t="shared" si="334"/>
        <v>105815</v>
      </c>
      <c r="AB1792" s="44">
        <f t="shared" si="335"/>
        <v>0</v>
      </c>
      <c r="AC1792" s="44">
        <f t="shared" si="336"/>
        <v>0</v>
      </c>
      <c r="AD1792" s="44">
        <f t="shared" si="337"/>
        <v>0</v>
      </c>
      <c r="AE1792" s="12">
        <f t="shared" si="338"/>
        <v>105815</v>
      </c>
    </row>
    <row r="1793" spans="1:31" ht="12.6" hidden="1" customHeight="1" x14ac:dyDescent="0.2">
      <c r="A1793" s="26" t="s">
        <v>4567</v>
      </c>
      <c r="B1793" s="19"/>
      <c r="C1793" s="19"/>
      <c r="D1793" s="20"/>
      <c r="E1793" s="21"/>
      <c r="F1793" s="22"/>
      <c r="G1793" s="21"/>
      <c r="H1793" s="22"/>
      <c r="I1793" s="20"/>
      <c r="J1793" s="20"/>
      <c r="K1793" s="20">
        <v>8</v>
      </c>
      <c r="L1793" s="20"/>
      <c r="M1793" s="20"/>
      <c r="N1793" s="20"/>
      <c r="O1793" s="20">
        <v>8</v>
      </c>
      <c r="P1793" s="23" t="str">
        <f>VLOOKUP(A1793,'ИЗ ОСНОВЫ НОМЕНКЛАТУР'!D:E,2,0)</f>
        <v>Аксессуары для шкафов</v>
      </c>
      <c r="Q1793" s="23" t="str">
        <f>VLOOKUP(A1793,'ИЗ ОСНОВЫ НОМЕНКЛАТУР'!D:F,3,0)</f>
        <v>Шкаф/шкаф-купе наполнение (бренд Aristo)</v>
      </c>
      <c r="R1793" s="40">
        <f>VLOOKUP(A:A,'ИЗ ОСНОВЫ НОМЕНКЛАТУР'!D:G,4,0)</f>
        <v>1809.875</v>
      </c>
      <c r="S1793" s="12" t="str">
        <f>VLOOKUP(A:A,'ИЗ ОСНОВЫ НОМЕНКЛАТУР'!D:H,5,0)</f>
        <v>C</v>
      </c>
      <c r="T1793" s="44">
        <f t="shared" si="327"/>
        <v>0</v>
      </c>
      <c r="U1793" s="44">
        <f t="shared" si="328"/>
        <v>0</v>
      </c>
      <c r="V1793" s="44">
        <f t="shared" si="329"/>
        <v>0</v>
      </c>
      <c r="W1793" s="44">
        <f t="shared" si="330"/>
        <v>0</v>
      </c>
      <c r="X1793" s="44">
        <f t="shared" si="331"/>
        <v>0</v>
      </c>
      <c r="Y1793" s="44">
        <f t="shared" si="332"/>
        <v>0</v>
      </c>
      <c r="Z1793" s="44">
        <f t="shared" si="333"/>
        <v>0</v>
      </c>
      <c r="AA1793" s="44">
        <f t="shared" si="334"/>
        <v>14479</v>
      </c>
      <c r="AB1793" s="44">
        <f t="shared" si="335"/>
        <v>0</v>
      </c>
      <c r="AC1793" s="44">
        <f t="shared" si="336"/>
        <v>0</v>
      </c>
      <c r="AD1793" s="44">
        <f t="shared" si="337"/>
        <v>0</v>
      </c>
      <c r="AE1793" s="12">
        <f t="shared" si="338"/>
        <v>14479</v>
      </c>
    </row>
    <row r="1794" spans="1:31" ht="12.6" hidden="1" customHeight="1" x14ac:dyDescent="0.2">
      <c r="A1794" s="26" t="s">
        <v>3766</v>
      </c>
      <c r="B1794" s="19"/>
      <c r="C1794" s="19"/>
      <c r="D1794" s="20"/>
      <c r="E1794" s="21"/>
      <c r="F1794" s="22"/>
      <c r="G1794" s="21"/>
      <c r="H1794" s="22"/>
      <c r="I1794" s="20"/>
      <c r="J1794" s="20"/>
      <c r="K1794" s="20">
        <v>2</v>
      </c>
      <c r="L1794" s="20"/>
      <c r="M1794" s="20"/>
      <c r="N1794" s="20"/>
      <c r="O1794" s="20">
        <v>2</v>
      </c>
      <c r="P1794" s="23" t="str">
        <f>VLOOKUP(A1794,'ИЗ ОСНОВЫ НОМЕНКЛАТУР'!D:E,2,0)</f>
        <v>Аксессуары для шкафов</v>
      </c>
      <c r="Q1794" s="23" t="str">
        <f>VLOOKUP(A1794,'ИЗ ОСНОВЫ НОМЕНКЛАТУР'!D:F,3,0)</f>
        <v>Шкаф/шкаф-купе наполнение (бренд Aristo)</v>
      </c>
      <c r="R1794" s="40">
        <f>VLOOKUP(A:A,'ИЗ ОСНОВЫ НОМЕНКЛАТУР'!D:G,4,0)</f>
        <v>10145.69</v>
      </c>
      <c r="S1794" s="12" t="str">
        <f>VLOOKUP(A:A,'ИЗ ОСНОВЫ НОМЕНКЛАТУР'!D:H,5,0)</f>
        <v>C</v>
      </c>
      <c r="T1794" s="44">
        <f t="shared" si="327"/>
        <v>0</v>
      </c>
      <c r="U1794" s="44">
        <f t="shared" si="328"/>
        <v>0</v>
      </c>
      <c r="V1794" s="44">
        <f t="shared" si="329"/>
        <v>0</v>
      </c>
      <c r="W1794" s="44">
        <f t="shared" si="330"/>
        <v>0</v>
      </c>
      <c r="X1794" s="44">
        <f t="shared" si="331"/>
        <v>0</v>
      </c>
      <c r="Y1794" s="44">
        <f t="shared" si="332"/>
        <v>0</v>
      </c>
      <c r="Z1794" s="44">
        <f t="shared" si="333"/>
        <v>0</v>
      </c>
      <c r="AA1794" s="44">
        <f t="shared" si="334"/>
        <v>20291.38</v>
      </c>
      <c r="AB1794" s="44">
        <f t="shared" si="335"/>
        <v>0</v>
      </c>
      <c r="AC1794" s="44">
        <f t="shared" si="336"/>
        <v>0</v>
      </c>
      <c r="AD1794" s="44">
        <f t="shared" si="337"/>
        <v>0</v>
      </c>
      <c r="AE1794" s="12">
        <f t="shared" si="338"/>
        <v>20291.38</v>
      </c>
    </row>
    <row r="1795" spans="1:31" ht="12.6" hidden="1" customHeight="1" x14ac:dyDescent="0.2">
      <c r="A1795" s="26" t="s">
        <v>2881</v>
      </c>
      <c r="B1795" s="19"/>
      <c r="C1795" s="19"/>
      <c r="D1795" s="20"/>
      <c r="E1795" s="20">
        <v>98</v>
      </c>
      <c r="F1795" s="20"/>
      <c r="G1795" s="21"/>
      <c r="H1795" s="22"/>
      <c r="I1795" s="20"/>
      <c r="J1795" s="20"/>
      <c r="K1795" s="20"/>
      <c r="L1795" s="20">
        <v>29</v>
      </c>
      <c r="M1795" s="20">
        <v>200</v>
      </c>
      <c r="N1795" s="20">
        <v>5</v>
      </c>
      <c r="O1795" s="20">
        <v>332</v>
      </c>
      <c r="P1795" s="23" t="str">
        <f>VLOOKUP(A1795,'ИЗ ОСНОВЫ НОМЕНКЛАТУР'!D:E,2,0)</f>
        <v>Ручки, крючки, опоры</v>
      </c>
      <c r="Q1795" s="23" t="str">
        <f>VLOOKUP(A1795,'ИЗ ОСНОВЫ НОМЕНКЛАТУР'!D:F,3,0)</f>
        <v>Крючки</v>
      </c>
      <c r="R1795" s="40">
        <f>VLOOKUP(A:A,'ИЗ ОСНОВЫ НОМЕНКЛАТУР'!D:G,4,0)</f>
        <v>244.23082397003745</v>
      </c>
      <c r="S1795" s="12" t="str">
        <f>VLOOKUP(A:A,'ИЗ ОСНОВЫ НОМЕНКЛАТУР'!D:H,5,0)</f>
        <v>C</v>
      </c>
      <c r="T1795" s="44">
        <f t="shared" si="327"/>
        <v>0</v>
      </c>
      <c r="U1795" s="44">
        <f t="shared" si="328"/>
        <v>23934.62074906367</v>
      </c>
      <c r="V1795" s="44">
        <f t="shared" si="329"/>
        <v>0</v>
      </c>
      <c r="W1795" s="44">
        <f t="shared" si="330"/>
        <v>0</v>
      </c>
      <c r="X1795" s="44">
        <f t="shared" si="331"/>
        <v>0</v>
      </c>
      <c r="Y1795" s="44">
        <f t="shared" si="332"/>
        <v>0</v>
      </c>
      <c r="Z1795" s="44">
        <f t="shared" si="333"/>
        <v>0</v>
      </c>
      <c r="AA1795" s="44">
        <f t="shared" si="334"/>
        <v>0</v>
      </c>
      <c r="AB1795" s="44">
        <f t="shared" si="335"/>
        <v>7082.6938951310858</v>
      </c>
      <c r="AC1795" s="44">
        <f t="shared" si="336"/>
        <v>48846.164794007491</v>
      </c>
      <c r="AD1795" s="44">
        <f t="shared" si="337"/>
        <v>1221.1541198501873</v>
      </c>
      <c r="AE1795" s="12">
        <f t="shared" si="338"/>
        <v>81084.633558052446</v>
      </c>
    </row>
    <row r="1796" spans="1:31" ht="12.6" hidden="1" customHeight="1" x14ac:dyDescent="0.2">
      <c r="A1796" s="26" t="s">
        <v>2874</v>
      </c>
      <c r="B1796" s="19"/>
      <c r="C1796" s="19"/>
      <c r="D1796" s="20"/>
      <c r="E1796" s="20">
        <v>70</v>
      </c>
      <c r="F1796" s="20"/>
      <c r="G1796" s="21"/>
      <c r="H1796" s="22"/>
      <c r="I1796" s="20"/>
      <c r="J1796" s="20"/>
      <c r="K1796" s="20"/>
      <c r="L1796" s="20"/>
      <c r="M1796" s="20"/>
      <c r="N1796" s="20">
        <v>55</v>
      </c>
      <c r="O1796" s="20">
        <v>125</v>
      </c>
      <c r="P1796" s="23" t="str">
        <f>VLOOKUP(A1796,'ИЗ ОСНОВЫ НОМЕНКЛАТУР'!D:E,2,0)</f>
        <v>Ручки, крючки, опоры</v>
      </c>
      <c r="Q1796" s="23" t="str">
        <f>VLOOKUP(A1796,'ИЗ ОСНОВЫ НОМЕНКЛАТУР'!D:F,3,0)</f>
        <v>Крючки</v>
      </c>
      <c r="R1796" s="40">
        <f>VLOOKUP(A:A,'ИЗ ОСНОВЫ НОМЕНКЛАТУР'!D:G,4,0)</f>
        <v>232.16779445727482</v>
      </c>
      <c r="S1796" s="12" t="str">
        <f>VLOOKUP(A:A,'ИЗ ОСНОВЫ НОМЕНКЛАТУР'!D:H,5,0)</f>
        <v>C</v>
      </c>
      <c r="T1796" s="44">
        <f t="shared" si="327"/>
        <v>0</v>
      </c>
      <c r="U1796" s="44">
        <f t="shared" si="328"/>
        <v>16251.745612009237</v>
      </c>
      <c r="V1796" s="44">
        <f t="shared" si="329"/>
        <v>0</v>
      </c>
      <c r="W1796" s="44">
        <f t="shared" si="330"/>
        <v>0</v>
      </c>
      <c r="X1796" s="44">
        <f t="shared" si="331"/>
        <v>0</v>
      </c>
      <c r="Y1796" s="44">
        <f t="shared" si="332"/>
        <v>0</v>
      </c>
      <c r="Z1796" s="44">
        <f t="shared" si="333"/>
        <v>0</v>
      </c>
      <c r="AA1796" s="44">
        <f t="shared" si="334"/>
        <v>0</v>
      </c>
      <c r="AB1796" s="44">
        <f t="shared" si="335"/>
        <v>0</v>
      </c>
      <c r="AC1796" s="44">
        <f t="shared" si="336"/>
        <v>0</v>
      </c>
      <c r="AD1796" s="44">
        <f t="shared" si="337"/>
        <v>12769.228695150116</v>
      </c>
      <c r="AE1796" s="12">
        <f t="shared" si="338"/>
        <v>29020.974307159355</v>
      </c>
    </row>
    <row r="1797" spans="1:31" ht="12.6" hidden="1" customHeight="1" x14ac:dyDescent="0.2">
      <c r="A1797" s="26" t="s">
        <v>2887</v>
      </c>
      <c r="B1797" s="19"/>
      <c r="C1797" s="19"/>
      <c r="D1797" s="20"/>
      <c r="E1797" s="21"/>
      <c r="F1797" s="22"/>
      <c r="G1797" s="21"/>
      <c r="H1797" s="22"/>
      <c r="I1797" s="20"/>
      <c r="J1797" s="20"/>
      <c r="K1797" s="20"/>
      <c r="L1797" s="20">
        <v>8</v>
      </c>
      <c r="M1797" s="20">
        <v>60</v>
      </c>
      <c r="N1797" s="20"/>
      <c r="O1797" s="20">
        <v>68</v>
      </c>
      <c r="P1797" s="23" t="str">
        <f>VLOOKUP(A1797,'ИЗ ОСНОВЫ НОМЕНКЛАТУР'!D:E,2,0)</f>
        <v>Ручки, крючки, опоры</v>
      </c>
      <c r="Q1797" s="23" t="str">
        <f>VLOOKUP(A1797,'ИЗ ОСНОВЫ НОМЕНКЛАТУР'!D:F,3,0)</f>
        <v>Крючки</v>
      </c>
      <c r="R1797" s="40">
        <f>VLOOKUP(A:A,'ИЗ ОСНОВЫ НОМЕНКЛАТУР'!D:G,4,0)</f>
        <v>242.63245614035085</v>
      </c>
      <c r="S1797" s="12" t="str">
        <f>VLOOKUP(A:A,'ИЗ ОСНОВЫ НОМЕНКЛАТУР'!D:H,5,0)</f>
        <v>C</v>
      </c>
      <c r="T1797" s="44">
        <f t="shared" si="327"/>
        <v>0</v>
      </c>
      <c r="U1797" s="44">
        <f t="shared" si="328"/>
        <v>0</v>
      </c>
      <c r="V1797" s="44">
        <f t="shared" si="329"/>
        <v>0</v>
      </c>
      <c r="W1797" s="44">
        <f t="shared" si="330"/>
        <v>0</v>
      </c>
      <c r="X1797" s="44">
        <f t="shared" si="331"/>
        <v>0</v>
      </c>
      <c r="Y1797" s="44">
        <f t="shared" si="332"/>
        <v>0</v>
      </c>
      <c r="Z1797" s="44">
        <f t="shared" si="333"/>
        <v>0</v>
      </c>
      <c r="AA1797" s="44">
        <f t="shared" si="334"/>
        <v>0</v>
      </c>
      <c r="AB1797" s="44">
        <f t="shared" si="335"/>
        <v>1941.0596491228068</v>
      </c>
      <c r="AC1797" s="44">
        <f t="shared" si="336"/>
        <v>14557.947368421052</v>
      </c>
      <c r="AD1797" s="44">
        <f t="shared" si="337"/>
        <v>0</v>
      </c>
      <c r="AE1797" s="12">
        <f t="shared" si="338"/>
        <v>16499.00701754386</v>
      </c>
    </row>
    <row r="1798" spans="1:31" ht="12.6" hidden="1" customHeight="1" x14ac:dyDescent="0.2">
      <c r="A1798" s="26" t="s">
        <v>2884</v>
      </c>
      <c r="B1798" s="19"/>
      <c r="C1798" s="19"/>
      <c r="D1798" s="20"/>
      <c r="E1798" s="20">
        <v>198</v>
      </c>
      <c r="F1798" s="20"/>
      <c r="G1798" s="21"/>
      <c r="H1798" s="22"/>
      <c r="I1798" s="20"/>
      <c r="J1798" s="20"/>
      <c r="K1798" s="20"/>
      <c r="L1798" s="20"/>
      <c r="M1798" s="20"/>
      <c r="N1798" s="20"/>
      <c r="O1798" s="20">
        <v>198</v>
      </c>
      <c r="P1798" s="23" t="str">
        <f>VLOOKUP(A1798,'ИЗ ОСНОВЫ НОМЕНКЛАТУР'!D:E,2,0)</f>
        <v>Ручки, крючки, опоры</v>
      </c>
      <c r="Q1798" s="23" t="str">
        <f>VLOOKUP(A1798,'ИЗ ОСНОВЫ НОМЕНКЛАТУР'!D:F,3,0)</f>
        <v>Крючки</v>
      </c>
      <c r="R1798" s="40">
        <f>VLOOKUP(A:A,'ИЗ ОСНОВЫ НОМЕНКЛАТУР'!D:G,4,0)</f>
        <v>227.22803191489362</v>
      </c>
      <c r="S1798" s="12" t="str">
        <f>VLOOKUP(A:A,'ИЗ ОСНОВЫ НОМЕНКЛАТУР'!D:H,5,0)</f>
        <v>C</v>
      </c>
      <c r="T1798" s="44">
        <f t="shared" si="327"/>
        <v>0</v>
      </c>
      <c r="U1798" s="44">
        <f t="shared" si="328"/>
        <v>44991.150319148939</v>
      </c>
      <c r="V1798" s="44">
        <f t="shared" si="329"/>
        <v>0</v>
      </c>
      <c r="W1798" s="44">
        <f t="shared" si="330"/>
        <v>0</v>
      </c>
      <c r="X1798" s="44">
        <f t="shared" si="331"/>
        <v>0</v>
      </c>
      <c r="Y1798" s="44">
        <f t="shared" si="332"/>
        <v>0</v>
      </c>
      <c r="Z1798" s="44">
        <f t="shared" si="333"/>
        <v>0</v>
      </c>
      <c r="AA1798" s="44">
        <f t="shared" si="334"/>
        <v>0</v>
      </c>
      <c r="AB1798" s="44">
        <f t="shared" si="335"/>
        <v>0</v>
      </c>
      <c r="AC1798" s="44">
        <f t="shared" si="336"/>
        <v>0</v>
      </c>
      <c r="AD1798" s="44">
        <f t="shared" si="337"/>
        <v>0</v>
      </c>
      <c r="AE1798" s="12">
        <f t="shared" si="338"/>
        <v>44991.150319148939</v>
      </c>
    </row>
    <row r="1799" spans="1:31" ht="12.6" hidden="1" customHeight="1" x14ac:dyDescent="0.2">
      <c r="A1799" s="26" t="s">
        <v>2897</v>
      </c>
      <c r="B1799" s="19"/>
      <c r="C1799" s="19"/>
      <c r="D1799" s="20"/>
      <c r="E1799" s="20">
        <v>300</v>
      </c>
      <c r="F1799" s="20"/>
      <c r="G1799" s="21"/>
      <c r="H1799" s="22"/>
      <c r="I1799" s="20"/>
      <c r="J1799" s="20"/>
      <c r="K1799" s="20"/>
      <c r="L1799" s="20">
        <v>7</v>
      </c>
      <c r="M1799" s="20"/>
      <c r="N1799" s="20"/>
      <c r="O1799" s="20">
        <v>307</v>
      </c>
      <c r="P1799" s="23" t="str">
        <f>VLOOKUP(A1799,'ИЗ ОСНОВЫ НОМЕНКЛАТУР'!D:E,2,0)</f>
        <v>Ручки, крючки, опоры</v>
      </c>
      <c r="Q1799" s="23" t="str">
        <f>VLOOKUP(A1799,'ИЗ ОСНОВЫ НОМЕНКЛАТУР'!D:F,3,0)</f>
        <v>Крючки</v>
      </c>
      <c r="R1799" s="40">
        <f>VLOOKUP(A:A,'ИЗ ОСНОВЫ НОМЕНКЛАТУР'!D:G,4,0)</f>
        <v>159.48354838709676</v>
      </c>
      <c r="S1799" s="12" t="str">
        <f>VLOOKUP(A:A,'ИЗ ОСНОВЫ НОМЕНКЛАТУР'!D:H,5,0)</f>
        <v>C</v>
      </c>
      <c r="T1799" s="44">
        <f t="shared" si="327"/>
        <v>0</v>
      </c>
      <c r="U1799" s="44">
        <f t="shared" si="328"/>
        <v>47845.06451612903</v>
      </c>
      <c r="V1799" s="44">
        <f t="shared" si="329"/>
        <v>0</v>
      </c>
      <c r="W1799" s="44">
        <f t="shared" si="330"/>
        <v>0</v>
      </c>
      <c r="X1799" s="44">
        <f t="shared" si="331"/>
        <v>0</v>
      </c>
      <c r="Y1799" s="44">
        <f t="shared" si="332"/>
        <v>0</v>
      </c>
      <c r="Z1799" s="44">
        <f t="shared" si="333"/>
        <v>0</v>
      </c>
      <c r="AA1799" s="44">
        <f t="shared" si="334"/>
        <v>0</v>
      </c>
      <c r="AB1799" s="44">
        <f t="shared" si="335"/>
        <v>1116.3848387096773</v>
      </c>
      <c r="AC1799" s="44">
        <f t="shared" si="336"/>
        <v>0</v>
      </c>
      <c r="AD1799" s="44">
        <f t="shared" si="337"/>
        <v>0</v>
      </c>
      <c r="AE1799" s="12">
        <f t="shared" si="338"/>
        <v>48961.449354838711</v>
      </c>
    </row>
    <row r="1800" spans="1:31" ht="12.6" hidden="1" customHeight="1" x14ac:dyDescent="0.2">
      <c r="A1800" s="26" t="s">
        <v>2919</v>
      </c>
      <c r="B1800" s="19"/>
      <c r="C1800" s="19"/>
      <c r="D1800" s="20"/>
      <c r="E1800" s="20">
        <v>119</v>
      </c>
      <c r="F1800" s="20"/>
      <c r="G1800" s="21"/>
      <c r="H1800" s="22"/>
      <c r="I1800" s="20"/>
      <c r="J1800" s="20"/>
      <c r="K1800" s="20"/>
      <c r="L1800" s="20"/>
      <c r="M1800" s="20"/>
      <c r="N1800" s="20"/>
      <c r="O1800" s="20">
        <v>119</v>
      </c>
      <c r="P1800" s="23" t="str">
        <f>VLOOKUP(A1800,'ИЗ ОСНОВЫ НОМЕНКЛАТУР'!D:E,2,0)</f>
        <v>Ручки, крючки, опоры</v>
      </c>
      <c r="Q1800" s="23" t="str">
        <f>VLOOKUP(A1800,'ИЗ ОСНОВЫ НОМЕНКЛАТУР'!D:F,3,0)</f>
        <v>Крючки</v>
      </c>
      <c r="R1800" s="40">
        <f>VLOOKUP(A:A,'ИЗ ОСНОВЫ НОМЕНКЛАТУР'!D:G,4,0)</f>
        <v>143.1</v>
      </c>
      <c r="S1800" s="12" t="str">
        <f>VLOOKUP(A:A,'ИЗ ОСНОВЫ НОМЕНКЛАТУР'!D:H,5,0)</f>
        <v>C</v>
      </c>
      <c r="T1800" s="44">
        <f t="shared" si="327"/>
        <v>0</v>
      </c>
      <c r="U1800" s="44">
        <f t="shared" si="328"/>
        <v>17028.899999999998</v>
      </c>
      <c r="V1800" s="44">
        <f t="shared" si="329"/>
        <v>0</v>
      </c>
      <c r="W1800" s="44">
        <f t="shared" si="330"/>
        <v>0</v>
      </c>
      <c r="X1800" s="44">
        <f t="shared" si="331"/>
        <v>0</v>
      </c>
      <c r="Y1800" s="44">
        <f t="shared" si="332"/>
        <v>0</v>
      </c>
      <c r="Z1800" s="44">
        <f t="shared" si="333"/>
        <v>0</v>
      </c>
      <c r="AA1800" s="44">
        <f t="shared" si="334"/>
        <v>0</v>
      </c>
      <c r="AB1800" s="44">
        <f t="shared" si="335"/>
        <v>0</v>
      </c>
      <c r="AC1800" s="44">
        <f t="shared" si="336"/>
        <v>0</v>
      </c>
      <c r="AD1800" s="44">
        <f t="shared" si="337"/>
        <v>0</v>
      </c>
      <c r="AE1800" s="12">
        <f t="shared" si="338"/>
        <v>17028.899999999998</v>
      </c>
    </row>
    <row r="1801" spans="1:31" ht="12.6" hidden="1" customHeight="1" x14ac:dyDescent="0.2">
      <c r="A1801" s="26" t="s">
        <v>2916</v>
      </c>
      <c r="B1801" s="19"/>
      <c r="C1801" s="19"/>
      <c r="D1801" s="20"/>
      <c r="E1801" s="20">
        <v>61</v>
      </c>
      <c r="F1801" s="20"/>
      <c r="G1801" s="21"/>
      <c r="H1801" s="22"/>
      <c r="I1801" s="20"/>
      <c r="J1801" s="20"/>
      <c r="K1801" s="20"/>
      <c r="L1801" s="20"/>
      <c r="M1801" s="20"/>
      <c r="N1801" s="20"/>
      <c r="O1801" s="20">
        <v>61</v>
      </c>
      <c r="P1801" s="23" t="str">
        <f>VLOOKUP(A1801,'ИЗ ОСНОВЫ НОМЕНКЛАТУР'!D:E,2,0)</f>
        <v>Ручки, крючки, опоры</v>
      </c>
      <c r="Q1801" s="23" t="str">
        <f>VLOOKUP(A1801,'ИЗ ОСНОВЫ НОМЕНКЛАТУР'!D:F,3,0)</f>
        <v>Крючки</v>
      </c>
      <c r="R1801" s="40">
        <f>VLOOKUP(A:A,'ИЗ ОСНОВЫ НОМЕНКЛАТУР'!D:G,4,0)</f>
        <v>182.69560000000001</v>
      </c>
      <c r="S1801" s="12" t="str">
        <f>VLOOKUP(A:A,'ИЗ ОСНОВЫ НОМЕНКЛАТУР'!D:H,5,0)</f>
        <v>C</v>
      </c>
      <c r="T1801" s="44">
        <f t="shared" ref="T1801:T1864" si="339">$R1801*D1801</f>
        <v>0</v>
      </c>
      <c r="U1801" s="44">
        <f t="shared" ref="U1801:U1864" si="340">$R1801*E1801</f>
        <v>11144.4316</v>
      </c>
      <c r="V1801" s="44">
        <f t="shared" ref="V1801:V1864" si="341">$R1801*F1801</f>
        <v>0</v>
      </c>
      <c r="W1801" s="44">
        <f t="shared" ref="W1801:W1864" si="342">$R1801*G1801</f>
        <v>0</v>
      </c>
      <c r="X1801" s="44">
        <f t="shared" ref="X1801:X1864" si="343">$R1801*H1801</f>
        <v>0</v>
      </c>
      <c r="Y1801" s="44">
        <f t="shared" ref="Y1801:Y1864" si="344">$R1801*I1801</f>
        <v>0</v>
      </c>
      <c r="Z1801" s="44">
        <f t="shared" ref="Z1801:Z1864" si="345">$R1801*J1801</f>
        <v>0</v>
      </c>
      <c r="AA1801" s="44">
        <f t="shared" ref="AA1801:AA1864" si="346">$R1801*K1801</f>
        <v>0</v>
      </c>
      <c r="AB1801" s="44">
        <f t="shared" ref="AB1801:AB1864" si="347">$R1801*L1801</f>
        <v>0</v>
      </c>
      <c r="AC1801" s="44">
        <f t="shared" ref="AC1801:AC1864" si="348">$R1801*M1801</f>
        <v>0</v>
      </c>
      <c r="AD1801" s="44">
        <f t="shared" ref="AD1801:AD1864" si="349">$R1801*N1801</f>
        <v>0</v>
      </c>
      <c r="AE1801" s="12">
        <f t="shared" ref="AE1801:AE1864" si="350">SUM(T1801:AD1801)</f>
        <v>11144.4316</v>
      </c>
    </row>
    <row r="1802" spans="1:31" ht="12.6" hidden="1" customHeight="1" x14ac:dyDescent="0.2">
      <c r="A1802" s="26" t="s">
        <v>2896</v>
      </c>
      <c r="B1802" s="19"/>
      <c r="C1802" s="19"/>
      <c r="D1802" s="20"/>
      <c r="E1802" s="21"/>
      <c r="F1802" s="22"/>
      <c r="G1802" s="21"/>
      <c r="H1802" s="22"/>
      <c r="I1802" s="20"/>
      <c r="J1802" s="20"/>
      <c r="K1802" s="20"/>
      <c r="L1802" s="20">
        <v>92</v>
      </c>
      <c r="M1802" s="20"/>
      <c r="N1802" s="20"/>
      <c r="O1802" s="20">
        <v>92</v>
      </c>
      <c r="P1802" s="23" t="str">
        <f>VLOOKUP(A1802,'ИЗ ОСНОВЫ НОМЕНКЛАТУР'!D:E,2,0)</f>
        <v>Ручки, крючки, опоры</v>
      </c>
      <c r="Q1802" s="23" t="str">
        <f>VLOOKUP(A1802,'ИЗ ОСНОВЫ НОМЕНКЛАТУР'!D:F,3,0)</f>
        <v>Крючки</v>
      </c>
      <c r="R1802" s="40">
        <f>VLOOKUP(A:A,'ИЗ ОСНОВЫ НОМЕНКЛАТУР'!D:G,4,0)</f>
        <v>177.47</v>
      </c>
      <c r="S1802" s="12" t="str">
        <f>VLOOKUP(A:A,'ИЗ ОСНОВЫ НОМЕНКЛАТУР'!D:H,5,0)</f>
        <v>C</v>
      </c>
      <c r="T1802" s="44">
        <f t="shared" si="339"/>
        <v>0</v>
      </c>
      <c r="U1802" s="44">
        <f t="shared" si="340"/>
        <v>0</v>
      </c>
      <c r="V1802" s="44">
        <f t="shared" si="341"/>
        <v>0</v>
      </c>
      <c r="W1802" s="44">
        <f t="shared" si="342"/>
        <v>0</v>
      </c>
      <c r="X1802" s="44">
        <f t="shared" si="343"/>
        <v>0</v>
      </c>
      <c r="Y1802" s="44">
        <f t="shared" si="344"/>
        <v>0</v>
      </c>
      <c r="Z1802" s="44">
        <f t="shared" si="345"/>
        <v>0</v>
      </c>
      <c r="AA1802" s="44">
        <f t="shared" si="346"/>
        <v>0</v>
      </c>
      <c r="AB1802" s="44">
        <f t="shared" si="347"/>
        <v>16327.24</v>
      </c>
      <c r="AC1802" s="44">
        <f t="shared" si="348"/>
        <v>0</v>
      </c>
      <c r="AD1802" s="44">
        <f t="shared" si="349"/>
        <v>0</v>
      </c>
      <c r="AE1802" s="12">
        <f t="shared" si="350"/>
        <v>16327.24</v>
      </c>
    </row>
    <row r="1803" spans="1:31" ht="12.6" hidden="1" customHeight="1" x14ac:dyDescent="0.2">
      <c r="A1803" s="26" t="s">
        <v>4568</v>
      </c>
      <c r="B1803" s="19"/>
      <c r="C1803" s="19"/>
      <c r="D1803" s="20"/>
      <c r="E1803" s="21"/>
      <c r="F1803" s="22"/>
      <c r="G1803" s="21"/>
      <c r="H1803" s="22"/>
      <c r="I1803" s="20"/>
      <c r="J1803" s="20"/>
      <c r="K1803" s="20">
        <v>2</v>
      </c>
      <c r="L1803" s="20"/>
      <c r="M1803" s="20"/>
      <c r="N1803" s="20"/>
      <c r="O1803" s="20">
        <v>2</v>
      </c>
      <c r="P1803" s="23" t="str">
        <f>VLOOKUP(A1803,'ИЗ ОСНОВЫ НОМЕНКЛАТУР'!D:E,2,0)</f>
        <v>Аксессуары для шкафов</v>
      </c>
      <c r="Q1803" s="23" t="str">
        <f>VLOOKUP(A1803,'ИЗ ОСНОВЫ НОМЕНКЛАТУР'!D:F,3,0)</f>
        <v>Шкаф/шкаф-купе наполнение (бренд Aristo)</v>
      </c>
      <c r="R1803" s="40">
        <f>VLOOKUP(A:A,'ИЗ ОСНОВЫ НОМЕНКЛАТУР'!D:G,4,0)</f>
        <v>2112.5</v>
      </c>
      <c r="S1803" s="12" t="str">
        <f>VLOOKUP(A:A,'ИЗ ОСНОВЫ НОМЕНКЛАТУР'!D:H,5,0)</f>
        <v>C</v>
      </c>
      <c r="T1803" s="44">
        <f t="shared" si="339"/>
        <v>0</v>
      </c>
      <c r="U1803" s="44">
        <f t="shared" si="340"/>
        <v>0</v>
      </c>
      <c r="V1803" s="44">
        <f t="shared" si="341"/>
        <v>0</v>
      </c>
      <c r="W1803" s="44">
        <f t="shared" si="342"/>
        <v>0</v>
      </c>
      <c r="X1803" s="44">
        <f t="shared" si="343"/>
        <v>0</v>
      </c>
      <c r="Y1803" s="44">
        <f t="shared" si="344"/>
        <v>0</v>
      </c>
      <c r="Z1803" s="44">
        <f t="shared" si="345"/>
        <v>0</v>
      </c>
      <c r="AA1803" s="44">
        <f t="shared" si="346"/>
        <v>4225</v>
      </c>
      <c r="AB1803" s="44">
        <f t="shared" si="347"/>
        <v>0</v>
      </c>
      <c r="AC1803" s="44">
        <f t="shared" si="348"/>
        <v>0</v>
      </c>
      <c r="AD1803" s="44">
        <f t="shared" si="349"/>
        <v>0</v>
      </c>
      <c r="AE1803" s="12">
        <f t="shared" si="350"/>
        <v>4225</v>
      </c>
    </row>
    <row r="1804" spans="1:31" ht="12.6" hidden="1" customHeight="1" x14ac:dyDescent="0.2">
      <c r="A1804" s="26" t="s">
        <v>4569</v>
      </c>
      <c r="B1804" s="19"/>
      <c r="C1804" s="19"/>
      <c r="D1804" s="20"/>
      <c r="E1804" s="21"/>
      <c r="F1804" s="22"/>
      <c r="G1804" s="21"/>
      <c r="H1804" s="22"/>
      <c r="I1804" s="20"/>
      <c r="J1804" s="20"/>
      <c r="K1804" s="20">
        <v>2</v>
      </c>
      <c r="L1804" s="20"/>
      <c r="M1804" s="20"/>
      <c r="N1804" s="20"/>
      <c r="O1804" s="20">
        <v>2</v>
      </c>
      <c r="P1804" s="23" t="str">
        <f>VLOOKUP(A1804,'ИЗ ОСНОВЫ НОМЕНКЛАТУР'!D:E,2,0)</f>
        <v>Аксессуары для шкафов</v>
      </c>
      <c r="Q1804" s="23" t="str">
        <f>VLOOKUP(A1804,'ИЗ ОСНОВЫ НОМЕНКЛАТУР'!D:F,3,0)</f>
        <v>Шкаф/шкаф-купе наполнение (бренд Aristo)</v>
      </c>
      <c r="R1804" s="40">
        <f>VLOOKUP(A:A,'ИЗ ОСНОВЫ НОМЕНКЛАТУР'!D:G,4,0)</f>
        <v>2112.5</v>
      </c>
      <c r="S1804" s="12" t="str">
        <f>VLOOKUP(A:A,'ИЗ ОСНОВЫ НОМЕНКЛАТУР'!D:H,5,0)</f>
        <v>C</v>
      </c>
      <c r="T1804" s="44">
        <f t="shared" si="339"/>
        <v>0</v>
      </c>
      <c r="U1804" s="44">
        <f t="shared" si="340"/>
        <v>0</v>
      </c>
      <c r="V1804" s="44">
        <f t="shared" si="341"/>
        <v>0</v>
      </c>
      <c r="W1804" s="44">
        <f t="shared" si="342"/>
        <v>0</v>
      </c>
      <c r="X1804" s="44">
        <f t="shared" si="343"/>
        <v>0</v>
      </c>
      <c r="Y1804" s="44">
        <f t="shared" si="344"/>
        <v>0</v>
      </c>
      <c r="Z1804" s="44">
        <f t="shared" si="345"/>
        <v>0</v>
      </c>
      <c r="AA1804" s="44">
        <f t="shared" si="346"/>
        <v>4225</v>
      </c>
      <c r="AB1804" s="44">
        <f t="shared" si="347"/>
        <v>0</v>
      </c>
      <c r="AC1804" s="44">
        <f t="shared" si="348"/>
        <v>0</v>
      </c>
      <c r="AD1804" s="44">
        <f t="shared" si="349"/>
        <v>0</v>
      </c>
      <c r="AE1804" s="12">
        <f t="shared" si="350"/>
        <v>4225</v>
      </c>
    </row>
    <row r="1805" spans="1:31" ht="12.6" hidden="1" customHeight="1" x14ac:dyDescent="0.2">
      <c r="A1805" s="26" t="s">
        <v>4570</v>
      </c>
      <c r="B1805" s="19"/>
      <c r="C1805" s="19"/>
      <c r="D1805" s="20"/>
      <c r="E1805" s="21"/>
      <c r="F1805" s="22"/>
      <c r="G1805" s="21"/>
      <c r="H1805" s="22"/>
      <c r="I1805" s="20"/>
      <c r="J1805" s="20"/>
      <c r="K1805" s="20">
        <v>2</v>
      </c>
      <c r="L1805" s="20"/>
      <c r="M1805" s="20"/>
      <c r="N1805" s="20"/>
      <c r="O1805" s="20">
        <v>2</v>
      </c>
      <c r="P1805" s="23" t="str">
        <f>VLOOKUP(A1805,'ИЗ ОСНОВЫ НОМЕНКЛАТУР'!D:E,2,0)</f>
        <v>Аксессуары для шкафов</v>
      </c>
      <c r="Q1805" s="23" t="str">
        <f>VLOOKUP(A1805,'ИЗ ОСНОВЫ НОМЕНКЛАТУР'!D:F,3,0)</f>
        <v>Шкаф/шкаф-купе наполнение (бренд Aristo)</v>
      </c>
      <c r="R1805" s="40">
        <f>VLOOKUP(A:A,'ИЗ ОСНОВЫ НОМЕНКЛАТУР'!D:G,4,0)</f>
        <v>2323.5</v>
      </c>
      <c r="S1805" s="12" t="str">
        <f>VLOOKUP(A:A,'ИЗ ОСНОВЫ НОМЕНКЛАТУР'!D:H,5,0)</f>
        <v>C</v>
      </c>
      <c r="T1805" s="44">
        <f t="shared" si="339"/>
        <v>0</v>
      </c>
      <c r="U1805" s="44">
        <f t="shared" si="340"/>
        <v>0</v>
      </c>
      <c r="V1805" s="44">
        <f t="shared" si="341"/>
        <v>0</v>
      </c>
      <c r="W1805" s="44">
        <f t="shared" si="342"/>
        <v>0</v>
      </c>
      <c r="X1805" s="44">
        <f t="shared" si="343"/>
        <v>0</v>
      </c>
      <c r="Y1805" s="44">
        <f t="shared" si="344"/>
        <v>0</v>
      </c>
      <c r="Z1805" s="44">
        <f t="shared" si="345"/>
        <v>0</v>
      </c>
      <c r="AA1805" s="44">
        <f t="shared" si="346"/>
        <v>4647</v>
      </c>
      <c r="AB1805" s="44">
        <f t="shared" si="347"/>
        <v>0</v>
      </c>
      <c r="AC1805" s="44">
        <f t="shared" si="348"/>
        <v>0</v>
      </c>
      <c r="AD1805" s="44">
        <f t="shared" si="349"/>
        <v>0</v>
      </c>
      <c r="AE1805" s="12">
        <f t="shared" si="350"/>
        <v>4647</v>
      </c>
    </row>
    <row r="1806" spans="1:31" ht="12.6" hidden="1" customHeight="1" x14ac:dyDescent="0.2">
      <c r="A1806" s="26" t="s">
        <v>3757</v>
      </c>
      <c r="B1806" s="19"/>
      <c r="C1806" s="19"/>
      <c r="D1806" s="20"/>
      <c r="E1806" s="21"/>
      <c r="F1806" s="22"/>
      <c r="G1806" s="21"/>
      <c r="H1806" s="22"/>
      <c r="I1806" s="20"/>
      <c r="J1806" s="20"/>
      <c r="K1806" s="20">
        <v>1</v>
      </c>
      <c r="L1806" s="20"/>
      <c r="M1806" s="20"/>
      <c r="N1806" s="20"/>
      <c r="O1806" s="20">
        <v>1</v>
      </c>
      <c r="P1806" s="23" t="str">
        <f>VLOOKUP(A1806,'ИЗ ОСНОВЫ НОМЕНКЛАТУР'!D:E,2,0)</f>
        <v>Аксессуары для шкафов</v>
      </c>
      <c r="Q1806" s="23" t="str">
        <f>VLOOKUP(A1806,'ИЗ ОСНОВЫ НОМЕНКЛАТУР'!D:F,3,0)</f>
        <v>Шкаф/шкаф-купе наполнение (бренд Aristo)</v>
      </c>
      <c r="R1806" s="40">
        <f>VLOOKUP(A:A,'ИЗ ОСНОВЫ НОМЕНКЛАТУР'!D:G,4,0)</f>
        <v>2523.6999999999998</v>
      </c>
      <c r="S1806" s="12" t="str">
        <f>VLOOKUP(A:A,'ИЗ ОСНОВЫ НОМЕНКЛАТУР'!D:H,5,0)</f>
        <v>C</v>
      </c>
      <c r="T1806" s="44">
        <f t="shared" si="339"/>
        <v>0</v>
      </c>
      <c r="U1806" s="44">
        <f t="shared" si="340"/>
        <v>0</v>
      </c>
      <c r="V1806" s="44">
        <f t="shared" si="341"/>
        <v>0</v>
      </c>
      <c r="W1806" s="44">
        <f t="shared" si="342"/>
        <v>0</v>
      </c>
      <c r="X1806" s="44">
        <f t="shared" si="343"/>
        <v>0</v>
      </c>
      <c r="Y1806" s="44">
        <f t="shared" si="344"/>
        <v>0</v>
      </c>
      <c r="Z1806" s="44">
        <f t="shared" si="345"/>
        <v>0</v>
      </c>
      <c r="AA1806" s="44">
        <f t="shared" si="346"/>
        <v>2523.6999999999998</v>
      </c>
      <c r="AB1806" s="44">
        <f t="shared" si="347"/>
        <v>0</v>
      </c>
      <c r="AC1806" s="44">
        <f t="shared" si="348"/>
        <v>0</v>
      </c>
      <c r="AD1806" s="44">
        <f t="shared" si="349"/>
        <v>0</v>
      </c>
      <c r="AE1806" s="12">
        <f t="shared" si="350"/>
        <v>2523.6999999999998</v>
      </c>
    </row>
    <row r="1807" spans="1:31" ht="12.6" hidden="1" customHeight="1" x14ac:dyDescent="0.2">
      <c r="A1807" s="26" t="s">
        <v>4571</v>
      </c>
      <c r="B1807" s="19"/>
      <c r="C1807" s="19"/>
      <c r="D1807" s="20"/>
      <c r="E1807" s="21"/>
      <c r="F1807" s="22"/>
      <c r="G1807" s="21"/>
      <c r="H1807" s="22"/>
      <c r="I1807" s="20"/>
      <c r="J1807" s="20"/>
      <c r="K1807" s="20">
        <v>2</v>
      </c>
      <c r="L1807" s="20"/>
      <c r="M1807" s="20"/>
      <c r="N1807" s="20"/>
      <c r="O1807" s="20">
        <v>2</v>
      </c>
      <c r="P1807" s="23" t="str">
        <f>VLOOKUP(A1807,'ИЗ ОСНОВЫ НОМЕНКЛАТУР'!D:E,2,0)</f>
        <v>Аксессуары для шкафов</v>
      </c>
      <c r="Q1807" s="23" t="str">
        <f>VLOOKUP(A1807,'ИЗ ОСНОВЫ НОМЕНКЛАТУР'!D:F,3,0)</f>
        <v>Шкаф/шкаф-купе наполнение (бренд Aristo)</v>
      </c>
      <c r="R1807" s="40">
        <f>VLOOKUP(A:A,'ИЗ ОСНОВЫ НОМЕНКЛАТУР'!D:G,4,0)</f>
        <v>2523.5</v>
      </c>
      <c r="S1807" s="12" t="str">
        <f>VLOOKUP(A:A,'ИЗ ОСНОВЫ НОМЕНКЛАТУР'!D:H,5,0)</f>
        <v>C</v>
      </c>
      <c r="T1807" s="44">
        <f t="shared" si="339"/>
        <v>0</v>
      </c>
      <c r="U1807" s="44">
        <f t="shared" si="340"/>
        <v>0</v>
      </c>
      <c r="V1807" s="44">
        <f t="shared" si="341"/>
        <v>0</v>
      </c>
      <c r="W1807" s="44">
        <f t="shared" si="342"/>
        <v>0</v>
      </c>
      <c r="X1807" s="44">
        <f t="shared" si="343"/>
        <v>0</v>
      </c>
      <c r="Y1807" s="44">
        <f t="shared" si="344"/>
        <v>0</v>
      </c>
      <c r="Z1807" s="44">
        <f t="shared" si="345"/>
        <v>0</v>
      </c>
      <c r="AA1807" s="44">
        <f t="shared" si="346"/>
        <v>5047</v>
      </c>
      <c r="AB1807" s="44">
        <f t="shared" si="347"/>
        <v>0</v>
      </c>
      <c r="AC1807" s="44">
        <f t="shared" si="348"/>
        <v>0</v>
      </c>
      <c r="AD1807" s="44">
        <f t="shared" si="349"/>
        <v>0</v>
      </c>
      <c r="AE1807" s="12">
        <f t="shared" si="350"/>
        <v>5047</v>
      </c>
    </row>
    <row r="1808" spans="1:31" ht="12.6" hidden="1" customHeight="1" x14ac:dyDescent="0.2">
      <c r="A1808" s="26" t="s">
        <v>4572</v>
      </c>
      <c r="B1808" s="19"/>
      <c r="C1808" s="19"/>
      <c r="D1808" s="20"/>
      <c r="E1808" s="21"/>
      <c r="F1808" s="22"/>
      <c r="G1808" s="21"/>
      <c r="H1808" s="22"/>
      <c r="I1808" s="20"/>
      <c r="J1808" s="20"/>
      <c r="K1808" s="20"/>
      <c r="L1808" s="20"/>
      <c r="M1808" s="20"/>
      <c r="N1808" s="20">
        <v>14</v>
      </c>
      <c r="O1808" s="20">
        <v>14</v>
      </c>
      <c r="P1808" s="23" t="str">
        <f>VLOOKUP(A1808,'ИЗ ОСНОВЫ НОМЕНКЛАТУР'!D:E,2,0)</f>
        <v>Ручки, крючки, опоры</v>
      </c>
      <c r="Q1808" s="23" t="str">
        <f>VLOOKUP(A1808,'ИЗ ОСНОВЫ НОМЕНКЛАТУР'!D:F,3,0)</f>
        <v>Крючки</v>
      </c>
      <c r="R1808" s="40">
        <f>VLOOKUP(A:A,'ИЗ ОСНОВЫ НОМЕНКЛАТУР'!D:G,4,0)</f>
        <v>237.5</v>
      </c>
      <c r="S1808" s="12" t="str">
        <f>VLOOKUP(A:A,'ИЗ ОСНОВЫ НОМЕНКЛАТУР'!D:H,5,0)</f>
        <v>C</v>
      </c>
      <c r="T1808" s="44">
        <f t="shared" si="339"/>
        <v>0</v>
      </c>
      <c r="U1808" s="44">
        <f t="shared" si="340"/>
        <v>0</v>
      </c>
      <c r="V1808" s="44">
        <f t="shared" si="341"/>
        <v>0</v>
      </c>
      <c r="W1808" s="44">
        <f t="shared" si="342"/>
        <v>0</v>
      </c>
      <c r="X1808" s="44">
        <f t="shared" si="343"/>
        <v>0</v>
      </c>
      <c r="Y1808" s="44">
        <f t="shared" si="344"/>
        <v>0</v>
      </c>
      <c r="Z1808" s="44">
        <f t="shared" si="345"/>
        <v>0</v>
      </c>
      <c r="AA1808" s="44">
        <f t="shared" si="346"/>
        <v>0</v>
      </c>
      <c r="AB1808" s="44">
        <f t="shared" si="347"/>
        <v>0</v>
      </c>
      <c r="AC1808" s="44">
        <f t="shared" si="348"/>
        <v>0</v>
      </c>
      <c r="AD1808" s="44">
        <f t="shared" si="349"/>
        <v>3325</v>
      </c>
      <c r="AE1808" s="12">
        <f t="shared" si="350"/>
        <v>3325</v>
      </c>
    </row>
    <row r="1809" spans="1:31" ht="12.6" hidden="1" customHeight="1" x14ac:dyDescent="0.2">
      <c r="A1809" s="26" t="s">
        <v>4573</v>
      </c>
      <c r="B1809" s="19"/>
      <c r="C1809" s="19"/>
      <c r="D1809" s="20"/>
      <c r="E1809" s="21"/>
      <c r="F1809" s="22"/>
      <c r="G1809" s="21"/>
      <c r="H1809" s="22"/>
      <c r="I1809" s="20"/>
      <c r="J1809" s="20"/>
      <c r="K1809" s="20"/>
      <c r="L1809" s="20"/>
      <c r="M1809" s="20"/>
      <c r="N1809" s="20">
        <v>52</v>
      </c>
      <c r="O1809" s="20">
        <v>52</v>
      </c>
      <c r="P1809" s="23" t="str">
        <f>VLOOKUP(A1809,'ИЗ ОСНОВЫ НОМЕНКЛАТУР'!D:E,2,0)</f>
        <v>Ручки, крючки, опоры</v>
      </c>
      <c r="Q1809" s="23" t="str">
        <f>VLOOKUP(A1809,'ИЗ ОСНОВЫ НОМЕНКЛАТУР'!D:F,3,0)</f>
        <v>Крючки</v>
      </c>
      <c r="R1809" s="40">
        <f>VLOOKUP(A:A,'ИЗ ОСНОВЫ НОМЕНКЛАТУР'!D:G,4,0)</f>
        <v>521.23076923076928</v>
      </c>
      <c r="S1809" s="12" t="str">
        <f>VLOOKUP(A:A,'ИЗ ОСНОВЫ НОМЕНКЛАТУР'!D:H,5,0)</f>
        <v>C</v>
      </c>
      <c r="T1809" s="44">
        <f t="shared" si="339"/>
        <v>0</v>
      </c>
      <c r="U1809" s="44">
        <f t="shared" si="340"/>
        <v>0</v>
      </c>
      <c r="V1809" s="44">
        <f t="shared" si="341"/>
        <v>0</v>
      </c>
      <c r="W1809" s="44">
        <f t="shared" si="342"/>
        <v>0</v>
      </c>
      <c r="X1809" s="44">
        <f t="shared" si="343"/>
        <v>0</v>
      </c>
      <c r="Y1809" s="44">
        <f t="shared" si="344"/>
        <v>0</v>
      </c>
      <c r="Z1809" s="44">
        <f t="shared" si="345"/>
        <v>0</v>
      </c>
      <c r="AA1809" s="44">
        <f t="shared" si="346"/>
        <v>0</v>
      </c>
      <c r="AB1809" s="44">
        <f t="shared" si="347"/>
        <v>0</v>
      </c>
      <c r="AC1809" s="44">
        <f t="shared" si="348"/>
        <v>0</v>
      </c>
      <c r="AD1809" s="44">
        <f t="shared" si="349"/>
        <v>27104.000000000004</v>
      </c>
      <c r="AE1809" s="12">
        <f t="shared" si="350"/>
        <v>27104.000000000004</v>
      </c>
    </row>
    <row r="1810" spans="1:31" ht="12.6" hidden="1" customHeight="1" x14ac:dyDescent="0.2">
      <c r="A1810" s="26" t="s">
        <v>2934</v>
      </c>
      <c r="B1810" s="19"/>
      <c r="C1810" s="19"/>
      <c r="D1810" s="20"/>
      <c r="E1810" s="21"/>
      <c r="F1810" s="22"/>
      <c r="G1810" s="21"/>
      <c r="H1810" s="22"/>
      <c r="I1810" s="20"/>
      <c r="J1810" s="20"/>
      <c r="K1810" s="20"/>
      <c r="L1810" s="20">
        <v>50</v>
      </c>
      <c r="M1810" s="20"/>
      <c r="N1810" s="20"/>
      <c r="O1810" s="20">
        <v>50</v>
      </c>
      <c r="P1810" s="23" t="str">
        <f>VLOOKUP(A1810,'ИЗ ОСНОВЫ НОМЕНКЛАТУР'!D:E,2,0)</f>
        <v>Ручки, крючки, опоры</v>
      </c>
      <c r="Q1810" s="23" t="str">
        <f>VLOOKUP(A1810,'ИЗ ОСНОВЫ НОМЕНКЛАТУР'!D:F,3,0)</f>
        <v>Крючки</v>
      </c>
      <c r="R1810" s="40">
        <f>VLOOKUP(A:A,'ИЗ ОСНОВЫ НОМЕНКЛАТУР'!D:G,4,0)</f>
        <v>221.19500000000002</v>
      </c>
      <c r="S1810" s="12" t="str">
        <f>VLOOKUP(A:A,'ИЗ ОСНОВЫ НОМЕНКЛАТУР'!D:H,5,0)</f>
        <v>C</v>
      </c>
      <c r="T1810" s="44">
        <f t="shared" si="339"/>
        <v>0</v>
      </c>
      <c r="U1810" s="44">
        <f t="shared" si="340"/>
        <v>0</v>
      </c>
      <c r="V1810" s="44">
        <f t="shared" si="341"/>
        <v>0</v>
      </c>
      <c r="W1810" s="44">
        <f t="shared" si="342"/>
        <v>0</v>
      </c>
      <c r="X1810" s="44">
        <f t="shared" si="343"/>
        <v>0</v>
      </c>
      <c r="Y1810" s="44">
        <f t="shared" si="344"/>
        <v>0</v>
      </c>
      <c r="Z1810" s="44">
        <f t="shared" si="345"/>
        <v>0</v>
      </c>
      <c r="AA1810" s="44">
        <f t="shared" si="346"/>
        <v>0</v>
      </c>
      <c r="AB1810" s="44">
        <f t="shared" si="347"/>
        <v>11059.750000000002</v>
      </c>
      <c r="AC1810" s="44">
        <f t="shared" si="348"/>
        <v>0</v>
      </c>
      <c r="AD1810" s="44">
        <f t="shared" si="349"/>
        <v>0</v>
      </c>
      <c r="AE1810" s="12">
        <f t="shared" si="350"/>
        <v>11059.750000000002</v>
      </c>
    </row>
    <row r="1811" spans="1:31" ht="12.6" hidden="1" customHeight="1" x14ac:dyDescent="0.2">
      <c r="A1811" s="26" t="s">
        <v>4574</v>
      </c>
      <c r="B1811" s="19"/>
      <c r="C1811" s="19"/>
      <c r="D1811" s="20"/>
      <c r="E1811" s="21"/>
      <c r="F1811" s="22"/>
      <c r="G1811" s="21"/>
      <c r="H1811" s="22"/>
      <c r="I1811" s="20"/>
      <c r="J1811" s="20">
        <v>123</v>
      </c>
      <c r="K1811" s="20"/>
      <c r="L1811" s="20"/>
      <c r="M1811" s="20"/>
      <c r="N1811" s="20">
        <v>95</v>
      </c>
      <c r="O1811" s="20">
        <v>218</v>
      </c>
      <c r="P1811" s="23" t="str">
        <f>VLOOKUP(A1811,'ИЗ ОСНОВЫ НОМЕНКЛАТУР'!D:E,2,0)</f>
        <v>Ручки, крючки, опоры</v>
      </c>
      <c r="Q1811" s="23" t="str">
        <f>VLOOKUP(A1811,'ИЗ ОСНОВЫ НОМЕНКЛАТУР'!D:F,3,0)</f>
        <v>Крючки</v>
      </c>
      <c r="R1811" s="40">
        <f>VLOOKUP(A:A,'ИЗ ОСНОВЫ НОМЕНКЛАТУР'!D:G,4,0)</f>
        <v>594.78899082568807</v>
      </c>
      <c r="S1811" s="12" t="str">
        <f>VLOOKUP(A:A,'ИЗ ОСНОВЫ НОМЕНКЛАТУР'!D:H,5,0)</f>
        <v>C</v>
      </c>
      <c r="T1811" s="44">
        <f t="shared" si="339"/>
        <v>0</v>
      </c>
      <c r="U1811" s="44">
        <f t="shared" si="340"/>
        <v>0</v>
      </c>
      <c r="V1811" s="44">
        <f t="shared" si="341"/>
        <v>0</v>
      </c>
      <c r="W1811" s="44">
        <f t="shared" si="342"/>
        <v>0</v>
      </c>
      <c r="X1811" s="44">
        <f t="shared" si="343"/>
        <v>0</v>
      </c>
      <c r="Y1811" s="44">
        <f t="shared" si="344"/>
        <v>0</v>
      </c>
      <c r="Z1811" s="44">
        <f t="shared" si="345"/>
        <v>73159.045871559632</v>
      </c>
      <c r="AA1811" s="44">
        <f t="shared" si="346"/>
        <v>0</v>
      </c>
      <c r="AB1811" s="44">
        <f t="shared" si="347"/>
        <v>0</v>
      </c>
      <c r="AC1811" s="44">
        <f t="shared" si="348"/>
        <v>0</v>
      </c>
      <c r="AD1811" s="44">
        <f t="shared" si="349"/>
        <v>56504.954128440368</v>
      </c>
      <c r="AE1811" s="12">
        <f t="shared" si="350"/>
        <v>129664</v>
      </c>
    </row>
    <row r="1812" spans="1:31" ht="12.6" hidden="1" customHeight="1" x14ac:dyDescent="0.2">
      <c r="A1812" s="26" t="s">
        <v>2933</v>
      </c>
      <c r="B1812" s="19"/>
      <c r="C1812" s="19"/>
      <c r="D1812" s="20"/>
      <c r="E1812" s="21"/>
      <c r="F1812" s="22"/>
      <c r="G1812" s="21"/>
      <c r="H1812" s="22"/>
      <c r="I1812" s="20"/>
      <c r="J1812" s="20">
        <v>224</v>
      </c>
      <c r="K1812" s="20"/>
      <c r="L1812" s="20"/>
      <c r="M1812" s="20"/>
      <c r="N1812" s="20"/>
      <c r="O1812" s="20">
        <v>224</v>
      </c>
      <c r="P1812" s="23" t="str">
        <f>VLOOKUP(A1812,'ИЗ ОСНОВЫ НОМЕНКЛАТУР'!D:E,2,0)</f>
        <v>Ручки, крючки, опоры</v>
      </c>
      <c r="Q1812" s="23" t="str">
        <f>VLOOKUP(A1812,'ИЗ ОСНОВЫ НОМЕНКЛАТУР'!D:F,3,0)</f>
        <v>Крючки</v>
      </c>
      <c r="R1812" s="40">
        <f>VLOOKUP(A:A,'ИЗ ОСНОВЫ НОМЕНКЛАТУР'!D:G,4,0)</f>
        <v>477.92</v>
      </c>
      <c r="S1812" s="12" t="str">
        <f>VLOOKUP(A:A,'ИЗ ОСНОВЫ НОМЕНКЛАТУР'!D:H,5,0)</f>
        <v>C</v>
      </c>
      <c r="T1812" s="44">
        <f t="shared" si="339"/>
        <v>0</v>
      </c>
      <c r="U1812" s="44">
        <f t="shared" si="340"/>
        <v>0</v>
      </c>
      <c r="V1812" s="44">
        <f t="shared" si="341"/>
        <v>0</v>
      </c>
      <c r="W1812" s="44">
        <f t="shared" si="342"/>
        <v>0</v>
      </c>
      <c r="X1812" s="44">
        <f t="shared" si="343"/>
        <v>0</v>
      </c>
      <c r="Y1812" s="44">
        <f t="shared" si="344"/>
        <v>0</v>
      </c>
      <c r="Z1812" s="44">
        <f t="shared" si="345"/>
        <v>107054.08</v>
      </c>
      <c r="AA1812" s="44">
        <f t="shared" si="346"/>
        <v>0</v>
      </c>
      <c r="AB1812" s="44">
        <f t="shared" si="347"/>
        <v>0</v>
      </c>
      <c r="AC1812" s="44">
        <f t="shared" si="348"/>
        <v>0</v>
      </c>
      <c r="AD1812" s="44">
        <f t="shared" si="349"/>
        <v>0</v>
      </c>
      <c r="AE1812" s="12">
        <f t="shared" si="350"/>
        <v>107054.08</v>
      </c>
    </row>
    <row r="1813" spans="1:31" ht="12.6" hidden="1" customHeight="1" x14ac:dyDescent="0.2">
      <c r="A1813" s="26" t="s">
        <v>2912</v>
      </c>
      <c r="B1813" s="19"/>
      <c r="C1813" s="19"/>
      <c r="D1813" s="20"/>
      <c r="E1813" s="21"/>
      <c r="F1813" s="22"/>
      <c r="G1813" s="21"/>
      <c r="H1813" s="22"/>
      <c r="I1813" s="20"/>
      <c r="J1813" s="20"/>
      <c r="K1813" s="20"/>
      <c r="L1813" s="20"/>
      <c r="M1813" s="20"/>
      <c r="N1813" s="20">
        <v>20</v>
      </c>
      <c r="O1813" s="20">
        <v>20</v>
      </c>
      <c r="P1813" s="23" t="str">
        <f>VLOOKUP(A1813,'ИЗ ОСНОВЫ НОМЕНКЛАТУР'!D:E,2,0)</f>
        <v>Ручки, крючки, опоры</v>
      </c>
      <c r="Q1813" s="23" t="str">
        <f>VLOOKUP(A1813,'ИЗ ОСНОВЫ НОМЕНКЛАТУР'!D:F,3,0)</f>
        <v>Крючки</v>
      </c>
      <c r="R1813" s="40">
        <f>VLOOKUP(A:A,'ИЗ ОСНОВЫ НОМЕНКЛАТУР'!D:G,4,0)</f>
        <v>284.5</v>
      </c>
      <c r="S1813" s="12" t="str">
        <f>VLOOKUP(A:A,'ИЗ ОСНОВЫ НОМЕНКЛАТУР'!D:H,5,0)</f>
        <v>C</v>
      </c>
      <c r="T1813" s="44">
        <f t="shared" si="339"/>
        <v>0</v>
      </c>
      <c r="U1813" s="44">
        <f t="shared" si="340"/>
        <v>0</v>
      </c>
      <c r="V1813" s="44">
        <f t="shared" si="341"/>
        <v>0</v>
      </c>
      <c r="W1813" s="44">
        <f t="shared" si="342"/>
        <v>0</v>
      </c>
      <c r="X1813" s="44">
        <f t="shared" si="343"/>
        <v>0</v>
      </c>
      <c r="Y1813" s="44">
        <f t="shared" si="344"/>
        <v>0</v>
      </c>
      <c r="Z1813" s="44">
        <f t="shared" si="345"/>
        <v>0</v>
      </c>
      <c r="AA1813" s="44">
        <f t="shared" si="346"/>
        <v>0</v>
      </c>
      <c r="AB1813" s="44">
        <f t="shared" si="347"/>
        <v>0</v>
      </c>
      <c r="AC1813" s="44">
        <f t="shared" si="348"/>
        <v>0</v>
      </c>
      <c r="AD1813" s="44">
        <f t="shared" si="349"/>
        <v>5690</v>
      </c>
      <c r="AE1813" s="12">
        <f t="shared" si="350"/>
        <v>5690</v>
      </c>
    </row>
    <row r="1814" spans="1:31" ht="12.6" hidden="1" customHeight="1" x14ac:dyDescent="0.2">
      <c r="A1814" s="26" t="s">
        <v>2939</v>
      </c>
      <c r="B1814" s="19"/>
      <c r="C1814" s="19"/>
      <c r="D1814" s="20"/>
      <c r="E1814" s="21"/>
      <c r="F1814" s="22"/>
      <c r="G1814" s="21"/>
      <c r="H1814" s="22"/>
      <c r="I1814" s="20"/>
      <c r="J1814" s="20"/>
      <c r="K1814" s="20"/>
      <c r="L1814" s="20"/>
      <c r="M1814" s="20"/>
      <c r="N1814" s="20">
        <v>88</v>
      </c>
      <c r="O1814" s="20">
        <v>88</v>
      </c>
      <c r="P1814" s="23" t="str">
        <f>VLOOKUP(A1814,'ИЗ ОСНОВЫ НОМЕНКЛАТУР'!D:E,2,0)</f>
        <v>Ручки, крючки, опоры</v>
      </c>
      <c r="Q1814" s="23" t="str">
        <f>VLOOKUP(A1814,'ИЗ ОСНОВЫ НОМЕНКЛАТУР'!D:F,3,0)</f>
        <v>Крючки</v>
      </c>
      <c r="R1814" s="40">
        <f>VLOOKUP(A:A,'ИЗ ОСНОВЫ НОМЕНКЛАТУР'!D:G,4,0)</f>
        <v>522.46826086956526</v>
      </c>
      <c r="S1814" s="12" t="str">
        <f>VLOOKUP(A:A,'ИЗ ОСНОВЫ НОМЕНКЛАТУР'!D:H,5,0)</f>
        <v>C</v>
      </c>
      <c r="T1814" s="44">
        <f t="shared" si="339"/>
        <v>0</v>
      </c>
      <c r="U1814" s="44">
        <f t="shared" si="340"/>
        <v>0</v>
      </c>
      <c r="V1814" s="44">
        <f t="shared" si="341"/>
        <v>0</v>
      </c>
      <c r="W1814" s="44">
        <f t="shared" si="342"/>
        <v>0</v>
      </c>
      <c r="X1814" s="44">
        <f t="shared" si="343"/>
        <v>0</v>
      </c>
      <c r="Y1814" s="44">
        <f t="shared" si="344"/>
        <v>0</v>
      </c>
      <c r="Z1814" s="44">
        <f t="shared" si="345"/>
        <v>0</v>
      </c>
      <c r="AA1814" s="44">
        <f t="shared" si="346"/>
        <v>0</v>
      </c>
      <c r="AB1814" s="44">
        <f t="shared" si="347"/>
        <v>0</v>
      </c>
      <c r="AC1814" s="44">
        <f t="shared" si="348"/>
        <v>0</v>
      </c>
      <c r="AD1814" s="44">
        <f t="shared" si="349"/>
        <v>45977.206956521739</v>
      </c>
      <c r="AE1814" s="12">
        <f t="shared" si="350"/>
        <v>45977.206956521739</v>
      </c>
    </row>
    <row r="1815" spans="1:31" ht="12.6" hidden="1" customHeight="1" x14ac:dyDescent="0.2">
      <c r="A1815" s="26" t="s">
        <v>2940</v>
      </c>
      <c r="B1815" s="19"/>
      <c r="C1815" s="19"/>
      <c r="D1815" s="20"/>
      <c r="E1815" s="20">
        <v>50</v>
      </c>
      <c r="F1815" s="20"/>
      <c r="G1815" s="21"/>
      <c r="H1815" s="22"/>
      <c r="I1815" s="20"/>
      <c r="J1815" s="20"/>
      <c r="K1815" s="20"/>
      <c r="L1815" s="20"/>
      <c r="M1815" s="20"/>
      <c r="N1815" s="20">
        <v>96</v>
      </c>
      <c r="O1815" s="20">
        <v>146</v>
      </c>
      <c r="P1815" s="23" t="str">
        <f>VLOOKUP(A1815,'ИЗ ОСНОВЫ НОМЕНКЛАТУР'!D:E,2,0)</f>
        <v>Ручки, крючки, опоры</v>
      </c>
      <c r="Q1815" s="23" t="str">
        <f>VLOOKUP(A1815,'ИЗ ОСНОВЫ НОМЕНКЛАТУР'!D:F,3,0)</f>
        <v>Крючки</v>
      </c>
      <c r="R1815" s="40">
        <f>VLOOKUP(A:A,'ИЗ ОСНОВЫ НОМЕНКЛАТУР'!D:G,4,0)</f>
        <v>459.61222222222227</v>
      </c>
      <c r="S1815" s="12" t="str">
        <f>VLOOKUP(A:A,'ИЗ ОСНОВЫ НОМЕНКЛАТУР'!D:H,5,0)</f>
        <v>C</v>
      </c>
      <c r="T1815" s="44">
        <f t="shared" si="339"/>
        <v>0</v>
      </c>
      <c r="U1815" s="44">
        <f t="shared" si="340"/>
        <v>22980.611111111113</v>
      </c>
      <c r="V1815" s="44">
        <f t="shared" si="341"/>
        <v>0</v>
      </c>
      <c r="W1815" s="44">
        <f t="shared" si="342"/>
        <v>0</v>
      </c>
      <c r="X1815" s="44">
        <f t="shared" si="343"/>
        <v>0</v>
      </c>
      <c r="Y1815" s="44">
        <f t="shared" si="344"/>
        <v>0</v>
      </c>
      <c r="Z1815" s="44">
        <f t="shared" si="345"/>
        <v>0</v>
      </c>
      <c r="AA1815" s="44">
        <f t="shared" si="346"/>
        <v>0</v>
      </c>
      <c r="AB1815" s="44">
        <f t="shared" si="347"/>
        <v>0</v>
      </c>
      <c r="AC1815" s="44">
        <f t="shared" si="348"/>
        <v>0</v>
      </c>
      <c r="AD1815" s="44">
        <f t="shared" si="349"/>
        <v>44122.773333333338</v>
      </c>
      <c r="AE1815" s="12">
        <f t="shared" si="350"/>
        <v>67103.384444444455</v>
      </c>
    </row>
    <row r="1816" spans="1:31" ht="12.6" hidden="1" customHeight="1" x14ac:dyDescent="0.2">
      <c r="A1816" s="26" t="s">
        <v>2942</v>
      </c>
      <c r="B1816" s="19"/>
      <c r="C1816" s="19"/>
      <c r="D1816" s="20"/>
      <c r="E1816" s="21"/>
      <c r="F1816" s="22"/>
      <c r="G1816" s="21"/>
      <c r="H1816" s="22"/>
      <c r="I1816" s="20"/>
      <c r="J1816" s="20">
        <v>391</v>
      </c>
      <c r="K1816" s="20"/>
      <c r="L1816" s="20">
        <v>18</v>
      </c>
      <c r="M1816" s="20"/>
      <c r="N1816" s="20">
        <v>35</v>
      </c>
      <c r="O1816" s="20">
        <v>444</v>
      </c>
      <c r="P1816" s="23" t="str">
        <f>VLOOKUP(A1816,'ИЗ ОСНОВЫ НОМЕНКЛАТУР'!D:E,2,0)</f>
        <v>Ручки, крючки, опоры</v>
      </c>
      <c r="Q1816" s="23" t="str">
        <f>VLOOKUP(A1816,'ИЗ ОСНОВЫ НОМЕНКЛАТУР'!D:F,3,0)</f>
        <v>Крючки</v>
      </c>
      <c r="R1816" s="40">
        <f>VLOOKUP(A:A,'ИЗ ОСНОВЫ НОМЕНКЛАТУР'!D:G,4,0)</f>
        <v>655.98121495327109</v>
      </c>
      <c r="S1816" s="12" t="str">
        <f>VLOOKUP(A:A,'ИЗ ОСНОВЫ НОМЕНКЛАТУР'!D:H,5,0)</f>
        <v>C</v>
      </c>
      <c r="T1816" s="44">
        <f t="shared" si="339"/>
        <v>0</v>
      </c>
      <c r="U1816" s="44">
        <f t="shared" si="340"/>
        <v>0</v>
      </c>
      <c r="V1816" s="44">
        <f t="shared" si="341"/>
        <v>0</v>
      </c>
      <c r="W1816" s="44">
        <f t="shared" si="342"/>
        <v>0</v>
      </c>
      <c r="X1816" s="44">
        <f t="shared" si="343"/>
        <v>0</v>
      </c>
      <c r="Y1816" s="44">
        <f t="shared" si="344"/>
        <v>0</v>
      </c>
      <c r="Z1816" s="44">
        <f t="shared" si="345"/>
        <v>256488.65504672899</v>
      </c>
      <c r="AA1816" s="44">
        <f t="shared" si="346"/>
        <v>0</v>
      </c>
      <c r="AB1816" s="44">
        <f t="shared" si="347"/>
        <v>11807.661869158879</v>
      </c>
      <c r="AC1816" s="44">
        <f t="shared" si="348"/>
        <v>0</v>
      </c>
      <c r="AD1816" s="44">
        <f t="shared" si="349"/>
        <v>22959.342523364488</v>
      </c>
      <c r="AE1816" s="12">
        <f t="shared" si="350"/>
        <v>291255.65943925234</v>
      </c>
    </row>
    <row r="1817" spans="1:31" ht="12.6" hidden="1" customHeight="1" x14ac:dyDescent="0.2">
      <c r="A1817" s="26" t="s">
        <v>2936</v>
      </c>
      <c r="B1817" s="19"/>
      <c r="C1817" s="19"/>
      <c r="D1817" s="20"/>
      <c r="E1817" s="21"/>
      <c r="F1817" s="22"/>
      <c r="G1817" s="21"/>
      <c r="H1817" s="22"/>
      <c r="I1817" s="20"/>
      <c r="J1817" s="20">
        <v>12</v>
      </c>
      <c r="K1817" s="20"/>
      <c r="L1817" s="20"/>
      <c r="M1817" s="20"/>
      <c r="N1817" s="20">
        <v>48</v>
      </c>
      <c r="O1817" s="20">
        <v>60</v>
      </c>
      <c r="P1817" s="23" t="str">
        <f>VLOOKUP(A1817,'ИЗ ОСНОВЫ НОМЕНКЛАТУР'!D:E,2,0)</f>
        <v>Ручки, крючки, опоры</v>
      </c>
      <c r="Q1817" s="23" t="str">
        <f>VLOOKUP(A1817,'ИЗ ОСНОВЫ НОМЕНКЛАТУР'!D:F,3,0)</f>
        <v>Крючки</v>
      </c>
      <c r="R1817" s="40">
        <f>VLOOKUP(A:A,'ИЗ ОСНОВЫ НОМЕНКЛАТУР'!D:G,4,0)</f>
        <v>559.41</v>
      </c>
      <c r="S1817" s="12" t="str">
        <f>VLOOKUP(A:A,'ИЗ ОСНОВЫ НОМЕНКЛАТУР'!D:H,5,0)</f>
        <v>C</v>
      </c>
      <c r="T1817" s="44">
        <f t="shared" si="339"/>
        <v>0</v>
      </c>
      <c r="U1817" s="44">
        <f t="shared" si="340"/>
        <v>0</v>
      </c>
      <c r="V1817" s="44">
        <f t="shared" si="341"/>
        <v>0</v>
      </c>
      <c r="W1817" s="44">
        <f t="shared" si="342"/>
        <v>0</v>
      </c>
      <c r="X1817" s="44">
        <f t="shared" si="343"/>
        <v>0</v>
      </c>
      <c r="Y1817" s="44">
        <f t="shared" si="344"/>
        <v>0</v>
      </c>
      <c r="Z1817" s="44">
        <f t="shared" si="345"/>
        <v>6712.92</v>
      </c>
      <c r="AA1817" s="44">
        <f t="shared" si="346"/>
        <v>0</v>
      </c>
      <c r="AB1817" s="44">
        <f t="shared" si="347"/>
        <v>0</v>
      </c>
      <c r="AC1817" s="44">
        <f t="shared" si="348"/>
        <v>0</v>
      </c>
      <c r="AD1817" s="44">
        <f t="shared" si="349"/>
        <v>26851.68</v>
      </c>
      <c r="AE1817" s="12">
        <f t="shared" si="350"/>
        <v>33564.6</v>
      </c>
    </row>
    <row r="1818" spans="1:31" ht="12.6" hidden="1" customHeight="1" x14ac:dyDescent="0.2">
      <c r="A1818" s="26" t="s">
        <v>2921</v>
      </c>
      <c r="B1818" s="19"/>
      <c r="C1818" s="19"/>
      <c r="D1818" s="20"/>
      <c r="E1818" s="21"/>
      <c r="F1818" s="22"/>
      <c r="G1818" s="21"/>
      <c r="H1818" s="22"/>
      <c r="I1818" s="20"/>
      <c r="J1818" s="20">
        <v>597</v>
      </c>
      <c r="K1818" s="20"/>
      <c r="L1818" s="20"/>
      <c r="M1818" s="20"/>
      <c r="N1818" s="20">
        <v>341</v>
      </c>
      <c r="O1818" s="20">
        <v>938</v>
      </c>
      <c r="P1818" s="23" t="str">
        <f>VLOOKUP(A1818,'ИЗ ОСНОВЫ НОМЕНКЛАТУР'!D:E,2,0)</f>
        <v>Ручки, крючки, опоры</v>
      </c>
      <c r="Q1818" s="23" t="str">
        <f>VLOOKUP(A1818,'ИЗ ОСНОВЫ НОМЕНКЛАТУР'!D:F,3,0)</f>
        <v>Крючки</v>
      </c>
      <c r="R1818" s="40">
        <f>VLOOKUP(A:A,'ИЗ ОСНОВЫ НОМЕНКЛАТУР'!D:G,4,0)</f>
        <v>646.53</v>
      </c>
      <c r="S1818" s="12" t="str">
        <f>VLOOKUP(A:A,'ИЗ ОСНОВЫ НОМЕНКЛАТУР'!D:H,5,0)</f>
        <v>C</v>
      </c>
      <c r="T1818" s="44">
        <f t="shared" si="339"/>
        <v>0</v>
      </c>
      <c r="U1818" s="44">
        <f t="shared" si="340"/>
        <v>0</v>
      </c>
      <c r="V1818" s="44">
        <f t="shared" si="341"/>
        <v>0</v>
      </c>
      <c r="W1818" s="44">
        <f t="shared" si="342"/>
        <v>0</v>
      </c>
      <c r="X1818" s="44">
        <f t="shared" si="343"/>
        <v>0</v>
      </c>
      <c r="Y1818" s="44">
        <f t="shared" si="344"/>
        <v>0</v>
      </c>
      <c r="Z1818" s="44">
        <f t="shared" si="345"/>
        <v>385978.41</v>
      </c>
      <c r="AA1818" s="44">
        <f t="shared" si="346"/>
        <v>0</v>
      </c>
      <c r="AB1818" s="44">
        <f t="shared" si="347"/>
        <v>0</v>
      </c>
      <c r="AC1818" s="44">
        <f t="shared" si="348"/>
        <v>0</v>
      </c>
      <c r="AD1818" s="44">
        <f t="shared" si="349"/>
        <v>220466.72999999998</v>
      </c>
      <c r="AE1818" s="12">
        <f t="shared" si="350"/>
        <v>606445.1399999999</v>
      </c>
    </row>
    <row r="1819" spans="1:31" ht="12.6" hidden="1" customHeight="1" x14ac:dyDescent="0.2">
      <c r="A1819" s="26" t="s">
        <v>2941</v>
      </c>
      <c r="B1819" s="19"/>
      <c r="C1819" s="19"/>
      <c r="D1819" s="20"/>
      <c r="E1819" s="21"/>
      <c r="F1819" s="22"/>
      <c r="G1819" s="21"/>
      <c r="H1819" s="22"/>
      <c r="I1819" s="20"/>
      <c r="J1819" s="20">
        <v>256</v>
      </c>
      <c r="K1819" s="20"/>
      <c r="L1819" s="20"/>
      <c r="M1819" s="20"/>
      <c r="N1819" s="20">
        <v>656</v>
      </c>
      <c r="O1819" s="20">
        <v>912</v>
      </c>
      <c r="P1819" s="23" t="str">
        <f>VLOOKUP(A1819,'ИЗ ОСНОВЫ НОМЕНКЛАТУР'!D:E,2,0)</f>
        <v>Ручки, крючки, опоры</v>
      </c>
      <c r="Q1819" s="23" t="str">
        <f>VLOOKUP(A1819,'ИЗ ОСНОВЫ НОМЕНКЛАТУР'!D:F,3,0)</f>
        <v>Крючки</v>
      </c>
      <c r="R1819" s="40">
        <f>VLOOKUP(A:A,'ИЗ ОСНОВЫ НОМЕНКЛАТУР'!D:G,4,0)</f>
        <v>372.75604651162791</v>
      </c>
      <c r="S1819" s="12" t="str">
        <f>VLOOKUP(A:A,'ИЗ ОСНОВЫ НОМЕНКЛАТУР'!D:H,5,0)</f>
        <v>C</v>
      </c>
      <c r="T1819" s="44">
        <f t="shared" si="339"/>
        <v>0</v>
      </c>
      <c r="U1819" s="44">
        <f t="shared" si="340"/>
        <v>0</v>
      </c>
      <c r="V1819" s="44">
        <f t="shared" si="341"/>
        <v>0</v>
      </c>
      <c r="W1819" s="44">
        <f t="shared" si="342"/>
        <v>0</v>
      </c>
      <c r="X1819" s="44">
        <f t="shared" si="343"/>
        <v>0</v>
      </c>
      <c r="Y1819" s="44">
        <f t="shared" si="344"/>
        <v>0</v>
      </c>
      <c r="Z1819" s="44">
        <f t="shared" si="345"/>
        <v>95425.547906976746</v>
      </c>
      <c r="AA1819" s="44">
        <f t="shared" si="346"/>
        <v>0</v>
      </c>
      <c r="AB1819" s="44">
        <f t="shared" si="347"/>
        <v>0</v>
      </c>
      <c r="AC1819" s="44">
        <f t="shared" si="348"/>
        <v>0</v>
      </c>
      <c r="AD1819" s="44">
        <f t="shared" si="349"/>
        <v>244527.96651162792</v>
      </c>
      <c r="AE1819" s="12">
        <f t="shared" si="350"/>
        <v>339953.51441860467</v>
      </c>
    </row>
    <row r="1820" spans="1:31" ht="12.6" hidden="1" customHeight="1" x14ac:dyDescent="0.2">
      <c r="A1820" s="26" t="s">
        <v>2904</v>
      </c>
      <c r="B1820" s="19"/>
      <c r="C1820" s="19"/>
      <c r="D1820" s="20"/>
      <c r="E1820" s="21"/>
      <c r="F1820" s="22"/>
      <c r="G1820" s="21"/>
      <c r="H1820" s="22"/>
      <c r="I1820" s="20"/>
      <c r="J1820" s="20">
        <v>150</v>
      </c>
      <c r="K1820" s="20"/>
      <c r="L1820" s="20"/>
      <c r="M1820" s="20"/>
      <c r="N1820" s="20">
        <v>395</v>
      </c>
      <c r="O1820" s="20">
        <v>545</v>
      </c>
      <c r="P1820" s="23" t="str">
        <f>VLOOKUP(A1820,'ИЗ ОСНОВЫ НОМЕНКЛАТУР'!D:E,2,0)</f>
        <v>Ручки, крючки, опоры</v>
      </c>
      <c r="Q1820" s="23" t="str">
        <f>VLOOKUP(A1820,'ИЗ ОСНОВЫ НОМЕНКЛАТУР'!D:F,3,0)</f>
        <v>Крючки</v>
      </c>
      <c r="R1820" s="40">
        <f>VLOOKUP(A:A,'ИЗ ОСНОВЫ НОМЕНКЛАТУР'!D:G,4,0)</f>
        <v>296.23750000000001</v>
      </c>
      <c r="S1820" s="12" t="str">
        <f>VLOOKUP(A:A,'ИЗ ОСНОВЫ НОМЕНКЛАТУР'!D:H,5,0)</f>
        <v>C</v>
      </c>
      <c r="T1820" s="44">
        <f t="shared" si="339"/>
        <v>0</v>
      </c>
      <c r="U1820" s="44">
        <f t="shared" si="340"/>
        <v>0</v>
      </c>
      <c r="V1820" s="44">
        <f t="shared" si="341"/>
        <v>0</v>
      </c>
      <c r="W1820" s="44">
        <f t="shared" si="342"/>
        <v>0</v>
      </c>
      <c r="X1820" s="44">
        <f t="shared" si="343"/>
        <v>0</v>
      </c>
      <c r="Y1820" s="44">
        <f t="shared" si="344"/>
        <v>0</v>
      </c>
      <c r="Z1820" s="44">
        <f t="shared" si="345"/>
        <v>44435.625</v>
      </c>
      <c r="AA1820" s="44">
        <f t="shared" si="346"/>
        <v>0</v>
      </c>
      <c r="AB1820" s="44">
        <f t="shared" si="347"/>
        <v>0</v>
      </c>
      <c r="AC1820" s="44">
        <f t="shared" si="348"/>
        <v>0</v>
      </c>
      <c r="AD1820" s="44">
        <f t="shared" si="349"/>
        <v>117013.8125</v>
      </c>
      <c r="AE1820" s="12">
        <f t="shared" si="350"/>
        <v>161449.4375</v>
      </c>
    </row>
    <row r="1821" spans="1:31" ht="12.6" hidden="1" customHeight="1" x14ac:dyDescent="0.2">
      <c r="A1821" s="26" t="s">
        <v>2938</v>
      </c>
      <c r="B1821" s="19"/>
      <c r="C1821" s="19"/>
      <c r="D1821" s="20"/>
      <c r="E1821" s="21"/>
      <c r="F1821" s="22"/>
      <c r="G1821" s="21"/>
      <c r="H1821" s="22"/>
      <c r="I1821" s="20"/>
      <c r="J1821" s="20">
        <v>428</v>
      </c>
      <c r="K1821" s="20"/>
      <c r="L1821" s="20"/>
      <c r="M1821" s="20"/>
      <c r="N1821" s="20">
        <v>323</v>
      </c>
      <c r="O1821" s="20">
        <v>751</v>
      </c>
      <c r="P1821" s="23" t="str">
        <f>VLOOKUP(A1821,'ИЗ ОСНОВЫ НОМЕНКЛАТУР'!D:E,2,0)</f>
        <v>Ручки, крючки, опоры</v>
      </c>
      <c r="Q1821" s="23" t="str">
        <f>VLOOKUP(A1821,'ИЗ ОСНОВЫ НОМЕНКЛАТУР'!D:F,3,0)</f>
        <v>Крючки</v>
      </c>
      <c r="R1821" s="40">
        <f>VLOOKUP(A:A,'ИЗ ОСНОВЫ НОМЕНКЛАТУР'!D:G,4,0)</f>
        <v>337.47939393939396</v>
      </c>
      <c r="S1821" s="12" t="str">
        <f>VLOOKUP(A:A,'ИЗ ОСНОВЫ НОМЕНКЛАТУР'!D:H,5,0)</f>
        <v>C</v>
      </c>
      <c r="T1821" s="44">
        <f t="shared" si="339"/>
        <v>0</v>
      </c>
      <c r="U1821" s="44">
        <f t="shared" si="340"/>
        <v>0</v>
      </c>
      <c r="V1821" s="44">
        <f t="shared" si="341"/>
        <v>0</v>
      </c>
      <c r="W1821" s="44">
        <f t="shared" si="342"/>
        <v>0</v>
      </c>
      <c r="X1821" s="44">
        <f t="shared" si="343"/>
        <v>0</v>
      </c>
      <c r="Y1821" s="44">
        <f t="shared" si="344"/>
        <v>0</v>
      </c>
      <c r="Z1821" s="44">
        <f t="shared" si="345"/>
        <v>144441.1806060606</v>
      </c>
      <c r="AA1821" s="44">
        <f t="shared" si="346"/>
        <v>0</v>
      </c>
      <c r="AB1821" s="44">
        <f t="shared" si="347"/>
        <v>0</v>
      </c>
      <c r="AC1821" s="44">
        <f t="shared" si="348"/>
        <v>0</v>
      </c>
      <c r="AD1821" s="44">
        <f t="shared" si="349"/>
        <v>109005.84424242425</v>
      </c>
      <c r="AE1821" s="12">
        <f t="shared" si="350"/>
        <v>253447.02484848484</v>
      </c>
    </row>
    <row r="1822" spans="1:31" ht="12.6" hidden="1" customHeight="1" x14ac:dyDescent="0.2">
      <c r="A1822" s="26" t="s">
        <v>3760</v>
      </c>
      <c r="B1822" s="19"/>
      <c r="C1822" s="19"/>
      <c r="D1822" s="20"/>
      <c r="E1822" s="21"/>
      <c r="F1822" s="22"/>
      <c r="G1822" s="21"/>
      <c r="H1822" s="22"/>
      <c r="I1822" s="20"/>
      <c r="J1822" s="20"/>
      <c r="K1822" s="20">
        <v>1</v>
      </c>
      <c r="L1822" s="20"/>
      <c r="M1822" s="20"/>
      <c r="N1822" s="20"/>
      <c r="O1822" s="20">
        <v>1</v>
      </c>
      <c r="P1822" s="23" t="str">
        <f>VLOOKUP(A1822,'ИЗ ОСНОВЫ НОМЕНКЛАТУР'!D:E,2,0)</f>
        <v>Аксессуары для шкафов</v>
      </c>
      <c r="Q1822" s="23" t="str">
        <f>VLOOKUP(A1822,'ИЗ ОСНОВЫ НОМЕНКЛАТУР'!D:F,3,0)</f>
        <v>Шкаф/шкаф-купе наполнение (бренд Aristo)</v>
      </c>
      <c r="R1822" s="40">
        <f>VLOOKUP(A:A,'ИЗ ОСНОВЫ НОМЕНКЛАТУР'!D:G,4,0)</f>
        <v>2192.54</v>
      </c>
      <c r="S1822" s="12" t="str">
        <f>VLOOKUP(A:A,'ИЗ ОСНОВЫ НОМЕНКЛАТУР'!D:H,5,0)</f>
        <v>C</v>
      </c>
      <c r="T1822" s="44">
        <f t="shared" si="339"/>
        <v>0</v>
      </c>
      <c r="U1822" s="44">
        <f t="shared" si="340"/>
        <v>0</v>
      </c>
      <c r="V1822" s="44">
        <f t="shared" si="341"/>
        <v>0</v>
      </c>
      <c r="W1822" s="44">
        <f t="shared" si="342"/>
        <v>0</v>
      </c>
      <c r="X1822" s="44">
        <f t="shared" si="343"/>
        <v>0</v>
      </c>
      <c r="Y1822" s="44">
        <f t="shared" si="344"/>
        <v>0</v>
      </c>
      <c r="Z1822" s="44">
        <f t="shared" si="345"/>
        <v>0</v>
      </c>
      <c r="AA1822" s="44">
        <f t="shared" si="346"/>
        <v>2192.54</v>
      </c>
      <c r="AB1822" s="44">
        <f t="shared" si="347"/>
        <v>0</v>
      </c>
      <c r="AC1822" s="44">
        <f t="shared" si="348"/>
        <v>0</v>
      </c>
      <c r="AD1822" s="44">
        <f t="shared" si="349"/>
        <v>0</v>
      </c>
      <c r="AE1822" s="12">
        <f t="shared" si="350"/>
        <v>2192.54</v>
      </c>
    </row>
    <row r="1823" spans="1:31" ht="12.6" hidden="1" customHeight="1" x14ac:dyDescent="0.2">
      <c r="A1823" s="26" t="s">
        <v>4575</v>
      </c>
      <c r="B1823" s="19"/>
      <c r="C1823" s="19"/>
      <c r="D1823" s="20"/>
      <c r="E1823" s="21"/>
      <c r="F1823" s="22"/>
      <c r="G1823" s="21"/>
      <c r="H1823" s="22"/>
      <c r="I1823" s="20"/>
      <c r="J1823" s="20"/>
      <c r="K1823" s="20">
        <v>3</v>
      </c>
      <c r="L1823" s="20"/>
      <c r="M1823" s="20"/>
      <c r="N1823" s="20"/>
      <c r="O1823" s="20">
        <v>3</v>
      </c>
      <c r="P1823" s="23" t="str">
        <f>VLOOKUP(A1823,'ИЗ ОСНОВЫ НОМЕНКЛАТУР'!D:E,2,0)</f>
        <v>Аксессуары для шкафов</v>
      </c>
      <c r="Q1823" s="23" t="str">
        <f>VLOOKUP(A1823,'ИЗ ОСНОВЫ НОМЕНКЛАТУР'!D:F,3,0)</f>
        <v>Шкаф/шкаф-купе наполнение (бренд Aristo)</v>
      </c>
      <c r="R1823" s="40">
        <f>VLOOKUP(A:A,'ИЗ ОСНОВЫ НОМЕНКЛАТУР'!D:G,4,0)</f>
        <v>1993.3333333333333</v>
      </c>
      <c r="S1823" s="12" t="str">
        <f>VLOOKUP(A:A,'ИЗ ОСНОВЫ НОМЕНКЛАТУР'!D:H,5,0)</f>
        <v>C</v>
      </c>
      <c r="T1823" s="44">
        <f t="shared" si="339"/>
        <v>0</v>
      </c>
      <c r="U1823" s="44">
        <f t="shared" si="340"/>
        <v>0</v>
      </c>
      <c r="V1823" s="44">
        <f t="shared" si="341"/>
        <v>0</v>
      </c>
      <c r="W1823" s="44">
        <f t="shared" si="342"/>
        <v>0</v>
      </c>
      <c r="X1823" s="44">
        <f t="shared" si="343"/>
        <v>0</v>
      </c>
      <c r="Y1823" s="44">
        <f t="shared" si="344"/>
        <v>0</v>
      </c>
      <c r="Z1823" s="44">
        <f t="shared" si="345"/>
        <v>0</v>
      </c>
      <c r="AA1823" s="44">
        <f t="shared" si="346"/>
        <v>5980</v>
      </c>
      <c r="AB1823" s="44">
        <f t="shared" si="347"/>
        <v>0</v>
      </c>
      <c r="AC1823" s="44">
        <f t="shared" si="348"/>
        <v>0</v>
      </c>
      <c r="AD1823" s="44">
        <f t="shared" si="349"/>
        <v>0</v>
      </c>
      <c r="AE1823" s="12">
        <f t="shared" si="350"/>
        <v>5980</v>
      </c>
    </row>
    <row r="1824" spans="1:31" ht="12.6" hidden="1" customHeight="1" x14ac:dyDescent="0.2">
      <c r="A1824" s="26" t="s">
        <v>2929</v>
      </c>
      <c r="B1824" s="19"/>
      <c r="C1824" s="19"/>
      <c r="D1824" s="20"/>
      <c r="E1824" s="21"/>
      <c r="F1824" s="22"/>
      <c r="G1824" s="21"/>
      <c r="H1824" s="22"/>
      <c r="I1824" s="20"/>
      <c r="J1824" s="20"/>
      <c r="K1824" s="20"/>
      <c r="L1824" s="20"/>
      <c r="M1824" s="20"/>
      <c r="N1824" s="20">
        <v>6</v>
      </c>
      <c r="O1824" s="20">
        <v>6</v>
      </c>
      <c r="P1824" s="23" t="str">
        <f>VLOOKUP(A1824,'ИЗ ОСНОВЫ НОМЕНКЛАТУР'!D:E,2,0)</f>
        <v>Ручки, крючки, опоры</v>
      </c>
      <c r="Q1824" s="23" t="str">
        <f>VLOOKUP(A1824,'ИЗ ОСНОВЫ НОМЕНКЛАТУР'!D:F,3,0)</f>
        <v>Крючки</v>
      </c>
      <c r="R1824" s="40">
        <f>VLOOKUP(A:A,'ИЗ ОСНОВЫ НОМЕНКЛАТУР'!D:G,4,0)</f>
        <v>799</v>
      </c>
      <c r="S1824" s="12" t="str">
        <f>VLOOKUP(A:A,'ИЗ ОСНОВЫ НОМЕНКЛАТУР'!D:H,5,0)</f>
        <v>C</v>
      </c>
      <c r="T1824" s="44">
        <f t="shared" si="339"/>
        <v>0</v>
      </c>
      <c r="U1824" s="44">
        <f t="shared" si="340"/>
        <v>0</v>
      </c>
      <c r="V1824" s="44">
        <f t="shared" si="341"/>
        <v>0</v>
      </c>
      <c r="W1824" s="44">
        <f t="shared" si="342"/>
        <v>0</v>
      </c>
      <c r="X1824" s="44">
        <f t="shared" si="343"/>
        <v>0</v>
      </c>
      <c r="Y1824" s="44">
        <f t="shared" si="344"/>
        <v>0</v>
      </c>
      <c r="Z1824" s="44">
        <f t="shared" si="345"/>
        <v>0</v>
      </c>
      <c r="AA1824" s="44">
        <f t="shared" si="346"/>
        <v>0</v>
      </c>
      <c r="AB1824" s="44">
        <f t="shared" si="347"/>
        <v>0</v>
      </c>
      <c r="AC1824" s="44">
        <f t="shared" si="348"/>
        <v>0</v>
      </c>
      <c r="AD1824" s="44">
        <f t="shared" si="349"/>
        <v>4794</v>
      </c>
      <c r="AE1824" s="12">
        <f t="shared" si="350"/>
        <v>4794</v>
      </c>
    </row>
    <row r="1825" spans="1:31" ht="12.6" hidden="1" customHeight="1" x14ac:dyDescent="0.2">
      <c r="A1825" s="26" t="s">
        <v>2922</v>
      </c>
      <c r="B1825" s="19"/>
      <c r="C1825" s="19"/>
      <c r="D1825" s="20"/>
      <c r="E1825" s="21"/>
      <c r="F1825" s="22"/>
      <c r="G1825" s="21"/>
      <c r="H1825" s="22"/>
      <c r="I1825" s="20"/>
      <c r="J1825" s="20"/>
      <c r="K1825" s="20"/>
      <c r="L1825" s="20">
        <v>73</v>
      </c>
      <c r="M1825" s="20">
        <v>291</v>
      </c>
      <c r="N1825" s="20"/>
      <c r="O1825" s="20">
        <v>364</v>
      </c>
      <c r="P1825" s="23" t="str">
        <f>VLOOKUP(A1825,'ИЗ ОСНОВЫ НОМЕНКЛАТУР'!D:E,2,0)</f>
        <v>Ручки, крючки, опоры</v>
      </c>
      <c r="Q1825" s="23" t="str">
        <f>VLOOKUP(A1825,'ИЗ ОСНОВЫ НОМЕНКЛАТУР'!D:F,3,0)</f>
        <v>Крючки</v>
      </c>
      <c r="R1825" s="40">
        <f>VLOOKUP(A:A,'ИЗ ОСНОВЫ НОМЕНКЛАТУР'!D:G,4,0)</f>
        <v>130</v>
      </c>
      <c r="S1825" s="12" t="str">
        <f>VLOOKUP(A:A,'ИЗ ОСНОВЫ НОМЕНКЛАТУР'!D:H,5,0)</f>
        <v>C</v>
      </c>
      <c r="T1825" s="44">
        <f t="shared" si="339"/>
        <v>0</v>
      </c>
      <c r="U1825" s="44">
        <f t="shared" si="340"/>
        <v>0</v>
      </c>
      <c r="V1825" s="44">
        <f t="shared" si="341"/>
        <v>0</v>
      </c>
      <c r="W1825" s="44">
        <f t="shared" si="342"/>
        <v>0</v>
      </c>
      <c r="X1825" s="44">
        <f t="shared" si="343"/>
        <v>0</v>
      </c>
      <c r="Y1825" s="44">
        <f t="shared" si="344"/>
        <v>0</v>
      </c>
      <c r="Z1825" s="44">
        <f t="shared" si="345"/>
        <v>0</v>
      </c>
      <c r="AA1825" s="44">
        <f t="shared" si="346"/>
        <v>0</v>
      </c>
      <c r="AB1825" s="44">
        <f t="shared" si="347"/>
        <v>9490</v>
      </c>
      <c r="AC1825" s="44">
        <f t="shared" si="348"/>
        <v>37830</v>
      </c>
      <c r="AD1825" s="44">
        <f t="shared" si="349"/>
        <v>0</v>
      </c>
      <c r="AE1825" s="12">
        <f t="shared" si="350"/>
        <v>47320</v>
      </c>
    </row>
    <row r="1826" spans="1:31" ht="12.6" hidden="1" customHeight="1" x14ac:dyDescent="0.2">
      <c r="A1826" s="26" t="s">
        <v>2914</v>
      </c>
      <c r="B1826" s="19"/>
      <c r="C1826" s="19"/>
      <c r="D1826" s="20"/>
      <c r="E1826" s="20">
        <v>75</v>
      </c>
      <c r="F1826" s="20"/>
      <c r="G1826" s="21"/>
      <c r="H1826" s="22"/>
      <c r="I1826" s="20"/>
      <c r="J1826" s="20"/>
      <c r="K1826" s="20"/>
      <c r="L1826" s="20">
        <v>36</v>
      </c>
      <c r="M1826" s="20">
        <v>450</v>
      </c>
      <c r="N1826" s="20"/>
      <c r="O1826" s="20">
        <v>561</v>
      </c>
      <c r="P1826" s="23" t="str">
        <f>VLOOKUP(A1826,'ИЗ ОСНОВЫ НОМЕНКЛАТУР'!D:E,2,0)</f>
        <v>Ручки, крючки, опоры</v>
      </c>
      <c r="Q1826" s="23" t="str">
        <f>VLOOKUP(A1826,'ИЗ ОСНОВЫ НОМЕНКЛАТУР'!D:F,3,0)</f>
        <v>Крючки</v>
      </c>
      <c r="R1826" s="40">
        <f>VLOOKUP(A:A,'ИЗ ОСНОВЫ НОМЕНКЛАТУР'!D:G,4,0)</f>
        <v>100</v>
      </c>
      <c r="S1826" s="12" t="str">
        <f>VLOOKUP(A:A,'ИЗ ОСНОВЫ НОМЕНКЛАТУР'!D:H,5,0)</f>
        <v>C</v>
      </c>
      <c r="T1826" s="44">
        <f t="shared" si="339"/>
        <v>0</v>
      </c>
      <c r="U1826" s="44">
        <f t="shared" si="340"/>
        <v>7500</v>
      </c>
      <c r="V1826" s="44">
        <f t="shared" si="341"/>
        <v>0</v>
      </c>
      <c r="W1826" s="44">
        <f t="shared" si="342"/>
        <v>0</v>
      </c>
      <c r="X1826" s="44">
        <f t="shared" si="343"/>
        <v>0</v>
      </c>
      <c r="Y1826" s="44">
        <f t="shared" si="344"/>
        <v>0</v>
      </c>
      <c r="Z1826" s="44">
        <f t="shared" si="345"/>
        <v>0</v>
      </c>
      <c r="AA1826" s="44">
        <f t="shared" si="346"/>
        <v>0</v>
      </c>
      <c r="AB1826" s="44">
        <f t="shared" si="347"/>
        <v>3600</v>
      </c>
      <c r="AC1826" s="44">
        <f t="shared" si="348"/>
        <v>45000</v>
      </c>
      <c r="AD1826" s="44">
        <f t="shared" si="349"/>
        <v>0</v>
      </c>
      <c r="AE1826" s="12">
        <f t="shared" si="350"/>
        <v>56100</v>
      </c>
    </row>
    <row r="1827" spans="1:31" ht="12.6" hidden="1" customHeight="1" x14ac:dyDescent="0.2">
      <c r="A1827" s="26" t="s">
        <v>2903</v>
      </c>
      <c r="B1827" s="19"/>
      <c r="C1827" s="19"/>
      <c r="D1827" s="20"/>
      <c r="E1827" s="21"/>
      <c r="F1827" s="22"/>
      <c r="G1827" s="21"/>
      <c r="H1827" s="22"/>
      <c r="I1827" s="20"/>
      <c r="J1827" s="20">
        <v>110</v>
      </c>
      <c r="K1827" s="20"/>
      <c r="L1827" s="20"/>
      <c r="M1827" s="20"/>
      <c r="N1827" s="20">
        <v>114</v>
      </c>
      <c r="O1827" s="20">
        <v>224</v>
      </c>
      <c r="P1827" s="23" t="str">
        <f>VLOOKUP(A1827,'ИЗ ОСНОВЫ НОМЕНКЛАТУР'!D:E,2,0)</f>
        <v>Ручки, крючки, опоры</v>
      </c>
      <c r="Q1827" s="23" t="str">
        <f>VLOOKUP(A1827,'ИЗ ОСНОВЫ НОМЕНКЛАТУР'!D:F,3,0)</f>
        <v>Крючки</v>
      </c>
      <c r="R1827" s="40">
        <f>VLOOKUP(A:A,'ИЗ ОСНОВЫ НОМЕНКЛАТУР'!D:G,4,0)</f>
        <v>165</v>
      </c>
      <c r="S1827" s="12" t="str">
        <f>VLOOKUP(A:A,'ИЗ ОСНОВЫ НОМЕНКЛАТУР'!D:H,5,0)</f>
        <v>C</v>
      </c>
      <c r="T1827" s="44">
        <f t="shared" si="339"/>
        <v>0</v>
      </c>
      <c r="U1827" s="44">
        <f t="shared" si="340"/>
        <v>0</v>
      </c>
      <c r="V1827" s="44">
        <f t="shared" si="341"/>
        <v>0</v>
      </c>
      <c r="W1827" s="44">
        <f t="shared" si="342"/>
        <v>0</v>
      </c>
      <c r="X1827" s="44">
        <f t="shared" si="343"/>
        <v>0</v>
      </c>
      <c r="Y1827" s="44">
        <f t="shared" si="344"/>
        <v>0</v>
      </c>
      <c r="Z1827" s="44">
        <f t="shared" si="345"/>
        <v>18150</v>
      </c>
      <c r="AA1827" s="44">
        <f t="shared" si="346"/>
        <v>0</v>
      </c>
      <c r="AB1827" s="44">
        <f t="shared" si="347"/>
        <v>0</v>
      </c>
      <c r="AC1827" s="44">
        <f t="shared" si="348"/>
        <v>0</v>
      </c>
      <c r="AD1827" s="44">
        <f t="shared" si="349"/>
        <v>18810</v>
      </c>
      <c r="AE1827" s="12">
        <f t="shared" si="350"/>
        <v>36960</v>
      </c>
    </row>
    <row r="1828" spans="1:31" ht="12.6" hidden="1" customHeight="1" x14ac:dyDescent="0.2">
      <c r="A1828" s="26" t="s">
        <v>2907</v>
      </c>
      <c r="B1828" s="19"/>
      <c r="C1828" s="19"/>
      <c r="D1828" s="20"/>
      <c r="E1828" s="21"/>
      <c r="F1828" s="22"/>
      <c r="G1828" s="21"/>
      <c r="H1828" s="22"/>
      <c r="I1828" s="20"/>
      <c r="J1828" s="20">
        <v>95</v>
      </c>
      <c r="K1828" s="20"/>
      <c r="L1828" s="20"/>
      <c r="M1828" s="20"/>
      <c r="N1828" s="20">
        <v>163</v>
      </c>
      <c r="O1828" s="20">
        <v>258</v>
      </c>
      <c r="P1828" s="23" t="str">
        <f>VLOOKUP(A1828,'ИЗ ОСНОВЫ НОМЕНКЛАТУР'!D:E,2,0)</f>
        <v>Ручки, крючки, опоры</v>
      </c>
      <c r="Q1828" s="23" t="str">
        <f>VLOOKUP(A1828,'ИЗ ОСНОВЫ НОМЕНКЛАТУР'!D:F,3,0)</f>
        <v>Крючки</v>
      </c>
      <c r="R1828" s="40">
        <f>VLOOKUP(A:A,'ИЗ ОСНОВЫ НОМЕНКЛАТУР'!D:G,4,0)</f>
        <v>275</v>
      </c>
      <c r="S1828" s="12" t="str">
        <f>VLOOKUP(A:A,'ИЗ ОСНОВЫ НОМЕНКЛАТУР'!D:H,5,0)</f>
        <v>C</v>
      </c>
      <c r="T1828" s="44">
        <f t="shared" si="339"/>
        <v>0</v>
      </c>
      <c r="U1828" s="44">
        <f t="shared" si="340"/>
        <v>0</v>
      </c>
      <c r="V1828" s="44">
        <f t="shared" si="341"/>
        <v>0</v>
      </c>
      <c r="W1828" s="44">
        <f t="shared" si="342"/>
        <v>0</v>
      </c>
      <c r="X1828" s="44">
        <f t="shared" si="343"/>
        <v>0</v>
      </c>
      <c r="Y1828" s="44">
        <f t="shared" si="344"/>
        <v>0</v>
      </c>
      <c r="Z1828" s="44">
        <f t="shared" si="345"/>
        <v>26125</v>
      </c>
      <c r="AA1828" s="44">
        <f t="shared" si="346"/>
        <v>0</v>
      </c>
      <c r="AB1828" s="44">
        <f t="shared" si="347"/>
        <v>0</v>
      </c>
      <c r="AC1828" s="44">
        <f t="shared" si="348"/>
        <v>0</v>
      </c>
      <c r="AD1828" s="44">
        <f t="shared" si="349"/>
        <v>44825</v>
      </c>
      <c r="AE1828" s="12">
        <f t="shared" si="350"/>
        <v>70950</v>
      </c>
    </row>
    <row r="1829" spans="1:31" ht="12.6" hidden="1" customHeight="1" x14ac:dyDescent="0.2">
      <c r="A1829" s="26" t="s">
        <v>2886</v>
      </c>
      <c r="B1829" s="19"/>
      <c r="C1829" s="19"/>
      <c r="D1829" s="20"/>
      <c r="E1829" s="21"/>
      <c r="F1829" s="22"/>
      <c r="G1829" s="21"/>
      <c r="H1829" s="22"/>
      <c r="I1829" s="20"/>
      <c r="J1829" s="20">
        <v>130</v>
      </c>
      <c r="K1829" s="20"/>
      <c r="L1829" s="20">
        <v>36</v>
      </c>
      <c r="M1829" s="20">
        <v>490</v>
      </c>
      <c r="N1829" s="20">
        <v>147</v>
      </c>
      <c r="O1829" s="20">
        <v>803</v>
      </c>
      <c r="P1829" s="23" t="str">
        <f>VLOOKUP(A1829,'ИЗ ОСНОВЫ НОМЕНКЛАТУР'!D:E,2,0)</f>
        <v>Ручки, крючки, опоры</v>
      </c>
      <c r="Q1829" s="23" t="str">
        <f>VLOOKUP(A1829,'ИЗ ОСНОВЫ НОМЕНКЛАТУР'!D:F,3,0)</f>
        <v>Крючки</v>
      </c>
      <c r="R1829" s="40">
        <f>VLOOKUP(A:A,'ИЗ ОСНОВЫ НОМЕНКЛАТУР'!D:G,4,0)</f>
        <v>200</v>
      </c>
      <c r="S1829" s="12" t="str">
        <f>VLOOKUP(A:A,'ИЗ ОСНОВЫ НОМЕНКЛАТУР'!D:H,5,0)</f>
        <v>C</v>
      </c>
      <c r="T1829" s="44">
        <f t="shared" si="339"/>
        <v>0</v>
      </c>
      <c r="U1829" s="44">
        <f t="shared" si="340"/>
        <v>0</v>
      </c>
      <c r="V1829" s="44">
        <f t="shared" si="341"/>
        <v>0</v>
      </c>
      <c r="W1829" s="44">
        <f t="shared" si="342"/>
        <v>0</v>
      </c>
      <c r="X1829" s="44">
        <f t="shared" si="343"/>
        <v>0</v>
      </c>
      <c r="Y1829" s="44">
        <f t="shared" si="344"/>
        <v>0</v>
      </c>
      <c r="Z1829" s="44">
        <f t="shared" si="345"/>
        <v>26000</v>
      </c>
      <c r="AA1829" s="44">
        <f t="shared" si="346"/>
        <v>0</v>
      </c>
      <c r="AB1829" s="44">
        <f t="shared" si="347"/>
        <v>7200</v>
      </c>
      <c r="AC1829" s="44">
        <f t="shared" si="348"/>
        <v>98000</v>
      </c>
      <c r="AD1829" s="44">
        <f t="shared" si="349"/>
        <v>29400</v>
      </c>
      <c r="AE1829" s="12">
        <f t="shared" si="350"/>
        <v>160600</v>
      </c>
    </row>
    <row r="1830" spans="1:31" ht="12.6" hidden="1" customHeight="1" x14ac:dyDescent="0.2">
      <c r="A1830" s="26" t="s">
        <v>2899</v>
      </c>
      <c r="B1830" s="19"/>
      <c r="C1830" s="19"/>
      <c r="D1830" s="20"/>
      <c r="E1830" s="21"/>
      <c r="F1830" s="22"/>
      <c r="G1830" s="21"/>
      <c r="H1830" s="22"/>
      <c r="I1830" s="20"/>
      <c r="J1830" s="20">
        <v>172</v>
      </c>
      <c r="K1830" s="20"/>
      <c r="L1830" s="20">
        <v>26</v>
      </c>
      <c r="M1830" s="20">
        <v>420</v>
      </c>
      <c r="N1830" s="20"/>
      <c r="O1830" s="20">
        <v>618</v>
      </c>
      <c r="P1830" s="23" t="str">
        <f>VLOOKUP(A1830,'ИЗ ОСНОВЫ НОМЕНКЛАТУР'!D:E,2,0)</f>
        <v>Ручки, крючки, опоры</v>
      </c>
      <c r="Q1830" s="23" t="str">
        <f>VLOOKUP(A1830,'ИЗ ОСНОВЫ НОМЕНКЛАТУР'!D:F,3,0)</f>
        <v>Крючки</v>
      </c>
      <c r="R1830" s="40">
        <f>VLOOKUP(A:A,'ИЗ ОСНОВЫ НОМЕНКЛАТУР'!D:G,4,0)</f>
        <v>190</v>
      </c>
      <c r="S1830" s="12" t="str">
        <f>VLOOKUP(A:A,'ИЗ ОСНОВЫ НОМЕНКЛАТУР'!D:H,5,0)</f>
        <v>C</v>
      </c>
      <c r="T1830" s="44">
        <f t="shared" si="339"/>
        <v>0</v>
      </c>
      <c r="U1830" s="44">
        <f t="shared" si="340"/>
        <v>0</v>
      </c>
      <c r="V1830" s="44">
        <f t="shared" si="341"/>
        <v>0</v>
      </c>
      <c r="W1830" s="44">
        <f t="shared" si="342"/>
        <v>0</v>
      </c>
      <c r="X1830" s="44">
        <f t="shared" si="343"/>
        <v>0</v>
      </c>
      <c r="Y1830" s="44">
        <f t="shared" si="344"/>
        <v>0</v>
      </c>
      <c r="Z1830" s="44">
        <f t="shared" si="345"/>
        <v>32680</v>
      </c>
      <c r="AA1830" s="44">
        <f t="shared" si="346"/>
        <v>0</v>
      </c>
      <c r="AB1830" s="44">
        <f t="shared" si="347"/>
        <v>4940</v>
      </c>
      <c r="AC1830" s="44">
        <f t="shared" si="348"/>
        <v>79800</v>
      </c>
      <c r="AD1830" s="44">
        <f t="shared" si="349"/>
        <v>0</v>
      </c>
      <c r="AE1830" s="12">
        <f t="shared" si="350"/>
        <v>117420</v>
      </c>
    </row>
    <row r="1831" spans="1:31" ht="12.6" hidden="1" customHeight="1" x14ac:dyDescent="0.2">
      <c r="A1831" s="26" t="s">
        <v>2901</v>
      </c>
      <c r="B1831" s="19"/>
      <c r="C1831" s="19"/>
      <c r="D1831" s="20"/>
      <c r="E1831" s="21"/>
      <c r="F1831" s="22"/>
      <c r="G1831" s="21"/>
      <c r="H1831" s="22"/>
      <c r="I1831" s="20"/>
      <c r="J1831" s="20"/>
      <c r="K1831" s="20"/>
      <c r="L1831" s="20"/>
      <c r="M1831" s="20"/>
      <c r="N1831" s="20">
        <v>12</v>
      </c>
      <c r="O1831" s="20">
        <v>12</v>
      </c>
      <c r="P1831" s="23" t="str">
        <f>VLOOKUP(A1831,'ИЗ ОСНОВЫ НОМЕНКЛАТУР'!D:E,2,0)</f>
        <v>Ручки, крючки, опоры</v>
      </c>
      <c r="Q1831" s="23" t="str">
        <f>VLOOKUP(A1831,'ИЗ ОСНОВЫ НОМЕНКЛАТУР'!D:F,3,0)</f>
        <v>Крючки</v>
      </c>
      <c r="R1831" s="40">
        <f>VLOOKUP(A:A,'ИЗ ОСНОВЫ НОМЕНКЛАТУР'!D:G,4,0)</f>
        <v>2601</v>
      </c>
      <c r="S1831" s="12" t="str">
        <f>VLOOKUP(A:A,'ИЗ ОСНОВЫ НОМЕНКЛАТУР'!D:H,5,0)</f>
        <v>C</v>
      </c>
      <c r="T1831" s="44">
        <f t="shared" si="339"/>
        <v>0</v>
      </c>
      <c r="U1831" s="44">
        <f t="shared" si="340"/>
        <v>0</v>
      </c>
      <c r="V1831" s="44">
        <f t="shared" si="341"/>
        <v>0</v>
      </c>
      <c r="W1831" s="44">
        <f t="shared" si="342"/>
        <v>0</v>
      </c>
      <c r="X1831" s="44">
        <f t="shared" si="343"/>
        <v>0</v>
      </c>
      <c r="Y1831" s="44">
        <f t="shared" si="344"/>
        <v>0</v>
      </c>
      <c r="Z1831" s="44">
        <f t="shared" si="345"/>
        <v>0</v>
      </c>
      <c r="AA1831" s="44">
        <f t="shared" si="346"/>
        <v>0</v>
      </c>
      <c r="AB1831" s="44">
        <f t="shared" si="347"/>
        <v>0</v>
      </c>
      <c r="AC1831" s="44">
        <f t="shared" si="348"/>
        <v>0</v>
      </c>
      <c r="AD1831" s="44">
        <f t="shared" si="349"/>
        <v>31212</v>
      </c>
      <c r="AE1831" s="12">
        <f t="shared" si="350"/>
        <v>31212</v>
      </c>
    </row>
    <row r="1832" spans="1:31" ht="12.6" hidden="1" customHeight="1" x14ac:dyDescent="0.2">
      <c r="A1832" s="26" t="s">
        <v>2930</v>
      </c>
      <c r="B1832" s="19"/>
      <c r="C1832" s="19"/>
      <c r="D1832" s="20"/>
      <c r="E1832" s="20">
        <v>2</v>
      </c>
      <c r="F1832" s="20"/>
      <c r="G1832" s="21"/>
      <c r="H1832" s="22"/>
      <c r="I1832" s="20"/>
      <c r="J1832" s="20"/>
      <c r="K1832" s="20"/>
      <c r="L1832" s="20"/>
      <c r="M1832" s="20"/>
      <c r="N1832" s="20">
        <v>17</v>
      </c>
      <c r="O1832" s="20">
        <v>19</v>
      </c>
      <c r="P1832" s="23" t="str">
        <f>VLOOKUP(A1832,'ИЗ ОСНОВЫ НОМЕНКЛАТУР'!D:E,2,0)</f>
        <v>Ручки, крючки, опоры</v>
      </c>
      <c r="Q1832" s="23" t="str">
        <f>VLOOKUP(A1832,'ИЗ ОСНОВЫ НОМЕНКЛАТУР'!D:F,3,0)</f>
        <v>Крючки</v>
      </c>
      <c r="R1832" s="40">
        <f>VLOOKUP(A:A,'ИЗ ОСНОВЫ НОМЕНКЛАТУР'!D:G,4,0)</f>
        <v>680</v>
      </c>
      <c r="S1832" s="12" t="str">
        <f>VLOOKUP(A:A,'ИЗ ОСНОВЫ НОМЕНКЛАТУР'!D:H,5,0)</f>
        <v>C</v>
      </c>
      <c r="T1832" s="44">
        <f t="shared" si="339"/>
        <v>0</v>
      </c>
      <c r="U1832" s="44">
        <f t="shared" si="340"/>
        <v>1360</v>
      </c>
      <c r="V1832" s="44">
        <f t="shared" si="341"/>
        <v>0</v>
      </c>
      <c r="W1832" s="44">
        <f t="shared" si="342"/>
        <v>0</v>
      </c>
      <c r="X1832" s="44">
        <f t="shared" si="343"/>
        <v>0</v>
      </c>
      <c r="Y1832" s="44">
        <f t="shared" si="344"/>
        <v>0</v>
      </c>
      <c r="Z1832" s="44">
        <f t="shared" si="345"/>
        <v>0</v>
      </c>
      <c r="AA1832" s="44">
        <f t="shared" si="346"/>
        <v>0</v>
      </c>
      <c r="AB1832" s="44">
        <f t="shared" si="347"/>
        <v>0</v>
      </c>
      <c r="AC1832" s="44">
        <f t="shared" si="348"/>
        <v>0</v>
      </c>
      <c r="AD1832" s="44">
        <f t="shared" si="349"/>
        <v>11560</v>
      </c>
      <c r="AE1832" s="12">
        <f t="shared" si="350"/>
        <v>12920</v>
      </c>
    </row>
    <row r="1833" spans="1:31" ht="12.6" hidden="1" customHeight="1" x14ac:dyDescent="0.2">
      <c r="A1833" s="26" t="s">
        <v>2931</v>
      </c>
      <c r="B1833" s="19"/>
      <c r="C1833" s="19"/>
      <c r="D1833" s="20"/>
      <c r="E1833" s="21"/>
      <c r="F1833" s="22"/>
      <c r="G1833" s="21"/>
      <c r="H1833" s="22"/>
      <c r="I1833" s="20"/>
      <c r="J1833" s="20"/>
      <c r="K1833" s="20"/>
      <c r="L1833" s="20"/>
      <c r="M1833" s="20"/>
      <c r="N1833" s="20">
        <v>2</v>
      </c>
      <c r="O1833" s="20">
        <v>2</v>
      </c>
      <c r="P1833" s="23" t="str">
        <f>VLOOKUP(A1833,'ИЗ ОСНОВЫ НОМЕНКЛАТУР'!D:E,2,0)</f>
        <v>Ручки, крючки, опоры</v>
      </c>
      <c r="Q1833" s="23" t="str">
        <f>VLOOKUP(A1833,'ИЗ ОСНОВЫ НОМЕНКЛАТУР'!D:F,3,0)</f>
        <v>Крючки</v>
      </c>
      <c r="R1833" s="40">
        <f>VLOOKUP(A:A,'ИЗ ОСНОВЫ НОМЕНКЛАТУР'!D:G,4,0)</f>
        <v>680</v>
      </c>
      <c r="S1833" s="12" t="str">
        <f>VLOOKUP(A:A,'ИЗ ОСНОВЫ НОМЕНКЛАТУР'!D:H,5,0)</f>
        <v>C</v>
      </c>
      <c r="T1833" s="44">
        <f t="shared" si="339"/>
        <v>0</v>
      </c>
      <c r="U1833" s="44">
        <f t="shared" si="340"/>
        <v>0</v>
      </c>
      <c r="V1833" s="44">
        <f t="shared" si="341"/>
        <v>0</v>
      </c>
      <c r="W1833" s="44">
        <f t="shared" si="342"/>
        <v>0</v>
      </c>
      <c r="X1833" s="44">
        <f t="shared" si="343"/>
        <v>0</v>
      </c>
      <c r="Y1833" s="44">
        <f t="shared" si="344"/>
        <v>0</v>
      </c>
      <c r="Z1833" s="44">
        <f t="shared" si="345"/>
        <v>0</v>
      </c>
      <c r="AA1833" s="44">
        <f t="shared" si="346"/>
        <v>0</v>
      </c>
      <c r="AB1833" s="44">
        <f t="shared" si="347"/>
        <v>0</v>
      </c>
      <c r="AC1833" s="44">
        <f t="shared" si="348"/>
        <v>0</v>
      </c>
      <c r="AD1833" s="44">
        <f t="shared" si="349"/>
        <v>1360</v>
      </c>
      <c r="AE1833" s="12">
        <f t="shared" si="350"/>
        <v>1360</v>
      </c>
    </row>
    <row r="1834" spans="1:31" ht="12.6" hidden="1" customHeight="1" x14ac:dyDescent="0.2">
      <c r="A1834" s="26" t="s">
        <v>2900</v>
      </c>
      <c r="B1834" s="19"/>
      <c r="C1834" s="19"/>
      <c r="D1834" s="20"/>
      <c r="E1834" s="20">
        <v>4</v>
      </c>
      <c r="F1834" s="20"/>
      <c r="G1834" s="21"/>
      <c r="H1834" s="22"/>
      <c r="I1834" s="20"/>
      <c r="J1834" s="20"/>
      <c r="K1834" s="20"/>
      <c r="L1834" s="20"/>
      <c r="M1834" s="20"/>
      <c r="N1834" s="20">
        <v>16</v>
      </c>
      <c r="O1834" s="20">
        <v>20</v>
      </c>
      <c r="P1834" s="23" t="str">
        <f>VLOOKUP(A1834,'ИЗ ОСНОВЫ НОМЕНКЛАТУР'!D:E,2,0)</f>
        <v>Ручки, крючки, опоры</v>
      </c>
      <c r="Q1834" s="23" t="str">
        <f>VLOOKUP(A1834,'ИЗ ОСНОВЫ НОМЕНКЛАТУР'!D:F,3,0)</f>
        <v>Крючки</v>
      </c>
      <c r="R1834" s="40">
        <f>VLOOKUP(A:A,'ИЗ ОСНОВЫ НОМЕНКЛАТУР'!D:G,4,0)</f>
        <v>693.62799999999993</v>
      </c>
      <c r="S1834" s="12" t="str">
        <f>VLOOKUP(A:A,'ИЗ ОСНОВЫ НОМЕНКЛАТУР'!D:H,5,0)</f>
        <v>C</v>
      </c>
      <c r="T1834" s="44">
        <f t="shared" si="339"/>
        <v>0</v>
      </c>
      <c r="U1834" s="44">
        <f t="shared" si="340"/>
        <v>2774.5119999999997</v>
      </c>
      <c r="V1834" s="44">
        <f t="shared" si="341"/>
        <v>0</v>
      </c>
      <c r="W1834" s="44">
        <f t="shared" si="342"/>
        <v>0</v>
      </c>
      <c r="X1834" s="44">
        <f t="shared" si="343"/>
        <v>0</v>
      </c>
      <c r="Y1834" s="44">
        <f t="shared" si="344"/>
        <v>0</v>
      </c>
      <c r="Z1834" s="44">
        <f t="shared" si="345"/>
        <v>0</v>
      </c>
      <c r="AA1834" s="44">
        <f t="shared" si="346"/>
        <v>0</v>
      </c>
      <c r="AB1834" s="44">
        <f t="shared" si="347"/>
        <v>0</v>
      </c>
      <c r="AC1834" s="44">
        <f t="shared" si="348"/>
        <v>0</v>
      </c>
      <c r="AD1834" s="44">
        <f t="shared" si="349"/>
        <v>11098.047999999999</v>
      </c>
      <c r="AE1834" s="12">
        <f t="shared" si="350"/>
        <v>13872.559999999998</v>
      </c>
    </row>
    <row r="1835" spans="1:31" ht="12.6" hidden="1" customHeight="1" x14ac:dyDescent="0.2">
      <c r="A1835" s="26" t="s">
        <v>2920</v>
      </c>
      <c r="B1835" s="19"/>
      <c r="C1835" s="19"/>
      <c r="D1835" s="20"/>
      <c r="E1835" s="20">
        <v>2</v>
      </c>
      <c r="F1835" s="20"/>
      <c r="G1835" s="21"/>
      <c r="H1835" s="22"/>
      <c r="I1835" s="20"/>
      <c r="J1835" s="20"/>
      <c r="K1835" s="20"/>
      <c r="L1835" s="20"/>
      <c r="M1835" s="20"/>
      <c r="N1835" s="20">
        <v>2</v>
      </c>
      <c r="O1835" s="20">
        <v>4</v>
      </c>
      <c r="P1835" s="23" t="str">
        <f>VLOOKUP(A1835,'ИЗ ОСНОВЫ НОМЕНКЛАТУР'!D:E,2,0)</f>
        <v>Ручки, крючки, опоры</v>
      </c>
      <c r="Q1835" s="23" t="str">
        <f>VLOOKUP(A1835,'ИЗ ОСНОВЫ НОМЕНКЛАТУР'!D:F,3,0)</f>
        <v>Крючки</v>
      </c>
      <c r="R1835" s="40">
        <f>VLOOKUP(A:A,'ИЗ ОСНОВЫ НОМЕНКЛАТУР'!D:G,4,0)</f>
        <v>694.61625000000004</v>
      </c>
      <c r="S1835" s="12" t="str">
        <f>VLOOKUP(A:A,'ИЗ ОСНОВЫ НОМЕНКЛАТУР'!D:H,5,0)</f>
        <v>C</v>
      </c>
      <c r="T1835" s="44">
        <f t="shared" si="339"/>
        <v>0</v>
      </c>
      <c r="U1835" s="44">
        <f t="shared" si="340"/>
        <v>1389.2325000000001</v>
      </c>
      <c r="V1835" s="44">
        <f t="shared" si="341"/>
        <v>0</v>
      </c>
      <c r="W1835" s="44">
        <f t="shared" si="342"/>
        <v>0</v>
      </c>
      <c r="X1835" s="44">
        <f t="shared" si="343"/>
        <v>0</v>
      </c>
      <c r="Y1835" s="44">
        <f t="shared" si="344"/>
        <v>0</v>
      </c>
      <c r="Z1835" s="44">
        <f t="shared" si="345"/>
        <v>0</v>
      </c>
      <c r="AA1835" s="44">
        <f t="shared" si="346"/>
        <v>0</v>
      </c>
      <c r="AB1835" s="44">
        <f t="shared" si="347"/>
        <v>0</v>
      </c>
      <c r="AC1835" s="44">
        <f t="shared" si="348"/>
        <v>0</v>
      </c>
      <c r="AD1835" s="44">
        <f t="shared" si="349"/>
        <v>1389.2325000000001</v>
      </c>
      <c r="AE1835" s="12">
        <f t="shared" si="350"/>
        <v>2778.4650000000001</v>
      </c>
    </row>
    <row r="1836" spans="1:31" ht="12.6" hidden="1" customHeight="1" x14ac:dyDescent="0.2">
      <c r="A1836" s="26" t="s">
        <v>2932</v>
      </c>
      <c r="B1836" s="19"/>
      <c r="C1836" s="19"/>
      <c r="D1836" s="20"/>
      <c r="E1836" s="21"/>
      <c r="F1836" s="22"/>
      <c r="G1836" s="21"/>
      <c r="H1836" s="22"/>
      <c r="I1836" s="20"/>
      <c r="J1836" s="20"/>
      <c r="K1836" s="20"/>
      <c r="L1836" s="20"/>
      <c r="M1836" s="20"/>
      <c r="N1836" s="20">
        <v>14</v>
      </c>
      <c r="O1836" s="20">
        <v>14</v>
      </c>
      <c r="P1836" s="23" t="str">
        <f>VLOOKUP(A1836,'ИЗ ОСНОВЫ НОМЕНКЛАТУР'!D:E,2,0)</f>
        <v>Ручки, крючки, опоры</v>
      </c>
      <c r="Q1836" s="23" t="str">
        <f>VLOOKUP(A1836,'ИЗ ОСНОВЫ НОМЕНКЛАТУР'!D:F,3,0)</f>
        <v>Крючки</v>
      </c>
      <c r="R1836" s="40">
        <f>VLOOKUP(A:A,'ИЗ ОСНОВЫ НОМЕНКЛАТУР'!D:G,4,0)</f>
        <v>698.13400000000001</v>
      </c>
      <c r="S1836" s="12" t="str">
        <f>VLOOKUP(A:A,'ИЗ ОСНОВЫ НОМЕНКЛАТУР'!D:H,5,0)</f>
        <v>C</v>
      </c>
      <c r="T1836" s="44">
        <f t="shared" si="339"/>
        <v>0</v>
      </c>
      <c r="U1836" s="44">
        <f t="shared" si="340"/>
        <v>0</v>
      </c>
      <c r="V1836" s="44">
        <f t="shared" si="341"/>
        <v>0</v>
      </c>
      <c r="W1836" s="44">
        <f t="shared" si="342"/>
        <v>0</v>
      </c>
      <c r="X1836" s="44">
        <f t="shared" si="343"/>
        <v>0</v>
      </c>
      <c r="Y1836" s="44">
        <f t="shared" si="344"/>
        <v>0</v>
      </c>
      <c r="Z1836" s="44">
        <f t="shared" si="345"/>
        <v>0</v>
      </c>
      <c r="AA1836" s="44">
        <f t="shared" si="346"/>
        <v>0</v>
      </c>
      <c r="AB1836" s="44">
        <f t="shared" si="347"/>
        <v>0</v>
      </c>
      <c r="AC1836" s="44">
        <f t="shared" si="348"/>
        <v>0</v>
      </c>
      <c r="AD1836" s="44">
        <f t="shared" si="349"/>
        <v>9773.8760000000002</v>
      </c>
      <c r="AE1836" s="12">
        <f t="shared" si="350"/>
        <v>9773.8760000000002</v>
      </c>
    </row>
    <row r="1837" spans="1:31" ht="12.6" hidden="1" customHeight="1" x14ac:dyDescent="0.2">
      <c r="A1837" s="26" t="s">
        <v>2909</v>
      </c>
      <c r="B1837" s="19"/>
      <c r="C1837" s="19"/>
      <c r="D1837" s="20"/>
      <c r="E1837" s="20">
        <v>1</v>
      </c>
      <c r="F1837" s="20"/>
      <c r="G1837" s="21"/>
      <c r="H1837" s="22"/>
      <c r="I1837" s="20"/>
      <c r="J1837" s="20"/>
      <c r="K1837" s="20"/>
      <c r="L1837" s="20"/>
      <c r="M1837" s="20"/>
      <c r="N1837" s="20">
        <v>9</v>
      </c>
      <c r="O1837" s="20">
        <v>10</v>
      </c>
      <c r="P1837" s="23" t="str">
        <f>VLOOKUP(A1837,'ИЗ ОСНОВЫ НОМЕНКЛАТУР'!D:E,2,0)</f>
        <v>Ручки, крючки, опоры</v>
      </c>
      <c r="Q1837" s="23" t="str">
        <f>VLOOKUP(A1837,'ИЗ ОСНОВЫ НОМЕНКЛАТУР'!D:F,3,0)</f>
        <v>Крючки</v>
      </c>
      <c r="R1837" s="40">
        <f>VLOOKUP(A:A,'ИЗ ОСНОВЫ НОМЕНКЛАТУР'!D:G,4,0)</f>
        <v>569.21789473684203</v>
      </c>
      <c r="S1837" s="12" t="str">
        <f>VLOOKUP(A:A,'ИЗ ОСНОВЫ НОМЕНКЛАТУР'!D:H,5,0)</f>
        <v>C</v>
      </c>
      <c r="T1837" s="44">
        <f t="shared" si="339"/>
        <v>0</v>
      </c>
      <c r="U1837" s="44">
        <f t="shared" si="340"/>
        <v>569.21789473684203</v>
      </c>
      <c r="V1837" s="44">
        <f t="shared" si="341"/>
        <v>0</v>
      </c>
      <c r="W1837" s="44">
        <f t="shared" si="342"/>
        <v>0</v>
      </c>
      <c r="X1837" s="44">
        <f t="shared" si="343"/>
        <v>0</v>
      </c>
      <c r="Y1837" s="44">
        <f t="shared" si="344"/>
        <v>0</v>
      </c>
      <c r="Z1837" s="44">
        <f t="shared" si="345"/>
        <v>0</v>
      </c>
      <c r="AA1837" s="44">
        <f t="shared" si="346"/>
        <v>0</v>
      </c>
      <c r="AB1837" s="44">
        <f t="shared" si="347"/>
        <v>0</v>
      </c>
      <c r="AC1837" s="44">
        <f t="shared" si="348"/>
        <v>0</v>
      </c>
      <c r="AD1837" s="44">
        <f t="shared" si="349"/>
        <v>5122.9610526315782</v>
      </c>
      <c r="AE1837" s="12">
        <f t="shared" si="350"/>
        <v>5692.1789473684203</v>
      </c>
    </row>
    <row r="1838" spans="1:31" ht="12.6" hidden="1" customHeight="1" x14ac:dyDescent="0.2">
      <c r="A1838" s="26" t="s">
        <v>2898</v>
      </c>
      <c r="B1838" s="19"/>
      <c r="C1838" s="19"/>
      <c r="D1838" s="20"/>
      <c r="E1838" s="21"/>
      <c r="F1838" s="22"/>
      <c r="G1838" s="21"/>
      <c r="H1838" s="22"/>
      <c r="I1838" s="20"/>
      <c r="J1838" s="20">
        <v>44</v>
      </c>
      <c r="K1838" s="20"/>
      <c r="L1838" s="20"/>
      <c r="M1838" s="20"/>
      <c r="N1838" s="20">
        <v>1</v>
      </c>
      <c r="O1838" s="20">
        <v>45</v>
      </c>
      <c r="P1838" s="23" t="str">
        <f>VLOOKUP(A1838,'ИЗ ОСНОВЫ НОМЕНКЛАТУР'!D:E,2,0)</f>
        <v>Ручки, крючки, опоры</v>
      </c>
      <c r="Q1838" s="23" t="str">
        <f>VLOOKUP(A1838,'ИЗ ОСНОВЫ НОМЕНКЛАТУР'!D:F,3,0)</f>
        <v>Крючки</v>
      </c>
      <c r="R1838" s="40">
        <f>VLOOKUP(A:A,'ИЗ ОСНОВЫ НОМЕНКЛАТУР'!D:G,4,0)</f>
        <v>675.76756097560974</v>
      </c>
      <c r="S1838" s="12" t="str">
        <f>VLOOKUP(A:A,'ИЗ ОСНОВЫ НОМЕНКЛАТУР'!D:H,5,0)</f>
        <v>C</v>
      </c>
      <c r="T1838" s="44">
        <f t="shared" si="339"/>
        <v>0</v>
      </c>
      <c r="U1838" s="44">
        <f t="shared" si="340"/>
        <v>0</v>
      </c>
      <c r="V1838" s="44">
        <f t="shared" si="341"/>
        <v>0</v>
      </c>
      <c r="W1838" s="44">
        <f t="shared" si="342"/>
        <v>0</v>
      </c>
      <c r="X1838" s="44">
        <f t="shared" si="343"/>
        <v>0</v>
      </c>
      <c r="Y1838" s="44">
        <f t="shared" si="344"/>
        <v>0</v>
      </c>
      <c r="Z1838" s="44">
        <f t="shared" si="345"/>
        <v>29733.772682926829</v>
      </c>
      <c r="AA1838" s="44">
        <f t="shared" si="346"/>
        <v>0</v>
      </c>
      <c r="AB1838" s="44">
        <f t="shared" si="347"/>
        <v>0</v>
      </c>
      <c r="AC1838" s="44">
        <f t="shared" si="348"/>
        <v>0</v>
      </c>
      <c r="AD1838" s="44">
        <f t="shared" si="349"/>
        <v>675.76756097560974</v>
      </c>
      <c r="AE1838" s="12">
        <f t="shared" si="350"/>
        <v>30409.54024390244</v>
      </c>
    </row>
    <row r="1839" spans="1:31" ht="12.6" hidden="1" customHeight="1" x14ac:dyDescent="0.2">
      <c r="A1839" s="26" t="s">
        <v>2891</v>
      </c>
      <c r="B1839" s="19"/>
      <c r="C1839" s="19"/>
      <c r="D1839" s="20"/>
      <c r="E1839" s="21"/>
      <c r="F1839" s="22"/>
      <c r="G1839" s="21"/>
      <c r="H1839" s="22"/>
      <c r="I1839" s="20"/>
      <c r="J1839" s="20">
        <v>43</v>
      </c>
      <c r="K1839" s="20"/>
      <c r="L1839" s="20"/>
      <c r="M1839" s="20"/>
      <c r="N1839" s="20"/>
      <c r="O1839" s="20">
        <v>43</v>
      </c>
      <c r="P1839" s="23" t="str">
        <f>VLOOKUP(A1839,'ИЗ ОСНОВЫ НОМЕНКЛАТУР'!D:E,2,0)</f>
        <v>Ручки, крючки, опоры</v>
      </c>
      <c r="Q1839" s="23" t="str">
        <f>VLOOKUP(A1839,'ИЗ ОСНОВЫ НОМЕНКЛАТУР'!D:F,3,0)</f>
        <v>Крючки</v>
      </c>
      <c r="R1839" s="40">
        <f>VLOOKUP(A:A,'ИЗ ОСНОВЫ НОМЕНКЛАТУР'!D:G,4,0)</f>
        <v>673.38880952380953</v>
      </c>
      <c r="S1839" s="12" t="str">
        <f>VLOOKUP(A:A,'ИЗ ОСНОВЫ НОМЕНКЛАТУР'!D:H,5,0)</f>
        <v>C</v>
      </c>
      <c r="T1839" s="44">
        <f t="shared" si="339"/>
        <v>0</v>
      </c>
      <c r="U1839" s="44">
        <f t="shared" si="340"/>
        <v>0</v>
      </c>
      <c r="V1839" s="44">
        <f t="shared" si="341"/>
        <v>0</v>
      </c>
      <c r="W1839" s="44">
        <f t="shared" si="342"/>
        <v>0</v>
      </c>
      <c r="X1839" s="44">
        <f t="shared" si="343"/>
        <v>0</v>
      </c>
      <c r="Y1839" s="44">
        <f t="shared" si="344"/>
        <v>0</v>
      </c>
      <c r="Z1839" s="44">
        <f t="shared" si="345"/>
        <v>28955.718809523809</v>
      </c>
      <c r="AA1839" s="44">
        <f t="shared" si="346"/>
        <v>0</v>
      </c>
      <c r="AB1839" s="44">
        <f t="shared" si="347"/>
        <v>0</v>
      </c>
      <c r="AC1839" s="44">
        <f t="shared" si="348"/>
        <v>0</v>
      </c>
      <c r="AD1839" s="44">
        <f t="shared" si="349"/>
        <v>0</v>
      </c>
      <c r="AE1839" s="12">
        <f t="shared" si="350"/>
        <v>28955.718809523809</v>
      </c>
    </row>
    <row r="1840" spans="1:31" ht="12.6" hidden="1" customHeight="1" x14ac:dyDescent="0.2">
      <c r="A1840" s="26" t="s">
        <v>4576</v>
      </c>
      <c r="B1840" s="19"/>
      <c r="C1840" s="19"/>
      <c r="D1840" s="20"/>
      <c r="E1840" s="21"/>
      <c r="F1840" s="22"/>
      <c r="G1840" s="21"/>
      <c r="H1840" s="22"/>
      <c r="I1840" s="20"/>
      <c r="J1840" s="20">
        <v>25</v>
      </c>
      <c r="K1840" s="20"/>
      <c r="L1840" s="20"/>
      <c r="M1840" s="20"/>
      <c r="N1840" s="20">
        <v>64</v>
      </c>
      <c r="O1840" s="20">
        <v>89</v>
      </c>
      <c r="P1840" s="23" t="str">
        <f>VLOOKUP(A1840,'ИЗ ОСНОВЫ НОМЕНКЛАТУР'!D:E,2,0)</f>
        <v>Ручки, крючки, опоры</v>
      </c>
      <c r="Q1840" s="23" t="str">
        <f>VLOOKUP(A1840,'ИЗ ОСНОВЫ НОМЕНКЛАТУР'!D:F,3,0)</f>
        <v>Крючки</v>
      </c>
      <c r="R1840" s="40">
        <f>VLOOKUP(A:A,'ИЗ ОСНОВЫ НОМЕНКЛАТУР'!D:G,4,0)</f>
        <v>1297.629213483146</v>
      </c>
      <c r="S1840" s="12" t="str">
        <f>VLOOKUP(A:A,'ИЗ ОСНОВЫ НОМЕНКЛАТУР'!D:H,5,0)</f>
        <v>C</v>
      </c>
      <c r="T1840" s="44">
        <f t="shared" si="339"/>
        <v>0</v>
      </c>
      <c r="U1840" s="44">
        <f t="shared" si="340"/>
        <v>0</v>
      </c>
      <c r="V1840" s="44">
        <f t="shared" si="341"/>
        <v>0</v>
      </c>
      <c r="W1840" s="44">
        <f t="shared" si="342"/>
        <v>0</v>
      </c>
      <c r="X1840" s="44">
        <f t="shared" si="343"/>
        <v>0</v>
      </c>
      <c r="Y1840" s="44">
        <f t="shared" si="344"/>
        <v>0</v>
      </c>
      <c r="Z1840" s="44">
        <f t="shared" si="345"/>
        <v>32440.73033707865</v>
      </c>
      <c r="AA1840" s="44">
        <f t="shared" si="346"/>
        <v>0</v>
      </c>
      <c r="AB1840" s="44">
        <f t="shared" si="347"/>
        <v>0</v>
      </c>
      <c r="AC1840" s="44">
        <f t="shared" si="348"/>
        <v>0</v>
      </c>
      <c r="AD1840" s="44">
        <f t="shared" si="349"/>
        <v>83048.269662921346</v>
      </c>
      <c r="AE1840" s="12">
        <f t="shared" si="350"/>
        <v>115489</v>
      </c>
    </row>
    <row r="1841" spans="1:31" ht="12.6" hidden="1" customHeight="1" x14ac:dyDescent="0.2">
      <c r="A1841" s="26" t="s">
        <v>2892</v>
      </c>
      <c r="B1841" s="19"/>
      <c r="C1841" s="19"/>
      <c r="D1841" s="20"/>
      <c r="E1841" s="21"/>
      <c r="F1841" s="22"/>
      <c r="G1841" s="21"/>
      <c r="H1841" s="22"/>
      <c r="I1841" s="20"/>
      <c r="J1841" s="20">
        <v>22</v>
      </c>
      <c r="K1841" s="20"/>
      <c r="L1841" s="20"/>
      <c r="M1841" s="20"/>
      <c r="N1841" s="20"/>
      <c r="O1841" s="20">
        <v>22</v>
      </c>
      <c r="P1841" s="23" t="str">
        <f>VLOOKUP(A1841,'ИЗ ОСНОВЫ НОМЕНКЛАТУР'!D:E,2,0)</f>
        <v>Ручки, крючки, опоры</v>
      </c>
      <c r="Q1841" s="23" t="str">
        <f>VLOOKUP(A1841,'ИЗ ОСНОВЫ НОМЕНКЛАТУР'!D:F,3,0)</f>
        <v>Крючки</v>
      </c>
      <c r="R1841" s="40">
        <f>VLOOKUP(A:A,'ИЗ ОСНОВЫ НОМЕНКЛАТУР'!D:G,4,0)</f>
        <v>1222.814347826087</v>
      </c>
      <c r="S1841" s="12" t="str">
        <f>VLOOKUP(A:A,'ИЗ ОСНОВЫ НОМЕНКЛАТУР'!D:H,5,0)</f>
        <v>C</v>
      </c>
      <c r="T1841" s="44">
        <f t="shared" si="339"/>
        <v>0</v>
      </c>
      <c r="U1841" s="44">
        <f t="shared" si="340"/>
        <v>0</v>
      </c>
      <c r="V1841" s="44">
        <f t="shared" si="341"/>
        <v>0</v>
      </c>
      <c r="W1841" s="44">
        <f t="shared" si="342"/>
        <v>0</v>
      </c>
      <c r="X1841" s="44">
        <f t="shared" si="343"/>
        <v>0</v>
      </c>
      <c r="Y1841" s="44">
        <f t="shared" si="344"/>
        <v>0</v>
      </c>
      <c r="Z1841" s="44">
        <f t="shared" si="345"/>
        <v>26901.915652173913</v>
      </c>
      <c r="AA1841" s="44">
        <f t="shared" si="346"/>
        <v>0</v>
      </c>
      <c r="AB1841" s="44">
        <f t="shared" si="347"/>
        <v>0</v>
      </c>
      <c r="AC1841" s="44">
        <f t="shared" si="348"/>
        <v>0</v>
      </c>
      <c r="AD1841" s="44">
        <f t="shared" si="349"/>
        <v>0</v>
      </c>
      <c r="AE1841" s="12">
        <f t="shared" si="350"/>
        <v>26901.915652173913</v>
      </c>
    </row>
    <row r="1842" spans="1:31" ht="12.6" hidden="1" customHeight="1" x14ac:dyDescent="0.2">
      <c r="A1842" s="26" t="s">
        <v>2888</v>
      </c>
      <c r="B1842" s="19"/>
      <c r="C1842" s="19"/>
      <c r="D1842" s="20"/>
      <c r="E1842" s="20">
        <v>12</v>
      </c>
      <c r="F1842" s="20"/>
      <c r="G1842" s="21"/>
      <c r="H1842" s="22"/>
      <c r="I1842" s="20"/>
      <c r="J1842" s="20">
        <v>35</v>
      </c>
      <c r="K1842" s="20"/>
      <c r="L1842" s="20"/>
      <c r="M1842" s="20"/>
      <c r="N1842" s="20"/>
      <c r="O1842" s="20">
        <v>47</v>
      </c>
      <c r="P1842" s="23" t="str">
        <f>VLOOKUP(A1842,'ИЗ ОСНОВЫ НОМЕНКЛАТУР'!D:E,2,0)</f>
        <v>Ручки, крючки, опоры</v>
      </c>
      <c r="Q1842" s="23" t="str">
        <f>VLOOKUP(A1842,'ИЗ ОСНОВЫ НОМЕНКЛАТУР'!D:F,3,0)</f>
        <v>Крючки</v>
      </c>
      <c r="R1842" s="40">
        <f>VLOOKUP(A:A,'ИЗ ОСНОВЫ НОМЕНКЛАТУР'!D:G,4,0)</f>
        <v>1496.9719047619049</v>
      </c>
      <c r="S1842" s="12" t="str">
        <f>VLOOKUP(A:A,'ИЗ ОСНОВЫ НОМЕНКЛАТУР'!D:H,5,0)</f>
        <v>C</v>
      </c>
      <c r="T1842" s="44">
        <f t="shared" si="339"/>
        <v>0</v>
      </c>
      <c r="U1842" s="44">
        <f t="shared" si="340"/>
        <v>17963.662857142859</v>
      </c>
      <c r="V1842" s="44">
        <f t="shared" si="341"/>
        <v>0</v>
      </c>
      <c r="W1842" s="44">
        <f t="shared" si="342"/>
        <v>0</v>
      </c>
      <c r="X1842" s="44">
        <f t="shared" si="343"/>
        <v>0</v>
      </c>
      <c r="Y1842" s="44">
        <f t="shared" si="344"/>
        <v>0</v>
      </c>
      <c r="Z1842" s="44">
        <f t="shared" si="345"/>
        <v>52394.01666666667</v>
      </c>
      <c r="AA1842" s="44">
        <f t="shared" si="346"/>
        <v>0</v>
      </c>
      <c r="AB1842" s="44">
        <f t="shared" si="347"/>
        <v>0</v>
      </c>
      <c r="AC1842" s="44">
        <f t="shared" si="348"/>
        <v>0</v>
      </c>
      <c r="AD1842" s="44">
        <f t="shared" si="349"/>
        <v>0</v>
      </c>
      <c r="AE1842" s="12">
        <f t="shared" si="350"/>
        <v>70357.679523809522</v>
      </c>
    </row>
    <row r="1843" spans="1:31" ht="12.6" hidden="1" customHeight="1" x14ac:dyDescent="0.2">
      <c r="A1843" s="26" t="s">
        <v>2905</v>
      </c>
      <c r="B1843" s="19"/>
      <c r="C1843" s="19"/>
      <c r="D1843" s="20"/>
      <c r="E1843" s="20">
        <v>7</v>
      </c>
      <c r="F1843" s="20"/>
      <c r="G1843" s="21"/>
      <c r="H1843" s="22"/>
      <c r="I1843" s="20"/>
      <c r="J1843" s="20">
        <v>32</v>
      </c>
      <c r="K1843" s="20"/>
      <c r="L1843" s="20"/>
      <c r="M1843" s="20"/>
      <c r="N1843" s="20">
        <v>21</v>
      </c>
      <c r="O1843" s="20">
        <v>60</v>
      </c>
      <c r="P1843" s="23" t="str">
        <f>VLOOKUP(A1843,'ИЗ ОСНОВЫ НОМЕНКЛАТУР'!D:E,2,0)</f>
        <v>Ручки, крючки, опоры</v>
      </c>
      <c r="Q1843" s="23" t="str">
        <f>VLOOKUP(A1843,'ИЗ ОСНОВЫ НОМЕНКЛАТУР'!D:F,3,0)</f>
        <v>Крючки</v>
      </c>
      <c r="R1843" s="40">
        <f>VLOOKUP(A:A,'ИЗ ОСНОВЫ НОМЕНКЛАТУР'!D:G,4,0)</f>
        <v>1549.9180000000001</v>
      </c>
      <c r="S1843" s="12" t="str">
        <f>VLOOKUP(A:A,'ИЗ ОСНОВЫ НОМЕНКЛАТУР'!D:H,5,0)</f>
        <v>C</v>
      </c>
      <c r="T1843" s="44">
        <f t="shared" si="339"/>
        <v>0</v>
      </c>
      <c r="U1843" s="44">
        <f t="shared" si="340"/>
        <v>10849.426000000001</v>
      </c>
      <c r="V1843" s="44">
        <f t="shared" si="341"/>
        <v>0</v>
      </c>
      <c r="W1843" s="44">
        <f t="shared" si="342"/>
        <v>0</v>
      </c>
      <c r="X1843" s="44">
        <f t="shared" si="343"/>
        <v>0</v>
      </c>
      <c r="Y1843" s="44">
        <f t="shared" si="344"/>
        <v>0</v>
      </c>
      <c r="Z1843" s="44">
        <f t="shared" si="345"/>
        <v>49597.376000000004</v>
      </c>
      <c r="AA1843" s="44">
        <f t="shared" si="346"/>
        <v>0</v>
      </c>
      <c r="AB1843" s="44">
        <f t="shared" si="347"/>
        <v>0</v>
      </c>
      <c r="AC1843" s="44">
        <f t="shared" si="348"/>
        <v>0</v>
      </c>
      <c r="AD1843" s="44">
        <f t="shared" si="349"/>
        <v>32548.278000000002</v>
      </c>
      <c r="AE1843" s="12">
        <f t="shared" si="350"/>
        <v>92995.08</v>
      </c>
    </row>
    <row r="1844" spans="1:31" ht="12.6" hidden="1" customHeight="1" x14ac:dyDescent="0.2">
      <c r="A1844" s="26" t="s">
        <v>4577</v>
      </c>
      <c r="B1844" s="19"/>
      <c r="C1844" s="19"/>
      <c r="D1844" s="20"/>
      <c r="E1844" s="21"/>
      <c r="F1844" s="22"/>
      <c r="G1844" s="21"/>
      <c r="H1844" s="22"/>
      <c r="I1844" s="20"/>
      <c r="J1844" s="20"/>
      <c r="K1844" s="20"/>
      <c r="L1844" s="20"/>
      <c r="M1844" s="20"/>
      <c r="N1844" s="20">
        <v>2</v>
      </c>
      <c r="O1844" s="20">
        <v>2</v>
      </c>
      <c r="P1844" s="23" t="str">
        <f>VLOOKUP(A1844,'ИЗ ОСНОВЫ НОМЕНКЛАТУР'!D:E,2,0)</f>
        <v>Ручки, крючки, опоры</v>
      </c>
      <c r="Q1844" s="23" t="str">
        <f>VLOOKUP(A1844,'ИЗ ОСНОВЫ НОМЕНКЛАТУР'!D:F,3,0)</f>
        <v>Крючки</v>
      </c>
      <c r="R1844" s="40">
        <f>VLOOKUP(A:A,'ИЗ ОСНОВЫ НОМЕНКЛАТУР'!D:G,4,0)</f>
        <v>1445</v>
      </c>
      <c r="S1844" s="12" t="str">
        <f>VLOOKUP(A:A,'ИЗ ОСНОВЫ НОМЕНКЛАТУР'!D:H,5,0)</f>
        <v>C</v>
      </c>
      <c r="T1844" s="44">
        <f t="shared" si="339"/>
        <v>0</v>
      </c>
      <c r="U1844" s="44">
        <f t="shared" si="340"/>
        <v>0</v>
      </c>
      <c r="V1844" s="44">
        <f t="shared" si="341"/>
        <v>0</v>
      </c>
      <c r="W1844" s="44">
        <f t="shared" si="342"/>
        <v>0</v>
      </c>
      <c r="X1844" s="44">
        <f t="shared" si="343"/>
        <v>0</v>
      </c>
      <c r="Y1844" s="44">
        <f t="shared" si="344"/>
        <v>0</v>
      </c>
      <c r="Z1844" s="44">
        <f t="shared" si="345"/>
        <v>0</v>
      </c>
      <c r="AA1844" s="44">
        <f t="shared" si="346"/>
        <v>0</v>
      </c>
      <c r="AB1844" s="44">
        <f t="shared" si="347"/>
        <v>0</v>
      </c>
      <c r="AC1844" s="44">
        <f t="shared" si="348"/>
        <v>0</v>
      </c>
      <c r="AD1844" s="44">
        <f t="shared" si="349"/>
        <v>2890</v>
      </c>
      <c r="AE1844" s="12">
        <f t="shared" si="350"/>
        <v>2890</v>
      </c>
    </row>
    <row r="1845" spans="1:31" ht="12.6" hidden="1" customHeight="1" x14ac:dyDescent="0.2">
      <c r="A1845" s="26" t="s">
        <v>2910</v>
      </c>
      <c r="B1845" s="19"/>
      <c r="C1845" s="19"/>
      <c r="D1845" s="20"/>
      <c r="E1845" s="21"/>
      <c r="F1845" s="22"/>
      <c r="G1845" s="21"/>
      <c r="H1845" s="22"/>
      <c r="I1845" s="20"/>
      <c r="J1845" s="20"/>
      <c r="K1845" s="20"/>
      <c r="L1845" s="20"/>
      <c r="M1845" s="20"/>
      <c r="N1845" s="20">
        <v>26</v>
      </c>
      <c r="O1845" s="20">
        <v>26</v>
      </c>
      <c r="P1845" s="23" t="str">
        <f>VLOOKUP(A1845,'ИЗ ОСНОВЫ НОМЕНКЛАТУР'!D:E,2,0)</f>
        <v>Ручки, крючки, опоры</v>
      </c>
      <c r="Q1845" s="23" t="str">
        <f>VLOOKUP(A1845,'ИЗ ОСНОВЫ НОМЕНКЛАТУР'!D:F,3,0)</f>
        <v>Крючки</v>
      </c>
      <c r="R1845" s="40">
        <f>VLOOKUP(A:A,'ИЗ ОСНОВЫ НОМЕНКЛАТУР'!D:G,4,0)</f>
        <v>1118.0899999999999</v>
      </c>
      <c r="S1845" s="12" t="str">
        <f>VLOOKUP(A:A,'ИЗ ОСНОВЫ НОМЕНКЛАТУР'!D:H,5,0)</f>
        <v>C</v>
      </c>
      <c r="T1845" s="44">
        <f t="shared" si="339"/>
        <v>0</v>
      </c>
      <c r="U1845" s="44">
        <f t="shared" si="340"/>
        <v>0</v>
      </c>
      <c r="V1845" s="44">
        <f t="shared" si="341"/>
        <v>0</v>
      </c>
      <c r="W1845" s="44">
        <f t="shared" si="342"/>
        <v>0</v>
      </c>
      <c r="X1845" s="44">
        <f t="shared" si="343"/>
        <v>0</v>
      </c>
      <c r="Y1845" s="44">
        <f t="shared" si="344"/>
        <v>0</v>
      </c>
      <c r="Z1845" s="44">
        <f t="shared" si="345"/>
        <v>0</v>
      </c>
      <c r="AA1845" s="44">
        <f t="shared" si="346"/>
        <v>0</v>
      </c>
      <c r="AB1845" s="44">
        <f t="shared" si="347"/>
        <v>0</v>
      </c>
      <c r="AC1845" s="44">
        <f t="shared" si="348"/>
        <v>0</v>
      </c>
      <c r="AD1845" s="44">
        <f t="shared" si="349"/>
        <v>29070.339999999997</v>
      </c>
      <c r="AE1845" s="12">
        <f t="shared" si="350"/>
        <v>29070.339999999997</v>
      </c>
    </row>
    <row r="1846" spans="1:31" ht="12.6" hidden="1" customHeight="1" x14ac:dyDescent="0.2">
      <c r="A1846" s="26" t="s">
        <v>2925</v>
      </c>
      <c r="B1846" s="19"/>
      <c r="C1846" s="19"/>
      <c r="D1846" s="20"/>
      <c r="E1846" s="21"/>
      <c r="F1846" s="22"/>
      <c r="G1846" s="21"/>
      <c r="H1846" s="22"/>
      <c r="I1846" s="20"/>
      <c r="J1846" s="20"/>
      <c r="K1846" s="20"/>
      <c r="L1846" s="20"/>
      <c r="M1846" s="20"/>
      <c r="N1846" s="20">
        <v>14</v>
      </c>
      <c r="O1846" s="20">
        <v>14</v>
      </c>
      <c r="P1846" s="23" t="str">
        <f>VLOOKUP(A1846,'ИЗ ОСНОВЫ НОМЕНКЛАТУР'!D:E,2,0)</f>
        <v>Ручки, крючки, опоры</v>
      </c>
      <c r="Q1846" s="23" t="str">
        <f>VLOOKUP(A1846,'ИЗ ОСНОВЫ НОМЕНКЛАТУР'!D:F,3,0)</f>
        <v>Крючки</v>
      </c>
      <c r="R1846" s="40">
        <f>VLOOKUP(A:A,'ИЗ ОСНОВЫ НОМЕНКЛАТУР'!D:G,4,0)</f>
        <v>694.93571428571431</v>
      </c>
      <c r="S1846" s="12" t="str">
        <f>VLOOKUP(A:A,'ИЗ ОСНОВЫ НОМЕНКЛАТУР'!D:H,5,0)</f>
        <v>C</v>
      </c>
      <c r="T1846" s="44">
        <f t="shared" si="339"/>
        <v>0</v>
      </c>
      <c r="U1846" s="44">
        <f t="shared" si="340"/>
        <v>0</v>
      </c>
      <c r="V1846" s="44">
        <f t="shared" si="341"/>
        <v>0</v>
      </c>
      <c r="W1846" s="44">
        <f t="shared" si="342"/>
        <v>0</v>
      </c>
      <c r="X1846" s="44">
        <f t="shared" si="343"/>
        <v>0</v>
      </c>
      <c r="Y1846" s="44">
        <f t="shared" si="344"/>
        <v>0</v>
      </c>
      <c r="Z1846" s="44">
        <f t="shared" si="345"/>
        <v>0</v>
      </c>
      <c r="AA1846" s="44">
        <f t="shared" si="346"/>
        <v>0</v>
      </c>
      <c r="AB1846" s="44">
        <f t="shared" si="347"/>
        <v>0</v>
      </c>
      <c r="AC1846" s="44">
        <f t="shared" si="348"/>
        <v>0</v>
      </c>
      <c r="AD1846" s="44">
        <f t="shared" si="349"/>
        <v>9729.1</v>
      </c>
      <c r="AE1846" s="12">
        <f t="shared" si="350"/>
        <v>9729.1</v>
      </c>
    </row>
    <row r="1847" spans="1:31" ht="12.6" hidden="1" customHeight="1" x14ac:dyDescent="0.2">
      <c r="A1847" s="26" t="s">
        <v>4578</v>
      </c>
      <c r="B1847" s="19"/>
      <c r="C1847" s="19"/>
      <c r="D1847" s="20"/>
      <c r="E1847" s="21"/>
      <c r="F1847" s="22"/>
      <c r="G1847" s="21"/>
      <c r="H1847" s="22"/>
      <c r="I1847" s="20"/>
      <c r="J1847" s="20"/>
      <c r="K1847" s="20"/>
      <c r="L1847" s="20"/>
      <c r="M1847" s="20"/>
      <c r="N1847" s="20">
        <v>1</v>
      </c>
      <c r="O1847" s="20">
        <v>1</v>
      </c>
      <c r="P1847" s="23" t="str">
        <f>VLOOKUP(A1847,'ИЗ ОСНОВЫ НОМЕНКЛАТУР'!D:E,2,0)</f>
        <v>Ручки, крючки, опоры</v>
      </c>
      <c r="Q1847" s="23" t="str">
        <f>VLOOKUP(A1847,'ИЗ ОСНОВЫ НОМЕНКЛАТУР'!D:F,3,0)</f>
        <v>Крючки</v>
      </c>
      <c r="R1847" s="40">
        <f>VLOOKUP(A:A,'ИЗ ОСНОВЫ НОМЕНКЛАТУР'!D:G,4,0)</f>
        <v>680</v>
      </c>
      <c r="S1847" s="12" t="str">
        <f>VLOOKUP(A:A,'ИЗ ОСНОВЫ НОМЕНКЛАТУР'!D:H,5,0)</f>
        <v>C</v>
      </c>
      <c r="T1847" s="44">
        <f t="shared" si="339"/>
        <v>0</v>
      </c>
      <c r="U1847" s="44">
        <f t="shared" si="340"/>
        <v>0</v>
      </c>
      <c r="V1847" s="44">
        <f t="shared" si="341"/>
        <v>0</v>
      </c>
      <c r="W1847" s="44">
        <f t="shared" si="342"/>
        <v>0</v>
      </c>
      <c r="X1847" s="44">
        <f t="shared" si="343"/>
        <v>0</v>
      </c>
      <c r="Y1847" s="44">
        <f t="shared" si="344"/>
        <v>0</v>
      </c>
      <c r="Z1847" s="44">
        <f t="shared" si="345"/>
        <v>0</v>
      </c>
      <c r="AA1847" s="44">
        <f t="shared" si="346"/>
        <v>0</v>
      </c>
      <c r="AB1847" s="44">
        <f t="shared" si="347"/>
        <v>0</v>
      </c>
      <c r="AC1847" s="44">
        <f t="shared" si="348"/>
        <v>0</v>
      </c>
      <c r="AD1847" s="44">
        <f t="shared" si="349"/>
        <v>680</v>
      </c>
      <c r="AE1847" s="12">
        <f t="shared" si="350"/>
        <v>680</v>
      </c>
    </row>
    <row r="1848" spans="1:31" ht="12.6" hidden="1" customHeight="1" x14ac:dyDescent="0.2">
      <c r="A1848" s="26" t="s">
        <v>4579</v>
      </c>
      <c r="B1848" s="19"/>
      <c r="C1848" s="19"/>
      <c r="D1848" s="20"/>
      <c r="E1848" s="21"/>
      <c r="F1848" s="22"/>
      <c r="G1848" s="21"/>
      <c r="H1848" s="22"/>
      <c r="I1848" s="20"/>
      <c r="J1848" s="20"/>
      <c r="K1848" s="20"/>
      <c r="L1848" s="20"/>
      <c r="M1848" s="20"/>
      <c r="N1848" s="20">
        <v>20</v>
      </c>
      <c r="O1848" s="20">
        <v>20</v>
      </c>
      <c r="P1848" s="23" t="str">
        <f>VLOOKUP(A1848,'ИЗ ОСНОВЫ НОМЕНКЛАТУР'!D:E,2,0)</f>
        <v>Ручки, крючки, опоры</v>
      </c>
      <c r="Q1848" s="23" t="str">
        <f>VLOOKUP(A1848,'ИЗ ОСНОВЫ НОМЕНКЛАТУР'!D:F,3,0)</f>
        <v>Крючки</v>
      </c>
      <c r="R1848" s="40">
        <f>VLOOKUP(A:A,'ИЗ ОСНОВЫ НОМЕНКЛАТУР'!D:G,4,0)</f>
        <v>375.75</v>
      </c>
      <c r="S1848" s="12" t="str">
        <f>VLOOKUP(A:A,'ИЗ ОСНОВЫ НОМЕНКЛАТУР'!D:H,5,0)</f>
        <v>C</v>
      </c>
      <c r="T1848" s="44">
        <f t="shared" si="339"/>
        <v>0</v>
      </c>
      <c r="U1848" s="44">
        <f t="shared" si="340"/>
        <v>0</v>
      </c>
      <c r="V1848" s="44">
        <f t="shared" si="341"/>
        <v>0</v>
      </c>
      <c r="W1848" s="44">
        <f t="shared" si="342"/>
        <v>0</v>
      </c>
      <c r="X1848" s="44">
        <f t="shared" si="343"/>
        <v>0</v>
      </c>
      <c r="Y1848" s="44">
        <f t="shared" si="344"/>
        <v>0</v>
      </c>
      <c r="Z1848" s="44">
        <f t="shared" si="345"/>
        <v>0</v>
      </c>
      <c r="AA1848" s="44">
        <f t="shared" si="346"/>
        <v>0</v>
      </c>
      <c r="AB1848" s="44">
        <f t="shared" si="347"/>
        <v>0</v>
      </c>
      <c r="AC1848" s="44">
        <f t="shared" si="348"/>
        <v>0</v>
      </c>
      <c r="AD1848" s="44">
        <f t="shared" si="349"/>
        <v>7515</v>
      </c>
      <c r="AE1848" s="12">
        <f t="shared" si="350"/>
        <v>7515</v>
      </c>
    </row>
    <row r="1849" spans="1:31" ht="12.6" hidden="1" customHeight="1" x14ac:dyDescent="0.2">
      <c r="A1849" s="26" t="s">
        <v>2944</v>
      </c>
      <c r="B1849" s="19"/>
      <c r="C1849" s="19"/>
      <c r="D1849" s="20"/>
      <c r="E1849" s="21"/>
      <c r="F1849" s="22"/>
      <c r="G1849" s="21"/>
      <c r="H1849" s="22"/>
      <c r="I1849" s="20"/>
      <c r="J1849" s="20"/>
      <c r="K1849" s="20">
        <v>290</v>
      </c>
      <c r="L1849" s="20"/>
      <c r="M1849" s="20"/>
      <c r="N1849" s="20">
        <v>52</v>
      </c>
      <c r="O1849" s="20">
        <v>342</v>
      </c>
      <c r="P1849" s="23" t="str">
        <f>VLOOKUP(A1849,'ИЗ ОСНОВЫ НОМЕНКЛАТУР'!D:E,2,0)</f>
        <v>Ручки, крючки, опоры</v>
      </c>
      <c r="Q1849" s="23" t="str">
        <f>VLOOKUP(A1849,'ИЗ ОСНОВЫ НОМЕНКЛАТУР'!D:F,3,0)</f>
        <v>Крючки</v>
      </c>
      <c r="R1849" s="40">
        <f>VLOOKUP(A:A,'ИЗ ОСНОВЫ НОМЕНКЛАТУР'!D:G,4,0)</f>
        <v>444.09679354094578</v>
      </c>
      <c r="S1849" s="12" t="str">
        <f>VLOOKUP(A:A,'ИЗ ОСНОВЫ НОМЕНКЛАТУР'!D:H,5,0)</f>
        <v>C</v>
      </c>
      <c r="T1849" s="44">
        <f t="shared" si="339"/>
        <v>0</v>
      </c>
      <c r="U1849" s="44">
        <f t="shared" si="340"/>
        <v>0</v>
      </c>
      <c r="V1849" s="44">
        <f t="shared" si="341"/>
        <v>0</v>
      </c>
      <c r="W1849" s="44">
        <f t="shared" si="342"/>
        <v>0</v>
      </c>
      <c r="X1849" s="44">
        <f t="shared" si="343"/>
        <v>0</v>
      </c>
      <c r="Y1849" s="44">
        <f t="shared" si="344"/>
        <v>0</v>
      </c>
      <c r="Z1849" s="44">
        <f t="shared" si="345"/>
        <v>0</v>
      </c>
      <c r="AA1849" s="44">
        <f t="shared" si="346"/>
        <v>128788.07012687427</v>
      </c>
      <c r="AB1849" s="44">
        <f t="shared" si="347"/>
        <v>0</v>
      </c>
      <c r="AC1849" s="44">
        <f t="shared" si="348"/>
        <v>0</v>
      </c>
      <c r="AD1849" s="44">
        <f t="shared" si="349"/>
        <v>23093.033264129182</v>
      </c>
      <c r="AE1849" s="12">
        <f t="shared" si="350"/>
        <v>151881.10339100345</v>
      </c>
    </row>
    <row r="1850" spans="1:31" ht="12.6" hidden="1" customHeight="1" x14ac:dyDescent="0.2">
      <c r="A1850" s="26" t="s">
        <v>2879</v>
      </c>
      <c r="B1850" s="19"/>
      <c r="C1850" s="19"/>
      <c r="D1850" s="20"/>
      <c r="E1850" s="21"/>
      <c r="F1850" s="22"/>
      <c r="G1850" s="21"/>
      <c r="H1850" s="22"/>
      <c r="I1850" s="20"/>
      <c r="J1850" s="20">
        <v>44</v>
      </c>
      <c r="K1850" s="20">
        <v>540</v>
      </c>
      <c r="L1850" s="20"/>
      <c r="M1850" s="20"/>
      <c r="N1850" s="20">
        <v>45</v>
      </c>
      <c r="O1850" s="20">
        <v>629</v>
      </c>
      <c r="P1850" s="23" t="str">
        <f>VLOOKUP(A1850,'ИЗ ОСНОВЫ НОМЕНКЛАТУР'!D:E,2,0)</f>
        <v>Ручки, крючки, опоры</v>
      </c>
      <c r="Q1850" s="23" t="str">
        <f>VLOOKUP(A1850,'ИЗ ОСНОВЫ НОМЕНКЛАТУР'!D:F,3,0)</f>
        <v>Крючки</v>
      </c>
      <c r="R1850" s="40">
        <f>VLOOKUP(A:A,'ИЗ ОСНОВЫ НОМЕНКЛАТУР'!D:G,4,0)</f>
        <v>254.41661068702291</v>
      </c>
      <c r="S1850" s="12" t="str">
        <f>VLOOKUP(A:A,'ИЗ ОСНОВЫ НОМЕНКЛАТУР'!D:H,5,0)</f>
        <v>C</v>
      </c>
      <c r="T1850" s="44">
        <f t="shared" si="339"/>
        <v>0</v>
      </c>
      <c r="U1850" s="44">
        <f t="shared" si="340"/>
        <v>0</v>
      </c>
      <c r="V1850" s="44">
        <f t="shared" si="341"/>
        <v>0</v>
      </c>
      <c r="W1850" s="44">
        <f t="shared" si="342"/>
        <v>0</v>
      </c>
      <c r="X1850" s="44">
        <f t="shared" si="343"/>
        <v>0</v>
      </c>
      <c r="Y1850" s="44">
        <f t="shared" si="344"/>
        <v>0</v>
      </c>
      <c r="Z1850" s="44">
        <f t="shared" si="345"/>
        <v>11194.330870229009</v>
      </c>
      <c r="AA1850" s="44">
        <f t="shared" si="346"/>
        <v>137384.96977099238</v>
      </c>
      <c r="AB1850" s="44">
        <f t="shared" si="347"/>
        <v>0</v>
      </c>
      <c r="AC1850" s="44">
        <f t="shared" si="348"/>
        <v>0</v>
      </c>
      <c r="AD1850" s="44">
        <f t="shared" si="349"/>
        <v>11448.74748091603</v>
      </c>
      <c r="AE1850" s="12">
        <f t="shared" si="350"/>
        <v>160028.04812213744</v>
      </c>
    </row>
    <row r="1851" spans="1:31" ht="12.6" hidden="1" customHeight="1" x14ac:dyDescent="0.2">
      <c r="A1851" s="26" t="s">
        <v>2943</v>
      </c>
      <c r="B1851" s="19"/>
      <c r="C1851" s="19"/>
      <c r="D1851" s="20"/>
      <c r="E1851" s="21"/>
      <c r="F1851" s="22"/>
      <c r="G1851" s="21"/>
      <c r="H1851" s="22"/>
      <c r="I1851" s="20"/>
      <c r="J1851" s="20"/>
      <c r="K1851" s="20">
        <v>540</v>
      </c>
      <c r="L1851" s="20">
        <v>18</v>
      </c>
      <c r="M1851" s="20">
        <v>90</v>
      </c>
      <c r="N1851" s="20">
        <v>60</v>
      </c>
      <c r="O1851" s="20">
        <v>708</v>
      </c>
      <c r="P1851" s="23" t="str">
        <f>VLOOKUP(A1851,'ИЗ ОСНОВЫ НОМЕНКЛАТУР'!D:E,2,0)</f>
        <v>Ручки, крючки, опоры</v>
      </c>
      <c r="Q1851" s="23" t="str">
        <f>VLOOKUP(A1851,'ИЗ ОСНОВЫ НОМЕНКЛАТУР'!D:F,3,0)</f>
        <v>Крючки</v>
      </c>
      <c r="R1851" s="40">
        <f>VLOOKUP(A:A,'ИЗ ОСНОВЫ НОМЕНКЛАТУР'!D:G,4,0)</f>
        <v>388.5298331015299</v>
      </c>
      <c r="S1851" s="12" t="str">
        <f>VLOOKUP(A:A,'ИЗ ОСНОВЫ НОМЕНКЛАТУР'!D:H,5,0)</f>
        <v>C</v>
      </c>
      <c r="T1851" s="44">
        <f t="shared" si="339"/>
        <v>0</v>
      </c>
      <c r="U1851" s="44">
        <f t="shared" si="340"/>
        <v>0</v>
      </c>
      <c r="V1851" s="44">
        <f t="shared" si="341"/>
        <v>0</v>
      </c>
      <c r="W1851" s="44">
        <f t="shared" si="342"/>
        <v>0</v>
      </c>
      <c r="X1851" s="44">
        <f t="shared" si="343"/>
        <v>0</v>
      </c>
      <c r="Y1851" s="44">
        <f t="shared" si="344"/>
        <v>0</v>
      </c>
      <c r="Z1851" s="44">
        <f t="shared" si="345"/>
        <v>0</v>
      </c>
      <c r="AA1851" s="44">
        <f t="shared" si="346"/>
        <v>209806.10987482616</v>
      </c>
      <c r="AB1851" s="44">
        <f t="shared" si="347"/>
        <v>6993.5369958275387</v>
      </c>
      <c r="AC1851" s="44">
        <f t="shared" si="348"/>
        <v>34967.684979137688</v>
      </c>
      <c r="AD1851" s="44">
        <f t="shared" si="349"/>
        <v>23311.789986091793</v>
      </c>
      <c r="AE1851" s="12">
        <f t="shared" si="350"/>
        <v>275079.12183588318</v>
      </c>
    </row>
    <row r="1852" spans="1:31" ht="12.6" hidden="1" customHeight="1" x14ac:dyDescent="0.2">
      <c r="A1852" s="26" t="s">
        <v>2876</v>
      </c>
      <c r="B1852" s="19"/>
      <c r="C1852" s="19"/>
      <c r="D1852" s="20"/>
      <c r="E1852" s="21"/>
      <c r="F1852" s="22"/>
      <c r="G1852" s="21"/>
      <c r="H1852" s="22"/>
      <c r="I1852" s="20"/>
      <c r="J1852" s="20">
        <v>178</v>
      </c>
      <c r="K1852" s="20"/>
      <c r="L1852" s="20">
        <v>14</v>
      </c>
      <c r="M1852" s="20">
        <v>100</v>
      </c>
      <c r="N1852" s="20">
        <v>36</v>
      </c>
      <c r="O1852" s="20">
        <v>328</v>
      </c>
      <c r="P1852" s="23" t="str">
        <f>VLOOKUP(A1852,'ИЗ ОСНОВЫ НОМЕНКЛАТУР'!D:E,2,0)</f>
        <v>Ручки, крючки, опоры</v>
      </c>
      <c r="Q1852" s="23" t="str">
        <f>VLOOKUP(A1852,'ИЗ ОСНОВЫ НОМЕНКЛАТУР'!D:F,3,0)</f>
        <v>Крючки</v>
      </c>
      <c r="R1852" s="40">
        <f>VLOOKUP(A:A,'ИЗ ОСНОВЫ НОМЕНКЛАТУР'!D:G,4,0)</f>
        <v>735.39899193548388</v>
      </c>
      <c r="S1852" s="12" t="str">
        <f>VLOOKUP(A:A,'ИЗ ОСНОВЫ НОМЕНКЛАТУР'!D:H,5,0)</f>
        <v>C</v>
      </c>
      <c r="T1852" s="44">
        <f t="shared" si="339"/>
        <v>0</v>
      </c>
      <c r="U1852" s="44">
        <f t="shared" si="340"/>
        <v>0</v>
      </c>
      <c r="V1852" s="44">
        <f t="shared" si="341"/>
        <v>0</v>
      </c>
      <c r="W1852" s="44">
        <f t="shared" si="342"/>
        <v>0</v>
      </c>
      <c r="X1852" s="44">
        <f t="shared" si="343"/>
        <v>0</v>
      </c>
      <c r="Y1852" s="44">
        <f t="shared" si="344"/>
        <v>0</v>
      </c>
      <c r="Z1852" s="44">
        <f t="shared" si="345"/>
        <v>130901.02056451613</v>
      </c>
      <c r="AA1852" s="44">
        <f t="shared" si="346"/>
        <v>0</v>
      </c>
      <c r="AB1852" s="44">
        <f t="shared" si="347"/>
        <v>10295.585887096775</v>
      </c>
      <c r="AC1852" s="44">
        <f t="shared" si="348"/>
        <v>73539.899193548394</v>
      </c>
      <c r="AD1852" s="44">
        <f t="shared" si="349"/>
        <v>26474.363709677418</v>
      </c>
      <c r="AE1852" s="12">
        <f t="shared" si="350"/>
        <v>241210.86935483871</v>
      </c>
    </row>
    <row r="1853" spans="1:31" ht="12.6" hidden="1" customHeight="1" x14ac:dyDescent="0.2">
      <c r="A1853" s="26" t="s">
        <v>2895</v>
      </c>
      <c r="B1853" s="19"/>
      <c r="C1853" s="19"/>
      <c r="D1853" s="20"/>
      <c r="E1853" s="21"/>
      <c r="F1853" s="22"/>
      <c r="G1853" s="21"/>
      <c r="H1853" s="22"/>
      <c r="I1853" s="20"/>
      <c r="J1853" s="20">
        <v>180</v>
      </c>
      <c r="K1853" s="20"/>
      <c r="L1853" s="20">
        <v>32</v>
      </c>
      <c r="M1853" s="20">
        <v>160</v>
      </c>
      <c r="N1853" s="20">
        <v>191</v>
      </c>
      <c r="O1853" s="20">
        <v>563</v>
      </c>
      <c r="P1853" s="23" t="str">
        <f>VLOOKUP(A1853,'ИЗ ОСНОВЫ НОМЕНКЛАТУР'!D:E,2,0)</f>
        <v>Ручки, крючки, опоры</v>
      </c>
      <c r="Q1853" s="23" t="str">
        <f>VLOOKUP(A1853,'ИЗ ОСНОВЫ НОМЕНКЛАТУР'!D:F,3,0)</f>
        <v>Крючки</v>
      </c>
      <c r="R1853" s="40">
        <f>VLOOKUP(A:A,'ИЗ ОСНОВЫ НОМЕНКЛАТУР'!D:G,4,0)</f>
        <v>702.50476190476195</v>
      </c>
      <c r="S1853" s="12" t="str">
        <f>VLOOKUP(A:A,'ИЗ ОСНОВЫ НОМЕНКЛАТУР'!D:H,5,0)</f>
        <v>C</v>
      </c>
      <c r="T1853" s="44">
        <f t="shared" si="339"/>
        <v>0</v>
      </c>
      <c r="U1853" s="44">
        <f t="shared" si="340"/>
        <v>0</v>
      </c>
      <c r="V1853" s="44">
        <f t="shared" si="341"/>
        <v>0</v>
      </c>
      <c r="W1853" s="44">
        <f t="shared" si="342"/>
        <v>0</v>
      </c>
      <c r="X1853" s="44">
        <f t="shared" si="343"/>
        <v>0</v>
      </c>
      <c r="Y1853" s="44">
        <f t="shared" si="344"/>
        <v>0</v>
      </c>
      <c r="Z1853" s="44">
        <f t="shared" si="345"/>
        <v>126450.85714285714</v>
      </c>
      <c r="AA1853" s="44">
        <f t="shared" si="346"/>
        <v>0</v>
      </c>
      <c r="AB1853" s="44">
        <f t="shared" si="347"/>
        <v>22480.152380952382</v>
      </c>
      <c r="AC1853" s="44">
        <f t="shared" si="348"/>
        <v>112400.76190476191</v>
      </c>
      <c r="AD1853" s="44">
        <f t="shared" si="349"/>
        <v>134178.40952380953</v>
      </c>
      <c r="AE1853" s="12">
        <f t="shared" si="350"/>
        <v>395510.18095238099</v>
      </c>
    </row>
    <row r="1854" spans="1:31" ht="12.6" hidden="1" customHeight="1" x14ac:dyDescent="0.2">
      <c r="A1854" s="26" t="s">
        <v>2875</v>
      </c>
      <c r="B1854" s="19"/>
      <c r="C1854" s="19"/>
      <c r="D1854" s="20"/>
      <c r="E1854" s="21"/>
      <c r="F1854" s="22"/>
      <c r="G1854" s="21"/>
      <c r="H1854" s="22"/>
      <c r="I1854" s="20"/>
      <c r="J1854" s="20">
        <v>78</v>
      </c>
      <c r="K1854" s="20"/>
      <c r="L1854" s="20"/>
      <c r="M1854" s="20">
        <v>200</v>
      </c>
      <c r="N1854" s="20">
        <v>272</v>
      </c>
      <c r="O1854" s="20">
        <v>550</v>
      </c>
      <c r="P1854" s="23" t="str">
        <f>VLOOKUP(A1854,'ИЗ ОСНОВЫ НОМЕНКЛАТУР'!D:E,2,0)</f>
        <v>Ручки, крючки, опоры</v>
      </c>
      <c r="Q1854" s="23" t="str">
        <f>VLOOKUP(A1854,'ИЗ ОСНОВЫ НОМЕНКЛАТУР'!D:F,3,0)</f>
        <v>Крючки</v>
      </c>
      <c r="R1854" s="40">
        <f>VLOOKUP(A:A,'ИЗ ОСНОВЫ НОМЕНКЛАТУР'!D:G,4,0)</f>
        <v>126.45943988411395</v>
      </c>
      <c r="S1854" s="12" t="str">
        <f>VLOOKUP(A:A,'ИЗ ОСНОВЫ НОМЕНКЛАТУР'!D:H,5,0)</f>
        <v>C</v>
      </c>
      <c r="T1854" s="44">
        <f t="shared" si="339"/>
        <v>0</v>
      </c>
      <c r="U1854" s="44">
        <f t="shared" si="340"/>
        <v>0</v>
      </c>
      <c r="V1854" s="44">
        <f t="shared" si="341"/>
        <v>0</v>
      </c>
      <c r="W1854" s="44">
        <f t="shared" si="342"/>
        <v>0</v>
      </c>
      <c r="X1854" s="44">
        <f t="shared" si="343"/>
        <v>0</v>
      </c>
      <c r="Y1854" s="44">
        <f t="shared" si="344"/>
        <v>0</v>
      </c>
      <c r="Z1854" s="44">
        <f t="shared" si="345"/>
        <v>9863.8363109608872</v>
      </c>
      <c r="AA1854" s="44">
        <f t="shared" si="346"/>
        <v>0</v>
      </c>
      <c r="AB1854" s="44">
        <f t="shared" si="347"/>
        <v>0</v>
      </c>
      <c r="AC1854" s="44">
        <f t="shared" si="348"/>
        <v>25291.887976822789</v>
      </c>
      <c r="AD1854" s="44">
        <f t="shared" si="349"/>
        <v>34396.967648478996</v>
      </c>
      <c r="AE1854" s="12">
        <f t="shared" si="350"/>
        <v>69552.69193626268</v>
      </c>
    </row>
    <row r="1855" spans="1:31" ht="12.6" hidden="1" customHeight="1" x14ac:dyDescent="0.2">
      <c r="A1855" s="26" t="s">
        <v>2880</v>
      </c>
      <c r="B1855" s="19"/>
      <c r="C1855" s="19"/>
      <c r="D1855" s="20"/>
      <c r="E1855" s="21"/>
      <c r="F1855" s="22"/>
      <c r="G1855" s="21"/>
      <c r="H1855" s="22"/>
      <c r="I1855" s="20"/>
      <c r="J1855" s="20"/>
      <c r="K1855" s="20">
        <v>900</v>
      </c>
      <c r="L1855" s="20"/>
      <c r="M1855" s="20"/>
      <c r="N1855" s="20">
        <v>100</v>
      </c>
      <c r="O1855" s="20">
        <v>1000</v>
      </c>
      <c r="P1855" s="23" t="str">
        <f>VLOOKUP(A1855,'ИЗ ОСНОВЫ НОМЕНКЛАТУР'!D:E,2,0)</f>
        <v>Ручки, крючки, опоры</v>
      </c>
      <c r="Q1855" s="23" t="str">
        <f>VLOOKUP(A1855,'ИЗ ОСНОВЫ НОМЕНКЛАТУР'!D:F,3,0)</f>
        <v>Крючки</v>
      </c>
      <c r="R1855" s="40">
        <f>VLOOKUP(A:A,'ИЗ ОСНОВЫ НОМЕНКЛАТУР'!D:G,4,0)</f>
        <v>190.17179999999999</v>
      </c>
      <c r="S1855" s="12" t="str">
        <f>VLOOKUP(A:A,'ИЗ ОСНОВЫ НОМЕНКЛАТУР'!D:H,5,0)</f>
        <v>C</v>
      </c>
      <c r="T1855" s="44">
        <f t="shared" si="339"/>
        <v>0</v>
      </c>
      <c r="U1855" s="44">
        <f t="shared" si="340"/>
        <v>0</v>
      </c>
      <c r="V1855" s="44">
        <f t="shared" si="341"/>
        <v>0</v>
      </c>
      <c r="W1855" s="44">
        <f t="shared" si="342"/>
        <v>0</v>
      </c>
      <c r="X1855" s="44">
        <f t="shared" si="343"/>
        <v>0</v>
      </c>
      <c r="Y1855" s="44">
        <f t="shared" si="344"/>
        <v>0</v>
      </c>
      <c r="Z1855" s="44">
        <f t="shared" si="345"/>
        <v>0</v>
      </c>
      <c r="AA1855" s="44">
        <f t="shared" si="346"/>
        <v>171154.62</v>
      </c>
      <c r="AB1855" s="44">
        <f t="shared" si="347"/>
        <v>0</v>
      </c>
      <c r="AC1855" s="44">
        <f t="shared" si="348"/>
        <v>0</v>
      </c>
      <c r="AD1855" s="44">
        <f t="shared" si="349"/>
        <v>19017.18</v>
      </c>
      <c r="AE1855" s="12">
        <f t="shared" si="350"/>
        <v>190171.8</v>
      </c>
    </row>
    <row r="1856" spans="1:31" ht="12.6" hidden="1" customHeight="1" x14ac:dyDescent="0.2">
      <c r="A1856" s="26" t="s">
        <v>2878</v>
      </c>
      <c r="B1856" s="19"/>
      <c r="C1856" s="19"/>
      <c r="D1856" s="20"/>
      <c r="E1856" s="21"/>
      <c r="F1856" s="22"/>
      <c r="G1856" s="21"/>
      <c r="H1856" s="22"/>
      <c r="I1856" s="20"/>
      <c r="J1856" s="20">
        <v>33</v>
      </c>
      <c r="K1856" s="20">
        <v>900</v>
      </c>
      <c r="L1856" s="20">
        <v>3</v>
      </c>
      <c r="M1856" s="20"/>
      <c r="N1856" s="20">
        <v>100</v>
      </c>
      <c r="O1856" s="20">
        <v>1036</v>
      </c>
      <c r="P1856" s="23" t="str">
        <f>VLOOKUP(A1856,'ИЗ ОСНОВЫ НОМЕНКЛАТУР'!D:E,2,0)</f>
        <v>Ручки, крючки, опоры</v>
      </c>
      <c r="Q1856" s="23" t="str">
        <f>VLOOKUP(A1856,'ИЗ ОСНОВЫ НОМЕНКЛАТУР'!D:F,3,0)</f>
        <v>Крючки</v>
      </c>
      <c r="R1856" s="40">
        <f>VLOOKUP(A:A,'ИЗ ОСНОВЫ НОМЕНКЛАТУР'!D:G,4,0)</f>
        <v>234.23503377036153</v>
      </c>
      <c r="S1856" s="12" t="str">
        <f>VLOOKUP(A:A,'ИЗ ОСНОВЫ НОМЕНКЛАТУР'!D:H,5,0)</f>
        <v>C</v>
      </c>
      <c r="T1856" s="44">
        <f t="shared" si="339"/>
        <v>0</v>
      </c>
      <c r="U1856" s="44">
        <f t="shared" si="340"/>
        <v>0</v>
      </c>
      <c r="V1856" s="44">
        <f t="shared" si="341"/>
        <v>0</v>
      </c>
      <c r="W1856" s="44">
        <f t="shared" si="342"/>
        <v>0</v>
      </c>
      <c r="X1856" s="44">
        <f t="shared" si="343"/>
        <v>0</v>
      </c>
      <c r="Y1856" s="44">
        <f t="shared" si="344"/>
        <v>0</v>
      </c>
      <c r="Z1856" s="44">
        <f t="shared" si="345"/>
        <v>7729.7561144219308</v>
      </c>
      <c r="AA1856" s="44">
        <f t="shared" si="346"/>
        <v>210811.53039332537</v>
      </c>
      <c r="AB1856" s="44">
        <f t="shared" si="347"/>
        <v>702.7051013110846</v>
      </c>
      <c r="AC1856" s="44">
        <f t="shared" si="348"/>
        <v>0</v>
      </c>
      <c r="AD1856" s="44">
        <f t="shared" si="349"/>
        <v>23423.503377036152</v>
      </c>
      <c r="AE1856" s="12">
        <f t="shared" si="350"/>
        <v>242667.49498609456</v>
      </c>
    </row>
    <row r="1857" spans="1:31" ht="12.6" hidden="1" customHeight="1" x14ac:dyDescent="0.2">
      <c r="A1857" s="26" t="s">
        <v>2937</v>
      </c>
      <c r="B1857" s="19"/>
      <c r="C1857" s="19"/>
      <c r="D1857" s="20"/>
      <c r="E1857" s="21"/>
      <c r="F1857" s="22"/>
      <c r="G1857" s="21"/>
      <c r="H1857" s="22"/>
      <c r="I1857" s="20"/>
      <c r="J1857" s="20">
        <v>2</v>
      </c>
      <c r="K1857" s="20">
        <v>900</v>
      </c>
      <c r="L1857" s="20"/>
      <c r="M1857" s="20"/>
      <c r="N1857" s="20">
        <v>97</v>
      </c>
      <c r="O1857" s="20">
        <v>999</v>
      </c>
      <c r="P1857" s="23" t="str">
        <f>VLOOKUP(A1857,'ИЗ ОСНОВЫ НОМЕНКЛАТУР'!D:E,2,0)</f>
        <v>Ручки, крючки, опоры</v>
      </c>
      <c r="Q1857" s="23" t="str">
        <f>VLOOKUP(A1857,'ИЗ ОСНОВЫ НОМЕНКЛАТУР'!D:F,3,0)</f>
        <v>Крючки</v>
      </c>
      <c r="R1857" s="40">
        <f>VLOOKUP(A:A,'ИЗ ОСНОВЫ НОМЕНКЛАТУР'!D:G,4,0)</f>
        <v>250.28115384615387</v>
      </c>
      <c r="S1857" s="12" t="str">
        <f>VLOOKUP(A:A,'ИЗ ОСНОВЫ НОМЕНКЛАТУР'!D:H,5,0)</f>
        <v>C</v>
      </c>
      <c r="T1857" s="44">
        <f t="shared" si="339"/>
        <v>0</v>
      </c>
      <c r="U1857" s="44">
        <f t="shared" si="340"/>
        <v>0</v>
      </c>
      <c r="V1857" s="44">
        <f t="shared" si="341"/>
        <v>0</v>
      </c>
      <c r="W1857" s="44">
        <f t="shared" si="342"/>
        <v>0</v>
      </c>
      <c r="X1857" s="44">
        <f t="shared" si="343"/>
        <v>0</v>
      </c>
      <c r="Y1857" s="44">
        <f t="shared" si="344"/>
        <v>0</v>
      </c>
      <c r="Z1857" s="44">
        <f t="shared" si="345"/>
        <v>500.56230769230774</v>
      </c>
      <c r="AA1857" s="44">
        <f t="shared" si="346"/>
        <v>225253.0384615385</v>
      </c>
      <c r="AB1857" s="44">
        <f t="shared" si="347"/>
        <v>0</v>
      </c>
      <c r="AC1857" s="44">
        <f t="shared" si="348"/>
        <v>0</v>
      </c>
      <c r="AD1857" s="44">
        <f t="shared" si="349"/>
        <v>24277.271923076925</v>
      </c>
      <c r="AE1857" s="12">
        <f t="shared" si="350"/>
        <v>250030.87269230772</v>
      </c>
    </row>
    <row r="1858" spans="1:31" ht="12.6" hidden="1" customHeight="1" x14ac:dyDescent="0.2">
      <c r="A1858" s="26" t="s">
        <v>2911</v>
      </c>
      <c r="B1858" s="19"/>
      <c r="C1858" s="19"/>
      <c r="D1858" s="20"/>
      <c r="E1858" s="21"/>
      <c r="F1858" s="22"/>
      <c r="G1858" s="21"/>
      <c r="H1858" s="22"/>
      <c r="I1858" s="20">
        <v>2500</v>
      </c>
      <c r="J1858" s="20">
        <v>1695</v>
      </c>
      <c r="K1858" s="20">
        <v>1000</v>
      </c>
      <c r="L1858" s="20">
        <v>77</v>
      </c>
      <c r="M1858" s="20">
        <v>100</v>
      </c>
      <c r="N1858" s="20">
        <v>741</v>
      </c>
      <c r="O1858" s="20">
        <v>6113</v>
      </c>
      <c r="P1858" s="23" t="str">
        <f>VLOOKUP(A1858,'ИЗ ОСНОВЫ НОМЕНКЛАТУР'!D:E,2,0)</f>
        <v>Ручки, крючки, опоры</v>
      </c>
      <c r="Q1858" s="23" t="str">
        <f>VLOOKUP(A1858,'ИЗ ОСНОВЫ НОМЕНКЛАТУР'!D:F,3,0)</f>
        <v>Крючки</v>
      </c>
      <c r="R1858" s="40">
        <f>VLOOKUP(A:A,'ИЗ ОСНОВЫ НОМЕНКЛАТУР'!D:G,4,0)</f>
        <v>59.889449999999997</v>
      </c>
      <c r="S1858" s="12" t="str">
        <f>VLOOKUP(A:A,'ИЗ ОСНОВЫ НОМЕНКЛАТУР'!D:H,5,0)</f>
        <v>C</v>
      </c>
      <c r="T1858" s="44">
        <f t="shared" si="339"/>
        <v>0</v>
      </c>
      <c r="U1858" s="44">
        <f t="shared" si="340"/>
        <v>0</v>
      </c>
      <c r="V1858" s="44">
        <f t="shared" si="341"/>
        <v>0</v>
      </c>
      <c r="W1858" s="44">
        <f t="shared" si="342"/>
        <v>0</v>
      </c>
      <c r="X1858" s="44">
        <f t="shared" si="343"/>
        <v>0</v>
      </c>
      <c r="Y1858" s="44">
        <f t="shared" si="344"/>
        <v>149723.625</v>
      </c>
      <c r="Z1858" s="44">
        <f t="shared" si="345"/>
        <v>101512.61774999999</v>
      </c>
      <c r="AA1858" s="44">
        <f t="shared" si="346"/>
        <v>59889.45</v>
      </c>
      <c r="AB1858" s="44">
        <f t="shared" si="347"/>
        <v>4611.48765</v>
      </c>
      <c r="AC1858" s="44">
        <f t="shared" si="348"/>
        <v>5988.9449999999997</v>
      </c>
      <c r="AD1858" s="44">
        <f t="shared" si="349"/>
        <v>44378.082449999994</v>
      </c>
      <c r="AE1858" s="12">
        <f t="shared" si="350"/>
        <v>366104.20785000001</v>
      </c>
    </row>
    <row r="1859" spans="1:31" ht="12.6" hidden="1" customHeight="1" x14ac:dyDescent="0.2">
      <c r="A1859" s="26" t="s">
        <v>2893</v>
      </c>
      <c r="B1859" s="19"/>
      <c r="C1859" s="19"/>
      <c r="D1859" s="20">
        <v>200</v>
      </c>
      <c r="E1859" s="20">
        <v>50</v>
      </c>
      <c r="F1859" s="20"/>
      <c r="G1859" s="21"/>
      <c r="H1859" s="22"/>
      <c r="I1859" s="20"/>
      <c r="J1859" s="20">
        <v>241</v>
      </c>
      <c r="K1859" s="20"/>
      <c r="L1859" s="20">
        <v>1</v>
      </c>
      <c r="M1859" s="20">
        <v>200</v>
      </c>
      <c r="N1859" s="20">
        <v>208</v>
      </c>
      <c r="O1859" s="20">
        <v>900</v>
      </c>
      <c r="P1859" s="23" t="str">
        <f>VLOOKUP(A1859,'ИЗ ОСНОВЫ НОМЕНКЛАТУР'!D:E,2,0)</f>
        <v>Ручки, крючки, опоры</v>
      </c>
      <c r="Q1859" s="23" t="str">
        <f>VLOOKUP(A1859,'ИЗ ОСНОВЫ НОМЕНКЛАТУР'!D:F,3,0)</f>
        <v>Крючки</v>
      </c>
      <c r="R1859" s="40">
        <f>VLOOKUP(A:A,'ИЗ ОСНОВЫ НОМЕНКЛАТУР'!D:G,4,0)</f>
        <v>423.51696629213484</v>
      </c>
      <c r="S1859" s="12" t="str">
        <f>VLOOKUP(A:A,'ИЗ ОСНОВЫ НОМЕНКЛАТУР'!D:H,5,0)</f>
        <v>C</v>
      </c>
      <c r="T1859" s="44">
        <f t="shared" si="339"/>
        <v>84703.393258426964</v>
      </c>
      <c r="U1859" s="44">
        <f t="shared" si="340"/>
        <v>21175.848314606741</v>
      </c>
      <c r="V1859" s="44">
        <f t="shared" si="341"/>
        <v>0</v>
      </c>
      <c r="W1859" s="44">
        <f t="shared" si="342"/>
        <v>0</v>
      </c>
      <c r="X1859" s="44">
        <f t="shared" si="343"/>
        <v>0</v>
      </c>
      <c r="Y1859" s="44">
        <f t="shared" si="344"/>
        <v>0</v>
      </c>
      <c r="Z1859" s="44">
        <f t="shared" si="345"/>
        <v>102067.58887640449</v>
      </c>
      <c r="AA1859" s="44">
        <f t="shared" si="346"/>
        <v>0</v>
      </c>
      <c r="AB1859" s="44">
        <f t="shared" si="347"/>
        <v>423.51696629213484</v>
      </c>
      <c r="AC1859" s="44">
        <f t="shared" si="348"/>
        <v>84703.393258426964</v>
      </c>
      <c r="AD1859" s="44">
        <f t="shared" si="349"/>
        <v>88091.528988764039</v>
      </c>
      <c r="AE1859" s="12">
        <f t="shared" si="350"/>
        <v>381165.26966292132</v>
      </c>
    </row>
    <row r="1860" spans="1:31" ht="12.6" hidden="1" customHeight="1" x14ac:dyDescent="0.2">
      <c r="A1860" s="26" t="s">
        <v>2889</v>
      </c>
      <c r="B1860" s="19"/>
      <c r="C1860" s="19"/>
      <c r="D1860" s="20">
        <v>200</v>
      </c>
      <c r="E1860" s="20">
        <v>43</v>
      </c>
      <c r="F1860" s="20"/>
      <c r="G1860" s="21"/>
      <c r="H1860" s="22"/>
      <c r="I1860" s="20"/>
      <c r="J1860" s="20">
        <v>250</v>
      </c>
      <c r="K1860" s="20"/>
      <c r="L1860" s="20">
        <v>20</v>
      </c>
      <c r="M1860" s="20">
        <v>175</v>
      </c>
      <c r="N1860" s="20">
        <v>200</v>
      </c>
      <c r="O1860" s="20">
        <v>888</v>
      </c>
      <c r="P1860" s="23" t="str">
        <f>VLOOKUP(A1860,'ИЗ ОСНОВЫ НОМЕНКЛАТУР'!D:E,2,0)</f>
        <v>Ручки, крючки, опоры</v>
      </c>
      <c r="Q1860" s="23" t="str">
        <f>VLOOKUP(A1860,'ИЗ ОСНОВЫ НОМЕНКЛАТУР'!D:F,3,0)</f>
        <v>Крючки</v>
      </c>
      <c r="R1860" s="40">
        <f>VLOOKUP(A:A,'ИЗ ОСНОВЫ НОМЕНКЛАТУР'!D:G,4,0)</f>
        <v>473.30639175257733</v>
      </c>
      <c r="S1860" s="12" t="str">
        <f>VLOOKUP(A:A,'ИЗ ОСНОВЫ НОМЕНКЛАТУР'!D:H,5,0)</f>
        <v>C</v>
      </c>
      <c r="T1860" s="44">
        <f t="shared" si="339"/>
        <v>94661.278350515466</v>
      </c>
      <c r="U1860" s="44">
        <f t="shared" si="340"/>
        <v>20352.174845360823</v>
      </c>
      <c r="V1860" s="44">
        <f t="shared" si="341"/>
        <v>0</v>
      </c>
      <c r="W1860" s="44">
        <f t="shared" si="342"/>
        <v>0</v>
      </c>
      <c r="X1860" s="44">
        <f t="shared" si="343"/>
        <v>0</v>
      </c>
      <c r="Y1860" s="44">
        <f t="shared" si="344"/>
        <v>0</v>
      </c>
      <c r="Z1860" s="44">
        <f t="shared" si="345"/>
        <v>118326.59793814433</v>
      </c>
      <c r="AA1860" s="44">
        <f t="shared" si="346"/>
        <v>0</v>
      </c>
      <c r="AB1860" s="44">
        <f t="shared" si="347"/>
        <v>9466.1278350515458</v>
      </c>
      <c r="AC1860" s="44">
        <f t="shared" si="348"/>
        <v>82828.618556701025</v>
      </c>
      <c r="AD1860" s="44">
        <f t="shared" si="349"/>
        <v>94661.278350515466</v>
      </c>
      <c r="AE1860" s="12">
        <f t="shared" si="350"/>
        <v>420296.07587628864</v>
      </c>
    </row>
    <row r="1861" spans="1:31" ht="12.6" hidden="1" customHeight="1" x14ac:dyDescent="0.2">
      <c r="A1861" s="26" t="s">
        <v>2906</v>
      </c>
      <c r="B1861" s="19"/>
      <c r="C1861" s="19"/>
      <c r="D1861" s="20">
        <v>200</v>
      </c>
      <c r="E1861" s="20">
        <v>45</v>
      </c>
      <c r="F1861" s="20"/>
      <c r="G1861" s="21"/>
      <c r="H1861" s="22"/>
      <c r="I1861" s="20"/>
      <c r="J1861" s="20">
        <v>249</v>
      </c>
      <c r="K1861" s="20"/>
      <c r="L1861" s="20">
        <v>15</v>
      </c>
      <c r="M1861" s="20">
        <v>225</v>
      </c>
      <c r="N1861" s="20">
        <v>229</v>
      </c>
      <c r="O1861" s="20">
        <v>963</v>
      </c>
      <c r="P1861" s="23" t="str">
        <f>VLOOKUP(A1861,'ИЗ ОСНОВЫ НОМЕНКЛАТУР'!D:E,2,0)</f>
        <v>Ручки, крючки, опоры</v>
      </c>
      <c r="Q1861" s="23" t="str">
        <f>VLOOKUP(A1861,'ИЗ ОСНОВЫ НОМЕНКЛАТУР'!D:F,3,0)</f>
        <v>Крючки</v>
      </c>
      <c r="R1861" s="40">
        <f>VLOOKUP(A:A,'ИЗ ОСНОВЫ НОМЕНКЛАТУР'!D:G,4,0)</f>
        <v>483.25</v>
      </c>
      <c r="S1861" s="12" t="str">
        <f>VLOOKUP(A:A,'ИЗ ОСНОВЫ НОМЕНКЛАТУР'!D:H,5,0)</f>
        <v>C</v>
      </c>
      <c r="T1861" s="44">
        <f t="shared" si="339"/>
        <v>96650</v>
      </c>
      <c r="U1861" s="44">
        <f t="shared" si="340"/>
        <v>21746.25</v>
      </c>
      <c r="V1861" s="44">
        <f t="shared" si="341"/>
        <v>0</v>
      </c>
      <c r="W1861" s="44">
        <f t="shared" si="342"/>
        <v>0</v>
      </c>
      <c r="X1861" s="44">
        <f t="shared" si="343"/>
        <v>0</v>
      </c>
      <c r="Y1861" s="44">
        <f t="shared" si="344"/>
        <v>0</v>
      </c>
      <c r="Z1861" s="44">
        <f t="shared" si="345"/>
        <v>120329.25</v>
      </c>
      <c r="AA1861" s="44">
        <f t="shared" si="346"/>
        <v>0</v>
      </c>
      <c r="AB1861" s="44">
        <f t="shared" si="347"/>
        <v>7248.75</v>
      </c>
      <c r="AC1861" s="44">
        <f t="shared" si="348"/>
        <v>108731.25</v>
      </c>
      <c r="AD1861" s="44">
        <f t="shared" si="349"/>
        <v>110664.25</v>
      </c>
      <c r="AE1861" s="12">
        <f t="shared" si="350"/>
        <v>465369.75</v>
      </c>
    </row>
    <row r="1862" spans="1:31" ht="12.6" hidden="1" customHeight="1" x14ac:dyDescent="0.2">
      <c r="A1862" s="26" t="s">
        <v>2877</v>
      </c>
      <c r="B1862" s="19"/>
      <c r="C1862" s="19"/>
      <c r="D1862" s="20">
        <v>160</v>
      </c>
      <c r="E1862" s="20">
        <v>37</v>
      </c>
      <c r="F1862" s="20"/>
      <c r="G1862" s="21"/>
      <c r="H1862" s="22"/>
      <c r="I1862" s="20"/>
      <c r="J1862" s="20">
        <v>185</v>
      </c>
      <c r="K1862" s="20"/>
      <c r="L1862" s="20">
        <v>6</v>
      </c>
      <c r="M1862" s="20">
        <v>360</v>
      </c>
      <c r="N1862" s="20">
        <v>27</v>
      </c>
      <c r="O1862" s="20">
        <v>775</v>
      </c>
      <c r="P1862" s="23" t="str">
        <f>VLOOKUP(A1862,'ИЗ ОСНОВЫ НОМЕНКЛАТУР'!D:E,2,0)</f>
        <v>Ручки, крючки, опоры</v>
      </c>
      <c r="Q1862" s="23" t="str">
        <f>VLOOKUP(A1862,'ИЗ ОСНОВЫ НОМЕНКЛАТУР'!D:F,3,0)</f>
        <v>Крючки</v>
      </c>
      <c r="R1862" s="40">
        <f>VLOOKUP(A:A,'ИЗ ОСНОВЫ НОМЕНКЛАТУР'!D:G,4,0)</f>
        <v>450.19121428571424</v>
      </c>
      <c r="S1862" s="12" t="str">
        <f>VLOOKUP(A:A,'ИЗ ОСНОВЫ НОМЕНКЛАТУР'!D:H,5,0)</f>
        <v>C</v>
      </c>
      <c r="T1862" s="44">
        <f t="shared" si="339"/>
        <v>72030.59428571428</v>
      </c>
      <c r="U1862" s="44">
        <f t="shared" si="340"/>
        <v>16657.074928571426</v>
      </c>
      <c r="V1862" s="44">
        <f t="shared" si="341"/>
        <v>0</v>
      </c>
      <c r="W1862" s="44">
        <f t="shared" si="342"/>
        <v>0</v>
      </c>
      <c r="X1862" s="44">
        <f t="shared" si="343"/>
        <v>0</v>
      </c>
      <c r="Y1862" s="44">
        <f t="shared" si="344"/>
        <v>0</v>
      </c>
      <c r="Z1862" s="44">
        <f t="shared" si="345"/>
        <v>83285.374642857132</v>
      </c>
      <c r="AA1862" s="44">
        <f t="shared" si="346"/>
        <v>0</v>
      </c>
      <c r="AB1862" s="44">
        <f t="shared" si="347"/>
        <v>2701.1472857142853</v>
      </c>
      <c r="AC1862" s="44">
        <f t="shared" si="348"/>
        <v>162068.83714285711</v>
      </c>
      <c r="AD1862" s="44">
        <f t="shared" si="349"/>
        <v>12155.162785714285</v>
      </c>
      <c r="AE1862" s="12">
        <f t="shared" si="350"/>
        <v>348898.19107142847</v>
      </c>
    </row>
    <row r="1863" spans="1:31" ht="12.6" hidden="1" customHeight="1" x14ac:dyDescent="0.2">
      <c r="A1863" s="26" t="s">
        <v>2883</v>
      </c>
      <c r="B1863" s="19"/>
      <c r="C1863" s="19"/>
      <c r="D1863" s="20">
        <v>160</v>
      </c>
      <c r="E1863" s="20">
        <v>20</v>
      </c>
      <c r="F1863" s="20"/>
      <c r="G1863" s="21"/>
      <c r="H1863" s="22"/>
      <c r="I1863" s="20"/>
      <c r="J1863" s="20">
        <v>168</v>
      </c>
      <c r="K1863" s="20"/>
      <c r="L1863" s="20">
        <v>24</v>
      </c>
      <c r="M1863" s="20">
        <v>340</v>
      </c>
      <c r="N1863" s="20">
        <v>134</v>
      </c>
      <c r="O1863" s="20">
        <v>846</v>
      </c>
      <c r="P1863" s="23" t="str">
        <f>VLOOKUP(A1863,'ИЗ ОСНОВЫ НОМЕНКЛАТУР'!D:E,2,0)</f>
        <v>Ручки, крючки, опоры</v>
      </c>
      <c r="Q1863" s="23" t="str">
        <f>VLOOKUP(A1863,'ИЗ ОСНОВЫ НОМЕНКЛАТУР'!D:F,3,0)</f>
        <v>Крючки</v>
      </c>
      <c r="R1863" s="40">
        <f>VLOOKUP(A:A,'ИЗ ОСНОВЫ НОМЕНКЛАТУР'!D:G,4,0)</f>
        <v>560.84487804878052</v>
      </c>
      <c r="S1863" s="12" t="str">
        <f>VLOOKUP(A:A,'ИЗ ОСНОВЫ НОМЕНКЛАТУР'!D:H,5,0)</f>
        <v>C</v>
      </c>
      <c r="T1863" s="44">
        <f t="shared" si="339"/>
        <v>89735.180487804886</v>
      </c>
      <c r="U1863" s="44">
        <f t="shared" si="340"/>
        <v>11216.897560975611</v>
      </c>
      <c r="V1863" s="44">
        <f t="shared" si="341"/>
        <v>0</v>
      </c>
      <c r="W1863" s="44">
        <f t="shared" si="342"/>
        <v>0</v>
      </c>
      <c r="X1863" s="44">
        <f t="shared" si="343"/>
        <v>0</v>
      </c>
      <c r="Y1863" s="44">
        <f t="shared" si="344"/>
        <v>0</v>
      </c>
      <c r="Z1863" s="44">
        <f t="shared" si="345"/>
        <v>94221.939512195124</v>
      </c>
      <c r="AA1863" s="44">
        <f t="shared" si="346"/>
        <v>0</v>
      </c>
      <c r="AB1863" s="44">
        <f t="shared" si="347"/>
        <v>13460.277073170731</v>
      </c>
      <c r="AC1863" s="44">
        <f t="shared" si="348"/>
        <v>190687.25853658537</v>
      </c>
      <c r="AD1863" s="44">
        <f t="shared" si="349"/>
        <v>75153.213658536595</v>
      </c>
      <c r="AE1863" s="12">
        <f t="shared" si="350"/>
        <v>474474.76682926837</v>
      </c>
    </row>
    <row r="1864" spans="1:31" ht="12.6" hidden="1" customHeight="1" x14ac:dyDescent="0.2">
      <c r="A1864" s="26" t="s">
        <v>2873</v>
      </c>
      <c r="B1864" s="19"/>
      <c r="C1864" s="19"/>
      <c r="D1864" s="20">
        <v>120</v>
      </c>
      <c r="E1864" s="20">
        <v>22</v>
      </c>
      <c r="F1864" s="20"/>
      <c r="G1864" s="21"/>
      <c r="H1864" s="22"/>
      <c r="I1864" s="20"/>
      <c r="J1864" s="20">
        <v>77</v>
      </c>
      <c r="K1864" s="20"/>
      <c r="L1864" s="20">
        <v>12</v>
      </c>
      <c r="M1864" s="20">
        <v>280</v>
      </c>
      <c r="N1864" s="20">
        <v>318</v>
      </c>
      <c r="O1864" s="20">
        <v>829</v>
      </c>
      <c r="P1864" s="23" t="str">
        <f>VLOOKUP(A1864,'ИЗ ОСНОВЫ НОМЕНКЛАТУР'!D:E,2,0)</f>
        <v>Ручки, крючки, опоры</v>
      </c>
      <c r="Q1864" s="23" t="str">
        <f>VLOOKUP(A1864,'ИЗ ОСНОВЫ НОМЕНКЛАТУР'!D:F,3,0)</f>
        <v>Крючки</v>
      </c>
      <c r="R1864" s="40">
        <f>VLOOKUP(A:A,'ИЗ ОСНОВЫ НОМЕНКЛАТУР'!D:G,4,0)</f>
        <v>492.48388235294118</v>
      </c>
      <c r="S1864" s="12" t="str">
        <f>VLOOKUP(A:A,'ИЗ ОСНОВЫ НОМЕНКЛАТУР'!D:H,5,0)</f>
        <v>C</v>
      </c>
      <c r="T1864" s="44">
        <f t="shared" si="339"/>
        <v>59098.065882352945</v>
      </c>
      <c r="U1864" s="44">
        <f t="shared" si="340"/>
        <v>10834.645411764706</v>
      </c>
      <c r="V1864" s="44">
        <f t="shared" si="341"/>
        <v>0</v>
      </c>
      <c r="W1864" s="44">
        <f t="shared" si="342"/>
        <v>0</v>
      </c>
      <c r="X1864" s="44">
        <f t="shared" si="343"/>
        <v>0</v>
      </c>
      <c r="Y1864" s="44">
        <f t="shared" si="344"/>
        <v>0</v>
      </c>
      <c r="Z1864" s="44">
        <f t="shared" si="345"/>
        <v>37921.258941176471</v>
      </c>
      <c r="AA1864" s="44">
        <f t="shared" si="346"/>
        <v>0</v>
      </c>
      <c r="AB1864" s="44">
        <f t="shared" si="347"/>
        <v>5909.8065882352939</v>
      </c>
      <c r="AC1864" s="44">
        <f t="shared" si="348"/>
        <v>137895.48705882352</v>
      </c>
      <c r="AD1864" s="44">
        <f t="shared" si="349"/>
        <v>156609.87458823528</v>
      </c>
      <c r="AE1864" s="12">
        <f t="shared" si="350"/>
        <v>408269.13847058819</v>
      </c>
    </row>
    <row r="1865" spans="1:31" ht="12.6" hidden="1" customHeight="1" x14ac:dyDescent="0.2">
      <c r="A1865" s="26" t="s">
        <v>2882</v>
      </c>
      <c r="B1865" s="19"/>
      <c r="C1865" s="19"/>
      <c r="D1865" s="20">
        <v>160</v>
      </c>
      <c r="E1865" s="20">
        <v>24</v>
      </c>
      <c r="F1865" s="20"/>
      <c r="G1865" s="21"/>
      <c r="H1865" s="22"/>
      <c r="I1865" s="20"/>
      <c r="J1865" s="20">
        <v>200</v>
      </c>
      <c r="K1865" s="20"/>
      <c r="L1865" s="20">
        <v>46</v>
      </c>
      <c r="M1865" s="20">
        <v>320</v>
      </c>
      <c r="N1865" s="20">
        <v>168</v>
      </c>
      <c r="O1865" s="20">
        <v>918</v>
      </c>
      <c r="P1865" s="23" t="str">
        <f>VLOOKUP(A1865,'ИЗ ОСНОВЫ НОМЕНКЛАТУР'!D:E,2,0)</f>
        <v>Ручки, крючки, опоры</v>
      </c>
      <c r="Q1865" s="23" t="str">
        <f>VLOOKUP(A1865,'ИЗ ОСНОВЫ НОМЕНКЛАТУР'!D:F,3,0)</f>
        <v>Крючки</v>
      </c>
      <c r="R1865" s="40">
        <f>VLOOKUP(A:A,'ИЗ ОСНОВЫ НОМЕНКЛАТУР'!D:G,4,0)</f>
        <v>503.59422535211269</v>
      </c>
      <c r="S1865" s="12" t="str">
        <f>VLOOKUP(A:A,'ИЗ ОСНОВЫ НОМЕНКЛАТУР'!D:H,5,0)</f>
        <v>C</v>
      </c>
      <c r="T1865" s="44">
        <f t="shared" ref="T1865:T1928" si="351">$R1865*D1865</f>
        <v>80575.076056338032</v>
      </c>
      <c r="U1865" s="44">
        <f t="shared" ref="U1865:U1928" si="352">$R1865*E1865</f>
        <v>12086.261408450704</v>
      </c>
      <c r="V1865" s="44">
        <f t="shared" ref="V1865:V1928" si="353">$R1865*F1865</f>
        <v>0</v>
      </c>
      <c r="W1865" s="44">
        <f t="shared" ref="W1865:W1928" si="354">$R1865*G1865</f>
        <v>0</v>
      </c>
      <c r="X1865" s="44">
        <f t="shared" ref="X1865:X1928" si="355">$R1865*H1865</f>
        <v>0</v>
      </c>
      <c r="Y1865" s="44">
        <f t="shared" ref="Y1865:Y1928" si="356">$R1865*I1865</f>
        <v>0</v>
      </c>
      <c r="Z1865" s="44">
        <f t="shared" ref="Z1865:Z1928" si="357">$R1865*J1865</f>
        <v>100718.84507042254</v>
      </c>
      <c r="AA1865" s="44">
        <f t="shared" ref="AA1865:AA1928" si="358">$R1865*K1865</f>
        <v>0</v>
      </c>
      <c r="AB1865" s="44">
        <f t="shared" ref="AB1865:AB1928" si="359">$R1865*L1865</f>
        <v>23165.334366197185</v>
      </c>
      <c r="AC1865" s="44">
        <f t="shared" ref="AC1865:AC1928" si="360">$R1865*M1865</f>
        <v>161150.15211267606</v>
      </c>
      <c r="AD1865" s="44">
        <f t="shared" ref="AD1865:AD1928" si="361">$R1865*N1865</f>
        <v>84603.829859154925</v>
      </c>
      <c r="AE1865" s="12">
        <f t="shared" ref="AE1865:AE1928" si="362">SUM(T1865:AD1865)</f>
        <v>462299.49887323944</v>
      </c>
    </row>
    <row r="1866" spans="1:31" ht="12.6" hidden="1" customHeight="1" x14ac:dyDescent="0.2">
      <c r="A1866" s="26" t="s">
        <v>2872</v>
      </c>
      <c r="B1866" s="19"/>
      <c r="C1866" s="19"/>
      <c r="D1866" s="20">
        <v>120</v>
      </c>
      <c r="E1866" s="20">
        <v>36</v>
      </c>
      <c r="F1866" s="20"/>
      <c r="G1866" s="21"/>
      <c r="H1866" s="22"/>
      <c r="I1866" s="20"/>
      <c r="J1866" s="20">
        <v>176</v>
      </c>
      <c r="K1866" s="20"/>
      <c r="L1866" s="20"/>
      <c r="M1866" s="20">
        <v>210</v>
      </c>
      <c r="N1866" s="20"/>
      <c r="O1866" s="20">
        <v>542</v>
      </c>
      <c r="P1866" s="23" t="str">
        <f>VLOOKUP(A1866,'ИЗ ОСНОВЫ НОМЕНКЛАТУР'!D:E,2,0)</f>
        <v>Ручки, крючки, опоры</v>
      </c>
      <c r="Q1866" s="23" t="str">
        <f>VLOOKUP(A1866,'ИЗ ОСНОВЫ НОМЕНКЛАТУР'!D:F,3,0)</f>
        <v>Крючки</v>
      </c>
      <c r="R1866" s="40">
        <f>VLOOKUP(A:A,'ИЗ ОСНОВЫ НОМЕНКЛАТУР'!D:G,4,0)</f>
        <v>529.08231770833333</v>
      </c>
      <c r="S1866" s="12" t="str">
        <f>VLOOKUP(A:A,'ИЗ ОСНОВЫ НОМЕНКЛАТУР'!D:H,5,0)</f>
        <v>C</v>
      </c>
      <c r="T1866" s="44">
        <f t="shared" si="351"/>
        <v>63489.878125000003</v>
      </c>
      <c r="U1866" s="44">
        <f t="shared" si="352"/>
        <v>19046.963437499999</v>
      </c>
      <c r="V1866" s="44">
        <f t="shared" si="353"/>
        <v>0</v>
      </c>
      <c r="W1866" s="44">
        <f t="shared" si="354"/>
        <v>0</v>
      </c>
      <c r="X1866" s="44">
        <f t="shared" si="355"/>
        <v>0</v>
      </c>
      <c r="Y1866" s="44">
        <f t="shared" si="356"/>
        <v>0</v>
      </c>
      <c r="Z1866" s="44">
        <f t="shared" si="357"/>
        <v>93118.487916666665</v>
      </c>
      <c r="AA1866" s="44">
        <f t="shared" si="358"/>
        <v>0</v>
      </c>
      <c r="AB1866" s="44">
        <f t="shared" si="359"/>
        <v>0</v>
      </c>
      <c r="AC1866" s="44">
        <f t="shared" si="360"/>
        <v>111107.28671874999</v>
      </c>
      <c r="AD1866" s="44">
        <f t="shared" si="361"/>
        <v>0</v>
      </c>
      <c r="AE1866" s="12">
        <f t="shared" si="362"/>
        <v>286762.61619791668</v>
      </c>
    </row>
    <row r="1867" spans="1:31" ht="12.6" hidden="1" customHeight="1" x14ac:dyDescent="0.2">
      <c r="A1867" s="26" t="s">
        <v>3438</v>
      </c>
      <c r="B1867" s="19"/>
      <c r="C1867" s="19"/>
      <c r="D1867" s="20"/>
      <c r="E1867" s="21"/>
      <c r="F1867" s="22"/>
      <c r="G1867" s="21"/>
      <c r="H1867" s="22"/>
      <c r="I1867" s="20"/>
      <c r="J1867" s="20"/>
      <c r="K1867" s="20"/>
      <c r="L1867" s="20"/>
      <c r="M1867" s="20"/>
      <c r="N1867" s="20">
        <v>8</v>
      </c>
      <c r="O1867" s="20">
        <v>8</v>
      </c>
      <c r="P1867" s="23" t="str">
        <f>VLOOKUP(A1867,'ИЗ ОСНОВЫ НОМЕНКЛАТУР'!D:E,2,0)</f>
        <v>Инструменты и расходные материалы</v>
      </c>
      <c r="Q1867" s="23" t="str">
        <f>VLOOKUP(A1867,'ИЗ ОСНОВЫ НОМЕНКЛАТУР'!D:F,3,0)</f>
        <v>Ручные инструменты</v>
      </c>
      <c r="R1867" s="40">
        <f>VLOOKUP(A:A,'ИЗ ОСНОВЫ НОМЕНКЛАТУР'!D:G,4,0)</f>
        <v>1430</v>
      </c>
      <c r="S1867" s="12" t="str">
        <f>VLOOKUP(A:A,'ИЗ ОСНОВЫ НОМЕНКЛАТУР'!D:H,5,0)</f>
        <v>C</v>
      </c>
      <c r="T1867" s="44">
        <f t="shared" si="351"/>
        <v>0</v>
      </c>
      <c r="U1867" s="44">
        <f t="shared" si="352"/>
        <v>0</v>
      </c>
      <c r="V1867" s="44">
        <f t="shared" si="353"/>
        <v>0</v>
      </c>
      <c r="W1867" s="44">
        <f t="shared" si="354"/>
        <v>0</v>
      </c>
      <c r="X1867" s="44">
        <f t="shared" si="355"/>
        <v>0</v>
      </c>
      <c r="Y1867" s="44">
        <f t="shared" si="356"/>
        <v>0</v>
      </c>
      <c r="Z1867" s="44">
        <f t="shared" si="357"/>
        <v>0</v>
      </c>
      <c r="AA1867" s="44">
        <f t="shared" si="358"/>
        <v>0</v>
      </c>
      <c r="AB1867" s="44">
        <f t="shared" si="359"/>
        <v>0</v>
      </c>
      <c r="AC1867" s="44">
        <f t="shared" si="360"/>
        <v>0</v>
      </c>
      <c r="AD1867" s="44">
        <f t="shared" si="361"/>
        <v>11440</v>
      </c>
      <c r="AE1867" s="12">
        <f t="shared" si="362"/>
        <v>11440</v>
      </c>
    </row>
    <row r="1868" spans="1:31" ht="12.6" hidden="1" customHeight="1" x14ac:dyDescent="0.2">
      <c r="A1868" s="26" t="s">
        <v>3996</v>
      </c>
      <c r="B1868" s="19"/>
      <c r="C1868" s="19"/>
      <c r="D1868" s="20"/>
      <c r="E1868" s="21"/>
      <c r="F1868" s="22"/>
      <c r="G1868" s="21"/>
      <c r="H1868" s="22"/>
      <c r="I1868" s="20"/>
      <c r="J1868" s="20"/>
      <c r="K1868" s="20"/>
      <c r="L1868" s="20"/>
      <c r="M1868" s="20"/>
      <c r="N1868" s="20">
        <v>40</v>
      </c>
      <c r="O1868" s="20">
        <v>40</v>
      </c>
      <c r="P1868" s="23" t="str">
        <f>VLOOKUP(A1868,'ИЗ ОСНОВЫ НОМЕНКЛАТУР'!D:E,2,0)</f>
        <v>Реставрационные материалы</v>
      </c>
      <c r="Q1868" s="23" t="str">
        <f>VLOOKUP(A1868,'ИЗ ОСНОВЫ НОМЕНКЛАТУР'!D:F,3,0)</f>
        <v>Лакокрасочный товар</v>
      </c>
      <c r="R1868" s="40">
        <f>VLOOKUP(A:A,'ИЗ ОСНОВЫ НОМЕНКЛАТУР'!D:G,4,0)</f>
        <v>3251.79</v>
      </c>
      <c r="S1868" s="12" t="str">
        <f>VLOOKUP(A:A,'ИЗ ОСНОВЫ НОМЕНКЛАТУР'!D:H,5,0)</f>
        <v>C</v>
      </c>
      <c r="T1868" s="44">
        <f t="shared" si="351"/>
        <v>0</v>
      </c>
      <c r="U1868" s="44">
        <f t="shared" si="352"/>
        <v>0</v>
      </c>
      <c r="V1868" s="44">
        <f t="shared" si="353"/>
        <v>0</v>
      </c>
      <c r="W1868" s="44">
        <f t="shared" si="354"/>
        <v>0</v>
      </c>
      <c r="X1868" s="44">
        <f t="shared" si="355"/>
        <v>0</v>
      </c>
      <c r="Y1868" s="44">
        <f t="shared" si="356"/>
        <v>0</v>
      </c>
      <c r="Z1868" s="44">
        <f t="shared" si="357"/>
        <v>0</v>
      </c>
      <c r="AA1868" s="44">
        <f t="shared" si="358"/>
        <v>0</v>
      </c>
      <c r="AB1868" s="44">
        <f t="shared" si="359"/>
        <v>0</v>
      </c>
      <c r="AC1868" s="44">
        <f t="shared" si="360"/>
        <v>0</v>
      </c>
      <c r="AD1868" s="44">
        <f t="shared" si="361"/>
        <v>130071.6</v>
      </c>
      <c r="AE1868" s="12">
        <f t="shared" si="362"/>
        <v>130071.6</v>
      </c>
    </row>
    <row r="1869" spans="1:31" ht="12.6" hidden="1" customHeight="1" x14ac:dyDescent="0.2">
      <c r="A1869" s="26" t="s">
        <v>3550</v>
      </c>
      <c r="B1869" s="19"/>
      <c r="C1869" s="19"/>
      <c r="D1869" s="20"/>
      <c r="E1869" s="21"/>
      <c r="F1869" s="22"/>
      <c r="G1869" s="21"/>
      <c r="H1869" s="22"/>
      <c r="I1869" s="20"/>
      <c r="J1869" s="20"/>
      <c r="K1869" s="20"/>
      <c r="L1869" s="20"/>
      <c r="M1869" s="20"/>
      <c r="N1869" s="20">
        <v>1</v>
      </c>
      <c r="O1869" s="20">
        <v>1</v>
      </c>
      <c r="P1869" s="23" t="str">
        <f>VLOOKUP(A1869,'ИЗ ОСНОВЫ НОМЕНКЛАТУР'!D:E,2,0)</f>
        <v>Инструменты и расходные материалы</v>
      </c>
      <c r="Q1869" s="23" t="str">
        <f>VLOOKUP(A1869,'ИЗ ОСНОВЫ НОМЕНКЛАТУР'!D:F,3,0)</f>
        <v>Насадки, сверла</v>
      </c>
      <c r="R1869" s="40">
        <f>VLOOKUP(A:A,'ИЗ ОСНОВЫ НОМЕНКЛАТУР'!D:G,4,0)</f>
        <v>18047.25</v>
      </c>
      <c r="S1869" s="12" t="str">
        <f>VLOOKUP(A:A,'ИЗ ОСНОВЫ НОМЕНКЛАТУР'!D:H,5,0)</f>
        <v>C</v>
      </c>
      <c r="T1869" s="44">
        <f t="shared" si="351"/>
        <v>0</v>
      </c>
      <c r="U1869" s="44">
        <f t="shared" si="352"/>
        <v>0</v>
      </c>
      <c r="V1869" s="44">
        <f t="shared" si="353"/>
        <v>0</v>
      </c>
      <c r="W1869" s="44">
        <f t="shared" si="354"/>
        <v>0</v>
      </c>
      <c r="X1869" s="44">
        <f t="shared" si="355"/>
        <v>0</v>
      </c>
      <c r="Y1869" s="44">
        <f t="shared" si="356"/>
        <v>0</v>
      </c>
      <c r="Z1869" s="44">
        <f t="shared" si="357"/>
        <v>0</v>
      </c>
      <c r="AA1869" s="44">
        <f t="shared" si="358"/>
        <v>0</v>
      </c>
      <c r="AB1869" s="44">
        <f t="shared" si="359"/>
        <v>0</v>
      </c>
      <c r="AC1869" s="44">
        <f t="shared" si="360"/>
        <v>0</v>
      </c>
      <c r="AD1869" s="44">
        <f t="shared" si="361"/>
        <v>18047.25</v>
      </c>
      <c r="AE1869" s="12">
        <f t="shared" si="362"/>
        <v>18047.25</v>
      </c>
    </row>
    <row r="1870" spans="1:31" ht="12.6" hidden="1" customHeight="1" x14ac:dyDescent="0.2">
      <c r="A1870" s="26" t="s">
        <v>4165</v>
      </c>
      <c r="B1870" s="19"/>
      <c r="C1870" s="19"/>
      <c r="D1870" s="20"/>
      <c r="E1870" s="21"/>
      <c r="F1870" s="22"/>
      <c r="G1870" s="21"/>
      <c r="H1870" s="22"/>
      <c r="I1870" s="20"/>
      <c r="J1870" s="20">
        <v>1</v>
      </c>
      <c r="K1870" s="20"/>
      <c r="L1870" s="20"/>
      <c r="M1870" s="20"/>
      <c r="N1870" s="20"/>
      <c r="O1870" s="20">
        <v>1</v>
      </c>
      <c r="P1870" s="23" t="str">
        <f>VLOOKUP(A1870,'ИЗ ОСНОВЫ НОМЕНКЛАТУР'!D:E,2,0)</f>
        <v>Освещение</v>
      </c>
      <c r="Q1870" s="23" t="str">
        <f>VLOOKUP(A1870,'ИЗ ОСНОВЫ НОМЕНКЛАТУР'!D:F,3,0)</f>
        <v>Лампы, фонарики, лед ленты</v>
      </c>
      <c r="R1870" s="40">
        <f>VLOOKUP(A:A,'ИЗ ОСНОВЫ НОМЕНКЛАТУР'!D:G,4,0)</f>
        <v>1250</v>
      </c>
      <c r="S1870" s="12" t="str">
        <f>VLOOKUP(A:A,'ИЗ ОСНОВЫ НОМЕНКЛАТУР'!D:H,5,0)</f>
        <v>B</v>
      </c>
      <c r="T1870" s="44">
        <f t="shared" si="351"/>
        <v>0</v>
      </c>
      <c r="U1870" s="44">
        <f t="shared" si="352"/>
        <v>0</v>
      </c>
      <c r="V1870" s="44">
        <f t="shared" si="353"/>
        <v>0</v>
      </c>
      <c r="W1870" s="44">
        <f t="shared" si="354"/>
        <v>0</v>
      </c>
      <c r="X1870" s="44">
        <f t="shared" si="355"/>
        <v>0</v>
      </c>
      <c r="Y1870" s="44">
        <f t="shared" si="356"/>
        <v>0</v>
      </c>
      <c r="Z1870" s="44">
        <f t="shared" si="357"/>
        <v>1250</v>
      </c>
      <c r="AA1870" s="44">
        <f t="shared" si="358"/>
        <v>0</v>
      </c>
      <c r="AB1870" s="44">
        <f t="shared" si="359"/>
        <v>0</v>
      </c>
      <c r="AC1870" s="44">
        <f t="shared" si="360"/>
        <v>0</v>
      </c>
      <c r="AD1870" s="44">
        <f t="shared" si="361"/>
        <v>0</v>
      </c>
      <c r="AE1870" s="12">
        <f t="shared" si="362"/>
        <v>1250</v>
      </c>
    </row>
    <row r="1871" spans="1:31" ht="12.6" hidden="1" customHeight="1" x14ac:dyDescent="0.2">
      <c r="A1871" s="26" t="s">
        <v>4580</v>
      </c>
      <c r="B1871" s="19"/>
      <c r="C1871" s="19"/>
      <c r="D1871" s="20"/>
      <c r="E1871" s="21"/>
      <c r="F1871" s="22"/>
      <c r="G1871" s="21"/>
      <c r="H1871" s="22"/>
      <c r="I1871" s="20"/>
      <c r="J1871" s="20"/>
      <c r="K1871" s="20">
        <v>150</v>
      </c>
      <c r="L1871" s="20"/>
      <c r="M1871" s="20"/>
      <c r="N1871" s="20"/>
      <c r="O1871" s="20">
        <v>150</v>
      </c>
      <c r="P1871" s="23" t="str">
        <f>VLOOKUP(A1871,'ИЗ ОСНОВЫ НОМЕНКЛАТУР'!D:E,2,0)</f>
        <v>Аксессуары для шкафов</v>
      </c>
      <c r="Q1871" s="23" t="str">
        <f>VLOOKUP(A1871,'ИЗ ОСНОВЫ НОМЕНКЛАТУР'!D:F,3,0)</f>
        <v>Шкаф/шкаф-купе наполнение (бренд Aristo)</v>
      </c>
      <c r="R1871" s="40">
        <f>VLOOKUP(A:A,'ИЗ ОСНОВЫ НОМЕНКЛАТУР'!D:G,4,0)</f>
        <v>170.26666666666668</v>
      </c>
      <c r="S1871" s="12" t="str">
        <f>VLOOKUP(A:A,'ИЗ ОСНОВЫ НОМЕНКЛАТУР'!D:H,5,0)</f>
        <v>C</v>
      </c>
      <c r="T1871" s="44">
        <f t="shared" si="351"/>
        <v>0</v>
      </c>
      <c r="U1871" s="44">
        <f t="shared" si="352"/>
        <v>0</v>
      </c>
      <c r="V1871" s="44">
        <f t="shared" si="353"/>
        <v>0</v>
      </c>
      <c r="W1871" s="44">
        <f t="shared" si="354"/>
        <v>0</v>
      </c>
      <c r="X1871" s="44">
        <f t="shared" si="355"/>
        <v>0</v>
      </c>
      <c r="Y1871" s="44">
        <f t="shared" si="356"/>
        <v>0</v>
      </c>
      <c r="Z1871" s="44">
        <f t="shared" si="357"/>
        <v>0</v>
      </c>
      <c r="AA1871" s="44">
        <f t="shared" si="358"/>
        <v>25540.000000000004</v>
      </c>
      <c r="AB1871" s="44">
        <f t="shared" si="359"/>
        <v>0</v>
      </c>
      <c r="AC1871" s="44">
        <f t="shared" si="360"/>
        <v>0</v>
      </c>
      <c r="AD1871" s="44">
        <f t="shared" si="361"/>
        <v>0</v>
      </c>
      <c r="AE1871" s="12">
        <f t="shared" si="362"/>
        <v>25540.000000000004</v>
      </c>
    </row>
    <row r="1872" spans="1:31" ht="12.6" hidden="1" customHeight="1" x14ac:dyDescent="0.2">
      <c r="A1872" s="26" t="s">
        <v>3568</v>
      </c>
      <c r="B1872" s="19"/>
      <c r="C1872" s="19"/>
      <c r="D1872" s="20"/>
      <c r="E1872" s="21"/>
      <c r="F1872" s="22"/>
      <c r="G1872" s="21"/>
      <c r="H1872" s="22"/>
      <c r="I1872" s="20"/>
      <c r="J1872" s="20">
        <v>24</v>
      </c>
      <c r="K1872" s="20"/>
      <c r="L1872" s="20">
        <v>49</v>
      </c>
      <c r="M1872" s="20"/>
      <c r="N1872" s="20">
        <v>4</v>
      </c>
      <c r="O1872" s="20">
        <v>77</v>
      </c>
      <c r="P1872" s="23" t="str">
        <f>VLOOKUP(A1872,'ИЗ ОСНОВЫ НОМЕНКЛАТУР'!D:E,2,0)</f>
        <v>Упаковочные материалы</v>
      </c>
      <c r="Q1872" s="23" t="str">
        <f>VLOOKUP(A1872,'ИЗ ОСНОВЫ НОМЕНКЛАТУР'!D:F,3,0)</f>
        <v>Лента, скотч, пленка</v>
      </c>
      <c r="R1872" s="40">
        <f>VLOOKUP(A:A,'ИЗ ОСНОВЫ НОМЕНКЛАТУР'!D:G,4,0)</f>
        <v>167.14244725738396</v>
      </c>
      <c r="S1872" s="12" t="str">
        <f>VLOOKUP(A:A,'ИЗ ОСНОВЫ НОМЕНКЛАТУР'!D:H,5,0)</f>
        <v>C</v>
      </c>
      <c r="T1872" s="44">
        <f t="shared" si="351"/>
        <v>0</v>
      </c>
      <c r="U1872" s="44">
        <f t="shared" si="352"/>
        <v>0</v>
      </c>
      <c r="V1872" s="44">
        <f t="shared" si="353"/>
        <v>0</v>
      </c>
      <c r="W1872" s="44">
        <f t="shared" si="354"/>
        <v>0</v>
      </c>
      <c r="X1872" s="44">
        <f t="shared" si="355"/>
        <v>0</v>
      </c>
      <c r="Y1872" s="44">
        <f t="shared" si="356"/>
        <v>0</v>
      </c>
      <c r="Z1872" s="44">
        <f t="shared" si="357"/>
        <v>4011.4187341772149</v>
      </c>
      <c r="AA1872" s="44">
        <f t="shared" si="358"/>
        <v>0</v>
      </c>
      <c r="AB1872" s="44">
        <f t="shared" si="359"/>
        <v>8189.9799156118142</v>
      </c>
      <c r="AC1872" s="44">
        <f t="shared" si="360"/>
        <v>0</v>
      </c>
      <c r="AD1872" s="44">
        <f t="shared" si="361"/>
        <v>668.56978902953585</v>
      </c>
      <c r="AE1872" s="12">
        <f t="shared" si="362"/>
        <v>12869.968438818565</v>
      </c>
    </row>
    <row r="1873" spans="1:31" ht="12.6" hidden="1" customHeight="1" x14ac:dyDescent="0.2">
      <c r="A1873" s="26" t="s">
        <v>3570</v>
      </c>
      <c r="B1873" s="19"/>
      <c r="C1873" s="19"/>
      <c r="D1873" s="20"/>
      <c r="E1873" s="21"/>
      <c r="F1873" s="22"/>
      <c r="G1873" s="21"/>
      <c r="H1873" s="22"/>
      <c r="I1873" s="20"/>
      <c r="J1873" s="20">
        <v>8</v>
      </c>
      <c r="K1873" s="20"/>
      <c r="L1873" s="20">
        <v>3</v>
      </c>
      <c r="M1873" s="20"/>
      <c r="N1873" s="20">
        <v>7</v>
      </c>
      <c r="O1873" s="20">
        <v>18</v>
      </c>
      <c r="P1873" s="23" t="str">
        <f>VLOOKUP(A1873,'ИЗ ОСНОВЫ НОМЕНКЛАТУР'!D:E,2,0)</f>
        <v>Упаковочные материалы</v>
      </c>
      <c r="Q1873" s="23" t="str">
        <f>VLOOKUP(A1873,'ИЗ ОСНОВЫ НОМЕНКЛАТУР'!D:F,3,0)</f>
        <v>Лента, скотч, пленка</v>
      </c>
      <c r="R1873" s="40">
        <f>VLOOKUP(A:A,'ИЗ ОСНОВЫ НОМЕНКЛАТУР'!D:G,4,0)</f>
        <v>411.2553125</v>
      </c>
      <c r="S1873" s="12" t="str">
        <f>VLOOKUP(A:A,'ИЗ ОСНОВЫ НОМЕНКЛАТУР'!D:H,5,0)</f>
        <v>C</v>
      </c>
      <c r="T1873" s="44">
        <f t="shared" si="351"/>
        <v>0</v>
      </c>
      <c r="U1873" s="44">
        <f t="shared" si="352"/>
        <v>0</v>
      </c>
      <c r="V1873" s="44">
        <f t="shared" si="353"/>
        <v>0</v>
      </c>
      <c r="W1873" s="44">
        <f t="shared" si="354"/>
        <v>0</v>
      </c>
      <c r="X1873" s="44">
        <f t="shared" si="355"/>
        <v>0</v>
      </c>
      <c r="Y1873" s="44">
        <f t="shared" si="356"/>
        <v>0</v>
      </c>
      <c r="Z1873" s="44">
        <f t="shared" si="357"/>
        <v>3290.0425</v>
      </c>
      <c r="AA1873" s="44">
        <f t="shared" si="358"/>
        <v>0</v>
      </c>
      <c r="AB1873" s="44">
        <f t="shared" si="359"/>
        <v>1233.7659375000001</v>
      </c>
      <c r="AC1873" s="44">
        <f t="shared" si="360"/>
        <v>0</v>
      </c>
      <c r="AD1873" s="44">
        <f t="shared" si="361"/>
        <v>2878.7871875000001</v>
      </c>
      <c r="AE1873" s="12">
        <f t="shared" si="362"/>
        <v>7402.5956249999999</v>
      </c>
    </row>
    <row r="1874" spans="1:31" ht="12.6" hidden="1" customHeight="1" x14ac:dyDescent="0.2">
      <c r="A1874" s="26" t="s">
        <v>3567</v>
      </c>
      <c r="B1874" s="19"/>
      <c r="C1874" s="19"/>
      <c r="D1874" s="20"/>
      <c r="E1874" s="21"/>
      <c r="F1874" s="22"/>
      <c r="G1874" s="21"/>
      <c r="H1874" s="22"/>
      <c r="I1874" s="20"/>
      <c r="J1874" s="20">
        <v>10</v>
      </c>
      <c r="K1874" s="20"/>
      <c r="L1874" s="20"/>
      <c r="M1874" s="20"/>
      <c r="N1874" s="20">
        <v>14</v>
      </c>
      <c r="O1874" s="20">
        <v>24</v>
      </c>
      <c r="P1874" s="23" t="str">
        <f>VLOOKUP(A1874,'ИЗ ОСНОВЫ НОМЕНКЛАТУР'!D:E,2,0)</f>
        <v>Упаковочные материалы</v>
      </c>
      <c r="Q1874" s="23" t="str">
        <f>VLOOKUP(A1874,'ИЗ ОСНОВЫ НОМЕНКЛАТУР'!D:F,3,0)</f>
        <v>Лента, скотч, пленка</v>
      </c>
      <c r="R1874" s="40">
        <f>VLOOKUP(A:A,'ИЗ ОСНОВЫ НОМЕНКЛАТУР'!D:G,4,0)</f>
        <v>522.12465909090906</v>
      </c>
      <c r="S1874" s="12" t="str">
        <f>VLOOKUP(A:A,'ИЗ ОСНОВЫ НОМЕНКЛАТУР'!D:H,5,0)</f>
        <v>C</v>
      </c>
      <c r="T1874" s="44">
        <f t="shared" si="351"/>
        <v>0</v>
      </c>
      <c r="U1874" s="44">
        <f t="shared" si="352"/>
        <v>0</v>
      </c>
      <c r="V1874" s="44">
        <f t="shared" si="353"/>
        <v>0</v>
      </c>
      <c r="W1874" s="44">
        <f t="shared" si="354"/>
        <v>0</v>
      </c>
      <c r="X1874" s="44">
        <f t="shared" si="355"/>
        <v>0</v>
      </c>
      <c r="Y1874" s="44">
        <f t="shared" si="356"/>
        <v>0</v>
      </c>
      <c r="Z1874" s="44">
        <f t="shared" si="357"/>
        <v>5221.2465909090906</v>
      </c>
      <c r="AA1874" s="44">
        <f t="shared" si="358"/>
        <v>0</v>
      </c>
      <c r="AB1874" s="44">
        <f t="shared" si="359"/>
        <v>0</v>
      </c>
      <c r="AC1874" s="44">
        <f t="shared" si="360"/>
        <v>0</v>
      </c>
      <c r="AD1874" s="44">
        <f t="shared" si="361"/>
        <v>7309.7452272727269</v>
      </c>
      <c r="AE1874" s="12">
        <f t="shared" si="362"/>
        <v>12530.991818181818</v>
      </c>
    </row>
    <row r="1875" spans="1:31" ht="12.6" hidden="1" customHeight="1" x14ac:dyDescent="0.2">
      <c r="A1875" s="26" t="s">
        <v>3569</v>
      </c>
      <c r="B1875" s="19"/>
      <c r="C1875" s="19"/>
      <c r="D1875" s="20"/>
      <c r="E1875" s="21"/>
      <c r="F1875" s="22"/>
      <c r="G1875" s="21"/>
      <c r="H1875" s="22"/>
      <c r="I1875" s="20"/>
      <c r="J1875" s="20"/>
      <c r="K1875" s="20"/>
      <c r="L1875" s="20"/>
      <c r="M1875" s="20"/>
      <c r="N1875" s="20">
        <v>5</v>
      </c>
      <c r="O1875" s="20">
        <v>5</v>
      </c>
      <c r="P1875" s="23" t="str">
        <f>VLOOKUP(A1875,'ИЗ ОСНОВЫ НОМЕНКЛАТУР'!D:E,2,0)</f>
        <v>Упаковочные материалы</v>
      </c>
      <c r="Q1875" s="23" t="str">
        <f>VLOOKUP(A1875,'ИЗ ОСНОВЫ НОМЕНКЛАТУР'!D:F,3,0)</f>
        <v>Лента, скотч, пленка</v>
      </c>
      <c r="R1875" s="40">
        <f>VLOOKUP(A:A,'ИЗ ОСНОВЫ НОМЕНКЛАТУР'!D:G,4,0)</f>
        <v>240.16666666666666</v>
      </c>
      <c r="S1875" s="12" t="str">
        <f>VLOOKUP(A:A,'ИЗ ОСНОВЫ НОМЕНКЛАТУР'!D:H,5,0)</f>
        <v>C</v>
      </c>
      <c r="T1875" s="44">
        <f t="shared" si="351"/>
        <v>0</v>
      </c>
      <c r="U1875" s="44">
        <f t="shared" si="352"/>
        <v>0</v>
      </c>
      <c r="V1875" s="44">
        <f t="shared" si="353"/>
        <v>0</v>
      </c>
      <c r="W1875" s="44">
        <f t="shared" si="354"/>
        <v>0</v>
      </c>
      <c r="X1875" s="44">
        <f t="shared" si="355"/>
        <v>0</v>
      </c>
      <c r="Y1875" s="44">
        <f t="shared" si="356"/>
        <v>0</v>
      </c>
      <c r="Z1875" s="44">
        <f t="shared" si="357"/>
        <v>0</v>
      </c>
      <c r="AA1875" s="44">
        <f t="shared" si="358"/>
        <v>0</v>
      </c>
      <c r="AB1875" s="44">
        <f t="shared" si="359"/>
        <v>0</v>
      </c>
      <c r="AC1875" s="44">
        <f t="shared" si="360"/>
        <v>0</v>
      </c>
      <c r="AD1875" s="44">
        <f t="shared" si="361"/>
        <v>1200.8333333333333</v>
      </c>
      <c r="AE1875" s="12">
        <f t="shared" si="362"/>
        <v>1200.8333333333333</v>
      </c>
    </row>
    <row r="1876" spans="1:31" ht="12.6" hidden="1" customHeight="1" x14ac:dyDescent="0.2">
      <c r="A1876" s="26" t="s">
        <v>4581</v>
      </c>
      <c r="B1876" s="19"/>
      <c r="C1876" s="19"/>
      <c r="D1876" s="20"/>
      <c r="E1876" s="21"/>
      <c r="F1876" s="22"/>
      <c r="G1876" s="21"/>
      <c r="H1876" s="22"/>
      <c r="I1876" s="20"/>
      <c r="J1876" s="20"/>
      <c r="K1876" s="20"/>
      <c r="L1876" s="20"/>
      <c r="M1876" s="20">
        <v>349</v>
      </c>
      <c r="N1876" s="20"/>
      <c r="O1876" s="20">
        <v>349</v>
      </c>
      <c r="P1876" s="23" t="str">
        <f>VLOOKUP(A1876,'ИЗ ОСНОВЫ НОМЕНКЛАТУР'!D:E,2,0)</f>
        <v>Аксессуары для шкафов</v>
      </c>
      <c r="Q1876" s="23" t="str">
        <f>VLOOKUP(A1876,'ИЗ ОСНОВЫ НОМЕНКЛАТУР'!D:F,3,0)</f>
        <v>Комплектующие для купе</v>
      </c>
      <c r="R1876" s="40">
        <f>VLOOKUP(A:A,'ИЗ ОСНОВЫ НОМЕНКЛАТУР'!D:G,4,0)</f>
        <v>42.52722063037249</v>
      </c>
      <c r="S1876" s="12" t="str">
        <f>VLOOKUP(A:A,'ИЗ ОСНОВЫ НОМЕНКЛАТУР'!D:H,5,0)</f>
        <v>C</v>
      </c>
      <c r="T1876" s="44">
        <f t="shared" si="351"/>
        <v>0</v>
      </c>
      <c r="U1876" s="44">
        <f t="shared" si="352"/>
        <v>0</v>
      </c>
      <c r="V1876" s="44">
        <f t="shared" si="353"/>
        <v>0</v>
      </c>
      <c r="W1876" s="44">
        <f t="shared" si="354"/>
        <v>0</v>
      </c>
      <c r="X1876" s="44">
        <f t="shared" si="355"/>
        <v>0</v>
      </c>
      <c r="Y1876" s="44">
        <f t="shared" si="356"/>
        <v>0</v>
      </c>
      <c r="Z1876" s="44">
        <f t="shared" si="357"/>
        <v>0</v>
      </c>
      <c r="AA1876" s="44">
        <f t="shared" si="358"/>
        <v>0</v>
      </c>
      <c r="AB1876" s="44">
        <f t="shared" si="359"/>
        <v>0</v>
      </c>
      <c r="AC1876" s="44">
        <f t="shared" si="360"/>
        <v>14841.999999999998</v>
      </c>
      <c r="AD1876" s="44">
        <f t="shared" si="361"/>
        <v>0</v>
      </c>
      <c r="AE1876" s="12">
        <f t="shared" si="362"/>
        <v>14841.999999999998</v>
      </c>
    </row>
    <row r="1877" spans="1:31" ht="12.6" hidden="1" customHeight="1" x14ac:dyDescent="0.2">
      <c r="A1877" s="26" t="s">
        <v>3890</v>
      </c>
      <c r="B1877" s="19"/>
      <c r="C1877" s="19"/>
      <c r="D1877" s="20"/>
      <c r="E1877" s="21"/>
      <c r="F1877" s="22"/>
      <c r="G1877" s="21"/>
      <c r="H1877" s="22"/>
      <c r="I1877" s="20"/>
      <c r="J1877" s="20">
        <v>18</v>
      </c>
      <c r="K1877" s="20">
        <v>600</v>
      </c>
      <c r="L1877" s="20"/>
      <c r="M1877" s="20"/>
      <c r="N1877" s="20"/>
      <c r="O1877" s="20">
        <v>618</v>
      </c>
      <c r="P1877" s="23" t="str">
        <f>VLOOKUP(A1877,'ИЗ ОСНОВЫ НОМЕНКЛАТУР'!D:E,2,0)</f>
        <v>Аксессуары для шкафов</v>
      </c>
      <c r="Q1877" s="23" t="str">
        <f>VLOOKUP(A1877,'ИЗ ОСНОВЫ НОМЕНКЛАТУР'!D:F,3,0)</f>
        <v>Комплектующие для купе</v>
      </c>
      <c r="R1877" s="40">
        <f>VLOOKUP(A:A,'ИЗ ОСНОВЫ НОМЕНКЛАТУР'!D:G,4,0)</f>
        <v>50.143000000000001</v>
      </c>
      <c r="S1877" s="12" t="str">
        <f>VLOOKUP(A:A,'ИЗ ОСНОВЫ НОМЕНКЛАТУР'!D:H,5,0)</f>
        <v>C</v>
      </c>
      <c r="T1877" s="44">
        <f t="shared" si="351"/>
        <v>0</v>
      </c>
      <c r="U1877" s="44">
        <f t="shared" si="352"/>
        <v>0</v>
      </c>
      <c r="V1877" s="44">
        <f t="shared" si="353"/>
        <v>0</v>
      </c>
      <c r="W1877" s="44">
        <f t="shared" si="354"/>
        <v>0</v>
      </c>
      <c r="X1877" s="44">
        <f t="shared" si="355"/>
        <v>0</v>
      </c>
      <c r="Y1877" s="44">
        <f t="shared" si="356"/>
        <v>0</v>
      </c>
      <c r="Z1877" s="44">
        <f t="shared" si="357"/>
        <v>902.57400000000007</v>
      </c>
      <c r="AA1877" s="44">
        <f t="shared" si="358"/>
        <v>30085.8</v>
      </c>
      <c r="AB1877" s="44">
        <f t="shared" si="359"/>
        <v>0</v>
      </c>
      <c r="AC1877" s="44">
        <f t="shared" si="360"/>
        <v>0</v>
      </c>
      <c r="AD1877" s="44">
        <f t="shared" si="361"/>
        <v>0</v>
      </c>
      <c r="AE1877" s="12">
        <f t="shared" si="362"/>
        <v>30988.374</v>
      </c>
    </row>
    <row r="1878" spans="1:31" ht="12.6" hidden="1" customHeight="1" x14ac:dyDescent="0.2">
      <c r="A1878" s="26" t="s">
        <v>3893</v>
      </c>
      <c r="B1878" s="19"/>
      <c r="C1878" s="19"/>
      <c r="D1878" s="20"/>
      <c r="E1878" s="21"/>
      <c r="F1878" s="22"/>
      <c r="G1878" s="21"/>
      <c r="H1878" s="22"/>
      <c r="I1878" s="20"/>
      <c r="J1878" s="20"/>
      <c r="K1878" s="20">
        <v>450</v>
      </c>
      <c r="L1878" s="20"/>
      <c r="M1878" s="20"/>
      <c r="N1878" s="20"/>
      <c r="O1878" s="20">
        <v>450</v>
      </c>
      <c r="P1878" s="23" t="str">
        <f>VLOOKUP(A1878,'ИЗ ОСНОВЫ НОМЕНКЛАТУР'!D:E,2,0)</f>
        <v>Аксессуары для шкафов</v>
      </c>
      <c r="Q1878" s="23" t="str">
        <f>VLOOKUP(A1878,'ИЗ ОСНОВЫ НОМЕНКЛАТУР'!D:F,3,0)</f>
        <v>Комплектующие для купе</v>
      </c>
      <c r="R1878" s="40">
        <f>VLOOKUP(A:A,'ИЗ ОСНОВЫ НОМЕНКЛАТУР'!D:G,4,0)</f>
        <v>55.13</v>
      </c>
      <c r="S1878" s="12" t="str">
        <f>VLOOKUP(A:A,'ИЗ ОСНОВЫ НОМЕНКЛАТУР'!D:H,5,0)</f>
        <v>B</v>
      </c>
      <c r="T1878" s="44">
        <f t="shared" si="351"/>
        <v>0</v>
      </c>
      <c r="U1878" s="44">
        <f t="shared" si="352"/>
        <v>0</v>
      </c>
      <c r="V1878" s="44">
        <f t="shared" si="353"/>
        <v>0</v>
      </c>
      <c r="W1878" s="44">
        <f t="shared" si="354"/>
        <v>0</v>
      </c>
      <c r="X1878" s="44">
        <f t="shared" si="355"/>
        <v>0</v>
      </c>
      <c r="Y1878" s="44">
        <f t="shared" si="356"/>
        <v>0</v>
      </c>
      <c r="Z1878" s="44">
        <f t="shared" si="357"/>
        <v>0</v>
      </c>
      <c r="AA1878" s="44">
        <f t="shared" si="358"/>
        <v>24808.5</v>
      </c>
      <c r="AB1878" s="44">
        <f t="shared" si="359"/>
        <v>0</v>
      </c>
      <c r="AC1878" s="44">
        <f t="shared" si="360"/>
        <v>0</v>
      </c>
      <c r="AD1878" s="44">
        <f t="shared" si="361"/>
        <v>0</v>
      </c>
      <c r="AE1878" s="12">
        <f t="shared" si="362"/>
        <v>24808.5</v>
      </c>
    </row>
    <row r="1879" spans="1:31" ht="12.6" hidden="1" customHeight="1" x14ac:dyDescent="0.2">
      <c r="A1879" s="26" t="s">
        <v>3891</v>
      </c>
      <c r="B1879" s="19"/>
      <c r="C1879" s="19"/>
      <c r="D1879" s="20"/>
      <c r="E1879" s="21"/>
      <c r="F1879" s="22"/>
      <c r="G1879" s="21"/>
      <c r="H1879" s="22"/>
      <c r="I1879" s="20"/>
      <c r="J1879" s="20">
        <v>43</v>
      </c>
      <c r="K1879" s="20"/>
      <c r="L1879" s="20"/>
      <c r="M1879" s="20"/>
      <c r="N1879" s="20"/>
      <c r="O1879" s="20">
        <v>43</v>
      </c>
      <c r="P1879" s="23" t="str">
        <f>VLOOKUP(A1879,'ИЗ ОСНОВЫ НОМЕНКЛАТУР'!D:E,2,0)</f>
        <v>Аксессуары для шкафов</v>
      </c>
      <c r="Q1879" s="23" t="str">
        <f>VLOOKUP(A1879,'ИЗ ОСНОВЫ НОМЕНКЛАТУР'!D:F,3,0)</f>
        <v>Комплектующие для купе</v>
      </c>
      <c r="R1879" s="40">
        <f>VLOOKUP(A:A,'ИЗ ОСНОВЫ НОМЕНКЛАТУР'!D:G,4,0)</f>
        <v>53.571463414634145</v>
      </c>
      <c r="S1879" s="12" t="str">
        <f>VLOOKUP(A:A,'ИЗ ОСНОВЫ НОМЕНКЛАТУР'!D:H,5,0)</f>
        <v>C</v>
      </c>
      <c r="T1879" s="44">
        <f t="shared" si="351"/>
        <v>0</v>
      </c>
      <c r="U1879" s="44">
        <f t="shared" si="352"/>
        <v>0</v>
      </c>
      <c r="V1879" s="44">
        <f t="shared" si="353"/>
        <v>0</v>
      </c>
      <c r="W1879" s="44">
        <f t="shared" si="354"/>
        <v>0</v>
      </c>
      <c r="X1879" s="44">
        <f t="shared" si="355"/>
        <v>0</v>
      </c>
      <c r="Y1879" s="44">
        <f t="shared" si="356"/>
        <v>0</v>
      </c>
      <c r="Z1879" s="44">
        <f t="shared" si="357"/>
        <v>2303.5729268292685</v>
      </c>
      <c r="AA1879" s="44">
        <f t="shared" si="358"/>
        <v>0</v>
      </c>
      <c r="AB1879" s="44">
        <f t="shared" si="359"/>
        <v>0</v>
      </c>
      <c r="AC1879" s="44">
        <f t="shared" si="360"/>
        <v>0</v>
      </c>
      <c r="AD1879" s="44">
        <f t="shared" si="361"/>
        <v>0</v>
      </c>
      <c r="AE1879" s="12">
        <f t="shared" si="362"/>
        <v>2303.5729268292685</v>
      </c>
    </row>
    <row r="1880" spans="1:31" ht="12.6" hidden="1" customHeight="1" x14ac:dyDescent="0.2">
      <c r="A1880" s="26" t="s">
        <v>4161</v>
      </c>
      <c r="B1880" s="19"/>
      <c r="C1880" s="19"/>
      <c r="D1880" s="20"/>
      <c r="E1880" s="21"/>
      <c r="F1880" s="22"/>
      <c r="G1880" s="21"/>
      <c r="H1880" s="22"/>
      <c r="I1880" s="20"/>
      <c r="J1880" s="20"/>
      <c r="K1880" s="20"/>
      <c r="L1880" s="20"/>
      <c r="M1880" s="20"/>
      <c r="N1880" s="20">
        <v>21</v>
      </c>
      <c r="O1880" s="20">
        <v>21</v>
      </c>
      <c r="P1880" s="23" t="str">
        <f>VLOOKUP(A1880,'ИЗ ОСНОВЫ НОМЕНКЛАТУР'!D:E,2,0)</f>
        <v>Освещение</v>
      </c>
      <c r="Q1880" s="23" t="str">
        <f>VLOOKUP(A1880,'ИЗ ОСНОВЫ НОМЕНКЛАТУР'!D:F,3,0)</f>
        <v>Лампы, фонарики, лед ленты</v>
      </c>
      <c r="R1880" s="40">
        <f>VLOOKUP(A:A,'ИЗ ОСНОВЫ НОМЕНКЛАТУР'!D:G,4,0)</f>
        <v>3874.0257142857145</v>
      </c>
      <c r="S1880" s="12" t="str">
        <f>VLOOKUP(A:A,'ИЗ ОСНОВЫ НОМЕНКЛАТУР'!D:H,5,0)</f>
        <v>B</v>
      </c>
      <c r="T1880" s="44">
        <f t="shared" si="351"/>
        <v>0</v>
      </c>
      <c r="U1880" s="44">
        <f t="shared" si="352"/>
        <v>0</v>
      </c>
      <c r="V1880" s="44">
        <f t="shared" si="353"/>
        <v>0</v>
      </c>
      <c r="W1880" s="44">
        <f t="shared" si="354"/>
        <v>0</v>
      </c>
      <c r="X1880" s="44">
        <f t="shared" si="355"/>
        <v>0</v>
      </c>
      <c r="Y1880" s="44">
        <f t="shared" si="356"/>
        <v>0</v>
      </c>
      <c r="Z1880" s="44">
        <f t="shared" si="357"/>
        <v>0</v>
      </c>
      <c r="AA1880" s="44">
        <f t="shared" si="358"/>
        <v>0</v>
      </c>
      <c r="AB1880" s="44">
        <f t="shared" si="359"/>
        <v>0</v>
      </c>
      <c r="AC1880" s="44">
        <f t="shared" si="360"/>
        <v>0</v>
      </c>
      <c r="AD1880" s="44">
        <f t="shared" si="361"/>
        <v>81354.540000000008</v>
      </c>
      <c r="AE1880" s="12">
        <f t="shared" si="362"/>
        <v>81354.540000000008</v>
      </c>
    </row>
    <row r="1881" spans="1:31" ht="12.6" hidden="1" customHeight="1" x14ac:dyDescent="0.2">
      <c r="A1881" s="26" t="s">
        <v>4160</v>
      </c>
      <c r="B1881" s="19"/>
      <c r="C1881" s="19"/>
      <c r="D1881" s="20"/>
      <c r="E1881" s="21"/>
      <c r="F1881" s="22"/>
      <c r="G1881" s="21"/>
      <c r="H1881" s="22"/>
      <c r="I1881" s="20"/>
      <c r="J1881" s="20"/>
      <c r="K1881" s="20"/>
      <c r="L1881" s="20"/>
      <c r="M1881" s="20"/>
      <c r="N1881" s="20">
        <v>270</v>
      </c>
      <c r="O1881" s="20">
        <v>270</v>
      </c>
      <c r="P1881" s="23" t="str">
        <f>VLOOKUP(A1881,'ИЗ ОСНОВЫ НОМЕНКЛАТУР'!D:E,2,0)</f>
        <v>Освещение</v>
      </c>
      <c r="Q1881" s="23" t="str">
        <f>VLOOKUP(A1881,'ИЗ ОСНОВЫ НОМЕНКЛАТУР'!D:F,3,0)</f>
        <v>Лампы, фонарики, лед ленты</v>
      </c>
      <c r="R1881" s="40">
        <f>VLOOKUP(A:A,'ИЗ ОСНОВЫ НОМЕНКЛАТУР'!D:G,4,0)</f>
        <v>850</v>
      </c>
      <c r="S1881" s="12" t="str">
        <f>VLOOKUP(A:A,'ИЗ ОСНОВЫ НОМЕНКЛАТУР'!D:H,5,0)</f>
        <v>A</v>
      </c>
      <c r="T1881" s="44">
        <f t="shared" si="351"/>
        <v>0</v>
      </c>
      <c r="U1881" s="44">
        <f t="shared" si="352"/>
        <v>0</v>
      </c>
      <c r="V1881" s="44">
        <f t="shared" si="353"/>
        <v>0</v>
      </c>
      <c r="W1881" s="44">
        <f t="shared" si="354"/>
        <v>0</v>
      </c>
      <c r="X1881" s="44">
        <f t="shared" si="355"/>
        <v>0</v>
      </c>
      <c r="Y1881" s="44">
        <f t="shared" si="356"/>
        <v>0</v>
      </c>
      <c r="Z1881" s="44">
        <f t="shared" si="357"/>
        <v>0</v>
      </c>
      <c r="AA1881" s="44">
        <f t="shared" si="358"/>
        <v>0</v>
      </c>
      <c r="AB1881" s="44">
        <f t="shared" si="359"/>
        <v>0</v>
      </c>
      <c r="AC1881" s="44">
        <f t="shared" si="360"/>
        <v>0</v>
      </c>
      <c r="AD1881" s="44">
        <f t="shared" si="361"/>
        <v>229500</v>
      </c>
      <c r="AE1881" s="12">
        <f t="shared" si="362"/>
        <v>229500</v>
      </c>
    </row>
    <row r="1882" spans="1:31" ht="12.6" hidden="1" customHeight="1" x14ac:dyDescent="0.2">
      <c r="A1882" s="26" t="s">
        <v>3534</v>
      </c>
      <c r="B1882" s="19"/>
      <c r="C1882" s="19"/>
      <c r="D1882" s="20"/>
      <c r="E1882" s="21"/>
      <c r="F1882" s="22"/>
      <c r="G1882" s="21"/>
      <c r="H1882" s="22"/>
      <c r="I1882" s="20"/>
      <c r="J1882" s="20"/>
      <c r="K1882" s="20"/>
      <c r="L1882" s="20"/>
      <c r="M1882" s="20"/>
      <c r="N1882" s="20">
        <v>1</v>
      </c>
      <c r="O1882" s="20">
        <v>1</v>
      </c>
      <c r="P1882" s="23" t="str">
        <f>VLOOKUP(A1882,'ИЗ ОСНОВЫ НОМЕНКЛАТУР'!D:E,2,0)</f>
        <v>Инструменты и расходные материалы</v>
      </c>
      <c r="Q1882" s="23" t="str">
        <f>VLOOKUP(A1882,'ИЗ ОСНОВЫ НОМЕНКЛАТУР'!D:F,3,0)</f>
        <v>Насадки, сверла</v>
      </c>
      <c r="R1882" s="40">
        <f>VLOOKUP(A:A,'ИЗ ОСНОВЫ НОМЕНКЛАТУР'!D:G,4,0)</f>
        <v>429.82558139534882</v>
      </c>
      <c r="S1882" s="12" t="str">
        <f>VLOOKUP(A:A,'ИЗ ОСНОВЫ НОМЕНКЛАТУР'!D:H,5,0)</f>
        <v>C</v>
      </c>
      <c r="T1882" s="44">
        <f t="shared" si="351"/>
        <v>0</v>
      </c>
      <c r="U1882" s="44">
        <f t="shared" si="352"/>
        <v>0</v>
      </c>
      <c r="V1882" s="44">
        <f t="shared" si="353"/>
        <v>0</v>
      </c>
      <c r="W1882" s="44">
        <f t="shared" si="354"/>
        <v>0</v>
      </c>
      <c r="X1882" s="44">
        <f t="shared" si="355"/>
        <v>0</v>
      </c>
      <c r="Y1882" s="44">
        <f t="shared" si="356"/>
        <v>0</v>
      </c>
      <c r="Z1882" s="44">
        <f t="shared" si="357"/>
        <v>0</v>
      </c>
      <c r="AA1882" s="44">
        <f t="shared" si="358"/>
        <v>0</v>
      </c>
      <c r="AB1882" s="44">
        <f t="shared" si="359"/>
        <v>0</v>
      </c>
      <c r="AC1882" s="44">
        <f t="shared" si="360"/>
        <v>0</v>
      </c>
      <c r="AD1882" s="44">
        <f t="shared" si="361"/>
        <v>429.82558139534882</v>
      </c>
      <c r="AE1882" s="12">
        <f t="shared" si="362"/>
        <v>429.82558139534882</v>
      </c>
    </row>
    <row r="1883" spans="1:31" ht="12.6" hidden="1" customHeight="1" x14ac:dyDescent="0.2">
      <c r="A1883" s="26" t="s">
        <v>3551</v>
      </c>
      <c r="B1883" s="19"/>
      <c r="C1883" s="19"/>
      <c r="D1883" s="20"/>
      <c r="E1883" s="20">
        <v>17</v>
      </c>
      <c r="F1883" s="20"/>
      <c r="G1883" s="21"/>
      <c r="H1883" s="22"/>
      <c r="I1883" s="20"/>
      <c r="J1883" s="20"/>
      <c r="K1883" s="20"/>
      <c r="L1883" s="20"/>
      <c r="M1883" s="20"/>
      <c r="N1883" s="20"/>
      <c r="O1883" s="20">
        <v>17</v>
      </c>
      <c r="P1883" s="23" t="str">
        <f>VLOOKUP(A1883,'ИЗ ОСНОВЫ НОМЕНКЛАТУР'!D:E,2,0)</f>
        <v>Инструменты и расходные материалы</v>
      </c>
      <c r="Q1883" s="23" t="str">
        <f>VLOOKUP(A1883,'ИЗ ОСНОВЫ НОМЕНКЛАТУР'!D:F,3,0)</f>
        <v>Насадки, сверла</v>
      </c>
      <c r="R1883" s="40">
        <f>VLOOKUP(A:A,'ИЗ ОСНОВЫ НОМЕНКЛАТУР'!D:G,4,0)</f>
        <v>3299.3981481481483</v>
      </c>
      <c r="S1883" s="12" t="str">
        <f>VLOOKUP(A:A,'ИЗ ОСНОВЫ НОМЕНКЛАТУР'!D:H,5,0)</f>
        <v>C</v>
      </c>
      <c r="T1883" s="44">
        <f t="shared" si="351"/>
        <v>0</v>
      </c>
      <c r="U1883" s="44">
        <f t="shared" si="352"/>
        <v>56089.768518518518</v>
      </c>
      <c r="V1883" s="44">
        <f t="shared" si="353"/>
        <v>0</v>
      </c>
      <c r="W1883" s="44">
        <f t="shared" si="354"/>
        <v>0</v>
      </c>
      <c r="X1883" s="44">
        <f t="shared" si="355"/>
        <v>0</v>
      </c>
      <c r="Y1883" s="44">
        <f t="shared" si="356"/>
        <v>0</v>
      </c>
      <c r="Z1883" s="44">
        <f t="shared" si="357"/>
        <v>0</v>
      </c>
      <c r="AA1883" s="44">
        <f t="shared" si="358"/>
        <v>0</v>
      </c>
      <c r="AB1883" s="44">
        <f t="shared" si="359"/>
        <v>0</v>
      </c>
      <c r="AC1883" s="44">
        <f t="shared" si="360"/>
        <v>0</v>
      </c>
      <c r="AD1883" s="44">
        <f t="shared" si="361"/>
        <v>0</v>
      </c>
      <c r="AE1883" s="12">
        <f t="shared" si="362"/>
        <v>56089.768518518518</v>
      </c>
    </row>
    <row r="1884" spans="1:31" ht="12.6" hidden="1" customHeight="1" x14ac:dyDescent="0.2">
      <c r="A1884" s="26" t="s">
        <v>3552</v>
      </c>
      <c r="B1884" s="19"/>
      <c r="C1884" s="19"/>
      <c r="D1884" s="20"/>
      <c r="E1884" s="20">
        <v>19</v>
      </c>
      <c r="F1884" s="20"/>
      <c r="G1884" s="21"/>
      <c r="H1884" s="22"/>
      <c r="I1884" s="20"/>
      <c r="J1884" s="20">
        <v>2</v>
      </c>
      <c r="K1884" s="20"/>
      <c r="L1884" s="20"/>
      <c r="M1884" s="20"/>
      <c r="N1884" s="20"/>
      <c r="O1884" s="20">
        <v>21</v>
      </c>
      <c r="P1884" s="23" t="str">
        <f>VLOOKUP(A1884,'ИЗ ОСНОВЫ НОМЕНКЛАТУР'!D:E,2,0)</f>
        <v>Инструменты и расходные материалы</v>
      </c>
      <c r="Q1884" s="23" t="str">
        <f>VLOOKUP(A1884,'ИЗ ОСНОВЫ НОМЕНКЛАТУР'!D:F,3,0)</f>
        <v>Насадки, сверла</v>
      </c>
      <c r="R1884" s="40">
        <f>VLOOKUP(A:A,'ИЗ ОСНОВЫ НОМЕНКЛАТУР'!D:G,4,0)</f>
        <v>4778.3492857142855</v>
      </c>
      <c r="S1884" s="12" t="str">
        <f>VLOOKUP(A:A,'ИЗ ОСНОВЫ НОМЕНКЛАТУР'!D:H,5,0)</f>
        <v>C</v>
      </c>
      <c r="T1884" s="44">
        <f t="shared" si="351"/>
        <v>0</v>
      </c>
      <c r="U1884" s="44">
        <f t="shared" si="352"/>
        <v>90788.636428571423</v>
      </c>
      <c r="V1884" s="44">
        <f t="shared" si="353"/>
        <v>0</v>
      </c>
      <c r="W1884" s="44">
        <f t="shared" si="354"/>
        <v>0</v>
      </c>
      <c r="X1884" s="44">
        <f t="shared" si="355"/>
        <v>0</v>
      </c>
      <c r="Y1884" s="44">
        <f t="shared" si="356"/>
        <v>0</v>
      </c>
      <c r="Z1884" s="44">
        <f t="shared" si="357"/>
        <v>9556.6985714285711</v>
      </c>
      <c r="AA1884" s="44">
        <f t="shared" si="358"/>
        <v>0</v>
      </c>
      <c r="AB1884" s="44">
        <f t="shared" si="359"/>
        <v>0</v>
      </c>
      <c r="AC1884" s="44">
        <f t="shared" si="360"/>
        <v>0</v>
      </c>
      <c r="AD1884" s="44">
        <f t="shared" si="361"/>
        <v>0</v>
      </c>
      <c r="AE1884" s="12">
        <f t="shared" si="362"/>
        <v>100345.33499999999</v>
      </c>
    </row>
    <row r="1885" spans="1:31" ht="12.6" hidden="1" customHeight="1" x14ac:dyDescent="0.2">
      <c r="A1885" s="26" t="s">
        <v>2040</v>
      </c>
      <c r="B1885" s="19"/>
      <c r="C1885" s="19"/>
      <c r="D1885" s="20"/>
      <c r="E1885" s="21"/>
      <c r="F1885" s="22"/>
      <c r="G1885" s="21"/>
      <c r="H1885" s="22"/>
      <c r="I1885" s="20">
        <v>18000</v>
      </c>
      <c r="J1885" s="20">
        <v>20</v>
      </c>
      <c r="K1885" s="20">
        <v>9000</v>
      </c>
      <c r="L1885" s="20"/>
      <c r="M1885" s="20"/>
      <c r="N1885" s="20">
        <v>5872</v>
      </c>
      <c r="O1885" s="20">
        <v>32892</v>
      </c>
      <c r="P1885" s="23" t="str">
        <f>VLOOKUP(A1885,'ИЗ ОСНОВЫ НОМЕНКЛАТУР'!D:E,2,0)</f>
        <v>Крепежные системы</v>
      </c>
      <c r="Q1885" s="23" t="str">
        <f>VLOOKUP(A1885,'ИЗ ОСНОВЫ НОМЕНКЛАТУР'!D:F,3,0)</f>
        <v>Рамочное соединение</v>
      </c>
      <c r="R1885" s="40">
        <f>VLOOKUP(A:A,'ИЗ ОСНОВЫ НОМЕНКЛАТУР'!D:G,4,0)</f>
        <v>1.5699686520376175</v>
      </c>
      <c r="S1885" s="12" t="str">
        <f>VLOOKUP(A:A,'ИЗ ОСНОВЫ НОМЕНКЛАТУР'!D:H,5,0)</f>
        <v>C</v>
      </c>
      <c r="T1885" s="44">
        <f t="shared" si="351"/>
        <v>0</v>
      </c>
      <c r="U1885" s="44">
        <f t="shared" si="352"/>
        <v>0</v>
      </c>
      <c r="V1885" s="44">
        <f t="shared" si="353"/>
        <v>0</v>
      </c>
      <c r="W1885" s="44">
        <f t="shared" si="354"/>
        <v>0</v>
      </c>
      <c r="X1885" s="44">
        <f t="shared" si="355"/>
        <v>0</v>
      </c>
      <c r="Y1885" s="44">
        <f t="shared" si="356"/>
        <v>28259.435736677115</v>
      </c>
      <c r="Z1885" s="44">
        <f t="shared" si="357"/>
        <v>31.399373040752351</v>
      </c>
      <c r="AA1885" s="44">
        <f t="shared" si="358"/>
        <v>14129.717868338557</v>
      </c>
      <c r="AB1885" s="44">
        <f t="shared" si="359"/>
        <v>0</v>
      </c>
      <c r="AC1885" s="44">
        <f t="shared" si="360"/>
        <v>0</v>
      </c>
      <c r="AD1885" s="44">
        <f t="shared" si="361"/>
        <v>9218.85592476489</v>
      </c>
      <c r="AE1885" s="12">
        <f t="shared" si="362"/>
        <v>51639.408902821313</v>
      </c>
    </row>
    <row r="1886" spans="1:31" ht="12.6" hidden="1" customHeight="1" x14ac:dyDescent="0.2">
      <c r="A1886" s="26" t="s">
        <v>2041</v>
      </c>
      <c r="B1886" s="19"/>
      <c r="C1886" s="19"/>
      <c r="D1886" s="20"/>
      <c r="E1886" s="21"/>
      <c r="F1886" s="22"/>
      <c r="G1886" s="21"/>
      <c r="H1886" s="22"/>
      <c r="I1886" s="20">
        <v>32000</v>
      </c>
      <c r="J1886" s="20">
        <v>23223</v>
      </c>
      <c r="K1886" s="20"/>
      <c r="L1886" s="20"/>
      <c r="M1886" s="20"/>
      <c r="N1886" s="20"/>
      <c r="O1886" s="20">
        <v>55223</v>
      </c>
      <c r="P1886" s="23" t="str">
        <f>VLOOKUP(A1886,'ИЗ ОСНОВЫ НОМЕНКЛАТУР'!D:E,2,0)</f>
        <v>Крепежные системы</v>
      </c>
      <c r="Q1886" s="23" t="str">
        <f>VLOOKUP(A1886,'ИЗ ОСНОВЫ НОМЕНКЛАТУР'!D:F,3,0)</f>
        <v>Рамочное соединение</v>
      </c>
      <c r="R1886" s="40">
        <f>VLOOKUP(A:A,'ИЗ ОСНОВЫ НОМЕНКЛАТУР'!D:G,4,0)</f>
        <v>1.1005</v>
      </c>
      <c r="S1886" s="12" t="str">
        <f>VLOOKUP(A:A,'ИЗ ОСНОВЫ НОМЕНКЛАТУР'!D:H,5,0)</f>
        <v>C</v>
      </c>
      <c r="T1886" s="44">
        <f t="shared" si="351"/>
        <v>0</v>
      </c>
      <c r="U1886" s="44">
        <f t="shared" si="352"/>
        <v>0</v>
      </c>
      <c r="V1886" s="44">
        <f t="shared" si="353"/>
        <v>0</v>
      </c>
      <c r="W1886" s="44">
        <f t="shared" si="354"/>
        <v>0</v>
      </c>
      <c r="X1886" s="44">
        <f t="shared" si="355"/>
        <v>0</v>
      </c>
      <c r="Y1886" s="44">
        <f t="shared" si="356"/>
        <v>35216</v>
      </c>
      <c r="Z1886" s="44">
        <f t="shared" si="357"/>
        <v>25556.911500000002</v>
      </c>
      <c r="AA1886" s="44">
        <f t="shared" si="358"/>
        <v>0</v>
      </c>
      <c r="AB1886" s="44">
        <f t="shared" si="359"/>
        <v>0</v>
      </c>
      <c r="AC1886" s="44">
        <f t="shared" si="360"/>
        <v>0</v>
      </c>
      <c r="AD1886" s="44">
        <f t="shared" si="361"/>
        <v>0</v>
      </c>
      <c r="AE1886" s="12">
        <f t="shared" si="362"/>
        <v>60772.911500000002</v>
      </c>
    </row>
    <row r="1887" spans="1:31" ht="12.6" hidden="1" customHeight="1" x14ac:dyDescent="0.2">
      <c r="A1887" s="26" t="s">
        <v>2042</v>
      </c>
      <c r="B1887" s="19"/>
      <c r="C1887" s="19"/>
      <c r="D1887" s="20"/>
      <c r="E1887" s="21"/>
      <c r="F1887" s="22"/>
      <c r="G1887" s="21"/>
      <c r="H1887" s="22"/>
      <c r="I1887" s="20"/>
      <c r="J1887" s="20">
        <v>20628</v>
      </c>
      <c r="K1887" s="20"/>
      <c r="L1887" s="20"/>
      <c r="M1887" s="20"/>
      <c r="N1887" s="20">
        <v>8000</v>
      </c>
      <c r="O1887" s="20">
        <v>28628</v>
      </c>
      <c r="P1887" s="23" t="str">
        <f>VLOOKUP(A1887,'ИЗ ОСНОВЫ НОМЕНКЛАТУР'!D:E,2,0)</f>
        <v>Крепежные системы</v>
      </c>
      <c r="Q1887" s="23" t="str">
        <f>VLOOKUP(A1887,'ИЗ ОСНОВЫ НОМЕНКЛАТУР'!D:F,3,0)</f>
        <v>Рамочное соединение</v>
      </c>
      <c r="R1887" s="40">
        <f>VLOOKUP(A:A,'ИЗ ОСНОВЫ НОМЕНКЛАТУР'!D:G,4,0)</f>
        <v>4.3050999999999995</v>
      </c>
      <c r="S1887" s="12" t="str">
        <f>VLOOKUP(A:A,'ИЗ ОСНОВЫ НОМЕНКЛАТУР'!D:H,5,0)</f>
        <v>C</v>
      </c>
      <c r="T1887" s="44">
        <f t="shared" si="351"/>
        <v>0</v>
      </c>
      <c r="U1887" s="44">
        <f t="shared" si="352"/>
        <v>0</v>
      </c>
      <c r="V1887" s="44">
        <f t="shared" si="353"/>
        <v>0</v>
      </c>
      <c r="W1887" s="44">
        <f t="shared" si="354"/>
        <v>0</v>
      </c>
      <c r="X1887" s="44">
        <f t="shared" si="355"/>
        <v>0</v>
      </c>
      <c r="Y1887" s="44">
        <f t="shared" si="356"/>
        <v>0</v>
      </c>
      <c r="Z1887" s="44">
        <f t="shared" si="357"/>
        <v>88805.602799999993</v>
      </c>
      <c r="AA1887" s="44">
        <f t="shared" si="358"/>
        <v>0</v>
      </c>
      <c r="AB1887" s="44">
        <f t="shared" si="359"/>
        <v>0</v>
      </c>
      <c r="AC1887" s="44">
        <f t="shared" si="360"/>
        <v>0</v>
      </c>
      <c r="AD1887" s="44">
        <f t="shared" si="361"/>
        <v>34440.799999999996</v>
      </c>
      <c r="AE1887" s="12">
        <f t="shared" si="362"/>
        <v>123246.40279999998</v>
      </c>
    </row>
    <row r="1888" spans="1:31" ht="12.6" hidden="1" customHeight="1" x14ac:dyDescent="0.2">
      <c r="A1888" s="26" t="s">
        <v>3520</v>
      </c>
      <c r="B1888" s="19"/>
      <c r="C1888" s="19"/>
      <c r="D1888" s="20"/>
      <c r="E1888" s="21"/>
      <c r="F1888" s="22"/>
      <c r="G1888" s="21"/>
      <c r="H1888" s="22"/>
      <c r="I1888" s="20"/>
      <c r="J1888" s="20">
        <v>4</v>
      </c>
      <c r="K1888" s="20"/>
      <c r="L1888" s="20">
        <v>5</v>
      </c>
      <c r="M1888" s="20"/>
      <c r="N1888" s="20">
        <v>4</v>
      </c>
      <c r="O1888" s="20">
        <v>13</v>
      </c>
      <c r="P1888" s="23" t="str">
        <f>VLOOKUP(A1888,'ИЗ ОСНОВЫ НОМЕНКЛАТУР'!D:E,2,0)</f>
        <v>Инструменты и расходные материалы</v>
      </c>
      <c r="Q1888" s="23" t="str">
        <f>VLOOKUP(A1888,'ИЗ ОСНОВЫ НОМЕНКЛАТУР'!D:F,3,0)</f>
        <v>Насадки, сверла</v>
      </c>
      <c r="R1888" s="40">
        <f>VLOOKUP(A:A,'ИЗ ОСНОВЫ НОМЕНКЛАТУР'!D:G,4,0)</f>
        <v>2554.2797368421052</v>
      </c>
      <c r="S1888" s="12" t="str">
        <f>VLOOKUP(A:A,'ИЗ ОСНОВЫ НОМЕНКЛАТУР'!D:H,5,0)</f>
        <v>C</v>
      </c>
      <c r="T1888" s="44">
        <f t="shared" si="351"/>
        <v>0</v>
      </c>
      <c r="U1888" s="44">
        <f t="shared" si="352"/>
        <v>0</v>
      </c>
      <c r="V1888" s="44">
        <f t="shared" si="353"/>
        <v>0</v>
      </c>
      <c r="W1888" s="44">
        <f t="shared" si="354"/>
        <v>0</v>
      </c>
      <c r="X1888" s="44">
        <f t="shared" si="355"/>
        <v>0</v>
      </c>
      <c r="Y1888" s="44">
        <f t="shared" si="356"/>
        <v>0</v>
      </c>
      <c r="Z1888" s="44">
        <f t="shared" si="357"/>
        <v>10217.118947368421</v>
      </c>
      <c r="AA1888" s="44">
        <f t="shared" si="358"/>
        <v>0</v>
      </c>
      <c r="AB1888" s="44">
        <f t="shared" si="359"/>
        <v>12771.398684210526</v>
      </c>
      <c r="AC1888" s="44">
        <f t="shared" si="360"/>
        <v>0</v>
      </c>
      <c r="AD1888" s="44">
        <f t="shared" si="361"/>
        <v>10217.118947368421</v>
      </c>
      <c r="AE1888" s="12">
        <f t="shared" si="362"/>
        <v>33205.636578947364</v>
      </c>
    </row>
    <row r="1889" spans="1:31" ht="12.6" hidden="1" customHeight="1" x14ac:dyDescent="0.2">
      <c r="A1889" s="26" t="s">
        <v>3108</v>
      </c>
      <c r="B1889" s="19"/>
      <c r="C1889" s="19"/>
      <c r="D1889" s="20"/>
      <c r="E1889" s="21"/>
      <c r="F1889" s="22"/>
      <c r="G1889" s="21"/>
      <c r="H1889" s="22"/>
      <c r="I1889" s="20"/>
      <c r="J1889" s="20"/>
      <c r="K1889" s="20"/>
      <c r="L1889" s="20"/>
      <c r="M1889" s="20"/>
      <c r="N1889" s="20">
        <v>7</v>
      </c>
      <c r="O1889" s="20">
        <v>7</v>
      </c>
      <c r="P1889" s="23" t="str">
        <f>VLOOKUP(A1889,'ИЗ ОСНОВЫ НОМЕНКЛАТУР'!D:E,2,0)</f>
        <v>Механизмы</v>
      </c>
      <c r="Q1889" s="23" t="str">
        <f>VLOOKUP(A1889,'ИЗ ОСНОВЫ НОМЕНКЛАТУР'!D:F,3,0)</f>
        <v>Подъемные механизмы</v>
      </c>
      <c r="R1889" s="40">
        <f>VLOOKUP(A:A,'ИЗ ОСНОВЫ НОМЕНКЛАТУР'!D:G,4,0)</f>
        <v>15579</v>
      </c>
      <c r="S1889" s="12" t="str">
        <f>VLOOKUP(A:A,'ИЗ ОСНОВЫ НОМЕНКЛАТУР'!D:H,5,0)</f>
        <v>C</v>
      </c>
      <c r="T1889" s="44">
        <f t="shared" si="351"/>
        <v>0</v>
      </c>
      <c r="U1889" s="44">
        <f t="shared" si="352"/>
        <v>0</v>
      </c>
      <c r="V1889" s="44">
        <f t="shared" si="353"/>
        <v>0</v>
      </c>
      <c r="W1889" s="44">
        <f t="shared" si="354"/>
        <v>0</v>
      </c>
      <c r="X1889" s="44">
        <f t="shared" si="355"/>
        <v>0</v>
      </c>
      <c r="Y1889" s="44">
        <f t="shared" si="356"/>
        <v>0</v>
      </c>
      <c r="Z1889" s="44">
        <f t="shared" si="357"/>
        <v>0</v>
      </c>
      <c r="AA1889" s="44">
        <f t="shared" si="358"/>
        <v>0</v>
      </c>
      <c r="AB1889" s="44">
        <f t="shared" si="359"/>
        <v>0</v>
      </c>
      <c r="AC1889" s="44">
        <f t="shared" si="360"/>
        <v>0</v>
      </c>
      <c r="AD1889" s="44">
        <f t="shared" si="361"/>
        <v>109053</v>
      </c>
      <c r="AE1889" s="12">
        <f t="shared" si="362"/>
        <v>109053</v>
      </c>
    </row>
    <row r="1890" spans="1:31" ht="12.6" hidden="1" customHeight="1" x14ac:dyDescent="0.2">
      <c r="A1890" s="26" t="s">
        <v>3111</v>
      </c>
      <c r="B1890" s="19"/>
      <c r="C1890" s="19"/>
      <c r="D1890" s="20"/>
      <c r="E1890" s="21"/>
      <c r="F1890" s="22"/>
      <c r="G1890" s="21"/>
      <c r="H1890" s="22"/>
      <c r="I1890" s="20"/>
      <c r="J1890" s="20">
        <v>1</v>
      </c>
      <c r="K1890" s="20"/>
      <c r="L1890" s="20"/>
      <c r="M1890" s="20"/>
      <c r="N1890" s="20">
        <v>6</v>
      </c>
      <c r="O1890" s="20">
        <v>7</v>
      </c>
      <c r="P1890" s="23" t="str">
        <f>VLOOKUP(A1890,'ИЗ ОСНОВЫ НОМЕНКЛАТУР'!D:E,2,0)</f>
        <v>Механизмы</v>
      </c>
      <c r="Q1890" s="23" t="str">
        <f>VLOOKUP(A1890,'ИЗ ОСНОВЫ НОМЕНКЛАТУР'!D:F,3,0)</f>
        <v>Подъемные механизмы</v>
      </c>
      <c r="R1890" s="40">
        <f>VLOOKUP(A:A,'ИЗ ОСНОВЫ НОМЕНКЛАТУР'!D:G,4,0)</f>
        <v>15570</v>
      </c>
      <c r="S1890" s="12" t="str">
        <f>VLOOKUP(A:A,'ИЗ ОСНОВЫ НОМЕНКЛАТУР'!D:H,5,0)</f>
        <v>C</v>
      </c>
      <c r="T1890" s="44">
        <f t="shared" si="351"/>
        <v>0</v>
      </c>
      <c r="U1890" s="44">
        <f t="shared" si="352"/>
        <v>0</v>
      </c>
      <c r="V1890" s="44">
        <f t="shared" si="353"/>
        <v>0</v>
      </c>
      <c r="W1890" s="44">
        <f t="shared" si="354"/>
        <v>0</v>
      </c>
      <c r="X1890" s="44">
        <f t="shared" si="355"/>
        <v>0</v>
      </c>
      <c r="Y1890" s="44">
        <f t="shared" si="356"/>
        <v>0</v>
      </c>
      <c r="Z1890" s="44">
        <f t="shared" si="357"/>
        <v>15570</v>
      </c>
      <c r="AA1890" s="44">
        <f t="shared" si="358"/>
        <v>0</v>
      </c>
      <c r="AB1890" s="44">
        <f t="shared" si="359"/>
        <v>0</v>
      </c>
      <c r="AC1890" s="44">
        <f t="shared" si="360"/>
        <v>0</v>
      </c>
      <c r="AD1890" s="44">
        <f t="shared" si="361"/>
        <v>93420</v>
      </c>
      <c r="AE1890" s="12">
        <f t="shared" si="362"/>
        <v>108990</v>
      </c>
    </row>
    <row r="1891" spans="1:31" ht="12.6" hidden="1" customHeight="1" x14ac:dyDescent="0.2">
      <c r="A1891" s="26" t="s">
        <v>3399</v>
      </c>
      <c r="B1891" s="19"/>
      <c r="C1891" s="19"/>
      <c r="D1891" s="20"/>
      <c r="E1891" s="21"/>
      <c r="F1891" s="22"/>
      <c r="G1891" s="21"/>
      <c r="H1891" s="22"/>
      <c r="I1891" s="20"/>
      <c r="J1891" s="20">
        <v>1</v>
      </c>
      <c r="K1891" s="20"/>
      <c r="L1891" s="20"/>
      <c r="M1891" s="20"/>
      <c r="N1891" s="20">
        <v>1</v>
      </c>
      <c r="O1891" s="20">
        <v>2</v>
      </c>
      <c r="P1891" s="23" t="str">
        <f>VLOOKUP(A1891,'ИЗ ОСНОВЫ НОМЕНКЛАТУР'!D:E,2,0)</f>
        <v>Инструменты и расходные материалы</v>
      </c>
      <c r="Q1891" s="23" t="str">
        <f>VLOOKUP(A1891,'ИЗ ОСНОВЫ НОМЕНКЛАТУР'!D:F,3,0)</f>
        <v>Электроинструменты</v>
      </c>
      <c r="R1891" s="40">
        <f>VLOOKUP(A:A,'ИЗ ОСНОВЫ НОМЕНКЛАТУР'!D:G,4,0)</f>
        <v>22376.29</v>
      </c>
      <c r="S1891" s="12" t="str">
        <f>VLOOKUP(A:A,'ИЗ ОСНОВЫ НОМЕНКЛАТУР'!D:H,5,0)</f>
        <v>C</v>
      </c>
      <c r="T1891" s="44">
        <f t="shared" si="351"/>
        <v>0</v>
      </c>
      <c r="U1891" s="44">
        <f t="shared" si="352"/>
        <v>0</v>
      </c>
      <c r="V1891" s="44">
        <f t="shared" si="353"/>
        <v>0</v>
      </c>
      <c r="W1891" s="44">
        <f t="shared" si="354"/>
        <v>0</v>
      </c>
      <c r="X1891" s="44">
        <f t="shared" si="355"/>
        <v>0</v>
      </c>
      <c r="Y1891" s="44">
        <f t="shared" si="356"/>
        <v>0</v>
      </c>
      <c r="Z1891" s="44">
        <f t="shared" si="357"/>
        <v>22376.29</v>
      </c>
      <c r="AA1891" s="44">
        <f t="shared" si="358"/>
        <v>0</v>
      </c>
      <c r="AB1891" s="44">
        <f t="shared" si="359"/>
        <v>0</v>
      </c>
      <c r="AC1891" s="44">
        <f t="shared" si="360"/>
        <v>0</v>
      </c>
      <c r="AD1891" s="44">
        <f t="shared" si="361"/>
        <v>22376.29</v>
      </c>
      <c r="AE1891" s="12">
        <f t="shared" si="362"/>
        <v>44752.58</v>
      </c>
    </row>
    <row r="1892" spans="1:31" ht="12.6" hidden="1" customHeight="1" x14ac:dyDescent="0.2">
      <c r="A1892" s="26" t="s">
        <v>1700</v>
      </c>
      <c r="B1892" s="19"/>
      <c r="C1892" s="19"/>
      <c r="D1892" s="20"/>
      <c r="E1892" s="21"/>
      <c r="F1892" s="22"/>
      <c r="G1892" s="21"/>
      <c r="H1892" s="22"/>
      <c r="I1892" s="20"/>
      <c r="J1892" s="20">
        <v>356</v>
      </c>
      <c r="K1892" s="20"/>
      <c r="L1892" s="20"/>
      <c r="M1892" s="20"/>
      <c r="N1892" s="20">
        <v>326</v>
      </c>
      <c r="O1892" s="20">
        <v>682</v>
      </c>
      <c r="P1892" s="23" t="str">
        <f>VLOOKUP(A1892,'ИЗ ОСНОВЫ НОМЕНКЛАТУР'!D:E,2,0)</f>
        <v>Крепежные системы</v>
      </c>
      <c r="Q1892" s="23" t="str">
        <f>VLOOKUP(A1892,'ИЗ ОСНОВЫ НОМЕНКЛАТУР'!D:F,3,0)</f>
        <v>Конфирматы шурупы дюбель</v>
      </c>
      <c r="R1892" s="40">
        <f>VLOOKUP(A:A,'ИЗ ОСНОВЫ НОМЕНКЛАТУР'!D:G,4,0)</f>
        <v>156.89335488041371</v>
      </c>
      <c r="S1892" s="12" t="str">
        <f>VLOOKUP(A:A,'ИЗ ОСНОВЫ НОМЕНКЛАТУР'!D:H,5,0)</f>
        <v>C</v>
      </c>
      <c r="T1892" s="44">
        <f t="shared" si="351"/>
        <v>0</v>
      </c>
      <c r="U1892" s="44">
        <f t="shared" si="352"/>
        <v>0</v>
      </c>
      <c r="V1892" s="44">
        <f t="shared" si="353"/>
        <v>0</v>
      </c>
      <c r="W1892" s="44">
        <f t="shared" si="354"/>
        <v>0</v>
      </c>
      <c r="X1892" s="44">
        <f t="shared" si="355"/>
        <v>0</v>
      </c>
      <c r="Y1892" s="44">
        <f t="shared" si="356"/>
        <v>0</v>
      </c>
      <c r="Z1892" s="44">
        <f t="shared" si="357"/>
        <v>55854.034337427278</v>
      </c>
      <c r="AA1892" s="44">
        <f t="shared" si="358"/>
        <v>0</v>
      </c>
      <c r="AB1892" s="44">
        <f t="shared" si="359"/>
        <v>0</v>
      </c>
      <c r="AC1892" s="44">
        <f t="shared" si="360"/>
        <v>0</v>
      </c>
      <c r="AD1892" s="44">
        <f t="shared" si="361"/>
        <v>51147.233691014866</v>
      </c>
      <c r="AE1892" s="12">
        <f t="shared" si="362"/>
        <v>107001.26802844214</v>
      </c>
    </row>
    <row r="1893" spans="1:31" ht="12.6" hidden="1" customHeight="1" x14ac:dyDescent="0.2">
      <c r="A1893" s="26" t="s">
        <v>1699</v>
      </c>
      <c r="B1893" s="19"/>
      <c r="C1893" s="19"/>
      <c r="D1893" s="20"/>
      <c r="E1893" s="21"/>
      <c r="F1893" s="22"/>
      <c r="G1893" s="21"/>
      <c r="H1893" s="22"/>
      <c r="I1893" s="20"/>
      <c r="J1893" s="20">
        <v>150</v>
      </c>
      <c r="K1893" s="20"/>
      <c r="L1893" s="20"/>
      <c r="M1893" s="20"/>
      <c r="N1893" s="20">
        <v>237</v>
      </c>
      <c r="O1893" s="20">
        <v>387</v>
      </c>
      <c r="P1893" s="23" t="str">
        <f>VLOOKUP(A1893,'ИЗ ОСНОВЫ НОМЕНКЛАТУР'!D:E,2,0)</f>
        <v>Крепежные системы</v>
      </c>
      <c r="Q1893" s="23" t="str">
        <f>VLOOKUP(A1893,'ИЗ ОСНОВЫ НОМЕНКЛАТУР'!D:F,3,0)</f>
        <v>Конфирматы шурупы дюбель</v>
      </c>
      <c r="R1893" s="40">
        <f>VLOOKUP(A:A,'ИЗ ОСНОВЫ НОМЕНКЛАТУР'!D:G,4,0)</f>
        <v>115.90383108935127</v>
      </c>
      <c r="S1893" s="12" t="str">
        <f>VLOOKUP(A:A,'ИЗ ОСНОВЫ НОМЕНКЛАТУР'!D:H,5,0)</f>
        <v>C</v>
      </c>
      <c r="T1893" s="44">
        <f t="shared" si="351"/>
        <v>0</v>
      </c>
      <c r="U1893" s="44">
        <f t="shared" si="352"/>
        <v>0</v>
      </c>
      <c r="V1893" s="44">
        <f t="shared" si="353"/>
        <v>0</v>
      </c>
      <c r="W1893" s="44">
        <f t="shared" si="354"/>
        <v>0</v>
      </c>
      <c r="X1893" s="44">
        <f t="shared" si="355"/>
        <v>0</v>
      </c>
      <c r="Y1893" s="44">
        <f t="shared" si="356"/>
        <v>0</v>
      </c>
      <c r="Z1893" s="44">
        <f t="shared" si="357"/>
        <v>17385.574663402691</v>
      </c>
      <c r="AA1893" s="44">
        <f t="shared" si="358"/>
        <v>0</v>
      </c>
      <c r="AB1893" s="44">
        <f t="shared" si="359"/>
        <v>0</v>
      </c>
      <c r="AC1893" s="44">
        <f t="shared" si="360"/>
        <v>0</v>
      </c>
      <c r="AD1893" s="44">
        <f t="shared" si="361"/>
        <v>27469.207968176252</v>
      </c>
      <c r="AE1893" s="12">
        <f t="shared" si="362"/>
        <v>44854.782631578943</v>
      </c>
    </row>
    <row r="1894" spans="1:31" ht="12.6" hidden="1" customHeight="1" x14ac:dyDescent="0.2">
      <c r="A1894" s="26" t="s">
        <v>4031</v>
      </c>
      <c r="B1894" s="19"/>
      <c r="C1894" s="19"/>
      <c r="D1894" s="20"/>
      <c r="E1894" s="21"/>
      <c r="F1894" s="22"/>
      <c r="G1894" s="21"/>
      <c r="H1894" s="22"/>
      <c r="I1894" s="20"/>
      <c r="J1894" s="20">
        <v>1</v>
      </c>
      <c r="K1894" s="20"/>
      <c r="L1894" s="20"/>
      <c r="M1894" s="20"/>
      <c r="N1894" s="20"/>
      <c r="O1894" s="20">
        <v>1</v>
      </c>
      <c r="P1894" s="23" t="str">
        <f>VLOOKUP(A1894,'ИЗ ОСНОВЫ НОМЕНКЛАТУР'!D:E,2,0)</f>
        <v>Реставрационные материалы</v>
      </c>
      <c r="Q1894" s="23" t="str">
        <f>VLOOKUP(A1894,'ИЗ ОСНОВЫ НОМЕНКЛАТУР'!D:F,3,0)</f>
        <v>Маркер мебельный</v>
      </c>
      <c r="R1894" s="40">
        <f>VLOOKUP(A:A,'ИЗ ОСНОВЫ НОМЕНКЛАТУР'!D:G,4,0)</f>
        <v>152.97</v>
      </c>
      <c r="S1894" s="12" t="str">
        <f>VLOOKUP(A:A,'ИЗ ОСНОВЫ НОМЕНКЛАТУР'!D:H,5,0)</f>
        <v>C</v>
      </c>
      <c r="T1894" s="44">
        <f t="shared" si="351"/>
        <v>0</v>
      </c>
      <c r="U1894" s="44">
        <f t="shared" si="352"/>
        <v>0</v>
      </c>
      <c r="V1894" s="44">
        <f t="shared" si="353"/>
        <v>0</v>
      </c>
      <c r="W1894" s="44">
        <f t="shared" si="354"/>
        <v>0</v>
      </c>
      <c r="X1894" s="44">
        <f t="shared" si="355"/>
        <v>0</v>
      </c>
      <c r="Y1894" s="44">
        <f t="shared" si="356"/>
        <v>0</v>
      </c>
      <c r="Z1894" s="44">
        <f t="shared" si="357"/>
        <v>152.97</v>
      </c>
      <c r="AA1894" s="44">
        <f t="shared" si="358"/>
        <v>0</v>
      </c>
      <c r="AB1894" s="44">
        <f t="shared" si="359"/>
        <v>0</v>
      </c>
      <c r="AC1894" s="44">
        <f t="shared" si="360"/>
        <v>0</v>
      </c>
      <c r="AD1894" s="44">
        <f t="shared" si="361"/>
        <v>0</v>
      </c>
      <c r="AE1894" s="12">
        <f t="shared" si="362"/>
        <v>152.97</v>
      </c>
    </row>
    <row r="1895" spans="1:31" ht="12.6" hidden="1" customHeight="1" x14ac:dyDescent="0.2">
      <c r="A1895" s="26" t="s">
        <v>4035</v>
      </c>
      <c r="B1895" s="19"/>
      <c r="C1895" s="19"/>
      <c r="D1895" s="20"/>
      <c r="E1895" s="21"/>
      <c r="F1895" s="22"/>
      <c r="G1895" s="21"/>
      <c r="H1895" s="22"/>
      <c r="I1895" s="20"/>
      <c r="J1895" s="20">
        <v>10</v>
      </c>
      <c r="K1895" s="20"/>
      <c r="L1895" s="20"/>
      <c r="M1895" s="20"/>
      <c r="N1895" s="20"/>
      <c r="O1895" s="20">
        <v>10</v>
      </c>
      <c r="P1895" s="23" t="str">
        <f>VLOOKUP(A1895,'ИЗ ОСНОВЫ НОМЕНКЛАТУР'!D:E,2,0)</f>
        <v>Реставрационные материалы</v>
      </c>
      <c r="Q1895" s="23" t="str">
        <f>VLOOKUP(A1895,'ИЗ ОСНОВЫ НОМЕНКЛАТУР'!D:F,3,0)</f>
        <v>Маркер мебельный</v>
      </c>
      <c r="R1895" s="40">
        <f>VLOOKUP(A:A,'ИЗ ОСНОВЫ НОМЕНКЛАТУР'!D:G,4,0)</f>
        <v>222.38000000000002</v>
      </c>
      <c r="S1895" s="12" t="str">
        <f>VLOOKUP(A:A,'ИЗ ОСНОВЫ НОМЕНКЛАТУР'!D:H,5,0)</f>
        <v>C</v>
      </c>
      <c r="T1895" s="44">
        <f t="shared" si="351"/>
        <v>0</v>
      </c>
      <c r="U1895" s="44">
        <f t="shared" si="352"/>
        <v>0</v>
      </c>
      <c r="V1895" s="44">
        <f t="shared" si="353"/>
        <v>0</v>
      </c>
      <c r="W1895" s="44">
        <f t="shared" si="354"/>
        <v>0</v>
      </c>
      <c r="X1895" s="44">
        <f t="shared" si="355"/>
        <v>0</v>
      </c>
      <c r="Y1895" s="44">
        <f t="shared" si="356"/>
        <v>0</v>
      </c>
      <c r="Z1895" s="44">
        <f t="shared" si="357"/>
        <v>2223.8000000000002</v>
      </c>
      <c r="AA1895" s="44">
        <f t="shared" si="358"/>
        <v>0</v>
      </c>
      <c r="AB1895" s="44">
        <f t="shared" si="359"/>
        <v>0</v>
      </c>
      <c r="AC1895" s="44">
        <f t="shared" si="360"/>
        <v>0</v>
      </c>
      <c r="AD1895" s="44">
        <f t="shared" si="361"/>
        <v>0</v>
      </c>
      <c r="AE1895" s="12">
        <f t="shared" si="362"/>
        <v>2223.8000000000002</v>
      </c>
    </row>
    <row r="1896" spans="1:31" ht="12.6" hidden="1" customHeight="1" x14ac:dyDescent="0.2">
      <c r="A1896" s="26" t="s">
        <v>4041</v>
      </c>
      <c r="B1896" s="19"/>
      <c r="C1896" s="19"/>
      <c r="D1896" s="20"/>
      <c r="E1896" s="20">
        <v>2</v>
      </c>
      <c r="F1896" s="20"/>
      <c r="G1896" s="21"/>
      <c r="H1896" s="22"/>
      <c r="I1896" s="20"/>
      <c r="J1896" s="20">
        <v>41</v>
      </c>
      <c r="K1896" s="20"/>
      <c r="L1896" s="20"/>
      <c r="M1896" s="20"/>
      <c r="N1896" s="20"/>
      <c r="O1896" s="20">
        <v>43</v>
      </c>
      <c r="P1896" s="23" t="str">
        <f>VLOOKUP(A1896,'ИЗ ОСНОВЫ НОМЕНКЛАТУР'!D:E,2,0)</f>
        <v>Реставрационные материалы</v>
      </c>
      <c r="Q1896" s="23" t="str">
        <f>VLOOKUP(A1896,'ИЗ ОСНОВЫ НОМЕНКЛАТУР'!D:F,3,0)</f>
        <v>Маркер мебельный</v>
      </c>
      <c r="R1896" s="40">
        <f>VLOOKUP(A:A,'ИЗ ОСНОВЫ НОМЕНКЛАТУР'!D:G,4,0)</f>
        <v>187.4196551724138</v>
      </c>
      <c r="S1896" s="12" t="str">
        <f>VLOOKUP(A:A,'ИЗ ОСНОВЫ НОМЕНКЛАТУР'!D:H,5,0)</f>
        <v>C</v>
      </c>
      <c r="T1896" s="44">
        <f t="shared" si="351"/>
        <v>0</v>
      </c>
      <c r="U1896" s="44">
        <f t="shared" si="352"/>
        <v>374.8393103448276</v>
      </c>
      <c r="V1896" s="44">
        <f t="shared" si="353"/>
        <v>0</v>
      </c>
      <c r="W1896" s="44">
        <f t="shared" si="354"/>
        <v>0</v>
      </c>
      <c r="X1896" s="44">
        <f t="shared" si="355"/>
        <v>0</v>
      </c>
      <c r="Y1896" s="44">
        <f t="shared" si="356"/>
        <v>0</v>
      </c>
      <c r="Z1896" s="44">
        <f t="shared" si="357"/>
        <v>7684.2058620689659</v>
      </c>
      <c r="AA1896" s="44">
        <f t="shared" si="358"/>
        <v>0</v>
      </c>
      <c r="AB1896" s="44">
        <f t="shared" si="359"/>
        <v>0</v>
      </c>
      <c r="AC1896" s="44">
        <f t="shared" si="360"/>
        <v>0</v>
      </c>
      <c r="AD1896" s="44">
        <f t="shared" si="361"/>
        <v>0</v>
      </c>
      <c r="AE1896" s="12">
        <f t="shared" si="362"/>
        <v>8059.0451724137938</v>
      </c>
    </row>
    <row r="1897" spans="1:31" ht="12.6" hidden="1" customHeight="1" x14ac:dyDescent="0.2">
      <c r="A1897" s="26" t="s">
        <v>4040</v>
      </c>
      <c r="B1897" s="19"/>
      <c r="C1897" s="19"/>
      <c r="D1897" s="20"/>
      <c r="E1897" s="21"/>
      <c r="F1897" s="22"/>
      <c r="G1897" s="21"/>
      <c r="H1897" s="22"/>
      <c r="I1897" s="20"/>
      <c r="J1897" s="20">
        <v>15</v>
      </c>
      <c r="K1897" s="20"/>
      <c r="L1897" s="20"/>
      <c r="M1897" s="20"/>
      <c r="N1897" s="20"/>
      <c r="O1897" s="20">
        <v>15</v>
      </c>
      <c r="P1897" s="23" t="str">
        <f>VLOOKUP(A1897,'ИЗ ОСНОВЫ НОМЕНКЛАТУР'!D:E,2,0)</f>
        <v>Реставрационные материалы</v>
      </c>
      <c r="Q1897" s="23" t="str">
        <f>VLOOKUP(A1897,'ИЗ ОСНОВЫ НОМЕНКЛАТУР'!D:F,3,0)</f>
        <v>Маркер мебельный</v>
      </c>
      <c r="R1897" s="40">
        <f>VLOOKUP(A:A,'ИЗ ОСНОВЫ НОМЕНКЛАТУР'!D:G,4,0)</f>
        <v>220.631</v>
      </c>
      <c r="S1897" s="12" t="str">
        <f>VLOOKUP(A:A,'ИЗ ОСНОВЫ НОМЕНКЛАТУР'!D:H,5,0)</f>
        <v>C</v>
      </c>
      <c r="T1897" s="44">
        <f t="shared" si="351"/>
        <v>0</v>
      </c>
      <c r="U1897" s="44">
        <f t="shared" si="352"/>
        <v>0</v>
      </c>
      <c r="V1897" s="44">
        <f t="shared" si="353"/>
        <v>0</v>
      </c>
      <c r="W1897" s="44">
        <f t="shared" si="354"/>
        <v>0</v>
      </c>
      <c r="X1897" s="44">
        <f t="shared" si="355"/>
        <v>0</v>
      </c>
      <c r="Y1897" s="44">
        <f t="shared" si="356"/>
        <v>0</v>
      </c>
      <c r="Z1897" s="44">
        <f t="shared" si="357"/>
        <v>3309.4650000000001</v>
      </c>
      <c r="AA1897" s="44">
        <f t="shared" si="358"/>
        <v>0</v>
      </c>
      <c r="AB1897" s="44">
        <f t="shared" si="359"/>
        <v>0</v>
      </c>
      <c r="AC1897" s="44">
        <f t="shared" si="360"/>
        <v>0</v>
      </c>
      <c r="AD1897" s="44">
        <f t="shared" si="361"/>
        <v>0</v>
      </c>
      <c r="AE1897" s="12">
        <f t="shared" si="362"/>
        <v>3309.4650000000001</v>
      </c>
    </row>
    <row r="1898" spans="1:31" ht="12.6" hidden="1" customHeight="1" x14ac:dyDescent="0.2">
      <c r="A1898" s="26" t="s">
        <v>4582</v>
      </c>
      <c r="B1898" s="19"/>
      <c r="C1898" s="19"/>
      <c r="D1898" s="20"/>
      <c r="E1898" s="21"/>
      <c r="F1898" s="22"/>
      <c r="G1898" s="21"/>
      <c r="H1898" s="22"/>
      <c r="I1898" s="20"/>
      <c r="J1898" s="20">
        <v>3</v>
      </c>
      <c r="K1898" s="20"/>
      <c r="L1898" s="20"/>
      <c r="M1898" s="20"/>
      <c r="N1898" s="20"/>
      <c r="O1898" s="20">
        <v>3</v>
      </c>
      <c r="P1898" s="23" t="str">
        <f>VLOOKUP(A1898,'ИЗ ОСНОВЫ НОМЕНКЛАТУР'!D:E,2,0)</f>
        <v>Реставрационные материалы</v>
      </c>
      <c r="Q1898" s="23" t="str">
        <f>VLOOKUP(A1898,'ИЗ ОСНОВЫ НОМЕНКЛАТУР'!D:F,3,0)</f>
        <v>Маркер мебельный</v>
      </c>
      <c r="R1898" s="40">
        <f>VLOOKUP(A:A,'ИЗ ОСНОВЫ НОМЕНКЛАТУР'!D:G,4,0)</f>
        <v>226</v>
      </c>
      <c r="S1898" s="12" t="str">
        <f>VLOOKUP(A:A,'ИЗ ОСНОВЫ НОМЕНКЛАТУР'!D:H,5,0)</f>
        <v>C</v>
      </c>
      <c r="T1898" s="44">
        <f t="shared" si="351"/>
        <v>0</v>
      </c>
      <c r="U1898" s="44">
        <f t="shared" si="352"/>
        <v>0</v>
      </c>
      <c r="V1898" s="44">
        <f t="shared" si="353"/>
        <v>0</v>
      </c>
      <c r="W1898" s="44">
        <f t="shared" si="354"/>
        <v>0</v>
      </c>
      <c r="X1898" s="44">
        <f t="shared" si="355"/>
        <v>0</v>
      </c>
      <c r="Y1898" s="44">
        <f t="shared" si="356"/>
        <v>0</v>
      </c>
      <c r="Z1898" s="44">
        <f t="shared" si="357"/>
        <v>678</v>
      </c>
      <c r="AA1898" s="44">
        <f t="shared" si="358"/>
        <v>0</v>
      </c>
      <c r="AB1898" s="44">
        <f t="shared" si="359"/>
        <v>0</v>
      </c>
      <c r="AC1898" s="44">
        <f t="shared" si="360"/>
        <v>0</v>
      </c>
      <c r="AD1898" s="44">
        <f t="shared" si="361"/>
        <v>0</v>
      </c>
      <c r="AE1898" s="12">
        <f t="shared" si="362"/>
        <v>678</v>
      </c>
    </row>
    <row r="1899" spans="1:31" ht="12.6" hidden="1" customHeight="1" x14ac:dyDescent="0.2">
      <c r="A1899" s="26" t="s">
        <v>4583</v>
      </c>
      <c r="B1899" s="19"/>
      <c r="C1899" s="19"/>
      <c r="D1899" s="20"/>
      <c r="E1899" s="21"/>
      <c r="F1899" s="22"/>
      <c r="G1899" s="21"/>
      <c r="H1899" s="22"/>
      <c r="I1899" s="20"/>
      <c r="J1899" s="20">
        <v>1</v>
      </c>
      <c r="K1899" s="20"/>
      <c r="L1899" s="20"/>
      <c r="M1899" s="20"/>
      <c r="N1899" s="20"/>
      <c r="O1899" s="20">
        <v>1</v>
      </c>
      <c r="P1899" s="23" t="str">
        <f>VLOOKUP(A1899,'ИЗ ОСНОВЫ НОМЕНКЛАТУР'!D:E,2,0)</f>
        <v>Реставрационные материалы</v>
      </c>
      <c r="Q1899" s="23" t="str">
        <f>VLOOKUP(A1899,'ИЗ ОСНОВЫ НОМЕНКЛАТУР'!D:F,3,0)</f>
        <v>Маркер мебельный</v>
      </c>
      <c r="R1899" s="40">
        <f>VLOOKUP(A:A,'ИЗ ОСНОВЫ НОМЕНКЛАТУР'!D:G,4,0)</f>
        <v>257</v>
      </c>
      <c r="S1899" s="12" t="str">
        <f>VLOOKUP(A:A,'ИЗ ОСНОВЫ НОМЕНКЛАТУР'!D:H,5,0)</f>
        <v>C</v>
      </c>
      <c r="T1899" s="44">
        <f t="shared" si="351"/>
        <v>0</v>
      </c>
      <c r="U1899" s="44">
        <f t="shared" si="352"/>
        <v>0</v>
      </c>
      <c r="V1899" s="44">
        <f t="shared" si="353"/>
        <v>0</v>
      </c>
      <c r="W1899" s="44">
        <f t="shared" si="354"/>
        <v>0</v>
      </c>
      <c r="X1899" s="44">
        <f t="shared" si="355"/>
        <v>0</v>
      </c>
      <c r="Y1899" s="44">
        <f t="shared" si="356"/>
        <v>0</v>
      </c>
      <c r="Z1899" s="44">
        <f t="shared" si="357"/>
        <v>257</v>
      </c>
      <c r="AA1899" s="44">
        <f t="shared" si="358"/>
        <v>0</v>
      </c>
      <c r="AB1899" s="44">
        <f t="shared" si="359"/>
        <v>0</v>
      </c>
      <c r="AC1899" s="44">
        <f t="shared" si="360"/>
        <v>0</v>
      </c>
      <c r="AD1899" s="44">
        <f t="shared" si="361"/>
        <v>0</v>
      </c>
      <c r="AE1899" s="12">
        <f t="shared" si="362"/>
        <v>257</v>
      </c>
    </row>
    <row r="1900" spans="1:31" ht="12.6" hidden="1" customHeight="1" x14ac:dyDescent="0.2">
      <c r="A1900" s="26" t="s">
        <v>4038</v>
      </c>
      <c r="B1900" s="19"/>
      <c r="C1900" s="19"/>
      <c r="D1900" s="20"/>
      <c r="E1900" s="21"/>
      <c r="F1900" s="22"/>
      <c r="G1900" s="21"/>
      <c r="H1900" s="22"/>
      <c r="I1900" s="20"/>
      <c r="J1900" s="20">
        <v>3</v>
      </c>
      <c r="K1900" s="20"/>
      <c r="L1900" s="20"/>
      <c r="M1900" s="20"/>
      <c r="N1900" s="20"/>
      <c r="O1900" s="20">
        <v>3</v>
      </c>
      <c r="P1900" s="23" t="str">
        <f>VLOOKUP(A1900,'ИЗ ОСНОВЫ НОМЕНКЛАТУР'!D:E,2,0)</f>
        <v>Реставрационные материалы</v>
      </c>
      <c r="Q1900" s="23" t="str">
        <f>VLOOKUP(A1900,'ИЗ ОСНОВЫ НОМЕНКЛАТУР'!D:F,3,0)</f>
        <v>Маркер мебельный</v>
      </c>
      <c r="R1900" s="40">
        <f>VLOOKUP(A:A,'ИЗ ОСНОВЫ НОМЕНКЛАТУР'!D:G,4,0)</f>
        <v>151.72928571428571</v>
      </c>
      <c r="S1900" s="12" t="str">
        <f>VLOOKUP(A:A,'ИЗ ОСНОВЫ НОМЕНКЛАТУР'!D:H,5,0)</f>
        <v>C</v>
      </c>
      <c r="T1900" s="44">
        <f t="shared" si="351"/>
        <v>0</v>
      </c>
      <c r="U1900" s="44">
        <f t="shared" si="352"/>
        <v>0</v>
      </c>
      <c r="V1900" s="44">
        <f t="shared" si="353"/>
        <v>0</v>
      </c>
      <c r="W1900" s="44">
        <f t="shared" si="354"/>
        <v>0</v>
      </c>
      <c r="X1900" s="44">
        <f t="shared" si="355"/>
        <v>0</v>
      </c>
      <c r="Y1900" s="44">
        <f t="shared" si="356"/>
        <v>0</v>
      </c>
      <c r="Z1900" s="44">
        <f t="shared" si="357"/>
        <v>455.18785714285713</v>
      </c>
      <c r="AA1900" s="44">
        <f t="shared" si="358"/>
        <v>0</v>
      </c>
      <c r="AB1900" s="44">
        <f t="shared" si="359"/>
        <v>0</v>
      </c>
      <c r="AC1900" s="44">
        <f t="shared" si="360"/>
        <v>0</v>
      </c>
      <c r="AD1900" s="44">
        <f t="shared" si="361"/>
        <v>0</v>
      </c>
      <c r="AE1900" s="12">
        <f t="shared" si="362"/>
        <v>455.18785714285713</v>
      </c>
    </row>
    <row r="1901" spans="1:31" ht="12.6" hidden="1" customHeight="1" x14ac:dyDescent="0.2">
      <c r="A1901" s="26" t="s">
        <v>4584</v>
      </c>
      <c r="B1901" s="19"/>
      <c r="C1901" s="19"/>
      <c r="D1901" s="20"/>
      <c r="E1901" s="21"/>
      <c r="F1901" s="22"/>
      <c r="G1901" s="21"/>
      <c r="H1901" s="22"/>
      <c r="I1901" s="20"/>
      <c r="J1901" s="20">
        <v>6</v>
      </c>
      <c r="K1901" s="20"/>
      <c r="L1901" s="20"/>
      <c r="M1901" s="20"/>
      <c r="N1901" s="20"/>
      <c r="O1901" s="20">
        <v>6</v>
      </c>
      <c r="P1901" s="23" t="str">
        <f>VLOOKUP(A1901,'ИЗ ОСНОВЫ НОМЕНКЛАТУР'!D:E,2,0)</f>
        <v>Реставрационные материалы</v>
      </c>
      <c r="Q1901" s="23" t="str">
        <f>VLOOKUP(A1901,'ИЗ ОСНОВЫ НОМЕНКЛАТУР'!D:F,3,0)</f>
        <v>Маркер мебельный</v>
      </c>
      <c r="R1901" s="40">
        <f>VLOOKUP(A:A,'ИЗ ОСНОВЫ НОМЕНКЛАТУР'!D:G,4,0)</f>
        <v>234.5</v>
      </c>
      <c r="S1901" s="12" t="str">
        <f>VLOOKUP(A:A,'ИЗ ОСНОВЫ НОМЕНКЛАТУР'!D:H,5,0)</f>
        <v>C</v>
      </c>
      <c r="T1901" s="44">
        <f t="shared" si="351"/>
        <v>0</v>
      </c>
      <c r="U1901" s="44">
        <f t="shared" si="352"/>
        <v>0</v>
      </c>
      <c r="V1901" s="44">
        <f t="shared" si="353"/>
        <v>0</v>
      </c>
      <c r="W1901" s="44">
        <f t="shared" si="354"/>
        <v>0</v>
      </c>
      <c r="X1901" s="44">
        <f t="shared" si="355"/>
        <v>0</v>
      </c>
      <c r="Y1901" s="44">
        <f t="shared" si="356"/>
        <v>0</v>
      </c>
      <c r="Z1901" s="44">
        <f t="shared" si="357"/>
        <v>1407</v>
      </c>
      <c r="AA1901" s="44">
        <f t="shared" si="358"/>
        <v>0</v>
      </c>
      <c r="AB1901" s="44">
        <f t="shared" si="359"/>
        <v>0</v>
      </c>
      <c r="AC1901" s="44">
        <f t="shared" si="360"/>
        <v>0</v>
      </c>
      <c r="AD1901" s="44">
        <f t="shared" si="361"/>
        <v>0</v>
      </c>
      <c r="AE1901" s="12">
        <f t="shared" si="362"/>
        <v>1407</v>
      </c>
    </row>
    <row r="1902" spans="1:31" ht="12.6" hidden="1" customHeight="1" x14ac:dyDescent="0.2">
      <c r="A1902" s="26" t="s">
        <v>4032</v>
      </c>
      <c r="B1902" s="19"/>
      <c r="C1902" s="19"/>
      <c r="D1902" s="20"/>
      <c r="E1902" s="20">
        <v>42</v>
      </c>
      <c r="F1902" s="20"/>
      <c r="G1902" s="21"/>
      <c r="H1902" s="22"/>
      <c r="I1902" s="20"/>
      <c r="J1902" s="20">
        <v>171</v>
      </c>
      <c r="K1902" s="20"/>
      <c r="L1902" s="20"/>
      <c r="M1902" s="20"/>
      <c r="N1902" s="20"/>
      <c r="O1902" s="20">
        <v>213</v>
      </c>
      <c r="P1902" s="23" t="str">
        <f>VLOOKUP(A1902,'ИЗ ОСНОВЫ НОМЕНКЛАТУР'!D:E,2,0)</f>
        <v>Реставрационные материалы</v>
      </c>
      <c r="Q1902" s="23" t="str">
        <f>VLOOKUP(A1902,'ИЗ ОСНОВЫ НОМЕНКЛАТУР'!D:F,3,0)</f>
        <v>Маркер мебельный</v>
      </c>
      <c r="R1902" s="40">
        <f>VLOOKUP(A:A,'ИЗ ОСНОВЫ НОМЕНКЛАТУР'!D:G,4,0)</f>
        <v>171.52928571428569</v>
      </c>
      <c r="S1902" s="12" t="str">
        <f>VLOOKUP(A:A,'ИЗ ОСНОВЫ НОМЕНКЛАТУР'!D:H,5,0)</f>
        <v>C</v>
      </c>
      <c r="T1902" s="44">
        <f t="shared" si="351"/>
        <v>0</v>
      </c>
      <c r="U1902" s="44">
        <f t="shared" si="352"/>
        <v>7204.2299999999987</v>
      </c>
      <c r="V1902" s="44">
        <f t="shared" si="353"/>
        <v>0</v>
      </c>
      <c r="W1902" s="44">
        <f t="shared" si="354"/>
        <v>0</v>
      </c>
      <c r="X1902" s="44">
        <f t="shared" si="355"/>
        <v>0</v>
      </c>
      <c r="Y1902" s="44">
        <f t="shared" si="356"/>
        <v>0</v>
      </c>
      <c r="Z1902" s="44">
        <f t="shared" si="357"/>
        <v>29331.507857142853</v>
      </c>
      <c r="AA1902" s="44">
        <f t="shared" si="358"/>
        <v>0</v>
      </c>
      <c r="AB1902" s="44">
        <f t="shared" si="359"/>
        <v>0</v>
      </c>
      <c r="AC1902" s="44">
        <f t="shared" si="360"/>
        <v>0</v>
      </c>
      <c r="AD1902" s="44">
        <f t="shared" si="361"/>
        <v>0</v>
      </c>
      <c r="AE1902" s="12">
        <f t="shared" si="362"/>
        <v>36535.737857142849</v>
      </c>
    </row>
    <row r="1903" spans="1:31" ht="12.6" hidden="1" customHeight="1" x14ac:dyDescent="0.2">
      <c r="A1903" s="26" t="s">
        <v>4029</v>
      </c>
      <c r="B1903" s="19"/>
      <c r="C1903" s="19"/>
      <c r="D1903" s="20"/>
      <c r="E1903" s="20">
        <v>1</v>
      </c>
      <c r="F1903" s="20"/>
      <c r="G1903" s="21"/>
      <c r="H1903" s="22"/>
      <c r="I1903" s="20"/>
      <c r="J1903" s="20">
        <v>56</v>
      </c>
      <c r="K1903" s="20"/>
      <c r="L1903" s="20"/>
      <c r="M1903" s="20"/>
      <c r="N1903" s="20"/>
      <c r="O1903" s="20">
        <v>57</v>
      </c>
      <c r="P1903" s="23" t="str">
        <f>VLOOKUP(A1903,'ИЗ ОСНОВЫ НОМЕНКЛАТУР'!D:E,2,0)</f>
        <v>Реставрационные материалы</v>
      </c>
      <c r="Q1903" s="23" t="str">
        <f>VLOOKUP(A1903,'ИЗ ОСНОВЫ НОМЕНКЛАТУР'!D:F,3,0)</f>
        <v>Маркер мебельный</v>
      </c>
      <c r="R1903" s="40">
        <f>VLOOKUP(A:A,'ИЗ ОСНОВЫ НОМЕНКЛАТУР'!D:G,4,0)</f>
        <v>252.34666666666666</v>
      </c>
      <c r="S1903" s="12" t="str">
        <f>VLOOKUP(A:A,'ИЗ ОСНОВЫ НОМЕНКЛАТУР'!D:H,5,0)</f>
        <v>C</v>
      </c>
      <c r="T1903" s="44">
        <f t="shared" si="351"/>
        <v>0</v>
      </c>
      <c r="U1903" s="44">
        <f t="shared" si="352"/>
        <v>252.34666666666666</v>
      </c>
      <c r="V1903" s="44">
        <f t="shared" si="353"/>
        <v>0</v>
      </c>
      <c r="W1903" s="44">
        <f t="shared" si="354"/>
        <v>0</v>
      </c>
      <c r="X1903" s="44">
        <f t="shared" si="355"/>
        <v>0</v>
      </c>
      <c r="Y1903" s="44">
        <f t="shared" si="356"/>
        <v>0</v>
      </c>
      <c r="Z1903" s="44">
        <f t="shared" si="357"/>
        <v>14131.413333333334</v>
      </c>
      <c r="AA1903" s="44">
        <f t="shared" si="358"/>
        <v>0</v>
      </c>
      <c r="AB1903" s="44">
        <f t="shared" si="359"/>
        <v>0</v>
      </c>
      <c r="AC1903" s="44">
        <f t="shared" si="360"/>
        <v>0</v>
      </c>
      <c r="AD1903" s="44">
        <f t="shared" si="361"/>
        <v>0</v>
      </c>
      <c r="AE1903" s="12">
        <f t="shared" si="362"/>
        <v>14383.76</v>
      </c>
    </row>
    <row r="1904" spans="1:31" ht="12.6" hidden="1" customHeight="1" x14ac:dyDescent="0.2">
      <c r="A1904" s="26" t="s">
        <v>4028</v>
      </c>
      <c r="B1904" s="19"/>
      <c r="C1904" s="19"/>
      <c r="D1904" s="20"/>
      <c r="E1904" s="20">
        <v>3</v>
      </c>
      <c r="F1904" s="20"/>
      <c r="G1904" s="21"/>
      <c r="H1904" s="22"/>
      <c r="I1904" s="20"/>
      <c r="J1904" s="20">
        <v>24</v>
      </c>
      <c r="K1904" s="20"/>
      <c r="L1904" s="20"/>
      <c r="M1904" s="20"/>
      <c r="N1904" s="20"/>
      <c r="O1904" s="20">
        <v>27</v>
      </c>
      <c r="P1904" s="23" t="str">
        <f>VLOOKUP(A1904,'ИЗ ОСНОВЫ НОМЕНКЛАТУР'!D:E,2,0)</f>
        <v>Реставрационные материалы</v>
      </c>
      <c r="Q1904" s="23" t="str">
        <f>VLOOKUP(A1904,'ИЗ ОСНОВЫ НОМЕНКЛАТУР'!D:F,3,0)</f>
        <v>Маркер мебельный</v>
      </c>
      <c r="R1904" s="40">
        <f>VLOOKUP(A:A,'ИЗ ОСНОВЫ НОМЕНКЛАТУР'!D:G,4,0)</f>
        <v>166.8869230769231</v>
      </c>
      <c r="S1904" s="12" t="str">
        <f>VLOOKUP(A:A,'ИЗ ОСНОВЫ НОМЕНКЛАТУР'!D:H,5,0)</f>
        <v>C</v>
      </c>
      <c r="T1904" s="44">
        <f t="shared" si="351"/>
        <v>0</v>
      </c>
      <c r="U1904" s="44">
        <f t="shared" si="352"/>
        <v>500.66076923076929</v>
      </c>
      <c r="V1904" s="44">
        <f t="shared" si="353"/>
        <v>0</v>
      </c>
      <c r="W1904" s="44">
        <f t="shared" si="354"/>
        <v>0</v>
      </c>
      <c r="X1904" s="44">
        <f t="shared" si="355"/>
        <v>0</v>
      </c>
      <c r="Y1904" s="44">
        <f t="shared" si="356"/>
        <v>0</v>
      </c>
      <c r="Z1904" s="44">
        <f t="shared" si="357"/>
        <v>4005.2861538461543</v>
      </c>
      <c r="AA1904" s="44">
        <f t="shared" si="358"/>
        <v>0</v>
      </c>
      <c r="AB1904" s="44">
        <f t="shared" si="359"/>
        <v>0</v>
      </c>
      <c r="AC1904" s="44">
        <f t="shared" si="360"/>
        <v>0</v>
      </c>
      <c r="AD1904" s="44">
        <f t="shared" si="361"/>
        <v>0</v>
      </c>
      <c r="AE1904" s="12">
        <f t="shared" si="362"/>
        <v>4505.9469230769237</v>
      </c>
    </row>
    <row r="1905" spans="1:31" ht="12.6" hidden="1" customHeight="1" x14ac:dyDescent="0.2">
      <c r="A1905" s="26" t="s">
        <v>4042</v>
      </c>
      <c r="B1905" s="19"/>
      <c r="C1905" s="19"/>
      <c r="D1905" s="20"/>
      <c r="E1905" s="21"/>
      <c r="F1905" s="22"/>
      <c r="G1905" s="21"/>
      <c r="H1905" s="22"/>
      <c r="I1905" s="20"/>
      <c r="J1905" s="20">
        <v>2</v>
      </c>
      <c r="K1905" s="20"/>
      <c r="L1905" s="20"/>
      <c r="M1905" s="20"/>
      <c r="N1905" s="20"/>
      <c r="O1905" s="20">
        <v>2</v>
      </c>
      <c r="P1905" s="23" t="str">
        <f>VLOOKUP(A1905,'ИЗ ОСНОВЫ НОМЕНКЛАТУР'!D:E,2,0)</f>
        <v>Реставрационные материалы</v>
      </c>
      <c r="Q1905" s="23" t="str">
        <f>VLOOKUP(A1905,'ИЗ ОСНОВЫ НОМЕНКЛАТУР'!D:F,3,0)</f>
        <v>Маркер мебельный</v>
      </c>
      <c r="R1905" s="40">
        <f>VLOOKUP(A:A,'ИЗ ОСНОВЫ НОМЕНКЛАТУР'!D:G,4,0)</f>
        <v>203.38275862068966</v>
      </c>
      <c r="S1905" s="12" t="str">
        <f>VLOOKUP(A:A,'ИЗ ОСНОВЫ НОМЕНКЛАТУР'!D:H,5,0)</f>
        <v>C</v>
      </c>
      <c r="T1905" s="44">
        <f t="shared" si="351"/>
        <v>0</v>
      </c>
      <c r="U1905" s="44">
        <f t="shared" si="352"/>
        <v>0</v>
      </c>
      <c r="V1905" s="44">
        <f t="shared" si="353"/>
        <v>0</v>
      </c>
      <c r="W1905" s="44">
        <f t="shared" si="354"/>
        <v>0</v>
      </c>
      <c r="X1905" s="44">
        <f t="shared" si="355"/>
        <v>0</v>
      </c>
      <c r="Y1905" s="44">
        <f t="shared" si="356"/>
        <v>0</v>
      </c>
      <c r="Z1905" s="44">
        <f t="shared" si="357"/>
        <v>406.76551724137931</v>
      </c>
      <c r="AA1905" s="44">
        <f t="shared" si="358"/>
        <v>0</v>
      </c>
      <c r="AB1905" s="44">
        <f t="shared" si="359"/>
        <v>0</v>
      </c>
      <c r="AC1905" s="44">
        <f t="shared" si="360"/>
        <v>0</v>
      </c>
      <c r="AD1905" s="44">
        <f t="shared" si="361"/>
        <v>0</v>
      </c>
      <c r="AE1905" s="12">
        <f t="shared" si="362"/>
        <v>406.76551724137931</v>
      </c>
    </row>
    <row r="1906" spans="1:31" ht="12.6" hidden="1" customHeight="1" x14ac:dyDescent="0.2">
      <c r="A1906" s="26" t="s">
        <v>4037</v>
      </c>
      <c r="B1906" s="19"/>
      <c r="C1906" s="19"/>
      <c r="D1906" s="20"/>
      <c r="E1906" s="21"/>
      <c r="F1906" s="22"/>
      <c r="G1906" s="21"/>
      <c r="H1906" s="22"/>
      <c r="I1906" s="20"/>
      <c r="J1906" s="20">
        <v>15</v>
      </c>
      <c r="K1906" s="20"/>
      <c r="L1906" s="20"/>
      <c r="M1906" s="20"/>
      <c r="N1906" s="20"/>
      <c r="O1906" s="20">
        <v>15</v>
      </c>
      <c r="P1906" s="23" t="str">
        <f>VLOOKUP(A1906,'ИЗ ОСНОВЫ НОМЕНКЛАТУР'!D:E,2,0)</f>
        <v>Реставрационные материалы</v>
      </c>
      <c r="Q1906" s="23" t="str">
        <f>VLOOKUP(A1906,'ИЗ ОСНОВЫ НОМЕНКЛАТУР'!D:F,3,0)</f>
        <v>Маркер мебельный</v>
      </c>
      <c r="R1906" s="40">
        <f>VLOOKUP(A:A,'ИЗ ОСНОВЫ НОМЕНКЛАТУР'!D:G,4,0)</f>
        <v>256.14999999999998</v>
      </c>
      <c r="S1906" s="12" t="str">
        <f>VLOOKUP(A:A,'ИЗ ОСНОВЫ НОМЕНКЛАТУР'!D:H,5,0)</f>
        <v>C</v>
      </c>
      <c r="T1906" s="44">
        <f t="shared" si="351"/>
        <v>0</v>
      </c>
      <c r="U1906" s="44">
        <f t="shared" si="352"/>
        <v>0</v>
      </c>
      <c r="V1906" s="44">
        <f t="shared" si="353"/>
        <v>0</v>
      </c>
      <c r="W1906" s="44">
        <f t="shared" si="354"/>
        <v>0</v>
      </c>
      <c r="X1906" s="44">
        <f t="shared" si="355"/>
        <v>0</v>
      </c>
      <c r="Y1906" s="44">
        <f t="shared" si="356"/>
        <v>0</v>
      </c>
      <c r="Z1906" s="44">
        <f t="shared" si="357"/>
        <v>3842.2499999999995</v>
      </c>
      <c r="AA1906" s="44">
        <f t="shared" si="358"/>
        <v>0</v>
      </c>
      <c r="AB1906" s="44">
        <f t="shared" si="359"/>
        <v>0</v>
      </c>
      <c r="AC1906" s="44">
        <f t="shared" si="360"/>
        <v>0</v>
      </c>
      <c r="AD1906" s="44">
        <f t="shared" si="361"/>
        <v>0</v>
      </c>
      <c r="AE1906" s="12">
        <f t="shared" si="362"/>
        <v>3842.2499999999995</v>
      </c>
    </row>
    <row r="1907" spans="1:31" ht="12.6" hidden="1" customHeight="1" x14ac:dyDescent="0.2">
      <c r="A1907" s="26" t="s">
        <v>4039</v>
      </c>
      <c r="B1907" s="19"/>
      <c r="C1907" s="19"/>
      <c r="D1907" s="20"/>
      <c r="E1907" s="21"/>
      <c r="F1907" s="22"/>
      <c r="G1907" s="21"/>
      <c r="H1907" s="22"/>
      <c r="I1907" s="20"/>
      <c r="J1907" s="20">
        <v>78</v>
      </c>
      <c r="K1907" s="20"/>
      <c r="L1907" s="20"/>
      <c r="M1907" s="20"/>
      <c r="N1907" s="20"/>
      <c r="O1907" s="20">
        <v>78</v>
      </c>
      <c r="P1907" s="23" t="str">
        <f>VLOOKUP(A1907,'ИЗ ОСНОВЫ НОМЕНКЛАТУР'!D:E,2,0)</f>
        <v>Реставрационные материалы</v>
      </c>
      <c r="Q1907" s="23" t="str">
        <f>VLOOKUP(A1907,'ИЗ ОСНОВЫ НОМЕНКЛАТУР'!D:F,3,0)</f>
        <v>Маркер мебельный</v>
      </c>
      <c r="R1907" s="40">
        <f>VLOOKUP(A:A,'ИЗ ОСНОВЫ НОМЕНКЛАТУР'!D:G,4,0)</f>
        <v>212.88210526315791</v>
      </c>
      <c r="S1907" s="12" t="str">
        <f>VLOOKUP(A:A,'ИЗ ОСНОВЫ НОМЕНКЛАТУР'!D:H,5,0)</f>
        <v>C</v>
      </c>
      <c r="T1907" s="44">
        <f t="shared" si="351"/>
        <v>0</v>
      </c>
      <c r="U1907" s="44">
        <f t="shared" si="352"/>
        <v>0</v>
      </c>
      <c r="V1907" s="44">
        <f t="shared" si="353"/>
        <v>0</v>
      </c>
      <c r="W1907" s="44">
        <f t="shared" si="354"/>
        <v>0</v>
      </c>
      <c r="X1907" s="44">
        <f t="shared" si="355"/>
        <v>0</v>
      </c>
      <c r="Y1907" s="44">
        <f t="shared" si="356"/>
        <v>0</v>
      </c>
      <c r="Z1907" s="44">
        <f t="shared" si="357"/>
        <v>16604.804210526316</v>
      </c>
      <c r="AA1907" s="44">
        <f t="shared" si="358"/>
        <v>0</v>
      </c>
      <c r="AB1907" s="44">
        <f t="shared" si="359"/>
        <v>0</v>
      </c>
      <c r="AC1907" s="44">
        <f t="shared" si="360"/>
        <v>0</v>
      </c>
      <c r="AD1907" s="44">
        <f t="shared" si="361"/>
        <v>0</v>
      </c>
      <c r="AE1907" s="12">
        <f t="shared" si="362"/>
        <v>16604.804210526316</v>
      </c>
    </row>
    <row r="1908" spans="1:31" ht="12.6" hidden="1" customHeight="1" x14ac:dyDescent="0.2">
      <c r="A1908" s="26" t="s">
        <v>4033</v>
      </c>
      <c r="B1908" s="19"/>
      <c r="C1908" s="19"/>
      <c r="D1908" s="20"/>
      <c r="E1908" s="21"/>
      <c r="F1908" s="22"/>
      <c r="G1908" s="21"/>
      <c r="H1908" s="22"/>
      <c r="I1908" s="20"/>
      <c r="J1908" s="20">
        <v>39</v>
      </c>
      <c r="K1908" s="20"/>
      <c r="L1908" s="20"/>
      <c r="M1908" s="20"/>
      <c r="N1908" s="20"/>
      <c r="O1908" s="20">
        <v>39</v>
      </c>
      <c r="P1908" s="23" t="str">
        <f>VLOOKUP(A1908,'ИЗ ОСНОВЫ НОМЕНКЛАТУР'!D:E,2,0)</f>
        <v>Реставрационные материалы</v>
      </c>
      <c r="Q1908" s="23" t="str">
        <f>VLOOKUP(A1908,'ИЗ ОСНОВЫ НОМЕНКЛАТУР'!D:F,3,0)</f>
        <v>Маркер мебельный</v>
      </c>
      <c r="R1908" s="40">
        <f>VLOOKUP(A:A,'ИЗ ОСНОВЫ НОМЕНКЛАТУР'!D:G,4,0)</f>
        <v>184.352</v>
      </c>
      <c r="S1908" s="12" t="str">
        <f>VLOOKUP(A:A,'ИЗ ОСНОВЫ НОМЕНКЛАТУР'!D:H,5,0)</f>
        <v>C</v>
      </c>
      <c r="T1908" s="44">
        <f t="shared" si="351"/>
        <v>0</v>
      </c>
      <c r="U1908" s="44">
        <f t="shared" si="352"/>
        <v>0</v>
      </c>
      <c r="V1908" s="44">
        <f t="shared" si="353"/>
        <v>0</v>
      </c>
      <c r="W1908" s="44">
        <f t="shared" si="354"/>
        <v>0</v>
      </c>
      <c r="X1908" s="44">
        <f t="shared" si="355"/>
        <v>0</v>
      </c>
      <c r="Y1908" s="44">
        <f t="shared" si="356"/>
        <v>0</v>
      </c>
      <c r="Z1908" s="44">
        <f t="shared" si="357"/>
        <v>7189.7280000000001</v>
      </c>
      <c r="AA1908" s="44">
        <f t="shared" si="358"/>
        <v>0</v>
      </c>
      <c r="AB1908" s="44">
        <f t="shared" si="359"/>
        <v>0</v>
      </c>
      <c r="AC1908" s="44">
        <f t="shared" si="360"/>
        <v>0</v>
      </c>
      <c r="AD1908" s="44">
        <f t="shared" si="361"/>
        <v>0</v>
      </c>
      <c r="AE1908" s="12">
        <f t="shared" si="362"/>
        <v>7189.7280000000001</v>
      </c>
    </row>
    <row r="1909" spans="1:31" ht="12.6" hidden="1" customHeight="1" x14ac:dyDescent="0.2">
      <c r="A1909" s="26" t="s">
        <v>4034</v>
      </c>
      <c r="B1909" s="19"/>
      <c r="C1909" s="19"/>
      <c r="D1909" s="20"/>
      <c r="E1909" s="21"/>
      <c r="F1909" s="22"/>
      <c r="G1909" s="21"/>
      <c r="H1909" s="22"/>
      <c r="I1909" s="20"/>
      <c r="J1909" s="20">
        <v>23</v>
      </c>
      <c r="K1909" s="20"/>
      <c r="L1909" s="20"/>
      <c r="M1909" s="20"/>
      <c r="N1909" s="20"/>
      <c r="O1909" s="20">
        <v>23</v>
      </c>
      <c r="P1909" s="23" t="str">
        <f>VLOOKUP(A1909,'ИЗ ОСНОВЫ НОМЕНКЛАТУР'!D:E,2,0)</f>
        <v>Реставрационные материалы</v>
      </c>
      <c r="Q1909" s="23" t="str">
        <f>VLOOKUP(A1909,'ИЗ ОСНОВЫ НОМЕНКЛАТУР'!D:F,3,0)</f>
        <v>Маркер мебельный</v>
      </c>
      <c r="R1909" s="40">
        <f>VLOOKUP(A:A,'ИЗ ОСНОВЫ НОМЕНКЛАТУР'!D:G,4,0)</f>
        <v>234.785</v>
      </c>
      <c r="S1909" s="12" t="str">
        <f>VLOOKUP(A:A,'ИЗ ОСНОВЫ НОМЕНКЛАТУР'!D:H,5,0)</f>
        <v>C</v>
      </c>
      <c r="T1909" s="44">
        <f t="shared" si="351"/>
        <v>0</v>
      </c>
      <c r="U1909" s="44">
        <f t="shared" si="352"/>
        <v>0</v>
      </c>
      <c r="V1909" s="44">
        <f t="shared" si="353"/>
        <v>0</v>
      </c>
      <c r="W1909" s="44">
        <f t="shared" si="354"/>
        <v>0</v>
      </c>
      <c r="X1909" s="44">
        <f t="shared" si="355"/>
        <v>0</v>
      </c>
      <c r="Y1909" s="44">
        <f t="shared" si="356"/>
        <v>0</v>
      </c>
      <c r="Z1909" s="44">
        <f t="shared" si="357"/>
        <v>5400.0550000000003</v>
      </c>
      <c r="AA1909" s="44">
        <f t="shared" si="358"/>
        <v>0</v>
      </c>
      <c r="AB1909" s="44">
        <f t="shared" si="359"/>
        <v>0</v>
      </c>
      <c r="AC1909" s="44">
        <f t="shared" si="360"/>
        <v>0</v>
      </c>
      <c r="AD1909" s="44">
        <f t="shared" si="361"/>
        <v>0</v>
      </c>
      <c r="AE1909" s="12">
        <f t="shared" si="362"/>
        <v>5400.0550000000003</v>
      </c>
    </row>
    <row r="1910" spans="1:31" ht="12.6" hidden="1" customHeight="1" x14ac:dyDescent="0.2">
      <c r="A1910" s="26" t="s">
        <v>4030</v>
      </c>
      <c r="B1910" s="19"/>
      <c r="C1910" s="19"/>
      <c r="D1910" s="20"/>
      <c r="E1910" s="21"/>
      <c r="F1910" s="22"/>
      <c r="G1910" s="21"/>
      <c r="H1910" s="22"/>
      <c r="I1910" s="20"/>
      <c r="J1910" s="20">
        <v>1</v>
      </c>
      <c r="K1910" s="20"/>
      <c r="L1910" s="20"/>
      <c r="M1910" s="20"/>
      <c r="N1910" s="20"/>
      <c r="O1910" s="20">
        <v>1</v>
      </c>
      <c r="P1910" s="23" t="str">
        <f>VLOOKUP(A1910,'ИЗ ОСНОВЫ НОМЕНКЛАТУР'!D:E,2,0)</f>
        <v>Реставрационные материалы</v>
      </c>
      <c r="Q1910" s="23" t="str">
        <f>VLOOKUP(A1910,'ИЗ ОСНОВЫ НОМЕНКЛАТУР'!D:F,3,0)</f>
        <v>Маркер мебельный</v>
      </c>
      <c r="R1910" s="40">
        <f>VLOOKUP(A:A,'ИЗ ОСНОВЫ НОМЕНКЛАТУР'!D:G,4,0)</f>
        <v>246.95</v>
      </c>
      <c r="S1910" s="12" t="str">
        <f>VLOOKUP(A:A,'ИЗ ОСНОВЫ НОМЕНКЛАТУР'!D:H,5,0)</f>
        <v>C</v>
      </c>
      <c r="T1910" s="44">
        <f t="shared" si="351"/>
        <v>0</v>
      </c>
      <c r="U1910" s="44">
        <f t="shared" si="352"/>
        <v>0</v>
      </c>
      <c r="V1910" s="44">
        <f t="shared" si="353"/>
        <v>0</v>
      </c>
      <c r="W1910" s="44">
        <f t="shared" si="354"/>
        <v>0</v>
      </c>
      <c r="X1910" s="44">
        <f t="shared" si="355"/>
        <v>0</v>
      </c>
      <c r="Y1910" s="44">
        <f t="shared" si="356"/>
        <v>0</v>
      </c>
      <c r="Z1910" s="44">
        <f t="shared" si="357"/>
        <v>246.95</v>
      </c>
      <c r="AA1910" s="44">
        <f t="shared" si="358"/>
        <v>0</v>
      </c>
      <c r="AB1910" s="44">
        <f t="shared" si="359"/>
        <v>0</v>
      </c>
      <c r="AC1910" s="44">
        <f t="shared" si="360"/>
        <v>0</v>
      </c>
      <c r="AD1910" s="44">
        <f t="shared" si="361"/>
        <v>0</v>
      </c>
      <c r="AE1910" s="12">
        <f t="shared" si="362"/>
        <v>246.95</v>
      </c>
    </row>
    <row r="1911" spans="1:31" ht="12.6" hidden="1" customHeight="1" x14ac:dyDescent="0.2">
      <c r="A1911" s="26" t="s">
        <v>3387</v>
      </c>
      <c r="B1911" s="19"/>
      <c r="C1911" s="19"/>
      <c r="D1911" s="20"/>
      <c r="E1911" s="21"/>
      <c r="F1911" s="22"/>
      <c r="G1911" s="21"/>
      <c r="H1911" s="22"/>
      <c r="I1911" s="20"/>
      <c r="J1911" s="20">
        <v>1</v>
      </c>
      <c r="K1911" s="20"/>
      <c r="L1911" s="20"/>
      <c r="M1911" s="20"/>
      <c r="N1911" s="20"/>
      <c r="O1911" s="20">
        <v>1</v>
      </c>
      <c r="P1911" s="23" t="str">
        <f>VLOOKUP(A1911,'ИЗ ОСНОВЫ НОМЕНКЛАТУР'!D:E,2,0)</f>
        <v>Инструменты и расходные материалы</v>
      </c>
      <c r="Q1911" s="23" t="str">
        <f>VLOOKUP(A1911,'ИЗ ОСНОВЫ НОМЕНКЛАТУР'!D:F,3,0)</f>
        <v>Электроинструменты</v>
      </c>
      <c r="R1911" s="40">
        <f>VLOOKUP(A:A,'ИЗ ОСНОВЫ НОМЕНКЛАТУР'!D:G,4,0)</f>
        <v>16388.393333333333</v>
      </c>
      <c r="S1911" s="12" t="str">
        <f>VLOOKUP(A:A,'ИЗ ОСНОВЫ НОМЕНКЛАТУР'!D:H,5,0)</f>
        <v>C</v>
      </c>
      <c r="T1911" s="44">
        <f t="shared" si="351"/>
        <v>0</v>
      </c>
      <c r="U1911" s="44">
        <f t="shared" si="352"/>
        <v>0</v>
      </c>
      <c r="V1911" s="44">
        <f t="shared" si="353"/>
        <v>0</v>
      </c>
      <c r="W1911" s="44">
        <f t="shared" si="354"/>
        <v>0</v>
      </c>
      <c r="X1911" s="44">
        <f t="shared" si="355"/>
        <v>0</v>
      </c>
      <c r="Y1911" s="44">
        <f t="shared" si="356"/>
        <v>0</v>
      </c>
      <c r="Z1911" s="44">
        <f t="shared" si="357"/>
        <v>16388.393333333333</v>
      </c>
      <c r="AA1911" s="44">
        <f t="shared" si="358"/>
        <v>0</v>
      </c>
      <c r="AB1911" s="44">
        <f t="shared" si="359"/>
        <v>0</v>
      </c>
      <c r="AC1911" s="44">
        <f t="shared" si="360"/>
        <v>0</v>
      </c>
      <c r="AD1911" s="44">
        <f t="shared" si="361"/>
        <v>0</v>
      </c>
      <c r="AE1911" s="12">
        <f t="shared" si="362"/>
        <v>16388.393333333333</v>
      </c>
    </row>
    <row r="1912" spans="1:31" ht="12.6" hidden="1" customHeight="1" x14ac:dyDescent="0.2">
      <c r="A1912" s="26" t="s">
        <v>3392</v>
      </c>
      <c r="B1912" s="19"/>
      <c r="C1912" s="19"/>
      <c r="D1912" s="20"/>
      <c r="E1912" s="21"/>
      <c r="F1912" s="22"/>
      <c r="G1912" s="21"/>
      <c r="H1912" s="22"/>
      <c r="I1912" s="20"/>
      <c r="J1912" s="20">
        <v>1</v>
      </c>
      <c r="K1912" s="20"/>
      <c r="L1912" s="20">
        <v>1</v>
      </c>
      <c r="M1912" s="20"/>
      <c r="N1912" s="20"/>
      <c r="O1912" s="20">
        <v>2</v>
      </c>
      <c r="P1912" s="23" t="str">
        <f>VLOOKUP(A1912,'ИЗ ОСНОВЫ НОМЕНКЛАТУР'!D:E,2,0)</f>
        <v>Инструменты и расходные материалы</v>
      </c>
      <c r="Q1912" s="23" t="str">
        <f>VLOOKUP(A1912,'ИЗ ОСНОВЫ НОМЕНКЛАТУР'!D:F,3,0)</f>
        <v>Электроинструменты</v>
      </c>
      <c r="R1912" s="40">
        <f>VLOOKUP(A:A,'ИЗ ОСНОВЫ НОМЕНКЛАТУР'!D:G,4,0)</f>
        <v>21482.97</v>
      </c>
      <c r="S1912" s="12" t="str">
        <f>VLOOKUP(A:A,'ИЗ ОСНОВЫ НОМЕНКЛАТУР'!D:H,5,0)</f>
        <v>C</v>
      </c>
      <c r="T1912" s="44">
        <f t="shared" si="351"/>
        <v>0</v>
      </c>
      <c r="U1912" s="44">
        <f t="shared" si="352"/>
        <v>0</v>
      </c>
      <c r="V1912" s="44">
        <f t="shared" si="353"/>
        <v>0</v>
      </c>
      <c r="W1912" s="44">
        <f t="shared" si="354"/>
        <v>0</v>
      </c>
      <c r="X1912" s="44">
        <f t="shared" si="355"/>
        <v>0</v>
      </c>
      <c r="Y1912" s="44">
        <f t="shared" si="356"/>
        <v>0</v>
      </c>
      <c r="Z1912" s="44">
        <f t="shared" si="357"/>
        <v>21482.97</v>
      </c>
      <c r="AA1912" s="44">
        <f t="shared" si="358"/>
        <v>0</v>
      </c>
      <c r="AB1912" s="44">
        <f t="shared" si="359"/>
        <v>21482.97</v>
      </c>
      <c r="AC1912" s="44">
        <f t="shared" si="360"/>
        <v>0</v>
      </c>
      <c r="AD1912" s="44">
        <f t="shared" si="361"/>
        <v>0</v>
      </c>
      <c r="AE1912" s="12">
        <f t="shared" si="362"/>
        <v>42965.94</v>
      </c>
    </row>
    <row r="1913" spans="1:31" ht="12.6" hidden="1" customHeight="1" x14ac:dyDescent="0.2">
      <c r="A1913" s="26" t="s">
        <v>4585</v>
      </c>
      <c r="B1913" s="19"/>
      <c r="C1913" s="19"/>
      <c r="D1913" s="20"/>
      <c r="E1913" s="21"/>
      <c r="F1913" s="22"/>
      <c r="G1913" s="21"/>
      <c r="H1913" s="22"/>
      <c r="I1913" s="20"/>
      <c r="J1913" s="20"/>
      <c r="K1913" s="20"/>
      <c r="L1913" s="20"/>
      <c r="M1913" s="20"/>
      <c r="N1913" s="20">
        <v>1</v>
      </c>
      <c r="O1913" s="20">
        <v>1</v>
      </c>
      <c r="P1913" s="23" t="str">
        <f>VLOOKUP(A1913,'ИЗ ОСНОВЫ НОМЕНКЛАТУР'!D:E,2,0)</f>
        <v>Инструменты и расходные материалы</v>
      </c>
      <c r="Q1913" s="23" t="str">
        <f>VLOOKUP(A1913,'ИЗ ОСНОВЫ НОМЕНКЛАТУР'!D:F,3,0)</f>
        <v>Электроинструменты</v>
      </c>
      <c r="R1913" s="40">
        <f>VLOOKUP(A:A,'ИЗ ОСНОВЫ НОМЕНКЛАТУР'!D:G,4,0)</f>
        <v>39350</v>
      </c>
      <c r="S1913" s="12" t="str">
        <f>VLOOKUP(A:A,'ИЗ ОСНОВЫ НОМЕНКЛАТУР'!D:H,5,0)</f>
        <v>C</v>
      </c>
      <c r="T1913" s="44">
        <f t="shared" si="351"/>
        <v>0</v>
      </c>
      <c r="U1913" s="44">
        <f t="shared" si="352"/>
        <v>0</v>
      </c>
      <c r="V1913" s="44">
        <f t="shared" si="353"/>
        <v>0</v>
      </c>
      <c r="W1913" s="44">
        <f t="shared" si="354"/>
        <v>0</v>
      </c>
      <c r="X1913" s="44">
        <f t="shared" si="355"/>
        <v>0</v>
      </c>
      <c r="Y1913" s="44">
        <f t="shared" si="356"/>
        <v>0</v>
      </c>
      <c r="Z1913" s="44">
        <f t="shared" si="357"/>
        <v>0</v>
      </c>
      <c r="AA1913" s="44">
        <f t="shared" si="358"/>
        <v>0</v>
      </c>
      <c r="AB1913" s="44">
        <f t="shared" si="359"/>
        <v>0</v>
      </c>
      <c r="AC1913" s="44">
        <f t="shared" si="360"/>
        <v>0</v>
      </c>
      <c r="AD1913" s="44">
        <f t="shared" si="361"/>
        <v>39350</v>
      </c>
      <c r="AE1913" s="12">
        <f t="shared" si="362"/>
        <v>39350</v>
      </c>
    </row>
    <row r="1914" spans="1:31" ht="12.6" hidden="1" customHeight="1" x14ac:dyDescent="0.2">
      <c r="A1914" s="26" t="s">
        <v>3409</v>
      </c>
      <c r="B1914" s="19"/>
      <c r="C1914" s="19"/>
      <c r="D1914" s="20"/>
      <c r="E1914" s="20">
        <v>11</v>
      </c>
      <c r="F1914" s="20"/>
      <c r="G1914" s="21"/>
      <c r="H1914" s="22"/>
      <c r="I1914" s="20"/>
      <c r="J1914" s="20">
        <v>5</v>
      </c>
      <c r="K1914" s="20"/>
      <c r="L1914" s="20">
        <v>4</v>
      </c>
      <c r="M1914" s="20"/>
      <c r="N1914" s="20">
        <v>9</v>
      </c>
      <c r="O1914" s="20">
        <v>29</v>
      </c>
      <c r="P1914" s="23" t="str">
        <f>VLOOKUP(A1914,'ИЗ ОСНОВЫ НОМЕНКЛАТУР'!D:E,2,0)</f>
        <v>Инструменты и расходные материалы</v>
      </c>
      <c r="Q1914" s="23" t="str">
        <f>VLOOKUP(A1914,'ИЗ ОСНОВЫ НОМЕНКЛАТУР'!D:F,3,0)</f>
        <v>Ручные инструменты</v>
      </c>
      <c r="R1914" s="40">
        <f>VLOOKUP(A:A,'ИЗ ОСНОВЫ НОМЕНКЛАТУР'!D:G,4,0)</f>
        <v>2253.3592708333331</v>
      </c>
      <c r="S1914" s="12" t="str">
        <f>VLOOKUP(A:A,'ИЗ ОСНОВЫ НОМЕНКЛАТУР'!D:H,5,0)</f>
        <v>C</v>
      </c>
      <c r="T1914" s="44">
        <f t="shared" si="351"/>
        <v>0</v>
      </c>
      <c r="U1914" s="44">
        <f t="shared" si="352"/>
        <v>24786.951979166664</v>
      </c>
      <c r="V1914" s="44">
        <f t="shared" si="353"/>
        <v>0</v>
      </c>
      <c r="W1914" s="44">
        <f t="shared" si="354"/>
        <v>0</v>
      </c>
      <c r="X1914" s="44">
        <f t="shared" si="355"/>
        <v>0</v>
      </c>
      <c r="Y1914" s="44">
        <f t="shared" si="356"/>
        <v>0</v>
      </c>
      <c r="Z1914" s="44">
        <f t="shared" si="357"/>
        <v>11266.796354166665</v>
      </c>
      <c r="AA1914" s="44">
        <f t="shared" si="358"/>
        <v>0</v>
      </c>
      <c r="AB1914" s="44">
        <f t="shared" si="359"/>
        <v>9013.4370833333323</v>
      </c>
      <c r="AC1914" s="44">
        <f t="shared" si="360"/>
        <v>0</v>
      </c>
      <c r="AD1914" s="44">
        <f t="shared" si="361"/>
        <v>20280.233437499999</v>
      </c>
      <c r="AE1914" s="12">
        <f t="shared" si="362"/>
        <v>65347.418854166659</v>
      </c>
    </row>
    <row r="1915" spans="1:31" ht="12.6" hidden="1" customHeight="1" x14ac:dyDescent="0.2">
      <c r="A1915" s="26" t="s">
        <v>3704</v>
      </c>
      <c r="B1915" s="19"/>
      <c r="C1915" s="19"/>
      <c r="D1915" s="20"/>
      <c r="E1915" s="21"/>
      <c r="F1915" s="22"/>
      <c r="G1915" s="21"/>
      <c r="H1915" s="22"/>
      <c r="I1915" s="20"/>
      <c r="J1915" s="20"/>
      <c r="K1915" s="20">
        <v>1</v>
      </c>
      <c r="L1915" s="20"/>
      <c r="M1915" s="20"/>
      <c r="N1915" s="20"/>
      <c r="O1915" s="20">
        <v>1</v>
      </c>
      <c r="P1915" s="23" t="str">
        <f>VLOOKUP(A1915,'ИЗ ОСНОВЫ НОМЕНКЛАТУР'!D:E,2,0)</f>
        <v>Аксессуары для шкафов</v>
      </c>
      <c r="Q1915" s="23" t="str">
        <f>VLOOKUP(A1915,'ИЗ ОСНОВЫ НОМЕНКЛАТУР'!D:F,3,0)</f>
        <v>Шкаф/шкаф-купе наполнение (бренд Aristo)</v>
      </c>
      <c r="R1915" s="40">
        <f>VLOOKUP(A:A,'ИЗ ОСНОВЫ НОМЕНКЛАТУР'!D:G,4,0)</f>
        <v>13130.71</v>
      </c>
      <c r="S1915" s="12" t="str">
        <f>VLOOKUP(A:A,'ИЗ ОСНОВЫ НОМЕНКЛАТУР'!D:H,5,0)</f>
        <v>C</v>
      </c>
      <c r="T1915" s="44">
        <f t="shared" si="351"/>
        <v>0</v>
      </c>
      <c r="U1915" s="44">
        <f t="shared" si="352"/>
        <v>0</v>
      </c>
      <c r="V1915" s="44">
        <f t="shared" si="353"/>
        <v>0</v>
      </c>
      <c r="W1915" s="44">
        <f t="shared" si="354"/>
        <v>0</v>
      </c>
      <c r="X1915" s="44">
        <f t="shared" si="355"/>
        <v>0</v>
      </c>
      <c r="Y1915" s="44">
        <f t="shared" si="356"/>
        <v>0</v>
      </c>
      <c r="Z1915" s="44">
        <f t="shared" si="357"/>
        <v>0</v>
      </c>
      <c r="AA1915" s="44">
        <f t="shared" si="358"/>
        <v>13130.71</v>
      </c>
      <c r="AB1915" s="44">
        <f t="shared" si="359"/>
        <v>0</v>
      </c>
      <c r="AC1915" s="44">
        <f t="shared" si="360"/>
        <v>0</v>
      </c>
      <c r="AD1915" s="44">
        <f t="shared" si="361"/>
        <v>0</v>
      </c>
      <c r="AE1915" s="12">
        <f t="shared" si="362"/>
        <v>13130.71</v>
      </c>
    </row>
    <row r="1916" spans="1:31" ht="12.6" hidden="1" customHeight="1" x14ac:dyDescent="0.2">
      <c r="A1916" s="26" t="s">
        <v>3157</v>
      </c>
      <c r="B1916" s="19"/>
      <c r="C1916" s="19"/>
      <c r="D1916" s="20"/>
      <c r="E1916" s="21"/>
      <c r="F1916" s="22"/>
      <c r="G1916" s="21"/>
      <c r="H1916" s="22"/>
      <c r="I1916" s="20"/>
      <c r="J1916" s="20"/>
      <c r="K1916" s="20">
        <v>12</v>
      </c>
      <c r="L1916" s="20">
        <v>1</v>
      </c>
      <c r="M1916" s="20">
        <v>4</v>
      </c>
      <c r="N1916" s="20"/>
      <c r="O1916" s="20">
        <v>17</v>
      </c>
      <c r="P1916" s="23" t="str">
        <f>VLOOKUP(A1916,'ИЗ ОСНОВЫ НОМЕНКЛАТУР'!D:E,2,0)</f>
        <v>Механизмы</v>
      </c>
      <c r="Q1916" s="23" t="str">
        <f>VLOOKUP(A1916,'ИЗ ОСНОВЫ НОМЕНКЛАТУР'!D:F,3,0)</f>
        <v>Механизмы трансформеры</v>
      </c>
      <c r="R1916" s="40">
        <f>VLOOKUP(A:A,'ИЗ ОСНОВЫ НОМЕНКЛАТУР'!D:G,4,0)</f>
        <v>14318.469090909091</v>
      </c>
      <c r="S1916" s="12" t="str">
        <f>VLOOKUP(A:A,'ИЗ ОСНОВЫ НОМЕНКЛАТУР'!D:H,5,0)</f>
        <v>C</v>
      </c>
      <c r="T1916" s="44">
        <f t="shared" si="351"/>
        <v>0</v>
      </c>
      <c r="U1916" s="44">
        <f t="shared" si="352"/>
        <v>0</v>
      </c>
      <c r="V1916" s="44">
        <f t="shared" si="353"/>
        <v>0</v>
      </c>
      <c r="W1916" s="44">
        <f t="shared" si="354"/>
        <v>0</v>
      </c>
      <c r="X1916" s="44">
        <f t="shared" si="355"/>
        <v>0</v>
      </c>
      <c r="Y1916" s="44">
        <f t="shared" si="356"/>
        <v>0</v>
      </c>
      <c r="Z1916" s="44">
        <f t="shared" si="357"/>
        <v>0</v>
      </c>
      <c r="AA1916" s="44">
        <f t="shared" si="358"/>
        <v>171821.62909090909</v>
      </c>
      <c r="AB1916" s="44">
        <f t="shared" si="359"/>
        <v>14318.469090909091</v>
      </c>
      <c r="AC1916" s="44">
        <f t="shared" si="360"/>
        <v>57273.876363636366</v>
      </c>
      <c r="AD1916" s="44">
        <f t="shared" si="361"/>
        <v>0</v>
      </c>
      <c r="AE1916" s="12">
        <f t="shared" si="362"/>
        <v>243413.97454545455</v>
      </c>
    </row>
    <row r="1917" spans="1:31" ht="12.6" hidden="1" customHeight="1" x14ac:dyDescent="0.2">
      <c r="A1917" s="26" t="s">
        <v>3158</v>
      </c>
      <c r="B1917" s="19"/>
      <c r="C1917" s="19"/>
      <c r="D1917" s="20"/>
      <c r="E1917" s="21"/>
      <c r="F1917" s="22"/>
      <c r="G1917" s="21"/>
      <c r="H1917" s="22"/>
      <c r="I1917" s="20"/>
      <c r="J1917" s="20"/>
      <c r="K1917" s="20">
        <v>16</v>
      </c>
      <c r="L1917" s="20">
        <v>1</v>
      </c>
      <c r="M1917" s="20">
        <v>3</v>
      </c>
      <c r="N1917" s="20"/>
      <c r="O1917" s="20">
        <v>20</v>
      </c>
      <c r="P1917" s="23" t="str">
        <f>VLOOKUP(A1917,'ИЗ ОСНОВЫ НОМЕНКЛАТУР'!D:E,2,0)</f>
        <v>Механизмы</v>
      </c>
      <c r="Q1917" s="23" t="str">
        <f>VLOOKUP(A1917,'ИЗ ОСНОВЫ НОМЕНКЛАТУР'!D:F,3,0)</f>
        <v>Механизмы трансформеры</v>
      </c>
      <c r="R1917" s="40">
        <f>VLOOKUP(A:A,'ИЗ ОСНОВЫ НОМЕНКЛАТУР'!D:G,4,0)</f>
        <v>15111.576999999999</v>
      </c>
      <c r="S1917" s="12" t="str">
        <f>VLOOKUP(A:A,'ИЗ ОСНОВЫ НОМЕНКЛАТУР'!D:H,5,0)</f>
        <v>C</v>
      </c>
      <c r="T1917" s="44">
        <f t="shared" si="351"/>
        <v>0</v>
      </c>
      <c r="U1917" s="44">
        <f t="shared" si="352"/>
        <v>0</v>
      </c>
      <c r="V1917" s="44">
        <f t="shared" si="353"/>
        <v>0</v>
      </c>
      <c r="W1917" s="44">
        <f t="shared" si="354"/>
        <v>0</v>
      </c>
      <c r="X1917" s="44">
        <f t="shared" si="355"/>
        <v>0</v>
      </c>
      <c r="Y1917" s="44">
        <f t="shared" si="356"/>
        <v>0</v>
      </c>
      <c r="Z1917" s="44">
        <f t="shared" si="357"/>
        <v>0</v>
      </c>
      <c r="AA1917" s="44">
        <f t="shared" si="358"/>
        <v>241785.23199999999</v>
      </c>
      <c r="AB1917" s="44">
        <f t="shared" si="359"/>
        <v>15111.576999999999</v>
      </c>
      <c r="AC1917" s="44">
        <f t="shared" si="360"/>
        <v>45334.731</v>
      </c>
      <c r="AD1917" s="44">
        <f t="shared" si="361"/>
        <v>0</v>
      </c>
      <c r="AE1917" s="12">
        <f t="shared" si="362"/>
        <v>302231.53999999998</v>
      </c>
    </row>
    <row r="1918" spans="1:31" ht="12.6" hidden="1" customHeight="1" x14ac:dyDescent="0.2">
      <c r="A1918" s="26" t="s">
        <v>3156</v>
      </c>
      <c r="B1918" s="19"/>
      <c r="C1918" s="19"/>
      <c r="D1918" s="20"/>
      <c r="E1918" s="21"/>
      <c r="F1918" s="22"/>
      <c r="G1918" s="21"/>
      <c r="H1918" s="22"/>
      <c r="I1918" s="20"/>
      <c r="J1918" s="20"/>
      <c r="K1918" s="20">
        <v>2</v>
      </c>
      <c r="L1918" s="20"/>
      <c r="M1918" s="20"/>
      <c r="N1918" s="20"/>
      <c r="O1918" s="20">
        <v>2</v>
      </c>
      <c r="P1918" s="23" t="str">
        <f>VLOOKUP(A1918,'ИЗ ОСНОВЫ НОМЕНКЛАТУР'!D:E,2,0)</f>
        <v>Механизмы</v>
      </c>
      <c r="Q1918" s="23" t="str">
        <f>VLOOKUP(A1918,'ИЗ ОСНОВЫ НОМЕНКЛАТУР'!D:F,3,0)</f>
        <v>Механизмы трансформеры</v>
      </c>
      <c r="R1918" s="40">
        <f>VLOOKUP(A:A,'ИЗ ОСНОВЫ НОМЕНКЛАТУР'!D:G,4,0)</f>
        <v>16000</v>
      </c>
      <c r="S1918" s="12" t="str">
        <f>VLOOKUP(A:A,'ИЗ ОСНОВЫ НОМЕНКЛАТУР'!D:H,5,0)</f>
        <v>C</v>
      </c>
      <c r="T1918" s="44">
        <f t="shared" si="351"/>
        <v>0</v>
      </c>
      <c r="U1918" s="44">
        <f t="shared" si="352"/>
        <v>0</v>
      </c>
      <c r="V1918" s="44">
        <f t="shared" si="353"/>
        <v>0</v>
      </c>
      <c r="W1918" s="44">
        <f t="shared" si="354"/>
        <v>0</v>
      </c>
      <c r="X1918" s="44">
        <f t="shared" si="355"/>
        <v>0</v>
      </c>
      <c r="Y1918" s="44">
        <f t="shared" si="356"/>
        <v>0</v>
      </c>
      <c r="Z1918" s="44">
        <f t="shared" si="357"/>
        <v>0</v>
      </c>
      <c r="AA1918" s="44">
        <f t="shared" si="358"/>
        <v>32000</v>
      </c>
      <c r="AB1918" s="44">
        <f t="shared" si="359"/>
        <v>0</v>
      </c>
      <c r="AC1918" s="44">
        <f t="shared" si="360"/>
        <v>0</v>
      </c>
      <c r="AD1918" s="44">
        <f t="shared" si="361"/>
        <v>0</v>
      </c>
      <c r="AE1918" s="12">
        <f t="shared" si="362"/>
        <v>32000</v>
      </c>
    </row>
    <row r="1919" spans="1:31" ht="12.6" hidden="1" customHeight="1" x14ac:dyDescent="0.2">
      <c r="A1919" s="26" t="s">
        <v>4586</v>
      </c>
      <c r="B1919" s="19"/>
      <c r="C1919" s="19"/>
      <c r="D1919" s="20"/>
      <c r="E1919" s="21"/>
      <c r="F1919" s="22"/>
      <c r="G1919" s="21"/>
      <c r="H1919" s="22"/>
      <c r="I1919" s="20"/>
      <c r="J1919" s="20"/>
      <c r="K1919" s="20">
        <v>4</v>
      </c>
      <c r="L1919" s="20"/>
      <c r="M1919" s="20"/>
      <c r="N1919" s="20"/>
      <c r="O1919" s="20">
        <v>4</v>
      </c>
      <c r="P1919" s="23" t="str">
        <f>VLOOKUP(A1919,'ИЗ ОСНОВЫ НОМЕНКЛАТУР'!D:E,2,0)</f>
        <v>Аксессуары для шкафов</v>
      </c>
      <c r="Q1919" s="23" t="str">
        <f>VLOOKUP(A1919,'ИЗ ОСНОВЫ НОМЕНКЛАТУР'!D:F,3,0)</f>
        <v>Шкаф/шкаф-купе наполнение (бренд Aristo)</v>
      </c>
      <c r="R1919" s="40">
        <f>VLOOKUP(A:A,'ИЗ ОСНОВЫ НОМЕНКЛАТУР'!D:G,4,0)</f>
        <v>7750.25</v>
      </c>
      <c r="S1919" s="12" t="str">
        <f>VLOOKUP(A:A,'ИЗ ОСНОВЫ НОМЕНКЛАТУР'!D:H,5,0)</f>
        <v>C</v>
      </c>
      <c r="T1919" s="44">
        <f t="shared" si="351"/>
        <v>0</v>
      </c>
      <c r="U1919" s="44">
        <f t="shared" si="352"/>
        <v>0</v>
      </c>
      <c r="V1919" s="44">
        <f t="shared" si="353"/>
        <v>0</v>
      </c>
      <c r="W1919" s="44">
        <f t="shared" si="354"/>
        <v>0</v>
      </c>
      <c r="X1919" s="44">
        <f t="shared" si="355"/>
        <v>0</v>
      </c>
      <c r="Y1919" s="44">
        <f t="shared" si="356"/>
        <v>0</v>
      </c>
      <c r="Z1919" s="44">
        <f t="shared" si="357"/>
        <v>0</v>
      </c>
      <c r="AA1919" s="44">
        <f t="shared" si="358"/>
        <v>31001</v>
      </c>
      <c r="AB1919" s="44">
        <f t="shared" si="359"/>
        <v>0</v>
      </c>
      <c r="AC1919" s="44">
        <f t="shared" si="360"/>
        <v>0</v>
      </c>
      <c r="AD1919" s="44">
        <f t="shared" si="361"/>
        <v>0</v>
      </c>
      <c r="AE1919" s="12">
        <f t="shared" si="362"/>
        <v>31001</v>
      </c>
    </row>
    <row r="1920" spans="1:31" ht="12.6" hidden="1" customHeight="1" x14ac:dyDescent="0.2">
      <c r="A1920" s="26" t="s">
        <v>4587</v>
      </c>
      <c r="B1920" s="19"/>
      <c r="C1920" s="19"/>
      <c r="D1920" s="20"/>
      <c r="E1920" s="21"/>
      <c r="F1920" s="22"/>
      <c r="G1920" s="21"/>
      <c r="H1920" s="22"/>
      <c r="I1920" s="20"/>
      <c r="J1920" s="20"/>
      <c r="K1920" s="20">
        <v>4</v>
      </c>
      <c r="L1920" s="20"/>
      <c r="M1920" s="20"/>
      <c r="N1920" s="20"/>
      <c r="O1920" s="20">
        <v>4</v>
      </c>
      <c r="P1920" s="23" t="str">
        <f>VLOOKUP(A1920,'ИЗ ОСНОВЫ НОМЕНКЛАТУР'!D:E,2,0)</f>
        <v>Аксессуары для шкафов</v>
      </c>
      <c r="Q1920" s="23" t="str">
        <f>VLOOKUP(A1920,'ИЗ ОСНОВЫ НОМЕНКЛАТУР'!D:F,3,0)</f>
        <v>Шкаф/шкаф-купе наполнение (бренд Aristo)</v>
      </c>
      <c r="R1920" s="40">
        <f>VLOOKUP(A:A,'ИЗ ОСНОВЫ НОМЕНКЛАТУР'!D:G,4,0)</f>
        <v>7750.25</v>
      </c>
      <c r="S1920" s="12" t="str">
        <f>VLOOKUP(A:A,'ИЗ ОСНОВЫ НОМЕНКЛАТУР'!D:H,5,0)</f>
        <v>C</v>
      </c>
      <c r="T1920" s="44">
        <f t="shared" si="351"/>
        <v>0</v>
      </c>
      <c r="U1920" s="44">
        <f t="shared" si="352"/>
        <v>0</v>
      </c>
      <c r="V1920" s="44">
        <f t="shared" si="353"/>
        <v>0</v>
      </c>
      <c r="W1920" s="44">
        <f t="shared" si="354"/>
        <v>0</v>
      </c>
      <c r="X1920" s="44">
        <f t="shared" si="355"/>
        <v>0</v>
      </c>
      <c r="Y1920" s="44">
        <f t="shared" si="356"/>
        <v>0</v>
      </c>
      <c r="Z1920" s="44">
        <f t="shared" si="357"/>
        <v>0</v>
      </c>
      <c r="AA1920" s="44">
        <f t="shared" si="358"/>
        <v>31001</v>
      </c>
      <c r="AB1920" s="44">
        <f t="shared" si="359"/>
        <v>0</v>
      </c>
      <c r="AC1920" s="44">
        <f t="shared" si="360"/>
        <v>0</v>
      </c>
      <c r="AD1920" s="44">
        <f t="shared" si="361"/>
        <v>0</v>
      </c>
      <c r="AE1920" s="12">
        <f t="shared" si="362"/>
        <v>31001</v>
      </c>
    </row>
    <row r="1921" spans="1:31" ht="12.6" hidden="1" customHeight="1" x14ac:dyDescent="0.2">
      <c r="A1921" s="26" t="s">
        <v>4588</v>
      </c>
      <c r="B1921" s="19"/>
      <c r="C1921" s="19"/>
      <c r="D1921" s="20"/>
      <c r="E1921" s="21"/>
      <c r="F1921" s="22"/>
      <c r="G1921" s="21"/>
      <c r="H1921" s="22"/>
      <c r="I1921" s="20"/>
      <c r="J1921" s="20"/>
      <c r="K1921" s="20">
        <v>4</v>
      </c>
      <c r="L1921" s="20"/>
      <c r="M1921" s="20"/>
      <c r="N1921" s="20"/>
      <c r="O1921" s="20">
        <v>4</v>
      </c>
      <c r="P1921" s="23" t="str">
        <f>VLOOKUP(A1921,'ИЗ ОСНОВЫ НОМЕНКЛАТУР'!D:E,2,0)</f>
        <v>Аксессуары для шкафов</v>
      </c>
      <c r="Q1921" s="23" t="str">
        <f>VLOOKUP(A1921,'ИЗ ОСНОВЫ НОМЕНКЛАТУР'!D:F,3,0)</f>
        <v>Шкаф/шкаф-купе наполнение (бренд Aristo)</v>
      </c>
      <c r="R1921" s="40">
        <f>VLOOKUP(A:A,'ИЗ ОСНОВЫ НОМЕНКЛАТУР'!D:G,4,0)</f>
        <v>7750.25</v>
      </c>
      <c r="S1921" s="12" t="str">
        <f>VLOOKUP(A:A,'ИЗ ОСНОВЫ НОМЕНКЛАТУР'!D:H,5,0)</f>
        <v>C</v>
      </c>
      <c r="T1921" s="44">
        <f t="shared" si="351"/>
        <v>0</v>
      </c>
      <c r="U1921" s="44">
        <f t="shared" si="352"/>
        <v>0</v>
      </c>
      <c r="V1921" s="44">
        <f t="shared" si="353"/>
        <v>0</v>
      </c>
      <c r="W1921" s="44">
        <f t="shared" si="354"/>
        <v>0</v>
      </c>
      <c r="X1921" s="44">
        <f t="shared" si="355"/>
        <v>0</v>
      </c>
      <c r="Y1921" s="44">
        <f t="shared" si="356"/>
        <v>0</v>
      </c>
      <c r="Z1921" s="44">
        <f t="shared" si="357"/>
        <v>0</v>
      </c>
      <c r="AA1921" s="44">
        <f t="shared" si="358"/>
        <v>31001</v>
      </c>
      <c r="AB1921" s="44">
        <f t="shared" si="359"/>
        <v>0</v>
      </c>
      <c r="AC1921" s="44">
        <f t="shared" si="360"/>
        <v>0</v>
      </c>
      <c r="AD1921" s="44">
        <f t="shared" si="361"/>
        <v>0</v>
      </c>
      <c r="AE1921" s="12">
        <f t="shared" si="362"/>
        <v>31001</v>
      </c>
    </row>
    <row r="1922" spans="1:31" ht="12.6" hidden="1" customHeight="1" x14ac:dyDescent="0.2">
      <c r="A1922" s="26" t="s">
        <v>4589</v>
      </c>
      <c r="B1922" s="19"/>
      <c r="C1922" s="19"/>
      <c r="D1922" s="20"/>
      <c r="E1922" s="21"/>
      <c r="F1922" s="22"/>
      <c r="G1922" s="21"/>
      <c r="H1922" s="22"/>
      <c r="I1922" s="20"/>
      <c r="J1922" s="20"/>
      <c r="K1922" s="20">
        <v>5</v>
      </c>
      <c r="L1922" s="20"/>
      <c r="M1922" s="20"/>
      <c r="N1922" s="20"/>
      <c r="O1922" s="20">
        <v>5</v>
      </c>
      <c r="P1922" s="23" t="str">
        <f>VLOOKUP(A1922,'ИЗ ОСНОВЫ НОМЕНКЛАТУР'!D:E,2,0)</f>
        <v>Аксессуары для шкафов</v>
      </c>
      <c r="Q1922" s="23" t="str">
        <f>VLOOKUP(A1922,'ИЗ ОСНОВЫ НОМЕНКЛАТУР'!D:F,3,0)</f>
        <v>Шкаф/шкаф-купе наполнение (бренд Aristo)</v>
      </c>
      <c r="R1922" s="40">
        <f>VLOOKUP(A:A,'ИЗ ОСНОВЫ НОМЕНКЛАТУР'!D:G,4,0)</f>
        <v>7045.6</v>
      </c>
      <c r="S1922" s="12" t="str">
        <f>VLOOKUP(A:A,'ИЗ ОСНОВЫ НОМЕНКЛАТУР'!D:H,5,0)</f>
        <v>C</v>
      </c>
      <c r="T1922" s="44">
        <f t="shared" si="351"/>
        <v>0</v>
      </c>
      <c r="U1922" s="44">
        <f t="shared" si="352"/>
        <v>0</v>
      </c>
      <c r="V1922" s="44">
        <f t="shared" si="353"/>
        <v>0</v>
      </c>
      <c r="W1922" s="44">
        <f t="shared" si="354"/>
        <v>0</v>
      </c>
      <c r="X1922" s="44">
        <f t="shared" si="355"/>
        <v>0</v>
      </c>
      <c r="Y1922" s="44">
        <f t="shared" si="356"/>
        <v>0</v>
      </c>
      <c r="Z1922" s="44">
        <f t="shared" si="357"/>
        <v>0</v>
      </c>
      <c r="AA1922" s="44">
        <f t="shared" si="358"/>
        <v>35228</v>
      </c>
      <c r="AB1922" s="44">
        <f t="shared" si="359"/>
        <v>0</v>
      </c>
      <c r="AC1922" s="44">
        <f t="shared" si="360"/>
        <v>0</v>
      </c>
      <c r="AD1922" s="44">
        <f t="shared" si="361"/>
        <v>0</v>
      </c>
      <c r="AE1922" s="12">
        <f t="shared" si="362"/>
        <v>35228</v>
      </c>
    </row>
    <row r="1923" spans="1:31" ht="12.6" hidden="1" customHeight="1" x14ac:dyDescent="0.2">
      <c r="A1923" s="26" t="s">
        <v>4590</v>
      </c>
      <c r="B1923" s="19"/>
      <c r="C1923" s="19"/>
      <c r="D1923" s="20"/>
      <c r="E1923" s="21"/>
      <c r="F1923" s="22"/>
      <c r="G1923" s="21"/>
      <c r="H1923" s="22"/>
      <c r="I1923" s="20"/>
      <c r="J1923" s="20"/>
      <c r="K1923" s="20">
        <v>5</v>
      </c>
      <c r="L1923" s="20"/>
      <c r="M1923" s="20"/>
      <c r="N1923" s="20"/>
      <c r="O1923" s="20">
        <v>5</v>
      </c>
      <c r="P1923" s="23" t="str">
        <f>VLOOKUP(A1923,'ИЗ ОСНОВЫ НОМЕНКЛАТУР'!D:E,2,0)</f>
        <v>Аксессуары для шкафов</v>
      </c>
      <c r="Q1923" s="23" t="str">
        <f>VLOOKUP(A1923,'ИЗ ОСНОВЫ НОМЕНКЛАТУР'!D:F,3,0)</f>
        <v>Шкаф/шкаф-купе наполнение (бренд Aristo)</v>
      </c>
      <c r="R1923" s="40">
        <f>VLOOKUP(A:A,'ИЗ ОСНОВЫ НОМЕНКЛАТУР'!D:G,4,0)</f>
        <v>7045.6</v>
      </c>
      <c r="S1923" s="12" t="str">
        <f>VLOOKUP(A:A,'ИЗ ОСНОВЫ НОМЕНКЛАТУР'!D:H,5,0)</f>
        <v>C</v>
      </c>
      <c r="T1923" s="44">
        <f t="shared" si="351"/>
        <v>0</v>
      </c>
      <c r="U1923" s="44">
        <f t="shared" si="352"/>
        <v>0</v>
      </c>
      <c r="V1923" s="44">
        <f t="shared" si="353"/>
        <v>0</v>
      </c>
      <c r="W1923" s="44">
        <f t="shared" si="354"/>
        <v>0</v>
      </c>
      <c r="X1923" s="44">
        <f t="shared" si="355"/>
        <v>0</v>
      </c>
      <c r="Y1923" s="44">
        <f t="shared" si="356"/>
        <v>0</v>
      </c>
      <c r="Z1923" s="44">
        <f t="shared" si="357"/>
        <v>0</v>
      </c>
      <c r="AA1923" s="44">
        <f t="shared" si="358"/>
        <v>35228</v>
      </c>
      <c r="AB1923" s="44">
        <f t="shared" si="359"/>
        <v>0</v>
      </c>
      <c r="AC1923" s="44">
        <f t="shared" si="360"/>
        <v>0</v>
      </c>
      <c r="AD1923" s="44">
        <f t="shared" si="361"/>
        <v>0</v>
      </c>
      <c r="AE1923" s="12">
        <f t="shared" si="362"/>
        <v>35228</v>
      </c>
    </row>
    <row r="1924" spans="1:31" ht="12.6" hidden="1" customHeight="1" x14ac:dyDescent="0.2">
      <c r="A1924" s="26" t="s">
        <v>4591</v>
      </c>
      <c r="B1924" s="19"/>
      <c r="C1924" s="19"/>
      <c r="D1924" s="20"/>
      <c r="E1924" s="21"/>
      <c r="F1924" s="22"/>
      <c r="G1924" s="21"/>
      <c r="H1924" s="22"/>
      <c r="I1924" s="20"/>
      <c r="J1924" s="20"/>
      <c r="K1924" s="20">
        <v>5</v>
      </c>
      <c r="L1924" s="20"/>
      <c r="M1924" s="20"/>
      <c r="N1924" s="20"/>
      <c r="O1924" s="20">
        <v>5</v>
      </c>
      <c r="P1924" s="23" t="str">
        <f>VLOOKUP(A1924,'ИЗ ОСНОВЫ НОМЕНКЛАТУР'!D:E,2,0)</f>
        <v>Аксессуары для шкафов</v>
      </c>
      <c r="Q1924" s="23" t="str">
        <f>VLOOKUP(A1924,'ИЗ ОСНОВЫ НОМЕНКЛАТУР'!D:F,3,0)</f>
        <v>Шкаф/шкаф-купе наполнение (бренд Aristo)</v>
      </c>
      <c r="R1924" s="40">
        <f>VLOOKUP(A:A,'ИЗ ОСНОВЫ НОМЕНКЛАТУР'!D:G,4,0)</f>
        <v>7045.6</v>
      </c>
      <c r="S1924" s="12" t="str">
        <f>VLOOKUP(A:A,'ИЗ ОСНОВЫ НОМЕНКЛАТУР'!D:H,5,0)</f>
        <v>C</v>
      </c>
      <c r="T1924" s="44">
        <f t="shared" si="351"/>
        <v>0</v>
      </c>
      <c r="U1924" s="44">
        <f t="shared" si="352"/>
        <v>0</v>
      </c>
      <c r="V1924" s="44">
        <f t="shared" si="353"/>
        <v>0</v>
      </c>
      <c r="W1924" s="44">
        <f t="shared" si="354"/>
        <v>0</v>
      </c>
      <c r="X1924" s="44">
        <f t="shared" si="355"/>
        <v>0</v>
      </c>
      <c r="Y1924" s="44">
        <f t="shared" si="356"/>
        <v>0</v>
      </c>
      <c r="Z1924" s="44">
        <f t="shared" si="357"/>
        <v>0</v>
      </c>
      <c r="AA1924" s="44">
        <f t="shared" si="358"/>
        <v>35228</v>
      </c>
      <c r="AB1924" s="44">
        <f t="shared" si="359"/>
        <v>0</v>
      </c>
      <c r="AC1924" s="44">
        <f t="shared" si="360"/>
        <v>0</v>
      </c>
      <c r="AD1924" s="44">
        <f t="shared" si="361"/>
        <v>0</v>
      </c>
      <c r="AE1924" s="12">
        <f t="shared" si="362"/>
        <v>35228</v>
      </c>
    </row>
    <row r="1925" spans="1:31" ht="12.6" hidden="1" customHeight="1" x14ac:dyDescent="0.2">
      <c r="A1925" s="26" t="s">
        <v>4592</v>
      </c>
      <c r="B1925" s="19"/>
      <c r="C1925" s="19"/>
      <c r="D1925" s="20"/>
      <c r="E1925" s="21"/>
      <c r="F1925" s="22"/>
      <c r="G1925" s="21"/>
      <c r="H1925" s="22"/>
      <c r="I1925" s="20"/>
      <c r="J1925" s="20"/>
      <c r="K1925" s="20">
        <v>5</v>
      </c>
      <c r="L1925" s="20"/>
      <c r="M1925" s="20"/>
      <c r="N1925" s="20"/>
      <c r="O1925" s="20">
        <v>5</v>
      </c>
      <c r="P1925" s="23" t="str">
        <f>VLOOKUP(A1925,'ИЗ ОСНОВЫ НОМЕНКЛАТУР'!D:E,2,0)</f>
        <v>Аксессуары для шкафов</v>
      </c>
      <c r="Q1925" s="23" t="str">
        <f>VLOOKUP(A1925,'ИЗ ОСНОВЫ НОМЕНКЛАТУР'!D:F,3,0)</f>
        <v>Шкаф/шкаф-купе наполнение (бренд Aristo)</v>
      </c>
      <c r="R1925" s="40">
        <f>VLOOKUP(A:A,'ИЗ ОСНОВЫ НОМЕНКЛАТУР'!D:G,4,0)</f>
        <v>7045.6</v>
      </c>
      <c r="S1925" s="12" t="str">
        <f>VLOOKUP(A:A,'ИЗ ОСНОВЫ НОМЕНКЛАТУР'!D:H,5,0)</f>
        <v>C</v>
      </c>
      <c r="T1925" s="44">
        <f t="shared" si="351"/>
        <v>0</v>
      </c>
      <c r="U1925" s="44">
        <f t="shared" si="352"/>
        <v>0</v>
      </c>
      <c r="V1925" s="44">
        <f t="shared" si="353"/>
        <v>0</v>
      </c>
      <c r="W1925" s="44">
        <f t="shared" si="354"/>
        <v>0</v>
      </c>
      <c r="X1925" s="44">
        <f t="shared" si="355"/>
        <v>0</v>
      </c>
      <c r="Y1925" s="44">
        <f t="shared" si="356"/>
        <v>0</v>
      </c>
      <c r="Z1925" s="44">
        <f t="shared" si="357"/>
        <v>0</v>
      </c>
      <c r="AA1925" s="44">
        <f t="shared" si="358"/>
        <v>35228</v>
      </c>
      <c r="AB1925" s="44">
        <f t="shared" si="359"/>
        <v>0</v>
      </c>
      <c r="AC1925" s="44">
        <f t="shared" si="360"/>
        <v>0</v>
      </c>
      <c r="AD1925" s="44">
        <f t="shared" si="361"/>
        <v>0</v>
      </c>
      <c r="AE1925" s="12">
        <f t="shared" si="362"/>
        <v>35228</v>
      </c>
    </row>
    <row r="1926" spans="1:31" ht="12.6" hidden="1" customHeight="1" x14ac:dyDescent="0.2">
      <c r="A1926" s="26" t="s">
        <v>4593</v>
      </c>
      <c r="B1926" s="19"/>
      <c r="C1926" s="19"/>
      <c r="D1926" s="20"/>
      <c r="E1926" s="21"/>
      <c r="F1926" s="22"/>
      <c r="G1926" s="21"/>
      <c r="H1926" s="22"/>
      <c r="I1926" s="20"/>
      <c r="J1926" s="20"/>
      <c r="K1926" s="20">
        <v>5</v>
      </c>
      <c r="L1926" s="20"/>
      <c r="M1926" s="20"/>
      <c r="N1926" s="20"/>
      <c r="O1926" s="20">
        <v>5</v>
      </c>
      <c r="P1926" s="23" t="str">
        <f>VLOOKUP(A1926,'ИЗ ОСНОВЫ НОМЕНКЛАТУР'!D:E,2,0)</f>
        <v>Аксессуары для шкафов</v>
      </c>
      <c r="Q1926" s="23" t="str">
        <f>VLOOKUP(A1926,'ИЗ ОСНОВЫ НОМЕНКЛАТУР'!D:F,3,0)</f>
        <v>Шкаф/шкаф-купе наполнение (бренд Aristo)</v>
      </c>
      <c r="R1926" s="40">
        <f>VLOOKUP(A:A,'ИЗ ОСНОВЫ НОМЕНКЛАТУР'!D:G,4,0)</f>
        <v>7045.6</v>
      </c>
      <c r="S1926" s="12" t="str">
        <f>VLOOKUP(A:A,'ИЗ ОСНОВЫ НОМЕНКЛАТУР'!D:H,5,0)</f>
        <v>C</v>
      </c>
      <c r="T1926" s="44">
        <f t="shared" si="351"/>
        <v>0</v>
      </c>
      <c r="U1926" s="44">
        <f t="shared" si="352"/>
        <v>0</v>
      </c>
      <c r="V1926" s="44">
        <f t="shared" si="353"/>
        <v>0</v>
      </c>
      <c r="W1926" s="44">
        <f t="shared" si="354"/>
        <v>0</v>
      </c>
      <c r="X1926" s="44">
        <f t="shared" si="355"/>
        <v>0</v>
      </c>
      <c r="Y1926" s="44">
        <f t="shared" si="356"/>
        <v>0</v>
      </c>
      <c r="Z1926" s="44">
        <f t="shared" si="357"/>
        <v>0</v>
      </c>
      <c r="AA1926" s="44">
        <f t="shared" si="358"/>
        <v>35228</v>
      </c>
      <c r="AB1926" s="44">
        <f t="shared" si="359"/>
        <v>0</v>
      </c>
      <c r="AC1926" s="44">
        <f t="shared" si="360"/>
        <v>0</v>
      </c>
      <c r="AD1926" s="44">
        <f t="shared" si="361"/>
        <v>0</v>
      </c>
      <c r="AE1926" s="12">
        <f t="shared" si="362"/>
        <v>35228</v>
      </c>
    </row>
    <row r="1927" spans="1:31" ht="12.6" hidden="1" customHeight="1" x14ac:dyDescent="0.2">
      <c r="A1927" s="26" t="s">
        <v>4594</v>
      </c>
      <c r="B1927" s="19"/>
      <c r="C1927" s="19"/>
      <c r="D1927" s="20"/>
      <c r="E1927" s="21"/>
      <c r="F1927" s="22"/>
      <c r="G1927" s="21"/>
      <c r="H1927" s="22"/>
      <c r="I1927" s="20"/>
      <c r="J1927" s="20"/>
      <c r="K1927" s="20">
        <v>5</v>
      </c>
      <c r="L1927" s="20"/>
      <c r="M1927" s="20"/>
      <c r="N1927" s="20"/>
      <c r="O1927" s="20">
        <v>5</v>
      </c>
      <c r="P1927" s="23" t="str">
        <f>VLOOKUP(A1927,'ИЗ ОСНОВЫ НОМЕНКЛАТУР'!D:E,2,0)</f>
        <v>Аксессуары для шкафов</v>
      </c>
      <c r="Q1927" s="23" t="str">
        <f>VLOOKUP(A1927,'ИЗ ОСНОВЫ НОМЕНКЛАТУР'!D:F,3,0)</f>
        <v>Шкаф/шкаф-купе наполнение (бренд Aristo)</v>
      </c>
      <c r="R1927" s="40">
        <f>VLOOKUP(A:A,'ИЗ ОСНОВЫ НОМЕНКЛАТУР'!D:G,4,0)</f>
        <v>7045.6</v>
      </c>
      <c r="S1927" s="12" t="str">
        <f>VLOOKUP(A:A,'ИЗ ОСНОВЫ НОМЕНКЛАТУР'!D:H,5,0)</f>
        <v>C</v>
      </c>
      <c r="T1927" s="44">
        <f t="shared" si="351"/>
        <v>0</v>
      </c>
      <c r="U1927" s="44">
        <f t="shared" si="352"/>
        <v>0</v>
      </c>
      <c r="V1927" s="44">
        <f t="shared" si="353"/>
        <v>0</v>
      </c>
      <c r="W1927" s="44">
        <f t="shared" si="354"/>
        <v>0</v>
      </c>
      <c r="X1927" s="44">
        <f t="shared" si="355"/>
        <v>0</v>
      </c>
      <c r="Y1927" s="44">
        <f t="shared" si="356"/>
        <v>0</v>
      </c>
      <c r="Z1927" s="44">
        <f t="shared" si="357"/>
        <v>0</v>
      </c>
      <c r="AA1927" s="44">
        <f t="shared" si="358"/>
        <v>35228</v>
      </c>
      <c r="AB1927" s="44">
        <f t="shared" si="359"/>
        <v>0</v>
      </c>
      <c r="AC1927" s="44">
        <f t="shared" si="360"/>
        <v>0</v>
      </c>
      <c r="AD1927" s="44">
        <f t="shared" si="361"/>
        <v>0</v>
      </c>
      <c r="AE1927" s="12">
        <f t="shared" si="362"/>
        <v>35228</v>
      </c>
    </row>
    <row r="1928" spans="1:31" ht="12.6" hidden="1" customHeight="1" x14ac:dyDescent="0.2">
      <c r="A1928" s="26" t="s">
        <v>3747</v>
      </c>
      <c r="B1928" s="19"/>
      <c r="C1928" s="19"/>
      <c r="D1928" s="20"/>
      <c r="E1928" s="21"/>
      <c r="F1928" s="22"/>
      <c r="G1928" s="21"/>
      <c r="H1928" s="22"/>
      <c r="I1928" s="20"/>
      <c r="J1928" s="20"/>
      <c r="K1928" s="20">
        <v>8</v>
      </c>
      <c r="L1928" s="20"/>
      <c r="M1928" s="20"/>
      <c r="N1928" s="20"/>
      <c r="O1928" s="20">
        <v>8</v>
      </c>
      <c r="P1928" s="23" t="str">
        <f>VLOOKUP(A1928,'ИЗ ОСНОВЫ НОМЕНКЛАТУР'!D:E,2,0)</f>
        <v>Аксессуары для шкафов</v>
      </c>
      <c r="Q1928" s="23" t="str">
        <f>VLOOKUP(A1928,'ИЗ ОСНОВЫ НОМЕНКЛАТУР'!D:F,3,0)</f>
        <v>Шкаф/шкаф-купе наполнение (бренд Aristo)</v>
      </c>
      <c r="R1928" s="40">
        <f>VLOOKUP(A:A,'ИЗ ОСНОВЫ НОМЕНКЛАТУР'!D:G,4,0)</f>
        <v>663.3</v>
      </c>
      <c r="S1928" s="12" t="str">
        <f>VLOOKUP(A:A,'ИЗ ОСНОВЫ НОМЕНКЛАТУР'!D:H,5,0)</f>
        <v>C</v>
      </c>
      <c r="T1928" s="44">
        <f t="shared" si="351"/>
        <v>0</v>
      </c>
      <c r="U1928" s="44">
        <f t="shared" si="352"/>
        <v>0</v>
      </c>
      <c r="V1928" s="44">
        <f t="shared" si="353"/>
        <v>0</v>
      </c>
      <c r="W1928" s="44">
        <f t="shared" si="354"/>
        <v>0</v>
      </c>
      <c r="X1928" s="44">
        <f t="shared" si="355"/>
        <v>0</v>
      </c>
      <c r="Y1928" s="44">
        <f t="shared" si="356"/>
        <v>0</v>
      </c>
      <c r="Z1928" s="44">
        <f t="shared" si="357"/>
        <v>0</v>
      </c>
      <c r="AA1928" s="44">
        <f t="shared" si="358"/>
        <v>5306.4</v>
      </c>
      <c r="AB1928" s="44">
        <f t="shared" si="359"/>
        <v>0</v>
      </c>
      <c r="AC1928" s="44">
        <f t="shared" si="360"/>
        <v>0</v>
      </c>
      <c r="AD1928" s="44">
        <f t="shared" si="361"/>
        <v>0</v>
      </c>
      <c r="AE1928" s="12">
        <f t="shared" si="362"/>
        <v>5306.4</v>
      </c>
    </row>
    <row r="1929" spans="1:31" ht="12.6" hidden="1" customHeight="1" x14ac:dyDescent="0.2">
      <c r="A1929" s="26" t="s">
        <v>4595</v>
      </c>
      <c r="B1929" s="19"/>
      <c r="C1929" s="19"/>
      <c r="D1929" s="20"/>
      <c r="E1929" s="21"/>
      <c r="F1929" s="22"/>
      <c r="G1929" s="21"/>
      <c r="H1929" s="22"/>
      <c r="I1929" s="20"/>
      <c r="J1929" s="20"/>
      <c r="K1929" s="20">
        <v>4</v>
      </c>
      <c r="L1929" s="20"/>
      <c r="M1929" s="20"/>
      <c r="N1929" s="20"/>
      <c r="O1929" s="20">
        <v>4</v>
      </c>
      <c r="P1929" s="23" t="str">
        <f>VLOOKUP(A1929,'ИЗ ОСНОВЫ НОМЕНКЛАТУР'!D:E,2,0)</f>
        <v>Аксессуары для шкафов</v>
      </c>
      <c r="Q1929" s="23" t="str">
        <f>VLOOKUP(A1929,'ИЗ ОСНОВЫ НОМЕНКЛАТУР'!D:F,3,0)</f>
        <v>Шкаф/шкаф-купе наполнение (бренд Aristo)</v>
      </c>
      <c r="R1929" s="40">
        <f>VLOOKUP(A:A,'ИЗ ОСНОВЫ НОМЕНКЛАТУР'!D:G,4,0)</f>
        <v>2492</v>
      </c>
      <c r="S1929" s="12" t="str">
        <f>VLOOKUP(A:A,'ИЗ ОСНОВЫ НОМЕНКЛАТУР'!D:H,5,0)</f>
        <v>C</v>
      </c>
      <c r="T1929" s="44">
        <f t="shared" ref="T1929:T1992" si="363">$R1929*D1929</f>
        <v>0</v>
      </c>
      <c r="U1929" s="44">
        <f t="shared" ref="U1929:U1992" si="364">$R1929*E1929</f>
        <v>0</v>
      </c>
      <c r="V1929" s="44">
        <f t="shared" ref="V1929:V1992" si="365">$R1929*F1929</f>
        <v>0</v>
      </c>
      <c r="W1929" s="44">
        <f t="shared" ref="W1929:W1992" si="366">$R1929*G1929</f>
        <v>0</v>
      </c>
      <c r="X1929" s="44">
        <f t="shared" ref="X1929:X1992" si="367">$R1929*H1929</f>
        <v>0</v>
      </c>
      <c r="Y1929" s="44">
        <f t="shared" ref="Y1929:Y1992" si="368">$R1929*I1929</f>
        <v>0</v>
      </c>
      <c r="Z1929" s="44">
        <f t="shared" ref="Z1929:Z1992" si="369">$R1929*J1929</f>
        <v>0</v>
      </c>
      <c r="AA1929" s="44">
        <f t="shared" ref="AA1929:AA1992" si="370">$R1929*K1929</f>
        <v>9968</v>
      </c>
      <c r="AB1929" s="44">
        <f t="shared" ref="AB1929:AB1992" si="371">$R1929*L1929</f>
        <v>0</v>
      </c>
      <c r="AC1929" s="44">
        <f t="shared" ref="AC1929:AC1992" si="372">$R1929*M1929</f>
        <v>0</v>
      </c>
      <c r="AD1929" s="44">
        <f t="shared" ref="AD1929:AD1992" si="373">$R1929*N1929</f>
        <v>0</v>
      </c>
      <c r="AE1929" s="12">
        <f t="shared" ref="AE1929:AE1992" si="374">SUM(T1929:AD1929)</f>
        <v>9968</v>
      </c>
    </row>
    <row r="1930" spans="1:31" ht="12.6" hidden="1" customHeight="1" x14ac:dyDescent="0.2">
      <c r="A1930" s="26" t="s">
        <v>4596</v>
      </c>
      <c r="B1930" s="19"/>
      <c r="C1930" s="19"/>
      <c r="D1930" s="20"/>
      <c r="E1930" s="21"/>
      <c r="F1930" s="22"/>
      <c r="G1930" s="21"/>
      <c r="H1930" s="22"/>
      <c r="I1930" s="20"/>
      <c r="J1930" s="20"/>
      <c r="K1930" s="20">
        <v>4</v>
      </c>
      <c r="L1930" s="20"/>
      <c r="M1930" s="20"/>
      <c r="N1930" s="20"/>
      <c r="O1930" s="20">
        <v>4</v>
      </c>
      <c r="P1930" s="23" t="str">
        <f>VLOOKUP(A1930,'ИЗ ОСНОВЫ НОМЕНКЛАТУР'!D:E,2,0)</f>
        <v>Аксессуары для шкафов</v>
      </c>
      <c r="Q1930" s="23" t="str">
        <f>VLOOKUP(A1930,'ИЗ ОСНОВЫ НОМЕНКЛАТУР'!D:F,3,0)</f>
        <v>Шкаф/шкаф-купе наполнение (бренд Aristo)</v>
      </c>
      <c r="R1930" s="40">
        <f>VLOOKUP(A:A,'ИЗ ОСНОВЫ НОМЕНКЛАТУР'!D:G,4,0)</f>
        <v>2492</v>
      </c>
      <c r="S1930" s="12" t="str">
        <f>VLOOKUP(A:A,'ИЗ ОСНОВЫ НОМЕНКЛАТУР'!D:H,5,0)</f>
        <v>C</v>
      </c>
      <c r="T1930" s="44">
        <f t="shared" si="363"/>
        <v>0</v>
      </c>
      <c r="U1930" s="44">
        <f t="shared" si="364"/>
        <v>0</v>
      </c>
      <c r="V1930" s="44">
        <f t="shared" si="365"/>
        <v>0</v>
      </c>
      <c r="W1930" s="44">
        <f t="shared" si="366"/>
        <v>0</v>
      </c>
      <c r="X1930" s="44">
        <f t="shared" si="367"/>
        <v>0</v>
      </c>
      <c r="Y1930" s="44">
        <f t="shared" si="368"/>
        <v>0</v>
      </c>
      <c r="Z1930" s="44">
        <f t="shared" si="369"/>
        <v>0</v>
      </c>
      <c r="AA1930" s="44">
        <f t="shared" si="370"/>
        <v>9968</v>
      </c>
      <c r="AB1930" s="44">
        <f t="shared" si="371"/>
        <v>0</v>
      </c>
      <c r="AC1930" s="44">
        <f t="shared" si="372"/>
        <v>0</v>
      </c>
      <c r="AD1930" s="44">
        <f t="shared" si="373"/>
        <v>0</v>
      </c>
      <c r="AE1930" s="12">
        <f t="shared" si="374"/>
        <v>9968</v>
      </c>
    </row>
    <row r="1931" spans="1:31" ht="12.6" hidden="1" customHeight="1" x14ac:dyDescent="0.2">
      <c r="A1931" s="26" t="s">
        <v>4597</v>
      </c>
      <c r="B1931" s="19"/>
      <c r="C1931" s="19"/>
      <c r="D1931" s="20"/>
      <c r="E1931" s="21"/>
      <c r="F1931" s="22"/>
      <c r="G1931" s="21"/>
      <c r="H1931" s="22"/>
      <c r="I1931" s="20"/>
      <c r="J1931" s="20"/>
      <c r="K1931" s="20">
        <v>4</v>
      </c>
      <c r="L1931" s="20"/>
      <c r="M1931" s="20"/>
      <c r="N1931" s="20"/>
      <c r="O1931" s="20">
        <v>4</v>
      </c>
      <c r="P1931" s="23" t="str">
        <f>VLOOKUP(A1931,'ИЗ ОСНОВЫ НОМЕНКЛАТУР'!D:E,2,0)</f>
        <v>Аксессуары для шкафов</v>
      </c>
      <c r="Q1931" s="23" t="str">
        <f>VLOOKUP(A1931,'ИЗ ОСНОВЫ НОМЕНКЛАТУР'!D:F,3,0)</f>
        <v>Шкаф/шкаф-купе наполнение (бренд Aristo)</v>
      </c>
      <c r="R1931" s="40">
        <f>VLOOKUP(A:A,'ИЗ ОСНОВЫ НОМЕНКЛАТУР'!D:G,4,0)</f>
        <v>2492</v>
      </c>
      <c r="S1931" s="12" t="str">
        <f>VLOOKUP(A:A,'ИЗ ОСНОВЫ НОМЕНКЛАТУР'!D:H,5,0)</f>
        <v>C</v>
      </c>
      <c r="T1931" s="44">
        <f t="shared" si="363"/>
        <v>0</v>
      </c>
      <c r="U1931" s="44">
        <f t="shared" si="364"/>
        <v>0</v>
      </c>
      <c r="V1931" s="44">
        <f t="shared" si="365"/>
        <v>0</v>
      </c>
      <c r="W1931" s="44">
        <f t="shared" si="366"/>
        <v>0</v>
      </c>
      <c r="X1931" s="44">
        <f t="shared" si="367"/>
        <v>0</v>
      </c>
      <c r="Y1931" s="44">
        <f t="shared" si="368"/>
        <v>0</v>
      </c>
      <c r="Z1931" s="44">
        <f t="shared" si="369"/>
        <v>0</v>
      </c>
      <c r="AA1931" s="44">
        <f t="shared" si="370"/>
        <v>9968</v>
      </c>
      <c r="AB1931" s="44">
        <f t="shared" si="371"/>
        <v>0</v>
      </c>
      <c r="AC1931" s="44">
        <f t="shared" si="372"/>
        <v>0</v>
      </c>
      <c r="AD1931" s="44">
        <f t="shared" si="373"/>
        <v>0</v>
      </c>
      <c r="AE1931" s="12">
        <f t="shared" si="374"/>
        <v>9968</v>
      </c>
    </row>
    <row r="1932" spans="1:31" ht="12.6" hidden="1" customHeight="1" x14ac:dyDescent="0.2">
      <c r="A1932" s="26" t="s">
        <v>3742</v>
      </c>
      <c r="B1932" s="19"/>
      <c r="C1932" s="19"/>
      <c r="D1932" s="20"/>
      <c r="E1932" s="21"/>
      <c r="F1932" s="22"/>
      <c r="G1932" s="21"/>
      <c r="H1932" s="22"/>
      <c r="I1932" s="20"/>
      <c r="J1932" s="20"/>
      <c r="K1932" s="20">
        <v>3</v>
      </c>
      <c r="L1932" s="20"/>
      <c r="M1932" s="20"/>
      <c r="N1932" s="20"/>
      <c r="O1932" s="20">
        <v>3</v>
      </c>
      <c r="P1932" s="23" t="str">
        <f>VLOOKUP(A1932,'ИЗ ОСНОВЫ НОМЕНКЛАТУР'!D:E,2,0)</f>
        <v>Аксессуары для шкафов</v>
      </c>
      <c r="Q1932" s="23" t="str">
        <f>VLOOKUP(A1932,'ИЗ ОСНОВЫ НОМЕНКЛАТУР'!D:F,3,0)</f>
        <v>Шкаф/шкаф-купе наполнение (бренд Aristo)</v>
      </c>
      <c r="R1932" s="40">
        <f>VLOOKUP(A:A,'ИЗ ОСНОВЫ НОМЕНКЛАТУР'!D:G,4,0)</f>
        <v>14628.4</v>
      </c>
      <c r="S1932" s="12" t="str">
        <f>VLOOKUP(A:A,'ИЗ ОСНОВЫ НОМЕНКЛАТУР'!D:H,5,0)</f>
        <v>C</v>
      </c>
      <c r="T1932" s="44">
        <f t="shared" si="363"/>
        <v>0</v>
      </c>
      <c r="U1932" s="44">
        <f t="shared" si="364"/>
        <v>0</v>
      </c>
      <c r="V1932" s="44">
        <f t="shared" si="365"/>
        <v>0</v>
      </c>
      <c r="W1932" s="44">
        <f t="shared" si="366"/>
        <v>0</v>
      </c>
      <c r="X1932" s="44">
        <f t="shared" si="367"/>
        <v>0</v>
      </c>
      <c r="Y1932" s="44">
        <f t="shared" si="368"/>
        <v>0</v>
      </c>
      <c r="Z1932" s="44">
        <f t="shared" si="369"/>
        <v>0</v>
      </c>
      <c r="AA1932" s="44">
        <f t="shared" si="370"/>
        <v>43885.2</v>
      </c>
      <c r="AB1932" s="44">
        <f t="shared" si="371"/>
        <v>0</v>
      </c>
      <c r="AC1932" s="44">
        <f t="shared" si="372"/>
        <v>0</v>
      </c>
      <c r="AD1932" s="44">
        <f t="shared" si="373"/>
        <v>0</v>
      </c>
      <c r="AE1932" s="12">
        <f t="shared" si="374"/>
        <v>43885.2</v>
      </c>
    </row>
    <row r="1933" spans="1:31" ht="12.6" hidden="1" customHeight="1" x14ac:dyDescent="0.2">
      <c r="A1933" s="26" t="s">
        <v>4020</v>
      </c>
      <c r="B1933" s="19"/>
      <c r="C1933" s="19"/>
      <c r="D1933" s="20"/>
      <c r="E1933" s="21"/>
      <c r="F1933" s="22"/>
      <c r="G1933" s="21"/>
      <c r="H1933" s="22"/>
      <c r="I1933" s="20"/>
      <c r="J1933" s="20"/>
      <c r="K1933" s="20"/>
      <c r="L1933" s="20"/>
      <c r="M1933" s="20"/>
      <c r="N1933" s="20">
        <v>102</v>
      </c>
      <c r="O1933" s="20">
        <v>102</v>
      </c>
      <c r="P1933" s="23" t="str">
        <f>VLOOKUP(A1933,'ИЗ ОСНОВЫ НОМЕНКЛАТУР'!D:E,2,0)</f>
        <v>Реставрационные материалы</v>
      </c>
      <c r="Q1933" s="23" t="str">
        <f>VLOOKUP(A1933,'ИЗ ОСНОВЫ НОМЕНКЛАТУР'!D:F,3,0)</f>
        <v>Бытовая химия</v>
      </c>
      <c r="R1933" s="40">
        <f>VLOOKUP(A:A,'ИЗ ОСНОВЫ НОМЕНКЛАТУР'!D:G,4,0)</f>
        <v>73.046343154246102</v>
      </c>
      <c r="S1933" s="12" t="str">
        <f>VLOOKUP(A:A,'ИЗ ОСНОВЫ НОМЕНКЛАТУР'!D:H,5,0)</f>
        <v>B</v>
      </c>
      <c r="T1933" s="44">
        <f t="shared" si="363"/>
        <v>0</v>
      </c>
      <c r="U1933" s="44">
        <f t="shared" si="364"/>
        <v>0</v>
      </c>
      <c r="V1933" s="44">
        <f t="shared" si="365"/>
        <v>0</v>
      </c>
      <c r="W1933" s="44">
        <f t="shared" si="366"/>
        <v>0</v>
      </c>
      <c r="X1933" s="44">
        <f t="shared" si="367"/>
        <v>0</v>
      </c>
      <c r="Y1933" s="44">
        <f t="shared" si="368"/>
        <v>0</v>
      </c>
      <c r="Z1933" s="44">
        <f t="shared" si="369"/>
        <v>0</v>
      </c>
      <c r="AA1933" s="44">
        <f t="shared" si="370"/>
        <v>0</v>
      </c>
      <c r="AB1933" s="44">
        <f t="shared" si="371"/>
        <v>0</v>
      </c>
      <c r="AC1933" s="44">
        <f t="shared" si="372"/>
        <v>0</v>
      </c>
      <c r="AD1933" s="44">
        <f t="shared" si="373"/>
        <v>7450.727001733102</v>
      </c>
      <c r="AE1933" s="12">
        <f t="shared" si="374"/>
        <v>7450.727001733102</v>
      </c>
    </row>
    <row r="1934" spans="1:31" ht="12.6" hidden="1" customHeight="1" x14ac:dyDescent="0.2">
      <c r="A1934" s="26" t="s">
        <v>1656</v>
      </c>
      <c r="B1934" s="19"/>
      <c r="C1934" s="19"/>
      <c r="D1934" s="20"/>
      <c r="E1934" s="20">
        <v>4600</v>
      </c>
      <c r="F1934" s="20"/>
      <c r="G1934" s="21"/>
      <c r="H1934" s="22"/>
      <c r="I1934" s="20">
        <v>600000</v>
      </c>
      <c r="J1934" s="20">
        <v>11930</v>
      </c>
      <c r="K1934" s="20"/>
      <c r="L1934" s="20">
        <v>350</v>
      </c>
      <c r="M1934" s="20">
        <v>4500</v>
      </c>
      <c r="N1934" s="20">
        <v>2970</v>
      </c>
      <c r="O1934" s="20">
        <v>624350</v>
      </c>
      <c r="P1934" s="23" t="str">
        <f>VLOOKUP(A1934,'ИЗ ОСНОВЫ НОМЕНКЛАТУР'!D:E,2,0)</f>
        <v>Крепежные системы</v>
      </c>
      <c r="Q1934" s="23" t="str">
        <f>VLOOKUP(A1934,'ИЗ ОСНОВЫ НОМЕНКЛАТУР'!D:F,3,0)</f>
        <v>Конфирматы шурупы дюбель</v>
      </c>
      <c r="R1934" s="40">
        <f>VLOOKUP(A:A,'ИЗ ОСНОВЫ НОМЕНКЛАТУР'!D:G,4,0)</f>
        <v>15.073007432370359</v>
      </c>
      <c r="S1934" s="12" t="str">
        <f>VLOOKUP(A:A,'ИЗ ОСНОВЫ НОМЕНКЛАТУР'!D:H,5,0)</f>
        <v>A</v>
      </c>
      <c r="T1934" s="44">
        <f t="shared" si="363"/>
        <v>0</v>
      </c>
      <c r="U1934" s="44">
        <f t="shared" si="364"/>
        <v>69335.834188903653</v>
      </c>
      <c r="V1934" s="44">
        <f t="shared" si="365"/>
        <v>0</v>
      </c>
      <c r="W1934" s="44">
        <f t="shared" si="366"/>
        <v>0</v>
      </c>
      <c r="X1934" s="44">
        <f t="shared" si="367"/>
        <v>0</v>
      </c>
      <c r="Y1934" s="44">
        <f t="shared" si="368"/>
        <v>9043804.4594222158</v>
      </c>
      <c r="Z1934" s="44">
        <f t="shared" si="369"/>
        <v>179820.97866817837</v>
      </c>
      <c r="AA1934" s="44">
        <f t="shared" si="370"/>
        <v>0</v>
      </c>
      <c r="AB1934" s="44">
        <f t="shared" si="371"/>
        <v>5275.5526013296258</v>
      </c>
      <c r="AC1934" s="44">
        <f t="shared" si="372"/>
        <v>67828.533445666617</v>
      </c>
      <c r="AD1934" s="44">
        <f t="shared" si="373"/>
        <v>44766.832074139966</v>
      </c>
      <c r="AE1934" s="12">
        <f t="shared" si="374"/>
        <v>9410832.1904004328</v>
      </c>
    </row>
    <row r="1935" spans="1:31" ht="12.6" hidden="1" customHeight="1" x14ac:dyDescent="0.2">
      <c r="A1935" s="26" t="s">
        <v>1671</v>
      </c>
      <c r="B1935" s="19"/>
      <c r="C1935" s="19"/>
      <c r="D1935" s="20"/>
      <c r="E1935" s="21"/>
      <c r="F1935" s="22"/>
      <c r="G1935" s="21"/>
      <c r="H1935" s="22"/>
      <c r="I1935" s="20"/>
      <c r="J1935" s="20"/>
      <c r="K1935" s="20"/>
      <c r="L1935" s="20"/>
      <c r="M1935" s="20"/>
      <c r="N1935" s="20">
        <v>2371</v>
      </c>
      <c r="O1935" s="20">
        <v>2371</v>
      </c>
      <c r="P1935" s="23" t="str">
        <f>VLOOKUP(A1935,'ИЗ ОСНОВЫ НОМЕНКЛАТУР'!D:E,2,0)</f>
        <v>Крепежные системы</v>
      </c>
      <c r="Q1935" s="23" t="str">
        <f>VLOOKUP(A1935,'ИЗ ОСНОВЫ НОМЕНКЛАТУР'!D:F,3,0)</f>
        <v>Конфирматы шурупы дюбель</v>
      </c>
      <c r="R1935" s="40">
        <f>VLOOKUP(A:A,'ИЗ ОСНОВЫ НОМЕНКЛАТУР'!D:G,4,0)</f>
        <v>37.730077907623816</v>
      </c>
      <c r="S1935" s="12" t="str">
        <f>VLOOKUP(A:A,'ИЗ ОСНОВЫ НОМЕНКЛАТУР'!D:H,5,0)</f>
        <v>C</v>
      </c>
      <c r="T1935" s="44">
        <f t="shared" si="363"/>
        <v>0</v>
      </c>
      <c r="U1935" s="44">
        <f t="shared" si="364"/>
        <v>0</v>
      </c>
      <c r="V1935" s="44">
        <f t="shared" si="365"/>
        <v>0</v>
      </c>
      <c r="W1935" s="44">
        <f t="shared" si="366"/>
        <v>0</v>
      </c>
      <c r="X1935" s="44">
        <f t="shared" si="367"/>
        <v>0</v>
      </c>
      <c r="Y1935" s="44">
        <f t="shared" si="368"/>
        <v>0</v>
      </c>
      <c r="Z1935" s="44">
        <f t="shared" si="369"/>
        <v>0</v>
      </c>
      <c r="AA1935" s="44">
        <f t="shared" si="370"/>
        <v>0</v>
      </c>
      <c r="AB1935" s="44">
        <f t="shared" si="371"/>
        <v>0</v>
      </c>
      <c r="AC1935" s="44">
        <f t="shared" si="372"/>
        <v>0</v>
      </c>
      <c r="AD1935" s="44">
        <f t="shared" si="373"/>
        <v>89458.014718976061</v>
      </c>
      <c r="AE1935" s="12">
        <f t="shared" si="374"/>
        <v>89458.014718976061</v>
      </c>
    </row>
    <row r="1936" spans="1:31" ht="12.6" hidden="1" customHeight="1" x14ac:dyDescent="0.2">
      <c r="A1936" s="26" t="s">
        <v>1677</v>
      </c>
      <c r="B1936" s="19"/>
      <c r="C1936" s="19"/>
      <c r="D1936" s="20"/>
      <c r="E1936" s="21"/>
      <c r="F1936" s="22"/>
      <c r="G1936" s="21"/>
      <c r="H1936" s="22"/>
      <c r="I1936" s="20"/>
      <c r="J1936" s="20">
        <v>5225</v>
      </c>
      <c r="K1936" s="20"/>
      <c r="L1936" s="20"/>
      <c r="M1936" s="20"/>
      <c r="N1936" s="20">
        <v>380</v>
      </c>
      <c r="O1936" s="20">
        <v>5605</v>
      </c>
      <c r="P1936" s="23" t="str">
        <f>VLOOKUP(A1936,'ИЗ ОСНОВЫ НОМЕНКЛАТУР'!D:E,2,0)</f>
        <v>Крепежные системы</v>
      </c>
      <c r="Q1936" s="23" t="str">
        <f>VLOOKUP(A1936,'ИЗ ОСНОВЫ НОМЕНКЛАТУР'!D:F,3,0)</f>
        <v>Конфирматы шурупы дюбель</v>
      </c>
      <c r="R1936" s="40">
        <f>VLOOKUP(A:A,'ИЗ ОСНОВЫ НОМЕНКЛАТУР'!D:G,4,0)</f>
        <v>43.422608265770222</v>
      </c>
      <c r="S1936" s="12" t="str">
        <f>VLOOKUP(A:A,'ИЗ ОСНОВЫ НОМЕНКЛАТУР'!D:H,5,0)</f>
        <v>C</v>
      </c>
      <c r="T1936" s="44">
        <f t="shared" si="363"/>
        <v>0</v>
      </c>
      <c r="U1936" s="44">
        <f t="shared" si="364"/>
        <v>0</v>
      </c>
      <c r="V1936" s="44">
        <f t="shared" si="365"/>
        <v>0</v>
      </c>
      <c r="W1936" s="44">
        <f t="shared" si="366"/>
        <v>0</v>
      </c>
      <c r="X1936" s="44">
        <f t="shared" si="367"/>
        <v>0</v>
      </c>
      <c r="Y1936" s="44">
        <f t="shared" si="368"/>
        <v>0</v>
      </c>
      <c r="Z1936" s="44">
        <f t="shared" si="369"/>
        <v>226883.1281886494</v>
      </c>
      <c r="AA1936" s="44">
        <f t="shared" si="370"/>
        <v>0</v>
      </c>
      <c r="AB1936" s="44">
        <f t="shared" si="371"/>
        <v>0</v>
      </c>
      <c r="AC1936" s="44">
        <f t="shared" si="372"/>
        <v>0</v>
      </c>
      <c r="AD1936" s="44">
        <f t="shared" si="373"/>
        <v>16500.591140992685</v>
      </c>
      <c r="AE1936" s="12">
        <f t="shared" si="374"/>
        <v>243383.71932964207</v>
      </c>
    </row>
    <row r="1937" spans="1:31" ht="12.6" hidden="1" customHeight="1" x14ac:dyDescent="0.2">
      <c r="A1937" s="26" t="s">
        <v>1058</v>
      </c>
      <c r="B1937" s="19"/>
      <c r="C1937" s="19"/>
      <c r="D1937" s="20"/>
      <c r="E1937" s="21"/>
      <c r="F1937" s="22"/>
      <c r="G1937" s="21"/>
      <c r="H1937" s="22"/>
      <c r="I1937" s="20"/>
      <c r="J1937" s="20"/>
      <c r="K1937" s="20"/>
      <c r="L1937" s="20"/>
      <c r="M1937" s="20">
        <v>5</v>
      </c>
      <c r="N1937" s="20">
        <v>4</v>
      </c>
      <c r="O1937" s="20">
        <v>9</v>
      </c>
      <c r="P1937" s="23" t="str">
        <f>VLOOKUP(A1937,'ИЗ ОСНОВЫ НОМЕНКЛАТУР'!D:E,2,0)</f>
        <v>Аксессуары для кухни</v>
      </c>
      <c r="Q1937" s="23" t="str">
        <f>VLOOKUP(A1937,'ИЗ ОСНОВЫ НОМЕНКЛАТУР'!D:F,3,0)</f>
        <v>1 чаша</v>
      </c>
      <c r="R1937" s="40">
        <f>VLOOKUP(A:A,'ИЗ ОСНОВЫ НОМЕНКЛАТУР'!D:G,4,0)</f>
        <v>12480</v>
      </c>
      <c r="S1937" s="12" t="str">
        <f>VLOOKUP(A:A,'ИЗ ОСНОВЫ НОМЕНКЛАТУР'!D:H,5,0)</f>
        <v>C</v>
      </c>
      <c r="T1937" s="44">
        <f t="shared" si="363"/>
        <v>0</v>
      </c>
      <c r="U1937" s="44">
        <f t="shared" si="364"/>
        <v>0</v>
      </c>
      <c r="V1937" s="44">
        <f t="shared" si="365"/>
        <v>0</v>
      </c>
      <c r="W1937" s="44">
        <f t="shared" si="366"/>
        <v>0</v>
      </c>
      <c r="X1937" s="44">
        <f t="shared" si="367"/>
        <v>0</v>
      </c>
      <c r="Y1937" s="44">
        <f t="shared" si="368"/>
        <v>0</v>
      </c>
      <c r="Z1937" s="44">
        <f t="shared" si="369"/>
        <v>0</v>
      </c>
      <c r="AA1937" s="44">
        <f t="shared" si="370"/>
        <v>0</v>
      </c>
      <c r="AB1937" s="44">
        <f t="shared" si="371"/>
        <v>0</v>
      </c>
      <c r="AC1937" s="44">
        <f t="shared" si="372"/>
        <v>62400</v>
      </c>
      <c r="AD1937" s="44">
        <f t="shared" si="373"/>
        <v>49920</v>
      </c>
      <c r="AE1937" s="12">
        <f t="shared" si="374"/>
        <v>112320</v>
      </c>
    </row>
    <row r="1938" spans="1:31" ht="12.6" hidden="1" customHeight="1" x14ac:dyDescent="0.2">
      <c r="A1938" s="26" t="s">
        <v>4598</v>
      </c>
      <c r="B1938" s="19"/>
      <c r="C1938" s="19"/>
      <c r="D1938" s="20"/>
      <c r="E1938" s="21"/>
      <c r="F1938" s="22"/>
      <c r="G1938" s="21"/>
      <c r="H1938" s="22"/>
      <c r="I1938" s="20"/>
      <c r="J1938" s="20">
        <v>3</v>
      </c>
      <c r="K1938" s="20"/>
      <c r="L1938" s="20"/>
      <c r="M1938" s="20">
        <v>5</v>
      </c>
      <c r="N1938" s="20">
        <v>4</v>
      </c>
      <c r="O1938" s="20">
        <v>12</v>
      </c>
      <c r="P1938" s="23" t="str">
        <f>VLOOKUP(A1938,'ИЗ ОСНОВЫ НОМЕНКЛАТУР'!D:E,2,0)</f>
        <v>Аксессуары для кухни</v>
      </c>
      <c r="Q1938" s="23" t="str">
        <f>VLOOKUP(A1938,'ИЗ ОСНОВЫ НОМЕНКЛАТУР'!D:F,3,0)</f>
        <v>1 чаша</v>
      </c>
      <c r="R1938" s="40">
        <f>VLOOKUP(A:A,'ИЗ ОСНОВЫ НОМЕНКЛАТУР'!D:G,4,0)</f>
        <v>16225</v>
      </c>
      <c r="S1938" s="12" t="str">
        <f>VLOOKUP(A:A,'ИЗ ОСНОВЫ НОМЕНКЛАТУР'!D:H,5,0)</f>
        <v>C</v>
      </c>
      <c r="T1938" s="44">
        <f t="shared" si="363"/>
        <v>0</v>
      </c>
      <c r="U1938" s="44">
        <f t="shared" si="364"/>
        <v>0</v>
      </c>
      <c r="V1938" s="44">
        <f t="shared" si="365"/>
        <v>0</v>
      </c>
      <c r="W1938" s="44">
        <f t="shared" si="366"/>
        <v>0</v>
      </c>
      <c r="X1938" s="44">
        <f t="shared" si="367"/>
        <v>0</v>
      </c>
      <c r="Y1938" s="44">
        <f t="shared" si="368"/>
        <v>0</v>
      </c>
      <c r="Z1938" s="44">
        <f t="shared" si="369"/>
        <v>48675</v>
      </c>
      <c r="AA1938" s="44">
        <f t="shared" si="370"/>
        <v>0</v>
      </c>
      <c r="AB1938" s="44">
        <f t="shared" si="371"/>
        <v>0</v>
      </c>
      <c r="AC1938" s="44">
        <f t="shared" si="372"/>
        <v>81125</v>
      </c>
      <c r="AD1938" s="44">
        <f t="shared" si="373"/>
        <v>64900</v>
      </c>
      <c r="AE1938" s="12">
        <f t="shared" si="374"/>
        <v>194700</v>
      </c>
    </row>
    <row r="1939" spans="1:31" ht="12.6" hidden="1" customHeight="1" x14ac:dyDescent="0.2">
      <c r="A1939" s="26" t="s">
        <v>1045</v>
      </c>
      <c r="B1939" s="19"/>
      <c r="C1939" s="19"/>
      <c r="D1939" s="20"/>
      <c r="E1939" s="21"/>
      <c r="F1939" s="22"/>
      <c r="G1939" s="21"/>
      <c r="H1939" s="22"/>
      <c r="I1939" s="20"/>
      <c r="J1939" s="20"/>
      <c r="K1939" s="20"/>
      <c r="L1939" s="20"/>
      <c r="M1939" s="20"/>
      <c r="N1939" s="20">
        <v>2</v>
      </c>
      <c r="O1939" s="20">
        <v>2</v>
      </c>
      <c r="P1939" s="23" t="str">
        <f>VLOOKUP(A1939,'ИЗ ОСНОВЫ НОМЕНКЛАТУР'!D:E,2,0)</f>
        <v>Аксессуары для кухни</v>
      </c>
      <c r="Q1939" s="23" t="str">
        <f>VLOOKUP(A1939,'ИЗ ОСНОВЫ НОМЕНКЛАТУР'!D:F,3,0)</f>
        <v>1 чаша</v>
      </c>
      <c r="R1939" s="40">
        <f>VLOOKUP(A:A,'ИЗ ОСНОВЫ НОМЕНКЛАТУР'!D:G,4,0)</f>
        <v>28800</v>
      </c>
      <c r="S1939" s="12" t="str">
        <f>VLOOKUP(A:A,'ИЗ ОСНОВЫ НОМЕНКЛАТУР'!D:H,5,0)</f>
        <v>C</v>
      </c>
      <c r="T1939" s="44">
        <f t="shared" si="363"/>
        <v>0</v>
      </c>
      <c r="U1939" s="44">
        <f t="shared" si="364"/>
        <v>0</v>
      </c>
      <c r="V1939" s="44">
        <f t="shared" si="365"/>
        <v>0</v>
      </c>
      <c r="W1939" s="44">
        <f t="shared" si="366"/>
        <v>0</v>
      </c>
      <c r="X1939" s="44">
        <f t="shared" si="367"/>
        <v>0</v>
      </c>
      <c r="Y1939" s="44">
        <f t="shared" si="368"/>
        <v>0</v>
      </c>
      <c r="Z1939" s="44">
        <f t="shared" si="369"/>
        <v>0</v>
      </c>
      <c r="AA1939" s="44">
        <f t="shared" si="370"/>
        <v>0</v>
      </c>
      <c r="AB1939" s="44">
        <f t="shared" si="371"/>
        <v>0</v>
      </c>
      <c r="AC1939" s="44">
        <f t="shared" si="372"/>
        <v>0</v>
      </c>
      <c r="AD1939" s="44">
        <f t="shared" si="373"/>
        <v>57600</v>
      </c>
      <c r="AE1939" s="12">
        <f t="shared" si="374"/>
        <v>57600</v>
      </c>
    </row>
    <row r="1940" spans="1:31" ht="12.6" hidden="1" customHeight="1" x14ac:dyDescent="0.2">
      <c r="A1940" s="26" t="s">
        <v>1009</v>
      </c>
      <c r="B1940" s="19"/>
      <c r="C1940" s="19"/>
      <c r="D1940" s="20"/>
      <c r="E1940" s="21"/>
      <c r="F1940" s="22"/>
      <c r="G1940" s="21"/>
      <c r="H1940" s="22"/>
      <c r="I1940" s="20"/>
      <c r="J1940" s="20">
        <v>1</v>
      </c>
      <c r="K1940" s="20"/>
      <c r="L1940" s="20"/>
      <c r="M1940" s="20">
        <v>4</v>
      </c>
      <c r="N1940" s="20"/>
      <c r="O1940" s="20">
        <v>5</v>
      </c>
      <c r="P1940" s="23" t="str">
        <f>VLOOKUP(A1940,'ИЗ ОСНОВЫ НОМЕНКЛАТУР'!D:E,2,0)</f>
        <v>Аксессуары для кухни</v>
      </c>
      <c r="Q1940" s="23" t="str">
        <f>VLOOKUP(A1940,'ИЗ ОСНОВЫ НОМЕНКЛАТУР'!D:F,3,0)</f>
        <v>1 чаша</v>
      </c>
      <c r="R1940" s="40">
        <f>VLOOKUP(A:A,'ИЗ ОСНОВЫ НОМЕНКЛАТУР'!D:G,4,0)</f>
        <v>15042.734</v>
      </c>
      <c r="S1940" s="12" t="str">
        <f>VLOOKUP(A:A,'ИЗ ОСНОВЫ НОМЕНКЛАТУР'!D:H,5,0)</f>
        <v>C</v>
      </c>
      <c r="T1940" s="44">
        <f t="shared" si="363"/>
        <v>0</v>
      </c>
      <c r="U1940" s="44">
        <f t="shared" si="364"/>
        <v>0</v>
      </c>
      <c r="V1940" s="44">
        <f t="shared" si="365"/>
        <v>0</v>
      </c>
      <c r="W1940" s="44">
        <f t="shared" si="366"/>
        <v>0</v>
      </c>
      <c r="X1940" s="44">
        <f t="shared" si="367"/>
        <v>0</v>
      </c>
      <c r="Y1940" s="44">
        <f t="shared" si="368"/>
        <v>0</v>
      </c>
      <c r="Z1940" s="44">
        <f t="shared" si="369"/>
        <v>15042.734</v>
      </c>
      <c r="AA1940" s="44">
        <f t="shared" si="370"/>
        <v>0</v>
      </c>
      <c r="AB1940" s="44">
        <f t="shared" si="371"/>
        <v>0</v>
      </c>
      <c r="AC1940" s="44">
        <f t="shared" si="372"/>
        <v>60170.936000000002</v>
      </c>
      <c r="AD1940" s="44">
        <f t="shared" si="373"/>
        <v>0</v>
      </c>
      <c r="AE1940" s="12">
        <f t="shared" si="374"/>
        <v>75213.67</v>
      </c>
    </row>
    <row r="1941" spans="1:31" ht="12.6" hidden="1" customHeight="1" x14ac:dyDescent="0.2">
      <c r="A1941" s="26" t="s">
        <v>1011</v>
      </c>
      <c r="B1941" s="19"/>
      <c r="C1941" s="19"/>
      <c r="D1941" s="20"/>
      <c r="E1941" s="21"/>
      <c r="F1941" s="22"/>
      <c r="G1941" s="21"/>
      <c r="H1941" s="22"/>
      <c r="I1941" s="20"/>
      <c r="J1941" s="20">
        <v>2</v>
      </c>
      <c r="K1941" s="20"/>
      <c r="L1941" s="20">
        <v>1</v>
      </c>
      <c r="M1941" s="20">
        <v>1</v>
      </c>
      <c r="N1941" s="20"/>
      <c r="O1941" s="20">
        <v>4</v>
      </c>
      <c r="P1941" s="23" t="str">
        <f>VLOOKUP(A1941,'ИЗ ОСНОВЫ НОМЕНКЛАТУР'!D:E,2,0)</f>
        <v>Аксессуары для кухни</v>
      </c>
      <c r="Q1941" s="23" t="str">
        <f>VLOOKUP(A1941,'ИЗ ОСНОВЫ НОМЕНКЛАТУР'!D:F,3,0)</f>
        <v>1 чаша</v>
      </c>
      <c r="R1941" s="40">
        <f>VLOOKUP(A:A,'ИЗ ОСНОВЫ НОМЕНКЛАТУР'!D:G,4,0)</f>
        <v>22060.75</v>
      </c>
      <c r="S1941" s="12" t="str">
        <f>VLOOKUP(A:A,'ИЗ ОСНОВЫ НОМЕНКЛАТУР'!D:H,5,0)</f>
        <v>C</v>
      </c>
      <c r="T1941" s="44">
        <f t="shared" si="363"/>
        <v>0</v>
      </c>
      <c r="U1941" s="44">
        <f t="shared" si="364"/>
        <v>0</v>
      </c>
      <c r="V1941" s="44">
        <f t="shared" si="365"/>
        <v>0</v>
      </c>
      <c r="W1941" s="44">
        <f t="shared" si="366"/>
        <v>0</v>
      </c>
      <c r="X1941" s="44">
        <f t="shared" si="367"/>
        <v>0</v>
      </c>
      <c r="Y1941" s="44">
        <f t="shared" si="368"/>
        <v>0</v>
      </c>
      <c r="Z1941" s="44">
        <f t="shared" si="369"/>
        <v>44121.5</v>
      </c>
      <c r="AA1941" s="44">
        <f t="shared" si="370"/>
        <v>0</v>
      </c>
      <c r="AB1941" s="44">
        <f t="shared" si="371"/>
        <v>22060.75</v>
      </c>
      <c r="AC1941" s="44">
        <f t="shared" si="372"/>
        <v>22060.75</v>
      </c>
      <c r="AD1941" s="44">
        <f t="shared" si="373"/>
        <v>0</v>
      </c>
      <c r="AE1941" s="12">
        <f t="shared" si="374"/>
        <v>88243</v>
      </c>
    </row>
    <row r="1942" spans="1:31" ht="12.6" hidden="1" customHeight="1" x14ac:dyDescent="0.2">
      <c r="A1942" s="26" t="s">
        <v>1020</v>
      </c>
      <c r="B1942" s="19"/>
      <c r="C1942" s="19"/>
      <c r="D1942" s="20"/>
      <c r="E1942" s="21"/>
      <c r="F1942" s="22"/>
      <c r="G1942" s="21"/>
      <c r="H1942" s="22"/>
      <c r="I1942" s="20"/>
      <c r="J1942" s="20"/>
      <c r="K1942" s="20"/>
      <c r="L1942" s="20"/>
      <c r="M1942" s="20"/>
      <c r="N1942" s="20">
        <v>2</v>
      </c>
      <c r="O1942" s="20">
        <v>2</v>
      </c>
      <c r="P1942" s="23" t="str">
        <f>VLOOKUP(A1942,'ИЗ ОСНОВЫ НОМЕНКЛАТУР'!D:E,2,0)</f>
        <v>Аксессуары для кухни</v>
      </c>
      <c r="Q1942" s="23" t="str">
        <f>VLOOKUP(A1942,'ИЗ ОСНОВЫ НОМЕНКЛАТУР'!D:F,3,0)</f>
        <v>1 чаша</v>
      </c>
      <c r="R1942" s="40">
        <f>VLOOKUP(A:A,'ИЗ ОСНОВЫ НОМЕНКЛАТУР'!D:G,4,0)</f>
        <v>19228.333333333332</v>
      </c>
      <c r="S1942" s="12" t="str">
        <f>VLOOKUP(A:A,'ИЗ ОСНОВЫ НОМЕНКЛАТУР'!D:H,5,0)</f>
        <v>C</v>
      </c>
      <c r="T1942" s="44">
        <f t="shared" si="363"/>
        <v>0</v>
      </c>
      <c r="U1942" s="44">
        <f t="shared" si="364"/>
        <v>0</v>
      </c>
      <c r="V1942" s="44">
        <f t="shared" si="365"/>
        <v>0</v>
      </c>
      <c r="W1942" s="44">
        <f t="shared" si="366"/>
        <v>0</v>
      </c>
      <c r="X1942" s="44">
        <f t="shared" si="367"/>
        <v>0</v>
      </c>
      <c r="Y1942" s="44">
        <f t="shared" si="368"/>
        <v>0</v>
      </c>
      <c r="Z1942" s="44">
        <f t="shared" si="369"/>
        <v>0</v>
      </c>
      <c r="AA1942" s="44">
        <f t="shared" si="370"/>
        <v>0</v>
      </c>
      <c r="AB1942" s="44">
        <f t="shared" si="371"/>
        <v>0</v>
      </c>
      <c r="AC1942" s="44">
        <f t="shared" si="372"/>
        <v>0</v>
      </c>
      <c r="AD1942" s="44">
        <f t="shared" si="373"/>
        <v>38456.666666666664</v>
      </c>
      <c r="AE1942" s="12">
        <f t="shared" si="374"/>
        <v>38456.666666666664</v>
      </c>
    </row>
    <row r="1943" spans="1:31" ht="12.6" hidden="1" customHeight="1" x14ac:dyDescent="0.2">
      <c r="A1943" s="26" t="s">
        <v>1000</v>
      </c>
      <c r="B1943" s="19"/>
      <c r="C1943" s="19"/>
      <c r="D1943" s="20"/>
      <c r="E1943" s="21"/>
      <c r="F1943" s="22"/>
      <c r="G1943" s="21"/>
      <c r="H1943" s="22"/>
      <c r="I1943" s="20"/>
      <c r="J1943" s="20">
        <v>1</v>
      </c>
      <c r="K1943" s="20"/>
      <c r="L1943" s="20"/>
      <c r="M1943" s="20">
        <v>4</v>
      </c>
      <c r="N1943" s="20">
        <v>2</v>
      </c>
      <c r="O1943" s="20">
        <v>7</v>
      </c>
      <c r="P1943" s="23" t="str">
        <f>VLOOKUP(A1943,'ИЗ ОСНОВЫ НОМЕНКЛАТУР'!D:E,2,0)</f>
        <v>Аксессуары для кухни</v>
      </c>
      <c r="Q1943" s="23" t="str">
        <f>VLOOKUP(A1943,'ИЗ ОСНОВЫ НОМЕНКЛАТУР'!D:F,3,0)</f>
        <v>1 чаша</v>
      </c>
      <c r="R1943" s="40">
        <f>VLOOKUP(A:A,'ИЗ ОСНОВЫ НОМЕНКЛАТУР'!D:G,4,0)</f>
        <v>14609.847142857141</v>
      </c>
      <c r="S1943" s="12" t="str">
        <f>VLOOKUP(A:A,'ИЗ ОСНОВЫ НОМЕНКЛАТУР'!D:H,5,0)</f>
        <v>C</v>
      </c>
      <c r="T1943" s="44">
        <f t="shared" si="363"/>
        <v>0</v>
      </c>
      <c r="U1943" s="44">
        <f t="shared" si="364"/>
        <v>0</v>
      </c>
      <c r="V1943" s="44">
        <f t="shared" si="365"/>
        <v>0</v>
      </c>
      <c r="W1943" s="44">
        <f t="shared" si="366"/>
        <v>0</v>
      </c>
      <c r="X1943" s="44">
        <f t="shared" si="367"/>
        <v>0</v>
      </c>
      <c r="Y1943" s="44">
        <f t="shared" si="368"/>
        <v>0</v>
      </c>
      <c r="Z1943" s="44">
        <f t="shared" si="369"/>
        <v>14609.847142857141</v>
      </c>
      <c r="AA1943" s="44">
        <f t="shared" si="370"/>
        <v>0</v>
      </c>
      <c r="AB1943" s="44">
        <f t="shared" si="371"/>
        <v>0</v>
      </c>
      <c r="AC1943" s="44">
        <f t="shared" si="372"/>
        <v>58439.388571428564</v>
      </c>
      <c r="AD1943" s="44">
        <f t="shared" si="373"/>
        <v>29219.694285714282</v>
      </c>
      <c r="AE1943" s="12">
        <f t="shared" si="374"/>
        <v>102268.93</v>
      </c>
    </row>
    <row r="1944" spans="1:31" ht="12.6" hidden="1" customHeight="1" x14ac:dyDescent="0.2">
      <c r="A1944" s="26" t="s">
        <v>999</v>
      </c>
      <c r="B1944" s="19"/>
      <c r="C1944" s="19"/>
      <c r="D1944" s="20"/>
      <c r="E1944" s="21"/>
      <c r="F1944" s="22"/>
      <c r="G1944" s="21"/>
      <c r="H1944" s="22"/>
      <c r="I1944" s="20"/>
      <c r="J1944" s="20">
        <v>2</v>
      </c>
      <c r="K1944" s="20"/>
      <c r="L1944" s="20"/>
      <c r="M1944" s="20">
        <v>3</v>
      </c>
      <c r="N1944" s="20">
        <v>3</v>
      </c>
      <c r="O1944" s="20">
        <v>8</v>
      </c>
      <c r="P1944" s="23" t="str">
        <f>VLOOKUP(A1944,'ИЗ ОСНОВЫ НОМЕНКЛАТУР'!D:E,2,0)</f>
        <v>Аксессуары для кухни</v>
      </c>
      <c r="Q1944" s="23" t="str">
        <f>VLOOKUP(A1944,'ИЗ ОСНОВЫ НОМЕНКЛАТУР'!D:F,3,0)</f>
        <v>1 чаша</v>
      </c>
      <c r="R1944" s="40">
        <f>VLOOKUP(A:A,'ИЗ ОСНОВЫ НОМЕНКЛАТУР'!D:G,4,0)</f>
        <v>20716.138125000001</v>
      </c>
      <c r="S1944" s="12" t="str">
        <f>VLOOKUP(A:A,'ИЗ ОСНОВЫ НОМЕНКЛАТУР'!D:H,5,0)</f>
        <v>C</v>
      </c>
      <c r="T1944" s="44">
        <f t="shared" si="363"/>
        <v>0</v>
      </c>
      <c r="U1944" s="44">
        <f t="shared" si="364"/>
        <v>0</v>
      </c>
      <c r="V1944" s="44">
        <f t="shared" si="365"/>
        <v>0</v>
      </c>
      <c r="W1944" s="44">
        <f t="shared" si="366"/>
        <v>0</v>
      </c>
      <c r="X1944" s="44">
        <f t="shared" si="367"/>
        <v>0</v>
      </c>
      <c r="Y1944" s="44">
        <f t="shared" si="368"/>
        <v>0</v>
      </c>
      <c r="Z1944" s="44">
        <f t="shared" si="369"/>
        <v>41432.276250000003</v>
      </c>
      <c r="AA1944" s="44">
        <f t="shared" si="370"/>
        <v>0</v>
      </c>
      <c r="AB1944" s="44">
        <f t="shared" si="371"/>
        <v>0</v>
      </c>
      <c r="AC1944" s="44">
        <f t="shared" si="372"/>
        <v>62148.414375000008</v>
      </c>
      <c r="AD1944" s="44">
        <f t="shared" si="373"/>
        <v>62148.414375000008</v>
      </c>
      <c r="AE1944" s="12">
        <f t="shared" si="374"/>
        <v>165729.10500000004</v>
      </c>
    </row>
    <row r="1945" spans="1:31" ht="12.6" hidden="1" customHeight="1" x14ac:dyDescent="0.2">
      <c r="A1945" s="26" t="s">
        <v>1034</v>
      </c>
      <c r="B1945" s="19"/>
      <c r="C1945" s="19"/>
      <c r="D1945" s="20"/>
      <c r="E1945" s="21"/>
      <c r="F1945" s="22"/>
      <c r="G1945" s="21"/>
      <c r="H1945" s="22"/>
      <c r="I1945" s="20"/>
      <c r="J1945" s="20">
        <v>1</v>
      </c>
      <c r="K1945" s="20">
        <v>5</v>
      </c>
      <c r="L1945" s="20"/>
      <c r="M1945" s="20">
        <v>5</v>
      </c>
      <c r="N1945" s="20"/>
      <c r="O1945" s="20">
        <v>11</v>
      </c>
      <c r="P1945" s="23" t="str">
        <f>VLOOKUP(A1945,'ИЗ ОСНОВЫ НОМЕНКЛАТУР'!D:E,2,0)</f>
        <v>Аксессуары для кухни</v>
      </c>
      <c r="Q1945" s="23" t="str">
        <f>VLOOKUP(A1945,'ИЗ ОСНОВЫ НОМЕНКЛАТУР'!D:F,3,0)</f>
        <v>1 чаша</v>
      </c>
      <c r="R1945" s="40">
        <f>VLOOKUP(A:A,'ИЗ ОСНОВЫ НОМЕНКЛАТУР'!D:G,4,0)</f>
        <v>12604.5</v>
      </c>
      <c r="S1945" s="12" t="str">
        <f>VLOOKUP(A:A,'ИЗ ОСНОВЫ НОМЕНКЛАТУР'!D:H,5,0)</f>
        <v>C</v>
      </c>
      <c r="T1945" s="44">
        <f t="shared" si="363"/>
        <v>0</v>
      </c>
      <c r="U1945" s="44">
        <f t="shared" si="364"/>
        <v>0</v>
      </c>
      <c r="V1945" s="44">
        <f t="shared" si="365"/>
        <v>0</v>
      </c>
      <c r="W1945" s="44">
        <f t="shared" si="366"/>
        <v>0</v>
      </c>
      <c r="X1945" s="44">
        <f t="shared" si="367"/>
        <v>0</v>
      </c>
      <c r="Y1945" s="44">
        <f t="shared" si="368"/>
        <v>0</v>
      </c>
      <c r="Z1945" s="44">
        <f t="shared" si="369"/>
        <v>12604.5</v>
      </c>
      <c r="AA1945" s="44">
        <f t="shared" si="370"/>
        <v>63022.5</v>
      </c>
      <c r="AB1945" s="44">
        <f t="shared" si="371"/>
        <v>0</v>
      </c>
      <c r="AC1945" s="44">
        <f t="shared" si="372"/>
        <v>63022.5</v>
      </c>
      <c r="AD1945" s="44">
        <f t="shared" si="373"/>
        <v>0</v>
      </c>
      <c r="AE1945" s="12">
        <f t="shared" si="374"/>
        <v>138649.5</v>
      </c>
    </row>
    <row r="1946" spans="1:31" ht="12.6" hidden="1" customHeight="1" x14ac:dyDescent="0.2">
      <c r="A1946" s="26" t="s">
        <v>1027</v>
      </c>
      <c r="B1946" s="19"/>
      <c r="C1946" s="19"/>
      <c r="D1946" s="20"/>
      <c r="E1946" s="21"/>
      <c r="F1946" s="22"/>
      <c r="G1946" s="21"/>
      <c r="H1946" s="22"/>
      <c r="I1946" s="20"/>
      <c r="J1946" s="20"/>
      <c r="K1946" s="20"/>
      <c r="L1946" s="20"/>
      <c r="M1946" s="20">
        <v>5</v>
      </c>
      <c r="N1946" s="20">
        <v>3</v>
      </c>
      <c r="O1946" s="20">
        <v>8</v>
      </c>
      <c r="P1946" s="23" t="str">
        <f>VLOOKUP(A1946,'ИЗ ОСНОВЫ НОМЕНКЛАТУР'!D:E,2,0)</f>
        <v>Аксессуары для кухни</v>
      </c>
      <c r="Q1946" s="23" t="str">
        <f>VLOOKUP(A1946,'ИЗ ОСНОВЫ НОМЕНКЛАТУР'!D:F,3,0)</f>
        <v>1 чаша</v>
      </c>
      <c r="R1946" s="40">
        <f>VLOOKUP(A:A,'ИЗ ОСНОВЫ НОМЕНКЛАТУР'!D:G,4,0)</f>
        <v>8425</v>
      </c>
      <c r="S1946" s="12" t="str">
        <f>VLOOKUP(A:A,'ИЗ ОСНОВЫ НОМЕНКЛАТУР'!D:H,5,0)</f>
        <v>C</v>
      </c>
      <c r="T1946" s="44">
        <f t="shared" si="363"/>
        <v>0</v>
      </c>
      <c r="U1946" s="44">
        <f t="shared" si="364"/>
        <v>0</v>
      </c>
      <c r="V1946" s="44">
        <f t="shared" si="365"/>
        <v>0</v>
      </c>
      <c r="W1946" s="44">
        <f t="shared" si="366"/>
        <v>0</v>
      </c>
      <c r="X1946" s="44">
        <f t="shared" si="367"/>
        <v>0</v>
      </c>
      <c r="Y1946" s="44">
        <f t="shared" si="368"/>
        <v>0</v>
      </c>
      <c r="Z1946" s="44">
        <f t="shared" si="369"/>
        <v>0</v>
      </c>
      <c r="AA1946" s="44">
        <f t="shared" si="370"/>
        <v>0</v>
      </c>
      <c r="AB1946" s="44">
        <f t="shared" si="371"/>
        <v>0</v>
      </c>
      <c r="AC1946" s="44">
        <f t="shared" si="372"/>
        <v>42125</v>
      </c>
      <c r="AD1946" s="44">
        <f t="shared" si="373"/>
        <v>25275</v>
      </c>
      <c r="AE1946" s="12">
        <f t="shared" si="374"/>
        <v>67400</v>
      </c>
    </row>
    <row r="1947" spans="1:31" ht="12.6" hidden="1" customHeight="1" x14ac:dyDescent="0.2">
      <c r="A1947" s="26" t="s">
        <v>1001</v>
      </c>
      <c r="B1947" s="19"/>
      <c r="C1947" s="19"/>
      <c r="D1947" s="20"/>
      <c r="E1947" s="21"/>
      <c r="F1947" s="22"/>
      <c r="G1947" s="21"/>
      <c r="H1947" s="22"/>
      <c r="I1947" s="20"/>
      <c r="J1947" s="20">
        <v>2</v>
      </c>
      <c r="K1947" s="20"/>
      <c r="L1947" s="20"/>
      <c r="M1947" s="20">
        <v>3</v>
      </c>
      <c r="N1947" s="20">
        <v>4</v>
      </c>
      <c r="O1947" s="20">
        <v>9</v>
      </c>
      <c r="P1947" s="23" t="str">
        <f>VLOOKUP(A1947,'ИЗ ОСНОВЫ НОМЕНКЛАТУР'!D:E,2,0)</f>
        <v>Аксессуары для кухни</v>
      </c>
      <c r="Q1947" s="23" t="str">
        <f>VLOOKUP(A1947,'ИЗ ОСНОВЫ НОМЕНКЛАТУР'!D:F,3,0)</f>
        <v>1 чаша</v>
      </c>
      <c r="R1947" s="40">
        <f>VLOOKUP(A:A,'ИЗ ОСНОВЫ НОМЕНКЛАТУР'!D:G,4,0)</f>
        <v>15588.30652173913</v>
      </c>
      <c r="S1947" s="12" t="str">
        <f>VLOOKUP(A:A,'ИЗ ОСНОВЫ НОМЕНКЛАТУР'!D:H,5,0)</f>
        <v>C</v>
      </c>
      <c r="T1947" s="44">
        <f t="shared" si="363"/>
        <v>0</v>
      </c>
      <c r="U1947" s="44">
        <f t="shared" si="364"/>
        <v>0</v>
      </c>
      <c r="V1947" s="44">
        <f t="shared" si="365"/>
        <v>0</v>
      </c>
      <c r="W1947" s="44">
        <f t="shared" si="366"/>
        <v>0</v>
      </c>
      <c r="X1947" s="44">
        <f t="shared" si="367"/>
        <v>0</v>
      </c>
      <c r="Y1947" s="44">
        <f t="shared" si="368"/>
        <v>0</v>
      </c>
      <c r="Z1947" s="44">
        <f t="shared" si="369"/>
        <v>31176.613043478261</v>
      </c>
      <c r="AA1947" s="44">
        <f t="shared" si="370"/>
        <v>0</v>
      </c>
      <c r="AB1947" s="44">
        <f t="shared" si="371"/>
        <v>0</v>
      </c>
      <c r="AC1947" s="44">
        <f t="shared" si="372"/>
        <v>46764.919565217395</v>
      </c>
      <c r="AD1947" s="44">
        <f t="shared" si="373"/>
        <v>62353.226086956522</v>
      </c>
      <c r="AE1947" s="12">
        <f t="shared" si="374"/>
        <v>140294.75869565218</v>
      </c>
    </row>
    <row r="1948" spans="1:31" ht="12.6" hidden="1" customHeight="1" x14ac:dyDescent="0.2">
      <c r="A1948" s="26" t="s">
        <v>1006</v>
      </c>
      <c r="B1948" s="19"/>
      <c r="C1948" s="19"/>
      <c r="D1948" s="20"/>
      <c r="E1948" s="21"/>
      <c r="F1948" s="22"/>
      <c r="G1948" s="21"/>
      <c r="H1948" s="22"/>
      <c r="I1948" s="20"/>
      <c r="J1948" s="20"/>
      <c r="K1948" s="20"/>
      <c r="L1948" s="20"/>
      <c r="M1948" s="20">
        <v>2</v>
      </c>
      <c r="N1948" s="20"/>
      <c r="O1948" s="20">
        <v>2</v>
      </c>
      <c r="P1948" s="23" t="str">
        <f>VLOOKUP(A1948,'ИЗ ОСНОВЫ НОМЕНКЛАТУР'!D:E,2,0)</f>
        <v>Аксессуары для кухни</v>
      </c>
      <c r="Q1948" s="23" t="str">
        <f>VLOOKUP(A1948,'ИЗ ОСНОВЫ НОМЕНКЛАТУР'!D:F,3,0)</f>
        <v>1 чаша</v>
      </c>
      <c r="R1948" s="40">
        <f>VLOOKUP(A:A,'ИЗ ОСНОВЫ НОМЕНКЛАТУР'!D:G,4,0)</f>
        <v>21710.791666666668</v>
      </c>
      <c r="S1948" s="12" t="str">
        <f>VLOOKUP(A:A,'ИЗ ОСНОВЫ НОМЕНКЛАТУР'!D:H,5,0)</f>
        <v>C</v>
      </c>
      <c r="T1948" s="44">
        <f t="shared" si="363"/>
        <v>0</v>
      </c>
      <c r="U1948" s="44">
        <f t="shared" si="364"/>
        <v>0</v>
      </c>
      <c r="V1948" s="44">
        <f t="shared" si="365"/>
        <v>0</v>
      </c>
      <c r="W1948" s="44">
        <f t="shared" si="366"/>
        <v>0</v>
      </c>
      <c r="X1948" s="44">
        <f t="shared" si="367"/>
        <v>0</v>
      </c>
      <c r="Y1948" s="44">
        <f t="shared" si="368"/>
        <v>0</v>
      </c>
      <c r="Z1948" s="44">
        <f t="shared" si="369"/>
        <v>0</v>
      </c>
      <c r="AA1948" s="44">
        <f t="shared" si="370"/>
        <v>0</v>
      </c>
      <c r="AB1948" s="44">
        <f t="shared" si="371"/>
        <v>0</v>
      </c>
      <c r="AC1948" s="44">
        <f t="shared" si="372"/>
        <v>43421.583333333336</v>
      </c>
      <c r="AD1948" s="44">
        <f t="shared" si="373"/>
        <v>0</v>
      </c>
      <c r="AE1948" s="12">
        <f t="shared" si="374"/>
        <v>43421.583333333336</v>
      </c>
    </row>
    <row r="1949" spans="1:31" ht="12.6" hidden="1" customHeight="1" x14ac:dyDescent="0.2">
      <c r="A1949" s="26" t="s">
        <v>1010</v>
      </c>
      <c r="B1949" s="19"/>
      <c r="C1949" s="19"/>
      <c r="D1949" s="20"/>
      <c r="E1949" s="21"/>
      <c r="F1949" s="22"/>
      <c r="G1949" s="21"/>
      <c r="H1949" s="22"/>
      <c r="I1949" s="20"/>
      <c r="J1949" s="20"/>
      <c r="K1949" s="20"/>
      <c r="L1949" s="20"/>
      <c r="M1949" s="20">
        <v>3</v>
      </c>
      <c r="N1949" s="20"/>
      <c r="O1949" s="20">
        <v>3</v>
      </c>
      <c r="P1949" s="23" t="str">
        <f>VLOOKUP(A1949,'ИЗ ОСНОВЫ НОМЕНКЛАТУР'!D:E,2,0)</f>
        <v>Аксессуары для кухни</v>
      </c>
      <c r="Q1949" s="23" t="str">
        <f>VLOOKUP(A1949,'ИЗ ОСНОВЫ НОМЕНКЛАТУР'!D:F,3,0)</f>
        <v>1 чаша</v>
      </c>
      <c r="R1949" s="40">
        <f>VLOOKUP(A:A,'ИЗ ОСНОВЫ НОМЕНКЛАТУР'!D:G,4,0)</f>
        <v>15610.611999999999</v>
      </c>
      <c r="S1949" s="12" t="str">
        <f>VLOOKUP(A:A,'ИЗ ОСНОВЫ НОМЕНКЛАТУР'!D:H,5,0)</f>
        <v>C</v>
      </c>
      <c r="T1949" s="44">
        <f t="shared" si="363"/>
        <v>0</v>
      </c>
      <c r="U1949" s="44">
        <f t="shared" si="364"/>
        <v>0</v>
      </c>
      <c r="V1949" s="44">
        <f t="shared" si="365"/>
        <v>0</v>
      </c>
      <c r="W1949" s="44">
        <f t="shared" si="366"/>
        <v>0</v>
      </c>
      <c r="X1949" s="44">
        <f t="shared" si="367"/>
        <v>0</v>
      </c>
      <c r="Y1949" s="44">
        <f t="shared" si="368"/>
        <v>0</v>
      </c>
      <c r="Z1949" s="44">
        <f t="shared" si="369"/>
        <v>0</v>
      </c>
      <c r="AA1949" s="44">
        <f t="shared" si="370"/>
        <v>0</v>
      </c>
      <c r="AB1949" s="44">
        <f t="shared" si="371"/>
        <v>0</v>
      </c>
      <c r="AC1949" s="44">
        <f t="shared" si="372"/>
        <v>46831.835999999996</v>
      </c>
      <c r="AD1949" s="44">
        <f t="shared" si="373"/>
        <v>0</v>
      </c>
      <c r="AE1949" s="12">
        <f t="shared" si="374"/>
        <v>46831.835999999996</v>
      </c>
    </row>
    <row r="1950" spans="1:31" ht="12.6" hidden="1" customHeight="1" x14ac:dyDescent="0.2">
      <c r="A1950" s="26" t="s">
        <v>1004</v>
      </c>
      <c r="B1950" s="19"/>
      <c r="C1950" s="19"/>
      <c r="D1950" s="20"/>
      <c r="E1950" s="21"/>
      <c r="F1950" s="22"/>
      <c r="G1950" s="21"/>
      <c r="H1950" s="22"/>
      <c r="I1950" s="20"/>
      <c r="J1950" s="20">
        <v>1</v>
      </c>
      <c r="K1950" s="20"/>
      <c r="L1950" s="20">
        <v>1</v>
      </c>
      <c r="M1950" s="20">
        <v>2</v>
      </c>
      <c r="N1950" s="20">
        <v>2</v>
      </c>
      <c r="O1950" s="20">
        <v>6</v>
      </c>
      <c r="P1950" s="23" t="str">
        <f>VLOOKUP(A1950,'ИЗ ОСНОВЫ НОМЕНКЛАТУР'!D:E,2,0)</f>
        <v>Аксессуары для кухни</v>
      </c>
      <c r="Q1950" s="23" t="str">
        <f>VLOOKUP(A1950,'ИЗ ОСНОВЫ НОМЕНКЛАТУР'!D:F,3,0)</f>
        <v>1 чаша</v>
      </c>
      <c r="R1950" s="40">
        <f>VLOOKUP(A:A,'ИЗ ОСНОВЫ НОМЕНКЛАТУР'!D:G,4,0)</f>
        <v>19427.90625</v>
      </c>
      <c r="S1950" s="12" t="str">
        <f>VLOOKUP(A:A,'ИЗ ОСНОВЫ НОМЕНКЛАТУР'!D:H,5,0)</f>
        <v>C</v>
      </c>
      <c r="T1950" s="44">
        <f t="shared" si="363"/>
        <v>0</v>
      </c>
      <c r="U1950" s="44">
        <f t="shared" si="364"/>
        <v>0</v>
      </c>
      <c r="V1950" s="44">
        <f t="shared" si="365"/>
        <v>0</v>
      </c>
      <c r="W1950" s="44">
        <f t="shared" si="366"/>
        <v>0</v>
      </c>
      <c r="X1950" s="44">
        <f t="shared" si="367"/>
        <v>0</v>
      </c>
      <c r="Y1950" s="44">
        <f t="shared" si="368"/>
        <v>0</v>
      </c>
      <c r="Z1950" s="44">
        <f t="shared" si="369"/>
        <v>19427.90625</v>
      </c>
      <c r="AA1950" s="44">
        <f t="shared" si="370"/>
        <v>0</v>
      </c>
      <c r="AB1950" s="44">
        <f t="shared" si="371"/>
        <v>19427.90625</v>
      </c>
      <c r="AC1950" s="44">
        <f t="shared" si="372"/>
        <v>38855.8125</v>
      </c>
      <c r="AD1950" s="44">
        <f t="shared" si="373"/>
        <v>38855.8125</v>
      </c>
      <c r="AE1950" s="12">
        <f t="shared" si="374"/>
        <v>116567.4375</v>
      </c>
    </row>
    <row r="1951" spans="1:31" ht="12.6" hidden="1" customHeight="1" x14ac:dyDescent="0.2">
      <c r="A1951" s="26" t="s">
        <v>4599</v>
      </c>
      <c r="B1951" s="19"/>
      <c r="C1951" s="19"/>
      <c r="D1951" s="20"/>
      <c r="E1951" s="21"/>
      <c r="F1951" s="22"/>
      <c r="G1951" s="21"/>
      <c r="H1951" s="22"/>
      <c r="I1951" s="20"/>
      <c r="J1951" s="20"/>
      <c r="K1951" s="20"/>
      <c r="L1951" s="20"/>
      <c r="M1951" s="20"/>
      <c r="N1951" s="20">
        <v>3</v>
      </c>
      <c r="O1951" s="20">
        <v>3</v>
      </c>
      <c r="P1951" s="23" t="str">
        <f>VLOOKUP(A1951,'ИЗ ОСНОВЫ НОМЕНКЛАТУР'!D:E,2,0)</f>
        <v>Аксессуары для кухни</v>
      </c>
      <c r="Q1951" s="23" t="str">
        <f>VLOOKUP(A1951,'ИЗ ОСНОВЫ НОМЕНКЛАТУР'!D:F,3,0)</f>
        <v>1 чаша</v>
      </c>
      <c r="R1951" s="40">
        <f>VLOOKUP(A:A,'ИЗ ОСНОВЫ НОМЕНКЛАТУР'!D:G,4,0)</f>
        <v>20000</v>
      </c>
      <c r="S1951" s="12" t="str">
        <f>VLOOKUP(A:A,'ИЗ ОСНОВЫ НОМЕНКЛАТУР'!D:H,5,0)</f>
        <v>C</v>
      </c>
      <c r="T1951" s="44">
        <f t="shared" si="363"/>
        <v>0</v>
      </c>
      <c r="U1951" s="44">
        <f t="shared" si="364"/>
        <v>0</v>
      </c>
      <c r="V1951" s="44">
        <f t="shared" si="365"/>
        <v>0</v>
      </c>
      <c r="W1951" s="44">
        <f t="shared" si="366"/>
        <v>0</v>
      </c>
      <c r="X1951" s="44">
        <f t="shared" si="367"/>
        <v>0</v>
      </c>
      <c r="Y1951" s="44">
        <f t="shared" si="368"/>
        <v>0</v>
      </c>
      <c r="Z1951" s="44">
        <f t="shared" si="369"/>
        <v>0</v>
      </c>
      <c r="AA1951" s="44">
        <f t="shared" si="370"/>
        <v>0</v>
      </c>
      <c r="AB1951" s="44">
        <f t="shared" si="371"/>
        <v>0</v>
      </c>
      <c r="AC1951" s="44">
        <f t="shared" si="372"/>
        <v>0</v>
      </c>
      <c r="AD1951" s="44">
        <f t="shared" si="373"/>
        <v>60000</v>
      </c>
      <c r="AE1951" s="12">
        <f t="shared" si="374"/>
        <v>60000</v>
      </c>
    </row>
    <row r="1952" spans="1:31" ht="12.6" hidden="1" customHeight="1" x14ac:dyDescent="0.2">
      <c r="A1952" s="26" t="s">
        <v>1050</v>
      </c>
      <c r="B1952" s="19"/>
      <c r="C1952" s="19"/>
      <c r="D1952" s="20"/>
      <c r="E1952" s="21"/>
      <c r="F1952" s="22"/>
      <c r="G1952" s="21"/>
      <c r="H1952" s="22"/>
      <c r="I1952" s="20"/>
      <c r="J1952" s="20"/>
      <c r="K1952" s="20"/>
      <c r="L1952" s="20"/>
      <c r="M1952" s="20"/>
      <c r="N1952" s="20">
        <v>2</v>
      </c>
      <c r="O1952" s="20">
        <v>2</v>
      </c>
      <c r="P1952" s="23" t="str">
        <f>VLOOKUP(A1952,'ИЗ ОСНОВЫ НОМЕНКЛАТУР'!D:E,2,0)</f>
        <v>Аксессуары для кухни</v>
      </c>
      <c r="Q1952" s="23" t="str">
        <f>VLOOKUP(A1952,'ИЗ ОСНОВЫ НОМЕНКЛАТУР'!D:F,3,0)</f>
        <v>1 чаша</v>
      </c>
      <c r="R1952" s="40">
        <f>VLOOKUP(A:A,'ИЗ ОСНОВЫ НОМЕНКЛАТУР'!D:G,4,0)</f>
        <v>20000</v>
      </c>
      <c r="S1952" s="12" t="str">
        <f>VLOOKUP(A:A,'ИЗ ОСНОВЫ НОМЕНКЛАТУР'!D:H,5,0)</f>
        <v>C</v>
      </c>
      <c r="T1952" s="44">
        <f t="shared" si="363"/>
        <v>0</v>
      </c>
      <c r="U1952" s="44">
        <f t="shared" si="364"/>
        <v>0</v>
      </c>
      <c r="V1952" s="44">
        <f t="shared" si="365"/>
        <v>0</v>
      </c>
      <c r="W1952" s="44">
        <f t="shared" si="366"/>
        <v>0</v>
      </c>
      <c r="X1952" s="44">
        <f t="shared" si="367"/>
        <v>0</v>
      </c>
      <c r="Y1952" s="44">
        <f t="shared" si="368"/>
        <v>0</v>
      </c>
      <c r="Z1952" s="44">
        <f t="shared" si="369"/>
        <v>0</v>
      </c>
      <c r="AA1952" s="44">
        <f t="shared" si="370"/>
        <v>0</v>
      </c>
      <c r="AB1952" s="44">
        <f t="shared" si="371"/>
        <v>0</v>
      </c>
      <c r="AC1952" s="44">
        <f t="shared" si="372"/>
        <v>0</v>
      </c>
      <c r="AD1952" s="44">
        <f t="shared" si="373"/>
        <v>40000</v>
      </c>
      <c r="AE1952" s="12">
        <f t="shared" si="374"/>
        <v>40000</v>
      </c>
    </row>
    <row r="1953" spans="1:31" ht="12.6" hidden="1" customHeight="1" x14ac:dyDescent="0.2">
      <c r="A1953" s="26" t="s">
        <v>4600</v>
      </c>
      <c r="B1953" s="19"/>
      <c r="C1953" s="19"/>
      <c r="D1953" s="20"/>
      <c r="E1953" s="21"/>
      <c r="F1953" s="22"/>
      <c r="G1953" s="21"/>
      <c r="H1953" s="22"/>
      <c r="I1953" s="20"/>
      <c r="J1953" s="20"/>
      <c r="K1953" s="20"/>
      <c r="L1953" s="20"/>
      <c r="M1953" s="20"/>
      <c r="N1953" s="20">
        <v>2</v>
      </c>
      <c r="O1953" s="20">
        <v>2</v>
      </c>
      <c r="P1953" s="23" t="str">
        <f>VLOOKUP(A1953,'ИЗ ОСНОВЫ НОМЕНКЛАТУР'!D:E,2,0)</f>
        <v>Аксессуары для кухни</v>
      </c>
      <c r="Q1953" s="23" t="str">
        <f>VLOOKUP(A1953,'ИЗ ОСНОВЫ НОМЕНКЛАТУР'!D:F,3,0)</f>
        <v>1 чаша</v>
      </c>
      <c r="R1953" s="40">
        <f>VLOOKUP(A:A,'ИЗ ОСНОВЫ НОМЕНКЛАТУР'!D:G,4,0)</f>
        <v>29000</v>
      </c>
      <c r="S1953" s="12" t="str">
        <f>VLOOKUP(A:A,'ИЗ ОСНОВЫ НОМЕНКЛАТУР'!D:H,5,0)</f>
        <v>C</v>
      </c>
      <c r="T1953" s="44">
        <f t="shared" si="363"/>
        <v>0</v>
      </c>
      <c r="U1953" s="44">
        <f t="shared" si="364"/>
        <v>0</v>
      </c>
      <c r="V1953" s="44">
        <f t="shared" si="365"/>
        <v>0</v>
      </c>
      <c r="W1953" s="44">
        <f t="shared" si="366"/>
        <v>0</v>
      </c>
      <c r="X1953" s="44">
        <f t="shared" si="367"/>
        <v>0</v>
      </c>
      <c r="Y1953" s="44">
        <f t="shared" si="368"/>
        <v>0</v>
      </c>
      <c r="Z1953" s="44">
        <f t="shared" si="369"/>
        <v>0</v>
      </c>
      <c r="AA1953" s="44">
        <f t="shared" si="370"/>
        <v>0</v>
      </c>
      <c r="AB1953" s="44">
        <f t="shared" si="371"/>
        <v>0</v>
      </c>
      <c r="AC1953" s="44">
        <f t="shared" si="372"/>
        <v>0</v>
      </c>
      <c r="AD1953" s="44">
        <f t="shared" si="373"/>
        <v>58000</v>
      </c>
      <c r="AE1953" s="12">
        <f t="shared" si="374"/>
        <v>58000</v>
      </c>
    </row>
    <row r="1954" spans="1:31" ht="12.6" hidden="1" customHeight="1" x14ac:dyDescent="0.2">
      <c r="A1954" s="26" t="s">
        <v>1025</v>
      </c>
      <c r="B1954" s="19"/>
      <c r="C1954" s="19"/>
      <c r="D1954" s="20"/>
      <c r="E1954" s="21"/>
      <c r="F1954" s="22"/>
      <c r="G1954" s="21"/>
      <c r="H1954" s="22"/>
      <c r="I1954" s="20"/>
      <c r="J1954" s="20">
        <v>2</v>
      </c>
      <c r="K1954" s="20"/>
      <c r="L1954" s="20"/>
      <c r="M1954" s="20"/>
      <c r="N1954" s="20"/>
      <c r="O1954" s="20">
        <v>2</v>
      </c>
      <c r="P1954" s="23" t="str">
        <f>VLOOKUP(A1954,'ИЗ ОСНОВЫ НОМЕНКЛАТУР'!D:E,2,0)</f>
        <v>Аксессуары для кухни</v>
      </c>
      <c r="Q1954" s="23" t="str">
        <f>VLOOKUP(A1954,'ИЗ ОСНОВЫ НОМЕНКЛАТУР'!D:F,3,0)</f>
        <v>1 чаша</v>
      </c>
      <c r="R1954" s="40">
        <f>VLOOKUP(A:A,'ИЗ ОСНОВЫ НОМЕНКЛАТУР'!D:G,4,0)</f>
        <v>19149.444444444445</v>
      </c>
      <c r="S1954" s="12" t="str">
        <f>VLOOKUP(A:A,'ИЗ ОСНОВЫ НОМЕНКЛАТУР'!D:H,5,0)</f>
        <v>C</v>
      </c>
      <c r="T1954" s="44">
        <f t="shared" si="363"/>
        <v>0</v>
      </c>
      <c r="U1954" s="44">
        <f t="shared" si="364"/>
        <v>0</v>
      </c>
      <c r="V1954" s="44">
        <f t="shared" si="365"/>
        <v>0</v>
      </c>
      <c r="W1954" s="44">
        <f t="shared" si="366"/>
        <v>0</v>
      </c>
      <c r="X1954" s="44">
        <f t="shared" si="367"/>
        <v>0</v>
      </c>
      <c r="Y1954" s="44">
        <f t="shared" si="368"/>
        <v>0</v>
      </c>
      <c r="Z1954" s="44">
        <f t="shared" si="369"/>
        <v>38298.888888888891</v>
      </c>
      <c r="AA1954" s="44">
        <f t="shared" si="370"/>
        <v>0</v>
      </c>
      <c r="AB1954" s="44">
        <f t="shared" si="371"/>
        <v>0</v>
      </c>
      <c r="AC1954" s="44">
        <f t="shared" si="372"/>
        <v>0</v>
      </c>
      <c r="AD1954" s="44">
        <f t="shared" si="373"/>
        <v>0</v>
      </c>
      <c r="AE1954" s="12">
        <f t="shared" si="374"/>
        <v>38298.888888888891</v>
      </c>
    </row>
    <row r="1955" spans="1:31" ht="12.6" hidden="1" customHeight="1" x14ac:dyDescent="0.2">
      <c r="A1955" s="26" t="s">
        <v>1056</v>
      </c>
      <c r="B1955" s="19"/>
      <c r="C1955" s="19"/>
      <c r="D1955" s="20"/>
      <c r="E1955" s="21"/>
      <c r="F1955" s="22"/>
      <c r="G1955" s="21"/>
      <c r="H1955" s="22"/>
      <c r="I1955" s="20"/>
      <c r="J1955" s="20"/>
      <c r="K1955" s="20"/>
      <c r="L1955" s="20"/>
      <c r="M1955" s="20"/>
      <c r="N1955" s="20">
        <v>4</v>
      </c>
      <c r="O1955" s="20">
        <v>4</v>
      </c>
      <c r="P1955" s="23" t="str">
        <f>VLOOKUP(A1955,'ИЗ ОСНОВЫ НОМЕНКЛАТУР'!D:E,2,0)</f>
        <v>Аксессуары для кухни</v>
      </c>
      <c r="Q1955" s="23" t="str">
        <f>VLOOKUP(A1955,'ИЗ ОСНОВЫ НОМЕНКЛАТУР'!D:F,3,0)</f>
        <v>1 чаша</v>
      </c>
      <c r="R1955" s="40">
        <f>VLOOKUP(A:A,'ИЗ ОСНОВЫ НОМЕНКЛАТУР'!D:G,4,0)</f>
        <v>13730</v>
      </c>
      <c r="S1955" s="12" t="str">
        <f>VLOOKUP(A:A,'ИЗ ОСНОВЫ НОМЕНКЛАТУР'!D:H,5,0)</f>
        <v>C</v>
      </c>
      <c r="T1955" s="44">
        <f t="shared" si="363"/>
        <v>0</v>
      </c>
      <c r="U1955" s="44">
        <f t="shared" si="364"/>
        <v>0</v>
      </c>
      <c r="V1955" s="44">
        <f t="shared" si="365"/>
        <v>0</v>
      </c>
      <c r="W1955" s="44">
        <f t="shared" si="366"/>
        <v>0</v>
      </c>
      <c r="X1955" s="44">
        <f t="shared" si="367"/>
        <v>0</v>
      </c>
      <c r="Y1955" s="44">
        <f t="shared" si="368"/>
        <v>0</v>
      </c>
      <c r="Z1955" s="44">
        <f t="shared" si="369"/>
        <v>0</v>
      </c>
      <c r="AA1955" s="44">
        <f t="shared" si="370"/>
        <v>0</v>
      </c>
      <c r="AB1955" s="44">
        <f t="shared" si="371"/>
        <v>0</v>
      </c>
      <c r="AC1955" s="44">
        <f t="shared" si="372"/>
        <v>0</v>
      </c>
      <c r="AD1955" s="44">
        <f t="shared" si="373"/>
        <v>54920</v>
      </c>
      <c r="AE1955" s="12">
        <f t="shared" si="374"/>
        <v>54920</v>
      </c>
    </row>
    <row r="1956" spans="1:31" ht="12.6" hidden="1" customHeight="1" x14ac:dyDescent="0.2">
      <c r="A1956" s="26" t="s">
        <v>1023</v>
      </c>
      <c r="B1956" s="19"/>
      <c r="C1956" s="19"/>
      <c r="D1956" s="20"/>
      <c r="E1956" s="21"/>
      <c r="F1956" s="22"/>
      <c r="G1956" s="21"/>
      <c r="H1956" s="22"/>
      <c r="I1956" s="20"/>
      <c r="J1956" s="20">
        <v>2</v>
      </c>
      <c r="K1956" s="20"/>
      <c r="L1956" s="20"/>
      <c r="M1956" s="20"/>
      <c r="N1956" s="20"/>
      <c r="O1956" s="20">
        <v>2</v>
      </c>
      <c r="P1956" s="23" t="str">
        <f>VLOOKUP(A1956,'ИЗ ОСНОВЫ НОМЕНКЛАТУР'!D:E,2,0)</f>
        <v>Аксессуары для кухни</v>
      </c>
      <c r="Q1956" s="23" t="str">
        <f>VLOOKUP(A1956,'ИЗ ОСНОВЫ НОМЕНКЛАТУР'!D:F,3,0)</f>
        <v>1 чаша</v>
      </c>
      <c r="R1956" s="40">
        <f>VLOOKUP(A:A,'ИЗ ОСНОВЫ НОМЕНКЛАТУР'!D:G,4,0)</f>
        <v>28375</v>
      </c>
      <c r="S1956" s="12" t="str">
        <f>VLOOKUP(A:A,'ИЗ ОСНОВЫ НОМЕНКЛАТУР'!D:H,5,0)</f>
        <v>C</v>
      </c>
      <c r="T1956" s="44">
        <f t="shared" si="363"/>
        <v>0</v>
      </c>
      <c r="U1956" s="44">
        <f t="shared" si="364"/>
        <v>0</v>
      </c>
      <c r="V1956" s="44">
        <f t="shared" si="365"/>
        <v>0</v>
      </c>
      <c r="W1956" s="44">
        <f t="shared" si="366"/>
        <v>0</v>
      </c>
      <c r="X1956" s="44">
        <f t="shared" si="367"/>
        <v>0</v>
      </c>
      <c r="Y1956" s="44">
        <f t="shared" si="368"/>
        <v>0</v>
      </c>
      <c r="Z1956" s="44">
        <f t="shared" si="369"/>
        <v>56750</v>
      </c>
      <c r="AA1956" s="44">
        <f t="shared" si="370"/>
        <v>0</v>
      </c>
      <c r="AB1956" s="44">
        <f t="shared" si="371"/>
        <v>0</v>
      </c>
      <c r="AC1956" s="44">
        <f t="shared" si="372"/>
        <v>0</v>
      </c>
      <c r="AD1956" s="44">
        <f t="shared" si="373"/>
        <v>0</v>
      </c>
      <c r="AE1956" s="12">
        <f t="shared" si="374"/>
        <v>56750</v>
      </c>
    </row>
    <row r="1957" spans="1:31" ht="12.6" hidden="1" customHeight="1" x14ac:dyDescent="0.2">
      <c r="A1957" s="26" t="s">
        <v>1014</v>
      </c>
      <c r="B1957" s="19"/>
      <c r="C1957" s="19"/>
      <c r="D1957" s="20"/>
      <c r="E1957" s="21"/>
      <c r="F1957" s="22"/>
      <c r="G1957" s="21"/>
      <c r="H1957" s="22"/>
      <c r="I1957" s="20"/>
      <c r="J1957" s="20">
        <v>2</v>
      </c>
      <c r="K1957" s="20"/>
      <c r="L1957" s="20"/>
      <c r="M1957" s="20"/>
      <c r="N1957" s="20"/>
      <c r="O1957" s="20">
        <v>2</v>
      </c>
      <c r="P1957" s="23" t="str">
        <f>VLOOKUP(A1957,'ИЗ ОСНОВЫ НОМЕНКЛАТУР'!D:E,2,0)</f>
        <v>Аксессуары для кухни</v>
      </c>
      <c r="Q1957" s="23" t="str">
        <f>VLOOKUP(A1957,'ИЗ ОСНОВЫ НОМЕНКЛАТУР'!D:F,3,0)</f>
        <v>1 чаша</v>
      </c>
      <c r="R1957" s="40">
        <f>VLOOKUP(A:A,'ИЗ ОСНОВЫ НОМЕНКЛАТУР'!D:G,4,0)</f>
        <v>39723.336666666662</v>
      </c>
      <c r="S1957" s="12" t="str">
        <f>VLOOKUP(A:A,'ИЗ ОСНОВЫ НОМЕНКЛАТУР'!D:H,5,0)</f>
        <v>C</v>
      </c>
      <c r="T1957" s="44">
        <f t="shared" si="363"/>
        <v>0</v>
      </c>
      <c r="U1957" s="44">
        <f t="shared" si="364"/>
        <v>0</v>
      </c>
      <c r="V1957" s="44">
        <f t="shared" si="365"/>
        <v>0</v>
      </c>
      <c r="W1957" s="44">
        <f t="shared" si="366"/>
        <v>0</v>
      </c>
      <c r="X1957" s="44">
        <f t="shared" si="367"/>
        <v>0</v>
      </c>
      <c r="Y1957" s="44">
        <f t="shared" si="368"/>
        <v>0</v>
      </c>
      <c r="Z1957" s="44">
        <f t="shared" si="369"/>
        <v>79446.673333333325</v>
      </c>
      <c r="AA1957" s="44">
        <f t="shared" si="370"/>
        <v>0</v>
      </c>
      <c r="AB1957" s="44">
        <f t="shared" si="371"/>
        <v>0</v>
      </c>
      <c r="AC1957" s="44">
        <f t="shared" si="372"/>
        <v>0</v>
      </c>
      <c r="AD1957" s="44">
        <f t="shared" si="373"/>
        <v>0</v>
      </c>
      <c r="AE1957" s="12">
        <f t="shared" si="374"/>
        <v>79446.673333333325</v>
      </c>
    </row>
    <row r="1958" spans="1:31" ht="12.6" hidden="1" customHeight="1" x14ac:dyDescent="0.2">
      <c r="A1958" s="26" t="s">
        <v>4601</v>
      </c>
      <c r="B1958" s="19"/>
      <c r="C1958" s="19"/>
      <c r="D1958" s="20"/>
      <c r="E1958" s="21"/>
      <c r="F1958" s="22"/>
      <c r="G1958" s="21"/>
      <c r="H1958" s="22"/>
      <c r="I1958" s="20"/>
      <c r="J1958" s="20"/>
      <c r="K1958" s="20"/>
      <c r="L1958" s="20"/>
      <c r="M1958" s="20"/>
      <c r="N1958" s="20">
        <v>1</v>
      </c>
      <c r="O1958" s="20">
        <v>1</v>
      </c>
      <c r="P1958" s="23" t="str">
        <f>VLOOKUP(A1958,'ИЗ ОСНОВЫ НОМЕНКЛАТУР'!D:E,2,0)</f>
        <v>Аксессуары для кухни</v>
      </c>
      <c r="Q1958" s="23" t="str">
        <f>VLOOKUP(A1958,'ИЗ ОСНОВЫ НОМЕНКЛАТУР'!D:F,3,0)</f>
        <v>Мойки со смесителями водопад</v>
      </c>
      <c r="R1958" s="40">
        <f>VLOOKUP(A:A,'ИЗ ОСНОВЫ НОМЕНКЛАТУР'!D:G,4,0)</f>
        <v>94000</v>
      </c>
      <c r="S1958" s="12" t="str">
        <f>VLOOKUP(A:A,'ИЗ ОСНОВЫ НОМЕНКЛАТУР'!D:H,5,0)</f>
        <v>C</v>
      </c>
      <c r="T1958" s="44">
        <f t="shared" si="363"/>
        <v>0</v>
      </c>
      <c r="U1958" s="44">
        <f t="shared" si="364"/>
        <v>0</v>
      </c>
      <c r="V1958" s="44">
        <f t="shared" si="365"/>
        <v>0</v>
      </c>
      <c r="W1958" s="44">
        <f t="shared" si="366"/>
        <v>0</v>
      </c>
      <c r="X1958" s="44">
        <f t="shared" si="367"/>
        <v>0</v>
      </c>
      <c r="Y1958" s="44">
        <f t="shared" si="368"/>
        <v>0</v>
      </c>
      <c r="Z1958" s="44">
        <f t="shared" si="369"/>
        <v>0</v>
      </c>
      <c r="AA1958" s="44">
        <f t="shared" si="370"/>
        <v>0</v>
      </c>
      <c r="AB1958" s="44">
        <f t="shared" si="371"/>
        <v>0</v>
      </c>
      <c r="AC1958" s="44">
        <f t="shared" si="372"/>
        <v>0</v>
      </c>
      <c r="AD1958" s="44">
        <f t="shared" si="373"/>
        <v>94000</v>
      </c>
      <c r="AE1958" s="12">
        <f t="shared" si="374"/>
        <v>94000</v>
      </c>
    </row>
    <row r="1959" spans="1:31" ht="12.6" hidden="1" customHeight="1" x14ac:dyDescent="0.2">
      <c r="A1959" s="26" t="s">
        <v>1003</v>
      </c>
      <c r="B1959" s="19"/>
      <c r="C1959" s="19"/>
      <c r="D1959" s="20"/>
      <c r="E1959" s="21"/>
      <c r="F1959" s="22"/>
      <c r="G1959" s="21"/>
      <c r="H1959" s="22"/>
      <c r="I1959" s="20"/>
      <c r="J1959" s="20"/>
      <c r="K1959" s="20"/>
      <c r="L1959" s="20"/>
      <c r="M1959" s="20">
        <v>15</v>
      </c>
      <c r="N1959" s="20">
        <v>6</v>
      </c>
      <c r="O1959" s="20">
        <v>21</v>
      </c>
      <c r="P1959" s="23" t="str">
        <f>VLOOKUP(A1959,'ИЗ ОСНОВЫ НОМЕНКЛАТУР'!D:E,2,0)</f>
        <v>Аксессуары для кухни</v>
      </c>
      <c r="Q1959" s="23" t="str">
        <f>VLOOKUP(A1959,'ИЗ ОСНОВЫ НОМЕНКЛАТУР'!D:F,3,0)</f>
        <v>1 чаша</v>
      </c>
      <c r="R1959" s="40">
        <f>VLOOKUP(A:A,'ИЗ ОСНОВЫ НОМЕНКЛАТУР'!D:G,4,0)</f>
        <v>4825.4394642857142</v>
      </c>
      <c r="S1959" s="12" t="str">
        <f>VLOOKUP(A:A,'ИЗ ОСНОВЫ НОМЕНКЛАТУР'!D:H,5,0)</f>
        <v>C</v>
      </c>
      <c r="T1959" s="44">
        <f t="shared" si="363"/>
        <v>0</v>
      </c>
      <c r="U1959" s="44">
        <f t="shared" si="364"/>
        <v>0</v>
      </c>
      <c r="V1959" s="44">
        <f t="shared" si="365"/>
        <v>0</v>
      </c>
      <c r="W1959" s="44">
        <f t="shared" si="366"/>
        <v>0</v>
      </c>
      <c r="X1959" s="44">
        <f t="shared" si="367"/>
        <v>0</v>
      </c>
      <c r="Y1959" s="44">
        <f t="shared" si="368"/>
        <v>0</v>
      </c>
      <c r="Z1959" s="44">
        <f t="shared" si="369"/>
        <v>0</v>
      </c>
      <c r="AA1959" s="44">
        <f t="shared" si="370"/>
        <v>0</v>
      </c>
      <c r="AB1959" s="44">
        <f t="shared" si="371"/>
        <v>0</v>
      </c>
      <c r="AC1959" s="44">
        <f t="shared" si="372"/>
        <v>72381.591964285719</v>
      </c>
      <c r="AD1959" s="44">
        <f t="shared" si="373"/>
        <v>28952.636785714283</v>
      </c>
      <c r="AE1959" s="12">
        <f t="shared" si="374"/>
        <v>101334.22875000001</v>
      </c>
    </row>
    <row r="1960" spans="1:31" ht="12.6" hidden="1" customHeight="1" x14ac:dyDescent="0.2">
      <c r="A1960" s="26" t="s">
        <v>1030</v>
      </c>
      <c r="B1960" s="19"/>
      <c r="C1960" s="19"/>
      <c r="D1960" s="20"/>
      <c r="E1960" s="21"/>
      <c r="F1960" s="22"/>
      <c r="G1960" s="21"/>
      <c r="H1960" s="22"/>
      <c r="I1960" s="20"/>
      <c r="J1960" s="20">
        <v>2</v>
      </c>
      <c r="K1960" s="20"/>
      <c r="L1960" s="20"/>
      <c r="M1960" s="20">
        <v>9</v>
      </c>
      <c r="N1960" s="20">
        <v>2</v>
      </c>
      <c r="O1960" s="20">
        <v>13</v>
      </c>
      <c r="P1960" s="23" t="str">
        <f>VLOOKUP(A1960,'ИЗ ОСНОВЫ НОМЕНКЛАТУР'!D:E,2,0)</f>
        <v>Аксессуары для кухни</v>
      </c>
      <c r="Q1960" s="23" t="str">
        <f>VLOOKUP(A1960,'ИЗ ОСНОВЫ НОМЕНКЛАТУР'!D:F,3,0)</f>
        <v>1 чаша</v>
      </c>
      <c r="R1960" s="40">
        <f>VLOOKUP(A:A,'ИЗ ОСНОВЫ НОМЕНКЛАТУР'!D:G,4,0)</f>
        <v>4906.3876470588229</v>
      </c>
      <c r="S1960" s="12" t="str">
        <f>VLOOKUP(A:A,'ИЗ ОСНОВЫ НОМЕНКЛАТУР'!D:H,5,0)</f>
        <v>C</v>
      </c>
      <c r="T1960" s="44">
        <f t="shared" si="363"/>
        <v>0</v>
      </c>
      <c r="U1960" s="44">
        <f t="shared" si="364"/>
        <v>0</v>
      </c>
      <c r="V1960" s="44">
        <f t="shared" si="365"/>
        <v>0</v>
      </c>
      <c r="W1960" s="44">
        <f t="shared" si="366"/>
        <v>0</v>
      </c>
      <c r="X1960" s="44">
        <f t="shared" si="367"/>
        <v>0</v>
      </c>
      <c r="Y1960" s="44">
        <f t="shared" si="368"/>
        <v>0</v>
      </c>
      <c r="Z1960" s="44">
        <f t="shared" si="369"/>
        <v>9812.7752941176459</v>
      </c>
      <c r="AA1960" s="44">
        <f t="shared" si="370"/>
        <v>0</v>
      </c>
      <c r="AB1960" s="44">
        <f t="shared" si="371"/>
        <v>0</v>
      </c>
      <c r="AC1960" s="44">
        <f t="shared" si="372"/>
        <v>44157.488823529406</v>
      </c>
      <c r="AD1960" s="44">
        <f t="shared" si="373"/>
        <v>9812.7752941176459</v>
      </c>
      <c r="AE1960" s="12">
        <f t="shared" si="374"/>
        <v>63783.039411764694</v>
      </c>
    </row>
    <row r="1961" spans="1:31" ht="12.6" hidden="1" customHeight="1" x14ac:dyDescent="0.2">
      <c r="A1961" s="26" t="s">
        <v>1028</v>
      </c>
      <c r="B1961" s="19"/>
      <c r="C1961" s="19"/>
      <c r="D1961" s="20"/>
      <c r="E1961" s="21"/>
      <c r="F1961" s="22"/>
      <c r="G1961" s="21"/>
      <c r="H1961" s="22"/>
      <c r="I1961" s="20"/>
      <c r="J1961" s="20">
        <v>3</v>
      </c>
      <c r="K1961" s="20"/>
      <c r="L1961" s="20"/>
      <c r="M1961" s="20"/>
      <c r="N1961" s="20">
        <v>4</v>
      </c>
      <c r="O1961" s="20">
        <v>7</v>
      </c>
      <c r="P1961" s="23" t="str">
        <f>VLOOKUP(A1961,'ИЗ ОСНОВЫ НОМЕНКЛАТУР'!D:E,2,0)</f>
        <v>Аксессуары для кухни</v>
      </c>
      <c r="Q1961" s="23" t="str">
        <f>VLOOKUP(A1961,'ИЗ ОСНОВЫ НОМЕНКЛАТУР'!D:F,3,0)</f>
        <v>1 чаша</v>
      </c>
      <c r="R1961" s="40">
        <f>VLOOKUP(A:A,'ИЗ ОСНОВЫ НОМЕНКЛАТУР'!D:G,4,0)</f>
        <v>5970.7610000000004</v>
      </c>
      <c r="S1961" s="12" t="str">
        <f>VLOOKUP(A:A,'ИЗ ОСНОВЫ НОМЕНКЛАТУР'!D:H,5,0)</f>
        <v>C</v>
      </c>
      <c r="T1961" s="44">
        <f t="shared" si="363"/>
        <v>0</v>
      </c>
      <c r="U1961" s="44">
        <f t="shared" si="364"/>
        <v>0</v>
      </c>
      <c r="V1961" s="44">
        <f t="shared" si="365"/>
        <v>0</v>
      </c>
      <c r="W1961" s="44">
        <f t="shared" si="366"/>
        <v>0</v>
      </c>
      <c r="X1961" s="44">
        <f t="shared" si="367"/>
        <v>0</v>
      </c>
      <c r="Y1961" s="44">
        <f t="shared" si="368"/>
        <v>0</v>
      </c>
      <c r="Z1961" s="44">
        <f t="shared" si="369"/>
        <v>17912.283000000003</v>
      </c>
      <c r="AA1961" s="44">
        <f t="shared" si="370"/>
        <v>0</v>
      </c>
      <c r="AB1961" s="44">
        <f t="shared" si="371"/>
        <v>0</v>
      </c>
      <c r="AC1961" s="44">
        <f t="shared" si="372"/>
        <v>0</v>
      </c>
      <c r="AD1961" s="44">
        <f t="shared" si="373"/>
        <v>23883.044000000002</v>
      </c>
      <c r="AE1961" s="12">
        <f t="shared" si="374"/>
        <v>41795.327000000005</v>
      </c>
    </row>
    <row r="1962" spans="1:31" ht="12.6" hidden="1" customHeight="1" x14ac:dyDescent="0.2">
      <c r="A1962" s="26" t="s">
        <v>1189</v>
      </c>
      <c r="B1962" s="19"/>
      <c r="C1962" s="19"/>
      <c r="D1962" s="20"/>
      <c r="E1962" s="21"/>
      <c r="F1962" s="22"/>
      <c r="G1962" s="21"/>
      <c r="H1962" s="22"/>
      <c r="I1962" s="20"/>
      <c r="J1962" s="20">
        <v>2</v>
      </c>
      <c r="K1962" s="20"/>
      <c r="L1962" s="20"/>
      <c r="M1962" s="20"/>
      <c r="N1962" s="20"/>
      <c r="O1962" s="20">
        <v>2</v>
      </c>
      <c r="P1962" s="23" t="str">
        <f>VLOOKUP(A1962,'ИЗ ОСНОВЫ НОМЕНКЛАТУР'!D:E,2,0)</f>
        <v>Аксессуары для кухни</v>
      </c>
      <c r="Q1962" s="23" t="str">
        <f>VLOOKUP(A1962,'ИЗ ОСНОВЫ НОМЕНКЛАТУР'!D:F,3,0)</f>
        <v>Мойки со смесителями водопад</v>
      </c>
      <c r="R1962" s="40">
        <f>VLOOKUP(A:A,'ИЗ ОСНОВЫ НОМЕНКЛАТУР'!D:G,4,0)</f>
        <v>37440</v>
      </c>
      <c r="S1962" s="12" t="str">
        <f>VLOOKUP(A:A,'ИЗ ОСНОВЫ НОМЕНКЛАТУР'!D:H,5,0)</f>
        <v>C</v>
      </c>
      <c r="T1962" s="44">
        <f t="shared" si="363"/>
        <v>0</v>
      </c>
      <c r="U1962" s="44">
        <f t="shared" si="364"/>
        <v>0</v>
      </c>
      <c r="V1962" s="44">
        <f t="shared" si="365"/>
        <v>0</v>
      </c>
      <c r="W1962" s="44">
        <f t="shared" si="366"/>
        <v>0</v>
      </c>
      <c r="X1962" s="44">
        <f t="shared" si="367"/>
        <v>0</v>
      </c>
      <c r="Y1962" s="44">
        <f t="shared" si="368"/>
        <v>0</v>
      </c>
      <c r="Z1962" s="44">
        <f t="shared" si="369"/>
        <v>74880</v>
      </c>
      <c r="AA1962" s="44">
        <f t="shared" si="370"/>
        <v>0</v>
      </c>
      <c r="AB1962" s="44">
        <f t="shared" si="371"/>
        <v>0</v>
      </c>
      <c r="AC1962" s="44">
        <f t="shared" si="372"/>
        <v>0</v>
      </c>
      <c r="AD1962" s="44">
        <f t="shared" si="373"/>
        <v>0</v>
      </c>
      <c r="AE1962" s="12">
        <f t="shared" si="374"/>
        <v>74880</v>
      </c>
    </row>
    <row r="1963" spans="1:31" ht="12.6" hidden="1" customHeight="1" x14ac:dyDescent="0.2">
      <c r="A1963" s="26" t="s">
        <v>1039</v>
      </c>
      <c r="B1963" s="19"/>
      <c r="C1963" s="19"/>
      <c r="D1963" s="20"/>
      <c r="E1963" s="21"/>
      <c r="F1963" s="22"/>
      <c r="G1963" s="21"/>
      <c r="H1963" s="22"/>
      <c r="I1963" s="20"/>
      <c r="J1963" s="20">
        <v>1</v>
      </c>
      <c r="K1963" s="20"/>
      <c r="L1963" s="20"/>
      <c r="M1963" s="20"/>
      <c r="N1963" s="20"/>
      <c r="O1963" s="20">
        <v>1</v>
      </c>
      <c r="P1963" s="23" t="str">
        <f>VLOOKUP(A1963,'ИЗ ОСНОВЫ НОМЕНКЛАТУР'!D:E,2,0)</f>
        <v>Аксессуары для кухни</v>
      </c>
      <c r="Q1963" s="23" t="str">
        <f>VLOOKUP(A1963,'ИЗ ОСНОВЫ НОМЕНКЛАТУР'!D:F,3,0)</f>
        <v>1 чаша</v>
      </c>
      <c r="R1963" s="40">
        <f>VLOOKUP(A:A,'ИЗ ОСНОВЫ НОМЕНКЛАТУР'!D:G,4,0)</f>
        <v>5521.2430000000004</v>
      </c>
      <c r="S1963" s="12" t="str">
        <f>VLOOKUP(A:A,'ИЗ ОСНОВЫ НОМЕНКЛАТУР'!D:H,5,0)</f>
        <v>C</v>
      </c>
      <c r="T1963" s="44">
        <f t="shared" si="363"/>
        <v>0</v>
      </c>
      <c r="U1963" s="44">
        <f t="shared" si="364"/>
        <v>0</v>
      </c>
      <c r="V1963" s="44">
        <f t="shared" si="365"/>
        <v>0</v>
      </c>
      <c r="W1963" s="44">
        <f t="shared" si="366"/>
        <v>0</v>
      </c>
      <c r="X1963" s="44">
        <f t="shared" si="367"/>
        <v>0</v>
      </c>
      <c r="Y1963" s="44">
        <f t="shared" si="368"/>
        <v>0</v>
      </c>
      <c r="Z1963" s="44">
        <f t="shared" si="369"/>
        <v>5521.2430000000004</v>
      </c>
      <c r="AA1963" s="44">
        <f t="shared" si="370"/>
        <v>0</v>
      </c>
      <c r="AB1963" s="44">
        <f t="shared" si="371"/>
        <v>0</v>
      </c>
      <c r="AC1963" s="44">
        <f t="shared" si="372"/>
        <v>0</v>
      </c>
      <c r="AD1963" s="44">
        <f t="shared" si="373"/>
        <v>0</v>
      </c>
      <c r="AE1963" s="12">
        <f t="shared" si="374"/>
        <v>5521.2430000000004</v>
      </c>
    </row>
    <row r="1964" spans="1:31" ht="12.6" hidden="1" customHeight="1" x14ac:dyDescent="0.2">
      <c r="A1964" s="26" t="s">
        <v>1188</v>
      </c>
      <c r="B1964" s="19"/>
      <c r="C1964" s="19"/>
      <c r="D1964" s="20"/>
      <c r="E1964" s="21"/>
      <c r="F1964" s="22"/>
      <c r="G1964" s="21"/>
      <c r="H1964" s="22"/>
      <c r="I1964" s="20"/>
      <c r="J1964" s="20"/>
      <c r="K1964" s="20"/>
      <c r="L1964" s="20"/>
      <c r="M1964" s="20"/>
      <c r="N1964" s="20">
        <v>2</v>
      </c>
      <c r="O1964" s="20">
        <v>2</v>
      </c>
      <c r="P1964" s="23" t="str">
        <f>VLOOKUP(A1964,'ИЗ ОСНОВЫ НОМЕНКЛАТУР'!D:E,2,0)</f>
        <v>Аксессуары для кухни</v>
      </c>
      <c r="Q1964" s="23" t="str">
        <f>VLOOKUP(A1964,'ИЗ ОСНОВЫ НОМЕНКЛАТУР'!D:F,3,0)</f>
        <v>Мойки со смесителями водопад</v>
      </c>
      <c r="R1964" s="40">
        <f>VLOOKUP(A:A,'ИЗ ОСНОВЫ НОМЕНКЛАТУР'!D:G,4,0)</f>
        <v>44515</v>
      </c>
      <c r="S1964" s="12" t="str">
        <f>VLOOKUP(A:A,'ИЗ ОСНОВЫ НОМЕНКЛАТУР'!D:H,5,0)</f>
        <v>C</v>
      </c>
      <c r="T1964" s="44">
        <f t="shared" si="363"/>
        <v>0</v>
      </c>
      <c r="U1964" s="44">
        <f t="shared" si="364"/>
        <v>0</v>
      </c>
      <c r="V1964" s="44">
        <f t="shared" si="365"/>
        <v>0</v>
      </c>
      <c r="W1964" s="44">
        <f t="shared" si="366"/>
        <v>0</v>
      </c>
      <c r="X1964" s="44">
        <f t="shared" si="367"/>
        <v>0</v>
      </c>
      <c r="Y1964" s="44">
        <f t="shared" si="368"/>
        <v>0</v>
      </c>
      <c r="Z1964" s="44">
        <f t="shared" si="369"/>
        <v>0</v>
      </c>
      <c r="AA1964" s="44">
        <f t="shared" si="370"/>
        <v>0</v>
      </c>
      <c r="AB1964" s="44">
        <f t="shared" si="371"/>
        <v>0</v>
      </c>
      <c r="AC1964" s="44">
        <f t="shared" si="372"/>
        <v>0</v>
      </c>
      <c r="AD1964" s="44">
        <f t="shared" si="373"/>
        <v>89030</v>
      </c>
      <c r="AE1964" s="12">
        <f t="shared" si="374"/>
        <v>89030</v>
      </c>
    </row>
    <row r="1965" spans="1:31" ht="12.6" hidden="1" customHeight="1" x14ac:dyDescent="0.2">
      <c r="A1965" s="26" t="s">
        <v>1048</v>
      </c>
      <c r="B1965" s="19"/>
      <c r="C1965" s="19"/>
      <c r="D1965" s="20"/>
      <c r="E1965" s="21"/>
      <c r="F1965" s="22"/>
      <c r="G1965" s="21"/>
      <c r="H1965" s="22"/>
      <c r="I1965" s="20"/>
      <c r="J1965" s="20">
        <v>4</v>
      </c>
      <c r="K1965" s="20"/>
      <c r="L1965" s="20"/>
      <c r="M1965" s="20"/>
      <c r="N1965" s="20"/>
      <c r="O1965" s="20">
        <v>4</v>
      </c>
      <c r="P1965" s="23" t="str">
        <f>VLOOKUP(A1965,'ИЗ ОСНОВЫ НОМЕНКЛАТУР'!D:E,2,0)</f>
        <v>Аксессуары для кухни</v>
      </c>
      <c r="Q1965" s="23" t="str">
        <f>VLOOKUP(A1965,'ИЗ ОСНОВЫ НОМЕНКЛАТУР'!D:F,3,0)</f>
        <v>1 чаша</v>
      </c>
      <c r="R1965" s="40">
        <f>VLOOKUP(A:A,'ИЗ ОСНОВЫ НОМЕНКЛАТУР'!D:G,4,0)</f>
        <v>6585.2116666666661</v>
      </c>
      <c r="S1965" s="12" t="str">
        <f>VLOOKUP(A:A,'ИЗ ОСНОВЫ НОМЕНКЛАТУР'!D:H,5,0)</f>
        <v>C</v>
      </c>
      <c r="T1965" s="44">
        <f t="shared" si="363"/>
        <v>0</v>
      </c>
      <c r="U1965" s="44">
        <f t="shared" si="364"/>
        <v>0</v>
      </c>
      <c r="V1965" s="44">
        <f t="shared" si="365"/>
        <v>0</v>
      </c>
      <c r="W1965" s="44">
        <f t="shared" si="366"/>
        <v>0</v>
      </c>
      <c r="X1965" s="44">
        <f t="shared" si="367"/>
        <v>0</v>
      </c>
      <c r="Y1965" s="44">
        <f t="shared" si="368"/>
        <v>0</v>
      </c>
      <c r="Z1965" s="44">
        <f t="shared" si="369"/>
        <v>26340.846666666665</v>
      </c>
      <c r="AA1965" s="44">
        <f t="shared" si="370"/>
        <v>0</v>
      </c>
      <c r="AB1965" s="44">
        <f t="shared" si="371"/>
        <v>0</v>
      </c>
      <c r="AC1965" s="44">
        <f t="shared" si="372"/>
        <v>0</v>
      </c>
      <c r="AD1965" s="44">
        <f t="shared" si="373"/>
        <v>0</v>
      </c>
      <c r="AE1965" s="12">
        <f t="shared" si="374"/>
        <v>26340.846666666665</v>
      </c>
    </row>
    <row r="1966" spans="1:31" ht="12.6" hidden="1" customHeight="1" x14ac:dyDescent="0.2">
      <c r="A1966" s="26" t="s">
        <v>1037</v>
      </c>
      <c r="B1966" s="19"/>
      <c r="C1966" s="19"/>
      <c r="D1966" s="20"/>
      <c r="E1966" s="20">
        <v>1</v>
      </c>
      <c r="F1966" s="20"/>
      <c r="G1966" s="21"/>
      <c r="H1966" s="22"/>
      <c r="I1966" s="20"/>
      <c r="J1966" s="20"/>
      <c r="K1966" s="20"/>
      <c r="L1966" s="20"/>
      <c r="M1966" s="20"/>
      <c r="N1966" s="20"/>
      <c r="O1966" s="20">
        <v>1</v>
      </c>
      <c r="P1966" s="23" t="str">
        <f>VLOOKUP(A1966,'ИЗ ОСНОВЫ НОМЕНКЛАТУР'!D:E,2,0)</f>
        <v>Аксессуары для кухни</v>
      </c>
      <c r="Q1966" s="23" t="str">
        <f>VLOOKUP(A1966,'ИЗ ОСНОВЫ НОМЕНКЛАТУР'!D:F,3,0)</f>
        <v>1 чаша</v>
      </c>
      <c r="R1966" s="40">
        <f>VLOOKUP(A:A,'ИЗ ОСНОВЫ НОМЕНКЛАТУР'!D:G,4,0)</f>
        <v>19958.61</v>
      </c>
      <c r="S1966" s="12" t="str">
        <f>VLOOKUP(A:A,'ИЗ ОСНОВЫ НОМЕНКЛАТУР'!D:H,5,0)</f>
        <v>C</v>
      </c>
      <c r="T1966" s="44">
        <f t="shared" si="363"/>
        <v>0</v>
      </c>
      <c r="U1966" s="44">
        <f t="shared" si="364"/>
        <v>19958.61</v>
      </c>
      <c r="V1966" s="44">
        <f t="shared" si="365"/>
        <v>0</v>
      </c>
      <c r="W1966" s="44">
        <f t="shared" si="366"/>
        <v>0</v>
      </c>
      <c r="X1966" s="44">
        <f t="shared" si="367"/>
        <v>0</v>
      </c>
      <c r="Y1966" s="44">
        <f t="shared" si="368"/>
        <v>0</v>
      </c>
      <c r="Z1966" s="44">
        <f t="shared" si="369"/>
        <v>0</v>
      </c>
      <c r="AA1966" s="44">
        <f t="shared" si="370"/>
        <v>0</v>
      </c>
      <c r="AB1966" s="44">
        <f t="shared" si="371"/>
        <v>0</v>
      </c>
      <c r="AC1966" s="44">
        <f t="shared" si="372"/>
        <v>0</v>
      </c>
      <c r="AD1966" s="44">
        <f t="shared" si="373"/>
        <v>0</v>
      </c>
      <c r="AE1966" s="12">
        <f t="shared" si="374"/>
        <v>19958.61</v>
      </c>
    </row>
    <row r="1967" spans="1:31" ht="12.6" hidden="1" customHeight="1" x14ac:dyDescent="0.2">
      <c r="A1967" s="26" t="s">
        <v>1042</v>
      </c>
      <c r="B1967" s="19"/>
      <c r="C1967" s="19"/>
      <c r="D1967" s="20"/>
      <c r="E1967" s="21"/>
      <c r="F1967" s="22"/>
      <c r="G1967" s="21"/>
      <c r="H1967" s="22"/>
      <c r="I1967" s="20"/>
      <c r="J1967" s="20">
        <v>1</v>
      </c>
      <c r="K1967" s="20"/>
      <c r="L1967" s="20"/>
      <c r="M1967" s="20"/>
      <c r="N1967" s="20"/>
      <c r="O1967" s="20">
        <v>1</v>
      </c>
      <c r="P1967" s="23" t="str">
        <f>VLOOKUP(A1967,'ИЗ ОСНОВЫ НОМЕНКЛАТУР'!D:E,2,0)</f>
        <v>Аксессуары для кухни</v>
      </c>
      <c r="Q1967" s="23" t="str">
        <f>VLOOKUP(A1967,'ИЗ ОСНОВЫ НОМЕНКЛАТУР'!D:F,3,0)</f>
        <v>1 чаша</v>
      </c>
      <c r="R1967" s="40">
        <f>VLOOKUP(A:A,'ИЗ ОСНОВЫ НОМЕНКЛАТУР'!D:G,4,0)</f>
        <v>31708.5</v>
      </c>
      <c r="S1967" s="12" t="str">
        <f>VLOOKUP(A:A,'ИЗ ОСНОВЫ НОМЕНКЛАТУР'!D:H,5,0)</f>
        <v>C</v>
      </c>
      <c r="T1967" s="44">
        <f t="shared" si="363"/>
        <v>0</v>
      </c>
      <c r="U1967" s="44">
        <f t="shared" si="364"/>
        <v>0</v>
      </c>
      <c r="V1967" s="44">
        <f t="shared" si="365"/>
        <v>0</v>
      </c>
      <c r="W1967" s="44">
        <f t="shared" si="366"/>
        <v>0</v>
      </c>
      <c r="X1967" s="44">
        <f t="shared" si="367"/>
        <v>0</v>
      </c>
      <c r="Y1967" s="44">
        <f t="shared" si="368"/>
        <v>0</v>
      </c>
      <c r="Z1967" s="44">
        <f t="shared" si="369"/>
        <v>31708.5</v>
      </c>
      <c r="AA1967" s="44">
        <f t="shared" si="370"/>
        <v>0</v>
      </c>
      <c r="AB1967" s="44">
        <f t="shared" si="371"/>
        <v>0</v>
      </c>
      <c r="AC1967" s="44">
        <f t="shared" si="372"/>
        <v>0</v>
      </c>
      <c r="AD1967" s="44">
        <f t="shared" si="373"/>
        <v>0</v>
      </c>
      <c r="AE1967" s="12">
        <f t="shared" si="374"/>
        <v>31708.5</v>
      </c>
    </row>
    <row r="1968" spans="1:31" ht="12.6" hidden="1" customHeight="1" x14ac:dyDescent="0.2">
      <c r="A1968" s="26" t="s">
        <v>1017</v>
      </c>
      <c r="B1968" s="19"/>
      <c r="C1968" s="19"/>
      <c r="D1968" s="20"/>
      <c r="E1968" s="21"/>
      <c r="F1968" s="22"/>
      <c r="G1968" s="21"/>
      <c r="H1968" s="22"/>
      <c r="I1968" s="20"/>
      <c r="J1968" s="20">
        <v>1</v>
      </c>
      <c r="K1968" s="20"/>
      <c r="L1968" s="20"/>
      <c r="M1968" s="20">
        <v>3</v>
      </c>
      <c r="N1968" s="20">
        <v>1</v>
      </c>
      <c r="O1968" s="20">
        <v>5</v>
      </c>
      <c r="P1968" s="23" t="str">
        <f>VLOOKUP(A1968,'ИЗ ОСНОВЫ НОМЕНКЛАТУР'!D:E,2,0)</f>
        <v>Аксессуары для кухни</v>
      </c>
      <c r="Q1968" s="23" t="str">
        <f>VLOOKUP(A1968,'ИЗ ОСНОВЫ НОМЕНКЛАТУР'!D:F,3,0)</f>
        <v>1 чаша</v>
      </c>
      <c r="R1968" s="40">
        <f>VLOOKUP(A:A,'ИЗ ОСНОВЫ НОМЕНКЛАТУР'!D:G,4,0)</f>
        <v>24416.276666666668</v>
      </c>
      <c r="S1968" s="12" t="str">
        <f>VLOOKUP(A:A,'ИЗ ОСНОВЫ НОМЕНКЛАТУР'!D:H,5,0)</f>
        <v>C</v>
      </c>
      <c r="T1968" s="44">
        <f t="shared" si="363"/>
        <v>0</v>
      </c>
      <c r="U1968" s="44">
        <f t="shared" si="364"/>
        <v>0</v>
      </c>
      <c r="V1968" s="44">
        <f t="shared" si="365"/>
        <v>0</v>
      </c>
      <c r="W1968" s="44">
        <f t="shared" si="366"/>
        <v>0</v>
      </c>
      <c r="X1968" s="44">
        <f t="shared" si="367"/>
        <v>0</v>
      </c>
      <c r="Y1968" s="44">
        <f t="shared" si="368"/>
        <v>0</v>
      </c>
      <c r="Z1968" s="44">
        <f t="shared" si="369"/>
        <v>24416.276666666668</v>
      </c>
      <c r="AA1968" s="44">
        <f t="shared" si="370"/>
        <v>0</v>
      </c>
      <c r="AB1968" s="44">
        <f t="shared" si="371"/>
        <v>0</v>
      </c>
      <c r="AC1968" s="44">
        <f t="shared" si="372"/>
        <v>73248.83</v>
      </c>
      <c r="AD1968" s="44">
        <f t="shared" si="373"/>
        <v>24416.276666666668</v>
      </c>
      <c r="AE1968" s="12">
        <f t="shared" si="374"/>
        <v>122081.38333333335</v>
      </c>
    </row>
    <row r="1969" spans="1:31" ht="12.6" hidden="1" customHeight="1" x14ac:dyDescent="0.2">
      <c r="A1969" s="26" t="s">
        <v>1053</v>
      </c>
      <c r="B1969" s="19"/>
      <c r="C1969" s="19"/>
      <c r="D1969" s="20"/>
      <c r="E1969" s="21"/>
      <c r="F1969" s="22"/>
      <c r="G1969" s="21"/>
      <c r="H1969" s="22"/>
      <c r="I1969" s="20"/>
      <c r="J1969" s="20">
        <v>6</v>
      </c>
      <c r="K1969" s="20"/>
      <c r="L1969" s="20"/>
      <c r="M1969" s="20"/>
      <c r="N1969" s="20"/>
      <c r="O1969" s="20">
        <v>6</v>
      </c>
      <c r="P1969" s="23" t="str">
        <f>VLOOKUP(A1969,'ИЗ ОСНОВЫ НОМЕНКЛАТУР'!D:E,2,0)</f>
        <v>Аксессуары для кухни</v>
      </c>
      <c r="Q1969" s="23" t="str">
        <f>VLOOKUP(A1969,'ИЗ ОСНОВЫ НОМЕНКЛАТУР'!D:F,3,0)</f>
        <v>1 чаша</v>
      </c>
      <c r="R1969" s="40">
        <f>VLOOKUP(A:A,'ИЗ ОСНОВЫ НОМЕНКЛАТУР'!D:G,4,0)</f>
        <v>9231.61</v>
      </c>
      <c r="S1969" s="12" t="str">
        <f>VLOOKUP(A:A,'ИЗ ОСНОВЫ НОМЕНКЛАТУР'!D:H,5,0)</f>
        <v>C</v>
      </c>
      <c r="T1969" s="44">
        <f t="shared" si="363"/>
        <v>0</v>
      </c>
      <c r="U1969" s="44">
        <f t="shared" si="364"/>
        <v>0</v>
      </c>
      <c r="V1969" s="44">
        <f t="shared" si="365"/>
        <v>0</v>
      </c>
      <c r="W1969" s="44">
        <f t="shared" si="366"/>
        <v>0</v>
      </c>
      <c r="X1969" s="44">
        <f t="shared" si="367"/>
        <v>0</v>
      </c>
      <c r="Y1969" s="44">
        <f t="shared" si="368"/>
        <v>0</v>
      </c>
      <c r="Z1969" s="44">
        <f t="shared" si="369"/>
        <v>55389.66</v>
      </c>
      <c r="AA1969" s="44">
        <f t="shared" si="370"/>
        <v>0</v>
      </c>
      <c r="AB1969" s="44">
        <f t="shared" si="371"/>
        <v>0</v>
      </c>
      <c r="AC1969" s="44">
        <f t="shared" si="372"/>
        <v>0</v>
      </c>
      <c r="AD1969" s="44">
        <f t="shared" si="373"/>
        <v>0</v>
      </c>
      <c r="AE1969" s="12">
        <f t="shared" si="374"/>
        <v>55389.66</v>
      </c>
    </row>
    <row r="1970" spans="1:31" ht="12.6" hidden="1" customHeight="1" x14ac:dyDescent="0.2">
      <c r="A1970" s="26" t="s">
        <v>1043</v>
      </c>
      <c r="B1970" s="19"/>
      <c r="C1970" s="19"/>
      <c r="D1970" s="20"/>
      <c r="E1970" s="21"/>
      <c r="F1970" s="22"/>
      <c r="G1970" s="21"/>
      <c r="H1970" s="22"/>
      <c r="I1970" s="20"/>
      <c r="J1970" s="20">
        <v>7</v>
      </c>
      <c r="K1970" s="20"/>
      <c r="L1970" s="20"/>
      <c r="M1970" s="20"/>
      <c r="N1970" s="20">
        <v>3</v>
      </c>
      <c r="O1970" s="20">
        <v>10</v>
      </c>
      <c r="P1970" s="23" t="str">
        <f>VLOOKUP(A1970,'ИЗ ОСНОВЫ НОМЕНКЛАТУР'!D:E,2,0)</f>
        <v>Аксессуары для кухни</v>
      </c>
      <c r="Q1970" s="23" t="str">
        <f>VLOOKUP(A1970,'ИЗ ОСНОВЫ НОМЕНКЛАТУР'!D:F,3,0)</f>
        <v>1 чаша</v>
      </c>
      <c r="R1970" s="40">
        <f>VLOOKUP(A:A,'ИЗ ОСНОВЫ НОМЕНКЛАТУР'!D:G,4,0)</f>
        <v>9476.3212500000009</v>
      </c>
      <c r="S1970" s="12" t="str">
        <f>VLOOKUP(A:A,'ИЗ ОСНОВЫ НОМЕНКЛАТУР'!D:H,5,0)</f>
        <v>C</v>
      </c>
      <c r="T1970" s="44">
        <f t="shared" si="363"/>
        <v>0</v>
      </c>
      <c r="U1970" s="44">
        <f t="shared" si="364"/>
        <v>0</v>
      </c>
      <c r="V1970" s="44">
        <f t="shared" si="365"/>
        <v>0</v>
      </c>
      <c r="W1970" s="44">
        <f t="shared" si="366"/>
        <v>0</v>
      </c>
      <c r="X1970" s="44">
        <f t="shared" si="367"/>
        <v>0</v>
      </c>
      <c r="Y1970" s="44">
        <f t="shared" si="368"/>
        <v>0</v>
      </c>
      <c r="Z1970" s="44">
        <f t="shared" si="369"/>
        <v>66334.248749999999</v>
      </c>
      <c r="AA1970" s="44">
        <f t="shared" si="370"/>
        <v>0</v>
      </c>
      <c r="AB1970" s="44">
        <f t="shared" si="371"/>
        <v>0</v>
      </c>
      <c r="AC1970" s="44">
        <f t="shared" si="372"/>
        <v>0</v>
      </c>
      <c r="AD1970" s="44">
        <f t="shared" si="373"/>
        <v>28428.963750000003</v>
      </c>
      <c r="AE1970" s="12">
        <f t="shared" si="374"/>
        <v>94763.212499999994</v>
      </c>
    </row>
    <row r="1971" spans="1:31" ht="12.6" hidden="1" customHeight="1" x14ac:dyDescent="0.2">
      <c r="A1971" s="26" t="s">
        <v>1007</v>
      </c>
      <c r="B1971" s="19"/>
      <c r="C1971" s="19"/>
      <c r="D1971" s="20"/>
      <c r="E1971" s="21"/>
      <c r="F1971" s="22"/>
      <c r="G1971" s="21"/>
      <c r="H1971" s="22"/>
      <c r="I1971" s="20"/>
      <c r="J1971" s="20">
        <v>1</v>
      </c>
      <c r="K1971" s="20"/>
      <c r="L1971" s="20"/>
      <c r="M1971" s="20">
        <v>8</v>
      </c>
      <c r="N1971" s="20">
        <v>5</v>
      </c>
      <c r="O1971" s="20">
        <v>14</v>
      </c>
      <c r="P1971" s="23" t="str">
        <f>VLOOKUP(A1971,'ИЗ ОСНОВЫ НОМЕНКЛАТУР'!D:E,2,0)</f>
        <v>Аксессуары для кухни</v>
      </c>
      <c r="Q1971" s="23" t="str">
        <f>VLOOKUP(A1971,'ИЗ ОСНОВЫ НОМЕНКЛАТУР'!D:F,3,0)</f>
        <v>1 чаша</v>
      </c>
      <c r="R1971" s="40">
        <f>VLOOKUP(A:A,'ИЗ ОСНОВЫ НОМЕНКЛАТУР'!D:G,4,0)</f>
        <v>13534.221818181819</v>
      </c>
      <c r="S1971" s="12" t="str">
        <f>VLOOKUP(A:A,'ИЗ ОСНОВЫ НОМЕНКЛАТУР'!D:H,5,0)</f>
        <v>C</v>
      </c>
      <c r="T1971" s="44">
        <f t="shared" si="363"/>
        <v>0</v>
      </c>
      <c r="U1971" s="44">
        <f t="shared" si="364"/>
        <v>0</v>
      </c>
      <c r="V1971" s="44">
        <f t="shared" si="365"/>
        <v>0</v>
      </c>
      <c r="W1971" s="44">
        <f t="shared" si="366"/>
        <v>0</v>
      </c>
      <c r="X1971" s="44">
        <f t="shared" si="367"/>
        <v>0</v>
      </c>
      <c r="Y1971" s="44">
        <f t="shared" si="368"/>
        <v>0</v>
      </c>
      <c r="Z1971" s="44">
        <f t="shared" si="369"/>
        <v>13534.221818181819</v>
      </c>
      <c r="AA1971" s="44">
        <f t="shared" si="370"/>
        <v>0</v>
      </c>
      <c r="AB1971" s="44">
        <f t="shared" si="371"/>
        <v>0</v>
      </c>
      <c r="AC1971" s="44">
        <f t="shared" si="372"/>
        <v>108273.77454545455</v>
      </c>
      <c r="AD1971" s="44">
        <f t="shared" si="373"/>
        <v>67671.1090909091</v>
      </c>
      <c r="AE1971" s="12">
        <f t="shared" si="374"/>
        <v>189479.10545454547</v>
      </c>
    </row>
    <row r="1972" spans="1:31" ht="12.6" hidden="1" customHeight="1" x14ac:dyDescent="0.2">
      <c r="A1972" s="26" t="s">
        <v>4602</v>
      </c>
      <c r="B1972" s="19"/>
      <c r="C1972" s="19"/>
      <c r="D1972" s="20"/>
      <c r="E1972" s="21"/>
      <c r="F1972" s="22"/>
      <c r="G1972" s="21"/>
      <c r="H1972" s="22"/>
      <c r="I1972" s="20"/>
      <c r="J1972" s="20"/>
      <c r="K1972" s="20"/>
      <c r="L1972" s="20">
        <v>1</v>
      </c>
      <c r="M1972" s="20">
        <v>9</v>
      </c>
      <c r="N1972" s="20"/>
      <c r="O1972" s="20">
        <v>10</v>
      </c>
      <c r="P1972" s="23" t="str">
        <f>VLOOKUP(A1972,'ИЗ ОСНОВЫ НОМЕНКЛАТУР'!D:E,2,0)</f>
        <v>Аксессуары для кухни</v>
      </c>
      <c r="Q1972" s="23" t="str">
        <f>VLOOKUP(A1972,'ИЗ ОСНОВЫ НОМЕНКЛАТУР'!D:F,3,0)</f>
        <v>1 чаша</v>
      </c>
      <c r="R1972" s="40">
        <f>VLOOKUP(A:A,'ИЗ ОСНОВЫ НОМЕНКЛАТУР'!D:G,4,0)</f>
        <v>9419.6</v>
      </c>
      <c r="S1972" s="12" t="str">
        <f>VLOOKUP(A:A,'ИЗ ОСНОВЫ НОМЕНКЛАТУР'!D:H,5,0)</f>
        <v>C</v>
      </c>
      <c r="T1972" s="44">
        <f t="shared" si="363"/>
        <v>0</v>
      </c>
      <c r="U1972" s="44">
        <f t="shared" si="364"/>
        <v>0</v>
      </c>
      <c r="V1972" s="44">
        <f t="shared" si="365"/>
        <v>0</v>
      </c>
      <c r="W1972" s="44">
        <f t="shared" si="366"/>
        <v>0</v>
      </c>
      <c r="X1972" s="44">
        <f t="shared" si="367"/>
        <v>0</v>
      </c>
      <c r="Y1972" s="44">
        <f t="shared" si="368"/>
        <v>0</v>
      </c>
      <c r="Z1972" s="44">
        <f t="shared" si="369"/>
        <v>0</v>
      </c>
      <c r="AA1972" s="44">
        <f t="shared" si="370"/>
        <v>0</v>
      </c>
      <c r="AB1972" s="44">
        <f t="shared" si="371"/>
        <v>9419.6</v>
      </c>
      <c r="AC1972" s="44">
        <f t="shared" si="372"/>
        <v>84776.400000000009</v>
      </c>
      <c r="AD1972" s="44">
        <f t="shared" si="373"/>
        <v>0</v>
      </c>
      <c r="AE1972" s="12">
        <f t="shared" si="374"/>
        <v>94196.000000000015</v>
      </c>
    </row>
    <row r="1973" spans="1:31" ht="12.6" hidden="1" customHeight="1" x14ac:dyDescent="0.2">
      <c r="A1973" s="26" t="s">
        <v>1015</v>
      </c>
      <c r="B1973" s="19"/>
      <c r="C1973" s="19"/>
      <c r="D1973" s="20"/>
      <c r="E1973" s="20">
        <v>2</v>
      </c>
      <c r="F1973" s="20"/>
      <c r="G1973" s="21"/>
      <c r="H1973" s="22"/>
      <c r="I1973" s="20"/>
      <c r="J1973" s="20">
        <v>2</v>
      </c>
      <c r="K1973" s="20"/>
      <c r="L1973" s="20"/>
      <c r="M1973" s="20">
        <v>15</v>
      </c>
      <c r="N1973" s="20">
        <v>3</v>
      </c>
      <c r="O1973" s="20">
        <v>22</v>
      </c>
      <c r="P1973" s="23" t="str">
        <f>VLOOKUP(A1973,'ИЗ ОСНОВЫ НОМЕНКЛАТУР'!D:E,2,0)</f>
        <v>Аксессуары для кухни</v>
      </c>
      <c r="Q1973" s="23" t="str">
        <f>VLOOKUP(A1973,'ИЗ ОСНОВЫ НОМЕНКЛАТУР'!D:F,3,0)</f>
        <v>1 чаша</v>
      </c>
      <c r="R1973" s="40">
        <f>VLOOKUP(A:A,'ИЗ ОСНОВЫ НОМЕНКЛАТУР'!D:G,4,0)</f>
        <v>5811.6896666666671</v>
      </c>
      <c r="S1973" s="12" t="str">
        <f>VLOOKUP(A:A,'ИЗ ОСНОВЫ НОМЕНКЛАТУР'!D:H,5,0)</f>
        <v>C</v>
      </c>
      <c r="T1973" s="44">
        <f t="shared" si="363"/>
        <v>0</v>
      </c>
      <c r="U1973" s="44">
        <f t="shared" si="364"/>
        <v>11623.379333333334</v>
      </c>
      <c r="V1973" s="44">
        <f t="shared" si="365"/>
        <v>0</v>
      </c>
      <c r="W1973" s="44">
        <f t="shared" si="366"/>
        <v>0</v>
      </c>
      <c r="X1973" s="44">
        <f t="shared" si="367"/>
        <v>0</v>
      </c>
      <c r="Y1973" s="44">
        <f t="shared" si="368"/>
        <v>0</v>
      </c>
      <c r="Z1973" s="44">
        <f t="shared" si="369"/>
        <v>11623.379333333334</v>
      </c>
      <c r="AA1973" s="44">
        <f t="shared" si="370"/>
        <v>0</v>
      </c>
      <c r="AB1973" s="44">
        <f t="shared" si="371"/>
        <v>0</v>
      </c>
      <c r="AC1973" s="44">
        <f t="shared" si="372"/>
        <v>87175.345000000001</v>
      </c>
      <c r="AD1973" s="44">
        <f t="shared" si="373"/>
        <v>17435.069000000003</v>
      </c>
      <c r="AE1973" s="12">
        <f t="shared" si="374"/>
        <v>127857.17266666667</v>
      </c>
    </row>
    <row r="1974" spans="1:31" ht="12.6" hidden="1" customHeight="1" x14ac:dyDescent="0.2">
      <c r="A1974" s="26" t="s">
        <v>1012</v>
      </c>
      <c r="B1974" s="19"/>
      <c r="C1974" s="19"/>
      <c r="D1974" s="20"/>
      <c r="E1974" s="21"/>
      <c r="F1974" s="22"/>
      <c r="G1974" s="21"/>
      <c r="H1974" s="22"/>
      <c r="I1974" s="20"/>
      <c r="J1974" s="20">
        <v>1</v>
      </c>
      <c r="K1974" s="20"/>
      <c r="L1974" s="20">
        <v>1</v>
      </c>
      <c r="M1974" s="20">
        <v>2</v>
      </c>
      <c r="N1974" s="20">
        <v>3</v>
      </c>
      <c r="O1974" s="20">
        <v>7</v>
      </c>
      <c r="P1974" s="23" t="str">
        <f>VLOOKUP(A1974,'ИЗ ОСНОВЫ НОМЕНКЛАТУР'!D:E,2,0)</f>
        <v>Аксессуары для кухни</v>
      </c>
      <c r="Q1974" s="23" t="str">
        <f>VLOOKUP(A1974,'ИЗ ОСНОВЫ НОМЕНКЛАТУР'!D:F,3,0)</f>
        <v>1 чаша</v>
      </c>
      <c r="R1974" s="40">
        <f>VLOOKUP(A:A,'ИЗ ОСНОВЫ НОМЕНКЛАТУР'!D:G,4,0)</f>
        <v>4930.25</v>
      </c>
      <c r="S1974" s="12" t="str">
        <f>VLOOKUP(A:A,'ИЗ ОСНОВЫ НОМЕНКЛАТУР'!D:H,5,0)</f>
        <v>C</v>
      </c>
      <c r="T1974" s="44">
        <f t="shared" si="363"/>
        <v>0</v>
      </c>
      <c r="U1974" s="44">
        <f t="shared" si="364"/>
        <v>0</v>
      </c>
      <c r="V1974" s="44">
        <f t="shared" si="365"/>
        <v>0</v>
      </c>
      <c r="W1974" s="44">
        <f t="shared" si="366"/>
        <v>0</v>
      </c>
      <c r="X1974" s="44">
        <f t="shared" si="367"/>
        <v>0</v>
      </c>
      <c r="Y1974" s="44">
        <f t="shared" si="368"/>
        <v>0</v>
      </c>
      <c r="Z1974" s="44">
        <f t="shared" si="369"/>
        <v>4930.25</v>
      </c>
      <c r="AA1974" s="44">
        <f t="shared" si="370"/>
        <v>0</v>
      </c>
      <c r="AB1974" s="44">
        <f t="shared" si="371"/>
        <v>4930.25</v>
      </c>
      <c r="AC1974" s="44">
        <f t="shared" si="372"/>
        <v>9860.5</v>
      </c>
      <c r="AD1974" s="44">
        <f t="shared" si="373"/>
        <v>14790.75</v>
      </c>
      <c r="AE1974" s="12">
        <f t="shared" si="374"/>
        <v>34511.75</v>
      </c>
    </row>
    <row r="1975" spans="1:31" ht="12.6" hidden="1" customHeight="1" x14ac:dyDescent="0.2">
      <c r="A1975" s="26" t="s">
        <v>4603</v>
      </c>
      <c r="B1975" s="19"/>
      <c r="C1975" s="19"/>
      <c r="D1975" s="20"/>
      <c r="E1975" s="21"/>
      <c r="F1975" s="22"/>
      <c r="G1975" s="21"/>
      <c r="H1975" s="22"/>
      <c r="I1975" s="20"/>
      <c r="J1975" s="20"/>
      <c r="K1975" s="20"/>
      <c r="L1975" s="20"/>
      <c r="M1975" s="20">
        <v>4</v>
      </c>
      <c r="N1975" s="20"/>
      <c r="O1975" s="20">
        <v>4</v>
      </c>
      <c r="P1975" s="23" t="str">
        <f>VLOOKUP(A1975,'ИЗ ОСНОВЫ НОМЕНКЛАТУР'!D:E,2,0)</f>
        <v>Аксессуары для кухни</v>
      </c>
      <c r="Q1975" s="23" t="str">
        <f>VLOOKUP(A1975,'ИЗ ОСНОВЫ НОМЕНКЛАТУР'!D:F,3,0)</f>
        <v>1 чаша</v>
      </c>
      <c r="R1975" s="40">
        <f>VLOOKUP(A:A,'ИЗ ОСНОВЫ НОМЕНКЛАТУР'!D:G,4,0)</f>
        <v>8160</v>
      </c>
      <c r="S1975" s="12" t="str">
        <f>VLOOKUP(A:A,'ИЗ ОСНОВЫ НОМЕНКЛАТУР'!D:H,5,0)</f>
        <v>C</v>
      </c>
      <c r="T1975" s="44">
        <f t="shared" si="363"/>
        <v>0</v>
      </c>
      <c r="U1975" s="44">
        <f t="shared" si="364"/>
        <v>0</v>
      </c>
      <c r="V1975" s="44">
        <f t="shared" si="365"/>
        <v>0</v>
      </c>
      <c r="W1975" s="44">
        <f t="shared" si="366"/>
        <v>0</v>
      </c>
      <c r="X1975" s="44">
        <f t="shared" si="367"/>
        <v>0</v>
      </c>
      <c r="Y1975" s="44">
        <f t="shared" si="368"/>
        <v>0</v>
      </c>
      <c r="Z1975" s="44">
        <f t="shared" si="369"/>
        <v>0</v>
      </c>
      <c r="AA1975" s="44">
        <f t="shared" si="370"/>
        <v>0</v>
      </c>
      <c r="AB1975" s="44">
        <f t="shared" si="371"/>
        <v>0</v>
      </c>
      <c r="AC1975" s="44">
        <f t="shared" si="372"/>
        <v>32640</v>
      </c>
      <c r="AD1975" s="44">
        <f t="shared" si="373"/>
        <v>0</v>
      </c>
      <c r="AE1975" s="12">
        <f t="shared" si="374"/>
        <v>32640</v>
      </c>
    </row>
    <row r="1976" spans="1:31" ht="12.6" hidden="1" customHeight="1" x14ac:dyDescent="0.2">
      <c r="A1976" s="26" t="s">
        <v>1029</v>
      </c>
      <c r="B1976" s="19"/>
      <c r="C1976" s="19"/>
      <c r="D1976" s="20">
        <v>2</v>
      </c>
      <c r="E1976" s="20">
        <v>2</v>
      </c>
      <c r="F1976" s="20"/>
      <c r="G1976" s="21"/>
      <c r="H1976" s="22"/>
      <c r="I1976" s="20"/>
      <c r="J1976" s="20">
        <v>2</v>
      </c>
      <c r="K1976" s="20"/>
      <c r="L1976" s="20">
        <v>1</v>
      </c>
      <c r="M1976" s="20">
        <v>7</v>
      </c>
      <c r="N1976" s="20"/>
      <c r="O1976" s="20">
        <v>14</v>
      </c>
      <c r="P1976" s="23" t="str">
        <f>VLOOKUP(A1976,'ИЗ ОСНОВЫ НОМЕНКЛАТУР'!D:E,2,0)</f>
        <v>Аксессуары для кухни</v>
      </c>
      <c r="Q1976" s="23" t="str">
        <f>VLOOKUP(A1976,'ИЗ ОСНОВЫ НОМЕНКЛАТУР'!D:F,3,0)</f>
        <v>1 чаша</v>
      </c>
      <c r="R1976" s="40">
        <f>VLOOKUP(A:A,'ИЗ ОСНОВЫ НОМЕНКЛАТУР'!D:G,4,0)</f>
        <v>6218.4013333333332</v>
      </c>
      <c r="S1976" s="12" t="str">
        <f>VLOOKUP(A:A,'ИЗ ОСНОВЫ НОМЕНКЛАТУР'!D:H,5,0)</f>
        <v>C</v>
      </c>
      <c r="T1976" s="44">
        <f t="shared" si="363"/>
        <v>12436.802666666666</v>
      </c>
      <c r="U1976" s="44">
        <f t="shared" si="364"/>
        <v>12436.802666666666</v>
      </c>
      <c r="V1976" s="44">
        <f t="shared" si="365"/>
        <v>0</v>
      </c>
      <c r="W1976" s="44">
        <f t="shared" si="366"/>
        <v>0</v>
      </c>
      <c r="X1976" s="44">
        <f t="shared" si="367"/>
        <v>0</v>
      </c>
      <c r="Y1976" s="44">
        <f t="shared" si="368"/>
        <v>0</v>
      </c>
      <c r="Z1976" s="44">
        <f t="shared" si="369"/>
        <v>12436.802666666666</v>
      </c>
      <c r="AA1976" s="44">
        <f t="shared" si="370"/>
        <v>0</v>
      </c>
      <c r="AB1976" s="44">
        <f t="shared" si="371"/>
        <v>6218.4013333333332</v>
      </c>
      <c r="AC1976" s="44">
        <f t="shared" si="372"/>
        <v>43528.809333333331</v>
      </c>
      <c r="AD1976" s="44">
        <f t="shared" si="373"/>
        <v>0</v>
      </c>
      <c r="AE1976" s="12">
        <f t="shared" si="374"/>
        <v>87057.618666666662</v>
      </c>
    </row>
    <row r="1977" spans="1:31" ht="12.6" hidden="1" customHeight="1" x14ac:dyDescent="0.2">
      <c r="A1977" s="26" t="s">
        <v>1047</v>
      </c>
      <c r="B1977" s="19"/>
      <c r="C1977" s="19"/>
      <c r="D1977" s="20"/>
      <c r="E1977" s="20">
        <v>1</v>
      </c>
      <c r="F1977" s="20"/>
      <c r="G1977" s="21"/>
      <c r="H1977" s="22"/>
      <c r="I1977" s="20"/>
      <c r="J1977" s="20"/>
      <c r="K1977" s="20"/>
      <c r="L1977" s="20"/>
      <c r="M1977" s="20"/>
      <c r="N1977" s="20"/>
      <c r="O1977" s="20">
        <v>1</v>
      </c>
      <c r="P1977" s="23" t="str">
        <f>VLOOKUP(A1977,'ИЗ ОСНОВЫ НОМЕНКЛАТУР'!D:E,2,0)</f>
        <v>Аксессуары для кухни</v>
      </c>
      <c r="Q1977" s="23" t="str">
        <f>VLOOKUP(A1977,'ИЗ ОСНОВЫ НОМЕНКЛАТУР'!D:F,3,0)</f>
        <v>1 чаша</v>
      </c>
      <c r="R1977" s="40">
        <f>VLOOKUP(A:A,'ИЗ ОСНОВЫ НОМЕНКЛАТУР'!D:G,4,0)</f>
        <v>35381</v>
      </c>
      <c r="S1977" s="12" t="str">
        <f>VLOOKUP(A:A,'ИЗ ОСНОВЫ НОМЕНКЛАТУР'!D:H,5,0)</f>
        <v>C</v>
      </c>
      <c r="T1977" s="44">
        <f t="shared" si="363"/>
        <v>0</v>
      </c>
      <c r="U1977" s="44">
        <f t="shared" si="364"/>
        <v>35381</v>
      </c>
      <c r="V1977" s="44">
        <f t="shared" si="365"/>
        <v>0</v>
      </c>
      <c r="W1977" s="44">
        <f t="shared" si="366"/>
        <v>0</v>
      </c>
      <c r="X1977" s="44">
        <f t="shared" si="367"/>
        <v>0</v>
      </c>
      <c r="Y1977" s="44">
        <f t="shared" si="368"/>
        <v>0</v>
      </c>
      <c r="Z1977" s="44">
        <f t="shared" si="369"/>
        <v>0</v>
      </c>
      <c r="AA1977" s="44">
        <f t="shared" si="370"/>
        <v>0</v>
      </c>
      <c r="AB1977" s="44">
        <f t="shared" si="371"/>
        <v>0</v>
      </c>
      <c r="AC1977" s="44">
        <f t="shared" si="372"/>
        <v>0</v>
      </c>
      <c r="AD1977" s="44">
        <f t="shared" si="373"/>
        <v>0</v>
      </c>
      <c r="AE1977" s="12">
        <f t="shared" si="374"/>
        <v>35381</v>
      </c>
    </row>
    <row r="1978" spans="1:31" ht="12.6" hidden="1" customHeight="1" x14ac:dyDescent="0.2">
      <c r="A1978" s="26" t="s">
        <v>1057</v>
      </c>
      <c r="B1978" s="19"/>
      <c r="C1978" s="19"/>
      <c r="D1978" s="20"/>
      <c r="E1978" s="21"/>
      <c r="F1978" s="22"/>
      <c r="G1978" s="21"/>
      <c r="H1978" s="22"/>
      <c r="I1978" s="20"/>
      <c r="J1978" s="20"/>
      <c r="K1978" s="20"/>
      <c r="L1978" s="20"/>
      <c r="M1978" s="20">
        <v>7</v>
      </c>
      <c r="N1978" s="20"/>
      <c r="O1978" s="20">
        <v>7</v>
      </c>
      <c r="P1978" s="23" t="str">
        <f>VLOOKUP(A1978,'ИЗ ОСНОВЫ НОМЕНКЛАТУР'!D:E,2,0)</f>
        <v>Аксессуары для кухни</v>
      </c>
      <c r="Q1978" s="23" t="str">
        <f>VLOOKUP(A1978,'ИЗ ОСНОВЫ НОМЕНКЛАТУР'!D:F,3,0)</f>
        <v>1 чаша</v>
      </c>
      <c r="R1978" s="40">
        <f>VLOOKUP(A:A,'ИЗ ОСНОВЫ НОМЕНКЛАТУР'!D:G,4,0)</f>
        <v>8160</v>
      </c>
      <c r="S1978" s="12" t="str">
        <f>VLOOKUP(A:A,'ИЗ ОСНОВЫ НОМЕНКЛАТУР'!D:H,5,0)</f>
        <v>C</v>
      </c>
      <c r="T1978" s="44">
        <f t="shared" si="363"/>
        <v>0</v>
      </c>
      <c r="U1978" s="44">
        <f t="shared" si="364"/>
        <v>0</v>
      </c>
      <c r="V1978" s="44">
        <f t="shared" si="365"/>
        <v>0</v>
      </c>
      <c r="W1978" s="44">
        <f t="shared" si="366"/>
        <v>0</v>
      </c>
      <c r="X1978" s="44">
        <f t="shared" si="367"/>
        <v>0</v>
      </c>
      <c r="Y1978" s="44">
        <f t="shared" si="368"/>
        <v>0</v>
      </c>
      <c r="Z1978" s="44">
        <f t="shared" si="369"/>
        <v>0</v>
      </c>
      <c r="AA1978" s="44">
        <f t="shared" si="370"/>
        <v>0</v>
      </c>
      <c r="AB1978" s="44">
        <f t="shared" si="371"/>
        <v>0</v>
      </c>
      <c r="AC1978" s="44">
        <f t="shared" si="372"/>
        <v>57120</v>
      </c>
      <c r="AD1978" s="44">
        <f t="shared" si="373"/>
        <v>0</v>
      </c>
      <c r="AE1978" s="12">
        <f t="shared" si="374"/>
        <v>57120</v>
      </c>
    </row>
    <row r="1979" spans="1:31" ht="12.6" hidden="1" customHeight="1" x14ac:dyDescent="0.2">
      <c r="A1979" s="26" t="s">
        <v>1061</v>
      </c>
      <c r="B1979" s="19"/>
      <c r="C1979" s="19"/>
      <c r="D1979" s="20"/>
      <c r="E1979" s="21"/>
      <c r="F1979" s="22"/>
      <c r="G1979" s="21"/>
      <c r="H1979" s="22"/>
      <c r="I1979" s="20"/>
      <c r="J1979" s="20">
        <v>9</v>
      </c>
      <c r="K1979" s="20"/>
      <c r="L1979" s="20">
        <v>1</v>
      </c>
      <c r="M1979" s="20">
        <v>5</v>
      </c>
      <c r="N1979" s="20">
        <v>12</v>
      </c>
      <c r="O1979" s="20">
        <v>27</v>
      </c>
      <c r="P1979" s="23" t="str">
        <f>VLOOKUP(A1979,'ИЗ ОСНОВЫ НОМЕНКЛАТУР'!D:E,2,0)</f>
        <v>Аксессуары для кухни</v>
      </c>
      <c r="Q1979" s="23" t="str">
        <f>VLOOKUP(A1979,'ИЗ ОСНОВЫ НОМЕНКЛАТУР'!D:F,3,0)</f>
        <v>2 чаши</v>
      </c>
      <c r="R1979" s="40">
        <f>VLOOKUP(A:A,'ИЗ ОСНОВЫ НОМЕНКЛАТУР'!D:G,4,0)</f>
        <v>10887</v>
      </c>
      <c r="S1979" s="12" t="str">
        <f>VLOOKUP(A:A,'ИЗ ОСНОВЫ НОМЕНКЛАТУР'!D:H,5,0)</f>
        <v>C</v>
      </c>
      <c r="T1979" s="44">
        <f t="shared" si="363"/>
        <v>0</v>
      </c>
      <c r="U1979" s="44">
        <f t="shared" si="364"/>
        <v>0</v>
      </c>
      <c r="V1979" s="44">
        <f t="shared" si="365"/>
        <v>0</v>
      </c>
      <c r="W1979" s="44">
        <f t="shared" si="366"/>
        <v>0</v>
      </c>
      <c r="X1979" s="44">
        <f t="shared" si="367"/>
        <v>0</v>
      </c>
      <c r="Y1979" s="44">
        <f t="shared" si="368"/>
        <v>0</v>
      </c>
      <c r="Z1979" s="44">
        <f t="shared" si="369"/>
        <v>97983</v>
      </c>
      <c r="AA1979" s="44">
        <f t="shared" si="370"/>
        <v>0</v>
      </c>
      <c r="AB1979" s="44">
        <f t="shared" si="371"/>
        <v>10887</v>
      </c>
      <c r="AC1979" s="44">
        <f t="shared" si="372"/>
        <v>54435</v>
      </c>
      <c r="AD1979" s="44">
        <f t="shared" si="373"/>
        <v>130644</v>
      </c>
      <c r="AE1979" s="12">
        <f t="shared" si="374"/>
        <v>293949</v>
      </c>
    </row>
    <row r="1980" spans="1:31" ht="12.6" hidden="1" customHeight="1" x14ac:dyDescent="0.2">
      <c r="A1980" s="26" t="s">
        <v>4604</v>
      </c>
      <c r="B1980" s="19"/>
      <c r="C1980" s="19"/>
      <c r="D1980" s="20"/>
      <c r="E1980" s="21"/>
      <c r="F1980" s="22"/>
      <c r="G1980" s="21"/>
      <c r="H1980" s="22"/>
      <c r="I1980" s="20"/>
      <c r="J1980" s="20">
        <v>1</v>
      </c>
      <c r="K1980" s="20"/>
      <c r="L1980" s="20">
        <v>1</v>
      </c>
      <c r="M1980" s="20">
        <v>4</v>
      </c>
      <c r="N1980" s="20"/>
      <c r="O1980" s="20">
        <v>6</v>
      </c>
      <c r="P1980" s="23" t="str">
        <f>VLOOKUP(A1980,'ИЗ ОСНОВЫ НОМЕНКЛАТУР'!D:E,2,0)</f>
        <v>Аксессуары для кухни</v>
      </c>
      <c r="Q1980" s="23" t="str">
        <f>VLOOKUP(A1980,'ИЗ ОСНОВЫ НОМЕНКЛАТУР'!D:F,3,0)</f>
        <v>2 чаши</v>
      </c>
      <c r="R1980" s="40">
        <f>VLOOKUP(A:A,'ИЗ ОСНОВЫ НОМЕНКЛАТУР'!D:G,4,0)</f>
        <v>21840</v>
      </c>
      <c r="S1980" s="12" t="str">
        <f>VLOOKUP(A:A,'ИЗ ОСНОВЫ НОМЕНКЛАТУР'!D:H,5,0)</f>
        <v>C</v>
      </c>
      <c r="T1980" s="44">
        <f t="shared" si="363"/>
        <v>0</v>
      </c>
      <c r="U1980" s="44">
        <f t="shared" si="364"/>
        <v>0</v>
      </c>
      <c r="V1980" s="44">
        <f t="shared" si="365"/>
        <v>0</v>
      </c>
      <c r="W1980" s="44">
        <f t="shared" si="366"/>
        <v>0</v>
      </c>
      <c r="X1980" s="44">
        <f t="shared" si="367"/>
        <v>0</v>
      </c>
      <c r="Y1980" s="44">
        <f t="shared" si="368"/>
        <v>0</v>
      </c>
      <c r="Z1980" s="44">
        <f t="shared" si="369"/>
        <v>21840</v>
      </c>
      <c r="AA1980" s="44">
        <f t="shared" si="370"/>
        <v>0</v>
      </c>
      <c r="AB1980" s="44">
        <f t="shared" si="371"/>
        <v>21840</v>
      </c>
      <c r="AC1980" s="44">
        <f t="shared" si="372"/>
        <v>87360</v>
      </c>
      <c r="AD1980" s="44">
        <f t="shared" si="373"/>
        <v>0</v>
      </c>
      <c r="AE1980" s="12">
        <f t="shared" si="374"/>
        <v>131040</v>
      </c>
    </row>
    <row r="1981" spans="1:31" ht="12.6" hidden="1" customHeight="1" x14ac:dyDescent="0.2">
      <c r="A1981" s="26" t="s">
        <v>1063</v>
      </c>
      <c r="B1981" s="19"/>
      <c r="C1981" s="19"/>
      <c r="D1981" s="20"/>
      <c r="E1981" s="20">
        <v>3</v>
      </c>
      <c r="F1981" s="20"/>
      <c r="G1981" s="21"/>
      <c r="H1981" s="22"/>
      <c r="I1981" s="20"/>
      <c r="J1981" s="20">
        <v>1</v>
      </c>
      <c r="K1981" s="20"/>
      <c r="L1981" s="20"/>
      <c r="M1981" s="20"/>
      <c r="N1981" s="20"/>
      <c r="O1981" s="20">
        <v>4</v>
      </c>
      <c r="P1981" s="23" t="str">
        <f>VLOOKUP(A1981,'ИЗ ОСНОВЫ НОМЕНКЛАТУР'!D:E,2,0)</f>
        <v>Аксессуары для кухни</v>
      </c>
      <c r="Q1981" s="23" t="str">
        <f>VLOOKUP(A1981,'ИЗ ОСНОВЫ НОМЕНКЛАТУР'!D:F,3,0)</f>
        <v>2 чаши</v>
      </c>
      <c r="R1981" s="40">
        <f>VLOOKUP(A:A,'ИЗ ОСНОВЫ НОМЕНКЛАТУР'!D:G,4,0)</f>
        <v>22691.375</v>
      </c>
      <c r="S1981" s="12" t="str">
        <f>VLOOKUP(A:A,'ИЗ ОСНОВЫ НОМЕНКЛАТУР'!D:H,5,0)</f>
        <v>C</v>
      </c>
      <c r="T1981" s="44">
        <f t="shared" si="363"/>
        <v>0</v>
      </c>
      <c r="U1981" s="44">
        <f t="shared" si="364"/>
        <v>68074.125</v>
      </c>
      <c r="V1981" s="44">
        <f t="shared" si="365"/>
        <v>0</v>
      </c>
      <c r="W1981" s="44">
        <f t="shared" si="366"/>
        <v>0</v>
      </c>
      <c r="X1981" s="44">
        <f t="shared" si="367"/>
        <v>0</v>
      </c>
      <c r="Y1981" s="44">
        <f t="shared" si="368"/>
        <v>0</v>
      </c>
      <c r="Z1981" s="44">
        <f t="shared" si="369"/>
        <v>22691.375</v>
      </c>
      <c r="AA1981" s="44">
        <f t="shared" si="370"/>
        <v>0</v>
      </c>
      <c r="AB1981" s="44">
        <f t="shared" si="371"/>
        <v>0</v>
      </c>
      <c r="AC1981" s="44">
        <f t="shared" si="372"/>
        <v>0</v>
      </c>
      <c r="AD1981" s="44">
        <f t="shared" si="373"/>
        <v>0</v>
      </c>
      <c r="AE1981" s="12">
        <f t="shared" si="374"/>
        <v>90765.5</v>
      </c>
    </row>
    <row r="1982" spans="1:31" ht="12.6" hidden="1" customHeight="1" x14ac:dyDescent="0.2">
      <c r="A1982" s="26" t="s">
        <v>1064</v>
      </c>
      <c r="B1982" s="19"/>
      <c r="C1982" s="19"/>
      <c r="D1982" s="20"/>
      <c r="E1982" s="21"/>
      <c r="F1982" s="22"/>
      <c r="G1982" s="21"/>
      <c r="H1982" s="22"/>
      <c r="I1982" s="20"/>
      <c r="J1982" s="20"/>
      <c r="K1982" s="20"/>
      <c r="L1982" s="20"/>
      <c r="M1982" s="20"/>
      <c r="N1982" s="20">
        <v>4</v>
      </c>
      <c r="O1982" s="20">
        <v>4</v>
      </c>
      <c r="P1982" s="23" t="str">
        <f>VLOOKUP(A1982,'ИЗ ОСНОВЫ НОМЕНКЛАТУР'!D:E,2,0)</f>
        <v>Аксессуары для кухни</v>
      </c>
      <c r="Q1982" s="23" t="str">
        <f>VLOOKUP(A1982,'ИЗ ОСНОВЫ НОМЕНКЛАТУР'!D:F,3,0)</f>
        <v>2 чаши</v>
      </c>
      <c r="R1982" s="40">
        <f>VLOOKUP(A:A,'ИЗ ОСНОВЫ НОМЕНКЛАТУР'!D:G,4,0)</f>
        <v>19345</v>
      </c>
      <c r="S1982" s="12" t="str">
        <f>VLOOKUP(A:A,'ИЗ ОСНОВЫ НОМЕНКЛАТУР'!D:H,5,0)</f>
        <v>C</v>
      </c>
      <c r="T1982" s="44">
        <f t="shared" si="363"/>
        <v>0</v>
      </c>
      <c r="U1982" s="44">
        <f t="shared" si="364"/>
        <v>0</v>
      </c>
      <c r="V1982" s="44">
        <f t="shared" si="365"/>
        <v>0</v>
      </c>
      <c r="W1982" s="44">
        <f t="shared" si="366"/>
        <v>0</v>
      </c>
      <c r="X1982" s="44">
        <f t="shared" si="367"/>
        <v>0</v>
      </c>
      <c r="Y1982" s="44">
        <f t="shared" si="368"/>
        <v>0</v>
      </c>
      <c r="Z1982" s="44">
        <f t="shared" si="369"/>
        <v>0</v>
      </c>
      <c r="AA1982" s="44">
        <f t="shared" si="370"/>
        <v>0</v>
      </c>
      <c r="AB1982" s="44">
        <f t="shared" si="371"/>
        <v>0</v>
      </c>
      <c r="AC1982" s="44">
        <f t="shared" si="372"/>
        <v>0</v>
      </c>
      <c r="AD1982" s="44">
        <f t="shared" si="373"/>
        <v>77380</v>
      </c>
      <c r="AE1982" s="12">
        <f t="shared" si="374"/>
        <v>77380</v>
      </c>
    </row>
    <row r="1983" spans="1:31" ht="12.6" hidden="1" customHeight="1" x14ac:dyDescent="0.2">
      <c r="A1983" s="26" t="s">
        <v>4605</v>
      </c>
      <c r="B1983" s="19"/>
      <c r="C1983" s="19"/>
      <c r="D1983" s="20"/>
      <c r="E1983" s="21"/>
      <c r="F1983" s="22"/>
      <c r="G1983" s="21"/>
      <c r="H1983" s="22"/>
      <c r="I1983" s="20"/>
      <c r="J1983" s="20"/>
      <c r="K1983" s="20"/>
      <c r="L1983" s="20"/>
      <c r="M1983" s="20"/>
      <c r="N1983" s="20">
        <v>4</v>
      </c>
      <c r="O1983" s="20">
        <v>4</v>
      </c>
      <c r="P1983" s="23" t="str">
        <f>VLOOKUP(A1983,'ИЗ ОСНОВЫ НОМЕНКЛАТУР'!D:E,2,0)</f>
        <v>Аксессуары для кухни</v>
      </c>
      <c r="Q1983" s="23" t="str">
        <f>VLOOKUP(A1983,'ИЗ ОСНОВЫ НОМЕНКЛАТУР'!D:F,3,0)</f>
        <v>2 чаши</v>
      </c>
      <c r="R1983" s="40">
        <f>VLOOKUP(A:A,'ИЗ ОСНОВЫ НОМЕНКЛАТУР'!D:G,4,0)</f>
        <v>23088</v>
      </c>
      <c r="S1983" s="12" t="str">
        <f>VLOOKUP(A:A,'ИЗ ОСНОВЫ НОМЕНКЛАТУР'!D:H,5,0)</f>
        <v>C</v>
      </c>
      <c r="T1983" s="44">
        <f t="shared" si="363"/>
        <v>0</v>
      </c>
      <c r="U1983" s="44">
        <f t="shared" si="364"/>
        <v>0</v>
      </c>
      <c r="V1983" s="44">
        <f t="shared" si="365"/>
        <v>0</v>
      </c>
      <c r="W1983" s="44">
        <f t="shared" si="366"/>
        <v>0</v>
      </c>
      <c r="X1983" s="44">
        <f t="shared" si="367"/>
        <v>0</v>
      </c>
      <c r="Y1983" s="44">
        <f t="shared" si="368"/>
        <v>0</v>
      </c>
      <c r="Z1983" s="44">
        <f t="shared" si="369"/>
        <v>0</v>
      </c>
      <c r="AA1983" s="44">
        <f t="shared" si="370"/>
        <v>0</v>
      </c>
      <c r="AB1983" s="44">
        <f t="shared" si="371"/>
        <v>0</v>
      </c>
      <c r="AC1983" s="44">
        <f t="shared" si="372"/>
        <v>0</v>
      </c>
      <c r="AD1983" s="44">
        <f t="shared" si="373"/>
        <v>92352</v>
      </c>
      <c r="AE1983" s="12">
        <f t="shared" si="374"/>
        <v>92352</v>
      </c>
    </row>
    <row r="1984" spans="1:31" ht="12.6" hidden="1" customHeight="1" x14ac:dyDescent="0.2">
      <c r="A1984" s="26" t="s">
        <v>1166</v>
      </c>
      <c r="B1984" s="19"/>
      <c r="C1984" s="19"/>
      <c r="D1984" s="20"/>
      <c r="E1984" s="21"/>
      <c r="F1984" s="22"/>
      <c r="G1984" s="21"/>
      <c r="H1984" s="22"/>
      <c r="I1984" s="20"/>
      <c r="J1984" s="20"/>
      <c r="K1984" s="20"/>
      <c r="L1984" s="20"/>
      <c r="M1984" s="20"/>
      <c r="N1984" s="20">
        <v>3</v>
      </c>
      <c r="O1984" s="20">
        <v>3</v>
      </c>
      <c r="P1984" s="23" t="str">
        <f>VLOOKUP(A1984,'ИЗ ОСНОВЫ НОМЕНКЛАТУР'!D:E,2,0)</f>
        <v>Аксессуары для кухни</v>
      </c>
      <c r="Q1984" s="23" t="str">
        <f>VLOOKUP(A1984,'ИЗ ОСНОВЫ НОМЕНКЛАТУР'!D:F,3,0)</f>
        <v>Мойки из камня</v>
      </c>
      <c r="R1984" s="40">
        <f>VLOOKUP(A:A,'ИЗ ОСНОВЫ НОМЕНКЛАТУР'!D:G,4,0)</f>
        <v>25900</v>
      </c>
      <c r="S1984" s="12" t="str">
        <f>VLOOKUP(A:A,'ИЗ ОСНОВЫ НОМЕНКЛАТУР'!D:H,5,0)</f>
        <v>C</v>
      </c>
      <c r="T1984" s="44">
        <f t="shared" si="363"/>
        <v>0</v>
      </c>
      <c r="U1984" s="44">
        <f t="shared" si="364"/>
        <v>0</v>
      </c>
      <c r="V1984" s="44">
        <f t="shared" si="365"/>
        <v>0</v>
      </c>
      <c r="W1984" s="44">
        <f t="shared" si="366"/>
        <v>0</v>
      </c>
      <c r="X1984" s="44">
        <f t="shared" si="367"/>
        <v>0</v>
      </c>
      <c r="Y1984" s="44">
        <f t="shared" si="368"/>
        <v>0</v>
      </c>
      <c r="Z1984" s="44">
        <f t="shared" si="369"/>
        <v>0</v>
      </c>
      <c r="AA1984" s="44">
        <f t="shared" si="370"/>
        <v>0</v>
      </c>
      <c r="AB1984" s="44">
        <f t="shared" si="371"/>
        <v>0</v>
      </c>
      <c r="AC1984" s="44">
        <f t="shared" si="372"/>
        <v>0</v>
      </c>
      <c r="AD1984" s="44">
        <f t="shared" si="373"/>
        <v>77700</v>
      </c>
      <c r="AE1984" s="12">
        <f t="shared" si="374"/>
        <v>77700</v>
      </c>
    </row>
    <row r="1985" spans="1:31" ht="12.6" hidden="1" customHeight="1" x14ac:dyDescent="0.2">
      <c r="A1985" s="26" t="s">
        <v>1095</v>
      </c>
      <c r="B1985" s="19"/>
      <c r="C1985" s="19"/>
      <c r="D1985" s="20"/>
      <c r="E1985" s="21"/>
      <c r="F1985" s="22"/>
      <c r="G1985" s="21"/>
      <c r="H1985" s="22"/>
      <c r="I1985" s="20"/>
      <c r="J1985" s="20">
        <v>2</v>
      </c>
      <c r="K1985" s="20"/>
      <c r="L1985" s="20"/>
      <c r="M1985" s="20">
        <v>7</v>
      </c>
      <c r="N1985" s="20">
        <v>1</v>
      </c>
      <c r="O1985" s="20">
        <v>10</v>
      </c>
      <c r="P1985" s="23" t="str">
        <f>VLOOKUP(A1985,'ИЗ ОСНОВЫ НОМЕНКЛАТУР'!D:E,2,0)</f>
        <v>Аксессуары для кухни</v>
      </c>
      <c r="Q1985" s="23" t="str">
        <f>VLOOKUP(A1985,'ИЗ ОСНОВЫ НОМЕНКЛАТУР'!D:F,3,0)</f>
        <v>Мойки из камня</v>
      </c>
      <c r="R1985" s="40">
        <f>VLOOKUP(A:A,'ИЗ ОСНОВЫ НОМЕНКЛАТУР'!D:G,4,0)</f>
        <v>24285.0425</v>
      </c>
      <c r="S1985" s="12" t="str">
        <f>VLOOKUP(A:A,'ИЗ ОСНОВЫ НОМЕНКЛАТУР'!D:H,5,0)</f>
        <v>C</v>
      </c>
      <c r="T1985" s="44">
        <f t="shared" si="363"/>
        <v>0</v>
      </c>
      <c r="U1985" s="44">
        <f t="shared" si="364"/>
        <v>0</v>
      </c>
      <c r="V1985" s="44">
        <f t="shared" si="365"/>
        <v>0</v>
      </c>
      <c r="W1985" s="44">
        <f t="shared" si="366"/>
        <v>0</v>
      </c>
      <c r="X1985" s="44">
        <f t="shared" si="367"/>
        <v>0</v>
      </c>
      <c r="Y1985" s="44">
        <f t="shared" si="368"/>
        <v>0</v>
      </c>
      <c r="Z1985" s="44">
        <f t="shared" si="369"/>
        <v>48570.084999999999</v>
      </c>
      <c r="AA1985" s="44">
        <f t="shared" si="370"/>
        <v>0</v>
      </c>
      <c r="AB1985" s="44">
        <f t="shared" si="371"/>
        <v>0</v>
      </c>
      <c r="AC1985" s="44">
        <f t="shared" si="372"/>
        <v>169995.29749999999</v>
      </c>
      <c r="AD1985" s="44">
        <f t="shared" si="373"/>
        <v>24285.0425</v>
      </c>
      <c r="AE1985" s="12">
        <f t="shared" si="374"/>
        <v>242850.42499999999</v>
      </c>
    </row>
    <row r="1986" spans="1:31" ht="12.6" hidden="1" customHeight="1" x14ac:dyDescent="0.2">
      <c r="A1986" s="26" t="s">
        <v>1068</v>
      </c>
      <c r="B1986" s="19"/>
      <c r="C1986" s="19"/>
      <c r="D1986" s="20"/>
      <c r="E1986" s="21"/>
      <c r="F1986" s="22"/>
      <c r="G1986" s="21"/>
      <c r="H1986" s="22"/>
      <c r="I1986" s="20"/>
      <c r="J1986" s="20"/>
      <c r="K1986" s="20"/>
      <c r="L1986" s="20"/>
      <c r="M1986" s="20"/>
      <c r="N1986" s="20">
        <v>2</v>
      </c>
      <c r="O1986" s="20">
        <v>2</v>
      </c>
      <c r="P1986" s="23" t="str">
        <f>VLOOKUP(A1986,'ИЗ ОСНОВЫ НОМЕНКЛАТУР'!D:E,2,0)</f>
        <v>Аксессуары для кухни</v>
      </c>
      <c r="Q1986" s="23" t="str">
        <f>VLOOKUP(A1986,'ИЗ ОСНОВЫ НОМЕНКЛАТУР'!D:F,3,0)</f>
        <v>Мойки из камня</v>
      </c>
      <c r="R1986" s="40">
        <f>VLOOKUP(A:A,'ИЗ ОСНОВЫ НОМЕНКЛАТУР'!D:G,4,0)</f>
        <v>20880.333333333332</v>
      </c>
      <c r="S1986" s="12" t="str">
        <f>VLOOKUP(A:A,'ИЗ ОСНОВЫ НОМЕНКЛАТУР'!D:H,5,0)</f>
        <v>C</v>
      </c>
      <c r="T1986" s="44">
        <f t="shared" si="363"/>
        <v>0</v>
      </c>
      <c r="U1986" s="44">
        <f t="shared" si="364"/>
        <v>0</v>
      </c>
      <c r="V1986" s="44">
        <f t="shared" si="365"/>
        <v>0</v>
      </c>
      <c r="W1986" s="44">
        <f t="shared" si="366"/>
        <v>0</v>
      </c>
      <c r="X1986" s="44">
        <f t="shared" si="367"/>
        <v>0</v>
      </c>
      <c r="Y1986" s="44">
        <f t="shared" si="368"/>
        <v>0</v>
      </c>
      <c r="Z1986" s="44">
        <f t="shared" si="369"/>
        <v>0</v>
      </c>
      <c r="AA1986" s="44">
        <f t="shared" si="370"/>
        <v>0</v>
      </c>
      <c r="AB1986" s="44">
        <f t="shared" si="371"/>
        <v>0</v>
      </c>
      <c r="AC1986" s="44">
        <f t="shared" si="372"/>
        <v>0</v>
      </c>
      <c r="AD1986" s="44">
        <f t="shared" si="373"/>
        <v>41760.666666666664</v>
      </c>
      <c r="AE1986" s="12">
        <f t="shared" si="374"/>
        <v>41760.666666666664</v>
      </c>
    </row>
    <row r="1987" spans="1:31" ht="12.6" hidden="1" customHeight="1" x14ac:dyDescent="0.2">
      <c r="A1987" s="26" t="s">
        <v>1084</v>
      </c>
      <c r="B1987" s="19"/>
      <c r="C1987" s="19"/>
      <c r="D1987" s="20"/>
      <c r="E1987" s="21"/>
      <c r="F1987" s="22"/>
      <c r="G1987" s="21"/>
      <c r="H1987" s="22"/>
      <c r="I1987" s="20"/>
      <c r="J1987" s="20">
        <v>1</v>
      </c>
      <c r="K1987" s="20"/>
      <c r="L1987" s="20"/>
      <c r="M1987" s="20">
        <v>2</v>
      </c>
      <c r="N1987" s="20">
        <v>1</v>
      </c>
      <c r="O1987" s="20">
        <v>4</v>
      </c>
      <c r="P1987" s="23" t="str">
        <f>VLOOKUP(A1987,'ИЗ ОСНОВЫ НОМЕНКЛАТУР'!D:E,2,0)</f>
        <v>Аксессуары для кухни</v>
      </c>
      <c r="Q1987" s="23" t="str">
        <f>VLOOKUP(A1987,'ИЗ ОСНОВЫ НОМЕНКЛАТУР'!D:F,3,0)</f>
        <v>Мойки из камня</v>
      </c>
      <c r="R1987" s="40">
        <f>VLOOKUP(A:A,'ИЗ ОСНОВЫ НОМЕНКЛАТУР'!D:G,4,0)</f>
        <v>23745.4</v>
      </c>
      <c r="S1987" s="12" t="str">
        <f>VLOOKUP(A:A,'ИЗ ОСНОВЫ НОМЕНКЛАТУР'!D:H,5,0)</f>
        <v>C</v>
      </c>
      <c r="T1987" s="44">
        <f t="shared" si="363"/>
        <v>0</v>
      </c>
      <c r="U1987" s="44">
        <f t="shared" si="364"/>
        <v>0</v>
      </c>
      <c r="V1987" s="44">
        <f t="shared" si="365"/>
        <v>0</v>
      </c>
      <c r="W1987" s="44">
        <f t="shared" si="366"/>
        <v>0</v>
      </c>
      <c r="X1987" s="44">
        <f t="shared" si="367"/>
        <v>0</v>
      </c>
      <c r="Y1987" s="44">
        <f t="shared" si="368"/>
        <v>0</v>
      </c>
      <c r="Z1987" s="44">
        <f t="shared" si="369"/>
        <v>23745.4</v>
      </c>
      <c r="AA1987" s="44">
        <f t="shared" si="370"/>
        <v>0</v>
      </c>
      <c r="AB1987" s="44">
        <f t="shared" si="371"/>
        <v>0</v>
      </c>
      <c r="AC1987" s="44">
        <f t="shared" si="372"/>
        <v>47490.8</v>
      </c>
      <c r="AD1987" s="44">
        <f t="shared" si="373"/>
        <v>23745.4</v>
      </c>
      <c r="AE1987" s="12">
        <f t="shared" si="374"/>
        <v>94981.6</v>
      </c>
    </row>
    <row r="1988" spans="1:31" ht="12.6" hidden="1" customHeight="1" x14ac:dyDescent="0.2">
      <c r="A1988" s="26" t="s">
        <v>4606</v>
      </c>
      <c r="B1988" s="19"/>
      <c r="C1988" s="19"/>
      <c r="D1988" s="20"/>
      <c r="E1988" s="21"/>
      <c r="F1988" s="22"/>
      <c r="G1988" s="21"/>
      <c r="H1988" s="22"/>
      <c r="I1988" s="20"/>
      <c r="J1988" s="20">
        <v>1</v>
      </c>
      <c r="K1988" s="20"/>
      <c r="L1988" s="20"/>
      <c r="M1988" s="20"/>
      <c r="N1988" s="20">
        <v>2</v>
      </c>
      <c r="O1988" s="20">
        <v>3</v>
      </c>
      <c r="P1988" s="23" t="str">
        <f>VLOOKUP(A1988,'ИЗ ОСНОВЫ НОМЕНКЛАТУР'!D:E,2,0)</f>
        <v>Аксессуары для кухни</v>
      </c>
      <c r="Q1988" s="23" t="str">
        <f>VLOOKUP(A1988,'ИЗ ОСНОВЫ НОМЕНКЛАТУР'!D:F,3,0)</f>
        <v>Мойки из камня</v>
      </c>
      <c r="R1988" s="40">
        <f>VLOOKUP(A:A,'ИЗ ОСНОВЫ НОМЕНКЛАТУР'!D:G,4,0)</f>
        <v>23928.666666666668</v>
      </c>
      <c r="S1988" s="12" t="str">
        <f>VLOOKUP(A:A,'ИЗ ОСНОВЫ НОМЕНКЛАТУР'!D:H,5,0)</f>
        <v>C</v>
      </c>
      <c r="T1988" s="44">
        <f t="shared" si="363"/>
        <v>0</v>
      </c>
      <c r="U1988" s="44">
        <f t="shared" si="364"/>
        <v>0</v>
      </c>
      <c r="V1988" s="44">
        <f t="shared" si="365"/>
        <v>0</v>
      </c>
      <c r="W1988" s="44">
        <f t="shared" si="366"/>
        <v>0</v>
      </c>
      <c r="X1988" s="44">
        <f t="shared" si="367"/>
        <v>0</v>
      </c>
      <c r="Y1988" s="44">
        <f t="shared" si="368"/>
        <v>0</v>
      </c>
      <c r="Z1988" s="44">
        <f t="shared" si="369"/>
        <v>23928.666666666668</v>
      </c>
      <c r="AA1988" s="44">
        <f t="shared" si="370"/>
        <v>0</v>
      </c>
      <c r="AB1988" s="44">
        <f t="shared" si="371"/>
        <v>0</v>
      </c>
      <c r="AC1988" s="44">
        <f t="shared" si="372"/>
        <v>0</v>
      </c>
      <c r="AD1988" s="44">
        <f t="shared" si="373"/>
        <v>47857.333333333336</v>
      </c>
      <c r="AE1988" s="12">
        <f t="shared" si="374"/>
        <v>71786</v>
      </c>
    </row>
    <row r="1989" spans="1:31" ht="12.6" hidden="1" customHeight="1" x14ac:dyDescent="0.2">
      <c r="A1989" s="26" t="s">
        <v>1008</v>
      </c>
      <c r="B1989" s="19"/>
      <c r="C1989" s="19"/>
      <c r="D1989" s="20"/>
      <c r="E1989" s="21"/>
      <c r="F1989" s="22"/>
      <c r="G1989" s="21"/>
      <c r="H1989" s="22"/>
      <c r="I1989" s="20"/>
      <c r="J1989" s="20">
        <v>1</v>
      </c>
      <c r="K1989" s="20"/>
      <c r="L1989" s="20"/>
      <c r="M1989" s="20">
        <v>9</v>
      </c>
      <c r="N1989" s="20"/>
      <c r="O1989" s="20">
        <v>10</v>
      </c>
      <c r="P1989" s="23" t="str">
        <f>VLOOKUP(A1989,'ИЗ ОСНОВЫ НОМЕНКЛАТУР'!D:E,2,0)</f>
        <v>Аксессуары для кухни</v>
      </c>
      <c r="Q1989" s="23" t="str">
        <f>VLOOKUP(A1989,'ИЗ ОСНОВЫ НОМЕНКЛАТУР'!D:F,3,0)</f>
        <v>1 чаша</v>
      </c>
      <c r="R1989" s="40">
        <f>VLOOKUP(A:A,'ИЗ ОСНОВЫ НОМЕНКЛАТУР'!D:G,4,0)</f>
        <v>10512</v>
      </c>
      <c r="S1989" s="12" t="str">
        <f>VLOOKUP(A:A,'ИЗ ОСНОВЫ НОМЕНКЛАТУР'!D:H,5,0)</f>
        <v>C</v>
      </c>
      <c r="T1989" s="44">
        <f t="shared" si="363"/>
        <v>0</v>
      </c>
      <c r="U1989" s="44">
        <f t="shared" si="364"/>
        <v>0</v>
      </c>
      <c r="V1989" s="44">
        <f t="shared" si="365"/>
        <v>0</v>
      </c>
      <c r="W1989" s="44">
        <f t="shared" si="366"/>
        <v>0</v>
      </c>
      <c r="X1989" s="44">
        <f t="shared" si="367"/>
        <v>0</v>
      </c>
      <c r="Y1989" s="44">
        <f t="shared" si="368"/>
        <v>0</v>
      </c>
      <c r="Z1989" s="44">
        <f t="shared" si="369"/>
        <v>10512</v>
      </c>
      <c r="AA1989" s="44">
        <f t="shared" si="370"/>
        <v>0</v>
      </c>
      <c r="AB1989" s="44">
        <f t="shared" si="371"/>
        <v>0</v>
      </c>
      <c r="AC1989" s="44">
        <f t="shared" si="372"/>
        <v>94608</v>
      </c>
      <c r="AD1989" s="44">
        <f t="shared" si="373"/>
        <v>0</v>
      </c>
      <c r="AE1989" s="12">
        <f t="shared" si="374"/>
        <v>105120</v>
      </c>
    </row>
    <row r="1990" spans="1:31" ht="12.6" hidden="1" customHeight="1" x14ac:dyDescent="0.2">
      <c r="A1990" s="26" t="s">
        <v>1021</v>
      </c>
      <c r="B1990" s="19"/>
      <c r="C1990" s="19"/>
      <c r="D1990" s="20"/>
      <c r="E1990" s="21"/>
      <c r="F1990" s="22"/>
      <c r="G1990" s="21"/>
      <c r="H1990" s="22"/>
      <c r="I1990" s="20"/>
      <c r="J1990" s="20">
        <v>2</v>
      </c>
      <c r="K1990" s="20"/>
      <c r="L1990" s="20">
        <v>1</v>
      </c>
      <c r="M1990" s="20">
        <v>4</v>
      </c>
      <c r="N1990" s="20">
        <v>2</v>
      </c>
      <c r="O1990" s="20">
        <v>9</v>
      </c>
      <c r="P1990" s="23" t="str">
        <f>VLOOKUP(A1990,'ИЗ ОСНОВЫ НОМЕНКЛАТУР'!D:E,2,0)</f>
        <v>Аксессуары для кухни</v>
      </c>
      <c r="Q1990" s="23" t="str">
        <f>VLOOKUP(A1990,'ИЗ ОСНОВЫ НОМЕНКЛАТУР'!D:F,3,0)</f>
        <v>1 чаша</v>
      </c>
      <c r="R1990" s="40">
        <f>VLOOKUP(A:A,'ИЗ ОСНОВЫ НОМЕНКЛАТУР'!D:G,4,0)</f>
        <v>25915.513333333332</v>
      </c>
      <c r="S1990" s="12" t="str">
        <f>VLOOKUP(A:A,'ИЗ ОСНОВЫ НОМЕНКЛАТУР'!D:H,5,0)</f>
        <v>C</v>
      </c>
      <c r="T1990" s="44">
        <f t="shared" si="363"/>
        <v>0</v>
      </c>
      <c r="U1990" s="44">
        <f t="shared" si="364"/>
        <v>0</v>
      </c>
      <c r="V1990" s="44">
        <f t="shared" si="365"/>
        <v>0</v>
      </c>
      <c r="W1990" s="44">
        <f t="shared" si="366"/>
        <v>0</v>
      </c>
      <c r="X1990" s="44">
        <f t="shared" si="367"/>
        <v>0</v>
      </c>
      <c r="Y1990" s="44">
        <f t="shared" si="368"/>
        <v>0</v>
      </c>
      <c r="Z1990" s="44">
        <f t="shared" si="369"/>
        <v>51831.026666666665</v>
      </c>
      <c r="AA1990" s="44">
        <f t="shared" si="370"/>
        <v>0</v>
      </c>
      <c r="AB1990" s="44">
        <f t="shared" si="371"/>
        <v>25915.513333333332</v>
      </c>
      <c r="AC1990" s="44">
        <f t="shared" si="372"/>
        <v>103662.05333333333</v>
      </c>
      <c r="AD1990" s="44">
        <f t="shared" si="373"/>
        <v>51831.026666666665</v>
      </c>
      <c r="AE1990" s="12">
        <f t="shared" si="374"/>
        <v>233239.62</v>
      </c>
    </row>
    <row r="1991" spans="1:31" ht="12.6" hidden="1" customHeight="1" x14ac:dyDescent="0.2">
      <c r="A1991" s="26" t="s">
        <v>1099</v>
      </c>
      <c r="B1991" s="19"/>
      <c r="C1991" s="19"/>
      <c r="D1991" s="20"/>
      <c r="E1991" s="21"/>
      <c r="F1991" s="22"/>
      <c r="G1991" s="21"/>
      <c r="H1991" s="22"/>
      <c r="I1991" s="20"/>
      <c r="J1991" s="20"/>
      <c r="K1991" s="20"/>
      <c r="L1991" s="20"/>
      <c r="M1991" s="20"/>
      <c r="N1991" s="20">
        <v>1</v>
      </c>
      <c r="O1991" s="20">
        <v>1</v>
      </c>
      <c r="P1991" s="23" t="str">
        <f>VLOOKUP(A1991,'ИЗ ОСНОВЫ НОМЕНКЛАТУР'!D:E,2,0)</f>
        <v>Аксессуары для кухни</v>
      </c>
      <c r="Q1991" s="23" t="str">
        <f>VLOOKUP(A1991,'ИЗ ОСНОВЫ НОМЕНКЛАТУР'!D:F,3,0)</f>
        <v>Мойки из камня</v>
      </c>
      <c r="R1991" s="40">
        <f>VLOOKUP(A:A,'ИЗ ОСНОВЫ НОМЕНКЛАТУР'!D:G,4,0)</f>
        <v>31870</v>
      </c>
      <c r="S1991" s="12" t="str">
        <f>VLOOKUP(A:A,'ИЗ ОСНОВЫ НОМЕНКЛАТУР'!D:H,5,0)</f>
        <v>C</v>
      </c>
      <c r="T1991" s="44">
        <f t="shared" si="363"/>
        <v>0</v>
      </c>
      <c r="U1991" s="44">
        <f t="shared" si="364"/>
        <v>0</v>
      </c>
      <c r="V1991" s="44">
        <f t="shared" si="365"/>
        <v>0</v>
      </c>
      <c r="W1991" s="44">
        <f t="shared" si="366"/>
        <v>0</v>
      </c>
      <c r="X1991" s="44">
        <f t="shared" si="367"/>
        <v>0</v>
      </c>
      <c r="Y1991" s="44">
        <f t="shared" si="368"/>
        <v>0</v>
      </c>
      <c r="Z1991" s="44">
        <f t="shared" si="369"/>
        <v>0</v>
      </c>
      <c r="AA1991" s="44">
        <f t="shared" si="370"/>
        <v>0</v>
      </c>
      <c r="AB1991" s="44">
        <f t="shared" si="371"/>
        <v>0</v>
      </c>
      <c r="AC1991" s="44">
        <f t="shared" si="372"/>
        <v>0</v>
      </c>
      <c r="AD1991" s="44">
        <f t="shared" si="373"/>
        <v>31870</v>
      </c>
      <c r="AE1991" s="12">
        <f t="shared" si="374"/>
        <v>31870</v>
      </c>
    </row>
    <row r="1992" spans="1:31" ht="12.6" hidden="1" customHeight="1" x14ac:dyDescent="0.2">
      <c r="A1992" s="26" t="s">
        <v>4607</v>
      </c>
      <c r="B1992" s="19"/>
      <c r="C1992" s="19"/>
      <c r="D1992" s="20"/>
      <c r="E1992" s="21"/>
      <c r="F1992" s="22"/>
      <c r="G1992" s="21"/>
      <c r="H1992" s="22"/>
      <c r="I1992" s="20"/>
      <c r="J1992" s="20"/>
      <c r="K1992" s="20"/>
      <c r="L1992" s="20"/>
      <c r="M1992" s="20"/>
      <c r="N1992" s="20">
        <v>2</v>
      </c>
      <c r="O1992" s="20">
        <v>2</v>
      </c>
      <c r="P1992" s="23" t="str">
        <f>VLOOKUP(A1992,'ИЗ ОСНОВЫ НОМЕНКЛАТУР'!D:E,2,0)</f>
        <v>Аксессуары для кухни</v>
      </c>
      <c r="Q1992" s="23" t="str">
        <f>VLOOKUP(A1992,'ИЗ ОСНОВЫ НОМЕНКЛАТУР'!D:F,3,0)</f>
        <v>Мойки из камня</v>
      </c>
      <c r="R1992" s="40">
        <f>VLOOKUP(A:A,'ИЗ ОСНОВЫ НОМЕНКЛАТУР'!D:G,4,0)</f>
        <v>21175</v>
      </c>
      <c r="S1992" s="12" t="str">
        <f>VLOOKUP(A:A,'ИЗ ОСНОВЫ НОМЕНКЛАТУР'!D:H,5,0)</f>
        <v>C</v>
      </c>
      <c r="T1992" s="44">
        <f t="shared" si="363"/>
        <v>0</v>
      </c>
      <c r="U1992" s="44">
        <f t="shared" si="364"/>
        <v>0</v>
      </c>
      <c r="V1992" s="44">
        <f t="shared" si="365"/>
        <v>0</v>
      </c>
      <c r="W1992" s="44">
        <f t="shared" si="366"/>
        <v>0</v>
      </c>
      <c r="X1992" s="44">
        <f t="shared" si="367"/>
        <v>0</v>
      </c>
      <c r="Y1992" s="44">
        <f t="shared" si="368"/>
        <v>0</v>
      </c>
      <c r="Z1992" s="44">
        <f t="shared" si="369"/>
        <v>0</v>
      </c>
      <c r="AA1992" s="44">
        <f t="shared" si="370"/>
        <v>0</v>
      </c>
      <c r="AB1992" s="44">
        <f t="shared" si="371"/>
        <v>0</v>
      </c>
      <c r="AC1992" s="44">
        <f t="shared" si="372"/>
        <v>0</v>
      </c>
      <c r="AD1992" s="44">
        <f t="shared" si="373"/>
        <v>42350</v>
      </c>
      <c r="AE1992" s="12">
        <f t="shared" si="374"/>
        <v>42350</v>
      </c>
    </row>
    <row r="1993" spans="1:31" ht="12.6" hidden="1" customHeight="1" x14ac:dyDescent="0.2">
      <c r="A1993" s="26" t="s">
        <v>1103</v>
      </c>
      <c r="B1993" s="19"/>
      <c r="C1993" s="19"/>
      <c r="D1993" s="20"/>
      <c r="E1993" s="21"/>
      <c r="F1993" s="22"/>
      <c r="G1993" s="21"/>
      <c r="H1993" s="22"/>
      <c r="I1993" s="20"/>
      <c r="J1993" s="20"/>
      <c r="K1993" s="20"/>
      <c r="L1993" s="20">
        <v>1</v>
      </c>
      <c r="M1993" s="20"/>
      <c r="N1993" s="20"/>
      <c r="O1993" s="20">
        <v>1</v>
      </c>
      <c r="P1993" s="23" t="str">
        <f>VLOOKUP(A1993,'ИЗ ОСНОВЫ НОМЕНКЛАТУР'!D:E,2,0)</f>
        <v>Аксессуары для кухни</v>
      </c>
      <c r="Q1993" s="23" t="str">
        <f>VLOOKUP(A1993,'ИЗ ОСНОВЫ НОМЕНКЛАТУР'!D:F,3,0)</f>
        <v>Мойки из камня</v>
      </c>
      <c r="R1993" s="40">
        <f>VLOOKUP(A:A,'ИЗ ОСНОВЫ НОМЕНКЛАТУР'!D:G,4,0)</f>
        <v>19827.5</v>
      </c>
      <c r="S1993" s="12" t="str">
        <f>VLOOKUP(A:A,'ИЗ ОСНОВЫ НОМЕНКЛАТУР'!D:H,5,0)</f>
        <v>C</v>
      </c>
      <c r="T1993" s="44">
        <f t="shared" ref="T1993:T2056" si="375">$R1993*D1993</f>
        <v>0</v>
      </c>
      <c r="U1993" s="44">
        <f t="shared" ref="U1993:U2056" si="376">$R1993*E1993</f>
        <v>0</v>
      </c>
      <c r="V1993" s="44">
        <f t="shared" ref="V1993:V2056" si="377">$R1993*F1993</f>
        <v>0</v>
      </c>
      <c r="W1993" s="44">
        <f t="shared" ref="W1993:W2056" si="378">$R1993*G1993</f>
        <v>0</v>
      </c>
      <c r="X1993" s="44">
        <f t="shared" ref="X1993:X2056" si="379">$R1993*H1993</f>
        <v>0</v>
      </c>
      <c r="Y1993" s="44">
        <f t="shared" ref="Y1993:Y2056" si="380">$R1993*I1993</f>
        <v>0</v>
      </c>
      <c r="Z1993" s="44">
        <f t="shared" ref="Z1993:Z2056" si="381">$R1993*J1993</f>
        <v>0</v>
      </c>
      <c r="AA1993" s="44">
        <f t="shared" ref="AA1993:AA2056" si="382">$R1993*K1993</f>
        <v>0</v>
      </c>
      <c r="AB1993" s="44">
        <f t="shared" ref="AB1993:AB2056" si="383">$R1993*L1993</f>
        <v>19827.5</v>
      </c>
      <c r="AC1993" s="44">
        <f t="shared" ref="AC1993:AC2056" si="384">$R1993*M1993</f>
        <v>0</v>
      </c>
      <c r="AD1993" s="44">
        <f t="shared" ref="AD1993:AD2056" si="385">$R1993*N1993</f>
        <v>0</v>
      </c>
      <c r="AE1993" s="12">
        <f t="shared" ref="AE1993:AE2056" si="386">SUM(T1993:AD1993)</f>
        <v>19827.5</v>
      </c>
    </row>
    <row r="1994" spans="1:31" ht="12.6" hidden="1" customHeight="1" x14ac:dyDescent="0.2">
      <c r="A1994" s="26" t="s">
        <v>1171</v>
      </c>
      <c r="B1994" s="19"/>
      <c r="C1994" s="19"/>
      <c r="D1994" s="20"/>
      <c r="E1994" s="21"/>
      <c r="F1994" s="22"/>
      <c r="G1994" s="21"/>
      <c r="H1994" s="22"/>
      <c r="I1994" s="20"/>
      <c r="J1994" s="20"/>
      <c r="K1994" s="20"/>
      <c r="L1994" s="20"/>
      <c r="M1994" s="20"/>
      <c r="N1994" s="20">
        <v>2</v>
      </c>
      <c r="O1994" s="20">
        <v>2</v>
      </c>
      <c r="P1994" s="23" t="str">
        <f>VLOOKUP(A1994,'ИЗ ОСНОВЫ НОМЕНКЛАТУР'!D:E,2,0)</f>
        <v>Аксессуары для кухни</v>
      </c>
      <c r="Q1994" s="23" t="str">
        <f>VLOOKUP(A1994,'ИЗ ОСНОВЫ НОМЕНКЛАТУР'!D:F,3,0)</f>
        <v>Мойки из камня</v>
      </c>
      <c r="R1994" s="40">
        <f>VLOOKUP(A:A,'ИЗ ОСНОВЫ НОМЕНКЛАТУР'!D:G,4,0)</f>
        <v>18600</v>
      </c>
      <c r="S1994" s="12" t="str">
        <f>VLOOKUP(A:A,'ИЗ ОСНОВЫ НОМЕНКЛАТУР'!D:H,5,0)</f>
        <v>C</v>
      </c>
      <c r="T1994" s="44">
        <f t="shared" si="375"/>
        <v>0</v>
      </c>
      <c r="U1994" s="44">
        <f t="shared" si="376"/>
        <v>0</v>
      </c>
      <c r="V1994" s="44">
        <f t="shared" si="377"/>
        <v>0</v>
      </c>
      <c r="W1994" s="44">
        <f t="shared" si="378"/>
        <v>0</v>
      </c>
      <c r="X1994" s="44">
        <f t="shared" si="379"/>
        <v>0</v>
      </c>
      <c r="Y1994" s="44">
        <f t="shared" si="380"/>
        <v>0</v>
      </c>
      <c r="Z1994" s="44">
        <f t="shared" si="381"/>
        <v>0</v>
      </c>
      <c r="AA1994" s="44">
        <f t="shared" si="382"/>
        <v>0</v>
      </c>
      <c r="AB1994" s="44">
        <f t="shared" si="383"/>
        <v>0</v>
      </c>
      <c r="AC1994" s="44">
        <f t="shared" si="384"/>
        <v>0</v>
      </c>
      <c r="AD1994" s="44">
        <f t="shared" si="385"/>
        <v>37200</v>
      </c>
      <c r="AE1994" s="12">
        <f t="shared" si="386"/>
        <v>37200</v>
      </c>
    </row>
    <row r="1995" spans="1:31" ht="12.6" hidden="1" customHeight="1" x14ac:dyDescent="0.2">
      <c r="A1995" s="26" t="s">
        <v>1091</v>
      </c>
      <c r="B1995" s="19"/>
      <c r="C1995" s="19"/>
      <c r="D1995" s="20"/>
      <c r="E1995" s="21"/>
      <c r="F1995" s="22"/>
      <c r="G1995" s="21"/>
      <c r="H1995" s="22"/>
      <c r="I1995" s="20"/>
      <c r="J1995" s="20">
        <v>1</v>
      </c>
      <c r="K1995" s="20"/>
      <c r="L1995" s="20">
        <v>1</v>
      </c>
      <c r="M1995" s="20">
        <v>2</v>
      </c>
      <c r="N1995" s="20">
        <v>2</v>
      </c>
      <c r="O1995" s="20">
        <v>6</v>
      </c>
      <c r="P1995" s="23" t="str">
        <f>VLOOKUP(A1995,'ИЗ ОСНОВЫ НОМЕНКЛАТУР'!D:E,2,0)</f>
        <v>Аксессуары для кухни</v>
      </c>
      <c r="Q1995" s="23" t="str">
        <f>VLOOKUP(A1995,'ИЗ ОСНОВЫ НОМЕНКЛАТУР'!D:F,3,0)</f>
        <v>Мойки из камня</v>
      </c>
      <c r="R1995" s="40">
        <f>VLOOKUP(A:A,'ИЗ ОСНОВЫ НОМЕНКЛАТУР'!D:G,4,0)</f>
        <v>19540.8325</v>
      </c>
      <c r="S1995" s="12" t="str">
        <f>VLOOKUP(A:A,'ИЗ ОСНОВЫ НОМЕНКЛАТУР'!D:H,5,0)</f>
        <v>C</v>
      </c>
      <c r="T1995" s="44">
        <f t="shared" si="375"/>
        <v>0</v>
      </c>
      <c r="U1995" s="44">
        <f t="shared" si="376"/>
        <v>0</v>
      </c>
      <c r="V1995" s="44">
        <f t="shared" si="377"/>
        <v>0</v>
      </c>
      <c r="W1995" s="44">
        <f t="shared" si="378"/>
        <v>0</v>
      </c>
      <c r="X1995" s="44">
        <f t="shared" si="379"/>
        <v>0</v>
      </c>
      <c r="Y1995" s="44">
        <f t="shared" si="380"/>
        <v>0</v>
      </c>
      <c r="Z1995" s="44">
        <f t="shared" si="381"/>
        <v>19540.8325</v>
      </c>
      <c r="AA1995" s="44">
        <f t="shared" si="382"/>
        <v>0</v>
      </c>
      <c r="AB1995" s="44">
        <f t="shared" si="383"/>
        <v>19540.8325</v>
      </c>
      <c r="AC1995" s="44">
        <f t="shared" si="384"/>
        <v>39081.665000000001</v>
      </c>
      <c r="AD1995" s="44">
        <f t="shared" si="385"/>
        <v>39081.665000000001</v>
      </c>
      <c r="AE1995" s="12">
        <f t="shared" si="386"/>
        <v>117244.995</v>
      </c>
    </row>
    <row r="1996" spans="1:31" ht="12.6" hidden="1" customHeight="1" x14ac:dyDescent="0.2">
      <c r="A1996" s="26" t="s">
        <v>1088</v>
      </c>
      <c r="B1996" s="19"/>
      <c r="C1996" s="19"/>
      <c r="D1996" s="20"/>
      <c r="E1996" s="21"/>
      <c r="F1996" s="22"/>
      <c r="G1996" s="21"/>
      <c r="H1996" s="22"/>
      <c r="I1996" s="20"/>
      <c r="J1996" s="20"/>
      <c r="K1996" s="20"/>
      <c r="L1996" s="20"/>
      <c r="M1996" s="20"/>
      <c r="N1996" s="20">
        <v>1</v>
      </c>
      <c r="O1996" s="20">
        <v>1</v>
      </c>
      <c r="P1996" s="23" t="str">
        <f>VLOOKUP(A1996,'ИЗ ОСНОВЫ НОМЕНКЛАТУР'!D:E,2,0)</f>
        <v>Аксессуары для кухни</v>
      </c>
      <c r="Q1996" s="23" t="str">
        <f>VLOOKUP(A1996,'ИЗ ОСНОВЫ НОМЕНКЛАТУР'!D:F,3,0)</f>
        <v>Мойки из камня</v>
      </c>
      <c r="R1996" s="40">
        <f>VLOOKUP(A:A,'ИЗ ОСНОВЫ НОМЕНКЛАТУР'!D:G,4,0)</f>
        <v>20020</v>
      </c>
      <c r="S1996" s="12" t="str">
        <f>VLOOKUP(A:A,'ИЗ ОСНОВЫ НОМЕНКЛАТУР'!D:H,5,0)</f>
        <v>C</v>
      </c>
      <c r="T1996" s="44">
        <f t="shared" si="375"/>
        <v>0</v>
      </c>
      <c r="U1996" s="44">
        <f t="shared" si="376"/>
        <v>0</v>
      </c>
      <c r="V1996" s="44">
        <f t="shared" si="377"/>
        <v>0</v>
      </c>
      <c r="W1996" s="44">
        <f t="shared" si="378"/>
        <v>0</v>
      </c>
      <c r="X1996" s="44">
        <f t="shared" si="379"/>
        <v>0</v>
      </c>
      <c r="Y1996" s="44">
        <f t="shared" si="380"/>
        <v>0</v>
      </c>
      <c r="Z1996" s="44">
        <f t="shared" si="381"/>
        <v>0</v>
      </c>
      <c r="AA1996" s="44">
        <f t="shared" si="382"/>
        <v>0</v>
      </c>
      <c r="AB1996" s="44">
        <f t="shared" si="383"/>
        <v>0</v>
      </c>
      <c r="AC1996" s="44">
        <f t="shared" si="384"/>
        <v>0</v>
      </c>
      <c r="AD1996" s="44">
        <f t="shared" si="385"/>
        <v>20020</v>
      </c>
      <c r="AE1996" s="12">
        <f t="shared" si="386"/>
        <v>20020</v>
      </c>
    </row>
    <row r="1997" spans="1:31" ht="12.6" hidden="1" customHeight="1" x14ac:dyDescent="0.2">
      <c r="A1997" s="26" t="s">
        <v>1110</v>
      </c>
      <c r="B1997" s="19"/>
      <c r="C1997" s="19"/>
      <c r="D1997" s="20"/>
      <c r="E1997" s="21"/>
      <c r="F1997" s="22"/>
      <c r="G1997" s="21"/>
      <c r="H1997" s="22"/>
      <c r="I1997" s="20"/>
      <c r="J1997" s="20"/>
      <c r="K1997" s="20"/>
      <c r="L1997" s="20"/>
      <c r="M1997" s="20"/>
      <c r="N1997" s="20">
        <v>1</v>
      </c>
      <c r="O1997" s="20">
        <v>1</v>
      </c>
      <c r="P1997" s="23" t="str">
        <f>VLOOKUP(A1997,'ИЗ ОСНОВЫ НОМЕНКЛАТУР'!D:E,2,0)</f>
        <v>Аксессуары для кухни</v>
      </c>
      <c r="Q1997" s="23" t="str">
        <f>VLOOKUP(A1997,'ИЗ ОСНОВЫ НОМЕНКЛАТУР'!D:F,3,0)</f>
        <v>Мойки из камня</v>
      </c>
      <c r="R1997" s="40">
        <f>VLOOKUP(A:A,'ИЗ ОСНОВЫ НОМЕНКЛАТУР'!D:G,4,0)</f>
        <v>20020</v>
      </c>
      <c r="S1997" s="12" t="str">
        <f>VLOOKUP(A:A,'ИЗ ОСНОВЫ НОМЕНКЛАТУР'!D:H,5,0)</f>
        <v>C</v>
      </c>
      <c r="T1997" s="44">
        <f t="shared" si="375"/>
        <v>0</v>
      </c>
      <c r="U1997" s="44">
        <f t="shared" si="376"/>
        <v>0</v>
      </c>
      <c r="V1997" s="44">
        <f t="shared" si="377"/>
        <v>0</v>
      </c>
      <c r="W1997" s="44">
        <f t="shared" si="378"/>
        <v>0</v>
      </c>
      <c r="X1997" s="44">
        <f t="shared" si="379"/>
        <v>0</v>
      </c>
      <c r="Y1997" s="44">
        <f t="shared" si="380"/>
        <v>0</v>
      </c>
      <c r="Z1997" s="44">
        <f t="shared" si="381"/>
        <v>0</v>
      </c>
      <c r="AA1997" s="44">
        <f t="shared" si="382"/>
        <v>0</v>
      </c>
      <c r="AB1997" s="44">
        <f t="shared" si="383"/>
        <v>0</v>
      </c>
      <c r="AC1997" s="44">
        <f t="shared" si="384"/>
        <v>0</v>
      </c>
      <c r="AD1997" s="44">
        <f t="shared" si="385"/>
        <v>20020</v>
      </c>
      <c r="AE1997" s="12">
        <f t="shared" si="386"/>
        <v>20020</v>
      </c>
    </row>
    <row r="1998" spans="1:31" ht="12.6" hidden="1" customHeight="1" x14ac:dyDescent="0.2">
      <c r="A1998" s="26" t="s">
        <v>1072</v>
      </c>
      <c r="B1998" s="19"/>
      <c r="C1998" s="19"/>
      <c r="D1998" s="20"/>
      <c r="E1998" s="21"/>
      <c r="F1998" s="22"/>
      <c r="G1998" s="21"/>
      <c r="H1998" s="22"/>
      <c r="I1998" s="20"/>
      <c r="J1998" s="20">
        <v>1</v>
      </c>
      <c r="K1998" s="20"/>
      <c r="L1998" s="20">
        <v>1</v>
      </c>
      <c r="M1998" s="20"/>
      <c r="N1998" s="20">
        <v>3</v>
      </c>
      <c r="O1998" s="20">
        <v>5</v>
      </c>
      <c r="P1998" s="23" t="str">
        <f>VLOOKUP(A1998,'ИЗ ОСНОВЫ НОМЕНКЛАТУР'!D:E,2,0)</f>
        <v>Аксессуары для кухни</v>
      </c>
      <c r="Q1998" s="23" t="str">
        <f>VLOOKUP(A1998,'ИЗ ОСНОВЫ НОМЕНКЛАТУР'!D:F,3,0)</f>
        <v>Мойки из камня</v>
      </c>
      <c r="R1998" s="40">
        <f>VLOOKUP(A:A,'ИЗ ОСНОВЫ НОМЕНКЛАТУР'!D:G,4,0)</f>
        <v>17609.3</v>
      </c>
      <c r="S1998" s="12" t="str">
        <f>VLOOKUP(A:A,'ИЗ ОСНОВЫ НОМЕНКЛАТУР'!D:H,5,0)</f>
        <v>C</v>
      </c>
      <c r="T1998" s="44">
        <f t="shared" si="375"/>
        <v>0</v>
      </c>
      <c r="U1998" s="44">
        <f t="shared" si="376"/>
        <v>0</v>
      </c>
      <c r="V1998" s="44">
        <f t="shared" si="377"/>
        <v>0</v>
      </c>
      <c r="W1998" s="44">
        <f t="shared" si="378"/>
        <v>0</v>
      </c>
      <c r="X1998" s="44">
        <f t="shared" si="379"/>
        <v>0</v>
      </c>
      <c r="Y1998" s="44">
        <f t="shared" si="380"/>
        <v>0</v>
      </c>
      <c r="Z1998" s="44">
        <f t="shared" si="381"/>
        <v>17609.3</v>
      </c>
      <c r="AA1998" s="44">
        <f t="shared" si="382"/>
        <v>0</v>
      </c>
      <c r="AB1998" s="44">
        <f t="shared" si="383"/>
        <v>17609.3</v>
      </c>
      <c r="AC1998" s="44">
        <f t="shared" si="384"/>
        <v>0</v>
      </c>
      <c r="AD1998" s="44">
        <f t="shared" si="385"/>
        <v>52827.899999999994</v>
      </c>
      <c r="AE1998" s="12">
        <f t="shared" si="386"/>
        <v>88046.5</v>
      </c>
    </row>
    <row r="1999" spans="1:31" ht="12.6" hidden="1" customHeight="1" x14ac:dyDescent="0.2">
      <c r="A1999" s="26" t="s">
        <v>1081</v>
      </c>
      <c r="B1999" s="19"/>
      <c r="C1999" s="19"/>
      <c r="D1999" s="20"/>
      <c r="E1999" s="21"/>
      <c r="F1999" s="22"/>
      <c r="G1999" s="21"/>
      <c r="H1999" s="22"/>
      <c r="I1999" s="20"/>
      <c r="J1999" s="20">
        <v>1</v>
      </c>
      <c r="K1999" s="20"/>
      <c r="L1999" s="20">
        <v>1</v>
      </c>
      <c r="M1999" s="20">
        <v>2</v>
      </c>
      <c r="N1999" s="20"/>
      <c r="O1999" s="20">
        <v>4</v>
      </c>
      <c r="P1999" s="23" t="str">
        <f>VLOOKUP(A1999,'ИЗ ОСНОВЫ НОМЕНКЛАТУР'!D:E,2,0)</f>
        <v>Аксессуары для кухни</v>
      </c>
      <c r="Q1999" s="23" t="str">
        <f>VLOOKUP(A1999,'ИЗ ОСНОВЫ НОМЕНКЛАТУР'!D:F,3,0)</f>
        <v>Мойки из камня</v>
      </c>
      <c r="R1999" s="40">
        <f>VLOOKUP(A:A,'ИЗ ОСНОВЫ НОМЕНКЛАТУР'!D:G,4,0)</f>
        <v>16734.416666666668</v>
      </c>
      <c r="S1999" s="12" t="str">
        <f>VLOOKUP(A:A,'ИЗ ОСНОВЫ НОМЕНКЛАТУР'!D:H,5,0)</f>
        <v>C</v>
      </c>
      <c r="T1999" s="44">
        <f t="shared" si="375"/>
        <v>0</v>
      </c>
      <c r="U1999" s="44">
        <f t="shared" si="376"/>
        <v>0</v>
      </c>
      <c r="V1999" s="44">
        <f t="shared" si="377"/>
        <v>0</v>
      </c>
      <c r="W1999" s="44">
        <f t="shared" si="378"/>
        <v>0</v>
      </c>
      <c r="X1999" s="44">
        <f t="shared" si="379"/>
        <v>0</v>
      </c>
      <c r="Y1999" s="44">
        <f t="shared" si="380"/>
        <v>0</v>
      </c>
      <c r="Z1999" s="44">
        <f t="shared" si="381"/>
        <v>16734.416666666668</v>
      </c>
      <c r="AA1999" s="44">
        <f t="shared" si="382"/>
        <v>0</v>
      </c>
      <c r="AB1999" s="44">
        <f t="shared" si="383"/>
        <v>16734.416666666668</v>
      </c>
      <c r="AC1999" s="44">
        <f t="shared" si="384"/>
        <v>33468.833333333336</v>
      </c>
      <c r="AD1999" s="44">
        <f t="shared" si="385"/>
        <v>0</v>
      </c>
      <c r="AE1999" s="12">
        <f t="shared" si="386"/>
        <v>66937.666666666672</v>
      </c>
    </row>
    <row r="2000" spans="1:31" ht="12.6" hidden="1" customHeight="1" x14ac:dyDescent="0.2">
      <c r="A2000" s="26" t="s">
        <v>4608</v>
      </c>
      <c r="B2000" s="19"/>
      <c r="C2000" s="19"/>
      <c r="D2000" s="20"/>
      <c r="E2000" s="21"/>
      <c r="F2000" s="22"/>
      <c r="G2000" s="21"/>
      <c r="H2000" s="22"/>
      <c r="I2000" s="20"/>
      <c r="J2000" s="20"/>
      <c r="K2000" s="20"/>
      <c r="L2000" s="20"/>
      <c r="M2000" s="20"/>
      <c r="N2000" s="20">
        <v>1</v>
      </c>
      <c r="O2000" s="20">
        <v>1</v>
      </c>
      <c r="P2000" s="23" t="str">
        <f>VLOOKUP(A2000,'ИЗ ОСНОВЫ НОМЕНКЛАТУР'!D:E,2,0)</f>
        <v>Аксессуары для кухни</v>
      </c>
      <c r="Q2000" s="23" t="str">
        <f>VLOOKUP(A2000,'ИЗ ОСНОВЫ НОМЕНКЛАТУР'!D:F,3,0)</f>
        <v>Мойки из камня</v>
      </c>
      <c r="R2000" s="40">
        <f>VLOOKUP(A:A,'ИЗ ОСНОВЫ НОМЕНКЛАТУР'!D:G,4,0)</f>
        <v>26817</v>
      </c>
      <c r="S2000" s="12" t="str">
        <f>VLOOKUP(A:A,'ИЗ ОСНОВЫ НОМЕНКЛАТУР'!D:H,5,0)</f>
        <v>C</v>
      </c>
      <c r="T2000" s="44">
        <f t="shared" si="375"/>
        <v>0</v>
      </c>
      <c r="U2000" s="44">
        <f t="shared" si="376"/>
        <v>0</v>
      </c>
      <c r="V2000" s="44">
        <f t="shared" si="377"/>
        <v>0</v>
      </c>
      <c r="W2000" s="44">
        <f t="shared" si="378"/>
        <v>0</v>
      </c>
      <c r="X2000" s="44">
        <f t="shared" si="379"/>
        <v>0</v>
      </c>
      <c r="Y2000" s="44">
        <f t="shared" si="380"/>
        <v>0</v>
      </c>
      <c r="Z2000" s="44">
        <f t="shared" si="381"/>
        <v>0</v>
      </c>
      <c r="AA2000" s="44">
        <f t="shared" si="382"/>
        <v>0</v>
      </c>
      <c r="AB2000" s="44">
        <f t="shared" si="383"/>
        <v>0</v>
      </c>
      <c r="AC2000" s="44">
        <f t="shared" si="384"/>
        <v>0</v>
      </c>
      <c r="AD2000" s="44">
        <f t="shared" si="385"/>
        <v>26817</v>
      </c>
      <c r="AE2000" s="12">
        <f t="shared" si="386"/>
        <v>26817</v>
      </c>
    </row>
    <row r="2001" spans="1:31" ht="12.6" hidden="1" customHeight="1" x14ac:dyDescent="0.2">
      <c r="A2001" s="26" t="s">
        <v>1002</v>
      </c>
      <c r="B2001" s="19"/>
      <c r="C2001" s="19"/>
      <c r="D2001" s="20"/>
      <c r="E2001" s="21"/>
      <c r="F2001" s="22"/>
      <c r="G2001" s="21"/>
      <c r="H2001" s="22"/>
      <c r="I2001" s="20"/>
      <c r="J2001" s="20">
        <v>1</v>
      </c>
      <c r="K2001" s="20"/>
      <c r="L2001" s="20">
        <v>1</v>
      </c>
      <c r="M2001" s="20">
        <v>6</v>
      </c>
      <c r="N2001" s="20">
        <v>3</v>
      </c>
      <c r="O2001" s="20">
        <v>11</v>
      </c>
      <c r="P2001" s="23" t="str">
        <f>VLOOKUP(A2001,'ИЗ ОСНОВЫ НОМЕНКЛАТУР'!D:E,2,0)</f>
        <v>Аксессуары для кухни</v>
      </c>
      <c r="Q2001" s="23" t="str">
        <f>VLOOKUP(A2001,'ИЗ ОСНОВЫ НОМЕНКЛАТУР'!D:F,3,0)</f>
        <v>1 чаша</v>
      </c>
      <c r="R2001" s="40">
        <f>VLOOKUP(A:A,'ИЗ ОСНОВЫ НОМЕНКЛАТУР'!D:G,4,0)</f>
        <v>9098.0452173913054</v>
      </c>
      <c r="S2001" s="12" t="str">
        <f>VLOOKUP(A:A,'ИЗ ОСНОВЫ НОМЕНКЛАТУР'!D:H,5,0)</f>
        <v>C</v>
      </c>
      <c r="T2001" s="44">
        <f t="shared" si="375"/>
        <v>0</v>
      </c>
      <c r="U2001" s="44">
        <f t="shared" si="376"/>
        <v>0</v>
      </c>
      <c r="V2001" s="44">
        <f t="shared" si="377"/>
        <v>0</v>
      </c>
      <c r="W2001" s="44">
        <f t="shared" si="378"/>
        <v>0</v>
      </c>
      <c r="X2001" s="44">
        <f t="shared" si="379"/>
        <v>0</v>
      </c>
      <c r="Y2001" s="44">
        <f t="shared" si="380"/>
        <v>0</v>
      </c>
      <c r="Z2001" s="44">
        <f t="shared" si="381"/>
        <v>9098.0452173913054</v>
      </c>
      <c r="AA2001" s="44">
        <f t="shared" si="382"/>
        <v>0</v>
      </c>
      <c r="AB2001" s="44">
        <f t="shared" si="383"/>
        <v>9098.0452173913054</v>
      </c>
      <c r="AC2001" s="44">
        <f t="shared" si="384"/>
        <v>54588.271304347829</v>
      </c>
      <c r="AD2001" s="44">
        <f t="shared" si="385"/>
        <v>27294.135652173914</v>
      </c>
      <c r="AE2001" s="12">
        <f t="shared" si="386"/>
        <v>100078.49739130435</v>
      </c>
    </row>
    <row r="2002" spans="1:31" ht="12.6" hidden="1" customHeight="1" x14ac:dyDescent="0.2">
      <c r="A2002" s="26" t="s">
        <v>1083</v>
      </c>
      <c r="B2002" s="19"/>
      <c r="C2002" s="19"/>
      <c r="D2002" s="20"/>
      <c r="E2002" s="21"/>
      <c r="F2002" s="22"/>
      <c r="G2002" s="21"/>
      <c r="H2002" s="22"/>
      <c r="I2002" s="20"/>
      <c r="J2002" s="20">
        <v>2</v>
      </c>
      <c r="K2002" s="20"/>
      <c r="L2002" s="20"/>
      <c r="M2002" s="20">
        <v>2</v>
      </c>
      <c r="N2002" s="20">
        <v>1</v>
      </c>
      <c r="O2002" s="20">
        <v>5</v>
      </c>
      <c r="P2002" s="23" t="str">
        <f>VLOOKUP(A2002,'ИЗ ОСНОВЫ НОМЕНКЛАТУР'!D:E,2,0)</f>
        <v>Аксессуары для кухни</v>
      </c>
      <c r="Q2002" s="23" t="str">
        <f>VLOOKUP(A2002,'ИЗ ОСНОВЫ НОМЕНКЛАТУР'!D:F,3,0)</f>
        <v>Мойки из камня</v>
      </c>
      <c r="R2002" s="40">
        <f>VLOOKUP(A:A,'ИЗ ОСНОВЫ НОМЕНКЛАТУР'!D:G,4,0)</f>
        <v>17570.625</v>
      </c>
      <c r="S2002" s="12" t="str">
        <f>VLOOKUP(A:A,'ИЗ ОСНОВЫ НОМЕНКЛАТУР'!D:H,5,0)</f>
        <v>C</v>
      </c>
      <c r="T2002" s="44">
        <f t="shared" si="375"/>
        <v>0</v>
      </c>
      <c r="U2002" s="44">
        <f t="shared" si="376"/>
        <v>0</v>
      </c>
      <c r="V2002" s="44">
        <f t="shared" si="377"/>
        <v>0</v>
      </c>
      <c r="W2002" s="44">
        <f t="shared" si="378"/>
        <v>0</v>
      </c>
      <c r="X2002" s="44">
        <f t="shared" si="379"/>
        <v>0</v>
      </c>
      <c r="Y2002" s="44">
        <f t="shared" si="380"/>
        <v>0</v>
      </c>
      <c r="Z2002" s="44">
        <f t="shared" si="381"/>
        <v>35141.25</v>
      </c>
      <c r="AA2002" s="44">
        <f t="shared" si="382"/>
        <v>0</v>
      </c>
      <c r="AB2002" s="44">
        <f t="shared" si="383"/>
        <v>0</v>
      </c>
      <c r="AC2002" s="44">
        <f t="shared" si="384"/>
        <v>35141.25</v>
      </c>
      <c r="AD2002" s="44">
        <f t="shared" si="385"/>
        <v>17570.625</v>
      </c>
      <c r="AE2002" s="12">
        <f t="shared" si="386"/>
        <v>87853.125</v>
      </c>
    </row>
    <row r="2003" spans="1:31" ht="12.6" hidden="1" customHeight="1" x14ac:dyDescent="0.2">
      <c r="A2003" s="26" t="s">
        <v>1097</v>
      </c>
      <c r="B2003" s="19"/>
      <c r="C2003" s="19"/>
      <c r="D2003" s="20"/>
      <c r="E2003" s="21"/>
      <c r="F2003" s="22"/>
      <c r="G2003" s="21"/>
      <c r="H2003" s="22"/>
      <c r="I2003" s="20"/>
      <c r="J2003" s="20"/>
      <c r="K2003" s="20"/>
      <c r="L2003" s="20"/>
      <c r="M2003" s="20"/>
      <c r="N2003" s="20">
        <v>1</v>
      </c>
      <c r="O2003" s="20">
        <v>1</v>
      </c>
      <c r="P2003" s="23" t="str">
        <f>VLOOKUP(A2003,'ИЗ ОСНОВЫ НОМЕНКЛАТУР'!D:E,2,0)</f>
        <v>Аксессуары для кухни</v>
      </c>
      <c r="Q2003" s="23" t="str">
        <f>VLOOKUP(A2003,'ИЗ ОСНОВЫ НОМЕНКЛАТУР'!D:F,3,0)</f>
        <v>Мойки из камня</v>
      </c>
      <c r="R2003" s="40">
        <f>VLOOKUP(A:A,'ИЗ ОСНОВЫ НОМЕНКЛАТУР'!D:G,4,0)</f>
        <v>17980.5</v>
      </c>
      <c r="S2003" s="12" t="str">
        <f>VLOOKUP(A:A,'ИЗ ОСНОВЫ НОМЕНКЛАТУР'!D:H,5,0)</f>
        <v>C</v>
      </c>
      <c r="T2003" s="44">
        <f t="shared" si="375"/>
        <v>0</v>
      </c>
      <c r="U2003" s="44">
        <f t="shared" si="376"/>
        <v>0</v>
      </c>
      <c r="V2003" s="44">
        <f t="shared" si="377"/>
        <v>0</v>
      </c>
      <c r="W2003" s="44">
        <f t="shared" si="378"/>
        <v>0</v>
      </c>
      <c r="X2003" s="44">
        <f t="shared" si="379"/>
        <v>0</v>
      </c>
      <c r="Y2003" s="44">
        <f t="shared" si="380"/>
        <v>0</v>
      </c>
      <c r="Z2003" s="44">
        <f t="shared" si="381"/>
        <v>0</v>
      </c>
      <c r="AA2003" s="44">
        <f t="shared" si="382"/>
        <v>0</v>
      </c>
      <c r="AB2003" s="44">
        <f t="shared" si="383"/>
        <v>0</v>
      </c>
      <c r="AC2003" s="44">
        <f t="shared" si="384"/>
        <v>0</v>
      </c>
      <c r="AD2003" s="44">
        <f t="shared" si="385"/>
        <v>17980.5</v>
      </c>
      <c r="AE2003" s="12">
        <f t="shared" si="386"/>
        <v>17980.5</v>
      </c>
    </row>
    <row r="2004" spans="1:31" ht="12.6" hidden="1" customHeight="1" x14ac:dyDescent="0.2">
      <c r="A2004" s="26" t="s">
        <v>1075</v>
      </c>
      <c r="B2004" s="19"/>
      <c r="C2004" s="19"/>
      <c r="D2004" s="20"/>
      <c r="E2004" s="21"/>
      <c r="F2004" s="22"/>
      <c r="G2004" s="21"/>
      <c r="H2004" s="22"/>
      <c r="I2004" s="20"/>
      <c r="J2004" s="20">
        <v>3</v>
      </c>
      <c r="K2004" s="20"/>
      <c r="L2004" s="20"/>
      <c r="M2004" s="20">
        <v>2</v>
      </c>
      <c r="N2004" s="20">
        <v>4</v>
      </c>
      <c r="O2004" s="20">
        <v>9</v>
      </c>
      <c r="P2004" s="23" t="str">
        <f>VLOOKUP(A2004,'ИЗ ОСНОВЫ НОМЕНКЛАТУР'!D:E,2,0)</f>
        <v>Аксессуары для кухни</v>
      </c>
      <c r="Q2004" s="23" t="str">
        <f>VLOOKUP(A2004,'ИЗ ОСНОВЫ НОМЕНКЛАТУР'!D:F,3,0)</f>
        <v>Мойки из камня</v>
      </c>
      <c r="R2004" s="40">
        <f>VLOOKUP(A:A,'ИЗ ОСНОВЫ НОМЕНКЛАТУР'!D:G,4,0)</f>
        <v>17568.8</v>
      </c>
      <c r="S2004" s="12" t="str">
        <f>VLOOKUP(A:A,'ИЗ ОСНОВЫ НОМЕНКЛАТУР'!D:H,5,0)</f>
        <v>C</v>
      </c>
      <c r="T2004" s="44">
        <f t="shared" si="375"/>
        <v>0</v>
      </c>
      <c r="U2004" s="44">
        <f t="shared" si="376"/>
        <v>0</v>
      </c>
      <c r="V2004" s="44">
        <f t="shared" si="377"/>
        <v>0</v>
      </c>
      <c r="W2004" s="44">
        <f t="shared" si="378"/>
        <v>0</v>
      </c>
      <c r="X2004" s="44">
        <f t="shared" si="379"/>
        <v>0</v>
      </c>
      <c r="Y2004" s="44">
        <f t="shared" si="380"/>
        <v>0</v>
      </c>
      <c r="Z2004" s="44">
        <f t="shared" si="381"/>
        <v>52706.399999999994</v>
      </c>
      <c r="AA2004" s="44">
        <f t="shared" si="382"/>
        <v>0</v>
      </c>
      <c r="AB2004" s="44">
        <f t="shared" si="383"/>
        <v>0</v>
      </c>
      <c r="AC2004" s="44">
        <f t="shared" si="384"/>
        <v>35137.599999999999</v>
      </c>
      <c r="AD2004" s="44">
        <f t="shared" si="385"/>
        <v>70275.199999999997</v>
      </c>
      <c r="AE2004" s="12">
        <f t="shared" si="386"/>
        <v>158119.20000000001</v>
      </c>
    </row>
    <row r="2005" spans="1:31" ht="12.6" hidden="1" customHeight="1" x14ac:dyDescent="0.2">
      <c r="A2005" s="26" t="s">
        <v>1093</v>
      </c>
      <c r="B2005" s="19"/>
      <c r="C2005" s="19"/>
      <c r="D2005" s="20"/>
      <c r="E2005" s="21"/>
      <c r="F2005" s="22"/>
      <c r="G2005" s="21"/>
      <c r="H2005" s="22"/>
      <c r="I2005" s="20"/>
      <c r="J2005" s="20">
        <v>1</v>
      </c>
      <c r="K2005" s="20"/>
      <c r="L2005" s="20"/>
      <c r="M2005" s="20">
        <v>2</v>
      </c>
      <c r="N2005" s="20">
        <v>2</v>
      </c>
      <c r="O2005" s="20">
        <v>5</v>
      </c>
      <c r="P2005" s="23" t="str">
        <f>VLOOKUP(A2005,'ИЗ ОСНОВЫ НОМЕНКЛАТУР'!D:E,2,0)</f>
        <v>Аксессуары для кухни</v>
      </c>
      <c r="Q2005" s="23" t="str">
        <f>VLOOKUP(A2005,'ИЗ ОСНОВЫ НОМЕНКЛАТУР'!D:F,3,0)</f>
        <v>Мойки из камня</v>
      </c>
      <c r="R2005" s="40">
        <f>VLOOKUP(A:A,'ИЗ ОСНОВЫ НОМЕНКЛАТУР'!D:G,4,0)</f>
        <v>17525.285714285714</v>
      </c>
      <c r="S2005" s="12" t="str">
        <f>VLOOKUP(A:A,'ИЗ ОСНОВЫ НОМЕНКЛАТУР'!D:H,5,0)</f>
        <v>C</v>
      </c>
      <c r="T2005" s="44">
        <f t="shared" si="375"/>
        <v>0</v>
      </c>
      <c r="U2005" s="44">
        <f t="shared" si="376"/>
        <v>0</v>
      </c>
      <c r="V2005" s="44">
        <f t="shared" si="377"/>
        <v>0</v>
      </c>
      <c r="W2005" s="44">
        <f t="shared" si="378"/>
        <v>0</v>
      </c>
      <c r="X2005" s="44">
        <f t="shared" si="379"/>
        <v>0</v>
      </c>
      <c r="Y2005" s="44">
        <f t="shared" si="380"/>
        <v>0</v>
      </c>
      <c r="Z2005" s="44">
        <f t="shared" si="381"/>
        <v>17525.285714285714</v>
      </c>
      <c r="AA2005" s="44">
        <f t="shared" si="382"/>
        <v>0</v>
      </c>
      <c r="AB2005" s="44">
        <f t="shared" si="383"/>
        <v>0</v>
      </c>
      <c r="AC2005" s="44">
        <f t="shared" si="384"/>
        <v>35050.571428571428</v>
      </c>
      <c r="AD2005" s="44">
        <f t="shared" si="385"/>
        <v>35050.571428571428</v>
      </c>
      <c r="AE2005" s="12">
        <f t="shared" si="386"/>
        <v>87626.42857142858</v>
      </c>
    </row>
    <row r="2006" spans="1:31" ht="12.6" hidden="1" customHeight="1" x14ac:dyDescent="0.2">
      <c r="A2006" s="26" t="s">
        <v>1134</v>
      </c>
      <c r="B2006" s="19"/>
      <c r="C2006" s="19"/>
      <c r="D2006" s="20"/>
      <c r="E2006" s="21"/>
      <c r="F2006" s="22"/>
      <c r="G2006" s="21"/>
      <c r="H2006" s="22"/>
      <c r="I2006" s="20"/>
      <c r="J2006" s="20"/>
      <c r="K2006" s="20"/>
      <c r="L2006" s="20"/>
      <c r="M2006" s="20"/>
      <c r="N2006" s="20">
        <v>1</v>
      </c>
      <c r="O2006" s="20">
        <v>1</v>
      </c>
      <c r="P2006" s="23" t="str">
        <f>VLOOKUP(A2006,'ИЗ ОСНОВЫ НОМЕНКЛАТУР'!D:E,2,0)</f>
        <v>Аксессуары для кухни</v>
      </c>
      <c r="Q2006" s="23" t="str">
        <f>VLOOKUP(A2006,'ИЗ ОСНОВЫ НОМЕНКЛАТУР'!D:F,3,0)</f>
        <v>Мойки из камня</v>
      </c>
      <c r="R2006" s="40">
        <f>VLOOKUP(A:A,'ИЗ ОСНОВЫ НОМЕНКЛАТУР'!D:G,4,0)</f>
        <v>29617</v>
      </c>
      <c r="S2006" s="12" t="str">
        <f>VLOOKUP(A:A,'ИЗ ОСНОВЫ НОМЕНКЛАТУР'!D:H,5,0)</f>
        <v>C</v>
      </c>
      <c r="T2006" s="44">
        <f t="shared" si="375"/>
        <v>0</v>
      </c>
      <c r="U2006" s="44">
        <f t="shared" si="376"/>
        <v>0</v>
      </c>
      <c r="V2006" s="44">
        <f t="shared" si="377"/>
        <v>0</v>
      </c>
      <c r="W2006" s="44">
        <f t="shared" si="378"/>
        <v>0</v>
      </c>
      <c r="X2006" s="44">
        <f t="shared" si="379"/>
        <v>0</v>
      </c>
      <c r="Y2006" s="44">
        <f t="shared" si="380"/>
        <v>0</v>
      </c>
      <c r="Z2006" s="44">
        <f t="shared" si="381"/>
        <v>0</v>
      </c>
      <c r="AA2006" s="44">
        <f t="shared" si="382"/>
        <v>0</v>
      </c>
      <c r="AB2006" s="44">
        <f t="shared" si="383"/>
        <v>0</v>
      </c>
      <c r="AC2006" s="44">
        <f t="shared" si="384"/>
        <v>0</v>
      </c>
      <c r="AD2006" s="44">
        <f t="shared" si="385"/>
        <v>29617</v>
      </c>
      <c r="AE2006" s="12">
        <f t="shared" si="386"/>
        <v>29617</v>
      </c>
    </row>
    <row r="2007" spans="1:31" ht="12.6" hidden="1" customHeight="1" x14ac:dyDescent="0.2">
      <c r="A2007" s="26" t="s">
        <v>1066</v>
      </c>
      <c r="B2007" s="19"/>
      <c r="C2007" s="19"/>
      <c r="D2007" s="20"/>
      <c r="E2007" s="21"/>
      <c r="F2007" s="22"/>
      <c r="G2007" s="21"/>
      <c r="H2007" s="22"/>
      <c r="I2007" s="20"/>
      <c r="J2007" s="20">
        <v>1</v>
      </c>
      <c r="K2007" s="20"/>
      <c r="L2007" s="20"/>
      <c r="M2007" s="20">
        <v>2</v>
      </c>
      <c r="N2007" s="20"/>
      <c r="O2007" s="20">
        <v>3</v>
      </c>
      <c r="P2007" s="23" t="str">
        <f>VLOOKUP(A2007,'ИЗ ОСНОВЫ НОМЕНКЛАТУР'!D:E,2,0)</f>
        <v>Аксессуары для кухни</v>
      </c>
      <c r="Q2007" s="23" t="str">
        <f>VLOOKUP(A2007,'ИЗ ОСНОВЫ НОМЕНКЛАТУР'!D:F,3,0)</f>
        <v>Мойки из камня</v>
      </c>
      <c r="R2007" s="40">
        <f>VLOOKUP(A:A,'ИЗ ОСНОВЫ НОМЕНКЛАТУР'!D:G,4,0)</f>
        <v>19509</v>
      </c>
      <c r="S2007" s="12" t="str">
        <f>VLOOKUP(A:A,'ИЗ ОСНОВЫ НОМЕНКЛАТУР'!D:H,5,0)</f>
        <v>C</v>
      </c>
      <c r="T2007" s="44">
        <f t="shared" si="375"/>
        <v>0</v>
      </c>
      <c r="U2007" s="44">
        <f t="shared" si="376"/>
        <v>0</v>
      </c>
      <c r="V2007" s="44">
        <f t="shared" si="377"/>
        <v>0</v>
      </c>
      <c r="W2007" s="44">
        <f t="shared" si="378"/>
        <v>0</v>
      </c>
      <c r="X2007" s="44">
        <f t="shared" si="379"/>
        <v>0</v>
      </c>
      <c r="Y2007" s="44">
        <f t="shared" si="380"/>
        <v>0</v>
      </c>
      <c r="Z2007" s="44">
        <f t="shared" si="381"/>
        <v>19509</v>
      </c>
      <c r="AA2007" s="44">
        <f t="shared" si="382"/>
        <v>0</v>
      </c>
      <c r="AB2007" s="44">
        <f t="shared" si="383"/>
        <v>0</v>
      </c>
      <c r="AC2007" s="44">
        <f t="shared" si="384"/>
        <v>39018</v>
      </c>
      <c r="AD2007" s="44">
        <f t="shared" si="385"/>
        <v>0</v>
      </c>
      <c r="AE2007" s="12">
        <f t="shared" si="386"/>
        <v>58527</v>
      </c>
    </row>
    <row r="2008" spans="1:31" ht="12.6" hidden="1" customHeight="1" x14ac:dyDescent="0.2">
      <c r="A2008" s="26" t="s">
        <v>4609</v>
      </c>
      <c r="B2008" s="19"/>
      <c r="C2008" s="19"/>
      <c r="D2008" s="20"/>
      <c r="E2008" s="21"/>
      <c r="F2008" s="22"/>
      <c r="G2008" s="21"/>
      <c r="H2008" s="22"/>
      <c r="I2008" s="20"/>
      <c r="J2008" s="20"/>
      <c r="K2008" s="20"/>
      <c r="L2008" s="20"/>
      <c r="M2008" s="20">
        <v>2</v>
      </c>
      <c r="N2008" s="20">
        <v>1</v>
      </c>
      <c r="O2008" s="20">
        <v>3</v>
      </c>
      <c r="P2008" s="23" t="str">
        <f>VLOOKUP(A2008,'ИЗ ОСНОВЫ НОМЕНКЛАТУР'!D:E,2,0)</f>
        <v>Аксессуары для кухни</v>
      </c>
      <c r="Q2008" s="23" t="str">
        <f>VLOOKUP(A2008,'ИЗ ОСНОВЫ НОМЕНКЛАТУР'!D:F,3,0)</f>
        <v>Мойки из камня</v>
      </c>
      <c r="R2008" s="40">
        <f>VLOOKUP(A:A,'ИЗ ОСНОВЫ НОМЕНКЛАТУР'!D:G,4,0)</f>
        <v>19572.333333333332</v>
      </c>
      <c r="S2008" s="12" t="str">
        <f>VLOOKUP(A:A,'ИЗ ОСНОВЫ НОМЕНКЛАТУР'!D:H,5,0)</f>
        <v>C</v>
      </c>
      <c r="T2008" s="44">
        <f t="shared" si="375"/>
        <v>0</v>
      </c>
      <c r="U2008" s="44">
        <f t="shared" si="376"/>
        <v>0</v>
      </c>
      <c r="V2008" s="44">
        <f t="shared" si="377"/>
        <v>0</v>
      </c>
      <c r="W2008" s="44">
        <f t="shared" si="378"/>
        <v>0</v>
      </c>
      <c r="X2008" s="44">
        <f t="shared" si="379"/>
        <v>0</v>
      </c>
      <c r="Y2008" s="44">
        <f t="shared" si="380"/>
        <v>0</v>
      </c>
      <c r="Z2008" s="44">
        <f t="shared" si="381"/>
        <v>0</v>
      </c>
      <c r="AA2008" s="44">
        <f t="shared" si="382"/>
        <v>0</v>
      </c>
      <c r="AB2008" s="44">
        <f t="shared" si="383"/>
        <v>0</v>
      </c>
      <c r="AC2008" s="44">
        <f t="shared" si="384"/>
        <v>39144.666666666664</v>
      </c>
      <c r="AD2008" s="44">
        <f t="shared" si="385"/>
        <v>19572.333333333332</v>
      </c>
      <c r="AE2008" s="12">
        <f t="shared" si="386"/>
        <v>58717</v>
      </c>
    </row>
    <row r="2009" spans="1:31" ht="12.6" hidden="1" customHeight="1" x14ac:dyDescent="0.2">
      <c r="A2009" s="26" t="s">
        <v>1089</v>
      </c>
      <c r="B2009" s="19"/>
      <c r="C2009" s="19"/>
      <c r="D2009" s="20"/>
      <c r="E2009" s="21"/>
      <c r="F2009" s="22"/>
      <c r="G2009" s="21"/>
      <c r="H2009" s="22"/>
      <c r="I2009" s="20"/>
      <c r="J2009" s="20">
        <v>2</v>
      </c>
      <c r="K2009" s="20"/>
      <c r="L2009" s="20"/>
      <c r="M2009" s="20">
        <v>2</v>
      </c>
      <c r="N2009" s="20"/>
      <c r="O2009" s="20">
        <v>4</v>
      </c>
      <c r="P2009" s="23" t="str">
        <f>VLOOKUP(A2009,'ИЗ ОСНОВЫ НОМЕНКЛАТУР'!D:E,2,0)</f>
        <v>Аксессуары для кухни</v>
      </c>
      <c r="Q2009" s="23" t="str">
        <f>VLOOKUP(A2009,'ИЗ ОСНОВЫ НОМЕНКЛАТУР'!D:F,3,0)</f>
        <v>Мойки из камня</v>
      </c>
      <c r="R2009" s="40">
        <f>VLOOKUP(A:A,'ИЗ ОСНОВЫ НОМЕНКЛАТУР'!D:G,4,0)</f>
        <v>19635.714285714286</v>
      </c>
      <c r="S2009" s="12" t="str">
        <f>VLOOKUP(A:A,'ИЗ ОСНОВЫ НОМЕНКЛАТУР'!D:H,5,0)</f>
        <v>C</v>
      </c>
      <c r="T2009" s="44">
        <f t="shared" si="375"/>
        <v>0</v>
      </c>
      <c r="U2009" s="44">
        <f t="shared" si="376"/>
        <v>0</v>
      </c>
      <c r="V2009" s="44">
        <f t="shared" si="377"/>
        <v>0</v>
      </c>
      <c r="W2009" s="44">
        <f t="shared" si="378"/>
        <v>0</v>
      </c>
      <c r="X2009" s="44">
        <f t="shared" si="379"/>
        <v>0</v>
      </c>
      <c r="Y2009" s="44">
        <f t="shared" si="380"/>
        <v>0</v>
      </c>
      <c r="Z2009" s="44">
        <f t="shared" si="381"/>
        <v>39271.428571428572</v>
      </c>
      <c r="AA2009" s="44">
        <f t="shared" si="382"/>
        <v>0</v>
      </c>
      <c r="AB2009" s="44">
        <f t="shared" si="383"/>
        <v>0</v>
      </c>
      <c r="AC2009" s="44">
        <f t="shared" si="384"/>
        <v>39271.428571428572</v>
      </c>
      <c r="AD2009" s="44">
        <f t="shared" si="385"/>
        <v>0</v>
      </c>
      <c r="AE2009" s="12">
        <f t="shared" si="386"/>
        <v>78542.857142857145</v>
      </c>
    </row>
    <row r="2010" spans="1:31" ht="12.6" hidden="1" customHeight="1" x14ac:dyDescent="0.2">
      <c r="A2010" s="26" t="s">
        <v>1086</v>
      </c>
      <c r="B2010" s="19"/>
      <c r="C2010" s="19"/>
      <c r="D2010" s="20"/>
      <c r="E2010" s="21"/>
      <c r="F2010" s="22"/>
      <c r="G2010" s="21"/>
      <c r="H2010" s="22"/>
      <c r="I2010" s="20"/>
      <c r="J2010" s="20">
        <v>1</v>
      </c>
      <c r="K2010" s="20"/>
      <c r="L2010" s="20"/>
      <c r="M2010" s="20">
        <v>2</v>
      </c>
      <c r="N2010" s="20">
        <v>6</v>
      </c>
      <c r="O2010" s="20">
        <v>9</v>
      </c>
      <c r="P2010" s="23" t="str">
        <f>VLOOKUP(A2010,'ИЗ ОСНОВЫ НОМЕНКЛАТУР'!D:E,2,0)</f>
        <v>Аксессуары для кухни</v>
      </c>
      <c r="Q2010" s="23" t="str">
        <f>VLOOKUP(A2010,'ИЗ ОСНОВЫ НОМЕНКЛАТУР'!D:F,3,0)</f>
        <v>Мойки из камня</v>
      </c>
      <c r="R2010" s="40">
        <f>VLOOKUP(A:A,'ИЗ ОСНОВЫ НОМЕНКЛАТУР'!D:G,4,0)</f>
        <v>18924.666666666668</v>
      </c>
      <c r="S2010" s="12" t="str">
        <f>VLOOKUP(A:A,'ИЗ ОСНОВЫ НОМЕНКЛАТУР'!D:H,5,0)</f>
        <v>C</v>
      </c>
      <c r="T2010" s="44">
        <f t="shared" si="375"/>
        <v>0</v>
      </c>
      <c r="U2010" s="44">
        <f t="shared" si="376"/>
        <v>0</v>
      </c>
      <c r="V2010" s="44">
        <f t="shared" si="377"/>
        <v>0</v>
      </c>
      <c r="W2010" s="44">
        <f t="shared" si="378"/>
        <v>0</v>
      </c>
      <c r="X2010" s="44">
        <f t="shared" si="379"/>
        <v>0</v>
      </c>
      <c r="Y2010" s="44">
        <f t="shared" si="380"/>
        <v>0</v>
      </c>
      <c r="Z2010" s="44">
        <f t="shared" si="381"/>
        <v>18924.666666666668</v>
      </c>
      <c r="AA2010" s="44">
        <f t="shared" si="382"/>
        <v>0</v>
      </c>
      <c r="AB2010" s="44">
        <f t="shared" si="383"/>
        <v>0</v>
      </c>
      <c r="AC2010" s="44">
        <f t="shared" si="384"/>
        <v>37849.333333333336</v>
      </c>
      <c r="AD2010" s="44">
        <f t="shared" si="385"/>
        <v>113548</v>
      </c>
      <c r="AE2010" s="12">
        <f t="shared" si="386"/>
        <v>170322</v>
      </c>
    </row>
    <row r="2011" spans="1:31" ht="12.6" hidden="1" customHeight="1" x14ac:dyDescent="0.2">
      <c r="A2011" s="26" t="s">
        <v>1105</v>
      </c>
      <c r="B2011" s="19"/>
      <c r="C2011" s="19"/>
      <c r="D2011" s="20"/>
      <c r="E2011" s="21"/>
      <c r="F2011" s="22"/>
      <c r="G2011" s="21"/>
      <c r="H2011" s="22"/>
      <c r="I2011" s="20"/>
      <c r="J2011" s="20"/>
      <c r="K2011" s="20"/>
      <c r="L2011" s="20"/>
      <c r="M2011" s="20">
        <v>1</v>
      </c>
      <c r="N2011" s="20"/>
      <c r="O2011" s="20">
        <v>1</v>
      </c>
      <c r="P2011" s="23" t="str">
        <f>VLOOKUP(A2011,'ИЗ ОСНОВЫ НОМЕНКЛАТУР'!D:E,2,0)</f>
        <v>Аксессуары для кухни</v>
      </c>
      <c r="Q2011" s="23" t="str">
        <f>VLOOKUP(A2011,'ИЗ ОСНОВЫ НОМЕНКЛАТУР'!D:F,3,0)</f>
        <v>Мойки из камня</v>
      </c>
      <c r="R2011" s="40">
        <f>VLOOKUP(A:A,'ИЗ ОСНОВЫ НОМЕНКЛАТУР'!D:G,4,0)</f>
        <v>19500</v>
      </c>
      <c r="S2011" s="12" t="str">
        <f>VLOOKUP(A:A,'ИЗ ОСНОВЫ НОМЕНКЛАТУР'!D:H,5,0)</f>
        <v>C</v>
      </c>
      <c r="T2011" s="44">
        <f t="shared" si="375"/>
        <v>0</v>
      </c>
      <c r="U2011" s="44">
        <f t="shared" si="376"/>
        <v>0</v>
      </c>
      <c r="V2011" s="44">
        <f t="shared" si="377"/>
        <v>0</v>
      </c>
      <c r="W2011" s="44">
        <f t="shared" si="378"/>
        <v>0</v>
      </c>
      <c r="X2011" s="44">
        <f t="shared" si="379"/>
        <v>0</v>
      </c>
      <c r="Y2011" s="44">
        <f t="shared" si="380"/>
        <v>0</v>
      </c>
      <c r="Z2011" s="44">
        <f t="shared" si="381"/>
        <v>0</v>
      </c>
      <c r="AA2011" s="44">
        <f t="shared" si="382"/>
        <v>0</v>
      </c>
      <c r="AB2011" s="44">
        <f t="shared" si="383"/>
        <v>0</v>
      </c>
      <c r="AC2011" s="44">
        <f t="shared" si="384"/>
        <v>19500</v>
      </c>
      <c r="AD2011" s="44">
        <f t="shared" si="385"/>
        <v>0</v>
      </c>
      <c r="AE2011" s="12">
        <f t="shared" si="386"/>
        <v>19500</v>
      </c>
    </row>
    <row r="2012" spans="1:31" ht="12.6" hidden="1" customHeight="1" x14ac:dyDescent="0.2">
      <c r="A2012" s="26" t="s">
        <v>1121</v>
      </c>
      <c r="B2012" s="19"/>
      <c r="C2012" s="19"/>
      <c r="D2012" s="20"/>
      <c r="E2012" s="21"/>
      <c r="F2012" s="22"/>
      <c r="G2012" s="21"/>
      <c r="H2012" s="22"/>
      <c r="I2012" s="20"/>
      <c r="J2012" s="20">
        <v>1</v>
      </c>
      <c r="K2012" s="20"/>
      <c r="L2012" s="20"/>
      <c r="M2012" s="20"/>
      <c r="N2012" s="20"/>
      <c r="O2012" s="20">
        <v>1</v>
      </c>
      <c r="P2012" s="23" t="str">
        <f>VLOOKUP(A2012,'ИЗ ОСНОВЫ НОМЕНКЛАТУР'!D:E,2,0)</f>
        <v>Аксессуары для кухни</v>
      </c>
      <c r="Q2012" s="23" t="str">
        <f>VLOOKUP(A2012,'ИЗ ОСНОВЫ НОМЕНКЛАТУР'!D:F,3,0)</f>
        <v>Мойки из камня</v>
      </c>
      <c r="R2012" s="40">
        <f>VLOOKUP(A:A,'ИЗ ОСНОВЫ НОМЕНКЛАТУР'!D:G,4,0)</f>
        <v>21410.3</v>
      </c>
      <c r="S2012" s="12" t="str">
        <f>VLOOKUP(A:A,'ИЗ ОСНОВЫ НОМЕНКЛАТУР'!D:H,5,0)</f>
        <v>C</v>
      </c>
      <c r="T2012" s="44">
        <f t="shared" si="375"/>
        <v>0</v>
      </c>
      <c r="U2012" s="44">
        <f t="shared" si="376"/>
        <v>0</v>
      </c>
      <c r="V2012" s="44">
        <f t="shared" si="377"/>
        <v>0</v>
      </c>
      <c r="W2012" s="44">
        <f t="shared" si="378"/>
        <v>0</v>
      </c>
      <c r="X2012" s="44">
        <f t="shared" si="379"/>
        <v>0</v>
      </c>
      <c r="Y2012" s="44">
        <f t="shared" si="380"/>
        <v>0</v>
      </c>
      <c r="Z2012" s="44">
        <f t="shared" si="381"/>
        <v>21410.3</v>
      </c>
      <c r="AA2012" s="44">
        <f t="shared" si="382"/>
        <v>0</v>
      </c>
      <c r="AB2012" s="44">
        <f t="shared" si="383"/>
        <v>0</v>
      </c>
      <c r="AC2012" s="44">
        <f t="shared" si="384"/>
        <v>0</v>
      </c>
      <c r="AD2012" s="44">
        <f t="shared" si="385"/>
        <v>0</v>
      </c>
      <c r="AE2012" s="12">
        <f t="shared" si="386"/>
        <v>21410.3</v>
      </c>
    </row>
    <row r="2013" spans="1:31" ht="12.6" hidden="1" customHeight="1" x14ac:dyDescent="0.2">
      <c r="A2013" s="26" t="s">
        <v>1067</v>
      </c>
      <c r="B2013" s="19"/>
      <c r="C2013" s="19"/>
      <c r="D2013" s="20"/>
      <c r="E2013" s="21"/>
      <c r="F2013" s="22"/>
      <c r="G2013" s="21"/>
      <c r="H2013" s="22"/>
      <c r="I2013" s="20"/>
      <c r="J2013" s="20">
        <v>1</v>
      </c>
      <c r="K2013" s="20"/>
      <c r="L2013" s="20"/>
      <c r="M2013" s="20">
        <v>1</v>
      </c>
      <c r="N2013" s="20">
        <v>3</v>
      </c>
      <c r="O2013" s="20">
        <v>5</v>
      </c>
      <c r="P2013" s="23" t="str">
        <f>VLOOKUP(A2013,'ИЗ ОСНОВЫ НОМЕНКЛАТУР'!D:E,2,0)</f>
        <v>Аксессуары для кухни</v>
      </c>
      <c r="Q2013" s="23" t="str">
        <f>VLOOKUP(A2013,'ИЗ ОСНОВЫ НОМЕНКЛАТУР'!D:F,3,0)</f>
        <v>Мойки из камня</v>
      </c>
      <c r="R2013" s="40">
        <f>VLOOKUP(A:A,'ИЗ ОСНОВЫ НОМЕНКЛАТУР'!D:G,4,0)</f>
        <v>21381.625333333333</v>
      </c>
      <c r="S2013" s="12" t="str">
        <f>VLOOKUP(A:A,'ИЗ ОСНОВЫ НОМЕНКЛАТУР'!D:H,5,0)</f>
        <v>C</v>
      </c>
      <c r="T2013" s="44">
        <f t="shared" si="375"/>
        <v>0</v>
      </c>
      <c r="U2013" s="44">
        <f t="shared" si="376"/>
        <v>0</v>
      </c>
      <c r="V2013" s="44">
        <f t="shared" si="377"/>
        <v>0</v>
      </c>
      <c r="W2013" s="44">
        <f t="shared" si="378"/>
        <v>0</v>
      </c>
      <c r="X2013" s="44">
        <f t="shared" si="379"/>
        <v>0</v>
      </c>
      <c r="Y2013" s="44">
        <f t="shared" si="380"/>
        <v>0</v>
      </c>
      <c r="Z2013" s="44">
        <f t="shared" si="381"/>
        <v>21381.625333333333</v>
      </c>
      <c r="AA2013" s="44">
        <f t="shared" si="382"/>
        <v>0</v>
      </c>
      <c r="AB2013" s="44">
        <f t="shared" si="383"/>
        <v>0</v>
      </c>
      <c r="AC2013" s="44">
        <f t="shared" si="384"/>
        <v>21381.625333333333</v>
      </c>
      <c r="AD2013" s="44">
        <f t="shared" si="385"/>
        <v>64144.876000000004</v>
      </c>
      <c r="AE2013" s="12">
        <f t="shared" si="386"/>
        <v>106908.12666666668</v>
      </c>
    </row>
    <row r="2014" spans="1:31" ht="12.6" hidden="1" customHeight="1" x14ac:dyDescent="0.2">
      <c r="A2014" s="26" t="s">
        <v>1076</v>
      </c>
      <c r="B2014" s="19"/>
      <c r="C2014" s="19"/>
      <c r="D2014" s="20"/>
      <c r="E2014" s="21"/>
      <c r="F2014" s="22"/>
      <c r="G2014" s="21"/>
      <c r="H2014" s="22"/>
      <c r="I2014" s="20"/>
      <c r="J2014" s="20">
        <v>1</v>
      </c>
      <c r="K2014" s="20"/>
      <c r="L2014" s="20"/>
      <c r="M2014" s="20"/>
      <c r="N2014" s="20">
        <v>1</v>
      </c>
      <c r="O2014" s="20">
        <v>2</v>
      </c>
      <c r="P2014" s="23" t="str">
        <f>VLOOKUP(A2014,'ИЗ ОСНОВЫ НОМЕНКЛАТУР'!D:E,2,0)</f>
        <v>Аксессуары для кухни</v>
      </c>
      <c r="Q2014" s="23" t="str">
        <f>VLOOKUP(A2014,'ИЗ ОСНОВЫ НОМЕНКЛАТУР'!D:F,3,0)</f>
        <v>Мойки из камня</v>
      </c>
      <c r="R2014" s="40">
        <f>VLOOKUP(A:A,'ИЗ ОСНОВЫ НОМЕНКЛАТУР'!D:G,4,0)</f>
        <v>21192.888888888891</v>
      </c>
      <c r="S2014" s="12" t="str">
        <f>VLOOKUP(A:A,'ИЗ ОСНОВЫ НОМЕНКЛАТУР'!D:H,5,0)</f>
        <v>C</v>
      </c>
      <c r="T2014" s="44">
        <f t="shared" si="375"/>
        <v>0</v>
      </c>
      <c r="U2014" s="44">
        <f t="shared" si="376"/>
        <v>0</v>
      </c>
      <c r="V2014" s="44">
        <f t="shared" si="377"/>
        <v>0</v>
      </c>
      <c r="W2014" s="44">
        <f t="shared" si="378"/>
        <v>0</v>
      </c>
      <c r="X2014" s="44">
        <f t="shared" si="379"/>
        <v>0</v>
      </c>
      <c r="Y2014" s="44">
        <f t="shared" si="380"/>
        <v>0</v>
      </c>
      <c r="Z2014" s="44">
        <f t="shared" si="381"/>
        <v>21192.888888888891</v>
      </c>
      <c r="AA2014" s="44">
        <f t="shared" si="382"/>
        <v>0</v>
      </c>
      <c r="AB2014" s="44">
        <f t="shared" si="383"/>
        <v>0</v>
      </c>
      <c r="AC2014" s="44">
        <f t="shared" si="384"/>
        <v>0</v>
      </c>
      <c r="AD2014" s="44">
        <f t="shared" si="385"/>
        <v>21192.888888888891</v>
      </c>
      <c r="AE2014" s="12">
        <f t="shared" si="386"/>
        <v>42385.777777777781</v>
      </c>
    </row>
    <row r="2015" spans="1:31" ht="12.6" hidden="1" customHeight="1" x14ac:dyDescent="0.2">
      <c r="A2015" s="26" t="s">
        <v>1070</v>
      </c>
      <c r="B2015" s="19"/>
      <c r="C2015" s="19"/>
      <c r="D2015" s="20"/>
      <c r="E2015" s="21"/>
      <c r="F2015" s="22"/>
      <c r="G2015" s="21"/>
      <c r="H2015" s="22"/>
      <c r="I2015" s="20"/>
      <c r="J2015" s="20">
        <v>2</v>
      </c>
      <c r="K2015" s="20"/>
      <c r="L2015" s="20"/>
      <c r="M2015" s="20">
        <v>1</v>
      </c>
      <c r="N2015" s="20">
        <v>7</v>
      </c>
      <c r="O2015" s="20">
        <v>10</v>
      </c>
      <c r="P2015" s="23" t="str">
        <f>VLOOKUP(A2015,'ИЗ ОСНОВЫ НОМЕНКЛАТУР'!D:E,2,0)</f>
        <v>Аксессуары для кухни</v>
      </c>
      <c r="Q2015" s="23" t="str">
        <f>VLOOKUP(A2015,'ИЗ ОСНОВЫ НОМЕНКЛАТУР'!D:F,3,0)</f>
        <v>Мойки из камня</v>
      </c>
      <c r="R2015" s="40">
        <f>VLOOKUP(A:A,'ИЗ ОСНОВЫ НОМЕНКЛАТУР'!D:G,4,0)</f>
        <v>20387.857142857141</v>
      </c>
      <c r="S2015" s="12" t="str">
        <f>VLOOKUP(A:A,'ИЗ ОСНОВЫ НОМЕНКЛАТУР'!D:H,5,0)</f>
        <v>C</v>
      </c>
      <c r="T2015" s="44">
        <f t="shared" si="375"/>
        <v>0</v>
      </c>
      <c r="U2015" s="44">
        <f t="shared" si="376"/>
        <v>0</v>
      </c>
      <c r="V2015" s="44">
        <f t="shared" si="377"/>
        <v>0</v>
      </c>
      <c r="W2015" s="44">
        <f t="shared" si="378"/>
        <v>0</v>
      </c>
      <c r="X2015" s="44">
        <f t="shared" si="379"/>
        <v>0</v>
      </c>
      <c r="Y2015" s="44">
        <f t="shared" si="380"/>
        <v>0</v>
      </c>
      <c r="Z2015" s="44">
        <f t="shared" si="381"/>
        <v>40775.714285714283</v>
      </c>
      <c r="AA2015" s="44">
        <f t="shared" si="382"/>
        <v>0</v>
      </c>
      <c r="AB2015" s="44">
        <f t="shared" si="383"/>
        <v>0</v>
      </c>
      <c r="AC2015" s="44">
        <f t="shared" si="384"/>
        <v>20387.857142857141</v>
      </c>
      <c r="AD2015" s="44">
        <f t="shared" si="385"/>
        <v>142715</v>
      </c>
      <c r="AE2015" s="12">
        <f t="shared" si="386"/>
        <v>203878.57142857142</v>
      </c>
    </row>
    <row r="2016" spans="1:31" ht="12.6" hidden="1" customHeight="1" x14ac:dyDescent="0.2">
      <c r="A2016" s="26" t="s">
        <v>1139</v>
      </c>
      <c r="B2016" s="19"/>
      <c r="C2016" s="19"/>
      <c r="D2016" s="20"/>
      <c r="E2016" s="21"/>
      <c r="F2016" s="22"/>
      <c r="G2016" s="21"/>
      <c r="H2016" s="22"/>
      <c r="I2016" s="20"/>
      <c r="J2016" s="20"/>
      <c r="K2016" s="20"/>
      <c r="L2016" s="20"/>
      <c r="M2016" s="20"/>
      <c r="N2016" s="20">
        <v>1</v>
      </c>
      <c r="O2016" s="20">
        <v>1</v>
      </c>
      <c r="P2016" s="23" t="str">
        <f>VLOOKUP(A2016,'ИЗ ОСНОВЫ НОМЕНКЛАТУР'!D:E,2,0)</f>
        <v>Аксессуары для кухни</v>
      </c>
      <c r="Q2016" s="23" t="str">
        <f>VLOOKUP(A2016,'ИЗ ОСНОВЫ НОМЕНКЛАТУР'!D:F,3,0)</f>
        <v>Мойки из камня</v>
      </c>
      <c r="R2016" s="40">
        <f>VLOOKUP(A:A,'ИЗ ОСНОВЫ НОМЕНКЛАТУР'!D:G,4,0)</f>
        <v>27817</v>
      </c>
      <c r="S2016" s="12" t="str">
        <f>VLOOKUP(A:A,'ИЗ ОСНОВЫ НОМЕНКЛАТУР'!D:H,5,0)</f>
        <v>C</v>
      </c>
      <c r="T2016" s="44">
        <f t="shared" si="375"/>
        <v>0</v>
      </c>
      <c r="U2016" s="44">
        <f t="shared" si="376"/>
        <v>0</v>
      </c>
      <c r="V2016" s="44">
        <f t="shared" si="377"/>
        <v>0</v>
      </c>
      <c r="W2016" s="44">
        <f t="shared" si="378"/>
        <v>0</v>
      </c>
      <c r="X2016" s="44">
        <f t="shared" si="379"/>
        <v>0</v>
      </c>
      <c r="Y2016" s="44">
        <f t="shared" si="380"/>
        <v>0</v>
      </c>
      <c r="Z2016" s="44">
        <f t="shared" si="381"/>
        <v>0</v>
      </c>
      <c r="AA2016" s="44">
        <f t="shared" si="382"/>
        <v>0</v>
      </c>
      <c r="AB2016" s="44">
        <f t="shared" si="383"/>
        <v>0</v>
      </c>
      <c r="AC2016" s="44">
        <f t="shared" si="384"/>
        <v>0</v>
      </c>
      <c r="AD2016" s="44">
        <f t="shared" si="385"/>
        <v>27817</v>
      </c>
      <c r="AE2016" s="12">
        <f t="shared" si="386"/>
        <v>27817</v>
      </c>
    </row>
    <row r="2017" spans="1:31" ht="12.6" hidden="1" customHeight="1" x14ac:dyDescent="0.2">
      <c r="A2017" s="26" t="s">
        <v>1108</v>
      </c>
      <c r="B2017" s="19"/>
      <c r="C2017" s="19"/>
      <c r="D2017" s="20"/>
      <c r="E2017" s="21"/>
      <c r="F2017" s="22"/>
      <c r="G2017" s="21"/>
      <c r="H2017" s="22"/>
      <c r="I2017" s="20"/>
      <c r="J2017" s="20">
        <v>1</v>
      </c>
      <c r="K2017" s="20"/>
      <c r="L2017" s="20"/>
      <c r="M2017" s="20">
        <v>3</v>
      </c>
      <c r="N2017" s="20"/>
      <c r="O2017" s="20">
        <v>4</v>
      </c>
      <c r="P2017" s="23" t="str">
        <f>VLOOKUP(A2017,'ИЗ ОСНОВЫ НОМЕНКЛАТУР'!D:E,2,0)</f>
        <v>Аксессуары для кухни</v>
      </c>
      <c r="Q2017" s="23" t="str">
        <f>VLOOKUP(A2017,'ИЗ ОСНОВЫ НОМЕНКЛАТУР'!D:F,3,0)</f>
        <v>Мойки из камня</v>
      </c>
      <c r="R2017" s="40">
        <f>VLOOKUP(A:A,'ИЗ ОСНОВЫ НОМЕНКЛАТУР'!D:G,4,0)</f>
        <v>20561</v>
      </c>
      <c r="S2017" s="12" t="str">
        <f>VLOOKUP(A:A,'ИЗ ОСНОВЫ НОМЕНКЛАТУР'!D:H,5,0)</f>
        <v>C</v>
      </c>
      <c r="T2017" s="44">
        <f t="shared" si="375"/>
        <v>0</v>
      </c>
      <c r="U2017" s="44">
        <f t="shared" si="376"/>
        <v>0</v>
      </c>
      <c r="V2017" s="44">
        <f t="shared" si="377"/>
        <v>0</v>
      </c>
      <c r="W2017" s="44">
        <f t="shared" si="378"/>
        <v>0</v>
      </c>
      <c r="X2017" s="44">
        <f t="shared" si="379"/>
        <v>0</v>
      </c>
      <c r="Y2017" s="44">
        <f t="shared" si="380"/>
        <v>0</v>
      </c>
      <c r="Z2017" s="44">
        <f t="shared" si="381"/>
        <v>20561</v>
      </c>
      <c r="AA2017" s="44">
        <f t="shared" si="382"/>
        <v>0</v>
      </c>
      <c r="AB2017" s="44">
        <f t="shared" si="383"/>
        <v>0</v>
      </c>
      <c r="AC2017" s="44">
        <f t="shared" si="384"/>
        <v>61683</v>
      </c>
      <c r="AD2017" s="44">
        <f t="shared" si="385"/>
        <v>0</v>
      </c>
      <c r="AE2017" s="12">
        <f t="shared" si="386"/>
        <v>82244</v>
      </c>
    </row>
    <row r="2018" spans="1:31" ht="12.6" hidden="1" customHeight="1" x14ac:dyDescent="0.2">
      <c r="A2018" s="26" t="s">
        <v>4610</v>
      </c>
      <c r="B2018" s="19"/>
      <c r="C2018" s="19"/>
      <c r="D2018" s="20"/>
      <c r="E2018" s="21"/>
      <c r="F2018" s="22"/>
      <c r="G2018" s="21"/>
      <c r="H2018" s="22"/>
      <c r="I2018" s="20"/>
      <c r="J2018" s="20"/>
      <c r="K2018" s="20"/>
      <c r="L2018" s="20"/>
      <c r="M2018" s="20">
        <v>2</v>
      </c>
      <c r="N2018" s="20"/>
      <c r="O2018" s="20">
        <v>2</v>
      </c>
      <c r="P2018" s="23" t="str">
        <f>VLOOKUP(A2018,'ИЗ ОСНОВЫ НОМЕНКЛАТУР'!D:E,2,0)</f>
        <v>Аксессуары для кухни</v>
      </c>
      <c r="Q2018" s="23" t="str">
        <f>VLOOKUP(A2018,'ИЗ ОСНОВЫ НОМЕНКЛАТУР'!D:F,3,0)</f>
        <v>Мойки из камня</v>
      </c>
      <c r="R2018" s="40">
        <f>VLOOKUP(A:A,'ИЗ ОСНОВЫ НОМЕНКЛАТУР'!D:G,4,0)</f>
        <v>27735</v>
      </c>
      <c r="S2018" s="12" t="str">
        <f>VLOOKUP(A:A,'ИЗ ОСНОВЫ НОМЕНКЛАТУР'!D:H,5,0)</f>
        <v>C</v>
      </c>
      <c r="T2018" s="44">
        <f t="shared" si="375"/>
        <v>0</v>
      </c>
      <c r="U2018" s="44">
        <f t="shared" si="376"/>
        <v>0</v>
      </c>
      <c r="V2018" s="44">
        <f t="shared" si="377"/>
        <v>0</v>
      </c>
      <c r="W2018" s="44">
        <f t="shared" si="378"/>
        <v>0</v>
      </c>
      <c r="X2018" s="44">
        <f t="shared" si="379"/>
        <v>0</v>
      </c>
      <c r="Y2018" s="44">
        <f t="shared" si="380"/>
        <v>0</v>
      </c>
      <c r="Z2018" s="44">
        <f t="shared" si="381"/>
        <v>0</v>
      </c>
      <c r="AA2018" s="44">
        <f t="shared" si="382"/>
        <v>0</v>
      </c>
      <c r="AB2018" s="44">
        <f t="shared" si="383"/>
        <v>0</v>
      </c>
      <c r="AC2018" s="44">
        <f t="shared" si="384"/>
        <v>55470</v>
      </c>
      <c r="AD2018" s="44">
        <f t="shared" si="385"/>
        <v>0</v>
      </c>
      <c r="AE2018" s="12">
        <f t="shared" si="386"/>
        <v>55470</v>
      </c>
    </row>
    <row r="2019" spans="1:31" ht="12.6" hidden="1" customHeight="1" x14ac:dyDescent="0.2">
      <c r="A2019" s="26" t="s">
        <v>1080</v>
      </c>
      <c r="B2019" s="19"/>
      <c r="C2019" s="19"/>
      <c r="D2019" s="20"/>
      <c r="E2019" s="21"/>
      <c r="F2019" s="22"/>
      <c r="G2019" s="21"/>
      <c r="H2019" s="22"/>
      <c r="I2019" s="20"/>
      <c r="J2019" s="20">
        <v>1</v>
      </c>
      <c r="K2019" s="20"/>
      <c r="L2019" s="20"/>
      <c r="M2019" s="20">
        <v>2</v>
      </c>
      <c r="N2019" s="20">
        <v>2</v>
      </c>
      <c r="O2019" s="20">
        <v>5</v>
      </c>
      <c r="P2019" s="23" t="str">
        <f>VLOOKUP(A2019,'ИЗ ОСНОВЫ НОМЕНКЛАТУР'!D:E,2,0)</f>
        <v>Аксессуары для кухни</v>
      </c>
      <c r="Q2019" s="23" t="str">
        <f>VLOOKUP(A2019,'ИЗ ОСНОВЫ НОМЕНКЛАТУР'!D:F,3,0)</f>
        <v>Мойки из камня</v>
      </c>
      <c r="R2019" s="40">
        <f>VLOOKUP(A:A,'ИЗ ОСНОВЫ НОМЕНКЛАТУР'!D:G,4,0)</f>
        <v>21386.5</v>
      </c>
      <c r="S2019" s="12" t="str">
        <f>VLOOKUP(A:A,'ИЗ ОСНОВЫ НОМЕНКЛАТУР'!D:H,5,0)</f>
        <v>C</v>
      </c>
      <c r="T2019" s="44">
        <f t="shared" si="375"/>
        <v>0</v>
      </c>
      <c r="U2019" s="44">
        <f t="shared" si="376"/>
        <v>0</v>
      </c>
      <c r="V2019" s="44">
        <f t="shared" si="377"/>
        <v>0</v>
      </c>
      <c r="W2019" s="44">
        <f t="shared" si="378"/>
        <v>0</v>
      </c>
      <c r="X2019" s="44">
        <f t="shared" si="379"/>
        <v>0</v>
      </c>
      <c r="Y2019" s="44">
        <f t="shared" si="380"/>
        <v>0</v>
      </c>
      <c r="Z2019" s="44">
        <f t="shared" si="381"/>
        <v>21386.5</v>
      </c>
      <c r="AA2019" s="44">
        <f t="shared" si="382"/>
        <v>0</v>
      </c>
      <c r="AB2019" s="44">
        <f t="shared" si="383"/>
        <v>0</v>
      </c>
      <c r="AC2019" s="44">
        <f t="shared" si="384"/>
        <v>42773</v>
      </c>
      <c r="AD2019" s="44">
        <f t="shared" si="385"/>
        <v>42773</v>
      </c>
      <c r="AE2019" s="12">
        <f t="shared" si="386"/>
        <v>106932.5</v>
      </c>
    </row>
    <row r="2020" spans="1:31" ht="12.6" hidden="1" customHeight="1" x14ac:dyDescent="0.2">
      <c r="A2020" s="26" t="s">
        <v>1087</v>
      </c>
      <c r="B2020" s="19"/>
      <c r="C2020" s="19"/>
      <c r="D2020" s="20"/>
      <c r="E2020" s="21"/>
      <c r="F2020" s="22"/>
      <c r="G2020" s="21"/>
      <c r="H2020" s="22"/>
      <c r="I2020" s="20"/>
      <c r="J2020" s="20"/>
      <c r="K2020" s="20"/>
      <c r="L2020" s="20"/>
      <c r="M2020" s="20"/>
      <c r="N2020" s="20">
        <v>1</v>
      </c>
      <c r="O2020" s="20">
        <v>1</v>
      </c>
      <c r="P2020" s="23" t="str">
        <f>VLOOKUP(A2020,'ИЗ ОСНОВЫ НОМЕНКЛАТУР'!D:E,2,0)</f>
        <v>Аксессуары для кухни</v>
      </c>
      <c r="Q2020" s="23" t="str">
        <f>VLOOKUP(A2020,'ИЗ ОСНОВЫ НОМЕНКЛАТУР'!D:F,3,0)</f>
        <v>Мойки из камня</v>
      </c>
      <c r="R2020" s="40">
        <f>VLOOKUP(A:A,'ИЗ ОСНОВЫ НОМЕНКЛАТУР'!D:G,4,0)</f>
        <v>21388</v>
      </c>
      <c r="S2020" s="12" t="str">
        <f>VLOOKUP(A:A,'ИЗ ОСНОВЫ НОМЕНКЛАТУР'!D:H,5,0)</f>
        <v>C</v>
      </c>
      <c r="T2020" s="44">
        <f t="shared" si="375"/>
        <v>0</v>
      </c>
      <c r="U2020" s="44">
        <f t="shared" si="376"/>
        <v>0</v>
      </c>
      <c r="V2020" s="44">
        <f t="shared" si="377"/>
        <v>0</v>
      </c>
      <c r="W2020" s="44">
        <f t="shared" si="378"/>
        <v>0</v>
      </c>
      <c r="X2020" s="44">
        <f t="shared" si="379"/>
        <v>0</v>
      </c>
      <c r="Y2020" s="44">
        <f t="shared" si="380"/>
        <v>0</v>
      </c>
      <c r="Z2020" s="44">
        <f t="shared" si="381"/>
        <v>0</v>
      </c>
      <c r="AA2020" s="44">
        <f t="shared" si="382"/>
        <v>0</v>
      </c>
      <c r="AB2020" s="44">
        <f t="shared" si="383"/>
        <v>0</v>
      </c>
      <c r="AC2020" s="44">
        <f t="shared" si="384"/>
        <v>0</v>
      </c>
      <c r="AD2020" s="44">
        <f t="shared" si="385"/>
        <v>21388</v>
      </c>
      <c r="AE2020" s="12">
        <f t="shared" si="386"/>
        <v>21388</v>
      </c>
    </row>
    <row r="2021" spans="1:31" ht="12.6" hidden="1" customHeight="1" x14ac:dyDescent="0.2">
      <c r="A2021" s="26" t="s">
        <v>1100</v>
      </c>
      <c r="B2021" s="19"/>
      <c r="C2021" s="19"/>
      <c r="D2021" s="20"/>
      <c r="E2021" s="21"/>
      <c r="F2021" s="22"/>
      <c r="G2021" s="21"/>
      <c r="H2021" s="22"/>
      <c r="I2021" s="20"/>
      <c r="J2021" s="20"/>
      <c r="K2021" s="20"/>
      <c r="L2021" s="20">
        <v>2</v>
      </c>
      <c r="M2021" s="20"/>
      <c r="N2021" s="20"/>
      <c r="O2021" s="20">
        <v>2</v>
      </c>
      <c r="P2021" s="23" t="str">
        <f>VLOOKUP(A2021,'ИЗ ОСНОВЫ НОМЕНКЛАТУР'!D:E,2,0)</f>
        <v>Аксессуары для кухни</v>
      </c>
      <c r="Q2021" s="23" t="str">
        <f>VLOOKUP(A2021,'ИЗ ОСНОВЫ НОМЕНКЛАТУР'!D:F,3,0)</f>
        <v>Мойки из камня</v>
      </c>
      <c r="R2021" s="40">
        <f>VLOOKUP(A:A,'ИЗ ОСНОВЫ НОМЕНКЛАТУР'!D:G,4,0)</f>
        <v>21382</v>
      </c>
      <c r="S2021" s="12" t="str">
        <f>VLOOKUP(A:A,'ИЗ ОСНОВЫ НОМЕНКЛАТУР'!D:H,5,0)</f>
        <v>C</v>
      </c>
      <c r="T2021" s="44">
        <f t="shared" si="375"/>
        <v>0</v>
      </c>
      <c r="U2021" s="44">
        <f t="shared" si="376"/>
        <v>0</v>
      </c>
      <c r="V2021" s="44">
        <f t="shared" si="377"/>
        <v>0</v>
      </c>
      <c r="W2021" s="44">
        <f t="shared" si="378"/>
        <v>0</v>
      </c>
      <c r="X2021" s="44">
        <f t="shared" si="379"/>
        <v>0</v>
      </c>
      <c r="Y2021" s="44">
        <f t="shared" si="380"/>
        <v>0</v>
      </c>
      <c r="Z2021" s="44">
        <f t="shared" si="381"/>
        <v>0</v>
      </c>
      <c r="AA2021" s="44">
        <f t="shared" si="382"/>
        <v>0</v>
      </c>
      <c r="AB2021" s="44">
        <f t="shared" si="383"/>
        <v>42764</v>
      </c>
      <c r="AC2021" s="44">
        <f t="shared" si="384"/>
        <v>0</v>
      </c>
      <c r="AD2021" s="44">
        <f t="shared" si="385"/>
        <v>0</v>
      </c>
      <c r="AE2021" s="12">
        <f t="shared" si="386"/>
        <v>42764</v>
      </c>
    </row>
    <row r="2022" spans="1:31" ht="12.6" hidden="1" customHeight="1" x14ac:dyDescent="0.2">
      <c r="A2022" s="26" t="s">
        <v>4611</v>
      </c>
      <c r="B2022" s="19"/>
      <c r="C2022" s="19"/>
      <c r="D2022" s="20"/>
      <c r="E2022" s="21"/>
      <c r="F2022" s="22"/>
      <c r="G2022" s="21"/>
      <c r="H2022" s="22"/>
      <c r="I2022" s="20"/>
      <c r="J2022" s="20"/>
      <c r="K2022" s="20"/>
      <c r="L2022" s="20"/>
      <c r="M2022" s="20"/>
      <c r="N2022" s="20">
        <v>1</v>
      </c>
      <c r="O2022" s="20">
        <v>1</v>
      </c>
      <c r="P2022" s="23" t="str">
        <f>VLOOKUP(A2022,'ИЗ ОСНОВЫ НОМЕНКЛАТУР'!D:E,2,0)</f>
        <v>Аксессуары для кухни</v>
      </c>
      <c r="Q2022" s="23" t="str">
        <f>VLOOKUP(A2022,'ИЗ ОСНОВЫ НОМЕНКЛАТУР'!D:F,3,0)</f>
        <v>Мойки из камня</v>
      </c>
      <c r="R2022" s="40">
        <f>VLOOKUP(A:A,'ИЗ ОСНОВЫ НОМЕНКЛАТУР'!D:G,4,0)</f>
        <v>31517</v>
      </c>
      <c r="S2022" s="12" t="str">
        <f>VLOOKUP(A:A,'ИЗ ОСНОВЫ НОМЕНКЛАТУР'!D:H,5,0)</f>
        <v>C</v>
      </c>
      <c r="T2022" s="44">
        <f t="shared" si="375"/>
        <v>0</v>
      </c>
      <c r="U2022" s="44">
        <f t="shared" si="376"/>
        <v>0</v>
      </c>
      <c r="V2022" s="44">
        <f t="shared" si="377"/>
        <v>0</v>
      </c>
      <c r="W2022" s="44">
        <f t="shared" si="378"/>
        <v>0</v>
      </c>
      <c r="X2022" s="44">
        <f t="shared" si="379"/>
        <v>0</v>
      </c>
      <c r="Y2022" s="44">
        <f t="shared" si="380"/>
        <v>0</v>
      </c>
      <c r="Z2022" s="44">
        <f t="shared" si="381"/>
        <v>0</v>
      </c>
      <c r="AA2022" s="44">
        <f t="shared" si="382"/>
        <v>0</v>
      </c>
      <c r="AB2022" s="44">
        <f t="shared" si="383"/>
        <v>0</v>
      </c>
      <c r="AC2022" s="44">
        <f t="shared" si="384"/>
        <v>0</v>
      </c>
      <c r="AD2022" s="44">
        <f t="shared" si="385"/>
        <v>31517</v>
      </c>
      <c r="AE2022" s="12">
        <f t="shared" si="386"/>
        <v>31517</v>
      </c>
    </row>
    <row r="2023" spans="1:31" ht="12.6" hidden="1" customHeight="1" x14ac:dyDescent="0.2">
      <c r="A2023" s="26" t="s">
        <v>4612</v>
      </c>
      <c r="B2023" s="19"/>
      <c r="C2023" s="19"/>
      <c r="D2023" s="20"/>
      <c r="E2023" s="21"/>
      <c r="F2023" s="22"/>
      <c r="G2023" s="21"/>
      <c r="H2023" s="22"/>
      <c r="I2023" s="20"/>
      <c r="J2023" s="20"/>
      <c r="K2023" s="20"/>
      <c r="L2023" s="20"/>
      <c r="M2023" s="20"/>
      <c r="N2023" s="20">
        <v>1</v>
      </c>
      <c r="O2023" s="20">
        <v>1</v>
      </c>
      <c r="P2023" s="23" t="str">
        <f>VLOOKUP(A2023,'ИЗ ОСНОВЫ НОМЕНКЛАТУР'!D:E,2,0)</f>
        <v>Аксессуары для кухни</v>
      </c>
      <c r="Q2023" s="23" t="str">
        <f>VLOOKUP(A2023,'ИЗ ОСНОВЫ НОМЕНКЛАТУР'!D:F,3,0)</f>
        <v>Мойки из камня</v>
      </c>
      <c r="R2023" s="40">
        <f>VLOOKUP(A:A,'ИЗ ОСНОВЫ НОМЕНКЛАТУР'!D:G,4,0)</f>
        <v>24990</v>
      </c>
      <c r="S2023" s="12" t="str">
        <f>VLOOKUP(A:A,'ИЗ ОСНОВЫ НОМЕНКЛАТУР'!D:H,5,0)</f>
        <v>C</v>
      </c>
      <c r="T2023" s="44">
        <f t="shared" si="375"/>
        <v>0</v>
      </c>
      <c r="U2023" s="44">
        <f t="shared" si="376"/>
        <v>0</v>
      </c>
      <c r="V2023" s="44">
        <f t="shared" si="377"/>
        <v>0</v>
      </c>
      <c r="W2023" s="44">
        <f t="shared" si="378"/>
        <v>0</v>
      </c>
      <c r="X2023" s="44">
        <f t="shared" si="379"/>
        <v>0</v>
      </c>
      <c r="Y2023" s="44">
        <f t="shared" si="380"/>
        <v>0</v>
      </c>
      <c r="Z2023" s="44">
        <f t="shared" si="381"/>
        <v>0</v>
      </c>
      <c r="AA2023" s="44">
        <f t="shared" si="382"/>
        <v>0</v>
      </c>
      <c r="AB2023" s="44">
        <f t="shared" si="383"/>
        <v>0</v>
      </c>
      <c r="AC2023" s="44">
        <f t="shared" si="384"/>
        <v>0</v>
      </c>
      <c r="AD2023" s="44">
        <f t="shared" si="385"/>
        <v>24990</v>
      </c>
      <c r="AE2023" s="12">
        <f t="shared" si="386"/>
        <v>24990</v>
      </c>
    </row>
    <row r="2024" spans="1:31" ht="12.6" hidden="1" customHeight="1" x14ac:dyDescent="0.2">
      <c r="A2024" s="26" t="s">
        <v>1140</v>
      </c>
      <c r="B2024" s="19"/>
      <c r="C2024" s="19"/>
      <c r="D2024" s="20"/>
      <c r="E2024" s="21"/>
      <c r="F2024" s="22"/>
      <c r="G2024" s="21"/>
      <c r="H2024" s="22"/>
      <c r="I2024" s="20"/>
      <c r="J2024" s="20"/>
      <c r="K2024" s="20"/>
      <c r="L2024" s="20">
        <v>1</v>
      </c>
      <c r="M2024" s="20"/>
      <c r="N2024" s="20"/>
      <c r="O2024" s="20">
        <v>1</v>
      </c>
      <c r="P2024" s="23" t="str">
        <f>VLOOKUP(A2024,'ИЗ ОСНОВЫ НОМЕНКЛАТУР'!D:E,2,0)</f>
        <v>Аксессуары для кухни</v>
      </c>
      <c r="Q2024" s="23" t="str">
        <f>VLOOKUP(A2024,'ИЗ ОСНОВЫ НОМЕНКЛАТУР'!D:F,3,0)</f>
        <v>Мойки из камня</v>
      </c>
      <c r="R2024" s="40">
        <f>VLOOKUP(A:A,'ИЗ ОСНОВЫ НОМЕНКЛАТУР'!D:G,4,0)</f>
        <v>26140</v>
      </c>
      <c r="S2024" s="12" t="str">
        <f>VLOOKUP(A:A,'ИЗ ОСНОВЫ НОМЕНКЛАТУР'!D:H,5,0)</f>
        <v>C</v>
      </c>
      <c r="T2024" s="44">
        <f t="shared" si="375"/>
        <v>0</v>
      </c>
      <c r="U2024" s="44">
        <f t="shared" si="376"/>
        <v>0</v>
      </c>
      <c r="V2024" s="44">
        <f t="shared" si="377"/>
        <v>0</v>
      </c>
      <c r="W2024" s="44">
        <f t="shared" si="378"/>
        <v>0</v>
      </c>
      <c r="X2024" s="44">
        <f t="shared" si="379"/>
        <v>0</v>
      </c>
      <c r="Y2024" s="44">
        <f t="shared" si="380"/>
        <v>0</v>
      </c>
      <c r="Z2024" s="44">
        <f t="shared" si="381"/>
        <v>0</v>
      </c>
      <c r="AA2024" s="44">
        <f t="shared" si="382"/>
        <v>0</v>
      </c>
      <c r="AB2024" s="44">
        <f t="shared" si="383"/>
        <v>26140</v>
      </c>
      <c r="AC2024" s="44">
        <f t="shared" si="384"/>
        <v>0</v>
      </c>
      <c r="AD2024" s="44">
        <f t="shared" si="385"/>
        <v>0</v>
      </c>
      <c r="AE2024" s="12">
        <f t="shared" si="386"/>
        <v>26140</v>
      </c>
    </row>
    <row r="2025" spans="1:31" ht="12.6" hidden="1" customHeight="1" x14ac:dyDescent="0.2">
      <c r="A2025" s="26" t="s">
        <v>1049</v>
      </c>
      <c r="B2025" s="19"/>
      <c r="C2025" s="19"/>
      <c r="D2025" s="20"/>
      <c r="E2025" s="21"/>
      <c r="F2025" s="22"/>
      <c r="G2025" s="21"/>
      <c r="H2025" s="22"/>
      <c r="I2025" s="20"/>
      <c r="J2025" s="20"/>
      <c r="K2025" s="20"/>
      <c r="L2025" s="20">
        <v>1</v>
      </c>
      <c r="M2025" s="20"/>
      <c r="N2025" s="20"/>
      <c r="O2025" s="20">
        <v>1</v>
      </c>
      <c r="P2025" s="23" t="str">
        <f>VLOOKUP(A2025,'ИЗ ОСНОВЫ НОМЕНКЛАТУР'!D:E,2,0)</f>
        <v>Аксессуары для кухни</v>
      </c>
      <c r="Q2025" s="23" t="str">
        <f>VLOOKUP(A2025,'ИЗ ОСНОВЫ НОМЕНКЛАТУР'!D:F,3,0)</f>
        <v>1 чаша</v>
      </c>
      <c r="R2025" s="40">
        <f>VLOOKUP(A:A,'ИЗ ОСНОВЫ НОМЕНКЛАТУР'!D:G,4,0)</f>
        <v>5946.43</v>
      </c>
      <c r="S2025" s="12" t="str">
        <f>VLOOKUP(A:A,'ИЗ ОСНОВЫ НОМЕНКЛАТУР'!D:H,5,0)</f>
        <v>C</v>
      </c>
      <c r="T2025" s="44">
        <f t="shared" si="375"/>
        <v>0</v>
      </c>
      <c r="U2025" s="44">
        <f t="shared" si="376"/>
        <v>0</v>
      </c>
      <c r="V2025" s="44">
        <f t="shared" si="377"/>
        <v>0</v>
      </c>
      <c r="W2025" s="44">
        <f t="shared" si="378"/>
        <v>0</v>
      </c>
      <c r="X2025" s="44">
        <f t="shared" si="379"/>
        <v>0</v>
      </c>
      <c r="Y2025" s="44">
        <f t="shared" si="380"/>
        <v>0</v>
      </c>
      <c r="Z2025" s="44">
        <f t="shared" si="381"/>
        <v>0</v>
      </c>
      <c r="AA2025" s="44">
        <f t="shared" si="382"/>
        <v>0</v>
      </c>
      <c r="AB2025" s="44">
        <f t="shared" si="383"/>
        <v>5946.43</v>
      </c>
      <c r="AC2025" s="44">
        <f t="shared" si="384"/>
        <v>0</v>
      </c>
      <c r="AD2025" s="44">
        <f t="shared" si="385"/>
        <v>0</v>
      </c>
      <c r="AE2025" s="12">
        <f t="shared" si="386"/>
        <v>5946.43</v>
      </c>
    </row>
    <row r="2026" spans="1:31" ht="12.6" hidden="1" customHeight="1" x14ac:dyDescent="0.2">
      <c r="A2026" s="26" t="s">
        <v>1044</v>
      </c>
      <c r="B2026" s="19"/>
      <c r="C2026" s="19"/>
      <c r="D2026" s="20"/>
      <c r="E2026" s="21"/>
      <c r="F2026" s="22"/>
      <c r="G2026" s="21"/>
      <c r="H2026" s="22"/>
      <c r="I2026" s="20"/>
      <c r="J2026" s="20"/>
      <c r="K2026" s="20"/>
      <c r="L2026" s="20">
        <v>1</v>
      </c>
      <c r="M2026" s="20"/>
      <c r="N2026" s="20"/>
      <c r="O2026" s="20">
        <v>1</v>
      </c>
      <c r="P2026" s="23" t="str">
        <f>VLOOKUP(A2026,'ИЗ ОСНОВЫ НОМЕНКЛАТУР'!D:E,2,0)</f>
        <v>Аксессуары для кухни</v>
      </c>
      <c r="Q2026" s="23" t="str">
        <f>VLOOKUP(A2026,'ИЗ ОСНОВЫ НОМЕНКЛАТУР'!D:F,3,0)</f>
        <v>1 чаша</v>
      </c>
      <c r="R2026" s="40">
        <f>VLOOKUP(A:A,'ИЗ ОСНОВЫ НОМЕНКЛАТУР'!D:G,4,0)</f>
        <v>7391.9250000000002</v>
      </c>
      <c r="S2026" s="12" t="str">
        <f>VLOOKUP(A:A,'ИЗ ОСНОВЫ НОМЕНКЛАТУР'!D:H,5,0)</f>
        <v>C</v>
      </c>
      <c r="T2026" s="44">
        <f t="shared" si="375"/>
        <v>0</v>
      </c>
      <c r="U2026" s="44">
        <f t="shared" si="376"/>
        <v>0</v>
      </c>
      <c r="V2026" s="44">
        <f t="shared" si="377"/>
        <v>0</v>
      </c>
      <c r="W2026" s="44">
        <f t="shared" si="378"/>
        <v>0</v>
      </c>
      <c r="X2026" s="44">
        <f t="shared" si="379"/>
        <v>0</v>
      </c>
      <c r="Y2026" s="44">
        <f t="shared" si="380"/>
        <v>0</v>
      </c>
      <c r="Z2026" s="44">
        <f t="shared" si="381"/>
        <v>0</v>
      </c>
      <c r="AA2026" s="44">
        <f t="shared" si="382"/>
        <v>0</v>
      </c>
      <c r="AB2026" s="44">
        <f t="shared" si="383"/>
        <v>7391.9250000000002</v>
      </c>
      <c r="AC2026" s="44">
        <f t="shared" si="384"/>
        <v>0</v>
      </c>
      <c r="AD2026" s="44">
        <f t="shared" si="385"/>
        <v>0</v>
      </c>
      <c r="AE2026" s="12">
        <f t="shared" si="386"/>
        <v>7391.9250000000002</v>
      </c>
    </row>
    <row r="2027" spans="1:31" ht="12.6" hidden="1" customHeight="1" x14ac:dyDescent="0.2">
      <c r="A2027" s="26" t="s">
        <v>1026</v>
      </c>
      <c r="B2027" s="19"/>
      <c r="C2027" s="19"/>
      <c r="D2027" s="20"/>
      <c r="E2027" s="21"/>
      <c r="F2027" s="22"/>
      <c r="G2027" s="21"/>
      <c r="H2027" s="22"/>
      <c r="I2027" s="20"/>
      <c r="J2027" s="20">
        <v>1</v>
      </c>
      <c r="K2027" s="20"/>
      <c r="L2027" s="20"/>
      <c r="M2027" s="20">
        <v>25</v>
      </c>
      <c r="N2027" s="20"/>
      <c r="O2027" s="20">
        <v>26</v>
      </c>
      <c r="P2027" s="23" t="str">
        <f>VLOOKUP(A2027,'ИЗ ОСНОВЫ НОМЕНКЛАТУР'!D:E,2,0)</f>
        <v>Аксессуары для кухни</v>
      </c>
      <c r="Q2027" s="23" t="str">
        <f>VLOOKUP(A2027,'ИЗ ОСНОВЫ НОМЕНКЛАТУР'!D:F,3,0)</f>
        <v>1 чаша</v>
      </c>
      <c r="R2027" s="40">
        <f>VLOOKUP(A:A,'ИЗ ОСНОВЫ НОМЕНКЛАТУР'!D:G,4,0)</f>
        <v>6045.2637500000001</v>
      </c>
      <c r="S2027" s="12" t="str">
        <f>VLOOKUP(A:A,'ИЗ ОСНОВЫ НОМЕНКЛАТУР'!D:H,5,0)</f>
        <v>C</v>
      </c>
      <c r="T2027" s="44">
        <f t="shared" si="375"/>
        <v>0</v>
      </c>
      <c r="U2027" s="44">
        <f t="shared" si="376"/>
        <v>0</v>
      </c>
      <c r="V2027" s="44">
        <f t="shared" si="377"/>
        <v>0</v>
      </c>
      <c r="W2027" s="44">
        <f t="shared" si="378"/>
        <v>0</v>
      </c>
      <c r="X2027" s="44">
        <f t="shared" si="379"/>
        <v>0</v>
      </c>
      <c r="Y2027" s="44">
        <f t="shared" si="380"/>
        <v>0</v>
      </c>
      <c r="Z2027" s="44">
        <f t="shared" si="381"/>
        <v>6045.2637500000001</v>
      </c>
      <c r="AA2027" s="44">
        <f t="shared" si="382"/>
        <v>0</v>
      </c>
      <c r="AB2027" s="44">
        <f t="shared" si="383"/>
        <v>0</v>
      </c>
      <c r="AC2027" s="44">
        <f t="shared" si="384"/>
        <v>151131.59375</v>
      </c>
      <c r="AD2027" s="44">
        <f t="shared" si="385"/>
        <v>0</v>
      </c>
      <c r="AE2027" s="12">
        <f t="shared" si="386"/>
        <v>157176.85750000001</v>
      </c>
    </row>
    <row r="2028" spans="1:31" ht="12.6" hidden="1" customHeight="1" x14ac:dyDescent="0.2">
      <c r="A2028" s="26" t="s">
        <v>1005</v>
      </c>
      <c r="B2028" s="19"/>
      <c r="C2028" s="19"/>
      <c r="D2028" s="20">
        <v>3</v>
      </c>
      <c r="E2028" s="20">
        <v>2</v>
      </c>
      <c r="F2028" s="20"/>
      <c r="G2028" s="21"/>
      <c r="H2028" s="22"/>
      <c r="I2028" s="20"/>
      <c r="J2028" s="20">
        <v>3</v>
      </c>
      <c r="K2028" s="20"/>
      <c r="L2028" s="20">
        <v>1</v>
      </c>
      <c r="M2028" s="20">
        <v>14</v>
      </c>
      <c r="N2028" s="20">
        <v>3</v>
      </c>
      <c r="O2028" s="20">
        <v>26</v>
      </c>
      <c r="P2028" s="23" t="str">
        <f>VLOOKUP(A2028,'ИЗ ОСНОВЫ НОМЕНКЛАТУР'!D:E,2,0)</f>
        <v>Аксессуары для кухни</v>
      </c>
      <c r="Q2028" s="23" t="str">
        <f>VLOOKUP(A2028,'ИЗ ОСНОВЫ НОМЕНКЛАТУР'!D:F,3,0)</f>
        <v>1 чаша</v>
      </c>
      <c r="R2028" s="40">
        <f>VLOOKUP(A:A,'ИЗ ОСНОВЫ НОМЕНКЛАТУР'!D:G,4,0)</f>
        <v>7182.0909677419359</v>
      </c>
      <c r="S2028" s="12" t="str">
        <f>VLOOKUP(A:A,'ИЗ ОСНОВЫ НОМЕНКЛАТУР'!D:H,5,0)</f>
        <v>C</v>
      </c>
      <c r="T2028" s="44">
        <f t="shared" si="375"/>
        <v>21546.272903225807</v>
      </c>
      <c r="U2028" s="44">
        <f t="shared" si="376"/>
        <v>14364.181935483872</v>
      </c>
      <c r="V2028" s="44">
        <f t="shared" si="377"/>
        <v>0</v>
      </c>
      <c r="W2028" s="44">
        <f t="shared" si="378"/>
        <v>0</v>
      </c>
      <c r="X2028" s="44">
        <f t="shared" si="379"/>
        <v>0</v>
      </c>
      <c r="Y2028" s="44">
        <f t="shared" si="380"/>
        <v>0</v>
      </c>
      <c r="Z2028" s="44">
        <f t="shared" si="381"/>
        <v>21546.272903225807</v>
      </c>
      <c r="AA2028" s="44">
        <f t="shared" si="382"/>
        <v>0</v>
      </c>
      <c r="AB2028" s="44">
        <f t="shared" si="383"/>
        <v>7182.0909677419359</v>
      </c>
      <c r="AC2028" s="44">
        <f t="shared" si="384"/>
        <v>100549.27354838711</v>
      </c>
      <c r="AD2028" s="44">
        <f t="shared" si="385"/>
        <v>21546.272903225807</v>
      </c>
      <c r="AE2028" s="12">
        <f t="shared" si="386"/>
        <v>186734.36516129033</v>
      </c>
    </row>
    <row r="2029" spans="1:31" ht="12.6" hidden="1" customHeight="1" x14ac:dyDescent="0.2">
      <c r="A2029" s="26" t="s">
        <v>1022</v>
      </c>
      <c r="B2029" s="19"/>
      <c r="C2029" s="19"/>
      <c r="D2029" s="20"/>
      <c r="E2029" s="21"/>
      <c r="F2029" s="22"/>
      <c r="G2029" s="21"/>
      <c r="H2029" s="22"/>
      <c r="I2029" s="20"/>
      <c r="J2029" s="20"/>
      <c r="K2029" s="20"/>
      <c r="L2029" s="20"/>
      <c r="M2029" s="20">
        <v>14</v>
      </c>
      <c r="N2029" s="20"/>
      <c r="O2029" s="20">
        <v>14</v>
      </c>
      <c r="P2029" s="23" t="str">
        <f>VLOOKUP(A2029,'ИЗ ОСНОВЫ НОМЕНКЛАТУР'!D:E,2,0)</f>
        <v>Аксессуары для кухни</v>
      </c>
      <c r="Q2029" s="23" t="str">
        <f>VLOOKUP(A2029,'ИЗ ОСНОВЫ НОМЕНКЛАТУР'!D:F,3,0)</f>
        <v>1 чаша</v>
      </c>
      <c r="R2029" s="40">
        <f>VLOOKUP(A:A,'ИЗ ОСНОВЫ НОМЕНКЛАТУР'!D:G,4,0)</f>
        <v>5574.2846153846149</v>
      </c>
      <c r="S2029" s="12" t="str">
        <f>VLOOKUP(A:A,'ИЗ ОСНОВЫ НОМЕНКЛАТУР'!D:H,5,0)</f>
        <v>C</v>
      </c>
      <c r="T2029" s="44">
        <f t="shared" si="375"/>
        <v>0</v>
      </c>
      <c r="U2029" s="44">
        <f t="shared" si="376"/>
        <v>0</v>
      </c>
      <c r="V2029" s="44">
        <f t="shared" si="377"/>
        <v>0</v>
      </c>
      <c r="W2029" s="44">
        <f t="shared" si="378"/>
        <v>0</v>
      </c>
      <c r="X2029" s="44">
        <f t="shared" si="379"/>
        <v>0</v>
      </c>
      <c r="Y2029" s="44">
        <f t="shared" si="380"/>
        <v>0</v>
      </c>
      <c r="Z2029" s="44">
        <f t="shared" si="381"/>
        <v>0</v>
      </c>
      <c r="AA2029" s="44">
        <f t="shared" si="382"/>
        <v>0</v>
      </c>
      <c r="AB2029" s="44">
        <f t="shared" si="383"/>
        <v>0</v>
      </c>
      <c r="AC2029" s="44">
        <f t="shared" si="384"/>
        <v>78039.984615384601</v>
      </c>
      <c r="AD2029" s="44">
        <f t="shared" si="385"/>
        <v>0</v>
      </c>
      <c r="AE2029" s="12">
        <f t="shared" si="386"/>
        <v>78039.984615384601</v>
      </c>
    </row>
    <row r="2030" spans="1:31" ht="12.6" hidden="1" customHeight="1" x14ac:dyDescent="0.2">
      <c r="A2030" s="26" t="s">
        <v>1041</v>
      </c>
      <c r="B2030" s="19"/>
      <c r="C2030" s="19"/>
      <c r="D2030" s="20"/>
      <c r="E2030" s="20">
        <v>3</v>
      </c>
      <c r="F2030" s="20"/>
      <c r="G2030" s="21"/>
      <c r="H2030" s="22"/>
      <c r="I2030" s="20"/>
      <c r="J2030" s="20">
        <v>5</v>
      </c>
      <c r="K2030" s="20"/>
      <c r="L2030" s="20"/>
      <c r="M2030" s="20"/>
      <c r="N2030" s="20">
        <v>3</v>
      </c>
      <c r="O2030" s="20">
        <v>11</v>
      </c>
      <c r="P2030" s="23" t="str">
        <f>VLOOKUP(A2030,'ИЗ ОСНОВЫ НОМЕНКЛАТУР'!D:E,2,0)</f>
        <v>Аксессуары для кухни</v>
      </c>
      <c r="Q2030" s="23" t="str">
        <f>VLOOKUP(A2030,'ИЗ ОСНОВЫ НОМЕНКЛАТУР'!D:F,3,0)</f>
        <v>1 чаша</v>
      </c>
      <c r="R2030" s="40">
        <f>VLOOKUP(A:A,'ИЗ ОСНОВЫ НОМЕНКЛАТУР'!D:G,4,0)</f>
        <v>7424.5542857142855</v>
      </c>
      <c r="S2030" s="12" t="str">
        <f>VLOOKUP(A:A,'ИЗ ОСНОВЫ НОМЕНКЛАТУР'!D:H,5,0)</f>
        <v>C</v>
      </c>
      <c r="T2030" s="44">
        <f t="shared" si="375"/>
        <v>0</v>
      </c>
      <c r="U2030" s="44">
        <f t="shared" si="376"/>
        <v>22273.662857142856</v>
      </c>
      <c r="V2030" s="44">
        <f t="shared" si="377"/>
        <v>0</v>
      </c>
      <c r="W2030" s="44">
        <f t="shared" si="378"/>
        <v>0</v>
      </c>
      <c r="X2030" s="44">
        <f t="shared" si="379"/>
        <v>0</v>
      </c>
      <c r="Y2030" s="44">
        <f t="shared" si="380"/>
        <v>0</v>
      </c>
      <c r="Z2030" s="44">
        <f t="shared" si="381"/>
        <v>37122.771428571425</v>
      </c>
      <c r="AA2030" s="44">
        <f t="shared" si="382"/>
        <v>0</v>
      </c>
      <c r="AB2030" s="44">
        <f t="shared" si="383"/>
        <v>0</v>
      </c>
      <c r="AC2030" s="44">
        <f t="shared" si="384"/>
        <v>0</v>
      </c>
      <c r="AD2030" s="44">
        <f t="shared" si="385"/>
        <v>22273.662857142856</v>
      </c>
      <c r="AE2030" s="12">
        <f t="shared" si="386"/>
        <v>81670.097142857136</v>
      </c>
    </row>
    <row r="2031" spans="1:31" ht="12.6" hidden="1" customHeight="1" x14ac:dyDescent="0.2">
      <c r="A2031" s="26" t="s">
        <v>1094</v>
      </c>
      <c r="B2031" s="19"/>
      <c r="C2031" s="19"/>
      <c r="D2031" s="20"/>
      <c r="E2031" s="21"/>
      <c r="F2031" s="22"/>
      <c r="G2031" s="21"/>
      <c r="H2031" s="22"/>
      <c r="I2031" s="20"/>
      <c r="J2031" s="20"/>
      <c r="K2031" s="20"/>
      <c r="L2031" s="20">
        <v>1</v>
      </c>
      <c r="M2031" s="20"/>
      <c r="N2031" s="20">
        <v>2</v>
      </c>
      <c r="O2031" s="20">
        <v>3</v>
      </c>
      <c r="P2031" s="23" t="str">
        <f>VLOOKUP(A2031,'ИЗ ОСНОВЫ НОМЕНКЛАТУР'!D:E,2,0)</f>
        <v>Аксессуары для кухни</v>
      </c>
      <c r="Q2031" s="23" t="str">
        <f>VLOOKUP(A2031,'ИЗ ОСНОВЫ НОМЕНКЛАТУР'!D:F,3,0)</f>
        <v>Мойки из камня</v>
      </c>
      <c r="R2031" s="40">
        <f>VLOOKUP(A:A,'ИЗ ОСНОВЫ НОМЕНКЛАТУР'!D:G,4,0)</f>
        <v>12875</v>
      </c>
      <c r="S2031" s="12" t="str">
        <f>VLOOKUP(A:A,'ИЗ ОСНОВЫ НОМЕНКЛАТУР'!D:H,5,0)</f>
        <v>C</v>
      </c>
      <c r="T2031" s="44">
        <f t="shared" si="375"/>
        <v>0</v>
      </c>
      <c r="U2031" s="44">
        <f t="shared" si="376"/>
        <v>0</v>
      </c>
      <c r="V2031" s="44">
        <f t="shared" si="377"/>
        <v>0</v>
      </c>
      <c r="W2031" s="44">
        <f t="shared" si="378"/>
        <v>0</v>
      </c>
      <c r="X2031" s="44">
        <f t="shared" si="379"/>
        <v>0</v>
      </c>
      <c r="Y2031" s="44">
        <f t="shared" si="380"/>
        <v>0</v>
      </c>
      <c r="Z2031" s="44">
        <f t="shared" si="381"/>
        <v>0</v>
      </c>
      <c r="AA2031" s="44">
        <f t="shared" si="382"/>
        <v>0</v>
      </c>
      <c r="AB2031" s="44">
        <f t="shared" si="383"/>
        <v>12875</v>
      </c>
      <c r="AC2031" s="44">
        <f t="shared" si="384"/>
        <v>0</v>
      </c>
      <c r="AD2031" s="44">
        <f t="shared" si="385"/>
        <v>25750</v>
      </c>
      <c r="AE2031" s="12">
        <f t="shared" si="386"/>
        <v>38625</v>
      </c>
    </row>
    <row r="2032" spans="1:31" ht="12.6" hidden="1" customHeight="1" x14ac:dyDescent="0.2">
      <c r="A2032" s="26" t="s">
        <v>1082</v>
      </c>
      <c r="B2032" s="19"/>
      <c r="C2032" s="19"/>
      <c r="D2032" s="20"/>
      <c r="E2032" s="21"/>
      <c r="F2032" s="22"/>
      <c r="G2032" s="21"/>
      <c r="H2032" s="22"/>
      <c r="I2032" s="20"/>
      <c r="J2032" s="20">
        <v>4</v>
      </c>
      <c r="K2032" s="20"/>
      <c r="L2032" s="20">
        <v>1</v>
      </c>
      <c r="M2032" s="20"/>
      <c r="N2032" s="20">
        <v>3</v>
      </c>
      <c r="O2032" s="20">
        <v>8</v>
      </c>
      <c r="P2032" s="23" t="str">
        <f>VLOOKUP(A2032,'ИЗ ОСНОВЫ НОМЕНКЛАТУР'!D:E,2,0)</f>
        <v>Аксессуары для кухни</v>
      </c>
      <c r="Q2032" s="23" t="str">
        <f>VLOOKUP(A2032,'ИЗ ОСНОВЫ НОМЕНКЛАТУР'!D:F,3,0)</f>
        <v>Мойки из камня</v>
      </c>
      <c r="R2032" s="40">
        <f>VLOOKUP(A:A,'ИЗ ОСНОВЫ НОМЕНКЛАТУР'!D:G,4,0)</f>
        <v>12853.205833333333</v>
      </c>
      <c r="S2032" s="12" t="str">
        <f>VLOOKUP(A:A,'ИЗ ОСНОВЫ НОМЕНКЛАТУР'!D:H,5,0)</f>
        <v>C</v>
      </c>
      <c r="T2032" s="44">
        <f t="shared" si="375"/>
        <v>0</v>
      </c>
      <c r="U2032" s="44">
        <f t="shared" si="376"/>
        <v>0</v>
      </c>
      <c r="V2032" s="44">
        <f t="shared" si="377"/>
        <v>0</v>
      </c>
      <c r="W2032" s="44">
        <f t="shared" si="378"/>
        <v>0</v>
      </c>
      <c r="X2032" s="44">
        <f t="shared" si="379"/>
        <v>0</v>
      </c>
      <c r="Y2032" s="44">
        <f t="shared" si="380"/>
        <v>0</v>
      </c>
      <c r="Z2032" s="44">
        <f t="shared" si="381"/>
        <v>51412.823333333334</v>
      </c>
      <c r="AA2032" s="44">
        <f t="shared" si="382"/>
        <v>0</v>
      </c>
      <c r="AB2032" s="44">
        <f t="shared" si="383"/>
        <v>12853.205833333333</v>
      </c>
      <c r="AC2032" s="44">
        <f t="shared" si="384"/>
        <v>0</v>
      </c>
      <c r="AD2032" s="44">
        <f t="shared" si="385"/>
        <v>38559.6175</v>
      </c>
      <c r="AE2032" s="12">
        <f t="shared" si="386"/>
        <v>102825.64666666667</v>
      </c>
    </row>
    <row r="2033" spans="1:31" ht="12.6" hidden="1" customHeight="1" x14ac:dyDescent="0.2">
      <c r="A2033" s="26" t="s">
        <v>1069</v>
      </c>
      <c r="B2033" s="19"/>
      <c r="C2033" s="19"/>
      <c r="D2033" s="20"/>
      <c r="E2033" s="21"/>
      <c r="F2033" s="22"/>
      <c r="G2033" s="21"/>
      <c r="H2033" s="22"/>
      <c r="I2033" s="20"/>
      <c r="J2033" s="20">
        <v>3</v>
      </c>
      <c r="K2033" s="20"/>
      <c r="L2033" s="20">
        <v>1</v>
      </c>
      <c r="M2033" s="20">
        <v>1</v>
      </c>
      <c r="N2033" s="20"/>
      <c r="O2033" s="20">
        <v>5</v>
      </c>
      <c r="P2033" s="23" t="str">
        <f>VLOOKUP(A2033,'ИЗ ОСНОВЫ НОМЕНКЛАТУР'!D:E,2,0)</f>
        <v>Аксессуары для кухни</v>
      </c>
      <c r="Q2033" s="23" t="str">
        <f>VLOOKUP(A2033,'ИЗ ОСНОВЫ НОМЕНКЛАТУР'!D:F,3,0)</f>
        <v>Мойки из камня</v>
      </c>
      <c r="R2033" s="40">
        <f>VLOOKUP(A:A,'ИЗ ОСНОВЫ НОМЕНКЛАТУР'!D:G,4,0)</f>
        <v>12967.4</v>
      </c>
      <c r="S2033" s="12" t="str">
        <f>VLOOKUP(A:A,'ИЗ ОСНОВЫ НОМЕНКЛАТУР'!D:H,5,0)</f>
        <v>C</v>
      </c>
      <c r="T2033" s="44">
        <f t="shared" si="375"/>
        <v>0</v>
      </c>
      <c r="U2033" s="44">
        <f t="shared" si="376"/>
        <v>0</v>
      </c>
      <c r="V2033" s="44">
        <f t="shared" si="377"/>
        <v>0</v>
      </c>
      <c r="W2033" s="44">
        <f t="shared" si="378"/>
        <v>0</v>
      </c>
      <c r="X2033" s="44">
        <f t="shared" si="379"/>
        <v>0</v>
      </c>
      <c r="Y2033" s="44">
        <f t="shared" si="380"/>
        <v>0</v>
      </c>
      <c r="Z2033" s="44">
        <f t="shared" si="381"/>
        <v>38902.199999999997</v>
      </c>
      <c r="AA2033" s="44">
        <f t="shared" si="382"/>
        <v>0</v>
      </c>
      <c r="AB2033" s="44">
        <f t="shared" si="383"/>
        <v>12967.4</v>
      </c>
      <c r="AC2033" s="44">
        <f t="shared" si="384"/>
        <v>12967.4</v>
      </c>
      <c r="AD2033" s="44">
        <f t="shared" si="385"/>
        <v>0</v>
      </c>
      <c r="AE2033" s="12">
        <f t="shared" si="386"/>
        <v>64837</v>
      </c>
    </row>
    <row r="2034" spans="1:31" ht="12.6" hidden="1" customHeight="1" x14ac:dyDescent="0.2">
      <c r="A2034" s="26" t="s">
        <v>4613</v>
      </c>
      <c r="B2034" s="19"/>
      <c r="C2034" s="19"/>
      <c r="D2034" s="20"/>
      <c r="E2034" s="21"/>
      <c r="F2034" s="22"/>
      <c r="G2034" s="21"/>
      <c r="H2034" s="22"/>
      <c r="I2034" s="20"/>
      <c r="J2034" s="20"/>
      <c r="K2034" s="20"/>
      <c r="L2034" s="20"/>
      <c r="M2034" s="20">
        <v>2</v>
      </c>
      <c r="N2034" s="20"/>
      <c r="O2034" s="20">
        <v>2</v>
      </c>
      <c r="P2034" s="23" t="str">
        <f>VLOOKUP(A2034,'ИЗ ОСНОВЫ НОМЕНКЛАТУР'!D:E,2,0)</f>
        <v>Аксессуары для кухни</v>
      </c>
      <c r="Q2034" s="23" t="str">
        <f>VLOOKUP(A2034,'ИЗ ОСНОВЫ НОМЕНКЛАТУР'!D:F,3,0)</f>
        <v>Мойки из камня</v>
      </c>
      <c r="R2034" s="40">
        <f>VLOOKUP(A:A,'ИЗ ОСНОВЫ НОМЕНКЛАТУР'!D:G,4,0)</f>
        <v>16850</v>
      </c>
      <c r="S2034" s="12" t="str">
        <f>VLOOKUP(A:A,'ИЗ ОСНОВЫ НОМЕНКЛАТУР'!D:H,5,0)</f>
        <v>C</v>
      </c>
      <c r="T2034" s="44">
        <f t="shared" si="375"/>
        <v>0</v>
      </c>
      <c r="U2034" s="44">
        <f t="shared" si="376"/>
        <v>0</v>
      </c>
      <c r="V2034" s="44">
        <f t="shared" si="377"/>
        <v>0</v>
      </c>
      <c r="W2034" s="44">
        <f t="shared" si="378"/>
        <v>0</v>
      </c>
      <c r="X2034" s="44">
        <f t="shared" si="379"/>
        <v>0</v>
      </c>
      <c r="Y2034" s="44">
        <f t="shared" si="380"/>
        <v>0</v>
      </c>
      <c r="Z2034" s="44">
        <f t="shared" si="381"/>
        <v>0</v>
      </c>
      <c r="AA2034" s="44">
        <f t="shared" si="382"/>
        <v>0</v>
      </c>
      <c r="AB2034" s="44">
        <f t="shared" si="383"/>
        <v>0</v>
      </c>
      <c r="AC2034" s="44">
        <f t="shared" si="384"/>
        <v>33700</v>
      </c>
      <c r="AD2034" s="44">
        <f t="shared" si="385"/>
        <v>0</v>
      </c>
      <c r="AE2034" s="12">
        <f t="shared" si="386"/>
        <v>33700</v>
      </c>
    </row>
    <row r="2035" spans="1:31" ht="12.6" hidden="1" customHeight="1" x14ac:dyDescent="0.2">
      <c r="A2035" s="26" t="s">
        <v>1101</v>
      </c>
      <c r="B2035" s="19"/>
      <c r="C2035" s="19"/>
      <c r="D2035" s="20"/>
      <c r="E2035" s="21"/>
      <c r="F2035" s="22"/>
      <c r="G2035" s="21"/>
      <c r="H2035" s="22"/>
      <c r="I2035" s="20"/>
      <c r="J2035" s="20"/>
      <c r="K2035" s="20"/>
      <c r="L2035" s="20">
        <v>1</v>
      </c>
      <c r="M2035" s="20">
        <v>1</v>
      </c>
      <c r="N2035" s="20"/>
      <c r="O2035" s="20">
        <v>2</v>
      </c>
      <c r="P2035" s="23" t="str">
        <f>VLOOKUP(A2035,'ИЗ ОСНОВЫ НОМЕНКЛАТУР'!D:E,2,0)</f>
        <v>Аксессуары для кухни</v>
      </c>
      <c r="Q2035" s="23" t="str">
        <f>VLOOKUP(A2035,'ИЗ ОСНОВЫ НОМЕНКЛАТУР'!D:F,3,0)</f>
        <v>Мойки из камня</v>
      </c>
      <c r="R2035" s="40">
        <f>VLOOKUP(A:A,'ИЗ ОСНОВЫ НОМЕНКЛАТУР'!D:G,4,0)</f>
        <v>15765</v>
      </c>
      <c r="S2035" s="12" t="str">
        <f>VLOOKUP(A:A,'ИЗ ОСНОВЫ НОМЕНКЛАТУР'!D:H,5,0)</f>
        <v>C</v>
      </c>
      <c r="T2035" s="44">
        <f t="shared" si="375"/>
        <v>0</v>
      </c>
      <c r="U2035" s="44">
        <f t="shared" si="376"/>
        <v>0</v>
      </c>
      <c r="V2035" s="44">
        <f t="shared" si="377"/>
        <v>0</v>
      </c>
      <c r="W2035" s="44">
        <f t="shared" si="378"/>
        <v>0</v>
      </c>
      <c r="X2035" s="44">
        <f t="shared" si="379"/>
        <v>0</v>
      </c>
      <c r="Y2035" s="44">
        <f t="shared" si="380"/>
        <v>0</v>
      </c>
      <c r="Z2035" s="44">
        <f t="shared" si="381"/>
        <v>0</v>
      </c>
      <c r="AA2035" s="44">
        <f t="shared" si="382"/>
        <v>0</v>
      </c>
      <c r="AB2035" s="44">
        <f t="shared" si="383"/>
        <v>15765</v>
      </c>
      <c r="AC2035" s="44">
        <f t="shared" si="384"/>
        <v>15765</v>
      </c>
      <c r="AD2035" s="44">
        <f t="shared" si="385"/>
        <v>0</v>
      </c>
      <c r="AE2035" s="12">
        <f t="shared" si="386"/>
        <v>31530</v>
      </c>
    </row>
    <row r="2036" spans="1:31" ht="12.6" hidden="1" customHeight="1" x14ac:dyDescent="0.2">
      <c r="A2036" s="26" t="s">
        <v>1078</v>
      </c>
      <c r="B2036" s="19"/>
      <c r="C2036" s="19"/>
      <c r="D2036" s="20"/>
      <c r="E2036" s="21"/>
      <c r="F2036" s="22"/>
      <c r="G2036" s="21"/>
      <c r="H2036" s="22"/>
      <c r="I2036" s="20"/>
      <c r="J2036" s="20"/>
      <c r="K2036" s="20"/>
      <c r="L2036" s="20"/>
      <c r="M2036" s="20">
        <v>1</v>
      </c>
      <c r="N2036" s="20"/>
      <c r="O2036" s="20">
        <v>1</v>
      </c>
      <c r="P2036" s="23" t="str">
        <f>VLOOKUP(A2036,'ИЗ ОСНОВЫ НОМЕНКЛАТУР'!D:E,2,0)</f>
        <v>Аксессуары для кухни</v>
      </c>
      <c r="Q2036" s="23" t="str">
        <f>VLOOKUP(A2036,'ИЗ ОСНОВЫ НОМЕНКЛАТУР'!D:F,3,0)</f>
        <v>Мойки из камня</v>
      </c>
      <c r="R2036" s="40">
        <f>VLOOKUP(A:A,'ИЗ ОСНОВЫ НОМЕНКЛАТУР'!D:G,4,0)</f>
        <v>16400.099999999999</v>
      </c>
      <c r="S2036" s="12" t="str">
        <f>VLOOKUP(A:A,'ИЗ ОСНОВЫ НОМЕНКЛАТУР'!D:H,5,0)</f>
        <v>C</v>
      </c>
      <c r="T2036" s="44">
        <f t="shared" si="375"/>
        <v>0</v>
      </c>
      <c r="U2036" s="44">
        <f t="shared" si="376"/>
        <v>0</v>
      </c>
      <c r="V2036" s="44">
        <f t="shared" si="377"/>
        <v>0</v>
      </c>
      <c r="W2036" s="44">
        <f t="shared" si="378"/>
        <v>0</v>
      </c>
      <c r="X2036" s="44">
        <f t="shared" si="379"/>
        <v>0</v>
      </c>
      <c r="Y2036" s="44">
        <f t="shared" si="380"/>
        <v>0</v>
      </c>
      <c r="Z2036" s="44">
        <f t="shared" si="381"/>
        <v>0</v>
      </c>
      <c r="AA2036" s="44">
        <f t="shared" si="382"/>
        <v>0</v>
      </c>
      <c r="AB2036" s="44">
        <f t="shared" si="383"/>
        <v>0</v>
      </c>
      <c r="AC2036" s="44">
        <f t="shared" si="384"/>
        <v>16400.099999999999</v>
      </c>
      <c r="AD2036" s="44">
        <f t="shared" si="385"/>
        <v>0</v>
      </c>
      <c r="AE2036" s="12">
        <f t="shared" si="386"/>
        <v>16400.099999999999</v>
      </c>
    </row>
    <row r="2037" spans="1:31" ht="12.6" hidden="1" customHeight="1" x14ac:dyDescent="0.2">
      <c r="A2037" s="26" t="s">
        <v>1115</v>
      </c>
      <c r="B2037" s="19"/>
      <c r="C2037" s="19"/>
      <c r="D2037" s="20"/>
      <c r="E2037" s="21"/>
      <c r="F2037" s="22"/>
      <c r="G2037" s="21"/>
      <c r="H2037" s="22"/>
      <c r="I2037" s="20"/>
      <c r="J2037" s="20">
        <v>2</v>
      </c>
      <c r="K2037" s="20"/>
      <c r="L2037" s="20"/>
      <c r="M2037" s="20"/>
      <c r="N2037" s="20"/>
      <c r="O2037" s="20">
        <v>2</v>
      </c>
      <c r="P2037" s="23" t="str">
        <f>VLOOKUP(A2037,'ИЗ ОСНОВЫ НОМЕНКЛАТУР'!D:E,2,0)</f>
        <v>Аксессуары для кухни</v>
      </c>
      <c r="Q2037" s="23" t="str">
        <f>VLOOKUP(A2037,'ИЗ ОСНОВЫ НОМЕНКЛАТУР'!D:F,3,0)</f>
        <v>Мойки из камня</v>
      </c>
      <c r="R2037" s="40">
        <f>VLOOKUP(A:A,'ИЗ ОСНОВЫ НОМЕНКЛАТУР'!D:G,4,0)</f>
        <v>14089.442499999999</v>
      </c>
      <c r="S2037" s="12" t="str">
        <f>VLOOKUP(A:A,'ИЗ ОСНОВЫ НОМЕНКЛАТУР'!D:H,5,0)</f>
        <v>C</v>
      </c>
      <c r="T2037" s="44">
        <f t="shared" si="375"/>
        <v>0</v>
      </c>
      <c r="U2037" s="44">
        <f t="shared" si="376"/>
        <v>0</v>
      </c>
      <c r="V2037" s="44">
        <f t="shared" si="377"/>
        <v>0</v>
      </c>
      <c r="W2037" s="44">
        <f t="shared" si="378"/>
        <v>0</v>
      </c>
      <c r="X2037" s="44">
        <f t="shared" si="379"/>
        <v>0</v>
      </c>
      <c r="Y2037" s="44">
        <f t="shared" si="380"/>
        <v>0</v>
      </c>
      <c r="Z2037" s="44">
        <f t="shared" si="381"/>
        <v>28178.884999999998</v>
      </c>
      <c r="AA2037" s="44">
        <f t="shared" si="382"/>
        <v>0</v>
      </c>
      <c r="AB2037" s="44">
        <f t="shared" si="383"/>
        <v>0</v>
      </c>
      <c r="AC2037" s="44">
        <f t="shared" si="384"/>
        <v>0</v>
      </c>
      <c r="AD2037" s="44">
        <f t="shared" si="385"/>
        <v>0</v>
      </c>
      <c r="AE2037" s="12">
        <f t="shared" si="386"/>
        <v>28178.884999999998</v>
      </c>
    </row>
    <row r="2038" spans="1:31" ht="12.6" hidden="1" customHeight="1" x14ac:dyDescent="0.2">
      <c r="A2038" s="26" t="s">
        <v>1116</v>
      </c>
      <c r="B2038" s="19"/>
      <c r="C2038" s="19"/>
      <c r="D2038" s="20"/>
      <c r="E2038" s="21"/>
      <c r="F2038" s="22"/>
      <c r="G2038" s="21"/>
      <c r="H2038" s="22"/>
      <c r="I2038" s="20"/>
      <c r="J2038" s="20"/>
      <c r="K2038" s="20"/>
      <c r="L2038" s="20"/>
      <c r="M2038" s="20"/>
      <c r="N2038" s="20">
        <v>1</v>
      </c>
      <c r="O2038" s="20">
        <v>1</v>
      </c>
      <c r="P2038" s="23" t="str">
        <f>VLOOKUP(A2038,'ИЗ ОСНОВЫ НОМЕНКЛАТУР'!D:E,2,0)</f>
        <v>Аксессуары для кухни</v>
      </c>
      <c r="Q2038" s="23" t="str">
        <f>VLOOKUP(A2038,'ИЗ ОСНОВЫ НОМЕНКЛАТУР'!D:F,3,0)</f>
        <v>Мойки из камня</v>
      </c>
      <c r="R2038" s="40">
        <f>VLOOKUP(A:A,'ИЗ ОСНОВЫ НОМЕНКЛАТУР'!D:G,4,0)</f>
        <v>13701.666666666666</v>
      </c>
      <c r="S2038" s="12" t="str">
        <f>VLOOKUP(A:A,'ИЗ ОСНОВЫ НОМЕНКЛАТУР'!D:H,5,0)</f>
        <v>C</v>
      </c>
      <c r="T2038" s="44">
        <f t="shared" si="375"/>
        <v>0</v>
      </c>
      <c r="U2038" s="44">
        <f t="shared" si="376"/>
        <v>0</v>
      </c>
      <c r="V2038" s="44">
        <f t="shared" si="377"/>
        <v>0</v>
      </c>
      <c r="W2038" s="44">
        <f t="shared" si="378"/>
        <v>0</v>
      </c>
      <c r="X2038" s="44">
        <f t="shared" si="379"/>
        <v>0</v>
      </c>
      <c r="Y2038" s="44">
        <f t="shared" si="380"/>
        <v>0</v>
      </c>
      <c r="Z2038" s="44">
        <f t="shared" si="381"/>
        <v>0</v>
      </c>
      <c r="AA2038" s="44">
        <f t="shared" si="382"/>
        <v>0</v>
      </c>
      <c r="AB2038" s="44">
        <f t="shared" si="383"/>
        <v>0</v>
      </c>
      <c r="AC2038" s="44">
        <f t="shared" si="384"/>
        <v>0</v>
      </c>
      <c r="AD2038" s="44">
        <f t="shared" si="385"/>
        <v>13701.666666666666</v>
      </c>
      <c r="AE2038" s="12">
        <f t="shared" si="386"/>
        <v>13701.666666666666</v>
      </c>
    </row>
    <row r="2039" spans="1:31" ht="12.6" hidden="1" customHeight="1" x14ac:dyDescent="0.2">
      <c r="A2039" s="26" t="s">
        <v>1079</v>
      </c>
      <c r="B2039" s="19"/>
      <c r="C2039" s="19"/>
      <c r="D2039" s="20"/>
      <c r="E2039" s="21"/>
      <c r="F2039" s="22"/>
      <c r="G2039" s="21"/>
      <c r="H2039" s="22"/>
      <c r="I2039" s="20"/>
      <c r="J2039" s="20">
        <v>3</v>
      </c>
      <c r="K2039" s="20"/>
      <c r="L2039" s="20"/>
      <c r="M2039" s="20">
        <v>1</v>
      </c>
      <c r="N2039" s="20">
        <v>2</v>
      </c>
      <c r="O2039" s="20">
        <v>6</v>
      </c>
      <c r="P2039" s="23" t="str">
        <f>VLOOKUP(A2039,'ИЗ ОСНОВЫ НОМЕНКЛАТУР'!D:E,2,0)</f>
        <v>Аксессуары для кухни</v>
      </c>
      <c r="Q2039" s="23" t="str">
        <f>VLOOKUP(A2039,'ИЗ ОСНОВЫ НОМЕНКЛАТУР'!D:F,3,0)</f>
        <v>Мойки из камня</v>
      </c>
      <c r="R2039" s="40">
        <f>VLOOKUP(A:A,'ИЗ ОСНОВЫ НОМЕНКЛАТУР'!D:G,4,0)</f>
        <v>13950.667500000001</v>
      </c>
      <c r="S2039" s="12" t="str">
        <f>VLOOKUP(A:A,'ИЗ ОСНОВЫ НОМЕНКЛАТУР'!D:H,5,0)</f>
        <v>C</v>
      </c>
      <c r="T2039" s="44">
        <f t="shared" si="375"/>
        <v>0</v>
      </c>
      <c r="U2039" s="44">
        <f t="shared" si="376"/>
        <v>0</v>
      </c>
      <c r="V2039" s="44">
        <f t="shared" si="377"/>
        <v>0</v>
      </c>
      <c r="W2039" s="44">
        <f t="shared" si="378"/>
        <v>0</v>
      </c>
      <c r="X2039" s="44">
        <f t="shared" si="379"/>
        <v>0</v>
      </c>
      <c r="Y2039" s="44">
        <f t="shared" si="380"/>
        <v>0</v>
      </c>
      <c r="Z2039" s="44">
        <f t="shared" si="381"/>
        <v>41852.002500000002</v>
      </c>
      <c r="AA2039" s="44">
        <f t="shared" si="382"/>
        <v>0</v>
      </c>
      <c r="AB2039" s="44">
        <f t="shared" si="383"/>
        <v>0</v>
      </c>
      <c r="AC2039" s="44">
        <f t="shared" si="384"/>
        <v>13950.667500000001</v>
      </c>
      <c r="AD2039" s="44">
        <f t="shared" si="385"/>
        <v>27901.335000000003</v>
      </c>
      <c r="AE2039" s="12">
        <f t="shared" si="386"/>
        <v>83704.005000000005</v>
      </c>
    </row>
    <row r="2040" spans="1:31" ht="12.6" hidden="1" customHeight="1" x14ac:dyDescent="0.2">
      <c r="A2040" s="26" t="s">
        <v>1159</v>
      </c>
      <c r="B2040" s="19"/>
      <c r="C2040" s="19"/>
      <c r="D2040" s="20"/>
      <c r="E2040" s="21"/>
      <c r="F2040" s="22"/>
      <c r="G2040" s="21"/>
      <c r="H2040" s="22"/>
      <c r="I2040" s="20"/>
      <c r="J2040" s="20"/>
      <c r="K2040" s="20"/>
      <c r="L2040" s="20"/>
      <c r="M2040" s="20">
        <v>1</v>
      </c>
      <c r="N2040" s="20">
        <v>3</v>
      </c>
      <c r="O2040" s="20">
        <v>4</v>
      </c>
      <c r="P2040" s="23" t="str">
        <f>VLOOKUP(A2040,'ИЗ ОСНОВЫ НОМЕНКЛАТУР'!D:E,2,0)</f>
        <v>Аксессуары для кухни</v>
      </c>
      <c r="Q2040" s="23" t="str">
        <f>VLOOKUP(A2040,'ИЗ ОСНОВЫ НОМЕНКЛАТУР'!D:F,3,0)</f>
        <v>Мойки из камня</v>
      </c>
      <c r="R2040" s="40">
        <f>VLOOKUP(A:A,'ИЗ ОСНОВЫ НОМЕНКЛАТУР'!D:G,4,0)</f>
        <v>22950</v>
      </c>
      <c r="S2040" s="12" t="str">
        <f>VLOOKUP(A:A,'ИЗ ОСНОВЫ НОМЕНКЛАТУР'!D:H,5,0)</f>
        <v>C</v>
      </c>
      <c r="T2040" s="44">
        <f t="shared" si="375"/>
        <v>0</v>
      </c>
      <c r="U2040" s="44">
        <f t="shared" si="376"/>
        <v>0</v>
      </c>
      <c r="V2040" s="44">
        <f t="shared" si="377"/>
        <v>0</v>
      </c>
      <c r="W2040" s="44">
        <f t="shared" si="378"/>
        <v>0</v>
      </c>
      <c r="X2040" s="44">
        <f t="shared" si="379"/>
        <v>0</v>
      </c>
      <c r="Y2040" s="44">
        <f t="shared" si="380"/>
        <v>0</v>
      </c>
      <c r="Z2040" s="44">
        <f t="shared" si="381"/>
        <v>0</v>
      </c>
      <c r="AA2040" s="44">
        <f t="shared" si="382"/>
        <v>0</v>
      </c>
      <c r="AB2040" s="44">
        <f t="shared" si="383"/>
        <v>0</v>
      </c>
      <c r="AC2040" s="44">
        <f t="shared" si="384"/>
        <v>22950</v>
      </c>
      <c r="AD2040" s="44">
        <f t="shared" si="385"/>
        <v>68850</v>
      </c>
      <c r="AE2040" s="12">
        <f t="shared" si="386"/>
        <v>91800</v>
      </c>
    </row>
    <row r="2041" spans="1:31" ht="12.6" hidden="1" customHeight="1" x14ac:dyDescent="0.2">
      <c r="A2041" s="26" t="s">
        <v>1160</v>
      </c>
      <c r="B2041" s="19"/>
      <c r="C2041" s="19"/>
      <c r="D2041" s="20"/>
      <c r="E2041" s="21"/>
      <c r="F2041" s="22"/>
      <c r="G2041" s="21"/>
      <c r="H2041" s="22"/>
      <c r="I2041" s="20"/>
      <c r="J2041" s="20"/>
      <c r="K2041" s="20"/>
      <c r="L2041" s="20"/>
      <c r="M2041" s="20">
        <v>3</v>
      </c>
      <c r="N2041" s="20"/>
      <c r="O2041" s="20">
        <v>3</v>
      </c>
      <c r="P2041" s="23" t="str">
        <f>VLOOKUP(A2041,'ИЗ ОСНОВЫ НОМЕНКЛАТУР'!D:E,2,0)</f>
        <v>Аксессуары для кухни</v>
      </c>
      <c r="Q2041" s="23" t="str">
        <f>VLOOKUP(A2041,'ИЗ ОСНОВЫ НОМЕНКЛАТУР'!D:F,3,0)</f>
        <v>Мойки из камня</v>
      </c>
      <c r="R2041" s="40">
        <f>VLOOKUP(A:A,'ИЗ ОСНОВЫ НОМЕНКЛАТУР'!D:G,4,0)</f>
        <v>22950</v>
      </c>
      <c r="S2041" s="12" t="str">
        <f>VLOOKUP(A:A,'ИЗ ОСНОВЫ НОМЕНКЛАТУР'!D:H,5,0)</f>
        <v>C</v>
      </c>
      <c r="T2041" s="44">
        <f t="shared" si="375"/>
        <v>0</v>
      </c>
      <c r="U2041" s="44">
        <f t="shared" si="376"/>
        <v>0</v>
      </c>
      <c r="V2041" s="44">
        <f t="shared" si="377"/>
        <v>0</v>
      </c>
      <c r="W2041" s="44">
        <f t="shared" si="378"/>
        <v>0</v>
      </c>
      <c r="X2041" s="44">
        <f t="shared" si="379"/>
        <v>0</v>
      </c>
      <c r="Y2041" s="44">
        <f t="shared" si="380"/>
        <v>0</v>
      </c>
      <c r="Z2041" s="44">
        <f t="shared" si="381"/>
        <v>0</v>
      </c>
      <c r="AA2041" s="44">
        <f t="shared" si="382"/>
        <v>0</v>
      </c>
      <c r="AB2041" s="44">
        <f t="shared" si="383"/>
        <v>0</v>
      </c>
      <c r="AC2041" s="44">
        <f t="shared" si="384"/>
        <v>68850</v>
      </c>
      <c r="AD2041" s="44">
        <f t="shared" si="385"/>
        <v>0</v>
      </c>
      <c r="AE2041" s="12">
        <f t="shared" si="386"/>
        <v>68850</v>
      </c>
    </row>
    <row r="2042" spans="1:31" ht="12.6" hidden="1" customHeight="1" x14ac:dyDescent="0.2">
      <c r="A2042" s="26" t="s">
        <v>1165</v>
      </c>
      <c r="B2042" s="19"/>
      <c r="C2042" s="19"/>
      <c r="D2042" s="20"/>
      <c r="E2042" s="21"/>
      <c r="F2042" s="22"/>
      <c r="G2042" s="21"/>
      <c r="H2042" s="22"/>
      <c r="I2042" s="20"/>
      <c r="J2042" s="20"/>
      <c r="K2042" s="20"/>
      <c r="L2042" s="20"/>
      <c r="M2042" s="20"/>
      <c r="N2042" s="20"/>
      <c r="O2042" s="20"/>
      <c r="P2042" s="23" t="str">
        <f>VLOOKUP(A2042,'ИЗ ОСНОВЫ НОМЕНКЛАТУР'!D:E,2,0)</f>
        <v>Аксессуары для кухни</v>
      </c>
      <c r="Q2042" s="23" t="str">
        <f>VLOOKUP(A2042,'ИЗ ОСНОВЫ НОМЕНКЛАТУР'!D:F,3,0)</f>
        <v>Мойки из камня</v>
      </c>
      <c r="R2042" s="40">
        <f>VLOOKUP(A:A,'ИЗ ОСНОВЫ НОМЕНКЛАТУР'!D:G,4,0)</f>
        <v>18711</v>
      </c>
      <c r="S2042" s="12" t="str">
        <f>VLOOKUP(A:A,'ИЗ ОСНОВЫ НОМЕНКЛАТУР'!D:H,5,0)</f>
        <v>C</v>
      </c>
      <c r="T2042" s="44">
        <f t="shared" si="375"/>
        <v>0</v>
      </c>
      <c r="U2042" s="44">
        <f t="shared" si="376"/>
        <v>0</v>
      </c>
      <c r="V2042" s="44">
        <f t="shared" si="377"/>
        <v>0</v>
      </c>
      <c r="W2042" s="44">
        <f t="shared" si="378"/>
        <v>0</v>
      </c>
      <c r="X2042" s="44">
        <f t="shared" si="379"/>
        <v>0</v>
      </c>
      <c r="Y2042" s="44">
        <f t="shared" si="380"/>
        <v>0</v>
      </c>
      <c r="Z2042" s="44">
        <f t="shared" si="381"/>
        <v>0</v>
      </c>
      <c r="AA2042" s="44">
        <f t="shared" si="382"/>
        <v>0</v>
      </c>
      <c r="AB2042" s="44">
        <f t="shared" si="383"/>
        <v>0</v>
      </c>
      <c r="AC2042" s="44">
        <f t="shared" si="384"/>
        <v>0</v>
      </c>
      <c r="AD2042" s="44">
        <f t="shared" si="385"/>
        <v>0</v>
      </c>
      <c r="AE2042" s="12">
        <f t="shared" si="386"/>
        <v>0</v>
      </c>
    </row>
    <row r="2043" spans="1:31" ht="12.6" hidden="1" customHeight="1" x14ac:dyDescent="0.2">
      <c r="A2043" s="26" t="s">
        <v>1073</v>
      </c>
      <c r="B2043" s="19"/>
      <c r="C2043" s="19"/>
      <c r="D2043" s="20"/>
      <c r="E2043" s="21"/>
      <c r="F2043" s="22"/>
      <c r="G2043" s="21"/>
      <c r="H2043" s="22"/>
      <c r="I2043" s="20"/>
      <c r="J2043" s="20"/>
      <c r="K2043" s="20"/>
      <c r="L2043" s="20">
        <v>2</v>
      </c>
      <c r="M2043" s="20">
        <v>1</v>
      </c>
      <c r="N2043" s="20">
        <v>1</v>
      </c>
      <c r="O2043" s="20">
        <v>4</v>
      </c>
      <c r="P2043" s="23" t="str">
        <f>VLOOKUP(A2043,'ИЗ ОСНОВЫ НОМЕНКЛАТУР'!D:E,2,0)</f>
        <v>Аксессуары для кухни</v>
      </c>
      <c r="Q2043" s="23" t="str">
        <f>VLOOKUP(A2043,'ИЗ ОСНОВЫ НОМЕНКЛАТУР'!D:F,3,0)</f>
        <v>Мойки из камня</v>
      </c>
      <c r="R2043" s="40">
        <f>VLOOKUP(A:A,'ИЗ ОСНОВЫ НОМЕНКЛАТУР'!D:G,4,0)</f>
        <v>18070.714285714286</v>
      </c>
      <c r="S2043" s="12" t="str">
        <f>VLOOKUP(A:A,'ИЗ ОСНОВЫ НОМЕНКЛАТУР'!D:H,5,0)</f>
        <v>C</v>
      </c>
      <c r="T2043" s="44">
        <f t="shared" si="375"/>
        <v>0</v>
      </c>
      <c r="U2043" s="44">
        <f t="shared" si="376"/>
        <v>0</v>
      </c>
      <c r="V2043" s="44">
        <f t="shared" si="377"/>
        <v>0</v>
      </c>
      <c r="W2043" s="44">
        <f t="shared" si="378"/>
        <v>0</v>
      </c>
      <c r="X2043" s="44">
        <f t="shared" si="379"/>
        <v>0</v>
      </c>
      <c r="Y2043" s="44">
        <f t="shared" si="380"/>
        <v>0</v>
      </c>
      <c r="Z2043" s="44">
        <f t="shared" si="381"/>
        <v>0</v>
      </c>
      <c r="AA2043" s="44">
        <f t="shared" si="382"/>
        <v>0</v>
      </c>
      <c r="AB2043" s="44">
        <f t="shared" si="383"/>
        <v>36141.428571428572</v>
      </c>
      <c r="AC2043" s="44">
        <f t="shared" si="384"/>
        <v>18070.714285714286</v>
      </c>
      <c r="AD2043" s="44">
        <f t="shared" si="385"/>
        <v>18070.714285714286</v>
      </c>
      <c r="AE2043" s="12">
        <f t="shared" si="386"/>
        <v>72282.857142857145</v>
      </c>
    </row>
    <row r="2044" spans="1:31" ht="12.6" hidden="1" customHeight="1" x14ac:dyDescent="0.2">
      <c r="A2044" s="26" t="s">
        <v>1096</v>
      </c>
      <c r="B2044" s="19"/>
      <c r="C2044" s="19"/>
      <c r="D2044" s="20"/>
      <c r="E2044" s="21"/>
      <c r="F2044" s="22"/>
      <c r="G2044" s="21"/>
      <c r="H2044" s="22"/>
      <c r="I2044" s="20"/>
      <c r="J2044" s="20"/>
      <c r="K2044" s="20"/>
      <c r="L2044" s="20"/>
      <c r="M2044" s="20">
        <v>2</v>
      </c>
      <c r="N2044" s="20">
        <v>1</v>
      </c>
      <c r="O2044" s="20">
        <v>3</v>
      </c>
      <c r="P2044" s="23" t="str">
        <f>VLOOKUP(A2044,'ИЗ ОСНОВЫ НОМЕНКЛАТУР'!D:E,2,0)</f>
        <v>Аксессуары для кухни</v>
      </c>
      <c r="Q2044" s="23" t="str">
        <f>VLOOKUP(A2044,'ИЗ ОСНОВЫ НОМЕНКЛАТУР'!D:F,3,0)</f>
        <v>Мойки из камня</v>
      </c>
      <c r="R2044" s="40">
        <f>VLOOKUP(A:A,'ИЗ ОСНОВЫ НОМЕНКЛАТУР'!D:G,4,0)</f>
        <v>20320</v>
      </c>
      <c r="S2044" s="12" t="str">
        <f>VLOOKUP(A:A,'ИЗ ОСНОВЫ НОМЕНКЛАТУР'!D:H,5,0)</f>
        <v>C</v>
      </c>
      <c r="T2044" s="44">
        <f t="shared" si="375"/>
        <v>0</v>
      </c>
      <c r="U2044" s="44">
        <f t="shared" si="376"/>
        <v>0</v>
      </c>
      <c r="V2044" s="44">
        <f t="shared" si="377"/>
        <v>0</v>
      </c>
      <c r="W2044" s="44">
        <f t="shared" si="378"/>
        <v>0</v>
      </c>
      <c r="X2044" s="44">
        <f t="shared" si="379"/>
        <v>0</v>
      </c>
      <c r="Y2044" s="44">
        <f t="shared" si="380"/>
        <v>0</v>
      </c>
      <c r="Z2044" s="44">
        <f t="shared" si="381"/>
        <v>0</v>
      </c>
      <c r="AA2044" s="44">
        <f t="shared" si="382"/>
        <v>0</v>
      </c>
      <c r="AB2044" s="44">
        <f t="shared" si="383"/>
        <v>0</v>
      </c>
      <c r="AC2044" s="44">
        <f t="shared" si="384"/>
        <v>40640</v>
      </c>
      <c r="AD2044" s="44">
        <f t="shared" si="385"/>
        <v>20320</v>
      </c>
      <c r="AE2044" s="12">
        <f t="shared" si="386"/>
        <v>60960</v>
      </c>
    </row>
    <row r="2045" spans="1:31" ht="12.6" hidden="1" customHeight="1" x14ac:dyDescent="0.2">
      <c r="A2045" s="26" t="s">
        <v>997</v>
      </c>
      <c r="B2045" s="19"/>
      <c r="C2045" s="19"/>
      <c r="D2045" s="20">
        <v>7</v>
      </c>
      <c r="E2045" s="20">
        <v>2</v>
      </c>
      <c r="F2045" s="20"/>
      <c r="G2045" s="21"/>
      <c r="H2045" s="22"/>
      <c r="I2045" s="20"/>
      <c r="J2045" s="20">
        <v>18</v>
      </c>
      <c r="K2045" s="20">
        <v>20</v>
      </c>
      <c r="L2045" s="20">
        <v>1</v>
      </c>
      <c r="M2045" s="20">
        <v>40</v>
      </c>
      <c r="N2045" s="20">
        <v>6</v>
      </c>
      <c r="O2045" s="20">
        <v>94</v>
      </c>
      <c r="P2045" s="23" t="str">
        <f>VLOOKUP(A2045,'ИЗ ОСНОВЫ НОМЕНКЛАТУР'!D:E,2,0)</f>
        <v>Аксессуары для кухни</v>
      </c>
      <c r="Q2045" s="23" t="str">
        <f>VLOOKUP(A2045,'ИЗ ОСНОВЫ НОМЕНКЛАТУР'!D:F,3,0)</f>
        <v>1 чаша</v>
      </c>
      <c r="R2045" s="40">
        <f>VLOOKUP(A:A,'ИЗ ОСНОВЫ НОМЕНКЛАТУР'!D:G,4,0)</f>
        <v>4053.9724540901502</v>
      </c>
      <c r="S2045" s="12" t="str">
        <f>VLOOKUP(A:A,'ИЗ ОСНОВЫ НОМЕНКЛАТУР'!D:H,5,0)</f>
        <v>B</v>
      </c>
      <c r="T2045" s="44">
        <f t="shared" si="375"/>
        <v>28377.80717863105</v>
      </c>
      <c r="U2045" s="44">
        <f t="shared" si="376"/>
        <v>8107.9449081803004</v>
      </c>
      <c r="V2045" s="44">
        <f t="shared" si="377"/>
        <v>0</v>
      </c>
      <c r="W2045" s="44">
        <f t="shared" si="378"/>
        <v>0</v>
      </c>
      <c r="X2045" s="44">
        <f t="shared" si="379"/>
        <v>0</v>
      </c>
      <c r="Y2045" s="44">
        <f t="shared" si="380"/>
        <v>0</v>
      </c>
      <c r="Z2045" s="44">
        <f t="shared" si="381"/>
        <v>72971.504173622699</v>
      </c>
      <c r="AA2045" s="44">
        <f t="shared" si="382"/>
        <v>81079.449081803003</v>
      </c>
      <c r="AB2045" s="44">
        <f t="shared" si="383"/>
        <v>4053.9724540901502</v>
      </c>
      <c r="AC2045" s="44">
        <f t="shared" si="384"/>
        <v>162158.89816360601</v>
      </c>
      <c r="AD2045" s="44">
        <f t="shared" si="385"/>
        <v>24323.834724540902</v>
      </c>
      <c r="AE2045" s="12">
        <f t="shared" si="386"/>
        <v>381073.4106844741</v>
      </c>
    </row>
    <row r="2046" spans="1:31" ht="12.6" hidden="1" customHeight="1" x14ac:dyDescent="0.2">
      <c r="A2046" s="26" t="s">
        <v>1024</v>
      </c>
      <c r="B2046" s="19"/>
      <c r="C2046" s="19"/>
      <c r="D2046" s="20"/>
      <c r="E2046" s="21"/>
      <c r="F2046" s="22"/>
      <c r="G2046" s="21"/>
      <c r="H2046" s="22"/>
      <c r="I2046" s="20"/>
      <c r="J2046" s="20">
        <v>21</v>
      </c>
      <c r="K2046" s="20"/>
      <c r="L2046" s="20"/>
      <c r="M2046" s="20">
        <v>18</v>
      </c>
      <c r="N2046" s="20"/>
      <c r="O2046" s="20">
        <v>39</v>
      </c>
      <c r="P2046" s="23" t="str">
        <f>VLOOKUP(A2046,'ИЗ ОСНОВЫ НОМЕНКЛАТУР'!D:E,2,0)</f>
        <v>Аксессуары для кухни</v>
      </c>
      <c r="Q2046" s="23" t="str">
        <f>VLOOKUP(A2046,'ИЗ ОСНОВЫ НОМЕНКЛАТУР'!D:F,3,0)</f>
        <v>1 чаша</v>
      </c>
      <c r="R2046" s="40">
        <f>VLOOKUP(A:A,'ИЗ ОСНОВЫ НОМЕНКЛАТУР'!D:G,4,0)</f>
        <v>6174.1957894736843</v>
      </c>
      <c r="S2046" s="12" t="str">
        <f>VLOOKUP(A:A,'ИЗ ОСНОВЫ НОМЕНКЛАТУР'!D:H,5,0)</f>
        <v>C</v>
      </c>
      <c r="T2046" s="44">
        <f t="shared" si="375"/>
        <v>0</v>
      </c>
      <c r="U2046" s="44">
        <f t="shared" si="376"/>
        <v>0</v>
      </c>
      <c r="V2046" s="44">
        <f t="shared" si="377"/>
        <v>0</v>
      </c>
      <c r="W2046" s="44">
        <f t="shared" si="378"/>
        <v>0</v>
      </c>
      <c r="X2046" s="44">
        <f t="shared" si="379"/>
        <v>0</v>
      </c>
      <c r="Y2046" s="44">
        <f t="shared" si="380"/>
        <v>0</v>
      </c>
      <c r="Z2046" s="44">
        <f t="shared" si="381"/>
        <v>129658.11157894737</v>
      </c>
      <c r="AA2046" s="44">
        <f t="shared" si="382"/>
        <v>0</v>
      </c>
      <c r="AB2046" s="44">
        <f t="shared" si="383"/>
        <v>0</v>
      </c>
      <c r="AC2046" s="44">
        <f t="shared" si="384"/>
        <v>111135.52421052632</v>
      </c>
      <c r="AD2046" s="44">
        <f t="shared" si="385"/>
        <v>0</v>
      </c>
      <c r="AE2046" s="12">
        <f t="shared" si="386"/>
        <v>240793.63578947369</v>
      </c>
    </row>
    <row r="2047" spans="1:31" ht="12.6" hidden="1" customHeight="1" x14ac:dyDescent="0.2">
      <c r="A2047" s="26" t="s">
        <v>4614</v>
      </c>
      <c r="B2047" s="19"/>
      <c r="C2047" s="19"/>
      <c r="D2047" s="20"/>
      <c r="E2047" s="21"/>
      <c r="F2047" s="22"/>
      <c r="G2047" s="21"/>
      <c r="H2047" s="22"/>
      <c r="I2047" s="20"/>
      <c r="J2047" s="20">
        <v>7</v>
      </c>
      <c r="K2047" s="20"/>
      <c r="L2047" s="20"/>
      <c r="M2047" s="20"/>
      <c r="N2047" s="20"/>
      <c r="O2047" s="20">
        <v>7</v>
      </c>
      <c r="P2047" s="23" t="str">
        <f>VLOOKUP(A2047,'ИЗ ОСНОВЫ НОМЕНКЛАТУР'!D:E,2,0)</f>
        <v>Аксессуары для кухни</v>
      </c>
      <c r="Q2047" s="23" t="str">
        <f>VLOOKUP(A2047,'ИЗ ОСНОВЫ НОМЕНКЛАТУР'!D:F,3,0)</f>
        <v>1 чаша</v>
      </c>
      <c r="R2047" s="40">
        <f>VLOOKUP(A:A,'ИЗ ОСНОВЫ НОМЕНКЛАТУР'!D:G,4,0)</f>
        <v>5024.7142857142853</v>
      </c>
      <c r="S2047" s="12" t="str">
        <f>VLOOKUP(A:A,'ИЗ ОСНОВЫ НОМЕНКЛАТУР'!D:H,5,0)</f>
        <v>C</v>
      </c>
      <c r="T2047" s="44">
        <f t="shared" si="375"/>
        <v>0</v>
      </c>
      <c r="U2047" s="44">
        <f t="shared" si="376"/>
        <v>0</v>
      </c>
      <c r="V2047" s="44">
        <f t="shared" si="377"/>
        <v>0</v>
      </c>
      <c r="W2047" s="44">
        <f t="shared" si="378"/>
        <v>0</v>
      </c>
      <c r="X2047" s="44">
        <f t="shared" si="379"/>
        <v>0</v>
      </c>
      <c r="Y2047" s="44">
        <f t="shared" si="380"/>
        <v>0</v>
      </c>
      <c r="Z2047" s="44">
        <f t="shared" si="381"/>
        <v>35173</v>
      </c>
      <c r="AA2047" s="44">
        <f t="shared" si="382"/>
        <v>0</v>
      </c>
      <c r="AB2047" s="44">
        <f t="shared" si="383"/>
        <v>0</v>
      </c>
      <c r="AC2047" s="44">
        <f t="shared" si="384"/>
        <v>0</v>
      </c>
      <c r="AD2047" s="44">
        <f t="shared" si="385"/>
        <v>0</v>
      </c>
      <c r="AE2047" s="12">
        <f t="shared" si="386"/>
        <v>35173</v>
      </c>
    </row>
    <row r="2048" spans="1:31" ht="12.6" hidden="1" customHeight="1" x14ac:dyDescent="0.2">
      <c r="A2048" s="26" t="s">
        <v>1013</v>
      </c>
      <c r="B2048" s="19"/>
      <c r="C2048" s="19"/>
      <c r="D2048" s="20"/>
      <c r="E2048" s="21"/>
      <c r="F2048" s="22"/>
      <c r="G2048" s="21"/>
      <c r="H2048" s="22"/>
      <c r="I2048" s="20"/>
      <c r="J2048" s="20"/>
      <c r="K2048" s="20"/>
      <c r="L2048" s="20">
        <v>1</v>
      </c>
      <c r="M2048" s="20"/>
      <c r="N2048" s="20"/>
      <c r="O2048" s="20">
        <v>1</v>
      </c>
      <c r="P2048" s="23" t="str">
        <f>VLOOKUP(A2048,'ИЗ ОСНОВЫ НОМЕНКЛАТУР'!D:E,2,0)</f>
        <v>Аксессуары для кухни</v>
      </c>
      <c r="Q2048" s="23" t="str">
        <f>VLOOKUP(A2048,'ИЗ ОСНОВЫ НОМЕНКЛАТУР'!D:F,3,0)</f>
        <v>1 чаша</v>
      </c>
      <c r="R2048" s="40">
        <f>VLOOKUP(A:A,'ИЗ ОСНОВЫ НОМЕНКЛАТУР'!D:G,4,0)</f>
        <v>20053.017142857141</v>
      </c>
      <c r="S2048" s="12" t="str">
        <f>VLOOKUP(A:A,'ИЗ ОСНОВЫ НОМЕНКЛАТУР'!D:H,5,0)</f>
        <v>C</v>
      </c>
      <c r="T2048" s="44">
        <f t="shared" si="375"/>
        <v>0</v>
      </c>
      <c r="U2048" s="44">
        <f t="shared" si="376"/>
        <v>0</v>
      </c>
      <c r="V2048" s="44">
        <f t="shared" si="377"/>
        <v>0</v>
      </c>
      <c r="W2048" s="44">
        <f t="shared" si="378"/>
        <v>0</v>
      </c>
      <c r="X2048" s="44">
        <f t="shared" si="379"/>
        <v>0</v>
      </c>
      <c r="Y2048" s="44">
        <f t="shared" si="380"/>
        <v>0</v>
      </c>
      <c r="Z2048" s="44">
        <f t="shared" si="381"/>
        <v>0</v>
      </c>
      <c r="AA2048" s="44">
        <f t="shared" si="382"/>
        <v>0</v>
      </c>
      <c r="AB2048" s="44">
        <f t="shared" si="383"/>
        <v>20053.017142857141</v>
      </c>
      <c r="AC2048" s="44">
        <f t="shared" si="384"/>
        <v>0</v>
      </c>
      <c r="AD2048" s="44">
        <f t="shared" si="385"/>
        <v>0</v>
      </c>
      <c r="AE2048" s="12">
        <f t="shared" si="386"/>
        <v>20053.017142857141</v>
      </c>
    </row>
    <row r="2049" spans="1:31" ht="12.6" hidden="1" customHeight="1" x14ac:dyDescent="0.2">
      <c r="A2049" s="26" t="s">
        <v>4615</v>
      </c>
      <c r="B2049" s="19"/>
      <c r="C2049" s="19"/>
      <c r="D2049" s="20"/>
      <c r="E2049" s="21"/>
      <c r="F2049" s="22"/>
      <c r="G2049" s="21"/>
      <c r="H2049" s="22"/>
      <c r="I2049" s="20"/>
      <c r="J2049" s="20"/>
      <c r="K2049" s="20"/>
      <c r="L2049" s="20"/>
      <c r="M2049" s="20"/>
      <c r="N2049" s="20">
        <v>2</v>
      </c>
      <c r="O2049" s="20">
        <v>2</v>
      </c>
      <c r="P2049" s="23" t="str">
        <f>VLOOKUP(A2049,'ИЗ ОСНОВЫ НОМЕНКЛАТУР'!D:E,2,0)</f>
        <v>Аксессуары для кухни</v>
      </c>
      <c r="Q2049" s="23" t="str">
        <f>VLOOKUP(A2049,'ИЗ ОСНОВЫ НОМЕНКЛАТУР'!D:F,3,0)</f>
        <v>Мойки со стеклянной поверхностью</v>
      </c>
      <c r="R2049" s="40">
        <f>VLOOKUP(A:A,'ИЗ ОСНОВЫ НОМЕНКЛАТУР'!D:G,4,0)</f>
        <v>32000</v>
      </c>
      <c r="S2049" s="12" t="str">
        <f>VLOOKUP(A:A,'ИЗ ОСНОВЫ НОМЕНКЛАТУР'!D:H,5,0)</f>
        <v>C</v>
      </c>
      <c r="T2049" s="44">
        <f t="shared" si="375"/>
        <v>0</v>
      </c>
      <c r="U2049" s="44">
        <f t="shared" si="376"/>
        <v>0</v>
      </c>
      <c r="V2049" s="44">
        <f t="shared" si="377"/>
        <v>0</v>
      </c>
      <c r="W2049" s="44">
        <f t="shared" si="378"/>
        <v>0</v>
      </c>
      <c r="X2049" s="44">
        <f t="shared" si="379"/>
        <v>0</v>
      </c>
      <c r="Y2049" s="44">
        <f t="shared" si="380"/>
        <v>0</v>
      </c>
      <c r="Z2049" s="44">
        <f t="shared" si="381"/>
        <v>0</v>
      </c>
      <c r="AA2049" s="44">
        <f t="shared" si="382"/>
        <v>0</v>
      </c>
      <c r="AB2049" s="44">
        <f t="shared" si="383"/>
        <v>0</v>
      </c>
      <c r="AC2049" s="44">
        <f t="shared" si="384"/>
        <v>0</v>
      </c>
      <c r="AD2049" s="44">
        <f t="shared" si="385"/>
        <v>64000</v>
      </c>
      <c r="AE2049" s="12">
        <f t="shared" si="386"/>
        <v>64000</v>
      </c>
    </row>
    <row r="2050" spans="1:31" ht="12.6" hidden="1" customHeight="1" x14ac:dyDescent="0.2">
      <c r="A2050" s="26" t="s">
        <v>4616</v>
      </c>
      <c r="B2050" s="19"/>
      <c r="C2050" s="19"/>
      <c r="D2050" s="20"/>
      <c r="E2050" s="21"/>
      <c r="F2050" s="22"/>
      <c r="G2050" s="21"/>
      <c r="H2050" s="22"/>
      <c r="I2050" s="20"/>
      <c r="J2050" s="20"/>
      <c r="K2050" s="20"/>
      <c r="L2050" s="20"/>
      <c r="M2050" s="20"/>
      <c r="N2050" s="20">
        <v>1</v>
      </c>
      <c r="O2050" s="20">
        <v>1</v>
      </c>
      <c r="P2050" s="23" t="str">
        <f>VLOOKUP(A2050,'ИЗ ОСНОВЫ НОМЕНКЛАТУР'!D:E,2,0)</f>
        <v>Аксессуары для кухни</v>
      </c>
      <c r="Q2050" s="23" t="str">
        <f>VLOOKUP(A2050,'ИЗ ОСНОВЫ НОМЕНКЛАТУР'!D:F,3,0)</f>
        <v>Мойки со стеклянной поверхностью</v>
      </c>
      <c r="R2050" s="40">
        <f>VLOOKUP(A:A,'ИЗ ОСНОВЫ НОМЕНКЛАТУР'!D:G,4,0)</f>
        <v>32000</v>
      </c>
      <c r="S2050" s="12" t="str">
        <f>VLOOKUP(A:A,'ИЗ ОСНОВЫ НОМЕНКЛАТУР'!D:H,5,0)</f>
        <v>C</v>
      </c>
      <c r="T2050" s="44">
        <f t="shared" si="375"/>
        <v>0</v>
      </c>
      <c r="U2050" s="44">
        <f t="shared" si="376"/>
        <v>0</v>
      </c>
      <c r="V2050" s="44">
        <f t="shared" si="377"/>
        <v>0</v>
      </c>
      <c r="W2050" s="44">
        <f t="shared" si="378"/>
        <v>0</v>
      </c>
      <c r="X2050" s="44">
        <f t="shared" si="379"/>
        <v>0</v>
      </c>
      <c r="Y2050" s="44">
        <f t="shared" si="380"/>
        <v>0</v>
      </c>
      <c r="Z2050" s="44">
        <f t="shared" si="381"/>
        <v>0</v>
      </c>
      <c r="AA2050" s="44">
        <f t="shared" si="382"/>
        <v>0</v>
      </c>
      <c r="AB2050" s="44">
        <f t="shared" si="383"/>
        <v>0</v>
      </c>
      <c r="AC2050" s="44">
        <f t="shared" si="384"/>
        <v>0</v>
      </c>
      <c r="AD2050" s="44">
        <f t="shared" si="385"/>
        <v>32000</v>
      </c>
      <c r="AE2050" s="12">
        <f t="shared" si="386"/>
        <v>32000</v>
      </c>
    </row>
    <row r="2051" spans="1:31" ht="12.6" hidden="1" customHeight="1" x14ac:dyDescent="0.2">
      <c r="A2051" s="26" t="s">
        <v>4617</v>
      </c>
      <c r="B2051" s="19"/>
      <c r="C2051" s="19"/>
      <c r="D2051" s="20"/>
      <c r="E2051" s="21"/>
      <c r="F2051" s="22"/>
      <c r="G2051" s="21"/>
      <c r="H2051" s="22"/>
      <c r="I2051" s="20"/>
      <c r="J2051" s="20"/>
      <c r="K2051" s="20"/>
      <c r="L2051" s="20"/>
      <c r="M2051" s="20"/>
      <c r="N2051" s="20">
        <v>2</v>
      </c>
      <c r="O2051" s="20">
        <v>2</v>
      </c>
      <c r="P2051" s="23" t="str">
        <f>VLOOKUP(A2051,'ИЗ ОСНОВЫ НОМЕНКЛАТУР'!D:E,2,0)</f>
        <v>Аксессуары для кухни</v>
      </c>
      <c r="Q2051" s="23" t="str">
        <f>VLOOKUP(A2051,'ИЗ ОСНОВЫ НОМЕНКЛАТУР'!D:F,3,0)</f>
        <v>Мойки со стеклянной поверхностью</v>
      </c>
      <c r="R2051" s="40">
        <f>VLOOKUP(A:A,'ИЗ ОСНОВЫ НОМЕНКЛАТУР'!D:G,4,0)</f>
        <v>40000</v>
      </c>
      <c r="S2051" s="12" t="str">
        <f>VLOOKUP(A:A,'ИЗ ОСНОВЫ НОМЕНКЛАТУР'!D:H,5,0)</f>
        <v>C</v>
      </c>
      <c r="T2051" s="44">
        <f t="shared" si="375"/>
        <v>0</v>
      </c>
      <c r="U2051" s="44">
        <f t="shared" si="376"/>
        <v>0</v>
      </c>
      <c r="V2051" s="44">
        <f t="shared" si="377"/>
        <v>0</v>
      </c>
      <c r="W2051" s="44">
        <f t="shared" si="378"/>
        <v>0</v>
      </c>
      <c r="X2051" s="44">
        <f t="shared" si="379"/>
        <v>0</v>
      </c>
      <c r="Y2051" s="44">
        <f t="shared" si="380"/>
        <v>0</v>
      </c>
      <c r="Z2051" s="44">
        <f t="shared" si="381"/>
        <v>0</v>
      </c>
      <c r="AA2051" s="44">
        <f t="shared" si="382"/>
        <v>0</v>
      </c>
      <c r="AB2051" s="44">
        <f t="shared" si="383"/>
        <v>0</v>
      </c>
      <c r="AC2051" s="44">
        <f t="shared" si="384"/>
        <v>0</v>
      </c>
      <c r="AD2051" s="44">
        <f t="shared" si="385"/>
        <v>80000</v>
      </c>
      <c r="AE2051" s="12">
        <f t="shared" si="386"/>
        <v>80000</v>
      </c>
    </row>
    <row r="2052" spans="1:31" ht="12.6" hidden="1" customHeight="1" x14ac:dyDescent="0.2">
      <c r="A2052" s="26" t="s">
        <v>4618</v>
      </c>
      <c r="B2052" s="19"/>
      <c r="C2052" s="19"/>
      <c r="D2052" s="20"/>
      <c r="E2052" s="21"/>
      <c r="F2052" s="22"/>
      <c r="G2052" s="21"/>
      <c r="H2052" s="22"/>
      <c r="I2052" s="20"/>
      <c r="J2052" s="20"/>
      <c r="K2052" s="20"/>
      <c r="L2052" s="20"/>
      <c r="M2052" s="20"/>
      <c r="N2052" s="20">
        <v>2</v>
      </c>
      <c r="O2052" s="20">
        <v>2</v>
      </c>
      <c r="P2052" s="23" t="str">
        <f>VLOOKUP(A2052,'ИЗ ОСНОВЫ НОМЕНКЛАТУР'!D:E,2,0)</f>
        <v>Аксессуары для кухни</v>
      </c>
      <c r="Q2052" s="23" t="str">
        <f>VLOOKUP(A2052,'ИЗ ОСНОВЫ НОМЕНКЛАТУР'!D:F,3,0)</f>
        <v>Мойки со стеклянной поверхностью</v>
      </c>
      <c r="R2052" s="40">
        <f>VLOOKUP(A:A,'ИЗ ОСНОВЫ НОМЕНКЛАТУР'!D:G,4,0)</f>
        <v>30000</v>
      </c>
      <c r="S2052" s="12" t="str">
        <f>VLOOKUP(A:A,'ИЗ ОСНОВЫ НОМЕНКЛАТУР'!D:H,5,0)</f>
        <v>C</v>
      </c>
      <c r="T2052" s="44">
        <f t="shared" si="375"/>
        <v>0</v>
      </c>
      <c r="U2052" s="44">
        <f t="shared" si="376"/>
        <v>0</v>
      </c>
      <c r="V2052" s="44">
        <f t="shared" si="377"/>
        <v>0</v>
      </c>
      <c r="W2052" s="44">
        <f t="shared" si="378"/>
        <v>0</v>
      </c>
      <c r="X2052" s="44">
        <f t="shared" si="379"/>
        <v>0</v>
      </c>
      <c r="Y2052" s="44">
        <f t="shared" si="380"/>
        <v>0</v>
      </c>
      <c r="Z2052" s="44">
        <f t="shared" si="381"/>
        <v>0</v>
      </c>
      <c r="AA2052" s="44">
        <f t="shared" si="382"/>
        <v>0</v>
      </c>
      <c r="AB2052" s="44">
        <f t="shared" si="383"/>
        <v>0</v>
      </c>
      <c r="AC2052" s="44">
        <f t="shared" si="384"/>
        <v>0</v>
      </c>
      <c r="AD2052" s="44">
        <f t="shared" si="385"/>
        <v>60000</v>
      </c>
      <c r="AE2052" s="12">
        <f t="shared" si="386"/>
        <v>60000</v>
      </c>
    </row>
    <row r="2053" spans="1:31" ht="12.6" hidden="1" customHeight="1" x14ac:dyDescent="0.2">
      <c r="A2053" s="26" t="s">
        <v>4619</v>
      </c>
      <c r="B2053" s="19"/>
      <c r="C2053" s="19"/>
      <c r="D2053" s="20"/>
      <c r="E2053" s="21"/>
      <c r="F2053" s="22"/>
      <c r="G2053" s="21"/>
      <c r="H2053" s="22"/>
      <c r="I2053" s="20"/>
      <c r="J2053" s="20"/>
      <c r="K2053" s="20"/>
      <c r="L2053" s="20"/>
      <c r="M2053" s="20"/>
      <c r="N2053" s="20">
        <v>2</v>
      </c>
      <c r="O2053" s="20">
        <v>2</v>
      </c>
      <c r="P2053" s="23" t="str">
        <f>VLOOKUP(A2053,'ИЗ ОСНОВЫ НОМЕНКЛАТУР'!D:E,2,0)</f>
        <v>Аксессуары для кухни</v>
      </c>
      <c r="Q2053" s="23" t="str">
        <f>VLOOKUP(A2053,'ИЗ ОСНОВЫ НОМЕНКЛАТУР'!D:F,3,0)</f>
        <v>Мойки со стеклянной поверхностью</v>
      </c>
      <c r="R2053" s="40">
        <f>VLOOKUP(A:A,'ИЗ ОСНОВЫ НОМЕНКЛАТУР'!D:G,4,0)</f>
        <v>37500</v>
      </c>
      <c r="S2053" s="12" t="str">
        <f>VLOOKUP(A:A,'ИЗ ОСНОВЫ НОМЕНКЛАТУР'!D:H,5,0)</f>
        <v>C</v>
      </c>
      <c r="T2053" s="44">
        <f t="shared" si="375"/>
        <v>0</v>
      </c>
      <c r="U2053" s="44">
        <f t="shared" si="376"/>
        <v>0</v>
      </c>
      <c r="V2053" s="44">
        <f t="shared" si="377"/>
        <v>0</v>
      </c>
      <c r="W2053" s="44">
        <f t="shared" si="378"/>
        <v>0</v>
      </c>
      <c r="X2053" s="44">
        <f t="shared" si="379"/>
        <v>0</v>
      </c>
      <c r="Y2053" s="44">
        <f t="shared" si="380"/>
        <v>0</v>
      </c>
      <c r="Z2053" s="44">
        <f t="shared" si="381"/>
        <v>0</v>
      </c>
      <c r="AA2053" s="44">
        <f t="shared" si="382"/>
        <v>0</v>
      </c>
      <c r="AB2053" s="44">
        <f t="shared" si="383"/>
        <v>0</v>
      </c>
      <c r="AC2053" s="44">
        <f t="shared" si="384"/>
        <v>0</v>
      </c>
      <c r="AD2053" s="44">
        <f t="shared" si="385"/>
        <v>75000</v>
      </c>
      <c r="AE2053" s="12">
        <f t="shared" si="386"/>
        <v>75000</v>
      </c>
    </row>
    <row r="2054" spans="1:31" ht="12.6" hidden="1" customHeight="1" x14ac:dyDescent="0.2">
      <c r="A2054" s="26" t="s">
        <v>1186</v>
      </c>
      <c r="B2054" s="19"/>
      <c r="C2054" s="19"/>
      <c r="D2054" s="20"/>
      <c r="E2054" s="21"/>
      <c r="F2054" s="22"/>
      <c r="G2054" s="21"/>
      <c r="H2054" s="22"/>
      <c r="I2054" s="20"/>
      <c r="J2054" s="20"/>
      <c r="K2054" s="20"/>
      <c r="L2054" s="20"/>
      <c r="M2054" s="20"/>
      <c r="N2054" s="20">
        <v>2</v>
      </c>
      <c r="O2054" s="20">
        <v>2</v>
      </c>
      <c r="P2054" s="23" t="str">
        <f>VLOOKUP(A2054,'ИЗ ОСНОВЫ НОМЕНКЛАТУР'!D:E,2,0)</f>
        <v>Аксессуары для кухни</v>
      </c>
      <c r="Q2054" s="23" t="str">
        <f>VLOOKUP(A2054,'ИЗ ОСНОВЫ НОМЕНКЛАТУР'!D:F,3,0)</f>
        <v>Мойки со стеклянной поверхностью</v>
      </c>
      <c r="R2054" s="40">
        <f>VLOOKUP(A:A,'ИЗ ОСНОВЫ НОМЕНКЛАТУР'!D:G,4,0)</f>
        <v>49500</v>
      </c>
      <c r="S2054" s="12" t="str">
        <f>VLOOKUP(A:A,'ИЗ ОСНОВЫ НОМЕНКЛАТУР'!D:H,5,0)</f>
        <v>C</v>
      </c>
      <c r="T2054" s="44">
        <f t="shared" si="375"/>
        <v>0</v>
      </c>
      <c r="U2054" s="44">
        <f t="shared" si="376"/>
        <v>0</v>
      </c>
      <c r="V2054" s="44">
        <f t="shared" si="377"/>
        <v>0</v>
      </c>
      <c r="W2054" s="44">
        <f t="shared" si="378"/>
        <v>0</v>
      </c>
      <c r="X2054" s="44">
        <f t="shared" si="379"/>
        <v>0</v>
      </c>
      <c r="Y2054" s="44">
        <f t="shared" si="380"/>
        <v>0</v>
      </c>
      <c r="Z2054" s="44">
        <f t="shared" si="381"/>
        <v>0</v>
      </c>
      <c r="AA2054" s="44">
        <f t="shared" si="382"/>
        <v>0</v>
      </c>
      <c r="AB2054" s="44">
        <f t="shared" si="383"/>
        <v>0</v>
      </c>
      <c r="AC2054" s="44">
        <f t="shared" si="384"/>
        <v>0</v>
      </c>
      <c r="AD2054" s="44">
        <f t="shared" si="385"/>
        <v>99000</v>
      </c>
      <c r="AE2054" s="12">
        <f t="shared" si="386"/>
        <v>99000</v>
      </c>
    </row>
    <row r="2055" spans="1:31" ht="12.6" hidden="1" customHeight="1" x14ac:dyDescent="0.2">
      <c r="A2055" s="26" t="s">
        <v>4620</v>
      </c>
      <c r="B2055" s="19"/>
      <c r="C2055" s="19"/>
      <c r="D2055" s="20"/>
      <c r="E2055" s="21"/>
      <c r="F2055" s="22"/>
      <c r="G2055" s="21"/>
      <c r="H2055" s="22"/>
      <c r="I2055" s="20"/>
      <c r="J2055" s="20"/>
      <c r="K2055" s="20"/>
      <c r="L2055" s="20"/>
      <c r="M2055" s="20"/>
      <c r="N2055" s="20">
        <v>3</v>
      </c>
      <c r="O2055" s="20">
        <v>3</v>
      </c>
      <c r="P2055" s="23" t="str">
        <f>VLOOKUP(A2055,'ИЗ ОСНОВЫ НОМЕНКЛАТУР'!D:E,2,0)</f>
        <v>Аксессуары для кухни</v>
      </c>
      <c r="Q2055" s="23" t="str">
        <f>VLOOKUP(A2055,'ИЗ ОСНОВЫ НОМЕНКЛАТУР'!D:F,3,0)</f>
        <v>Мойки со стеклянной поверхностью</v>
      </c>
      <c r="R2055" s="40">
        <f>VLOOKUP(A:A,'ИЗ ОСНОВЫ НОМЕНКЛАТУР'!D:G,4,0)</f>
        <v>45600</v>
      </c>
      <c r="S2055" s="12" t="str">
        <f>VLOOKUP(A:A,'ИЗ ОСНОВЫ НОМЕНКЛАТУР'!D:H,5,0)</f>
        <v>C</v>
      </c>
      <c r="T2055" s="44">
        <f t="shared" si="375"/>
        <v>0</v>
      </c>
      <c r="U2055" s="44">
        <f t="shared" si="376"/>
        <v>0</v>
      </c>
      <c r="V2055" s="44">
        <f t="shared" si="377"/>
        <v>0</v>
      </c>
      <c r="W2055" s="44">
        <f t="shared" si="378"/>
        <v>0</v>
      </c>
      <c r="X2055" s="44">
        <f t="shared" si="379"/>
        <v>0</v>
      </c>
      <c r="Y2055" s="44">
        <f t="shared" si="380"/>
        <v>0</v>
      </c>
      <c r="Z2055" s="44">
        <f t="shared" si="381"/>
        <v>0</v>
      </c>
      <c r="AA2055" s="44">
        <f t="shared" si="382"/>
        <v>0</v>
      </c>
      <c r="AB2055" s="44">
        <f t="shared" si="383"/>
        <v>0</v>
      </c>
      <c r="AC2055" s="44">
        <f t="shared" si="384"/>
        <v>0</v>
      </c>
      <c r="AD2055" s="44">
        <f t="shared" si="385"/>
        <v>136800</v>
      </c>
      <c r="AE2055" s="12">
        <f t="shared" si="386"/>
        <v>136800</v>
      </c>
    </row>
    <row r="2056" spans="1:31" ht="12.6" hidden="1" customHeight="1" x14ac:dyDescent="0.2">
      <c r="A2056" s="26" t="s">
        <v>1183</v>
      </c>
      <c r="B2056" s="19"/>
      <c r="C2056" s="19"/>
      <c r="D2056" s="20"/>
      <c r="E2056" s="21"/>
      <c r="F2056" s="22"/>
      <c r="G2056" s="21"/>
      <c r="H2056" s="22"/>
      <c r="I2056" s="20"/>
      <c r="J2056" s="20"/>
      <c r="K2056" s="20"/>
      <c r="L2056" s="20"/>
      <c r="M2056" s="20"/>
      <c r="N2056" s="20">
        <v>1</v>
      </c>
      <c r="O2056" s="20">
        <v>1</v>
      </c>
      <c r="P2056" s="23" t="str">
        <f>VLOOKUP(A2056,'ИЗ ОСНОВЫ НОМЕНКЛАТУР'!D:E,2,0)</f>
        <v>Аксессуары для кухни</v>
      </c>
      <c r="Q2056" s="23" t="str">
        <f>VLOOKUP(A2056,'ИЗ ОСНОВЫ НОМЕНКЛАТУР'!D:F,3,0)</f>
        <v>Мойки со стеклянной поверхностью</v>
      </c>
      <c r="R2056" s="40">
        <f>VLOOKUP(A:A,'ИЗ ОСНОВЫ НОМЕНКЛАТУР'!D:G,4,0)</f>
        <v>42250</v>
      </c>
      <c r="S2056" s="12" t="str">
        <f>VLOOKUP(A:A,'ИЗ ОСНОВЫ НОМЕНКЛАТУР'!D:H,5,0)</f>
        <v>C</v>
      </c>
      <c r="T2056" s="44">
        <f t="shared" si="375"/>
        <v>0</v>
      </c>
      <c r="U2056" s="44">
        <f t="shared" si="376"/>
        <v>0</v>
      </c>
      <c r="V2056" s="44">
        <f t="shared" si="377"/>
        <v>0</v>
      </c>
      <c r="W2056" s="44">
        <f t="shared" si="378"/>
        <v>0</v>
      </c>
      <c r="X2056" s="44">
        <f t="shared" si="379"/>
        <v>0</v>
      </c>
      <c r="Y2056" s="44">
        <f t="shared" si="380"/>
        <v>0</v>
      </c>
      <c r="Z2056" s="44">
        <f t="shared" si="381"/>
        <v>0</v>
      </c>
      <c r="AA2056" s="44">
        <f t="shared" si="382"/>
        <v>0</v>
      </c>
      <c r="AB2056" s="44">
        <f t="shared" si="383"/>
        <v>0</v>
      </c>
      <c r="AC2056" s="44">
        <f t="shared" si="384"/>
        <v>0</v>
      </c>
      <c r="AD2056" s="44">
        <f t="shared" si="385"/>
        <v>42250</v>
      </c>
      <c r="AE2056" s="12">
        <f t="shared" si="386"/>
        <v>42250</v>
      </c>
    </row>
    <row r="2057" spans="1:31" ht="12.6" hidden="1" customHeight="1" x14ac:dyDescent="0.2">
      <c r="A2057" s="26" t="s">
        <v>4621</v>
      </c>
      <c r="B2057" s="19"/>
      <c r="C2057" s="19"/>
      <c r="D2057" s="20"/>
      <c r="E2057" s="21"/>
      <c r="F2057" s="22"/>
      <c r="G2057" s="21"/>
      <c r="H2057" s="22"/>
      <c r="I2057" s="20"/>
      <c r="J2057" s="20"/>
      <c r="K2057" s="20"/>
      <c r="L2057" s="20"/>
      <c r="M2057" s="20"/>
      <c r="N2057" s="20">
        <v>2</v>
      </c>
      <c r="O2057" s="20">
        <v>2</v>
      </c>
      <c r="P2057" s="23" t="str">
        <f>VLOOKUP(A2057,'ИЗ ОСНОВЫ НОМЕНКЛАТУР'!D:E,2,0)</f>
        <v>Аксессуары для кухни</v>
      </c>
      <c r="Q2057" s="23" t="str">
        <f>VLOOKUP(A2057,'ИЗ ОСНОВЫ НОМЕНКЛАТУР'!D:F,3,0)</f>
        <v>Мойки со стеклянной поверхностью</v>
      </c>
      <c r="R2057" s="40">
        <f>VLOOKUP(A:A,'ИЗ ОСНОВЫ НОМЕНКЛАТУР'!D:G,4,0)</f>
        <v>40000</v>
      </c>
      <c r="S2057" s="12" t="str">
        <f>VLOOKUP(A:A,'ИЗ ОСНОВЫ НОМЕНКЛАТУР'!D:H,5,0)</f>
        <v>C</v>
      </c>
      <c r="T2057" s="44">
        <f t="shared" ref="T2057:T2120" si="387">$R2057*D2057</f>
        <v>0</v>
      </c>
      <c r="U2057" s="44">
        <f t="shared" ref="U2057:U2120" si="388">$R2057*E2057</f>
        <v>0</v>
      </c>
      <c r="V2057" s="44">
        <f t="shared" ref="V2057:V2120" si="389">$R2057*F2057</f>
        <v>0</v>
      </c>
      <c r="W2057" s="44">
        <f t="shared" ref="W2057:W2120" si="390">$R2057*G2057</f>
        <v>0</v>
      </c>
      <c r="X2057" s="44">
        <f t="shared" ref="X2057:X2120" si="391">$R2057*H2057</f>
        <v>0</v>
      </c>
      <c r="Y2057" s="44">
        <f t="shared" ref="Y2057:Y2120" si="392">$R2057*I2057</f>
        <v>0</v>
      </c>
      <c r="Z2057" s="44">
        <f t="shared" ref="Z2057:Z2120" si="393">$R2057*J2057</f>
        <v>0</v>
      </c>
      <c r="AA2057" s="44">
        <f t="shared" ref="AA2057:AA2120" si="394">$R2057*K2057</f>
        <v>0</v>
      </c>
      <c r="AB2057" s="44">
        <f t="shared" ref="AB2057:AB2120" si="395">$R2057*L2057</f>
        <v>0</v>
      </c>
      <c r="AC2057" s="44">
        <f t="shared" ref="AC2057:AC2120" si="396">$R2057*M2057</f>
        <v>0</v>
      </c>
      <c r="AD2057" s="44">
        <f t="shared" ref="AD2057:AD2120" si="397">$R2057*N2057</f>
        <v>80000</v>
      </c>
      <c r="AE2057" s="12">
        <f t="shared" ref="AE2057:AE2120" si="398">SUM(T2057:AD2057)</f>
        <v>80000</v>
      </c>
    </row>
    <row r="2058" spans="1:31" ht="12.6" hidden="1" customHeight="1" x14ac:dyDescent="0.2">
      <c r="A2058" s="26" t="s">
        <v>4622</v>
      </c>
      <c r="B2058" s="19"/>
      <c r="C2058" s="19"/>
      <c r="D2058" s="20"/>
      <c r="E2058" s="21"/>
      <c r="F2058" s="22"/>
      <c r="G2058" s="21"/>
      <c r="H2058" s="22"/>
      <c r="I2058" s="20"/>
      <c r="J2058" s="20"/>
      <c r="K2058" s="20"/>
      <c r="L2058" s="20"/>
      <c r="M2058" s="20"/>
      <c r="N2058" s="20">
        <v>2</v>
      </c>
      <c r="O2058" s="20">
        <v>2</v>
      </c>
      <c r="P2058" s="23" t="str">
        <f>VLOOKUP(A2058,'ИЗ ОСНОВЫ НОМЕНКЛАТУР'!D:E,2,0)</f>
        <v>Аксессуары для кухни</v>
      </c>
      <c r="Q2058" s="23" t="str">
        <f>VLOOKUP(A2058,'ИЗ ОСНОВЫ НОМЕНКЛАТУР'!D:F,3,0)</f>
        <v>Мойки со стеклянной поверхностью</v>
      </c>
      <c r="R2058" s="40">
        <f>VLOOKUP(A:A,'ИЗ ОСНОВЫ НОМЕНКЛАТУР'!D:G,4,0)</f>
        <v>40000</v>
      </c>
      <c r="S2058" s="12" t="str">
        <f>VLOOKUP(A:A,'ИЗ ОСНОВЫ НОМЕНКЛАТУР'!D:H,5,0)</f>
        <v>C</v>
      </c>
      <c r="T2058" s="44">
        <f t="shared" si="387"/>
        <v>0</v>
      </c>
      <c r="U2058" s="44">
        <f t="shared" si="388"/>
        <v>0</v>
      </c>
      <c r="V2058" s="44">
        <f t="shared" si="389"/>
        <v>0</v>
      </c>
      <c r="W2058" s="44">
        <f t="shared" si="390"/>
        <v>0</v>
      </c>
      <c r="X2058" s="44">
        <f t="shared" si="391"/>
        <v>0</v>
      </c>
      <c r="Y2058" s="44">
        <f t="shared" si="392"/>
        <v>0</v>
      </c>
      <c r="Z2058" s="44">
        <f t="shared" si="393"/>
        <v>0</v>
      </c>
      <c r="AA2058" s="44">
        <f t="shared" si="394"/>
        <v>0</v>
      </c>
      <c r="AB2058" s="44">
        <f t="shared" si="395"/>
        <v>0</v>
      </c>
      <c r="AC2058" s="44">
        <f t="shared" si="396"/>
        <v>0</v>
      </c>
      <c r="AD2058" s="44">
        <f t="shared" si="397"/>
        <v>80000</v>
      </c>
      <c r="AE2058" s="12">
        <f t="shared" si="398"/>
        <v>80000</v>
      </c>
    </row>
    <row r="2059" spans="1:31" ht="12.6" hidden="1" customHeight="1" x14ac:dyDescent="0.2">
      <c r="A2059" s="26" t="s">
        <v>4623</v>
      </c>
      <c r="B2059" s="19"/>
      <c r="C2059" s="19"/>
      <c r="D2059" s="20"/>
      <c r="E2059" s="21"/>
      <c r="F2059" s="22"/>
      <c r="G2059" s="21"/>
      <c r="H2059" s="22"/>
      <c r="I2059" s="20"/>
      <c r="J2059" s="20"/>
      <c r="K2059" s="20"/>
      <c r="L2059" s="20"/>
      <c r="M2059" s="20"/>
      <c r="N2059" s="20">
        <v>2</v>
      </c>
      <c r="O2059" s="20">
        <v>2</v>
      </c>
      <c r="P2059" s="23" t="str">
        <f>VLOOKUP(A2059,'ИЗ ОСНОВЫ НОМЕНКЛАТУР'!D:E,2,0)</f>
        <v>Аксессуары для кухни</v>
      </c>
      <c r="Q2059" s="23" t="str">
        <f>VLOOKUP(A2059,'ИЗ ОСНОВЫ НОМЕНКЛАТУР'!D:F,3,0)</f>
        <v>Мойки со стеклянной поверхностью</v>
      </c>
      <c r="R2059" s="40">
        <f>VLOOKUP(A:A,'ИЗ ОСНОВЫ НОМЕНКЛАТУР'!D:G,4,0)</f>
        <v>30000</v>
      </c>
      <c r="S2059" s="12" t="str">
        <f>VLOOKUP(A:A,'ИЗ ОСНОВЫ НОМЕНКЛАТУР'!D:H,5,0)</f>
        <v>C</v>
      </c>
      <c r="T2059" s="44">
        <f t="shared" si="387"/>
        <v>0</v>
      </c>
      <c r="U2059" s="44">
        <f t="shared" si="388"/>
        <v>0</v>
      </c>
      <c r="V2059" s="44">
        <f t="shared" si="389"/>
        <v>0</v>
      </c>
      <c r="W2059" s="44">
        <f t="shared" si="390"/>
        <v>0</v>
      </c>
      <c r="X2059" s="44">
        <f t="shared" si="391"/>
        <v>0</v>
      </c>
      <c r="Y2059" s="44">
        <f t="shared" si="392"/>
        <v>0</v>
      </c>
      <c r="Z2059" s="44">
        <f t="shared" si="393"/>
        <v>0</v>
      </c>
      <c r="AA2059" s="44">
        <f t="shared" si="394"/>
        <v>0</v>
      </c>
      <c r="AB2059" s="44">
        <f t="shared" si="395"/>
        <v>0</v>
      </c>
      <c r="AC2059" s="44">
        <f t="shared" si="396"/>
        <v>0</v>
      </c>
      <c r="AD2059" s="44">
        <f t="shared" si="397"/>
        <v>60000</v>
      </c>
      <c r="AE2059" s="12">
        <f t="shared" si="398"/>
        <v>60000</v>
      </c>
    </row>
    <row r="2060" spans="1:31" ht="12.6" hidden="1" customHeight="1" x14ac:dyDescent="0.2">
      <c r="A2060" s="26" t="s">
        <v>4624</v>
      </c>
      <c r="B2060" s="19"/>
      <c r="C2060" s="19"/>
      <c r="D2060" s="20"/>
      <c r="E2060" s="21"/>
      <c r="F2060" s="22"/>
      <c r="G2060" s="21"/>
      <c r="H2060" s="22"/>
      <c r="I2060" s="20"/>
      <c r="J2060" s="20"/>
      <c r="K2060" s="20"/>
      <c r="L2060" s="20"/>
      <c r="M2060" s="20"/>
      <c r="N2060" s="20">
        <v>1</v>
      </c>
      <c r="O2060" s="20">
        <v>1</v>
      </c>
      <c r="P2060" s="23" t="str">
        <f>VLOOKUP(A2060,'ИЗ ОСНОВЫ НОМЕНКЛАТУР'!D:E,2,0)</f>
        <v>Инструменты и расходные материалы</v>
      </c>
      <c r="Q2060" s="23" t="str">
        <f>VLOOKUP(A2060,'ИЗ ОСНОВЫ НОМЕНКЛАТУР'!D:F,3,0)</f>
        <v>Ручные инструменты</v>
      </c>
      <c r="R2060" s="40">
        <f>VLOOKUP(A:A,'ИЗ ОСНОВЫ НОМЕНКЛАТУР'!D:G,4,0)</f>
        <v>7052</v>
      </c>
      <c r="S2060" s="12" t="str">
        <f>VLOOKUP(A:A,'ИЗ ОСНОВЫ НОМЕНКЛАТУР'!D:H,5,0)</f>
        <v>C</v>
      </c>
      <c r="T2060" s="44">
        <f t="shared" si="387"/>
        <v>0</v>
      </c>
      <c r="U2060" s="44">
        <f t="shared" si="388"/>
        <v>0</v>
      </c>
      <c r="V2060" s="44">
        <f t="shared" si="389"/>
        <v>0</v>
      </c>
      <c r="W2060" s="44">
        <f t="shared" si="390"/>
        <v>0</v>
      </c>
      <c r="X2060" s="44">
        <f t="shared" si="391"/>
        <v>0</v>
      </c>
      <c r="Y2060" s="44">
        <f t="shared" si="392"/>
        <v>0</v>
      </c>
      <c r="Z2060" s="44">
        <f t="shared" si="393"/>
        <v>0</v>
      </c>
      <c r="AA2060" s="44">
        <f t="shared" si="394"/>
        <v>0</v>
      </c>
      <c r="AB2060" s="44">
        <f t="shared" si="395"/>
        <v>0</v>
      </c>
      <c r="AC2060" s="44">
        <f t="shared" si="396"/>
        <v>0</v>
      </c>
      <c r="AD2060" s="44">
        <f t="shared" si="397"/>
        <v>7052</v>
      </c>
      <c r="AE2060" s="12">
        <f t="shared" si="398"/>
        <v>7052</v>
      </c>
    </row>
    <row r="2061" spans="1:31" ht="12.6" hidden="1" customHeight="1" x14ac:dyDescent="0.2">
      <c r="A2061" s="26" t="s">
        <v>3458</v>
      </c>
      <c r="B2061" s="19"/>
      <c r="C2061" s="19"/>
      <c r="D2061" s="20"/>
      <c r="E2061" s="21"/>
      <c r="F2061" s="22"/>
      <c r="G2061" s="21"/>
      <c r="H2061" s="22"/>
      <c r="I2061" s="20"/>
      <c r="J2061" s="20"/>
      <c r="K2061" s="20"/>
      <c r="L2061" s="20">
        <v>9</v>
      </c>
      <c r="M2061" s="20"/>
      <c r="N2061" s="20"/>
      <c r="O2061" s="20">
        <v>9</v>
      </c>
      <c r="P2061" s="23" t="str">
        <f>VLOOKUP(A2061,'ИЗ ОСНОВЫ НОМЕНКЛАТУР'!D:E,2,0)</f>
        <v>Инструменты и расходные материалы</v>
      </c>
      <c r="Q2061" s="23" t="str">
        <f>VLOOKUP(A2061,'ИЗ ОСНОВЫ НОМЕНКЛАТУР'!D:F,3,0)</f>
        <v>Ручные инструменты</v>
      </c>
      <c r="R2061" s="40">
        <f>VLOOKUP(A:A,'ИЗ ОСНОВЫ НОМЕНКЛАТУР'!D:G,4,0)</f>
        <v>1509.4399999999998</v>
      </c>
      <c r="S2061" s="12" t="str">
        <f>VLOOKUP(A:A,'ИЗ ОСНОВЫ НОМЕНКЛАТУР'!D:H,5,0)</f>
        <v>C</v>
      </c>
      <c r="T2061" s="44">
        <f t="shared" si="387"/>
        <v>0</v>
      </c>
      <c r="U2061" s="44">
        <f t="shared" si="388"/>
        <v>0</v>
      </c>
      <c r="V2061" s="44">
        <f t="shared" si="389"/>
        <v>0</v>
      </c>
      <c r="W2061" s="44">
        <f t="shared" si="390"/>
        <v>0</v>
      </c>
      <c r="X2061" s="44">
        <f t="shared" si="391"/>
        <v>0</v>
      </c>
      <c r="Y2061" s="44">
        <f t="shared" si="392"/>
        <v>0</v>
      </c>
      <c r="Z2061" s="44">
        <f t="shared" si="393"/>
        <v>0</v>
      </c>
      <c r="AA2061" s="44">
        <f t="shared" si="394"/>
        <v>0</v>
      </c>
      <c r="AB2061" s="44">
        <f t="shared" si="395"/>
        <v>13584.96</v>
      </c>
      <c r="AC2061" s="44">
        <f t="shared" si="396"/>
        <v>0</v>
      </c>
      <c r="AD2061" s="44">
        <f t="shared" si="397"/>
        <v>0</v>
      </c>
      <c r="AE2061" s="12">
        <f t="shared" si="398"/>
        <v>13584.96</v>
      </c>
    </row>
    <row r="2062" spans="1:31" ht="12.6" hidden="1" customHeight="1" x14ac:dyDescent="0.2">
      <c r="A2062" s="26" t="s">
        <v>1638</v>
      </c>
      <c r="B2062" s="19"/>
      <c r="C2062" s="19"/>
      <c r="D2062" s="20"/>
      <c r="E2062" s="21"/>
      <c r="F2062" s="22"/>
      <c r="G2062" s="21"/>
      <c r="H2062" s="22"/>
      <c r="I2062" s="20"/>
      <c r="J2062" s="20">
        <v>209</v>
      </c>
      <c r="K2062" s="20"/>
      <c r="L2062" s="20"/>
      <c r="M2062" s="20">
        <v>2</v>
      </c>
      <c r="N2062" s="20"/>
      <c r="O2062" s="20">
        <v>211</v>
      </c>
      <c r="P2062" s="23" t="str">
        <f>VLOOKUP(A2062,'ИЗ ОСНОВЫ НОМЕНКЛАТУР'!D:E,2,0)</f>
        <v>Аксессуары для столешниц</v>
      </c>
      <c r="Q2062" s="23" t="str">
        <f>VLOOKUP(A2062,'ИЗ ОСНОВЫ НОМЕНКЛАТУР'!D:F,3,0)</f>
        <v>Цоколь</v>
      </c>
      <c r="R2062" s="40">
        <f>VLOOKUP(A:A,'ИЗ ОСНОВЫ НОМЕНКЛАТУР'!D:G,4,0)</f>
        <v>81.958181818181814</v>
      </c>
      <c r="S2062" s="12" t="str">
        <f>VLOOKUP(A:A,'ИЗ ОСНОВЫ НОМЕНКЛАТУР'!D:H,5,0)</f>
        <v>C</v>
      </c>
      <c r="T2062" s="44">
        <f t="shared" si="387"/>
        <v>0</v>
      </c>
      <c r="U2062" s="44">
        <f t="shared" si="388"/>
        <v>0</v>
      </c>
      <c r="V2062" s="44">
        <f t="shared" si="389"/>
        <v>0</v>
      </c>
      <c r="W2062" s="44">
        <f t="shared" si="390"/>
        <v>0</v>
      </c>
      <c r="X2062" s="44">
        <f t="shared" si="391"/>
        <v>0</v>
      </c>
      <c r="Y2062" s="44">
        <f t="shared" si="392"/>
        <v>0</v>
      </c>
      <c r="Z2062" s="44">
        <f t="shared" si="393"/>
        <v>17129.259999999998</v>
      </c>
      <c r="AA2062" s="44">
        <f t="shared" si="394"/>
        <v>0</v>
      </c>
      <c r="AB2062" s="44">
        <f t="shared" si="395"/>
        <v>0</v>
      </c>
      <c r="AC2062" s="44">
        <f t="shared" si="396"/>
        <v>163.91636363636363</v>
      </c>
      <c r="AD2062" s="44">
        <f t="shared" si="397"/>
        <v>0</v>
      </c>
      <c r="AE2062" s="12">
        <f t="shared" si="398"/>
        <v>17293.176363636361</v>
      </c>
    </row>
    <row r="2063" spans="1:31" ht="12.6" hidden="1" customHeight="1" x14ac:dyDescent="0.2">
      <c r="A2063" s="26" t="s">
        <v>1649</v>
      </c>
      <c r="B2063" s="19"/>
      <c r="C2063" s="19"/>
      <c r="D2063" s="20"/>
      <c r="E2063" s="21"/>
      <c r="F2063" s="22"/>
      <c r="G2063" s="21"/>
      <c r="H2063" s="22"/>
      <c r="I2063" s="20"/>
      <c r="J2063" s="20">
        <v>13</v>
      </c>
      <c r="K2063" s="20"/>
      <c r="L2063" s="20"/>
      <c r="M2063" s="20">
        <v>7</v>
      </c>
      <c r="N2063" s="20"/>
      <c r="O2063" s="20">
        <v>20</v>
      </c>
      <c r="P2063" s="23" t="str">
        <f>VLOOKUP(A2063,'ИЗ ОСНОВЫ НОМЕНКЛАТУР'!D:E,2,0)</f>
        <v>Аксессуары для столешниц</v>
      </c>
      <c r="Q2063" s="23" t="str">
        <f>VLOOKUP(A2063,'ИЗ ОСНОВЫ НОМЕНКЛАТУР'!D:F,3,0)</f>
        <v>Цоколь</v>
      </c>
      <c r="R2063" s="40">
        <f>VLOOKUP(A:A,'ИЗ ОСНОВЫ НОМЕНКЛАТУР'!D:G,4,0)</f>
        <v>221.57</v>
      </c>
      <c r="S2063" s="12" t="str">
        <f>VLOOKUP(A:A,'ИЗ ОСНОВЫ НОМЕНКЛАТУР'!D:H,5,0)</f>
        <v>C</v>
      </c>
      <c r="T2063" s="44">
        <f t="shared" si="387"/>
        <v>0</v>
      </c>
      <c r="U2063" s="44">
        <f t="shared" si="388"/>
        <v>0</v>
      </c>
      <c r="V2063" s="44">
        <f t="shared" si="389"/>
        <v>0</v>
      </c>
      <c r="W2063" s="44">
        <f t="shared" si="390"/>
        <v>0</v>
      </c>
      <c r="X2063" s="44">
        <f t="shared" si="391"/>
        <v>0</v>
      </c>
      <c r="Y2063" s="44">
        <f t="shared" si="392"/>
        <v>0</v>
      </c>
      <c r="Z2063" s="44">
        <f t="shared" si="393"/>
        <v>2880.41</v>
      </c>
      <c r="AA2063" s="44">
        <f t="shared" si="394"/>
        <v>0</v>
      </c>
      <c r="AB2063" s="44">
        <f t="shared" si="395"/>
        <v>0</v>
      </c>
      <c r="AC2063" s="44">
        <f t="shared" si="396"/>
        <v>1550.99</v>
      </c>
      <c r="AD2063" s="44">
        <f t="shared" si="397"/>
        <v>0</v>
      </c>
      <c r="AE2063" s="12">
        <f t="shared" si="398"/>
        <v>4431.3999999999996</v>
      </c>
    </row>
    <row r="2064" spans="1:31" ht="12.6" hidden="1" customHeight="1" x14ac:dyDescent="0.2">
      <c r="A2064" s="26" t="s">
        <v>4625</v>
      </c>
      <c r="B2064" s="19"/>
      <c r="C2064" s="19"/>
      <c r="D2064" s="20"/>
      <c r="E2064" s="21"/>
      <c r="F2064" s="22"/>
      <c r="G2064" s="21"/>
      <c r="H2064" s="22"/>
      <c r="I2064" s="20"/>
      <c r="J2064" s="20">
        <v>18</v>
      </c>
      <c r="K2064" s="20"/>
      <c r="L2064" s="20"/>
      <c r="M2064" s="20">
        <v>10</v>
      </c>
      <c r="N2064" s="20"/>
      <c r="O2064" s="20">
        <v>28</v>
      </c>
      <c r="P2064" s="23" t="str">
        <f>VLOOKUP(A2064,'ИЗ ОСНОВЫ НОМЕНКЛАТУР'!D:E,2,0)</f>
        <v>Аксессуары для столешниц</v>
      </c>
      <c r="Q2064" s="23" t="str">
        <f>VLOOKUP(A2064,'ИЗ ОСНОВЫ НОМЕНКЛАТУР'!D:F,3,0)</f>
        <v>Цоколь</v>
      </c>
      <c r="R2064" s="40">
        <f>VLOOKUP(A:A,'ИЗ ОСНОВЫ НОМЕНКЛАТУР'!D:G,4,0)</f>
        <v>243.07142857142858</v>
      </c>
      <c r="S2064" s="12" t="str">
        <f>VLOOKUP(A:A,'ИЗ ОСНОВЫ НОМЕНКЛАТУР'!D:H,5,0)</f>
        <v>C</v>
      </c>
      <c r="T2064" s="44">
        <f t="shared" si="387"/>
        <v>0</v>
      </c>
      <c r="U2064" s="44">
        <f t="shared" si="388"/>
        <v>0</v>
      </c>
      <c r="V2064" s="44">
        <f t="shared" si="389"/>
        <v>0</v>
      </c>
      <c r="W2064" s="44">
        <f t="shared" si="390"/>
        <v>0</v>
      </c>
      <c r="X2064" s="44">
        <f t="shared" si="391"/>
        <v>0</v>
      </c>
      <c r="Y2064" s="44">
        <f t="shared" si="392"/>
        <v>0</v>
      </c>
      <c r="Z2064" s="44">
        <f t="shared" si="393"/>
        <v>4375.2857142857147</v>
      </c>
      <c r="AA2064" s="44">
        <f t="shared" si="394"/>
        <v>0</v>
      </c>
      <c r="AB2064" s="44">
        <f t="shared" si="395"/>
        <v>0</v>
      </c>
      <c r="AC2064" s="44">
        <f t="shared" si="396"/>
        <v>2430.7142857142858</v>
      </c>
      <c r="AD2064" s="44">
        <f t="shared" si="397"/>
        <v>0</v>
      </c>
      <c r="AE2064" s="12">
        <f t="shared" si="398"/>
        <v>6806</v>
      </c>
    </row>
    <row r="2065" spans="1:31" ht="12.6" hidden="1" customHeight="1" x14ac:dyDescent="0.2">
      <c r="A2065" s="26" t="s">
        <v>1632</v>
      </c>
      <c r="B2065" s="19"/>
      <c r="C2065" s="19"/>
      <c r="D2065" s="20"/>
      <c r="E2065" s="20">
        <v>31</v>
      </c>
      <c r="F2065" s="20"/>
      <c r="G2065" s="21"/>
      <c r="H2065" s="22"/>
      <c r="I2065" s="20"/>
      <c r="J2065" s="20">
        <v>67</v>
      </c>
      <c r="K2065" s="20"/>
      <c r="L2065" s="20"/>
      <c r="M2065" s="20">
        <v>34</v>
      </c>
      <c r="N2065" s="20">
        <v>7</v>
      </c>
      <c r="O2065" s="20">
        <v>139</v>
      </c>
      <c r="P2065" s="23" t="str">
        <f>VLOOKUP(A2065,'ИЗ ОСНОВЫ НОМЕНКЛАТУР'!D:E,2,0)</f>
        <v>Аксессуары для столешниц</v>
      </c>
      <c r="Q2065" s="23" t="str">
        <f>VLOOKUP(A2065,'ИЗ ОСНОВЫ НОМЕНКЛАТУР'!D:F,3,0)</f>
        <v>Цоколь</v>
      </c>
      <c r="R2065" s="40">
        <f>VLOOKUP(A:A,'ИЗ ОСНОВЫ НОМЕНКЛАТУР'!D:G,4,0)</f>
        <v>218.05777777777777</v>
      </c>
      <c r="S2065" s="12" t="str">
        <f>VLOOKUP(A:A,'ИЗ ОСНОВЫ НОМЕНКЛАТУР'!D:H,5,0)</f>
        <v>C</v>
      </c>
      <c r="T2065" s="44">
        <f t="shared" si="387"/>
        <v>0</v>
      </c>
      <c r="U2065" s="44">
        <f t="shared" si="388"/>
        <v>6759.7911111111107</v>
      </c>
      <c r="V2065" s="44">
        <f t="shared" si="389"/>
        <v>0</v>
      </c>
      <c r="W2065" s="44">
        <f t="shared" si="390"/>
        <v>0</v>
      </c>
      <c r="X2065" s="44">
        <f t="shared" si="391"/>
        <v>0</v>
      </c>
      <c r="Y2065" s="44">
        <f t="shared" si="392"/>
        <v>0</v>
      </c>
      <c r="Z2065" s="44">
        <f t="shared" si="393"/>
        <v>14609.871111111112</v>
      </c>
      <c r="AA2065" s="44">
        <f t="shared" si="394"/>
        <v>0</v>
      </c>
      <c r="AB2065" s="44">
        <f t="shared" si="395"/>
        <v>0</v>
      </c>
      <c r="AC2065" s="44">
        <f t="shared" si="396"/>
        <v>7413.9644444444439</v>
      </c>
      <c r="AD2065" s="44">
        <f t="shared" si="397"/>
        <v>1526.4044444444444</v>
      </c>
      <c r="AE2065" s="12">
        <f t="shared" si="398"/>
        <v>30310.031111111108</v>
      </c>
    </row>
    <row r="2066" spans="1:31" ht="12.6" hidden="1" customHeight="1" x14ac:dyDescent="0.2">
      <c r="A2066" s="26" t="s">
        <v>1644</v>
      </c>
      <c r="B2066" s="19"/>
      <c r="C2066" s="19"/>
      <c r="D2066" s="20"/>
      <c r="E2066" s="20">
        <v>3</v>
      </c>
      <c r="F2066" s="20"/>
      <c r="G2066" s="21"/>
      <c r="H2066" s="22"/>
      <c r="I2066" s="20"/>
      <c r="J2066" s="20">
        <v>18</v>
      </c>
      <c r="K2066" s="20"/>
      <c r="L2066" s="20"/>
      <c r="M2066" s="20">
        <v>4</v>
      </c>
      <c r="N2066" s="20">
        <v>9</v>
      </c>
      <c r="O2066" s="20">
        <v>34</v>
      </c>
      <c r="P2066" s="23" t="str">
        <f>VLOOKUP(A2066,'ИЗ ОСНОВЫ НОМЕНКЛАТУР'!D:E,2,0)</f>
        <v>Аксессуары для столешниц</v>
      </c>
      <c r="Q2066" s="23" t="str">
        <f>VLOOKUP(A2066,'ИЗ ОСНОВЫ НОМЕНКЛАТУР'!D:F,3,0)</f>
        <v>Цоколь</v>
      </c>
      <c r="R2066" s="40">
        <f>VLOOKUP(A:A,'ИЗ ОСНОВЫ НОМЕНКЛАТУР'!D:G,4,0)</f>
        <v>76</v>
      </c>
      <c r="S2066" s="12" t="str">
        <f>VLOOKUP(A:A,'ИЗ ОСНОВЫ НОМЕНКЛАТУР'!D:H,5,0)</f>
        <v>C</v>
      </c>
      <c r="T2066" s="44">
        <f t="shared" si="387"/>
        <v>0</v>
      </c>
      <c r="U2066" s="44">
        <f t="shared" si="388"/>
        <v>228</v>
      </c>
      <c r="V2066" s="44">
        <f t="shared" si="389"/>
        <v>0</v>
      </c>
      <c r="W2066" s="44">
        <f t="shared" si="390"/>
        <v>0</v>
      </c>
      <c r="X2066" s="44">
        <f t="shared" si="391"/>
        <v>0</v>
      </c>
      <c r="Y2066" s="44">
        <f t="shared" si="392"/>
        <v>0</v>
      </c>
      <c r="Z2066" s="44">
        <f t="shared" si="393"/>
        <v>1368</v>
      </c>
      <c r="AA2066" s="44">
        <f t="shared" si="394"/>
        <v>0</v>
      </c>
      <c r="AB2066" s="44">
        <f t="shared" si="395"/>
        <v>0</v>
      </c>
      <c r="AC2066" s="44">
        <f t="shared" si="396"/>
        <v>304</v>
      </c>
      <c r="AD2066" s="44">
        <f t="shared" si="397"/>
        <v>684</v>
      </c>
      <c r="AE2066" s="12">
        <f t="shared" si="398"/>
        <v>2584</v>
      </c>
    </row>
    <row r="2067" spans="1:31" ht="12.6" hidden="1" customHeight="1" x14ac:dyDescent="0.2">
      <c r="A2067" s="26" t="s">
        <v>1645</v>
      </c>
      <c r="B2067" s="19"/>
      <c r="C2067" s="19"/>
      <c r="D2067" s="20"/>
      <c r="E2067" s="21"/>
      <c r="F2067" s="22"/>
      <c r="G2067" s="21"/>
      <c r="H2067" s="22"/>
      <c r="I2067" s="20"/>
      <c r="J2067" s="20"/>
      <c r="K2067" s="20"/>
      <c r="L2067" s="20"/>
      <c r="M2067" s="20">
        <v>7</v>
      </c>
      <c r="N2067" s="20"/>
      <c r="O2067" s="20">
        <v>7</v>
      </c>
      <c r="P2067" s="23" t="str">
        <f>VLOOKUP(A2067,'ИЗ ОСНОВЫ НОМЕНКЛАТУР'!D:E,2,0)</f>
        <v>Аксессуары для столешниц</v>
      </c>
      <c r="Q2067" s="23" t="str">
        <f>VLOOKUP(A2067,'ИЗ ОСНОВЫ НОМЕНКЛАТУР'!D:F,3,0)</f>
        <v>Цоколь</v>
      </c>
      <c r="R2067" s="40">
        <f>VLOOKUP(A:A,'ИЗ ОСНОВЫ НОМЕНКЛАТУР'!D:G,4,0)</f>
        <v>78.968333333333334</v>
      </c>
      <c r="S2067" s="12" t="str">
        <f>VLOOKUP(A:A,'ИЗ ОСНОВЫ НОМЕНКЛАТУР'!D:H,5,0)</f>
        <v>C</v>
      </c>
      <c r="T2067" s="44">
        <f t="shared" si="387"/>
        <v>0</v>
      </c>
      <c r="U2067" s="44">
        <f t="shared" si="388"/>
        <v>0</v>
      </c>
      <c r="V2067" s="44">
        <f t="shared" si="389"/>
        <v>0</v>
      </c>
      <c r="W2067" s="44">
        <f t="shared" si="390"/>
        <v>0</v>
      </c>
      <c r="X2067" s="44">
        <f t="shared" si="391"/>
        <v>0</v>
      </c>
      <c r="Y2067" s="44">
        <f t="shared" si="392"/>
        <v>0</v>
      </c>
      <c r="Z2067" s="44">
        <f t="shared" si="393"/>
        <v>0</v>
      </c>
      <c r="AA2067" s="44">
        <f t="shared" si="394"/>
        <v>0</v>
      </c>
      <c r="AB2067" s="44">
        <f t="shared" si="395"/>
        <v>0</v>
      </c>
      <c r="AC2067" s="44">
        <f t="shared" si="396"/>
        <v>552.77833333333331</v>
      </c>
      <c r="AD2067" s="44">
        <f t="shared" si="397"/>
        <v>0</v>
      </c>
      <c r="AE2067" s="12">
        <f t="shared" si="398"/>
        <v>552.77833333333331</v>
      </c>
    </row>
    <row r="2068" spans="1:31" ht="12.6" hidden="1" customHeight="1" x14ac:dyDescent="0.2">
      <c r="A2068" s="26" t="s">
        <v>1639</v>
      </c>
      <c r="B2068" s="19"/>
      <c r="C2068" s="19"/>
      <c r="D2068" s="20"/>
      <c r="E2068" s="21"/>
      <c r="F2068" s="22"/>
      <c r="G2068" s="21"/>
      <c r="H2068" s="22"/>
      <c r="I2068" s="20"/>
      <c r="J2068" s="20">
        <v>5</v>
      </c>
      <c r="K2068" s="20"/>
      <c r="L2068" s="20"/>
      <c r="M2068" s="20">
        <v>10</v>
      </c>
      <c r="N2068" s="20"/>
      <c r="O2068" s="20">
        <v>15</v>
      </c>
      <c r="P2068" s="23" t="str">
        <f>VLOOKUP(A2068,'ИЗ ОСНОВЫ НОМЕНКЛАТУР'!D:E,2,0)</f>
        <v>Аксессуары для столешниц</v>
      </c>
      <c r="Q2068" s="23" t="str">
        <f>VLOOKUP(A2068,'ИЗ ОСНОВЫ НОМЕНКЛАТУР'!D:F,3,0)</f>
        <v>Цоколь</v>
      </c>
      <c r="R2068" s="40">
        <f>VLOOKUP(A:A,'ИЗ ОСНОВЫ НОМЕНКЛАТУР'!D:G,4,0)</f>
        <v>221.57222222222222</v>
      </c>
      <c r="S2068" s="12" t="str">
        <f>VLOOKUP(A:A,'ИЗ ОСНОВЫ НОМЕНКЛАТУР'!D:H,5,0)</f>
        <v>C</v>
      </c>
      <c r="T2068" s="44">
        <f t="shared" si="387"/>
        <v>0</v>
      </c>
      <c r="U2068" s="44">
        <f t="shared" si="388"/>
        <v>0</v>
      </c>
      <c r="V2068" s="44">
        <f t="shared" si="389"/>
        <v>0</v>
      </c>
      <c r="W2068" s="44">
        <f t="shared" si="390"/>
        <v>0</v>
      </c>
      <c r="X2068" s="44">
        <f t="shared" si="391"/>
        <v>0</v>
      </c>
      <c r="Y2068" s="44">
        <f t="shared" si="392"/>
        <v>0</v>
      </c>
      <c r="Z2068" s="44">
        <f t="shared" si="393"/>
        <v>1107.8611111111111</v>
      </c>
      <c r="AA2068" s="44">
        <f t="shared" si="394"/>
        <v>0</v>
      </c>
      <c r="AB2068" s="44">
        <f t="shared" si="395"/>
        <v>0</v>
      </c>
      <c r="AC2068" s="44">
        <f t="shared" si="396"/>
        <v>2215.7222222222222</v>
      </c>
      <c r="AD2068" s="44">
        <f t="shared" si="397"/>
        <v>0</v>
      </c>
      <c r="AE2068" s="12">
        <f t="shared" si="398"/>
        <v>3323.583333333333</v>
      </c>
    </row>
    <row r="2069" spans="1:31" ht="12.6" hidden="1" customHeight="1" x14ac:dyDescent="0.2">
      <c r="A2069" s="26" t="s">
        <v>3910</v>
      </c>
      <c r="B2069" s="19"/>
      <c r="C2069" s="19"/>
      <c r="D2069" s="20"/>
      <c r="E2069" s="20">
        <v>9</v>
      </c>
      <c r="F2069" s="20"/>
      <c r="G2069" s="21"/>
      <c r="H2069" s="22"/>
      <c r="I2069" s="20">
        <v>20</v>
      </c>
      <c r="J2069" s="20">
        <v>5</v>
      </c>
      <c r="K2069" s="20"/>
      <c r="L2069" s="20">
        <v>14</v>
      </c>
      <c r="M2069" s="20"/>
      <c r="N2069" s="20"/>
      <c r="O2069" s="20">
        <v>48</v>
      </c>
      <c r="P2069" s="23" t="str">
        <f>VLOOKUP(A2069,'ИЗ ОСНОВЫ НОМЕНКЛАТУР'!D:E,2,0)</f>
        <v>Реставрационные материалы</v>
      </c>
      <c r="Q2069" s="23" t="str">
        <f>VLOOKUP(A2069,'ИЗ ОСНОВЫ НОМЕНКЛАТУР'!D:F,3,0)</f>
        <v>Воск мебельный</v>
      </c>
      <c r="R2069" s="40">
        <f>VLOOKUP(A:A,'ИЗ ОСНОВЫ НОМЕНКЛАТУР'!D:G,4,0)</f>
        <v>928.34303030303033</v>
      </c>
      <c r="S2069" s="12" t="str">
        <f>VLOOKUP(A:A,'ИЗ ОСНОВЫ НОМЕНКЛАТУР'!D:H,5,0)</f>
        <v>C</v>
      </c>
      <c r="T2069" s="44">
        <f t="shared" si="387"/>
        <v>0</v>
      </c>
      <c r="U2069" s="44">
        <f t="shared" si="388"/>
        <v>8355.0872727272726</v>
      </c>
      <c r="V2069" s="44">
        <f t="shared" si="389"/>
        <v>0</v>
      </c>
      <c r="W2069" s="44">
        <f t="shared" si="390"/>
        <v>0</v>
      </c>
      <c r="X2069" s="44">
        <f t="shared" si="391"/>
        <v>0</v>
      </c>
      <c r="Y2069" s="44">
        <f t="shared" si="392"/>
        <v>18566.860606060607</v>
      </c>
      <c r="Z2069" s="44">
        <f t="shared" si="393"/>
        <v>4641.7151515151518</v>
      </c>
      <c r="AA2069" s="44">
        <f t="shared" si="394"/>
        <v>0</v>
      </c>
      <c r="AB2069" s="44">
        <f t="shared" si="395"/>
        <v>12996.802424242425</v>
      </c>
      <c r="AC2069" s="44">
        <f t="shared" si="396"/>
        <v>0</v>
      </c>
      <c r="AD2069" s="44">
        <f t="shared" si="397"/>
        <v>0</v>
      </c>
      <c r="AE2069" s="12">
        <f t="shared" si="398"/>
        <v>44560.465454545454</v>
      </c>
    </row>
    <row r="2070" spans="1:31" ht="12.6" hidden="1" customHeight="1" x14ac:dyDescent="0.2">
      <c r="A2070" s="26" t="s">
        <v>3903</v>
      </c>
      <c r="B2070" s="19"/>
      <c r="C2070" s="19"/>
      <c r="D2070" s="20"/>
      <c r="E2070" s="20">
        <v>6</v>
      </c>
      <c r="F2070" s="20"/>
      <c r="G2070" s="21"/>
      <c r="H2070" s="22"/>
      <c r="I2070" s="20">
        <v>20</v>
      </c>
      <c r="J2070" s="20">
        <v>2</v>
      </c>
      <c r="K2070" s="20"/>
      <c r="L2070" s="20">
        <v>11</v>
      </c>
      <c r="M2070" s="20"/>
      <c r="N2070" s="20"/>
      <c r="O2070" s="20">
        <v>39</v>
      </c>
      <c r="P2070" s="23" t="str">
        <f>VLOOKUP(A2070,'ИЗ ОСНОВЫ НОМЕНКЛАТУР'!D:E,2,0)</f>
        <v>Реставрационные материалы</v>
      </c>
      <c r="Q2070" s="23" t="str">
        <f>VLOOKUP(A2070,'ИЗ ОСНОВЫ НОМЕНКЛАТУР'!D:F,3,0)</f>
        <v>Воск мебельный</v>
      </c>
      <c r="R2070" s="40">
        <f>VLOOKUP(A:A,'ИЗ ОСНОВЫ НОМЕНКЛАТУР'!D:G,4,0)</f>
        <v>1398.429761904762</v>
      </c>
      <c r="S2070" s="12" t="str">
        <f>VLOOKUP(A:A,'ИЗ ОСНОВЫ НОМЕНКЛАТУР'!D:H,5,0)</f>
        <v>C</v>
      </c>
      <c r="T2070" s="44">
        <f t="shared" si="387"/>
        <v>0</v>
      </c>
      <c r="U2070" s="44">
        <f t="shared" si="388"/>
        <v>8390.5785714285721</v>
      </c>
      <c r="V2070" s="44">
        <f t="shared" si="389"/>
        <v>0</v>
      </c>
      <c r="W2070" s="44">
        <f t="shared" si="390"/>
        <v>0</v>
      </c>
      <c r="X2070" s="44">
        <f t="shared" si="391"/>
        <v>0</v>
      </c>
      <c r="Y2070" s="44">
        <f t="shared" si="392"/>
        <v>27968.59523809524</v>
      </c>
      <c r="Z2070" s="44">
        <f t="shared" si="393"/>
        <v>2796.859523809524</v>
      </c>
      <c r="AA2070" s="44">
        <f t="shared" si="394"/>
        <v>0</v>
      </c>
      <c r="AB2070" s="44">
        <f t="shared" si="395"/>
        <v>15382.727380952383</v>
      </c>
      <c r="AC2070" s="44">
        <f t="shared" si="396"/>
        <v>0</v>
      </c>
      <c r="AD2070" s="44">
        <f t="shared" si="397"/>
        <v>0</v>
      </c>
      <c r="AE2070" s="12">
        <f t="shared" si="398"/>
        <v>54538.760714285716</v>
      </c>
    </row>
    <row r="2071" spans="1:31" ht="12.6" hidden="1" customHeight="1" x14ac:dyDescent="0.2">
      <c r="A2071" s="26" t="s">
        <v>4626</v>
      </c>
      <c r="B2071" s="19"/>
      <c r="C2071" s="19"/>
      <c r="D2071" s="20"/>
      <c r="E2071" s="21"/>
      <c r="F2071" s="22"/>
      <c r="G2071" s="21"/>
      <c r="H2071" s="22"/>
      <c r="I2071" s="20"/>
      <c r="J2071" s="20"/>
      <c r="K2071" s="20"/>
      <c r="L2071" s="20"/>
      <c r="M2071" s="20"/>
      <c r="N2071" s="20">
        <v>1</v>
      </c>
      <c r="O2071" s="20">
        <v>1</v>
      </c>
      <c r="P2071" s="23" t="str">
        <f>VLOOKUP(A2071,'ИЗ ОСНОВЫ НОМЕНКЛАТУР'!D:E,2,0)</f>
        <v>Инструменты и расходные материалы</v>
      </c>
      <c r="Q2071" s="23" t="str">
        <f>VLOOKUP(A2071,'ИЗ ОСНОВЫ НОМЕНКЛАТУР'!D:F,3,0)</f>
        <v>Насадки, сверла</v>
      </c>
      <c r="R2071" s="40">
        <f>VLOOKUP(A:A,'ИЗ ОСНОВЫ НОМЕНКЛАТУР'!D:G,4,0)</f>
        <v>4383</v>
      </c>
      <c r="S2071" s="12" t="str">
        <f>VLOOKUP(A:A,'ИЗ ОСНОВЫ НОМЕНКЛАТУР'!D:H,5,0)</f>
        <v>C</v>
      </c>
      <c r="T2071" s="44">
        <f t="shared" si="387"/>
        <v>0</v>
      </c>
      <c r="U2071" s="44">
        <f t="shared" si="388"/>
        <v>0</v>
      </c>
      <c r="V2071" s="44">
        <f t="shared" si="389"/>
        <v>0</v>
      </c>
      <c r="W2071" s="44">
        <f t="shared" si="390"/>
        <v>0</v>
      </c>
      <c r="X2071" s="44">
        <f t="shared" si="391"/>
        <v>0</v>
      </c>
      <c r="Y2071" s="44">
        <f t="shared" si="392"/>
        <v>0</v>
      </c>
      <c r="Z2071" s="44">
        <f t="shared" si="393"/>
        <v>0</v>
      </c>
      <c r="AA2071" s="44">
        <f t="shared" si="394"/>
        <v>0</v>
      </c>
      <c r="AB2071" s="44">
        <f t="shared" si="395"/>
        <v>0</v>
      </c>
      <c r="AC2071" s="44">
        <f t="shared" si="396"/>
        <v>0</v>
      </c>
      <c r="AD2071" s="44">
        <f t="shared" si="397"/>
        <v>4383</v>
      </c>
      <c r="AE2071" s="12">
        <f t="shared" si="398"/>
        <v>4383</v>
      </c>
    </row>
    <row r="2072" spans="1:31" ht="12.6" hidden="1" customHeight="1" x14ac:dyDescent="0.2">
      <c r="A2072" s="26" t="s">
        <v>4627</v>
      </c>
      <c r="B2072" s="19"/>
      <c r="C2072" s="19"/>
      <c r="D2072" s="20"/>
      <c r="E2072" s="21"/>
      <c r="F2072" s="22"/>
      <c r="G2072" s="21"/>
      <c r="H2072" s="22"/>
      <c r="I2072" s="20"/>
      <c r="J2072" s="20"/>
      <c r="K2072" s="20"/>
      <c r="L2072" s="20"/>
      <c r="M2072" s="20"/>
      <c r="N2072" s="20">
        <v>1</v>
      </c>
      <c r="O2072" s="20">
        <v>1</v>
      </c>
      <c r="P2072" s="23" t="str">
        <f>VLOOKUP(A2072,'ИЗ ОСНОВЫ НОМЕНКЛАТУР'!D:E,2,0)</f>
        <v>Инструменты и расходные материалы</v>
      </c>
      <c r="Q2072" s="23" t="str">
        <f>VLOOKUP(A2072,'ИЗ ОСНОВЫ НОМЕНКЛАТУР'!D:F,3,0)</f>
        <v>Ручные инструменты</v>
      </c>
      <c r="R2072" s="40">
        <f>VLOOKUP(A:A,'ИЗ ОСНОВЫ НОМЕНКЛАТУР'!D:G,4,0)</f>
        <v>15489</v>
      </c>
      <c r="S2072" s="12" t="str">
        <f>VLOOKUP(A:A,'ИЗ ОСНОВЫ НОМЕНКЛАТУР'!D:H,5,0)</f>
        <v>C</v>
      </c>
      <c r="T2072" s="44">
        <f t="shared" si="387"/>
        <v>0</v>
      </c>
      <c r="U2072" s="44">
        <f t="shared" si="388"/>
        <v>0</v>
      </c>
      <c r="V2072" s="44">
        <f t="shared" si="389"/>
        <v>0</v>
      </c>
      <c r="W2072" s="44">
        <f t="shared" si="390"/>
        <v>0</v>
      </c>
      <c r="X2072" s="44">
        <f t="shared" si="391"/>
        <v>0</v>
      </c>
      <c r="Y2072" s="44">
        <f t="shared" si="392"/>
        <v>0</v>
      </c>
      <c r="Z2072" s="44">
        <f t="shared" si="393"/>
        <v>0</v>
      </c>
      <c r="AA2072" s="44">
        <f t="shared" si="394"/>
        <v>0</v>
      </c>
      <c r="AB2072" s="44">
        <f t="shared" si="395"/>
        <v>0</v>
      </c>
      <c r="AC2072" s="44">
        <f t="shared" si="396"/>
        <v>0</v>
      </c>
      <c r="AD2072" s="44">
        <f t="shared" si="397"/>
        <v>15489</v>
      </c>
      <c r="AE2072" s="12">
        <f t="shared" si="398"/>
        <v>15489</v>
      </c>
    </row>
    <row r="2073" spans="1:31" ht="12.6" hidden="1" customHeight="1" x14ac:dyDescent="0.2">
      <c r="A2073" s="26" t="s">
        <v>3439</v>
      </c>
      <c r="B2073" s="19"/>
      <c r="C2073" s="19"/>
      <c r="D2073" s="20"/>
      <c r="E2073" s="21"/>
      <c r="F2073" s="22"/>
      <c r="G2073" s="21"/>
      <c r="H2073" s="22"/>
      <c r="I2073" s="20"/>
      <c r="J2073" s="20"/>
      <c r="K2073" s="20"/>
      <c r="L2073" s="20"/>
      <c r="M2073" s="20"/>
      <c r="N2073" s="20">
        <v>1</v>
      </c>
      <c r="O2073" s="20">
        <v>1</v>
      </c>
      <c r="P2073" s="23" t="str">
        <f>VLOOKUP(A2073,'ИЗ ОСНОВЫ НОМЕНКЛАТУР'!D:E,2,0)</f>
        <v>Инструменты и расходные материалы</v>
      </c>
      <c r="Q2073" s="23" t="str">
        <f>VLOOKUP(A2073,'ИЗ ОСНОВЫ НОМЕНКЛАТУР'!D:F,3,0)</f>
        <v>Ручные инструменты</v>
      </c>
      <c r="R2073" s="40">
        <f>VLOOKUP(A:A,'ИЗ ОСНОВЫ НОМЕНКЛАТУР'!D:G,4,0)</f>
        <v>800</v>
      </c>
      <c r="S2073" s="12" t="str">
        <f>VLOOKUP(A:A,'ИЗ ОСНОВЫ НОМЕНКЛАТУР'!D:H,5,0)</f>
        <v>C</v>
      </c>
      <c r="T2073" s="44">
        <f t="shared" si="387"/>
        <v>0</v>
      </c>
      <c r="U2073" s="44">
        <f t="shared" si="388"/>
        <v>0</v>
      </c>
      <c r="V2073" s="44">
        <f t="shared" si="389"/>
        <v>0</v>
      </c>
      <c r="W2073" s="44">
        <f t="shared" si="390"/>
        <v>0</v>
      </c>
      <c r="X2073" s="44">
        <f t="shared" si="391"/>
        <v>0</v>
      </c>
      <c r="Y2073" s="44">
        <f t="shared" si="392"/>
        <v>0</v>
      </c>
      <c r="Z2073" s="44">
        <f t="shared" si="393"/>
        <v>0</v>
      </c>
      <c r="AA2073" s="44">
        <f t="shared" si="394"/>
        <v>0</v>
      </c>
      <c r="AB2073" s="44">
        <f t="shared" si="395"/>
        <v>0</v>
      </c>
      <c r="AC2073" s="44">
        <f t="shared" si="396"/>
        <v>0</v>
      </c>
      <c r="AD2073" s="44">
        <f t="shared" si="397"/>
        <v>800</v>
      </c>
      <c r="AE2073" s="12">
        <f t="shared" si="398"/>
        <v>800</v>
      </c>
    </row>
    <row r="2074" spans="1:31" ht="12.6" hidden="1" customHeight="1" x14ac:dyDescent="0.2">
      <c r="A2074" s="26" t="s">
        <v>4628</v>
      </c>
      <c r="B2074" s="19"/>
      <c r="C2074" s="19"/>
      <c r="D2074" s="20"/>
      <c r="E2074" s="21"/>
      <c r="F2074" s="22"/>
      <c r="G2074" s="21"/>
      <c r="H2074" s="22"/>
      <c r="I2074" s="20"/>
      <c r="J2074" s="20"/>
      <c r="K2074" s="20"/>
      <c r="L2074" s="20"/>
      <c r="M2074" s="20"/>
      <c r="N2074" s="20">
        <v>1</v>
      </c>
      <c r="O2074" s="20">
        <v>1</v>
      </c>
      <c r="P2074" s="23" t="str">
        <f>VLOOKUP(A2074,'ИЗ ОСНОВЫ НОМЕНКЛАТУР'!D:E,2,0)</f>
        <v>Инструменты и расходные материалы</v>
      </c>
      <c r="Q2074" s="23" t="str">
        <f>VLOOKUP(A2074,'ИЗ ОСНОВЫ НОМЕНКЛАТУР'!D:F,3,0)</f>
        <v>Ручные инструменты</v>
      </c>
      <c r="R2074" s="40">
        <f>VLOOKUP(A:A,'ИЗ ОСНОВЫ НОМЕНКЛАТУР'!D:G,4,0)</f>
        <v>20970</v>
      </c>
      <c r="S2074" s="12" t="str">
        <f>VLOOKUP(A:A,'ИЗ ОСНОВЫ НОМЕНКЛАТУР'!D:H,5,0)</f>
        <v>C</v>
      </c>
      <c r="T2074" s="44">
        <f t="shared" si="387"/>
        <v>0</v>
      </c>
      <c r="U2074" s="44">
        <f t="shared" si="388"/>
        <v>0</v>
      </c>
      <c r="V2074" s="44">
        <f t="shared" si="389"/>
        <v>0</v>
      </c>
      <c r="W2074" s="44">
        <f t="shared" si="390"/>
        <v>0</v>
      </c>
      <c r="X2074" s="44">
        <f t="shared" si="391"/>
        <v>0</v>
      </c>
      <c r="Y2074" s="44">
        <f t="shared" si="392"/>
        <v>0</v>
      </c>
      <c r="Z2074" s="44">
        <f t="shared" si="393"/>
        <v>0</v>
      </c>
      <c r="AA2074" s="44">
        <f t="shared" si="394"/>
        <v>0</v>
      </c>
      <c r="AB2074" s="44">
        <f t="shared" si="395"/>
        <v>0</v>
      </c>
      <c r="AC2074" s="44">
        <f t="shared" si="396"/>
        <v>0</v>
      </c>
      <c r="AD2074" s="44">
        <f t="shared" si="397"/>
        <v>20970</v>
      </c>
      <c r="AE2074" s="12">
        <f t="shared" si="398"/>
        <v>20970</v>
      </c>
    </row>
    <row r="2075" spans="1:31" ht="12.6" hidden="1" customHeight="1" x14ac:dyDescent="0.2">
      <c r="A2075" s="26" t="s">
        <v>1535</v>
      </c>
      <c r="B2075" s="19"/>
      <c r="C2075" s="19"/>
      <c r="D2075" s="20">
        <v>7</v>
      </c>
      <c r="E2075" s="21"/>
      <c r="F2075" s="22"/>
      <c r="G2075" s="21"/>
      <c r="H2075" s="22"/>
      <c r="I2075" s="20"/>
      <c r="J2075" s="20">
        <v>4</v>
      </c>
      <c r="K2075" s="20"/>
      <c r="L2075" s="20">
        <v>7</v>
      </c>
      <c r="M2075" s="20"/>
      <c r="N2075" s="20">
        <v>1</v>
      </c>
      <c r="O2075" s="20">
        <v>19</v>
      </c>
      <c r="P2075" s="23" t="str">
        <f>VLOOKUP(A2075,'ИЗ ОСНОВЫ НОМЕНКЛАТУР'!D:E,2,0)</f>
        <v>Аксессуары для столешниц</v>
      </c>
      <c r="Q2075" s="23" t="str">
        <f>VLOOKUP(A2075,'ИЗ ОСНОВЫ НОМЕНКЛАТУР'!D:F,3,0)</f>
        <v>Комплектующие для плинтуса к столешнице</v>
      </c>
      <c r="R2075" s="40">
        <f>VLOOKUP(A:A,'ИЗ ОСНОВЫ НОМЕНКЛАТУР'!D:G,4,0)</f>
        <v>613</v>
      </c>
      <c r="S2075" s="12" t="str">
        <f>VLOOKUP(A:A,'ИЗ ОСНОВЫ НОМЕНКЛАТУР'!D:H,5,0)</f>
        <v>C</v>
      </c>
      <c r="T2075" s="44">
        <f t="shared" si="387"/>
        <v>4291</v>
      </c>
      <c r="U2075" s="44">
        <f t="shared" si="388"/>
        <v>0</v>
      </c>
      <c r="V2075" s="44">
        <f t="shared" si="389"/>
        <v>0</v>
      </c>
      <c r="W2075" s="44">
        <f t="shared" si="390"/>
        <v>0</v>
      </c>
      <c r="X2075" s="44">
        <f t="shared" si="391"/>
        <v>0</v>
      </c>
      <c r="Y2075" s="44">
        <f t="shared" si="392"/>
        <v>0</v>
      </c>
      <c r="Z2075" s="44">
        <f t="shared" si="393"/>
        <v>2452</v>
      </c>
      <c r="AA2075" s="44">
        <f t="shared" si="394"/>
        <v>0</v>
      </c>
      <c r="AB2075" s="44">
        <f t="shared" si="395"/>
        <v>4291</v>
      </c>
      <c r="AC2075" s="44">
        <f t="shared" si="396"/>
        <v>0</v>
      </c>
      <c r="AD2075" s="44">
        <f t="shared" si="397"/>
        <v>613</v>
      </c>
      <c r="AE2075" s="12">
        <f t="shared" si="398"/>
        <v>11647</v>
      </c>
    </row>
    <row r="2076" spans="1:31" ht="12.6" hidden="1" customHeight="1" x14ac:dyDescent="0.2">
      <c r="A2076" s="26" t="s">
        <v>4629</v>
      </c>
      <c r="B2076" s="19"/>
      <c r="C2076" s="19"/>
      <c r="D2076" s="20"/>
      <c r="E2076" s="21"/>
      <c r="F2076" s="22"/>
      <c r="G2076" s="21"/>
      <c r="H2076" s="22"/>
      <c r="I2076" s="20"/>
      <c r="J2076" s="20"/>
      <c r="K2076" s="20">
        <v>1</v>
      </c>
      <c r="L2076" s="20"/>
      <c r="M2076" s="20"/>
      <c r="N2076" s="20"/>
      <c r="O2076" s="20">
        <v>1</v>
      </c>
      <c r="P2076" s="23" t="str">
        <f>VLOOKUP(A2076,'ИЗ ОСНОВЫ НОМЕНКЛАТУР'!D:E,2,0)</f>
        <v>Аксессуары для шкафов</v>
      </c>
      <c r="Q2076" s="23" t="str">
        <f>VLOOKUP(A2076,'ИЗ ОСНОВЫ НОМЕНКЛАТУР'!D:F,3,0)</f>
        <v>Бренд "Найди"</v>
      </c>
      <c r="R2076" s="40">
        <f>VLOOKUP(A:A,'ИЗ ОСНОВЫ НОМЕНКЛАТУР'!D:G,4,0)</f>
        <v>25272</v>
      </c>
      <c r="S2076" s="12" t="str">
        <f>VLOOKUP(A:A,'ИЗ ОСНОВЫ НОМЕНКЛАТУР'!D:H,5,0)</f>
        <v>C</v>
      </c>
      <c r="T2076" s="44">
        <f t="shared" si="387"/>
        <v>0</v>
      </c>
      <c r="U2076" s="44">
        <f t="shared" si="388"/>
        <v>0</v>
      </c>
      <c r="V2076" s="44">
        <f t="shared" si="389"/>
        <v>0</v>
      </c>
      <c r="W2076" s="44">
        <f t="shared" si="390"/>
        <v>0</v>
      </c>
      <c r="X2076" s="44">
        <f t="shared" si="391"/>
        <v>0</v>
      </c>
      <c r="Y2076" s="44">
        <f t="shared" si="392"/>
        <v>0</v>
      </c>
      <c r="Z2076" s="44">
        <f t="shared" si="393"/>
        <v>0</v>
      </c>
      <c r="AA2076" s="44">
        <f t="shared" si="394"/>
        <v>25272</v>
      </c>
      <c r="AB2076" s="44">
        <f t="shared" si="395"/>
        <v>0</v>
      </c>
      <c r="AC2076" s="44">
        <f t="shared" si="396"/>
        <v>0</v>
      </c>
      <c r="AD2076" s="44">
        <f t="shared" si="397"/>
        <v>0</v>
      </c>
      <c r="AE2076" s="12">
        <f t="shared" si="398"/>
        <v>25272</v>
      </c>
    </row>
    <row r="2077" spans="1:31" ht="12.6" hidden="1" customHeight="1" x14ac:dyDescent="0.2">
      <c r="A2077" s="26" t="s">
        <v>3499</v>
      </c>
      <c r="B2077" s="19"/>
      <c r="C2077" s="19"/>
      <c r="D2077" s="20"/>
      <c r="E2077" s="21"/>
      <c r="F2077" s="22"/>
      <c r="G2077" s="21"/>
      <c r="H2077" s="22"/>
      <c r="I2077" s="20"/>
      <c r="J2077" s="20"/>
      <c r="K2077" s="20"/>
      <c r="L2077" s="20"/>
      <c r="M2077" s="20"/>
      <c r="N2077" s="20">
        <v>1</v>
      </c>
      <c r="O2077" s="20">
        <v>1</v>
      </c>
      <c r="P2077" s="23" t="str">
        <f>VLOOKUP(A2077,'ИЗ ОСНОВЫ НОМЕНКЛАТУР'!D:E,2,0)</f>
        <v>Инструменты и расходные материалы</v>
      </c>
      <c r="Q2077" s="23" t="str">
        <f>VLOOKUP(A2077,'ИЗ ОСНОВЫ НОМЕНКЛАТУР'!D:F,3,0)</f>
        <v>Насадки, сверла</v>
      </c>
      <c r="R2077" s="40">
        <f>VLOOKUP(A:A,'ИЗ ОСНОВЫ НОМЕНКЛАТУР'!D:G,4,0)</f>
        <v>9486</v>
      </c>
      <c r="S2077" s="12" t="str">
        <f>VLOOKUP(A:A,'ИЗ ОСНОВЫ НОМЕНКЛАТУР'!D:H,5,0)</f>
        <v>C</v>
      </c>
      <c r="T2077" s="44">
        <f t="shared" si="387"/>
        <v>0</v>
      </c>
      <c r="U2077" s="44">
        <f t="shared" si="388"/>
        <v>0</v>
      </c>
      <c r="V2077" s="44">
        <f t="shared" si="389"/>
        <v>0</v>
      </c>
      <c r="W2077" s="44">
        <f t="shared" si="390"/>
        <v>0</v>
      </c>
      <c r="X2077" s="44">
        <f t="shared" si="391"/>
        <v>0</v>
      </c>
      <c r="Y2077" s="44">
        <f t="shared" si="392"/>
        <v>0</v>
      </c>
      <c r="Z2077" s="44">
        <f t="shared" si="393"/>
        <v>0</v>
      </c>
      <c r="AA2077" s="44">
        <f t="shared" si="394"/>
        <v>0</v>
      </c>
      <c r="AB2077" s="44">
        <f t="shared" si="395"/>
        <v>0</v>
      </c>
      <c r="AC2077" s="44">
        <f t="shared" si="396"/>
        <v>0</v>
      </c>
      <c r="AD2077" s="44">
        <f t="shared" si="397"/>
        <v>9486</v>
      </c>
      <c r="AE2077" s="12">
        <f t="shared" si="398"/>
        <v>9486</v>
      </c>
    </row>
    <row r="2078" spans="1:31" ht="12.6" hidden="1" customHeight="1" x14ac:dyDescent="0.2">
      <c r="A2078" s="26" t="s">
        <v>3221</v>
      </c>
      <c r="B2078" s="19"/>
      <c r="C2078" s="19"/>
      <c r="D2078" s="20"/>
      <c r="E2078" s="20">
        <v>44</v>
      </c>
      <c r="F2078" s="20"/>
      <c r="G2078" s="21"/>
      <c r="H2078" s="22"/>
      <c r="I2078" s="20">
        <v>6100</v>
      </c>
      <c r="J2078" s="20">
        <v>894</v>
      </c>
      <c r="K2078" s="20">
        <v>1100</v>
      </c>
      <c r="L2078" s="20"/>
      <c r="M2078" s="20"/>
      <c r="N2078" s="20">
        <v>178</v>
      </c>
      <c r="O2078" s="20">
        <v>8316</v>
      </c>
      <c r="P2078" s="23" t="str">
        <f>VLOOKUP(A2078,'ИЗ ОСНОВЫ НОМЕНКЛАТУР'!D:E,2,0)</f>
        <v>Навесы мебельные (петли)</v>
      </c>
      <c r="Q2078" s="23" t="str">
        <f>VLOOKUP(A2078,'ИЗ ОСНОВЫ НОМЕНКЛАТУР'!D:F,3,0)</f>
        <v>Градусный</v>
      </c>
      <c r="R2078" s="40">
        <f>VLOOKUP(A:A,'ИЗ ОСНОВЫ НОМЕНКЛАТУР'!D:G,4,0)</f>
        <v>265.92890977443608</v>
      </c>
      <c r="S2078" s="12" t="str">
        <f>VLOOKUP(A:A,'ИЗ ОСНОВЫ НОМЕНКЛАТУР'!D:H,5,0)</f>
        <v>C</v>
      </c>
      <c r="T2078" s="44">
        <f t="shared" si="387"/>
        <v>0</v>
      </c>
      <c r="U2078" s="44">
        <f t="shared" si="388"/>
        <v>11700.872030075188</v>
      </c>
      <c r="V2078" s="44">
        <f t="shared" si="389"/>
        <v>0</v>
      </c>
      <c r="W2078" s="44">
        <f t="shared" si="390"/>
        <v>0</v>
      </c>
      <c r="X2078" s="44">
        <f t="shared" si="391"/>
        <v>0</v>
      </c>
      <c r="Y2078" s="44">
        <f t="shared" si="392"/>
        <v>1622166.3496240601</v>
      </c>
      <c r="Z2078" s="44">
        <f t="shared" si="393"/>
        <v>237740.44533834586</v>
      </c>
      <c r="AA2078" s="44">
        <f t="shared" si="394"/>
        <v>292521.80075187969</v>
      </c>
      <c r="AB2078" s="44">
        <f t="shared" si="395"/>
        <v>0</v>
      </c>
      <c r="AC2078" s="44">
        <f t="shared" si="396"/>
        <v>0</v>
      </c>
      <c r="AD2078" s="44">
        <f t="shared" si="397"/>
        <v>47335.34593984962</v>
      </c>
      <c r="AE2078" s="12">
        <f t="shared" si="398"/>
        <v>2211464.8136842102</v>
      </c>
    </row>
    <row r="2079" spans="1:31" ht="12.6" hidden="1" customHeight="1" x14ac:dyDescent="0.2">
      <c r="A2079" s="26" t="s">
        <v>3220</v>
      </c>
      <c r="B2079" s="19"/>
      <c r="C2079" s="19"/>
      <c r="D2079" s="20"/>
      <c r="E2079" s="21"/>
      <c r="F2079" s="22"/>
      <c r="G2079" s="21"/>
      <c r="H2079" s="22"/>
      <c r="I2079" s="20">
        <v>7200</v>
      </c>
      <c r="J2079" s="20">
        <v>681</v>
      </c>
      <c r="K2079" s="20">
        <v>400</v>
      </c>
      <c r="L2079" s="20"/>
      <c r="M2079" s="20">
        <v>400</v>
      </c>
      <c r="N2079" s="20">
        <v>202</v>
      </c>
      <c r="O2079" s="20">
        <v>8883</v>
      </c>
      <c r="P2079" s="23" t="str">
        <f>VLOOKUP(A2079,'ИЗ ОСНОВЫ НОМЕНКЛАТУР'!D:E,2,0)</f>
        <v>Навесы мебельные (петли)</v>
      </c>
      <c r="Q2079" s="23" t="str">
        <f>VLOOKUP(A2079,'ИЗ ОСНОВЫ НОМЕНКЛАТУР'!D:F,3,0)</f>
        <v>Градусный</v>
      </c>
      <c r="R2079" s="40">
        <f>VLOOKUP(A:A,'ИЗ ОСНОВЫ НОМЕНКЛАТУР'!D:G,4,0)</f>
        <v>474.18272417707146</v>
      </c>
      <c r="S2079" s="12" t="str">
        <f>VLOOKUP(A:A,'ИЗ ОСНОВЫ НОМЕНКЛАТУР'!D:H,5,0)</f>
        <v>C</v>
      </c>
      <c r="T2079" s="44">
        <f t="shared" si="387"/>
        <v>0</v>
      </c>
      <c r="U2079" s="44">
        <f t="shared" si="388"/>
        <v>0</v>
      </c>
      <c r="V2079" s="44">
        <f t="shared" si="389"/>
        <v>0</v>
      </c>
      <c r="W2079" s="44">
        <f t="shared" si="390"/>
        <v>0</v>
      </c>
      <c r="X2079" s="44">
        <f t="shared" si="391"/>
        <v>0</v>
      </c>
      <c r="Y2079" s="44">
        <f t="shared" si="392"/>
        <v>3414115.6140749147</v>
      </c>
      <c r="Z2079" s="44">
        <f t="shared" si="393"/>
        <v>322918.43516458565</v>
      </c>
      <c r="AA2079" s="44">
        <f t="shared" si="394"/>
        <v>189673.08967082857</v>
      </c>
      <c r="AB2079" s="44">
        <f t="shared" si="395"/>
        <v>0</v>
      </c>
      <c r="AC2079" s="44">
        <f t="shared" si="396"/>
        <v>189673.08967082857</v>
      </c>
      <c r="AD2079" s="44">
        <f t="shared" si="397"/>
        <v>95784.910283768433</v>
      </c>
      <c r="AE2079" s="12">
        <f t="shared" si="398"/>
        <v>4212165.1388649261</v>
      </c>
    </row>
    <row r="2080" spans="1:31" ht="12.6" hidden="1" customHeight="1" x14ac:dyDescent="0.2">
      <c r="A2080" s="26" t="s">
        <v>3222</v>
      </c>
      <c r="B2080" s="19"/>
      <c r="C2080" s="19"/>
      <c r="D2080" s="20"/>
      <c r="E2080" s="21"/>
      <c r="F2080" s="22"/>
      <c r="G2080" s="21"/>
      <c r="H2080" s="22"/>
      <c r="I2080" s="20"/>
      <c r="J2080" s="20"/>
      <c r="K2080" s="20"/>
      <c r="L2080" s="20">
        <v>76</v>
      </c>
      <c r="M2080" s="20"/>
      <c r="N2080" s="20"/>
      <c r="O2080" s="20">
        <v>76</v>
      </c>
      <c r="P2080" s="23" t="str">
        <f>VLOOKUP(A2080,'ИЗ ОСНОВЫ НОМЕНКЛАТУР'!D:E,2,0)</f>
        <v>Навесы мебельные (петли)</v>
      </c>
      <c r="Q2080" s="23" t="str">
        <f>VLOOKUP(A2080,'ИЗ ОСНОВЫ НОМЕНКЛАТУР'!D:F,3,0)</f>
        <v>Градусный</v>
      </c>
      <c r="R2080" s="40">
        <f>VLOOKUP(A:A,'ИЗ ОСНОВЫ НОМЕНКЛАТУР'!D:G,4,0)</f>
        <v>427.18643410852718</v>
      </c>
      <c r="S2080" s="12" t="str">
        <f>VLOOKUP(A:A,'ИЗ ОСНОВЫ НОМЕНКЛАТУР'!D:H,5,0)</f>
        <v>C</v>
      </c>
      <c r="T2080" s="44">
        <f t="shared" si="387"/>
        <v>0</v>
      </c>
      <c r="U2080" s="44">
        <f t="shared" si="388"/>
        <v>0</v>
      </c>
      <c r="V2080" s="44">
        <f t="shared" si="389"/>
        <v>0</v>
      </c>
      <c r="W2080" s="44">
        <f t="shared" si="390"/>
        <v>0</v>
      </c>
      <c r="X2080" s="44">
        <f t="shared" si="391"/>
        <v>0</v>
      </c>
      <c r="Y2080" s="44">
        <f t="shared" si="392"/>
        <v>0</v>
      </c>
      <c r="Z2080" s="44">
        <f t="shared" si="393"/>
        <v>0</v>
      </c>
      <c r="AA2080" s="44">
        <f t="shared" si="394"/>
        <v>0</v>
      </c>
      <c r="AB2080" s="44">
        <f t="shared" si="395"/>
        <v>32466.168992248065</v>
      </c>
      <c r="AC2080" s="44">
        <f t="shared" si="396"/>
        <v>0</v>
      </c>
      <c r="AD2080" s="44">
        <f t="shared" si="397"/>
        <v>0</v>
      </c>
      <c r="AE2080" s="12">
        <f t="shared" si="398"/>
        <v>32466.168992248065</v>
      </c>
    </row>
    <row r="2081" spans="1:31" ht="12.6" hidden="1" customHeight="1" x14ac:dyDescent="0.2">
      <c r="A2081" s="26" t="s">
        <v>4630</v>
      </c>
      <c r="B2081" s="19"/>
      <c r="C2081" s="19"/>
      <c r="D2081" s="20"/>
      <c r="E2081" s="20">
        <v>34</v>
      </c>
      <c r="F2081" s="20"/>
      <c r="G2081" s="21"/>
      <c r="H2081" s="22"/>
      <c r="I2081" s="20"/>
      <c r="J2081" s="20"/>
      <c r="K2081" s="20"/>
      <c r="L2081" s="20"/>
      <c r="M2081" s="20"/>
      <c r="N2081" s="20"/>
      <c r="O2081" s="20">
        <v>34</v>
      </c>
      <c r="P2081" s="23" t="str">
        <f>VLOOKUP(A2081,'ИЗ ОСНОВЫ НОМЕНКЛАТУР'!D:E,2,0)</f>
        <v>Навесы мебельные (петли)</v>
      </c>
      <c r="Q2081" s="23" t="str">
        <f>VLOOKUP(A2081,'ИЗ ОСНОВЫ НОМЕНКЛАТУР'!D:F,3,0)</f>
        <v>Градусный</v>
      </c>
      <c r="R2081" s="40">
        <f>VLOOKUP(A:A,'ИЗ ОСНОВЫ НОМЕНКЛАТУР'!D:G,4,0)</f>
        <v>51</v>
      </c>
      <c r="S2081" s="12" t="str">
        <f>VLOOKUP(A:A,'ИЗ ОСНОВЫ НОМЕНКЛАТУР'!D:H,5,0)</f>
        <v>C</v>
      </c>
      <c r="T2081" s="44">
        <f t="shared" si="387"/>
        <v>0</v>
      </c>
      <c r="U2081" s="44">
        <f t="shared" si="388"/>
        <v>1734</v>
      </c>
      <c r="V2081" s="44">
        <f t="shared" si="389"/>
        <v>0</v>
      </c>
      <c r="W2081" s="44">
        <f t="shared" si="390"/>
        <v>0</v>
      </c>
      <c r="X2081" s="44">
        <f t="shared" si="391"/>
        <v>0</v>
      </c>
      <c r="Y2081" s="44">
        <f t="shared" si="392"/>
        <v>0</v>
      </c>
      <c r="Z2081" s="44">
        <f t="shared" si="393"/>
        <v>0</v>
      </c>
      <c r="AA2081" s="44">
        <f t="shared" si="394"/>
        <v>0</v>
      </c>
      <c r="AB2081" s="44">
        <f t="shared" si="395"/>
        <v>0</v>
      </c>
      <c r="AC2081" s="44">
        <f t="shared" si="396"/>
        <v>0</v>
      </c>
      <c r="AD2081" s="44">
        <f t="shared" si="397"/>
        <v>0</v>
      </c>
      <c r="AE2081" s="12">
        <f t="shared" si="398"/>
        <v>1734</v>
      </c>
    </row>
    <row r="2082" spans="1:31" ht="12.6" hidden="1" customHeight="1" x14ac:dyDescent="0.2">
      <c r="A2082" s="26" t="s">
        <v>3235</v>
      </c>
      <c r="B2082" s="19"/>
      <c r="C2082" s="19"/>
      <c r="D2082" s="20"/>
      <c r="E2082" s="21"/>
      <c r="F2082" s="22"/>
      <c r="G2082" s="21"/>
      <c r="H2082" s="22"/>
      <c r="I2082" s="20"/>
      <c r="J2082" s="20">
        <v>471</v>
      </c>
      <c r="K2082" s="20"/>
      <c r="L2082" s="20"/>
      <c r="M2082" s="20"/>
      <c r="N2082" s="20">
        <v>4</v>
      </c>
      <c r="O2082" s="20">
        <v>475</v>
      </c>
      <c r="P2082" s="23" t="str">
        <f>VLOOKUP(A2082,'ИЗ ОСНОВЫ НОМЕНКЛАТУР'!D:E,2,0)</f>
        <v>Навесы мебельные (петли)</v>
      </c>
      <c r="Q2082" s="23" t="str">
        <f>VLOOKUP(A2082,'ИЗ ОСНОВЫ НОМЕНКЛАТУР'!D:F,3,0)</f>
        <v>Градусный</v>
      </c>
      <c r="R2082" s="40">
        <f>VLOOKUP(A:A,'ИЗ ОСНОВЫ НОМЕНКЛАТУР'!D:G,4,0)</f>
        <v>62.257464788732392</v>
      </c>
      <c r="S2082" s="12" t="str">
        <f>VLOOKUP(A:A,'ИЗ ОСНОВЫ НОМЕНКЛАТУР'!D:H,5,0)</f>
        <v>C</v>
      </c>
      <c r="T2082" s="44">
        <f t="shared" si="387"/>
        <v>0</v>
      </c>
      <c r="U2082" s="44">
        <f t="shared" si="388"/>
        <v>0</v>
      </c>
      <c r="V2082" s="44">
        <f t="shared" si="389"/>
        <v>0</v>
      </c>
      <c r="W2082" s="44">
        <f t="shared" si="390"/>
        <v>0</v>
      </c>
      <c r="X2082" s="44">
        <f t="shared" si="391"/>
        <v>0</v>
      </c>
      <c r="Y2082" s="44">
        <f t="shared" si="392"/>
        <v>0</v>
      </c>
      <c r="Z2082" s="44">
        <f t="shared" si="393"/>
        <v>29323.265915492957</v>
      </c>
      <c r="AA2082" s="44">
        <f t="shared" si="394"/>
        <v>0</v>
      </c>
      <c r="AB2082" s="44">
        <f t="shared" si="395"/>
        <v>0</v>
      </c>
      <c r="AC2082" s="44">
        <f t="shared" si="396"/>
        <v>0</v>
      </c>
      <c r="AD2082" s="44">
        <f t="shared" si="397"/>
        <v>249.02985915492957</v>
      </c>
      <c r="AE2082" s="12">
        <f t="shared" si="398"/>
        <v>29572.295774647886</v>
      </c>
    </row>
    <row r="2083" spans="1:31" ht="12.6" hidden="1" customHeight="1" x14ac:dyDescent="0.2">
      <c r="A2083" s="26" t="s">
        <v>3231</v>
      </c>
      <c r="B2083" s="19"/>
      <c r="C2083" s="19"/>
      <c r="D2083" s="20"/>
      <c r="E2083" s="20">
        <v>74</v>
      </c>
      <c r="F2083" s="20"/>
      <c r="G2083" s="21"/>
      <c r="H2083" s="22"/>
      <c r="I2083" s="20"/>
      <c r="J2083" s="20"/>
      <c r="K2083" s="20"/>
      <c r="L2083" s="20"/>
      <c r="M2083" s="20"/>
      <c r="N2083" s="20"/>
      <c r="O2083" s="20">
        <v>74</v>
      </c>
      <c r="P2083" s="23" t="str">
        <f>VLOOKUP(A2083,'ИЗ ОСНОВЫ НОМЕНКЛАТУР'!D:E,2,0)</f>
        <v>Навесы мебельные (петли)</v>
      </c>
      <c r="Q2083" s="23" t="str">
        <f>VLOOKUP(A2083,'ИЗ ОСНОВЫ НОМЕНКЛАТУР'!D:F,3,0)</f>
        <v>Градусный</v>
      </c>
      <c r="R2083" s="40">
        <f>VLOOKUP(A:A,'ИЗ ОСНОВЫ НОМЕНКЛАТУР'!D:G,4,0)</f>
        <v>60.404411764705884</v>
      </c>
      <c r="S2083" s="12" t="str">
        <f>VLOOKUP(A:A,'ИЗ ОСНОВЫ НОМЕНКЛАТУР'!D:H,5,0)</f>
        <v>C</v>
      </c>
      <c r="T2083" s="44">
        <f t="shared" si="387"/>
        <v>0</v>
      </c>
      <c r="U2083" s="44">
        <f t="shared" si="388"/>
        <v>4469.9264705882351</v>
      </c>
      <c r="V2083" s="44">
        <f t="shared" si="389"/>
        <v>0</v>
      </c>
      <c r="W2083" s="44">
        <f t="shared" si="390"/>
        <v>0</v>
      </c>
      <c r="X2083" s="44">
        <f t="shared" si="391"/>
        <v>0</v>
      </c>
      <c r="Y2083" s="44">
        <f t="shared" si="392"/>
        <v>0</v>
      </c>
      <c r="Z2083" s="44">
        <f t="shared" si="393"/>
        <v>0</v>
      </c>
      <c r="AA2083" s="44">
        <f t="shared" si="394"/>
        <v>0</v>
      </c>
      <c r="AB2083" s="44">
        <f t="shared" si="395"/>
        <v>0</v>
      </c>
      <c r="AC2083" s="44">
        <f t="shared" si="396"/>
        <v>0</v>
      </c>
      <c r="AD2083" s="44">
        <f t="shared" si="397"/>
        <v>0</v>
      </c>
      <c r="AE2083" s="12">
        <f t="shared" si="398"/>
        <v>4469.9264705882351</v>
      </c>
    </row>
    <row r="2084" spans="1:31" ht="12.6" hidden="1" customHeight="1" x14ac:dyDescent="0.2">
      <c r="A2084" s="26" t="s">
        <v>3228</v>
      </c>
      <c r="B2084" s="19"/>
      <c r="C2084" s="19"/>
      <c r="D2084" s="20"/>
      <c r="E2084" s="21"/>
      <c r="F2084" s="22"/>
      <c r="G2084" s="21"/>
      <c r="H2084" s="22"/>
      <c r="I2084" s="20">
        <v>6000</v>
      </c>
      <c r="J2084" s="20">
        <v>1951</v>
      </c>
      <c r="K2084" s="20">
        <v>1800</v>
      </c>
      <c r="L2084" s="20"/>
      <c r="M2084" s="20"/>
      <c r="N2084" s="20">
        <v>158</v>
      </c>
      <c r="O2084" s="20">
        <v>9909</v>
      </c>
      <c r="P2084" s="23" t="str">
        <f>VLOOKUP(A2084,'ИЗ ОСНОВЫ НОМЕНКЛАТУР'!D:E,2,0)</f>
        <v>Навесы мебельные (петли)</v>
      </c>
      <c r="Q2084" s="23" t="str">
        <f>VLOOKUP(A2084,'ИЗ ОСНОВЫ НОМЕНКЛАТУР'!D:F,3,0)</f>
        <v>Градусный</v>
      </c>
      <c r="R2084" s="40">
        <f>VLOOKUP(A:A,'ИЗ ОСНОВЫ НОМЕНКЛАТУР'!D:G,4,0)</f>
        <v>96.412071005917156</v>
      </c>
      <c r="S2084" s="12" t="str">
        <f>VLOOKUP(A:A,'ИЗ ОСНОВЫ НОМЕНКЛАТУР'!D:H,5,0)</f>
        <v>C</v>
      </c>
      <c r="T2084" s="44">
        <f t="shared" si="387"/>
        <v>0</v>
      </c>
      <c r="U2084" s="44">
        <f t="shared" si="388"/>
        <v>0</v>
      </c>
      <c r="V2084" s="44">
        <f t="shared" si="389"/>
        <v>0</v>
      </c>
      <c r="W2084" s="44">
        <f t="shared" si="390"/>
        <v>0</v>
      </c>
      <c r="X2084" s="44">
        <f t="shared" si="391"/>
        <v>0</v>
      </c>
      <c r="Y2084" s="44">
        <f t="shared" si="392"/>
        <v>578472.42603550293</v>
      </c>
      <c r="Z2084" s="44">
        <f t="shared" si="393"/>
        <v>188099.95053254438</v>
      </c>
      <c r="AA2084" s="44">
        <f t="shared" si="394"/>
        <v>173541.72781065089</v>
      </c>
      <c r="AB2084" s="44">
        <f t="shared" si="395"/>
        <v>0</v>
      </c>
      <c r="AC2084" s="44">
        <f t="shared" si="396"/>
        <v>0</v>
      </c>
      <c r="AD2084" s="44">
        <f t="shared" si="397"/>
        <v>15233.107218934911</v>
      </c>
      <c r="AE2084" s="12">
        <f t="shared" si="398"/>
        <v>955347.21159763308</v>
      </c>
    </row>
    <row r="2085" spans="1:31" ht="12.6" hidden="1" customHeight="1" x14ac:dyDescent="0.2">
      <c r="A2085" s="26" t="s">
        <v>3226</v>
      </c>
      <c r="B2085" s="19"/>
      <c r="C2085" s="19"/>
      <c r="D2085" s="20"/>
      <c r="E2085" s="21"/>
      <c r="F2085" s="22"/>
      <c r="G2085" s="21"/>
      <c r="H2085" s="22"/>
      <c r="I2085" s="20">
        <v>12800</v>
      </c>
      <c r="J2085" s="20">
        <v>2146</v>
      </c>
      <c r="K2085" s="20">
        <v>10400</v>
      </c>
      <c r="L2085" s="20">
        <v>27</v>
      </c>
      <c r="M2085" s="20">
        <v>1000</v>
      </c>
      <c r="N2085" s="20">
        <v>311</v>
      </c>
      <c r="O2085" s="20">
        <v>26684</v>
      </c>
      <c r="P2085" s="23" t="str">
        <f>VLOOKUP(A2085,'ИЗ ОСНОВЫ НОМЕНКЛАТУР'!D:E,2,0)</f>
        <v>Навесы мебельные (петли)</v>
      </c>
      <c r="Q2085" s="23" t="str">
        <f>VLOOKUP(A2085,'ИЗ ОСНОВЫ НОМЕНКЛАТУР'!D:F,3,0)</f>
        <v>Градусный</v>
      </c>
      <c r="R2085" s="40">
        <f>VLOOKUP(A:A,'ИЗ ОСНОВЫ НОМЕНКЛАТУР'!D:G,4,0)</f>
        <v>112.94437994722955</v>
      </c>
      <c r="S2085" s="12" t="str">
        <f>VLOOKUP(A:A,'ИЗ ОСНОВЫ НОМЕНКЛАТУР'!D:H,5,0)</f>
        <v>C</v>
      </c>
      <c r="T2085" s="44">
        <f t="shared" si="387"/>
        <v>0</v>
      </c>
      <c r="U2085" s="44">
        <f t="shared" si="388"/>
        <v>0</v>
      </c>
      <c r="V2085" s="44">
        <f t="shared" si="389"/>
        <v>0</v>
      </c>
      <c r="W2085" s="44">
        <f t="shared" si="390"/>
        <v>0</v>
      </c>
      <c r="X2085" s="44">
        <f t="shared" si="391"/>
        <v>0</v>
      </c>
      <c r="Y2085" s="44">
        <f t="shared" si="392"/>
        <v>1445688.0633245383</v>
      </c>
      <c r="Z2085" s="44">
        <f t="shared" si="393"/>
        <v>242378.63936675462</v>
      </c>
      <c r="AA2085" s="44">
        <f t="shared" si="394"/>
        <v>1174621.5514511873</v>
      </c>
      <c r="AB2085" s="44">
        <f t="shared" si="395"/>
        <v>3049.4982585751977</v>
      </c>
      <c r="AC2085" s="44">
        <f t="shared" si="396"/>
        <v>112944.37994722955</v>
      </c>
      <c r="AD2085" s="44">
        <f t="shared" si="397"/>
        <v>35125.702163588387</v>
      </c>
      <c r="AE2085" s="12">
        <f t="shared" si="398"/>
        <v>3013807.8345118733</v>
      </c>
    </row>
    <row r="2086" spans="1:31" ht="12.6" hidden="1" customHeight="1" x14ac:dyDescent="0.2">
      <c r="A2086" s="26" t="s">
        <v>3230</v>
      </c>
      <c r="B2086" s="19"/>
      <c r="C2086" s="19"/>
      <c r="D2086" s="20"/>
      <c r="E2086" s="21"/>
      <c r="F2086" s="22"/>
      <c r="G2086" s="21"/>
      <c r="H2086" s="22"/>
      <c r="I2086" s="20"/>
      <c r="J2086" s="20">
        <v>440</v>
      </c>
      <c r="K2086" s="20"/>
      <c r="L2086" s="20"/>
      <c r="M2086" s="20"/>
      <c r="N2086" s="20">
        <v>391</v>
      </c>
      <c r="O2086" s="20">
        <v>831</v>
      </c>
      <c r="P2086" s="23" t="str">
        <f>VLOOKUP(A2086,'ИЗ ОСНОВЫ НОМЕНКЛАТУР'!D:E,2,0)</f>
        <v>Навесы мебельные (петли)</v>
      </c>
      <c r="Q2086" s="23" t="str">
        <f>VLOOKUP(A2086,'ИЗ ОСНОВЫ НОМЕНКЛАТУР'!D:F,3,0)</f>
        <v>Градусный</v>
      </c>
      <c r="R2086" s="40">
        <f>VLOOKUP(A:A,'ИЗ ОСНОВЫ НОМЕНКЛАТУР'!D:G,4,0)</f>
        <v>91.835909090909098</v>
      </c>
      <c r="S2086" s="12" t="str">
        <f>VLOOKUP(A:A,'ИЗ ОСНОВЫ НОМЕНКЛАТУР'!D:H,5,0)</f>
        <v>C</v>
      </c>
      <c r="T2086" s="44">
        <f t="shared" si="387"/>
        <v>0</v>
      </c>
      <c r="U2086" s="44">
        <f t="shared" si="388"/>
        <v>0</v>
      </c>
      <c r="V2086" s="44">
        <f t="shared" si="389"/>
        <v>0</v>
      </c>
      <c r="W2086" s="44">
        <f t="shared" si="390"/>
        <v>0</v>
      </c>
      <c r="X2086" s="44">
        <f t="shared" si="391"/>
        <v>0</v>
      </c>
      <c r="Y2086" s="44">
        <f t="shared" si="392"/>
        <v>0</v>
      </c>
      <c r="Z2086" s="44">
        <f t="shared" si="393"/>
        <v>40407.800000000003</v>
      </c>
      <c r="AA2086" s="44">
        <f t="shared" si="394"/>
        <v>0</v>
      </c>
      <c r="AB2086" s="44">
        <f t="shared" si="395"/>
        <v>0</v>
      </c>
      <c r="AC2086" s="44">
        <f t="shared" si="396"/>
        <v>0</v>
      </c>
      <c r="AD2086" s="44">
        <f t="shared" si="397"/>
        <v>35907.840454545454</v>
      </c>
      <c r="AE2086" s="12">
        <f t="shared" si="398"/>
        <v>76315.640454545457</v>
      </c>
    </row>
    <row r="2087" spans="1:31" ht="12.6" hidden="1" customHeight="1" x14ac:dyDescent="0.2">
      <c r="A2087" s="26" t="s">
        <v>3223</v>
      </c>
      <c r="B2087" s="19"/>
      <c r="C2087" s="19"/>
      <c r="D2087" s="20"/>
      <c r="E2087" s="20">
        <v>111</v>
      </c>
      <c r="F2087" s="20"/>
      <c r="G2087" s="21"/>
      <c r="H2087" s="22"/>
      <c r="I2087" s="20">
        <v>11800</v>
      </c>
      <c r="J2087" s="20">
        <v>2427</v>
      </c>
      <c r="K2087" s="20">
        <v>200</v>
      </c>
      <c r="L2087" s="20">
        <v>77</v>
      </c>
      <c r="M2087" s="20">
        <v>1200</v>
      </c>
      <c r="N2087" s="20">
        <v>308</v>
      </c>
      <c r="O2087" s="20">
        <v>16123</v>
      </c>
      <c r="P2087" s="23" t="str">
        <f>VLOOKUP(A2087,'ИЗ ОСНОВЫ НОМЕНКЛАТУР'!D:E,2,0)</f>
        <v>Навесы мебельные (петли)</v>
      </c>
      <c r="Q2087" s="23" t="str">
        <f>VLOOKUP(A2087,'ИЗ ОСНОВЫ НОМЕНКЛАТУР'!D:F,3,0)</f>
        <v>Градусный</v>
      </c>
      <c r="R2087" s="40">
        <f>VLOOKUP(A:A,'ИЗ ОСНОВЫ НОМЕНКЛАТУР'!D:G,4,0)</f>
        <v>250.09144609991239</v>
      </c>
      <c r="S2087" s="12" t="str">
        <f>VLOOKUP(A:A,'ИЗ ОСНОВЫ НОМЕНКЛАТУР'!D:H,5,0)</f>
        <v>C</v>
      </c>
      <c r="T2087" s="44">
        <f t="shared" si="387"/>
        <v>0</v>
      </c>
      <c r="U2087" s="44">
        <f t="shared" si="388"/>
        <v>27760.150517090275</v>
      </c>
      <c r="V2087" s="44">
        <f t="shared" si="389"/>
        <v>0</v>
      </c>
      <c r="W2087" s="44">
        <f t="shared" si="390"/>
        <v>0</v>
      </c>
      <c r="X2087" s="44">
        <f t="shared" si="391"/>
        <v>0</v>
      </c>
      <c r="Y2087" s="44">
        <f t="shared" si="392"/>
        <v>2951079.0639789663</v>
      </c>
      <c r="Z2087" s="44">
        <f t="shared" si="393"/>
        <v>606971.93968448741</v>
      </c>
      <c r="AA2087" s="44">
        <f t="shared" si="394"/>
        <v>50018.289219982478</v>
      </c>
      <c r="AB2087" s="44">
        <f t="shared" si="395"/>
        <v>19257.041349693252</v>
      </c>
      <c r="AC2087" s="44">
        <f t="shared" si="396"/>
        <v>300109.73531989485</v>
      </c>
      <c r="AD2087" s="44">
        <f t="shared" si="397"/>
        <v>77028.16539877301</v>
      </c>
      <c r="AE2087" s="12">
        <f t="shared" si="398"/>
        <v>4032224.3854688872</v>
      </c>
    </row>
    <row r="2088" spans="1:31" ht="12.6" hidden="1" customHeight="1" x14ac:dyDescent="0.2">
      <c r="A2088" s="26" t="s">
        <v>3224</v>
      </c>
      <c r="B2088" s="19"/>
      <c r="C2088" s="19"/>
      <c r="D2088" s="20"/>
      <c r="E2088" s="21"/>
      <c r="F2088" s="22"/>
      <c r="G2088" s="21"/>
      <c r="H2088" s="22"/>
      <c r="I2088" s="20">
        <v>8600</v>
      </c>
      <c r="J2088" s="20">
        <v>1035</v>
      </c>
      <c r="K2088" s="20">
        <v>2600</v>
      </c>
      <c r="L2088" s="20">
        <v>140</v>
      </c>
      <c r="M2088" s="20">
        <v>800</v>
      </c>
      <c r="N2088" s="20">
        <v>172</v>
      </c>
      <c r="O2088" s="20">
        <v>13347</v>
      </c>
      <c r="P2088" s="23" t="str">
        <f>VLOOKUP(A2088,'ИЗ ОСНОВЫ НОМЕНКЛАТУР'!D:E,2,0)</f>
        <v>Навесы мебельные (петли)</v>
      </c>
      <c r="Q2088" s="23" t="str">
        <f>VLOOKUP(A2088,'ИЗ ОСНОВЫ НОМЕНКЛАТУР'!D:F,3,0)</f>
        <v>Градусный</v>
      </c>
      <c r="R2088" s="40">
        <f>VLOOKUP(A:A,'ИЗ ОСНОВЫ НОМЕНКЛАТУР'!D:G,4,0)</f>
        <v>127.92353542234332</v>
      </c>
      <c r="S2088" s="12" t="str">
        <f>VLOOKUP(A:A,'ИЗ ОСНОВЫ НОМЕНКЛАТУР'!D:H,5,0)</f>
        <v>B</v>
      </c>
      <c r="T2088" s="44">
        <f t="shared" si="387"/>
        <v>0</v>
      </c>
      <c r="U2088" s="44">
        <f t="shared" si="388"/>
        <v>0</v>
      </c>
      <c r="V2088" s="44">
        <f t="shared" si="389"/>
        <v>0</v>
      </c>
      <c r="W2088" s="44">
        <f t="shared" si="390"/>
        <v>0</v>
      </c>
      <c r="X2088" s="44">
        <f t="shared" si="391"/>
        <v>0</v>
      </c>
      <c r="Y2088" s="44">
        <f t="shared" si="392"/>
        <v>1100142.4046321525</v>
      </c>
      <c r="Z2088" s="44">
        <f t="shared" si="393"/>
        <v>132400.85916212533</v>
      </c>
      <c r="AA2088" s="44">
        <f t="shared" si="394"/>
        <v>332601.19209809264</v>
      </c>
      <c r="AB2088" s="44">
        <f t="shared" si="395"/>
        <v>17909.294959128063</v>
      </c>
      <c r="AC2088" s="44">
        <f t="shared" si="396"/>
        <v>102338.82833787466</v>
      </c>
      <c r="AD2088" s="44">
        <f t="shared" si="397"/>
        <v>22002.848092643049</v>
      </c>
      <c r="AE2088" s="12">
        <f t="shared" si="398"/>
        <v>1707395.4272820165</v>
      </c>
    </row>
    <row r="2089" spans="1:31" ht="12.6" hidden="1" customHeight="1" x14ac:dyDescent="0.2">
      <c r="A2089" s="26" t="s">
        <v>3219</v>
      </c>
      <c r="B2089" s="19"/>
      <c r="C2089" s="19"/>
      <c r="D2089" s="20"/>
      <c r="E2089" s="21"/>
      <c r="F2089" s="22"/>
      <c r="G2089" s="21"/>
      <c r="H2089" s="22"/>
      <c r="I2089" s="20"/>
      <c r="J2089" s="20">
        <v>183</v>
      </c>
      <c r="K2089" s="20"/>
      <c r="L2089" s="20"/>
      <c r="M2089" s="20"/>
      <c r="N2089" s="20">
        <v>432</v>
      </c>
      <c r="O2089" s="20">
        <v>615</v>
      </c>
      <c r="P2089" s="23" t="str">
        <f>VLOOKUP(A2089,'ИЗ ОСНОВЫ НОМЕНКЛАТУР'!D:E,2,0)</f>
        <v>Навесы мебельные (петли)</v>
      </c>
      <c r="Q2089" s="23" t="str">
        <f>VLOOKUP(A2089,'ИЗ ОСНОВЫ НОМЕНКЛАТУР'!D:F,3,0)</f>
        <v>Градусный</v>
      </c>
      <c r="R2089" s="40">
        <f>VLOOKUP(A:A,'ИЗ ОСНОВЫ НОМЕНКЛАТУР'!D:G,4,0)</f>
        <v>182.93661246148579</v>
      </c>
      <c r="S2089" s="12" t="str">
        <f>VLOOKUP(A:A,'ИЗ ОСНОВЫ НОМЕНКЛАТУР'!D:H,5,0)</f>
        <v>B</v>
      </c>
      <c r="T2089" s="44">
        <f t="shared" si="387"/>
        <v>0</v>
      </c>
      <c r="U2089" s="44">
        <f t="shared" si="388"/>
        <v>0</v>
      </c>
      <c r="V2089" s="44">
        <f t="shared" si="389"/>
        <v>0</v>
      </c>
      <c r="W2089" s="44">
        <f t="shared" si="390"/>
        <v>0</v>
      </c>
      <c r="X2089" s="44">
        <f t="shared" si="391"/>
        <v>0</v>
      </c>
      <c r="Y2089" s="44">
        <f t="shared" si="392"/>
        <v>0</v>
      </c>
      <c r="Z2089" s="44">
        <f t="shared" si="393"/>
        <v>33477.400080451902</v>
      </c>
      <c r="AA2089" s="44">
        <f t="shared" si="394"/>
        <v>0</v>
      </c>
      <c r="AB2089" s="44">
        <f t="shared" si="395"/>
        <v>0</v>
      </c>
      <c r="AC2089" s="44">
        <f t="shared" si="396"/>
        <v>0</v>
      </c>
      <c r="AD2089" s="44">
        <f t="shared" si="397"/>
        <v>79028.616583361858</v>
      </c>
      <c r="AE2089" s="12">
        <f t="shared" si="398"/>
        <v>112506.01666381376</v>
      </c>
    </row>
    <row r="2090" spans="1:31" ht="12.6" hidden="1" customHeight="1" x14ac:dyDescent="0.2">
      <c r="A2090" s="26" t="s">
        <v>3218</v>
      </c>
      <c r="B2090" s="19"/>
      <c r="C2090" s="19"/>
      <c r="D2090" s="20"/>
      <c r="E2090" s="21"/>
      <c r="F2090" s="22"/>
      <c r="G2090" s="21"/>
      <c r="H2090" s="22"/>
      <c r="I2090" s="20">
        <v>2600</v>
      </c>
      <c r="J2090" s="20">
        <v>2473</v>
      </c>
      <c r="K2090" s="20">
        <v>1500</v>
      </c>
      <c r="L2090" s="20">
        <v>182</v>
      </c>
      <c r="M2090" s="20">
        <v>190</v>
      </c>
      <c r="N2090" s="20">
        <v>132</v>
      </c>
      <c r="O2090" s="20">
        <v>7077</v>
      </c>
      <c r="P2090" s="23" t="str">
        <f>VLOOKUP(A2090,'ИЗ ОСНОВЫ НОМЕНКЛАТУР'!D:E,2,0)</f>
        <v>Навесы мебельные (петли)</v>
      </c>
      <c r="Q2090" s="23" t="str">
        <f>VLOOKUP(A2090,'ИЗ ОСНОВЫ НОМЕНКЛАТУР'!D:F,3,0)</f>
        <v>Градусный</v>
      </c>
      <c r="R2090" s="40">
        <f>VLOOKUP(A:A,'ИЗ ОСНОВЫ НОМЕНКЛАТУР'!D:G,4,0)</f>
        <v>168.17082977425258</v>
      </c>
      <c r="S2090" s="12" t="str">
        <f>VLOOKUP(A:A,'ИЗ ОСНОВЫ НОМЕНКЛАТУР'!D:H,5,0)</f>
        <v>B</v>
      </c>
      <c r="T2090" s="44">
        <f t="shared" si="387"/>
        <v>0</v>
      </c>
      <c r="U2090" s="44">
        <f t="shared" si="388"/>
        <v>0</v>
      </c>
      <c r="V2090" s="44">
        <f t="shared" si="389"/>
        <v>0</v>
      </c>
      <c r="W2090" s="44">
        <f t="shared" si="390"/>
        <v>0</v>
      </c>
      <c r="X2090" s="44">
        <f t="shared" si="391"/>
        <v>0</v>
      </c>
      <c r="Y2090" s="44">
        <f t="shared" si="392"/>
        <v>437244.1574130567</v>
      </c>
      <c r="Z2090" s="44">
        <f t="shared" si="393"/>
        <v>415886.46203172661</v>
      </c>
      <c r="AA2090" s="44">
        <f t="shared" si="394"/>
        <v>252256.24466137888</v>
      </c>
      <c r="AB2090" s="44">
        <f t="shared" si="395"/>
        <v>30607.091018913969</v>
      </c>
      <c r="AC2090" s="44">
        <f t="shared" si="396"/>
        <v>31952.457657107989</v>
      </c>
      <c r="AD2090" s="44">
        <f t="shared" si="397"/>
        <v>22198.549530201341</v>
      </c>
      <c r="AE2090" s="12">
        <f t="shared" si="398"/>
        <v>1190144.9623123857</v>
      </c>
    </row>
    <row r="2091" spans="1:31" ht="12.6" hidden="1" customHeight="1" x14ac:dyDescent="0.2">
      <c r="A2091" s="26" t="s">
        <v>4631</v>
      </c>
      <c r="B2091" s="19"/>
      <c r="C2091" s="19"/>
      <c r="D2091" s="20"/>
      <c r="E2091" s="21"/>
      <c r="F2091" s="22"/>
      <c r="G2091" s="21"/>
      <c r="H2091" s="22"/>
      <c r="I2091" s="20"/>
      <c r="J2091" s="20"/>
      <c r="K2091" s="20">
        <v>2</v>
      </c>
      <c r="L2091" s="20"/>
      <c r="M2091" s="20"/>
      <c r="N2091" s="20"/>
      <c r="O2091" s="20">
        <v>2</v>
      </c>
      <c r="P2091" s="23" t="str">
        <f>VLOOKUP(A2091,'ИЗ ОСНОВЫ НОМЕНКЛАТУР'!D:E,2,0)</f>
        <v>Навесы мебельные (петли)</v>
      </c>
      <c r="Q2091" s="23" t="str">
        <f>VLOOKUP(A2091,'ИЗ ОСНОВЫ НОМЕНКЛАТУР'!D:F,3,0)</f>
        <v>Градусный</v>
      </c>
      <c r="R2091" s="40">
        <f>VLOOKUP(A:A,'ИЗ ОСНОВЫ НОМЕНКЛАТУР'!D:G,4,0)</f>
        <v>525</v>
      </c>
      <c r="S2091" s="12" t="str">
        <f>VLOOKUP(A:A,'ИЗ ОСНОВЫ НОМЕНКЛАТУР'!D:H,5,0)</f>
        <v>C</v>
      </c>
      <c r="T2091" s="44">
        <f t="shared" si="387"/>
        <v>0</v>
      </c>
      <c r="U2091" s="44">
        <f t="shared" si="388"/>
        <v>0</v>
      </c>
      <c r="V2091" s="44">
        <f t="shared" si="389"/>
        <v>0</v>
      </c>
      <c r="W2091" s="44">
        <f t="shared" si="390"/>
        <v>0</v>
      </c>
      <c r="X2091" s="44">
        <f t="shared" si="391"/>
        <v>0</v>
      </c>
      <c r="Y2091" s="44">
        <f t="shared" si="392"/>
        <v>0</v>
      </c>
      <c r="Z2091" s="44">
        <f t="shared" si="393"/>
        <v>0</v>
      </c>
      <c r="AA2091" s="44">
        <f t="shared" si="394"/>
        <v>1050</v>
      </c>
      <c r="AB2091" s="44">
        <f t="shared" si="395"/>
        <v>0</v>
      </c>
      <c r="AC2091" s="44">
        <f t="shared" si="396"/>
        <v>0</v>
      </c>
      <c r="AD2091" s="44">
        <f t="shared" si="397"/>
        <v>0</v>
      </c>
      <c r="AE2091" s="12">
        <f t="shared" si="398"/>
        <v>1050</v>
      </c>
    </row>
    <row r="2092" spans="1:31" ht="12.6" hidden="1" customHeight="1" x14ac:dyDescent="0.2">
      <c r="A2092" s="26" t="s">
        <v>3203</v>
      </c>
      <c r="B2092" s="19"/>
      <c r="C2092" s="19"/>
      <c r="D2092" s="20"/>
      <c r="E2092" s="20">
        <v>296</v>
      </c>
      <c r="F2092" s="20"/>
      <c r="G2092" s="21"/>
      <c r="H2092" s="22"/>
      <c r="I2092" s="20"/>
      <c r="J2092" s="20"/>
      <c r="K2092" s="20">
        <v>2</v>
      </c>
      <c r="L2092" s="20"/>
      <c r="M2092" s="20"/>
      <c r="N2092" s="20">
        <v>80</v>
      </c>
      <c r="O2092" s="20">
        <v>378</v>
      </c>
      <c r="P2092" s="23" t="str">
        <f>VLOOKUP(A2092,'ИЗ ОСНОВЫ НОМЕНКЛАТУР'!D:E,2,0)</f>
        <v>Навесы мебельные (петли)</v>
      </c>
      <c r="Q2092" s="23" t="str">
        <f>VLOOKUP(A2092,'ИЗ ОСНОВЫ НОМЕНКЛАТУР'!D:F,3,0)</f>
        <v>С доводом</v>
      </c>
      <c r="R2092" s="40">
        <f>VLOOKUP(A:A,'ИЗ ОСНОВЫ НОМЕНКЛАТУР'!D:G,4,0)</f>
        <v>100.45909732016925</v>
      </c>
      <c r="S2092" s="12" t="str">
        <f>VLOOKUP(A:A,'ИЗ ОСНОВЫ НОМЕНКЛАТУР'!D:H,5,0)</f>
        <v>B</v>
      </c>
      <c r="T2092" s="44">
        <f t="shared" si="387"/>
        <v>0</v>
      </c>
      <c r="U2092" s="44">
        <f t="shared" si="388"/>
        <v>29735.892806770098</v>
      </c>
      <c r="V2092" s="44">
        <f t="shared" si="389"/>
        <v>0</v>
      </c>
      <c r="W2092" s="44">
        <f t="shared" si="390"/>
        <v>0</v>
      </c>
      <c r="X2092" s="44">
        <f t="shared" si="391"/>
        <v>0</v>
      </c>
      <c r="Y2092" s="44">
        <f t="shared" si="392"/>
        <v>0</v>
      </c>
      <c r="Z2092" s="44">
        <f t="shared" si="393"/>
        <v>0</v>
      </c>
      <c r="AA2092" s="44">
        <f t="shared" si="394"/>
        <v>200.9181946403385</v>
      </c>
      <c r="AB2092" s="44">
        <f t="shared" si="395"/>
        <v>0</v>
      </c>
      <c r="AC2092" s="44">
        <f t="shared" si="396"/>
        <v>0</v>
      </c>
      <c r="AD2092" s="44">
        <f t="shared" si="397"/>
        <v>8036.7277856135397</v>
      </c>
      <c r="AE2092" s="12">
        <f t="shared" si="398"/>
        <v>37973.538787023972</v>
      </c>
    </row>
    <row r="2093" spans="1:31" ht="12.6" hidden="1" customHeight="1" x14ac:dyDescent="0.2">
      <c r="A2093" s="26" t="s">
        <v>3213</v>
      </c>
      <c r="B2093" s="19"/>
      <c r="C2093" s="19"/>
      <c r="D2093" s="20">
        <v>250</v>
      </c>
      <c r="E2093" s="20">
        <v>203</v>
      </c>
      <c r="F2093" s="20"/>
      <c r="G2093" s="21"/>
      <c r="H2093" s="22"/>
      <c r="I2093" s="20"/>
      <c r="J2093" s="20">
        <v>42</v>
      </c>
      <c r="K2093" s="20"/>
      <c r="L2093" s="20"/>
      <c r="M2093" s="20"/>
      <c r="N2093" s="20">
        <v>424</v>
      </c>
      <c r="O2093" s="20">
        <v>919</v>
      </c>
      <c r="P2093" s="23" t="str">
        <f>VLOOKUP(A2093,'ИЗ ОСНОВЫ НОМЕНКЛАТУР'!D:E,2,0)</f>
        <v>Навесы мебельные (петли)</v>
      </c>
      <c r="Q2093" s="23" t="str">
        <f>VLOOKUP(A2093,'ИЗ ОСНОВЫ НОМЕНКЛАТУР'!D:F,3,0)</f>
        <v>Внутренний</v>
      </c>
      <c r="R2093" s="40">
        <f>VLOOKUP(A:A,'ИЗ ОСНОВЫ НОМЕНКЛАТУР'!D:G,4,0)</f>
        <v>112.11026209677419</v>
      </c>
      <c r="S2093" s="12" t="str">
        <f>VLOOKUP(A:A,'ИЗ ОСНОВЫ НОМЕНКЛАТУР'!D:H,5,0)</f>
        <v>C</v>
      </c>
      <c r="T2093" s="44">
        <f t="shared" si="387"/>
        <v>28027.565524193549</v>
      </c>
      <c r="U2093" s="44">
        <f t="shared" si="388"/>
        <v>22758.383205645161</v>
      </c>
      <c r="V2093" s="44">
        <f t="shared" si="389"/>
        <v>0</v>
      </c>
      <c r="W2093" s="44">
        <f t="shared" si="390"/>
        <v>0</v>
      </c>
      <c r="X2093" s="44">
        <f t="shared" si="391"/>
        <v>0</v>
      </c>
      <c r="Y2093" s="44">
        <f t="shared" si="392"/>
        <v>0</v>
      </c>
      <c r="Z2093" s="44">
        <f t="shared" si="393"/>
        <v>4708.6310080645162</v>
      </c>
      <c r="AA2093" s="44">
        <f t="shared" si="394"/>
        <v>0</v>
      </c>
      <c r="AB2093" s="44">
        <f t="shared" si="395"/>
        <v>0</v>
      </c>
      <c r="AC2093" s="44">
        <f t="shared" si="396"/>
        <v>0</v>
      </c>
      <c r="AD2093" s="44">
        <f t="shared" si="397"/>
        <v>47534.751129032258</v>
      </c>
      <c r="AE2093" s="12">
        <f t="shared" si="398"/>
        <v>103029.33086693549</v>
      </c>
    </row>
    <row r="2094" spans="1:31" ht="12.6" hidden="1" customHeight="1" x14ac:dyDescent="0.2">
      <c r="A2094" s="26" t="s">
        <v>3246</v>
      </c>
      <c r="B2094" s="19"/>
      <c r="C2094" s="19"/>
      <c r="D2094" s="20">
        <v>250</v>
      </c>
      <c r="E2094" s="20">
        <v>245</v>
      </c>
      <c r="F2094" s="20"/>
      <c r="G2094" s="21"/>
      <c r="H2094" s="22"/>
      <c r="I2094" s="20"/>
      <c r="J2094" s="20">
        <v>218</v>
      </c>
      <c r="K2094" s="20"/>
      <c r="L2094" s="20"/>
      <c r="M2094" s="20"/>
      <c r="N2094" s="20">
        <v>388</v>
      </c>
      <c r="O2094" s="20">
        <v>1101</v>
      </c>
      <c r="P2094" s="23" t="str">
        <f>VLOOKUP(A2094,'ИЗ ОСНОВЫ НОМЕНКЛАТУР'!D:E,2,0)</f>
        <v>Навесы мебельные (петли)</v>
      </c>
      <c r="Q2094" s="23" t="str">
        <f>VLOOKUP(A2094,'ИЗ ОСНОВЫ НОМЕНКЛАТУР'!D:F,3,0)</f>
        <v>Полувнешний</v>
      </c>
      <c r="R2094" s="40">
        <f>VLOOKUP(A:A,'ИЗ ОСНОВЫ НОМЕНКЛАТУР'!D:G,4,0)</f>
        <v>111.14924297924297</v>
      </c>
      <c r="S2094" s="12" t="str">
        <f>VLOOKUP(A:A,'ИЗ ОСНОВЫ НОМЕНКЛАТУР'!D:H,5,0)</f>
        <v>C</v>
      </c>
      <c r="T2094" s="44">
        <f t="shared" si="387"/>
        <v>27787.310744810744</v>
      </c>
      <c r="U2094" s="44">
        <f t="shared" si="388"/>
        <v>27231.564529914529</v>
      </c>
      <c r="V2094" s="44">
        <f t="shared" si="389"/>
        <v>0</v>
      </c>
      <c r="W2094" s="44">
        <f t="shared" si="390"/>
        <v>0</v>
      </c>
      <c r="X2094" s="44">
        <f t="shared" si="391"/>
        <v>0</v>
      </c>
      <c r="Y2094" s="44">
        <f t="shared" si="392"/>
        <v>0</v>
      </c>
      <c r="Z2094" s="44">
        <f t="shared" si="393"/>
        <v>24230.534969474968</v>
      </c>
      <c r="AA2094" s="44">
        <f t="shared" si="394"/>
        <v>0</v>
      </c>
      <c r="AB2094" s="44">
        <f t="shared" si="395"/>
        <v>0</v>
      </c>
      <c r="AC2094" s="44">
        <f t="shared" si="396"/>
        <v>0</v>
      </c>
      <c r="AD2094" s="44">
        <f t="shared" si="397"/>
        <v>43125.906275946276</v>
      </c>
      <c r="AE2094" s="12">
        <f t="shared" si="398"/>
        <v>122375.3165201465</v>
      </c>
    </row>
    <row r="2095" spans="1:31" ht="12.6" hidden="1" customHeight="1" x14ac:dyDescent="0.2">
      <c r="A2095" s="26" t="s">
        <v>1713</v>
      </c>
      <c r="B2095" s="19"/>
      <c r="C2095" s="19"/>
      <c r="D2095" s="20"/>
      <c r="E2095" s="21"/>
      <c r="F2095" s="22"/>
      <c r="G2095" s="21"/>
      <c r="H2095" s="22"/>
      <c r="I2095" s="20"/>
      <c r="J2095" s="20"/>
      <c r="K2095" s="20"/>
      <c r="L2095" s="20">
        <v>13</v>
      </c>
      <c r="M2095" s="20"/>
      <c r="N2095" s="20"/>
      <c r="O2095" s="20">
        <v>13</v>
      </c>
      <c r="P2095" s="23" t="str">
        <f>VLOOKUP(A2095,'ИЗ ОСНОВЫ НОМЕНКЛАТУР'!D:E,2,0)</f>
        <v>Крепежные системы</v>
      </c>
      <c r="Q2095" s="23" t="str">
        <f>VLOOKUP(A2095,'ИЗ ОСНОВЫ НОМЕНКЛАТУР'!D:F,3,0)</f>
        <v>Держатели угловые</v>
      </c>
      <c r="R2095" s="40">
        <f>VLOOKUP(A:A,'ИЗ ОСНОВЫ НОМЕНКЛАТУР'!D:G,4,0)</f>
        <v>30.443644043110982</v>
      </c>
      <c r="S2095" s="12" t="str">
        <f>VLOOKUP(A:A,'ИЗ ОСНОВЫ НОМЕНКЛАТУР'!D:H,5,0)</f>
        <v>C</v>
      </c>
      <c r="T2095" s="44">
        <f t="shared" si="387"/>
        <v>0</v>
      </c>
      <c r="U2095" s="44">
        <f t="shared" si="388"/>
        <v>0</v>
      </c>
      <c r="V2095" s="44">
        <f t="shared" si="389"/>
        <v>0</v>
      </c>
      <c r="W2095" s="44">
        <f t="shared" si="390"/>
        <v>0</v>
      </c>
      <c r="X2095" s="44">
        <f t="shared" si="391"/>
        <v>0</v>
      </c>
      <c r="Y2095" s="44">
        <f t="shared" si="392"/>
        <v>0</v>
      </c>
      <c r="Z2095" s="44">
        <f t="shared" si="393"/>
        <v>0</v>
      </c>
      <c r="AA2095" s="44">
        <f t="shared" si="394"/>
        <v>0</v>
      </c>
      <c r="AB2095" s="44">
        <f t="shared" si="395"/>
        <v>395.76737256044277</v>
      </c>
      <c r="AC2095" s="44">
        <f t="shared" si="396"/>
        <v>0</v>
      </c>
      <c r="AD2095" s="44">
        <f t="shared" si="397"/>
        <v>0</v>
      </c>
      <c r="AE2095" s="12">
        <f t="shared" si="398"/>
        <v>395.76737256044277</v>
      </c>
    </row>
    <row r="2096" spans="1:31" ht="12.6" hidden="1" customHeight="1" x14ac:dyDescent="0.2">
      <c r="A2096" s="26" t="s">
        <v>1666</v>
      </c>
      <c r="B2096" s="19"/>
      <c r="C2096" s="19"/>
      <c r="D2096" s="20"/>
      <c r="E2096" s="21"/>
      <c r="F2096" s="22"/>
      <c r="G2096" s="21"/>
      <c r="H2096" s="22"/>
      <c r="I2096" s="20">
        <v>52000</v>
      </c>
      <c r="J2096" s="20">
        <v>1258</v>
      </c>
      <c r="K2096" s="20"/>
      <c r="L2096" s="20">
        <v>544</v>
      </c>
      <c r="M2096" s="20">
        <v>4400</v>
      </c>
      <c r="N2096" s="20">
        <v>260</v>
      </c>
      <c r="O2096" s="20">
        <v>58462</v>
      </c>
      <c r="P2096" s="23" t="str">
        <f>VLOOKUP(A2096,'ИЗ ОСНОВЫ НОМЕНКЛАТУР'!D:E,2,0)</f>
        <v>Крепежные системы</v>
      </c>
      <c r="Q2096" s="23" t="str">
        <f>VLOOKUP(A2096,'ИЗ ОСНОВЫ НОМЕНКЛАТУР'!D:F,3,0)</f>
        <v>Конфирматы шурупы дюбель</v>
      </c>
      <c r="R2096" s="40">
        <f>VLOOKUP(A:A,'ИЗ ОСНОВЫ НОМЕНКЛАТУР'!D:G,4,0)</f>
        <v>51.056204002098482</v>
      </c>
      <c r="S2096" s="12" t="str">
        <f>VLOOKUP(A:A,'ИЗ ОСНОВЫ НОМЕНКЛАТУР'!D:H,5,0)</f>
        <v>B</v>
      </c>
      <c r="T2096" s="44">
        <f t="shared" si="387"/>
        <v>0</v>
      </c>
      <c r="U2096" s="44">
        <f t="shared" si="388"/>
        <v>0</v>
      </c>
      <c r="V2096" s="44">
        <f t="shared" si="389"/>
        <v>0</v>
      </c>
      <c r="W2096" s="44">
        <f t="shared" si="390"/>
        <v>0</v>
      </c>
      <c r="X2096" s="44">
        <f t="shared" si="391"/>
        <v>0</v>
      </c>
      <c r="Y2096" s="44">
        <f t="shared" si="392"/>
        <v>2654922.6081091212</v>
      </c>
      <c r="Z2096" s="44">
        <f t="shared" si="393"/>
        <v>64228.704634639893</v>
      </c>
      <c r="AA2096" s="44">
        <f t="shared" si="394"/>
        <v>0</v>
      </c>
      <c r="AB2096" s="44">
        <f t="shared" si="395"/>
        <v>27774.574977141576</v>
      </c>
      <c r="AC2096" s="44">
        <f t="shared" si="396"/>
        <v>224647.29760923333</v>
      </c>
      <c r="AD2096" s="44">
        <f t="shared" si="397"/>
        <v>13274.613040545606</v>
      </c>
      <c r="AE2096" s="12">
        <f t="shared" si="398"/>
        <v>2984847.7983706817</v>
      </c>
    </row>
    <row r="2097" spans="1:31" ht="12.6" hidden="1" customHeight="1" x14ac:dyDescent="0.2">
      <c r="A2097" s="26" t="s">
        <v>1703</v>
      </c>
      <c r="B2097" s="19"/>
      <c r="C2097" s="19"/>
      <c r="D2097" s="20">
        <v>1250</v>
      </c>
      <c r="E2097" s="20">
        <v>329</v>
      </c>
      <c r="F2097" s="20"/>
      <c r="G2097" s="21"/>
      <c r="H2097" s="22"/>
      <c r="I2097" s="20">
        <v>45000</v>
      </c>
      <c r="J2097" s="20">
        <v>50620</v>
      </c>
      <c r="K2097" s="20">
        <v>63500</v>
      </c>
      <c r="L2097" s="20">
        <v>225</v>
      </c>
      <c r="M2097" s="20">
        <v>9250</v>
      </c>
      <c r="N2097" s="20"/>
      <c r="O2097" s="20">
        <v>170174</v>
      </c>
      <c r="P2097" s="23" t="str">
        <f>VLOOKUP(A2097,'ИЗ ОСНОВЫ НОМЕНКЛАТУР'!D:E,2,0)</f>
        <v>Крепежные системы</v>
      </c>
      <c r="Q2097" s="23" t="str">
        <f>VLOOKUP(A2097,'ИЗ ОСНОВЫ НОМЕНКЛАТУР'!D:F,3,0)</f>
        <v>Держатели угловые</v>
      </c>
      <c r="R2097" s="40">
        <f>VLOOKUP(A:A,'ИЗ ОСНОВЫ НОМЕНКЛАТУР'!D:G,4,0)</f>
        <v>53.800647428476935</v>
      </c>
      <c r="S2097" s="12" t="str">
        <f>VLOOKUP(A:A,'ИЗ ОСНОВЫ НОМЕНКЛАТУР'!D:H,5,0)</f>
        <v>B</v>
      </c>
      <c r="T2097" s="44">
        <f t="shared" si="387"/>
        <v>67250.809285596173</v>
      </c>
      <c r="U2097" s="44">
        <f t="shared" si="388"/>
        <v>17700.413003968912</v>
      </c>
      <c r="V2097" s="44">
        <f t="shared" si="389"/>
        <v>0</v>
      </c>
      <c r="W2097" s="44">
        <f t="shared" si="390"/>
        <v>0</v>
      </c>
      <c r="X2097" s="44">
        <f t="shared" si="391"/>
        <v>0</v>
      </c>
      <c r="Y2097" s="44">
        <f t="shared" si="392"/>
        <v>2421029.1342814621</v>
      </c>
      <c r="Z2097" s="44">
        <f t="shared" si="393"/>
        <v>2723388.7728295024</v>
      </c>
      <c r="AA2097" s="44">
        <f t="shared" si="394"/>
        <v>3416341.1117082853</v>
      </c>
      <c r="AB2097" s="44">
        <f t="shared" si="395"/>
        <v>12105.14567140731</v>
      </c>
      <c r="AC2097" s="44">
        <f t="shared" si="396"/>
        <v>497655.98871341167</v>
      </c>
      <c r="AD2097" s="44">
        <f t="shared" si="397"/>
        <v>0</v>
      </c>
      <c r="AE2097" s="12">
        <f t="shared" si="398"/>
        <v>9155471.3754936326</v>
      </c>
    </row>
    <row r="2098" spans="1:31" ht="12.6" hidden="1" customHeight="1" x14ac:dyDescent="0.2">
      <c r="A2098" s="26" t="s">
        <v>1717</v>
      </c>
      <c r="B2098" s="19"/>
      <c r="C2098" s="19"/>
      <c r="D2098" s="20">
        <v>1000</v>
      </c>
      <c r="E2098" s="20">
        <v>367</v>
      </c>
      <c r="F2098" s="20"/>
      <c r="G2098" s="21"/>
      <c r="H2098" s="22"/>
      <c r="I2098" s="20"/>
      <c r="J2098" s="20">
        <v>986</v>
      </c>
      <c r="K2098" s="20">
        <v>1000</v>
      </c>
      <c r="L2098" s="20">
        <v>248</v>
      </c>
      <c r="M2098" s="20">
        <v>1500</v>
      </c>
      <c r="N2098" s="20">
        <v>286</v>
      </c>
      <c r="O2098" s="20">
        <v>5387</v>
      </c>
      <c r="P2098" s="23" t="str">
        <f>VLOOKUP(A2098,'ИЗ ОСНОВЫ НОМЕНКЛАТУР'!D:E,2,0)</f>
        <v>Крепежные системы</v>
      </c>
      <c r="Q2098" s="23" t="str">
        <f>VLOOKUP(A2098,'ИЗ ОСНОВЫ НОМЕНКЛАТУР'!D:F,3,0)</f>
        <v>Держатели угловые</v>
      </c>
      <c r="R2098" s="40">
        <f>VLOOKUP(A:A,'ИЗ ОСНОВЫ НОМЕНКЛАТУР'!D:G,4,0)</f>
        <v>48.857268916369733</v>
      </c>
      <c r="S2098" s="12" t="str">
        <f>VLOOKUP(A:A,'ИЗ ОСНОВЫ НОМЕНКЛАТУР'!D:H,5,0)</f>
        <v>C</v>
      </c>
      <c r="T2098" s="44">
        <f t="shared" si="387"/>
        <v>48857.268916369736</v>
      </c>
      <c r="U2098" s="44">
        <f t="shared" si="388"/>
        <v>17930.617692307693</v>
      </c>
      <c r="V2098" s="44">
        <f t="shared" si="389"/>
        <v>0</v>
      </c>
      <c r="W2098" s="44">
        <f t="shared" si="390"/>
        <v>0</v>
      </c>
      <c r="X2098" s="44">
        <f t="shared" si="391"/>
        <v>0</v>
      </c>
      <c r="Y2098" s="44">
        <f t="shared" si="392"/>
        <v>0</v>
      </c>
      <c r="Z2098" s="44">
        <f t="shared" si="393"/>
        <v>48173.26715154056</v>
      </c>
      <c r="AA2098" s="44">
        <f t="shared" si="394"/>
        <v>48857.268916369736</v>
      </c>
      <c r="AB2098" s="44">
        <f t="shared" si="395"/>
        <v>12116.602691259694</v>
      </c>
      <c r="AC2098" s="44">
        <f t="shared" si="396"/>
        <v>73285.903374554604</v>
      </c>
      <c r="AD2098" s="44">
        <f t="shared" si="397"/>
        <v>13973.178910081744</v>
      </c>
      <c r="AE2098" s="12">
        <f t="shared" si="398"/>
        <v>263194.10765248374</v>
      </c>
    </row>
    <row r="2099" spans="1:31" ht="12.6" hidden="1" customHeight="1" x14ac:dyDescent="0.2">
      <c r="A2099" s="26" t="s">
        <v>1716</v>
      </c>
      <c r="B2099" s="19"/>
      <c r="C2099" s="19"/>
      <c r="D2099" s="20"/>
      <c r="E2099" s="21"/>
      <c r="F2099" s="22"/>
      <c r="G2099" s="21"/>
      <c r="H2099" s="22"/>
      <c r="I2099" s="20"/>
      <c r="J2099" s="20">
        <v>4821</v>
      </c>
      <c r="K2099" s="20">
        <v>3000</v>
      </c>
      <c r="L2099" s="20">
        <v>301</v>
      </c>
      <c r="M2099" s="20">
        <v>1000</v>
      </c>
      <c r="N2099" s="20">
        <v>642</v>
      </c>
      <c r="O2099" s="20">
        <v>9764</v>
      </c>
      <c r="P2099" s="23" t="str">
        <f>VLOOKUP(A2099,'ИЗ ОСНОВЫ НОМЕНКЛАТУР'!D:E,2,0)</f>
        <v>Крепежные системы</v>
      </c>
      <c r="Q2099" s="23" t="str">
        <f>VLOOKUP(A2099,'ИЗ ОСНОВЫ НОМЕНКЛАТУР'!D:F,3,0)</f>
        <v>Держатели угловые</v>
      </c>
      <c r="R2099" s="40">
        <f>VLOOKUP(A:A,'ИЗ ОСНОВЫ НОМЕНКЛАТУР'!D:G,4,0)</f>
        <v>54.14756142886641</v>
      </c>
      <c r="S2099" s="12" t="str">
        <f>VLOOKUP(A:A,'ИЗ ОСНОВЫ НОМЕНКЛАТУР'!D:H,5,0)</f>
        <v>C</v>
      </c>
      <c r="T2099" s="44">
        <f t="shared" si="387"/>
        <v>0</v>
      </c>
      <c r="U2099" s="44">
        <f t="shared" si="388"/>
        <v>0</v>
      </c>
      <c r="V2099" s="44">
        <f t="shared" si="389"/>
        <v>0</v>
      </c>
      <c r="W2099" s="44">
        <f t="shared" si="390"/>
        <v>0</v>
      </c>
      <c r="X2099" s="44">
        <f t="shared" si="391"/>
        <v>0</v>
      </c>
      <c r="Y2099" s="44">
        <f t="shared" si="392"/>
        <v>0</v>
      </c>
      <c r="Z2099" s="44">
        <f t="shared" si="393"/>
        <v>261045.39364856496</v>
      </c>
      <c r="AA2099" s="44">
        <f t="shared" si="394"/>
        <v>162442.68428659922</v>
      </c>
      <c r="AB2099" s="44">
        <f t="shared" si="395"/>
        <v>16298.41599008879</v>
      </c>
      <c r="AC2099" s="44">
        <f t="shared" si="396"/>
        <v>54147.561428866407</v>
      </c>
      <c r="AD2099" s="44">
        <f t="shared" si="397"/>
        <v>34762.734437332234</v>
      </c>
      <c r="AE2099" s="12">
        <f t="shared" si="398"/>
        <v>528696.78979145165</v>
      </c>
    </row>
    <row r="2100" spans="1:31" ht="12.6" hidden="1" customHeight="1" x14ac:dyDescent="0.2">
      <c r="A2100" s="26" t="s">
        <v>1711</v>
      </c>
      <c r="B2100" s="19"/>
      <c r="C2100" s="19"/>
      <c r="D2100" s="20">
        <v>750</v>
      </c>
      <c r="E2100" s="20">
        <v>93</v>
      </c>
      <c r="F2100" s="20"/>
      <c r="G2100" s="21"/>
      <c r="H2100" s="22"/>
      <c r="I2100" s="20"/>
      <c r="J2100" s="20">
        <v>2623</v>
      </c>
      <c r="K2100" s="20">
        <v>1250</v>
      </c>
      <c r="L2100" s="20">
        <v>377</v>
      </c>
      <c r="M2100" s="20">
        <v>3000</v>
      </c>
      <c r="N2100" s="20">
        <v>1587</v>
      </c>
      <c r="O2100" s="20">
        <v>9680</v>
      </c>
      <c r="P2100" s="23" t="str">
        <f>VLOOKUP(A2100,'ИЗ ОСНОВЫ НОМЕНКЛАТУР'!D:E,2,0)</f>
        <v>Крепежные системы</v>
      </c>
      <c r="Q2100" s="23" t="str">
        <f>VLOOKUP(A2100,'ИЗ ОСНОВЫ НОМЕНКЛАТУР'!D:F,3,0)</f>
        <v>Держатели угловые</v>
      </c>
      <c r="R2100" s="40">
        <f>VLOOKUP(A:A,'ИЗ ОСНОВЫ НОМЕНКЛАТУР'!D:G,4,0)</f>
        <v>50.46829237668161</v>
      </c>
      <c r="S2100" s="12" t="str">
        <f>VLOOKUP(A:A,'ИЗ ОСНОВЫ НОМЕНКЛАТУР'!D:H,5,0)</f>
        <v>C</v>
      </c>
      <c r="T2100" s="44">
        <f t="shared" si="387"/>
        <v>37851.219282511207</v>
      </c>
      <c r="U2100" s="44">
        <f t="shared" si="388"/>
        <v>4693.5511910313899</v>
      </c>
      <c r="V2100" s="44">
        <f t="shared" si="389"/>
        <v>0</v>
      </c>
      <c r="W2100" s="44">
        <f t="shared" si="390"/>
        <v>0</v>
      </c>
      <c r="X2100" s="44">
        <f t="shared" si="391"/>
        <v>0</v>
      </c>
      <c r="Y2100" s="44">
        <f t="shared" si="392"/>
        <v>0</v>
      </c>
      <c r="Z2100" s="44">
        <f t="shared" si="393"/>
        <v>132378.33090403586</v>
      </c>
      <c r="AA2100" s="44">
        <f t="shared" si="394"/>
        <v>63085.365470852012</v>
      </c>
      <c r="AB2100" s="44">
        <f t="shared" si="395"/>
        <v>19026.546226008966</v>
      </c>
      <c r="AC2100" s="44">
        <f t="shared" si="396"/>
        <v>151404.87713004483</v>
      </c>
      <c r="AD2100" s="44">
        <f t="shared" si="397"/>
        <v>80093.18000179372</v>
      </c>
      <c r="AE2100" s="12">
        <f t="shared" si="398"/>
        <v>488533.07020627795</v>
      </c>
    </row>
    <row r="2101" spans="1:31" ht="12.6" hidden="1" customHeight="1" x14ac:dyDescent="0.2">
      <c r="A2101" s="26" t="s">
        <v>4632</v>
      </c>
      <c r="B2101" s="19"/>
      <c r="C2101" s="19"/>
      <c r="D2101" s="20">
        <v>67</v>
      </c>
      <c r="E2101" s="21"/>
      <c r="F2101" s="22"/>
      <c r="G2101" s="21"/>
      <c r="H2101" s="22"/>
      <c r="I2101" s="20"/>
      <c r="J2101" s="20"/>
      <c r="K2101" s="20"/>
      <c r="L2101" s="20"/>
      <c r="M2101" s="20"/>
      <c r="N2101" s="20"/>
      <c r="O2101" s="20">
        <v>67</v>
      </c>
      <c r="P2101" s="23" t="str">
        <f>VLOOKUP(A2101,'ИЗ ОСНОВЫ НОМЕНКЛАТУР'!D:E,2,0)</f>
        <v>Крепежные системы</v>
      </c>
      <c r="Q2101" s="23" t="str">
        <f>VLOOKUP(A2101,'ИЗ ОСНОВЫ НОМЕНКЛАТУР'!D:F,3,0)</f>
        <v>Держатели угловые</v>
      </c>
      <c r="R2101" s="40">
        <f>VLOOKUP(A:A,'ИЗ ОСНОВЫ НОМЕНКЛАТУР'!D:G,4,0)</f>
        <v>39.119402985074629</v>
      </c>
      <c r="S2101" s="12" t="str">
        <f>VLOOKUP(A:A,'ИЗ ОСНОВЫ НОМЕНКЛАТУР'!D:H,5,0)</f>
        <v>C</v>
      </c>
      <c r="T2101" s="44">
        <f t="shared" si="387"/>
        <v>2621</v>
      </c>
      <c r="U2101" s="44">
        <f t="shared" si="388"/>
        <v>0</v>
      </c>
      <c r="V2101" s="44">
        <f t="shared" si="389"/>
        <v>0</v>
      </c>
      <c r="W2101" s="44">
        <f t="shared" si="390"/>
        <v>0</v>
      </c>
      <c r="X2101" s="44">
        <f t="shared" si="391"/>
        <v>0</v>
      </c>
      <c r="Y2101" s="44">
        <f t="shared" si="392"/>
        <v>0</v>
      </c>
      <c r="Z2101" s="44">
        <f t="shared" si="393"/>
        <v>0</v>
      </c>
      <c r="AA2101" s="44">
        <f t="shared" si="394"/>
        <v>0</v>
      </c>
      <c r="AB2101" s="44">
        <f t="shared" si="395"/>
        <v>0</v>
      </c>
      <c r="AC2101" s="44">
        <f t="shared" si="396"/>
        <v>0</v>
      </c>
      <c r="AD2101" s="44">
        <f t="shared" si="397"/>
        <v>0</v>
      </c>
      <c r="AE2101" s="12">
        <f t="shared" si="398"/>
        <v>2621</v>
      </c>
    </row>
    <row r="2102" spans="1:31" ht="12.6" hidden="1" customHeight="1" x14ac:dyDescent="0.2">
      <c r="A2102" s="26" t="s">
        <v>3190</v>
      </c>
      <c r="B2102" s="19"/>
      <c r="C2102" s="19"/>
      <c r="D2102" s="20"/>
      <c r="E2102" s="20">
        <v>48</v>
      </c>
      <c r="F2102" s="20"/>
      <c r="G2102" s="21"/>
      <c r="H2102" s="22"/>
      <c r="I2102" s="20">
        <v>10000</v>
      </c>
      <c r="J2102" s="20">
        <v>2786</v>
      </c>
      <c r="K2102" s="20"/>
      <c r="L2102" s="20">
        <v>163</v>
      </c>
      <c r="M2102" s="20">
        <v>600</v>
      </c>
      <c r="N2102" s="20">
        <v>1140</v>
      </c>
      <c r="O2102" s="20">
        <v>14737</v>
      </c>
      <c r="P2102" s="23" t="str">
        <f>VLOOKUP(A2102,'ИЗ ОСНОВЫ НОМЕНКЛАТУР'!D:E,2,0)</f>
        <v>Навесы мебельные (петли)</v>
      </c>
      <c r="Q2102" s="23" t="str">
        <f>VLOOKUP(A2102,'ИЗ ОСНОВЫ НОМЕНКЛАТУР'!D:F,3,0)</f>
        <v>С доводом</v>
      </c>
      <c r="R2102" s="40">
        <f>VLOOKUP(A:A,'ИЗ ОСНОВЫ НОМЕНКЛАТУР'!D:G,4,0)</f>
        <v>165.97199687445737</v>
      </c>
      <c r="S2102" s="12" t="str">
        <f>VLOOKUP(A:A,'ИЗ ОСНОВЫ НОМЕНКЛАТУР'!D:H,5,0)</f>
        <v>A</v>
      </c>
      <c r="T2102" s="44">
        <f t="shared" si="387"/>
        <v>0</v>
      </c>
      <c r="U2102" s="44">
        <f t="shared" si="388"/>
        <v>7966.655849973954</v>
      </c>
      <c r="V2102" s="44">
        <f t="shared" si="389"/>
        <v>0</v>
      </c>
      <c r="W2102" s="44">
        <f t="shared" si="390"/>
        <v>0</v>
      </c>
      <c r="X2102" s="44">
        <f t="shared" si="391"/>
        <v>0</v>
      </c>
      <c r="Y2102" s="44">
        <f t="shared" si="392"/>
        <v>1659719.9687445736</v>
      </c>
      <c r="Z2102" s="44">
        <f t="shared" si="393"/>
        <v>462397.98329223826</v>
      </c>
      <c r="AA2102" s="44">
        <f t="shared" si="394"/>
        <v>0</v>
      </c>
      <c r="AB2102" s="44">
        <f t="shared" si="395"/>
        <v>27053.435490536551</v>
      </c>
      <c r="AC2102" s="44">
        <f t="shared" si="396"/>
        <v>99583.198124674425</v>
      </c>
      <c r="AD2102" s="44">
        <f t="shared" si="397"/>
        <v>189208.07643688141</v>
      </c>
      <c r="AE2102" s="12">
        <f t="shared" si="398"/>
        <v>2445929.3179388782</v>
      </c>
    </row>
    <row r="2103" spans="1:31" ht="12.6" hidden="1" customHeight="1" x14ac:dyDescent="0.2">
      <c r="A2103" s="26" t="s">
        <v>4633</v>
      </c>
      <c r="B2103" s="19"/>
      <c r="C2103" s="19"/>
      <c r="D2103" s="20"/>
      <c r="E2103" s="21"/>
      <c r="F2103" s="22"/>
      <c r="G2103" s="21"/>
      <c r="H2103" s="22"/>
      <c r="I2103" s="20"/>
      <c r="J2103" s="20"/>
      <c r="K2103" s="20">
        <v>2</v>
      </c>
      <c r="L2103" s="20"/>
      <c r="M2103" s="20"/>
      <c r="N2103" s="20"/>
      <c r="O2103" s="20">
        <v>2</v>
      </c>
      <c r="P2103" s="23" t="str">
        <f>VLOOKUP(A2103,'ИЗ ОСНОВЫ НОМЕНКЛАТУР'!D:E,2,0)</f>
        <v>Навесы мебельные (петли)</v>
      </c>
      <c r="Q2103" s="23" t="str">
        <f>VLOOKUP(A2103,'ИЗ ОСНОВЫ НОМЕНКЛАТУР'!D:F,3,0)</f>
        <v>С доводом</v>
      </c>
      <c r="R2103" s="40">
        <f>VLOOKUP(A:A,'ИЗ ОСНОВЫ НОМЕНКЛАТУР'!D:G,4,0)</f>
        <v>55</v>
      </c>
      <c r="S2103" s="12" t="str">
        <f>VLOOKUP(A:A,'ИЗ ОСНОВЫ НОМЕНКЛАТУР'!D:H,5,0)</f>
        <v>C</v>
      </c>
      <c r="T2103" s="44">
        <f t="shared" si="387"/>
        <v>0</v>
      </c>
      <c r="U2103" s="44">
        <f t="shared" si="388"/>
        <v>0</v>
      </c>
      <c r="V2103" s="44">
        <f t="shared" si="389"/>
        <v>0</v>
      </c>
      <c r="W2103" s="44">
        <f t="shared" si="390"/>
        <v>0</v>
      </c>
      <c r="X2103" s="44">
        <f t="shared" si="391"/>
        <v>0</v>
      </c>
      <c r="Y2103" s="44">
        <f t="shared" si="392"/>
        <v>0</v>
      </c>
      <c r="Z2103" s="44">
        <f t="shared" si="393"/>
        <v>0</v>
      </c>
      <c r="AA2103" s="44">
        <f t="shared" si="394"/>
        <v>110</v>
      </c>
      <c r="AB2103" s="44">
        <f t="shared" si="395"/>
        <v>0</v>
      </c>
      <c r="AC2103" s="44">
        <f t="shared" si="396"/>
        <v>0</v>
      </c>
      <c r="AD2103" s="44">
        <f t="shared" si="397"/>
        <v>0</v>
      </c>
      <c r="AE2103" s="12">
        <f t="shared" si="398"/>
        <v>110</v>
      </c>
    </row>
    <row r="2104" spans="1:31" ht="12.6" hidden="1" customHeight="1" x14ac:dyDescent="0.2">
      <c r="A2104" s="26" t="s">
        <v>3199</v>
      </c>
      <c r="B2104" s="19"/>
      <c r="C2104" s="19"/>
      <c r="D2104" s="20">
        <v>600</v>
      </c>
      <c r="E2104" s="20">
        <v>174</v>
      </c>
      <c r="F2104" s="20"/>
      <c r="G2104" s="21"/>
      <c r="H2104" s="22"/>
      <c r="I2104" s="20">
        <v>6600</v>
      </c>
      <c r="J2104" s="20">
        <v>6278</v>
      </c>
      <c r="K2104" s="20">
        <v>8500</v>
      </c>
      <c r="L2104" s="20">
        <v>85</v>
      </c>
      <c r="M2104" s="20">
        <v>7000</v>
      </c>
      <c r="N2104" s="20">
        <v>536</v>
      </c>
      <c r="O2104" s="20">
        <v>29773</v>
      </c>
      <c r="P2104" s="23" t="str">
        <f>VLOOKUP(A2104,'ИЗ ОСНОВЫ НОМЕНКЛАТУР'!D:E,2,0)</f>
        <v>Навесы мебельные (петли)</v>
      </c>
      <c r="Q2104" s="23" t="str">
        <f>VLOOKUP(A2104,'ИЗ ОСНОВЫ НОМЕНКЛАТУР'!D:F,3,0)</f>
        <v>С доводом</v>
      </c>
      <c r="R2104" s="40">
        <f>VLOOKUP(A:A,'ИЗ ОСНОВЫ НОМЕНКЛАТУР'!D:G,4,0)</f>
        <v>60.782091503267971</v>
      </c>
      <c r="S2104" s="12" t="str">
        <f>VLOOKUP(A:A,'ИЗ ОСНОВЫ НОМЕНКЛАТУР'!D:H,5,0)</f>
        <v>A</v>
      </c>
      <c r="T2104" s="44">
        <f t="shared" si="387"/>
        <v>36469.254901960783</v>
      </c>
      <c r="U2104" s="44">
        <f t="shared" si="388"/>
        <v>10576.083921568626</v>
      </c>
      <c r="V2104" s="44">
        <f t="shared" si="389"/>
        <v>0</v>
      </c>
      <c r="W2104" s="44">
        <f t="shared" si="390"/>
        <v>0</v>
      </c>
      <c r="X2104" s="44">
        <f t="shared" si="391"/>
        <v>0</v>
      </c>
      <c r="Y2104" s="44">
        <f t="shared" si="392"/>
        <v>401161.80392156861</v>
      </c>
      <c r="Z2104" s="44">
        <f t="shared" si="393"/>
        <v>381589.97045751632</v>
      </c>
      <c r="AA2104" s="44">
        <f t="shared" si="394"/>
        <v>516647.77777777775</v>
      </c>
      <c r="AB2104" s="44">
        <f t="shared" si="395"/>
        <v>5166.4777777777772</v>
      </c>
      <c r="AC2104" s="44">
        <f t="shared" si="396"/>
        <v>425474.64052287582</v>
      </c>
      <c r="AD2104" s="44">
        <f t="shared" si="397"/>
        <v>32579.201045751634</v>
      </c>
      <c r="AE2104" s="12">
        <f t="shared" si="398"/>
        <v>1809665.2103267973</v>
      </c>
    </row>
    <row r="2105" spans="1:31" ht="12.6" hidden="1" customHeight="1" x14ac:dyDescent="0.2">
      <c r="A2105" s="26" t="s">
        <v>3202</v>
      </c>
      <c r="B2105" s="19"/>
      <c r="C2105" s="19"/>
      <c r="D2105" s="20">
        <v>6600</v>
      </c>
      <c r="E2105" s="20">
        <v>147</v>
      </c>
      <c r="F2105" s="20"/>
      <c r="G2105" s="21"/>
      <c r="H2105" s="22"/>
      <c r="I2105" s="20"/>
      <c r="J2105" s="20">
        <v>31989</v>
      </c>
      <c r="K2105" s="20">
        <v>4200</v>
      </c>
      <c r="L2105" s="20">
        <v>77</v>
      </c>
      <c r="M2105" s="20">
        <v>4400</v>
      </c>
      <c r="N2105" s="20">
        <v>203</v>
      </c>
      <c r="O2105" s="20">
        <v>47616</v>
      </c>
      <c r="P2105" s="23" t="str">
        <f>VLOOKUP(A2105,'ИЗ ОСНОВЫ НОМЕНКЛАТУР'!D:E,2,0)</f>
        <v>Навесы мебельные (петли)</v>
      </c>
      <c r="Q2105" s="23" t="str">
        <f>VLOOKUP(A2105,'ИЗ ОСНОВЫ НОМЕНКЛАТУР'!D:F,3,0)</f>
        <v>С доводом</v>
      </c>
      <c r="R2105" s="40">
        <f>VLOOKUP(A:A,'ИЗ ОСНОВЫ НОМЕНКЛАТУР'!D:G,4,0)</f>
        <v>56.494558500052378</v>
      </c>
      <c r="S2105" s="12" t="str">
        <f>VLOOKUP(A:A,'ИЗ ОСНОВЫ НОМЕНКЛАТУР'!D:H,5,0)</f>
        <v>A</v>
      </c>
      <c r="T2105" s="44">
        <f t="shared" si="387"/>
        <v>372864.08610034571</v>
      </c>
      <c r="U2105" s="44">
        <f t="shared" si="388"/>
        <v>8304.7000995076996</v>
      </c>
      <c r="V2105" s="44">
        <f t="shared" si="389"/>
        <v>0</v>
      </c>
      <c r="W2105" s="44">
        <f t="shared" si="390"/>
        <v>0</v>
      </c>
      <c r="X2105" s="44">
        <f t="shared" si="391"/>
        <v>0</v>
      </c>
      <c r="Y2105" s="44">
        <f t="shared" si="392"/>
        <v>0</v>
      </c>
      <c r="Z2105" s="44">
        <f t="shared" si="393"/>
        <v>1807204.4318581754</v>
      </c>
      <c r="AA2105" s="44">
        <f t="shared" si="394"/>
        <v>237277.14570021999</v>
      </c>
      <c r="AB2105" s="44">
        <f t="shared" si="395"/>
        <v>4350.0810045040334</v>
      </c>
      <c r="AC2105" s="44">
        <f t="shared" si="396"/>
        <v>248576.05740023046</v>
      </c>
      <c r="AD2105" s="44">
        <f t="shared" si="397"/>
        <v>11468.395375510632</v>
      </c>
      <c r="AE2105" s="12">
        <f t="shared" si="398"/>
        <v>2690044.8975384939</v>
      </c>
    </row>
    <row r="2106" spans="1:31" ht="12.6" hidden="1" customHeight="1" x14ac:dyDescent="0.2">
      <c r="A2106" s="26" t="s">
        <v>3205</v>
      </c>
      <c r="B2106" s="19"/>
      <c r="C2106" s="19"/>
      <c r="D2106" s="20"/>
      <c r="E2106" s="20">
        <v>42</v>
      </c>
      <c r="F2106" s="20"/>
      <c r="G2106" s="21"/>
      <c r="H2106" s="22"/>
      <c r="I2106" s="20"/>
      <c r="J2106" s="20"/>
      <c r="K2106" s="20"/>
      <c r="L2106" s="20"/>
      <c r="M2106" s="20"/>
      <c r="N2106" s="20">
        <v>258</v>
      </c>
      <c r="O2106" s="20">
        <v>300</v>
      </c>
      <c r="P2106" s="23" t="str">
        <f>VLOOKUP(A2106,'ИЗ ОСНОВЫ НОМЕНКЛАТУР'!D:E,2,0)</f>
        <v>Навесы мебельные (петли)</v>
      </c>
      <c r="Q2106" s="23" t="str">
        <f>VLOOKUP(A2106,'ИЗ ОСНОВЫ НОМЕНКЛАТУР'!D:F,3,0)</f>
        <v>С доводом</v>
      </c>
      <c r="R2106" s="40">
        <f>VLOOKUP(A:A,'ИЗ ОСНОВЫ НОМЕНКЛАТУР'!D:G,4,0)</f>
        <v>123.85657953696789</v>
      </c>
      <c r="S2106" s="12" t="str">
        <f>VLOOKUP(A:A,'ИЗ ОСНОВЫ НОМЕНКЛАТУР'!D:H,5,0)</f>
        <v>C</v>
      </c>
      <c r="T2106" s="44">
        <f t="shared" si="387"/>
        <v>0</v>
      </c>
      <c r="U2106" s="44">
        <f t="shared" si="388"/>
        <v>5201.976340552651</v>
      </c>
      <c r="V2106" s="44">
        <f t="shared" si="389"/>
        <v>0</v>
      </c>
      <c r="W2106" s="44">
        <f t="shared" si="390"/>
        <v>0</v>
      </c>
      <c r="X2106" s="44">
        <f t="shared" si="391"/>
        <v>0</v>
      </c>
      <c r="Y2106" s="44">
        <f t="shared" si="392"/>
        <v>0</v>
      </c>
      <c r="Z2106" s="44">
        <f t="shared" si="393"/>
        <v>0</v>
      </c>
      <c r="AA2106" s="44">
        <f t="shared" si="394"/>
        <v>0</v>
      </c>
      <c r="AB2106" s="44">
        <f t="shared" si="395"/>
        <v>0</v>
      </c>
      <c r="AC2106" s="44">
        <f t="shared" si="396"/>
        <v>0</v>
      </c>
      <c r="AD2106" s="44">
        <f t="shared" si="397"/>
        <v>31954.997520537716</v>
      </c>
      <c r="AE2106" s="12">
        <f t="shared" si="398"/>
        <v>37156.973861090366</v>
      </c>
    </row>
    <row r="2107" spans="1:31" ht="12.6" hidden="1" customHeight="1" x14ac:dyDescent="0.2">
      <c r="A2107" s="26" t="s">
        <v>3201</v>
      </c>
      <c r="B2107" s="19"/>
      <c r="C2107" s="19"/>
      <c r="D2107" s="20"/>
      <c r="E2107" s="21"/>
      <c r="F2107" s="22"/>
      <c r="G2107" s="21"/>
      <c r="H2107" s="22"/>
      <c r="I2107" s="20"/>
      <c r="J2107" s="20"/>
      <c r="K2107" s="20">
        <v>7250</v>
      </c>
      <c r="L2107" s="20">
        <v>2</v>
      </c>
      <c r="M2107" s="20"/>
      <c r="N2107" s="20">
        <v>520</v>
      </c>
      <c r="O2107" s="20">
        <v>7772</v>
      </c>
      <c r="P2107" s="23" t="str">
        <f>VLOOKUP(A2107,'ИЗ ОСНОВЫ НОМЕНКЛАТУР'!D:E,2,0)</f>
        <v>Навесы мебельные (петли)</v>
      </c>
      <c r="Q2107" s="23" t="str">
        <f>VLOOKUP(A2107,'ИЗ ОСНОВЫ НОМЕНКЛАТУР'!D:F,3,0)</f>
        <v>С доводом</v>
      </c>
      <c r="R2107" s="40">
        <f>VLOOKUP(A:A,'ИЗ ОСНОВЫ НОМЕНКЛАТУР'!D:G,4,0)</f>
        <v>63.156283157038239</v>
      </c>
      <c r="S2107" s="12" t="str">
        <f>VLOOKUP(A:A,'ИЗ ОСНОВЫ НОМЕНКЛАТУР'!D:H,5,0)</f>
        <v>B</v>
      </c>
      <c r="T2107" s="44">
        <f t="shared" si="387"/>
        <v>0</v>
      </c>
      <c r="U2107" s="44">
        <f t="shared" si="388"/>
        <v>0</v>
      </c>
      <c r="V2107" s="44">
        <f t="shared" si="389"/>
        <v>0</v>
      </c>
      <c r="W2107" s="44">
        <f t="shared" si="390"/>
        <v>0</v>
      </c>
      <c r="X2107" s="44">
        <f t="shared" si="391"/>
        <v>0</v>
      </c>
      <c r="Y2107" s="44">
        <f t="shared" si="392"/>
        <v>0</v>
      </c>
      <c r="Z2107" s="44">
        <f t="shared" si="393"/>
        <v>0</v>
      </c>
      <c r="AA2107" s="44">
        <f t="shared" si="394"/>
        <v>457883.05288852722</v>
      </c>
      <c r="AB2107" s="44">
        <f t="shared" si="395"/>
        <v>126.31256631407648</v>
      </c>
      <c r="AC2107" s="44">
        <f t="shared" si="396"/>
        <v>0</v>
      </c>
      <c r="AD2107" s="44">
        <f t="shared" si="397"/>
        <v>32841.267241659887</v>
      </c>
      <c r="AE2107" s="12">
        <f t="shared" si="398"/>
        <v>490850.63269650115</v>
      </c>
    </row>
    <row r="2108" spans="1:31" ht="12.6" hidden="1" customHeight="1" x14ac:dyDescent="0.2">
      <c r="A2108" s="26" t="s">
        <v>3200</v>
      </c>
      <c r="B2108" s="19"/>
      <c r="C2108" s="19"/>
      <c r="D2108" s="20"/>
      <c r="E2108" s="20">
        <v>129</v>
      </c>
      <c r="F2108" s="20"/>
      <c r="G2108" s="21"/>
      <c r="H2108" s="22"/>
      <c r="I2108" s="20">
        <v>800</v>
      </c>
      <c r="J2108" s="20">
        <v>3790</v>
      </c>
      <c r="K2108" s="20">
        <v>3100</v>
      </c>
      <c r="L2108" s="20">
        <v>147</v>
      </c>
      <c r="M2108" s="20">
        <v>2200</v>
      </c>
      <c r="N2108" s="20">
        <v>372</v>
      </c>
      <c r="O2108" s="20">
        <v>10538</v>
      </c>
      <c r="P2108" s="23" t="str">
        <f>VLOOKUP(A2108,'ИЗ ОСНОВЫ НОМЕНКЛАТУР'!D:E,2,0)</f>
        <v>Навесы мебельные (петли)</v>
      </c>
      <c r="Q2108" s="23" t="str">
        <f>VLOOKUP(A2108,'ИЗ ОСНОВЫ НОМЕНКЛАТУР'!D:F,3,0)</f>
        <v>С доводом</v>
      </c>
      <c r="R2108" s="40">
        <f>VLOOKUP(A:A,'ИЗ ОСНОВЫ НОМЕНКЛАТУР'!D:G,4,0)</f>
        <v>97.786128681960093</v>
      </c>
      <c r="S2108" s="12" t="str">
        <f>VLOOKUP(A:A,'ИЗ ОСНОВЫ НОМЕНКЛАТУР'!D:H,5,0)</f>
        <v>A</v>
      </c>
      <c r="T2108" s="44">
        <f t="shared" si="387"/>
        <v>0</v>
      </c>
      <c r="U2108" s="44">
        <f t="shared" si="388"/>
        <v>12614.410599972853</v>
      </c>
      <c r="V2108" s="44">
        <f t="shared" si="389"/>
        <v>0</v>
      </c>
      <c r="W2108" s="44">
        <f t="shared" si="390"/>
        <v>0</v>
      </c>
      <c r="X2108" s="44">
        <f t="shared" si="391"/>
        <v>0</v>
      </c>
      <c r="Y2108" s="44">
        <f t="shared" si="392"/>
        <v>78228.902945568072</v>
      </c>
      <c r="Z2108" s="44">
        <f t="shared" si="393"/>
        <v>370609.42770462873</v>
      </c>
      <c r="AA2108" s="44">
        <f t="shared" si="394"/>
        <v>303136.99891407631</v>
      </c>
      <c r="AB2108" s="44">
        <f t="shared" si="395"/>
        <v>14374.560916248134</v>
      </c>
      <c r="AC2108" s="44">
        <f t="shared" si="396"/>
        <v>215129.48310031221</v>
      </c>
      <c r="AD2108" s="44">
        <f t="shared" si="397"/>
        <v>36376.439869689151</v>
      </c>
      <c r="AE2108" s="12">
        <f t="shared" si="398"/>
        <v>1030470.2240504954</v>
      </c>
    </row>
    <row r="2109" spans="1:31" ht="12.6" hidden="1" customHeight="1" x14ac:dyDescent="0.2">
      <c r="A2109" s="26" t="s">
        <v>3192</v>
      </c>
      <c r="B2109" s="19"/>
      <c r="C2109" s="19"/>
      <c r="D2109" s="20"/>
      <c r="E2109" s="20">
        <v>154</v>
      </c>
      <c r="F2109" s="20"/>
      <c r="G2109" s="21"/>
      <c r="H2109" s="22"/>
      <c r="I2109" s="20"/>
      <c r="J2109" s="20">
        <v>91</v>
      </c>
      <c r="K2109" s="20">
        <v>1000</v>
      </c>
      <c r="L2109" s="20">
        <v>108</v>
      </c>
      <c r="M2109" s="20">
        <v>400</v>
      </c>
      <c r="N2109" s="20">
        <v>2</v>
      </c>
      <c r="O2109" s="20">
        <v>1755</v>
      </c>
      <c r="P2109" s="23" t="str">
        <f>VLOOKUP(A2109,'ИЗ ОСНОВЫ НОМЕНКЛАТУР'!D:E,2,0)</f>
        <v>Навесы мебельные (петли)</v>
      </c>
      <c r="Q2109" s="23" t="str">
        <f>VLOOKUP(A2109,'ИЗ ОСНОВЫ НОМЕНКЛАТУР'!D:F,3,0)</f>
        <v>С доводом</v>
      </c>
      <c r="R2109" s="40">
        <f>VLOOKUP(A:A,'ИЗ ОСНОВЫ НОМЕНКЛАТУР'!D:G,4,0)</f>
        <v>182.67626203576339</v>
      </c>
      <c r="S2109" s="12" t="str">
        <f>VLOOKUP(A:A,'ИЗ ОСНОВЫ НОМЕНКЛАТУР'!D:H,5,0)</f>
        <v>B</v>
      </c>
      <c r="T2109" s="44">
        <f t="shared" si="387"/>
        <v>0</v>
      </c>
      <c r="U2109" s="44">
        <f t="shared" si="388"/>
        <v>28132.144353507563</v>
      </c>
      <c r="V2109" s="44">
        <f t="shared" si="389"/>
        <v>0</v>
      </c>
      <c r="W2109" s="44">
        <f t="shared" si="390"/>
        <v>0</v>
      </c>
      <c r="X2109" s="44">
        <f t="shared" si="391"/>
        <v>0</v>
      </c>
      <c r="Y2109" s="44">
        <f t="shared" si="392"/>
        <v>0</v>
      </c>
      <c r="Z2109" s="44">
        <f t="shared" si="393"/>
        <v>16623.539845254469</v>
      </c>
      <c r="AA2109" s="44">
        <f t="shared" si="394"/>
        <v>182676.26203576339</v>
      </c>
      <c r="AB2109" s="44">
        <f t="shared" si="395"/>
        <v>19729.036299862444</v>
      </c>
      <c r="AC2109" s="44">
        <f t="shared" si="396"/>
        <v>73070.504814305357</v>
      </c>
      <c r="AD2109" s="44">
        <f t="shared" si="397"/>
        <v>365.35252407152677</v>
      </c>
      <c r="AE2109" s="12">
        <f t="shared" si="398"/>
        <v>320596.83987276471</v>
      </c>
    </row>
    <row r="2110" spans="1:31" ht="12.6" hidden="1" customHeight="1" x14ac:dyDescent="0.2">
      <c r="A2110" s="26" t="s">
        <v>3191</v>
      </c>
      <c r="B2110" s="19"/>
      <c r="C2110" s="19"/>
      <c r="D2110" s="20"/>
      <c r="E2110" s="21"/>
      <c r="F2110" s="22"/>
      <c r="G2110" s="21"/>
      <c r="H2110" s="22"/>
      <c r="I2110" s="20"/>
      <c r="J2110" s="20">
        <v>2199</v>
      </c>
      <c r="K2110" s="20">
        <v>5800</v>
      </c>
      <c r="L2110" s="20">
        <v>254</v>
      </c>
      <c r="M2110" s="20">
        <v>3000</v>
      </c>
      <c r="N2110" s="20">
        <v>1166</v>
      </c>
      <c r="O2110" s="20">
        <v>12419</v>
      </c>
      <c r="P2110" s="23" t="str">
        <f>VLOOKUP(A2110,'ИЗ ОСНОВЫ НОМЕНКЛАТУР'!D:E,2,0)</f>
        <v>Навесы мебельные (петли)</v>
      </c>
      <c r="Q2110" s="23" t="str">
        <f>VLOOKUP(A2110,'ИЗ ОСНОВЫ НОМЕНКЛАТУР'!D:F,3,0)</f>
        <v>С доводом</v>
      </c>
      <c r="R2110" s="40">
        <f>VLOOKUP(A:A,'ИЗ ОСНОВЫ НОМЕНКЛАТУР'!D:G,4,0)</f>
        <v>182.71613232805706</v>
      </c>
      <c r="S2110" s="12" t="str">
        <f>VLOOKUP(A:A,'ИЗ ОСНОВЫ НОМЕНКЛАТУР'!D:H,5,0)</f>
        <v>A</v>
      </c>
      <c r="T2110" s="44">
        <f t="shared" si="387"/>
        <v>0</v>
      </c>
      <c r="U2110" s="44">
        <f t="shared" si="388"/>
        <v>0</v>
      </c>
      <c r="V2110" s="44">
        <f t="shared" si="389"/>
        <v>0</v>
      </c>
      <c r="W2110" s="44">
        <f t="shared" si="390"/>
        <v>0</v>
      </c>
      <c r="X2110" s="44">
        <f t="shared" si="391"/>
        <v>0</v>
      </c>
      <c r="Y2110" s="44">
        <f t="shared" si="392"/>
        <v>0</v>
      </c>
      <c r="Z2110" s="44">
        <f t="shared" si="393"/>
        <v>401792.77498939744</v>
      </c>
      <c r="AA2110" s="44">
        <f t="shared" si="394"/>
        <v>1059753.567502731</v>
      </c>
      <c r="AB2110" s="44">
        <f t="shared" si="395"/>
        <v>46409.897611326494</v>
      </c>
      <c r="AC2110" s="44">
        <f t="shared" si="396"/>
        <v>548148.39698417112</v>
      </c>
      <c r="AD2110" s="44">
        <f t="shared" si="397"/>
        <v>213047.01029451453</v>
      </c>
      <c r="AE2110" s="12">
        <f t="shared" si="398"/>
        <v>2269151.6473821406</v>
      </c>
    </row>
    <row r="2111" spans="1:31" ht="12.6" hidden="1" customHeight="1" x14ac:dyDescent="0.2">
      <c r="A2111" s="26" t="s">
        <v>3193</v>
      </c>
      <c r="B2111" s="19"/>
      <c r="C2111" s="19"/>
      <c r="D2111" s="20"/>
      <c r="E2111" s="21"/>
      <c r="F2111" s="22"/>
      <c r="G2111" s="21"/>
      <c r="H2111" s="22"/>
      <c r="I2111" s="20"/>
      <c r="J2111" s="20"/>
      <c r="K2111" s="20"/>
      <c r="L2111" s="20"/>
      <c r="M2111" s="20"/>
      <c r="N2111" s="20">
        <v>325</v>
      </c>
      <c r="O2111" s="20">
        <v>325</v>
      </c>
      <c r="P2111" s="23" t="str">
        <f>VLOOKUP(A2111,'ИЗ ОСНОВЫ НОМЕНКЛАТУР'!D:E,2,0)</f>
        <v>Навесы мебельные (петли)</v>
      </c>
      <c r="Q2111" s="23" t="str">
        <f>VLOOKUP(A2111,'ИЗ ОСНОВЫ НОМЕНКЛАТУР'!D:F,3,0)</f>
        <v>С доводом</v>
      </c>
      <c r="R2111" s="40">
        <f>VLOOKUP(A:A,'ИЗ ОСНОВЫ НОМЕНКЛАТУР'!D:G,4,0)</f>
        <v>284.38004660452731</v>
      </c>
      <c r="S2111" s="12" t="str">
        <f>VLOOKUP(A:A,'ИЗ ОСНОВЫ НОМЕНКЛАТУР'!D:H,5,0)</f>
        <v>B</v>
      </c>
      <c r="T2111" s="44">
        <f t="shared" si="387"/>
        <v>0</v>
      </c>
      <c r="U2111" s="44">
        <f t="shared" si="388"/>
        <v>0</v>
      </c>
      <c r="V2111" s="44">
        <f t="shared" si="389"/>
        <v>0</v>
      </c>
      <c r="W2111" s="44">
        <f t="shared" si="390"/>
        <v>0</v>
      </c>
      <c r="X2111" s="44">
        <f t="shared" si="391"/>
        <v>0</v>
      </c>
      <c r="Y2111" s="44">
        <f t="shared" si="392"/>
        <v>0</v>
      </c>
      <c r="Z2111" s="44">
        <f t="shared" si="393"/>
        <v>0</v>
      </c>
      <c r="AA2111" s="44">
        <f t="shared" si="394"/>
        <v>0</v>
      </c>
      <c r="AB2111" s="44">
        <f t="shared" si="395"/>
        <v>0</v>
      </c>
      <c r="AC2111" s="44">
        <f t="shared" si="396"/>
        <v>0</v>
      </c>
      <c r="AD2111" s="44">
        <f t="shared" si="397"/>
        <v>92423.515146471371</v>
      </c>
      <c r="AE2111" s="12">
        <f t="shared" si="398"/>
        <v>92423.515146471371</v>
      </c>
    </row>
    <row r="2112" spans="1:31" ht="12.6" hidden="1" customHeight="1" x14ac:dyDescent="0.2">
      <c r="A2112" s="26" t="s">
        <v>3196</v>
      </c>
      <c r="B2112" s="19"/>
      <c r="C2112" s="19"/>
      <c r="D2112" s="20"/>
      <c r="E2112" s="21"/>
      <c r="F2112" s="22"/>
      <c r="G2112" s="21"/>
      <c r="H2112" s="22"/>
      <c r="I2112" s="20"/>
      <c r="J2112" s="20"/>
      <c r="K2112" s="20"/>
      <c r="L2112" s="20">
        <v>25</v>
      </c>
      <c r="M2112" s="20">
        <v>100</v>
      </c>
      <c r="N2112" s="20"/>
      <c r="O2112" s="20">
        <v>125</v>
      </c>
      <c r="P2112" s="23" t="str">
        <f>VLOOKUP(A2112,'ИЗ ОСНОВЫ НОМЕНКЛАТУР'!D:E,2,0)</f>
        <v>Навесы мебельные (петли)</v>
      </c>
      <c r="Q2112" s="23" t="str">
        <f>VLOOKUP(A2112,'ИЗ ОСНОВЫ НОМЕНКЛАТУР'!D:F,3,0)</f>
        <v>С доводом</v>
      </c>
      <c r="R2112" s="40">
        <f>VLOOKUP(A:A,'ИЗ ОСНОВЫ НОМЕНКЛАТУР'!D:G,4,0)</f>
        <v>331</v>
      </c>
      <c r="S2112" s="12" t="str">
        <f>VLOOKUP(A:A,'ИЗ ОСНОВЫ НОМЕНКЛАТУР'!D:H,5,0)</f>
        <v>C</v>
      </c>
      <c r="T2112" s="44">
        <f t="shared" si="387"/>
        <v>0</v>
      </c>
      <c r="U2112" s="44">
        <f t="shared" si="388"/>
        <v>0</v>
      </c>
      <c r="V2112" s="44">
        <f t="shared" si="389"/>
        <v>0</v>
      </c>
      <c r="W2112" s="44">
        <f t="shared" si="390"/>
        <v>0</v>
      </c>
      <c r="X2112" s="44">
        <f t="shared" si="391"/>
        <v>0</v>
      </c>
      <c r="Y2112" s="44">
        <f t="shared" si="392"/>
        <v>0</v>
      </c>
      <c r="Z2112" s="44">
        <f t="shared" si="393"/>
        <v>0</v>
      </c>
      <c r="AA2112" s="44">
        <f t="shared" si="394"/>
        <v>0</v>
      </c>
      <c r="AB2112" s="44">
        <f t="shared" si="395"/>
        <v>8275</v>
      </c>
      <c r="AC2112" s="44">
        <f t="shared" si="396"/>
        <v>33100</v>
      </c>
      <c r="AD2112" s="44">
        <f t="shared" si="397"/>
        <v>0</v>
      </c>
      <c r="AE2112" s="12">
        <f t="shared" si="398"/>
        <v>41375</v>
      </c>
    </row>
    <row r="2113" spans="1:31" ht="12.6" hidden="1" customHeight="1" x14ac:dyDescent="0.2">
      <c r="A2113" s="26" t="s">
        <v>3195</v>
      </c>
      <c r="B2113" s="19"/>
      <c r="C2113" s="19"/>
      <c r="D2113" s="20"/>
      <c r="E2113" s="21"/>
      <c r="F2113" s="22"/>
      <c r="G2113" s="21"/>
      <c r="H2113" s="22"/>
      <c r="I2113" s="20"/>
      <c r="J2113" s="20"/>
      <c r="K2113" s="20"/>
      <c r="L2113" s="20">
        <v>56</v>
      </c>
      <c r="M2113" s="20"/>
      <c r="N2113" s="20"/>
      <c r="O2113" s="20">
        <v>56</v>
      </c>
      <c r="P2113" s="23" t="str">
        <f>VLOOKUP(A2113,'ИЗ ОСНОВЫ НОМЕНКЛАТУР'!D:E,2,0)</f>
        <v>Навесы мебельные (петли)</v>
      </c>
      <c r="Q2113" s="23" t="str">
        <f>VLOOKUP(A2113,'ИЗ ОСНОВЫ НОМЕНКЛАТУР'!D:F,3,0)</f>
        <v>С доводом</v>
      </c>
      <c r="R2113" s="40">
        <f>VLOOKUP(A:A,'ИЗ ОСНОВЫ НОМЕНКЛАТУР'!D:G,4,0)</f>
        <v>290</v>
      </c>
      <c r="S2113" s="12" t="str">
        <f>VLOOKUP(A:A,'ИЗ ОСНОВЫ НОМЕНКЛАТУР'!D:H,5,0)</f>
        <v>C</v>
      </c>
      <c r="T2113" s="44">
        <f t="shared" si="387"/>
        <v>0</v>
      </c>
      <c r="U2113" s="44">
        <f t="shared" si="388"/>
        <v>0</v>
      </c>
      <c r="V2113" s="44">
        <f t="shared" si="389"/>
        <v>0</v>
      </c>
      <c r="W2113" s="44">
        <f t="shared" si="390"/>
        <v>0</v>
      </c>
      <c r="X2113" s="44">
        <f t="shared" si="391"/>
        <v>0</v>
      </c>
      <c r="Y2113" s="44">
        <f t="shared" si="392"/>
        <v>0</v>
      </c>
      <c r="Z2113" s="44">
        <f t="shared" si="393"/>
        <v>0</v>
      </c>
      <c r="AA2113" s="44">
        <f t="shared" si="394"/>
        <v>0</v>
      </c>
      <c r="AB2113" s="44">
        <f t="shared" si="395"/>
        <v>16240</v>
      </c>
      <c r="AC2113" s="44">
        <f t="shared" si="396"/>
        <v>0</v>
      </c>
      <c r="AD2113" s="44">
        <f t="shared" si="397"/>
        <v>0</v>
      </c>
      <c r="AE2113" s="12">
        <f t="shared" si="398"/>
        <v>16240</v>
      </c>
    </row>
    <row r="2114" spans="1:31" ht="12.6" hidden="1" customHeight="1" x14ac:dyDescent="0.2">
      <c r="A2114" s="26" t="s">
        <v>4634</v>
      </c>
      <c r="B2114" s="19"/>
      <c r="C2114" s="19"/>
      <c r="D2114" s="20"/>
      <c r="E2114" s="21"/>
      <c r="F2114" s="22"/>
      <c r="G2114" s="21"/>
      <c r="H2114" s="22"/>
      <c r="I2114" s="20"/>
      <c r="J2114" s="20"/>
      <c r="K2114" s="20">
        <v>2</v>
      </c>
      <c r="L2114" s="20"/>
      <c r="M2114" s="20"/>
      <c r="N2114" s="20"/>
      <c r="O2114" s="20">
        <v>2</v>
      </c>
      <c r="P2114" s="23" t="str">
        <f>VLOOKUP(A2114,'ИЗ ОСНОВЫ НОМЕНКЛАТУР'!D:E,2,0)</f>
        <v>Навесы мебельные (петли)</v>
      </c>
      <c r="Q2114" s="23" t="str">
        <f>VLOOKUP(A2114,'ИЗ ОСНОВЫ НОМЕНКЛАТУР'!D:F,3,0)</f>
        <v>С доводом</v>
      </c>
      <c r="R2114" s="40">
        <f>VLOOKUP(A:A,'ИЗ ОСНОВЫ НОМЕНКЛАТУР'!D:G,4,0)</f>
        <v>125</v>
      </c>
      <c r="S2114" s="12" t="str">
        <f>VLOOKUP(A:A,'ИЗ ОСНОВЫ НОМЕНКЛАТУР'!D:H,5,0)</f>
        <v>C</v>
      </c>
      <c r="T2114" s="44">
        <f t="shared" si="387"/>
        <v>0</v>
      </c>
      <c r="U2114" s="44">
        <f t="shared" si="388"/>
        <v>0</v>
      </c>
      <c r="V2114" s="44">
        <f t="shared" si="389"/>
        <v>0</v>
      </c>
      <c r="W2114" s="44">
        <f t="shared" si="390"/>
        <v>0</v>
      </c>
      <c r="X2114" s="44">
        <f t="shared" si="391"/>
        <v>0</v>
      </c>
      <c r="Y2114" s="44">
        <f t="shared" si="392"/>
        <v>0</v>
      </c>
      <c r="Z2114" s="44">
        <f t="shared" si="393"/>
        <v>0</v>
      </c>
      <c r="AA2114" s="44">
        <f t="shared" si="394"/>
        <v>250</v>
      </c>
      <c r="AB2114" s="44">
        <f t="shared" si="395"/>
        <v>0</v>
      </c>
      <c r="AC2114" s="44">
        <f t="shared" si="396"/>
        <v>0</v>
      </c>
      <c r="AD2114" s="44">
        <f t="shared" si="397"/>
        <v>0</v>
      </c>
      <c r="AE2114" s="12">
        <f t="shared" si="398"/>
        <v>250</v>
      </c>
    </row>
    <row r="2115" spans="1:31" ht="12.6" hidden="1" customHeight="1" x14ac:dyDescent="0.2">
      <c r="A2115" s="26" t="s">
        <v>4635</v>
      </c>
      <c r="B2115" s="19"/>
      <c r="C2115" s="19"/>
      <c r="D2115" s="20"/>
      <c r="E2115" s="21"/>
      <c r="F2115" s="22"/>
      <c r="G2115" s="21"/>
      <c r="H2115" s="22"/>
      <c r="I2115" s="20"/>
      <c r="J2115" s="20"/>
      <c r="K2115" s="20">
        <v>2</v>
      </c>
      <c r="L2115" s="20"/>
      <c r="M2115" s="20"/>
      <c r="N2115" s="20"/>
      <c r="O2115" s="20">
        <v>2</v>
      </c>
      <c r="P2115" s="23" t="str">
        <f>VLOOKUP(A2115,'ИЗ ОСНОВЫ НОМЕНКЛАТУР'!D:E,2,0)</f>
        <v>Навесы мебельные (петли)</v>
      </c>
      <c r="Q2115" s="23" t="str">
        <f>VLOOKUP(A2115,'ИЗ ОСНОВЫ НОМЕНКЛАТУР'!D:F,3,0)</f>
        <v>С доводом</v>
      </c>
      <c r="R2115" s="40">
        <f>VLOOKUP(A:A,'ИЗ ОСНОВЫ НОМЕНКЛАТУР'!D:G,4,0)</f>
        <v>170</v>
      </c>
      <c r="S2115" s="12" t="str">
        <f>VLOOKUP(A:A,'ИЗ ОСНОВЫ НОМЕНКЛАТУР'!D:H,5,0)</f>
        <v>C</v>
      </c>
      <c r="T2115" s="44">
        <f t="shared" si="387"/>
        <v>0</v>
      </c>
      <c r="U2115" s="44">
        <f t="shared" si="388"/>
        <v>0</v>
      </c>
      <c r="V2115" s="44">
        <f t="shared" si="389"/>
        <v>0</v>
      </c>
      <c r="W2115" s="44">
        <f t="shared" si="390"/>
        <v>0</v>
      </c>
      <c r="X2115" s="44">
        <f t="shared" si="391"/>
        <v>0</v>
      </c>
      <c r="Y2115" s="44">
        <f t="shared" si="392"/>
        <v>0</v>
      </c>
      <c r="Z2115" s="44">
        <f t="shared" si="393"/>
        <v>0</v>
      </c>
      <c r="AA2115" s="44">
        <f t="shared" si="394"/>
        <v>340</v>
      </c>
      <c r="AB2115" s="44">
        <f t="shared" si="395"/>
        <v>0</v>
      </c>
      <c r="AC2115" s="44">
        <f t="shared" si="396"/>
        <v>0</v>
      </c>
      <c r="AD2115" s="44">
        <f t="shared" si="397"/>
        <v>0</v>
      </c>
      <c r="AE2115" s="12">
        <f t="shared" si="398"/>
        <v>340</v>
      </c>
    </row>
    <row r="2116" spans="1:31" ht="12.6" hidden="1" customHeight="1" x14ac:dyDescent="0.2">
      <c r="A2116" s="26" t="s">
        <v>3189</v>
      </c>
      <c r="B2116" s="19"/>
      <c r="C2116" s="19"/>
      <c r="D2116" s="20">
        <v>1600</v>
      </c>
      <c r="E2116" s="20">
        <v>145</v>
      </c>
      <c r="F2116" s="20"/>
      <c r="G2116" s="21"/>
      <c r="H2116" s="22"/>
      <c r="I2116" s="20">
        <v>10000</v>
      </c>
      <c r="J2116" s="20">
        <v>2560</v>
      </c>
      <c r="K2116" s="20">
        <v>2640</v>
      </c>
      <c r="L2116" s="20">
        <v>183</v>
      </c>
      <c r="M2116" s="20">
        <v>2400</v>
      </c>
      <c r="N2116" s="20">
        <v>591</v>
      </c>
      <c r="O2116" s="20">
        <v>20119</v>
      </c>
      <c r="P2116" s="23" t="str">
        <f>VLOOKUP(A2116,'ИЗ ОСНОВЫ НОМЕНКЛАТУР'!D:E,2,0)</f>
        <v>Навесы мебельные (петли)</v>
      </c>
      <c r="Q2116" s="23" t="str">
        <f>VLOOKUP(A2116,'ИЗ ОСНОВЫ НОМЕНКЛАТУР'!D:F,3,0)</f>
        <v>С доводом</v>
      </c>
      <c r="R2116" s="40">
        <f>VLOOKUP(A:A,'ИЗ ОСНОВЫ НОМЕНКЛАТУР'!D:G,4,0)</f>
        <v>137.64538575916231</v>
      </c>
      <c r="S2116" s="12" t="str">
        <f>VLOOKUP(A:A,'ИЗ ОСНОВЫ НОМЕНКЛАТУР'!D:H,5,0)</f>
        <v>A</v>
      </c>
      <c r="T2116" s="44">
        <f t="shared" si="387"/>
        <v>220232.61721465969</v>
      </c>
      <c r="U2116" s="44">
        <f t="shared" si="388"/>
        <v>19958.580935078535</v>
      </c>
      <c r="V2116" s="44">
        <f t="shared" si="389"/>
        <v>0</v>
      </c>
      <c r="W2116" s="44">
        <f t="shared" si="390"/>
        <v>0</v>
      </c>
      <c r="X2116" s="44">
        <f t="shared" si="391"/>
        <v>0</v>
      </c>
      <c r="Y2116" s="44">
        <f t="shared" si="392"/>
        <v>1376453.857591623</v>
      </c>
      <c r="Z2116" s="44">
        <f t="shared" si="393"/>
        <v>352372.18754345551</v>
      </c>
      <c r="AA2116" s="44">
        <f t="shared" si="394"/>
        <v>363383.8184041885</v>
      </c>
      <c r="AB2116" s="44">
        <f t="shared" si="395"/>
        <v>25189.105593926703</v>
      </c>
      <c r="AC2116" s="44">
        <f t="shared" si="396"/>
        <v>330348.92582198954</v>
      </c>
      <c r="AD2116" s="44">
        <f t="shared" si="397"/>
        <v>81348.422983664932</v>
      </c>
      <c r="AE2116" s="12">
        <f t="shared" si="398"/>
        <v>2769287.5160885863</v>
      </c>
    </row>
    <row r="2117" spans="1:31" ht="12.6" hidden="1" customHeight="1" x14ac:dyDescent="0.2">
      <c r="A2117" s="26" t="s">
        <v>3198</v>
      </c>
      <c r="B2117" s="19"/>
      <c r="C2117" s="19"/>
      <c r="D2117" s="20">
        <v>800</v>
      </c>
      <c r="E2117" s="20">
        <v>269</v>
      </c>
      <c r="F2117" s="20"/>
      <c r="G2117" s="21"/>
      <c r="H2117" s="22"/>
      <c r="I2117" s="20">
        <v>129400</v>
      </c>
      <c r="J2117" s="20">
        <v>5598</v>
      </c>
      <c r="K2117" s="20">
        <v>42000</v>
      </c>
      <c r="L2117" s="20">
        <v>229</v>
      </c>
      <c r="M2117" s="20">
        <v>3400</v>
      </c>
      <c r="N2117" s="20">
        <v>506</v>
      </c>
      <c r="O2117" s="20">
        <v>182202</v>
      </c>
      <c r="P2117" s="23" t="str">
        <f>VLOOKUP(A2117,'ИЗ ОСНОВЫ НОМЕНКЛАТУР'!D:E,2,0)</f>
        <v>Навесы мебельные (петли)</v>
      </c>
      <c r="Q2117" s="23" t="str">
        <f>VLOOKUP(A2117,'ИЗ ОСНОВЫ НОМЕНКЛАТУР'!D:F,3,0)</f>
        <v>С доводом</v>
      </c>
      <c r="R2117" s="40">
        <f>VLOOKUP(A:A,'ИЗ ОСНОВЫ НОМЕНКЛАТУР'!D:G,4,0)</f>
        <v>48.92943436552023</v>
      </c>
      <c r="S2117" s="12" t="str">
        <f>VLOOKUP(A:A,'ИЗ ОСНОВЫ НОМЕНКЛАТУР'!D:H,5,0)</f>
        <v>A</v>
      </c>
      <c r="T2117" s="44">
        <f t="shared" si="387"/>
        <v>39143.547492416183</v>
      </c>
      <c r="U2117" s="44">
        <f t="shared" si="388"/>
        <v>13162.017844324942</v>
      </c>
      <c r="V2117" s="44">
        <f t="shared" si="389"/>
        <v>0</v>
      </c>
      <c r="W2117" s="44">
        <f t="shared" si="390"/>
        <v>0</v>
      </c>
      <c r="X2117" s="44">
        <f t="shared" si="391"/>
        <v>0</v>
      </c>
      <c r="Y2117" s="44">
        <f t="shared" si="392"/>
        <v>6331468.8068983173</v>
      </c>
      <c r="Z2117" s="44">
        <f t="shared" si="393"/>
        <v>273906.97357818222</v>
      </c>
      <c r="AA2117" s="44">
        <f t="shared" si="394"/>
        <v>2055036.2433518497</v>
      </c>
      <c r="AB2117" s="44">
        <f t="shared" si="395"/>
        <v>11204.840469704133</v>
      </c>
      <c r="AC2117" s="44">
        <f t="shared" si="396"/>
        <v>166360.07684276879</v>
      </c>
      <c r="AD2117" s="44">
        <f t="shared" si="397"/>
        <v>24758.293788953237</v>
      </c>
      <c r="AE2117" s="12">
        <f t="shared" si="398"/>
        <v>8915040.8002665173</v>
      </c>
    </row>
    <row r="2118" spans="1:31" ht="12.6" hidden="1" customHeight="1" x14ac:dyDescent="0.2">
      <c r="A2118" s="26" t="s">
        <v>3212</v>
      </c>
      <c r="B2118" s="19"/>
      <c r="C2118" s="19"/>
      <c r="D2118" s="20"/>
      <c r="E2118" s="21"/>
      <c r="F2118" s="22"/>
      <c r="G2118" s="21"/>
      <c r="H2118" s="22"/>
      <c r="I2118" s="20"/>
      <c r="J2118" s="20"/>
      <c r="K2118" s="20">
        <v>400</v>
      </c>
      <c r="L2118" s="20">
        <v>383</v>
      </c>
      <c r="M2118" s="20">
        <v>1000</v>
      </c>
      <c r="N2118" s="20">
        <v>163</v>
      </c>
      <c r="O2118" s="20">
        <v>1946</v>
      </c>
      <c r="P2118" s="23" t="str">
        <f>VLOOKUP(A2118,'ИЗ ОСНОВЫ НОМЕНКЛАТУР'!D:E,2,0)</f>
        <v>Навесы мебельные (петли)</v>
      </c>
      <c r="Q2118" s="23" t="str">
        <f>VLOOKUP(A2118,'ИЗ ОСНОВЫ НОМЕНКЛАТУР'!D:F,3,0)</f>
        <v>Внутренний</v>
      </c>
      <c r="R2118" s="40">
        <f>VLOOKUP(A:A,'ИЗ ОСНОВЫ НОМЕНКЛАТУР'!D:G,4,0)</f>
        <v>47.076647501105704</v>
      </c>
      <c r="S2118" s="12" t="str">
        <f>VLOOKUP(A:A,'ИЗ ОСНОВЫ НОМЕНКЛАТУР'!D:H,5,0)</f>
        <v>B</v>
      </c>
      <c r="T2118" s="44">
        <f t="shared" si="387"/>
        <v>0</v>
      </c>
      <c r="U2118" s="44">
        <f t="shared" si="388"/>
        <v>0</v>
      </c>
      <c r="V2118" s="44">
        <f t="shared" si="389"/>
        <v>0</v>
      </c>
      <c r="W2118" s="44">
        <f t="shared" si="390"/>
        <v>0</v>
      </c>
      <c r="X2118" s="44">
        <f t="shared" si="391"/>
        <v>0</v>
      </c>
      <c r="Y2118" s="44">
        <f t="shared" si="392"/>
        <v>0</v>
      </c>
      <c r="Z2118" s="44">
        <f t="shared" si="393"/>
        <v>0</v>
      </c>
      <c r="AA2118" s="44">
        <f t="shared" si="394"/>
        <v>18830.659000442283</v>
      </c>
      <c r="AB2118" s="44">
        <f t="shared" si="395"/>
        <v>18030.355992923483</v>
      </c>
      <c r="AC2118" s="44">
        <f t="shared" si="396"/>
        <v>47076.647501105705</v>
      </c>
      <c r="AD2118" s="44">
        <f t="shared" si="397"/>
        <v>7673.4935426802294</v>
      </c>
      <c r="AE2118" s="12">
        <f t="shared" si="398"/>
        <v>91611.156037151697</v>
      </c>
    </row>
    <row r="2119" spans="1:31" ht="12.6" hidden="1" customHeight="1" x14ac:dyDescent="0.2">
      <c r="A2119" s="26" t="s">
        <v>3215</v>
      </c>
      <c r="B2119" s="19"/>
      <c r="C2119" s="19"/>
      <c r="D2119" s="20"/>
      <c r="E2119" s="21"/>
      <c r="F2119" s="22"/>
      <c r="G2119" s="21"/>
      <c r="H2119" s="22"/>
      <c r="I2119" s="20"/>
      <c r="J2119" s="20">
        <v>8865</v>
      </c>
      <c r="K2119" s="20">
        <v>11750</v>
      </c>
      <c r="L2119" s="20"/>
      <c r="M2119" s="20"/>
      <c r="N2119" s="20">
        <v>1934</v>
      </c>
      <c r="O2119" s="20">
        <v>22549</v>
      </c>
      <c r="P2119" s="23" t="str">
        <f>VLOOKUP(A2119,'ИЗ ОСНОВЫ НОМЕНКЛАТУР'!D:E,2,0)</f>
        <v>Навесы мебельные (петли)</v>
      </c>
      <c r="Q2119" s="23" t="str">
        <f>VLOOKUP(A2119,'ИЗ ОСНОВЫ НОМЕНКЛАТУР'!D:F,3,0)</f>
        <v>Внутренний</v>
      </c>
      <c r="R2119" s="40">
        <f>VLOOKUP(A:A,'ИЗ ОСНОВЫ НОМЕНКЛАТУР'!D:G,4,0)</f>
        <v>81.607969924812039</v>
      </c>
      <c r="S2119" s="12" t="str">
        <f>VLOOKUP(A:A,'ИЗ ОСНОВЫ НОМЕНКЛАТУР'!D:H,5,0)</f>
        <v>C</v>
      </c>
      <c r="T2119" s="44">
        <f t="shared" si="387"/>
        <v>0</v>
      </c>
      <c r="U2119" s="44">
        <f t="shared" si="388"/>
        <v>0</v>
      </c>
      <c r="V2119" s="44">
        <f t="shared" si="389"/>
        <v>0</v>
      </c>
      <c r="W2119" s="44">
        <f t="shared" si="390"/>
        <v>0</v>
      </c>
      <c r="X2119" s="44">
        <f t="shared" si="391"/>
        <v>0</v>
      </c>
      <c r="Y2119" s="44">
        <f t="shared" si="392"/>
        <v>0</v>
      </c>
      <c r="Z2119" s="44">
        <f t="shared" si="393"/>
        <v>723454.65338345873</v>
      </c>
      <c r="AA2119" s="44">
        <f t="shared" si="394"/>
        <v>958893.64661654143</v>
      </c>
      <c r="AB2119" s="44">
        <f t="shared" si="395"/>
        <v>0</v>
      </c>
      <c r="AC2119" s="44">
        <f t="shared" si="396"/>
        <v>0</v>
      </c>
      <c r="AD2119" s="44">
        <f t="shared" si="397"/>
        <v>157829.81383458647</v>
      </c>
      <c r="AE2119" s="12">
        <f t="shared" si="398"/>
        <v>1840178.1138345867</v>
      </c>
    </row>
    <row r="2120" spans="1:31" ht="12.6" hidden="1" customHeight="1" x14ac:dyDescent="0.2">
      <c r="A2120" s="26" t="s">
        <v>3210</v>
      </c>
      <c r="B2120" s="19"/>
      <c r="C2120" s="19"/>
      <c r="D2120" s="20">
        <v>600</v>
      </c>
      <c r="E2120" s="20">
        <v>334</v>
      </c>
      <c r="F2120" s="20"/>
      <c r="G2120" s="21"/>
      <c r="H2120" s="22"/>
      <c r="I2120" s="20"/>
      <c r="J2120" s="20">
        <v>1800</v>
      </c>
      <c r="K2120" s="20">
        <v>3300</v>
      </c>
      <c r="L2120" s="20">
        <v>179</v>
      </c>
      <c r="M2120" s="20">
        <v>600</v>
      </c>
      <c r="N2120" s="20">
        <v>256</v>
      </c>
      <c r="O2120" s="20">
        <v>7069</v>
      </c>
      <c r="P2120" s="23" t="str">
        <f>VLOOKUP(A2120,'ИЗ ОСНОВЫ НОМЕНКЛАТУР'!D:E,2,0)</f>
        <v>Навесы мебельные (петли)</v>
      </c>
      <c r="Q2120" s="23" t="str">
        <f>VLOOKUP(A2120,'ИЗ ОСНОВЫ НОМЕНКЛАТУР'!D:F,3,0)</f>
        <v>Внутренний</v>
      </c>
      <c r="R2120" s="40">
        <f>VLOOKUP(A:A,'ИЗ ОСНОВЫ НОМЕНКЛАТУР'!D:G,4,0)</f>
        <v>189.87346250840619</v>
      </c>
      <c r="S2120" s="12" t="str">
        <f>VLOOKUP(A:A,'ИЗ ОСНОВЫ НОМЕНКЛАТУР'!D:H,5,0)</f>
        <v>A</v>
      </c>
      <c r="T2120" s="44">
        <f t="shared" si="387"/>
        <v>113924.07750504371</v>
      </c>
      <c r="U2120" s="44">
        <f t="shared" si="388"/>
        <v>63417.736477807666</v>
      </c>
      <c r="V2120" s="44">
        <f t="shared" si="389"/>
        <v>0</v>
      </c>
      <c r="W2120" s="44">
        <f t="shared" si="390"/>
        <v>0</v>
      </c>
      <c r="X2120" s="44">
        <f t="shared" si="391"/>
        <v>0</v>
      </c>
      <c r="Y2120" s="44">
        <f t="shared" si="392"/>
        <v>0</v>
      </c>
      <c r="Z2120" s="44">
        <f t="shared" si="393"/>
        <v>341772.23251513112</v>
      </c>
      <c r="AA2120" s="44">
        <f t="shared" si="394"/>
        <v>626582.42627774039</v>
      </c>
      <c r="AB2120" s="44">
        <f t="shared" si="395"/>
        <v>33987.349789004707</v>
      </c>
      <c r="AC2120" s="44">
        <f t="shared" si="396"/>
        <v>113924.07750504371</v>
      </c>
      <c r="AD2120" s="44">
        <f t="shared" si="397"/>
        <v>48607.606402151985</v>
      </c>
      <c r="AE2120" s="12">
        <f t="shared" si="398"/>
        <v>1342215.5064719233</v>
      </c>
    </row>
    <row r="2121" spans="1:31" ht="12.6" hidden="1" customHeight="1" x14ac:dyDescent="0.2">
      <c r="A2121" s="26" t="s">
        <v>3211</v>
      </c>
      <c r="B2121" s="19"/>
      <c r="C2121" s="19"/>
      <c r="D2121" s="20">
        <v>3800</v>
      </c>
      <c r="E2121" s="20">
        <v>172</v>
      </c>
      <c r="F2121" s="20"/>
      <c r="G2121" s="21"/>
      <c r="H2121" s="22"/>
      <c r="I2121" s="20">
        <v>20000</v>
      </c>
      <c r="J2121" s="20">
        <v>64</v>
      </c>
      <c r="K2121" s="20"/>
      <c r="L2121" s="20"/>
      <c r="M2121" s="20"/>
      <c r="N2121" s="20">
        <v>498</v>
      </c>
      <c r="O2121" s="20">
        <v>24534</v>
      </c>
      <c r="P2121" s="23" t="str">
        <f>VLOOKUP(A2121,'ИЗ ОСНОВЫ НОМЕНКЛАТУР'!D:E,2,0)</f>
        <v>Навесы мебельные (петли)</v>
      </c>
      <c r="Q2121" s="23" t="str">
        <f>VLOOKUP(A2121,'ИЗ ОСНОВЫ НОМЕНКЛАТУР'!D:F,3,0)</f>
        <v>Внутренний</v>
      </c>
      <c r="R2121" s="40">
        <f>VLOOKUP(A:A,'ИЗ ОСНОВЫ НОМЕНКЛАТУР'!D:G,4,0)</f>
        <v>47.87631047971999</v>
      </c>
      <c r="S2121" s="12" t="str">
        <f>VLOOKUP(A:A,'ИЗ ОСНОВЫ НОМЕНКЛАТУР'!D:H,5,0)</f>
        <v>A</v>
      </c>
      <c r="T2121" s="44">
        <f t="shared" ref="T2121:T2184" si="399">$R2121*D2121</f>
        <v>181929.97982293597</v>
      </c>
      <c r="U2121" s="44">
        <f t="shared" ref="U2121:U2184" si="400">$R2121*E2121</f>
        <v>8234.7254025118382</v>
      </c>
      <c r="V2121" s="44">
        <f t="shared" ref="V2121:V2184" si="401">$R2121*F2121</f>
        <v>0</v>
      </c>
      <c r="W2121" s="44">
        <f t="shared" ref="W2121:W2184" si="402">$R2121*G2121</f>
        <v>0</v>
      </c>
      <c r="X2121" s="44">
        <f t="shared" ref="X2121:X2184" si="403">$R2121*H2121</f>
        <v>0</v>
      </c>
      <c r="Y2121" s="44">
        <f t="shared" ref="Y2121:Y2184" si="404">$R2121*I2121</f>
        <v>957526.20959439978</v>
      </c>
      <c r="Z2121" s="44">
        <f t="shared" ref="Z2121:Z2184" si="405">$R2121*J2121</f>
        <v>3064.0838707020794</v>
      </c>
      <c r="AA2121" s="44">
        <f t="shared" ref="AA2121:AA2184" si="406">$R2121*K2121</f>
        <v>0</v>
      </c>
      <c r="AB2121" s="44">
        <f t="shared" ref="AB2121:AB2184" si="407">$R2121*L2121</f>
        <v>0</v>
      </c>
      <c r="AC2121" s="44">
        <f t="shared" ref="AC2121:AC2184" si="408">$R2121*M2121</f>
        <v>0</v>
      </c>
      <c r="AD2121" s="44">
        <f t="shared" ref="AD2121:AD2184" si="409">$R2121*N2121</f>
        <v>23842.402618900556</v>
      </c>
      <c r="AE2121" s="12">
        <f t="shared" ref="AE2121:AE2184" si="410">SUM(T2121:AD2121)</f>
        <v>1174597.4013094504</v>
      </c>
    </row>
    <row r="2122" spans="1:31" ht="12.6" hidden="1" customHeight="1" x14ac:dyDescent="0.2">
      <c r="A2122" s="26" t="s">
        <v>1806</v>
      </c>
      <c r="B2122" s="19"/>
      <c r="C2122" s="19"/>
      <c r="D2122" s="20"/>
      <c r="E2122" s="21"/>
      <c r="F2122" s="22"/>
      <c r="G2122" s="21"/>
      <c r="H2122" s="22"/>
      <c r="I2122" s="20"/>
      <c r="J2122" s="20"/>
      <c r="K2122" s="20"/>
      <c r="L2122" s="20"/>
      <c r="M2122" s="20"/>
      <c r="N2122" s="20">
        <v>270</v>
      </c>
      <c r="O2122" s="20">
        <v>270</v>
      </c>
      <c r="P2122" s="23" t="str">
        <f>VLOOKUP(A2122,'ИЗ ОСНОВЫ НОМЕНКЛАТУР'!D:E,2,0)</f>
        <v>Крепежные системы</v>
      </c>
      <c r="Q2122" s="23" t="str">
        <f>VLOOKUP(A2122,'ИЗ ОСНОВЫ НОМЕНКЛАТУР'!D:F,3,0)</f>
        <v>Стеклодержатели</v>
      </c>
      <c r="R2122" s="40">
        <f>VLOOKUP(A:A,'ИЗ ОСНОВЫ НОМЕНКЛАТУР'!D:G,4,0)</f>
        <v>170</v>
      </c>
      <c r="S2122" s="12" t="str">
        <f>VLOOKUP(A:A,'ИЗ ОСНОВЫ НОМЕНКЛАТУР'!D:H,5,0)</f>
        <v>C</v>
      </c>
      <c r="T2122" s="44">
        <f t="shared" si="399"/>
        <v>0</v>
      </c>
      <c r="U2122" s="44">
        <f t="shared" si="400"/>
        <v>0</v>
      </c>
      <c r="V2122" s="44">
        <f t="shared" si="401"/>
        <v>0</v>
      </c>
      <c r="W2122" s="44">
        <f t="shared" si="402"/>
        <v>0</v>
      </c>
      <c r="X2122" s="44">
        <f t="shared" si="403"/>
        <v>0</v>
      </c>
      <c r="Y2122" s="44">
        <f t="shared" si="404"/>
        <v>0</v>
      </c>
      <c r="Z2122" s="44">
        <f t="shared" si="405"/>
        <v>0</v>
      </c>
      <c r="AA2122" s="44">
        <f t="shared" si="406"/>
        <v>0</v>
      </c>
      <c r="AB2122" s="44">
        <f t="shared" si="407"/>
        <v>0</v>
      </c>
      <c r="AC2122" s="44">
        <f t="shared" si="408"/>
        <v>0</v>
      </c>
      <c r="AD2122" s="44">
        <f t="shared" si="409"/>
        <v>45900</v>
      </c>
      <c r="AE2122" s="12">
        <f t="shared" si="410"/>
        <v>45900</v>
      </c>
    </row>
    <row r="2123" spans="1:31" ht="12.6" hidden="1" customHeight="1" x14ac:dyDescent="0.2">
      <c r="A2123" s="26" t="s">
        <v>1805</v>
      </c>
      <c r="B2123" s="19"/>
      <c r="C2123" s="19"/>
      <c r="D2123" s="20"/>
      <c r="E2123" s="20">
        <v>15</v>
      </c>
      <c r="F2123" s="20"/>
      <c r="G2123" s="21"/>
      <c r="H2123" s="22"/>
      <c r="I2123" s="20"/>
      <c r="J2123" s="20"/>
      <c r="K2123" s="20"/>
      <c r="L2123" s="20"/>
      <c r="M2123" s="20"/>
      <c r="N2123" s="20"/>
      <c r="O2123" s="20">
        <v>15</v>
      </c>
      <c r="P2123" s="23" t="str">
        <f>VLOOKUP(A2123,'ИЗ ОСНОВЫ НОМЕНКЛАТУР'!D:E,2,0)</f>
        <v>Крепежные системы</v>
      </c>
      <c r="Q2123" s="23" t="str">
        <f>VLOOKUP(A2123,'ИЗ ОСНОВЫ НОМЕНКЛАТУР'!D:F,3,0)</f>
        <v>Стеклодержатели</v>
      </c>
      <c r="R2123" s="40">
        <f>VLOOKUP(A:A,'ИЗ ОСНОВЫ НОМЕНКЛАТУР'!D:G,4,0)</f>
        <v>90</v>
      </c>
      <c r="S2123" s="12" t="str">
        <f>VLOOKUP(A:A,'ИЗ ОСНОВЫ НОМЕНКЛАТУР'!D:H,5,0)</f>
        <v>C</v>
      </c>
      <c r="T2123" s="44">
        <f t="shared" si="399"/>
        <v>0</v>
      </c>
      <c r="U2123" s="44">
        <f t="shared" si="400"/>
        <v>1350</v>
      </c>
      <c r="V2123" s="44">
        <f t="shared" si="401"/>
        <v>0</v>
      </c>
      <c r="W2123" s="44">
        <f t="shared" si="402"/>
        <v>0</v>
      </c>
      <c r="X2123" s="44">
        <f t="shared" si="403"/>
        <v>0</v>
      </c>
      <c r="Y2123" s="44">
        <f t="shared" si="404"/>
        <v>0</v>
      </c>
      <c r="Z2123" s="44">
        <f t="shared" si="405"/>
        <v>0</v>
      </c>
      <c r="AA2123" s="44">
        <f t="shared" si="406"/>
        <v>0</v>
      </c>
      <c r="AB2123" s="44">
        <f t="shared" si="407"/>
        <v>0</v>
      </c>
      <c r="AC2123" s="44">
        <f t="shared" si="408"/>
        <v>0</v>
      </c>
      <c r="AD2123" s="44">
        <f t="shared" si="409"/>
        <v>0</v>
      </c>
      <c r="AE2123" s="12">
        <f t="shared" si="410"/>
        <v>1350</v>
      </c>
    </row>
    <row r="2124" spans="1:31" ht="12.6" hidden="1" customHeight="1" x14ac:dyDescent="0.2">
      <c r="A2124" s="26" t="s">
        <v>1803</v>
      </c>
      <c r="B2124" s="19"/>
      <c r="C2124" s="19"/>
      <c r="D2124" s="20"/>
      <c r="E2124" s="21"/>
      <c r="F2124" s="22"/>
      <c r="G2124" s="21"/>
      <c r="H2124" s="22"/>
      <c r="I2124" s="20"/>
      <c r="J2124" s="20"/>
      <c r="K2124" s="20"/>
      <c r="L2124" s="20"/>
      <c r="M2124" s="20"/>
      <c r="N2124" s="20">
        <v>85</v>
      </c>
      <c r="O2124" s="20">
        <v>85</v>
      </c>
      <c r="P2124" s="23" t="str">
        <f>VLOOKUP(A2124,'ИЗ ОСНОВЫ НОМЕНКЛАТУР'!D:E,2,0)</f>
        <v>Крепежные системы</v>
      </c>
      <c r="Q2124" s="23" t="str">
        <f>VLOOKUP(A2124,'ИЗ ОСНОВЫ НОМЕНКЛАТУР'!D:F,3,0)</f>
        <v>Стеклодержатели</v>
      </c>
      <c r="R2124" s="40">
        <f>VLOOKUP(A:A,'ИЗ ОСНОВЫ НОМЕНКЛАТУР'!D:G,4,0)</f>
        <v>315.00027027027028</v>
      </c>
      <c r="S2124" s="12" t="str">
        <f>VLOOKUP(A:A,'ИЗ ОСНОВЫ НОМЕНКЛАТУР'!D:H,5,0)</f>
        <v>C</v>
      </c>
      <c r="T2124" s="44">
        <f t="shared" si="399"/>
        <v>0</v>
      </c>
      <c r="U2124" s="44">
        <f t="shared" si="400"/>
        <v>0</v>
      </c>
      <c r="V2124" s="44">
        <f t="shared" si="401"/>
        <v>0</v>
      </c>
      <c r="W2124" s="44">
        <f t="shared" si="402"/>
        <v>0</v>
      </c>
      <c r="X2124" s="44">
        <f t="shared" si="403"/>
        <v>0</v>
      </c>
      <c r="Y2124" s="44">
        <f t="shared" si="404"/>
        <v>0</v>
      </c>
      <c r="Z2124" s="44">
        <f t="shared" si="405"/>
        <v>0</v>
      </c>
      <c r="AA2124" s="44">
        <f t="shared" si="406"/>
        <v>0</v>
      </c>
      <c r="AB2124" s="44">
        <f t="shared" si="407"/>
        <v>0</v>
      </c>
      <c r="AC2124" s="44">
        <f t="shared" si="408"/>
        <v>0</v>
      </c>
      <c r="AD2124" s="44">
        <f t="shared" si="409"/>
        <v>26775.022972972973</v>
      </c>
      <c r="AE2124" s="12">
        <f t="shared" si="410"/>
        <v>26775.022972972973</v>
      </c>
    </row>
    <row r="2125" spans="1:31" ht="12.6" hidden="1" customHeight="1" x14ac:dyDescent="0.2">
      <c r="A2125" s="26" t="s">
        <v>1799</v>
      </c>
      <c r="B2125" s="19"/>
      <c r="C2125" s="19"/>
      <c r="D2125" s="20"/>
      <c r="E2125" s="21"/>
      <c r="F2125" s="22"/>
      <c r="G2125" s="21"/>
      <c r="H2125" s="22"/>
      <c r="I2125" s="20"/>
      <c r="J2125" s="20"/>
      <c r="K2125" s="20"/>
      <c r="L2125" s="20"/>
      <c r="M2125" s="20"/>
      <c r="N2125" s="20">
        <v>11</v>
      </c>
      <c r="O2125" s="20">
        <v>11</v>
      </c>
      <c r="P2125" s="23" t="str">
        <f>VLOOKUP(A2125,'ИЗ ОСНОВЫ НОМЕНКЛАТУР'!D:E,2,0)</f>
        <v>Крепежные системы</v>
      </c>
      <c r="Q2125" s="23" t="str">
        <f>VLOOKUP(A2125,'ИЗ ОСНОВЫ НОМЕНКЛАТУР'!D:F,3,0)</f>
        <v>Стеклодержатели</v>
      </c>
      <c r="R2125" s="40">
        <f>VLOOKUP(A:A,'ИЗ ОСНОВЫ НОМЕНКЛАТУР'!D:G,4,0)</f>
        <v>315</v>
      </c>
      <c r="S2125" s="12" t="str">
        <f>VLOOKUP(A:A,'ИЗ ОСНОВЫ НОМЕНКЛАТУР'!D:H,5,0)</f>
        <v>C</v>
      </c>
      <c r="T2125" s="44">
        <f t="shared" si="399"/>
        <v>0</v>
      </c>
      <c r="U2125" s="44">
        <f t="shared" si="400"/>
        <v>0</v>
      </c>
      <c r="V2125" s="44">
        <f t="shared" si="401"/>
        <v>0</v>
      </c>
      <c r="W2125" s="44">
        <f t="shared" si="402"/>
        <v>0</v>
      </c>
      <c r="X2125" s="44">
        <f t="shared" si="403"/>
        <v>0</v>
      </c>
      <c r="Y2125" s="44">
        <f t="shared" si="404"/>
        <v>0</v>
      </c>
      <c r="Z2125" s="44">
        <f t="shared" si="405"/>
        <v>0</v>
      </c>
      <c r="AA2125" s="44">
        <f t="shared" si="406"/>
        <v>0</v>
      </c>
      <c r="AB2125" s="44">
        <f t="shared" si="407"/>
        <v>0</v>
      </c>
      <c r="AC2125" s="44">
        <f t="shared" si="408"/>
        <v>0</v>
      </c>
      <c r="AD2125" s="44">
        <f t="shared" si="409"/>
        <v>3465</v>
      </c>
      <c r="AE2125" s="12">
        <f t="shared" si="410"/>
        <v>3465</v>
      </c>
    </row>
    <row r="2126" spans="1:31" ht="12.6" hidden="1" customHeight="1" x14ac:dyDescent="0.2">
      <c r="A2126" s="26" t="s">
        <v>1794</v>
      </c>
      <c r="B2126" s="19"/>
      <c r="C2126" s="19"/>
      <c r="D2126" s="20"/>
      <c r="E2126" s="21"/>
      <c r="F2126" s="22"/>
      <c r="G2126" s="21"/>
      <c r="H2126" s="22"/>
      <c r="I2126" s="20"/>
      <c r="J2126" s="20"/>
      <c r="K2126" s="20"/>
      <c r="L2126" s="20"/>
      <c r="M2126" s="20"/>
      <c r="N2126" s="20">
        <v>4</v>
      </c>
      <c r="O2126" s="20">
        <v>4</v>
      </c>
      <c r="P2126" s="23" t="str">
        <f>VLOOKUP(A2126,'ИЗ ОСНОВЫ НОМЕНКЛАТУР'!D:E,2,0)</f>
        <v>Крепежные системы</v>
      </c>
      <c r="Q2126" s="23" t="str">
        <f>VLOOKUP(A2126,'ИЗ ОСНОВЫ НОМЕНКЛАТУР'!D:F,3,0)</f>
        <v>Стеклодержатели</v>
      </c>
      <c r="R2126" s="40">
        <f>VLOOKUP(A:A,'ИЗ ОСНОВЫ НОМЕНКЛАТУР'!D:G,4,0)</f>
        <v>315</v>
      </c>
      <c r="S2126" s="12" t="str">
        <f>VLOOKUP(A:A,'ИЗ ОСНОВЫ НОМЕНКЛАТУР'!D:H,5,0)</f>
        <v>C</v>
      </c>
      <c r="T2126" s="44">
        <f t="shared" si="399"/>
        <v>0</v>
      </c>
      <c r="U2126" s="44">
        <f t="shared" si="400"/>
        <v>0</v>
      </c>
      <c r="V2126" s="44">
        <f t="shared" si="401"/>
        <v>0</v>
      </c>
      <c r="W2126" s="44">
        <f t="shared" si="402"/>
        <v>0</v>
      </c>
      <c r="X2126" s="44">
        <f t="shared" si="403"/>
        <v>0</v>
      </c>
      <c r="Y2126" s="44">
        <f t="shared" si="404"/>
        <v>0</v>
      </c>
      <c r="Z2126" s="44">
        <f t="shared" si="405"/>
        <v>0</v>
      </c>
      <c r="AA2126" s="44">
        <f t="shared" si="406"/>
        <v>0</v>
      </c>
      <c r="AB2126" s="44">
        <f t="shared" si="407"/>
        <v>0</v>
      </c>
      <c r="AC2126" s="44">
        <f t="shared" si="408"/>
        <v>0</v>
      </c>
      <c r="AD2126" s="44">
        <f t="shared" si="409"/>
        <v>1260</v>
      </c>
      <c r="AE2126" s="12">
        <f t="shared" si="410"/>
        <v>1260</v>
      </c>
    </row>
    <row r="2127" spans="1:31" ht="12.6" hidden="1" customHeight="1" x14ac:dyDescent="0.2">
      <c r="A2127" s="26" t="s">
        <v>3194</v>
      </c>
      <c r="B2127" s="19"/>
      <c r="C2127" s="19"/>
      <c r="D2127" s="20"/>
      <c r="E2127" s="21"/>
      <c r="F2127" s="22"/>
      <c r="G2127" s="21"/>
      <c r="H2127" s="22"/>
      <c r="I2127" s="20"/>
      <c r="J2127" s="20"/>
      <c r="K2127" s="20">
        <v>2</v>
      </c>
      <c r="L2127" s="20"/>
      <c r="M2127" s="20"/>
      <c r="N2127" s="20"/>
      <c r="O2127" s="20">
        <v>2</v>
      </c>
      <c r="P2127" s="23" t="str">
        <f>VLOOKUP(A2127,'ИЗ ОСНОВЫ НОМЕНКЛАТУР'!D:E,2,0)</f>
        <v>Навесы мебельные (петли)</v>
      </c>
      <c r="Q2127" s="23" t="str">
        <f>VLOOKUP(A2127,'ИЗ ОСНОВЫ НОМЕНКЛАТУР'!D:F,3,0)</f>
        <v>С доводом</v>
      </c>
      <c r="R2127" s="40">
        <f>VLOOKUP(A:A,'ИЗ ОСНОВЫ НОМЕНКЛАТУР'!D:G,4,0)</f>
        <v>370</v>
      </c>
      <c r="S2127" s="12" t="str">
        <f>VLOOKUP(A:A,'ИЗ ОСНОВЫ НОМЕНКЛАТУР'!D:H,5,0)</f>
        <v>C</v>
      </c>
      <c r="T2127" s="44">
        <f t="shared" si="399"/>
        <v>0</v>
      </c>
      <c r="U2127" s="44">
        <f t="shared" si="400"/>
        <v>0</v>
      </c>
      <c r="V2127" s="44">
        <f t="shared" si="401"/>
        <v>0</v>
      </c>
      <c r="W2127" s="44">
        <f t="shared" si="402"/>
        <v>0</v>
      </c>
      <c r="X2127" s="44">
        <f t="shared" si="403"/>
        <v>0</v>
      </c>
      <c r="Y2127" s="44">
        <f t="shared" si="404"/>
        <v>0</v>
      </c>
      <c r="Z2127" s="44">
        <f t="shared" si="405"/>
        <v>0</v>
      </c>
      <c r="AA2127" s="44">
        <f t="shared" si="406"/>
        <v>740</v>
      </c>
      <c r="AB2127" s="44">
        <f t="shared" si="407"/>
        <v>0</v>
      </c>
      <c r="AC2127" s="44">
        <f t="shared" si="408"/>
        <v>0</v>
      </c>
      <c r="AD2127" s="44">
        <f t="shared" si="409"/>
        <v>0</v>
      </c>
      <c r="AE2127" s="12">
        <f t="shared" si="410"/>
        <v>740</v>
      </c>
    </row>
    <row r="2128" spans="1:31" ht="12.6" hidden="1" customHeight="1" x14ac:dyDescent="0.2">
      <c r="A2128" s="26" t="s">
        <v>3204</v>
      </c>
      <c r="B2128" s="19"/>
      <c r="C2128" s="19"/>
      <c r="D2128" s="20"/>
      <c r="E2128" s="21"/>
      <c r="F2128" s="22"/>
      <c r="G2128" s="21"/>
      <c r="H2128" s="22"/>
      <c r="I2128" s="20"/>
      <c r="J2128" s="20"/>
      <c r="K2128" s="20">
        <v>2</v>
      </c>
      <c r="L2128" s="20"/>
      <c r="M2128" s="20"/>
      <c r="N2128" s="20">
        <v>128</v>
      </c>
      <c r="O2128" s="20">
        <v>130</v>
      </c>
      <c r="P2128" s="23" t="str">
        <f>VLOOKUP(A2128,'ИЗ ОСНОВЫ НОМЕНКЛАТУР'!D:E,2,0)</f>
        <v>Навесы мебельные (петли)</v>
      </c>
      <c r="Q2128" s="23" t="str">
        <f>VLOOKUP(A2128,'ИЗ ОСНОВЫ НОМЕНКЛАТУР'!D:F,3,0)</f>
        <v>С доводом</v>
      </c>
      <c r="R2128" s="40">
        <f>VLOOKUP(A:A,'ИЗ ОСНОВЫ НОМЕНКЛАТУР'!D:G,4,0)</f>
        <v>305</v>
      </c>
      <c r="S2128" s="12" t="str">
        <f>VLOOKUP(A:A,'ИЗ ОСНОВЫ НОМЕНКЛАТУР'!D:H,5,0)</f>
        <v>C</v>
      </c>
      <c r="T2128" s="44">
        <f t="shared" si="399"/>
        <v>0</v>
      </c>
      <c r="U2128" s="44">
        <f t="shared" si="400"/>
        <v>0</v>
      </c>
      <c r="V2128" s="44">
        <f t="shared" si="401"/>
        <v>0</v>
      </c>
      <c r="W2128" s="44">
        <f t="shared" si="402"/>
        <v>0</v>
      </c>
      <c r="X2128" s="44">
        <f t="shared" si="403"/>
        <v>0</v>
      </c>
      <c r="Y2128" s="44">
        <f t="shared" si="404"/>
        <v>0</v>
      </c>
      <c r="Z2128" s="44">
        <f t="shared" si="405"/>
        <v>0</v>
      </c>
      <c r="AA2128" s="44">
        <f t="shared" si="406"/>
        <v>610</v>
      </c>
      <c r="AB2128" s="44">
        <f t="shared" si="407"/>
        <v>0</v>
      </c>
      <c r="AC2128" s="44">
        <f t="shared" si="408"/>
        <v>0</v>
      </c>
      <c r="AD2128" s="44">
        <f t="shared" si="409"/>
        <v>39040</v>
      </c>
      <c r="AE2128" s="12">
        <f t="shared" si="410"/>
        <v>39650</v>
      </c>
    </row>
    <row r="2129" spans="1:31" ht="12.6" hidden="1" customHeight="1" x14ac:dyDescent="0.2">
      <c r="A2129" s="26" t="s">
        <v>4636</v>
      </c>
      <c r="B2129" s="19"/>
      <c r="C2129" s="19"/>
      <c r="D2129" s="20"/>
      <c r="E2129" s="21"/>
      <c r="F2129" s="22"/>
      <c r="G2129" s="21"/>
      <c r="H2129" s="22"/>
      <c r="I2129" s="20"/>
      <c r="J2129" s="20"/>
      <c r="K2129" s="20">
        <v>2</v>
      </c>
      <c r="L2129" s="20"/>
      <c r="M2129" s="20"/>
      <c r="N2129" s="20"/>
      <c r="O2129" s="20">
        <v>2</v>
      </c>
      <c r="P2129" s="23" t="str">
        <f>VLOOKUP(A2129,'ИЗ ОСНОВЫ НОМЕНКЛАТУР'!D:E,2,0)</f>
        <v>Навесы мебельные (петли)</v>
      </c>
      <c r="Q2129" s="23" t="str">
        <f>VLOOKUP(A2129,'ИЗ ОСНОВЫ НОМЕНКЛАТУР'!D:F,3,0)</f>
        <v>С доводом</v>
      </c>
      <c r="R2129" s="40">
        <f>VLOOKUP(A:A,'ИЗ ОСНОВЫ НОМЕНКЛАТУР'!D:G,4,0)</f>
        <v>300</v>
      </c>
      <c r="S2129" s="12" t="str">
        <f>VLOOKUP(A:A,'ИЗ ОСНОВЫ НОМЕНКЛАТУР'!D:H,5,0)</f>
        <v>C</v>
      </c>
      <c r="T2129" s="44">
        <f t="shared" si="399"/>
        <v>0</v>
      </c>
      <c r="U2129" s="44">
        <f t="shared" si="400"/>
        <v>0</v>
      </c>
      <c r="V2129" s="44">
        <f t="shared" si="401"/>
        <v>0</v>
      </c>
      <c r="W2129" s="44">
        <f t="shared" si="402"/>
        <v>0</v>
      </c>
      <c r="X2129" s="44">
        <f t="shared" si="403"/>
        <v>0</v>
      </c>
      <c r="Y2129" s="44">
        <f t="shared" si="404"/>
        <v>0</v>
      </c>
      <c r="Z2129" s="44">
        <f t="shared" si="405"/>
        <v>0</v>
      </c>
      <c r="AA2129" s="44">
        <f t="shared" si="406"/>
        <v>600</v>
      </c>
      <c r="AB2129" s="44">
        <f t="shared" si="407"/>
        <v>0</v>
      </c>
      <c r="AC2129" s="44">
        <f t="shared" si="408"/>
        <v>0</v>
      </c>
      <c r="AD2129" s="44">
        <f t="shared" si="409"/>
        <v>0</v>
      </c>
      <c r="AE2129" s="12">
        <f t="shared" si="410"/>
        <v>600</v>
      </c>
    </row>
    <row r="2130" spans="1:31" ht="12.6" hidden="1" customHeight="1" x14ac:dyDescent="0.2">
      <c r="A2130" s="26" t="s">
        <v>3244</v>
      </c>
      <c r="B2130" s="19"/>
      <c r="C2130" s="19"/>
      <c r="D2130" s="20"/>
      <c r="E2130" s="21"/>
      <c r="F2130" s="22"/>
      <c r="G2130" s="21"/>
      <c r="H2130" s="22"/>
      <c r="I2130" s="20"/>
      <c r="J2130" s="20"/>
      <c r="K2130" s="20"/>
      <c r="L2130" s="20"/>
      <c r="M2130" s="20"/>
      <c r="N2130" s="20">
        <v>151</v>
      </c>
      <c r="O2130" s="20">
        <v>151</v>
      </c>
      <c r="P2130" s="23" t="str">
        <f>VLOOKUP(A2130,'ИЗ ОСНОВЫ НОМЕНКЛАТУР'!D:E,2,0)</f>
        <v>Навесы мебельные (петли)</v>
      </c>
      <c r="Q2130" s="23" t="str">
        <f>VLOOKUP(A2130,'ИЗ ОСНОВЫ НОМЕНКЛАТУР'!D:F,3,0)</f>
        <v>Полувнешний</v>
      </c>
      <c r="R2130" s="40">
        <f>VLOOKUP(A:A,'ИЗ ОСНОВЫ НОМЕНКЛАТУР'!D:G,4,0)</f>
        <v>310.36734265734265</v>
      </c>
      <c r="S2130" s="12" t="str">
        <f>VLOOKUP(A:A,'ИЗ ОСНОВЫ НОМЕНКЛАТУР'!D:H,5,0)</f>
        <v>C</v>
      </c>
      <c r="T2130" s="44">
        <f t="shared" si="399"/>
        <v>0</v>
      </c>
      <c r="U2130" s="44">
        <f t="shared" si="400"/>
        <v>0</v>
      </c>
      <c r="V2130" s="44">
        <f t="shared" si="401"/>
        <v>0</v>
      </c>
      <c r="W2130" s="44">
        <f t="shared" si="402"/>
        <v>0</v>
      </c>
      <c r="X2130" s="44">
        <f t="shared" si="403"/>
        <v>0</v>
      </c>
      <c r="Y2130" s="44">
        <f t="shared" si="404"/>
        <v>0</v>
      </c>
      <c r="Z2130" s="44">
        <f t="shared" si="405"/>
        <v>0</v>
      </c>
      <c r="AA2130" s="44">
        <f t="shared" si="406"/>
        <v>0</v>
      </c>
      <c r="AB2130" s="44">
        <f t="shared" si="407"/>
        <v>0</v>
      </c>
      <c r="AC2130" s="44">
        <f t="shared" si="408"/>
        <v>0</v>
      </c>
      <c r="AD2130" s="44">
        <f t="shared" si="409"/>
        <v>46865.468741258737</v>
      </c>
      <c r="AE2130" s="12">
        <f t="shared" si="410"/>
        <v>46865.468741258737</v>
      </c>
    </row>
    <row r="2131" spans="1:31" ht="12.6" hidden="1" customHeight="1" x14ac:dyDescent="0.2">
      <c r="A2131" s="26" t="s">
        <v>1723</v>
      </c>
      <c r="B2131" s="19"/>
      <c r="C2131" s="19"/>
      <c r="D2131" s="20"/>
      <c r="E2131" s="21"/>
      <c r="F2131" s="22"/>
      <c r="G2131" s="21"/>
      <c r="H2131" s="22"/>
      <c r="I2131" s="20">
        <v>4500</v>
      </c>
      <c r="J2131" s="20">
        <v>2665</v>
      </c>
      <c r="K2131" s="20">
        <v>8250</v>
      </c>
      <c r="L2131" s="20"/>
      <c r="M2131" s="20"/>
      <c r="N2131" s="20">
        <v>862</v>
      </c>
      <c r="O2131" s="20">
        <v>16277</v>
      </c>
      <c r="P2131" s="23" t="str">
        <f>VLOOKUP(A2131,'ИЗ ОСНОВЫ НОМЕНКЛАТУР'!D:E,2,0)</f>
        <v>Крепежные системы</v>
      </c>
      <c r="Q2131" s="23" t="str">
        <f>VLOOKUP(A2131,'ИЗ ОСНОВЫ НОМЕНКЛАТУР'!D:F,3,0)</f>
        <v>Держатели угловые</v>
      </c>
      <c r="R2131" s="40">
        <f>VLOOKUP(A:A,'ИЗ ОСНОВЫ НОМЕНКЛАТУР'!D:G,4,0)</f>
        <v>46.763931832014606</v>
      </c>
      <c r="S2131" s="12" t="str">
        <f>VLOOKUP(A:A,'ИЗ ОСНОВЫ НОМЕНКЛАТУР'!D:H,5,0)</f>
        <v>C</v>
      </c>
      <c r="T2131" s="44">
        <f t="shared" si="399"/>
        <v>0</v>
      </c>
      <c r="U2131" s="44">
        <f t="shared" si="400"/>
        <v>0</v>
      </c>
      <c r="V2131" s="44">
        <f t="shared" si="401"/>
        <v>0</v>
      </c>
      <c r="W2131" s="44">
        <f t="shared" si="402"/>
        <v>0</v>
      </c>
      <c r="X2131" s="44">
        <f t="shared" si="403"/>
        <v>0</v>
      </c>
      <c r="Y2131" s="44">
        <f t="shared" si="404"/>
        <v>210437.69324406574</v>
      </c>
      <c r="Z2131" s="44">
        <f t="shared" si="405"/>
        <v>124625.87833231893</v>
      </c>
      <c r="AA2131" s="44">
        <f t="shared" si="406"/>
        <v>385802.43761412048</v>
      </c>
      <c r="AB2131" s="44">
        <f t="shared" si="407"/>
        <v>0</v>
      </c>
      <c r="AC2131" s="44">
        <f t="shared" si="408"/>
        <v>0</v>
      </c>
      <c r="AD2131" s="44">
        <f t="shared" si="409"/>
        <v>40310.509239196588</v>
      </c>
      <c r="AE2131" s="12">
        <f t="shared" si="410"/>
        <v>761176.51842970168</v>
      </c>
    </row>
    <row r="2132" spans="1:31" ht="12.6" hidden="1" customHeight="1" x14ac:dyDescent="0.2">
      <c r="A2132" s="26" t="s">
        <v>1726</v>
      </c>
      <c r="B2132" s="19"/>
      <c r="C2132" s="19"/>
      <c r="D2132" s="20">
        <v>730</v>
      </c>
      <c r="E2132" s="20">
        <v>234</v>
      </c>
      <c r="F2132" s="20"/>
      <c r="G2132" s="21"/>
      <c r="H2132" s="22"/>
      <c r="I2132" s="20">
        <v>6750</v>
      </c>
      <c r="J2132" s="20">
        <v>1053</v>
      </c>
      <c r="K2132" s="20">
        <v>8250</v>
      </c>
      <c r="L2132" s="20"/>
      <c r="M2132" s="20"/>
      <c r="N2132" s="20">
        <v>816</v>
      </c>
      <c r="O2132" s="20">
        <v>17833</v>
      </c>
      <c r="P2132" s="23" t="str">
        <f>VLOOKUP(A2132,'ИЗ ОСНОВЫ НОМЕНКЛАТУР'!D:E,2,0)</f>
        <v>Крепежные системы</v>
      </c>
      <c r="Q2132" s="23" t="str">
        <f>VLOOKUP(A2132,'ИЗ ОСНОВЫ НОМЕНКЛАТУР'!D:F,3,0)</f>
        <v>Держатели угловые</v>
      </c>
      <c r="R2132" s="40">
        <f>VLOOKUP(A:A,'ИЗ ОСНОВЫ НОМЕНКЛАТУР'!D:G,4,0)</f>
        <v>42.876322645290578</v>
      </c>
      <c r="S2132" s="12" t="str">
        <f>VLOOKUP(A:A,'ИЗ ОСНОВЫ НОМЕНКЛАТУР'!D:H,5,0)</f>
        <v>C</v>
      </c>
      <c r="T2132" s="44">
        <f t="shared" si="399"/>
        <v>31299.715531062124</v>
      </c>
      <c r="U2132" s="44">
        <f t="shared" si="400"/>
        <v>10033.059498997995</v>
      </c>
      <c r="V2132" s="44">
        <f t="shared" si="401"/>
        <v>0</v>
      </c>
      <c r="W2132" s="44">
        <f t="shared" si="402"/>
        <v>0</v>
      </c>
      <c r="X2132" s="44">
        <f t="shared" si="403"/>
        <v>0</v>
      </c>
      <c r="Y2132" s="44">
        <f t="shared" si="404"/>
        <v>289415.17785571143</v>
      </c>
      <c r="Z2132" s="44">
        <f t="shared" si="405"/>
        <v>45148.767745490979</v>
      </c>
      <c r="AA2132" s="44">
        <f t="shared" si="406"/>
        <v>353729.66182364727</v>
      </c>
      <c r="AB2132" s="44">
        <f t="shared" si="407"/>
        <v>0</v>
      </c>
      <c r="AC2132" s="44">
        <f t="shared" si="408"/>
        <v>0</v>
      </c>
      <c r="AD2132" s="44">
        <f t="shared" si="409"/>
        <v>34987.07927855711</v>
      </c>
      <c r="AE2132" s="12">
        <f t="shared" si="410"/>
        <v>764613.46173346695</v>
      </c>
    </row>
    <row r="2133" spans="1:31" ht="12.6" hidden="1" customHeight="1" x14ac:dyDescent="0.2">
      <c r="A2133" s="26" t="s">
        <v>1721</v>
      </c>
      <c r="B2133" s="19"/>
      <c r="C2133" s="19"/>
      <c r="D2133" s="20"/>
      <c r="E2133" s="21"/>
      <c r="F2133" s="22"/>
      <c r="G2133" s="21"/>
      <c r="H2133" s="22"/>
      <c r="I2133" s="20">
        <v>6000</v>
      </c>
      <c r="J2133" s="20">
        <v>1348</v>
      </c>
      <c r="K2133" s="20">
        <v>7000</v>
      </c>
      <c r="L2133" s="20"/>
      <c r="M2133" s="20"/>
      <c r="N2133" s="20">
        <v>623</v>
      </c>
      <c r="O2133" s="20">
        <v>14971</v>
      </c>
      <c r="P2133" s="23" t="str">
        <f>VLOOKUP(A2133,'ИЗ ОСНОВЫ НОМЕНКЛАТУР'!D:E,2,0)</f>
        <v>Крепежные системы</v>
      </c>
      <c r="Q2133" s="23" t="str">
        <f>VLOOKUP(A2133,'ИЗ ОСНОВЫ НОМЕНКЛАТУР'!D:F,3,0)</f>
        <v>Держатели угловые</v>
      </c>
      <c r="R2133" s="40">
        <f>VLOOKUP(A:A,'ИЗ ОСНОВЫ НОМЕНКЛАТУР'!D:G,4,0)</f>
        <v>43.052129585516909</v>
      </c>
      <c r="S2133" s="12" t="str">
        <f>VLOOKUP(A:A,'ИЗ ОСНОВЫ НОМЕНКЛАТУР'!D:H,5,0)</f>
        <v>C</v>
      </c>
      <c r="T2133" s="44">
        <f t="shared" si="399"/>
        <v>0</v>
      </c>
      <c r="U2133" s="44">
        <f t="shared" si="400"/>
        <v>0</v>
      </c>
      <c r="V2133" s="44">
        <f t="shared" si="401"/>
        <v>0</v>
      </c>
      <c r="W2133" s="44">
        <f t="shared" si="402"/>
        <v>0</v>
      </c>
      <c r="X2133" s="44">
        <f t="shared" si="403"/>
        <v>0</v>
      </c>
      <c r="Y2133" s="44">
        <f t="shared" si="404"/>
        <v>258312.77751310146</v>
      </c>
      <c r="Z2133" s="44">
        <f t="shared" si="405"/>
        <v>58034.270681276794</v>
      </c>
      <c r="AA2133" s="44">
        <f t="shared" si="406"/>
        <v>301364.90709861834</v>
      </c>
      <c r="AB2133" s="44">
        <f t="shared" si="407"/>
        <v>0</v>
      </c>
      <c r="AC2133" s="44">
        <f t="shared" si="408"/>
        <v>0</v>
      </c>
      <c r="AD2133" s="44">
        <f t="shared" si="409"/>
        <v>26821.476731777035</v>
      </c>
      <c r="AE2133" s="12">
        <f t="shared" si="410"/>
        <v>644533.43202477368</v>
      </c>
    </row>
    <row r="2134" spans="1:31" ht="12.6" hidden="1" customHeight="1" x14ac:dyDescent="0.2">
      <c r="A2134" s="26" t="s">
        <v>3243</v>
      </c>
      <c r="B2134" s="19"/>
      <c r="C2134" s="19"/>
      <c r="D2134" s="20"/>
      <c r="E2134" s="20">
        <v>420</v>
      </c>
      <c r="F2134" s="20"/>
      <c r="G2134" s="21"/>
      <c r="H2134" s="22"/>
      <c r="I2134" s="20"/>
      <c r="J2134" s="20">
        <v>730</v>
      </c>
      <c r="K2134" s="20">
        <v>4000</v>
      </c>
      <c r="L2134" s="20"/>
      <c r="M2134" s="20"/>
      <c r="N2134" s="20">
        <v>432</v>
      </c>
      <c r="O2134" s="20">
        <v>5582</v>
      </c>
      <c r="P2134" s="23" t="str">
        <f>VLOOKUP(A2134,'ИЗ ОСНОВЫ НОМЕНКЛАТУР'!D:E,2,0)</f>
        <v>Навесы мебельные (петли)</v>
      </c>
      <c r="Q2134" s="23" t="str">
        <f>VLOOKUP(A2134,'ИЗ ОСНОВЫ НОМЕНКЛАТУР'!D:F,3,0)</f>
        <v>Полувнешний</v>
      </c>
      <c r="R2134" s="40">
        <f>VLOOKUP(A:A,'ИЗ ОСНОВЫ НОМЕНКЛАТУР'!D:G,4,0)</f>
        <v>48.695583333333332</v>
      </c>
      <c r="S2134" s="12" t="str">
        <f>VLOOKUP(A:A,'ИЗ ОСНОВЫ НОМЕНКЛАТУР'!D:H,5,0)</f>
        <v>B</v>
      </c>
      <c r="T2134" s="44">
        <f t="shared" si="399"/>
        <v>0</v>
      </c>
      <c r="U2134" s="44">
        <f t="shared" si="400"/>
        <v>20452.145</v>
      </c>
      <c r="V2134" s="44">
        <f t="shared" si="401"/>
        <v>0</v>
      </c>
      <c r="W2134" s="44">
        <f t="shared" si="402"/>
        <v>0</v>
      </c>
      <c r="X2134" s="44">
        <f t="shared" si="403"/>
        <v>0</v>
      </c>
      <c r="Y2134" s="44">
        <f t="shared" si="404"/>
        <v>0</v>
      </c>
      <c r="Z2134" s="44">
        <f t="shared" si="405"/>
        <v>35547.775833333333</v>
      </c>
      <c r="AA2134" s="44">
        <f t="shared" si="406"/>
        <v>194782.33333333331</v>
      </c>
      <c r="AB2134" s="44">
        <f t="shared" si="407"/>
        <v>0</v>
      </c>
      <c r="AC2134" s="44">
        <f t="shared" si="408"/>
        <v>0</v>
      </c>
      <c r="AD2134" s="44">
        <f t="shared" si="409"/>
        <v>21036.491999999998</v>
      </c>
      <c r="AE2134" s="12">
        <f t="shared" si="410"/>
        <v>271818.74616666662</v>
      </c>
    </row>
    <row r="2135" spans="1:31" ht="12.6" hidden="1" customHeight="1" x14ac:dyDescent="0.2">
      <c r="A2135" s="26" t="s">
        <v>3250</v>
      </c>
      <c r="B2135" s="19"/>
      <c r="C2135" s="19"/>
      <c r="D2135" s="20"/>
      <c r="E2135" s="20">
        <v>54</v>
      </c>
      <c r="F2135" s="20"/>
      <c r="G2135" s="21"/>
      <c r="H2135" s="22"/>
      <c r="I2135" s="20"/>
      <c r="J2135" s="20"/>
      <c r="K2135" s="20"/>
      <c r="L2135" s="20"/>
      <c r="M2135" s="20"/>
      <c r="N2135" s="20"/>
      <c r="O2135" s="20">
        <v>54</v>
      </c>
      <c r="P2135" s="23" t="str">
        <f>VLOOKUP(A2135,'ИЗ ОСНОВЫ НОМЕНКЛАТУР'!D:E,2,0)</f>
        <v>Навесы мебельные (петли)</v>
      </c>
      <c r="Q2135" s="23" t="str">
        <f>VLOOKUP(A2135,'ИЗ ОСНОВЫ НОМЕНКЛАТУР'!D:F,3,0)</f>
        <v>Полувнешний</v>
      </c>
      <c r="R2135" s="40">
        <f>VLOOKUP(A:A,'ИЗ ОСНОВЫ НОМЕНКЛАТУР'!D:G,4,0)</f>
        <v>48.977999999999994</v>
      </c>
      <c r="S2135" s="12" t="str">
        <f>VLOOKUP(A:A,'ИЗ ОСНОВЫ НОМЕНКЛАТУР'!D:H,5,0)</f>
        <v>C</v>
      </c>
      <c r="T2135" s="44">
        <f t="shared" si="399"/>
        <v>0</v>
      </c>
      <c r="U2135" s="44">
        <f t="shared" si="400"/>
        <v>2644.8119999999999</v>
      </c>
      <c r="V2135" s="44">
        <f t="shared" si="401"/>
        <v>0</v>
      </c>
      <c r="W2135" s="44">
        <f t="shared" si="402"/>
        <v>0</v>
      </c>
      <c r="X2135" s="44">
        <f t="shared" si="403"/>
        <v>0</v>
      </c>
      <c r="Y2135" s="44">
        <f t="shared" si="404"/>
        <v>0</v>
      </c>
      <c r="Z2135" s="44">
        <f t="shared" si="405"/>
        <v>0</v>
      </c>
      <c r="AA2135" s="44">
        <f t="shared" si="406"/>
        <v>0</v>
      </c>
      <c r="AB2135" s="44">
        <f t="shared" si="407"/>
        <v>0</v>
      </c>
      <c r="AC2135" s="44">
        <f t="shared" si="408"/>
        <v>0</v>
      </c>
      <c r="AD2135" s="44">
        <f t="shared" si="409"/>
        <v>0</v>
      </c>
      <c r="AE2135" s="12">
        <f t="shared" si="410"/>
        <v>2644.8119999999999</v>
      </c>
    </row>
    <row r="2136" spans="1:31" ht="12.6" hidden="1" customHeight="1" x14ac:dyDescent="0.2">
      <c r="A2136" s="26" t="s">
        <v>3249</v>
      </c>
      <c r="B2136" s="19"/>
      <c r="C2136" s="19"/>
      <c r="D2136" s="20"/>
      <c r="E2136" s="21"/>
      <c r="F2136" s="22"/>
      <c r="G2136" s="21"/>
      <c r="H2136" s="22"/>
      <c r="I2136" s="20"/>
      <c r="J2136" s="20">
        <v>397</v>
      </c>
      <c r="K2136" s="20"/>
      <c r="L2136" s="20"/>
      <c r="M2136" s="20"/>
      <c r="N2136" s="20">
        <v>194</v>
      </c>
      <c r="O2136" s="20">
        <v>591</v>
      </c>
      <c r="P2136" s="23" t="str">
        <f>VLOOKUP(A2136,'ИЗ ОСНОВЫ НОМЕНКЛАТУР'!D:E,2,0)</f>
        <v>Навесы мебельные (петли)</v>
      </c>
      <c r="Q2136" s="23" t="str">
        <f>VLOOKUP(A2136,'ИЗ ОСНОВЫ НОМЕНКЛАТУР'!D:F,3,0)</f>
        <v>Полувнешний</v>
      </c>
      <c r="R2136" s="40">
        <f>VLOOKUP(A:A,'ИЗ ОСНОВЫ НОМЕНКЛАТУР'!D:G,4,0)</f>
        <v>88.393623188405797</v>
      </c>
      <c r="S2136" s="12" t="str">
        <f>VLOOKUP(A:A,'ИЗ ОСНОВЫ НОМЕНКЛАТУР'!D:H,5,0)</f>
        <v>C</v>
      </c>
      <c r="T2136" s="44">
        <f t="shared" si="399"/>
        <v>0</v>
      </c>
      <c r="U2136" s="44">
        <f t="shared" si="400"/>
        <v>0</v>
      </c>
      <c r="V2136" s="44">
        <f t="shared" si="401"/>
        <v>0</v>
      </c>
      <c r="W2136" s="44">
        <f t="shared" si="402"/>
        <v>0</v>
      </c>
      <c r="X2136" s="44">
        <f t="shared" si="403"/>
        <v>0</v>
      </c>
      <c r="Y2136" s="44">
        <f t="shared" si="404"/>
        <v>0</v>
      </c>
      <c r="Z2136" s="44">
        <f t="shared" si="405"/>
        <v>35092.268405797098</v>
      </c>
      <c r="AA2136" s="44">
        <f t="shared" si="406"/>
        <v>0</v>
      </c>
      <c r="AB2136" s="44">
        <f t="shared" si="407"/>
        <v>0</v>
      </c>
      <c r="AC2136" s="44">
        <f t="shared" si="408"/>
        <v>0</v>
      </c>
      <c r="AD2136" s="44">
        <f t="shared" si="409"/>
        <v>17148.362898550724</v>
      </c>
      <c r="AE2136" s="12">
        <f t="shared" si="410"/>
        <v>52240.631304347822</v>
      </c>
    </row>
    <row r="2137" spans="1:31" ht="12.6" hidden="1" customHeight="1" x14ac:dyDescent="0.2">
      <c r="A2137" s="26" t="s">
        <v>3245</v>
      </c>
      <c r="B2137" s="19"/>
      <c r="C2137" s="19"/>
      <c r="D2137" s="20"/>
      <c r="E2137" s="21"/>
      <c r="F2137" s="22"/>
      <c r="G2137" s="21"/>
      <c r="H2137" s="22"/>
      <c r="I2137" s="20"/>
      <c r="J2137" s="20">
        <v>261</v>
      </c>
      <c r="K2137" s="20"/>
      <c r="L2137" s="20"/>
      <c r="M2137" s="20"/>
      <c r="N2137" s="20">
        <v>238</v>
      </c>
      <c r="O2137" s="20">
        <v>499</v>
      </c>
      <c r="P2137" s="23" t="str">
        <f>VLOOKUP(A2137,'ИЗ ОСНОВЫ НОМЕНКЛАТУР'!D:E,2,0)</f>
        <v>Навесы мебельные (петли)</v>
      </c>
      <c r="Q2137" s="23" t="str">
        <f>VLOOKUP(A2137,'ИЗ ОСНОВЫ НОМЕНКЛАТУР'!D:F,3,0)</f>
        <v>Полувнешний</v>
      </c>
      <c r="R2137" s="40">
        <f>VLOOKUP(A:A,'ИЗ ОСНОВЫ НОМЕНКЛАТУР'!D:G,4,0)</f>
        <v>177.05161637931033</v>
      </c>
      <c r="S2137" s="12" t="str">
        <f>VLOOKUP(A:A,'ИЗ ОСНОВЫ НОМЕНКЛАТУР'!D:H,5,0)</f>
        <v>C</v>
      </c>
      <c r="T2137" s="44">
        <f t="shared" si="399"/>
        <v>0</v>
      </c>
      <c r="U2137" s="44">
        <f t="shared" si="400"/>
        <v>0</v>
      </c>
      <c r="V2137" s="44">
        <f t="shared" si="401"/>
        <v>0</v>
      </c>
      <c r="W2137" s="44">
        <f t="shared" si="402"/>
        <v>0</v>
      </c>
      <c r="X2137" s="44">
        <f t="shared" si="403"/>
        <v>0</v>
      </c>
      <c r="Y2137" s="44">
        <f t="shared" si="404"/>
        <v>0</v>
      </c>
      <c r="Z2137" s="44">
        <f t="shared" si="405"/>
        <v>46210.471874999996</v>
      </c>
      <c r="AA2137" s="44">
        <f t="shared" si="406"/>
        <v>0</v>
      </c>
      <c r="AB2137" s="44">
        <f t="shared" si="407"/>
        <v>0</v>
      </c>
      <c r="AC2137" s="44">
        <f t="shared" si="408"/>
        <v>0</v>
      </c>
      <c r="AD2137" s="44">
        <f t="shared" si="409"/>
        <v>42138.284698275856</v>
      </c>
      <c r="AE2137" s="12">
        <f t="shared" si="410"/>
        <v>88348.756573275852</v>
      </c>
    </row>
    <row r="2138" spans="1:31" ht="12.6" hidden="1" customHeight="1" x14ac:dyDescent="0.2">
      <c r="A2138" s="26" t="s">
        <v>3247</v>
      </c>
      <c r="B2138" s="19"/>
      <c r="C2138" s="19"/>
      <c r="D2138" s="20"/>
      <c r="E2138" s="21"/>
      <c r="F2138" s="22"/>
      <c r="G2138" s="21"/>
      <c r="H2138" s="22"/>
      <c r="I2138" s="20"/>
      <c r="J2138" s="20"/>
      <c r="K2138" s="20"/>
      <c r="L2138" s="20"/>
      <c r="M2138" s="20"/>
      <c r="N2138" s="20">
        <v>74</v>
      </c>
      <c r="O2138" s="20">
        <v>74</v>
      </c>
      <c r="P2138" s="23" t="str">
        <f>VLOOKUP(A2138,'ИЗ ОСНОВЫ НОМЕНКЛАТУР'!D:E,2,0)</f>
        <v>Навесы мебельные (петли)</v>
      </c>
      <c r="Q2138" s="23" t="str">
        <f>VLOOKUP(A2138,'ИЗ ОСНОВЫ НОМЕНКЛАТУР'!D:F,3,0)</f>
        <v>Полувнешний</v>
      </c>
      <c r="R2138" s="40">
        <f>VLOOKUP(A:A,'ИЗ ОСНОВЫ НОМЕНКЛАТУР'!D:G,4,0)</f>
        <v>264.11187969924811</v>
      </c>
      <c r="S2138" s="12" t="str">
        <f>VLOOKUP(A:A,'ИЗ ОСНОВЫ НОМЕНКЛАТУР'!D:H,5,0)</f>
        <v>C</v>
      </c>
      <c r="T2138" s="44">
        <f t="shared" si="399"/>
        <v>0</v>
      </c>
      <c r="U2138" s="44">
        <f t="shared" si="400"/>
        <v>0</v>
      </c>
      <c r="V2138" s="44">
        <f t="shared" si="401"/>
        <v>0</v>
      </c>
      <c r="W2138" s="44">
        <f t="shared" si="402"/>
        <v>0</v>
      </c>
      <c r="X2138" s="44">
        <f t="shared" si="403"/>
        <v>0</v>
      </c>
      <c r="Y2138" s="44">
        <f t="shared" si="404"/>
        <v>0</v>
      </c>
      <c r="Z2138" s="44">
        <f t="shared" si="405"/>
        <v>0</v>
      </c>
      <c r="AA2138" s="44">
        <f t="shared" si="406"/>
        <v>0</v>
      </c>
      <c r="AB2138" s="44">
        <f t="shared" si="407"/>
        <v>0</v>
      </c>
      <c r="AC2138" s="44">
        <f t="shared" si="408"/>
        <v>0</v>
      </c>
      <c r="AD2138" s="44">
        <f t="shared" si="409"/>
        <v>19544.279097744358</v>
      </c>
      <c r="AE2138" s="12">
        <f t="shared" si="410"/>
        <v>19544.279097744358</v>
      </c>
    </row>
    <row r="2139" spans="1:31" ht="12.6" hidden="1" customHeight="1" x14ac:dyDescent="0.2">
      <c r="A2139" s="26" t="s">
        <v>3241</v>
      </c>
      <c r="B2139" s="19"/>
      <c r="C2139" s="19"/>
      <c r="D2139" s="20">
        <v>300</v>
      </c>
      <c r="E2139" s="20">
        <v>161</v>
      </c>
      <c r="F2139" s="20"/>
      <c r="G2139" s="21"/>
      <c r="H2139" s="22"/>
      <c r="I2139" s="20"/>
      <c r="J2139" s="20">
        <v>1930</v>
      </c>
      <c r="K2139" s="20">
        <v>2300</v>
      </c>
      <c r="L2139" s="20">
        <v>146</v>
      </c>
      <c r="M2139" s="20">
        <v>600</v>
      </c>
      <c r="N2139" s="20">
        <v>434</v>
      </c>
      <c r="O2139" s="20">
        <v>5871</v>
      </c>
      <c r="P2139" s="23" t="str">
        <f>VLOOKUP(A2139,'ИЗ ОСНОВЫ НОМЕНКЛАТУР'!D:E,2,0)</f>
        <v>Навесы мебельные (петли)</v>
      </c>
      <c r="Q2139" s="23" t="str">
        <f>VLOOKUP(A2139,'ИЗ ОСНОВЫ НОМЕНКЛАТУР'!D:F,3,0)</f>
        <v>Полувнешний</v>
      </c>
      <c r="R2139" s="40">
        <f>VLOOKUP(A:A,'ИЗ ОСНОВЫ НОМЕНКЛАТУР'!D:G,4,0)</f>
        <v>137.64916457578292</v>
      </c>
      <c r="S2139" s="12" t="str">
        <f>VLOOKUP(A:A,'ИЗ ОСНОВЫ НОМЕНКЛАТУР'!D:H,5,0)</f>
        <v>A</v>
      </c>
      <c r="T2139" s="44">
        <f t="shared" si="399"/>
        <v>41294.749372734877</v>
      </c>
      <c r="U2139" s="44">
        <f t="shared" si="400"/>
        <v>22161.515496701049</v>
      </c>
      <c r="V2139" s="44">
        <f t="shared" si="401"/>
        <v>0</v>
      </c>
      <c r="W2139" s="44">
        <f t="shared" si="402"/>
        <v>0</v>
      </c>
      <c r="X2139" s="44">
        <f t="shared" si="403"/>
        <v>0</v>
      </c>
      <c r="Y2139" s="44">
        <f t="shared" si="404"/>
        <v>0</v>
      </c>
      <c r="Z2139" s="44">
        <f t="shared" si="405"/>
        <v>265662.88763126102</v>
      </c>
      <c r="AA2139" s="44">
        <f t="shared" si="406"/>
        <v>316593.07852430071</v>
      </c>
      <c r="AB2139" s="44">
        <f t="shared" si="407"/>
        <v>20096.778028064306</v>
      </c>
      <c r="AC2139" s="44">
        <f t="shared" si="408"/>
        <v>82589.498745469755</v>
      </c>
      <c r="AD2139" s="44">
        <f t="shared" si="409"/>
        <v>59739.737425889783</v>
      </c>
      <c r="AE2139" s="12">
        <f t="shared" si="410"/>
        <v>808138.24522442149</v>
      </c>
    </row>
    <row r="2140" spans="1:31" ht="12.6" hidden="1" customHeight="1" x14ac:dyDescent="0.2">
      <c r="A2140" s="26" t="s">
        <v>3248</v>
      </c>
      <c r="B2140" s="19"/>
      <c r="C2140" s="19"/>
      <c r="D2140" s="20"/>
      <c r="E2140" s="21"/>
      <c r="F2140" s="22"/>
      <c r="G2140" s="21"/>
      <c r="H2140" s="22"/>
      <c r="I2140" s="20"/>
      <c r="J2140" s="20"/>
      <c r="K2140" s="20">
        <v>750</v>
      </c>
      <c r="L2140" s="20"/>
      <c r="M2140" s="20"/>
      <c r="N2140" s="20">
        <v>138</v>
      </c>
      <c r="O2140" s="20">
        <v>888</v>
      </c>
      <c r="P2140" s="23" t="str">
        <f>VLOOKUP(A2140,'ИЗ ОСНОВЫ НОМЕНКЛАТУР'!D:E,2,0)</f>
        <v>Навесы мебельные (петли)</v>
      </c>
      <c r="Q2140" s="23" t="str">
        <f>VLOOKUP(A2140,'ИЗ ОСНОВЫ НОМЕНКЛАТУР'!D:F,3,0)</f>
        <v>Полувнешний</v>
      </c>
      <c r="R2140" s="40">
        <f>VLOOKUP(A:A,'ИЗ ОСНОВЫ НОМЕНКЛАТУР'!D:G,4,0)</f>
        <v>59</v>
      </c>
      <c r="S2140" s="12" t="str">
        <f>VLOOKUP(A:A,'ИЗ ОСНОВЫ НОМЕНКЛАТУР'!D:H,5,0)</f>
        <v>C</v>
      </c>
      <c r="T2140" s="44">
        <f t="shared" si="399"/>
        <v>0</v>
      </c>
      <c r="U2140" s="44">
        <f t="shared" si="400"/>
        <v>0</v>
      </c>
      <c r="V2140" s="44">
        <f t="shared" si="401"/>
        <v>0</v>
      </c>
      <c r="W2140" s="44">
        <f t="shared" si="402"/>
        <v>0</v>
      </c>
      <c r="X2140" s="44">
        <f t="shared" si="403"/>
        <v>0</v>
      </c>
      <c r="Y2140" s="44">
        <f t="shared" si="404"/>
        <v>0</v>
      </c>
      <c r="Z2140" s="44">
        <f t="shared" si="405"/>
        <v>0</v>
      </c>
      <c r="AA2140" s="44">
        <f t="shared" si="406"/>
        <v>44250</v>
      </c>
      <c r="AB2140" s="44">
        <f t="shared" si="407"/>
        <v>0</v>
      </c>
      <c r="AC2140" s="44">
        <f t="shared" si="408"/>
        <v>0</v>
      </c>
      <c r="AD2140" s="44">
        <f t="shared" si="409"/>
        <v>8142</v>
      </c>
      <c r="AE2140" s="12">
        <f t="shared" si="410"/>
        <v>52392</v>
      </c>
    </row>
    <row r="2141" spans="1:31" ht="12.6" hidden="1" customHeight="1" x14ac:dyDescent="0.2">
      <c r="A2141" s="26" t="s">
        <v>3242</v>
      </c>
      <c r="B2141" s="19"/>
      <c r="C2141" s="19"/>
      <c r="D2141" s="20"/>
      <c r="E2141" s="21"/>
      <c r="F2141" s="22"/>
      <c r="G2141" s="21"/>
      <c r="H2141" s="22"/>
      <c r="I2141" s="20">
        <v>33000</v>
      </c>
      <c r="J2141" s="20">
        <v>9621</v>
      </c>
      <c r="K2141" s="20">
        <v>24000</v>
      </c>
      <c r="L2141" s="20">
        <v>220</v>
      </c>
      <c r="M2141" s="20">
        <v>1800</v>
      </c>
      <c r="N2141" s="20">
        <v>493</v>
      </c>
      <c r="O2141" s="20">
        <v>69134</v>
      </c>
      <c r="P2141" s="23" t="str">
        <f>VLOOKUP(A2141,'ИЗ ОСНОВЫ НОМЕНКЛАТУР'!D:E,2,0)</f>
        <v>Навесы мебельные (петли)</v>
      </c>
      <c r="Q2141" s="23" t="str">
        <f>VLOOKUP(A2141,'ИЗ ОСНОВЫ НОМЕНКЛАТУР'!D:F,3,0)</f>
        <v>Полувнешний</v>
      </c>
      <c r="R2141" s="40">
        <f>VLOOKUP(A:A,'ИЗ ОСНОВЫ НОМЕНКЛАТУР'!D:G,4,0)</f>
        <v>48.737186187587497</v>
      </c>
      <c r="S2141" s="12" t="str">
        <f>VLOOKUP(A:A,'ИЗ ОСНОВЫ НОМЕНКЛАТУР'!D:H,5,0)</f>
        <v>B</v>
      </c>
      <c r="T2141" s="44">
        <f t="shared" si="399"/>
        <v>0</v>
      </c>
      <c r="U2141" s="44">
        <f t="shared" si="400"/>
        <v>0</v>
      </c>
      <c r="V2141" s="44">
        <f t="shared" si="401"/>
        <v>0</v>
      </c>
      <c r="W2141" s="44">
        <f t="shared" si="402"/>
        <v>0</v>
      </c>
      <c r="X2141" s="44">
        <f t="shared" si="403"/>
        <v>0</v>
      </c>
      <c r="Y2141" s="44">
        <f t="shared" si="404"/>
        <v>1608327.1441903873</v>
      </c>
      <c r="Z2141" s="44">
        <f t="shared" si="405"/>
        <v>468900.46831077931</v>
      </c>
      <c r="AA2141" s="44">
        <f t="shared" si="406"/>
        <v>1169692.4685020999</v>
      </c>
      <c r="AB2141" s="44">
        <f t="shared" si="407"/>
        <v>10722.180961269249</v>
      </c>
      <c r="AC2141" s="44">
        <f t="shared" si="408"/>
        <v>87726.935137657492</v>
      </c>
      <c r="AD2141" s="44">
        <f t="shared" si="409"/>
        <v>24027.432790480638</v>
      </c>
      <c r="AE2141" s="12">
        <f t="shared" si="410"/>
        <v>3369396.6298926738</v>
      </c>
    </row>
    <row r="2142" spans="1:31" ht="12.6" hidden="1" customHeight="1" x14ac:dyDescent="0.2">
      <c r="A2142" s="26" t="s">
        <v>1786</v>
      </c>
      <c r="B2142" s="19"/>
      <c r="C2142" s="19"/>
      <c r="D2142" s="20"/>
      <c r="E2142" s="21"/>
      <c r="F2142" s="22"/>
      <c r="G2142" s="21"/>
      <c r="H2142" s="22"/>
      <c r="I2142" s="20"/>
      <c r="J2142" s="20">
        <v>1021</v>
      </c>
      <c r="K2142" s="20"/>
      <c r="L2142" s="20"/>
      <c r="M2142" s="20"/>
      <c r="N2142" s="20">
        <v>777</v>
      </c>
      <c r="O2142" s="20">
        <v>1798</v>
      </c>
      <c r="P2142" s="23" t="str">
        <f>VLOOKUP(A2142,'ИЗ ОСНОВЫ НОМЕНКЛАТУР'!D:E,2,0)</f>
        <v>Крепежные системы</v>
      </c>
      <c r="Q2142" s="23" t="str">
        <f>VLOOKUP(A2142,'ИЗ ОСНОВЫ НОМЕНКЛАТУР'!D:F,3,0)</f>
        <v>Навесы рояльные</v>
      </c>
      <c r="R2142" s="40">
        <f>VLOOKUP(A:A,'ИЗ ОСНОВЫ НОМЕНКЛАТУР'!D:G,4,0)</f>
        <v>46.498468631648279</v>
      </c>
      <c r="S2142" s="12" t="str">
        <f>VLOOKUP(A:A,'ИЗ ОСНОВЫ НОМЕНКЛАТУР'!D:H,5,0)</f>
        <v>C</v>
      </c>
      <c r="T2142" s="44">
        <f t="shared" si="399"/>
        <v>0</v>
      </c>
      <c r="U2142" s="44">
        <f t="shared" si="400"/>
        <v>0</v>
      </c>
      <c r="V2142" s="44">
        <f t="shared" si="401"/>
        <v>0</v>
      </c>
      <c r="W2142" s="44">
        <f t="shared" si="402"/>
        <v>0</v>
      </c>
      <c r="X2142" s="44">
        <f t="shared" si="403"/>
        <v>0</v>
      </c>
      <c r="Y2142" s="44">
        <f t="shared" si="404"/>
        <v>0</v>
      </c>
      <c r="Z2142" s="44">
        <f t="shared" si="405"/>
        <v>47474.936472912894</v>
      </c>
      <c r="AA2142" s="44">
        <f t="shared" si="406"/>
        <v>0</v>
      </c>
      <c r="AB2142" s="44">
        <f t="shared" si="407"/>
        <v>0</v>
      </c>
      <c r="AC2142" s="44">
        <f t="shared" si="408"/>
        <v>0</v>
      </c>
      <c r="AD2142" s="44">
        <f t="shared" si="409"/>
        <v>36129.310126790711</v>
      </c>
      <c r="AE2142" s="12">
        <f t="shared" si="410"/>
        <v>83604.246599703605</v>
      </c>
    </row>
    <row r="2143" spans="1:31" ht="12.6" hidden="1" customHeight="1" x14ac:dyDescent="0.2">
      <c r="A2143" s="26" t="s">
        <v>1789</v>
      </c>
      <c r="B2143" s="19"/>
      <c r="C2143" s="19"/>
      <c r="D2143" s="20"/>
      <c r="E2143" s="21"/>
      <c r="F2143" s="22"/>
      <c r="G2143" s="21"/>
      <c r="H2143" s="22"/>
      <c r="I2143" s="20"/>
      <c r="J2143" s="20">
        <v>6206</v>
      </c>
      <c r="K2143" s="20"/>
      <c r="L2143" s="20">
        <v>188</v>
      </c>
      <c r="M2143" s="20">
        <v>880</v>
      </c>
      <c r="N2143" s="20">
        <v>4512</v>
      </c>
      <c r="O2143" s="20">
        <v>11786</v>
      </c>
      <c r="P2143" s="23" t="str">
        <f>VLOOKUP(A2143,'ИЗ ОСНОВЫ НОМЕНКЛАТУР'!D:E,2,0)</f>
        <v>Крепежные системы</v>
      </c>
      <c r="Q2143" s="23" t="str">
        <f>VLOOKUP(A2143,'ИЗ ОСНОВЫ НОМЕНКЛАТУР'!D:F,3,0)</f>
        <v>Навесы рояльные</v>
      </c>
      <c r="R2143" s="40">
        <f>VLOOKUP(A:A,'ИЗ ОСНОВЫ НОМЕНКЛАТУР'!D:G,4,0)</f>
        <v>26.471677018633539</v>
      </c>
      <c r="S2143" s="12" t="str">
        <f>VLOOKUP(A:A,'ИЗ ОСНОВЫ НОМЕНКЛАТУР'!D:H,5,0)</f>
        <v>C</v>
      </c>
      <c r="T2143" s="44">
        <f t="shared" si="399"/>
        <v>0</v>
      </c>
      <c r="U2143" s="44">
        <f t="shared" si="400"/>
        <v>0</v>
      </c>
      <c r="V2143" s="44">
        <f t="shared" si="401"/>
        <v>0</v>
      </c>
      <c r="W2143" s="44">
        <f t="shared" si="402"/>
        <v>0</v>
      </c>
      <c r="X2143" s="44">
        <f t="shared" si="403"/>
        <v>0</v>
      </c>
      <c r="Y2143" s="44">
        <f t="shared" si="404"/>
        <v>0</v>
      </c>
      <c r="Z2143" s="44">
        <f t="shared" si="405"/>
        <v>164283.22757763974</v>
      </c>
      <c r="AA2143" s="44">
        <f t="shared" si="406"/>
        <v>0</v>
      </c>
      <c r="AB2143" s="44">
        <f t="shared" si="407"/>
        <v>4976.6752795031052</v>
      </c>
      <c r="AC2143" s="44">
        <f t="shared" si="408"/>
        <v>23295.075776397513</v>
      </c>
      <c r="AD2143" s="44">
        <f t="shared" si="409"/>
        <v>119440.20670807453</v>
      </c>
      <c r="AE2143" s="12">
        <f t="shared" si="410"/>
        <v>311995.18534161488</v>
      </c>
    </row>
    <row r="2144" spans="1:31" ht="12.6" hidden="1" customHeight="1" x14ac:dyDescent="0.2">
      <c r="A2144" s="26" t="s">
        <v>1787</v>
      </c>
      <c r="B2144" s="19"/>
      <c r="C2144" s="19"/>
      <c r="D2144" s="20">
        <v>100</v>
      </c>
      <c r="E2144" s="20">
        <v>13</v>
      </c>
      <c r="F2144" s="20"/>
      <c r="G2144" s="21"/>
      <c r="H2144" s="22"/>
      <c r="I2144" s="20"/>
      <c r="J2144" s="20"/>
      <c r="K2144" s="20"/>
      <c r="L2144" s="20"/>
      <c r="M2144" s="20"/>
      <c r="N2144" s="20">
        <v>152</v>
      </c>
      <c r="O2144" s="20">
        <v>265</v>
      </c>
      <c r="P2144" s="23" t="str">
        <f>VLOOKUP(A2144,'ИЗ ОСНОВЫ НОМЕНКЛАТУР'!D:E,2,0)</f>
        <v>Крепежные системы</v>
      </c>
      <c r="Q2144" s="23" t="str">
        <f>VLOOKUP(A2144,'ИЗ ОСНОВЫ НОМЕНКЛАТУР'!D:F,3,0)</f>
        <v>Навесы рояльные</v>
      </c>
      <c r="R2144" s="40">
        <f>VLOOKUP(A:A,'ИЗ ОСНОВЫ НОМЕНКЛАТУР'!D:G,4,0)</f>
        <v>693.7918604651162</v>
      </c>
      <c r="S2144" s="12" t="str">
        <f>VLOOKUP(A:A,'ИЗ ОСНОВЫ НОМЕНКЛАТУР'!D:H,5,0)</f>
        <v>C</v>
      </c>
      <c r="T2144" s="44">
        <f t="shared" si="399"/>
        <v>69379.186046511619</v>
      </c>
      <c r="U2144" s="44">
        <f t="shared" si="400"/>
        <v>9019.2941860465107</v>
      </c>
      <c r="V2144" s="44">
        <f t="shared" si="401"/>
        <v>0</v>
      </c>
      <c r="W2144" s="44">
        <f t="shared" si="402"/>
        <v>0</v>
      </c>
      <c r="X2144" s="44">
        <f t="shared" si="403"/>
        <v>0</v>
      </c>
      <c r="Y2144" s="44">
        <f t="shared" si="404"/>
        <v>0</v>
      </c>
      <c r="Z2144" s="44">
        <f t="shared" si="405"/>
        <v>0</v>
      </c>
      <c r="AA2144" s="44">
        <f t="shared" si="406"/>
        <v>0</v>
      </c>
      <c r="AB2144" s="44">
        <f t="shared" si="407"/>
        <v>0</v>
      </c>
      <c r="AC2144" s="44">
        <f t="shared" si="408"/>
        <v>0</v>
      </c>
      <c r="AD2144" s="44">
        <f t="shared" si="409"/>
        <v>105456.36279069766</v>
      </c>
      <c r="AE2144" s="12">
        <f t="shared" si="410"/>
        <v>183854.84302325579</v>
      </c>
    </row>
    <row r="2145" spans="1:31" ht="12.6" hidden="1" customHeight="1" x14ac:dyDescent="0.2">
      <c r="A2145" s="26" t="s">
        <v>1788</v>
      </c>
      <c r="B2145" s="19"/>
      <c r="C2145" s="19"/>
      <c r="D2145" s="20">
        <v>100</v>
      </c>
      <c r="E2145" s="20">
        <v>56</v>
      </c>
      <c r="F2145" s="20"/>
      <c r="G2145" s="21"/>
      <c r="H2145" s="22"/>
      <c r="I2145" s="20"/>
      <c r="J2145" s="20"/>
      <c r="K2145" s="20"/>
      <c r="L2145" s="20"/>
      <c r="M2145" s="20"/>
      <c r="N2145" s="20">
        <v>98</v>
      </c>
      <c r="O2145" s="20">
        <v>254</v>
      </c>
      <c r="P2145" s="23" t="str">
        <f>VLOOKUP(A2145,'ИЗ ОСНОВЫ НОМЕНКЛАТУР'!D:E,2,0)</f>
        <v>Крепежные системы</v>
      </c>
      <c r="Q2145" s="23" t="str">
        <f>VLOOKUP(A2145,'ИЗ ОСНОВЫ НОМЕНКЛАТУР'!D:F,3,0)</f>
        <v>Навесы рояльные</v>
      </c>
      <c r="R2145" s="40">
        <f>VLOOKUP(A:A,'ИЗ ОСНОВЫ НОМЕНКЛАТУР'!D:G,4,0)</f>
        <v>474.48658536585367</v>
      </c>
      <c r="S2145" s="12" t="str">
        <f>VLOOKUP(A:A,'ИЗ ОСНОВЫ НОМЕНКЛАТУР'!D:H,5,0)</f>
        <v>C</v>
      </c>
      <c r="T2145" s="44">
        <f t="shared" si="399"/>
        <v>47448.658536585368</v>
      </c>
      <c r="U2145" s="44">
        <f t="shared" si="400"/>
        <v>26571.248780487804</v>
      </c>
      <c r="V2145" s="44">
        <f t="shared" si="401"/>
        <v>0</v>
      </c>
      <c r="W2145" s="44">
        <f t="shared" si="402"/>
        <v>0</v>
      </c>
      <c r="X2145" s="44">
        <f t="shared" si="403"/>
        <v>0</v>
      </c>
      <c r="Y2145" s="44">
        <f t="shared" si="404"/>
        <v>0</v>
      </c>
      <c r="Z2145" s="44">
        <f t="shared" si="405"/>
        <v>0</v>
      </c>
      <c r="AA2145" s="44">
        <f t="shared" si="406"/>
        <v>0</v>
      </c>
      <c r="AB2145" s="44">
        <f t="shared" si="407"/>
        <v>0</v>
      </c>
      <c r="AC2145" s="44">
        <f t="shared" si="408"/>
        <v>0</v>
      </c>
      <c r="AD2145" s="44">
        <f t="shared" si="409"/>
        <v>46499.685365853657</v>
      </c>
      <c r="AE2145" s="12">
        <f t="shared" si="410"/>
        <v>120519.59268292683</v>
      </c>
    </row>
    <row r="2146" spans="1:31" ht="12.6" hidden="1" customHeight="1" x14ac:dyDescent="0.2">
      <c r="A2146" s="26" t="s">
        <v>3225</v>
      </c>
      <c r="B2146" s="19"/>
      <c r="C2146" s="19"/>
      <c r="D2146" s="20"/>
      <c r="E2146" s="21"/>
      <c r="F2146" s="22"/>
      <c r="G2146" s="21"/>
      <c r="H2146" s="22"/>
      <c r="I2146" s="20"/>
      <c r="J2146" s="20"/>
      <c r="K2146" s="20"/>
      <c r="L2146" s="20"/>
      <c r="M2146" s="20"/>
      <c r="N2146" s="20">
        <v>36</v>
      </c>
      <c r="O2146" s="20">
        <v>36</v>
      </c>
      <c r="P2146" s="23" t="str">
        <f>VLOOKUP(A2146,'ИЗ ОСНОВЫ НОМЕНКЛАТУР'!D:E,2,0)</f>
        <v>Навесы мебельные (петли)</v>
      </c>
      <c r="Q2146" s="23" t="str">
        <f>VLOOKUP(A2146,'ИЗ ОСНОВЫ НОМЕНКЛАТУР'!D:F,3,0)</f>
        <v>Градусный</v>
      </c>
      <c r="R2146" s="40">
        <f>VLOOKUP(A:A,'ИЗ ОСНОВЫ НОМЕНКЛАТУР'!D:G,4,0)</f>
        <v>1486.190625</v>
      </c>
      <c r="S2146" s="12" t="str">
        <f>VLOOKUP(A:A,'ИЗ ОСНОВЫ НОМЕНКЛАТУР'!D:H,5,0)</f>
        <v>C</v>
      </c>
      <c r="T2146" s="44">
        <f t="shared" si="399"/>
        <v>0</v>
      </c>
      <c r="U2146" s="44">
        <f t="shared" si="400"/>
        <v>0</v>
      </c>
      <c r="V2146" s="44">
        <f t="shared" si="401"/>
        <v>0</v>
      </c>
      <c r="W2146" s="44">
        <f t="shared" si="402"/>
        <v>0</v>
      </c>
      <c r="X2146" s="44">
        <f t="shared" si="403"/>
        <v>0</v>
      </c>
      <c r="Y2146" s="44">
        <f t="shared" si="404"/>
        <v>0</v>
      </c>
      <c r="Z2146" s="44">
        <f t="shared" si="405"/>
        <v>0</v>
      </c>
      <c r="AA2146" s="44">
        <f t="shared" si="406"/>
        <v>0</v>
      </c>
      <c r="AB2146" s="44">
        <f t="shared" si="407"/>
        <v>0</v>
      </c>
      <c r="AC2146" s="44">
        <f t="shared" si="408"/>
        <v>0</v>
      </c>
      <c r="AD2146" s="44">
        <f t="shared" si="409"/>
        <v>53502.862499999996</v>
      </c>
      <c r="AE2146" s="12">
        <f t="shared" si="410"/>
        <v>53502.862499999996</v>
      </c>
    </row>
    <row r="2147" spans="1:31" ht="12.6" hidden="1" customHeight="1" x14ac:dyDescent="0.2">
      <c r="A2147" s="26" t="s">
        <v>4637</v>
      </c>
      <c r="B2147" s="19"/>
      <c r="C2147" s="19"/>
      <c r="D2147" s="20"/>
      <c r="E2147" s="21"/>
      <c r="F2147" s="22"/>
      <c r="G2147" s="21"/>
      <c r="H2147" s="22"/>
      <c r="I2147" s="20"/>
      <c r="J2147" s="20"/>
      <c r="K2147" s="20"/>
      <c r="L2147" s="20"/>
      <c r="M2147" s="20">
        <v>19</v>
      </c>
      <c r="N2147" s="20"/>
      <c r="O2147" s="20">
        <v>19</v>
      </c>
      <c r="P2147" s="23" t="str">
        <f>VLOOKUP(A2147,'ИЗ ОСНОВЫ НОМЕНКЛАТУР'!D:E,2,0)</f>
        <v>Инструменты и расходные материалы</v>
      </c>
      <c r="Q2147" s="23" t="str">
        <f>VLOOKUP(A2147,'ИЗ ОСНОВЫ НОМЕНКЛАТУР'!D:F,3,0)</f>
        <v>Ручные инструменты</v>
      </c>
      <c r="R2147" s="40">
        <f>VLOOKUP(A:A,'ИЗ ОСНОВЫ НОМЕНКЛАТУР'!D:G,4,0)</f>
        <v>400</v>
      </c>
      <c r="S2147" s="12" t="str">
        <f>VLOOKUP(A:A,'ИЗ ОСНОВЫ НОМЕНКЛАТУР'!D:H,5,0)</f>
        <v>C</v>
      </c>
      <c r="T2147" s="44">
        <f t="shared" si="399"/>
        <v>0</v>
      </c>
      <c r="U2147" s="44">
        <f t="shared" si="400"/>
        <v>0</v>
      </c>
      <c r="V2147" s="44">
        <f t="shared" si="401"/>
        <v>0</v>
      </c>
      <c r="W2147" s="44">
        <f t="shared" si="402"/>
        <v>0</v>
      </c>
      <c r="X2147" s="44">
        <f t="shared" si="403"/>
        <v>0</v>
      </c>
      <c r="Y2147" s="44">
        <f t="shared" si="404"/>
        <v>0</v>
      </c>
      <c r="Z2147" s="44">
        <f t="shared" si="405"/>
        <v>0</v>
      </c>
      <c r="AA2147" s="44">
        <f t="shared" si="406"/>
        <v>0</v>
      </c>
      <c r="AB2147" s="44">
        <f t="shared" si="407"/>
        <v>0</v>
      </c>
      <c r="AC2147" s="44">
        <f t="shared" si="408"/>
        <v>7600</v>
      </c>
      <c r="AD2147" s="44">
        <f t="shared" si="409"/>
        <v>0</v>
      </c>
      <c r="AE2147" s="12">
        <f t="shared" si="410"/>
        <v>7600</v>
      </c>
    </row>
    <row r="2148" spans="1:31" ht="12.6" hidden="1" customHeight="1" x14ac:dyDescent="0.2">
      <c r="A2148" s="26" t="s">
        <v>4638</v>
      </c>
      <c r="B2148" s="19"/>
      <c r="C2148" s="19"/>
      <c r="D2148" s="20"/>
      <c r="E2148" s="21"/>
      <c r="F2148" s="22"/>
      <c r="G2148" s="21"/>
      <c r="H2148" s="22"/>
      <c r="I2148" s="20"/>
      <c r="J2148" s="20"/>
      <c r="K2148" s="20">
        <v>7</v>
      </c>
      <c r="L2148" s="20"/>
      <c r="M2148" s="20"/>
      <c r="N2148" s="20"/>
      <c r="O2148" s="20">
        <v>7</v>
      </c>
      <c r="P2148" s="23" t="str">
        <f>VLOOKUP(A2148,'ИЗ ОСНОВЫ НОМЕНКЛАТУР'!D:E,2,0)</f>
        <v>Аксессуары для шкафов</v>
      </c>
      <c r="Q2148" s="23" t="str">
        <f>VLOOKUP(A2148,'ИЗ ОСНОВЫ НОМЕНКЛАТУР'!D:F,3,0)</f>
        <v>Шкаф/шкаф-купе наполнение (бренд Aristo)</v>
      </c>
      <c r="R2148" s="40">
        <f>VLOOKUP(A:A,'ИЗ ОСНОВЫ НОМЕНКЛАТУР'!D:G,4,0)</f>
        <v>7469.8571428571431</v>
      </c>
      <c r="S2148" s="12" t="str">
        <f>VLOOKUP(A:A,'ИЗ ОСНОВЫ НОМЕНКЛАТУР'!D:H,5,0)</f>
        <v>C</v>
      </c>
      <c r="T2148" s="44">
        <f t="shared" si="399"/>
        <v>0</v>
      </c>
      <c r="U2148" s="44">
        <f t="shared" si="400"/>
        <v>0</v>
      </c>
      <c r="V2148" s="44">
        <f t="shared" si="401"/>
        <v>0</v>
      </c>
      <c r="W2148" s="44">
        <f t="shared" si="402"/>
        <v>0</v>
      </c>
      <c r="X2148" s="44">
        <f t="shared" si="403"/>
        <v>0</v>
      </c>
      <c r="Y2148" s="44">
        <f t="shared" si="404"/>
        <v>0</v>
      </c>
      <c r="Z2148" s="44">
        <f t="shared" si="405"/>
        <v>0</v>
      </c>
      <c r="AA2148" s="44">
        <f t="shared" si="406"/>
        <v>52289</v>
      </c>
      <c r="AB2148" s="44">
        <f t="shared" si="407"/>
        <v>0</v>
      </c>
      <c r="AC2148" s="44">
        <f t="shared" si="408"/>
        <v>0</v>
      </c>
      <c r="AD2148" s="44">
        <f t="shared" si="409"/>
        <v>0</v>
      </c>
      <c r="AE2148" s="12">
        <f t="shared" si="410"/>
        <v>52289</v>
      </c>
    </row>
    <row r="2149" spans="1:31" ht="12.6" hidden="1" customHeight="1" x14ac:dyDescent="0.2">
      <c r="A2149" s="26" t="s">
        <v>4639</v>
      </c>
      <c r="B2149" s="19"/>
      <c r="C2149" s="19"/>
      <c r="D2149" s="20"/>
      <c r="E2149" s="21"/>
      <c r="F2149" s="22"/>
      <c r="G2149" s="21"/>
      <c r="H2149" s="22"/>
      <c r="I2149" s="20"/>
      <c r="J2149" s="20"/>
      <c r="K2149" s="20">
        <v>4</v>
      </c>
      <c r="L2149" s="20"/>
      <c r="M2149" s="20"/>
      <c r="N2149" s="20"/>
      <c r="O2149" s="20">
        <v>4</v>
      </c>
      <c r="P2149" s="23" t="str">
        <f>VLOOKUP(A2149,'ИЗ ОСНОВЫ НОМЕНКЛАТУР'!D:E,2,0)</f>
        <v>Аксессуары для шкафов</v>
      </c>
      <c r="Q2149" s="23" t="str">
        <f>VLOOKUP(A2149,'ИЗ ОСНОВЫ НОМЕНКЛАТУР'!D:F,3,0)</f>
        <v>Шкаф/шкаф-купе наполнение (бренд Aristo)</v>
      </c>
      <c r="R2149" s="40">
        <f>VLOOKUP(A:A,'ИЗ ОСНОВЫ НОМЕНКЛАТУР'!D:G,4,0)</f>
        <v>7466.75</v>
      </c>
      <c r="S2149" s="12" t="str">
        <f>VLOOKUP(A:A,'ИЗ ОСНОВЫ НОМЕНКЛАТУР'!D:H,5,0)</f>
        <v>C</v>
      </c>
      <c r="T2149" s="44">
        <f t="shared" si="399"/>
        <v>0</v>
      </c>
      <c r="U2149" s="44">
        <f t="shared" si="400"/>
        <v>0</v>
      </c>
      <c r="V2149" s="44">
        <f t="shared" si="401"/>
        <v>0</v>
      </c>
      <c r="W2149" s="44">
        <f t="shared" si="402"/>
        <v>0</v>
      </c>
      <c r="X2149" s="44">
        <f t="shared" si="403"/>
        <v>0</v>
      </c>
      <c r="Y2149" s="44">
        <f t="shared" si="404"/>
        <v>0</v>
      </c>
      <c r="Z2149" s="44">
        <f t="shared" si="405"/>
        <v>0</v>
      </c>
      <c r="AA2149" s="44">
        <f t="shared" si="406"/>
        <v>29867</v>
      </c>
      <c r="AB2149" s="44">
        <f t="shared" si="407"/>
        <v>0</v>
      </c>
      <c r="AC2149" s="44">
        <f t="shared" si="408"/>
        <v>0</v>
      </c>
      <c r="AD2149" s="44">
        <f t="shared" si="409"/>
        <v>0</v>
      </c>
      <c r="AE2149" s="12">
        <f t="shared" si="410"/>
        <v>29867</v>
      </c>
    </row>
    <row r="2150" spans="1:31" ht="12.6" hidden="1" customHeight="1" x14ac:dyDescent="0.2">
      <c r="A2150" s="26" t="s">
        <v>3825</v>
      </c>
      <c r="B2150" s="19"/>
      <c r="C2150" s="19"/>
      <c r="D2150" s="20"/>
      <c r="E2150" s="21"/>
      <c r="F2150" s="22"/>
      <c r="G2150" s="21"/>
      <c r="H2150" s="22"/>
      <c r="I2150" s="20"/>
      <c r="J2150" s="20"/>
      <c r="K2150" s="20">
        <v>7</v>
      </c>
      <c r="L2150" s="20"/>
      <c r="M2150" s="20"/>
      <c r="N2150" s="20"/>
      <c r="O2150" s="20">
        <v>7</v>
      </c>
      <c r="P2150" s="23" t="str">
        <f>VLOOKUP(A2150,'ИЗ ОСНОВЫ НОМЕНКЛАТУР'!D:E,2,0)</f>
        <v>Аксессуары для шкафов</v>
      </c>
      <c r="Q2150" s="23" t="str">
        <f>VLOOKUP(A2150,'ИЗ ОСНОВЫ НОМЕНКЛАТУР'!D:F,3,0)</f>
        <v>Шкаф/шкаф-купе наполнение (бренд Aristo)</v>
      </c>
      <c r="R2150" s="40">
        <f>VLOOKUP(A:A,'ИЗ ОСНОВЫ НОМЕНКЛАТУР'!D:G,4,0)</f>
        <v>6094.16</v>
      </c>
      <c r="S2150" s="12" t="str">
        <f>VLOOKUP(A:A,'ИЗ ОСНОВЫ НОМЕНКЛАТУР'!D:H,5,0)</f>
        <v>C</v>
      </c>
      <c r="T2150" s="44">
        <f t="shared" si="399"/>
        <v>0</v>
      </c>
      <c r="U2150" s="44">
        <f t="shared" si="400"/>
        <v>0</v>
      </c>
      <c r="V2150" s="44">
        <f t="shared" si="401"/>
        <v>0</v>
      </c>
      <c r="W2150" s="44">
        <f t="shared" si="402"/>
        <v>0</v>
      </c>
      <c r="X2150" s="44">
        <f t="shared" si="403"/>
        <v>0</v>
      </c>
      <c r="Y2150" s="44">
        <f t="shared" si="404"/>
        <v>0</v>
      </c>
      <c r="Z2150" s="44">
        <f t="shared" si="405"/>
        <v>0</v>
      </c>
      <c r="AA2150" s="44">
        <f t="shared" si="406"/>
        <v>42659.119999999995</v>
      </c>
      <c r="AB2150" s="44">
        <f t="shared" si="407"/>
        <v>0</v>
      </c>
      <c r="AC2150" s="44">
        <f t="shared" si="408"/>
        <v>0</v>
      </c>
      <c r="AD2150" s="44">
        <f t="shared" si="409"/>
        <v>0</v>
      </c>
      <c r="AE2150" s="12">
        <f t="shared" si="410"/>
        <v>42659.119999999995</v>
      </c>
    </row>
    <row r="2151" spans="1:31" ht="12.6" hidden="1" customHeight="1" x14ac:dyDescent="0.2">
      <c r="A2151" s="26" t="s">
        <v>4640</v>
      </c>
      <c r="B2151" s="19"/>
      <c r="C2151" s="19"/>
      <c r="D2151" s="20"/>
      <c r="E2151" s="21"/>
      <c r="F2151" s="22"/>
      <c r="G2151" s="21"/>
      <c r="H2151" s="22"/>
      <c r="I2151" s="20"/>
      <c r="J2151" s="20"/>
      <c r="K2151" s="20">
        <v>12</v>
      </c>
      <c r="L2151" s="20"/>
      <c r="M2151" s="20"/>
      <c r="N2151" s="20"/>
      <c r="O2151" s="20">
        <v>12</v>
      </c>
      <c r="P2151" s="23" t="str">
        <f>VLOOKUP(A2151,'ИЗ ОСНОВЫ НОМЕНКЛАТУР'!D:E,2,0)</f>
        <v>Аксессуары для шкафов</v>
      </c>
      <c r="Q2151" s="23" t="str">
        <f>VLOOKUP(A2151,'ИЗ ОСНОВЫ НОМЕНКЛАТУР'!D:F,3,0)</f>
        <v>Шкаф/шкаф-купе наполнение (бренд Aristo)</v>
      </c>
      <c r="R2151" s="40">
        <f>VLOOKUP(A:A,'ИЗ ОСНОВЫ НОМЕНКЛАТУР'!D:G,4,0)</f>
        <v>6629.416666666667</v>
      </c>
      <c r="S2151" s="12" t="str">
        <f>VLOOKUP(A:A,'ИЗ ОСНОВЫ НОМЕНКЛАТУР'!D:H,5,0)</f>
        <v>C</v>
      </c>
      <c r="T2151" s="44">
        <f t="shared" si="399"/>
        <v>0</v>
      </c>
      <c r="U2151" s="44">
        <f t="shared" si="400"/>
        <v>0</v>
      </c>
      <c r="V2151" s="44">
        <f t="shared" si="401"/>
        <v>0</v>
      </c>
      <c r="W2151" s="44">
        <f t="shared" si="402"/>
        <v>0</v>
      </c>
      <c r="X2151" s="44">
        <f t="shared" si="403"/>
        <v>0</v>
      </c>
      <c r="Y2151" s="44">
        <f t="shared" si="404"/>
        <v>0</v>
      </c>
      <c r="Z2151" s="44">
        <f t="shared" si="405"/>
        <v>0</v>
      </c>
      <c r="AA2151" s="44">
        <f t="shared" si="406"/>
        <v>79553</v>
      </c>
      <c r="AB2151" s="44">
        <f t="shared" si="407"/>
        <v>0</v>
      </c>
      <c r="AC2151" s="44">
        <f t="shared" si="408"/>
        <v>0</v>
      </c>
      <c r="AD2151" s="44">
        <f t="shared" si="409"/>
        <v>0</v>
      </c>
      <c r="AE2151" s="12">
        <f t="shared" si="410"/>
        <v>79553</v>
      </c>
    </row>
    <row r="2152" spans="1:31" ht="12.6" hidden="1" customHeight="1" x14ac:dyDescent="0.2">
      <c r="A2152" s="26" t="s">
        <v>3466</v>
      </c>
      <c r="B2152" s="19"/>
      <c r="C2152" s="19"/>
      <c r="D2152" s="20"/>
      <c r="E2152" s="21"/>
      <c r="F2152" s="22"/>
      <c r="G2152" s="21"/>
      <c r="H2152" s="22"/>
      <c r="I2152" s="20"/>
      <c r="J2152" s="20"/>
      <c r="K2152" s="20"/>
      <c r="L2152" s="20">
        <v>1</v>
      </c>
      <c r="M2152" s="20"/>
      <c r="N2152" s="20"/>
      <c r="O2152" s="20">
        <v>1</v>
      </c>
      <c r="P2152" s="23" t="str">
        <f>VLOOKUP(A2152,'ИЗ ОСНОВЫ НОМЕНКЛАТУР'!D:E,2,0)</f>
        <v>Инструменты и расходные материалы</v>
      </c>
      <c r="Q2152" s="23" t="str">
        <f>VLOOKUP(A2152,'ИЗ ОСНОВЫ НОМЕНКЛАТУР'!D:F,3,0)</f>
        <v>Ручные инструменты</v>
      </c>
      <c r="R2152" s="40">
        <f>VLOOKUP(A:A,'ИЗ ОСНОВЫ НОМЕНКЛАТУР'!D:G,4,0)</f>
        <v>866.39666666666665</v>
      </c>
      <c r="S2152" s="12" t="str">
        <f>VLOOKUP(A:A,'ИЗ ОСНОВЫ НОМЕНКЛАТУР'!D:H,5,0)</f>
        <v>C</v>
      </c>
      <c r="T2152" s="44">
        <f t="shared" si="399"/>
        <v>0</v>
      </c>
      <c r="U2152" s="44">
        <f t="shared" si="400"/>
        <v>0</v>
      </c>
      <c r="V2152" s="44">
        <f t="shared" si="401"/>
        <v>0</v>
      </c>
      <c r="W2152" s="44">
        <f t="shared" si="402"/>
        <v>0</v>
      </c>
      <c r="X2152" s="44">
        <f t="shared" si="403"/>
        <v>0</v>
      </c>
      <c r="Y2152" s="44">
        <f t="shared" si="404"/>
        <v>0</v>
      </c>
      <c r="Z2152" s="44">
        <f t="shared" si="405"/>
        <v>0</v>
      </c>
      <c r="AA2152" s="44">
        <f t="shared" si="406"/>
        <v>0</v>
      </c>
      <c r="AB2152" s="44">
        <f t="shared" si="407"/>
        <v>866.39666666666665</v>
      </c>
      <c r="AC2152" s="44">
        <f t="shared" si="408"/>
        <v>0</v>
      </c>
      <c r="AD2152" s="44">
        <f t="shared" si="409"/>
        <v>0</v>
      </c>
      <c r="AE2152" s="12">
        <f t="shared" si="410"/>
        <v>866.39666666666665</v>
      </c>
    </row>
    <row r="2153" spans="1:31" ht="12.6" hidden="1" customHeight="1" x14ac:dyDescent="0.2">
      <c r="A2153" s="26" t="s">
        <v>3707</v>
      </c>
      <c r="B2153" s="19"/>
      <c r="C2153" s="19"/>
      <c r="D2153" s="20"/>
      <c r="E2153" s="21"/>
      <c r="F2153" s="22"/>
      <c r="G2153" s="21"/>
      <c r="H2153" s="22"/>
      <c r="I2153" s="20"/>
      <c r="J2153" s="20"/>
      <c r="K2153" s="20">
        <v>14</v>
      </c>
      <c r="L2153" s="20"/>
      <c r="M2153" s="20"/>
      <c r="N2153" s="20"/>
      <c r="O2153" s="20">
        <v>14</v>
      </c>
      <c r="P2153" s="23" t="str">
        <f>VLOOKUP(A2153,'ИЗ ОСНОВЫ НОМЕНКЛАТУР'!D:E,2,0)</f>
        <v>Аксессуары для шкафов</v>
      </c>
      <c r="Q2153" s="23" t="str">
        <f>VLOOKUP(A2153,'ИЗ ОСНОВЫ НОМЕНКЛАТУР'!D:F,3,0)</f>
        <v>Шкаф/шкаф-купе наполнение (бренд Aristo)</v>
      </c>
      <c r="R2153" s="40">
        <f>VLOOKUP(A:A,'ИЗ ОСНОВЫ НОМЕНКЛАТУР'!D:G,4,0)</f>
        <v>18724.23</v>
      </c>
      <c r="S2153" s="12" t="str">
        <f>VLOOKUP(A:A,'ИЗ ОСНОВЫ НОМЕНКЛАТУР'!D:H,5,0)</f>
        <v>C</v>
      </c>
      <c r="T2153" s="44">
        <f t="shared" si="399"/>
        <v>0</v>
      </c>
      <c r="U2153" s="44">
        <f t="shared" si="400"/>
        <v>0</v>
      </c>
      <c r="V2153" s="44">
        <f t="shared" si="401"/>
        <v>0</v>
      </c>
      <c r="W2153" s="44">
        <f t="shared" si="402"/>
        <v>0</v>
      </c>
      <c r="X2153" s="44">
        <f t="shared" si="403"/>
        <v>0</v>
      </c>
      <c r="Y2153" s="44">
        <f t="shared" si="404"/>
        <v>0</v>
      </c>
      <c r="Z2153" s="44">
        <f t="shared" si="405"/>
        <v>0</v>
      </c>
      <c r="AA2153" s="44">
        <f t="shared" si="406"/>
        <v>262139.22</v>
      </c>
      <c r="AB2153" s="44">
        <f t="shared" si="407"/>
        <v>0</v>
      </c>
      <c r="AC2153" s="44">
        <f t="shared" si="408"/>
        <v>0</v>
      </c>
      <c r="AD2153" s="44">
        <f t="shared" si="409"/>
        <v>0</v>
      </c>
      <c r="AE2153" s="12">
        <f t="shared" si="410"/>
        <v>262139.22</v>
      </c>
    </row>
    <row r="2154" spans="1:31" ht="12.6" hidden="1" customHeight="1" x14ac:dyDescent="0.2">
      <c r="A2154" s="26" t="s">
        <v>3724</v>
      </c>
      <c r="B2154" s="19"/>
      <c r="C2154" s="19"/>
      <c r="D2154" s="20"/>
      <c r="E2154" s="21"/>
      <c r="F2154" s="22"/>
      <c r="G2154" s="21"/>
      <c r="H2154" s="22"/>
      <c r="I2154" s="20"/>
      <c r="J2154" s="20"/>
      <c r="K2154" s="20">
        <v>7</v>
      </c>
      <c r="L2154" s="20"/>
      <c r="M2154" s="20"/>
      <c r="N2154" s="20"/>
      <c r="O2154" s="20">
        <v>7</v>
      </c>
      <c r="P2154" s="23" t="str">
        <f>VLOOKUP(A2154,'ИЗ ОСНОВЫ НОМЕНКЛАТУР'!D:E,2,0)</f>
        <v>Аксессуары для шкафов</v>
      </c>
      <c r="Q2154" s="23" t="str">
        <f>VLOOKUP(A2154,'ИЗ ОСНОВЫ НОМЕНКЛАТУР'!D:F,3,0)</f>
        <v>Шкаф/шкаф-купе наполнение (бренд Aristo)</v>
      </c>
      <c r="R2154" s="40">
        <f>VLOOKUP(A:A,'ИЗ ОСНОВЫ НОМЕНКЛАТУР'!D:G,4,0)</f>
        <v>20324.673333333332</v>
      </c>
      <c r="S2154" s="12" t="str">
        <f>VLOOKUP(A:A,'ИЗ ОСНОВЫ НОМЕНКЛАТУР'!D:H,5,0)</f>
        <v>C</v>
      </c>
      <c r="T2154" s="44">
        <f t="shared" si="399"/>
        <v>0</v>
      </c>
      <c r="U2154" s="44">
        <f t="shared" si="400"/>
        <v>0</v>
      </c>
      <c r="V2154" s="44">
        <f t="shared" si="401"/>
        <v>0</v>
      </c>
      <c r="W2154" s="44">
        <f t="shared" si="402"/>
        <v>0</v>
      </c>
      <c r="X2154" s="44">
        <f t="shared" si="403"/>
        <v>0</v>
      </c>
      <c r="Y2154" s="44">
        <f t="shared" si="404"/>
        <v>0</v>
      </c>
      <c r="Z2154" s="44">
        <f t="shared" si="405"/>
        <v>0</v>
      </c>
      <c r="AA2154" s="44">
        <f t="shared" si="406"/>
        <v>142272.71333333332</v>
      </c>
      <c r="AB2154" s="44">
        <f t="shared" si="407"/>
        <v>0</v>
      </c>
      <c r="AC2154" s="44">
        <f t="shared" si="408"/>
        <v>0</v>
      </c>
      <c r="AD2154" s="44">
        <f t="shared" si="409"/>
        <v>0</v>
      </c>
      <c r="AE2154" s="12">
        <f t="shared" si="410"/>
        <v>142272.71333333332</v>
      </c>
    </row>
    <row r="2155" spans="1:31" ht="12.6" hidden="1" customHeight="1" x14ac:dyDescent="0.2">
      <c r="A2155" s="26" t="s">
        <v>3832</v>
      </c>
      <c r="B2155" s="19"/>
      <c r="C2155" s="19"/>
      <c r="D2155" s="20"/>
      <c r="E2155" s="21"/>
      <c r="F2155" s="22"/>
      <c r="G2155" s="21"/>
      <c r="H2155" s="22"/>
      <c r="I2155" s="20"/>
      <c r="J2155" s="20"/>
      <c r="K2155" s="20">
        <v>2.5</v>
      </c>
      <c r="L2155" s="20"/>
      <c r="M2155" s="20"/>
      <c r="N2155" s="20"/>
      <c r="O2155" s="20">
        <v>2.5</v>
      </c>
      <c r="P2155" s="23" t="str">
        <f>VLOOKUP(A2155,'ИЗ ОСНОВЫ НОМЕНКЛАТУР'!D:E,2,0)</f>
        <v>Аксессуары для шкафов</v>
      </c>
      <c r="Q2155" s="23" t="str">
        <f>VLOOKUP(A2155,'ИЗ ОСНОВЫ НОМЕНКЛАТУР'!D:F,3,0)</f>
        <v>Шкаф/шкаф-купе наполнение (бренд Aristo)</v>
      </c>
      <c r="R2155" s="40">
        <f>VLOOKUP(A:A,'ИЗ ОСНОВЫ НОМЕНКЛАТУР'!D:G,4,0)</f>
        <v>6520.268</v>
      </c>
      <c r="S2155" s="12" t="str">
        <f>VLOOKUP(A:A,'ИЗ ОСНОВЫ НОМЕНКЛАТУР'!D:H,5,0)</f>
        <v>C</v>
      </c>
      <c r="T2155" s="44">
        <f t="shared" si="399"/>
        <v>0</v>
      </c>
      <c r="U2155" s="44">
        <f t="shared" si="400"/>
        <v>0</v>
      </c>
      <c r="V2155" s="44">
        <f t="shared" si="401"/>
        <v>0</v>
      </c>
      <c r="W2155" s="44">
        <f t="shared" si="402"/>
        <v>0</v>
      </c>
      <c r="X2155" s="44">
        <f t="shared" si="403"/>
        <v>0</v>
      </c>
      <c r="Y2155" s="44">
        <f t="shared" si="404"/>
        <v>0</v>
      </c>
      <c r="Z2155" s="44">
        <f t="shared" si="405"/>
        <v>0</v>
      </c>
      <c r="AA2155" s="44">
        <f t="shared" si="406"/>
        <v>16300.67</v>
      </c>
      <c r="AB2155" s="44">
        <f t="shared" si="407"/>
        <v>0</v>
      </c>
      <c r="AC2155" s="44">
        <f t="shared" si="408"/>
        <v>0</v>
      </c>
      <c r="AD2155" s="44">
        <f t="shared" si="409"/>
        <v>0</v>
      </c>
      <c r="AE2155" s="12">
        <f t="shared" si="410"/>
        <v>16300.67</v>
      </c>
    </row>
    <row r="2156" spans="1:31" ht="12.6" hidden="1" customHeight="1" x14ac:dyDescent="0.2">
      <c r="A2156" s="26" t="s">
        <v>4641</v>
      </c>
      <c r="B2156" s="19"/>
      <c r="C2156" s="19"/>
      <c r="D2156" s="20"/>
      <c r="E2156" s="21"/>
      <c r="F2156" s="22"/>
      <c r="G2156" s="21"/>
      <c r="H2156" s="22"/>
      <c r="I2156" s="20"/>
      <c r="J2156" s="20">
        <v>14.167</v>
      </c>
      <c r="K2156" s="20"/>
      <c r="L2156" s="20"/>
      <c r="M2156" s="20"/>
      <c r="N2156" s="20"/>
      <c r="O2156" s="20">
        <v>14.167</v>
      </c>
      <c r="P2156" s="23" t="str">
        <f>VLOOKUP(A2156,'ИЗ ОСНОВЫ НОМЕНКЛАТУР'!D:E,2,0)</f>
        <v>Аксессуары для шкафов</v>
      </c>
      <c r="Q2156" s="23" t="str">
        <f>VLOOKUP(A2156,'ИЗ ОСНОВЫ НОМЕНКЛАТУР'!D:F,3,0)</f>
        <v>Шкаф/шкаф-купе наполнение (бренд Aristo)</v>
      </c>
      <c r="R2156" s="40">
        <f>VLOOKUP(A:A,'ИЗ ОСНОВЫ НОМЕНКЛАТУР'!D:G,4,0)</f>
        <v>10050.539987294416</v>
      </c>
      <c r="S2156" s="12" t="str">
        <f>VLOOKUP(A:A,'ИЗ ОСНОВЫ НОМЕНКЛАТУР'!D:H,5,0)</f>
        <v>C</v>
      </c>
      <c r="T2156" s="44">
        <f t="shared" si="399"/>
        <v>0</v>
      </c>
      <c r="U2156" s="44">
        <f t="shared" si="400"/>
        <v>0</v>
      </c>
      <c r="V2156" s="44">
        <f t="shared" si="401"/>
        <v>0</v>
      </c>
      <c r="W2156" s="44">
        <f t="shared" si="402"/>
        <v>0</v>
      </c>
      <c r="X2156" s="44">
        <f t="shared" si="403"/>
        <v>0</v>
      </c>
      <c r="Y2156" s="44">
        <f t="shared" si="404"/>
        <v>0</v>
      </c>
      <c r="Z2156" s="44">
        <f t="shared" si="405"/>
        <v>142386</v>
      </c>
      <c r="AA2156" s="44">
        <f t="shared" si="406"/>
        <v>0</v>
      </c>
      <c r="AB2156" s="44">
        <f t="shared" si="407"/>
        <v>0</v>
      </c>
      <c r="AC2156" s="44">
        <f t="shared" si="408"/>
        <v>0</v>
      </c>
      <c r="AD2156" s="44">
        <f t="shared" si="409"/>
        <v>0</v>
      </c>
      <c r="AE2156" s="12">
        <f t="shared" si="410"/>
        <v>142386</v>
      </c>
    </row>
    <row r="2157" spans="1:31" ht="12.6" hidden="1" customHeight="1" x14ac:dyDescent="0.2">
      <c r="A2157" s="26" t="s">
        <v>3854</v>
      </c>
      <c r="B2157" s="19"/>
      <c r="C2157" s="19"/>
      <c r="D2157" s="20"/>
      <c r="E2157" s="21"/>
      <c r="F2157" s="22"/>
      <c r="G2157" s="21"/>
      <c r="H2157" s="22"/>
      <c r="I2157" s="20"/>
      <c r="J2157" s="20">
        <v>11</v>
      </c>
      <c r="K2157" s="20"/>
      <c r="L2157" s="20"/>
      <c r="M2157" s="20"/>
      <c r="N2157" s="20"/>
      <c r="O2157" s="20">
        <v>11</v>
      </c>
      <c r="P2157" s="23" t="str">
        <f>VLOOKUP(A2157,'ИЗ ОСНОВЫ НОМЕНКЛАТУР'!D:E,2,0)</f>
        <v>Аксессуары для шкафов</v>
      </c>
      <c r="Q2157" s="23" t="str">
        <f>VLOOKUP(A2157,'ИЗ ОСНОВЫ НОМЕНКЛАТУР'!D:F,3,0)</f>
        <v>Шкаф/шкаф-купе наполнение (бренд Aristo)</v>
      </c>
      <c r="R2157" s="40">
        <f>VLOOKUP(A:A,'ИЗ ОСНОВЫ НОМЕНКЛАТУР'!D:G,4,0)</f>
        <v>6558.99</v>
      </c>
      <c r="S2157" s="12" t="str">
        <f>VLOOKUP(A:A,'ИЗ ОСНОВЫ НОМЕНКЛАТУР'!D:H,5,0)</f>
        <v>C</v>
      </c>
      <c r="T2157" s="44">
        <f t="shared" si="399"/>
        <v>0</v>
      </c>
      <c r="U2157" s="44">
        <f t="shared" si="400"/>
        <v>0</v>
      </c>
      <c r="V2157" s="44">
        <f t="shared" si="401"/>
        <v>0</v>
      </c>
      <c r="W2157" s="44">
        <f t="shared" si="402"/>
        <v>0</v>
      </c>
      <c r="X2157" s="44">
        <f t="shared" si="403"/>
        <v>0</v>
      </c>
      <c r="Y2157" s="44">
        <f t="shared" si="404"/>
        <v>0</v>
      </c>
      <c r="Z2157" s="44">
        <f t="shared" si="405"/>
        <v>72148.89</v>
      </c>
      <c r="AA2157" s="44">
        <f t="shared" si="406"/>
        <v>0</v>
      </c>
      <c r="AB2157" s="44">
        <f t="shared" si="407"/>
        <v>0</v>
      </c>
      <c r="AC2157" s="44">
        <f t="shared" si="408"/>
        <v>0</v>
      </c>
      <c r="AD2157" s="44">
        <f t="shared" si="409"/>
        <v>0</v>
      </c>
      <c r="AE2157" s="12">
        <f t="shared" si="410"/>
        <v>72148.89</v>
      </c>
    </row>
    <row r="2158" spans="1:31" ht="12.6" hidden="1" customHeight="1" x14ac:dyDescent="0.2">
      <c r="A2158" s="26" t="s">
        <v>3836</v>
      </c>
      <c r="B2158" s="19"/>
      <c r="C2158" s="19"/>
      <c r="D2158" s="20"/>
      <c r="E2158" s="21"/>
      <c r="F2158" s="22"/>
      <c r="G2158" s="21"/>
      <c r="H2158" s="22"/>
      <c r="I2158" s="20"/>
      <c r="J2158" s="20"/>
      <c r="K2158" s="20">
        <v>7</v>
      </c>
      <c r="L2158" s="20"/>
      <c r="M2158" s="20"/>
      <c r="N2158" s="20"/>
      <c r="O2158" s="20">
        <v>7</v>
      </c>
      <c r="P2158" s="23" t="str">
        <f>VLOOKUP(A2158,'ИЗ ОСНОВЫ НОМЕНКЛАТУР'!D:E,2,0)</f>
        <v>Аксессуары для шкафов</v>
      </c>
      <c r="Q2158" s="23" t="str">
        <f>VLOOKUP(A2158,'ИЗ ОСНОВЫ НОМЕНКЛАТУР'!D:F,3,0)</f>
        <v>Шкаф/шкаф-купе наполнение (бренд Aristo)</v>
      </c>
      <c r="R2158" s="40">
        <f>VLOOKUP(A:A,'ИЗ ОСНОВЫ НОМЕНКЛАТУР'!D:G,4,0)</f>
        <v>6465.81</v>
      </c>
      <c r="S2158" s="12" t="str">
        <f>VLOOKUP(A:A,'ИЗ ОСНОВЫ НОМЕНКЛАТУР'!D:H,5,0)</f>
        <v>C</v>
      </c>
      <c r="T2158" s="44">
        <f t="shared" si="399"/>
        <v>0</v>
      </c>
      <c r="U2158" s="44">
        <f t="shared" si="400"/>
        <v>0</v>
      </c>
      <c r="V2158" s="44">
        <f t="shared" si="401"/>
        <v>0</v>
      </c>
      <c r="W2158" s="44">
        <f t="shared" si="402"/>
        <v>0</v>
      </c>
      <c r="X2158" s="44">
        <f t="shared" si="403"/>
        <v>0</v>
      </c>
      <c r="Y2158" s="44">
        <f t="shared" si="404"/>
        <v>0</v>
      </c>
      <c r="Z2158" s="44">
        <f t="shared" si="405"/>
        <v>0</v>
      </c>
      <c r="AA2158" s="44">
        <f t="shared" si="406"/>
        <v>45260.670000000006</v>
      </c>
      <c r="AB2158" s="44">
        <f t="shared" si="407"/>
        <v>0</v>
      </c>
      <c r="AC2158" s="44">
        <f t="shared" si="408"/>
        <v>0</v>
      </c>
      <c r="AD2158" s="44">
        <f t="shared" si="409"/>
        <v>0</v>
      </c>
      <c r="AE2158" s="12">
        <f t="shared" si="410"/>
        <v>45260.670000000006</v>
      </c>
    </row>
    <row r="2159" spans="1:31" ht="12.6" hidden="1" customHeight="1" x14ac:dyDescent="0.2">
      <c r="A2159" s="26" t="s">
        <v>3878</v>
      </c>
      <c r="B2159" s="19"/>
      <c r="C2159" s="19"/>
      <c r="D2159" s="20"/>
      <c r="E2159" s="21"/>
      <c r="F2159" s="22"/>
      <c r="G2159" s="21"/>
      <c r="H2159" s="22"/>
      <c r="I2159" s="20"/>
      <c r="J2159" s="20">
        <v>4.9329999999999998</v>
      </c>
      <c r="K2159" s="20"/>
      <c r="L2159" s="20"/>
      <c r="M2159" s="20"/>
      <c r="N2159" s="20"/>
      <c r="O2159" s="20">
        <v>4.9329999999999998</v>
      </c>
      <c r="P2159" s="23" t="str">
        <f>VLOOKUP(A2159,'ИЗ ОСНОВЫ НОМЕНКЛАТУР'!D:E,2,0)</f>
        <v>Аксессуары для шкафов</v>
      </c>
      <c r="Q2159" s="23" t="str">
        <f>VLOOKUP(A2159,'ИЗ ОСНОВЫ НОМЕНКЛАТУР'!D:F,3,0)</f>
        <v>Шкаф/шкаф-купе наполнение (бренд Aristo)</v>
      </c>
      <c r="R2159" s="40">
        <f>VLOOKUP(A:A,'ИЗ ОСНОВЫ НОМЕНКЛАТУР'!D:G,4,0)</f>
        <v>14546.885185185183</v>
      </c>
      <c r="S2159" s="12" t="str">
        <f>VLOOKUP(A:A,'ИЗ ОСНОВЫ НОМЕНКЛАТУР'!D:H,5,0)</f>
        <v>C</v>
      </c>
      <c r="T2159" s="44">
        <f t="shared" si="399"/>
        <v>0</v>
      </c>
      <c r="U2159" s="44">
        <f t="shared" si="400"/>
        <v>0</v>
      </c>
      <c r="V2159" s="44">
        <f t="shared" si="401"/>
        <v>0</v>
      </c>
      <c r="W2159" s="44">
        <f t="shared" si="402"/>
        <v>0</v>
      </c>
      <c r="X2159" s="44">
        <f t="shared" si="403"/>
        <v>0</v>
      </c>
      <c r="Y2159" s="44">
        <f t="shared" si="404"/>
        <v>0</v>
      </c>
      <c r="Z2159" s="44">
        <f t="shared" si="405"/>
        <v>71759.784618518504</v>
      </c>
      <c r="AA2159" s="44">
        <f t="shared" si="406"/>
        <v>0</v>
      </c>
      <c r="AB2159" s="44">
        <f t="shared" si="407"/>
        <v>0</v>
      </c>
      <c r="AC2159" s="44">
        <f t="shared" si="408"/>
        <v>0</v>
      </c>
      <c r="AD2159" s="44">
        <f t="shared" si="409"/>
        <v>0</v>
      </c>
      <c r="AE2159" s="12">
        <f t="shared" si="410"/>
        <v>71759.784618518504</v>
      </c>
    </row>
    <row r="2160" spans="1:31" ht="12.6" hidden="1" customHeight="1" x14ac:dyDescent="0.2">
      <c r="A2160" s="26" t="s">
        <v>4642</v>
      </c>
      <c r="B2160" s="19"/>
      <c r="C2160" s="19"/>
      <c r="D2160" s="20"/>
      <c r="E2160" s="21"/>
      <c r="F2160" s="22"/>
      <c r="G2160" s="21"/>
      <c r="H2160" s="22"/>
      <c r="I2160" s="20"/>
      <c r="J2160" s="20">
        <v>6.9960000000000004</v>
      </c>
      <c r="K2160" s="20"/>
      <c r="L2160" s="20"/>
      <c r="M2160" s="20"/>
      <c r="N2160" s="20"/>
      <c r="O2160" s="20">
        <v>6.9960000000000004</v>
      </c>
      <c r="P2160" s="23" t="str">
        <f>VLOOKUP(A2160,'ИЗ ОСНОВЫ НОМЕНКЛАТУР'!D:E,2,0)</f>
        <v>Аксессуары для шкафов</v>
      </c>
      <c r="Q2160" s="23" t="str">
        <f>VLOOKUP(A2160,'ИЗ ОСНОВЫ НОМЕНКЛАТУР'!D:F,3,0)</f>
        <v>Шкаф/шкаф-купе наполнение (бренд Aristo)</v>
      </c>
      <c r="R2160" s="40">
        <f>VLOOKUP(A:A,'ИЗ ОСНОВЫ НОМЕНКЛАТУР'!D:G,4,0)</f>
        <v>14584.619782732989</v>
      </c>
      <c r="S2160" s="12" t="str">
        <f>VLOOKUP(A:A,'ИЗ ОСНОВЫ НОМЕНКЛАТУР'!D:H,5,0)</f>
        <v>C</v>
      </c>
      <c r="T2160" s="44">
        <f t="shared" si="399"/>
        <v>0</v>
      </c>
      <c r="U2160" s="44">
        <f t="shared" si="400"/>
        <v>0</v>
      </c>
      <c r="V2160" s="44">
        <f t="shared" si="401"/>
        <v>0</v>
      </c>
      <c r="W2160" s="44">
        <f t="shared" si="402"/>
        <v>0</v>
      </c>
      <c r="X2160" s="44">
        <f t="shared" si="403"/>
        <v>0</v>
      </c>
      <c r="Y2160" s="44">
        <f t="shared" si="404"/>
        <v>0</v>
      </c>
      <c r="Z2160" s="44">
        <f t="shared" si="405"/>
        <v>102034</v>
      </c>
      <c r="AA2160" s="44">
        <f t="shared" si="406"/>
        <v>0</v>
      </c>
      <c r="AB2160" s="44">
        <f t="shared" si="407"/>
        <v>0</v>
      </c>
      <c r="AC2160" s="44">
        <f t="shared" si="408"/>
        <v>0</v>
      </c>
      <c r="AD2160" s="44">
        <f t="shared" si="409"/>
        <v>0</v>
      </c>
      <c r="AE2160" s="12">
        <f t="shared" si="410"/>
        <v>102034</v>
      </c>
    </row>
    <row r="2161" spans="1:31" ht="12.6" hidden="1" customHeight="1" x14ac:dyDescent="0.2">
      <c r="A2161" s="26" t="s">
        <v>4643</v>
      </c>
      <c r="B2161" s="19"/>
      <c r="C2161" s="19"/>
      <c r="D2161" s="20"/>
      <c r="E2161" s="21"/>
      <c r="F2161" s="22"/>
      <c r="G2161" s="21"/>
      <c r="H2161" s="22"/>
      <c r="I2161" s="20"/>
      <c r="J2161" s="20">
        <v>3.6669999999999998</v>
      </c>
      <c r="K2161" s="20"/>
      <c r="L2161" s="20"/>
      <c r="M2161" s="20"/>
      <c r="N2161" s="20"/>
      <c r="O2161" s="20">
        <v>3.6669999999999998</v>
      </c>
      <c r="P2161" s="23" t="str">
        <f>VLOOKUP(A2161,'ИЗ ОСНОВЫ НОМЕНКЛАТУР'!D:E,2,0)</f>
        <v>Аксессуары для шкафов</v>
      </c>
      <c r="Q2161" s="23" t="str">
        <f>VLOOKUP(A2161,'ИЗ ОСНОВЫ НОМЕНКЛАТУР'!D:F,3,0)</f>
        <v>Шкаф/шкаф-купе наполнение (бренд Aristo)</v>
      </c>
      <c r="R2161" s="40">
        <f>VLOOKUP(A:A,'ИЗ ОСНОВЫ НОМЕНКЛАТУР'!D:G,4,0)</f>
        <v>15161.985274065995</v>
      </c>
      <c r="S2161" s="12" t="str">
        <f>VLOOKUP(A:A,'ИЗ ОСНОВЫ НОМЕНКЛАТУР'!D:H,5,0)</f>
        <v>C</v>
      </c>
      <c r="T2161" s="44">
        <f t="shared" si="399"/>
        <v>0</v>
      </c>
      <c r="U2161" s="44">
        <f t="shared" si="400"/>
        <v>0</v>
      </c>
      <c r="V2161" s="44">
        <f t="shared" si="401"/>
        <v>0</v>
      </c>
      <c r="W2161" s="44">
        <f t="shared" si="402"/>
        <v>0</v>
      </c>
      <c r="X2161" s="44">
        <f t="shared" si="403"/>
        <v>0</v>
      </c>
      <c r="Y2161" s="44">
        <f t="shared" si="404"/>
        <v>0</v>
      </c>
      <c r="Z2161" s="44">
        <f t="shared" si="405"/>
        <v>55599</v>
      </c>
      <c r="AA2161" s="44">
        <f t="shared" si="406"/>
        <v>0</v>
      </c>
      <c r="AB2161" s="44">
        <f t="shared" si="407"/>
        <v>0</v>
      </c>
      <c r="AC2161" s="44">
        <f t="shared" si="408"/>
        <v>0</v>
      </c>
      <c r="AD2161" s="44">
        <f t="shared" si="409"/>
        <v>0</v>
      </c>
      <c r="AE2161" s="12">
        <f t="shared" si="410"/>
        <v>55599</v>
      </c>
    </row>
    <row r="2162" spans="1:31" ht="12.6" hidden="1" customHeight="1" x14ac:dyDescent="0.2">
      <c r="A2162" s="26" t="s">
        <v>3848</v>
      </c>
      <c r="B2162" s="19"/>
      <c r="C2162" s="19"/>
      <c r="D2162" s="20"/>
      <c r="E2162" s="21"/>
      <c r="F2162" s="22"/>
      <c r="G2162" s="21"/>
      <c r="H2162" s="22"/>
      <c r="I2162" s="20"/>
      <c r="J2162" s="20"/>
      <c r="K2162" s="20">
        <v>1</v>
      </c>
      <c r="L2162" s="20"/>
      <c r="M2162" s="20"/>
      <c r="N2162" s="20"/>
      <c r="O2162" s="20">
        <v>1</v>
      </c>
      <c r="P2162" s="23" t="str">
        <f>VLOOKUP(A2162,'ИЗ ОСНОВЫ НОМЕНКЛАТУР'!D:E,2,0)</f>
        <v>Аксессуары для шкафов</v>
      </c>
      <c r="Q2162" s="23" t="str">
        <f>VLOOKUP(A2162,'ИЗ ОСНОВЫ НОМЕНКЛАТУР'!D:F,3,0)</f>
        <v>Шкаф/шкаф-купе наполнение (бренд Aristo)</v>
      </c>
      <c r="R2162" s="40">
        <f>VLOOKUP(A:A,'ИЗ ОСНОВЫ НОМЕНКЛАТУР'!D:G,4,0)</f>
        <v>6699.3</v>
      </c>
      <c r="S2162" s="12" t="str">
        <f>VLOOKUP(A:A,'ИЗ ОСНОВЫ НОМЕНКЛАТУР'!D:H,5,0)</f>
        <v>C</v>
      </c>
      <c r="T2162" s="44">
        <f t="shared" si="399"/>
        <v>0</v>
      </c>
      <c r="U2162" s="44">
        <f t="shared" si="400"/>
        <v>0</v>
      </c>
      <c r="V2162" s="44">
        <f t="shared" si="401"/>
        <v>0</v>
      </c>
      <c r="W2162" s="44">
        <f t="shared" si="402"/>
        <v>0</v>
      </c>
      <c r="X2162" s="44">
        <f t="shared" si="403"/>
        <v>0</v>
      </c>
      <c r="Y2162" s="44">
        <f t="shared" si="404"/>
        <v>0</v>
      </c>
      <c r="Z2162" s="44">
        <f t="shared" si="405"/>
        <v>0</v>
      </c>
      <c r="AA2162" s="44">
        <f t="shared" si="406"/>
        <v>6699.3</v>
      </c>
      <c r="AB2162" s="44">
        <f t="shared" si="407"/>
        <v>0</v>
      </c>
      <c r="AC2162" s="44">
        <f t="shared" si="408"/>
        <v>0</v>
      </c>
      <c r="AD2162" s="44">
        <f t="shared" si="409"/>
        <v>0</v>
      </c>
      <c r="AE2162" s="12">
        <f t="shared" si="410"/>
        <v>6699.3</v>
      </c>
    </row>
    <row r="2163" spans="1:31" ht="12.6" hidden="1" customHeight="1" x14ac:dyDescent="0.2">
      <c r="A2163" s="26" t="s">
        <v>4644</v>
      </c>
      <c r="B2163" s="19"/>
      <c r="C2163" s="19"/>
      <c r="D2163" s="20"/>
      <c r="E2163" s="21"/>
      <c r="F2163" s="22"/>
      <c r="G2163" s="21"/>
      <c r="H2163" s="22"/>
      <c r="I2163" s="20"/>
      <c r="J2163" s="20">
        <v>11</v>
      </c>
      <c r="K2163" s="20"/>
      <c r="L2163" s="20"/>
      <c r="M2163" s="20"/>
      <c r="N2163" s="20"/>
      <c r="O2163" s="20">
        <v>11</v>
      </c>
      <c r="P2163" s="23" t="str">
        <f>VLOOKUP(A2163,'ИЗ ОСНОВЫ НОМЕНКЛАТУР'!D:E,2,0)</f>
        <v>Аксессуары для шкафов</v>
      </c>
      <c r="Q2163" s="23" t="str">
        <f>VLOOKUP(A2163,'ИЗ ОСНОВЫ НОМЕНКЛАТУР'!D:F,3,0)</f>
        <v>Шкаф/шкаф-купе наполнение (бренд Aristo)</v>
      </c>
      <c r="R2163" s="40">
        <f>VLOOKUP(A:A,'ИЗ ОСНОВЫ НОМЕНКЛАТУР'!D:G,4,0)</f>
        <v>8203.363636363636</v>
      </c>
      <c r="S2163" s="12" t="str">
        <f>VLOOKUP(A:A,'ИЗ ОСНОВЫ НОМЕНКЛАТУР'!D:H,5,0)</f>
        <v>C</v>
      </c>
      <c r="T2163" s="44">
        <f t="shared" si="399"/>
        <v>0</v>
      </c>
      <c r="U2163" s="44">
        <f t="shared" si="400"/>
        <v>0</v>
      </c>
      <c r="V2163" s="44">
        <f t="shared" si="401"/>
        <v>0</v>
      </c>
      <c r="W2163" s="44">
        <f t="shared" si="402"/>
        <v>0</v>
      </c>
      <c r="X2163" s="44">
        <f t="shared" si="403"/>
        <v>0</v>
      </c>
      <c r="Y2163" s="44">
        <f t="shared" si="404"/>
        <v>0</v>
      </c>
      <c r="Z2163" s="44">
        <f t="shared" si="405"/>
        <v>90237</v>
      </c>
      <c r="AA2163" s="44">
        <f t="shared" si="406"/>
        <v>0</v>
      </c>
      <c r="AB2163" s="44">
        <f t="shared" si="407"/>
        <v>0</v>
      </c>
      <c r="AC2163" s="44">
        <f t="shared" si="408"/>
        <v>0</v>
      </c>
      <c r="AD2163" s="44">
        <f t="shared" si="409"/>
        <v>0</v>
      </c>
      <c r="AE2163" s="12">
        <f t="shared" si="410"/>
        <v>90237</v>
      </c>
    </row>
    <row r="2164" spans="1:31" ht="12.6" hidden="1" customHeight="1" x14ac:dyDescent="0.2">
      <c r="A2164" s="26" t="s">
        <v>4645</v>
      </c>
      <c r="B2164" s="19"/>
      <c r="C2164" s="19"/>
      <c r="D2164" s="20"/>
      <c r="E2164" s="21"/>
      <c r="F2164" s="22"/>
      <c r="G2164" s="21"/>
      <c r="H2164" s="22"/>
      <c r="I2164" s="20"/>
      <c r="J2164" s="20">
        <v>8</v>
      </c>
      <c r="K2164" s="20"/>
      <c r="L2164" s="20"/>
      <c r="M2164" s="20"/>
      <c r="N2164" s="20"/>
      <c r="O2164" s="20">
        <v>8</v>
      </c>
      <c r="P2164" s="23" t="str">
        <f>VLOOKUP(A2164,'ИЗ ОСНОВЫ НОМЕНКЛАТУР'!D:E,2,0)</f>
        <v>Аксессуары для шкафов</v>
      </c>
      <c r="Q2164" s="23" t="str">
        <f>VLOOKUP(A2164,'ИЗ ОСНОВЫ НОМЕНКЛАТУР'!D:F,3,0)</f>
        <v>Шкаф/шкаф-купе наполнение (бренд Aristo)</v>
      </c>
      <c r="R2164" s="40">
        <f>VLOOKUP(A:A,'ИЗ ОСНОВЫ НОМЕНКЛАТУР'!D:G,4,0)</f>
        <v>8521.75</v>
      </c>
      <c r="S2164" s="12" t="str">
        <f>VLOOKUP(A:A,'ИЗ ОСНОВЫ НОМЕНКЛАТУР'!D:H,5,0)</f>
        <v>C</v>
      </c>
      <c r="T2164" s="44">
        <f t="shared" si="399"/>
        <v>0</v>
      </c>
      <c r="U2164" s="44">
        <f t="shared" si="400"/>
        <v>0</v>
      </c>
      <c r="V2164" s="44">
        <f t="shared" si="401"/>
        <v>0</v>
      </c>
      <c r="W2164" s="44">
        <f t="shared" si="402"/>
        <v>0</v>
      </c>
      <c r="X2164" s="44">
        <f t="shared" si="403"/>
        <v>0</v>
      </c>
      <c r="Y2164" s="44">
        <f t="shared" si="404"/>
        <v>0</v>
      </c>
      <c r="Z2164" s="44">
        <f t="shared" si="405"/>
        <v>68174</v>
      </c>
      <c r="AA2164" s="44">
        <f t="shared" si="406"/>
        <v>0</v>
      </c>
      <c r="AB2164" s="44">
        <f t="shared" si="407"/>
        <v>0</v>
      </c>
      <c r="AC2164" s="44">
        <f t="shared" si="408"/>
        <v>0</v>
      </c>
      <c r="AD2164" s="44">
        <f t="shared" si="409"/>
        <v>0</v>
      </c>
      <c r="AE2164" s="12">
        <f t="shared" si="410"/>
        <v>68174</v>
      </c>
    </row>
    <row r="2165" spans="1:31" ht="12.6" hidden="1" customHeight="1" x14ac:dyDescent="0.2">
      <c r="A2165" s="26" t="s">
        <v>4646</v>
      </c>
      <c r="B2165" s="19"/>
      <c r="C2165" s="19"/>
      <c r="D2165" s="20"/>
      <c r="E2165" s="21"/>
      <c r="F2165" s="22"/>
      <c r="G2165" s="21"/>
      <c r="H2165" s="22"/>
      <c r="I2165" s="20"/>
      <c r="J2165" s="20">
        <v>10</v>
      </c>
      <c r="K2165" s="20"/>
      <c r="L2165" s="20"/>
      <c r="M2165" s="20"/>
      <c r="N2165" s="20"/>
      <c r="O2165" s="20">
        <v>10</v>
      </c>
      <c r="P2165" s="23" t="str">
        <f>VLOOKUP(A2165,'ИЗ ОСНОВЫ НОМЕНКЛАТУР'!D:E,2,0)</f>
        <v>Аксессуары для шкафов</v>
      </c>
      <c r="Q2165" s="23" t="str">
        <f>VLOOKUP(A2165,'ИЗ ОСНОВЫ НОМЕНКЛАТУР'!D:F,3,0)</f>
        <v>Шкаф/шкаф-купе наполнение (бренд Aristo)</v>
      </c>
      <c r="R2165" s="40">
        <f>VLOOKUP(A:A,'ИЗ ОСНОВЫ НОМЕНКЛАТУР'!D:G,4,0)</f>
        <v>9974.2000000000007</v>
      </c>
      <c r="S2165" s="12" t="str">
        <f>VLOOKUP(A:A,'ИЗ ОСНОВЫ НОМЕНКЛАТУР'!D:H,5,0)</f>
        <v>C</v>
      </c>
      <c r="T2165" s="44">
        <f t="shared" si="399"/>
        <v>0</v>
      </c>
      <c r="U2165" s="44">
        <f t="shared" si="400"/>
        <v>0</v>
      </c>
      <c r="V2165" s="44">
        <f t="shared" si="401"/>
        <v>0</v>
      </c>
      <c r="W2165" s="44">
        <f t="shared" si="402"/>
        <v>0</v>
      </c>
      <c r="X2165" s="44">
        <f t="shared" si="403"/>
        <v>0</v>
      </c>
      <c r="Y2165" s="44">
        <f t="shared" si="404"/>
        <v>0</v>
      </c>
      <c r="Z2165" s="44">
        <f t="shared" si="405"/>
        <v>99742</v>
      </c>
      <c r="AA2165" s="44">
        <f t="shared" si="406"/>
        <v>0</v>
      </c>
      <c r="AB2165" s="44">
        <f t="shared" si="407"/>
        <v>0</v>
      </c>
      <c r="AC2165" s="44">
        <f t="shared" si="408"/>
        <v>0</v>
      </c>
      <c r="AD2165" s="44">
        <f t="shared" si="409"/>
        <v>0</v>
      </c>
      <c r="AE2165" s="12">
        <f t="shared" si="410"/>
        <v>99742</v>
      </c>
    </row>
    <row r="2166" spans="1:31" ht="12.6" hidden="1" customHeight="1" x14ac:dyDescent="0.2">
      <c r="A2166" s="26" t="s">
        <v>3873</v>
      </c>
      <c r="B2166" s="19"/>
      <c r="C2166" s="19"/>
      <c r="D2166" s="20"/>
      <c r="E2166" s="21"/>
      <c r="F2166" s="22"/>
      <c r="G2166" s="21"/>
      <c r="H2166" s="22"/>
      <c r="I2166" s="20"/>
      <c r="J2166" s="20">
        <v>9.6669999999999998</v>
      </c>
      <c r="K2166" s="20"/>
      <c r="L2166" s="20"/>
      <c r="M2166" s="20"/>
      <c r="N2166" s="20"/>
      <c r="O2166" s="20">
        <v>9.6669999999999998</v>
      </c>
      <c r="P2166" s="23" t="str">
        <f>VLOOKUP(A2166,'ИЗ ОСНОВЫ НОМЕНКЛАТУР'!D:E,2,0)</f>
        <v>Аксессуары для шкафов</v>
      </c>
      <c r="Q2166" s="23" t="str">
        <f>VLOOKUP(A2166,'ИЗ ОСНОВЫ НОМЕНКЛАТУР'!D:F,3,0)</f>
        <v>Шкаф/шкаф-купе наполнение (бренд Aristo)</v>
      </c>
      <c r="R2166" s="40">
        <f>VLOOKUP(A:A,'ИЗ ОСНОВЫ НОМЕНКЛАТУР'!D:G,4,0)</f>
        <v>10637.237237237236</v>
      </c>
      <c r="S2166" s="12" t="str">
        <f>VLOOKUP(A:A,'ИЗ ОСНОВЫ НОМЕНКЛАТУР'!D:H,5,0)</f>
        <v>C</v>
      </c>
      <c r="T2166" s="44">
        <f t="shared" si="399"/>
        <v>0</v>
      </c>
      <c r="U2166" s="44">
        <f t="shared" si="400"/>
        <v>0</v>
      </c>
      <c r="V2166" s="44">
        <f t="shared" si="401"/>
        <v>0</v>
      </c>
      <c r="W2166" s="44">
        <f t="shared" si="402"/>
        <v>0</v>
      </c>
      <c r="X2166" s="44">
        <f t="shared" si="403"/>
        <v>0</v>
      </c>
      <c r="Y2166" s="44">
        <f t="shared" si="404"/>
        <v>0</v>
      </c>
      <c r="Z2166" s="44">
        <f t="shared" si="405"/>
        <v>102830.17237237236</v>
      </c>
      <c r="AA2166" s="44">
        <f t="shared" si="406"/>
        <v>0</v>
      </c>
      <c r="AB2166" s="44">
        <f t="shared" si="407"/>
        <v>0</v>
      </c>
      <c r="AC2166" s="44">
        <f t="shared" si="408"/>
        <v>0</v>
      </c>
      <c r="AD2166" s="44">
        <f t="shared" si="409"/>
        <v>0</v>
      </c>
      <c r="AE2166" s="12">
        <f t="shared" si="410"/>
        <v>102830.17237237236</v>
      </c>
    </row>
    <row r="2167" spans="1:31" ht="12.6" hidden="1" customHeight="1" x14ac:dyDescent="0.2">
      <c r="A2167" s="26" t="s">
        <v>3870</v>
      </c>
      <c r="B2167" s="19"/>
      <c r="C2167" s="19"/>
      <c r="D2167" s="20"/>
      <c r="E2167" s="21"/>
      <c r="F2167" s="22"/>
      <c r="G2167" s="21"/>
      <c r="H2167" s="22"/>
      <c r="I2167" s="20"/>
      <c r="J2167" s="20">
        <v>9.6669999999999998</v>
      </c>
      <c r="K2167" s="20"/>
      <c r="L2167" s="20"/>
      <c r="M2167" s="20"/>
      <c r="N2167" s="20"/>
      <c r="O2167" s="20">
        <v>9.6669999999999998</v>
      </c>
      <c r="P2167" s="23" t="str">
        <f>VLOOKUP(A2167,'ИЗ ОСНОВЫ НОМЕНКЛАТУР'!D:E,2,0)</f>
        <v>Аксессуары для шкафов</v>
      </c>
      <c r="Q2167" s="23" t="str">
        <f>VLOOKUP(A2167,'ИЗ ОСНОВЫ НОМЕНКЛАТУР'!D:F,3,0)</f>
        <v>Шкаф/шкаф-купе наполнение (бренд Aristo)</v>
      </c>
      <c r="R2167" s="40">
        <f>VLOOKUP(A:A,'ИЗ ОСНОВЫ НОМЕНКЛАТУР'!D:G,4,0)</f>
        <v>9567.0570570570562</v>
      </c>
      <c r="S2167" s="12" t="str">
        <f>VLOOKUP(A:A,'ИЗ ОСНОВЫ НОМЕНКЛАТУР'!D:H,5,0)</f>
        <v>C</v>
      </c>
      <c r="T2167" s="44">
        <f t="shared" si="399"/>
        <v>0</v>
      </c>
      <c r="U2167" s="44">
        <f t="shared" si="400"/>
        <v>0</v>
      </c>
      <c r="V2167" s="44">
        <f t="shared" si="401"/>
        <v>0</v>
      </c>
      <c r="W2167" s="44">
        <f t="shared" si="402"/>
        <v>0</v>
      </c>
      <c r="X2167" s="44">
        <f t="shared" si="403"/>
        <v>0</v>
      </c>
      <c r="Y2167" s="44">
        <f t="shared" si="404"/>
        <v>0</v>
      </c>
      <c r="Z2167" s="44">
        <f t="shared" si="405"/>
        <v>92484.740570570561</v>
      </c>
      <c r="AA2167" s="44">
        <f t="shared" si="406"/>
        <v>0</v>
      </c>
      <c r="AB2167" s="44">
        <f t="shared" si="407"/>
        <v>0</v>
      </c>
      <c r="AC2167" s="44">
        <f t="shared" si="408"/>
        <v>0</v>
      </c>
      <c r="AD2167" s="44">
        <f t="shared" si="409"/>
        <v>0</v>
      </c>
      <c r="AE2167" s="12">
        <f t="shared" si="410"/>
        <v>92484.740570570561</v>
      </c>
    </row>
    <row r="2168" spans="1:31" ht="12.6" hidden="1" customHeight="1" x14ac:dyDescent="0.2">
      <c r="A2168" s="26" t="s">
        <v>4647</v>
      </c>
      <c r="B2168" s="19"/>
      <c r="C2168" s="19"/>
      <c r="D2168" s="20"/>
      <c r="E2168" s="21"/>
      <c r="F2168" s="22"/>
      <c r="G2168" s="21"/>
      <c r="H2168" s="22"/>
      <c r="I2168" s="20"/>
      <c r="J2168" s="20">
        <v>4</v>
      </c>
      <c r="K2168" s="20"/>
      <c r="L2168" s="20"/>
      <c r="M2168" s="20"/>
      <c r="N2168" s="20"/>
      <c r="O2168" s="20">
        <v>4</v>
      </c>
      <c r="P2168" s="23" t="str">
        <f>VLOOKUP(A2168,'ИЗ ОСНОВЫ НОМЕНКЛАТУР'!D:E,2,0)</f>
        <v>Аксессуары для шкафов</v>
      </c>
      <c r="Q2168" s="23" t="str">
        <f>VLOOKUP(A2168,'ИЗ ОСНОВЫ НОМЕНКЛАТУР'!D:F,3,0)</f>
        <v>Шкаф/шкаф-купе наполнение (бренд Aristo)</v>
      </c>
      <c r="R2168" s="40">
        <f>VLOOKUP(A:A,'ИЗ ОСНОВЫ НОМЕНКЛАТУР'!D:G,4,0)</f>
        <v>7913.75</v>
      </c>
      <c r="S2168" s="12" t="str">
        <f>VLOOKUP(A:A,'ИЗ ОСНОВЫ НОМЕНКЛАТУР'!D:H,5,0)</f>
        <v>C</v>
      </c>
      <c r="T2168" s="44">
        <f t="shared" si="399"/>
        <v>0</v>
      </c>
      <c r="U2168" s="44">
        <f t="shared" si="400"/>
        <v>0</v>
      </c>
      <c r="V2168" s="44">
        <f t="shared" si="401"/>
        <v>0</v>
      </c>
      <c r="W2168" s="44">
        <f t="shared" si="402"/>
        <v>0</v>
      </c>
      <c r="X2168" s="44">
        <f t="shared" si="403"/>
        <v>0</v>
      </c>
      <c r="Y2168" s="44">
        <f t="shared" si="404"/>
        <v>0</v>
      </c>
      <c r="Z2168" s="44">
        <f t="shared" si="405"/>
        <v>31655</v>
      </c>
      <c r="AA2168" s="44">
        <f t="shared" si="406"/>
        <v>0</v>
      </c>
      <c r="AB2168" s="44">
        <f t="shared" si="407"/>
        <v>0</v>
      </c>
      <c r="AC2168" s="44">
        <f t="shared" si="408"/>
        <v>0</v>
      </c>
      <c r="AD2168" s="44">
        <f t="shared" si="409"/>
        <v>0</v>
      </c>
      <c r="AE2168" s="12">
        <f t="shared" si="410"/>
        <v>31655</v>
      </c>
    </row>
    <row r="2169" spans="1:31" ht="12.6" hidden="1" customHeight="1" x14ac:dyDescent="0.2">
      <c r="A2169" s="26" t="s">
        <v>4648</v>
      </c>
      <c r="B2169" s="19"/>
      <c r="C2169" s="19"/>
      <c r="D2169" s="20"/>
      <c r="E2169" s="21"/>
      <c r="F2169" s="22"/>
      <c r="G2169" s="21"/>
      <c r="H2169" s="22"/>
      <c r="I2169" s="20"/>
      <c r="J2169" s="20">
        <v>8</v>
      </c>
      <c r="K2169" s="20"/>
      <c r="L2169" s="20"/>
      <c r="M2169" s="20"/>
      <c r="N2169" s="20"/>
      <c r="O2169" s="20">
        <v>8</v>
      </c>
      <c r="P2169" s="23" t="str">
        <f>VLOOKUP(A2169,'ИЗ ОСНОВЫ НОМЕНКЛАТУР'!D:E,2,0)</f>
        <v>Аксессуары для шкафов</v>
      </c>
      <c r="Q2169" s="23" t="str">
        <f>VLOOKUP(A2169,'ИЗ ОСНОВЫ НОМЕНКЛАТУР'!D:F,3,0)</f>
        <v>Шкаф/шкаф-купе наполнение (бренд Aristo)</v>
      </c>
      <c r="R2169" s="40">
        <f>VLOOKUP(A:A,'ИЗ ОСНОВЫ НОМЕНКЛАТУР'!D:G,4,0)</f>
        <v>7919</v>
      </c>
      <c r="S2169" s="12" t="str">
        <f>VLOOKUP(A:A,'ИЗ ОСНОВЫ НОМЕНКЛАТУР'!D:H,5,0)</f>
        <v>C</v>
      </c>
      <c r="T2169" s="44">
        <f t="shared" si="399"/>
        <v>0</v>
      </c>
      <c r="U2169" s="44">
        <f t="shared" si="400"/>
        <v>0</v>
      </c>
      <c r="V2169" s="44">
        <f t="shared" si="401"/>
        <v>0</v>
      </c>
      <c r="W2169" s="44">
        <f t="shared" si="402"/>
        <v>0</v>
      </c>
      <c r="X2169" s="44">
        <f t="shared" si="403"/>
        <v>0</v>
      </c>
      <c r="Y2169" s="44">
        <f t="shared" si="404"/>
        <v>0</v>
      </c>
      <c r="Z2169" s="44">
        <f t="shared" si="405"/>
        <v>63352</v>
      </c>
      <c r="AA2169" s="44">
        <f t="shared" si="406"/>
        <v>0</v>
      </c>
      <c r="AB2169" s="44">
        <f t="shared" si="407"/>
        <v>0</v>
      </c>
      <c r="AC2169" s="44">
        <f t="shared" si="408"/>
        <v>0</v>
      </c>
      <c r="AD2169" s="44">
        <f t="shared" si="409"/>
        <v>0</v>
      </c>
      <c r="AE2169" s="12">
        <f t="shared" si="410"/>
        <v>63352</v>
      </c>
    </row>
    <row r="2170" spans="1:31" ht="12.6" hidden="1" customHeight="1" x14ac:dyDescent="0.2">
      <c r="A2170" s="26" t="s">
        <v>3841</v>
      </c>
      <c r="B2170" s="19"/>
      <c r="C2170" s="19"/>
      <c r="D2170" s="20"/>
      <c r="E2170" s="21"/>
      <c r="F2170" s="22"/>
      <c r="G2170" s="21"/>
      <c r="H2170" s="22"/>
      <c r="I2170" s="20"/>
      <c r="J2170" s="20"/>
      <c r="K2170" s="20">
        <v>4.5</v>
      </c>
      <c r="L2170" s="20"/>
      <c r="M2170" s="20"/>
      <c r="N2170" s="20"/>
      <c r="O2170" s="20">
        <v>4.5</v>
      </c>
      <c r="P2170" s="23" t="str">
        <f>VLOOKUP(A2170,'ИЗ ОСНОВЫ НОМЕНКЛАТУР'!D:E,2,0)</f>
        <v>Аксессуары для шкафов</v>
      </c>
      <c r="Q2170" s="23" t="str">
        <f>VLOOKUP(A2170,'ИЗ ОСНОВЫ НОМЕНКЛАТУР'!D:F,3,0)</f>
        <v>Шкаф/шкаф-купе наполнение (бренд Aristo)</v>
      </c>
      <c r="R2170" s="40">
        <f>VLOOKUP(A:A,'ИЗ ОСНОВЫ НОМЕНКЛАТУР'!D:G,4,0)</f>
        <v>6304.7890909090902</v>
      </c>
      <c r="S2170" s="12" t="str">
        <f>VLOOKUP(A:A,'ИЗ ОСНОВЫ НОМЕНКЛАТУР'!D:H,5,0)</f>
        <v>C</v>
      </c>
      <c r="T2170" s="44">
        <f t="shared" si="399"/>
        <v>0</v>
      </c>
      <c r="U2170" s="44">
        <f t="shared" si="400"/>
        <v>0</v>
      </c>
      <c r="V2170" s="44">
        <f t="shared" si="401"/>
        <v>0</v>
      </c>
      <c r="W2170" s="44">
        <f t="shared" si="402"/>
        <v>0</v>
      </c>
      <c r="X2170" s="44">
        <f t="shared" si="403"/>
        <v>0</v>
      </c>
      <c r="Y2170" s="44">
        <f t="shared" si="404"/>
        <v>0</v>
      </c>
      <c r="Z2170" s="44">
        <f t="shared" si="405"/>
        <v>0</v>
      </c>
      <c r="AA2170" s="44">
        <f t="shared" si="406"/>
        <v>28371.550909090907</v>
      </c>
      <c r="AB2170" s="44">
        <f t="shared" si="407"/>
        <v>0</v>
      </c>
      <c r="AC2170" s="44">
        <f t="shared" si="408"/>
        <v>0</v>
      </c>
      <c r="AD2170" s="44">
        <f t="shared" si="409"/>
        <v>0</v>
      </c>
      <c r="AE2170" s="12">
        <f t="shared" si="410"/>
        <v>28371.550909090907</v>
      </c>
    </row>
    <row r="2171" spans="1:31" ht="12.6" hidden="1" customHeight="1" x14ac:dyDescent="0.2">
      <c r="A2171" s="26" t="s">
        <v>4649</v>
      </c>
      <c r="B2171" s="19"/>
      <c r="C2171" s="19"/>
      <c r="D2171" s="20"/>
      <c r="E2171" s="21"/>
      <c r="F2171" s="22"/>
      <c r="G2171" s="21"/>
      <c r="H2171" s="22"/>
      <c r="I2171" s="20"/>
      <c r="J2171" s="20"/>
      <c r="K2171" s="20">
        <v>8</v>
      </c>
      <c r="L2171" s="20"/>
      <c r="M2171" s="20"/>
      <c r="N2171" s="20"/>
      <c r="O2171" s="20">
        <v>8</v>
      </c>
      <c r="P2171" s="23" t="str">
        <f>VLOOKUP(A2171,'ИЗ ОСНОВЫ НОМЕНКЛАТУР'!D:E,2,0)</f>
        <v>Аксессуары для шкафов</v>
      </c>
      <c r="Q2171" s="23" t="str">
        <f>VLOOKUP(A2171,'ИЗ ОСНОВЫ НОМЕНКЛАТУР'!D:F,3,0)</f>
        <v>Шкаф/шкаф-купе наполнение (бренд Aristo)</v>
      </c>
      <c r="R2171" s="40">
        <f>VLOOKUP(A:A,'ИЗ ОСНОВЫ НОМЕНКЛАТУР'!D:G,4,0)</f>
        <v>2411.125</v>
      </c>
      <c r="S2171" s="12" t="str">
        <f>VLOOKUP(A:A,'ИЗ ОСНОВЫ НОМЕНКЛАТУР'!D:H,5,0)</f>
        <v>C</v>
      </c>
      <c r="T2171" s="44">
        <f t="shared" si="399"/>
        <v>0</v>
      </c>
      <c r="U2171" s="44">
        <f t="shared" si="400"/>
        <v>0</v>
      </c>
      <c r="V2171" s="44">
        <f t="shared" si="401"/>
        <v>0</v>
      </c>
      <c r="W2171" s="44">
        <f t="shared" si="402"/>
        <v>0</v>
      </c>
      <c r="X2171" s="44">
        <f t="shared" si="403"/>
        <v>0</v>
      </c>
      <c r="Y2171" s="44">
        <f t="shared" si="404"/>
        <v>0</v>
      </c>
      <c r="Z2171" s="44">
        <f t="shared" si="405"/>
        <v>0</v>
      </c>
      <c r="AA2171" s="44">
        <f t="shared" si="406"/>
        <v>19289</v>
      </c>
      <c r="AB2171" s="44">
        <f t="shared" si="407"/>
        <v>0</v>
      </c>
      <c r="AC2171" s="44">
        <f t="shared" si="408"/>
        <v>0</v>
      </c>
      <c r="AD2171" s="44">
        <f t="shared" si="409"/>
        <v>0</v>
      </c>
      <c r="AE2171" s="12">
        <f t="shared" si="410"/>
        <v>19289</v>
      </c>
    </row>
    <row r="2172" spans="1:31" ht="12.6" hidden="1" customHeight="1" x14ac:dyDescent="0.2">
      <c r="A2172" s="26" t="s">
        <v>4650</v>
      </c>
      <c r="B2172" s="19"/>
      <c r="C2172" s="19"/>
      <c r="D2172" s="20"/>
      <c r="E2172" s="21"/>
      <c r="F2172" s="22"/>
      <c r="G2172" s="21"/>
      <c r="H2172" s="22"/>
      <c r="I2172" s="20"/>
      <c r="J2172" s="20"/>
      <c r="K2172" s="20">
        <v>8</v>
      </c>
      <c r="L2172" s="20"/>
      <c r="M2172" s="20"/>
      <c r="N2172" s="20"/>
      <c r="O2172" s="20">
        <v>8</v>
      </c>
      <c r="P2172" s="23" t="str">
        <f>VLOOKUP(A2172,'ИЗ ОСНОВЫ НОМЕНКЛАТУР'!D:E,2,0)</f>
        <v>Аксессуары для шкафов</v>
      </c>
      <c r="Q2172" s="23" t="str">
        <f>VLOOKUP(A2172,'ИЗ ОСНОВЫ НОМЕНКЛАТУР'!D:F,3,0)</f>
        <v>Шкаф/шкаф-купе наполнение (бренд Aristo)</v>
      </c>
      <c r="R2172" s="40">
        <f>VLOOKUP(A:A,'ИЗ ОСНОВЫ НОМЕНКЛАТУР'!D:G,4,0)</f>
        <v>2304.5</v>
      </c>
      <c r="S2172" s="12" t="str">
        <f>VLOOKUP(A:A,'ИЗ ОСНОВЫ НОМЕНКЛАТУР'!D:H,5,0)</f>
        <v>C</v>
      </c>
      <c r="T2172" s="44">
        <f t="shared" si="399"/>
        <v>0</v>
      </c>
      <c r="U2172" s="44">
        <f t="shared" si="400"/>
        <v>0</v>
      </c>
      <c r="V2172" s="44">
        <f t="shared" si="401"/>
        <v>0</v>
      </c>
      <c r="W2172" s="44">
        <f t="shared" si="402"/>
        <v>0</v>
      </c>
      <c r="X2172" s="44">
        <f t="shared" si="403"/>
        <v>0</v>
      </c>
      <c r="Y2172" s="44">
        <f t="shared" si="404"/>
        <v>0</v>
      </c>
      <c r="Z2172" s="44">
        <f t="shared" si="405"/>
        <v>0</v>
      </c>
      <c r="AA2172" s="44">
        <f t="shared" si="406"/>
        <v>18436</v>
      </c>
      <c r="AB2172" s="44">
        <f t="shared" si="407"/>
        <v>0</v>
      </c>
      <c r="AC2172" s="44">
        <f t="shared" si="408"/>
        <v>0</v>
      </c>
      <c r="AD2172" s="44">
        <f t="shared" si="409"/>
        <v>0</v>
      </c>
      <c r="AE2172" s="12">
        <f t="shared" si="410"/>
        <v>18436</v>
      </c>
    </row>
    <row r="2173" spans="1:31" ht="12.6" hidden="1" customHeight="1" x14ac:dyDescent="0.2">
      <c r="A2173" s="26" t="s">
        <v>3772</v>
      </c>
      <c r="B2173" s="19"/>
      <c r="C2173" s="19"/>
      <c r="D2173" s="20"/>
      <c r="E2173" s="21"/>
      <c r="F2173" s="22"/>
      <c r="G2173" s="21"/>
      <c r="H2173" s="22"/>
      <c r="I2173" s="20"/>
      <c r="J2173" s="20"/>
      <c r="K2173" s="20">
        <v>3</v>
      </c>
      <c r="L2173" s="20"/>
      <c r="M2173" s="20"/>
      <c r="N2173" s="20"/>
      <c r="O2173" s="20">
        <v>3</v>
      </c>
      <c r="P2173" s="23" t="str">
        <f>VLOOKUP(A2173,'ИЗ ОСНОВЫ НОМЕНКЛАТУР'!D:E,2,0)</f>
        <v>Аксессуары для шкафов</v>
      </c>
      <c r="Q2173" s="23" t="str">
        <f>VLOOKUP(A2173,'ИЗ ОСНОВЫ НОМЕНКЛАТУР'!D:F,3,0)</f>
        <v>Шкаф/шкаф-купе наполнение (бренд Aristo)</v>
      </c>
      <c r="R2173" s="40">
        <f>VLOOKUP(A:A,'ИЗ ОСНОВЫ НОМЕНКЛАТУР'!D:G,4,0)</f>
        <v>2411.12</v>
      </c>
      <c r="S2173" s="12" t="str">
        <f>VLOOKUP(A:A,'ИЗ ОСНОВЫ НОМЕНКЛАТУР'!D:H,5,0)</f>
        <v>C</v>
      </c>
      <c r="T2173" s="44">
        <f t="shared" si="399"/>
        <v>0</v>
      </c>
      <c r="U2173" s="44">
        <f t="shared" si="400"/>
        <v>0</v>
      </c>
      <c r="V2173" s="44">
        <f t="shared" si="401"/>
        <v>0</v>
      </c>
      <c r="W2173" s="44">
        <f t="shared" si="402"/>
        <v>0</v>
      </c>
      <c r="X2173" s="44">
        <f t="shared" si="403"/>
        <v>0</v>
      </c>
      <c r="Y2173" s="44">
        <f t="shared" si="404"/>
        <v>0</v>
      </c>
      <c r="Z2173" s="44">
        <f t="shared" si="405"/>
        <v>0</v>
      </c>
      <c r="AA2173" s="44">
        <f t="shared" si="406"/>
        <v>7233.36</v>
      </c>
      <c r="AB2173" s="44">
        <f t="shared" si="407"/>
        <v>0</v>
      </c>
      <c r="AC2173" s="44">
        <f t="shared" si="408"/>
        <v>0</v>
      </c>
      <c r="AD2173" s="44">
        <f t="shared" si="409"/>
        <v>0</v>
      </c>
      <c r="AE2173" s="12">
        <f t="shared" si="410"/>
        <v>7233.36</v>
      </c>
    </row>
    <row r="2174" spans="1:31" ht="12.6" hidden="1" customHeight="1" x14ac:dyDescent="0.2">
      <c r="A2174" s="26" t="s">
        <v>3709</v>
      </c>
      <c r="B2174" s="19"/>
      <c r="C2174" s="19"/>
      <c r="D2174" s="20"/>
      <c r="E2174" s="21"/>
      <c r="F2174" s="22"/>
      <c r="G2174" s="21"/>
      <c r="H2174" s="22"/>
      <c r="I2174" s="20"/>
      <c r="J2174" s="20"/>
      <c r="K2174" s="20">
        <v>19</v>
      </c>
      <c r="L2174" s="20"/>
      <c r="M2174" s="20"/>
      <c r="N2174" s="20"/>
      <c r="O2174" s="20">
        <v>19</v>
      </c>
      <c r="P2174" s="23" t="str">
        <f>VLOOKUP(A2174,'ИЗ ОСНОВЫ НОМЕНКЛАТУР'!D:E,2,0)</f>
        <v>Аксессуары для шкафов</v>
      </c>
      <c r="Q2174" s="23" t="str">
        <f>VLOOKUP(A2174,'ИЗ ОСНОВЫ НОМЕНКЛАТУР'!D:F,3,0)</f>
        <v>Шкаф/шкаф-купе наполнение (бренд Aristo)</v>
      </c>
      <c r="R2174" s="40">
        <f>VLOOKUP(A:A,'ИЗ ОСНОВЫ НОМЕНКЛАТУР'!D:G,4,0)</f>
        <v>16438.8</v>
      </c>
      <c r="S2174" s="12" t="str">
        <f>VLOOKUP(A:A,'ИЗ ОСНОВЫ НОМЕНКЛАТУР'!D:H,5,0)</f>
        <v>C</v>
      </c>
      <c r="T2174" s="44">
        <f t="shared" si="399"/>
        <v>0</v>
      </c>
      <c r="U2174" s="44">
        <f t="shared" si="400"/>
        <v>0</v>
      </c>
      <c r="V2174" s="44">
        <f t="shared" si="401"/>
        <v>0</v>
      </c>
      <c r="W2174" s="44">
        <f t="shared" si="402"/>
        <v>0</v>
      </c>
      <c r="X2174" s="44">
        <f t="shared" si="403"/>
        <v>0</v>
      </c>
      <c r="Y2174" s="44">
        <f t="shared" si="404"/>
        <v>0</v>
      </c>
      <c r="Z2174" s="44">
        <f t="shared" si="405"/>
        <v>0</v>
      </c>
      <c r="AA2174" s="44">
        <f t="shared" si="406"/>
        <v>312337.2</v>
      </c>
      <c r="AB2174" s="44">
        <f t="shared" si="407"/>
        <v>0</v>
      </c>
      <c r="AC2174" s="44">
        <f t="shared" si="408"/>
        <v>0</v>
      </c>
      <c r="AD2174" s="44">
        <f t="shared" si="409"/>
        <v>0</v>
      </c>
      <c r="AE2174" s="12">
        <f t="shared" si="410"/>
        <v>312337.2</v>
      </c>
    </row>
    <row r="2175" spans="1:31" ht="12.6" hidden="1" customHeight="1" x14ac:dyDescent="0.2">
      <c r="A2175" s="26" t="s">
        <v>3711</v>
      </c>
      <c r="B2175" s="19"/>
      <c r="C2175" s="19"/>
      <c r="D2175" s="20"/>
      <c r="E2175" s="21"/>
      <c r="F2175" s="22"/>
      <c r="G2175" s="21"/>
      <c r="H2175" s="22"/>
      <c r="I2175" s="20"/>
      <c r="J2175" s="20"/>
      <c r="K2175" s="20">
        <v>19</v>
      </c>
      <c r="L2175" s="20"/>
      <c r="M2175" s="20"/>
      <c r="N2175" s="20"/>
      <c r="O2175" s="20">
        <v>19</v>
      </c>
      <c r="P2175" s="23" t="str">
        <f>VLOOKUP(A2175,'ИЗ ОСНОВЫ НОМЕНКЛАТУР'!D:E,2,0)</f>
        <v>Аксессуары для шкафов</v>
      </c>
      <c r="Q2175" s="23" t="str">
        <f>VLOOKUP(A2175,'ИЗ ОСНОВЫ НОМЕНКЛАТУР'!D:F,3,0)</f>
        <v>Шкаф/шкаф-купе наполнение (бренд Aristo)</v>
      </c>
      <c r="R2175" s="40">
        <f>VLOOKUP(A:A,'ИЗ ОСНОВЫ НОМЕНКЛАТУР'!D:G,4,0)</f>
        <v>14546.51</v>
      </c>
      <c r="S2175" s="12" t="str">
        <f>VLOOKUP(A:A,'ИЗ ОСНОВЫ НОМЕНКЛАТУР'!D:H,5,0)</f>
        <v>C</v>
      </c>
      <c r="T2175" s="44">
        <f t="shared" si="399"/>
        <v>0</v>
      </c>
      <c r="U2175" s="44">
        <f t="shared" si="400"/>
        <v>0</v>
      </c>
      <c r="V2175" s="44">
        <f t="shared" si="401"/>
        <v>0</v>
      </c>
      <c r="W2175" s="44">
        <f t="shared" si="402"/>
        <v>0</v>
      </c>
      <c r="X2175" s="44">
        <f t="shared" si="403"/>
        <v>0</v>
      </c>
      <c r="Y2175" s="44">
        <f t="shared" si="404"/>
        <v>0</v>
      </c>
      <c r="Z2175" s="44">
        <f t="shared" si="405"/>
        <v>0</v>
      </c>
      <c r="AA2175" s="44">
        <f t="shared" si="406"/>
        <v>276383.69</v>
      </c>
      <c r="AB2175" s="44">
        <f t="shared" si="407"/>
        <v>0</v>
      </c>
      <c r="AC2175" s="44">
        <f t="shared" si="408"/>
        <v>0</v>
      </c>
      <c r="AD2175" s="44">
        <f t="shared" si="409"/>
        <v>0</v>
      </c>
      <c r="AE2175" s="12">
        <f t="shared" si="410"/>
        <v>276383.69</v>
      </c>
    </row>
    <row r="2176" spans="1:31" ht="12.6" hidden="1" customHeight="1" x14ac:dyDescent="0.2">
      <c r="A2176" s="26" t="s">
        <v>4651</v>
      </c>
      <c r="B2176" s="19"/>
      <c r="C2176" s="19"/>
      <c r="D2176" s="20"/>
      <c r="E2176" s="21"/>
      <c r="F2176" s="22"/>
      <c r="G2176" s="21"/>
      <c r="H2176" s="22"/>
      <c r="I2176" s="20"/>
      <c r="J2176" s="20"/>
      <c r="K2176" s="20">
        <v>19</v>
      </c>
      <c r="L2176" s="20"/>
      <c r="M2176" s="20"/>
      <c r="N2176" s="20"/>
      <c r="O2176" s="20">
        <v>19</v>
      </c>
      <c r="P2176" s="23" t="str">
        <f>VLOOKUP(A2176,'ИЗ ОСНОВЫ НОМЕНКЛАТУР'!D:E,2,0)</f>
        <v>Аксессуары для шкафов</v>
      </c>
      <c r="Q2176" s="23" t="str">
        <f>VLOOKUP(A2176,'ИЗ ОСНОВЫ НОМЕНКЛАТУР'!D:F,3,0)</f>
        <v>Шкаф/шкаф-купе наполнение (бренд Aristo)</v>
      </c>
      <c r="R2176" s="40">
        <f>VLOOKUP(A:A,'ИЗ ОСНОВЫ НОМЕНКЛАТУР'!D:G,4,0)</f>
        <v>16391.63157894737</v>
      </c>
      <c r="S2176" s="12" t="str">
        <f>VLOOKUP(A:A,'ИЗ ОСНОВЫ НОМЕНКЛАТУР'!D:H,5,0)</f>
        <v>C</v>
      </c>
      <c r="T2176" s="44">
        <f t="shared" si="399"/>
        <v>0</v>
      </c>
      <c r="U2176" s="44">
        <f t="shared" si="400"/>
        <v>0</v>
      </c>
      <c r="V2176" s="44">
        <f t="shared" si="401"/>
        <v>0</v>
      </c>
      <c r="W2176" s="44">
        <f t="shared" si="402"/>
        <v>0</v>
      </c>
      <c r="X2176" s="44">
        <f t="shared" si="403"/>
        <v>0</v>
      </c>
      <c r="Y2176" s="44">
        <f t="shared" si="404"/>
        <v>0</v>
      </c>
      <c r="Z2176" s="44">
        <f t="shared" si="405"/>
        <v>0</v>
      </c>
      <c r="AA2176" s="44">
        <f t="shared" si="406"/>
        <v>311441.00000000006</v>
      </c>
      <c r="AB2176" s="44">
        <f t="shared" si="407"/>
        <v>0</v>
      </c>
      <c r="AC2176" s="44">
        <f t="shared" si="408"/>
        <v>0</v>
      </c>
      <c r="AD2176" s="44">
        <f t="shared" si="409"/>
        <v>0</v>
      </c>
      <c r="AE2176" s="12">
        <f t="shared" si="410"/>
        <v>311441.00000000006</v>
      </c>
    </row>
    <row r="2177" spans="1:31" ht="12.6" hidden="1" customHeight="1" x14ac:dyDescent="0.2">
      <c r="A2177" s="26" t="s">
        <v>3719</v>
      </c>
      <c r="B2177" s="19"/>
      <c r="C2177" s="19"/>
      <c r="D2177" s="20"/>
      <c r="E2177" s="21"/>
      <c r="F2177" s="22"/>
      <c r="G2177" s="21"/>
      <c r="H2177" s="22"/>
      <c r="I2177" s="20"/>
      <c r="J2177" s="20"/>
      <c r="K2177" s="20">
        <v>19</v>
      </c>
      <c r="L2177" s="20"/>
      <c r="M2177" s="20"/>
      <c r="N2177" s="20"/>
      <c r="O2177" s="20">
        <v>19</v>
      </c>
      <c r="P2177" s="23" t="str">
        <f>VLOOKUP(A2177,'ИЗ ОСНОВЫ НОМЕНКЛАТУР'!D:E,2,0)</f>
        <v>Аксессуары для шкафов</v>
      </c>
      <c r="Q2177" s="23" t="str">
        <f>VLOOKUP(A2177,'ИЗ ОСНОВЫ НОМЕНКЛАТУР'!D:F,3,0)</f>
        <v>Шкаф/шкаф-купе наполнение (бренд Aristo)</v>
      </c>
      <c r="R2177" s="40">
        <f>VLOOKUP(A:A,'ИЗ ОСНОВЫ НОМЕНКЛАТУР'!D:G,4,0)</f>
        <v>7730.99</v>
      </c>
      <c r="S2177" s="12" t="str">
        <f>VLOOKUP(A:A,'ИЗ ОСНОВЫ НОМЕНКЛАТУР'!D:H,5,0)</f>
        <v>C</v>
      </c>
      <c r="T2177" s="44">
        <f t="shared" si="399"/>
        <v>0</v>
      </c>
      <c r="U2177" s="44">
        <f t="shared" si="400"/>
        <v>0</v>
      </c>
      <c r="V2177" s="44">
        <f t="shared" si="401"/>
        <v>0</v>
      </c>
      <c r="W2177" s="44">
        <f t="shared" si="402"/>
        <v>0</v>
      </c>
      <c r="X2177" s="44">
        <f t="shared" si="403"/>
        <v>0</v>
      </c>
      <c r="Y2177" s="44">
        <f t="shared" si="404"/>
        <v>0</v>
      </c>
      <c r="Z2177" s="44">
        <f t="shared" si="405"/>
        <v>0</v>
      </c>
      <c r="AA2177" s="44">
        <f t="shared" si="406"/>
        <v>146888.81</v>
      </c>
      <c r="AB2177" s="44">
        <f t="shared" si="407"/>
        <v>0</v>
      </c>
      <c r="AC2177" s="44">
        <f t="shared" si="408"/>
        <v>0</v>
      </c>
      <c r="AD2177" s="44">
        <f t="shared" si="409"/>
        <v>0</v>
      </c>
      <c r="AE2177" s="12">
        <f t="shared" si="410"/>
        <v>146888.81</v>
      </c>
    </row>
    <row r="2178" spans="1:31" ht="12.6" hidden="1" customHeight="1" x14ac:dyDescent="0.2">
      <c r="A2178" s="26" t="s">
        <v>3726</v>
      </c>
      <c r="B2178" s="19"/>
      <c r="C2178" s="19"/>
      <c r="D2178" s="20"/>
      <c r="E2178" s="21"/>
      <c r="F2178" s="22"/>
      <c r="G2178" s="21"/>
      <c r="H2178" s="22"/>
      <c r="I2178" s="20"/>
      <c r="J2178" s="20"/>
      <c r="K2178" s="20">
        <v>18</v>
      </c>
      <c r="L2178" s="20"/>
      <c r="M2178" s="20"/>
      <c r="N2178" s="20"/>
      <c r="O2178" s="20">
        <v>18</v>
      </c>
      <c r="P2178" s="23" t="str">
        <f>VLOOKUP(A2178,'ИЗ ОСНОВЫ НОМЕНКЛАТУР'!D:E,2,0)</f>
        <v>Аксессуары для шкафов</v>
      </c>
      <c r="Q2178" s="23" t="str">
        <f>VLOOKUP(A2178,'ИЗ ОСНОВЫ НОМЕНКЛАТУР'!D:F,3,0)</f>
        <v>Шкаф/шкаф-купе наполнение (бренд Aristo)</v>
      </c>
      <c r="R2178" s="40">
        <f>VLOOKUP(A:A,'ИЗ ОСНОВЫ НОМЕНКЛАТУР'!D:G,4,0)</f>
        <v>6848.8</v>
      </c>
      <c r="S2178" s="12" t="str">
        <f>VLOOKUP(A:A,'ИЗ ОСНОВЫ НОМЕНКЛАТУР'!D:H,5,0)</f>
        <v>C</v>
      </c>
      <c r="T2178" s="44">
        <f t="shared" si="399"/>
        <v>0</v>
      </c>
      <c r="U2178" s="44">
        <f t="shared" si="400"/>
        <v>0</v>
      </c>
      <c r="V2178" s="44">
        <f t="shared" si="401"/>
        <v>0</v>
      </c>
      <c r="W2178" s="44">
        <f t="shared" si="402"/>
        <v>0</v>
      </c>
      <c r="X2178" s="44">
        <f t="shared" si="403"/>
        <v>0</v>
      </c>
      <c r="Y2178" s="44">
        <f t="shared" si="404"/>
        <v>0</v>
      </c>
      <c r="Z2178" s="44">
        <f t="shared" si="405"/>
        <v>0</v>
      </c>
      <c r="AA2178" s="44">
        <f t="shared" si="406"/>
        <v>123278.40000000001</v>
      </c>
      <c r="AB2178" s="44">
        <f t="shared" si="407"/>
        <v>0</v>
      </c>
      <c r="AC2178" s="44">
        <f t="shared" si="408"/>
        <v>0</v>
      </c>
      <c r="AD2178" s="44">
        <f t="shared" si="409"/>
        <v>0</v>
      </c>
      <c r="AE2178" s="12">
        <f t="shared" si="410"/>
        <v>123278.40000000001</v>
      </c>
    </row>
    <row r="2179" spans="1:31" ht="12.6" hidden="1" customHeight="1" x14ac:dyDescent="0.2">
      <c r="A2179" s="26" t="s">
        <v>4652</v>
      </c>
      <c r="B2179" s="19"/>
      <c r="C2179" s="19"/>
      <c r="D2179" s="20"/>
      <c r="E2179" s="21"/>
      <c r="F2179" s="22"/>
      <c r="G2179" s="21"/>
      <c r="H2179" s="22"/>
      <c r="I2179" s="20"/>
      <c r="J2179" s="20"/>
      <c r="K2179" s="20">
        <v>19</v>
      </c>
      <c r="L2179" s="20"/>
      <c r="M2179" s="20"/>
      <c r="N2179" s="20"/>
      <c r="O2179" s="20">
        <v>19</v>
      </c>
      <c r="P2179" s="23" t="str">
        <f>VLOOKUP(A2179,'ИЗ ОСНОВЫ НОМЕНКЛАТУР'!D:E,2,0)</f>
        <v>Аксессуары для шкафов</v>
      </c>
      <c r="Q2179" s="23" t="str">
        <f>VLOOKUP(A2179,'ИЗ ОСНОВЫ НОМЕНКЛАТУР'!D:F,3,0)</f>
        <v>Шкаф/шкаф-купе наполнение (бренд Aristo)</v>
      </c>
      <c r="R2179" s="40">
        <f>VLOOKUP(A:A,'ИЗ ОСНОВЫ НОМЕНКЛАТУР'!D:G,4,0)</f>
        <v>7708.7894736842109</v>
      </c>
      <c r="S2179" s="12" t="str">
        <f>VLOOKUP(A:A,'ИЗ ОСНОВЫ НОМЕНКЛАТУР'!D:H,5,0)</f>
        <v>C</v>
      </c>
      <c r="T2179" s="44">
        <f t="shared" si="399"/>
        <v>0</v>
      </c>
      <c r="U2179" s="44">
        <f t="shared" si="400"/>
        <v>0</v>
      </c>
      <c r="V2179" s="44">
        <f t="shared" si="401"/>
        <v>0</v>
      </c>
      <c r="W2179" s="44">
        <f t="shared" si="402"/>
        <v>0</v>
      </c>
      <c r="X2179" s="44">
        <f t="shared" si="403"/>
        <v>0</v>
      </c>
      <c r="Y2179" s="44">
        <f t="shared" si="404"/>
        <v>0</v>
      </c>
      <c r="Z2179" s="44">
        <f t="shared" si="405"/>
        <v>0</v>
      </c>
      <c r="AA2179" s="44">
        <f t="shared" si="406"/>
        <v>146467</v>
      </c>
      <c r="AB2179" s="44">
        <f t="shared" si="407"/>
        <v>0</v>
      </c>
      <c r="AC2179" s="44">
        <f t="shared" si="408"/>
        <v>0</v>
      </c>
      <c r="AD2179" s="44">
        <f t="shared" si="409"/>
        <v>0</v>
      </c>
      <c r="AE2179" s="12">
        <f t="shared" si="410"/>
        <v>146467</v>
      </c>
    </row>
    <row r="2180" spans="1:31" ht="12.6" hidden="1" customHeight="1" x14ac:dyDescent="0.2">
      <c r="A2180" s="26" t="s">
        <v>3834</v>
      </c>
      <c r="B2180" s="19"/>
      <c r="C2180" s="19"/>
      <c r="D2180" s="20"/>
      <c r="E2180" s="21"/>
      <c r="F2180" s="22"/>
      <c r="G2180" s="21"/>
      <c r="H2180" s="22"/>
      <c r="I2180" s="20"/>
      <c r="J2180" s="20"/>
      <c r="K2180" s="20">
        <v>2.5</v>
      </c>
      <c r="L2180" s="20"/>
      <c r="M2180" s="20"/>
      <c r="N2180" s="20"/>
      <c r="O2180" s="20">
        <v>2.5</v>
      </c>
      <c r="P2180" s="23" t="str">
        <f>VLOOKUP(A2180,'ИЗ ОСНОВЫ НОМЕНКЛАТУР'!D:E,2,0)</f>
        <v>Аксессуары для шкафов</v>
      </c>
      <c r="Q2180" s="23" t="str">
        <f>VLOOKUP(A2180,'ИЗ ОСНОВЫ НОМЕНКЛАТУР'!D:F,3,0)</f>
        <v>Шкаф/шкаф-купе наполнение (бренд Aristo)</v>
      </c>
      <c r="R2180" s="40">
        <f>VLOOKUP(A:A,'ИЗ ОСНОВЫ НОМЕНКЛАТУР'!D:G,4,0)</f>
        <v>2944.62</v>
      </c>
      <c r="S2180" s="12" t="str">
        <f>VLOOKUP(A:A,'ИЗ ОСНОВЫ НОМЕНКЛАТУР'!D:H,5,0)</f>
        <v>C</v>
      </c>
      <c r="T2180" s="44">
        <f t="shared" si="399"/>
        <v>0</v>
      </c>
      <c r="U2180" s="44">
        <f t="shared" si="400"/>
        <v>0</v>
      </c>
      <c r="V2180" s="44">
        <f t="shared" si="401"/>
        <v>0</v>
      </c>
      <c r="W2180" s="44">
        <f t="shared" si="402"/>
        <v>0</v>
      </c>
      <c r="X2180" s="44">
        <f t="shared" si="403"/>
        <v>0</v>
      </c>
      <c r="Y2180" s="44">
        <f t="shared" si="404"/>
        <v>0</v>
      </c>
      <c r="Z2180" s="44">
        <f t="shared" si="405"/>
        <v>0</v>
      </c>
      <c r="AA2180" s="44">
        <f t="shared" si="406"/>
        <v>7361.5499999999993</v>
      </c>
      <c r="AB2180" s="44">
        <f t="shared" si="407"/>
        <v>0</v>
      </c>
      <c r="AC2180" s="44">
        <f t="shared" si="408"/>
        <v>0</v>
      </c>
      <c r="AD2180" s="44">
        <f t="shared" si="409"/>
        <v>0</v>
      </c>
      <c r="AE2180" s="12">
        <f t="shared" si="410"/>
        <v>7361.5499999999993</v>
      </c>
    </row>
    <row r="2181" spans="1:31" ht="12.6" hidden="1" customHeight="1" x14ac:dyDescent="0.2">
      <c r="A2181" s="26" t="s">
        <v>4653</v>
      </c>
      <c r="B2181" s="19"/>
      <c r="C2181" s="19"/>
      <c r="D2181" s="20"/>
      <c r="E2181" s="21"/>
      <c r="F2181" s="22"/>
      <c r="G2181" s="21"/>
      <c r="H2181" s="22"/>
      <c r="I2181" s="20"/>
      <c r="J2181" s="20">
        <v>16.334</v>
      </c>
      <c r="K2181" s="20"/>
      <c r="L2181" s="20"/>
      <c r="M2181" s="20"/>
      <c r="N2181" s="20"/>
      <c r="O2181" s="20">
        <v>16.334</v>
      </c>
      <c r="P2181" s="23" t="str">
        <f>VLOOKUP(A2181,'ИЗ ОСНОВЫ НОМЕНКЛАТУР'!D:E,2,0)</f>
        <v>Аксессуары для шкафов</v>
      </c>
      <c r="Q2181" s="23" t="str">
        <f>VLOOKUP(A2181,'ИЗ ОСНОВЫ НОМЕНКЛАТУР'!D:F,3,0)</f>
        <v>Шкаф/шкаф-купе наполнение (бренд Aristo)</v>
      </c>
      <c r="R2181" s="40">
        <f>VLOOKUP(A:A,'ИЗ ОСНОВЫ НОМЕНКЛАТУР'!D:G,4,0)</f>
        <v>4435.3495775682622</v>
      </c>
      <c r="S2181" s="12" t="str">
        <f>VLOOKUP(A:A,'ИЗ ОСНОВЫ НОМЕНКЛАТУР'!D:H,5,0)</f>
        <v>C</v>
      </c>
      <c r="T2181" s="44">
        <f t="shared" si="399"/>
        <v>0</v>
      </c>
      <c r="U2181" s="44">
        <f t="shared" si="400"/>
        <v>0</v>
      </c>
      <c r="V2181" s="44">
        <f t="shared" si="401"/>
        <v>0</v>
      </c>
      <c r="W2181" s="44">
        <f t="shared" si="402"/>
        <v>0</v>
      </c>
      <c r="X2181" s="44">
        <f t="shared" si="403"/>
        <v>0</v>
      </c>
      <c r="Y2181" s="44">
        <f t="shared" si="404"/>
        <v>0</v>
      </c>
      <c r="Z2181" s="44">
        <f t="shared" si="405"/>
        <v>72447</v>
      </c>
      <c r="AA2181" s="44">
        <f t="shared" si="406"/>
        <v>0</v>
      </c>
      <c r="AB2181" s="44">
        <f t="shared" si="407"/>
        <v>0</v>
      </c>
      <c r="AC2181" s="44">
        <f t="shared" si="408"/>
        <v>0</v>
      </c>
      <c r="AD2181" s="44">
        <f t="shared" si="409"/>
        <v>0</v>
      </c>
      <c r="AE2181" s="12">
        <f t="shared" si="410"/>
        <v>72447</v>
      </c>
    </row>
    <row r="2182" spans="1:31" ht="12.6" hidden="1" customHeight="1" x14ac:dyDescent="0.2">
      <c r="A2182" s="26" t="s">
        <v>3853</v>
      </c>
      <c r="B2182" s="19"/>
      <c r="C2182" s="19"/>
      <c r="D2182" s="20"/>
      <c r="E2182" s="21"/>
      <c r="F2182" s="22"/>
      <c r="G2182" s="21"/>
      <c r="H2182" s="22"/>
      <c r="I2182" s="20"/>
      <c r="J2182" s="20">
        <v>12</v>
      </c>
      <c r="K2182" s="20"/>
      <c r="L2182" s="20"/>
      <c r="M2182" s="20"/>
      <c r="N2182" s="20"/>
      <c r="O2182" s="20">
        <v>12</v>
      </c>
      <c r="P2182" s="23" t="str">
        <f>VLOOKUP(A2182,'ИЗ ОСНОВЫ НОМЕНКЛАТУР'!D:E,2,0)</f>
        <v>Аксессуары для шкафов</v>
      </c>
      <c r="Q2182" s="23" t="str">
        <f>VLOOKUP(A2182,'ИЗ ОСНОВЫ НОМЕНКЛАТУР'!D:F,3,0)</f>
        <v>Шкаф/шкаф-купе наполнение (бренд Aristo)</v>
      </c>
      <c r="R2182" s="40">
        <f>VLOOKUP(A:A,'ИЗ ОСНОВЫ НОМЕНКЛАТУР'!D:G,4,0)</f>
        <v>3050.1349325337333</v>
      </c>
      <c r="S2182" s="12" t="str">
        <f>VLOOKUP(A:A,'ИЗ ОСНОВЫ НОМЕНКЛАТУР'!D:H,5,0)</f>
        <v>C</v>
      </c>
      <c r="T2182" s="44">
        <f t="shared" si="399"/>
        <v>0</v>
      </c>
      <c r="U2182" s="44">
        <f t="shared" si="400"/>
        <v>0</v>
      </c>
      <c r="V2182" s="44">
        <f t="shared" si="401"/>
        <v>0</v>
      </c>
      <c r="W2182" s="44">
        <f t="shared" si="402"/>
        <v>0</v>
      </c>
      <c r="X2182" s="44">
        <f t="shared" si="403"/>
        <v>0</v>
      </c>
      <c r="Y2182" s="44">
        <f t="shared" si="404"/>
        <v>0</v>
      </c>
      <c r="Z2182" s="44">
        <f t="shared" si="405"/>
        <v>36601.619190404803</v>
      </c>
      <c r="AA2182" s="44">
        <f t="shared" si="406"/>
        <v>0</v>
      </c>
      <c r="AB2182" s="44">
        <f t="shared" si="407"/>
        <v>0</v>
      </c>
      <c r="AC2182" s="44">
        <f t="shared" si="408"/>
        <v>0</v>
      </c>
      <c r="AD2182" s="44">
        <f t="shared" si="409"/>
        <v>0</v>
      </c>
      <c r="AE2182" s="12">
        <f t="shared" si="410"/>
        <v>36601.619190404803</v>
      </c>
    </row>
    <row r="2183" spans="1:31" ht="12.6" hidden="1" customHeight="1" x14ac:dyDescent="0.2">
      <c r="A2183" s="26" t="s">
        <v>3840</v>
      </c>
      <c r="B2183" s="19"/>
      <c r="C2183" s="19"/>
      <c r="D2183" s="20"/>
      <c r="E2183" s="21"/>
      <c r="F2183" s="22"/>
      <c r="G2183" s="21"/>
      <c r="H2183" s="22"/>
      <c r="I2183" s="20"/>
      <c r="J2183" s="20"/>
      <c r="K2183" s="20">
        <v>7.5</v>
      </c>
      <c r="L2183" s="20"/>
      <c r="M2183" s="20"/>
      <c r="N2183" s="20"/>
      <c r="O2183" s="20">
        <v>7.5</v>
      </c>
      <c r="P2183" s="23" t="str">
        <f>VLOOKUP(A2183,'ИЗ ОСНОВЫ НОМЕНКЛАТУР'!D:E,2,0)</f>
        <v>Аксессуары для шкафов</v>
      </c>
      <c r="Q2183" s="23" t="str">
        <f>VLOOKUP(A2183,'ИЗ ОСНОВЫ НОМЕНКЛАТУР'!D:F,3,0)</f>
        <v>Шкаф/шкаф-купе наполнение (бренд Aristo)</v>
      </c>
      <c r="R2183" s="40">
        <f>VLOOKUP(A:A,'ИЗ ОСНОВЫ НОМЕНКЛАТУР'!D:G,4,0)</f>
        <v>2944.3812499999999</v>
      </c>
      <c r="S2183" s="12" t="str">
        <f>VLOOKUP(A:A,'ИЗ ОСНОВЫ НОМЕНКЛАТУР'!D:H,5,0)</f>
        <v>C</v>
      </c>
      <c r="T2183" s="44">
        <f t="shared" si="399"/>
        <v>0</v>
      </c>
      <c r="U2183" s="44">
        <f t="shared" si="400"/>
        <v>0</v>
      </c>
      <c r="V2183" s="44">
        <f t="shared" si="401"/>
        <v>0</v>
      </c>
      <c r="W2183" s="44">
        <f t="shared" si="402"/>
        <v>0</v>
      </c>
      <c r="X2183" s="44">
        <f t="shared" si="403"/>
        <v>0</v>
      </c>
      <c r="Y2183" s="44">
        <f t="shared" si="404"/>
        <v>0</v>
      </c>
      <c r="Z2183" s="44">
        <f t="shared" si="405"/>
        <v>0</v>
      </c>
      <c r="AA2183" s="44">
        <f t="shared" si="406"/>
        <v>22082.859375</v>
      </c>
      <c r="AB2183" s="44">
        <f t="shared" si="407"/>
        <v>0</v>
      </c>
      <c r="AC2183" s="44">
        <f t="shared" si="408"/>
        <v>0</v>
      </c>
      <c r="AD2183" s="44">
        <f t="shared" si="409"/>
        <v>0</v>
      </c>
      <c r="AE2183" s="12">
        <f t="shared" si="410"/>
        <v>22082.859375</v>
      </c>
    </row>
    <row r="2184" spans="1:31" ht="12.6" hidden="1" customHeight="1" x14ac:dyDescent="0.2">
      <c r="A2184" s="26" t="s">
        <v>3876</v>
      </c>
      <c r="B2184" s="19"/>
      <c r="C2184" s="19"/>
      <c r="D2184" s="20"/>
      <c r="E2184" s="21"/>
      <c r="F2184" s="22"/>
      <c r="G2184" s="21"/>
      <c r="H2184" s="22"/>
      <c r="I2184" s="20"/>
      <c r="J2184" s="20">
        <v>3.9329999999999998</v>
      </c>
      <c r="K2184" s="20"/>
      <c r="L2184" s="20"/>
      <c r="M2184" s="20"/>
      <c r="N2184" s="20"/>
      <c r="O2184" s="20">
        <v>3.9329999999999998</v>
      </c>
      <c r="P2184" s="23" t="str">
        <f>VLOOKUP(A2184,'ИЗ ОСНОВЫ НОМЕНКЛАТУР'!D:E,2,0)</f>
        <v>Аксессуары для шкафов</v>
      </c>
      <c r="Q2184" s="23" t="str">
        <f>VLOOKUP(A2184,'ИЗ ОСНОВЫ НОМЕНКЛАТУР'!D:F,3,0)</f>
        <v>Шкаф/шкаф-купе наполнение (бренд Aristo)</v>
      </c>
      <c r="R2184" s="40">
        <f>VLOOKUP(A:A,'ИЗ ОСНОВЫ НОМЕНКЛАТУР'!D:G,4,0)</f>
        <v>5374.7722222222219</v>
      </c>
      <c r="S2184" s="12" t="str">
        <f>VLOOKUP(A:A,'ИЗ ОСНОВЫ НОМЕНКЛАТУР'!D:H,5,0)</f>
        <v>C</v>
      </c>
      <c r="T2184" s="44">
        <f t="shared" si="399"/>
        <v>0</v>
      </c>
      <c r="U2184" s="44">
        <f t="shared" si="400"/>
        <v>0</v>
      </c>
      <c r="V2184" s="44">
        <f t="shared" si="401"/>
        <v>0</v>
      </c>
      <c r="W2184" s="44">
        <f t="shared" si="402"/>
        <v>0</v>
      </c>
      <c r="X2184" s="44">
        <f t="shared" si="403"/>
        <v>0</v>
      </c>
      <c r="Y2184" s="44">
        <f t="shared" si="404"/>
        <v>0</v>
      </c>
      <c r="Z2184" s="44">
        <f t="shared" si="405"/>
        <v>21138.979149999999</v>
      </c>
      <c r="AA2184" s="44">
        <f t="shared" si="406"/>
        <v>0</v>
      </c>
      <c r="AB2184" s="44">
        <f t="shared" si="407"/>
        <v>0</v>
      </c>
      <c r="AC2184" s="44">
        <f t="shared" si="408"/>
        <v>0</v>
      </c>
      <c r="AD2184" s="44">
        <f t="shared" si="409"/>
        <v>0</v>
      </c>
      <c r="AE2184" s="12">
        <f t="shared" si="410"/>
        <v>21138.979149999999</v>
      </c>
    </row>
    <row r="2185" spans="1:31" ht="12.6" hidden="1" customHeight="1" x14ac:dyDescent="0.2">
      <c r="A2185" s="26" t="s">
        <v>3871</v>
      </c>
      <c r="B2185" s="19"/>
      <c r="C2185" s="19"/>
      <c r="D2185" s="20"/>
      <c r="E2185" s="21"/>
      <c r="F2185" s="22"/>
      <c r="G2185" s="21"/>
      <c r="H2185" s="22"/>
      <c r="I2185" s="20"/>
      <c r="J2185" s="20">
        <v>5.6669999999999998</v>
      </c>
      <c r="K2185" s="20"/>
      <c r="L2185" s="20"/>
      <c r="M2185" s="20"/>
      <c r="N2185" s="20"/>
      <c r="O2185" s="20">
        <v>5.6669999999999998</v>
      </c>
      <c r="P2185" s="23" t="str">
        <f>VLOOKUP(A2185,'ИЗ ОСНОВЫ НОМЕНКЛАТУР'!D:E,2,0)</f>
        <v>Аксессуары для шкафов</v>
      </c>
      <c r="Q2185" s="23" t="str">
        <f>VLOOKUP(A2185,'ИЗ ОСНОВЫ НОМЕНКЛАТУР'!D:F,3,0)</f>
        <v>Шкаф/шкаф-купе наполнение (бренд Aristo)</v>
      </c>
      <c r="R2185" s="40">
        <f>VLOOKUP(A:A,'ИЗ ОСНОВЫ НОМЕНКЛАТУР'!D:G,4,0)</f>
        <v>5358.9789789789784</v>
      </c>
      <c r="S2185" s="12" t="str">
        <f>VLOOKUP(A:A,'ИЗ ОСНОВЫ НОМЕНКЛАТУР'!D:H,5,0)</f>
        <v>C</v>
      </c>
      <c r="T2185" s="44">
        <f t="shared" ref="T2185:T2248" si="411">$R2185*D2185</f>
        <v>0</v>
      </c>
      <c r="U2185" s="44">
        <f t="shared" ref="U2185:U2248" si="412">$R2185*E2185</f>
        <v>0</v>
      </c>
      <c r="V2185" s="44">
        <f t="shared" ref="V2185:V2248" si="413">$R2185*F2185</f>
        <v>0</v>
      </c>
      <c r="W2185" s="44">
        <f t="shared" ref="W2185:W2248" si="414">$R2185*G2185</f>
        <v>0</v>
      </c>
      <c r="X2185" s="44">
        <f t="shared" ref="X2185:X2248" si="415">$R2185*H2185</f>
        <v>0</v>
      </c>
      <c r="Y2185" s="44">
        <f t="shared" ref="Y2185:Y2248" si="416">$R2185*I2185</f>
        <v>0</v>
      </c>
      <c r="Z2185" s="44">
        <f t="shared" ref="Z2185:Z2248" si="417">$R2185*J2185</f>
        <v>30369.333873873871</v>
      </c>
      <c r="AA2185" s="44">
        <f t="shared" ref="AA2185:AA2248" si="418">$R2185*K2185</f>
        <v>0</v>
      </c>
      <c r="AB2185" s="44">
        <f t="shared" ref="AB2185:AB2248" si="419">$R2185*L2185</f>
        <v>0</v>
      </c>
      <c r="AC2185" s="44">
        <f t="shared" ref="AC2185:AC2248" si="420">$R2185*M2185</f>
        <v>0</v>
      </c>
      <c r="AD2185" s="44">
        <f t="shared" ref="AD2185:AD2248" si="421">$R2185*N2185</f>
        <v>0</v>
      </c>
      <c r="AE2185" s="12">
        <f t="shared" ref="AE2185:AE2248" si="422">SUM(T2185:AD2185)</f>
        <v>30369.333873873871</v>
      </c>
    </row>
    <row r="2186" spans="1:31" ht="12.6" hidden="1" customHeight="1" x14ac:dyDescent="0.2">
      <c r="A2186" s="26" t="s">
        <v>3869</v>
      </c>
      <c r="B2186" s="19"/>
      <c r="C2186" s="19"/>
      <c r="D2186" s="20"/>
      <c r="E2186" s="21"/>
      <c r="F2186" s="22"/>
      <c r="G2186" s="21"/>
      <c r="H2186" s="22"/>
      <c r="I2186" s="20"/>
      <c r="J2186" s="20">
        <v>0.33400000000000002</v>
      </c>
      <c r="K2186" s="20"/>
      <c r="L2186" s="20"/>
      <c r="M2186" s="20"/>
      <c r="N2186" s="20"/>
      <c r="O2186" s="20">
        <v>0.33400000000000002</v>
      </c>
      <c r="P2186" s="23" t="str">
        <f>VLOOKUP(A2186,'ИЗ ОСНОВЫ НОМЕНКЛАТУР'!D:E,2,0)</f>
        <v>Аксессуары для шкафов</v>
      </c>
      <c r="Q2186" s="23" t="str">
        <f>VLOOKUP(A2186,'ИЗ ОСНОВЫ НОМЕНКЛАТУР'!D:F,3,0)</f>
        <v>Шкаф/шкаф-купе наполнение (бренд Aristo)</v>
      </c>
      <c r="R2186" s="40">
        <f>VLOOKUP(A:A,'ИЗ ОСНОВЫ НОМЕНКЛАТУР'!D:G,4,0)</f>
        <v>5298.4084084084079</v>
      </c>
      <c r="S2186" s="12" t="str">
        <f>VLOOKUP(A:A,'ИЗ ОСНОВЫ НОМЕНКЛАТУР'!D:H,5,0)</f>
        <v>C</v>
      </c>
      <c r="T2186" s="44">
        <f t="shared" si="411"/>
        <v>0</v>
      </c>
      <c r="U2186" s="44">
        <f t="shared" si="412"/>
        <v>0</v>
      </c>
      <c r="V2186" s="44">
        <f t="shared" si="413"/>
        <v>0</v>
      </c>
      <c r="W2186" s="44">
        <f t="shared" si="414"/>
        <v>0</v>
      </c>
      <c r="X2186" s="44">
        <f t="shared" si="415"/>
        <v>0</v>
      </c>
      <c r="Y2186" s="44">
        <f t="shared" si="416"/>
        <v>0</v>
      </c>
      <c r="Z2186" s="44">
        <f t="shared" si="417"/>
        <v>1769.6684084084084</v>
      </c>
      <c r="AA2186" s="44">
        <f t="shared" si="418"/>
        <v>0</v>
      </c>
      <c r="AB2186" s="44">
        <f t="shared" si="419"/>
        <v>0</v>
      </c>
      <c r="AC2186" s="44">
        <f t="shared" si="420"/>
        <v>0</v>
      </c>
      <c r="AD2186" s="44">
        <f t="shared" si="421"/>
        <v>0</v>
      </c>
      <c r="AE2186" s="12">
        <f t="shared" si="422"/>
        <v>1769.6684084084084</v>
      </c>
    </row>
    <row r="2187" spans="1:31" ht="12.6" hidden="1" customHeight="1" x14ac:dyDescent="0.2">
      <c r="A2187" s="26" t="s">
        <v>4654</v>
      </c>
      <c r="B2187" s="19"/>
      <c r="C2187" s="19"/>
      <c r="D2187" s="20"/>
      <c r="E2187" s="21"/>
      <c r="F2187" s="22"/>
      <c r="G2187" s="21"/>
      <c r="H2187" s="22"/>
      <c r="I2187" s="20"/>
      <c r="J2187" s="20">
        <v>0.33300000000000002</v>
      </c>
      <c r="K2187" s="20"/>
      <c r="L2187" s="20"/>
      <c r="M2187" s="20"/>
      <c r="N2187" s="20"/>
      <c r="O2187" s="20">
        <v>0.33300000000000002</v>
      </c>
      <c r="P2187" s="23" t="str">
        <f>VLOOKUP(A2187,'ИЗ ОСНОВЫ НОМЕНКЛАТУР'!D:E,2,0)</f>
        <v>Аксессуары для шкафов</v>
      </c>
      <c r="Q2187" s="23" t="str">
        <f>VLOOKUP(A2187,'ИЗ ОСНОВЫ НОМЕНКЛАТУР'!D:F,3,0)</f>
        <v>Шкаф/шкаф-купе наполнение (бренд Aristo)</v>
      </c>
      <c r="R2187" s="40">
        <f>VLOOKUP(A:A,'ИЗ ОСНОВЫ НОМЕНКЛАТУР'!D:G,4,0)</f>
        <v>2990.9909909909907</v>
      </c>
      <c r="S2187" s="12" t="str">
        <f>VLOOKUP(A:A,'ИЗ ОСНОВЫ НОМЕНКЛАТУР'!D:H,5,0)</f>
        <v>C</v>
      </c>
      <c r="T2187" s="44">
        <f t="shared" si="411"/>
        <v>0</v>
      </c>
      <c r="U2187" s="44">
        <f t="shared" si="412"/>
        <v>0</v>
      </c>
      <c r="V2187" s="44">
        <f t="shared" si="413"/>
        <v>0</v>
      </c>
      <c r="W2187" s="44">
        <f t="shared" si="414"/>
        <v>0</v>
      </c>
      <c r="X2187" s="44">
        <f t="shared" si="415"/>
        <v>0</v>
      </c>
      <c r="Y2187" s="44">
        <f t="shared" si="416"/>
        <v>0</v>
      </c>
      <c r="Z2187" s="44">
        <f t="shared" si="417"/>
        <v>996</v>
      </c>
      <c r="AA2187" s="44">
        <f t="shared" si="418"/>
        <v>0</v>
      </c>
      <c r="AB2187" s="44">
        <f t="shared" si="419"/>
        <v>0</v>
      </c>
      <c r="AC2187" s="44">
        <f t="shared" si="420"/>
        <v>0</v>
      </c>
      <c r="AD2187" s="44">
        <f t="shared" si="421"/>
        <v>0</v>
      </c>
      <c r="AE2187" s="12">
        <f t="shared" si="422"/>
        <v>996</v>
      </c>
    </row>
    <row r="2188" spans="1:31" ht="12.6" hidden="1" customHeight="1" x14ac:dyDescent="0.2">
      <c r="A2188" s="26" t="s">
        <v>3849</v>
      </c>
      <c r="B2188" s="19"/>
      <c r="C2188" s="19"/>
      <c r="D2188" s="20"/>
      <c r="E2188" s="21"/>
      <c r="F2188" s="22"/>
      <c r="G2188" s="21"/>
      <c r="H2188" s="22"/>
      <c r="I2188" s="20"/>
      <c r="J2188" s="20"/>
      <c r="K2188" s="20">
        <v>1</v>
      </c>
      <c r="L2188" s="20"/>
      <c r="M2188" s="20"/>
      <c r="N2188" s="20"/>
      <c r="O2188" s="20">
        <v>1</v>
      </c>
      <c r="P2188" s="23" t="str">
        <f>VLOOKUP(A2188,'ИЗ ОСНОВЫ НОМЕНКЛАТУР'!D:E,2,0)</f>
        <v>Аксессуары для шкафов</v>
      </c>
      <c r="Q2188" s="23" t="str">
        <f>VLOOKUP(A2188,'ИЗ ОСНОВЫ НОМЕНКЛАТУР'!D:F,3,0)</f>
        <v>Шкаф/шкаф-купе наполнение (бренд Aristo)</v>
      </c>
      <c r="R2188" s="40">
        <f>VLOOKUP(A:A,'ИЗ ОСНОВЫ НОМЕНКЛАТУР'!D:G,4,0)</f>
        <v>2919.2133333333331</v>
      </c>
      <c r="S2188" s="12" t="str">
        <f>VLOOKUP(A:A,'ИЗ ОСНОВЫ НОМЕНКЛАТУР'!D:H,5,0)</f>
        <v>C</v>
      </c>
      <c r="T2188" s="44">
        <f t="shared" si="411"/>
        <v>0</v>
      </c>
      <c r="U2188" s="44">
        <f t="shared" si="412"/>
        <v>0</v>
      </c>
      <c r="V2188" s="44">
        <f t="shared" si="413"/>
        <v>0</v>
      </c>
      <c r="W2188" s="44">
        <f t="shared" si="414"/>
        <v>0</v>
      </c>
      <c r="X2188" s="44">
        <f t="shared" si="415"/>
        <v>0</v>
      </c>
      <c r="Y2188" s="44">
        <f t="shared" si="416"/>
        <v>0</v>
      </c>
      <c r="Z2188" s="44">
        <f t="shared" si="417"/>
        <v>0</v>
      </c>
      <c r="AA2188" s="44">
        <f t="shared" si="418"/>
        <v>2919.2133333333331</v>
      </c>
      <c r="AB2188" s="44">
        <f t="shared" si="419"/>
        <v>0</v>
      </c>
      <c r="AC2188" s="44">
        <f t="shared" si="420"/>
        <v>0</v>
      </c>
      <c r="AD2188" s="44">
        <f t="shared" si="421"/>
        <v>0</v>
      </c>
      <c r="AE2188" s="12">
        <f t="shared" si="422"/>
        <v>2919.2133333333331</v>
      </c>
    </row>
    <row r="2189" spans="1:31" ht="12.6" hidden="1" customHeight="1" x14ac:dyDescent="0.2">
      <c r="A2189" s="26" t="s">
        <v>3872</v>
      </c>
      <c r="B2189" s="19"/>
      <c r="C2189" s="19"/>
      <c r="D2189" s="20"/>
      <c r="E2189" s="21"/>
      <c r="F2189" s="22"/>
      <c r="G2189" s="21"/>
      <c r="H2189" s="22"/>
      <c r="I2189" s="20"/>
      <c r="J2189" s="20">
        <v>7.6669999999999998</v>
      </c>
      <c r="K2189" s="20"/>
      <c r="L2189" s="20"/>
      <c r="M2189" s="20"/>
      <c r="N2189" s="20"/>
      <c r="O2189" s="20">
        <v>7.6669999999999998</v>
      </c>
      <c r="P2189" s="23" t="str">
        <f>VLOOKUP(A2189,'ИЗ ОСНОВЫ НОМЕНКЛАТУР'!D:E,2,0)</f>
        <v>Аксессуары для шкафов</v>
      </c>
      <c r="Q2189" s="23" t="str">
        <f>VLOOKUP(A2189,'ИЗ ОСНОВЫ НОМЕНКЛАТУР'!D:F,3,0)</f>
        <v>Шкаф/шкаф-купе наполнение (бренд Aristo)</v>
      </c>
      <c r="R2189" s="40">
        <f>VLOOKUP(A:A,'ИЗ ОСНОВЫ НОМЕНКЛАТУР'!D:G,4,0)</f>
        <v>2402.4624624624621</v>
      </c>
      <c r="S2189" s="12" t="str">
        <f>VLOOKUP(A:A,'ИЗ ОСНОВЫ НОМЕНКЛАТУР'!D:H,5,0)</f>
        <v>C</v>
      </c>
      <c r="T2189" s="44">
        <f t="shared" si="411"/>
        <v>0</v>
      </c>
      <c r="U2189" s="44">
        <f t="shared" si="412"/>
        <v>0</v>
      </c>
      <c r="V2189" s="44">
        <f t="shared" si="413"/>
        <v>0</v>
      </c>
      <c r="W2189" s="44">
        <f t="shared" si="414"/>
        <v>0</v>
      </c>
      <c r="X2189" s="44">
        <f t="shared" si="415"/>
        <v>0</v>
      </c>
      <c r="Y2189" s="44">
        <f t="shared" si="416"/>
        <v>0</v>
      </c>
      <c r="Z2189" s="44">
        <f t="shared" si="417"/>
        <v>18419.679699699696</v>
      </c>
      <c r="AA2189" s="44">
        <f t="shared" si="418"/>
        <v>0</v>
      </c>
      <c r="AB2189" s="44">
        <f t="shared" si="419"/>
        <v>0</v>
      </c>
      <c r="AC2189" s="44">
        <f t="shared" si="420"/>
        <v>0</v>
      </c>
      <c r="AD2189" s="44">
        <f t="shared" si="421"/>
        <v>0</v>
      </c>
      <c r="AE2189" s="12">
        <f t="shared" si="422"/>
        <v>18419.679699699696</v>
      </c>
    </row>
    <row r="2190" spans="1:31" ht="12.6" hidden="1" customHeight="1" x14ac:dyDescent="0.2">
      <c r="A2190" s="26" t="s">
        <v>4655</v>
      </c>
      <c r="B2190" s="19"/>
      <c r="C2190" s="19"/>
      <c r="D2190" s="20"/>
      <c r="E2190" s="21"/>
      <c r="F2190" s="22"/>
      <c r="G2190" s="21"/>
      <c r="H2190" s="22"/>
      <c r="I2190" s="20"/>
      <c r="J2190" s="20">
        <v>8</v>
      </c>
      <c r="K2190" s="20"/>
      <c r="L2190" s="20"/>
      <c r="M2190" s="20"/>
      <c r="N2190" s="20"/>
      <c r="O2190" s="20">
        <v>8</v>
      </c>
      <c r="P2190" s="23" t="str">
        <f>VLOOKUP(A2190,'ИЗ ОСНОВЫ НОМЕНКЛАТУР'!D:E,2,0)</f>
        <v>Аксессуары для шкафов</v>
      </c>
      <c r="Q2190" s="23" t="str">
        <f>VLOOKUP(A2190,'ИЗ ОСНОВЫ НОМЕНКЛАТУР'!D:F,3,0)</f>
        <v>Шкаф/шкаф-купе наполнение (бренд Aristo)</v>
      </c>
      <c r="R2190" s="40">
        <f>VLOOKUP(A:A,'ИЗ ОСНОВЫ НОМЕНКЛАТУР'!D:G,4,0)</f>
        <v>2513</v>
      </c>
      <c r="S2190" s="12" t="str">
        <f>VLOOKUP(A:A,'ИЗ ОСНОВЫ НОМЕНКЛАТУР'!D:H,5,0)</f>
        <v>C</v>
      </c>
      <c r="T2190" s="44">
        <f t="shared" si="411"/>
        <v>0</v>
      </c>
      <c r="U2190" s="44">
        <f t="shared" si="412"/>
        <v>0</v>
      </c>
      <c r="V2190" s="44">
        <f t="shared" si="413"/>
        <v>0</v>
      </c>
      <c r="W2190" s="44">
        <f t="shared" si="414"/>
        <v>0</v>
      </c>
      <c r="X2190" s="44">
        <f t="shared" si="415"/>
        <v>0</v>
      </c>
      <c r="Y2190" s="44">
        <f t="shared" si="416"/>
        <v>0</v>
      </c>
      <c r="Z2190" s="44">
        <f t="shared" si="417"/>
        <v>20104</v>
      </c>
      <c r="AA2190" s="44">
        <f t="shared" si="418"/>
        <v>0</v>
      </c>
      <c r="AB2190" s="44">
        <f t="shared" si="419"/>
        <v>0</v>
      </c>
      <c r="AC2190" s="44">
        <f t="shared" si="420"/>
        <v>0</v>
      </c>
      <c r="AD2190" s="44">
        <f t="shared" si="421"/>
        <v>0</v>
      </c>
      <c r="AE2190" s="12">
        <f t="shared" si="422"/>
        <v>20104</v>
      </c>
    </row>
    <row r="2191" spans="1:31" ht="12.6" hidden="1" customHeight="1" x14ac:dyDescent="0.2">
      <c r="A2191" s="26" t="s">
        <v>4656</v>
      </c>
      <c r="B2191" s="19"/>
      <c r="C2191" s="19"/>
      <c r="D2191" s="20"/>
      <c r="E2191" s="21"/>
      <c r="F2191" s="22"/>
      <c r="G2191" s="21"/>
      <c r="H2191" s="22"/>
      <c r="I2191" s="20"/>
      <c r="J2191" s="20">
        <v>14</v>
      </c>
      <c r="K2191" s="20"/>
      <c r="L2191" s="20"/>
      <c r="M2191" s="20"/>
      <c r="N2191" s="20"/>
      <c r="O2191" s="20">
        <v>14</v>
      </c>
      <c r="P2191" s="23" t="str">
        <f>VLOOKUP(A2191,'ИЗ ОСНОВЫ НОМЕНКЛАТУР'!D:E,2,0)</f>
        <v>Аксессуары для шкафов</v>
      </c>
      <c r="Q2191" s="23" t="str">
        <f>VLOOKUP(A2191,'ИЗ ОСНОВЫ НОМЕНКЛАТУР'!D:F,3,0)</f>
        <v>Шкаф/шкаф-купе наполнение (бренд Aristo)</v>
      </c>
      <c r="R2191" s="40">
        <f>VLOOKUP(A:A,'ИЗ ОСНОВЫ НОМЕНКЛАТУР'!D:G,4,0)</f>
        <v>2538.5</v>
      </c>
      <c r="S2191" s="12" t="str">
        <f>VLOOKUP(A:A,'ИЗ ОСНОВЫ НОМЕНКЛАТУР'!D:H,5,0)</f>
        <v>C</v>
      </c>
      <c r="T2191" s="44">
        <f t="shared" si="411"/>
        <v>0</v>
      </c>
      <c r="U2191" s="44">
        <f t="shared" si="412"/>
        <v>0</v>
      </c>
      <c r="V2191" s="44">
        <f t="shared" si="413"/>
        <v>0</v>
      </c>
      <c r="W2191" s="44">
        <f t="shared" si="414"/>
        <v>0</v>
      </c>
      <c r="X2191" s="44">
        <f t="shared" si="415"/>
        <v>0</v>
      </c>
      <c r="Y2191" s="44">
        <f t="shared" si="416"/>
        <v>0</v>
      </c>
      <c r="Z2191" s="44">
        <f t="shared" si="417"/>
        <v>35539</v>
      </c>
      <c r="AA2191" s="44">
        <f t="shared" si="418"/>
        <v>0</v>
      </c>
      <c r="AB2191" s="44">
        <f t="shared" si="419"/>
        <v>0</v>
      </c>
      <c r="AC2191" s="44">
        <f t="shared" si="420"/>
        <v>0</v>
      </c>
      <c r="AD2191" s="44">
        <f t="shared" si="421"/>
        <v>0</v>
      </c>
      <c r="AE2191" s="12">
        <f t="shared" si="422"/>
        <v>35539</v>
      </c>
    </row>
    <row r="2192" spans="1:31" ht="12.6" hidden="1" customHeight="1" x14ac:dyDescent="0.2">
      <c r="A2192" s="26" t="s">
        <v>3844</v>
      </c>
      <c r="B2192" s="19"/>
      <c r="C2192" s="19"/>
      <c r="D2192" s="20"/>
      <c r="E2192" s="21"/>
      <c r="F2192" s="22"/>
      <c r="G2192" s="21"/>
      <c r="H2192" s="22"/>
      <c r="I2192" s="20"/>
      <c r="J2192" s="20"/>
      <c r="K2192" s="20">
        <v>2</v>
      </c>
      <c r="L2192" s="20"/>
      <c r="M2192" s="20"/>
      <c r="N2192" s="20"/>
      <c r="O2192" s="20">
        <v>2</v>
      </c>
      <c r="P2192" s="23" t="str">
        <f>VLOOKUP(A2192,'ИЗ ОСНОВЫ НОМЕНКЛАТУР'!D:E,2,0)</f>
        <v>Аксессуары для шкафов</v>
      </c>
      <c r="Q2192" s="23" t="str">
        <f>VLOOKUP(A2192,'ИЗ ОСНОВЫ НОМЕНКЛАТУР'!D:F,3,0)</f>
        <v>Шкаф/шкаф-купе наполнение (бренд Aristo)</v>
      </c>
      <c r="R2192" s="40">
        <f>VLOOKUP(A:A,'ИЗ ОСНОВЫ НОМЕНКЛАТУР'!D:G,4,0)</f>
        <v>2791.1833333333329</v>
      </c>
      <c r="S2192" s="12" t="str">
        <f>VLOOKUP(A:A,'ИЗ ОСНОВЫ НОМЕНКЛАТУР'!D:H,5,0)</f>
        <v>C</v>
      </c>
      <c r="T2192" s="44">
        <f t="shared" si="411"/>
        <v>0</v>
      </c>
      <c r="U2192" s="44">
        <f t="shared" si="412"/>
        <v>0</v>
      </c>
      <c r="V2192" s="44">
        <f t="shared" si="413"/>
        <v>0</v>
      </c>
      <c r="W2192" s="44">
        <f t="shared" si="414"/>
        <v>0</v>
      </c>
      <c r="X2192" s="44">
        <f t="shared" si="415"/>
        <v>0</v>
      </c>
      <c r="Y2192" s="44">
        <f t="shared" si="416"/>
        <v>0</v>
      </c>
      <c r="Z2192" s="44">
        <f t="shared" si="417"/>
        <v>0</v>
      </c>
      <c r="AA2192" s="44">
        <f t="shared" si="418"/>
        <v>5582.3666666666659</v>
      </c>
      <c r="AB2192" s="44">
        <f t="shared" si="419"/>
        <v>0</v>
      </c>
      <c r="AC2192" s="44">
        <f t="shared" si="420"/>
        <v>0</v>
      </c>
      <c r="AD2192" s="44">
        <f t="shared" si="421"/>
        <v>0</v>
      </c>
      <c r="AE2192" s="12">
        <f t="shared" si="422"/>
        <v>5582.3666666666659</v>
      </c>
    </row>
    <row r="2193" spans="1:31" ht="12.6" hidden="1" customHeight="1" x14ac:dyDescent="0.2">
      <c r="A2193" s="26" t="s">
        <v>4657</v>
      </c>
      <c r="B2193" s="19"/>
      <c r="C2193" s="19"/>
      <c r="D2193" s="20"/>
      <c r="E2193" s="21"/>
      <c r="F2193" s="22"/>
      <c r="G2193" s="21"/>
      <c r="H2193" s="22"/>
      <c r="I2193" s="20"/>
      <c r="J2193" s="20"/>
      <c r="K2193" s="20">
        <v>8</v>
      </c>
      <c r="L2193" s="20"/>
      <c r="M2193" s="20"/>
      <c r="N2193" s="20"/>
      <c r="O2193" s="20">
        <v>8</v>
      </c>
      <c r="P2193" s="23" t="str">
        <f>VLOOKUP(A2193,'ИЗ ОСНОВЫ НОМЕНКЛАТУР'!D:E,2,0)</f>
        <v>Аксессуары для шкафов</v>
      </c>
      <c r="Q2193" s="23" t="str">
        <f>VLOOKUP(A2193,'ИЗ ОСНОВЫ НОМЕНКЛАТУР'!D:F,3,0)</f>
        <v>Шкаф/шкаф-купе наполнение (бренд Aristo)</v>
      </c>
      <c r="R2193" s="40">
        <f>VLOOKUP(A:A,'ИЗ ОСНОВЫ НОМЕНКЛАТУР'!D:G,4,0)</f>
        <v>10608</v>
      </c>
      <c r="S2193" s="12" t="str">
        <f>VLOOKUP(A:A,'ИЗ ОСНОВЫ НОМЕНКЛАТУР'!D:H,5,0)</f>
        <v>C</v>
      </c>
      <c r="T2193" s="44">
        <f t="shared" si="411"/>
        <v>0</v>
      </c>
      <c r="U2193" s="44">
        <f t="shared" si="412"/>
        <v>0</v>
      </c>
      <c r="V2193" s="44">
        <f t="shared" si="413"/>
        <v>0</v>
      </c>
      <c r="W2193" s="44">
        <f t="shared" si="414"/>
        <v>0</v>
      </c>
      <c r="X2193" s="44">
        <f t="shared" si="415"/>
        <v>0</v>
      </c>
      <c r="Y2193" s="44">
        <f t="shared" si="416"/>
        <v>0</v>
      </c>
      <c r="Z2193" s="44">
        <f t="shared" si="417"/>
        <v>0</v>
      </c>
      <c r="AA2193" s="44">
        <f t="shared" si="418"/>
        <v>84864</v>
      </c>
      <c r="AB2193" s="44">
        <f t="shared" si="419"/>
        <v>0</v>
      </c>
      <c r="AC2193" s="44">
        <f t="shared" si="420"/>
        <v>0</v>
      </c>
      <c r="AD2193" s="44">
        <f t="shared" si="421"/>
        <v>0</v>
      </c>
      <c r="AE2193" s="12">
        <f t="shared" si="422"/>
        <v>84864</v>
      </c>
    </row>
    <row r="2194" spans="1:31" ht="12.6" hidden="1" customHeight="1" x14ac:dyDescent="0.2">
      <c r="A2194" s="26" t="s">
        <v>3775</v>
      </c>
      <c r="B2194" s="19"/>
      <c r="C2194" s="19"/>
      <c r="D2194" s="20"/>
      <c r="E2194" s="21"/>
      <c r="F2194" s="22"/>
      <c r="G2194" s="21"/>
      <c r="H2194" s="22"/>
      <c r="I2194" s="20"/>
      <c r="J2194" s="20"/>
      <c r="K2194" s="20">
        <v>7</v>
      </c>
      <c r="L2194" s="20"/>
      <c r="M2194" s="20"/>
      <c r="N2194" s="20"/>
      <c r="O2194" s="20">
        <v>7</v>
      </c>
      <c r="P2194" s="23" t="str">
        <f>VLOOKUP(A2194,'ИЗ ОСНОВЫ НОМЕНКЛАТУР'!D:E,2,0)</f>
        <v>Аксессуары для шкафов</v>
      </c>
      <c r="Q2194" s="23" t="str">
        <f>VLOOKUP(A2194,'ИЗ ОСНОВЫ НОМЕНКЛАТУР'!D:F,3,0)</f>
        <v>Шкаф/шкаф-купе наполнение (бренд Aristo)</v>
      </c>
      <c r="R2194" s="40">
        <f>VLOOKUP(A:A,'ИЗ ОСНОВЫ НОМЕНКЛАТУР'!D:G,4,0)</f>
        <v>11311.31</v>
      </c>
      <c r="S2194" s="12" t="str">
        <f>VLOOKUP(A:A,'ИЗ ОСНОВЫ НОМЕНКЛАТУР'!D:H,5,0)</f>
        <v>C</v>
      </c>
      <c r="T2194" s="44">
        <f t="shared" si="411"/>
        <v>0</v>
      </c>
      <c r="U2194" s="44">
        <f t="shared" si="412"/>
        <v>0</v>
      </c>
      <c r="V2194" s="44">
        <f t="shared" si="413"/>
        <v>0</v>
      </c>
      <c r="W2194" s="44">
        <f t="shared" si="414"/>
        <v>0</v>
      </c>
      <c r="X2194" s="44">
        <f t="shared" si="415"/>
        <v>0</v>
      </c>
      <c r="Y2194" s="44">
        <f t="shared" si="416"/>
        <v>0</v>
      </c>
      <c r="Z2194" s="44">
        <f t="shared" si="417"/>
        <v>0</v>
      </c>
      <c r="AA2194" s="44">
        <f t="shared" si="418"/>
        <v>79179.17</v>
      </c>
      <c r="AB2194" s="44">
        <f t="shared" si="419"/>
        <v>0</v>
      </c>
      <c r="AC2194" s="44">
        <f t="shared" si="420"/>
        <v>0</v>
      </c>
      <c r="AD2194" s="44">
        <f t="shared" si="421"/>
        <v>0</v>
      </c>
      <c r="AE2194" s="12">
        <f t="shared" si="422"/>
        <v>79179.17</v>
      </c>
    </row>
    <row r="2195" spans="1:31" ht="12.6" hidden="1" customHeight="1" x14ac:dyDescent="0.2">
      <c r="A2195" s="26" t="s">
        <v>3720</v>
      </c>
      <c r="B2195" s="19"/>
      <c r="C2195" s="19"/>
      <c r="D2195" s="20"/>
      <c r="E2195" s="21"/>
      <c r="F2195" s="22"/>
      <c r="G2195" s="21"/>
      <c r="H2195" s="22"/>
      <c r="I2195" s="20"/>
      <c r="J2195" s="20"/>
      <c r="K2195" s="20">
        <v>6</v>
      </c>
      <c r="L2195" s="20"/>
      <c r="M2195" s="20"/>
      <c r="N2195" s="20"/>
      <c r="O2195" s="20">
        <v>6</v>
      </c>
      <c r="P2195" s="23" t="str">
        <f>VLOOKUP(A2195,'ИЗ ОСНОВЫ НОМЕНКЛАТУР'!D:E,2,0)</f>
        <v>Аксессуары для шкафов</v>
      </c>
      <c r="Q2195" s="23" t="str">
        <f>VLOOKUP(A2195,'ИЗ ОСНОВЫ НОМЕНКЛАТУР'!D:F,3,0)</f>
        <v>Шкаф/шкаф-купе наполнение (бренд Aristo)</v>
      </c>
      <c r="R2195" s="40">
        <f>VLOOKUP(A:A,'ИЗ ОСНОВЫ НОМЕНКЛАТУР'!D:G,4,0)</f>
        <v>3153.82</v>
      </c>
      <c r="S2195" s="12" t="str">
        <f>VLOOKUP(A:A,'ИЗ ОСНОВЫ НОМЕНКЛАТУР'!D:H,5,0)</f>
        <v>C</v>
      </c>
      <c r="T2195" s="44">
        <f t="shared" si="411"/>
        <v>0</v>
      </c>
      <c r="U2195" s="44">
        <f t="shared" si="412"/>
        <v>0</v>
      </c>
      <c r="V2195" s="44">
        <f t="shared" si="413"/>
        <v>0</v>
      </c>
      <c r="W2195" s="44">
        <f t="shared" si="414"/>
        <v>0</v>
      </c>
      <c r="X2195" s="44">
        <f t="shared" si="415"/>
        <v>0</v>
      </c>
      <c r="Y2195" s="44">
        <f t="shared" si="416"/>
        <v>0</v>
      </c>
      <c r="Z2195" s="44">
        <f t="shared" si="417"/>
        <v>0</v>
      </c>
      <c r="AA2195" s="44">
        <f t="shared" si="418"/>
        <v>18922.920000000002</v>
      </c>
      <c r="AB2195" s="44">
        <f t="shared" si="419"/>
        <v>0</v>
      </c>
      <c r="AC2195" s="44">
        <f t="shared" si="420"/>
        <v>0</v>
      </c>
      <c r="AD2195" s="44">
        <f t="shared" si="421"/>
        <v>0</v>
      </c>
      <c r="AE2195" s="12">
        <f t="shared" si="422"/>
        <v>18922.920000000002</v>
      </c>
    </row>
    <row r="2196" spans="1:31" ht="12.6" hidden="1" customHeight="1" x14ac:dyDescent="0.2">
      <c r="A2196" s="26" t="s">
        <v>3773</v>
      </c>
      <c r="B2196" s="19"/>
      <c r="C2196" s="19"/>
      <c r="D2196" s="20"/>
      <c r="E2196" s="21"/>
      <c r="F2196" s="22"/>
      <c r="G2196" s="21"/>
      <c r="H2196" s="22"/>
      <c r="I2196" s="20"/>
      <c r="J2196" s="20"/>
      <c r="K2196" s="20">
        <v>5</v>
      </c>
      <c r="L2196" s="20"/>
      <c r="M2196" s="20"/>
      <c r="N2196" s="20"/>
      <c r="O2196" s="20">
        <v>5</v>
      </c>
      <c r="P2196" s="23" t="str">
        <f>VLOOKUP(A2196,'ИЗ ОСНОВЫ НОМЕНКЛАТУР'!D:E,2,0)</f>
        <v>Аксессуары для шкафов</v>
      </c>
      <c r="Q2196" s="23" t="str">
        <f>VLOOKUP(A2196,'ИЗ ОСНОВЫ НОМЕНКЛАТУР'!D:F,3,0)</f>
        <v>Шкаф/шкаф-купе наполнение (бренд Aristo)</v>
      </c>
      <c r="R2196" s="40">
        <f>VLOOKUP(A:A,'ИЗ ОСНОВЫ НОМЕНКЛАТУР'!D:G,4,0)</f>
        <v>3301.58</v>
      </c>
      <c r="S2196" s="12" t="str">
        <f>VLOOKUP(A:A,'ИЗ ОСНОВЫ НОМЕНКЛАТУР'!D:H,5,0)</f>
        <v>C</v>
      </c>
      <c r="T2196" s="44">
        <f t="shared" si="411"/>
        <v>0</v>
      </c>
      <c r="U2196" s="44">
        <f t="shared" si="412"/>
        <v>0</v>
      </c>
      <c r="V2196" s="44">
        <f t="shared" si="413"/>
        <v>0</v>
      </c>
      <c r="W2196" s="44">
        <f t="shared" si="414"/>
        <v>0</v>
      </c>
      <c r="X2196" s="44">
        <f t="shared" si="415"/>
        <v>0</v>
      </c>
      <c r="Y2196" s="44">
        <f t="shared" si="416"/>
        <v>0</v>
      </c>
      <c r="Z2196" s="44">
        <f t="shared" si="417"/>
        <v>0</v>
      </c>
      <c r="AA2196" s="44">
        <f t="shared" si="418"/>
        <v>16507.900000000001</v>
      </c>
      <c r="AB2196" s="44">
        <f t="shared" si="419"/>
        <v>0</v>
      </c>
      <c r="AC2196" s="44">
        <f t="shared" si="420"/>
        <v>0</v>
      </c>
      <c r="AD2196" s="44">
        <f t="shared" si="421"/>
        <v>0</v>
      </c>
      <c r="AE2196" s="12">
        <f t="shared" si="422"/>
        <v>16507.900000000001</v>
      </c>
    </row>
    <row r="2197" spans="1:31" ht="12.6" hidden="1" customHeight="1" x14ac:dyDescent="0.2">
      <c r="A2197" s="26" t="s">
        <v>3812</v>
      </c>
      <c r="B2197" s="19"/>
      <c r="C2197" s="19"/>
      <c r="D2197" s="20"/>
      <c r="E2197" s="21"/>
      <c r="F2197" s="22"/>
      <c r="G2197" s="21"/>
      <c r="H2197" s="22"/>
      <c r="I2197" s="20"/>
      <c r="J2197" s="20"/>
      <c r="K2197" s="20">
        <v>6</v>
      </c>
      <c r="L2197" s="20"/>
      <c r="M2197" s="20"/>
      <c r="N2197" s="20"/>
      <c r="O2197" s="20">
        <v>6</v>
      </c>
      <c r="P2197" s="23" t="str">
        <f>VLOOKUP(A2197,'ИЗ ОСНОВЫ НОМЕНКЛАТУР'!D:E,2,0)</f>
        <v>Аксессуары для шкафов</v>
      </c>
      <c r="Q2197" s="23" t="str">
        <f>VLOOKUP(A2197,'ИЗ ОСНОВЫ НОМЕНКЛАТУР'!D:F,3,0)</f>
        <v>Шкаф/шкаф-купе наполнение (бренд Aristo)</v>
      </c>
      <c r="R2197" s="40">
        <f>VLOOKUP(A:A,'ИЗ ОСНОВЫ НОМЕНКЛАТУР'!D:G,4,0)</f>
        <v>1709.625</v>
      </c>
      <c r="S2197" s="12" t="str">
        <f>VLOOKUP(A:A,'ИЗ ОСНОВЫ НОМЕНКЛАТУР'!D:H,5,0)</f>
        <v>C</v>
      </c>
      <c r="T2197" s="44">
        <f t="shared" si="411"/>
        <v>0</v>
      </c>
      <c r="U2197" s="44">
        <f t="shared" si="412"/>
        <v>0</v>
      </c>
      <c r="V2197" s="44">
        <f t="shared" si="413"/>
        <v>0</v>
      </c>
      <c r="W2197" s="44">
        <f t="shared" si="414"/>
        <v>0</v>
      </c>
      <c r="X2197" s="44">
        <f t="shared" si="415"/>
        <v>0</v>
      </c>
      <c r="Y2197" s="44">
        <f t="shared" si="416"/>
        <v>0</v>
      </c>
      <c r="Z2197" s="44">
        <f t="shared" si="417"/>
        <v>0</v>
      </c>
      <c r="AA2197" s="44">
        <f t="shared" si="418"/>
        <v>10257.75</v>
      </c>
      <c r="AB2197" s="44">
        <f t="shared" si="419"/>
        <v>0</v>
      </c>
      <c r="AC2197" s="44">
        <f t="shared" si="420"/>
        <v>0</v>
      </c>
      <c r="AD2197" s="44">
        <f t="shared" si="421"/>
        <v>0</v>
      </c>
      <c r="AE2197" s="12">
        <f t="shared" si="422"/>
        <v>10257.75</v>
      </c>
    </row>
    <row r="2198" spans="1:31" ht="12.6" hidden="1" customHeight="1" x14ac:dyDescent="0.2">
      <c r="A2198" s="26" t="s">
        <v>4658</v>
      </c>
      <c r="B2198" s="19"/>
      <c r="C2198" s="19"/>
      <c r="D2198" s="20"/>
      <c r="E2198" s="21"/>
      <c r="F2198" s="22"/>
      <c r="G2198" s="21"/>
      <c r="H2198" s="22"/>
      <c r="I2198" s="20"/>
      <c r="J2198" s="20"/>
      <c r="K2198" s="20">
        <v>6</v>
      </c>
      <c r="L2198" s="20"/>
      <c r="M2198" s="20"/>
      <c r="N2198" s="20"/>
      <c r="O2198" s="20">
        <v>6</v>
      </c>
      <c r="P2198" s="23" t="str">
        <f>VLOOKUP(A2198,'ИЗ ОСНОВЫ НОМЕНКЛАТУР'!D:E,2,0)</f>
        <v>Аксессуары для шкафов</v>
      </c>
      <c r="Q2198" s="23" t="str">
        <f>VLOOKUP(A2198,'ИЗ ОСНОВЫ НОМЕНКЛАТУР'!D:F,3,0)</f>
        <v>Шкаф/шкаф-купе наполнение (бренд Aristo)</v>
      </c>
      <c r="R2198" s="40">
        <f>VLOOKUP(A:A,'ИЗ ОСНОВЫ НОМЕНКЛАТУР'!D:G,4,0)</f>
        <v>1820.3333333333333</v>
      </c>
      <c r="S2198" s="12" t="str">
        <f>VLOOKUP(A:A,'ИЗ ОСНОВЫ НОМЕНКЛАТУР'!D:H,5,0)</f>
        <v>C</v>
      </c>
      <c r="T2198" s="44">
        <f t="shared" si="411"/>
        <v>0</v>
      </c>
      <c r="U2198" s="44">
        <f t="shared" si="412"/>
        <v>0</v>
      </c>
      <c r="V2198" s="44">
        <f t="shared" si="413"/>
        <v>0</v>
      </c>
      <c r="W2198" s="44">
        <f t="shared" si="414"/>
        <v>0</v>
      </c>
      <c r="X2198" s="44">
        <f t="shared" si="415"/>
        <v>0</v>
      </c>
      <c r="Y2198" s="44">
        <f t="shared" si="416"/>
        <v>0</v>
      </c>
      <c r="Z2198" s="44">
        <f t="shared" si="417"/>
        <v>0</v>
      </c>
      <c r="AA2198" s="44">
        <f t="shared" si="418"/>
        <v>10922</v>
      </c>
      <c r="AB2198" s="44">
        <f t="shared" si="419"/>
        <v>0</v>
      </c>
      <c r="AC2198" s="44">
        <f t="shared" si="420"/>
        <v>0</v>
      </c>
      <c r="AD2198" s="44">
        <f t="shared" si="421"/>
        <v>0</v>
      </c>
      <c r="AE2198" s="12">
        <f t="shared" si="422"/>
        <v>10922</v>
      </c>
    </row>
    <row r="2199" spans="1:31" ht="12.6" hidden="1" customHeight="1" x14ac:dyDescent="0.2">
      <c r="A2199" s="26" t="s">
        <v>3802</v>
      </c>
      <c r="B2199" s="19"/>
      <c r="C2199" s="19"/>
      <c r="D2199" s="20"/>
      <c r="E2199" s="21"/>
      <c r="F2199" s="22"/>
      <c r="G2199" s="21"/>
      <c r="H2199" s="22"/>
      <c r="I2199" s="20"/>
      <c r="J2199" s="20"/>
      <c r="K2199" s="20">
        <v>2</v>
      </c>
      <c r="L2199" s="20"/>
      <c r="M2199" s="20"/>
      <c r="N2199" s="20"/>
      <c r="O2199" s="20">
        <v>2</v>
      </c>
      <c r="P2199" s="23" t="str">
        <f>VLOOKUP(A2199,'ИЗ ОСНОВЫ НОМЕНКЛАТУР'!D:E,2,0)</f>
        <v>Аксессуары для шкафов</v>
      </c>
      <c r="Q2199" s="23" t="str">
        <f>VLOOKUP(A2199,'ИЗ ОСНОВЫ НОМЕНКЛАТУР'!D:F,3,0)</f>
        <v>Шкаф/шкаф-купе наполнение (бренд Aristo)</v>
      </c>
      <c r="R2199" s="40">
        <f>VLOOKUP(A:A,'ИЗ ОСНОВЫ НОМЕНКЛАТУР'!D:G,4,0)</f>
        <v>2002.4</v>
      </c>
      <c r="S2199" s="12" t="str">
        <f>VLOOKUP(A:A,'ИЗ ОСНОВЫ НОМЕНКЛАТУР'!D:H,5,0)</f>
        <v>C</v>
      </c>
      <c r="T2199" s="44">
        <f t="shared" si="411"/>
        <v>0</v>
      </c>
      <c r="U2199" s="44">
        <f t="shared" si="412"/>
        <v>0</v>
      </c>
      <c r="V2199" s="44">
        <f t="shared" si="413"/>
        <v>0</v>
      </c>
      <c r="W2199" s="44">
        <f t="shared" si="414"/>
        <v>0</v>
      </c>
      <c r="X2199" s="44">
        <f t="shared" si="415"/>
        <v>0</v>
      </c>
      <c r="Y2199" s="44">
        <f t="shared" si="416"/>
        <v>0</v>
      </c>
      <c r="Z2199" s="44">
        <f t="shared" si="417"/>
        <v>0</v>
      </c>
      <c r="AA2199" s="44">
        <f t="shared" si="418"/>
        <v>4004.8</v>
      </c>
      <c r="AB2199" s="44">
        <f t="shared" si="419"/>
        <v>0</v>
      </c>
      <c r="AC2199" s="44">
        <f t="shared" si="420"/>
        <v>0</v>
      </c>
      <c r="AD2199" s="44">
        <f t="shared" si="421"/>
        <v>0</v>
      </c>
      <c r="AE2199" s="12">
        <f t="shared" si="422"/>
        <v>4004.8</v>
      </c>
    </row>
    <row r="2200" spans="1:31" ht="12.6" hidden="1" customHeight="1" x14ac:dyDescent="0.2">
      <c r="A2200" s="26" t="s">
        <v>4659</v>
      </c>
      <c r="B2200" s="19"/>
      <c r="C2200" s="19"/>
      <c r="D2200" s="20"/>
      <c r="E2200" s="21"/>
      <c r="F2200" s="22"/>
      <c r="G2200" s="21"/>
      <c r="H2200" s="22"/>
      <c r="I2200" s="20"/>
      <c r="J2200" s="20"/>
      <c r="K2200" s="20">
        <v>12</v>
      </c>
      <c r="L2200" s="20"/>
      <c r="M2200" s="20"/>
      <c r="N2200" s="20"/>
      <c r="O2200" s="20">
        <v>12</v>
      </c>
      <c r="P2200" s="23" t="str">
        <f>VLOOKUP(A2200,'ИЗ ОСНОВЫ НОМЕНКЛАТУР'!D:E,2,0)</f>
        <v>Аксессуары для шкафов</v>
      </c>
      <c r="Q2200" s="23" t="str">
        <f>VLOOKUP(A2200,'ИЗ ОСНОВЫ НОМЕНКЛАТУР'!D:F,3,0)</f>
        <v>Шкаф/шкаф-купе наполнение (бренд Aristo)</v>
      </c>
      <c r="R2200" s="40">
        <f>VLOOKUP(A:A,'ИЗ ОСНОВЫ НОМЕНКЛАТУР'!D:G,4,0)</f>
        <v>2559.5833333333335</v>
      </c>
      <c r="S2200" s="12" t="str">
        <f>VLOOKUP(A:A,'ИЗ ОСНОВЫ НОМЕНКЛАТУР'!D:H,5,0)</f>
        <v>C</v>
      </c>
      <c r="T2200" s="44">
        <f t="shared" si="411"/>
        <v>0</v>
      </c>
      <c r="U2200" s="44">
        <f t="shared" si="412"/>
        <v>0</v>
      </c>
      <c r="V2200" s="44">
        <f t="shared" si="413"/>
        <v>0</v>
      </c>
      <c r="W2200" s="44">
        <f t="shared" si="414"/>
        <v>0</v>
      </c>
      <c r="X2200" s="44">
        <f t="shared" si="415"/>
        <v>0</v>
      </c>
      <c r="Y2200" s="44">
        <f t="shared" si="416"/>
        <v>0</v>
      </c>
      <c r="Z2200" s="44">
        <f t="shared" si="417"/>
        <v>0</v>
      </c>
      <c r="AA2200" s="44">
        <f t="shared" si="418"/>
        <v>30715</v>
      </c>
      <c r="AB2200" s="44">
        <f t="shared" si="419"/>
        <v>0</v>
      </c>
      <c r="AC2200" s="44">
        <f t="shared" si="420"/>
        <v>0</v>
      </c>
      <c r="AD2200" s="44">
        <f t="shared" si="421"/>
        <v>0</v>
      </c>
      <c r="AE2200" s="12">
        <f t="shared" si="422"/>
        <v>30715</v>
      </c>
    </row>
    <row r="2201" spans="1:31" ht="12.6" hidden="1" customHeight="1" x14ac:dyDescent="0.2">
      <c r="A2201" s="26" t="s">
        <v>4660</v>
      </c>
      <c r="B2201" s="19"/>
      <c r="C2201" s="19"/>
      <c r="D2201" s="20"/>
      <c r="E2201" s="21"/>
      <c r="F2201" s="22"/>
      <c r="G2201" s="21"/>
      <c r="H2201" s="22"/>
      <c r="I2201" s="20"/>
      <c r="J2201" s="20"/>
      <c r="K2201" s="20">
        <v>6</v>
      </c>
      <c r="L2201" s="20"/>
      <c r="M2201" s="20"/>
      <c r="N2201" s="20"/>
      <c r="O2201" s="20">
        <v>6</v>
      </c>
      <c r="P2201" s="23" t="str">
        <f>VLOOKUP(A2201,'ИЗ ОСНОВЫ НОМЕНКЛАТУР'!D:E,2,0)</f>
        <v>Аксессуары для шкафов</v>
      </c>
      <c r="Q2201" s="23" t="str">
        <f>VLOOKUP(A2201,'ИЗ ОСНОВЫ НОМЕНКЛАТУР'!D:F,3,0)</f>
        <v>Шкаф/шкаф-купе наполнение (бренд Aristo)</v>
      </c>
      <c r="R2201" s="40">
        <f>VLOOKUP(A:A,'ИЗ ОСНОВЫ НОМЕНКЛАТУР'!D:G,4,0)</f>
        <v>2725.3333333333335</v>
      </c>
      <c r="S2201" s="12" t="str">
        <f>VLOOKUP(A:A,'ИЗ ОСНОВЫ НОМЕНКЛАТУР'!D:H,5,0)</f>
        <v>C</v>
      </c>
      <c r="T2201" s="44">
        <f t="shared" si="411"/>
        <v>0</v>
      </c>
      <c r="U2201" s="44">
        <f t="shared" si="412"/>
        <v>0</v>
      </c>
      <c r="V2201" s="44">
        <f t="shared" si="413"/>
        <v>0</v>
      </c>
      <c r="W2201" s="44">
        <f t="shared" si="414"/>
        <v>0</v>
      </c>
      <c r="X2201" s="44">
        <f t="shared" si="415"/>
        <v>0</v>
      </c>
      <c r="Y2201" s="44">
        <f t="shared" si="416"/>
        <v>0</v>
      </c>
      <c r="Z2201" s="44">
        <f t="shared" si="417"/>
        <v>0</v>
      </c>
      <c r="AA2201" s="44">
        <f t="shared" si="418"/>
        <v>16352</v>
      </c>
      <c r="AB2201" s="44">
        <f t="shared" si="419"/>
        <v>0</v>
      </c>
      <c r="AC2201" s="44">
        <f t="shared" si="420"/>
        <v>0</v>
      </c>
      <c r="AD2201" s="44">
        <f t="shared" si="421"/>
        <v>0</v>
      </c>
      <c r="AE2201" s="12">
        <f t="shared" si="422"/>
        <v>16352</v>
      </c>
    </row>
    <row r="2202" spans="1:31" ht="12.6" hidden="1" customHeight="1" x14ac:dyDescent="0.2">
      <c r="A2202" s="26" t="s">
        <v>3803</v>
      </c>
      <c r="B2202" s="19"/>
      <c r="C2202" s="19"/>
      <c r="D2202" s="20"/>
      <c r="E2202" s="21"/>
      <c r="F2202" s="22"/>
      <c r="G2202" s="21"/>
      <c r="H2202" s="22"/>
      <c r="I2202" s="20"/>
      <c r="J2202" s="20"/>
      <c r="K2202" s="20">
        <v>3</v>
      </c>
      <c r="L2202" s="20"/>
      <c r="M2202" s="20"/>
      <c r="N2202" s="20"/>
      <c r="O2202" s="20">
        <v>3</v>
      </c>
      <c r="P2202" s="23" t="str">
        <f>VLOOKUP(A2202,'ИЗ ОСНОВЫ НОМЕНКЛАТУР'!D:E,2,0)</f>
        <v>Аксессуары для шкафов</v>
      </c>
      <c r="Q2202" s="23" t="str">
        <f>VLOOKUP(A2202,'ИЗ ОСНОВЫ НОМЕНКЛАТУР'!D:F,3,0)</f>
        <v>Шкаф/шкаф-купе наполнение (бренд Aristo)</v>
      </c>
      <c r="R2202" s="40">
        <f>VLOOKUP(A:A,'ИЗ ОСНОВЫ НОМЕНКЛАТУР'!D:G,4,0)</f>
        <v>2997.9599999999996</v>
      </c>
      <c r="S2202" s="12" t="str">
        <f>VLOOKUP(A:A,'ИЗ ОСНОВЫ НОМЕНКЛАТУР'!D:H,5,0)</f>
        <v>C</v>
      </c>
      <c r="T2202" s="44">
        <f t="shared" si="411"/>
        <v>0</v>
      </c>
      <c r="U2202" s="44">
        <f t="shared" si="412"/>
        <v>0</v>
      </c>
      <c r="V2202" s="44">
        <f t="shared" si="413"/>
        <v>0</v>
      </c>
      <c r="W2202" s="44">
        <f t="shared" si="414"/>
        <v>0</v>
      </c>
      <c r="X2202" s="44">
        <f t="shared" si="415"/>
        <v>0</v>
      </c>
      <c r="Y2202" s="44">
        <f t="shared" si="416"/>
        <v>0</v>
      </c>
      <c r="Z2202" s="44">
        <f t="shared" si="417"/>
        <v>0</v>
      </c>
      <c r="AA2202" s="44">
        <f t="shared" si="418"/>
        <v>8993.8799999999992</v>
      </c>
      <c r="AB2202" s="44">
        <f t="shared" si="419"/>
        <v>0</v>
      </c>
      <c r="AC2202" s="44">
        <f t="shared" si="420"/>
        <v>0</v>
      </c>
      <c r="AD2202" s="44">
        <f t="shared" si="421"/>
        <v>0</v>
      </c>
      <c r="AE2202" s="12">
        <f t="shared" si="422"/>
        <v>8993.8799999999992</v>
      </c>
    </row>
    <row r="2203" spans="1:31" ht="12.6" hidden="1" customHeight="1" x14ac:dyDescent="0.2">
      <c r="A2203" s="26" t="s">
        <v>3783</v>
      </c>
      <c r="B2203" s="19"/>
      <c r="C2203" s="19"/>
      <c r="D2203" s="20"/>
      <c r="E2203" s="21"/>
      <c r="F2203" s="22"/>
      <c r="G2203" s="21"/>
      <c r="H2203" s="22"/>
      <c r="I2203" s="20"/>
      <c r="J2203" s="20"/>
      <c r="K2203" s="20">
        <v>7</v>
      </c>
      <c r="L2203" s="20"/>
      <c r="M2203" s="20"/>
      <c r="N2203" s="20"/>
      <c r="O2203" s="20">
        <v>7</v>
      </c>
      <c r="P2203" s="23" t="str">
        <f>VLOOKUP(A2203,'ИЗ ОСНОВЫ НОМЕНКЛАТУР'!D:E,2,0)</f>
        <v>Аксессуары для шкафов</v>
      </c>
      <c r="Q2203" s="23" t="str">
        <f>VLOOKUP(A2203,'ИЗ ОСНОВЫ НОМЕНКЛАТУР'!D:F,3,0)</f>
        <v>Шкаф/шкаф-купе наполнение (бренд Aristo)</v>
      </c>
      <c r="R2203" s="40">
        <f>VLOOKUP(A:A,'ИЗ ОСНОВЫ НОМЕНКЛАТУР'!D:G,4,0)</f>
        <v>3131.65</v>
      </c>
      <c r="S2203" s="12" t="str">
        <f>VLOOKUP(A:A,'ИЗ ОСНОВЫ НОМЕНКЛАТУР'!D:H,5,0)</f>
        <v>C</v>
      </c>
      <c r="T2203" s="44">
        <f t="shared" si="411"/>
        <v>0</v>
      </c>
      <c r="U2203" s="44">
        <f t="shared" si="412"/>
        <v>0</v>
      </c>
      <c r="V2203" s="44">
        <f t="shared" si="413"/>
        <v>0</v>
      </c>
      <c r="W2203" s="44">
        <f t="shared" si="414"/>
        <v>0</v>
      </c>
      <c r="X2203" s="44">
        <f t="shared" si="415"/>
        <v>0</v>
      </c>
      <c r="Y2203" s="44">
        <f t="shared" si="416"/>
        <v>0</v>
      </c>
      <c r="Z2203" s="44">
        <f t="shared" si="417"/>
        <v>0</v>
      </c>
      <c r="AA2203" s="44">
        <f t="shared" si="418"/>
        <v>21921.55</v>
      </c>
      <c r="AB2203" s="44">
        <f t="shared" si="419"/>
        <v>0</v>
      </c>
      <c r="AC2203" s="44">
        <f t="shared" si="420"/>
        <v>0</v>
      </c>
      <c r="AD2203" s="44">
        <f t="shared" si="421"/>
        <v>0</v>
      </c>
      <c r="AE2203" s="12">
        <f t="shared" si="422"/>
        <v>21921.55</v>
      </c>
    </row>
    <row r="2204" spans="1:31" ht="12.6" hidden="1" customHeight="1" x14ac:dyDescent="0.2">
      <c r="A2204" s="26" t="s">
        <v>3810</v>
      </c>
      <c r="B2204" s="19"/>
      <c r="C2204" s="19"/>
      <c r="D2204" s="20"/>
      <c r="E2204" s="21"/>
      <c r="F2204" s="22"/>
      <c r="G2204" s="21"/>
      <c r="H2204" s="22"/>
      <c r="I2204" s="20"/>
      <c r="J2204" s="20"/>
      <c r="K2204" s="20">
        <v>2</v>
      </c>
      <c r="L2204" s="20"/>
      <c r="M2204" s="20"/>
      <c r="N2204" s="20"/>
      <c r="O2204" s="20">
        <v>2</v>
      </c>
      <c r="P2204" s="23" t="str">
        <f>VLOOKUP(A2204,'ИЗ ОСНОВЫ НОМЕНКЛАТУР'!D:E,2,0)</f>
        <v>Аксессуары для шкафов</v>
      </c>
      <c r="Q2204" s="23" t="str">
        <f>VLOOKUP(A2204,'ИЗ ОСНОВЫ НОМЕНКЛАТУР'!D:F,3,0)</f>
        <v>Шкаф/шкаф-купе наполнение (бренд Aristo)</v>
      </c>
      <c r="R2204" s="40">
        <f>VLOOKUP(A:A,'ИЗ ОСНОВЫ НОМЕНКЛАТУР'!D:G,4,0)</f>
        <v>3334.5</v>
      </c>
      <c r="S2204" s="12" t="str">
        <f>VLOOKUP(A:A,'ИЗ ОСНОВЫ НОМЕНКЛАТУР'!D:H,5,0)</f>
        <v>C</v>
      </c>
      <c r="T2204" s="44">
        <f t="shared" si="411"/>
        <v>0</v>
      </c>
      <c r="U2204" s="44">
        <f t="shared" si="412"/>
        <v>0</v>
      </c>
      <c r="V2204" s="44">
        <f t="shared" si="413"/>
        <v>0</v>
      </c>
      <c r="W2204" s="44">
        <f t="shared" si="414"/>
        <v>0</v>
      </c>
      <c r="X2204" s="44">
        <f t="shared" si="415"/>
        <v>0</v>
      </c>
      <c r="Y2204" s="44">
        <f t="shared" si="416"/>
        <v>0</v>
      </c>
      <c r="Z2204" s="44">
        <f t="shared" si="417"/>
        <v>0</v>
      </c>
      <c r="AA2204" s="44">
        <f t="shared" si="418"/>
        <v>6669</v>
      </c>
      <c r="AB2204" s="44">
        <f t="shared" si="419"/>
        <v>0</v>
      </c>
      <c r="AC2204" s="44">
        <f t="shared" si="420"/>
        <v>0</v>
      </c>
      <c r="AD2204" s="44">
        <f t="shared" si="421"/>
        <v>0</v>
      </c>
      <c r="AE2204" s="12">
        <f t="shared" si="422"/>
        <v>6669</v>
      </c>
    </row>
    <row r="2205" spans="1:31" ht="12.6" hidden="1" customHeight="1" x14ac:dyDescent="0.2">
      <c r="A2205" s="26" t="s">
        <v>4661</v>
      </c>
      <c r="B2205" s="19"/>
      <c r="C2205" s="19"/>
      <c r="D2205" s="20"/>
      <c r="E2205" s="21"/>
      <c r="F2205" s="22"/>
      <c r="G2205" s="21"/>
      <c r="H2205" s="22"/>
      <c r="I2205" s="20"/>
      <c r="J2205" s="20"/>
      <c r="K2205" s="20">
        <v>6</v>
      </c>
      <c r="L2205" s="20"/>
      <c r="M2205" s="20"/>
      <c r="N2205" s="20"/>
      <c r="O2205" s="20">
        <v>6</v>
      </c>
      <c r="P2205" s="23" t="str">
        <f>VLOOKUP(A2205,'ИЗ ОСНОВЫ НОМЕНКЛАТУР'!D:E,2,0)</f>
        <v>Аксессуары для шкафов</v>
      </c>
      <c r="Q2205" s="23" t="str">
        <f>VLOOKUP(A2205,'ИЗ ОСНОВЫ НОМЕНКЛАТУР'!D:F,3,0)</f>
        <v>Шкаф/шкаф-купе наполнение (бренд Aristo)</v>
      </c>
      <c r="R2205" s="40">
        <f>VLOOKUP(A:A,'ИЗ ОСНОВЫ НОМЕНКЛАТУР'!D:G,4,0)</f>
        <v>850.66666666666663</v>
      </c>
      <c r="S2205" s="12" t="str">
        <f>VLOOKUP(A:A,'ИЗ ОСНОВЫ НОМЕНКЛАТУР'!D:H,5,0)</f>
        <v>C</v>
      </c>
      <c r="T2205" s="44">
        <f t="shared" si="411"/>
        <v>0</v>
      </c>
      <c r="U2205" s="44">
        <f t="shared" si="412"/>
        <v>0</v>
      </c>
      <c r="V2205" s="44">
        <f t="shared" si="413"/>
        <v>0</v>
      </c>
      <c r="W2205" s="44">
        <f t="shared" si="414"/>
        <v>0</v>
      </c>
      <c r="X2205" s="44">
        <f t="shared" si="415"/>
        <v>0</v>
      </c>
      <c r="Y2205" s="44">
        <f t="shared" si="416"/>
        <v>0</v>
      </c>
      <c r="Z2205" s="44">
        <f t="shared" si="417"/>
        <v>0</v>
      </c>
      <c r="AA2205" s="44">
        <f t="shared" si="418"/>
        <v>5104</v>
      </c>
      <c r="AB2205" s="44">
        <f t="shared" si="419"/>
        <v>0</v>
      </c>
      <c r="AC2205" s="44">
        <f t="shared" si="420"/>
        <v>0</v>
      </c>
      <c r="AD2205" s="44">
        <f t="shared" si="421"/>
        <v>0</v>
      </c>
      <c r="AE2205" s="12">
        <f t="shared" si="422"/>
        <v>5104</v>
      </c>
    </row>
    <row r="2206" spans="1:31" ht="12.6" hidden="1" customHeight="1" x14ac:dyDescent="0.2">
      <c r="A2206" s="26" t="s">
        <v>4662</v>
      </c>
      <c r="B2206" s="19"/>
      <c r="C2206" s="19"/>
      <c r="D2206" s="20"/>
      <c r="E2206" s="21"/>
      <c r="F2206" s="22"/>
      <c r="G2206" s="21"/>
      <c r="H2206" s="22"/>
      <c r="I2206" s="20"/>
      <c r="J2206" s="20"/>
      <c r="K2206" s="20">
        <v>6</v>
      </c>
      <c r="L2206" s="20"/>
      <c r="M2206" s="20"/>
      <c r="N2206" s="20"/>
      <c r="O2206" s="20">
        <v>6</v>
      </c>
      <c r="P2206" s="23" t="str">
        <f>VLOOKUP(A2206,'ИЗ ОСНОВЫ НОМЕНКЛАТУР'!D:E,2,0)</f>
        <v>Аксессуары для шкафов</v>
      </c>
      <c r="Q2206" s="23" t="str">
        <f>VLOOKUP(A2206,'ИЗ ОСНОВЫ НОМЕНКЛАТУР'!D:F,3,0)</f>
        <v>Шкаф/шкаф-купе наполнение (бренд Aristo)</v>
      </c>
      <c r="R2206" s="40">
        <f>VLOOKUP(A:A,'ИЗ ОСНОВЫ НОМЕНКЛАТУР'!D:G,4,0)</f>
        <v>850.66666666666663</v>
      </c>
      <c r="S2206" s="12" t="str">
        <f>VLOOKUP(A:A,'ИЗ ОСНОВЫ НОМЕНКЛАТУР'!D:H,5,0)</f>
        <v>C</v>
      </c>
      <c r="T2206" s="44">
        <f t="shared" si="411"/>
        <v>0</v>
      </c>
      <c r="U2206" s="44">
        <f t="shared" si="412"/>
        <v>0</v>
      </c>
      <c r="V2206" s="44">
        <f t="shared" si="413"/>
        <v>0</v>
      </c>
      <c r="W2206" s="44">
        <f t="shared" si="414"/>
        <v>0</v>
      </c>
      <c r="X2206" s="44">
        <f t="shared" si="415"/>
        <v>0</v>
      </c>
      <c r="Y2206" s="44">
        <f t="shared" si="416"/>
        <v>0</v>
      </c>
      <c r="Z2206" s="44">
        <f t="shared" si="417"/>
        <v>0</v>
      </c>
      <c r="AA2206" s="44">
        <f t="shared" si="418"/>
        <v>5104</v>
      </c>
      <c r="AB2206" s="44">
        <f t="shared" si="419"/>
        <v>0</v>
      </c>
      <c r="AC2206" s="44">
        <f t="shared" si="420"/>
        <v>0</v>
      </c>
      <c r="AD2206" s="44">
        <f t="shared" si="421"/>
        <v>0</v>
      </c>
      <c r="AE2206" s="12">
        <f t="shared" si="422"/>
        <v>5104</v>
      </c>
    </row>
    <row r="2207" spans="1:31" ht="12.6" hidden="1" customHeight="1" x14ac:dyDescent="0.2">
      <c r="A2207" s="26" t="s">
        <v>4663</v>
      </c>
      <c r="B2207" s="19"/>
      <c r="C2207" s="19"/>
      <c r="D2207" s="20"/>
      <c r="E2207" s="21"/>
      <c r="F2207" s="22"/>
      <c r="G2207" s="21"/>
      <c r="H2207" s="22"/>
      <c r="I2207" s="20"/>
      <c r="J2207" s="20"/>
      <c r="K2207" s="20">
        <v>6</v>
      </c>
      <c r="L2207" s="20"/>
      <c r="M2207" s="20"/>
      <c r="N2207" s="20"/>
      <c r="O2207" s="20">
        <v>6</v>
      </c>
      <c r="P2207" s="23" t="str">
        <f>VLOOKUP(A2207,'ИЗ ОСНОВЫ НОМЕНКЛАТУР'!D:E,2,0)</f>
        <v>Аксессуары для шкафов</v>
      </c>
      <c r="Q2207" s="23" t="str">
        <f>VLOOKUP(A2207,'ИЗ ОСНОВЫ НОМЕНКЛАТУР'!D:F,3,0)</f>
        <v>Шкаф/шкаф-купе наполнение (бренд Aristo)</v>
      </c>
      <c r="R2207" s="40">
        <f>VLOOKUP(A:A,'ИЗ ОСНОВЫ НОМЕНКЛАТУР'!D:G,4,0)</f>
        <v>935.66666666666663</v>
      </c>
      <c r="S2207" s="12" t="str">
        <f>VLOOKUP(A:A,'ИЗ ОСНОВЫ НОМЕНКЛАТУР'!D:H,5,0)</f>
        <v>C</v>
      </c>
      <c r="T2207" s="44">
        <f t="shared" si="411"/>
        <v>0</v>
      </c>
      <c r="U2207" s="44">
        <f t="shared" si="412"/>
        <v>0</v>
      </c>
      <c r="V2207" s="44">
        <f t="shared" si="413"/>
        <v>0</v>
      </c>
      <c r="W2207" s="44">
        <f t="shared" si="414"/>
        <v>0</v>
      </c>
      <c r="X2207" s="44">
        <f t="shared" si="415"/>
        <v>0</v>
      </c>
      <c r="Y2207" s="44">
        <f t="shared" si="416"/>
        <v>0</v>
      </c>
      <c r="Z2207" s="44">
        <f t="shared" si="417"/>
        <v>0</v>
      </c>
      <c r="AA2207" s="44">
        <f t="shared" si="418"/>
        <v>5614</v>
      </c>
      <c r="AB2207" s="44">
        <f t="shared" si="419"/>
        <v>0</v>
      </c>
      <c r="AC2207" s="44">
        <f t="shared" si="420"/>
        <v>0</v>
      </c>
      <c r="AD2207" s="44">
        <f t="shared" si="421"/>
        <v>0</v>
      </c>
      <c r="AE2207" s="12">
        <f t="shared" si="422"/>
        <v>5614</v>
      </c>
    </row>
    <row r="2208" spans="1:31" ht="12.6" hidden="1" customHeight="1" x14ac:dyDescent="0.2">
      <c r="A2208" s="26" t="s">
        <v>3093</v>
      </c>
      <c r="B2208" s="19"/>
      <c r="C2208" s="19"/>
      <c r="D2208" s="20">
        <v>9</v>
      </c>
      <c r="E2208" s="21"/>
      <c r="F2208" s="22"/>
      <c r="G2208" s="21"/>
      <c r="H2208" s="22"/>
      <c r="I2208" s="20"/>
      <c r="J2208" s="20"/>
      <c r="K2208" s="20"/>
      <c r="L2208" s="20">
        <v>13</v>
      </c>
      <c r="M2208" s="20">
        <v>80</v>
      </c>
      <c r="N2208" s="20">
        <v>3</v>
      </c>
      <c r="O2208" s="20">
        <v>105</v>
      </c>
      <c r="P2208" s="23" t="str">
        <f>VLOOKUP(A2208,'ИЗ ОСНОВЫ НОМЕНКЛАТУР'!D:E,2,0)</f>
        <v>Механизмы</v>
      </c>
      <c r="Q2208" s="23" t="str">
        <f>VLOOKUP(A2208,'ИЗ ОСНОВЫ НОМЕНКЛАТУР'!D:F,3,0)</f>
        <v>Направляющие роликовые</v>
      </c>
      <c r="R2208" s="40">
        <f>VLOOKUP(A:A,'ИЗ ОСНОВЫ НОМЕНКЛАТУР'!D:G,4,0)</f>
        <v>173.80982758620689</v>
      </c>
      <c r="S2208" s="12" t="str">
        <f>VLOOKUP(A:A,'ИЗ ОСНОВЫ НОМЕНКЛАТУР'!D:H,5,0)</f>
        <v>C</v>
      </c>
      <c r="T2208" s="44">
        <f t="shared" si="411"/>
        <v>1564.288448275862</v>
      </c>
      <c r="U2208" s="44">
        <f t="shared" si="412"/>
        <v>0</v>
      </c>
      <c r="V2208" s="44">
        <f t="shared" si="413"/>
        <v>0</v>
      </c>
      <c r="W2208" s="44">
        <f t="shared" si="414"/>
        <v>0</v>
      </c>
      <c r="X2208" s="44">
        <f t="shared" si="415"/>
        <v>0</v>
      </c>
      <c r="Y2208" s="44">
        <f t="shared" si="416"/>
        <v>0</v>
      </c>
      <c r="Z2208" s="44">
        <f t="shared" si="417"/>
        <v>0</v>
      </c>
      <c r="AA2208" s="44">
        <f t="shared" si="418"/>
        <v>0</v>
      </c>
      <c r="AB2208" s="44">
        <f t="shared" si="419"/>
        <v>2259.5277586206894</v>
      </c>
      <c r="AC2208" s="44">
        <f t="shared" si="420"/>
        <v>13904.786206896551</v>
      </c>
      <c r="AD2208" s="44">
        <f t="shared" si="421"/>
        <v>521.42948275862068</v>
      </c>
      <c r="AE2208" s="12">
        <f t="shared" si="422"/>
        <v>18250.031896551722</v>
      </c>
    </row>
    <row r="2209" spans="1:31" ht="12.6" hidden="1" customHeight="1" x14ac:dyDescent="0.2">
      <c r="A2209" s="26" t="s">
        <v>3094</v>
      </c>
      <c r="B2209" s="19"/>
      <c r="C2209" s="19"/>
      <c r="D2209" s="20">
        <v>150</v>
      </c>
      <c r="E2209" s="20">
        <v>33</v>
      </c>
      <c r="F2209" s="20"/>
      <c r="G2209" s="21"/>
      <c r="H2209" s="22"/>
      <c r="I2209" s="20"/>
      <c r="J2209" s="20"/>
      <c r="K2209" s="20"/>
      <c r="L2209" s="20"/>
      <c r="M2209" s="20"/>
      <c r="N2209" s="20"/>
      <c r="O2209" s="20">
        <v>183</v>
      </c>
      <c r="P2209" s="23" t="str">
        <f>VLOOKUP(A2209,'ИЗ ОСНОВЫ НОМЕНКЛАТУР'!D:E,2,0)</f>
        <v>Механизмы</v>
      </c>
      <c r="Q2209" s="23" t="str">
        <f>VLOOKUP(A2209,'ИЗ ОСНОВЫ НОМЕНКЛАТУР'!D:F,3,0)</f>
        <v>Направляющие роликовые</v>
      </c>
      <c r="R2209" s="40">
        <f>VLOOKUP(A:A,'ИЗ ОСНОВЫ НОМЕНКЛАТУР'!D:G,4,0)</f>
        <v>191.93</v>
      </c>
      <c r="S2209" s="12" t="str">
        <f>VLOOKUP(A:A,'ИЗ ОСНОВЫ НОМЕНКЛАТУР'!D:H,5,0)</f>
        <v>C</v>
      </c>
      <c r="T2209" s="44">
        <f t="shared" si="411"/>
        <v>28789.5</v>
      </c>
      <c r="U2209" s="44">
        <f t="shared" si="412"/>
        <v>6333.6900000000005</v>
      </c>
      <c r="V2209" s="44">
        <f t="shared" si="413"/>
        <v>0</v>
      </c>
      <c r="W2209" s="44">
        <f t="shared" si="414"/>
        <v>0</v>
      </c>
      <c r="X2209" s="44">
        <f t="shared" si="415"/>
        <v>0</v>
      </c>
      <c r="Y2209" s="44">
        <f t="shared" si="416"/>
        <v>0</v>
      </c>
      <c r="Z2209" s="44">
        <f t="shared" si="417"/>
        <v>0</v>
      </c>
      <c r="AA2209" s="44">
        <f t="shared" si="418"/>
        <v>0</v>
      </c>
      <c r="AB2209" s="44">
        <f t="shared" si="419"/>
        <v>0</v>
      </c>
      <c r="AC2209" s="44">
        <f t="shared" si="420"/>
        <v>0</v>
      </c>
      <c r="AD2209" s="44">
        <f t="shared" si="421"/>
        <v>0</v>
      </c>
      <c r="AE2209" s="12">
        <f t="shared" si="422"/>
        <v>35123.19</v>
      </c>
    </row>
    <row r="2210" spans="1:31" ht="12.6" hidden="1" customHeight="1" x14ac:dyDescent="0.2">
      <c r="A2210" s="26" t="s">
        <v>3092</v>
      </c>
      <c r="B2210" s="19"/>
      <c r="C2210" s="19"/>
      <c r="D2210" s="20"/>
      <c r="E2210" s="21"/>
      <c r="F2210" s="22"/>
      <c r="G2210" s="21"/>
      <c r="H2210" s="22"/>
      <c r="I2210" s="20"/>
      <c r="J2210" s="20"/>
      <c r="K2210" s="20"/>
      <c r="L2210" s="20">
        <v>15</v>
      </c>
      <c r="M2210" s="20">
        <v>15</v>
      </c>
      <c r="N2210" s="20"/>
      <c r="O2210" s="20">
        <v>30</v>
      </c>
      <c r="P2210" s="23" t="str">
        <f>VLOOKUP(A2210,'ИЗ ОСНОВЫ НОМЕНКЛАТУР'!D:E,2,0)</f>
        <v>Механизмы</v>
      </c>
      <c r="Q2210" s="23" t="str">
        <f>VLOOKUP(A2210,'ИЗ ОСНОВЫ НОМЕНКЛАТУР'!D:F,3,0)</f>
        <v>Направляющие роликовые</v>
      </c>
      <c r="R2210" s="40">
        <f>VLOOKUP(A:A,'ИЗ ОСНОВЫ НОМЕНКЛАТУР'!D:G,4,0)</f>
        <v>134.36904761904762</v>
      </c>
      <c r="S2210" s="12" t="str">
        <f>VLOOKUP(A:A,'ИЗ ОСНОВЫ НОМЕНКЛАТУР'!D:H,5,0)</f>
        <v>C</v>
      </c>
      <c r="T2210" s="44">
        <f t="shared" si="411"/>
        <v>0</v>
      </c>
      <c r="U2210" s="44">
        <f t="shared" si="412"/>
        <v>0</v>
      </c>
      <c r="V2210" s="44">
        <f t="shared" si="413"/>
        <v>0</v>
      </c>
      <c r="W2210" s="44">
        <f t="shared" si="414"/>
        <v>0</v>
      </c>
      <c r="X2210" s="44">
        <f t="shared" si="415"/>
        <v>0</v>
      </c>
      <c r="Y2210" s="44">
        <f t="shared" si="416"/>
        <v>0</v>
      </c>
      <c r="Z2210" s="44">
        <f t="shared" si="417"/>
        <v>0</v>
      </c>
      <c r="AA2210" s="44">
        <f t="shared" si="418"/>
        <v>0</v>
      </c>
      <c r="AB2210" s="44">
        <f t="shared" si="419"/>
        <v>2015.5357142857142</v>
      </c>
      <c r="AC2210" s="44">
        <f t="shared" si="420"/>
        <v>2015.5357142857142</v>
      </c>
      <c r="AD2210" s="44">
        <f t="shared" si="421"/>
        <v>0</v>
      </c>
      <c r="AE2210" s="12">
        <f t="shared" si="422"/>
        <v>4031.0714285714284</v>
      </c>
    </row>
    <row r="2211" spans="1:31" ht="12.6" hidden="1" customHeight="1" x14ac:dyDescent="0.2">
      <c r="A2211" s="26" t="s">
        <v>3086</v>
      </c>
      <c r="B2211" s="19"/>
      <c r="C2211" s="19"/>
      <c r="D2211" s="20"/>
      <c r="E2211" s="20">
        <v>11</v>
      </c>
      <c r="F2211" s="20"/>
      <c r="G2211" s="21"/>
      <c r="H2211" s="22"/>
      <c r="I2211" s="20"/>
      <c r="J2211" s="20"/>
      <c r="K2211" s="20"/>
      <c r="L2211" s="20"/>
      <c r="M2211" s="20"/>
      <c r="N2211" s="20">
        <v>61</v>
      </c>
      <c r="O2211" s="20">
        <v>72</v>
      </c>
      <c r="P2211" s="23" t="str">
        <f>VLOOKUP(A2211,'ИЗ ОСНОВЫ НОМЕНКЛАТУР'!D:E,2,0)</f>
        <v>Механизмы</v>
      </c>
      <c r="Q2211" s="23" t="str">
        <f>VLOOKUP(A2211,'ИЗ ОСНОВЫ НОМЕНКЛАТУР'!D:F,3,0)</f>
        <v>Направляющие роликовые</v>
      </c>
      <c r="R2211" s="40">
        <f>VLOOKUP(A:A,'ИЗ ОСНОВЫ НОМЕНКЛАТУР'!D:G,4,0)</f>
        <v>301.22856395728917</v>
      </c>
      <c r="S2211" s="12" t="str">
        <f>VLOOKUP(A:A,'ИЗ ОСНОВЫ НОМЕНКЛАТУР'!D:H,5,0)</f>
        <v>A</v>
      </c>
      <c r="T2211" s="44">
        <f t="shared" si="411"/>
        <v>0</v>
      </c>
      <c r="U2211" s="44">
        <f t="shared" si="412"/>
        <v>3313.514203530181</v>
      </c>
      <c r="V2211" s="44">
        <f t="shared" si="413"/>
        <v>0</v>
      </c>
      <c r="W2211" s="44">
        <f t="shared" si="414"/>
        <v>0</v>
      </c>
      <c r="X2211" s="44">
        <f t="shared" si="415"/>
        <v>0</v>
      </c>
      <c r="Y2211" s="44">
        <f t="shared" si="416"/>
        <v>0</v>
      </c>
      <c r="Z2211" s="44">
        <f t="shared" si="417"/>
        <v>0</v>
      </c>
      <c r="AA2211" s="44">
        <f t="shared" si="418"/>
        <v>0</v>
      </c>
      <c r="AB2211" s="44">
        <f t="shared" si="419"/>
        <v>0</v>
      </c>
      <c r="AC2211" s="44">
        <f t="shared" si="420"/>
        <v>0</v>
      </c>
      <c r="AD2211" s="44">
        <f t="shared" si="421"/>
        <v>18374.942401394641</v>
      </c>
      <c r="AE2211" s="12">
        <f t="shared" si="422"/>
        <v>21688.456604924821</v>
      </c>
    </row>
    <row r="2212" spans="1:31" ht="12.6" hidden="1" customHeight="1" x14ac:dyDescent="0.2">
      <c r="A2212" s="26" t="s">
        <v>3088</v>
      </c>
      <c r="B2212" s="19"/>
      <c r="C2212" s="19"/>
      <c r="D2212" s="20"/>
      <c r="E2212" s="21"/>
      <c r="F2212" s="22"/>
      <c r="G2212" s="21"/>
      <c r="H2212" s="22"/>
      <c r="I2212" s="20"/>
      <c r="J2212" s="20"/>
      <c r="K2212" s="20"/>
      <c r="L2212" s="20"/>
      <c r="M2212" s="20"/>
      <c r="N2212" s="20">
        <v>10</v>
      </c>
      <c r="O2212" s="20">
        <v>10</v>
      </c>
      <c r="P2212" s="23" t="str">
        <f>VLOOKUP(A2212,'ИЗ ОСНОВЫ НОМЕНКЛАТУР'!D:E,2,0)</f>
        <v>Механизмы</v>
      </c>
      <c r="Q2212" s="23" t="str">
        <f>VLOOKUP(A2212,'ИЗ ОСНОВЫ НОМЕНКЛАТУР'!D:F,3,0)</f>
        <v>Направляющие роликовые</v>
      </c>
      <c r="R2212" s="40">
        <f>VLOOKUP(A:A,'ИЗ ОСНОВЫ НОМЕНКЛАТУР'!D:G,4,0)</f>
        <v>248.71553450608931</v>
      </c>
      <c r="S2212" s="12" t="str">
        <f>VLOOKUP(A:A,'ИЗ ОСНОВЫ НОМЕНКЛАТУР'!D:H,5,0)</f>
        <v>B</v>
      </c>
      <c r="T2212" s="44">
        <f t="shared" si="411"/>
        <v>0</v>
      </c>
      <c r="U2212" s="44">
        <f t="shared" si="412"/>
        <v>0</v>
      </c>
      <c r="V2212" s="44">
        <f t="shared" si="413"/>
        <v>0</v>
      </c>
      <c r="W2212" s="44">
        <f t="shared" si="414"/>
        <v>0</v>
      </c>
      <c r="X2212" s="44">
        <f t="shared" si="415"/>
        <v>0</v>
      </c>
      <c r="Y2212" s="44">
        <f t="shared" si="416"/>
        <v>0</v>
      </c>
      <c r="Z2212" s="44">
        <f t="shared" si="417"/>
        <v>0</v>
      </c>
      <c r="AA2212" s="44">
        <f t="shared" si="418"/>
        <v>0</v>
      </c>
      <c r="AB2212" s="44">
        <f t="shared" si="419"/>
        <v>0</v>
      </c>
      <c r="AC2212" s="44">
        <f t="shared" si="420"/>
        <v>0</v>
      </c>
      <c r="AD2212" s="44">
        <f t="shared" si="421"/>
        <v>2487.1553450608931</v>
      </c>
      <c r="AE2212" s="12">
        <f t="shared" si="422"/>
        <v>2487.1553450608931</v>
      </c>
    </row>
    <row r="2213" spans="1:31" ht="12.6" hidden="1" customHeight="1" x14ac:dyDescent="0.2">
      <c r="A2213" s="26" t="s">
        <v>3087</v>
      </c>
      <c r="B2213" s="19"/>
      <c r="C2213" s="19"/>
      <c r="D2213" s="20"/>
      <c r="E2213" s="21"/>
      <c r="F2213" s="22"/>
      <c r="G2213" s="21"/>
      <c r="H2213" s="22"/>
      <c r="I2213" s="20">
        <v>500</v>
      </c>
      <c r="J2213" s="20"/>
      <c r="K2213" s="20">
        <v>475</v>
      </c>
      <c r="L2213" s="20"/>
      <c r="M2213" s="20"/>
      <c r="N2213" s="20">
        <v>25</v>
      </c>
      <c r="O2213" s="20">
        <v>1000</v>
      </c>
      <c r="P2213" s="23" t="str">
        <f>VLOOKUP(A2213,'ИЗ ОСНОВЫ НОМЕНКЛАТУР'!D:E,2,0)</f>
        <v>Механизмы</v>
      </c>
      <c r="Q2213" s="23" t="str">
        <f>VLOOKUP(A2213,'ИЗ ОСНОВЫ НОМЕНКЛАТУР'!D:F,3,0)</f>
        <v>Направляющие роликовые</v>
      </c>
      <c r="R2213" s="40">
        <f>VLOOKUP(A:A,'ИЗ ОСНОВЫ НОМЕНКЛАТУР'!D:G,4,0)</f>
        <v>500.02585623678647</v>
      </c>
      <c r="S2213" s="12" t="str">
        <f>VLOOKUP(A:A,'ИЗ ОСНОВЫ НОМЕНКЛАТУР'!D:H,5,0)</f>
        <v>B</v>
      </c>
      <c r="T2213" s="44">
        <f t="shared" si="411"/>
        <v>0</v>
      </c>
      <c r="U2213" s="44">
        <f t="shared" si="412"/>
        <v>0</v>
      </c>
      <c r="V2213" s="44">
        <f t="shared" si="413"/>
        <v>0</v>
      </c>
      <c r="W2213" s="44">
        <f t="shared" si="414"/>
        <v>0</v>
      </c>
      <c r="X2213" s="44">
        <f t="shared" si="415"/>
        <v>0</v>
      </c>
      <c r="Y2213" s="44">
        <f t="shared" si="416"/>
        <v>250012.92811839323</v>
      </c>
      <c r="Z2213" s="44">
        <f t="shared" si="417"/>
        <v>0</v>
      </c>
      <c r="AA2213" s="44">
        <f t="shared" si="418"/>
        <v>237512.28171247357</v>
      </c>
      <c r="AB2213" s="44">
        <f t="shared" si="419"/>
        <v>0</v>
      </c>
      <c r="AC2213" s="44">
        <f t="shared" si="420"/>
        <v>0</v>
      </c>
      <c r="AD2213" s="44">
        <f t="shared" si="421"/>
        <v>12500.646405919662</v>
      </c>
      <c r="AE2213" s="12">
        <f t="shared" si="422"/>
        <v>500025.85623678647</v>
      </c>
    </row>
    <row r="2214" spans="1:31" ht="12.6" hidden="1" customHeight="1" x14ac:dyDescent="0.2">
      <c r="A2214" s="26" t="s">
        <v>3089</v>
      </c>
      <c r="B2214" s="19"/>
      <c r="C2214" s="19"/>
      <c r="D2214" s="20">
        <v>150</v>
      </c>
      <c r="E2214" s="20">
        <v>21</v>
      </c>
      <c r="F2214" s="20"/>
      <c r="G2214" s="21"/>
      <c r="H2214" s="22"/>
      <c r="I2214" s="20">
        <v>1000</v>
      </c>
      <c r="J2214" s="20">
        <v>59</v>
      </c>
      <c r="K2214" s="20">
        <v>650</v>
      </c>
      <c r="L2214" s="20"/>
      <c r="M2214" s="20"/>
      <c r="N2214" s="20">
        <v>58</v>
      </c>
      <c r="O2214" s="20">
        <v>1938</v>
      </c>
      <c r="P2214" s="23" t="str">
        <f>VLOOKUP(A2214,'ИЗ ОСНОВЫ НОМЕНКЛАТУР'!D:E,2,0)</f>
        <v>Механизмы</v>
      </c>
      <c r="Q2214" s="23" t="str">
        <f>VLOOKUP(A2214,'ИЗ ОСНОВЫ НОМЕНКЛАТУР'!D:F,3,0)</f>
        <v>Направляющие роликовые</v>
      </c>
      <c r="R2214" s="40">
        <f>VLOOKUP(A:A,'ИЗ ОСНОВЫ НОМЕНКЛАТУР'!D:G,4,0)</f>
        <v>360.8179274611399</v>
      </c>
      <c r="S2214" s="12" t="str">
        <f>VLOOKUP(A:A,'ИЗ ОСНОВЫ НОМЕНКЛАТУР'!D:H,5,0)</f>
        <v>B</v>
      </c>
      <c r="T2214" s="44">
        <f t="shared" si="411"/>
        <v>54122.689119170987</v>
      </c>
      <c r="U2214" s="44">
        <f t="shared" si="412"/>
        <v>7577.1764766839378</v>
      </c>
      <c r="V2214" s="44">
        <f t="shared" si="413"/>
        <v>0</v>
      </c>
      <c r="W2214" s="44">
        <f t="shared" si="414"/>
        <v>0</v>
      </c>
      <c r="X2214" s="44">
        <f t="shared" si="415"/>
        <v>0</v>
      </c>
      <c r="Y2214" s="44">
        <f t="shared" si="416"/>
        <v>360817.92746113992</v>
      </c>
      <c r="Z2214" s="44">
        <f t="shared" si="417"/>
        <v>21288.257720207253</v>
      </c>
      <c r="AA2214" s="44">
        <f t="shared" si="418"/>
        <v>234531.65284974093</v>
      </c>
      <c r="AB2214" s="44">
        <f t="shared" si="419"/>
        <v>0</v>
      </c>
      <c r="AC2214" s="44">
        <f t="shared" si="420"/>
        <v>0</v>
      </c>
      <c r="AD2214" s="44">
        <f t="shared" si="421"/>
        <v>20927.439792746114</v>
      </c>
      <c r="AE2214" s="12">
        <f t="shared" si="422"/>
        <v>699265.14341968915</v>
      </c>
    </row>
    <row r="2215" spans="1:31" ht="12.6" hidden="1" customHeight="1" x14ac:dyDescent="0.2">
      <c r="A2215" s="26" t="s">
        <v>3090</v>
      </c>
      <c r="B2215" s="19"/>
      <c r="C2215" s="19"/>
      <c r="D2215" s="20"/>
      <c r="E2215" s="21"/>
      <c r="F2215" s="22"/>
      <c r="G2215" s="21"/>
      <c r="H2215" s="22"/>
      <c r="I2215" s="20">
        <v>300</v>
      </c>
      <c r="J2215" s="20">
        <v>23</v>
      </c>
      <c r="K2215" s="20">
        <v>550</v>
      </c>
      <c r="L2215" s="20"/>
      <c r="M2215" s="20"/>
      <c r="N2215" s="20">
        <v>40</v>
      </c>
      <c r="O2215" s="20">
        <v>913</v>
      </c>
      <c r="P2215" s="23" t="str">
        <f>VLOOKUP(A2215,'ИЗ ОСНОВЫ НОМЕНКЛАТУР'!D:E,2,0)</f>
        <v>Механизмы</v>
      </c>
      <c r="Q2215" s="23" t="str">
        <f>VLOOKUP(A2215,'ИЗ ОСНОВЫ НОМЕНКЛАТУР'!D:F,3,0)</f>
        <v>Направляющие роликовые</v>
      </c>
      <c r="R2215" s="40">
        <f>VLOOKUP(A:A,'ИЗ ОСНОВЫ НОМЕНКЛАТУР'!D:G,4,0)</f>
        <v>218.44606451612904</v>
      </c>
      <c r="S2215" s="12" t="str">
        <f>VLOOKUP(A:A,'ИЗ ОСНОВЫ НОМЕНКЛАТУР'!D:H,5,0)</f>
        <v>B</v>
      </c>
      <c r="T2215" s="44">
        <f t="shared" si="411"/>
        <v>0</v>
      </c>
      <c r="U2215" s="44">
        <f t="shared" si="412"/>
        <v>0</v>
      </c>
      <c r="V2215" s="44">
        <f t="shared" si="413"/>
        <v>0</v>
      </c>
      <c r="W2215" s="44">
        <f t="shared" si="414"/>
        <v>0</v>
      </c>
      <c r="X2215" s="44">
        <f t="shared" si="415"/>
        <v>0</v>
      </c>
      <c r="Y2215" s="44">
        <f t="shared" si="416"/>
        <v>65533.819354838713</v>
      </c>
      <c r="Z2215" s="44">
        <f t="shared" si="417"/>
        <v>5024.2594838709683</v>
      </c>
      <c r="AA2215" s="44">
        <f t="shared" si="418"/>
        <v>120145.33548387098</v>
      </c>
      <c r="AB2215" s="44">
        <f t="shared" si="419"/>
        <v>0</v>
      </c>
      <c r="AC2215" s="44">
        <f t="shared" si="420"/>
        <v>0</v>
      </c>
      <c r="AD2215" s="44">
        <f t="shared" si="421"/>
        <v>8737.8425806451614</v>
      </c>
      <c r="AE2215" s="12">
        <f t="shared" si="422"/>
        <v>199441.25690322585</v>
      </c>
    </row>
    <row r="2216" spans="1:31" ht="12.6" hidden="1" customHeight="1" x14ac:dyDescent="0.2">
      <c r="A2216" s="26" t="s">
        <v>3053</v>
      </c>
      <c r="B2216" s="19"/>
      <c r="C2216" s="19"/>
      <c r="D2216" s="20"/>
      <c r="E2216" s="21"/>
      <c r="F2216" s="22"/>
      <c r="G2216" s="21"/>
      <c r="H2216" s="22"/>
      <c r="I2216" s="20"/>
      <c r="J2216" s="20"/>
      <c r="K2216" s="20"/>
      <c r="L2216" s="20">
        <v>6</v>
      </c>
      <c r="M2216" s="20">
        <v>49</v>
      </c>
      <c r="N2216" s="20"/>
      <c r="O2216" s="20">
        <v>55</v>
      </c>
      <c r="P2216" s="23" t="str">
        <f>VLOOKUP(A2216,'ИЗ ОСНОВЫ НОМЕНКЛАТУР'!D:E,2,0)</f>
        <v>Механизмы</v>
      </c>
      <c r="Q2216" s="23" t="str">
        <f>VLOOKUP(A2216,'ИЗ ОСНОВЫ НОМЕНКЛАТУР'!D:F,3,0)</f>
        <v>Направляющие скрытого монтажа</v>
      </c>
      <c r="R2216" s="40">
        <f>VLOOKUP(A:A,'ИЗ ОСНОВЫ НОМЕНКЛАТУР'!D:G,4,0)</f>
        <v>2300</v>
      </c>
      <c r="S2216" s="12" t="str">
        <f>VLOOKUP(A:A,'ИЗ ОСНОВЫ НОМЕНКЛАТУР'!D:H,5,0)</f>
        <v>C</v>
      </c>
      <c r="T2216" s="44">
        <f t="shared" si="411"/>
        <v>0</v>
      </c>
      <c r="U2216" s="44">
        <f t="shared" si="412"/>
        <v>0</v>
      </c>
      <c r="V2216" s="44">
        <f t="shared" si="413"/>
        <v>0</v>
      </c>
      <c r="W2216" s="44">
        <f t="shared" si="414"/>
        <v>0</v>
      </c>
      <c r="X2216" s="44">
        <f t="shared" si="415"/>
        <v>0</v>
      </c>
      <c r="Y2216" s="44">
        <f t="shared" si="416"/>
        <v>0</v>
      </c>
      <c r="Z2216" s="44">
        <f t="shared" si="417"/>
        <v>0</v>
      </c>
      <c r="AA2216" s="44">
        <f t="shared" si="418"/>
        <v>0</v>
      </c>
      <c r="AB2216" s="44">
        <f t="shared" si="419"/>
        <v>13800</v>
      </c>
      <c r="AC2216" s="44">
        <f t="shared" si="420"/>
        <v>112700</v>
      </c>
      <c r="AD2216" s="44">
        <f t="shared" si="421"/>
        <v>0</v>
      </c>
      <c r="AE2216" s="12">
        <f t="shared" si="422"/>
        <v>126500</v>
      </c>
    </row>
    <row r="2217" spans="1:31" ht="12.6" hidden="1" customHeight="1" x14ac:dyDescent="0.2">
      <c r="A2217" s="26" t="s">
        <v>3037</v>
      </c>
      <c r="B2217" s="19"/>
      <c r="C2217" s="19"/>
      <c r="D2217" s="20"/>
      <c r="E2217" s="21"/>
      <c r="F2217" s="22"/>
      <c r="G2217" s="21"/>
      <c r="H2217" s="22"/>
      <c r="I2217" s="20"/>
      <c r="J2217" s="20"/>
      <c r="K2217" s="20"/>
      <c r="L2217" s="20">
        <v>10</v>
      </c>
      <c r="M2217" s="20">
        <v>37</v>
      </c>
      <c r="N2217" s="20">
        <v>10</v>
      </c>
      <c r="O2217" s="20">
        <v>57</v>
      </c>
      <c r="P2217" s="23" t="str">
        <f>VLOOKUP(A2217,'ИЗ ОСНОВЫ НОМЕНКЛАТУР'!D:E,2,0)</f>
        <v>Механизмы</v>
      </c>
      <c r="Q2217" s="23" t="str">
        <f>VLOOKUP(A2217,'ИЗ ОСНОВЫ НОМЕНКЛАТУР'!D:F,3,0)</f>
        <v>Направляющие скрытого монтажа</v>
      </c>
      <c r="R2217" s="40">
        <f>VLOOKUP(A:A,'ИЗ ОСНОВЫ НОМЕНКЛАТУР'!D:G,4,0)</f>
        <v>2509.4044444444444</v>
      </c>
      <c r="S2217" s="12" t="str">
        <f>VLOOKUP(A:A,'ИЗ ОСНОВЫ НОМЕНКЛАТУР'!D:H,5,0)</f>
        <v>B</v>
      </c>
      <c r="T2217" s="44">
        <f t="shared" si="411"/>
        <v>0</v>
      </c>
      <c r="U2217" s="44">
        <f t="shared" si="412"/>
        <v>0</v>
      </c>
      <c r="V2217" s="44">
        <f t="shared" si="413"/>
        <v>0</v>
      </c>
      <c r="W2217" s="44">
        <f t="shared" si="414"/>
        <v>0</v>
      </c>
      <c r="X2217" s="44">
        <f t="shared" si="415"/>
        <v>0</v>
      </c>
      <c r="Y2217" s="44">
        <f t="shared" si="416"/>
        <v>0</v>
      </c>
      <c r="Z2217" s="44">
        <f t="shared" si="417"/>
        <v>0</v>
      </c>
      <c r="AA2217" s="44">
        <f t="shared" si="418"/>
        <v>0</v>
      </c>
      <c r="AB2217" s="44">
        <f t="shared" si="419"/>
        <v>25094.044444444444</v>
      </c>
      <c r="AC2217" s="44">
        <f t="shared" si="420"/>
        <v>92847.964444444442</v>
      </c>
      <c r="AD2217" s="44">
        <f t="shared" si="421"/>
        <v>25094.044444444444</v>
      </c>
      <c r="AE2217" s="12">
        <f t="shared" si="422"/>
        <v>143036.05333333334</v>
      </c>
    </row>
    <row r="2218" spans="1:31" ht="12.6" hidden="1" customHeight="1" x14ac:dyDescent="0.2">
      <c r="A2218" s="26" t="s">
        <v>3025</v>
      </c>
      <c r="B2218" s="19"/>
      <c r="C2218" s="19"/>
      <c r="D2218" s="20">
        <v>10</v>
      </c>
      <c r="E2218" s="20">
        <v>3</v>
      </c>
      <c r="F2218" s="20"/>
      <c r="G2218" s="21"/>
      <c r="H2218" s="22"/>
      <c r="I2218" s="20">
        <v>170</v>
      </c>
      <c r="J2218" s="20">
        <v>41</v>
      </c>
      <c r="K2218" s="20">
        <v>80</v>
      </c>
      <c r="L2218" s="20"/>
      <c r="M2218" s="20">
        <v>52</v>
      </c>
      <c r="N2218" s="20">
        <v>13</v>
      </c>
      <c r="O2218" s="20">
        <v>369</v>
      </c>
      <c r="P2218" s="23" t="str">
        <f>VLOOKUP(A2218,'ИЗ ОСНОВЫ НОМЕНКЛАТУР'!D:E,2,0)</f>
        <v>Механизмы</v>
      </c>
      <c r="Q2218" s="23" t="str">
        <f>VLOOKUP(A2218,'ИЗ ОСНОВЫ НОМЕНКЛАТУР'!D:F,3,0)</f>
        <v>Направляющие скрытого монтажа</v>
      </c>
      <c r="R2218" s="40">
        <f>VLOOKUP(A:A,'ИЗ ОСНОВЫ НОМЕНКЛАТУР'!D:G,4,0)</f>
        <v>2077.1028571428569</v>
      </c>
      <c r="S2218" s="12" t="str">
        <f>VLOOKUP(A:A,'ИЗ ОСНОВЫ НОМЕНКЛАТУР'!D:H,5,0)</f>
        <v>C</v>
      </c>
      <c r="T2218" s="44">
        <f t="shared" si="411"/>
        <v>20771.028571428571</v>
      </c>
      <c r="U2218" s="44">
        <f t="shared" si="412"/>
        <v>6231.3085714285708</v>
      </c>
      <c r="V2218" s="44">
        <f t="shared" si="413"/>
        <v>0</v>
      </c>
      <c r="W2218" s="44">
        <f t="shared" si="414"/>
        <v>0</v>
      </c>
      <c r="X2218" s="44">
        <f t="shared" si="415"/>
        <v>0</v>
      </c>
      <c r="Y2218" s="44">
        <f t="shared" si="416"/>
        <v>353107.48571428569</v>
      </c>
      <c r="Z2218" s="44">
        <f t="shared" si="417"/>
        <v>85161.217142857131</v>
      </c>
      <c r="AA2218" s="44">
        <f t="shared" si="418"/>
        <v>166168.22857142857</v>
      </c>
      <c r="AB2218" s="44">
        <f t="shared" si="419"/>
        <v>0</v>
      </c>
      <c r="AC2218" s="44">
        <f t="shared" si="420"/>
        <v>108009.34857142856</v>
      </c>
      <c r="AD2218" s="44">
        <f t="shared" si="421"/>
        <v>27002.337142857141</v>
      </c>
      <c r="AE2218" s="12">
        <f t="shared" si="422"/>
        <v>766450.95428571419</v>
      </c>
    </row>
    <row r="2219" spans="1:31" ht="12.6" hidden="1" customHeight="1" x14ac:dyDescent="0.2">
      <c r="A2219" s="26" t="s">
        <v>3033</v>
      </c>
      <c r="B2219" s="19"/>
      <c r="C2219" s="19"/>
      <c r="D2219" s="20">
        <v>30</v>
      </c>
      <c r="E2219" s="20">
        <v>5</v>
      </c>
      <c r="F2219" s="20"/>
      <c r="G2219" s="21"/>
      <c r="H2219" s="22"/>
      <c r="I2219" s="20"/>
      <c r="J2219" s="20"/>
      <c r="K2219" s="20"/>
      <c r="L2219" s="20">
        <v>9</v>
      </c>
      <c r="M2219" s="20">
        <v>36</v>
      </c>
      <c r="N2219" s="20"/>
      <c r="O2219" s="20">
        <v>80</v>
      </c>
      <c r="P2219" s="23" t="str">
        <f>VLOOKUP(A2219,'ИЗ ОСНОВЫ НОМЕНКЛАТУР'!D:E,2,0)</f>
        <v>Механизмы</v>
      </c>
      <c r="Q2219" s="23" t="str">
        <f>VLOOKUP(A2219,'ИЗ ОСНОВЫ НОМЕНКЛАТУР'!D:F,3,0)</f>
        <v>Направляющие скрытого монтажа</v>
      </c>
      <c r="R2219" s="40">
        <f>VLOOKUP(A:A,'ИЗ ОСНОВЫ НОМЕНКЛАТУР'!D:G,4,0)</f>
        <v>2507.2426470588234</v>
      </c>
      <c r="S2219" s="12" t="str">
        <f>VLOOKUP(A:A,'ИЗ ОСНОВЫ НОМЕНКЛАТУР'!D:H,5,0)</f>
        <v>B</v>
      </c>
      <c r="T2219" s="44">
        <f t="shared" si="411"/>
        <v>75217.279411764699</v>
      </c>
      <c r="U2219" s="44">
        <f t="shared" si="412"/>
        <v>12536.213235294117</v>
      </c>
      <c r="V2219" s="44">
        <f t="shared" si="413"/>
        <v>0</v>
      </c>
      <c r="W2219" s="44">
        <f t="shared" si="414"/>
        <v>0</v>
      </c>
      <c r="X2219" s="44">
        <f t="shared" si="415"/>
        <v>0</v>
      </c>
      <c r="Y2219" s="44">
        <f t="shared" si="416"/>
        <v>0</v>
      </c>
      <c r="Z2219" s="44">
        <f t="shared" si="417"/>
        <v>0</v>
      </c>
      <c r="AA2219" s="44">
        <f t="shared" si="418"/>
        <v>0</v>
      </c>
      <c r="AB2219" s="44">
        <f t="shared" si="419"/>
        <v>22565.183823529413</v>
      </c>
      <c r="AC2219" s="44">
        <f t="shared" si="420"/>
        <v>90260.73529411765</v>
      </c>
      <c r="AD2219" s="44">
        <f t="shared" si="421"/>
        <v>0</v>
      </c>
      <c r="AE2219" s="12">
        <f t="shared" si="422"/>
        <v>200579.41176470587</v>
      </c>
    </row>
    <row r="2220" spans="1:31" ht="12.6" hidden="1" customHeight="1" x14ac:dyDescent="0.2">
      <c r="A2220" s="26" t="s">
        <v>3056</v>
      </c>
      <c r="B2220" s="19"/>
      <c r="C2220" s="19"/>
      <c r="D2220" s="20"/>
      <c r="E2220" s="21"/>
      <c r="F2220" s="22"/>
      <c r="G2220" s="21"/>
      <c r="H2220" s="22"/>
      <c r="I2220" s="20"/>
      <c r="J2220" s="20"/>
      <c r="K2220" s="20"/>
      <c r="L2220" s="20">
        <v>3</v>
      </c>
      <c r="M2220" s="20">
        <v>50</v>
      </c>
      <c r="N2220" s="20"/>
      <c r="O2220" s="20">
        <v>53</v>
      </c>
      <c r="P2220" s="23" t="str">
        <f>VLOOKUP(A2220,'ИЗ ОСНОВЫ НОМЕНКЛАТУР'!D:E,2,0)</f>
        <v>Механизмы</v>
      </c>
      <c r="Q2220" s="23" t="str">
        <f>VLOOKUP(A2220,'ИЗ ОСНОВЫ НОМЕНКЛАТУР'!D:F,3,0)</f>
        <v>Направляющие скрытого монтажа</v>
      </c>
      <c r="R2220" s="40">
        <f>VLOOKUP(A:A,'ИЗ ОСНОВЫ НОМЕНКЛАТУР'!D:G,4,0)</f>
        <v>1802.1645833333332</v>
      </c>
      <c r="S2220" s="12" t="str">
        <f>VLOOKUP(A:A,'ИЗ ОСНОВЫ НОМЕНКЛАТУР'!D:H,5,0)</f>
        <v>C</v>
      </c>
      <c r="T2220" s="44">
        <f t="shared" si="411"/>
        <v>0</v>
      </c>
      <c r="U2220" s="44">
        <f t="shared" si="412"/>
        <v>0</v>
      </c>
      <c r="V2220" s="44">
        <f t="shared" si="413"/>
        <v>0</v>
      </c>
      <c r="W2220" s="44">
        <f t="shared" si="414"/>
        <v>0</v>
      </c>
      <c r="X2220" s="44">
        <f t="shared" si="415"/>
        <v>0</v>
      </c>
      <c r="Y2220" s="44">
        <f t="shared" si="416"/>
        <v>0</v>
      </c>
      <c r="Z2220" s="44">
        <f t="shared" si="417"/>
        <v>0</v>
      </c>
      <c r="AA2220" s="44">
        <f t="shared" si="418"/>
        <v>0</v>
      </c>
      <c r="AB2220" s="44">
        <f t="shared" si="419"/>
        <v>5406.4937499999996</v>
      </c>
      <c r="AC2220" s="44">
        <f t="shared" si="420"/>
        <v>90108.229166666657</v>
      </c>
      <c r="AD2220" s="44">
        <f t="shared" si="421"/>
        <v>0</v>
      </c>
      <c r="AE2220" s="12">
        <f t="shared" si="422"/>
        <v>95514.722916666651</v>
      </c>
    </row>
    <row r="2221" spans="1:31" ht="12.6" hidden="1" customHeight="1" x14ac:dyDescent="0.2">
      <c r="A2221" s="26" t="s">
        <v>3050</v>
      </c>
      <c r="B2221" s="19"/>
      <c r="C2221" s="19"/>
      <c r="D2221" s="20">
        <v>21</v>
      </c>
      <c r="E2221" s="20">
        <v>2</v>
      </c>
      <c r="F2221" s="20"/>
      <c r="G2221" s="21"/>
      <c r="H2221" s="22"/>
      <c r="I2221" s="20"/>
      <c r="J2221" s="20">
        <v>43</v>
      </c>
      <c r="K2221" s="20">
        <v>40</v>
      </c>
      <c r="L2221" s="20">
        <v>9</v>
      </c>
      <c r="M2221" s="20">
        <v>51</v>
      </c>
      <c r="N2221" s="20">
        <v>23</v>
      </c>
      <c r="O2221" s="20">
        <v>189</v>
      </c>
      <c r="P2221" s="23" t="str">
        <f>VLOOKUP(A2221,'ИЗ ОСНОВЫ НОМЕНКЛАТУР'!D:E,2,0)</f>
        <v>Механизмы</v>
      </c>
      <c r="Q2221" s="23" t="str">
        <f>VLOOKUP(A2221,'ИЗ ОСНОВЫ НОМЕНКЛАТУР'!D:F,3,0)</f>
        <v>Направляющие скрытого монтажа</v>
      </c>
      <c r="R2221" s="40">
        <f>VLOOKUP(A:A,'ИЗ ОСНОВЫ НОМЕНКЛАТУР'!D:G,4,0)</f>
        <v>1356.6980000000001</v>
      </c>
      <c r="S2221" s="12" t="str">
        <f>VLOOKUP(A:A,'ИЗ ОСНОВЫ НОМЕНКЛАТУР'!D:H,5,0)</f>
        <v>C</v>
      </c>
      <c r="T2221" s="44">
        <f t="shared" si="411"/>
        <v>28490.658000000003</v>
      </c>
      <c r="U2221" s="44">
        <f t="shared" si="412"/>
        <v>2713.3960000000002</v>
      </c>
      <c r="V2221" s="44">
        <f t="shared" si="413"/>
        <v>0</v>
      </c>
      <c r="W2221" s="44">
        <f t="shared" si="414"/>
        <v>0</v>
      </c>
      <c r="X2221" s="44">
        <f t="shared" si="415"/>
        <v>0</v>
      </c>
      <c r="Y2221" s="44">
        <f t="shared" si="416"/>
        <v>0</v>
      </c>
      <c r="Z2221" s="44">
        <f t="shared" si="417"/>
        <v>58338.014000000003</v>
      </c>
      <c r="AA2221" s="44">
        <f t="shared" si="418"/>
        <v>54267.920000000006</v>
      </c>
      <c r="AB2221" s="44">
        <f t="shared" si="419"/>
        <v>12210.282000000001</v>
      </c>
      <c r="AC2221" s="44">
        <f t="shared" si="420"/>
        <v>69191.597999999998</v>
      </c>
      <c r="AD2221" s="44">
        <f t="shared" si="421"/>
        <v>31204.054000000004</v>
      </c>
      <c r="AE2221" s="12">
        <f t="shared" si="422"/>
        <v>256415.92200000002</v>
      </c>
    </row>
    <row r="2222" spans="1:31" ht="12.6" hidden="1" customHeight="1" x14ac:dyDescent="0.2">
      <c r="A2222" s="26" t="s">
        <v>3049</v>
      </c>
      <c r="B2222" s="19"/>
      <c r="C2222" s="19"/>
      <c r="D2222" s="20"/>
      <c r="E2222" s="21"/>
      <c r="F2222" s="22"/>
      <c r="G2222" s="21"/>
      <c r="H2222" s="22"/>
      <c r="I2222" s="20"/>
      <c r="J2222" s="20">
        <v>69</v>
      </c>
      <c r="K2222" s="20">
        <v>1</v>
      </c>
      <c r="L2222" s="20">
        <v>7</v>
      </c>
      <c r="M2222" s="20">
        <v>69</v>
      </c>
      <c r="N2222" s="20"/>
      <c r="O2222" s="20">
        <v>146</v>
      </c>
      <c r="P2222" s="23" t="str">
        <f>VLOOKUP(A2222,'ИЗ ОСНОВЫ НОМЕНКЛАТУР'!D:E,2,0)</f>
        <v>Механизмы</v>
      </c>
      <c r="Q2222" s="23" t="str">
        <f>VLOOKUP(A2222,'ИЗ ОСНОВЫ НОМЕНКЛАТУР'!D:F,3,0)</f>
        <v>Направляющие скрытого монтажа</v>
      </c>
      <c r="R2222" s="40">
        <f>VLOOKUP(A:A,'ИЗ ОСНОВЫ НОМЕНКЛАТУР'!D:G,4,0)</f>
        <v>2455.8490000000002</v>
      </c>
      <c r="S2222" s="12" t="str">
        <f>VLOOKUP(A:A,'ИЗ ОСНОВЫ НОМЕНКЛАТУР'!D:H,5,0)</f>
        <v>C</v>
      </c>
      <c r="T2222" s="44">
        <f t="shared" si="411"/>
        <v>0</v>
      </c>
      <c r="U2222" s="44">
        <f t="shared" si="412"/>
        <v>0</v>
      </c>
      <c r="V2222" s="44">
        <f t="shared" si="413"/>
        <v>0</v>
      </c>
      <c r="W2222" s="44">
        <f t="shared" si="414"/>
        <v>0</v>
      </c>
      <c r="X2222" s="44">
        <f t="shared" si="415"/>
        <v>0</v>
      </c>
      <c r="Y2222" s="44">
        <f t="shared" si="416"/>
        <v>0</v>
      </c>
      <c r="Z2222" s="44">
        <f t="shared" si="417"/>
        <v>169453.58100000001</v>
      </c>
      <c r="AA2222" s="44">
        <f t="shared" si="418"/>
        <v>2455.8490000000002</v>
      </c>
      <c r="AB2222" s="44">
        <f t="shared" si="419"/>
        <v>17190.942999999999</v>
      </c>
      <c r="AC2222" s="44">
        <f t="shared" si="420"/>
        <v>169453.58100000001</v>
      </c>
      <c r="AD2222" s="44">
        <f t="shared" si="421"/>
        <v>0</v>
      </c>
      <c r="AE2222" s="12">
        <f t="shared" si="422"/>
        <v>358553.95400000003</v>
      </c>
    </row>
    <row r="2223" spans="1:31" ht="12.6" hidden="1" customHeight="1" x14ac:dyDescent="0.2">
      <c r="A2223" s="26" t="s">
        <v>3042</v>
      </c>
      <c r="B2223" s="19"/>
      <c r="C2223" s="19"/>
      <c r="D2223" s="20"/>
      <c r="E2223" s="21"/>
      <c r="F2223" s="22"/>
      <c r="G2223" s="21"/>
      <c r="H2223" s="22"/>
      <c r="I2223" s="20">
        <v>620</v>
      </c>
      <c r="J2223" s="20">
        <v>50</v>
      </c>
      <c r="K2223" s="20">
        <v>120</v>
      </c>
      <c r="L2223" s="20">
        <v>10</v>
      </c>
      <c r="M2223" s="20">
        <v>40</v>
      </c>
      <c r="N2223" s="20">
        <v>17</v>
      </c>
      <c r="O2223" s="20">
        <v>857</v>
      </c>
      <c r="P2223" s="23" t="str">
        <f>VLOOKUP(A2223,'ИЗ ОСНОВЫ НОМЕНКЛАТУР'!D:E,2,0)</f>
        <v>Механизмы</v>
      </c>
      <c r="Q2223" s="23" t="str">
        <f>VLOOKUP(A2223,'ИЗ ОСНОВЫ НОМЕНКЛАТУР'!D:F,3,0)</f>
        <v>Направляющие скрытого монтажа</v>
      </c>
      <c r="R2223" s="40">
        <f>VLOOKUP(A:A,'ИЗ ОСНОВЫ НОМЕНКЛАТУР'!D:G,4,0)</f>
        <v>2438</v>
      </c>
      <c r="S2223" s="12" t="str">
        <f>VLOOKUP(A:A,'ИЗ ОСНОВЫ НОМЕНКЛАТУР'!D:H,5,0)</f>
        <v>C</v>
      </c>
      <c r="T2223" s="44">
        <f t="shared" si="411"/>
        <v>0</v>
      </c>
      <c r="U2223" s="44">
        <f t="shared" si="412"/>
        <v>0</v>
      </c>
      <c r="V2223" s="44">
        <f t="shared" si="413"/>
        <v>0</v>
      </c>
      <c r="W2223" s="44">
        <f t="shared" si="414"/>
        <v>0</v>
      </c>
      <c r="X2223" s="44">
        <f t="shared" si="415"/>
        <v>0</v>
      </c>
      <c r="Y2223" s="44">
        <f t="shared" si="416"/>
        <v>1511560</v>
      </c>
      <c r="Z2223" s="44">
        <f t="shared" si="417"/>
        <v>121900</v>
      </c>
      <c r="AA2223" s="44">
        <f t="shared" si="418"/>
        <v>292560</v>
      </c>
      <c r="AB2223" s="44">
        <f t="shared" si="419"/>
        <v>24380</v>
      </c>
      <c r="AC2223" s="44">
        <f t="shared" si="420"/>
        <v>97520</v>
      </c>
      <c r="AD2223" s="44">
        <f t="shared" si="421"/>
        <v>41446</v>
      </c>
      <c r="AE2223" s="12">
        <f t="shared" si="422"/>
        <v>2089366</v>
      </c>
    </row>
    <row r="2224" spans="1:31" ht="12.6" hidden="1" customHeight="1" x14ac:dyDescent="0.2">
      <c r="A2224" s="26" t="s">
        <v>3023</v>
      </c>
      <c r="B2224" s="19"/>
      <c r="C2224" s="19"/>
      <c r="D2224" s="20">
        <v>30</v>
      </c>
      <c r="E2224" s="20">
        <v>9</v>
      </c>
      <c r="F2224" s="20"/>
      <c r="G2224" s="21"/>
      <c r="H2224" s="22"/>
      <c r="I2224" s="20">
        <v>490</v>
      </c>
      <c r="J2224" s="20">
        <v>27</v>
      </c>
      <c r="K2224" s="20">
        <v>90</v>
      </c>
      <c r="L2224" s="20">
        <v>5</v>
      </c>
      <c r="M2224" s="20">
        <v>94</v>
      </c>
      <c r="N2224" s="20">
        <v>17</v>
      </c>
      <c r="O2224" s="20">
        <v>762</v>
      </c>
      <c r="P2224" s="23" t="str">
        <f>VLOOKUP(A2224,'ИЗ ОСНОВЫ НОМЕНКЛАТУР'!D:E,2,0)</f>
        <v>Механизмы</v>
      </c>
      <c r="Q2224" s="23" t="str">
        <f>VLOOKUP(A2224,'ИЗ ОСНОВЫ НОМЕНКЛАТУР'!D:F,3,0)</f>
        <v>Направляющие скрытого монтажа</v>
      </c>
      <c r="R2224" s="40">
        <f>VLOOKUP(A:A,'ИЗ ОСНОВЫ НОМЕНКЛАТУР'!D:G,4,0)</f>
        <v>2200</v>
      </c>
      <c r="S2224" s="12" t="str">
        <f>VLOOKUP(A:A,'ИЗ ОСНОВЫ НОМЕНКЛАТУР'!D:H,5,0)</f>
        <v>C</v>
      </c>
      <c r="T2224" s="44">
        <f t="shared" si="411"/>
        <v>66000</v>
      </c>
      <c r="U2224" s="44">
        <f t="shared" si="412"/>
        <v>19800</v>
      </c>
      <c r="V2224" s="44">
        <f t="shared" si="413"/>
        <v>0</v>
      </c>
      <c r="W2224" s="44">
        <f t="shared" si="414"/>
        <v>0</v>
      </c>
      <c r="X2224" s="44">
        <f t="shared" si="415"/>
        <v>0</v>
      </c>
      <c r="Y2224" s="44">
        <f t="shared" si="416"/>
        <v>1078000</v>
      </c>
      <c r="Z2224" s="44">
        <f t="shared" si="417"/>
        <v>59400</v>
      </c>
      <c r="AA2224" s="44">
        <f t="shared" si="418"/>
        <v>198000</v>
      </c>
      <c r="AB2224" s="44">
        <f t="shared" si="419"/>
        <v>11000</v>
      </c>
      <c r="AC2224" s="44">
        <f t="shared" si="420"/>
        <v>206800</v>
      </c>
      <c r="AD2224" s="44">
        <f t="shared" si="421"/>
        <v>37400</v>
      </c>
      <c r="AE2224" s="12">
        <f t="shared" si="422"/>
        <v>1676400</v>
      </c>
    </row>
    <row r="2225" spans="1:31" ht="12.6" hidden="1" customHeight="1" x14ac:dyDescent="0.2">
      <c r="A2225" s="26" t="s">
        <v>3026</v>
      </c>
      <c r="B2225" s="19"/>
      <c r="C2225" s="19"/>
      <c r="D2225" s="20"/>
      <c r="E2225" s="21"/>
      <c r="F2225" s="22"/>
      <c r="G2225" s="21"/>
      <c r="H2225" s="22"/>
      <c r="I2225" s="20"/>
      <c r="J2225" s="20"/>
      <c r="K2225" s="20">
        <v>110</v>
      </c>
      <c r="L2225" s="20"/>
      <c r="M2225" s="20"/>
      <c r="N2225" s="20">
        <v>17</v>
      </c>
      <c r="O2225" s="20">
        <v>127</v>
      </c>
      <c r="P2225" s="23" t="str">
        <f>VLOOKUP(A2225,'ИЗ ОСНОВЫ НОМЕНКЛАТУР'!D:E,2,0)</f>
        <v>Механизмы</v>
      </c>
      <c r="Q2225" s="23" t="str">
        <f>VLOOKUP(A2225,'ИЗ ОСНОВЫ НОМЕНКЛАТУР'!D:F,3,0)</f>
        <v>Направляющие скрытого монтажа</v>
      </c>
      <c r="R2225" s="40">
        <f>VLOOKUP(A:A,'ИЗ ОСНОВЫ НОМЕНКЛАТУР'!D:G,4,0)</f>
        <v>2773.6347826086953</v>
      </c>
      <c r="S2225" s="12" t="str">
        <f>VLOOKUP(A:A,'ИЗ ОСНОВЫ НОМЕНКЛАТУР'!D:H,5,0)</f>
        <v>C</v>
      </c>
      <c r="T2225" s="44">
        <f t="shared" si="411"/>
        <v>0</v>
      </c>
      <c r="U2225" s="44">
        <f t="shared" si="412"/>
        <v>0</v>
      </c>
      <c r="V2225" s="44">
        <f t="shared" si="413"/>
        <v>0</v>
      </c>
      <c r="W2225" s="44">
        <f t="shared" si="414"/>
        <v>0</v>
      </c>
      <c r="X2225" s="44">
        <f t="shared" si="415"/>
        <v>0</v>
      </c>
      <c r="Y2225" s="44">
        <f t="shared" si="416"/>
        <v>0</v>
      </c>
      <c r="Z2225" s="44">
        <f t="shared" si="417"/>
        <v>0</v>
      </c>
      <c r="AA2225" s="44">
        <f t="shared" si="418"/>
        <v>305099.82608695648</v>
      </c>
      <c r="AB2225" s="44">
        <f t="shared" si="419"/>
        <v>0</v>
      </c>
      <c r="AC2225" s="44">
        <f t="shared" si="420"/>
        <v>0</v>
      </c>
      <c r="AD2225" s="44">
        <f t="shared" si="421"/>
        <v>47151.791304347818</v>
      </c>
      <c r="AE2225" s="12">
        <f t="shared" si="422"/>
        <v>352251.61739130429</v>
      </c>
    </row>
    <row r="2226" spans="1:31" ht="12.6" hidden="1" customHeight="1" x14ac:dyDescent="0.2">
      <c r="A2226" s="26" t="s">
        <v>3058</v>
      </c>
      <c r="B2226" s="19"/>
      <c r="C2226" s="19"/>
      <c r="D2226" s="20"/>
      <c r="E2226" s="21"/>
      <c r="F2226" s="22"/>
      <c r="G2226" s="21"/>
      <c r="H2226" s="22"/>
      <c r="I2226" s="20"/>
      <c r="J2226" s="20"/>
      <c r="K2226" s="20">
        <v>10</v>
      </c>
      <c r="L2226" s="20"/>
      <c r="M2226" s="20"/>
      <c r="N2226" s="20">
        <v>17</v>
      </c>
      <c r="O2226" s="20">
        <v>27</v>
      </c>
      <c r="P2226" s="23" t="str">
        <f>VLOOKUP(A2226,'ИЗ ОСНОВЫ НОМЕНКЛАТУР'!D:E,2,0)</f>
        <v>Механизмы</v>
      </c>
      <c r="Q2226" s="23" t="str">
        <f>VLOOKUP(A2226,'ИЗ ОСНОВЫ НОМЕНКЛАТУР'!D:F,3,0)</f>
        <v>Направляющие скрытого монтажа</v>
      </c>
      <c r="R2226" s="40">
        <f>VLOOKUP(A:A,'ИЗ ОСНОВЫ НОМЕНКЛАТУР'!D:G,4,0)</f>
        <v>3406.9716666666668</v>
      </c>
      <c r="S2226" s="12" t="str">
        <f>VLOOKUP(A:A,'ИЗ ОСНОВЫ НОМЕНКЛАТУР'!D:H,5,0)</f>
        <v>C</v>
      </c>
      <c r="T2226" s="44">
        <f t="shared" si="411"/>
        <v>0</v>
      </c>
      <c r="U2226" s="44">
        <f t="shared" si="412"/>
        <v>0</v>
      </c>
      <c r="V2226" s="44">
        <f t="shared" si="413"/>
        <v>0</v>
      </c>
      <c r="W2226" s="44">
        <f t="shared" si="414"/>
        <v>0</v>
      </c>
      <c r="X2226" s="44">
        <f t="shared" si="415"/>
        <v>0</v>
      </c>
      <c r="Y2226" s="44">
        <f t="shared" si="416"/>
        <v>0</v>
      </c>
      <c r="Z2226" s="44">
        <f t="shared" si="417"/>
        <v>0</v>
      </c>
      <c r="AA2226" s="44">
        <f t="shared" si="418"/>
        <v>34069.716666666667</v>
      </c>
      <c r="AB2226" s="44">
        <f t="shared" si="419"/>
        <v>0</v>
      </c>
      <c r="AC2226" s="44">
        <f t="shared" si="420"/>
        <v>0</v>
      </c>
      <c r="AD2226" s="44">
        <f t="shared" si="421"/>
        <v>57918.518333333333</v>
      </c>
      <c r="AE2226" s="12">
        <f t="shared" si="422"/>
        <v>91988.235000000001</v>
      </c>
    </row>
    <row r="2227" spans="1:31" ht="12.6" hidden="1" customHeight="1" x14ac:dyDescent="0.2">
      <c r="A2227" s="26" t="s">
        <v>4664</v>
      </c>
      <c r="B2227" s="19"/>
      <c r="C2227" s="19"/>
      <c r="D2227" s="20"/>
      <c r="E2227" s="21"/>
      <c r="F2227" s="22"/>
      <c r="G2227" s="21"/>
      <c r="H2227" s="22"/>
      <c r="I2227" s="20"/>
      <c r="J2227" s="20"/>
      <c r="K2227" s="20"/>
      <c r="L2227" s="20"/>
      <c r="M2227" s="20">
        <v>29</v>
      </c>
      <c r="N2227" s="20"/>
      <c r="O2227" s="20">
        <v>29</v>
      </c>
      <c r="P2227" s="23" t="str">
        <f>VLOOKUP(A2227,'ИЗ ОСНОВЫ НОМЕНКЛАТУР'!D:E,2,0)</f>
        <v>Механизмы</v>
      </c>
      <c r="Q2227" s="23" t="str">
        <f>VLOOKUP(A2227,'ИЗ ОСНОВЫ НОМЕНКЛАТУР'!D:F,3,0)</f>
        <v>Направляющие скрытого монтажа</v>
      </c>
      <c r="R2227" s="40">
        <f>VLOOKUP(A:A,'ИЗ ОСНОВЫ НОМЕНКЛАТУР'!D:G,4,0)</f>
        <v>4206</v>
      </c>
      <c r="S2227" s="12" t="str">
        <f>VLOOKUP(A:A,'ИЗ ОСНОВЫ НОМЕНКЛАТУР'!D:H,5,0)</f>
        <v>C</v>
      </c>
      <c r="T2227" s="44">
        <f t="shared" si="411"/>
        <v>0</v>
      </c>
      <c r="U2227" s="44">
        <f t="shared" si="412"/>
        <v>0</v>
      </c>
      <c r="V2227" s="44">
        <f t="shared" si="413"/>
        <v>0</v>
      </c>
      <c r="W2227" s="44">
        <f t="shared" si="414"/>
        <v>0</v>
      </c>
      <c r="X2227" s="44">
        <f t="shared" si="415"/>
        <v>0</v>
      </c>
      <c r="Y2227" s="44">
        <f t="shared" si="416"/>
        <v>0</v>
      </c>
      <c r="Z2227" s="44">
        <f t="shared" si="417"/>
        <v>0</v>
      </c>
      <c r="AA2227" s="44">
        <f t="shared" si="418"/>
        <v>0</v>
      </c>
      <c r="AB2227" s="44">
        <f t="shared" si="419"/>
        <v>0</v>
      </c>
      <c r="AC2227" s="44">
        <f t="shared" si="420"/>
        <v>121974</v>
      </c>
      <c r="AD2227" s="44">
        <f t="shared" si="421"/>
        <v>0</v>
      </c>
      <c r="AE2227" s="12">
        <f t="shared" si="422"/>
        <v>121974</v>
      </c>
    </row>
    <row r="2228" spans="1:31" ht="12.6" hidden="1" customHeight="1" x14ac:dyDescent="0.2">
      <c r="A2228" s="26" t="s">
        <v>3028</v>
      </c>
      <c r="B2228" s="19"/>
      <c r="C2228" s="19"/>
      <c r="D2228" s="20"/>
      <c r="E2228" s="20">
        <v>1</v>
      </c>
      <c r="F2228" s="20"/>
      <c r="G2228" s="21"/>
      <c r="H2228" s="22"/>
      <c r="I2228" s="20"/>
      <c r="J2228" s="20">
        <v>46</v>
      </c>
      <c r="K2228" s="20"/>
      <c r="L2228" s="20">
        <v>5</v>
      </c>
      <c r="M2228" s="20">
        <v>8</v>
      </c>
      <c r="N2228" s="20">
        <v>18</v>
      </c>
      <c r="O2228" s="20">
        <v>78</v>
      </c>
      <c r="P2228" s="23" t="str">
        <f>VLOOKUP(A2228,'ИЗ ОСНОВЫ НОМЕНКЛАТУР'!D:E,2,0)</f>
        <v>Механизмы</v>
      </c>
      <c r="Q2228" s="23" t="str">
        <f>VLOOKUP(A2228,'ИЗ ОСНОВЫ НОМЕНКЛАТУР'!D:F,3,0)</f>
        <v>Направляющие скрытого монтажа</v>
      </c>
      <c r="R2228" s="40">
        <f>VLOOKUP(A:A,'ИЗ ОСНОВЫ НОМЕНКЛАТУР'!D:G,4,0)</f>
        <v>2606.4964114832537</v>
      </c>
      <c r="S2228" s="12" t="str">
        <f>VLOOKUP(A:A,'ИЗ ОСНОВЫ НОМЕНКЛАТУР'!D:H,5,0)</f>
        <v>B</v>
      </c>
      <c r="T2228" s="44">
        <f t="shared" si="411"/>
        <v>0</v>
      </c>
      <c r="U2228" s="44">
        <f t="shared" si="412"/>
        <v>2606.4964114832537</v>
      </c>
      <c r="V2228" s="44">
        <f t="shared" si="413"/>
        <v>0</v>
      </c>
      <c r="W2228" s="44">
        <f t="shared" si="414"/>
        <v>0</v>
      </c>
      <c r="X2228" s="44">
        <f t="shared" si="415"/>
        <v>0</v>
      </c>
      <c r="Y2228" s="44">
        <f t="shared" si="416"/>
        <v>0</v>
      </c>
      <c r="Z2228" s="44">
        <f t="shared" si="417"/>
        <v>119898.83492822967</v>
      </c>
      <c r="AA2228" s="44">
        <f t="shared" si="418"/>
        <v>0</v>
      </c>
      <c r="AB2228" s="44">
        <f t="shared" si="419"/>
        <v>13032.48205741627</v>
      </c>
      <c r="AC2228" s="44">
        <f t="shared" si="420"/>
        <v>20851.97129186603</v>
      </c>
      <c r="AD2228" s="44">
        <f t="shared" si="421"/>
        <v>46916.935406698569</v>
      </c>
      <c r="AE2228" s="12">
        <f t="shared" si="422"/>
        <v>203306.72009569377</v>
      </c>
    </row>
    <row r="2229" spans="1:31" ht="12.6" hidden="1" customHeight="1" x14ac:dyDescent="0.2">
      <c r="A2229" s="26" t="s">
        <v>4665</v>
      </c>
      <c r="B2229" s="19"/>
      <c r="C2229" s="19"/>
      <c r="D2229" s="20"/>
      <c r="E2229" s="21"/>
      <c r="F2229" s="22"/>
      <c r="G2229" s="21"/>
      <c r="H2229" s="22"/>
      <c r="I2229" s="20"/>
      <c r="J2229" s="20"/>
      <c r="K2229" s="20"/>
      <c r="L2229" s="20"/>
      <c r="M2229" s="20">
        <v>99</v>
      </c>
      <c r="N2229" s="20"/>
      <c r="O2229" s="20">
        <v>99</v>
      </c>
      <c r="P2229" s="23" t="str">
        <f>VLOOKUP(A2229,'ИЗ ОСНОВЫ НОМЕНКЛАТУР'!D:E,2,0)</f>
        <v>Механизмы</v>
      </c>
      <c r="Q2229" s="23" t="str">
        <f>VLOOKUP(A2229,'ИЗ ОСНОВЫ НОМЕНКЛАТУР'!D:F,3,0)</f>
        <v>Направляющие скрытого монтажа</v>
      </c>
      <c r="R2229" s="40">
        <f>VLOOKUP(A:A,'ИЗ ОСНОВЫ НОМЕНКЛАТУР'!D:G,4,0)</f>
        <v>3252.3838383838383</v>
      </c>
      <c r="S2229" s="12" t="str">
        <f>VLOOKUP(A:A,'ИЗ ОСНОВЫ НОМЕНКЛАТУР'!D:H,5,0)</f>
        <v>C</v>
      </c>
      <c r="T2229" s="44">
        <f t="shared" si="411"/>
        <v>0</v>
      </c>
      <c r="U2229" s="44">
        <f t="shared" si="412"/>
        <v>0</v>
      </c>
      <c r="V2229" s="44">
        <f t="shared" si="413"/>
        <v>0</v>
      </c>
      <c r="W2229" s="44">
        <f t="shared" si="414"/>
        <v>0</v>
      </c>
      <c r="X2229" s="44">
        <f t="shared" si="415"/>
        <v>0</v>
      </c>
      <c r="Y2229" s="44">
        <f t="shared" si="416"/>
        <v>0</v>
      </c>
      <c r="Z2229" s="44">
        <f t="shared" si="417"/>
        <v>0</v>
      </c>
      <c r="AA2229" s="44">
        <f t="shared" si="418"/>
        <v>0</v>
      </c>
      <c r="AB2229" s="44">
        <f t="shared" si="419"/>
        <v>0</v>
      </c>
      <c r="AC2229" s="44">
        <f t="shared" si="420"/>
        <v>321986</v>
      </c>
      <c r="AD2229" s="44">
        <f t="shared" si="421"/>
        <v>0</v>
      </c>
      <c r="AE2229" s="12">
        <f t="shared" si="422"/>
        <v>321986</v>
      </c>
    </row>
    <row r="2230" spans="1:31" ht="12.6" hidden="1" customHeight="1" x14ac:dyDescent="0.2">
      <c r="A2230" s="26" t="s">
        <v>3036</v>
      </c>
      <c r="B2230" s="19"/>
      <c r="C2230" s="19"/>
      <c r="D2230" s="20"/>
      <c r="E2230" s="21"/>
      <c r="F2230" s="22"/>
      <c r="G2230" s="21"/>
      <c r="H2230" s="22"/>
      <c r="I2230" s="20"/>
      <c r="J2230" s="20"/>
      <c r="K2230" s="20">
        <v>140</v>
      </c>
      <c r="L2230" s="20"/>
      <c r="M2230" s="20"/>
      <c r="N2230" s="20">
        <v>14</v>
      </c>
      <c r="O2230" s="20">
        <v>154</v>
      </c>
      <c r="P2230" s="23" t="str">
        <f>VLOOKUP(A2230,'ИЗ ОСНОВЫ НОМЕНКЛАТУР'!D:E,2,0)</f>
        <v>Механизмы</v>
      </c>
      <c r="Q2230" s="23" t="str">
        <f>VLOOKUP(A2230,'ИЗ ОСНОВЫ НОМЕНКЛАТУР'!D:F,3,0)</f>
        <v>Направляющие скрытого монтажа</v>
      </c>
      <c r="R2230" s="40">
        <f>VLOOKUP(A:A,'ИЗ ОСНОВЫ НОМЕНКЛАТУР'!D:G,4,0)</f>
        <v>2001.92075</v>
      </c>
      <c r="S2230" s="12" t="str">
        <f>VLOOKUP(A:A,'ИЗ ОСНОВЫ НОМЕНКЛАТУР'!D:H,5,0)</f>
        <v>C</v>
      </c>
      <c r="T2230" s="44">
        <f t="shared" si="411"/>
        <v>0</v>
      </c>
      <c r="U2230" s="44">
        <f t="shared" si="412"/>
        <v>0</v>
      </c>
      <c r="V2230" s="44">
        <f t="shared" si="413"/>
        <v>0</v>
      </c>
      <c r="W2230" s="44">
        <f t="shared" si="414"/>
        <v>0</v>
      </c>
      <c r="X2230" s="44">
        <f t="shared" si="415"/>
        <v>0</v>
      </c>
      <c r="Y2230" s="44">
        <f t="shared" si="416"/>
        <v>0</v>
      </c>
      <c r="Z2230" s="44">
        <f t="shared" si="417"/>
        <v>0</v>
      </c>
      <c r="AA2230" s="44">
        <f t="shared" si="418"/>
        <v>280268.90500000003</v>
      </c>
      <c r="AB2230" s="44">
        <f t="shared" si="419"/>
        <v>0</v>
      </c>
      <c r="AC2230" s="44">
        <f t="shared" si="420"/>
        <v>0</v>
      </c>
      <c r="AD2230" s="44">
        <f t="shared" si="421"/>
        <v>28026.890500000001</v>
      </c>
      <c r="AE2230" s="12">
        <f t="shared" si="422"/>
        <v>308295.79550000001</v>
      </c>
    </row>
    <row r="2231" spans="1:31" ht="12.6" hidden="1" customHeight="1" x14ac:dyDescent="0.2">
      <c r="A2231" s="26" t="s">
        <v>3030</v>
      </c>
      <c r="B2231" s="19"/>
      <c r="C2231" s="19"/>
      <c r="D2231" s="20"/>
      <c r="E2231" s="21"/>
      <c r="F2231" s="22"/>
      <c r="G2231" s="21"/>
      <c r="H2231" s="22"/>
      <c r="I2231" s="20"/>
      <c r="J2231" s="20">
        <v>44</v>
      </c>
      <c r="K2231" s="20">
        <v>80</v>
      </c>
      <c r="L2231" s="20">
        <v>11</v>
      </c>
      <c r="M2231" s="20">
        <v>100</v>
      </c>
      <c r="N2231" s="20">
        <v>14</v>
      </c>
      <c r="O2231" s="20">
        <v>249</v>
      </c>
      <c r="P2231" s="23" t="str">
        <f>VLOOKUP(A2231,'ИЗ ОСНОВЫ НОМЕНКЛАТУР'!D:E,2,0)</f>
        <v>Механизмы</v>
      </c>
      <c r="Q2231" s="23" t="str">
        <f>VLOOKUP(A2231,'ИЗ ОСНОВЫ НОМЕНКЛАТУР'!D:F,3,0)</f>
        <v>Направляющие скрытого монтажа</v>
      </c>
      <c r="R2231" s="40">
        <f>VLOOKUP(A:A,'ИЗ ОСНОВЫ НОМЕНКЛАТУР'!D:G,4,0)</f>
        <v>1923.3675294117645</v>
      </c>
      <c r="S2231" s="12" t="str">
        <f>VLOOKUP(A:A,'ИЗ ОСНОВЫ НОМЕНКЛАТУР'!D:H,5,0)</f>
        <v>B</v>
      </c>
      <c r="T2231" s="44">
        <f t="shared" si="411"/>
        <v>0</v>
      </c>
      <c r="U2231" s="44">
        <f t="shared" si="412"/>
        <v>0</v>
      </c>
      <c r="V2231" s="44">
        <f t="shared" si="413"/>
        <v>0</v>
      </c>
      <c r="W2231" s="44">
        <f t="shared" si="414"/>
        <v>0</v>
      </c>
      <c r="X2231" s="44">
        <f t="shared" si="415"/>
        <v>0</v>
      </c>
      <c r="Y2231" s="44">
        <f t="shared" si="416"/>
        <v>0</v>
      </c>
      <c r="Z2231" s="44">
        <f t="shared" si="417"/>
        <v>84628.171294117637</v>
      </c>
      <c r="AA2231" s="44">
        <f t="shared" si="418"/>
        <v>153869.40235294116</v>
      </c>
      <c r="AB2231" s="44">
        <f t="shared" si="419"/>
        <v>21157.042823529409</v>
      </c>
      <c r="AC2231" s="44">
        <f t="shared" si="420"/>
        <v>192336.75294117644</v>
      </c>
      <c r="AD2231" s="44">
        <f t="shared" si="421"/>
        <v>26927.145411764704</v>
      </c>
      <c r="AE2231" s="12">
        <f t="shared" si="422"/>
        <v>478918.51482352935</v>
      </c>
    </row>
    <row r="2232" spans="1:31" ht="12.6" hidden="1" customHeight="1" x14ac:dyDescent="0.2">
      <c r="A2232" s="26" t="s">
        <v>4666</v>
      </c>
      <c r="B2232" s="19"/>
      <c r="C2232" s="19"/>
      <c r="D2232" s="20"/>
      <c r="E2232" s="21"/>
      <c r="F2232" s="22"/>
      <c r="G2232" s="21"/>
      <c r="H2232" s="22"/>
      <c r="I2232" s="20"/>
      <c r="J2232" s="20"/>
      <c r="K2232" s="20">
        <v>2</v>
      </c>
      <c r="L2232" s="20"/>
      <c r="M2232" s="20"/>
      <c r="N2232" s="20"/>
      <c r="O2232" s="20">
        <v>2</v>
      </c>
      <c r="P2232" s="23" t="str">
        <f>VLOOKUP(A2232,'ИЗ ОСНОВЫ НОМЕНКЛАТУР'!D:E,2,0)</f>
        <v>Механизмы</v>
      </c>
      <c r="Q2232" s="23" t="str">
        <f>VLOOKUP(A2232,'ИЗ ОСНОВЫ НОМЕНКЛАТУР'!D:F,3,0)</f>
        <v>Направляющие скрытого монтажа</v>
      </c>
      <c r="R2232" s="40">
        <f>VLOOKUP(A:A,'ИЗ ОСНОВЫ НОМЕНКЛАТУР'!D:G,4,0)</f>
        <v>4100</v>
      </c>
      <c r="S2232" s="12" t="str">
        <f>VLOOKUP(A:A,'ИЗ ОСНОВЫ НОМЕНКЛАТУР'!D:H,5,0)</f>
        <v>C</v>
      </c>
      <c r="T2232" s="44">
        <f t="shared" si="411"/>
        <v>0</v>
      </c>
      <c r="U2232" s="44">
        <f t="shared" si="412"/>
        <v>0</v>
      </c>
      <c r="V2232" s="44">
        <f t="shared" si="413"/>
        <v>0</v>
      </c>
      <c r="W2232" s="44">
        <f t="shared" si="414"/>
        <v>0</v>
      </c>
      <c r="X2232" s="44">
        <f t="shared" si="415"/>
        <v>0</v>
      </c>
      <c r="Y2232" s="44">
        <f t="shared" si="416"/>
        <v>0</v>
      </c>
      <c r="Z2232" s="44">
        <f t="shared" si="417"/>
        <v>0</v>
      </c>
      <c r="AA2232" s="44">
        <f t="shared" si="418"/>
        <v>8200</v>
      </c>
      <c r="AB2232" s="44">
        <f t="shared" si="419"/>
        <v>0</v>
      </c>
      <c r="AC2232" s="44">
        <f t="shared" si="420"/>
        <v>0</v>
      </c>
      <c r="AD2232" s="44">
        <f t="shared" si="421"/>
        <v>0</v>
      </c>
      <c r="AE2232" s="12">
        <f t="shared" si="422"/>
        <v>8200</v>
      </c>
    </row>
    <row r="2233" spans="1:31" ht="12.6" hidden="1" customHeight="1" x14ac:dyDescent="0.2">
      <c r="A2233" s="26" t="s">
        <v>3055</v>
      </c>
      <c r="B2233" s="19"/>
      <c r="C2233" s="19"/>
      <c r="D2233" s="20"/>
      <c r="E2233" s="21"/>
      <c r="F2233" s="22"/>
      <c r="G2233" s="21"/>
      <c r="H2233" s="22"/>
      <c r="I2233" s="20"/>
      <c r="J2233" s="20"/>
      <c r="K2233" s="20"/>
      <c r="L2233" s="20">
        <v>1</v>
      </c>
      <c r="M2233" s="20">
        <v>4</v>
      </c>
      <c r="N2233" s="20"/>
      <c r="O2233" s="20">
        <v>5</v>
      </c>
      <c r="P2233" s="23" t="str">
        <f>VLOOKUP(A2233,'ИЗ ОСНОВЫ НОМЕНКЛАТУР'!D:E,2,0)</f>
        <v>Механизмы</v>
      </c>
      <c r="Q2233" s="23" t="str">
        <f>VLOOKUP(A2233,'ИЗ ОСНОВЫ НОМЕНКЛАТУР'!D:F,3,0)</f>
        <v>Направляющие скрытого монтажа</v>
      </c>
      <c r="R2233" s="40">
        <f>VLOOKUP(A:A,'ИЗ ОСНОВЫ НОМЕНКЛАТУР'!D:G,4,0)</f>
        <v>3096</v>
      </c>
      <c r="S2233" s="12" t="str">
        <f>VLOOKUP(A:A,'ИЗ ОСНОВЫ НОМЕНКЛАТУР'!D:H,5,0)</f>
        <v>C</v>
      </c>
      <c r="T2233" s="44">
        <f t="shared" si="411"/>
        <v>0</v>
      </c>
      <c r="U2233" s="44">
        <f t="shared" si="412"/>
        <v>0</v>
      </c>
      <c r="V2233" s="44">
        <f t="shared" si="413"/>
        <v>0</v>
      </c>
      <c r="W2233" s="44">
        <f t="shared" si="414"/>
        <v>0</v>
      </c>
      <c r="X2233" s="44">
        <f t="shared" si="415"/>
        <v>0</v>
      </c>
      <c r="Y2233" s="44">
        <f t="shared" si="416"/>
        <v>0</v>
      </c>
      <c r="Z2233" s="44">
        <f t="shared" si="417"/>
        <v>0</v>
      </c>
      <c r="AA2233" s="44">
        <f t="shared" si="418"/>
        <v>0</v>
      </c>
      <c r="AB2233" s="44">
        <f t="shared" si="419"/>
        <v>3096</v>
      </c>
      <c r="AC2233" s="44">
        <f t="shared" si="420"/>
        <v>12384</v>
      </c>
      <c r="AD2233" s="44">
        <f t="shared" si="421"/>
        <v>0</v>
      </c>
      <c r="AE2233" s="12">
        <f t="shared" si="422"/>
        <v>15480</v>
      </c>
    </row>
    <row r="2234" spans="1:31" ht="12.6" hidden="1" customHeight="1" x14ac:dyDescent="0.2">
      <c r="A2234" s="26" t="s">
        <v>3044</v>
      </c>
      <c r="B2234" s="19"/>
      <c r="C2234" s="19"/>
      <c r="D2234" s="20"/>
      <c r="E2234" s="21"/>
      <c r="F2234" s="22"/>
      <c r="G2234" s="21"/>
      <c r="H2234" s="22"/>
      <c r="I2234" s="20"/>
      <c r="J2234" s="20">
        <v>25</v>
      </c>
      <c r="K2234" s="20">
        <v>50</v>
      </c>
      <c r="L2234" s="20"/>
      <c r="M2234" s="20"/>
      <c r="N2234" s="20">
        <v>9</v>
      </c>
      <c r="O2234" s="20">
        <v>84</v>
      </c>
      <c r="P2234" s="23" t="str">
        <f>VLOOKUP(A2234,'ИЗ ОСНОВЫ НОМЕНКЛАТУР'!D:E,2,0)</f>
        <v>Механизмы</v>
      </c>
      <c r="Q2234" s="23" t="str">
        <f>VLOOKUP(A2234,'ИЗ ОСНОВЫ НОМЕНКЛАТУР'!D:F,3,0)</f>
        <v>Направляющие скрытого монтажа</v>
      </c>
      <c r="R2234" s="40">
        <f>VLOOKUP(A:A,'ИЗ ОСНОВЫ НОМЕНКЛАТУР'!D:G,4,0)</f>
        <v>1446.749135802469</v>
      </c>
      <c r="S2234" s="12" t="str">
        <f>VLOOKUP(A:A,'ИЗ ОСНОВЫ НОМЕНКЛАТУР'!D:H,5,0)</f>
        <v>C</v>
      </c>
      <c r="T2234" s="44">
        <f t="shared" si="411"/>
        <v>0</v>
      </c>
      <c r="U2234" s="44">
        <f t="shared" si="412"/>
        <v>0</v>
      </c>
      <c r="V2234" s="44">
        <f t="shared" si="413"/>
        <v>0</v>
      </c>
      <c r="W2234" s="44">
        <f t="shared" si="414"/>
        <v>0</v>
      </c>
      <c r="X2234" s="44">
        <f t="shared" si="415"/>
        <v>0</v>
      </c>
      <c r="Y2234" s="44">
        <f t="shared" si="416"/>
        <v>0</v>
      </c>
      <c r="Z2234" s="44">
        <f t="shared" si="417"/>
        <v>36168.728395061727</v>
      </c>
      <c r="AA2234" s="44">
        <f t="shared" si="418"/>
        <v>72337.456790123455</v>
      </c>
      <c r="AB2234" s="44">
        <f t="shared" si="419"/>
        <v>0</v>
      </c>
      <c r="AC2234" s="44">
        <f t="shared" si="420"/>
        <v>0</v>
      </c>
      <c r="AD2234" s="44">
        <f t="shared" si="421"/>
        <v>13020.742222222221</v>
      </c>
      <c r="AE2234" s="12">
        <f t="shared" si="422"/>
        <v>121526.92740740741</v>
      </c>
    </row>
    <row r="2235" spans="1:31" ht="12.6" hidden="1" customHeight="1" x14ac:dyDescent="0.2">
      <c r="A2235" s="26" t="s">
        <v>3047</v>
      </c>
      <c r="B2235" s="19"/>
      <c r="C2235" s="19"/>
      <c r="D2235" s="20"/>
      <c r="E2235" s="21"/>
      <c r="F2235" s="22"/>
      <c r="G2235" s="21"/>
      <c r="H2235" s="22"/>
      <c r="I2235" s="20"/>
      <c r="J2235" s="20">
        <v>7</v>
      </c>
      <c r="K2235" s="20"/>
      <c r="L2235" s="20"/>
      <c r="M2235" s="20"/>
      <c r="N2235" s="20"/>
      <c r="O2235" s="20">
        <v>7</v>
      </c>
      <c r="P2235" s="23" t="str">
        <f>VLOOKUP(A2235,'ИЗ ОСНОВЫ НОМЕНКЛАТУР'!D:E,2,0)</f>
        <v>Механизмы</v>
      </c>
      <c r="Q2235" s="23" t="str">
        <f>VLOOKUP(A2235,'ИЗ ОСНОВЫ НОМЕНКЛАТУР'!D:F,3,0)</f>
        <v>Направляющие скрытого монтажа</v>
      </c>
      <c r="R2235" s="40">
        <f>VLOOKUP(A:A,'ИЗ ОСНОВЫ НОМЕНКЛАТУР'!D:G,4,0)</f>
        <v>2618.7084848484851</v>
      </c>
      <c r="S2235" s="12" t="str">
        <f>VLOOKUP(A:A,'ИЗ ОСНОВЫ НОМЕНКЛАТУР'!D:H,5,0)</f>
        <v>C</v>
      </c>
      <c r="T2235" s="44">
        <f t="shared" si="411"/>
        <v>0</v>
      </c>
      <c r="U2235" s="44">
        <f t="shared" si="412"/>
        <v>0</v>
      </c>
      <c r="V2235" s="44">
        <f t="shared" si="413"/>
        <v>0</v>
      </c>
      <c r="W2235" s="44">
        <f t="shared" si="414"/>
        <v>0</v>
      </c>
      <c r="X2235" s="44">
        <f t="shared" si="415"/>
        <v>0</v>
      </c>
      <c r="Y2235" s="44">
        <f t="shared" si="416"/>
        <v>0</v>
      </c>
      <c r="Z2235" s="44">
        <f t="shared" si="417"/>
        <v>18330.959393939396</v>
      </c>
      <c r="AA2235" s="44">
        <f t="shared" si="418"/>
        <v>0</v>
      </c>
      <c r="AB2235" s="44">
        <f t="shared" si="419"/>
        <v>0</v>
      </c>
      <c r="AC2235" s="44">
        <f t="shared" si="420"/>
        <v>0</v>
      </c>
      <c r="AD2235" s="44">
        <f t="shared" si="421"/>
        <v>0</v>
      </c>
      <c r="AE2235" s="12">
        <f t="shared" si="422"/>
        <v>18330.959393939396</v>
      </c>
    </row>
    <row r="2236" spans="1:31" ht="12.6" hidden="1" customHeight="1" x14ac:dyDescent="0.2">
      <c r="A2236" s="26" t="s">
        <v>3024</v>
      </c>
      <c r="B2236" s="19"/>
      <c r="C2236" s="19"/>
      <c r="D2236" s="20"/>
      <c r="E2236" s="21"/>
      <c r="F2236" s="22"/>
      <c r="G2236" s="21"/>
      <c r="H2236" s="22"/>
      <c r="I2236" s="20">
        <v>740</v>
      </c>
      <c r="J2236" s="20">
        <v>50</v>
      </c>
      <c r="K2236" s="20">
        <v>40</v>
      </c>
      <c r="L2236" s="20">
        <v>4</v>
      </c>
      <c r="M2236" s="20">
        <v>40</v>
      </c>
      <c r="N2236" s="20">
        <v>17</v>
      </c>
      <c r="O2236" s="20">
        <v>891</v>
      </c>
      <c r="P2236" s="23" t="str">
        <f>VLOOKUP(A2236,'ИЗ ОСНОВЫ НОМЕНКЛАТУР'!D:E,2,0)</f>
        <v>Механизмы</v>
      </c>
      <c r="Q2236" s="23" t="str">
        <f>VLOOKUP(A2236,'ИЗ ОСНОВЫ НОМЕНКЛАТУР'!D:F,3,0)</f>
        <v>Направляющие скрытого монтажа</v>
      </c>
      <c r="R2236" s="40">
        <f>VLOOKUP(A:A,'ИЗ ОСНОВЫ НОМЕНКЛАТУР'!D:G,4,0)</f>
        <v>2533</v>
      </c>
      <c r="S2236" s="12" t="str">
        <f>VLOOKUP(A:A,'ИЗ ОСНОВЫ НОМЕНКЛАТУР'!D:H,5,0)</f>
        <v>C</v>
      </c>
      <c r="T2236" s="44">
        <f t="shared" si="411"/>
        <v>0</v>
      </c>
      <c r="U2236" s="44">
        <f t="shared" si="412"/>
        <v>0</v>
      </c>
      <c r="V2236" s="44">
        <f t="shared" si="413"/>
        <v>0</v>
      </c>
      <c r="W2236" s="44">
        <f t="shared" si="414"/>
        <v>0</v>
      </c>
      <c r="X2236" s="44">
        <f t="shared" si="415"/>
        <v>0</v>
      </c>
      <c r="Y2236" s="44">
        <f t="shared" si="416"/>
        <v>1874420</v>
      </c>
      <c r="Z2236" s="44">
        <f t="shared" si="417"/>
        <v>126650</v>
      </c>
      <c r="AA2236" s="44">
        <f t="shared" si="418"/>
        <v>101320</v>
      </c>
      <c r="AB2236" s="44">
        <f t="shared" si="419"/>
        <v>10132</v>
      </c>
      <c r="AC2236" s="44">
        <f t="shared" si="420"/>
        <v>101320</v>
      </c>
      <c r="AD2236" s="44">
        <f t="shared" si="421"/>
        <v>43061</v>
      </c>
      <c r="AE2236" s="12">
        <f t="shared" si="422"/>
        <v>2256903</v>
      </c>
    </row>
    <row r="2237" spans="1:31" ht="12.6" hidden="1" customHeight="1" x14ac:dyDescent="0.2">
      <c r="A2237" s="26" t="s">
        <v>4667</v>
      </c>
      <c r="B2237" s="19"/>
      <c r="C2237" s="19"/>
      <c r="D2237" s="20"/>
      <c r="E2237" s="21"/>
      <c r="F2237" s="22"/>
      <c r="G2237" s="21"/>
      <c r="H2237" s="22"/>
      <c r="I2237" s="20"/>
      <c r="J2237" s="20">
        <v>34</v>
      </c>
      <c r="K2237" s="20"/>
      <c r="L2237" s="20"/>
      <c r="M2237" s="20"/>
      <c r="N2237" s="20"/>
      <c r="O2237" s="20">
        <v>34</v>
      </c>
      <c r="P2237" s="23" t="str">
        <f>VLOOKUP(A2237,'ИЗ ОСНОВЫ НОМЕНКЛАТУР'!D:E,2,0)</f>
        <v>Механизмы</v>
      </c>
      <c r="Q2237" s="23" t="str">
        <f>VLOOKUP(A2237,'ИЗ ОСНОВЫ НОМЕНКЛАТУР'!D:F,3,0)</f>
        <v>Направляющие скрытого монтажа</v>
      </c>
      <c r="R2237" s="40">
        <f>VLOOKUP(A:A,'ИЗ ОСНОВЫ НОМЕНКЛАТУР'!D:G,4,0)</f>
        <v>264.70588235294116</v>
      </c>
      <c r="S2237" s="12" t="str">
        <f>VLOOKUP(A:A,'ИЗ ОСНОВЫ НОМЕНКЛАТУР'!D:H,5,0)</f>
        <v>C</v>
      </c>
      <c r="T2237" s="44">
        <f t="shared" si="411"/>
        <v>0</v>
      </c>
      <c r="U2237" s="44">
        <f t="shared" si="412"/>
        <v>0</v>
      </c>
      <c r="V2237" s="44">
        <f t="shared" si="413"/>
        <v>0</v>
      </c>
      <c r="W2237" s="44">
        <f t="shared" si="414"/>
        <v>0</v>
      </c>
      <c r="X2237" s="44">
        <f t="shared" si="415"/>
        <v>0</v>
      </c>
      <c r="Y2237" s="44">
        <f t="shared" si="416"/>
        <v>0</v>
      </c>
      <c r="Z2237" s="44">
        <f t="shared" si="417"/>
        <v>9000</v>
      </c>
      <c r="AA2237" s="44">
        <f t="shared" si="418"/>
        <v>0</v>
      </c>
      <c r="AB2237" s="44">
        <f t="shared" si="419"/>
        <v>0</v>
      </c>
      <c r="AC2237" s="44">
        <f t="shared" si="420"/>
        <v>0</v>
      </c>
      <c r="AD2237" s="44">
        <f t="shared" si="421"/>
        <v>0</v>
      </c>
      <c r="AE2237" s="12">
        <f t="shared" si="422"/>
        <v>9000</v>
      </c>
    </row>
    <row r="2238" spans="1:31" ht="12.6" hidden="1" customHeight="1" x14ac:dyDescent="0.2">
      <c r="A2238" s="26" t="s">
        <v>3018</v>
      </c>
      <c r="B2238" s="19"/>
      <c r="C2238" s="19"/>
      <c r="D2238" s="20">
        <v>10</v>
      </c>
      <c r="E2238" s="20">
        <v>4</v>
      </c>
      <c r="F2238" s="20"/>
      <c r="G2238" s="21"/>
      <c r="H2238" s="22"/>
      <c r="I2238" s="20">
        <v>370</v>
      </c>
      <c r="J2238" s="20">
        <v>8</v>
      </c>
      <c r="K2238" s="20">
        <v>30</v>
      </c>
      <c r="L2238" s="20">
        <v>10</v>
      </c>
      <c r="M2238" s="20">
        <v>66</v>
      </c>
      <c r="N2238" s="20">
        <v>20</v>
      </c>
      <c r="O2238" s="20">
        <v>518</v>
      </c>
      <c r="P2238" s="23" t="str">
        <f>VLOOKUP(A2238,'ИЗ ОСНОВЫ НОМЕНКЛАТУР'!D:E,2,0)</f>
        <v>Механизмы</v>
      </c>
      <c r="Q2238" s="23" t="str">
        <f>VLOOKUP(A2238,'ИЗ ОСНОВЫ НОМЕНКЛАТУР'!D:F,3,0)</f>
        <v>Направляющие скрытого монтажа</v>
      </c>
      <c r="R2238" s="40">
        <f>VLOOKUP(A:A,'ИЗ ОСНОВЫ НОМЕНКЛАТУР'!D:G,4,0)</f>
        <v>2301.9930394431553</v>
      </c>
      <c r="S2238" s="12" t="str">
        <f>VLOOKUP(A:A,'ИЗ ОСНОВЫ НОМЕНКЛАТУР'!D:H,5,0)</f>
        <v>B</v>
      </c>
      <c r="T2238" s="44">
        <f t="shared" si="411"/>
        <v>23019.930394431554</v>
      </c>
      <c r="U2238" s="44">
        <f t="shared" si="412"/>
        <v>9207.9721577726214</v>
      </c>
      <c r="V2238" s="44">
        <f t="shared" si="413"/>
        <v>0</v>
      </c>
      <c r="W2238" s="44">
        <f t="shared" si="414"/>
        <v>0</v>
      </c>
      <c r="X2238" s="44">
        <f t="shared" si="415"/>
        <v>0</v>
      </c>
      <c r="Y2238" s="44">
        <f t="shared" si="416"/>
        <v>851737.4245939675</v>
      </c>
      <c r="Z2238" s="44">
        <f t="shared" si="417"/>
        <v>18415.944315545243</v>
      </c>
      <c r="AA2238" s="44">
        <f t="shared" si="418"/>
        <v>69059.791183294656</v>
      </c>
      <c r="AB2238" s="44">
        <f t="shared" si="419"/>
        <v>23019.930394431554</v>
      </c>
      <c r="AC2238" s="44">
        <f t="shared" si="420"/>
        <v>151931.54060324826</v>
      </c>
      <c r="AD2238" s="44">
        <f t="shared" si="421"/>
        <v>46039.860788863109</v>
      </c>
      <c r="AE2238" s="12">
        <f t="shared" si="422"/>
        <v>1192432.3944315545</v>
      </c>
    </row>
    <row r="2239" spans="1:31" ht="12.6" hidden="1" customHeight="1" x14ac:dyDescent="0.2">
      <c r="A2239" s="26" t="s">
        <v>3020</v>
      </c>
      <c r="B2239" s="19"/>
      <c r="C2239" s="19"/>
      <c r="D2239" s="20"/>
      <c r="E2239" s="21"/>
      <c r="F2239" s="22"/>
      <c r="G2239" s="21"/>
      <c r="H2239" s="22"/>
      <c r="I2239" s="20"/>
      <c r="J2239" s="20">
        <v>1</v>
      </c>
      <c r="K2239" s="20"/>
      <c r="L2239" s="20"/>
      <c r="M2239" s="20"/>
      <c r="N2239" s="20">
        <v>23</v>
      </c>
      <c r="O2239" s="20">
        <v>24</v>
      </c>
      <c r="P2239" s="23" t="str">
        <f>VLOOKUP(A2239,'ИЗ ОСНОВЫ НОМЕНКЛАТУР'!D:E,2,0)</f>
        <v>Механизмы</v>
      </c>
      <c r="Q2239" s="23" t="str">
        <f>VLOOKUP(A2239,'ИЗ ОСНОВЫ НОМЕНКЛАТУР'!D:F,3,0)</f>
        <v>Направляющие скрытого монтажа</v>
      </c>
      <c r="R2239" s="40">
        <f>VLOOKUP(A:A,'ИЗ ОСНОВЫ НОМЕНКЛАТУР'!D:G,4,0)</f>
        <v>3241.8043165467625</v>
      </c>
      <c r="S2239" s="12" t="str">
        <f>VLOOKUP(A:A,'ИЗ ОСНОВЫ НОМЕНКЛАТУР'!D:H,5,0)</f>
        <v>B</v>
      </c>
      <c r="T2239" s="44">
        <f t="shared" si="411"/>
        <v>0</v>
      </c>
      <c r="U2239" s="44">
        <f t="shared" si="412"/>
        <v>0</v>
      </c>
      <c r="V2239" s="44">
        <f t="shared" si="413"/>
        <v>0</v>
      </c>
      <c r="W2239" s="44">
        <f t="shared" si="414"/>
        <v>0</v>
      </c>
      <c r="X2239" s="44">
        <f t="shared" si="415"/>
        <v>0</v>
      </c>
      <c r="Y2239" s="44">
        <f t="shared" si="416"/>
        <v>0</v>
      </c>
      <c r="Z2239" s="44">
        <f t="shared" si="417"/>
        <v>3241.8043165467625</v>
      </c>
      <c r="AA2239" s="44">
        <f t="shared" si="418"/>
        <v>0</v>
      </c>
      <c r="AB2239" s="44">
        <f t="shared" si="419"/>
        <v>0</v>
      </c>
      <c r="AC2239" s="44">
        <f t="shared" si="420"/>
        <v>0</v>
      </c>
      <c r="AD2239" s="44">
        <f t="shared" si="421"/>
        <v>74561.499280575532</v>
      </c>
      <c r="AE2239" s="12">
        <f t="shared" si="422"/>
        <v>77803.3035971223</v>
      </c>
    </row>
    <row r="2240" spans="1:31" ht="12.6" hidden="1" customHeight="1" x14ac:dyDescent="0.2">
      <c r="A2240" s="26" t="s">
        <v>3046</v>
      </c>
      <c r="B2240" s="19"/>
      <c r="C2240" s="19"/>
      <c r="D2240" s="20"/>
      <c r="E2240" s="21"/>
      <c r="F2240" s="22"/>
      <c r="G2240" s="21"/>
      <c r="H2240" s="22"/>
      <c r="I2240" s="20"/>
      <c r="J2240" s="20">
        <v>2</v>
      </c>
      <c r="K2240" s="20"/>
      <c r="L2240" s="20"/>
      <c r="M2240" s="20"/>
      <c r="N2240" s="20"/>
      <c r="O2240" s="20">
        <v>2</v>
      </c>
      <c r="P2240" s="23" t="str">
        <f>VLOOKUP(A2240,'ИЗ ОСНОВЫ НОМЕНКЛАТУР'!D:E,2,0)</f>
        <v>Механизмы</v>
      </c>
      <c r="Q2240" s="23" t="str">
        <f>VLOOKUP(A2240,'ИЗ ОСНОВЫ НОМЕНКЛАТУР'!D:F,3,0)</f>
        <v>Направляющие скрытого монтажа</v>
      </c>
      <c r="R2240" s="40">
        <f>VLOOKUP(A:A,'ИЗ ОСНОВЫ НОМЕНКЛАТУР'!D:G,4,0)</f>
        <v>3945.2075555555557</v>
      </c>
      <c r="S2240" s="12" t="str">
        <f>VLOOKUP(A:A,'ИЗ ОСНОВЫ НОМЕНКЛАТУР'!D:H,5,0)</f>
        <v>C</v>
      </c>
      <c r="T2240" s="44">
        <f t="shared" si="411"/>
        <v>0</v>
      </c>
      <c r="U2240" s="44">
        <f t="shared" si="412"/>
        <v>0</v>
      </c>
      <c r="V2240" s="44">
        <f t="shared" si="413"/>
        <v>0</v>
      </c>
      <c r="W2240" s="44">
        <f t="shared" si="414"/>
        <v>0</v>
      </c>
      <c r="X2240" s="44">
        <f t="shared" si="415"/>
        <v>0</v>
      </c>
      <c r="Y2240" s="44">
        <f t="shared" si="416"/>
        <v>0</v>
      </c>
      <c r="Z2240" s="44">
        <f t="shared" si="417"/>
        <v>7890.4151111111114</v>
      </c>
      <c r="AA2240" s="44">
        <f t="shared" si="418"/>
        <v>0</v>
      </c>
      <c r="AB2240" s="44">
        <f t="shared" si="419"/>
        <v>0</v>
      </c>
      <c r="AC2240" s="44">
        <f t="shared" si="420"/>
        <v>0</v>
      </c>
      <c r="AD2240" s="44">
        <f t="shared" si="421"/>
        <v>0</v>
      </c>
      <c r="AE2240" s="12">
        <f t="shared" si="422"/>
        <v>7890.4151111111114</v>
      </c>
    </row>
    <row r="2241" spans="1:31" ht="12.6" hidden="1" customHeight="1" x14ac:dyDescent="0.2">
      <c r="A2241" s="26" t="s">
        <v>3039</v>
      </c>
      <c r="B2241" s="19"/>
      <c r="C2241" s="19"/>
      <c r="D2241" s="20"/>
      <c r="E2241" s="21"/>
      <c r="F2241" s="22"/>
      <c r="G2241" s="21"/>
      <c r="H2241" s="22"/>
      <c r="I2241" s="20"/>
      <c r="J2241" s="20">
        <v>18</v>
      </c>
      <c r="K2241" s="20">
        <v>1</v>
      </c>
      <c r="L2241" s="20"/>
      <c r="M2241" s="20"/>
      <c r="N2241" s="20">
        <v>7</v>
      </c>
      <c r="O2241" s="20">
        <v>26</v>
      </c>
      <c r="P2241" s="23" t="str">
        <f>VLOOKUP(A2241,'ИЗ ОСНОВЫ НОМЕНКЛАТУР'!D:E,2,0)</f>
        <v>Механизмы</v>
      </c>
      <c r="Q2241" s="23" t="str">
        <f>VLOOKUP(A2241,'ИЗ ОСНОВЫ НОМЕНКЛАТУР'!D:F,3,0)</f>
        <v>Направляющие скрытого монтажа</v>
      </c>
      <c r="R2241" s="40">
        <f>VLOOKUP(A:A,'ИЗ ОСНОВЫ НОМЕНКЛАТУР'!D:G,4,0)</f>
        <v>3864.5217142857146</v>
      </c>
      <c r="S2241" s="12" t="str">
        <f>VLOOKUP(A:A,'ИЗ ОСНОВЫ НОМЕНКЛАТУР'!D:H,5,0)</f>
        <v>C</v>
      </c>
      <c r="T2241" s="44">
        <f t="shared" si="411"/>
        <v>0</v>
      </c>
      <c r="U2241" s="44">
        <f t="shared" si="412"/>
        <v>0</v>
      </c>
      <c r="V2241" s="44">
        <f t="shared" si="413"/>
        <v>0</v>
      </c>
      <c r="W2241" s="44">
        <f t="shared" si="414"/>
        <v>0</v>
      </c>
      <c r="X2241" s="44">
        <f t="shared" si="415"/>
        <v>0</v>
      </c>
      <c r="Y2241" s="44">
        <f t="shared" si="416"/>
        <v>0</v>
      </c>
      <c r="Z2241" s="44">
        <f t="shared" si="417"/>
        <v>69561.390857142862</v>
      </c>
      <c r="AA2241" s="44">
        <f t="shared" si="418"/>
        <v>3864.5217142857146</v>
      </c>
      <c r="AB2241" s="44">
        <f t="shared" si="419"/>
        <v>0</v>
      </c>
      <c r="AC2241" s="44">
        <f t="shared" si="420"/>
        <v>0</v>
      </c>
      <c r="AD2241" s="44">
        <f t="shared" si="421"/>
        <v>27051.652000000002</v>
      </c>
      <c r="AE2241" s="12">
        <f t="shared" si="422"/>
        <v>100477.56457142858</v>
      </c>
    </row>
    <row r="2242" spans="1:31" ht="12.6" hidden="1" customHeight="1" x14ac:dyDescent="0.2">
      <c r="A2242" s="26" t="s">
        <v>3022</v>
      </c>
      <c r="B2242" s="19"/>
      <c r="C2242" s="19"/>
      <c r="D2242" s="20"/>
      <c r="E2242" s="21"/>
      <c r="F2242" s="22"/>
      <c r="G2242" s="21"/>
      <c r="H2242" s="22"/>
      <c r="I2242" s="20"/>
      <c r="J2242" s="20">
        <v>4</v>
      </c>
      <c r="K2242" s="20"/>
      <c r="L2242" s="20"/>
      <c r="M2242" s="20"/>
      <c r="N2242" s="20">
        <v>9</v>
      </c>
      <c r="O2242" s="20">
        <v>13</v>
      </c>
      <c r="P2242" s="23" t="str">
        <f>VLOOKUP(A2242,'ИЗ ОСНОВЫ НОМЕНКЛАТУР'!D:E,2,0)</f>
        <v>Механизмы</v>
      </c>
      <c r="Q2242" s="23" t="str">
        <f>VLOOKUP(A2242,'ИЗ ОСНОВЫ НОМЕНКЛАТУР'!D:F,3,0)</f>
        <v>Направляющие скрытого монтажа</v>
      </c>
      <c r="R2242" s="40">
        <f>VLOOKUP(A:A,'ИЗ ОСНОВЫ НОМЕНКЛАТУР'!D:G,4,0)</f>
        <v>2112.805284090909</v>
      </c>
      <c r="S2242" s="12" t="str">
        <f>VLOOKUP(A:A,'ИЗ ОСНОВЫ НОМЕНКЛАТУР'!D:H,5,0)</f>
        <v>B</v>
      </c>
      <c r="T2242" s="44">
        <f t="shared" si="411"/>
        <v>0</v>
      </c>
      <c r="U2242" s="44">
        <f t="shared" si="412"/>
        <v>0</v>
      </c>
      <c r="V2242" s="44">
        <f t="shared" si="413"/>
        <v>0</v>
      </c>
      <c r="W2242" s="44">
        <f t="shared" si="414"/>
        <v>0</v>
      </c>
      <c r="X2242" s="44">
        <f t="shared" si="415"/>
        <v>0</v>
      </c>
      <c r="Y2242" s="44">
        <f t="shared" si="416"/>
        <v>0</v>
      </c>
      <c r="Z2242" s="44">
        <f t="shared" si="417"/>
        <v>8451.2211363636361</v>
      </c>
      <c r="AA2242" s="44">
        <f t="shared" si="418"/>
        <v>0</v>
      </c>
      <c r="AB2242" s="44">
        <f t="shared" si="419"/>
        <v>0</v>
      </c>
      <c r="AC2242" s="44">
        <f t="shared" si="420"/>
        <v>0</v>
      </c>
      <c r="AD2242" s="44">
        <f t="shared" si="421"/>
        <v>19015.24755681818</v>
      </c>
      <c r="AE2242" s="12">
        <f t="shared" si="422"/>
        <v>27466.468693181814</v>
      </c>
    </row>
    <row r="2243" spans="1:31" ht="12.6" hidden="1" customHeight="1" x14ac:dyDescent="0.2">
      <c r="A2243" s="26" t="s">
        <v>3027</v>
      </c>
      <c r="B2243" s="19"/>
      <c r="C2243" s="19"/>
      <c r="D2243" s="20"/>
      <c r="E2243" s="21"/>
      <c r="F2243" s="22"/>
      <c r="G2243" s="21"/>
      <c r="H2243" s="22"/>
      <c r="I2243" s="20"/>
      <c r="J2243" s="20"/>
      <c r="K2243" s="20"/>
      <c r="L2243" s="20">
        <v>10</v>
      </c>
      <c r="M2243" s="20">
        <v>90</v>
      </c>
      <c r="N2243" s="20"/>
      <c r="O2243" s="20">
        <v>100</v>
      </c>
      <c r="P2243" s="23" t="str">
        <f>VLOOKUP(A2243,'ИЗ ОСНОВЫ НОМЕНКЛАТУР'!D:E,2,0)</f>
        <v>Механизмы</v>
      </c>
      <c r="Q2243" s="23" t="str">
        <f>VLOOKUP(A2243,'ИЗ ОСНОВЫ НОМЕНКЛАТУР'!D:F,3,0)</f>
        <v>Направляющие скрытого монтажа</v>
      </c>
      <c r="R2243" s="40">
        <f>VLOOKUP(A:A,'ИЗ ОСНОВЫ НОМЕНКЛАТУР'!D:G,4,0)</f>
        <v>1923.9781589958161</v>
      </c>
      <c r="S2243" s="12" t="str">
        <f>VLOOKUP(A:A,'ИЗ ОСНОВЫ НОМЕНКЛАТУР'!D:H,5,0)</f>
        <v>B</v>
      </c>
      <c r="T2243" s="44">
        <f t="shared" si="411"/>
        <v>0</v>
      </c>
      <c r="U2243" s="44">
        <f t="shared" si="412"/>
        <v>0</v>
      </c>
      <c r="V2243" s="44">
        <f t="shared" si="413"/>
        <v>0</v>
      </c>
      <c r="W2243" s="44">
        <f t="shared" si="414"/>
        <v>0</v>
      </c>
      <c r="X2243" s="44">
        <f t="shared" si="415"/>
        <v>0</v>
      </c>
      <c r="Y2243" s="44">
        <f t="shared" si="416"/>
        <v>0</v>
      </c>
      <c r="Z2243" s="44">
        <f t="shared" si="417"/>
        <v>0</v>
      </c>
      <c r="AA2243" s="44">
        <f t="shared" si="418"/>
        <v>0</v>
      </c>
      <c r="AB2243" s="44">
        <f t="shared" si="419"/>
        <v>19239.781589958162</v>
      </c>
      <c r="AC2243" s="44">
        <f t="shared" si="420"/>
        <v>173158.03430962344</v>
      </c>
      <c r="AD2243" s="44">
        <f t="shared" si="421"/>
        <v>0</v>
      </c>
      <c r="AE2243" s="12">
        <f t="shared" si="422"/>
        <v>192397.81589958159</v>
      </c>
    </row>
    <row r="2244" spans="1:31" ht="12.6" hidden="1" customHeight="1" x14ac:dyDescent="0.2">
      <c r="A2244" s="26" t="s">
        <v>3040</v>
      </c>
      <c r="B2244" s="19"/>
      <c r="C2244" s="19"/>
      <c r="D2244" s="20"/>
      <c r="E2244" s="21"/>
      <c r="F2244" s="22"/>
      <c r="G2244" s="21"/>
      <c r="H2244" s="22"/>
      <c r="I2244" s="20"/>
      <c r="J2244" s="20">
        <v>29</v>
      </c>
      <c r="K2244" s="20"/>
      <c r="L2244" s="20"/>
      <c r="M2244" s="20"/>
      <c r="N2244" s="20">
        <v>5</v>
      </c>
      <c r="O2244" s="20">
        <v>34</v>
      </c>
      <c r="P2244" s="23" t="str">
        <f>VLOOKUP(A2244,'ИЗ ОСНОВЫ НОМЕНКЛАТУР'!D:E,2,0)</f>
        <v>Механизмы</v>
      </c>
      <c r="Q2244" s="23" t="str">
        <f>VLOOKUP(A2244,'ИЗ ОСНОВЫ НОМЕНКЛАТУР'!D:F,3,0)</f>
        <v>Направляющие скрытого монтажа</v>
      </c>
      <c r="R2244" s="40">
        <f>VLOOKUP(A:A,'ИЗ ОСНОВЫ НОМЕНКЛАТУР'!D:G,4,0)</f>
        <v>2556</v>
      </c>
      <c r="S2244" s="12" t="str">
        <f>VLOOKUP(A:A,'ИЗ ОСНОВЫ НОМЕНКЛАТУР'!D:H,5,0)</f>
        <v>C</v>
      </c>
      <c r="T2244" s="44">
        <f t="shared" si="411"/>
        <v>0</v>
      </c>
      <c r="U2244" s="44">
        <f t="shared" si="412"/>
        <v>0</v>
      </c>
      <c r="V2244" s="44">
        <f t="shared" si="413"/>
        <v>0</v>
      </c>
      <c r="W2244" s="44">
        <f t="shared" si="414"/>
        <v>0</v>
      </c>
      <c r="X2244" s="44">
        <f t="shared" si="415"/>
        <v>0</v>
      </c>
      <c r="Y2244" s="44">
        <f t="shared" si="416"/>
        <v>0</v>
      </c>
      <c r="Z2244" s="44">
        <f t="shared" si="417"/>
        <v>74124</v>
      </c>
      <c r="AA2244" s="44">
        <f t="shared" si="418"/>
        <v>0</v>
      </c>
      <c r="AB2244" s="44">
        <f t="shared" si="419"/>
        <v>0</v>
      </c>
      <c r="AC2244" s="44">
        <f t="shared" si="420"/>
        <v>0</v>
      </c>
      <c r="AD2244" s="44">
        <f t="shared" si="421"/>
        <v>12780</v>
      </c>
      <c r="AE2244" s="12">
        <f t="shared" si="422"/>
        <v>86904</v>
      </c>
    </row>
    <row r="2245" spans="1:31" ht="12.6" hidden="1" customHeight="1" x14ac:dyDescent="0.2">
      <c r="A2245" s="26" t="s">
        <v>4668</v>
      </c>
      <c r="B2245" s="19"/>
      <c r="C2245" s="19"/>
      <c r="D2245" s="20"/>
      <c r="E2245" s="21"/>
      <c r="F2245" s="22"/>
      <c r="G2245" s="21"/>
      <c r="H2245" s="22"/>
      <c r="I2245" s="20"/>
      <c r="J2245" s="20"/>
      <c r="K2245" s="20"/>
      <c r="L2245" s="20"/>
      <c r="M2245" s="20">
        <v>5</v>
      </c>
      <c r="N2245" s="20"/>
      <c r="O2245" s="20">
        <v>5</v>
      </c>
      <c r="P2245" s="23" t="str">
        <f>VLOOKUP(A2245,'ИЗ ОСНОВЫ НОМЕНКЛАТУР'!D:E,2,0)</f>
        <v>Механизмы</v>
      </c>
      <c r="Q2245" s="23" t="str">
        <f>VLOOKUP(A2245,'ИЗ ОСНОВЫ НОМЕНКЛАТУР'!D:F,3,0)</f>
        <v>Направляющие скрытого монтажа</v>
      </c>
      <c r="R2245" s="40">
        <f>VLOOKUP(A:A,'ИЗ ОСНОВЫ НОМЕНКЛАТУР'!D:G,4,0)</f>
        <v>4814</v>
      </c>
      <c r="S2245" s="12" t="str">
        <f>VLOOKUP(A:A,'ИЗ ОСНОВЫ НОМЕНКЛАТУР'!D:H,5,0)</f>
        <v>C</v>
      </c>
      <c r="T2245" s="44">
        <f t="shared" si="411"/>
        <v>0</v>
      </c>
      <c r="U2245" s="44">
        <f t="shared" si="412"/>
        <v>0</v>
      </c>
      <c r="V2245" s="44">
        <f t="shared" si="413"/>
        <v>0</v>
      </c>
      <c r="W2245" s="44">
        <f t="shared" si="414"/>
        <v>0</v>
      </c>
      <c r="X2245" s="44">
        <f t="shared" si="415"/>
        <v>0</v>
      </c>
      <c r="Y2245" s="44">
        <f t="shared" si="416"/>
        <v>0</v>
      </c>
      <c r="Z2245" s="44">
        <f t="shared" si="417"/>
        <v>0</v>
      </c>
      <c r="AA2245" s="44">
        <f t="shared" si="418"/>
        <v>0</v>
      </c>
      <c r="AB2245" s="44">
        <f t="shared" si="419"/>
        <v>0</v>
      </c>
      <c r="AC2245" s="44">
        <f t="shared" si="420"/>
        <v>24070</v>
      </c>
      <c r="AD2245" s="44">
        <f t="shared" si="421"/>
        <v>0</v>
      </c>
      <c r="AE2245" s="12">
        <f t="shared" si="422"/>
        <v>24070</v>
      </c>
    </row>
    <row r="2246" spans="1:31" ht="12.6" hidden="1" customHeight="1" x14ac:dyDescent="0.2">
      <c r="A2246" s="26" t="s">
        <v>3054</v>
      </c>
      <c r="B2246" s="19"/>
      <c r="C2246" s="19"/>
      <c r="D2246" s="20"/>
      <c r="E2246" s="21"/>
      <c r="F2246" s="22"/>
      <c r="G2246" s="21"/>
      <c r="H2246" s="22"/>
      <c r="I2246" s="20"/>
      <c r="J2246" s="20">
        <v>25</v>
      </c>
      <c r="K2246" s="20">
        <v>10</v>
      </c>
      <c r="L2246" s="20"/>
      <c r="M2246" s="20"/>
      <c r="N2246" s="20">
        <v>8</v>
      </c>
      <c r="O2246" s="20">
        <v>43</v>
      </c>
      <c r="P2246" s="23" t="str">
        <f>VLOOKUP(A2246,'ИЗ ОСНОВЫ НОМЕНКЛАТУР'!D:E,2,0)</f>
        <v>Механизмы</v>
      </c>
      <c r="Q2246" s="23" t="str">
        <f>VLOOKUP(A2246,'ИЗ ОСНОВЫ НОМЕНКЛАТУР'!D:F,3,0)</f>
        <v>Направляющие скрытого монтажа</v>
      </c>
      <c r="R2246" s="40">
        <f>VLOOKUP(A:A,'ИЗ ОСНОВЫ НОМЕНКЛАТУР'!D:G,4,0)</f>
        <v>4242</v>
      </c>
      <c r="S2246" s="12" t="str">
        <f>VLOOKUP(A:A,'ИЗ ОСНОВЫ НОМЕНКЛАТУР'!D:H,5,0)</f>
        <v>C</v>
      </c>
      <c r="T2246" s="44">
        <f t="shared" si="411"/>
        <v>0</v>
      </c>
      <c r="U2246" s="44">
        <f t="shared" si="412"/>
        <v>0</v>
      </c>
      <c r="V2246" s="44">
        <f t="shared" si="413"/>
        <v>0</v>
      </c>
      <c r="W2246" s="44">
        <f t="shared" si="414"/>
        <v>0</v>
      </c>
      <c r="X2246" s="44">
        <f t="shared" si="415"/>
        <v>0</v>
      </c>
      <c r="Y2246" s="44">
        <f t="shared" si="416"/>
        <v>0</v>
      </c>
      <c r="Z2246" s="44">
        <f t="shared" si="417"/>
        <v>106050</v>
      </c>
      <c r="AA2246" s="44">
        <f t="shared" si="418"/>
        <v>42420</v>
      </c>
      <c r="AB2246" s="44">
        <f t="shared" si="419"/>
        <v>0</v>
      </c>
      <c r="AC2246" s="44">
        <f t="shared" si="420"/>
        <v>0</v>
      </c>
      <c r="AD2246" s="44">
        <f t="shared" si="421"/>
        <v>33936</v>
      </c>
      <c r="AE2246" s="12">
        <f t="shared" si="422"/>
        <v>182406</v>
      </c>
    </row>
    <row r="2247" spans="1:31" ht="12.6" hidden="1" customHeight="1" x14ac:dyDescent="0.2">
      <c r="A2247" s="26" t="s">
        <v>3021</v>
      </c>
      <c r="B2247" s="19"/>
      <c r="C2247" s="19"/>
      <c r="D2247" s="20"/>
      <c r="E2247" s="20">
        <v>4</v>
      </c>
      <c r="F2247" s="20"/>
      <c r="G2247" s="21"/>
      <c r="H2247" s="22"/>
      <c r="I2247" s="20"/>
      <c r="J2247" s="20">
        <v>8</v>
      </c>
      <c r="K2247" s="20"/>
      <c r="L2247" s="20"/>
      <c r="M2247" s="20"/>
      <c r="N2247" s="20">
        <v>16</v>
      </c>
      <c r="O2247" s="20">
        <v>28</v>
      </c>
      <c r="P2247" s="23" t="str">
        <f>VLOOKUP(A2247,'ИЗ ОСНОВЫ НОМЕНКЛАТУР'!D:E,2,0)</f>
        <v>Механизмы</v>
      </c>
      <c r="Q2247" s="23" t="str">
        <f>VLOOKUP(A2247,'ИЗ ОСНОВЫ НОМЕНКЛАТУР'!D:F,3,0)</f>
        <v>Направляющие скрытого монтажа</v>
      </c>
      <c r="R2247" s="40">
        <f>VLOOKUP(A:A,'ИЗ ОСНОВЫ НОМЕНКЛАТУР'!D:G,4,0)</f>
        <v>2438</v>
      </c>
      <c r="S2247" s="12" t="str">
        <f>VLOOKUP(A:A,'ИЗ ОСНОВЫ НОМЕНКЛАТУР'!D:H,5,0)</f>
        <v>B</v>
      </c>
      <c r="T2247" s="44">
        <f t="shared" si="411"/>
        <v>0</v>
      </c>
      <c r="U2247" s="44">
        <f t="shared" si="412"/>
        <v>9752</v>
      </c>
      <c r="V2247" s="44">
        <f t="shared" si="413"/>
        <v>0</v>
      </c>
      <c r="W2247" s="44">
        <f t="shared" si="414"/>
        <v>0</v>
      </c>
      <c r="X2247" s="44">
        <f t="shared" si="415"/>
        <v>0</v>
      </c>
      <c r="Y2247" s="44">
        <f t="shared" si="416"/>
        <v>0</v>
      </c>
      <c r="Z2247" s="44">
        <f t="shared" si="417"/>
        <v>19504</v>
      </c>
      <c r="AA2247" s="44">
        <f t="shared" si="418"/>
        <v>0</v>
      </c>
      <c r="AB2247" s="44">
        <f t="shared" si="419"/>
        <v>0</v>
      </c>
      <c r="AC2247" s="44">
        <f t="shared" si="420"/>
        <v>0</v>
      </c>
      <c r="AD2247" s="44">
        <f t="shared" si="421"/>
        <v>39008</v>
      </c>
      <c r="AE2247" s="12">
        <f t="shared" si="422"/>
        <v>68264</v>
      </c>
    </row>
    <row r="2248" spans="1:31" ht="12.6" hidden="1" customHeight="1" x14ac:dyDescent="0.2">
      <c r="A2248" s="26" t="s">
        <v>3019</v>
      </c>
      <c r="B2248" s="19"/>
      <c r="C2248" s="19"/>
      <c r="D2248" s="20"/>
      <c r="E2248" s="21"/>
      <c r="F2248" s="22"/>
      <c r="G2248" s="21"/>
      <c r="H2248" s="22"/>
      <c r="I2248" s="20"/>
      <c r="J2248" s="20"/>
      <c r="K2248" s="20">
        <v>30</v>
      </c>
      <c r="L2248" s="20"/>
      <c r="M2248" s="20"/>
      <c r="N2248" s="20">
        <v>10</v>
      </c>
      <c r="O2248" s="20">
        <v>40</v>
      </c>
      <c r="P2248" s="23" t="str">
        <f>VLOOKUP(A2248,'ИЗ ОСНОВЫ НОМЕНКЛАТУР'!D:E,2,0)</f>
        <v>Механизмы</v>
      </c>
      <c r="Q2248" s="23" t="str">
        <f>VLOOKUP(A2248,'ИЗ ОСНОВЫ НОМЕНКЛАТУР'!D:F,3,0)</f>
        <v>Направляющие скрытого монтажа</v>
      </c>
      <c r="R2248" s="40">
        <f>VLOOKUP(A:A,'ИЗ ОСНОВЫ НОМЕНКЛАТУР'!D:G,4,0)</f>
        <v>3257.7889880952384</v>
      </c>
      <c r="S2248" s="12" t="str">
        <f>VLOOKUP(A:A,'ИЗ ОСНОВЫ НОМЕНКЛАТУР'!D:H,5,0)</f>
        <v>B</v>
      </c>
      <c r="T2248" s="44">
        <f t="shared" si="411"/>
        <v>0</v>
      </c>
      <c r="U2248" s="44">
        <f t="shared" si="412"/>
        <v>0</v>
      </c>
      <c r="V2248" s="44">
        <f t="shared" si="413"/>
        <v>0</v>
      </c>
      <c r="W2248" s="44">
        <f t="shared" si="414"/>
        <v>0</v>
      </c>
      <c r="X2248" s="44">
        <f t="shared" si="415"/>
        <v>0</v>
      </c>
      <c r="Y2248" s="44">
        <f t="shared" si="416"/>
        <v>0</v>
      </c>
      <c r="Z2248" s="44">
        <f t="shared" si="417"/>
        <v>0</v>
      </c>
      <c r="AA2248" s="44">
        <f t="shared" si="418"/>
        <v>97733.669642857159</v>
      </c>
      <c r="AB2248" s="44">
        <f t="shared" si="419"/>
        <v>0</v>
      </c>
      <c r="AC2248" s="44">
        <f t="shared" si="420"/>
        <v>0</v>
      </c>
      <c r="AD2248" s="44">
        <f t="shared" si="421"/>
        <v>32577.889880952385</v>
      </c>
      <c r="AE2248" s="12">
        <f t="shared" si="422"/>
        <v>130311.55952380954</v>
      </c>
    </row>
    <row r="2249" spans="1:31" ht="12.6" hidden="1" customHeight="1" x14ac:dyDescent="0.2">
      <c r="A2249" s="26" t="s">
        <v>3029</v>
      </c>
      <c r="B2249" s="19"/>
      <c r="C2249" s="19"/>
      <c r="D2249" s="20"/>
      <c r="E2249" s="21"/>
      <c r="F2249" s="22"/>
      <c r="G2249" s="21"/>
      <c r="H2249" s="22"/>
      <c r="I2249" s="20"/>
      <c r="J2249" s="20"/>
      <c r="K2249" s="20"/>
      <c r="L2249" s="20">
        <v>10</v>
      </c>
      <c r="M2249" s="20">
        <v>82</v>
      </c>
      <c r="N2249" s="20"/>
      <c r="O2249" s="20">
        <v>92</v>
      </c>
      <c r="P2249" s="23" t="str">
        <f>VLOOKUP(A2249,'ИЗ ОСНОВЫ НОМЕНКЛАТУР'!D:E,2,0)</f>
        <v>Механизмы</v>
      </c>
      <c r="Q2249" s="23" t="str">
        <f>VLOOKUP(A2249,'ИЗ ОСНОВЫ НОМЕНКЛАТУР'!D:F,3,0)</f>
        <v>Направляющие скрытого монтажа</v>
      </c>
      <c r="R2249" s="40">
        <f>VLOOKUP(A:A,'ИЗ ОСНОВЫ НОМЕНКЛАТУР'!D:G,4,0)</f>
        <v>3559.4736842105262</v>
      </c>
      <c r="S2249" s="12" t="str">
        <f>VLOOKUP(A:A,'ИЗ ОСНОВЫ НОМЕНКЛАТУР'!D:H,5,0)</f>
        <v>C</v>
      </c>
      <c r="T2249" s="44">
        <f t="shared" ref="T2249:T2312" si="423">$R2249*D2249</f>
        <v>0</v>
      </c>
      <c r="U2249" s="44">
        <f t="shared" ref="U2249:U2312" si="424">$R2249*E2249</f>
        <v>0</v>
      </c>
      <c r="V2249" s="44">
        <f t="shared" ref="V2249:V2312" si="425">$R2249*F2249</f>
        <v>0</v>
      </c>
      <c r="W2249" s="44">
        <f t="shared" ref="W2249:W2312" si="426">$R2249*G2249</f>
        <v>0</v>
      </c>
      <c r="X2249" s="44">
        <f t="shared" ref="X2249:X2312" si="427">$R2249*H2249</f>
        <v>0</v>
      </c>
      <c r="Y2249" s="44">
        <f t="shared" ref="Y2249:Y2312" si="428">$R2249*I2249</f>
        <v>0</v>
      </c>
      <c r="Z2249" s="44">
        <f t="shared" ref="Z2249:Z2312" si="429">$R2249*J2249</f>
        <v>0</v>
      </c>
      <c r="AA2249" s="44">
        <f t="shared" ref="AA2249:AA2312" si="430">$R2249*K2249</f>
        <v>0</v>
      </c>
      <c r="AB2249" s="44">
        <f t="shared" ref="AB2249:AB2312" si="431">$R2249*L2249</f>
        <v>35594.73684210526</v>
      </c>
      <c r="AC2249" s="44">
        <f t="shared" ref="AC2249:AC2312" si="432">$R2249*M2249</f>
        <v>291876.84210526315</v>
      </c>
      <c r="AD2249" s="44">
        <f t="shared" ref="AD2249:AD2312" si="433">$R2249*N2249</f>
        <v>0</v>
      </c>
      <c r="AE2249" s="12">
        <f t="shared" ref="AE2249:AE2312" si="434">SUM(T2249:AD2249)</f>
        <v>327471.57894736843</v>
      </c>
    </row>
    <row r="2250" spans="1:31" ht="12.6" hidden="1" customHeight="1" x14ac:dyDescent="0.2">
      <c r="A2250" s="26" t="s">
        <v>3032</v>
      </c>
      <c r="B2250" s="19"/>
      <c r="C2250" s="19"/>
      <c r="D2250" s="20"/>
      <c r="E2250" s="21"/>
      <c r="F2250" s="22"/>
      <c r="G2250" s="21"/>
      <c r="H2250" s="22"/>
      <c r="I2250" s="20"/>
      <c r="J2250" s="20">
        <v>50</v>
      </c>
      <c r="K2250" s="20"/>
      <c r="L2250" s="20"/>
      <c r="M2250" s="20"/>
      <c r="N2250" s="20">
        <v>21</v>
      </c>
      <c r="O2250" s="20">
        <v>71</v>
      </c>
      <c r="P2250" s="23" t="str">
        <f>VLOOKUP(A2250,'ИЗ ОСНОВЫ НОМЕНКЛАТУР'!D:E,2,0)</f>
        <v>Механизмы</v>
      </c>
      <c r="Q2250" s="23" t="str">
        <f>VLOOKUP(A2250,'ИЗ ОСНОВЫ НОМЕНКЛАТУР'!D:F,3,0)</f>
        <v>Направляющие скрытого монтажа</v>
      </c>
      <c r="R2250" s="40">
        <f>VLOOKUP(A:A,'ИЗ ОСНОВЫ НОМЕНКЛАТУР'!D:G,4,0)</f>
        <v>2268.8066451612904</v>
      </c>
      <c r="S2250" s="12" t="str">
        <f>VLOOKUP(A:A,'ИЗ ОСНОВЫ НОМЕНКЛАТУР'!D:H,5,0)</f>
        <v>B</v>
      </c>
      <c r="T2250" s="44">
        <f t="shared" si="423"/>
        <v>0</v>
      </c>
      <c r="U2250" s="44">
        <f t="shared" si="424"/>
        <v>0</v>
      </c>
      <c r="V2250" s="44">
        <f t="shared" si="425"/>
        <v>0</v>
      </c>
      <c r="W2250" s="44">
        <f t="shared" si="426"/>
        <v>0</v>
      </c>
      <c r="X2250" s="44">
        <f t="shared" si="427"/>
        <v>0</v>
      </c>
      <c r="Y2250" s="44">
        <f t="shared" si="428"/>
        <v>0</v>
      </c>
      <c r="Z2250" s="44">
        <f t="shared" si="429"/>
        <v>113440.33225806452</v>
      </c>
      <c r="AA2250" s="44">
        <f t="shared" si="430"/>
        <v>0</v>
      </c>
      <c r="AB2250" s="44">
        <f t="shared" si="431"/>
        <v>0</v>
      </c>
      <c r="AC2250" s="44">
        <f t="shared" si="432"/>
        <v>0</v>
      </c>
      <c r="AD2250" s="44">
        <f t="shared" si="433"/>
        <v>47644.939548387098</v>
      </c>
      <c r="AE2250" s="12">
        <f t="shared" si="434"/>
        <v>161085.27180645161</v>
      </c>
    </row>
    <row r="2251" spans="1:31" ht="12.6" hidden="1" customHeight="1" x14ac:dyDescent="0.2">
      <c r="A2251" s="26" t="s">
        <v>3060</v>
      </c>
      <c r="B2251" s="19"/>
      <c r="C2251" s="19"/>
      <c r="D2251" s="20"/>
      <c r="E2251" s="21"/>
      <c r="F2251" s="22"/>
      <c r="G2251" s="21"/>
      <c r="H2251" s="22"/>
      <c r="I2251" s="20"/>
      <c r="J2251" s="20"/>
      <c r="K2251" s="20"/>
      <c r="L2251" s="20">
        <v>10</v>
      </c>
      <c r="M2251" s="20">
        <v>83</v>
      </c>
      <c r="N2251" s="20"/>
      <c r="O2251" s="20">
        <v>93</v>
      </c>
      <c r="P2251" s="23" t="str">
        <f>VLOOKUP(A2251,'ИЗ ОСНОВЫ НОМЕНКЛАТУР'!D:E,2,0)</f>
        <v>Механизмы</v>
      </c>
      <c r="Q2251" s="23" t="str">
        <f>VLOOKUP(A2251,'ИЗ ОСНОВЫ НОМЕНКЛАТУР'!D:F,3,0)</f>
        <v>Направляющие скрытого монтажа</v>
      </c>
      <c r="R2251" s="40">
        <f>VLOOKUP(A:A,'ИЗ ОСНОВЫ НОМЕНКЛАТУР'!D:G,4,0)</f>
        <v>1909.7779999999998</v>
      </c>
      <c r="S2251" s="12" t="str">
        <f>VLOOKUP(A:A,'ИЗ ОСНОВЫ НОМЕНКЛАТУР'!D:H,5,0)</f>
        <v>C</v>
      </c>
      <c r="T2251" s="44">
        <f t="shared" si="423"/>
        <v>0</v>
      </c>
      <c r="U2251" s="44">
        <f t="shared" si="424"/>
        <v>0</v>
      </c>
      <c r="V2251" s="44">
        <f t="shared" si="425"/>
        <v>0</v>
      </c>
      <c r="W2251" s="44">
        <f t="shared" si="426"/>
        <v>0</v>
      </c>
      <c r="X2251" s="44">
        <f t="shared" si="427"/>
        <v>0</v>
      </c>
      <c r="Y2251" s="44">
        <f t="shared" si="428"/>
        <v>0</v>
      </c>
      <c r="Z2251" s="44">
        <f t="shared" si="429"/>
        <v>0</v>
      </c>
      <c r="AA2251" s="44">
        <f t="shared" si="430"/>
        <v>0</v>
      </c>
      <c r="AB2251" s="44">
        <f t="shared" si="431"/>
        <v>19097.78</v>
      </c>
      <c r="AC2251" s="44">
        <f t="shared" si="432"/>
        <v>158511.57399999999</v>
      </c>
      <c r="AD2251" s="44">
        <f t="shared" si="433"/>
        <v>0</v>
      </c>
      <c r="AE2251" s="12">
        <f t="shared" si="434"/>
        <v>177609.35399999999</v>
      </c>
    </row>
    <row r="2252" spans="1:31" ht="12.6" hidden="1" customHeight="1" x14ac:dyDescent="0.2">
      <c r="A2252" s="26" t="s">
        <v>3043</v>
      </c>
      <c r="B2252" s="19"/>
      <c r="C2252" s="19"/>
      <c r="D2252" s="20"/>
      <c r="E2252" s="21"/>
      <c r="F2252" s="22"/>
      <c r="G2252" s="21"/>
      <c r="H2252" s="22"/>
      <c r="I2252" s="20"/>
      <c r="J2252" s="20">
        <v>30</v>
      </c>
      <c r="K2252" s="20"/>
      <c r="L2252" s="20"/>
      <c r="M2252" s="20"/>
      <c r="N2252" s="20">
        <v>2</v>
      </c>
      <c r="O2252" s="20">
        <v>32</v>
      </c>
      <c r="P2252" s="23" t="str">
        <f>VLOOKUP(A2252,'ИЗ ОСНОВЫ НОМЕНКЛАТУР'!D:E,2,0)</f>
        <v>Механизмы</v>
      </c>
      <c r="Q2252" s="23" t="str">
        <f>VLOOKUP(A2252,'ИЗ ОСНОВЫ НОМЕНКЛАТУР'!D:F,3,0)</f>
        <v>Направляющие скрытого монтажа</v>
      </c>
      <c r="R2252" s="40">
        <f>VLOOKUP(A:A,'ИЗ ОСНОВЫ НОМЕНКЛАТУР'!D:G,4,0)</f>
        <v>2832.0197826086956</v>
      </c>
      <c r="S2252" s="12" t="str">
        <f>VLOOKUP(A:A,'ИЗ ОСНОВЫ НОМЕНКЛАТУР'!D:H,5,0)</f>
        <v>C</v>
      </c>
      <c r="T2252" s="44">
        <f t="shared" si="423"/>
        <v>0</v>
      </c>
      <c r="U2252" s="44">
        <f t="shared" si="424"/>
        <v>0</v>
      </c>
      <c r="V2252" s="44">
        <f t="shared" si="425"/>
        <v>0</v>
      </c>
      <c r="W2252" s="44">
        <f t="shared" si="426"/>
        <v>0</v>
      </c>
      <c r="X2252" s="44">
        <f t="shared" si="427"/>
        <v>0</v>
      </c>
      <c r="Y2252" s="44">
        <f t="shared" si="428"/>
        <v>0</v>
      </c>
      <c r="Z2252" s="44">
        <f t="shared" si="429"/>
        <v>84960.593478260867</v>
      </c>
      <c r="AA2252" s="44">
        <f t="shared" si="430"/>
        <v>0</v>
      </c>
      <c r="AB2252" s="44">
        <f t="shared" si="431"/>
        <v>0</v>
      </c>
      <c r="AC2252" s="44">
        <f t="shared" si="432"/>
        <v>0</v>
      </c>
      <c r="AD2252" s="44">
        <f t="shared" si="433"/>
        <v>5664.0395652173911</v>
      </c>
      <c r="AE2252" s="12">
        <f t="shared" si="434"/>
        <v>90624.633043478258</v>
      </c>
    </row>
    <row r="2253" spans="1:31" ht="12.6" hidden="1" customHeight="1" x14ac:dyDescent="0.2">
      <c r="A2253" s="26" t="s">
        <v>4669</v>
      </c>
      <c r="B2253" s="19"/>
      <c r="C2253" s="19"/>
      <c r="D2253" s="20"/>
      <c r="E2253" s="20">
        <v>1</v>
      </c>
      <c r="F2253" s="20"/>
      <c r="G2253" s="21"/>
      <c r="H2253" s="22"/>
      <c r="I2253" s="20"/>
      <c r="J2253" s="20"/>
      <c r="K2253" s="20"/>
      <c r="L2253" s="20"/>
      <c r="M2253" s="20"/>
      <c r="N2253" s="20"/>
      <c r="O2253" s="20">
        <v>1</v>
      </c>
      <c r="P2253" s="23" t="str">
        <f>VLOOKUP(A2253,'ИЗ ОСНОВЫ НОМЕНКЛАТУР'!D:E,2,0)</f>
        <v>Механизмы</v>
      </c>
      <c r="Q2253" s="23" t="str">
        <f>VLOOKUP(A2253,'ИЗ ОСНОВЫ НОМЕНКЛАТУР'!D:F,3,0)</f>
        <v>Направляющие скрытого монтажа</v>
      </c>
      <c r="R2253" s="40">
        <f>VLOOKUP(A:A,'ИЗ ОСНОВЫ НОМЕНКЛАТУР'!D:G,4,0)</f>
        <v>1300</v>
      </c>
      <c r="S2253" s="12" t="str">
        <f>VLOOKUP(A:A,'ИЗ ОСНОВЫ НОМЕНКЛАТУР'!D:H,5,0)</f>
        <v>C</v>
      </c>
      <c r="T2253" s="44">
        <f t="shared" si="423"/>
        <v>0</v>
      </c>
      <c r="U2253" s="44">
        <f t="shared" si="424"/>
        <v>1300</v>
      </c>
      <c r="V2253" s="44">
        <f t="shared" si="425"/>
        <v>0</v>
      </c>
      <c r="W2253" s="44">
        <f t="shared" si="426"/>
        <v>0</v>
      </c>
      <c r="X2253" s="44">
        <f t="shared" si="427"/>
        <v>0</v>
      </c>
      <c r="Y2253" s="44">
        <f t="shared" si="428"/>
        <v>0</v>
      </c>
      <c r="Z2253" s="44">
        <f t="shared" si="429"/>
        <v>0</v>
      </c>
      <c r="AA2253" s="44">
        <f t="shared" si="430"/>
        <v>0</v>
      </c>
      <c r="AB2253" s="44">
        <f t="shared" si="431"/>
        <v>0</v>
      </c>
      <c r="AC2253" s="44">
        <f t="shared" si="432"/>
        <v>0</v>
      </c>
      <c r="AD2253" s="44">
        <f t="shared" si="433"/>
        <v>0</v>
      </c>
      <c r="AE2253" s="12">
        <f t="shared" si="434"/>
        <v>1300</v>
      </c>
    </row>
    <row r="2254" spans="1:31" ht="12.6" hidden="1" customHeight="1" x14ac:dyDescent="0.2">
      <c r="A2254" s="26" t="s">
        <v>3051</v>
      </c>
      <c r="B2254" s="19"/>
      <c r="C2254" s="19"/>
      <c r="D2254" s="20"/>
      <c r="E2254" s="21"/>
      <c r="F2254" s="22"/>
      <c r="G2254" s="21"/>
      <c r="H2254" s="22"/>
      <c r="I2254" s="20"/>
      <c r="J2254" s="20"/>
      <c r="K2254" s="20"/>
      <c r="L2254" s="20">
        <v>5</v>
      </c>
      <c r="M2254" s="20">
        <v>30</v>
      </c>
      <c r="N2254" s="20"/>
      <c r="O2254" s="20">
        <v>35</v>
      </c>
      <c r="P2254" s="23" t="str">
        <f>VLOOKUP(A2254,'ИЗ ОСНОВЫ НОМЕНКЛАТУР'!D:E,2,0)</f>
        <v>Механизмы</v>
      </c>
      <c r="Q2254" s="23" t="str">
        <f>VLOOKUP(A2254,'ИЗ ОСНОВЫ НОМЕНКЛАТУР'!D:F,3,0)</f>
        <v>Направляющие скрытого монтажа</v>
      </c>
      <c r="R2254" s="40">
        <f>VLOOKUP(A:A,'ИЗ ОСНОВЫ НОМЕНКЛАТУР'!D:G,4,0)</f>
        <v>3296.8666666666668</v>
      </c>
      <c r="S2254" s="12" t="str">
        <f>VLOOKUP(A:A,'ИЗ ОСНОВЫ НОМЕНКЛАТУР'!D:H,5,0)</f>
        <v>C</v>
      </c>
      <c r="T2254" s="44">
        <f t="shared" si="423"/>
        <v>0</v>
      </c>
      <c r="U2254" s="44">
        <f t="shared" si="424"/>
        <v>0</v>
      </c>
      <c r="V2254" s="44">
        <f t="shared" si="425"/>
        <v>0</v>
      </c>
      <c r="W2254" s="44">
        <f t="shared" si="426"/>
        <v>0</v>
      </c>
      <c r="X2254" s="44">
        <f t="shared" si="427"/>
        <v>0</v>
      </c>
      <c r="Y2254" s="44">
        <f t="shared" si="428"/>
        <v>0</v>
      </c>
      <c r="Z2254" s="44">
        <f t="shared" si="429"/>
        <v>0</v>
      </c>
      <c r="AA2254" s="44">
        <f t="shared" si="430"/>
        <v>0</v>
      </c>
      <c r="AB2254" s="44">
        <f t="shared" si="431"/>
        <v>16484.333333333336</v>
      </c>
      <c r="AC2254" s="44">
        <f t="shared" si="432"/>
        <v>98906</v>
      </c>
      <c r="AD2254" s="44">
        <f t="shared" si="433"/>
        <v>0</v>
      </c>
      <c r="AE2254" s="12">
        <f t="shared" si="434"/>
        <v>115390.33333333334</v>
      </c>
    </row>
    <row r="2255" spans="1:31" ht="12.6" hidden="1" customHeight="1" x14ac:dyDescent="0.2">
      <c r="A2255" s="26" t="s">
        <v>3061</v>
      </c>
      <c r="B2255" s="19"/>
      <c r="C2255" s="19"/>
      <c r="D2255" s="20"/>
      <c r="E2255" s="21"/>
      <c r="F2255" s="22"/>
      <c r="G2255" s="21"/>
      <c r="H2255" s="22"/>
      <c r="I2255" s="20"/>
      <c r="J2255" s="20"/>
      <c r="K2255" s="20"/>
      <c r="L2255" s="20">
        <v>15</v>
      </c>
      <c r="M2255" s="20">
        <v>26</v>
      </c>
      <c r="N2255" s="20"/>
      <c r="O2255" s="20">
        <v>41</v>
      </c>
      <c r="P2255" s="23" t="str">
        <f>VLOOKUP(A2255,'ИЗ ОСНОВЫ НОМЕНКЛАТУР'!D:E,2,0)</f>
        <v>Механизмы</v>
      </c>
      <c r="Q2255" s="23" t="str">
        <f>VLOOKUP(A2255,'ИЗ ОСНОВЫ НОМЕНКЛАТУР'!D:F,3,0)</f>
        <v>Направляющие скрытого монтажа</v>
      </c>
      <c r="R2255" s="40">
        <f>VLOOKUP(A:A,'ИЗ ОСНОВЫ НОМЕНКЛАТУР'!D:G,4,0)</f>
        <v>1888</v>
      </c>
      <c r="S2255" s="12" t="str">
        <f>VLOOKUP(A:A,'ИЗ ОСНОВЫ НОМЕНКЛАТУР'!D:H,5,0)</f>
        <v>C</v>
      </c>
      <c r="T2255" s="44">
        <f t="shared" si="423"/>
        <v>0</v>
      </c>
      <c r="U2255" s="44">
        <f t="shared" si="424"/>
        <v>0</v>
      </c>
      <c r="V2255" s="44">
        <f t="shared" si="425"/>
        <v>0</v>
      </c>
      <c r="W2255" s="44">
        <f t="shared" si="426"/>
        <v>0</v>
      </c>
      <c r="X2255" s="44">
        <f t="shared" si="427"/>
        <v>0</v>
      </c>
      <c r="Y2255" s="44">
        <f t="shared" si="428"/>
        <v>0</v>
      </c>
      <c r="Z2255" s="44">
        <f t="shared" si="429"/>
        <v>0</v>
      </c>
      <c r="AA2255" s="44">
        <f t="shared" si="430"/>
        <v>0</v>
      </c>
      <c r="AB2255" s="44">
        <f t="shared" si="431"/>
        <v>28320</v>
      </c>
      <c r="AC2255" s="44">
        <f t="shared" si="432"/>
        <v>49088</v>
      </c>
      <c r="AD2255" s="44">
        <f t="shared" si="433"/>
        <v>0</v>
      </c>
      <c r="AE2255" s="12">
        <f t="shared" si="434"/>
        <v>77408</v>
      </c>
    </row>
    <row r="2256" spans="1:31" ht="12.6" hidden="1" customHeight="1" x14ac:dyDescent="0.2">
      <c r="A2256" s="26" t="s">
        <v>3059</v>
      </c>
      <c r="B2256" s="19"/>
      <c r="C2256" s="19"/>
      <c r="D2256" s="20"/>
      <c r="E2256" s="21"/>
      <c r="F2256" s="22"/>
      <c r="G2256" s="21"/>
      <c r="H2256" s="22"/>
      <c r="I2256" s="20"/>
      <c r="J2256" s="20"/>
      <c r="K2256" s="20"/>
      <c r="L2256" s="20">
        <v>5</v>
      </c>
      <c r="M2256" s="20">
        <v>29</v>
      </c>
      <c r="N2256" s="20"/>
      <c r="O2256" s="20">
        <v>34</v>
      </c>
      <c r="P2256" s="23" t="str">
        <f>VLOOKUP(A2256,'ИЗ ОСНОВЫ НОМЕНКЛАТУР'!D:E,2,0)</f>
        <v>Механизмы</v>
      </c>
      <c r="Q2256" s="23" t="str">
        <f>VLOOKUP(A2256,'ИЗ ОСНОВЫ НОМЕНКЛАТУР'!D:F,3,0)</f>
        <v>Направляющие скрытого монтажа</v>
      </c>
      <c r="R2256" s="40">
        <f>VLOOKUP(A:A,'ИЗ ОСНОВЫ НОМЕНКЛАТУР'!D:G,4,0)</f>
        <v>4310</v>
      </c>
      <c r="S2256" s="12" t="str">
        <f>VLOOKUP(A:A,'ИЗ ОСНОВЫ НОМЕНКЛАТУР'!D:H,5,0)</f>
        <v>C</v>
      </c>
      <c r="T2256" s="44">
        <f t="shared" si="423"/>
        <v>0</v>
      </c>
      <c r="U2256" s="44">
        <f t="shared" si="424"/>
        <v>0</v>
      </c>
      <c r="V2256" s="44">
        <f t="shared" si="425"/>
        <v>0</v>
      </c>
      <c r="W2256" s="44">
        <f t="shared" si="426"/>
        <v>0</v>
      </c>
      <c r="X2256" s="44">
        <f t="shared" si="427"/>
        <v>0</v>
      </c>
      <c r="Y2256" s="44">
        <f t="shared" si="428"/>
        <v>0</v>
      </c>
      <c r="Z2256" s="44">
        <f t="shared" si="429"/>
        <v>0</v>
      </c>
      <c r="AA2256" s="44">
        <f t="shared" si="430"/>
        <v>0</v>
      </c>
      <c r="AB2256" s="44">
        <f t="shared" si="431"/>
        <v>21550</v>
      </c>
      <c r="AC2256" s="44">
        <f t="shared" si="432"/>
        <v>124990</v>
      </c>
      <c r="AD2256" s="44">
        <f t="shared" si="433"/>
        <v>0</v>
      </c>
      <c r="AE2256" s="12">
        <f t="shared" si="434"/>
        <v>146540</v>
      </c>
    </row>
    <row r="2257" spans="1:31" ht="12.6" hidden="1" customHeight="1" x14ac:dyDescent="0.2">
      <c r="A2257" s="26" t="s">
        <v>3057</v>
      </c>
      <c r="B2257" s="19"/>
      <c r="C2257" s="19"/>
      <c r="D2257" s="20"/>
      <c r="E2257" s="21"/>
      <c r="F2257" s="22"/>
      <c r="G2257" s="21"/>
      <c r="H2257" s="22"/>
      <c r="I2257" s="20"/>
      <c r="J2257" s="20"/>
      <c r="K2257" s="20"/>
      <c r="L2257" s="20">
        <v>6</v>
      </c>
      <c r="M2257" s="20">
        <v>23</v>
      </c>
      <c r="N2257" s="20"/>
      <c r="O2257" s="20">
        <v>29</v>
      </c>
      <c r="P2257" s="23" t="str">
        <f>VLOOKUP(A2257,'ИЗ ОСНОВЫ НОМЕНКЛАТУР'!D:E,2,0)</f>
        <v>Механизмы</v>
      </c>
      <c r="Q2257" s="23" t="str">
        <f>VLOOKUP(A2257,'ИЗ ОСНОВЫ НОМЕНКЛАТУР'!D:F,3,0)</f>
        <v>Направляющие скрытого монтажа</v>
      </c>
      <c r="R2257" s="40">
        <f>VLOOKUP(A:A,'ИЗ ОСНОВЫ НОМЕНКЛАТУР'!D:G,4,0)</f>
        <v>2004</v>
      </c>
      <c r="S2257" s="12" t="str">
        <f>VLOOKUP(A:A,'ИЗ ОСНОВЫ НОМЕНКЛАТУР'!D:H,5,0)</f>
        <v>C</v>
      </c>
      <c r="T2257" s="44">
        <f t="shared" si="423"/>
        <v>0</v>
      </c>
      <c r="U2257" s="44">
        <f t="shared" si="424"/>
        <v>0</v>
      </c>
      <c r="V2257" s="44">
        <f t="shared" si="425"/>
        <v>0</v>
      </c>
      <c r="W2257" s="44">
        <f t="shared" si="426"/>
        <v>0</v>
      </c>
      <c r="X2257" s="44">
        <f t="shared" si="427"/>
        <v>0</v>
      </c>
      <c r="Y2257" s="44">
        <f t="shared" si="428"/>
        <v>0</v>
      </c>
      <c r="Z2257" s="44">
        <f t="shared" si="429"/>
        <v>0</v>
      </c>
      <c r="AA2257" s="44">
        <f t="shared" si="430"/>
        <v>0</v>
      </c>
      <c r="AB2257" s="44">
        <f t="shared" si="431"/>
        <v>12024</v>
      </c>
      <c r="AC2257" s="44">
        <f t="shared" si="432"/>
        <v>46092</v>
      </c>
      <c r="AD2257" s="44">
        <f t="shared" si="433"/>
        <v>0</v>
      </c>
      <c r="AE2257" s="12">
        <f t="shared" si="434"/>
        <v>58116</v>
      </c>
    </row>
    <row r="2258" spans="1:31" ht="12.6" hidden="1" customHeight="1" x14ac:dyDescent="0.2">
      <c r="A2258" s="26" t="s">
        <v>3041</v>
      </c>
      <c r="B2258" s="19"/>
      <c r="C2258" s="19"/>
      <c r="D2258" s="20"/>
      <c r="E2258" s="21"/>
      <c r="F2258" s="22"/>
      <c r="G2258" s="21"/>
      <c r="H2258" s="22"/>
      <c r="I2258" s="20"/>
      <c r="J2258" s="20"/>
      <c r="K2258" s="20"/>
      <c r="L2258" s="20"/>
      <c r="M2258" s="20">
        <v>18</v>
      </c>
      <c r="N2258" s="20"/>
      <c r="O2258" s="20">
        <v>18</v>
      </c>
      <c r="P2258" s="23" t="str">
        <f>VLOOKUP(A2258,'ИЗ ОСНОВЫ НОМЕНКЛАТУР'!D:E,2,0)</f>
        <v>Механизмы</v>
      </c>
      <c r="Q2258" s="23" t="str">
        <f>VLOOKUP(A2258,'ИЗ ОСНОВЫ НОМЕНКЛАТУР'!D:F,3,0)</f>
        <v>Направляющие скрытого монтажа</v>
      </c>
      <c r="R2258" s="40">
        <f>VLOOKUP(A:A,'ИЗ ОСНОВЫ НОМЕНКЛАТУР'!D:G,4,0)</f>
        <v>4062.2549019607845</v>
      </c>
      <c r="S2258" s="12" t="str">
        <f>VLOOKUP(A:A,'ИЗ ОСНОВЫ НОМЕНКЛАТУР'!D:H,5,0)</f>
        <v>C</v>
      </c>
      <c r="T2258" s="44">
        <f t="shared" si="423"/>
        <v>0</v>
      </c>
      <c r="U2258" s="44">
        <f t="shared" si="424"/>
        <v>0</v>
      </c>
      <c r="V2258" s="44">
        <f t="shared" si="425"/>
        <v>0</v>
      </c>
      <c r="W2258" s="44">
        <f t="shared" si="426"/>
        <v>0</v>
      </c>
      <c r="X2258" s="44">
        <f t="shared" si="427"/>
        <v>0</v>
      </c>
      <c r="Y2258" s="44">
        <f t="shared" si="428"/>
        <v>0</v>
      </c>
      <c r="Z2258" s="44">
        <f t="shared" si="429"/>
        <v>0</v>
      </c>
      <c r="AA2258" s="44">
        <f t="shared" si="430"/>
        <v>0</v>
      </c>
      <c r="AB2258" s="44">
        <f t="shared" si="431"/>
        <v>0</v>
      </c>
      <c r="AC2258" s="44">
        <f t="shared" si="432"/>
        <v>73120.588235294126</v>
      </c>
      <c r="AD2258" s="44">
        <f t="shared" si="433"/>
        <v>0</v>
      </c>
      <c r="AE2258" s="12">
        <f t="shared" si="434"/>
        <v>73120.588235294126</v>
      </c>
    </row>
    <row r="2259" spans="1:31" ht="12.6" hidden="1" customHeight="1" x14ac:dyDescent="0.2">
      <c r="A2259" s="26" t="s">
        <v>3048</v>
      </c>
      <c r="B2259" s="19"/>
      <c r="C2259" s="19"/>
      <c r="D2259" s="20"/>
      <c r="E2259" s="21"/>
      <c r="F2259" s="22"/>
      <c r="G2259" s="21"/>
      <c r="H2259" s="22"/>
      <c r="I2259" s="20"/>
      <c r="J2259" s="20"/>
      <c r="K2259" s="20"/>
      <c r="L2259" s="20"/>
      <c r="M2259" s="20">
        <v>25</v>
      </c>
      <c r="N2259" s="20"/>
      <c r="O2259" s="20">
        <v>25</v>
      </c>
      <c r="P2259" s="23" t="str">
        <f>VLOOKUP(A2259,'ИЗ ОСНОВЫ НОМЕНКЛАТУР'!D:E,2,0)</f>
        <v>Механизмы</v>
      </c>
      <c r="Q2259" s="23" t="str">
        <f>VLOOKUP(A2259,'ИЗ ОСНОВЫ НОМЕНКЛАТУР'!D:F,3,0)</f>
        <v>Направляющие скрытого монтажа</v>
      </c>
      <c r="R2259" s="40">
        <f>VLOOKUP(A:A,'ИЗ ОСНОВЫ НОМЕНКЛАТУР'!D:G,4,0)</f>
        <v>4384.6944000000003</v>
      </c>
      <c r="S2259" s="12" t="str">
        <f>VLOOKUP(A:A,'ИЗ ОСНОВЫ НОМЕНКЛАТУР'!D:H,5,0)</f>
        <v>C</v>
      </c>
      <c r="T2259" s="44">
        <f t="shared" si="423"/>
        <v>0</v>
      </c>
      <c r="U2259" s="44">
        <f t="shared" si="424"/>
        <v>0</v>
      </c>
      <c r="V2259" s="44">
        <f t="shared" si="425"/>
        <v>0</v>
      </c>
      <c r="W2259" s="44">
        <f t="shared" si="426"/>
        <v>0</v>
      </c>
      <c r="X2259" s="44">
        <f t="shared" si="427"/>
        <v>0</v>
      </c>
      <c r="Y2259" s="44">
        <f t="shared" si="428"/>
        <v>0</v>
      </c>
      <c r="Z2259" s="44">
        <f t="shared" si="429"/>
        <v>0</v>
      </c>
      <c r="AA2259" s="44">
        <f t="shared" si="430"/>
        <v>0</v>
      </c>
      <c r="AB2259" s="44">
        <f t="shared" si="431"/>
        <v>0</v>
      </c>
      <c r="AC2259" s="44">
        <f t="shared" si="432"/>
        <v>109617.36000000002</v>
      </c>
      <c r="AD2259" s="44">
        <f t="shared" si="433"/>
        <v>0</v>
      </c>
      <c r="AE2259" s="12">
        <f t="shared" si="434"/>
        <v>109617.36000000002</v>
      </c>
    </row>
    <row r="2260" spans="1:31" ht="12.6" hidden="1" customHeight="1" x14ac:dyDescent="0.2">
      <c r="A2260" s="26" t="s">
        <v>3488</v>
      </c>
      <c r="B2260" s="19"/>
      <c r="C2260" s="19"/>
      <c r="D2260" s="20"/>
      <c r="E2260" s="20">
        <v>18</v>
      </c>
      <c r="F2260" s="20"/>
      <c r="G2260" s="21"/>
      <c r="H2260" s="22"/>
      <c r="I2260" s="20"/>
      <c r="J2260" s="20"/>
      <c r="K2260" s="20"/>
      <c r="L2260" s="20"/>
      <c r="M2260" s="20"/>
      <c r="N2260" s="20"/>
      <c r="O2260" s="20">
        <v>18</v>
      </c>
      <c r="P2260" s="23" t="str">
        <f>VLOOKUP(A2260,'ИЗ ОСНОВЫ НОМЕНКЛАТУР'!D:E,2,0)</f>
        <v>Инструменты и расходные материалы</v>
      </c>
      <c r="Q2260" s="23" t="str">
        <f>VLOOKUP(A2260,'ИЗ ОСНОВЫ НОМЕНКЛАТУР'!D:F,3,0)</f>
        <v>Насадки, сверла</v>
      </c>
      <c r="R2260" s="40">
        <f>VLOOKUP(A:A,'ИЗ ОСНОВЫ НОМЕНКЛАТУР'!D:G,4,0)</f>
        <v>277.21542976939207</v>
      </c>
      <c r="S2260" s="12" t="str">
        <f>VLOOKUP(A:A,'ИЗ ОСНОВЫ НОМЕНКЛАТУР'!D:H,5,0)</f>
        <v>C</v>
      </c>
      <c r="T2260" s="44">
        <f t="shared" si="423"/>
        <v>0</v>
      </c>
      <c r="U2260" s="44">
        <f t="shared" si="424"/>
        <v>4989.877735849057</v>
      </c>
      <c r="V2260" s="44">
        <f t="shared" si="425"/>
        <v>0</v>
      </c>
      <c r="W2260" s="44">
        <f t="shared" si="426"/>
        <v>0</v>
      </c>
      <c r="X2260" s="44">
        <f t="shared" si="427"/>
        <v>0</v>
      </c>
      <c r="Y2260" s="44">
        <f t="shared" si="428"/>
        <v>0</v>
      </c>
      <c r="Z2260" s="44">
        <f t="shared" si="429"/>
        <v>0</v>
      </c>
      <c r="AA2260" s="44">
        <f t="shared" si="430"/>
        <v>0</v>
      </c>
      <c r="AB2260" s="44">
        <f t="shared" si="431"/>
        <v>0</v>
      </c>
      <c r="AC2260" s="44">
        <f t="shared" si="432"/>
        <v>0</v>
      </c>
      <c r="AD2260" s="44">
        <f t="shared" si="433"/>
        <v>0</v>
      </c>
      <c r="AE2260" s="12">
        <f t="shared" si="434"/>
        <v>4989.877735849057</v>
      </c>
    </row>
    <row r="2261" spans="1:31" ht="12.6" hidden="1" customHeight="1" x14ac:dyDescent="0.2">
      <c r="A2261" s="26" t="s">
        <v>3505</v>
      </c>
      <c r="B2261" s="19"/>
      <c r="C2261" s="19"/>
      <c r="D2261" s="20"/>
      <c r="E2261" s="21"/>
      <c r="F2261" s="22"/>
      <c r="G2261" s="21"/>
      <c r="H2261" s="22"/>
      <c r="I2261" s="20"/>
      <c r="J2261" s="20">
        <v>8</v>
      </c>
      <c r="K2261" s="20"/>
      <c r="L2261" s="20"/>
      <c r="M2261" s="20"/>
      <c r="N2261" s="20"/>
      <c r="O2261" s="20">
        <v>8</v>
      </c>
      <c r="P2261" s="23" t="str">
        <f>VLOOKUP(A2261,'ИЗ ОСНОВЫ НОМЕНКЛАТУР'!D:E,2,0)</f>
        <v>Инструменты и расходные материалы</v>
      </c>
      <c r="Q2261" s="23" t="str">
        <f>VLOOKUP(A2261,'ИЗ ОСНОВЫ НОМЕНКЛАТУР'!D:F,3,0)</f>
        <v>Насадки, сверла</v>
      </c>
      <c r="R2261" s="40">
        <f>VLOOKUP(A:A,'ИЗ ОСНОВЫ НОМЕНКЛАТУР'!D:G,4,0)</f>
        <v>54.55704545454546</v>
      </c>
      <c r="S2261" s="12" t="str">
        <f>VLOOKUP(A:A,'ИЗ ОСНОВЫ НОМЕНКЛАТУР'!D:H,5,0)</f>
        <v>C</v>
      </c>
      <c r="T2261" s="44">
        <f t="shared" si="423"/>
        <v>0</v>
      </c>
      <c r="U2261" s="44">
        <f t="shared" si="424"/>
        <v>0</v>
      </c>
      <c r="V2261" s="44">
        <f t="shared" si="425"/>
        <v>0</v>
      </c>
      <c r="W2261" s="44">
        <f t="shared" si="426"/>
        <v>0</v>
      </c>
      <c r="X2261" s="44">
        <f t="shared" si="427"/>
        <v>0</v>
      </c>
      <c r="Y2261" s="44">
        <f t="shared" si="428"/>
        <v>0</v>
      </c>
      <c r="Z2261" s="44">
        <f t="shared" si="429"/>
        <v>436.45636363636368</v>
      </c>
      <c r="AA2261" s="44">
        <f t="shared" si="430"/>
        <v>0</v>
      </c>
      <c r="AB2261" s="44">
        <f t="shared" si="431"/>
        <v>0</v>
      </c>
      <c r="AC2261" s="44">
        <f t="shared" si="432"/>
        <v>0</v>
      </c>
      <c r="AD2261" s="44">
        <f t="shared" si="433"/>
        <v>0</v>
      </c>
      <c r="AE2261" s="12">
        <f t="shared" si="434"/>
        <v>436.45636363636368</v>
      </c>
    </row>
    <row r="2262" spans="1:31" ht="12.6" hidden="1" customHeight="1" x14ac:dyDescent="0.2">
      <c r="A2262" s="26" t="s">
        <v>3504</v>
      </c>
      <c r="B2262" s="19"/>
      <c r="C2262" s="19"/>
      <c r="D2262" s="20"/>
      <c r="E2262" s="20">
        <v>24</v>
      </c>
      <c r="F2262" s="20"/>
      <c r="G2262" s="21"/>
      <c r="H2262" s="22"/>
      <c r="I2262" s="20"/>
      <c r="J2262" s="20"/>
      <c r="K2262" s="20"/>
      <c r="L2262" s="20"/>
      <c r="M2262" s="20"/>
      <c r="N2262" s="20"/>
      <c r="O2262" s="20">
        <v>24</v>
      </c>
      <c r="P2262" s="23" t="str">
        <f>VLOOKUP(A2262,'ИЗ ОСНОВЫ НОМЕНКЛАТУР'!D:E,2,0)</f>
        <v>Инструменты и расходные материалы</v>
      </c>
      <c r="Q2262" s="23" t="str">
        <f>VLOOKUP(A2262,'ИЗ ОСНОВЫ НОМЕНКЛАТУР'!D:F,3,0)</f>
        <v>Насадки, сверла</v>
      </c>
      <c r="R2262" s="40">
        <f>VLOOKUP(A:A,'ИЗ ОСНОВЫ НОМЕНКЛАТУР'!D:G,4,0)</f>
        <v>63.089999999999996</v>
      </c>
      <c r="S2262" s="12" t="str">
        <f>VLOOKUP(A:A,'ИЗ ОСНОВЫ НОМЕНКЛАТУР'!D:H,5,0)</f>
        <v>C</v>
      </c>
      <c r="T2262" s="44">
        <f t="shared" si="423"/>
        <v>0</v>
      </c>
      <c r="U2262" s="44">
        <f t="shared" si="424"/>
        <v>1514.1599999999999</v>
      </c>
      <c r="V2262" s="44">
        <f t="shared" si="425"/>
        <v>0</v>
      </c>
      <c r="W2262" s="44">
        <f t="shared" si="426"/>
        <v>0</v>
      </c>
      <c r="X2262" s="44">
        <f t="shared" si="427"/>
        <v>0</v>
      </c>
      <c r="Y2262" s="44">
        <f t="shared" si="428"/>
        <v>0</v>
      </c>
      <c r="Z2262" s="44">
        <f t="shared" si="429"/>
        <v>0</v>
      </c>
      <c r="AA2262" s="44">
        <f t="shared" si="430"/>
        <v>0</v>
      </c>
      <c r="AB2262" s="44">
        <f t="shared" si="431"/>
        <v>0</v>
      </c>
      <c r="AC2262" s="44">
        <f t="shared" si="432"/>
        <v>0</v>
      </c>
      <c r="AD2262" s="44">
        <f t="shared" si="433"/>
        <v>0</v>
      </c>
      <c r="AE2262" s="12">
        <f t="shared" si="434"/>
        <v>1514.1599999999999</v>
      </c>
    </row>
    <row r="2263" spans="1:31" ht="12.6" hidden="1" customHeight="1" x14ac:dyDescent="0.2">
      <c r="A2263" s="26" t="s">
        <v>3502</v>
      </c>
      <c r="B2263" s="19"/>
      <c r="C2263" s="19"/>
      <c r="D2263" s="20"/>
      <c r="E2263" s="21"/>
      <c r="F2263" s="22"/>
      <c r="G2263" s="21"/>
      <c r="H2263" s="22"/>
      <c r="I2263" s="20"/>
      <c r="J2263" s="20"/>
      <c r="K2263" s="20"/>
      <c r="L2263" s="20"/>
      <c r="M2263" s="20"/>
      <c r="N2263" s="20">
        <v>5</v>
      </c>
      <c r="O2263" s="20">
        <v>5</v>
      </c>
      <c r="P2263" s="23" t="str">
        <f>VLOOKUP(A2263,'ИЗ ОСНОВЫ НОМЕНКЛАТУР'!D:E,2,0)</f>
        <v>Инструменты и расходные материалы</v>
      </c>
      <c r="Q2263" s="23" t="str">
        <f>VLOOKUP(A2263,'ИЗ ОСНОВЫ НОМЕНКЛАТУР'!D:F,3,0)</f>
        <v>Насадки, сверла</v>
      </c>
      <c r="R2263" s="40">
        <f>VLOOKUP(A:A,'ИЗ ОСНОВЫ НОМЕНКЛАТУР'!D:G,4,0)</f>
        <v>885.03375000000005</v>
      </c>
      <c r="S2263" s="12" t="str">
        <f>VLOOKUP(A:A,'ИЗ ОСНОВЫ НОМЕНКЛАТУР'!D:H,5,0)</f>
        <v>C</v>
      </c>
      <c r="T2263" s="44">
        <f t="shared" si="423"/>
        <v>0</v>
      </c>
      <c r="U2263" s="44">
        <f t="shared" si="424"/>
        <v>0</v>
      </c>
      <c r="V2263" s="44">
        <f t="shared" si="425"/>
        <v>0</v>
      </c>
      <c r="W2263" s="44">
        <f t="shared" si="426"/>
        <v>0</v>
      </c>
      <c r="X2263" s="44">
        <f t="shared" si="427"/>
        <v>0</v>
      </c>
      <c r="Y2263" s="44">
        <f t="shared" si="428"/>
        <v>0</v>
      </c>
      <c r="Z2263" s="44">
        <f t="shared" si="429"/>
        <v>0</v>
      </c>
      <c r="AA2263" s="44">
        <f t="shared" si="430"/>
        <v>0</v>
      </c>
      <c r="AB2263" s="44">
        <f t="shared" si="431"/>
        <v>0</v>
      </c>
      <c r="AC2263" s="44">
        <f t="shared" si="432"/>
        <v>0</v>
      </c>
      <c r="AD2263" s="44">
        <f t="shared" si="433"/>
        <v>4425.1687500000007</v>
      </c>
      <c r="AE2263" s="12">
        <f t="shared" si="434"/>
        <v>4425.1687500000007</v>
      </c>
    </row>
    <row r="2264" spans="1:31" ht="12.6" hidden="1" customHeight="1" x14ac:dyDescent="0.2">
      <c r="A2264" s="26" t="s">
        <v>3496</v>
      </c>
      <c r="B2264" s="19"/>
      <c r="C2264" s="19"/>
      <c r="D2264" s="20"/>
      <c r="E2264" s="21"/>
      <c r="F2264" s="22"/>
      <c r="G2264" s="21"/>
      <c r="H2264" s="22"/>
      <c r="I2264" s="20"/>
      <c r="J2264" s="20"/>
      <c r="K2264" s="20"/>
      <c r="L2264" s="20">
        <v>1</v>
      </c>
      <c r="M2264" s="20"/>
      <c r="N2264" s="20">
        <v>1</v>
      </c>
      <c r="O2264" s="20">
        <v>2</v>
      </c>
      <c r="P2264" s="23" t="str">
        <f>VLOOKUP(A2264,'ИЗ ОСНОВЫ НОМЕНКЛАТУР'!D:E,2,0)</f>
        <v>Инструменты и расходные материалы</v>
      </c>
      <c r="Q2264" s="23" t="str">
        <f>VLOOKUP(A2264,'ИЗ ОСНОВЫ НОМЕНКЛАТУР'!D:F,3,0)</f>
        <v>Насадки, сверла</v>
      </c>
      <c r="R2264" s="40">
        <f>VLOOKUP(A:A,'ИЗ ОСНОВЫ НОМЕНКЛАТУР'!D:G,4,0)</f>
        <v>10153.41</v>
      </c>
      <c r="S2264" s="12" t="str">
        <f>VLOOKUP(A:A,'ИЗ ОСНОВЫ НОМЕНКЛАТУР'!D:H,5,0)</f>
        <v>C</v>
      </c>
      <c r="T2264" s="44">
        <f t="shared" si="423"/>
        <v>0</v>
      </c>
      <c r="U2264" s="44">
        <f t="shared" si="424"/>
        <v>0</v>
      </c>
      <c r="V2264" s="44">
        <f t="shared" si="425"/>
        <v>0</v>
      </c>
      <c r="W2264" s="44">
        <f t="shared" si="426"/>
        <v>0</v>
      </c>
      <c r="X2264" s="44">
        <f t="shared" si="427"/>
        <v>0</v>
      </c>
      <c r="Y2264" s="44">
        <f t="shared" si="428"/>
        <v>0</v>
      </c>
      <c r="Z2264" s="44">
        <f t="shared" si="429"/>
        <v>0</v>
      </c>
      <c r="AA2264" s="44">
        <f t="shared" si="430"/>
        <v>0</v>
      </c>
      <c r="AB2264" s="44">
        <f t="shared" si="431"/>
        <v>10153.41</v>
      </c>
      <c r="AC2264" s="44">
        <f t="shared" si="432"/>
        <v>0</v>
      </c>
      <c r="AD2264" s="44">
        <f t="shared" si="433"/>
        <v>10153.41</v>
      </c>
      <c r="AE2264" s="12">
        <f t="shared" si="434"/>
        <v>20306.82</v>
      </c>
    </row>
    <row r="2265" spans="1:31" ht="12.6" hidden="1" customHeight="1" x14ac:dyDescent="0.2">
      <c r="A2265" s="26" t="s">
        <v>3517</v>
      </c>
      <c r="B2265" s="19"/>
      <c r="C2265" s="19"/>
      <c r="D2265" s="20"/>
      <c r="E2265" s="20">
        <v>3</v>
      </c>
      <c r="F2265" s="20"/>
      <c r="G2265" s="21"/>
      <c r="H2265" s="22"/>
      <c r="I2265" s="20"/>
      <c r="J2265" s="20"/>
      <c r="K2265" s="20"/>
      <c r="L2265" s="20"/>
      <c r="M2265" s="20"/>
      <c r="N2265" s="20"/>
      <c r="O2265" s="20">
        <v>3</v>
      </c>
      <c r="P2265" s="23" t="str">
        <f>VLOOKUP(A2265,'ИЗ ОСНОВЫ НОМЕНКЛАТУР'!D:E,2,0)</f>
        <v>Инструменты и расходные материалы</v>
      </c>
      <c r="Q2265" s="23" t="str">
        <f>VLOOKUP(A2265,'ИЗ ОСНОВЫ НОМЕНКЛАТУР'!D:F,3,0)</f>
        <v>Насадки, сверла</v>
      </c>
      <c r="R2265" s="40">
        <f>VLOOKUP(A:A,'ИЗ ОСНОВЫ НОМЕНКЛАТУР'!D:G,4,0)</f>
        <v>4593.6182352941178</v>
      </c>
      <c r="S2265" s="12" t="str">
        <f>VLOOKUP(A:A,'ИЗ ОСНОВЫ НОМЕНКЛАТУР'!D:H,5,0)</f>
        <v>C</v>
      </c>
      <c r="T2265" s="44">
        <f t="shared" si="423"/>
        <v>0</v>
      </c>
      <c r="U2265" s="44">
        <f t="shared" si="424"/>
        <v>13780.854705882353</v>
      </c>
      <c r="V2265" s="44">
        <f t="shared" si="425"/>
        <v>0</v>
      </c>
      <c r="W2265" s="44">
        <f t="shared" si="426"/>
        <v>0</v>
      </c>
      <c r="X2265" s="44">
        <f t="shared" si="427"/>
        <v>0</v>
      </c>
      <c r="Y2265" s="44">
        <f t="shared" si="428"/>
        <v>0</v>
      </c>
      <c r="Z2265" s="44">
        <f t="shared" si="429"/>
        <v>0</v>
      </c>
      <c r="AA2265" s="44">
        <f t="shared" si="430"/>
        <v>0</v>
      </c>
      <c r="AB2265" s="44">
        <f t="shared" si="431"/>
        <v>0</v>
      </c>
      <c r="AC2265" s="44">
        <f t="shared" si="432"/>
        <v>0</v>
      </c>
      <c r="AD2265" s="44">
        <f t="shared" si="433"/>
        <v>0</v>
      </c>
      <c r="AE2265" s="12">
        <f t="shared" si="434"/>
        <v>13780.854705882353</v>
      </c>
    </row>
    <row r="2266" spans="1:31" ht="12.6" hidden="1" customHeight="1" x14ac:dyDescent="0.2">
      <c r="A2266" s="26" t="s">
        <v>4670</v>
      </c>
      <c r="B2266" s="19"/>
      <c r="C2266" s="19"/>
      <c r="D2266" s="20"/>
      <c r="E2266" s="21"/>
      <c r="F2266" s="22"/>
      <c r="G2266" s="21"/>
      <c r="H2266" s="22"/>
      <c r="I2266" s="20"/>
      <c r="J2266" s="20">
        <v>124</v>
      </c>
      <c r="K2266" s="20">
        <v>23</v>
      </c>
      <c r="L2266" s="20"/>
      <c r="M2266" s="20"/>
      <c r="N2266" s="20"/>
      <c r="O2266" s="20">
        <v>147</v>
      </c>
      <c r="P2266" s="23" t="str">
        <f>VLOOKUP(A2266,'ИЗ ОСНОВЫ НОМЕНКЛАТУР'!D:E,2,0)</f>
        <v>Аксессуары для шкафов</v>
      </c>
      <c r="Q2266" s="23" t="str">
        <f>VLOOKUP(A2266,'ИЗ ОСНОВЫ НОМЕНКЛАТУР'!D:F,3,0)</f>
        <v>Комплектующие для купе</v>
      </c>
      <c r="R2266" s="40">
        <f>VLOOKUP(A:A,'ИЗ ОСНОВЫ НОМЕНКЛАТУР'!D:G,4,0)</f>
        <v>455.70068027210885</v>
      </c>
      <c r="S2266" s="12" t="str">
        <f>VLOOKUP(A:A,'ИЗ ОСНОВЫ НОМЕНКЛАТУР'!D:H,5,0)</f>
        <v>C</v>
      </c>
      <c r="T2266" s="44">
        <f t="shared" si="423"/>
        <v>0</v>
      </c>
      <c r="U2266" s="44">
        <f t="shared" si="424"/>
        <v>0</v>
      </c>
      <c r="V2266" s="44">
        <f t="shared" si="425"/>
        <v>0</v>
      </c>
      <c r="W2266" s="44">
        <f t="shared" si="426"/>
        <v>0</v>
      </c>
      <c r="X2266" s="44">
        <f t="shared" si="427"/>
        <v>0</v>
      </c>
      <c r="Y2266" s="44">
        <f t="shared" si="428"/>
        <v>0</v>
      </c>
      <c r="Z2266" s="44">
        <f t="shared" si="429"/>
        <v>56506.884353741501</v>
      </c>
      <c r="AA2266" s="44">
        <f t="shared" si="430"/>
        <v>10481.115646258504</v>
      </c>
      <c r="AB2266" s="44">
        <f t="shared" si="431"/>
        <v>0</v>
      </c>
      <c r="AC2266" s="44">
        <f t="shared" si="432"/>
        <v>0</v>
      </c>
      <c r="AD2266" s="44">
        <f t="shared" si="433"/>
        <v>0</v>
      </c>
      <c r="AE2266" s="12">
        <f t="shared" si="434"/>
        <v>66988</v>
      </c>
    </row>
    <row r="2267" spans="1:31" ht="12.6" hidden="1" customHeight="1" x14ac:dyDescent="0.2">
      <c r="A2267" s="26" t="s">
        <v>4671</v>
      </c>
      <c r="B2267" s="19"/>
      <c r="C2267" s="19"/>
      <c r="D2267" s="20"/>
      <c r="E2267" s="21"/>
      <c r="F2267" s="22"/>
      <c r="G2267" s="21"/>
      <c r="H2267" s="22"/>
      <c r="I2267" s="20"/>
      <c r="J2267" s="20">
        <v>85</v>
      </c>
      <c r="K2267" s="20">
        <v>39</v>
      </c>
      <c r="L2267" s="20"/>
      <c r="M2267" s="20"/>
      <c r="N2267" s="20"/>
      <c r="O2267" s="20">
        <v>124</v>
      </c>
      <c r="P2267" s="23" t="str">
        <f>VLOOKUP(A2267,'ИЗ ОСНОВЫ НОМЕНКЛАТУР'!D:E,2,0)</f>
        <v>Аксессуары для шкафов</v>
      </c>
      <c r="Q2267" s="23" t="str">
        <f>VLOOKUP(A2267,'ИЗ ОСНОВЫ НОМЕНКЛАТУР'!D:F,3,0)</f>
        <v>Комплектующие для купе</v>
      </c>
      <c r="R2267" s="40">
        <f>VLOOKUP(A:A,'ИЗ ОСНОВЫ НОМЕНКЛАТУР'!D:G,4,0)</f>
        <v>459.73387096774195</v>
      </c>
      <c r="S2267" s="12" t="str">
        <f>VLOOKUP(A:A,'ИЗ ОСНОВЫ НОМЕНКЛАТУР'!D:H,5,0)</f>
        <v>C</v>
      </c>
      <c r="T2267" s="44">
        <f t="shared" si="423"/>
        <v>0</v>
      </c>
      <c r="U2267" s="44">
        <f t="shared" si="424"/>
        <v>0</v>
      </c>
      <c r="V2267" s="44">
        <f t="shared" si="425"/>
        <v>0</v>
      </c>
      <c r="W2267" s="44">
        <f t="shared" si="426"/>
        <v>0</v>
      </c>
      <c r="X2267" s="44">
        <f t="shared" si="427"/>
        <v>0</v>
      </c>
      <c r="Y2267" s="44">
        <f t="shared" si="428"/>
        <v>0</v>
      </c>
      <c r="Z2267" s="44">
        <f t="shared" si="429"/>
        <v>39077.379032258068</v>
      </c>
      <c r="AA2267" s="44">
        <f t="shared" si="430"/>
        <v>17929.620967741936</v>
      </c>
      <c r="AB2267" s="44">
        <f t="shared" si="431"/>
        <v>0</v>
      </c>
      <c r="AC2267" s="44">
        <f t="shared" si="432"/>
        <v>0</v>
      </c>
      <c r="AD2267" s="44">
        <f t="shared" si="433"/>
        <v>0</v>
      </c>
      <c r="AE2267" s="12">
        <f t="shared" si="434"/>
        <v>57007</v>
      </c>
    </row>
    <row r="2268" spans="1:31" ht="12.6" hidden="1" customHeight="1" x14ac:dyDescent="0.2">
      <c r="A2268" s="26" t="s">
        <v>4672</v>
      </c>
      <c r="B2268" s="19"/>
      <c r="C2268" s="19"/>
      <c r="D2268" s="20"/>
      <c r="E2268" s="21"/>
      <c r="F2268" s="22"/>
      <c r="G2268" s="21"/>
      <c r="H2268" s="22"/>
      <c r="I2268" s="20">
        <v>50</v>
      </c>
      <c r="J2268" s="20"/>
      <c r="K2268" s="20">
        <v>6</v>
      </c>
      <c r="L2268" s="20"/>
      <c r="M2268" s="20"/>
      <c r="N2268" s="20"/>
      <c r="O2268" s="20">
        <v>56</v>
      </c>
      <c r="P2268" s="23" t="str">
        <f>VLOOKUP(A2268,'ИЗ ОСНОВЫ НОМЕНКЛАТУР'!D:E,2,0)</f>
        <v>Аксессуары для шкафов</v>
      </c>
      <c r="Q2268" s="23" t="str">
        <f>VLOOKUP(A2268,'ИЗ ОСНОВЫ НОМЕНКЛАТУР'!D:F,3,0)</f>
        <v>Cappor</v>
      </c>
      <c r="R2268" s="40">
        <f>VLOOKUP(A:A,'ИЗ ОСНОВЫ НОМЕНКЛАТУР'!D:G,4,0)</f>
        <v>1020.1785714285714</v>
      </c>
      <c r="S2268" s="12" t="str">
        <f>VLOOKUP(A:A,'ИЗ ОСНОВЫ НОМЕНКЛАТУР'!D:H,5,0)</f>
        <v>C</v>
      </c>
      <c r="T2268" s="44">
        <f t="shared" si="423"/>
        <v>0</v>
      </c>
      <c r="U2268" s="44">
        <f t="shared" si="424"/>
        <v>0</v>
      </c>
      <c r="V2268" s="44">
        <f t="shared" si="425"/>
        <v>0</v>
      </c>
      <c r="W2268" s="44">
        <f t="shared" si="426"/>
        <v>0</v>
      </c>
      <c r="X2268" s="44">
        <f t="shared" si="427"/>
        <v>0</v>
      </c>
      <c r="Y2268" s="44">
        <f t="shared" si="428"/>
        <v>51008.928571428572</v>
      </c>
      <c r="Z2268" s="44">
        <f t="shared" si="429"/>
        <v>0</v>
      </c>
      <c r="AA2268" s="44">
        <f t="shared" si="430"/>
        <v>6121.0714285714284</v>
      </c>
      <c r="AB2268" s="44">
        <f t="shared" si="431"/>
        <v>0</v>
      </c>
      <c r="AC2268" s="44">
        <f t="shared" si="432"/>
        <v>0</v>
      </c>
      <c r="AD2268" s="44">
        <f t="shared" si="433"/>
        <v>0</v>
      </c>
      <c r="AE2268" s="12">
        <f t="shared" si="434"/>
        <v>57130</v>
      </c>
    </row>
    <row r="2269" spans="1:31" ht="12.6" hidden="1" customHeight="1" x14ac:dyDescent="0.2">
      <c r="A2269" s="26" t="s">
        <v>3377</v>
      </c>
      <c r="B2269" s="19"/>
      <c r="C2269" s="19"/>
      <c r="D2269" s="20"/>
      <c r="E2269" s="20">
        <v>18</v>
      </c>
      <c r="F2269" s="20"/>
      <c r="G2269" s="21"/>
      <c r="H2269" s="22"/>
      <c r="I2269" s="20"/>
      <c r="J2269" s="20">
        <v>4</v>
      </c>
      <c r="K2269" s="20"/>
      <c r="L2269" s="20"/>
      <c r="M2269" s="20"/>
      <c r="N2269" s="20">
        <v>6</v>
      </c>
      <c r="O2269" s="20">
        <v>28</v>
      </c>
      <c r="P2269" s="23" t="str">
        <f>VLOOKUP(A2269,'ИЗ ОСНОВЫ НОМЕНКЛАТУР'!D:E,2,0)</f>
        <v>Инструменты и расходные материалы</v>
      </c>
      <c r="Q2269" s="23" t="str">
        <f>VLOOKUP(A2269,'ИЗ ОСНОВЫ НОМЕНКЛАТУР'!D:F,3,0)</f>
        <v>Пилы</v>
      </c>
      <c r="R2269" s="40">
        <f>VLOOKUP(A:A,'ИЗ ОСНОВЫ НОМЕНКЛАТУР'!D:G,4,0)</f>
        <v>18000</v>
      </c>
      <c r="S2269" s="12" t="str">
        <f>VLOOKUP(A:A,'ИЗ ОСНОВЫ НОМЕНКЛАТУР'!D:H,5,0)</f>
        <v>C</v>
      </c>
      <c r="T2269" s="44">
        <f t="shared" si="423"/>
        <v>0</v>
      </c>
      <c r="U2269" s="44">
        <f t="shared" si="424"/>
        <v>324000</v>
      </c>
      <c r="V2269" s="44">
        <f t="shared" si="425"/>
        <v>0</v>
      </c>
      <c r="W2269" s="44">
        <f t="shared" si="426"/>
        <v>0</v>
      </c>
      <c r="X2269" s="44">
        <f t="shared" si="427"/>
        <v>0</v>
      </c>
      <c r="Y2269" s="44">
        <f t="shared" si="428"/>
        <v>0</v>
      </c>
      <c r="Z2269" s="44">
        <f t="shared" si="429"/>
        <v>72000</v>
      </c>
      <c r="AA2269" s="44">
        <f t="shared" si="430"/>
        <v>0</v>
      </c>
      <c r="AB2269" s="44">
        <f t="shared" si="431"/>
        <v>0</v>
      </c>
      <c r="AC2269" s="44">
        <f t="shared" si="432"/>
        <v>0</v>
      </c>
      <c r="AD2269" s="44">
        <f t="shared" si="433"/>
        <v>108000</v>
      </c>
      <c r="AE2269" s="12">
        <f t="shared" si="434"/>
        <v>504000</v>
      </c>
    </row>
    <row r="2270" spans="1:31" ht="12.6" hidden="1" customHeight="1" x14ac:dyDescent="0.2">
      <c r="A2270" s="26" t="s">
        <v>4673</v>
      </c>
      <c r="B2270" s="19"/>
      <c r="C2270" s="19"/>
      <c r="D2270" s="20"/>
      <c r="E2270" s="21"/>
      <c r="F2270" s="22"/>
      <c r="G2270" s="21"/>
      <c r="H2270" s="22"/>
      <c r="I2270" s="20"/>
      <c r="J2270" s="20"/>
      <c r="K2270" s="20"/>
      <c r="L2270" s="20"/>
      <c r="M2270" s="20"/>
      <c r="N2270" s="20">
        <v>2</v>
      </c>
      <c r="O2270" s="20">
        <v>2</v>
      </c>
      <c r="P2270" s="23" t="str">
        <f>VLOOKUP(A2270,'ИЗ ОСНОВЫ НОМЕНКЛАТУР'!D:E,2,0)</f>
        <v>Инструменты и расходные материалы</v>
      </c>
      <c r="Q2270" s="23" t="str">
        <f>VLOOKUP(A2270,'ИЗ ОСНОВЫ НОМЕНКЛАТУР'!D:F,3,0)</f>
        <v>Ручные инструменты</v>
      </c>
      <c r="R2270" s="40">
        <f>VLOOKUP(A:A,'ИЗ ОСНОВЫ НОМЕНКЛАТУР'!D:G,4,0)</f>
        <v>176.5</v>
      </c>
      <c r="S2270" s="12" t="str">
        <f>VLOOKUP(A:A,'ИЗ ОСНОВЫ НОМЕНКЛАТУР'!D:H,5,0)</f>
        <v>C</v>
      </c>
      <c r="T2270" s="44">
        <f t="shared" si="423"/>
        <v>0</v>
      </c>
      <c r="U2270" s="44">
        <f t="shared" si="424"/>
        <v>0</v>
      </c>
      <c r="V2270" s="44">
        <f t="shared" si="425"/>
        <v>0</v>
      </c>
      <c r="W2270" s="44">
        <f t="shared" si="426"/>
        <v>0</v>
      </c>
      <c r="X2270" s="44">
        <f t="shared" si="427"/>
        <v>0</v>
      </c>
      <c r="Y2270" s="44">
        <f t="shared" si="428"/>
        <v>0</v>
      </c>
      <c r="Z2270" s="44">
        <f t="shared" si="429"/>
        <v>0</v>
      </c>
      <c r="AA2270" s="44">
        <f t="shared" si="430"/>
        <v>0</v>
      </c>
      <c r="AB2270" s="44">
        <f t="shared" si="431"/>
        <v>0</v>
      </c>
      <c r="AC2270" s="44">
        <f t="shared" si="432"/>
        <v>0</v>
      </c>
      <c r="AD2270" s="44">
        <f t="shared" si="433"/>
        <v>353</v>
      </c>
      <c r="AE2270" s="12">
        <f t="shared" si="434"/>
        <v>353</v>
      </c>
    </row>
    <row r="2271" spans="1:31" ht="12.6" hidden="1" customHeight="1" x14ac:dyDescent="0.2">
      <c r="A2271" s="26" t="s">
        <v>2095</v>
      </c>
      <c r="B2271" s="19"/>
      <c r="C2271" s="19"/>
      <c r="D2271" s="20"/>
      <c r="E2271" s="21"/>
      <c r="F2271" s="22"/>
      <c r="G2271" s="21"/>
      <c r="H2271" s="22"/>
      <c r="I2271" s="20"/>
      <c r="J2271" s="20">
        <v>386</v>
      </c>
      <c r="K2271" s="20">
        <v>700</v>
      </c>
      <c r="L2271" s="20">
        <v>6</v>
      </c>
      <c r="M2271" s="20">
        <v>400</v>
      </c>
      <c r="N2271" s="20">
        <v>142</v>
      </c>
      <c r="O2271" s="20">
        <v>1634</v>
      </c>
      <c r="P2271" s="23" t="str">
        <f>VLOOKUP(A2271,'ИЗ ОСНОВЫ НОМЕНКЛАТУР'!D:E,2,0)</f>
        <v>Ручки, крючки, опоры</v>
      </c>
      <c r="Q2271" s="23" t="str">
        <f>VLOOKUP(A2271,'ИЗ ОСНОВЫ НОМЕНКЛАТУР'!D:F,3,0)</f>
        <v>Пинго опоры</v>
      </c>
      <c r="R2271" s="40">
        <f>VLOOKUP(A:A,'ИЗ ОСНОВЫ НОМЕНКЛАТУР'!D:G,4,0)</f>
        <v>173.27</v>
      </c>
      <c r="S2271" s="12" t="str">
        <f>VLOOKUP(A:A,'ИЗ ОСНОВЫ НОМЕНКЛАТУР'!D:H,5,0)</f>
        <v>C</v>
      </c>
      <c r="T2271" s="44">
        <f t="shared" si="423"/>
        <v>0</v>
      </c>
      <c r="U2271" s="44">
        <f t="shared" si="424"/>
        <v>0</v>
      </c>
      <c r="V2271" s="44">
        <f t="shared" si="425"/>
        <v>0</v>
      </c>
      <c r="W2271" s="44">
        <f t="shared" si="426"/>
        <v>0</v>
      </c>
      <c r="X2271" s="44">
        <f t="shared" si="427"/>
        <v>0</v>
      </c>
      <c r="Y2271" s="44">
        <f t="shared" si="428"/>
        <v>0</v>
      </c>
      <c r="Z2271" s="44">
        <f t="shared" si="429"/>
        <v>66882.22</v>
      </c>
      <c r="AA2271" s="44">
        <f t="shared" si="430"/>
        <v>121289</v>
      </c>
      <c r="AB2271" s="44">
        <f t="shared" si="431"/>
        <v>1039.6200000000001</v>
      </c>
      <c r="AC2271" s="44">
        <f t="shared" si="432"/>
        <v>69308</v>
      </c>
      <c r="AD2271" s="44">
        <f t="shared" si="433"/>
        <v>24604.34</v>
      </c>
      <c r="AE2271" s="12">
        <f t="shared" si="434"/>
        <v>283123.18</v>
      </c>
    </row>
    <row r="2272" spans="1:31" ht="12.6" hidden="1" customHeight="1" x14ac:dyDescent="0.2">
      <c r="A2272" s="26" t="s">
        <v>2098</v>
      </c>
      <c r="B2272" s="19"/>
      <c r="C2272" s="19"/>
      <c r="D2272" s="20"/>
      <c r="E2272" s="21"/>
      <c r="F2272" s="22"/>
      <c r="G2272" s="21"/>
      <c r="H2272" s="22"/>
      <c r="I2272" s="20"/>
      <c r="J2272" s="20">
        <v>332</v>
      </c>
      <c r="K2272" s="20"/>
      <c r="L2272" s="20"/>
      <c r="M2272" s="20"/>
      <c r="N2272" s="20">
        <v>322</v>
      </c>
      <c r="O2272" s="20">
        <v>654</v>
      </c>
      <c r="P2272" s="23" t="str">
        <f>VLOOKUP(A2272,'ИЗ ОСНОВЫ НОМЕНКЛАТУР'!D:E,2,0)</f>
        <v>Ручки, крючки, опоры</v>
      </c>
      <c r="Q2272" s="23" t="str">
        <f>VLOOKUP(A2272,'ИЗ ОСНОВЫ НОМЕНКЛАТУР'!D:F,3,0)</f>
        <v>Пинго опоры</v>
      </c>
      <c r="R2272" s="40">
        <f>VLOOKUP(A:A,'ИЗ ОСНОВЫ НОМЕНКЛАТУР'!D:G,4,0)</f>
        <v>101.66603680981596</v>
      </c>
      <c r="S2272" s="12" t="str">
        <f>VLOOKUP(A:A,'ИЗ ОСНОВЫ НОМЕНКЛАТУР'!D:H,5,0)</f>
        <v>C</v>
      </c>
      <c r="T2272" s="44">
        <f t="shared" si="423"/>
        <v>0</v>
      </c>
      <c r="U2272" s="44">
        <f t="shared" si="424"/>
        <v>0</v>
      </c>
      <c r="V2272" s="44">
        <f t="shared" si="425"/>
        <v>0</v>
      </c>
      <c r="W2272" s="44">
        <f t="shared" si="426"/>
        <v>0</v>
      </c>
      <c r="X2272" s="44">
        <f t="shared" si="427"/>
        <v>0</v>
      </c>
      <c r="Y2272" s="44">
        <f t="shared" si="428"/>
        <v>0</v>
      </c>
      <c r="Z2272" s="44">
        <f t="shared" si="429"/>
        <v>33753.124220858903</v>
      </c>
      <c r="AA2272" s="44">
        <f t="shared" si="430"/>
        <v>0</v>
      </c>
      <c r="AB2272" s="44">
        <f t="shared" si="431"/>
        <v>0</v>
      </c>
      <c r="AC2272" s="44">
        <f t="shared" si="432"/>
        <v>0</v>
      </c>
      <c r="AD2272" s="44">
        <f t="shared" si="433"/>
        <v>32736.463852760739</v>
      </c>
      <c r="AE2272" s="12">
        <f t="shared" si="434"/>
        <v>66489.588073619641</v>
      </c>
    </row>
    <row r="2273" spans="1:31" ht="12.6" hidden="1" customHeight="1" x14ac:dyDescent="0.2">
      <c r="A2273" s="26" t="s">
        <v>2102</v>
      </c>
      <c r="B2273" s="19"/>
      <c r="C2273" s="19"/>
      <c r="D2273" s="20"/>
      <c r="E2273" s="21"/>
      <c r="F2273" s="22"/>
      <c r="G2273" s="21"/>
      <c r="H2273" s="22"/>
      <c r="I2273" s="20"/>
      <c r="J2273" s="20">
        <v>547</v>
      </c>
      <c r="K2273" s="20">
        <v>800</v>
      </c>
      <c r="L2273" s="20"/>
      <c r="M2273" s="20"/>
      <c r="N2273" s="20">
        <v>346</v>
      </c>
      <c r="O2273" s="20">
        <v>1693</v>
      </c>
      <c r="P2273" s="23" t="str">
        <f>VLOOKUP(A2273,'ИЗ ОСНОВЫ НОМЕНКЛАТУР'!D:E,2,0)</f>
        <v>Ручки, крючки, опоры</v>
      </c>
      <c r="Q2273" s="23" t="str">
        <f>VLOOKUP(A2273,'ИЗ ОСНОВЫ НОМЕНКЛАТУР'!D:F,3,0)</f>
        <v>Пинго опоры</v>
      </c>
      <c r="R2273" s="40">
        <f>VLOOKUP(A:A,'ИЗ ОСНОВЫ НОМЕНКЛАТУР'!D:G,4,0)</f>
        <v>100.55388030888031</v>
      </c>
      <c r="S2273" s="12" t="str">
        <f>VLOOKUP(A:A,'ИЗ ОСНОВЫ НОМЕНКЛАТУР'!D:H,5,0)</f>
        <v>C</v>
      </c>
      <c r="T2273" s="44">
        <f t="shared" si="423"/>
        <v>0</v>
      </c>
      <c r="U2273" s="44">
        <f t="shared" si="424"/>
        <v>0</v>
      </c>
      <c r="V2273" s="44">
        <f t="shared" si="425"/>
        <v>0</v>
      </c>
      <c r="W2273" s="44">
        <f t="shared" si="426"/>
        <v>0</v>
      </c>
      <c r="X2273" s="44">
        <f t="shared" si="427"/>
        <v>0</v>
      </c>
      <c r="Y2273" s="44">
        <f t="shared" si="428"/>
        <v>0</v>
      </c>
      <c r="Z2273" s="44">
        <f t="shared" si="429"/>
        <v>55002.972528957529</v>
      </c>
      <c r="AA2273" s="44">
        <f t="shared" si="430"/>
        <v>80443.104247104246</v>
      </c>
      <c r="AB2273" s="44">
        <f t="shared" si="431"/>
        <v>0</v>
      </c>
      <c r="AC2273" s="44">
        <f t="shared" si="432"/>
        <v>0</v>
      </c>
      <c r="AD2273" s="44">
        <f t="shared" si="433"/>
        <v>34791.642586872586</v>
      </c>
      <c r="AE2273" s="12">
        <f t="shared" si="434"/>
        <v>170237.71936293438</v>
      </c>
    </row>
    <row r="2274" spans="1:31" ht="12.6" hidden="1" customHeight="1" x14ac:dyDescent="0.2">
      <c r="A2274" s="26" t="s">
        <v>2099</v>
      </c>
      <c r="B2274" s="19"/>
      <c r="C2274" s="19"/>
      <c r="D2274" s="20"/>
      <c r="E2274" s="21"/>
      <c r="F2274" s="22"/>
      <c r="G2274" s="21"/>
      <c r="H2274" s="22"/>
      <c r="I2274" s="20"/>
      <c r="J2274" s="20">
        <v>721</v>
      </c>
      <c r="K2274" s="20">
        <v>600</v>
      </c>
      <c r="L2274" s="20"/>
      <c r="M2274" s="20"/>
      <c r="N2274" s="20">
        <v>283</v>
      </c>
      <c r="O2274" s="20">
        <v>1604</v>
      </c>
      <c r="P2274" s="23" t="str">
        <f>VLOOKUP(A2274,'ИЗ ОСНОВЫ НОМЕНКЛАТУР'!D:E,2,0)</f>
        <v>Ручки, крючки, опоры</v>
      </c>
      <c r="Q2274" s="23" t="str">
        <f>VLOOKUP(A2274,'ИЗ ОСНОВЫ НОМЕНКЛАТУР'!D:F,3,0)</f>
        <v>Пинго опоры</v>
      </c>
      <c r="R2274" s="40">
        <f>VLOOKUP(A:A,'ИЗ ОСНОВЫ НОМЕНКЛАТУР'!D:G,4,0)</f>
        <v>155.56459813084112</v>
      </c>
      <c r="S2274" s="12" t="str">
        <f>VLOOKUP(A:A,'ИЗ ОСНОВЫ НОМЕНКЛАТУР'!D:H,5,0)</f>
        <v>C</v>
      </c>
      <c r="T2274" s="44">
        <f t="shared" si="423"/>
        <v>0</v>
      </c>
      <c r="U2274" s="44">
        <f t="shared" si="424"/>
        <v>0</v>
      </c>
      <c r="V2274" s="44">
        <f t="shared" si="425"/>
        <v>0</v>
      </c>
      <c r="W2274" s="44">
        <f t="shared" si="426"/>
        <v>0</v>
      </c>
      <c r="X2274" s="44">
        <f t="shared" si="427"/>
        <v>0</v>
      </c>
      <c r="Y2274" s="44">
        <f t="shared" si="428"/>
        <v>0</v>
      </c>
      <c r="Z2274" s="44">
        <f t="shared" si="429"/>
        <v>112162.07525233645</v>
      </c>
      <c r="AA2274" s="44">
        <f t="shared" si="430"/>
        <v>93338.758878504668</v>
      </c>
      <c r="AB2274" s="44">
        <f t="shared" si="431"/>
        <v>0</v>
      </c>
      <c r="AC2274" s="44">
        <f t="shared" si="432"/>
        <v>0</v>
      </c>
      <c r="AD2274" s="44">
        <f t="shared" si="433"/>
        <v>44024.781271028034</v>
      </c>
      <c r="AE2274" s="12">
        <f t="shared" si="434"/>
        <v>249525.61540186917</v>
      </c>
    </row>
    <row r="2275" spans="1:31" ht="12.6" hidden="1" customHeight="1" x14ac:dyDescent="0.2">
      <c r="A2275" s="26" t="s">
        <v>2118</v>
      </c>
      <c r="B2275" s="19"/>
      <c r="C2275" s="19"/>
      <c r="D2275" s="20"/>
      <c r="E2275" s="20">
        <v>1</v>
      </c>
      <c r="F2275" s="20"/>
      <c r="G2275" s="21"/>
      <c r="H2275" s="22"/>
      <c r="I2275" s="20"/>
      <c r="J2275" s="20">
        <v>500</v>
      </c>
      <c r="K2275" s="20"/>
      <c r="L2275" s="20"/>
      <c r="M2275" s="20"/>
      <c r="N2275" s="20"/>
      <c r="O2275" s="20">
        <v>501</v>
      </c>
      <c r="P2275" s="23" t="str">
        <f>VLOOKUP(A2275,'ИЗ ОСНОВЫ НОМЕНКЛАТУР'!D:E,2,0)</f>
        <v>Ручки, крючки, опоры</v>
      </c>
      <c r="Q2275" s="23" t="str">
        <f>VLOOKUP(A2275,'ИЗ ОСНОВЫ НОМЕНКЛАТУР'!D:F,3,0)</f>
        <v>Пинго опоры</v>
      </c>
      <c r="R2275" s="40">
        <f>VLOOKUP(A:A,'ИЗ ОСНОВЫ НОМЕНКЛАТУР'!D:G,4,0)</f>
        <v>118.44999999999999</v>
      </c>
      <c r="S2275" s="12" t="str">
        <f>VLOOKUP(A:A,'ИЗ ОСНОВЫ НОМЕНКЛАТУР'!D:H,5,0)</f>
        <v>C</v>
      </c>
      <c r="T2275" s="44">
        <f t="shared" si="423"/>
        <v>0</v>
      </c>
      <c r="U2275" s="44">
        <f t="shared" si="424"/>
        <v>118.44999999999999</v>
      </c>
      <c r="V2275" s="44">
        <f t="shared" si="425"/>
        <v>0</v>
      </c>
      <c r="W2275" s="44">
        <f t="shared" si="426"/>
        <v>0</v>
      </c>
      <c r="X2275" s="44">
        <f t="shared" si="427"/>
        <v>0</v>
      </c>
      <c r="Y2275" s="44">
        <f t="shared" si="428"/>
        <v>0</v>
      </c>
      <c r="Z2275" s="44">
        <f t="shared" si="429"/>
        <v>59224.999999999993</v>
      </c>
      <c r="AA2275" s="44">
        <f t="shared" si="430"/>
        <v>0</v>
      </c>
      <c r="AB2275" s="44">
        <f t="shared" si="431"/>
        <v>0</v>
      </c>
      <c r="AC2275" s="44">
        <f t="shared" si="432"/>
        <v>0</v>
      </c>
      <c r="AD2275" s="44">
        <f t="shared" si="433"/>
        <v>0</v>
      </c>
      <c r="AE2275" s="12">
        <f t="shared" si="434"/>
        <v>59343.44999999999</v>
      </c>
    </row>
    <row r="2276" spans="1:31" ht="12.6" hidden="1" customHeight="1" x14ac:dyDescent="0.2">
      <c r="A2276" s="26" t="s">
        <v>2084</v>
      </c>
      <c r="B2276" s="19"/>
      <c r="C2276" s="19"/>
      <c r="D2276" s="20"/>
      <c r="E2276" s="21"/>
      <c r="F2276" s="22"/>
      <c r="G2276" s="21"/>
      <c r="H2276" s="22"/>
      <c r="I2276" s="20"/>
      <c r="J2276" s="20"/>
      <c r="K2276" s="20"/>
      <c r="L2276" s="20"/>
      <c r="M2276" s="20"/>
      <c r="N2276" s="20">
        <v>137</v>
      </c>
      <c r="O2276" s="20">
        <v>137</v>
      </c>
      <c r="P2276" s="23" t="str">
        <f>VLOOKUP(A2276,'ИЗ ОСНОВЫ НОМЕНКЛАТУР'!D:E,2,0)</f>
        <v>Ручки, крючки, опоры</v>
      </c>
      <c r="Q2276" s="23" t="str">
        <f>VLOOKUP(A2276,'ИЗ ОСНОВЫ НОМЕНКЛАТУР'!D:F,3,0)</f>
        <v>Пинго опоры</v>
      </c>
      <c r="R2276" s="40">
        <f>VLOOKUP(A:A,'ИЗ ОСНОВЫ НОМЕНКЛАТУР'!D:G,4,0)</f>
        <v>49</v>
      </c>
      <c r="S2276" s="12" t="str">
        <f>VLOOKUP(A:A,'ИЗ ОСНОВЫ НОМЕНКЛАТУР'!D:H,5,0)</f>
        <v>C</v>
      </c>
      <c r="T2276" s="44">
        <f t="shared" si="423"/>
        <v>0</v>
      </c>
      <c r="U2276" s="44">
        <f t="shared" si="424"/>
        <v>0</v>
      </c>
      <c r="V2276" s="44">
        <f t="shared" si="425"/>
        <v>0</v>
      </c>
      <c r="W2276" s="44">
        <f t="shared" si="426"/>
        <v>0</v>
      </c>
      <c r="X2276" s="44">
        <f t="shared" si="427"/>
        <v>0</v>
      </c>
      <c r="Y2276" s="44">
        <f t="shared" si="428"/>
        <v>0</v>
      </c>
      <c r="Z2276" s="44">
        <f t="shared" si="429"/>
        <v>0</v>
      </c>
      <c r="AA2276" s="44">
        <f t="shared" si="430"/>
        <v>0</v>
      </c>
      <c r="AB2276" s="44">
        <f t="shared" si="431"/>
        <v>0</v>
      </c>
      <c r="AC2276" s="44">
        <f t="shared" si="432"/>
        <v>0</v>
      </c>
      <c r="AD2276" s="44">
        <f t="shared" si="433"/>
        <v>6713</v>
      </c>
      <c r="AE2276" s="12">
        <f t="shared" si="434"/>
        <v>6713</v>
      </c>
    </row>
    <row r="2277" spans="1:31" ht="12.6" hidden="1" customHeight="1" x14ac:dyDescent="0.2">
      <c r="A2277" s="26" t="s">
        <v>2082</v>
      </c>
      <c r="B2277" s="19"/>
      <c r="C2277" s="19"/>
      <c r="D2277" s="20"/>
      <c r="E2277" s="21"/>
      <c r="F2277" s="22"/>
      <c r="G2277" s="21"/>
      <c r="H2277" s="22"/>
      <c r="I2277" s="20"/>
      <c r="J2277" s="20">
        <v>423</v>
      </c>
      <c r="K2277" s="20"/>
      <c r="L2277" s="20"/>
      <c r="M2277" s="20"/>
      <c r="N2277" s="20"/>
      <c r="O2277" s="20">
        <v>423</v>
      </c>
      <c r="P2277" s="23" t="str">
        <f>VLOOKUP(A2277,'ИЗ ОСНОВЫ НОМЕНКЛАТУР'!D:E,2,0)</f>
        <v>Ручки, крючки, опоры</v>
      </c>
      <c r="Q2277" s="23" t="str">
        <f>VLOOKUP(A2277,'ИЗ ОСНОВЫ НОМЕНКЛАТУР'!D:F,3,0)</f>
        <v>Пинго опоры</v>
      </c>
      <c r="R2277" s="40">
        <f>VLOOKUP(A:A,'ИЗ ОСНОВЫ НОМЕНКЛАТУР'!D:G,4,0)</f>
        <v>50.027686532144536</v>
      </c>
      <c r="S2277" s="12" t="str">
        <f>VLOOKUP(A:A,'ИЗ ОСНОВЫ НОМЕНКЛАТУР'!D:H,5,0)</f>
        <v>C</v>
      </c>
      <c r="T2277" s="44">
        <f t="shared" si="423"/>
        <v>0</v>
      </c>
      <c r="U2277" s="44">
        <f t="shared" si="424"/>
        <v>0</v>
      </c>
      <c r="V2277" s="44">
        <f t="shared" si="425"/>
        <v>0</v>
      </c>
      <c r="W2277" s="44">
        <f t="shared" si="426"/>
        <v>0</v>
      </c>
      <c r="X2277" s="44">
        <f t="shared" si="427"/>
        <v>0</v>
      </c>
      <c r="Y2277" s="44">
        <f t="shared" si="428"/>
        <v>0</v>
      </c>
      <c r="Z2277" s="44">
        <f t="shared" si="429"/>
        <v>21161.711403097139</v>
      </c>
      <c r="AA2277" s="44">
        <f t="shared" si="430"/>
        <v>0</v>
      </c>
      <c r="AB2277" s="44">
        <f t="shared" si="431"/>
        <v>0</v>
      </c>
      <c r="AC2277" s="44">
        <f t="shared" si="432"/>
        <v>0</v>
      </c>
      <c r="AD2277" s="44">
        <f t="shared" si="433"/>
        <v>0</v>
      </c>
      <c r="AE2277" s="12">
        <f t="shared" si="434"/>
        <v>21161.711403097139</v>
      </c>
    </row>
    <row r="2278" spans="1:31" ht="12.6" hidden="1" customHeight="1" x14ac:dyDescent="0.2">
      <c r="A2278" s="26" t="s">
        <v>2085</v>
      </c>
      <c r="B2278" s="19"/>
      <c r="C2278" s="19"/>
      <c r="D2278" s="20"/>
      <c r="E2278" s="21"/>
      <c r="F2278" s="22"/>
      <c r="G2278" s="21"/>
      <c r="H2278" s="22"/>
      <c r="I2278" s="20"/>
      <c r="J2278" s="20"/>
      <c r="K2278" s="20"/>
      <c r="L2278" s="20"/>
      <c r="M2278" s="20"/>
      <c r="N2278" s="20">
        <v>1017</v>
      </c>
      <c r="O2278" s="20">
        <v>1017</v>
      </c>
      <c r="P2278" s="23" t="str">
        <f>VLOOKUP(A2278,'ИЗ ОСНОВЫ НОМЕНКЛАТУР'!D:E,2,0)</f>
        <v>Ручки, крючки, опоры</v>
      </c>
      <c r="Q2278" s="23" t="str">
        <f>VLOOKUP(A2278,'ИЗ ОСНОВЫ НОМЕНКЛАТУР'!D:F,3,0)</f>
        <v>Пинго опоры</v>
      </c>
      <c r="R2278" s="40">
        <f>VLOOKUP(A:A,'ИЗ ОСНОВЫ НОМЕНКЛАТУР'!D:G,4,0)</f>
        <v>58</v>
      </c>
      <c r="S2278" s="12" t="str">
        <f>VLOOKUP(A:A,'ИЗ ОСНОВЫ НОМЕНКЛАТУР'!D:H,5,0)</f>
        <v>C</v>
      </c>
      <c r="T2278" s="44">
        <f t="shared" si="423"/>
        <v>0</v>
      </c>
      <c r="U2278" s="44">
        <f t="shared" si="424"/>
        <v>0</v>
      </c>
      <c r="V2278" s="44">
        <f t="shared" si="425"/>
        <v>0</v>
      </c>
      <c r="W2278" s="44">
        <f t="shared" si="426"/>
        <v>0</v>
      </c>
      <c r="X2278" s="44">
        <f t="shared" si="427"/>
        <v>0</v>
      </c>
      <c r="Y2278" s="44">
        <f t="shared" si="428"/>
        <v>0</v>
      </c>
      <c r="Z2278" s="44">
        <f t="shared" si="429"/>
        <v>0</v>
      </c>
      <c r="AA2278" s="44">
        <f t="shared" si="430"/>
        <v>0</v>
      </c>
      <c r="AB2278" s="44">
        <f t="shared" si="431"/>
        <v>0</v>
      </c>
      <c r="AC2278" s="44">
        <f t="shared" si="432"/>
        <v>0</v>
      </c>
      <c r="AD2278" s="44">
        <f t="shared" si="433"/>
        <v>58986</v>
      </c>
      <c r="AE2278" s="12">
        <f t="shared" si="434"/>
        <v>58986</v>
      </c>
    </row>
    <row r="2279" spans="1:31" ht="12.6" hidden="1" customHeight="1" x14ac:dyDescent="0.2">
      <c r="A2279" s="26" t="s">
        <v>2083</v>
      </c>
      <c r="B2279" s="19"/>
      <c r="C2279" s="19"/>
      <c r="D2279" s="20"/>
      <c r="E2279" s="21"/>
      <c r="F2279" s="22"/>
      <c r="G2279" s="21"/>
      <c r="H2279" s="22"/>
      <c r="I2279" s="20"/>
      <c r="J2279" s="20">
        <v>8</v>
      </c>
      <c r="K2279" s="20"/>
      <c r="L2279" s="20"/>
      <c r="M2279" s="20"/>
      <c r="N2279" s="20"/>
      <c r="O2279" s="20">
        <v>8</v>
      </c>
      <c r="P2279" s="23" t="str">
        <f>VLOOKUP(A2279,'ИЗ ОСНОВЫ НОМЕНКЛАТУР'!D:E,2,0)</f>
        <v>Ручки, крючки, опоры</v>
      </c>
      <c r="Q2279" s="23" t="str">
        <f>VLOOKUP(A2279,'ИЗ ОСНОВЫ НОМЕНКЛАТУР'!D:F,3,0)</f>
        <v>Пинго опоры</v>
      </c>
      <c r="R2279" s="40">
        <f>VLOOKUP(A:A,'ИЗ ОСНОВЫ НОМЕНКЛАТУР'!D:G,4,0)</f>
        <v>58</v>
      </c>
      <c r="S2279" s="12" t="str">
        <f>VLOOKUP(A:A,'ИЗ ОСНОВЫ НОМЕНКЛАТУР'!D:H,5,0)</f>
        <v>B</v>
      </c>
      <c r="T2279" s="44">
        <f t="shared" si="423"/>
        <v>0</v>
      </c>
      <c r="U2279" s="44">
        <f t="shared" si="424"/>
        <v>0</v>
      </c>
      <c r="V2279" s="44">
        <f t="shared" si="425"/>
        <v>0</v>
      </c>
      <c r="W2279" s="44">
        <f t="shared" si="426"/>
        <v>0</v>
      </c>
      <c r="X2279" s="44">
        <f t="shared" si="427"/>
        <v>0</v>
      </c>
      <c r="Y2279" s="44">
        <f t="shared" si="428"/>
        <v>0</v>
      </c>
      <c r="Z2279" s="44">
        <f t="shared" si="429"/>
        <v>464</v>
      </c>
      <c r="AA2279" s="44">
        <f t="shared" si="430"/>
        <v>0</v>
      </c>
      <c r="AB2279" s="44">
        <f t="shared" si="431"/>
        <v>0</v>
      </c>
      <c r="AC2279" s="44">
        <f t="shared" si="432"/>
        <v>0</v>
      </c>
      <c r="AD2279" s="44">
        <f t="shared" si="433"/>
        <v>0</v>
      </c>
      <c r="AE2279" s="12">
        <f t="shared" si="434"/>
        <v>464</v>
      </c>
    </row>
    <row r="2280" spans="1:31" ht="12.6" hidden="1" customHeight="1" x14ac:dyDescent="0.2">
      <c r="A2280" s="26" t="s">
        <v>2081</v>
      </c>
      <c r="B2280" s="19"/>
      <c r="C2280" s="19"/>
      <c r="D2280" s="20"/>
      <c r="E2280" s="20">
        <v>28</v>
      </c>
      <c r="F2280" s="20"/>
      <c r="G2280" s="21"/>
      <c r="H2280" s="22"/>
      <c r="I2280" s="20"/>
      <c r="J2280" s="20">
        <v>179</v>
      </c>
      <c r="K2280" s="20"/>
      <c r="L2280" s="20">
        <v>298</v>
      </c>
      <c r="M2280" s="20">
        <v>500</v>
      </c>
      <c r="N2280" s="20">
        <v>833</v>
      </c>
      <c r="O2280" s="20">
        <v>1838</v>
      </c>
      <c r="P2280" s="23" t="str">
        <f>VLOOKUP(A2280,'ИЗ ОСНОВЫ НОМЕНКЛАТУР'!D:E,2,0)</f>
        <v>Ручки, крючки, опоры</v>
      </c>
      <c r="Q2280" s="23" t="str">
        <f>VLOOKUP(A2280,'ИЗ ОСНОВЫ НОМЕНКЛАТУР'!D:F,3,0)</f>
        <v>Пинго опоры</v>
      </c>
      <c r="R2280" s="40">
        <f>VLOOKUP(A:A,'ИЗ ОСНОВЫ НОМЕНКЛАТУР'!D:G,4,0)</f>
        <v>48.922650150150155</v>
      </c>
      <c r="S2280" s="12" t="str">
        <f>VLOOKUP(A:A,'ИЗ ОСНОВЫ НОМЕНКЛАТУР'!D:H,5,0)</f>
        <v>C</v>
      </c>
      <c r="T2280" s="44">
        <f t="shared" si="423"/>
        <v>0</v>
      </c>
      <c r="U2280" s="44">
        <f t="shared" si="424"/>
        <v>1369.8342042042043</v>
      </c>
      <c r="V2280" s="44">
        <f t="shared" si="425"/>
        <v>0</v>
      </c>
      <c r="W2280" s="44">
        <f t="shared" si="426"/>
        <v>0</v>
      </c>
      <c r="X2280" s="44">
        <f t="shared" si="427"/>
        <v>0</v>
      </c>
      <c r="Y2280" s="44">
        <f t="shared" si="428"/>
        <v>0</v>
      </c>
      <c r="Z2280" s="44">
        <f t="shared" si="429"/>
        <v>8757.154376876877</v>
      </c>
      <c r="AA2280" s="44">
        <f t="shared" si="430"/>
        <v>0</v>
      </c>
      <c r="AB2280" s="44">
        <f t="shared" si="431"/>
        <v>14578.949744744747</v>
      </c>
      <c r="AC2280" s="44">
        <f t="shared" si="432"/>
        <v>24461.325075075078</v>
      </c>
      <c r="AD2280" s="44">
        <f t="shared" si="433"/>
        <v>40752.567575075082</v>
      </c>
      <c r="AE2280" s="12">
        <f t="shared" si="434"/>
        <v>89919.830975975987</v>
      </c>
    </row>
    <row r="2281" spans="1:31" ht="12.6" hidden="1" customHeight="1" x14ac:dyDescent="0.2">
      <c r="A2281" s="26" t="s">
        <v>2078</v>
      </c>
      <c r="B2281" s="19"/>
      <c r="C2281" s="19"/>
      <c r="D2281" s="20"/>
      <c r="E2281" s="20">
        <v>914</v>
      </c>
      <c r="F2281" s="20"/>
      <c r="G2281" s="21"/>
      <c r="H2281" s="22"/>
      <c r="I2281" s="20">
        <v>3000</v>
      </c>
      <c r="J2281" s="20">
        <v>2157</v>
      </c>
      <c r="K2281" s="20">
        <v>3000</v>
      </c>
      <c r="L2281" s="20">
        <v>313</v>
      </c>
      <c r="M2281" s="20">
        <v>1000</v>
      </c>
      <c r="N2281" s="20">
        <v>1205</v>
      </c>
      <c r="O2281" s="20">
        <v>11589</v>
      </c>
      <c r="P2281" s="23" t="str">
        <f>VLOOKUP(A2281,'ИЗ ОСНОВЫ НОМЕНКЛАТУР'!D:E,2,0)</f>
        <v>Ручки, крючки, опоры</v>
      </c>
      <c r="Q2281" s="23" t="str">
        <f>VLOOKUP(A2281,'ИЗ ОСНОВЫ НОМЕНКЛАТУР'!D:F,3,0)</f>
        <v>Пинго опоры</v>
      </c>
      <c r="R2281" s="40">
        <f>VLOOKUP(A:A,'ИЗ ОСНОВЫ НОМЕНКЛАТУР'!D:G,4,0)</f>
        <v>53.492792845623811</v>
      </c>
      <c r="S2281" s="12" t="str">
        <f>VLOOKUP(A:A,'ИЗ ОСНОВЫ НОМЕНКЛАТУР'!D:H,5,0)</f>
        <v>B</v>
      </c>
      <c r="T2281" s="44">
        <f t="shared" si="423"/>
        <v>0</v>
      </c>
      <c r="U2281" s="44">
        <f t="shared" si="424"/>
        <v>48892.412660900161</v>
      </c>
      <c r="V2281" s="44">
        <f t="shared" si="425"/>
        <v>0</v>
      </c>
      <c r="W2281" s="44">
        <f t="shared" si="426"/>
        <v>0</v>
      </c>
      <c r="X2281" s="44">
        <f t="shared" si="427"/>
        <v>0</v>
      </c>
      <c r="Y2281" s="44">
        <f t="shared" si="428"/>
        <v>160478.37853687143</v>
      </c>
      <c r="Z2281" s="44">
        <f t="shared" si="429"/>
        <v>115383.95416801056</v>
      </c>
      <c r="AA2281" s="44">
        <f t="shared" si="430"/>
        <v>160478.37853687143</v>
      </c>
      <c r="AB2281" s="44">
        <f t="shared" si="431"/>
        <v>16743.244160680253</v>
      </c>
      <c r="AC2281" s="44">
        <f t="shared" si="432"/>
        <v>53492.792845623808</v>
      </c>
      <c r="AD2281" s="44">
        <f t="shared" si="433"/>
        <v>64458.815378976695</v>
      </c>
      <c r="AE2281" s="12">
        <f t="shared" si="434"/>
        <v>619927.97628793446</v>
      </c>
    </row>
    <row r="2282" spans="1:31" ht="12.6" hidden="1" customHeight="1" x14ac:dyDescent="0.2">
      <c r="A2282" s="26" t="s">
        <v>2142</v>
      </c>
      <c r="B2282" s="19"/>
      <c r="C2282" s="19"/>
      <c r="D2282" s="20"/>
      <c r="E2282" s="21"/>
      <c r="F2282" s="22"/>
      <c r="G2282" s="21"/>
      <c r="H2282" s="22"/>
      <c r="I2282" s="20"/>
      <c r="J2282" s="20"/>
      <c r="K2282" s="20">
        <v>400</v>
      </c>
      <c r="L2282" s="20"/>
      <c r="M2282" s="20"/>
      <c r="N2282" s="20">
        <v>63</v>
      </c>
      <c r="O2282" s="20">
        <v>463</v>
      </c>
      <c r="P2282" s="23" t="str">
        <f>VLOOKUP(A2282,'ИЗ ОСНОВЫ НОМЕНКЛАТУР'!D:E,2,0)</f>
        <v>Ручки, крючки, опоры</v>
      </c>
      <c r="Q2282" s="23" t="str">
        <f>VLOOKUP(A2282,'ИЗ ОСНОВЫ НОМЕНКЛАТУР'!D:F,3,0)</f>
        <v>Пинго опоры</v>
      </c>
      <c r="R2282" s="40">
        <f>VLOOKUP(A:A,'ИЗ ОСНОВЫ НОМЕНКЛАТУР'!D:G,4,0)</f>
        <v>145.31887218045114</v>
      </c>
      <c r="S2282" s="12" t="str">
        <f>VLOOKUP(A:A,'ИЗ ОСНОВЫ НОМЕНКЛАТУР'!D:H,5,0)</f>
        <v>C</v>
      </c>
      <c r="T2282" s="44">
        <f t="shared" si="423"/>
        <v>0</v>
      </c>
      <c r="U2282" s="44">
        <f t="shared" si="424"/>
        <v>0</v>
      </c>
      <c r="V2282" s="44">
        <f t="shared" si="425"/>
        <v>0</v>
      </c>
      <c r="W2282" s="44">
        <f t="shared" si="426"/>
        <v>0</v>
      </c>
      <c r="X2282" s="44">
        <f t="shared" si="427"/>
        <v>0</v>
      </c>
      <c r="Y2282" s="44">
        <f t="shared" si="428"/>
        <v>0</v>
      </c>
      <c r="Z2282" s="44">
        <f t="shared" si="429"/>
        <v>0</v>
      </c>
      <c r="AA2282" s="44">
        <f t="shared" si="430"/>
        <v>58127.548872180458</v>
      </c>
      <c r="AB2282" s="44">
        <f t="shared" si="431"/>
        <v>0</v>
      </c>
      <c r="AC2282" s="44">
        <f t="shared" si="432"/>
        <v>0</v>
      </c>
      <c r="AD2282" s="44">
        <f t="shared" si="433"/>
        <v>9155.0889473684219</v>
      </c>
      <c r="AE2282" s="12">
        <f t="shared" si="434"/>
        <v>67282.63781954888</v>
      </c>
    </row>
    <row r="2283" spans="1:31" ht="12.6" hidden="1" customHeight="1" x14ac:dyDescent="0.2">
      <c r="A2283" s="26" t="s">
        <v>2129</v>
      </c>
      <c r="B2283" s="19"/>
      <c r="C2283" s="19"/>
      <c r="D2283" s="20"/>
      <c r="E2283" s="21"/>
      <c r="F2283" s="22"/>
      <c r="G2283" s="21"/>
      <c r="H2283" s="22"/>
      <c r="I2283" s="20"/>
      <c r="J2283" s="20"/>
      <c r="K2283" s="20">
        <v>500</v>
      </c>
      <c r="L2283" s="20"/>
      <c r="M2283" s="20"/>
      <c r="N2283" s="20">
        <v>94</v>
      </c>
      <c r="O2283" s="20">
        <v>594</v>
      </c>
      <c r="P2283" s="23" t="str">
        <f>VLOOKUP(A2283,'ИЗ ОСНОВЫ НОМЕНКЛАТУР'!D:E,2,0)</f>
        <v>Ручки, крючки, опоры</v>
      </c>
      <c r="Q2283" s="23" t="str">
        <f>VLOOKUP(A2283,'ИЗ ОСНОВЫ НОМЕНКЛАТУР'!D:F,3,0)</f>
        <v>Пинго опоры</v>
      </c>
      <c r="R2283" s="40">
        <f>VLOOKUP(A:A,'ИЗ ОСНОВЫ НОМЕНКЛАТУР'!D:G,4,0)</f>
        <v>153.80051282051284</v>
      </c>
      <c r="S2283" s="12" t="str">
        <f>VLOOKUP(A:A,'ИЗ ОСНОВЫ НОМЕНКЛАТУР'!D:H,5,0)</f>
        <v>C</v>
      </c>
      <c r="T2283" s="44">
        <f t="shared" si="423"/>
        <v>0</v>
      </c>
      <c r="U2283" s="44">
        <f t="shared" si="424"/>
        <v>0</v>
      </c>
      <c r="V2283" s="44">
        <f t="shared" si="425"/>
        <v>0</v>
      </c>
      <c r="W2283" s="44">
        <f t="shared" si="426"/>
        <v>0</v>
      </c>
      <c r="X2283" s="44">
        <f t="shared" si="427"/>
        <v>0</v>
      </c>
      <c r="Y2283" s="44">
        <f t="shared" si="428"/>
        <v>0</v>
      </c>
      <c r="Z2283" s="44">
        <f t="shared" si="429"/>
        <v>0</v>
      </c>
      <c r="AA2283" s="44">
        <f t="shared" si="430"/>
        <v>76900.256410256421</v>
      </c>
      <c r="AB2283" s="44">
        <f t="shared" si="431"/>
        <v>0</v>
      </c>
      <c r="AC2283" s="44">
        <f t="shared" si="432"/>
        <v>0</v>
      </c>
      <c r="AD2283" s="44">
        <f t="shared" si="433"/>
        <v>14457.248205128206</v>
      </c>
      <c r="AE2283" s="12">
        <f t="shared" si="434"/>
        <v>91357.50461538462</v>
      </c>
    </row>
    <row r="2284" spans="1:31" ht="12.6" hidden="1" customHeight="1" x14ac:dyDescent="0.2">
      <c r="A2284" s="26" t="s">
        <v>2111</v>
      </c>
      <c r="B2284" s="19"/>
      <c r="C2284" s="19"/>
      <c r="D2284" s="20"/>
      <c r="E2284" s="20">
        <v>26</v>
      </c>
      <c r="F2284" s="20"/>
      <c r="G2284" s="21"/>
      <c r="H2284" s="22"/>
      <c r="I2284" s="20"/>
      <c r="J2284" s="20"/>
      <c r="K2284" s="20"/>
      <c r="L2284" s="20">
        <v>16</v>
      </c>
      <c r="M2284" s="20"/>
      <c r="N2284" s="20">
        <v>35</v>
      </c>
      <c r="O2284" s="20">
        <v>77</v>
      </c>
      <c r="P2284" s="23" t="str">
        <f>VLOOKUP(A2284,'ИЗ ОСНОВЫ НОМЕНКЛАТУР'!D:E,2,0)</f>
        <v>Ручки, крючки, опоры</v>
      </c>
      <c r="Q2284" s="23" t="str">
        <f>VLOOKUP(A2284,'ИЗ ОСНОВЫ НОМЕНКЛАТУР'!D:F,3,0)</f>
        <v>Пинго опоры</v>
      </c>
      <c r="R2284" s="40">
        <f>VLOOKUP(A:A,'ИЗ ОСНОВЫ НОМЕНКЛАТУР'!D:G,4,0)</f>
        <v>1049.875</v>
      </c>
      <c r="S2284" s="12" t="str">
        <f>VLOOKUP(A:A,'ИЗ ОСНОВЫ НОМЕНКЛАТУР'!D:H,5,0)</f>
        <v>C</v>
      </c>
      <c r="T2284" s="44">
        <f t="shared" si="423"/>
        <v>0</v>
      </c>
      <c r="U2284" s="44">
        <f t="shared" si="424"/>
        <v>27296.75</v>
      </c>
      <c r="V2284" s="44">
        <f t="shared" si="425"/>
        <v>0</v>
      </c>
      <c r="W2284" s="44">
        <f t="shared" si="426"/>
        <v>0</v>
      </c>
      <c r="X2284" s="44">
        <f t="shared" si="427"/>
        <v>0</v>
      </c>
      <c r="Y2284" s="44">
        <f t="shared" si="428"/>
        <v>0</v>
      </c>
      <c r="Z2284" s="44">
        <f t="shared" si="429"/>
        <v>0</v>
      </c>
      <c r="AA2284" s="44">
        <f t="shared" si="430"/>
        <v>0</v>
      </c>
      <c r="AB2284" s="44">
        <f t="shared" si="431"/>
        <v>16798</v>
      </c>
      <c r="AC2284" s="44">
        <f t="shared" si="432"/>
        <v>0</v>
      </c>
      <c r="AD2284" s="44">
        <f t="shared" si="433"/>
        <v>36745.625</v>
      </c>
      <c r="AE2284" s="12">
        <f t="shared" si="434"/>
        <v>80840.375</v>
      </c>
    </row>
    <row r="2285" spans="1:31" ht="12.6" hidden="1" customHeight="1" x14ac:dyDescent="0.2">
      <c r="A2285" s="26" t="s">
        <v>2108</v>
      </c>
      <c r="B2285" s="19"/>
      <c r="C2285" s="19"/>
      <c r="D2285" s="20">
        <v>20</v>
      </c>
      <c r="E2285" s="20">
        <v>16</v>
      </c>
      <c r="F2285" s="20"/>
      <c r="G2285" s="21"/>
      <c r="H2285" s="22"/>
      <c r="I2285" s="20"/>
      <c r="J2285" s="20">
        <v>2</v>
      </c>
      <c r="K2285" s="20"/>
      <c r="L2285" s="20">
        <v>16</v>
      </c>
      <c r="M2285" s="20"/>
      <c r="N2285" s="20">
        <v>8</v>
      </c>
      <c r="O2285" s="20">
        <v>62</v>
      </c>
      <c r="P2285" s="23" t="str">
        <f>VLOOKUP(A2285,'ИЗ ОСНОВЫ НОМЕНКЛАТУР'!D:E,2,0)</f>
        <v>Ручки, крючки, опоры</v>
      </c>
      <c r="Q2285" s="23" t="str">
        <f>VLOOKUP(A2285,'ИЗ ОСНОВЫ НОМЕНКЛАТУР'!D:F,3,0)</f>
        <v>Пинго опоры</v>
      </c>
      <c r="R2285" s="40">
        <f>VLOOKUP(A:A,'ИЗ ОСНОВЫ НОМЕНКЛАТУР'!D:G,4,0)</f>
        <v>1058.5439655172415</v>
      </c>
      <c r="S2285" s="12" t="str">
        <f>VLOOKUP(A:A,'ИЗ ОСНОВЫ НОМЕНКЛАТУР'!D:H,5,0)</f>
        <v>C</v>
      </c>
      <c r="T2285" s="44">
        <f t="shared" si="423"/>
        <v>21170.87931034483</v>
      </c>
      <c r="U2285" s="44">
        <f t="shared" si="424"/>
        <v>16936.703448275865</v>
      </c>
      <c r="V2285" s="44">
        <f t="shared" si="425"/>
        <v>0</v>
      </c>
      <c r="W2285" s="44">
        <f t="shared" si="426"/>
        <v>0</v>
      </c>
      <c r="X2285" s="44">
        <f t="shared" si="427"/>
        <v>0</v>
      </c>
      <c r="Y2285" s="44">
        <f t="shared" si="428"/>
        <v>0</v>
      </c>
      <c r="Z2285" s="44">
        <f t="shared" si="429"/>
        <v>2117.0879310344831</v>
      </c>
      <c r="AA2285" s="44">
        <f t="shared" si="430"/>
        <v>0</v>
      </c>
      <c r="AB2285" s="44">
        <f t="shared" si="431"/>
        <v>16936.703448275865</v>
      </c>
      <c r="AC2285" s="44">
        <f t="shared" si="432"/>
        <v>0</v>
      </c>
      <c r="AD2285" s="44">
        <f t="shared" si="433"/>
        <v>8468.3517241379323</v>
      </c>
      <c r="AE2285" s="12">
        <f t="shared" si="434"/>
        <v>65629.725862068968</v>
      </c>
    </row>
    <row r="2286" spans="1:31" ht="12.6" hidden="1" customHeight="1" x14ac:dyDescent="0.2">
      <c r="A2286" s="26" t="s">
        <v>2103</v>
      </c>
      <c r="B2286" s="19"/>
      <c r="C2286" s="19"/>
      <c r="D2286" s="20">
        <v>36</v>
      </c>
      <c r="E2286" s="20">
        <v>7</v>
      </c>
      <c r="F2286" s="20"/>
      <c r="G2286" s="21"/>
      <c r="H2286" s="22"/>
      <c r="I2286" s="20"/>
      <c r="J2286" s="20">
        <v>2</v>
      </c>
      <c r="K2286" s="20"/>
      <c r="L2286" s="20">
        <v>3</v>
      </c>
      <c r="M2286" s="20">
        <v>14</v>
      </c>
      <c r="N2286" s="20">
        <v>22</v>
      </c>
      <c r="O2286" s="20">
        <v>84</v>
      </c>
      <c r="P2286" s="23" t="str">
        <f>VLOOKUP(A2286,'ИЗ ОСНОВЫ НОМЕНКЛАТУР'!D:E,2,0)</f>
        <v>Ручки, крючки, опоры</v>
      </c>
      <c r="Q2286" s="23" t="str">
        <f>VLOOKUP(A2286,'ИЗ ОСНОВЫ НОМЕНКЛАТУР'!D:F,3,0)</f>
        <v>Пинго опоры</v>
      </c>
      <c r="R2286" s="40">
        <f>VLOOKUP(A:A,'ИЗ ОСНОВЫ НОМЕНКЛАТУР'!D:G,4,0)</f>
        <v>1641.2589795918368</v>
      </c>
      <c r="S2286" s="12" t="str">
        <f>VLOOKUP(A:A,'ИЗ ОСНОВЫ НОМЕНКЛАТУР'!D:H,5,0)</f>
        <v>C</v>
      </c>
      <c r="T2286" s="44">
        <f t="shared" si="423"/>
        <v>59085.323265306128</v>
      </c>
      <c r="U2286" s="44">
        <f t="shared" si="424"/>
        <v>11488.812857142857</v>
      </c>
      <c r="V2286" s="44">
        <f t="shared" si="425"/>
        <v>0</v>
      </c>
      <c r="W2286" s="44">
        <f t="shared" si="426"/>
        <v>0</v>
      </c>
      <c r="X2286" s="44">
        <f t="shared" si="427"/>
        <v>0</v>
      </c>
      <c r="Y2286" s="44">
        <f t="shared" si="428"/>
        <v>0</v>
      </c>
      <c r="Z2286" s="44">
        <f t="shared" si="429"/>
        <v>3282.5179591836736</v>
      </c>
      <c r="AA2286" s="44">
        <f t="shared" si="430"/>
        <v>0</v>
      </c>
      <c r="AB2286" s="44">
        <f t="shared" si="431"/>
        <v>4923.7769387755106</v>
      </c>
      <c r="AC2286" s="44">
        <f t="shared" si="432"/>
        <v>22977.625714285714</v>
      </c>
      <c r="AD2286" s="44">
        <f t="shared" si="433"/>
        <v>36107.697551020407</v>
      </c>
      <c r="AE2286" s="12">
        <f t="shared" si="434"/>
        <v>137865.7542857143</v>
      </c>
    </row>
    <row r="2287" spans="1:31" ht="12.6" hidden="1" customHeight="1" x14ac:dyDescent="0.2">
      <c r="A2287" s="26" t="s">
        <v>2107</v>
      </c>
      <c r="B2287" s="19"/>
      <c r="C2287" s="19"/>
      <c r="D2287" s="20"/>
      <c r="E2287" s="21"/>
      <c r="F2287" s="22"/>
      <c r="G2287" s="21"/>
      <c r="H2287" s="22"/>
      <c r="I2287" s="20"/>
      <c r="J2287" s="20">
        <v>2</v>
      </c>
      <c r="K2287" s="20"/>
      <c r="L2287" s="20"/>
      <c r="M2287" s="20"/>
      <c r="N2287" s="20"/>
      <c r="O2287" s="20">
        <v>2</v>
      </c>
      <c r="P2287" s="23" t="str">
        <f>VLOOKUP(A2287,'ИЗ ОСНОВЫ НОМЕНКЛАТУР'!D:E,2,0)</f>
        <v>Ручки, крючки, опоры</v>
      </c>
      <c r="Q2287" s="23" t="str">
        <f>VLOOKUP(A2287,'ИЗ ОСНОВЫ НОМЕНКЛАТУР'!D:F,3,0)</f>
        <v>Пинго опоры</v>
      </c>
      <c r="R2287" s="40">
        <f>VLOOKUP(A:A,'ИЗ ОСНОВЫ НОМЕНКЛАТУР'!D:G,4,0)</f>
        <v>1602.8725000000002</v>
      </c>
      <c r="S2287" s="12" t="str">
        <f>VLOOKUP(A:A,'ИЗ ОСНОВЫ НОМЕНКЛАТУР'!D:H,5,0)</f>
        <v>C</v>
      </c>
      <c r="T2287" s="44">
        <f t="shared" si="423"/>
        <v>0</v>
      </c>
      <c r="U2287" s="44">
        <f t="shared" si="424"/>
        <v>0</v>
      </c>
      <c r="V2287" s="44">
        <f t="shared" si="425"/>
        <v>0</v>
      </c>
      <c r="W2287" s="44">
        <f t="shared" si="426"/>
        <v>0</v>
      </c>
      <c r="X2287" s="44">
        <f t="shared" si="427"/>
        <v>0</v>
      </c>
      <c r="Y2287" s="44">
        <f t="shared" si="428"/>
        <v>0</v>
      </c>
      <c r="Z2287" s="44">
        <f t="shared" si="429"/>
        <v>3205.7450000000003</v>
      </c>
      <c r="AA2287" s="44">
        <f t="shared" si="430"/>
        <v>0</v>
      </c>
      <c r="AB2287" s="44">
        <f t="shared" si="431"/>
        <v>0</v>
      </c>
      <c r="AC2287" s="44">
        <f t="shared" si="432"/>
        <v>0</v>
      </c>
      <c r="AD2287" s="44">
        <f t="shared" si="433"/>
        <v>0</v>
      </c>
      <c r="AE2287" s="12">
        <f t="shared" si="434"/>
        <v>3205.7450000000003</v>
      </c>
    </row>
    <row r="2288" spans="1:31" ht="12.6" hidden="1" customHeight="1" x14ac:dyDescent="0.2">
      <c r="A2288" s="26" t="s">
        <v>2162</v>
      </c>
      <c r="B2288" s="19"/>
      <c r="C2288" s="19"/>
      <c r="D2288" s="20">
        <v>16</v>
      </c>
      <c r="E2288" s="20">
        <v>5</v>
      </c>
      <c r="F2288" s="20"/>
      <c r="G2288" s="21"/>
      <c r="H2288" s="22"/>
      <c r="I2288" s="20">
        <v>200</v>
      </c>
      <c r="J2288" s="20">
        <v>36</v>
      </c>
      <c r="K2288" s="20">
        <v>192</v>
      </c>
      <c r="L2288" s="20"/>
      <c r="M2288" s="20"/>
      <c r="N2288" s="20">
        <v>42</v>
      </c>
      <c r="O2288" s="20">
        <v>491</v>
      </c>
      <c r="P2288" s="23" t="str">
        <f>VLOOKUP(A2288,'ИЗ ОСНОВЫ НОМЕНКЛАТУР'!D:E,2,0)</f>
        <v>Ручки, крючки, опоры</v>
      </c>
      <c r="Q2288" s="23" t="str">
        <f>VLOOKUP(A2288,'ИЗ ОСНОВЫ НОМЕНКЛАТУР'!D:F,3,0)</f>
        <v>Опоры для столов</v>
      </c>
      <c r="R2288" s="40">
        <f>VLOOKUP(A:A,'ИЗ ОСНОВЫ НОМЕНКЛАТУР'!D:G,4,0)</f>
        <v>1763.0685714285714</v>
      </c>
      <c r="S2288" s="12" t="str">
        <f>VLOOKUP(A:A,'ИЗ ОСНОВЫ НОМЕНКЛАТУР'!D:H,5,0)</f>
        <v>C</v>
      </c>
      <c r="T2288" s="44">
        <f t="shared" si="423"/>
        <v>28209.097142857143</v>
      </c>
      <c r="U2288" s="44">
        <f t="shared" si="424"/>
        <v>8815.3428571428576</v>
      </c>
      <c r="V2288" s="44">
        <f t="shared" si="425"/>
        <v>0</v>
      </c>
      <c r="W2288" s="44">
        <f t="shared" si="426"/>
        <v>0</v>
      </c>
      <c r="X2288" s="44">
        <f t="shared" si="427"/>
        <v>0</v>
      </c>
      <c r="Y2288" s="44">
        <f t="shared" si="428"/>
        <v>352613.71428571426</v>
      </c>
      <c r="Z2288" s="44">
        <f t="shared" si="429"/>
        <v>63470.468571428573</v>
      </c>
      <c r="AA2288" s="44">
        <f t="shared" si="430"/>
        <v>338509.16571428569</v>
      </c>
      <c r="AB2288" s="44">
        <f t="shared" si="431"/>
        <v>0</v>
      </c>
      <c r="AC2288" s="44">
        <f t="shared" si="432"/>
        <v>0</v>
      </c>
      <c r="AD2288" s="44">
        <f t="shared" si="433"/>
        <v>74048.88</v>
      </c>
      <c r="AE2288" s="12">
        <f t="shared" si="434"/>
        <v>865666.66857142851</v>
      </c>
    </row>
    <row r="2289" spans="1:31" ht="12.6" hidden="1" customHeight="1" x14ac:dyDescent="0.2">
      <c r="A2289" s="26" t="s">
        <v>2171</v>
      </c>
      <c r="B2289" s="19"/>
      <c r="C2289" s="19"/>
      <c r="D2289" s="20">
        <v>8</v>
      </c>
      <c r="E2289" s="20">
        <v>6</v>
      </c>
      <c r="F2289" s="20"/>
      <c r="G2289" s="21"/>
      <c r="H2289" s="22"/>
      <c r="I2289" s="20"/>
      <c r="J2289" s="20">
        <v>20</v>
      </c>
      <c r="K2289" s="20"/>
      <c r="L2289" s="20"/>
      <c r="M2289" s="20">
        <v>16</v>
      </c>
      <c r="N2289" s="20">
        <v>1</v>
      </c>
      <c r="O2289" s="20">
        <v>51</v>
      </c>
      <c r="P2289" s="23" t="str">
        <f>VLOOKUP(A2289,'ИЗ ОСНОВЫ НОМЕНКЛАТУР'!D:E,2,0)</f>
        <v>Ручки, крючки, опоры</v>
      </c>
      <c r="Q2289" s="23" t="str">
        <f>VLOOKUP(A2289,'ИЗ ОСНОВЫ НОМЕНКЛАТУР'!D:F,3,0)</f>
        <v>Опоры для столов</v>
      </c>
      <c r="R2289" s="40">
        <f>VLOOKUP(A:A,'ИЗ ОСНОВЫ НОМЕНКЛАТУР'!D:G,4,0)</f>
        <v>2342.7462222222221</v>
      </c>
      <c r="S2289" s="12" t="str">
        <f>VLOOKUP(A:A,'ИЗ ОСНОВЫ НОМЕНКЛАТУР'!D:H,5,0)</f>
        <v>C</v>
      </c>
      <c r="T2289" s="44">
        <f t="shared" si="423"/>
        <v>18741.969777777776</v>
      </c>
      <c r="U2289" s="44">
        <f t="shared" si="424"/>
        <v>14056.477333333332</v>
      </c>
      <c r="V2289" s="44">
        <f t="shared" si="425"/>
        <v>0</v>
      </c>
      <c r="W2289" s="44">
        <f t="shared" si="426"/>
        <v>0</v>
      </c>
      <c r="X2289" s="44">
        <f t="shared" si="427"/>
        <v>0</v>
      </c>
      <c r="Y2289" s="44">
        <f t="shared" si="428"/>
        <v>0</v>
      </c>
      <c r="Z2289" s="44">
        <f t="shared" si="429"/>
        <v>46854.924444444441</v>
      </c>
      <c r="AA2289" s="44">
        <f t="shared" si="430"/>
        <v>0</v>
      </c>
      <c r="AB2289" s="44">
        <f t="shared" si="431"/>
        <v>0</v>
      </c>
      <c r="AC2289" s="44">
        <f t="shared" si="432"/>
        <v>37483.939555555553</v>
      </c>
      <c r="AD2289" s="44">
        <f t="shared" si="433"/>
        <v>2342.7462222222221</v>
      </c>
      <c r="AE2289" s="12">
        <f t="shared" si="434"/>
        <v>119480.05733333333</v>
      </c>
    </row>
    <row r="2290" spans="1:31" ht="12.6" hidden="1" customHeight="1" x14ac:dyDescent="0.2">
      <c r="A2290" s="26" t="s">
        <v>2168</v>
      </c>
      <c r="B2290" s="19"/>
      <c r="C2290" s="19"/>
      <c r="D2290" s="20">
        <v>16</v>
      </c>
      <c r="E2290" s="20">
        <v>5</v>
      </c>
      <c r="F2290" s="20"/>
      <c r="G2290" s="21"/>
      <c r="H2290" s="22"/>
      <c r="I2290" s="20">
        <v>88</v>
      </c>
      <c r="J2290" s="20">
        <v>31</v>
      </c>
      <c r="K2290" s="20">
        <v>80</v>
      </c>
      <c r="L2290" s="20"/>
      <c r="M2290" s="20"/>
      <c r="N2290" s="20">
        <v>9</v>
      </c>
      <c r="O2290" s="20">
        <v>229</v>
      </c>
      <c r="P2290" s="23" t="str">
        <f>VLOOKUP(A2290,'ИЗ ОСНОВЫ НОМЕНКЛАТУР'!D:E,2,0)</f>
        <v>Ручки, крючки, опоры</v>
      </c>
      <c r="Q2290" s="23" t="str">
        <f>VLOOKUP(A2290,'ИЗ ОСНОВЫ НОМЕНКЛАТУР'!D:F,3,0)</f>
        <v>Опоры для столов</v>
      </c>
      <c r="R2290" s="40">
        <f>VLOOKUP(A:A,'ИЗ ОСНОВЫ НОМЕНКЛАТУР'!D:G,4,0)</f>
        <v>2195.5593103448277</v>
      </c>
      <c r="S2290" s="12" t="str">
        <f>VLOOKUP(A:A,'ИЗ ОСНОВЫ НОМЕНКЛАТУР'!D:H,5,0)</f>
        <v>C</v>
      </c>
      <c r="T2290" s="44">
        <f t="shared" si="423"/>
        <v>35128.948965517244</v>
      </c>
      <c r="U2290" s="44">
        <f t="shared" si="424"/>
        <v>10977.796551724139</v>
      </c>
      <c r="V2290" s="44">
        <f t="shared" si="425"/>
        <v>0</v>
      </c>
      <c r="W2290" s="44">
        <f t="shared" si="426"/>
        <v>0</v>
      </c>
      <c r="X2290" s="44">
        <f t="shared" si="427"/>
        <v>0</v>
      </c>
      <c r="Y2290" s="44">
        <f t="shared" si="428"/>
        <v>193209.21931034484</v>
      </c>
      <c r="Z2290" s="44">
        <f t="shared" si="429"/>
        <v>68062.338620689654</v>
      </c>
      <c r="AA2290" s="44">
        <f t="shared" si="430"/>
        <v>175644.74482758623</v>
      </c>
      <c r="AB2290" s="44">
        <f t="shared" si="431"/>
        <v>0</v>
      </c>
      <c r="AC2290" s="44">
        <f t="shared" si="432"/>
        <v>0</v>
      </c>
      <c r="AD2290" s="44">
        <f t="shared" si="433"/>
        <v>19760.033793103448</v>
      </c>
      <c r="AE2290" s="12">
        <f t="shared" si="434"/>
        <v>502783.0820689656</v>
      </c>
    </row>
    <row r="2291" spans="1:31" ht="12.6" hidden="1" customHeight="1" x14ac:dyDescent="0.2">
      <c r="A2291" s="26" t="s">
        <v>2170</v>
      </c>
      <c r="B2291" s="19"/>
      <c r="C2291" s="19"/>
      <c r="D2291" s="20"/>
      <c r="E2291" s="20">
        <v>1</v>
      </c>
      <c r="F2291" s="20"/>
      <c r="G2291" s="21"/>
      <c r="H2291" s="22"/>
      <c r="I2291" s="20"/>
      <c r="J2291" s="20">
        <v>2</v>
      </c>
      <c r="K2291" s="20"/>
      <c r="L2291" s="20">
        <v>2</v>
      </c>
      <c r="M2291" s="20">
        <v>12</v>
      </c>
      <c r="N2291" s="20"/>
      <c r="O2291" s="20">
        <v>17</v>
      </c>
      <c r="P2291" s="23" t="str">
        <f>VLOOKUP(A2291,'ИЗ ОСНОВЫ НОМЕНКЛАТУР'!D:E,2,0)</f>
        <v>Ручки, крючки, опоры</v>
      </c>
      <c r="Q2291" s="23" t="str">
        <f>VLOOKUP(A2291,'ИЗ ОСНОВЫ НОМЕНКЛАТУР'!D:F,3,0)</f>
        <v>Опоры для столов</v>
      </c>
      <c r="R2291" s="40">
        <f>VLOOKUP(A:A,'ИЗ ОСНОВЫ НОМЕНКЛАТУР'!D:G,4,0)</f>
        <v>2196.6879591836737</v>
      </c>
      <c r="S2291" s="12" t="str">
        <f>VLOOKUP(A:A,'ИЗ ОСНОВЫ НОМЕНКЛАТУР'!D:H,5,0)</f>
        <v>C</v>
      </c>
      <c r="T2291" s="44">
        <f t="shared" si="423"/>
        <v>0</v>
      </c>
      <c r="U2291" s="44">
        <f t="shared" si="424"/>
        <v>2196.6879591836737</v>
      </c>
      <c r="V2291" s="44">
        <f t="shared" si="425"/>
        <v>0</v>
      </c>
      <c r="W2291" s="44">
        <f t="shared" si="426"/>
        <v>0</v>
      </c>
      <c r="X2291" s="44">
        <f t="shared" si="427"/>
        <v>0</v>
      </c>
      <c r="Y2291" s="44">
        <f t="shared" si="428"/>
        <v>0</v>
      </c>
      <c r="Z2291" s="44">
        <f t="shared" si="429"/>
        <v>4393.3759183673474</v>
      </c>
      <c r="AA2291" s="44">
        <f t="shared" si="430"/>
        <v>0</v>
      </c>
      <c r="AB2291" s="44">
        <f t="shared" si="431"/>
        <v>4393.3759183673474</v>
      </c>
      <c r="AC2291" s="44">
        <f t="shared" si="432"/>
        <v>26360.255510204086</v>
      </c>
      <c r="AD2291" s="44">
        <f t="shared" si="433"/>
        <v>0</v>
      </c>
      <c r="AE2291" s="12">
        <f t="shared" si="434"/>
        <v>37343.695306122456</v>
      </c>
    </row>
    <row r="2292" spans="1:31" ht="12.6" hidden="1" customHeight="1" x14ac:dyDescent="0.2">
      <c r="A2292" s="26" t="s">
        <v>2106</v>
      </c>
      <c r="B2292" s="19"/>
      <c r="C2292" s="19"/>
      <c r="D2292" s="20">
        <v>48</v>
      </c>
      <c r="E2292" s="20">
        <v>4</v>
      </c>
      <c r="F2292" s="20"/>
      <c r="G2292" s="21"/>
      <c r="H2292" s="22"/>
      <c r="I2292" s="20"/>
      <c r="J2292" s="20">
        <v>152</v>
      </c>
      <c r="K2292" s="20">
        <v>136</v>
      </c>
      <c r="L2292" s="20">
        <v>2</v>
      </c>
      <c r="M2292" s="20">
        <v>74</v>
      </c>
      <c r="N2292" s="20">
        <v>22</v>
      </c>
      <c r="O2292" s="20">
        <v>438</v>
      </c>
      <c r="P2292" s="23" t="str">
        <f>VLOOKUP(A2292,'ИЗ ОСНОВЫ НОМЕНКЛАТУР'!D:E,2,0)</f>
        <v>Ручки, крючки, опоры</v>
      </c>
      <c r="Q2292" s="23" t="str">
        <f>VLOOKUP(A2292,'ИЗ ОСНОВЫ НОМЕНКЛАТУР'!D:F,3,0)</f>
        <v>Пинго опоры</v>
      </c>
      <c r="R2292" s="40">
        <f>VLOOKUP(A:A,'ИЗ ОСНОВЫ НОМЕНКЛАТУР'!D:G,4,0)</f>
        <v>1143.9559374999999</v>
      </c>
      <c r="S2292" s="12" t="str">
        <f>VLOOKUP(A:A,'ИЗ ОСНОВЫ НОМЕНКЛАТУР'!D:H,5,0)</f>
        <v>C</v>
      </c>
      <c r="T2292" s="44">
        <f t="shared" si="423"/>
        <v>54909.884999999995</v>
      </c>
      <c r="U2292" s="44">
        <f t="shared" si="424"/>
        <v>4575.8237499999996</v>
      </c>
      <c r="V2292" s="44">
        <f t="shared" si="425"/>
        <v>0</v>
      </c>
      <c r="W2292" s="44">
        <f t="shared" si="426"/>
        <v>0</v>
      </c>
      <c r="X2292" s="44">
        <f t="shared" si="427"/>
        <v>0</v>
      </c>
      <c r="Y2292" s="44">
        <f t="shared" si="428"/>
        <v>0</v>
      </c>
      <c r="Z2292" s="44">
        <f t="shared" si="429"/>
        <v>173881.30249999999</v>
      </c>
      <c r="AA2292" s="44">
        <f t="shared" si="430"/>
        <v>155578.00749999998</v>
      </c>
      <c r="AB2292" s="44">
        <f t="shared" si="431"/>
        <v>2287.9118749999998</v>
      </c>
      <c r="AC2292" s="44">
        <f t="shared" si="432"/>
        <v>84652.73937499999</v>
      </c>
      <c r="AD2292" s="44">
        <f t="shared" si="433"/>
        <v>25167.030624999999</v>
      </c>
      <c r="AE2292" s="12">
        <f t="shared" si="434"/>
        <v>501052.70062499994</v>
      </c>
    </row>
    <row r="2293" spans="1:31" ht="12.6" hidden="1" customHeight="1" x14ac:dyDescent="0.2">
      <c r="A2293" s="26" t="s">
        <v>2104</v>
      </c>
      <c r="B2293" s="19"/>
      <c r="C2293" s="19"/>
      <c r="D2293" s="20"/>
      <c r="E2293" s="20">
        <v>1</v>
      </c>
      <c r="F2293" s="20"/>
      <c r="G2293" s="21"/>
      <c r="H2293" s="22"/>
      <c r="I2293" s="20"/>
      <c r="J2293" s="20">
        <v>25</v>
      </c>
      <c r="K2293" s="20"/>
      <c r="L2293" s="20">
        <v>2</v>
      </c>
      <c r="M2293" s="20">
        <v>51</v>
      </c>
      <c r="N2293" s="20"/>
      <c r="O2293" s="20">
        <v>79</v>
      </c>
      <c r="P2293" s="23" t="str">
        <f>VLOOKUP(A2293,'ИЗ ОСНОВЫ НОМЕНКЛАТУР'!D:E,2,0)</f>
        <v>Ручки, крючки, опоры</v>
      </c>
      <c r="Q2293" s="23" t="str">
        <f>VLOOKUP(A2293,'ИЗ ОСНОВЫ НОМЕНКЛАТУР'!D:F,3,0)</f>
        <v>Пинго опоры</v>
      </c>
      <c r="R2293" s="40">
        <f>VLOOKUP(A:A,'ИЗ ОСНОВЫ НОМЕНКЛАТУР'!D:G,4,0)</f>
        <v>1301.1321666666665</v>
      </c>
      <c r="S2293" s="12" t="str">
        <f>VLOOKUP(A:A,'ИЗ ОСНОВЫ НОМЕНКЛАТУР'!D:H,5,0)</f>
        <v>C</v>
      </c>
      <c r="T2293" s="44">
        <f t="shared" si="423"/>
        <v>0</v>
      </c>
      <c r="U2293" s="44">
        <f t="shared" si="424"/>
        <v>1301.1321666666665</v>
      </c>
      <c r="V2293" s="44">
        <f t="shared" si="425"/>
        <v>0</v>
      </c>
      <c r="W2293" s="44">
        <f t="shared" si="426"/>
        <v>0</v>
      </c>
      <c r="X2293" s="44">
        <f t="shared" si="427"/>
        <v>0</v>
      </c>
      <c r="Y2293" s="44">
        <f t="shared" si="428"/>
        <v>0</v>
      </c>
      <c r="Z2293" s="44">
        <f t="shared" si="429"/>
        <v>32528.304166666665</v>
      </c>
      <c r="AA2293" s="44">
        <f t="shared" si="430"/>
        <v>0</v>
      </c>
      <c r="AB2293" s="44">
        <f t="shared" si="431"/>
        <v>2602.2643333333331</v>
      </c>
      <c r="AC2293" s="44">
        <f t="shared" si="432"/>
        <v>66357.7405</v>
      </c>
      <c r="AD2293" s="44">
        <f t="shared" si="433"/>
        <v>0</v>
      </c>
      <c r="AE2293" s="12">
        <f t="shared" si="434"/>
        <v>102789.44116666666</v>
      </c>
    </row>
    <row r="2294" spans="1:31" ht="12.6" hidden="1" customHeight="1" x14ac:dyDescent="0.2">
      <c r="A2294" s="26" t="s">
        <v>2094</v>
      </c>
      <c r="B2294" s="19"/>
      <c r="C2294" s="19"/>
      <c r="D2294" s="20">
        <v>4</v>
      </c>
      <c r="E2294" s="20">
        <v>7</v>
      </c>
      <c r="F2294" s="20"/>
      <c r="G2294" s="21"/>
      <c r="H2294" s="22"/>
      <c r="I2294" s="20"/>
      <c r="J2294" s="20">
        <v>81</v>
      </c>
      <c r="K2294" s="20"/>
      <c r="L2294" s="20">
        <v>2</v>
      </c>
      <c r="M2294" s="20">
        <v>17</v>
      </c>
      <c r="N2294" s="20">
        <v>36</v>
      </c>
      <c r="O2294" s="20">
        <v>147</v>
      </c>
      <c r="P2294" s="23" t="str">
        <f>VLOOKUP(A2294,'ИЗ ОСНОВЫ НОМЕНКЛАТУР'!D:E,2,0)</f>
        <v>Ручки, крючки, опоры</v>
      </c>
      <c r="Q2294" s="23" t="str">
        <f>VLOOKUP(A2294,'ИЗ ОСНОВЫ НОМЕНКЛАТУР'!D:F,3,0)</f>
        <v>Пинго опоры</v>
      </c>
      <c r="R2294" s="40">
        <f>VLOOKUP(A:A,'ИЗ ОСНОВЫ НОМЕНКЛАТУР'!D:G,4,0)</f>
        <v>1156.4774011299435</v>
      </c>
      <c r="S2294" s="12" t="str">
        <f>VLOOKUP(A:A,'ИЗ ОСНОВЫ НОМЕНКЛАТУР'!D:H,5,0)</f>
        <v>C</v>
      </c>
      <c r="T2294" s="44">
        <f t="shared" si="423"/>
        <v>4625.9096045197739</v>
      </c>
      <c r="U2294" s="44">
        <f t="shared" si="424"/>
        <v>8095.3418079096045</v>
      </c>
      <c r="V2294" s="44">
        <f t="shared" si="425"/>
        <v>0</v>
      </c>
      <c r="W2294" s="44">
        <f t="shared" si="426"/>
        <v>0</v>
      </c>
      <c r="X2294" s="44">
        <f t="shared" si="427"/>
        <v>0</v>
      </c>
      <c r="Y2294" s="44">
        <f t="shared" si="428"/>
        <v>0</v>
      </c>
      <c r="Z2294" s="44">
        <f t="shared" si="429"/>
        <v>93674.669491525419</v>
      </c>
      <c r="AA2294" s="44">
        <f t="shared" si="430"/>
        <v>0</v>
      </c>
      <c r="AB2294" s="44">
        <f t="shared" si="431"/>
        <v>2312.9548022598869</v>
      </c>
      <c r="AC2294" s="44">
        <f t="shared" si="432"/>
        <v>19660.115819209041</v>
      </c>
      <c r="AD2294" s="44">
        <f t="shared" si="433"/>
        <v>41633.186440677964</v>
      </c>
      <c r="AE2294" s="12">
        <f t="shared" si="434"/>
        <v>170002.17796610168</v>
      </c>
    </row>
    <row r="2295" spans="1:31" ht="12.6" hidden="1" customHeight="1" x14ac:dyDescent="0.2">
      <c r="A2295" s="26" t="s">
        <v>2087</v>
      </c>
      <c r="B2295" s="19"/>
      <c r="C2295" s="19"/>
      <c r="D2295" s="20"/>
      <c r="E2295" s="20">
        <v>214</v>
      </c>
      <c r="F2295" s="20"/>
      <c r="G2295" s="21"/>
      <c r="H2295" s="22"/>
      <c r="I2295" s="20">
        <v>7200</v>
      </c>
      <c r="J2295" s="20">
        <v>2130</v>
      </c>
      <c r="K2295" s="20">
        <v>4800</v>
      </c>
      <c r="L2295" s="20">
        <v>70</v>
      </c>
      <c r="M2295" s="20">
        <v>500</v>
      </c>
      <c r="N2295" s="20">
        <v>1904</v>
      </c>
      <c r="O2295" s="20">
        <v>16818</v>
      </c>
      <c r="P2295" s="23" t="str">
        <f>VLOOKUP(A2295,'ИЗ ОСНОВЫ НОМЕНКЛАТУР'!D:E,2,0)</f>
        <v>Ручки, крючки, опоры</v>
      </c>
      <c r="Q2295" s="23" t="str">
        <f>VLOOKUP(A2295,'ИЗ ОСНОВЫ НОМЕНКЛАТУР'!D:F,3,0)</f>
        <v>Пинго опоры</v>
      </c>
      <c r="R2295" s="40">
        <f>VLOOKUP(A:A,'ИЗ ОСНОВЫ НОМЕНКЛАТУР'!D:G,4,0)</f>
        <v>86.907197429699934</v>
      </c>
      <c r="S2295" s="12" t="str">
        <f>VLOOKUP(A:A,'ИЗ ОСНОВЫ НОМЕНКЛАТУР'!D:H,5,0)</f>
        <v>B</v>
      </c>
      <c r="T2295" s="44">
        <f t="shared" si="423"/>
        <v>0</v>
      </c>
      <c r="U2295" s="44">
        <f t="shared" si="424"/>
        <v>18598.140249955784</v>
      </c>
      <c r="V2295" s="44">
        <f t="shared" si="425"/>
        <v>0</v>
      </c>
      <c r="W2295" s="44">
        <f t="shared" si="426"/>
        <v>0</v>
      </c>
      <c r="X2295" s="44">
        <f t="shared" si="427"/>
        <v>0</v>
      </c>
      <c r="Y2295" s="44">
        <f t="shared" si="428"/>
        <v>625731.8214938395</v>
      </c>
      <c r="Z2295" s="44">
        <f t="shared" si="429"/>
        <v>185112.33052526086</v>
      </c>
      <c r="AA2295" s="44">
        <f t="shared" si="430"/>
        <v>417154.54766255966</v>
      </c>
      <c r="AB2295" s="44">
        <f t="shared" si="431"/>
        <v>6083.503820078995</v>
      </c>
      <c r="AC2295" s="44">
        <f t="shared" si="432"/>
        <v>43453.59871484997</v>
      </c>
      <c r="AD2295" s="44">
        <f t="shared" si="433"/>
        <v>165471.30390614868</v>
      </c>
      <c r="AE2295" s="12">
        <f t="shared" si="434"/>
        <v>1461605.2463726935</v>
      </c>
    </row>
    <row r="2296" spans="1:31" ht="12.6" hidden="1" customHeight="1" x14ac:dyDescent="0.2">
      <c r="A2296" s="26" t="s">
        <v>2125</v>
      </c>
      <c r="B2296" s="19"/>
      <c r="C2296" s="19"/>
      <c r="D2296" s="20"/>
      <c r="E2296" s="21"/>
      <c r="F2296" s="22"/>
      <c r="G2296" s="21"/>
      <c r="H2296" s="22"/>
      <c r="I2296" s="20"/>
      <c r="J2296" s="20"/>
      <c r="K2296" s="20"/>
      <c r="L2296" s="20">
        <v>273</v>
      </c>
      <c r="M2296" s="20">
        <v>100</v>
      </c>
      <c r="N2296" s="20"/>
      <c r="O2296" s="20">
        <v>373</v>
      </c>
      <c r="P2296" s="23" t="str">
        <f>VLOOKUP(A2296,'ИЗ ОСНОВЫ НОМЕНКЛАТУР'!D:E,2,0)</f>
        <v>Ручки, крючки, опоры</v>
      </c>
      <c r="Q2296" s="23" t="str">
        <f>VLOOKUP(A2296,'ИЗ ОСНОВЫ НОМЕНКЛАТУР'!D:F,3,0)</f>
        <v>Пинго опоры</v>
      </c>
      <c r="R2296" s="40">
        <f>VLOOKUP(A:A,'ИЗ ОСНОВЫ НОМЕНКЛАТУР'!D:G,4,0)</f>
        <v>30</v>
      </c>
      <c r="S2296" s="12" t="str">
        <f>VLOOKUP(A:A,'ИЗ ОСНОВЫ НОМЕНКЛАТУР'!D:H,5,0)</f>
        <v>C</v>
      </c>
      <c r="T2296" s="44">
        <f t="shared" si="423"/>
        <v>0</v>
      </c>
      <c r="U2296" s="44">
        <f t="shared" si="424"/>
        <v>0</v>
      </c>
      <c r="V2296" s="44">
        <f t="shared" si="425"/>
        <v>0</v>
      </c>
      <c r="W2296" s="44">
        <f t="shared" si="426"/>
        <v>0</v>
      </c>
      <c r="X2296" s="44">
        <f t="shared" si="427"/>
        <v>0</v>
      </c>
      <c r="Y2296" s="44">
        <f t="shared" si="428"/>
        <v>0</v>
      </c>
      <c r="Z2296" s="44">
        <f t="shared" si="429"/>
        <v>0</v>
      </c>
      <c r="AA2296" s="44">
        <f t="shared" si="430"/>
        <v>0</v>
      </c>
      <c r="AB2296" s="44">
        <f t="shared" si="431"/>
        <v>8190</v>
      </c>
      <c r="AC2296" s="44">
        <f t="shared" si="432"/>
        <v>3000</v>
      </c>
      <c r="AD2296" s="44">
        <f t="shared" si="433"/>
        <v>0</v>
      </c>
      <c r="AE2296" s="12">
        <f t="shared" si="434"/>
        <v>11190</v>
      </c>
    </row>
    <row r="2297" spans="1:31" ht="12.6" hidden="1" customHeight="1" x14ac:dyDescent="0.2">
      <c r="A2297" s="26" t="s">
        <v>2112</v>
      </c>
      <c r="B2297" s="19"/>
      <c r="C2297" s="19"/>
      <c r="D2297" s="20">
        <v>40</v>
      </c>
      <c r="E2297" s="20">
        <v>24</v>
      </c>
      <c r="F2297" s="20"/>
      <c r="G2297" s="21"/>
      <c r="H2297" s="22"/>
      <c r="I2297" s="20"/>
      <c r="J2297" s="20">
        <v>40</v>
      </c>
      <c r="K2297" s="20"/>
      <c r="L2297" s="20"/>
      <c r="M2297" s="20"/>
      <c r="N2297" s="20">
        <v>35</v>
      </c>
      <c r="O2297" s="20">
        <v>139</v>
      </c>
      <c r="P2297" s="23" t="str">
        <f>VLOOKUP(A2297,'ИЗ ОСНОВЫ НОМЕНКЛАТУР'!D:E,2,0)</f>
        <v>Ручки, крючки, опоры</v>
      </c>
      <c r="Q2297" s="23" t="str">
        <f>VLOOKUP(A2297,'ИЗ ОСНОВЫ НОМЕНКЛАТУР'!D:F,3,0)</f>
        <v>Пинго опоры</v>
      </c>
      <c r="R2297" s="40">
        <f>VLOOKUP(A:A,'ИЗ ОСНОВЫ НОМЕНКЛАТУР'!D:G,4,0)</f>
        <v>683.8957894736842</v>
      </c>
      <c r="S2297" s="12" t="str">
        <f>VLOOKUP(A:A,'ИЗ ОСНОВЫ НОМЕНКЛАТУР'!D:H,5,0)</f>
        <v>C</v>
      </c>
      <c r="T2297" s="44">
        <f t="shared" si="423"/>
        <v>27355.831578947367</v>
      </c>
      <c r="U2297" s="44">
        <f t="shared" si="424"/>
        <v>16413.498947368422</v>
      </c>
      <c r="V2297" s="44">
        <f t="shared" si="425"/>
        <v>0</v>
      </c>
      <c r="W2297" s="44">
        <f t="shared" si="426"/>
        <v>0</v>
      </c>
      <c r="X2297" s="44">
        <f t="shared" si="427"/>
        <v>0</v>
      </c>
      <c r="Y2297" s="44">
        <f t="shared" si="428"/>
        <v>0</v>
      </c>
      <c r="Z2297" s="44">
        <f t="shared" si="429"/>
        <v>27355.831578947367</v>
      </c>
      <c r="AA2297" s="44">
        <f t="shared" si="430"/>
        <v>0</v>
      </c>
      <c r="AB2297" s="44">
        <f t="shared" si="431"/>
        <v>0</v>
      </c>
      <c r="AC2297" s="44">
        <f t="shared" si="432"/>
        <v>0</v>
      </c>
      <c r="AD2297" s="44">
        <f t="shared" si="433"/>
        <v>23936.352631578946</v>
      </c>
      <c r="AE2297" s="12">
        <f t="shared" si="434"/>
        <v>95061.514736842102</v>
      </c>
    </row>
    <row r="2298" spans="1:31" ht="12.6" hidden="1" customHeight="1" x14ac:dyDescent="0.2">
      <c r="A2298" s="26" t="s">
        <v>2079</v>
      </c>
      <c r="B2298" s="19"/>
      <c r="C2298" s="19"/>
      <c r="D2298" s="20"/>
      <c r="E2298" s="20">
        <v>129</v>
      </c>
      <c r="F2298" s="20"/>
      <c r="G2298" s="21"/>
      <c r="H2298" s="22"/>
      <c r="I2298" s="20">
        <v>1000</v>
      </c>
      <c r="J2298" s="20">
        <v>1633</v>
      </c>
      <c r="K2298" s="20"/>
      <c r="L2298" s="20">
        <v>130</v>
      </c>
      <c r="M2298" s="20">
        <v>1000</v>
      </c>
      <c r="N2298" s="20">
        <v>696</v>
      </c>
      <c r="O2298" s="20">
        <v>4588</v>
      </c>
      <c r="P2298" s="23" t="str">
        <f>VLOOKUP(A2298,'ИЗ ОСНОВЫ НОМЕНКЛАТУР'!D:E,2,0)</f>
        <v>Ручки, крючки, опоры</v>
      </c>
      <c r="Q2298" s="23" t="str">
        <f>VLOOKUP(A2298,'ИЗ ОСНОВЫ НОМЕНКЛАТУР'!D:F,3,0)</f>
        <v>Пинго опоры</v>
      </c>
      <c r="R2298" s="40">
        <f>VLOOKUP(A:A,'ИЗ ОСНОВЫ НОМЕНКЛАТУР'!D:G,4,0)</f>
        <v>43.97619694656489</v>
      </c>
      <c r="S2298" s="12" t="str">
        <f>VLOOKUP(A:A,'ИЗ ОСНОВЫ НОМЕНКЛАТУР'!D:H,5,0)</f>
        <v>B</v>
      </c>
      <c r="T2298" s="44">
        <f t="shared" si="423"/>
        <v>0</v>
      </c>
      <c r="U2298" s="44">
        <f t="shared" si="424"/>
        <v>5672.9294061068713</v>
      </c>
      <c r="V2298" s="44">
        <f t="shared" si="425"/>
        <v>0</v>
      </c>
      <c r="W2298" s="44">
        <f t="shared" si="426"/>
        <v>0</v>
      </c>
      <c r="X2298" s="44">
        <f t="shared" si="427"/>
        <v>0</v>
      </c>
      <c r="Y2298" s="44">
        <f t="shared" si="428"/>
        <v>43976.196946564887</v>
      </c>
      <c r="Z2298" s="44">
        <f t="shared" si="429"/>
        <v>71813.129613740472</v>
      </c>
      <c r="AA2298" s="44">
        <f t="shared" si="430"/>
        <v>0</v>
      </c>
      <c r="AB2298" s="44">
        <f t="shared" si="431"/>
        <v>5716.9056030534357</v>
      </c>
      <c r="AC2298" s="44">
        <f t="shared" si="432"/>
        <v>43976.196946564887</v>
      </c>
      <c r="AD2298" s="44">
        <f t="shared" si="433"/>
        <v>30607.433074809163</v>
      </c>
      <c r="AE2298" s="12">
        <f t="shared" si="434"/>
        <v>201762.79159083971</v>
      </c>
    </row>
    <row r="2299" spans="1:31" ht="12.6" hidden="1" customHeight="1" x14ac:dyDescent="0.2">
      <c r="A2299" s="26" t="s">
        <v>2080</v>
      </c>
      <c r="B2299" s="19"/>
      <c r="C2299" s="19"/>
      <c r="D2299" s="20"/>
      <c r="E2299" s="20">
        <v>327</v>
      </c>
      <c r="F2299" s="20"/>
      <c r="G2299" s="21"/>
      <c r="H2299" s="22"/>
      <c r="I2299" s="20">
        <v>1000</v>
      </c>
      <c r="J2299" s="20">
        <v>2374</v>
      </c>
      <c r="K2299" s="20"/>
      <c r="L2299" s="20">
        <v>212</v>
      </c>
      <c r="M2299" s="20">
        <v>1200</v>
      </c>
      <c r="N2299" s="20">
        <v>2076</v>
      </c>
      <c r="O2299" s="20">
        <v>7189</v>
      </c>
      <c r="P2299" s="23" t="str">
        <f>VLOOKUP(A2299,'ИЗ ОСНОВЫ НОМЕНКЛАТУР'!D:E,2,0)</f>
        <v>Ручки, крючки, опоры</v>
      </c>
      <c r="Q2299" s="23" t="str">
        <f>VLOOKUP(A2299,'ИЗ ОСНОВЫ НОМЕНКЛАТУР'!D:F,3,0)</f>
        <v>Пинго опоры</v>
      </c>
      <c r="R2299" s="40">
        <f>VLOOKUP(A:A,'ИЗ ОСНОВЫ НОМЕНКЛАТУР'!D:G,4,0)</f>
        <v>42.849022953790396</v>
      </c>
      <c r="S2299" s="12" t="str">
        <f>VLOOKUP(A:A,'ИЗ ОСНОВЫ НОМЕНКЛАТУР'!D:H,5,0)</f>
        <v>B</v>
      </c>
      <c r="T2299" s="44">
        <f t="shared" si="423"/>
        <v>0</v>
      </c>
      <c r="U2299" s="44">
        <f t="shared" si="424"/>
        <v>14011.63050588946</v>
      </c>
      <c r="V2299" s="44">
        <f t="shared" si="425"/>
        <v>0</v>
      </c>
      <c r="W2299" s="44">
        <f t="shared" si="426"/>
        <v>0</v>
      </c>
      <c r="X2299" s="44">
        <f t="shared" si="427"/>
        <v>0</v>
      </c>
      <c r="Y2299" s="44">
        <f t="shared" si="428"/>
        <v>42849.022953790394</v>
      </c>
      <c r="Z2299" s="44">
        <f t="shared" si="429"/>
        <v>101723.5804922984</v>
      </c>
      <c r="AA2299" s="44">
        <f t="shared" si="430"/>
        <v>0</v>
      </c>
      <c r="AB2299" s="44">
        <f t="shared" si="431"/>
        <v>9083.9928662035636</v>
      </c>
      <c r="AC2299" s="44">
        <f t="shared" si="432"/>
        <v>51418.827544548476</v>
      </c>
      <c r="AD2299" s="44">
        <f t="shared" si="433"/>
        <v>88954.571652068858</v>
      </c>
      <c r="AE2299" s="12">
        <f t="shared" si="434"/>
        <v>308041.62601479917</v>
      </c>
    </row>
    <row r="2300" spans="1:31" ht="12.6" hidden="1" customHeight="1" x14ac:dyDescent="0.2">
      <c r="A2300" s="26" t="s">
        <v>2110</v>
      </c>
      <c r="B2300" s="19"/>
      <c r="C2300" s="19"/>
      <c r="D2300" s="20"/>
      <c r="E2300" s="20">
        <v>27</v>
      </c>
      <c r="F2300" s="20"/>
      <c r="G2300" s="21"/>
      <c r="H2300" s="22"/>
      <c r="I2300" s="20"/>
      <c r="J2300" s="20">
        <v>40</v>
      </c>
      <c r="K2300" s="20"/>
      <c r="L2300" s="20"/>
      <c r="M2300" s="20"/>
      <c r="N2300" s="20"/>
      <c r="O2300" s="20">
        <v>67</v>
      </c>
      <c r="P2300" s="23" t="str">
        <f>VLOOKUP(A2300,'ИЗ ОСНОВЫ НОМЕНКЛАТУР'!D:E,2,0)</f>
        <v>Ручки, крючки, опоры</v>
      </c>
      <c r="Q2300" s="23" t="str">
        <f>VLOOKUP(A2300,'ИЗ ОСНОВЫ НОМЕНКЛАТУР'!D:F,3,0)</f>
        <v>Пинго опоры</v>
      </c>
      <c r="R2300" s="40">
        <f>VLOOKUP(A:A,'ИЗ ОСНОВЫ НОМЕНКЛАТУР'!D:G,4,0)</f>
        <v>665.91300000000001</v>
      </c>
      <c r="S2300" s="12" t="str">
        <f>VLOOKUP(A:A,'ИЗ ОСНОВЫ НОМЕНКЛАТУР'!D:H,5,0)</f>
        <v>C</v>
      </c>
      <c r="T2300" s="44">
        <f t="shared" si="423"/>
        <v>0</v>
      </c>
      <c r="U2300" s="44">
        <f t="shared" si="424"/>
        <v>17979.651000000002</v>
      </c>
      <c r="V2300" s="44">
        <f t="shared" si="425"/>
        <v>0</v>
      </c>
      <c r="W2300" s="44">
        <f t="shared" si="426"/>
        <v>0</v>
      </c>
      <c r="X2300" s="44">
        <f t="shared" si="427"/>
        <v>0</v>
      </c>
      <c r="Y2300" s="44">
        <f t="shared" si="428"/>
        <v>0</v>
      </c>
      <c r="Z2300" s="44">
        <f t="shared" si="429"/>
        <v>26636.52</v>
      </c>
      <c r="AA2300" s="44">
        <f t="shared" si="430"/>
        <v>0</v>
      </c>
      <c r="AB2300" s="44">
        <f t="shared" si="431"/>
        <v>0</v>
      </c>
      <c r="AC2300" s="44">
        <f t="shared" si="432"/>
        <v>0</v>
      </c>
      <c r="AD2300" s="44">
        <f t="shared" si="433"/>
        <v>0</v>
      </c>
      <c r="AE2300" s="12">
        <f t="shared" si="434"/>
        <v>44616.171000000002</v>
      </c>
    </row>
    <row r="2301" spans="1:31" ht="12.6" hidden="1" customHeight="1" x14ac:dyDescent="0.2">
      <c r="A2301" s="26" t="s">
        <v>2050</v>
      </c>
      <c r="B2301" s="19"/>
      <c r="C2301" s="19"/>
      <c r="D2301" s="20">
        <v>1500</v>
      </c>
      <c r="E2301" s="20">
        <v>225</v>
      </c>
      <c r="F2301" s="20"/>
      <c r="G2301" s="21"/>
      <c r="H2301" s="22"/>
      <c r="I2301" s="20">
        <v>4500</v>
      </c>
      <c r="J2301" s="20">
        <v>3131</v>
      </c>
      <c r="K2301" s="20">
        <v>1200</v>
      </c>
      <c r="L2301" s="20">
        <v>160</v>
      </c>
      <c r="M2301" s="20">
        <v>3000</v>
      </c>
      <c r="N2301" s="20">
        <v>538</v>
      </c>
      <c r="O2301" s="20">
        <v>14254</v>
      </c>
      <c r="P2301" s="23" t="str">
        <f>VLOOKUP(A2301,'ИЗ ОСНОВЫ НОМЕНКЛАТУР'!D:E,2,0)</f>
        <v>Ручки, крючки, опоры</v>
      </c>
      <c r="Q2301" s="23" t="str">
        <f>VLOOKUP(A2301,'ИЗ ОСНОВЫ НОМЕНКЛАТУР'!D:F,3,0)</f>
        <v>Опоры пластиковые и клипсы</v>
      </c>
      <c r="R2301" s="40">
        <f>VLOOKUP(A:A,'ИЗ ОСНОВЫ НОМЕНКЛАТУР'!D:G,4,0)</f>
        <v>73.884666782820801</v>
      </c>
      <c r="S2301" s="12" t="str">
        <f>VLOOKUP(A:A,'ИЗ ОСНОВЫ НОМЕНКЛАТУР'!D:H,5,0)</f>
        <v>B</v>
      </c>
      <c r="T2301" s="44">
        <f t="shared" si="423"/>
        <v>110827.0001742312</v>
      </c>
      <c r="U2301" s="44">
        <f t="shared" si="424"/>
        <v>16624.050026134679</v>
      </c>
      <c r="V2301" s="44">
        <f t="shared" si="425"/>
        <v>0</v>
      </c>
      <c r="W2301" s="44">
        <f t="shared" si="426"/>
        <v>0</v>
      </c>
      <c r="X2301" s="44">
        <f t="shared" si="427"/>
        <v>0</v>
      </c>
      <c r="Y2301" s="44">
        <f t="shared" si="428"/>
        <v>332481.00052269362</v>
      </c>
      <c r="Z2301" s="44">
        <f t="shared" si="429"/>
        <v>231332.89169701192</v>
      </c>
      <c r="AA2301" s="44">
        <f t="shared" si="430"/>
        <v>88661.600139384958</v>
      </c>
      <c r="AB2301" s="44">
        <f t="shared" si="431"/>
        <v>11821.546685251327</v>
      </c>
      <c r="AC2301" s="44">
        <f t="shared" si="432"/>
        <v>221654.0003484624</v>
      </c>
      <c r="AD2301" s="44">
        <f t="shared" si="433"/>
        <v>39749.950729157594</v>
      </c>
      <c r="AE2301" s="12">
        <f t="shared" si="434"/>
        <v>1053152.0403223278</v>
      </c>
    </row>
    <row r="2302" spans="1:31" ht="12.6" hidden="1" customHeight="1" x14ac:dyDescent="0.2">
      <c r="A2302" s="26" t="s">
        <v>2052</v>
      </c>
      <c r="B2302" s="19"/>
      <c r="C2302" s="19"/>
      <c r="D2302" s="20"/>
      <c r="E2302" s="21"/>
      <c r="F2302" s="22"/>
      <c r="G2302" s="21"/>
      <c r="H2302" s="22"/>
      <c r="I2302" s="20"/>
      <c r="J2302" s="20">
        <v>25722</v>
      </c>
      <c r="K2302" s="20">
        <v>21000</v>
      </c>
      <c r="L2302" s="20"/>
      <c r="M2302" s="20"/>
      <c r="N2302" s="20">
        <v>436</v>
      </c>
      <c r="O2302" s="20">
        <v>47158</v>
      </c>
      <c r="P2302" s="23" t="str">
        <f>VLOOKUP(A2302,'ИЗ ОСНОВЫ НОМЕНКЛАТУР'!D:E,2,0)</f>
        <v>Ручки, крючки, опоры</v>
      </c>
      <c r="Q2302" s="23" t="str">
        <f>VLOOKUP(A2302,'ИЗ ОСНОВЫ НОМЕНКЛАТУР'!D:F,3,0)</f>
        <v>Опоры пластиковые и клипсы</v>
      </c>
      <c r="R2302" s="40">
        <f>VLOOKUP(A:A,'ИЗ ОСНОВЫ НОМЕНКЛАТУР'!D:G,4,0)</f>
        <v>40.04454053743023</v>
      </c>
      <c r="S2302" s="12" t="str">
        <f>VLOOKUP(A:A,'ИЗ ОСНОВЫ НОМЕНКЛАТУР'!D:H,5,0)</f>
        <v>B</v>
      </c>
      <c r="T2302" s="44">
        <f t="shared" si="423"/>
        <v>0</v>
      </c>
      <c r="U2302" s="44">
        <f t="shared" si="424"/>
        <v>0</v>
      </c>
      <c r="V2302" s="44">
        <f t="shared" si="425"/>
        <v>0</v>
      </c>
      <c r="W2302" s="44">
        <f t="shared" si="426"/>
        <v>0</v>
      </c>
      <c r="X2302" s="44">
        <f t="shared" si="427"/>
        <v>0</v>
      </c>
      <c r="Y2302" s="44">
        <f t="shared" si="428"/>
        <v>0</v>
      </c>
      <c r="Z2302" s="44">
        <f t="shared" si="429"/>
        <v>1030025.6717037804</v>
      </c>
      <c r="AA2302" s="44">
        <f t="shared" si="430"/>
        <v>840935.3512860348</v>
      </c>
      <c r="AB2302" s="44">
        <f t="shared" si="431"/>
        <v>0</v>
      </c>
      <c r="AC2302" s="44">
        <f t="shared" si="432"/>
        <v>0</v>
      </c>
      <c r="AD2302" s="44">
        <f t="shared" si="433"/>
        <v>17459.419674319579</v>
      </c>
      <c r="AE2302" s="12">
        <f t="shared" si="434"/>
        <v>1888420.4426641348</v>
      </c>
    </row>
    <row r="2303" spans="1:31" ht="12.6" hidden="1" customHeight="1" x14ac:dyDescent="0.2">
      <c r="A2303" s="26" t="s">
        <v>2058</v>
      </c>
      <c r="B2303" s="19"/>
      <c r="C2303" s="19"/>
      <c r="D2303" s="20"/>
      <c r="E2303" s="21"/>
      <c r="F2303" s="22"/>
      <c r="G2303" s="21"/>
      <c r="H2303" s="22"/>
      <c r="I2303" s="20"/>
      <c r="J2303" s="20"/>
      <c r="K2303" s="20">
        <v>14500</v>
      </c>
      <c r="L2303" s="20"/>
      <c r="M2303" s="20"/>
      <c r="N2303" s="20">
        <v>370</v>
      </c>
      <c r="O2303" s="20">
        <v>14870</v>
      </c>
      <c r="P2303" s="23" t="str">
        <f>VLOOKUP(A2303,'ИЗ ОСНОВЫ НОМЕНКЛАТУР'!D:E,2,0)</f>
        <v>Ручки, крючки, опоры</v>
      </c>
      <c r="Q2303" s="23" t="str">
        <f>VLOOKUP(A2303,'ИЗ ОСНОВЫ НОМЕНКЛАТУР'!D:F,3,0)</f>
        <v>Опоры пластиковые и клипсы</v>
      </c>
      <c r="R2303" s="40">
        <f>VLOOKUP(A:A,'ИЗ ОСНОВЫ НОМЕНКЛАТУР'!D:G,4,0)</f>
        <v>26.804126357354395</v>
      </c>
      <c r="S2303" s="12" t="str">
        <f>VLOOKUP(A:A,'ИЗ ОСНОВЫ НОМЕНКЛАТУР'!D:H,5,0)</f>
        <v>C</v>
      </c>
      <c r="T2303" s="44">
        <f t="shared" si="423"/>
        <v>0</v>
      </c>
      <c r="U2303" s="44">
        <f t="shared" si="424"/>
        <v>0</v>
      </c>
      <c r="V2303" s="44">
        <f t="shared" si="425"/>
        <v>0</v>
      </c>
      <c r="W2303" s="44">
        <f t="shared" si="426"/>
        <v>0</v>
      </c>
      <c r="X2303" s="44">
        <f t="shared" si="427"/>
        <v>0</v>
      </c>
      <c r="Y2303" s="44">
        <f t="shared" si="428"/>
        <v>0</v>
      </c>
      <c r="Z2303" s="44">
        <f t="shared" si="429"/>
        <v>0</v>
      </c>
      <c r="AA2303" s="44">
        <f t="shared" si="430"/>
        <v>388659.83218163875</v>
      </c>
      <c r="AB2303" s="44">
        <f t="shared" si="431"/>
        <v>0</v>
      </c>
      <c r="AC2303" s="44">
        <f t="shared" si="432"/>
        <v>0</v>
      </c>
      <c r="AD2303" s="44">
        <f t="shared" si="433"/>
        <v>9917.526752221127</v>
      </c>
      <c r="AE2303" s="12">
        <f t="shared" si="434"/>
        <v>398577.35893385985</v>
      </c>
    </row>
    <row r="2304" spans="1:31" ht="12.6" hidden="1" customHeight="1" x14ac:dyDescent="0.2">
      <c r="A2304" s="26" t="s">
        <v>2053</v>
      </c>
      <c r="B2304" s="19"/>
      <c r="C2304" s="19"/>
      <c r="D2304" s="20"/>
      <c r="E2304" s="21"/>
      <c r="F2304" s="22"/>
      <c r="G2304" s="21"/>
      <c r="H2304" s="22"/>
      <c r="I2304" s="20"/>
      <c r="J2304" s="20">
        <v>5523</v>
      </c>
      <c r="K2304" s="20">
        <v>15900</v>
      </c>
      <c r="L2304" s="20"/>
      <c r="M2304" s="20">
        <v>400</v>
      </c>
      <c r="N2304" s="20">
        <v>758</v>
      </c>
      <c r="O2304" s="20">
        <v>22581</v>
      </c>
      <c r="P2304" s="23" t="str">
        <f>VLOOKUP(A2304,'ИЗ ОСНОВЫ НОМЕНКЛАТУР'!D:E,2,0)</f>
        <v>Ручки, крючки, опоры</v>
      </c>
      <c r="Q2304" s="23" t="str">
        <f>VLOOKUP(A2304,'ИЗ ОСНОВЫ НОМЕНКЛАТУР'!D:F,3,0)</f>
        <v>Опоры пластиковые и клипсы</v>
      </c>
      <c r="R2304" s="40">
        <f>VLOOKUP(A:A,'ИЗ ОСНОВЫ НОМЕНКЛАТУР'!D:G,4,0)</f>
        <v>47.899682106047436</v>
      </c>
      <c r="S2304" s="12" t="str">
        <f>VLOOKUP(A:A,'ИЗ ОСНОВЫ НОМЕНКЛАТУР'!D:H,5,0)</f>
        <v>B</v>
      </c>
      <c r="T2304" s="44">
        <f t="shared" si="423"/>
        <v>0</v>
      </c>
      <c r="U2304" s="44">
        <f t="shared" si="424"/>
        <v>0</v>
      </c>
      <c r="V2304" s="44">
        <f t="shared" si="425"/>
        <v>0</v>
      </c>
      <c r="W2304" s="44">
        <f t="shared" si="426"/>
        <v>0</v>
      </c>
      <c r="X2304" s="44">
        <f t="shared" si="427"/>
        <v>0</v>
      </c>
      <c r="Y2304" s="44">
        <f t="shared" si="428"/>
        <v>0</v>
      </c>
      <c r="Z2304" s="44">
        <f t="shared" si="429"/>
        <v>264549.94427169999</v>
      </c>
      <c r="AA2304" s="44">
        <f t="shared" si="430"/>
        <v>761604.94548615429</v>
      </c>
      <c r="AB2304" s="44">
        <f t="shared" si="431"/>
        <v>0</v>
      </c>
      <c r="AC2304" s="44">
        <f t="shared" si="432"/>
        <v>19159.872842418976</v>
      </c>
      <c r="AD2304" s="44">
        <f t="shared" si="433"/>
        <v>36307.95903638396</v>
      </c>
      <c r="AE2304" s="12">
        <f t="shared" si="434"/>
        <v>1081622.7216366571</v>
      </c>
    </row>
    <row r="2305" spans="1:31" ht="12.6" hidden="1" customHeight="1" x14ac:dyDescent="0.2">
      <c r="A2305" s="26" t="s">
        <v>2047</v>
      </c>
      <c r="B2305" s="19"/>
      <c r="C2305" s="19"/>
      <c r="D2305" s="20">
        <v>250</v>
      </c>
      <c r="E2305" s="20">
        <v>164</v>
      </c>
      <c r="F2305" s="20"/>
      <c r="G2305" s="21"/>
      <c r="H2305" s="22"/>
      <c r="I2305" s="20">
        <v>39500</v>
      </c>
      <c r="J2305" s="20">
        <v>5553</v>
      </c>
      <c r="K2305" s="20">
        <v>2550</v>
      </c>
      <c r="L2305" s="20">
        <v>132</v>
      </c>
      <c r="M2305" s="20">
        <v>12250</v>
      </c>
      <c r="N2305" s="20">
        <v>270</v>
      </c>
      <c r="O2305" s="20">
        <v>60669</v>
      </c>
      <c r="P2305" s="23" t="str">
        <f>VLOOKUP(A2305,'ИЗ ОСНОВЫ НОМЕНКЛАТУР'!D:E,2,0)</f>
        <v>Ручки, крючки, опоры</v>
      </c>
      <c r="Q2305" s="23" t="str">
        <f>VLOOKUP(A2305,'ИЗ ОСНОВЫ НОМЕНКЛАТУР'!D:F,3,0)</f>
        <v>Опоры пластиковые и клипсы</v>
      </c>
      <c r="R2305" s="40">
        <f>VLOOKUP(A:A,'ИЗ ОСНОВЫ НОМЕНКЛАТУР'!D:G,4,0)</f>
        <v>59.292255091468597</v>
      </c>
      <c r="S2305" s="12" t="str">
        <f>VLOOKUP(A:A,'ИЗ ОСНОВЫ НОМЕНКЛАТУР'!D:H,5,0)</f>
        <v>A</v>
      </c>
      <c r="T2305" s="44">
        <f t="shared" si="423"/>
        <v>14823.06377286715</v>
      </c>
      <c r="U2305" s="44">
        <f t="shared" si="424"/>
        <v>9723.9298350008503</v>
      </c>
      <c r="V2305" s="44">
        <f t="shared" si="425"/>
        <v>0</v>
      </c>
      <c r="W2305" s="44">
        <f t="shared" si="426"/>
        <v>0</v>
      </c>
      <c r="X2305" s="44">
        <f t="shared" si="427"/>
        <v>0</v>
      </c>
      <c r="Y2305" s="44">
        <f t="shared" si="428"/>
        <v>2342044.0761130094</v>
      </c>
      <c r="Z2305" s="44">
        <f t="shared" si="429"/>
        <v>329249.8925229251</v>
      </c>
      <c r="AA2305" s="44">
        <f t="shared" si="430"/>
        <v>151195.25048324492</v>
      </c>
      <c r="AB2305" s="44">
        <f t="shared" si="431"/>
        <v>7826.577672073855</v>
      </c>
      <c r="AC2305" s="44">
        <f t="shared" si="432"/>
        <v>726330.12487049028</v>
      </c>
      <c r="AD2305" s="44">
        <f t="shared" si="433"/>
        <v>16008.908874696521</v>
      </c>
      <c r="AE2305" s="12">
        <f t="shared" si="434"/>
        <v>3597201.8241443085</v>
      </c>
    </row>
    <row r="2306" spans="1:31" ht="12.6" hidden="1" customHeight="1" x14ac:dyDescent="0.2">
      <c r="A2306" s="26" t="s">
        <v>2048</v>
      </c>
      <c r="B2306" s="19"/>
      <c r="C2306" s="19"/>
      <c r="D2306" s="20"/>
      <c r="E2306" s="20">
        <v>126</v>
      </c>
      <c r="F2306" s="20"/>
      <c r="G2306" s="21"/>
      <c r="H2306" s="22"/>
      <c r="I2306" s="20"/>
      <c r="J2306" s="20">
        <v>1220</v>
      </c>
      <c r="K2306" s="20">
        <v>3500</v>
      </c>
      <c r="L2306" s="20">
        <v>206</v>
      </c>
      <c r="M2306" s="20">
        <v>1200</v>
      </c>
      <c r="N2306" s="20">
        <v>153</v>
      </c>
      <c r="O2306" s="20">
        <v>6405</v>
      </c>
      <c r="P2306" s="23" t="str">
        <f>VLOOKUP(A2306,'ИЗ ОСНОВЫ НОМЕНКЛАТУР'!D:E,2,0)</f>
        <v>Ручки, крючки, опоры</v>
      </c>
      <c r="Q2306" s="23" t="str">
        <f>VLOOKUP(A2306,'ИЗ ОСНОВЫ НОМЕНКЛАТУР'!D:F,3,0)</f>
        <v>Опоры пластиковые и клипсы</v>
      </c>
      <c r="R2306" s="40">
        <f>VLOOKUP(A:A,'ИЗ ОСНОВЫ НОМЕНКЛАТУР'!D:G,4,0)</f>
        <v>100.66570642098759</v>
      </c>
      <c r="S2306" s="12" t="str">
        <f>VLOOKUP(A:A,'ИЗ ОСНОВЫ НОМЕНКЛАТУР'!D:H,5,0)</f>
        <v>B</v>
      </c>
      <c r="T2306" s="44">
        <f t="shared" si="423"/>
        <v>0</v>
      </c>
      <c r="U2306" s="44">
        <f t="shared" si="424"/>
        <v>12683.879009044436</v>
      </c>
      <c r="V2306" s="44">
        <f t="shared" si="425"/>
        <v>0</v>
      </c>
      <c r="W2306" s="44">
        <f t="shared" si="426"/>
        <v>0</v>
      </c>
      <c r="X2306" s="44">
        <f t="shared" si="427"/>
        <v>0</v>
      </c>
      <c r="Y2306" s="44">
        <f t="shared" si="428"/>
        <v>0</v>
      </c>
      <c r="Z2306" s="44">
        <f t="shared" si="429"/>
        <v>122812.16183360486</v>
      </c>
      <c r="AA2306" s="44">
        <f t="shared" si="430"/>
        <v>352329.97247345658</v>
      </c>
      <c r="AB2306" s="44">
        <f t="shared" si="431"/>
        <v>20737.135522723445</v>
      </c>
      <c r="AC2306" s="44">
        <f t="shared" si="432"/>
        <v>120798.84770518511</v>
      </c>
      <c r="AD2306" s="44">
        <f t="shared" si="433"/>
        <v>15401.8530824111</v>
      </c>
      <c r="AE2306" s="12">
        <f t="shared" si="434"/>
        <v>644763.84962642554</v>
      </c>
    </row>
    <row r="2307" spans="1:31" ht="12.6" hidden="1" customHeight="1" x14ac:dyDescent="0.2">
      <c r="A2307" s="26" t="s">
        <v>2086</v>
      </c>
      <c r="B2307" s="19"/>
      <c r="C2307" s="19"/>
      <c r="D2307" s="20">
        <v>100</v>
      </c>
      <c r="E2307" s="20">
        <v>55</v>
      </c>
      <c r="F2307" s="20"/>
      <c r="G2307" s="21"/>
      <c r="H2307" s="22"/>
      <c r="I2307" s="20">
        <v>30588</v>
      </c>
      <c r="J2307" s="20">
        <v>2476</v>
      </c>
      <c r="K2307" s="20">
        <v>9500</v>
      </c>
      <c r="L2307" s="20">
        <v>121</v>
      </c>
      <c r="M2307" s="20">
        <v>400</v>
      </c>
      <c r="N2307" s="20">
        <v>95</v>
      </c>
      <c r="O2307" s="20">
        <v>43335</v>
      </c>
      <c r="P2307" s="23" t="str">
        <f>VLOOKUP(A2307,'ИЗ ОСНОВЫ НОМЕНКЛАТУР'!D:E,2,0)</f>
        <v>Ручки, крючки, опоры</v>
      </c>
      <c r="Q2307" s="23" t="str">
        <f>VLOOKUP(A2307,'ИЗ ОСНОВЫ НОМЕНКЛАТУР'!D:F,3,0)</f>
        <v>Пинго опоры</v>
      </c>
      <c r="R2307" s="40">
        <f>VLOOKUP(A:A,'ИЗ ОСНОВЫ НОМЕНКЛАТУР'!D:G,4,0)</f>
        <v>219.26961836770667</v>
      </c>
      <c r="S2307" s="12" t="str">
        <f>VLOOKUP(A:A,'ИЗ ОСНОВЫ НОМЕНКЛАТУР'!D:H,5,0)</f>
        <v>B</v>
      </c>
      <c r="T2307" s="44">
        <f t="shared" si="423"/>
        <v>21926.961836770668</v>
      </c>
      <c r="U2307" s="44">
        <f t="shared" si="424"/>
        <v>12059.829010223866</v>
      </c>
      <c r="V2307" s="44">
        <f t="shared" si="425"/>
        <v>0</v>
      </c>
      <c r="W2307" s="44">
        <f t="shared" si="426"/>
        <v>0</v>
      </c>
      <c r="X2307" s="44">
        <f t="shared" si="427"/>
        <v>0</v>
      </c>
      <c r="Y2307" s="44">
        <f t="shared" si="428"/>
        <v>6707019.0866314117</v>
      </c>
      <c r="Z2307" s="44">
        <f t="shared" si="429"/>
        <v>542911.57507844176</v>
      </c>
      <c r="AA2307" s="44">
        <f t="shared" si="430"/>
        <v>2083061.3744932134</v>
      </c>
      <c r="AB2307" s="44">
        <f t="shared" si="431"/>
        <v>26531.623822492507</v>
      </c>
      <c r="AC2307" s="44">
        <f t="shared" si="432"/>
        <v>87707.847347082672</v>
      </c>
      <c r="AD2307" s="44">
        <f t="shared" si="433"/>
        <v>20830.613744932132</v>
      </c>
      <c r="AE2307" s="12">
        <f t="shared" si="434"/>
        <v>9502048.9119645655</v>
      </c>
    </row>
    <row r="2308" spans="1:31" ht="12.6" hidden="1" customHeight="1" x14ac:dyDescent="0.2">
      <c r="A2308" s="26" t="s">
        <v>2090</v>
      </c>
      <c r="B2308" s="19"/>
      <c r="C2308" s="19"/>
      <c r="D2308" s="20">
        <v>100</v>
      </c>
      <c r="E2308" s="20">
        <v>100</v>
      </c>
      <c r="F2308" s="20"/>
      <c r="G2308" s="21"/>
      <c r="H2308" s="22"/>
      <c r="I2308" s="20"/>
      <c r="J2308" s="20">
        <v>409</v>
      </c>
      <c r="K2308" s="20">
        <v>500</v>
      </c>
      <c r="L2308" s="20">
        <v>100</v>
      </c>
      <c r="M2308" s="20">
        <v>300</v>
      </c>
      <c r="N2308" s="20">
        <v>88</v>
      </c>
      <c r="O2308" s="20">
        <v>1597</v>
      </c>
      <c r="P2308" s="23" t="str">
        <f>VLOOKUP(A2308,'ИЗ ОСНОВЫ НОМЕНКЛАТУР'!D:E,2,0)</f>
        <v>Ручки, крючки, опоры</v>
      </c>
      <c r="Q2308" s="23" t="str">
        <f>VLOOKUP(A2308,'ИЗ ОСНОВЫ НОМЕНКЛАТУР'!D:F,3,0)</f>
        <v>Пинго опоры</v>
      </c>
      <c r="R2308" s="40">
        <f>VLOOKUP(A:A,'ИЗ ОСНОВЫ НОМЕНКЛАТУР'!D:G,4,0)</f>
        <v>216.30392865693082</v>
      </c>
      <c r="S2308" s="12" t="str">
        <f>VLOOKUP(A:A,'ИЗ ОСНОВЫ НОМЕНКЛАТУР'!D:H,5,0)</f>
        <v>B</v>
      </c>
      <c r="T2308" s="44">
        <f t="shared" si="423"/>
        <v>21630.392865693084</v>
      </c>
      <c r="U2308" s="44">
        <f t="shared" si="424"/>
        <v>21630.392865693084</v>
      </c>
      <c r="V2308" s="44">
        <f t="shared" si="425"/>
        <v>0</v>
      </c>
      <c r="W2308" s="44">
        <f t="shared" si="426"/>
        <v>0</v>
      </c>
      <c r="X2308" s="44">
        <f t="shared" si="427"/>
        <v>0</v>
      </c>
      <c r="Y2308" s="44">
        <f t="shared" si="428"/>
        <v>0</v>
      </c>
      <c r="Z2308" s="44">
        <f t="shared" si="429"/>
        <v>88468.306820684709</v>
      </c>
      <c r="AA2308" s="44">
        <f t="shared" si="430"/>
        <v>108151.96432846542</v>
      </c>
      <c r="AB2308" s="44">
        <f t="shared" si="431"/>
        <v>21630.392865693084</v>
      </c>
      <c r="AC2308" s="44">
        <f t="shared" si="432"/>
        <v>64891.178597079248</v>
      </c>
      <c r="AD2308" s="44">
        <f t="shared" si="433"/>
        <v>19034.745721809912</v>
      </c>
      <c r="AE2308" s="12">
        <f t="shared" si="434"/>
        <v>345437.37406511855</v>
      </c>
    </row>
    <row r="2309" spans="1:31" ht="12.6" hidden="1" customHeight="1" x14ac:dyDescent="0.2">
      <c r="A2309" s="26" t="s">
        <v>2092</v>
      </c>
      <c r="B2309" s="19"/>
      <c r="C2309" s="19"/>
      <c r="D2309" s="20"/>
      <c r="E2309" s="20">
        <v>40</v>
      </c>
      <c r="F2309" s="20"/>
      <c r="G2309" s="21"/>
      <c r="H2309" s="22"/>
      <c r="I2309" s="20"/>
      <c r="J2309" s="20">
        <v>151</v>
      </c>
      <c r="K2309" s="20">
        <v>1000</v>
      </c>
      <c r="L2309" s="20">
        <v>79</v>
      </c>
      <c r="M2309" s="20">
        <v>100</v>
      </c>
      <c r="N2309" s="20">
        <v>103</v>
      </c>
      <c r="O2309" s="20">
        <v>1473</v>
      </c>
      <c r="P2309" s="23" t="str">
        <f>VLOOKUP(A2309,'ИЗ ОСНОВЫ НОМЕНКЛАТУР'!D:E,2,0)</f>
        <v>Ручки, крючки, опоры</v>
      </c>
      <c r="Q2309" s="23" t="str">
        <f>VLOOKUP(A2309,'ИЗ ОСНОВЫ НОМЕНКЛАТУР'!D:F,3,0)</f>
        <v>Пинго опоры</v>
      </c>
      <c r="R2309" s="40">
        <f>VLOOKUP(A:A,'ИЗ ОСНОВЫ НОМЕНКЛАТУР'!D:G,4,0)</f>
        <v>175.34494166666667</v>
      </c>
      <c r="S2309" s="12" t="str">
        <f>VLOOKUP(A:A,'ИЗ ОСНОВЫ НОМЕНКЛАТУР'!D:H,5,0)</f>
        <v>C</v>
      </c>
      <c r="T2309" s="44">
        <f t="shared" si="423"/>
        <v>0</v>
      </c>
      <c r="U2309" s="44">
        <f t="shared" si="424"/>
        <v>7013.7976666666673</v>
      </c>
      <c r="V2309" s="44">
        <f t="shared" si="425"/>
        <v>0</v>
      </c>
      <c r="W2309" s="44">
        <f t="shared" si="426"/>
        <v>0</v>
      </c>
      <c r="X2309" s="44">
        <f t="shared" si="427"/>
        <v>0</v>
      </c>
      <c r="Y2309" s="44">
        <f t="shared" si="428"/>
        <v>0</v>
      </c>
      <c r="Z2309" s="44">
        <f t="shared" si="429"/>
        <v>26477.086191666669</v>
      </c>
      <c r="AA2309" s="44">
        <f t="shared" si="430"/>
        <v>175344.94166666668</v>
      </c>
      <c r="AB2309" s="44">
        <f t="shared" si="431"/>
        <v>13852.250391666666</v>
      </c>
      <c r="AC2309" s="44">
        <f t="shared" si="432"/>
        <v>17534.494166666667</v>
      </c>
      <c r="AD2309" s="44">
        <f t="shared" si="433"/>
        <v>18060.528991666666</v>
      </c>
      <c r="AE2309" s="12">
        <f t="shared" si="434"/>
        <v>258283.09907500003</v>
      </c>
    </row>
    <row r="2310" spans="1:31" ht="12.6" hidden="1" customHeight="1" x14ac:dyDescent="0.2">
      <c r="A2310" s="26" t="s">
        <v>2089</v>
      </c>
      <c r="B2310" s="19"/>
      <c r="C2310" s="19"/>
      <c r="D2310" s="20">
        <v>100</v>
      </c>
      <c r="E2310" s="20">
        <v>118</v>
      </c>
      <c r="F2310" s="20"/>
      <c r="G2310" s="21"/>
      <c r="H2310" s="22"/>
      <c r="I2310" s="20">
        <v>500</v>
      </c>
      <c r="J2310" s="20">
        <v>84</v>
      </c>
      <c r="K2310" s="20">
        <v>700</v>
      </c>
      <c r="L2310" s="20">
        <v>72</v>
      </c>
      <c r="M2310" s="20"/>
      <c r="N2310" s="20">
        <v>103</v>
      </c>
      <c r="O2310" s="20">
        <v>1677</v>
      </c>
      <c r="P2310" s="23" t="str">
        <f>VLOOKUP(A2310,'ИЗ ОСНОВЫ НОМЕНКЛАТУР'!D:E,2,0)</f>
        <v>Ручки, крючки, опоры</v>
      </c>
      <c r="Q2310" s="23" t="str">
        <f>VLOOKUP(A2310,'ИЗ ОСНОВЫ НОМЕНКЛАТУР'!D:F,3,0)</f>
        <v>Пинго опоры</v>
      </c>
      <c r="R2310" s="40">
        <f>VLOOKUP(A:A,'ИЗ ОСНОВЫ НОМЕНКЛАТУР'!D:G,4,0)</f>
        <v>145.22024915062289</v>
      </c>
      <c r="S2310" s="12" t="str">
        <f>VLOOKUP(A:A,'ИЗ ОСНОВЫ НОМЕНКЛАТУР'!D:H,5,0)</f>
        <v>B</v>
      </c>
      <c r="T2310" s="44">
        <f t="shared" si="423"/>
        <v>14522.024915062289</v>
      </c>
      <c r="U2310" s="44">
        <f t="shared" si="424"/>
        <v>17135.989399773502</v>
      </c>
      <c r="V2310" s="44">
        <f t="shared" si="425"/>
        <v>0</v>
      </c>
      <c r="W2310" s="44">
        <f t="shared" si="426"/>
        <v>0</v>
      </c>
      <c r="X2310" s="44">
        <f t="shared" si="427"/>
        <v>0</v>
      </c>
      <c r="Y2310" s="44">
        <f t="shared" si="428"/>
        <v>72610.124575311449</v>
      </c>
      <c r="Z2310" s="44">
        <f t="shared" si="429"/>
        <v>12198.500928652324</v>
      </c>
      <c r="AA2310" s="44">
        <f t="shared" si="430"/>
        <v>101654.17440543602</v>
      </c>
      <c r="AB2310" s="44">
        <f t="shared" si="431"/>
        <v>10455.857938844849</v>
      </c>
      <c r="AC2310" s="44">
        <f t="shared" si="432"/>
        <v>0</v>
      </c>
      <c r="AD2310" s="44">
        <f t="shared" si="433"/>
        <v>14957.685662514157</v>
      </c>
      <c r="AE2310" s="12">
        <f t="shared" si="434"/>
        <v>243534.3578255946</v>
      </c>
    </row>
    <row r="2311" spans="1:31" ht="12.6" hidden="1" customHeight="1" x14ac:dyDescent="0.2">
      <c r="A2311" s="26" t="s">
        <v>2093</v>
      </c>
      <c r="B2311" s="19"/>
      <c r="C2311" s="19"/>
      <c r="D2311" s="20"/>
      <c r="E2311" s="21"/>
      <c r="F2311" s="22"/>
      <c r="G2311" s="21"/>
      <c r="H2311" s="22"/>
      <c r="I2311" s="20"/>
      <c r="J2311" s="20"/>
      <c r="K2311" s="20">
        <v>800</v>
      </c>
      <c r="L2311" s="20"/>
      <c r="M2311" s="20"/>
      <c r="N2311" s="20">
        <v>194</v>
      </c>
      <c r="O2311" s="20">
        <v>994</v>
      </c>
      <c r="P2311" s="23" t="str">
        <f>VLOOKUP(A2311,'ИЗ ОСНОВЫ НОМЕНКЛАТУР'!D:E,2,0)</f>
        <v>Ручки, крючки, опоры</v>
      </c>
      <c r="Q2311" s="23" t="str">
        <f>VLOOKUP(A2311,'ИЗ ОСНОВЫ НОМЕНКЛАТУР'!D:F,3,0)</f>
        <v>Пинго опоры</v>
      </c>
      <c r="R2311" s="40">
        <f>VLOOKUP(A:A,'ИЗ ОСНОВЫ НОМЕНКЛАТУР'!D:G,4,0)</f>
        <v>119.64107676969093</v>
      </c>
      <c r="S2311" s="12" t="str">
        <f>VLOOKUP(A:A,'ИЗ ОСНОВЫ НОМЕНКЛАТУР'!D:H,5,0)</f>
        <v>C</v>
      </c>
      <c r="T2311" s="44">
        <f t="shared" si="423"/>
        <v>0</v>
      </c>
      <c r="U2311" s="44">
        <f t="shared" si="424"/>
        <v>0</v>
      </c>
      <c r="V2311" s="44">
        <f t="shared" si="425"/>
        <v>0</v>
      </c>
      <c r="W2311" s="44">
        <f t="shared" si="426"/>
        <v>0</v>
      </c>
      <c r="X2311" s="44">
        <f t="shared" si="427"/>
        <v>0</v>
      </c>
      <c r="Y2311" s="44">
        <f t="shared" si="428"/>
        <v>0</v>
      </c>
      <c r="Z2311" s="44">
        <f t="shared" si="429"/>
        <v>0</v>
      </c>
      <c r="AA2311" s="44">
        <f t="shared" si="430"/>
        <v>95712.861415752734</v>
      </c>
      <c r="AB2311" s="44">
        <f t="shared" si="431"/>
        <v>0</v>
      </c>
      <c r="AC2311" s="44">
        <f t="shared" si="432"/>
        <v>0</v>
      </c>
      <c r="AD2311" s="44">
        <f t="shared" si="433"/>
        <v>23210.368893320039</v>
      </c>
      <c r="AE2311" s="12">
        <f t="shared" si="434"/>
        <v>118923.23030907277</v>
      </c>
    </row>
    <row r="2312" spans="1:31" ht="12.6" hidden="1" customHeight="1" x14ac:dyDescent="0.2">
      <c r="A2312" s="26" t="s">
        <v>2091</v>
      </c>
      <c r="B2312" s="19"/>
      <c r="C2312" s="19"/>
      <c r="D2312" s="20"/>
      <c r="E2312" s="20">
        <v>87</v>
      </c>
      <c r="F2312" s="20"/>
      <c r="G2312" s="21"/>
      <c r="H2312" s="22"/>
      <c r="I2312" s="20"/>
      <c r="J2312" s="20">
        <v>530</v>
      </c>
      <c r="K2312" s="20">
        <v>1200</v>
      </c>
      <c r="L2312" s="20">
        <v>114</v>
      </c>
      <c r="M2312" s="20">
        <v>200</v>
      </c>
      <c r="N2312" s="20">
        <v>144</v>
      </c>
      <c r="O2312" s="20">
        <v>2275</v>
      </c>
      <c r="P2312" s="23" t="str">
        <f>VLOOKUP(A2312,'ИЗ ОСНОВЫ НОМЕНКЛАТУР'!D:E,2,0)</f>
        <v>Ручки, крючки, опоры</v>
      </c>
      <c r="Q2312" s="23" t="str">
        <f>VLOOKUP(A2312,'ИЗ ОСНОВЫ НОМЕНКЛАТУР'!D:F,3,0)</f>
        <v>Пинго опоры</v>
      </c>
      <c r="R2312" s="40">
        <f>VLOOKUP(A:A,'ИЗ ОСНОВЫ НОМЕНКЛАТУР'!D:G,4,0)</f>
        <v>143.39198240653471</v>
      </c>
      <c r="S2312" s="12" t="str">
        <f>VLOOKUP(A:A,'ИЗ ОСНОВЫ НОМЕНКЛАТУР'!D:H,5,0)</f>
        <v>C</v>
      </c>
      <c r="T2312" s="44">
        <f t="shared" si="423"/>
        <v>0</v>
      </c>
      <c r="U2312" s="44">
        <f t="shared" si="424"/>
        <v>12475.102469368519</v>
      </c>
      <c r="V2312" s="44">
        <f t="shared" si="425"/>
        <v>0</v>
      </c>
      <c r="W2312" s="44">
        <f t="shared" si="426"/>
        <v>0</v>
      </c>
      <c r="X2312" s="44">
        <f t="shared" si="427"/>
        <v>0</v>
      </c>
      <c r="Y2312" s="44">
        <f t="shared" si="428"/>
        <v>0</v>
      </c>
      <c r="Z2312" s="44">
        <f t="shared" si="429"/>
        <v>75997.750675463394</v>
      </c>
      <c r="AA2312" s="44">
        <f t="shared" si="430"/>
        <v>172070.37888784165</v>
      </c>
      <c r="AB2312" s="44">
        <f t="shared" si="431"/>
        <v>16346.685994344956</v>
      </c>
      <c r="AC2312" s="44">
        <f t="shared" si="432"/>
        <v>28678.396481306943</v>
      </c>
      <c r="AD2312" s="44">
        <f t="shared" si="433"/>
        <v>20648.445466540998</v>
      </c>
      <c r="AE2312" s="12">
        <f t="shared" si="434"/>
        <v>326216.75997486641</v>
      </c>
    </row>
    <row r="2313" spans="1:31" ht="12.6" hidden="1" customHeight="1" x14ac:dyDescent="0.2">
      <c r="A2313" s="26" t="s">
        <v>2088</v>
      </c>
      <c r="B2313" s="19"/>
      <c r="C2313" s="19"/>
      <c r="D2313" s="20">
        <v>100</v>
      </c>
      <c r="E2313" s="20">
        <v>84</v>
      </c>
      <c r="F2313" s="20"/>
      <c r="G2313" s="21"/>
      <c r="H2313" s="22"/>
      <c r="I2313" s="20">
        <v>1000</v>
      </c>
      <c r="J2313" s="20">
        <v>616</v>
      </c>
      <c r="K2313" s="20">
        <v>900</v>
      </c>
      <c r="L2313" s="20">
        <v>42</v>
      </c>
      <c r="M2313" s="20">
        <v>416</v>
      </c>
      <c r="N2313" s="20">
        <v>161</v>
      </c>
      <c r="O2313" s="20">
        <v>3319</v>
      </c>
      <c r="P2313" s="23" t="str">
        <f>VLOOKUP(A2313,'ИЗ ОСНОВЫ НОМЕНКЛАТУР'!D:E,2,0)</f>
        <v>Ручки, крючки, опоры</v>
      </c>
      <c r="Q2313" s="23" t="str">
        <f>VLOOKUP(A2313,'ИЗ ОСНОВЫ НОМЕНКЛАТУР'!D:F,3,0)</f>
        <v>Пинго опоры</v>
      </c>
      <c r="R2313" s="40">
        <f>VLOOKUP(A:A,'ИЗ ОСНОВЫ НОМЕНКЛАТУР'!D:G,4,0)</f>
        <v>148.46494371354945</v>
      </c>
      <c r="S2313" s="12" t="str">
        <f>VLOOKUP(A:A,'ИЗ ОСНОВЫ НОМЕНКЛАТУР'!D:H,5,0)</f>
        <v>B</v>
      </c>
      <c r="T2313" s="44">
        <f t="shared" ref="T2313:T2376" si="435">$R2313*D2313</f>
        <v>14846.494371354944</v>
      </c>
      <c r="U2313" s="44">
        <f t="shared" ref="U2313:U2376" si="436">$R2313*E2313</f>
        <v>12471.055271938154</v>
      </c>
      <c r="V2313" s="44">
        <f t="shared" ref="V2313:V2376" si="437">$R2313*F2313</f>
        <v>0</v>
      </c>
      <c r="W2313" s="44">
        <f t="shared" ref="W2313:W2376" si="438">$R2313*G2313</f>
        <v>0</v>
      </c>
      <c r="X2313" s="44">
        <f t="shared" ref="X2313:X2376" si="439">$R2313*H2313</f>
        <v>0</v>
      </c>
      <c r="Y2313" s="44">
        <f t="shared" ref="Y2313:Y2376" si="440">$R2313*I2313</f>
        <v>148464.94371354944</v>
      </c>
      <c r="Z2313" s="44">
        <f t="shared" ref="Z2313:Z2376" si="441">$R2313*J2313</f>
        <v>91454.405327546454</v>
      </c>
      <c r="AA2313" s="44">
        <f t="shared" ref="AA2313:AA2376" si="442">$R2313*K2313</f>
        <v>133618.44934219451</v>
      </c>
      <c r="AB2313" s="44">
        <f t="shared" ref="AB2313:AB2376" si="443">$R2313*L2313</f>
        <v>6235.527635969077</v>
      </c>
      <c r="AC2313" s="44">
        <f t="shared" ref="AC2313:AC2376" si="444">$R2313*M2313</f>
        <v>61761.416584836566</v>
      </c>
      <c r="AD2313" s="44">
        <f t="shared" ref="AD2313:AD2376" si="445">$R2313*N2313</f>
        <v>23902.855937881461</v>
      </c>
      <c r="AE2313" s="12">
        <f t="shared" ref="AE2313:AE2376" si="446">SUM(T2313:AD2313)</f>
        <v>492755.14818527066</v>
      </c>
    </row>
    <row r="2314" spans="1:31" ht="12.6" hidden="1" customHeight="1" x14ac:dyDescent="0.2">
      <c r="A2314" s="26" t="s">
        <v>2109</v>
      </c>
      <c r="B2314" s="19"/>
      <c r="C2314" s="19"/>
      <c r="D2314" s="20"/>
      <c r="E2314" s="20">
        <v>100</v>
      </c>
      <c r="F2314" s="20"/>
      <c r="G2314" s="21"/>
      <c r="H2314" s="22"/>
      <c r="I2314" s="20"/>
      <c r="J2314" s="20">
        <v>100</v>
      </c>
      <c r="K2314" s="20"/>
      <c r="L2314" s="20">
        <v>100</v>
      </c>
      <c r="M2314" s="20"/>
      <c r="N2314" s="20">
        <v>187</v>
      </c>
      <c r="O2314" s="20">
        <v>487</v>
      </c>
      <c r="P2314" s="23" t="str">
        <f>VLOOKUP(A2314,'ИЗ ОСНОВЫ НОМЕНКЛАТУР'!D:E,2,0)</f>
        <v>Ручки, крючки, опоры</v>
      </c>
      <c r="Q2314" s="23" t="str">
        <f>VLOOKUP(A2314,'ИЗ ОСНОВЫ НОМЕНКЛАТУР'!D:F,3,0)</f>
        <v>Пинго опоры</v>
      </c>
      <c r="R2314" s="40">
        <f>VLOOKUP(A:A,'ИЗ ОСНОВЫ НОМЕНКЛАТУР'!D:G,4,0)</f>
        <v>195</v>
      </c>
      <c r="S2314" s="12" t="str">
        <f>VLOOKUP(A:A,'ИЗ ОСНОВЫ НОМЕНКЛАТУР'!D:H,5,0)</f>
        <v>C</v>
      </c>
      <c r="T2314" s="44">
        <f t="shared" si="435"/>
        <v>0</v>
      </c>
      <c r="U2314" s="44">
        <f t="shared" si="436"/>
        <v>19500</v>
      </c>
      <c r="V2314" s="44">
        <f t="shared" si="437"/>
        <v>0</v>
      </c>
      <c r="W2314" s="44">
        <f t="shared" si="438"/>
        <v>0</v>
      </c>
      <c r="X2314" s="44">
        <f t="shared" si="439"/>
        <v>0</v>
      </c>
      <c r="Y2314" s="44">
        <f t="shared" si="440"/>
        <v>0</v>
      </c>
      <c r="Z2314" s="44">
        <f t="shared" si="441"/>
        <v>19500</v>
      </c>
      <c r="AA2314" s="44">
        <f t="shared" si="442"/>
        <v>0</v>
      </c>
      <c r="AB2314" s="44">
        <f t="shared" si="443"/>
        <v>19500</v>
      </c>
      <c r="AC2314" s="44">
        <f t="shared" si="444"/>
        <v>0</v>
      </c>
      <c r="AD2314" s="44">
        <f t="shared" si="445"/>
        <v>36465</v>
      </c>
      <c r="AE2314" s="12">
        <f t="shared" si="446"/>
        <v>94965</v>
      </c>
    </row>
    <row r="2315" spans="1:31" ht="12.6" hidden="1" customHeight="1" x14ac:dyDescent="0.2">
      <c r="A2315" s="26" t="s">
        <v>2049</v>
      </c>
      <c r="B2315" s="19"/>
      <c r="C2315" s="19"/>
      <c r="D2315" s="20">
        <v>1200</v>
      </c>
      <c r="E2315" s="20">
        <v>379</v>
      </c>
      <c r="F2315" s="20"/>
      <c r="G2315" s="21"/>
      <c r="H2315" s="22"/>
      <c r="I2315" s="20">
        <v>52200</v>
      </c>
      <c r="J2315" s="20">
        <v>5196</v>
      </c>
      <c r="K2315" s="20">
        <v>11600</v>
      </c>
      <c r="L2315" s="20">
        <v>629</v>
      </c>
      <c r="M2315" s="20">
        <v>3200</v>
      </c>
      <c r="N2315" s="20">
        <v>953</v>
      </c>
      <c r="O2315" s="20">
        <v>75357</v>
      </c>
      <c r="P2315" s="23" t="str">
        <f>VLOOKUP(A2315,'ИЗ ОСНОВЫ НОМЕНКЛАТУР'!D:E,2,0)</f>
        <v>Ручки, крючки, опоры</v>
      </c>
      <c r="Q2315" s="23" t="str">
        <f>VLOOKUP(A2315,'ИЗ ОСНОВЫ НОМЕНКЛАТУР'!D:F,3,0)</f>
        <v>Опоры пластиковые и клипсы</v>
      </c>
      <c r="R2315" s="40">
        <f>VLOOKUP(A:A,'ИЗ ОСНОВЫ НОМЕНКЛАТУР'!D:G,4,0)</f>
        <v>44.885354478980709</v>
      </c>
      <c r="S2315" s="12" t="str">
        <f>VLOOKUP(A:A,'ИЗ ОСНОВЫ НОМЕНКЛАТУР'!D:H,5,0)</f>
        <v>A</v>
      </c>
      <c r="T2315" s="44">
        <f t="shared" si="435"/>
        <v>53862.425374776853</v>
      </c>
      <c r="U2315" s="44">
        <f t="shared" si="436"/>
        <v>17011.549347533688</v>
      </c>
      <c r="V2315" s="44">
        <f t="shared" si="437"/>
        <v>0</v>
      </c>
      <c r="W2315" s="44">
        <f t="shared" si="438"/>
        <v>0</v>
      </c>
      <c r="X2315" s="44">
        <f t="shared" si="439"/>
        <v>0</v>
      </c>
      <c r="Y2315" s="44">
        <f t="shared" si="440"/>
        <v>2343015.5038027931</v>
      </c>
      <c r="Z2315" s="44">
        <f t="shared" si="441"/>
        <v>233224.30187278378</v>
      </c>
      <c r="AA2315" s="44">
        <f t="shared" si="442"/>
        <v>520670.11195617623</v>
      </c>
      <c r="AB2315" s="44">
        <f t="shared" si="443"/>
        <v>28232.887967278864</v>
      </c>
      <c r="AC2315" s="44">
        <f t="shared" si="444"/>
        <v>143633.13433273826</v>
      </c>
      <c r="AD2315" s="44">
        <f t="shared" si="445"/>
        <v>42775.742818468614</v>
      </c>
      <c r="AE2315" s="12">
        <f t="shared" si="446"/>
        <v>3382425.6574725495</v>
      </c>
    </row>
    <row r="2316" spans="1:31" ht="12.6" hidden="1" customHeight="1" x14ac:dyDescent="0.2">
      <c r="A2316" s="26" t="s">
        <v>2054</v>
      </c>
      <c r="B2316" s="19"/>
      <c r="C2316" s="19"/>
      <c r="D2316" s="20"/>
      <c r="E2316" s="20">
        <v>195</v>
      </c>
      <c r="F2316" s="20"/>
      <c r="G2316" s="21"/>
      <c r="H2316" s="22"/>
      <c r="I2316" s="20"/>
      <c r="J2316" s="20">
        <v>1722</v>
      </c>
      <c r="K2316" s="20">
        <v>4200</v>
      </c>
      <c r="L2316" s="20">
        <v>173</v>
      </c>
      <c r="M2316" s="20">
        <v>2200</v>
      </c>
      <c r="N2316" s="20">
        <v>201</v>
      </c>
      <c r="O2316" s="20">
        <v>8691</v>
      </c>
      <c r="P2316" s="23" t="str">
        <f>VLOOKUP(A2316,'ИЗ ОСНОВЫ НОМЕНКЛАТУР'!D:E,2,0)</f>
        <v>Ручки, крючки, опоры</v>
      </c>
      <c r="Q2316" s="23" t="str">
        <f>VLOOKUP(A2316,'ИЗ ОСНОВЫ НОМЕНКЛАТУР'!D:F,3,0)</f>
        <v>Опоры пластиковые и клипсы</v>
      </c>
      <c r="R2316" s="40">
        <f>VLOOKUP(A:A,'ИЗ ОСНОВЫ НОМЕНКЛАТУР'!D:G,4,0)</f>
        <v>35.213294599627559</v>
      </c>
      <c r="S2316" s="12" t="str">
        <f>VLOOKUP(A:A,'ИЗ ОСНОВЫ НОМЕНКЛАТУР'!D:H,5,0)</f>
        <v>B</v>
      </c>
      <c r="T2316" s="44">
        <f t="shared" si="435"/>
        <v>0</v>
      </c>
      <c r="U2316" s="44">
        <f t="shared" si="436"/>
        <v>6866.5924469273741</v>
      </c>
      <c r="V2316" s="44">
        <f t="shared" si="437"/>
        <v>0</v>
      </c>
      <c r="W2316" s="44">
        <f t="shared" si="438"/>
        <v>0</v>
      </c>
      <c r="X2316" s="44">
        <f t="shared" si="439"/>
        <v>0</v>
      </c>
      <c r="Y2316" s="44">
        <f t="shared" si="440"/>
        <v>0</v>
      </c>
      <c r="Z2316" s="44">
        <f t="shared" si="441"/>
        <v>60637.29330055866</v>
      </c>
      <c r="AA2316" s="44">
        <f t="shared" si="442"/>
        <v>147895.83731843575</v>
      </c>
      <c r="AB2316" s="44">
        <f t="shared" si="443"/>
        <v>6091.899965735568</v>
      </c>
      <c r="AC2316" s="44">
        <f t="shared" si="444"/>
        <v>77469.248119180629</v>
      </c>
      <c r="AD2316" s="44">
        <f t="shared" si="445"/>
        <v>7077.8722145251395</v>
      </c>
      <c r="AE2316" s="12">
        <f t="shared" si="446"/>
        <v>306038.7433653631</v>
      </c>
    </row>
    <row r="2317" spans="1:31" ht="12.6" hidden="1" customHeight="1" x14ac:dyDescent="0.2">
      <c r="A2317" s="26" t="s">
        <v>2046</v>
      </c>
      <c r="B2317" s="19"/>
      <c r="C2317" s="19"/>
      <c r="D2317" s="20"/>
      <c r="E2317" s="21"/>
      <c r="F2317" s="22"/>
      <c r="G2317" s="21"/>
      <c r="H2317" s="22"/>
      <c r="I2317" s="20">
        <v>30000</v>
      </c>
      <c r="J2317" s="20">
        <v>2304</v>
      </c>
      <c r="K2317" s="20"/>
      <c r="L2317" s="20">
        <v>810</v>
      </c>
      <c r="M2317" s="20">
        <v>2400</v>
      </c>
      <c r="N2317" s="20">
        <v>100</v>
      </c>
      <c r="O2317" s="20">
        <v>35614</v>
      </c>
      <c r="P2317" s="23" t="str">
        <f>VLOOKUP(A2317,'ИЗ ОСНОВЫ НОМЕНКЛАТУР'!D:E,2,0)</f>
        <v>Ручки, крючки, опоры</v>
      </c>
      <c r="Q2317" s="23" t="str">
        <f>VLOOKUP(A2317,'ИЗ ОСНОВЫ НОМЕНКЛАТУР'!D:F,3,0)</f>
        <v>Опоры пластиковые и клипсы</v>
      </c>
      <c r="R2317" s="40">
        <f>VLOOKUP(A:A,'ИЗ ОСНОВЫ НОМЕНКЛАТУР'!D:G,4,0)</f>
        <v>44.597111522085072</v>
      </c>
      <c r="S2317" s="12" t="str">
        <f>VLOOKUP(A:A,'ИЗ ОСНОВЫ НОМЕНКЛАТУР'!D:H,5,0)</f>
        <v>A</v>
      </c>
      <c r="T2317" s="44">
        <f t="shared" si="435"/>
        <v>0</v>
      </c>
      <c r="U2317" s="44">
        <f t="shared" si="436"/>
        <v>0</v>
      </c>
      <c r="V2317" s="44">
        <f t="shared" si="437"/>
        <v>0</v>
      </c>
      <c r="W2317" s="44">
        <f t="shared" si="438"/>
        <v>0</v>
      </c>
      <c r="X2317" s="44">
        <f t="shared" si="439"/>
        <v>0</v>
      </c>
      <c r="Y2317" s="44">
        <f t="shared" si="440"/>
        <v>1337913.3456625522</v>
      </c>
      <c r="Z2317" s="44">
        <f t="shared" si="441"/>
        <v>102751.74494688401</v>
      </c>
      <c r="AA2317" s="44">
        <f t="shared" si="442"/>
        <v>0</v>
      </c>
      <c r="AB2317" s="44">
        <f t="shared" si="443"/>
        <v>36123.66033288891</v>
      </c>
      <c r="AC2317" s="44">
        <f t="shared" si="444"/>
        <v>107033.06765300417</v>
      </c>
      <c r="AD2317" s="44">
        <f t="shared" si="445"/>
        <v>4459.711152208507</v>
      </c>
      <c r="AE2317" s="12">
        <f t="shared" si="446"/>
        <v>1588281.5297475376</v>
      </c>
    </row>
    <row r="2318" spans="1:31" ht="12.6" hidden="1" customHeight="1" x14ac:dyDescent="0.2">
      <c r="A2318" s="26" t="s">
        <v>4674</v>
      </c>
      <c r="B2318" s="19"/>
      <c r="C2318" s="19"/>
      <c r="D2318" s="20"/>
      <c r="E2318" s="21"/>
      <c r="F2318" s="22"/>
      <c r="G2318" s="21"/>
      <c r="H2318" s="22"/>
      <c r="I2318" s="20"/>
      <c r="J2318" s="20"/>
      <c r="K2318" s="20">
        <v>20</v>
      </c>
      <c r="L2318" s="20"/>
      <c r="M2318" s="20"/>
      <c r="N2318" s="20"/>
      <c r="O2318" s="20">
        <v>20</v>
      </c>
      <c r="P2318" s="23" t="str">
        <f>VLOOKUP(A2318,'ИЗ ОСНОВЫ НОМЕНКЛАТУР'!D:E,2,0)</f>
        <v>Аксессуары для шкафов</v>
      </c>
      <c r="Q2318" s="23" t="str">
        <f>VLOOKUP(A2318,'ИЗ ОСНОВЫ НОМЕНКЛАТУР'!D:F,3,0)</f>
        <v>Шкаф/шкаф-купе наполнение (бренд Aristo)</v>
      </c>
      <c r="R2318" s="40">
        <f>VLOOKUP(A:A,'ИЗ ОСНОВЫ НОМЕНКЛАТУР'!D:G,4,0)</f>
        <v>2126.9499999999998</v>
      </c>
      <c r="S2318" s="12" t="str">
        <f>VLOOKUP(A:A,'ИЗ ОСНОВЫ НОМЕНКЛАТУР'!D:H,5,0)</f>
        <v>C</v>
      </c>
      <c r="T2318" s="44">
        <f t="shared" si="435"/>
        <v>0</v>
      </c>
      <c r="U2318" s="44">
        <f t="shared" si="436"/>
        <v>0</v>
      </c>
      <c r="V2318" s="44">
        <f t="shared" si="437"/>
        <v>0</v>
      </c>
      <c r="W2318" s="44">
        <f t="shared" si="438"/>
        <v>0</v>
      </c>
      <c r="X2318" s="44">
        <f t="shared" si="439"/>
        <v>0</v>
      </c>
      <c r="Y2318" s="44">
        <f t="shared" si="440"/>
        <v>0</v>
      </c>
      <c r="Z2318" s="44">
        <f t="shared" si="441"/>
        <v>0</v>
      </c>
      <c r="AA2318" s="44">
        <f t="shared" si="442"/>
        <v>42539</v>
      </c>
      <c r="AB2318" s="44">
        <f t="shared" si="443"/>
        <v>0</v>
      </c>
      <c r="AC2318" s="44">
        <f t="shared" si="444"/>
        <v>0</v>
      </c>
      <c r="AD2318" s="44">
        <f t="shared" si="445"/>
        <v>0</v>
      </c>
      <c r="AE2318" s="12">
        <f t="shared" si="446"/>
        <v>42539</v>
      </c>
    </row>
    <row r="2319" spans="1:31" ht="12.6" hidden="1" customHeight="1" x14ac:dyDescent="0.2">
      <c r="A2319" s="26" t="s">
        <v>3713</v>
      </c>
      <c r="B2319" s="19"/>
      <c r="C2319" s="19"/>
      <c r="D2319" s="20"/>
      <c r="E2319" s="21"/>
      <c r="F2319" s="22"/>
      <c r="G2319" s="21"/>
      <c r="H2319" s="22"/>
      <c r="I2319" s="20"/>
      <c r="J2319" s="20"/>
      <c r="K2319" s="20">
        <v>15</v>
      </c>
      <c r="L2319" s="20"/>
      <c r="M2319" s="20"/>
      <c r="N2319" s="20"/>
      <c r="O2319" s="20">
        <v>15</v>
      </c>
      <c r="P2319" s="23" t="str">
        <f>VLOOKUP(A2319,'ИЗ ОСНОВЫ НОМЕНКЛАТУР'!D:E,2,0)</f>
        <v>Аксессуары для шкафов</v>
      </c>
      <c r="Q2319" s="23" t="str">
        <f>VLOOKUP(A2319,'ИЗ ОСНОВЫ НОМЕНКЛАТУР'!D:F,3,0)</f>
        <v>Шкаф/шкаф-купе наполнение (бренд Aristo)</v>
      </c>
      <c r="R2319" s="40">
        <f>VLOOKUP(A:A,'ИЗ ОСНОВЫ НОМЕНКЛАТУР'!D:G,4,0)</f>
        <v>2126.73</v>
      </c>
      <c r="S2319" s="12" t="str">
        <f>VLOOKUP(A:A,'ИЗ ОСНОВЫ НОМЕНКЛАТУР'!D:H,5,0)</f>
        <v>C</v>
      </c>
      <c r="T2319" s="44">
        <f t="shared" si="435"/>
        <v>0</v>
      </c>
      <c r="U2319" s="44">
        <f t="shared" si="436"/>
        <v>0</v>
      </c>
      <c r="V2319" s="44">
        <f t="shared" si="437"/>
        <v>0</v>
      </c>
      <c r="W2319" s="44">
        <f t="shared" si="438"/>
        <v>0</v>
      </c>
      <c r="X2319" s="44">
        <f t="shared" si="439"/>
        <v>0</v>
      </c>
      <c r="Y2319" s="44">
        <f t="shared" si="440"/>
        <v>0</v>
      </c>
      <c r="Z2319" s="44">
        <f t="shared" si="441"/>
        <v>0</v>
      </c>
      <c r="AA2319" s="44">
        <f t="shared" si="442"/>
        <v>31900.95</v>
      </c>
      <c r="AB2319" s="44">
        <f t="shared" si="443"/>
        <v>0</v>
      </c>
      <c r="AC2319" s="44">
        <f t="shared" si="444"/>
        <v>0</v>
      </c>
      <c r="AD2319" s="44">
        <f t="shared" si="445"/>
        <v>0</v>
      </c>
      <c r="AE2319" s="12">
        <f t="shared" si="446"/>
        <v>31900.95</v>
      </c>
    </row>
    <row r="2320" spans="1:31" ht="12.6" hidden="1" customHeight="1" x14ac:dyDescent="0.2">
      <c r="A2320" s="26" t="s">
        <v>4675</v>
      </c>
      <c r="B2320" s="19"/>
      <c r="C2320" s="19"/>
      <c r="D2320" s="20"/>
      <c r="E2320" s="21"/>
      <c r="F2320" s="22"/>
      <c r="G2320" s="21"/>
      <c r="H2320" s="22"/>
      <c r="I2320" s="20"/>
      <c r="J2320" s="20"/>
      <c r="K2320" s="20">
        <v>2</v>
      </c>
      <c r="L2320" s="20"/>
      <c r="M2320" s="20"/>
      <c r="N2320" s="20"/>
      <c r="O2320" s="20">
        <v>2</v>
      </c>
      <c r="P2320" s="23" t="str">
        <f>VLOOKUP(A2320,'ИЗ ОСНОВЫ НОМЕНКЛАТУР'!D:E,2,0)</f>
        <v>Аксессуары для шкафов</v>
      </c>
      <c r="Q2320" s="23" t="str">
        <f>VLOOKUP(A2320,'ИЗ ОСНОВЫ НОМЕНКЛАТУР'!D:F,3,0)</f>
        <v>Шкаф/шкаф-купе наполнение (бренд Aristo)</v>
      </c>
      <c r="R2320" s="40">
        <f>VLOOKUP(A:A,'ИЗ ОСНОВЫ НОМЕНКЛАТУР'!D:G,4,0)</f>
        <v>10608.5</v>
      </c>
      <c r="S2320" s="12" t="str">
        <f>VLOOKUP(A:A,'ИЗ ОСНОВЫ НОМЕНКЛАТУР'!D:H,5,0)</f>
        <v>C</v>
      </c>
      <c r="T2320" s="44">
        <f t="shared" si="435"/>
        <v>0</v>
      </c>
      <c r="U2320" s="44">
        <f t="shared" si="436"/>
        <v>0</v>
      </c>
      <c r="V2320" s="44">
        <f t="shared" si="437"/>
        <v>0</v>
      </c>
      <c r="W2320" s="44">
        <f t="shared" si="438"/>
        <v>0</v>
      </c>
      <c r="X2320" s="44">
        <f t="shared" si="439"/>
        <v>0</v>
      </c>
      <c r="Y2320" s="44">
        <f t="shared" si="440"/>
        <v>0</v>
      </c>
      <c r="Z2320" s="44">
        <f t="shared" si="441"/>
        <v>0</v>
      </c>
      <c r="AA2320" s="44">
        <f t="shared" si="442"/>
        <v>21217</v>
      </c>
      <c r="AB2320" s="44">
        <f t="shared" si="443"/>
        <v>0</v>
      </c>
      <c r="AC2320" s="44">
        <f t="shared" si="444"/>
        <v>0</v>
      </c>
      <c r="AD2320" s="44">
        <f t="shared" si="445"/>
        <v>0</v>
      </c>
      <c r="AE2320" s="12">
        <f t="shared" si="446"/>
        <v>21217</v>
      </c>
    </row>
    <row r="2321" spans="1:31" ht="12.6" hidden="1" customHeight="1" x14ac:dyDescent="0.2">
      <c r="A2321" s="26" t="s">
        <v>2096</v>
      </c>
      <c r="B2321" s="19"/>
      <c r="C2321" s="19"/>
      <c r="D2321" s="20"/>
      <c r="E2321" s="20">
        <v>40</v>
      </c>
      <c r="F2321" s="20"/>
      <c r="G2321" s="21"/>
      <c r="H2321" s="22"/>
      <c r="I2321" s="20"/>
      <c r="J2321" s="20">
        <v>41</v>
      </c>
      <c r="K2321" s="20"/>
      <c r="L2321" s="20">
        <v>14</v>
      </c>
      <c r="M2321" s="20">
        <v>20</v>
      </c>
      <c r="N2321" s="20"/>
      <c r="O2321" s="20">
        <v>115</v>
      </c>
      <c r="P2321" s="23" t="str">
        <f>VLOOKUP(A2321,'ИЗ ОСНОВЫ НОМЕНКЛАТУР'!D:E,2,0)</f>
        <v>Ручки, крючки, опоры</v>
      </c>
      <c r="Q2321" s="23" t="str">
        <f>VLOOKUP(A2321,'ИЗ ОСНОВЫ НОМЕНКЛАТУР'!D:F,3,0)</f>
        <v>Пинго опоры</v>
      </c>
      <c r="R2321" s="40">
        <f>VLOOKUP(A:A,'ИЗ ОСНОВЫ НОМЕНКЛАТУР'!D:G,4,0)</f>
        <v>611.27924528301889</v>
      </c>
      <c r="S2321" s="12" t="str">
        <f>VLOOKUP(A:A,'ИЗ ОСНОВЫ НОМЕНКЛАТУР'!D:H,5,0)</f>
        <v>C</v>
      </c>
      <c r="T2321" s="44">
        <f t="shared" si="435"/>
        <v>0</v>
      </c>
      <c r="U2321" s="44">
        <f t="shared" si="436"/>
        <v>24451.169811320757</v>
      </c>
      <c r="V2321" s="44">
        <f t="shared" si="437"/>
        <v>0</v>
      </c>
      <c r="W2321" s="44">
        <f t="shared" si="438"/>
        <v>0</v>
      </c>
      <c r="X2321" s="44">
        <f t="shared" si="439"/>
        <v>0</v>
      </c>
      <c r="Y2321" s="44">
        <f t="shared" si="440"/>
        <v>0</v>
      </c>
      <c r="Z2321" s="44">
        <f t="shared" si="441"/>
        <v>25062.449056603775</v>
      </c>
      <c r="AA2321" s="44">
        <f t="shared" si="442"/>
        <v>0</v>
      </c>
      <c r="AB2321" s="44">
        <f t="shared" si="443"/>
        <v>8557.9094339622643</v>
      </c>
      <c r="AC2321" s="44">
        <f t="shared" si="444"/>
        <v>12225.584905660378</v>
      </c>
      <c r="AD2321" s="44">
        <f t="shared" si="445"/>
        <v>0</v>
      </c>
      <c r="AE2321" s="12">
        <f t="shared" si="446"/>
        <v>70297.113207547169</v>
      </c>
    </row>
    <row r="2322" spans="1:31" ht="12.6" hidden="1" customHeight="1" x14ac:dyDescent="0.2">
      <c r="A2322" s="26" t="s">
        <v>2101</v>
      </c>
      <c r="B2322" s="19"/>
      <c r="C2322" s="19"/>
      <c r="D2322" s="20">
        <v>95</v>
      </c>
      <c r="E2322" s="20">
        <v>63</v>
      </c>
      <c r="F2322" s="20"/>
      <c r="G2322" s="21"/>
      <c r="H2322" s="22"/>
      <c r="I2322" s="20"/>
      <c r="J2322" s="20">
        <v>60</v>
      </c>
      <c r="K2322" s="20"/>
      <c r="L2322" s="20">
        <v>6</v>
      </c>
      <c r="M2322" s="20">
        <v>40</v>
      </c>
      <c r="N2322" s="20">
        <v>15</v>
      </c>
      <c r="O2322" s="20">
        <v>279</v>
      </c>
      <c r="P2322" s="23" t="str">
        <f>VLOOKUP(A2322,'ИЗ ОСНОВЫ НОМЕНКЛАТУР'!D:E,2,0)</f>
        <v>Ручки, крючки, опоры</v>
      </c>
      <c r="Q2322" s="23" t="str">
        <f>VLOOKUP(A2322,'ИЗ ОСНОВЫ НОМЕНКЛАТУР'!D:F,3,0)</f>
        <v>Пинго опоры</v>
      </c>
      <c r="R2322" s="40">
        <f>VLOOKUP(A:A,'ИЗ ОСНОВЫ НОМЕНКЛАТУР'!D:G,4,0)</f>
        <v>318.5302713987474</v>
      </c>
      <c r="S2322" s="12" t="str">
        <f>VLOOKUP(A:A,'ИЗ ОСНОВЫ НОМЕНКЛАТУР'!D:H,5,0)</f>
        <v>C</v>
      </c>
      <c r="T2322" s="44">
        <f t="shared" si="435"/>
        <v>30260.375782881005</v>
      </c>
      <c r="U2322" s="44">
        <f t="shared" si="436"/>
        <v>20067.407098121086</v>
      </c>
      <c r="V2322" s="44">
        <f t="shared" si="437"/>
        <v>0</v>
      </c>
      <c r="W2322" s="44">
        <f t="shared" si="438"/>
        <v>0</v>
      </c>
      <c r="X2322" s="44">
        <f t="shared" si="439"/>
        <v>0</v>
      </c>
      <c r="Y2322" s="44">
        <f t="shared" si="440"/>
        <v>0</v>
      </c>
      <c r="Z2322" s="44">
        <f t="shared" si="441"/>
        <v>19111.816283924843</v>
      </c>
      <c r="AA2322" s="44">
        <f t="shared" si="442"/>
        <v>0</v>
      </c>
      <c r="AB2322" s="44">
        <f t="shared" si="443"/>
        <v>1911.1816283924845</v>
      </c>
      <c r="AC2322" s="44">
        <f t="shared" si="444"/>
        <v>12741.210855949896</v>
      </c>
      <c r="AD2322" s="44">
        <f t="shared" si="445"/>
        <v>4777.9540709812109</v>
      </c>
      <c r="AE2322" s="12">
        <f t="shared" si="446"/>
        <v>88869.945720250515</v>
      </c>
    </row>
    <row r="2323" spans="1:31" ht="12.6" hidden="1" customHeight="1" x14ac:dyDescent="0.2">
      <c r="A2323" s="26" t="s">
        <v>2158</v>
      </c>
      <c r="B2323" s="19"/>
      <c r="C2323" s="19"/>
      <c r="D2323" s="20"/>
      <c r="E2323" s="20">
        <v>10</v>
      </c>
      <c r="F2323" s="20"/>
      <c r="G2323" s="21"/>
      <c r="H2323" s="22"/>
      <c r="I2323" s="20"/>
      <c r="J2323" s="20">
        <v>117</v>
      </c>
      <c r="K2323" s="20"/>
      <c r="L2323" s="20">
        <v>6</v>
      </c>
      <c r="M2323" s="20">
        <v>8</v>
      </c>
      <c r="N2323" s="20">
        <v>5</v>
      </c>
      <c r="O2323" s="20">
        <v>146</v>
      </c>
      <c r="P2323" s="23" t="str">
        <f>VLOOKUP(A2323,'ИЗ ОСНОВЫ НОМЕНКЛАТУР'!D:E,2,0)</f>
        <v>Ручки, крючки, опоры</v>
      </c>
      <c r="Q2323" s="23" t="str">
        <f>VLOOKUP(A2323,'ИЗ ОСНОВЫ НОМЕНКЛАТУР'!D:F,3,0)</f>
        <v>Опоры для столов</v>
      </c>
      <c r="R2323" s="40">
        <f>VLOOKUP(A:A,'ИЗ ОСНОВЫ НОМЕНКЛАТУР'!D:G,4,0)</f>
        <v>967.49788194444454</v>
      </c>
      <c r="S2323" s="12" t="str">
        <f>VLOOKUP(A:A,'ИЗ ОСНОВЫ НОМЕНКЛАТУР'!D:H,5,0)</f>
        <v>C</v>
      </c>
      <c r="T2323" s="44">
        <f t="shared" si="435"/>
        <v>0</v>
      </c>
      <c r="U2323" s="44">
        <f t="shared" si="436"/>
        <v>9674.9788194444445</v>
      </c>
      <c r="V2323" s="44">
        <f t="shared" si="437"/>
        <v>0</v>
      </c>
      <c r="W2323" s="44">
        <f t="shared" si="438"/>
        <v>0</v>
      </c>
      <c r="X2323" s="44">
        <f t="shared" si="439"/>
        <v>0</v>
      </c>
      <c r="Y2323" s="44">
        <f t="shared" si="440"/>
        <v>0</v>
      </c>
      <c r="Z2323" s="44">
        <f t="shared" si="441"/>
        <v>113197.25218750001</v>
      </c>
      <c r="AA2323" s="44">
        <f t="shared" si="442"/>
        <v>0</v>
      </c>
      <c r="AB2323" s="44">
        <f t="shared" si="443"/>
        <v>5804.9872916666673</v>
      </c>
      <c r="AC2323" s="44">
        <f t="shared" si="444"/>
        <v>7739.9830555555563</v>
      </c>
      <c r="AD2323" s="44">
        <f t="shared" si="445"/>
        <v>4837.4894097222223</v>
      </c>
      <c r="AE2323" s="12">
        <f t="shared" si="446"/>
        <v>141254.69076388888</v>
      </c>
    </row>
    <row r="2324" spans="1:31" ht="12.6" hidden="1" customHeight="1" x14ac:dyDescent="0.2">
      <c r="A2324" s="26" t="s">
        <v>2157</v>
      </c>
      <c r="B2324" s="19"/>
      <c r="C2324" s="19"/>
      <c r="D2324" s="20"/>
      <c r="E2324" s="20">
        <v>5</v>
      </c>
      <c r="F2324" s="20"/>
      <c r="G2324" s="21"/>
      <c r="H2324" s="22"/>
      <c r="I2324" s="20"/>
      <c r="J2324" s="20">
        <v>48</v>
      </c>
      <c r="K2324" s="20"/>
      <c r="L2324" s="20">
        <v>3</v>
      </c>
      <c r="M2324" s="20">
        <v>36</v>
      </c>
      <c r="N2324" s="20">
        <v>6</v>
      </c>
      <c r="O2324" s="20">
        <v>98</v>
      </c>
      <c r="P2324" s="23" t="str">
        <f>VLOOKUP(A2324,'ИЗ ОСНОВЫ НОМЕНКЛАТУР'!D:E,2,0)</f>
        <v>Ручки, крючки, опоры</v>
      </c>
      <c r="Q2324" s="23" t="str">
        <f>VLOOKUP(A2324,'ИЗ ОСНОВЫ НОМЕНКЛАТУР'!D:F,3,0)</f>
        <v>Опоры для столов</v>
      </c>
      <c r="R2324" s="40">
        <f>VLOOKUP(A:A,'ИЗ ОСНОВЫ НОМЕНКЛАТУР'!D:G,4,0)</f>
        <v>786.49849275362317</v>
      </c>
      <c r="S2324" s="12" t="str">
        <f>VLOOKUP(A:A,'ИЗ ОСНОВЫ НОМЕНКЛАТУР'!D:H,5,0)</f>
        <v>C</v>
      </c>
      <c r="T2324" s="44">
        <f t="shared" si="435"/>
        <v>0</v>
      </c>
      <c r="U2324" s="44">
        <f t="shared" si="436"/>
        <v>3932.4924637681161</v>
      </c>
      <c r="V2324" s="44">
        <f t="shared" si="437"/>
        <v>0</v>
      </c>
      <c r="W2324" s="44">
        <f t="shared" si="438"/>
        <v>0</v>
      </c>
      <c r="X2324" s="44">
        <f t="shared" si="439"/>
        <v>0</v>
      </c>
      <c r="Y2324" s="44">
        <f t="shared" si="440"/>
        <v>0</v>
      </c>
      <c r="Z2324" s="44">
        <f t="shared" si="441"/>
        <v>37751.927652173908</v>
      </c>
      <c r="AA2324" s="44">
        <f t="shared" si="442"/>
        <v>0</v>
      </c>
      <c r="AB2324" s="44">
        <f t="shared" si="443"/>
        <v>2359.4954782608693</v>
      </c>
      <c r="AC2324" s="44">
        <f t="shared" si="444"/>
        <v>28313.945739130435</v>
      </c>
      <c r="AD2324" s="44">
        <f t="shared" si="445"/>
        <v>4718.9909565217386</v>
      </c>
      <c r="AE2324" s="12">
        <f t="shared" si="446"/>
        <v>77076.852289855073</v>
      </c>
    </row>
    <row r="2325" spans="1:31" ht="12.6" hidden="1" customHeight="1" x14ac:dyDescent="0.2">
      <c r="A2325" s="26" t="s">
        <v>2159</v>
      </c>
      <c r="B2325" s="19"/>
      <c r="C2325" s="19"/>
      <c r="D2325" s="20"/>
      <c r="E2325" s="20">
        <v>2</v>
      </c>
      <c r="F2325" s="20"/>
      <c r="G2325" s="21"/>
      <c r="H2325" s="22"/>
      <c r="I2325" s="20"/>
      <c r="J2325" s="20">
        <v>67</v>
      </c>
      <c r="K2325" s="20">
        <v>64</v>
      </c>
      <c r="L2325" s="20">
        <v>1</v>
      </c>
      <c r="M2325" s="20">
        <v>40</v>
      </c>
      <c r="N2325" s="20">
        <v>12</v>
      </c>
      <c r="O2325" s="20">
        <v>186</v>
      </c>
      <c r="P2325" s="23" t="str">
        <f>VLOOKUP(A2325,'ИЗ ОСНОВЫ НОМЕНКЛАТУР'!D:E,2,0)</f>
        <v>Ручки, крючки, опоры</v>
      </c>
      <c r="Q2325" s="23" t="str">
        <f>VLOOKUP(A2325,'ИЗ ОСНОВЫ НОМЕНКЛАТУР'!D:F,3,0)</f>
        <v>Опоры для столов</v>
      </c>
      <c r="R2325" s="40">
        <f>VLOOKUP(A:A,'ИЗ ОСНОВЫ НОМЕНКЛАТУР'!D:G,4,0)</f>
        <v>3961.8214035087722</v>
      </c>
      <c r="S2325" s="12" t="str">
        <f>VLOOKUP(A:A,'ИЗ ОСНОВЫ НОМЕНКЛАТУР'!D:H,5,0)</f>
        <v>C</v>
      </c>
      <c r="T2325" s="44">
        <f t="shared" si="435"/>
        <v>0</v>
      </c>
      <c r="U2325" s="44">
        <f t="shared" si="436"/>
        <v>7923.6428070175443</v>
      </c>
      <c r="V2325" s="44">
        <f t="shared" si="437"/>
        <v>0</v>
      </c>
      <c r="W2325" s="44">
        <f t="shared" si="438"/>
        <v>0</v>
      </c>
      <c r="X2325" s="44">
        <f t="shared" si="439"/>
        <v>0</v>
      </c>
      <c r="Y2325" s="44">
        <f t="shared" si="440"/>
        <v>0</v>
      </c>
      <c r="Z2325" s="44">
        <f t="shared" si="441"/>
        <v>265442.03403508774</v>
      </c>
      <c r="AA2325" s="44">
        <f t="shared" si="442"/>
        <v>253556.56982456142</v>
      </c>
      <c r="AB2325" s="44">
        <f t="shared" si="443"/>
        <v>3961.8214035087722</v>
      </c>
      <c r="AC2325" s="44">
        <f t="shared" si="444"/>
        <v>158472.85614035089</v>
      </c>
      <c r="AD2325" s="44">
        <f t="shared" si="445"/>
        <v>47541.856842105262</v>
      </c>
      <c r="AE2325" s="12">
        <f t="shared" si="446"/>
        <v>736898.78105263168</v>
      </c>
    </row>
    <row r="2326" spans="1:31" ht="12.6" hidden="1" customHeight="1" x14ac:dyDescent="0.2">
      <c r="A2326" s="26" t="s">
        <v>2161</v>
      </c>
      <c r="B2326" s="19"/>
      <c r="C2326" s="19"/>
      <c r="D2326" s="20"/>
      <c r="E2326" s="20">
        <v>8</v>
      </c>
      <c r="F2326" s="20"/>
      <c r="G2326" s="21"/>
      <c r="H2326" s="22"/>
      <c r="I2326" s="20"/>
      <c r="J2326" s="20">
        <v>55</v>
      </c>
      <c r="K2326" s="20">
        <v>72</v>
      </c>
      <c r="L2326" s="20">
        <v>1</v>
      </c>
      <c r="M2326" s="20">
        <v>17</v>
      </c>
      <c r="N2326" s="20">
        <v>12</v>
      </c>
      <c r="O2326" s="20">
        <v>165</v>
      </c>
      <c r="P2326" s="23" t="str">
        <f>VLOOKUP(A2326,'ИЗ ОСНОВЫ НОМЕНКЛАТУР'!D:E,2,0)</f>
        <v>Ручки, крючки, опоры</v>
      </c>
      <c r="Q2326" s="23" t="str">
        <f>VLOOKUP(A2326,'ИЗ ОСНОВЫ НОМЕНКЛАТУР'!D:F,3,0)</f>
        <v>Опоры для столов</v>
      </c>
      <c r="R2326" s="40">
        <f>VLOOKUP(A:A,'ИЗ ОСНОВЫ НОМЕНКЛАТУР'!D:G,4,0)</f>
        <v>4383.0885714285714</v>
      </c>
      <c r="S2326" s="12" t="str">
        <f>VLOOKUP(A:A,'ИЗ ОСНОВЫ НОМЕНКЛАТУР'!D:H,5,0)</f>
        <v>C</v>
      </c>
      <c r="T2326" s="44">
        <f t="shared" si="435"/>
        <v>0</v>
      </c>
      <c r="U2326" s="44">
        <f t="shared" si="436"/>
        <v>35064.708571428571</v>
      </c>
      <c r="V2326" s="44">
        <f t="shared" si="437"/>
        <v>0</v>
      </c>
      <c r="W2326" s="44">
        <f t="shared" si="438"/>
        <v>0</v>
      </c>
      <c r="X2326" s="44">
        <f t="shared" si="439"/>
        <v>0</v>
      </c>
      <c r="Y2326" s="44">
        <f t="shared" si="440"/>
        <v>0</v>
      </c>
      <c r="Z2326" s="44">
        <f t="shared" si="441"/>
        <v>241069.87142857144</v>
      </c>
      <c r="AA2326" s="44">
        <f t="shared" si="442"/>
        <v>315582.37714285712</v>
      </c>
      <c r="AB2326" s="44">
        <f t="shared" si="443"/>
        <v>4383.0885714285714</v>
      </c>
      <c r="AC2326" s="44">
        <f t="shared" si="444"/>
        <v>74512.505714285711</v>
      </c>
      <c r="AD2326" s="44">
        <f t="shared" si="445"/>
        <v>52597.062857142853</v>
      </c>
      <c r="AE2326" s="12">
        <f t="shared" si="446"/>
        <v>723209.61428571423</v>
      </c>
    </row>
    <row r="2327" spans="1:31" ht="12.6" hidden="1" customHeight="1" x14ac:dyDescent="0.2">
      <c r="A2327" s="26" t="s">
        <v>2169</v>
      </c>
      <c r="B2327" s="19"/>
      <c r="C2327" s="19"/>
      <c r="D2327" s="20">
        <v>28</v>
      </c>
      <c r="E2327" s="20">
        <v>4</v>
      </c>
      <c r="F2327" s="20"/>
      <c r="G2327" s="21"/>
      <c r="H2327" s="22"/>
      <c r="I2327" s="20"/>
      <c r="J2327" s="20">
        <v>60</v>
      </c>
      <c r="K2327" s="20">
        <v>96</v>
      </c>
      <c r="L2327" s="20"/>
      <c r="M2327" s="20"/>
      <c r="N2327" s="20">
        <v>1</v>
      </c>
      <c r="O2327" s="20">
        <v>189</v>
      </c>
      <c r="P2327" s="23" t="str">
        <f>VLOOKUP(A2327,'ИЗ ОСНОВЫ НОМЕНКЛАТУР'!D:E,2,0)</f>
        <v>Ручки, крючки, опоры</v>
      </c>
      <c r="Q2327" s="23" t="str">
        <f>VLOOKUP(A2327,'ИЗ ОСНОВЫ НОМЕНКЛАТУР'!D:F,3,0)</f>
        <v>Опоры для столов</v>
      </c>
      <c r="R2327" s="40">
        <f>VLOOKUP(A:A,'ИЗ ОСНОВЫ НОМЕНКЛАТУР'!D:G,4,0)</f>
        <v>3993.608088235294</v>
      </c>
      <c r="S2327" s="12" t="str">
        <f>VLOOKUP(A:A,'ИЗ ОСНОВЫ НОМЕНКЛАТУР'!D:H,5,0)</f>
        <v>C</v>
      </c>
      <c r="T2327" s="44">
        <f t="shared" si="435"/>
        <v>111821.02647058823</v>
      </c>
      <c r="U2327" s="44">
        <f t="shared" si="436"/>
        <v>15974.432352941176</v>
      </c>
      <c r="V2327" s="44">
        <f t="shared" si="437"/>
        <v>0</v>
      </c>
      <c r="W2327" s="44">
        <f t="shared" si="438"/>
        <v>0</v>
      </c>
      <c r="X2327" s="44">
        <f t="shared" si="439"/>
        <v>0</v>
      </c>
      <c r="Y2327" s="44">
        <f t="shared" si="440"/>
        <v>0</v>
      </c>
      <c r="Z2327" s="44">
        <f t="shared" si="441"/>
        <v>239616.48529411765</v>
      </c>
      <c r="AA2327" s="44">
        <f t="shared" si="442"/>
        <v>383386.37647058821</v>
      </c>
      <c r="AB2327" s="44">
        <f t="shared" si="443"/>
        <v>0</v>
      </c>
      <c r="AC2327" s="44">
        <f t="shared" si="444"/>
        <v>0</v>
      </c>
      <c r="AD2327" s="44">
        <f t="shared" si="445"/>
        <v>3993.608088235294</v>
      </c>
      <c r="AE2327" s="12">
        <f t="shared" si="446"/>
        <v>754791.92867647053</v>
      </c>
    </row>
    <row r="2328" spans="1:31" ht="12.6" hidden="1" customHeight="1" x14ac:dyDescent="0.2">
      <c r="A2328" s="26" t="s">
        <v>2150</v>
      </c>
      <c r="B2328" s="19"/>
      <c r="C2328" s="19"/>
      <c r="D2328" s="20"/>
      <c r="E2328" s="21"/>
      <c r="F2328" s="22"/>
      <c r="G2328" s="21"/>
      <c r="H2328" s="22"/>
      <c r="I2328" s="20"/>
      <c r="J2328" s="20">
        <v>72</v>
      </c>
      <c r="K2328" s="20">
        <v>12</v>
      </c>
      <c r="L2328" s="20">
        <v>2</v>
      </c>
      <c r="M2328" s="20">
        <v>6</v>
      </c>
      <c r="N2328" s="20">
        <v>17</v>
      </c>
      <c r="O2328" s="20">
        <v>109</v>
      </c>
      <c r="P2328" s="23" t="str">
        <f>VLOOKUP(A2328,'ИЗ ОСНОВЫ НОМЕНКЛАТУР'!D:E,2,0)</f>
        <v>Ручки, крючки, опоры</v>
      </c>
      <c r="Q2328" s="23" t="str">
        <f>VLOOKUP(A2328,'ИЗ ОСНОВЫ НОМЕНКЛАТУР'!D:F,3,0)</f>
        <v>Опоры для столов</v>
      </c>
      <c r="R2328" s="40">
        <f>VLOOKUP(A:A,'ИЗ ОСНОВЫ НОМЕНКЛАТУР'!D:G,4,0)</f>
        <v>4033.3076555023927</v>
      </c>
      <c r="S2328" s="12" t="str">
        <f>VLOOKUP(A:A,'ИЗ ОСНОВЫ НОМЕНКЛАТУР'!D:H,5,0)</f>
        <v>C</v>
      </c>
      <c r="T2328" s="44">
        <f t="shared" si="435"/>
        <v>0</v>
      </c>
      <c r="U2328" s="44">
        <f t="shared" si="436"/>
        <v>0</v>
      </c>
      <c r="V2328" s="44">
        <f t="shared" si="437"/>
        <v>0</v>
      </c>
      <c r="W2328" s="44">
        <f t="shared" si="438"/>
        <v>0</v>
      </c>
      <c r="X2328" s="44">
        <f t="shared" si="439"/>
        <v>0</v>
      </c>
      <c r="Y2328" s="44">
        <f t="shared" si="440"/>
        <v>0</v>
      </c>
      <c r="Z2328" s="44">
        <f t="shared" si="441"/>
        <v>290398.15119617229</v>
      </c>
      <c r="AA2328" s="44">
        <f t="shared" si="442"/>
        <v>48399.691866028712</v>
      </c>
      <c r="AB2328" s="44">
        <f t="shared" si="443"/>
        <v>8066.6153110047853</v>
      </c>
      <c r="AC2328" s="44">
        <f t="shared" si="444"/>
        <v>24199.845933014356</v>
      </c>
      <c r="AD2328" s="44">
        <f t="shared" si="445"/>
        <v>68566.23014354067</v>
      </c>
      <c r="AE2328" s="12">
        <f t="shared" si="446"/>
        <v>439630.5344497608</v>
      </c>
    </row>
    <row r="2329" spans="1:31" ht="12.6" hidden="1" customHeight="1" x14ac:dyDescent="0.2">
      <c r="A2329" s="26" t="s">
        <v>2097</v>
      </c>
      <c r="B2329" s="19"/>
      <c r="C2329" s="19"/>
      <c r="D2329" s="20"/>
      <c r="E2329" s="21"/>
      <c r="F2329" s="22"/>
      <c r="G2329" s="21"/>
      <c r="H2329" s="22"/>
      <c r="I2329" s="20"/>
      <c r="J2329" s="20">
        <v>6</v>
      </c>
      <c r="K2329" s="20"/>
      <c r="L2329" s="20"/>
      <c r="M2329" s="20"/>
      <c r="N2329" s="20">
        <v>4</v>
      </c>
      <c r="O2329" s="20">
        <v>10</v>
      </c>
      <c r="P2329" s="23" t="str">
        <f>VLOOKUP(A2329,'ИЗ ОСНОВЫ НОМЕНКЛАТУР'!D:E,2,0)</f>
        <v>Ручки, крючки, опоры</v>
      </c>
      <c r="Q2329" s="23" t="str">
        <f>VLOOKUP(A2329,'ИЗ ОСНОВЫ НОМЕНКЛАТУР'!D:F,3,0)</f>
        <v>Пинго опоры</v>
      </c>
      <c r="R2329" s="40">
        <f>VLOOKUP(A:A,'ИЗ ОСНОВЫ НОМЕНКЛАТУР'!D:G,4,0)</f>
        <v>10789.23</v>
      </c>
      <c r="S2329" s="12" t="str">
        <f>VLOOKUP(A:A,'ИЗ ОСНОВЫ НОМЕНКЛАТУР'!D:H,5,0)</f>
        <v>C</v>
      </c>
      <c r="T2329" s="44">
        <f t="shared" si="435"/>
        <v>0</v>
      </c>
      <c r="U2329" s="44">
        <f t="shared" si="436"/>
        <v>0</v>
      </c>
      <c r="V2329" s="44">
        <f t="shared" si="437"/>
        <v>0</v>
      </c>
      <c r="W2329" s="44">
        <f t="shared" si="438"/>
        <v>0</v>
      </c>
      <c r="X2329" s="44">
        <f t="shared" si="439"/>
        <v>0</v>
      </c>
      <c r="Y2329" s="44">
        <f t="shared" si="440"/>
        <v>0</v>
      </c>
      <c r="Z2329" s="44">
        <f t="shared" si="441"/>
        <v>64735.38</v>
      </c>
      <c r="AA2329" s="44">
        <f t="shared" si="442"/>
        <v>0</v>
      </c>
      <c r="AB2329" s="44">
        <f t="shared" si="443"/>
        <v>0</v>
      </c>
      <c r="AC2329" s="44">
        <f t="shared" si="444"/>
        <v>0</v>
      </c>
      <c r="AD2329" s="44">
        <f t="shared" si="445"/>
        <v>43156.92</v>
      </c>
      <c r="AE2329" s="12">
        <f t="shared" si="446"/>
        <v>107892.29999999999</v>
      </c>
    </row>
    <row r="2330" spans="1:31" ht="12.6" hidden="1" customHeight="1" x14ac:dyDescent="0.2">
      <c r="A2330" s="26" t="s">
        <v>2141</v>
      </c>
      <c r="B2330" s="19"/>
      <c r="C2330" s="19"/>
      <c r="D2330" s="20"/>
      <c r="E2330" s="21"/>
      <c r="F2330" s="22"/>
      <c r="G2330" s="21"/>
      <c r="H2330" s="22"/>
      <c r="I2330" s="20"/>
      <c r="J2330" s="20"/>
      <c r="K2330" s="20"/>
      <c r="L2330" s="20">
        <v>2</v>
      </c>
      <c r="M2330" s="20">
        <v>240</v>
      </c>
      <c r="N2330" s="20"/>
      <c r="O2330" s="20">
        <v>242</v>
      </c>
      <c r="P2330" s="23" t="str">
        <f>VLOOKUP(A2330,'ИЗ ОСНОВЫ НОМЕНКЛАТУР'!D:E,2,0)</f>
        <v>Ручки, крючки, опоры</v>
      </c>
      <c r="Q2330" s="23" t="str">
        <f>VLOOKUP(A2330,'ИЗ ОСНОВЫ НОМЕНКЛАТУР'!D:F,3,0)</f>
        <v>Пинго опоры</v>
      </c>
      <c r="R2330" s="40">
        <f>VLOOKUP(A:A,'ИЗ ОСНОВЫ НОМЕНКЛАТУР'!D:G,4,0)</f>
        <v>127.345</v>
      </c>
      <c r="S2330" s="12" t="str">
        <f>VLOOKUP(A:A,'ИЗ ОСНОВЫ НОМЕНКЛАТУР'!D:H,5,0)</f>
        <v>C</v>
      </c>
      <c r="T2330" s="44">
        <f t="shared" si="435"/>
        <v>0</v>
      </c>
      <c r="U2330" s="44">
        <f t="shared" si="436"/>
        <v>0</v>
      </c>
      <c r="V2330" s="44">
        <f t="shared" si="437"/>
        <v>0</v>
      </c>
      <c r="W2330" s="44">
        <f t="shared" si="438"/>
        <v>0</v>
      </c>
      <c r="X2330" s="44">
        <f t="shared" si="439"/>
        <v>0</v>
      </c>
      <c r="Y2330" s="44">
        <f t="shared" si="440"/>
        <v>0</v>
      </c>
      <c r="Z2330" s="44">
        <f t="shared" si="441"/>
        <v>0</v>
      </c>
      <c r="AA2330" s="44">
        <f t="shared" si="442"/>
        <v>0</v>
      </c>
      <c r="AB2330" s="44">
        <f t="shared" si="443"/>
        <v>254.69</v>
      </c>
      <c r="AC2330" s="44">
        <f t="shared" si="444"/>
        <v>30562.799999999999</v>
      </c>
      <c r="AD2330" s="44">
        <f t="shared" si="445"/>
        <v>0</v>
      </c>
      <c r="AE2330" s="12">
        <f t="shared" si="446"/>
        <v>30817.489999999998</v>
      </c>
    </row>
    <row r="2331" spans="1:31" ht="12.6" hidden="1" customHeight="1" x14ac:dyDescent="0.2">
      <c r="A2331" s="26" t="s">
        <v>2143</v>
      </c>
      <c r="B2331" s="19"/>
      <c r="C2331" s="19"/>
      <c r="D2331" s="20"/>
      <c r="E2331" s="21"/>
      <c r="F2331" s="22"/>
      <c r="G2331" s="21"/>
      <c r="H2331" s="22"/>
      <c r="I2331" s="20"/>
      <c r="J2331" s="20"/>
      <c r="K2331" s="20"/>
      <c r="L2331" s="20">
        <v>6</v>
      </c>
      <c r="M2331" s="20">
        <v>148</v>
      </c>
      <c r="N2331" s="20"/>
      <c r="O2331" s="20">
        <v>154</v>
      </c>
      <c r="P2331" s="23" t="str">
        <f>VLOOKUP(A2331,'ИЗ ОСНОВЫ НОМЕНКЛАТУР'!D:E,2,0)</f>
        <v>Ручки, крючки, опоры</v>
      </c>
      <c r="Q2331" s="23" t="str">
        <f>VLOOKUP(A2331,'ИЗ ОСНОВЫ НОМЕНКЛАТУР'!D:F,3,0)</f>
        <v>Пинго опоры</v>
      </c>
      <c r="R2331" s="40">
        <f>VLOOKUP(A:A,'ИЗ ОСНОВЫ НОМЕНКЛАТУР'!D:G,4,0)</f>
        <v>173.49437499999999</v>
      </c>
      <c r="S2331" s="12" t="str">
        <f>VLOOKUP(A:A,'ИЗ ОСНОВЫ НОМЕНКЛАТУР'!D:H,5,0)</f>
        <v>C</v>
      </c>
      <c r="T2331" s="44">
        <f t="shared" si="435"/>
        <v>0</v>
      </c>
      <c r="U2331" s="44">
        <f t="shared" si="436"/>
        <v>0</v>
      </c>
      <c r="V2331" s="44">
        <f t="shared" si="437"/>
        <v>0</v>
      </c>
      <c r="W2331" s="44">
        <f t="shared" si="438"/>
        <v>0</v>
      </c>
      <c r="X2331" s="44">
        <f t="shared" si="439"/>
        <v>0</v>
      </c>
      <c r="Y2331" s="44">
        <f t="shared" si="440"/>
        <v>0</v>
      </c>
      <c r="Z2331" s="44">
        <f t="shared" si="441"/>
        <v>0</v>
      </c>
      <c r="AA2331" s="44">
        <f t="shared" si="442"/>
        <v>0</v>
      </c>
      <c r="AB2331" s="44">
        <f t="shared" si="443"/>
        <v>1040.9662499999999</v>
      </c>
      <c r="AC2331" s="44">
        <f t="shared" si="444"/>
        <v>25677.1675</v>
      </c>
      <c r="AD2331" s="44">
        <f t="shared" si="445"/>
        <v>0</v>
      </c>
      <c r="AE2331" s="12">
        <f t="shared" si="446"/>
        <v>26718.133750000001</v>
      </c>
    </row>
    <row r="2332" spans="1:31" ht="12.6" hidden="1" customHeight="1" x14ac:dyDescent="0.2">
      <c r="A2332" s="26" t="s">
        <v>2155</v>
      </c>
      <c r="B2332" s="19"/>
      <c r="C2332" s="19"/>
      <c r="D2332" s="20"/>
      <c r="E2332" s="21"/>
      <c r="F2332" s="22"/>
      <c r="G2332" s="21"/>
      <c r="H2332" s="22"/>
      <c r="I2332" s="20"/>
      <c r="J2332" s="20"/>
      <c r="K2332" s="20"/>
      <c r="L2332" s="20">
        <v>2</v>
      </c>
      <c r="M2332" s="20">
        <v>6</v>
      </c>
      <c r="N2332" s="20">
        <v>2</v>
      </c>
      <c r="O2332" s="20">
        <v>10</v>
      </c>
      <c r="P2332" s="23" t="str">
        <f>VLOOKUP(A2332,'ИЗ ОСНОВЫ НОМЕНКЛАТУР'!D:E,2,0)</f>
        <v>Ручки, крючки, опоры</v>
      </c>
      <c r="Q2332" s="23" t="str">
        <f>VLOOKUP(A2332,'ИЗ ОСНОВЫ НОМЕНКЛАТУР'!D:F,3,0)</f>
        <v>Опоры для столов</v>
      </c>
      <c r="R2332" s="40">
        <f>VLOOKUP(A:A,'ИЗ ОСНОВЫ НОМЕНКЛАТУР'!D:G,4,0)</f>
        <v>607.66801566579636</v>
      </c>
      <c r="S2332" s="12" t="str">
        <f>VLOOKUP(A:A,'ИЗ ОСНОВЫ НОМЕНКЛАТУР'!D:H,5,0)</f>
        <v>C</v>
      </c>
      <c r="T2332" s="44">
        <f t="shared" si="435"/>
        <v>0</v>
      </c>
      <c r="U2332" s="44">
        <f t="shared" si="436"/>
        <v>0</v>
      </c>
      <c r="V2332" s="44">
        <f t="shared" si="437"/>
        <v>0</v>
      </c>
      <c r="W2332" s="44">
        <f t="shared" si="438"/>
        <v>0</v>
      </c>
      <c r="X2332" s="44">
        <f t="shared" si="439"/>
        <v>0</v>
      </c>
      <c r="Y2332" s="44">
        <f t="shared" si="440"/>
        <v>0</v>
      </c>
      <c r="Z2332" s="44">
        <f t="shared" si="441"/>
        <v>0</v>
      </c>
      <c r="AA2332" s="44">
        <f t="shared" si="442"/>
        <v>0</v>
      </c>
      <c r="AB2332" s="44">
        <f t="shared" si="443"/>
        <v>1215.3360313315927</v>
      </c>
      <c r="AC2332" s="44">
        <f t="shared" si="444"/>
        <v>3646.0080939947784</v>
      </c>
      <c r="AD2332" s="44">
        <f t="shared" si="445"/>
        <v>1215.3360313315927</v>
      </c>
      <c r="AE2332" s="12">
        <f t="shared" si="446"/>
        <v>6076.6801566579634</v>
      </c>
    </row>
    <row r="2333" spans="1:31" ht="12.6" hidden="1" customHeight="1" x14ac:dyDescent="0.2">
      <c r="A2333" s="26" t="s">
        <v>2164</v>
      </c>
      <c r="B2333" s="19"/>
      <c r="C2333" s="19"/>
      <c r="D2333" s="20"/>
      <c r="E2333" s="21"/>
      <c r="F2333" s="22"/>
      <c r="G2333" s="21"/>
      <c r="H2333" s="22"/>
      <c r="I2333" s="20"/>
      <c r="J2333" s="20">
        <v>32</v>
      </c>
      <c r="K2333" s="20"/>
      <c r="L2333" s="20">
        <v>4</v>
      </c>
      <c r="M2333" s="20">
        <v>11</v>
      </c>
      <c r="N2333" s="20">
        <v>16</v>
      </c>
      <c r="O2333" s="20">
        <v>63</v>
      </c>
      <c r="P2333" s="23" t="str">
        <f>VLOOKUP(A2333,'ИЗ ОСНОВЫ НОМЕНКЛАТУР'!D:E,2,0)</f>
        <v>Ручки, крючки, опоры</v>
      </c>
      <c r="Q2333" s="23" t="str">
        <f>VLOOKUP(A2333,'ИЗ ОСНОВЫ НОМЕНКЛАТУР'!D:F,3,0)</f>
        <v>Опоры для столов</v>
      </c>
      <c r="R2333" s="40">
        <f>VLOOKUP(A:A,'ИЗ ОСНОВЫ НОМЕНКЛАТУР'!D:G,4,0)</f>
        <v>600.08562231759663</v>
      </c>
      <c r="S2333" s="12" t="str">
        <f>VLOOKUP(A:A,'ИЗ ОСНОВЫ НОМЕНКЛАТУР'!D:H,5,0)</f>
        <v>C</v>
      </c>
      <c r="T2333" s="44">
        <f t="shared" si="435"/>
        <v>0</v>
      </c>
      <c r="U2333" s="44">
        <f t="shared" si="436"/>
        <v>0</v>
      </c>
      <c r="V2333" s="44">
        <f t="shared" si="437"/>
        <v>0</v>
      </c>
      <c r="W2333" s="44">
        <f t="shared" si="438"/>
        <v>0</v>
      </c>
      <c r="X2333" s="44">
        <f t="shared" si="439"/>
        <v>0</v>
      </c>
      <c r="Y2333" s="44">
        <f t="shared" si="440"/>
        <v>0</v>
      </c>
      <c r="Z2333" s="44">
        <f t="shared" si="441"/>
        <v>19202.739914163092</v>
      </c>
      <c r="AA2333" s="44">
        <f t="shared" si="442"/>
        <v>0</v>
      </c>
      <c r="AB2333" s="44">
        <f t="shared" si="443"/>
        <v>2400.3424892703865</v>
      </c>
      <c r="AC2333" s="44">
        <f t="shared" si="444"/>
        <v>6600.9418454935631</v>
      </c>
      <c r="AD2333" s="44">
        <f t="shared" si="445"/>
        <v>9601.3699570815461</v>
      </c>
      <c r="AE2333" s="12">
        <f t="shared" si="446"/>
        <v>37805.39420600859</v>
      </c>
    </row>
    <row r="2334" spans="1:31" ht="12.6" hidden="1" customHeight="1" x14ac:dyDescent="0.2">
      <c r="A2334" s="26" t="s">
        <v>2166</v>
      </c>
      <c r="B2334" s="19"/>
      <c r="C2334" s="19"/>
      <c r="D2334" s="20"/>
      <c r="E2334" s="20">
        <v>12</v>
      </c>
      <c r="F2334" s="20"/>
      <c r="G2334" s="21"/>
      <c r="H2334" s="22"/>
      <c r="I2334" s="20"/>
      <c r="J2334" s="20">
        <v>82</v>
      </c>
      <c r="K2334" s="20"/>
      <c r="L2334" s="20">
        <v>2</v>
      </c>
      <c r="M2334" s="20">
        <v>24</v>
      </c>
      <c r="N2334" s="20">
        <v>32</v>
      </c>
      <c r="O2334" s="20">
        <v>152</v>
      </c>
      <c r="P2334" s="23" t="str">
        <f>VLOOKUP(A2334,'ИЗ ОСНОВЫ НОМЕНКЛАТУР'!D:E,2,0)</f>
        <v>Ручки, крючки, опоры</v>
      </c>
      <c r="Q2334" s="23" t="str">
        <f>VLOOKUP(A2334,'ИЗ ОСНОВЫ НОМЕНКЛАТУР'!D:F,3,0)</f>
        <v>Опоры для столов</v>
      </c>
      <c r="R2334" s="40">
        <f>VLOOKUP(A:A,'ИЗ ОСНОВЫ НОМЕНКЛАТУР'!D:G,4,0)</f>
        <v>628.2424882629108</v>
      </c>
      <c r="S2334" s="12" t="str">
        <f>VLOOKUP(A:A,'ИЗ ОСНОВЫ НОМЕНКЛАТУР'!D:H,5,0)</f>
        <v>C</v>
      </c>
      <c r="T2334" s="44">
        <f t="shared" si="435"/>
        <v>0</v>
      </c>
      <c r="U2334" s="44">
        <f t="shared" si="436"/>
        <v>7538.90985915493</v>
      </c>
      <c r="V2334" s="44">
        <f t="shared" si="437"/>
        <v>0</v>
      </c>
      <c r="W2334" s="44">
        <f t="shared" si="438"/>
        <v>0</v>
      </c>
      <c r="X2334" s="44">
        <f t="shared" si="439"/>
        <v>0</v>
      </c>
      <c r="Y2334" s="44">
        <f t="shared" si="440"/>
        <v>0</v>
      </c>
      <c r="Z2334" s="44">
        <f t="shared" si="441"/>
        <v>51515.884037558688</v>
      </c>
      <c r="AA2334" s="44">
        <f t="shared" si="442"/>
        <v>0</v>
      </c>
      <c r="AB2334" s="44">
        <f t="shared" si="443"/>
        <v>1256.4849765258216</v>
      </c>
      <c r="AC2334" s="44">
        <f t="shared" si="444"/>
        <v>15077.81971830986</v>
      </c>
      <c r="AD2334" s="44">
        <f t="shared" si="445"/>
        <v>20103.759624413146</v>
      </c>
      <c r="AE2334" s="12">
        <f t="shared" si="446"/>
        <v>95492.858215962435</v>
      </c>
    </row>
    <row r="2335" spans="1:31" ht="12.6" hidden="1" customHeight="1" x14ac:dyDescent="0.2">
      <c r="A2335" s="26" t="s">
        <v>2160</v>
      </c>
      <c r="B2335" s="19"/>
      <c r="C2335" s="19"/>
      <c r="D2335" s="20">
        <v>8</v>
      </c>
      <c r="E2335" s="20">
        <v>4</v>
      </c>
      <c r="F2335" s="20"/>
      <c r="G2335" s="21"/>
      <c r="H2335" s="22"/>
      <c r="I2335" s="20"/>
      <c r="J2335" s="20">
        <v>36</v>
      </c>
      <c r="K2335" s="20"/>
      <c r="L2335" s="20">
        <v>1</v>
      </c>
      <c r="M2335" s="20">
        <v>9</v>
      </c>
      <c r="N2335" s="20">
        <v>22</v>
      </c>
      <c r="O2335" s="20">
        <v>80</v>
      </c>
      <c r="P2335" s="23" t="str">
        <f>VLOOKUP(A2335,'ИЗ ОСНОВЫ НОМЕНКЛАТУР'!D:E,2,0)</f>
        <v>Ручки, крючки, опоры</v>
      </c>
      <c r="Q2335" s="23" t="str">
        <f>VLOOKUP(A2335,'ИЗ ОСНОВЫ НОМЕНКЛАТУР'!D:F,3,0)</f>
        <v>Опоры для столов</v>
      </c>
      <c r="R2335" s="40">
        <f>VLOOKUP(A:A,'ИЗ ОСНОВЫ НОМЕНКЛАТУР'!D:G,4,0)</f>
        <v>2416.5101886792449</v>
      </c>
      <c r="S2335" s="12" t="str">
        <f>VLOOKUP(A:A,'ИЗ ОСНОВЫ НОМЕНКЛАТУР'!D:H,5,0)</f>
        <v>C</v>
      </c>
      <c r="T2335" s="44">
        <f t="shared" si="435"/>
        <v>19332.08150943396</v>
      </c>
      <c r="U2335" s="44">
        <f t="shared" si="436"/>
        <v>9666.0407547169798</v>
      </c>
      <c r="V2335" s="44">
        <f t="shared" si="437"/>
        <v>0</v>
      </c>
      <c r="W2335" s="44">
        <f t="shared" si="438"/>
        <v>0</v>
      </c>
      <c r="X2335" s="44">
        <f t="shared" si="439"/>
        <v>0</v>
      </c>
      <c r="Y2335" s="44">
        <f t="shared" si="440"/>
        <v>0</v>
      </c>
      <c r="Z2335" s="44">
        <f t="shared" si="441"/>
        <v>86994.366792452813</v>
      </c>
      <c r="AA2335" s="44">
        <f t="shared" si="442"/>
        <v>0</v>
      </c>
      <c r="AB2335" s="44">
        <f t="shared" si="443"/>
        <v>2416.5101886792449</v>
      </c>
      <c r="AC2335" s="44">
        <f t="shared" si="444"/>
        <v>21748.591698113203</v>
      </c>
      <c r="AD2335" s="44">
        <f t="shared" si="445"/>
        <v>53163.224150943388</v>
      </c>
      <c r="AE2335" s="12">
        <f t="shared" si="446"/>
        <v>193320.8150943396</v>
      </c>
    </row>
    <row r="2336" spans="1:31" ht="12.6" hidden="1" customHeight="1" x14ac:dyDescent="0.2">
      <c r="A2336" s="26" t="s">
        <v>2151</v>
      </c>
      <c r="B2336" s="19"/>
      <c r="C2336" s="19"/>
      <c r="D2336" s="20">
        <v>4</v>
      </c>
      <c r="E2336" s="20">
        <v>3</v>
      </c>
      <c r="F2336" s="20"/>
      <c r="G2336" s="21"/>
      <c r="H2336" s="22"/>
      <c r="I2336" s="20"/>
      <c r="J2336" s="20">
        <v>6</v>
      </c>
      <c r="K2336" s="20"/>
      <c r="L2336" s="20"/>
      <c r="M2336" s="20"/>
      <c r="N2336" s="20">
        <v>14</v>
      </c>
      <c r="O2336" s="20">
        <v>27</v>
      </c>
      <c r="P2336" s="23" t="str">
        <f>VLOOKUP(A2336,'ИЗ ОСНОВЫ НОМЕНКЛАТУР'!D:E,2,0)</f>
        <v>Ручки, крючки, опоры</v>
      </c>
      <c r="Q2336" s="23" t="str">
        <f>VLOOKUP(A2336,'ИЗ ОСНОВЫ НОМЕНКЛАТУР'!D:F,3,0)</f>
        <v>Опоры для столов</v>
      </c>
      <c r="R2336" s="40">
        <f>VLOOKUP(A:A,'ИЗ ОСНОВЫ НОМЕНКЛАТУР'!D:G,4,0)</f>
        <v>2614.343701298701</v>
      </c>
      <c r="S2336" s="12" t="str">
        <f>VLOOKUP(A:A,'ИЗ ОСНОВЫ НОМЕНКЛАТУР'!D:H,5,0)</f>
        <v>C</v>
      </c>
      <c r="T2336" s="44">
        <f t="shared" si="435"/>
        <v>10457.374805194804</v>
      </c>
      <c r="U2336" s="44">
        <f t="shared" si="436"/>
        <v>7843.0311038961026</v>
      </c>
      <c r="V2336" s="44">
        <f t="shared" si="437"/>
        <v>0</v>
      </c>
      <c r="W2336" s="44">
        <f t="shared" si="438"/>
        <v>0</v>
      </c>
      <c r="X2336" s="44">
        <f t="shared" si="439"/>
        <v>0</v>
      </c>
      <c r="Y2336" s="44">
        <f t="shared" si="440"/>
        <v>0</v>
      </c>
      <c r="Z2336" s="44">
        <f t="shared" si="441"/>
        <v>15686.062207792205</v>
      </c>
      <c r="AA2336" s="44">
        <f t="shared" si="442"/>
        <v>0</v>
      </c>
      <c r="AB2336" s="44">
        <f t="shared" si="443"/>
        <v>0</v>
      </c>
      <c r="AC2336" s="44">
        <f t="shared" si="444"/>
        <v>0</v>
      </c>
      <c r="AD2336" s="44">
        <f t="shared" si="445"/>
        <v>36600.811818181814</v>
      </c>
      <c r="AE2336" s="12">
        <f t="shared" si="446"/>
        <v>70587.279935064929</v>
      </c>
    </row>
    <row r="2337" spans="1:31" ht="12.6" hidden="1" customHeight="1" x14ac:dyDescent="0.2">
      <c r="A2337" s="26" t="s">
        <v>2165</v>
      </c>
      <c r="B2337" s="19"/>
      <c r="C2337" s="19"/>
      <c r="D2337" s="20">
        <v>60</v>
      </c>
      <c r="E2337" s="20">
        <v>6</v>
      </c>
      <c r="F2337" s="20"/>
      <c r="G2337" s="21"/>
      <c r="H2337" s="22"/>
      <c r="I2337" s="20">
        <v>1364</v>
      </c>
      <c r="J2337" s="20">
        <v>55</v>
      </c>
      <c r="K2337" s="20">
        <v>128</v>
      </c>
      <c r="L2337" s="20">
        <v>4</v>
      </c>
      <c r="M2337" s="20">
        <v>40</v>
      </c>
      <c r="N2337" s="20">
        <v>21</v>
      </c>
      <c r="O2337" s="20">
        <v>1678</v>
      </c>
      <c r="P2337" s="23" t="str">
        <f>VLOOKUP(A2337,'ИЗ ОСНОВЫ НОМЕНКЛАТУР'!D:E,2,0)</f>
        <v>Ручки, крючки, опоры</v>
      </c>
      <c r="Q2337" s="23" t="str">
        <f>VLOOKUP(A2337,'ИЗ ОСНОВЫ НОМЕНКЛАТУР'!D:F,3,0)</f>
        <v>Опоры для столов</v>
      </c>
      <c r="R2337" s="40">
        <f>VLOOKUP(A:A,'ИЗ ОСНОВЫ НОМЕНКЛАТУР'!D:G,4,0)</f>
        <v>1593.7418493150685</v>
      </c>
      <c r="S2337" s="12" t="str">
        <f>VLOOKUP(A:A,'ИЗ ОСНОВЫ НОМЕНКЛАТУР'!D:H,5,0)</f>
        <v>C</v>
      </c>
      <c r="T2337" s="44">
        <f t="shared" si="435"/>
        <v>95624.510958904109</v>
      </c>
      <c r="U2337" s="44">
        <f t="shared" si="436"/>
        <v>9562.4510958904102</v>
      </c>
      <c r="V2337" s="44">
        <f t="shared" si="437"/>
        <v>0</v>
      </c>
      <c r="W2337" s="44">
        <f t="shared" si="438"/>
        <v>0</v>
      </c>
      <c r="X2337" s="44">
        <f t="shared" si="439"/>
        <v>0</v>
      </c>
      <c r="Y2337" s="44">
        <f t="shared" si="440"/>
        <v>2173863.8824657532</v>
      </c>
      <c r="Z2337" s="44">
        <f t="shared" si="441"/>
        <v>87655.801712328772</v>
      </c>
      <c r="AA2337" s="44">
        <f t="shared" si="442"/>
        <v>203998.95671232877</v>
      </c>
      <c r="AB2337" s="44">
        <f t="shared" si="443"/>
        <v>6374.9673972602741</v>
      </c>
      <c r="AC2337" s="44">
        <f t="shared" si="444"/>
        <v>63749.673972602744</v>
      </c>
      <c r="AD2337" s="44">
        <f t="shared" si="445"/>
        <v>33468.578835616441</v>
      </c>
      <c r="AE2337" s="12">
        <f t="shared" si="446"/>
        <v>2674298.8231506851</v>
      </c>
    </row>
    <row r="2338" spans="1:31" ht="12.6" hidden="1" customHeight="1" x14ac:dyDescent="0.2">
      <c r="A2338" s="26" t="s">
        <v>2152</v>
      </c>
      <c r="B2338" s="19"/>
      <c r="C2338" s="19"/>
      <c r="D2338" s="20"/>
      <c r="E2338" s="21"/>
      <c r="F2338" s="22"/>
      <c r="G2338" s="21"/>
      <c r="H2338" s="22"/>
      <c r="I2338" s="20">
        <v>288</v>
      </c>
      <c r="J2338" s="20">
        <v>24</v>
      </c>
      <c r="K2338" s="20">
        <v>152</v>
      </c>
      <c r="L2338" s="20">
        <v>2</v>
      </c>
      <c r="M2338" s="20">
        <v>70</v>
      </c>
      <c r="N2338" s="20">
        <v>10</v>
      </c>
      <c r="O2338" s="20">
        <v>546</v>
      </c>
      <c r="P2338" s="23" t="str">
        <f>VLOOKUP(A2338,'ИЗ ОСНОВЫ НОМЕНКЛАТУР'!D:E,2,0)</f>
        <v>Ручки, крючки, опоры</v>
      </c>
      <c r="Q2338" s="23" t="str">
        <f>VLOOKUP(A2338,'ИЗ ОСНОВЫ НОМЕНКЛАТУР'!D:F,3,0)</f>
        <v>Опоры для столов</v>
      </c>
      <c r="R2338" s="40">
        <f>VLOOKUP(A:A,'ИЗ ОСНОВЫ НОМЕНКЛАТУР'!D:G,4,0)</f>
        <v>1363.4030400000001</v>
      </c>
      <c r="S2338" s="12" t="str">
        <f>VLOOKUP(A:A,'ИЗ ОСНОВЫ НОМЕНКЛАТУР'!D:H,5,0)</f>
        <v>C</v>
      </c>
      <c r="T2338" s="44">
        <f t="shared" si="435"/>
        <v>0</v>
      </c>
      <c r="U2338" s="44">
        <f t="shared" si="436"/>
        <v>0</v>
      </c>
      <c r="V2338" s="44">
        <f t="shared" si="437"/>
        <v>0</v>
      </c>
      <c r="W2338" s="44">
        <f t="shared" si="438"/>
        <v>0</v>
      </c>
      <c r="X2338" s="44">
        <f t="shared" si="439"/>
        <v>0</v>
      </c>
      <c r="Y2338" s="44">
        <f t="shared" si="440"/>
        <v>392660.07552000007</v>
      </c>
      <c r="Z2338" s="44">
        <f t="shared" si="441"/>
        <v>32721.672960000004</v>
      </c>
      <c r="AA2338" s="44">
        <f t="shared" si="442"/>
        <v>207237.26208000001</v>
      </c>
      <c r="AB2338" s="44">
        <f t="shared" si="443"/>
        <v>2726.8060800000003</v>
      </c>
      <c r="AC2338" s="44">
        <f t="shared" si="444"/>
        <v>95438.212800000008</v>
      </c>
      <c r="AD2338" s="44">
        <f t="shared" si="445"/>
        <v>13634.030400000001</v>
      </c>
      <c r="AE2338" s="12">
        <f t="shared" si="446"/>
        <v>744418.05984000012</v>
      </c>
    </row>
    <row r="2339" spans="1:31" ht="12.6" hidden="1" customHeight="1" x14ac:dyDescent="0.2">
      <c r="A2339" s="26" t="s">
        <v>2173</v>
      </c>
      <c r="B2339" s="19"/>
      <c r="C2339" s="19"/>
      <c r="D2339" s="20"/>
      <c r="E2339" s="21"/>
      <c r="F2339" s="22"/>
      <c r="G2339" s="21"/>
      <c r="H2339" s="22"/>
      <c r="I2339" s="20"/>
      <c r="J2339" s="20">
        <v>2</v>
      </c>
      <c r="K2339" s="20"/>
      <c r="L2339" s="20"/>
      <c r="M2339" s="20"/>
      <c r="N2339" s="20"/>
      <c r="O2339" s="20">
        <v>2</v>
      </c>
      <c r="P2339" s="23" t="str">
        <f>VLOOKUP(A2339,'ИЗ ОСНОВЫ НОМЕНКЛАТУР'!D:E,2,0)</f>
        <v>Ручки, крючки, опоры</v>
      </c>
      <c r="Q2339" s="23" t="str">
        <f>VLOOKUP(A2339,'ИЗ ОСНОВЫ НОМЕНКЛАТУР'!D:F,3,0)</f>
        <v>Опоры для столов</v>
      </c>
      <c r="R2339" s="40">
        <f>VLOOKUP(A:A,'ИЗ ОСНОВЫ НОМЕНКЛАТУР'!D:G,4,0)</f>
        <v>1246.892075471698</v>
      </c>
      <c r="S2339" s="12" t="str">
        <f>VLOOKUP(A:A,'ИЗ ОСНОВЫ НОМЕНКЛАТУР'!D:H,5,0)</f>
        <v>C</v>
      </c>
      <c r="T2339" s="44">
        <f t="shared" si="435"/>
        <v>0</v>
      </c>
      <c r="U2339" s="44">
        <f t="shared" si="436"/>
        <v>0</v>
      </c>
      <c r="V2339" s="44">
        <f t="shared" si="437"/>
        <v>0</v>
      </c>
      <c r="W2339" s="44">
        <f t="shared" si="438"/>
        <v>0</v>
      </c>
      <c r="X2339" s="44">
        <f t="shared" si="439"/>
        <v>0</v>
      </c>
      <c r="Y2339" s="44">
        <f t="shared" si="440"/>
        <v>0</v>
      </c>
      <c r="Z2339" s="44">
        <f t="shared" si="441"/>
        <v>2493.7841509433961</v>
      </c>
      <c r="AA2339" s="44">
        <f t="shared" si="442"/>
        <v>0</v>
      </c>
      <c r="AB2339" s="44">
        <f t="shared" si="443"/>
        <v>0</v>
      </c>
      <c r="AC2339" s="44">
        <f t="shared" si="444"/>
        <v>0</v>
      </c>
      <c r="AD2339" s="44">
        <f t="shared" si="445"/>
        <v>0</v>
      </c>
      <c r="AE2339" s="12">
        <f t="shared" si="446"/>
        <v>2493.7841509433961</v>
      </c>
    </row>
    <row r="2340" spans="1:31" ht="12.6" hidden="1" customHeight="1" x14ac:dyDescent="0.2">
      <c r="A2340" s="26" t="s">
        <v>2147</v>
      </c>
      <c r="B2340" s="19"/>
      <c r="C2340" s="19"/>
      <c r="D2340" s="20">
        <v>88</v>
      </c>
      <c r="E2340" s="20">
        <v>4</v>
      </c>
      <c r="F2340" s="20"/>
      <c r="G2340" s="21"/>
      <c r="H2340" s="22"/>
      <c r="I2340" s="20">
        <v>1420</v>
      </c>
      <c r="J2340" s="20">
        <v>152</v>
      </c>
      <c r="K2340" s="20">
        <v>38</v>
      </c>
      <c r="L2340" s="20"/>
      <c r="M2340" s="20">
        <v>4</v>
      </c>
      <c r="N2340" s="20">
        <v>28</v>
      </c>
      <c r="O2340" s="20">
        <v>1734</v>
      </c>
      <c r="P2340" s="23" t="str">
        <f>VLOOKUP(A2340,'ИЗ ОСНОВЫ НОМЕНКЛАТУР'!D:E,2,0)</f>
        <v>Ручки, крючки, опоры</v>
      </c>
      <c r="Q2340" s="23" t="str">
        <f>VLOOKUP(A2340,'ИЗ ОСНОВЫ НОМЕНКЛАТУР'!D:F,3,0)</f>
        <v>Опоры для столов</v>
      </c>
      <c r="R2340" s="40">
        <f>VLOOKUP(A:A,'ИЗ ОСНОВЫ НОМЕНКЛАТУР'!D:G,4,0)</f>
        <v>897.62411974977658</v>
      </c>
      <c r="S2340" s="12" t="str">
        <f>VLOOKUP(A:A,'ИЗ ОСНОВЫ НОМЕНКЛАТУР'!D:H,5,0)</f>
        <v>C</v>
      </c>
      <c r="T2340" s="44">
        <f t="shared" si="435"/>
        <v>78990.922537980339</v>
      </c>
      <c r="U2340" s="44">
        <f t="shared" si="436"/>
        <v>3590.4964789991063</v>
      </c>
      <c r="V2340" s="44">
        <f t="shared" si="437"/>
        <v>0</v>
      </c>
      <c r="W2340" s="44">
        <f t="shared" si="438"/>
        <v>0</v>
      </c>
      <c r="X2340" s="44">
        <f t="shared" si="439"/>
        <v>0</v>
      </c>
      <c r="Y2340" s="44">
        <f t="shared" si="440"/>
        <v>1274626.2500446828</v>
      </c>
      <c r="Z2340" s="44">
        <f t="shared" si="441"/>
        <v>136438.86620196604</v>
      </c>
      <c r="AA2340" s="44">
        <f t="shared" si="442"/>
        <v>34109.71655049151</v>
      </c>
      <c r="AB2340" s="44">
        <f t="shared" si="443"/>
        <v>0</v>
      </c>
      <c r="AC2340" s="44">
        <f t="shared" si="444"/>
        <v>3590.4964789991063</v>
      </c>
      <c r="AD2340" s="44">
        <f t="shared" si="445"/>
        <v>25133.475352993744</v>
      </c>
      <c r="AE2340" s="12">
        <f t="shared" si="446"/>
        <v>1556480.2236461125</v>
      </c>
    </row>
    <row r="2341" spans="1:31" ht="12.6" hidden="1" customHeight="1" x14ac:dyDescent="0.2">
      <c r="A2341" s="26" t="s">
        <v>2148</v>
      </c>
      <c r="B2341" s="19"/>
      <c r="C2341" s="19"/>
      <c r="D2341" s="20">
        <v>20</v>
      </c>
      <c r="E2341" s="20">
        <v>2</v>
      </c>
      <c r="F2341" s="20"/>
      <c r="G2341" s="21"/>
      <c r="H2341" s="22"/>
      <c r="I2341" s="20">
        <v>460</v>
      </c>
      <c r="J2341" s="20">
        <v>353</v>
      </c>
      <c r="K2341" s="20">
        <v>280</v>
      </c>
      <c r="L2341" s="20">
        <v>1</v>
      </c>
      <c r="M2341" s="20">
        <v>261</v>
      </c>
      <c r="N2341" s="20">
        <v>28</v>
      </c>
      <c r="O2341" s="20">
        <v>1405</v>
      </c>
      <c r="P2341" s="23" t="str">
        <f>VLOOKUP(A2341,'ИЗ ОСНОВЫ НОМЕНКЛАТУР'!D:E,2,0)</f>
        <v>Ручки, крючки, опоры</v>
      </c>
      <c r="Q2341" s="23" t="str">
        <f>VLOOKUP(A2341,'ИЗ ОСНОВЫ НОМЕНКЛАТУР'!D:F,3,0)</f>
        <v>Опоры для столов</v>
      </c>
      <c r="R2341" s="40">
        <f>VLOOKUP(A:A,'ИЗ ОСНОВЫ НОМЕНКЛАТУР'!D:G,4,0)</f>
        <v>898.76614855570836</v>
      </c>
      <c r="S2341" s="12" t="str">
        <f>VLOOKUP(A:A,'ИЗ ОСНОВЫ НОМЕНКЛАТУР'!D:H,5,0)</f>
        <v>C</v>
      </c>
      <c r="T2341" s="44">
        <f t="shared" si="435"/>
        <v>17975.322971114168</v>
      </c>
      <c r="U2341" s="44">
        <f t="shared" si="436"/>
        <v>1797.5322971114167</v>
      </c>
      <c r="V2341" s="44">
        <f t="shared" si="437"/>
        <v>0</v>
      </c>
      <c r="W2341" s="44">
        <f t="shared" si="438"/>
        <v>0</v>
      </c>
      <c r="X2341" s="44">
        <f t="shared" si="439"/>
        <v>0</v>
      </c>
      <c r="Y2341" s="44">
        <f t="shared" si="440"/>
        <v>413432.42833562585</v>
      </c>
      <c r="Z2341" s="44">
        <f t="shared" si="441"/>
        <v>317264.45044016506</v>
      </c>
      <c r="AA2341" s="44">
        <f t="shared" si="442"/>
        <v>251654.52159559834</v>
      </c>
      <c r="AB2341" s="44">
        <f t="shared" si="443"/>
        <v>898.76614855570836</v>
      </c>
      <c r="AC2341" s="44">
        <f t="shared" si="444"/>
        <v>234577.96477303989</v>
      </c>
      <c r="AD2341" s="44">
        <f t="shared" si="445"/>
        <v>25165.452159559834</v>
      </c>
      <c r="AE2341" s="12">
        <f t="shared" si="446"/>
        <v>1262766.4387207702</v>
      </c>
    </row>
    <row r="2342" spans="1:31" ht="12.6" hidden="1" customHeight="1" x14ac:dyDescent="0.2">
      <c r="A2342" s="26" t="s">
        <v>2154</v>
      </c>
      <c r="B2342" s="19"/>
      <c r="C2342" s="19"/>
      <c r="D2342" s="20"/>
      <c r="E2342" s="20">
        <v>4</v>
      </c>
      <c r="F2342" s="20"/>
      <c r="G2342" s="21"/>
      <c r="H2342" s="22"/>
      <c r="I2342" s="20">
        <v>518</v>
      </c>
      <c r="J2342" s="20">
        <v>195</v>
      </c>
      <c r="K2342" s="20">
        <v>124</v>
      </c>
      <c r="L2342" s="20">
        <v>1</v>
      </c>
      <c r="M2342" s="20">
        <v>33</v>
      </c>
      <c r="N2342" s="20">
        <v>24</v>
      </c>
      <c r="O2342" s="20">
        <v>899</v>
      </c>
      <c r="P2342" s="23" t="str">
        <f>VLOOKUP(A2342,'ИЗ ОСНОВЫ НОМЕНКЛАТУР'!D:E,2,0)</f>
        <v>Ручки, крючки, опоры</v>
      </c>
      <c r="Q2342" s="23" t="str">
        <f>VLOOKUP(A2342,'ИЗ ОСНОВЫ НОМЕНКЛАТУР'!D:F,3,0)</f>
        <v>Опоры для столов</v>
      </c>
      <c r="R2342" s="40">
        <f>VLOOKUP(A:A,'ИЗ ОСНОВЫ НОМЕНКЛАТУР'!D:G,4,0)</f>
        <v>1280.3361198738171</v>
      </c>
      <c r="S2342" s="12" t="str">
        <f>VLOOKUP(A:A,'ИЗ ОСНОВЫ НОМЕНКЛАТУР'!D:H,5,0)</f>
        <v>C</v>
      </c>
      <c r="T2342" s="44">
        <f t="shared" si="435"/>
        <v>0</v>
      </c>
      <c r="U2342" s="44">
        <f t="shared" si="436"/>
        <v>5121.3444794952684</v>
      </c>
      <c r="V2342" s="44">
        <f t="shared" si="437"/>
        <v>0</v>
      </c>
      <c r="W2342" s="44">
        <f t="shared" si="438"/>
        <v>0</v>
      </c>
      <c r="X2342" s="44">
        <f t="shared" si="439"/>
        <v>0</v>
      </c>
      <c r="Y2342" s="44">
        <f t="shared" si="440"/>
        <v>663214.11009463726</v>
      </c>
      <c r="Z2342" s="44">
        <f t="shared" si="441"/>
        <v>249665.54337539434</v>
      </c>
      <c r="AA2342" s="44">
        <f t="shared" si="442"/>
        <v>158761.67886435331</v>
      </c>
      <c r="AB2342" s="44">
        <f t="shared" si="443"/>
        <v>1280.3361198738171</v>
      </c>
      <c r="AC2342" s="44">
        <f t="shared" si="444"/>
        <v>42251.091955835967</v>
      </c>
      <c r="AD2342" s="44">
        <f t="shared" si="445"/>
        <v>30728.06687697161</v>
      </c>
      <c r="AE2342" s="12">
        <f t="shared" si="446"/>
        <v>1151022.1717665617</v>
      </c>
    </row>
    <row r="2343" spans="1:31" ht="12.6" hidden="1" customHeight="1" x14ac:dyDescent="0.2">
      <c r="A2343" s="26" t="s">
        <v>2149</v>
      </c>
      <c r="B2343" s="19"/>
      <c r="C2343" s="19"/>
      <c r="D2343" s="20"/>
      <c r="E2343" s="20">
        <v>1</v>
      </c>
      <c r="F2343" s="20"/>
      <c r="G2343" s="21"/>
      <c r="H2343" s="22"/>
      <c r="I2343" s="20">
        <v>400</v>
      </c>
      <c r="J2343" s="20"/>
      <c r="K2343" s="20">
        <v>12</v>
      </c>
      <c r="L2343" s="20">
        <v>1</v>
      </c>
      <c r="M2343" s="20">
        <v>7</v>
      </c>
      <c r="N2343" s="20">
        <v>25</v>
      </c>
      <c r="O2343" s="20">
        <v>446</v>
      </c>
      <c r="P2343" s="23" t="str">
        <f>VLOOKUP(A2343,'ИЗ ОСНОВЫ НОМЕНКЛАТУР'!D:E,2,0)</f>
        <v>Ручки, крючки, опоры</v>
      </c>
      <c r="Q2343" s="23" t="str">
        <f>VLOOKUP(A2343,'ИЗ ОСНОВЫ НОМЕНКЛАТУР'!D:F,3,0)</f>
        <v>Опоры для столов</v>
      </c>
      <c r="R2343" s="40">
        <f>VLOOKUP(A:A,'ИЗ ОСНОВЫ НОМЕНКЛАТУР'!D:G,4,0)</f>
        <v>957.24420760697296</v>
      </c>
      <c r="S2343" s="12" t="str">
        <f>VLOOKUP(A:A,'ИЗ ОСНОВЫ НОМЕНКЛАТУР'!D:H,5,0)</f>
        <v>C</v>
      </c>
      <c r="T2343" s="44">
        <f t="shared" si="435"/>
        <v>0</v>
      </c>
      <c r="U2343" s="44">
        <f t="shared" si="436"/>
        <v>957.24420760697296</v>
      </c>
      <c r="V2343" s="44">
        <f t="shared" si="437"/>
        <v>0</v>
      </c>
      <c r="W2343" s="44">
        <f t="shared" si="438"/>
        <v>0</v>
      </c>
      <c r="X2343" s="44">
        <f t="shared" si="439"/>
        <v>0</v>
      </c>
      <c r="Y2343" s="44">
        <f t="shared" si="440"/>
        <v>382897.68304278917</v>
      </c>
      <c r="Z2343" s="44">
        <f t="shared" si="441"/>
        <v>0</v>
      </c>
      <c r="AA2343" s="44">
        <f t="shared" si="442"/>
        <v>11486.930491283676</v>
      </c>
      <c r="AB2343" s="44">
        <f t="shared" si="443"/>
        <v>957.24420760697296</v>
      </c>
      <c r="AC2343" s="44">
        <f t="shared" si="444"/>
        <v>6700.7094532488109</v>
      </c>
      <c r="AD2343" s="44">
        <f t="shared" si="445"/>
        <v>23931.105190174323</v>
      </c>
      <c r="AE2343" s="12">
        <f t="shared" si="446"/>
        <v>426930.91659270995</v>
      </c>
    </row>
    <row r="2344" spans="1:31" ht="12.6" hidden="1" customHeight="1" x14ac:dyDescent="0.2">
      <c r="A2344" s="26" t="s">
        <v>2113</v>
      </c>
      <c r="B2344" s="19"/>
      <c r="C2344" s="19"/>
      <c r="D2344" s="20"/>
      <c r="E2344" s="20">
        <v>4</v>
      </c>
      <c r="F2344" s="20"/>
      <c r="G2344" s="21"/>
      <c r="H2344" s="22"/>
      <c r="I2344" s="20"/>
      <c r="J2344" s="20"/>
      <c r="K2344" s="20"/>
      <c r="L2344" s="20">
        <v>1</v>
      </c>
      <c r="M2344" s="20"/>
      <c r="N2344" s="20">
        <v>2</v>
      </c>
      <c r="O2344" s="20">
        <v>7</v>
      </c>
      <c r="P2344" s="23" t="str">
        <f>VLOOKUP(A2344,'ИЗ ОСНОВЫ НОМЕНКЛАТУР'!D:E,2,0)</f>
        <v>Ручки, крючки, опоры</v>
      </c>
      <c r="Q2344" s="23" t="str">
        <f>VLOOKUP(A2344,'ИЗ ОСНОВЫ НОМЕНКЛАТУР'!D:F,3,0)</f>
        <v>Пинго опоры</v>
      </c>
      <c r="R2344" s="40">
        <f>VLOOKUP(A:A,'ИЗ ОСНОВЫ НОМЕНКЛАТУР'!D:G,4,0)</f>
        <v>10789.23</v>
      </c>
      <c r="S2344" s="12" t="str">
        <f>VLOOKUP(A:A,'ИЗ ОСНОВЫ НОМЕНКЛАТУР'!D:H,5,0)</f>
        <v>C</v>
      </c>
      <c r="T2344" s="44">
        <f t="shared" si="435"/>
        <v>0</v>
      </c>
      <c r="U2344" s="44">
        <f t="shared" si="436"/>
        <v>43156.92</v>
      </c>
      <c r="V2344" s="44">
        <f t="shared" si="437"/>
        <v>0</v>
      </c>
      <c r="W2344" s="44">
        <f t="shared" si="438"/>
        <v>0</v>
      </c>
      <c r="X2344" s="44">
        <f t="shared" si="439"/>
        <v>0</v>
      </c>
      <c r="Y2344" s="44">
        <f t="shared" si="440"/>
        <v>0</v>
      </c>
      <c r="Z2344" s="44">
        <f t="shared" si="441"/>
        <v>0</v>
      </c>
      <c r="AA2344" s="44">
        <f t="shared" si="442"/>
        <v>0</v>
      </c>
      <c r="AB2344" s="44">
        <f t="shared" si="443"/>
        <v>10789.23</v>
      </c>
      <c r="AC2344" s="44">
        <f t="shared" si="444"/>
        <v>0</v>
      </c>
      <c r="AD2344" s="44">
        <f t="shared" si="445"/>
        <v>21578.46</v>
      </c>
      <c r="AE2344" s="12">
        <f t="shared" si="446"/>
        <v>75524.609999999986</v>
      </c>
    </row>
    <row r="2345" spans="1:31" ht="12.6" hidden="1" customHeight="1" x14ac:dyDescent="0.2">
      <c r="A2345" s="26" t="s">
        <v>2167</v>
      </c>
      <c r="B2345" s="19"/>
      <c r="C2345" s="19"/>
      <c r="D2345" s="20"/>
      <c r="E2345" s="20">
        <v>2</v>
      </c>
      <c r="F2345" s="20"/>
      <c r="G2345" s="21"/>
      <c r="H2345" s="22"/>
      <c r="I2345" s="20"/>
      <c r="J2345" s="20">
        <v>69</v>
      </c>
      <c r="K2345" s="20">
        <v>224</v>
      </c>
      <c r="L2345" s="20">
        <v>1</v>
      </c>
      <c r="M2345" s="20">
        <v>21</v>
      </c>
      <c r="N2345" s="20">
        <v>12</v>
      </c>
      <c r="O2345" s="20">
        <v>329</v>
      </c>
      <c r="P2345" s="23" t="str">
        <f>VLOOKUP(A2345,'ИЗ ОСНОВЫ НОМЕНКЛАТУР'!D:E,2,0)</f>
        <v>Ручки, крючки, опоры</v>
      </c>
      <c r="Q2345" s="23" t="str">
        <f>VLOOKUP(A2345,'ИЗ ОСНОВЫ НОМЕНКЛАТУР'!D:F,3,0)</f>
        <v>Опоры для столов</v>
      </c>
      <c r="R2345" s="40">
        <f>VLOOKUP(A:A,'ИЗ ОСНОВЫ НОМЕНКЛАТУР'!D:G,4,0)</f>
        <v>3207.373650793651</v>
      </c>
      <c r="S2345" s="12" t="str">
        <f>VLOOKUP(A:A,'ИЗ ОСНОВЫ НОМЕНКЛАТУР'!D:H,5,0)</f>
        <v>C</v>
      </c>
      <c r="T2345" s="44">
        <f t="shared" si="435"/>
        <v>0</v>
      </c>
      <c r="U2345" s="44">
        <f t="shared" si="436"/>
        <v>6414.747301587302</v>
      </c>
      <c r="V2345" s="44">
        <f t="shared" si="437"/>
        <v>0</v>
      </c>
      <c r="W2345" s="44">
        <f t="shared" si="438"/>
        <v>0</v>
      </c>
      <c r="X2345" s="44">
        <f t="shared" si="439"/>
        <v>0</v>
      </c>
      <c r="Y2345" s="44">
        <f t="shared" si="440"/>
        <v>0</v>
      </c>
      <c r="Z2345" s="44">
        <f t="shared" si="441"/>
        <v>221308.78190476191</v>
      </c>
      <c r="AA2345" s="44">
        <f t="shared" si="442"/>
        <v>718451.69777777779</v>
      </c>
      <c r="AB2345" s="44">
        <f t="shared" si="443"/>
        <v>3207.373650793651</v>
      </c>
      <c r="AC2345" s="44">
        <f t="shared" si="444"/>
        <v>67354.846666666665</v>
      </c>
      <c r="AD2345" s="44">
        <f t="shared" si="445"/>
        <v>38488.483809523808</v>
      </c>
      <c r="AE2345" s="12">
        <f t="shared" si="446"/>
        <v>1055225.9311111111</v>
      </c>
    </row>
    <row r="2346" spans="1:31" ht="12.6" hidden="1" customHeight="1" x14ac:dyDescent="0.2">
      <c r="A2346" s="26" t="s">
        <v>2174</v>
      </c>
      <c r="B2346" s="19"/>
      <c r="C2346" s="19"/>
      <c r="D2346" s="20"/>
      <c r="E2346" s="21"/>
      <c r="F2346" s="22"/>
      <c r="G2346" s="21"/>
      <c r="H2346" s="22"/>
      <c r="I2346" s="20"/>
      <c r="J2346" s="20">
        <v>1</v>
      </c>
      <c r="K2346" s="20"/>
      <c r="L2346" s="20"/>
      <c r="M2346" s="20"/>
      <c r="N2346" s="20">
        <v>1</v>
      </c>
      <c r="O2346" s="20">
        <v>2</v>
      </c>
      <c r="P2346" s="23" t="str">
        <f>VLOOKUP(A2346,'ИЗ ОСНОВЫ НОМЕНКЛАТУР'!D:E,2,0)</f>
        <v>Ручки, крючки, опоры</v>
      </c>
      <c r="Q2346" s="23" t="str">
        <f>VLOOKUP(A2346,'ИЗ ОСНОВЫ НОМЕНКЛАТУР'!D:F,3,0)</f>
        <v>Опоры для столов</v>
      </c>
      <c r="R2346" s="40">
        <f>VLOOKUP(A:A,'ИЗ ОСНОВЫ НОМЕНКЛАТУР'!D:G,4,0)</f>
        <v>2728.51</v>
      </c>
      <c r="S2346" s="12" t="str">
        <f>VLOOKUP(A:A,'ИЗ ОСНОВЫ НОМЕНКЛАТУР'!D:H,5,0)</f>
        <v>C</v>
      </c>
      <c r="T2346" s="44">
        <f t="shared" si="435"/>
        <v>0</v>
      </c>
      <c r="U2346" s="44">
        <f t="shared" si="436"/>
        <v>0</v>
      </c>
      <c r="V2346" s="44">
        <f t="shared" si="437"/>
        <v>0</v>
      </c>
      <c r="W2346" s="44">
        <f t="shared" si="438"/>
        <v>0</v>
      </c>
      <c r="X2346" s="44">
        <f t="shared" si="439"/>
        <v>0</v>
      </c>
      <c r="Y2346" s="44">
        <f t="shared" si="440"/>
        <v>0</v>
      </c>
      <c r="Z2346" s="44">
        <f t="shared" si="441"/>
        <v>2728.51</v>
      </c>
      <c r="AA2346" s="44">
        <f t="shared" si="442"/>
        <v>0</v>
      </c>
      <c r="AB2346" s="44">
        <f t="shared" si="443"/>
        <v>0</v>
      </c>
      <c r="AC2346" s="44">
        <f t="shared" si="444"/>
        <v>0</v>
      </c>
      <c r="AD2346" s="44">
        <f t="shared" si="445"/>
        <v>2728.51</v>
      </c>
      <c r="AE2346" s="12">
        <f t="shared" si="446"/>
        <v>5457.02</v>
      </c>
    </row>
    <row r="2347" spans="1:31" ht="12.6" hidden="1" customHeight="1" x14ac:dyDescent="0.2">
      <c r="A2347" s="26" t="s">
        <v>2153</v>
      </c>
      <c r="B2347" s="19"/>
      <c r="C2347" s="19"/>
      <c r="D2347" s="20"/>
      <c r="E2347" s="20">
        <v>1</v>
      </c>
      <c r="F2347" s="20"/>
      <c r="G2347" s="21"/>
      <c r="H2347" s="22"/>
      <c r="I2347" s="20"/>
      <c r="J2347" s="20">
        <v>35</v>
      </c>
      <c r="K2347" s="20"/>
      <c r="L2347" s="20">
        <v>1</v>
      </c>
      <c r="M2347" s="20">
        <v>32</v>
      </c>
      <c r="N2347" s="20">
        <v>6</v>
      </c>
      <c r="O2347" s="20">
        <v>75</v>
      </c>
      <c r="P2347" s="23" t="str">
        <f>VLOOKUP(A2347,'ИЗ ОСНОВЫ НОМЕНКЛАТУР'!D:E,2,0)</f>
        <v>Ручки, крючки, опоры</v>
      </c>
      <c r="Q2347" s="23" t="str">
        <f>VLOOKUP(A2347,'ИЗ ОСНОВЫ НОМЕНКЛАТУР'!D:F,3,0)</f>
        <v>Опоры для столов</v>
      </c>
      <c r="R2347" s="40">
        <f>VLOOKUP(A:A,'ИЗ ОСНОВЫ НОМЕНКЛАТУР'!D:G,4,0)</f>
        <v>2080.8730994152047</v>
      </c>
      <c r="S2347" s="12" t="str">
        <f>VLOOKUP(A:A,'ИЗ ОСНОВЫ НОМЕНКЛАТУР'!D:H,5,0)</f>
        <v>C</v>
      </c>
      <c r="T2347" s="44">
        <f t="shared" si="435"/>
        <v>0</v>
      </c>
      <c r="U2347" s="44">
        <f t="shared" si="436"/>
        <v>2080.8730994152047</v>
      </c>
      <c r="V2347" s="44">
        <f t="shared" si="437"/>
        <v>0</v>
      </c>
      <c r="W2347" s="44">
        <f t="shared" si="438"/>
        <v>0</v>
      </c>
      <c r="X2347" s="44">
        <f t="shared" si="439"/>
        <v>0</v>
      </c>
      <c r="Y2347" s="44">
        <f t="shared" si="440"/>
        <v>0</v>
      </c>
      <c r="Z2347" s="44">
        <f t="shared" si="441"/>
        <v>72830.558479532163</v>
      </c>
      <c r="AA2347" s="44">
        <f t="shared" si="442"/>
        <v>0</v>
      </c>
      <c r="AB2347" s="44">
        <f t="shared" si="443"/>
        <v>2080.8730994152047</v>
      </c>
      <c r="AC2347" s="44">
        <f t="shared" si="444"/>
        <v>66587.939181286551</v>
      </c>
      <c r="AD2347" s="44">
        <f t="shared" si="445"/>
        <v>12485.238596491228</v>
      </c>
      <c r="AE2347" s="12">
        <f t="shared" si="446"/>
        <v>156065.48245614034</v>
      </c>
    </row>
    <row r="2348" spans="1:31" ht="12.6" hidden="1" customHeight="1" x14ac:dyDescent="0.2">
      <c r="A2348" s="26" t="s">
        <v>2172</v>
      </c>
      <c r="B2348" s="19"/>
      <c r="C2348" s="19"/>
      <c r="D2348" s="20"/>
      <c r="E2348" s="20">
        <v>2</v>
      </c>
      <c r="F2348" s="20"/>
      <c r="G2348" s="21"/>
      <c r="H2348" s="22"/>
      <c r="I2348" s="20"/>
      <c r="J2348" s="20">
        <v>8</v>
      </c>
      <c r="K2348" s="20"/>
      <c r="L2348" s="20">
        <v>4</v>
      </c>
      <c r="M2348" s="20"/>
      <c r="N2348" s="20"/>
      <c r="O2348" s="20">
        <v>14</v>
      </c>
      <c r="P2348" s="23" t="str">
        <f>VLOOKUP(A2348,'ИЗ ОСНОВЫ НОМЕНКЛАТУР'!D:E,2,0)</f>
        <v>Ручки, крючки, опоры</v>
      </c>
      <c r="Q2348" s="23" t="str">
        <f>VLOOKUP(A2348,'ИЗ ОСНОВЫ НОМЕНКЛАТУР'!D:F,3,0)</f>
        <v>Опоры для столов</v>
      </c>
      <c r="R2348" s="40">
        <f>VLOOKUP(A:A,'ИЗ ОСНОВЫ НОМЕНКЛАТУР'!D:G,4,0)</f>
        <v>10028.849166666667</v>
      </c>
      <c r="S2348" s="12" t="str">
        <f>VLOOKUP(A:A,'ИЗ ОСНОВЫ НОМЕНКЛАТУР'!D:H,5,0)</f>
        <v>C</v>
      </c>
      <c r="T2348" s="44">
        <f t="shared" si="435"/>
        <v>0</v>
      </c>
      <c r="U2348" s="44">
        <f t="shared" si="436"/>
        <v>20057.698333333334</v>
      </c>
      <c r="V2348" s="44">
        <f t="shared" si="437"/>
        <v>0</v>
      </c>
      <c r="W2348" s="44">
        <f t="shared" si="438"/>
        <v>0</v>
      </c>
      <c r="X2348" s="44">
        <f t="shared" si="439"/>
        <v>0</v>
      </c>
      <c r="Y2348" s="44">
        <f t="shared" si="440"/>
        <v>0</v>
      </c>
      <c r="Z2348" s="44">
        <f t="shared" si="441"/>
        <v>80230.793333333335</v>
      </c>
      <c r="AA2348" s="44">
        <f t="shared" si="442"/>
        <v>0</v>
      </c>
      <c r="AB2348" s="44">
        <f t="shared" si="443"/>
        <v>40115.396666666667</v>
      </c>
      <c r="AC2348" s="44">
        <f t="shared" si="444"/>
        <v>0</v>
      </c>
      <c r="AD2348" s="44">
        <f t="shared" si="445"/>
        <v>0</v>
      </c>
      <c r="AE2348" s="12">
        <f t="shared" si="446"/>
        <v>140403.88833333334</v>
      </c>
    </row>
    <row r="2349" spans="1:31" ht="12.6" hidden="1" customHeight="1" x14ac:dyDescent="0.2">
      <c r="A2349" s="26" t="s">
        <v>2156</v>
      </c>
      <c r="B2349" s="19"/>
      <c r="C2349" s="19"/>
      <c r="D2349" s="20"/>
      <c r="E2349" s="20">
        <v>2</v>
      </c>
      <c r="F2349" s="20"/>
      <c r="G2349" s="21"/>
      <c r="H2349" s="22"/>
      <c r="I2349" s="20"/>
      <c r="J2349" s="20">
        <v>170</v>
      </c>
      <c r="K2349" s="20">
        <v>176</v>
      </c>
      <c r="L2349" s="20">
        <v>1</v>
      </c>
      <c r="M2349" s="20">
        <v>1</v>
      </c>
      <c r="N2349" s="20">
        <v>6</v>
      </c>
      <c r="O2349" s="20">
        <v>356</v>
      </c>
      <c r="P2349" s="23" t="str">
        <f>VLOOKUP(A2349,'ИЗ ОСНОВЫ НОМЕНКЛАТУР'!D:E,2,0)</f>
        <v>Ручки, крючки, опоры</v>
      </c>
      <c r="Q2349" s="23" t="str">
        <f>VLOOKUP(A2349,'ИЗ ОСНОВЫ НОМЕНКЛАТУР'!D:F,3,0)</f>
        <v>Опоры для столов</v>
      </c>
      <c r="R2349" s="40">
        <f>VLOOKUP(A:A,'ИЗ ОСНОВЫ НОМЕНКЛАТУР'!D:G,4,0)</f>
        <v>1707.5734615384617</v>
      </c>
      <c r="S2349" s="12" t="str">
        <f>VLOOKUP(A:A,'ИЗ ОСНОВЫ НОМЕНКЛАТУР'!D:H,5,0)</f>
        <v>C</v>
      </c>
      <c r="T2349" s="44">
        <f t="shared" si="435"/>
        <v>0</v>
      </c>
      <c r="U2349" s="44">
        <f t="shared" si="436"/>
        <v>3415.1469230769235</v>
      </c>
      <c r="V2349" s="44">
        <f t="shared" si="437"/>
        <v>0</v>
      </c>
      <c r="W2349" s="44">
        <f t="shared" si="438"/>
        <v>0</v>
      </c>
      <c r="X2349" s="44">
        <f t="shared" si="439"/>
        <v>0</v>
      </c>
      <c r="Y2349" s="44">
        <f t="shared" si="440"/>
        <v>0</v>
      </c>
      <c r="Z2349" s="44">
        <f t="shared" si="441"/>
        <v>290287.48846153851</v>
      </c>
      <c r="AA2349" s="44">
        <f t="shared" si="442"/>
        <v>300532.92923076928</v>
      </c>
      <c r="AB2349" s="44">
        <f t="shared" si="443"/>
        <v>1707.5734615384617</v>
      </c>
      <c r="AC2349" s="44">
        <f t="shared" si="444"/>
        <v>1707.5734615384617</v>
      </c>
      <c r="AD2349" s="44">
        <f t="shared" si="445"/>
        <v>10245.44076923077</v>
      </c>
      <c r="AE2349" s="12">
        <f t="shared" si="446"/>
        <v>607896.15230769222</v>
      </c>
    </row>
    <row r="2350" spans="1:31" ht="12.6" hidden="1" customHeight="1" x14ac:dyDescent="0.2">
      <c r="A2350" s="26" t="s">
        <v>2163</v>
      </c>
      <c r="B2350" s="19"/>
      <c r="C2350" s="19"/>
      <c r="D2350" s="20"/>
      <c r="E2350" s="20">
        <v>2</v>
      </c>
      <c r="F2350" s="20"/>
      <c r="G2350" s="21"/>
      <c r="H2350" s="22"/>
      <c r="I2350" s="20"/>
      <c r="J2350" s="20">
        <v>68</v>
      </c>
      <c r="K2350" s="20">
        <v>56</v>
      </c>
      <c r="L2350" s="20">
        <v>2</v>
      </c>
      <c r="M2350" s="20">
        <v>28</v>
      </c>
      <c r="N2350" s="20">
        <v>7</v>
      </c>
      <c r="O2350" s="20">
        <v>163</v>
      </c>
      <c r="P2350" s="23" t="str">
        <f>VLOOKUP(A2350,'ИЗ ОСНОВЫ НОМЕНКЛАТУР'!D:E,2,0)</f>
        <v>Ручки, крючки, опоры</v>
      </c>
      <c r="Q2350" s="23" t="str">
        <f>VLOOKUP(A2350,'ИЗ ОСНОВЫ НОМЕНКЛАТУР'!D:F,3,0)</f>
        <v>Опоры для столов</v>
      </c>
      <c r="R2350" s="40">
        <f>VLOOKUP(A:A,'ИЗ ОСНОВЫ НОМЕНКЛАТУР'!D:G,4,0)</f>
        <v>1645.0485074626865</v>
      </c>
      <c r="S2350" s="12" t="str">
        <f>VLOOKUP(A:A,'ИЗ ОСНОВЫ НОМЕНКЛАТУР'!D:H,5,0)</f>
        <v>C</v>
      </c>
      <c r="T2350" s="44">
        <f t="shared" si="435"/>
        <v>0</v>
      </c>
      <c r="U2350" s="44">
        <f t="shared" si="436"/>
        <v>3290.0970149253731</v>
      </c>
      <c r="V2350" s="44">
        <f t="shared" si="437"/>
        <v>0</v>
      </c>
      <c r="W2350" s="44">
        <f t="shared" si="438"/>
        <v>0</v>
      </c>
      <c r="X2350" s="44">
        <f t="shared" si="439"/>
        <v>0</v>
      </c>
      <c r="Y2350" s="44">
        <f t="shared" si="440"/>
        <v>0</v>
      </c>
      <c r="Z2350" s="44">
        <f t="shared" si="441"/>
        <v>111863.29850746268</v>
      </c>
      <c r="AA2350" s="44">
        <f t="shared" si="442"/>
        <v>92122.716417910444</v>
      </c>
      <c r="AB2350" s="44">
        <f t="shared" si="443"/>
        <v>3290.0970149253731</v>
      </c>
      <c r="AC2350" s="44">
        <f t="shared" si="444"/>
        <v>46061.358208955222</v>
      </c>
      <c r="AD2350" s="44">
        <f t="shared" si="445"/>
        <v>11515.339552238805</v>
      </c>
      <c r="AE2350" s="12">
        <f t="shared" si="446"/>
        <v>268142.90671641793</v>
      </c>
    </row>
    <row r="2351" spans="1:31" ht="12.6" hidden="1" customHeight="1" x14ac:dyDescent="0.2">
      <c r="A2351" s="26" t="s">
        <v>2186</v>
      </c>
      <c r="B2351" s="19"/>
      <c r="C2351" s="19"/>
      <c r="D2351" s="20"/>
      <c r="E2351" s="21"/>
      <c r="F2351" s="22"/>
      <c r="G2351" s="21"/>
      <c r="H2351" s="22"/>
      <c r="I2351" s="20"/>
      <c r="J2351" s="20"/>
      <c r="K2351" s="20"/>
      <c r="L2351" s="20">
        <v>29</v>
      </c>
      <c r="M2351" s="20">
        <v>400</v>
      </c>
      <c r="N2351" s="20">
        <v>424</v>
      </c>
      <c r="O2351" s="20">
        <v>853</v>
      </c>
      <c r="P2351" s="23" t="str">
        <f>VLOOKUP(A2351,'ИЗ ОСНОВЫ НОМЕНКЛАТУР'!D:E,2,0)</f>
        <v>Ручки, крючки, опоры</v>
      </c>
      <c r="Q2351" s="23" t="str">
        <f>VLOOKUP(A2351,'ИЗ ОСНОВЫ НОМЕНКЛАТУР'!D:F,3,0)</f>
        <v>Мебельные колеса</v>
      </c>
      <c r="R2351" s="40">
        <f>VLOOKUP(A:A,'ИЗ ОСНОВЫ НОМЕНКЛАТУР'!D:G,4,0)</f>
        <v>71.824705882352944</v>
      </c>
      <c r="S2351" s="12" t="str">
        <f>VLOOKUP(A:A,'ИЗ ОСНОВЫ НОМЕНКЛАТУР'!D:H,5,0)</f>
        <v>C</v>
      </c>
      <c r="T2351" s="44">
        <f t="shared" si="435"/>
        <v>0</v>
      </c>
      <c r="U2351" s="44">
        <f t="shared" si="436"/>
        <v>0</v>
      </c>
      <c r="V2351" s="44">
        <f t="shared" si="437"/>
        <v>0</v>
      </c>
      <c r="W2351" s="44">
        <f t="shared" si="438"/>
        <v>0</v>
      </c>
      <c r="X2351" s="44">
        <f t="shared" si="439"/>
        <v>0</v>
      </c>
      <c r="Y2351" s="44">
        <f t="shared" si="440"/>
        <v>0</v>
      </c>
      <c r="Z2351" s="44">
        <f t="shared" si="441"/>
        <v>0</v>
      </c>
      <c r="AA2351" s="44">
        <f t="shared" si="442"/>
        <v>0</v>
      </c>
      <c r="AB2351" s="44">
        <f t="shared" si="443"/>
        <v>2082.9164705882354</v>
      </c>
      <c r="AC2351" s="44">
        <f t="shared" si="444"/>
        <v>28729.882352941178</v>
      </c>
      <c r="AD2351" s="44">
        <f t="shared" si="445"/>
        <v>30453.675294117649</v>
      </c>
      <c r="AE2351" s="12">
        <f t="shared" si="446"/>
        <v>61266.474117647063</v>
      </c>
    </row>
    <row r="2352" spans="1:31" ht="12.6" hidden="1" customHeight="1" x14ac:dyDescent="0.2">
      <c r="A2352" s="26" t="s">
        <v>3422</v>
      </c>
      <c r="B2352" s="19"/>
      <c r="C2352" s="19"/>
      <c r="D2352" s="20"/>
      <c r="E2352" s="21"/>
      <c r="F2352" s="22"/>
      <c r="G2352" s="21"/>
      <c r="H2352" s="22"/>
      <c r="I2352" s="20"/>
      <c r="J2352" s="20"/>
      <c r="K2352" s="20"/>
      <c r="L2352" s="20">
        <v>4</v>
      </c>
      <c r="M2352" s="20"/>
      <c r="N2352" s="20">
        <v>2</v>
      </c>
      <c r="O2352" s="20">
        <v>6</v>
      </c>
      <c r="P2352" s="23" t="str">
        <f>VLOOKUP(A2352,'ИЗ ОСНОВЫ НОМЕНКЛАТУР'!D:E,2,0)</f>
        <v>Инструменты и расходные материалы</v>
      </c>
      <c r="Q2352" s="23" t="str">
        <f>VLOOKUP(A2352,'ИЗ ОСНОВЫ НОМЕНКЛАТУР'!D:F,3,0)</f>
        <v>Ручные инструменты</v>
      </c>
      <c r="R2352" s="40">
        <f>VLOOKUP(A:A,'ИЗ ОСНОВЫ НОМЕНКЛАТУР'!D:G,4,0)</f>
        <v>1381.1830769230769</v>
      </c>
      <c r="S2352" s="12" t="str">
        <f>VLOOKUP(A:A,'ИЗ ОСНОВЫ НОМЕНКЛАТУР'!D:H,5,0)</f>
        <v>C</v>
      </c>
      <c r="T2352" s="44">
        <f t="shared" si="435"/>
        <v>0</v>
      </c>
      <c r="U2352" s="44">
        <f t="shared" si="436"/>
        <v>0</v>
      </c>
      <c r="V2352" s="44">
        <f t="shared" si="437"/>
        <v>0</v>
      </c>
      <c r="W2352" s="44">
        <f t="shared" si="438"/>
        <v>0</v>
      </c>
      <c r="X2352" s="44">
        <f t="shared" si="439"/>
        <v>0</v>
      </c>
      <c r="Y2352" s="44">
        <f t="shared" si="440"/>
        <v>0</v>
      </c>
      <c r="Z2352" s="44">
        <f t="shared" si="441"/>
        <v>0</v>
      </c>
      <c r="AA2352" s="44">
        <f t="shared" si="442"/>
        <v>0</v>
      </c>
      <c r="AB2352" s="44">
        <f t="shared" si="443"/>
        <v>5524.7323076923076</v>
      </c>
      <c r="AC2352" s="44">
        <f t="shared" si="444"/>
        <v>0</v>
      </c>
      <c r="AD2352" s="44">
        <f t="shared" si="445"/>
        <v>2762.3661538461538</v>
      </c>
      <c r="AE2352" s="12">
        <f t="shared" si="446"/>
        <v>8287.0984615384623</v>
      </c>
    </row>
    <row r="2353" spans="1:31" ht="12.6" hidden="1" customHeight="1" x14ac:dyDescent="0.2">
      <c r="A2353" s="26" t="s">
        <v>4676</v>
      </c>
      <c r="B2353" s="19"/>
      <c r="C2353" s="19"/>
      <c r="D2353" s="20"/>
      <c r="E2353" s="21"/>
      <c r="F2353" s="22"/>
      <c r="G2353" s="21"/>
      <c r="H2353" s="22"/>
      <c r="I2353" s="20"/>
      <c r="J2353" s="20"/>
      <c r="K2353" s="20">
        <v>1</v>
      </c>
      <c r="L2353" s="20"/>
      <c r="M2353" s="20"/>
      <c r="N2353" s="20"/>
      <c r="O2353" s="20">
        <v>1</v>
      </c>
      <c r="P2353" s="23" t="str">
        <f>VLOOKUP(A2353,'ИЗ ОСНОВЫ НОМЕНКЛАТУР'!D:E,2,0)</f>
        <v>Аксессуары для шкафов</v>
      </c>
      <c r="Q2353" s="23" t="str">
        <f>VLOOKUP(A2353,'ИЗ ОСНОВЫ НОМЕНКЛАТУР'!D:F,3,0)</f>
        <v>Шкаф/шкаф-купе наполнение (бренд Aristo)</v>
      </c>
      <c r="R2353" s="40">
        <f>VLOOKUP(A:A,'ИЗ ОСНОВЫ НОМЕНКЛАТУР'!D:G,4,0)</f>
        <v>27180</v>
      </c>
      <c r="S2353" s="12" t="str">
        <f>VLOOKUP(A:A,'ИЗ ОСНОВЫ НОМЕНКЛАТУР'!D:H,5,0)</f>
        <v>C</v>
      </c>
      <c r="T2353" s="44">
        <f t="shared" si="435"/>
        <v>0</v>
      </c>
      <c r="U2353" s="44">
        <f t="shared" si="436"/>
        <v>0</v>
      </c>
      <c r="V2353" s="44">
        <f t="shared" si="437"/>
        <v>0</v>
      </c>
      <c r="W2353" s="44">
        <f t="shared" si="438"/>
        <v>0</v>
      </c>
      <c r="X2353" s="44">
        <f t="shared" si="439"/>
        <v>0</v>
      </c>
      <c r="Y2353" s="44">
        <f t="shared" si="440"/>
        <v>0</v>
      </c>
      <c r="Z2353" s="44">
        <f t="shared" si="441"/>
        <v>0</v>
      </c>
      <c r="AA2353" s="44">
        <f t="shared" si="442"/>
        <v>27180</v>
      </c>
      <c r="AB2353" s="44">
        <f t="shared" si="443"/>
        <v>0</v>
      </c>
      <c r="AC2353" s="44">
        <f t="shared" si="444"/>
        <v>0</v>
      </c>
      <c r="AD2353" s="44">
        <f t="shared" si="445"/>
        <v>0</v>
      </c>
      <c r="AE2353" s="12">
        <f t="shared" si="446"/>
        <v>27180</v>
      </c>
    </row>
    <row r="2354" spans="1:31" ht="12.6" hidden="1" customHeight="1" x14ac:dyDescent="0.2">
      <c r="A2354" s="26" t="s">
        <v>4677</v>
      </c>
      <c r="B2354" s="19"/>
      <c r="C2354" s="19"/>
      <c r="D2354" s="20"/>
      <c r="E2354" s="21"/>
      <c r="F2354" s="22"/>
      <c r="G2354" s="21"/>
      <c r="H2354" s="22"/>
      <c r="I2354" s="20"/>
      <c r="J2354" s="20"/>
      <c r="K2354" s="20">
        <v>1</v>
      </c>
      <c r="L2354" s="20"/>
      <c r="M2354" s="20"/>
      <c r="N2354" s="20"/>
      <c r="O2354" s="20">
        <v>1</v>
      </c>
      <c r="P2354" s="23" t="str">
        <f>VLOOKUP(A2354,'ИЗ ОСНОВЫ НОМЕНКЛАТУР'!D:E,2,0)</f>
        <v>Аксессуары для шкафов</v>
      </c>
      <c r="Q2354" s="23" t="str">
        <f>VLOOKUP(A2354,'ИЗ ОСНОВЫ НОМЕНКЛАТУР'!D:F,3,0)</f>
        <v>Шкаф/шкаф-купе наполнение (бренд Aristo)</v>
      </c>
      <c r="R2354" s="40">
        <f>VLOOKUP(A:A,'ИЗ ОСНОВЫ НОМЕНКЛАТУР'!D:G,4,0)</f>
        <v>29898</v>
      </c>
      <c r="S2354" s="12" t="str">
        <f>VLOOKUP(A:A,'ИЗ ОСНОВЫ НОМЕНКЛАТУР'!D:H,5,0)</f>
        <v>C</v>
      </c>
      <c r="T2354" s="44">
        <f t="shared" si="435"/>
        <v>0</v>
      </c>
      <c r="U2354" s="44">
        <f t="shared" si="436"/>
        <v>0</v>
      </c>
      <c r="V2354" s="44">
        <f t="shared" si="437"/>
        <v>0</v>
      </c>
      <c r="W2354" s="44">
        <f t="shared" si="438"/>
        <v>0</v>
      </c>
      <c r="X2354" s="44">
        <f t="shared" si="439"/>
        <v>0</v>
      </c>
      <c r="Y2354" s="44">
        <f t="shared" si="440"/>
        <v>0</v>
      </c>
      <c r="Z2354" s="44">
        <f t="shared" si="441"/>
        <v>0</v>
      </c>
      <c r="AA2354" s="44">
        <f t="shared" si="442"/>
        <v>29898</v>
      </c>
      <c r="AB2354" s="44">
        <f t="shared" si="443"/>
        <v>0</v>
      </c>
      <c r="AC2354" s="44">
        <f t="shared" si="444"/>
        <v>0</v>
      </c>
      <c r="AD2354" s="44">
        <f t="shared" si="445"/>
        <v>0</v>
      </c>
      <c r="AE2354" s="12">
        <f t="shared" si="446"/>
        <v>29898</v>
      </c>
    </row>
    <row r="2355" spans="1:31" ht="12.6" hidden="1" customHeight="1" x14ac:dyDescent="0.2">
      <c r="A2355" s="26" t="s">
        <v>4678</v>
      </c>
      <c r="B2355" s="19"/>
      <c r="C2355" s="19"/>
      <c r="D2355" s="20"/>
      <c r="E2355" s="21"/>
      <c r="F2355" s="22"/>
      <c r="G2355" s="21"/>
      <c r="H2355" s="22"/>
      <c r="I2355" s="20"/>
      <c r="J2355" s="20"/>
      <c r="K2355" s="20">
        <v>1</v>
      </c>
      <c r="L2355" s="20"/>
      <c r="M2355" s="20"/>
      <c r="N2355" s="20"/>
      <c r="O2355" s="20">
        <v>1</v>
      </c>
      <c r="P2355" s="23" t="str">
        <f>VLOOKUP(A2355,'ИЗ ОСНОВЫ НОМЕНКЛАТУР'!D:E,2,0)</f>
        <v>Аксессуары для шкафов</v>
      </c>
      <c r="Q2355" s="23" t="str">
        <f>VLOOKUP(A2355,'ИЗ ОСНОВЫ НОМЕНКЛАТУР'!D:F,3,0)</f>
        <v>Шкаф/шкаф-купе наполнение (бренд Aristo)</v>
      </c>
      <c r="R2355" s="40">
        <f>VLOOKUP(A:A,'ИЗ ОСНОВЫ НОМЕНКЛАТУР'!D:G,4,0)</f>
        <v>28891</v>
      </c>
      <c r="S2355" s="12" t="str">
        <f>VLOOKUP(A:A,'ИЗ ОСНОВЫ НОМЕНКЛАТУР'!D:H,5,0)</f>
        <v>C</v>
      </c>
      <c r="T2355" s="44">
        <f t="shared" si="435"/>
        <v>0</v>
      </c>
      <c r="U2355" s="44">
        <f t="shared" si="436"/>
        <v>0</v>
      </c>
      <c r="V2355" s="44">
        <f t="shared" si="437"/>
        <v>0</v>
      </c>
      <c r="W2355" s="44">
        <f t="shared" si="438"/>
        <v>0</v>
      </c>
      <c r="X2355" s="44">
        <f t="shared" si="439"/>
        <v>0</v>
      </c>
      <c r="Y2355" s="44">
        <f t="shared" si="440"/>
        <v>0</v>
      </c>
      <c r="Z2355" s="44">
        <f t="shared" si="441"/>
        <v>0</v>
      </c>
      <c r="AA2355" s="44">
        <f t="shared" si="442"/>
        <v>28891</v>
      </c>
      <c r="AB2355" s="44">
        <f t="shared" si="443"/>
        <v>0</v>
      </c>
      <c r="AC2355" s="44">
        <f t="shared" si="444"/>
        <v>0</v>
      </c>
      <c r="AD2355" s="44">
        <f t="shared" si="445"/>
        <v>0</v>
      </c>
      <c r="AE2355" s="12">
        <f t="shared" si="446"/>
        <v>28891</v>
      </c>
    </row>
    <row r="2356" spans="1:31" ht="12.6" hidden="1" customHeight="1" x14ac:dyDescent="0.2">
      <c r="A2356" s="26" t="s">
        <v>4679</v>
      </c>
      <c r="B2356" s="19"/>
      <c r="C2356" s="19"/>
      <c r="D2356" s="20"/>
      <c r="E2356" s="21"/>
      <c r="F2356" s="22"/>
      <c r="G2356" s="21"/>
      <c r="H2356" s="22"/>
      <c r="I2356" s="20"/>
      <c r="J2356" s="20"/>
      <c r="K2356" s="20">
        <v>1</v>
      </c>
      <c r="L2356" s="20"/>
      <c r="M2356" s="20"/>
      <c r="N2356" s="20"/>
      <c r="O2356" s="20">
        <v>1</v>
      </c>
      <c r="P2356" s="23" t="str">
        <f>VLOOKUP(A2356,'ИЗ ОСНОВЫ НОМЕНКЛАТУР'!D:E,2,0)</f>
        <v>Аксессуары для шкафов</v>
      </c>
      <c r="Q2356" s="23" t="str">
        <f>VLOOKUP(A2356,'ИЗ ОСНОВЫ НОМЕНКЛАТУР'!D:F,3,0)</f>
        <v>Шкаф/шкаф-купе наполнение (бренд Aristo)</v>
      </c>
      <c r="R2356" s="40">
        <f>VLOOKUP(A:A,'ИЗ ОСНОВЫ НОМЕНКЛАТУР'!D:G,4,0)</f>
        <v>28891</v>
      </c>
      <c r="S2356" s="12" t="str">
        <f>VLOOKUP(A:A,'ИЗ ОСНОВЫ НОМЕНКЛАТУР'!D:H,5,0)</f>
        <v>C</v>
      </c>
      <c r="T2356" s="44">
        <f t="shared" si="435"/>
        <v>0</v>
      </c>
      <c r="U2356" s="44">
        <f t="shared" si="436"/>
        <v>0</v>
      </c>
      <c r="V2356" s="44">
        <f t="shared" si="437"/>
        <v>0</v>
      </c>
      <c r="W2356" s="44">
        <f t="shared" si="438"/>
        <v>0</v>
      </c>
      <c r="X2356" s="44">
        <f t="shared" si="439"/>
        <v>0</v>
      </c>
      <c r="Y2356" s="44">
        <f t="shared" si="440"/>
        <v>0</v>
      </c>
      <c r="Z2356" s="44">
        <f t="shared" si="441"/>
        <v>0</v>
      </c>
      <c r="AA2356" s="44">
        <f t="shared" si="442"/>
        <v>28891</v>
      </c>
      <c r="AB2356" s="44">
        <f t="shared" si="443"/>
        <v>0</v>
      </c>
      <c r="AC2356" s="44">
        <f t="shared" si="444"/>
        <v>0</v>
      </c>
      <c r="AD2356" s="44">
        <f t="shared" si="445"/>
        <v>0</v>
      </c>
      <c r="AE2356" s="12">
        <f t="shared" si="446"/>
        <v>28891</v>
      </c>
    </row>
    <row r="2357" spans="1:31" ht="12.6" hidden="1" customHeight="1" x14ac:dyDescent="0.2">
      <c r="A2357" s="26" t="s">
        <v>4680</v>
      </c>
      <c r="B2357" s="19"/>
      <c r="C2357" s="19"/>
      <c r="D2357" s="20"/>
      <c r="E2357" s="21"/>
      <c r="F2357" s="22"/>
      <c r="G2357" s="21"/>
      <c r="H2357" s="22"/>
      <c r="I2357" s="20"/>
      <c r="J2357" s="20"/>
      <c r="K2357" s="20">
        <v>1</v>
      </c>
      <c r="L2357" s="20"/>
      <c r="M2357" s="20"/>
      <c r="N2357" s="20"/>
      <c r="O2357" s="20">
        <v>1</v>
      </c>
      <c r="P2357" s="23" t="str">
        <f>VLOOKUP(A2357,'ИЗ ОСНОВЫ НОМЕНКЛАТУР'!D:E,2,0)</f>
        <v>Аксессуары для шкафов</v>
      </c>
      <c r="Q2357" s="23" t="str">
        <f>VLOOKUP(A2357,'ИЗ ОСНОВЫ НОМЕНКЛАТУР'!D:F,3,0)</f>
        <v>Шкаф/шкаф-купе наполнение (бренд Aristo)</v>
      </c>
      <c r="R2357" s="40">
        <f>VLOOKUP(A:A,'ИЗ ОСНОВЫ НОМЕНКЛАТУР'!D:G,4,0)</f>
        <v>31781</v>
      </c>
      <c r="S2357" s="12" t="str">
        <f>VLOOKUP(A:A,'ИЗ ОСНОВЫ НОМЕНКЛАТУР'!D:H,5,0)</f>
        <v>C</v>
      </c>
      <c r="T2357" s="44">
        <f t="shared" si="435"/>
        <v>0</v>
      </c>
      <c r="U2357" s="44">
        <f t="shared" si="436"/>
        <v>0</v>
      </c>
      <c r="V2357" s="44">
        <f t="shared" si="437"/>
        <v>0</v>
      </c>
      <c r="W2357" s="44">
        <f t="shared" si="438"/>
        <v>0</v>
      </c>
      <c r="X2357" s="44">
        <f t="shared" si="439"/>
        <v>0</v>
      </c>
      <c r="Y2357" s="44">
        <f t="shared" si="440"/>
        <v>0</v>
      </c>
      <c r="Z2357" s="44">
        <f t="shared" si="441"/>
        <v>0</v>
      </c>
      <c r="AA2357" s="44">
        <f t="shared" si="442"/>
        <v>31781</v>
      </c>
      <c r="AB2357" s="44">
        <f t="shared" si="443"/>
        <v>0</v>
      </c>
      <c r="AC2357" s="44">
        <f t="shared" si="444"/>
        <v>0</v>
      </c>
      <c r="AD2357" s="44">
        <f t="shared" si="445"/>
        <v>0</v>
      </c>
      <c r="AE2357" s="12">
        <f t="shared" si="446"/>
        <v>31781</v>
      </c>
    </row>
    <row r="2358" spans="1:31" ht="12.6" hidden="1" customHeight="1" x14ac:dyDescent="0.2">
      <c r="A2358" s="26" t="s">
        <v>4681</v>
      </c>
      <c r="B2358" s="19"/>
      <c r="C2358" s="19"/>
      <c r="D2358" s="20"/>
      <c r="E2358" s="21"/>
      <c r="F2358" s="22"/>
      <c r="G2358" s="21"/>
      <c r="H2358" s="22"/>
      <c r="I2358" s="20"/>
      <c r="J2358" s="20"/>
      <c r="K2358" s="20">
        <v>1</v>
      </c>
      <c r="L2358" s="20"/>
      <c r="M2358" s="20"/>
      <c r="N2358" s="20"/>
      <c r="O2358" s="20">
        <v>1</v>
      </c>
      <c r="P2358" s="23" t="str">
        <f>VLOOKUP(A2358,'ИЗ ОСНОВЫ НОМЕНКЛАТУР'!D:E,2,0)</f>
        <v>Аксессуары для шкафов</v>
      </c>
      <c r="Q2358" s="23" t="str">
        <f>VLOOKUP(A2358,'ИЗ ОСНОВЫ НОМЕНКЛАТУР'!D:F,3,0)</f>
        <v>Шкаф/шкаф-купе наполнение (бренд Aristo)</v>
      </c>
      <c r="R2358" s="40">
        <f>VLOOKUP(A:A,'ИЗ ОСНОВЫ НОМЕНКЛАТУР'!D:G,4,0)</f>
        <v>11342</v>
      </c>
      <c r="S2358" s="12" t="str">
        <f>VLOOKUP(A:A,'ИЗ ОСНОВЫ НОМЕНКЛАТУР'!D:H,5,0)</f>
        <v>C</v>
      </c>
      <c r="T2358" s="44">
        <f t="shared" si="435"/>
        <v>0</v>
      </c>
      <c r="U2358" s="44">
        <f t="shared" si="436"/>
        <v>0</v>
      </c>
      <c r="V2358" s="44">
        <f t="shared" si="437"/>
        <v>0</v>
      </c>
      <c r="W2358" s="44">
        <f t="shared" si="438"/>
        <v>0</v>
      </c>
      <c r="X2358" s="44">
        <f t="shared" si="439"/>
        <v>0</v>
      </c>
      <c r="Y2358" s="44">
        <f t="shared" si="440"/>
        <v>0</v>
      </c>
      <c r="Z2358" s="44">
        <f t="shared" si="441"/>
        <v>0</v>
      </c>
      <c r="AA2358" s="44">
        <f t="shared" si="442"/>
        <v>11342</v>
      </c>
      <c r="AB2358" s="44">
        <f t="shared" si="443"/>
        <v>0</v>
      </c>
      <c r="AC2358" s="44">
        <f t="shared" si="444"/>
        <v>0</v>
      </c>
      <c r="AD2358" s="44">
        <f t="shared" si="445"/>
        <v>0</v>
      </c>
      <c r="AE2358" s="12">
        <f t="shared" si="446"/>
        <v>11342</v>
      </c>
    </row>
    <row r="2359" spans="1:31" ht="12.6" hidden="1" customHeight="1" x14ac:dyDescent="0.2">
      <c r="A2359" s="26" t="s">
        <v>3807</v>
      </c>
      <c r="B2359" s="19"/>
      <c r="C2359" s="19"/>
      <c r="D2359" s="20"/>
      <c r="E2359" s="21"/>
      <c r="F2359" s="22"/>
      <c r="G2359" s="21"/>
      <c r="H2359" s="22"/>
      <c r="I2359" s="20"/>
      <c r="J2359" s="20"/>
      <c r="K2359" s="20">
        <v>1</v>
      </c>
      <c r="L2359" s="20"/>
      <c r="M2359" s="20"/>
      <c r="N2359" s="20"/>
      <c r="O2359" s="20">
        <v>1</v>
      </c>
      <c r="P2359" s="23" t="str">
        <f>VLOOKUP(A2359,'ИЗ ОСНОВЫ НОМЕНКЛАТУР'!D:E,2,0)</f>
        <v>Аксессуары для шкафов</v>
      </c>
      <c r="Q2359" s="23" t="str">
        <f>VLOOKUP(A2359,'ИЗ ОСНОВЫ НОМЕНКЛАТУР'!D:F,3,0)</f>
        <v>Шкаф/шкаф-купе наполнение (бренд Aristo)</v>
      </c>
      <c r="R2359" s="40">
        <f>VLOOKUP(A:A,'ИЗ ОСНОВЫ НОМЕНКЛАТУР'!D:G,4,0)</f>
        <v>11341.8</v>
      </c>
      <c r="S2359" s="12" t="str">
        <f>VLOOKUP(A:A,'ИЗ ОСНОВЫ НОМЕНКЛАТУР'!D:H,5,0)</f>
        <v>C</v>
      </c>
      <c r="T2359" s="44">
        <f t="shared" si="435"/>
        <v>0</v>
      </c>
      <c r="U2359" s="44">
        <f t="shared" si="436"/>
        <v>0</v>
      </c>
      <c r="V2359" s="44">
        <f t="shared" si="437"/>
        <v>0</v>
      </c>
      <c r="W2359" s="44">
        <f t="shared" si="438"/>
        <v>0</v>
      </c>
      <c r="X2359" s="44">
        <f t="shared" si="439"/>
        <v>0</v>
      </c>
      <c r="Y2359" s="44">
        <f t="shared" si="440"/>
        <v>0</v>
      </c>
      <c r="Z2359" s="44">
        <f t="shared" si="441"/>
        <v>0</v>
      </c>
      <c r="AA2359" s="44">
        <f t="shared" si="442"/>
        <v>11341.8</v>
      </c>
      <c r="AB2359" s="44">
        <f t="shared" si="443"/>
        <v>0</v>
      </c>
      <c r="AC2359" s="44">
        <f t="shared" si="444"/>
        <v>0</v>
      </c>
      <c r="AD2359" s="44">
        <f t="shared" si="445"/>
        <v>0</v>
      </c>
      <c r="AE2359" s="12">
        <f t="shared" si="446"/>
        <v>11341.8</v>
      </c>
    </row>
    <row r="2360" spans="1:31" ht="12.6" hidden="1" customHeight="1" x14ac:dyDescent="0.2">
      <c r="A2360" s="26" t="s">
        <v>3809</v>
      </c>
      <c r="B2360" s="19"/>
      <c r="C2360" s="19"/>
      <c r="D2360" s="20"/>
      <c r="E2360" s="21"/>
      <c r="F2360" s="22"/>
      <c r="G2360" s="21"/>
      <c r="H2360" s="22"/>
      <c r="I2360" s="20"/>
      <c r="J2360" s="20"/>
      <c r="K2360" s="20">
        <v>1</v>
      </c>
      <c r="L2360" s="20"/>
      <c r="M2360" s="20"/>
      <c r="N2360" s="20"/>
      <c r="O2360" s="20">
        <v>1</v>
      </c>
      <c r="P2360" s="23" t="str">
        <f>VLOOKUP(A2360,'ИЗ ОСНОВЫ НОМЕНКЛАТУР'!D:E,2,0)</f>
        <v>Аксессуары для шкафов</v>
      </c>
      <c r="Q2360" s="23" t="str">
        <f>VLOOKUP(A2360,'ИЗ ОСНОВЫ НОМЕНКЛАТУР'!D:F,3,0)</f>
        <v>Шкаф/шкаф-купе наполнение (бренд Aristo)</v>
      </c>
      <c r="R2360" s="40">
        <f>VLOOKUP(A:A,'ИЗ ОСНОВЫ НОМЕНКЛАТУР'!D:G,4,0)</f>
        <v>12751.16</v>
      </c>
      <c r="S2360" s="12" t="str">
        <f>VLOOKUP(A:A,'ИЗ ОСНОВЫ НОМЕНКЛАТУР'!D:H,5,0)</f>
        <v>C</v>
      </c>
      <c r="T2360" s="44">
        <f t="shared" si="435"/>
        <v>0</v>
      </c>
      <c r="U2360" s="44">
        <f t="shared" si="436"/>
        <v>0</v>
      </c>
      <c r="V2360" s="44">
        <f t="shared" si="437"/>
        <v>0</v>
      </c>
      <c r="W2360" s="44">
        <f t="shared" si="438"/>
        <v>0</v>
      </c>
      <c r="X2360" s="44">
        <f t="shared" si="439"/>
        <v>0</v>
      </c>
      <c r="Y2360" s="44">
        <f t="shared" si="440"/>
        <v>0</v>
      </c>
      <c r="Z2360" s="44">
        <f t="shared" si="441"/>
        <v>0</v>
      </c>
      <c r="AA2360" s="44">
        <f t="shared" si="442"/>
        <v>12751.16</v>
      </c>
      <c r="AB2360" s="44">
        <f t="shared" si="443"/>
        <v>0</v>
      </c>
      <c r="AC2360" s="44">
        <f t="shared" si="444"/>
        <v>0</v>
      </c>
      <c r="AD2360" s="44">
        <f t="shared" si="445"/>
        <v>0</v>
      </c>
      <c r="AE2360" s="12">
        <f t="shared" si="446"/>
        <v>12751.16</v>
      </c>
    </row>
    <row r="2361" spans="1:31" ht="12.6" hidden="1" customHeight="1" x14ac:dyDescent="0.2">
      <c r="A2361" s="26" t="s">
        <v>4682</v>
      </c>
      <c r="B2361" s="19"/>
      <c r="C2361" s="19"/>
      <c r="D2361" s="20"/>
      <c r="E2361" s="21"/>
      <c r="F2361" s="22"/>
      <c r="G2361" s="21"/>
      <c r="H2361" s="22"/>
      <c r="I2361" s="20"/>
      <c r="J2361" s="20"/>
      <c r="K2361" s="20">
        <v>2</v>
      </c>
      <c r="L2361" s="20"/>
      <c r="M2361" s="20"/>
      <c r="N2361" s="20"/>
      <c r="O2361" s="20">
        <v>2</v>
      </c>
      <c r="P2361" s="23" t="str">
        <f>VLOOKUP(A2361,'ИЗ ОСНОВЫ НОМЕНКЛАТУР'!D:E,2,0)</f>
        <v>Аксессуары для шкафов</v>
      </c>
      <c r="Q2361" s="23" t="str">
        <f>VLOOKUP(A2361,'ИЗ ОСНОВЫ НОМЕНКЛАТУР'!D:F,3,0)</f>
        <v>Шкаф/шкаф-купе наполнение (бренд Aristo)</v>
      </c>
      <c r="R2361" s="40">
        <f>VLOOKUP(A:A,'ИЗ ОСНОВЫ НОМЕНКЛАТУР'!D:G,4,0)</f>
        <v>14026.5</v>
      </c>
      <c r="S2361" s="12" t="str">
        <f>VLOOKUP(A:A,'ИЗ ОСНОВЫ НОМЕНКЛАТУР'!D:H,5,0)</f>
        <v>C</v>
      </c>
      <c r="T2361" s="44">
        <f t="shared" si="435"/>
        <v>0</v>
      </c>
      <c r="U2361" s="44">
        <f t="shared" si="436"/>
        <v>0</v>
      </c>
      <c r="V2361" s="44">
        <f t="shared" si="437"/>
        <v>0</v>
      </c>
      <c r="W2361" s="44">
        <f t="shared" si="438"/>
        <v>0</v>
      </c>
      <c r="X2361" s="44">
        <f t="shared" si="439"/>
        <v>0</v>
      </c>
      <c r="Y2361" s="44">
        <f t="shared" si="440"/>
        <v>0</v>
      </c>
      <c r="Z2361" s="44">
        <f t="shared" si="441"/>
        <v>0</v>
      </c>
      <c r="AA2361" s="44">
        <f t="shared" si="442"/>
        <v>28053</v>
      </c>
      <c r="AB2361" s="44">
        <f t="shared" si="443"/>
        <v>0</v>
      </c>
      <c r="AC2361" s="44">
        <f t="shared" si="444"/>
        <v>0</v>
      </c>
      <c r="AD2361" s="44">
        <f t="shared" si="445"/>
        <v>0</v>
      </c>
      <c r="AE2361" s="12">
        <f t="shared" si="446"/>
        <v>28053</v>
      </c>
    </row>
    <row r="2362" spans="1:31" ht="12.6" hidden="1" customHeight="1" x14ac:dyDescent="0.2">
      <c r="A2362" s="26" t="s">
        <v>4683</v>
      </c>
      <c r="B2362" s="19"/>
      <c r="C2362" s="19"/>
      <c r="D2362" s="20"/>
      <c r="E2362" s="21"/>
      <c r="F2362" s="22"/>
      <c r="G2362" s="21"/>
      <c r="H2362" s="22"/>
      <c r="I2362" s="20"/>
      <c r="J2362" s="20"/>
      <c r="K2362" s="20">
        <v>2</v>
      </c>
      <c r="L2362" s="20"/>
      <c r="M2362" s="20"/>
      <c r="N2362" s="20"/>
      <c r="O2362" s="20">
        <v>2</v>
      </c>
      <c r="P2362" s="23" t="str">
        <f>VLOOKUP(A2362,'ИЗ ОСНОВЫ НОМЕНКЛАТУР'!D:E,2,0)</f>
        <v>Аксессуары для шкафов</v>
      </c>
      <c r="Q2362" s="23" t="str">
        <f>VLOOKUP(A2362,'ИЗ ОСНОВЫ НОМЕНКЛАТУР'!D:F,3,0)</f>
        <v>Шкаф/шкаф-купе наполнение (бренд Aristo)</v>
      </c>
      <c r="R2362" s="40">
        <f>VLOOKUP(A:A,'ИЗ ОСНОВЫ НОМЕНКЛАТУР'!D:G,4,0)</f>
        <v>6929.5</v>
      </c>
      <c r="S2362" s="12" t="str">
        <f>VLOOKUP(A:A,'ИЗ ОСНОВЫ НОМЕНКЛАТУР'!D:H,5,0)</f>
        <v>C</v>
      </c>
      <c r="T2362" s="44">
        <f t="shared" si="435"/>
        <v>0</v>
      </c>
      <c r="U2362" s="44">
        <f t="shared" si="436"/>
        <v>0</v>
      </c>
      <c r="V2362" s="44">
        <f t="shared" si="437"/>
        <v>0</v>
      </c>
      <c r="W2362" s="44">
        <f t="shared" si="438"/>
        <v>0</v>
      </c>
      <c r="X2362" s="44">
        <f t="shared" si="439"/>
        <v>0</v>
      </c>
      <c r="Y2362" s="44">
        <f t="shared" si="440"/>
        <v>0</v>
      </c>
      <c r="Z2362" s="44">
        <f t="shared" si="441"/>
        <v>0</v>
      </c>
      <c r="AA2362" s="44">
        <f t="shared" si="442"/>
        <v>13859</v>
      </c>
      <c r="AB2362" s="44">
        <f t="shared" si="443"/>
        <v>0</v>
      </c>
      <c r="AC2362" s="44">
        <f t="shared" si="444"/>
        <v>0</v>
      </c>
      <c r="AD2362" s="44">
        <f t="shared" si="445"/>
        <v>0</v>
      </c>
      <c r="AE2362" s="12">
        <f t="shared" si="446"/>
        <v>13859</v>
      </c>
    </row>
    <row r="2363" spans="1:31" ht="12.6" hidden="1" customHeight="1" x14ac:dyDescent="0.2">
      <c r="A2363" s="26" t="s">
        <v>4684</v>
      </c>
      <c r="B2363" s="19"/>
      <c r="C2363" s="19"/>
      <c r="D2363" s="20"/>
      <c r="E2363" s="21"/>
      <c r="F2363" s="22"/>
      <c r="G2363" s="21"/>
      <c r="H2363" s="22"/>
      <c r="I2363" s="20"/>
      <c r="J2363" s="20"/>
      <c r="K2363" s="20">
        <v>2</v>
      </c>
      <c r="L2363" s="20"/>
      <c r="M2363" s="20"/>
      <c r="N2363" s="20"/>
      <c r="O2363" s="20">
        <v>2</v>
      </c>
      <c r="P2363" s="23" t="str">
        <f>VLOOKUP(A2363,'ИЗ ОСНОВЫ НОМЕНКЛАТУР'!D:E,2,0)</f>
        <v>Аксессуары для шкафов</v>
      </c>
      <c r="Q2363" s="23" t="str">
        <f>VLOOKUP(A2363,'ИЗ ОСНОВЫ НОМЕНКЛАТУР'!D:F,3,0)</f>
        <v>Шкаф/шкаф-купе наполнение (бренд Aristo)</v>
      </c>
      <c r="R2363" s="40">
        <f>VLOOKUP(A:A,'ИЗ ОСНОВЫ НОМЕНКЛАТУР'!D:G,4,0)</f>
        <v>6929.5</v>
      </c>
      <c r="S2363" s="12" t="str">
        <f>VLOOKUP(A:A,'ИЗ ОСНОВЫ НОМЕНКЛАТУР'!D:H,5,0)</f>
        <v>C</v>
      </c>
      <c r="T2363" s="44">
        <f t="shared" si="435"/>
        <v>0</v>
      </c>
      <c r="U2363" s="44">
        <f t="shared" si="436"/>
        <v>0</v>
      </c>
      <c r="V2363" s="44">
        <f t="shared" si="437"/>
        <v>0</v>
      </c>
      <c r="W2363" s="44">
        <f t="shared" si="438"/>
        <v>0</v>
      </c>
      <c r="X2363" s="44">
        <f t="shared" si="439"/>
        <v>0</v>
      </c>
      <c r="Y2363" s="44">
        <f t="shared" si="440"/>
        <v>0</v>
      </c>
      <c r="Z2363" s="44">
        <f t="shared" si="441"/>
        <v>0</v>
      </c>
      <c r="AA2363" s="44">
        <f t="shared" si="442"/>
        <v>13859</v>
      </c>
      <c r="AB2363" s="44">
        <f t="shared" si="443"/>
        <v>0</v>
      </c>
      <c r="AC2363" s="44">
        <f t="shared" si="444"/>
        <v>0</v>
      </c>
      <c r="AD2363" s="44">
        <f t="shared" si="445"/>
        <v>0</v>
      </c>
      <c r="AE2363" s="12">
        <f t="shared" si="446"/>
        <v>13859</v>
      </c>
    </row>
    <row r="2364" spans="1:31" ht="12.6" hidden="1" customHeight="1" x14ac:dyDescent="0.2">
      <c r="A2364" s="26" t="s">
        <v>4685</v>
      </c>
      <c r="B2364" s="19"/>
      <c r="C2364" s="19"/>
      <c r="D2364" s="20"/>
      <c r="E2364" s="21"/>
      <c r="F2364" s="22"/>
      <c r="G2364" s="21"/>
      <c r="H2364" s="22"/>
      <c r="I2364" s="20"/>
      <c r="J2364" s="20"/>
      <c r="K2364" s="20">
        <v>2</v>
      </c>
      <c r="L2364" s="20"/>
      <c r="M2364" s="20"/>
      <c r="N2364" s="20"/>
      <c r="O2364" s="20">
        <v>2</v>
      </c>
      <c r="P2364" s="23" t="str">
        <f>VLOOKUP(A2364,'ИЗ ОСНОВЫ НОМЕНКЛАТУР'!D:E,2,0)</f>
        <v>Аксессуары для шкафов</v>
      </c>
      <c r="Q2364" s="23" t="str">
        <f>VLOOKUP(A2364,'ИЗ ОСНОВЫ НОМЕНКЛАТУР'!D:F,3,0)</f>
        <v>Шкаф/шкаф-купе наполнение (бренд Aristo)</v>
      </c>
      <c r="R2364" s="40">
        <f>VLOOKUP(A:A,'ИЗ ОСНОВЫ НОМЕНКЛАТУР'!D:G,4,0)</f>
        <v>2540.5</v>
      </c>
      <c r="S2364" s="12" t="str">
        <f>VLOOKUP(A:A,'ИЗ ОСНОВЫ НОМЕНКЛАТУР'!D:H,5,0)</f>
        <v>C</v>
      </c>
      <c r="T2364" s="44">
        <f t="shared" si="435"/>
        <v>0</v>
      </c>
      <c r="U2364" s="44">
        <f t="shared" si="436"/>
        <v>0</v>
      </c>
      <c r="V2364" s="44">
        <f t="shared" si="437"/>
        <v>0</v>
      </c>
      <c r="W2364" s="44">
        <f t="shared" si="438"/>
        <v>0</v>
      </c>
      <c r="X2364" s="44">
        <f t="shared" si="439"/>
        <v>0</v>
      </c>
      <c r="Y2364" s="44">
        <f t="shared" si="440"/>
        <v>0</v>
      </c>
      <c r="Z2364" s="44">
        <f t="shared" si="441"/>
        <v>0</v>
      </c>
      <c r="AA2364" s="44">
        <f t="shared" si="442"/>
        <v>5081</v>
      </c>
      <c r="AB2364" s="44">
        <f t="shared" si="443"/>
        <v>0</v>
      </c>
      <c r="AC2364" s="44">
        <f t="shared" si="444"/>
        <v>0</v>
      </c>
      <c r="AD2364" s="44">
        <f t="shared" si="445"/>
        <v>0</v>
      </c>
      <c r="AE2364" s="12">
        <f t="shared" si="446"/>
        <v>5081</v>
      </c>
    </row>
    <row r="2365" spans="1:31" ht="12.6" hidden="1" customHeight="1" x14ac:dyDescent="0.2">
      <c r="A2365" s="26" t="s">
        <v>3676</v>
      </c>
      <c r="B2365" s="19"/>
      <c r="C2365" s="19"/>
      <c r="D2365" s="20"/>
      <c r="E2365" s="21"/>
      <c r="F2365" s="22"/>
      <c r="G2365" s="21"/>
      <c r="H2365" s="22"/>
      <c r="I2365" s="20"/>
      <c r="J2365" s="20"/>
      <c r="K2365" s="20">
        <v>32</v>
      </c>
      <c r="L2365" s="20"/>
      <c r="M2365" s="20"/>
      <c r="N2365" s="20"/>
      <c r="O2365" s="20">
        <v>32</v>
      </c>
      <c r="P2365" s="23" t="str">
        <f>VLOOKUP(A2365,'ИЗ ОСНОВЫ НОМЕНКЛАТУР'!D:E,2,0)</f>
        <v>Аксессуары для шкафов</v>
      </c>
      <c r="Q2365" s="23" t="str">
        <f>VLOOKUP(A2365,'ИЗ ОСНОВЫ НОМЕНКЛАТУР'!D:F,3,0)</f>
        <v>Системы для обуви</v>
      </c>
      <c r="R2365" s="40">
        <f>VLOOKUP(A:A,'ИЗ ОСНОВЫ НОМЕНКЛАТУР'!D:G,4,0)</f>
        <v>1000</v>
      </c>
      <c r="S2365" s="12" t="str">
        <f>VLOOKUP(A:A,'ИЗ ОСНОВЫ НОМЕНКЛАТУР'!D:H,5,0)</f>
        <v>C</v>
      </c>
      <c r="T2365" s="44">
        <f t="shared" si="435"/>
        <v>0</v>
      </c>
      <c r="U2365" s="44">
        <f t="shared" si="436"/>
        <v>0</v>
      </c>
      <c r="V2365" s="44">
        <f t="shared" si="437"/>
        <v>0</v>
      </c>
      <c r="W2365" s="44">
        <f t="shared" si="438"/>
        <v>0</v>
      </c>
      <c r="X2365" s="44">
        <f t="shared" si="439"/>
        <v>0</v>
      </c>
      <c r="Y2365" s="44">
        <f t="shared" si="440"/>
        <v>0</v>
      </c>
      <c r="Z2365" s="44">
        <f t="shared" si="441"/>
        <v>0</v>
      </c>
      <c r="AA2365" s="44">
        <f t="shared" si="442"/>
        <v>32000</v>
      </c>
      <c r="AB2365" s="44">
        <f t="shared" si="443"/>
        <v>0</v>
      </c>
      <c r="AC2365" s="44">
        <f t="shared" si="444"/>
        <v>0</v>
      </c>
      <c r="AD2365" s="44">
        <f t="shared" si="445"/>
        <v>0</v>
      </c>
      <c r="AE2365" s="12">
        <f t="shared" si="446"/>
        <v>32000</v>
      </c>
    </row>
    <row r="2366" spans="1:31" ht="12.6" hidden="1" customHeight="1" x14ac:dyDescent="0.2">
      <c r="A2366" s="26" t="s">
        <v>4686</v>
      </c>
      <c r="B2366" s="19"/>
      <c r="C2366" s="19"/>
      <c r="D2366" s="20"/>
      <c r="E2366" s="21"/>
      <c r="F2366" s="22"/>
      <c r="G2366" s="21"/>
      <c r="H2366" s="22"/>
      <c r="I2366" s="20"/>
      <c r="J2366" s="20"/>
      <c r="K2366" s="20">
        <v>20</v>
      </c>
      <c r="L2366" s="20"/>
      <c r="M2366" s="20"/>
      <c r="N2366" s="20"/>
      <c r="O2366" s="20">
        <v>20</v>
      </c>
      <c r="P2366" s="23" t="str">
        <f>VLOOKUP(A2366,'ИЗ ОСНОВЫ НОМЕНКЛАТУР'!D:E,2,0)</f>
        <v>Аксессуары для шкафов</v>
      </c>
      <c r="Q2366" s="23" t="str">
        <f>VLOOKUP(A2366,'ИЗ ОСНОВЫ НОМЕНКЛАТУР'!D:F,3,0)</f>
        <v>Шкаф/шкаф-купе наполнение (бренд Aristo)</v>
      </c>
      <c r="R2366" s="40">
        <f>VLOOKUP(A:A,'ИЗ ОСНОВЫ НОМЕНКЛАТУР'!D:G,4,0)</f>
        <v>41</v>
      </c>
      <c r="S2366" s="12" t="str">
        <f>VLOOKUP(A:A,'ИЗ ОСНОВЫ НОМЕНКЛАТУР'!D:H,5,0)</f>
        <v>C</v>
      </c>
      <c r="T2366" s="44">
        <f t="shared" si="435"/>
        <v>0</v>
      </c>
      <c r="U2366" s="44">
        <f t="shared" si="436"/>
        <v>0</v>
      </c>
      <c r="V2366" s="44">
        <f t="shared" si="437"/>
        <v>0</v>
      </c>
      <c r="W2366" s="44">
        <f t="shared" si="438"/>
        <v>0</v>
      </c>
      <c r="X2366" s="44">
        <f t="shared" si="439"/>
        <v>0</v>
      </c>
      <c r="Y2366" s="44">
        <f t="shared" si="440"/>
        <v>0</v>
      </c>
      <c r="Z2366" s="44">
        <f t="shared" si="441"/>
        <v>0</v>
      </c>
      <c r="AA2366" s="44">
        <f t="shared" si="442"/>
        <v>820</v>
      </c>
      <c r="AB2366" s="44">
        <f t="shared" si="443"/>
        <v>0</v>
      </c>
      <c r="AC2366" s="44">
        <f t="shared" si="444"/>
        <v>0</v>
      </c>
      <c r="AD2366" s="44">
        <f t="shared" si="445"/>
        <v>0</v>
      </c>
      <c r="AE2366" s="12">
        <f t="shared" si="446"/>
        <v>820</v>
      </c>
    </row>
    <row r="2367" spans="1:31" ht="12.6" hidden="1" customHeight="1" x14ac:dyDescent="0.2">
      <c r="A2367" s="26" t="s">
        <v>4687</v>
      </c>
      <c r="B2367" s="19"/>
      <c r="C2367" s="19"/>
      <c r="D2367" s="20"/>
      <c r="E2367" s="21"/>
      <c r="F2367" s="22"/>
      <c r="G2367" s="21"/>
      <c r="H2367" s="22"/>
      <c r="I2367" s="20"/>
      <c r="J2367" s="20"/>
      <c r="K2367" s="20">
        <v>20</v>
      </c>
      <c r="L2367" s="20"/>
      <c r="M2367" s="20"/>
      <c r="N2367" s="20"/>
      <c r="O2367" s="20">
        <v>20</v>
      </c>
      <c r="P2367" s="23" t="str">
        <f>VLOOKUP(A2367,'ИЗ ОСНОВЫ НОМЕНКЛАТУР'!D:E,2,0)</f>
        <v>Аксессуары для шкафов</v>
      </c>
      <c r="Q2367" s="23" t="str">
        <f>VLOOKUP(A2367,'ИЗ ОСНОВЫ НОМЕНКЛАТУР'!D:F,3,0)</f>
        <v>Шкаф/шкаф-купе наполнение (бренд Aristo)</v>
      </c>
      <c r="R2367" s="40">
        <f>VLOOKUP(A:A,'ИЗ ОСНОВЫ НОМЕНКЛАТУР'!D:G,4,0)</f>
        <v>42.95</v>
      </c>
      <c r="S2367" s="12" t="str">
        <f>VLOOKUP(A:A,'ИЗ ОСНОВЫ НОМЕНКЛАТУР'!D:H,5,0)</f>
        <v>C</v>
      </c>
      <c r="T2367" s="44">
        <f t="shared" si="435"/>
        <v>0</v>
      </c>
      <c r="U2367" s="44">
        <f t="shared" si="436"/>
        <v>0</v>
      </c>
      <c r="V2367" s="44">
        <f t="shared" si="437"/>
        <v>0</v>
      </c>
      <c r="W2367" s="44">
        <f t="shared" si="438"/>
        <v>0</v>
      </c>
      <c r="X2367" s="44">
        <f t="shared" si="439"/>
        <v>0</v>
      </c>
      <c r="Y2367" s="44">
        <f t="shared" si="440"/>
        <v>0</v>
      </c>
      <c r="Z2367" s="44">
        <f t="shared" si="441"/>
        <v>0</v>
      </c>
      <c r="AA2367" s="44">
        <f t="shared" si="442"/>
        <v>859</v>
      </c>
      <c r="AB2367" s="44">
        <f t="shared" si="443"/>
        <v>0</v>
      </c>
      <c r="AC2367" s="44">
        <f t="shared" si="444"/>
        <v>0</v>
      </c>
      <c r="AD2367" s="44">
        <f t="shared" si="445"/>
        <v>0</v>
      </c>
      <c r="AE2367" s="12">
        <f t="shared" si="446"/>
        <v>859</v>
      </c>
    </row>
    <row r="2368" spans="1:31" ht="12.6" hidden="1" customHeight="1" x14ac:dyDescent="0.2">
      <c r="A2368" s="26" t="s">
        <v>4688</v>
      </c>
      <c r="B2368" s="19"/>
      <c r="C2368" s="19"/>
      <c r="D2368" s="20"/>
      <c r="E2368" s="21"/>
      <c r="F2368" s="22"/>
      <c r="G2368" s="21"/>
      <c r="H2368" s="22"/>
      <c r="I2368" s="20"/>
      <c r="J2368" s="20"/>
      <c r="K2368" s="20">
        <v>20</v>
      </c>
      <c r="L2368" s="20"/>
      <c r="M2368" s="20"/>
      <c r="N2368" s="20"/>
      <c r="O2368" s="20">
        <v>20</v>
      </c>
      <c r="P2368" s="23" t="str">
        <f>VLOOKUP(A2368,'ИЗ ОСНОВЫ НОМЕНКЛАТУР'!D:E,2,0)</f>
        <v>Аксессуары для шкафов</v>
      </c>
      <c r="Q2368" s="23" t="str">
        <f>VLOOKUP(A2368,'ИЗ ОСНОВЫ НОМЕНКЛАТУР'!D:F,3,0)</f>
        <v>Шкаф/шкаф-купе наполнение (бренд Aristo)</v>
      </c>
      <c r="R2368" s="40">
        <f>VLOOKUP(A:A,'ИЗ ОСНОВЫ НОМЕНКЛАТУР'!D:G,4,0)</f>
        <v>42.95</v>
      </c>
      <c r="S2368" s="12" t="str">
        <f>VLOOKUP(A:A,'ИЗ ОСНОВЫ НОМЕНКЛАТУР'!D:H,5,0)</f>
        <v>C</v>
      </c>
      <c r="T2368" s="44">
        <f t="shared" si="435"/>
        <v>0</v>
      </c>
      <c r="U2368" s="44">
        <f t="shared" si="436"/>
        <v>0</v>
      </c>
      <c r="V2368" s="44">
        <f t="shared" si="437"/>
        <v>0</v>
      </c>
      <c r="W2368" s="44">
        <f t="shared" si="438"/>
        <v>0</v>
      </c>
      <c r="X2368" s="44">
        <f t="shared" si="439"/>
        <v>0</v>
      </c>
      <c r="Y2368" s="44">
        <f t="shared" si="440"/>
        <v>0</v>
      </c>
      <c r="Z2368" s="44">
        <f t="shared" si="441"/>
        <v>0</v>
      </c>
      <c r="AA2368" s="44">
        <f t="shared" si="442"/>
        <v>859</v>
      </c>
      <c r="AB2368" s="44">
        <f t="shared" si="443"/>
        <v>0</v>
      </c>
      <c r="AC2368" s="44">
        <f t="shared" si="444"/>
        <v>0</v>
      </c>
      <c r="AD2368" s="44">
        <f t="shared" si="445"/>
        <v>0</v>
      </c>
      <c r="AE2368" s="12">
        <f t="shared" si="446"/>
        <v>859</v>
      </c>
    </row>
    <row r="2369" spans="1:31" ht="12.6" hidden="1" customHeight="1" x14ac:dyDescent="0.2">
      <c r="A2369" s="26" t="s">
        <v>4689</v>
      </c>
      <c r="B2369" s="19"/>
      <c r="C2369" s="19"/>
      <c r="D2369" s="20"/>
      <c r="E2369" s="21"/>
      <c r="F2369" s="22"/>
      <c r="G2369" s="21"/>
      <c r="H2369" s="22"/>
      <c r="I2369" s="20"/>
      <c r="J2369" s="20"/>
      <c r="K2369" s="20">
        <v>10</v>
      </c>
      <c r="L2369" s="20"/>
      <c r="M2369" s="20"/>
      <c r="N2369" s="20"/>
      <c r="O2369" s="20">
        <v>10</v>
      </c>
      <c r="P2369" s="23" t="str">
        <f>VLOOKUP(A2369,'ИЗ ОСНОВЫ НОМЕНКЛАТУР'!D:E,2,0)</f>
        <v>Аксессуары для шкафов</v>
      </c>
      <c r="Q2369" s="23" t="str">
        <f>VLOOKUP(A2369,'ИЗ ОСНОВЫ НОМЕНКЛАТУР'!D:F,3,0)</f>
        <v>Шкаф/шкаф-купе наполнение (бренд Aristo)</v>
      </c>
      <c r="R2369" s="40">
        <f>VLOOKUP(A:A,'ИЗ ОСНОВЫ НОМЕНКЛАТУР'!D:G,4,0)</f>
        <v>2154.4</v>
      </c>
      <c r="S2369" s="12" t="str">
        <f>VLOOKUP(A:A,'ИЗ ОСНОВЫ НОМЕНКЛАТУР'!D:H,5,0)</f>
        <v>C</v>
      </c>
      <c r="T2369" s="44">
        <f t="shared" si="435"/>
        <v>0</v>
      </c>
      <c r="U2369" s="44">
        <f t="shared" si="436"/>
        <v>0</v>
      </c>
      <c r="V2369" s="44">
        <f t="shared" si="437"/>
        <v>0</v>
      </c>
      <c r="W2369" s="44">
        <f t="shared" si="438"/>
        <v>0</v>
      </c>
      <c r="X2369" s="44">
        <f t="shared" si="439"/>
        <v>0</v>
      </c>
      <c r="Y2369" s="44">
        <f t="shared" si="440"/>
        <v>0</v>
      </c>
      <c r="Z2369" s="44">
        <f t="shared" si="441"/>
        <v>0</v>
      </c>
      <c r="AA2369" s="44">
        <f t="shared" si="442"/>
        <v>21544</v>
      </c>
      <c r="AB2369" s="44">
        <f t="shared" si="443"/>
        <v>0</v>
      </c>
      <c r="AC2369" s="44">
        <f t="shared" si="444"/>
        <v>0</v>
      </c>
      <c r="AD2369" s="44">
        <f t="shared" si="445"/>
        <v>0</v>
      </c>
      <c r="AE2369" s="12">
        <f t="shared" si="446"/>
        <v>21544</v>
      </c>
    </row>
    <row r="2370" spans="1:31" ht="12.6" hidden="1" customHeight="1" x14ac:dyDescent="0.2">
      <c r="A2370" s="26" t="s">
        <v>2126</v>
      </c>
      <c r="B2370" s="19"/>
      <c r="C2370" s="19"/>
      <c r="D2370" s="20"/>
      <c r="E2370" s="21"/>
      <c r="F2370" s="22"/>
      <c r="G2370" s="21"/>
      <c r="H2370" s="22"/>
      <c r="I2370" s="20"/>
      <c r="J2370" s="20"/>
      <c r="K2370" s="20"/>
      <c r="L2370" s="20">
        <v>1</v>
      </c>
      <c r="M2370" s="20">
        <v>9</v>
      </c>
      <c r="N2370" s="20"/>
      <c r="O2370" s="20">
        <v>10</v>
      </c>
      <c r="P2370" s="23" t="str">
        <f>VLOOKUP(A2370,'ИЗ ОСНОВЫ НОМЕНКЛАТУР'!D:E,2,0)</f>
        <v>Ручки, крючки, опоры</v>
      </c>
      <c r="Q2370" s="23" t="str">
        <f>VLOOKUP(A2370,'ИЗ ОСНОВЫ НОМЕНКЛАТУР'!D:F,3,0)</f>
        <v>Пинго опоры</v>
      </c>
      <c r="R2370" s="40">
        <f>VLOOKUP(A:A,'ИЗ ОСНОВЫ НОМЕНКЛАТУР'!D:G,4,0)</f>
        <v>305.47071428571428</v>
      </c>
      <c r="S2370" s="12" t="str">
        <f>VLOOKUP(A:A,'ИЗ ОСНОВЫ НОМЕНКЛАТУР'!D:H,5,0)</f>
        <v>C</v>
      </c>
      <c r="T2370" s="44">
        <f t="shared" si="435"/>
        <v>0</v>
      </c>
      <c r="U2370" s="44">
        <f t="shared" si="436"/>
        <v>0</v>
      </c>
      <c r="V2370" s="44">
        <f t="shared" si="437"/>
        <v>0</v>
      </c>
      <c r="W2370" s="44">
        <f t="shared" si="438"/>
        <v>0</v>
      </c>
      <c r="X2370" s="44">
        <f t="shared" si="439"/>
        <v>0</v>
      </c>
      <c r="Y2370" s="44">
        <f t="shared" si="440"/>
        <v>0</v>
      </c>
      <c r="Z2370" s="44">
        <f t="shared" si="441"/>
        <v>0</v>
      </c>
      <c r="AA2370" s="44">
        <f t="shared" si="442"/>
        <v>0</v>
      </c>
      <c r="AB2370" s="44">
        <f t="shared" si="443"/>
        <v>305.47071428571428</v>
      </c>
      <c r="AC2370" s="44">
        <f t="shared" si="444"/>
        <v>2749.2364285714284</v>
      </c>
      <c r="AD2370" s="44">
        <f t="shared" si="445"/>
        <v>0</v>
      </c>
      <c r="AE2370" s="12">
        <f t="shared" si="446"/>
        <v>3054.7071428571426</v>
      </c>
    </row>
    <row r="2371" spans="1:31" ht="12.6" hidden="1" customHeight="1" x14ac:dyDescent="0.2">
      <c r="A2371" s="26" t="s">
        <v>4690</v>
      </c>
      <c r="B2371" s="19"/>
      <c r="C2371" s="19"/>
      <c r="D2371" s="20"/>
      <c r="E2371" s="21"/>
      <c r="F2371" s="22"/>
      <c r="G2371" s="21"/>
      <c r="H2371" s="22"/>
      <c r="I2371" s="20"/>
      <c r="J2371" s="20"/>
      <c r="K2371" s="20"/>
      <c r="L2371" s="20">
        <v>1</v>
      </c>
      <c r="M2371" s="20">
        <v>29</v>
      </c>
      <c r="N2371" s="20"/>
      <c r="O2371" s="20">
        <v>30</v>
      </c>
      <c r="P2371" s="23" t="str">
        <f>VLOOKUP(A2371,'ИЗ ОСНОВЫ НОМЕНКЛАТУР'!D:E,2,0)</f>
        <v>Ручки, крючки, опоры</v>
      </c>
      <c r="Q2371" s="23" t="str">
        <f>VLOOKUP(A2371,'ИЗ ОСНОВЫ НОМЕНКЛАТУР'!D:F,3,0)</f>
        <v>Пинго опоры</v>
      </c>
      <c r="R2371" s="40">
        <f>VLOOKUP(A:A,'ИЗ ОСНОВЫ НОМЕНКЛАТУР'!D:G,4,0)</f>
        <v>336.1</v>
      </c>
      <c r="S2371" s="12" t="str">
        <f>VLOOKUP(A:A,'ИЗ ОСНОВЫ НОМЕНКЛАТУР'!D:H,5,0)</f>
        <v>C</v>
      </c>
      <c r="T2371" s="44">
        <f t="shared" si="435"/>
        <v>0</v>
      </c>
      <c r="U2371" s="44">
        <f t="shared" si="436"/>
        <v>0</v>
      </c>
      <c r="V2371" s="44">
        <f t="shared" si="437"/>
        <v>0</v>
      </c>
      <c r="W2371" s="44">
        <f t="shared" si="438"/>
        <v>0</v>
      </c>
      <c r="X2371" s="44">
        <f t="shared" si="439"/>
        <v>0</v>
      </c>
      <c r="Y2371" s="44">
        <f t="shared" si="440"/>
        <v>0</v>
      </c>
      <c r="Z2371" s="44">
        <f t="shared" si="441"/>
        <v>0</v>
      </c>
      <c r="AA2371" s="44">
        <f t="shared" si="442"/>
        <v>0</v>
      </c>
      <c r="AB2371" s="44">
        <f t="shared" si="443"/>
        <v>336.1</v>
      </c>
      <c r="AC2371" s="44">
        <f t="shared" si="444"/>
        <v>9746.9000000000015</v>
      </c>
      <c r="AD2371" s="44">
        <f t="shared" si="445"/>
        <v>0</v>
      </c>
      <c r="AE2371" s="12">
        <f t="shared" si="446"/>
        <v>10083.000000000002</v>
      </c>
    </row>
    <row r="2372" spans="1:31" ht="12.6" hidden="1" customHeight="1" x14ac:dyDescent="0.2">
      <c r="A2372" s="26" t="s">
        <v>2127</v>
      </c>
      <c r="B2372" s="19"/>
      <c r="C2372" s="19"/>
      <c r="D2372" s="20"/>
      <c r="E2372" s="21"/>
      <c r="F2372" s="22"/>
      <c r="G2372" s="21"/>
      <c r="H2372" s="22"/>
      <c r="I2372" s="20"/>
      <c r="J2372" s="20"/>
      <c r="K2372" s="20"/>
      <c r="L2372" s="20">
        <v>3</v>
      </c>
      <c r="M2372" s="20"/>
      <c r="N2372" s="20"/>
      <c r="O2372" s="20">
        <v>3</v>
      </c>
      <c r="P2372" s="23" t="str">
        <f>VLOOKUP(A2372,'ИЗ ОСНОВЫ НОМЕНКЛАТУР'!D:E,2,0)</f>
        <v>Ручки, крючки, опоры</v>
      </c>
      <c r="Q2372" s="23" t="str">
        <f>VLOOKUP(A2372,'ИЗ ОСНОВЫ НОМЕНКЛАТУР'!D:F,3,0)</f>
        <v>Пинго опоры</v>
      </c>
      <c r="R2372" s="40">
        <f>VLOOKUP(A:A,'ИЗ ОСНОВЫ НОМЕНКЛАТУР'!D:G,4,0)</f>
        <v>305.47090909090906</v>
      </c>
      <c r="S2372" s="12" t="str">
        <f>VLOOKUP(A:A,'ИЗ ОСНОВЫ НОМЕНКЛАТУР'!D:H,5,0)</f>
        <v>C</v>
      </c>
      <c r="T2372" s="44">
        <f t="shared" si="435"/>
        <v>0</v>
      </c>
      <c r="U2372" s="44">
        <f t="shared" si="436"/>
        <v>0</v>
      </c>
      <c r="V2372" s="44">
        <f t="shared" si="437"/>
        <v>0</v>
      </c>
      <c r="W2372" s="44">
        <f t="shared" si="438"/>
        <v>0</v>
      </c>
      <c r="X2372" s="44">
        <f t="shared" si="439"/>
        <v>0</v>
      </c>
      <c r="Y2372" s="44">
        <f t="shared" si="440"/>
        <v>0</v>
      </c>
      <c r="Z2372" s="44">
        <f t="shared" si="441"/>
        <v>0</v>
      </c>
      <c r="AA2372" s="44">
        <f t="shared" si="442"/>
        <v>0</v>
      </c>
      <c r="AB2372" s="44">
        <f t="shared" si="443"/>
        <v>916.41272727272712</v>
      </c>
      <c r="AC2372" s="44">
        <f t="shared" si="444"/>
        <v>0</v>
      </c>
      <c r="AD2372" s="44">
        <f t="shared" si="445"/>
        <v>0</v>
      </c>
      <c r="AE2372" s="12">
        <f t="shared" si="446"/>
        <v>916.41272727272712</v>
      </c>
    </row>
    <row r="2373" spans="1:31" ht="12.6" hidden="1" customHeight="1" x14ac:dyDescent="0.2">
      <c r="A2373" s="26" t="s">
        <v>2134</v>
      </c>
      <c r="B2373" s="19"/>
      <c r="C2373" s="19"/>
      <c r="D2373" s="20"/>
      <c r="E2373" s="21"/>
      <c r="F2373" s="22"/>
      <c r="G2373" s="21"/>
      <c r="H2373" s="22"/>
      <c r="I2373" s="20"/>
      <c r="J2373" s="20"/>
      <c r="K2373" s="20"/>
      <c r="L2373" s="20">
        <v>1</v>
      </c>
      <c r="M2373" s="20">
        <v>23</v>
      </c>
      <c r="N2373" s="20"/>
      <c r="O2373" s="20">
        <v>24</v>
      </c>
      <c r="P2373" s="23" t="str">
        <f>VLOOKUP(A2373,'ИЗ ОСНОВЫ НОМЕНКЛАТУР'!D:E,2,0)</f>
        <v>Ручки, крючки, опоры</v>
      </c>
      <c r="Q2373" s="23" t="str">
        <f>VLOOKUP(A2373,'ИЗ ОСНОВЫ НОМЕНКЛАТУР'!D:F,3,0)</f>
        <v>Пинго опоры</v>
      </c>
      <c r="R2373" s="40">
        <f>VLOOKUP(A:A,'ИЗ ОСНОВЫ НОМЕНКЛАТУР'!D:G,4,0)</f>
        <v>232.46875</v>
      </c>
      <c r="S2373" s="12" t="str">
        <f>VLOOKUP(A:A,'ИЗ ОСНОВЫ НОМЕНКЛАТУР'!D:H,5,0)</f>
        <v>C</v>
      </c>
      <c r="T2373" s="44">
        <f t="shared" si="435"/>
        <v>0</v>
      </c>
      <c r="U2373" s="44">
        <f t="shared" si="436"/>
        <v>0</v>
      </c>
      <c r="V2373" s="44">
        <f t="shared" si="437"/>
        <v>0</v>
      </c>
      <c r="W2373" s="44">
        <f t="shared" si="438"/>
        <v>0</v>
      </c>
      <c r="X2373" s="44">
        <f t="shared" si="439"/>
        <v>0</v>
      </c>
      <c r="Y2373" s="44">
        <f t="shared" si="440"/>
        <v>0</v>
      </c>
      <c r="Z2373" s="44">
        <f t="shared" si="441"/>
        <v>0</v>
      </c>
      <c r="AA2373" s="44">
        <f t="shared" si="442"/>
        <v>0</v>
      </c>
      <c r="AB2373" s="44">
        <f t="shared" si="443"/>
        <v>232.46875</v>
      </c>
      <c r="AC2373" s="44">
        <f t="shared" si="444"/>
        <v>5346.78125</v>
      </c>
      <c r="AD2373" s="44">
        <f t="shared" si="445"/>
        <v>0</v>
      </c>
      <c r="AE2373" s="12">
        <f t="shared" si="446"/>
        <v>5579.25</v>
      </c>
    </row>
    <row r="2374" spans="1:31" ht="12.6" hidden="1" customHeight="1" x14ac:dyDescent="0.2">
      <c r="A2374" s="26" t="s">
        <v>4691</v>
      </c>
      <c r="B2374" s="19"/>
      <c r="C2374" s="19"/>
      <c r="D2374" s="20"/>
      <c r="E2374" s="21"/>
      <c r="F2374" s="22"/>
      <c r="G2374" s="21"/>
      <c r="H2374" s="22"/>
      <c r="I2374" s="20"/>
      <c r="J2374" s="20"/>
      <c r="K2374" s="20"/>
      <c r="L2374" s="20">
        <v>1</v>
      </c>
      <c r="M2374" s="20">
        <v>22</v>
      </c>
      <c r="N2374" s="20"/>
      <c r="O2374" s="20">
        <v>23</v>
      </c>
      <c r="P2374" s="23" t="str">
        <f>VLOOKUP(A2374,'ИЗ ОСНОВЫ НОМЕНКЛАТУР'!D:E,2,0)</f>
        <v>Ручки, крючки, опоры</v>
      </c>
      <c r="Q2374" s="23" t="str">
        <f>VLOOKUP(A2374,'ИЗ ОСНОВЫ НОМЕНКЛАТУР'!D:F,3,0)</f>
        <v>Пинго опоры</v>
      </c>
      <c r="R2374" s="40">
        <f>VLOOKUP(A:A,'ИЗ ОСНОВЫ НОМЕНКЛАТУР'!D:G,4,0)</f>
        <v>401.91304347826087</v>
      </c>
      <c r="S2374" s="12" t="str">
        <f>VLOOKUP(A:A,'ИЗ ОСНОВЫ НОМЕНКЛАТУР'!D:H,5,0)</f>
        <v>C</v>
      </c>
      <c r="T2374" s="44">
        <f t="shared" si="435"/>
        <v>0</v>
      </c>
      <c r="U2374" s="44">
        <f t="shared" si="436"/>
        <v>0</v>
      </c>
      <c r="V2374" s="44">
        <f t="shared" si="437"/>
        <v>0</v>
      </c>
      <c r="W2374" s="44">
        <f t="shared" si="438"/>
        <v>0</v>
      </c>
      <c r="X2374" s="44">
        <f t="shared" si="439"/>
        <v>0</v>
      </c>
      <c r="Y2374" s="44">
        <f t="shared" si="440"/>
        <v>0</v>
      </c>
      <c r="Z2374" s="44">
        <f t="shared" si="441"/>
        <v>0</v>
      </c>
      <c r="AA2374" s="44">
        <f t="shared" si="442"/>
        <v>0</v>
      </c>
      <c r="AB2374" s="44">
        <f t="shared" si="443"/>
        <v>401.91304347826087</v>
      </c>
      <c r="AC2374" s="44">
        <f t="shared" si="444"/>
        <v>8842.0869565217399</v>
      </c>
      <c r="AD2374" s="44">
        <f t="shared" si="445"/>
        <v>0</v>
      </c>
      <c r="AE2374" s="12">
        <f t="shared" si="446"/>
        <v>9244</v>
      </c>
    </row>
    <row r="2375" spans="1:31" ht="12.6" hidden="1" customHeight="1" x14ac:dyDescent="0.2">
      <c r="A2375" s="26" t="s">
        <v>2120</v>
      </c>
      <c r="B2375" s="19"/>
      <c r="C2375" s="19"/>
      <c r="D2375" s="20"/>
      <c r="E2375" s="21"/>
      <c r="F2375" s="22"/>
      <c r="G2375" s="21"/>
      <c r="H2375" s="22"/>
      <c r="I2375" s="20"/>
      <c r="J2375" s="20"/>
      <c r="K2375" s="20"/>
      <c r="L2375" s="20">
        <v>1</v>
      </c>
      <c r="M2375" s="20">
        <v>6</v>
      </c>
      <c r="N2375" s="20"/>
      <c r="O2375" s="20">
        <v>7</v>
      </c>
      <c r="P2375" s="23" t="str">
        <f>VLOOKUP(A2375,'ИЗ ОСНОВЫ НОМЕНКЛАТУР'!D:E,2,0)</f>
        <v>Ручки, крючки, опоры</v>
      </c>
      <c r="Q2375" s="23" t="str">
        <f>VLOOKUP(A2375,'ИЗ ОСНОВЫ НОМЕНКЛАТУР'!D:F,3,0)</f>
        <v>Пинго опоры</v>
      </c>
      <c r="R2375" s="40">
        <f>VLOOKUP(A:A,'ИЗ ОСНОВЫ НОМЕНКЛАТУР'!D:G,4,0)</f>
        <v>357.19473684210527</v>
      </c>
      <c r="S2375" s="12" t="str">
        <f>VLOOKUP(A:A,'ИЗ ОСНОВЫ НОМЕНКЛАТУР'!D:H,5,0)</f>
        <v>C</v>
      </c>
      <c r="T2375" s="44">
        <f t="shared" si="435"/>
        <v>0</v>
      </c>
      <c r="U2375" s="44">
        <f t="shared" si="436"/>
        <v>0</v>
      </c>
      <c r="V2375" s="44">
        <f t="shared" si="437"/>
        <v>0</v>
      </c>
      <c r="W2375" s="44">
        <f t="shared" si="438"/>
        <v>0</v>
      </c>
      <c r="X2375" s="44">
        <f t="shared" si="439"/>
        <v>0</v>
      </c>
      <c r="Y2375" s="44">
        <f t="shared" si="440"/>
        <v>0</v>
      </c>
      <c r="Z2375" s="44">
        <f t="shared" si="441"/>
        <v>0</v>
      </c>
      <c r="AA2375" s="44">
        <f t="shared" si="442"/>
        <v>0</v>
      </c>
      <c r="AB2375" s="44">
        <f t="shared" si="443"/>
        <v>357.19473684210527</v>
      </c>
      <c r="AC2375" s="44">
        <f t="shared" si="444"/>
        <v>2143.1684210526319</v>
      </c>
      <c r="AD2375" s="44">
        <f t="shared" si="445"/>
        <v>0</v>
      </c>
      <c r="AE2375" s="12">
        <f t="shared" si="446"/>
        <v>2500.363157894737</v>
      </c>
    </row>
    <row r="2376" spans="1:31" ht="12.6" hidden="1" customHeight="1" x14ac:dyDescent="0.2">
      <c r="A2376" s="26" t="s">
        <v>2132</v>
      </c>
      <c r="B2376" s="19"/>
      <c r="C2376" s="19"/>
      <c r="D2376" s="20"/>
      <c r="E2376" s="21"/>
      <c r="F2376" s="22"/>
      <c r="G2376" s="21"/>
      <c r="H2376" s="22"/>
      <c r="I2376" s="20"/>
      <c r="J2376" s="20"/>
      <c r="K2376" s="20"/>
      <c r="L2376" s="20">
        <v>1</v>
      </c>
      <c r="M2376" s="20">
        <v>17</v>
      </c>
      <c r="N2376" s="20"/>
      <c r="O2376" s="20">
        <v>18</v>
      </c>
      <c r="P2376" s="23" t="str">
        <f>VLOOKUP(A2376,'ИЗ ОСНОВЫ НОМЕНКЛАТУР'!D:E,2,0)</f>
        <v>Ручки, крючки, опоры</v>
      </c>
      <c r="Q2376" s="23" t="str">
        <f>VLOOKUP(A2376,'ИЗ ОСНОВЫ НОМЕНКЛАТУР'!D:F,3,0)</f>
        <v>Пинго опоры</v>
      </c>
      <c r="R2376" s="40">
        <f>VLOOKUP(A:A,'ИЗ ОСНОВЫ НОМЕНКЛАТУР'!D:G,4,0)</f>
        <v>274.6875</v>
      </c>
      <c r="S2376" s="12" t="str">
        <f>VLOOKUP(A:A,'ИЗ ОСНОВЫ НОМЕНКЛАТУР'!D:H,5,0)</f>
        <v>C</v>
      </c>
      <c r="T2376" s="44">
        <f t="shared" si="435"/>
        <v>0</v>
      </c>
      <c r="U2376" s="44">
        <f t="shared" si="436"/>
        <v>0</v>
      </c>
      <c r="V2376" s="44">
        <f t="shared" si="437"/>
        <v>0</v>
      </c>
      <c r="W2376" s="44">
        <f t="shared" si="438"/>
        <v>0</v>
      </c>
      <c r="X2376" s="44">
        <f t="shared" si="439"/>
        <v>0</v>
      </c>
      <c r="Y2376" s="44">
        <f t="shared" si="440"/>
        <v>0</v>
      </c>
      <c r="Z2376" s="44">
        <f t="shared" si="441"/>
        <v>0</v>
      </c>
      <c r="AA2376" s="44">
        <f t="shared" si="442"/>
        <v>0</v>
      </c>
      <c r="AB2376" s="44">
        <f t="shared" si="443"/>
        <v>274.6875</v>
      </c>
      <c r="AC2376" s="44">
        <f t="shared" si="444"/>
        <v>4669.6875</v>
      </c>
      <c r="AD2376" s="44">
        <f t="shared" si="445"/>
        <v>0</v>
      </c>
      <c r="AE2376" s="12">
        <f t="shared" si="446"/>
        <v>4944.375</v>
      </c>
    </row>
    <row r="2377" spans="1:31" ht="12.6" hidden="1" customHeight="1" x14ac:dyDescent="0.2">
      <c r="A2377" s="26" t="s">
        <v>2130</v>
      </c>
      <c r="B2377" s="19"/>
      <c r="C2377" s="19"/>
      <c r="D2377" s="20"/>
      <c r="E2377" s="21"/>
      <c r="F2377" s="22"/>
      <c r="G2377" s="21"/>
      <c r="H2377" s="22"/>
      <c r="I2377" s="20"/>
      <c r="J2377" s="20"/>
      <c r="K2377" s="20"/>
      <c r="L2377" s="20">
        <v>1</v>
      </c>
      <c r="M2377" s="20"/>
      <c r="N2377" s="20"/>
      <c r="O2377" s="20">
        <v>1</v>
      </c>
      <c r="P2377" s="23" t="str">
        <f>VLOOKUP(A2377,'ИЗ ОСНОВЫ НОМЕНКЛАТУР'!D:E,2,0)</f>
        <v>Ручки, крючки, опоры</v>
      </c>
      <c r="Q2377" s="23" t="str">
        <f>VLOOKUP(A2377,'ИЗ ОСНОВЫ НОМЕНКЛАТУР'!D:F,3,0)</f>
        <v>Пинго опоры</v>
      </c>
      <c r="R2377" s="40">
        <f>VLOOKUP(A:A,'ИЗ ОСНОВЫ НОМЕНКЛАТУР'!D:G,4,0)</f>
        <v>274.68666666666667</v>
      </c>
      <c r="S2377" s="12" t="str">
        <f>VLOOKUP(A:A,'ИЗ ОСНОВЫ НОМЕНКЛАТУР'!D:H,5,0)</f>
        <v>C</v>
      </c>
      <c r="T2377" s="44">
        <f t="shared" ref="T2377:T2440" si="447">$R2377*D2377</f>
        <v>0</v>
      </c>
      <c r="U2377" s="44">
        <f t="shared" ref="U2377:U2440" si="448">$R2377*E2377</f>
        <v>0</v>
      </c>
      <c r="V2377" s="44">
        <f t="shared" ref="V2377:V2440" si="449">$R2377*F2377</f>
        <v>0</v>
      </c>
      <c r="W2377" s="44">
        <f t="shared" ref="W2377:W2440" si="450">$R2377*G2377</f>
        <v>0</v>
      </c>
      <c r="X2377" s="44">
        <f t="shared" ref="X2377:X2440" si="451">$R2377*H2377</f>
        <v>0</v>
      </c>
      <c r="Y2377" s="44">
        <f t="shared" ref="Y2377:Y2440" si="452">$R2377*I2377</f>
        <v>0</v>
      </c>
      <c r="Z2377" s="44">
        <f t="shared" ref="Z2377:Z2440" si="453">$R2377*J2377</f>
        <v>0</v>
      </c>
      <c r="AA2377" s="44">
        <f t="shared" ref="AA2377:AA2440" si="454">$R2377*K2377</f>
        <v>0</v>
      </c>
      <c r="AB2377" s="44">
        <f t="shared" ref="AB2377:AB2440" si="455">$R2377*L2377</f>
        <v>274.68666666666667</v>
      </c>
      <c r="AC2377" s="44">
        <f t="shared" ref="AC2377:AC2440" si="456">$R2377*M2377</f>
        <v>0</v>
      </c>
      <c r="AD2377" s="44">
        <f t="shared" ref="AD2377:AD2440" si="457">$R2377*N2377</f>
        <v>0</v>
      </c>
      <c r="AE2377" s="12">
        <f t="shared" ref="AE2377:AE2440" si="458">SUM(T2377:AD2377)</f>
        <v>274.68666666666667</v>
      </c>
    </row>
    <row r="2378" spans="1:31" ht="12.6" hidden="1" customHeight="1" x14ac:dyDescent="0.2">
      <c r="A2378" s="26" t="s">
        <v>2189</v>
      </c>
      <c r="B2378" s="19"/>
      <c r="C2378" s="19"/>
      <c r="D2378" s="20"/>
      <c r="E2378" s="21"/>
      <c r="F2378" s="22"/>
      <c r="G2378" s="21"/>
      <c r="H2378" s="22"/>
      <c r="I2378" s="20"/>
      <c r="J2378" s="20"/>
      <c r="K2378" s="20"/>
      <c r="L2378" s="20">
        <v>10</v>
      </c>
      <c r="M2378" s="20"/>
      <c r="N2378" s="20"/>
      <c r="O2378" s="20">
        <v>10</v>
      </c>
      <c r="P2378" s="23" t="str">
        <f>VLOOKUP(A2378,'ИЗ ОСНОВЫ НОМЕНКЛАТУР'!D:E,2,0)</f>
        <v>Ручки, крючки, опоры</v>
      </c>
      <c r="Q2378" s="23" t="str">
        <f>VLOOKUP(A2378,'ИЗ ОСНОВЫ НОМЕНКЛАТУР'!D:F,3,0)</f>
        <v>Мебельные колеса</v>
      </c>
      <c r="R2378" s="40">
        <f>VLOOKUP(A:A,'ИЗ ОСНОВЫ НОМЕНКЛАТУР'!D:G,4,0)</f>
        <v>46.991666666666667</v>
      </c>
      <c r="S2378" s="12" t="str">
        <f>VLOOKUP(A:A,'ИЗ ОСНОВЫ НОМЕНКЛАТУР'!D:H,5,0)</f>
        <v>C</v>
      </c>
      <c r="T2378" s="44">
        <f t="shared" si="447"/>
        <v>0</v>
      </c>
      <c r="U2378" s="44">
        <f t="shared" si="448"/>
        <v>0</v>
      </c>
      <c r="V2378" s="44">
        <f t="shared" si="449"/>
        <v>0</v>
      </c>
      <c r="W2378" s="44">
        <f t="shared" si="450"/>
        <v>0</v>
      </c>
      <c r="X2378" s="44">
        <f t="shared" si="451"/>
        <v>0</v>
      </c>
      <c r="Y2378" s="44">
        <f t="shared" si="452"/>
        <v>0</v>
      </c>
      <c r="Z2378" s="44">
        <f t="shared" si="453"/>
        <v>0</v>
      </c>
      <c r="AA2378" s="44">
        <f t="shared" si="454"/>
        <v>0</v>
      </c>
      <c r="AB2378" s="44">
        <f t="shared" si="455"/>
        <v>469.91666666666669</v>
      </c>
      <c r="AC2378" s="44">
        <f t="shared" si="456"/>
        <v>0</v>
      </c>
      <c r="AD2378" s="44">
        <f t="shared" si="457"/>
        <v>0</v>
      </c>
      <c r="AE2378" s="12">
        <f t="shared" si="458"/>
        <v>469.91666666666669</v>
      </c>
    </row>
    <row r="2379" spans="1:31" ht="12.6" hidden="1" customHeight="1" x14ac:dyDescent="0.2">
      <c r="A2379" s="26" t="s">
        <v>4692</v>
      </c>
      <c r="B2379" s="19"/>
      <c r="C2379" s="19"/>
      <c r="D2379" s="20"/>
      <c r="E2379" s="21"/>
      <c r="F2379" s="22"/>
      <c r="G2379" s="21"/>
      <c r="H2379" s="22"/>
      <c r="I2379" s="20"/>
      <c r="J2379" s="20"/>
      <c r="K2379" s="20">
        <v>4</v>
      </c>
      <c r="L2379" s="20"/>
      <c r="M2379" s="20"/>
      <c r="N2379" s="20"/>
      <c r="O2379" s="20">
        <v>4</v>
      </c>
      <c r="P2379" s="23" t="str">
        <f>VLOOKUP(A2379,'ИЗ ОСНОВЫ НОМЕНКЛАТУР'!D:E,2,0)</f>
        <v>Аксессуары для шкафов</v>
      </c>
      <c r="Q2379" s="23" t="str">
        <f>VLOOKUP(A2379,'ИЗ ОСНОВЫ НОМЕНКЛАТУР'!D:F,3,0)</f>
        <v>Шкаф/шкаф-купе наполнение (бренд Aristo)</v>
      </c>
      <c r="R2379" s="40">
        <f>VLOOKUP(A:A,'ИЗ ОСНОВЫ НОМЕНКЛАТУР'!D:G,4,0)</f>
        <v>1462</v>
      </c>
      <c r="S2379" s="12" t="str">
        <f>VLOOKUP(A:A,'ИЗ ОСНОВЫ НОМЕНКЛАТУР'!D:H,5,0)</f>
        <v>C</v>
      </c>
      <c r="T2379" s="44">
        <f t="shared" si="447"/>
        <v>0</v>
      </c>
      <c r="U2379" s="44">
        <f t="shared" si="448"/>
        <v>0</v>
      </c>
      <c r="V2379" s="44">
        <f t="shared" si="449"/>
        <v>0</v>
      </c>
      <c r="W2379" s="44">
        <f t="shared" si="450"/>
        <v>0</v>
      </c>
      <c r="X2379" s="44">
        <f t="shared" si="451"/>
        <v>0</v>
      </c>
      <c r="Y2379" s="44">
        <f t="shared" si="452"/>
        <v>0</v>
      </c>
      <c r="Z2379" s="44">
        <f t="shared" si="453"/>
        <v>0</v>
      </c>
      <c r="AA2379" s="44">
        <f t="shared" si="454"/>
        <v>5848</v>
      </c>
      <c r="AB2379" s="44">
        <f t="shared" si="455"/>
        <v>0</v>
      </c>
      <c r="AC2379" s="44">
        <f t="shared" si="456"/>
        <v>0</v>
      </c>
      <c r="AD2379" s="44">
        <f t="shared" si="457"/>
        <v>0</v>
      </c>
      <c r="AE2379" s="12">
        <f t="shared" si="458"/>
        <v>5848</v>
      </c>
    </row>
    <row r="2380" spans="1:31" ht="12.6" hidden="1" customHeight="1" x14ac:dyDescent="0.2">
      <c r="A2380" s="26" t="s">
        <v>4693</v>
      </c>
      <c r="B2380" s="19"/>
      <c r="C2380" s="19"/>
      <c r="D2380" s="20"/>
      <c r="E2380" s="21"/>
      <c r="F2380" s="22"/>
      <c r="G2380" s="21"/>
      <c r="H2380" s="22"/>
      <c r="I2380" s="20"/>
      <c r="J2380" s="20"/>
      <c r="K2380" s="20">
        <v>4</v>
      </c>
      <c r="L2380" s="20"/>
      <c r="M2380" s="20"/>
      <c r="N2380" s="20"/>
      <c r="O2380" s="20">
        <v>4</v>
      </c>
      <c r="P2380" s="23" t="str">
        <f>VLOOKUP(A2380,'ИЗ ОСНОВЫ НОМЕНКЛАТУР'!D:E,2,0)</f>
        <v>Аксессуары для шкафов</v>
      </c>
      <c r="Q2380" s="23" t="str">
        <f>VLOOKUP(A2380,'ИЗ ОСНОВЫ НОМЕНКЛАТУР'!D:F,3,0)</f>
        <v>Шкаф/шкаф-купе наполнение (бренд Aristo)</v>
      </c>
      <c r="R2380" s="40">
        <f>VLOOKUP(A:A,'ИЗ ОСНОВЫ НОМЕНКЛАТУР'!D:G,4,0)</f>
        <v>1489.5</v>
      </c>
      <c r="S2380" s="12" t="str">
        <f>VLOOKUP(A:A,'ИЗ ОСНОВЫ НОМЕНКЛАТУР'!D:H,5,0)</f>
        <v>C</v>
      </c>
      <c r="T2380" s="44">
        <f t="shared" si="447"/>
        <v>0</v>
      </c>
      <c r="U2380" s="44">
        <f t="shared" si="448"/>
        <v>0</v>
      </c>
      <c r="V2380" s="44">
        <f t="shared" si="449"/>
        <v>0</v>
      </c>
      <c r="W2380" s="44">
        <f t="shared" si="450"/>
        <v>0</v>
      </c>
      <c r="X2380" s="44">
        <f t="shared" si="451"/>
        <v>0</v>
      </c>
      <c r="Y2380" s="44">
        <f t="shared" si="452"/>
        <v>0</v>
      </c>
      <c r="Z2380" s="44">
        <f t="shared" si="453"/>
        <v>0</v>
      </c>
      <c r="AA2380" s="44">
        <f t="shared" si="454"/>
        <v>5958</v>
      </c>
      <c r="AB2380" s="44">
        <f t="shared" si="455"/>
        <v>0</v>
      </c>
      <c r="AC2380" s="44">
        <f t="shared" si="456"/>
        <v>0</v>
      </c>
      <c r="AD2380" s="44">
        <f t="shared" si="457"/>
        <v>0</v>
      </c>
      <c r="AE2380" s="12">
        <f t="shared" si="458"/>
        <v>5958</v>
      </c>
    </row>
    <row r="2381" spans="1:31" ht="12.6" hidden="1" customHeight="1" x14ac:dyDescent="0.2">
      <c r="A2381" s="26" t="s">
        <v>4694</v>
      </c>
      <c r="B2381" s="19"/>
      <c r="C2381" s="19"/>
      <c r="D2381" s="20"/>
      <c r="E2381" s="21"/>
      <c r="F2381" s="22"/>
      <c r="G2381" s="21"/>
      <c r="H2381" s="22"/>
      <c r="I2381" s="20"/>
      <c r="J2381" s="20"/>
      <c r="K2381" s="20">
        <v>4</v>
      </c>
      <c r="L2381" s="20"/>
      <c r="M2381" s="20"/>
      <c r="N2381" s="20"/>
      <c r="O2381" s="20">
        <v>4</v>
      </c>
      <c r="P2381" s="23" t="str">
        <f>VLOOKUP(A2381,'ИЗ ОСНОВЫ НОМЕНКЛАТУР'!D:E,2,0)</f>
        <v>Аксессуары для шкафов</v>
      </c>
      <c r="Q2381" s="23" t="str">
        <f>VLOOKUP(A2381,'ИЗ ОСНОВЫ НОМЕНКЛАТУР'!D:F,3,0)</f>
        <v>Шкаф/шкаф-купе наполнение (бренд Aristo)</v>
      </c>
      <c r="R2381" s="40">
        <f>VLOOKUP(A:A,'ИЗ ОСНОВЫ НОМЕНКЛАТУР'!D:G,4,0)</f>
        <v>1489.5</v>
      </c>
      <c r="S2381" s="12" t="str">
        <f>VLOOKUP(A:A,'ИЗ ОСНОВЫ НОМЕНКЛАТУР'!D:H,5,0)</f>
        <v>C</v>
      </c>
      <c r="T2381" s="44">
        <f t="shared" si="447"/>
        <v>0</v>
      </c>
      <c r="U2381" s="44">
        <f t="shared" si="448"/>
        <v>0</v>
      </c>
      <c r="V2381" s="44">
        <f t="shared" si="449"/>
        <v>0</v>
      </c>
      <c r="W2381" s="44">
        <f t="shared" si="450"/>
        <v>0</v>
      </c>
      <c r="X2381" s="44">
        <f t="shared" si="451"/>
        <v>0</v>
      </c>
      <c r="Y2381" s="44">
        <f t="shared" si="452"/>
        <v>0</v>
      </c>
      <c r="Z2381" s="44">
        <f t="shared" si="453"/>
        <v>0</v>
      </c>
      <c r="AA2381" s="44">
        <f t="shared" si="454"/>
        <v>5958</v>
      </c>
      <c r="AB2381" s="44">
        <f t="shared" si="455"/>
        <v>0</v>
      </c>
      <c r="AC2381" s="44">
        <f t="shared" si="456"/>
        <v>0</v>
      </c>
      <c r="AD2381" s="44">
        <f t="shared" si="457"/>
        <v>0</v>
      </c>
      <c r="AE2381" s="12">
        <f t="shared" si="458"/>
        <v>5958</v>
      </c>
    </row>
    <row r="2382" spans="1:31" ht="12.6" hidden="1" customHeight="1" x14ac:dyDescent="0.2">
      <c r="A2382" s="26" t="s">
        <v>4695</v>
      </c>
      <c r="B2382" s="19"/>
      <c r="C2382" s="19"/>
      <c r="D2382" s="20"/>
      <c r="E2382" s="21"/>
      <c r="F2382" s="22"/>
      <c r="G2382" s="21"/>
      <c r="H2382" s="22"/>
      <c r="I2382" s="20"/>
      <c r="J2382" s="20"/>
      <c r="K2382" s="20">
        <v>4</v>
      </c>
      <c r="L2382" s="20"/>
      <c r="M2382" s="20"/>
      <c r="N2382" s="20"/>
      <c r="O2382" s="20">
        <v>4</v>
      </c>
      <c r="P2382" s="23" t="str">
        <f>VLOOKUP(A2382,'ИЗ ОСНОВЫ НОМЕНКЛАТУР'!D:E,2,0)</f>
        <v>Аксессуары для шкафов</v>
      </c>
      <c r="Q2382" s="23" t="str">
        <f>VLOOKUP(A2382,'ИЗ ОСНОВЫ НОМЕНКЛАТУР'!D:F,3,0)</f>
        <v>Шкаф/шкаф-купе наполнение (бренд Aristo)</v>
      </c>
      <c r="R2382" s="40">
        <f>VLOOKUP(A:A,'ИЗ ОСНОВЫ НОМЕНКЛАТУР'!D:G,4,0)</f>
        <v>1462</v>
      </c>
      <c r="S2382" s="12" t="str">
        <f>VLOOKUP(A:A,'ИЗ ОСНОВЫ НОМЕНКЛАТУР'!D:H,5,0)</f>
        <v>C</v>
      </c>
      <c r="T2382" s="44">
        <f t="shared" si="447"/>
        <v>0</v>
      </c>
      <c r="U2382" s="44">
        <f t="shared" si="448"/>
        <v>0</v>
      </c>
      <c r="V2382" s="44">
        <f t="shared" si="449"/>
        <v>0</v>
      </c>
      <c r="W2382" s="44">
        <f t="shared" si="450"/>
        <v>0</v>
      </c>
      <c r="X2382" s="44">
        <f t="shared" si="451"/>
        <v>0</v>
      </c>
      <c r="Y2382" s="44">
        <f t="shared" si="452"/>
        <v>0</v>
      </c>
      <c r="Z2382" s="44">
        <f t="shared" si="453"/>
        <v>0</v>
      </c>
      <c r="AA2382" s="44">
        <f t="shared" si="454"/>
        <v>5848</v>
      </c>
      <c r="AB2382" s="44">
        <f t="shared" si="455"/>
        <v>0</v>
      </c>
      <c r="AC2382" s="44">
        <f t="shared" si="456"/>
        <v>0</v>
      </c>
      <c r="AD2382" s="44">
        <f t="shared" si="457"/>
        <v>0</v>
      </c>
      <c r="AE2382" s="12">
        <f t="shared" si="458"/>
        <v>5848</v>
      </c>
    </row>
    <row r="2383" spans="1:31" ht="12.6" hidden="1" customHeight="1" x14ac:dyDescent="0.2">
      <c r="A2383" s="26" t="s">
        <v>4696</v>
      </c>
      <c r="B2383" s="19"/>
      <c r="C2383" s="19"/>
      <c r="D2383" s="20"/>
      <c r="E2383" s="21"/>
      <c r="F2383" s="22"/>
      <c r="G2383" s="21"/>
      <c r="H2383" s="22"/>
      <c r="I2383" s="20"/>
      <c r="J2383" s="20"/>
      <c r="K2383" s="20">
        <v>4</v>
      </c>
      <c r="L2383" s="20"/>
      <c r="M2383" s="20"/>
      <c r="N2383" s="20"/>
      <c r="O2383" s="20">
        <v>4</v>
      </c>
      <c r="P2383" s="23" t="str">
        <f>VLOOKUP(A2383,'ИЗ ОСНОВЫ НОМЕНКЛАТУР'!D:E,2,0)</f>
        <v>Аксессуары для шкафов</v>
      </c>
      <c r="Q2383" s="23" t="str">
        <f>VLOOKUP(A2383,'ИЗ ОСНОВЫ НОМЕНКЛАТУР'!D:F,3,0)</f>
        <v>Шкаф/шкаф-купе наполнение (бренд Aristo)</v>
      </c>
      <c r="R2383" s="40">
        <f>VLOOKUP(A:A,'ИЗ ОСНОВЫ НОМЕНКЛАТУР'!D:G,4,0)</f>
        <v>1489.5</v>
      </c>
      <c r="S2383" s="12" t="str">
        <f>VLOOKUP(A:A,'ИЗ ОСНОВЫ НОМЕНКЛАТУР'!D:H,5,0)</f>
        <v>C</v>
      </c>
      <c r="T2383" s="44">
        <f t="shared" si="447"/>
        <v>0</v>
      </c>
      <c r="U2383" s="44">
        <f t="shared" si="448"/>
        <v>0</v>
      </c>
      <c r="V2383" s="44">
        <f t="shared" si="449"/>
        <v>0</v>
      </c>
      <c r="W2383" s="44">
        <f t="shared" si="450"/>
        <v>0</v>
      </c>
      <c r="X2383" s="44">
        <f t="shared" si="451"/>
        <v>0</v>
      </c>
      <c r="Y2383" s="44">
        <f t="shared" si="452"/>
        <v>0</v>
      </c>
      <c r="Z2383" s="44">
        <f t="shared" si="453"/>
        <v>0</v>
      </c>
      <c r="AA2383" s="44">
        <f t="shared" si="454"/>
        <v>5958</v>
      </c>
      <c r="AB2383" s="44">
        <f t="shared" si="455"/>
        <v>0</v>
      </c>
      <c r="AC2383" s="44">
        <f t="shared" si="456"/>
        <v>0</v>
      </c>
      <c r="AD2383" s="44">
        <f t="shared" si="457"/>
        <v>0</v>
      </c>
      <c r="AE2383" s="12">
        <f t="shared" si="458"/>
        <v>5958</v>
      </c>
    </row>
    <row r="2384" spans="1:31" ht="12.6" hidden="1" customHeight="1" x14ac:dyDescent="0.2">
      <c r="A2384" s="26" t="s">
        <v>4697</v>
      </c>
      <c r="B2384" s="19"/>
      <c r="C2384" s="19"/>
      <c r="D2384" s="20"/>
      <c r="E2384" s="21"/>
      <c r="F2384" s="22"/>
      <c r="G2384" s="21"/>
      <c r="H2384" s="22"/>
      <c r="I2384" s="20"/>
      <c r="J2384" s="20"/>
      <c r="K2384" s="20">
        <v>4</v>
      </c>
      <c r="L2384" s="20"/>
      <c r="M2384" s="20"/>
      <c r="N2384" s="20"/>
      <c r="O2384" s="20">
        <v>4</v>
      </c>
      <c r="P2384" s="23" t="str">
        <f>VLOOKUP(A2384,'ИЗ ОСНОВЫ НОМЕНКЛАТУР'!D:E,2,0)</f>
        <v>Аксессуары для шкафов</v>
      </c>
      <c r="Q2384" s="23" t="str">
        <f>VLOOKUP(A2384,'ИЗ ОСНОВЫ НОМЕНКЛАТУР'!D:F,3,0)</f>
        <v>Шкаф/шкаф-купе наполнение (бренд Aristo)</v>
      </c>
      <c r="R2384" s="40">
        <f>VLOOKUP(A:A,'ИЗ ОСНОВЫ НОМЕНКЛАТУР'!D:G,4,0)</f>
        <v>1489.5</v>
      </c>
      <c r="S2384" s="12" t="str">
        <f>VLOOKUP(A:A,'ИЗ ОСНОВЫ НОМЕНКЛАТУР'!D:H,5,0)</f>
        <v>C</v>
      </c>
      <c r="T2384" s="44">
        <f t="shared" si="447"/>
        <v>0</v>
      </c>
      <c r="U2384" s="44">
        <f t="shared" si="448"/>
        <v>0</v>
      </c>
      <c r="V2384" s="44">
        <f t="shared" si="449"/>
        <v>0</v>
      </c>
      <c r="W2384" s="44">
        <f t="shared" si="450"/>
        <v>0</v>
      </c>
      <c r="X2384" s="44">
        <f t="shared" si="451"/>
        <v>0</v>
      </c>
      <c r="Y2384" s="44">
        <f t="shared" si="452"/>
        <v>0</v>
      </c>
      <c r="Z2384" s="44">
        <f t="shared" si="453"/>
        <v>0</v>
      </c>
      <c r="AA2384" s="44">
        <f t="shared" si="454"/>
        <v>5958</v>
      </c>
      <c r="AB2384" s="44">
        <f t="shared" si="455"/>
        <v>0</v>
      </c>
      <c r="AC2384" s="44">
        <f t="shared" si="456"/>
        <v>0</v>
      </c>
      <c r="AD2384" s="44">
        <f t="shared" si="457"/>
        <v>0</v>
      </c>
      <c r="AE2384" s="12">
        <f t="shared" si="458"/>
        <v>5958</v>
      </c>
    </row>
    <row r="2385" spans="1:31" ht="12.6" hidden="1" customHeight="1" x14ac:dyDescent="0.2">
      <c r="A2385" s="26" t="s">
        <v>1924</v>
      </c>
      <c r="B2385" s="19"/>
      <c r="C2385" s="19"/>
      <c r="D2385" s="20"/>
      <c r="E2385" s="21"/>
      <c r="F2385" s="22"/>
      <c r="G2385" s="21"/>
      <c r="H2385" s="22"/>
      <c r="I2385" s="20"/>
      <c r="J2385" s="20"/>
      <c r="K2385" s="20"/>
      <c r="L2385" s="20"/>
      <c r="M2385" s="20"/>
      <c r="N2385" s="20">
        <v>1245</v>
      </c>
      <c r="O2385" s="20">
        <v>1245</v>
      </c>
      <c r="P2385" s="23" t="str">
        <f>VLOOKUP(A2385,'ИЗ ОСНОВЫ НОМЕНКЛАТУР'!D:E,2,0)</f>
        <v>Крепежные системы</v>
      </c>
      <c r="Q2385" s="23" t="str">
        <f>VLOOKUP(A2385,'ИЗ ОСНОВЫ НОМЕНКЛАТУР'!D:F,3,0)</f>
        <v>Защита</v>
      </c>
      <c r="R2385" s="40">
        <f>VLOOKUP(A:A,'ИЗ ОСНОВЫ НОМЕНКЛАТУР'!D:G,4,0)</f>
        <v>181.08225947521865</v>
      </c>
      <c r="S2385" s="12" t="str">
        <f>VLOOKUP(A:A,'ИЗ ОСНОВЫ НОМЕНКЛАТУР'!D:H,5,0)</f>
        <v>C</v>
      </c>
      <c r="T2385" s="44">
        <f t="shared" si="447"/>
        <v>0</v>
      </c>
      <c r="U2385" s="44">
        <f t="shared" si="448"/>
        <v>0</v>
      </c>
      <c r="V2385" s="44">
        <f t="shared" si="449"/>
        <v>0</v>
      </c>
      <c r="W2385" s="44">
        <f t="shared" si="450"/>
        <v>0</v>
      </c>
      <c r="X2385" s="44">
        <f t="shared" si="451"/>
        <v>0</v>
      </c>
      <c r="Y2385" s="44">
        <f t="shared" si="452"/>
        <v>0</v>
      </c>
      <c r="Z2385" s="44">
        <f t="shared" si="453"/>
        <v>0</v>
      </c>
      <c r="AA2385" s="44">
        <f t="shared" si="454"/>
        <v>0</v>
      </c>
      <c r="AB2385" s="44">
        <f t="shared" si="455"/>
        <v>0</v>
      </c>
      <c r="AC2385" s="44">
        <f t="shared" si="456"/>
        <v>0</v>
      </c>
      <c r="AD2385" s="44">
        <f t="shared" si="457"/>
        <v>225447.41304664721</v>
      </c>
      <c r="AE2385" s="12">
        <f t="shared" si="458"/>
        <v>225447.41304664721</v>
      </c>
    </row>
    <row r="2386" spans="1:31" ht="12.6" hidden="1" customHeight="1" x14ac:dyDescent="0.2">
      <c r="A2386" s="26" t="s">
        <v>3472</v>
      </c>
      <c r="B2386" s="19"/>
      <c r="C2386" s="19"/>
      <c r="D2386" s="20"/>
      <c r="E2386" s="21"/>
      <c r="F2386" s="22"/>
      <c r="G2386" s="21"/>
      <c r="H2386" s="22"/>
      <c r="I2386" s="20"/>
      <c r="J2386" s="20"/>
      <c r="K2386" s="20"/>
      <c r="L2386" s="20"/>
      <c r="M2386" s="20"/>
      <c r="N2386" s="20">
        <v>6</v>
      </c>
      <c r="O2386" s="20">
        <v>6</v>
      </c>
      <c r="P2386" s="23" t="str">
        <f>VLOOKUP(A2386,'ИЗ ОСНОВЫ НОМЕНКЛАТУР'!D:E,2,0)</f>
        <v>Инструменты и расходные материалы</v>
      </c>
      <c r="Q2386" s="23" t="str">
        <f>VLOOKUP(A2386,'ИЗ ОСНОВЫ НОМЕНКЛАТУР'!D:F,3,0)</f>
        <v>Ручные инструменты</v>
      </c>
      <c r="R2386" s="40">
        <f>VLOOKUP(A:A,'ИЗ ОСНОВЫ НОМЕНКЛАТУР'!D:G,4,0)</f>
        <v>300</v>
      </c>
      <c r="S2386" s="12" t="str">
        <f>VLOOKUP(A:A,'ИЗ ОСНОВЫ НОМЕНКЛАТУР'!D:H,5,0)</f>
        <v>C</v>
      </c>
      <c r="T2386" s="44">
        <f t="shared" si="447"/>
        <v>0</v>
      </c>
      <c r="U2386" s="44">
        <f t="shared" si="448"/>
        <v>0</v>
      </c>
      <c r="V2386" s="44">
        <f t="shared" si="449"/>
        <v>0</v>
      </c>
      <c r="W2386" s="44">
        <f t="shared" si="450"/>
        <v>0</v>
      </c>
      <c r="X2386" s="44">
        <f t="shared" si="451"/>
        <v>0</v>
      </c>
      <c r="Y2386" s="44">
        <f t="shared" si="452"/>
        <v>0</v>
      </c>
      <c r="Z2386" s="44">
        <f t="shared" si="453"/>
        <v>0</v>
      </c>
      <c r="AA2386" s="44">
        <f t="shared" si="454"/>
        <v>0</v>
      </c>
      <c r="AB2386" s="44">
        <f t="shared" si="455"/>
        <v>0</v>
      </c>
      <c r="AC2386" s="44">
        <f t="shared" si="456"/>
        <v>0</v>
      </c>
      <c r="AD2386" s="44">
        <f t="shared" si="457"/>
        <v>1800</v>
      </c>
      <c r="AE2386" s="12">
        <f t="shared" si="458"/>
        <v>1800</v>
      </c>
    </row>
    <row r="2387" spans="1:31" ht="12.6" hidden="1" customHeight="1" x14ac:dyDescent="0.2">
      <c r="A2387" s="26" t="s">
        <v>3476</v>
      </c>
      <c r="B2387" s="19"/>
      <c r="C2387" s="19"/>
      <c r="D2387" s="20"/>
      <c r="E2387" s="21"/>
      <c r="F2387" s="22"/>
      <c r="G2387" s="21"/>
      <c r="H2387" s="22"/>
      <c r="I2387" s="20"/>
      <c r="J2387" s="20"/>
      <c r="K2387" s="20"/>
      <c r="L2387" s="20">
        <v>4</v>
      </c>
      <c r="M2387" s="20"/>
      <c r="N2387" s="20"/>
      <c r="O2387" s="20">
        <v>4</v>
      </c>
      <c r="P2387" s="23" t="str">
        <f>VLOOKUP(A2387,'ИЗ ОСНОВЫ НОМЕНКЛАТУР'!D:E,2,0)</f>
        <v>Инструменты и расходные материалы</v>
      </c>
      <c r="Q2387" s="23" t="str">
        <f>VLOOKUP(A2387,'ИЗ ОСНОВЫ НОМЕНКЛАТУР'!D:F,3,0)</f>
        <v>Ручные инструменты</v>
      </c>
      <c r="R2387" s="40">
        <f>VLOOKUP(A:A,'ИЗ ОСНОВЫ НОМЕНКЛАТУР'!D:G,4,0)</f>
        <v>445.2</v>
      </c>
      <c r="S2387" s="12" t="str">
        <f>VLOOKUP(A:A,'ИЗ ОСНОВЫ НОМЕНКЛАТУР'!D:H,5,0)</f>
        <v>C</v>
      </c>
      <c r="T2387" s="44">
        <f t="shared" si="447"/>
        <v>0</v>
      </c>
      <c r="U2387" s="44">
        <f t="shared" si="448"/>
        <v>0</v>
      </c>
      <c r="V2387" s="44">
        <f t="shared" si="449"/>
        <v>0</v>
      </c>
      <c r="W2387" s="44">
        <f t="shared" si="450"/>
        <v>0</v>
      </c>
      <c r="X2387" s="44">
        <f t="shared" si="451"/>
        <v>0</v>
      </c>
      <c r="Y2387" s="44">
        <f t="shared" si="452"/>
        <v>0</v>
      </c>
      <c r="Z2387" s="44">
        <f t="shared" si="453"/>
        <v>0</v>
      </c>
      <c r="AA2387" s="44">
        <f t="shared" si="454"/>
        <v>0</v>
      </c>
      <c r="AB2387" s="44">
        <f t="shared" si="455"/>
        <v>1780.8</v>
      </c>
      <c r="AC2387" s="44">
        <f t="shared" si="456"/>
        <v>0</v>
      </c>
      <c r="AD2387" s="44">
        <f t="shared" si="457"/>
        <v>0</v>
      </c>
      <c r="AE2387" s="12">
        <f t="shared" si="458"/>
        <v>1780.8</v>
      </c>
    </row>
    <row r="2388" spans="1:31" ht="12.6" hidden="1" customHeight="1" x14ac:dyDescent="0.2">
      <c r="A2388" s="26" t="s">
        <v>3398</v>
      </c>
      <c r="B2388" s="19"/>
      <c r="C2388" s="19"/>
      <c r="D2388" s="20"/>
      <c r="E2388" s="21"/>
      <c r="F2388" s="22"/>
      <c r="G2388" s="21"/>
      <c r="H2388" s="22"/>
      <c r="I2388" s="20"/>
      <c r="J2388" s="20"/>
      <c r="K2388" s="20"/>
      <c r="L2388" s="20">
        <v>2</v>
      </c>
      <c r="M2388" s="20"/>
      <c r="N2388" s="20"/>
      <c r="O2388" s="20">
        <v>2</v>
      </c>
      <c r="P2388" s="23" t="str">
        <f>VLOOKUP(A2388,'ИЗ ОСНОВЫ НОМЕНКЛАТУР'!D:E,2,0)</f>
        <v>Инструменты и расходные материалы</v>
      </c>
      <c r="Q2388" s="23" t="str">
        <f>VLOOKUP(A2388,'ИЗ ОСНОВЫ НОМЕНКЛАТУР'!D:F,3,0)</f>
        <v>Электроинструменты</v>
      </c>
      <c r="R2388" s="40">
        <f>VLOOKUP(A:A,'ИЗ ОСНОВЫ НОМЕНКЛАТУР'!D:G,4,0)</f>
        <v>10035.455</v>
      </c>
      <c r="S2388" s="12" t="str">
        <f>VLOOKUP(A:A,'ИЗ ОСНОВЫ НОМЕНКЛАТУР'!D:H,5,0)</f>
        <v>C</v>
      </c>
      <c r="T2388" s="44">
        <f t="shared" si="447"/>
        <v>0</v>
      </c>
      <c r="U2388" s="44">
        <f t="shared" si="448"/>
        <v>0</v>
      </c>
      <c r="V2388" s="44">
        <f t="shared" si="449"/>
        <v>0</v>
      </c>
      <c r="W2388" s="44">
        <f t="shared" si="450"/>
        <v>0</v>
      </c>
      <c r="X2388" s="44">
        <f t="shared" si="451"/>
        <v>0</v>
      </c>
      <c r="Y2388" s="44">
        <f t="shared" si="452"/>
        <v>0</v>
      </c>
      <c r="Z2388" s="44">
        <f t="shared" si="453"/>
        <v>0</v>
      </c>
      <c r="AA2388" s="44">
        <f t="shared" si="454"/>
        <v>0</v>
      </c>
      <c r="AB2388" s="44">
        <f t="shared" si="455"/>
        <v>20070.91</v>
      </c>
      <c r="AC2388" s="44">
        <f t="shared" si="456"/>
        <v>0</v>
      </c>
      <c r="AD2388" s="44">
        <f t="shared" si="457"/>
        <v>0</v>
      </c>
      <c r="AE2388" s="12">
        <f t="shared" si="458"/>
        <v>20070.91</v>
      </c>
    </row>
    <row r="2389" spans="1:31" ht="12.6" hidden="1" customHeight="1" x14ac:dyDescent="0.2">
      <c r="A2389" s="26" t="s">
        <v>3450</v>
      </c>
      <c r="B2389" s="19"/>
      <c r="C2389" s="19"/>
      <c r="D2389" s="20"/>
      <c r="E2389" s="21"/>
      <c r="F2389" s="22"/>
      <c r="G2389" s="21"/>
      <c r="H2389" s="22"/>
      <c r="I2389" s="20"/>
      <c r="J2389" s="20">
        <v>7</v>
      </c>
      <c r="K2389" s="20"/>
      <c r="L2389" s="20"/>
      <c r="M2389" s="20"/>
      <c r="N2389" s="20">
        <v>3</v>
      </c>
      <c r="O2389" s="20">
        <v>10</v>
      </c>
      <c r="P2389" s="23" t="str">
        <f>VLOOKUP(A2389,'ИЗ ОСНОВЫ НОМЕНКЛАТУР'!D:E,2,0)</f>
        <v>Инструменты и расходные материалы</v>
      </c>
      <c r="Q2389" s="23" t="str">
        <f>VLOOKUP(A2389,'ИЗ ОСНОВЫ НОМЕНКЛАТУР'!D:F,3,0)</f>
        <v>Ручные инструменты</v>
      </c>
      <c r="R2389" s="40">
        <f>VLOOKUP(A:A,'ИЗ ОСНОВЫ НОМЕНКЛАТУР'!D:G,4,0)</f>
        <v>1150</v>
      </c>
      <c r="S2389" s="12" t="str">
        <f>VLOOKUP(A:A,'ИЗ ОСНОВЫ НОМЕНКЛАТУР'!D:H,5,0)</f>
        <v>C</v>
      </c>
      <c r="T2389" s="44">
        <f t="shared" si="447"/>
        <v>0</v>
      </c>
      <c r="U2389" s="44">
        <f t="shared" si="448"/>
        <v>0</v>
      </c>
      <c r="V2389" s="44">
        <f t="shared" si="449"/>
        <v>0</v>
      </c>
      <c r="W2389" s="44">
        <f t="shared" si="450"/>
        <v>0</v>
      </c>
      <c r="X2389" s="44">
        <f t="shared" si="451"/>
        <v>0</v>
      </c>
      <c r="Y2389" s="44">
        <f t="shared" si="452"/>
        <v>0</v>
      </c>
      <c r="Z2389" s="44">
        <f t="shared" si="453"/>
        <v>8050</v>
      </c>
      <c r="AA2389" s="44">
        <f t="shared" si="454"/>
        <v>0</v>
      </c>
      <c r="AB2389" s="44">
        <f t="shared" si="455"/>
        <v>0</v>
      </c>
      <c r="AC2389" s="44">
        <f t="shared" si="456"/>
        <v>0</v>
      </c>
      <c r="AD2389" s="44">
        <f t="shared" si="457"/>
        <v>3450</v>
      </c>
      <c r="AE2389" s="12">
        <f t="shared" si="458"/>
        <v>11500</v>
      </c>
    </row>
    <row r="2390" spans="1:31" ht="12.6" hidden="1" customHeight="1" x14ac:dyDescent="0.2">
      <c r="A2390" s="26" t="s">
        <v>3446</v>
      </c>
      <c r="B2390" s="19"/>
      <c r="C2390" s="19"/>
      <c r="D2390" s="20"/>
      <c r="E2390" s="21"/>
      <c r="F2390" s="22"/>
      <c r="G2390" s="21"/>
      <c r="H2390" s="22"/>
      <c r="I2390" s="20"/>
      <c r="J2390" s="20"/>
      <c r="K2390" s="20"/>
      <c r="L2390" s="20">
        <v>1</v>
      </c>
      <c r="M2390" s="20"/>
      <c r="N2390" s="20"/>
      <c r="O2390" s="20">
        <v>1</v>
      </c>
      <c r="P2390" s="23" t="str">
        <f>VLOOKUP(A2390,'ИЗ ОСНОВЫ НОМЕНКЛАТУР'!D:E,2,0)</f>
        <v>Инструменты и расходные материалы</v>
      </c>
      <c r="Q2390" s="23" t="str">
        <f>VLOOKUP(A2390,'ИЗ ОСНОВЫ НОМЕНКЛАТУР'!D:F,3,0)</f>
        <v>Ручные инструменты</v>
      </c>
      <c r="R2390" s="40">
        <f>VLOOKUP(A:A,'ИЗ ОСНОВЫ НОМЕНКЛАТУР'!D:G,4,0)</f>
        <v>7633.08</v>
      </c>
      <c r="S2390" s="12" t="str">
        <f>VLOOKUP(A:A,'ИЗ ОСНОВЫ НОМЕНКЛАТУР'!D:H,5,0)</f>
        <v>C</v>
      </c>
      <c r="T2390" s="44">
        <f t="shared" si="447"/>
        <v>0</v>
      </c>
      <c r="U2390" s="44">
        <f t="shared" si="448"/>
        <v>0</v>
      </c>
      <c r="V2390" s="44">
        <f t="shared" si="449"/>
        <v>0</v>
      </c>
      <c r="W2390" s="44">
        <f t="shared" si="450"/>
        <v>0</v>
      </c>
      <c r="X2390" s="44">
        <f t="shared" si="451"/>
        <v>0</v>
      </c>
      <c r="Y2390" s="44">
        <f t="shared" si="452"/>
        <v>0</v>
      </c>
      <c r="Z2390" s="44">
        <f t="shared" si="453"/>
        <v>0</v>
      </c>
      <c r="AA2390" s="44">
        <f t="shared" si="454"/>
        <v>0</v>
      </c>
      <c r="AB2390" s="44">
        <f t="shared" si="455"/>
        <v>7633.08</v>
      </c>
      <c r="AC2390" s="44">
        <f t="shared" si="456"/>
        <v>0</v>
      </c>
      <c r="AD2390" s="44">
        <f t="shared" si="457"/>
        <v>0</v>
      </c>
      <c r="AE2390" s="12">
        <f t="shared" si="458"/>
        <v>7633.08</v>
      </c>
    </row>
    <row r="2391" spans="1:31" ht="12.6" hidden="1" customHeight="1" x14ac:dyDescent="0.2">
      <c r="A2391" s="26" t="s">
        <v>3465</v>
      </c>
      <c r="B2391" s="19"/>
      <c r="C2391" s="19"/>
      <c r="D2391" s="20"/>
      <c r="E2391" s="21"/>
      <c r="F2391" s="22"/>
      <c r="G2391" s="21"/>
      <c r="H2391" s="22"/>
      <c r="I2391" s="20"/>
      <c r="J2391" s="20">
        <v>5</v>
      </c>
      <c r="K2391" s="20"/>
      <c r="L2391" s="20"/>
      <c r="M2391" s="20"/>
      <c r="N2391" s="20">
        <v>23</v>
      </c>
      <c r="O2391" s="20">
        <v>28</v>
      </c>
      <c r="P2391" s="23" t="str">
        <f>VLOOKUP(A2391,'ИЗ ОСНОВЫ НОМЕНКЛАТУР'!D:E,2,0)</f>
        <v>Инструменты и расходные материалы</v>
      </c>
      <c r="Q2391" s="23" t="str">
        <f>VLOOKUP(A2391,'ИЗ ОСНОВЫ НОМЕНКЛАТУР'!D:F,3,0)</f>
        <v>Ручные инструменты</v>
      </c>
      <c r="R2391" s="40">
        <f>VLOOKUP(A:A,'ИЗ ОСНОВЫ НОМЕНКЛАТУР'!D:G,4,0)</f>
        <v>200</v>
      </c>
      <c r="S2391" s="12" t="str">
        <f>VLOOKUP(A:A,'ИЗ ОСНОВЫ НОМЕНКЛАТУР'!D:H,5,0)</f>
        <v>C</v>
      </c>
      <c r="T2391" s="44">
        <f t="shared" si="447"/>
        <v>0</v>
      </c>
      <c r="U2391" s="44">
        <f t="shared" si="448"/>
        <v>0</v>
      </c>
      <c r="V2391" s="44">
        <f t="shared" si="449"/>
        <v>0</v>
      </c>
      <c r="W2391" s="44">
        <f t="shared" si="450"/>
        <v>0</v>
      </c>
      <c r="X2391" s="44">
        <f t="shared" si="451"/>
        <v>0</v>
      </c>
      <c r="Y2391" s="44">
        <f t="shared" si="452"/>
        <v>0</v>
      </c>
      <c r="Z2391" s="44">
        <f t="shared" si="453"/>
        <v>1000</v>
      </c>
      <c r="AA2391" s="44">
        <f t="shared" si="454"/>
        <v>0</v>
      </c>
      <c r="AB2391" s="44">
        <f t="shared" si="455"/>
        <v>0</v>
      </c>
      <c r="AC2391" s="44">
        <f t="shared" si="456"/>
        <v>0</v>
      </c>
      <c r="AD2391" s="44">
        <f t="shared" si="457"/>
        <v>4600</v>
      </c>
      <c r="AE2391" s="12">
        <f t="shared" si="458"/>
        <v>5600</v>
      </c>
    </row>
    <row r="2392" spans="1:31" ht="12.6" hidden="1" customHeight="1" x14ac:dyDescent="0.2">
      <c r="A2392" s="26" t="s">
        <v>3427</v>
      </c>
      <c r="B2392" s="19"/>
      <c r="C2392" s="19"/>
      <c r="D2392" s="20"/>
      <c r="E2392" s="21"/>
      <c r="F2392" s="22"/>
      <c r="G2392" s="21"/>
      <c r="H2392" s="22"/>
      <c r="I2392" s="20"/>
      <c r="J2392" s="20">
        <v>1</v>
      </c>
      <c r="K2392" s="20"/>
      <c r="L2392" s="20"/>
      <c r="M2392" s="20"/>
      <c r="N2392" s="20">
        <v>2</v>
      </c>
      <c r="O2392" s="20">
        <v>3</v>
      </c>
      <c r="P2392" s="23" t="str">
        <f>VLOOKUP(A2392,'ИЗ ОСНОВЫ НОМЕНКЛАТУР'!D:E,2,0)</f>
        <v>Инструменты и расходные материалы</v>
      </c>
      <c r="Q2392" s="23" t="str">
        <f>VLOOKUP(A2392,'ИЗ ОСНОВЫ НОМЕНКЛАТУР'!D:F,3,0)</f>
        <v>Ручные инструменты</v>
      </c>
      <c r="R2392" s="40">
        <f>VLOOKUP(A:A,'ИЗ ОСНОВЫ НОМЕНКЛАТУР'!D:G,4,0)</f>
        <v>1400</v>
      </c>
      <c r="S2392" s="12" t="str">
        <f>VLOOKUP(A:A,'ИЗ ОСНОВЫ НОМЕНКЛАТУР'!D:H,5,0)</f>
        <v>C</v>
      </c>
      <c r="T2392" s="44">
        <f t="shared" si="447"/>
        <v>0</v>
      </c>
      <c r="U2392" s="44">
        <f t="shared" si="448"/>
        <v>0</v>
      </c>
      <c r="V2392" s="44">
        <f t="shared" si="449"/>
        <v>0</v>
      </c>
      <c r="W2392" s="44">
        <f t="shared" si="450"/>
        <v>0</v>
      </c>
      <c r="X2392" s="44">
        <f t="shared" si="451"/>
        <v>0</v>
      </c>
      <c r="Y2392" s="44">
        <f t="shared" si="452"/>
        <v>0</v>
      </c>
      <c r="Z2392" s="44">
        <f t="shared" si="453"/>
        <v>1400</v>
      </c>
      <c r="AA2392" s="44">
        <f t="shared" si="454"/>
        <v>0</v>
      </c>
      <c r="AB2392" s="44">
        <f t="shared" si="455"/>
        <v>0</v>
      </c>
      <c r="AC2392" s="44">
        <f t="shared" si="456"/>
        <v>0</v>
      </c>
      <c r="AD2392" s="44">
        <f t="shared" si="457"/>
        <v>2800</v>
      </c>
      <c r="AE2392" s="12">
        <f t="shared" si="458"/>
        <v>4200</v>
      </c>
    </row>
    <row r="2393" spans="1:31" ht="12.6" hidden="1" customHeight="1" x14ac:dyDescent="0.2">
      <c r="A2393" s="26" t="s">
        <v>3474</v>
      </c>
      <c r="B2393" s="19"/>
      <c r="C2393" s="19"/>
      <c r="D2393" s="20"/>
      <c r="E2393" s="21"/>
      <c r="F2393" s="22"/>
      <c r="G2393" s="21"/>
      <c r="H2393" s="22"/>
      <c r="I2393" s="20"/>
      <c r="J2393" s="20">
        <v>2</v>
      </c>
      <c r="K2393" s="20"/>
      <c r="L2393" s="20"/>
      <c r="M2393" s="20"/>
      <c r="N2393" s="20">
        <v>3</v>
      </c>
      <c r="O2393" s="20">
        <v>5</v>
      </c>
      <c r="P2393" s="23" t="str">
        <f>VLOOKUP(A2393,'ИЗ ОСНОВЫ НОМЕНКЛАТУР'!D:E,2,0)</f>
        <v>Инструменты и расходные материалы</v>
      </c>
      <c r="Q2393" s="23" t="str">
        <f>VLOOKUP(A2393,'ИЗ ОСНОВЫ НОМЕНКЛАТУР'!D:F,3,0)</f>
        <v>Ручные инструменты</v>
      </c>
      <c r="R2393" s="40">
        <f>VLOOKUP(A:A,'ИЗ ОСНОВЫ НОМЕНКЛАТУР'!D:G,4,0)</f>
        <v>310</v>
      </c>
      <c r="S2393" s="12" t="str">
        <f>VLOOKUP(A:A,'ИЗ ОСНОВЫ НОМЕНКЛАТУР'!D:H,5,0)</f>
        <v>C</v>
      </c>
      <c r="T2393" s="44">
        <f t="shared" si="447"/>
        <v>0</v>
      </c>
      <c r="U2393" s="44">
        <f t="shared" si="448"/>
        <v>0</v>
      </c>
      <c r="V2393" s="44">
        <f t="shared" si="449"/>
        <v>0</v>
      </c>
      <c r="W2393" s="44">
        <f t="shared" si="450"/>
        <v>0</v>
      </c>
      <c r="X2393" s="44">
        <f t="shared" si="451"/>
        <v>0</v>
      </c>
      <c r="Y2393" s="44">
        <f t="shared" si="452"/>
        <v>0</v>
      </c>
      <c r="Z2393" s="44">
        <f t="shared" si="453"/>
        <v>620</v>
      </c>
      <c r="AA2393" s="44">
        <f t="shared" si="454"/>
        <v>0</v>
      </c>
      <c r="AB2393" s="44">
        <f t="shared" si="455"/>
        <v>0</v>
      </c>
      <c r="AC2393" s="44">
        <f t="shared" si="456"/>
        <v>0</v>
      </c>
      <c r="AD2393" s="44">
        <f t="shared" si="457"/>
        <v>930</v>
      </c>
      <c r="AE2393" s="12">
        <f t="shared" si="458"/>
        <v>1550</v>
      </c>
    </row>
    <row r="2394" spans="1:31" ht="12.6" hidden="1" customHeight="1" x14ac:dyDescent="0.2">
      <c r="A2394" s="26" t="s">
        <v>3441</v>
      </c>
      <c r="B2394" s="19"/>
      <c r="C2394" s="19"/>
      <c r="D2394" s="20"/>
      <c r="E2394" s="21"/>
      <c r="F2394" s="22"/>
      <c r="G2394" s="21"/>
      <c r="H2394" s="22"/>
      <c r="I2394" s="20"/>
      <c r="J2394" s="20"/>
      <c r="K2394" s="20"/>
      <c r="L2394" s="20"/>
      <c r="M2394" s="20"/>
      <c r="N2394" s="20">
        <v>3</v>
      </c>
      <c r="O2394" s="20">
        <v>3</v>
      </c>
      <c r="P2394" s="23" t="str">
        <f>VLOOKUP(A2394,'ИЗ ОСНОВЫ НОМЕНКЛАТУР'!D:E,2,0)</f>
        <v>Инструменты и расходные материалы</v>
      </c>
      <c r="Q2394" s="23" t="str">
        <f>VLOOKUP(A2394,'ИЗ ОСНОВЫ НОМЕНКЛАТУР'!D:F,3,0)</f>
        <v>Ручные инструменты</v>
      </c>
      <c r="R2394" s="40">
        <f>VLOOKUP(A:A,'ИЗ ОСНОВЫ НОМЕНКЛАТУР'!D:G,4,0)</f>
        <v>950</v>
      </c>
      <c r="S2394" s="12" t="str">
        <f>VLOOKUP(A:A,'ИЗ ОСНОВЫ НОМЕНКЛАТУР'!D:H,5,0)</f>
        <v>C</v>
      </c>
      <c r="T2394" s="44">
        <f t="shared" si="447"/>
        <v>0</v>
      </c>
      <c r="U2394" s="44">
        <f t="shared" si="448"/>
        <v>0</v>
      </c>
      <c r="V2394" s="44">
        <f t="shared" si="449"/>
        <v>0</v>
      </c>
      <c r="W2394" s="44">
        <f t="shared" si="450"/>
        <v>0</v>
      </c>
      <c r="X2394" s="44">
        <f t="shared" si="451"/>
        <v>0</v>
      </c>
      <c r="Y2394" s="44">
        <f t="shared" si="452"/>
        <v>0</v>
      </c>
      <c r="Z2394" s="44">
        <f t="shared" si="453"/>
        <v>0</v>
      </c>
      <c r="AA2394" s="44">
        <f t="shared" si="454"/>
        <v>0</v>
      </c>
      <c r="AB2394" s="44">
        <f t="shared" si="455"/>
        <v>0</v>
      </c>
      <c r="AC2394" s="44">
        <f t="shared" si="456"/>
        <v>0</v>
      </c>
      <c r="AD2394" s="44">
        <f t="shared" si="457"/>
        <v>2850</v>
      </c>
      <c r="AE2394" s="12">
        <f t="shared" si="458"/>
        <v>2850</v>
      </c>
    </row>
    <row r="2395" spans="1:31" ht="12.6" hidden="1" customHeight="1" x14ac:dyDescent="0.2">
      <c r="A2395" s="26" t="s">
        <v>3426</v>
      </c>
      <c r="B2395" s="19"/>
      <c r="C2395" s="19"/>
      <c r="D2395" s="20"/>
      <c r="E2395" s="21"/>
      <c r="F2395" s="22"/>
      <c r="G2395" s="21"/>
      <c r="H2395" s="22"/>
      <c r="I2395" s="20"/>
      <c r="J2395" s="20"/>
      <c r="K2395" s="20"/>
      <c r="L2395" s="20"/>
      <c r="M2395" s="20"/>
      <c r="N2395" s="20">
        <v>7</v>
      </c>
      <c r="O2395" s="20">
        <v>7</v>
      </c>
      <c r="P2395" s="23" t="str">
        <f>VLOOKUP(A2395,'ИЗ ОСНОВЫ НОМЕНКЛАТУР'!D:E,2,0)</f>
        <v>Инструменты и расходные материалы</v>
      </c>
      <c r="Q2395" s="23" t="str">
        <f>VLOOKUP(A2395,'ИЗ ОСНОВЫ НОМЕНКЛАТУР'!D:F,3,0)</f>
        <v>Ручные инструменты</v>
      </c>
      <c r="R2395" s="40">
        <f>VLOOKUP(A:A,'ИЗ ОСНОВЫ НОМЕНКЛАТУР'!D:G,4,0)</f>
        <v>950</v>
      </c>
      <c r="S2395" s="12" t="str">
        <f>VLOOKUP(A:A,'ИЗ ОСНОВЫ НОМЕНКЛАТУР'!D:H,5,0)</f>
        <v>C</v>
      </c>
      <c r="T2395" s="44">
        <f t="shared" si="447"/>
        <v>0</v>
      </c>
      <c r="U2395" s="44">
        <f t="shared" si="448"/>
        <v>0</v>
      </c>
      <c r="V2395" s="44">
        <f t="shared" si="449"/>
        <v>0</v>
      </c>
      <c r="W2395" s="44">
        <f t="shared" si="450"/>
        <v>0</v>
      </c>
      <c r="X2395" s="44">
        <f t="shared" si="451"/>
        <v>0</v>
      </c>
      <c r="Y2395" s="44">
        <f t="shared" si="452"/>
        <v>0</v>
      </c>
      <c r="Z2395" s="44">
        <f t="shared" si="453"/>
        <v>0</v>
      </c>
      <c r="AA2395" s="44">
        <f t="shared" si="454"/>
        <v>0</v>
      </c>
      <c r="AB2395" s="44">
        <f t="shared" si="455"/>
        <v>0</v>
      </c>
      <c r="AC2395" s="44">
        <f t="shared" si="456"/>
        <v>0</v>
      </c>
      <c r="AD2395" s="44">
        <f t="shared" si="457"/>
        <v>6650</v>
      </c>
      <c r="AE2395" s="12">
        <f t="shared" si="458"/>
        <v>6650</v>
      </c>
    </row>
    <row r="2396" spans="1:31" ht="12.6" hidden="1" customHeight="1" x14ac:dyDescent="0.2">
      <c r="A2396" s="26" t="s">
        <v>3415</v>
      </c>
      <c r="B2396" s="19"/>
      <c r="C2396" s="19"/>
      <c r="D2396" s="20"/>
      <c r="E2396" s="21"/>
      <c r="F2396" s="22"/>
      <c r="G2396" s="21"/>
      <c r="H2396" s="22"/>
      <c r="I2396" s="20"/>
      <c r="J2396" s="20">
        <v>2</v>
      </c>
      <c r="K2396" s="20"/>
      <c r="L2396" s="20">
        <v>3</v>
      </c>
      <c r="M2396" s="20"/>
      <c r="N2396" s="20">
        <v>1</v>
      </c>
      <c r="O2396" s="20">
        <v>6</v>
      </c>
      <c r="P2396" s="23" t="str">
        <f>VLOOKUP(A2396,'ИЗ ОСНОВЫ НОМЕНКЛАТУР'!D:E,2,0)</f>
        <v>Инструменты и расходные материалы</v>
      </c>
      <c r="Q2396" s="23" t="str">
        <f>VLOOKUP(A2396,'ИЗ ОСНОВЫ НОМЕНКЛАТУР'!D:F,3,0)</f>
        <v>Ручные инструменты</v>
      </c>
      <c r="R2396" s="40">
        <f>VLOOKUP(A:A,'ИЗ ОСНОВЫ НОМЕНКЛАТУР'!D:G,4,0)</f>
        <v>2976.7559999999999</v>
      </c>
      <c r="S2396" s="12" t="str">
        <f>VLOOKUP(A:A,'ИЗ ОСНОВЫ НОМЕНКЛАТУР'!D:H,5,0)</f>
        <v>C</v>
      </c>
      <c r="T2396" s="44">
        <f t="shared" si="447"/>
        <v>0</v>
      </c>
      <c r="U2396" s="44">
        <f t="shared" si="448"/>
        <v>0</v>
      </c>
      <c r="V2396" s="44">
        <f t="shared" si="449"/>
        <v>0</v>
      </c>
      <c r="W2396" s="44">
        <f t="shared" si="450"/>
        <v>0</v>
      </c>
      <c r="X2396" s="44">
        <f t="shared" si="451"/>
        <v>0</v>
      </c>
      <c r="Y2396" s="44">
        <f t="shared" si="452"/>
        <v>0</v>
      </c>
      <c r="Z2396" s="44">
        <f t="shared" si="453"/>
        <v>5953.5119999999997</v>
      </c>
      <c r="AA2396" s="44">
        <f t="shared" si="454"/>
        <v>0</v>
      </c>
      <c r="AB2396" s="44">
        <f t="shared" si="455"/>
        <v>8930.268</v>
      </c>
      <c r="AC2396" s="44">
        <f t="shared" si="456"/>
        <v>0</v>
      </c>
      <c r="AD2396" s="44">
        <f t="shared" si="457"/>
        <v>2976.7559999999999</v>
      </c>
      <c r="AE2396" s="12">
        <f t="shared" si="458"/>
        <v>17860.536</v>
      </c>
    </row>
    <row r="2397" spans="1:31" ht="12.6" hidden="1" customHeight="1" x14ac:dyDescent="0.2">
      <c r="A2397" s="26" t="s">
        <v>3423</v>
      </c>
      <c r="B2397" s="19"/>
      <c r="C2397" s="19"/>
      <c r="D2397" s="20"/>
      <c r="E2397" s="21"/>
      <c r="F2397" s="22"/>
      <c r="G2397" s="21"/>
      <c r="H2397" s="22"/>
      <c r="I2397" s="20"/>
      <c r="J2397" s="20"/>
      <c r="K2397" s="20"/>
      <c r="L2397" s="20"/>
      <c r="M2397" s="20"/>
      <c r="N2397" s="20">
        <v>5</v>
      </c>
      <c r="O2397" s="20">
        <v>5</v>
      </c>
      <c r="P2397" s="23" t="str">
        <f>VLOOKUP(A2397,'ИЗ ОСНОВЫ НОМЕНКЛАТУР'!D:E,2,0)</f>
        <v>Инструменты и расходные материалы</v>
      </c>
      <c r="Q2397" s="23" t="str">
        <f>VLOOKUP(A2397,'ИЗ ОСНОВЫ НОМЕНКЛАТУР'!D:F,3,0)</f>
        <v>Ручные инструменты</v>
      </c>
      <c r="R2397" s="40">
        <f>VLOOKUP(A:A,'ИЗ ОСНОВЫ НОМЕНКЛАТУР'!D:G,4,0)</f>
        <v>770</v>
      </c>
      <c r="S2397" s="12" t="str">
        <f>VLOOKUP(A:A,'ИЗ ОСНОВЫ НОМЕНКЛАТУР'!D:H,5,0)</f>
        <v>C</v>
      </c>
      <c r="T2397" s="44">
        <f t="shared" si="447"/>
        <v>0</v>
      </c>
      <c r="U2397" s="44">
        <f t="shared" si="448"/>
        <v>0</v>
      </c>
      <c r="V2397" s="44">
        <f t="shared" si="449"/>
        <v>0</v>
      </c>
      <c r="W2397" s="44">
        <f t="shared" si="450"/>
        <v>0</v>
      </c>
      <c r="X2397" s="44">
        <f t="shared" si="451"/>
        <v>0</v>
      </c>
      <c r="Y2397" s="44">
        <f t="shared" si="452"/>
        <v>0</v>
      </c>
      <c r="Z2397" s="44">
        <f t="shared" si="453"/>
        <v>0</v>
      </c>
      <c r="AA2397" s="44">
        <f t="shared" si="454"/>
        <v>0</v>
      </c>
      <c r="AB2397" s="44">
        <f t="shared" si="455"/>
        <v>0</v>
      </c>
      <c r="AC2397" s="44">
        <f t="shared" si="456"/>
        <v>0</v>
      </c>
      <c r="AD2397" s="44">
        <f t="shared" si="457"/>
        <v>3850</v>
      </c>
      <c r="AE2397" s="12">
        <f t="shared" si="458"/>
        <v>3850</v>
      </c>
    </row>
    <row r="2398" spans="1:31" ht="12.6" hidden="1" customHeight="1" x14ac:dyDescent="0.2">
      <c r="A2398" s="26" t="s">
        <v>3410</v>
      </c>
      <c r="B2398" s="19"/>
      <c r="C2398" s="19"/>
      <c r="D2398" s="20"/>
      <c r="E2398" s="21"/>
      <c r="F2398" s="22"/>
      <c r="G2398" s="21"/>
      <c r="H2398" s="22"/>
      <c r="I2398" s="20"/>
      <c r="J2398" s="20">
        <v>1</v>
      </c>
      <c r="K2398" s="20"/>
      <c r="L2398" s="20">
        <v>2</v>
      </c>
      <c r="M2398" s="20"/>
      <c r="N2398" s="20">
        <v>1</v>
      </c>
      <c r="O2398" s="20">
        <v>4</v>
      </c>
      <c r="P2398" s="23" t="str">
        <f>VLOOKUP(A2398,'ИЗ ОСНОВЫ НОМЕНКЛАТУР'!D:E,2,0)</f>
        <v>Инструменты и расходные материалы</v>
      </c>
      <c r="Q2398" s="23" t="str">
        <f>VLOOKUP(A2398,'ИЗ ОСНОВЫ НОМЕНКЛАТУР'!D:F,3,0)</f>
        <v>Ручные инструменты</v>
      </c>
      <c r="R2398" s="40">
        <f>VLOOKUP(A:A,'ИЗ ОСНОВЫ НОМЕНКЛАТУР'!D:G,4,0)</f>
        <v>4528.1760000000004</v>
      </c>
      <c r="S2398" s="12" t="str">
        <f>VLOOKUP(A:A,'ИЗ ОСНОВЫ НОМЕНКЛАТУР'!D:H,5,0)</f>
        <v>C</v>
      </c>
      <c r="T2398" s="44">
        <f t="shared" si="447"/>
        <v>0</v>
      </c>
      <c r="U2398" s="44">
        <f t="shared" si="448"/>
        <v>0</v>
      </c>
      <c r="V2398" s="44">
        <f t="shared" si="449"/>
        <v>0</v>
      </c>
      <c r="W2398" s="44">
        <f t="shared" si="450"/>
        <v>0</v>
      </c>
      <c r="X2398" s="44">
        <f t="shared" si="451"/>
        <v>0</v>
      </c>
      <c r="Y2398" s="44">
        <f t="shared" si="452"/>
        <v>0</v>
      </c>
      <c r="Z2398" s="44">
        <f t="shared" si="453"/>
        <v>4528.1760000000004</v>
      </c>
      <c r="AA2398" s="44">
        <f t="shared" si="454"/>
        <v>0</v>
      </c>
      <c r="AB2398" s="44">
        <f t="shared" si="455"/>
        <v>9056.3520000000008</v>
      </c>
      <c r="AC2398" s="44">
        <f t="shared" si="456"/>
        <v>0</v>
      </c>
      <c r="AD2398" s="44">
        <f t="shared" si="457"/>
        <v>4528.1760000000004</v>
      </c>
      <c r="AE2398" s="12">
        <f t="shared" si="458"/>
        <v>18112.704000000002</v>
      </c>
    </row>
    <row r="2399" spans="1:31" ht="12.6" hidden="1" customHeight="1" x14ac:dyDescent="0.2">
      <c r="A2399" s="26" t="s">
        <v>3451</v>
      </c>
      <c r="B2399" s="19"/>
      <c r="C2399" s="19"/>
      <c r="D2399" s="20"/>
      <c r="E2399" s="21"/>
      <c r="F2399" s="22"/>
      <c r="G2399" s="21"/>
      <c r="H2399" s="22"/>
      <c r="I2399" s="20"/>
      <c r="J2399" s="20"/>
      <c r="K2399" s="20"/>
      <c r="L2399" s="20"/>
      <c r="M2399" s="20"/>
      <c r="N2399" s="20">
        <v>1</v>
      </c>
      <c r="O2399" s="20">
        <v>1</v>
      </c>
      <c r="P2399" s="23" t="str">
        <f>VLOOKUP(A2399,'ИЗ ОСНОВЫ НОМЕНКЛАТУР'!D:E,2,0)</f>
        <v>Инструменты и расходные материалы</v>
      </c>
      <c r="Q2399" s="23" t="str">
        <f>VLOOKUP(A2399,'ИЗ ОСНОВЫ НОМЕНКЛАТУР'!D:F,3,0)</f>
        <v>Ручные инструменты</v>
      </c>
      <c r="R2399" s="40">
        <f>VLOOKUP(A:A,'ИЗ ОСНОВЫ НОМЕНКЛАТУР'!D:G,4,0)</f>
        <v>949.84285714285704</v>
      </c>
      <c r="S2399" s="12" t="str">
        <f>VLOOKUP(A:A,'ИЗ ОСНОВЫ НОМЕНКЛАТУР'!D:H,5,0)</f>
        <v>C</v>
      </c>
      <c r="T2399" s="44">
        <f t="shared" si="447"/>
        <v>0</v>
      </c>
      <c r="U2399" s="44">
        <f t="shared" si="448"/>
        <v>0</v>
      </c>
      <c r="V2399" s="44">
        <f t="shared" si="449"/>
        <v>0</v>
      </c>
      <c r="W2399" s="44">
        <f t="shared" si="450"/>
        <v>0</v>
      </c>
      <c r="X2399" s="44">
        <f t="shared" si="451"/>
        <v>0</v>
      </c>
      <c r="Y2399" s="44">
        <f t="shared" si="452"/>
        <v>0</v>
      </c>
      <c r="Z2399" s="44">
        <f t="shared" si="453"/>
        <v>0</v>
      </c>
      <c r="AA2399" s="44">
        <f t="shared" si="454"/>
        <v>0</v>
      </c>
      <c r="AB2399" s="44">
        <f t="shared" si="455"/>
        <v>0</v>
      </c>
      <c r="AC2399" s="44">
        <f t="shared" si="456"/>
        <v>0</v>
      </c>
      <c r="AD2399" s="44">
        <f t="shared" si="457"/>
        <v>949.84285714285704</v>
      </c>
      <c r="AE2399" s="12">
        <f t="shared" si="458"/>
        <v>949.84285714285704</v>
      </c>
    </row>
    <row r="2400" spans="1:31" ht="12.6" hidden="1" customHeight="1" x14ac:dyDescent="0.2">
      <c r="A2400" s="26" t="s">
        <v>3464</v>
      </c>
      <c r="B2400" s="19"/>
      <c r="C2400" s="19"/>
      <c r="D2400" s="20"/>
      <c r="E2400" s="21"/>
      <c r="F2400" s="22"/>
      <c r="G2400" s="21"/>
      <c r="H2400" s="22"/>
      <c r="I2400" s="20"/>
      <c r="J2400" s="20"/>
      <c r="K2400" s="20"/>
      <c r="L2400" s="20">
        <v>2</v>
      </c>
      <c r="M2400" s="20"/>
      <c r="N2400" s="20"/>
      <c r="O2400" s="20">
        <v>2</v>
      </c>
      <c r="P2400" s="23" t="str">
        <f>VLOOKUP(A2400,'ИЗ ОСНОВЫ НОМЕНКЛАТУР'!D:E,2,0)</f>
        <v>Инструменты и расходные материалы</v>
      </c>
      <c r="Q2400" s="23" t="str">
        <f>VLOOKUP(A2400,'ИЗ ОСНОВЫ НОМЕНКЛАТУР'!D:F,3,0)</f>
        <v>Ручные инструменты</v>
      </c>
      <c r="R2400" s="40">
        <f>VLOOKUP(A:A,'ИЗ ОСНОВЫ НОМЕНКЛАТУР'!D:G,4,0)</f>
        <v>1073.0033333333333</v>
      </c>
      <c r="S2400" s="12" t="str">
        <f>VLOOKUP(A:A,'ИЗ ОСНОВЫ НОМЕНКЛАТУР'!D:H,5,0)</f>
        <v>C</v>
      </c>
      <c r="T2400" s="44">
        <f t="shared" si="447"/>
        <v>0</v>
      </c>
      <c r="U2400" s="44">
        <f t="shared" si="448"/>
        <v>0</v>
      </c>
      <c r="V2400" s="44">
        <f t="shared" si="449"/>
        <v>0</v>
      </c>
      <c r="W2400" s="44">
        <f t="shared" si="450"/>
        <v>0</v>
      </c>
      <c r="X2400" s="44">
        <f t="shared" si="451"/>
        <v>0</v>
      </c>
      <c r="Y2400" s="44">
        <f t="shared" si="452"/>
        <v>0</v>
      </c>
      <c r="Z2400" s="44">
        <f t="shared" si="453"/>
        <v>0</v>
      </c>
      <c r="AA2400" s="44">
        <f t="shared" si="454"/>
        <v>0</v>
      </c>
      <c r="AB2400" s="44">
        <f t="shared" si="455"/>
        <v>2146.0066666666667</v>
      </c>
      <c r="AC2400" s="44">
        <f t="shared" si="456"/>
        <v>0</v>
      </c>
      <c r="AD2400" s="44">
        <f t="shared" si="457"/>
        <v>0</v>
      </c>
      <c r="AE2400" s="12">
        <f t="shared" si="458"/>
        <v>2146.0066666666667</v>
      </c>
    </row>
    <row r="2401" spans="1:31" ht="12.6" hidden="1" customHeight="1" x14ac:dyDescent="0.2">
      <c r="A2401" s="26" t="s">
        <v>3463</v>
      </c>
      <c r="B2401" s="19"/>
      <c r="C2401" s="19"/>
      <c r="D2401" s="20"/>
      <c r="E2401" s="21"/>
      <c r="F2401" s="22"/>
      <c r="G2401" s="21"/>
      <c r="H2401" s="22"/>
      <c r="I2401" s="20"/>
      <c r="J2401" s="20"/>
      <c r="K2401" s="20"/>
      <c r="L2401" s="20">
        <v>2</v>
      </c>
      <c r="M2401" s="20"/>
      <c r="N2401" s="20">
        <v>1</v>
      </c>
      <c r="O2401" s="20">
        <v>3</v>
      </c>
      <c r="P2401" s="23" t="str">
        <f>VLOOKUP(A2401,'ИЗ ОСНОВЫ НОМЕНКЛАТУР'!D:E,2,0)</f>
        <v>Инструменты и расходные материалы</v>
      </c>
      <c r="Q2401" s="23" t="str">
        <f>VLOOKUP(A2401,'ИЗ ОСНОВЫ НОМЕНКЛАТУР'!D:F,3,0)</f>
        <v>Ручные инструменты</v>
      </c>
      <c r="R2401" s="40">
        <f>VLOOKUP(A:A,'ИЗ ОСНОВЫ НОМЕНКЛАТУР'!D:G,4,0)</f>
        <v>1099.54</v>
      </c>
      <c r="S2401" s="12" t="str">
        <f>VLOOKUP(A:A,'ИЗ ОСНОВЫ НОМЕНКЛАТУР'!D:H,5,0)</f>
        <v>C</v>
      </c>
      <c r="T2401" s="44">
        <f t="shared" si="447"/>
        <v>0</v>
      </c>
      <c r="U2401" s="44">
        <f t="shared" si="448"/>
        <v>0</v>
      </c>
      <c r="V2401" s="44">
        <f t="shared" si="449"/>
        <v>0</v>
      </c>
      <c r="W2401" s="44">
        <f t="shared" si="450"/>
        <v>0</v>
      </c>
      <c r="X2401" s="44">
        <f t="shared" si="451"/>
        <v>0</v>
      </c>
      <c r="Y2401" s="44">
        <f t="shared" si="452"/>
        <v>0</v>
      </c>
      <c r="Z2401" s="44">
        <f t="shared" si="453"/>
        <v>0</v>
      </c>
      <c r="AA2401" s="44">
        <f t="shared" si="454"/>
        <v>0</v>
      </c>
      <c r="AB2401" s="44">
        <f t="shared" si="455"/>
        <v>2199.08</v>
      </c>
      <c r="AC2401" s="44">
        <f t="shared" si="456"/>
        <v>0</v>
      </c>
      <c r="AD2401" s="44">
        <f t="shared" si="457"/>
        <v>1099.54</v>
      </c>
      <c r="AE2401" s="12">
        <f t="shared" si="458"/>
        <v>3298.62</v>
      </c>
    </row>
    <row r="2402" spans="1:31" ht="12.6" hidden="1" customHeight="1" x14ac:dyDescent="0.2">
      <c r="A2402" s="26" t="s">
        <v>3265</v>
      </c>
      <c r="B2402" s="19"/>
      <c r="C2402" s="19"/>
      <c r="D2402" s="20"/>
      <c r="E2402" s="21"/>
      <c r="F2402" s="22"/>
      <c r="G2402" s="21"/>
      <c r="H2402" s="22"/>
      <c r="I2402" s="20"/>
      <c r="J2402" s="20"/>
      <c r="K2402" s="20"/>
      <c r="L2402" s="20"/>
      <c r="M2402" s="20"/>
      <c r="N2402" s="20">
        <v>365</v>
      </c>
      <c r="O2402" s="20">
        <v>365</v>
      </c>
      <c r="P2402" s="23" t="str">
        <f>VLOOKUP(A2402,'ИЗ ОСНОВЫ НОМЕНКЛАТУР'!D:E,2,0)</f>
        <v>Навесы мебельные (петли)</v>
      </c>
      <c r="Q2402" s="23" t="str">
        <f>VLOOKUP(A2402,'ИЗ ОСНОВЫ НОМЕНКЛАТУР'!D:F,3,0)</f>
        <v>Планки</v>
      </c>
      <c r="R2402" s="40">
        <f>VLOOKUP(A:A,'ИЗ ОСНОВЫ НОМЕНКЛАТУР'!D:G,4,0)</f>
        <v>16.571451187335093</v>
      </c>
      <c r="S2402" s="12" t="str">
        <f>VLOOKUP(A:A,'ИЗ ОСНОВЫ НОМЕНКЛАТУР'!D:H,5,0)</f>
        <v>C</v>
      </c>
      <c r="T2402" s="44">
        <f t="shared" si="447"/>
        <v>0</v>
      </c>
      <c r="U2402" s="44">
        <f t="shared" si="448"/>
        <v>0</v>
      </c>
      <c r="V2402" s="44">
        <f t="shared" si="449"/>
        <v>0</v>
      </c>
      <c r="W2402" s="44">
        <f t="shared" si="450"/>
        <v>0</v>
      </c>
      <c r="X2402" s="44">
        <f t="shared" si="451"/>
        <v>0</v>
      </c>
      <c r="Y2402" s="44">
        <f t="shared" si="452"/>
        <v>0</v>
      </c>
      <c r="Z2402" s="44">
        <f t="shared" si="453"/>
        <v>0</v>
      </c>
      <c r="AA2402" s="44">
        <f t="shared" si="454"/>
        <v>0</v>
      </c>
      <c r="AB2402" s="44">
        <f t="shared" si="455"/>
        <v>0</v>
      </c>
      <c r="AC2402" s="44">
        <f t="shared" si="456"/>
        <v>0</v>
      </c>
      <c r="AD2402" s="44">
        <f t="shared" si="457"/>
        <v>6048.5796833773093</v>
      </c>
      <c r="AE2402" s="12">
        <f t="shared" si="458"/>
        <v>6048.5796833773093</v>
      </c>
    </row>
    <row r="2403" spans="1:31" ht="12.6" hidden="1" customHeight="1" x14ac:dyDescent="0.2">
      <c r="A2403" s="26" t="s">
        <v>4698</v>
      </c>
      <c r="B2403" s="19"/>
      <c r="C2403" s="19"/>
      <c r="D2403" s="20"/>
      <c r="E2403" s="21"/>
      <c r="F2403" s="22"/>
      <c r="G2403" s="21"/>
      <c r="H2403" s="22"/>
      <c r="I2403" s="20"/>
      <c r="J2403" s="20">
        <v>32</v>
      </c>
      <c r="K2403" s="20"/>
      <c r="L2403" s="20"/>
      <c r="M2403" s="20"/>
      <c r="N2403" s="20"/>
      <c r="O2403" s="20">
        <v>32</v>
      </c>
      <c r="P2403" s="23" t="str">
        <f>VLOOKUP(A2403,'ИЗ ОСНОВЫ НОМЕНКЛАТУР'!D:E,2,0)</f>
        <v>Навесы мебельные (петли)</v>
      </c>
      <c r="Q2403" s="23" t="str">
        <f>VLOOKUP(A2403,'ИЗ ОСНОВЫ НОМЕНКЛАТУР'!D:F,3,0)</f>
        <v>Планки</v>
      </c>
      <c r="R2403" s="40">
        <f>VLOOKUP(A:A,'ИЗ ОСНОВЫ НОМЕНКЛАТУР'!D:G,4,0)</f>
        <v>264.71875</v>
      </c>
      <c r="S2403" s="12" t="str">
        <f>VLOOKUP(A:A,'ИЗ ОСНОВЫ НОМЕНКЛАТУР'!D:H,5,0)</f>
        <v>C</v>
      </c>
      <c r="T2403" s="44">
        <f t="shared" si="447"/>
        <v>0</v>
      </c>
      <c r="U2403" s="44">
        <f t="shared" si="448"/>
        <v>0</v>
      </c>
      <c r="V2403" s="44">
        <f t="shared" si="449"/>
        <v>0</v>
      </c>
      <c r="W2403" s="44">
        <f t="shared" si="450"/>
        <v>0</v>
      </c>
      <c r="X2403" s="44">
        <f t="shared" si="451"/>
        <v>0</v>
      </c>
      <c r="Y2403" s="44">
        <f t="shared" si="452"/>
        <v>0</v>
      </c>
      <c r="Z2403" s="44">
        <f t="shared" si="453"/>
        <v>8471</v>
      </c>
      <c r="AA2403" s="44">
        <f t="shared" si="454"/>
        <v>0</v>
      </c>
      <c r="AB2403" s="44">
        <f t="shared" si="455"/>
        <v>0</v>
      </c>
      <c r="AC2403" s="44">
        <f t="shared" si="456"/>
        <v>0</v>
      </c>
      <c r="AD2403" s="44">
        <f t="shared" si="457"/>
        <v>0</v>
      </c>
      <c r="AE2403" s="12">
        <f t="shared" si="458"/>
        <v>8471</v>
      </c>
    </row>
    <row r="2404" spans="1:31" ht="12.6" hidden="1" customHeight="1" x14ac:dyDescent="0.2">
      <c r="A2404" s="26" t="s">
        <v>4699</v>
      </c>
      <c r="B2404" s="19"/>
      <c r="C2404" s="19"/>
      <c r="D2404" s="20"/>
      <c r="E2404" s="21"/>
      <c r="F2404" s="22"/>
      <c r="G2404" s="21"/>
      <c r="H2404" s="22"/>
      <c r="I2404" s="20"/>
      <c r="J2404" s="20">
        <v>12</v>
      </c>
      <c r="K2404" s="20"/>
      <c r="L2404" s="20"/>
      <c r="M2404" s="20"/>
      <c r="N2404" s="20"/>
      <c r="O2404" s="20">
        <v>12</v>
      </c>
      <c r="P2404" s="23" t="str">
        <f>VLOOKUP(A2404,'ИЗ ОСНОВЫ НОМЕНКЛАТУР'!D:E,2,0)</f>
        <v>Навесы мебельные (петли)</v>
      </c>
      <c r="Q2404" s="23" t="str">
        <f>VLOOKUP(A2404,'ИЗ ОСНОВЫ НОМЕНКЛАТУР'!D:F,3,0)</f>
        <v>Планки</v>
      </c>
      <c r="R2404" s="40">
        <f>VLOOKUP(A:A,'ИЗ ОСНОВЫ НОМЕНКЛАТУР'!D:G,4,0)</f>
        <v>529.41666666666663</v>
      </c>
      <c r="S2404" s="12" t="str">
        <f>VLOOKUP(A:A,'ИЗ ОСНОВЫ НОМЕНКЛАТУР'!D:H,5,0)</f>
        <v>C</v>
      </c>
      <c r="T2404" s="44">
        <f t="shared" si="447"/>
        <v>0</v>
      </c>
      <c r="U2404" s="44">
        <f t="shared" si="448"/>
        <v>0</v>
      </c>
      <c r="V2404" s="44">
        <f t="shared" si="449"/>
        <v>0</v>
      </c>
      <c r="W2404" s="44">
        <f t="shared" si="450"/>
        <v>0</v>
      </c>
      <c r="X2404" s="44">
        <f t="shared" si="451"/>
        <v>0</v>
      </c>
      <c r="Y2404" s="44">
        <f t="shared" si="452"/>
        <v>0</v>
      </c>
      <c r="Z2404" s="44">
        <f t="shared" si="453"/>
        <v>6353</v>
      </c>
      <c r="AA2404" s="44">
        <f t="shared" si="454"/>
        <v>0</v>
      </c>
      <c r="AB2404" s="44">
        <f t="shared" si="455"/>
        <v>0</v>
      </c>
      <c r="AC2404" s="44">
        <f t="shared" si="456"/>
        <v>0</v>
      </c>
      <c r="AD2404" s="44">
        <f t="shared" si="457"/>
        <v>0</v>
      </c>
      <c r="AE2404" s="12">
        <f t="shared" si="458"/>
        <v>6353</v>
      </c>
    </row>
    <row r="2405" spans="1:31" ht="12.6" hidden="1" customHeight="1" x14ac:dyDescent="0.2">
      <c r="A2405" s="26" t="s">
        <v>3578</v>
      </c>
      <c r="B2405" s="19"/>
      <c r="C2405" s="19"/>
      <c r="D2405" s="20"/>
      <c r="E2405" s="21"/>
      <c r="F2405" s="22"/>
      <c r="G2405" s="21"/>
      <c r="H2405" s="22"/>
      <c r="I2405" s="20"/>
      <c r="J2405" s="20"/>
      <c r="K2405" s="20"/>
      <c r="L2405" s="20"/>
      <c r="M2405" s="20"/>
      <c r="N2405" s="20">
        <v>140</v>
      </c>
      <c r="O2405" s="20">
        <v>140</v>
      </c>
      <c r="P2405" s="23" t="str">
        <f>VLOOKUP(A2405,'ИЗ ОСНОВЫ НОМЕНКЛАТУР'!D:E,2,0)</f>
        <v>Упаковочные материалы</v>
      </c>
      <c r="Q2405" s="23" t="str">
        <f>VLOOKUP(A2405,'ИЗ ОСНОВЫ НОМЕНКЛАТУР'!D:F,3,0)</f>
        <v>Пакеты упаковочные</v>
      </c>
      <c r="R2405" s="40">
        <f>VLOOKUP(A:A,'ИЗ ОСНОВЫ НОМЕНКЛАТУР'!D:G,4,0)</f>
        <v>42.889218749999998</v>
      </c>
      <c r="S2405" s="12" t="str">
        <f>VLOOKUP(A:A,'ИЗ ОСНОВЫ НОМЕНКЛАТУР'!D:H,5,0)</f>
        <v>C</v>
      </c>
      <c r="T2405" s="44">
        <f t="shared" si="447"/>
        <v>0</v>
      </c>
      <c r="U2405" s="44">
        <f t="shared" si="448"/>
        <v>0</v>
      </c>
      <c r="V2405" s="44">
        <f t="shared" si="449"/>
        <v>0</v>
      </c>
      <c r="W2405" s="44">
        <f t="shared" si="450"/>
        <v>0</v>
      </c>
      <c r="X2405" s="44">
        <f t="shared" si="451"/>
        <v>0</v>
      </c>
      <c r="Y2405" s="44">
        <f t="shared" si="452"/>
        <v>0</v>
      </c>
      <c r="Z2405" s="44">
        <f t="shared" si="453"/>
        <v>0</v>
      </c>
      <c r="AA2405" s="44">
        <f t="shared" si="454"/>
        <v>0</v>
      </c>
      <c r="AB2405" s="44">
        <f t="shared" si="455"/>
        <v>0</v>
      </c>
      <c r="AC2405" s="44">
        <f t="shared" si="456"/>
        <v>0</v>
      </c>
      <c r="AD2405" s="44">
        <f t="shared" si="457"/>
        <v>6004.4906249999995</v>
      </c>
      <c r="AE2405" s="12">
        <f t="shared" si="458"/>
        <v>6004.4906249999995</v>
      </c>
    </row>
    <row r="2406" spans="1:31" ht="12.6" hidden="1" customHeight="1" x14ac:dyDescent="0.2">
      <c r="A2406" s="26" t="s">
        <v>3577</v>
      </c>
      <c r="B2406" s="19"/>
      <c r="C2406" s="19"/>
      <c r="D2406" s="20"/>
      <c r="E2406" s="21"/>
      <c r="F2406" s="22"/>
      <c r="G2406" s="21"/>
      <c r="H2406" s="22"/>
      <c r="I2406" s="20"/>
      <c r="J2406" s="20"/>
      <c r="K2406" s="20"/>
      <c r="L2406" s="20"/>
      <c r="M2406" s="20"/>
      <c r="N2406" s="20">
        <v>4</v>
      </c>
      <c r="O2406" s="20">
        <v>4</v>
      </c>
      <c r="P2406" s="23" t="str">
        <f>VLOOKUP(A2406,'ИЗ ОСНОВЫ НОМЕНКЛАТУР'!D:E,2,0)</f>
        <v>Упаковочные материалы</v>
      </c>
      <c r="Q2406" s="23" t="str">
        <f>VLOOKUP(A2406,'ИЗ ОСНОВЫ НОМЕНКЛАТУР'!D:F,3,0)</f>
        <v>Пакеты упаковочные</v>
      </c>
      <c r="R2406" s="40">
        <f>VLOOKUP(A:A,'ИЗ ОСНОВЫ НОМЕНКЛАТУР'!D:G,4,0)</f>
        <v>70</v>
      </c>
      <c r="S2406" s="12" t="str">
        <f>VLOOKUP(A:A,'ИЗ ОСНОВЫ НОМЕНКЛАТУР'!D:H,5,0)</f>
        <v>C</v>
      </c>
      <c r="T2406" s="44">
        <f t="shared" si="447"/>
        <v>0</v>
      </c>
      <c r="U2406" s="44">
        <f t="shared" si="448"/>
        <v>0</v>
      </c>
      <c r="V2406" s="44">
        <f t="shared" si="449"/>
        <v>0</v>
      </c>
      <c r="W2406" s="44">
        <f t="shared" si="450"/>
        <v>0</v>
      </c>
      <c r="X2406" s="44">
        <f t="shared" si="451"/>
        <v>0</v>
      </c>
      <c r="Y2406" s="44">
        <f t="shared" si="452"/>
        <v>0</v>
      </c>
      <c r="Z2406" s="44">
        <f t="shared" si="453"/>
        <v>0</v>
      </c>
      <c r="AA2406" s="44">
        <f t="shared" si="454"/>
        <v>0</v>
      </c>
      <c r="AB2406" s="44">
        <f t="shared" si="455"/>
        <v>0</v>
      </c>
      <c r="AC2406" s="44">
        <f t="shared" si="456"/>
        <v>0</v>
      </c>
      <c r="AD2406" s="44">
        <f t="shared" si="457"/>
        <v>280</v>
      </c>
      <c r="AE2406" s="12">
        <f t="shared" si="458"/>
        <v>280</v>
      </c>
    </row>
    <row r="2407" spans="1:31" ht="12.6" hidden="1" customHeight="1" x14ac:dyDescent="0.2">
      <c r="A2407" s="26" t="s">
        <v>3576</v>
      </c>
      <c r="B2407" s="19"/>
      <c r="C2407" s="19"/>
      <c r="D2407" s="20">
        <v>5985</v>
      </c>
      <c r="E2407" s="21"/>
      <c r="F2407" s="22"/>
      <c r="G2407" s="21"/>
      <c r="H2407" s="22"/>
      <c r="I2407" s="20"/>
      <c r="J2407" s="20">
        <v>5823</v>
      </c>
      <c r="K2407" s="20">
        <v>27360</v>
      </c>
      <c r="L2407" s="20">
        <v>1068</v>
      </c>
      <c r="M2407" s="20">
        <v>2998</v>
      </c>
      <c r="N2407" s="20">
        <v>934</v>
      </c>
      <c r="O2407" s="20">
        <v>44168</v>
      </c>
      <c r="P2407" s="23" t="str">
        <f>VLOOKUP(A2407,'ИЗ ОСНОВЫ НОМЕНКЛАТУР'!D:E,2,0)</f>
        <v>Упаковочные материалы</v>
      </c>
      <c r="Q2407" s="23" t="str">
        <f>VLOOKUP(A2407,'ИЗ ОСНОВЫ НОМЕНКЛАТУР'!D:F,3,0)</f>
        <v>Пакеты упаковочные</v>
      </c>
      <c r="R2407" s="40">
        <f>VLOOKUP(A:A,'ИЗ ОСНОВЫ НОМЕНКЛАТУР'!D:G,4,0)</f>
        <v>9.5286623467745262</v>
      </c>
      <c r="S2407" s="12" t="str">
        <f>VLOOKUP(A:A,'ИЗ ОСНОВЫ НОМЕНКЛАТУР'!D:H,5,0)</f>
        <v>C</v>
      </c>
      <c r="T2407" s="44">
        <f t="shared" si="447"/>
        <v>57029.044145445536</v>
      </c>
      <c r="U2407" s="44">
        <f t="shared" si="448"/>
        <v>0</v>
      </c>
      <c r="V2407" s="44">
        <f t="shared" si="449"/>
        <v>0</v>
      </c>
      <c r="W2407" s="44">
        <f t="shared" si="450"/>
        <v>0</v>
      </c>
      <c r="X2407" s="44">
        <f t="shared" si="451"/>
        <v>0</v>
      </c>
      <c r="Y2407" s="44">
        <f t="shared" si="452"/>
        <v>0</v>
      </c>
      <c r="Z2407" s="44">
        <f t="shared" si="453"/>
        <v>55485.400845268065</v>
      </c>
      <c r="AA2407" s="44">
        <f t="shared" si="454"/>
        <v>260704.20180775103</v>
      </c>
      <c r="AB2407" s="44">
        <f t="shared" si="455"/>
        <v>10176.611386355195</v>
      </c>
      <c r="AC2407" s="44">
        <f t="shared" si="456"/>
        <v>28566.929715630031</v>
      </c>
      <c r="AD2407" s="44">
        <f t="shared" si="457"/>
        <v>8899.7706318874079</v>
      </c>
      <c r="AE2407" s="12">
        <f t="shared" si="458"/>
        <v>420861.95853233727</v>
      </c>
    </row>
    <row r="2408" spans="1:31" ht="12.6" hidden="1" customHeight="1" x14ac:dyDescent="0.2">
      <c r="A2408" s="26" t="s">
        <v>4700</v>
      </c>
      <c r="B2408" s="19"/>
      <c r="C2408" s="19"/>
      <c r="D2408" s="20"/>
      <c r="E2408" s="21"/>
      <c r="F2408" s="22"/>
      <c r="G2408" s="21"/>
      <c r="H2408" s="22"/>
      <c r="I2408" s="20"/>
      <c r="J2408" s="20"/>
      <c r="K2408" s="20"/>
      <c r="L2408" s="20"/>
      <c r="M2408" s="20"/>
      <c r="N2408" s="20">
        <v>100</v>
      </c>
      <c r="O2408" s="20">
        <v>100</v>
      </c>
      <c r="P2408" s="23" t="str">
        <f>VLOOKUP(A2408,'ИЗ ОСНОВЫ НОМЕНКЛАТУР'!D:E,2,0)</f>
        <v>Упаковочные материалы</v>
      </c>
      <c r="Q2408" s="23" t="str">
        <f>VLOOKUP(A2408,'ИЗ ОСНОВЫ НОМЕНКЛАТУР'!D:F,3,0)</f>
        <v>Пакеты упаковочные</v>
      </c>
      <c r="R2408" s="40">
        <f>VLOOKUP(A:A,'ИЗ ОСНОВЫ НОМЕНКЛАТУР'!D:G,4,0)</f>
        <v>44.5</v>
      </c>
      <c r="S2408" s="12" t="str">
        <f>VLOOKUP(A:A,'ИЗ ОСНОВЫ НОМЕНКЛАТУР'!D:H,5,0)</f>
        <v>C</v>
      </c>
      <c r="T2408" s="44">
        <f t="shared" si="447"/>
        <v>0</v>
      </c>
      <c r="U2408" s="44">
        <f t="shared" si="448"/>
        <v>0</v>
      </c>
      <c r="V2408" s="44">
        <f t="shared" si="449"/>
        <v>0</v>
      </c>
      <c r="W2408" s="44">
        <f t="shared" si="450"/>
        <v>0</v>
      </c>
      <c r="X2408" s="44">
        <f t="shared" si="451"/>
        <v>0</v>
      </c>
      <c r="Y2408" s="44">
        <f t="shared" si="452"/>
        <v>0</v>
      </c>
      <c r="Z2408" s="44">
        <f t="shared" si="453"/>
        <v>0</v>
      </c>
      <c r="AA2408" s="44">
        <f t="shared" si="454"/>
        <v>0</v>
      </c>
      <c r="AB2408" s="44">
        <f t="shared" si="455"/>
        <v>0</v>
      </c>
      <c r="AC2408" s="44">
        <f t="shared" si="456"/>
        <v>0</v>
      </c>
      <c r="AD2408" s="44">
        <f t="shared" si="457"/>
        <v>4450</v>
      </c>
      <c r="AE2408" s="12">
        <f t="shared" si="458"/>
        <v>4450</v>
      </c>
    </row>
    <row r="2409" spans="1:31" ht="12.6" hidden="1" customHeight="1" x14ac:dyDescent="0.2">
      <c r="A2409" s="26" t="s">
        <v>3678</v>
      </c>
      <c r="B2409" s="19"/>
      <c r="C2409" s="19"/>
      <c r="D2409" s="20"/>
      <c r="E2409" s="21"/>
      <c r="F2409" s="22"/>
      <c r="G2409" s="21"/>
      <c r="H2409" s="22"/>
      <c r="I2409" s="20"/>
      <c r="J2409" s="20"/>
      <c r="K2409" s="20"/>
      <c r="L2409" s="20">
        <v>1</v>
      </c>
      <c r="M2409" s="20">
        <v>3</v>
      </c>
      <c r="N2409" s="20"/>
      <c r="O2409" s="20">
        <v>4</v>
      </c>
      <c r="P2409" s="23" t="str">
        <f>VLOOKUP(A2409,'ИЗ ОСНОВЫ НОМЕНКЛАТУР'!D:E,2,0)</f>
        <v>Аксессуары для шкафов</v>
      </c>
      <c r="Q2409" s="23" t="str">
        <f>VLOOKUP(A2409,'ИЗ ОСНОВЫ НОМЕНКЛАТУР'!D:F,3,0)</f>
        <v>Пантографы</v>
      </c>
      <c r="R2409" s="40">
        <f>VLOOKUP(A:A,'ИЗ ОСНОВЫ НОМЕНКЛАТУР'!D:G,4,0)</f>
        <v>19953.142857142859</v>
      </c>
      <c r="S2409" s="12" t="str">
        <f>VLOOKUP(A:A,'ИЗ ОСНОВЫ НОМЕНКЛАТУР'!D:H,5,0)</f>
        <v>C</v>
      </c>
      <c r="T2409" s="44">
        <f t="shared" si="447"/>
        <v>0</v>
      </c>
      <c r="U2409" s="44">
        <f t="shared" si="448"/>
        <v>0</v>
      </c>
      <c r="V2409" s="44">
        <f t="shared" si="449"/>
        <v>0</v>
      </c>
      <c r="W2409" s="44">
        <f t="shared" si="450"/>
        <v>0</v>
      </c>
      <c r="X2409" s="44">
        <f t="shared" si="451"/>
        <v>0</v>
      </c>
      <c r="Y2409" s="44">
        <f t="shared" si="452"/>
        <v>0</v>
      </c>
      <c r="Z2409" s="44">
        <f t="shared" si="453"/>
        <v>0</v>
      </c>
      <c r="AA2409" s="44">
        <f t="shared" si="454"/>
        <v>0</v>
      </c>
      <c r="AB2409" s="44">
        <f t="shared" si="455"/>
        <v>19953.142857142859</v>
      </c>
      <c r="AC2409" s="44">
        <f t="shared" si="456"/>
        <v>59859.42857142858</v>
      </c>
      <c r="AD2409" s="44">
        <f t="shared" si="457"/>
        <v>0</v>
      </c>
      <c r="AE2409" s="12">
        <f t="shared" si="458"/>
        <v>79812.571428571435</v>
      </c>
    </row>
    <row r="2410" spans="1:31" ht="12.6" hidden="1" customHeight="1" x14ac:dyDescent="0.2">
      <c r="A2410" s="26" t="s">
        <v>3442</v>
      </c>
      <c r="B2410" s="19"/>
      <c r="C2410" s="19"/>
      <c r="D2410" s="20"/>
      <c r="E2410" s="21"/>
      <c r="F2410" s="22"/>
      <c r="G2410" s="21"/>
      <c r="H2410" s="22"/>
      <c r="I2410" s="20"/>
      <c r="J2410" s="20"/>
      <c r="K2410" s="20"/>
      <c r="L2410" s="20"/>
      <c r="M2410" s="20"/>
      <c r="N2410" s="20">
        <v>6</v>
      </c>
      <c r="O2410" s="20">
        <v>6</v>
      </c>
      <c r="P2410" s="23" t="str">
        <f>VLOOKUP(A2410,'ИЗ ОСНОВЫ НОМЕНКЛАТУР'!D:E,2,0)</f>
        <v>Инструменты и расходные материалы</v>
      </c>
      <c r="Q2410" s="23" t="str">
        <f>VLOOKUP(A2410,'ИЗ ОСНОВЫ НОМЕНКЛАТУР'!D:F,3,0)</f>
        <v>Ручные инструменты</v>
      </c>
      <c r="R2410" s="40">
        <f>VLOOKUP(A:A,'ИЗ ОСНОВЫ НОМЕНКЛАТУР'!D:G,4,0)</f>
        <v>880</v>
      </c>
      <c r="S2410" s="12" t="str">
        <f>VLOOKUP(A:A,'ИЗ ОСНОВЫ НОМЕНКЛАТУР'!D:H,5,0)</f>
        <v>C</v>
      </c>
      <c r="T2410" s="44">
        <f t="shared" si="447"/>
        <v>0</v>
      </c>
      <c r="U2410" s="44">
        <f t="shared" si="448"/>
        <v>0</v>
      </c>
      <c r="V2410" s="44">
        <f t="shared" si="449"/>
        <v>0</v>
      </c>
      <c r="W2410" s="44">
        <f t="shared" si="450"/>
        <v>0</v>
      </c>
      <c r="X2410" s="44">
        <f t="shared" si="451"/>
        <v>0</v>
      </c>
      <c r="Y2410" s="44">
        <f t="shared" si="452"/>
        <v>0</v>
      </c>
      <c r="Z2410" s="44">
        <f t="shared" si="453"/>
        <v>0</v>
      </c>
      <c r="AA2410" s="44">
        <f t="shared" si="454"/>
        <v>0</v>
      </c>
      <c r="AB2410" s="44">
        <f t="shared" si="455"/>
        <v>0</v>
      </c>
      <c r="AC2410" s="44">
        <f t="shared" si="456"/>
        <v>0</v>
      </c>
      <c r="AD2410" s="44">
        <f t="shared" si="457"/>
        <v>5280</v>
      </c>
      <c r="AE2410" s="12">
        <f t="shared" si="458"/>
        <v>5280</v>
      </c>
    </row>
    <row r="2411" spans="1:31" ht="12.6" hidden="1" customHeight="1" x14ac:dyDescent="0.2">
      <c r="A2411" s="26" t="s">
        <v>4701</v>
      </c>
      <c r="B2411" s="19"/>
      <c r="C2411" s="19"/>
      <c r="D2411" s="20">
        <v>38</v>
      </c>
      <c r="E2411" s="20">
        <v>58</v>
      </c>
      <c r="F2411" s="20"/>
      <c r="G2411" s="21"/>
      <c r="H2411" s="22"/>
      <c r="I2411" s="20"/>
      <c r="J2411" s="20"/>
      <c r="K2411" s="20"/>
      <c r="L2411" s="20"/>
      <c r="M2411" s="20"/>
      <c r="N2411" s="20"/>
      <c r="O2411" s="20">
        <v>96</v>
      </c>
      <c r="P2411" s="23" t="str">
        <f>VLOOKUP(A2411,'ИЗ ОСНОВЫ НОМЕНКЛАТУР'!D:E,2,0)</f>
        <v>Кромочные материалы</v>
      </c>
      <c r="Q2411" s="23" t="str">
        <f>VLOOKUP(A2411,'ИЗ ОСНОВЫ НОМЕНКЛАТУР'!D:F,3,0)</f>
        <v>Распродажа кромка</v>
      </c>
      <c r="R2411" s="40">
        <f>VLOOKUP(A:A,'ИЗ ОСНОВЫ НОМЕНКЛАТУР'!D:G,4,0)</f>
        <v>38</v>
      </c>
      <c r="S2411" s="12" t="str">
        <f>VLOOKUP(A:A,'ИЗ ОСНОВЫ НОМЕНКЛАТУР'!D:H,5,0)</f>
        <v>C</v>
      </c>
      <c r="T2411" s="44">
        <f t="shared" si="447"/>
        <v>1444</v>
      </c>
      <c r="U2411" s="44">
        <f t="shared" si="448"/>
        <v>2204</v>
      </c>
      <c r="V2411" s="44">
        <f t="shared" si="449"/>
        <v>0</v>
      </c>
      <c r="W2411" s="44">
        <f t="shared" si="450"/>
        <v>0</v>
      </c>
      <c r="X2411" s="44">
        <f t="shared" si="451"/>
        <v>0</v>
      </c>
      <c r="Y2411" s="44">
        <f t="shared" si="452"/>
        <v>0</v>
      </c>
      <c r="Z2411" s="44">
        <f t="shared" si="453"/>
        <v>0</v>
      </c>
      <c r="AA2411" s="44">
        <f t="shared" si="454"/>
        <v>0</v>
      </c>
      <c r="AB2411" s="44">
        <f t="shared" si="455"/>
        <v>0</v>
      </c>
      <c r="AC2411" s="44">
        <f t="shared" si="456"/>
        <v>0</v>
      </c>
      <c r="AD2411" s="44">
        <f t="shared" si="457"/>
        <v>0</v>
      </c>
      <c r="AE2411" s="12">
        <f t="shared" si="458"/>
        <v>3648</v>
      </c>
    </row>
    <row r="2412" spans="1:31" ht="12.6" hidden="1" customHeight="1" x14ac:dyDescent="0.2">
      <c r="A2412" s="26" t="s">
        <v>4702</v>
      </c>
      <c r="B2412" s="19"/>
      <c r="C2412" s="19"/>
      <c r="D2412" s="20"/>
      <c r="E2412" s="21"/>
      <c r="F2412" s="22"/>
      <c r="G2412" s="21"/>
      <c r="H2412" s="22"/>
      <c r="I2412" s="20"/>
      <c r="J2412" s="20"/>
      <c r="K2412" s="20"/>
      <c r="L2412" s="20"/>
      <c r="M2412" s="20"/>
      <c r="N2412" s="20">
        <v>80</v>
      </c>
      <c r="O2412" s="20">
        <v>80</v>
      </c>
      <c r="P2412" s="23" t="str">
        <f>VLOOKUP(A2412,'ИЗ ОСНОВЫ НОМЕНКЛАТУР'!D:E,2,0)</f>
        <v>Кромочные материалы</v>
      </c>
      <c r="Q2412" s="23" t="str">
        <f>VLOOKUP(A2412,'ИЗ ОСНОВЫ НОМЕНКЛАТУР'!D:F,3,0)</f>
        <v>Распродажа кромка</v>
      </c>
      <c r="R2412" s="40">
        <f>VLOOKUP(A:A,'ИЗ ОСНОВЫ НОМЕНКЛАТУР'!D:G,4,0)</f>
        <v>42</v>
      </c>
      <c r="S2412" s="12" t="str">
        <f>VLOOKUP(A:A,'ИЗ ОСНОВЫ НОМЕНКЛАТУР'!D:H,5,0)</f>
        <v>C</v>
      </c>
      <c r="T2412" s="44">
        <f t="shared" si="447"/>
        <v>0</v>
      </c>
      <c r="U2412" s="44">
        <f t="shared" si="448"/>
        <v>0</v>
      </c>
      <c r="V2412" s="44">
        <f t="shared" si="449"/>
        <v>0</v>
      </c>
      <c r="W2412" s="44">
        <f t="shared" si="450"/>
        <v>0</v>
      </c>
      <c r="X2412" s="44">
        <f t="shared" si="451"/>
        <v>0</v>
      </c>
      <c r="Y2412" s="44">
        <f t="shared" si="452"/>
        <v>0</v>
      </c>
      <c r="Z2412" s="44">
        <f t="shared" si="453"/>
        <v>0</v>
      </c>
      <c r="AA2412" s="44">
        <f t="shared" si="454"/>
        <v>0</v>
      </c>
      <c r="AB2412" s="44">
        <f t="shared" si="455"/>
        <v>0</v>
      </c>
      <c r="AC2412" s="44">
        <f t="shared" si="456"/>
        <v>0</v>
      </c>
      <c r="AD2412" s="44">
        <f t="shared" si="457"/>
        <v>3360</v>
      </c>
      <c r="AE2412" s="12">
        <f t="shared" si="458"/>
        <v>3360</v>
      </c>
    </row>
    <row r="2413" spans="1:31" ht="12.6" hidden="1" customHeight="1" x14ac:dyDescent="0.2">
      <c r="A2413" s="26" t="s">
        <v>838</v>
      </c>
      <c r="B2413" s="19"/>
      <c r="C2413" s="19"/>
      <c r="D2413" s="20"/>
      <c r="E2413" s="21"/>
      <c r="F2413" s="22"/>
      <c r="G2413" s="21"/>
      <c r="H2413" s="22"/>
      <c r="I2413" s="20">
        <v>101533</v>
      </c>
      <c r="J2413" s="20">
        <v>28781</v>
      </c>
      <c r="K2413" s="20">
        <v>2000</v>
      </c>
      <c r="L2413" s="20"/>
      <c r="M2413" s="20"/>
      <c r="N2413" s="20">
        <v>10708</v>
      </c>
      <c r="O2413" s="20">
        <v>143022</v>
      </c>
      <c r="P2413" s="23" t="str">
        <f>VLOOKUP(A2413,'ИЗ ОСНОВЫ НОМЕНКЛАТУР'!D:E,2,0)</f>
        <v>Кромочные материалы</v>
      </c>
      <c r="Q2413" s="23" t="str">
        <f>VLOOKUP(A2413,'ИЗ ОСНОВЫ НОМЕНКЛАТУР'!D:F,3,0)</f>
        <v>Распродажа кромка</v>
      </c>
      <c r="R2413" s="40">
        <f>VLOOKUP(A:A,'ИЗ ОСНОВЫ НОМЕНКЛАТУР'!D:G,4,0)</f>
        <v>0.97175049636002653</v>
      </c>
      <c r="S2413" s="12" t="str">
        <f>VLOOKUP(A:A,'ИЗ ОСНОВЫ НОМЕНКЛАТУР'!D:H,5,0)</f>
        <v>C</v>
      </c>
      <c r="T2413" s="44">
        <f t="shared" si="447"/>
        <v>0</v>
      </c>
      <c r="U2413" s="44">
        <f t="shared" si="448"/>
        <v>0</v>
      </c>
      <c r="V2413" s="44">
        <f t="shared" si="449"/>
        <v>0</v>
      </c>
      <c r="W2413" s="44">
        <f t="shared" si="450"/>
        <v>0</v>
      </c>
      <c r="X2413" s="44">
        <f t="shared" si="451"/>
        <v>0</v>
      </c>
      <c r="Y2413" s="44">
        <f t="shared" si="452"/>
        <v>98664.74314692257</v>
      </c>
      <c r="Z2413" s="44">
        <f t="shared" si="453"/>
        <v>27967.951035737922</v>
      </c>
      <c r="AA2413" s="44">
        <f t="shared" si="454"/>
        <v>1943.5009927200531</v>
      </c>
      <c r="AB2413" s="44">
        <f t="shared" si="455"/>
        <v>0</v>
      </c>
      <c r="AC2413" s="44">
        <f t="shared" si="456"/>
        <v>0</v>
      </c>
      <c r="AD2413" s="44">
        <f t="shared" si="457"/>
        <v>10405.504315023165</v>
      </c>
      <c r="AE2413" s="12">
        <f t="shared" si="458"/>
        <v>138981.6994904037</v>
      </c>
    </row>
    <row r="2414" spans="1:31" ht="12.6" hidden="1" customHeight="1" x14ac:dyDescent="0.2">
      <c r="A2414" s="26" t="s">
        <v>835</v>
      </c>
      <c r="B2414" s="19"/>
      <c r="C2414" s="19"/>
      <c r="D2414" s="20"/>
      <c r="E2414" s="21"/>
      <c r="F2414" s="22"/>
      <c r="G2414" s="21"/>
      <c r="H2414" s="22"/>
      <c r="I2414" s="20"/>
      <c r="J2414" s="20"/>
      <c r="K2414" s="20"/>
      <c r="L2414" s="20"/>
      <c r="M2414" s="20"/>
      <c r="N2414" s="20">
        <v>2622</v>
      </c>
      <c r="O2414" s="20">
        <v>2622</v>
      </c>
      <c r="P2414" s="23" t="str">
        <f>VLOOKUP(A2414,'ИЗ ОСНОВЫ НОМЕНКЛАТУР'!D:E,2,0)</f>
        <v>Кромочные материалы</v>
      </c>
      <c r="Q2414" s="23" t="str">
        <f>VLOOKUP(A2414,'ИЗ ОСНОВЫ НОМЕНКЛАТУР'!D:F,3,0)</f>
        <v>Распродажа кромка</v>
      </c>
      <c r="R2414" s="40">
        <f>VLOOKUP(A:A,'ИЗ ОСНОВЫ НОМЕНКЛАТУР'!D:G,4,0)</f>
        <v>17.86</v>
      </c>
      <c r="S2414" s="12" t="str">
        <f>VLOOKUP(A:A,'ИЗ ОСНОВЫ НОМЕНКЛАТУР'!D:H,5,0)</f>
        <v>C</v>
      </c>
      <c r="T2414" s="44">
        <f t="shared" si="447"/>
        <v>0</v>
      </c>
      <c r="U2414" s="44">
        <f t="shared" si="448"/>
        <v>0</v>
      </c>
      <c r="V2414" s="44">
        <f t="shared" si="449"/>
        <v>0</v>
      </c>
      <c r="W2414" s="44">
        <f t="shared" si="450"/>
        <v>0</v>
      </c>
      <c r="X2414" s="44">
        <f t="shared" si="451"/>
        <v>0</v>
      </c>
      <c r="Y2414" s="44">
        <f t="shared" si="452"/>
        <v>0</v>
      </c>
      <c r="Z2414" s="44">
        <f t="shared" si="453"/>
        <v>0</v>
      </c>
      <c r="AA2414" s="44">
        <f t="shared" si="454"/>
        <v>0</v>
      </c>
      <c r="AB2414" s="44">
        <f t="shared" si="455"/>
        <v>0</v>
      </c>
      <c r="AC2414" s="44">
        <f t="shared" si="456"/>
        <v>0</v>
      </c>
      <c r="AD2414" s="44">
        <f t="shared" si="457"/>
        <v>46828.92</v>
      </c>
      <c r="AE2414" s="12">
        <f t="shared" si="458"/>
        <v>46828.92</v>
      </c>
    </row>
    <row r="2415" spans="1:31" ht="12.6" hidden="1" customHeight="1" x14ac:dyDescent="0.2">
      <c r="A2415" s="26" t="s">
        <v>834</v>
      </c>
      <c r="B2415" s="19"/>
      <c r="C2415" s="19"/>
      <c r="D2415" s="20"/>
      <c r="E2415" s="21"/>
      <c r="F2415" s="22"/>
      <c r="G2415" s="21"/>
      <c r="H2415" s="22"/>
      <c r="I2415" s="20"/>
      <c r="J2415" s="20"/>
      <c r="K2415" s="20"/>
      <c r="L2415" s="20"/>
      <c r="M2415" s="20"/>
      <c r="N2415" s="20">
        <v>6869</v>
      </c>
      <c r="O2415" s="20">
        <v>6869</v>
      </c>
      <c r="P2415" s="23" t="str">
        <f>VLOOKUP(A2415,'ИЗ ОСНОВЫ НОМЕНКЛАТУР'!D:E,2,0)</f>
        <v>Кромочные материалы</v>
      </c>
      <c r="Q2415" s="23" t="str">
        <f>VLOOKUP(A2415,'ИЗ ОСНОВЫ НОМЕНКЛАТУР'!D:F,3,0)</f>
        <v>Распродажа кромка</v>
      </c>
      <c r="R2415" s="40">
        <f>VLOOKUP(A:A,'ИЗ ОСНОВЫ НОМЕНКЛАТУР'!D:G,4,0)</f>
        <v>22.32</v>
      </c>
      <c r="S2415" s="12" t="str">
        <f>VLOOKUP(A:A,'ИЗ ОСНОВЫ НОМЕНКЛАТУР'!D:H,5,0)</f>
        <v>C</v>
      </c>
      <c r="T2415" s="44">
        <f t="shared" si="447"/>
        <v>0</v>
      </c>
      <c r="U2415" s="44">
        <f t="shared" si="448"/>
        <v>0</v>
      </c>
      <c r="V2415" s="44">
        <f t="shared" si="449"/>
        <v>0</v>
      </c>
      <c r="W2415" s="44">
        <f t="shared" si="450"/>
        <v>0</v>
      </c>
      <c r="X2415" s="44">
        <f t="shared" si="451"/>
        <v>0</v>
      </c>
      <c r="Y2415" s="44">
        <f t="shared" si="452"/>
        <v>0</v>
      </c>
      <c r="Z2415" s="44">
        <f t="shared" si="453"/>
        <v>0</v>
      </c>
      <c r="AA2415" s="44">
        <f t="shared" si="454"/>
        <v>0</v>
      </c>
      <c r="AB2415" s="44">
        <f t="shared" si="455"/>
        <v>0</v>
      </c>
      <c r="AC2415" s="44">
        <f t="shared" si="456"/>
        <v>0</v>
      </c>
      <c r="AD2415" s="44">
        <f t="shared" si="457"/>
        <v>153316.08000000002</v>
      </c>
      <c r="AE2415" s="12">
        <f t="shared" si="458"/>
        <v>153316.08000000002</v>
      </c>
    </row>
    <row r="2416" spans="1:31" ht="12.6" hidden="1" customHeight="1" x14ac:dyDescent="0.2">
      <c r="A2416" s="26" t="s">
        <v>833</v>
      </c>
      <c r="B2416" s="19"/>
      <c r="C2416" s="19"/>
      <c r="D2416" s="20"/>
      <c r="E2416" s="21"/>
      <c r="F2416" s="22"/>
      <c r="G2416" s="21"/>
      <c r="H2416" s="22"/>
      <c r="I2416" s="20"/>
      <c r="J2416" s="20"/>
      <c r="K2416" s="20"/>
      <c r="L2416" s="20"/>
      <c r="M2416" s="20"/>
      <c r="N2416" s="20">
        <v>10527</v>
      </c>
      <c r="O2416" s="20">
        <v>10527</v>
      </c>
      <c r="P2416" s="23" t="str">
        <f>VLOOKUP(A2416,'ИЗ ОСНОВЫ НОМЕНКЛАТУР'!D:E,2,0)</f>
        <v>Кромочные материалы</v>
      </c>
      <c r="Q2416" s="23" t="str">
        <f>VLOOKUP(A2416,'ИЗ ОСНОВЫ НОМЕНКЛАТУР'!D:F,3,0)</f>
        <v>Распродажа кромка</v>
      </c>
      <c r="R2416" s="40">
        <f>VLOOKUP(A:A,'ИЗ ОСНОВЫ НОМЕНКЛАТУР'!D:G,4,0)</f>
        <v>26.790000000000003</v>
      </c>
      <c r="S2416" s="12" t="str">
        <f>VLOOKUP(A:A,'ИЗ ОСНОВЫ НОМЕНКЛАТУР'!D:H,5,0)</f>
        <v>C</v>
      </c>
      <c r="T2416" s="44">
        <f t="shared" si="447"/>
        <v>0</v>
      </c>
      <c r="U2416" s="44">
        <f t="shared" si="448"/>
        <v>0</v>
      </c>
      <c r="V2416" s="44">
        <f t="shared" si="449"/>
        <v>0</v>
      </c>
      <c r="W2416" s="44">
        <f t="shared" si="450"/>
        <v>0</v>
      </c>
      <c r="X2416" s="44">
        <f t="shared" si="451"/>
        <v>0</v>
      </c>
      <c r="Y2416" s="44">
        <f t="shared" si="452"/>
        <v>0</v>
      </c>
      <c r="Z2416" s="44">
        <f t="shared" si="453"/>
        <v>0</v>
      </c>
      <c r="AA2416" s="44">
        <f t="shared" si="454"/>
        <v>0</v>
      </c>
      <c r="AB2416" s="44">
        <f t="shared" si="455"/>
        <v>0</v>
      </c>
      <c r="AC2416" s="44">
        <f t="shared" si="456"/>
        <v>0</v>
      </c>
      <c r="AD2416" s="44">
        <f t="shared" si="457"/>
        <v>282018.33</v>
      </c>
      <c r="AE2416" s="12">
        <f t="shared" si="458"/>
        <v>282018.33</v>
      </c>
    </row>
    <row r="2417" spans="1:31" ht="12.6" hidden="1" customHeight="1" x14ac:dyDescent="0.2">
      <c r="A2417" s="26" t="s">
        <v>832</v>
      </c>
      <c r="B2417" s="19"/>
      <c r="C2417" s="19"/>
      <c r="D2417" s="20"/>
      <c r="E2417" s="21"/>
      <c r="F2417" s="22"/>
      <c r="G2417" s="21"/>
      <c r="H2417" s="22"/>
      <c r="I2417" s="20"/>
      <c r="J2417" s="20"/>
      <c r="K2417" s="20"/>
      <c r="L2417" s="20"/>
      <c r="M2417" s="20"/>
      <c r="N2417" s="20">
        <v>79842</v>
      </c>
      <c r="O2417" s="20">
        <v>79842</v>
      </c>
      <c r="P2417" s="23" t="str">
        <f>VLOOKUP(A2417,'ИЗ ОСНОВЫ НОМЕНКЛАТУР'!D:E,2,0)</f>
        <v>Кромочные материалы</v>
      </c>
      <c r="Q2417" s="23" t="str">
        <f>VLOOKUP(A2417,'ИЗ ОСНОВЫ НОМЕНКЛАТУР'!D:F,3,0)</f>
        <v>Распродажа кромка</v>
      </c>
      <c r="R2417" s="40">
        <f>VLOOKUP(A:A,'ИЗ ОСНОВЫ НОМЕНКЛАТУР'!D:G,4,0)</f>
        <v>4.46</v>
      </c>
      <c r="S2417" s="12" t="str">
        <f>VLOOKUP(A:A,'ИЗ ОСНОВЫ НОМЕНКЛАТУР'!D:H,5,0)</f>
        <v>B</v>
      </c>
      <c r="T2417" s="44">
        <f t="shared" si="447"/>
        <v>0</v>
      </c>
      <c r="U2417" s="44">
        <f t="shared" si="448"/>
        <v>0</v>
      </c>
      <c r="V2417" s="44">
        <f t="shared" si="449"/>
        <v>0</v>
      </c>
      <c r="W2417" s="44">
        <f t="shared" si="450"/>
        <v>0</v>
      </c>
      <c r="X2417" s="44">
        <f t="shared" si="451"/>
        <v>0</v>
      </c>
      <c r="Y2417" s="44">
        <f t="shared" si="452"/>
        <v>0</v>
      </c>
      <c r="Z2417" s="44">
        <f t="shared" si="453"/>
        <v>0</v>
      </c>
      <c r="AA2417" s="44">
        <f t="shared" si="454"/>
        <v>0</v>
      </c>
      <c r="AB2417" s="44">
        <f t="shared" si="455"/>
        <v>0</v>
      </c>
      <c r="AC2417" s="44">
        <f t="shared" si="456"/>
        <v>0</v>
      </c>
      <c r="AD2417" s="44">
        <f t="shared" si="457"/>
        <v>356095.32</v>
      </c>
      <c r="AE2417" s="12">
        <f t="shared" si="458"/>
        <v>356095.32</v>
      </c>
    </row>
    <row r="2418" spans="1:31" ht="12.6" hidden="1" customHeight="1" x14ac:dyDescent="0.2">
      <c r="A2418" s="26" t="s">
        <v>810</v>
      </c>
      <c r="B2418" s="19"/>
      <c r="C2418" s="19"/>
      <c r="D2418" s="20">
        <v>188</v>
      </c>
      <c r="E2418" s="20">
        <v>200</v>
      </c>
      <c r="F2418" s="20"/>
      <c r="G2418" s="21"/>
      <c r="H2418" s="22"/>
      <c r="I2418" s="20"/>
      <c r="J2418" s="20"/>
      <c r="K2418" s="20"/>
      <c r="L2418" s="20"/>
      <c r="M2418" s="20"/>
      <c r="N2418" s="20"/>
      <c r="O2418" s="20">
        <v>388</v>
      </c>
      <c r="P2418" s="23" t="str">
        <f>VLOOKUP(A2418,'ИЗ ОСНОВЫ НОМЕНКЛАТУР'!D:E,2,0)</f>
        <v>Кромочные материалы</v>
      </c>
      <c r="Q2418" s="23" t="str">
        <f>VLOOKUP(A2418,'ИЗ ОСНОВЫ НОМЕНКЛАТУР'!D:F,3,0)</f>
        <v>Распродажа кромка</v>
      </c>
      <c r="R2418" s="40">
        <f>VLOOKUP(A:A,'ИЗ ОСНОВЫ НОМЕНКЛАТУР'!D:G,4,0)</f>
        <v>122.42162309368192</v>
      </c>
      <c r="S2418" s="12" t="str">
        <f>VLOOKUP(A:A,'ИЗ ОСНОВЫ НОМЕНКЛАТУР'!D:H,5,0)</f>
        <v>C</v>
      </c>
      <c r="T2418" s="44">
        <f t="shared" si="447"/>
        <v>23015.265141612199</v>
      </c>
      <c r="U2418" s="44">
        <f t="shared" si="448"/>
        <v>24484.324618736384</v>
      </c>
      <c r="V2418" s="44">
        <f t="shared" si="449"/>
        <v>0</v>
      </c>
      <c r="W2418" s="44">
        <f t="shared" si="450"/>
        <v>0</v>
      </c>
      <c r="X2418" s="44">
        <f t="shared" si="451"/>
        <v>0</v>
      </c>
      <c r="Y2418" s="44">
        <f t="shared" si="452"/>
        <v>0</v>
      </c>
      <c r="Z2418" s="44">
        <f t="shared" si="453"/>
        <v>0</v>
      </c>
      <c r="AA2418" s="44">
        <f t="shared" si="454"/>
        <v>0</v>
      </c>
      <c r="AB2418" s="44">
        <f t="shared" si="455"/>
        <v>0</v>
      </c>
      <c r="AC2418" s="44">
        <f t="shared" si="456"/>
        <v>0</v>
      </c>
      <c r="AD2418" s="44">
        <f t="shared" si="457"/>
        <v>0</v>
      </c>
      <c r="AE2418" s="12">
        <f t="shared" si="458"/>
        <v>47499.589760348579</v>
      </c>
    </row>
    <row r="2419" spans="1:31" ht="12.6" hidden="1" customHeight="1" x14ac:dyDescent="0.2">
      <c r="A2419" s="26" t="s">
        <v>4703</v>
      </c>
      <c r="B2419" s="19"/>
      <c r="C2419" s="19"/>
      <c r="D2419" s="20">
        <v>1</v>
      </c>
      <c r="E2419" s="21"/>
      <c r="F2419" s="22"/>
      <c r="G2419" s="21"/>
      <c r="H2419" s="22"/>
      <c r="I2419" s="20"/>
      <c r="J2419" s="20"/>
      <c r="K2419" s="20"/>
      <c r="L2419" s="20"/>
      <c r="M2419" s="20"/>
      <c r="N2419" s="20"/>
      <c r="O2419" s="20">
        <v>1</v>
      </c>
      <c r="P2419" s="23" t="str">
        <f>VLOOKUP(A2419,'ИЗ ОСНОВЫ НОМЕНКЛАТУР'!D:E,2,0)</f>
        <v>Кромочные материалы</v>
      </c>
      <c r="Q2419" s="23" t="str">
        <f>VLOOKUP(A2419,'ИЗ ОСНОВЫ НОМЕНКЛАТУР'!D:F,3,0)</f>
        <v>Распродажа кромка</v>
      </c>
      <c r="R2419" s="40">
        <f>VLOOKUP(A:A,'ИЗ ОСНОВЫ НОМЕНКЛАТУР'!D:G,4,0)</f>
        <v>220</v>
      </c>
      <c r="S2419" s="12" t="str">
        <f>VLOOKUP(A:A,'ИЗ ОСНОВЫ НОМЕНКЛАТУР'!D:H,5,0)</f>
        <v>C</v>
      </c>
      <c r="T2419" s="44">
        <f t="shared" si="447"/>
        <v>220</v>
      </c>
      <c r="U2419" s="44">
        <f t="shared" si="448"/>
        <v>0</v>
      </c>
      <c r="V2419" s="44">
        <f t="shared" si="449"/>
        <v>0</v>
      </c>
      <c r="W2419" s="44">
        <f t="shared" si="450"/>
        <v>0</v>
      </c>
      <c r="X2419" s="44">
        <f t="shared" si="451"/>
        <v>0</v>
      </c>
      <c r="Y2419" s="44">
        <f t="shared" si="452"/>
        <v>0</v>
      </c>
      <c r="Z2419" s="44">
        <f t="shared" si="453"/>
        <v>0</v>
      </c>
      <c r="AA2419" s="44">
        <f t="shared" si="454"/>
        <v>0</v>
      </c>
      <c r="AB2419" s="44">
        <f t="shared" si="455"/>
        <v>0</v>
      </c>
      <c r="AC2419" s="44">
        <f t="shared" si="456"/>
        <v>0</v>
      </c>
      <c r="AD2419" s="44">
        <f t="shared" si="457"/>
        <v>0</v>
      </c>
      <c r="AE2419" s="12">
        <f t="shared" si="458"/>
        <v>220</v>
      </c>
    </row>
    <row r="2420" spans="1:31" ht="12.6" hidden="1" customHeight="1" x14ac:dyDescent="0.2">
      <c r="A2420" s="26" t="s">
        <v>4704</v>
      </c>
      <c r="B2420" s="19"/>
      <c r="C2420" s="19"/>
      <c r="D2420" s="20">
        <v>100</v>
      </c>
      <c r="E2420" s="20">
        <v>22</v>
      </c>
      <c r="F2420" s="20"/>
      <c r="G2420" s="21"/>
      <c r="H2420" s="22"/>
      <c r="I2420" s="20"/>
      <c r="J2420" s="20"/>
      <c r="K2420" s="20"/>
      <c r="L2420" s="20"/>
      <c r="M2420" s="20"/>
      <c r="N2420" s="20"/>
      <c r="O2420" s="20">
        <v>122</v>
      </c>
      <c r="P2420" s="23" t="str">
        <f>VLOOKUP(A2420,'ИЗ ОСНОВЫ НОМЕНКЛАТУР'!D:E,2,0)</f>
        <v>Крепежные системы</v>
      </c>
      <c r="Q2420" s="23" t="str">
        <f>VLOOKUP(A2420,'ИЗ ОСНОВЫ НОМЕНКЛАТУР'!D:F,3,0)</f>
        <v>Стеклодержатели</v>
      </c>
      <c r="R2420" s="40">
        <f>VLOOKUP(A:A,'ИЗ ОСНОВЫ НОМЕНКЛАТУР'!D:G,4,0)</f>
        <v>112.95901639344262</v>
      </c>
      <c r="S2420" s="12" t="str">
        <f>VLOOKUP(A:A,'ИЗ ОСНОВЫ НОМЕНКЛАТУР'!D:H,5,0)</f>
        <v>C</v>
      </c>
      <c r="T2420" s="44">
        <f t="shared" si="447"/>
        <v>11295.901639344262</v>
      </c>
      <c r="U2420" s="44">
        <f t="shared" si="448"/>
        <v>2485.0983606557379</v>
      </c>
      <c r="V2420" s="44">
        <f t="shared" si="449"/>
        <v>0</v>
      </c>
      <c r="W2420" s="44">
        <f t="shared" si="450"/>
        <v>0</v>
      </c>
      <c r="X2420" s="44">
        <f t="shared" si="451"/>
        <v>0</v>
      </c>
      <c r="Y2420" s="44">
        <f t="shared" si="452"/>
        <v>0</v>
      </c>
      <c r="Z2420" s="44">
        <f t="shared" si="453"/>
        <v>0</v>
      </c>
      <c r="AA2420" s="44">
        <f t="shared" si="454"/>
        <v>0</v>
      </c>
      <c r="AB2420" s="44">
        <f t="shared" si="455"/>
        <v>0</v>
      </c>
      <c r="AC2420" s="44">
        <f t="shared" si="456"/>
        <v>0</v>
      </c>
      <c r="AD2420" s="44">
        <f t="shared" si="457"/>
        <v>0</v>
      </c>
      <c r="AE2420" s="12">
        <f t="shared" si="458"/>
        <v>13781</v>
      </c>
    </row>
    <row r="2421" spans="1:31" ht="12.6" hidden="1" customHeight="1" x14ac:dyDescent="0.2">
      <c r="A2421" s="26" t="s">
        <v>1804</v>
      </c>
      <c r="B2421" s="19"/>
      <c r="C2421" s="19"/>
      <c r="D2421" s="20"/>
      <c r="E2421" s="20">
        <v>121</v>
      </c>
      <c r="F2421" s="20"/>
      <c r="G2421" s="21"/>
      <c r="H2421" s="22"/>
      <c r="I2421" s="20"/>
      <c r="J2421" s="20">
        <v>255</v>
      </c>
      <c r="K2421" s="20"/>
      <c r="L2421" s="20">
        <v>164</v>
      </c>
      <c r="M2421" s="20">
        <v>200</v>
      </c>
      <c r="N2421" s="20">
        <v>88</v>
      </c>
      <c r="O2421" s="20">
        <v>828</v>
      </c>
      <c r="P2421" s="23" t="str">
        <f>VLOOKUP(A2421,'ИЗ ОСНОВЫ НОМЕНКЛАТУР'!D:E,2,0)</f>
        <v>Крепежные системы</v>
      </c>
      <c r="Q2421" s="23" t="str">
        <f>VLOOKUP(A2421,'ИЗ ОСНОВЫ НОМЕНКЛАТУР'!D:F,3,0)</f>
        <v>Стеклодержатели</v>
      </c>
      <c r="R2421" s="40">
        <f>VLOOKUP(A:A,'ИЗ ОСНОВЫ НОМЕНКЛАТУР'!D:G,4,0)</f>
        <v>224.59136363636364</v>
      </c>
      <c r="S2421" s="12" t="str">
        <f>VLOOKUP(A:A,'ИЗ ОСНОВЫ НОМЕНКЛАТУР'!D:H,5,0)</f>
        <v>C</v>
      </c>
      <c r="T2421" s="44">
        <f t="shared" si="447"/>
        <v>0</v>
      </c>
      <c r="U2421" s="44">
        <f t="shared" si="448"/>
        <v>27175.555</v>
      </c>
      <c r="V2421" s="44">
        <f t="shared" si="449"/>
        <v>0</v>
      </c>
      <c r="W2421" s="44">
        <f t="shared" si="450"/>
        <v>0</v>
      </c>
      <c r="X2421" s="44">
        <f t="shared" si="451"/>
        <v>0</v>
      </c>
      <c r="Y2421" s="44">
        <f t="shared" si="452"/>
        <v>0</v>
      </c>
      <c r="Z2421" s="44">
        <f t="shared" si="453"/>
        <v>57270.797727272729</v>
      </c>
      <c r="AA2421" s="44">
        <f t="shared" si="454"/>
        <v>0</v>
      </c>
      <c r="AB2421" s="44">
        <f t="shared" si="455"/>
        <v>36832.983636363635</v>
      </c>
      <c r="AC2421" s="44">
        <f t="shared" si="456"/>
        <v>44918.272727272728</v>
      </c>
      <c r="AD2421" s="44">
        <f t="shared" si="457"/>
        <v>19764.04</v>
      </c>
      <c r="AE2421" s="12">
        <f t="shared" si="458"/>
        <v>185961.64909090911</v>
      </c>
    </row>
    <row r="2422" spans="1:31" ht="12.6" hidden="1" customHeight="1" x14ac:dyDescent="0.2">
      <c r="A2422" s="26" t="s">
        <v>1797</v>
      </c>
      <c r="B2422" s="19"/>
      <c r="C2422" s="19"/>
      <c r="D2422" s="20"/>
      <c r="E2422" s="21"/>
      <c r="F2422" s="22"/>
      <c r="G2422" s="21"/>
      <c r="H2422" s="22"/>
      <c r="I2422" s="20"/>
      <c r="J2422" s="20"/>
      <c r="K2422" s="20"/>
      <c r="L2422" s="20">
        <v>10</v>
      </c>
      <c r="M2422" s="20"/>
      <c r="N2422" s="20">
        <v>1</v>
      </c>
      <c r="O2422" s="20">
        <v>11</v>
      </c>
      <c r="P2422" s="23" t="str">
        <f>VLOOKUP(A2422,'ИЗ ОСНОВЫ НОМЕНКЛАТУР'!D:E,2,0)</f>
        <v>Крепежные системы</v>
      </c>
      <c r="Q2422" s="23" t="str">
        <f>VLOOKUP(A2422,'ИЗ ОСНОВЫ НОМЕНКЛАТУР'!D:F,3,0)</f>
        <v>Стеклодержатели</v>
      </c>
      <c r="R2422" s="40">
        <f>VLOOKUP(A:A,'ИЗ ОСНОВЫ НОМЕНКЛАТУР'!D:G,4,0)</f>
        <v>248.99201298701297</v>
      </c>
      <c r="S2422" s="12" t="str">
        <f>VLOOKUP(A:A,'ИЗ ОСНОВЫ НОМЕНКЛАТУР'!D:H,5,0)</f>
        <v>C</v>
      </c>
      <c r="T2422" s="44">
        <f t="shared" si="447"/>
        <v>0</v>
      </c>
      <c r="U2422" s="44">
        <f t="shared" si="448"/>
        <v>0</v>
      </c>
      <c r="V2422" s="44">
        <f t="shared" si="449"/>
        <v>0</v>
      </c>
      <c r="W2422" s="44">
        <f t="shared" si="450"/>
        <v>0</v>
      </c>
      <c r="X2422" s="44">
        <f t="shared" si="451"/>
        <v>0</v>
      </c>
      <c r="Y2422" s="44">
        <f t="shared" si="452"/>
        <v>0</v>
      </c>
      <c r="Z2422" s="44">
        <f t="shared" si="453"/>
        <v>0</v>
      </c>
      <c r="AA2422" s="44">
        <f t="shared" si="454"/>
        <v>0</v>
      </c>
      <c r="AB2422" s="44">
        <f t="shared" si="455"/>
        <v>2489.9201298701296</v>
      </c>
      <c r="AC2422" s="44">
        <f t="shared" si="456"/>
        <v>0</v>
      </c>
      <c r="AD2422" s="44">
        <f t="shared" si="457"/>
        <v>248.99201298701297</v>
      </c>
      <c r="AE2422" s="12">
        <f t="shared" si="458"/>
        <v>2738.9121428571425</v>
      </c>
    </row>
    <row r="2423" spans="1:31" ht="12.6" hidden="1" customHeight="1" x14ac:dyDescent="0.2">
      <c r="A2423" s="26" t="s">
        <v>3516</v>
      </c>
      <c r="B2423" s="19"/>
      <c r="C2423" s="19"/>
      <c r="D2423" s="20"/>
      <c r="E2423" s="21"/>
      <c r="F2423" s="22"/>
      <c r="G2423" s="21"/>
      <c r="H2423" s="22"/>
      <c r="I2423" s="20"/>
      <c r="J2423" s="20">
        <v>142</v>
      </c>
      <c r="K2423" s="20"/>
      <c r="L2423" s="20"/>
      <c r="M2423" s="20"/>
      <c r="N2423" s="20">
        <v>253</v>
      </c>
      <c r="O2423" s="20">
        <v>395</v>
      </c>
      <c r="P2423" s="23" t="str">
        <f>VLOOKUP(A2423,'ИЗ ОСНОВЫ НОМЕНКЛАТУР'!D:E,2,0)</f>
        <v>Инструменты и расходные материалы</v>
      </c>
      <c r="Q2423" s="23" t="str">
        <f>VLOOKUP(A2423,'ИЗ ОСНОВЫ НОМЕНКЛАТУР'!D:F,3,0)</f>
        <v>Насадки, сверла</v>
      </c>
      <c r="R2423" s="40">
        <f>VLOOKUP(A:A,'ИЗ ОСНОВЫ НОМЕНКЛАТУР'!D:G,4,0)</f>
        <v>463.02838028169015</v>
      </c>
      <c r="S2423" s="12" t="str">
        <f>VLOOKUP(A:A,'ИЗ ОСНОВЫ НОМЕНКЛАТУР'!D:H,5,0)</f>
        <v>C</v>
      </c>
      <c r="T2423" s="44">
        <f t="shared" si="447"/>
        <v>0</v>
      </c>
      <c r="U2423" s="44">
        <f t="shared" si="448"/>
        <v>0</v>
      </c>
      <c r="V2423" s="44">
        <f t="shared" si="449"/>
        <v>0</v>
      </c>
      <c r="W2423" s="44">
        <f t="shared" si="450"/>
        <v>0</v>
      </c>
      <c r="X2423" s="44">
        <f t="shared" si="451"/>
        <v>0</v>
      </c>
      <c r="Y2423" s="44">
        <f t="shared" si="452"/>
        <v>0</v>
      </c>
      <c r="Z2423" s="44">
        <f t="shared" si="453"/>
        <v>65750.03</v>
      </c>
      <c r="AA2423" s="44">
        <f t="shared" si="454"/>
        <v>0</v>
      </c>
      <c r="AB2423" s="44">
        <f t="shared" si="455"/>
        <v>0</v>
      </c>
      <c r="AC2423" s="44">
        <f t="shared" si="456"/>
        <v>0</v>
      </c>
      <c r="AD2423" s="44">
        <f t="shared" si="457"/>
        <v>117146.18021126761</v>
      </c>
      <c r="AE2423" s="12">
        <f t="shared" si="458"/>
        <v>182896.21021126761</v>
      </c>
    </row>
    <row r="2424" spans="1:31" ht="12.6" hidden="1" customHeight="1" x14ac:dyDescent="0.2">
      <c r="A2424" s="26" t="s">
        <v>3507</v>
      </c>
      <c r="B2424" s="19"/>
      <c r="C2424" s="19"/>
      <c r="D2424" s="20"/>
      <c r="E2424" s="20">
        <v>19</v>
      </c>
      <c r="F2424" s="20"/>
      <c r="G2424" s="21"/>
      <c r="H2424" s="22"/>
      <c r="I2424" s="20"/>
      <c r="J2424" s="20">
        <v>122</v>
      </c>
      <c r="K2424" s="20"/>
      <c r="L2424" s="20">
        <v>37</v>
      </c>
      <c r="M2424" s="20"/>
      <c r="N2424" s="20">
        <v>2</v>
      </c>
      <c r="O2424" s="20">
        <v>180</v>
      </c>
      <c r="P2424" s="23" t="str">
        <f>VLOOKUP(A2424,'ИЗ ОСНОВЫ НОМЕНКЛАТУР'!D:E,2,0)</f>
        <v>Инструменты и расходные материалы</v>
      </c>
      <c r="Q2424" s="23" t="str">
        <f>VLOOKUP(A2424,'ИЗ ОСНОВЫ НОМЕНКЛАТУР'!D:F,3,0)</f>
        <v>Насадки, сверла</v>
      </c>
      <c r="R2424" s="40">
        <f>VLOOKUP(A:A,'ИЗ ОСНОВЫ НОМЕНКЛАТУР'!D:G,4,0)</f>
        <v>537.33798634812285</v>
      </c>
      <c r="S2424" s="12" t="str">
        <f>VLOOKUP(A:A,'ИЗ ОСНОВЫ НОМЕНКЛАТУР'!D:H,5,0)</f>
        <v>C</v>
      </c>
      <c r="T2424" s="44">
        <f t="shared" si="447"/>
        <v>0</v>
      </c>
      <c r="U2424" s="44">
        <f t="shared" si="448"/>
        <v>10209.421740614334</v>
      </c>
      <c r="V2424" s="44">
        <f t="shared" si="449"/>
        <v>0</v>
      </c>
      <c r="W2424" s="44">
        <f t="shared" si="450"/>
        <v>0</v>
      </c>
      <c r="X2424" s="44">
        <f t="shared" si="451"/>
        <v>0</v>
      </c>
      <c r="Y2424" s="44">
        <f t="shared" si="452"/>
        <v>0</v>
      </c>
      <c r="Z2424" s="44">
        <f t="shared" si="453"/>
        <v>65555.234334470995</v>
      </c>
      <c r="AA2424" s="44">
        <f t="shared" si="454"/>
        <v>0</v>
      </c>
      <c r="AB2424" s="44">
        <f t="shared" si="455"/>
        <v>19881.505494880545</v>
      </c>
      <c r="AC2424" s="44">
        <f t="shared" si="456"/>
        <v>0</v>
      </c>
      <c r="AD2424" s="44">
        <f t="shared" si="457"/>
        <v>1074.6759726962457</v>
      </c>
      <c r="AE2424" s="12">
        <f t="shared" si="458"/>
        <v>96720.837542662121</v>
      </c>
    </row>
    <row r="2425" spans="1:31" ht="12.6" hidden="1" customHeight="1" x14ac:dyDescent="0.2">
      <c r="A2425" s="26" t="s">
        <v>3498</v>
      </c>
      <c r="B2425" s="19"/>
      <c r="C2425" s="19"/>
      <c r="D2425" s="20"/>
      <c r="E2425" s="20">
        <v>29</v>
      </c>
      <c r="F2425" s="20"/>
      <c r="G2425" s="21"/>
      <c r="H2425" s="22"/>
      <c r="I2425" s="20"/>
      <c r="J2425" s="20">
        <v>41</v>
      </c>
      <c r="K2425" s="20"/>
      <c r="L2425" s="20">
        <v>46</v>
      </c>
      <c r="M2425" s="20"/>
      <c r="N2425" s="20"/>
      <c r="O2425" s="20">
        <v>116</v>
      </c>
      <c r="P2425" s="23" t="str">
        <f>VLOOKUP(A2425,'ИЗ ОСНОВЫ НОМЕНКЛАТУР'!D:E,2,0)</f>
        <v>Инструменты и расходные материалы</v>
      </c>
      <c r="Q2425" s="23" t="str">
        <f>VLOOKUP(A2425,'ИЗ ОСНОВЫ НОМЕНКЛАТУР'!D:F,3,0)</f>
        <v>Насадки, сверла</v>
      </c>
      <c r="R2425" s="40">
        <f>VLOOKUP(A:A,'ИЗ ОСНОВЫ НОМЕНКЛАТУР'!D:G,4,0)</f>
        <v>299.82982456140348</v>
      </c>
      <c r="S2425" s="12" t="str">
        <f>VLOOKUP(A:A,'ИЗ ОСНОВЫ НОМЕНКЛАТУР'!D:H,5,0)</f>
        <v>C</v>
      </c>
      <c r="T2425" s="44">
        <f t="shared" si="447"/>
        <v>0</v>
      </c>
      <c r="U2425" s="44">
        <f t="shared" si="448"/>
        <v>8695.0649122807008</v>
      </c>
      <c r="V2425" s="44">
        <f t="shared" si="449"/>
        <v>0</v>
      </c>
      <c r="W2425" s="44">
        <f t="shared" si="450"/>
        <v>0</v>
      </c>
      <c r="X2425" s="44">
        <f t="shared" si="451"/>
        <v>0</v>
      </c>
      <c r="Y2425" s="44">
        <f t="shared" si="452"/>
        <v>0</v>
      </c>
      <c r="Z2425" s="44">
        <f t="shared" si="453"/>
        <v>12293.022807017544</v>
      </c>
      <c r="AA2425" s="44">
        <f t="shared" si="454"/>
        <v>0</v>
      </c>
      <c r="AB2425" s="44">
        <f t="shared" si="455"/>
        <v>13792.171929824561</v>
      </c>
      <c r="AC2425" s="44">
        <f t="shared" si="456"/>
        <v>0</v>
      </c>
      <c r="AD2425" s="44">
        <f t="shared" si="457"/>
        <v>0</v>
      </c>
      <c r="AE2425" s="12">
        <f t="shared" si="458"/>
        <v>34780.259649122803</v>
      </c>
    </row>
    <row r="2426" spans="1:31" ht="12.6" hidden="1" customHeight="1" x14ac:dyDescent="0.2">
      <c r="A2426" s="26" t="s">
        <v>3497</v>
      </c>
      <c r="B2426" s="19"/>
      <c r="C2426" s="19"/>
      <c r="D2426" s="20"/>
      <c r="E2426" s="21"/>
      <c r="F2426" s="22"/>
      <c r="G2426" s="21"/>
      <c r="H2426" s="22"/>
      <c r="I2426" s="20"/>
      <c r="J2426" s="20">
        <v>35</v>
      </c>
      <c r="K2426" s="20"/>
      <c r="L2426" s="20"/>
      <c r="M2426" s="20"/>
      <c r="N2426" s="20"/>
      <c r="O2426" s="20">
        <v>35</v>
      </c>
      <c r="P2426" s="23" t="str">
        <f>VLOOKUP(A2426,'ИЗ ОСНОВЫ НОМЕНКЛАТУР'!D:E,2,0)</f>
        <v>Инструменты и расходные материалы</v>
      </c>
      <c r="Q2426" s="23" t="str">
        <f>VLOOKUP(A2426,'ИЗ ОСНОВЫ НОМЕНКЛАТУР'!D:F,3,0)</f>
        <v>Насадки, сверла</v>
      </c>
      <c r="R2426" s="40">
        <f>VLOOKUP(A:A,'ИЗ ОСНОВЫ НОМЕНКЛАТУР'!D:G,4,0)</f>
        <v>700</v>
      </c>
      <c r="S2426" s="12" t="str">
        <f>VLOOKUP(A:A,'ИЗ ОСНОВЫ НОМЕНКЛАТУР'!D:H,5,0)</f>
        <v>C</v>
      </c>
      <c r="T2426" s="44">
        <f t="shared" si="447"/>
        <v>0</v>
      </c>
      <c r="U2426" s="44">
        <f t="shared" si="448"/>
        <v>0</v>
      </c>
      <c r="V2426" s="44">
        <f t="shared" si="449"/>
        <v>0</v>
      </c>
      <c r="W2426" s="44">
        <f t="shared" si="450"/>
        <v>0</v>
      </c>
      <c r="X2426" s="44">
        <f t="shared" si="451"/>
        <v>0</v>
      </c>
      <c r="Y2426" s="44">
        <f t="shared" si="452"/>
        <v>0</v>
      </c>
      <c r="Z2426" s="44">
        <f t="shared" si="453"/>
        <v>24500</v>
      </c>
      <c r="AA2426" s="44">
        <f t="shared" si="454"/>
        <v>0</v>
      </c>
      <c r="AB2426" s="44">
        <f t="shared" si="455"/>
        <v>0</v>
      </c>
      <c r="AC2426" s="44">
        <f t="shared" si="456"/>
        <v>0</v>
      </c>
      <c r="AD2426" s="44">
        <f t="shared" si="457"/>
        <v>0</v>
      </c>
      <c r="AE2426" s="12">
        <f t="shared" si="458"/>
        <v>24500</v>
      </c>
    </row>
    <row r="2427" spans="1:31" ht="12.6" hidden="1" customHeight="1" x14ac:dyDescent="0.2">
      <c r="A2427" s="26" t="s">
        <v>3495</v>
      </c>
      <c r="B2427" s="19"/>
      <c r="C2427" s="19"/>
      <c r="D2427" s="20"/>
      <c r="E2427" s="21"/>
      <c r="F2427" s="22"/>
      <c r="G2427" s="21"/>
      <c r="H2427" s="22"/>
      <c r="I2427" s="20"/>
      <c r="J2427" s="20"/>
      <c r="K2427" s="20"/>
      <c r="L2427" s="20">
        <v>19</v>
      </c>
      <c r="M2427" s="20"/>
      <c r="N2427" s="20"/>
      <c r="O2427" s="20">
        <v>19</v>
      </c>
      <c r="P2427" s="23" t="str">
        <f>VLOOKUP(A2427,'ИЗ ОСНОВЫ НОМЕНКЛАТУР'!D:E,2,0)</f>
        <v>Инструменты и расходные материалы</v>
      </c>
      <c r="Q2427" s="23" t="str">
        <f>VLOOKUP(A2427,'ИЗ ОСНОВЫ НОМЕНКЛАТУР'!D:F,3,0)</f>
        <v>Насадки, сверла</v>
      </c>
      <c r="R2427" s="40">
        <f>VLOOKUP(A:A,'ИЗ ОСНОВЫ НОМЕНКЛАТУР'!D:G,4,0)</f>
        <v>480.22424657534248</v>
      </c>
      <c r="S2427" s="12" t="str">
        <f>VLOOKUP(A:A,'ИЗ ОСНОВЫ НОМЕНКЛАТУР'!D:H,5,0)</f>
        <v>C</v>
      </c>
      <c r="T2427" s="44">
        <f t="shared" si="447"/>
        <v>0</v>
      </c>
      <c r="U2427" s="44">
        <f t="shared" si="448"/>
        <v>0</v>
      </c>
      <c r="V2427" s="44">
        <f t="shared" si="449"/>
        <v>0</v>
      </c>
      <c r="W2427" s="44">
        <f t="shared" si="450"/>
        <v>0</v>
      </c>
      <c r="X2427" s="44">
        <f t="shared" si="451"/>
        <v>0</v>
      </c>
      <c r="Y2427" s="44">
        <f t="shared" si="452"/>
        <v>0</v>
      </c>
      <c r="Z2427" s="44">
        <f t="shared" si="453"/>
        <v>0</v>
      </c>
      <c r="AA2427" s="44">
        <f t="shared" si="454"/>
        <v>0</v>
      </c>
      <c r="AB2427" s="44">
        <f t="shared" si="455"/>
        <v>9124.2606849315071</v>
      </c>
      <c r="AC2427" s="44">
        <f t="shared" si="456"/>
        <v>0</v>
      </c>
      <c r="AD2427" s="44">
        <f t="shared" si="457"/>
        <v>0</v>
      </c>
      <c r="AE2427" s="12">
        <f t="shared" si="458"/>
        <v>9124.2606849315071</v>
      </c>
    </row>
    <row r="2428" spans="1:31" ht="12.6" hidden="1" customHeight="1" x14ac:dyDescent="0.2">
      <c r="A2428" s="26" t="s">
        <v>3484</v>
      </c>
      <c r="B2428" s="19"/>
      <c r="C2428" s="19"/>
      <c r="D2428" s="20"/>
      <c r="E2428" s="21"/>
      <c r="F2428" s="22"/>
      <c r="G2428" s="21"/>
      <c r="H2428" s="22"/>
      <c r="I2428" s="20"/>
      <c r="J2428" s="20"/>
      <c r="K2428" s="20"/>
      <c r="L2428" s="20">
        <v>21</v>
      </c>
      <c r="M2428" s="20"/>
      <c r="N2428" s="20"/>
      <c r="O2428" s="20">
        <v>21</v>
      </c>
      <c r="P2428" s="23" t="str">
        <f>VLOOKUP(A2428,'ИЗ ОСНОВЫ НОМЕНКЛАТУР'!D:E,2,0)</f>
        <v>Инструменты и расходные материалы</v>
      </c>
      <c r="Q2428" s="23" t="str">
        <f>VLOOKUP(A2428,'ИЗ ОСНОВЫ НОМЕНКЛАТУР'!D:F,3,0)</f>
        <v>Насадки, сверла</v>
      </c>
      <c r="R2428" s="40">
        <f>VLOOKUP(A:A,'ИЗ ОСНОВЫ НОМЕНКЛАТУР'!D:G,4,0)</f>
        <v>1085.0970873786407</v>
      </c>
      <c r="S2428" s="12" t="str">
        <f>VLOOKUP(A:A,'ИЗ ОСНОВЫ НОМЕНКЛАТУР'!D:H,5,0)</f>
        <v>C</v>
      </c>
      <c r="T2428" s="44">
        <f t="shared" si="447"/>
        <v>0</v>
      </c>
      <c r="U2428" s="44">
        <f t="shared" si="448"/>
        <v>0</v>
      </c>
      <c r="V2428" s="44">
        <f t="shared" si="449"/>
        <v>0</v>
      </c>
      <c r="W2428" s="44">
        <f t="shared" si="450"/>
        <v>0</v>
      </c>
      <c r="X2428" s="44">
        <f t="shared" si="451"/>
        <v>0</v>
      </c>
      <c r="Y2428" s="44">
        <f t="shared" si="452"/>
        <v>0</v>
      </c>
      <c r="Z2428" s="44">
        <f t="shared" si="453"/>
        <v>0</v>
      </c>
      <c r="AA2428" s="44">
        <f t="shared" si="454"/>
        <v>0</v>
      </c>
      <c r="AB2428" s="44">
        <f t="shared" si="455"/>
        <v>22787.038834951454</v>
      </c>
      <c r="AC2428" s="44">
        <f t="shared" si="456"/>
        <v>0</v>
      </c>
      <c r="AD2428" s="44">
        <f t="shared" si="457"/>
        <v>0</v>
      </c>
      <c r="AE2428" s="12">
        <f t="shared" si="458"/>
        <v>22787.038834951454</v>
      </c>
    </row>
    <row r="2429" spans="1:31" ht="12.6" hidden="1" customHeight="1" x14ac:dyDescent="0.2">
      <c r="A2429" s="26" t="s">
        <v>3390</v>
      </c>
      <c r="B2429" s="19"/>
      <c r="C2429" s="19"/>
      <c r="D2429" s="20"/>
      <c r="E2429" s="21"/>
      <c r="F2429" s="22"/>
      <c r="G2429" s="21"/>
      <c r="H2429" s="22"/>
      <c r="I2429" s="20"/>
      <c r="J2429" s="20"/>
      <c r="K2429" s="20"/>
      <c r="L2429" s="20"/>
      <c r="M2429" s="20"/>
      <c r="N2429" s="20">
        <v>1</v>
      </c>
      <c r="O2429" s="20">
        <v>1</v>
      </c>
      <c r="P2429" s="23" t="str">
        <f>VLOOKUP(A2429,'ИЗ ОСНОВЫ НОМЕНКЛАТУР'!D:E,2,0)</f>
        <v>Инструменты и расходные материалы</v>
      </c>
      <c r="Q2429" s="23" t="str">
        <f>VLOOKUP(A2429,'ИЗ ОСНОВЫ НОМЕНКЛАТУР'!D:F,3,0)</f>
        <v>Электроинструменты</v>
      </c>
      <c r="R2429" s="40">
        <f>VLOOKUP(A:A,'ИЗ ОСНОВЫ НОМЕНКЛАТУР'!D:G,4,0)</f>
        <v>25382.62</v>
      </c>
      <c r="S2429" s="12" t="str">
        <f>VLOOKUP(A:A,'ИЗ ОСНОВЫ НОМЕНКЛАТУР'!D:H,5,0)</f>
        <v>C</v>
      </c>
      <c r="T2429" s="44">
        <f t="shared" si="447"/>
        <v>0</v>
      </c>
      <c r="U2429" s="44">
        <f t="shared" si="448"/>
        <v>0</v>
      </c>
      <c r="V2429" s="44">
        <f t="shared" si="449"/>
        <v>0</v>
      </c>
      <c r="W2429" s="44">
        <f t="shared" si="450"/>
        <v>0</v>
      </c>
      <c r="X2429" s="44">
        <f t="shared" si="451"/>
        <v>0</v>
      </c>
      <c r="Y2429" s="44">
        <f t="shared" si="452"/>
        <v>0</v>
      </c>
      <c r="Z2429" s="44">
        <f t="shared" si="453"/>
        <v>0</v>
      </c>
      <c r="AA2429" s="44">
        <f t="shared" si="454"/>
        <v>0</v>
      </c>
      <c r="AB2429" s="44">
        <f t="shared" si="455"/>
        <v>0</v>
      </c>
      <c r="AC2429" s="44">
        <f t="shared" si="456"/>
        <v>0</v>
      </c>
      <c r="AD2429" s="44">
        <f t="shared" si="457"/>
        <v>25382.62</v>
      </c>
      <c r="AE2429" s="12">
        <f t="shared" si="458"/>
        <v>25382.62</v>
      </c>
    </row>
    <row r="2430" spans="1:31" ht="12.6" hidden="1" customHeight="1" x14ac:dyDescent="0.2">
      <c r="A2430" s="26" t="s">
        <v>4022</v>
      </c>
      <c r="B2430" s="19"/>
      <c r="C2430" s="19"/>
      <c r="D2430" s="20"/>
      <c r="E2430" s="21"/>
      <c r="F2430" s="22"/>
      <c r="G2430" s="21"/>
      <c r="H2430" s="22"/>
      <c r="I2430" s="20"/>
      <c r="J2430" s="20"/>
      <c r="K2430" s="20"/>
      <c r="L2430" s="20">
        <v>12</v>
      </c>
      <c r="M2430" s="20"/>
      <c r="N2430" s="20"/>
      <c r="O2430" s="20">
        <v>12</v>
      </c>
      <c r="P2430" s="23" t="str">
        <f>VLOOKUP(A2430,'ИЗ ОСНОВЫ НОМЕНКЛАТУР'!D:E,2,0)</f>
        <v>Реставрационные материалы</v>
      </c>
      <c r="Q2430" s="23" t="str">
        <f>VLOOKUP(A2430,'ИЗ ОСНОВЫ НОМЕНКЛАТУР'!D:F,3,0)</f>
        <v>Перчатки</v>
      </c>
      <c r="R2430" s="40">
        <f>VLOOKUP(A:A,'ИЗ ОСНОВЫ НОМЕНКЛАТУР'!D:G,4,0)</f>
        <v>408.43599999999998</v>
      </c>
      <c r="S2430" s="12" t="str">
        <f>VLOOKUP(A:A,'ИЗ ОСНОВЫ НОМЕНКЛАТУР'!D:H,5,0)</f>
        <v>C</v>
      </c>
      <c r="T2430" s="44">
        <f t="shared" si="447"/>
        <v>0</v>
      </c>
      <c r="U2430" s="44">
        <f t="shared" si="448"/>
        <v>0</v>
      </c>
      <c r="V2430" s="44">
        <f t="shared" si="449"/>
        <v>0</v>
      </c>
      <c r="W2430" s="44">
        <f t="shared" si="450"/>
        <v>0</v>
      </c>
      <c r="X2430" s="44">
        <f t="shared" si="451"/>
        <v>0</v>
      </c>
      <c r="Y2430" s="44">
        <f t="shared" si="452"/>
        <v>0</v>
      </c>
      <c r="Z2430" s="44">
        <f t="shared" si="453"/>
        <v>0</v>
      </c>
      <c r="AA2430" s="44">
        <f t="shared" si="454"/>
        <v>0</v>
      </c>
      <c r="AB2430" s="44">
        <f t="shared" si="455"/>
        <v>4901.232</v>
      </c>
      <c r="AC2430" s="44">
        <f t="shared" si="456"/>
        <v>0</v>
      </c>
      <c r="AD2430" s="44">
        <f t="shared" si="457"/>
        <v>0</v>
      </c>
      <c r="AE2430" s="12">
        <f t="shared" si="458"/>
        <v>4901.232</v>
      </c>
    </row>
    <row r="2431" spans="1:31" ht="12.6" hidden="1" customHeight="1" x14ac:dyDescent="0.2">
      <c r="A2431" s="26" t="s">
        <v>4023</v>
      </c>
      <c r="B2431" s="19"/>
      <c r="C2431" s="19"/>
      <c r="D2431" s="20"/>
      <c r="E2431" s="21"/>
      <c r="F2431" s="22"/>
      <c r="G2431" s="21"/>
      <c r="H2431" s="22"/>
      <c r="I2431" s="20"/>
      <c r="J2431" s="20"/>
      <c r="K2431" s="20"/>
      <c r="L2431" s="20">
        <v>16</v>
      </c>
      <c r="M2431" s="20"/>
      <c r="N2431" s="20"/>
      <c r="O2431" s="20">
        <v>16</v>
      </c>
      <c r="P2431" s="23" t="str">
        <f>VLOOKUP(A2431,'ИЗ ОСНОВЫ НОМЕНКЛАТУР'!D:E,2,0)</f>
        <v>Реставрационные материалы</v>
      </c>
      <c r="Q2431" s="23" t="str">
        <f>VLOOKUP(A2431,'ИЗ ОСНОВЫ НОМЕНКЛАТУР'!D:F,3,0)</f>
        <v>Перчатки</v>
      </c>
      <c r="R2431" s="40">
        <f>VLOOKUP(A:A,'ИЗ ОСНОВЫ НОМЕНКЛАТУР'!D:G,4,0)</f>
        <v>298.07499999999999</v>
      </c>
      <c r="S2431" s="12" t="str">
        <f>VLOOKUP(A:A,'ИЗ ОСНОВЫ НОМЕНКЛАТУР'!D:H,5,0)</f>
        <v>C</v>
      </c>
      <c r="T2431" s="44">
        <f t="shared" si="447"/>
        <v>0</v>
      </c>
      <c r="U2431" s="44">
        <f t="shared" si="448"/>
        <v>0</v>
      </c>
      <c r="V2431" s="44">
        <f t="shared" si="449"/>
        <v>0</v>
      </c>
      <c r="W2431" s="44">
        <f t="shared" si="450"/>
        <v>0</v>
      </c>
      <c r="X2431" s="44">
        <f t="shared" si="451"/>
        <v>0</v>
      </c>
      <c r="Y2431" s="44">
        <f t="shared" si="452"/>
        <v>0</v>
      </c>
      <c r="Z2431" s="44">
        <f t="shared" si="453"/>
        <v>0</v>
      </c>
      <c r="AA2431" s="44">
        <f t="shared" si="454"/>
        <v>0</v>
      </c>
      <c r="AB2431" s="44">
        <f t="shared" si="455"/>
        <v>4769.2</v>
      </c>
      <c r="AC2431" s="44">
        <f t="shared" si="456"/>
        <v>0</v>
      </c>
      <c r="AD2431" s="44">
        <f t="shared" si="457"/>
        <v>0</v>
      </c>
      <c r="AE2431" s="12">
        <f t="shared" si="458"/>
        <v>4769.2</v>
      </c>
    </row>
    <row r="2432" spans="1:31" ht="12.6" hidden="1" customHeight="1" x14ac:dyDescent="0.2">
      <c r="A2432" s="26" t="s">
        <v>4705</v>
      </c>
      <c r="B2432" s="19"/>
      <c r="C2432" s="19"/>
      <c r="D2432" s="20"/>
      <c r="E2432" s="21"/>
      <c r="F2432" s="22"/>
      <c r="G2432" s="21"/>
      <c r="H2432" s="22"/>
      <c r="I2432" s="20"/>
      <c r="J2432" s="20"/>
      <c r="K2432" s="20">
        <v>10</v>
      </c>
      <c r="L2432" s="20"/>
      <c r="M2432" s="20"/>
      <c r="N2432" s="20"/>
      <c r="O2432" s="20">
        <v>10</v>
      </c>
      <c r="P2432" s="23" t="str">
        <f>VLOOKUP(A2432,'ИЗ ОСНОВЫ НОМЕНКЛАТУР'!D:E,2,0)</f>
        <v>Аксессуары для шкафов</v>
      </c>
      <c r="Q2432" s="23" t="str">
        <f>VLOOKUP(A2432,'ИЗ ОСНОВЫ НОМЕНКЛАТУР'!D:F,3,0)</f>
        <v>Шкаф/шкаф-купе наполнение (бренд Aristo)</v>
      </c>
      <c r="R2432" s="40">
        <f>VLOOKUP(A:A,'ИЗ ОСНОВЫ НОМЕНКЛАТУР'!D:G,4,0)</f>
        <v>16980.8</v>
      </c>
      <c r="S2432" s="12" t="str">
        <f>VLOOKUP(A:A,'ИЗ ОСНОВЫ НОМЕНКЛАТУР'!D:H,5,0)</f>
        <v>C</v>
      </c>
      <c r="T2432" s="44">
        <f t="shared" si="447"/>
        <v>0</v>
      </c>
      <c r="U2432" s="44">
        <f t="shared" si="448"/>
        <v>0</v>
      </c>
      <c r="V2432" s="44">
        <f t="shared" si="449"/>
        <v>0</v>
      </c>
      <c r="W2432" s="44">
        <f t="shared" si="450"/>
        <v>0</v>
      </c>
      <c r="X2432" s="44">
        <f t="shared" si="451"/>
        <v>0</v>
      </c>
      <c r="Y2432" s="44">
        <f t="shared" si="452"/>
        <v>0</v>
      </c>
      <c r="Z2432" s="44">
        <f t="shared" si="453"/>
        <v>0</v>
      </c>
      <c r="AA2432" s="44">
        <f t="shared" si="454"/>
        <v>169808</v>
      </c>
      <c r="AB2432" s="44">
        <f t="shared" si="455"/>
        <v>0</v>
      </c>
      <c r="AC2432" s="44">
        <f t="shared" si="456"/>
        <v>0</v>
      </c>
      <c r="AD2432" s="44">
        <f t="shared" si="457"/>
        <v>0</v>
      </c>
      <c r="AE2432" s="12">
        <f t="shared" si="458"/>
        <v>169808</v>
      </c>
    </row>
    <row r="2433" spans="1:31" ht="12.6" hidden="1" customHeight="1" x14ac:dyDescent="0.2">
      <c r="A2433" s="26" t="s">
        <v>4706</v>
      </c>
      <c r="B2433" s="19"/>
      <c r="C2433" s="19"/>
      <c r="D2433" s="20"/>
      <c r="E2433" s="21"/>
      <c r="F2433" s="22"/>
      <c r="G2433" s="21"/>
      <c r="H2433" s="22"/>
      <c r="I2433" s="20"/>
      <c r="J2433" s="20"/>
      <c r="K2433" s="20">
        <v>10</v>
      </c>
      <c r="L2433" s="20"/>
      <c r="M2433" s="20"/>
      <c r="N2433" s="20"/>
      <c r="O2433" s="20">
        <v>10</v>
      </c>
      <c r="P2433" s="23" t="str">
        <f>VLOOKUP(A2433,'ИЗ ОСНОВЫ НОМЕНКЛАТУР'!D:E,2,0)</f>
        <v>Аксессуары для шкафов</v>
      </c>
      <c r="Q2433" s="23" t="str">
        <f>VLOOKUP(A2433,'ИЗ ОСНОВЫ НОМЕНКЛАТУР'!D:F,3,0)</f>
        <v>Шкаф/шкаф-купе наполнение (бренд Aristo)</v>
      </c>
      <c r="R2433" s="40">
        <f>VLOOKUP(A:A,'ИЗ ОСНОВЫ НОМЕНКЛАТУР'!D:G,4,0)</f>
        <v>16531.2</v>
      </c>
      <c r="S2433" s="12" t="str">
        <f>VLOOKUP(A:A,'ИЗ ОСНОВЫ НОМЕНКЛАТУР'!D:H,5,0)</f>
        <v>C</v>
      </c>
      <c r="T2433" s="44">
        <f t="shared" si="447"/>
        <v>0</v>
      </c>
      <c r="U2433" s="44">
        <f t="shared" si="448"/>
        <v>0</v>
      </c>
      <c r="V2433" s="44">
        <f t="shared" si="449"/>
        <v>0</v>
      </c>
      <c r="W2433" s="44">
        <f t="shared" si="450"/>
        <v>0</v>
      </c>
      <c r="X2433" s="44">
        <f t="shared" si="451"/>
        <v>0</v>
      </c>
      <c r="Y2433" s="44">
        <f t="shared" si="452"/>
        <v>0</v>
      </c>
      <c r="Z2433" s="44">
        <f t="shared" si="453"/>
        <v>0</v>
      </c>
      <c r="AA2433" s="44">
        <f t="shared" si="454"/>
        <v>165312</v>
      </c>
      <c r="AB2433" s="44">
        <f t="shared" si="455"/>
        <v>0</v>
      </c>
      <c r="AC2433" s="44">
        <f t="shared" si="456"/>
        <v>0</v>
      </c>
      <c r="AD2433" s="44">
        <f t="shared" si="457"/>
        <v>0</v>
      </c>
      <c r="AE2433" s="12">
        <f t="shared" si="458"/>
        <v>165312</v>
      </c>
    </row>
    <row r="2434" spans="1:31" ht="12.6" hidden="1" customHeight="1" x14ac:dyDescent="0.2">
      <c r="A2434" s="26" t="s">
        <v>4707</v>
      </c>
      <c r="B2434" s="19"/>
      <c r="C2434" s="19"/>
      <c r="D2434" s="20"/>
      <c r="E2434" s="21"/>
      <c r="F2434" s="22"/>
      <c r="G2434" s="21"/>
      <c r="H2434" s="22"/>
      <c r="I2434" s="20"/>
      <c r="J2434" s="20"/>
      <c r="K2434" s="20">
        <v>5</v>
      </c>
      <c r="L2434" s="20"/>
      <c r="M2434" s="20"/>
      <c r="N2434" s="20"/>
      <c r="O2434" s="20">
        <v>5</v>
      </c>
      <c r="P2434" s="23" t="str">
        <f>VLOOKUP(A2434,'ИЗ ОСНОВЫ НОМЕНКЛАТУР'!D:E,2,0)</f>
        <v>Аксессуары для шкафов</v>
      </c>
      <c r="Q2434" s="23" t="str">
        <f>VLOOKUP(A2434,'ИЗ ОСНОВЫ НОМЕНКЛАТУР'!D:F,3,0)</f>
        <v>Шкаф/шкаф-купе наполнение (бренд Aristo)</v>
      </c>
      <c r="R2434" s="40">
        <f>VLOOKUP(A:A,'ИЗ ОСНОВЫ НОМЕНКЛАТУР'!D:G,4,0)</f>
        <v>42360</v>
      </c>
      <c r="S2434" s="12" t="str">
        <f>VLOOKUP(A:A,'ИЗ ОСНОВЫ НОМЕНКЛАТУР'!D:H,5,0)</f>
        <v>C</v>
      </c>
      <c r="T2434" s="44">
        <f t="shared" si="447"/>
        <v>0</v>
      </c>
      <c r="U2434" s="44">
        <f t="shared" si="448"/>
        <v>0</v>
      </c>
      <c r="V2434" s="44">
        <f t="shared" si="449"/>
        <v>0</v>
      </c>
      <c r="W2434" s="44">
        <f t="shared" si="450"/>
        <v>0</v>
      </c>
      <c r="X2434" s="44">
        <f t="shared" si="451"/>
        <v>0</v>
      </c>
      <c r="Y2434" s="44">
        <f t="shared" si="452"/>
        <v>0</v>
      </c>
      <c r="Z2434" s="44">
        <f t="shared" si="453"/>
        <v>0</v>
      </c>
      <c r="AA2434" s="44">
        <f t="shared" si="454"/>
        <v>211800</v>
      </c>
      <c r="AB2434" s="44">
        <f t="shared" si="455"/>
        <v>0</v>
      </c>
      <c r="AC2434" s="44">
        <f t="shared" si="456"/>
        <v>0</v>
      </c>
      <c r="AD2434" s="44">
        <f t="shared" si="457"/>
        <v>0</v>
      </c>
      <c r="AE2434" s="12">
        <f t="shared" si="458"/>
        <v>211800</v>
      </c>
    </row>
    <row r="2435" spans="1:31" ht="12.6" hidden="1" customHeight="1" x14ac:dyDescent="0.2">
      <c r="A2435" s="26" t="s">
        <v>3236</v>
      </c>
      <c r="B2435" s="19"/>
      <c r="C2435" s="19"/>
      <c r="D2435" s="20"/>
      <c r="E2435" s="21"/>
      <c r="F2435" s="22"/>
      <c r="G2435" s="21"/>
      <c r="H2435" s="22"/>
      <c r="I2435" s="20"/>
      <c r="J2435" s="20">
        <v>306</v>
      </c>
      <c r="K2435" s="20"/>
      <c r="L2435" s="20"/>
      <c r="M2435" s="20"/>
      <c r="N2435" s="20"/>
      <c r="O2435" s="20">
        <v>306</v>
      </c>
      <c r="P2435" s="23" t="str">
        <f>VLOOKUP(A2435,'ИЗ ОСНОВЫ НОМЕНКЛАТУР'!D:E,2,0)</f>
        <v>Навесы мебельные (петли)</v>
      </c>
      <c r="Q2435" s="23" t="str">
        <f>VLOOKUP(A2435,'ИЗ ОСНОВЫ НОМЕНКЛАТУР'!D:F,3,0)</f>
        <v>Градусный</v>
      </c>
      <c r="R2435" s="40">
        <f>VLOOKUP(A:A,'ИЗ ОСНОВЫ НОМЕНКЛАТУР'!D:G,4,0)</f>
        <v>232.05500000000001</v>
      </c>
      <c r="S2435" s="12" t="str">
        <f>VLOOKUP(A:A,'ИЗ ОСНОВЫ НОМЕНКЛАТУР'!D:H,5,0)</f>
        <v>C</v>
      </c>
      <c r="T2435" s="44">
        <f t="shared" si="447"/>
        <v>0</v>
      </c>
      <c r="U2435" s="44">
        <f t="shared" si="448"/>
        <v>0</v>
      </c>
      <c r="V2435" s="44">
        <f t="shared" si="449"/>
        <v>0</v>
      </c>
      <c r="W2435" s="44">
        <f t="shared" si="450"/>
        <v>0</v>
      </c>
      <c r="X2435" s="44">
        <f t="shared" si="451"/>
        <v>0</v>
      </c>
      <c r="Y2435" s="44">
        <f t="shared" si="452"/>
        <v>0</v>
      </c>
      <c r="Z2435" s="44">
        <f t="shared" si="453"/>
        <v>71008.83</v>
      </c>
      <c r="AA2435" s="44">
        <f t="shared" si="454"/>
        <v>0</v>
      </c>
      <c r="AB2435" s="44">
        <f t="shared" si="455"/>
        <v>0</v>
      </c>
      <c r="AC2435" s="44">
        <f t="shared" si="456"/>
        <v>0</v>
      </c>
      <c r="AD2435" s="44">
        <f t="shared" si="457"/>
        <v>0</v>
      </c>
      <c r="AE2435" s="12">
        <f t="shared" si="458"/>
        <v>71008.83</v>
      </c>
    </row>
    <row r="2436" spans="1:31" ht="12.6" hidden="1" customHeight="1" x14ac:dyDescent="0.2">
      <c r="A2436" s="26" t="s">
        <v>3239</v>
      </c>
      <c r="B2436" s="19"/>
      <c r="C2436" s="19"/>
      <c r="D2436" s="20"/>
      <c r="E2436" s="21"/>
      <c r="F2436" s="22"/>
      <c r="G2436" s="21"/>
      <c r="H2436" s="22"/>
      <c r="I2436" s="20"/>
      <c r="J2436" s="20">
        <v>289</v>
      </c>
      <c r="K2436" s="20"/>
      <c r="L2436" s="20"/>
      <c r="M2436" s="20"/>
      <c r="N2436" s="20"/>
      <c r="O2436" s="20">
        <v>289</v>
      </c>
      <c r="P2436" s="23" t="str">
        <f>VLOOKUP(A2436,'ИЗ ОСНОВЫ НОМЕНКЛАТУР'!D:E,2,0)</f>
        <v>Навесы мебельные (петли)</v>
      </c>
      <c r="Q2436" s="23" t="str">
        <f>VLOOKUP(A2436,'ИЗ ОСНОВЫ НОМЕНКЛАТУР'!D:F,3,0)</f>
        <v>Градусный</v>
      </c>
      <c r="R2436" s="40">
        <f>VLOOKUP(A:A,'ИЗ ОСНОВЫ НОМЕНКЛАТУР'!D:G,4,0)</f>
        <v>64.428560000000004</v>
      </c>
      <c r="S2436" s="12" t="str">
        <f>VLOOKUP(A:A,'ИЗ ОСНОВЫ НОМЕНКЛАТУР'!D:H,5,0)</f>
        <v>C</v>
      </c>
      <c r="T2436" s="44">
        <f t="shared" si="447"/>
        <v>0</v>
      </c>
      <c r="U2436" s="44">
        <f t="shared" si="448"/>
        <v>0</v>
      </c>
      <c r="V2436" s="44">
        <f t="shared" si="449"/>
        <v>0</v>
      </c>
      <c r="W2436" s="44">
        <f t="shared" si="450"/>
        <v>0</v>
      </c>
      <c r="X2436" s="44">
        <f t="shared" si="451"/>
        <v>0</v>
      </c>
      <c r="Y2436" s="44">
        <f t="shared" si="452"/>
        <v>0</v>
      </c>
      <c r="Z2436" s="44">
        <f t="shared" si="453"/>
        <v>18619.85384</v>
      </c>
      <c r="AA2436" s="44">
        <f t="shared" si="454"/>
        <v>0</v>
      </c>
      <c r="AB2436" s="44">
        <f t="shared" si="455"/>
        <v>0</v>
      </c>
      <c r="AC2436" s="44">
        <f t="shared" si="456"/>
        <v>0</v>
      </c>
      <c r="AD2436" s="44">
        <f t="shared" si="457"/>
        <v>0</v>
      </c>
      <c r="AE2436" s="12">
        <f t="shared" si="458"/>
        <v>18619.85384</v>
      </c>
    </row>
    <row r="2437" spans="1:31" ht="12.6" hidden="1" customHeight="1" x14ac:dyDescent="0.2">
      <c r="A2437" s="26" t="s">
        <v>3234</v>
      </c>
      <c r="B2437" s="19"/>
      <c r="C2437" s="19"/>
      <c r="D2437" s="20"/>
      <c r="E2437" s="21"/>
      <c r="F2437" s="22"/>
      <c r="G2437" s="21"/>
      <c r="H2437" s="22"/>
      <c r="I2437" s="20"/>
      <c r="J2437" s="20"/>
      <c r="K2437" s="20"/>
      <c r="L2437" s="20"/>
      <c r="M2437" s="20"/>
      <c r="N2437" s="20">
        <v>238</v>
      </c>
      <c r="O2437" s="20">
        <v>238</v>
      </c>
      <c r="P2437" s="23" t="str">
        <f>VLOOKUP(A2437,'ИЗ ОСНОВЫ НОМЕНКЛАТУР'!D:E,2,0)</f>
        <v>Навесы мебельные (петли)</v>
      </c>
      <c r="Q2437" s="23" t="str">
        <f>VLOOKUP(A2437,'ИЗ ОСНОВЫ НОМЕНКЛАТУР'!D:F,3,0)</f>
        <v>Градусный</v>
      </c>
      <c r="R2437" s="40">
        <f>VLOOKUP(A:A,'ИЗ ОСНОВЫ НОМЕНКЛАТУР'!D:G,4,0)</f>
        <v>82.316249999999997</v>
      </c>
      <c r="S2437" s="12" t="str">
        <f>VLOOKUP(A:A,'ИЗ ОСНОВЫ НОМЕНКЛАТУР'!D:H,5,0)</f>
        <v>C</v>
      </c>
      <c r="T2437" s="44">
        <f t="shared" si="447"/>
        <v>0</v>
      </c>
      <c r="U2437" s="44">
        <f t="shared" si="448"/>
        <v>0</v>
      </c>
      <c r="V2437" s="44">
        <f t="shared" si="449"/>
        <v>0</v>
      </c>
      <c r="W2437" s="44">
        <f t="shared" si="450"/>
        <v>0</v>
      </c>
      <c r="X2437" s="44">
        <f t="shared" si="451"/>
        <v>0</v>
      </c>
      <c r="Y2437" s="44">
        <f t="shared" si="452"/>
        <v>0</v>
      </c>
      <c r="Z2437" s="44">
        <f t="shared" si="453"/>
        <v>0</v>
      </c>
      <c r="AA2437" s="44">
        <f t="shared" si="454"/>
        <v>0</v>
      </c>
      <c r="AB2437" s="44">
        <f t="shared" si="455"/>
        <v>0</v>
      </c>
      <c r="AC2437" s="44">
        <f t="shared" si="456"/>
        <v>0</v>
      </c>
      <c r="AD2437" s="44">
        <f t="shared" si="457"/>
        <v>19591.267499999998</v>
      </c>
      <c r="AE2437" s="12">
        <f t="shared" si="458"/>
        <v>19591.267499999998</v>
      </c>
    </row>
    <row r="2438" spans="1:31" ht="12.6" hidden="1" customHeight="1" x14ac:dyDescent="0.2">
      <c r="A2438" s="26" t="s">
        <v>3206</v>
      </c>
      <c r="B2438" s="19"/>
      <c r="C2438" s="19"/>
      <c r="D2438" s="20"/>
      <c r="E2438" s="21"/>
      <c r="F2438" s="22"/>
      <c r="G2438" s="21"/>
      <c r="H2438" s="22"/>
      <c r="I2438" s="20"/>
      <c r="J2438" s="20"/>
      <c r="K2438" s="20"/>
      <c r="L2438" s="20"/>
      <c r="M2438" s="20"/>
      <c r="N2438" s="20">
        <v>317</v>
      </c>
      <c r="O2438" s="20">
        <v>317</v>
      </c>
      <c r="P2438" s="23" t="str">
        <f>VLOOKUP(A2438,'ИЗ ОСНОВЫ НОМЕНКЛАТУР'!D:E,2,0)</f>
        <v>Навесы мебельные (петли)</v>
      </c>
      <c r="Q2438" s="23" t="str">
        <f>VLOOKUP(A2438,'ИЗ ОСНОВЫ НОМЕНКЛАТУР'!D:F,3,0)</f>
        <v>С доводом</v>
      </c>
      <c r="R2438" s="40">
        <f>VLOOKUP(A:A,'ИЗ ОСНОВЫ НОМЕНКЛАТУР'!D:G,4,0)</f>
        <v>520.22</v>
      </c>
      <c r="S2438" s="12" t="str">
        <f>VLOOKUP(A:A,'ИЗ ОСНОВЫ НОМЕНКЛАТУР'!D:H,5,0)</f>
        <v>C</v>
      </c>
      <c r="T2438" s="44">
        <f t="shared" si="447"/>
        <v>0</v>
      </c>
      <c r="U2438" s="44">
        <f t="shared" si="448"/>
        <v>0</v>
      </c>
      <c r="V2438" s="44">
        <f t="shared" si="449"/>
        <v>0</v>
      </c>
      <c r="W2438" s="44">
        <f t="shared" si="450"/>
        <v>0</v>
      </c>
      <c r="X2438" s="44">
        <f t="shared" si="451"/>
        <v>0</v>
      </c>
      <c r="Y2438" s="44">
        <f t="shared" si="452"/>
        <v>0</v>
      </c>
      <c r="Z2438" s="44">
        <f t="shared" si="453"/>
        <v>0</v>
      </c>
      <c r="AA2438" s="44">
        <f t="shared" si="454"/>
        <v>0</v>
      </c>
      <c r="AB2438" s="44">
        <f t="shared" si="455"/>
        <v>0</v>
      </c>
      <c r="AC2438" s="44">
        <f t="shared" si="456"/>
        <v>0</v>
      </c>
      <c r="AD2438" s="44">
        <f t="shared" si="457"/>
        <v>164909.74000000002</v>
      </c>
      <c r="AE2438" s="12">
        <f t="shared" si="458"/>
        <v>164909.74000000002</v>
      </c>
    </row>
    <row r="2439" spans="1:31" ht="12.6" hidden="1" customHeight="1" x14ac:dyDescent="0.2">
      <c r="A2439" s="26" t="s">
        <v>4708</v>
      </c>
      <c r="B2439" s="19"/>
      <c r="C2439" s="19"/>
      <c r="D2439" s="20"/>
      <c r="E2439" s="21"/>
      <c r="F2439" s="22"/>
      <c r="G2439" s="21"/>
      <c r="H2439" s="22"/>
      <c r="I2439" s="20"/>
      <c r="J2439" s="20"/>
      <c r="K2439" s="20">
        <v>10</v>
      </c>
      <c r="L2439" s="20"/>
      <c r="M2439" s="20"/>
      <c r="N2439" s="20"/>
      <c r="O2439" s="20">
        <v>10</v>
      </c>
      <c r="P2439" s="23" t="str">
        <f>VLOOKUP(A2439,'ИЗ ОСНОВЫ НОМЕНКЛАТУР'!D:E,2,0)</f>
        <v>Аксессуары для шкафов</v>
      </c>
      <c r="Q2439" s="23" t="str">
        <f>VLOOKUP(A2439,'ИЗ ОСНОВЫ НОМЕНКЛАТУР'!D:F,3,0)</f>
        <v>Шкаф/шкаф-купе наполнение (бренд Aristo)</v>
      </c>
      <c r="R2439" s="40">
        <f>VLOOKUP(A:A,'ИЗ ОСНОВЫ НОМЕНКЛАТУР'!D:G,4,0)</f>
        <v>1682.8</v>
      </c>
      <c r="S2439" s="12" t="str">
        <f>VLOOKUP(A:A,'ИЗ ОСНОВЫ НОМЕНКЛАТУР'!D:H,5,0)</f>
        <v>C</v>
      </c>
      <c r="T2439" s="44">
        <f t="shared" si="447"/>
        <v>0</v>
      </c>
      <c r="U2439" s="44">
        <f t="shared" si="448"/>
        <v>0</v>
      </c>
      <c r="V2439" s="44">
        <f t="shared" si="449"/>
        <v>0</v>
      </c>
      <c r="W2439" s="44">
        <f t="shared" si="450"/>
        <v>0</v>
      </c>
      <c r="X2439" s="44">
        <f t="shared" si="451"/>
        <v>0</v>
      </c>
      <c r="Y2439" s="44">
        <f t="shared" si="452"/>
        <v>0</v>
      </c>
      <c r="Z2439" s="44">
        <f t="shared" si="453"/>
        <v>0</v>
      </c>
      <c r="AA2439" s="44">
        <f t="shared" si="454"/>
        <v>16828</v>
      </c>
      <c r="AB2439" s="44">
        <f t="shared" si="455"/>
        <v>0</v>
      </c>
      <c r="AC2439" s="44">
        <f t="shared" si="456"/>
        <v>0</v>
      </c>
      <c r="AD2439" s="44">
        <f t="shared" si="457"/>
        <v>0</v>
      </c>
      <c r="AE2439" s="12">
        <f t="shared" si="458"/>
        <v>16828</v>
      </c>
    </row>
    <row r="2440" spans="1:31" ht="12.6" hidden="1" customHeight="1" x14ac:dyDescent="0.2">
      <c r="A2440" s="26" t="s">
        <v>4709</v>
      </c>
      <c r="B2440" s="19"/>
      <c r="C2440" s="19"/>
      <c r="D2440" s="20"/>
      <c r="E2440" s="21"/>
      <c r="F2440" s="22"/>
      <c r="G2440" s="21"/>
      <c r="H2440" s="22"/>
      <c r="I2440" s="20"/>
      <c r="J2440" s="20"/>
      <c r="K2440" s="20">
        <v>10</v>
      </c>
      <c r="L2440" s="20"/>
      <c r="M2440" s="20"/>
      <c r="N2440" s="20"/>
      <c r="O2440" s="20">
        <v>10</v>
      </c>
      <c r="P2440" s="23" t="str">
        <f>VLOOKUP(A2440,'ИЗ ОСНОВЫ НОМЕНКЛАТУР'!D:E,2,0)</f>
        <v>Аксессуары для шкафов</v>
      </c>
      <c r="Q2440" s="23" t="str">
        <f>VLOOKUP(A2440,'ИЗ ОСНОВЫ НОМЕНКЛАТУР'!D:F,3,0)</f>
        <v>Шкаф/шкаф-купе наполнение (бренд Aristo)</v>
      </c>
      <c r="R2440" s="40">
        <f>VLOOKUP(A:A,'ИЗ ОСНОВЫ НОМЕНКЛАТУР'!D:G,4,0)</f>
        <v>1728.6</v>
      </c>
      <c r="S2440" s="12" t="str">
        <f>VLOOKUP(A:A,'ИЗ ОСНОВЫ НОМЕНКЛАТУР'!D:H,5,0)</f>
        <v>C</v>
      </c>
      <c r="T2440" s="44">
        <f t="shared" si="447"/>
        <v>0</v>
      </c>
      <c r="U2440" s="44">
        <f t="shared" si="448"/>
        <v>0</v>
      </c>
      <c r="V2440" s="44">
        <f t="shared" si="449"/>
        <v>0</v>
      </c>
      <c r="W2440" s="44">
        <f t="shared" si="450"/>
        <v>0</v>
      </c>
      <c r="X2440" s="44">
        <f t="shared" si="451"/>
        <v>0</v>
      </c>
      <c r="Y2440" s="44">
        <f t="shared" si="452"/>
        <v>0</v>
      </c>
      <c r="Z2440" s="44">
        <f t="shared" si="453"/>
        <v>0</v>
      </c>
      <c r="AA2440" s="44">
        <f t="shared" si="454"/>
        <v>17286</v>
      </c>
      <c r="AB2440" s="44">
        <f t="shared" si="455"/>
        <v>0</v>
      </c>
      <c r="AC2440" s="44">
        <f t="shared" si="456"/>
        <v>0</v>
      </c>
      <c r="AD2440" s="44">
        <f t="shared" si="457"/>
        <v>0</v>
      </c>
      <c r="AE2440" s="12">
        <f t="shared" si="458"/>
        <v>17286</v>
      </c>
    </row>
    <row r="2441" spans="1:31" ht="12.6" hidden="1" customHeight="1" x14ac:dyDescent="0.2">
      <c r="A2441" s="26" t="s">
        <v>4710</v>
      </c>
      <c r="B2441" s="19"/>
      <c r="C2441" s="19"/>
      <c r="D2441" s="20"/>
      <c r="E2441" s="21"/>
      <c r="F2441" s="22"/>
      <c r="G2441" s="21"/>
      <c r="H2441" s="22"/>
      <c r="I2441" s="20"/>
      <c r="J2441" s="20"/>
      <c r="K2441" s="20">
        <v>10</v>
      </c>
      <c r="L2441" s="20"/>
      <c r="M2441" s="20"/>
      <c r="N2441" s="20"/>
      <c r="O2441" s="20">
        <v>10</v>
      </c>
      <c r="P2441" s="23" t="str">
        <f>VLOOKUP(A2441,'ИЗ ОСНОВЫ НОМЕНКЛАТУР'!D:E,2,0)</f>
        <v>Аксессуары для шкафов</v>
      </c>
      <c r="Q2441" s="23" t="str">
        <f>VLOOKUP(A2441,'ИЗ ОСНОВЫ НОМЕНКЛАТУР'!D:F,3,0)</f>
        <v>Шкаф/шкаф-купе наполнение (бренд Aristo)</v>
      </c>
      <c r="R2441" s="40">
        <f>VLOOKUP(A:A,'ИЗ ОСНОВЫ НОМЕНКЛАТУР'!D:G,4,0)</f>
        <v>1728.6</v>
      </c>
      <c r="S2441" s="12" t="str">
        <f>VLOOKUP(A:A,'ИЗ ОСНОВЫ НОМЕНКЛАТУР'!D:H,5,0)</f>
        <v>C</v>
      </c>
      <c r="T2441" s="44">
        <f t="shared" ref="T2441:T2504" si="459">$R2441*D2441</f>
        <v>0</v>
      </c>
      <c r="U2441" s="44">
        <f t="shared" ref="U2441:U2504" si="460">$R2441*E2441</f>
        <v>0</v>
      </c>
      <c r="V2441" s="44">
        <f t="shared" ref="V2441:V2504" si="461">$R2441*F2441</f>
        <v>0</v>
      </c>
      <c r="W2441" s="44">
        <f t="shared" ref="W2441:W2504" si="462">$R2441*G2441</f>
        <v>0</v>
      </c>
      <c r="X2441" s="44">
        <f t="shared" ref="X2441:X2504" si="463">$R2441*H2441</f>
        <v>0</v>
      </c>
      <c r="Y2441" s="44">
        <f t="shared" ref="Y2441:Y2504" si="464">$R2441*I2441</f>
        <v>0</v>
      </c>
      <c r="Z2441" s="44">
        <f t="shared" ref="Z2441:Z2504" si="465">$R2441*J2441</f>
        <v>0</v>
      </c>
      <c r="AA2441" s="44">
        <f t="shared" ref="AA2441:AA2504" si="466">$R2441*K2441</f>
        <v>17286</v>
      </c>
      <c r="AB2441" s="44">
        <f t="shared" ref="AB2441:AB2504" si="467">$R2441*L2441</f>
        <v>0</v>
      </c>
      <c r="AC2441" s="44">
        <f t="shared" ref="AC2441:AC2504" si="468">$R2441*M2441</f>
        <v>0</v>
      </c>
      <c r="AD2441" s="44">
        <f t="shared" ref="AD2441:AD2504" si="469">$R2441*N2441</f>
        <v>0</v>
      </c>
      <c r="AE2441" s="12">
        <f t="shared" ref="AE2441:AE2504" si="470">SUM(T2441:AD2441)</f>
        <v>17286</v>
      </c>
    </row>
    <row r="2442" spans="1:31" ht="12.6" hidden="1" customHeight="1" x14ac:dyDescent="0.2">
      <c r="A2442" s="26" t="s">
        <v>3208</v>
      </c>
      <c r="B2442" s="19"/>
      <c r="C2442" s="19"/>
      <c r="D2442" s="20"/>
      <c r="E2442" s="21"/>
      <c r="F2442" s="22"/>
      <c r="G2442" s="21"/>
      <c r="H2442" s="22"/>
      <c r="I2442" s="20"/>
      <c r="J2442" s="20">
        <v>144</v>
      </c>
      <c r="K2442" s="20"/>
      <c r="L2442" s="20"/>
      <c r="M2442" s="20"/>
      <c r="N2442" s="20"/>
      <c r="O2442" s="20">
        <v>144</v>
      </c>
      <c r="P2442" s="23" t="str">
        <f>VLOOKUP(A2442,'ИЗ ОСНОВЫ НОМЕНКЛАТУР'!D:E,2,0)</f>
        <v>Навесы мебельные (петли)</v>
      </c>
      <c r="Q2442" s="23" t="str">
        <f>VLOOKUP(A2442,'ИЗ ОСНОВЫ НОМЕНКЛАТУР'!D:F,3,0)</f>
        <v>С доводом</v>
      </c>
      <c r="R2442" s="40">
        <f>VLOOKUP(A:A,'ИЗ ОСНОВЫ НОМЕНКЛАТУР'!D:G,4,0)</f>
        <v>60.268240418118467</v>
      </c>
      <c r="S2442" s="12" t="str">
        <f>VLOOKUP(A:A,'ИЗ ОСНОВЫ НОМЕНКЛАТУР'!D:H,5,0)</f>
        <v>C</v>
      </c>
      <c r="T2442" s="44">
        <f t="shared" si="459"/>
        <v>0</v>
      </c>
      <c r="U2442" s="44">
        <f t="shared" si="460"/>
        <v>0</v>
      </c>
      <c r="V2442" s="44">
        <f t="shared" si="461"/>
        <v>0</v>
      </c>
      <c r="W2442" s="44">
        <f t="shared" si="462"/>
        <v>0</v>
      </c>
      <c r="X2442" s="44">
        <f t="shared" si="463"/>
        <v>0</v>
      </c>
      <c r="Y2442" s="44">
        <f t="shared" si="464"/>
        <v>0</v>
      </c>
      <c r="Z2442" s="44">
        <f t="shared" si="465"/>
        <v>8678.6266202090592</v>
      </c>
      <c r="AA2442" s="44">
        <f t="shared" si="466"/>
        <v>0</v>
      </c>
      <c r="AB2442" s="44">
        <f t="shared" si="467"/>
        <v>0</v>
      </c>
      <c r="AC2442" s="44">
        <f t="shared" si="468"/>
        <v>0</v>
      </c>
      <c r="AD2442" s="44">
        <f t="shared" si="469"/>
        <v>0</v>
      </c>
      <c r="AE2442" s="12">
        <f t="shared" si="470"/>
        <v>8678.6266202090592</v>
      </c>
    </row>
    <row r="2443" spans="1:31" ht="12.6" hidden="1" customHeight="1" x14ac:dyDescent="0.2">
      <c r="A2443" s="26" t="s">
        <v>3233</v>
      </c>
      <c r="B2443" s="19"/>
      <c r="C2443" s="19"/>
      <c r="D2443" s="20"/>
      <c r="E2443" s="21"/>
      <c r="F2443" s="22"/>
      <c r="G2443" s="21"/>
      <c r="H2443" s="22"/>
      <c r="I2443" s="20"/>
      <c r="J2443" s="20"/>
      <c r="K2443" s="20"/>
      <c r="L2443" s="20"/>
      <c r="M2443" s="20"/>
      <c r="N2443" s="20">
        <v>155</v>
      </c>
      <c r="O2443" s="20">
        <v>155</v>
      </c>
      <c r="P2443" s="23" t="str">
        <f>VLOOKUP(A2443,'ИЗ ОСНОВЫ НОМЕНКЛАТУР'!D:E,2,0)</f>
        <v>Навесы мебельные (петли)</v>
      </c>
      <c r="Q2443" s="23" t="str">
        <f>VLOOKUP(A2443,'ИЗ ОСНОВЫ НОМЕНКЛАТУР'!D:F,3,0)</f>
        <v>Градусный</v>
      </c>
      <c r="R2443" s="40">
        <f>VLOOKUP(A:A,'ИЗ ОСНОВЫ НОМЕНКЛАТУР'!D:G,4,0)</f>
        <v>78.941818181818178</v>
      </c>
      <c r="S2443" s="12" t="str">
        <f>VLOOKUP(A:A,'ИЗ ОСНОВЫ НОМЕНКЛАТУР'!D:H,5,0)</f>
        <v>C</v>
      </c>
      <c r="T2443" s="44">
        <f t="shared" si="459"/>
        <v>0</v>
      </c>
      <c r="U2443" s="44">
        <f t="shared" si="460"/>
        <v>0</v>
      </c>
      <c r="V2443" s="44">
        <f t="shared" si="461"/>
        <v>0</v>
      </c>
      <c r="W2443" s="44">
        <f t="shared" si="462"/>
        <v>0</v>
      </c>
      <c r="X2443" s="44">
        <f t="shared" si="463"/>
        <v>0</v>
      </c>
      <c r="Y2443" s="44">
        <f t="shared" si="464"/>
        <v>0</v>
      </c>
      <c r="Z2443" s="44">
        <f t="shared" si="465"/>
        <v>0</v>
      </c>
      <c r="AA2443" s="44">
        <f t="shared" si="466"/>
        <v>0</v>
      </c>
      <c r="AB2443" s="44">
        <f t="shared" si="467"/>
        <v>0</v>
      </c>
      <c r="AC2443" s="44">
        <f t="shared" si="468"/>
        <v>0</v>
      </c>
      <c r="AD2443" s="44">
        <f t="shared" si="469"/>
        <v>12235.981818181817</v>
      </c>
      <c r="AE2443" s="12">
        <f t="shared" si="470"/>
        <v>12235.981818181817</v>
      </c>
    </row>
    <row r="2444" spans="1:31" ht="12.6" hidden="1" customHeight="1" x14ac:dyDescent="0.2">
      <c r="A2444" s="26" t="s">
        <v>3238</v>
      </c>
      <c r="B2444" s="19"/>
      <c r="C2444" s="19"/>
      <c r="D2444" s="20"/>
      <c r="E2444" s="21"/>
      <c r="F2444" s="22"/>
      <c r="G2444" s="21"/>
      <c r="H2444" s="22"/>
      <c r="I2444" s="20"/>
      <c r="J2444" s="20">
        <v>162</v>
      </c>
      <c r="K2444" s="20"/>
      <c r="L2444" s="20"/>
      <c r="M2444" s="20"/>
      <c r="N2444" s="20"/>
      <c r="O2444" s="20">
        <v>162</v>
      </c>
      <c r="P2444" s="23" t="str">
        <f>VLOOKUP(A2444,'ИЗ ОСНОВЫ НОМЕНКЛАТУР'!D:E,2,0)</f>
        <v>Навесы мебельные (петли)</v>
      </c>
      <c r="Q2444" s="23" t="str">
        <f>VLOOKUP(A2444,'ИЗ ОСНОВЫ НОМЕНКЛАТУР'!D:F,3,0)</f>
        <v>Градусный</v>
      </c>
      <c r="R2444" s="40">
        <f>VLOOKUP(A:A,'ИЗ ОСНОВЫ НОМЕНКЛАТУР'!D:G,4,0)</f>
        <v>61.053559999999997</v>
      </c>
      <c r="S2444" s="12" t="str">
        <f>VLOOKUP(A:A,'ИЗ ОСНОВЫ НОМЕНКЛАТУР'!D:H,5,0)</f>
        <v>C</v>
      </c>
      <c r="T2444" s="44">
        <f t="shared" si="459"/>
        <v>0</v>
      </c>
      <c r="U2444" s="44">
        <f t="shared" si="460"/>
        <v>0</v>
      </c>
      <c r="V2444" s="44">
        <f t="shared" si="461"/>
        <v>0</v>
      </c>
      <c r="W2444" s="44">
        <f t="shared" si="462"/>
        <v>0</v>
      </c>
      <c r="X2444" s="44">
        <f t="shared" si="463"/>
        <v>0</v>
      </c>
      <c r="Y2444" s="44">
        <f t="shared" si="464"/>
        <v>0</v>
      </c>
      <c r="Z2444" s="44">
        <f t="shared" si="465"/>
        <v>9890.6767199999995</v>
      </c>
      <c r="AA2444" s="44">
        <f t="shared" si="466"/>
        <v>0</v>
      </c>
      <c r="AB2444" s="44">
        <f t="shared" si="467"/>
        <v>0</v>
      </c>
      <c r="AC2444" s="44">
        <f t="shared" si="468"/>
        <v>0</v>
      </c>
      <c r="AD2444" s="44">
        <f t="shared" si="469"/>
        <v>0</v>
      </c>
      <c r="AE2444" s="12">
        <f t="shared" si="470"/>
        <v>9890.6767199999995</v>
      </c>
    </row>
    <row r="2445" spans="1:31" ht="12.6" hidden="1" customHeight="1" x14ac:dyDescent="0.2">
      <c r="A2445" s="26" t="s">
        <v>1994</v>
      </c>
      <c r="B2445" s="19"/>
      <c r="C2445" s="19"/>
      <c r="D2445" s="20"/>
      <c r="E2445" s="20">
        <v>348</v>
      </c>
      <c r="F2445" s="20"/>
      <c r="G2445" s="21"/>
      <c r="H2445" s="22"/>
      <c r="I2445" s="20"/>
      <c r="J2445" s="20">
        <v>583</v>
      </c>
      <c r="K2445" s="20"/>
      <c r="L2445" s="20">
        <v>312</v>
      </c>
      <c r="M2445" s="20"/>
      <c r="N2445" s="20">
        <v>467</v>
      </c>
      <c r="O2445" s="20">
        <v>1710</v>
      </c>
      <c r="P2445" s="23" t="str">
        <f>VLOOKUP(A2445,'ИЗ ОСНОВЫ НОМЕНКЛАТУР'!D:E,2,0)</f>
        <v>Крепежные системы</v>
      </c>
      <c r="Q2445" s="23" t="str">
        <f>VLOOKUP(A2445,'ИЗ ОСНОВЫ НОМЕНКЛАТУР'!D:F,3,0)</f>
        <v>Крепежные пластины</v>
      </c>
      <c r="R2445" s="40">
        <f>VLOOKUP(A:A,'ИЗ ОСНОВЫ НОМЕНКЛАТУР'!D:G,4,0)</f>
        <v>69.443217092337918</v>
      </c>
      <c r="S2445" s="12" t="str">
        <f>VLOOKUP(A:A,'ИЗ ОСНОВЫ НОМЕНКЛАТУР'!D:H,5,0)</f>
        <v>C</v>
      </c>
      <c r="T2445" s="44">
        <f t="shared" si="459"/>
        <v>0</v>
      </c>
      <c r="U2445" s="44">
        <f t="shared" si="460"/>
        <v>24166.239548133595</v>
      </c>
      <c r="V2445" s="44">
        <f t="shared" si="461"/>
        <v>0</v>
      </c>
      <c r="W2445" s="44">
        <f t="shared" si="462"/>
        <v>0</v>
      </c>
      <c r="X2445" s="44">
        <f t="shared" si="463"/>
        <v>0</v>
      </c>
      <c r="Y2445" s="44">
        <f t="shared" si="464"/>
        <v>0</v>
      </c>
      <c r="Z2445" s="44">
        <f t="shared" si="465"/>
        <v>40485.395564833008</v>
      </c>
      <c r="AA2445" s="44">
        <f t="shared" si="466"/>
        <v>0</v>
      </c>
      <c r="AB2445" s="44">
        <f t="shared" si="467"/>
        <v>21666.283732809432</v>
      </c>
      <c r="AC2445" s="44">
        <f t="shared" si="468"/>
        <v>0</v>
      </c>
      <c r="AD2445" s="44">
        <f t="shared" si="469"/>
        <v>32429.982382121809</v>
      </c>
      <c r="AE2445" s="12">
        <f t="shared" si="470"/>
        <v>118747.90122789785</v>
      </c>
    </row>
    <row r="2446" spans="1:31" ht="12.6" hidden="1" customHeight="1" x14ac:dyDescent="0.2">
      <c r="A2446" s="26" t="s">
        <v>3237</v>
      </c>
      <c r="B2446" s="19"/>
      <c r="C2446" s="19"/>
      <c r="D2446" s="20"/>
      <c r="E2446" s="21"/>
      <c r="F2446" s="22"/>
      <c r="G2446" s="21"/>
      <c r="H2446" s="22"/>
      <c r="I2446" s="20"/>
      <c r="J2446" s="20"/>
      <c r="K2446" s="20"/>
      <c r="L2446" s="20"/>
      <c r="M2446" s="20"/>
      <c r="N2446" s="20">
        <v>343</v>
      </c>
      <c r="O2446" s="20">
        <v>343</v>
      </c>
      <c r="P2446" s="23" t="str">
        <f>VLOOKUP(A2446,'ИЗ ОСНОВЫ НОМЕНКЛАТУР'!D:E,2,0)</f>
        <v>Навесы мебельные (петли)</v>
      </c>
      <c r="Q2446" s="23" t="str">
        <f>VLOOKUP(A2446,'ИЗ ОСНОВЫ НОМЕНКЛАТУР'!D:F,3,0)</f>
        <v>Градусный</v>
      </c>
      <c r="R2446" s="40">
        <f>VLOOKUP(A:A,'ИЗ ОСНОВЫ НОМЕНКЛАТУР'!D:G,4,0)</f>
        <v>268.15391304347827</v>
      </c>
      <c r="S2446" s="12" t="str">
        <f>VLOOKUP(A:A,'ИЗ ОСНОВЫ НОМЕНКЛАТУР'!D:H,5,0)</f>
        <v>C</v>
      </c>
      <c r="T2446" s="44">
        <f t="shared" si="459"/>
        <v>0</v>
      </c>
      <c r="U2446" s="44">
        <f t="shared" si="460"/>
        <v>0</v>
      </c>
      <c r="V2446" s="44">
        <f t="shared" si="461"/>
        <v>0</v>
      </c>
      <c r="W2446" s="44">
        <f t="shared" si="462"/>
        <v>0</v>
      </c>
      <c r="X2446" s="44">
        <f t="shared" si="463"/>
        <v>0</v>
      </c>
      <c r="Y2446" s="44">
        <f t="shared" si="464"/>
        <v>0</v>
      </c>
      <c r="Z2446" s="44">
        <f t="shared" si="465"/>
        <v>0</v>
      </c>
      <c r="AA2446" s="44">
        <f t="shared" si="466"/>
        <v>0</v>
      </c>
      <c r="AB2446" s="44">
        <f t="shared" si="467"/>
        <v>0</v>
      </c>
      <c r="AC2446" s="44">
        <f t="shared" si="468"/>
        <v>0</v>
      </c>
      <c r="AD2446" s="44">
        <f t="shared" si="469"/>
        <v>91976.79217391304</v>
      </c>
      <c r="AE2446" s="12">
        <f t="shared" si="470"/>
        <v>91976.79217391304</v>
      </c>
    </row>
    <row r="2447" spans="1:31" ht="12.6" hidden="1" customHeight="1" x14ac:dyDescent="0.2">
      <c r="A2447" s="26" t="s">
        <v>4711</v>
      </c>
      <c r="B2447" s="19"/>
      <c r="C2447" s="19"/>
      <c r="D2447" s="20"/>
      <c r="E2447" s="21"/>
      <c r="F2447" s="22"/>
      <c r="G2447" s="21"/>
      <c r="H2447" s="22"/>
      <c r="I2447" s="20"/>
      <c r="J2447" s="20">
        <v>212</v>
      </c>
      <c r="K2447" s="20"/>
      <c r="L2447" s="20"/>
      <c r="M2447" s="20"/>
      <c r="N2447" s="20"/>
      <c r="O2447" s="20">
        <v>212</v>
      </c>
      <c r="P2447" s="23" t="str">
        <f>VLOOKUP(A2447,'ИЗ ОСНОВЫ НОМЕНКЛАТУР'!D:E,2,0)</f>
        <v>Навесы мебельные (петли)</v>
      </c>
      <c r="Q2447" s="23" t="str">
        <f>VLOOKUP(A2447,'ИЗ ОСНОВЫ НОМЕНКЛАТУР'!D:F,3,0)</f>
        <v>Градусный</v>
      </c>
      <c r="R2447" s="40">
        <f>VLOOKUP(A:A,'ИЗ ОСНОВЫ НОМЕНКЛАТУР'!D:G,4,0)</f>
        <v>133.03773584905662</v>
      </c>
      <c r="S2447" s="12" t="str">
        <f>VLOOKUP(A:A,'ИЗ ОСНОВЫ НОМЕНКЛАТУР'!D:H,5,0)</f>
        <v>C</v>
      </c>
      <c r="T2447" s="44">
        <f t="shared" si="459"/>
        <v>0</v>
      </c>
      <c r="U2447" s="44">
        <f t="shared" si="460"/>
        <v>0</v>
      </c>
      <c r="V2447" s="44">
        <f t="shared" si="461"/>
        <v>0</v>
      </c>
      <c r="W2447" s="44">
        <f t="shared" si="462"/>
        <v>0</v>
      </c>
      <c r="X2447" s="44">
        <f t="shared" si="463"/>
        <v>0</v>
      </c>
      <c r="Y2447" s="44">
        <f t="shared" si="464"/>
        <v>0</v>
      </c>
      <c r="Z2447" s="44">
        <f t="shared" si="465"/>
        <v>28204.000000000004</v>
      </c>
      <c r="AA2447" s="44">
        <f t="shared" si="466"/>
        <v>0</v>
      </c>
      <c r="AB2447" s="44">
        <f t="shared" si="467"/>
        <v>0</v>
      </c>
      <c r="AC2447" s="44">
        <f t="shared" si="468"/>
        <v>0</v>
      </c>
      <c r="AD2447" s="44">
        <f t="shared" si="469"/>
        <v>0</v>
      </c>
      <c r="AE2447" s="12">
        <f t="shared" si="470"/>
        <v>28204.000000000004</v>
      </c>
    </row>
    <row r="2448" spans="1:31" ht="12.6" hidden="1" customHeight="1" x14ac:dyDescent="0.2">
      <c r="A2448" s="26" t="s">
        <v>4712</v>
      </c>
      <c r="B2448" s="19"/>
      <c r="C2448" s="19"/>
      <c r="D2448" s="20"/>
      <c r="E2448" s="20">
        <v>237</v>
      </c>
      <c r="F2448" s="20"/>
      <c r="G2448" s="21"/>
      <c r="H2448" s="22"/>
      <c r="I2448" s="20"/>
      <c r="J2448" s="20">
        <v>108</v>
      </c>
      <c r="K2448" s="20"/>
      <c r="L2448" s="20"/>
      <c r="M2448" s="20"/>
      <c r="N2448" s="20"/>
      <c r="O2448" s="20">
        <v>345</v>
      </c>
      <c r="P2448" s="23" t="str">
        <f>VLOOKUP(A2448,'ИЗ ОСНОВЫ НОМЕНКЛАТУР'!D:E,2,0)</f>
        <v>Навесы мебельные (петли)</v>
      </c>
      <c r="Q2448" s="23" t="str">
        <f>VLOOKUP(A2448,'ИЗ ОСНОВЫ НОМЕНКЛАТУР'!D:F,3,0)</f>
        <v>Градусный</v>
      </c>
      <c r="R2448" s="40">
        <f>VLOOKUP(A:A,'ИЗ ОСНОВЫ НОМЕНКЛАТУР'!D:G,4,0)</f>
        <v>139.11014492753623</v>
      </c>
      <c r="S2448" s="12" t="str">
        <f>VLOOKUP(A:A,'ИЗ ОСНОВЫ НОМЕНКЛАТУР'!D:H,5,0)</f>
        <v>C</v>
      </c>
      <c r="T2448" s="44">
        <f t="shared" si="459"/>
        <v>0</v>
      </c>
      <c r="U2448" s="44">
        <f t="shared" si="460"/>
        <v>32969.104347826084</v>
      </c>
      <c r="V2448" s="44">
        <f t="shared" si="461"/>
        <v>0</v>
      </c>
      <c r="W2448" s="44">
        <f t="shared" si="462"/>
        <v>0</v>
      </c>
      <c r="X2448" s="44">
        <f t="shared" si="463"/>
        <v>0</v>
      </c>
      <c r="Y2448" s="44">
        <f t="shared" si="464"/>
        <v>0</v>
      </c>
      <c r="Z2448" s="44">
        <f t="shared" si="465"/>
        <v>15023.895652173913</v>
      </c>
      <c r="AA2448" s="44">
        <f t="shared" si="466"/>
        <v>0</v>
      </c>
      <c r="AB2448" s="44">
        <f t="shared" si="467"/>
        <v>0</v>
      </c>
      <c r="AC2448" s="44">
        <f t="shared" si="468"/>
        <v>0</v>
      </c>
      <c r="AD2448" s="44">
        <f t="shared" si="469"/>
        <v>0</v>
      </c>
      <c r="AE2448" s="12">
        <f t="shared" si="470"/>
        <v>47993</v>
      </c>
    </row>
    <row r="2449" spans="1:31" ht="12.6" hidden="1" customHeight="1" x14ac:dyDescent="0.2">
      <c r="A2449" s="26" t="s">
        <v>3232</v>
      </c>
      <c r="B2449" s="19"/>
      <c r="C2449" s="19"/>
      <c r="D2449" s="20"/>
      <c r="E2449" s="20">
        <v>157</v>
      </c>
      <c r="F2449" s="20"/>
      <c r="G2449" s="21"/>
      <c r="H2449" s="22"/>
      <c r="I2449" s="20"/>
      <c r="J2449" s="20"/>
      <c r="K2449" s="20"/>
      <c r="L2449" s="20"/>
      <c r="M2449" s="20"/>
      <c r="N2449" s="20"/>
      <c r="O2449" s="20">
        <v>157</v>
      </c>
      <c r="P2449" s="23" t="str">
        <f>VLOOKUP(A2449,'ИЗ ОСНОВЫ НОМЕНКЛАТУР'!D:E,2,0)</f>
        <v>Навесы мебельные (петли)</v>
      </c>
      <c r="Q2449" s="23" t="str">
        <f>VLOOKUP(A2449,'ИЗ ОСНОВЫ НОМЕНКЛАТУР'!D:F,3,0)</f>
        <v>Градусный</v>
      </c>
      <c r="R2449" s="40">
        <f>VLOOKUP(A:A,'ИЗ ОСНОВЫ НОМЕНКЛАТУР'!D:G,4,0)</f>
        <v>141.88</v>
      </c>
      <c r="S2449" s="12" t="str">
        <f>VLOOKUP(A:A,'ИЗ ОСНОВЫ НОМЕНКЛАТУР'!D:H,5,0)</f>
        <v>C</v>
      </c>
      <c r="T2449" s="44">
        <f t="shared" si="459"/>
        <v>0</v>
      </c>
      <c r="U2449" s="44">
        <f t="shared" si="460"/>
        <v>22275.16</v>
      </c>
      <c r="V2449" s="44">
        <f t="shared" si="461"/>
        <v>0</v>
      </c>
      <c r="W2449" s="44">
        <f t="shared" si="462"/>
        <v>0</v>
      </c>
      <c r="X2449" s="44">
        <f t="shared" si="463"/>
        <v>0</v>
      </c>
      <c r="Y2449" s="44">
        <f t="shared" si="464"/>
        <v>0</v>
      </c>
      <c r="Z2449" s="44">
        <f t="shared" si="465"/>
        <v>0</v>
      </c>
      <c r="AA2449" s="44">
        <f t="shared" si="466"/>
        <v>0</v>
      </c>
      <c r="AB2449" s="44">
        <f t="shared" si="467"/>
        <v>0</v>
      </c>
      <c r="AC2449" s="44">
        <f t="shared" si="468"/>
        <v>0</v>
      </c>
      <c r="AD2449" s="44">
        <f t="shared" si="469"/>
        <v>0</v>
      </c>
      <c r="AE2449" s="12">
        <f t="shared" si="470"/>
        <v>22275.16</v>
      </c>
    </row>
    <row r="2450" spans="1:31" ht="12.6" hidden="1" customHeight="1" x14ac:dyDescent="0.2">
      <c r="A2450" s="26" t="s">
        <v>4713</v>
      </c>
      <c r="B2450" s="19"/>
      <c r="C2450" s="19"/>
      <c r="D2450" s="20"/>
      <c r="E2450" s="21"/>
      <c r="F2450" s="22"/>
      <c r="G2450" s="21"/>
      <c r="H2450" s="22"/>
      <c r="I2450" s="20"/>
      <c r="J2450" s="20"/>
      <c r="K2450" s="20"/>
      <c r="L2450" s="20"/>
      <c r="M2450" s="20"/>
      <c r="N2450" s="20">
        <v>1</v>
      </c>
      <c r="O2450" s="20">
        <v>1</v>
      </c>
      <c r="P2450" s="23" t="str">
        <f>VLOOKUP(A2450,'ИЗ ОСНОВЫ НОМЕНКЛАТУР'!D:E,2,0)</f>
        <v>Инструменты и расходные материалы</v>
      </c>
      <c r="Q2450" s="23" t="str">
        <f>VLOOKUP(A2450,'ИЗ ОСНОВЫ НОМЕНКЛАТУР'!D:F,3,0)</f>
        <v>Пилы</v>
      </c>
      <c r="R2450" s="40">
        <f>VLOOKUP(A:A,'ИЗ ОСНОВЫ НОМЕНКЛАТУР'!D:G,4,0)</f>
        <v>63999</v>
      </c>
      <c r="S2450" s="12" t="str">
        <f>VLOOKUP(A:A,'ИЗ ОСНОВЫ НОМЕНКЛАТУР'!D:H,5,0)</f>
        <v>C</v>
      </c>
      <c r="T2450" s="44">
        <f t="shared" si="459"/>
        <v>0</v>
      </c>
      <c r="U2450" s="44">
        <f t="shared" si="460"/>
        <v>0</v>
      </c>
      <c r="V2450" s="44">
        <f t="shared" si="461"/>
        <v>0</v>
      </c>
      <c r="W2450" s="44">
        <f t="shared" si="462"/>
        <v>0</v>
      </c>
      <c r="X2450" s="44">
        <f t="shared" si="463"/>
        <v>0</v>
      </c>
      <c r="Y2450" s="44">
        <f t="shared" si="464"/>
        <v>0</v>
      </c>
      <c r="Z2450" s="44">
        <f t="shared" si="465"/>
        <v>0</v>
      </c>
      <c r="AA2450" s="44">
        <f t="shared" si="466"/>
        <v>0</v>
      </c>
      <c r="AB2450" s="44">
        <f t="shared" si="467"/>
        <v>0</v>
      </c>
      <c r="AC2450" s="44">
        <f t="shared" si="468"/>
        <v>0</v>
      </c>
      <c r="AD2450" s="44">
        <f t="shared" si="469"/>
        <v>63999</v>
      </c>
      <c r="AE2450" s="12">
        <f t="shared" si="470"/>
        <v>63999</v>
      </c>
    </row>
    <row r="2451" spans="1:31" ht="12.6" hidden="1" customHeight="1" x14ac:dyDescent="0.2">
      <c r="A2451" s="26" t="s">
        <v>4714</v>
      </c>
      <c r="B2451" s="19"/>
      <c r="C2451" s="19"/>
      <c r="D2451" s="20"/>
      <c r="E2451" s="21"/>
      <c r="F2451" s="22"/>
      <c r="G2451" s="21"/>
      <c r="H2451" s="22"/>
      <c r="I2451" s="20"/>
      <c r="J2451" s="20"/>
      <c r="K2451" s="20"/>
      <c r="L2451" s="20"/>
      <c r="M2451" s="20"/>
      <c r="N2451" s="20">
        <v>1</v>
      </c>
      <c r="O2451" s="20">
        <v>1</v>
      </c>
      <c r="P2451" s="23" t="str">
        <f>VLOOKUP(A2451,'ИЗ ОСНОВЫ НОМЕНКЛАТУР'!D:E,2,0)</f>
        <v>Инструменты и расходные материалы</v>
      </c>
      <c r="Q2451" s="23" t="str">
        <f>VLOOKUP(A2451,'ИЗ ОСНОВЫ НОМЕНКЛАТУР'!D:F,3,0)</f>
        <v>Пилы</v>
      </c>
      <c r="R2451" s="40">
        <f>VLOOKUP(A:A,'ИЗ ОСНОВЫ НОМЕНКЛАТУР'!D:G,4,0)</f>
        <v>25029</v>
      </c>
      <c r="S2451" s="12" t="str">
        <f>VLOOKUP(A:A,'ИЗ ОСНОВЫ НОМЕНКЛАТУР'!D:H,5,0)</f>
        <v>C</v>
      </c>
      <c r="T2451" s="44">
        <f t="shared" si="459"/>
        <v>0</v>
      </c>
      <c r="U2451" s="44">
        <f t="shared" si="460"/>
        <v>0</v>
      </c>
      <c r="V2451" s="44">
        <f t="shared" si="461"/>
        <v>0</v>
      </c>
      <c r="W2451" s="44">
        <f t="shared" si="462"/>
        <v>0</v>
      </c>
      <c r="X2451" s="44">
        <f t="shared" si="463"/>
        <v>0</v>
      </c>
      <c r="Y2451" s="44">
        <f t="shared" si="464"/>
        <v>0</v>
      </c>
      <c r="Z2451" s="44">
        <f t="shared" si="465"/>
        <v>0</v>
      </c>
      <c r="AA2451" s="44">
        <f t="shared" si="466"/>
        <v>0</v>
      </c>
      <c r="AB2451" s="44">
        <f t="shared" si="467"/>
        <v>0</v>
      </c>
      <c r="AC2451" s="44">
        <f t="shared" si="468"/>
        <v>0</v>
      </c>
      <c r="AD2451" s="44">
        <f t="shared" si="469"/>
        <v>25029</v>
      </c>
      <c r="AE2451" s="12">
        <f t="shared" si="470"/>
        <v>25029</v>
      </c>
    </row>
    <row r="2452" spans="1:31" ht="12.6" hidden="1" customHeight="1" x14ac:dyDescent="0.2">
      <c r="A2452" s="26" t="s">
        <v>3391</v>
      </c>
      <c r="B2452" s="19"/>
      <c r="C2452" s="19"/>
      <c r="D2452" s="20"/>
      <c r="E2452" s="21"/>
      <c r="F2452" s="22"/>
      <c r="G2452" s="21"/>
      <c r="H2452" s="22"/>
      <c r="I2452" s="20"/>
      <c r="J2452" s="20"/>
      <c r="K2452" s="20"/>
      <c r="L2452" s="20">
        <v>1</v>
      </c>
      <c r="M2452" s="20"/>
      <c r="N2452" s="20"/>
      <c r="O2452" s="20">
        <v>1</v>
      </c>
      <c r="P2452" s="23" t="str">
        <f>VLOOKUP(A2452,'ИЗ ОСНОВЫ НОМЕНКЛАТУР'!D:E,2,0)</f>
        <v>Инструменты и расходные материалы</v>
      </c>
      <c r="Q2452" s="23" t="str">
        <f>VLOOKUP(A2452,'ИЗ ОСНОВЫ НОМЕНКЛАТУР'!D:F,3,0)</f>
        <v>Электроинструменты</v>
      </c>
      <c r="R2452" s="40">
        <f>VLOOKUP(A:A,'ИЗ ОСНОВЫ НОМЕНКЛАТУР'!D:G,4,0)</f>
        <v>36960.080000000002</v>
      </c>
      <c r="S2452" s="12" t="str">
        <f>VLOOKUP(A:A,'ИЗ ОСНОВЫ НОМЕНКЛАТУР'!D:H,5,0)</f>
        <v>C</v>
      </c>
      <c r="T2452" s="44">
        <f t="shared" si="459"/>
        <v>0</v>
      </c>
      <c r="U2452" s="44">
        <f t="shared" si="460"/>
        <v>0</v>
      </c>
      <c r="V2452" s="44">
        <f t="shared" si="461"/>
        <v>0</v>
      </c>
      <c r="W2452" s="44">
        <f t="shared" si="462"/>
        <v>0</v>
      </c>
      <c r="X2452" s="44">
        <f t="shared" si="463"/>
        <v>0</v>
      </c>
      <c r="Y2452" s="44">
        <f t="shared" si="464"/>
        <v>0</v>
      </c>
      <c r="Z2452" s="44">
        <f t="shared" si="465"/>
        <v>0</v>
      </c>
      <c r="AA2452" s="44">
        <f t="shared" si="466"/>
        <v>0</v>
      </c>
      <c r="AB2452" s="44">
        <f t="shared" si="467"/>
        <v>36960.080000000002</v>
      </c>
      <c r="AC2452" s="44">
        <f t="shared" si="468"/>
        <v>0</v>
      </c>
      <c r="AD2452" s="44">
        <f t="shared" si="469"/>
        <v>0</v>
      </c>
      <c r="AE2452" s="12">
        <f t="shared" si="470"/>
        <v>36960.080000000002</v>
      </c>
    </row>
    <row r="2453" spans="1:31" ht="12.6" hidden="1" customHeight="1" x14ac:dyDescent="0.2">
      <c r="A2453" s="26" t="s">
        <v>4715</v>
      </c>
      <c r="B2453" s="19"/>
      <c r="C2453" s="19"/>
      <c r="D2453" s="20"/>
      <c r="E2453" s="21"/>
      <c r="F2453" s="22"/>
      <c r="G2453" s="21"/>
      <c r="H2453" s="22"/>
      <c r="I2453" s="20"/>
      <c r="J2453" s="20"/>
      <c r="K2453" s="20"/>
      <c r="L2453" s="20">
        <v>4</v>
      </c>
      <c r="M2453" s="20"/>
      <c r="N2453" s="20"/>
      <c r="O2453" s="20">
        <v>4</v>
      </c>
      <c r="P2453" s="23" t="str">
        <f>VLOOKUP(A2453,'ИЗ ОСНОВЫ НОМЕНКЛАТУР'!D:E,2,0)</f>
        <v>Инструменты и расходные материалы</v>
      </c>
      <c r="Q2453" s="23" t="str">
        <f>VLOOKUP(A2453,'ИЗ ОСНОВЫ НОМЕНКЛАТУР'!D:F,3,0)</f>
        <v>Пилы</v>
      </c>
      <c r="R2453" s="40">
        <f>VLOOKUP(A:A,'ИЗ ОСНОВЫ НОМЕНКЛАТУР'!D:G,4,0)</f>
        <v>1791</v>
      </c>
      <c r="S2453" s="12" t="str">
        <f>VLOOKUP(A:A,'ИЗ ОСНОВЫ НОМЕНКЛАТУР'!D:H,5,0)</f>
        <v>C</v>
      </c>
      <c r="T2453" s="44">
        <f t="shared" si="459"/>
        <v>0</v>
      </c>
      <c r="U2453" s="44">
        <f t="shared" si="460"/>
        <v>0</v>
      </c>
      <c r="V2453" s="44">
        <f t="shared" si="461"/>
        <v>0</v>
      </c>
      <c r="W2453" s="44">
        <f t="shared" si="462"/>
        <v>0</v>
      </c>
      <c r="X2453" s="44">
        <f t="shared" si="463"/>
        <v>0</v>
      </c>
      <c r="Y2453" s="44">
        <f t="shared" si="464"/>
        <v>0</v>
      </c>
      <c r="Z2453" s="44">
        <f t="shared" si="465"/>
        <v>0</v>
      </c>
      <c r="AA2453" s="44">
        <f t="shared" si="466"/>
        <v>0</v>
      </c>
      <c r="AB2453" s="44">
        <f t="shared" si="467"/>
        <v>7164</v>
      </c>
      <c r="AC2453" s="44">
        <f t="shared" si="468"/>
        <v>0</v>
      </c>
      <c r="AD2453" s="44">
        <f t="shared" si="469"/>
        <v>0</v>
      </c>
      <c r="AE2453" s="12">
        <f t="shared" si="470"/>
        <v>7164</v>
      </c>
    </row>
    <row r="2454" spans="1:31" ht="12.6" hidden="1" customHeight="1" x14ac:dyDescent="0.2">
      <c r="A2454" s="26" t="s">
        <v>3412</v>
      </c>
      <c r="B2454" s="19"/>
      <c r="C2454" s="19"/>
      <c r="D2454" s="20"/>
      <c r="E2454" s="21"/>
      <c r="F2454" s="22"/>
      <c r="G2454" s="21"/>
      <c r="H2454" s="22"/>
      <c r="I2454" s="20"/>
      <c r="J2454" s="20">
        <v>3</v>
      </c>
      <c r="K2454" s="20"/>
      <c r="L2454" s="20">
        <v>2</v>
      </c>
      <c r="M2454" s="20"/>
      <c r="N2454" s="20"/>
      <c r="O2454" s="20">
        <v>5</v>
      </c>
      <c r="P2454" s="23" t="str">
        <f>VLOOKUP(A2454,'ИЗ ОСНОВЫ НОМЕНКЛАТУР'!D:E,2,0)</f>
        <v>Инструменты и расходные материалы</v>
      </c>
      <c r="Q2454" s="23" t="str">
        <f>VLOOKUP(A2454,'ИЗ ОСНОВЫ НОМЕНКЛАТУР'!D:F,3,0)</f>
        <v>Ручные инструменты</v>
      </c>
      <c r="R2454" s="40">
        <f>VLOOKUP(A:A,'ИЗ ОСНОВЫ НОМЕНКЛАТУР'!D:G,4,0)</f>
        <v>2561.9105263157894</v>
      </c>
      <c r="S2454" s="12" t="str">
        <f>VLOOKUP(A:A,'ИЗ ОСНОВЫ НОМЕНКЛАТУР'!D:H,5,0)</f>
        <v>C</v>
      </c>
      <c r="T2454" s="44">
        <f t="shared" si="459"/>
        <v>0</v>
      </c>
      <c r="U2454" s="44">
        <f t="shared" si="460"/>
        <v>0</v>
      </c>
      <c r="V2454" s="44">
        <f t="shared" si="461"/>
        <v>0</v>
      </c>
      <c r="W2454" s="44">
        <f t="shared" si="462"/>
        <v>0</v>
      </c>
      <c r="X2454" s="44">
        <f t="shared" si="463"/>
        <v>0</v>
      </c>
      <c r="Y2454" s="44">
        <f t="shared" si="464"/>
        <v>0</v>
      </c>
      <c r="Z2454" s="44">
        <f t="shared" si="465"/>
        <v>7685.7315789473687</v>
      </c>
      <c r="AA2454" s="44">
        <f t="shared" si="466"/>
        <v>0</v>
      </c>
      <c r="AB2454" s="44">
        <f t="shared" si="467"/>
        <v>5123.8210526315788</v>
      </c>
      <c r="AC2454" s="44">
        <f t="shared" si="468"/>
        <v>0</v>
      </c>
      <c r="AD2454" s="44">
        <f t="shared" si="469"/>
        <v>0</v>
      </c>
      <c r="AE2454" s="12">
        <f t="shared" si="470"/>
        <v>12809.552631578947</v>
      </c>
    </row>
    <row r="2455" spans="1:31" ht="12.6" hidden="1" customHeight="1" x14ac:dyDescent="0.2">
      <c r="A2455" s="26" t="s">
        <v>3436</v>
      </c>
      <c r="B2455" s="19"/>
      <c r="C2455" s="19"/>
      <c r="D2455" s="20"/>
      <c r="E2455" s="21"/>
      <c r="F2455" s="22"/>
      <c r="G2455" s="21"/>
      <c r="H2455" s="22"/>
      <c r="I2455" s="20"/>
      <c r="J2455" s="20"/>
      <c r="K2455" s="20"/>
      <c r="L2455" s="20">
        <v>6</v>
      </c>
      <c r="M2455" s="20"/>
      <c r="N2455" s="20"/>
      <c r="O2455" s="20">
        <v>6</v>
      </c>
      <c r="P2455" s="23" t="str">
        <f>VLOOKUP(A2455,'ИЗ ОСНОВЫ НОМЕНКЛАТУР'!D:E,2,0)</f>
        <v>Инструменты и расходные материалы</v>
      </c>
      <c r="Q2455" s="23" t="str">
        <f>VLOOKUP(A2455,'ИЗ ОСНОВЫ НОМЕНКЛАТУР'!D:F,3,0)</f>
        <v>Ручные инструменты</v>
      </c>
      <c r="R2455" s="40">
        <f>VLOOKUP(A:A,'ИЗ ОСНОВЫ НОМЕНКЛАТУР'!D:G,4,0)</f>
        <v>1177.8100000000002</v>
      </c>
      <c r="S2455" s="12" t="str">
        <f>VLOOKUP(A:A,'ИЗ ОСНОВЫ НОМЕНКЛАТУР'!D:H,5,0)</f>
        <v>C</v>
      </c>
      <c r="T2455" s="44">
        <f t="shared" si="459"/>
        <v>0</v>
      </c>
      <c r="U2455" s="44">
        <f t="shared" si="460"/>
        <v>0</v>
      </c>
      <c r="V2455" s="44">
        <f t="shared" si="461"/>
        <v>0</v>
      </c>
      <c r="W2455" s="44">
        <f t="shared" si="462"/>
        <v>0</v>
      </c>
      <c r="X2455" s="44">
        <f t="shared" si="463"/>
        <v>0</v>
      </c>
      <c r="Y2455" s="44">
        <f t="shared" si="464"/>
        <v>0</v>
      </c>
      <c r="Z2455" s="44">
        <f t="shared" si="465"/>
        <v>0</v>
      </c>
      <c r="AA2455" s="44">
        <f t="shared" si="466"/>
        <v>0</v>
      </c>
      <c r="AB2455" s="44">
        <f t="shared" si="467"/>
        <v>7066.8600000000006</v>
      </c>
      <c r="AC2455" s="44">
        <f t="shared" si="468"/>
        <v>0</v>
      </c>
      <c r="AD2455" s="44">
        <f t="shared" si="469"/>
        <v>0</v>
      </c>
      <c r="AE2455" s="12">
        <f t="shared" si="470"/>
        <v>7066.8600000000006</v>
      </c>
    </row>
    <row r="2456" spans="1:31" ht="12.6" hidden="1" customHeight="1" x14ac:dyDescent="0.2">
      <c r="A2456" s="26" t="s">
        <v>3263</v>
      </c>
      <c r="B2456" s="19"/>
      <c r="C2456" s="19"/>
      <c r="D2456" s="20"/>
      <c r="E2456" s="21"/>
      <c r="F2456" s="22"/>
      <c r="G2456" s="21"/>
      <c r="H2456" s="22"/>
      <c r="I2456" s="20"/>
      <c r="J2456" s="20"/>
      <c r="K2456" s="20"/>
      <c r="L2456" s="20">
        <v>55</v>
      </c>
      <c r="M2456" s="20">
        <v>100</v>
      </c>
      <c r="N2456" s="20"/>
      <c r="O2456" s="20">
        <v>155</v>
      </c>
      <c r="P2456" s="23" t="str">
        <f>VLOOKUP(A2456,'ИЗ ОСНОВЫ НОМЕНКЛАТУР'!D:E,2,0)</f>
        <v>Навесы мебельные (петли)</v>
      </c>
      <c r="Q2456" s="23" t="str">
        <f>VLOOKUP(A2456,'ИЗ ОСНОВЫ НОМЕНКЛАТУР'!D:F,3,0)</f>
        <v>Планки</v>
      </c>
      <c r="R2456" s="40">
        <f>VLOOKUP(A:A,'ИЗ ОСНОВЫ НОМЕНКЛАТУР'!D:G,4,0)</f>
        <v>49.09</v>
      </c>
      <c r="S2456" s="12" t="str">
        <f>VLOOKUP(A:A,'ИЗ ОСНОВЫ НОМЕНКЛАТУР'!D:H,5,0)</f>
        <v>C</v>
      </c>
      <c r="T2456" s="44">
        <f t="shared" si="459"/>
        <v>0</v>
      </c>
      <c r="U2456" s="44">
        <f t="shared" si="460"/>
        <v>0</v>
      </c>
      <c r="V2456" s="44">
        <f t="shared" si="461"/>
        <v>0</v>
      </c>
      <c r="W2456" s="44">
        <f t="shared" si="462"/>
        <v>0</v>
      </c>
      <c r="X2456" s="44">
        <f t="shared" si="463"/>
        <v>0</v>
      </c>
      <c r="Y2456" s="44">
        <f t="shared" si="464"/>
        <v>0</v>
      </c>
      <c r="Z2456" s="44">
        <f t="shared" si="465"/>
        <v>0</v>
      </c>
      <c r="AA2456" s="44">
        <f t="shared" si="466"/>
        <v>0</v>
      </c>
      <c r="AB2456" s="44">
        <f t="shared" si="467"/>
        <v>2699.9500000000003</v>
      </c>
      <c r="AC2456" s="44">
        <f t="shared" si="468"/>
        <v>4909</v>
      </c>
      <c r="AD2456" s="44">
        <f t="shared" si="469"/>
        <v>0</v>
      </c>
      <c r="AE2456" s="12">
        <f t="shared" si="470"/>
        <v>7608.9500000000007</v>
      </c>
    </row>
    <row r="2457" spans="1:31" ht="12.6" hidden="1" customHeight="1" x14ac:dyDescent="0.2">
      <c r="A2457" s="26" t="s">
        <v>3262</v>
      </c>
      <c r="B2457" s="19"/>
      <c r="C2457" s="19"/>
      <c r="D2457" s="20"/>
      <c r="E2457" s="21"/>
      <c r="F2457" s="22"/>
      <c r="G2457" s="21"/>
      <c r="H2457" s="22"/>
      <c r="I2457" s="20"/>
      <c r="J2457" s="20"/>
      <c r="K2457" s="20"/>
      <c r="L2457" s="20">
        <v>50</v>
      </c>
      <c r="M2457" s="20"/>
      <c r="N2457" s="20"/>
      <c r="O2457" s="20">
        <v>50</v>
      </c>
      <c r="P2457" s="23" t="str">
        <f>VLOOKUP(A2457,'ИЗ ОСНОВЫ НОМЕНКЛАТУР'!D:E,2,0)</f>
        <v>Навесы мебельные (петли)</v>
      </c>
      <c r="Q2457" s="23" t="str">
        <f>VLOOKUP(A2457,'ИЗ ОСНОВЫ НОМЕНКЛАТУР'!D:F,3,0)</f>
        <v>Планки</v>
      </c>
      <c r="R2457" s="40">
        <f>VLOOKUP(A:A,'ИЗ ОСНОВЫ НОМЕНКЛАТУР'!D:G,4,0)</f>
        <v>41</v>
      </c>
      <c r="S2457" s="12" t="str">
        <f>VLOOKUP(A:A,'ИЗ ОСНОВЫ НОМЕНКЛАТУР'!D:H,5,0)</f>
        <v>C</v>
      </c>
      <c r="T2457" s="44">
        <f t="shared" si="459"/>
        <v>0</v>
      </c>
      <c r="U2457" s="44">
        <f t="shared" si="460"/>
        <v>0</v>
      </c>
      <c r="V2457" s="44">
        <f t="shared" si="461"/>
        <v>0</v>
      </c>
      <c r="W2457" s="44">
        <f t="shared" si="462"/>
        <v>0</v>
      </c>
      <c r="X2457" s="44">
        <f t="shared" si="463"/>
        <v>0</v>
      </c>
      <c r="Y2457" s="44">
        <f t="shared" si="464"/>
        <v>0</v>
      </c>
      <c r="Z2457" s="44">
        <f t="shared" si="465"/>
        <v>0</v>
      </c>
      <c r="AA2457" s="44">
        <f t="shared" si="466"/>
        <v>0</v>
      </c>
      <c r="AB2457" s="44">
        <f t="shared" si="467"/>
        <v>2050</v>
      </c>
      <c r="AC2457" s="44">
        <f t="shared" si="468"/>
        <v>0</v>
      </c>
      <c r="AD2457" s="44">
        <f t="shared" si="469"/>
        <v>0</v>
      </c>
      <c r="AE2457" s="12">
        <f t="shared" si="470"/>
        <v>2050</v>
      </c>
    </row>
    <row r="2458" spans="1:31" ht="12.6" hidden="1" customHeight="1" x14ac:dyDescent="0.2">
      <c r="A2458" s="26" t="s">
        <v>4716</v>
      </c>
      <c r="B2458" s="19"/>
      <c r="C2458" s="19"/>
      <c r="D2458" s="20"/>
      <c r="E2458" s="21"/>
      <c r="F2458" s="22"/>
      <c r="G2458" s="21"/>
      <c r="H2458" s="22"/>
      <c r="I2458" s="20"/>
      <c r="J2458" s="20">
        <v>45</v>
      </c>
      <c r="K2458" s="20"/>
      <c r="L2458" s="20"/>
      <c r="M2458" s="20"/>
      <c r="N2458" s="20"/>
      <c r="O2458" s="20">
        <v>45</v>
      </c>
      <c r="P2458" s="23" t="str">
        <f>VLOOKUP(A2458,'ИЗ ОСНОВЫ НОМЕНКЛАТУР'!D:E,2,0)</f>
        <v>Навесы мебельные (петли)</v>
      </c>
      <c r="Q2458" s="23" t="str">
        <f>VLOOKUP(A2458,'ИЗ ОСНОВЫ НОМЕНКЛАТУР'!D:F,3,0)</f>
        <v>Планки</v>
      </c>
      <c r="R2458" s="40">
        <f>VLOOKUP(A:A,'ИЗ ОСНОВЫ НОМЕНКЛАТУР'!D:G,4,0)</f>
        <v>90</v>
      </c>
      <c r="S2458" s="12" t="str">
        <f>VLOOKUP(A:A,'ИЗ ОСНОВЫ НОМЕНКЛАТУР'!D:H,5,0)</f>
        <v>C</v>
      </c>
      <c r="T2458" s="44">
        <f t="shared" si="459"/>
        <v>0</v>
      </c>
      <c r="U2458" s="44">
        <f t="shared" si="460"/>
        <v>0</v>
      </c>
      <c r="V2458" s="44">
        <f t="shared" si="461"/>
        <v>0</v>
      </c>
      <c r="W2458" s="44">
        <f t="shared" si="462"/>
        <v>0</v>
      </c>
      <c r="X2458" s="44">
        <f t="shared" si="463"/>
        <v>0</v>
      </c>
      <c r="Y2458" s="44">
        <f t="shared" si="464"/>
        <v>0</v>
      </c>
      <c r="Z2458" s="44">
        <f t="shared" si="465"/>
        <v>4050</v>
      </c>
      <c r="AA2458" s="44">
        <f t="shared" si="466"/>
        <v>0</v>
      </c>
      <c r="AB2458" s="44">
        <f t="shared" si="467"/>
        <v>0</v>
      </c>
      <c r="AC2458" s="44">
        <f t="shared" si="468"/>
        <v>0</v>
      </c>
      <c r="AD2458" s="44">
        <f t="shared" si="469"/>
        <v>0</v>
      </c>
      <c r="AE2458" s="12">
        <f t="shared" si="470"/>
        <v>4050</v>
      </c>
    </row>
    <row r="2459" spans="1:31" ht="12.6" hidden="1" customHeight="1" x14ac:dyDescent="0.2">
      <c r="A2459" s="26" t="s">
        <v>4717</v>
      </c>
      <c r="B2459" s="19"/>
      <c r="C2459" s="19"/>
      <c r="D2459" s="20"/>
      <c r="E2459" s="21"/>
      <c r="F2459" s="22"/>
      <c r="G2459" s="21"/>
      <c r="H2459" s="22"/>
      <c r="I2459" s="20"/>
      <c r="J2459" s="20"/>
      <c r="K2459" s="20">
        <v>120</v>
      </c>
      <c r="L2459" s="20"/>
      <c r="M2459" s="20"/>
      <c r="N2459" s="20"/>
      <c r="O2459" s="20">
        <v>120</v>
      </c>
      <c r="P2459" s="23" t="str">
        <f>VLOOKUP(A2459,'ИЗ ОСНОВЫ НОМЕНКЛАТУР'!D:E,2,0)</f>
        <v>Аксессуары для шкафов</v>
      </c>
      <c r="Q2459" s="23" t="str">
        <f>VLOOKUP(A2459,'ИЗ ОСНОВЫ НОМЕНКЛАТУР'!D:F,3,0)</f>
        <v>Шкаф/шкаф-купе наполнение (бренд Aristo)</v>
      </c>
      <c r="R2459" s="40">
        <f>VLOOKUP(A:A,'ИЗ ОСНОВЫ НОМЕНКЛАТУР'!D:G,4,0)</f>
        <v>98.65</v>
      </c>
      <c r="S2459" s="12" t="str">
        <f>VLOOKUP(A:A,'ИЗ ОСНОВЫ НОМЕНКЛАТУР'!D:H,5,0)</f>
        <v>C</v>
      </c>
      <c r="T2459" s="44">
        <f t="shared" si="459"/>
        <v>0</v>
      </c>
      <c r="U2459" s="44">
        <f t="shared" si="460"/>
        <v>0</v>
      </c>
      <c r="V2459" s="44">
        <f t="shared" si="461"/>
        <v>0</v>
      </c>
      <c r="W2459" s="44">
        <f t="shared" si="462"/>
        <v>0</v>
      </c>
      <c r="X2459" s="44">
        <f t="shared" si="463"/>
        <v>0</v>
      </c>
      <c r="Y2459" s="44">
        <f t="shared" si="464"/>
        <v>0</v>
      </c>
      <c r="Z2459" s="44">
        <f t="shared" si="465"/>
        <v>0</v>
      </c>
      <c r="AA2459" s="44">
        <f t="shared" si="466"/>
        <v>11838</v>
      </c>
      <c r="AB2459" s="44">
        <f t="shared" si="467"/>
        <v>0</v>
      </c>
      <c r="AC2459" s="44">
        <f t="shared" si="468"/>
        <v>0</v>
      </c>
      <c r="AD2459" s="44">
        <f t="shared" si="469"/>
        <v>0</v>
      </c>
      <c r="AE2459" s="12">
        <f t="shared" si="470"/>
        <v>11838</v>
      </c>
    </row>
    <row r="2460" spans="1:31" ht="12.6" hidden="1" customHeight="1" x14ac:dyDescent="0.2">
      <c r="A2460" s="26" t="s">
        <v>2013</v>
      </c>
      <c r="B2460" s="19"/>
      <c r="C2460" s="19"/>
      <c r="D2460" s="20"/>
      <c r="E2460" s="21"/>
      <c r="F2460" s="22"/>
      <c r="G2460" s="21"/>
      <c r="H2460" s="22"/>
      <c r="I2460" s="20"/>
      <c r="J2460" s="20"/>
      <c r="K2460" s="20"/>
      <c r="L2460" s="20">
        <v>8</v>
      </c>
      <c r="M2460" s="20"/>
      <c r="N2460" s="20"/>
      <c r="O2460" s="20">
        <v>8</v>
      </c>
      <c r="P2460" s="23" t="str">
        <f>VLOOKUP(A2460,'ИЗ ОСНОВЫ НОМЕНКЛАТУР'!D:E,2,0)</f>
        <v>Крепежные системы</v>
      </c>
      <c r="Q2460" s="23" t="str">
        <f>VLOOKUP(A2460,'ИЗ ОСНОВЫ НОМЕНКЛАТУР'!D:F,3,0)</f>
        <v>Крепежные пластины</v>
      </c>
      <c r="R2460" s="40">
        <f>VLOOKUP(A:A,'ИЗ ОСНОВЫ НОМЕНКЛАТУР'!D:G,4,0)</f>
        <v>189.63907172995781</v>
      </c>
      <c r="S2460" s="12" t="str">
        <f>VLOOKUP(A:A,'ИЗ ОСНОВЫ НОМЕНКЛАТУР'!D:H,5,0)</f>
        <v>C</v>
      </c>
      <c r="T2460" s="44">
        <f t="shared" si="459"/>
        <v>0</v>
      </c>
      <c r="U2460" s="44">
        <f t="shared" si="460"/>
        <v>0</v>
      </c>
      <c r="V2460" s="44">
        <f t="shared" si="461"/>
        <v>0</v>
      </c>
      <c r="W2460" s="44">
        <f t="shared" si="462"/>
        <v>0</v>
      </c>
      <c r="X2460" s="44">
        <f t="shared" si="463"/>
        <v>0</v>
      </c>
      <c r="Y2460" s="44">
        <f t="shared" si="464"/>
        <v>0</v>
      </c>
      <c r="Z2460" s="44">
        <f t="shared" si="465"/>
        <v>0</v>
      </c>
      <c r="AA2460" s="44">
        <f t="shared" si="466"/>
        <v>0</v>
      </c>
      <c r="AB2460" s="44">
        <f t="shared" si="467"/>
        <v>1517.1125738396624</v>
      </c>
      <c r="AC2460" s="44">
        <f t="shared" si="468"/>
        <v>0</v>
      </c>
      <c r="AD2460" s="44">
        <f t="shared" si="469"/>
        <v>0</v>
      </c>
      <c r="AE2460" s="12">
        <f t="shared" si="470"/>
        <v>1517.1125738396624</v>
      </c>
    </row>
    <row r="2461" spans="1:31" ht="12.6" hidden="1" customHeight="1" x14ac:dyDescent="0.2">
      <c r="A2461" s="26" t="s">
        <v>1996</v>
      </c>
      <c r="B2461" s="19"/>
      <c r="C2461" s="19"/>
      <c r="D2461" s="20"/>
      <c r="E2461" s="20">
        <v>358</v>
      </c>
      <c r="F2461" s="20"/>
      <c r="G2461" s="21"/>
      <c r="H2461" s="22"/>
      <c r="I2461" s="20">
        <v>4000</v>
      </c>
      <c r="J2461" s="20">
        <v>28</v>
      </c>
      <c r="K2461" s="20">
        <v>2000</v>
      </c>
      <c r="L2461" s="20"/>
      <c r="M2461" s="20"/>
      <c r="N2461" s="20">
        <v>4362</v>
      </c>
      <c r="O2461" s="20">
        <v>10748</v>
      </c>
      <c r="P2461" s="23" t="str">
        <f>VLOOKUP(A2461,'ИЗ ОСНОВЫ НОМЕНКЛАТУР'!D:E,2,0)</f>
        <v>Крепежные системы</v>
      </c>
      <c r="Q2461" s="23" t="str">
        <f>VLOOKUP(A2461,'ИЗ ОСНОВЫ НОМЕНКЛАТУР'!D:F,3,0)</f>
        <v>Крепежные пластины</v>
      </c>
      <c r="R2461" s="40">
        <f>VLOOKUP(A:A,'ИЗ ОСНОВЫ НОМЕНКЛАТУР'!D:G,4,0)</f>
        <v>13.517937523522772</v>
      </c>
      <c r="S2461" s="12" t="str">
        <f>VLOOKUP(A:A,'ИЗ ОСНОВЫ НОМЕНКЛАТУР'!D:H,5,0)</f>
        <v>C</v>
      </c>
      <c r="T2461" s="44">
        <f t="shared" si="459"/>
        <v>0</v>
      </c>
      <c r="U2461" s="44">
        <f t="shared" si="460"/>
        <v>4839.4216334211524</v>
      </c>
      <c r="V2461" s="44">
        <f t="shared" si="461"/>
        <v>0</v>
      </c>
      <c r="W2461" s="44">
        <f t="shared" si="462"/>
        <v>0</v>
      </c>
      <c r="X2461" s="44">
        <f t="shared" si="463"/>
        <v>0</v>
      </c>
      <c r="Y2461" s="44">
        <f t="shared" si="464"/>
        <v>54071.750094091083</v>
      </c>
      <c r="Z2461" s="44">
        <f t="shared" si="465"/>
        <v>378.50225065863759</v>
      </c>
      <c r="AA2461" s="44">
        <f t="shared" si="466"/>
        <v>27035.875047045542</v>
      </c>
      <c r="AB2461" s="44">
        <f t="shared" si="467"/>
        <v>0</v>
      </c>
      <c r="AC2461" s="44">
        <f t="shared" si="468"/>
        <v>0</v>
      </c>
      <c r="AD2461" s="44">
        <f t="shared" si="469"/>
        <v>58965.243477606331</v>
      </c>
      <c r="AE2461" s="12">
        <f t="shared" si="470"/>
        <v>145290.79250282276</v>
      </c>
    </row>
    <row r="2462" spans="1:31" ht="12.6" hidden="1" customHeight="1" x14ac:dyDescent="0.2">
      <c r="A2462" s="26" t="s">
        <v>3753</v>
      </c>
      <c r="B2462" s="19"/>
      <c r="C2462" s="19"/>
      <c r="D2462" s="20"/>
      <c r="E2462" s="21"/>
      <c r="F2462" s="22"/>
      <c r="G2462" s="21"/>
      <c r="H2462" s="22"/>
      <c r="I2462" s="20"/>
      <c r="J2462" s="20"/>
      <c r="K2462" s="20">
        <v>17</v>
      </c>
      <c r="L2462" s="20"/>
      <c r="M2462" s="20"/>
      <c r="N2462" s="20"/>
      <c r="O2462" s="20">
        <v>17</v>
      </c>
      <c r="P2462" s="23" t="str">
        <f>VLOOKUP(A2462,'ИЗ ОСНОВЫ НОМЕНКЛАТУР'!D:E,2,0)</f>
        <v>Аксессуары для шкафов</v>
      </c>
      <c r="Q2462" s="23" t="str">
        <f>VLOOKUP(A2462,'ИЗ ОСНОВЫ НОМЕНКЛАТУР'!D:F,3,0)</f>
        <v>Шкаф/шкаф-купе наполнение (бренд Aristo)</v>
      </c>
      <c r="R2462" s="40">
        <f>VLOOKUP(A:A,'ИЗ ОСНОВЫ НОМЕНКЛАТУР'!D:G,4,0)</f>
        <v>160.88999999999999</v>
      </c>
      <c r="S2462" s="12" t="str">
        <f>VLOOKUP(A:A,'ИЗ ОСНОВЫ НОМЕНКЛАТУР'!D:H,5,0)</f>
        <v>C</v>
      </c>
      <c r="T2462" s="44">
        <f t="shared" si="459"/>
        <v>0</v>
      </c>
      <c r="U2462" s="44">
        <f t="shared" si="460"/>
        <v>0</v>
      </c>
      <c r="V2462" s="44">
        <f t="shared" si="461"/>
        <v>0</v>
      </c>
      <c r="W2462" s="44">
        <f t="shared" si="462"/>
        <v>0</v>
      </c>
      <c r="X2462" s="44">
        <f t="shared" si="463"/>
        <v>0</v>
      </c>
      <c r="Y2462" s="44">
        <f t="shared" si="464"/>
        <v>0</v>
      </c>
      <c r="Z2462" s="44">
        <f t="shared" si="465"/>
        <v>0</v>
      </c>
      <c r="AA2462" s="44">
        <f t="shared" si="466"/>
        <v>2735.1299999999997</v>
      </c>
      <c r="AB2462" s="44">
        <f t="shared" si="467"/>
        <v>0</v>
      </c>
      <c r="AC2462" s="44">
        <f t="shared" si="468"/>
        <v>0</v>
      </c>
      <c r="AD2462" s="44">
        <f t="shared" si="469"/>
        <v>0</v>
      </c>
      <c r="AE2462" s="12">
        <f t="shared" si="470"/>
        <v>2735.1299999999997</v>
      </c>
    </row>
    <row r="2463" spans="1:31" ht="12.6" hidden="1" customHeight="1" x14ac:dyDescent="0.2">
      <c r="A2463" s="26" t="s">
        <v>4718</v>
      </c>
      <c r="B2463" s="19"/>
      <c r="C2463" s="19"/>
      <c r="D2463" s="20"/>
      <c r="E2463" s="21"/>
      <c r="F2463" s="22"/>
      <c r="G2463" s="21"/>
      <c r="H2463" s="22"/>
      <c r="I2463" s="20"/>
      <c r="J2463" s="20"/>
      <c r="K2463" s="20">
        <v>10</v>
      </c>
      <c r="L2463" s="20"/>
      <c r="M2463" s="20"/>
      <c r="N2463" s="20"/>
      <c r="O2463" s="20">
        <v>10</v>
      </c>
      <c r="P2463" s="23" t="str">
        <f>VLOOKUP(A2463,'ИЗ ОСНОВЫ НОМЕНКЛАТУР'!D:E,2,0)</f>
        <v>Аксессуары для шкафов</v>
      </c>
      <c r="Q2463" s="23" t="str">
        <f>VLOOKUP(A2463,'ИЗ ОСНОВЫ НОМЕНКЛАТУР'!D:F,3,0)</f>
        <v>Шкаф/шкаф-купе наполнение (бренд Aristo)</v>
      </c>
      <c r="R2463" s="40">
        <f>VLOOKUP(A:A,'ИЗ ОСНОВЫ НОМЕНКЛАТУР'!D:G,4,0)</f>
        <v>181.1</v>
      </c>
      <c r="S2463" s="12" t="str">
        <f>VLOOKUP(A:A,'ИЗ ОСНОВЫ НОМЕНКЛАТУР'!D:H,5,0)</f>
        <v>C</v>
      </c>
      <c r="T2463" s="44">
        <f t="shared" si="459"/>
        <v>0</v>
      </c>
      <c r="U2463" s="44">
        <f t="shared" si="460"/>
        <v>0</v>
      </c>
      <c r="V2463" s="44">
        <f t="shared" si="461"/>
        <v>0</v>
      </c>
      <c r="W2463" s="44">
        <f t="shared" si="462"/>
        <v>0</v>
      </c>
      <c r="X2463" s="44">
        <f t="shared" si="463"/>
        <v>0</v>
      </c>
      <c r="Y2463" s="44">
        <f t="shared" si="464"/>
        <v>0</v>
      </c>
      <c r="Z2463" s="44">
        <f t="shared" si="465"/>
        <v>0</v>
      </c>
      <c r="AA2463" s="44">
        <f t="shared" si="466"/>
        <v>1811</v>
      </c>
      <c r="AB2463" s="44">
        <f t="shared" si="467"/>
        <v>0</v>
      </c>
      <c r="AC2463" s="44">
        <f t="shared" si="468"/>
        <v>0</v>
      </c>
      <c r="AD2463" s="44">
        <f t="shared" si="469"/>
        <v>0</v>
      </c>
      <c r="AE2463" s="12">
        <f t="shared" si="470"/>
        <v>1811</v>
      </c>
    </row>
    <row r="2464" spans="1:31" ht="12.6" hidden="1" customHeight="1" x14ac:dyDescent="0.2">
      <c r="A2464" s="26" t="s">
        <v>2005</v>
      </c>
      <c r="B2464" s="19"/>
      <c r="C2464" s="19"/>
      <c r="D2464" s="20"/>
      <c r="E2464" s="21"/>
      <c r="F2464" s="22"/>
      <c r="G2464" s="21"/>
      <c r="H2464" s="22"/>
      <c r="I2464" s="20">
        <v>1000</v>
      </c>
      <c r="J2464" s="20"/>
      <c r="K2464" s="20"/>
      <c r="L2464" s="20"/>
      <c r="M2464" s="20"/>
      <c r="N2464" s="20"/>
      <c r="O2464" s="20">
        <v>1000</v>
      </c>
      <c r="P2464" s="23" t="str">
        <f>VLOOKUP(A2464,'ИЗ ОСНОВЫ НОМЕНКЛАТУР'!D:E,2,0)</f>
        <v>Крепежные системы</v>
      </c>
      <c r="Q2464" s="23" t="str">
        <f>VLOOKUP(A2464,'ИЗ ОСНОВЫ НОМЕНКЛАТУР'!D:F,3,0)</f>
        <v>Крепежные пластины</v>
      </c>
      <c r="R2464" s="40">
        <f>VLOOKUP(A:A,'ИЗ ОСНОВЫ НОМЕНКЛАТУР'!D:G,4,0)</f>
        <v>35.33</v>
      </c>
      <c r="S2464" s="12" t="str">
        <f>VLOOKUP(A:A,'ИЗ ОСНОВЫ НОМЕНКЛАТУР'!D:H,5,0)</f>
        <v>C</v>
      </c>
      <c r="T2464" s="44">
        <f t="shared" si="459"/>
        <v>0</v>
      </c>
      <c r="U2464" s="44">
        <f t="shared" si="460"/>
        <v>0</v>
      </c>
      <c r="V2464" s="44">
        <f t="shared" si="461"/>
        <v>0</v>
      </c>
      <c r="W2464" s="44">
        <f t="shared" si="462"/>
        <v>0</v>
      </c>
      <c r="X2464" s="44">
        <f t="shared" si="463"/>
        <v>0</v>
      </c>
      <c r="Y2464" s="44">
        <f t="shared" si="464"/>
        <v>35330</v>
      </c>
      <c r="Z2464" s="44">
        <f t="shared" si="465"/>
        <v>0</v>
      </c>
      <c r="AA2464" s="44">
        <f t="shared" si="466"/>
        <v>0</v>
      </c>
      <c r="AB2464" s="44">
        <f t="shared" si="467"/>
        <v>0</v>
      </c>
      <c r="AC2464" s="44">
        <f t="shared" si="468"/>
        <v>0</v>
      </c>
      <c r="AD2464" s="44">
        <f t="shared" si="469"/>
        <v>0</v>
      </c>
      <c r="AE2464" s="12">
        <f t="shared" si="470"/>
        <v>35330</v>
      </c>
    </row>
    <row r="2465" spans="1:31" ht="12.6" hidden="1" customHeight="1" x14ac:dyDescent="0.2">
      <c r="A2465" s="26" t="s">
        <v>4719</v>
      </c>
      <c r="B2465" s="19"/>
      <c r="C2465" s="19"/>
      <c r="D2465" s="20"/>
      <c r="E2465" s="21"/>
      <c r="F2465" s="22"/>
      <c r="G2465" s="21"/>
      <c r="H2465" s="22"/>
      <c r="I2465" s="20"/>
      <c r="J2465" s="20"/>
      <c r="K2465" s="20">
        <v>120</v>
      </c>
      <c r="L2465" s="20"/>
      <c r="M2465" s="20"/>
      <c r="N2465" s="20"/>
      <c r="O2465" s="20">
        <v>120</v>
      </c>
      <c r="P2465" s="23" t="str">
        <f>VLOOKUP(A2465,'ИЗ ОСНОВЫ НОМЕНКЛАТУР'!D:E,2,0)</f>
        <v>Аксессуары для шкафов</v>
      </c>
      <c r="Q2465" s="23" t="str">
        <f>VLOOKUP(A2465,'ИЗ ОСНОВЫ НОМЕНКЛАТУР'!D:F,3,0)</f>
        <v>Шкаф/шкаф-купе наполнение (бренд Aristo)</v>
      </c>
      <c r="R2465" s="40">
        <f>VLOOKUP(A:A,'ИЗ ОСНОВЫ НОМЕНКЛАТУР'!D:G,4,0)</f>
        <v>95.183333333333337</v>
      </c>
      <c r="S2465" s="12" t="str">
        <f>VLOOKUP(A:A,'ИЗ ОСНОВЫ НОМЕНКЛАТУР'!D:H,5,0)</f>
        <v>C</v>
      </c>
      <c r="T2465" s="44">
        <f t="shared" si="459"/>
        <v>0</v>
      </c>
      <c r="U2465" s="44">
        <f t="shared" si="460"/>
        <v>0</v>
      </c>
      <c r="V2465" s="44">
        <f t="shared" si="461"/>
        <v>0</v>
      </c>
      <c r="W2465" s="44">
        <f t="shared" si="462"/>
        <v>0</v>
      </c>
      <c r="X2465" s="44">
        <f t="shared" si="463"/>
        <v>0</v>
      </c>
      <c r="Y2465" s="44">
        <f t="shared" si="464"/>
        <v>0</v>
      </c>
      <c r="Z2465" s="44">
        <f t="shared" si="465"/>
        <v>0</v>
      </c>
      <c r="AA2465" s="44">
        <f t="shared" si="466"/>
        <v>11422</v>
      </c>
      <c r="AB2465" s="44">
        <f t="shared" si="467"/>
        <v>0</v>
      </c>
      <c r="AC2465" s="44">
        <f t="shared" si="468"/>
        <v>0</v>
      </c>
      <c r="AD2465" s="44">
        <f t="shared" si="469"/>
        <v>0</v>
      </c>
      <c r="AE2465" s="12">
        <f t="shared" si="470"/>
        <v>11422</v>
      </c>
    </row>
    <row r="2466" spans="1:31" ht="12.6" hidden="1" customHeight="1" x14ac:dyDescent="0.2">
      <c r="A2466" s="26" t="s">
        <v>2011</v>
      </c>
      <c r="B2466" s="19"/>
      <c r="C2466" s="19"/>
      <c r="D2466" s="20"/>
      <c r="E2466" s="21"/>
      <c r="F2466" s="22"/>
      <c r="G2466" s="21"/>
      <c r="H2466" s="22"/>
      <c r="I2466" s="20"/>
      <c r="J2466" s="20"/>
      <c r="K2466" s="20"/>
      <c r="L2466" s="20"/>
      <c r="M2466" s="20"/>
      <c r="N2466" s="20">
        <v>73</v>
      </c>
      <c r="O2466" s="20">
        <v>73</v>
      </c>
      <c r="P2466" s="23" t="str">
        <f>VLOOKUP(A2466,'ИЗ ОСНОВЫ НОМЕНКЛАТУР'!D:E,2,0)</f>
        <v>Крепежные системы</v>
      </c>
      <c r="Q2466" s="23" t="str">
        <f>VLOOKUP(A2466,'ИЗ ОСНОВЫ НОМЕНКЛАТУР'!D:F,3,0)</f>
        <v>Крепежные пластины</v>
      </c>
      <c r="R2466" s="40">
        <f>VLOOKUP(A:A,'ИЗ ОСНОВЫ НОМЕНКЛАТУР'!D:G,4,0)</f>
        <v>13.2056</v>
      </c>
      <c r="S2466" s="12" t="str">
        <f>VLOOKUP(A:A,'ИЗ ОСНОВЫ НОМЕНКЛАТУР'!D:H,5,0)</f>
        <v>C</v>
      </c>
      <c r="T2466" s="44">
        <f t="shared" si="459"/>
        <v>0</v>
      </c>
      <c r="U2466" s="44">
        <f t="shared" si="460"/>
        <v>0</v>
      </c>
      <c r="V2466" s="44">
        <f t="shared" si="461"/>
        <v>0</v>
      </c>
      <c r="W2466" s="44">
        <f t="shared" si="462"/>
        <v>0</v>
      </c>
      <c r="X2466" s="44">
        <f t="shared" si="463"/>
        <v>0</v>
      </c>
      <c r="Y2466" s="44">
        <f t="shared" si="464"/>
        <v>0</v>
      </c>
      <c r="Z2466" s="44">
        <f t="shared" si="465"/>
        <v>0</v>
      </c>
      <c r="AA2466" s="44">
        <f t="shared" si="466"/>
        <v>0</v>
      </c>
      <c r="AB2466" s="44">
        <f t="shared" si="467"/>
        <v>0</v>
      </c>
      <c r="AC2466" s="44">
        <f t="shared" si="468"/>
        <v>0</v>
      </c>
      <c r="AD2466" s="44">
        <f t="shared" si="469"/>
        <v>964.00880000000006</v>
      </c>
      <c r="AE2466" s="12">
        <f t="shared" si="470"/>
        <v>964.00880000000006</v>
      </c>
    </row>
    <row r="2467" spans="1:31" ht="12.6" hidden="1" customHeight="1" x14ac:dyDescent="0.2">
      <c r="A2467" s="26" t="s">
        <v>2006</v>
      </c>
      <c r="B2467" s="19"/>
      <c r="C2467" s="19"/>
      <c r="D2467" s="20"/>
      <c r="E2467" s="21"/>
      <c r="F2467" s="22"/>
      <c r="G2467" s="21"/>
      <c r="H2467" s="22"/>
      <c r="I2467" s="20"/>
      <c r="J2467" s="20">
        <v>50</v>
      </c>
      <c r="K2467" s="20"/>
      <c r="L2467" s="20"/>
      <c r="M2467" s="20"/>
      <c r="N2467" s="20"/>
      <c r="O2467" s="20">
        <v>50</v>
      </c>
      <c r="P2467" s="23" t="str">
        <f>VLOOKUP(A2467,'ИЗ ОСНОВЫ НОМЕНКЛАТУР'!D:E,2,0)</f>
        <v>Крепежные системы</v>
      </c>
      <c r="Q2467" s="23" t="str">
        <f>VLOOKUP(A2467,'ИЗ ОСНОВЫ НОМЕНКЛАТУР'!D:F,3,0)</f>
        <v>Крепежные пластины</v>
      </c>
      <c r="R2467" s="40">
        <f>VLOOKUP(A:A,'ИЗ ОСНОВЫ НОМЕНКЛАТУР'!D:G,4,0)</f>
        <v>10.856107862248212</v>
      </c>
      <c r="S2467" s="12" t="str">
        <f>VLOOKUP(A:A,'ИЗ ОСНОВЫ НОМЕНКЛАТУР'!D:H,5,0)</f>
        <v>C</v>
      </c>
      <c r="T2467" s="44">
        <f t="shared" si="459"/>
        <v>0</v>
      </c>
      <c r="U2467" s="44">
        <f t="shared" si="460"/>
        <v>0</v>
      </c>
      <c r="V2467" s="44">
        <f t="shared" si="461"/>
        <v>0</v>
      </c>
      <c r="W2467" s="44">
        <f t="shared" si="462"/>
        <v>0</v>
      </c>
      <c r="X2467" s="44">
        <f t="shared" si="463"/>
        <v>0</v>
      </c>
      <c r="Y2467" s="44">
        <f t="shared" si="464"/>
        <v>0</v>
      </c>
      <c r="Z2467" s="44">
        <f t="shared" si="465"/>
        <v>542.80539311241057</v>
      </c>
      <c r="AA2467" s="44">
        <f t="shared" si="466"/>
        <v>0</v>
      </c>
      <c r="AB2467" s="44">
        <f t="shared" si="467"/>
        <v>0</v>
      </c>
      <c r="AC2467" s="44">
        <f t="shared" si="468"/>
        <v>0</v>
      </c>
      <c r="AD2467" s="44">
        <f t="shared" si="469"/>
        <v>0</v>
      </c>
      <c r="AE2467" s="12">
        <f t="shared" si="470"/>
        <v>542.80539311241057</v>
      </c>
    </row>
    <row r="2468" spans="1:31" ht="12.6" hidden="1" customHeight="1" x14ac:dyDescent="0.2">
      <c r="A2468" s="26" t="s">
        <v>2000</v>
      </c>
      <c r="B2468" s="19"/>
      <c r="C2468" s="19"/>
      <c r="D2468" s="20"/>
      <c r="E2468" s="21"/>
      <c r="F2468" s="22"/>
      <c r="G2468" s="21"/>
      <c r="H2468" s="22"/>
      <c r="I2468" s="20"/>
      <c r="J2468" s="20"/>
      <c r="K2468" s="20"/>
      <c r="L2468" s="20">
        <v>117</v>
      </c>
      <c r="M2468" s="20">
        <v>2300</v>
      </c>
      <c r="N2468" s="20"/>
      <c r="O2468" s="20">
        <v>2417</v>
      </c>
      <c r="P2468" s="23" t="str">
        <f>VLOOKUP(A2468,'ИЗ ОСНОВЫ НОМЕНКЛАТУР'!D:E,2,0)</f>
        <v>Крепежные системы</v>
      </c>
      <c r="Q2468" s="23" t="str">
        <f>VLOOKUP(A2468,'ИЗ ОСНОВЫ НОМЕНКЛАТУР'!D:F,3,0)</f>
        <v>Крепежные пластины</v>
      </c>
      <c r="R2468" s="40">
        <f>VLOOKUP(A:A,'ИЗ ОСНОВЫ НОМЕНКЛАТУР'!D:G,4,0)</f>
        <v>9.4947051442910908</v>
      </c>
      <c r="S2468" s="12" t="str">
        <f>VLOOKUP(A:A,'ИЗ ОСНОВЫ НОМЕНКЛАТУР'!D:H,5,0)</f>
        <v>C</v>
      </c>
      <c r="T2468" s="44">
        <f t="shared" si="459"/>
        <v>0</v>
      </c>
      <c r="U2468" s="44">
        <f t="shared" si="460"/>
        <v>0</v>
      </c>
      <c r="V2468" s="44">
        <f t="shared" si="461"/>
        <v>0</v>
      </c>
      <c r="W2468" s="44">
        <f t="shared" si="462"/>
        <v>0</v>
      </c>
      <c r="X2468" s="44">
        <f t="shared" si="463"/>
        <v>0</v>
      </c>
      <c r="Y2468" s="44">
        <f t="shared" si="464"/>
        <v>0</v>
      </c>
      <c r="Z2468" s="44">
        <f t="shared" si="465"/>
        <v>0</v>
      </c>
      <c r="AA2468" s="44">
        <f t="shared" si="466"/>
        <v>0</v>
      </c>
      <c r="AB2468" s="44">
        <f t="shared" si="467"/>
        <v>1110.8805018820576</v>
      </c>
      <c r="AC2468" s="44">
        <f t="shared" si="468"/>
        <v>21837.821831869507</v>
      </c>
      <c r="AD2468" s="44">
        <f t="shared" si="469"/>
        <v>0</v>
      </c>
      <c r="AE2468" s="12">
        <f t="shared" si="470"/>
        <v>22948.702333751564</v>
      </c>
    </row>
    <row r="2469" spans="1:31" ht="12.6" hidden="1" customHeight="1" x14ac:dyDescent="0.2">
      <c r="A2469" s="26" t="s">
        <v>1433</v>
      </c>
      <c r="B2469" s="19"/>
      <c r="C2469" s="19"/>
      <c r="D2469" s="20"/>
      <c r="E2469" s="20">
        <v>20</v>
      </c>
      <c r="F2469" s="20"/>
      <c r="G2469" s="21"/>
      <c r="H2469" s="22"/>
      <c r="I2469" s="20"/>
      <c r="J2469" s="20"/>
      <c r="K2469" s="20"/>
      <c r="L2469" s="20"/>
      <c r="M2469" s="20"/>
      <c r="N2469" s="20"/>
      <c r="O2469" s="20">
        <v>20</v>
      </c>
      <c r="P2469" s="23" t="str">
        <f>VLOOKUP(A2469,'ИЗ ОСНОВЫ НОМЕНКЛАТУР'!D:E,2,0)</f>
        <v>Аксессуары для столешниц</v>
      </c>
      <c r="Q2469" s="23" t="str">
        <f>VLOOKUP(A2469,'ИЗ ОСНОВЫ НОМЕНКЛАТУР'!D:F,3,0)</f>
        <v>Плинтус пластиковый 3м</v>
      </c>
      <c r="R2469" s="40">
        <f>VLOOKUP(A:A,'ИЗ ОСНОВЫ НОМЕНКЛАТУР'!D:G,4,0)</f>
        <v>928.13111111111118</v>
      </c>
      <c r="S2469" s="12" t="str">
        <f>VLOOKUP(A:A,'ИЗ ОСНОВЫ НОМЕНКЛАТУР'!D:H,5,0)</f>
        <v>C</v>
      </c>
      <c r="T2469" s="44">
        <f t="shared" si="459"/>
        <v>0</v>
      </c>
      <c r="U2469" s="44">
        <f t="shared" si="460"/>
        <v>18562.622222222224</v>
      </c>
      <c r="V2469" s="44">
        <f t="shared" si="461"/>
        <v>0</v>
      </c>
      <c r="W2469" s="44">
        <f t="shared" si="462"/>
        <v>0</v>
      </c>
      <c r="X2469" s="44">
        <f t="shared" si="463"/>
        <v>0</v>
      </c>
      <c r="Y2469" s="44">
        <f t="shared" si="464"/>
        <v>0</v>
      </c>
      <c r="Z2469" s="44">
        <f t="shared" si="465"/>
        <v>0</v>
      </c>
      <c r="AA2469" s="44">
        <f t="shared" si="466"/>
        <v>0</v>
      </c>
      <c r="AB2469" s="44">
        <f t="shared" si="467"/>
        <v>0</v>
      </c>
      <c r="AC2469" s="44">
        <f t="shared" si="468"/>
        <v>0</v>
      </c>
      <c r="AD2469" s="44">
        <f t="shared" si="469"/>
        <v>0</v>
      </c>
      <c r="AE2469" s="12">
        <f t="shared" si="470"/>
        <v>18562.622222222224</v>
      </c>
    </row>
    <row r="2470" spans="1:31" ht="12.6" hidden="1" customHeight="1" x14ac:dyDescent="0.2">
      <c r="A2470" s="26" t="s">
        <v>1453</v>
      </c>
      <c r="B2470" s="19"/>
      <c r="C2470" s="19"/>
      <c r="D2470" s="20"/>
      <c r="E2470" s="21"/>
      <c r="F2470" s="22"/>
      <c r="G2470" s="21"/>
      <c r="H2470" s="22"/>
      <c r="I2470" s="20"/>
      <c r="J2470" s="20"/>
      <c r="K2470" s="20"/>
      <c r="L2470" s="20"/>
      <c r="M2470" s="20">
        <v>42</v>
      </c>
      <c r="N2470" s="20"/>
      <c r="O2470" s="20">
        <v>42</v>
      </c>
      <c r="P2470" s="23" t="str">
        <f>VLOOKUP(A2470,'ИЗ ОСНОВЫ НОМЕНКЛАТУР'!D:E,2,0)</f>
        <v>Аксессуары для столешниц</v>
      </c>
      <c r="Q2470" s="23" t="str">
        <f>VLOOKUP(A2470,'ИЗ ОСНОВЫ НОМЕНКЛАТУР'!D:F,3,0)</f>
        <v>Плинтус пластиковый 3м</v>
      </c>
      <c r="R2470" s="40">
        <f>VLOOKUP(A:A,'ИЗ ОСНОВЫ НОМЕНКЛАТУР'!D:G,4,0)</f>
        <v>1707.1463905325443</v>
      </c>
      <c r="S2470" s="12" t="str">
        <f>VLOOKUP(A:A,'ИЗ ОСНОВЫ НОМЕНКЛАТУР'!D:H,5,0)</f>
        <v>C</v>
      </c>
      <c r="T2470" s="44">
        <f t="shared" si="459"/>
        <v>0</v>
      </c>
      <c r="U2470" s="44">
        <f t="shared" si="460"/>
        <v>0</v>
      </c>
      <c r="V2470" s="44">
        <f t="shared" si="461"/>
        <v>0</v>
      </c>
      <c r="W2470" s="44">
        <f t="shared" si="462"/>
        <v>0</v>
      </c>
      <c r="X2470" s="44">
        <f t="shared" si="463"/>
        <v>0</v>
      </c>
      <c r="Y2470" s="44">
        <f t="shared" si="464"/>
        <v>0</v>
      </c>
      <c r="Z2470" s="44">
        <f t="shared" si="465"/>
        <v>0</v>
      </c>
      <c r="AA2470" s="44">
        <f t="shared" si="466"/>
        <v>0</v>
      </c>
      <c r="AB2470" s="44">
        <f t="shared" si="467"/>
        <v>0</v>
      </c>
      <c r="AC2470" s="44">
        <f t="shared" si="468"/>
        <v>71700.14840236686</v>
      </c>
      <c r="AD2470" s="44">
        <f t="shared" si="469"/>
        <v>0</v>
      </c>
      <c r="AE2470" s="12">
        <f t="shared" si="470"/>
        <v>71700.14840236686</v>
      </c>
    </row>
    <row r="2471" spans="1:31" ht="12.6" hidden="1" customHeight="1" x14ac:dyDescent="0.2">
      <c r="A2471" s="26" t="s">
        <v>4720</v>
      </c>
      <c r="B2471" s="19"/>
      <c r="C2471" s="19"/>
      <c r="D2471" s="20"/>
      <c r="E2471" s="21"/>
      <c r="F2471" s="22"/>
      <c r="G2471" s="21"/>
      <c r="H2471" s="22"/>
      <c r="I2471" s="20"/>
      <c r="J2471" s="20">
        <v>5</v>
      </c>
      <c r="K2471" s="20"/>
      <c r="L2471" s="20"/>
      <c r="M2471" s="20"/>
      <c r="N2471" s="20"/>
      <c r="O2471" s="20">
        <v>5</v>
      </c>
      <c r="P2471" s="23" t="str">
        <f>VLOOKUP(A2471,'ИЗ ОСНОВЫ НОМЕНКЛАТУР'!D:E,2,0)</f>
        <v>Аксессуары для столешниц</v>
      </c>
      <c r="Q2471" s="23" t="str">
        <f>VLOOKUP(A2471,'ИЗ ОСНОВЫ НОМЕНКЛАТУР'!D:F,3,0)</f>
        <v>Плинтус алюминиевый</v>
      </c>
      <c r="R2471" s="40">
        <f>VLOOKUP(A:A,'ИЗ ОСНОВЫ НОМЕНКЛАТУР'!D:G,4,0)</f>
        <v>3891.8</v>
      </c>
      <c r="S2471" s="12" t="str">
        <f>VLOOKUP(A:A,'ИЗ ОСНОВЫ НОМЕНКЛАТУР'!D:H,5,0)</f>
        <v>C</v>
      </c>
      <c r="T2471" s="44">
        <f t="shared" si="459"/>
        <v>0</v>
      </c>
      <c r="U2471" s="44">
        <f t="shared" si="460"/>
        <v>0</v>
      </c>
      <c r="V2471" s="44">
        <f t="shared" si="461"/>
        <v>0</v>
      </c>
      <c r="W2471" s="44">
        <f t="shared" si="462"/>
        <v>0</v>
      </c>
      <c r="X2471" s="44">
        <f t="shared" si="463"/>
        <v>0</v>
      </c>
      <c r="Y2471" s="44">
        <f t="shared" si="464"/>
        <v>0</v>
      </c>
      <c r="Z2471" s="44">
        <f t="shared" si="465"/>
        <v>19459</v>
      </c>
      <c r="AA2471" s="44">
        <f t="shared" si="466"/>
        <v>0</v>
      </c>
      <c r="AB2471" s="44">
        <f t="shared" si="467"/>
        <v>0</v>
      </c>
      <c r="AC2471" s="44">
        <f t="shared" si="468"/>
        <v>0</v>
      </c>
      <c r="AD2471" s="44">
        <f t="shared" si="469"/>
        <v>0</v>
      </c>
      <c r="AE2471" s="12">
        <f t="shared" si="470"/>
        <v>19459</v>
      </c>
    </row>
    <row r="2472" spans="1:31" ht="12.6" hidden="1" customHeight="1" x14ac:dyDescent="0.2">
      <c r="A2472" s="26" t="s">
        <v>1361</v>
      </c>
      <c r="B2472" s="19"/>
      <c r="C2472" s="19"/>
      <c r="D2472" s="20"/>
      <c r="E2472" s="20">
        <v>1</v>
      </c>
      <c r="F2472" s="20"/>
      <c r="G2472" s="21"/>
      <c r="H2472" s="22"/>
      <c r="I2472" s="20"/>
      <c r="J2472" s="20"/>
      <c r="K2472" s="20"/>
      <c r="L2472" s="20"/>
      <c r="M2472" s="20">
        <v>1</v>
      </c>
      <c r="N2472" s="20"/>
      <c r="O2472" s="20">
        <v>2</v>
      </c>
      <c r="P2472" s="23" t="str">
        <f>VLOOKUP(A2472,'ИЗ ОСНОВЫ НОМЕНКЛАТУР'!D:E,2,0)</f>
        <v>Аксессуары для столешниц</v>
      </c>
      <c r="Q2472" s="23" t="str">
        <f>VLOOKUP(A2472,'ИЗ ОСНОВЫ НОМЕНКЛАТУР'!D:F,3,0)</f>
        <v>Плинтус алюминиевый</v>
      </c>
      <c r="R2472" s="40">
        <f>VLOOKUP(A:A,'ИЗ ОСНОВЫ НОМЕНКЛАТУР'!D:G,4,0)</f>
        <v>3427.4726666666666</v>
      </c>
      <c r="S2472" s="12" t="str">
        <f>VLOOKUP(A:A,'ИЗ ОСНОВЫ НОМЕНКЛАТУР'!D:H,5,0)</f>
        <v>C</v>
      </c>
      <c r="T2472" s="44">
        <f t="shared" si="459"/>
        <v>0</v>
      </c>
      <c r="U2472" s="44">
        <f t="shared" si="460"/>
        <v>3427.4726666666666</v>
      </c>
      <c r="V2472" s="44">
        <f t="shared" si="461"/>
        <v>0</v>
      </c>
      <c r="W2472" s="44">
        <f t="shared" si="462"/>
        <v>0</v>
      </c>
      <c r="X2472" s="44">
        <f t="shared" si="463"/>
        <v>0</v>
      </c>
      <c r="Y2472" s="44">
        <f t="shared" si="464"/>
        <v>0</v>
      </c>
      <c r="Z2472" s="44">
        <f t="shared" si="465"/>
        <v>0</v>
      </c>
      <c r="AA2472" s="44">
        <f t="shared" si="466"/>
        <v>0</v>
      </c>
      <c r="AB2472" s="44">
        <f t="shared" si="467"/>
        <v>0</v>
      </c>
      <c r="AC2472" s="44">
        <f t="shared" si="468"/>
        <v>3427.4726666666666</v>
      </c>
      <c r="AD2472" s="44">
        <f t="shared" si="469"/>
        <v>0</v>
      </c>
      <c r="AE2472" s="12">
        <f t="shared" si="470"/>
        <v>6854.9453333333331</v>
      </c>
    </row>
    <row r="2473" spans="1:31" ht="12.6" hidden="1" customHeight="1" x14ac:dyDescent="0.2">
      <c r="A2473" s="26" t="s">
        <v>1367</v>
      </c>
      <c r="B2473" s="19"/>
      <c r="C2473" s="19"/>
      <c r="D2473" s="20"/>
      <c r="E2473" s="21"/>
      <c r="F2473" s="22"/>
      <c r="G2473" s="21"/>
      <c r="H2473" s="22"/>
      <c r="I2473" s="20"/>
      <c r="J2473" s="20">
        <v>1</v>
      </c>
      <c r="K2473" s="20"/>
      <c r="L2473" s="20"/>
      <c r="M2473" s="20">
        <v>1</v>
      </c>
      <c r="N2473" s="20"/>
      <c r="O2473" s="20">
        <v>2</v>
      </c>
      <c r="P2473" s="23" t="str">
        <f>VLOOKUP(A2473,'ИЗ ОСНОВЫ НОМЕНКЛАТУР'!D:E,2,0)</f>
        <v>Аксессуары для столешниц</v>
      </c>
      <c r="Q2473" s="23" t="str">
        <f>VLOOKUP(A2473,'ИЗ ОСНОВЫ НОМЕНКЛАТУР'!D:F,3,0)</f>
        <v>Плинтус алюминиевый</v>
      </c>
      <c r="R2473" s="40">
        <f>VLOOKUP(A:A,'ИЗ ОСНОВЫ НОМЕНКЛАТУР'!D:G,4,0)</f>
        <v>4908.1899999999996</v>
      </c>
      <c r="S2473" s="12" t="str">
        <f>VLOOKUP(A:A,'ИЗ ОСНОВЫ НОМЕНКЛАТУР'!D:H,5,0)</f>
        <v>C</v>
      </c>
      <c r="T2473" s="44">
        <f t="shared" si="459"/>
        <v>0</v>
      </c>
      <c r="U2473" s="44">
        <f t="shared" si="460"/>
        <v>0</v>
      </c>
      <c r="V2473" s="44">
        <f t="shared" si="461"/>
        <v>0</v>
      </c>
      <c r="W2473" s="44">
        <f t="shared" si="462"/>
        <v>0</v>
      </c>
      <c r="X2473" s="44">
        <f t="shared" si="463"/>
        <v>0</v>
      </c>
      <c r="Y2473" s="44">
        <f t="shared" si="464"/>
        <v>0</v>
      </c>
      <c r="Z2473" s="44">
        <f t="shared" si="465"/>
        <v>4908.1899999999996</v>
      </c>
      <c r="AA2473" s="44">
        <f t="shared" si="466"/>
        <v>0</v>
      </c>
      <c r="AB2473" s="44">
        <f t="shared" si="467"/>
        <v>0</v>
      </c>
      <c r="AC2473" s="44">
        <f t="shared" si="468"/>
        <v>4908.1899999999996</v>
      </c>
      <c r="AD2473" s="44">
        <f t="shared" si="469"/>
        <v>0</v>
      </c>
      <c r="AE2473" s="12">
        <f t="shared" si="470"/>
        <v>9816.3799999999992</v>
      </c>
    </row>
    <row r="2474" spans="1:31" ht="12.6" hidden="1" customHeight="1" x14ac:dyDescent="0.2">
      <c r="A2474" s="26" t="s">
        <v>1362</v>
      </c>
      <c r="B2474" s="19"/>
      <c r="C2474" s="19"/>
      <c r="D2474" s="20"/>
      <c r="E2474" s="21"/>
      <c r="F2474" s="22"/>
      <c r="G2474" s="21"/>
      <c r="H2474" s="22"/>
      <c r="I2474" s="20"/>
      <c r="J2474" s="20"/>
      <c r="K2474" s="20"/>
      <c r="L2474" s="20"/>
      <c r="M2474" s="20">
        <v>1</v>
      </c>
      <c r="N2474" s="20"/>
      <c r="O2474" s="20">
        <v>1</v>
      </c>
      <c r="P2474" s="23" t="str">
        <f>VLOOKUP(A2474,'ИЗ ОСНОВЫ НОМЕНКЛАТУР'!D:E,2,0)</f>
        <v>Аксессуары для столешниц</v>
      </c>
      <c r="Q2474" s="23" t="str">
        <f>VLOOKUP(A2474,'ИЗ ОСНОВЫ НОМЕНКЛАТУР'!D:F,3,0)</f>
        <v>Плинтус алюминиевый</v>
      </c>
      <c r="R2474" s="40">
        <f>VLOOKUP(A:A,'ИЗ ОСНОВЫ НОМЕНКЛАТУР'!D:G,4,0)</f>
        <v>4475.8775000000005</v>
      </c>
      <c r="S2474" s="12" t="str">
        <f>VLOOKUP(A:A,'ИЗ ОСНОВЫ НОМЕНКЛАТУР'!D:H,5,0)</f>
        <v>C</v>
      </c>
      <c r="T2474" s="44">
        <f t="shared" si="459"/>
        <v>0</v>
      </c>
      <c r="U2474" s="44">
        <f t="shared" si="460"/>
        <v>0</v>
      </c>
      <c r="V2474" s="44">
        <f t="shared" si="461"/>
        <v>0</v>
      </c>
      <c r="W2474" s="44">
        <f t="shared" si="462"/>
        <v>0</v>
      </c>
      <c r="X2474" s="44">
        <f t="shared" si="463"/>
        <v>0</v>
      </c>
      <c r="Y2474" s="44">
        <f t="shared" si="464"/>
        <v>0</v>
      </c>
      <c r="Z2474" s="44">
        <f t="shared" si="465"/>
        <v>0</v>
      </c>
      <c r="AA2474" s="44">
        <f t="shared" si="466"/>
        <v>0</v>
      </c>
      <c r="AB2474" s="44">
        <f t="shared" si="467"/>
        <v>0</v>
      </c>
      <c r="AC2474" s="44">
        <f t="shared" si="468"/>
        <v>4475.8775000000005</v>
      </c>
      <c r="AD2474" s="44">
        <f t="shared" si="469"/>
        <v>0</v>
      </c>
      <c r="AE2474" s="12">
        <f t="shared" si="470"/>
        <v>4475.8775000000005</v>
      </c>
    </row>
    <row r="2475" spans="1:31" ht="12.6" hidden="1" customHeight="1" x14ac:dyDescent="0.2">
      <c r="A2475" s="26" t="s">
        <v>1363</v>
      </c>
      <c r="B2475" s="19"/>
      <c r="C2475" s="19"/>
      <c r="D2475" s="20"/>
      <c r="E2475" s="21"/>
      <c r="F2475" s="22"/>
      <c r="G2475" s="21"/>
      <c r="H2475" s="22"/>
      <c r="I2475" s="20"/>
      <c r="J2475" s="20">
        <v>9</v>
      </c>
      <c r="K2475" s="20"/>
      <c r="L2475" s="20"/>
      <c r="M2475" s="20">
        <v>6</v>
      </c>
      <c r="N2475" s="20"/>
      <c r="O2475" s="20">
        <v>15</v>
      </c>
      <c r="P2475" s="23" t="str">
        <f>VLOOKUP(A2475,'ИЗ ОСНОВЫ НОМЕНКЛАТУР'!D:E,2,0)</f>
        <v>Аксессуары для столешниц</v>
      </c>
      <c r="Q2475" s="23" t="str">
        <f>VLOOKUP(A2475,'ИЗ ОСНОВЫ НОМЕНКЛАТУР'!D:F,3,0)</f>
        <v>Плинтус алюминиевый</v>
      </c>
      <c r="R2475" s="40">
        <f>VLOOKUP(A:A,'ИЗ ОСНОВЫ НОМЕНКЛАТУР'!D:G,4,0)</f>
        <v>7362.4538461538459</v>
      </c>
      <c r="S2475" s="12" t="str">
        <f>VLOOKUP(A:A,'ИЗ ОСНОВЫ НОМЕНКЛАТУР'!D:H,5,0)</f>
        <v>C</v>
      </c>
      <c r="T2475" s="44">
        <f t="shared" si="459"/>
        <v>0</v>
      </c>
      <c r="U2475" s="44">
        <f t="shared" si="460"/>
        <v>0</v>
      </c>
      <c r="V2475" s="44">
        <f t="shared" si="461"/>
        <v>0</v>
      </c>
      <c r="W2475" s="44">
        <f t="shared" si="462"/>
        <v>0</v>
      </c>
      <c r="X2475" s="44">
        <f t="shared" si="463"/>
        <v>0</v>
      </c>
      <c r="Y2475" s="44">
        <f t="shared" si="464"/>
        <v>0</v>
      </c>
      <c r="Z2475" s="44">
        <f t="shared" si="465"/>
        <v>66262.084615384607</v>
      </c>
      <c r="AA2475" s="44">
        <f t="shared" si="466"/>
        <v>0</v>
      </c>
      <c r="AB2475" s="44">
        <f t="shared" si="467"/>
        <v>0</v>
      </c>
      <c r="AC2475" s="44">
        <f t="shared" si="468"/>
        <v>44174.723076923074</v>
      </c>
      <c r="AD2475" s="44">
        <f t="shared" si="469"/>
        <v>0</v>
      </c>
      <c r="AE2475" s="12">
        <f t="shared" si="470"/>
        <v>110436.80769230769</v>
      </c>
    </row>
    <row r="2476" spans="1:31" ht="12.6" hidden="1" customHeight="1" x14ac:dyDescent="0.2">
      <c r="A2476" s="26" t="s">
        <v>1364</v>
      </c>
      <c r="B2476" s="19"/>
      <c r="C2476" s="19"/>
      <c r="D2476" s="20"/>
      <c r="E2476" s="21"/>
      <c r="F2476" s="22"/>
      <c r="G2476" s="21"/>
      <c r="H2476" s="22"/>
      <c r="I2476" s="20"/>
      <c r="J2476" s="20">
        <v>10</v>
      </c>
      <c r="K2476" s="20"/>
      <c r="L2476" s="20"/>
      <c r="M2476" s="20">
        <v>2</v>
      </c>
      <c r="N2476" s="20"/>
      <c r="O2476" s="20">
        <v>12</v>
      </c>
      <c r="P2476" s="23" t="str">
        <f>VLOOKUP(A2476,'ИЗ ОСНОВЫ НОМЕНКЛАТУР'!D:E,2,0)</f>
        <v>Аксессуары для столешниц</v>
      </c>
      <c r="Q2476" s="23" t="str">
        <f>VLOOKUP(A2476,'ИЗ ОСНОВЫ НОМЕНКЛАТУР'!D:F,3,0)</f>
        <v>Плинтус алюминиевый</v>
      </c>
      <c r="R2476" s="40">
        <f>VLOOKUP(A:A,'ИЗ ОСНОВЫ НОМЕНКЛАТУР'!D:G,4,0)</f>
        <v>4607.7746666666662</v>
      </c>
      <c r="S2476" s="12" t="str">
        <f>VLOOKUP(A:A,'ИЗ ОСНОВЫ НОМЕНКЛАТУР'!D:H,5,0)</f>
        <v>C</v>
      </c>
      <c r="T2476" s="44">
        <f t="shared" si="459"/>
        <v>0</v>
      </c>
      <c r="U2476" s="44">
        <f t="shared" si="460"/>
        <v>0</v>
      </c>
      <c r="V2476" s="44">
        <f t="shared" si="461"/>
        <v>0</v>
      </c>
      <c r="W2476" s="44">
        <f t="shared" si="462"/>
        <v>0</v>
      </c>
      <c r="X2476" s="44">
        <f t="shared" si="463"/>
        <v>0</v>
      </c>
      <c r="Y2476" s="44">
        <f t="shared" si="464"/>
        <v>0</v>
      </c>
      <c r="Z2476" s="44">
        <f t="shared" si="465"/>
        <v>46077.746666666659</v>
      </c>
      <c r="AA2476" s="44">
        <f t="shared" si="466"/>
        <v>0</v>
      </c>
      <c r="AB2476" s="44">
        <f t="shared" si="467"/>
        <v>0</v>
      </c>
      <c r="AC2476" s="44">
        <f t="shared" si="468"/>
        <v>9215.5493333333325</v>
      </c>
      <c r="AD2476" s="44">
        <f t="shared" si="469"/>
        <v>0</v>
      </c>
      <c r="AE2476" s="12">
        <f t="shared" si="470"/>
        <v>55293.295999999988</v>
      </c>
    </row>
    <row r="2477" spans="1:31" ht="12.6" hidden="1" customHeight="1" x14ac:dyDescent="0.2">
      <c r="A2477" s="26" t="s">
        <v>1369</v>
      </c>
      <c r="B2477" s="19"/>
      <c r="C2477" s="19"/>
      <c r="D2477" s="20"/>
      <c r="E2477" s="21"/>
      <c r="F2477" s="22"/>
      <c r="G2477" s="21"/>
      <c r="H2477" s="22"/>
      <c r="I2477" s="20"/>
      <c r="J2477" s="20">
        <v>2</v>
      </c>
      <c r="K2477" s="20"/>
      <c r="L2477" s="20"/>
      <c r="M2477" s="20"/>
      <c r="N2477" s="20"/>
      <c r="O2477" s="20">
        <v>2</v>
      </c>
      <c r="P2477" s="23" t="str">
        <f>VLOOKUP(A2477,'ИЗ ОСНОВЫ НОМЕНКЛАТУР'!D:E,2,0)</f>
        <v>Аксессуары для столешниц</v>
      </c>
      <c r="Q2477" s="23" t="str">
        <f>VLOOKUP(A2477,'ИЗ ОСНОВЫ НОМЕНКЛАТУР'!D:F,3,0)</f>
        <v>Плинтус алюминиевый</v>
      </c>
      <c r="R2477" s="40">
        <f>VLOOKUP(A:A,'ИЗ ОСНОВЫ НОМЕНКЛАТУР'!D:G,4,0)</f>
        <v>3421.25</v>
      </c>
      <c r="S2477" s="12" t="str">
        <f>VLOOKUP(A:A,'ИЗ ОСНОВЫ НОМЕНКЛАТУР'!D:H,5,0)</f>
        <v>C</v>
      </c>
      <c r="T2477" s="44">
        <f t="shared" si="459"/>
        <v>0</v>
      </c>
      <c r="U2477" s="44">
        <f t="shared" si="460"/>
        <v>0</v>
      </c>
      <c r="V2477" s="44">
        <f t="shared" si="461"/>
        <v>0</v>
      </c>
      <c r="W2477" s="44">
        <f t="shared" si="462"/>
        <v>0</v>
      </c>
      <c r="X2477" s="44">
        <f t="shared" si="463"/>
        <v>0</v>
      </c>
      <c r="Y2477" s="44">
        <f t="shared" si="464"/>
        <v>0</v>
      </c>
      <c r="Z2477" s="44">
        <f t="shared" si="465"/>
        <v>6842.5</v>
      </c>
      <c r="AA2477" s="44">
        <f t="shared" si="466"/>
        <v>0</v>
      </c>
      <c r="AB2477" s="44">
        <f t="shared" si="467"/>
        <v>0</v>
      </c>
      <c r="AC2477" s="44">
        <f t="shared" si="468"/>
        <v>0</v>
      </c>
      <c r="AD2477" s="44">
        <f t="shared" si="469"/>
        <v>0</v>
      </c>
      <c r="AE2477" s="12">
        <f t="shared" si="470"/>
        <v>6842.5</v>
      </c>
    </row>
    <row r="2478" spans="1:31" ht="12.6" hidden="1" customHeight="1" x14ac:dyDescent="0.2">
      <c r="A2478" s="26" t="s">
        <v>4721</v>
      </c>
      <c r="B2478" s="19"/>
      <c r="C2478" s="19"/>
      <c r="D2478" s="20"/>
      <c r="E2478" s="21"/>
      <c r="F2478" s="22"/>
      <c r="G2478" s="21"/>
      <c r="H2478" s="22"/>
      <c r="I2478" s="20"/>
      <c r="J2478" s="20"/>
      <c r="K2478" s="20"/>
      <c r="L2478" s="20"/>
      <c r="M2478" s="20">
        <v>1</v>
      </c>
      <c r="N2478" s="20"/>
      <c r="O2478" s="20">
        <v>1</v>
      </c>
      <c r="P2478" s="23" t="str">
        <f>VLOOKUP(A2478,'ИЗ ОСНОВЫ НОМЕНКЛАТУР'!D:E,2,0)</f>
        <v>Аксессуары для столешниц</v>
      </c>
      <c r="Q2478" s="23" t="str">
        <f>VLOOKUP(A2478,'ИЗ ОСНОВЫ НОМЕНКЛАТУР'!D:F,3,0)</f>
        <v>Плинтус алюминиевый</v>
      </c>
      <c r="R2478" s="40">
        <f>VLOOKUP(A:A,'ИЗ ОСНОВЫ НОМЕНКЛАТУР'!D:G,4,0)</f>
        <v>4465</v>
      </c>
      <c r="S2478" s="12" t="str">
        <f>VLOOKUP(A:A,'ИЗ ОСНОВЫ НОМЕНКЛАТУР'!D:H,5,0)</f>
        <v>C</v>
      </c>
      <c r="T2478" s="44">
        <f t="shared" si="459"/>
        <v>0</v>
      </c>
      <c r="U2478" s="44">
        <f t="shared" si="460"/>
        <v>0</v>
      </c>
      <c r="V2478" s="44">
        <f t="shared" si="461"/>
        <v>0</v>
      </c>
      <c r="W2478" s="44">
        <f t="shared" si="462"/>
        <v>0</v>
      </c>
      <c r="X2478" s="44">
        <f t="shared" si="463"/>
        <v>0</v>
      </c>
      <c r="Y2478" s="44">
        <f t="shared" si="464"/>
        <v>0</v>
      </c>
      <c r="Z2478" s="44">
        <f t="shared" si="465"/>
        <v>0</v>
      </c>
      <c r="AA2478" s="44">
        <f t="shared" si="466"/>
        <v>0</v>
      </c>
      <c r="AB2478" s="44">
        <f t="shared" si="467"/>
        <v>0</v>
      </c>
      <c r="AC2478" s="44">
        <f t="shared" si="468"/>
        <v>4465</v>
      </c>
      <c r="AD2478" s="44">
        <f t="shared" si="469"/>
        <v>0</v>
      </c>
      <c r="AE2478" s="12">
        <f t="shared" si="470"/>
        <v>4465</v>
      </c>
    </row>
    <row r="2479" spans="1:31" ht="12.6" hidden="1" customHeight="1" x14ac:dyDescent="0.2">
      <c r="A2479" s="26" t="s">
        <v>1366</v>
      </c>
      <c r="B2479" s="19"/>
      <c r="C2479" s="19"/>
      <c r="D2479" s="20"/>
      <c r="E2479" s="20">
        <v>7</v>
      </c>
      <c r="F2479" s="20"/>
      <c r="G2479" s="21"/>
      <c r="H2479" s="22"/>
      <c r="I2479" s="20"/>
      <c r="J2479" s="20"/>
      <c r="K2479" s="20"/>
      <c r="L2479" s="20"/>
      <c r="M2479" s="20"/>
      <c r="N2479" s="20"/>
      <c r="O2479" s="20">
        <v>7</v>
      </c>
      <c r="P2479" s="23" t="str">
        <f>VLOOKUP(A2479,'ИЗ ОСНОВЫ НОМЕНКЛАТУР'!D:E,2,0)</f>
        <v>Аксессуары для столешниц</v>
      </c>
      <c r="Q2479" s="23" t="str">
        <f>VLOOKUP(A2479,'ИЗ ОСНОВЫ НОМЕНКЛАТУР'!D:F,3,0)</f>
        <v>Плинтус алюминиевый</v>
      </c>
      <c r="R2479" s="40">
        <f>VLOOKUP(A:A,'ИЗ ОСНОВЫ НОМЕНКЛАТУР'!D:G,4,0)</f>
        <v>3848.5785714285712</v>
      </c>
      <c r="S2479" s="12" t="str">
        <f>VLOOKUP(A:A,'ИЗ ОСНОВЫ НОМЕНКЛАТУР'!D:H,5,0)</f>
        <v>C</v>
      </c>
      <c r="T2479" s="44">
        <f t="shared" si="459"/>
        <v>0</v>
      </c>
      <c r="U2479" s="44">
        <f t="shared" si="460"/>
        <v>26940.05</v>
      </c>
      <c r="V2479" s="44">
        <f t="shared" si="461"/>
        <v>0</v>
      </c>
      <c r="W2479" s="44">
        <f t="shared" si="462"/>
        <v>0</v>
      </c>
      <c r="X2479" s="44">
        <f t="shared" si="463"/>
        <v>0</v>
      </c>
      <c r="Y2479" s="44">
        <f t="shared" si="464"/>
        <v>0</v>
      </c>
      <c r="Z2479" s="44">
        <f t="shared" si="465"/>
        <v>0</v>
      </c>
      <c r="AA2479" s="44">
        <f t="shared" si="466"/>
        <v>0</v>
      </c>
      <c r="AB2479" s="44">
        <f t="shared" si="467"/>
        <v>0</v>
      </c>
      <c r="AC2479" s="44">
        <f t="shared" si="468"/>
        <v>0</v>
      </c>
      <c r="AD2479" s="44">
        <f t="shared" si="469"/>
        <v>0</v>
      </c>
      <c r="AE2479" s="12">
        <f t="shared" si="470"/>
        <v>26940.05</v>
      </c>
    </row>
    <row r="2480" spans="1:31" ht="12.6" hidden="1" customHeight="1" x14ac:dyDescent="0.2">
      <c r="A2480" s="26" t="s">
        <v>1356</v>
      </c>
      <c r="B2480" s="19"/>
      <c r="C2480" s="19"/>
      <c r="D2480" s="20">
        <v>120</v>
      </c>
      <c r="E2480" s="20">
        <v>18</v>
      </c>
      <c r="F2480" s="20"/>
      <c r="G2480" s="21"/>
      <c r="H2480" s="22"/>
      <c r="I2480" s="20">
        <v>200</v>
      </c>
      <c r="J2480" s="20">
        <v>233</v>
      </c>
      <c r="K2480" s="20">
        <v>200</v>
      </c>
      <c r="L2480" s="20"/>
      <c r="M2480" s="20">
        <v>51</v>
      </c>
      <c r="N2480" s="20">
        <v>32</v>
      </c>
      <c r="O2480" s="20">
        <v>854</v>
      </c>
      <c r="P2480" s="23" t="str">
        <f>VLOOKUP(A2480,'ИЗ ОСНОВЫ НОМЕНКЛАТУР'!D:E,2,0)</f>
        <v>Аксессуары для столешниц</v>
      </c>
      <c r="Q2480" s="23" t="str">
        <f>VLOOKUP(A2480,'ИЗ ОСНОВЫ НОМЕНКЛАТУР'!D:F,3,0)</f>
        <v>Плинтус алюминиевый</v>
      </c>
      <c r="R2480" s="40">
        <f>VLOOKUP(A:A,'ИЗ ОСНОВЫ НОМЕНКЛАТУР'!D:G,4,0)</f>
        <v>2350.0023946229207</v>
      </c>
      <c r="S2480" s="12" t="str">
        <f>VLOOKUP(A:A,'ИЗ ОСНОВЫ НОМЕНКЛАТУР'!D:H,5,0)</f>
        <v>A</v>
      </c>
      <c r="T2480" s="44">
        <f t="shared" si="459"/>
        <v>282000.2873547505</v>
      </c>
      <c r="U2480" s="44">
        <f t="shared" si="460"/>
        <v>42300.043103212571</v>
      </c>
      <c r="V2480" s="44">
        <f t="shared" si="461"/>
        <v>0</v>
      </c>
      <c r="W2480" s="44">
        <f t="shared" si="462"/>
        <v>0</v>
      </c>
      <c r="X2480" s="44">
        <f t="shared" si="463"/>
        <v>0</v>
      </c>
      <c r="Y2480" s="44">
        <f t="shared" si="464"/>
        <v>470000.47892458417</v>
      </c>
      <c r="Z2480" s="44">
        <f t="shared" si="465"/>
        <v>547550.55794714054</v>
      </c>
      <c r="AA2480" s="44">
        <f t="shared" si="466"/>
        <v>470000.47892458417</v>
      </c>
      <c r="AB2480" s="44">
        <f t="shared" si="467"/>
        <v>0</v>
      </c>
      <c r="AC2480" s="44">
        <f t="shared" si="468"/>
        <v>119850.12212576896</v>
      </c>
      <c r="AD2480" s="44">
        <f t="shared" si="469"/>
        <v>75200.076627933464</v>
      </c>
      <c r="AE2480" s="12">
        <f t="shared" si="470"/>
        <v>2006902.0450079744</v>
      </c>
    </row>
    <row r="2481" spans="1:31" ht="12.6" hidden="1" customHeight="1" x14ac:dyDescent="0.2">
      <c r="A2481" s="26" t="s">
        <v>1355</v>
      </c>
      <c r="B2481" s="19"/>
      <c r="C2481" s="19"/>
      <c r="D2481" s="20">
        <v>200</v>
      </c>
      <c r="E2481" s="20">
        <v>16</v>
      </c>
      <c r="F2481" s="20"/>
      <c r="G2481" s="21"/>
      <c r="H2481" s="22"/>
      <c r="I2481" s="20">
        <v>3880</v>
      </c>
      <c r="J2481" s="20">
        <v>882</v>
      </c>
      <c r="K2481" s="20">
        <v>920</v>
      </c>
      <c r="L2481" s="20"/>
      <c r="M2481" s="20">
        <v>80</v>
      </c>
      <c r="N2481" s="20">
        <v>41</v>
      </c>
      <c r="O2481" s="20">
        <v>6019</v>
      </c>
      <c r="P2481" s="23" t="str">
        <f>VLOOKUP(A2481,'ИЗ ОСНОВЫ НОМЕНКЛАТУР'!D:E,2,0)</f>
        <v>Аксессуары для столешниц</v>
      </c>
      <c r="Q2481" s="23" t="str">
        <f>VLOOKUP(A2481,'ИЗ ОСНОВЫ НОМЕНКЛАТУР'!D:F,3,0)</f>
        <v>Плинтус алюминиевый</v>
      </c>
      <c r="R2481" s="40">
        <f>VLOOKUP(A:A,'ИЗ ОСНОВЫ НОМЕНКЛАТУР'!D:G,4,0)</f>
        <v>2299.6281100581518</v>
      </c>
      <c r="S2481" s="12" t="str">
        <f>VLOOKUP(A:A,'ИЗ ОСНОВЫ НОМЕНКЛАТУР'!D:H,5,0)</f>
        <v>A</v>
      </c>
      <c r="T2481" s="44">
        <f t="shared" si="459"/>
        <v>459925.62201163039</v>
      </c>
      <c r="U2481" s="44">
        <f t="shared" si="460"/>
        <v>36794.049760930429</v>
      </c>
      <c r="V2481" s="44">
        <f t="shared" si="461"/>
        <v>0</v>
      </c>
      <c r="W2481" s="44">
        <f t="shared" si="462"/>
        <v>0</v>
      </c>
      <c r="X2481" s="44">
        <f t="shared" si="463"/>
        <v>0</v>
      </c>
      <c r="Y2481" s="44">
        <f t="shared" si="464"/>
        <v>8922557.0670256298</v>
      </c>
      <c r="Z2481" s="44">
        <f t="shared" si="465"/>
        <v>2028271.99307129</v>
      </c>
      <c r="AA2481" s="44">
        <f t="shared" si="466"/>
        <v>2115657.8612534995</v>
      </c>
      <c r="AB2481" s="44">
        <f t="shared" si="467"/>
        <v>0</v>
      </c>
      <c r="AC2481" s="44">
        <f t="shared" si="468"/>
        <v>183970.24880465213</v>
      </c>
      <c r="AD2481" s="44">
        <f t="shared" si="469"/>
        <v>94284.752512384221</v>
      </c>
      <c r="AE2481" s="12">
        <f t="shared" si="470"/>
        <v>13841461.594440017</v>
      </c>
    </row>
    <row r="2482" spans="1:31" ht="12.6" hidden="1" customHeight="1" x14ac:dyDescent="0.2">
      <c r="A2482" s="26" t="s">
        <v>1357</v>
      </c>
      <c r="B2482" s="19"/>
      <c r="C2482" s="19"/>
      <c r="D2482" s="20">
        <v>90</v>
      </c>
      <c r="E2482" s="20">
        <v>12</v>
      </c>
      <c r="F2482" s="20"/>
      <c r="G2482" s="21"/>
      <c r="H2482" s="22"/>
      <c r="I2482" s="20">
        <v>200</v>
      </c>
      <c r="J2482" s="20">
        <v>285</v>
      </c>
      <c r="K2482" s="20">
        <v>200</v>
      </c>
      <c r="L2482" s="20"/>
      <c r="M2482" s="20">
        <v>138</v>
      </c>
      <c r="N2482" s="20">
        <v>31</v>
      </c>
      <c r="O2482" s="20">
        <v>956</v>
      </c>
      <c r="P2482" s="23" t="str">
        <f>VLOOKUP(A2482,'ИЗ ОСНОВЫ НОМЕНКЛАТУР'!D:E,2,0)</f>
        <v>Аксессуары для столешниц</v>
      </c>
      <c r="Q2482" s="23" t="str">
        <f>VLOOKUP(A2482,'ИЗ ОСНОВЫ НОМЕНКЛАТУР'!D:F,3,0)</f>
        <v>Плинтус алюминиевый</v>
      </c>
      <c r="R2482" s="40">
        <f>VLOOKUP(A:A,'ИЗ ОСНОВЫ НОМЕНКЛАТУР'!D:G,4,0)</f>
        <v>2369.5378074608902</v>
      </c>
      <c r="S2482" s="12" t="str">
        <f>VLOOKUP(A:A,'ИЗ ОСНОВЫ НОМЕНКЛАТУР'!D:H,5,0)</f>
        <v>A</v>
      </c>
      <c r="T2482" s="44">
        <f t="shared" si="459"/>
        <v>213258.40267148011</v>
      </c>
      <c r="U2482" s="44">
        <f t="shared" si="460"/>
        <v>28434.453689530681</v>
      </c>
      <c r="V2482" s="44">
        <f t="shared" si="461"/>
        <v>0</v>
      </c>
      <c r="W2482" s="44">
        <f t="shared" si="462"/>
        <v>0</v>
      </c>
      <c r="X2482" s="44">
        <f t="shared" si="463"/>
        <v>0</v>
      </c>
      <c r="Y2482" s="44">
        <f t="shared" si="464"/>
        <v>473907.56149217807</v>
      </c>
      <c r="Z2482" s="44">
        <f t="shared" si="465"/>
        <v>675318.27512635372</v>
      </c>
      <c r="AA2482" s="44">
        <f t="shared" si="466"/>
        <v>473907.56149217807</v>
      </c>
      <c r="AB2482" s="44">
        <f t="shared" si="467"/>
        <v>0</v>
      </c>
      <c r="AC2482" s="44">
        <f t="shared" si="468"/>
        <v>326996.21742960287</v>
      </c>
      <c r="AD2482" s="44">
        <f t="shared" si="469"/>
        <v>73455.672031287599</v>
      </c>
      <c r="AE2482" s="12">
        <f t="shared" si="470"/>
        <v>2265278.1439326112</v>
      </c>
    </row>
    <row r="2483" spans="1:31" ht="12.6" hidden="1" customHeight="1" x14ac:dyDescent="0.2">
      <c r="A2483" s="26" t="s">
        <v>1358</v>
      </c>
      <c r="B2483" s="19"/>
      <c r="C2483" s="19"/>
      <c r="D2483" s="20">
        <v>60</v>
      </c>
      <c r="E2483" s="20">
        <v>11</v>
      </c>
      <c r="F2483" s="20"/>
      <c r="G2483" s="21"/>
      <c r="H2483" s="22"/>
      <c r="I2483" s="20">
        <v>260</v>
      </c>
      <c r="J2483" s="20">
        <v>97</v>
      </c>
      <c r="K2483" s="20">
        <v>150</v>
      </c>
      <c r="L2483" s="20"/>
      <c r="M2483" s="20">
        <v>23</v>
      </c>
      <c r="N2483" s="20">
        <v>26</v>
      </c>
      <c r="O2483" s="20">
        <v>627</v>
      </c>
      <c r="P2483" s="23" t="str">
        <f>VLOOKUP(A2483,'ИЗ ОСНОВЫ НОМЕНКЛАТУР'!D:E,2,0)</f>
        <v>Аксессуары для столешниц</v>
      </c>
      <c r="Q2483" s="23" t="str">
        <f>VLOOKUP(A2483,'ИЗ ОСНОВЫ НОМЕНКЛАТУР'!D:F,3,0)</f>
        <v>Плинтус алюминиевый</v>
      </c>
      <c r="R2483" s="40">
        <f>VLOOKUP(A:A,'ИЗ ОСНОВЫ НОМЕНКЛАТУР'!D:G,4,0)</f>
        <v>2802.8544247104246</v>
      </c>
      <c r="S2483" s="12" t="str">
        <f>VLOOKUP(A:A,'ИЗ ОСНОВЫ НОМЕНКЛАТУР'!D:H,5,0)</f>
        <v>B</v>
      </c>
      <c r="T2483" s="44">
        <f t="shared" si="459"/>
        <v>168171.26548262549</v>
      </c>
      <c r="U2483" s="44">
        <f t="shared" si="460"/>
        <v>30831.39867181467</v>
      </c>
      <c r="V2483" s="44">
        <f t="shared" si="461"/>
        <v>0</v>
      </c>
      <c r="W2483" s="44">
        <f t="shared" si="462"/>
        <v>0</v>
      </c>
      <c r="X2483" s="44">
        <f t="shared" si="463"/>
        <v>0</v>
      </c>
      <c r="Y2483" s="44">
        <f t="shared" si="464"/>
        <v>728742.15042471036</v>
      </c>
      <c r="Z2483" s="44">
        <f t="shared" si="465"/>
        <v>271876.87919691118</v>
      </c>
      <c r="AA2483" s="44">
        <f t="shared" si="466"/>
        <v>420428.1637065637</v>
      </c>
      <c r="AB2483" s="44">
        <f t="shared" si="467"/>
        <v>0</v>
      </c>
      <c r="AC2483" s="44">
        <f t="shared" si="468"/>
        <v>64465.651768339769</v>
      </c>
      <c r="AD2483" s="44">
        <f t="shared" si="469"/>
        <v>72874.215042471042</v>
      </c>
      <c r="AE2483" s="12">
        <f t="shared" si="470"/>
        <v>1757389.7242934362</v>
      </c>
    </row>
    <row r="2484" spans="1:31" ht="12.6" hidden="1" customHeight="1" x14ac:dyDescent="0.2">
      <c r="A2484" s="26" t="s">
        <v>1359</v>
      </c>
      <c r="B2484" s="19"/>
      <c r="C2484" s="19"/>
      <c r="D2484" s="20">
        <v>32</v>
      </c>
      <c r="E2484" s="20">
        <v>2</v>
      </c>
      <c r="F2484" s="20"/>
      <c r="G2484" s="21"/>
      <c r="H2484" s="22"/>
      <c r="I2484" s="20"/>
      <c r="J2484" s="20">
        <v>162</v>
      </c>
      <c r="K2484" s="20">
        <v>150</v>
      </c>
      <c r="L2484" s="20"/>
      <c r="M2484" s="20">
        <v>30</v>
      </c>
      <c r="N2484" s="20">
        <v>42</v>
      </c>
      <c r="O2484" s="20">
        <v>418</v>
      </c>
      <c r="P2484" s="23" t="str">
        <f>VLOOKUP(A2484,'ИЗ ОСНОВЫ НОМЕНКЛАТУР'!D:E,2,0)</f>
        <v>Аксессуары для столешниц</v>
      </c>
      <c r="Q2484" s="23" t="str">
        <f>VLOOKUP(A2484,'ИЗ ОСНОВЫ НОМЕНКЛАТУР'!D:F,3,0)</f>
        <v>Плинтус алюминиевый</v>
      </c>
      <c r="R2484" s="40">
        <f>VLOOKUP(A:A,'ИЗ ОСНОВЫ НОМЕНКЛАТУР'!D:G,4,0)</f>
        <v>3990.9005368289641</v>
      </c>
      <c r="S2484" s="12" t="str">
        <f>VLOOKUP(A:A,'ИЗ ОСНОВЫ НОМЕНКЛАТУР'!D:H,5,0)</f>
        <v>B</v>
      </c>
      <c r="T2484" s="44">
        <f t="shared" si="459"/>
        <v>127708.81717852685</v>
      </c>
      <c r="U2484" s="44">
        <f t="shared" si="460"/>
        <v>7981.8010736579281</v>
      </c>
      <c r="V2484" s="44">
        <f t="shared" si="461"/>
        <v>0</v>
      </c>
      <c r="W2484" s="44">
        <f t="shared" si="462"/>
        <v>0</v>
      </c>
      <c r="X2484" s="44">
        <f t="shared" si="463"/>
        <v>0</v>
      </c>
      <c r="Y2484" s="44">
        <f t="shared" si="464"/>
        <v>0</v>
      </c>
      <c r="Z2484" s="44">
        <f t="shared" si="465"/>
        <v>646525.88696629216</v>
      </c>
      <c r="AA2484" s="44">
        <f t="shared" si="466"/>
        <v>598635.08052434458</v>
      </c>
      <c r="AB2484" s="44">
        <f t="shared" si="467"/>
        <v>0</v>
      </c>
      <c r="AC2484" s="44">
        <f t="shared" si="468"/>
        <v>119727.01610486892</v>
      </c>
      <c r="AD2484" s="44">
        <f t="shared" si="469"/>
        <v>167617.82254681649</v>
      </c>
      <c r="AE2484" s="12">
        <f t="shared" si="470"/>
        <v>1668196.4243945067</v>
      </c>
    </row>
    <row r="2485" spans="1:31" ht="12.6" hidden="1" customHeight="1" x14ac:dyDescent="0.2">
      <c r="A2485" s="26" t="s">
        <v>4722</v>
      </c>
      <c r="B2485" s="19"/>
      <c r="C2485" s="19"/>
      <c r="D2485" s="20"/>
      <c r="E2485" s="21"/>
      <c r="F2485" s="22"/>
      <c r="G2485" s="21"/>
      <c r="H2485" s="22"/>
      <c r="I2485" s="20"/>
      <c r="J2485" s="20"/>
      <c r="K2485" s="20"/>
      <c r="L2485" s="20"/>
      <c r="M2485" s="20">
        <v>1</v>
      </c>
      <c r="N2485" s="20"/>
      <c r="O2485" s="20">
        <v>1</v>
      </c>
      <c r="P2485" s="23" t="str">
        <f>VLOOKUP(A2485,'ИЗ ОСНОВЫ НОМЕНКЛАТУР'!D:E,2,0)</f>
        <v>Аксессуары для столешниц</v>
      </c>
      <c r="Q2485" s="23" t="str">
        <f>VLOOKUP(A2485,'ИЗ ОСНОВЫ НОМЕНКЛАТУР'!D:F,3,0)</f>
        <v>Плинтус пластиковый 4,2м</v>
      </c>
      <c r="R2485" s="40">
        <f>VLOOKUP(A:A,'ИЗ ОСНОВЫ НОМЕНКЛАТУР'!D:G,4,0)</f>
        <v>9061</v>
      </c>
      <c r="S2485" s="12" t="str">
        <f>VLOOKUP(A:A,'ИЗ ОСНОВЫ НОМЕНКЛАТУР'!D:H,5,0)</f>
        <v>C</v>
      </c>
      <c r="T2485" s="44">
        <f t="shared" si="459"/>
        <v>0</v>
      </c>
      <c r="U2485" s="44">
        <f t="shared" si="460"/>
        <v>0</v>
      </c>
      <c r="V2485" s="44">
        <f t="shared" si="461"/>
        <v>0</v>
      </c>
      <c r="W2485" s="44">
        <f t="shared" si="462"/>
        <v>0</v>
      </c>
      <c r="X2485" s="44">
        <f t="shared" si="463"/>
        <v>0</v>
      </c>
      <c r="Y2485" s="44">
        <f t="shared" si="464"/>
        <v>0</v>
      </c>
      <c r="Z2485" s="44">
        <f t="shared" si="465"/>
        <v>0</v>
      </c>
      <c r="AA2485" s="44">
        <f t="shared" si="466"/>
        <v>0</v>
      </c>
      <c r="AB2485" s="44">
        <f t="shared" si="467"/>
        <v>0</v>
      </c>
      <c r="AC2485" s="44">
        <f t="shared" si="468"/>
        <v>9061</v>
      </c>
      <c r="AD2485" s="44">
        <f t="shared" si="469"/>
        <v>0</v>
      </c>
      <c r="AE2485" s="12">
        <f t="shared" si="470"/>
        <v>9061</v>
      </c>
    </row>
    <row r="2486" spans="1:31" ht="12.6" hidden="1" customHeight="1" x14ac:dyDescent="0.2">
      <c r="A2486" s="26" t="s">
        <v>4723</v>
      </c>
      <c r="B2486" s="19"/>
      <c r="C2486" s="19"/>
      <c r="D2486" s="20"/>
      <c r="E2486" s="21"/>
      <c r="F2486" s="22"/>
      <c r="G2486" s="21"/>
      <c r="H2486" s="22"/>
      <c r="I2486" s="20"/>
      <c r="J2486" s="20"/>
      <c r="K2486" s="20"/>
      <c r="L2486" s="20"/>
      <c r="M2486" s="20">
        <v>6</v>
      </c>
      <c r="N2486" s="20"/>
      <c r="O2486" s="20">
        <v>6</v>
      </c>
      <c r="P2486" s="23" t="str">
        <f>VLOOKUP(A2486,'ИЗ ОСНОВЫ НОМЕНКЛАТУР'!D:E,2,0)</f>
        <v>Аксессуары для столешниц</v>
      </c>
      <c r="Q2486" s="23" t="str">
        <f>VLOOKUP(A2486,'ИЗ ОСНОВЫ НОМЕНКЛАТУР'!D:F,3,0)</f>
        <v>Плинтус пластиковый 4,2м</v>
      </c>
      <c r="R2486" s="40">
        <f>VLOOKUP(A:A,'ИЗ ОСНОВЫ НОМЕНКЛАТУР'!D:G,4,0)</f>
        <v>9504.1666666666661</v>
      </c>
      <c r="S2486" s="12" t="str">
        <f>VLOOKUP(A:A,'ИЗ ОСНОВЫ НОМЕНКЛАТУР'!D:H,5,0)</f>
        <v>C</v>
      </c>
      <c r="T2486" s="44">
        <f t="shared" si="459"/>
        <v>0</v>
      </c>
      <c r="U2486" s="44">
        <f t="shared" si="460"/>
        <v>0</v>
      </c>
      <c r="V2486" s="44">
        <f t="shared" si="461"/>
        <v>0</v>
      </c>
      <c r="W2486" s="44">
        <f t="shared" si="462"/>
        <v>0</v>
      </c>
      <c r="X2486" s="44">
        <f t="shared" si="463"/>
        <v>0</v>
      </c>
      <c r="Y2486" s="44">
        <f t="shared" si="464"/>
        <v>0</v>
      </c>
      <c r="Z2486" s="44">
        <f t="shared" si="465"/>
        <v>0</v>
      </c>
      <c r="AA2486" s="44">
        <f t="shared" si="466"/>
        <v>0</v>
      </c>
      <c r="AB2486" s="44">
        <f t="shared" si="467"/>
        <v>0</v>
      </c>
      <c r="AC2486" s="44">
        <f t="shared" si="468"/>
        <v>57025</v>
      </c>
      <c r="AD2486" s="44">
        <f t="shared" si="469"/>
        <v>0</v>
      </c>
      <c r="AE2486" s="12">
        <f t="shared" si="470"/>
        <v>57025</v>
      </c>
    </row>
    <row r="2487" spans="1:31" ht="12.6" hidden="1" customHeight="1" x14ac:dyDescent="0.2">
      <c r="A2487" s="26" t="s">
        <v>4724</v>
      </c>
      <c r="B2487" s="19"/>
      <c r="C2487" s="19"/>
      <c r="D2487" s="20"/>
      <c r="E2487" s="21"/>
      <c r="F2487" s="22"/>
      <c r="G2487" s="21"/>
      <c r="H2487" s="22"/>
      <c r="I2487" s="20"/>
      <c r="J2487" s="20"/>
      <c r="K2487" s="20"/>
      <c r="L2487" s="20"/>
      <c r="M2487" s="20">
        <v>5</v>
      </c>
      <c r="N2487" s="20"/>
      <c r="O2487" s="20">
        <v>5</v>
      </c>
      <c r="P2487" s="23" t="str">
        <f>VLOOKUP(A2487,'ИЗ ОСНОВЫ НОМЕНКЛАТУР'!D:E,2,0)</f>
        <v>Аксессуары для столешниц</v>
      </c>
      <c r="Q2487" s="23" t="str">
        <f>VLOOKUP(A2487,'ИЗ ОСНОВЫ НОМЕНКЛАТУР'!D:F,3,0)</f>
        <v>Плинтус пластиковый 4,2м</v>
      </c>
      <c r="R2487" s="40">
        <f>VLOOKUP(A:A,'ИЗ ОСНОВЫ НОМЕНКЛАТУР'!D:G,4,0)</f>
        <v>9061.4</v>
      </c>
      <c r="S2487" s="12" t="str">
        <f>VLOOKUP(A:A,'ИЗ ОСНОВЫ НОМЕНКЛАТУР'!D:H,5,0)</f>
        <v>C</v>
      </c>
      <c r="T2487" s="44">
        <f t="shared" si="459"/>
        <v>0</v>
      </c>
      <c r="U2487" s="44">
        <f t="shared" si="460"/>
        <v>0</v>
      </c>
      <c r="V2487" s="44">
        <f t="shared" si="461"/>
        <v>0</v>
      </c>
      <c r="W2487" s="44">
        <f t="shared" si="462"/>
        <v>0</v>
      </c>
      <c r="X2487" s="44">
        <f t="shared" si="463"/>
        <v>0</v>
      </c>
      <c r="Y2487" s="44">
        <f t="shared" si="464"/>
        <v>0</v>
      </c>
      <c r="Z2487" s="44">
        <f t="shared" si="465"/>
        <v>0</v>
      </c>
      <c r="AA2487" s="44">
        <f t="shared" si="466"/>
        <v>0</v>
      </c>
      <c r="AB2487" s="44">
        <f t="shared" si="467"/>
        <v>0</v>
      </c>
      <c r="AC2487" s="44">
        <f t="shared" si="468"/>
        <v>45307</v>
      </c>
      <c r="AD2487" s="44">
        <f t="shared" si="469"/>
        <v>0</v>
      </c>
      <c r="AE2487" s="12">
        <f t="shared" si="470"/>
        <v>45307</v>
      </c>
    </row>
    <row r="2488" spans="1:31" ht="12.6" hidden="1" customHeight="1" x14ac:dyDescent="0.2">
      <c r="A2488" s="26" t="s">
        <v>4725</v>
      </c>
      <c r="B2488" s="19"/>
      <c r="C2488" s="19"/>
      <c r="D2488" s="20"/>
      <c r="E2488" s="21"/>
      <c r="F2488" s="22"/>
      <c r="G2488" s="21"/>
      <c r="H2488" s="22"/>
      <c r="I2488" s="20"/>
      <c r="J2488" s="20"/>
      <c r="K2488" s="20"/>
      <c r="L2488" s="20"/>
      <c r="M2488" s="20">
        <v>5</v>
      </c>
      <c r="N2488" s="20"/>
      <c r="O2488" s="20">
        <v>5</v>
      </c>
      <c r="P2488" s="23" t="str">
        <f>VLOOKUP(A2488,'ИЗ ОСНОВЫ НОМЕНКЛАТУР'!D:E,2,0)</f>
        <v>Аксессуары для столешниц</v>
      </c>
      <c r="Q2488" s="23" t="str">
        <f>VLOOKUP(A2488,'ИЗ ОСНОВЫ НОМЕНКЛАТУР'!D:F,3,0)</f>
        <v>Плинтус пластиковый 4,2м</v>
      </c>
      <c r="R2488" s="40">
        <f>VLOOKUP(A:A,'ИЗ ОСНОВЫ НОМЕНКЛАТУР'!D:G,4,0)</f>
        <v>9504.2000000000007</v>
      </c>
      <c r="S2488" s="12" t="str">
        <f>VLOOKUP(A:A,'ИЗ ОСНОВЫ НОМЕНКЛАТУР'!D:H,5,0)</f>
        <v>C</v>
      </c>
      <c r="T2488" s="44">
        <f t="shared" si="459"/>
        <v>0</v>
      </c>
      <c r="U2488" s="44">
        <f t="shared" si="460"/>
        <v>0</v>
      </c>
      <c r="V2488" s="44">
        <f t="shared" si="461"/>
        <v>0</v>
      </c>
      <c r="W2488" s="44">
        <f t="shared" si="462"/>
        <v>0</v>
      </c>
      <c r="X2488" s="44">
        <f t="shared" si="463"/>
        <v>0</v>
      </c>
      <c r="Y2488" s="44">
        <f t="shared" si="464"/>
        <v>0</v>
      </c>
      <c r="Z2488" s="44">
        <f t="shared" si="465"/>
        <v>0</v>
      </c>
      <c r="AA2488" s="44">
        <f t="shared" si="466"/>
        <v>0</v>
      </c>
      <c r="AB2488" s="44">
        <f t="shared" si="467"/>
        <v>0</v>
      </c>
      <c r="AC2488" s="44">
        <f t="shared" si="468"/>
        <v>47521</v>
      </c>
      <c r="AD2488" s="44">
        <f t="shared" si="469"/>
        <v>0</v>
      </c>
      <c r="AE2488" s="12">
        <f t="shared" si="470"/>
        <v>47521</v>
      </c>
    </row>
    <row r="2489" spans="1:31" ht="12.6" hidden="1" customHeight="1" x14ac:dyDescent="0.2">
      <c r="A2489" s="26" t="s">
        <v>4726</v>
      </c>
      <c r="B2489" s="19"/>
      <c r="C2489" s="19"/>
      <c r="D2489" s="20"/>
      <c r="E2489" s="21"/>
      <c r="F2489" s="22"/>
      <c r="G2489" s="21"/>
      <c r="H2489" s="22"/>
      <c r="I2489" s="20"/>
      <c r="J2489" s="20"/>
      <c r="K2489" s="20"/>
      <c r="L2489" s="20"/>
      <c r="M2489" s="20">
        <v>2</v>
      </c>
      <c r="N2489" s="20"/>
      <c r="O2489" s="20">
        <v>2</v>
      </c>
      <c r="P2489" s="23" t="str">
        <f>VLOOKUP(A2489,'ИЗ ОСНОВЫ НОМЕНКЛАТУР'!D:E,2,0)</f>
        <v>Аксессуары для столешниц</v>
      </c>
      <c r="Q2489" s="23" t="str">
        <f>VLOOKUP(A2489,'ИЗ ОСНОВЫ НОМЕНКЛАТУР'!D:F,3,0)</f>
        <v>Плинтус пластиковый 4,2м</v>
      </c>
      <c r="R2489" s="40">
        <f>VLOOKUP(A:A,'ИЗ ОСНОВЫ НОМЕНКЛАТУР'!D:G,4,0)</f>
        <v>9504</v>
      </c>
      <c r="S2489" s="12" t="str">
        <f>VLOOKUP(A:A,'ИЗ ОСНОВЫ НОМЕНКЛАТУР'!D:H,5,0)</f>
        <v>C</v>
      </c>
      <c r="T2489" s="44">
        <f t="shared" si="459"/>
        <v>0</v>
      </c>
      <c r="U2489" s="44">
        <f t="shared" si="460"/>
        <v>0</v>
      </c>
      <c r="V2489" s="44">
        <f t="shared" si="461"/>
        <v>0</v>
      </c>
      <c r="W2489" s="44">
        <f t="shared" si="462"/>
        <v>0</v>
      </c>
      <c r="X2489" s="44">
        <f t="shared" si="463"/>
        <v>0</v>
      </c>
      <c r="Y2489" s="44">
        <f t="shared" si="464"/>
        <v>0</v>
      </c>
      <c r="Z2489" s="44">
        <f t="shared" si="465"/>
        <v>0</v>
      </c>
      <c r="AA2489" s="44">
        <f t="shared" si="466"/>
        <v>0</v>
      </c>
      <c r="AB2489" s="44">
        <f t="shared" si="467"/>
        <v>0</v>
      </c>
      <c r="AC2489" s="44">
        <f t="shared" si="468"/>
        <v>19008</v>
      </c>
      <c r="AD2489" s="44">
        <f t="shared" si="469"/>
        <v>0</v>
      </c>
      <c r="AE2489" s="12">
        <f t="shared" si="470"/>
        <v>19008</v>
      </c>
    </row>
    <row r="2490" spans="1:31" ht="12.6" hidden="1" customHeight="1" x14ac:dyDescent="0.2">
      <c r="A2490" s="26" t="s">
        <v>4727</v>
      </c>
      <c r="B2490" s="19"/>
      <c r="C2490" s="19"/>
      <c r="D2490" s="20"/>
      <c r="E2490" s="21"/>
      <c r="F2490" s="22"/>
      <c r="G2490" s="21"/>
      <c r="H2490" s="22"/>
      <c r="I2490" s="20"/>
      <c r="J2490" s="20"/>
      <c r="K2490" s="20"/>
      <c r="L2490" s="20"/>
      <c r="M2490" s="20">
        <v>4</v>
      </c>
      <c r="N2490" s="20"/>
      <c r="O2490" s="20">
        <v>4</v>
      </c>
      <c r="P2490" s="23" t="str">
        <f>VLOOKUP(A2490,'ИЗ ОСНОВЫ НОМЕНКЛАТУР'!D:E,2,0)</f>
        <v>Аксессуары для столешниц</v>
      </c>
      <c r="Q2490" s="23" t="str">
        <f>VLOOKUP(A2490,'ИЗ ОСНОВЫ НОМЕНКЛАТУР'!D:F,3,0)</f>
        <v>Плинтус пластиковый 4,2м</v>
      </c>
      <c r="R2490" s="40">
        <f>VLOOKUP(A:A,'ИЗ ОСНОВЫ НОМЕНКЛАТУР'!D:G,4,0)</f>
        <v>9504.25</v>
      </c>
      <c r="S2490" s="12" t="str">
        <f>VLOOKUP(A:A,'ИЗ ОСНОВЫ НОМЕНКЛАТУР'!D:H,5,0)</f>
        <v>C</v>
      </c>
      <c r="T2490" s="44">
        <f t="shared" si="459"/>
        <v>0</v>
      </c>
      <c r="U2490" s="44">
        <f t="shared" si="460"/>
        <v>0</v>
      </c>
      <c r="V2490" s="44">
        <f t="shared" si="461"/>
        <v>0</v>
      </c>
      <c r="W2490" s="44">
        <f t="shared" si="462"/>
        <v>0</v>
      </c>
      <c r="X2490" s="44">
        <f t="shared" si="463"/>
        <v>0</v>
      </c>
      <c r="Y2490" s="44">
        <f t="shared" si="464"/>
        <v>0</v>
      </c>
      <c r="Z2490" s="44">
        <f t="shared" si="465"/>
        <v>0</v>
      </c>
      <c r="AA2490" s="44">
        <f t="shared" si="466"/>
        <v>0</v>
      </c>
      <c r="AB2490" s="44">
        <f t="shared" si="467"/>
        <v>0</v>
      </c>
      <c r="AC2490" s="44">
        <f t="shared" si="468"/>
        <v>38017</v>
      </c>
      <c r="AD2490" s="44">
        <f t="shared" si="469"/>
        <v>0</v>
      </c>
      <c r="AE2490" s="12">
        <f t="shared" si="470"/>
        <v>38017</v>
      </c>
    </row>
    <row r="2491" spans="1:31" ht="12.6" hidden="1" customHeight="1" x14ac:dyDescent="0.2">
      <c r="A2491" s="26" t="s">
        <v>1382</v>
      </c>
      <c r="B2491" s="19"/>
      <c r="C2491" s="19"/>
      <c r="D2491" s="20"/>
      <c r="E2491" s="21"/>
      <c r="F2491" s="22"/>
      <c r="G2491" s="21"/>
      <c r="H2491" s="22"/>
      <c r="I2491" s="20"/>
      <c r="J2491" s="20">
        <v>38</v>
      </c>
      <c r="K2491" s="20">
        <v>84</v>
      </c>
      <c r="L2491" s="20"/>
      <c r="M2491" s="20">
        <v>2</v>
      </c>
      <c r="N2491" s="20">
        <v>3</v>
      </c>
      <c r="O2491" s="20">
        <v>127</v>
      </c>
      <c r="P2491" s="23" t="str">
        <f>VLOOKUP(A2491,'ИЗ ОСНОВЫ НОМЕНКЛАТУР'!D:E,2,0)</f>
        <v>Аксессуары для столешниц</v>
      </c>
      <c r="Q2491" s="23" t="str">
        <f>VLOOKUP(A2491,'ИЗ ОСНОВЫ НОМЕНКЛАТУР'!D:F,3,0)</f>
        <v>Плинтус пластиковый 3м</v>
      </c>
      <c r="R2491" s="40">
        <f>VLOOKUP(A:A,'ИЗ ОСНОВЫ НОМЕНКЛАТУР'!D:G,4,0)</f>
        <v>2192.9349833887045</v>
      </c>
      <c r="S2491" s="12" t="str">
        <f>VLOOKUP(A:A,'ИЗ ОСНОВЫ НОМЕНКЛАТУР'!D:H,5,0)</f>
        <v>B</v>
      </c>
      <c r="T2491" s="44">
        <f t="shared" si="459"/>
        <v>0</v>
      </c>
      <c r="U2491" s="44">
        <f t="shared" si="460"/>
        <v>0</v>
      </c>
      <c r="V2491" s="44">
        <f t="shared" si="461"/>
        <v>0</v>
      </c>
      <c r="W2491" s="44">
        <f t="shared" si="462"/>
        <v>0</v>
      </c>
      <c r="X2491" s="44">
        <f t="shared" si="463"/>
        <v>0</v>
      </c>
      <c r="Y2491" s="44">
        <f t="shared" si="464"/>
        <v>0</v>
      </c>
      <c r="Z2491" s="44">
        <f t="shared" si="465"/>
        <v>83331.529368770774</v>
      </c>
      <c r="AA2491" s="44">
        <f t="shared" si="466"/>
        <v>184206.53860465117</v>
      </c>
      <c r="AB2491" s="44">
        <f t="shared" si="467"/>
        <v>0</v>
      </c>
      <c r="AC2491" s="44">
        <f t="shared" si="468"/>
        <v>4385.869966777409</v>
      </c>
      <c r="AD2491" s="44">
        <f t="shared" si="469"/>
        <v>6578.8049501661135</v>
      </c>
      <c r="AE2491" s="12">
        <f t="shared" si="470"/>
        <v>278502.74289036542</v>
      </c>
    </row>
    <row r="2492" spans="1:31" ht="12.6" hidden="1" customHeight="1" x14ac:dyDescent="0.2">
      <c r="A2492" s="26" t="s">
        <v>1423</v>
      </c>
      <c r="B2492" s="19"/>
      <c r="C2492" s="19"/>
      <c r="D2492" s="20"/>
      <c r="E2492" s="21"/>
      <c r="F2492" s="22"/>
      <c r="G2492" s="21"/>
      <c r="H2492" s="22"/>
      <c r="I2492" s="20"/>
      <c r="J2492" s="20">
        <v>2</v>
      </c>
      <c r="K2492" s="20"/>
      <c r="L2492" s="20"/>
      <c r="M2492" s="20">
        <v>41</v>
      </c>
      <c r="N2492" s="20"/>
      <c r="O2492" s="20">
        <v>43</v>
      </c>
      <c r="P2492" s="23" t="str">
        <f>VLOOKUP(A2492,'ИЗ ОСНОВЫ НОМЕНКЛАТУР'!D:E,2,0)</f>
        <v>Аксессуары для столешниц</v>
      </c>
      <c r="Q2492" s="23" t="str">
        <f>VLOOKUP(A2492,'ИЗ ОСНОВЫ НОМЕНКЛАТУР'!D:F,3,0)</f>
        <v>Плинтус пластиковый 3м</v>
      </c>
      <c r="R2492" s="40">
        <f>VLOOKUP(A:A,'ИЗ ОСНОВЫ НОМЕНКЛАТУР'!D:G,4,0)</f>
        <v>1390.2919999999999</v>
      </c>
      <c r="S2492" s="12" t="str">
        <f>VLOOKUP(A:A,'ИЗ ОСНОВЫ НОМЕНКЛАТУР'!D:H,5,0)</f>
        <v>C</v>
      </c>
      <c r="T2492" s="44">
        <f t="shared" si="459"/>
        <v>0</v>
      </c>
      <c r="U2492" s="44">
        <f t="shared" si="460"/>
        <v>0</v>
      </c>
      <c r="V2492" s="44">
        <f t="shared" si="461"/>
        <v>0</v>
      </c>
      <c r="W2492" s="44">
        <f t="shared" si="462"/>
        <v>0</v>
      </c>
      <c r="X2492" s="44">
        <f t="shared" si="463"/>
        <v>0</v>
      </c>
      <c r="Y2492" s="44">
        <f t="shared" si="464"/>
        <v>0</v>
      </c>
      <c r="Z2492" s="44">
        <f t="shared" si="465"/>
        <v>2780.5839999999998</v>
      </c>
      <c r="AA2492" s="44">
        <f t="shared" si="466"/>
        <v>0</v>
      </c>
      <c r="AB2492" s="44">
        <f t="shared" si="467"/>
        <v>0</v>
      </c>
      <c r="AC2492" s="44">
        <f t="shared" si="468"/>
        <v>57001.971999999994</v>
      </c>
      <c r="AD2492" s="44">
        <f t="shared" si="469"/>
        <v>0</v>
      </c>
      <c r="AE2492" s="12">
        <f t="shared" si="470"/>
        <v>59782.555999999997</v>
      </c>
    </row>
    <row r="2493" spans="1:31" ht="12.6" hidden="1" customHeight="1" x14ac:dyDescent="0.2">
      <c r="A2493" s="26" t="s">
        <v>1401</v>
      </c>
      <c r="B2493" s="19"/>
      <c r="C2493" s="19"/>
      <c r="D2493" s="20">
        <v>24</v>
      </c>
      <c r="E2493" s="20">
        <v>11</v>
      </c>
      <c r="F2493" s="20"/>
      <c r="G2493" s="21"/>
      <c r="H2493" s="22"/>
      <c r="I2493" s="20">
        <v>36</v>
      </c>
      <c r="J2493" s="20">
        <v>62</v>
      </c>
      <c r="K2493" s="20">
        <v>36</v>
      </c>
      <c r="L2493" s="20"/>
      <c r="M2493" s="20"/>
      <c r="N2493" s="20"/>
      <c r="O2493" s="20">
        <v>169</v>
      </c>
      <c r="P2493" s="23" t="str">
        <f>VLOOKUP(A2493,'ИЗ ОСНОВЫ НОМЕНКЛАТУР'!D:E,2,0)</f>
        <v>Аксессуары для столешниц</v>
      </c>
      <c r="Q2493" s="23" t="str">
        <f>VLOOKUP(A2493,'ИЗ ОСНОВЫ НОМЕНКЛАТУР'!D:F,3,0)</f>
        <v>Плинтус пластиковый 3м</v>
      </c>
      <c r="R2493" s="40">
        <f>VLOOKUP(A:A,'ИЗ ОСНОВЫ НОМЕНКЛАТУР'!D:G,4,0)</f>
        <v>1421.0486666666666</v>
      </c>
      <c r="S2493" s="12" t="str">
        <f>VLOOKUP(A:A,'ИЗ ОСНОВЫ НОМЕНКЛАТУР'!D:H,5,0)</f>
        <v>C</v>
      </c>
      <c r="T2493" s="44">
        <f t="shared" si="459"/>
        <v>34105.167999999998</v>
      </c>
      <c r="U2493" s="44">
        <f t="shared" si="460"/>
        <v>15631.535333333333</v>
      </c>
      <c r="V2493" s="44">
        <f t="shared" si="461"/>
        <v>0</v>
      </c>
      <c r="W2493" s="44">
        <f t="shared" si="462"/>
        <v>0</v>
      </c>
      <c r="X2493" s="44">
        <f t="shared" si="463"/>
        <v>0</v>
      </c>
      <c r="Y2493" s="44">
        <f t="shared" si="464"/>
        <v>51157.751999999993</v>
      </c>
      <c r="Z2493" s="44">
        <f t="shared" si="465"/>
        <v>88105.017333333322</v>
      </c>
      <c r="AA2493" s="44">
        <f t="shared" si="466"/>
        <v>51157.751999999993</v>
      </c>
      <c r="AB2493" s="44">
        <f t="shared" si="467"/>
        <v>0</v>
      </c>
      <c r="AC2493" s="44">
        <f t="shared" si="468"/>
        <v>0</v>
      </c>
      <c r="AD2493" s="44">
        <f t="shared" si="469"/>
        <v>0</v>
      </c>
      <c r="AE2493" s="12">
        <f t="shared" si="470"/>
        <v>240157.22466666665</v>
      </c>
    </row>
    <row r="2494" spans="1:31" ht="12.6" hidden="1" customHeight="1" x14ac:dyDescent="0.2">
      <c r="A2494" s="26" t="s">
        <v>1419</v>
      </c>
      <c r="B2494" s="19"/>
      <c r="C2494" s="19"/>
      <c r="D2494" s="20"/>
      <c r="E2494" s="21"/>
      <c r="F2494" s="22"/>
      <c r="G2494" s="21"/>
      <c r="H2494" s="22"/>
      <c r="I2494" s="20"/>
      <c r="J2494" s="20">
        <v>8</v>
      </c>
      <c r="K2494" s="20"/>
      <c r="L2494" s="20"/>
      <c r="M2494" s="20">
        <v>52</v>
      </c>
      <c r="N2494" s="20"/>
      <c r="O2494" s="20">
        <v>60</v>
      </c>
      <c r="P2494" s="23" t="str">
        <f>VLOOKUP(A2494,'ИЗ ОСНОВЫ НОМЕНКЛАТУР'!D:E,2,0)</f>
        <v>Аксессуары для столешниц</v>
      </c>
      <c r="Q2494" s="23" t="str">
        <f>VLOOKUP(A2494,'ИЗ ОСНОВЫ НОМЕНКЛАТУР'!D:F,3,0)</f>
        <v>Плинтус пластиковый 3м</v>
      </c>
      <c r="R2494" s="40">
        <f>VLOOKUP(A:A,'ИЗ ОСНОВЫ НОМЕНКЛАТУР'!D:G,4,0)</f>
        <v>1259.6286666666667</v>
      </c>
      <c r="S2494" s="12" t="str">
        <f>VLOOKUP(A:A,'ИЗ ОСНОВЫ НОМЕНКЛАТУР'!D:H,5,0)</f>
        <v>C</v>
      </c>
      <c r="T2494" s="44">
        <f t="shared" si="459"/>
        <v>0</v>
      </c>
      <c r="U2494" s="44">
        <f t="shared" si="460"/>
        <v>0</v>
      </c>
      <c r="V2494" s="44">
        <f t="shared" si="461"/>
        <v>0</v>
      </c>
      <c r="W2494" s="44">
        <f t="shared" si="462"/>
        <v>0</v>
      </c>
      <c r="X2494" s="44">
        <f t="shared" si="463"/>
        <v>0</v>
      </c>
      <c r="Y2494" s="44">
        <f t="shared" si="464"/>
        <v>0</v>
      </c>
      <c r="Z2494" s="44">
        <f t="shared" si="465"/>
        <v>10077.029333333334</v>
      </c>
      <c r="AA2494" s="44">
        <f t="shared" si="466"/>
        <v>0</v>
      </c>
      <c r="AB2494" s="44">
        <f t="shared" si="467"/>
        <v>0</v>
      </c>
      <c r="AC2494" s="44">
        <f t="shared" si="468"/>
        <v>65500.690666666669</v>
      </c>
      <c r="AD2494" s="44">
        <f t="shared" si="469"/>
        <v>0</v>
      </c>
      <c r="AE2494" s="12">
        <f t="shared" si="470"/>
        <v>75577.72</v>
      </c>
    </row>
    <row r="2495" spans="1:31" ht="12.6" hidden="1" customHeight="1" x14ac:dyDescent="0.2">
      <c r="A2495" s="26" t="s">
        <v>1403</v>
      </c>
      <c r="B2495" s="19"/>
      <c r="C2495" s="19"/>
      <c r="D2495" s="20">
        <v>9</v>
      </c>
      <c r="E2495" s="20">
        <v>12</v>
      </c>
      <c r="F2495" s="20"/>
      <c r="G2495" s="21"/>
      <c r="H2495" s="22"/>
      <c r="I2495" s="20">
        <v>228</v>
      </c>
      <c r="J2495" s="20">
        <v>147</v>
      </c>
      <c r="K2495" s="20">
        <v>50</v>
      </c>
      <c r="L2495" s="20"/>
      <c r="M2495" s="20">
        <v>76</v>
      </c>
      <c r="N2495" s="20">
        <v>7</v>
      </c>
      <c r="O2495" s="20">
        <v>529</v>
      </c>
      <c r="P2495" s="23" t="str">
        <f>VLOOKUP(A2495,'ИЗ ОСНОВЫ НОМЕНКЛАТУР'!D:E,2,0)</f>
        <v>Аксессуары для столешниц</v>
      </c>
      <c r="Q2495" s="23" t="str">
        <f>VLOOKUP(A2495,'ИЗ ОСНОВЫ НОМЕНКЛАТУР'!D:F,3,0)</f>
        <v>Плинтус пластиковый 3м</v>
      </c>
      <c r="R2495" s="40">
        <f>VLOOKUP(A:A,'ИЗ ОСНОВЫ НОМЕНКЛАТУР'!D:G,4,0)</f>
        <v>1530.4647368421054</v>
      </c>
      <c r="S2495" s="12" t="str">
        <f>VLOOKUP(A:A,'ИЗ ОСНОВЫ НОМЕНКЛАТУР'!D:H,5,0)</f>
        <v>C</v>
      </c>
      <c r="T2495" s="44">
        <f t="shared" si="459"/>
        <v>13774.182631578948</v>
      </c>
      <c r="U2495" s="44">
        <f t="shared" si="460"/>
        <v>18365.576842105263</v>
      </c>
      <c r="V2495" s="44">
        <f t="shared" si="461"/>
        <v>0</v>
      </c>
      <c r="W2495" s="44">
        <f t="shared" si="462"/>
        <v>0</v>
      </c>
      <c r="X2495" s="44">
        <f t="shared" si="463"/>
        <v>0</v>
      </c>
      <c r="Y2495" s="44">
        <f t="shared" si="464"/>
        <v>348945.96</v>
      </c>
      <c r="Z2495" s="44">
        <f t="shared" si="465"/>
        <v>224978.3163157895</v>
      </c>
      <c r="AA2495" s="44">
        <f t="shared" si="466"/>
        <v>76523.236842105267</v>
      </c>
      <c r="AB2495" s="44">
        <f t="shared" si="467"/>
        <v>0</v>
      </c>
      <c r="AC2495" s="44">
        <f t="shared" si="468"/>
        <v>116315.32</v>
      </c>
      <c r="AD2495" s="44">
        <f t="shared" si="469"/>
        <v>10713.253157894738</v>
      </c>
      <c r="AE2495" s="12">
        <f t="shared" si="470"/>
        <v>809615.84578947362</v>
      </c>
    </row>
    <row r="2496" spans="1:31" ht="12.6" hidden="1" customHeight="1" x14ac:dyDescent="0.2">
      <c r="A2496" s="26" t="s">
        <v>1380</v>
      </c>
      <c r="B2496" s="19"/>
      <c r="C2496" s="19"/>
      <c r="D2496" s="20"/>
      <c r="E2496" s="20">
        <v>8</v>
      </c>
      <c r="F2496" s="20"/>
      <c r="G2496" s="21"/>
      <c r="H2496" s="22"/>
      <c r="I2496" s="20">
        <v>60</v>
      </c>
      <c r="J2496" s="20">
        <v>83</v>
      </c>
      <c r="K2496" s="20">
        <v>128</v>
      </c>
      <c r="L2496" s="20"/>
      <c r="M2496" s="20"/>
      <c r="N2496" s="20">
        <v>3</v>
      </c>
      <c r="O2496" s="20">
        <v>282</v>
      </c>
      <c r="P2496" s="23" t="str">
        <f>VLOOKUP(A2496,'ИЗ ОСНОВЫ НОМЕНКЛАТУР'!D:E,2,0)</f>
        <v>Аксессуары для столешниц</v>
      </c>
      <c r="Q2496" s="23" t="str">
        <f>VLOOKUP(A2496,'ИЗ ОСНОВЫ НОМЕНКЛАТУР'!D:F,3,0)</f>
        <v>Плинтус пластиковый 3м</v>
      </c>
      <c r="R2496" s="40">
        <f>VLOOKUP(A:A,'ИЗ ОСНОВЫ НОМЕНКЛАТУР'!D:G,4,0)</f>
        <v>2066.2009171597633</v>
      </c>
      <c r="S2496" s="12" t="str">
        <f>VLOOKUP(A:A,'ИЗ ОСНОВЫ НОМЕНКЛАТУР'!D:H,5,0)</f>
        <v>B</v>
      </c>
      <c r="T2496" s="44">
        <f t="shared" si="459"/>
        <v>0</v>
      </c>
      <c r="U2496" s="44">
        <f t="shared" si="460"/>
        <v>16529.607337278107</v>
      </c>
      <c r="V2496" s="44">
        <f t="shared" si="461"/>
        <v>0</v>
      </c>
      <c r="W2496" s="44">
        <f t="shared" si="462"/>
        <v>0</v>
      </c>
      <c r="X2496" s="44">
        <f t="shared" si="463"/>
        <v>0</v>
      </c>
      <c r="Y2496" s="44">
        <f t="shared" si="464"/>
        <v>123972.0550295858</v>
      </c>
      <c r="Z2496" s="44">
        <f t="shared" si="465"/>
        <v>171494.67612426035</v>
      </c>
      <c r="AA2496" s="44">
        <f t="shared" si="466"/>
        <v>264473.71739644971</v>
      </c>
      <c r="AB2496" s="44">
        <f t="shared" si="467"/>
        <v>0</v>
      </c>
      <c r="AC2496" s="44">
        <f t="shared" si="468"/>
        <v>0</v>
      </c>
      <c r="AD2496" s="44">
        <f t="shared" si="469"/>
        <v>6198.6027514792895</v>
      </c>
      <c r="AE2496" s="12">
        <f t="shared" si="470"/>
        <v>582668.65863905312</v>
      </c>
    </row>
    <row r="2497" spans="1:31" ht="12.6" hidden="1" customHeight="1" x14ac:dyDescent="0.2">
      <c r="A2497" s="26" t="s">
        <v>1386</v>
      </c>
      <c r="B2497" s="19"/>
      <c r="C2497" s="19"/>
      <c r="D2497" s="20"/>
      <c r="E2497" s="21"/>
      <c r="F2497" s="22"/>
      <c r="G2497" s="21"/>
      <c r="H2497" s="22"/>
      <c r="I2497" s="20"/>
      <c r="J2497" s="20">
        <v>227</v>
      </c>
      <c r="K2497" s="20"/>
      <c r="L2497" s="20"/>
      <c r="M2497" s="20">
        <v>148</v>
      </c>
      <c r="N2497" s="20">
        <v>48</v>
      </c>
      <c r="O2497" s="20">
        <v>423</v>
      </c>
      <c r="P2497" s="23" t="str">
        <f>VLOOKUP(A2497,'ИЗ ОСНОВЫ НОМЕНКЛАТУР'!D:E,2,0)</f>
        <v>Аксессуары для столешниц</v>
      </c>
      <c r="Q2497" s="23" t="str">
        <f>VLOOKUP(A2497,'ИЗ ОСНОВЫ НОМЕНКЛАТУР'!D:F,3,0)</f>
        <v>Плинтус пластиковый 3м</v>
      </c>
      <c r="R2497" s="40">
        <f>VLOOKUP(A:A,'ИЗ ОСНОВЫ НОМЕНКЛАТУР'!D:G,4,0)</f>
        <v>1450.5222189349113</v>
      </c>
      <c r="S2497" s="12" t="str">
        <f>VLOOKUP(A:A,'ИЗ ОСНОВЫ НОМЕНКЛАТУР'!D:H,5,0)</f>
        <v>B</v>
      </c>
      <c r="T2497" s="44">
        <f t="shared" si="459"/>
        <v>0</v>
      </c>
      <c r="U2497" s="44">
        <f t="shared" si="460"/>
        <v>0</v>
      </c>
      <c r="V2497" s="44">
        <f t="shared" si="461"/>
        <v>0</v>
      </c>
      <c r="W2497" s="44">
        <f t="shared" si="462"/>
        <v>0</v>
      </c>
      <c r="X2497" s="44">
        <f t="shared" si="463"/>
        <v>0</v>
      </c>
      <c r="Y2497" s="44">
        <f t="shared" si="464"/>
        <v>0</v>
      </c>
      <c r="Z2497" s="44">
        <f t="shared" si="465"/>
        <v>329268.54369822488</v>
      </c>
      <c r="AA2497" s="44">
        <f t="shared" si="466"/>
        <v>0</v>
      </c>
      <c r="AB2497" s="44">
        <f t="shared" si="467"/>
        <v>0</v>
      </c>
      <c r="AC2497" s="44">
        <f t="shared" si="468"/>
        <v>214677.28840236686</v>
      </c>
      <c r="AD2497" s="44">
        <f t="shared" si="469"/>
        <v>69625.066508875738</v>
      </c>
      <c r="AE2497" s="12">
        <f t="shared" si="470"/>
        <v>613570.89860946743</v>
      </c>
    </row>
    <row r="2498" spans="1:31" ht="12.6" hidden="1" customHeight="1" x14ac:dyDescent="0.2">
      <c r="A2498" s="26" t="s">
        <v>1372</v>
      </c>
      <c r="B2498" s="19"/>
      <c r="C2498" s="19"/>
      <c r="D2498" s="20"/>
      <c r="E2498" s="21"/>
      <c r="F2498" s="22"/>
      <c r="G2498" s="21"/>
      <c r="H2498" s="22"/>
      <c r="I2498" s="20">
        <v>1308</v>
      </c>
      <c r="J2498" s="20">
        <v>778</v>
      </c>
      <c r="K2498" s="20">
        <v>1020</v>
      </c>
      <c r="L2498" s="20"/>
      <c r="M2498" s="20">
        <v>98</v>
      </c>
      <c r="N2498" s="20">
        <v>32</v>
      </c>
      <c r="O2498" s="20">
        <v>3236</v>
      </c>
      <c r="P2498" s="23" t="str">
        <f>VLOOKUP(A2498,'ИЗ ОСНОВЫ НОМЕНКЛАТУР'!D:E,2,0)</f>
        <v>Аксессуары для столешниц</v>
      </c>
      <c r="Q2498" s="23" t="str">
        <f>VLOOKUP(A2498,'ИЗ ОСНОВЫ НОМЕНКЛАТУР'!D:F,3,0)</f>
        <v>Плинтус пластиковый 3м</v>
      </c>
      <c r="R2498" s="40">
        <f>VLOOKUP(A:A,'ИЗ ОСНОВЫ НОМЕНКЛАТУР'!D:G,4,0)</f>
        <v>2414.6227375809931</v>
      </c>
      <c r="S2498" s="12" t="str">
        <f>VLOOKUP(A:A,'ИЗ ОСНОВЫ НОМЕНКЛАТУР'!D:H,5,0)</f>
        <v>B</v>
      </c>
      <c r="T2498" s="44">
        <f t="shared" si="459"/>
        <v>0</v>
      </c>
      <c r="U2498" s="44">
        <f t="shared" si="460"/>
        <v>0</v>
      </c>
      <c r="V2498" s="44">
        <f t="shared" si="461"/>
        <v>0</v>
      </c>
      <c r="W2498" s="44">
        <f t="shared" si="462"/>
        <v>0</v>
      </c>
      <c r="X2498" s="44">
        <f t="shared" si="463"/>
        <v>0</v>
      </c>
      <c r="Y2498" s="44">
        <f t="shared" si="464"/>
        <v>3158326.5407559387</v>
      </c>
      <c r="Z2498" s="44">
        <f t="shared" si="465"/>
        <v>1878576.4898380127</v>
      </c>
      <c r="AA2498" s="44">
        <f t="shared" si="466"/>
        <v>2462915.1923326128</v>
      </c>
      <c r="AB2498" s="44">
        <f t="shared" si="467"/>
        <v>0</v>
      </c>
      <c r="AC2498" s="44">
        <f t="shared" si="468"/>
        <v>236633.02828293733</v>
      </c>
      <c r="AD2498" s="44">
        <f t="shared" si="469"/>
        <v>77267.927602591779</v>
      </c>
      <c r="AE2498" s="12">
        <f t="shared" si="470"/>
        <v>7813719.178812094</v>
      </c>
    </row>
    <row r="2499" spans="1:31" ht="12.6" hidden="1" customHeight="1" x14ac:dyDescent="0.2">
      <c r="A2499" s="26" t="s">
        <v>1373</v>
      </c>
      <c r="B2499" s="19"/>
      <c r="C2499" s="19"/>
      <c r="D2499" s="20">
        <v>55</v>
      </c>
      <c r="E2499" s="20">
        <v>17</v>
      </c>
      <c r="F2499" s="20"/>
      <c r="G2499" s="21"/>
      <c r="H2499" s="22"/>
      <c r="I2499" s="20">
        <v>1284</v>
      </c>
      <c r="J2499" s="20">
        <v>701</v>
      </c>
      <c r="K2499" s="20">
        <v>1176</v>
      </c>
      <c r="L2499" s="20"/>
      <c r="M2499" s="20">
        <v>150</v>
      </c>
      <c r="N2499" s="20"/>
      <c r="O2499" s="20">
        <v>3383</v>
      </c>
      <c r="P2499" s="23" t="str">
        <f>VLOOKUP(A2499,'ИЗ ОСНОВЫ НОМЕНКЛАТУР'!D:E,2,0)</f>
        <v>Аксессуары для столешниц</v>
      </c>
      <c r="Q2499" s="23" t="str">
        <f>VLOOKUP(A2499,'ИЗ ОСНОВЫ НОМЕНКЛАТУР'!D:F,3,0)</f>
        <v>Плинтус пластиковый 3м</v>
      </c>
      <c r="R2499" s="40">
        <f>VLOOKUP(A:A,'ИЗ ОСНОВЫ НОМЕНКЛАТУР'!D:G,4,0)</f>
        <v>2426.1350350782513</v>
      </c>
      <c r="S2499" s="12" t="str">
        <f>VLOOKUP(A:A,'ИЗ ОСНОВЫ НОМЕНКЛАТУР'!D:H,5,0)</f>
        <v>B</v>
      </c>
      <c r="T2499" s="44">
        <f t="shared" si="459"/>
        <v>133437.42692930382</v>
      </c>
      <c r="U2499" s="44">
        <f t="shared" si="460"/>
        <v>41244.295596330274</v>
      </c>
      <c r="V2499" s="44">
        <f t="shared" si="461"/>
        <v>0</v>
      </c>
      <c r="W2499" s="44">
        <f t="shared" si="462"/>
        <v>0</v>
      </c>
      <c r="X2499" s="44">
        <f t="shared" si="463"/>
        <v>0</v>
      </c>
      <c r="Y2499" s="44">
        <f t="shared" si="464"/>
        <v>3115157.3850404746</v>
      </c>
      <c r="Z2499" s="44">
        <f t="shared" si="465"/>
        <v>1700720.6595898543</v>
      </c>
      <c r="AA2499" s="44">
        <f t="shared" si="466"/>
        <v>2853134.8012520238</v>
      </c>
      <c r="AB2499" s="44">
        <f t="shared" si="467"/>
        <v>0</v>
      </c>
      <c r="AC2499" s="44">
        <f t="shared" si="468"/>
        <v>363920.25526173768</v>
      </c>
      <c r="AD2499" s="44">
        <f t="shared" si="469"/>
        <v>0</v>
      </c>
      <c r="AE2499" s="12">
        <f t="shared" si="470"/>
        <v>8207614.8236697242</v>
      </c>
    </row>
    <row r="2500" spans="1:31" ht="12.6" hidden="1" customHeight="1" x14ac:dyDescent="0.2">
      <c r="A2500" s="26" t="s">
        <v>1379</v>
      </c>
      <c r="B2500" s="19"/>
      <c r="C2500" s="19"/>
      <c r="D2500" s="20">
        <v>23</v>
      </c>
      <c r="E2500" s="20">
        <v>15</v>
      </c>
      <c r="F2500" s="20"/>
      <c r="G2500" s="21"/>
      <c r="H2500" s="22"/>
      <c r="I2500" s="20">
        <v>312</v>
      </c>
      <c r="J2500" s="20">
        <v>55</v>
      </c>
      <c r="K2500" s="20">
        <v>84</v>
      </c>
      <c r="L2500" s="20"/>
      <c r="M2500" s="20">
        <v>24</v>
      </c>
      <c r="N2500" s="20">
        <v>5</v>
      </c>
      <c r="O2500" s="20">
        <v>518</v>
      </c>
      <c r="P2500" s="23" t="str">
        <f>VLOOKUP(A2500,'ИЗ ОСНОВЫ НОМЕНКЛАТУР'!D:E,2,0)</f>
        <v>Аксессуары для столешниц</v>
      </c>
      <c r="Q2500" s="23" t="str">
        <f>VLOOKUP(A2500,'ИЗ ОСНОВЫ НОМЕНКЛАТУР'!D:F,3,0)</f>
        <v>Плинтус пластиковый 3м</v>
      </c>
      <c r="R2500" s="40">
        <f>VLOOKUP(A:A,'ИЗ ОСНОВЫ НОМЕНКЛАТУР'!D:G,4,0)</f>
        <v>2453.9192682926832</v>
      </c>
      <c r="S2500" s="12" t="str">
        <f>VLOOKUP(A:A,'ИЗ ОСНОВЫ НОМЕНКЛАТУР'!D:H,5,0)</f>
        <v>B</v>
      </c>
      <c r="T2500" s="44">
        <f t="shared" si="459"/>
        <v>56440.143170731717</v>
      </c>
      <c r="U2500" s="44">
        <f t="shared" si="460"/>
        <v>36808.789024390251</v>
      </c>
      <c r="V2500" s="44">
        <f t="shared" si="461"/>
        <v>0</v>
      </c>
      <c r="W2500" s="44">
        <f t="shared" si="462"/>
        <v>0</v>
      </c>
      <c r="X2500" s="44">
        <f t="shared" si="463"/>
        <v>0</v>
      </c>
      <c r="Y2500" s="44">
        <f t="shared" si="464"/>
        <v>765622.81170731713</v>
      </c>
      <c r="Z2500" s="44">
        <f t="shared" si="465"/>
        <v>134965.55975609759</v>
      </c>
      <c r="AA2500" s="44">
        <f t="shared" si="466"/>
        <v>206129.21853658539</v>
      </c>
      <c r="AB2500" s="44">
        <f t="shared" si="467"/>
        <v>0</v>
      </c>
      <c r="AC2500" s="44">
        <f t="shared" si="468"/>
        <v>58894.062439024397</v>
      </c>
      <c r="AD2500" s="44">
        <f t="shared" si="469"/>
        <v>12269.596341463417</v>
      </c>
      <c r="AE2500" s="12">
        <f t="shared" si="470"/>
        <v>1271130.1809756102</v>
      </c>
    </row>
    <row r="2501" spans="1:31" ht="12.6" hidden="1" customHeight="1" x14ac:dyDescent="0.2">
      <c r="A2501" s="26" t="s">
        <v>1431</v>
      </c>
      <c r="B2501" s="19"/>
      <c r="C2501" s="19"/>
      <c r="D2501" s="20"/>
      <c r="E2501" s="20">
        <v>6</v>
      </c>
      <c r="F2501" s="20"/>
      <c r="G2501" s="21"/>
      <c r="H2501" s="22"/>
      <c r="I2501" s="20"/>
      <c r="J2501" s="20">
        <v>1</v>
      </c>
      <c r="K2501" s="20"/>
      <c r="L2501" s="20"/>
      <c r="M2501" s="20">
        <v>68</v>
      </c>
      <c r="N2501" s="20">
        <v>8</v>
      </c>
      <c r="O2501" s="20">
        <v>83</v>
      </c>
      <c r="P2501" s="23" t="str">
        <f>VLOOKUP(A2501,'ИЗ ОСНОВЫ НОМЕНКЛАТУР'!D:E,2,0)</f>
        <v>Аксессуары для столешниц</v>
      </c>
      <c r="Q2501" s="23" t="str">
        <f>VLOOKUP(A2501,'ИЗ ОСНОВЫ НОМЕНКЛАТУР'!D:F,3,0)</f>
        <v>Плинтус пластиковый 3м</v>
      </c>
      <c r="R2501" s="40">
        <f>VLOOKUP(A:A,'ИЗ ОСНОВЫ НОМЕНКЛАТУР'!D:G,4,0)</f>
        <v>1596.5088888888888</v>
      </c>
      <c r="S2501" s="12" t="str">
        <f>VLOOKUP(A:A,'ИЗ ОСНОВЫ НОМЕНКЛАТУР'!D:H,5,0)</f>
        <v>C</v>
      </c>
      <c r="T2501" s="44">
        <f t="shared" si="459"/>
        <v>0</v>
      </c>
      <c r="U2501" s="44">
        <f t="shared" si="460"/>
        <v>9579.0533333333333</v>
      </c>
      <c r="V2501" s="44">
        <f t="shared" si="461"/>
        <v>0</v>
      </c>
      <c r="W2501" s="44">
        <f t="shared" si="462"/>
        <v>0</v>
      </c>
      <c r="X2501" s="44">
        <f t="shared" si="463"/>
        <v>0</v>
      </c>
      <c r="Y2501" s="44">
        <f t="shared" si="464"/>
        <v>0</v>
      </c>
      <c r="Z2501" s="44">
        <f t="shared" si="465"/>
        <v>1596.5088888888888</v>
      </c>
      <c r="AA2501" s="44">
        <f t="shared" si="466"/>
        <v>0</v>
      </c>
      <c r="AB2501" s="44">
        <f t="shared" si="467"/>
        <v>0</v>
      </c>
      <c r="AC2501" s="44">
        <f t="shared" si="468"/>
        <v>108562.60444444444</v>
      </c>
      <c r="AD2501" s="44">
        <f t="shared" si="469"/>
        <v>12772.07111111111</v>
      </c>
      <c r="AE2501" s="12">
        <f t="shared" si="470"/>
        <v>132510.23777777777</v>
      </c>
    </row>
    <row r="2502" spans="1:31" ht="12.6" hidden="1" customHeight="1" x14ac:dyDescent="0.2">
      <c r="A2502" s="26" t="s">
        <v>1410</v>
      </c>
      <c r="B2502" s="19"/>
      <c r="C2502" s="19"/>
      <c r="D2502" s="20"/>
      <c r="E2502" s="21"/>
      <c r="F2502" s="22"/>
      <c r="G2502" s="21"/>
      <c r="H2502" s="22"/>
      <c r="I2502" s="20"/>
      <c r="J2502" s="20">
        <v>13</v>
      </c>
      <c r="K2502" s="20"/>
      <c r="L2502" s="20"/>
      <c r="M2502" s="20">
        <v>46</v>
      </c>
      <c r="N2502" s="20"/>
      <c r="O2502" s="20">
        <v>59</v>
      </c>
      <c r="P2502" s="23" t="str">
        <f>VLOOKUP(A2502,'ИЗ ОСНОВЫ НОМЕНКЛАТУР'!D:E,2,0)</f>
        <v>Аксессуары для столешниц</v>
      </c>
      <c r="Q2502" s="23" t="str">
        <f>VLOOKUP(A2502,'ИЗ ОСНОВЫ НОМЕНКЛАТУР'!D:F,3,0)</f>
        <v>Плинтус пластиковый 3м</v>
      </c>
      <c r="R2502" s="40">
        <f>VLOOKUP(A:A,'ИЗ ОСНОВЫ НОМЕНКЛАТУР'!D:G,4,0)</f>
        <v>1103.7306896551725</v>
      </c>
      <c r="S2502" s="12" t="str">
        <f>VLOOKUP(A:A,'ИЗ ОСНОВЫ НОМЕНКЛАТУР'!D:H,5,0)</f>
        <v>C</v>
      </c>
      <c r="T2502" s="44">
        <f t="shared" si="459"/>
        <v>0</v>
      </c>
      <c r="U2502" s="44">
        <f t="shared" si="460"/>
        <v>0</v>
      </c>
      <c r="V2502" s="44">
        <f t="shared" si="461"/>
        <v>0</v>
      </c>
      <c r="W2502" s="44">
        <f t="shared" si="462"/>
        <v>0</v>
      </c>
      <c r="X2502" s="44">
        <f t="shared" si="463"/>
        <v>0</v>
      </c>
      <c r="Y2502" s="44">
        <f t="shared" si="464"/>
        <v>0</v>
      </c>
      <c r="Z2502" s="44">
        <f t="shared" si="465"/>
        <v>14348.498965517241</v>
      </c>
      <c r="AA2502" s="44">
        <f t="shared" si="466"/>
        <v>0</v>
      </c>
      <c r="AB2502" s="44">
        <f t="shared" si="467"/>
        <v>0</v>
      </c>
      <c r="AC2502" s="44">
        <f t="shared" si="468"/>
        <v>50771.611724137932</v>
      </c>
      <c r="AD2502" s="44">
        <f t="shared" si="469"/>
        <v>0</v>
      </c>
      <c r="AE2502" s="12">
        <f t="shared" si="470"/>
        <v>65120.110689655172</v>
      </c>
    </row>
    <row r="2503" spans="1:31" ht="12.6" hidden="1" customHeight="1" x14ac:dyDescent="0.2">
      <c r="A2503" s="26" t="s">
        <v>1375</v>
      </c>
      <c r="B2503" s="19"/>
      <c r="C2503" s="19"/>
      <c r="D2503" s="20"/>
      <c r="E2503" s="20">
        <v>1</v>
      </c>
      <c r="F2503" s="20"/>
      <c r="G2503" s="21"/>
      <c r="H2503" s="22"/>
      <c r="I2503" s="20">
        <v>480</v>
      </c>
      <c r="J2503" s="20">
        <v>275</v>
      </c>
      <c r="K2503" s="20">
        <v>456</v>
      </c>
      <c r="L2503" s="20"/>
      <c r="M2503" s="20">
        <v>73</v>
      </c>
      <c r="N2503" s="20">
        <v>13</v>
      </c>
      <c r="O2503" s="20">
        <v>1298</v>
      </c>
      <c r="P2503" s="23" t="str">
        <f>VLOOKUP(A2503,'ИЗ ОСНОВЫ НОМЕНКЛАТУР'!D:E,2,0)</f>
        <v>Аксессуары для столешниц</v>
      </c>
      <c r="Q2503" s="23" t="str">
        <f>VLOOKUP(A2503,'ИЗ ОСНОВЫ НОМЕНКЛАТУР'!D:F,3,0)</f>
        <v>Плинтус пластиковый 3м</v>
      </c>
      <c r="R2503" s="40">
        <f>VLOOKUP(A:A,'ИЗ ОСНОВЫ НОМЕНКЛАТУР'!D:G,4,0)</f>
        <v>2423.2476309794988</v>
      </c>
      <c r="S2503" s="12" t="str">
        <f>VLOOKUP(A:A,'ИЗ ОСНОВЫ НОМЕНКЛАТУР'!D:H,5,0)</f>
        <v>B</v>
      </c>
      <c r="T2503" s="44">
        <f t="shared" si="459"/>
        <v>0</v>
      </c>
      <c r="U2503" s="44">
        <f t="shared" si="460"/>
        <v>2423.2476309794988</v>
      </c>
      <c r="V2503" s="44">
        <f t="shared" si="461"/>
        <v>0</v>
      </c>
      <c r="W2503" s="44">
        <f t="shared" si="462"/>
        <v>0</v>
      </c>
      <c r="X2503" s="44">
        <f t="shared" si="463"/>
        <v>0</v>
      </c>
      <c r="Y2503" s="44">
        <f t="shared" si="464"/>
        <v>1163158.8628701593</v>
      </c>
      <c r="Z2503" s="44">
        <f t="shared" si="465"/>
        <v>666393.09851936216</v>
      </c>
      <c r="AA2503" s="44">
        <f t="shared" si="466"/>
        <v>1105000.9197266514</v>
      </c>
      <c r="AB2503" s="44">
        <f t="shared" si="467"/>
        <v>0</v>
      </c>
      <c r="AC2503" s="44">
        <f t="shared" si="468"/>
        <v>176897.07706150343</v>
      </c>
      <c r="AD2503" s="44">
        <f t="shared" si="469"/>
        <v>31502.219202733486</v>
      </c>
      <c r="AE2503" s="12">
        <f t="shared" si="470"/>
        <v>3145375.425011389</v>
      </c>
    </row>
    <row r="2504" spans="1:31" ht="12.6" hidden="1" customHeight="1" x14ac:dyDescent="0.2">
      <c r="A2504" s="26" t="s">
        <v>1426</v>
      </c>
      <c r="B2504" s="19"/>
      <c r="C2504" s="19"/>
      <c r="D2504" s="20">
        <v>12</v>
      </c>
      <c r="E2504" s="20">
        <v>6</v>
      </c>
      <c r="F2504" s="20"/>
      <c r="G2504" s="21"/>
      <c r="H2504" s="22"/>
      <c r="I2504" s="20"/>
      <c r="J2504" s="20">
        <v>1</v>
      </c>
      <c r="K2504" s="20"/>
      <c r="L2504" s="20"/>
      <c r="M2504" s="20">
        <v>39</v>
      </c>
      <c r="N2504" s="20"/>
      <c r="O2504" s="20">
        <v>58</v>
      </c>
      <c r="P2504" s="23" t="str">
        <f>VLOOKUP(A2504,'ИЗ ОСНОВЫ НОМЕНКЛАТУР'!D:E,2,0)</f>
        <v>Аксессуары для столешниц</v>
      </c>
      <c r="Q2504" s="23" t="str">
        <f>VLOOKUP(A2504,'ИЗ ОСНОВЫ НОМЕНКЛАТУР'!D:F,3,0)</f>
        <v>Плинтус пластиковый 3м</v>
      </c>
      <c r="R2504" s="40">
        <f>VLOOKUP(A:A,'ИЗ ОСНОВЫ НОМЕНКЛАТУР'!D:G,4,0)</f>
        <v>1576.0018181818182</v>
      </c>
      <c r="S2504" s="12" t="str">
        <f>VLOOKUP(A:A,'ИЗ ОСНОВЫ НОМЕНКЛАТУР'!D:H,5,0)</f>
        <v>C</v>
      </c>
      <c r="T2504" s="44">
        <f t="shared" si="459"/>
        <v>18912.02181818182</v>
      </c>
      <c r="U2504" s="44">
        <f t="shared" si="460"/>
        <v>9456.01090909091</v>
      </c>
      <c r="V2504" s="44">
        <f t="shared" si="461"/>
        <v>0</v>
      </c>
      <c r="W2504" s="44">
        <f t="shared" si="462"/>
        <v>0</v>
      </c>
      <c r="X2504" s="44">
        <f t="shared" si="463"/>
        <v>0</v>
      </c>
      <c r="Y2504" s="44">
        <f t="shared" si="464"/>
        <v>0</v>
      </c>
      <c r="Z2504" s="44">
        <f t="shared" si="465"/>
        <v>1576.0018181818182</v>
      </c>
      <c r="AA2504" s="44">
        <f t="shared" si="466"/>
        <v>0</v>
      </c>
      <c r="AB2504" s="44">
        <f t="shared" si="467"/>
        <v>0</v>
      </c>
      <c r="AC2504" s="44">
        <f t="shared" si="468"/>
        <v>61464.070909090908</v>
      </c>
      <c r="AD2504" s="44">
        <f t="shared" si="469"/>
        <v>0</v>
      </c>
      <c r="AE2504" s="12">
        <f t="shared" si="470"/>
        <v>91408.105454545454</v>
      </c>
    </row>
    <row r="2505" spans="1:31" ht="12.6" hidden="1" customHeight="1" x14ac:dyDescent="0.2">
      <c r="A2505" s="26" t="s">
        <v>1436</v>
      </c>
      <c r="B2505" s="19"/>
      <c r="C2505" s="19"/>
      <c r="D2505" s="20">
        <v>14</v>
      </c>
      <c r="E2505" s="20">
        <v>7</v>
      </c>
      <c r="F2505" s="20"/>
      <c r="G2505" s="21"/>
      <c r="H2505" s="22"/>
      <c r="I2505" s="20"/>
      <c r="J2505" s="20">
        <v>4</v>
      </c>
      <c r="K2505" s="20"/>
      <c r="L2505" s="20"/>
      <c r="M2505" s="20"/>
      <c r="N2505" s="20"/>
      <c r="O2505" s="20">
        <v>25</v>
      </c>
      <c r="P2505" s="23" t="str">
        <f>VLOOKUP(A2505,'ИЗ ОСНОВЫ НОМЕНКЛАТУР'!D:E,2,0)</f>
        <v>Аксессуары для столешниц</v>
      </c>
      <c r="Q2505" s="23" t="str">
        <f>VLOOKUP(A2505,'ИЗ ОСНОВЫ НОМЕНКЛАТУР'!D:F,3,0)</f>
        <v>Плинтус пластиковый 3м</v>
      </c>
      <c r="R2505" s="40">
        <f>VLOOKUP(A:A,'ИЗ ОСНОВЫ НОМЕНКЛАТУР'!D:G,4,0)</f>
        <v>1407.4583333333333</v>
      </c>
      <c r="S2505" s="12" t="str">
        <f>VLOOKUP(A:A,'ИЗ ОСНОВЫ НОМЕНКЛАТУР'!D:H,5,0)</f>
        <v>C</v>
      </c>
      <c r="T2505" s="44">
        <f t="shared" ref="T2505:T2568" si="471">$R2505*D2505</f>
        <v>19704.416666666664</v>
      </c>
      <c r="U2505" s="44">
        <f t="shared" ref="U2505:U2568" si="472">$R2505*E2505</f>
        <v>9852.2083333333321</v>
      </c>
      <c r="V2505" s="44">
        <f t="shared" ref="V2505:V2568" si="473">$R2505*F2505</f>
        <v>0</v>
      </c>
      <c r="W2505" s="44">
        <f t="shared" ref="W2505:W2568" si="474">$R2505*G2505</f>
        <v>0</v>
      </c>
      <c r="X2505" s="44">
        <f t="shared" ref="X2505:X2568" si="475">$R2505*H2505</f>
        <v>0</v>
      </c>
      <c r="Y2505" s="44">
        <f t="shared" ref="Y2505:Y2568" si="476">$R2505*I2505</f>
        <v>0</v>
      </c>
      <c r="Z2505" s="44">
        <f t="shared" ref="Z2505:Z2568" si="477">$R2505*J2505</f>
        <v>5629.833333333333</v>
      </c>
      <c r="AA2505" s="44">
        <f t="shared" ref="AA2505:AA2568" si="478">$R2505*K2505</f>
        <v>0</v>
      </c>
      <c r="AB2505" s="44">
        <f t="shared" ref="AB2505:AB2568" si="479">$R2505*L2505</f>
        <v>0</v>
      </c>
      <c r="AC2505" s="44">
        <f t="shared" ref="AC2505:AC2568" si="480">$R2505*M2505</f>
        <v>0</v>
      </c>
      <c r="AD2505" s="44">
        <f t="shared" ref="AD2505:AD2568" si="481">$R2505*N2505</f>
        <v>0</v>
      </c>
      <c r="AE2505" s="12">
        <f t="shared" ref="AE2505:AE2568" si="482">SUM(T2505:AD2505)</f>
        <v>35186.458333333328</v>
      </c>
    </row>
    <row r="2506" spans="1:31" ht="12.6" hidden="1" customHeight="1" x14ac:dyDescent="0.2">
      <c r="A2506" s="26" t="s">
        <v>1422</v>
      </c>
      <c r="B2506" s="19"/>
      <c r="C2506" s="19"/>
      <c r="D2506" s="20"/>
      <c r="E2506" s="21"/>
      <c r="F2506" s="22"/>
      <c r="G2506" s="21"/>
      <c r="H2506" s="22"/>
      <c r="I2506" s="20"/>
      <c r="J2506" s="20">
        <v>2</v>
      </c>
      <c r="K2506" s="20"/>
      <c r="L2506" s="20"/>
      <c r="M2506" s="20"/>
      <c r="N2506" s="20"/>
      <c r="O2506" s="20">
        <v>2</v>
      </c>
      <c r="P2506" s="23" t="str">
        <f>VLOOKUP(A2506,'ИЗ ОСНОВЫ НОМЕНКЛАТУР'!D:E,2,0)</f>
        <v>Аксессуары для столешниц</v>
      </c>
      <c r="Q2506" s="23" t="str">
        <f>VLOOKUP(A2506,'ИЗ ОСНОВЫ НОМЕНКЛАТУР'!D:F,3,0)</f>
        <v>Плинтус пластиковый 3м</v>
      </c>
      <c r="R2506" s="40">
        <f>VLOOKUP(A:A,'ИЗ ОСНОВЫ НОМЕНКЛАТУР'!D:G,4,0)</f>
        <v>1337.5</v>
      </c>
      <c r="S2506" s="12" t="str">
        <f>VLOOKUP(A:A,'ИЗ ОСНОВЫ НОМЕНКЛАТУР'!D:H,5,0)</f>
        <v>C</v>
      </c>
      <c r="T2506" s="44">
        <f t="shared" si="471"/>
        <v>0</v>
      </c>
      <c r="U2506" s="44">
        <f t="shared" si="472"/>
        <v>0</v>
      </c>
      <c r="V2506" s="44">
        <f t="shared" si="473"/>
        <v>0</v>
      </c>
      <c r="W2506" s="44">
        <f t="shared" si="474"/>
        <v>0</v>
      </c>
      <c r="X2506" s="44">
        <f t="shared" si="475"/>
        <v>0</v>
      </c>
      <c r="Y2506" s="44">
        <f t="shared" si="476"/>
        <v>0</v>
      </c>
      <c r="Z2506" s="44">
        <f t="shared" si="477"/>
        <v>2675</v>
      </c>
      <c r="AA2506" s="44">
        <f t="shared" si="478"/>
        <v>0</v>
      </c>
      <c r="AB2506" s="44">
        <f t="shared" si="479"/>
        <v>0</v>
      </c>
      <c r="AC2506" s="44">
        <f t="shared" si="480"/>
        <v>0</v>
      </c>
      <c r="AD2506" s="44">
        <f t="shared" si="481"/>
        <v>0</v>
      </c>
      <c r="AE2506" s="12">
        <f t="shared" si="482"/>
        <v>2675</v>
      </c>
    </row>
    <row r="2507" spans="1:31" ht="12.6" hidden="1" customHeight="1" x14ac:dyDescent="0.2">
      <c r="A2507" s="26" t="s">
        <v>1389</v>
      </c>
      <c r="B2507" s="19"/>
      <c r="C2507" s="19"/>
      <c r="D2507" s="20">
        <v>50</v>
      </c>
      <c r="E2507" s="20">
        <v>9</v>
      </c>
      <c r="F2507" s="20"/>
      <c r="G2507" s="21"/>
      <c r="H2507" s="22"/>
      <c r="I2507" s="20"/>
      <c r="J2507" s="20">
        <v>10</v>
      </c>
      <c r="K2507" s="20"/>
      <c r="L2507" s="20"/>
      <c r="M2507" s="20"/>
      <c r="N2507" s="20"/>
      <c r="O2507" s="20">
        <v>69</v>
      </c>
      <c r="P2507" s="23" t="str">
        <f>VLOOKUP(A2507,'ИЗ ОСНОВЫ НОМЕНКЛАТУР'!D:E,2,0)</f>
        <v>Аксессуары для столешниц</v>
      </c>
      <c r="Q2507" s="23" t="str">
        <f>VLOOKUP(A2507,'ИЗ ОСНОВЫ НОМЕНКЛАТУР'!D:F,3,0)</f>
        <v>Плинтус пластиковый 3м</v>
      </c>
      <c r="R2507" s="40">
        <f>VLOOKUP(A:A,'ИЗ ОСНОВЫ НОМЕНКЛАТУР'!D:G,4,0)</f>
        <v>1545.6077570093457</v>
      </c>
      <c r="S2507" s="12" t="str">
        <f>VLOOKUP(A:A,'ИЗ ОСНОВЫ НОМЕНКЛАТУР'!D:H,5,0)</f>
        <v>C</v>
      </c>
      <c r="T2507" s="44">
        <f t="shared" si="471"/>
        <v>77280.38785046729</v>
      </c>
      <c r="U2507" s="44">
        <f t="shared" si="472"/>
        <v>13910.469813084112</v>
      </c>
      <c r="V2507" s="44">
        <f t="shared" si="473"/>
        <v>0</v>
      </c>
      <c r="W2507" s="44">
        <f t="shared" si="474"/>
        <v>0</v>
      </c>
      <c r="X2507" s="44">
        <f t="shared" si="475"/>
        <v>0</v>
      </c>
      <c r="Y2507" s="44">
        <f t="shared" si="476"/>
        <v>0</v>
      </c>
      <c r="Z2507" s="44">
        <f t="shared" si="477"/>
        <v>15456.077570093457</v>
      </c>
      <c r="AA2507" s="44">
        <f t="shared" si="478"/>
        <v>0</v>
      </c>
      <c r="AB2507" s="44">
        <f t="shared" si="479"/>
        <v>0</v>
      </c>
      <c r="AC2507" s="44">
        <f t="shared" si="480"/>
        <v>0</v>
      </c>
      <c r="AD2507" s="44">
        <f t="shared" si="481"/>
        <v>0</v>
      </c>
      <c r="AE2507" s="12">
        <f t="shared" si="482"/>
        <v>106646.93523364486</v>
      </c>
    </row>
    <row r="2508" spans="1:31" ht="12.6" hidden="1" customHeight="1" x14ac:dyDescent="0.2">
      <c r="A2508" s="26" t="s">
        <v>1434</v>
      </c>
      <c r="B2508" s="19"/>
      <c r="C2508" s="19"/>
      <c r="D2508" s="20"/>
      <c r="E2508" s="21"/>
      <c r="F2508" s="22"/>
      <c r="G2508" s="21"/>
      <c r="H2508" s="22"/>
      <c r="I2508" s="20"/>
      <c r="J2508" s="20">
        <v>6</v>
      </c>
      <c r="K2508" s="20"/>
      <c r="L2508" s="20"/>
      <c r="M2508" s="20"/>
      <c r="N2508" s="20"/>
      <c r="O2508" s="20">
        <v>6</v>
      </c>
      <c r="P2508" s="23" t="str">
        <f>VLOOKUP(A2508,'ИЗ ОСНОВЫ НОМЕНКЛАТУР'!D:E,2,0)</f>
        <v>Аксессуары для столешниц</v>
      </c>
      <c r="Q2508" s="23" t="str">
        <f>VLOOKUP(A2508,'ИЗ ОСНОВЫ НОМЕНКЛАТУР'!D:F,3,0)</f>
        <v>Плинтус пластиковый 3м</v>
      </c>
      <c r="R2508" s="40">
        <f>VLOOKUP(A:A,'ИЗ ОСНОВЫ НОМЕНКЛАТУР'!D:G,4,0)</f>
        <v>2197.34</v>
      </c>
      <c r="S2508" s="12" t="str">
        <f>VLOOKUP(A:A,'ИЗ ОСНОВЫ НОМЕНКЛАТУР'!D:H,5,0)</f>
        <v>C</v>
      </c>
      <c r="T2508" s="44">
        <f t="shared" si="471"/>
        <v>0</v>
      </c>
      <c r="U2508" s="44">
        <f t="shared" si="472"/>
        <v>0</v>
      </c>
      <c r="V2508" s="44">
        <f t="shared" si="473"/>
        <v>0</v>
      </c>
      <c r="W2508" s="44">
        <f t="shared" si="474"/>
        <v>0</v>
      </c>
      <c r="X2508" s="44">
        <f t="shared" si="475"/>
        <v>0</v>
      </c>
      <c r="Y2508" s="44">
        <f t="shared" si="476"/>
        <v>0</v>
      </c>
      <c r="Z2508" s="44">
        <f t="shared" si="477"/>
        <v>13184.04</v>
      </c>
      <c r="AA2508" s="44">
        <f t="shared" si="478"/>
        <v>0</v>
      </c>
      <c r="AB2508" s="44">
        <f t="shared" si="479"/>
        <v>0</v>
      </c>
      <c r="AC2508" s="44">
        <f t="shared" si="480"/>
        <v>0</v>
      </c>
      <c r="AD2508" s="44">
        <f t="shared" si="481"/>
        <v>0</v>
      </c>
      <c r="AE2508" s="12">
        <f t="shared" si="482"/>
        <v>13184.04</v>
      </c>
    </row>
    <row r="2509" spans="1:31" ht="12.6" hidden="1" customHeight="1" x14ac:dyDescent="0.2">
      <c r="A2509" s="26" t="s">
        <v>1381</v>
      </c>
      <c r="B2509" s="19"/>
      <c r="C2509" s="19"/>
      <c r="D2509" s="20"/>
      <c r="E2509" s="20">
        <v>3</v>
      </c>
      <c r="F2509" s="20"/>
      <c r="G2509" s="21"/>
      <c r="H2509" s="22"/>
      <c r="I2509" s="20"/>
      <c r="J2509" s="20"/>
      <c r="K2509" s="20">
        <v>60</v>
      </c>
      <c r="L2509" s="20"/>
      <c r="M2509" s="20">
        <v>40</v>
      </c>
      <c r="N2509" s="20">
        <v>21</v>
      </c>
      <c r="O2509" s="20">
        <v>124</v>
      </c>
      <c r="P2509" s="23" t="str">
        <f>VLOOKUP(A2509,'ИЗ ОСНОВЫ НОМЕНКЛАТУР'!D:E,2,0)</f>
        <v>Аксессуары для столешниц</v>
      </c>
      <c r="Q2509" s="23" t="str">
        <f>VLOOKUP(A2509,'ИЗ ОСНОВЫ НОМЕНКЛАТУР'!D:F,3,0)</f>
        <v>Плинтус пластиковый 3м</v>
      </c>
      <c r="R2509" s="40">
        <f>VLOOKUP(A:A,'ИЗ ОСНОВЫ НОМЕНКЛАТУР'!D:G,4,0)</f>
        <v>1644.6996619718309</v>
      </c>
      <c r="S2509" s="12" t="str">
        <f>VLOOKUP(A:A,'ИЗ ОСНОВЫ НОМЕНКЛАТУР'!D:H,5,0)</f>
        <v>B</v>
      </c>
      <c r="T2509" s="44">
        <f t="shared" si="471"/>
        <v>0</v>
      </c>
      <c r="U2509" s="44">
        <f t="shared" si="472"/>
        <v>4934.0989859154924</v>
      </c>
      <c r="V2509" s="44">
        <f t="shared" si="473"/>
        <v>0</v>
      </c>
      <c r="W2509" s="44">
        <f t="shared" si="474"/>
        <v>0</v>
      </c>
      <c r="X2509" s="44">
        <f t="shared" si="475"/>
        <v>0</v>
      </c>
      <c r="Y2509" s="44">
        <f t="shared" si="476"/>
        <v>0</v>
      </c>
      <c r="Z2509" s="44">
        <f t="shared" si="477"/>
        <v>0</v>
      </c>
      <c r="AA2509" s="44">
        <f t="shared" si="478"/>
        <v>98681.979718309856</v>
      </c>
      <c r="AB2509" s="44">
        <f t="shared" si="479"/>
        <v>0</v>
      </c>
      <c r="AC2509" s="44">
        <f t="shared" si="480"/>
        <v>65787.986478873238</v>
      </c>
      <c r="AD2509" s="44">
        <f t="shared" si="481"/>
        <v>34538.692901408445</v>
      </c>
      <c r="AE2509" s="12">
        <f t="shared" si="482"/>
        <v>203942.75808450705</v>
      </c>
    </row>
    <row r="2510" spans="1:31" ht="12.6" hidden="1" customHeight="1" x14ac:dyDescent="0.2">
      <c r="A2510" s="26" t="s">
        <v>1392</v>
      </c>
      <c r="B2510" s="19"/>
      <c r="C2510" s="19"/>
      <c r="D2510" s="20"/>
      <c r="E2510" s="21"/>
      <c r="F2510" s="22"/>
      <c r="G2510" s="21"/>
      <c r="H2510" s="22"/>
      <c r="I2510" s="20">
        <v>16</v>
      </c>
      <c r="J2510" s="20">
        <v>24</v>
      </c>
      <c r="K2510" s="20"/>
      <c r="L2510" s="20"/>
      <c r="M2510" s="20">
        <v>22</v>
      </c>
      <c r="N2510" s="20">
        <v>7</v>
      </c>
      <c r="O2510" s="20">
        <v>69</v>
      </c>
      <c r="P2510" s="23" t="str">
        <f>VLOOKUP(A2510,'ИЗ ОСНОВЫ НОМЕНКЛАТУР'!D:E,2,0)</f>
        <v>Аксессуары для столешниц</v>
      </c>
      <c r="Q2510" s="23" t="str">
        <f>VLOOKUP(A2510,'ИЗ ОСНОВЫ НОМЕНКЛАТУР'!D:F,3,0)</f>
        <v>Плинтус пластиковый 3м</v>
      </c>
      <c r="R2510" s="40">
        <f>VLOOKUP(A:A,'ИЗ ОСНОВЫ НОМЕНКЛАТУР'!D:G,4,0)</f>
        <v>1509.8469302325582</v>
      </c>
      <c r="S2510" s="12" t="str">
        <f>VLOOKUP(A:A,'ИЗ ОСНОВЫ НОМЕНКЛАТУР'!D:H,5,0)</f>
        <v>C</v>
      </c>
      <c r="T2510" s="44">
        <f t="shared" si="471"/>
        <v>0</v>
      </c>
      <c r="U2510" s="44">
        <f t="shared" si="472"/>
        <v>0</v>
      </c>
      <c r="V2510" s="44">
        <f t="shared" si="473"/>
        <v>0</v>
      </c>
      <c r="W2510" s="44">
        <f t="shared" si="474"/>
        <v>0</v>
      </c>
      <c r="X2510" s="44">
        <f t="shared" si="475"/>
        <v>0</v>
      </c>
      <c r="Y2510" s="44">
        <f t="shared" si="476"/>
        <v>24157.550883720931</v>
      </c>
      <c r="Z2510" s="44">
        <f t="shared" si="477"/>
        <v>36236.326325581394</v>
      </c>
      <c r="AA2510" s="44">
        <f t="shared" si="478"/>
        <v>0</v>
      </c>
      <c r="AB2510" s="44">
        <f t="shared" si="479"/>
        <v>0</v>
      </c>
      <c r="AC2510" s="44">
        <f t="shared" si="480"/>
        <v>33216.632465116279</v>
      </c>
      <c r="AD2510" s="44">
        <f t="shared" si="481"/>
        <v>10568.928511627908</v>
      </c>
      <c r="AE2510" s="12">
        <f t="shared" si="482"/>
        <v>104179.43818604651</v>
      </c>
    </row>
    <row r="2511" spans="1:31" ht="12.6" hidden="1" customHeight="1" x14ac:dyDescent="0.2">
      <c r="A2511" s="26" t="s">
        <v>1435</v>
      </c>
      <c r="B2511" s="19"/>
      <c r="C2511" s="19"/>
      <c r="D2511" s="20"/>
      <c r="E2511" s="21"/>
      <c r="F2511" s="22"/>
      <c r="G2511" s="21"/>
      <c r="H2511" s="22"/>
      <c r="I2511" s="20"/>
      <c r="J2511" s="20">
        <v>16</v>
      </c>
      <c r="K2511" s="20"/>
      <c r="L2511" s="20"/>
      <c r="M2511" s="20">
        <v>41</v>
      </c>
      <c r="N2511" s="20">
        <v>22</v>
      </c>
      <c r="O2511" s="20">
        <v>79</v>
      </c>
      <c r="P2511" s="23" t="str">
        <f>VLOOKUP(A2511,'ИЗ ОСНОВЫ НОМЕНКЛАТУР'!D:E,2,0)</f>
        <v>Аксессуары для столешниц</v>
      </c>
      <c r="Q2511" s="23" t="str">
        <f>VLOOKUP(A2511,'ИЗ ОСНОВЫ НОМЕНКЛАТУР'!D:F,3,0)</f>
        <v>Плинтус пластиковый 3м</v>
      </c>
      <c r="R2511" s="40">
        <f>VLOOKUP(A:A,'ИЗ ОСНОВЫ НОМЕНКЛАТУР'!D:G,4,0)</f>
        <v>1798.2682352941176</v>
      </c>
      <c r="S2511" s="12" t="str">
        <f>VLOOKUP(A:A,'ИЗ ОСНОВЫ НОМЕНКЛАТУР'!D:H,5,0)</f>
        <v>C</v>
      </c>
      <c r="T2511" s="44">
        <f t="shared" si="471"/>
        <v>0</v>
      </c>
      <c r="U2511" s="44">
        <f t="shared" si="472"/>
        <v>0</v>
      </c>
      <c r="V2511" s="44">
        <f t="shared" si="473"/>
        <v>0</v>
      </c>
      <c r="W2511" s="44">
        <f t="shared" si="474"/>
        <v>0</v>
      </c>
      <c r="X2511" s="44">
        <f t="shared" si="475"/>
        <v>0</v>
      </c>
      <c r="Y2511" s="44">
        <f t="shared" si="476"/>
        <v>0</v>
      </c>
      <c r="Z2511" s="44">
        <f t="shared" si="477"/>
        <v>28772.291764705882</v>
      </c>
      <c r="AA2511" s="44">
        <f t="shared" si="478"/>
        <v>0</v>
      </c>
      <c r="AB2511" s="44">
        <f t="shared" si="479"/>
        <v>0</v>
      </c>
      <c r="AC2511" s="44">
        <f t="shared" si="480"/>
        <v>73728.99764705883</v>
      </c>
      <c r="AD2511" s="44">
        <f t="shared" si="481"/>
        <v>39561.901176470587</v>
      </c>
      <c r="AE2511" s="12">
        <f t="shared" si="482"/>
        <v>142063.1905882353</v>
      </c>
    </row>
    <row r="2512" spans="1:31" ht="12.6" hidden="1" customHeight="1" x14ac:dyDescent="0.2">
      <c r="A2512" s="26" t="s">
        <v>1384</v>
      </c>
      <c r="B2512" s="19"/>
      <c r="C2512" s="19"/>
      <c r="D2512" s="20"/>
      <c r="E2512" s="21"/>
      <c r="F2512" s="22"/>
      <c r="G2512" s="21"/>
      <c r="H2512" s="22"/>
      <c r="I2512" s="20">
        <v>30</v>
      </c>
      <c r="J2512" s="20">
        <v>88</v>
      </c>
      <c r="K2512" s="20">
        <v>30</v>
      </c>
      <c r="L2512" s="20"/>
      <c r="M2512" s="20">
        <v>52</v>
      </c>
      <c r="N2512" s="20"/>
      <c r="O2512" s="20">
        <v>200</v>
      </c>
      <c r="P2512" s="23" t="str">
        <f>VLOOKUP(A2512,'ИЗ ОСНОВЫ НОМЕНКЛАТУР'!D:E,2,0)</f>
        <v>Аксессуары для столешниц</v>
      </c>
      <c r="Q2512" s="23" t="str">
        <f>VLOOKUP(A2512,'ИЗ ОСНОВЫ НОМЕНКЛАТУР'!D:F,3,0)</f>
        <v>Плинтус пластиковый 3м</v>
      </c>
      <c r="R2512" s="40">
        <f>VLOOKUP(A:A,'ИЗ ОСНОВЫ НОМЕНКЛАТУР'!D:G,4,0)</f>
        <v>1389.1358333333335</v>
      </c>
      <c r="S2512" s="12" t="str">
        <f>VLOOKUP(A:A,'ИЗ ОСНОВЫ НОМЕНКЛАТУР'!D:H,5,0)</f>
        <v>B</v>
      </c>
      <c r="T2512" s="44">
        <f t="shared" si="471"/>
        <v>0</v>
      </c>
      <c r="U2512" s="44">
        <f t="shared" si="472"/>
        <v>0</v>
      </c>
      <c r="V2512" s="44">
        <f t="shared" si="473"/>
        <v>0</v>
      </c>
      <c r="W2512" s="44">
        <f t="shared" si="474"/>
        <v>0</v>
      </c>
      <c r="X2512" s="44">
        <f t="shared" si="475"/>
        <v>0</v>
      </c>
      <c r="Y2512" s="44">
        <f t="shared" si="476"/>
        <v>41674.075000000004</v>
      </c>
      <c r="Z2512" s="44">
        <f t="shared" si="477"/>
        <v>122243.95333333335</v>
      </c>
      <c r="AA2512" s="44">
        <f t="shared" si="478"/>
        <v>41674.075000000004</v>
      </c>
      <c r="AB2512" s="44">
        <f t="shared" si="479"/>
        <v>0</v>
      </c>
      <c r="AC2512" s="44">
        <f t="shared" si="480"/>
        <v>72235.063333333339</v>
      </c>
      <c r="AD2512" s="44">
        <f t="shared" si="481"/>
        <v>0</v>
      </c>
      <c r="AE2512" s="12">
        <f t="shared" si="482"/>
        <v>277827.16666666669</v>
      </c>
    </row>
    <row r="2513" spans="1:31" ht="12.6" hidden="1" customHeight="1" x14ac:dyDescent="0.2">
      <c r="A2513" s="26" t="s">
        <v>1395</v>
      </c>
      <c r="B2513" s="19"/>
      <c r="C2513" s="19"/>
      <c r="D2513" s="20"/>
      <c r="E2513" s="21"/>
      <c r="F2513" s="22"/>
      <c r="G2513" s="21"/>
      <c r="H2513" s="22"/>
      <c r="I2513" s="20">
        <v>90</v>
      </c>
      <c r="J2513" s="20">
        <v>48</v>
      </c>
      <c r="K2513" s="20">
        <v>30</v>
      </c>
      <c r="L2513" s="20"/>
      <c r="M2513" s="20"/>
      <c r="N2513" s="20">
        <v>15</v>
      </c>
      <c r="O2513" s="20">
        <v>183</v>
      </c>
      <c r="P2513" s="23" t="str">
        <f>VLOOKUP(A2513,'ИЗ ОСНОВЫ НОМЕНКЛАТУР'!D:E,2,0)</f>
        <v>Аксессуары для столешниц</v>
      </c>
      <c r="Q2513" s="23" t="str">
        <f>VLOOKUP(A2513,'ИЗ ОСНОВЫ НОМЕНКЛАТУР'!D:F,3,0)</f>
        <v>Плинтус пластиковый 3м</v>
      </c>
      <c r="R2513" s="40">
        <f>VLOOKUP(A:A,'ИЗ ОСНОВЫ НОМЕНКЛАТУР'!D:G,4,0)</f>
        <v>1198.4761728395063</v>
      </c>
      <c r="S2513" s="12" t="str">
        <f>VLOOKUP(A:A,'ИЗ ОСНОВЫ НОМЕНКЛАТУР'!D:H,5,0)</f>
        <v>C</v>
      </c>
      <c r="T2513" s="44">
        <f t="shared" si="471"/>
        <v>0</v>
      </c>
      <c r="U2513" s="44">
        <f t="shared" si="472"/>
        <v>0</v>
      </c>
      <c r="V2513" s="44">
        <f t="shared" si="473"/>
        <v>0</v>
      </c>
      <c r="W2513" s="44">
        <f t="shared" si="474"/>
        <v>0</v>
      </c>
      <c r="X2513" s="44">
        <f t="shared" si="475"/>
        <v>0</v>
      </c>
      <c r="Y2513" s="44">
        <f t="shared" si="476"/>
        <v>107862.85555555556</v>
      </c>
      <c r="Z2513" s="44">
        <f t="shared" si="477"/>
        <v>57526.856296296304</v>
      </c>
      <c r="AA2513" s="44">
        <f t="shared" si="478"/>
        <v>35954.285185185188</v>
      </c>
      <c r="AB2513" s="44">
        <f t="shared" si="479"/>
        <v>0</v>
      </c>
      <c r="AC2513" s="44">
        <f t="shared" si="480"/>
        <v>0</v>
      </c>
      <c r="AD2513" s="44">
        <f t="shared" si="481"/>
        <v>17977.142592592594</v>
      </c>
      <c r="AE2513" s="12">
        <f t="shared" si="482"/>
        <v>219321.13962962964</v>
      </c>
    </row>
    <row r="2514" spans="1:31" ht="12.6" hidden="1" customHeight="1" x14ac:dyDescent="0.2">
      <c r="A2514" s="26" t="s">
        <v>1393</v>
      </c>
      <c r="B2514" s="19"/>
      <c r="C2514" s="19"/>
      <c r="D2514" s="20"/>
      <c r="E2514" s="21"/>
      <c r="F2514" s="22"/>
      <c r="G2514" s="21"/>
      <c r="H2514" s="22"/>
      <c r="I2514" s="20"/>
      <c r="J2514" s="20">
        <v>25</v>
      </c>
      <c r="K2514" s="20"/>
      <c r="L2514" s="20"/>
      <c r="M2514" s="20">
        <v>52</v>
      </c>
      <c r="N2514" s="20">
        <v>22</v>
      </c>
      <c r="O2514" s="20">
        <v>99</v>
      </c>
      <c r="P2514" s="23" t="str">
        <f>VLOOKUP(A2514,'ИЗ ОСНОВЫ НОМЕНКЛАТУР'!D:E,2,0)</f>
        <v>Аксессуары для столешниц</v>
      </c>
      <c r="Q2514" s="23" t="str">
        <f>VLOOKUP(A2514,'ИЗ ОСНОВЫ НОМЕНКЛАТУР'!D:F,3,0)</f>
        <v>Плинтус пластиковый 3м</v>
      </c>
      <c r="R2514" s="40">
        <f>VLOOKUP(A:A,'ИЗ ОСНОВЫ НОМЕНКЛАТУР'!D:G,4,0)</f>
        <v>1366.2687974683545</v>
      </c>
      <c r="S2514" s="12" t="str">
        <f>VLOOKUP(A:A,'ИЗ ОСНОВЫ НОМЕНКЛАТУР'!D:H,5,0)</f>
        <v>C</v>
      </c>
      <c r="T2514" s="44">
        <f t="shared" si="471"/>
        <v>0</v>
      </c>
      <c r="U2514" s="44">
        <f t="shared" si="472"/>
        <v>0</v>
      </c>
      <c r="V2514" s="44">
        <f t="shared" si="473"/>
        <v>0</v>
      </c>
      <c r="W2514" s="44">
        <f t="shared" si="474"/>
        <v>0</v>
      </c>
      <c r="X2514" s="44">
        <f t="shared" si="475"/>
        <v>0</v>
      </c>
      <c r="Y2514" s="44">
        <f t="shared" si="476"/>
        <v>0</v>
      </c>
      <c r="Z2514" s="44">
        <f t="shared" si="477"/>
        <v>34156.719936708861</v>
      </c>
      <c r="AA2514" s="44">
        <f t="shared" si="478"/>
        <v>0</v>
      </c>
      <c r="AB2514" s="44">
        <f t="shared" si="479"/>
        <v>0</v>
      </c>
      <c r="AC2514" s="44">
        <f t="shared" si="480"/>
        <v>71045.977468354438</v>
      </c>
      <c r="AD2514" s="44">
        <f t="shared" si="481"/>
        <v>30057.913544303799</v>
      </c>
      <c r="AE2514" s="12">
        <f t="shared" si="482"/>
        <v>135260.61094936711</v>
      </c>
    </row>
    <row r="2515" spans="1:31" ht="12.6" hidden="1" customHeight="1" x14ac:dyDescent="0.2">
      <c r="A2515" s="26" t="s">
        <v>1371</v>
      </c>
      <c r="B2515" s="19"/>
      <c r="C2515" s="19"/>
      <c r="D2515" s="20"/>
      <c r="E2515" s="20">
        <v>16</v>
      </c>
      <c r="F2515" s="20"/>
      <c r="G2515" s="21"/>
      <c r="H2515" s="22"/>
      <c r="I2515" s="20">
        <v>2580</v>
      </c>
      <c r="J2515" s="20">
        <v>95</v>
      </c>
      <c r="K2515" s="20">
        <v>204</v>
      </c>
      <c r="L2515" s="20"/>
      <c r="M2515" s="20">
        <v>107</v>
      </c>
      <c r="N2515" s="20">
        <v>11</v>
      </c>
      <c r="O2515" s="20">
        <v>3013</v>
      </c>
      <c r="P2515" s="23" t="str">
        <f>VLOOKUP(A2515,'ИЗ ОСНОВЫ НОМЕНКЛАТУР'!D:E,2,0)</f>
        <v>Аксессуары для столешниц</v>
      </c>
      <c r="Q2515" s="23" t="str">
        <f>VLOOKUP(A2515,'ИЗ ОСНОВЫ НОМЕНКЛАТУР'!D:F,3,0)</f>
        <v>Плинтус пластиковый 3м</v>
      </c>
      <c r="R2515" s="40">
        <f>VLOOKUP(A:A,'ИЗ ОСНОВЫ НОМЕНКЛАТУР'!D:G,4,0)</f>
        <v>2439.1897990815155</v>
      </c>
      <c r="S2515" s="12" t="str">
        <f>VLOOKUP(A:A,'ИЗ ОСНОВЫ НОМЕНКЛАТУР'!D:H,5,0)</f>
        <v>A</v>
      </c>
      <c r="T2515" s="44">
        <f t="shared" si="471"/>
        <v>0</v>
      </c>
      <c r="U2515" s="44">
        <f t="shared" si="472"/>
        <v>39027.036785304248</v>
      </c>
      <c r="V2515" s="44">
        <f t="shared" si="473"/>
        <v>0</v>
      </c>
      <c r="W2515" s="44">
        <f t="shared" si="474"/>
        <v>0</v>
      </c>
      <c r="X2515" s="44">
        <f t="shared" si="475"/>
        <v>0</v>
      </c>
      <c r="Y2515" s="44">
        <f t="shared" si="476"/>
        <v>6293109.6816303097</v>
      </c>
      <c r="Z2515" s="44">
        <f t="shared" si="477"/>
        <v>231723.03091274397</v>
      </c>
      <c r="AA2515" s="44">
        <f t="shared" si="478"/>
        <v>497594.71901262918</v>
      </c>
      <c r="AB2515" s="44">
        <f t="shared" si="479"/>
        <v>0</v>
      </c>
      <c r="AC2515" s="44">
        <f t="shared" si="480"/>
        <v>260993.30850172215</v>
      </c>
      <c r="AD2515" s="44">
        <f t="shared" si="481"/>
        <v>26831.087789896672</v>
      </c>
      <c r="AE2515" s="12">
        <f t="shared" si="482"/>
        <v>7349278.8646326065</v>
      </c>
    </row>
    <row r="2516" spans="1:31" ht="12.6" hidden="1" customHeight="1" x14ac:dyDescent="0.2">
      <c r="A2516" s="26" t="s">
        <v>1452</v>
      </c>
      <c r="B2516" s="19"/>
      <c r="C2516" s="19"/>
      <c r="D2516" s="20"/>
      <c r="E2516" s="21"/>
      <c r="F2516" s="22"/>
      <c r="G2516" s="21"/>
      <c r="H2516" s="22"/>
      <c r="I2516" s="20">
        <v>132</v>
      </c>
      <c r="J2516" s="20">
        <v>116</v>
      </c>
      <c r="K2516" s="20">
        <v>228</v>
      </c>
      <c r="L2516" s="20"/>
      <c r="M2516" s="20">
        <v>153</v>
      </c>
      <c r="N2516" s="20">
        <v>16</v>
      </c>
      <c r="O2516" s="20">
        <v>645</v>
      </c>
      <c r="P2516" s="23" t="str">
        <f>VLOOKUP(A2516,'ИЗ ОСНОВЫ НОМЕНКЛАТУР'!D:E,2,0)</f>
        <v>Аксессуары для столешниц</v>
      </c>
      <c r="Q2516" s="23" t="str">
        <f>VLOOKUP(A2516,'ИЗ ОСНОВЫ НОМЕНКЛАТУР'!D:F,3,0)</f>
        <v>Плинтус пластиковый 3м</v>
      </c>
      <c r="R2516" s="40">
        <f>VLOOKUP(A:A,'ИЗ ОСНОВЫ НОМЕНКЛАТУР'!D:G,4,0)</f>
        <v>2141.645</v>
      </c>
      <c r="S2516" s="12" t="str">
        <f>VLOOKUP(A:A,'ИЗ ОСНОВЫ НОМЕНКЛАТУР'!D:H,5,0)</f>
        <v>C</v>
      </c>
      <c r="T2516" s="44">
        <f t="shared" si="471"/>
        <v>0</v>
      </c>
      <c r="U2516" s="44">
        <f t="shared" si="472"/>
        <v>0</v>
      </c>
      <c r="V2516" s="44">
        <f t="shared" si="473"/>
        <v>0</v>
      </c>
      <c r="W2516" s="44">
        <f t="shared" si="474"/>
        <v>0</v>
      </c>
      <c r="X2516" s="44">
        <f t="shared" si="475"/>
        <v>0</v>
      </c>
      <c r="Y2516" s="44">
        <f t="shared" si="476"/>
        <v>282697.14</v>
      </c>
      <c r="Z2516" s="44">
        <f t="shared" si="477"/>
        <v>248430.82</v>
      </c>
      <c r="AA2516" s="44">
        <f t="shared" si="478"/>
        <v>488295.06</v>
      </c>
      <c r="AB2516" s="44">
        <f t="shared" si="479"/>
        <v>0</v>
      </c>
      <c r="AC2516" s="44">
        <f t="shared" si="480"/>
        <v>327671.685</v>
      </c>
      <c r="AD2516" s="44">
        <f t="shared" si="481"/>
        <v>34266.32</v>
      </c>
      <c r="AE2516" s="12">
        <f t="shared" si="482"/>
        <v>1381361.0250000001</v>
      </c>
    </row>
    <row r="2517" spans="1:31" ht="12.6" hidden="1" customHeight="1" x14ac:dyDescent="0.2">
      <c r="A2517" s="26" t="s">
        <v>1409</v>
      </c>
      <c r="B2517" s="19"/>
      <c r="C2517" s="19"/>
      <c r="D2517" s="20">
        <v>12</v>
      </c>
      <c r="E2517" s="20">
        <v>6</v>
      </c>
      <c r="F2517" s="20"/>
      <c r="G2517" s="21"/>
      <c r="H2517" s="22"/>
      <c r="I2517" s="20"/>
      <c r="J2517" s="20">
        <v>120</v>
      </c>
      <c r="K2517" s="20"/>
      <c r="L2517" s="20"/>
      <c r="M2517" s="20">
        <v>37</v>
      </c>
      <c r="N2517" s="20">
        <v>50</v>
      </c>
      <c r="O2517" s="20">
        <v>225</v>
      </c>
      <c r="P2517" s="23" t="str">
        <f>VLOOKUP(A2517,'ИЗ ОСНОВЫ НОМЕНКЛАТУР'!D:E,2,0)</f>
        <v>Аксессуары для столешниц</v>
      </c>
      <c r="Q2517" s="23" t="str">
        <f>VLOOKUP(A2517,'ИЗ ОСНОВЫ НОМЕНКЛАТУР'!D:F,3,0)</f>
        <v>Плинтус пластиковый 3м</v>
      </c>
      <c r="R2517" s="40">
        <f>VLOOKUP(A:A,'ИЗ ОСНОВЫ НОМЕНКЛАТУР'!D:G,4,0)</f>
        <v>1459.5575757575757</v>
      </c>
      <c r="S2517" s="12" t="str">
        <f>VLOOKUP(A:A,'ИЗ ОСНОВЫ НОМЕНКЛАТУР'!D:H,5,0)</f>
        <v>C</v>
      </c>
      <c r="T2517" s="44">
        <f t="shared" si="471"/>
        <v>17514.69090909091</v>
      </c>
      <c r="U2517" s="44">
        <f t="shared" si="472"/>
        <v>8757.3454545454551</v>
      </c>
      <c r="V2517" s="44">
        <f t="shared" si="473"/>
        <v>0</v>
      </c>
      <c r="W2517" s="44">
        <f t="shared" si="474"/>
        <v>0</v>
      </c>
      <c r="X2517" s="44">
        <f t="shared" si="475"/>
        <v>0</v>
      </c>
      <c r="Y2517" s="44">
        <f t="shared" si="476"/>
        <v>0</v>
      </c>
      <c r="Z2517" s="44">
        <f t="shared" si="477"/>
        <v>175146.90909090909</v>
      </c>
      <c r="AA2517" s="44">
        <f t="shared" si="478"/>
        <v>0</v>
      </c>
      <c r="AB2517" s="44">
        <f t="shared" si="479"/>
        <v>0</v>
      </c>
      <c r="AC2517" s="44">
        <f t="shared" si="480"/>
        <v>54003.630303030302</v>
      </c>
      <c r="AD2517" s="44">
        <f t="shared" si="481"/>
        <v>72977.878787878784</v>
      </c>
      <c r="AE2517" s="12">
        <f t="shared" si="482"/>
        <v>328400.45454545459</v>
      </c>
    </row>
    <row r="2518" spans="1:31" ht="12.6" hidden="1" customHeight="1" x14ac:dyDescent="0.2">
      <c r="A2518" s="26" t="s">
        <v>1385</v>
      </c>
      <c r="B2518" s="19"/>
      <c r="C2518" s="19"/>
      <c r="D2518" s="20">
        <v>127</v>
      </c>
      <c r="E2518" s="20">
        <v>5</v>
      </c>
      <c r="F2518" s="20"/>
      <c r="G2518" s="21"/>
      <c r="H2518" s="22"/>
      <c r="I2518" s="20">
        <v>587</v>
      </c>
      <c r="J2518" s="20">
        <v>81</v>
      </c>
      <c r="K2518" s="20">
        <v>123</v>
      </c>
      <c r="L2518" s="20"/>
      <c r="M2518" s="20"/>
      <c r="N2518" s="20">
        <v>16</v>
      </c>
      <c r="O2518" s="20">
        <v>939</v>
      </c>
      <c r="P2518" s="23" t="str">
        <f>VLOOKUP(A2518,'ИЗ ОСНОВЫ НОМЕНКЛАТУР'!D:E,2,0)</f>
        <v>Аксессуары для столешниц</v>
      </c>
      <c r="Q2518" s="23" t="str">
        <f>VLOOKUP(A2518,'ИЗ ОСНОВЫ НОМЕНКЛАТУР'!D:F,3,0)</f>
        <v>Плинтус пластиковый 3м</v>
      </c>
      <c r="R2518" s="40">
        <f>VLOOKUP(A:A,'ИЗ ОСНОВЫ НОМЕНКЛАТУР'!D:G,4,0)</f>
        <v>2390.8187209302328</v>
      </c>
      <c r="S2518" s="12" t="str">
        <f>VLOOKUP(A:A,'ИЗ ОСНОВЫ НОМЕНКЛАТУР'!D:H,5,0)</f>
        <v>C</v>
      </c>
      <c r="T2518" s="44">
        <f t="shared" si="471"/>
        <v>303633.97755813954</v>
      </c>
      <c r="U2518" s="44">
        <f t="shared" si="472"/>
        <v>11954.093604651163</v>
      </c>
      <c r="V2518" s="44">
        <f t="shared" si="473"/>
        <v>0</v>
      </c>
      <c r="W2518" s="44">
        <f t="shared" si="474"/>
        <v>0</v>
      </c>
      <c r="X2518" s="44">
        <f t="shared" si="475"/>
        <v>0</v>
      </c>
      <c r="Y2518" s="44">
        <f t="shared" si="476"/>
        <v>1403410.5891860467</v>
      </c>
      <c r="Z2518" s="44">
        <f t="shared" si="477"/>
        <v>193656.31639534884</v>
      </c>
      <c r="AA2518" s="44">
        <f t="shared" si="478"/>
        <v>294070.70267441863</v>
      </c>
      <c r="AB2518" s="44">
        <f t="shared" si="479"/>
        <v>0</v>
      </c>
      <c r="AC2518" s="44">
        <f t="shared" si="480"/>
        <v>0</v>
      </c>
      <c r="AD2518" s="44">
        <f t="shared" si="481"/>
        <v>38253.099534883724</v>
      </c>
      <c r="AE2518" s="12">
        <f t="shared" si="482"/>
        <v>2244978.7789534885</v>
      </c>
    </row>
    <row r="2519" spans="1:31" ht="12.6" hidden="1" customHeight="1" x14ac:dyDescent="0.2">
      <c r="A2519" s="26" t="s">
        <v>1398</v>
      </c>
      <c r="B2519" s="19"/>
      <c r="C2519" s="19"/>
      <c r="D2519" s="20"/>
      <c r="E2519" s="21"/>
      <c r="F2519" s="22"/>
      <c r="G2519" s="21"/>
      <c r="H2519" s="22"/>
      <c r="I2519" s="20"/>
      <c r="J2519" s="20">
        <v>38</v>
      </c>
      <c r="K2519" s="20"/>
      <c r="L2519" s="20"/>
      <c r="M2519" s="20">
        <v>32</v>
      </c>
      <c r="N2519" s="20"/>
      <c r="O2519" s="20">
        <v>70</v>
      </c>
      <c r="P2519" s="23" t="str">
        <f>VLOOKUP(A2519,'ИЗ ОСНОВЫ НОМЕНКЛАТУР'!D:E,2,0)</f>
        <v>Аксессуары для столешниц</v>
      </c>
      <c r="Q2519" s="23" t="str">
        <f>VLOOKUP(A2519,'ИЗ ОСНОВЫ НОМЕНКЛАТУР'!D:F,3,0)</f>
        <v>Плинтус пластиковый 3м</v>
      </c>
      <c r="R2519" s="40">
        <f>VLOOKUP(A:A,'ИЗ ОСНОВЫ НОМЕНКЛАТУР'!D:G,4,0)</f>
        <v>1540.0412987012985</v>
      </c>
      <c r="S2519" s="12" t="str">
        <f>VLOOKUP(A:A,'ИЗ ОСНОВЫ НОМЕНКЛАТУР'!D:H,5,0)</f>
        <v>C</v>
      </c>
      <c r="T2519" s="44">
        <f t="shared" si="471"/>
        <v>0</v>
      </c>
      <c r="U2519" s="44">
        <f t="shared" si="472"/>
        <v>0</v>
      </c>
      <c r="V2519" s="44">
        <f t="shared" si="473"/>
        <v>0</v>
      </c>
      <c r="W2519" s="44">
        <f t="shared" si="474"/>
        <v>0</v>
      </c>
      <c r="X2519" s="44">
        <f t="shared" si="475"/>
        <v>0</v>
      </c>
      <c r="Y2519" s="44">
        <f t="shared" si="476"/>
        <v>0</v>
      </c>
      <c r="Z2519" s="44">
        <f t="shared" si="477"/>
        <v>58521.569350649341</v>
      </c>
      <c r="AA2519" s="44">
        <f t="shared" si="478"/>
        <v>0</v>
      </c>
      <c r="AB2519" s="44">
        <f t="shared" si="479"/>
        <v>0</v>
      </c>
      <c r="AC2519" s="44">
        <f t="shared" si="480"/>
        <v>49281.321558441552</v>
      </c>
      <c r="AD2519" s="44">
        <f t="shared" si="481"/>
        <v>0</v>
      </c>
      <c r="AE2519" s="12">
        <f t="shared" si="482"/>
        <v>107802.8909090909</v>
      </c>
    </row>
    <row r="2520" spans="1:31" ht="12.6" hidden="1" customHeight="1" x14ac:dyDescent="0.2">
      <c r="A2520" s="26" t="s">
        <v>1399</v>
      </c>
      <c r="B2520" s="19"/>
      <c r="C2520" s="19"/>
      <c r="D2520" s="20"/>
      <c r="E2520" s="21"/>
      <c r="F2520" s="22"/>
      <c r="G2520" s="21"/>
      <c r="H2520" s="22"/>
      <c r="I2520" s="20"/>
      <c r="J2520" s="20">
        <v>12</v>
      </c>
      <c r="K2520" s="20"/>
      <c r="L2520" s="20"/>
      <c r="M2520" s="20"/>
      <c r="N2520" s="20"/>
      <c r="O2520" s="20">
        <v>12</v>
      </c>
      <c r="P2520" s="23" t="str">
        <f>VLOOKUP(A2520,'ИЗ ОСНОВЫ НОМЕНКЛАТУР'!D:E,2,0)</f>
        <v>Аксессуары для столешниц</v>
      </c>
      <c r="Q2520" s="23" t="str">
        <f>VLOOKUP(A2520,'ИЗ ОСНОВЫ НОМЕНКЛАТУР'!D:F,3,0)</f>
        <v>Плинтус пластиковый 3м</v>
      </c>
      <c r="R2520" s="40">
        <f>VLOOKUP(A:A,'ИЗ ОСНОВЫ НОМЕНКЛАТУР'!D:G,4,0)</f>
        <v>1544.2192771084337</v>
      </c>
      <c r="S2520" s="12" t="str">
        <f>VLOOKUP(A:A,'ИЗ ОСНОВЫ НОМЕНКЛАТУР'!D:H,5,0)</f>
        <v>C</v>
      </c>
      <c r="T2520" s="44">
        <f t="shared" si="471"/>
        <v>0</v>
      </c>
      <c r="U2520" s="44">
        <f t="shared" si="472"/>
        <v>0</v>
      </c>
      <c r="V2520" s="44">
        <f t="shared" si="473"/>
        <v>0</v>
      </c>
      <c r="W2520" s="44">
        <f t="shared" si="474"/>
        <v>0</v>
      </c>
      <c r="X2520" s="44">
        <f t="shared" si="475"/>
        <v>0</v>
      </c>
      <c r="Y2520" s="44">
        <f t="shared" si="476"/>
        <v>0</v>
      </c>
      <c r="Z2520" s="44">
        <f t="shared" si="477"/>
        <v>18530.631325301205</v>
      </c>
      <c r="AA2520" s="44">
        <f t="shared" si="478"/>
        <v>0</v>
      </c>
      <c r="AB2520" s="44">
        <f t="shared" si="479"/>
        <v>0</v>
      </c>
      <c r="AC2520" s="44">
        <f t="shared" si="480"/>
        <v>0</v>
      </c>
      <c r="AD2520" s="44">
        <f t="shared" si="481"/>
        <v>0</v>
      </c>
      <c r="AE2520" s="12">
        <f t="shared" si="482"/>
        <v>18530.631325301205</v>
      </c>
    </row>
    <row r="2521" spans="1:31" ht="12.6" hidden="1" customHeight="1" x14ac:dyDescent="0.2">
      <c r="A2521" s="26" t="s">
        <v>1430</v>
      </c>
      <c r="B2521" s="19"/>
      <c r="C2521" s="19"/>
      <c r="D2521" s="20"/>
      <c r="E2521" s="21"/>
      <c r="F2521" s="22"/>
      <c r="G2521" s="21"/>
      <c r="H2521" s="22"/>
      <c r="I2521" s="20"/>
      <c r="J2521" s="20">
        <v>6</v>
      </c>
      <c r="K2521" s="20"/>
      <c r="L2521" s="20"/>
      <c r="M2521" s="20">
        <v>14</v>
      </c>
      <c r="N2521" s="20">
        <v>13</v>
      </c>
      <c r="O2521" s="20">
        <v>33</v>
      </c>
      <c r="P2521" s="23" t="str">
        <f>VLOOKUP(A2521,'ИЗ ОСНОВЫ НОМЕНКЛАТУР'!D:E,2,0)</f>
        <v>Аксессуары для столешниц</v>
      </c>
      <c r="Q2521" s="23" t="str">
        <f>VLOOKUP(A2521,'ИЗ ОСНОВЫ НОМЕНКЛАТУР'!D:F,3,0)</f>
        <v>Плинтус пластиковый 3м</v>
      </c>
      <c r="R2521" s="40">
        <f>VLOOKUP(A:A,'ИЗ ОСНОВЫ НОМЕНКЛАТУР'!D:G,4,0)</f>
        <v>1544.24</v>
      </c>
      <c r="S2521" s="12" t="str">
        <f>VLOOKUP(A:A,'ИЗ ОСНОВЫ НОМЕНКЛАТУР'!D:H,5,0)</f>
        <v>C</v>
      </c>
      <c r="T2521" s="44">
        <f t="shared" si="471"/>
        <v>0</v>
      </c>
      <c r="U2521" s="44">
        <f t="shared" si="472"/>
        <v>0</v>
      </c>
      <c r="V2521" s="44">
        <f t="shared" si="473"/>
        <v>0</v>
      </c>
      <c r="W2521" s="44">
        <f t="shared" si="474"/>
        <v>0</v>
      </c>
      <c r="X2521" s="44">
        <f t="shared" si="475"/>
        <v>0</v>
      </c>
      <c r="Y2521" s="44">
        <f t="shared" si="476"/>
        <v>0</v>
      </c>
      <c r="Z2521" s="44">
        <f t="shared" si="477"/>
        <v>9265.44</v>
      </c>
      <c r="AA2521" s="44">
        <f t="shared" si="478"/>
        <v>0</v>
      </c>
      <c r="AB2521" s="44">
        <f t="shared" si="479"/>
        <v>0</v>
      </c>
      <c r="AC2521" s="44">
        <f t="shared" si="480"/>
        <v>21619.360000000001</v>
      </c>
      <c r="AD2521" s="44">
        <f t="shared" si="481"/>
        <v>20075.12</v>
      </c>
      <c r="AE2521" s="12">
        <f t="shared" si="482"/>
        <v>50959.92</v>
      </c>
    </row>
    <row r="2522" spans="1:31" ht="12.6" hidden="1" customHeight="1" x14ac:dyDescent="0.2">
      <c r="A2522" s="26" t="s">
        <v>1407</v>
      </c>
      <c r="B2522" s="19"/>
      <c r="C2522" s="19"/>
      <c r="D2522" s="20"/>
      <c r="E2522" s="21"/>
      <c r="F2522" s="22"/>
      <c r="G2522" s="21"/>
      <c r="H2522" s="22"/>
      <c r="I2522" s="20"/>
      <c r="J2522" s="20">
        <v>16</v>
      </c>
      <c r="K2522" s="20">
        <v>40</v>
      </c>
      <c r="L2522" s="20"/>
      <c r="M2522" s="20">
        <v>40</v>
      </c>
      <c r="N2522" s="20">
        <v>5</v>
      </c>
      <c r="O2522" s="20">
        <v>101</v>
      </c>
      <c r="P2522" s="23" t="str">
        <f>VLOOKUP(A2522,'ИЗ ОСНОВЫ НОМЕНКЛАТУР'!D:E,2,0)</f>
        <v>Аксессуары для столешниц</v>
      </c>
      <c r="Q2522" s="23" t="str">
        <f>VLOOKUP(A2522,'ИЗ ОСНОВЫ НОМЕНКЛАТУР'!D:F,3,0)</f>
        <v>Плинтус пластиковый 3м</v>
      </c>
      <c r="R2522" s="40">
        <f>VLOOKUP(A:A,'ИЗ ОСНОВЫ НОМЕНКЛАТУР'!D:G,4,0)</f>
        <v>1542.5985714285716</v>
      </c>
      <c r="S2522" s="12" t="str">
        <f>VLOOKUP(A:A,'ИЗ ОСНОВЫ НОМЕНКЛАТУР'!D:H,5,0)</f>
        <v>C</v>
      </c>
      <c r="T2522" s="44">
        <f t="shared" si="471"/>
        <v>0</v>
      </c>
      <c r="U2522" s="44">
        <f t="shared" si="472"/>
        <v>0</v>
      </c>
      <c r="V2522" s="44">
        <f t="shared" si="473"/>
        <v>0</v>
      </c>
      <c r="W2522" s="44">
        <f t="shared" si="474"/>
        <v>0</v>
      </c>
      <c r="X2522" s="44">
        <f t="shared" si="475"/>
        <v>0</v>
      </c>
      <c r="Y2522" s="44">
        <f t="shared" si="476"/>
        <v>0</v>
      </c>
      <c r="Z2522" s="44">
        <f t="shared" si="477"/>
        <v>24681.577142857146</v>
      </c>
      <c r="AA2522" s="44">
        <f t="shared" si="478"/>
        <v>61703.942857142865</v>
      </c>
      <c r="AB2522" s="44">
        <f t="shared" si="479"/>
        <v>0</v>
      </c>
      <c r="AC2522" s="44">
        <f t="shared" si="480"/>
        <v>61703.942857142865</v>
      </c>
      <c r="AD2522" s="44">
        <f t="shared" si="481"/>
        <v>7712.9928571428582</v>
      </c>
      <c r="AE2522" s="12">
        <f t="shared" si="482"/>
        <v>155802.45571428572</v>
      </c>
    </row>
    <row r="2523" spans="1:31" ht="12.6" hidden="1" customHeight="1" x14ac:dyDescent="0.2">
      <c r="A2523" s="26" t="s">
        <v>1427</v>
      </c>
      <c r="B2523" s="19"/>
      <c r="C2523" s="19"/>
      <c r="D2523" s="20"/>
      <c r="E2523" s="21"/>
      <c r="F2523" s="22"/>
      <c r="G2523" s="21"/>
      <c r="H2523" s="22"/>
      <c r="I2523" s="20"/>
      <c r="J2523" s="20">
        <v>17</v>
      </c>
      <c r="K2523" s="20"/>
      <c r="L2523" s="20"/>
      <c r="M2523" s="20"/>
      <c r="N2523" s="20">
        <v>2</v>
      </c>
      <c r="O2523" s="20">
        <v>19</v>
      </c>
      <c r="P2523" s="23" t="str">
        <f>VLOOKUP(A2523,'ИЗ ОСНОВЫ НОМЕНКЛАТУР'!D:E,2,0)</f>
        <v>Аксессуары для столешниц</v>
      </c>
      <c r="Q2523" s="23" t="str">
        <f>VLOOKUP(A2523,'ИЗ ОСНОВЫ НОМЕНКЛАТУР'!D:F,3,0)</f>
        <v>Плинтус пластиковый 3м</v>
      </c>
      <c r="R2523" s="40">
        <f>VLOOKUP(A:A,'ИЗ ОСНОВЫ НОМЕНКЛАТУР'!D:G,4,0)</f>
        <v>1544.24</v>
      </c>
      <c r="S2523" s="12" t="str">
        <f>VLOOKUP(A:A,'ИЗ ОСНОВЫ НОМЕНКЛАТУР'!D:H,5,0)</f>
        <v>C</v>
      </c>
      <c r="T2523" s="44">
        <f t="shared" si="471"/>
        <v>0</v>
      </c>
      <c r="U2523" s="44">
        <f t="shared" si="472"/>
        <v>0</v>
      </c>
      <c r="V2523" s="44">
        <f t="shared" si="473"/>
        <v>0</v>
      </c>
      <c r="W2523" s="44">
        <f t="shared" si="474"/>
        <v>0</v>
      </c>
      <c r="X2523" s="44">
        <f t="shared" si="475"/>
        <v>0</v>
      </c>
      <c r="Y2523" s="44">
        <f t="shared" si="476"/>
        <v>0</v>
      </c>
      <c r="Z2523" s="44">
        <f t="shared" si="477"/>
        <v>26252.080000000002</v>
      </c>
      <c r="AA2523" s="44">
        <f t="shared" si="478"/>
        <v>0</v>
      </c>
      <c r="AB2523" s="44">
        <f t="shared" si="479"/>
        <v>0</v>
      </c>
      <c r="AC2523" s="44">
        <f t="shared" si="480"/>
        <v>0</v>
      </c>
      <c r="AD2523" s="44">
        <f t="shared" si="481"/>
        <v>3088.48</v>
      </c>
      <c r="AE2523" s="12">
        <f t="shared" si="482"/>
        <v>29340.560000000001</v>
      </c>
    </row>
    <row r="2524" spans="1:31" ht="12.6" hidden="1" customHeight="1" x14ac:dyDescent="0.2">
      <c r="A2524" s="26" t="s">
        <v>1390</v>
      </c>
      <c r="B2524" s="19"/>
      <c r="C2524" s="19"/>
      <c r="D2524" s="20"/>
      <c r="E2524" s="21"/>
      <c r="F2524" s="22"/>
      <c r="G2524" s="21"/>
      <c r="H2524" s="22"/>
      <c r="I2524" s="20"/>
      <c r="J2524" s="20">
        <v>34</v>
      </c>
      <c r="K2524" s="20"/>
      <c r="L2524" s="20"/>
      <c r="M2524" s="20">
        <v>4</v>
      </c>
      <c r="N2524" s="20"/>
      <c r="O2524" s="20">
        <v>38</v>
      </c>
      <c r="P2524" s="23" t="str">
        <f>VLOOKUP(A2524,'ИЗ ОСНОВЫ НОМЕНКЛАТУР'!D:E,2,0)</f>
        <v>Аксессуары для столешниц</v>
      </c>
      <c r="Q2524" s="23" t="str">
        <f>VLOOKUP(A2524,'ИЗ ОСНОВЫ НОМЕНКЛАТУР'!D:F,3,0)</f>
        <v>Плинтус пластиковый 3м</v>
      </c>
      <c r="R2524" s="40">
        <f>VLOOKUP(A:A,'ИЗ ОСНОВЫ НОМЕНКЛАТУР'!D:G,4,0)</f>
        <v>1544.2648241206032</v>
      </c>
      <c r="S2524" s="12" t="str">
        <f>VLOOKUP(A:A,'ИЗ ОСНОВЫ НОМЕНКЛАТУР'!D:H,5,0)</f>
        <v>C</v>
      </c>
      <c r="T2524" s="44">
        <f t="shared" si="471"/>
        <v>0</v>
      </c>
      <c r="U2524" s="44">
        <f t="shared" si="472"/>
        <v>0</v>
      </c>
      <c r="V2524" s="44">
        <f t="shared" si="473"/>
        <v>0</v>
      </c>
      <c r="W2524" s="44">
        <f t="shared" si="474"/>
        <v>0</v>
      </c>
      <c r="X2524" s="44">
        <f t="shared" si="475"/>
        <v>0</v>
      </c>
      <c r="Y2524" s="44">
        <f t="shared" si="476"/>
        <v>0</v>
      </c>
      <c r="Z2524" s="44">
        <f t="shared" si="477"/>
        <v>52505.00402010051</v>
      </c>
      <c r="AA2524" s="44">
        <f t="shared" si="478"/>
        <v>0</v>
      </c>
      <c r="AB2524" s="44">
        <f t="shared" si="479"/>
        <v>0</v>
      </c>
      <c r="AC2524" s="44">
        <f t="shared" si="480"/>
        <v>6177.0592964824127</v>
      </c>
      <c r="AD2524" s="44">
        <f t="shared" si="481"/>
        <v>0</v>
      </c>
      <c r="AE2524" s="12">
        <f t="shared" si="482"/>
        <v>58682.06331658292</v>
      </c>
    </row>
    <row r="2525" spans="1:31" ht="12.6" hidden="1" customHeight="1" x14ac:dyDescent="0.2">
      <c r="A2525" s="26" t="s">
        <v>1405</v>
      </c>
      <c r="B2525" s="19"/>
      <c r="C2525" s="19"/>
      <c r="D2525" s="20"/>
      <c r="E2525" s="21"/>
      <c r="F2525" s="22"/>
      <c r="G2525" s="21"/>
      <c r="H2525" s="22"/>
      <c r="I2525" s="20"/>
      <c r="J2525" s="20">
        <v>15</v>
      </c>
      <c r="K2525" s="20"/>
      <c r="L2525" s="20"/>
      <c r="M2525" s="20">
        <v>47</v>
      </c>
      <c r="N2525" s="20">
        <v>35</v>
      </c>
      <c r="O2525" s="20">
        <v>97</v>
      </c>
      <c r="P2525" s="23" t="str">
        <f>VLOOKUP(A2525,'ИЗ ОСНОВЫ НОМЕНКЛАТУР'!D:E,2,0)</f>
        <v>Аксессуары для столешниц</v>
      </c>
      <c r="Q2525" s="23" t="str">
        <f>VLOOKUP(A2525,'ИЗ ОСНОВЫ НОМЕНКЛАТУР'!D:F,3,0)</f>
        <v>Плинтус пластиковый 3м</v>
      </c>
      <c r="R2525" s="40">
        <f>VLOOKUP(A:A,'ИЗ ОСНОВЫ НОМЕНКЛАТУР'!D:G,4,0)</f>
        <v>1544.24</v>
      </c>
      <c r="S2525" s="12" t="str">
        <f>VLOOKUP(A:A,'ИЗ ОСНОВЫ НОМЕНКЛАТУР'!D:H,5,0)</f>
        <v>C</v>
      </c>
      <c r="T2525" s="44">
        <f t="shared" si="471"/>
        <v>0</v>
      </c>
      <c r="U2525" s="44">
        <f t="shared" si="472"/>
        <v>0</v>
      </c>
      <c r="V2525" s="44">
        <f t="shared" si="473"/>
        <v>0</v>
      </c>
      <c r="W2525" s="44">
        <f t="shared" si="474"/>
        <v>0</v>
      </c>
      <c r="X2525" s="44">
        <f t="shared" si="475"/>
        <v>0</v>
      </c>
      <c r="Y2525" s="44">
        <f t="shared" si="476"/>
        <v>0</v>
      </c>
      <c r="Z2525" s="44">
        <f t="shared" si="477"/>
        <v>23163.599999999999</v>
      </c>
      <c r="AA2525" s="44">
        <f t="shared" si="478"/>
        <v>0</v>
      </c>
      <c r="AB2525" s="44">
        <f t="shared" si="479"/>
        <v>0</v>
      </c>
      <c r="AC2525" s="44">
        <f t="shared" si="480"/>
        <v>72579.28</v>
      </c>
      <c r="AD2525" s="44">
        <f t="shared" si="481"/>
        <v>54048.4</v>
      </c>
      <c r="AE2525" s="12">
        <f t="shared" si="482"/>
        <v>149791.28</v>
      </c>
    </row>
    <row r="2526" spans="1:31" ht="12.6" hidden="1" customHeight="1" x14ac:dyDescent="0.2">
      <c r="A2526" s="26" t="s">
        <v>1414</v>
      </c>
      <c r="B2526" s="19"/>
      <c r="C2526" s="19"/>
      <c r="D2526" s="20"/>
      <c r="E2526" s="21"/>
      <c r="F2526" s="22"/>
      <c r="G2526" s="21"/>
      <c r="H2526" s="22"/>
      <c r="I2526" s="20"/>
      <c r="J2526" s="20">
        <v>1</v>
      </c>
      <c r="K2526" s="20"/>
      <c r="L2526" s="20"/>
      <c r="M2526" s="20"/>
      <c r="N2526" s="20"/>
      <c r="O2526" s="20">
        <v>1</v>
      </c>
      <c r="P2526" s="23" t="str">
        <f>VLOOKUP(A2526,'ИЗ ОСНОВЫ НОМЕНКЛАТУР'!D:E,2,0)</f>
        <v>Аксессуары для столешниц</v>
      </c>
      <c r="Q2526" s="23" t="str">
        <f>VLOOKUP(A2526,'ИЗ ОСНОВЫ НОМЕНКЛАТУР'!D:F,3,0)</f>
        <v>Плинтус пластиковый 3м</v>
      </c>
      <c r="R2526" s="40">
        <f>VLOOKUP(A:A,'ИЗ ОСНОВЫ НОМЕНКЛАТУР'!D:G,4,0)</f>
        <v>1544.24</v>
      </c>
      <c r="S2526" s="12" t="str">
        <f>VLOOKUP(A:A,'ИЗ ОСНОВЫ НОМЕНКЛАТУР'!D:H,5,0)</f>
        <v>C</v>
      </c>
      <c r="T2526" s="44">
        <f t="shared" si="471"/>
        <v>0</v>
      </c>
      <c r="U2526" s="44">
        <f t="shared" si="472"/>
        <v>0</v>
      </c>
      <c r="V2526" s="44">
        <f t="shared" si="473"/>
        <v>0</v>
      </c>
      <c r="W2526" s="44">
        <f t="shared" si="474"/>
        <v>0</v>
      </c>
      <c r="X2526" s="44">
        <f t="shared" si="475"/>
        <v>0</v>
      </c>
      <c r="Y2526" s="44">
        <f t="shared" si="476"/>
        <v>0</v>
      </c>
      <c r="Z2526" s="44">
        <f t="shared" si="477"/>
        <v>1544.24</v>
      </c>
      <c r="AA2526" s="44">
        <f t="shared" si="478"/>
        <v>0</v>
      </c>
      <c r="AB2526" s="44">
        <f t="shared" si="479"/>
        <v>0</v>
      </c>
      <c r="AC2526" s="44">
        <f t="shared" si="480"/>
        <v>0</v>
      </c>
      <c r="AD2526" s="44">
        <f t="shared" si="481"/>
        <v>0</v>
      </c>
      <c r="AE2526" s="12">
        <f t="shared" si="482"/>
        <v>1544.24</v>
      </c>
    </row>
    <row r="2527" spans="1:31" ht="12.6" hidden="1" customHeight="1" x14ac:dyDescent="0.2">
      <c r="A2527" s="26" t="s">
        <v>1400</v>
      </c>
      <c r="B2527" s="19"/>
      <c r="C2527" s="19"/>
      <c r="D2527" s="20">
        <v>24</v>
      </c>
      <c r="E2527" s="20">
        <v>10</v>
      </c>
      <c r="F2527" s="20"/>
      <c r="G2527" s="21"/>
      <c r="H2527" s="22"/>
      <c r="I2527" s="20"/>
      <c r="J2527" s="20"/>
      <c r="K2527" s="20">
        <v>48</v>
      </c>
      <c r="L2527" s="20"/>
      <c r="M2527" s="20"/>
      <c r="N2527" s="20">
        <v>20</v>
      </c>
      <c r="O2527" s="20">
        <v>102</v>
      </c>
      <c r="P2527" s="23" t="str">
        <f>VLOOKUP(A2527,'ИЗ ОСНОВЫ НОМЕНКЛАТУР'!D:E,2,0)</f>
        <v>Аксессуары для столешниц</v>
      </c>
      <c r="Q2527" s="23" t="str">
        <f>VLOOKUP(A2527,'ИЗ ОСНОВЫ НОМЕНКЛАТУР'!D:F,3,0)</f>
        <v>Плинтус пластиковый 3м</v>
      </c>
      <c r="R2527" s="40">
        <f>VLOOKUP(A:A,'ИЗ ОСНОВЫ НОМЕНКЛАТУР'!D:G,4,0)</f>
        <v>1752.0062962962963</v>
      </c>
      <c r="S2527" s="12" t="str">
        <f>VLOOKUP(A:A,'ИЗ ОСНОВЫ НОМЕНКЛАТУР'!D:H,5,0)</f>
        <v>C</v>
      </c>
      <c r="T2527" s="44">
        <f t="shared" si="471"/>
        <v>42048.15111111111</v>
      </c>
      <c r="U2527" s="44">
        <f t="shared" si="472"/>
        <v>17520.062962962962</v>
      </c>
      <c r="V2527" s="44">
        <f t="shared" si="473"/>
        <v>0</v>
      </c>
      <c r="W2527" s="44">
        <f t="shared" si="474"/>
        <v>0</v>
      </c>
      <c r="X2527" s="44">
        <f t="shared" si="475"/>
        <v>0</v>
      </c>
      <c r="Y2527" s="44">
        <f t="shared" si="476"/>
        <v>0</v>
      </c>
      <c r="Z2527" s="44">
        <f t="shared" si="477"/>
        <v>0</v>
      </c>
      <c r="AA2527" s="44">
        <f t="shared" si="478"/>
        <v>84096.302222222221</v>
      </c>
      <c r="AB2527" s="44">
        <f t="shared" si="479"/>
        <v>0</v>
      </c>
      <c r="AC2527" s="44">
        <f t="shared" si="480"/>
        <v>0</v>
      </c>
      <c r="AD2527" s="44">
        <f t="shared" si="481"/>
        <v>35040.125925925924</v>
      </c>
      <c r="AE2527" s="12">
        <f t="shared" si="482"/>
        <v>178704.64222222223</v>
      </c>
    </row>
    <row r="2528" spans="1:31" ht="12.6" hidden="1" customHeight="1" x14ac:dyDescent="0.2">
      <c r="A2528" s="26" t="s">
        <v>1388</v>
      </c>
      <c r="B2528" s="19"/>
      <c r="C2528" s="19"/>
      <c r="D2528" s="20"/>
      <c r="E2528" s="20">
        <v>16</v>
      </c>
      <c r="F2528" s="20"/>
      <c r="G2528" s="21"/>
      <c r="H2528" s="22"/>
      <c r="I2528" s="20"/>
      <c r="J2528" s="20"/>
      <c r="K2528" s="20"/>
      <c r="L2528" s="20"/>
      <c r="M2528" s="20">
        <v>34</v>
      </c>
      <c r="N2528" s="20">
        <v>1</v>
      </c>
      <c r="O2528" s="20">
        <v>51</v>
      </c>
      <c r="P2528" s="23" t="str">
        <f>VLOOKUP(A2528,'ИЗ ОСНОВЫ НОМЕНКЛАТУР'!D:E,2,0)</f>
        <v>Аксессуары для столешниц</v>
      </c>
      <c r="Q2528" s="23" t="str">
        <f>VLOOKUP(A2528,'ИЗ ОСНОВЫ НОМЕНКЛАТУР'!D:F,3,0)</f>
        <v>Плинтус пластиковый 3м</v>
      </c>
      <c r="R2528" s="40">
        <f>VLOOKUP(A:A,'ИЗ ОСНОВЫ НОМЕНКЛАТУР'!D:G,4,0)</f>
        <v>2186.6334653465346</v>
      </c>
      <c r="S2528" s="12" t="str">
        <f>VLOOKUP(A:A,'ИЗ ОСНОВЫ НОМЕНКЛАТУР'!D:H,5,0)</f>
        <v>C</v>
      </c>
      <c r="T2528" s="44">
        <f t="shared" si="471"/>
        <v>0</v>
      </c>
      <c r="U2528" s="44">
        <f t="shared" si="472"/>
        <v>34986.135445544554</v>
      </c>
      <c r="V2528" s="44">
        <f t="shared" si="473"/>
        <v>0</v>
      </c>
      <c r="W2528" s="44">
        <f t="shared" si="474"/>
        <v>0</v>
      </c>
      <c r="X2528" s="44">
        <f t="shared" si="475"/>
        <v>0</v>
      </c>
      <c r="Y2528" s="44">
        <f t="shared" si="476"/>
        <v>0</v>
      </c>
      <c r="Z2528" s="44">
        <f t="shared" si="477"/>
        <v>0</v>
      </c>
      <c r="AA2528" s="44">
        <f t="shared" si="478"/>
        <v>0</v>
      </c>
      <c r="AB2528" s="44">
        <f t="shared" si="479"/>
        <v>0</v>
      </c>
      <c r="AC2528" s="44">
        <f t="shared" si="480"/>
        <v>74345.537821782171</v>
      </c>
      <c r="AD2528" s="44">
        <f t="shared" si="481"/>
        <v>2186.6334653465346</v>
      </c>
      <c r="AE2528" s="12">
        <f t="shared" si="482"/>
        <v>111518.30673267326</v>
      </c>
    </row>
    <row r="2529" spans="1:31" ht="12.6" hidden="1" customHeight="1" x14ac:dyDescent="0.2">
      <c r="A2529" s="26" t="s">
        <v>1417</v>
      </c>
      <c r="B2529" s="19"/>
      <c r="C2529" s="19"/>
      <c r="D2529" s="20"/>
      <c r="E2529" s="21"/>
      <c r="F2529" s="22"/>
      <c r="G2529" s="21"/>
      <c r="H2529" s="22"/>
      <c r="I2529" s="20"/>
      <c r="J2529" s="20">
        <v>2</v>
      </c>
      <c r="K2529" s="20"/>
      <c r="L2529" s="20"/>
      <c r="M2529" s="20"/>
      <c r="N2529" s="20">
        <v>3</v>
      </c>
      <c r="O2529" s="20">
        <v>5</v>
      </c>
      <c r="P2529" s="23" t="str">
        <f>VLOOKUP(A2529,'ИЗ ОСНОВЫ НОМЕНКЛАТУР'!D:E,2,0)</f>
        <v>Аксессуары для столешниц</v>
      </c>
      <c r="Q2529" s="23" t="str">
        <f>VLOOKUP(A2529,'ИЗ ОСНОВЫ НОМЕНКЛАТУР'!D:F,3,0)</f>
        <v>Плинтус пластиковый 3м</v>
      </c>
      <c r="R2529" s="40">
        <f>VLOOKUP(A:A,'ИЗ ОСНОВЫ НОМЕНКЛАТУР'!D:G,4,0)</f>
        <v>1488.2378947368422</v>
      </c>
      <c r="S2529" s="12" t="str">
        <f>VLOOKUP(A:A,'ИЗ ОСНОВЫ НОМЕНКЛАТУР'!D:H,5,0)</f>
        <v>C</v>
      </c>
      <c r="T2529" s="44">
        <f t="shared" si="471"/>
        <v>0</v>
      </c>
      <c r="U2529" s="44">
        <f t="shared" si="472"/>
        <v>0</v>
      </c>
      <c r="V2529" s="44">
        <f t="shared" si="473"/>
        <v>0</v>
      </c>
      <c r="W2529" s="44">
        <f t="shared" si="474"/>
        <v>0</v>
      </c>
      <c r="X2529" s="44">
        <f t="shared" si="475"/>
        <v>0</v>
      </c>
      <c r="Y2529" s="44">
        <f t="shared" si="476"/>
        <v>0</v>
      </c>
      <c r="Z2529" s="44">
        <f t="shared" si="477"/>
        <v>2976.4757894736845</v>
      </c>
      <c r="AA2529" s="44">
        <f t="shared" si="478"/>
        <v>0</v>
      </c>
      <c r="AB2529" s="44">
        <f t="shared" si="479"/>
        <v>0</v>
      </c>
      <c r="AC2529" s="44">
        <f t="shared" si="480"/>
        <v>0</v>
      </c>
      <c r="AD2529" s="44">
        <f t="shared" si="481"/>
        <v>4464.7136842105265</v>
      </c>
      <c r="AE2529" s="12">
        <f t="shared" si="482"/>
        <v>7441.1894736842114</v>
      </c>
    </row>
    <row r="2530" spans="1:31" ht="12.6" hidden="1" customHeight="1" x14ac:dyDescent="0.2">
      <c r="A2530" s="26" t="s">
        <v>1424</v>
      </c>
      <c r="B2530" s="19"/>
      <c r="C2530" s="19"/>
      <c r="D2530" s="20"/>
      <c r="E2530" s="21"/>
      <c r="F2530" s="22"/>
      <c r="G2530" s="21"/>
      <c r="H2530" s="22"/>
      <c r="I2530" s="20"/>
      <c r="J2530" s="20">
        <v>114</v>
      </c>
      <c r="K2530" s="20">
        <v>23</v>
      </c>
      <c r="L2530" s="20"/>
      <c r="M2530" s="20"/>
      <c r="N2530" s="20">
        <v>7</v>
      </c>
      <c r="O2530" s="20">
        <v>144</v>
      </c>
      <c r="P2530" s="23" t="str">
        <f>VLOOKUP(A2530,'ИЗ ОСНОВЫ НОМЕНКЛАТУР'!D:E,2,0)</f>
        <v>Аксессуары для столешниц</v>
      </c>
      <c r="Q2530" s="23" t="str">
        <f>VLOOKUP(A2530,'ИЗ ОСНОВЫ НОМЕНКЛАТУР'!D:F,3,0)</f>
        <v>Плинтус пластиковый 3м</v>
      </c>
      <c r="R2530" s="40">
        <f>VLOOKUP(A:A,'ИЗ ОСНОВЫ НОМЕНКЛАТУР'!D:G,4,0)</f>
        <v>1276.3061538461538</v>
      </c>
      <c r="S2530" s="12" t="str">
        <f>VLOOKUP(A:A,'ИЗ ОСНОВЫ НОМЕНКЛАТУР'!D:H,5,0)</f>
        <v>C</v>
      </c>
      <c r="T2530" s="44">
        <f t="shared" si="471"/>
        <v>0</v>
      </c>
      <c r="U2530" s="44">
        <f t="shared" si="472"/>
        <v>0</v>
      </c>
      <c r="V2530" s="44">
        <f t="shared" si="473"/>
        <v>0</v>
      </c>
      <c r="W2530" s="44">
        <f t="shared" si="474"/>
        <v>0</v>
      </c>
      <c r="X2530" s="44">
        <f t="shared" si="475"/>
        <v>0</v>
      </c>
      <c r="Y2530" s="44">
        <f t="shared" si="476"/>
        <v>0</v>
      </c>
      <c r="Z2530" s="44">
        <f t="shared" si="477"/>
        <v>145498.90153846153</v>
      </c>
      <c r="AA2530" s="44">
        <f t="shared" si="478"/>
        <v>29355.041538461537</v>
      </c>
      <c r="AB2530" s="44">
        <f t="shared" si="479"/>
        <v>0</v>
      </c>
      <c r="AC2530" s="44">
        <f t="shared" si="480"/>
        <v>0</v>
      </c>
      <c r="AD2530" s="44">
        <f t="shared" si="481"/>
        <v>8934.1430769230774</v>
      </c>
      <c r="AE2530" s="12">
        <f t="shared" si="482"/>
        <v>183788.08615384615</v>
      </c>
    </row>
    <row r="2531" spans="1:31" ht="12.6" hidden="1" customHeight="1" x14ac:dyDescent="0.2">
      <c r="A2531" s="26" t="s">
        <v>1383</v>
      </c>
      <c r="B2531" s="19"/>
      <c r="C2531" s="19"/>
      <c r="D2531" s="20"/>
      <c r="E2531" s="21"/>
      <c r="F2531" s="22"/>
      <c r="G2531" s="21"/>
      <c r="H2531" s="22"/>
      <c r="I2531" s="20"/>
      <c r="J2531" s="20">
        <v>2</v>
      </c>
      <c r="K2531" s="20"/>
      <c r="L2531" s="20"/>
      <c r="M2531" s="20"/>
      <c r="N2531" s="20">
        <v>9</v>
      </c>
      <c r="O2531" s="20">
        <v>11</v>
      </c>
      <c r="P2531" s="23" t="str">
        <f>VLOOKUP(A2531,'ИЗ ОСНОВЫ НОМЕНКЛАТУР'!D:E,2,0)</f>
        <v>Аксессуары для столешниц</v>
      </c>
      <c r="Q2531" s="23" t="str">
        <f>VLOOKUP(A2531,'ИЗ ОСНОВЫ НОМЕНКЛАТУР'!D:F,3,0)</f>
        <v>Плинтус пластиковый 3м</v>
      </c>
      <c r="R2531" s="40">
        <f>VLOOKUP(A:A,'ИЗ ОСНОВЫ НОМЕНКЛАТУР'!D:G,4,0)</f>
        <v>1458.4352582159624</v>
      </c>
      <c r="S2531" s="12" t="str">
        <f>VLOOKUP(A:A,'ИЗ ОСНОВЫ НОМЕНКЛАТУР'!D:H,5,0)</f>
        <v>C</v>
      </c>
      <c r="T2531" s="44">
        <f t="shared" si="471"/>
        <v>0</v>
      </c>
      <c r="U2531" s="44">
        <f t="shared" si="472"/>
        <v>0</v>
      </c>
      <c r="V2531" s="44">
        <f t="shared" si="473"/>
        <v>0</v>
      </c>
      <c r="W2531" s="44">
        <f t="shared" si="474"/>
        <v>0</v>
      </c>
      <c r="X2531" s="44">
        <f t="shared" si="475"/>
        <v>0</v>
      </c>
      <c r="Y2531" s="44">
        <f t="shared" si="476"/>
        <v>0</v>
      </c>
      <c r="Z2531" s="44">
        <f t="shared" si="477"/>
        <v>2916.8705164319249</v>
      </c>
      <c r="AA2531" s="44">
        <f t="shared" si="478"/>
        <v>0</v>
      </c>
      <c r="AB2531" s="44">
        <f t="shared" si="479"/>
        <v>0</v>
      </c>
      <c r="AC2531" s="44">
        <f t="shared" si="480"/>
        <v>0</v>
      </c>
      <c r="AD2531" s="44">
        <f t="shared" si="481"/>
        <v>13125.917323943662</v>
      </c>
      <c r="AE2531" s="12">
        <f t="shared" si="482"/>
        <v>16042.787840375588</v>
      </c>
    </row>
    <row r="2532" spans="1:31" ht="12.6" hidden="1" customHeight="1" x14ac:dyDescent="0.2">
      <c r="A2532" s="26" t="s">
        <v>1429</v>
      </c>
      <c r="B2532" s="19"/>
      <c r="C2532" s="19"/>
      <c r="D2532" s="20"/>
      <c r="E2532" s="21"/>
      <c r="F2532" s="22"/>
      <c r="G2532" s="21"/>
      <c r="H2532" s="22"/>
      <c r="I2532" s="20"/>
      <c r="J2532" s="20">
        <v>49</v>
      </c>
      <c r="K2532" s="20">
        <v>25</v>
      </c>
      <c r="L2532" s="20"/>
      <c r="M2532" s="20">
        <v>135</v>
      </c>
      <c r="N2532" s="20">
        <v>23</v>
      </c>
      <c r="O2532" s="20">
        <v>232</v>
      </c>
      <c r="P2532" s="23" t="str">
        <f>VLOOKUP(A2532,'ИЗ ОСНОВЫ НОМЕНКЛАТУР'!D:E,2,0)</f>
        <v>Аксессуары для столешниц</v>
      </c>
      <c r="Q2532" s="23" t="str">
        <f>VLOOKUP(A2532,'ИЗ ОСНОВЫ НОМЕНКЛАТУР'!D:F,3,0)</f>
        <v>Плинтус пластиковый 3м</v>
      </c>
      <c r="R2532" s="40">
        <f>VLOOKUP(A:A,'ИЗ ОСНОВЫ НОМЕНКЛАТУР'!D:G,4,0)</f>
        <v>916.95666666666671</v>
      </c>
      <c r="S2532" s="12" t="str">
        <f>VLOOKUP(A:A,'ИЗ ОСНОВЫ НОМЕНКЛАТУР'!D:H,5,0)</f>
        <v>C</v>
      </c>
      <c r="T2532" s="44">
        <f t="shared" si="471"/>
        <v>0</v>
      </c>
      <c r="U2532" s="44">
        <f t="shared" si="472"/>
        <v>0</v>
      </c>
      <c r="V2532" s="44">
        <f t="shared" si="473"/>
        <v>0</v>
      </c>
      <c r="W2532" s="44">
        <f t="shared" si="474"/>
        <v>0</v>
      </c>
      <c r="X2532" s="44">
        <f t="shared" si="475"/>
        <v>0</v>
      </c>
      <c r="Y2532" s="44">
        <f t="shared" si="476"/>
        <v>0</v>
      </c>
      <c r="Z2532" s="44">
        <f t="shared" si="477"/>
        <v>44930.876666666671</v>
      </c>
      <c r="AA2532" s="44">
        <f t="shared" si="478"/>
        <v>22923.916666666668</v>
      </c>
      <c r="AB2532" s="44">
        <f t="shared" si="479"/>
        <v>0</v>
      </c>
      <c r="AC2532" s="44">
        <f t="shared" si="480"/>
        <v>123789.15000000001</v>
      </c>
      <c r="AD2532" s="44">
        <f t="shared" si="481"/>
        <v>21090.003333333334</v>
      </c>
      <c r="AE2532" s="12">
        <f t="shared" si="482"/>
        <v>212733.94666666668</v>
      </c>
    </row>
    <row r="2533" spans="1:31" ht="12.6" hidden="1" customHeight="1" x14ac:dyDescent="0.2">
      <c r="A2533" s="26" t="s">
        <v>1449</v>
      </c>
      <c r="B2533" s="19"/>
      <c r="C2533" s="19"/>
      <c r="D2533" s="20"/>
      <c r="E2533" s="21"/>
      <c r="F2533" s="22"/>
      <c r="G2533" s="21"/>
      <c r="H2533" s="22"/>
      <c r="I2533" s="20"/>
      <c r="J2533" s="20">
        <v>62</v>
      </c>
      <c r="K2533" s="20"/>
      <c r="L2533" s="20"/>
      <c r="M2533" s="20">
        <v>35</v>
      </c>
      <c r="N2533" s="20">
        <v>6</v>
      </c>
      <c r="O2533" s="20">
        <v>103</v>
      </c>
      <c r="P2533" s="23" t="str">
        <f>VLOOKUP(A2533,'ИЗ ОСНОВЫ НОМЕНКЛАТУР'!D:E,2,0)</f>
        <v>Аксессуары для столешниц</v>
      </c>
      <c r="Q2533" s="23" t="str">
        <f>VLOOKUP(A2533,'ИЗ ОСНОВЫ НОМЕНКЛАТУР'!D:F,3,0)</f>
        <v>Плинтус пластиковый 3м</v>
      </c>
      <c r="R2533" s="40">
        <f>VLOOKUP(A:A,'ИЗ ОСНОВЫ НОМЕНКЛАТУР'!D:G,4,0)</f>
        <v>938.43799999999999</v>
      </c>
      <c r="S2533" s="12" t="str">
        <f>VLOOKUP(A:A,'ИЗ ОСНОВЫ НОМЕНКЛАТУР'!D:H,5,0)</f>
        <v>C</v>
      </c>
      <c r="T2533" s="44">
        <f t="shared" si="471"/>
        <v>0</v>
      </c>
      <c r="U2533" s="44">
        <f t="shared" si="472"/>
        <v>0</v>
      </c>
      <c r="V2533" s="44">
        <f t="shared" si="473"/>
        <v>0</v>
      </c>
      <c r="W2533" s="44">
        <f t="shared" si="474"/>
        <v>0</v>
      </c>
      <c r="X2533" s="44">
        <f t="shared" si="475"/>
        <v>0</v>
      </c>
      <c r="Y2533" s="44">
        <f t="shared" si="476"/>
        <v>0</v>
      </c>
      <c r="Z2533" s="44">
        <f t="shared" si="477"/>
        <v>58183.156000000003</v>
      </c>
      <c r="AA2533" s="44">
        <f t="shared" si="478"/>
        <v>0</v>
      </c>
      <c r="AB2533" s="44">
        <f t="shared" si="479"/>
        <v>0</v>
      </c>
      <c r="AC2533" s="44">
        <f t="shared" si="480"/>
        <v>32845.33</v>
      </c>
      <c r="AD2533" s="44">
        <f t="shared" si="481"/>
        <v>5630.6279999999997</v>
      </c>
      <c r="AE2533" s="12">
        <f t="shared" si="482"/>
        <v>96659.114000000001</v>
      </c>
    </row>
    <row r="2534" spans="1:31" ht="12.6" hidden="1" customHeight="1" x14ac:dyDescent="0.2">
      <c r="A2534" s="26" t="s">
        <v>1404</v>
      </c>
      <c r="B2534" s="19"/>
      <c r="C2534" s="19"/>
      <c r="D2534" s="20"/>
      <c r="E2534" s="21"/>
      <c r="F2534" s="22"/>
      <c r="G2534" s="21"/>
      <c r="H2534" s="22"/>
      <c r="I2534" s="20"/>
      <c r="J2534" s="20"/>
      <c r="K2534" s="20">
        <v>107</v>
      </c>
      <c r="L2534" s="20"/>
      <c r="M2534" s="20">
        <v>48</v>
      </c>
      <c r="N2534" s="20">
        <v>24</v>
      </c>
      <c r="O2534" s="20">
        <v>179</v>
      </c>
      <c r="P2534" s="23" t="str">
        <f>VLOOKUP(A2534,'ИЗ ОСНОВЫ НОМЕНКЛАТУР'!D:E,2,0)</f>
        <v>Аксессуары для столешниц</v>
      </c>
      <c r="Q2534" s="23" t="str">
        <f>VLOOKUP(A2534,'ИЗ ОСНОВЫ НОМЕНКЛАТУР'!D:F,3,0)</f>
        <v>Плинтус пластиковый 3м</v>
      </c>
      <c r="R2534" s="40">
        <f>VLOOKUP(A:A,'ИЗ ОСНОВЫ НОМЕНКЛАТУР'!D:G,4,0)</f>
        <v>2078.0961818181818</v>
      </c>
      <c r="S2534" s="12" t="str">
        <f>VLOOKUP(A:A,'ИЗ ОСНОВЫ НОМЕНКЛАТУР'!D:H,5,0)</f>
        <v>C</v>
      </c>
      <c r="T2534" s="44">
        <f t="shared" si="471"/>
        <v>0</v>
      </c>
      <c r="U2534" s="44">
        <f t="shared" si="472"/>
        <v>0</v>
      </c>
      <c r="V2534" s="44">
        <f t="shared" si="473"/>
        <v>0</v>
      </c>
      <c r="W2534" s="44">
        <f t="shared" si="474"/>
        <v>0</v>
      </c>
      <c r="X2534" s="44">
        <f t="shared" si="475"/>
        <v>0</v>
      </c>
      <c r="Y2534" s="44">
        <f t="shared" si="476"/>
        <v>0</v>
      </c>
      <c r="Z2534" s="44">
        <f t="shared" si="477"/>
        <v>0</v>
      </c>
      <c r="AA2534" s="44">
        <f t="shared" si="478"/>
        <v>222356.29145454546</v>
      </c>
      <c r="AB2534" s="44">
        <f t="shared" si="479"/>
        <v>0</v>
      </c>
      <c r="AC2534" s="44">
        <f t="shared" si="480"/>
        <v>99748.616727272718</v>
      </c>
      <c r="AD2534" s="44">
        <f t="shared" si="481"/>
        <v>49874.308363636359</v>
      </c>
      <c r="AE2534" s="12">
        <f t="shared" si="482"/>
        <v>371979.21654545458</v>
      </c>
    </row>
    <row r="2535" spans="1:31" ht="12.6" hidden="1" customHeight="1" x14ac:dyDescent="0.2">
      <c r="A2535" s="26" t="s">
        <v>1376</v>
      </c>
      <c r="B2535" s="19"/>
      <c r="C2535" s="19"/>
      <c r="D2535" s="20"/>
      <c r="E2535" s="21"/>
      <c r="F2535" s="22"/>
      <c r="G2535" s="21"/>
      <c r="H2535" s="22"/>
      <c r="I2535" s="20">
        <v>516</v>
      </c>
      <c r="J2535" s="20">
        <v>363</v>
      </c>
      <c r="K2535" s="20">
        <v>504</v>
      </c>
      <c r="L2535" s="20"/>
      <c r="M2535" s="20">
        <v>195</v>
      </c>
      <c r="N2535" s="20">
        <v>20</v>
      </c>
      <c r="O2535" s="20">
        <v>1598</v>
      </c>
      <c r="P2535" s="23" t="str">
        <f>VLOOKUP(A2535,'ИЗ ОСНОВЫ НОМЕНКЛАТУР'!D:E,2,0)</f>
        <v>Аксессуары для столешниц</v>
      </c>
      <c r="Q2535" s="23" t="str">
        <f>VLOOKUP(A2535,'ИЗ ОСНОВЫ НОМЕНКЛАТУР'!D:F,3,0)</f>
        <v>Плинтус пластиковый 3м</v>
      </c>
      <c r="R2535" s="40">
        <f>VLOOKUP(A:A,'ИЗ ОСНОВЫ НОМЕНКЛАТУР'!D:G,4,0)</f>
        <v>2464.3136935991606</v>
      </c>
      <c r="S2535" s="12" t="str">
        <f>VLOOKUP(A:A,'ИЗ ОСНОВЫ НОМЕНКЛАТУР'!D:H,5,0)</f>
        <v>B</v>
      </c>
      <c r="T2535" s="44">
        <f t="shared" si="471"/>
        <v>0</v>
      </c>
      <c r="U2535" s="44">
        <f t="shared" si="472"/>
        <v>0</v>
      </c>
      <c r="V2535" s="44">
        <f t="shared" si="473"/>
        <v>0</v>
      </c>
      <c r="W2535" s="44">
        <f t="shared" si="474"/>
        <v>0</v>
      </c>
      <c r="X2535" s="44">
        <f t="shared" si="475"/>
        <v>0</v>
      </c>
      <c r="Y2535" s="44">
        <f t="shared" si="476"/>
        <v>1271585.8658971668</v>
      </c>
      <c r="Z2535" s="44">
        <f t="shared" si="477"/>
        <v>894545.87077649531</v>
      </c>
      <c r="AA2535" s="44">
        <f t="shared" si="478"/>
        <v>1242014.1015739769</v>
      </c>
      <c r="AB2535" s="44">
        <f t="shared" si="479"/>
        <v>0</v>
      </c>
      <c r="AC2535" s="44">
        <f t="shared" si="480"/>
        <v>480541.1702518363</v>
      </c>
      <c r="AD2535" s="44">
        <f t="shared" si="481"/>
        <v>49286.273871983212</v>
      </c>
      <c r="AE2535" s="12">
        <f t="shared" si="482"/>
        <v>3937973.2823714586</v>
      </c>
    </row>
    <row r="2536" spans="1:31" ht="12.6" hidden="1" customHeight="1" x14ac:dyDescent="0.2">
      <c r="A2536" s="26" t="s">
        <v>1450</v>
      </c>
      <c r="B2536" s="19"/>
      <c r="C2536" s="19"/>
      <c r="D2536" s="20"/>
      <c r="E2536" s="21"/>
      <c r="F2536" s="22"/>
      <c r="G2536" s="21"/>
      <c r="H2536" s="22"/>
      <c r="I2536" s="20"/>
      <c r="J2536" s="20">
        <v>100</v>
      </c>
      <c r="K2536" s="20">
        <v>81</v>
      </c>
      <c r="L2536" s="20"/>
      <c r="M2536" s="20">
        <v>53</v>
      </c>
      <c r="N2536" s="20">
        <v>3</v>
      </c>
      <c r="O2536" s="20">
        <v>237</v>
      </c>
      <c r="P2536" s="23" t="str">
        <f>VLOOKUP(A2536,'ИЗ ОСНОВЫ НОМЕНКЛАТУР'!D:E,2,0)</f>
        <v>Аксессуары для столешниц</v>
      </c>
      <c r="Q2536" s="23" t="str">
        <f>VLOOKUP(A2536,'ИЗ ОСНОВЫ НОМЕНКЛАТУР'!D:F,3,0)</f>
        <v>Плинтус пластиковый 3м</v>
      </c>
      <c r="R2536" s="40">
        <f>VLOOKUP(A:A,'ИЗ ОСНОВЫ НОМЕНКЛАТУР'!D:G,4,0)</f>
        <v>976.76131147540991</v>
      </c>
      <c r="S2536" s="12" t="str">
        <f>VLOOKUP(A:A,'ИЗ ОСНОВЫ НОМЕНКЛАТУР'!D:H,5,0)</f>
        <v>C</v>
      </c>
      <c r="T2536" s="44">
        <f t="shared" si="471"/>
        <v>0</v>
      </c>
      <c r="U2536" s="44">
        <f t="shared" si="472"/>
        <v>0</v>
      </c>
      <c r="V2536" s="44">
        <f t="shared" si="473"/>
        <v>0</v>
      </c>
      <c r="W2536" s="44">
        <f t="shared" si="474"/>
        <v>0</v>
      </c>
      <c r="X2536" s="44">
        <f t="shared" si="475"/>
        <v>0</v>
      </c>
      <c r="Y2536" s="44">
        <f t="shared" si="476"/>
        <v>0</v>
      </c>
      <c r="Z2536" s="44">
        <f t="shared" si="477"/>
        <v>97676.131147540989</v>
      </c>
      <c r="AA2536" s="44">
        <f t="shared" si="478"/>
        <v>79117.666229508206</v>
      </c>
      <c r="AB2536" s="44">
        <f t="shared" si="479"/>
        <v>0</v>
      </c>
      <c r="AC2536" s="44">
        <f t="shared" si="480"/>
        <v>51768.349508196727</v>
      </c>
      <c r="AD2536" s="44">
        <f t="shared" si="481"/>
        <v>2930.2839344262297</v>
      </c>
      <c r="AE2536" s="12">
        <f t="shared" si="482"/>
        <v>231492.43081967215</v>
      </c>
    </row>
    <row r="2537" spans="1:31" ht="12.6" hidden="1" customHeight="1" x14ac:dyDescent="0.2">
      <c r="A2537" s="26" t="s">
        <v>1412</v>
      </c>
      <c r="B2537" s="19"/>
      <c r="C2537" s="19"/>
      <c r="D2537" s="20">
        <v>12</v>
      </c>
      <c r="E2537" s="20">
        <v>10</v>
      </c>
      <c r="F2537" s="20"/>
      <c r="G2537" s="21"/>
      <c r="H2537" s="22"/>
      <c r="I2537" s="20"/>
      <c r="J2537" s="20"/>
      <c r="K2537" s="20"/>
      <c r="L2537" s="20"/>
      <c r="M2537" s="20">
        <v>13</v>
      </c>
      <c r="N2537" s="20"/>
      <c r="O2537" s="20">
        <v>35</v>
      </c>
      <c r="P2537" s="23" t="str">
        <f>VLOOKUP(A2537,'ИЗ ОСНОВЫ НОМЕНКЛАТУР'!D:E,2,0)</f>
        <v>Аксессуары для столешниц</v>
      </c>
      <c r="Q2537" s="23" t="str">
        <f>VLOOKUP(A2537,'ИЗ ОСНОВЫ НОМЕНКЛАТУР'!D:F,3,0)</f>
        <v>Плинтус пластиковый 3м</v>
      </c>
      <c r="R2537" s="40">
        <f>VLOOKUP(A:A,'ИЗ ОСНОВЫ НОМЕНКЛАТУР'!D:G,4,0)</f>
        <v>979.20307692307688</v>
      </c>
      <c r="S2537" s="12" t="str">
        <f>VLOOKUP(A:A,'ИЗ ОСНОВЫ НОМЕНКЛАТУР'!D:H,5,0)</f>
        <v>C</v>
      </c>
      <c r="T2537" s="44">
        <f t="shared" si="471"/>
        <v>11750.436923076923</v>
      </c>
      <c r="U2537" s="44">
        <f t="shared" si="472"/>
        <v>9792.0307692307688</v>
      </c>
      <c r="V2537" s="44">
        <f t="shared" si="473"/>
        <v>0</v>
      </c>
      <c r="W2537" s="44">
        <f t="shared" si="474"/>
        <v>0</v>
      </c>
      <c r="X2537" s="44">
        <f t="shared" si="475"/>
        <v>0</v>
      </c>
      <c r="Y2537" s="44">
        <f t="shared" si="476"/>
        <v>0</v>
      </c>
      <c r="Z2537" s="44">
        <f t="shared" si="477"/>
        <v>0</v>
      </c>
      <c r="AA2537" s="44">
        <f t="shared" si="478"/>
        <v>0</v>
      </c>
      <c r="AB2537" s="44">
        <f t="shared" si="479"/>
        <v>0</v>
      </c>
      <c r="AC2537" s="44">
        <f t="shared" si="480"/>
        <v>12729.64</v>
      </c>
      <c r="AD2537" s="44">
        <f t="shared" si="481"/>
        <v>0</v>
      </c>
      <c r="AE2537" s="12">
        <f t="shared" si="482"/>
        <v>34272.107692307691</v>
      </c>
    </row>
    <row r="2538" spans="1:31" ht="12.6" hidden="1" customHeight="1" x14ac:dyDescent="0.2">
      <c r="A2538" s="26" t="s">
        <v>1408</v>
      </c>
      <c r="B2538" s="19"/>
      <c r="C2538" s="19"/>
      <c r="D2538" s="20"/>
      <c r="E2538" s="21"/>
      <c r="F2538" s="22"/>
      <c r="G2538" s="21"/>
      <c r="H2538" s="22"/>
      <c r="I2538" s="20">
        <v>344</v>
      </c>
      <c r="J2538" s="20">
        <v>120</v>
      </c>
      <c r="K2538" s="20">
        <v>120</v>
      </c>
      <c r="L2538" s="20"/>
      <c r="M2538" s="20">
        <v>27</v>
      </c>
      <c r="N2538" s="20">
        <v>12</v>
      </c>
      <c r="O2538" s="20">
        <v>623</v>
      </c>
      <c r="P2538" s="23" t="str">
        <f>VLOOKUP(A2538,'ИЗ ОСНОВЫ НОМЕНКЛАТУР'!D:E,2,0)</f>
        <v>Аксессуары для столешниц</v>
      </c>
      <c r="Q2538" s="23" t="str">
        <f>VLOOKUP(A2538,'ИЗ ОСНОВЫ НОМЕНКЛАТУР'!D:F,3,0)</f>
        <v>Плинтус пластиковый 3м</v>
      </c>
      <c r="R2538" s="40">
        <f>VLOOKUP(A:A,'ИЗ ОСНОВЫ НОМЕНКЛАТУР'!D:G,4,0)</f>
        <v>1965.1166666666668</v>
      </c>
      <c r="S2538" s="12" t="str">
        <f>VLOOKUP(A:A,'ИЗ ОСНОВЫ НОМЕНКЛАТУР'!D:H,5,0)</f>
        <v>C</v>
      </c>
      <c r="T2538" s="44">
        <f t="shared" si="471"/>
        <v>0</v>
      </c>
      <c r="U2538" s="44">
        <f t="shared" si="472"/>
        <v>0</v>
      </c>
      <c r="V2538" s="44">
        <f t="shared" si="473"/>
        <v>0</v>
      </c>
      <c r="W2538" s="44">
        <f t="shared" si="474"/>
        <v>0</v>
      </c>
      <c r="X2538" s="44">
        <f t="shared" si="475"/>
        <v>0</v>
      </c>
      <c r="Y2538" s="44">
        <f t="shared" si="476"/>
        <v>676000.13333333342</v>
      </c>
      <c r="Z2538" s="44">
        <f t="shared" si="477"/>
        <v>235814</v>
      </c>
      <c r="AA2538" s="44">
        <f t="shared" si="478"/>
        <v>235814</v>
      </c>
      <c r="AB2538" s="44">
        <f t="shared" si="479"/>
        <v>0</v>
      </c>
      <c r="AC2538" s="44">
        <f t="shared" si="480"/>
        <v>53058.15</v>
      </c>
      <c r="AD2538" s="44">
        <f t="shared" si="481"/>
        <v>23581.4</v>
      </c>
      <c r="AE2538" s="12">
        <f t="shared" si="482"/>
        <v>1224267.6833333331</v>
      </c>
    </row>
    <row r="2539" spans="1:31" ht="12.6" hidden="1" customHeight="1" x14ac:dyDescent="0.2">
      <c r="A2539" s="26" t="s">
        <v>1451</v>
      </c>
      <c r="B2539" s="19"/>
      <c r="C2539" s="19"/>
      <c r="D2539" s="20"/>
      <c r="E2539" s="21"/>
      <c r="F2539" s="22"/>
      <c r="G2539" s="21"/>
      <c r="H2539" s="22"/>
      <c r="I2539" s="20"/>
      <c r="J2539" s="20">
        <v>267</v>
      </c>
      <c r="K2539" s="20">
        <v>25</v>
      </c>
      <c r="L2539" s="20"/>
      <c r="M2539" s="20">
        <v>37</v>
      </c>
      <c r="N2539" s="20">
        <v>10</v>
      </c>
      <c r="O2539" s="20">
        <v>339</v>
      </c>
      <c r="P2539" s="23" t="str">
        <f>VLOOKUP(A2539,'ИЗ ОСНОВЫ НОМЕНКЛАТУР'!D:E,2,0)</f>
        <v>Аксессуары для столешниц</v>
      </c>
      <c r="Q2539" s="23" t="str">
        <f>VLOOKUP(A2539,'ИЗ ОСНОВЫ НОМЕНКЛАТУР'!D:F,3,0)</f>
        <v>Плинтус пластиковый 3м</v>
      </c>
      <c r="R2539" s="40">
        <f>VLOOKUP(A:A,'ИЗ ОСНОВЫ НОМЕНКЛАТУР'!D:G,4,0)</f>
        <v>932.14554455445545</v>
      </c>
      <c r="S2539" s="12" t="str">
        <f>VLOOKUP(A:A,'ИЗ ОСНОВЫ НОМЕНКЛАТУР'!D:H,5,0)</f>
        <v>C</v>
      </c>
      <c r="T2539" s="44">
        <f t="shared" si="471"/>
        <v>0</v>
      </c>
      <c r="U2539" s="44">
        <f t="shared" si="472"/>
        <v>0</v>
      </c>
      <c r="V2539" s="44">
        <f t="shared" si="473"/>
        <v>0</v>
      </c>
      <c r="W2539" s="44">
        <f t="shared" si="474"/>
        <v>0</v>
      </c>
      <c r="X2539" s="44">
        <f t="shared" si="475"/>
        <v>0</v>
      </c>
      <c r="Y2539" s="44">
        <f t="shared" si="476"/>
        <v>0</v>
      </c>
      <c r="Z2539" s="44">
        <f t="shared" si="477"/>
        <v>248882.86039603961</v>
      </c>
      <c r="AA2539" s="44">
        <f t="shared" si="478"/>
        <v>23303.638613861385</v>
      </c>
      <c r="AB2539" s="44">
        <f t="shared" si="479"/>
        <v>0</v>
      </c>
      <c r="AC2539" s="44">
        <f t="shared" si="480"/>
        <v>34489.385148514855</v>
      </c>
      <c r="AD2539" s="44">
        <f t="shared" si="481"/>
        <v>9321.4554455445541</v>
      </c>
      <c r="AE2539" s="12">
        <f t="shared" si="482"/>
        <v>315997.33960396046</v>
      </c>
    </row>
    <row r="2540" spans="1:31" ht="12.6" hidden="1" customHeight="1" x14ac:dyDescent="0.2">
      <c r="A2540" s="26" t="s">
        <v>1420</v>
      </c>
      <c r="B2540" s="19"/>
      <c r="C2540" s="19"/>
      <c r="D2540" s="20"/>
      <c r="E2540" s="20">
        <v>1</v>
      </c>
      <c r="F2540" s="20"/>
      <c r="G2540" s="21"/>
      <c r="H2540" s="22"/>
      <c r="I2540" s="20">
        <v>276</v>
      </c>
      <c r="J2540" s="20">
        <v>97</v>
      </c>
      <c r="K2540" s="20">
        <v>126</v>
      </c>
      <c r="L2540" s="20"/>
      <c r="M2540" s="20">
        <v>25</v>
      </c>
      <c r="N2540" s="20">
        <v>15</v>
      </c>
      <c r="O2540" s="20">
        <v>540</v>
      </c>
      <c r="P2540" s="23" t="str">
        <f>VLOOKUP(A2540,'ИЗ ОСНОВЫ НОМЕНКЛАТУР'!D:E,2,0)</f>
        <v>Аксессуары для столешниц</v>
      </c>
      <c r="Q2540" s="23" t="str">
        <f>VLOOKUP(A2540,'ИЗ ОСНОВЫ НОМЕНКЛАТУР'!D:F,3,0)</f>
        <v>Плинтус пластиковый 3м</v>
      </c>
      <c r="R2540" s="40">
        <f>VLOOKUP(A:A,'ИЗ ОСНОВЫ НОМЕНКЛАТУР'!D:G,4,0)</f>
        <v>1414.076875</v>
      </c>
      <c r="S2540" s="12" t="str">
        <f>VLOOKUP(A:A,'ИЗ ОСНОВЫ НОМЕНКЛАТУР'!D:H,5,0)</f>
        <v>C</v>
      </c>
      <c r="T2540" s="44">
        <f t="shared" si="471"/>
        <v>0</v>
      </c>
      <c r="U2540" s="44">
        <f t="shared" si="472"/>
        <v>1414.076875</v>
      </c>
      <c r="V2540" s="44">
        <f t="shared" si="473"/>
        <v>0</v>
      </c>
      <c r="W2540" s="44">
        <f t="shared" si="474"/>
        <v>0</v>
      </c>
      <c r="X2540" s="44">
        <f t="shared" si="475"/>
        <v>0</v>
      </c>
      <c r="Y2540" s="44">
        <f t="shared" si="476"/>
        <v>390285.21749999997</v>
      </c>
      <c r="Z2540" s="44">
        <f t="shared" si="477"/>
        <v>137165.456875</v>
      </c>
      <c r="AA2540" s="44">
        <f t="shared" si="478"/>
        <v>178173.68625</v>
      </c>
      <c r="AB2540" s="44">
        <f t="shared" si="479"/>
        <v>0</v>
      </c>
      <c r="AC2540" s="44">
        <f t="shared" si="480"/>
        <v>35351.921875</v>
      </c>
      <c r="AD2540" s="44">
        <f t="shared" si="481"/>
        <v>21211.153125000001</v>
      </c>
      <c r="AE2540" s="12">
        <f t="shared" si="482"/>
        <v>763601.51249999995</v>
      </c>
    </row>
    <row r="2541" spans="1:31" ht="12.6" hidden="1" customHeight="1" x14ac:dyDescent="0.2">
      <c r="A2541" s="26" t="s">
        <v>1418</v>
      </c>
      <c r="B2541" s="19"/>
      <c r="C2541" s="19"/>
      <c r="D2541" s="20">
        <v>66</v>
      </c>
      <c r="E2541" s="20">
        <v>8</v>
      </c>
      <c r="F2541" s="20"/>
      <c r="G2541" s="21"/>
      <c r="H2541" s="22"/>
      <c r="I2541" s="20"/>
      <c r="J2541" s="20">
        <v>121</v>
      </c>
      <c r="K2541" s="20">
        <v>118</v>
      </c>
      <c r="L2541" s="20"/>
      <c r="M2541" s="20"/>
      <c r="N2541" s="20">
        <v>15</v>
      </c>
      <c r="O2541" s="20">
        <v>328</v>
      </c>
      <c r="P2541" s="23" t="str">
        <f>VLOOKUP(A2541,'ИЗ ОСНОВЫ НОМЕНКЛАТУР'!D:E,2,0)</f>
        <v>Аксессуары для столешниц</v>
      </c>
      <c r="Q2541" s="23" t="str">
        <f>VLOOKUP(A2541,'ИЗ ОСНОВЫ НОМЕНКЛАТУР'!D:F,3,0)</f>
        <v>Плинтус пластиковый 3м</v>
      </c>
      <c r="R2541" s="40">
        <f>VLOOKUP(A:A,'ИЗ ОСНОВЫ НОМЕНКЛАТУР'!D:G,4,0)</f>
        <v>1766.401818181818</v>
      </c>
      <c r="S2541" s="12" t="str">
        <f>VLOOKUP(A:A,'ИЗ ОСНОВЫ НОМЕНКЛАТУР'!D:H,5,0)</f>
        <v>C</v>
      </c>
      <c r="T2541" s="44">
        <f t="shared" si="471"/>
        <v>116582.51999999999</v>
      </c>
      <c r="U2541" s="44">
        <f t="shared" si="472"/>
        <v>14131.214545454544</v>
      </c>
      <c r="V2541" s="44">
        <f t="shared" si="473"/>
        <v>0</v>
      </c>
      <c r="W2541" s="44">
        <f t="shared" si="474"/>
        <v>0</v>
      </c>
      <c r="X2541" s="44">
        <f t="shared" si="475"/>
        <v>0</v>
      </c>
      <c r="Y2541" s="44">
        <f t="shared" si="476"/>
        <v>0</v>
      </c>
      <c r="Z2541" s="44">
        <f t="shared" si="477"/>
        <v>213734.62</v>
      </c>
      <c r="AA2541" s="44">
        <f t="shared" si="478"/>
        <v>208435.41454545452</v>
      </c>
      <c r="AB2541" s="44">
        <f t="shared" si="479"/>
        <v>0</v>
      </c>
      <c r="AC2541" s="44">
        <f t="shared" si="480"/>
        <v>0</v>
      </c>
      <c r="AD2541" s="44">
        <f t="shared" si="481"/>
        <v>26496.027272727271</v>
      </c>
      <c r="AE2541" s="12">
        <f t="shared" si="482"/>
        <v>579379.79636363627</v>
      </c>
    </row>
    <row r="2542" spans="1:31" ht="12.6" hidden="1" customHeight="1" x14ac:dyDescent="0.2">
      <c r="A2542" s="26" t="s">
        <v>1447</v>
      </c>
      <c r="B2542" s="19"/>
      <c r="C2542" s="19"/>
      <c r="D2542" s="20"/>
      <c r="E2542" s="21"/>
      <c r="F2542" s="22"/>
      <c r="G2542" s="21"/>
      <c r="H2542" s="22"/>
      <c r="I2542" s="20"/>
      <c r="J2542" s="20">
        <v>25</v>
      </c>
      <c r="K2542" s="20"/>
      <c r="L2542" s="20"/>
      <c r="M2542" s="20">
        <v>1</v>
      </c>
      <c r="N2542" s="20">
        <v>14</v>
      </c>
      <c r="O2542" s="20">
        <v>40</v>
      </c>
      <c r="P2542" s="23" t="str">
        <f>VLOOKUP(A2542,'ИЗ ОСНОВЫ НОМЕНКЛАТУР'!D:E,2,0)</f>
        <v>Аксессуары для столешниц</v>
      </c>
      <c r="Q2542" s="23" t="str">
        <f>VLOOKUP(A2542,'ИЗ ОСНОВЫ НОМЕНКЛАТУР'!D:F,3,0)</f>
        <v>Плинтус пластиковый 3м</v>
      </c>
      <c r="R2542" s="40">
        <f>VLOOKUP(A:A,'ИЗ ОСНОВЫ НОМЕНКЛАТУР'!D:G,4,0)</f>
        <v>893.83199999999999</v>
      </c>
      <c r="S2542" s="12" t="str">
        <f>VLOOKUP(A:A,'ИЗ ОСНОВЫ НОМЕНКЛАТУР'!D:H,5,0)</f>
        <v>C</v>
      </c>
      <c r="T2542" s="44">
        <f t="shared" si="471"/>
        <v>0</v>
      </c>
      <c r="U2542" s="44">
        <f t="shared" si="472"/>
        <v>0</v>
      </c>
      <c r="V2542" s="44">
        <f t="shared" si="473"/>
        <v>0</v>
      </c>
      <c r="W2542" s="44">
        <f t="shared" si="474"/>
        <v>0</v>
      </c>
      <c r="X2542" s="44">
        <f t="shared" si="475"/>
        <v>0</v>
      </c>
      <c r="Y2542" s="44">
        <f t="shared" si="476"/>
        <v>0</v>
      </c>
      <c r="Z2542" s="44">
        <f t="shared" si="477"/>
        <v>22345.8</v>
      </c>
      <c r="AA2542" s="44">
        <f t="shared" si="478"/>
        <v>0</v>
      </c>
      <c r="AB2542" s="44">
        <f t="shared" si="479"/>
        <v>0</v>
      </c>
      <c r="AC2542" s="44">
        <f t="shared" si="480"/>
        <v>893.83199999999999</v>
      </c>
      <c r="AD2542" s="44">
        <f t="shared" si="481"/>
        <v>12513.647999999999</v>
      </c>
      <c r="AE2542" s="12">
        <f t="shared" si="482"/>
        <v>35753.279999999999</v>
      </c>
    </row>
    <row r="2543" spans="1:31" ht="12.6" hidden="1" customHeight="1" x14ac:dyDescent="0.2">
      <c r="A2543" s="26" t="s">
        <v>1416</v>
      </c>
      <c r="B2543" s="19"/>
      <c r="C2543" s="19"/>
      <c r="D2543" s="20"/>
      <c r="E2543" s="21"/>
      <c r="F2543" s="22"/>
      <c r="G2543" s="21"/>
      <c r="H2543" s="22"/>
      <c r="I2543" s="20"/>
      <c r="J2543" s="20">
        <v>8</v>
      </c>
      <c r="K2543" s="20"/>
      <c r="L2543" s="20"/>
      <c r="M2543" s="20"/>
      <c r="N2543" s="20">
        <v>9</v>
      </c>
      <c r="O2543" s="20">
        <v>17</v>
      </c>
      <c r="P2543" s="23" t="str">
        <f>VLOOKUP(A2543,'ИЗ ОСНОВЫ НОМЕНКЛАТУР'!D:E,2,0)</f>
        <v>Аксессуары для столешниц</v>
      </c>
      <c r="Q2543" s="23" t="str">
        <f>VLOOKUP(A2543,'ИЗ ОСНОВЫ НОМЕНКЛАТУР'!D:F,3,0)</f>
        <v>Плинтус пластиковый 3м</v>
      </c>
      <c r="R2543" s="40">
        <f>VLOOKUP(A:A,'ИЗ ОСНОВЫ НОМЕНКЛАТУР'!D:G,4,0)</f>
        <v>1357.4935294117647</v>
      </c>
      <c r="S2543" s="12" t="str">
        <f>VLOOKUP(A:A,'ИЗ ОСНОВЫ НОМЕНКЛАТУР'!D:H,5,0)</f>
        <v>C</v>
      </c>
      <c r="T2543" s="44">
        <f t="shared" si="471"/>
        <v>0</v>
      </c>
      <c r="U2543" s="44">
        <f t="shared" si="472"/>
        <v>0</v>
      </c>
      <c r="V2543" s="44">
        <f t="shared" si="473"/>
        <v>0</v>
      </c>
      <c r="W2543" s="44">
        <f t="shared" si="474"/>
        <v>0</v>
      </c>
      <c r="X2543" s="44">
        <f t="shared" si="475"/>
        <v>0</v>
      </c>
      <c r="Y2543" s="44">
        <f t="shared" si="476"/>
        <v>0</v>
      </c>
      <c r="Z2543" s="44">
        <f t="shared" si="477"/>
        <v>10859.948235294118</v>
      </c>
      <c r="AA2543" s="44">
        <f t="shared" si="478"/>
        <v>0</v>
      </c>
      <c r="AB2543" s="44">
        <f t="shared" si="479"/>
        <v>0</v>
      </c>
      <c r="AC2543" s="44">
        <f t="shared" si="480"/>
        <v>0</v>
      </c>
      <c r="AD2543" s="44">
        <f t="shared" si="481"/>
        <v>12217.441764705882</v>
      </c>
      <c r="AE2543" s="12">
        <f t="shared" si="482"/>
        <v>23077.39</v>
      </c>
    </row>
    <row r="2544" spans="1:31" ht="12.6" hidden="1" customHeight="1" x14ac:dyDescent="0.2">
      <c r="A2544" s="26" t="s">
        <v>1397</v>
      </c>
      <c r="B2544" s="19"/>
      <c r="C2544" s="19"/>
      <c r="D2544" s="20">
        <v>24</v>
      </c>
      <c r="E2544" s="20">
        <v>11</v>
      </c>
      <c r="F2544" s="20"/>
      <c r="G2544" s="21"/>
      <c r="H2544" s="22"/>
      <c r="I2544" s="20"/>
      <c r="J2544" s="20">
        <v>83</v>
      </c>
      <c r="K2544" s="20">
        <v>43</v>
      </c>
      <c r="L2544" s="20"/>
      <c r="M2544" s="20">
        <v>60</v>
      </c>
      <c r="N2544" s="20">
        <v>11</v>
      </c>
      <c r="O2544" s="20">
        <v>232</v>
      </c>
      <c r="P2544" s="23" t="str">
        <f>VLOOKUP(A2544,'ИЗ ОСНОВЫ НОМЕНКЛАТУР'!D:E,2,0)</f>
        <v>Аксессуары для столешниц</v>
      </c>
      <c r="Q2544" s="23" t="str">
        <f>VLOOKUP(A2544,'ИЗ ОСНОВЫ НОМЕНКЛАТУР'!D:F,3,0)</f>
        <v>Плинтус пластиковый 3м</v>
      </c>
      <c r="R2544" s="40">
        <f>VLOOKUP(A:A,'ИЗ ОСНОВЫ НОМЕНКЛАТУР'!D:G,4,0)</f>
        <v>2100.1443137254901</v>
      </c>
      <c r="S2544" s="12" t="str">
        <f>VLOOKUP(A:A,'ИЗ ОСНОВЫ НОМЕНКЛАТУР'!D:H,5,0)</f>
        <v>C</v>
      </c>
      <c r="T2544" s="44">
        <f t="shared" si="471"/>
        <v>50403.463529411762</v>
      </c>
      <c r="U2544" s="44">
        <f t="shared" si="472"/>
        <v>23101.587450980391</v>
      </c>
      <c r="V2544" s="44">
        <f t="shared" si="473"/>
        <v>0</v>
      </c>
      <c r="W2544" s="44">
        <f t="shared" si="474"/>
        <v>0</v>
      </c>
      <c r="X2544" s="44">
        <f t="shared" si="475"/>
        <v>0</v>
      </c>
      <c r="Y2544" s="44">
        <f t="shared" si="476"/>
        <v>0</v>
      </c>
      <c r="Z2544" s="44">
        <f t="shared" si="477"/>
        <v>174311.97803921567</v>
      </c>
      <c r="AA2544" s="44">
        <f t="shared" si="478"/>
        <v>90306.205490196066</v>
      </c>
      <c r="AB2544" s="44">
        <f t="shared" si="479"/>
        <v>0</v>
      </c>
      <c r="AC2544" s="44">
        <f t="shared" si="480"/>
        <v>126008.6588235294</v>
      </c>
      <c r="AD2544" s="44">
        <f t="shared" si="481"/>
        <v>23101.587450980391</v>
      </c>
      <c r="AE2544" s="12">
        <f t="shared" si="482"/>
        <v>487233.4807843137</v>
      </c>
    </row>
    <row r="2545" spans="1:31" ht="12.6" hidden="1" customHeight="1" x14ac:dyDescent="0.2">
      <c r="A2545" s="26" t="s">
        <v>1387</v>
      </c>
      <c r="B2545" s="19"/>
      <c r="C2545" s="19"/>
      <c r="D2545" s="20">
        <v>111</v>
      </c>
      <c r="E2545" s="20">
        <v>17</v>
      </c>
      <c r="F2545" s="20"/>
      <c r="G2545" s="21"/>
      <c r="H2545" s="22"/>
      <c r="I2545" s="20">
        <v>984</v>
      </c>
      <c r="J2545" s="20">
        <v>62</v>
      </c>
      <c r="K2545" s="20">
        <v>108</v>
      </c>
      <c r="L2545" s="20"/>
      <c r="M2545" s="20">
        <v>202</v>
      </c>
      <c r="N2545" s="20">
        <v>14</v>
      </c>
      <c r="O2545" s="20">
        <v>1498</v>
      </c>
      <c r="P2545" s="23" t="str">
        <f>VLOOKUP(A2545,'ИЗ ОСНОВЫ НОМЕНКЛАТУР'!D:E,2,0)</f>
        <v>Аксессуары для столешниц</v>
      </c>
      <c r="Q2545" s="23" t="str">
        <f>VLOOKUP(A2545,'ИЗ ОСНОВЫ НОМЕНКЛАТУР'!D:F,3,0)</f>
        <v>Плинтус пластиковый 3м</v>
      </c>
      <c r="R2545" s="40">
        <f>VLOOKUP(A:A,'ИЗ ОСНОВЫ НОМЕНКЛАТУР'!D:G,4,0)</f>
        <v>2408.4003921568628</v>
      </c>
      <c r="S2545" s="12" t="str">
        <f>VLOOKUP(A:A,'ИЗ ОСНОВЫ НОМЕНКЛАТУР'!D:H,5,0)</f>
        <v>C</v>
      </c>
      <c r="T2545" s="44">
        <f t="shared" si="471"/>
        <v>267332.4435294118</v>
      </c>
      <c r="U2545" s="44">
        <f t="shared" si="472"/>
        <v>40942.806666666671</v>
      </c>
      <c r="V2545" s="44">
        <f t="shared" si="473"/>
        <v>0</v>
      </c>
      <c r="W2545" s="44">
        <f t="shared" si="474"/>
        <v>0</v>
      </c>
      <c r="X2545" s="44">
        <f t="shared" si="475"/>
        <v>0</v>
      </c>
      <c r="Y2545" s="44">
        <f t="shared" si="476"/>
        <v>2369865.985882353</v>
      </c>
      <c r="Z2545" s="44">
        <f t="shared" si="477"/>
        <v>149320.82431372549</v>
      </c>
      <c r="AA2545" s="44">
        <f t="shared" si="478"/>
        <v>260107.24235294119</v>
      </c>
      <c r="AB2545" s="44">
        <f t="shared" si="479"/>
        <v>0</v>
      </c>
      <c r="AC2545" s="44">
        <f t="shared" si="480"/>
        <v>486496.87921568629</v>
      </c>
      <c r="AD2545" s="44">
        <f t="shared" si="481"/>
        <v>33717.605490196082</v>
      </c>
      <c r="AE2545" s="12">
        <f t="shared" si="482"/>
        <v>3607783.7874509799</v>
      </c>
    </row>
    <row r="2546" spans="1:31" ht="12.6" hidden="1" customHeight="1" x14ac:dyDescent="0.2">
      <c r="A2546" s="26" t="s">
        <v>1396</v>
      </c>
      <c r="B2546" s="19"/>
      <c r="C2546" s="19"/>
      <c r="D2546" s="20"/>
      <c r="E2546" s="21"/>
      <c r="F2546" s="22"/>
      <c r="G2546" s="21"/>
      <c r="H2546" s="22"/>
      <c r="I2546" s="20"/>
      <c r="J2546" s="20">
        <v>140</v>
      </c>
      <c r="K2546" s="20">
        <v>35</v>
      </c>
      <c r="L2546" s="20"/>
      <c r="M2546" s="20">
        <v>5</v>
      </c>
      <c r="N2546" s="20">
        <v>55</v>
      </c>
      <c r="O2546" s="20">
        <v>235</v>
      </c>
      <c r="P2546" s="23" t="str">
        <f>VLOOKUP(A2546,'ИЗ ОСНОВЫ НОМЕНКЛАТУР'!D:E,2,0)</f>
        <v>Аксессуары для столешниц</v>
      </c>
      <c r="Q2546" s="23" t="str">
        <f>VLOOKUP(A2546,'ИЗ ОСНОВЫ НОМЕНКЛАТУР'!D:F,3,0)</f>
        <v>Плинтус пластиковый 3м</v>
      </c>
      <c r="R2546" s="40">
        <f>VLOOKUP(A:A,'ИЗ ОСНОВЫ НОМЕНКЛАТУР'!D:G,4,0)</f>
        <v>1355.7365957446809</v>
      </c>
      <c r="S2546" s="12" t="str">
        <f>VLOOKUP(A:A,'ИЗ ОСНОВЫ НОМЕНКЛАТУР'!D:H,5,0)</f>
        <v>C</v>
      </c>
      <c r="T2546" s="44">
        <f t="shared" si="471"/>
        <v>0</v>
      </c>
      <c r="U2546" s="44">
        <f t="shared" si="472"/>
        <v>0</v>
      </c>
      <c r="V2546" s="44">
        <f t="shared" si="473"/>
        <v>0</v>
      </c>
      <c r="W2546" s="44">
        <f t="shared" si="474"/>
        <v>0</v>
      </c>
      <c r="X2546" s="44">
        <f t="shared" si="475"/>
        <v>0</v>
      </c>
      <c r="Y2546" s="44">
        <f t="shared" si="476"/>
        <v>0</v>
      </c>
      <c r="Z2546" s="44">
        <f t="shared" si="477"/>
        <v>189803.12340425534</v>
      </c>
      <c r="AA2546" s="44">
        <f t="shared" si="478"/>
        <v>47450.780851063835</v>
      </c>
      <c r="AB2546" s="44">
        <f t="shared" si="479"/>
        <v>0</v>
      </c>
      <c r="AC2546" s="44">
        <f t="shared" si="480"/>
        <v>6778.6829787234046</v>
      </c>
      <c r="AD2546" s="44">
        <f t="shared" si="481"/>
        <v>74565.51276595745</v>
      </c>
      <c r="AE2546" s="12">
        <f t="shared" si="482"/>
        <v>318598.10000000003</v>
      </c>
    </row>
    <row r="2547" spans="1:31" ht="12.6" hidden="1" customHeight="1" x14ac:dyDescent="0.2">
      <c r="A2547" s="26" t="s">
        <v>1377</v>
      </c>
      <c r="B2547" s="19"/>
      <c r="C2547" s="19"/>
      <c r="D2547" s="20">
        <v>80</v>
      </c>
      <c r="E2547" s="20">
        <v>15</v>
      </c>
      <c r="F2547" s="20"/>
      <c r="G2547" s="21"/>
      <c r="H2547" s="22"/>
      <c r="I2547" s="20">
        <v>384</v>
      </c>
      <c r="J2547" s="20">
        <v>194</v>
      </c>
      <c r="K2547" s="20"/>
      <c r="L2547" s="20"/>
      <c r="M2547" s="20">
        <v>97</v>
      </c>
      <c r="N2547" s="20">
        <v>9</v>
      </c>
      <c r="O2547" s="20">
        <v>779</v>
      </c>
      <c r="P2547" s="23" t="str">
        <f>VLOOKUP(A2547,'ИЗ ОСНОВЫ НОМЕНКЛАТУР'!D:E,2,0)</f>
        <v>Аксессуары для столешниц</v>
      </c>
      <c r="Q2547" s="23" t="str">
        <f>VLOOKUP(A2547,'ИЗ ОСНОВЫ НОМЕНКЛАТУР'!D:F,3,0)</f>
        <v>Плинтус пластиковый 3м</v>
      </c>
      <c r="R2547" s="40">
        <f>VLOOKUP(A:A,'ИЗ ОСНОВЫ НОМЕНКЛАТУР'!D:G,4,0)</f>
        <v>2481.7108161044616</v>
      </c>
      <c r="S2547" s="12" t="str">
        <f>VLOOKUP(A:A,'ИЗ ОСНОВЫ НОМЕНКЛАТУР'!D:H,5,0)</f>
        <v>B</v>
      </c>
      <c r="T2547" s="44">
        <f t="shared" si="471"/>
        <v>198536.86528835693</v>
      </c>
      <c r="U2547" s="44">
        <f t="shared" si="472"/>
        <v>37225.662241566926</v>
      </c>
      <c r="V2547" s="44">
        <f t="shared" si="473"/>
        <v>0</v>
      </c>
      <c r="W2547" s="44">
        <f t="shared" si="474"/>
        <v>0</v>
      </c>
      <c r="X2547" s="44">
        <f t="shared" si="475"/>
        <v>0</v>
      </c>
      <c r="Y2547" s="44">
        <f t="shared" si="476"/>
        <v>952976.95338411327</v>
      </c>
      <c r="Z2547" s="44">
        <f t="shared" si="477"/>
        <v>481451.89832426555</v>
      </c>
      <c r="AA2547" s="44">
        <f t="shared" si="478"/>
        <v>0</v>
      </c>
      <c r="AB2547" s="44">
        <f t="shared" si="479"/>
        <v>0</v>
      </c>
      <c r="AC2547" s="44">
        <f t="shared" si="480"/>
        <v>240725.94916213278</v>
      </c>
      <c r="AD2547" s="44">
        <f t="shared" si="481"/>
        <v>22335.397344940153</v>
      </c>
      <c r="AE2547" s="12">
        <f t="shared" si="482"/>
        <v>1933252.7257453757</v>
      </c>
    </row>
    <row r="2548" spans="1:31" ht="12.6" hidden="1" customHeight="1" x14ac:dyDescent="0.2">
      <c r="A2548" s="26" t="s">
        <v>1421</v>
      </c>
      <c r="B2548" s="19"/>
      <c r="C2548" s="19"/>
      <c r="D2548" s="20"/>
      <c r="E2548" s="21"/>
      <c r="F2548" s="22"/>
      <c r="G2548" s="21"/>
      <c r="H2548" s="22"/>
      <c r="I2548" s="20"/>
      <c r="J2548" s="20">
        <v>17</v>
      </c>
      <c r="K2548" s="20">
        <v>147</v>
      </c>
      <c r="L2548" s="20"/>
      <c r="M2548" s="20"/>
      <c r="N2548" s="20">
        <v>8</v>
      </c>
      <c r="O2548" s="20">
        <v>172</v>
      </c>
      <c r="P2548" s="23" t="str">
        <f>VLOOKUP(A2548,'ИЗ ОСНОВЫ НОМЕНКЛАТУР'!D:E,2,0)</f>
        <v>Аксессуары для столешниц</v>
      </c>
      <c r="Q2548" s="23" t="str">
        <f>VLOOKUP(A2548,'ИЗ ОСНОВЫ НОМЕНКЛАТУР'!D:F,3,0)</f>
        <v>Плинтус пластиковый 3м</v>
      </c>
      <c r="R2548" s="40">
        <f>VLOOKUP(A:A,'ИЗ ОСНОВЫ НОМЕНКЛАТУР'!D:G,4,0)</f>
        <v>1786.0900000000001</v>
      </c>
      <c r="S2548" s="12" t="str">
        <f>VLOOKUP(A:A,'ИЗ ОСНОВЫ НОМЕНКЛАТУР'!D:H,5,0)</f>
        <v>C</v>
      </c>
      <c r="T2548" s="44">
        <f t="shared" si="471"/>
        <v>0</v>
      </c>
      <c r="U2548" s="44">
        <f t="shared" si="472"/>
        <v>0</v>
      </c>
      <c r="V2548" s="44">
        <f t="shared" si="473"/>
        <v>0</v>
      </c>
      <c r="W2548" s="44">
        <f t="shared" si="474"/>
        <v>0</v>
      </c>
      <c r="X2548" s="44">
        <f t="shared" si="475"/>
        <v>0</v>
      </c>
      <c r="Y2548" s="44">
        <f t="shared" si="476"/>
        <v>0</v>
      </c>
      <c r="Z2548" s="44">
        <f t="shared" si="477"/>
        <v>30363.530000000002</v>
      </c>
      <c r="AA2548" s="44">
        <f t="shared" si="478"/>
        <v>262555.23000000004</v>
      </c>
      <c r="AB2548" s="44">
        <f t="shared" si="479"/>
        <v>0</v>
      </c>
      <c r="AC2548" s="44">
        <f t="shared" si="480"/>
        <v>0</v>
      </c>
      <c r="AD2548" s="44">
        <f t="shared" si="481"/>
        <v>14288.720000000001</v>
      </c>
      <c r="AE2548" s="12">
        <f t="shared" si="482"/>
        <v>307207.4800000001</v>
      </c>
    </row>
    <row r="2549" spans="1:31" ht="12.6" hidden="1" customHeight="1" x14ac:dyDescent="0.2">
      <c r="A2549" s="26" t="s">
        <v>1406</v>
      </c>
      <c r="B2549" s="19"/>
      <c r="C2549" s="19"/>
      <c r="D2549" s="20"/>
      <c r="E2549" s="21"/>
      <c r="F2549" s="22"/>
      <c r="G2549" s="21"/>
      <c r="H2549" s="22"/>
      <c r="I2549" s="20"/>
      <c r="J2549" s="20">
        <v>37</v>
      </c>
      <c r="K2549" s="20"/>
      <c r="L2549" s="20"/>
      <c r="M2549" s="20">
        <v>120</v>
      </c>
      <c r="N2549" s="20">
        <v>22</v>
      </c>
      <c r="O2549" s="20">
        <v>179</v>
      </c>
      <c r="P2549" s="23" t="str">
        <f>VLOOKUP(A2549,'ИЗ ОСНОВЫ НОМЕНКЛАТУР'!D:E,2,0)</f>
        <v>Аксессуары для столешниц</v>
      </c>
      <c r="Q2549" s="23" t="str">
        <f>VLOOKUP(A2549,'ИЗ ОСНОВЫ НОМЕНКЛАТУР'!D:F,3,0)</f>
        <v>Плинтус пластиковый 3м</v>
      </c>
      <c r="R2549" s="40">
        <f>VLOOKUP(A:A,'ИЗ ОСНОВЫ НОМЕНКЛАТУР'!D:G,4,0)</f>
        <v>1491.6122784810127</v>
      </c>
      <c r="S2549" s="12" t="str">
        <f>VLOOKUP(A:A,'ИЗ ОСНОВЫ НОМЕНКЛАТУР'!D:H,5,0)</f>
        <v>C</v>
      </c>
      <c r="T2549" s="44">
        <f t="shared" si="471"/>
        <v>0</v>
      </c>
      <c r="U2549" s="44">
        <f t="shared" si="472"/>
        <v>0</v>
      </c>
      <c r="V2549" s="44">
        <f t="shared" si="473"/>
        <v>0</v>
      </c>
      <c r="W2549" s="44">
        <f t="shared" si="474"/>
        <v>0</v>
      </c>
      <c r="X2549" s="44">
        <f t="shared" si="475"/>
        <v>0</v>
      </c>
      <c r="Y2549" s="44">
        <f t="shared" si="476"/>
        <v>0</v>
      </c>
      <c r="Z2549" s="44">
        <f t="shared" si="477"/>
        <v>55189.65430379747</v>
      </c>
      <c r="AA2549" s="44">
        <f t="shared" si="478"/>
        <v>0</v>
      </c>
      <c r="AB2549" s="44">
        <f t="shared" si="479"/>
        <v>0</v>
      </c>
      <c r="AC2549" s="44">
        <f t="shared" si="480"/>
        <v>178993.47341772151</v>
      </c>
      <c r="AD2549" s="44">
        <f t="shared" si="481"/>
        <v>32815.47012658228</v>
      </c>
      <c r="AE2549" s="12">
        <f t="shared" si="482"/>
        <v>266998.59784810129</v>
      </c>
    </row>
    <row r="2550" spans="1:31" ht="12.6" hidden="1" customHeight="1" x14ac:dyDescent="0.2">
      <c r="A2550" s="26" t="s">
        <v>1378</v>
      </c>
      <c r="B2550" s="19"/>
      <c r="C2550" s="19"/>
      <c r="D2550" s="20">
        <v>131</v>
      </c>
      <c r="E2550" s="20">
        <v>13</v>
      </c>
      <c r="F2550" s="20"/>
      <c r="G2550" s="21"/>
      <c r="H2550" s="22"/>
      <c r="I2550" s="20">
        <v>144</v>
      </c>
      <c r="J2550" s="20">
        <v>125</v>
      </c>
      <c r="K2550" s="20">
        <v>218</v>
      </c>
      <c r="L2550" s="20"/>
      <c r="M2550" s="20">
        <v>89</v>
      </c>
      <c r="N2550" s="20">
        <v>23</v>
      </c>
      <c r="O2550" s="20">
        <v>743</v>
      </c>
      <c r="P2550" s="23" t="str">
        <f>VLOOKUP(A2550,'ИЗ ОСНОВЫ НОМЕНКЛАТУР'!D:E,2,0)</f>
        <v>Аксессуары для столешниц</v>
      </c>
      <c r="Q2550" s="23" t="str">
        <f>VLOOKUP(A2550,'ИЗ ОСНОВЫ НОМЕНКЛАТУР'!D:F,3,0)</f>
        <v>Плинтус пластиковый 3м</v>
      </c>
      <c r="R2550" s="40">
        <f>VLOOKUP(A:A,'ИЗ ОСНОВЫ НОМЕНКЛАТУР'!D:G,4,0)</f>
        <v>2535.5610275423728</v>
      </c>
      <c r="S2550" s="12" t="str">
        <f>VLOOKUP(A:A,'ИЗ ОСНОВЫ НОМЕНКЛАТУР'!D:H,5,0)</f>
        <v>B</v>
      </c>
      <c r="T2550" s="44">
        <f t="shared" si="471"/>
        <v>332158.49460805085</v>
      </c>
      <c r="U2550" s="44">
        <f t="shared" si="472"/>
        <v>32962.293358050847</v>
      </c>
      <c r="V2550" s="44">
        <f t="shared" si="473"/>
        <v>0</v>
      </c>
      <c r="W2550" s="44">
        <f t="shared" si="474"/>
        <v>0</v>
      </c>
      <c r="X2550" s="44">
        <f t="shared" si="475"/>
        <v>0</v>
      </c>
      <c r="Y2550" s="44">
        <f t="shared" si="476"/>
        <v>365120.78796610166</v>
      </c>
      <c r="Z2550" s="44">
        <f t="shared" si="477"/>
        <v>316945.12844279659</v>
      </c>
      <c r="AA2550" s="44">
        <f t="shared" si="478"/>
        <v>552752.30400423729</v>
      </c>
      <c r="AB2550" s="44">
        <f t="shared" si="479"/>
        <v>0</v>
      </c>
      <c r="AC2550" s="44">
        <f t="shared" si="480"/>
        <v>225664.93145127117</v>
      </c>
      <c r="AD2550" s="44">
        <f t="shared" si="481"/>
        <v>58317.903633474576</v>
      </c>
      <c r="AE2550" s="12">
        <f t="shared" si="482"/>
        <v>1883921.8434639832</v>
      </c>
    </row>
    <row r="2551" spans="1:31" ht="12.6" hidden="1" customHeight="1" x14ac:dyDescent="0.2">
      <c r="A2551" s="26" t="s">
        <v>1329</v>
      </c>
      <c r="B2551" s="19"/>
      <c r="C2551" s="19"/>
      <c r="D2551" s="20"/>
      <c r="E2551" s="20">
        <v>2</v>
      </c>
      <c r="F2551" s="20"/>
      <c r="G2551" s="21"/>
      <c r="H2551" s="22"/>
      <c r="I2551" s="20"/>
      <c r="J2551" s="20">
        <v>36</v>
      </c>
      <c r="K2551" s="20">
        <v>108</v>
      </c>
      <c r="L2551" s="20"/>
      <c r="M2551" s="20">
        <v>29</v>
      </c>
      <c r="N2551" s="20">
        <v>21</v>
      </c>
      <c r="O2551" s="20">
        <v>196</v>
      </c>
      <c r="P2551" s="23" t="str">
        <f>VLOOKUP(A2551,'ИЗ ОСНОВЫ НОМЕНКЛАТУР'!D:E,2,0)</f>
        <v>Аксессуары для столешниц</v>
      </c>
      <c r="Q2551" s="23" t="str">
        <f>VLOOKUP(A2551,'ИЗ ОСНОВЫ НОМЕНКЛАТУР'!D:F,3,0)</f>
        <v>Плинтус пластиковый 4,2м</v>
      </c>
      <c r="R2551" s="40">
        <f>VLOOKUP(A:A,'ИЗ ОСНОВЫ НОМЕНКЛАТУР'!D:G,4,0)</f>
        <v>1678.8275757575757</v>
      </c>
      <c r="S2551" s="12" t="str">
        <f>VLOOKUP(A:A,'ИЗ ОСНОВЫ НОМЕНКЛАТУР'!D:H,5,0)</f>
        <v>C</v>
      </c>
      <c r="T2551" s="44">
        <f t="shared" si="471"/>
        <v>0</v>
      </c>
      <c r="U2551" s="44">
        <f t="shared" si="472"/>
        <v>3357.6551515151514</v>
      </c>
      <c r="V2551" s="44">
        <f t="shared" si="473"/>
        <v>0</v>
      </c>
      <c r="W2551" s="44">
        <f t="shared" si="474"/>
        <v>0</v>
      </c>
      <c r="X2551" s="44">
        <f t="shared" si="475"/>
        <v>0</v>
      </c>
      <c r="Y2551" s="44">
        <f t="shared" si="476"/>
        <v>0</v>
      </c>
      <c r="Z2551" s="44">
        <f t="shared" si="477"/>
        <v>60437.792727272725</v>
      </c>
      <c r="AA2551" s="44">
        <f t="shared" si="478"/>
        <v>181313.37818181817</v>
      </c>
      <c r="AB2551" s="44">
        <f t="shared" si="479"/>
        <v>0</v>
      </c>
      <c r="AC2551" s="44">
        <f t="shared" si="480"/>
        <v>48685.999696969695</v>
      </c>
      <c r="AD2551" s="44">
        <f t="shared" si="481"/>
        <v>35255.379090909089</v>
      </c>
      <c r="AE2551" s="12">
        <f t="shared" si="482"/>
        <v>329050.20484848483</v>
      </c>
    </row>
    <row r="2552" spans="1:31" ht="12.6" hidden="1" customHeight="1" x14ac:dyDescent="0.2">
      <c r="A2552" s="26" t="s">
        <v>1349</v>
      </c>
      <c r="B2552" s="19"/>
      <c r="C2552" s="19"/>
      <c r="D2552" s="20">
        <v>18</v>
      </c>
      <c r="E2552" s="20">
        <v>2</v>
      </c>
      <c r="F2552" s="20"/>
      <c r="G2552" s="21"/>
      <c r="H2552" s="22"/>
      <c r="I2552" s="20"/>
      <c r="J2552" s="20">
        <v>117</v>
      </c>
      <c r="K2552" s="20">
        <v>48</v>
      </c>
      <c r="L2552" s="20"/>
      <c r="M2552" s="20">
        <v>44</v>
      </c>
      <c r="N2552" s="20">
        <v>31</v>
      </c>
      <c r="O2552" s="20">
        <v>260</v>
      </c>
      <c r="P2552" s="23" t="str">
        <f>VLOOKUP(A2552,'ИЗ ОСНОВЫ НОМЕНКЛАТУР'!D:E,2,0)</f>
        <v>Аксессуары для столешниц</v>
      </c>
      <c r="Q2552" s="23" t="str">
        <f>VLOOKUP(A2552,'ИЗ ОСНОВЫ НОМЕНКЛАТУР'!D:F,3,0)</f>
        <v>Плинтус пластиковый 4,2м</v>
      </c>
      <c r="R2552" s="40">
        <f>VLOOKUP(A:A,'ИЗ ОСНОВЫ НОМЕНКЛАТУР'!D:G,4,0)</f>
        <v>1738.8625</v>
      </c>
      <c r="S2552" s="12" t="str">
        <f>VLOOKUP(A:A,'ИЗ ОСНОВЫ НОМЕНКЛАТУР'!D:H,5,0)</f>
        <v>C</v>
      </c>
      <c r="T2552" s="44">
        <f t="shared" si="471"/>
        <v>31299.524999999998</v>
      </c>
      <c r="U2552" s="44">
        <f t="shared" si="472"/>
        <v>3477.7249999999999</v>
      </c>
      <c r="V2552" s="44">
        <f t="shared" si="473"/>
        <v>0</v>
      </c>
      <c r="W2552" s="44">
        <f t="shared" si="474"/>
        <v>0</v>
      </c>
      <c r="X2552" s="44">
        <f t="shared" si="475"/>
        <v>0</v>
      </c>
      <c r="Y2552" s="44">
        <f t="shared" si="476"/>
        <v>0</v>
      </c>
      <c r="Z2552" s="44">
        <f t="shared" si="477"/>
        <v>203446.91250000001</v>
      </c>
      <c r="AA2552" s="44">
        <f t="shared" si="478"/>
        <v>83465.399999999994</v>
      </c>
      <c r="AB2552" s="44">
        <f t="shared" si="479"/>
        <v>0</v>
      </c>
      <c r="AC2552" s="44">
        <f t="shared" si="480"/>
        <v>76509.95</v>
      </c>
      <c r="AD2552" s="44">
        <f t="shared" si="481"/>
        <v>53904.737499999996</v>
      </c>
      <c r="AE2552" s="12">
        <f t="shared" si="482"/>
        <v>452104.25</v>
      </c>
    </row>
    <row r="2553" spans="1:31" ht="12.6" hidden="1" customHeight="1" x14ac:dyDescent="0.2">
      <c r="A2553" s="26" t="s">
        <v>1352</v>
      </c>
      <c r="B2553" s="19"/>
      <c r="C2553" s="19"/>
      <c r="D2553" s="20">
        <v>80</v>
      </c>
      <c r="E2553" s="20">
        <v>3</v>
      </c>
      <c r="F2553" s="20"/>
      <c r="G2553" s="21"/>
      <c r="H2553" s="22"/>
      <c r="I2553" s="20">
        <v>981</v>
      </c>
      <c r="J2553" s="20">
        <v>83</v>
      </c>
      <c r="K2553" s="20">
        <v>108</v>
      </c>
      <c r="L2553" s="20"/>
      <c r="M2553" s="20">
        <v>26</v>
      </c>
      <c r="N2553" s="20">
        <v>19</v>
      </c>
      <c r="O2553" s="20">
        <v>1300</v>
      </c>
      <c r="P2553" s="23" t="str">
        <f>VLOOKUP(A2553,'ИЗ ОСНОВЫ НОМЕНКЛАТУР'!D:E,2,0)</f>
        <v>Аксессуары для столешниц</v>
      </c>
      <c r="Q2553" s="23" t="str">
        <f>VLOOKUP(A2553,'ИЗ ОСНОВЫ НОМЕНКЛАТУР'!D:F,3,0)</f>
        <v>Плинтус пластиковый 4,2м</v>
      </c>
      <c r="R2553" s="40">
        <f>VLOOKUP(A:A,'ИЗ ОСНОВЫ НОМЕНКЛАТУР'!D:G,4,0)</f>
        <v>1958.7942857142857</v>
      </c>
      <c r="S2553" s="12" t="str">
        <f>VLOOKUP(A:A,'ИЗ ОСНОВЫ НОМЕНКЛАТУР'!D:H,5,0)</f>
        <v>C</v>
      </c>
      <c r="T2553" s="44">
        <f t="shared" si="471"/>
        <v>156703.54285714286</v>
      </c>
      <c r="U2553" s="44">
        <f t="shared" si="472"/>
        <v>5876.3828571428567</v>
      </c>
      <c r="V2553" s="44">
        <f t="shared" si="473"/>
        <v>0</v>
      </c>
      <c r="W2553" s="44">
        <f t="shared" si="474"/>
        <v>0</v>
      </c>
      <c r="X2553" s="44">
        <f t="shared" si="475"/>
        <v>0</v>
      </c>
      <c r="Y2553" s="44">
        <f t="shared" si="476"/>
        <v>1921577.1942857143</v>
      </c>
      <c r="Z2553" s="44">
        <f t="shared" si="477"/>
        <v>162579.92571428572</v>
      </c>
      <c r="AA2553" s="44">
        <f t="shared" si="478"/>
        <v>211549.78285714285</v>
      </c>
      <c r="AB2553" s="44">
        <f t="shared" si="479"/>
        <v>0</v>
      </c>
      <c r="AC2553" s="44">
        <f t="shared" si="480"/>
        <v>50928.651428571429</v>
      </c>
      <c r="AD2553" s="44">
        <f t="shared" si="481"/>
        <v>37217.091428571432</v>
      </c>
      <c r="AE2553" s="12">
        <f t="shared" si="482"/>
        <v>2546432.5714285714</v>
      </c>
    </row>
    <row r="2554" spans="1:31" ht="12.6" hidden="1" customHeight="1" x14ac:dyDescent="0.2">
      <c r="A2554" s="26" t="s">
        <v>1315</v>
      </c>
      <c r="B2554" s="19"/>
      <c r="C2554" s="19"/>
      <c r="D2554" s="20">
        <v>12</v>
      </c>
      <c r="E2554" s="20">
        <v>1</v>
      </c>
      <c r="F2554" s="20"/>
      <c r="G2554" s="21"/>
      <c r="H2554" s="22"/>
      <c r="I2554" s="20">
        <v>936</v>
      </c>
      <c r="J2554" s="20">
        <v>101</v>
      </c>
      <c r="K2554" s="20">
        <v>132</v>
      </c>
      <c r="L2554" s="20"/>
      <c r="M2554" s="20"/>
      <c r="N2554" s="20">
        <v>10</v>
      </c>
      <c r="O2554" s="20">
        <v>1192</v>
      </c>
      <c r="P2554" s="23" t="str">
        <f>VLOOKUP(A2554,'ИЗ ОСНОВЫ НОМЕНКЛАТУР'!D:E,2,0)</f>
        <v>Аксессуары для столешниц</v>
      </c>
      <c r="Q2554" s="23" t="str">
        <f>VLOOKUP(A2554,'ИЗ ОСНОВЫ НОМЕНКЛАТУР'!D:F,3,0)</f>
        <v>Плинтус пластиковый 4,2м</v>
      </c>
      <c r="R2554" s="40">
        <f>VLOOKUP(A:A,'ИЗ ОСНОВЫ НОМЕНКЛАТУР'!D:G,4,0)</f>
        <v>3134.8922540983604</v>
      </c>
      <c r="S2554" s="12" t="str">
        <f>VLOOKUP(A:A,'ИЗ ОСНОВЫ НОМЕНКЛАТУР'!D:H,5,0)</f>
        <v>C</v>
      </c>
      <c r="T2554" s="44">
        <f t="shared" si="471"/>
        <v>37618.707049180324</v>
      </c>
      <c r="U2554" s="44">
        <f t="shared" si="472"/>
        <v>3134.8922540983604</v>
      </c>
      <c r="V2554" s="44">
        <f t="shared" si="473"/>
        <v>0</v>
      </c>
      <c r="W2554" s="44">
        <f t="shared" si="474"/>
        <v>0</v>
      </c>
      <c r="X2554" s="44">
        <f t="shared" si="475"/>
        <v>0</v>
      </c>
      <c r="Y2554" s="44">
        <f t="shared" si="476"/>
        <v>2934259.1498360652</v>
      </c>
      <c r="Z2554" s="44">
        <f t="shared" si="477"/>
        <v>316624.11766393442</v>
      </c>
      <c r="AA2554" s="44">
        <f t="shared" si="478"/>
        <v>413805.77754098357</v>
      </c>
      <c r="AB2554" s="44">
        <f t="shared" si="479"/>
        <v>0</v>
      </c>
      <c r="AC2554" s="44">
        <f t="shared" si="480"/>
        <v>0</v>
      </c>
      <c r="AD2554" s="44">
        <f t="shared" si="481"/>
        <v>31348.922540983604</v>
      </c>
      <c r="AE2554" s="12">
        <f t="shared" si="482"/>
        <v>3736791.5668852455</v>
      </c>
    </row>
    <row r="2555" spans="1:31" ht="12.6" hidden="1" customHeight="1" x14ac:dyDescent="0.2">
      <c r="A2555" s="26" t="s">
        <v>1303</v>
      </c>
      <c r="B2555" s="19"/>
      <c r="C2555" s="19"/>
      <c r="D2555" s="20">
        <v>8</v>
      </c>
      <c r="E2555" s="20">
        <v>1</v>
      </c>
      <c r="F2555" s="20"/>
      <c r="G2555" s="21"/>
      <c r="H2555" s="22"/>
      <c r="I2555" s="20">
        <v>2556</v>
      </c>
      <c r="J2555" s="20">
        <v>153</v>
      </c>
      <c r="K2555" s="20">
        <v>132</v>
      </c>
      <c r="L2555" s="20"/>
      <c r="M2555" s="20">
        <v>66</v>
      </c>
      <c r="N2555" s="20">
        <v>17</v>
      </c>
      <c r="O2555" s="20">
        <v>2933</v>
      </c>
      <c r="P2555" s="23" t="str">
        <f>VLOOKUP(A2555,'ИЗ ОСНОВЫ НОМЕНКЛАТУР'!D:E,2,0)</f>
        <v>Аксессуары для столешниц</v>
      </c>
      <c r="Q2555" s="23" t="str">
        <f>VLOOKUP(A2555,'ИЗ ОСНОВЫ НОМЕНКЛАТУР'!D:F,3,0)</f>
        <v>Плинтус пластиковый 4,2м</v>
      </c>
      <c r="R2555" s="40">
        <f>VLOOKUP(A:A,'ИЗ ОСНОВЫ НОМЕНКЛАТУР'!D:G,4,0)</f>
        <v>3203.6380248883215</v>
      </c>
      <c r="S2555" s="12" t="str">
        <f>VLOOKUP(A:A,'ИЗ ОСНОВЫ НОМЕНКЛАТУР'!D:H,5,0)</f>
        <v>A</v>
      </c>
      <c r="T2555" s="44">
        <f t="shared" si="471"/>
        <v>25629.104199106572</v>
      </c>
      <c r="U2555" s="44">
        <f t="shared" si="472"/>
        <v>3203.6380248883215</v>
      </c>
      <c r="V2555" s="44">
        <f t="shared" si="473"/>
        <v>0</v>
      </c>
      <c r="W2555" s="44">
        <f t="shared" si="474"/>
        <v>0</v>
      </c>
      <c r="X2555" s="44">
        <f t="shared" si="475"/>
        <v>0</v>
      </c>
      <c r="Y2555" s="44">
        <f t="shared" si="476"/>
        <v>8188498.7916145502</v>
      </c>
      <c r="Z2555" s="44">
        <f t="shared" si="477"/>
        <v>490156.61780791322</v>
      </c>
      <c r="AA2555" s="44">
        <f t="shared" si="478"/>
        <v>422880.21928525844</v>
      </c>
      <c r="AB2555" s="44">
        <f t="shared" si="479"/>
        <v>0</v>
      </c>
      <c r="AC2555" s="44">
        <f t="shared" si="480"/>
        <v>211440.10964262922</v>
      </c>
      <c r="AD2555" s="44">
        <f t="shared" si="481"/>
        <v>54461.846423101466</v>
      </c>
      <c r="AE2555" s="12">
        <f t="shared" si="482"/>
        <v>9396270.3269974459</v>
      </c>
    </row>
    <row r="2556" spans="1:31" ht="12.6" hidden="1" customHeight="1" x14ac:dyDescent="0.2">
      <c r="A2556" s="26" t="s">
        <v>1305</v>
      </c>
      <c r="B2556" s="19"/>
      <c r="C2556" s="19"/>
      <c r="D2556" s="20">
        <v>76</v>
      </c>
      <c r="E2556" s="20">
        <v>2</v>
      </c>
      <c r="F2556" s="20"/>
      <c r="G2556" s="21"/>
      <c r="H2556" s="22"/>
      <c r="I2556" s="20">
        <v>660</v>
      </c>
      <c r="J2556" s="20">
        <v>96</v>
      </c>
      <c r="K2556" s="20">
        <v>108</v>
      </c>
      <c r="L2556" s="20"/>
      <c r="M2556" s="20">
        <v>110</v>
      </c>
      <c r="N2556" s="20">
        <v>19</v>
      </c>
      <c r="O2556" s="20">
        <v>1071</v>
      </c>
      <c r="P2556" s="23" t="str">
        <f>VLOOKUP(A2556,'ИЗ ОСНОВЫ НОМЕНКЛАТУР'!D:E,2,0)</f>
        <v>Аксессуары для столешниц</v>
      </c>
      <c r="Q2556" s="23" t="str">
        <f>VLOOKUP(A2556,'ИЗ ОСНОВЫ НОМЕНКЛАТУР'!D:F,3,0)</f>
        <v>Плинтус пластиковый 4,2м</v>
      </c>
      <c r="R2556" s="40">
        <f>VLOOKUP(A:A,'ИЗ ОСНОВЫ НОМЕНКЛАТУР'!D:G,4,0)</f>
        <v>3141.6217500000002</v>
      </c>
      <c r="S2556" s="12" t="str">
        <f>VLOOKUP(A:A,'ИЗ ОСНОВЫ НОМЕНКЛАТУР'!D:H,5,0)</f>
        <v>B</v>
      </c>
      <c r="T2556" s="44">
        <f t="shared" si="471"/>
        <v>238763.25300000003</v>
      </c>
      <c r="U2556" s="44">
        <f t="shared" si="472"/>
        <v>6283.2435000000005</v>
      </c>
      <c r="V2556" s="44">
        <f t="shared" si="473"/>
        <v>0</v>
      </c>
      <c r="W2556" s="44">
        <f t="shared" si="474"/>
        <v>0</v>
      </c>
      <c r="X2556" s="44">
        <f t="shared" si="475"/>
        <v>0</v>
      </c>
      <c r="Y2556" s="44">
        <f t="shared" si="476"/>
        <v>2073470.3550000002</v>
      </c>
      <c r="Z2556" s="44">
        <f t="shared" si="477"/>
        <v>301595.68800000002</v>
      </c>
      <c r="AA2556" s="44">
        <f t="shared" si="478"/>
        <v>339295.14900000003</v>
      </c>
      <c r="AB2556" s="44">
        <f t="shared" si="479"/>
        <v>0</v>
      </c>
      <c r="AC2556" s="44">
        <f t="shared" si="480"/>
        <v>345578.39250000002</v>
      </c>
      <c r="AD2556" s="44">
        <f t="shared" si="481"/>
        <v>59690.813250000007</v>
      </c>
      <c r="AE2556" s="12">
        <f t="shared" si="482"/>
        <v>3364676.8942500008</v>
      </c>
    </row>
    <row r="2557" spans="1:31" ht="12.6" hidden="1" customHeight="1" x14ac:dyDescent="0.2">
      <c r="A2557" s="26" t="s">
        <v>1310</v>
      </c>
      <c r="B2557" s="19"/>
      <c r="C2557" s="19"/>
      <c r="D2557" s="20">
        <v>85</v>
      </c>
      <c r="E2557" s="20">
        <v>1</v>
      </c>
      <c r="F2557" s="20"/>
      <c r="G2557" s="21"/>
      <c r="H2557" s="22"/>
      <c r="I2557" s="20">
        <v>360</v>
      </c>
      <c r="J2557" s="20">
        <v>222</v>
      </c>
      <c r="K2557" s="20">
        <v>228</v>
      </c>
      <c r="L2557" s="20"/>
      <c r="M2557" s="20">
        <v>97</v>
      </c>
      <c r="N2557" s="20">
        <v>10</v>
      </c>
      <c r="O2557" s="20">
        <v>1003</v>
      </c>
      <c r="P2557" s="23" t="str">
        <f>VLOOKUP(A2557,'ИЗ ОСНОВЫ НОМЕНКЛАТУР'!D:E,2,0)</f>
        <v>Аксессуары для столешниц</v>
      </c>
      <c r="Q2557" s="23" t="str">
        <f>VLOOKUP(A2557,'ИЗ ОСНОВЫ НОМЕНКЛАТУР'!D:F,3,0)</f>
        <v>Плинтус пластиковый 4,2м</v>
      </c>
      <c r="R2557" s="40">
        <f>VLOOKUP(A:A,'ИЗ ОСНОВЫ НОМЕНКЛАТУР'!D:G,4,0)</f>
        <v>3472.1845652173911</v>
      </c>
      <c r="S2557" s="12" t="str">
        <f>VLOOKUP(A:A,'ИЗ ОСНОВЫ НОМЕНКЛАТУР'!D:H,5,0)</f>
        <v>B</v>
      </c>
      <c r="T2557" s="44">
        <f t="shared" si="471"/>
        <v>295135.68804347824</v>
      </c>
      <c r="U2557" s="44">
        <f t="shared" si="472"/>
        <v>3472.1845652173911</v>
      </c>
      <c r="V2557" s="44">
        <f t="shared" si="473"/>
        <v>0</v>
      </c>
      <c r="W2557" s="44">
        <f t="shared" si="474"/>
        <v>0</v>
      </c>
      <c r="X2557" s="44">
        <f t="shared" si="475"/>
        <v>0</v>
      </c>
      <c r="Y2557" s="44">
        <f t="shared" si="476"/>
        <v>1249986.4434782609</v>
      </c>
      <c r="Z2557" s="44">
        <f t="shared" si="477"/>
        <v>770824.9734782608</v>
      </c>
      <c r="AA2557" s="44">
        <f t="shared" si="478"/>
        <v>791658.08086956514</v>
      </c>
      <c r="AB2557" s="44">
        <f t="shared" si="479"/>
        <v>0</v>
      </c>
      <c r="AC2557" s="44">
        <f t="shared" si="480"/>
        <v>336801.90282608691</v>
      </c>
      <c r="AD2557" s="44">
        <f t="shared" si="481"/>
        <v>34721.845652173914</v>
      </c>
      <c r="AE2557" s="12">
        <f t="shared" si="482"/>
        <v>3482601.1189130433</v>
      </c>
    </row>
    <row r="2558" spans="1:31" ht="12.6" hidden="1" customHeight="1" x14ac:dyDescent="0.2">
      <c r="A2558" s="26" t="s">
        <v>1308</v>
      </c>
      <c r="B2558" s="19"/>
      <c r="C2558" s="19"/>
      <c r="D2558" s="20"/>
      <c r="E2558" s="21"/>
      <c r="F2558" s="22"/>
      <c r="G2558" s="21"/>
      <c r="H2558" s="22"/>
      <c r="I2558" s="20">
        <v>360</v>
      </c>
      <c r="J2558" s="20">
        <v>72</v>
      </c>
      <c r="K2558" s="20">
        <v>156</v>
      </c>
      <c r="L2558" s="20"/>
      <c r="M2558" s="20">
        <v>37</v>
      </c>
      <c r="N2558" s="20">
        <v>14</v>
      </c>
      <c r="O2558" s="20">
        <v>639</v>
      </c>
      <c r="P2558" s="23" t="str">
        <f>VLOOKUP(A2558,'ИЗ ОСНОВЫ НОМЕНКЛАТУР'!D:E,2,0)</f>
        <v>Аксессуары для столешниц</v>
      </c>
      <c r="Q2558" s="23" t="str">
        <f>VLOOKUP(A2558,'ИЗ ОСНОВЫ НОМЕНКЛАТУР'!D:F,3,0)</f>
        <v>Плинтус пластиковый 4,2м</v>
      </c>
      <c r="R2558" s="40">
        <f>VLOOKUP(A:A,'ИЗ ОСНОВЫ НОМЕНКЛАТУР'!D:G,4,0)</f>
        <v>3404.8219324324323</v>
      </c>
      <c r="S2558" s="12" t="str">
        <f>VLOOKUP(A:A,'ИЗ ОСНОВЫ НОМЕНКЛАТУР'!D:H,5,0)</f>
        <v>B</v>
      </c>
      <c r="T2558" s="44">
        <f t="shared" si="471"/>
        <v>0</v>
      </c>
      <c r="U2558" s="44">
        <f t="shared" si="472"/>
        <v>0</v>
      </c>
      <c r="V2558" s="44">
        <f t="shared" si="473"/>
        <v>0</v>
      </c>
      <c r="W2558" s="44">
        <f t="shared" si="474"/>
        <v>0</v>
      </c>
      <c r="X2558" s="44">
        <f t="shared" si="475"/>
        <v>0</v>
      </c>
      <c r="Y2558" s="44">
        <f t="shared" si="476"/>
        <v>1225735.8956756757</v>
      </c>
      <c r="Z2558" s="44">
        <f t="shared" si="477"/>
        <v>245147.17913513511</v>
      </c>
      <c r="AA2558" s="44">
        <f t="shared" si="478"/>
        <v>531152.2214594594</v>
      </c>
      <c r="AB2558" s="44">
        <f t="shared" si="479"/>
        <v>0</v>
      </c>
      <c r="AC2558" s="44">
        <f t="shared" si="480"/>
        <v>125978.41149999999</v>
      </c>
      <c r="AD2558" s="44">
        <f t="shared" si="481"/>
        <v>47667.507054054055</v>
      </c>
      <c r="AE2558" s="12">
        <f t="shared" si="482"/>
        <v>2175681.2148243245</v>
      </c>
    </row>
    <row r="2559" spans="1:31" ht="12.6" hidden="1" customHeight="1" x14ac:dyDescent="0.2">
      <c r="A2559" s="26" t="s">
        <v>1346</v>
      </c>
      <c r="B2559" s="19"/>
      <c r="C2559" s="19"/>
      <c r="D2559" s="20">
        <v>85</v>
      </c>
      <c r="E2559" s="20">
        <v>3</v>
      </c>
      <c r="F2559" s="20"/>
      <c r="G2559" s="21"/>
      <c r="H2559" s="22"/>
      <c r="I2559" s="20">
        <v>180</v>
      </c>
      <c r="J2559" s="20">
        <v>113</v>
      </c>
      <c r="K2559" s="20">
        <v>156</v>
      </c>
      <c r="L2559" s="20"/>
      <c r="M2559" s="20">
        <v>188</v>
      </c>
      <c r="N2559" s="20">
        <v>42</v>
      </c>
      <c r="O2559" s="20">
        <v>767</v>
      </c>
      <c r="P2559" s="23" t="str">
        <f>VLOOKUP(A2559,'ИЗ ОСНОВЫ НОМЕНКЛАТУР'!D:E,2,0)</f>
        <v>Аксессуары для столешниц</v>
      </c>
      <c r="Q2559" s="23" t="str">
        <f>VLOOKUP(A2559,'ИЗ ОСНОВЫ НОМЕНКЛАТУР'!D:F,3,0)</f>
        <v>Плинтус пластиковый 4,2м</v>
      </c>
      <c r="R2559" s="40">
        <f>VLOOKUP(A:A,'ИЗ ОСНОВЫ НОМЕНКЛАТУР'!D:G,4,0)</f>
        <v>1982.4012499999999</v>
      </c>
      <c r="S2559" s="12" t="str">
        <f>VLOOKUP(A:A,'ИЗ ОСНОВЫ НОМЕНКЛАТУР'!D:H,5,0)</f>
        <v>C</v>
      </c>
      <c r="T2559" s="44">
        <f t="shared" si="471"/>
        <v>168504.10624999998</v>
      </c>
      <c r="U2559" s="44">
        <f t="shared" si="472"/>
        <v>5947.2037499999997</v>
      </c>
      <c r="V2559" s="44">
        <f t="shared" si="473"/>
        <v>0</v>
      </c>
      <c r="W2559" s="44">
        <f t="shared" si="474"/>
        <v>0</v>
      </c>
      <c r="X2559" s="44">
        <f t="shared" si="475"/>
        <v>0</v>
      </c>
      <c r="Y2559" s="44">
        <f t="shared" si="476"/>
        <v>356832.22499999998</v>
      </c>
      <c r="Z2559" s="44">
        <f t="shared" si="477"/>
        <v>224011.34125</v>
      </c>
      <c r="AA2559" s="44">
        <f t="shared" si="478"/>
        <v>309254.59499999997</v>
      </c>
      <c r="AB2559" s="44">
        <f t="shared" si="479"/>
        <v>0</v>
      </c>
      <c r="AC2559" s="44">
        <f t="shared" si="480"/>
        <v>372691.435</v>
      </c>
      <c r="AD2559" s="44">
        <f t="shared" si="481"/>
        <v>83260.852499999994</v>
      </c>
      <c r="AE2559" s="12">
        <f t="shared" si="482"/>
        <v>1520501.75875</v>
      </c>
    </row>
    <row r="2560" spans="1:31" ht="12.6" hidden="1" customHeight="1" x14ac:dyDescent="0.2">
      <c r="A2560" s="26" t="s">
        <v>1340</v>
      </c>
      <c r="B2560" s="19"/>
      <c r="C2560" s="19"/>
      <c r="D2560" s="20"/>
      <c r="E2560" s="20">
        <v>2</v>
      </c>
      <c r="F2560" s="20"/>
      <c r="G2560" s="21"/>
      <c r="H2560" s="22"/>
      <c r="I2560" s="20"/>
      <c r="J2560" s="20">
        <v>56</v>
      </c>
      <c r="K2560" s="20">
        <v>36</v>
      </c>
      <c r="L2560" s="20"/>
      <c r="M2560" s="20">
        <v>36</v>
      </c>
      <c r="N2560" s="20">
        <v>16</v>
      </c>
      <c r="O2560" s="20">
        <v>146</v>
      </c>
      <c r="P2560" s="23" t="str">
        <f>VLOOKUP(A2560,'ИЗ ОСНОВЫ НОМЕНКЛАТУР'!D:E,2,0)</f>
        <v>Аксессуары для столешниц</v>
      </c>
      <c r="Q2560" s="23" t="str">
        <f>VLOOKUP(A2560,'ИЗ ОСНОВЫ НОМЕНКЛАТУР'!D:F,3,0)</f>
        <v>Плинтус пластиковый 4,2м</v>
      </c>
      <c r="R2560" s="40">
        <f>VLOOKUP(A:A,'ИЗ ОСНОВЫ НОМЕНКЛАТУР'!D:G,4,0)</f>
        <v>1788.5571428571427</v>
      </c>
      <c r="S2560" s="12" t="str">
        <f>VLOOKUP(A:A,'ИЗ ОСНОВЫ НОМЕНКЛАТУР'!D:H,5,0)</f>
        <v>C</v>
      </c>
      <c r="T2560" s="44">
        <f t="shared" si="471"/>
        <v>0</v>
      </c>
      <c r="U2560" s="44">
        <f t="shared" si="472"/>
        <v>3577.1142857142854</v>
      </c>
      <c r="V2560" s="44">
        <f t="shared" si="473"/>
        <v>0</v>
      </c>
      <c r="W2560" s="44">
        <f t="shared" si="474"/>
        <v>0</v>
      </c>
      <c r="X2560" s="44">
        <f t="shared" si="475"/>
        <v>0</v>
      </c>
      <c r="Y2560" s="44">
        <f t="shared" si="476"/>
        <v>0</v>
      </c>
      <c r="Z2560" s="44">
        <f t="shared" si="477"/>
        <v>100159.2</v>
      </c>
      <c r="AA2560" s="44">
        <f t="shared" si="478"/>
        <v>64388.057142857135</v>
      </c>
      <c r="AB2560" s="44">
        <f t="shared" si="479"/>
        <v>0</v>
      </c>
      <c r="AC2560" s="44">
        <f t="shared" si="480"/>
        <v>64388.057142857135</v>
      </c>
      <c r="AD2560" s="44">
        <f t="shared" si="481"/>
        <v>28616.914285714283</v>
      </c>
      <c r="AE2560" s="12">
        <f t="shared" si="482"/>
        <v>261129.34285714282</v>
      </c>
    </row>
    <row r="2561" spans="1:31" ht="12.6" hidden="1" customHeight="1" x14ac:dyDescent="0.2">
      <c r="A2561" s="26" t="s">
        <v>1307</v>
      </c>
      <c r="B2561" s="19"/>
      <c r="C2561" s="19"/>
      <c r="D2561" s="20"/>
      <c r="E2561" s="20">
        <v>4</v>
      </c>
      <c r="F2561" s="20"/>
      <c r="G2561" s="21"/>
      <c r="H2561" s="22"/>
      <c r="I2561" s="20">
        <v>420</v>
      </c>
      <c r="J2561" s="20">
        <v>417</v>
      </c>
      <c r="K2561" s="20">
        <v>432</v>
      </c>
      <c r="L2561" s="20"/>
      <c r="M2561" s="20">
        <v>65</v>
      </c>
      <c r="N2561" s="20">
        <v>10</v>
      </c>
      <c r="O2561" s="20">
        <v>1348</v>
      </c>
      <c r="P2561" s="23" t="str">
        <f>VLOOKUP(A2561,'ИЗ ОСНОВЫ НОМЕНКЛАТУР'!D:E,2,0)</f>
        <v>Аксессуары для столешниц</v>
      </c>
      <c r="Q2561" s="23" t="str">
        <f>VLOOKUP(A2561,'ИЗ ОСНОВЫ НОМЕНКЛАТУР'!D:F,3,0)</f>
        <v>Плинтус пластиковый 4,2м</v>
      </c>
      <c r="R2561" s="40">
        <f>VLOOKUP(A:A,'ИЗ ОСНОВЫ НОМЕНКЛАТУР'!D:G,4,0)</f>
        <v>3290.9185131578947</v>
      </c>
      <c r="S2561" s="12" t="str">
        <f>VLOOKUP(A:A,'ИЗ ОСНОВЫ НОМЕНКЛАТУР'!D:H,5,0)</f>
        <v>B</v>
      </c>
      <c r="T2561" s="44">
        <f t="shared" si="471"/>
        <v>0</v>
      </c>
      <c r="U2561" s="44">
        <f t="shared" si="472"/>
        <v>13163.674052631579</v>
      </c>
      <c r="V2561" s="44">
        <f t="shared" si="473"/>
        <v>0</v>
      </c>
      <c r="W2561" s="44">
        <f t="shared" si="474"/>
        <v>0</v>
      </c>
      <c r="X2561" s="44">
        <f t="shared" si="475"/>
        <v>0</v>
      </c>
      <c r="Y2561" s="44">
        <f t="shared" si="476"/>
        <v>1382185.7755263157</v>
      </c>
      <c r="Z2561" s="44">
        <f t="shared" si="477"/>
        <v>1372313.0199868421</v>
      </c>
      <c r="AA2561" s="44">
        <f t="shared" si="478"/>
        <v>1421676.7976842106</v>
      </c>
      <c r="AB2561" s="44">
        <f t="shared" si="479"/>
        <v>0</v>
      </c>
      <c r="AC2561" s="44">
        <f t="shared" si="480"/>
        <v>213909.70335526316</v>
      </c>
      <c r="AD2561" s="44">
        <f t="shared" si="481"/>
        <v>32909.185131578946</v>
      </c>
      <c r="AE2561" s="12">
        <f t="shared" si="482"/>
        <v>4436158.1557368413</v>
      </c>
    </row>
    <row r="2562" spans="1:31" ht="12.6" hidden="1" customHeight="1" x14ac:dyDescent="0.2">
      <c r="A2562" s="26" t="s">
        <v>1341</v>
      </c>
      <c r="B2562" s="19"/>
      <c r="C2562" s="19"/>
      <c r="D2562" s="20">
        <v>49</v>
      </c>
      <c r="E2562" s="20">
        <v>3</v>
      </c>
      <c r="F2562" s="20"/>
      <c r="G2562" s="21"/>
      <c r="H2562" s="22"/>
      <c r="I2562" s="20"/>
      <c r="J2562" s="20">
        <v>35</v>
      </c>
      <c r="K2562" s="20">
        <v>228</v>
      </c>
      <c r="L2562" s="20"/>
      <c r="M2562" s="20">
        <v>7</v>
      </c>
      <c r="N2562" s="20">
        <v>18</v>
      </c>
      <c r="O2562" s="20">
        <v>340</v>
      </c>
      <c r="P2562" s="23" t="str">
        <f>VLOOKUP(A2562,'ИЗ ОСНОВЫ НОМЕНКЛАТУР'!D:E,2,0)</f>
        <v>Аксессуары для столешниц</v>
      </c>
      <c r="Q2562" s="23" t="str">
        <f>VLOOKUP(A2562,'ИЗ ОСНОВЫ НОМЕНКЛАТУР'!D:F,3,0)</f>
        <v>Плинтус пластиковый 4,2м</v>
      </c>
      <c r="R2562" s="40">
        <f>VLOOKUP(A:A,'ИЗ ОСНОВЫ НОМЕНКЛАТУР'!D:G,4,0)</f>
        <v>1947.6692307692308</v>
      </c>
      <c r="S2562" s="12" t="str">
        <f>VLOOKUP(A:A,'ИЗ ОСНОВЫ НОМЕНКЛАТУР'!D:H,5,0)</f>
        <v>C</v>
      </c>
      <c r="T2562" s="44">
        <f t="shared" si="471"/>
        <v>95435.792307692303</v>
      </c>
      <c r="U2562" s="44">
        <f t="shared" si="472"/>
        <v>5843.0076923076922</v>
      </c>
      <c r="V2562" s="44">
        <f t="shared" si="473"/>
        <v>0</v>
      </c>
      <c r="W2562" s="44">
        <f t="shared" si="474"/>
        <v>0</v>
      </c>
      <c r="X2562" s="44">
        <f t="shared" si="475"/>
        <v>0</v>
      </c>
      <c r="Y2562" s="44">
        <f t="shared" si="476"/>
        <v>0</v>
      </c>
      <c r="Z2562" s="44">
        <f t="shared" si="477"/>
        <v>68168.423076923078</v>
      </c>
      <c r="AA2562" s="44">
        <f t="shared" si="478"/>
        <v>444068.58461538464</v>
      </c>
      <c r="AB2562" s="44">
        <f t="shared" si="479"/>
        <v>0</v>
      </c>
      <c r="AC2562" s="44">
        <f t="shared" si="480"/>
        <v>13633.684615384616</v>
      </c>
      <c r="AD2562" s="44">
        <f t="shared" si="481"/>
        <v>35058.046153846153</v>
      </c>
      <c r="AE2562" s="12">
        <f t="shared" si="482"/>
        <v>662207.53846153861</v>
      </c>
    </row>
    <row r="2563" spans="1:31" ht="12.6" hidden="1" customHeight="1" x14ac:dyDescent="0.2">
      <c r="A2563" s="26" t="s">
        <v>1350</v>
      </c>
      <c r="B2563" s="19"/>
      <c r="C2563" s="19"/>
      <c r="D2563" s="20"/>
      <c r="E2563" s="21"/>
      <c r="F2563" s="22"/>
      <c r="G2563" s="21"/>
      <c r="H2563" s="22"/>
      <c r="I2563" s="20">
        <v>84</v>
      </c>
      <c r="J2563" s="20">
        <v>110</v>
      </c>
      <c r="K2563" s="20">
        <v>156</v>
      </c>
      <c r="L2563" s="20"/>
      <c r="M2563" s="20">
        <v>27</v>
      </c>
      <c r="N2563" s="20">
        <v>20</v>
      </c>
      <c r="O2563" s="20">
        <v>397</v>
      </c>
      <c r="P2563" s="23" t="str">
        <f>VLOOKUP(A2563,'ИЗ ОСНОВЫ НОМЕНКЛАТУР'!D:E,2,0)</f>
        <v>Аксессуары для столешниц</v>
      </c>
      <c r="Q2563" s="23" t="str">
        <f>VLOOKUP(A2563,'ИЗ ОСНОВЫ НОМЕНКЛАТУР'!D:F,3,0)</f>
        <v>Плинтус пластиковый 4,2м</v>
      </c>
      <c r="R2563" s="40">
        <f>VLOOKUP(A:A,'ИЗ ОСНОВЫ НОМЕНКЛАТУР'!D:G,4,0)</f>
        <v>2289.3833333333332</v>
      </c>
      <c r="S2563" s="12" t="str">
        <f>VLOOKUP(A:A,'ИЗ ОСНОВЫ НОМЕНКЛАТУР'!D:H,5,0)</f>
        <v>C</v>
      </c>
      <c r="T2563" s="44">
        <f t="shared" si="471"/>
        <v>0</v>
      </c>
      <c r="U2563" s="44">
        <f t="shared" si="472"/>
        <v>0</v>
      </c>
      <c r="V2563" s="44">
        <f t="shared" si="473"/>
        <v>0</v>
      </c>
      <c r="W2563" s="44">
        <f t="shared" si="474"/>
        <v>0</v>
      </c>
      <c r="X2563" s="44">
        <f t="shared" si="475"/>
        <v>0</v>
      </c>
      <c r="Y2563" s="44">
        <f t="shared" si="476"/>
        <v>192308.19999999998</v>
      </c>
      <c r="Z2563" s="44">
        <f t="shared" si="477"/>
        <v>251832.16666666666</v>
      </c>
      <c r="AA2563" s="44">
        <f t="shared" si="478"/>
        <v>357143.8</v>
      </c>
      <c r="AB2563" s="44">
        <f t="shared" si="479"/>
        <v>0</v>
      </c>
      <c r="AC2563" s="44">
        <f t="shared" si="480"/>
        <v>61813.35</v>
      </c>
      <c r="AD2563" s="44">
        <f t="shared" si="481"/>
        <v>45787.666666666664</v>
      </c>
      <c r="AE2563" s="12">
        <f t="shared" si="482"/>
        <v>908885.18333333323</v>
      </c>
    </row>
    <row r="2564" spans="1:31" ht="12.6" hidden="1" customHeight="1" x14ac:dyDescent="0.2">
      <c r="A2564" s="26" t="s">
        <v>1320</v>
      </c>
      <c r="B2564" s="19"/>
      <c r="C2564" s="19"/>
      <c r="D2564" s="20"/>
      <c r="E2564" s="21"/>
      <c r="F2564" s="22"/>
      <c r="G2564" s="21"/>
      <c r="H2564" s="22"/>
      <c r="I2564" s="20"/>
      <c r="J2564" s="20">
        <v>134</v>
      </c>
      <c r="K2564" s="20">
        <v>30</v>
      </c>
      <c r="L2564" s="20"/>
      <c r="M2564" s="20">
        <v>14</v>
      </c>
      <c r="N2564" s="20">
        <v>15</v>
      </c>
      <c r="O2564" s="20">
        <v>193</v>
      </c>
      <c r="P2564" s="23" t="str">
        <f>VLOOKUP(A2564,'ИЗ ОСНОВЫ НОМЕНКЛАТУР'!D:E,2,0)</f>
        <v>Аксессуары для столешниц</v>
      </c>
      <c r="Q2564" s="23" t="str">
        <f>VLOOKUP(A2564,'ИЗ ОСНОВЫ НОМЕНКЛАТУР'!D:F,3,0)</f>
        <v>Плинтус пластиковый 4,2м</v>
      </c>
      <c r="R2564" s="40">
        <f>VLOOKUP(A:A,'ИЗ ОСНОВЫ НОМЕНКЛАТУР'!D:G,4,0)</f>
        <v>2105.3384375000001</v>
      </c>
      <c r="S2564" s="12" t="str">
        <f>VLOOKUP(A:A,'ИЗ ОСНОВЫ НОМЕНКЛАТУР'!D:H,5,0)</f>
        <v>C</v>
      </c>
      <c r="T2564" s="44">
        <f t="shared" si="471"/>
        <v>0</v>
      </c>
      <c r="U2564" s="44">
        <f t="shared" si="472"/>
        <v>0</v>
      </c>
      <c r="V2564" s="44">
        <f t="shared" si="473"/>
        <v>0</v>
      </c>
      <c r="W2564" s="44">
        <f t="shared" si="474"/>
        <v>0</v>
      </c>
      <c r="X2564" s="44">
        <f t="shared" si="475"/>
        <v>0</v>
      </c>
      <c r="Y2564" s="44">
        <f t="shared" si="476"/>
        <v>0</v>
      </c>
      <c r="Z2564" s="44">
        <f t="shared" si="477"/>
        <v>282115.35062500002</v>
      </c>
      <c r="AA2564" s="44">
        <f t="shared" si="478"/>
        <v>63160.153125000004</v>
      </c>
      <c r="AB2564" s="44">
        <f t="shared" si="479"/>
        <v>0</v>
      </c>
      <c r="AC2564" s="44">
        <f t="shared" si="480"/>
        <v>29474.738125</v>
      </c>
      <c r="AD2564" s="44">
        <f t="shared" si="481"/>
        <v>31580.076562500002</v>
      </c>
      <c r="AE2564" s="12">
        <f t="shared" si="482"/>
        <v>406330.31843749998</v>
      </c>
    </row>
    <row r="2565" spans="1:31" ht="12.6" hidden="1" customHeight="1" x14ac:dyDescent="0.2">
      <c r="A2565" s="26" t="s">
        <v>1331</v>
      </c>
      <c r="B2565" s="19"/>
      <c r="C2565" s="19"/>
      <c r="D2565" s="20"/>
      <c r="E2565" s="21"/>
      <c r="F2565" s="22"/>
      <c r="G2565" s="21"/>
      <c r="H2565" s="22"/>
      <c r="I2565" s="20"/>
      <c r="J2565" s="20">
        <v>137</v>
      </c>
      <c r="K2565" s="20">
        <v>30</v>
      </c>
      <c r="L2565" s="20"/>
      <c r="M2565" s="20">
        <v>2</v>
      </c>
      <c r="N2565" s="20">
        <v>37</v>
      </c>
      <c r="O2565" s="20">
        <v>206</v>
      </c>
      <c r="P2565" s="23" t="str">
        <f>VLOOKUP(A2565,'ИЗ ОСНОВЫ НОМЕНКЛАТУР'!D:E,2,0)</f>
        <v>Аксессуары для столешниц</v>
      </c>
      <c r="Q2565" s="23" t="str">
        <f>VLOOKUP(A2565,'ИЗ ОСНОВЫ НОМЕНКЛАТУР'!D:F,3,0)</f>
        <v>Плинтус пластиковый 4,2м</v>
      </c>
      <c r="R2565" s="40">
        <f>VLOOKUP(A:A,'ИЗ ОСНОВЫ НОМЕНКЛАТУР'!D:G,4,0)</f>
        <v>1690.7534375</v>
      </c>
      <c r="S2565" s="12" t="str">
        <f>VLOOKUP(A:A,'ИЗ ОСНОВЫ НОМЕНКЛАТУР'!D:H,5,0)</f>
        <v>C</v>
      </c>
      <c r="T2565" s="44">
        <f t="shared" si="471"/>
        <v>0</v>
      </c>
      <c r="U2565" s="44">
        <f t="shared" si="472"/>
        <v>0</v>
      </c>
      <c r="V2565" s="44">
        <f t="shared" si="473"/>
        <v>0</v>
      </c>
      <c r="W2565" s="44">
        <f t="shared" si="474"/>
        <v>0</v>
      </c>
      <c r="X2565" s="44">
        <f t="shared" si="475"/>
        <v>0</v>
      </c>
      <c r="Y2565" s="44">
        <f t="shared" si="476"/>
        <v>0</v>
      </c>
      <c r="Z2565" s="44">
        <f t="shared" si="477"/>
        <v>231633.22093750001</v>
      </c>
      <c r="AA2565" s="44">
        <f t="shared" si="478"/>
        <v>50722.603125000001</v>
      </c>
      <c r="AB2565" s="44">
        <f t="shared" si="479"/>
        <v>0</v>
      </c>
      <c r="AC2565" s="44">
        <f t="shared" si="480"/>
        <v>3381.506875</v>
      </c>
      <c r="AD2565" s="44">
        <f t="shared" si="481"/>
        <v>62557.877187500002</v>
      </c>
      <c r="AE2565" s="12">
        <f t="shared" si="482"/>
        <v>348295.20812500006</v>
      </c>
    </row>
    <row r="2566" spans="1:31" ht="12.6" hidden="1" customHeight="1" x14ac:dyDescent="0.2">
      <c r="A2566" s="26" t="s">
        <v>1316</v>
      </c>
      <c r="B2566" s="19"/>
      <c r="C2566" s="19"/>
      <c r="D2566" s="20"/>
      <c r="E2566" s="21"/>
      <c r="F2566" s="22"/>
      <c r="G2566" s="21"/>
      <c r="H2566" s="22"/>
      <c r="I2566" s="20">
        <v>20</v>
      </c>
      <c r="J2566" s="20">
        <v>41</v>
      </c>
      <c r="K2566" s="20"/>
      <c r="L2566" s="20"/>
      <c r="M2566" s="20">
        <v>32</v>
      </c>
      <c r="N2566" s="20">
        <v>15</v>
      </c>
      <c r="O2566" s="20">
        <v>108</v>
      </c>
      <c r="P2566" s="23" t="str">
        <f>VLOOKUP(A2566,'ИЗ ОСНОВЫ НОМЕНКЛАТУР'!D:E,2,0)</f>
        <v>Аксессуары для столешниц</v>
      </c>
      <c r="Q2566" s="23" t="str">
        <f>VLOOKUP(A2566,'ИЗ ОСНОВЫ НОМЕНКЛАТУР'!D:F,3,0)</f>
        <v>Плинтус пластиковый 4,2м</v>
      </c>
      <c r="R2566" s="40">
        <f>VLOOKUP(A:A,'ИЗ ОСНОВЫ НОМЕНКЛАТУР'!D:G,4,0)</f>
        <v>2574.5959315589353</v>
      </c>
      <c r="S2566" s="12" t="str">
        <f>VLOOKUP(A:A,'ИЗ ОСНОВЫ НОМЕНКЛАТУР'!D:H,5,0)</f>
        <v>B</v>
      </c>
      <c r="T2566" s="44">
        <f t="shared" si="471"/>
        <v>0</v>
      </c>
      <c r="U2566" s="44">
        <f t="shared" si="472"/>
        <v>0</v>
      </c>
      <c r="V2566" s="44">
        <f t="shared" si="473"/>
        <v>0</v>
      </c>
      <c r="W2566" s="44">
        <f t="shared" si="474"/>
        <v>0</v>
      </c>
      <c r="X2566" s="44">
        <f t="shared" si="475"/>
        <v>0</v>
      </c>
      <c r="Y2566" s="44">
        <f t="shared" si="476"/>
        <v>51491.918631178705</v>
      </c>
      <c r="Z2566" s="44">
        <f t="shared" si="477"/>
        <v>105558.43319391634</v>
      </c>
      <c r="AA2566" s="44">
        <f t="shared" si="478"/>
        <v>0</v>
      </c>
      <c r="AB2566" s="44">
        <f t="shared" si="479"/>
        <v>0</v>
      </c>
      <c r="AC2566" s="44">
        <f t="shared" si="480"/>
        <v>82387.069809885928</v>
      </c>
      <c r="AD2566" s="44">
        <f t="shared" si="481"/>
        <v>38618.938973384029</v>
      </c>
      <c r="AE2566" s="12">
        <f t="shared" si="482"/>
        <v>278056.36060836498</v>
      </c>
    </row>
    <row r="2567" spans="1:31" ht="12.6" hidden="1" customHeight="1" x14ac:dyDescent="0.2">
      <c r="A2567" s="26" t="s">
        <v>1336</v>
      </c>
      <c r="B2567" s="19"/>
      <c r="C2567" s="19"/>
      <c r="D2567" s="20"/>
      <c r="E2567" s="21"/>
      <c r="F2567" s="22"/>
      <c r="G2567" s="21"/>
      <c r="H2567" s="22"/>
      <c r="I2567" s="20"/>
      <c r="J2567" s="20">
        <v>50</v>
      </c>
      <c r="K2567" s="20">
        <v>60</v>
      </c>
      <c r="L2567" s="20"/>
      <c r="M2567" s="20">
        <v>15</v>
      </c>
      <c r="N2567" s="20">
        <v>14</v>
      </c>
      <c r="O2567" s="20">
        <v>139</v>
      </c>
      <c r="P2567" s="23" t="str">
        <f>VLOOKUP(A2567,'ИЗ ОСНОВЫ НОМЕНКЛАТУР'!D:E,2,0)</f>
        <v>Аксессуары для столешниц</v>
      </c>
      <c r="Q2567" s="23" t="str">
        <f>VLOOKUP(A2567,'ИЗ ОСНОВЫ НОМЕНКЛАТУР'!D:F,3,0)</f>
        <v>Плинтус пластиковый 4,2м</v>
      </c>
      <c r="R2567" s="40">
        <f>VLOOKUP(A:A,'ИЗ ОСНОВЫ НОМЕНКЛАТУР'!D:G,4,0)</f>
        <v>1599.4929999999999</v>
      </c>
      <c r="S2567" s="12" t="str">
        <f>VLOOKUP(A:A,'ИЗ ОСНОВЫ НОМЕНКЛАТУР'!D:H,5,0)</f>
        <v>C</v>
      </c>
      <c r="T2567" s="44">
        <f t="shared" si="471"/>
        <v>0</v>
      </c>
      <c r="U2567" s="44">
        <f t="shared" si="472"/>
        <v>0</v>
      </c>
      <c r="V2567" s="44">
        <f t="shared" si="473"/>
        <v>0</v>
      </c>
      <c r="W2567" s="44">
        <f t="shared" si="474"/>
        <v>0</v>
      </c>
      <c r="X2567" s="44">
        <f t="shared" si="475"/>
        <v>0</v>
      </c>
      <c r="Y2567" s="44">
        <f t="shared" si="476"/>
        <v>0</v>
      </c>
      <c r="Z2567" s="44">
        <f t="shared" si="477"/>
        <v>79974.649999999994</v>
      </c>
      <c r="AA2567" s="44">
        <f t="shared" si="478"/>
        <v>95969.58</v>
      </c>
      <c r="AB2567" s="44">
        <f t="shared" si="479"/>
        <v>0</v>
      </c>
      <c r="AC2567" s="44">
        <f t="shared" si="480"/>
        <v>23992.395</v>
      </c>
      <c r="AD2567" s="44">
        <f t="shared" si="481"/>
        <v>22392.901999999998</v>
      </c>
      <c r="AE2567" s="12">
        <f t="shared" si="482"/>
        <v>222329.52699999997</v>
      </c>
    </row>
    <row r="2568" spans="1:31" ht="12.6" hidden="1" customHeight="1" x14ac:dyDescent="0.2">
      <c r="A2568" s="26" t="s">
        <v>1344</v>
      </c>
      <c r="B2568" s="19"/>
      <c r="C2568" s="19"/>
      <c r="D2568" s="20"/>
      <c r="E2568" s="21"/>
      <c r="F2568" s="22"/>
      <c r="G2568" s="21"/>
      <c r="H2568" s="22"/>
      <c r="I2568" s="20"/>
      <c r="J2568" s="20">
        <v>32</v>
      </c>
      <c r="K2568" s="20"/>
      <c r="L2568" s="20"/>
      <c r="M2568" s="20"/>
      <c r="N2568" s="20">
        <v>9</v>
      </c>
      <c r="O2568" s="20">
        <v>41</v>
      </c>
      <c r="P2568" s="23" t="str">
        <f>VLOOKUP(A2568,'ИЗ ОСНОВЫ НОМЕНКЛАТУР'!D:E,2,0)</f>
        <v>Аксессуары для столешниц</v>
      </c>
      <c r="Q2568" s="23" t="str">
        <f>VLOOKUP(A2568,'ИЗ ОСНОВЫ НОМЕНКЛАТУР'!D:F,3,0)</f>
        <v>Плинтус пластиковый 4,2м</v>
      </c>
      <c r="R2568" s="40">
        <f>VLOOKUP(A:A,'ИЗ ОСНОВЫ НОМЕНКЛАТУР'!D:G,4,0)</f>
        <v>1658.629411764706</v>
      </c>
      <c r="S2568" s="12" t="str">
        <f>VLOOKUP(A:A,'ИЗ ОСНОВЫ НОМЕНКЛАТУР'!D:H,5,0)</f>
        <v>C</v>
      </c>
      <c r="T2568" s="44">
        <f t="shared" si="471"/>
        <v>0</v>
      </c>
      <c r="U2568" s="44">
        <f t="shared" si="472"/>
        <v>0</v>
      </c>
      <c r="V2568" s="44">
        <f t="shared" si="473"/>
        <v>0</v>
      </c>
      <c r="W2568" s="44">
        <f t="shared" si="474"/>
        <v>0</v>
      </c>
      <c r="X2568" s="44">
        <f t="shared" si="475"/>
        <v>0</v>
      </c>
      <c r="Y2568" s="44">
        <f t="shared" si="476"/>
        <v>0</v>
      </c>
      <c r="Z2568" s="44">
        <f t="shared" si="477"/>
        <v>53076.141176470592</v>
      </c>
      <c r="AA2568" s="44">
        <f t="shared" si="478"/>
        <v>0</v>
      </c>
      <c r="AB2568" s="44">
        <f t="shared" si="479"/>
        <v>0</v>
      </c>
      <c r="AC2568" s="44">
        <f t="shared" si="480"/>
        <v>0</v>
      </c>
      <c r="AD2568" s="44">
        <f t="shared" si="481"/>
        <v>14927.664705882355</v>
      </c>
      <c r="AE2568" s="12">
        <f t="shared" si="482"/>
        <v>68003.805882352943</v>
      </c>
    </row>
    <row r="2569" spans="1:31" ht="12.6" hidden="1" customHeight="1" x14ac:dyDescent="0.2">
      <c r="A2569" s="26" t="s">
        <v>1330</v>
      </c>
      <c r="B2569" s="19"/>
      <c r="C2569" s="19"/>
      <c r="D2569" s="20"/>
      <c r="E2569" s="21"/>
      <c r="F2569" s="22"/>
      <c r="G2569" s="21"/>
      <c r="H2569" s="22"/>
      <c r="I2569" s="20"/>
      <c r="J2569" s="20">
        <v>55</v>
      </c>
      <c r="K2569" s="20"/>
      <c r="L2569" s="20"/>
      <c r="M2569" s="20"/>
      <c r="N2569" s="20"/>
      <c r="O2569" s="20">
        <v>55</v>
      </c>
      <c r="P2569" s="23" t="str">
        <f>VLOOKUP(A2569,'ИЗ ОСНОВЫ НОМЕНКЛАТУР'!D:E,2,0)</f>
        <v>Аксессуары для столешниц</v>
      </c>
      <c r="Q2569" s="23" t="str">
        <f>VLOOKUP(A2569,'ИЗ ОСНОВЫ НОМЕНКЛАТУР'!D:F,3,0)</f>
        <v>Плинтус пластиковый 4,2м</v>
      </c>
      <c r="R2569" s="40">
        <f>VLOOKUP(A:A,'ИЗ ОСНОВЫ НОМЕНКЛАТУР'!D:G,4,0)</f>
        <v>1603.6723684210526</v>
      </c>
      <c r="S2569" s="12" t="str">
        <f>VLOOKUP(A:A,'ИЗ ОСНОВЫ НОМЕНКЛАТУР'!D:H,5,0)</f>
        <v>C</v>
      </c>
      <c r="T2569" s="44">
        <f t="shared" ref="T2569:T2632" si="483">$R2569*D2569</f>
        <v>0</v>
      </c>
      <c r="U2569" s="44">
        <f t="shared" ref="U2569:U2632" si="484">$R2569*E2569</f>
        <v>0</v>
      </c>
      <c r="V2569" s="44">
        <f t="shared" ref="V2569:V2632" si="485">$R2569*F2569</f>
        <v>0</v>
      </c>
      <c r="W2569" s="44">
        <f t="shared" ref="W2569:W2632" si="486">$R2569*G2569</f>
        <v>0</v>
      </c>
      <c r="X2569" s="44">
        <f t="shared" ref="X2569:X2632" si="487">$R2569*H2569</f>
        <v>0</v>
      </c>
      <c r="Y2569" s="44">
        <f t="shared" ref="Y2569:Y2632" si="488">$R2569*I2569</f>
        <v>0</v>
      </c>
      <c r="Z2569" s="44">
        <f t="shared" ref="Z2569:Z2632" si="489">$R2569*J2569</f>
        <v>88201.980263157893</v>
      </c>
      <c r="AA2569" s="44">
        <f t="shared" ref="AA2569:AA2632" si="490">$R2569*K2569</f>
        <v>0</v>
      </c>
      <c r="AB2569" s="44">
        <f t="shared" ref="AB2569:AB2632" si="491">$R2569*L2569</f>
        <v>0</v>
      </c>
      <c r="AC2569" s="44">
        <f t="shared" ref="AC2569:AC2632" si="492">$R2569*M2569</f>
        <v>0</v>
      </c>
      <c r="AD2569" s="44">
        <f t="shared" ref="AD2569:AD2632" si="493">$R2569*N2569</f>
        <v>0</v>
      </c>
      <c r="AE2569" s="12">
        <f t="shared" ref="AE2569:AE2632" si="494">SUM(T2569:AD2569)</f>
        <v>88201.980263157893</v>
      </c>
    </row>
    <row r="2570" spans="1:31" ht="12.6" hidden="1" customHeight="1" x14ac:dyDescent="0.2">
      <c r="A2570" s="26" t="s">
        <v>1327</v>
      </c>
      <c r="B2570" s="19"/>
      <c r="C2570" s="19"/>
      <c r="D2570" s="20"/>
      <c r="E2570" s="21"/>
      <c r="F2570" s="22"/>
      <c r="G2570" s="21"/>
      <c r="H2570" s="22"/>
      <c r="I2570" s="20"/>
      <c r="J2570" s="20">
        <v>29</v>
      </c>
      <c r="K2570" s="20"/>
      <c r="L2570" s="20"/>
      <c r="M2570" s="20">
        <v>2</v>
      </c>
      <c r="N2570" s="20"/>
      <c r="O2570" s="20">
        <v>31</v>
      </c>
      <c r="P2570" s="23" t="str">
        <f>VLOOKUP(A2570,'ИЗ ОСНОВЫ НОМЕНКЛАТУР'!D:E,2,0)</f>
        <v>Аксессуары для столешниц</v>
      </c>
      <c r="Q2570" s="23" t="str">
        <f>VLOOKUP(A2570,'ИЗ ОСНОВЫ НОМЕНКЛАТУР'!D:F,3,0)</f>
        <v>Плинтус пластиковый 4,2м</v>
      </c>
      <c r="R2570" s="40">
        <f>VLOOKUP(A:A,'ИЗ ОСНОВЫ НОМЕНКЛАТУР'!D:G,4,0)</f>
        <v>1610.4940624999999</v>
      </c>
      <c r="S2570" s="12" t="str">
        <f>VLOOKUP(A:A,'ИЗ ОСНОВЫ НОМЕНКЛАТУР'!D:H,5,0)</f>
        <v>C</v>
      </c>
      <c r="T2570" s="44">
        <f t="shared" si="483"/>
        <v>0</v>
      </c>
      <c r="U2570" s="44">
        <f t="shared" si="484"/>
        <v>0</v>
      </c>
      <c r="V2570" s="44">
        <f t="shared" si="485"/>
        <v>0</v>
      </c>
      <c r="W2570" s="44">
        <f t="shared" si="486"/>
        <v>0</v>
      </c>
      <c r="X2570" s="44">
        <f t="shared" si="487"/>
        <v>0</v>
      </c>
      <c r="Y2570" s="44">
        <f t="shared" si="488"/>
        <v>0</v>
      </c>
      <c r="Z2570" s="44">
        <f t="shared" si="489"/>
        <v>46704.3278125</v>
      </c>
      <c r="AA2570" s="44">
        <f t="shared" si="490"/>
        <v>0</v>
      </c>
      <c r="AB2570" s="44">
        <f t="shared" si="491"/>
        <v>0</v>
      </c>
      <c r="AC2570" s="44">
        <f t="shared" si="492"/>
        <v>3220.9881249999999</v>
      </c>
      <c r="AD2570" s="44">
        <f t="shared" si="493"/>
        <v>0</v>
      </c>
      <c r="AE2570" s="12">
        <f t="shared" si="494"/>
        <v>49925.315937499996</v>
      </c>
    </row>
    <row r="2571" spans="1:31" ht="12.6" hidden="1" customHeight="1" x14ac:dyDescent="0.2">
      <c r="A2571" s="26" t="s">
        <v>1302</v>
      </c>
      <c r="B2571" s="19"/>
      <c r="C2571" s="19"/>
      <c r="D2571" s="20">
        <v>20</v>
      </c>
      <c r="E2571" s="20">
        <v>2</v>
      </c>
      <c r="F2571" s="20"/>
      <c r="G2571" s="21"/>
      <c r="H2571" s="22"/>
      <c r="I2571" s="20">
        <v>2532</v>
      </c>
      <c r="J2571" s="20">
        <v>104</v>
      </c>
      <c r="K2571" s="20">
        <v>136</v>
      </c>
      <c r="L2571" s="20"/>
      <c r="M2571" s="20">
        <v>143</v>
      </c>
      <c r="N2571" s="20">
        <v>9</v>
      </c>
      <c r="O2571" s="20">
        <v>2946</v>
      </c>
      <c r="P2571" s="23" t="str">
        <f>VLOOKUP(A2571,'ИЗ ОСНОВЫ НОМЕНКЛАТУР'!D:E,2,0)</f>
        <v>Аксессуары для столешниц</v>
      </c>
      <c r="Q2571" s="23" t="str">
        <f>VLOOKUP(A2571,'ИЗ ОСНОВЫ НОМЕНКЛАТУР'!D:F,3,0)</f>
        <v>Плинтус пластиковый 4,2м</v>
      </c>
      <c r="R2571" s="40">
        <f>VLOOKUP(A:A,'ИЗ ОСНОВЫ НОМЕНКЛАТУР'!D:G,4,0)</f>
        <v>3311.1614612452349</v>
      </c>
      <c r="S2571" s="12" t="str">
        <f>VLOOKUP(A:A,'ИЗ ОСНОВЫ НОМЕНКЛАТУР'!D:H,5,0)</f>
        <v>A</v>
      </c>
      <c r="T2571" s="44">
        <f t="shared" si="483"/>
        <v>66223.229224904702</v>
      </c>
      <c r="U2571" s="44">
        <f t="shared" si="484"/>
        <v>6622.3229224904699</v>
      </c>
      <c r="V2571" s="44">
        <f t="shared" si="485"/>
        <v>0</v>
      </c>
      <c r="W2571" s="44">
        <f t="shared" si="486"/>
        <v>0</v>
      </c>
      <c r="X2571" s="44">
        <f t="shared" si="487"/>
        <v>0</v>
      </c>
      <c r="Y2571" s="44">
        <f t="shared" si="488"/>
        <v>8383860.8198729353</v>
      </c>
      <c r="Z2571" s="44">
        <f t="shared" si="489"/>
        <v>344360.79196950444</v>
      </c>
      <c r="AA2571" s="44">
        <f t="shared" si="490"/>
        <v>450317.95872935193</v>
      </c>
      <c r="AB2571" s="44">
        <f t="shared" si="491"/>
        <v>0</v>
      </c>
      <c r="AC2571" s="44">
        <f t="shared" si="492"/>
        <v>473496.08895806858</v>
      </c>
      <c r="AD2571" s="44">
        <f t="shared" si="493"/>
        <v>29800.453151207115</v>
      </c>
      <c r="AE2571" s="12">
        <f t="shared" si="494"/>
        <v>9754681.6648284625</v>
      </c>
    </row>
    <row r="2572" spans="1:31" ht="12.6" hidden="1" customHeight="1" x14ac:dyDescent="0.2">
      <c r="A2572" s="26" t="s">
        <v>1351</v>
      </c>
      <c r="B2572" s="19"/>
      <c r="C2572" s="19"/>
      <c r="D2572" s="20"/>
      <c r="E2572" s="21"/>
      <c r="F2572" s="22"/>
      <c r="G2572" s="21"/>
      <c r="H2572" s="22"/>
      <c r="I2572" s="20">
        <v>192</v>
      </c>
      <c r="J2572" s="20">
        <v>60</v>
      </c>
      <c r="K2572" s="20">
        <v>214</v>
      </c>
      <c r="L2572" s="20"/>
      <c r="M2572" s="20"/>
      <c r="N2572" s="20">
        <v>21</v>
      </c>
      <c r="O2572" s="20">
        <v>487</v>
      </c>
      <c r="P2572" s="23" t="str">
        <f>VLOOKUP(A2572,'ИЗ ОСНОВЫ НОМЕНКЛАТУР'!D:E,2,0)</f>
        <v>Аксессуары для столешниц</v>
      </c>
      <c r="Q2572" s="23" t="str">
        <f>VLOOKUP(A2572,'ИЗ ОСНОВЫ НОМЕНКЛАТУР'!D:F,3,0)</f>
        <v>Плинтус пластиковый 4,2м</v>
      </c>
      <c r="R2572" s="40">
        <f>VLOOKUP(A:A,'ИЗ ОСНОВЫ НОМЕНКЛАТУР'!D:G,4,0)</f>
        <v>3078.52</v>
      </c>
      <c r="S2572" s="12" t="str">
        <f>VLOOKUP(A:A,'ИЗ ОСНОВЫ НОМЕНКЛАТУР'!D:H,5,0)</f>
        <v>C</v>
      </c>
      <c r="T2572" s="44">
        <f t="shared" si="483"/>
        <v>0</v>
      </c>
      <c r="U2572" s="44">
        <f t="shared" si="484"/>
        <v>0</v>
      </c>
      <c r="V2572" s="44">
        <f t="shared" si="485"/>
        <v>0</v>
      </c>
      <c r="W2572" s="44">
        <f t="shared" si="486"/>
        <v>0</v>
      </c>
      <c r="X2572" s="44">
        <f t="shared" si="487"/>
        <v>0</v>
      </c>
      <c r="Y2572" s="44">
        <f t="shared" si="488"/>
        <v>591075.83999999997</v>
      </c>
      <c r="Z2572" s="44">
        <f t="shared" si="489"/>
        <v>184711.2</v>
      </c>
      <c r="AA2572" s="44">
        <f t="shared" si="490"/>
        <v>658803.28</v>
      </c>
      <c r="AB2572" s="44">
        <f t="shared" si="491"/>
        <v>0</v>
      </c>
      <c r="AC2572" s="44">
        <f t="shared" si="492"/>
        <v>0</v>
      </c>
      <c r="AD2572" s="44">
        <f t="shared" si="493"/>
        <v>64648.92</v>
      </c>
      <c r="AE2572" s="12">
        <f t="shared" si="494"/>
        <v>1499239.24</v>
      </c>
    </row>
    <row r="2573" spans="1:31" ht="12.6" hidden="1" customHeight="1" x14ac:dyDescent="0.2">
      <c r="A2573" s="26" t="s">
        <v>1314</v>
      </c>
      <c r="B2573" s="19"/>
      <c r="C2573" s="19"/>
      <c r="D2573" s="20"/>
      <c r="E2573" s="20">
        <v>1</v>
      </c>
      <c r="F2573" s="20"/>
      <c r="G2573" s="21"/>
      <c r="H2573" s="22"/>
      <c r="I2573" s="20">
        <v>1392</v>
      </c>
      <c r="J2573" s="20">
        <v>91</v>
      </c>
      <c r="K2573" s="20">
        <v>120</v>
      </c>
      <c r="L2573" s="20"/>
      <c r="M2573" s="20">
        <v>131</v>
      </c>
      <c r="N2573" s="20">
        <v>26</v>
      </c>
      <c r="O2573" s="20">
        <v>1761</v>
      </c>
      <c r="P2573" s="23" t="str">
        <f>VLOOKUP(A2573,'ИЗ ОСНОВЫ НОМЕНКЛАТУР'!D:E,2,0)</f>
        <v>Аксессуары для столешниц</v>
      </c>
      <c r="Q2573" s="23" t="str">
        <f>VLOOKUP(A2573,'ИЗ ОСНОВЫ НОМЕНКЛАТУР'!D:F,3,0)</f>
        <v>Плинтус пластиковый 4,2м</v>
      </c>
      <c r="R2573" s="40">
        <f>VLOOKUP(A:A,'ИЗ ОСНОВЫ НОМЕНКЛАТУР'!D:G,4,0)</f>
        <v>3447.7815037593987</v>
      </c>
      <c r="S2573" s="12" t="str">
        <f>VLOOKUP(A:A,'ИЗ ОСНОВЫ НОМЕНКЛАТУР'!D:H,5,0)</f>
        <v>B</v>
      </c>
      <c r="T2573" s="44">
        <f t="shared" si="483"/>
        <v>0</v>
      </c>
      <c r="U2573" s="44">
        <f t="shared" si="484"/>
        <v>3447.7815037593987</v>
      </c>
      <c r="V2573" s="44">
        <f t="shared" si="485"/>
        <v>0</v>
      </c>
      <c r="W2573" s="44">
        <f t="shared" si="486"/>
        <v>0</v>
      </c>
      <c r="X2573" s="44">
        <f t="shared" si="487"/>
        <v>0</v>
      </c>
      <c r="Y2573" s="44">
        <f t="shared" si="488"/>
        <v>4799311.8532330832</v>
      </c>
      <c r="Z2573" s="44">
        <f t="shared" si="489"/>
        <v>313748.11684210529</v>
      </c>
      <c r="AA2573" s="44">
        <f t="shared" si="490"/>
        <v>413733.78045112785</v>
      </c>
      <c r="AB2573" s="44">
        <f t="shared" si="491"/>
        <v>0</v>
      </c>
      <c r="AC2573" s="44">
        <f t="shared" si="492"/>
        <v>451659.37699248124</v>
      </c>
      <c r="AD2573" s="44">
        <f t="shared" si="493"/>
        <v>89642.319097744359</v>
      </c>
      <c r="AE2573" s="12">
        <f t="shared" si="494"/>
        <v>6071543.2281203009</v>
      </c>
    </row>
    <row r="2574" spans="1:31" ht="12.6" hidden="1" customHeight="1" x14ac:dyDescent="0.2">
      <c r="A2574" s="26" t="s">
        <v>1333</v>
      </c>
      <c r="B2574" s="19"/>
      <c r="C2574" s="19"/>
      <c r="D2574" s="20">
        <v>75</v>
      </c>
      <c r="E2574" s="20">
        <v>3</v>
      </c>
      <c r="F2574" s="20"/>
      <c r="G2574" s="21"/>
      <c r="H2574" s="22"/>
      <c r="I2574" s="20"/>
      <c r="J2574" s="20">
        <v>40</v>
      </c>
      <c r="K2574" s="20"/>
      <c r="L2574" s="20"/>
      <c r="M2574" s="20"/>
      <c r="N2574" s="20"/>
      <c r="O2574" s="20">
        <v>118</v>
      </c>
      <c r="P2574" s="23" t="str">
        <f>VLOOKUP(A2574,'ИЗ ОСНОВЫ НОМЕНКЛАТУР'!D:E,2,0)</f>
        <v>Аксессуары для столешниц</v>
      </c>
      <c r="Q2574" s="23" t="str">
        <f>VLOOKUP(A2574,'ИЗ ОСНОВЫ НОМЕНКЛАТУР'!D:F,3,0)</f>
        <v>Плинтус пластиковый 4,2м</v>
      </c>
      <c r="R2574" s="40">
        <f>VLOOKUP(A:A,'ИЗ ОСНОВЫ НОМЕНКЛАТУР'!D:G,4,0)</f>
        <v>2214.0123456790125</v>
      </c>
      <c r="S2574" s="12" t="str">
        <f>VLOOKUP(A:A,'ИЗ ОСНОВЫ НОМЕНКЛАТУР'!D:H,5,0)</f>
        <v>C</v>
      </c>
      <c r="T2574" s="44">
        <f t="shared" si="483"/>
        <v>166050.92592592593</v>
      </c>
      <c r="U2574" s="44">
        <f t="shared" si="484"/>
        <v>6642.0370370370374</v>
      </c>
      <c r="V2574" s="44">
        <f t="shared" si="485"/>
        <v>0</v>
      </c>
      <c r="W2574" s="44">
        <f t="shared" si="486"/>
        <v>0</v>
      </c>
      <c r="X2574" s="44">
        <f t="shared" si="487"/>
        <v>0</v>
      </c>
      <c r="Y2574" s="44">
        <f t="shared" si="488"/>
        <v>0</v>
      </c>
      <c r="Z2574" s="44">
        <f t="shared" si="489"/>
        <v>88560.493827160506</v>
      </c>
      <c r="AA2574" s="44">
        <f t="shared" si="490"/>
        <v>0</v>
      </c>
      <c r="AB2574" s="44">
        <f t="shared" si="491"/>
        <v>0</v>
      </c>
      <c r="AC2574" s="44">
        <f t="shared" si="492"/>
        <v>0</v>
      </c>
      <c r="AD2574" s="44">
        <f t="shared" si="493"/>
        <v>0</v>
      </c>
      <c r="AE2574" s="12">
        <f t="shared" si="494"/>
        <v>261253.45679012348</v>
      </c>
    </row>
    <row r="2575" spans="1:31" ht="12.6" hidden="1" customHeight="1" x14ac:dyDescent="0.2">
      <c r="A2575" s="26" t="s">
        <v>4728</v>
      </c>
      <c r="B2575" s="19"/>
      <c r="C2575" s="19"/>
      <c r="D2575" s="20"/>
      <c r="E2575" s="21"/>
      <c r="F2575" s="22"/>
      <c r="G2575" s="21"/>
      <c r="H2575" s="22"/>
      <c r="I2575" s="20"/>
      <c r="J2575" s="20">
        <v>84</v>
      </c>
      <c r="K2575" s="20"/>
      <c r="L2575" s="20"/>
      <c r="M2575" s="20"/>
      <c r="N2575" s="20"/>
      <c r="O2575" s="20">
        <v>84</v>
      </c>
      <c r="P2575" s="23" t="str">
        <f>VLOOKUP(A2575,'ИЗ ОСНОВЫ НОМЕНКЛАТУР'!D:E,2,0)</f>
        <v>Аксессуары для столешниц</v>
      </c>
      <c r="Q2575" s="23" t="str">
        <f>VLOOKUP(A2575,'ИЗ ОСНОВЫ НОМЕНКЛАТУР'!D:F,3,0)</f>
        <v>Плинтус пластиковый 4,2м</v>
      </c>
      <c r="R2575" s="40">
        <f>VLOOKUP(A:A,'ИЗ ОСНОВЫ НОМЕНКЛАТУР'!D:G,4,0)</f>
        <v>2126.8452380952381</v>
      </c>
      <c r="S2575" s="12" t="str">
        <f>VLOOKUP(A:A,'ИЗ ОСНОВЫ НОМЕНКЛАТУР'!D:H,5,0)</f>
        <v>C</v>
      </c>
      <c r="T2575" s="44">
        <f t="shared" si="483"/>
        <v>0</v>
      </c>
      <c r="U2575" s="44">
        <f t="shared" si="484"/>
        <v>0</v>
      </c>
      <c r="V2575" s="44">
        <f t="shared" si="485"/>
        <v>0</v>
      </c>
      <c r="W2575" s="44">
        <f t="shared" si="486"/>
        <v>0</v>
      </c>
      <c r="X2575" s="44">
        <f t="shared" si="487"/>
        <v>0</v>
      </c>
      <c r="Y2575" s="44">
        <f t="shared" si="488"/>
        <v>0</v>
      </c>
      <c r="Z2575" s="44">
        <f t="shared" si="489"/>
        <v>178655</v>
      </c>
      <c r="AA2575" s="44">
        <f t="shared" si="490"/>
        <v>0</v>
      </c>
      <c r="AB2575" s="44">
        <f t="shared" si="491"/>
        <v>0</v>
      </c>
      <c r="AC2575" s="44">
        <f t="shared" si="492"/>
        <v>0</v>
      </c>
      <c r="AD2575" s="44">
        <f t="shared" si="493"/>
        <v>0</v>
      </c>
      <c r="AE2575" s="12">
        <f t="shared" si="494"/>
        <v>178655</v>
      </c>
    </row>
    <row r="2576" spans="1:31" ht="12.6" hidden="1" customHeight="1" x14ac:dyDescent="0.2">
      <c r="A2576" s="26" t="s">
        <v>1335</v>
      </c>
      <c r="B2576" s="19"/>
      <c r="C2576" s="19"/>
      <c r="D2576" s="20">
        <v>35</v>
      </c>
      <c r="E2576" s="20">
        <v>5</v>
      </c>
      <c r="F2576" s="20"/>
      <c r="G2576" s="21"/>
      <c r="H2576" s="22"/>
      <c r="I2576" s="20"/>
      <c r="J2576" s="20">
        <v>38</v>
      </c>
      <c r="K2576" s="20"/>
      <c r="L2576" s="20"/>
      <c r="M2576" s="20"/>
      <c r="N2576" s="20"/>
      <c r="O2576" s="20">
        <v>78</v>
      </c>
      <c r="P2576" s="23" t="str">
        <f>VLOOKUP(A2576,'ИЗ ОСНОВЫ НОМЕНКЛАТУР'!D:E,2,0)</f>
        <v>Аксессуары для столешниц</v>
      </c>
      <c r="Q2576" s="23" t="str">
        <f>VLOOKUP(A2576,'ИЗ ОСНОВЫ НОМЕНКЛАТУР'!D:F,3,0)</f>
        <v>Плинтус пластиковый 4,2м</v>
      </c>
      <c r="R2576" s="40">
        <f>VLOOKUP(A:A,'ИЗ ОСНОВЫ НОМЕНКЛАТУР'!D:G,4,0)</f>
        <v>2127.4058536585367</v>
      </c>
      <c r="S2576" s="12" t="str">
        <f>VLOOKUP(A:A,'ИЗ ОСНОВЫ НОМЕНКЛАТУР'!D:H,5,0)</f>
        <v>C</v>
      </c>
      <c r="T2576" s="44">
        <f t="shared" si="483"/>
        <v>74459.204878048782</v>
      </c>
      <c r="U2576" s="44">
        <f t="shared" si="484"/>
        <v>10637.029268292683</v>
      </c>
      <c r="V2576" s="44">
        <f t="shared" si="485"/>
        <v>0</v>
      </c>
      <c r="W2576" s="44">
        <f t="shared" si="486"/>
        <v>0</v>
      </c>
      <c r="X2576" s="44">
        <f t="shared" si="487"/>
        <v>0</v>
      </c>
      <c r="Y2576" s="44">
        <f t="shared" si="488"/>
        <v>0</v>
      </c>
      <c r="Z2576" s="44">
        <f t="shared" si="489"/>
        <v>80841.422439024391</v>
      </c>
      <c r="AA2576" s="44">
        <f t="shared" si="490"/>
        <v>0</v>
      </c>
      <c r="AB2576" s="44">
        <f t="shared" si="491"/>
        <v>0</v>
      </c>
      <c r="AC2576" s="44">
        <f t="shared" si="492"/>
        <v>0</v>
      </c>
      <c r="AD2576" s="44">
        <f t="shared" si="493"/>
        <v>0</v>
      </c>
      <c r="AE2576" s="12">
        <f t="shared" si="494"/>
        <v>165937.65658536585</v>
      </c>
    </row>
    <row r="2577" spans="1:31" ht="12.6" hidden="1" customHeight="1" x14ac:dyDescent="0.2">
      <c r="A2577" s="26" t="s">
        <v>1332</v>
      </c>
      <c r="B2577" s="19"/>
      <c r="C2577" s="19"/>
      <c r="D2577" s="20">
        <v>75</v>
      </c>
      <c r="E2577" s="20">
        <v>2</v>
      </c>
      <c r="F2577" s="20"/>
      <c r="G2577" s="21"/>
      <c r="H2577" s="22"/>
      <c r="I2577" s="20"/>
      <c r="J2577" s="20">
        <v>79</v>
      </c>
      <c r="K2577" s="20"/>
      <c r="L2577" s="20"/>
      <c r="M2577" s="20"/>
      <c r="N2577" s="20"/>
      <c r="O2577" s="20">
        <v>156</v>
      </c>
      <c r="P2577" s="23" t="str">
        <f>VLOOKUP(A2577,'ИЗ ОСНОВЫ НОМЕНКЛАТУР'!D:E,2,0)</f>
        <v>Аксессуары для столешниц</v>
      </c>
      <c r="Q2577" s="23" t="str">
        <f>VLOOKUP(A2577,'ИЗ ОСНОВЫ НОМЕНКЛАТУР'!D:F,3,0)</f>
        <v>Плинтус пластиковый 4,2м</v>
      </c>
      <c r="R2577" s="40">
        <f>VLOOKUP(A:A,'ИЗ ОСНОВЫ НОМЕНКЛАТУР'!D:G,4,0)</f>
        <v>2195.4858536585366</v>
      </c>
      <c r="S2577" s="12" t="str">
        <f>VLOOKUP(A:A,'ИЗ ОСНОВЫ НОМЕНКЛАТУР'!D:H,5,0)</f>
        <v>C</v>
      </c>
      <c r="T2577" s="44">
        <f t="shared" si="483"/>
        <v>164661.43902439025</v>
      </c>
      <c r="U2577" s="44">
        <f t="shared" si="484"/>
        <v>4390.9717073170732</v>
      </c>
      <c r="V2577" s="44">
        <f t="shared" si="485"/>
        <v>0</v>
      </c>
      <c r="W2577" s="44">
        <f t="shared" si="486"/>
        <v>0</v>
      </c>
      <c r="X2577" s="44">
        <f t="shared" si="487"/>
        <v>0</v>
      </c>
      <c r="Y2577" s="44">
        <f t="shared" si="488"/>
        <v>0</v>
      </c>
      <c r="Z2577" s="44">
        <f t="shared" si="489"/>
        <v>173443.3824390244</v>
      </c>
      <c r="AA2577" s="44">
        <f t="shared" si="490"/>
        <v>0</v>
      </c>
      <c r="AB2577" s="44">
        <f t="shared" si="491"/>
        <v>0</v>
      </c>
      <c r="AC2577" s="44">
        <f t="shared" si="492"/>
        <v>0</v>
      </c>
      <c r="AD2577" s="44">
        <f t="shared" si="493"/>
        <v>0</v>
      </c>
      <c r="AE2577" s="12">
        <f t="shared" si="494"/>
        <v>342495.79317073175</v>
      </c>
    </row>
    <row r="2578" spans="1:31" ht="12.6" hidden="1" customHeight="1" x14ac:dyDescent="0.2">
      <c r="A2578" s="26" t="s">
        <v>1323</v>
      </c>
      <c r="B2578" s="19"/>
      <c r="C2578" s="19"/>
      <c r="D2578" s="20">
        <v>75</v>
      </c>
      <c r="E2578" s="20">
        <v>3</v>
      </c>
      <c r="F2578" s="20"/>
      <c r="G2578" s="21"/>
      <c r="H2578" s="22"/>
      <c r="I2578" s="20"/>
      <c r="J2578" s="20"/>
      <c r="K2578" s="20"/>
      <c r="L2578" s="20"/>
      <c r="M2578" s="20"/>
      <c r="N2578" s="20"/>
      <c r="O2578" s="20">
        <v>78</v>
      </c>
      <c r="P2578" s="23" t="str">
        <f>VLOOKUP(A2578,'ИЗ ОСНОВЫ НОМЕНКЛАТУР'!D:E,2,0)</f>
        <v>Аксессуары для столешниц</v>
      </c>
      <c r="Q2578" s="23" t="str">
        <f>VLOOKUP(A2578,'ИЗ ОСНОВЫ НОМЕНКЛАТУР'!D:F,3,0)</f>
        <v>Плинтус пластиковый 4,2м</v>
      </c>
      <c r="R2578" s="40">
        <f>VLOOKUP(A:A,'ИЗ ОСНОВЫ НОМЕНКЛАТУР'!D:G,4,0)</f>
        <v>2206.0491803278687</v>
      </c>
      <c r="S2578" s="12" t="str">
        <f>VLOOKUP(A:A,'ИЗ ОСНОВЫ НОМЕНКЛАТУР'!D:H,5,0)</f>
        <v>C</v>
      </c>
      <c r="T2578" s="44">
        <f t="shared" si="483"/>
        <v>165453.68852459016</v>
      </c>
      <c r="U2578" s="44">
        <f t="shared" si="484"/>
        <v>6618.1475409836057</v>
      </c>
      <c r="V2578" s="44">
        <f t="shared" si="485"/>
        <v>0</v>
      </c>
      <c r="W2578" s="44">
        <f t="shared" si="486"/>
        <v>0</v>
      </c>
      <c r="X2578" s="44">
        <f t="shared" si="487"/>
        <v>0</v>
      </c>
      <c r="Y2578" s="44">
        <f t="shared" si="488"/>
        <v>0</v>
      </c>
      <c r="Z2578" s="44">
        <f t="shared" si="489"/>
        <v>0</v>
      </c>
      <c r="AA2578" s="44">
        <f t="shared" si="490"/>
        <v>0</v>
      </c>
      <c r="AB2578" s="44">
        <f t="shared" si="491"/>
        <v>0</v>
      </c>
      <c r="AC2578" s="44">
        <f t="shared" si="492"/>
        <v>0</v>
      </c>
      <c r="AD2578" s="44">
        <f t="shared" si="493"/>
        <v>0</v>
      </c>
      <c r="AE2578" s="12">
        <f t="shared" si="494"/>
        <v>172071.83606557376</v>
      </c>
    </row>
    <row r="2579" spans="1:31" ht="12.6" hidden="1" customHeight="1" x14ac:dyDescent="0.2">
      <c r="A2579" s="26" t="s">
        <v>1324</v>
      </c>
      <c r="B2579" s="19"/>
      <c r="C2579" s="19"/>
      <c r="D2579" s="20">
        <v>70</v>
      </c>
      <c r="E2579" s="20">
        <v>6</v>
      </c>
      <c r="F2579" s="20"/>
      <c r="G2579" s="21"/>
      <c r="H2579" s="22"/>
      <c r="I2579" s="20"/>
      <c r="J2579" s="20">
        <v>86</v>
      </c>
      <c r="K2579" s="20"/>
      <c r="L2579" s="20"/>
      <c r="M2579" s="20"/>
      <c r="N2579" s="20"/>
      <c r="O2579" s="20">
        <v>162</v>
      </c>
      <c r="P2579" s="23" t="str">
        <f>VLOOKUP(A2579,'ИЗ ОСНОВЫ НОМЕНКЛАТУР'!D:E,2,0)</f>
        <v>Аксессуары для столешниц</v>
      </c>
      <c r="Q2579" s="23" t="str">
        <f>VLOOKUP(A2579,'ИЗ ОСНОВЫ НОМЕНКЛАТУР'!D:F,3,0)</f>
        <v>Плинтус пластиковый 4,2м</v>
      </c>
      <c r="R2579" s="40">
        <f>VLOOKUP(A:A,'ИЗ ОСНОВЫ НОМЕНКЛАТУР'!D:G,4,0)</f>
        <v>2173.6643965517242</v>
      </c>
      <c r="S2579" s="12" t="str">
        <f>VLOOKUP(A:A,'ИЗ ОСНОВЫ НОМЕНКЛАТУР'!D:H,5,0)</f>
        <v>C</v>
      </c>
      <c r="T2579" s="44">
        <f t="shared" si="483"/>
        <v>152156.50775862069</v>
      </c>
      <c r="U2579" s="44">
        <f t="shared" si="484"/>
        <v>13041.986379310345</v>
      </c>
      <c r="V2579" s="44">
        <f t="shared" si="485"/>
        <v>0</v>
      </c>
      <c r="W2579" s="44">
        <f t="shared" si="486"/>
        <v>0</v>
      </c>
      <c r="X2579" s="44">
        <f t="shared" si="487"/>
        <v>0</v>
      </c>
      <c r="Y2579" s="44">
        <f t="shared" si="488"/>
        <v>0</v>
      </c>
      <c r="Z2579" s="44">
        <f t="shared" si="489"/>
        <v>186935.13810344829</v>
      </c>
      <c r="AA2579" s="44">
        <f t="shared" si="490"/>
        <v>0</v>
      </c>
      <c r="AB2579" s="44">
        <f t="shared" si="491"/>
        <v>0</v>
      </c>
      <c r="AC2579" s="44">
        <f t="shared" si="492"/>
        <v>0</v>
      </c>
      <c r="AD2579" s="44">
        <f t="shared" si="493"/>
        <v>0</v>
      </c>
      <c r="AE2579" s="12">
        <f t="shared" si="494"/>
        <v>352133.63224137935</v>
      </c>
    </row>
    <row r="2580" spans="1:31" ht="12.6" hidden="1" customHeight="1" x14ac:dyDescent="0.2">
      <c r="A2580" s="26" t="s">
        <v>1353</v>
      </c>
      <c r="B2580" s="19"/>
      <c r="C2580" s="19"/>
      <c r="D2580" s="20">
        <v>35</v>
      </c>
      <c r="E2580" s="20">
        <v>5</v>
      </c>
      <c r="F2580" s="20"/>
      <c r="G2580" s="21"/>
      <c r="H2580" s="22"/>
      <c r="I2580" s="20"/>
      <c r="J2580" s="20">
        <v>40</v>
      </c>
      <c r="K2580" s="20"/>
      <c r="L2580" s="20"/>
      <c r="M2580" s="20"/>
      <c r="N2580" s="20"/>
      <c r="O2580" s="20">
        <v>80</v>
      </c>
      <c r="P2580" s="23" t="str">
        <f>VLOOKUP(A2580,'ИЗ ОСНОВЫ НОМЕНКЛАТУР'!D:E,2,0)</f>
        <v>Аксессуары для столешниц</v>
      </c>
      <c r="Q2580" s="23" t="str">
        <f>VLOOKUP(A2580,'ИЗ ОСНОВЫ НОМЕНКЛАТУР'!D:F,3,0)</f>
        <v>Плинтус пластиковый 4,2м</v>
      </c>
      <c r="R2580" s="40">
        <f>VLOOKUP(A:A,'ИЗ ОСНОВЫ НОМЕНКЛАТУР'!D:G,4,0)</f>
        <v>2126.84</v>
      </c>
      <c r="S2580" s="12" t="str">
        <f>VLOOKUP(A:A,'ИЗ ОСНОВЫ НОМЕНКЛАТУР'!D:H,5,0)</f>
        <v>C</v>
      </c>
      <c r="T2580" s="44">
        <f t="shared" si="483"/>
        <v>74439.400000000009</v>
      </c>
      <c r="U2580" s="44">
        <f t="shared" si="484"/>
        <v>10634.2</v>
      </c>
      <c r="V2580" s="44">
        <f t="shared" si="485"/>
        <v>0</v>
      </c>
      <c r="W2580" s="44">
        <f t="shared" si="486"/>
        <v>0</v>
      </c>
      <c r="X2580" s="44">
        <f t="shared" si="487"/>
        <v>0</v>
      </c>
      <c r="Y2580" s="44">
        <f t="shared" si="488"/>
        <v>0</v>
      </c>
      <c r="Z2580" s="44">
        <f t="shared" si="489"/>
        <v>85073.600000000006</v>
      </c>
      <c r="AA2580" s="44">
        <f t="shared" si="490"/>
        <v>0</v>
      </c>
      <c r="AB2580" s="44">
        <f t="shared" si="491"/>
        <v>0</v>
      </c>
      <c r="AC2580" s="44">
        <f t="shared" si="492"/>
        <v>0</v>
      </c>
      <c r="AD2580" s="44">
        <f t="shared" si="493"/>
        <v>0</v>
      </c>
      <c r="AE2580" s="12">
        <f t="shared" si="494"/>
        <v>170147.20000000001</v>
      </c>
    </row>
    <row r="2581" spans="1:31" ht="12.6" hidden="1" customHeight="1" x14ac:dyDescent="0.2">
      <c r="A2581" s="26" t="s">
        <v>1339</v>
      </c>
      <c r="B2581" s="19"/>
      <c r="C2581" s="19"/>
      <c r="D2581" s="20">
        <v>35</v>
      </c>
      <c r="E2581" s="20">
        <v>5</v>
      </c>
      <c r="F2581" s="20"/>
      <c r="G2581" s="21"/>
      <c r="H2581" s="22"/>
      <c r="I2581" s="20"/>
      <c r="J2581" s="20"/>
      <c r="K2581" s="20">
        <v>40</v>
      </c>
      <c r="L2581" s="20"/>
      <c r="M2581" s="20"/>
      <c r="N2581" s="20"/>
      <c r="O2581" s="20">
        <v>80</v>
      </c>
      <c r="P2581" s="23" t="str">
        <f>VLOOKUP(A2581,'ИЗ ОСНОВЫ НОМЕНКЛАТУР'!D:E,2,0)</f>
        <v>Аксессуары для столешниц</v>
      </c>
      <c r="Q2581" s="23" t="str">
        <f>VLOOKUP(A2581,'ИЗ ОСНОВЫ НОМЕНКЛАТУР'!D:F,3,0)</f>
        <v>Плинтус пластиковый 4,2м</v>
      </c>
      <c r="R2581" s="40">
        <f>VLOOKUP(A:A,'ИЗ ОСНОВЫ НОМЕНКЛАТУР'!D:G,4,0)</f>
        <v>2131</v>
      </c>
      <c r="S2581" s="12" t="str">
        <f>VLOOKUP(A:A,'ИЗ ОСНОВЫ НОМЕНКЛАТУР'!D:H,5,0)</f>
        <v>C</v>
      </c>
      <c r="T2581" s="44">
        <f t="shared" si="483"/>
        <v>74585</v>
      </c>
      <c r="U2581" s="44">
        <f t="shared" si="484"/>
        <v>10655</v>
      </c>
      <c r="V2581" s="44">
        <f t="shared" si="485"/>
        <v>0</v>
      </c>
      <c r="W2581" s="44">
        <f t="shared" si="486"/>
        <v>0</v>
      </c>
      <c r="X2581" s="44">
        <f t="shared" si="487"/>
        <v>0</v>
      </c>
      <c r="Y2581" s="44">
        <f t="shared" si="488"/>
        <v>0</v>
      </c>
      <c r="Z2581" s="44">
        <f t="shared" si="489"/>
        <v>0</v>
      </c>
      <c r="AA2581" s="44">
        <f t="shared" si="490"/>
        <v>85240</v>
      </c>
      <c r="AB2581" s="44">
        <f t="shared" si="491"/>
        <v>0</v>
      </c>
      <c r="AC2581" s="44">
        <f t="shared" si="492"/>
        <v>0</v>
      </c>
      <c r="AD2581" s="44">
        <f t="shared" si="493"/>
        <v>0</v>
      </c>
      <c r="AE2581" s="12">
        <f t="shared" si="494"/>
        <v>170480</v>
      </c>
    </row>
    <row r="2582" spans="1:31" ht="12.6" hidden="1" customHeight="1" x14ac:dyDescent="0.2">
      <c r="A2582" s="26" t="s">
        <v>1321</v>
      </c>
      <c r="B2582" s="19"/>
      <c r="C2582" s="19"/>
      <c r="D2582" s="20"/>
      <c r="E2582" s="21"/>
      <c r="F2582" s="22"/>
      <c r="G2582" s="21"/>
      <c r="H2582" s="22"/>
      <c r="I2582" s="20"/>
      <c r="J2582" s="20">
        <v>96</v>
      </c>
      <c r="K2582" s="20">
        <v>240</v>
      </c>
      <c r="L2582" s="20"/>
      <c r="M2582" s="20">
        <v>68</v>
      </c>
      <c r="N2582" s="20">
        <v>19</v>
      </c>
      <c r="O2582" s="20">
        <v>423</v>
      </c>
      <c r="P2582" s="23" t="str">
        <f>VLOOKUP(A2582,'ИЗ ОСНОВЫ НОМЕНКЛАТУР'!D:E,2,0)</f>
        <v>Аксессуары для столешниц</v>
      </c>
      <c r="Q2582" s="23" t="str">
        <f>VLOOKUP(A2582,'ИЗ ОСНОВЫ НОМЕНКЛАТУР'!D:F,3,0)</f>
        <v>Плинтус пластиковый 4,2м</v>
      </c>
      <c r="R2582" s="40">
        <f>VLOOKUP(A:A,'ИЗ ОСНОВЫ НОМЕНКЛАТУР'!D:G,4,0)</f>
        <v>2948.8077868852456</v>
      </c>
      <c r="S2582" s="12" t="str">
        <f>VLOOKUP(A:A,'ИЗ ОСНОВЫ НОМЕНКЛАТУР'!D:H,5,0)</f>
        <v>C</v>
      </c>
      <c r="T2582" s="44">
        <f t="shared" si="483"/>
        <v>0</v>
      </c>
      <c r="U2582" s="44">
        <f t="shared" si="484"/>
        <v>0</v>
      </c>
      <c r="V2582" s="44">
        <f t="shared" si="485"/>
        <v>0</v>
      </c>
      <c r="W2582" s="44">
        <f t="shared" si="486"/>
        <v>0</v>
      </c>
      <c r="X2582" s="44">
        <f t="shared" si="487"/>
        <v>0</v>
      </c>
      <c r="Y2582" s="44">
        <f t="shared" si="488"/>
        <v>0</v>
      </c>
      <c r="Z2582" s="44">
        <f t="shared" si="489"/>
        <v>283085.54754098359</v>
      </c>
      <c r="AA2582" s="44">
        <f t="shared" si="490"/>
        <v>707713.86885245889</v>
      </c>
      <c r="AB2582" s="44">
        <f t="shared" si="491"/>
        <v>0</v>
      </c>
      <c r="AC2582" s="44">
        <f t="shared" si="492"/>
        <v>200518.92950819671</v>
      </c>
      <c r="AD2582" s="44">
        <f t="shared" si="493"/>
        <v>56027.347950819669</v>
      </c>
      <c r="AE2582" s="12">
        <f t="shared" si="494"/>
        <v>1247345.6938524588</v>
      </c>
    </row>
    <row r="2583" spans="1:31" ht="12.6" hidden="1" customHeight="1" x14ac:dyDescent="0.2">
      <c r="A2583" s="26" t="s">
        <v>1311</v>
      </c>
      <c r="B2583" s="19"/>
      <c r="C2583" s="19"/>
      <c r="D2583" s="20"/>
      <c r="E2583" s="21"/>
      <c r="F2583" s="22"/>
      <c r="G2583" s="21"/>
      <c r="H2583" s="22"/>
      <c r="I2583" s="20"/>
      <c r="J2583" s="20">
        <v>29</v>
      </c>
      <c r="K2583" s="20"/>
      <c r="L2583" s="20"/>
      <c r="M2583" s="20">
        <v>25</v>
      </c>
      <c r="N2583" s="20">
        <v>9</v>
      </c>
      <c r="O2583" s="20">
        <v>63</v>
      </c>
      <c r="P2583" s="23" t="str">
        <f>VLOOKUP(A2583,'ИЗ ОСНОВЫ НОМЕНКЛАТУР'!D:E,2,0)</f>
        <v>Аксессуары для столешниц</v>
      </c>
      <c r="Q2583" s="23" t="str">
        <f>VLOOKUP(A2583,'ИЗ ОСНОВЫ НОМЕНКЛАТУР'!D:F,3,0)</f>
        <v>Плинтус пластиковый 4,2м</v>
      </c>
      <c r="R2583" s="40">
        <f>VLOOKUP(A:A,'ИЗ ОСНОВЫ НОМЕНКЛАТУР'!D:G,4,0)</f>
        <v>3364.9490760869567</v>
      </c>
      <c r="S2583" s="12" t="str">
        <f>VLOOKUP(A:A,'ИЗ ОСНОВЫ НОМЕНКЛАТУР'!D:H,5,0)</f>
        <v>B</v>
      </c>
      <c r="T2583" s="44">
        <f t="shared" si="483"/>
        <v>0</v>
      </c>
      <c r="U2583" s="44">
        <f t="shared" si="484"/>
        <v>0</v>
      </c>
      <c r="V2583" s="44">
        <f t="shared" si="485"/>
        <v>0</v>
      </c>
      <c r="W2583" s="44">
        <f t="shared" si="486"/>
        <v>0</v>
      </c>
      <c r="X2583" s="44">
        <f t="shared" si="487"/>
        <v>0</v>
      </c>
      <c r="Y2583" s="44">
        <f t="shared" si="488"/>
        <v>0</v>
      </c>
      <c r="Z2583" s="44">
        <f t="shared" si="489"/>
        <v>97583.523206521742</v>
      </c>
      <c r="AA2583" s="44">
        <f t="shared" si="490"/>
        <v>0</v>
      </c>
      <c r="AB2583" s="44">
        <f t="shared" si="491"/>
        <v>0</v>
      </c>
      <c r="AC2583" s="44">
        <f t="shared" si="492"/>
        <v>84123.726902173919</v>
      </c>
      <c r="AD2583" s="44">
        <f t="shared" si="493"/>
        <v>30284.541684782609</v>
      </c>
      <c r="AE2583" s="12">
        <f t="shared" si="494"/>
        <v>211991.79179347825</v>
      </c>
    </row>
    <row r="2584" spans="1:31" ht="12.6" hidden="1" customHeight="1" x14ac:dyDescent="0.2">
      <c r="A2584" s="26" t="s">
        <v>1328</v>
      </c>
      <c r="B2584" s="19"/>
      <c r="C2584" s="19"/>
      <c r="D2584" s="20"/>
      <c r="E2584" s="21"/>
      <c r="F2584" s="22"/>
      <c r="G2584" s="21"/>
      <c r="H2584" s="22"/>
      <c r="I2584" s="20"/>
      <c r="J2584" s="20">
        <v>1</v>
      </c>
      <c r="K2584" s="20"/>
      <c r="L2584" s="20"/>
      <c r="M2584" s="20">
        <v>66</v>
      </c>
      <c r="N2584" s="20">
        <v>23</v>
      </c>
      <c r="O2584" s="20">
        <v>90</v>
      </c>
      <c r="P2584" s="23" t="str">
        <f>VLOOKUP(A2584,'ИЗ ОСНОВЫ НОМЕНКЛАТУР'!D:E,2,0)</f>
        <v>Аксессуары для столешниц</v>
      </c>
      <c r="Q2584" s="23" t="str">
        <f>VLOOKUP(A2584,'ИЗ ОСНОВЫ НОМЕНКЛАТУР'!D:F,3,0)</f>
        <v>Плинтус пластиковый 4,2м</v>
      </c>
      <c r="R2584" s="40">
        <f>VLOOKUP(A:A,'ИЗ ОСНОВЫ НОМЕНКЛАТУР'!D:G,4,0)</f>
        <v>3787.1748148148149</v>
      </c>
      <c r="S2584" s="12" t="str">
        <f>VLOOKUP(A:A,'ИЗ ОСНОВЫ НОМЕНКЛАТУР'!D:H,5,0)</f>
        <v>C</v>
      </c>
      <c r="T2584" s="44">
        <f t="shared" si="483"/>
        <v>0</v>
      </c>
      <c r="U2584" s="44">
        <f t="shared" si="484"/>
        <v>0</v>
      </c>
      <c r="V2584" s="44">
        <f t="shared" si="485"/>
        <v>0</v>
      </c>
      <c r="W2584" s="44">
        <f t="shared" si="486"/>
        <v>0</v>
      </c>
      <c r="X2584" s="44">
        <f t="shared" si="487"/>
        <v>0</v>
      </c>
      <c r="Y2584" s="44">
        <f t="shared" si="488"/>
        <v>0</v>
      </c>
      <c r="Z2584" s="44">
        <f t="shared" si="489"/>
        <v>3787.1748148148149</v>
      </c>
      <c r="AA2584" s="44">
        <f t="shared" si="490"/>
        <v>0</v>
      </c>
      <c r="AB2584" s="44">
        <f t="shared" si="491"/>
        <v>0</v>
      </c>
      <c r="AC2584" s="44">
        <f t="shared" si="492"/>
        <v>249953.53777777779</v>
      </c>
      <c r="AD2584" s="44">
        <f t="shared" si="493"/>
        <v>87105.020740740743</v>
      </c>
      <c r="AE2584" s="12">
        <f t="shared" si="494"/>
        <v>340845.73333333334</v>
      </c>
    </row>
    <row r="2585" spans="1:31" ht="12.6" hidden="1" customHeight="1" x14ac:dyDescent="0.2">
      <c r="A2585" s="26" t="s">
        <v>1334</v>
      </c>
      <c r="B2585" s="19"/>
      <c r="C2585" s="19"/>
      <c r="D2585" s="20">
        <v>41</v>
      </c>
      <c r="E2585" s="20">
        <v>1</v>
      </c>
      <c r="F2585" s="20"/>
      <c r="G2585" s="21"/>
      <c r="H2585" s="22"/>
      <c r="I2585" s="20">
        <v>144</v>
      </c>
      <c r="J2585" s="20">
        <v>101</v>
      </c>
      <c r="K2585" s="20">
        <v>120</v>
      </c>
      <c r="L2585" s="20"/>
      <c r="M2585" s="20"/>
      <c r="N2585" s="20">
        <v>21</v>
      </c>
      <c r="O2585" s="20">
        <v>428</v>
      </c>
      <c r="P2585" s="23" t="str">
        <f>VLOOKUP(A2585,'ИЗ ОСНОВЫ НОМЕНКЛАТУР'!D:E,2,0)</f>
        <v>Аксессуары для столешниц</v>
      </c>
      <c r="Q2585" s="23" t="str">
        <f>VLOOKUP(A2585,'ИЗ ОСНОВЫ НОМЕНКЛАТУР'!D:F,3,0)</f>
        <v>Плинтус пластиковый 4,2м</v>
      </c>
      <c r="R2585" s="40">
        <f>VLOOKUP(A:A,'ИЗ ОСНОВЫ НОМЕНКЛАТУР'!D:G,4,0)</f>
        <v>1747.9330769230769</v>
      </c>
      <c r="S2585" s="12" t="str">
        <f>VLOOKUP(A:A,'ИЗ ОСНОВЫ НОМЕНКЛАТУР'!D:H,5,0)</f>
        <v>C</v>
      </c>
      <c r="T2585" s="44">
        <f t="shared" si="483"/>
        <v>71665.25615384616</v>
      </c>
      <c r="U2585" s="44">
        <f t="shared" si="484"/>
        <v>1747.9330769230769</v>
      </c>
      <c r="V2585" s="44">
        <f t="shared" si="485"/>
        <v>0</v>
      </c>
      <c r="W2585" s="44">
        <f t="shared" si="486"/>
        <v>0</v>
      </c>
      <c r="X2585" s="44">
        <f t="shared" si="487"/>
        <v>0</v>
      </c>
      <c r="Y2585" s="44">
        <f t="shared" si="488"/>
        <v>251702.36307692307</v>
      </c>
      <c r="Z2585" s="44">
        <f t="shared" si="489"/>
        <v>176541.24076923076</v>
      </c>
      <c r="AA2585" s="44">
        <f t="shared" si="490"/>
        <v>209751.96923076923</v>
      </c>
      <c r="AB2585" s="44">
        <f t="shared" si="491"/>
        <v>0</v>
      </c>
      <c r="AC2585" s="44">
        <f t="shared" si="492"/>
        <v>0</v>
      </c>
      <c r="AD2585" s="44">
        <f t="shared" si="493"/>
        <v>36706.594615384616</v>
      </c>
      <c r="AE2585" s="12">
        <f t="shared" si="494"/>
        <v>748115.35692307691</v>
      </c>
    </row>
    <row r="2586" spans="1:31" ht="12.6" hidden="1" customHeight="1" x14ac:dyDescent="0.2">
      <c r="A2586" s="26" t="s">
        <v>1345</v>
      </c>
      <c r="B2586" s="19"/>
      <c r="C2586" s="19"/>
      <c r="D2586" s="20"/>
      <c r="E2586" s="21"/>
      <c r="F2586" s="22"/>
      <c r="G2586" s="21"/>
      <c r="H2586" s="22"/>
      <c r="I2586" s="20"/>
      <c r="J2586" s="20">
        <v>56</v>
      </c>
      <c r="K2586" s="20"/>
      <c r="L2586" s="20"/>
      <c r="M2586" s="20">
        <v>15</v>
      </c>
      <c r="N2586" s="20"/>
      <c r="O2586" s="20">
        <v>71</v>
      </c>
      <c r="P2586" s="23" t="str">
        <f>VLOOKUP(A2586,'ИЗ ОСНОВЫ НОМЕНКЛАТУР'!D:E,2,0)</f>
        <v>Аксессуары для столешниц</v>
      </c>
      <c r="Q2586" s="23" t="str">
        <f>VLOOKUP(A2586,'ИЗ ОСНОВЫ НОМЕНКЛАТУР'!D:F,3,0)</f>
        <v>Плинтус пластиковый 4,2м</v>
      </c>
      <c r="R2586" s="40">
        <f>VLOOKUP(A:A,'ИЗ ОСНОВЫ НОМЕНКЛАТУР'!D:G,4,0)</f>
        <v>2040.6683333333333</v>
      </c>
      <c r="S2586" s="12" t="str">
        <f>VLOOKUP(A:A,'ИЗ ОСНОВЫ НОМЕНКЛАТУР'!D:H,5,0)</f>
        <v>C</v>
      </c>
      <c r="T2586" s="44">
        <f t="shared" si="483"/>
        <v>0</v>
      </c>
      <c r="U2586" s="44">
        <f t="shared" si="484"/>
        <v>0</v>
      </c>
      <c r="V2586" s="44">
        <f t="shared" si="485"/>
        <v>0</v>
      </c>
      <c r="W2586" s="44">
        <f t="shared" si="486"/>
        <v>0</v>
      </c>
      <c r="X2586" s="44">
        <f t="shared" si="487"/>
        <v>0</v>
      </c>
      <c r="Y2586" s="44">
        <f t="shared" si="488"/>
        <v>0</v>
      </c>
      <c r="Z2586" s="44">
        <f t="shared" si="489"/>
        <v>114277.42666666667</v>
      </c>
      <c r="AA2586" s="44">
        <f t="shared" si="490"/>
        <v>0</v>
      </c>
      <c r="AB2586" s="44">
        <f t="shared" si="491"/>
        <v>0</v>
      </c>
      <c r="AC2586" s="44">
        <f t="shared" si="492"/>
        <v>30610.024999999998</v>
      </c>
      <c r="AD2586" s="44">
        <f t="shared" si="493"/>
        <v>0</v>
      </c>
      <c r="AE2586" s="12">
        <f t="shared" si="494"/>
        <v>144887.45166666666</v>
      </c>
    </row>
    <row r="2587" spans="1:31" ht="12.6" hidden="1" customHeight="1" x14ac:dyDescent="0.2">
      <c r="A2587" s="26" t="s">
        <v>1325</v>
      </c>
      <c r="B2587" s="19"/>
      <c r="C2587" s="19"/>
      <c r="D2587" s="20"/>
      <c r="E2587" s="21"/>
      <c r="F2587" s="22"/>
      <c r="G2587" s="21"/>
      <c r="H2587" s="22"/>
      <c r="I2587" s="20"/>
      <c r="J2587" s="20">
        <v>12</v>
      </c>
      <c r="K2587" s="20"/>
      <c r="L2587" s="20"/>
      <c r="M2587" s="20">
        <v>24</v>
      </c>
      <c r="N2587" s="20"/>
      <c r="O2587" s="20">
        <v>36</v>
      </c>
      <c r="P2587" s="23" t="str">
        <f>VLOOKUP(A2587,'ИЗ ОСНОВЫ НОМЕНКЛАТУР'!D:E,2,0)</f>
        <v>Аксессуары для столешниц</v>
      </c>
      <c r="Q2587" s="23" t="str">
        <f>VLOOKUP(A2587,'ИЗ ОСНОВЫ НОМЕНКЛАТУР'!D:F,3,0)</f>
        <v>Плинтус пластиковый 4,2м</v>
      </c>
      <c r="R2587" s="40">
        <f>VLOOKUP(A:A,'ИЗ ОСНОВЫ НОМЕНКЛАТУР'!D:G,4,0)</f>
        <v>1742.143</v>
      </c>
      <c r="S2587" s="12" t="str">
        <f>VLOOKUP(A:A,'ИЗ ОСНОВЫ НОМЕНКЛАТУР'!D:H,5,0)</f>
        <v>C</v>
      </c>
      <c r="T2587" s="44">
        <f t="shared" si="483"/>
        <v>0</v>
      </c>
      <c r="U2587" s="44">
        <f t="shared" si="484"/>
        <v>0</v>
      </c>
      <c r="V2587" s="44">
        <f t="shared" si="485"/>
        <v>0</v>
      </c>
      <c r="W2587" s="44">
        <f t="shared" si="486"/>
        <v>0</v>
      </c>
      <c r="X2587" s="44">
        <f t="shared" si="487"/>
        <v>0</v>
      </c>
      <c r="Y2587" s="44">
        <f t="shared" si="488"/>
        <v>0</v>
      </c>
      <c r="Z2587" s="44">
        <f t="shared" si="489"/>
        <v>20905.716</v>
      </c>
      <c r="AA2587" s="44">
        <f t="shared" si="490"/>
        <v>0</v>
      </c>
      <c r="AB2587" s="44">
        <f t="shared" si="491"/>
        <v>0</v>
      </c>
      <c r="AC2587" s="44">
        <f t="shared" si="492"/>
        <v>41811.432000000001</v>
      </c>
      <c r="AD2587" s="44">
        <f t="shared" si="493"/>
        <v>0</v>
      </c>
      <c r="AE2587" s="12">
        <f t="shared" si="494"/>
        <v>62717.148000000001</v>
      </c>
    </row>
    <row r="2588" spans="1:31" ht="12.6" hidden="1" customHeight="1" x14ac:dyDescent="0.2">
      <c r="A2588" s="26" t="s">
        <v>1317</v>
      </c>
      <c r="B2588" s="19"/>
      <c r="C2588" s="19"/>
      <c r="D2588" s="20">
        <v>12</v>
      </c>
      <c r="E2588" s="20">
        <v>1</v>
      </c>
      <c r="F2588" s="20"/>
      <c r="G2588" s="21"/>
      <c r="H2588" s="22"/>
      <c r="I2588" s="20">
        <v>360</v>
      </c>
      <c r="J2588" s="20">
        <v>82</v>
      </c>
      <c r="K2588" s="20">
        <v>252</v>
      </c>
      <c r="L2588" s="20"/>
      <c r="M2588" s="20">
        <v>49</v>
      </c>
      <c r="N2588" s="20">
        <v>11</v>
      </c>
      <c r="O2588" s="20">
        <v>767</v>
      </c>
      <c r="P2588" s="23" t="str">
        <f>VLOOKUP(A2588,'ИЗ ОСНОВЫ НОМЕНКЛАТУР'!D:E,2,0)</f>
        <v>Аксессуары для столешниц</v>
      </c>
      <c r="Q2588" s="23" t="str">
        <f>VLOOKUP(A2588,'ИЗ ОСНОВЫ НОМЕНКЛАТУР'!D:F,3,0)</f>
        <v>Плинтус пластиковый 4,2м</v>
      </c>
      <c r="R2588" s="40">
        <f>VLOOKUP(A:A,'ИЗ ОСНОВЫ НОМЕНКЛАТУР'!D:G,4,0)</f>
        <v>2690.2631932773111</v>
      </c>
      <c r="S2588" s="12" t="str">
        <f>VLOOKUP(A:A,'ИЗ ОСНОВЫ НОМЕНКЛАТУР'!D:H,5,0)</f>
        <v>C</v>
      </c>
      <c r="T2588" s="44">
        <f t="shared" si="483"/>
        <v>32283.158319327733</v>
      </c>
      <c r="U2588" s="44">
        <f t="shared" si="484"/>
        <v>2690.2631932773111</v>
      </c>
      <c r="V2588" s="44">
        <f t="shared" si="485"/>
        <v>0</v>
      </c>
      <c r="W2588" s="44">
        <f t="shared" si="486"/>
        <v>0</v>
      </c>
      <c r="X2588" s="44">
        <f t="shared" si="487"/>
        <v>0</v>
      </c>
      <c r="Y2588" s="44">
        <f t="shared" si="488"/>
        <v>968494.74957983196</v>
      </c>
      <c r="Z2588" s="44">
        <f t="shared" si="489"/>
        <v>220601.5818487395</v>
      </c>
      <c r="AA2588" s="44">
        <f t="shared" si="490"/>
        <v>677946.32470588235</v>
      </c>
      <c r="AB2588" s="44">
        <f t="shared" si="491"/>
        <v>0</v>
      </c>
      <c r="AC2588" s="44">
        <f t="shared" si="492"/>
        <v>131822.89647058825</v>
      </c>
      <c r="AD2588" s="44">
        <f t="shared" si="493"/>
        <v>29592.895126050422</v>
      </c>
      <c r="AE2588" s="12">
        <f t="shared" si="494"/>
        <v>2063431.8692436973</v>
      </c>
    </row>
    <row r="2589" spans="1:31" ht="12.6" hidden="1" customHeight="1" x14ac:dyDescent="0.2">
      <c r="A2589" s="26" t="s">
        <v>1304</v>
      </c>
      <c r="B2589" s="19"/>
      <c r="C2589" s="19"/>
      <c r="D2589" s="20">
        <v>10</v>
      </c>
      <c r="E2589" s="20">
        <v>2</v>
      </c>
      <c r="F2589" s="20"/>
      <c r="G2589" s="21"/>
      <c r="H2589" s="22"/>
      <c r="I2589" s="20">
        <v>936</v>
      </c>
      <c r="J2589" s="20">
        <v>231</v>
      </c>
      <c r="K2589" s="20">
        <v>576</v>
      </c>
      <c r="L2589" s="20"/>
      <c r="M2589" s="20">
        <v>64</v>
      </c>
      <c r="N2589" s="20">
        <v>4</v>
      </c>
      <c r="O2589" s="20">
        <v>1823</v>
      </c>
      <c r="P2589" s="23" t="str">
        <f>VLOOKUP(A2589,'ИЗ ОСНОВЫ НОМЕНКЛАТУР'!D:E,2,0)</f>
        <v>Аксессуары для столешниц</v>
      </c>
      <c r="Q2589" s="23" t="str">
        <f>VLOOKUP(A2589,'ИЗ ОСНОВЫ НОМЕНКЛАТУР'!D:F,3,0)</f>
        <v>Плинтус пластиковый 4,2м</v>
      </c>
      <c r="R2589" s="40">
        <f>VLOOKUP(A:A,'ИЗ ОСНОВЫ НОМЕНКЛАТУР'!D:G,4,0)</f>
        <v>3266.7058884727426</v>
      </c>
      <c r="S2589" s="12" t="str">
        <f>VLOOKUP(A:A,'ИЗ ОСНОВЫ НОМЕНКЛАТУР'!D:H,5,0)</f>
        <v>B</v>
      </c>
      <c r="T2589" s="44">
        <f t="shared" si="483"/>
        <v>32667.058884727427</v>
      </c>
      <c r="U2589" s="44">
        <f t="shared" si="484"/>
        <v>6533.4117769454851</v>
      </c>
      <c r="V2589" s="44">
        <f t="shared" si="485"/>
        <v>0</v>
      </c>
      <c r="W2589" s="44">
        <f t="shared" si="486"/>
        <v>0</v>
      </c>
      <c r="X2589" s="44">
        <f t="shared" si="487"/>
        <v>0</v>
      </c>
      <c r="Y2589" s="44">
        <f t="shared" si="488"/>
        <v>3057636.7116104872</v>
      </c>
      <c r="Z2589" s="44">
        <f t="shared" si="489"/>
        <v>754609.06023720349</v>
      </c>
      <c r="AA2589" s="44">
        <f t="shared" si="490"/>
        <v>1881622.5917602996</v>
      </c>
      <c r="AB2589" s="44">
        <f t="shared" si="491"/>
        <v>0</v>
      </c>
      <c r="AC2589" s="44">
        <f t="shared" si="492"/>
        <v>209069.17686225552</v>
      </c>
      <c r="AD2589" s="44">
        <f t="shared" si="493"/>
        <v>13066.82355389097</v>
      </c>
      <c r="AE2589" s="12">
        <f t="shared" si="494"/>
        <v>5955204.8346858099</v>
      </c>
    </row>
    <row r="2590" spans="1:31" ht="12.6" hidden="1" customHeight="1" x14ac:dyDescent="0.2">
      <c r="A2590" s="26" t="s">
        <v>1342</v>
      </c>
      <c r="B2590" s="19"/>
      <c r="C2590" s="19"/>
      <c r="D2590" s="20">
        <v>40</v>
      </c>
      <c r="E2590" s="20">
        <v>2</v>
      </c>
      <c r="F2590" s="20"/>
      <c r="G2590" s="21"/>
      <c r="H2590" s="22"/>
      <c r="I2590" s="20"/>
      <c r="J2590" s="20">
        <v>5</v>
      </c>
      <c r="K2590" s="20">
        <v>156</v>
      </c>
      <c r="L2590" s="20"/>
      <c r="M2590" s="20">
        <v>23</v>
      </c>
      <c r="N2590" s="20">
        <v>21</v>
      </c>
      <c r="O2590" s="20">
        <v>247</v>
      </c>
      <c r="P2590" s="23" t="str">
        <f>VLOOKUP(A2590,'ИЗ ОСНОВЫ НОМЕНКЛАТУР'!D:E,2,0)</f>
        <v>Аксессуары для столешниц</v>
      </c>
      <c r="Q2590" s="23" t="str">
        <f>VLOOKUP(A2590,'ИЗ ОСНОВЫ НОМЕНКЛАТУР'!D:F,3,0)</f>
        <v>Плинтус пластиковый 4,2м</v>
      </c>
      <c r="R2590" s="40">
        <f>VLOOKUP(A:A,'ИЗ ОСНОВЫ НОМЕНКЛАТУР'!D:G,4,0)</f>
        <v>1522.056</v>
      </c>
      <c r="S2590" s="12" t="str">
        <f>VLOOKUP(A:A,'ИЗ ОСНОВЫ НОМЕНКЛАТУР'!D:H,5,0)</f>
        <v>C</v>
      </c>
      <c r="T2590" s="44">
        <f t="shared" si="483"/>
        <v>60882.240000000005</v>
      </c>
      <c r="U2590" s="44">
        <f t="shared" si="484"/>
        <v>3044.1120000000001</v>
      </c>
      <c r="V2590" s="44">
        <f t="shared" si="485"/>
        <v>0</v>
      </c>
      <c r="W2590" s="44">
        <f t="shared" si="486"/>
        <v>0</v>
      </c>
      <c r="X2590" s="44">
        <f t="shared" si="487"/>
        <v>0</v>
      </c>
      <c r="Y2590" s="44">
        <f t="shared" si="488"/>
        <v>0</v>
      </c>
      <c r="Z2590" s="44">
        <f t="shared" si="489"/>
        <v>7610.2800000000007</v>
      </c>
      <c r="AA2590" s="44">
        <f t="shared" si="490"/>
        <v>237440.736</v>
      </c>
      <c r="AB2590" s="44">
        <f t="shared" si="491"/>
        <v>0</v>
      </c>
      <c r="AC2590" s="44">
        <f t="shared" si="492"/>
        <v>35007.288</v>
      </c>
      <c r="AD2590" s="44">
        <f t="shared" si="493"/>
        <v>31963.175999999999</v>
      </c>
      <c r="AE2590" s="12">
        <f t="shared" si="494"/>
        <v>375947.83199999999</v>
      </c>
    </row>
    <row r="2591" spans="1:31" ht="12.6" hidden="1" customHeight="1" x14ac:dyDescent="0.2">
      <c r="A2591" s="26" t="s">
        <v>1313</v>
      </c>
      <c r="B2591" s="19"/>
      <c r="C2591" s="19"/>
      <c r="D2591" s="20">
        <v>4</v>
      </c>
      <c r="E2591" s="20">
        <v>3</v>
      </c>
      <c r="F2591" s="20"/>
      <c r="G2591" s="21"/>
      <c r="H2591" s="22"/>
      <c r="I2591" s="20">
        <v>228</v>
      </c>
      <c r="J2591" s="20">
        <v>63</v>
      </c>
      <c r="K2591" s="20">
        <v>146</v>
      </c>
      <c r="L2591" s="20"/>
      <c r="M2591" s="20">
        <v>29</v>
      </c>
      <c r="N2591" s="20">
        <v>9</v>
      </c>
      <c r="O2591" s="20">
        <v>482</v>
      </c>
      <c r="P2591" s="23" t="str">
        <f>VLOOKUP(A2591,'ИЗ ОСНОВЫ НОМЕНКЛАТУР'!D:E,2,0)</f>
        <v>Аксессуары для столешниц</v>
      </c>
      <c r="Q2591" s="23" t="str">
        <f>VLOOKUP(A2591,'ИЗ ОСНОВЫ НОМЕНКЛАТУР'!D:F,3,0)</f>
        <v>Плинтус пластиковый 4,2м</v>
      </c>
      <c r="R2591" s="40">
        <f>VLOOKUP(A:A,'ИЗ ОСНОВЫ НОМЕНКЛАТУР'!D:G,4,0)</f>
        <v>3439.18236196319</v>
      </c>
      <c r="S2591" s="12" t="str">
        <f>VLOOKUP(A:A,'ИЗ ОСНОВЫ НОМЕНКЛАТУР'!D:H,5,0)</f>
        <v>B</v>
      </c>
      <c r="T2591" s="44">
        <f t="shared" si="483"/>
        <v>13756.72944785276</v>
      </c>
      <c r="U2591" s="44">
        <f t="shared" si="484"/>
        <v>10317.54708588957</v>
      </c>
      <c r="V2591" s="44">
        <f t="shared" si="485"/>
        <v>0</v>
      </c>
      <c r="W2591" s="44">
        <f t="shared" si="486"/>
        <v>0</v>
      </c>
      <c r="X2591" s="44">
        <f t="shared" si="487"/>
        <v>0</v>
      </c>
      <c r="Y2591" s="44">
        <f t="shared" si="488"/>
        <v>784133.57852760737</v>
      </c>
      <c r="Z2591" s="44">
        <f t="shared" si="489"/>
        <v>216668.48880368099</v>
      </c>
      <c r="AA2591" s="44">
        <f t="shared" si="490"/>
        <v>502120.62484662572</v>
      </c>
      <c r="AB2591" s="44">
        <f t="shared" si="491"/>
        <v>0</v>
      </c>
      <c r="AC2591" s="44">
        <f t="shared" si="492"/>
        <v>99736.28849693251</v>
      </c>
      <c r="AD2591" s="44">
        <f t="shared" si="493"/>
        <v>30952.641257668711</v>
      </c>
      <c r="AE2591" s="12">
        <f t="shared" si="494"/>
        <v>1657685.8984662576</v>
      </c>
    </row>
    <row r="2592" spans="1:31" ht="12.6" hidden="1" customHeight="1" x14ac:dyDescent="0.2">
      <c r="A2592" s="26" t="s">
        <v>1312</v>
      </c>
      <c r="B2592" s="19"/>
      <c r="C2592" s="19"/>
      <c r="D2592" s="20"/>
      <c r="E2592" s="21"/>
      <c r="F2592" s="22"/>
      <c r="G2592" s="21"/>
      <c r="H2592" s="22"/>
      <c r="I2592" s="20">
        <v>288</v>
      </c>
      <c r="J2592" s="20">
        <v>64</v>
      </c>
      <c r="K2592" s="20"/>
      <c r="L2592" s="20"/>
      <c r="M2592" s="20">
        <v>32</v>
      </c>
      <c r="N2592" s="20">
        <v>1</v>
      </c>
      <c r="O2592" s="20">
        <v>385</v>
      </c>
      <c r="P2592" s="23" t="str">
        <f>VLOOKUP(A2592,'ИЗ ОСНОВЫ НОМЕНКЛАТУР'!D:E,2,0)</f>
        <v>Аксессуары для столешниц</v>
      </c>
      <c r="Q2592" s="23" t="str">
        <f>VLOOKUP(A2592,'ИЗ ОСНОВЫ НОМЕНКЛАТУР'!D:F,3,0)</f>
        <v>Плинтус пластиковый 4,2м</v>
      </c>
      <c r="R2592" s="40">
        <f>VLOOKUP(A:A,'ИЗ ОСНОВЫ НОМЕНКЛАТУР'!D:G,4,0)</f>
        <v>3463.8142553191487</v>
      </c>
      <c r="S2592" s="12" t="str">
        <f>VLOOKUP(A:A,'ИЗ ОСНОВЫ НОМЕНКЛАТУР'!D:H,5,0)</f>
        <v>B</v>
      </c>
      <c r="T2592" s="44">
        <f t="shared" si="483"/>
        <v>0</v>
      </c>
      <c r="U2592" s="44">
        <f t="shared" si="484"/>
        <v>0</v>
      </c>
      <c r="V2592" s="44">
        <f t="shared" si="485"/>
        <v>0</v>
      </c>
      <c r="W2592" s="44">
        <f t="shared" si="486"/>
        <v>0</v>
      </c>
      <c r="X2592" s="44">
        <f t="shared" si="487"/>
        <v>0</v>
      </c>
      <c r="Y2592" s="44">
        <f t="shared" si="488"/>
        <v>997578.50553191488</v>
      </c>
      <c r="Z2592" s="44">
        <f t="shared" si="489"/>
        <v>221684.11234042552</v>
      </c>
      <c r="AA2592" s="44">
        <f t="shared" si="490"/>
        <v>0</v>
      </c>
      <c r="AB2592" s="44">
        <f t="shared" si="491"/>
        <v>0</v>
      </c>
      <c r="AC2592" s="44">
        <f t="shared" si="492"/>
        <v>110842.05617021276</v>
      </c>
      <c r="AD2592" s="44">
        <f t="shared" si="493"/>
        <v>3463.8142553191487</v>
      </c>
      <c r="AE2592" s="12">
        <f t="shared" si="494"/>
        <v>1333568.4882978722</v>
      </c>
    </row>
    <row r="2593" spans="1:31" ht="12.6" hidden="1" customHeight="1" x14ac:dyDescent="0.2">
      <c r="A2593" s="26" t="s">
        <v>1347</v>
      </c>
      <c r="B2593" s="19"/>
      <c r="C2593" s="19"/>
      <c r="D2593" s="20">
        <v>98</v>
      </c>
      <c r="E2593" s="20">
        <v>3</v>
      </c>
      <c r="F2593" s="20"/>
      <c r="G2593" s="21"/>
      <c r="H2593" s="22"/>
      <c r="I2593" s="20">
        <v>780</v>
      </c>
      <c r="J2593" s="20">
        <v>233</v>
      </c>
      <c r="K2593" s="20">
        <v>192</v>
      </c>
      <c r="L2593" s="20"/>
      <c r="M2593" s="20">
        <v>79</v>
      </c>
      <c r="N2593" s="20">
        <v>22</v>
      </c>
      <c r="O2593" s="20">
        <v>1407</v>
      </c>
      <c r="P2593" s="23" t="str">
        <f>VLOOKUP(A2593,'ИЗ ОСНОВЫ НОМЕНКЛАТУР'!D:E,2,0)</f>
        <v>Аксессуары для столешниц</v>
      </c>
      <c r="Q2593" s="23" t="str">
        <f>VLOOKUP(A2593,'ИЗ ОСНОВЫ НОМЕНКЛАТУР'!D:F,3,0)</f>
        <v>Плинтус пластиковый 4,2м</v>
      </c>
      <c r="R2593" s="40">
        <f>VLOOKUP(A:A,'ИЗ ОСНОВЫ НОМЕНКЛАТУР'!D:G,4,0)</f>
        <v>3525.16</v>
      </c>
      <c r="S2593" s="12" t="str">
        <f>VLOOKUP(A:A,'ИЗ ОСНОВЫ НОМЕНКЛАТУР'!D:H,5,0)</f>
        <v>C</v>
      </c>
      <c r="T2593" s="44">
        <f t="shared" si="483"/>
        <v>345465.68</v>
      </c>
      <c r="U2593" s="44">
        <f t="shared" si="484"/>
        <v>10575.48</v>
      </c>
      <c r="V2593" s="44">
        <f t="shared" si="485"/>
        <v>0</v>
      </c>
      <c r="W2593" s="44">
        <f t="shared" si="486"/>
        <v>0</v>
      </c>
      <c r="X2593" s="44">
        <f t="shared" si="487"/>
        <v>0</v>
      </c>
      <c r="Y2593" s="44">
        <f t="shared" si="488"/>
        <v>2749624.8</v>
      </c>
      <c r="Z2593" s="44">
        <f t="shared" si="489"/>
        <v>821362.27999999991</v>
      </c>
      <c r="AA2593" s="44">
        <f t="shared" si="490"/>
        <v>676830.71999999997</v>
      </c>
      <c r="AB2593" s="44">
        <f t="shared" si="491"/>
        <v>0</v>
      </c>
      <c r="AC2593" s="44">
        <f t="shared" si="492"/>
        <v>278487.64</v>
      </c>
      <c r="AD2593" s="44">
        <f t="shared" si="493"/>
        <v>77553.51999999999</v>
      </c>
      <c r="AE2593" s="12">
        <f t="shared" si="494"/>
        <v>4959900.1199999992</v>
      </c>
    </row>
    <row r="2594" spans="1:31" ht="12.6" hidden="1" customHeight="1" x14ac:dyDescent="0.2">
      <c r="A2594" s="26" t="s">
        <v>1343</v>
      </c>
      <c r="B2594" s="19"/>
      <c r="C2594" s="19"/>
      <c r="D2594" s="20">
        <v>61</v>
      </c>
      <c r="E2594" s="20">
        <v>1</v>
      </c>
      <c r="F2594" s="20"/>
      <c r="G2594" s="21"/>
      <c r="H2594" s="22"/>
      <c r="I2594" s="20"/>
      <c r="J2594" s="20">
        <v>58</v>
      </c>
      <c r="K2594" s="20">
        <v>144</v>
      </c>
      <c r="L2594" s="20"/>
      <c r="M2594" s="20">
        <v>70</v>
      </c>
      <c r="N2594" s="20">
        <v>29</v>
      </c>
      <c r="O2594" s="20">
        <v>363</v>
      </c>
      <c r="P2594" s="23" t="str">
        <f>VLOOKUP(A2594,'ИЗ ОСНОВЫ НОМЕНКЛАТУР'!D:E,2,0)</f>
        <v>Аксессуары для столешниц</v>
      </c>
      <c r="Q2594" s="23" t="str">
        <f>VLOOKUP(A2594,'ИЗ ОСНОВЫ НОМЕНКЛАТУР'!D:F,3,0)</f>
        <v>Плинтус пластиковый 4,2м</v>
      </c>
      <c r="R2594" s="40">
        <f>VLOOKUP(A:A,'ИЗ ОСНОВЫ НОМЕНКЛАТУР'!D:G,4,0)</f>
        <v>1576.2942857142857</v>
      </c>
      <c r="S2594" s="12" t="str">
        <f>VLOOKUP(A:A,'ИЗ ОСНОВЫ НОМЕНКЛАТУР'!D:H,5,0)</f>
        <v>C</v>
      </c>
      <c r="T2594" s="44">
        <f t="shared" si="483"/>
        <v>96153.951428571425</v>
      </c>
      <c r="U2594" s="44">
        <f t="shared" si="484"/>
        <v>1576.2942857142857</v>
      </c>
      <c r="V2594" s="44">
        <f t="shared" si="485"/>
        <v>0</v>
      </c>
      <c r="W2594" s="44">
        <f t="shared" si="486"/>
        <v>0</v>
      </c>
      <c r="X2594" s="44">
        <f t="shared" si="487"/>
        <v>0</v>
      </c>
      <c r="Y2594" s="44">
        <f t="shared" si="488"/>
        <v>0</v>
      </c>
      <c r="Z2594" s="44">
        <f t="shared" si="489"/>
        <v>91425.068571428565</v>
      </c>
      <c r="AA2594" s="44">
        <f t="shared" si="490"/>
        <v>226986.37714285715</v>
      </c>
      <c r="AB2594" s="44">
        <f t="shared" si="491"/>
        <v>0</v>
      </c>
      <c r="AC2594" s="44">
        <f t="shared" si="492"/>
        <v>110340.6</v>
      </c>
      <c r="AD2594" s="44">
        <f t="shared" si="493"/>
        <v>45712.534285714282</v>
      </c>
      <c r="AE2594" s="12">
        <f t="shared" si="494"/>
        <v>572194.82571428572</v>
      </c>
    </row>
    <row r="2595" spans="1:31" ht="12.6" hidden="1" customHeight="1" x14ac:dyDescent="0.2">
      <c r="A2595" s="26" t="s">
        <v>1337</v>
      </c>
      <c r="B2595" s="19"/>
      <c r="C2595" s="19"/>
      <c r="D2595" s="20"/>
      <c r="E2595" s="21"/>
      <c r="F2595" s="22"/>
      <c r="G2595" s="21"/>
      <c r="H2595" s="22"/>
      <c r="I2595" s="20"/>
      <c r="J2595" s="20">
        <v>17</v>
      </c>
      <c r="K2595" s="20">
        <v>72</v>
      </c>
      <c r="L2595" s="20"/>
      <c r="M2595" s="20">
        <v>1</v>
      </c>
      <c r="N2595" s="20">
        <v>15</v>
      </c>
      <c r="O2595" s="20">
        <v>105</v>
      </c>
      <c r="P2595" s="23" t="str">
        <f>VLOOKUP(A2595,'ИЗ ОСНОВЫ НОМЕНКЛАТУР'!D:E,2,0)</f>
        <v>Аксессуары для столешниц</v>
      </c>
      <c r="Q2595" s="23" t="str">
        <f>VLOOKUP(A2595,'ИЗ ОСНОВЫ НОМЕНКЛАТУР'!D:F,3,0)</f>
        <v>Плинтус пластиковый 4,2м</v>
      </c>
      <c r="R2595" s="40">
        <f>VLOOKUP(A:A,'ИЗ ОСНОВЫ НОМЕНКЛАТУР'!D:G,4,0)</f>
        <v>1550.8043749999999</v>
      </c>
      <c r="S2595" s="12" t="str">
        <f>VLOOKUP(A:A,'ИЗ ОСНОВЫ НОМЕНКЛАТУР'!D:H,5,0)</f>
        <v>C</v>
      </c>
      <c r="T2595" s="44">
        <f t="shared" si="483"/>
        <v>0</v>
      </c>
      <c r="U2595" s="44">
        <f t="shared" si="484"/>
        <v>0</v>
      </c>
      <c r="V2595" s="44">
        <f t="shared" si="485"/>
        <v>0</v>
      </c>
      <c r="W2595" s="44">
        <f t="shared" si="486"/>
        <v>0</v>
      </c>
      <c r="X2595" s="44">
        <f t="shared" si="487"/>
        <v>0</v>
      </c>
      <c r="Y2595" s="44">
        <f t="shared" si="488"/>
        <v>0</v>
      </c>
      <c r="Z2595" s="44">
        <f t="shared" si="489"/>
        <v>26363.674374999999</v>
      </c>
      <c r="AA2595" s="44">
        <f t="shared" si="490"/>
        <v>111657.91499999999</v>
      </c>
      <c r="AB2595" s="44">
        <f t="shared" si="491"/>
        <v>0</v>
      </c>
      <c r="AC2595" s="44">
        <f t="shared" si="492"/>
        <v>1550.8043749999999</v>
      </c>
      <c r="AD2595" s="44">
        <f t="shared" si="493"/>
        <v>23262.065624999999</v>
      </c>
      <c r="AE2595" s="12">
        <f t="shared" si="494"/>
        <v>162834.45937499998</v>
      </c>
    </row>
    <row r="2596" spans="1:31" ht="12.6" hidden="1" customHeight="1" x14ac:dyDescent="0.2">
      <c r="A2596" s="26" t="s">
        <v>1318</v>
      </c>
      <c r="B2596" s="19"/>
      <c r="C2596" s="19"/>
      <c r="D2596" s="20"/>
      <c r="E2596" s="21"/>
      <c r="F2596" s="22"/>
      <c r="G2596" s="21"/>
      <c r="H2596" s="22"/>
      <c r="I2596" s="20"/>
      <c r="J2596" s="20">
        <v>14</v>
      </c>
      <c r="K2596" s="20">
        <v>48</v>
      </c>
      <c r="L2596" s="20"/>
      <c r="M2596" s="20">
        <v>46</v>
      </c>
      <c r="N2596" s="20">
        <v>12</v>
      </c>
      <c r="O2596" s="20">
        <v>120</v>
      </c>
      <c r="P2596" s="23" t="str">
        <f>VLOOKUP(A2596,'ИЗ ОСНОВЫ НОМЕНКЛАТУР'!D:E,2,0)</f>
        <v>Аксессуары для столешниц</v>
      </c>
      <c r="Q2596" s="23" t="str">
        <f>VLOOKUP(A2596,'ИЗ ОСНОВЫ НОМЕНКЛАТУР'!D:F,3,0)</f>
        <v>Плинтус пластиковый 4,2м</v>
      </c>
      <c r="R2596" s="40">
        <f>VLOOKUP(A:A,'ИЗ ОСНОВЫ НОМЕНКЛАТУР'!D:G,4,0)</f>
        <v>3484.6675308641975</v>
      </c>
      <c r="S2596" s="12" t="str">
        <f>VLOOKUP(A:A,'ИЗ ОСНОВЫ НОМЕНКЛАТУР'!D:H,5,0)</f>
        <v>C</v>
      </c>
      <c r="T2596" s="44">
        <f t="shared" si="483"/>
        <v>0</v>
      </c>
      <c r="U2596" s="44">
        <f t="shared" si="484"/>
        <v>0</v>
      </c>
      <c r="V2596" s="44">
        <f t="shared" si="485"/>
        <v>0</v>
      </c>
      <c r="W2596" s="44">
        <f t="shared" si="486"/>
        <v>0</v>
      </c>
      <c r="X2596" s="44">
        <f t="shared" si="487"/>
        <v>0</v>
      </c>
      <c r="Y2596" s="44">
        <f t="shared" si="488"/>
        <v>0</v>
      </c>
      <c r="Z2596" s="44">
        <f t="shared" si="489"/>
        <v>48785.345432098766</v>
      </c>
      <c r="AA2596" s="44">
        <f t="shared" si="490"/>
        <v>167264.04148148149</v>
      </c>
      <c r="AB2596" s="44">
        <f t="shared" si="491"/>
        <v>0</v>
      </c>
      <c r="AC2596" s="44">
        <f t="shared" si="492"/>
        <v>160294.70641975309</v>
      </c>
      <c r="AD2596" s="44">
        <f t="shared" si="493"/>
        <v>41816.010370370372</v>
      </c>
      <c r="AE2596" s="12">
        <f t="shared" si="494"/>
        <v>418160.10370370367</v>
      </c>
    </row>
    <row r="2597" spans="1:31" ht="12.6" hidden="1" customHeight="1" x14ac:dyDescent="0.2">
      <c r="A2597" s="26" t="s">
        <v>1326</v>
      </c>
      <c r="B2597" s="19"/>
      <c r="C2597" s="19"/>
      <c r="D2597" s="20">
        <v>8</v>
      </c>
      <c r="E2597" s="20">
        <v>2</v>
      </c>
      <c r="F2597" s="20"/>
      <c r="G2597" s="21"/>
      <c r="H2597" s="22"/>
      <c r="I2597" s="20">
        <v>828</v>
      </c>
      <c r="J2597" s="20">
        <v>135</v>
      </c>
      <c r="K2597" s="20">
        <v>88</v>
      </c>
      <c r="L2597" s="20"/>
      <c r="M2597" s="20">
        <v>103</v>
      </c>
      <c r="N2597" s="20">
        <v>17</v>
      </c>
      <c r="O2597" s="20">
        <v>1181</v>
      </c>
      <c r="P2597" s="23" t="str">
        <f>VLOOKUP(A2597,'ИЗ ОСНОВЫ НОМЕНКЛАТУР'!D:E,2,0)</f>
        <v>Аксессуары для столешниц</v>
      </c>
      <c r="Q2597" s="23" t="str">
        <f>VLOOKUP(A2597,'ИЗ ОСНОВЫ НОМЕНКЛАТУР'!D:F,3,0)</f>
        <v>Плинтус пластиковый 4,2м</v>
      </c>
      <c r="R2597" s="40">
        <f>VLOOKUP(A:A,'ИЗ ОСНОВЫ НОМЕНКЛАТУР'!D:G,4,0)</f>
        <v>3473.8708695652172</v>
      </c>
      <c r="S2597" s="12" t="str">
        <f>VLOOKUP(A:A,'ИЗ ОСНОВЫ НОМЕНКЛАТУР'!D:H,5,0)</f>
        <v>C</v>
      </c>
      <c r="T2597" s="44">
        <f t="shared" si="483"/>
        <v>27790.966956521737</v>
      </c>
      <c r="U2597" s="44">
        <f t="shared" si="484"/>
        <v>6947.7417391304343</v>
      </c>
      <c r="V2597" s="44">
        <f t="shared" si="485"/>
        <v>0</v>
      </c>
      <c r="W2597" s="44">
        <f t="shared" si="486"/>
        <v>0</v>
      </c>
      <c r="X2597" s="44">
        <f t="shared" si="487"/>
        <v>0</v>
      </c>
      <c r="Y2597" s="44">
        <f t="shared" si="488"/>
        <v>2876365.0799999996</v>
      </c>
      <c r="Z2597" s="44">
        <f t="shared" si="489"/>
        <v>468972.5673913043</v>
      </c>
      <c r="AA2597" s="44">
        <f t="shared" si="490"/>
        <v>305700.63652173913</v>
      </c>
      <c r="AB2597" s="44">
        <f t="shared" si="491"/>
        <v>0</v>
      </c>
      <c r="AC2597" s="44">
        <f t="shared" si="492"/>
        <v>357808.69956521736</v>
      </c>
      <c r="AD2597" s="44">
        <f t="shared" si="493"/>
        <v>59055.804782608691</v>
      </c>
      <c r="AE2597" s="12">
        <f t="shared" si="494"/>
        <v>4102641.4969565207</v>
      </c>
    </row>
    <row r="2598" spans="1:31" ht="12.6" hidden="1" customHeight="1" x14ac:dyDescent="0.2">
      <c r="A2598" s="26" t="s">
        <v>1319</v>
      </c>
      <c r="B2598" s="19"/>
      <c r="C2598" s="19"/>
      <c r="D2598" s="20"/>
      <c r="E2598" s="20">
        <v>2</v>
      </c>
      <c r="F2598" s="20"/>
      <c r="G2598" s="21"/>
      <c r="H2598" s="22"/>
      <c r="I2598" s="20">
        <v>384</v>
      </c>
      <c r="J2598" s="20">
        <v>93</v>
      </c>
      <c r="K2598" s="20">
        <v>213</v>
      </c>
      <c r="L2598" s="20"/>
      <c r="M2598" s="20">
        <v>77</v>
      </c>
      <c r="N2598" s="20">
        <v>10</v>
      </c>
      <c r="O2598" s="20">
        <v>779</v>
      </c>
      <c r="P2598" s="23" t="str">
        <f>VLOOKUP(A2598,'ИЗ ОСНОВЫ НОМЕНКЛАТУР'!D:E,2,0)</f>
        <v>Аксессуары для столешниц</v>
      </c>
      <c r="Q2598" s="23" t="str">
        <f>VLOOKUP(A2598,'ИЗ ОСНОВЫ НОМЕНКЛАТУР'!D:F,3,0)</f>
        <v>Плинтус пластиковый 4,2м</v>
      </c>
      <c r="R2598" s="40">
        <f>VLOOKUP(A:A,'ИЗ ОСНОВЫ НОМЕНКЛАТУР'!D:G,4,0)</f>
        <v>3463.3319999999999</v>
      </c>
      <c r="S2598" s="12" t="str">
        <f>VLOOKUP(A:A,'ИЗ ОСНОВЫ НОМЕНКЛАТУР'!D:H,5,0)</f>
        <v>C</v>
      </c>
      <c r="T2598" s="44">
        <f t="shared" si="483"/>
        <v>0</v>
      </c>
      <c r="U2598" s="44">
        <f t="shared" si="484"/>
        <v>6926.6639999999998</v>
      </c>
      <c r="V2598" s="44">
        <f t="shared" si="485"/>
        <v>0</v>
      </c>
      <c r="W2598" s="44">
        <f t="shared" si="486"/>
        <v>0</v>
      </c>
      <c r="X2598" s="44">
        <f t="shared" si="487"/>
        <v>0</v>
      </c>
      <c r="Y2598" s="44">
        <f t="shared" si="488"/>
        <v>1329919.4879999999</v>
      </c>
      <c r="Z2598" s="44">
        <f t="shared" si="489"/>
        <v>322089.87599999999</v>
      </c>
      <c r="AA2598" s="44">
        <f t="shared" si="490"/>
        <v>737689.71600000001</v>
      </c>
      <c r="AB2598" s="44">
        <f t="shared" si="491"/>
        <v>0</v>
      </c>
      <c r="AC2598" s="44">
        <f t="shared" si="492"/>
        <v>266676.56400000001</v>
      </c>
      <c r="AD2598" s="44">
        <f t="shared" si="493"/>
        <v>34633.32</v>
      </c>
      <c r="AE2598" s="12">
        <f t="shared" si="494"/>
        <v>2697935.628</v>
      </c>
    </row>
    <row r="2599" spans="1:31" ht="12.6" hidden="1" customHeight="1" x14ac:dyDescent="0.2">
      <c r="A2599" s="26" t="s">
        <v>1306</v>
      </c>
      <c r="B2599" s="19"/>
      <c r="C2599" s="19"/>
      <c r="D2599" s="20">
        <v>4</v>
      </c>
      <c r="E2599" s="20">
        <v>2</v>
      </c>
      <c r="F2599" s="20"/>
      <c r="G2599" s="21"/>
      <c r="H2599" s="22"/>
      <c r="I2599" s="20">
        <v>876</v>
      </c>
      <c r="J2599" s="20">
        <v>181</v>
      </c>
      <c r="K2599" s="20">
        <v>336</v>
      </c>
      <c r="L2599" s="20"/>
      <c r="M2599" s="20">
        <v>69</v>
      </c>
      <c r="N2599" s="20">
        <v>13</v>
      </c>
      <c r="O2599" s="20">
        <v>1481</v>
      </c>
      <c r="P2599" s="23" t="str">
        <f>VLOOKUP(A2599,'ИЗ ОСНОВЫ НОМЕНКЛАТУР'!D:E,2,0)</f>
        <v>Аксессуары для столешниц</v>
      </c>
      <c r="Q2599" s="23" t="str">
        <f>VLOOKUP(A2599,'ИЗ ОСНОВЫ НОМЕНКЛАТУР'!D:F,3,0)</f>
        <v>Плинтус пластиковый 4,2м</v>
      </c>
      <c r="R2599" s="40">
        <f>VLOOKUP(A:A,'ИЗ ОСНОВЫ НОМЕНКЛАТУР'!D:G,4,0)</f>
        <v>3170.8256323777405</v>
      </c>
      <c r="S2599" s="12" t="str">
        <f>VLOOKUP(A:A,'ИЗ ОСНОВЫ НОМЕНКЛАТУР'!D:H,5,0)</f>
        <v>B</v>
      </c>
      <c r="T2599" s="44">
        <f t="shared" si="483"/>
        <v>12683.302529510962</v>
      </c>
      <c r="U2599" s="44">
        <f t="shared" si="484"/>
        <v>6341.651264755481</v>
      </c>
      <c r="V2599" s="44">
        <f t="shared" si="485"/>
        <v>0</v>
      </c>
      <c r="W2599" s="44">
        <f t="shared" si="486"/>
        <v>0</v>
      </c>
      <c r="X2599" s="44">
        <f t="shared" si="487"/>
        <v>0</v>
      </c>
      <c r="Y2599" s="44">
        <f t="shared" si="488"/>
        <v>2777643.2539629005</v>
      </c>
      <c r="Z2599" s="44">
        <f t="shared" si="489"/>
        <v>573919.43946037104</v>
      </c>
      <c r="AA2599" s="44">
        <f t="shared" si="490"/>
        <v>1065397.4124789208</v>
      </c>
      <c r="AB2599" s="44">
        <f t="shared" si="491"/>
        <v>0</v>
      </c>
      <c r="AC2599" s="44">
        <f t="shared" si="492"/>
        <v>218786.96863406411</v>
      </c>
      <c r="AD2599" s="44">
        <f t="shared" si="493"/>
        <v>41220.733220910624</v>
      </c>
      <c r="AE2599" s="12">
        <f t="shared" si="494"/>
        <v>4695992.7615514342</v>
      </c>
    </row>
    <row r="2600" spans="1:31" ht="12.6" hidden="1" customHeight="1" x14ac:dyDescent="0.2">
      <c r="A2600" s="26" t="s">
        <v>1322</v>
      </c>
      <c r="B2600" s="19"/>
      <c r="C2600" s="19"/>
      <c r="D2600" s="20">
        <v>12</v>
      </c>
      <c r="E2600" s="20">
        <v>2</v>
      </c>
      <c r="F2600" s="20"/>
      <c r="G2600" s="21"/>
      <c r="H2600" s="22"/>
      <c r="I2600" s="20">
        <v>48</v>
      </c>
      <c r="J2600" s="20">
        <v>44</v>
      </c>
      <c r="K2600" s="20">
        <v>132</v>
      </c>
      <c r="L2600" s="20"/>
      <c r="M2600" s="20">
        <v>26</v>
      </c>
      <c r="N2600" s="20">
        <v>14</v>
      </c>
      <c r="O2600" s="20">
        <v>278</v>
      </c>
      <c r="P2600" s="23" t="str">
        <f>VLOOKUP(A2600,'ИЗ ОСНОВЫ НОМЕНКЛАТУР'!D:E,2,0)</f>
        <v>Аксессуары для столешниц</v>
      </c>
      <c r="Q2600" s="23" t="str">
        <f>VLOOKUP(A2600,'ИЗ ОСНОВЫ НОМЕНКЛАТУР'!D:F,3,0)</f>
        <v>Плинтус пластиковый 4,2м</v>
      </c>
      <c r="R2600" s="40">
        <f>VLOOKUP(A:A,'ИЗ ОСНОВЫ НОМЕНКЛАТУР'!D:G,4,0)</f>
        <v>3474.7904807692312</v>
      </c>
      <c r="S2600" s="12" t="str">
        <f>VLOOKUP(A:A,'ИЗ ОСНОВЫ НОМЕНКЛАТУР'!D:H,5,0)</f>
        <v>C</v>
      </c>
      <c r="T2600" s="44">
        <f t="shared" si="483"/>
        <v>41697.485769230771</v>
      </c>
      <c r="U2600" s="44">
        <f t="shared" si="484"/>
        <v>6949.5809615384624</v>
      </c>
      <c r="V2600" s="44">
        <f t="shared" si="485"/>
        <v>0</v>
      </c>
      <c r="W2600" s="44">
        <f t="shared" si="486"/>
        <v>0</v>
      </c>
      <c r="X2600" s="44">
        <f t="shared" si="487"/>
        <v>0</v>
      </c>
      <c r="Y2600" s="44">
        <f t="shared" si="488"/>
        <v>166789.94307692308</v>
      </c>
      <c r="Z2600" s="44">
        <f t="shared" si="489"/>
        <v>152890.78115384618</v>
      </c>
      <c r="AA2600" s="44">
        <f t="shared" si="490"/>
        <v>458672.34346153849</v>
      </c>
      <c r="AB2600" s="44">
        <f t="shared" si="491"/>
        <v>0</v>
      </c>
      <c r="AC2600" s="44">
        <f t="shared" si="492"/>
        <v>90344.552500000005</v>
      </c>
      <c r="AD2600" s="44">
        <f t="shared" si="493"/>
        <v>48647.066730769235</v>
      </c>
      <c r="AE2600" s="12">
        <f t="shared" si="494"/>
        <v>965991.75365384622</v>
      </c>
    </row>
    <row r="2601" spans="1:31" ht="12.6" hidden="1" customHeight="1" x14ac:dyDescent="0.2">
      <c r="A2601" s="26" t="s">
        <v>1309</v>
      </c>
      <c r="B2601" s="19"/>
      <c r="C2601" s="19"/>
      <c r="D2601" s="20">
        <v>102</v>
      </c>
      <c r="E2601" s="20">
        <v>1</v>
      </c>
      <c r="F2601" s="20"/>
      <c r="G2601" s="21"/>
      <c r="H2601" s="22"/>
      <c r="I2601" s="20">
        <v>156</v>
      </c>
      <c r="J2601" s="20">
        <v>256</v>
      </c>
      <c r="K2601" s="20">
        <v>96</v>
      </c>
      <c r="L2601" s="20"/>
      <c r="M2601" s="20">
        <v>95</v>
      </c>
      <c r="N2601" s="20">
        <v>7</v>
      </c>
      <c r="O2601" s="20">
        <v>713</v>
      </c>
      <c r="P2601" s="23" t="str">
        <f>VLOOKUP(A2601,'ИЗ ОСНОВЫ НОМЕНКЛАТУР'!D:E,2,0)</f>
        <v>Аксессуары для столешниц</v>
      </c>
      <c r="Q2601" s="23" t="str">
        <f>VLOOKUP(A2601,'ИЗ ОСНОВЫ НОМЕНКЛАТУР'!D:F,3,0)</f>
        <v>Плинтус пластиковый 4,2м</v>
      </c>
      <c r="R2601" s="40">
        <f>VLOOKUP(A:A,'ИЗ ОСНОВЫ НОМЕНКЛАТУР'!D:G,4,0)</f>
        <v>3388.735864661654</v>
      </c>
      <c r="S2601" s="12" t="str">
        <f>VLOOKUP(A:A,'ИЗ ОСНОВЫ НОМЕНКЛАТУР'!D:H,5,0)</f>
        <v>B</v>
      </c>
      <c r="T2601" s="44">
        <f t="shared" si="483"/>
        <v>345651.0581954887</v>
      </c>
      <c r="U2601" s="44">
        <f t="shared" si="484"/>
        <v>3388.735864661654</v>
      </c>
      <c r="V2601" s="44">
        <f t="shared" si="485"/>
        <v>0</v>
      </c>
      <c r="W2601" s="44">
        <f t="shared" si="486"/>
        <v>0</v>
      </c>
      <c r="X2601" s="44">
        <f t="shared" si="487"/>
        <v>0</v>
      </c>
      <c r="Y2601" s="44">
        <f t="shared" si="488"/>
        <v>528642.79488721804</v>
      </c>
      <c r="Z2601" s="44">
        <f t="shared" si="489"/>
        <v>867516.38135338342</v>
      </c>
      <c r="AA2601" s="44">
        <f t="shared" si="490"/>
        <v>325318.64300751878</v>
      </c>
      <c r="AB2601" s="44">
        <f t="shared" si="491"/>
        <v>0</v>
      </c>
      <c r="AC2601" s="44">
        <f t="shared" si="492"/>
        <v>321929.90714285715</v>
      </c>
      <c r="AD2601" s="44">
        <f t="shared" si="493"/>
        <v>23721.151052631576</v>
      </c>
      <c r="AE2601" s="12">
        <f t="shared" si="494"/>
        <v>2416168.671503759</v>
      </c>
    </row>
    <row r="2602" spans="1:31" ht="12.6" hidden="1" customHeight="1" x14ac:dyDescent="0.2">
      <c r="A2602" s="26" t="s">
        <v>1391</v>
      </c>
      <c r="B2602" s="19"/>
      <c r="C2602" s="19"/>
      <c r="D2602" s="20"/>
      <c r="E2602" s="21"/>
      <c r="F2602" s="22"/>
      <c r="G2602" s="21"/>
      <c r="H2602" s="22"/>
      <c r="I2602" s="20"/>
      <c r="J2602" s="20">
        <v>22</v>
      </c>
      <c r="K2602" s="20">
        <v>32</v>
      </c>
      <c r="L2602" s="20"/>
      <c r="M2602" s="20"/>
      <c r="N2602" s="20">
        <v>20</v>
      </c>
      <c r="O2602" s="20">
        <v>74</v>
      </c>
      <c r="P2602" s="23" t="str">
        <f>VLOOKUP(A2602,'ИЗ ОСНОВЫ НОМЕНКЛАТУР'!D:E,2,0)</f>
        <v>Аксессуары для столешниц</v>
      </c>
      <c r="Q2602" s="23" t="str">
        <f>VLOOKUP(A2602,'ИЗ ОСНОВЫ НОМЕНКЛАТУР'!D:F,3,0)</f>
        <v>Плинтус пластиковый 3м</v>
      </c>
      <c r="R2602" s="40">
        <f>VLOOKUP(A:A,'ИЗ ОСНОВЫ НОМЕНКЛАТУР'!D:G,4,0)</f>
        <v>1310.0550416666667</v>
      </c>
      <c r="S2602" s="12" t="str">
        <f>VLOOKUP(A:A,'ИЗ ОСНОВЫ НОМЕНКЛАТУР'!D:H,5,0)</f>
        <v>C</v>
      </c>
      <c r="T2602" s="44">
        <f t="shared" si="483"/>
        <v>0</v>
      </c>
      <c r="U2602" s="44">
        <f t="shared" si="484"/>
        <v>0</v>
      </c>
      <c r="V2602" s="44">
        <f t="shared" si="485"/>
        <v>0</v>
      </c>
      <c r="W2602" s="44">
        <f t="shared" si="486"/>
        <v>0</v>
      </c>
      <c r="X2602" s="44">
        <f t="shared" si="487"/>
        <v>0</v>
      </c>
      <c r="Y2602" s="44">
        <f t="shared" si="488"/>
        <v>0</v>
      </c>
      <c r="Z2602" s="44">
        <f t="shared" si="489"/>
        <v>28821.210916666667</v>
      </c>
      <c r="AA2602" s="44">
        <f t="shared" si="490"/>
        <v>41921.761333333336</v>
      </c>
      <c r="AB2602" s="44">
        <f t="shared" si="491"/>
        <v>0</v>
      </c>
      <c r="AC2602" s="44">
        <f t="shared" si="492"/>
        <v>0</v>
      </c>
      <c r="AD2602" s="44">
        <f t="shared" si="493"/>
        <v>26201.100833333334</v>
      </c>
      <c r="AE2602" s="12">
        <f t="shared" si="494"/>
        <v>96944.073083333336</v>
      </c>
    </row>
    <row r="2603" spans="1:31" ht="12.6" hidden="1" customHeight="1" x14ac:dyDescent="0.2">
      <c r="A2603" s="26" t="s">
        <v>1374</v>
      </c>
      <c r="B2603" s="19"/>
      <c r="C2603" s="19"/>
      <c r="D2603" s="20"/>
      <c r="E2603" s="20">
        <v>26</v>
      </c>
      <c r="F2603" s="20"/>
      <c r="G2603" s="21"/>
      <c r="H2603" s="22"/>
      <c r="I2603" s="20">
        <v>2048</v>
      </c>
      <c r="J2603" s="20">
        <v>17</v>
      </c>
      <c r="K2603" s="20">
        <v>768</v>
      </c>
      <c r="L2603" s="20"/>
      <c r="M2603" s="20">
        <v>26</v>
      </c>
      <c r="N2603" s="20">
        <v>48</v>
      </c>
      <c r="O2603" s="20">
        <v>2933</v>
      </c>
      <c r="P2603" s="23" t="str">
        <f>VLOOKUP(A2603,'ИЗ ОСНОВЫ НОМЕНКЛАТУР'!D:E,2,0)</f>
        <v>Аксессуары для столешниц</v>
      </c>
      <c r="Q2603" s="23" t="str">
        <f>VLOOKUP(A2603,'ИЗ ОСНОВЫ НОМЕНКЛАТУР'!D:F,3,0)</f>
        <v>Плинтус пластиковый 3м</v>
      </c>
      <c r="R2603" s="40">
        <f>VLOOKUP(A:A,'ИЗ ОСНОВЫ НОМЕНКЛАТУР'!D:G,4,0)</f>
        <v>1292.077309495897</v>
      </c>
      <c r="S2603" s="12" t="str">
        <f>VLOOKUP(A:A,'ИЗ ОСНОВЫ НОМЕНКЛАТУР'!D:H,5,0)</f>
        <v>B</v>
      </c>
      <c r="T2603" s="44">
        <f t="shared" si="483"/>
        <v>0</v>
      </c>
      <c r="U2603" s="44">
        <f t="shared" si="484"/>
        <v>33594.010046893323</v>
      </c>
      <c r="V2603" s="44">
        <f t="shared" si="485"/>
        <v>0</v>
      </c>
      <c r="W2603" s="44">
        <f t="shared" si="486"/>
        <v>0</v>
      </c>
      <c r="X2603" s="44">
        <f t="shared" si="487"/>
        <v>0</v>
      </c>
      <c r="Y2603" s="44">
        <f t="shared" si="488"/>
        <v>2646174.3298475971</v>
      </c>
      <c r="Z2603" s="44">
        <f t="shared" si="489"/>
        <v>21965.314261430249</v>
      </c>
      <c r="AA2603" s="44">
        <f t="shared" si="490"/>
        <v>992315.37369284895</v>
      </c>
      <c r="AB2603" s="44">
        <f t="shared" si="491"/>
        <v>0</v>
      </c>
      <c r="AC2603" s="44">
        <f t="shared" si="492"/>
        <v>33594.010046893323</v>
      </c>
      <c r="AD2603" s="44">
        <f t="shared" si="493"/>
        <v>62019.71085580306</v>
      </c>
      <c r="AE2603" s="12">
        <f t="shared" si="494"/>
        <v>3789662.7487514662</v>
      </c>
    </row>
    <row r="2604" spans="1:31" ht="12.6" hidden="1" customHeight="1" x14ac:dyDescent="0.2">
      <c r="A2604" s="26" t="s">
        <v>1445</v>
      </c>
      <c r="B2604" s="19"/>
      <c r="C2604" s="19"/>
      <c r="D2604" s="20"/>
      <c r="E2604" s="20">
        <v>18</v>
      </c>
      <c r="F2604" s="20"/>
      <c r="G2604" s="21"/>
      <c r="H2604" s="22"/>
      <c r="I2604" s="20"/>
      <c r="J2604" s="20"/>
      <c r="K2604" s="20"/>
      <c r="L2604" s="20"/>
      <c r="M2604" s="20"/>
      <c r="N2604" s="20"/>
      <c r="O2604" s="20">
        <v>18</v>
      </c>
      <c r="P2604" s="23" t="str">
        <f>VLOOKUP(A2604,'ИЗ ОСНОВЫ НОМЕНКЛАТУР'!D:E,2,0)</f>
        <v>Аксессуары для столешниц</v>
      </c>
      <c r="Q2604" s="23" t="str">
        <f>VLOOKUP(A2604,'ИЗ ОСНОВЫ НОМЕНКЛАТУР'!D:F,3,0)</f>
        <v>Плинтус пластиковый 3м</v>
      </c>
      <c r="R2604" s="40">
        <f>VLOOKUP(A:A,'ИЗ ОСНОВЫ НОМЕНКЛАТУР'!D:G,4,0)</f>
        <v>1380.3100000000002</v>
      </c>
      <c r="S2604" s="12" t="str">
        <f>VLOOKUP(A:A,'ИЗ ОСНОВЫ НОМЕНКЛАТУР'!D:H,5,0)</f>
        <v>C</v>
      </c>
      <c r="T2604" s="44">
        <f t="shared" si="483"/>
        <v>0</v>
      </c>
      <c r="U2604" s="44">
        <f t="shared" si="484"/>
        <v>24845.58</v>
      </c>
      <c r="V2604" s="44">
        <f t="shared" si="485"/>
        <v>0</v>
      </c>
      <c r="W2604" s="44">
        <f t="shared" si="486"/>
        <v>0</v>
      </c>
      <c r="X2604" s="44">
        <f t="shared" si="487"/>
        <v>0</v>
      </c>
      <c r="Y2604" s="44">
        <f t="shared" si="488"/>
        <v>0</v>
      </c>
      <c r="Z2604" s="44">
        <f t="shared" si="489"/>
        <v>0</v>
      </c>
      <c r="AA2604" s="44">
        <f t="shared" si="490"/>
        <v>0</v>
      </c>
      <c r="AB2604" s="44">
        <f t="shared" si="491"/>
        <v>0</v>
      </c>
      <c r="AC2604" s="44">
        <f t="shared" si="492"/>
        <v>0</v>
      </c>
      <c r="AD2604" s="44">
        <f t="shared" si="493"/>
        <v>0</v>
      </c>
      <c r="AE2604" s="12">
        <f t="shared" si="494"/>
        <v>24845.58</v>
      </c>
    </row>
    <row r="2605" spans="1:31" ht="12.6" hidden="1" customHeight="1" x14ac:dyDescent="0.2">
      <c r="A2605" s="26" t="s">
        <v>1425</v>
      </c>
      <c r="B2605" s="19"/>
      <c r="C2605" s="19"/>
      <c r="D2605" s="20"/>
      <c r="E2605" s="21"/>
      <c r="F2605" s="22"/>
      <c r="G2605" s="21"/>
      <c r="H2605" s="22"/>
      <c r="I2605" s="20"/>
      <c r="J2605" s="20">
        <v>8</v>
      </c>
      <c r="K2605" s="20"/>
      <c r="L2605" s="20"/>
      <c r="M2605" s="20"/>
      <c r="N2605" s="20"/>
      <c r="O2605" s="20">
        <v>8</v>
      </c>
      <c r="P2605" s="23" t="str">
        <f>VLOOKUP(A2605,'ИЗ ОСНОВЫ НОМЕНКЛАТУР'!D:E,2,0)</f>
        <v>Аксессуары для столешниц</v>
      </c>
      <c r="Q2605" s="23" t="str">
        <f>VLOOKUP(A2605,'ИЗ ОСНОВЫ НОМЕНКЛАТУР'!D:F,3,0)</f>
        <v>Плинтус пластиковый 3м</v>
      </c>
      <c r="R2605" s="40">
        <f>VLOOKUP(A:A,'ИЗ ОСНОВЫ НОМЕНКЛАТУР'!D:G,4,0)</f>
        <v>1371.3692857142858</v>
      </c>
      <c r="S2605" s="12" t="str">
        <f>VLOOKUP(A:A,'ИЗ ОСНОВЫ НОМЕНКЛАТУР'!D:H,5,0)</f>
        <v>C</v>
      </c>
      <c r="T2605" s="44">
        <f t="shared" si="483"/>
        <v>0</v>
      </c>
      <c r="U2605" s="44">
        <f t="shared" si="484"/>
        <v>0</v>
      </c>
      <c r="V2605" s="44">
        <f t="shared" si="485"/>
        <v>0</v>
      </c>
      <c r="W2605" s="44">
        <f t="shared" si="486"/>
        <v>0</v>
      </c>
      <c r="X2605" s="44">
        <f t="shared" si="487"/>
        <v>0</v>
      </c>
      <c r="Y2605" s="44">
        <f t="shared" si="488"/>
        <v>0</v>
      </c>
      <c r="Z2605" s="44">
        <f t="shared" si="489"/>
        <v>10970.954285714286</v>
      </c>
      <c r="AA2605" s="44">
        <f t="shared" si="490"/>
        <v>0</v>
      </c>
      <c r="AB2605" s="44">
        <f t="shared" si="491"/>
        <v>0</v>
      </c>
      <c r="AC2605" s="44">
        <f t="shared" si="492"/>
        <v>0</v>
      </c>
      <c r="AD2605" s="44">
        <f t="shared" si="493"/>
        <v>0</v>
      </c>
      <c r="AE2605" s="12">
        <f t="shared" si="494"/>
        <v>10970.954285714286</v>
      </c>
    </row>
    <row r="2606" spans="1:31" ht="12.6" hidden="1" customHeight="1" x14ac:dyDescent="0.2">
      <c r="A2606" s="26" t="s">
        <v>1441</v>
      </c>
      <c r="B2606" s="19"/>
      <c r="C2606" s="19"/>
      <c r="D2606" s="20"/>
      <c r="E2606" s="21"/>
      <c r="F2606" s="22"/>
      <c r="G2606" s="21"/>
      <c r="H2606" s="22"/>
      <c r="I2606" s="20"/>
      <c r="J2606" s="20">
        <v>7</v>
      </c>
      <c r="K2606" s="20"/>
      <c r="L2606" s="20"/>
      <c r="M2606" s="20"/>
      <c r="N2606" s="20"/>
      <c r="O2606" s="20">
        <v>7</v>
      </c>
      <c r="P2606" s="23" t="str">
        <f>VLOOKUP(A2606,'ИЗ ОСНОВЫ НОМЕНКЛАТУР'!D:E,2,0)</f>
        <v>Аксессуары для столешниц</v>
      </c>
      <c r="Q2606" s="23" t="str">
        <f>VLOOKUP(A2606,'ИЗ ОСНОВЫ НОМЕНКЛАТУР'!D:F,3,0)</f>
        <v>Плинтус пластиковый 3м</v>
      </c>
      <c r="R2606" s="40">
        <f>VLOOKUP(A:A,'ИЗ ОСНОВЫ НОМЕНКЛАТУР'!D:G,4,0)</f>
        <v>3392.17</v>
      </c>
      <c r="S2606" s="12" t="str">
        <f>VLOOKUP(A:A,'ИЗ ОСНОВЫ НОМЕНКЛАТУР'!D:H,5,0)</f>
        <v>C</v>
      </c>
      <c r="T2606" s="44">
        <f t="shared" si="483"/>
        <v>0</v>
      </c>
      <c r="U2606" s="44">
        <f t="shared" si="484"/>
        <v>0</v>
      </c>
      <c r="V2606" s="44">
        <f t="shared" si="485"/>
        <v>0</v>
      </c>
      <c r="W2606" s="44">
        <f t="shared" si="486"/>
        <v>0</v>
      </c>
      <c r="X2606" s="44">
        <f t="shared" si="487"/>
        <v>0</v>
      </c>
      <c r="Y2606" s="44">
        <f t="shared" si="488"/>
        <v>0</v>
      </c>
      <c r="Z2606" s="44">
        <f t="shared" si="489"/>
        <v>23745.190000000002</v>
      </c>
      <c r="AA2606" s="44">
        <f t="shared" si="490"/>
        <v>0</v>
      </c>
      <c r="AB2606" s="44">
        <f t="shared" si="491"/>
        <v>0</v>
      </c>
      <c r="AC2606" s="44">
        <f t="shared" si="492"/>
        <v>0</v>
      </c>
      <c r="AD2606" s="44">
        <f t="shared" si="493"/>
        <v>0</v>
      </c>
      <c r="AE2606" s="12">
        <f t="shared" si="494"/>
        <v>23745.190000000002</v>
      </c>
    </row>
    <row r="2607" spans="1:31" ht="12.6" hidden="1" customHeight="1" x14ac:dyDescent="0.2">
      <c r="A2607" s="26" t="s">
        <v>1444</v>
      </c>
      <c r="B2607" s="19"/>
      <c r="C2607" s="19"/>
      <c r="D2607" s="20"/>
      <c r="E2607" s="20">
        <v>12</v>
      </c>
      <c r="F2607" s="20"/>
      <c r="G2607" s="21"/>
      <c r="H2607" s="22"/>
      <c r="I2607" s="20"/>
      <c r="J2607" s="20">
        <v>10</v>
      </c>
      <c r="K2607" s="20"/>
      <c r="L2607" s="20"/>
      <c r="M2607" s="20">
        <v>14</v>
      </c>
      <c r="N2607" s="20"/>
      <c r="O2607" s="20">
        <v>36</v>
      </c>
      <c r="P2607" s="23" t="str">
        <f>VLOOKUP(A2607,'ИЗ ОСНОВЫ НОМЕНКЛАТУР'!D:E,2,0)</f>
        <v>Аксессуары для столешниц</v>
      </c>
      <c r="Q2607" s="23" t="str">
        <f>VLOOKUP(A2607,'ИЗ ОСНОВЫ НОМЕНКЛАТУР'!D:F,3,0)</f>
        <v>Плинтус пластиковый 3м</v>
      </c>
      <c r="R2607" s="40">
        <f>VLOOKUP(A:A,'ИЗ ОСНОВЫ НОМЕНКЛАТУР'!D:G,4,0)</f>
        <v>4132.16</v>
      </c>
      <c r="S2607" s="12" t="str">
        <f>VLOOKUP(A:A,'ИЗ ОСНОВЫ НОМЕНКЛАТУР'!D:H,5,0)</f>
        <v>C</v>
      </c>
      <c r="T2607" s="44">
        <f t="shared" si="483"/>
        <v>0</v>
      </c>
      <c r="U2607" s="44">
        <f t="shared" si="484"/>
        <v>49585.919999999998</v>
      </c>
      <c r="V2607" s="44">
        <f t="shared" si="485"/>
        <v>0</v>
      </c>
      <c r="W2607" s="44">
        <f t="shared" si="486"/>
        <v>0</v>
      </c>
      <c r="X2607" s="44">
        <f t="shared" si="487"/>
        <v>0</v>
      </c>
      <c r="Y2607" s="44">
        <f t="shared" si="488"/>
        <v>0</v>
      </c>
      <c r="Z2607" s="44">
        <f t="shared" si="489"/>
        <v>41321.599999999999</v>
      </c>
      <c r="AA2607" s="44">
        <f t="shared" si="490"/>
        <v>0</v>
      </c>
      <c r="AB2607" s="44">
        <f t="shared" si="491"/>
        <v>0</v>
      </c>
      <c r="AC2607" s="44">
        <f t="shared" si="492"/>
        <v>57850.239999999998</v>
      </c>
      <c r="AD2607" s="44">
        <f t="shared" si="493"/>
        <v>0</v>
      </c>
      <c r="AE2607" s="12">
        <f t="shared" si="494"/>
        <v>148757.75999999998</v>
      </c>
    </row>
    <row r="2608" spans="1:31" ht="12.6" hidden="1" customHeight="1" x14ac:dyDescent="0.2">
      <c r="A2608" s="26" t="s">
        <v>4729</v>
      </c>
      <c r="B2608" s="19"/>
      <c r="C2608" s="19"/>
      <c r="D2608" s="20"/>
      <c r="E2608" s="20">
        <v>4</v>
      </c>
      <c r="F2608" s="20"/>
      <c r="G2608" s="21"/>
      <c r="H2608" s="22"/>
      <c r="I2608" s="20"/>
      <c r="J2608" s="20"/>
      <c r="K2608" s="20"/>
      <c r="L2608" s="20"/>
      <c r="M2608" s="20"/>
      <c r="N2608" s="20"/>
      <c r="O2608" s="20">
        <v>4</v>
      </c>
      <c r="P2608" s="23" t="str">
        <f>VLOOKUP(A2608,'ИЗ ОСНОВЫ НОМЕНКЛАТУР'!D:E,2,0)</f>
        <v>Аксессуары для столешниц</v>
      </c>
      <c r="Q2608" s="23" t="str">
        <f>VLOOKUP(A2608,'ИЗ ОСНОВЫ НОМЕНКЛАТУР'!D:F,3,0)</f>
        <v>Плинтус пластиковый 3м</v>
      </c>
      <c r="R2608" s="40">
        <f>VLOOKUP(A:A,'ИЗ ОСНОВЫ НОМЕНКЛАТУР'!D:G,4,0)</f>
        <v>3964.75</v>
      </c>
      <c r="S2608" s="12" t="str">
        <f>VLOOKUP(A:A,'ИЗ ОСНОВЫ НОМЕНКЛАТУР'!D:H,5,0)</f>
        <v>C</v>
      </c>
      <c r="T2608" s="44">
        <f t="shared" si="483"/>
        <v>0</v>
      </c>
      <c r="U2608" s="44">
        <f t="shared" si="484"/>
        <v>15859</v>
      </c>
      <c r="V2608" s="44">
        <f t="shared" si="485"/>
        <v>0</v>
      </c>
      <c r="W2608" s="44">
        <f t="shared" si="486"/>
        <v>0</v>
      </c>
      <c r="X2608" s="44">
        <f t="shared" si="487"/>
        <v>0</v>
      </c>
      <c r="Y2608" s="44">
        <f t="shared" si="488"/>
        <v>0</v>
      </c>
      <c r="Z2608" s="44">
        <f t="shared" si="489"/>
        <v>0</v>
      </c>
      <c r="AA2608" s="44">
        <f t="shared" si="490"/>
        <v>0</v>
      </c>
      <c r="AB2608" s="44">
        <f t="shared" si="491"/>
        <v>0</v>
      </c>
      <c r="AC2608" s="44">
        <f t="shared" si="492"/>
        <v>0</v>
      </c>
      <c r="AD2608" s="44">
        <f t="shared" si="493"/>
        <v>0</v>
      </c>
      <c r="AE2608" s="12">
        <f t="shared" si="494"/>
        <v>15859</v>
      </c>
    </row>
    <row r="2609" spans="1:31" ht="12.6" hidden="1" customHeight="1" x14ac:dyDescent="0.2">
      <c r="A2609" s="26" t="s">
        <v>1440</v>
      </c>
      <c r="B2609" s="19"/>
      <c r="C2609" s="19"/>
      <c r="D2609" s="20"/>
      <c r="E2609" s="20">
        <v>1</v>
      </c>
      <c r="F2609" s="20"/>
      <c r="G2609" s="21"/>
      <c r="H2609" s="22"/>
      <c r="I2609" s="20"/>
      <c r="J2609" s="20"/>
      <c r="K2609" s="20"/>
      <c r="L2609" s="20"/>
      <c r="M2609" s="20"/>
      <c r="N2609" s="20"/>
      <c r="O2609" s="20">
        <v>1</v>
      </c>
      <c r="P2609" s="23" t="str">
        <f>VLOOKUP(A2609,'ИЗ ОСНОВЫ НОМЕНКЛАТУР'!D:E,2,0)</f>
        <v>Аксессуары для столешниц</v>
      </c>
      <c r="Q2609" s="23" t="str">
        <f>VLOOKUP(A2609,'ИЗ ОСНОВЫ НОМЕНКЛАТУР'!D:F,3,0)</f>
        <v>Плинтус пластиковый 3м</v>
      </c>
      <c r="R2609" s="40">
        <f>VLOOKUP(A:A,'ИЗ ОСНОВЫ НОМЕНКЛАТУР'!D:G,4,0)</f>
        <v>4719</v>
      </c>
      <c r="S2609" s="12" t="str">
        <f>VLOOKUP(A:A,'ИЗ ОСНОВЫ НОМЕНКЛАТУР'!D:H,5,0)</f>
        <v>C</v>
      </c>
      <c r="T2609" s="44">
        <f t="shared" si="483"/>
        <v>0</v>
      </c>
      <c r="U2609" s="44">
        <f t="shared" si="484"/>
        <v>4719</v>
      </c>
      <c r="V2609" s="44">
        <f t="shared" si="485"/>
        <v>0</v>
      </c>
      <c r="W2609" s="44">
        <f t="shared" si="486"/>
        <v>0</v>
      </c>
      <c r="X2609" s="44">
        <f t="shared" si="487"/>
        <v>0</v>
      </c>
      <c r="Y2609" s="44">
        <f t="shared" si="488"/>
        <v>0</v>
      </c>
      <c r="Z2609" s="44">
        <f t="shared" si="489"/>
        <v>0</v>
      </c>
      <c r="AA2609" s="44">
        <f t="shared" si="490"/>
        <v>0</v>
      </c>
      <c r="AB2609" s="44">
        <f t="shared" si="491"/>
        <v>0</v>
      </c>
      <c r="AC2609" s="44">
        <f t="shared" si="492"/>
        <v>0</v>
      </c>
      <c r="AD2609" s="44">
        <f t="shared" si="493"/>
        <v>0</v>
      </c>
      <c r="AE2609" s="12">
        <f t="shared" si="494"/>
        <v>4719</v>
      </c>
    </row>
    <row r="2610" spans="1:31" ht="12.6" hidden="1" customHeight="1" x14ac:dyDescent="0.2">
      <c r="A2610" s="26" t="s">
        <v>1439</v>
      </c>
      <c r="B2610" s="19"/>
      <c r="C2610" s="19"/>
      <c r="D2610" s="20"/>
      <c r="E2610" s="20">
        <v>1</v>
      </c>
      <c r="F2610" s="20"/>
      <c r="G2610" s="21"/>
      <c r="H2610" s="22"/>
      <c r="I2610" s="20"/>
      <c r="J2610" s="20">
        <v>5</v>
      </c>
      <c r="K2610" s="20"/>
      <c r="L2610" s="20"/>
      <c r="M2610" s="20"/>
      <c r="N2610" s="20"/>
      <c r="O2610" s="20">
        <v>6</v>
      </c>
      <c r="P2610" s="23" t="str">
        <f>VLOOKUP(A2610,'ИЗ ОСНОВЫ НОМЕНКЛАТУР'!D:E,2,0)</f>
        <v>Аксессуары для столешниц</v>
      </c>
      <c r="Q2610" s="23" t="str">
        <f>VLOOKUP(A2610,'ИЗ ОСНОВЫ НОМЕНКЛАТУР'!D:F,3,0)</f>
        <v>Плинтус пластиковый 3м</v>
      </c>
      <c r="R2610" s="40">
        <f>VLOOKUP(A:A,'ИЗ ОСНОВЫ НОМЕНКЛАТУР'!D:G,4,0)</f>
        <v>3392</v>
      </c>
      <c r="S2610" s="12" t="str">
        <f>VLOOKUP(A:A,'ИЗ ОСНОВЫ НОМЕНКЛАТУР'!D:H,5,0)</f>
        <v>C</v>
      </c>
      <c r="T2610" s="44">
        <f t="shared" si="483"/>
        <v>0</v>
      </c>
      <c r="U2610" s="44">
        <f t="shared" si="484"/>
        <v>3392</v>
      </c>
      <c r="V2610" s="44">
        <f t="shared" si="485"/>
        <v>0</v>
      </c>
      <c r="W2610" s="44">
        <f t="shared" si="486"/>
        <v>0</v>
      </c>
      <c r="X2610" s="44">
        <f t="shared" si="487"/>
        <v>0</v>
      </c>
      <c r="Y2610" s="44">
        <f t="shared" si="488"/>
        <v>0</v>
      </c>
      <c r="Z2610" s="44">
        <f t="shared" si="489"/>
        <v>16960</v>
      </c>
      <c r="AA2610" s="44">
        <f t="shared" si="490"/>
        <v>0</v>
      </c>
      <c r="AB2610" s="44">
        <f t="shared" si="491"/>
        <v>0</v>
      </c>
      <c r="AC2610" s="44">
        <f t="shared" si="492"/>
        <v>0</v>
      </c>
      <c r="AD2610" s="44">
        <f t="shared" si="493"/>
        <v>0</v>
      </c>
      <c r="AE2610" s="12">
        <f t="shared" si="494"/>
        <v>20352</v>
      </c>
    </row>
    <row r="2611" spans="1:31" ht="12.6" hidden="1" customHeight="1" x14ac:dyDescent="0.2">
      <c r="A2611" s="26" t="s">
        <v>1413</v>
      </c>
      <c r="B2611" s="19"/>
      <c r="C2611" s="19"/>
      <c r="D2611" s="20"/>
      <c r="E2611" s="20">
        <v>5</v>
      </c>
      <c r="F2611" s="20"/>
      <c r="G2611" s="21"/>
      <c r="H2611" s="22"/>
      <c r="I2611" s="20"/>
      <c r="J2611" s="20">
        <v>7</v>
      </c>
      <c r="K2611" s="20"/>
      <c r="L2611" s="20"/>
      <c r="M2611" s="20"/>
      <c r="N2611" s="20"/>
      <c r="O2611" s="20">
        <v>12</v>
      </c>
      <c r="P2611" s="23" t="str">
        <f>VLOOKUP(A2611,'ИЗ ОСНОВЫ НОМЕНКЛАТУР'!D:E,2,0)</f>
        <v>Аксессуары для столешниц</v>
      </c>
      <c r="Q2611" s="23" t="str">
        <f>VLOOKUP(A2611,'ИЗ ОСНОВЫ НОМЕНКЛАТУР'!D:F,3,0)</f>
        <v>Плинтус пластиковый 3м</v>
      </c>
      <c r="R2611" s="40">
        <f>VLOOKUP(A:A,'ИЗ ОСНОВЫ НОМЕНКЛАТУР'!D:G,4,0)</f>
        <v>3659.2779999999998</v>
      </c>
      <c r="S2611" s="12" t="str">
        <f>VLOOKUP(A:A,'ИЗ ОСНОВЫ НОМЕНКЛАТУР'!D:H,5,0)</f>
        <v>C</v>
      </c>
      <c r="T2611" s="44">
        <f t="shared" si="483"/>
        <v>0</v>
      </c>
      <c r="U2611" s="44">
        <f t="shared" si="484"/>
        <v>18296.39</v>
      </c>
      <c r="V2611" s="44">
        <f t="shared" si="485"/>
        <v>0</v>
      </c>
      <c r="W2611" s="44">
        <f t="shared" si="486"/>
        <v>0</v>
      </c>
      <c r="X2611" s="44">
        <f t="shared" si="487"/>
        <v>0</v>
      </c>
      <c r="Y2611" s="44">
        <f t="shared" si="488"/>
        <v>0</v>
      </c>
      <c r="Z2611" s="44">
        <f t="shared" si="489"/>
        <v>25614.946</v>
      </c>
      <c r="AA2611" s="44">
        <f t="shared" si="490"/>
        <v>0</v>
      </c>
      <c r="AB2611" s="44">
        <f t="shared" si="491"/>
        <v>0</v>
      </c>
      <c r="AC2611" s="44">
        <f t="shared" si="492"/>
        <v>0</v>
      </c>
      <c r="AD2611" s="44">
        <f t="shared" si="493"/>
        <v>0</v>
      </c>
      <c r="AE2611" s="12">
        <f t="shared" si="494"/>
        <v>43911.335999999996</v>
      </c>
    </row>
    <row r="2612" spans="1:31" ht="12.6" hidden="1" customHeight="1" x14ac:dyDescent="0.2">
      <c r="A2612" s="26" t="s">
        <v>1432</v>
      </c>
      <c r="B2612" s="19"/>
      <c r="C2612" s="19"/>
      <c r="D2612" s="20"/>
      <c r="E2612" s="20">
        <v>5</v>
      </c>
      <c r="F2612" s="20"/>
      <c r="G2612" s="21"/>
      <c r="H2612" s="22"/>
      <c r="I2612" s="20"/>
      <c r="J2612" s="20"/>
      <c r="K2612" s="20"/>
      <c r="L2612" s="20"/>
      <c r="M2612" s="20"/>
      <c r="N2612" s="20"/>
      <c r="O2612" s="20">
        <v>5</v>
      </c>
      <c r="P2612" s="23" t="str">
        <f>VLOOKUP(A2612,'ИЗ ОСНОВЫ НОМЕНКЛАТУР'!D:E,2,0)</f>
        <v>Аксессуары для столешниц</v>
      </c>
      <c r="Q2612" s="23" t="str">
        <f>VLOOKUP(A2612,'ИЗ ОСНОВЫ НОМЕНКЛАТУР'!D:F,3,0)</f>
        <v>Плинтус пластиковый 3м</v>
      </c>
      <c r="R2612" s="40">
        <f>VLOOKUP(A:A,'ИЗ ОСНОВЫ НОМЕНКЛАТУР'!D:G,4,0)</f>
        <v>3665.9833333333336</v>
      </c>
      <c r="S2612" s="12" t="str">
        <f>VLOOKUP(A:A,'ИЗ ОСНОВЫ НОМЕНКЛАТУР'!D:H,5,0)</f>
        <v>C</v>
      </c>
      <c r="T2612" s="44">
        <f t="shared" si="483"/>
        <v>0</v>
      </c>
      <c r="U2612" s="44">
        <f t="shared" si="484"/>
        <v>18329.916666666668</v>
      </c>
      <c r="V2612" s="44">
        <f t="shared" si="485"/>
        <v>0</v>
      </c>
      <c r="W2612" s="44">
        <f t="shared" si="486"/>
        <v>0</v>
      </c>
      <c r="X2612" s="44">
        <f t="shared" si="487"/>
        <v>0</v>
      </c>
      <c r="Y2612" s="44">
        <f t="shared" si="488"/>
        <v>0</v>
      </c>
      <c r="Z2612" s="44">
        <f t="shared" si="489"/>
        <v>0</v>
      </c>
      <c r="AA2612" s="44">
        <f t="shared" si="490"/>
        <v>0</v>
      </c>
      <c r="AB2612" s="44">
        <f t="shared" si="491"/>
        <v>0</v>
      </c>
      <c r="AC2612" s="44">
        <f t="shared" si="492"/>
        <v>0</v>
      </c>
      <c r="AD2612" s="44">
        <f t="shared" si="493"/>
        <v>0</v>
      </c>
      <c r="AE2612" s="12">
        <f t="shared" si="494"/>
        <v>18329.916666666668</v>
      </c>
    </row>
    <row r="2613" spans="1:31" ht="12.6" hidden="1" customHeight="1" x14ac:dyDescent="0.2">
      <c r="A2613" s="26" t="s">
        <v>1446</v>
      </c>
      <c r="B2613" s="19"/>
      <c r="C2613" s="19"/>
      <c r="D2613" s="20"/>
      <c r="E2613" s="20">
        <v>6</v>
      </c>
      <c r="F2613" s="20"/>
      <c r="G2613" s="21"/>
      <c r="H2613" s="22"/>
      <c r="I2613" s="20"/>
      <c r="J2613" s="20"/>
      <c r="K2613" s="20"/>
      <c r="L2613" s="20"/>
      <c r="M2613" s="20"/>
      <c r="N2613" s="20"/>
      <c r="O2613" s="20">
        <v>6</v>
      </c>
      <c r="P2613" s="23" t="str">
        <f>VLOOKUP(A2613,'ИЗ ОСНОВЫ НОМЕНКЛАТУР'!D:E,2,0)</f>
        <v>Аксессуары для столешниц</v>
      </c>
      <c r="Q2613" s="23" t="str">
        <f>VLOOKUP(A2613,'ИЗ ОСНОВЫ НОМЕНКЛАТУР'!D:F,3,0)</f>
        <v>Плинтус пластиковый 3м</v>
      </c>
      <c r="R2613" s="40">
        <f>VLOOKUP(A:A,'ИЗ ОСНОВЫ НОМЕНКЛАТУР'!D:G,4,0)</f>
        <v>4554</v>
      </c>
      <c r="S2613" s="12" t="str">
        <f>VLOOKUP(A:A,'ИЗ ОСНОВЫ НОМЕНКЛАТУР'!D:H,5,0)</f>
        <v>C</v>
      </c>
      <c r="T2613" s="44">
        <f t="shared" si="483"/>
        <v>0</v>
      </c>
      <c r="U2613" s="44">
        <f t="shared" si="484"/>
        <v>27324</v>
      </c>
      <c r="V2613" s="44">
        <f t="shared" si="485"/>
        <v>0</v>
      </c>
      <c r="W2613" s="44">
        <f t="shared" si="486"/>
        <v>0</v>
      </c>
      <c r="X2613" s="44">
        <f t="shared" si="487"/>
        <v>0</v>
      </c>
      <c r="Y2613" s="44">
        <f t="shared" si="488"/>
        <v>0</v>
      </c>
      <c r="Z2613" s="44">
        <f t="shared" si="489"/>
        <v>0</v>
      </c>
      <c r="AA2613" s="44">
        <f t="shared" si="490"/>
        <v>0</v>
      </c>
      <c r="AB2613" s="44">
        <f t="shared" si="491"/>
        <v>0</v>
      </c>
      <c r="AC2613" s="44">
        <f t="shared" si="492"/>
        <v>0</v>
      </c>
      <c r="AD2613" s="44">
        <f t="shared" si="493"/>
        <v>0</v>
      </c>
      <c r="AE2613" s="12">
        <f t="shared" si="494"/>
        <v>27324</v>
      </c>
    </row>
    <row r="2614" spans="1:31" ht="12.6" hidden="1" customHeight="1" x14ac:dyDescent="0.2">
      <c r="A2614" s="26" t="s">
        <v>1442</v>
      </c>
      <c r="B2614" s="19"/>
      <c r="C2614" s="19"/>
      <c r="D2614" s="20"/>
      <c r="E2614" s="21"/>
      <c r="F2614" s="22"/>
      <c r="G2614" s="21"/>
      <c r="H2614" s="22"/>
      <c r="I2614" s="20"/>
      <c r="J2614" s="20">
        <v>7</v>
      </c>
      <c r="K2614" s="20"/>
      <c r="L2614" s="20"/>
      <c r="M2614" s="20"/>
      <c r="N2614" s="20"/>
      <c r="O2614" s="20">
        <v>7</v>
      </c>
      <c r="P2614" s="23" t="str">
        <f>VLOOKUP(A2614,'ИЗ ОСНОВЫ НОМЕНКЛАТУР'!D:E,2,0)</f>
        <v>Аксессуары для столешниц</v>
      </c>
      <c r="Q2614" s="23" t="str">
        <f>VLOOKUP(A2614,'ИЗ ОСНОВЫ НОМЕНКЛАТУР'!D:F,3,0)</f>
        <v>Плинтус пластиковый 3м</v>
      </c>
      <c r="R2614" s="40">
        <f>VLOOKUP(A:A,'ИЗ ОСНОВЫ НОМЕНКЛАТУР'!D:G,4,0)</f>
        <v>3530.24</v>
      </c>
      <c r="S2614" s="12" t="str">
        <f>VLOOKUP(A:A,'ИЗ ОСНОВЫ НОМЕНКЛАТУР'!D:H,5,0)</f>
        <v>C</v>
      </c>
      <c r="T2614" s="44">
        <f t="shared" si="483"/>
        <v>0</v>
      </c>
      <c r="U2614" s="44">
        <f t="shared" si="484"/>
        <v>0</v>
      </c>
      <c r="V2614" s="44">
        <f t="shared" si="485"/>
        <v>0</v>
      </c>
      <c r="W2614" s="44">
        <f t="shared" si="486"/>
        <v>0</v>
      </c>
      <c r="X2614" s="44">
        <f t="shared" si="487"/>
        <v>0</v>
      </c>
      <c r="Y2614" s="44">
        <f t="shared" si="488"/>
        <v>0</v>
      </c>
      <c r="Z2614" s="44">
        <f t="shared" si="489"/>
        <v>24711.68</v>
      </c>
      <c r="AA2614" s="44">
        <f t="shared" si="490"/>
        <v>0</v>
      </c>
      <c r="AB2614" s="44">
        <f t="shared" si="491"/>
        <v>0</v>
      </c>
      <c r="AC2614" s="44">
        <f t="shared" si="492"/>
        <v>0</v>
      </c>
      <c r="AD2614" s="44">
        <f t="shared" si="493"/>
        <v>0</v>
      </c>
      <c r="AE2614" s="12">
        <f t="shared" si="494"/>
        <v>24711.68</v>
      </c>
    </row>
    <row r="2615" spans="1:31" ht="12.6" hidden="1" customHeight="1" x14ac:dyDescent="0.2">
      <c r="A2615" s="26" t="s">
        <v>1411</v>
      </c>
      <c r="B2615" s="19"/>
      <c r="C2615" s="19"/>
      <c r="D2615" s="20"/>
      <c r="E2615" s="20">
        <v>4</v>
      </c>
      <c r="F2615" s="20"/>
      <c r="G2615" s="21"/>
      <c r="H2615" s="22"/>
      <c r="I2615" s="20"/>
      <c r="J2615" s="20"/>
      <c r="K2615" s="20"/>
      <c r="L2615" s="20"/>
      <c r="M2615" s="20">
        <v>10</v>
      </c>
      <c r="N2615" s="20"/>
      <c r="O2615" s="20">
        <v>14</v>
      </c>
      <c r="P2615" s="23" t="str">
        <f>VLOOKUP(A2615,'ИЗ ОСНОВЫ НОМЕНКЛАТУР'!D:E,2,0)</f>
        <v>Аксессуары для столешниц</v>
      </c>
      <c r="Q2615" s="23" t="str">
        <f>VLOOKUP(A2615,'ИЗ ОСНОВЫ НОМЕНКЛАТУР'!D:F,3,0)</f>
        <v>Плинтус пластиковый 3м</v>
      </c>
      <c r="R2615" s="40">
        <f>VLOOKUP(A:A,'ИЗ ОСНОВЫ НОМЕНКЛАТУР'!D:G,4,0)</f>
        <v>3913.2828571428572</v>
      </c>
      <c r="S2615" s="12" t="str">
        <f>VLOOKUP(A:A,'ИЗ ОСНОВЫ НОМЕНКЛАТУР'!D:H,5,0)</f>
        <v>C</v>
      </c>
      <c r="T2615" s="44">
        <f t="shared" si="483"/>
        <v>0</v>
      </c>
      <c r="U2615" s="44">
        <f t="shared" si="484"/>
        <v>15653.131428571429</v>
      </c>
      <c r="V2615" s="44">
        <f t="shared" si="485"/>
        <v>0</v>
      </c>
      <c r="W2615" s="44">
        <f t="shared" si="486"/>
        <v>0</v>
      </c>
      <c r="X2615" s="44">
        <f t="shared" si="487"/>
        <v>0</v>
      </c>
      <c r="Y2615" s="44">
        <f t="shared" si="488"/>
        <v>0</v>
      </c>
      <c r="Z2615" s="44">
        <f t="shared" si="489"/>
        <v>0</v>
      </c>
      <c r="AA2615" s="44">
        <f t="shared" si="490"/>
        <v>0</v>
      </c>
      <c r="AB2615" s="44">
        <f t="shared" si="491"/>
        <v>0</v>
      </c>
      <c r="AC2615" s="44">
        <f t="shared" si="492"/>
        <v>39132.828571428574</v>
      </c>
      <c r="AD2615" s="44">
        <f t="shared" si="493"/>
        <v>0</v>
      </c>
      <c r="AE2615" s="12">
        <f t="shared" si="494"/>
        <v>54785.960000000006</v>
      </c>
    </row>
    <row r="2616" spans="1:31" ht="12.6" hidden="1" customHeight="1" x14ac:dyDescent="0.2">
      <c r="A2616" s="26" t="s">
        <v>1415</v>
      </c>
      <c r="B2616" s="19"/>
      <c r="C2616" s="19"/>
      <c r="D2616" s="20"/>
      <c r="E2616" s="21"/>
      <c r="F2616" s="22"/>
      <c r="G2616" s="21"/>
      <c r="H2616" s="22"/>
      <c r="I2616" s="20"/>
      <c r="J2616" s="20">
        <v>15</v>
      </c>
      <c r="K2616" s="20"/>
      <c r="L2616" s="20"/>
      <c r="M2616" s="20">
        <v>23</v>
      </c>
      <c r="N2616" s="20">
        <v>34</v>
      </c>
      <c r="O2616" s="20">
        <v>72</v>
      </c>
      <c r="P2616" s="23" t="str">
        <f>VLOOKUP(A2616,'ИЗ ОСНОВЫ НОМЕНКЛАТУР'!D:E,2,0)</f>
        <v>Аксессуары для столешниц</v>
      </c>
      <c r="Q2616" s="23" t="str">
        <f>VLOOKUP(A2616,'ИЗ ОСНОВЫ НОМЕНКЛАТУР'!D:F,3,0)</f>
        <v>Плинтус пластиковый 3м</v>
      </c>
      <c r="R2616" s="40">
        <f>VLOOKUP(A:A,'ИЗ ОСНОВЫ НОМЕНКЛАТУР'!D:G,4,0)</f>
        <v>1544.24</v>
      </c>
      <c r="S2616" s="12" t="str">
        <f>VLOOKUP(A:A,'ИЗ ОСНОВЫ НОМЕНКЛАТУР'!D:H,5,0)</f>
        <v>C</v>
      </c>
      <c r="T2616" s="44">
        <f t="shared" si="483"/>
        <v>0</v>
      </c>
      <c r="U2616" s="44">
        <f t="shared" si="484"/>
        <v>0</v>
      </c>
      <c r="V2616" s="44">
        <f t="shared" si="485"/>
        <v>0</v>
      </c>
      <c r="W2616" s="44">
        <f t="shared" si="486"/>
        <v>0</v>
      </c>
      <c r="X2616" s="44">
        <f t="shared" si="487"/>
        <v>0</v>
      </c>
      <c r="Y2616" s="44">
        <f t="shared" si="488"/>
        <v>0</v>
      </c>
      <c r="Z2616" s="44">
        <f t="shared" si="489"/>
        <v>23163.599999999999</v>
      </c>
      <c r="AA2616" s="44">
        <f t="shared" si="490"/>
        <v>0</v>
      </c>
      <c r="AB2616" s="44">
        <f t="shared" si="491"/>
        <v>0</v>
      </c>
      <c r="AC2616" s="44">
        <f t="shared" si="492"/>
        <v>35517.519999999997</v>
      </c>
      <c r="AD2616" s="44">
        <f t="shared" si="493"/>
        <v>52504.160000000003</v>
      </c>
      <c r="AE2616" s="12">
        <f t="shared" si="494"/>
        <v>111185.28</v>
      </c>
    </row>
    <row r="2617" spans="1:31" ht="12.6" hidden="1" customHeight="1" x14ac:dyDescent="0.2">
      <c r="A2617" s="26" t="s">
        <v>1365</v>
      </c>
      <c r="B2617" s="19"/>
      <c r="C2617" s="19"/>
      <c r="D2617" s="20"/>
      <c r="E2617" s="20">
        <v>6</v>
      </c>
      <c r="F2617" s="20"/>
      <c r="G2617" s="21"/>
      <c r="H2617" s="22"/>
      <c r="I2617" s="20"/>
      <c r="J2617" s="20"/>
      <c r="K2617" s="20"/>
      <c r="L2617" s="20"/>
      <c r="M2617" s="20"/>
      <c r="N2617" s="20"/>
      <c r="O2617" s="20">
        <v>6</v>
      </c>
      <c r="P2617" s="23" t="str">
        <f>VLOOKUP(A2617,'ИЗ ОСНОВЫ НОМЕНКЛАТУР'!D:E,2,0)</f>
        <v>Аксессуары для столешниц</v>
      </c>
      <c r="Q2617" s="23" t="str">
        <f>VLOOKUP(A2617,'ИЗ ОСНОВЫ НОМЕНКЛАТУР'!D:F,3,0)</f>
        <v>Плинтус алюминиевый</v>
      </c>
      <c r="R2617" s="40">
        <f>VLOOKUP(A:A,'ИЗ ОСНОВЫ НОМЕНКЛАТУР'!D:G,4,0)</f>
        <v>3111.1888888888889</v>
      </c>
      <c r="S2617" s="12" t="str">
        <f>VLOOKUP(A:A,'ИЗ ОСНОВЫ НОМЕНКЛАТУР'!D:H,5,0)</f>
        <v>C</v>
      </c>
      <c r="T2617" s="44">
        <f t="shared" si="483"/>
        <v>0</v>
      </c>
      <c r="U2617" s="44">
        <f t="shared" si="484"/>
        <v>18667.133333333331</v>
      </c>
      <c r="V2617" s="44">
        <f t="shared" si="485"/>
        <v>0</v>
      </c>
      <c r="W2617" s="44">
        <f t="shared" si="486"/>
        <v>0</v>
      </c>
      <c r="X2617" s="44">
        <f t="shared" si="487"/>
        <v>0</v>
      </c>
      <c r="Y2617" s="44">
        <f t="shared" si="488"/>
        <v>0</v>
      </c>
      <c r="Z2617" s="44">
        <f t="shared" si="489"/>
        <v>0</v>
      </c>
      <c r="AA2617" s="44">
        <f t="shared" si="490"/>
        <v>0</v>
      </c>
      <c r="AB2617" s="44">
        <f t="shared" si="491"/>
        <v>0</v>
      </c>
      <c r="AC2617" s="44">
        <f t="shared" si="492"/>
        <v>0</v>
      </c>
      <c r="AD2617" s="44">
        <f t="shared" si="493"/>
        <v>0</v>
      </c>
      <c r="AE2617" s="12">
        <f t="shared" si="494"/>
        <v>18667.133333333331</v>
      </c>
    </row>
    <row r="2618" spans="1:31" ht="12.6" hidden="1" customHeight="1" x14ac:dyDescent="0.2">
      <c r="A2618" s="26" t="s">
        <v>4730</v>
      </c>
      <c r="B2618" s="19"/>
      <c r="C2618" s="19"/>
      <c r="D2618" s="20"/>
      <c r="E2618" s="21"/>
      <c r="F2618" s="22"/>
      <c r="G2618" s="21"/>
      <c r="H2618" s="22"/>
      <c r="I2618" s="20"/>
      <c r="J2618" s="20"/>
      <c r="K2618" s="20"/>
      <c r="L2618" s="20"/>
      <c r="M2618" s="20"/>
      <c r="N2618" s="20">
        <v>2</v>
      </c>
      <c r="O2618" s="20">
        <v>2</v>
      </c>
      <c r="P2618" s="23" t="str">
        <f>VLOOKUP(A2618,'ИЗ ОСНОВЫ НОМЕНКЛАТУР'!D:E,2,0)</f>
        <v>Инструменты и расходные материалы</v>
      </c>
      <c r="Q2618" s="23" t="str">
        <f>VLOOKUP(A2618,'ИЗ ОСНОВЫ НОМЕНКЛАТУР'!D:F,3,0)</f>
        <v>Ручные инструменты</v>
      </c>
      <c r="R2618" s="40">
        <f>VLOOKUP(A:A,'ИЗ ОСНОВЫ НОМЕНКЛАТУР'!D:G,4,0)</f>
        <v>5202</v>
      </c>
      <c r="S2618" s="12" t="str">
        <f>VLOOKUP(A:A,'ИЗ ОСНОВЫ НОМЕНКЛАТУР'!D:H,5,0)</f>
        <v>C</v>
      </c>
      <c r="T2618" s="44">
        <f t="shared" si="483"/>
        <v>0</v>
      </c>
      <c r="U2618" s="44">
        <f t="shared" si="484"/>
        <v>0</v>
      </c>
      <c r="V2618" s="44">
        <f t="shared" si="485"/>
        <v>0</v>
      </c>
      <c r="W2618" s="44">
        <f t="shared" si="486"/>
        <v>0</v>
      </c>
      <c r="X2618" s="44">
        <f t="shared" si="487"/>
        <v>0</v>
      </c>
      <c r="Y2618" s="44">
        <f t="shared" si="488"/>
        <v>0</v>
      </c>
      <c r="Z2618" s="44">
        <f t="shared" si="489"/>
        <v>0</v>
      </c>
      <c r="AA2618" s="44">
        <f t="shared" si="490"/>
        <v>0</v>
      </c>
      <c r="AB2618" s="44">
        <f t="shared" si="491"/>
        <v>0</v>
      </c>
      <c r="AC2618" s="44">
        <f t="shared" si="492"/>
        <v>0</v>
      </c>
      <c r="AD2618" s="44">
        <f t="shared" si="493"/>
        <v>10404</v>
      </c>
      <c r="AE2618" s="12">
        <f t="shared" si="494"/>
        <v>10404</v>
      </c>
    </row>
    <row r="2619" spans="1:31" ht="12.6" hidden="1" customHeight="1" x14ac:dyDescent="0.2">
      <c r="A2619" s="26" t="s">
        <v>3462</v>
      </c>
      <c r="B2619" s="19"/>
      <c r="C2619" s="19"/>
      <c r="D2619" s="20"/>
      <c r="E2619" s="21"/>
      <c r="F2619" s="22"/>
      <c r="G2619" s="21"/>
      <c r="H2619" s="22"/>
      <c r="I2619" s="20"/>
      <c r="J2619" s="20"/>
      <c r="K2619" s="20"/>
      <c r="L2619" s="20">
        <v>2</v>
      </c>
      <c r="M2619" s="20"/>
      <c r="N2619" s="20"/>
      <c r="O2619" s="20">
        <v>2</v>
      </c>
      <c r="P2619" s="23" t="str">
        <f>VLOOKUP(A2619,'ИЗ ОСНОВЫ НОМЕНКЛАТУР'!D:E,2,0)</f>
        <v>Инструменты и расходные материалы</v>
      </c>
      <c r="Q2619" s="23" t="str">
        <f>VLOOKUP(A2619,'ИЗ ОСНОВЫ НОМЕНКЛАТУР'!D:F,3,0)</f>
        <v>Ручные инструменты</v>
      </c>
      <c r="R2619" s="40">
        <f>VLOOKUP(A:A,'ИЗ ОСНОВЫ НОМЕНКЛАТУР'!D:G,4,0)</f>
        <v>805.53666666666675</v>
      </c>
      <c r="S2619" s="12" t="str">
        <f>VLOOKUP(A:A,'ИЗ ОСНОВЫ НОМЕНКЛАТУР'!D:H,5,0)</f>
        <v>C</v>
      </c>
      <c r="T2619" s="44">
        <f t="shared" si="483"/>
        <v>0</v>
      </c>
      <c r="U2619" s="44">
        <f t="shared" si="484"/>
        <v>0</v>
      </c>
      <c r="V2619" s="44">
        <f t="shared" si="485"/>
        <v>0</v>
      </c>
      <c r="W2619" s="44">
        <f t="shared" si="486"/>
        <v>0</v>
      </c>
      <c r="X2619" s="44">
        <f t="shared" si="487"/>
        <v>0</v>
      </c>
      <c r="Y2619" s="44">
        <f t="shared" si="488"/>
        <v>0</v>
      </c>
      <c r="Z2619" s="44">
        <f t="shared" si="489"/>
        <v>0</v>
      </c>
      <c r="AA2619" s="44">
        <f t="shared" si="490"/>
        <v>0</v>
      </c>
      <c r="AB2619" s="44">
        <f t="shared" si="491"/>
        <v>1611.0733333333335</v>
      </c>
      <c r="AC2619" s="44">
        <f t="shared" si="492"/>
        <v>0</v>
      </c>
      <c r="AD2619" s="44">
        <f t="shared" si="493"/>
        <v>0</v>
      </c>
      <c r="AE2619" s="12">
        <f t="shared" si="494"/>
        <v>1611.0733333333335</v>
      </c>
    </row>
    <row r="2620" spans="1:31" ht="12.6" hidden="1" customHeight="1" x14ac:dyDescent="0.2">
      <c r="A2620" s="26" t="s">
        <v>3429</v>
      </c>
      <c r="B2620" s="19"/>
      <c r="C2620" s="19"/>
      <c r="D2620" s="20"/>
      <c r="E2620" s="21"/>
      <c r="F2620" s="22"/>
      <c r="G2620" s="21"/>
      <c r="H2620" s="22"/>
      <c r="I2620" s="20"/>
      <c r="J2620" s="20"/>
      <c r="K2620" s="20"/>
      <c r="L2620" s="20"/>
      <c r="M2620" s="20"/>
      <c r="N2620" s="20">
        <v>4</v>
      </c>
      <c r="O2620" s="20">
        <v>4</v>
      </c>
      <c r="P2620" s="23" t="str">
        <f>VLOOKUP(A2620,'ИЗ ОСНОВЫ НОМЕНКЛАТУР'!D:E,2,0)</f>
        <v>Инструменты и расходные материалы</v>
      </c>
      <c r="Q2620" s="23" t="str">
        <f>VLOOKUP(A2620,'ИЗ ОСНОВЫ НОМЕНКЛАТУР'!D:F,3,0)</f>
        <v>Ручные инструменты</v>
      </c>
      <c r="R2620" s="40">
        <f>VLOOKUP(A:A,'ИЗ ОСНОВЫ НОМЕНКЛАТУР'!D:G,4,0)</f>
        <v>1300</v>
      </c>
      <c r="S2620" s="12" t="str">
        <f>VLOOKUP(A:A,'ИЗ ОСНОВЫ НОМЕНКЛАТУР'!D:H,5,0)</f>
        <v>C</v>
      </c>
      <c r="T2620" s="44">
        <f t="shared" si="483"/>
        <v>0</v>
      </c>
      <c r="U2620" s="44">
        <f t="shared" si="484"/>
        <v>0</v>
      </c>
      <c r="V2620" s="44">
        <f t="shared" si="485"/>
        <v>0</v>
      </c>
      <c r="W2620" s="44">
        <f t="shared" si="486"/>
        <v>0</v>
      </c>
      <c r="X2620" s="44">
        <f t="shared" si="487"/>
        <v>0</v>
      </c>
      <c r="Y2620" s="44">
        <f t="shared" si="488"/>
        <v>0</v>
      </c>
      <c r="Z2620" s="44">
        <f t="shared" si="489"/>
        <v>0</v>
      </c>
      <c r="AA2620" s="44">
        <f t="shared" si="490"/>
        <v>0</v>
      </c>
      <c r="AB2620" s="44">
        <f t="shared" si="491"/>
        <v>0</v>
      </c>
      <c r="AC2620" s="44">
        <f t="shared" si="492"/>
        <v>0</v>
      </c>
      <c r="AD2620" s="44">
        <f t="shared" si="493"/>
        <v>5200</v>
      </c>
      <c r="AE2620" s="12">
        <f t="shared" si="494"/>
        <v>5200</v>
      </c>
    </row>
    <row r="2621" spans="1:31" ht="12.6" hidden="1" customHeight="1" x14ac:dyDescent="0.2">
      <c r="A2621" s="26" t="s">
        <v>4731</v>
      </c>
      <c r="B2621" s="19"/>
      <c r="C2621" s="19"/>
      <c r="D2621" s="20"/>
      <c r="E2621" s="21"/>
      <c r="F2621" s="22"/>
      <c r="G2621" s="21"/>
      <c r="H2621" s="22"/>
      <c r="I2621" s="20"/>
      <c r="J2621" s="20"/>
      <c r="K2621" s="20">
        <v>30</v>
      </c>
      <c r="L2621" s="20"/>
      <c r="M2621" s="20"/>
      <c r="N2621" s="20"/>
      <c r="O2621" s="20">
        <v>30</v>
      </c>
      <c r="P2621" s="23" t="str">
        <f>VLOOKUP(A2621,'ИЗ ОСНОВЫ НОМЕНКЛАТУР'!D:E,2,0)</f>
        <v>Аксессуары для шкафов</v>
      </c>
      <c r="Q2621" s="23" t="str">
        <f>VLOOKUP(A2621,'ИЗ ОСНОВЫ НОМЕНКЛАТУР'!D:F,3,0)</f>
        <v>Шкаф/шкаф-купе наполнение (бренд Aristo)</v>
      </c>
      <c r="R2621" s="40">
        <f>VLOOKUP(A:A,'ИЗ ОСНОВЫ НОМЕНКЛАТУР'!D:G,4,0)</f>
        <v>1289.2666666666667</v>
      </c>
      <c r="S2621" s="12" t="str">
        <f>VLOOKUP(A:A,'ИЗ ОСНОВЫ НОМЕНКЛАТУР'!D:H,5,0)</f>
        <v>C</v>
      </c>
      <c r="T2621" s="44">
        <f t="shared" si="483"/>
        <v>0</v>
      </c>
      <c r="U2621" s="44">
        <f t="shared" si="484"/>
        <v>0</v>
      </c>
      <c r="V2621" s="44">
        <f t="shared" si="485"/>
        <v>0</v>
      </c>
      <c r="W2621" s="44">
        <f t="shared" si="486"/>
        <v>0</v>
      </c>
      <c r="X2621" s="44">
        <f t="shared" si="487"/>
        <v>0</v>
      </c>
      <c r="Y2621" s="44">
        <f t="shared" si="488"/>
        <v>0</v>
      </c>
      <c r="Z2621" s="44">
        <f t="shared" si="489"/>
        <v>0</v>
      </c>
      <c r="AA2621" s="44">
        <f t="shared" si="490"/>
        <v>38678</v>
      </c>
      <c r="AB2621" s="44">
        <f t="shared" si="491"/>
        <v>0</v>
      </c>
      <c r="AC2621" s="44">
        <f t="shared" si="492"/>
        <v>0</v>
      </c>
      <c r="AD2621" s="44">
        <f t="shared" si="493"/>
        <v>0</v>
      </c>
      <c r="AE2621" s="12">
        <f t="shared" si="494"/>
        <v>38678</v>
      </c>
    </row>
    <row r="2622" spans="1:31" ht="12.6" hidden="1" customHeight="1" x14ac:dyDescent="0.2">
      <c r="A2622" s="26" t="s">
        <v>4732</v>
      </c>
      <c r="B2622" s="19"/>
      <c r="C2622" s="19"/>
      <c r="D2622" s="20"/>
      <c r="E2622" s="21"/>
      <c r="F2622" s="22"/>
      <c r="G2622" s="21"/>
      <c r="H2622" s="22"/>
      <c r="I2622" s="20"/>
      <c r="J2622" s="20"/>
      <c r="K2622" s="20">
        <v>20</v>
      </c>
      <c r="L2622" s="20"/>
      <c r="M2622" s="20"/>
      <c r="N2622" s="20"/>
      <c r="O2622" s="20">
        <v>20</v>
      </c>
      <c r="P2622" s="23" t="str">
        <f>VLOOKUP(A2622,'ИЗ ОСНОВЫ НОМЕНКЛАТУР'!D:E,2,0)</f>
        <v>Аксессуары для шкафов</v>
      </c>
      <c r="Q2622" s="23" t="str">
        <f>VLOOKUP(A2622,'ИЗ ОСНОВЫ НОМЕНКЛАТУР'!D:F,3,0)</f>
        <v>Шкаф/шкаф-купе наполнение (бренд Aristo)</v>
      </c>
      <c r="R2622" s="40">
        <f>VLOOKUP(A:A,'ИЗ ОСНОВЫ НОМЕНКЛАТУР'!D:G,4,0)</f>
        <v>1296.75</v>
      </c>
      <c r="S2622" s="12" t="str">
        <f>VLOOKUP(A:A,'ИЗ ОСНОВЫ НОМЕНКЛАТУР'!D:H,5,0)</f>
        <v>C</v>
      </c>
      <c r="T2622" s="44">
        <f t="shared" si="483"/>
        <v>0</v>
      </c>
      <c r="U2622" s="44">
        <f t="shared" si="484"/>
        <v>0</v>
      </c>
      <c r="V2622" s="44">
        <f t="shared" si="485"/>
        <v>0</v>
      </c>
      <c r="W2622" s="44">
        <f t="shared" si="486"/>
        <v>0</v>
      </c>
      <c r="X2622" s="44">
        <f t="shared" si="487"/>
        <v>0</v>
      </c>
      <c r="Y2622" s="44">
        <f t="shared" si="488"/>
        <v>0</v>
      </c>
      <c r="Z2622" s="44">
        <f t="shared" si="489"/>
        <v>0</v>
      </c>
      <c r="AA2622" s="44">
        <f t="shared" si="490"/>
        <v>25935</v>
      </c>
      <c r="AB2622" s="44">
        <f t="shared" si="491"/>
        <v>0</v>
      </c>
      <c r="AC2622" s="44">
        <f t="shared" si="492"/>
        <v>0</v>
      </c>
      <c r="AD2622" s="44">
        <f t="shared" si="493"/>
        <v>0</v>
      </c>
      <c r="AE2622" s="12">
        <f t="shared" si="494"/>
        <v>25935</v>
      </c>
    </row>
    <row r="2623" spans="1:31" ht="12.6" hidden="1" customHeight="1" x14ac:dyDescent="0.2">
      <c r="A2623" s="26" t="s">
        <v>947</v>
      </c>
      <c r="B2623" s="19"/>
      <c r="C2623" s="19"/>
      <c r="D2623" s="20"/>
      <c r="E2623" s="21"/>
      <c r="F2623" s="22"/>
      <c r="G2623" s="21"/>
      <c r="H2623" s="22"/>
      <c r="I2623" s="20"/>
      <c r="J2623" s="20">
        <v>10</v>
      </c>
      <c r="K2623" s="20"/>
      <c r="L2623" s="20">
        <v>3</v>
      </c>
      <c r="M2623" s="20">
        <v>450</v>
      </c>
      <c r="N2623" s="20"/>
      <c r="O2623" s="20">
        <v>463</v>
      </c>
      <c r="P2623" s="23" t="str">
        <f>VLOOKUP(A2623,'ИЗ ОСНОВЫ НОМЕНКЛАТУР'!D:E,2,0)</f>
        <v>Аксессуары для кухни</v>
      </c>
      <c r="Q2623" s="23" t="str">
        <f>VLOOKUP(A2623,'ИЗ ОСНОВЫ НОМЕНКЛАТУР'!D:F,3,0)</f>
        <v>Поддоны</v>
      </c>
      <c r="R2623" s="40">
        <f>VLOOKUP(A:A,'ИЗ ОСНОВЫ НОМЕНКЛАТУР'!D:G,4,0)</f>
        <v>395.4375</v>
      </c>
      <c r="S2623" s="12" t="str">
        <f>VLOOKUP(A:A,'ИЗ ОСНОВЫ НОМЕНКЛАТУР'!D:H,5,0)</f>
        <v>C</v>
      </c>
      <c r="T2623" s="44">
        <f t="shared" si="483"/>
        <v>0</v>
      </c>
      <c r="U2623" s="44">
        <f t="shared" si="484"/>
        <v>0</v>
      </c>
      <c r="V2623" s="44">
        <f t="shared" si="485"/>
        <v>0</v>
      </c>
      <c r="W2623" s="44">
        <f t="shared" si="486"/>
        <v>0</v>
      </c>
      <c r="X2623" s="44">
        <f t="shared" si="487"/>
        <v>0</v>
      </c>
      <c r="Y2623" s="44">
        <f t="shared" si="488"/>
        <v>0</v>
      </c>
      <c r="Z2623" s="44">
        <f t="shared" si="489"/>
        <v>3954.375</v>
      </c>
      <c r="AA2623" s="44">
        <f t="shared" si="490"/>
        <v>0</v>
      </c>
      <c r="AB2623" s="44">
        <f t="shared" si="491"/>
        <v>1186.3125</v>
      </c>
      <c r="AC2623" s="44">
        <f t="shared" si="492"/>
        <v>177946.875</v>
      </c>
      <c r="AD2623" s="44">
        <f t="shared" si="493"/>
        <v>0</v>
      </c>
      <c r="AE2623" s="12">
        <f t="shared" si="494"/>
        <v>183087.5625</v>
      </c>
    </row>
    <row r="2624" spans="1:31" ht="12.6" hidden="1" customHeight="1" x14ac:dyDescent="0.2">
      <c r="A2624" s="26" t="s">
        <v>945</v>
      </c>
      <c r="B2624" s="19"/>
      <c r="C2624" s="19"/>
      <c r="D2624" s="20"/>
      <c r="E2624" s="21"/>
      <c r="F2624" s="22"/>
      <c r="G2624" s="21"/>
      <c r="H2624" s="22"/>
      <c r="I2624" s="20"/>
      <c r="J2624" s="20">
        <v>17</v>
      </c>
      <c r="K2624" s="20">
        <v>392</v>
      </c>
      <c r="L2624" s="20">
        <v>3</v>
      </c>
      <c r="M2624" s="20">
        <v>903</v>
      </c>
      <c r="N2624" s="20"/>
      <c r="O2624" s="20">
        <v>1315</v>
      </c>
      <c r="P2624" s="23" t="str">
        <f>VLOOKUP(A2624,'ИЗ ОСНОВЫ НОМЕНКЛАТУР'!D:E,2,0)</f>
        <v>Аксессуары для кухни</v>
      </c>
      <c r="Q2624" s="23" t="str">
        <f>VLOOKUP(A2624,'ИЗ ОСНОВЫ НОМЕНКЛАТУР'!D:F,3,0)</f>
        <v>Поддоны</v>
      </c>
      <c r="R2624" s="40">
        <f>VLOOKUP(A:A,'ИЗ ОСНОВЫ НОМЕНКЛАТУР'!D:G,4,0)</f>
        <v>471.55028301886796</v>
      </c>
      <c r="S2624" s="12" t="str">
        <f>VLOOKUP(A:A,'ИЗ ОСНОВЫ НОМЕНКЛАТУР'!D:H,5,0)</f>
        <v>C</v>
      </c>
      <c r="T2624" s="44">
        <f t="shared" si="483"/>
        <v>0</v>
      </c>
      <c r="U2624" s="44">
        <f t="shared" si="484"/>
        <v>0</v>
      </c>
      <c r="V2624" s="44">
        <f t="shared" si="485"/>
        <v>0</v>
      </c>
      <c r="W2624" s="44">
        <f t="shared" si="486"/>
        <v>0</v>
      </c>
      <c r="X2624" s="44">
        <f t="shared" si="487"/>
        <v>0</v>
      </c>
      <c r="Y2624" s="44">
        <f t="shared" si="488"/>
        <v>0</v>
      </c>
      <c r="Z2624" s="44">
        <f t="shared" si="489"/>
        <v>8016.3548113207553</v>
      </c>
      <c r="AA2624" s="44">
        <f t="shared" si="490"/>
        <v>184847.71094339623</v>
      </c>
      <c r="AB2624" s="44">
        <f t="shared" si="491"/>
        <v>1414.6508490566039</v>
      </c>
      <c r="AC2624" s="44">
        <f t="shared" si="492"/>
        <v>425809.90556603775</v>
      </c>
      <c r="AD2624" s="44">
        <f t="shared" si="493"/>
        <v>0</v>
      </c>
      <c r="AE2624" s="12">
        <f t="shared" si="494"/>
        <v>620088.62216981128</v>
      </c>
    </row>
    <row r="2625" spans="1:31" ht="12.6" hidden="1" customHeight="1" x14ac:dyDescent="0.2">
      <c r="A2625" s="26" t="s">
        <v>943</v>
      </c>
      <c r="B2625" s="19"/>
      <c r="C2625" s="19"/>
      <c r="D2625" s="20"/>
      <c r="E2625" s="21"/>
      <c r="F2625" s="22"/>
      <c r="G2625" s="21"/>
      <c r="H2625" s="22"/>
      <c r="I2625" s="20"/>
      <c r="J2625" s="20">
        <v>1475</v>
      </c>
      <c r="K2625" s="20">
        <v>2290</v>
      </c>
      <c r="L2625" s="20"/>
      <c r="M2625" s="20">
        <v>490</v>
      </c>
      <c r="N2625" s="20"/>
      <c r="O2625" s="20">
        <v>4255</v>
      </c>
      <c r="P2625" s="23" t="str">
        <f>VLOOKUP(A2625,'ИЗ ОСНОВЫ НОМЕНКЛАТУР'!D:E,2,0)</f>
        <v>Аксессуары для кухни</v>
      </c>
      <c r="Q2625" s="23" t="str">
        <f>VLOOKUP(A2625,'ИЗ ОСНОВЫ НОМЕНКЛАТУР'!D:F,3,0)</f>
        <v>Поддоны</v>
      </c>
      <c r="R2625" s="40">
        <f>VLOOKUP(A:A,'ИЗ ОСНОВЫ НОМЕНКЛАТУР'!D:G,4,0)</f>
        <v>598.19004149377588</v>
      </c>
      <c r="S2625" s="12" t="str">
        <f>VLOOKUP(A:A,'ИЗ ОСНОВЫ НОМЕНКЛАТУР'!D:H,5,0)</f>
        <v>C</v>
      </c>
      <c r="T2625" s="44">
        <f t="shared" si="483"/>
        <v>0</v>
      </c>
      <c r="U2625" s="44">
        <f t="shared" si="484"/>
        <v>0</v>
      </c>
      <c r="V2625" s="44">
        <f t="shared" si="485"/>
        <v>0</v>
      </c>
      <c r="W2625" s="44">
        <f t="shared" si="486"/>
        <v>0</v>
      </c>
      <c r="X2625" s="44">
        <f t="shared" si="487"/>
        <v>0</v>
      </c>
      <c r="Y2625" s="44">
        <f t="shared" si="488"/>
        <v>0</v>
      </c>
      <c r="Z2625" s="44">
        <f t="shared" si="489"/>
        <v>882330.31120331946</v>
      </c>
      <c r="AA2625" s="44">
        <f t="shared" si="490"/>
        <v>1369855.1950207467</v>
      </c>
      <c r="AB2625" s="44">
        <f t="shared" si="491"/>
        <v>0</v>
      </c>
      <c r="AC2625" s="44">
        <f t="shared" si="492"/>
        <v>293113.12033195019</v>
      </c>
      <c r="AD2625" s="44">
        <f t="shared" si="493"/>
        <v>0</v>
      </c>
      <c r="AE2625" s="12">
        <f t="shared" si="494"/>
        <v>2545298.626556016</v>
      </c>
    </row>
    <row r="2626" spans="1:31" ht="12.6" hidden="1" customHeight="1" x14ac:dyDescent="0.2">
      <c r="A2626" s="26" t="s">
        <v>946</v>
      </c>
      <c r="B2626" s="19"/>
      <c r="C2626" s="19"/>
      <c r="D2626" s="20"/>
      <c r="E2626" s="21"/>
      <c r="F2626" s="22"/>
      <c r="G2626" s="21"/>
      <c r="H2626" s="22"/>
      <c r="I2626" s="20"/>
      <c r="J2626" s="20"/>
      <c r="K2626" s="20">
        <v>1232</v>
      </c>
      <c r="L2626" s="20"/>
      <c r="M2626" s="20">
        <v>60</v>
      </c>
      <c r="N2626" s="20">
        <v>1</v>
      </c>
      <c r="O2626" s="20">
        <v>1293</v>
      </c>
      <c r="P2626" s="23" t="str">
        <f>VLOOKUP(A2626,'ИЗ ОСНОВЫ НОМЕНКЛАТУР'!D:E,2,0)</f>
        <v>Аксессуары для кухни</v>
      </c>
      <c r="Q2626" s="23" t="str">
        <f>VLOOKUP(A2626,'ИЗ ОСНОВЫ НОМЕНКЛАТУР'!D:F,3,0)</f>
        <v>Поддоны</v>
      </c>
      <c r="R2626" s="40">
        <f>VLOOKUP(A:A,'ИЗ ОСНОВЫ НОМЕНКЛАТУР'!D:G,4,0)</f>
        <v>188.89430232558141</v>
      </c>
      <c r="S2626" s="12" t="str">
        <f>VLOOKUP(A:A,'ИЗ ОСНОВЫ НОМЕНКЛАТУР'!D:H,5,0)</f>
        <v>C</v>
      </c>
      <c r="T2626" s="44">
        <f t="shared" si="483"/>
        <v>0</v>
      </c>
      <c r="U2626" s="44">
        <f t="shared" si="484"/>
        <v>0</v>
      </c>
      <c r="V2626" s="44">
        <f t="shared" si="485"/>
        <v>0</v>
      </c>
      <c r="W2626" s="44">
        <f t="shared" si="486"/>
        <v>0</v>
      </c>
      <c r="X2626" s="44">
        <f t="shared" si="487"/>
        <v>0</v>
      </c>
      <c r="Y2626" s="44">
        <f t="shared" si="488"/>
        <v>0</v>
      </c>
      <c r="Z2626" s="44">
        <f t="shared" si="489"/>
        <v>0</v>
      </c>
      <c r="AA2626" s="44">
        <f t="shared" si="490"/>
        <v>232717.78046511629</v>
      </c>
      <c r="AB2626" s="44">
        <f t="shared" si="491"/>
        <v>0</v>
      </c>
      <c r="AC2626" s="44">
        <f t="shared" si="492"/>
        <v>11333.658139534884</v>
      </c>
      <c r="AD2626" s="44">
        <f t="shared" si="493"/>
        <v>188.89430232558141</v>
      </c>
      <c r="AE2626" s="12">
        <f t="shared" si="494"/>
        <v>244240.33290697675</v>
      </c>
    </row>
    <row r="2627" spans="1:31" ht="12.6" hidden="1" customHeight="1" x14ac:dyDescent="0.2">
      <c r="A2627" s="26" t="s">
        <v>944</v>
      </c>
      <c r="B2627" s="19"/>
      <c r="C2627" s="19"/>
      <c r="D2627" s="20"/>
      <c r="E2627" s="21"/>
      <c r="F2627" s="22"/>
      <c r="G2627" s="21"/>
      <c r="H2627" s="22"/>
      <c r="I2627" s="20">
        <v>1630</v>
      </c>
      <c r="J2627" s="20">
        <v>351</v>
      </c>
      <c r="K2627" s="20">
        <v>178</v>
      </c>
      <c r="L2627" s="20">
        <v>3</v>
      </c>
      <c r="M2627" s="20">
        <v>70</v>
      </c>
      <c r="N2627" s="20">
        <v>1</v>
      </c>
      <c r="O2627" s="20">
        <v>2233</v>
      </c>
      <c r="P2627" s="23" t="str">
        <f>VLOOKUP(A2627,'ИЗ ОСНОВЫ НОМЕНКЛАТУР'!D:E,2,0)</f>
        <v>Аксессуары для кухни</v>
      </c>
      <c r="Q2627" s="23" t="str">
        <f>VLOOKUP(A2627,'ИЗ ОСНОВЫ НОМЕНКЛАТУР'!D:F,3,0)</f>
        <v>Поддоны</v>
      </c>
      <c r="R2627" s="40">
        <f>VLOOKUP(A:A,'ИЗ ОСНОВЫ НОМЕНКЛАТУР'!D:G,4,0)</f>
        <v>217.11878906250001</v>
      </c>
      <c r="S2627" s="12" t="str">
        <f>VLOOKUP(A:A,'ИЗ ОСНОВЫ НОМЕНКЛАТУР'!D:H,5,0)</f>
        <v>B</v>
      </c>
      <c r="T2627" s="44">
        <f t="shared" si="483"/>
        <v>0</v>
      </c>
      <c r="U2627" s="44">
        <f t="shared" si="484"/>
        <v>0</v>
      </c>
      <c r="V2627" s="44">
        <f t="shared" si="485"/>
        <v>0</v>
      </c>
      <c r="W2627" s="44">
        <f t="shared" si="486"/>
        <v>0</v>
      </c>
      <c r="X2627" s="44">
        <f t="shared" si="487"/>
        <v>0</v>
      </c>
      <c r="Y2627" s="44">
        <f t="shared" si="488"/>
        <v>353903.62617187505</v>
      </c>
      <c r="Z2627" s="44">
        <f t="shared" si="489"/>
        <v>76208.694960937501</v>
      </c>
      <c r="AA2627" s="44">
        <f t="shared" si="490"/>
        <v>38647.144453125002</v>
      </c>
      <c r="AB2627" s="44">
        <f t="shared" si="491"/>
        <v>651.35636718750004</v>
      </c>
      <c r="AC2627" s="44">
        <f t="shared" si="492"/>
        <v>15198.315234375001</v>
      </c>
      <c r="AD2627" s="44">
        <f t="shared" si="493"/>
        <v>217.11878906250001</v>
      </c>
      <c r="AE2627" s="12">
        <f t="shared" si="494"/>
        <v>484826.25597656256</v>
      </c>
    </row>
    <row r="2628" spans="1:31" ht="12.6" hidden="1" customHeight="1" x14ac:dyDescent="0.2">
      <c r="A2628" s="26" t="s">
        <v>948</v>
      </c>
      <c r="B2628" s="19"/>
      <c r="C2628" s="19"/>
      <c r="D2628" s="20"/>
      <c r="E2628" s="21"/>
      <c r="F2628" s="22"/>
      <c r="G2628" s="21"/>
      <c r="H2628" s="22"/>
      <c r="I2628" s="20"/>
      <c r="J2628" s="20"/>
      <c r="K2628" s="20">
        <v>15</v>
      </c>
      <c r="L2628" s="20"/>
      <c r="M2628" s="20"/>
      <c r="N2628" s="20"/>
      <c r="O2628" s="20">
        <v>15</v>
      </c>
      <c r="P2628" s="23" t="str">
        <f>VLOOKUP(A2628,'ИЗ ОСНОВЫ НОМЕНКЛАТУР'!D:E,2,0)</f>
        <v>Аксессуары для кухни</v>
      </c>
      <c r="Q2628" s="23" t="str">
        <f>VLOOKUP(A2628,'ИЗ ОСНОВЫ НОМЕНКЛАТУР'!D:F,3,0)</f>
        <v>Поддоны</v>
      </c>
      <c r="R2628" s="40">
        <f>VLOOKUP(A:A,'ИЗ ОСНОВЫ НОМЕНКЛАТУР'!D:G,4,0)</f>
        <v>122.105</v>
      </c>
      <c r="S2628" s="12" t="str">
        <f>VLOOKUP(A:A,'ИЗ ОСНОВЫ НОМЕНКЛАТУР'!D:H,5,0)</f>
        <v>C</v>
      </c>
      <c r="T2628" s="44">
        <f t="shared" si="483"/>
        <v>0</v>
      </c>
      <c r="U2628" s="44">
        <f t="shared" si="484"/>
        <v>0</v>
      </c>
      <c r="V2628" s="44">
        <f t="shared" si="485"/>
        <v>0</v>
      </c>
      <c r="W2628" s="44">
        <f t="shared" si="486"/>
        <v>0</v>
      </c>
      <c r="X2628" s="44">
        <f t="shared" si="487"/>
        <v>0</v>
      </c>
      <c r="Y2628" s="44">
        <f t="shared" si="488"/>
        <v>0</v>
      </c>
      <c r="Z2628" s="44">
        <f t="shared" si="489"/>
        <v>0</v>
      </c>
      <c r="AA2628" s="44">
        <f t="shared" si="490"/>
        <v>1831.575</v>
      </c>
      <c r="AB2628" s="44">
        <f t="shared" si="491"/>
        <v>0</v>
      </c>
      <c r="AC2628" s="44">
        <f t="shared" si="492"/>
        <v>0</v>
      </c>
      <c r="AD2628" s="44">
        <f t="shared" si="493"/>
        <v>0</v>
      </c>
      <c r="AE2628" s="12">
        <f t="shared" si="494"/>
        <v>1831.575</v>
      </c>
    </row>
    <row r="2629" spans="1:31" ht="12.6" hidden="1" customHeight="1" x14ac:dyDescent="0.2">
      <c r="A2629" s="26" t="s">
        <v>4733</v>
      </c>
      <c r="B2629" s="19"/>
      <c r="C2629" s="19"/>
      <c r="D2629" s="20"/>
      <c r="E2629" s="21"/>
      <c r="F2629" s="22"/>
      <c r="G2629" s="21"/>
      <c r="H2629" s="22"/>
      <c r="I2629" s="20"/>
      <c r="J2629" s="20"/>
      <c r="K2629" s="20">
        <v>1000</v>
      </c>
      <c r="L2629" s="20"/>
      <c r="M2629" s="20"/>
      <c r="N2629" s="20"/>
      <c r="O2629" s="20">
        <v>1000</v>
      </c>
      <c r="P2629" s="23" t="str">
        <f>VLOOKUP(A2629,'ИЗ ОСНОВЫ НОМЕНКЛАТУР'!D:E,2,0)</f>
        <v>Аксессуары для кухни</v>
      </c>
      <c r="Q2629" s="23" t="str">
        <f>VLOOKUP(A2629,'ИЗ ОСНОВЫ НОМЕНКЛАТУР'!D:F,3,0)</f>
        <v>Поддоны</v>
      </c>
      <c r="R2629" s="40">
        <f>VLOOKUP(A:A,'ИЗ ОСНОВЫ НОМЕНКЛАТУР'!D:G,4,0)</f>
        <v>510</v>
      </c>
      <c r="S2629" s="12" t="str">
        <f>VLOOKUP(A:A,'ИЗ ОСНОВЫ НОМЕНКЛАТУР'!D:H,5,0)</f>
        <v>C</v>
      </c>
      <c r="T2629" s="44">
        <f t="shared" si="483"/>
        <v>0</v>
      </c>
      <c r="U2629" s="44">
        <f t="shared" si="484"/>
        <v>0</v>
      </c>
      <c r="V2629" s="44">
        <f t="shared" si="485"/>
        <v>0</v>
      </c>
      <c r="W2629" s="44">
        <f t="shared" si="486"/>
        <v>0</v>
      </c>
      <c r="X2629" s="44">
        <f t="shared" si="487"/>
        <v>0</v>
      </c>
      <c r="Y2629" s="44">
        <f t="shared" si="488"/>
        <v>0</v>
      </c>
      <c r="Z2629" s="44">
        <f t="shared" si="489"/>
        <v>0</v>
      </c>
      <c r="AA2629" s="44">
        <f t="shared" si="490"/>
        <v>510000</v>
      </c>
      <c r="AB2629" s="44">
        <f t="shared" si="491"/>
        <v>0</v>
      </c>
      <c r="AC2629" s="44">
        <f t="shared" si="492"/>
        <v>0</v>
      </c>
      <c r="AD2629" s="44">
        <f t="shared" si="493"/>
        <v>0</v>
      </c>
      <c r="AE2629" s="12">
        <f t="shared" si="494"/>
        <v>510000</v>
      </c>
    </row>
    <row r="2630" spans="1:31" ht="12.6" hidden="1" customHeight="1" x14ac:dyDescent="0.2">
      <c r="A2630" s="26" t="s">
        <v>2065</v>
      </c>
      <c r="B2630" s="19"/>
      <c r="C2630" s="19"/>
      <c r="D2630" s="20">
        <v>8000</v>
      </c>
      <c r="E2630" s="20">
        <v>940</v>
      </c>
      <c r="F2630" s="20"/>
      <c r="G2630" s="21"/>
      <c r="H2630" s="22"/>
      <c r="I2630" s="20">
        <v>170000</v>
      </c>
      <c r="J2630" s="20">
        <v>17770</v>
      </c>
      <c r="K2630" s="20"/>
      <c r="L2630" s="20"/>
      <c r="M2630" s="20"/>
      <c r="N2630" s="20"/>
      <c r="O2630" s="20">
        <v>196710</v>
      </c>
      <c r="P2630" s="23" t="str">
        <f>VLOOKUP(A2630,'ИЗ ОСНОВЫ НОМЕНКЛАТУР'!D:E,2,0)</f>
        <v>Ручки, крючки, опоры</v>
      </c>
      <c r="Q2630" s="23" t="str">
        <f>VLOOKUP(A2630,'ИЗ ОСНОВЫ НОМЕНКЛАТУР'!D:F,3,0)</f>
        <v>Подпятники</v>
      </c>
      <c r="R2630" s="40">
        <f>VLOOKUP(A:A,'ИЗ ОСНОВЫ НОМЕНКЛАТУР'!D:G,4,0)</f>
        <v>4.5487817851947137</v>
      </c>
      <c r="S2630" s="12" t="str">
        <f>VLOOKUP(A:A,'ИЗ ОСНОВЫ НОМЕНКЛАТУР'!D:H,5,0)</f>
        <v>A</v>
      </c>
      <c r="T2630" s="44">
        <f t="shared" si="483"/>
        <v>36390.254281557711</v>
      </c>
      <c r="U2630" s="44">
        <f t="shared" si="484"/>
        <v>4275.8548780830306</v>
      </c>
      <c r="V2630" s="44">
        <f t="shared" si="485"/>
        <v>0</v>
      </c>
      <c r="W2630" s="44">
        <f t="shared" si="486"/>
        <v>0</v>
      </c>
      <c r="X2630" s="44">
        <f t="shared" si="487"/>
        <v>0</v>
      </c>
      <c r="Y2630" s="44">
        <f t="shared" si="488"/>
        <v>773292.90348310128</v>
      </c>
      <c r="Z2630" s="44">
        <f t="shared" si="489"/>
        <v>80831.852322910068</v>
      </c>
      <c r="AA2630" s="44">
        <f t="shared" si="490"/>
        <v>0</v>
      </c>
      <c r="AB2630" s="44">
        <f t="shared" si="491"/>
        <v>0</v>
      </c>
      <c r="AC2630" s="44">
        <f t="shared" si="492"/>
        <v>0</v>
      </c>
      <c r="AD2630" s="44">
        <f t="shared" si="493"/>
        <v>0</v>
      </c>
      <c r="AE2630" s="12">
        <f t="shared" si="494"/>
        <v>894790.86496565212</v>
      </c>
    </row>
    <row r="2631" spans="1:31" ht="12.6" hidden="1" customHeight="1" x14ac:dyDescent="0.2">
      <c r="A2631" s="26" t="s">
        <v>2071</v>
      </c>
      <c r="B2631" s="19"/>
      <c r="C2631" s="19"/>
      <c r="D2631" s="20">
        <v>1500</v>
      </c>
      <c r="E2631" s="20">
        <v>736</v>
      </c>
      <c r="F2631" s="20"/>
      <c r="G2631" s="21"/>
      <c r="H2631" s="22"/>
      <c r="I2631" s="20">
        <v>8500</v>
      </c>
      <c r="J2631" s="20">
        <v>15888</v>
      </c>
      <c r="K2631" s="20">
        <v>20000</v>
      </c>
      <c r="L2631" s="20">
        <v>396</v>
      </c>
      <c r="M2631" s="20">
        <v>13000</v>
      </c>
      <c r="N2631" s="20">
        <v>3057</v>
      </c>
      <c r="O2631" s="20">
        <v>63077</v>
      </c>
      <c r="P2631" s="23" t="str">
        <f>VLOOKUP(A2631,'ИЗ ОСНОВЫ НОМЕНКЛАТУР'!D:E,2,0)</f>
        <v>Ручки, крючки, опоры</v>
      </c>
      <c r="Q2631" s="23" t="str">
        <f>VLOOKUP(A2631,'ИЗ ОСНОВЫ НОМЕНКЛАТУР'!D:F,3,0)</f>
        <v>Подпятники</v>
      </c>
      <c r="R2631" s="40">
        <f>VLOOKUP(A:A,'ИЗ ОСНОВЫ НОМЕНКЛАТУР'!D:G,4,0)</f>
        <v>4.2183338126278125</v>
      </c>
      <c r="S2631" s="12" t="str">
        <f>VLOOKUP(A:A,'ИЗ ОСНОВЫ НОМЕНКЛАТУР'!D:H,5,0)</f>
        <v>A</v>
      </c>
      <c r="T2631" s="44">
        <f t="shared" si="483"/>
        <v>6327.5007189417183</v>
      </c>
      <c r="U2631" s="44">
        <f t="shared" si="484"/>
        <v>3104.69368609407</v>
      </c>
      <c r="V2631" s="44">
        <f t="shared" si="485"/>
        <v>0</v>
      </c>
      <c r="W2631" s="44">
        <f t="shared" si="486"/>
        <v>0</v>
      </c>
      <c r="X2631" s="44">
        <f t="shared" si="487"/>
        <v>0</v>
      </c>
      <c r="Y2631" s="44">
        <f t="shared" si="488"/>
        <v>35855.837407336403</v>
      </c>
      <c r="Z2631" s="44">
        <f t="shared" si="489"/>
        <v>67020.88761503069</v>
      </c>
      <c r="AA2631" s="44">
        <f t="shared" si="490"/>
        <v>84366.676252556252</v>
      </c>
      <c r="AB2631" s="44">
        <f t="shared" si="491"/>
        <v>1670.4601898006138</v>
      </c>
      <c r="AC2631" s="44">
        <f t="shared" si="492"/>
        <v>54838.339564161564</v>
      </c>
      <c r="AD2631" s="44">
        <f t="shared" si="493"/>
        <v>12895.446465203222</v>
      </c>
      <c r="AE2631" s="12">
        <f t="shared" si="494"/>
        <v>266079.84189912456</v>
      </c>
    </row>
    <row r="2632" spans="1:31" ht="12.6" hidden="1" customHeight="1" x14ac:dyDescent="0.2">
      <c r="A2632" s="26" t="s">
        <v>2066</v>
      </c>
      <c r="B2632" s="19"/>
      <c r="C2632" s="19"/>
      <c r="D2632" s="20"/>
      <c r="E2632" s="21"/>
      <c r="F2632" s="22"/>
      <c r="G2632" s="21"/>
      <c r="H2632" s="22"/>
      <c r="I2632" s="20">
        <v>60000</v>
      </c>
      <c r="J2632" s="20">
        <v>13648</v>
      </c>
      <c r="K2632" s="20">
        <v>30000</v>
      </c>
      <c r="L2632" s="20">
        <v>299</v>
      </c>
      <c r="M2632" s="20">
        <v>5500</v>
      </c>
      <c r="N2632" s="20">
        <v>1140</v>
      </c>
      <c r="O2632" s="20">
        <v>110587</v>
      </c>
      <c r="P2632" s="23" t="str">
        <f>VLOOKUP(A2632,'ИЗ ОСНОВЫ НОМЕНКЛАТУР'!D:E,2,0)</f>
        <v>Ручки, крючки, опоры</v>
      </c>
      <c r="Q2632" s="23" t="str">
        <f>VLOOKUP(A2632,'ИЗ ОСНОВЫ НОМЕНКЛАТУР'!D:F,3,0)</f>
        <v>Подпятники</v>
      </c>
      <c r="R2632" s="40">
        <f>VLOOKUP(A:A,'ИЗ ОСНОВЫ НОМЕНКЛАТУР'!D:G,4,0)</f>
        <v>4.6153200220072437</v>
      </c>
      <c r="S2632" s="12" t="str">
        <f>VLOOKUP(A:A,'ИЗ ОСНОВЫ НОМЕНКЛАТУР'!D:H,5,0)</f>
        <v>A</v>
      </c>
      <c r="T2632" s="44">
        <f t="shared" si="483"/>
        <v>0</v>
      </c>
      <c r="U2632" s="44">
        <f t="shared" si="484"/>
        <v>0</v>
      </c>
      <c r="V2632" s="44">
        <f t="shared" si="485"/>
        <v>0</v>
      </c>
      <c r="W2632" s="44">
        <f t="shared" si="486"/>
        <v>0</v>
      </c>
      <c r="X2632" s="44">
        <f t="shared" si="487"/>
        <v>0</v>
      </c>
      <c r="Y2632" s="44">
        <f t="shared" si="488"/>
        <v>276919.20132043463</v>
      </c>
      <c r="Z2632" s="44">
        <f t="shared" si="489"/>
        <v>62989.887660354863</v>
      </c>
      <c r="AA2632" s="44">
        <f t="shared" si="490"/>
        <v>138459.60066021731</v>
      </c>
      <c r="AB2632" s="44">
        <f t="shared" si="491"/>
        <v>1379.9806865801659</v>
      </c>
      <c r="AC2632" s="44">
        <f t="shared" si="492"/>
        <v>25384.260121039839</v>
      </c>
      <c r="AD2632" s="44">
        <f t="shared" si="493"/>
        <v>5261.4648250882574</v>
      </c>
      <c r="AE2632" s="12">
        <f t="shared" si="494"/>
        <v>510394.39527371502</v>
      </c>
    </row>
    <row r="2633" spans="1:31" ht="12.6" hidden="1" customHeight="1" x14ac:dyDescent="0.2">
      <c r="A2633" s="26" t="s">
        <v>2070</v>
      </c>
      <c r="B2633" s="19"/>
      <c r="C2633" s="19"/>
      <c r="D2633" s="20"/>
      <c r="E2633" s="20">
        <v>2986</v>
      </c>
      <c r="F2633" s="20"/>
      <c r="G2633" s="21"/>
      <c r="H2633" s="22"/>
      <c r="I2633" s="20">
        <v>10000</v>
      </c>
      <c r="J2633" s="20">
        <v>14211</v>
      </c>
      <c r="K2633" s="20"/>
      <c r="L2633" s="20"/>
      <c r="M2633" s="20"/>
      <c r="N2633" s="20"/>
      <c r="O2633" s="20">
        <v>27197</v>
      </c>
      <c r="P2633" s="23" t="str">
        <f>VLOOKUP(A2633,'ИЗ ОСНОВЫ НОМЕНКЛАТУР'!D:E,2,0)</f>
        <v>Ручки, крючки, опоры</v>
      </c>
      <c r="Q2633" s="23" t="str">
        <f>VLOOKUP(A2633,'ИЗ ОСНОВЫ НОМЕНКЛАТУР'!D:F,3,0)</f>
        <v>Подпятники</v>
      </c>
      <c r="R2633" s="40">
        <f>VLOOKUP(A:A,'ИЗ ОСНОВЫ НОМЕНКЛАТУР'!D:G,4,0)</f>
        <v>4.4620562713647125</v>
      </c>
      <c r="S2633" s="12" t="str">
        <f>VLOOKUP(A:A,'ИЗ ОСНОВЫ НОМЕНКЛАТУР'!D:H,5,0)</f>
        <v>A</v>
      </c>
      <c r="T2633" s="44">
        <f t="shared" ref="T2633:T2696" si="495">$R2633*D2633</f>
        <v>0</v>
      </c>
      <c r="U2633" s="44">
        <f t="shared" ref="U2633:U2696" si="496">$R2633*E2633</f>
        <v>13323.700026295031</v>
      </c>
      <c r="V2633" s="44">
        <f t="shared" ref="V2633:V2696" si="497">$R2633*F2633</f>
        <v>0</v>
      </c>
      <c r="W2633" s="44">
        <f t="shared" ref="W2633:W2696" si="498">$R2633*G2633</f>
        <v>0</v>
      </c>
      <c r="X2633" s="44">
        <f t="shared" ref="X2633:X2696" si="499">$R2633*H2633</f>
        <v>0</v>
      </c>
      <c r="Y2633" s="44">
        <f t="shared" ref="Y2633:Y2696" si="500">$R2633*I2633</f>
        <v>44620.562713647123</v>
      </c>
      <c r="Z2633" s="44">
        <f t="shared" ref="Z2633:Z2696" si="501">$R2633*J2633</f>
        <v>63410.281672363926</v>
      </c>
      <c r="AA2633" s="44">
        <f t="shared" ref="AA2633:AA2696" si="502">$R2633*K2633</f>
        <v>0</v>
      </c>
      <c r="AB2633" s="44">
        <f t="shared" ref="AB2633:AB2696" si="503">$R2633*L2633</f>
        <v>0</v>
      </c>
      <c r="AC2633" s="44">
        <f t="shared" ref="AC2633:AC2696" si="504">$R2633*M2633</f>
        <v>0</v>
      </c>
      <c r="AD2633" s="44">
        <f t="shared" ref="AD2633:AD2696" si="505">$R2633*N2633</f>
        <v>0</v>
      </c>
      <c r="AE2633" s="12">
        <f t="shared" ref="AE2633:AE2696" si="506">SUM(T2633:AD2633)</f>
        <v>121354.54441230607</v>
      </c>
    </row>
    <row r="2634" spans="1:31" ht="12.6" hidden="1" customHeight="1" x14ac:dyDescent="0.2">
      <c r="A2634" s="26" t="s">
        <v>2069</v>
      </c>
      <c r="B2634" s="19"/>
      <c r="C2634" s="19"/>
      <c r="D2634" s="20"/>
      <c r="E2634" s="20">
        <v>500</v>
      </c>
      <c r="F2634" s="20"/>
      <c r="G2634" s="21"/>
      <c r="H2634" s="22"/>
      <c r="I2634" s="20"/>
      <c r="J2634" s="20">
        <v>18055</v>
      </c>
      <c r="K2634" s="20">
        <v>30000</v>
      </c>
      <c r="L2634" s="20"/>
      <c r="M2634" s="20">
        <v>10000</v>
      </c>
      <c r="N2634" s="20">
        <v>4438</v>
      </c>
      <c r="O2634" s="20">
        <v>62993</v>
      </c>
      <c r="P2634" s="23" t="str">
        <f>VLOOKUP(A2634,'ИЗ ОСНОВЫ НОМЕНКЛАТУР'!D:E,2,0)</f>
        <v>Ручки, крючки, опоры</v>
      </c>
      <c r="Q2634" s="23" t="str">
        <f>VLOOKUP(A2634,'ИЗ ОСНОВЫ НОМЕНКЛАТУР'!D:F,3,0)</f>
        <v>Подпятники</v>
      </c>
      <c r="R2634" s="40">
        <f>VLOOKUP(A:A,'ИЗ ОСНОВЫ НОМЕНКЛАТУР'!D:G,4,0)</f>
        <v>4.8859077977014937</v>
      </c>
      <c r="S2634" s="12" t="str">
        <f>VLOOKUP(A:A,'ИЗ ОСНОВЫ НОМЕНКЛАТУР'!D:H,5,0)</f>
        <v>A</v>
      </c>
      <c r="T2634" s="44">
        <f t="shared" si="495"/>
        <v>0</v>
      </c>
      <c r="U2634" s="44">
        <f t="shared" si="496"/>
        <v>2442.953898850747</v>
      </c>
      <c r="V2634" s="44">
        <f t="shared" si="497"/>
        <v>0</v>
      </c>
      <c r="W2634" s="44">
        <f t="shared" si="498"/>
        <v>0</v>
      </c>
      <c r="X2634" s="44">
        <f t="shared" si="499"/>
        <v>0</v>
      </c>
      <c r="Y2634" s="44">
        <f t="shared" si="500"/>
        <v>0</v>
      </c>
      <c r="Z2634" s="44">
        <f t="shared" si="501"/>
        <v>88215.065287500474</v>
      </c>
      <c r="AA2634" s="44">
        <f t="shared" si="502"/>
        <v>146577.23393104482</v>
      </c>
      <c r="AB2634" s="44">
        <f t="shared" si="503"/>
        <v>0</v>
      </c>
      <c r="AC2634" s="44">
        <f t="shared" si="504"/>
        <v>48859.077977014938</v>
      </c>
      <c r="AD2634" s="44">
        <f t="shared" si="505"/>
        <v>21683.65880619923</v>
      </c>
      <c r="AE2634" s="12">
        <f t="shared" si="506"/>
        <v>307777.98990061018</v>
      </c>
    </row>
    <row r="2635" spans="1:31" ht="12.6" hidden="1" customHeight="1" x14ac:dyDescent="0.2">
      <c r="A2635" s="26" t="s">
        <v>2067</v>
      </c>
      <c r="B2635" s="19"/>
      <c r="C2635" s="19"/>
      <c r="D2635" s="20"/>
      <c r="E2635" s="21"/>
      <c r="F2635" s="22"/>
      <c r="G2635" s="21"/>
      <c r="H2635" s="22"/>
      <c r="I2635" s="20"/>
      <c r="J2635" s="20">
        <v>3520</v>
      </c>
      <c r="K2635" s="20">
        <v>60800</v>
      </c>
      <c r="L2635" s="20">
        <v>694</v>
      </c>
      <c r="M2635" s="20">
        <v>14000</v>
      </c>
      <c r="N2635" s="20">
        <v>3120</v>
      </c>
      <c r="O2635" s="20">
        <v>82134</v>
      </c>
      <c r="P2635" s="23" t="str">
        <f>VLOOKUP(A2635,'ИЗ ОСНОВЫ НОМЕНКЛАТУР'!D:E,2,0)</f>
        <v>Ручки, крючки, опоры</v>
      </c>
      <c r="Q2635" s="23" t="str">
        <f>VLOOKUP(A2635,'ИЗ ОСНОВЫ НОМЕНКЛАТУР'!D:F,3,0)</f>
        <v>Подпятники</v>
      </c>
      <c r="R2635" s="40">
        <f>VLOOKUP(A:A,'ИЗ ОСНОВЫ НОМЕНКЛАТУР'!D:G,4,0)</f>
        <v>2.9225396997845259</v>
      </c>
      <c r="S2635" s="12" t="str">
        <f>VLOOKUP(A:A,'ИЗ ОСНОВЫ НОМЕНКЛАТУР'!D:H,5,0)</f>
        <v>A</v>
      </c>
      <c r="T2635" s="44">
        <f t="shared" si="495"/>
        <v>0</v>
      </c>
      <c r="U2635" s="44">
        <f t="shared" si="496"/>
        <v>0</v>
      </c>
      <c r="V2635" s="44">
        <f t="shared" si="497"/>
        <v>0</v>
      </c>
      <c r="W2635" s="44">
        <f t="shared" si="498"/>
        <v>0</v>
      </c>
      <c r="X2635" s="44">
        <f t="shared" si="499"/>
        <v>0</v>
      </c>
      <c r="Y2635" s="44">
        <f t="shared" si="500"/>
        <v>0</v>
      </c>
      <c r="Z2635" s="44">
        <f t="shared" si="501"/>
        <v>10287.339743241531</v>
      </c>
      <c r="AA2635" s="44">
        <f t="shared" si="502"/>
        <v>177690.41374689917</v>
      </c>
      <c r="AB2635" s="44">
        <f t="shared" si="503"/>
        <v>2028.2425516504609</v>
      </c>
      <c r="AC2635" s="44">
        <f t="shared" si="504"/>
        <v>40915.555796983361</v>
      </c>
      <c r="AD2635" s="44">
        <f t="shared" si="505"/>
        <v>9118.3238633277215</v>
      </c>
      <c r="AE2635" s="12">
        <f t="shared" si="506"/>
        <v>240039.87570210226</v>
      </c>
    </row>
    <row r="2636" spans="1:31" ht="12.6" hidden="1" customHeight="1" x14ac:dyDescent="0.2">
      <c r="A2636" s="26" t="s">
        <v>2072</v>
      </c>
      <c r="B2636" s="19"/>
      <c r="C2636" s="19"/>
      <c r="D2636" s="20">
        <v>2400</v>
      </c>
      <c r="E2636" s="20">
        <v>550</v>
      </c>
      <c r="F2636" s="20"/>
      <c r="G2636" s="21"/>
      <c r="H2636" s="22"/>
      <c r="I2636" s="20"/>
      <c r="J2636" s="20"/>
      <c r="K2636" s="20">
        <v>8000</v>
      </c>
      <c r="L2636" s="20">
        <v>477</v>
      </c>
      <c r="M2636" s="20">
        <v>6500</v>
      </c>
      <c r="N2636" s="20">
        <v>9404</v>
      </c>
      <c r="O2636" s="20">
        <v>27331</v>
      </c>
      <c r="P2636" s="23" t="str">
        <f>VLOOKUP(A2636,'ИЗ ОСНОВЫ НОМЕНКЛАТУР'!D:E,2,0)</f>
        <v>Ручки, крючки, опоры</v>
      </c>
      <c r="Q2636" s="23" t="str">
        <f>VLOOKUP(A2636,'ИЗ ОСНОВЫ НОМЕНКЛАТУР'!D:F,3,0)</f>
        <v>Подпятники</v>
      </c>
      <c r="R2636" s="40">
        <f>VLOOKUP(A:A,'ИЗ ОСНОВЫ НОМЕНКЛАТУР'!D:G,4,0)</f>
        <v>2.6456170890138386</v>
      </c>
      <c r="S2636" s="12" t="str">
        <f>VLOOKUP(A:A,'ИЗ ОСНОВЫ НОМЕНКЛАТУР'!D:H,5,0)</f>
        <v>B</v>
      </c>
      <c r="T2636" s="44">
        <f t="shared" si="495"/>
        <v>6349.4810136332126</v>
      </c>
      <c r="U2636" s="44">
        <f t="shared" si="496"/>
        <v>1455.0893989576111</v>
      </c>
      <c r="V2636" s="44">
        <f t="shared" si="497"/>
        <v>0</v>
      </c>
      <c r="W2636" s="44">
        <f t="shared" si="498"/>
        <v>0</v>
      </c>
      <c r="X2636" s="44">
        <f t="shared" si="499"/>
        <v>0</v>
      </c>
      <c r="Y2636" s="44">
        <f t="shared" si="500"/>
        <v>0</v>
      </c>
      <c r="Z2636" s="44">
        <f t="shared" si="501"/>
        <v>0</v>
      </c>
      <c r="AA2636" s="44">
        <f t="shared" si="502"/>
        <v>21164.93671211071</v>
      </c>
      <c r="AB2636" s="44">
        <f t="shared" si="503"/>
        <v>1261.9593514596011</v>
      </c>
      <c r="AC2636" s="44">
        <f t="shared" si="504"/>
        <v>17196.511078589952</v>
      </c>
      <c r="AD2636" s="44">
        <f t="shared" si="505"/>
        <v>24879.383105086137</v>
      </c>
      <c r="AE2636" s="12">
        <f t="shared" si="506"/>
        <v>72307.360659837228</v>
      </c>
    </row>
    <row r="2637" spans="1:31" ht="12.6" hidden="1" customHeight="1" x14ac:dyDescent="0.2">
      <c r="A2637" s="26" t="s">
        <v>2073</v>
      </c>
      <c r="B2637" s="19"/>
      <c r="C2637" s="19"/>
      <c r="D2637" s="20"/>
      <c r="E2637" s="20">
        <v>1963</v>
      </c>
      <c r="F2637" s="20"/>
      <c r="G2637" s="21"/>
      <c r="H2637" s="22"/>
      <c r="I2637" s="20"/>
      <c r="J2637" s="20">
        <v>10000</v>
      </c>
      <c r="K2637" s="20"/>
      <c r="L2637" s="20">
        <v>190</v>
      </c>
      <c r="M2637" s="20">
        <v>500</v>
      </c>
      <c r="N2637" s="20">
        <v>9340</v>
      </c>
      <c r="O2637" s="20">
        <v>21993</v>
      </c>
      <c r="P2637" s="23" t="str">
        <f>VLOOKUP(A2637,'ИЗ ОСНОВЫ НОМЕНКЛАТУР'!D:E,2,0)</f>
        <v>Ручки, крючки, опоры</v>
      </c>
      <c r="Q2637" s="23" t="str">
        <f>VLOOKUP(A2637,'ИЗ ОСНОВЫ НОМЕНКЛАТУР'!D:F,3,0)</f>
        <v>Подпятники</v>
      </c>
      <c r="R2637" s="40">
        <f>VLOOKUP(A:A,'ИЗ ОСНОВЫ НОМЕНКЛАТУР'!D:G,4,0)</f>
        <v>2.853649618763098</v>
      </c>
      <c r="S2637" s="12" t="str">
        <f>VLOOKUP(A:A,'ИЗ ОСНОВЫ НОМЕНКЛАТУР'!D:H,5,0)</f>
        <v>B</v>
      </c>
      <c r="T2637" s="44">
        <f t="shared" si="495"/>
        <v>0</v>
      </c>
      <c r="U2637" s="44">
        <f t="shared" si="496"/>
        <v>5601.7142016319613</v>
      </c>
      <c r="V2637" s="44">
        <f t="shared" si="497"/>
        <v>0</v>
      </c>
      <c r="W2637" s="44">
        <f t="shared" si="498"/>
        <v>0</v>
      </c>
      <c r="X2637" s="44">
        <f t="shared" si="499"/>
        <v>0</v>
      </c>
      <c r="Y2637" s="44">
        <f t="shared" si="500"/>
        <v>0</v>
      </c>
      <c r="Z2637" s="44">
        <f t="shared" si="501"/>
        <v>28536.496187630979</v>
      </c>
      <c r="AA2637" s="44">
        <f t="shared" si="502"/>
        <v>0</v>
      </c>
      <c r="AB2637" s="44">
        <f t="shared" si="503"/>
        <v>542.19342756498861</v>
      </c>
      <c r="AC2637" s="44">
        <f t="shared" si="504"/>
        <v>1426.8248093815489</v>
      </c>
      <c r="AD2637" s="44">
        <f t="shared" si="505"/>
        <v>26653.087439247334</v>
      </c>
      <c r="AE2637" s="12">
        <f t="shared" si="506"/>
        <v>62760.316065456813</v>
      </c>
    </row>
    <row r="2638" spans="1:31" ht="12.6" hidden="1" customHeight="1" x14ac:dyDescent="0.2">
      <c r="A2638" s="26" t="s">
        <v>4734</v>
      </c>
      <c r="B2638" s="19"/>
      <c r="C2638" s="19"/>
      <c r="D2638" s="20"/>
      <c r="E2638" s="21"/>
      <c r="F2638" s="22"/>
      <c r="G2638" s="21"/>
      <c r="H2638" s="22"/>
      <c r="I2638" s="20"/>
      <c r="J2638" s="20"/>
      <c r="K2638" s="20"/>
      <c r="L2638" s="20"/>
      <c r="M2638" s="20"/>
      <c r="N2638" s="20">
        <v>100</v>
      </c>
      <c r="O2638" s="20">
        <v>100</v>
      </c>
      <c r="P2638" s="23" t="str">
        <f>VLOOKUP(A2638,'ИЗ ОСНОВЫ НОМЕНКЛАТУР'!D:E,2,0)</f>
        <v>Аксессуары для шкафов</v>
      </c>
      <c r="Q2638" s="23" t="str">
        <f>VLOOKUP(A2638,'ИЗ ОСНОВЫ НОМЕНКЛАТУР'!D:F,3,0)</f>
        <v>Бренд "Найди"</v>
      </c>
      <c r="R2638" s="40">
        <f>VLOOKUP(A:A,'ИЗ ОСНОВЫ НОМЕНКЛАТУР'!D:G,4,0)</f>
        <v>18.899999999999999</v>
      </c>
      <c r="S2638" s="12" t="str">
        <f>VLOOKUP(A:A,'ИЗ ОСНОВЫ НОМЕНКЛАТУР'!D:H,5,0)</f>
        <v>C</v>
      </c>
      <c r="T2638" s="44">
        <f t="shared" si="495"/>
        <v>0</v>
      </c>
      <c r="U2638" s="44">
        <f t="shared" si="496"/>
        <v>0</v>
      </c>
      <c r="V2638" s="44">
        <f t="shared" si="497"/>
        <v>0</v>
      </c>
      <c r="W2638" s="44">
        <f t="shared" si="498"/>
        <v>0</v>
      </c>
      <c r="X2638" s="44">
        <f t="shared" si="499"/>
        <v>0</v>
      </c>
      <c r="Y2638" s="44">
        <f t="shared" si="500"/>
        <v>0</v>
      </c>
      <c r="Z2638" s="44">
        <f t="shared" si="501"/>
        <v>0</v>
      </c>
      <c r="AA2638" s="44">
        <f t="shared" si="502"/>
        <v>0</v>
      </c>
      <c r="AB2638" s="44">
        <f t="shared" si="503"/>
        <v>0</v>
      </c>
      <c r="AC2638" s="44">
        <f t="shared" si="504"/>
        <v>0</v>
      </c>
      <c r="AD2638" s="44">
        <f t="shared" si="505"/>
        <v>1889.9999999999998</v>
      </c>
      <c r="AE2638" s="12">
        <f t="shared" si="506"/>
        <v>1889.9999999999998</v>
      </c>
    </row>
    <row r="2639" spans="1:31" ht="12.6" hidden="1" customHeight="1" x14ac:dyDescent="0.2">
      <c r="A2639" s="26" t="s">
        <v>1931</v>
      </c>
      <c r="B2639" s="19"/>
      <c r="C2639" s="19"/>
      <c r="D2639" s="20"/>
      <c r="E2639" s="21"/>
      <c r="F2639" s="22"/>
      <c r="G2639" s="21"/>
      <c r="H2639" s="22"/>
      <c r="I2639" s="20"/>
      <c r="J2639" s="20">
        <v>299</v>
      </c>
      <c r="K2639" s="20"/>
      <c r="L2639" s="20">
        <v>49</v>
      </c>
      <c r="M2639" s="20"/>
      <c r="N2639" s="20"/>
      <c r="O2639" s="20">
        <v>348</v>
      </c>
      <c r="P2639" s="23" t="str">
        <f>VLOOKUP(A2639,'ИЗ ОСНОВЫ НОМЕНКЛАТУР'!D:E,2,0)</f>
        <v>Крепежные системы</v>
      </c>
      <c r="Q2639" s="23" t="str">
        <f>VLOOKUP(A2639,'ИЗ ОСНОВЫ НОМЕНКЛАТУР'!D:F,3,0)</f>
        <v>Защита</v>
      </c>
      <c r="R2639" s="40">
        <f>VLOOKUP(A:A,'ИЗ ОСНОВЫ НОМЕНКЛАТУР'!D:G,4,0)</f>
        <v>112.85514644351466</v>
      </c>
      <c r="S2639" s="12" t="str">
        <f>VLOOKUP(A:A,'ИЗ ОСНОВЫ НОМЕНКЛАТУР'!D:H,5,0)</f>
        <v>C</v>
      </c>
      <c r="T2639" s="44">
        <f t="shared" si="495"/>
        <v>0</v>
      </c>
      <c r="U2639" s="44">
        <f t="shared" si="496"/>
        <v>0</v>
      </c>
      <c r="V2639" s="44">
        <f t="shared" si="497"/>
        <v>0</v>
      </c>
      <c r="W2639" s="44">
        <f t="shared" si="498"/>
        <v>0</v>
      </c>
      <c r="X2639" s="44">
        <f t="shared" si="499"/>
        <v>0</v>
      </c>
      <c r="Y2639" s="44">
        <f t="shared" si="500"/>
        <v>0</v>
      </c>
      <c r="Z2639" s="44">
        <f t="shared" si="501"/>
        <v>33743.688786610881</v>
      </c>
      <c r="AA2639" s="44">
        <f t="shared" si="502"/>
        <v>0</v>
      </c>
      <c r="AB2639" s="44">
        <f t="shared" si="503"/>
        <v>5529.902175732218</v>
      </c>
      <c r="AC2639" s="44">
        <f t="shared" si="504"/>
        <v>0</v>
      </c>
      <c r="AD2639" s="44">
        <f t="shared" si="505"/>
        <v>0</v>
      </c>
      <c r="AE2639" s="12">
        <f t="shared" si="506"/>
        <v>39273.5909623431</v>
      </c>
    </row>
    <row r="2640" spans="1:31" ht="12.6" hidden="1" customHeight="1" x14ac:dyDescent="0.2">
      <c r="A2640" s="26" t="s">
        <v>4735</v>
      </c>
      <c r="B2640" s="19"/>
      <c r="C2640" s="19"/>
      <c r="D2640" s="20"/>
      <c r="E2640" s="21"/>
      <c r="F2640" s="22"/>
      <c r="G2640" s="21"/>
      <c r="H2640" s="22"/>
      <c r="I2640" s="20"/>
      <c r="J2640" s="20">
        <v>38</v>
      </c>
      <c r="K2640" s="20"/>
      <c r="L2640" s="20"/>
      <c r="M2640" s="20"/>
      <c r="N2640" s="20"/>
      <c r="O2640" s="20">
        <v>38</v>
      </c>
      <c r="P2640" s="23" t="str">
        <f>VLOOKUP(A2640,'ИЗ ОСНОВЫ НОМЕНКЛАТУР'!D:E,2,0)</f>
        <v>Крепежные системы</v>
      </c>
      <c r="Q2640" s="23" t="str">
        <f>VLOOKUP(A2640,'ИЗ ОСНОВЫ НОМЕНКЛАТУР'!D:F,3,0)</f>
        <v>Защита</v>
      </c>
      <c r="R2640" s="40">
        <f>VLOOKUP(A:A,'ИЗ ОСНОВЫ НОМЕНКЛАТУР'!D:G,4,0)</f>
        <v>122.68421052631579</v>
      </c>
      <c r="S2640" s="12" t="str">
        <f>VLOOKUP(A:A,'ИЗ ОСНОВЫ НОМЕНКЛАТУР'!D:H,5,0)</f>
        <v>C</v>
      </c>
      <c r="T2640" s="44">
        <f t="shared" si="495"/>
        <v>0</v>
      </c>
      <c r="U2640" s="44">
        <f t="shared" si="496"/>
        <v>0</v>
      </c>
      <c r="V2640" s="44">
        <f t="shared" si="497"/>
        <v>0</v>
      </c>
      <c r="W2640" s="44">
        <f t="shared" si="498"/>
        <v>0</v>
      </c>
      <c r="X2640" s="44">
        <f t="shared" si="499"/>
        <v>0</v>
      </c>
      <c r="Y2640" s="44">
        <f t="shared" si="500"/>
        <v>0</v>
      </c>
      <c r="Z2640" s="44">
        <f t="shared" si="501"/>
        <v>4662</v>
      </c>
      <c r="AA2640" s="44">
        <f t="shared" si="502"/>
        <v>0</v>
      </c>
      <c r="AB2640" s="44">
        <f t="shared" si="503"/>
        <v>0</v>
      </c>
      <c r="AC2640" s="44">
        <f t="shared" si="504"/>
        <v>0</v>
      </c>
      <c r="AD2640" s="44">
        <f t="shared" si="505"/>
        <v>0</v>
      </c>
      <c r="AE2640" s="12">
        <f t="shared" si="506"/>
        <v>4662</v>
      </c>
    </row>
    <row r="2641" spans="1:31" ht="12.6" hidden="1" customHeight="1" x14ac:dyDescent="0.2">
      <c r="A2641" s="26" t="s">
        <v>1934</v>
      </c>
      <c r="B2641" s="19"/>
      <c r="C2641" s="19"/>
      <c r="D2641" s="20"/>
      <c r="E2641" s="21"/>
      <c r="F2641" s="22"/>
      <c r="G2641" s="21"/>
      <c r="H2641" s="22"/>
      <c r="I2641" s="20"/>
      <c r="J2641" s="20">
        <v>131</v>
      </c>
      <c r="K2641" s="20"/>
      <c r="L2641" s="20">
        <v>24</v>
      </c>
      <c r="M2641" s="20">
        <v>25</v>
      </c>
      <c r="N2641" s="20"/>
      <c r="O2641" s="20">
        <v>180</v>
      </c>
      <c r="P2641" s="23" t="str">
        <f>VLOOKUP(A2641,'ИЗ ОСНОВЫ НОМЕНКЛАТУР'!D:E,2,0)</f>
        <v>Крепежные системы</v>
      </c>
      <c r="Q2641" s="23" t="str">
        <f>VLOOKUP(A2641,'ИЗ ОСНОВЫ НОМЕНКЛАТУР'!D:F,3,0)</f>
        <v>Защита</v>
      </c>
      <c r="R2641" s="40">
        <f>VLOOKUP(A:A,'ИЗ ОСНОВЫ НОМЕНКЛАТУР'!D:G,4,0)</f>
        <v>110.14866666666666</v>
      </c>
      <c r="S2641" s="12" t="str">
        <f>VLOOKUP(A:A,'ИЗ ОСНОВЫ НОМЕНКЛАТУР'!D:H,5,0)</f>
        <v>C</v>
      </c>
      <c r="T2641" s="44">
        <f t="shared" si="495"/>
        <v>0</v>
      </c>
      <c r="U2641" s="44">
        <f t="shared" si="496"/>
        <v>0</v>
      </c>
      <c r="V2641" s="44">
        <f t="shared" si="497"/>
        <v>0</v>
      </c>
      <c r="W2641" s="44">
        <f t="shared" si="498"/>
        <v>0</v>
      </c>
      <c r="X2641" s="44">
        <f t="shared" si="499"/>
        <v>0</v>
      </c>
      <c r="Y2641" s="44">
        <f t="shared" si="500"/>
        <v>0</v>
      </c>
      <c r="Z2641" s="44">
        <f t="shared" si="501"/>
        <v>14429.475333333332</v>
      </c>
      <c r="AA2641" s="44">
        <f t="shared" si="502"/>
        <v>0</v>
      </c>
      <c r="AB2641" s="44">
        <f t="shared" si="503"/>
        <v>2643.5679999999998</v>
      </c>
      <c r="AC2641" s="44">
        <f t="shared" si="504"/>
        <v>2753.7166666666662</v>
      </c>
      <c r="AD2641" s="44">
        <f t="shared" si="505"/>
        <v>0</v>
      </c>
      <c r="AE2641" s="12">
        <f t="shared" si="506"/>
        <v>19826.759999999998</v>
      </c>
    </row>
    <row r="2642" spans="1:31" ht="12.6" hidden="1" customHeight="1" x14ac:dyDescent="0.2">
      <c r="A2642" s="26" t="s">
        <v>1933</v>
      </c>
      <c r="B2642" s="19"/>
      <c r="C2642" s="19"/>
      <c r="D2642" s="20"/>
      <c r="E2642" s="21"/>
      <c r="F2642" s="22"/>
      <c r="G2642" s="21"/>
      <c r="H2642" s="22"/>
      <c r="I2642" s="20"/>
      <c r="J2642" s="20">
        <v>93</v>
      </c>
      <c r="K2642" s="20"/>
      <c r="L2642" s="20">
        <v>48</v>
      </c>
      <c r="M2642" s="20">
        <v>50</v>
      </c>
      <c r="N2642" s="20"/>
      <c r="O2642" s="20">
        <v>191</v>
      </c>
      <c r="P2642" s="23" t="str">
        <f>VLOOKUP(A2642,'ИЗ ОСНОВЫ НОМЕНКЛАТУР'!D:E,2,0)</f>
        <v>Крепежные системы</v>
      </c>
      <c r="Q2642" s="23" t="str">
        <f>VLOOKUP(A2642,'ИЗ ОСНОВЫ НОМЕНКЛАТУР'!D:F,3,0)</f>
        <v>Защита</v>
      </c>
      <c r="R2642" s="40">
        <f>VLOOKUP(A:A,'ИЗ ОСНОВЫ НОМЕНКЛАТУР'!D:G,4,0)</f>
        <v>111.30591397849463</v>
      </c>
      <c r="S2642" s="12" t="str">
        <f>VLOOKUP(A:A,'ИЗ ОСНОВЫ НОМЕНКЛАТУР'!D:H,5,0)</f>
        <v>C</v>
      </c>
      <c r="T2642" s="44">
        <f t="shared" si="495"/>
        <v>0</v>
      </c>
      <c r="U2642" s="44">
        <f t="shared" si="496"/>
        <v>0</v>
      </c>
      <c r="V2642" s="44">
        <f t="shared" si="497"/>
        <v>0</v>
      </c>
      <c r="W2642" s="44">
        <f t="shared" si="498"/>
        <v>0</v>
      </c>
      <c r="X2642" s="44">
        <f t="shared" si="499"/>
        <v>0</v>
      </c>
      <c r="Y2642" s="44">
        <f t="shared" si="500"/>
        <v>0</v>
      </c>
      <c r="Z2642" s="44">
        <f t="shared" si="501"/>
        <v>10351.450000000001</v>
      </c>
      <c r="AA2642" s="44">
        <f t="shared" si="502"/>
        <v>0</v>
      </c>
      <c r="AB2642" s="44">
        <f t="shared" si="503"/>
        <v>5342.6838709677422</v>
      </c>
      <c r="AC2642" s="44">
        <f t="shared" si="504"/>
        <v>5565.2956989247314</v>
      </c>
      <c r="AD2642" s="44">
        <f t="shared" si="505"/>
        <v>0</v>
      </c>
      <c r="AE2642" s="12">
        <f t="shared" si="506"/>
        <v>21259.429569892476</v>
      </c>
    </row>
    <row r="2643" spans="1:31" ht="12.6" hidden="1" customHeight="1" x14ac:dyDescent="0.2">
      <c r="A2643" s="26" t="s">
        <v>1929</v>
      </c>
      <c r="B2643" s="19"/>
      <c r="C2643" s="19"/>
      <c r="D2643" s="20"/>
      <c r="E2643" s="21"/>
      <c r="F2643" s="22"/>
      <c r="G2643" s="21"/>
      <c r="H2643" s="22"/>
      <c r="I2643" s="20"/>
      <c r="J2643" s="20">
        <v>221</v>
      </c>
      <c r="K2643" s="20"/>
      <c r="L2643" s="20">
        <v>30</v>
      </c>
      <c r="M2643" s="20">
        <v>25</v>
      </c>
      <c r="N2643" s="20"/>
      <c r="O2643" s="20">
        <v>276</v>
      </c>
      <c r="P2643" s="23" t="str">
        <f>VLOOKUP(A2643,'ИЗ ОСНОВЫ НОМЕНКЛАТУР'!D:E,2,0)</f>
        <v>Крепежные системы</v>
      </c>
      <c r="Q2643" s="23" t="str">
        <f>VLOOKUP(A2643,'ИЗ ОСНОВЫ НОМЕНКЛАТУР'!D:F,3,0)</f>
        <v>Защита</v>
      </c>
      <c r="R2643" s="40">
        <f>VLOOKUP(A:A,'ИЗ ОСНОВЫ НОМЕНКЛАТУР'!D:G,4,0)</f>
        <v>113.61438485804418</v>
      </c>
      <c r="S2643" s="12" t="str">
        <f>VLOOKUP(A:A,'ИЗ ОСНОВЫ НОМЕНКЛАТУР'!D:H,5,0)</f>
        <v>C</v>
      </c>
      <c r="T2643" s="44">
        <f t="shared" si="495"/>
        <v>0</v>
      </c>
      <c r="U2643" s="44">
        <f t="shared" si="496"/>
        <v>0</v>
      </c>
      <c r="V2643" s="44">
        <f t="shared" si="497"/>
        <v>0</v>
      </c>
      <c r="W2643" s="44">
        <f t="shared" si="498"/>
        <v>0</v>
      </c>
      <c r="X2643" s="44">
        <f t="shared" si="499"/>
        <v>0</v>
      </c>
      <c r="Y2643" s="44">
        <f t="shared" si="500"/>
        <v>0</v>
      </c>
      <c r="Z2643" s="44">
        <f t="shared" si="501"/>
        <v>25108.779053627764</v>
      </c>
      <c r="AA2643" s="44">
        <f t="shared" si="502"/>
        <v>0</v>
      </c>
      <c r="AB2643" s="44">
        <f t="shared" si="503"/>
        <v>3408.4315457413254</v>
      </c>
      <c r="AC2643" s="44">
        <f t="shared" si="504"/>
        <v>2840.3596214511044</v>
      </c>
      <c r="AD2643" s="44">
        <f t="shared" si="505"/>
        <v>0</v>
      </c>
      <c r="AE2643" s="12">
        <f t="shared" si="506"/>
        <v>31357.570220820195</v>
      </c>
    </row>
    <row r="2644" spans="1:31" ht="12.6" hidden="1" customHeight="1" x14ac:dyDescent="0.2">
      <c r="A2644" s="26" t="s">
        <v>1928</v>
      </c>
      <c r="B2644" s="19"/>
      <c r="C2644" s="19"/>
      <c r="D2644" s="20"/>
      <c r="E2644" s="21"/>
      <c r="F2644" s="22"/>
      <c r="G2644" s="21"/>
      <c r="H2644" s="22"/>
      <c r="I2644" s="20"/>
      <c r="J2644" s="20">
        <v>110</v>
      </c>
      <c r="K2644" s="20"/>
      <c r="L2644" s="20">
        <v>13</v>
      </c>
      <c r="M2644" s="20"/>
      <c r="N2644" s="20">
        <v>50</v>
      </c>
      <c r="O2644" s="20">
        <v>173</v>
      </c>
      <c r="P2644" s="23" t="str">
        <f>VLOOKUP(A2644,'ИЗ ОСНОВЫ НОМЕНКЛАТУР'!D:E,2,0)</f>
        <v>Крепежные системы</v>
      </c>
      <c r="Q2644" s="23" t="str">
        <f>VLOOKUP(A2644,'ИЗ ОСНОВЫ НОМЕНКЛАТУР'!D:F,3,0)</f>
        <v>Защита</v>
      </c>
      <c r="R2644" s="40">
        <f>VLOOKUP(A:A,'ИЗ ОСНОВЫ НОМЕНКЛАТУР'!D:G,4,0)</f>
        <v>110.14367483296215</v>
      </c>
      <c r="S2644" s="12" t="str">
        <f>VLOOKUP(A:A,'ИЗ ОСНОВЫ НОМЕНКЛАТУР'!D:H,5,0)</f>
        <v>C</v>
      </c>
      <c r="T2644" s="44">
        <f t="shared" si="495"/>
        <v>0</v>
      </c>
      <c r="U2644" s="44">
        <f t="shared" si="496"/>
        <v>0</v>
      </c>
      <c r="V2644" s="44">
        <f t="shared" si="497"/>
        <v>0</v>
      </c>
      <c r="W2644" s="44">
        <f t="shared" si="498"/>
        <v>0</v>
      </c>
      <c r="X2644" s="44">
        <f t="shared" si="499"/>
        <v>0</v>
      </c>
      <c r="Y2644" s="44">
        <f t="shared" si="500"/>
        <v>0</v>
      </c>
      <c r="Z2644" s="44">
        <f t="shared" si="501"/>
        <v>12115.804231625836</v>
      </c>
      <c r="AA2644" s="44">
        <f t="shared" si="502"/>
        <v>0</v>
      </c>
      <c r="AB2644" s="44">
        <f t="shared" si="503"/>
        <v>1431.8677728285079</v>
      </c>
      <c r="AC2644" s="44">
        <f t="shared" si="504"/>
        <v>0</v>
      </c>
      <c r="AD2644" s="44">
        <f t="shared" si="505"/>
        <v>5507.1837416481076</v>
      </c>
      <c r="AE2644" s="12">
        <f t="shared" si="506"/>
        <v>19054.85574610245</v>
      </c>
    </row>
    <row r="2645" spans="1:31" ht="12.6" hidden="1" customHeight="1" x14ac:dyDescent="0.2">
      <c r="A2645" s="26" t="s">
        <v>2068</v>
      </c>
      <c r="B2645" s="19"/>
      <c r="C2645" s="19"/>
      <c r="D2645" s="20">
        <v>5000</v>
      </c>
      <c r="E2645" s="20">
        <v>664</v>
      </c>
      <c r="F2645" s="20"/>
      <c r="G2645" s="21"/>
      <c r="H2645" s="22"/>
      <c r="I2645" s="20">
        <v>20000</v>
      </c>
      <c r="J2645" s="20">
        <v>23575</v>
      </c>
      <c r="K2645" s="20">
        <v>20000</v>
      </c>
      <c r="L2645" s="20">
        <v>2100</v>
      </c>
      <c r="M2645" s="20">
        <v>18000</v>
      </c>
      <c r="N2645" s="20">
        <v>12070</v>
      </c>
      <c r="O2645" s="20">
        <v>101409</v>
      </c>
      <c r="P2645" s="23" t="str">
        <f>VLOOKUP(A2645,'ИЗ ОСНОВЫ НОМЕНКЛАТУР'!D:E,2,0)</f>
        <v>Ручки, крючки, опоры</v>
      </c>
      <c r="Q2645" s="23" t="str">
        <f>VLOOKUP(A2645,'ИЗ ОСНОВЫ НОМЕНКЛАТУР'!D:F,3,0)</f>
        <v>Подпятники</v>
      </c>
      <c r="R2645" s="40">
        <f>VLOOKUP(A:A,'ИЗ ОСНОВЫ НОМЕНКЛАТУР'!D:G,4,0)</f>
        <v>3.2223766919606232</v>
      </c>
      <c r="S2645" s="12" t="str">
        <f>VLOOKUP(A:A,'ИЗ ОСНОВЫ НОМЕНКЛАТУР'!D:H,5,0)</f>
        <v>A</v>
      </c>
      <c r="T2645" s="44">
        <f t="shared" si="495"/>
        <v>16111.883459803115</v>
      </c>
      <c r="U2645" s="44">
        <f t="shared" si="496"/>
        <v>2139.6581234618538</v>
      </c>
      <c r="V2645" s="44">
        <f t="shared" si="497"/>
        <v>0</v>
      </c>
      <c r="W2645" s="44">
        <f t="shared" si="498"/>
        <v>0</v>
      </c>
      <c r="X2645" s="44">
        <f t="shared" si="499"/>
        <v>0</v>
      </c>
      <c r="Y2645" s="44">
        <f t="shared" si="500"/>
        <v>64447.533839212461</v>
      </c>
      <c r="Z2645" s="44">
        <f t="shared" si="501"/>
        <v>75967.530512971687</v>
      </c>
      <c r="AA2645" s="44">
        <f t="shared" si="502"/>
        <v>64447.533839212461</v>
      </c>
      <c r="AB2645" s="44">
        <f t="shared" si="503"/>
        <v>6766.9910531173082</v>
      </c>
      <c r="AC2645" s="44">
        <f t="shared" si="504"/>
        <v>58002.78045529122</v>
      </c>
      <c r="AD2645" s="44">
        <f t="shared" si="505"/>
        <v>38894.086671964724</v>
      </c>
      <c r="AE2645" s="12">
        <f t="shared" si="506"/>
        <v>326777.99795503484</v>
      </c>
    </row>
    <row r="2646" spans="1:31" ht="12.6" hidden="1" customHeight="1" x14ac:dyDescent="0.2">
      <c r="A2646" s="26" t="s">
        <v>2074</v>
      </c>
      <c r="B2646" s="19"/>
      <c r="C2646" s="19"/>
      <c r="D2646" s="20"/>
      <c r="E2646" s="21"/>
      <c r="F2646" s="22"/>
      <c r="G2646" s="21"/>
      <c r="H2646" s="22"/>
      <c r="I2646" s="20"/>
      <c r="J2646" s="20">
        <v>6450</v>
      </c>
      <c r="K2646" s="20"/>
      <c r="L2646" s="20">
        <v>1231</v>
      </c>
      <c r="M2646" s="20">
        <v>3000</v>
      </c>
      <c r="N2646" s="20">
        <v>10510</v>
      </c>
      <c r="O2646" s="20">
        <v>21191</v>
      </c>
      <c r="P2646" s="23" t="str">
        <f>VLOOKUP(A2646,'ИЗ ОСНОВЫ НОМЕНКЛАТУР'!D:E,2,0)</f>
        <v>Ручки, крючки, опоры</v>
      </c>
      <c r="Q2646" s="23" t="str">
        <f>VLOOKUP(A2646,'ИЗ ОСНОВЫ НОМЕНКЛАТУР'!D:F,3,0)</f>
        <v>Подпятники</v>
      </c>
      <c r="R2646" s="40">
        <f>VLOOKUP(A:A,'ИЗ ОСНОВЫ НОМЕНКЛАТУР'!D:G,4,0)</f>
        <v>3.1495665381469795</v>
      </c>
      <c r="S2646" s="12" t="str">
        <f>VLOOKUP(A:A,'ИЗ ОСНОВЫ НОМЕНКЛАТУР'!D:H,5,0)</f>
        <v>B</v>
      </c>
      <c r="T2646" s="44">
        <f t="shared" si="495"/>
        <v>0</v>
      </c>
      <c r="U2646" s="44">
        <f t="shared" si="496"/>
        <v>0</v>
      </c>
      <c r="V2646" s="44">
        <f t="shared" si="497"/>
        <v>0</v>
      </c>
      <c r="W2646" s="44">
        <f t="shared" si="498"/>
        <v>0</v>
      </c>
      <c r="X2646" s="44">
        <f t="shared" si="499"/>
        <v>0</v>
      </c>
      <c r="Y2646" s="44">
        <f t="shared" si="500"/>
        <v>0</v>
      </c>
      <c r="Z2646" s="44">
        <f t="shared" si="501"/>
        <v>20314.704171048019</v>
      </c>
      <c r="AA2646" s="44">
        <f t="shared" si="502"/>
        <v>0</v>
      </c>
      <c r="AB2646" s="44">
        <f t="shared" si="503"/>
        <v>3877.1164084589318</v>
      </c>
      <c r="AC2646" s="44">
        <f t="shared" si="504"/>
        <v>9448.6996144409386</v>
      </c>
      <c r="AD2646" s="44">
        <f t="shared" si="505"/>
        <v>33101.944315924753</v>
      </c>
      <c r="AE2646" s="12">
        <f t="shared" si="506"/>
        <v>66742.464509872632</v>
      </c>
    </row>
    <row r="2647" spans="1:31" ht="12.6" hidden="1" customHeight="1" x14ac:dyDescent="0.2">
      <c r="A2647" s="26" t="s">
        <v>2075</v>
      </c>
      <c r="B2647" s="19"/>
      <c r="C2647" s="19"/>
      <c r="D2647" s="20"/>
      <c r="E2647" s="21"/>
      <c r="F2647" s="22"/>
      <c r="G2647" s="21"/>
      <c r="H2647" s="22"/>
      <c r="I2647" s="20">
        <v>6000</v>
      </c>
      <c r="J2647" s="20">
        <v>10370</v>
      </c>
      <c r="K2647" s="20"/>
      <c r="L2647" s="20">
        <v>1350</v>
      </c>
      <c r="M2647" s="20">
        <v>3000</v>
      </c>
      <c r="N2647" s="20">
        <v>10000</v>
      </c>
      <c r="O2647" s="20">
        <v>30720</v>
      </c>
      <c r="P2647" s="23" t="str">
        <f>VLOOKUP(A2647,'ИЗ ОСНОВЫ НОМЕНКЛАТУР'!D:E,2,0)</f>
        <v>Ручки, крючки, опоры</v>
      </c>
      <c r="Q2647" s="23" t="str">
        <f>VLOOKUP(A2647,'ИЗ ОСНОВЫ НОМЕНКЛАТУР'!D:F,3,0)</f>
        <v>Подпятники</v>
      </c>
      <c r="R2647" s="40">
        <f>VLOOKUP(A:A,'ИЗ ОСНОВЫ НОМЕНКЛАТУР'!D:G,4,0)</f>
        <v>3.5349891414507018</v>
      </c>
      <c r="S2647" s="12" t="str">
        <f>VLOOKUP(A:A,'ИЗ ОСНОВЫ НОМЕНКЛАТУР'!D:H,5,0)</f>
        <v>B</v>
      </c>
      <c r="T2647" s="44">
        <f t="shared" si="495"/>
        <v>0</v>
      </c>
      <c r="U2647" s="44">
        <f t="shared" si="496"/>
        <v>0</v>
      </c>
      <c r="V2647" s="44">
        <f t="shared" si="497"/>
        <v>0</v>
      </c>
      <c r="W2647" s="44">
        <f t="shared" si="498"/>
        <v>0</v>
      </c>
      <c r="X2647" s="44">
        <f t="shared" si="499"/>
        <v>0</v>
      </c>
      <c r="Y2647" s="44">
        <f t="shared" si="500"/>
        <v>21209.934848704212</v>
      </c>
      <c r="Z2647" s="44">
        <f t="shared" si="501"/>
        <v>36657.837396843774</v>
      </c>
      <c r="AA2647" s="44">
        <f t="shared" si="502"/>
        <v>0</v>
      </c>
      <c r="AB2647" s="44">
        <f t="shared" si="503"/>
        <v>4772.2353409584475</v>
      </c>
      <c r="AC2647" s="44">
        <f t="shared" si="504"/>
        <v>10604.967424352106</v>
      </c>
      <c r="AD2647" s="44">
        <f t="shared" si="505"/>
        <v>35349.891414507016</v>
      </c>
      <c r="AE2647" s="12">
        <f t="shared" si="506"/>
        <v>108594.86642536554</v>
      </c>
    </row>
    <row r="2648" spans="1:31" ht="12.6" hidden="1" customHeight="1" x14ac:dyDescent="0.2">
      <c r="A2648" s="26" t="s">
        <v>2076</v>
      </c>
      <c r="B2648" s="19"/>
      <c r="C2648" s="19"/>
      <c r="D2648" s="20"/>
      <c r="E2648" s="21"/>
      <c r="F2648" s="22"/>
      <c r="G2648" s="21"/>
      <c r="H2648" s="22"/>
      <c r="I2648" s="20"/>
      <c r="J2648" s="20">
        <v>6000</v>
      </c>
      <c r="K2648" s="20"/>
      <c r="L2648" s="20">
        <v>1000</v>
      </c>
      <c r="M2648" s="20">
        <v>3000</v>
      </c>
      <c r="N2648" s="20">
        <v>8000</v>
      </c>
      <c r="O2648" s="20">
        <v>18000</v>
      </c>
      <c r="P2648" s="23" t="str">
        <f>VLOOKUP(A2648,'ИЗ ОСНОВЫ НОМЕНКЛАТУР'!D:E,2,0)</f>
        <v>Ручки, крючки, опоры</v>
      </c>
      <c r="Q2648" s="23" t="str">
        <f>VLOOKUP(A2648,'ИЗ ОСНОВЫ НОМЕНКЛАТУР'!D:F,3,0)</f>
        <v>Подпятники</v>
      </c>
      <c r="R2648" s="40">
        <f>VLOOKUP(A:A,'ИЗ ОСНОВЫ НОМЕНКЛАТУР'!D:G,4,0)</f>
        <v>4.5</v>
      </c>
      <c r="S2648" s="12" t="str">
        <f>VLOOKUP(A:A,'ИЗ ОСНОВЫ НОМЕНКЛАТУР'!D:H,5,0)</f>
        <v>C</v>
      </c>
      <c r="T2648" s="44">
        <f t="shared" si="495"/>
        <v>0</v>
      </c>
      <c r="U2648" s="44">
        <f t="shared" si="496"/>
        <v>0</v>
      </c>
      <c r="V2648" s="44">
        <f t="shared" si="497"/>
        <v>0</v>
      </c>
      <c r="W2648" s="44">
        <f t="shared" si="498"/>
        <v>0</v>
      </c>
      <c r="X2648" s="44">
        <f t="shared" si="499"/>
        <v>0</v>
      </c>
      <c r="Y2648" s="44">
        <f t="shared" si="500"/>
        <v>0</v>
      </c>
      <c r="Z2648" s="44">
        <f t="shared" si="501"/>
        <v>27000</v>
      </c>
      <c r="AA2648" s="44">
        <f t="shared" si="502"/>
        <v>0</v>
      </c>
      <c r="AB2648" s="44">
        <f t="shared" si="503"/>
        <v>4500</v>
      </c>
      <c r="AC2648" s="44">
        <f t="shared" si="504"/>
        <v>13500</v>
      </c>
      <c r="AD2648" s="44">
        <f t="shared" si="505"/>
        <v>36000</v>
      </c>
      <c r="AE2648" s="12">
        <f t="shared" si="506"/>
        <v>81000</v>
      </c>
    </row>
    <row r="2649" spans="1:31" ht="12.6" hidden="1" customHeight="1" x14ac:dyDescent="0.2">
      <c r="A2649" s="26" t="s">
        <v>4736</v>
      </c>
      <c r="B2649" s="19"/>
      <c r="C2649" s="19"/>
      <c r="D2649" s="20"/>
      <c r="E2649" s="21"/>
      <c r="F2649" s="22"/>
      <c r="G2649" s="21"/>
      <c r="H2649" s="22"/>
      <c r="I2649" s="20"/>
      <c r="J2649" s="20"/>
      <c r="K2649" s="20"/>
      <c r="L2649" s="20"/>
      <c r="M2649" s="20"/>
      <c r="N2649" s="20">
        <v>250</v>
      </c>
      <c r="O2649" s="20">
        <v>250</v>
      </c>
      <c r="P2649" s="23" t="str">
        <f>VLOOKUP(A2649,'ИЗ ОСНОВЫ НОМЕНКЛАТУР'!D:E,2,0)</f>
        <v>Аксессуары для шкафов</v>
      </c>
      <c r="Q2649" s="23" t="str">
        <f>VLOOKUP(A2649,'ИЗ ОСНОВЫ НОМЕНКЛАТУР'!D:F,3,0)</f>
        <v>Бренд "Найди"</v>
      </c>
      <c r="R2649" s="40">
        <f>VLOOKUP(A:A,'ИЗ ОСНОВЫ НОМЕНКЛАТУР'!D:G,4,0)</f>
        <v>22</v>
      </c>
      <c r="S2649" s="12" t="str">
        <f>VLOOKUP(A:A,'ИЗ ОСНОВЫ НОМЕНКЛАТУР'!D:H,5,0)</f>
        <v>C</v>
      </c>
      <c r="T2649" s="44">
        <f t="shared" si="495"/>
        <v>0</v>
      </c>
      <c r="U2649" s="44">
        <f t="shared" si="496"/>
        <v>0</v>
      </c>
      <c r="V2649" s="44">
        <f t="shared" si="497"/>
        <v>0</v>
      </c>
      <c r="W2649" s="44">
        <f t="shared" si="498"/>
        <v>0</v>
      </c>
      <c r="X2649" s="44">
        <f t="shared" si="499"/>
        <v>0</v>
      </c>
      <c r="Y2649" s="44">
        <f t="shared" si="500"/>
        <v>0</v>
      </c>
      <c r="Z2649" s="44">
        <f t="shared" si="501"/>
        <v>0</v>
      </c>
      <c r="AA2649" s="44">
        <f t="shared" si="502"/>
        <v>0</v>
      </c>
      <c r="AB2649" s="44">
        <f t="shared" si="503"/>
        <v>0</v>
      </c>
      <c r="AC2649" s="44">
        <f t="shared" si="504"/>
        <v>0</v>
      </c>
      <c r="AD2649" s="44">
        <f t="shared" si="505"/>
        <v>5500</v>
      </c>
      <c r="AE2649" s="12">
        <f t="shared" si="506"/>
        <v>5500</v>
      </c>
    </row>
    <row r="2650" spans="1:31" ht="12.6" hidden="1" customHeight="1" x14ac:dyDescent="0.2">
      <c r="A2650" s="26" t="s">
        <v>3105</v>
      </c>
      <c r="B2650" s="19"/>
      <c r="C2650" s="19"/>
      <c r="D2650" s="20"/>
      <c r="E2650" s="21"/>
      <c r="F2650" s="22"/>
      <c r="G2650" s="21"/>
      <c r="H2650" s="22"/>
      <c r="I2650" s="20"/>
      <c r="J2650" s="20"/>
      <c r="K2650" s="20"/>
      <c r="L2650" s="20"/>
      <c r="M2650" s="20"/>
      <c r="N2650" s="20">
        <v>79</v>
      </c>
      <c r="O2650" s="20">
        <v>79</v>
      </c>
      <c r="P2650" s="23" t="str">
        <f>VLOOKUP(A2650,'ИЗ ОСНОВЫ НОМЕНКЛАТУР'!D:E,2,0)</f>
        <v>Механизмы</v>
      </c>
      <c r="Q2650" s="23" t="str">
        <f>VLOOKUP(A2650,'ИЗ ОСНОВЫ НОМЕНКЛАТУР'!D:F,3,0)</f>
        <v>Подъемные механизмы</v>
      </c>
      <c r="R2650" s="40">
        <f>VLOOKUP(A:A,'ИЗ ОСНОВЫ НОМЕНКЛАТУР'!D:G,4,0)</f>
        <v>446.44892045454543</v>
      </c>
      <c r="S2650" s="12" t="str">
        <f>VLOOKUP(A:A,'ИЗ ОСНОВЫ НОМЕНКЛАТУР'!D:H,5,0)</f>
        <v>B</v>
      </c>
      <c r="T2650" s="44">
        <f t="shared" si="495"/>
        <v>0</v>
      </c>
      <c r="U2650" s="44">
        <f t="shared" si="496"/>
        <v>0</v>
      </c>
      <c r="V2650" s="44">
        <f t="shared" si="497"/>
        <v>0</v>
      </c>
      <c r="W2650" s="44">
        <f t="shared" si="498"/>
        <v>0</v>
      </c>
      <c r="X2650" s="44">
        <f t="shared" si="499"/>
        <v>0</v>
      </c>
      <c r="Y2650" s="44">
        <f t="shared" si="500"/>
        <v>0</v>
      </c>
      <c r="Z2650" s="44">
        <f t="shared" si="501"/>
        <v>0</v>
      </c>
      <c r="AA2650" s="44">
        <f t="shared" si="502"/>
        <v>0</v>
      </c>
      <c r="AB2650" s="44">
        <f t="shared" si="503"/>
        <v>0</v>
      </c>
      <c r="AC2650" s="44">
        <f t="shared" si="504"/>
        <v>0</v>
      </c>
      <c r="AD2650" s="44">
        <f t="shared" si="505"/>
        <v>35269.464715909089</v>
      </c>
      <c r="AE2650" s="12">
        <f t="shared" si="506"/>
        <v>35269.464715909089</v>
      </c>
    </row>
    <row r="2651" spans="1:31" ht="12.6" hidden="1" customHeight="1" x14ac:dyDescent="0.2">
      <c r="A2651" s="26" t="s">
        <v>3099</v>
      </c>
      <c r="B2651" s="19"/>
      <c r="C2651" s="19"/>
      <c r="D2651" s="20"/>
      <c r="E2651" s="20">
        <v>100</v>
      </c>
      <c r="F2651" s="20"/>
      <c r="G2651" s="21"/>
      <c r="H2651" s="22"/>
      <c r="I2651" s="20">
        <v>400</v>
      </c>
      <c r="J2651" s="20">
        <v>208</v>
      </c>
      <c r="K2651" s="20">
        <v>500</v>
      </c>
      <c r="L2651" s="20">
        <v>61</v>
      </c>
      <c r="M2651" s="20">
        <v>100</v>
      </c>
      <c r="N2651" s="20">
        <v>131</v>
      </c>
      <c r="O2651" s="20">
        <v>1500</v>
      </c>
      <c r="P2651" s="23" t="str">
        <f>VLOOKUP(A2651,'ИЗ ОСНОВЫ НОМЕНКЛАТУР'!D:E,2,0)</f>
        <v>Механизмы</v>
      </c>
      <c r="Q2651" s="23" t="str">
        <f>VLOOKUP(A2651,'ИЗ ОСНОВЫ НОМЕНКЛАТУР'!D:F,3,0)</f>
        <v>Подъемные механизмы</v>
      </c>
      <c r="R2651" s="40">
        <f>VLOOKUP(A:A,'ИЗ ОСНОВЫ НОМЕНКЛАТУР'!D:G,4,0)</f>
        <v>191.41207485760782</v>
      </c>
      <c r="S2651" s="12" t="str">
        <f>VLOOKUP(A:A,'ИЗ ОСНОВЫ НОМЕНКЛАТУР'!D:H,5,0)</f>
        <v>B</v>
      </c>
      <c r="T2651" s="44">
        <f t="shared" si="495"/>
        <v>0</v>
      </c>
      <c r="U2651" s="44">
        <f t="shared" si="496"/>
        <v>19141.20748576078</v>
      </c>
      <c r="V2651" s="44">
        <f t="shared" si="497"/>
        <v>0</v>
      </c>
      <c r="W2651" s="44">
        <f t="shared" si="498"/>
        <v>0</v>
      </c>
      <c r="X2651" s="44">
        <f t="shared" si="499"/>
        <v>0</v>
      </c>
      <c r="Y2651" s="44">
        <f t="shared" si="500"/>
        <v>76564.829943043122</v>
      </c>
      <c r="Z2651" s="44">
        <f t="shared" si="501"/>
        <v>39813.711570382424</v>
      </c>
      <c r="AA2651" s="44">
        <f t="shared" si="502"/>
        <v>95706.037428803917</v>
      </c>
      <c r="AB2651" s="44">
        <f t="shared" si="503"/>
        <v>11676.136566314077</v>
      </c>
      <c r="AC2651" s="44">
        <f t="shared" si="504"/>
        <v>19141.20748576078</v>
      </c>
      <c r="AD2651" s="44">
        <f t="shared" si="505"/>
        <v>25074.981806346623</v>
      </c>
      <c r="AE2651" s="12">
        <f t="shared" si="506"/>
        <v>287118.11228641175</v>
      </c>
    </row>
    <row r="2652" spans="1:31" ht="12.6" hidden="1" customHeight="1" x14ac:dyDescent="0.2">
      <c r="A2652" s="26" t="s">
        <v>3100</v>
      </c>
      <c r="B2652" s="19"/>
      <c r="C2652" s="19"/>
      <c r="D2652" s="20"/>
      <c r="E2652" s="21"/>
      <c r="F2652" s="22"/>
      <c r="G2652" s="21"/>
      <c r="H2652" s="22"/>
      <c r="I2652" s="20"/>
      <c r="J2652" s="20">
        <v>721</v>
      </c>
      <c r="K2652" s="20"/>
      <c r="L2652" s="20">
        <v>49</v>
      </c>
      <c r="M2652" s="20"/>
      <c r="N2652" s="20">
        <v>22</v>
      </c>
      <c r="O2652" s="20">
        <v>792</v>
      </c>
      <c r="P2652" s="23" t="str">
        <f>VLOOKUP(A2652,'ИЗ ОСНОВЫ НОМЕНКЛАТУР'!D:E,2,0)</f>
        <v>Механизмы</v>
      </c>
      <c r="Q2652" s="23" t="str">
        <f>VLOOKUP(A2652,'ИЗ ОСНОВЫ НОМЕНКЛАТУР'!D:F,3,0)</f>
        <v>Подъемные механизмы</v>
      </c>
      <c r="R2652" s="40">
        <f>VLOOKUP(A:A,'ИЗ ОСНОВЫ НОМЕНКЛАТУР'!D:G,4,0)</f>
        <v>177.026543715847</v>
      </c>
      <c r="S2652" s="12" t="str">
        <f>VLOOKUP(A:A,'ИЗ ОСНОВЫ НОМЕНКЛАТУР'!D:H,5,0)</f>
        <v>B</v>
      </c>
      <c r="T2652" s="44">
        <f t="shared" si="495"/>
        <v>0</v>
      </c>
      <c r="U2652" s="44">
        <f t="shared" si="496"/>
        <v>0</v>
      </c>
      <c r="V2652" s="44">
        <f t="shared" si="497"/>
        <v>0</v>
      </c>
      <c r="W2652" s="44">
        <f t="shared" si="498"/>
        <v>0</v>
      </c>
      <c r="X2652" s="44">
        <f t="shared" si="499"/>
        <v>0</v>
      </c>
      <c r="Y2652" s="44">
        <f t="shared" si="500"/>
        <v>0</v>
      </c>
      <c r="Z2652" s="44">
        <f t="shared" si="501"/>
        <v>127636.13801912569</v>
      </c>
      <c r="AA2652" s="44">
        <f t="shared" si="502"/>
        <v>0</v>
      </c>
      <c r="AB2652" s="44">
        <f t="shared" si="503"/>
        <v>8674.3006420765032</v>
      </c>
      <c r="AC2652" s="44">
        <f t="shared" si="504"/>
        <v>0</v>
      </c>
      <c r="AD2652" s="44">
        <f t="shared" si="505"/>
        <v>3894.583961748634</v>
      </c>
      <c r="AE2652" s="12">
        <f t="shared" si="506"/>
        <v>140205.02262295084</v>
      </c>
    </row>
    <row r="2653" spans="1:31" ht="12.6" hidden="1" customHeight="1" x14ac:dyDescent="0.2">
      <c r="A2653" s="26" t="s">
        <v>3098</v>
      </c>
      <c r="B2653" s="19"/>
      <c r="C2653" s="19"/>
      <c r="D2653" s="20"/>
      <c r="E2653" s="20">
        <v>100</v>
      </c>
      <c r="F2653" s="20"/>
      <c r="G2653" s="21"/>
      <c r="H2653" s="22"/>
      <c r="I2653" s="20">
        <v>100</v>
      </c>
      <c r="J2653" s="20">
        <v>259</v>
      </c>
      <c r="K2653" s="20">
        <v>900</v>
      </c>
      <c r="L2653" s="20">
        <v>41</v>
      </c>
      <c r="M2653" s="20">
        <v>100</v>
      </c>
      <c r="N2653" s="20">
        <v>118</v>
      </c>
      <c r="O2653" s="20">
        <v>1618</v>
      </c>
      <c r="P2653" s="23" t="str">
        <f>VLOOKUP(A2653,'ИЗ ОСНОВЫ НОМЕНКЛАТУР'!D:E,2,0)</f>
        <v>Механизмы</v>
      </c>
      <c r="Q2653" s="23" t="str">
        <f>VLOOKUP(A2653,'ИЗ ОСНОВЫ НОМЕНКЛАТУР'!D:F,3,0)</f>
        <v>Подъемные механизмы</v>
      </c>
      <c r="R2653" s="40">
        <f>VLOOKUP(A:A,'ИЗ ОСНОВЫ НОМЕНКЛАТУР'!D:G,4,0)</f>
        <v>184.11973536487571</v>
      </c>
      <c r="S2653" s="12" t="str">
        <f>VLOOKUP(A:A,'ИЗ ОСНОВЫ НОМЕНКЛАТУР'!D:H,5,0)</f>
        <v>A</v>
      </c>
      <c r="T2653" s="44">
        <f t="shared" si="495"/>
        <v>0</v>
      </c>
      <c r="U2653" s="44">
        <f t="shared" si="496"/>
        <v>18411.973536487571</v>
      </c>
      <c r="V2653" s="44">
        <f t="shared" si="497"/>
        <v>0</v>
      </c>
      <c r="W2653" s="44">
        <f t="shared" si="498"/>
        <v>0</v>
      </c>
      <c r="X2653" s="44">
        <f t="shared" si="499"/>
        <v>0</v>
      </c>
      <c r="Y2653" s="44">
        <f t="shared" si="500"/>
        <v>18411.973536487571</v>
      </c>
      <c r="Z2653" s="44">
        <f t="shared" si="501"/>
        <v>47687.011459502806</v>
      </c>
      <c r="AA2653" s="44">
        <f t="shared" si="502"/>
        <v>165707.76182838815</v>
      </c>
      <c r="AB2653" s="44">
        <f t="shared" si="503"/>
        <v>7548.9091499599044</v>
      </c>
      <c r="AC2653" s="44">
        <f t="shared" si="504"/>
        <v>18411.973536487571</v>
      </c>
      <c r="AD2653" s="44">
        <f t="shared" si="505"/>
        <v>21726.128773055334</v>
      </c>
      <c r="AE2653" s="12">
        <f t="shared" si="506"/>
        <v>297905.73182036891</v>
      </c>
    </row>
    <row r="2654" spans="1:31" ht="12.6" hidden="1" customHeight="1" x14ac:dyDescent="0.2">
      <c r="A2654" s="26" t="s">
        <v>3097</v>
      </c>
      <c r="B2654" s="19"/>
      <c r="C2654" s="19"/>
      <c r="D2654" s="20"/>
      <c r="E2654" s="20">
        <v>50</v>
      </c>
      <c r="F2654" s="20"/>
      <c r="G2654" s="21"/>
      <c r="H2654" s="22"/>
      <c r="I2654" s="20">
        <v>300</v>
      </c>
      <c r="J2654" s="20">
        <v>339</v>
      </c>
      <c r="K2654" s="20">
        <v>700</v>
      </c>
      <c r="L2654" s="20">
        <v>39</v>
      </c>
      <c r="M2654" s="20">
        <v>100</v>
      </c>
      <c r="N2654" s="20">
        <v>30</v>
      </c>
      <c r="O2654" s="20">
        <v>1558</v>
      </c>
      <c r="P2654" s="23" t="str">
        <f>VLOOKUP(A2654,'ИЗ ОСНОВЫ НОМЕНКЛАТУР'!D:E,2,0)</f>
        <v>Механизмы</v>
      </c>
      <c r="Q2654" s="23" t="str">
        <f>VLOOKUP(A2654,'ИЗ ОСНОВЫ НОМЕНКЛАТУР'!D:F,3,0)</f>
        <v>Подъемные механизмы</v>
      </c>
      <c r="R2654" s="40">
        <f>VLOOKUP(A:A,'ИЗ ОСНОВЫ НОМЕНКЛАТУР'!D:G,4,0)</f>
        <v>183.4421976647206</v>
      </c>
      <c r="S2654" s="12" t="str">
        <f>VLOOKUP(A:A,'ИЗ ОСНОВЫ НОМЕНКЛАТУР'!D:H,5,0)</f>
        <v>A</v>
      </c>
      <c r="T2654" s="44">
        <f t="shared" si="495"/>
        <v>0</v>
      </c>
      <c r="U2654" s="44">
        <f t="shared" si="496"/>
        <v>9172.1098832360294</v>
      </c>
      <c r="V2654" s="44">
        <f t="shared" si="497"/>
        <v>0</v>
      </c>
      <c r="W2654" s="44">
        <f t="shared" si="498"/>
        <v>0</v>
      </c>
      <c r="X2654" s="44">
        <f t="shared" si="499"/>
        <v>0</v>
      </c>
      <c r="Y2654" s="44">
        <f t="shared" si="500"/>
        <v>55032.659299416177</v>
      </c>
      <c r="Z2654" s="44">
        <f t="shared" si="501"/>
        <v>62186.905008340284</v>
      </c>
      <c r="AA2654" s="44">
        <f t="shared" si="502"/>
        <v>128409.53836530441</v>
      </c>
      <c r="AB2654" s="44">
        <f t="shared" si="503"/>
        <v>7154.2457089241034</v>
      </c>
      <c r="AC2654" s="44">
        <f t="shared" si="504"/>
        <v>18344.219766472059</v>
      </c>
      <c r="AD2654" s="44">
        <f t="shared" si="505"/>
        <v>5503.2659299416182</v>
      </c>
      <c r="AE2654" s="12">
        <f t="shared" si="506"/>
        <v>285802.94396163471</v>
      </c>
    </row>
    <row r="2655" spans="1:31" ht="12.6" hidden="1" customHeight="1" x14ac:dyDescent="0.2">
      <c r="A2655" s="26" t="s">
        <v>3118</v>
      </c>
      <c r="B2655" s="19"/>
      <c r="C2655" s="19"/>
      <c r="D2655" s="20"/>
      <c r="E2655" s="21"/>
      <c r="F2655" s="22"/>
      <c r="G2655" s="21"/>
      <c r="H2655" s="22"/>
      <c r="I2655" s="20"/>
      <c r="J2655" s="20"/>
      <c r="K2655" s="20"/>
      <c r="L2655" s="20">
        <v>62</v>
      </c>
      <c r="M2655" s="20">
        <v>100</v>
      </c>
      <c r="N2655" s="20"/>
      <c r="O2655" s="20">
        <v>162</v>
      </c>
      <c r="P2655" s="23" t="str">
        <f>VLOOKUP(A2655,'ИЗ ОСНОВЫ НОМЕНКЛАТУР'!D:E,2,0)</f>
        <v>Механизмы</v>
      </c>
      <c r="Q2655" s="23" t="str">
        <f>VLOOKUP(A2655,'ИЗ ОСНОВЫ НОМЕНКЛАТУР'!D:F,3,0)</f>
        <v>Подъемные механизмы</v>
      </c>
      <c r="R2655" s="40">
        <f>VLOOKUP(A:A,'ИЗ ОСНОВЫ НОМЕНКЛАТУР'!D:G,4,0)</f>
        <v>280</v>
      </c>
      <c r="S2655" s="12" t="str">
        <f>VLOOKUP(A:A,'ИЗ ОСНОВЫ НОМЕНКЛАТУР'!D:H,5,0)</f>
        <v>C</v>
      </c>
      <c r="T2655" s="44">
        <f t="shared" si="495"/>
        <v>0</v>
      </c>
      <c r="U2655" s="44">
        <f t="shared" si="496"/>
        <v>0</v>
      </c>
      <c r="V2655" s="44">
        <f t="shared" si="497"/>
        <v>0</v>
      </c>
      <c r="W2655" s="44">
        <f t="shared" si="498"/>
        <v>0</v>
      </c>
      <c r="X2655" s="44">
        <f t="shared" si="499"/>
        <v>0</v>
      </c>
      <c r="Y2655" s="44">
        <f t="shared" si="500"/>
        <v>0</v>
      </c>
      <c r="Z2655" s="44">
        <f t="shared" si="501"/>
        <v>0</v>
      </c>
      <c r="AA2655" s="44">
        <f t="shared" si="502"/>
        <v>0</v>
      </c>
      <c r="AB2655" s="44">
        <f t="shared" si="503"/>
        <v>17360</v>
      </c>
      <c r="AC2655" s="44">
        <f t="shared" si="504"/>
        <v>28000</v>
      </c>
      <c r="AD2655" s="44">
        <f t="shared" si="505"/>
        <v>0</v>
      </c>
      <c r="AE2655" s="12">
        <f t="shared" si="506"/>
        <v>45360</v>
      </c>
    </row>
    <row r="2656" spans="1:31" ht="12.6" hidden="1" customHeight="1" x14ac:dyDescent="0.2">
      <c r="A2656" s="26" t="s">
        <v>3126</v>
      </c>
      <c r="B2656" s="19"/>
      <c r="C2656" s="19"/>
      <c r="D2656" s="20"/>
      <c r="E2656" s="21"/>
      <c r="F2656" s="22"/>
      <c r="G2656" s="21"/>
      <c r="H2656" s="22"/>
      <c r="I2656" s="20"/>
      <c r="J2656" s="20"/>
      <c r="K2656" s="20"/>
      <c r="L2656" s="20">
        <v>1</v>
      </c>
      <c r="M2656" s="20">
        <v>18</v>
      </c>
      <c r="N2656" s="20"/>
      <c r="O2656" s="20">
        <v>19</v>
      </c>
      <c r="P2656" s="23" t="str">
        <f>VLOOKUP(A2656,'ИЗ ОСНОВЫ НОМЕНКЛАТУР'!D:E,2,0)</f>
        <v>Механизмы</v>
      </c>
      <c r="Q2656" s="23" t="str">
        <f>VLOOKUP(A2656,'ИЗ ОСНОВЫ НОМЕНКЛАТУР'!D:F,3,0)</f>
        <v>Подъемные механизмы</v>
      </c>
      <c r="R2656" s="40">
        <f>VLOOKUP(A:A,'ИЗ ОСНОВЫ НОМЕНКЛАТУР'!D:G,4,0)</f>
        <v>3282</v>
      </c>
      <c r="S2656" s="12" t="str">
        <f>VLOOKUP(A:A,'ИЗ ОСНОВЫ НОМЕНКЛАТУР'!D:H,5,0)</f>
        <v>C</v>
      </c>
      <c r="T2656" s="44">
        <f t="shared" si="495"/>
        <v>0</v>
      </c>
      <c r="U2656" s="44">
        <f t="shared" si="496"/>
        <v>0</v>
      </c>
      <c r="V2656" s="44">
        <f t="shared" si="497"/>
        <v>0</v>
      </c>
      <c r="W2656" s="44">
        <f t="shared" si="498"/>
        <v>0</v>
      </c>
      <c r="X2656" s="44">
        <f t="shared" si="499"/>
        <v>0</v>
      </c>
      <c r="Y2656" s="44">
        <f t="shared" si="500"/>
        <v>0</v>
      </c>
      <c r="Z2656" s="44">
        <f t="shared" si="501"/>
        <v>0</v>
      </c>
      <c r="AA2656" s="44">
        <f t="shared" si="502"/>
        <v>0</v>
      </c>
      <c r="AB2656" s="44">
        <f t="shared" si="503"/>
        <v>3282</v>
      </c>
      <c r="AC2656" s="44">
        <f t="shared" si="504"/>
        <v>59076</v>
      </c>
      <c r="AD2656" s="44">
        <f t="shared" si="505"/>
        <v>0</v>
      </c>
      <c r="AE2656" s="12">
        <f t="shared" si="506"/>
        <v>62358</v>
      </c>
    </row>
    <row r="2657" spans="1:31" ht="12.6" hidden="1" customHeight="1" x14ac:dyDescent="0.2">
      <c r="A2657" s="26" t="s">
        <v>4737</v>
      </c>
      <c r="B2657" s="19"/>
      <c r="C2657" s="19"/>
      <c r="D2657" s="20"/>
      <c r="E2657" s="21"/>
      <c r="F2657" s="22"/>
      <c r="G2657" s="21"/>
      <c r="H2657" s="22"/>
      <c r="I2657" s="20"/>
      <c r="J2657" s="20"/>
      <c r="K2657" s="20"/>
      <c r="L2657" s="20">
        <v>1</v>
      </c>
      <c r="M2657" s="20">
        <v>19</v>
      </c>
      <c r="N2657" s="20"/>
      <c r="O2657" s="20">
        <v>20</v>
      </c>
      <c r="P2657" s="23" t="str">
        <f>VLOOKUP(A2657,'ИЗ ОСНОВЫ НОМЕНКЛАТУР'!D:E,2,0)</f>
        <v>Механизмы</v>
      </c>
      <c r="Q2657" s="23" t="str">
        <f>VLOOKUP(A2657,'ИЗ ОСНОВЫ НОМЕНКЛАТУР'!D:F,3,0)</f>
        <v>Подъемные механизмы</v>
      </c>
      <c r="R2657" s="40">
        <f>VLOOKUP(A:A,'ИЗ ОСНОВЫ НОМЕНКЛАТУР'!D:G,4,0)</f>
        <v>3520</v>
      </c>
      <c r="S2657" s="12" t="str">
        <f>VLOOKUP(A:A,'ИЗ ОСНОВЫ НОМЕНКЛАТУР'!D:H,5,0)</f>
        <v>C</v>
      </c>
      <c r="T2657" s="44">
        <f t="shared" si="495"/>
        <v>0</v>
      </c>
      <c r="U2657" s="44">
        <f t="shared" si="496"/>
        <v>0</v>
      </c>
      <c r="V2657" s="44">
        <f t="shared" si="497"/>
        <v>0</v>
      </c>
      <c r="W2657" s="44">
        <f t="shared" si="498"/>
        <v>0</v>
      </c>
      <c r="X2657" s="44">
        <f t="shared" si="499"/>
        <v>0</v>
      </c>
      <c r="Y2657" s="44">
        <f t="shared" si="500"/>
        <v>0</v>
      </c>
      <c r="Z2657" s="44">
        <f t="shared" si="501"/>
        <v>0</v>
      </c>
      <c r="AA2657" s="44">
        <f t="shared" si="502"/>
        <v>0</v>
      </c>
      <c r="AB2657" s="44">
        <f t="shared" si="503"/>
        <v>3520</v>
      </c>
      <c r="AC2657" s="44">
        <f t="shared" si="504"/>
        <v>66880</v>
      </c>
      <c r="AD2657" s="44">
        <f t="shared" si="505"/>
        <v>0</v>
      </c>
      <c r="AE2657" s="12">
        <f t="shared" si="506"/>
        <v>70400</v>
      </c>
    </row>
    <row r="2658" spans="1:31" ht="12.6" hidden="1" customHeight="1" x14ac:dyDescent="0.2">
      <c r="A2658" s="26" t="s">
        <v>4738</v>
      </c>
      <c r="B2658" s="19"/>
      <c r="C2658" s="19"/>
      <c r="D2658" s="20"/>
      <c r="E2658" s="21"/>
      <c r="F2658" s="22"/>
      <c r="G2658" s="21"/>
      <c r="H2658" s="22"/>
      <c r="I2658" s="20"/>
      <c r="J2658" s="20"/>
      <c r="K2658" s="20"/>
      <c r="L2658" s="20">
        <v>1</v>
      </c>
      <c r="M2658" s="20">
        <v>19</v>
      </c>
      <c r="N2658" s="20"/>
      <c r="O2658" s="20">
        <v>20</v>
      </c>
      <c r="P2658" s="23" t="str">
        <f>VLOOKUP(A2658,'ИЗ ОСНОВЫ НОМЕНКЛАТУР'!D:E,2,0)</f>
        <v>Механизмы</v>
      </c>
      <c r="Q2658" s="23" t="str">
        <f>VLOOKUP(A2658,'ИЗ ОСНОВЫ НОМЕНКЛАТУР'!D:F,3,0)</f>
        <v>Подъемные механизмы</v>
      </c>
      <c r="R2658" s="40">
        <f>VLOOKUP(A:A,'ИЗ ОСНОВЫ НОМЕНКЛАТУР'!D:G,4,0)</f>
        <v>3468</v>
      </c>
      <c r="S2658" s="12" t="str">
        <f>VLOOKUP(A:A,'ИЗ ОСНОВЫ НОМЕНКЛАТУР'!D:H,5,0)</f>
        <v>C</v>
      </c>
      <c r="T2658" s="44">
        <f t="shared" si="495"/>
        <v>0</v>
      </c>
      <c r="U2658" s="44">
        <f t="shared" si="496"/>
        <v>0</v>
      </c>
      <c r="V2658" s="44">
        <f t="shared" si="497"/>
        <v>0</v>
      </c>
      <c r="W2658" s="44">
        <f t="shared" si="498"/>
        <v>0</v>
      </c>
      <c r="X2658" s="44">
        <f t="shared" si="499"/>
        <v>0</v>
      </c>
      <c r="Y2658" s="44">
        <f t="shared" si="500"/>
        <v>0</v>
      </c>
      <c r="Z2658" s="44">
        <f t="shared" si="501"/>
        <v>0</v>
      </c>
      <c r="AA2658" s="44">
        <f t="shared" si="502"/>
        <v>0</v>
      </c>
      <c r="AB2658" s="44">
        <f t="shared" si="503"/>
        <v>3468</v>
      </c>
      <c r="AC2658" s="44">
        <f t="shared" si="504"/>
        <v>65892</v>
      </c>
      <c r="AD2658" s="44">
        <f t="shared" si="505"/>
        <v>0</v>
      </c>
      <c r="AE2658" s="12">
        <f t="shared" si="506"/>
        <v>69360</v>
      </c>
    </row>
    <row r="2659" spans="1:31" ht="12.6" hidden="1" customHeight="1" x14ac:dyDescent="0.2">
      <c r="A2659" s="26" t="s">
        <v>4739</v>
      </c>
      <c r="B2659" s="19"/>
      <c r="C2659" s="19"/>
      <c r="D2659" s="20"/>
      <c r="E2659" s="21"/>
      <c r="F2659" s="22"/>
      <c r="G2659" s="21"/>
      <c r="H2659" s="22"/>
      <c r="I2659" s="20"/>
      <c r="J2659" s="20"/>
      <c r="K2659" s="20"/>
      <c r="L2659" s="20">
        <v>1</v>
      </c>
      <c r="M2659" s="20">
        <v>19</v>
      </c>
      <c r="N2659" s="20"/>
      <c r="O2659" s="20">
        <v>20</v>
      </c>
      <c r="P2659" s="23" t="str">
        <f>VLOOKUP(A2659,'ИЗ ОСНОВЫ НОМЕНКЛАТУР'!D:E,2,0)</f>
        <v>Механизмы</v>
      </c>
      <c r="Q2659" s="23" t="str">
        <f>VLOOKUP(A2659,'ИЗ ОСНОВЫ НОМЕНКЛАТУР'!D:F,3,0)</f>
        <v>Подъемные механизмы</v>
      </c>
      <c r="R2659" s="40">
        <f>VLOOKUP(A:A,'ИЗ ОСНОВЫ НОМЕНКЛАТУР'!D:G,4,0)</f>
        <v>3793</v>
      </c>
      <c r="S2659" s="12" t="str">
        <f>VLOOKUP(A:A,'ИЗ ОСНОВЫ НОМЕНКЛАТУР'!D:H,5,0)</f>
        <v>C</v>
      </c>
      <c r="T2659" s="44">
        <f t="shared" si="495"/>
        <v>0</v>
      </c>
      <c r="U2659" s="44">
        <f t="shared" si="496"/>
        <v>0</v>
      </c>
      <c r="V2659" s="44">
        <f t="shared" si="497"/>
        <v>0</v>
      </c>
      <c r="W2659" s="44">
        <f t="shared" si="498"/>
        <v>0</v>
      </c>
      <c r="X2659" s="44">
        <f t="shared" si="499"/>
        <v>0</v>
      </c>
      <c r="Y2659" s="44">
        <f t="shared" si="500"/>
        <v>0</v>
      </c>
      <c r="Z2659" s="44">
        <f t="shared" si="501"/>
        <v>0</v>
      </c>
      <c r="AA2659" s="44">
        <f t="shared" si="502"/>
        <v>0</v>
      </c>
      <c r="AB2659" s="44">
        <f t="shared" si="503"/>
        <v>3793</v>
      </c>
      <c r="AC2659" s="44">
        <f t="shared" si="504"/>
        <v>72067</v>
      </c>
      <c r="AD2659" s="44">
        <f t="shared" si="505"/>
        <v>0</v>
      </c>
      <c r="AE2659" s="12">
        <f t="shared" si="506"/>
        <v>75860</v>
      </c>
    </row>
    <row r="2660" spans="1:31" ht="12.6" hidden="1" customHeight="1" x14ac:dyDescent="0.2">
      <c r="A2660" s="26" t="s">
        <v>4740</v>
      </c>
      <c r="B2660" s="19"/>
      <c r="C2660" s="19"/>
      <c r="D2660" s="20"/>
      <c r="E2660" s="21"/>
      <c r="F2660" s="22"/>
      <c r="G2660" s="21"/>
      <c r="H2660" s="22"/>
      <c r="I2660" s="20"/>
      <c r="J2660" s="20"/>
      <c r="K2660" s="20"/>
      <c r="L2660" s="20">
        <v>1</v>
      </c>
      <c r="M2660" s="20">
        <v>19</v>
      </c>
      <c r="N2660" s="20"/>
      <c r="O2660" s="20">
        <v>20</v>
      </c>
      <c r="P2660" s="23" t="str">
        <f>VLOOKUP(A2660,'ИЗ ОСНОВЫ НОМЕНКЛАТУР'!D:E,2,0)</f>
        <v>Механизмы</v>
      </c>
      <c r="Q2660" s="23" t="str">
        <f>VLOOKUP(A2660,'ИЗ ОСНОВЫ НОМЕНКЛАТУР'!D:F,3,0)</f>
        <v>Подъемные механизмы</v>
      </c>
      <c r="R2660" s="40">
        <f>VLOOKUP(A:A,'ИЗ ОСНОВЫ НОМЕНКЛАТУР'!D:G,4,0)</f>
        <v>3834</v>
      </c>
      <c r="S2660" s="12" t="str">
        <f>VLOOKUP(A:A,'ИЗ ОСНОВЫ НОМЕНКЛАТУР'!D:H,5,0)</f>
        <v>C</v>
      </c>
      <c r="T2660" s="44">
        <f t="shared" si="495"/>
        <v>0</v>
      </c>
      <c r="U2660" s="44">
        <f t="shared" si="496"/>
        <v>0</v>
      </c>
      <c r="V2660" s="44">
        <f t="shared" si="497"/>
        <v>0</v>
      </c>
      <c r="W2660" s="44">
        <f t="shared" si="498"/>
        <v>0</v>
      </c>
      <c r="X2660" s="44">
        <f t="shared" si="499"/>
        <v>0</v>
      </c>
      <c r="Y2660" s="44">
        <f t="shared" si="500"/>
        <v>0</v>
      </c>
      <c r="Z2660" s="44">
        <f t="shared" si="501"/>
        <v>0</v>
      </c>
      <c r="AA2660" s="44">
        <f t="shared" si="502"/>
        <v>0</v>
      </c>
      <c r="AB2660" s="44">
        <f t="shared" si="503"/>
        <v>3834</v>
      </c>
      <c r="AC2660" s="44">
        <f t="shared" si="504"/>
        <v>72846</v>
      </c>
      <c r="AD2660" s="44">
        <f t="shared" si="505"/>
        <v>0</v>
      </c>
      <c r="AE2660" s="12">
        <f t="shared" si="506"/>
        <v>76680</v>
      </c>
    </row>
    <row r="2661" spans="1:31" ht="12.6" hidden="1" customHeight="1" x14ac:dyDescent="0.2">
      <c r="A2661" s="26" t="s">
        <v>4741</v>
      </c>
      <c r="B2661" s="19"/>
      <c r="C2661" s="19"/>
      <c r="D2661" s="20"/>
      <c r="E2661" s="21"/>
      <c r="F2661" s="22"/>
      <c r="G2661" s="21"/>
      <c r="H2661" s="22"/>
      <c r="I2661" s="20"/>
      <c r="J2661" s="20"/>
      <c r="K2661" s="20"/>
      <c r="L2661" s="20">
        <v>1</v>
      </c>
      <c r="M2661" s="20">
        <v>19</v>
      </c>
      <c r="N2661" s="20"/>
      <c r="O2661" s="20">
        <v>20</v>
      </c>
      <c r="P2661" s="23" t="str">
        <f>VLOOKUP(A2661,'ИЗ ОСНОВЫ НОМЕНКЛАТУР'!D:E,2,0)</f>
        <v>Механизмы</v>
      </c>
      <c r="Q2661" s="23" t="str">
        <f>VLOOKUP(A2661,'ИЗ ОСНОВЫ НОМЕНКЛАТУР'!D:F,3,0)</f>
        <v>Подъемные механизмы</v>
      </c>
      <c r="R2661" s="40">
        <f>VLOOKUP(A:A,'ИЗ ОСНОВЫ НОМЕНКЛАТУР'!D:G,4,0)</f>
        <v>3805</v>
      </c>
      <c r="S2661" s="12" t="str">
        <f>VLOOKUP(A:A,'ИЗ ОСНОВЫ НОМЕНКЛАТУР'!D:H,5,0)</f>
        <v>C</v>
      </c>
      <c r="T2661" s="44">
        <f t="shared" si="495"/>
        <v>0</v>
      </c>
      <c r="U2661" s="44">
        <f t="shared" si="496"/>
        <v>0</v>
      </c>
      <c r="V2661" s="44">
        <f t="shared" si="497"/>
        <v>0</v>
      </c>
      <c r="W2661" s="44">
        <f t="shared" si="498"/>
        <v>0</v>
      </c>
      <c r="X2661" s="44">
        <f t="shared" si="499"/>
        <v>0</v>
      </c>
      <c r="Y2661" s="44">
        <f t="shared" si="500"/>
        <v>0</v>
      </c>
      <c r="Z2661" s="44">
        <f t="shared" si="501"/>
        <v>0</v>
      </c>
      <c r="AA2661" s="44">
        <f t="shared" si="502"/>
        <v>0</v>
      </c>
      <c r="AB2661" s="44">
        <f t="shared" si="503"/>
        <v>3805</v>
      </c>
      <c r="AC2661" s="44">
        <f t="shared" si="504"/>
        <v>72295</v>
      </c>
      <c r="AD2661" s="44">
        <f t="shared" si="505"/>
        <v>0</v>
      </c>
      <c r="AE2661" s="12">
        <f t="shared" si="506"/>
        <v>76100</v>
      </c>
    </row>
    <row r="2662" spans="1:31" ht="12.6" hidden="1" customHeight="1" x14ac:dyDescent="0.2">
      <c r="A2662" s="26" t="s">
        <v>4742</v>
      </c>
      <c r="B2662" s="19"/>
      <c r="C2662" s="19"/>
      <c r="D2662" s="20"/>
      <c r="E2662" s="21"/>
      <c r="F2662" s="22"/>
      <c r="G2662" s="21"/>
      <c r="H2662" s="22"/>
      <c r="I2662" s="20"/>
      <c r="J2662" s="20"/>
      <c r="K2662" s="20">
        <v>10</v>
      </c>
      <c r="L2662" s="20"/>
      <c r="M2662" s="20"/>
      <c r="N2662" s="20">
        <v>3</v>
      </c>
      <c r="O2662" s="20">
        <v>13</v>
      </c>
      <c r="P2662" s="23" t="str">
        <f>VLOOKUP(A2662,'ИЗ ОСНОВЫ НОМЕНКЛАТУР'!D:E,2,0)</f>
        <v>Аксессуары для кухни</v>
      </c>
      <c r="Q2662" s="23" t="str">
        <f>VLOOKUP(A2662,'ИЗ ОСНОВЫ НОМЕНКЛАТУР'!D:F,3,0)</f>
        <v>Корзины для хранения</v>
      </c>
      <c r="R2662" s="40">
        <f>VLOOKUP(A:A,'ИЗ ОСНОВЫ НОМЕНКЛАТУР'!D:G,4,0)</f>
        <v>4291.2307692307695</v>
      </c>
      <c r="S2662" s="12" t="str">
        <f>VLOOKUP(A:A,'ИЗ ОСНОВЫ НОМЕНКЛАТУР'!D:H,5,0)</f>
        <v>C</v>
      </c>
      <c r="T2662" s="44">
        <f t="shared" si="495"/>
        <v>0</v>
      </c>
      <c r="U2662" s="44">
        <f t="shared" si="496"/>
        <v>0</v>
      </c>
      <c r="V2662" s="44">
        <f t="shared" si="497"/>
        <v>0</v>
      </c>
      <c r="W2662" s="44">
        <f t="shared" si="498"/>
        <v>0</v>
      </c>
      <c r="X2662" s="44">
        <f t="shared" si="499"/>
        <v>0</v>
      </c>
      <c r="Y2662" s="44">
        <f t="shared" si="500"/>
        <v>0</v>
      </c>
      <c r="Z2662" s="44">
        <f t="shared" si="501"/>
        <v>0</v>
      </c>
      <c r="AA2662" s="44">
        <f t="shared" si="502"/>
        <v>42912.307692307695</v>
      </c>
      <c r="AB2662" s="44">
        <f t="shared" si="503"/>
        <v>0</v>
      </c>
      <c r="AC2662" s="44">
        <f t="shared" si="504"/>
        <v>0</v>
      </c>
      <c r="AD2662" s="44">
        <f t="shared" si="505"/>
        <v>12873.692307692309</v>
      </c>
      <c r="AE2662" s="12">
        <f t="shared" si="506"/>
        <v>55786</v>
      </c>
    </row>
    <row r="2663" spans="1:31" ht="12.6" hidden="1" customHeight="1" x14ac:dyDescent="0.2">
      <c r="A2663" s="26" t="s">
        <v>4743</v>
      </c>
      <c r="B2663" s="19"/>
      <c r="C2663" s="19"/>
      <c r="D2663" s="20"/>
      <c r="E2663" s="21"/>
      <c r="F2663" s="22"/>
      <c r="G2663" s="21"/>
      <c r="H2663" s="22"/>
      <c r="I2663" s="20"/>
      <c r="J2663" s="20"/>
      <c r="K2663" s="20">
        <v>2</v>
      </c>
      <c r="L2663" s="20"/>
      <c r="M2663" s="20"/>
      <c r="N2663" s="20"/>
      <c r="O2663" s="20">
        <v>2</v>
      </c>
      <c r="P2663" s="23" t="str">
        <f>VLOOKUP(A2663,'ИЗ ОСНОВЫ НОМЕНКЛАТУР'!D:E,2,0)</f>
        <v>Аксессуары для шкафов</v>
      </c>
      <c r="Q2663" s="23" t="str">
        <f>VLOOKUP(A2663,'ИЗ ОСНОВЫ НОМЕНКЛАТУР'!D:F,3,0)</f>
        <v>Шкаф/шкаф-купе наполнение (бренд Aristo)</v>
      </c>
      <c r="R2663" s="40">
        <f>VLOOKUP(A:A,'ИЗ ОСНОВЫ НОМЕНКЛАТУР'!D:G,4,0)</f>
        <v>2908</v>
      </c>
      <c r="S2663" s="12" t="str">
        <f>VLOOKUP(A:A,'ИЗ ОСНОВЫ НОМЕНКЛАТУР'!D:H,5,0)</f>
        <v>C</v>
      </c>
      <c r="T2663" s="44">
        <f t="shared" si="495"/>
        <v>0</v>
      </c>
      <c r="U2663" s="44">
        <f t="shared" si="496"/>
        <v>0</v>
      </c>
      <c r="V2663" s="44">
        <f t="shared" si="497"/>
        <v>0</v>
      </c>
      <c r="W2663" s="44">
        <f t="shared" si="498"/>
        <v>0</v>
      </c>
      <c r="X2663" s="44">
        <f t="shared" si="499"/>
        <v>0</v>
      </c>
      <c r="Y2663" s="44">
        <f t="shared" si="500"/>
        <v>0</v>
      </c>
      <c r="Z2663" s="44">
        <f t="shared" si="501"/>
        <v>0</v>
      </c>
      <c r="AA2663" s="44">
        <f t="shared" si="502"/>
        <v>5816</v>
      </c>
      <c r="AB2663" s="44">
        <f t="shared" si="503"/>
        <v>0</v>
      </c>
      <c r="AC2663" s="44">
        <f t="shared" si="504"/>
        <v>0</v>
      </c>
      <c r="AD2663" s="44">
        <f t="shared" si="505"/>
        <v>0</v>
      </c>
      <c r="AE2663" s="12">
        <f t="shared" si="506"/>
        <v>5816</v>
      </c>
    </row>
    <row r="2664" spans="1:31" ht="12.6" hidden="1" customHeight="1" x14ac:dyDescent="0.2">
      <c r="A2664" s="26" t="s">
        <v>4744</v>
      </c>
      <c r="B2664" s="19"/>
      <c r="C2664" s="19"/>
      <c r="D2664" s="20"/>
      <c r="E2664" s="21"/>
      <c r="F2664" s="22"/>
      <c r="G2664" s="21"/>
      <c r="H2664" s="22"/>
      <c r="I2664" s="20"/>
      <c r="J2664" s="20"/>
      <c r="K2664" s="20">
        <v>2</v>
      </c>
      <c r="L2664" s="20"/>
      <c r="M2664" s="20"/>
      <c r="N2664" s="20"/>
      <c r="O2664" s="20">
        <v>2</v>
      </c>
      <c r="P2664" s="23" t="str">
        <f>VLOOKUP(A2664,'ИЗ ОСНОВЫ НОМЕНКЛАТУР'!D:E,2,0)</f>
        <v>Аксессуары для шкафов</v>
      </c>
      <c r="Q2664" s="23" t="str">
        <f>VLOOKUP(A2664,'ИЗ ОСНОВЫ НОМЕНКЛАТУР'!D:F,3,0)</f>
        <v>Шкаф/шкаф-купе наполнение (бренд Aristo)</v>
      </c>
      <c r="R2664" s="40">
        <f>VLOOKUP(A:A,'ИЗ ОСНОВЫ НОМЕНКЛАТУР'!D:G,4,0)</f>
        <v>2908</v>
      </c>
      <c r="S2664" s="12" t="str">
        <f>VLOOKUP(A:A,'ИЗ ОСНОВЫ НОМЕНКЛАТУР'!D:H,5,0)</f>
        <v>C</v>
      </c>
      <c r="T2664" s="44">
        <f t="shared" si="495"/>
        <v>0</v>
      </c>
      <c r="U2664" s="44">
        <f t="shared" si="496"/>
        <v>0</v>
      </c>
      <c r="V2664" s="44">
        <f t="shared" si="497"/>
        <v>0</v>
      </c>
      <c r="W2664" s="44">
        <f t="shared" si="498"/>
        <v>0</v>
      </c>
      <c r="X2664" s="44">
        <f t="shared" si="499"/>
        <v>0</v>
      </c>
      <c r="Y2664" s="44">
        <f t="shared" si="500"/>
        <v>0</v>
      </c>
      <c r="Z2664" s="44">
        <f t="shared" si="501"/>
        <v>0</v>
      </c>
      <c r="AA2664" s="44">
        <f t="shared" si="502"/>
        <v>5816</v>
      </c>
      <c r="AB2664" s="44">
        <f t="shared" si="503"/>
        <v>0</v>
      </c>
      <c r="AC2664" s="44">
        <f t="shared" si="504"/>
        <v>0</v>
      </c>
      <c r="AD2664" s="44">
        <f t="shared" si="505"/>
        <v>0</v>
      </c>
      <c r="AE2664" s="12">
        <f t="shared" si="506"/>
        <v>5816</v>
      </c>
    </row>
    <row r="2665" spans="1:31" ht="12.6" hidden="1" customHeight="1" x14ac:dyDescent="0.2">
      <c r="A2665" s="26" t="s">
        <v>4745</v>
      </c>
      <c r="B2665" s="19"/>
      <c r="C2665" s="19"/>
      <c r="D2665" s="20"/>
      <c r="E2665" s="21"/>
      <c r="F2665" s="22"/>
      <c r="G2665" s="21"/>
      <c r="H2665" s="22"/>
      <c r="I2665" s="20"/>
      <c r="J2665" s="20"/>
      <c r="K2665" s="20">
        <v>2</v>
      </c>
      <c r="L2665" s="20"/>
      <c r="M2665" s="20"/>
      <c r="N2665" s="20"/>
      <c r="O2665" s="20">
        <v>2</v>
      </c>
      <c r="P2665" s="23" t="str">
        <f>VLOOKUP(A2665,'ИЗ ОСНОВЫ НОМЕНКЛАТУР'!D:E,2,0)</f>
        <v>Аксессуары для шкафов</v>
      </c>
      <c r="Q2665" s="23" t="str">
        <f>VLOOKUP(A2665,'ИЗ ОСНОВЫ НОМЕНКЛАТУР'!D:F,3,0)</f>
        <v>Шкаф/шкаф-купе наполнение (бренд Aristo)</v>
      </c>
      <c r="R2665" s="40">
        <f>VLOOKUP(A:A,'ИЗ ОСНОВЫ НОМЕНКЛАТУР'!D:G,4,0)</f>
        <v>3198.5</v>
      </c>
      <c r="S2665" s="12" t="str">
        <f>VLOOKUP(A:A,'ИЗ ОСНОВЫ НОМЕНКЛАТУР'!D:H,5,0)</f>
        <v>C</v>
      </c>
      <c r="T2665" s="44">
        <f t="shared" si="495"/>
        <v>0</v>
      </c>
      <c r="U2665" s="44">
        <f t="shared" si="496"/>
        <v>0</v>
      </c>
      <c r="V2665" s="44">
        <f t="shared" si="497"/>
        <v>0</v>
      </c>
      <c r="W2665" s="44">
        <f t="shared" si="498"/>
        <v>0</v>
      </c>
      <c r="X2665" s="44">
        <f t="shared" si="499"/>
        <v>0</v>
      </c>
      <c r="Y2665" s="44">
        <f t="shared" si="500"/>
        <v>0</v>
      </c>
      <c r="Z2665" s="44">
        <f t="shared" si="501"/>
        <v>0</v>
      </c>
      <c r="AA2665" s="44">
        <f t="shared" si="502"/>
        <v>6397</v>
      </c>
      <c r="AB2665" s="44">
        <f t="shared" si="503"/>
        <v>0</v>
      </c>
      <c r="AC2665" s="44">
        <f t="shared" si="504"/>
        <v>0</v>
      </c>
      <c r="AD2665" s="44">
        <f t="shared" si="505"/>
        <v>0</v>
      </c>
      <c r="AE2665" s="12">
        <f t="shared" si="506"/>
        <v>6397</v>
      </c>
    </row>
    <row r="2666" spans="1:31" ht="12.6" hidden="1" customHeight="1" x14ac:dyDescent="0.2">
      <c r="A2666" s="26" t="s">
        <v>4746</v>
      </c>
      <c r="B2666" s="19"/>
      <c r="C2666" s="19"/>
      <c r="D2666" s="20"/>
      <c r="E2666" s="21"/>
      <c r="F2666" s="22"/>
      <c r="G2666" s="21"/>
      <c r="H2666" s="22"/>
      <c r="I2666" s="20"/>
      <c r="J2666" s="20"/>
      <c r="K2666" s="20">
        <v>2</v>
      </c>
      <c r="L2666" s="20"/>
      <c r="M2666" s="20"/>
      <c r="N2666" s="20"/>
      <c r="O2666" s="20">
        <v>2</v>
      </c>
      <c r="P2666" s="23" t="str">
        <f>VLOOKUP(A2666,'ИЗ ОСНОВЫ НОМЕНКЛАТУР'!D:E,2,0)</f>
        <v>Аксессуары для шкафов</v>
      </c>
      <c r="Q2666" s="23" t="str">
        <f>VLOOKUP(A2666,'ИЗ ОСНОВЫ НОМЕНКЛАТУР'!D:F,3,0)</f>
        <v>Шкаф/шкаф-купе наполнение (бренд Aristo)</v>
      </c>
      <c r="R2666" s="40">
        <f>VLOOKUP(A:A,'ИЗ ОСНОВЫ НОМЕНКЛАТУР'!D:G,4,0)</f>
        <v>3374</v>
      </c>
      <c r="S2666" s="12" t="str">
        <f>VLOOKUP(A:A,'ИЗ ОСНОВЫ НОМЕНКЛАТУР'!D:H,5,0)</f>
        <v>C</v>
      </c>
      <c r="T2666" s="44">
        <f t="shared" si="495"/>
        <v>0</v>
      </c>
      <c r="U2666" s="44">
        <f t="shared" si="496"/>
        <v>0</v>
      </c>
      <c r="V2666" s="44">
        <f t="shared" si="497"/>
        <v>0</v>
      </c>
      <c r="W2666" s="44">
        <f t="shared" si="498"/>
        <v>0</v>
      </c>
      <c r="X2666" s="44">
        <f t="shared" si="499"/>
        <v>0</v>
      </c>
      <c r="Y2666" s="44">
        <f t="shared" si="500"/>
        <v>0</v>
      </c>
      <c r="Z2666" s="44">
        <f t="shared" si="501"/>
        <v>0</v>
      </c>
      <c r="AA2666" s="44">
        <f t="shared" si="502"/>
        <v>6748</v>
      </c>
      <c r="AB2666" s="44">
        <f t="shared" si="503"/>
        <v>0</v>
      </c>
      <c r="AC2666" s="44">
        <f t="shared" si="504"/>
        <v>0</v>
      </c>
      <c r="AD2666" s="44">
        <f t="shared" si="505"/>
        <v>0</v>
      </c>
      <c r="AE2666" s="12">
        <f t="shared" si="506"/>
        <v>6748</v>
      </c>
    </row>
    <row r="2667" spans="1:31" ht="12.6" hidden="1" customHeight="1" x14ac:dyDescent="0.2">
      <c r="A2667" s="26" t="s">
        <v>4747</v>
      </c>
      <c r="B2667" s="19"/>
      <c r="C2667" s="19"/>
      <c r="D2667" s="20"/>
      <c r="E2667" s="21"/>
      <c r="F2667" s="22"/>
      <c r="G2667" s="21"/>
      <c r="H2667" s="22"/>
      <c r="I2667" s="20"/>
      <c r="J2667" s="20"/>
      <c r="K2667" s="20">
        <v>2</v>
      </c>
      <c r="L2667" s="20"/>
      <c r="M2667" s="20"/>
      <c r="N2667" s="20"/>
      <c r="O2667" s="20">
        <v>2</v>
      </c>
      <c r="P2667" s="23" t="str">
        <f>VLOOKUP(A2667,'ИЗ ОСНОВЫ НОМЕНКЛАТУР'!D:E,2,0)</f>
        <v>Аксессуары для шкафов</v>
      </c>
      <c r="Q2667" s="23" t="str">
        <f>VLOOKUP(A2667,'ИЗ ОСНОВЫ НОМЕНКЛАТУР'!D:F,3,0)</f>
        <v>Шкаф/шкаф-купе наполнение (бренд Aristo)</v>
      </c>
      <c r="R2667" s="40">
        <f>VLOOKUP(A:A,'ИЗ ОСНОВЫ НОМЕНКЛАТУР'!D:G,4,0)</f>
        <v>3374</v>
      </c>
      <c r="S2667" s="12" t="str">
        <f>VLOOKUP(A:A,'ИЗ ОСНОВЫ НОМЕНКЛАТУР'!D:H,5,0)</f>
        <v>C</v>
      </c>
      <c r="T2667" s="44">
        <f t="shared" si="495"/>
        <v>0</v>
      </c>
      <c r="U2667" s="44">
        <f t="shared" si="496"/>
        <v>0</v>
      </c>
      <c r="V2667" s="44">
        <f t="shared" si="497"/>
        <v>0</v>
      </c>
      <c r="W2667" s="44">
        <f t="shared" si="498"/>
        <v>0</v>
      </c>
      <c r="X2667" s="44">
        <f t="shared" si="499"/>
        <v>0</v>
      </c>
      <c r="Y2667" s="44">
        <f t="shared" si="500"/>
        <v>0</v>
      </c>
      <c r="Z2667" s="44">
        <f t="shared" si="501"/>
        <v>0</v>
      </c>
      <c r="AA2667" s="44">
        <f t="shared" si="502"/>
        <v>6748</v>
      </c>
      <c r="AB2667" s="44">
        <f t="shared" si="503"/>
        <v>0</v>
      </c>
      <c r="AC2667" s="44">
        <f t="shared" si="504"/>
        <v>0</v>
      </c>
      <c r="AD2667" s="44">
        <f t="shared" si="505"/>
        <v>0</v>
      </c>
      <c r="AE2667" s="12">
        <f t="shared" si="506"/>
        <v>6748</v>
      </c>
    </row>
    <row r="2668" spans="1:31" ht="12.6" hidden="1" customHeight="1" x14ac:dyDescent="0.2">
      <c r="A2668" s="26" t="s">
        <v>4748</v>
      </c>
      <c r="B2668" s="19"/>
      <c r="C2668" s="19"/>
      <c r="D2668" s="20"/>
      <c r="E2668" s="21"/>
      <c r="F2668" s="22"/>
      <c r="G2668" s="21"/>
      <c r="H2668" s="22"/>
      <c r="I2668" s="20"/>
      <c r="J2668" s="20"/>
      <c r="K2668" s="20">
        <v>12</v>
      </c>
      <c r="L2668" s="20"/>
      <c r="M2668" s="20"/>
      <c r="N2668" s="20"/>
      <c r="O2668" s="20">
        <v>12</v>
      </c>
      <c r="P2668" s="23" t="str">
        <f>VLOOKUP(A2668,'ИЗ ОСНОВЫ НОМЕНКЛАТУР'!D:E,2,0)</f>
        <v>Аксессуары для шкафов</v>
      </c>
      <c r="Q2668" s="23" t="str">
        <f>VLOOKUP(A2668,'ИЗ ОСНОВЫ НОМЕНКЛАТУР'!D:F,3,0)</f>
        <v>Шкаф/шкаф-купе наполнение (бренд Aristo)</v>
      </c>
      <c r="R2668" s="40">
        <f>VLOOKUP(A:A,'ИЗ ОСНОВЫ НОМЕНКЛАТУР'!D:G,4,0)</f>
        <v>3711.5833333333335</v>
      </c>
      <c r="S2668" s="12" t="str">
        <f>VLOOKUP(A:A,'ИЗ ОСНОВЫ НОМЕНКЛАТУР'!D:H,5,0)</f>
        <v>C</v>
      </c>
      <c r="T2668" s="44">
        <f t="shared" si="495"/>
        <v>0</v>
      </c>
      <c r="U2668" s="44">
        <f t="shared" si="496"/>
        <v>0</v>
      </c>
      <c r="V2668" s="44">
        <f t="shared" si="497"/>
        <v>0</v>
      </c>
      <c r="W2668" s="44">
        <f t="shared" si="498"/>
        <v>0</v>
      </c>
      <c r="X2668" s="44">
        <f t="shared" si="499"/>
        <v>0</v>
      </c>
      <c r="Y2668" s="44">
        <f t="shared" si="500"/>
        <v>0</v>
      </c>
      <c r="Z2668" s="44">
        <f t="shared" si="501"/>
        <v>0</v>
      </c>
      <c r="AA2668" s="44">
        <f t="shared" si="502"/>
        <v>44539</v>
      </c>
      <c r="AB2668" s="44">
        <f t="shared" si="503"/>
        <v>0</v>
      </c>
      <c r="AC2668" s="44">
        <f t="shared" si="504"/>
        <v>0</v>
      </c>
      <c r="AD2668" s="44">
        <f t="shared" si="505"/>
        <v>0</v>
      </c>
      <c r="AE2668" s="12">
        <f t="shared" si="506"/>
        <v>44539</v>
      </c>
    </row>
    <row r="2669" spans="1:31" ht="12.6" hidden="1" customHeight="1" x14ac:dyDescent="0.2">
      <c r="A2669" s="26" t="s">
        <v>3782</v>
      </c>
      <c r="B2669" s="19"/>
      <c r="C2669" s="19"/>
      <c r="D2669" s="20"/>
      <c r="E2669" s="21"/>
      <c r="F2669" s="22"/>
      <c r="G2669" s="21"/>
      <c r="H2669" s="22"/>
      <c r="I2669" s="20"/>
      <c r="J2669" s="20"/>
      <c r="K2669" s="20">
        <v>2</v>
      </c>
      <c r="L2669" s="20"/>
      <c r="M2669" s="20"/>
      <c r="N2669" s="20"/>
      <c r="O2669" s="20">
        <v>2</v>
      </c>
      <c r="P2669" s="23" t="str">
        <f>VLOOKUP(A2669,'ИЗ ОСНОВЫ НОМЕНКЛАТУР'!D:E,2,0)</f>
        <v>Аксессуары для шкафов</v>
      </c>
      <c r="Q2669" s="23" t="str">
        <f>VLOOKUP(A2669,'ИЗ ОСНОВЫ НОМЕНКЛАТУР'!D:F,3,0)</f>
        <v>Шкаф/шкаф-купе наполнение (бренд Aristo)</v>
      </c>
      <c r="R2669" s="40">
        <f>VLOOKUP(A:A,'ИЗ ОСНОВЫ НОМЕНКЛАТУР'!D:G,4,0)</f>
        <v>61682.37</v>
      </c>
      <c r="S2669" s="12" t="str">
        <f>VLOOKUP(A:A,'ИЗ ОСНОВЫ НОМЕНКЛАТУР'!D:H,5,0)</f>
        <v>C</v>
      </c>
      <c r="T2669" s="44">
        <f t="shared" si="495"/>
        <v>0</v>
      </c>
      <c r="U2669" s="44">
        <f t="shared" si="496"/>
        <v>0</v>
      </c>
      <c r="V2669" s="44">
        <f t="shared" si="497"/>
        <v>0</v>
      </c>
      <c r="W2669" s="44">
        <f t="shared" si="498"/>
        <v>0</v>
      </c>
      <c r="X2669" s="44">
        <f t="shared" si="499"/>
        <v>0</v>
      </c>
      <c r="Y2669" s="44">
        <f t="shared" si="500"/>
        <v>0</v>
      </c>
      <c r="Z2669" s="44">
        <f t="shared" si="501"/>
        <v>0</v>
      </c>
      <c r="AA2669" s="44">
        <f t="shared" si="502"/>
        <v>123364.74</v>
      </c>
      <c r="AB2669" s="44">
        <f t="shared" si="503"/>
        <v>0</v>
      </c>
      <c r="AC2669" s="44">
        <f t="shared" si="504"/>
        <v>0</v>
      </c>
      <c r="AD2669" s="44">
        <f t="shared" si="505"/>
        <v>0</v>
      </c>
      <c r="AE2669" s="12">
        <f t="shared" si="506"/>
        <v>123364.74</v>
      </c>
    </row>
    <row r="2670" spans="1:31" ht="12.6" hidden="1" customHeight="1" x14ac:dyDescent="0.2">
      <c r="A2670" s="26" t="s">
        <v>4749</v>
      </c>
      <c r="B2670" s="19"/>
      <c r="C2670" s="19"/>
      <c r="D2670" s="20"/>
      <c r="E2670" s="21"/>
      <c r="F2670" s="22"/>
      <c r="G2670" s="21"/>
      <c r="H2670" s="22"/>
      <c r="I2670" s="20"/>
      <c r="J2670" s="20"/>
      <c r="K2670" s="20">
        <v>2</v>
      </c>
      <c r="L2670" s="20"/>
      <c r="M2670" s="20"/>
      <c r="N2670" s="20"/>
      <c r="O2670" s="20">
        <v>2</v>
      </c>
      <c r="P2670" s="23" t="str">
        <f>VLOOKUP(A2670,'ИЗ ОСНОВЫ НОМЕНКЛАТУР'!D:E,2,0)</f>
        <v>Аксессуары для шкафов</v>
      </c>
      <c r="Q2670" s="23" t="str">
        <f>VLOOKUP(A2670,'ИЗ ОСНОВЫ НОМЕНКЛАТУР'!D:F,3,0)</f>
        <v>Шкаф/шкаф-купе наполнение (бренд Aristo)</v>
      </c>
      <c r="R2670" s="40">
        <f>VLOOKUP(A:A,'ИЗ ОСНОВЫ НОМЕНКЛАТУР'!D:G,4,0)</f>
        <v>2332</v>
      </c>
      <c r="S2670" s="12" t="str">
        <f>VLOOKUP(A:A,'ИЗ ОСНОВЫ НОМЕНКЛАТУР'!D:H,5,0)</f>
        <v>C</v>
      </c>
      <c r="T2670" s="44">
        <f t="shared" si="495"/>
        <v>0</v>
      </c>
      <c r="U2670" s="44">
        <f t="shared" si="496"/>
        <v>0</v>
      </c>
      <c r="V2670" s="44">
        <f t="shared" si="497"/>
        <v>0</v>
      </c>
      <c r="W2670" s="44">
        <f t="shared" si="498"/>
        <v>0</v>
      </c>
      <c r="X2670" s="44">
        <f t="shared" si="499"/>
        <v>0</v>
      </c>
      <c r="Y2670" s="44">
        <f t="shared" si="500"/>
        <v>0</v>
      </c>
      <c r="Z2670" s="44">
        <f t="shared" si="501"/>
        <v>0</v>
      </c>
      <c r="AA2670" s="44">
        <f t="shared" si="502"/>
        <v>4664</v>
      </c>
      <c r="AB2670" s="44">
        <f t="shared" si="503"/>
        <v>0</v>
      </c>
      <c r="AC2670" s="44">
        <f t="shared" si="504"/>
        <v>0</v>
      </c>
      <c r="AD2670" s="44">
        <f t="shared" si="505"/>
        <v>0</v>
      </c>
      <c r="AE2670" s="12">
        <f t="shared" si="506"/>
        <v>4664</v>
      </c>
    </row>
    <row r="2671" spans="1:31" ht="12.6" hidden="1" customHeight="1" x14ac:dyDescent="0.2">
      <c r="A2671" s="26" t="s">
        <v>4750</v>
      </c>
      <c r="B2671" s="19"/>
      <c r="C2671" s="19"/>
      <c r="D2671" s="20"/>
      <c r="E2671" s="21"/>
      <c r="F2671" s="22"/>
      <c r="G2671" s="21"/>
      <c r="H2671" s="22"/>
      <c r="I2671" s="20"/>
      <c r="J2671" s="20"/>
      <c r="K2671" s="20">
        <v>2</v>
      </c>
      <c r="L2671" s="20"/>
      <c r="M2671" s="20"/>
      <c r="N2671" s="20"/>
      <c r="O2671" s="20">
        <v>2</v>
      </c>
      <c r="P2671" s="23" t="str">
        <f>VLOOKUP(A2671,'ИЗ ОСНОВЫ НОМЕНКЛАТУР'!D:E,2,0)</f>
        <v>Аксессуары для шкафов</v>
      </c>
      <c r="Q2671" s="23" t="str">
        <f>VLOOKUP(A2671,'ИЗ ОСНОВЫ НОМЕНКЛАТУР'!D:F,3,0)</f>
        <v>Шкаф/шкаф-купе наполнение (бренд Aristo)</v>
      </c>
      <c r="R2671" s="40">
        <f>VLOOKUP(A:A,'ИЗ ОСНОВЫ НОМЕНКЛАТУР'!D:G,4,0)</f>
        <v>2332</v>
      </c>
      <c r="S2671" s="12" t="str">
        <f>VLOOKUP(A:A,'ИЗ ОСНОВЫ НОМЕНКЛАТУР'!D:H,5,0)</f>
        <v>C</v>
      </c>
      <c r="T2671" s="44">
        <f t="shared" si="495"/>
        <v>0</v>
      </c>
      <c r="U2671" s="44">
        <f t="shared" si="496"/>
        <v>0</v>
      </c>
      <c r="V2671" s="44">
        <f t="shared" si="497"/>
        <v>0</v>
      </c>
      <c r="W2671" s="44">
        <f t="shared" si="498"/>
        <v>0</v>
      </c>
      <c r="X2671" s="44">
        <f t="shared" si="499"/>
        <v>0</v>
      </c>
      <c r="Y2671" s="44">
        <f t="shared" si="500"/>
        <v>0</v>
      </c>
      <c r="Z2671" s="44">
        <f t="shared" si="501"/>
        <v>0</v>
      </c>
      <c r="AA2671" s="44">
        <f t="shared" si="502"/>
        <v>4664</v>
      </c>
      <c r="AB2671" s="44">
        <f t="shared" si="503"/>
        <v>0</v>
      </c>
      <c r="AC2671" s="44">
        <f t="shared" si="504"/>
        <v>0</v>
      </c>
      <c r="AD2671" s="44">
        <f t="shared" si="505"/>
        <v>0</v>
      </c>
      <c r="AE2671" s="12">
        <f t="shared" si="506"/>
        <v>4664</v>
      </c>
    </row>
    <row r="2672" spans="1:31" ht="12.6" hidden="1" customHeight="1" x14ac:dyDescent="0.2">
      <c r="A2672" s="26" t="s">
        <v>4751</v>
      </c>
      <c r="B2672" s="19"/>
      <c r="C2672" s="19"/>
      <c r="D2672" s="20"/>
      <c r="E2672" s="21"/>
      <c r="F2672" s="22"/>
      <c r="G2672" s="21"/>
      <c r="H2672" s="22"/>
      <c r="I2672" s="20"/>
      <c r="J2672" s="20"/>
      <c r="K2672" s="20">
        <v>17</v>
      </c>
      <c r="L2672" s="20"/>
      <c r="M2672" s="20"/>
      <c r="N2672" s="20"/>
      <c r="O2672" s="20">
        <v>17</v>
      </c>
      <c r="P2672" s="23" t="str">
        <f>VLOOKUP(A2672,'ИЗ ОСНОВЫ НОМЕНКЛАТУР'!D:E,2,0)</f>
        <v>Аксессуары для шкафов</v>
      </c>
      <c r="Q2672" s="23" t="str">
        <f>VLOOKUP(A2672,'ИЗ ОСНОВЫ НОМЕНКЛАТУР'!D:F,3,0)</f>
        <v>Шкаф/шкаф-купе наполнение (бренд Aristo)</v>
      </c>
      <c r="R2672" s="40">
        <f>VLOOKUP(A:A,'ИЗ ОСНОВЫ НОМЕНКЛАТУР'!D:G,4,0)</f>
        <v>2565.3529411764707</v>
      </c>
      <c r="S2672" s="12" t="str">
        <f>VLOOKUP(A:A,'ИЗ ОСНОВЫ НОМЕНКЛАТУР'!D:H,5,0)</f>
        <v>C</v>
      </c>
      <c r="T2672" s="44">
        <f t="shared" si="495"/>
        <v>0</v>
      </c>
      <c r="U2672" s="44">
        <f t="shared" si="496"/>
        <v>0</v>
      </c>
      <c r="V2672" s="44">
        <f t="shared" si="497"/>
        <v>0</v>
      </c>
      <c r="W2672" s="44">
        <f t="shared" si="498"/>
        <v>0</v>
      </c>
      <c r="X2672" s="44">
        <f t="shared" si="499"/>
        <v>0</v>
      </c>
      <c r="Y2672" s="44">
        <f t="shared" si="500"/>
        <v>0</v>
      </c>
      <c r="Z2672" s="44">
        <f t="shared" si="501"/>
        <v>0</v>
      </c>
      <c r="AA2672" s="44">
        <f t="shared" si="502"/>
        <v>43611</v>
      </c>
      <c r="AB2672" s="44">
        <f t="shared" si="503"/>
        <v>0</v>
      </c>
      <c r="AC2672" s="44">
        <f t="shared" si="504"/>
        <v>0</v>
      </c>
      <c r="AD2672" s="44">
        <f t="shared" si="505"/>
        <v>0</v>
      </c>
      <c r="AE2672" s="12">
        <f t="shared" si="506"/>
        <v>43611</v>
      </c>
    </row>
    <row r="2673" spans="1:31" ht="12.6" hidden="1" customHeight="1" x14ac:dyDescent="0.2">
      <c r="A2673" s="26" t="s">
        <v>4752</v>
      </c>
      <c r="B2673" s="19"/>
      <c r="C2673" s="19"/>
      <c r="D2673" s="20"/>
      <c r="E2673" s="21"/>
      <c r="F2673" s="22"/>
      <c r="G2673" s="21"/>
      <c r="H2673" s="22"/>
      <c r="I2673" s="20"/>
      <c r="J2673" s="20"/>
      <c r="K2673" s="20">
        <v>2</v>
      </c>
      <c r="L2673" s="20"/>
      <c r="M2673" s="20"/>
      <c r="N2673" s="20"/>
      <c r="O2673" s="20">
        <v>2</v>
      </c>
      <c r="P2673" s="23" t="str">
        <f>VLOOKUP(A2673,'ИЗ ОСНОВЫ НОМЕНКЛАТУР'!D:E,2,0)</f>
        <v>Аксессуары для шкафов</v>
      </c>
      <c r="Q2673" s="23" t="str">
        <f>VLOOKUP(A2673,'ИЗ ОСНОВЫ НОМЕНКЛАТУР'!D:F,3,0)</f>
        <v>Шкаф/шкаф-купе наполнение (бренд Aristo)</v>
      </c>
      <c r="R2673" s="40">
        <f>VLOOKUP(A:A,'ИЗ ОСНОВЫ НОМЕНКЛАТУР'!D:G,4,0)</f>
        <v>4312</v>
      </c>
      <c r="S2673" s="12" t="str">
        <f>VLOOKUP(A:A,'ИЗ ОСНОВЫ НОМЕНКЛАТУР'!D:H,5,0)</f>
        <v>C</v>
      </c>
      <c r="T2673" s="44">
        <f t="shared" si="495"/>
        <v>0</v>
      </c>
      <c r="U2673" s="44">
        <f t="shared" si="496"/>
        <v>0</v>
      </c>
      <c r="V2673" s="44">
        <f t="shared" si="497"/>
        <v>0</v>
      </c>
      <c r="W2673" s="44">
        <f t="shared" si="498"/>
        <v>0</v>
      </c>
      <c r="X2673" s="44">
        <f t="shared" si="499"/>
        <v>0</v>
      </c>
      <c r="Y2673" s="44">
        <f t="shared" si="500"/>
        <v>0</v>
      </c>
      <c r="Z2673" s="44">
        <f t="shared" si="501"/>
        <v>0</v>
      </c>
      <c r="AA2673" s="44">
        <f t="shared" si="502"/>
        <v>8624</v>
      </c>
      <c r="AB2673" s="44">
        <f t="shared" si="503"/>
        <v>0</v>
      </c>
      <c r="AC2673" s="44">
        <f t="shared" si="504"/>
        <v>0</v>
      </c>
      <c r="AD2673" s="44">
        <f t="shared" si="505"/>
        <v>0</v>
      </c>
      <c r="AE2673" s="12">
        <f t="shared" si="506"/>
        <v>8624</v>
      </c>
    </row>
    <row r="2674" spans="1:31" ht="12.6" hidden="1" customHeight="1" x14ac:dyDescent="0.2">
      <c r="A2674" s="26" t="s">
        <v>4753</v>
      </c>
      <c r="B2674" s="19"/>
      <c r="C2674" s="19"/>
      <c r="D2674" s="20"/>
      <c r="E2674" s="21"/>
      <c r="F2674" s="22"/>
      <c r="G2674" s="21"/>
      <c r="H2674" s="22"/>
      <c r="I2674" s="20"/>
      <c r="J2674" s="20"/>
      <c r="K2674" s="20">
        <v>2</v>
      </c>
      <c r="L2674" s="20"/>
      <c r="M2674" s="20"/>
      <c r="N2674" s="20"/>
      <c r="O2674" s="20">
        <v>2</v>
      </c>
      <c r="P2674" s="23" t="str">
        <f>VLOOKUP(A2674,'ИЗ ОСНОВЫ НОМЕНКЛАТУР'!D:E,2,0)</f>
        <v>Аксессуары для шкафов</v>
      </c>
      <c r="Q2674" s="23" t="str">
        <f>VLOOKUP(A2674,'ИЗ ОСНОВЫ НОМЕНКЛАТУР'!D:F,3,0)</f>
        <v>Шкаф/шкаф-купе наполнение (бренд Aristo)</v>
      </c>
      <c r="R2674" s="40">
        <f>VLOOKUP(A:A,'ИЗ ОСНОВЫ НОМЕНКЛАТУР'!D:G,4,0)</f>
        <v>4312</v>
      </c>
      <c r="S2674" s="12" t="str">
        <f>VLOOKUP(A:A,'ИЗ ОСНОВЫ НОМЕНКЛАТУР'!D:H,5,0)</f>
        <v>C</v>
      </c>
      <c r="T2674" s="44">
        <f t="shared" si="495"/>
        <v>0</v>
      </c>
      <c r="U2674" s="44">
        <f t="shared" si="496"/>
        <v>0</v>
      </c>
      <c r="V2674" s="44">
        <f t="shared" si="497"/>
        <v>0</v>
      </c>
      <c r="W2674" s="44">
        <f t="shared" si="498"/>
        <v>0</v>
      </c>
      <c r="X2674" s="44">
        <f t="shared" si="499"/>
        <v>0</v>
      </c>
      <c r="Y2674" s="44">
        <f t="shared" si="500"/>
        <v>0</v>
      </c>
      <c r="Z2674" s="44">
        <f t="shared" si="501"/>
        <v>0</v>
      </c>
      <c r="AA2674" s="44">
        <f t="shared" si="502"/>
        <v>8624</v>
      </c>
      <c r="AB2674" s="44">
        <f t="shared" si="503"/>
        <v>0</v>
      </c>
      <c r="AC2674" s="44">
        <f t="shared" si="504"/>
        <v>0</v>
      </c>
      <c r="AD2674" s="44">
        <f t="shared" si="505"/>
        <v>0</v>
      </c>
      <c r="AE2674" s="12">
        <f t="shared" si="506"/>
        <v>8624</v>
      </c>
    </row>
    <row r="2675" spans="1:31" ht="12.6" hidden="1" customHeight="1" x14ac:dyDescent="0.2">
      <c r="A2675" s="26" t="s">
        <v>4754</v>
      </c>
      <c r="B2675" s="19"/>
      <c r="C2675" s="19"/>
      <c r="D2675" s="20"/>
      <c r="E2675" s="21"/>
      <c r="F2675" s="22"/>
      <c r="G2675" s="21"/>
      <c r="H2675" s="22"/>
      <c r="I2675" s="20"/>
      <c r="J2675" s="20"/>
      <c r="K2675" s="20">
        <v>17</v>
      </c>
      <c r="L2675" s="20"/>
      <c r="M2675" s="20"/>
      <c r="N2675" s="20"/>
      <c r="O2675" s="20">
        <v>17</v>
      </c>
      <c r="P2675" s="23" t="str">
        <f>VLOOKUP(A2675,'ИЗ ОСНОВЫ НОМЕНКЛАТУР'!D:E,2,0)</f>
        <v>Аксессуары для шкафов</v>
      </c>
      <c r="Q2675" s="23" t="str">
        <f>VLOOKUP(A2675,'ИЗ ОСНОВЫ НОМЕНКЛАТУР'!D:F,3,0)</f>
        <v>Шкаф/шкаф-купе наполнение (бренд Aristo)</v>
      </c>
      <c r="R2675" s="40">
        <f>VLOOKUP(A:A,'ИЗ ОСНОВЫ НОМЕНКЛАТУР'!D:G,4,0)</f>
        <v>4743.0588235294117</v>
      </c>
      <c r="S2675" s="12" t="str">
        <f>VLOOKUP(A:A,'ИЗ ОСНОВЫ НОМЕНКЛАТУР'!D:H,5,0)</f>
        <v>C</v>
      </c>
      <c r="T2675" s="44">
        <f t="shared" si="495"/>
        <v>0</v>
      </c>
      <c r="U2675" s="44">
        <f t="shared" si="496"/>
        <v>0</v>
      </c>
      <c r="V2675" s="44">
        <f t="shared" si="497"/>
        <v>0</v>
      </c>
      <c r="W2675" s="44">
        <f t="shared" si="498"/>
        <v>0</v>
      </c>
      <c r="X2675" s="44">
        <f t="shared" si="499"/>
        <v>0</v>
      </c>
      <c r="Y2675" s="44">
        <f t="shared" si="500"/>
        <v>0</v>
      </c>
      <c r="Z2675" s="44">
        <f t="shared" si="501"/>
        <v>0</v>
      </c>
      <c r="AA2675" s="44">
        <f t="shared" si="502"/>
        <v>80632</v>
      </c>
      <c r="AB2675" s="44">
        <f t="shared" si="503"/>
        <v>0</v>
      </c>
      <c r="AC2675" s="44">
        <f t="shared" si="504"/>
        <v>0</v>
      </c>
      <c r="AD2675" s="44">
        <f t="shared" si="505"/>
        <v>0</v>
      </c>
      <c r="AE2675" s="12">
        <f t="shared" si="506"/>
        <v>80632</v>
      </c>
    </row>
    <row r="2676" spans="1:31" ht="12.6" hidden="1" customHeight="1" x14ac:dyDescent="0.2">
      <c r="A2676" s="26" t="s">
        <v>4755</v>
      </c>
      <c r="B2676" s="19"/>
      <c r="C2676" s="19"/>
      <c r="D2676" s="20"/>
      <c r="E2676" s="20">
        <v>1</v>
      </c>
      <c r="F2676" s="20"/>
      <c r="G2676" s="21"/>
      <c r="H2676" s="22"/>
      <c r="I2676" s="20"/>
      <c r="J2676" s="20"/>
      <c r="K2676" s="20"/>
      <c r="L2676" s="20"/>
      <c r="M2676" s="20"/>
      <c r="N2676" s="20"/>
      <c r="O2676" s="20">
        <v>1</v>
      </c>
      <c r="P2676" s="23" t="str">
        <f>VLOOKUP(A2676,'ИЗ ОСНОВЫ НОМЕНКЛАТУР'!D:E,2,0)</f>
        <v>Аксессуары для кухни</v>
      </c>
      <c r="Q2676" s="23" t="str">
        <f>VLOOKUP(A2676,'ИЗ ОСНОВЫ НОМЕНКЛАТУР'!D:F,3,0)</f>
        <v>Корзины для хранения</v>
      </c>
      <c r="R2676" s="40">
        <f>VLOOKUP(A:A,'ИЗ ОСНОВЫ НОМЕНКЛАТУР'!D:G,4,0)</f>
        <v>1008</v>
      </c>
      <c r="S2676" s="12" t="str">
        <f>VLOOKUP(A:A,'ИЗ ОСНОВЫ НОМЕНКЛАТУР'!D:H,5,0)</f>
        <v>C</v>
      </c>
      <c r="T2676" s="44">
        <f t="shared" si="495"/>
        <v>0</v>
      </c>
      <c r="U2676" s="44">
        <f t="shared" si="496"/>
        <v>1008</v>
      </c>
      <c r="V2676" s="44">
        <f t="shared" si="497"/>
        <v>0</v>
      </c>
      <c r="W2676" s="44">
        <f t="shared" si="498"/>
        <v>0</v>
      </c>
      <c r="X2676" s="44">
        <f t="shared" si="499"/>
        <v>0</v>
      </c>
      <c r="Y2676" s="44">
        <f t="shared" si="500"/>
        <v>0</v>
      </c>
      <c r="Z2676" s="44">
        <f t="shared" si="501"/>
        <v>0</v>
      </c>
      <c r="AA2676" s="44">
        <f t="shared" si="502"/>
        <v>0</v>
      </c>
      <c r="AB2676" s="44">
        <f t="shared" si="503"/>
        <v>0</v>
      </c>
      <c r="AC2676" s="44">
        <f t="shared" si="504"/>
        <v>0</v>
      </c>
      <c r="AD2676" s="44">
        <f t="shared" si="505"/>
        <v>0</v>
      </c>
      <c r="AE2676" s="12">
        <f t="shared" si="506"/>
        <v>1008</v>
      </c>
    </row>
    <row r="2677" spans="1:31" ht="12.6" hidden="1" customHeight="1" x14ac:dyDescent="0.2">
      <c r="A2677" s="26" t="s">
        <v>4756</v>
      </c>
      <c r="B2677" s="19"/>
      <c r="C2677" s="19"/>
      <c r="D2677" s="20"/>
      <c r="E2677" s="21"/>
      <c r="F2677" s="22"/>
      <c r="G2677" s="21"/>
      <c r="H2677" s="22"/>
      <c r="I2677" s="20"/>
      <c r="J2677" s="20"/>
      <c r="K2677" s="20">
        <v>6</v>
      </c>
      <c r="L2677" s="20"/>
      <c r="M2677" s="20"/>
      <c r="N2677" s="20"/>
      <c r="O2677" s="20">
        <v>6</v>
      </c>
      <c r="P2677" s="23" t="str">
        <f>VLOOKUP(A2677,'ИЗ ОСНОВЫ НОМЕНКЛАТУР'!D:E,2,0)</f>
        <v>Аксессуары для шкафов</v>
      </c>
      <c r="Q2677" s="23" t="str">
        <f>VLOOKUP(A2677,'ИЗ ОСНОВЫ НОМЕНКЛАТУР'!D:F,3,0)</f>
        <v>Шкаф/шкаф-купе наполнение (бренд Aristo)</v>
      </c>
      <c r="R2677" s="40">
        <f>VLOOKUP(A:A,'ИЗ ОСНОВЫ НОМЕНКЛАТУР'!D:G,4,0)</f>
        <v>8300</v>
      </c>
      <c r="S2677" s="12" t="str">
        <f>VLOOKUP(A:A,'ИЗ ОСНОВЫ НОМЕНКЛАТУР'!D:H,5,0)</f>
        <v>C</v>
      </c>
      <c r="T2677" s="44">
        <f t="shared" si="495"/>
        <v>0</v>
      </c>
      <c r="U2677" s="44">
        <f t="shared" si="496"/>
        <v>0</v>
      </c>
      <c r="V2677" s="44">
        <f t="shared" si="497"/>
        <v>0</v>
      </c>
      <c r="W2677" s="44">
        <f t="shared" si="498"/>
        <v>0</v>
      </c>
      <c r="X2677" s="44">
        <f t="shared" si="499"/>
        <v>0</v>
      </c>
      <c r="Y2677" s="44">
        <f t="shared" si="500"/>
        <v>0</v>
      </c>
      <c r="Z2677" s="44">
        <f t="shared" si="501"/>
        <v>0</v>
      </c>
      <c r="AA2677" s="44">
        <f t="shared" si="502"/>
        <v>49800</v>
      </c>
      <c r="AB2677" s="44">
        <f t="shared" si="503"/>
        <v>0</v>
      </c>
      <c r="AC2677" s="44">
        <f t="shared" si="504"/>
        <v>0</v>
      </c>
      <c r="AD2677" s="44">
        <f t="shared" si="505"/>
        <v>0</v>
      </c>
      <c r="AE2677" s="12">
        <f t="shared" si="506"/>
        <v>49800</v>
      </c>
    </row>
    <row r="2678" spans="1:31" ht="12.6" hidden="1" customHeight="1" x14ac:dyDescent="0.2">
      <c r="A2678" s="26" t="s">
        <v>4757</v>
      </c>
      <c r="B2678" s="19"/>
      <c r="C2678" s="19"/>
      <c r="D2678" s="20"/>
      <c r="E2678" s="21"/>
      <c r="F2678" s="22"/>
      <c r="G2678" s="21"/>
      <c r="H2678" s="22"/>
      <c r="I2678" s="20"/>
      <c r="J2678" s="20"/>
      <c r="K2678" s="20">
        <v>6</v>
      </c>
      <c r="L2678" s="20"/>
      <c r="M2678" s="20"/>
      <c r="N2678" s="20"/>
      <c r="O2678" s="20">
        <v>6</v>
      </c>
      <c r="P2678" s="23" t="str">
        <f>VLOOKUP(A2678,'ИЗ ОСНОВЫ НОМЕНКЛАТУР'!D:E,2,0)</f>
        <v>Аксессуары для шкафов</v>
      </c>
      <c r="Q2678" s="23" t="str">
        <f>VLOOKUP(A2678,'ИЗ ОСНОВЫ НОМЕНКЛАТУР'!D:F,3,0)</f>
        <v>Шкаф/шкаф-купе наполнение (бренд Aristo)</v>
      </c>
      <c r="R2678" s="40">
        <f>VLOOKUP(A:A,'ИЗ ОСНОВЫ НОМЕНКЛАТУР'!D:G,4,0)</f>
        <v>8300</v>
      </c>
      <c r="S2678" s="12" t="str">
        <f>VLOOKUP(A:A,'ИЗ ОСНОВЫ НОМЕНКЛАТУР'!D:H,5,0)</f>
        <v>C</v>
      </c>
      <c r="T2678" s="44">
        <f t="shared" si="495"/>
        <v>0</v>
      </c>
      <c r="U2678" s="44">
        <f t="shared" si="496"/>
        <v>0</v>
      </c>
      <c r="V2678" s="44">
        <f t="shared" si="497"/>
        <v>0</v>
      </c>
      <c r="W2678" s="44">
        <f t="shared" si="498"/>
        <v>0</v>
      </c>
      <c r="X2678" s="44">
        <f t="shared" si="499"/>
        <v>0</v>
      </c>
      <c r="Y2678" s="44">
        <f t="shared" si="500"/>
        <v>0</v>
      </c>
      <c r="Z2678" s="44">
        <f t="shared" si="501"/>
        <v>0</v>
      </c>
      <c r="AA2678" s="44">
        <f t="shared" si="502"/>
        <v>49800</v>
      </c>
      <c r="AB2678" s="44">
        <f t="shared" si="503"/>
        <v>0</v>
      </c>
      <c r="AC2678" s="44">
        <f t="shared" si="504"/>
        <v>0</v>
      </c>
      <c r="AD2678" s="44">
        <f t="shared" si="505"/>
        <v>0</v>
      </c>
      <c r="AE2678" s="12">
        <f t="shared" si="506"/>
        <v>49800</v>
      </c>
    </row>
    <row r="2679" spans="1:31" ht="12.6" hidden="1" customHeight="1" x14ac:dyDescent="0.2">
      <c r="A2679" s="26" t="s">
        <v>3804</v>
      </c>
      <c r="B2679" s="19"/>
      <c r="C2679" s="19"/>
      <c r="D2679" s="20"/>
      <c r="E2679" s="21"/>
      <c r="F2679" s="22"/>
      <c r="G2679" s="21"/>
      <c r="H2679" s="22"/>
      <c r="I2679" s="20"/>
      <c r="J2679" s="20"/>
      <c r="K2679" s="20">
        <v>5</v>
      </c>
      <c r="L2679" s="20"/>
      <c r="M2679" s="20"/>
      <c r="N2679" s="20"/>
      <c r="O2679" s="20">
        <v>5</v>
      </c>
      <c r="P2679" s="23" t="str">
        <f>VLOOKUP(A2679,'ИЗ ОСНОВЫ НОМЕНКЛАТУР'!D:E,2,0)</f>
        <v>Аксессуары для шкафов</v>
      </c>
      <c r="Q2679" s="23" t="str">
        <f>VLOOKUP(A2679,'ИЗ ОСНОВЫ НОМЕНКЛАТУР'!D:F,3,0)</f>
        <v>Шкаф/шкаф-купе наполнение (бренд Aristo)</v>
      </c>
      <c r="R2679" s="40">
        <f>VLOOKUP(A:A,'ИЗ ОСНОВЫ НОМЕНКЛАТУР'!D:G,4,0)</f>
        <v>9130.01</v>
      </c>
      <c r="S2679" s="12" t="str">
        <f>VLOOKUP(A:A,'ИЗ ОСНОВЫ НОМЕНКЛАТУР'!D:H,5,0)</f>
        <v>C</v>
      </c>
      <c r="T2679" s="44">
        <f t="shared" si="495"/>
        <v>0</v>
      </c>
      <c r="U2679" s="44">
        <f t="shared" si="496"/>
        <v>0</v>
      </c>
      <c r="V2679" s="44">
        <f t="shared" si="497"/>
        <v>0</v>
      </c>
      <c r="W2679" s="44">
        <f t="shared" si="498"/>
        <v>0</v>
      </c>
      <c r="X2679" s="44">
        <f t="shared" si="499"/>
        <v>0</v>
      </c>
      <c r="Y2679" s="44">
        <f t="shared" si="500"/>
        <v>0</v>
      </c>
      <c r="Z2679" s="44">
        <f t="shared" si="501"/>
        <v>0</v>
      </c>
      <c r="AA2679" s="44">
        <f t="shared" si="502"/>
        <v>45650.05</v>
      </c>
      <c r="AB2679" s="44">
        <f t="shared" si="503"/>
        <v>0</v>
      </c>
      <c r="AC2679" s="44">
        <f t="shared" si="504"/>
        <v>0</v>
      </c>
      <c r="AD2679" s="44">
        <f t="shared" si="505"/>
        <v>0</v>
      </c>
      <c r="AE2679" s="12">
        <f t="shared" si="506"/>
        <v>45650.05</v>
      </c>
    </row>
    <row r="2680" spans="1:31" ht="12.6" hidden="1" customHeight="1" x14ac:dyDescent="0.2">
      <c r="A2680" s="26" t="s">
        <v>4758</v>
      </c>
      <c r="B2680" s="19"/>
      <c r="C2680" s="19"/>
      <c r="D2680" s="20"/>
      <c r="E2680" s="21"/>
      <c r="F2680" s="22"/>
      <c r="G2680" s="21"/>
      <c r="H2680" s="22"/>
      <c r="I2680" s="20"/>
      <c r="J2680" s="20"/>
      <c r="K2680" s="20">
        <v>6</v>
      </c>
      <c r="L2680" s="20"/>
      <c r="M2680" s="20"/>
      <c r="N2680" s="20"/>
      <c r="O2680" s="20">
        <v>6</v>
      </c>
      <c r="P2680" s="23" t="str">
        <f>VLOOKUP(A2680,'ИЗ ОСНОВЫ НОМЕНКЛАТУР'!D:E,2,0)</f>
        <v>Аксессуары для шкафов</v>
      </c>
      <c r="Q2680" s="23" t="str">
        <f>VLOOKUP(A2680,'ИЗ ОСНОВЫ НОМЕНКЛАТУР'!D:F,3,0)</f>
        <v>Шкаф/шкаф-купе наполнение (бренд Aristo)</v>
      </c>
      <c r="R2680" s="40">
        <f>VLOOKUP(A:A,'ИЗ ОСНОВЫ НОМЕНКЛАТУР'!D:G,4,0)</f>
        <v>2601.3333333333335</v>
      </c>
      <c r="S2680" s="12" t="str">
        <f>VLOOKUP(A:A,'ИЗ ОСНОВЫ НОМЕНКЛАТУР'!D:H,5,0)</f>
        <v>C</v>
      </c>
      <c r="T2680" s="44">
        <f t="shared" si="495"/>
        <v>0</v>
      </c>
      <c r="U2680" s="44">
        <f t="shared" si="496"/>
        <v>0</v>
      </c>
      <c r="V2680" s="44">
        <f t="shared" si="497"/>
        <v>0</v>
      </c>
      <c r="W2680" s="44">
        <f t="shared" si="498"/>
        <v>0</v>
      </c>
      <c r="X2680" s="44">
        <f t="shared" si="499"/>
        <v>0</v>
      </c>
      <c r="Y2680" s="44">
        <f t="shared" si="500"/>
        <v>0</v>
      </c>
      <c r="Z2680" s="44">
        <f t="shared" si="501"/>
        <v>0</v>
      </c>
      <c r="AA2680" s="44">
        <f t="shared" si="502"/>
        <v>15608</v>
      </c>
      <c r="AB2680" s="44">
        <f t="shared" si="503"/>
        <v>0</v>
      </c>
      <c r="AC2680" s="44">
        <f t="shared" si="504"/>
        <v>0</v>
      </c>
      <c r="AD2680" s="44">
        <f t="shared" si="505"/>
        <v>0</v>
      </c>
      <c r="AE2680" s="12">
        <f t="shared" si="506"/>
        <v>15608</v>
      </c>
    </row>
    <row r="2681" spans="1:31" ht="12.6" hidden="1" customHeight="1" x14ac:dyDescent="0.2">
      <c r="A2681" s="26" t="s">
        <v>4759</v>
      </c>
      <c r="B2681" s="19"/>
      <c r="C2681" s="19"/>
      <c r="D2681" s="20"/>
      <c r="E2681" s="21"/>
      <c r="F2681" s="22"/>
      <c r="G2681" s="21"/>
      <c r="H2681" s="22"/>
      <c r="I2681" s="20"/>
      <c r="J2681" s="20"/>
      <c r="K2681" s="20">
        <v>6</v>
      </c>
      <c r="L2681" s="20"/>
      <c r="M2681" s="20"/>
      <c r="N2681" s="20"/>
      <c r="O2681" s="20">
        <v>6</v>
      </c>
      <c r="P2681" s="23" t="str">
        <f>VLOOKUP(A2681,'ИЗ ОСНОВЫ НОМЕНКЛАТУР'!D:E,2,0)</f>
        <v>Аксессуары для шкафов</v>
      </c>
      <c r="Q2681" s="23" t="str">
        <f>VLOOKUP(A2681,'ИЗ ОСНОВЫ НОМЕНКЛАТУР'!D:F,3,0)</f>
        <v>Шкаф/шкаф-купе наполнение (бренд Aristo)</v>
      </c>
      <c r="R2681" s="40">
        <f>VLOOKUP(A:A,'ИЗ ОСНОВЫ НОМЕНКЛАТУР'!D:G,4,0)</f>
        <v>2601.3333333333335</v>
      </c>
      <c r="S2681" s="12" t="str">
        <f>VLOOKUP(A:A,'ИЗ ОСНОВЫ НОМЕНКЛАТУР'!D:H,5,0)</f>
        <v>C</v>
      </c>
      <c r="T2681" s="44">
        <f t="shared" si="495"/>
        <v>0</v>
      </c>
      <c r="U2681" s="44">
        <f t="shared" si="496"/>
        <v>0</v>
      </c>
      <c r="V2681" s="44">
        <f t="shared" si="497"/>
        <v>0</v>
      </c>
      <c r="W2681" s="44">
        <f t="shared" si="498"/>
        <v>0</v>
      </c>
      <c r="X2681" s="44">
        <f t="shared" si="499"/>
        <v>0</v>
      </c>
      <c r="Y2681" s="44">
        <f t="shared" si="500"/>
        <v>0</v>
      </c>
      <c r="Z2681" s="44">
        <f t="shared" si="501"/>
        <v>0</v>
      </c>
      <c r="AA2681" s="44">
        <f t="shared" si="502"/>
        <v>15608</v>
      </c>
      <c r="AB2681" s="44">
        <f t="shared" si="503"/>
        <v>0</v>
      </c>
      <c r="AC2681" s="44">
        <f t="shared" si="504"/>
        <v>0</v>
      </c>
      <c r="AD2681" s="44">
        <f t="shared" si="505"/>
        <v>0</v>
      </c>
      <c r="AE2681" s="12">
        <f t="shared" si="506"/>
        <v>15608</v>
      </c>
    </row>
    <row r="2682" spans="1:31" ht="12.6" hidden="1" customHeight="1" x14ac:dyDescent="0.2">
      <c r="A2682" s="26" t="s">
        <v>4760</v>
      </c>
      <c r="B2682" s="19"/>
      <c r="C2682" s="19"/>
      <c r="D2682" s="20"/>
      <c r="E2682" s="21"/>
      <c r="F2682" s="22"/>
      <c r="G2682" s="21"/>
      <c r="H2682" s="22"/>
      <c r="I2682" s="20"/>
      <c r="J2682" s="20"/>
      <c r="K2682" s="20">
        <v>4</v>
      </c>
      <c r="L2682" s="20"/>
      <c r="M2682" s="20"/>
      <c r="N2682" s="20"/>
      <c r="O2682" s="20">
        <v>4</v>
      </c>
      <c r="P2682" s="23" t="str">
        <f>VLOOKUP(A2682,'ИЗ ОСНОВЫ НОМЕНКЛАТУР'!D:E,2,0)</f>
        <v>Аксессуары для шкафов</v>
      </c>
      <c r="Q2682" s="23" t="str">
        <f>VLOOKUP(A2682,'ИЗ ОСНОВЫ НОМЕНКЛАТУР'!D:F,3,0)</f>
        <v>Шкаф/шкаф-купе наполнение (бренд Aristo)</v>
      </c>
      <c r="R2682" s="40">
        <f>VLOOKUP(A:A,'ИЗ ОСНОВЫ НОМЕНКЛАТУР'!D:G,4,0)</f>
        <v>2861.25</v>
      </c>
      <c r="S2682" s="12" t="str">
        <f>VLOOKUP(A:A,'ИЗ ОСНОВЫ НОМЕНКЛАТУР'!D:H,5,0)</f>
        <v>C</v>
      </c>
      <c r="T2682" s="44">
        <f t="shared" si="495"/>
        <v>0</v>
      </c>
      <c r="U2682" s="44">
        <f t="shared" si="496"/>
        <v>0</v>
      </c>
      <c r="V2682" s="44">
        <f t="shared" si="497"/>
        <v>0</v>
      </c>
      <c r="W2682" s="44">
        <f t="shared" si="498"/>
        <v>0</v>
      </c>
      <c r="X2682" s="44">
        <f t="shared" si="499"/>
        <v>0</v>
      </c>
      <c r="Y2682" s="44">
        <f t="shared" si="500"/>
        <v>0</v>
      </c>
      <c r="Z2682" s="44">
        <f t="shared" si="501"/>
        <v>0</v>
      </c>
      <c r="AA2682" s="44">
        <f t="shared" si="502"/>
        <v>11445</v>
      </c>
      <c r="AB2682" s="44">
        <f t="shared" si="503"/>
        <v>0</v>
      </c>
      <c r="AC2682" s="44">
        <f t="shared" si="504"/>
        <v>0</v>
      </c>
      <c r="AD2682" s="44">
        <f t="shared" si="505"/>
        <v>0</v>
      </c>
      <c r="AE2682" s="12">
        <f t="shared" si="506"/>
        <v>11445</v>
      </c>
    </row>
    <row r="2683" spans="1:31" ht="12.6" hidden="1" customHeight="1" x14ac:dyDescent="0.2">
      <c r="A2683" s="26" t="s">
        <v>3721</v>
      </c>
      <c r="B2683" s="19"/>
      <c r="C2683" s="19"/>
      <c r="D2683" s="20"/>
      <c r="E2683" s="21"/>
      <c r="F2683" s="22"/>
      <c r="G2683" s="21"/>
      <c r="H2683" s="22"/>
      <c r="I2683" s="20"/>
      <c r="J2683" s="20"/>
      <c r="K2683" s="20">
        <v>3</v>
      </c>
      <c r="L2683" s="20"/>
      <c r="M2683" s="20"/>
      <c r="N2683" s="20"/>
      <c r="O2683" s="20">
        <v>3</v>
      </c>
      <c r="P2683" s="23" t="str">
        <f>VLOOKUP(A2683,'ИЗ ОСНОВЫ НОМЕНКЛАТУР'!D:E,2,0)</f>
        <v>Аксессуары для шкафов</v>
      </c>
      <c r="Q2683" s="23" t="str">
        <f>VLOOKUP(A2683,'ИЗ ОСНОВЫ НОМЕНКЛАТУР'!D:F,3,0)</f>
        <v>Шкаф/шкаф-купе наполнение (бренд Aristo)</v>
      </c>
      <c r="R2683" s="40">
        <f>VLOOKUP(A:A,'ИЗ ОСНОВЫ НОМЕНКЛАТУР'!D:G,4,0)</f>
        <v>2994.22</v>
      </c>
      <c r="S2683" s="12" t="str">
        <f>VLOOKUP(A:A,'ИЗ ОСНОВЫ НОМЕНКЛАТУР'!D:H,5,0)</f>
        <v>C</v>
      </c>
      <c r="T2683" s="44">
        <f t="shared" si="495"/>
        <v>0</v>
      </c>
      <c r="U2683" s="44">
        <f t="shared" si="496"/>
        <v>0</v>
      </c>
      <c r="V2683" s="44">
        <f t="shared" si="497"/>
        <v>0</v>
      </c>
      <c r="W2683" s="44">
        <f t="shared" si="498"/>
        <v>0</v>
      </c>
      <c r="X2683" s="44">
        <f t="shared" si="499"/>
        <v>0</v>
      </c>
      <c r="Y2683" s="44">
        <f t="shared" si="500"/>
        <v>0</v>
      </c>
      <c r="Z2683" s="44">
        <f t="shared" si="501"/>
        <v>0</v>
      </c>
      <c r="AA2683" s="44">
        <f t="shared" si="502"/>
        <v>8982.66</v>
      </c>
      <c r="AB2683" s="44">
        <f t="shared" si="503"/>
        <v>0</v>
      </c>
      <c r="AC2683" s="44">
        <f t="shared" si="504"/>
        <v>0</v>
      </c>
      <c r="AD2683" s="44">
        <f t="shared" si="505"/>
        <v>0</v>
      </c>
      <c r="AE2683" s="12">
        <f t="shared" si="506"/>
        <v>8982.66</v>
      </c>
    </row>
    <row r="2684" spans="1:31" ht="12.6" hidden="1" customHeight="1" x14ac:dyDescent="0.2">
      <c r="A2684" s="26" t="s">
        <v>4761</v>
      </c>
      <c r="B2684" s="19"/>
      <c r="C2684" s="19"/>
      <c r="D2684" s="20"/>
      <c r="E2684" s="21"/>
      <c r="F2684" s="22"/>
      <c r="G2684" s="21"/>
      <c r="H2684" s="22"/>
      <c r="I2684" s="20"/>
      <c r="J2684" s="20"/>
      <c r="K2684" s="20">
        <v>6</v>
      </c>
      <c r="L2684" s="20"/>
      <c r="M2684" s="20"/>
      <c r="N2684" s="20"/>
      <c r="O2684" s="20">
        <v>6</v>
      </c>
      <c r="P2684" s="23" t="str">
        <f>VLOOKUP(A2684,'ИЗ ОСНОВЫ НОМЕНКЛАТУР'!D:E,2,0)</f>
        <v>Аксессуары для шкафов</v>
      </c>
      <c r="Q2684" s="23" t="str">
        <f>VLOOKUP(A2684,'ИЗ ОСНОВЫ НОМЕНКЛАТУР'!D:F,3,0)</f>
        <v>Шкаф/шкаф-купе наполнение (бренд Aristo)</v>
      </c>
      <c r="R2684" s="40">
        <f>VLOOKUP(A:A,'ИЗ ОСНОВЫ НОМЕНКЛАТУР'!D:G,4,0)</f>
        <v>2994.1666666666665</v>
      </c>
      <c r="S2684" s="12" t="str">
        <f>VLOOKUP(A:A,'ИЗ ОСНОВЫ НОМЕНКЛАТУР'!D:H,5,0)</f>
        <v>C</v>
      </c>
      <c r="T2684" s="44">
        <f t="shared" si="495"/>
        <v>0</v>
      </c>
      <c r="U2684" s="44">
        <f t="shared" si="496"/>
        <v>0</v>
      </c>
      <c r="V2684" s="44">
        <f t="shared" si="497"/>
        <v>0</v>
      </c>
      <c r="W2684" s="44">
        <f t="shared" si="498"/>
        <v>0</v>
      </c>
      <c r="X2684" s="44">
        <f t="shared" si="499"/>
        <v>0</v>
      </c>
      <c r="Y2684" s="44">
        <f t="shared" si="500"/>
        <v>0</v>
      </c>
      <c r="Z2684" s="44">
        <f t="shared" si="501"/>
        <v>0</v>
      </c>
      <c r="AA2684" s="44">
        <f t="shared" si="502"/>
        <v>17965</v>
      </c>
      <c r="AB2684" s="44">
        <f t="shared" si="503"/>
        <v>0</v>
      </c>
      <c r="AC2684" s="44">
        <f t="shared" si="504"/>
        <v>0</v>
      </c>
      <c r="AD2684" s="44">
        <f t="shared" si="505"/>
        <v>0</v>
      </c>
      <c r="AE2684" s="12">
        <f t="shared" si="506"/>
        <v>17965</v>
      </c>
    </row>
    <row r="2685" spans="1:31" ht="12.6" hidden="1" customHeight="1" x14ac:dyDescent="0.2">
      <c r="A2685" s="26" t="s">
        <v>4762</v>
      </c>
      <c r="B2685" s="19"/>
      <c r="C2685" s="19"/>
      <c r="D2685" s="20"/>
      <c r="E2685" s="21"/>
      <c r="F2685" s="22"/>
      <c r="G2685" s="21"/>
      <c r="H2685" s="22"/>
      <c r="I2685" s="20"/>
      <c r="J2685" s="20"/>
      <c r="K2685" s="20">
        <v>6</v>
      </c>
      <c r="L2685" s="20"/>
      <c r="M2685" s="20"/>
      <c r="N2685" s="20"/>
      <c r="O2685" s="20">
        <v>6</v>
      </c>
      <c r="P2685" s="23" t="str">
        <f>VLOOKUP(A2685,'ИЗ ОСНОВЫ НОМЕНКЛАТУР'!D:E,2,0)</f>
        <v>Аксессуары для шкафов</v>
      </c>
      <c r="Q2685" s="23" t="str">
        <f>VLOOKUP(A2685,'ИЗ ОСНОВЫ НОМЕНКЛАТУР'!D:F,3,0)</f>
        <v>Шкаф/шкаф-купе наполнение (бренд Aristo)</v>
      </c>
      <c r="R2685" s="40">
        <f>VLOOKUP(A:A,'ИЗ ОСНОВЫ НОМЕНКЛАТУР'!D:G,4,0)</f>
        <v>3293.6666666666665</v>
      </c>
      <c r="S2685" s="12" t="str">
        <f>VLOOKUP(A:A,'ИЗ ОСНОВЫ НОМЕНКЛАТУР'!D:H,5,0)</f>
        <v>C</v>
      </c>
      <c r="T2685" s="44">
        <f t="shared" si="495"/>
        <v>0</v>
      </c>
      <c r="U2685" s="44">
        <f t="shared" si="496"/>
        <v>0</v>
      </c>
      <c r="V2685" s="44">
        <f t="shared" si="497"/>
        <v>0</v>
      </c>
      <c r="W2685" s="44">
        <f t="shared" si="498"/>
        <v>0</v>
      </c>
      <c r="X2685" s="44">
        <f t="shared" si="499"/>
        <v>0</v>
      </c>
      <c r="Y2685" s="44">
        <f t="shared" si="500"/>
        <v>0</v>
      </c>
      <c r="Z2685" s="44">
        <f t="shared" si="501"/>
        <v>0</v>
      </c>
      <c r="AA2685" s="44">
        <f t="shared" si="502"/>
        <v>19762</v>
      </c>
      <c r="AB2685" s="44">
        <f t="shared" si="503"/>
        <v>0</v>
      </c>
      <c r="AC2685" s="44">
        <f t="shared" si="504"/>
        <v>0</v>
      </c>
      <c r="AD2685" s="44">
        <f t="shared" si="505"/>
        <v>0</v>
      </c>
      <c r="AE2685" s="12">
        <f t="shared" si="506"/>
        <v>19762</v>
      </c>
    </row>
    <row r="2686" spans="1:31" ht="12.6" hidden="1" customHeight="1" x14ac:dyDescent="0.2">
      <c r="A2686" s="26" t="s">
        <v>4763</v>
      </c>
      <c r="B2686" s="19"/>
      <c r="C2686" s="19"/>
      <c r="D2686" s="20"/>
      <c r="E2686" s="21"/>
      <c r="F2686" s="22"/>
      <c r="G2686" s="21"/>
      <c r="H2686" s="22"/>
      <c r="I2686" s="20"/>
      <c r="J2686" s="20"/>
      <c r="K2686" s="20">
        <v>6</v>
      </c>
      <c r="L2686" s="20"/>
      <c r="M2686" s="20"/>
      <c r="N2686" s="20"/>
      <c r="O2686" s="20">
        <v>6</v>
      </c>
      <c r="P2686" s="23" t="str">
        <f>VLOOKUP(A2686,'ИЗ ОСНОВЫ НОМЕНКЛАТУР'!D:E,2,0)</f>
        <v>Аксессуары для шкафов</v>
      </c>
      <c r="Q2686" s="23" t="str">
        <f>VLOOKUP(A2686,'ИЗ ОСНОВЫ НОМЕНКЛАТУР'!D:F,3,0)</f>
        <v>Шкаф/шкаф-купе наполнение (бренд Aristo)</v>
      </c>
      <c r="R2686" s="40">
        <f>VLOOKUP(A:A,'ИЗ ОСНОВЫ НОМЕНКЛАТУР'!D:G,4,0)</f>
        <v>4755.166666666667</v>
      </c>
      <c r="S2686" s="12" t="str">
        <f>VLOOKUP(A:A,'ИЗ ОСНОВЫ НОМЕНКЛАТУР'!D:H,5,0)</f>
        <v>C</v>
      </c>
      <c r="T2686" s="44">
        <f t="shared" si="495"/>
        <v>0</v>
      </c>
      <c r="U2686" s="44">
        <f t="shared" si="496"/>
        <v>0</v>
      </c>
      <c r="V2686" s="44">
        <f t="shared" si="497"/>
        <v>0</v>
      </c>
      <c r="W2686" s="44">
        <f t="shared" si="498"/>
        <v>0</v>
      </c>
      <c r="X2686" s="44">
        <f t="shared" si="499"/>
        <v>0</v>
      </c>
      <c r="Y2686" s="44">
        <f t="shared" si="500"/>
        <v>0</v>
      </c>
      <c r="Z2686" s="44">
        <f t="shared" si="501"/>
        <v>0</v>
      </c>
      <c r="AA2686" s="44">
        <f t="shared" si="502"/>
        <v>28531</v>
      </c>
      <c r="AB2686" s="44">
        <f t="shared" si="503"/>
        <v>0</v>
      </c>
      <c r="AC2686" s="44">
        <f t="shared" si="504"/>
        <v>0</v>
      </c>
      <c r="AD2686" s="44">
        <f t="shared" si="505"/>
        <v>0</v>
      </c>
      <c r="AE2686" s="12">
        <f t="shared" si="506"/>
        <v>28531</v>
      </c>
    </row>
    <row r="2687" spans="1:31" ht="12.6" hidden="1" customHeight="1" x14ac:dyDescent="0.2">
      <c r="A2687" s="26" t="s">
        <v>4764</v>
      </c>
      <c r="B2687" s="19"/>
      <c r="C2687" s="19"/>
      <c r="D2687" s="20"/>
      <c r="E2687" s="21"/>
      <c r="F2687" s="22"/>
      <c r="G2687" s="21"/>
      <c r="H2687" s="22"/>
      <c r="I2687" s="20"/>
      <c r="J2687" s="20"/>
      <c r="K2687" s="20">
        <v>6</v>
      </c>
      <c r="L2687" s="20"/>
      <c r="M2687" s="20"/>
      <c r="N2687" s="20"/>
      <c r="O2687" s="20">
        <v>6</v>
      </c>
      <c r="P2687" s="23" t="str">
        <f>VLOOKUP(A2687,'ИЗ ОСНОВЫ НОМЕНКЛАТУР'!D:E,2,0)</f>
        <v>Аксессуары для шкафов</v>
      </c>
      <c r="Q2687" s="23" t="str">
        <f>VLOOKUP(A2687,'ИЗ ОСНОВЫ НОМЕНКЛАТУР'!D:F,3,0)</f>
        <v>Шкаф/шкаф-купе наполнение (бренд Aristo)</v>
      </c>
      <c r="R2687" s="40">
        <f>VLOOKUP(A:A,'ИЗ ОСНОВЫ НОМЕНКЛАТУР'!D:G,4,0)</f>
        <v>4755.166666666667</v>
      </c>
      <c r="S2687" s="12" t="str">
        <f>VLOOKUP(A:A,'ИЗ ОСНОВЫ НОМЕНКЛАТУР'!D:H,5,0)</f>
        <v>C</v>
      </c>
      <c r="T2687" s="44">
        <f t="shared" si="495"/>
        <v>0</v>
      </c>
      <c r="U2687" s="44">
        <f t="shared" si="496"/>
        <v>0</v>
      </c>
      <c r="V2687" s="44">
        <f t="shared" si="497"/>
        <v>0</v>
      </c>
      <c r="W2687" s="44">
        <f t="shared" si="498"/>
        <v>0</v>
      </c>
      <c r="X2687" s="44">
        <f t="shared" si="499"/>
        <v>0</v>
      </c>
      <c r="Y2687" s="44">
        <f t="shared" si="500"/>
        <v>0</v>
      </c>
      <c r="Z2687" s="44">
        <f t="shared" si="501"/>
        <v>0</v>
      </c>
      <c r="AA2687" s="44">
        <f t="shared" si="502"/>
        <v>28531</v>
      </c>
      <c r="AB2687" s="44">
        <f t="shared" si="503"/>
        <v>0</v>
      </c>
      <c r="AC2687" s="44">
        <f t="shared" si="504"/>
        <v>0</v>
      </c>
      <c r="AD2687" s="44">
        <f t="shared" si="505"/>
        <v>0</v>
      </c>
      <c r="AE2687" s="12">
        <f t="shared" si="506"/>
        <v>28531</v>
      </c>
    </row>
    <row r="2688" spans="1:31" ht="12.6" hidden="1" customHeight="1" x14ac:dyDescent="0.2">
      <c r="A2688" s="26" t="s">
        <v>4765</v>
      </c>
      <c r="B2688" s="19"/>
      <c r="C2688" s="19"/>
      <c r="D2688" s="20"/>
      <c r="E2688" s="21"/>
      <c r="F2688" s="22"/>
      <c r="G2688" s="21"/>
      <c r="H2688" s="22"/>
      <c r="I2688" s="20"/>
      <c r="J2688" s="20"/>
      <c r="K2688" s="20">
        <v>6</v>
      </c>
      <c r="L2688" s="20"/>
      <c r="M2688" s="20"/>
      <c r="N2688" s="20"/>
      <c r="O2688" s="20">
        <v>6</v>
      </c>
      <c r="P2688" s="23" t="str">
        <f>VLOOKUP(A2688,'ИЗ ОСНОВЫ НОМЕНКЛАТУР'!D:E,2,0)</f>
        <v>Аксессуары для шкафов</v>
      </c>
      <c r="Q2688" s="23" t="str">
        <f>VLOOKUP(A2688,'ИЗ ОСНОВЫ НОМЕНКЛАТУР'!D:F,3,0)</f>
        <v>Шкаф/шкаф-купе наполнение (бренд Aristo)</v>
      </c>
      <c r="R2688" s="40">
        <f>VLOOKUP(A:A,'ИЗ ОСНОВЫ НОМЕНКЛАТУР'!D:G,4,0)</f>
        <v>5230.666666666667</v>
      </c>
      <c r="S2688" s="12" t="str">
        <f>VLOOKUP(A:A,'ИЗ ОСНОВЫ НОМЕНКЛАТУР'!D:H,5,0)</f>
        <v>C</v>
      </c>
      <c r="T2688" s="44">
        <f t="shared" si="495"/>
        <v>0</v>
      </c>
      <c r="U2688" s="44">
        <f t="shared" si="496"/>
        <v>0</v>
      </c>
      <c r="V2688" s="44">
        <f t="shared" si="497"/>
        <v>0</v>
      </c>
      <c r="W2688" s="44">
        <f t="shared" si="498"/>
        <v>0</v>
      </c>
      <c r="X2688" s="44">
        <f t="shared" si="499"/>
        <v>0</v>
      </c>
      <c r="Y2688" s="44">
        <f t="shared" si="500"/>
        <v>0</v>
      </c>
      <c r="Z2688" s="44">
        <f t="shared" si="501"/>
        <v>0</v>
      </c>
      <c r="AA2688" s="44">
        <f t="shared" si="502"/>
        <v>31384</v>
      </c>
      <c r="AB2688" s="44">
        <f t="shared" si="503"/>
        <v>0</v>
      </c>
      <c r="AC2688" s="44">
        <f t="shared" si="504"/>
        <v>0</v>
      </c>
      <c r="AD2688" s="44">
        <f t="shared" si="505"/>
        <v>0</v>
      </c>
      <c r="AE2688" s="12">
        <f t="shared" si="506"/>
        <v>31384</v>
      </c>
    </row>
    <row r="2689" spans="1:31" ht="12.6" hidden="1" customHeight="1" x14ac:dyDescent="0.2">
      <c r="A2689" s="26" t="s">
        <v>4766</v>
      </c>
      <c r="B2689" s="19"/>
      <c r="C2689" s="19"/>
      <c r="D2689" s="20"/>
      <c r="E2689" s="21"/>
      <c r="F2689" s="22"/>
      <c r="G2689" s="21"/>
      <c r="H2689" s="22"/>
      <c r="I2689" s="20"/>
      <c r="J2689" s="20"/>
      <c r="K2689" s="20">
        <v>6</v>
      </c>
      <c r="L2689" s="20"/>
      <c r="M2689" s="20"/>
      <c r="N2689" s="20"/>
      <c r="O2689" s="20">
        <v>6</v>
      </c>
      <c r="P2689" s="23" t="str">
        <f>VLOOKUP(A2689,'ИЗ ОСНОВЫ НОМЕНКЛАТУР'!D:E,2,0)</f>
        <v>Аксессуары для шкафов</v>
      </c>
      <c r="Q2689" s="23" t="str">
        <f>VLOOKUP(A2689,'ИЗ ОСНОВЫ НОМЕНКЛАТУР'!D:F,3,0)</f>
        <v>Шкаф/шкаф-купе наполнение (бренд Aristo)</v>
      </c>
      <c r="R2689" s="40">
        <f>VLOOKUP(A:A,'ИЗ ОСНОВЫ НОМЕНКЛАТУР'!D:G,4,0)</f>
        <v>10854</v>
      </c>
      <c r="S2689" s="12" t="str">
        <f>VLOOKUP(A:A,'ИЗ ОСНОВЫ НОМЕНКЛАТУР'!D:H,5,0)</f>
        <v>C</v>
      </c>
      <c r="T2689" s="44">
        <f t="shared" si="495"/>
        <v>0</v>
      </c>
      <c r="U2689" s="44">
        <f t="shared" si="496"/>
        <v>0</v>
      </c>
      <c r="V2689" s="44">
        <f t="shared" si="497"/>
        <v>0</v>
      </c>
      <c r="W2689" s="44">
        <f t="shared" si="498"/>
        <v>0</v>
      </c>
      <c r="X2689" s="44">
        <f t="shared" si="499"/>
        <v>0</v>
      </c>
      <c r="Y2689" s="44">
        <f t="shared" si="500"/>
        <v>0</v>
      </c>
      <c r="Z2689" s="44">
        <f t="shared" si="501"/>
        <v>0</v>
      </c>
      <c r="AA2689" s="44">
        <f t="shared" si="502"/>
        <v>65124</v>
      </c>
      <c r="AB2689" s="44">
        <f t="shared" si="503"/>
        <v>0</v>
      </c>
      <c r="AC2689" s="44">
        <f t="shared" si="504"/>
        <v>0</v>
      </c>
      <c r="AD2689" s="44">
        <f t="shared" si="505"/>
        <v>0</v>
      </c>
      <c r="AE2689" s="12">
        <f t="shared" si="506"/>
        <v>65124</v>
      </c>
    </row>
    <row r="2690" spans="1:31" ht="12.6" hidden="1" customHeight="1" x14ac:dyDescent="0.2">
      <c r="A2690" s="26" t="s">
        <v>3817</v>
      </c>
      <c r="B2690" s="19"/>
      <c r="C2690" s="19"/>
      <c r="D2690" s="20"/>
      <c r="E2690" s="21"/>
      <c r="F2690" s="22"/>
      <c r="G2690" s="21"/>
      <c r="H2690" s="22"/>
      <c r="I2690" s="20"/>
      <c r="J2690" s="20"/>
      <c r="K2690" s="20">
        <v>3</v>
      </c>
      <c r="L2690" s="20"/>
      <c r="M2690" s="20"/>
      <c r="N2690" s="20"/>
      <c r="O2690" s="20">
        <v>3</v>
      </c>
      <c r="P2690" s="23" t="str">
        <f>VLOOKUP(A2690,'ИЗ ОСНОВЫ НОМЕНКЛАТУР'!D:E,2,0)</f>
        <v>Аксессуары для шкафов</v>
      </c>
      <c r="Q2690" s="23" t="str">
        <f>VLOOKUP(A2690,'ИЗ ОСНОВЫ НОМЕНКЛАТУР'!D:F,3,0)</f>
        <v>Шкаф/шкаф-купе наполнение (бренд Aristo)</v>
      </c>
      <c r="R2690" s="40">
        <f>VLOOKUP(A:A,'ИЗ ОСНОВЫ НОМЕНКЛАТУР'!D:G,4,0)</f>
        <v>10854.050000000001</v>
      </c>
      <c r="S2690" s="12" t="str">
        <f>VLOOKUP(A:A,'ИЗ ОСНОВЫ НОМЕНКЛАТУР'!D:H,5,0)</f>
        <v>C</v>
      </c>
      <c r="T2690" s="44">
        <f t="shared" si="495"/>
        <v>0</v>
      </c>
      <c r="U2690" s="44">
        <f t="shared" si="496"/>
        <v>0</v>
      </c>
      <c r="V2690" s="44">
        <f t="shared" si="497"/>
        <v>0</v>
      </c>
      <c r="W2690" s="44">
        <f t="shared" si="498"/>
        <v>0</v>
      </c>
      <c r="X2690" s="44">
        <f t="shared" si="499"/>
        <v>0</v>
      </c>
      <c r="Y2690" s="44">
        <f t="shared" si="500"/>
        <v>0</v>
      </c>
      <c r="Z2690" s="44">
        <f t="shared" si="501"/>
        <v>0</v>
      </c>
      <c r="AA2690" s="44">
        <f t="shared" si="502"/>
        <v>32562.15</v>
      </c>
      <c r="AB2690" s="44">
        <f t="shared" si="503"/>
        <v>0</v>
      </c>
      <c r="AC2690" s="44">
        <f t="shared" si="504"/>
        <v>0</v>
      </c>
      <c r="AD2690" s="44">
        <f t="shared" si="505"/>
        <v>0</v>
      </c>
      <c r="AE2690" s="12">
        <f t="shared" si="506"/>
        <v>32562.15</v>
      </c>
    </row>
    <row r="2691" spans="1:31" ht="12.6" hidden="1" customHeight="1" x14ac:dyDescent="0.2">
      <c r="A2691" s="26" t="s">
        <v>4767</v>
      </c>
      <c r="B2691" s="19"/>
      <c r="C2691" s="19"/>
      <c r="D2691" s="20"/>
      <c r="E2691" s="21"/>
      <c r="F2691" s="22"/>
      <c r="G2691" s="21"/>
      <c r="H2691" s="22"/>
      <c r="I2691" s="20"/>
      <c r="J2691" s="20"/>
      <c r="K2691" s="20">
        <v>6</v>
      </c>
      <c r="L2691" s="20"/>
      <c r="M2691" s="20"/>
      <c r="N2691" s="20"/>
      <c r="O2691" s="20">
        <v>6</v>
      </c>
      <c r="P2691" s="23" t="str">
        <f>VLOOKUP(A2691,'ИЗ ОСНОВЫ НОМЕНКЛАТУР'!D:E,2,0)</f>
        <v>Аксессуары для шкафов</v>
      </c>
      <c r="Q2691" s="23" t="str">
        <f>VLOOKUP(A2691,'ИЗ ОСНОВЫ НОМЕНКЛАТУР'!D:F,3,0)</f>
        <v>Шкаф/шкаф-купе наполнение (бренд Aristo)</v>
      </c>
      <c r="R2691" s="40">
        <f>VLOOKUP(A:A,'ИЗ ОСНОВЫ НОМЕНКЛАТУР'!D:G,4,0)</f>
        <v>3012.95</v>
      </c>
      <c r="S2691" s="12" t="str">
        <f>VLOOKUP(A:A,'ИЗ ОСНОВЫ НОМЕНКЛАТУР'!D:H,5,0)</f>
        <v>C</v>
      </c>
      <c r="T2691" s="44">
        <f t="shared" si="495"/>
        <v>0</v>
      </c>
      <c r="U2691" s="44">
        <f t="shared" si="496"/>
        <v>0</v>
      </c>
      <c r="V2691" s="44">
        <f t="shared" si="497"/>
        <v>0</v>
      </c>
      <c r="W2691" s="44">
        <f t="shared" si="498"/>
        <v>0</v>
      </c>
      <c r="X2691" s="44">
        <f t="shared" si="499"/>
        <v>0</v>
      </c>
      <c r="Y2691" s="44">
        <f t="shared" si="500"/>
        <v>0</v>
      </c>
      <c r="Z2691" s="44">
        <f t="shared" si="501"/>
        <v>0</v>
      </c>
      <c r="AA2691" s="44">
        <f t="shared" si="502"/>
        <v>18077.699999999997</v>
      </c>
      <c r="AB2691" s="44">
        <f t="shared" si="503"/>
        <v>0</v>
      </c>
      <c r="AC2691" s="44">
        <f t="shared" si="504"/>
        <v>0</v>
      </c>
      <c r="AD2691" s="44">
        <f t="shared" si="505"/>
        <v>0</v>
      </c>
      <c r="AE2691" s="12">
        <f t="shared" si="506"/>
        <v>18077.699999999997</v>
      </c>
    </row>
    <row r="2692" spans="1:31" ht="12.6" hidden="1" customHeight="1" x14ac:dyDescent="0.2">
      <c r="A2692" s="26" t="s">
        <v>4768</v>
      </c>
      <c r="B2692" s="19"/>
      <c r="C2692" s="19"/>
      <c r="D2692" s="20"/>
      <c r="E2692" s="21"/>
      <c r="F2692" s="22"/>
      <c r="G2692" s="21"/>
      <c r="H2692" s="22"/>
      <c r="I2692" s="20"/>
      <c r="J2692" s="20"/>
      <c r="K2692" s="20">
        <v>6</v>
      </c>
      <c r="L2692" s="20"/>
      <c r="M2692" s="20"/>
      <c r="N2692" s="20"/>
      <c r="O2692" s="20">
        <v>6</v>
      </c>
      <c r="P2692" s="23" t="str">
        <f>VLOOKUP(A2692,'ИЗ ОСНОВЫ НОМЕНКЛАТУР'!D:E,2,0)</f>
        <v>Аксессуары для шкафов</v>
      </c>
      <c r="Q2692" s="23" t="str">
        <f>VLOOKUP(A2692,'ИЗ ОСНОВЫ НОМЕНКЛАТУР'!D:F,3,0)</f>
        <v>Шкаф/шкаф-купе наполнение (бренд Aristo)</v>
      </c>
      <c r="R2692" s="40">
        <f>VLOOKUP(A:A,'ИЗ ОСНОВЫ НОМЕНКЛАТУР'!D:G,4,0)</f>
        <v>3013</v>
      </c>
      <c r="S2692" s="12" t="str">
        <f>VLOOKUP(A:A,'ИЗ ОСНОВЫ НОМЕНКЛАТУР'!D:H,5,0)</f>
        <v>C</v>
      </c>
      <c r="T2692" s="44">
        <f t="shared" si="495"/>
        <v>0</v>
      </c>
      <c r="U2692" s="44">
        <f t="shared" si="496"/>
        <v>0</v>
      </c>
      <c r="V2692" s="44">
        <f t="shared" si="497"/>
        <v>0</v>
      </c>
      <c r="W2692" s="44">
        <f t="shared" si="498"/>
        <v>0</v>
      </c>
      <c r="X2692" s="44">
        <f t="shared" si="499"/>
        <v>0</v>
      </c>
      <c r="Y2692" s="44">
        <f t="shared" si="500"/>
        <v>0</v>
      </c>
      <c r="Z2692" s="44">
        <f t="shared" si="501"/>
        <v>0</v>
      </c>
      <c r="AA2692" s="44">
        <f t="shared" si="502"/>
        <v>18078</v>
      </c>
      <c r="AB2692" s="44">
        <f t="shared" si="503"/>
        <v>0</v>
      </c>
      <c r="AC2692" s="44">
        <f t="shared" si="504"/>
        <v>0</v>
      </c>
      <c r="AD2692" s="44">
        <f t="shared" si="505"/>
        <v>0</v>
      </c>
      <c r="AE2692" s="12">
        <f t="shared" si="506"/>
        <v>18078</v>
      </c>
    </row>
    <row r="2693" spans="1:31" ht="12.6" hidden="1" customHeight="1" x14ac:dyDescent="0.2">
      <c r="A2693" s="26" t="s">
        <v>3785</v>
      </c>
      <c r="B2693" s="19"/>
      <c r="C2693" s="19"/>
      <c r="D2693" s="20"/>
      <c r="E2693" s="21"/>
      <c r="F2693" s="22"/>
      <c r="G2693" s="21"/>
      <c r="H2693" s="22"/>
      <c r="I2693" s="20"/>
      <c r="J2693" s="20"/>
      <c r="K2693" s="20">
        <v>14</v>
      </c>
      <c r="L2693" s="20"/>
      <c r="M2693" s="20"/>
      <c r="N2693" s="20"/>
      <c r="O2693" s="20">
        <v>14</v>
      </c>
      <c r="P2693" s="23" t="str">
        <f>VLOOKUP(A2693,'ИЗ ОСНОВЫ НОМЕНКЛАТУР'!D:E,2,0)</f>
        <v>Аксессуары для шкафов</v>
      </c>
      <c r="Q2693" s="23" t="str">
        <f>VLOOKUP(A2693,'ИЗ ОСНОВЫ НОМЕНКЛАТУР'!D:F,3,0)</f>
        <v>Шкаф/шкаф-купе наполнение (бренд Aristo)</v>
      </c>
      <c r="R2693" s="40">
        <f>VLOOKUP(A:A,'ИЗ ОСНОВЫ НОМЕНКЛАТУР'!D:G,4,0)</f>
        <v>3535.5879999999997</v>
      </c>
      <c r="S2693" s="12" t="str">
        <f>VLOOKUP(A:A,'ИЗ ОСНОВЫ НОМЕНКЛАТУР'!D:H,5,0)</f>
        <v>C</v>
      </c>
      <c r="T2693" s="44">
        <f t="shared" si="495"/>
        <v>0</v>
      </c>
      <c r="U2693" s="44">
        <f t="shared" si="496"/>
        <v>0</v>
      </c>
      <c r="V2693" s="44">
        <f t="shared" si="497"/>
        <v>0</v>
      </c>
      <c r="W2693" s="44">
        <f t="shared" si="498"/>
        <v>0</v>
      </c>
      <c r="X2693" s="44">
        <f t="shared" si="499"/>
        <v>0</v>
      </c>
      <c r="Y2693" s="44">
        <f t="shared" si="500"/>
        <v>0</v>
      </c>
      <c r="Z2693" s="44">
        <f t="shared" si="501"/>
        <v>0</v>
      </c>
      <c r="AA2693" s="44">
        <f t="shared" si="502"/>
        <v>49498.231999999996</v>
      </c>
      <c r="AB2693" s="44">
        <f t="shared" si="503"/>
        <v>0</v>
      </c>
      <c r="AC2693" s="44">
        <f t="shared" si="504"/>
        <v>0</v>
      </c>
      <c r="AD2693" s="44">
        <f t="shared" si="505"/>
        <v>0</v>
      </c>
      <c r="AE2693" s="12">
        <f t="shared" si="506"/>
        <v>49498.231999999996</v>
      </c>
    </row>
    <row r="2694" spans="1:31" ht="12.6" hidden="1" customHeight="1" x14ac:dyDescent="0.2">
      <c r="A2694" s="26" t="s">
        <v>4769</v>
      </c>
      <c r="B2694" s="19"/>
      <c r="C2694" s="19"/>
      <c r="D2694" s="20"/>
      <c r="E2694" s="21"/>
      <c r="F2694" s="22"/>
      <c r="G2694" s="21"/>
      <c r="H2694" s="22"/>
      <c r="I2694" s="20"/>
      <c r="J2694" s="20"/>
      <c r="K2694" s="20">
        <v>6</v>
      </c>
      <c r="L2694" s="20"/>
      <c r="M2694" s="20"/>
      <c r="N2694" s="20"/>
      <c r="O2694" s="20">
        <v>6</v>
      </c>
      <c r="P2694" s="23" t="str">
        <f>VLOOKUP(A2694,'ИЗ ОСНОВЫ НОМЕНКЛАТУР'!D:E,2,0)</f>
        <v>Аксессуары для шкафов</v>
      </c>
      <c r="Q2694" s="23" t="str">
        <f>VLOOKUP(A2694,'ИЗ ОСНОВЫ НОМЕНКЛАТУР'!D:F,3,0)</f>
        <v>Шкаф/шкаф-купе наполнение (бренд Aristo)</v>
      </c>
      <c r="R2694" s="40">
        <f>VLOOKUP(A:A,'ИЗ ОСНОВЫ НОМЕНКЛАТУР'!D:G,4,0)</f>
        <v>3890.6666666666665</v>
      </c>
      <c r="S2694" s="12" t="str">
        <f>VLOOKUP(A:A,'ИЗ ОСНОВЫ НОМЕНКЛАТУР'!D:H,5,0)</f>
        <v>C</v>
      </c>
      <c r="T2694" s="44">
        <f t="shared" si="495"/>
        <v>0</v>
      </c>
      <c r="U2694" s="44">
        <f t="shared" si="496"/>
        <v>0</v>
      </c>
      <c r="V2694" s="44">
        <f t="shared" si="497"/>
        <v>0</v>
      </c>
      <c r="W2694" s="44">
        <f t="shared" si="498"/>
        <v>0</v>
      </c>
      <c r="X2694" s="44">
        <f t="shared" si="499"/>
        <v>0</v>
      </c>
      <c r="Y2694" s="44">
        <f t="shared" si="500"/>
        <v>0</v>
      </c>
      <c r="Z2694" s="44">
        <f t="shared" si="501"/>
        <v>0</v>
      </c>
      <c r="AA2694" s="44">
        <f t="shared" si="502"/>
        <v>23344</v>
      </c>
      <c r="AB2694" s="44">
        <f t="shared" si="503"/>
        <v>0</v>
      </c>
      <c r="AC2694" s="44">
        <f t="shared" si="504"/>
        <v>0</v>
      </c>
      <c r="AD2694" s="44">
        <f t="shared" si="505"/>
        <v>0</v>
      </c>
      <c r="AE2694" s="12">
        <f t="shared" si="506"/>
        <v>23344</v>
      </c>
    </row>
    <row r="2695" spans="1:31" ht="12.6" hidden="1" customHeight="1" x14ac:dyDescent="0.2">
      <c r="A2695" s="26" t="s">
        <v>3786</v>
      </c>
      <c r="B2695" s="19"/>
      <c r="C2695" s="19"/>
      <c r="D2695" s="20"/>
      <c r="E2695" s="21"/>
      <c r="F2695" s="22"/>
      <c r="G2695" s="21"/>
      <c r="H2695" s="22"/>
      <c r="I2695" s="20"/>
      <c r="J2695" s="20"/>
      <c r="K2695" s="20">
        <v>14</v>
      </c>
      <c r="L2695" s="20"/>
      <c r="M2695" s="20"/>
      <c r="N2695" s="20"/>
      <c r="O2695" s="20">
        <v>14</v>
      </c>
      <c r="P2695" s="23" t="str">
        <f>VLOOKUP(A2695,'ИЗ ОСНОВЫ НОМЕНКЛАТУР'!D:E,2,0)</f>
        <v>Аксессуары для шкафов</v>
      </c>
      <c r="Q2695" s="23" t="str">
        <f>VLOOKUP(A2695,'ИЗ ОСНОВЫ НОМЕНКЛАТУР'!D:F,3,0)</f>
        <v>Шкаф/шкаф-купе наполнение (бренд Aristo)</v>
      </c>
      <c r="R2695" s="40">
        <f>VLOOKUP(A:A,'ИЗ ОСНОВЫ НОМЕНКЛАТУР'!D:G,4,0)</f>
        <v>4279.6799999999994</v>
      </c>
      <c r="S2695" s="12" t="str">
        <f>VLOOKUP(A:A,'ИЗ ОСНОВЫ НОМЕНКЛАТУР'!D:H,5,0)</f>
        <v>C</v>
      </c>
      <c r="T2695" s="44">
        <f t="shared" si="495"/>
        <v>0</v>
      </c>
      <c r="U2695" s="44">
        <f t="shared" si="496"/>
        <v>0</v>
      </c>
      <c r="V2695" s="44">
        <f t="shared" si="497"/>
        <v>0</v>
      </c>
      <c r="W2695" s="44">
        <f t="shared" si="498"/>
        <v>0</v>
      </c>
      <c r="X2695" s="44">
        <f t="shared" si="499"/>
        <v>0</v>
      </c>
      <c r="Y2695" s="44">
        <f t="shared" si="500"/>
        <v>0</v>
      </c>
      <c r="Z2695" s="44">
        <f t="shared" si="501"/>
        <v>0</v>
      </c>
      <c r="AA2695" s="44">
        <f t="shared" si="502"/>
        <v>59915.51999999999</v>
      </c>
      <c r="AB2695" s="44">
        <f t="shared" si="503"/>
        <v>0</v>
      </c>
      <c r="AC2695" s="44">
        <f t="shared" si="504"/>
        <v>0</v>
      </c>
      <c r="AD2695" s="44">
        <f t="shared" si="505"/>
        <v>0</v>
      </c>
      <c r="AE2695" s="12">
        <f t="shared" si="506"/>
        <v>59915.51999999999</v>
      </c>
    </row>
    <row r="2696" spans="1:31" ht="12.6" hidden="1" customHeight="1" x14ac:dyDescent="0.2">
      <c r="A2696" s="26" t="s">
        <v>4770</v>
      </c>
      <c r="B2696" s="19"/>
      <c r="C2696" s="19"/>
      <c r="D2696" s="20"/>
      <c r="E2696" s="21"/>
      <c r="F2696" s="22"/>
      <c r="G2696" s="21"/>
      <c r="H2696" s="22"/>
      <c r="I2696" s="20"/>
      <c r="J2696" s="20"/>
      <c r="K2696" s="20">
        <v>6</v>
      </c>
      <c r="L2696" s="20"/>
      <c r="M2696" s="20"/>
      <c r="N2696" s="20"/>
      <c r="O2696" s="20">
        <v>6</v>
      </c>
      <c r="P2696" s="23" t="str">
        <f>VLOOKUP(A2696,'ИЗ ОСНОВЫ НОМЕНКЛАТУР'!D:E,2,0)</f>
        <v>Аксессуары для шкафов</v>
      </c>
      <c r="Q2696" s="23" t="str">
        <f>VLOOKUP(A2696,'ИЗ ОСНОВЫ НОМЕНКЛАТУР'!D:F,3,0)</f>
        <v>Шкаф/шкаф-купе наполнение (бренд Aristo)</v>
      </c>
      <c r="R2696" s="40">
        <f>VLOOKUP(A:A,'ИЗ ОСНОВЫ НОМЕНКЛАТУР'!D:G,4,0)</f>
        <v>5187.5</v>
      </c>
      <c r="S2696" s="12" t="str">
        <f>VLOOKUP(A:A,'ИЗ ОСНОВЫ НОМЕНКЛАТУР'!D:H,5,0)</f>
        <v>C</v>
      </c>
      <c r="T2696" s="44">
        <f t="shared" si="495"/>
        <v>0</v>
      </c>
      <c r="U2696" s="44">
        <f t="shared" si="496"/>
        <v>0</v>
      </c>
      <c r="V2696" s="44">
        <f t="shared" si="497"/>
        <v>0</v>
      </c>
      <c r="W2696" s="44">
        <f t="shared" si="498"/>
        <v>0</v>
      </c>
      <c r="X2696" s="44">
        <f t="shared" si="499"/>
        <v>0</v>
      </c>
      <c r="Y2696" s="44">
        <f t="shared" si="500"/>
        <v>0</v>
      </c>
      <c r="Z2696" s="44">
        <f t="shared" si="501"/>
        <v>0</v>
      </c>
      <c r="AA2696" s="44">
        <f t="shared" si="502"/>
        <v>31125</v>
      </c>
      <c r="AB2696" s="44">
        <f t="shared" si="503"/>
        <v>0</v>
      </c>
      <c r="AC2696" s="44">
        <f t="shared" si="504"/>
        <v>0</v>
      </c>
      <c r="AD2696" s="44">
        <f t="shared" si="505"/>
        <v>0</v>
      </c>
      <c r="AE2696" s="12">
        <f t="shared" si="506"/>
        <v>31125</v>
      </c>
    </row>
    <row r="2697" spans="1:31" ht="12.6" hidden="1" customHeight="1" x14ac:dyDescent="0.2">
      <c r="A2697" s="26" t="s">
        <v>4771</v>
      </c>
      <c r="B2697" s="19"/>
      <c r="C2697" s="19"/>
      <c r="D2697" s="20"/>
      <c r="E2697" s="21"/>
      <c r="F2697" s="22"/>
      <c r="G2697" s="21"/>
      <c r="H2697" s="22"/>
      <c r="I2697" s="20"/>
      <c r="J2697" s="20"/>
      <c r="K2697" s="20">
        <v>6</v>
      </c>
      <c r="L2697" s="20"/>
      <c r="M2697" s="20"/>
      <c r="N2697" s="20"/>
      <c r="O2697" s="20">
        <v>6</v>
      </c>
      <c r="P2697" s="23" t="str">
        <f>VLOOKUP(A2697,'ИЗ ОСНОВЫ НОМЕНКЛАТУР'!D:E,2,0)</f>
        <v>Аксессуары для шкафов</v>
      </c>
      <c r="Q2697" s="23" t="str">
        <f>VLOOKUP(A2697,'ИЗ ОСНОВЫ НОМЕНКЛАТУР'!D:F,3,0)</f>
        <v>Шкаф/шкаф-купе наполнение (бренд Aristo)</v>
      </c>
      <c r="R2697" s="40">
        <f>VLOOKUP(A:A,'ИЗ ОСНОВЫ НОМЕНКЛАТУР'!D:G,4,0)</f>
        <v>5187.5</v>
      </c>
      <c r="S2697" s="12" t="str">
        <f>VLOOKUP(A:A,'ИЗ ОСНОВЫ НОМЕНКЛАТУР'!D:H,5,0)</f>
        <v>C</v>
      </c>
      <c r="T2697" s="44">
        <f t="shared" ref="T2697:T2760" si="507">$R2697*D2697</f>
        <v>0</v>
      </c>
      <c r="U2697" s="44">
        <f t="shared" ref="U2697:U2760" si="508">$R2697*E2697</f>
        <v>0</v>
      </c>
      <c r="V2697" s="44">
        <f t="shared" ref="V2697:V2760" si="509">$R2697*F2697</f>
        <v>0</v>
      </c>
      <c r="W2697" s="44">
        <f t="shared" ref="W2697:W2760" si="510">$R2697*G2697</f>
        <v>0</v>
      </c>
      <c r="X2697" s="44">
        <f t="shared" ref="X2697:X2760" si="511">$R2697*H2697</f>
        <v>0</v>
      </c>
      <c r="Y2697" s="44">
        <f t="shared" ref="Y2697:Y2760" si="512">$R2697*I2697</f>
        <v>0</v>
      </c>
      <c r="Z2697" s="44">
        <f t="shared" ref="Z2697:Z2760" si="513">$R2697*J2697</f>
        <v>0</v>
      </c>
      <c r="AA2697" s="44">
        <f t="shared" ref="AA2697:AA2760" si="514">$R2697*K2697</f>
        <v>31125</v>
      </c>
      <c r="AB2697" s="44">
        <f t="shared" ref="AB2697:AB2760" si="515">$R2697*L2697</f>
        <v>0</v>
      </c>
      <c r="AC2697" s="44">
        <f t="shared" ref="AC2697:AC2760" si="516">$R2697*M2697</f>
        <v>0</v>
      </c>
      <c r="AD2697" s="44">
        <f t="shared" ref="AD2697:AD2760" si="517">$R2697*N2697</f>
        <v>0</v>
      </c>
      <c r="AE2697" s="12">
        <f t="shared" ref="AE2697:AE2760" si="518">SUM(T2697:AD2697)</f>
        <v>31125</v>
      </c>
    </row>
    <row r="2698" spans="1:31" ht="12.6" hidden="1" customHeight="1" x14ac:dyDescent="0.2">
      <c r="A2698" s="26" t="s">
        <v>4772</v>
      </c>
      <c r="B2698" s="19"/>
      <c r="C2698" s="19"/>
      <c r="D2698" s="20"/>
      <c r="E2698" s="21"/>
      <c r="F2698" s="22"/>
      <c r="G2698" s="21"/>
      <c r="H2698" s="22"/>
      <c r="I2698" s="20"/>
      <c r="J2698" s="20"/>
      <c r="K2698" s="20">
        <v>6</v>
      </c>
      <c r="L2698" s="20"/>
      <c r="M2698" s="20"/>
      <c r="N2698" s="20"/>
      <c r="O2698" s="20">
        <v>6</v>
      </c>
      <c r="P2698" s="23" t="str">
        <f>VLOOKUP(A2698,'ИЗ ОСНОВЫ НОМЕНКЛАТУР'!D:E,2,0)</f>
        <v>Аксессуары для шкафов</v>
      </c>
      <c r="Q2698" s="23" t="str">
        <f>VLOOKUP(A2698,'ИЗ ОСНОВЫ НОМЕНКЛАТУР'!D:F,3,0)</f>
        <v>Шкаф/шкаф-купе наполнение (бренд Aristo)</v>
      </c>
      <c r="R2698" s="40">
        <f>VLOOKUP(A:A,'ИЗ ОСНОВЫ НОМЕНКЛАТУР'!D:G,4,0)</f>
        <v>5706.166666666667</v>
      </c>
      <c r="S2698" s="12" t="str">
        <f>VLOOKUP(A:A,'ИЗ ОСНОВЫ НОМЕНКЛАТУР'!D:H,5,0)</f>
        <v>C</v>
      </c>
      <c r="T2698" s="44">
        <f t="shared" si="507"/>
        <v>0</v>
      </c>
      <c r="U2698" s="44">
        <f t="shared" si="508"/>
        <v>0</v>
      </c>
      <c r="V2698" s="44">
        <f t="shared" si="509"/>
        <v>0</v>
      </c>
      <c r="W2698" s="44">
        <f t="shared" si="510"/>
        <v>0</v>
      </c>
      <c r="X2698" s="44">
        <f t="shared" si="511"/>
        <v>0</v>
      </c>
      <c r="Y2698" s="44">
        <f t="shared" si="512"/>
        <v>0</v>
      </c>
      <c r="Z2698" s="44">
        <f t="shared" si="513"/>
        <v>0</v>
      </c>
      <c r="AA2698" s="44">
        <f t="shared" si="514"/>
        <v>34237</v>
      </c>
      <c r="AB2698" s="44">
        <f t="shared" si="515"/>
        <v>0</v>
      </c>
      <c r="AC2698" s="44">
        <f t="shared" si="516"/>
        <v>0</v>
      </c>
      <c r="AD2698" s="44">
        <f t="shared" si="517"/>
        <v>0</v>
      </c>
      <c r="AE2698" s="12">
        <f t="shared" si="518"/>
        <v>34237</v>
      </c>
    </row>
    <row r="2699" spans="1:31" ht="12.6" hidden="1" customHeight="1" x14ac:dyDescent="0.2">
      <c r="A2699" s="26" t="s">
        <v>4773</v>
      </c>
      <c r="B2699" s="19"/>
      <c r="C2699" s="19"/>
      <c r="D2699" s="20"/>
      <c r="E2699" s="21"/>
      <c r="F2699" s="22"/>
      <c r="G2699" s="21"/>
      <c r="H2699" s="22"/>
      <c r="I2699" s="20"/>
      <c r="J2699" s="20"/>
      <c r="K2699" s="20">
        <v>3</v>
      </c>
      <c r="L2699" s="20"/>
      <c r="M2699" s="20"/>
      <c r="N2699" s="20"/>
      <c r="O2699" s="20">
        <v>3</v>
      </c>
      <c r="P2699" s="23" t="str">
        <f>VLOOKUP(A2699,'ИЗ ОСНОВЫ НОМЕНКЛАТУР'!D:E,2,0)</f>
        <v>Аксессуары для шкафов</v>
      </c>
      <c r="Q2699" s="23" t="str">
        <f>VLOOKUP(A2699,'ИЗ ОСНОВЫ НОМЕНКЛАТУР'!D:F,3,0)</f>
        <v>Шкаф/шкаф-купе наполнение (бренд Aristo)</v>
      </c>
      <c r="R2699" s="40">
        <f>VLOOKUP(A:A,'ИЗ ОСНОВЫ НОМЕНКЛАТУР'!D:G,4,0)</f>
        <v>11816</v>
      </c>
      <c r="S2699" s="12" t="str">
        <f>VLOOKUP(A:A,'ИЗ ОСНОВЫ НОМЕНКЛАТУР'!D:H,5,0)</f>
        <v>C</v>
      </c>
      <c r="T2699" s="44">
        <f t="shared" si="507"/>
        <v>0</v>
      </c>
      <c r="U2699" s="44">
        <f t="shared" si="508"/>
        <v>0</v>
      </c>
      <c r="V2699" s="44">
        <f t="shared" si="509"/>
        <v>0</v>
      </c>
      <c r="W2699" s="44">
        <f t="shared" si="510"/>
        <v>0</v>
      </c>
      <c r="X2699" s="44">
        <f t="shared" si="511"/>
        <v>0</v>
      </c>
      <c r="Y2699" s="44">
        <f t="shared" si="512"/>
        <v>0</v>
      </c>
      <c r="Z2699" s="44">
        <f t="shared" si="513"/>
        <v>0</v>
      </c>
      <c r="AA2699" s="44">
        <f t="shared" si="514"/>
        <v>35448</v>
      </c>
      <c r="AB2699" s="44">
        <f t="shared" si="515"/>
        <v>0</v>
      </c>
      <c r="AC2699" s="44">
        <f t="shared" si="516"/>
        <v>0</v>
      </c>
      <c r="AD2699" s="44">
        <f t="shared" si="517"/>
        <v>0</v>
      </c>
      <c r="AE2699" s="12">
        <f t="shared" si="518"/>
        <v>35448</v>
      </c>
    </row>
    <row r="2700" spans="1:31" ht="12.6" hidden="1" customHeight="1" x14ac:dyDescent="0.2">
      <c r="A2700" s="26" t="s">
        <v>4774</v>
      </c>
      <c r="B2700" s="19"/>
      <c r="C2700" s="19"/>
      <c r="D2700" s="20"/>
      <c r="E2700" s="21"/>
      <c r="F2700" s="22"/>
      <c r="G2700" s="21"/>
      <c r="H2700" s="22"/>
      <c r="I2700" s="20"/>
      <c r="J2700" s="20"/>
      <c r="K2700" s="20">
        <v>3</v>
      </c>
      <c r="L2700" s="20"/>
      <c r="M2700" s="20"/>
      <c r="N2700" s="20"/>
      <c r="O2700" s="20">
        <v>3</v>
      </c>
      <c r="P2700" s="23" t="str">
        <f>VLOOKUP(A2700,'ИЗ ОСНОВЫ НОМЕНКЛАТУР'!D:E,2,0)</f>
        <v>Аксессуары для шкафов</v>
      </c>
      <c r="Q2700" s="23" t="str">
        <f>VLOOKUP(A2700,'ИЗ ОСНОВЫ НОМЕНКЛАТУР'!D:F,3,0)</f>
        <v>Шкаф/шкаф-купе наполнение (бренд Aristo)</v>
      </c>
      <c r="R2700" s="40">
        <f>VLOOKUP(A:A,'ИЗ ОСНОВЫ НОМЕНКЛАТУР'!D:G,4,0)</f>
        <v>11816</v>
      </c>
      <c r="S2700" s="12" t="str">
        <f>VLOOKUP(A:A,'ИЗ ОСНОВЫ НОМЕНКЛАТУР'!D:H,5,0)</f>
        <v>C</v>
      </c>
      <c r="T2700" s="44">
        <f t="shared" si="507"/>
        <v>0</v>
      </c>
      <c r="U2700" s="44">
        <f t="shared" si="508"/>
        <v>0</v>
      </c>
      <c r="V2700" s="44">
        <f t="shared" si="509"/>
        <v>0</v>
      </c>
      <c r="W2700" s="44">
        <f t="shared" si="510"/>
        <v>0</v>
      </c>
      <c r="X2700" s="44">
        <f t="shared" si="511"/>
        <v>0</v>
      </c>
      <c r="Y2700" s="44">
        <f t="shared" si="512"/>
        <v>0</v>
      </c>
      <c r="Z2700" s="44">
        <f t="shared" si="513"/>
        <v>0</v>
      </c>
      <c r="AA2700" s="44">
        <f t="shared" si="514"/>
        <v>35448</v>
      </c>
      <c r="AB2700" s="44">
        <f t="shared" si="515"/>
        <v>0</v>
      </c>
      <c r="AC2700" s="44">
        <f t="shared" si="516"/>
        <v>0</v>
      </c>
      <c r="AD2700" s="44">
        <f t="shared" si="517"/>
        <v>0</v>
      </c>
      <c r="AE2700" s="12">
        <f t="shared" si="518"/>
        <v>35448</v>
      </c>
    </row>
    <row r="2701" spans="1:31" ht="12.6" hidden="1" customHeight="1" x14ac:dyDescent="0.2">
      <c r="A2701" s="26" t="s">
        <v>4775</v>
      </c>
      <c r="B2701" s="19"/>
      <c r="C2701" s="19"/>
      <c r="D2701" s="20"/>
      <c r="E2701" s="21"/>
      <c r="F2701" s="22"/>
      <c r="G2701" s="21"/>
      <c r="H2701" s="22"/>
      <c r="I2701" s="20"/>
      <c r="J2701" s="20"/>
      <c r="K2701" s="20">
        <v>10</v>
      </c>
      <c r="L2701" s="20"/>
      <c r="M2701" s="20"/>
      <c r="N2701" s="20"/>
      <c r="O2701" s="20">
        <v>10</v>
      </c>
      <c r="P2701" s="23" t="str">
        <f>VLOOKUP(A2701,'ИЗ ОСНОВЫ НОМЕНКЛАТУР'!D:E,2,0)</f>
        <v>Аксессуары для шкафов</v>
      </c>
      <c r="Q2701" s="23" t="str">
        <f>VLOOKUP(A2701,'ИЗ ОСНОВЫ НОМЕНКЛАТУР'!D:F,3,0)</f>
        <v>Шкаф/шкаф-купе наполнение (бренд Aristo)</v>
      </c>
      <c r="R2701" s="40">
        <f>VLOOKUP(A:A,'ИЗ ОСНОВЫ НОМЕНКЛАТУР'!D:G,4,0)</f>
        <v>4127.6000000000004</v>
      </c>
      <c r="S2701" s="12" t="str">
        <f>VLOOKUP(A:A,'ИЗ ОСНОВЫ НОМЕНКЛАТУР'!D:H,5,0)</f>
        <v>C</v>
      </c>
      <c r="T2701" s="44">
        <f t="shared" si="507"/>
        <v>0</v>
      </c>
      <c r="U2701" s="44">
        <f t="shared" si="508"/>
        <v>0</v>
      </c>
      <c r="V2701" s="44">
        <f t="shared" si="509"/>
        <v>0</v>
      </c>
      <c r="W2701" s="44">
        <f t="shared" si="510"/>
        <v>0</v>
      </c>
      <c r="X2701" s="44">
        <f t="shared" si="511"/>
        <v>0</v>
      </c>
      <c r="Y2701" s="44">
        <f t="shared" si="512"/>
        <v>0</v>
      </c>
      <c r="Z2701" s="44">
        <f t="shared" si="513"/>
        <v>0</v>
      </c>
      <c r="AA2701" s="44">
        <f t="shared" si="514"/>
        <v>41276</v>
      </c>
      <c r="AB2701" s="44">
        <f t="shared" si="515"/>
        <v>0</v>
      </c>
      <c r="AC2701" s="44">
        <f t="shared" si="516"/>
        <v>0</v>
      </c>
      <c r="AD2701" s="44">
        <f t="shared" si="517"/>
        <v>0</v>
      </c>
      <c r="AE2701" s="12">
        <f t="shared" si="518"/>
        <v>41276</v>
      </c>
    </row>
    <row r="2702" spans="1:31" ht="12.6" hidden="1" customHeight="1" x14ac:dyDescent="0.2">
      <c r="A2702" s="26" t="s">
        <v>4776</v>
      </c>
      <c r="B2702" s="19"/>
      <c r="C2702" s="19"/>
      <c r="D2702" s="20"/>
      <c r="E2702" s="21"/>
      <c r="F2702" s="22"/>
      <c r="G2702" s="21"/>
      <c r="H2702" s="22"/>
      <c r="I2702" s="20"/>
      <c r="J2702" s="20"/>
      <c r="K2702" s="20">
        <v>4</v>
      </c>
      <c r="L2702" s="20"/>
      <c r="M2702" s="20"/>
      <c r="N2702" s="20"/>
      <c r="O2702" s="20">
        <v>4</v>
      </c>
      <c r="P2702" s="23" t="str">
        <f>VLOOKUP(A2702,'ИЗ ОСНОВЫ НОМЕНКЛАТУР'!D:E,2,0)</f>
        <v>Аксессуары для шкафов</v>
      </c>
      <c r="Q2702" s="23" t="str">
        <f>VLOOKUP(A2702,'ИЗ ОСНОВЫ НОМЕНКЛАТУР'!D:F,3,0)</f>
        <v>Шкаф/шкаф-купе наполнение (бренд Aristo)</v>
      </c>
      <c r="R2702" s="40">
        <f>VLOOKUP(A:A,'ИЗ ОСНОВЫ НОМЕНКЛАТУР'!D:G,4,0)</f>
        <v>4452.75</v>
      </c>
      <c r="S2702" s="12" t="str">
        <f>VLOOKUP(A:A,'ИЗ ОСНОВЫ НОМЕНКЛАТУР'!D:H,5,0)</f>
        <v>C</v>
      </c>
      <c r="T2702" s="44">
        <f t="shared" si="507"/>
        <v>0</v>
      </c>
      <c r="U2702" s="44">
        <f t="shared" si="508"/>
        <v>0</v>
      </c>
      <c r="V2702" s="44">
        <f t="shared" si="509"/>
        <v>0</v>
      </c>
      <c r="W2702" s="44">
        <f t="shared" si="510"/>
        <v>0</v>
      </c>
      <c r="X2702" s="44">
        <f t="shared" si="511"/>
        <v>0</v>
      </c>
      <c r="Y2702" s="44">
        <f t="shared" si="512"/>
        <v>0</v>
      </c>
      <c r="Z2702" s="44">
        <f t="shared" si="513"/>
        <v>0</v>
      </c>
      <c r="AA2702" s="44">
        <f t="shared" si="514"/>
        <v>17811</v>
      </c>
      <c r="AB2702" s="44">
        <f t="shared" si="515"/>
        <v>0</v>
      </c>
      <c r="AC2702" s="44">
        <f t="shared" si="516"/>
        <v>0</v>
      </c>
      <c r="AD2702" s="44">
        <f t="shared" si="517"/>
        <v>0</v>
      </c>
      <c r="AE2702" s="12">
        <f t="shared" si="518"/>
        <v>17811</v>
      </c>
    </row>
    <row r="2703" spans="1:31" ht="12.6" hidden="1" customHeight="1" x14ac:dyDescent="0.2">
      <c r="A2703" s="26" t="s">
        <v>4777</v>
      </c>
      <c r="B2703" s="19"/>
      <c r="C2703" s="19"/>
      <c r="D2703" s="20"/>
      <c r="E2703" s="21"/>
      <c r="F2703" s="22"/>
      <c r="G2703" s="21"/>
      <c r="H2703" s="22"/>
      <c r="I2703" s="20"/>
      <c r="J2703" s="20"/>
      <c r="K2703" s="20"/>
      <c r="L2703" s="20"/>
      <c r="M2703" s="20"/>
      <c r="N2703" s="20">
        <v>1</v>
      </c>
      <c r="O2703" s="20">
        <v>1</v>
      </c>
      <c r="P2703" s="23" t="str">
        <f>VLOOKUP(A2703,'ИЗ ОСНОВЫ НОМЕНКЛАТУР'!D:E,2,0)</f>
        <v>Аксессуары для шкафов</v>
      </c>
      <c r="Q2703" s="23" t="str">
        <f>VLOOKUP(A2703,'ИЗ ОСНОВЫ НОМЕНКЛАТУР'!D:F,3,0)</f>
        <v>Бренд "Найди"</v>
      </c>
      <c r="R2703" s="40">
        <f>VLOOKUP(A:A,'ИЗ ОСНОВЫ НОМЕНКЛАТУР'!D:G,4,0)</f>
        <v>7676</v>
      </c>
      <c r="S2703" s="12" t="str">
        <f>VLOOKUP(A:A,'ИЗ ОСНОВЫ НОМЕНКЛАТУР'!D:H,5,0)</f>
        <v>C</v>
      </c>
      <c r="T2703" s="44">
        <f t="shared" si="507"/>
        <v>0</v>
      </c>
      <c r="U2703" s="44">
        <f t="shared" si="508"/>
        <v>0</v>
      </c>
      <c r="V2703" s="44">
        <f t="shared" si="509"/>
        <v>0</v>
      </c>
      <c r="W2703" s="44">
        <f t="shared" si="510"/>
        <v>0</v>
      </c>
      <c r="X2703" s="44">
        <f t="shared" si="511"/>
        <v>0</v>
      </c>
      <c r="Y2703" s="44">
        <f t="shared" si="512"/>
        <v>0</v>
      </c>
      <c r="Z2703" s="44">
        <f t="shared" si="513"/>
        <v>0</v>
      </c>
      <c r="AA2703" s="44">
        <f t="shared" si="514"/>
        <v>0</v>
      </c>
      <c r="AB2703" s="44">
        <f t="shared" si="515"/>
        <v>0</v>
      </c>
      <c r="AC2703" s="44">
        <f t="shared" si="516"/>
        <v>0</v>
      </c>
      <c r="AD2703" s="44">
        <f t="shared" si="517"/>
        <v>7676</v>
      </c>
      <c r="AE2703" s="12">
        <f t="shared" si="518"/>
        <v>7676</v>
      </c>
    </row>
    <row r="2704" spans="1:31" ht="12.6" hidden="1" customHeight="1" x14ac:dyDescent="0.2">
      <c r="A2704" s="26" t="s">
        <v>3644</v>
      </c>
      <c r="B2704" s="19"/>
      <c r="C2704" s="19"/>
      <c r="D2704" s="20"/>
      <c r="E2704" s="21"/>
      <c r="F2704" s="22"/>
      <c r="G2704" s="21"/>
      <c r="H2704" s="22"/>
      <c r="I2704" s="20"/>
      <c r="J2704" s="20">
        <v>2</v>
      </c>
      <c r="K2704" s="20"/>
      <c r="L2704" s="20"/>
      <c r="M2704" s="20"/>
      <c r="N2704" s="20">
        <v>1</v>
      </c>
      <c r="O2704" s="20">
        <v>3</v>
      </c>
      <c r="P2704" s="23" t="str">
        <f>VLOOKUP(A2704,'ИЗ ОСНОВЫ НОМЕНКЛАТУР'!D:E,2,0)</f>
        <v>Аксессуары для шкафов</v>
      </c>
      <c r="Q2704" s="23" t="str">
        <f>VLOOKUP(A2704,'ИЗ ОСНОВЫ НОМЕНКЛАТУР'!D:F,3,0)</f>
        <v>Бренд "Найди"</v>
      </c>
      <c r="R2704" s="40">
        <f>VLOOKUP(A:A,'ИЗ ОСНОВЫ НОМЕНКЛАТУР'!D:G,4,0)</f>
        <v>1764.7950000000001</v>
      </c>
      <c r="S2704" s="12" t="str">
        <f>VLOOKUP(A:A,'ИЗ ОСНОВЫ НОМЕНКЛАТУР'!D:H,5,0)</f>
        <v>C</v>
      </c>
      <c r="T2704" s="44">
        <f t="shared" si="507"/>
        <v>0</v>
      </c>
      <c r="U2704" s="44">
        <f t="shared" si="508"/>
        <v>0</v>
      </c>
      <c r="V2704" s="44">
        <f t="shared" si="509"/>
        <v>0</v>
      </c>
      <c r="W2704" s="44">
        <f t="shared" si="510"/>
        <v>0</v>
      </c>
      <c r="X2704" s="44">
        <f t="shared" si="511"/>
        <v>0</v>
      </c>
      <c r="Y2704" s="44">
        <f t="shared" si="512"/>
        <v>0</v>
      </c>
      <c r="Z2704" s="44">
        <f t="shared" si="513"/>
        <v>3529.59</v>
      </c>
      <c r="AA2704" s="44">
        <f t="shared" si="514"/>
        <v>0</v>
      </c>
      <c r="AB2704" s="44">
        <f t="shared" si="515"/>
        <v>0</v>
      </c>
      <c r="AC2704" s="44">
        <f t="shared" si="516"/>
        <v>0</v>
      </c>
      <c r="AD2704" s="44">
        <f t="shared" si="517"/>
        <v>1764.7950000000001</v>
      </c>
      <c r="AE2704" s="12">
        <f t="shared" si="518"/>
        <v>5294.3850000000002</v>
      </c>
    </row>
    <row r="2705" spans="1:31" ht="12.6" hidden="1" customHeight="1" x14ac:dyDescent="0.2">
      <c r="A2705" s="26" t="s">
        <v>3645</v>
      </c>
      <c r="B2705" s="19"/>
      <c r="C2705" s="19"/>
      <c r="D2705" s="20"/>
      <c r="E2705" s="21"/>
      <c r="F2705" s="22"/>
      <c r="G2705" s="21"/>
      <c r="H2705" s="22"/>
      <c r="I2705" s="20"/>
      <c r="J2705" s="20">
        <v>2</v>
      </c>
      <c r="K2705" s="20">
        <v>3</v>
      </c>
      <c r="L2705" s="20"/>
      <c r="M2705" s="20"/>
      <c r="N2705" s="20">
        <v>2</v>
      </c>
      <c r="O2705" s="20">
        <v>7</v>
      </c>
      <c r="P2705" s="23" t="str">
        <f>VLOOKUP(A2705,'ИЗ ОСНОВЫ НОМЕНКЛАТУР'!D:E,2,0)</f>
        <v>Аксессуары для шкафов</v>
      </c>
      <c r="Q2705" s="23" t="str">
        <f>VLOOKUP(A2705,'ИЗ ОСНОВЫ НОМЕНКЛАТУР'!D:F,3,0)</f>
        <v>Бренд "Найди"</v>
      </c>
      <c r="R2705" s="40">
        <f>VLOOKUP(A:A,'ИЗ ОСНОВЫ НОМЕНКЛАТУР'!D:G,4,0)</f>
        <v>1810.7133333333334</v>
      </c>
      <c r="S2705" s="12" t="str">
        <f>VLOOKUP(A:A,'ИЗ ОСНОВЫ НОМЕНКЛАТУР'!D:H,5,0)</f>
        <v>C</v>
      </c>
      <c r="T2705" s="44">
        <f t="shared" si="507"/>
        <v>0</v>
      </c>
      <c r="U2705" s="44">
        <f t="shared" si="508"/>
        <v>0</v>
      </c>
      <c r="V2705" s="44">
        <f t="shared" si="509"/>
        <v>0</v>
      </c>
      <c r="W2705" s="44">
        <f t="shared" si="510"/>
        <v>0</v>
      </c>
      <c r="X2705" s="44">
        <f t="shared" si="511"/>
        <v>0</v>
      </c>
      <c r="Y2705" s="44">
        <f t="shared" si="512"/>
        <v>0</v>
      </c>
      <c r="Z2705" s="44">
        <f t="shared" si="513"/>
        <v>3621.4266666666667</v>
      </c>
      <c r="AA2705" s="44">
        <f t="shared" si="514"/>
        <v>5432.14</v>
      </c>
      <c r="AB2705" s="44">
        <f t="shared" si="515"/>
        <v>0</v>
      </c>
      <c r="AC2705" s="44">
        <f t="shared" si="516"/>
        <v>0</v>
      </c>
      <c r="AD2705" s="44">
        <f t="shared" si="517"/>
        <v>3621.4266666666667</v>
      </c>
      <c r="AE2705" s="12">
        <f t="shared" si="518"/>
        <v>12674.993333333334</v>
      </c>
    </row>
    <row r="2706" spans="1:31" ht="12.6" hidden="1" customHeight="1" x14ac:dyDescent="0.2">
      <c r="A2706" s="26" t="s">
        <v>3647</v>
      </c>
      <c r="B2706" s="19"/>
      <c r="C2706" s="19"/>
      <c r="D2706" s="20"/>
      <c r="E2706" s="21"/>
      <c r="F2706" s="22"/>
      <c r="G2706" s="21"/>
      <c r="H2706" s="22"/>
      <c r="I2706" s="20"/>
      <c r="J2706" s="20">
        <v>4</v>
      </c>
      <c r="K2706" s="20">
        <v>3</v>
      </c>
      <c r="L2706" s="20"/>
      <c r="M2706" s="20"/>
      <c r="N2706" s="20">
        <v>5</v>
      </c>
      <c r="O2706" s="20">
        <v>12</v>
      </c>
      <c r="P2706" s="23" t="str">
        <f>VLOOKUP(A2706,'ИЗ ОСНОВЫ НОМЕНКЛАТУР'!D:E,2,0)</f>
        <v>Аксессуары для шкафов</v>
      </c>
      <c r="Q2706" s="23" t="str">
        <f>VLOOKUP(A2706,'ИЗ ОСНОВЫ НОМЕНКЛАТУР'!D:F,3,0)</f>
        <v>Бренд "Найди"</v>
      </c>
      <c r="R2706" s="40">
        <f>VLOOKUP(A:A,'ИЗ ОСНОВЫ НОМЕНКЛАТУР'!D:G,4,0)</f>
        <v>1713.3933333333334</v>
      </c>
      <c r="S2706" s="12" t="str">
        <f>VLOOKUP(A:A,'ИЗ ОСНОВЫ НОМЕНКЛАТУР'!D:H,5,0)</f>
        <v>C</v>
      </c>
      <c r="T2706" s="44">
        <f t="shared" si="507"/>
        <v>0</v>
      </c>
      <c r="U2706" s="44">
        <f t="shared" si="508"/>
        <v>0</v>
      </c>
      <c r="V2706" s="44">
        <f t="shared" si="509"/>
        <v>0</v>
      </c>
      <c r="W2706" s="44">
        <f t="shared" si="510"/>
        <v>0</v>
      </c>
      <c r="X2706" s="44">
        <f t="shared" si="511"/>
        <v>0</v>
      </c>
      <c r="Y2706" s="44">
        <f t="shared" si="512"/>
        <v>0</v>
      </c>
      <c r="Z2706" s="44">
        <f t="shared" si="513"/>
        <v>6853.5733333333337</v>
      </c>
      <c r="AA2706" s="44">
        <f t="shared" si="514"/>
        <v>5140.18</v>
      </c>
      <c r="AB2706" s="44">
        <f t="shared" si="515"/>
        <v>0</v>
      </c>
      <c r="AC2706" s="44">
        <f t="shared" si="516"/>
        <v>0</v>
      </c>
      <c r="AD2706" s="44">
        <f t="shared" si="517"/>
        <v>8566.9666666666672</v>
      </c>
      <c r="AE2706" s="12">
        <f t="shared" si="518"/>
        <v>20560.72</v>
      </c>
    </row>
    <row r="2707" spans="1:31" ht="12.6" hidden="1" customHeight="1" x14ac:dyDescent="0.2">
      <c r="A2707" s="26" t="s">
        <v>3646</v>
      </c>
      <c r="B2707" s="19"/>
      <c r="C2707" s="19"/>
      <c r="D2707" s="20"/>
      <c r="E2707" s="21"/>
      <c r="F2707" s="22"/>
      <c r="G2707" s="21"/>
      <c r="H2707" s="22"/>
      <c r="I2707" s="20"/>
      <c r="J2707" s="20">
        <v>4</v>
      </c>
      <c r="K2707" s="20">
        <v>3</v>
      </c>
      <c r="L2707" s="20"/>
      <c r="M2707" s="20"/>
      <c r="N2707" s="20">
        <v>4</v>
      </c>
      <c r="O2707" s="20">
        <v>11</v>
      </c>
      <c r="P2707" s="23" t="str">
        <f>VLOOKUP(A2707,'ИЗ ОСНОВЫ НОМЕНКЛАТУР'!D:E,2,0)</f>
        <v>Аксессуары для шкафов</v>
      </c>
      <c r="Q2707" s="23" t="str">
        <f>VLOOKUP(A2707,'ИЗ ОСНОВЫ НОМЕНКЛАТУР'!D:F,3,0)</f>
        <v>Бренд "Найди"</v>
      </c>
      <c r="R2707" s="40">
        <f>VLOOKUP(A:A,'ИЗ ОСНОВЫ НОМЕНКЛАТУР'!D:G,4,0)</f>
        <v>1810.7133333333334</v>
      </c>
      <c r="S2707" s="12" t="str">
        <f>VLOOKUP(A:A,'ИЗ ОСНОВЫ НОМЕНКЛАТУР'!D:H,5,0)</f>
        <v>C</v>
      </c>
      <c r="T2707" s="44">
        <f t="shared" si="507"/>
        <v>0</v>
      </c>
      <c r="U2707" s="44">
        <f t="shared" si="508"/>
        <v>0</v>
      </c>
      <c r="V2707" s="44">
        <f t="shared" si="509"/>
        <v>0</v>
      </c>
      <c r="W2707" s="44">
        <f t="shared" si="510"/>
        <v>0</v>
      </c>
      <c r="X2707" s="44">
        <f t="shared" si="511"/>
        <v>0</v>
      </c>
      <c r="Y2707" s="44">
        <f t="shared" si="512"/>
        <v>0</v>
      </c>
      <c r="Z2707" s="44">
        <f t="shared" si="513"/>
        <v>7242.8533333333335</v>
      </c>
      <c r="AA2707" s="44">
        <f t="shared" si="514"/>
        <v>5432.14</v>
      </c>
      <c r="AB2707" s="44">
        <f t="shared" si="515"/>
        <v>0</v>
      </c>
      <c r="AC2707" s="44">
        <f t="shared" si="516"/>
        <v>0</v>
      </c>
      <c r="AD2707" s="44">
        <f t="shared" si="517"/>
        <v>7242.8533333333335</v>
      </c>
      <c r="AE2707" s="12">
        <f t="shared" si="518"/>
        <v>19917.846666666668</v>
      </c>
    </row>
    <row r="2708" spans="1:31" ht="12.6" hidden="1" customHeight="1" x14ac:dyDescent="0.2">
      <c r="A2708" s="26" t="s">
        <v>4778</v>
      </c>
      <c r="B2708" s="19"/>
      <c r="C2708" s="19"/>
      <c r="D2708" s="20"/>
      <c r="E2708" s="21"/>
      <c r="F2708" s="22"/>
      <c r="G2708" s="21"/>
      <c r="H2708" s="22"/>
      <c r="I2708" s="20"/>
      <c r="J2708" s="20"/>
      <c r="K2708" s="20">
        <v>3</v>
      </c>
      <c r="L2708" s="20"/>
      <c r="M2708" s="20"/>
      <c r="N2708" s="20"/>
      <c r="O2708" s="20">
        <v>3</v>
      </c>
      <c r="P2708" s="23" t="str">
        <f>VLOOKUP(A2708,'ИЗ ОСНОВЫ НОМЕНКЛАТУР'!D:E,2,0)</f>
        <v>Аксессуары для шкафов</v>
      </c>
      <c r="Q2708" s="23" t="str">
        <f>VLOOKUP(A2708,'ИЗ ОСНОВЫ НОМЕНКЛАТУР'!D:F,3,0)</f>
        <v>Шкаф/шкаф-купе наполнение (бренд Aristo)</v>
      </c>
      <c r="R2708" s="40">
        <f>VLOOKUP(A:A,'ИЗ ОСНОВЫ НОМЕНКЛАТУР'!D:G,4,0)</f>
        <v>3331</v>
      </c>
      <c r="S2708" s="12" t="str">
        <f>VLOOKUP(A:A,'ИЗ ОСНОВЫ НОМЕНКЛАТУР'!D:H,5,0)</f>
        <v>C</v>
      </c>
      <c r="T2708" s="44">
        <f t="shared" si="507"/>
        <v>0</v>
      </c>
      <c r="U2708" s="44">
        <f t="shared" si="508"/>
        <v>0</v>
      </c>
      <c r="V2708" s="44">
        <f t="shared" si="509"/>
        <v>0</v>
      </c>
      <c r="W2708" s="44">
        <f t="shared" si="510"/>
        <v>0</v>
      </c>
      <c r="X2708" s="44">
        <f t="shared" si="511"/>
        <v>0</v>
      </c>
      <c r="Y2708" s="44">
        <f t="shared" si="512"/>
        <v>0</v>
      </c>
      <c r="Z2708" s="44">
        <f t="shared" si="513"/>
        <v>0</v>
      </c>
      <c r="AA2708" s="44">
        <f t="shared" si="514"/>
        <v>9993</v>
      </c>
      <c r="AB2708" s="44">
        <f t="shared" si="515"/>
        <v>0</v>
      </c>
      <c r="AC2708" s="44">
        <f t="shared" si="516"/>
        <v>0</v>
      </c>
      <c r="AD2708" s="44">
        <f t="shared" si="517"/>
        <v>0</v>
      </c>
      <c r="AE2708" s="12">
        <f t="shared" si="518"/>
        <v>9993</v>
      </c>
    </row>
    <row r="2709" spans="1:31" ht="12.6" hidden="1" customHeight="1" x14ac:dyDescent="0.2">
      <c r="A2709" s="26" t="s">
        <v>4779</v>
      </c>
      <c r="B2709" s="19"/>
      <c r="C2709" s="19"/>
      <c r="D2709" s="20"/>
      <c r="E2709" s="21"/>
      <c r="F2709" s="22"/>
      <c r="G2709" s="21"/>
      <c r="H2709" s="22"/>
      <c r="I2709" s="20"/>
      <c r="J2709" s="20"/>
      <c r="K2709" s="20">
        <v>3</v>
      </c>
      <c r="L2709" s="20"/>
      <c r="M2709" s="20"/>
      <c r="N2709" s="20"/>
      <c r="O2709" s="20">
        <v>3</v>
      </c>
      <c r="P2709" s="23" t="str">
        <f>VLOOKUP(A2709,'ИЗ ОСНОВЫ НОМЕНКЛАТУР'!D:E,2,0)</f>
        <v>Аксессуары для шкафов</v>
      </c>
      <c r="Q2709" s="23" t="str">
        <f>VLOOKUP(A2709,'ИЗ ОСНОВЫ НОМЕНКЛАТУР'!D:F,3,0)</f>
        <v>Шкаф/шкаф-купе наполнение (бренд Aristo)</v>
      </c>
      <c r="R2709" s="40">
        <f>VLOOKUP(A:A,'ИЗ ОСНОВЫ НОМЕНКЛАТУР'!D:G,4,0)</f>
        <v>3331</v>
      </c>
      <c r="S2709" s="12" t="str">
        <f>VLOOKUP(A:A,'ИЗ ОСНОВЫ НОМЕНКЛАТУР'!D:H,5,0)</f>
        <v>C</v>
      </c>
      <c r="T2709" s="44">
        <f t="shared" si="507"/>
        <v>0</v>
      </c>
      <c r="U2709" s="44">
        <f t="shared" si="508"/>
        <v>0</v>
      </c>
      <c r="V2709" s="44">
        <f t="shared" si="509"/>
        <v>0</v>
      </c>
      <c r="W2709" s="44">
        <f t="shared" si="510"/>
        <v>0</v>
      </c>
      <c r="X2709" s="44">
        <f t="shared" si="511"/>
        <v>0</v>
      </c>
      <c r="Y2709" s="44">
        <f t="shared" si="512"/>
        <v>0</v>
      </c>
      <c r="Z2709" s="44">
        <f t="shared" si="513"/>
        <v>0</v>
      </c>
      <c r="AA2709" s="44">
        <f t="shared" si="514"/>
        <v>9993</v>
      </c>
      <c r="AB2709" s="44">
        <f t="shared" si="515"/>
        <v>0</v>
      </c>
      <c r="AC2709" s="44">
        <f t="shared" si="516"/>
        <v>0</v>
      </c>
      <c r="AD2709" s="44">
        <f t="shared" si="517"/>
        <v>0</v>
      </c>
      <c r="AE2709" s="12">
        <f t="shared" si="518"/>
        <v>9993</v>
      </c>
    </row>
    <row r="2710" spans="1:31" ht="12.6" hidden="1" customHeight="1" x14ac:dyDescent="0.2">
      <c r="A2710" s="26" t="s">
        <v>4780</v>
      </c>
      <c r="B2710" s="19"/>
      <c r="C2710" s="19"/>
      <c r="D2710" s="20"/>
      <c r="E2710" s="21"/>
      <c r="F2710" s="22"/>
      <c r="G2710" s="21"/>
      <c r="H2710" s="22"/>
      <c r="I2710" s="20"/>
      <c r="J2710" s="20"/>
      <c r="K2710" s="20">
        <v>3</v>
      </c>
      <c r="L2710" s="20"/>
      <c r="M2710" s="20"/>
      <c r="N2710" s="20"/>
      <c r="O2710" s="20">
        <v>3</v>
      </c>
      <c r="P2710" s="23" t="str">
        <f>VLOOKUP(A2710,'ИЗ ОСНОВЫ НОМЕНКЛАТУР'!D:E,2,0)</f>
        <v>Аксессуары для шкафов</v>
      </c>
      <c r="Q2710" s="23" t="str">
        <f>VLOOKUP(A2710,'ИЗ ОСНОВЫ НОМЕНКЛАТУР'!D:F,3,0)</f>
        <v>Шкаф/шкаф-купе наполнение (бренд Aristo)</v>
      </c>
      <c r="R2710" s="40">
        <f>VLOOKUP(A:A,'ИЗ ОСНОВЫ НОМЕНКЛАТУР'!D:G,4,0)</f>
        <v>3664.3333333333335</v>
      </c>
      <c r="S2710" s="12" t="str">
        <f>VLOOKUP(A:A,'ИЗ ОСНОВЫ НОМЕНКЛАТУР'!D:H,5,0)</f>
        <v>C</v>
      </c>
      <c r="T2710" s="44">
        <f t="shared" si="507"/>
        <v>0</v>
      </c>
      <c r="U2710" s="44">
        <f t="shared" si="508"/>
        <v>0</v>
      </c>
      <c r="V2710" s="44">
        <f t="shared" si="509"/>
        <v>0</v>
      </c>
      <c r="W2710" s="44">
        <f t="shared" si="510"/>
        <v>0</v>
      </c>
      <c r="X2710" s="44">
        <f t="shared" si="511"/>
        <v>0</v>
      </c>
      <c r="Y2710" s="44">
        <f t="shared" si="512"/>
        <v>0</v>
      </c>
      <c r="Z2710" s="44">
        <f t="shared" si="513"/>
        <v>0</v>
      </c>
      <c r="AA2710" s="44">
        <f t="shared" si="514"/>
        <v>10993</v>
      </c>
      <c r="AB2710" s="44">
        <f t="shared" si="515"/>
        <v>0</v>
      </c>
      <c r="AC2710" s="44">
        <f t="shared" si="516"/>
        <v>0</v>
      </c>
      <c r="AD2710" s="44">
        <f t="shared" si="517"/>
        <v>0</v>
      </c>
      <c r="AE2710" s="12">
        <f t="shared" si="518"/>
        <v>10993</v>
      </c>
    </row>
    <row r="2711" spans="1:31" ht="12.6" hidden="1" customHeight="1" x14ac:dyDescent="0.2">
      <c r="A2711" s="26" t="s">
        <v>3762</v>
      </c>
      <c r="B2711" s="19"/>
      <c r="C2711" s="19"/>
      <c r="D2711" s="20"/>
      <c r="E2711" s="21"/>
      <c r="F2711" s="22"/>
      <c r="G2711" s="21"/>
      <c r="H2711" s="22"/>
      <c r="I2711" s="20"/>
      <c r="J2711" s="20"/>
      <c r="K2711" s="20">
        <v>2</v>
      </c>
      <c r="L2711" s="20"/>
      <c r="M2711" s="20"/>
      <c r="N2711" s="20"/>
      <c r="O2711" s="20">
        <v>2</v>
      </c>
      <c r="P2711" s="23" t="str">
        <f>VLOOKUP(A2711,'ИЗ ОСНОВЫ НОМЕНКЛАТУР'!D:E,2,0)</f>
        <v>Аксессуары для шкафов</v>
      </c>
      <c r="Q2711" s="23" t="str">
        <f>VLOOKUP(A2711,'ИЗ ОСНОВЫ НОМЕНКЛАТУР'!D:F,3,0)</f>
        <v>Шкаф/шкаф-купе наполнение (бренд Aristo)</v>
      </c>
      <c r="R2711" s="40">
        <f>VLOOKUP(A:A,'ИЗ ОСНОВЫ НОМЕНКЛАТУР'!D:G,4,0)</f>
        <v>5360.43</v>
      </c>
      <c r="S2711" s="12" t="str">
        <f>VLOOKUP(A:A,'ИЗ ОСНОВЫ НОМЕНКЛАТУР'!D:H,5,0)</f>
        <v>C</v>
      </c>
      <c r="T2711" s="44">
        <f t="shared" si="507"/>
        <v>0</v>
      </c>
      <c r="U2711" s="44">
        <f t="shared" si="508"/>
        <v>0</v>
      </c>
      <c r="V2711" s="44">
        <f t="shared" si="509"/>
        <v>0</v>
      </c>
      <c r="W2711" s="44">
        <f t="shared" si="510"/>
        <v>0</v>
      </c>
      <c r="X2711" s="44">
        <f t="shared" si="511"/>
        <v>0</v>
      </c>
      <c r="Y2711" s="44">
        <f t="shared" si="512"/>
        <v>0</v>
      </c>
      <c r="Z2711" s="44">
        <f t="shared" si="513"/>
        <v>0</v>
      </c>
      <c r="AA2711" s="44">
        <f t="shared" si="514"/>
        <v>10720.86</v>
      </c>
      <c r="AB2711" s="44">
        <f t="shared" si="515"/>
        <v>0</v>
      </c>
      <c r="AC2711" s="44">
        <f t="shared" si="516"/>
        <v>0</v>
      </c>
      <c r="AD2711" s="44">
        <f t="shared" si="517"/>
        <v>0</v>
      </c>
      <c r="AE2711" s="12">
        <f t="shared" si="518"/>
        <v>10720.86</v>
      </c>
    </row>
    <row r="2712" spans="1:31" ht="12.6" hidden="1" customHeight="1" x14ac:dyDescent="0.2">
      <c r="A2712" s="26" t="s">
        <v>4781</v>
      </c>
      <c r="B2712" s="19"/>
      <c r="C2712" s="19"/>
      <c r="D2712" s="20"/>
      <c r="E2712" s="21"/>
      <c r="F2712" s="22"/>
      <c r="G2712" s="21"/>
      <c r="H2712" s="22"/>
      <c r="I2712" s="20"/>
      <c r="J2712" s="20"/>
      <c r="K2712" s="20">
        <v>3</v>
      </c>
      <c r="L2712" s="20"/>
      <c r="M2712" s="20"/>
      <c r="N2712" s="20"/>
      <c r="O2712" s="20">
        <v>3</v>
      </c>
      <c r="P2712" s="23" t="str">
        <f>VLOOKUP(A2712,'ИЗ ОСНОВЫ НОМЕНКЛАТУР'!D:E,2,0)</f>
        <v>Аксессуары для шкафов</v>
      </c>
      <c r="Q2712" s="23" t="str">
        <f>VLOOKUP(A2712,'ИЗ ОСНОВЫ НОМЕНКЛАТУР'!D:F,3,0)</f>
        <v>Шкаф/шкаф-купе наполнение (бренд Aristo)</v>
      </c>
      <c r="R2712" s="40">
        <f>VLOOKUP(A:A,'ИЗ ОСНОВЫ НОМЕНКЛАТУР'!D:G,4,0)</f>
        <v>5360.333333333333</v>
      </c>
      <c r="S2712" s="12" t="str">
        <f>VLOOKUP(A:A,'ИЗ ОСНОВЫ НОМЕНКЛАТУР'!D:H,5,0)</f>
        <v>C</v>
      </c>
      <c r="T2712" s="44">
        <f t="shared" si="507"/>
        <v>0</v>
      </c>
      <c r="U2712" s="44">
        <f t="shared" si="508"/>
        <v>0</v>
      </c>
      <c r="V2712" s="44">
        <f t="shared" si="509"/>
        <v>0</v>
      </c>
      <c r="W2712" s="44">
        <f t="shared" si="510"/>
        <v>0</v>
      </c>
      <c r="X2712" s="44">
        <f t="shared" si="511"/>
        <v>0</v>
      </c>
      <c r="Y2712" s="44">
        <f t="shared" si="512"/>
        <v>0</v>
      </c>
      <c r="Z2712" s="44">
        <f t="shared" si="513"/>
        <v>0</v>
      </c>
      <c r="AA2712" s="44">
        <f t="shared" si="514"/>
        <v>16081</v>
      </c>
      <c r="AB2712" s="44">
        <f t="shared" si="515"/>
        <v>0</v>
      </c>
      <c r="AC2712" s="44">
        <f t="shared" si="516"/>
        <v>0</v>
      </c>
      <c r="AD2712" s="44">
        <f t="shared" si="517"/>
        <v>0</v>
      </c>
      <c r="AE2712" s="12">
        <f t="shared" si="518"/>
        <v>16081</v>
      </c>
    </row>
    <row r="2713" spans="1:31" ht="12.6" hidden="1" customHeight="1" x14ac:dyDescent="0.2">
      <c r="A2713" s="26" t="s">
        <v>4782</v>
      </c>
      <c r="B2713" s="19"/>
      <c r="C2713" s="19"/>
      <c r="D2713" s="20"/>
      <c r="E2713" s="21"/>
      <c r="F2713" s="22"/>
      <c r="G2713" s="21"/>
      <c r="H2713" s="22"/>
      <c r="I2713" s="20"/>
      <c r="J2713" s="20"/>
      <c r="K2713" s="20">
        <v>3</v>
      </c>
      <c r="L2713" s="20"/>
      <c r="M2713" s="20"/>
      <c r="N2713" s="20"/>
      <c r="O2713" s="20">
        <v>3</v>
      </c>
      <c r="P2713" s="23" t="str">
        <f>VLOOKUP(A2713,'ИЗ ОСНОВЫ НОМЕНКЛАТУР'!D:E,2,0)</f>
        <v>Аксессуары для шкафов</v>
      </c>
      <c r="Q2713" s="23" t="str">
        <f>VLOOKUP(A2713,'ИЗ ОСНОВЫ НОМЕНКЛАТУР'!D:F,3,0)</f>
        <v>Шкаф/шкаф-купе наполнение (бренд Aristo)</v>
      </c>
      <c r="R2713" s="40">
        <f>VLOOKUP(A:A,'ИЗ ОСНОВЫ НОМЕНКЛАТУР'!D:G,4,0)</f>
        <v>5896.333333333333</v>
      </c>
      <c r="S2713" s="12" t="str">
        <f>VLOOKUP(A:A,'ИЗ ОСНОВЫ НОМЕНКЛАТУР'!D:H,5,0)</f>
        <v>C</v>
      </c>
      <c r="T2713" s="44">
        <f t="shared" si="507"/>
        <v>0</v>
      </c>
      <c r="U2713" s="44">
        <f t="shared" si="508"/>
        <v>0</v>
      </c>
      <c r="V2713" s="44">
        <f t="shared" si="509"/>
        <v>0</v>
      </c>
      <c r="W2713" s="44">
        <f t="shared" si="510"/>
        <v>0</v>
      </c>
      <c r="X2713" s="44">
        <f t="shared" si="511"/>
        <v>0</v>
      </c>
      <c r="Y2713" s="44">
        <f t="shared" si="512"/>
        <v>0</v>
      </c>
      <c r="Z2713" s="44">
        <f t="shared" si="513"/>
        <v>0</v>
      </c>
      <c r="AA2713" s="44">
        <f t="shared" si="514"/>
        <v>17689</v>
      </c>
      <c r="AB2713" s="44">
        <f t="shared" si="515"/>
        <v>0</v>
      </c>
      <c r="AC2713" s="44">
        <f t="shared" si="516"/>
        <v>0</v>
      </c>
      <c r="AD2713" s="44">
        <f t="shared" si="517"/>
        <v>0</v>
      </c>
      <c r="AE2713" s="12">
        <f t="shared" si="518"/>
        <v>17689</v>
      </c>
    </row>
    <row r="2714" spans="1:31" ht="12.6" hidden="1" customHeight="1" x14ac:dyDescent="0.2">
      <c r="A2714" s="26" t="s">
        <v>4783</v>
      </c>
      <c r="B2714" s="19"/>
      <c r="C2714" s="19"/>
      <c r="D2714" s="20"/>
      <c r="E2714" s="21"/>
      <c r="F2714" s="22"/>
      <c r="G2714" s="21"/>
      <c r="H2714" s="22"/>
      <c r="I2714" s="20"/>
      <c r="J2714" s="20"/>
      <c r="K2714" s="20">
        <v>3</v>
      </c>
      <c r="L2714" s="20"/>
      <c r="M2714" s="20"/>
      <c r="N2714" s="20"/>
      <c r="O2714" s="20">
        <v>3</v>
      </c>
      <c r="P2714" s="23" t="str">
        <f>VLOOKUP(A2714,'ИЗ ОСНОВЫ НОМЕНКЛАТУР'!D:E,2,0)</f>
        <v>Аксессуары для шкафов</v>
      </c>
      <c r="Q2714" s="23" t="str">
        <f>VLOOKUP(A2714,'ИЗ ОСНОВЫ НОМЕНКЛАТУР'!D:F,3,0)</f>
        <v>Шкаф/шкаф-купе наполнение (бренд Aristo)</v>
      </c>
      <c r="R2714" s="40">
        <f>VLOOKUP(A:A,'ИЗ ОСНОВЫ НОМЕНКЛАТУР'!D:G,4,0)</f>
        <v>3705.33</v>
      </c>
      <c r="S2714" s="12" t="str">
        <f>VLOOKUP(A:A,'ИЗ ОСНОВЫ НОМЕНКЛАТУР'!D:H,5,0)</f>
        <v>C</v>
      </c>
      <c r="T2714" s="44">
        <f t="shared" si="507"/>
        <v>0</v>
      </c>
      <c r="U2714" s="44">
        <f t="shared" si="508"/>
        <v>0</v>
      </c>
      <c r="V2714" s="44">
        <f t="shared" si="509"/>
        <v>0</v>
      </c>
      <c r="W2714" s="44">
        <f t="shared" si="510"/>
        <v>0</v>
      </c>
      <c r="X2714" s="44">
        <f t="shared" si="511"/>
        <v>0</v>
      </c>
      <c r="Y2714" s="44">
        <f t="shared" si="512"/>
        <v>0</v>
      </c>
      <c r="Z2714" s="44">
        <f t="shared" si="513"/>
        <v>0</v>
      </c>
      <c r="AA2714" s="44">
        <f t="shared" si="514"/>
        <v>11115.99</v>
      </c>
      <c r="AB2714" s="44">
        <f t="shared" si="515"/>
        <v>0</v>
      </c>
      <c r="AC2714" s="44">
        <f t="shared" si="516"/>
        <v>0</v>
      </c>
      <c r="AD2714" s="44">
        <f t="shared" si="517"/>
        <v>0</v>
      </c>
      <c r="AE2714" s="12">
        <f t="shared" si="518"/>
        <v>11115.99</v>
      </c>
    </row>
    <row r="2715" spans="1:31" ht="12.6" hidden="1" customHeight="1" x14ac:dyDescent="0.2">
      <c r="A2715" s="26" t="s">
        <v>4784</v>
      </c>
      <c r="B2715" s="19"/>
      <c r="C2715" s="19"/>
      <c r="D2715" s="20"/>
      <c r="E2715" s="21"/>
      <c r="F2715" s="22"/>
      <c r="G2715" s="21"/>
      <c r="H2715" s="22"/>
      <c r="I2715" s="20"/>
      <c r="J2715" s="20"/>
      <c r="K2715" s="20">
        <v>3</v>
      </c>
      <c r="L2715" s="20"/>
      <c r="M2715" s="20"/>
      <c r="N2715" s="20"/>
      <c r="O2715" s="20">
        <v>3</v>
      </c>
      <c r="P2715" s="23" t="str">
        <f>VLOOKUP(A2715,'ИЗ ОСНОВЫ НОМЕНКЛАТУР'!D:E,2,0)</f>
        <v>Аксессуары для шкафов</v>
      </c>
      <c r="Q2715" s="23" t="str">
        <f>VLOOKUP(A2715,'ИЗ ОСНОВЫ НОМЕНКЛАТУР'!D:F,3,0)</f>
        <v>Шкаф/шкаф-купе наполнение (бренд Aristo)</v>
      </c>
      <c r="R2715" s="40">
        <f>VLOOKUP(A:A,'ИЗ ОСНОВЫ НОМЕНКЛАТУР'!D:G,4,0)</f>
        <v>3705.3333333333335</v>
      </c>
      <c r="S2715" s="12" t="str">
        <f>VLOOKUP(A:A,'ИЗ ОСНОВЫ НОМЕНКЛАТУР'!D:H,5,0)</f>
        <v>C</v>
      </c>
      <c r="T2715" s="44">
        <f t="shared" si="507"/>
        <v>0</v>
      </c>
      <c r="U2715" s="44">
        <f t="shared" si="508"/>
        <v>0</v>
      </c>
      <c r="V2715" s="44">
        <f t="shared" si="509"/>
        <v>0</v>
      </c>
      <c r="W2715" s="44">
        <f t="shared" si="510"/>
        <v>0</v>
      </c>
      <c r="X2715" s="44">
        <f t="shared" si="511"/>
        <v>0</v>
      </c>
      <c r="Y2715" s="44">
        <f t="shared" si="512"/>
        <v>0</v>
      </c>
      <c r="Z2715" s="44">
        <f t="shared" si="513"/>
        <v>0</v>
      </c>
      <c r="AA2715" s="44">
        <f t="shared" si="514"/>
        <v>11116</v>
      </c>
      <c r="AB2715" s="44">
        <f t="shared" si="515"/>
        <v>0</v>
      </c>
      <c r="AC2715" s="44">
        <f t="shared" si="516"/>
        <v>0</v>
      </c>
      <c r="AD2715" s="44">
        <f t="shared" si="517"/>
        <v>0</v>
      </c>
      <c r="AE2715" s="12">
        <f t="shared" si="518"/>
        <v>11116</v>
      </c>
    </row>
    <row r="2716" spans="1:31" ht="12.6" hidden="1" customHeight="1" x14ac:dyDescent="0.2">
      <c r="A2716" s="26" t="s">
        <v>4785</v>
      </c>
      <c r="B2716" s="19"/>
      <c r="C2716" s="19"/>
      <c r="D2716" s="20"/>
      <c r="E2716" s="21"/>
      <c r="F2716" s="22"/>
      <c r="G2716" s="21"/>
      <c r="H2716" s="22"/>
      <c r="I2716" s="20"/>
      <c r="J2716" s="20"/>
      <c r="K2716" s="20">
        <v>3</v>
      </c>
      <c r="L2716" s="20"/>
      <c r="M2716" s="20"/>
      <c r="N2716" s="20"/>
      <c r="O2716" s="20">
        <v>3</v>
      </c>
      <c r="P2716" s="23" t="str">
        <f>VLOOKUP(A2716,'ИЗ ОСНОВЫ НОМЕНКЛАТУР'!D:E,2,0)</f>
        <v>Аксессуары для шкафов</v>
      </c>
      <c r="Q2716" s="23" t="str">
        <f>VLOOKUP(A2716,'ИЗ ОСНОВЫ НОМЕНКЛАТУР'!D:F,3,0)</f>
        <v>Шкаф/шкаф-купе наполнение (бренд Aristo)</v>
      </c>
      <c r="R2716" s="40">
        <f>VLOOKUP(A:A,'ИЗ ОСНОВЫ НОМЕНКЛАТУР'!D:G,4,0)</f>
        <v>4076</v>
      </c>
      <c r="S2716" s="12" t="str">
        <f>VLOOKUP(A:A,'ИЗ ОСНОВЫ НОМЕНКЛАТУР'!D:H,5,0)</f>
        <v>C</v>
      </c>
      <c r="T2716" s="44">
        <f t="shared" si="507"/>
        <v>0</v>
      </c>
      <c r="U2716" s="44">
        <f t="shared" si="508"/>
        <v>0</v>
      </c>
      <c r="V2716" s="44">
        <f t="shared" si="509"/>
        <v>0</v>
      </c>
      <c r="W2716" s="44">
        <f t="shared" si="510"/>
        <v>0</v>
      </c>
      <c r="X2716" s="44">
        <f t="shared" si="511"/>
        <v>0</v>
      </c>
      <c r="Y2716" s="44">
        <f t="shared" si="512"/>
        <v>0</v>
      </c>
      <c r="Z2716" s="44">
        <f t="shared" si="513"/>
        <v>0</v>
      </c>
      <c r="AA2716" s="44">
        <f t="shared" si="514"/>
        <v>12228</v>
      </c>
      <c r="AB2716" s="44">
        <f t="shared" si="515"/>
        <v>0</v>
      </c>
      <c r="AC2716" s="44">
        <f t="shared" si="516"/>
        <v>0</v>
      </c>
      <c r="AD2716" s="44">
        <f t="shared" si="517"/>
        <v>0</v>
      </c>
      <c r="AE2716" s="12">
        <f t="shared" si="518"/>
        <v>12228</v>
      </c>
    </row>
    <row r="2717" spans="1:31" ht="12.6" hidden="1" customHeight="1" x14ac:dyDescent="0.2">
      <c r="A2717" s="26" t="s">
        <v>3767</v>
      </c>
      <c r="B2717" s="19"/>
      <c r="C2717" s="19"/>
      <c r="D2717" s="20"/>
      <c r="E2717" s="21"/>
      <c r="F2717" s="22"/>
      <c r="G2717" s="21"/>
      <c r="H2717" s="22"/>
      <c r="I2717" s="20"/>
      <c r="J2717" s="20"/>
      <c r="K2717" s="20">
        <v>2</v>
      </c>
      <c r="L2717" s="20"/>
      <c r="M2717" s="20"/>
      <c r="N2717" s="20"/>
      <c r="O2717" s="20">
        <v>2</v>
      </c>
      <c r="P2717" s="23" t="str">
        <f>VLOOKUP(A2717,'ИЗ ОСНОВЫ НОМЕНКЛАТУР'!D:E,2,0)</f>
        <v>Аксессуары для шкафов</v>
      </c>
      <c r="Q2717" s="23" t="str">
        <f>VLOOKUP(A2717,'ИЗ ОСНОВЫ НОМЕНКЛАТУР'!D:F,3,0)</f>
        <v>Шкаф/шкаф-купе наполнение (бренд Aristo)</v>
      </c>
      <c r="R2717" s="40">
        <f>VLOOKUP(A:A,'ИЗ ОСНОВЫ НОМЕНКЛАТУР'!D:G,4,0)</f>
        <v>6397.91</v>
      </c>
      <c r="S2717" s="12" t="str">
        <f>VLOOKUP(A:A,'ИЗ ОСНОВЫ НОМЕНКЛАТУР'!D:H,5,0)</f>
        <v>C</v>
      </c>
      <c r="T2717" s="44">
        <f t="shared" si="507"/>
        <v>0</v>
      </c>
      <c r="U2717" s="44">
        <f t="shared" si="508"/>
        <v>0</v>
      </c>
      <c r="V2717" s="44">
        <f t="shared" si="509"/>
        <v>0</v>
      </c>
      <c r="W2717" s="44">
        <f t="shared" si="510"/>
        <v>0</v>
      </c>
      <c r="X2717" s="44">
        <f t="shared" si="511"/>
        <v>0</v>
      </c>
      <c r="Y2717" s="44">
        <f t="shared" si="512"/>
        <v>0</v>
      </c>
      <c r="Z2717" s="44">
        <f t="shared" si="513"/>
        <v>0</v>
      </c>
      <c r="AA2717" s="44">
        <f t="shared" si="514"/>
        <v>12795.82</v>
      </c>
      <c r="AB2717" s="44">
        <f t="shared" si="515"/>
        <v>0</v>
      </c>
      <c r="AC2717" s="44">
        <f t="shared" si="516"/>
        <v>0</v>
      </c>
      <c r="AD2717" s="44">
        <f t="shared" si="517"/>
        <v>0</v>
      </c>
      <c r="AE2717" s="12">
        <f t="shared" si="518"/>
        <v>12795.82</v>
      </c>
    </row>
    <row r="2718" spans="1:31" ht="12.6" hidden="1" customHeight="1" x14ac:dyDescent="0.2">
      <c r="A2718" s="26" t="s">
        <v>4786</v>
      </c>
      <c r="B2718" s="19"/>
      <c r="C2718" s="19"/>
      <c r="D2718" s="20"/>
      <c r="E2718" s="21"/>
      <c r="F2718" s="22"/>
      <c r="G2718" s="21"/>
      <c r="H2718" s="22"/>
      <c r="I2718" s="20"/>
      <c r="J2718" s="20"/>
      <c r="K2718" s="20">
        <v>3</v>
      </c>
      <c r="L2718" s="20"/>
      <c r="M2718" s="20"/>
      <c r="N2718" s="20"/>
      <c r="O2718" s="20">
        <v>3</v>
      </c>
      <c r="P2718" s="23" t="str">
        <f>VLOOKUP(A2718,'ИЗ ОСНОВЫ НОМЕНКЛАТУР'!D:E,2,0)</f>
        <v>Аксессуары для шкафов</v>
      </c>
      <c r="Q2718" s="23" t="str">
        <f>VLOOKUP(A2718,'ИЗ ОСНОВЫ НОМЕНКЛАТУР'!D:F,3,0)</f>
        <v>Шкаф/шкаф-купе наполнение (бренд Aristo)</v>
      </c>
      <c r="R2718" s="40">
        <f>VLOOKUP(A:A,'ИЗ ОСНОВЫ НОМЕНКЛАТУР'!D:G,4,0)</f>
        <v>6398</v>
      </c>
      <c r="S2718" s="12" t="str">
        <f>VLOOKUP(A:A,'ИЗ ОСНОВЫ НОМЕНКЛАТУР'!D:H,5,0)</f>
        <v>C</v>
      </c>
      <c r="T2718" s="44">
        <f t="shared" si="507"/>
        <v>0</v>
      </c>
      <c r="U2718" s="44">
        <f t="shared" si="508"/>
        <v>0</v>
      </c>
      <c r="V2718" s="44">
        <f t="shared" si="509"/>
        <v>0</v>
      </c>
      <c r="W2718" s="44">
        <f t="shared" si="510"/>
        <v>0</v>
      </c>
      <c r="X2718" s="44">
        <f t="shared" si="511"/>
        <v>0</v>
      </c>
      <c r="Y2718" s="44">
        <f t="shared" si="512"/>
        <v>0</v>
      </c>
      <c r="Z2718" s="44">
        <f t="shared" si="513"/>
        <v>0</v>
      </c>
      <c r="AA2718" s="44">
        <f t="shared" si="514"/>
        <v>19194</v>
      </c>
      <c r="AB2718" s="44">
        <f t="shared" si="515"/>
        <v>0</v>
      </c>
      <c r="AC2718" s="44">
        <f t="shared" si="516"/>
        <v>0</v>
      </c>
      <c r="AD2718" s="44">
        <f t="shared" si="517"/>
        <v>0</v>
      </c>
      <c r="AE2718" s="12">
        <f t="shared" si="518"/>
        <v>19194</v>
      </c>
    </row>
    <row r="2719" spans="1:31" ht="12.6" hidden="1" customHeight="1" x14ac:dyDescent="0.2">
      <c r="A2719" s="26" t="s">
        <v>4787</v>
      </c>
      <c r="B2719" s="19"/>
      <c r="C2719" s="19"/>
      <c r="D2719" s="20"/>
      <c r="E2719" s="21"/>
      <c r="F2719" s="22"/>
      <c r="G2719" s="21"/>
      <c r="H2719" s="22"/>
      <c r="I2719" s="20"/>
      <c r="J2719" s="20"/>
      <c r="K2719" s="20">
        <v>33</v>
      </c>
      <c r="L2719" s="20"/>
      <c r="M2719" s="20"/>
      <c r="N2719" s="20"/>
      <c r="O2719" s="20">
        <v>33</v>
      </c>
      <c r="P2719" s="23" t="str">
        <f>VLOOKUP(A2719,'ИЗ ОСНОВЫ НОМЕНКЛАТУР'!D:E,2,0)</f>
        <v>Аксессуары для шкафов</v>
      </c>
      <c r="Q2719" s="23" t="str">
        <f>VLOOKUP(A2719,'ИЗ ОСНОВЫ НОМЕНКЛАТУР'!D:F,3,0)</f>
        <v>Шкаф/шкаф-купе наполнение (бренд Aristo)</v>
      </c>
      <c r="R2719" s="40">
        <f>VLOOKUP(A:A,'ИЗ ОСНОВЫ НОМЕНКЛАТУР'!D:G,4,0)</f>
        <v>7037.68</v>
      </c>
      <c r="S2719" s="12" t="str">
        <f>VLOOKUP(A:A,'ИЗ ОСНОВЫ НОМЕНКЛАТУР'!D:H,5,0)</f>
        <v>C</v>
      </c>
      <c r="T2719" s="44">
        <f t="shared" si="507"/>
        <v>0</v>
      </c>
      <c r="U2719" s="44">
        <f t="shared" si="508"/>
        <v>0</v>
      </c>
      <c r="V2719" s="44">
        <f t="shared" si="509"/>
        <v>0</v>
      </c>
      <c r="W2719" s="44">
        <f t="shared" si="510"/>
        <v>0</v>
      </c>
      <c r="X2719" s="44">
        <f t="shared" si="511"/>
        <v>0</v>
      </c>
      <c r="Y2719" s="44">
        <f t="shared" si="512"/>
        <v>0</v>
      </c>
      <c r="Z2719" s="44">
        <f t="shared" si="513"/>
        <v>0</v>
      </c>
      <c r="AA2719" s="44">
        <f t="shared" si="514"/>
        <v>232243.44</v>
      </c>
      <c r="AB2719" s="44">
        <f t="shared" si="515"/>
        <v>0</v>
      </c>
      <c r="AC2719" s="44">
        <f t="shared" si="516"/>
        <v>0</v>
      </c>
      <c r="AD2719" s="44">
        <f t="shared" si="517"/>
        <v>0</v>
      </c>
      <c r="AE2719" s="12">
        <f t="shared" si="518"/>
        <v>232243.44</v>
      </c>
    </row>
    <row r="2720" spans="1:31" ht="12.6" hidden="1" customHeight="1" x14ac:dyDescent="0.2">
      <c r="A2720" s="26" t="s">
        <v>1795</v>
      </c>
      <c r="B2720" s="19"/>
      <c r="C2720" s="19"/>
      <c r="D2720" s="20"/>
      <c r="E2720" s="21"/>
      <c r="F2720" s="22"/>
      <c r="G2720" s="21"/>
      <c r="H2720" s="22"/>
      <c r="I2720" s="20"/>
      <c r="J2720" s="20">
        <v>40</v>
      </c>
      <c r="K2720" s="20">
        <v>20000</v>
      </c>
      <c r="L2720" s="20">
        <v>940</v>
      </c>
      <c r="M2720" s="20">
        <v>2000</v>
      </c>
      <c r="N2720" s="20">
        <v>4058</v>
      </c>
      <c r="O2720" s="20">
        <v>27038</v>
      </c>
      <c r="P2720" s="23" t="str">
        <f>VLOOKUP(A2720,'ИЗ ОСНОВЫ НОМЕНКЛАТУР'!D:E,2,0)</f>
        <v>Крепежные системы</v>
      </c>
      <c r="Q2720" s="23" t="str">
        <f>VLOOKUP(A2720,'ИЗ ОСНОВЫ НОМЕНКЛАТУР'!D:F,3,0)</f>
        <v>Стеклодержатели</v>
      </c>
      <c r="R2720" s="40">
        <f>VLOOKUP(A:A,'ИЗ ОСНОВЫ НОМЕНКЛАТУР'!D:G,4,0)</f>
        <v>23.851755368814192</v>
      </c>
      <c r="S2720" s="12" t="str">
        <f>VLOOKUP(A:A,'ИЗ ОСНОВЫ НОМЕНКЛАТУР'!D:H,5,0)</f>
        <v>C</v>
      </c>
      <c r="T2720" s="44">
        <f t="shared" si="507"/>
        <v>0</v>
      </c>
      <c r="U2720" s="44">
        <f t="shared" si="508"/>
        <v>0</v>
      </c>
      <c r="V2720" s="44">
        <f t="shared" si="509"/>
        <v>0</v>
      </c>
      <c r="W2720" s="44">
        <f t="shared" si="510"/>
        <v>0</v>
      </c>
      <c r="X2720" s="44">
        <f t="shared" si="511"/>
        <v>0</v>
      </c>
      <c r="Y2720" s="44">
        <f t="shared" si="512"/>
        <v>0</v>
      </c>
      <c r="Z2720" s="44">
        <f t="shared" si="513"/>
        <v>954.07021475256772</v>
      </c>
      <c r="AA2720" s="44">
        <f t="shared" si="514"/>
        <v>477035.10737628385</v>
      </c>
      <c r="AB2720" s="44">
        <f t="shared" si="515"/>
        <v>22420.650046685339</v>
      </c>
      <c r="AC2720" s="44">
        <f t="shared" si="516"/>
        <v>47703.510737628385</v>
      </c>
      <c r="AD2720" s="44">
        <f t="shared" si="517"/>
        <v>96790.423286647987</v>
      </c>
      <c r="AE2720" s="12">
        <f t="shared" si="518"/>
        <v>644903.76166199823</v>
      </c>
    </row>
    <row r="2721" spans="1:31" ht="12.6" hidden="1" customHeight="1" x14ac:dyDescent="0.2">
      <c r="A2721" s="26" t="s">
        <v>4788</v>
      </c>
      <c r="B2721" s="19"/>
      <c r="C2721" s="19"/>
      <c r="D2721" s="20"/>
      <c r="E2721" s="21"/>
      <c r="F2721" s="22"/>
      <c r="G2721" s="21"/>
      <c r="H2721" s="22"/>
      <c r="I2721" s="20"/>
      <c r="J2721" s="20"/>
      <c r="K2721" s="20"/>
      <c r="L2721" s="20"/>
      <c r="M2721" s="20"/>
      <c r="N2721" s="20">
        <v>53</v>
      </c>
      <c r="O2721" s="20">
        <v>53</v>
      </c>
      <c r="P2721" s="23" t="str">
        <f>VLOOKUP(A2721,'ИЗ ОСНОВЫ НОМЕНКЛАТУР'!D:E,2,0)</f>
        <v>Крепежные системы</v>
      </c>
      <c r="Q2721" s="23" t="str">
        <f>VLOOKUP(A2721,'ИЗ ОСНОВЫ НОМЕНКЛАТУР'!D:F,3,0)</f>
        <v>Держатели посудосушек и корзин</v>
      </c>
      <c r="R2721" s="40">
        <f>VLOOKUP(A:A,'ИЗ ОСНОВЫ НОМЕНКЛАТУР'!D:G,4,0)</f>
        <v>110</v>
      </c>
      <c r="S2721" s="12" t="str">
        <f>VLOOKUP(A:A,'ИЗ ОСНОВЫ НОМЕНКЛАТУР'!D:H,5,0)</f>
        <v>C</v>
      </c>
      <c r="T2721" s="44">
        <f t="shared" si="507"/>
        <v>0</v>
      </c>
      <c r="U2721" s="44">
        <f t="shared" si="508"/>
        <v>0</v>
      </c>
      <c r="V2721" s="44">
        <f t="shared" si="509"/>
        <v>0</v>
      </c>
      <c r="W2721" s="44">
        <f t="shared" si="510"/>
        <v>0</v>
      </c>
      <c r="X2721" s="44">
        <f t="shared" si="511"/>
        <v>0</v>
      </c>
      <c r="Y2721" s="44">
        <f t="shared" si="512"/>
        <v>0</v>
      </c>
      <c r="Z2721" s="44">
        <f t="shared" si="513"/>
        <v>0</v>
      </c>
      <c r="AA2721" s="44">
        <f t="shared" si="514"/>
        <v>0</v>
      </c>
      <c r="AB2721" s="44">
        <f t="shared" si="515"/>
        <v>0</v>
      </c>
      <c r="AC2721" s="44">
        <f t="shared" si="516"/>
        <v>0</v>
      </c>
      <c r="AD2721" s="44">
        <f t="shared" si="517"/>
        <v>5830</v>
      </c>
      <c r="AE2721" s="12">
        <f t="shared" si="518"/>
        <v>5830</v>
      </c>
    </row>
    <row r="2722" spans="1:31" ht="12.6" hidden="1" customHeight="1" x14ac:dyDescent="0.2">
      <c r="A2722" s="26" t="s">
        <v>1780</v>
      </c>
      <c r="B2722" s="19"/>
      <c r="C2722" s="19"/>
      <c r="D2722" s="20"/>
      <c r="E2722" s="21"/>
      <c r="F2722" s="22"/>
      <c r="G2722" s="21"/>
      <c r="H2722" s="22"/>
      <c r="I2722" s="20"/>
      <c r="J2722" s="20">
        <v>21621</v>
      </c>
      <c r="K2722" s="20">
        <v>11760</v>
      </c>
      <c r="L2722" s="20">
        <v>51</v>
      </c>
      <c r="M2722" s="20">
        <v>1580</v>
      </c>
      <c r="N2722" s="20"/>
      <c r="O2722" s="20">
        <v>35012</v>
      </c>
      <c r="P2722" s="23" t="str">
        <f>VLOOKUP(A2722,'ИЗ ОСНОВЫ НОМЕНКЛАТУР'!D:E,2,0)</f>
        <v>Крепежные системы</v>
      </c>
      <c r="Q2722" s="23" t="str">
        <f>VLOOKUP(A2722,'ИЗ ОСНОВЫ НОМЕНКЛАТУР'!D:F,3,0)</f>
        <v>Держатели посудосушек и корзин</v>
      </c>
      <c r="R2722" s="40">
        <f>VLOOKUP(A:A,'ИЗ ОСНОВЫ НОМЕНКЛАТУР'!D:G,4,0)</f>
        <v>11.423194665317334</v>
      </c>
      <c r="S2722" s="12" t="str">
        <f>VLOOKUP(A:A,'ИЗ ОСНОВЫ НОМЕНКЛАТУР'!D:H,5,0)</f>
        <v>B</v>
      </c>
      <c r="T2722" s="44">
        <f t="shared" si="507"/>
        <v>0</v>
      </c>
      <c r="U2722" s="44">
        <f t="shared" si="508"/>
        <v>0</v>
      </c>
      <c r="V2722" s="44">
        <f t="shared" si="509"/>
        <v>0</v>
      </c>
      <c r="W2722" s="44">
        <f t="shared" si="510"/>
        <v>0</v>
      </c>
      <c r="X2722" s="44">
        <f t="shared" si="511"/>
        <v>0</v>
      </c>
      <c r="Y2722" s="44">
        <f t="shared" si="512"/>
        <v>0</v>
      </c>
      <c r="Z2722" s="44">
        <f t="shared" si="513"/>
        <v>246980.89185882607</v>
      </c>
      <c r="AA2722" s="44">
        <f t="shared" si="514"/>
        <v>134336.76926413184</v>
      </c>
      <c r="AB2722" s="44">
        <f t="shared" si="515"/>
        <v>582.58292793118403</v>
      </c>
      <c r="AC2722" s="44">
        <f t="shared" si="516"/>
        <v>18048.647571201389</v>
      </c>
      <c r="AD2722" s="44">
        <f t="shared" si="517"/>
        <v>0</v>
      </c>
      <c r="AE2722" s="12">
        <f t="shared" si="518"/>
        <v>399948.89162209048</v>
      </c>
    </row>
    <row r="2723" spans="1:31" ht="12.6" hidden="1" customHeight="1" x14ac:dyDescent="0.2">
      <c r="A2723" s="26" t="s">
        <v>1738</v>
      </c>
      <c r="B2723" s="19"/>
      <c r="C2723" s="19"/>
      <c r="D2723" s="20">
        <v>5000</v>
      </c>
      <c r="E2723" s="20">
        <v>1722</v>
      </c>
      <c r="F2723" s="20"/>
      <c r="G2723" s="21"/>
      <c r="H2723" s="22"/>
      <c r="I2723" s="20">
        <v>390000</v>
      </c>
      <c r="J2723" s="20">
        <v>78014</v>
      </c>
      <c r="K2723" s="20">
        <v>160000</v>
      </c>
      <c r="L2723" s="20">
        <v>2366</v>
      </c>
      <c r="M2723" s="20">
        <v>105000</v>
      </c>
      <c r="N2723" s="20">
        <v>10838</v>
      </c>
      <c r="O2723" s="20">
        <v>752940</v>
      </c>
      <c r="P2723" s="23" t="str">
        <f>VLOOKUP(A2723,'ИЗ ОСНОВЫ НОМЕНКЛАТУР'!D:E,2,0)</f>
        <v>Крепежные системы</v>
      </c>
      <c r="Q2723" s="23" t="str">
        <f>VLOOKUP(A2723,'ИЗ ОСНОВЫ НОМЕНКЛАТУР'!D:F,3,0)</f>
        <v>Полкодержатели</v>
      </c>
      <c r="R2723" s="40">
        <f>VLOOKUP(A:A,'ИЗ ОСНОВЫ НОМЕНКЛАТУР'!D:G,4,0)</f>
        <v>1.6680582628056724</v>
      </c>
      <c r="S2723" s="12" t="str">
        <f>VLOOKUP(A:A,'ИЗ ОСНОВЫ НОМЕНКЛАТУР'!D:H,5,0)</f>
        <v>A</v>
      </c>
      <c r="T2723" s="44">
        <f t="shared" si="507"/>
        <v>8340.2913140283617</v>
      </c>
      <c r="U2723" s="44">
        <f t="shared" si="508"/>
        <v>2872.3963285513678</v>
      </c>
      <c r="V2723" s="44">
        <f t="shared" si="509"/>
        <v>0</v>
      </c>
      <c r="W2723" s="44">
        <f t="shared" si="510"/>
        <v>0</v>
      </c>
      <c r="X2723" s="44">
        <f t="shared" si="511"/>
        <v>0</v>
      </c>
      <c r="Y2723" s="44">
        <f t="shared" si="512"/>
        <v>650542.72249421221</v>
      </c>
      <c r="Z2723" s="44">
        <f t="shared" si="513"/>
        <v>130131.89731452173</v>
      </c>
      <c r="AA2723" s="44">
        <f t="shared" si="514"/>
        <v>266889.32204890758</v>
      </c>
      <c r="AB2723" s="44">
        <f t="shared" si="515"/>
        <v>3946.6258497982208</v>
      </c>
      <c r="AC2723" s="44">
        <f t="shared" si="516"/>
        <v>175146.11759459559</v>
      </c>
      <c r="AD2723" s="44">
        <f t="shared" si="517"/>
        <v>18078.415452287878</v>
      </c>
      <c r="AE2723" s="12">
        <f t="shared" si="518"/>
        <v>1255947.7883969028</v>
      </c>
    </row>
    <row r="2724" spans="1:31" ht="12.6" hidden="1" customHeight="1" x14ac:dyDescent="0.2">
      <c r="A2724" s="26" t="s">
        <v>1743</v>
      </c>
      <c r="B2724" s="19"/>
      <c r="C2724" s="19"/>
      <c r="D2724" s="20"/>
      <c r="E2724" s="21"/>
      <c r="F2724" s="22"/>
      <c r="G2724" s="21"/>
      <c r="H2724" s="22"/>
      <c r="I2724" s="20">
        <v>50000</v>
      </c>
      <c r="J2724" s="20">
        <v>65750</v>
      </c>
      <c r="K2724" s="20">
        <v>38000</v>
      </c>
      <c r="L2724" s="20">
        <v>2000</v>
      </c>
      <c r="M2724" s="20">
        <v>13000</v>
      </c>
      <c r="N2724" s="20">
        <v>15215</v>
      </c>
      <c r="O2724" s="20">
        <v>183965</v>
      </c>
      <c r="P2724" s="23" t="str">
        <f>VLOOKUP(A2724,'ИЗ ОСНОВЫ НОМЕНКЛАТУР'!D:E,2,0)</f>
        <v>Крепежные системы</v>
      </c>
      <c r="Q2724" s="23" t="str">
        <f>VLOOKUP(A2724,'ИЗ ОСНОВЫ НОМЕНКЛАТУР'!D:F,3,0)</f>
        <v>Полкодержатели</v>
      </c>
      <c r="R2724" s="40">
        <f>VLOOKUP(A:A,'ИЗ ОСНОВЫ НОМЕНКЛАТУР'!D:G,4,0)</f>
        <v>2.349311969675894</v>
      </c>
      <c r="S2724" s="12" t="str">
        <f>VLOOKUP(A:A,'ИЗ ОСНОВЫ НОМЕНКЛАТУР'!D:H,5,0)</f>
        <v>B</v>
      </c>
      <c r="T2724" s="44">
        <f t="shared" si="507"/>
        <v>0</v>
      </c>
      <c r="U2724" s="44">
        <f t="shared" si="508"/>
        <v>0</v>
      </c>
      <c r="V2724" s="44">
        <f t="shared" si="509"/>
        <v>0</v>
      </c>
      <c r="W2724" s="44">
        <f t="shared" si="510"/>
        <v>0</v>
      </c>
      <c r="X2724" s="44">
        <f t="shared" si="511"/>
        <v>0</v>
      </c>
      <c r="Y2724" s="44">
        <f t="shared" si="512"/>
        <v>117465.5984837947</v>
      </c>
      <c r="Z2724" s="44">
        <f t="shared" si="513"/>
        <v>154467.26200619002</v>
      </c>
      <c r="AA2724" s="44">
        <f t="shared" si="514"/>
        <v>89273.854847683964</v>
      </c>
      <c r="AB2724" s="44">
        <f t="shared" si="515"/>
        <v>4698.6239393517881</v>
      </c>
      <c r="AC2724" s="44">
        <f t="shared" si="516"/>
        <v>30541.05560578662</v>
      </c>
      <c r="AD2724" s="44">
        <f t="shared" si="517"/>
        <v>35744.781618618726</v>
      </c>
      <c r="AE2724" s="12">
        <f t="shared" si="518"/>
        <v>432191.1765014258</v>
      </c>
    </row>
    <row r="2725" spans="1:31" ht="12.6" hidden="1" customHeight="1" x14ac:dyDescent="0.2">
      <c r="A2725" s="26" t="s">
        <v>1750</v>
      </c>
      <c r="B2725" s="19"/>
      <c r="C2725" s="19"/>
      <c r="D2725" s="20"/>
      <c r="E2725" s="21"/>
      <c r="F2725" s="22"/>
      <c r="G2725" s="21"/>
      <c r="H2725" s="22"/>
      <c r="I2725" s="20">
        <v>75000</v>
      </c>
      <c r="J2725" s="20">
        <v>20000</v>
      </c>
      <c r="K2725" s="20">
        <v>10000</v>
      </c>
      <c r="L2725" s="20">
        <v>100</v>
      </c>
      <c r="M2725" s="20">
        <v>15000</v>
      </c>
      <c r="N2725" s="20">
        <v>8320</v>
      </c>
      <c r="O2725" s="20">
        <v>128420</v>
      </c>
      <c r="P2725" s="23" t="str">
        <f>VLOOKUP(A2725,'ИЗ ОСНОВЫ НОМЕНКЛАТУР'!D:E,2,0)</f>
        <v>Крепежные системы</v>
      </c>
      <c r="Q2725" s="23" t="str">
        <f>VLOOKUP(A2725,'ИЗ ОСНОВЫ НОМЕНКЛАТУР'!D:F,3,0)</f>
        <v>Полкодержатели</v>
      </c>
      <c r="R2725" s="40">
        <f>VLOOKUP(A:A,'ИЗ ОСНОВЫ НОМЕНКЛАТУР'!D:G,4,0)</f>
        <v>1.4948548042490444</v>
      </c>
      <c r="S2725" s="12" t="str">
        <f>VLOOKUP(A:A,'ИЗ ОСНОВЫ НОМЕНКЛАТУР'!D:H,5,0)</f>
        <v>B</v>
      </c>
      <c r="T2725" s="44">
        <f t="shared" si="507"/>
        <v>0</v>
      </c>
      <c r="U2725" s="44">
        <f t="shared" si="508"/>
        <v>0</v>
      </c>
      <c r="V2725" s="44">
        <f t="shared" si="509"/>
        <v>0</v>
      </c>
      <c r="W2725" s="44">
        <f t="shared" si="510"/>
        <v>0</v>
      </c>
      <c r="X2725" s="44">
        <f t="shared" si="511"/>
        <v>0</v>
      </c>
      <c r="Y2725" s="44">
        <f t="shared" si="512"/>
        <v>112114.11031867833</v>
      </c>
      <c r="Z2725" s="44">
        <f t="shared" si="513"/>
        <v>29897.096084980887</v>
      </c>
      <c r="AA2725" s="44">
        <f t="shared" si="514"/>
        <v>14948.548042490444</v>
      </c>
      <c r="AB2725" s="44">
        <f t="shared" si="515"/>
        <v>149.48548042490444</v>
      </c>
      <c r="AC2725" s="44">
        <f t="shared" si="516"/>
        <v>22422.822063735664</v>
      </c>
      <c r="AD2725" s="44">
        <f t="shared" si="517"/>
        <v>12437.191971352049</v>
      </c>
      <c r="AE2725" s="12">
        <f t="shared" si="518"/>
        <v>191969.2539616623</v>
      </c>
    </row>
    <row r="2726" spans="1:31" ht="12.6" hidden="1" customHeight="1" x14ac:dyDescent="0.2">
      <c r="A2726" s="26" t="s">
        <v>1739</v>
      </c>
      <c r="B2726" s="19"/>
      <c r="C2726" s="19"/>
      <c r="D2726" s="20">
        <v>5000</v>
      </c>
      <c r="E2726" s="20">
        <v>5300</v>
      </c>
      <c r="F2726" s="20"/>
      <c r="G2726" s="21"/>
      <c r="H2726" s="22"/>
      <c r="I2726" s="20"/>
      <c r="J2726" s="20">
        <v>43345</v>
      </c>
      <c r="K2726" s="20">
        <v>20000</v>
      </c>
      <c r="L2726" s="20">
        <v>2585</v>
      </c>
      <c r="M2726" s="20">
        <v>25000</v>
      </c>
      <c r="N2726" s="20">
        <v>11375.95</v>
      </c>
      <c r="O2726" s="20">
        <v>112605.95</v>
      </c>
      <c r="P2726" s="23" t="str">
        <f>VLOOKUP(A2726,'ИЗ ОСНОВЫ НОМЕНКЛАТУР'!D:E,2,0)</f>
        <v>Крепежные системы</v>
      </c>
      <c r="Q2726" s="23" t="str">
        <f>VLOOKUP(A2726,'ИЗ ОСНОВЫ НОМЕНКЛАТУР'!D:F,3,0)</f>
        <v>Полкодержатели</v>
      </c>
      <c r="R2726" s="40">
        <f>VLOOKUP(A:A,'ИЗ ОСНОВЫ НОМЕНКЛАТУР'!D:G,4,0)</f>
        <v>3.6683331411132634</v>
      </c>
      <c r="S2726" s="12" t="str">
        <f>VLOOKUP(A:A,'ИЗ ОСНОВЫ НОМЕНКЛАТУР'!D:H,5,0)</f>
        <v>A</v>
      </c>
      <c r="T2726" s="44">
        <f t="shared" si="507"/>
        <v>18341.665705566316</v>
      </c>
      <c r="U2726" s="44">
        <f t="shared" si="508"/>
        <v>19442.165647900296</v>
      </c>
      <c r="V2726" s="44">
        <f t="shared" si="509"/>
        <v>0</v>
      </c>
      <c r="W2726" s="44">
        <f t="shared" si="510"/>
        <v>0</v>
      </c>
      <c r="X2726" s="44">
        <f t="shared" si="511"/>
        <v>0</v>
      </c>
      <c r="Y2726" s="44">
        <f t="shared" si="512"/>
        <v>0</v>
      </c>
      <c r="Z2726" s="44">
        <f t="shared" si="513"/>
        <v>159003.9000015544</v>
      </c>
      <c r="AA2726" s="44">
        <f t="shared" si="514"/>
        <v>73366.662822265265</v>
      </c>
      <c r="AB2726" s="44">
        <f t="shared" si="515"/>
        <v>9482.6411697777858</v>
      </c>
      <c r="AC2726" s="44">
        <f t="shared" si="516"/>
        <v>91708.328527831589</v>
      </c>
      <c r="AD2726" s="44">
        <f t="shared" si="517"/>
        <v>41730.77439664743</v>
      </c>
      <c r="AE2726" s="12">
        <f t="shared" si="518"/>
        <v>413076.13827154308</v>
      </c>
    </row>
    <row r="2727" spans="1:31" ht="12.6" hidden="1" customHeight="1" x14ac:dyDescent="0.2">
      <c r="A2727" s="26" t="s">
        <v>4789</v>
      </c>
      <c r="B2727" s="19"/>
      <c r="C2727" s="19"/>
      <c r="D2727" s="20"/>
      <c r="E2727" s="21"/>
      <c r="F2727" s="22"/>
      <c r="G2727" s="21"/>
      <c r="H2727" s="22"/>
      <c r="I2727" s="20"/>
      <c r="J2727" s="20"/>
      <c r="K2727" s="20">
        <v>10</v>
      </c>
      <c r="L2727" s="20"/>
      <c r="M2727" s="20"/>
      <c r="N2727" s="20"/>
      <c r="O2727" s="20">
        <v>10</v>
      </c>
      <c r="P2727" s="23" t="str">
        <f>VLOOKUP(A2727,'ИЗ ОСНОВЫ НОМЕНКЛАТУР'!D:E,2,0)</f>
        <v>Аксессуары для шкафов</v>
      </c>
      <c r="Q2727" s="23" t="str">
        <f>VLOOKUP(A2727,'ИЗ ОСНОВЫ НОМЕНКЛАТУР'!D:F,3,0)</f>
        <v>Шкаф/шкаф-купе наполнение (бренд Aristo)</v>
      </c>
      <c r="R2727" s="40">
        <f>VLOOKUP(A:A,'ИЗ ОСНОВЫ НОМЕНКЛАТУР'!D:G,4,0)</f>
        <v>6398</v>
      </c>
      <c r="S2727" s="12" t="str">
        <f>VLOOKUP(A:A,'ИЗ ОСНОВЫ НОМЕНКЛАТУР'!D:H,5,0)</f>
        <v>C</v>
      </c>
      <c r="T2727" s="44">
        <f t="shared" si="507"/>
        <v>0</v>
      </c>
      <c r="U2727" s="44">
        <f t="shared" si="508"/>
        <v>0</v>
      </c>
      <c r="V2727" s="44">
        <f t="shared" si="509"/>
        <v>0</v>
      </c>
      <c r="W2727" s="44">
        <f t="shared" si="510"/>
        <v>0</v>
      </c>
      <c r="X2727" s="44">
        <f t="shared" si="511"/>
        <v>0</v>
      </c>
      <c r="Y2727" s="44">
        <f t="shared" si="512"/>
        <v>0</v>
      </c>
      <c r="Z2727" s="44">
        <f t="shared" si="513"/>
        <v>0</v>
      </c>
      <c r="AA2727" s="44">
        <f t="shared" si="514"/>
        <v>63980</v>
      </c>
      <c r="AB2727" s="44">
        <f t="shared" si="515"/>
        <v>0</v>
      </c>
      <c r="AC2727" s="44">
        <f t="shared" si="516"/>
        <v>0</v>
      </c>
      <c r="AD2727" s="44">
        <f t="shared" si="517"/>
        <v>0</v>
      </c>
      <c r="AE2727" s="12">
        <f t="shared" si="518"/>
        <v>63980</v>
      </c>
    </row>
    <row r="2728" spans="1:31" ht="12.6" hidden="1" customHeight="1" x14ac:dyDescent="0.2">
      <c r="A2728" s="26" t="s">
        <v>3706</v>
      </c>
      <c r="B2728" s="19"/>
      <c r="C2728" s="19"/>
      <c r="D2728" s="20"/>
      <c r="E2728" s="21"/>
      <c r="F2728" s="22"/>
      <c r="G2728" s="21"/>
      <c r="H2728" s="22"/>
      <c r="I2728" s="20"/>
      <c r="J2728" s="20"/>
      <c r="K2728" s="20">
        <v>7</v>
      </c>
      <c r="L2728" s="20"/>
      <c r="M2728" s="20"/>
      <c r="N2728" s="20"/>
      <c r="O2728" s="20">
        <v>7</v>
      </c>
      <c r="P2728" s="23" t="str">
        <f>VLOOKUP(A2728,'ИЗ ОСНОВЫ НОМЕНКЛАТУР'!D:E,2,0)</f>
        <v>Аксессуары для шкафов</v>
      </c>
      <c r="Q2728" s="23" t="str">
        <f>VLOOKUP(A2728,'ИЗ ОСНОВЫ НОМЕНКЛАТУР'!D:F,3,0)</f>
        <v>Шкаф/шкаф-купе наполнение (бренд Aristo)</v>
      </c>
      <c r="R2728" s="40">
        <f>VLOOKUP(A:A,'ИЗ ОСНОВЫ НОМЕНКЛАТУР'!D:G,4,0)</f>
        <v>6909.56</v>
      </c>
      <c r="S2728" s="12" t="str">
        <f>VLOOKUP(A:A,'ИЗ ОСНОВЫ НОМЕНКЛАТУР'!D:H,5,0)</f>
        <v>C</v>
      </c>
      <c r="T2728" s="44">
        <f t="shared" si="507"/>
        <v>0</v>
      </c>
      <c r="U2728" s="44">
        <f t="shared" si="508"/>
        <v>0</v>
      </c>
      <c r="V2728" s="44">
        <f t="shared" si="509"/>
        <v>0</v>
      </c>
      <c r="W2728" s="44">
        <f t="shared" si="510"/>
        <v>0</v>
      </c>
      <c r="X2728" s="44">
        <f t="shared" si="511"/>
        <v>0</v>
      </c>
      <c r="Y2728" s="44">
        <f t="shared" si="512"/>
        <v>0</v>
      </c>
      <c r="Z2728" s="44">
        <f t="shared" si="513"/>
        <v>0</v>
      </c>
      <c r="AA2728" s="44">
        <f t="shared" si="514"/>
        <v>48366.920000000006</v>
      </c>
      <c r="AB2728" s="44">
        <f t="shared" si="515"/>
        <v>0</v>
      </c>
      <c r="AC2728" s="44">
        <f t="shared" si="516"/>
        <v>0</v>
      </c>
      <c r="AD2728" s="44">
        <f t="shared" si="517"/>
        <v>0</v>
      </c>
      <c r="AE2728" s="12">
        <f t="shared" si="518"/>
        <v>48366.920000000006</v>
      </c>
    </row>
    <row r="2729" spans="1:31" ht="12.6" hidden="1" customHeight="1" x14ac:dyDescent="0.2">
      <c r="A2729" s="26" t="s">
        <v>3532</v>
      </c>
      <c r="B2729" s="19"/>
      <c r="C2729" s="19"/>
      <c r="D2729" s="20"/>
      <c r="E2729" s="21"/>
      <c r="F2729" s="22"/>
      <c r="G2729" s="21"/>
      <c r="H2729" s="22"/>
      <c r="I2729" s="20"/>
      <c r="J2729" s="20"/>
      <c r="K2729" s="20"/>
      <c r="L2729" s="20">
        <v>23</v>
      </c>
      <c r="M2729" s="20"/>
      <c r="N2729" s="20"/>
      <c r="O2729" s="20">
        <v>23</v>
      </c>
      <c r="P2729" s="23" t="str">
        <f>VLOOKUP(A2729,'ИЗ ОСНОВЫ НОМЕНКЛАТУР'!D:E,2,0)</f>
        <v>Инструменты и расходные материалы</v>
      </c>
      <c r="Q2729" s="23" t="str">
        <f>VLOOKUP(A2729,'ИЗ ОСНОВЫ НОМЕНКЛАТУР'!D:F,3,0)</f>
        <v>Насадки, сверла</v>
      </c>
      <c r="R2729" s="40">
        <f>VLOOKUP(A:A,'ИЗ ОСНОВЫ НОМЕНКЛАТУР'!D:G,4,0)</f>
        <v>559.06666666666672</v>
      </c>
      <c r="S2729" s="12" t="str">
        <f>VLOOKUP(A:A,'ИЗ ОСНОВЫ НОМЕНКЛАТУР'!D:H,5,0)</f>
        <v>C</v>
      </c>
      <c r="T2729" s="44">
        <f t="shared" si="507"/>
        <v>0</v>
      </c>
      <c r="U2729" s="44">
        <f t="shared" si="508"/>
        <v>0</v>
      </c>
      <c r="V2729" s="44">
        <f t="shared" si="509"/>
        <v>0</v>
      </c>
      <c r="W2729" s="44">
        <f t="shared" si="510"/>
        <v>0</v>
      </c>
      <c r="X2729" s="44">
        <f t="shared" si="511"/>
        <v>0</v>
      </c>
      <c r="Y2729" s="44">
        <f t="shared" si="512"/>
        <v>0</v>
      </c>
      <c r="Z2729" s="44">
        <f t="shared" si="513"/>
        <v>0</v>
      </c>
      <c r="AA2729" s="44">
        <f t="shared" si="514"/>
        <v>0</v>
      </c>
      <c r="AB2729" s="44">
        <f t="shared" si="515"/>
        <v>12858.533333333335</v>
      </c>
      <c r="AC2729" s="44">
        <f t="shared" si="516"/>
        <v>0</v>
      </c>
      <c r="AD2729" s="44">
        <f t="shared" si="517"/>
        <v>0</v>
      </c>
      <c r="AE2729" s="12">
        <f t="shared" si="518"/>
        <v>12858.533333333335</v>
      </c>
    </row>
    <row r="2730" spans="1:31" ht="12.6" hidden="1" customHeight="1" x14ac:dyDescent="0.2">
      <c r="A2730" s="26" t="s">
        <v>3526</v>
      </c>
      <c r="B2730" s="19"/>
      <c r="C2730" s="19"/>
      <c r="D2730" s="20"/>
      <c r="E2730" s="21"/>
      <c r="F2730" s="22"/>
      <c r="G2730" s="21"/>
      <c r="H2730" s="22"/>
      <c r="I2730" s="20"/>
      <c r="J2730" s="20">
        <v>7</v>
      </c>
      <c r="K2730" s="20"/>
      <c r="L2730" s="20">
        <v>5</v>
      </c>
      <c r="M2730" s="20"/>
      <c r="N2730" s="20">
        <v>13</v>
      </c>
      <c r="O2730" s="20">
        <v>25</v>
      </c>
      <c r="P2730" s="23" t="str">
        <f>VLOOKUP(A2730,'ИЗ ОСНОВЫ НОМЕНКЛАТУР'!D:E,2,0)</f>
        <v>Инструменты и расходные материалы</v>
      </c>
      <c r="Q2730" s="23" t="str">
        <f>VLOOKUP(A2730,'ИЗ ОСНОВЫ НОМЕНКЛАТУР'!D:F,3,0)</f>
        <v>Насадки, сверла</v>
      </c>
      <c r="R2730" s="40">
        <f>VLOOKUP(A:A,'ИЗ ОСНОВЫ НОМЕНКЛАТУР'!D:G,4,0)</f>
        <v>848.02760000000001</v>
      </c>
      <c r="S2730" s="12" t="str">
        <f>VLOOKUP(A:A,'ИЗ ОСНОВЫ НОМЕНКЛАТУР'!D:H,5,0)</f>
        <v>C</v>
      </c>
      <c r="T2730" s="44">
        <f t="shared" si="507"/>
        <v>0</v>
      </c>
      <c r="U2730" s="44">
        <f t="shared" si="508"/>
        <v>0</v>
      </c>
      <c r="V2730" s="44">
        <f t="shared" si="509"/>
        <v>0</v>
      </c>
      <c r="W2730" s="44">
        <f t="shared" si="510"/>
        <v>0</v>
      </c>
      <c r="X2730" s="44">
        <f t="shared" si="511"/>
        <v>0</v>
      </c>
      <c r="Y2730" s="44">
        <f t="shared" si="512"/>
        <v>0</v>
      </c>
      <c r="Z2730" s="44">
        <f t="shared" si="513"/>
        <v>5936.1931999999997</v>
      </c>
      <c r="AA2730" s="44">
        <f t="shared" si="514"/>
        <v>0</v>
      </c>
      <c r="AB2730" s="44">
        <f t="shared" si="515"/>
        <v>4240.1379999999999</v>
      </c>
      <c r="AC2730" s="44">
        <f t="shared" si="516"/>
        <v>0</v>
      </c>
      <c r="AD2730" s="44">
        <f t="shared" si="517"/>
        <v>11024.3588</v>
      </c>
      <c r="AE2730" s="12">
        <f t="shared" si="518"/>
        <v>21200.690000000002</v>
      </c>
    </row>
    <row r="2731" spans="1:31" ht="12.6" hidden="1" customHeight="1" x14ac:dyDescent="0.2">
      <c r="A2731" s="26" t="s">
        <v>3537</v>
      </c>
      <c r="B2731" s="19"/>
      <c r="C2731" s="19"/>
      <c r="D2731" s="20"/>
      <c r="E2731" s="21"/>
      <c r="F2731" s="22"/>
      <c r="G2731" s="21"/>
      <c r="H2731" s="22"/>
      <c r="I2731" s="20"/>
      <c r="J2731" s="20"/>
      <c r="K2731" s="20"/>
      <c r="L2731" s="20">
        <v>9</v>
      </c>
      <c r="M2731" s="20"/>
      <c r="N2731" s="20"/>
      <c r="O2731" s="20">
        <v>9</v>
      </c>
      <c r="P2731" s="23" t="str">
        <f>VLOOKUP(A2731,'ИЗ ОСНОВЫ НОМЕНКЛАТУР'!D:E,2,0)</f>
        <v>Инструменты и расходные материалы</v>
      </c>
      <c r="Q2731" s="23" t="str">
        <f>VLOOKUP(A2731,'ИЗ ОСНОВЫ НОМЕНКЛАТУР'!D:F,3,0)</f>
        <v>Насадки, сверла</v>
      </c>
      <c r="R2731" s="40">
        <f>VLOOKUP(A:A,'ИЗ ОСНОВЫ НОМЕНКЛАТУР'!D:G,4,0)</f>
        <v>894.80000000000007</v>
      </c>
      <c r="S2731" s="12" t="str">
        <f>VLOOKUP(A:A,'ИЗ ОСНОВЫ НОМЕНКЛАТУР'!D:H,5,0)</f>
        <v>C</v>
      </c>
      <c r="T2731" s="44">
        <f t="shared" si="507"/>
        <v>0</v>
      </c>
      <c r="U2731" s="44">
        <f t="shared" si="508"/>
        <v>0</v>
      </c>
      <c r="V2731" s="44">
        <f t="shared" si="509"/>
        <v>0</v>
      </c>
      <c r="W2731" s="44">
        <f t="shared" si="510"/>
        <v>0</v>
      </c>
      <c r="X2731" s="44">
        <f t="shared" si="511"/>
        <v>0</v>
      </c>
      <c r="Y2731" s="44">
        <f t="shared" si="512"/>
        <v>0</v>
      </c>
      <c r="Z2731" s="44">
        <f t="shared" si="513"/>
        <v>0</v>
      </c>
      <c r="AA2731" s="44">
        <f t="shared" si="514"/>
        <v>0</v>
      </c>
      <c r="AB2731" s="44">
        <f t="shared" si="515"/>
        <v>8053.2000000000007</v>
      </c>
      <c r="AC2731" s="44">
        <f t="shared" si="516"/>
        <v>0</v>
      </c>
      <c r="AD2731" s="44">
        <f t="shared" si="517"/>
        <v>0</v>
      </c>
      <c r="AE2731" s="12">
        <f t="shared" si="518"/>
        <v>8053.2000000000007</v>
      </c>
    </row>
    <row r="2732" spans="1:31" ht="12.6" hidden="1" customHeight="1" x14ac:dyDescent="0.2">
      <c r="A2732" s="26" t="s">
        <v>4790</v>
      </c>
      <c r="B2732" s="19"/>
      <c r="C2732" s="19"/>
      <c r="D2732" s="20"/>
      <c r="E2732" s="21"/>
      <c r="F2732" s="22"/>
      <c r="G2732" s="21"/>
      <c r="H2732" s="22"/>
      <c r="I2732" s="20"/>
      <c r="J2732" s="20"/>
      <c r="K2732" s="20"/>
      <c r="L2732" s="20">
        <v>20</v>
      </c>
      <c r="M2732" s="20"/>
      <c r="N2732" s="20"/>
      <c r="O2732" s="20">
        <v>20</v>
      </c>
      <c r="P2732" s="23" t="str">
        <f>VLOOKUP(A2732,'ИЗ ОСНОВЫ НОМЕНКЛАТУР'!D:E,2,0)</f>
        <v>Инструменты и расходные материалы</v>
      </c>
      <c r="Q2732" s="23" t="str">
        <f>VLOOKUP(A2732,'ИЗ ОСНОВЫ НОМЕНКЛАТУР'!D:F,3,0)</f>
        <v>Насадки, сверла</v>
      </c>
      <c r="R2732" s="40">
        <f>VLOOKUP(A:A,'ИЗ ОСНОВЫ НОМЕНКЛАТУР'!D:G,4,0)</f>
        <v>448.3</v>
      </c>
      <c r="S2732" s="12" t="str">
        <f>VLOOKUP(A:A,'ИЗ ОСНОВЫ НОМЕНКЛАТУР'!D:H,5,0)</f>
        <v>C</v>
      </c>
      <c r="T2732" s="44">
        <f t="shared" si="507"/>
        <v>0</v>
      </c>
      <c r="U2732" s="44">
        <f t="shared" si="508"/>
        <v>0</v>
      </c>
      <c r="V2732" s="44">
        <f t="shared" si="509"/>
        <v>0</v>
      </c>
      <c r="W2732" s="44">
        <f t="shared" si="510"/>
        <v>0</v>
      </c>
      <c r="X2732" s="44">
        <f t="shared" si="511"/>
        <v>0</v>
      </c>
      <c r="Y2732" s="44">
        <f t="shared" si="512"/>
        <v>0</v>
      </c>
      <c r="Z2732" s="44">
        <f t="shared" si="513"/>
        <v>0</v>
      </c>
      <c r="AA2732" s="44">
        <f t="shared" si="514"/>
        <v>0</v>
      </c>
      <c r="AB2732" s="44">
        <f t="shared" si="515"/>
        <v>8966</v>
      </c>
      <c r="AC2732" s="44">
        <f t="shared" si="516"/>
        <v>0</v>
      </c>
      <c r="AD2732" s="44">
        <f t="shared" si="517"/>
        <v>0</v>
      </c>
      <c r="AE2732" s="12">
        <f t="shared" si="518"/>
        <v>8966</v>
      </c>
    </row>
    <row r="2733" spans="1:31" ht="12.6" hidden="1" customHeight="1" x14ac:dyDescent="0.2">
      <c r="A2733" s="26" t="s">
        <v>896</v>
      </c>
      <c r="B2733" s="19"/>
      <c r="C2733" s="19"/>
      <c r="D2733" s="20">
        <v>195</v>
      </c>
      <c r="E2733" s="20">
        <v>5</v>
      </c>
      <c r="F2733" s="20"/>
      <c r="G2733" s="21"/>
      <c r="H2733" s="22"/>
      <c r="I2733" s="20"/>
      <c r="J2733" s="20">
        <v>183</v>
      </c>
      <c r="K2733" s="20">
        <v>1680</v>
      </c>
      <c r="L2733" s="20"/>
      <c r="M2733" s="20"/>
      <c r="N2733" s="20">
        <v>12</v>
      </c>
      <c r="O2733" s="20">
        <v>2075</v>
      </c>
      <c r="P2733" s="23" t="str">
        <f>VLOOKUP(A2733,'ИЗ ОСНОВЫ НОМЕНКЛАТУР'!D:E,2,0)</f>
        <v>Аксессуары для кухни</v>
      </c>
      <c r="Q2733" s="23" t="str">
        <f>VLOOKUP(A2733,'ИЗ ОСНОВЫ НОМЕНКЛАТУР'!D:F,3,0)</f>
        <v>Посудосушители сетчатые полимерное покрытие</v>
      </c>
      <c r="R2733" s="40">
        <f>VLOOKUP(A:A,'ИЗ ОСНОВЫ НОМЕНКЛАТУР'!D:G,4,0)</f>
        <v>1613.7757155815359</v>
      </c>
      <c r="S2733" s="12" t="str">
        <f>VLOOKUP(A:A,'ИЗ ОСНОВЫ НОМЕНКЛАТУР'!D:H,5,0)</f>
        <v>A</v>
      </c>
      <c r="T2733" s="44">
        <f t="shared" si="507"/>
        <v>314686.26453839953</v>
      </c>
      <c r="U2733" s="44">
        <f t="shared" si="508"/>
        <v>8068.8785779076798</v>
      </c>
      <c r="V2733" s="44">
        <f t="shared" si="509"/>
        <v>0</v>
      </c>
      <c r="W2733" s="44">
        <f t="shared" si="510"/>
        <v>0</v>
      </c>
      <c r="X2733" s="44">
        <f t="shared" si="511"/>
        <v>0</v>
      </c>
      <c r="Y2733" s="44">
        <f t="shared" si="512"/>
        <v>0</v>
      </c>
      <c r="Z2733" s="44">
        <f t="shared" si="513"/>
        <v>295320.95595142106</v>
      </c>
      <c r="AA2733" s="44">
        <f t="shared" si="514"/>
        <v>2711143.2021769802</v>
      </c>
      <c r="AB2733" s="44">
        <f t="shared" si="515"/>
        <v>0</v>
      </c>
      <c r="AC2733" s="44">
        <f t="shared" si="516"/>
        <v>0</v>
      </c>
      <c r="AD2733" s="44">
        <f t="shared" si="517"/>
        <v>19365.30858697843</v>
      </c>
      <c r="AE2733" s="12">
        <f t="shared" si="518"/>
        <v>3348584.6098316871</v>
      </c>
    </row>
    <row r="2734" spans="1:31" ht="12.6" hidden="1" customHeight="1" x14ac:dyDescent="0.2">
      <c r="A2734" s="26" t="s">
        <v>903</v>
      </c>
      <c r="B2734" s="19"/>
      <c r="C2734" s="19"/>
      <c r="D2734" s="20"/>
      <c r="E2734" s="21"/>
      <c r="F2734" s="22"/>
      <c r="G2734" s="21"/>
      <c r="H2734" s="22"/>
      <c r="I2734" s="20"/>
      <c r="J2734" s="20">
        <v>120</v>
      </c>
      <c r="K2734" s="20"/>
      <c r="L2734" s="20"/>
      <c r="M2734" s="20"/>
      <c r="N2734" s="20"/>
      <c r="O2734" s="20">
        <v>120</v>
      </c>
      <c r="P2734" s="23" t="str">
        <f>VLOOKUP(A2734,'ИЗ ОСНОВЫ НОМЕНКЛАТУР'!D:E,2,0)</f>
        <v>Аксессуары для кухни</v>
      </c>
      <c r="Q2734" s="23" t="str">
        <f>VLOOKUP(A2734,'ИЗ ОСНОВЫ НОМЕНКЛАТУР'!D:F,3,0)</f>
        <v>Посудосушители сетчатые полимерное покрытие</v>
      </c>
      <c r="R2734" s="40">
        <f>VLOOKUP(A:A,'ИЗ ОСНОВЫ НОМЕНКЛАТУР'!D:G,4,0)</f>
        <v>1590.4659729729731</v>
      </c>
      <c r="S2734" s="12" t="str">
        <f>VLOOKUP(A:A,'ИЗ ОСНОВЫ НОМЕНКЛАТУР'!D:H,5,0)</f>
        <v>B</v>
      </c>
      <c r="T2734" s="44">
        <f t="shared" si="507"/>
        <v>0</v>
      </c>
      <c r="U2734" s="44">
        <f t="shared" si="508"/>
        <v>0</v>
      </c>
      <c r="V2734" s="44">
        <f t="shared" si="509"/>
        <v>0</v>
      </c>
      <c r="W2734" s="44">
        <f t="shared" si="510"/>
        <v>0</v>
      </c>
      <c r="X2734" s="44">
        <f t="shared" si="511"/>
        <v>0</v>
      </c>
      <c r="Y2734" s="44">
        <f t="shared" si="512"/>
        <v>0</v>
      </c>
      <c r="Z2734" s="44">
        <f t="shared" si="513"/>
        <v>190855.91675675678</v>
      </c>
      <c r="AA2734" s="44">
        <f t="shared" si="514"/>
        <v>0</v>
      </c>
      <c r="AB2734" s="44">
        <f t="shared" si="515"/>
        <v>0</v>
      </c>
      <c r="AC2734" s="44">
        <f t="shared" si="516"/>
        <v>0</v>
      </c>
      <c r="AD2734" s="44">
        <f t="shared" si="517"/>
        <v>0</v>
      </c>
      <c r="AE2734" s="12">
        <f t="shared" si="518"/>
        <v>190855.91675675678</v>
      </c>
    </row>
    <row r="2735" spans="1:31" ht="12.6" hidden="1" customHeight="1" x14ac:dyDescent="0.2">
      <c r="A2735" s="26" t="s">
        <v>900</v>
      </c>
      <c r="B2735" s="19"/>
      <c r="C2735" s="19"/>
      <c r="D2735" s="20"/>
      <c r="E2735" s="21"/>
      <c r="F2735" s="22"/>
      <c r="G2735" s="21"/>
      <c r="H2735" s="22"/>
      <c r="I2735" s="20"/>
      <c r="J2735" s="20"/>
      <c r="K2735" s="20">
        <v>1400</v>
      </c>
      <c r="L2735" s="20"/>
      <c r="M2735" s="20"/>
      <c r="N2735" s="20"/>
      <c r="O2735" s="20">
        <v>1400</v>
      </c>
      <c r="P2735" s="23" t="str">
        <f>VLOOKUP(A2735,'ИЗ ОСНОВЫ НОМЕНКЛАТУР'!D:E,2,0)</f>
        <v>Аксессуары для кухни</v>
      </c>
      <c r="Q2735" s="23" t="str">
        <f>VLOOKUP(A2735,'ИЗ ОСНОВЫ НОМЕНКЛАТУР'!D:F,3,0)</f>
        <v>Посудосушители сетчатые полимерное покрытие</v>
      </c>
      <c r="R2735" s="40">
        <f>VLOOKUP(A:A,'ИЗ ОСНОВЫ НОМЕНКЛАТУР'!D:G,4,0)</f>
        <v>1737</v>
      </c>
      <c r="S2735" s="12" t="str">
        <f>VLOOKUP(A:A,'ИЗ ОСНОВЫ НОМЕНКЛАТУР'!D:H,5,0)</f>
        <v>A</v>
      </c>
      <c r="T2735" s="44">
        <f t="shared" si="507"/>
        <v>0</v>
      </c>
      <c r="U2735" s="44">
        <f t="shared" si="508"/>
        <v>0</v>
      </c>
      <c r="V2735" s="44">
        <f t="shared" si="509"/>
        <v>0</v>
      </c>
      <c r="W2735" s="44">
        <f t="shared" si="510"/>
        <v>0</v>
      </c>
      <c r="X2735" s="44">
        <f t="shared" si="511"/>
        <v>0</v>
      </c>
      <c r="Y2735" s="44">
        <f t="shared" si="512"/>
        <v>0</v>
      </c>
      <c r="Z2735" s="44">
        <f t="shared" si="513"/>
        <v>0</v>
      </c>
      <c r="AA2735" s="44">
        <f t="shared" si="514"/>
        <v>2431800</v>
      </c>
      <c r="AB2735" s="44">
        <f t="shared" si="515"/>
        <v>0</v>
      </c>
      <c r="AC2735" s="44">
        <f t="shared" si="516"/>
        <v>0</v>
      </c>
      <c r="AD2735" s="44">
        <f t="shared" si="517"/>
        <v>0</v>
      </c>
      <c r="AE2735" s="12">
        <f t="shared" si="518"/>
        <v>2431800</v>
      </c>
    </row>
    <row r="2736" spans="1:31" ht="12.6" hidden="1" customHeight="1" x14ac:dyDescent="0.2">
      <c r="A2736" s="26" t="s">
        <v>895</v>
      </c>
      <c r="B2736" s="19"/>
      <c r="C2736" s="19"/>
      <c r="D2736" s="20">
        <v>220</v>
      </c>
      <c r="E2736" s="20">
        <v>6</v>
      </c>
      <c r="F2736" s="20"/>
      <c r="G2736" s="21"/>
      <c r="H2736" s="22"/>
      <c r="I2736" s="20"/>
      <c r="J2736" s="20">
        <v>310</v>
      </c>
      <c r="K2736" s="20">
        <v>2880</v>
      </c>
      <c r="L2736" s="20"/>
      <c r="M2736" s="20"/>
      <c r="N2736" s="20">
        <v>73</v>
      </c>
      <c r="O2736" s="20">
        <v>3489</v>
      </c>
      <c r="P2736" s="23" t="str">
        <f>VLOOKUP(A2736,'ИЗ ОСНОВЫ НОМЕНКЛАТУР'!D:E,2,0)</f>
        <v>Аксессуары для кухни</v>
      </c>
      <c r="Q2736" s="23" t="str">
        <f>VLOOKUP(A2736,'ИЗ ОСНОВЫ НОМЕНКЛАТУР'!D:F,3,0)</f>
        <v>Посудосушители сетчатые полимерное покрытие</v>
      </c>
      <c r="R2736" s="40">
        <f>VLOOKUP(A:A,'ИЗ ОСНОВЫ НОМЕНКЛАТУР'!D:G,4,0)</f>
        <v>1830.3710680596409</v>
      </c>
      <c r="S2736" s="12" t="str">
        <f>VLOOKUP(A:A,'ИЗ ОСНОВЫ НОМЕНКЛАТУР'!D:H,5,0)</f>
        <v>A</v>
      </c>
      <c r="T2736" s="44">
        <f t="shared" si="507"/>
        <v>402681.63497312099</v>
      </c>
      <c r="U2736" s="44">
        <f t="shared" si="508"/>
        <v>10982.226408357845</v>
      </c>
      <c r="V2736" s="44">
        <f t="shared" si="509"/>
        <v>0</v>
      </c>
      <c r="W2736" s="44">
        <f t="shared" si="510"/>
        <v>0</v>
      </c>
      <c r="X2736" s="44">
        <f t="shared" si="511"/>
        <v>0</v>
      </c>
      <c r="Y2736" s="44">
        <f t="shared" si="512"/>
        <v>0</v>
      </c>
      <c r="Z2736" s="44">
        <f t="shared" si="513"/>
        <v>567415.03109848872</v>
      </c>
      <c r="AA2736" s="44">
        <f t="shared" si="514"/>
        <v>5271468.6760117663</v>
      </c>
      <c r="AB2736" s="44">
        <f t="shared" si="515"/>
        <v>0</v>
      </c>
      <c r="AC2736" s="44">
        <f t="shared" si="516"/>
        <v>0</v>
      </c>
      <c r="AD2736" s="44">
        <f t="shared" si="517"/>
        <v>133617.08796835379</v>
      </c>
      <c r="AE2736" s="12">
        <f t="shared" si="518"/>
        <v>6386164.6564600877</v>
      </c>
    </row>
    <row r="2737" spans="1:31" ht="12.6" hidden="1" customHeight="1" x14ac:dyDescent="0.2">
      <c r="A2737" s="26" t="s">
        <v>930</v>
      </c>
      <c r="B2737" s="19"/>
      <c r="C2737" s="19"/>
      <c r="D2737" s="20"/>
      <c r="E2737" s="21"/>
      <c r="F2737" s="22"/>
      <c r="G2737" s="21"/>
      <c r="H2737" s="22"/>
      <c r="I2737" s="20"/>
      <c r="J2737" s="20">
        <v>73</v>
      </c>
      <c r="K2737" s="20"/>
      <c r="L2737" s="20"/>
      <c r="M2737" s="20"/>
      <c r="N2737" s="20"/>
      <c r="O2737" s="20">
        <v>73</v>
      </c>
      <c r="P2737" s="23" t="str">
        <f>VLOOKUP(A2737,'ИЗ ОСНОВЫ НОМЕНКЛАТУР'!D:E,2,0)</f>
        <v>Аксессуары для кухни</v>
      </c>
      <c r="Q2737" s="23" t="str">
        <f>VLOOKUP(A2737,'ИЗ ОСНОВЫ НОМЕНКЛАТУР'!D:F,3,0)</f>
        <v>Посудосушители из хромированной стали</v>
      </c>
      <c r="R2737" s="40">
        <f>VLOOKUP(A:A,'ИЗ ОСНОВЫ НОМЕНКЛАТУР'!D:G,4,0)</f>
        <v>4469.3919999999998</v>
      </c>
      <c r="S2737" s="12" t="str">
        <f>VLOOKUP(A:A,'ИЗ ОСНОВЫ НОМЕНКЛАТУР'!D:H,5,0)</f>
        <v>C</v>
      </c>
      <c r="T2737" s="44">
        <f t="shared" si="507"/>
        <v>0</v>
      </c>
      <c r="U2737" s="44">
        <f t="shared" si="508"/>
        <v>0</v>
      </c>
      <c r="V2737" s="44">
        <f t="shared" si="509"/>
        <v>0</v>
      </c>
      <c r="W2737" s="44">
        <f t="shared" si="510"/>
        <v>0</v>
      </c>
      <c r="X2737" s="44">
        <f t="shared" si="511"/>
        <v>0</v>
      </c>
      <c r="Y2737" s="44">
        <f t="shared" si="512"/>
        <v>0</v>
      </c>
      <c r="Z2737" s="44">
        <f t="shared" si="513"/>
        <v>326265.61599999998</v>
      </c>
      <c r="AA2737" s="44">
        <f t="shared" si="514"/>
        <v>0</v>
      </c>
      <c r="AB2737" s="44">
        <f t="shared" si="515"/>
        <v>0</v>
      </c>
      <c r="AC2737" s="44">
        <f t="shared" si="516"/>
        <v>0</v>
      </c>
      <c r="AD2737" s="44">
        <f t="shared" si="517"/>
        <v>0</v>
      </c>
      <c r="AE2737" s="12">
        <f t="shared" si="518"/>
        <v>326265.61599999998</v>
      </c>
    </row>
    <row r="2738" spans="1:31" ht="12.6" hidden="1" customHeight="1" x14ac:dyDescent="0.2">
      <c r="A2738" s="26" t="s">
        <v>920</v>
      </c>
      <c r="B2738" s="19"/>
      <c r="C2738" s="19"/>
      <c r="D2738" s="20"/>
      <c r="E2738" s="20">
        <v>7</v>
      </c>
      <c r="F2738" s="20"/>
      <c r="G2738" s="21"/>
      <c r="H2738" s="22"/>
      <c r="I2738" s="20">
        <v>170</v>
      </c>
      <c r="J2738" s="20">
        <v>49</v>
      </c>
      <c r="K2738" s="20">
        <v>35</v>
      </c>
      <c r="L2738" s="20">
        <v>2</v>
      </c>
      <c r="M2738" s="20">
        <v>32</v>
      </c>
      <c r="N2738" s="20">
        <v>10</v>
      </c>
      <c r="O2738" s="20">
        <v>305</v>
      </c>
      <c r="P2738" s="23" t="str">
        <f>VLOOKUP(A2738,'ИЗ ОСНОВЫ НОМЕНКЛАТУР'!D:E,2,0)</f>
        <v>Аксессуары для кухни</v>
      </c>
      <c r="Q2738" s="23" t="str">
        <f>VLOOKUP(A2738,'ИЗ ОСНОВЫ НОМЕНКЛАТУР'!D:F,3,0)</f>
        <v>Посудосушители из нержавеющей стали</v>
      </c>
      <c r="R2738" s="40">
        <f>VLOOKUP(A:A,'ИЗ ОСНОВЫ НОМЕНКЛАТУР'!D:G,4,0)</f>
        <v>6803.672946635731</v>
      </c>
      <c r="S2738" s="12" t="str">
        <f>VLOOKUP(A:A,'ИЗ ОСНОВЫ НОМЕНКЛАТУР'!D:H,5,0)</f>
        <v>B</v>
      </c>
      <c r="T2738" s="44">
        <f t="shared" si="507"/>
        <v>0</v>
      </c>
      <c r="U2738" s="44">
        <f t="shared" si="508"/>
        <v>47625.71062645012</v>
      </c>
      <c r="V2738" s="44">
        <f t="shared" si="509"/>
        <v>0</v>
      </c>
      <c r="W2738" s="44">
        <f t="shared" si="510"/>
        <v>0</v>
      </c>
      <c r="X2738" s="44">
        <f t="shared" si="511"/>
        <v>0</v>
      </c>
      <c r="Y2738" s="44">
        <f t="shared" si="512"/>
        <v>1156624.4009280743</v>
      </c>
      <c r="Z2738" s="44">
        <f t="shared" si="513"/>
        <v>333379.97438515082</v>
      </c>
      <c r="AA2738" s="44">
        <f t="shared" si="514"/>
        <v>238128.55313225058</v>
      </c>
      <c r="AB2738" s="44">
        <f t="shared" si="515"/>
        <v>13607.345893271462</v>
      </c>
      <c r="AC2738" s="44">
        <f t="shared" si="516"/>
        <v>217717.53429234339</v>
      </c>
      <c r="AD2738" s="44">
        <f t="shared" si="517"/>
        <v>68036.729466357312</v>
      </c>
      <c r="AE2738" s="12">
        <f t="shared" si="518"/>
        <v>2075120.2487238979</v>
      </c>
    </row>
    <row r="2739" spans="1:31" ht="12.6" hidden="1" customHeight="1" x14ac:dyDescent="0.2">
      <c r="A2739" s="26" t="s">
        <v>918</v>
      </c>
      <c r="B2739" s="19"/>
      <c r="C2739" s="19"/>
      <c r="D2739" s="20">
        <v>15</v>
      </c>
      <c r="E2739" s="20">
        <v>6</v>
      </c>
      <c r="F2739" s="20"/>
      <c r="G2739" s="21"/>
      <c r="H2739" s="22"/>
      <c r="I2739" s="20">
        <v>3000</v>
      </c>
      <c r="J2739" s="20">
        <v>144</v>
      </c>
      <c r="K2739" s="20">
        <v>95</v>
      </c>
      <c r="L2739" s="20">
        <v>4</v>
      </c>
      <c r="M2739" s="20">
        <v>377</v>
      </c>
      <c r="N2739" s="20">
        <v>11</v>
      </c>
      <c r="O2739" s="20">
        <v>3652</v>
      </c>
      <c r="P2739" s="23" t="str">
        <f>VLOOKUP(A2739,'ИЗ ОСНОВЫ НОМЕНКЛАТУР'!D:E,2,0)</f>
        <v>Аксессуары для кухни</v>
      </c>
      <c r="Q2739" s="23" t="str">
        <f>VLOOKUP(A2739,'ИЗ ОСНОВЫ НОМЕНКЛАТУР'!D:F,3,0)</f>
        <v>Посудосушители из нержавеющей стали</v>
      </c>
      <c r="R2739" s="40">
        <f>VLOOKUP(A:A,'ИЗ ОСНОВЫ НОМЕНКЛАТУР'!D:G,4,0)</f>
        <v>3176.5479920913886</v>
      </c>
      <c r="S2739" s="12" t="str">
        <f>VLOOKUP(A:A,'ИЗ ОСНОВЫ НОМЕНКЛАТУР'!D:H,5,0)</f>
        <v>A</v>
      </c>
      <c r="T2739" s="44">
        <f t="shared" si="507"/>
        <v>47648.219881370831</v>
      </c>
      <c r="U2739" s="44">
        <f t="shared" si="508"/>
        <v>19059.287952548329</v>
      </c>
      <c r="V2739" s="44">
        <f t="shared" si="509"/>
        <v>0</v>
      </c>
      <c r="W2739" s="44">
        <f t="shared" si="510"/>
        <v>0</v>
      </c>
      <c r="X2739" s="44">
        <f t="shared" si="511"/>
        <v>0</v>
      </c>
      <c r="Y2739" s="44">
        <f t="shared" si="512"/>
        <v>9529643.9762741663</v>
      </c>
      <c r="Z2739" s="44">
        <f t="shared" si="513"/>
        <v>457422.91086115997</v>
      </c>
      <c r="AA2739" s="44">
        <f t="shared" si="514"/>
        <v>301772.05924868194</v>
      </c>
      <c r="AB2739" s="44">
        <f t="shared" si="515"/>
        <v>12706.191968365554</v>
      </c>
      <c r="AC2739" s="44">
        <f t="shared" si="516"/>
        <v>1197558.5930184536</v>
      </c>
      <c r="AD2739" s="44">
        <f t="shared" si="517"/>
        <v>34942.027913005273</v>
      </c>
      <c r="AE2739" s="12">
        <f t="shared" si="518"/>
        <v>11600753.267117752</v>
      </c>
    </row>
    <row r="2740" spans="1:31" ht="12.6" hidden="1" customHeight="1" x14ac:dyDescent="0.2">
      <c r="A2740" s="26" t="s">
        <v>928</v>
      </c>
      <c r="B2740" s="19"/>
      <c r="C2740" s="19"/>
      <c r="D2740" s="20"/>
      <c r="E2740" s="20">
        <v>1</v>
      </c>
      <c r="F2740" s="20"/>
      <c r="G2740" s="21"/>
      <c r="H2740" s="22"/>
      <c r="I2740" s="20">
        <v>1340</v>
      </c>
      <c r="J2740" s="20">
        <v>934</v>
      </c>
      <c r="K2740" s="20">
        <v>2360</v>
      </c>
      <c r="L2740" s="20">
        <v>13</v>
      </c>
      <c r="M2740" s="20">
        <v>160</v>
      </c>
      <c r="N2740" s="20">
        <v>17</v>
      </c>
      <c r="O2740" s="20">
        <v>4825</v>
      </c>
      <c r="P2740" s="23" t="str">
        <f>VLOOKUP(A2740,'ИЗ ОСНОВЫ НОМЕНКЛАТУР'!D:E,2,0)</f>
        <v>Аксессуары для кухни</v>
      </c>
      <c r="Q2740" s="23" t="str">
        <f>VLOOKUP(A2740,'ИЗ ОСНОВЫ НОМЕНКЛАТУР'!D:F,3,0)</f>
        <v>Посудосушители из хромированной стали</v>
      </c>
      <c r="R2740" s="40">
        <f>VLOOKUP(A:A,'ИЗ ОСНОВЫ НОМЕНКЛАТУР'!D:G,4,0)</f>
        <v>1661.4425304630381</v>
      </c>
      <c r="S2740" s="12" t="str">
        <f>VLOOKUP(A:A,'ИЗ ОСНОВЫ НОМЕНКЛАТУР'!D:H,5,0)</f>
        <v>A</v>
      </c>
      <c r="T2740" s="44">
        <f t="shared" si="507"/>
        <v>0</v>
      </c>
      <c r="U2740" s="44">
        <f t="shared" si="508"/>
        <v>1661.4425304630381</v>
      </c>
      <c r="V2740" s="44">
        <f t="shared" si="509"/>
        <v>0</v>
      </c>
      <c r="W2740" s="44">
        <f t="shared" si="510"/>
        <v>0</v>
      </c>
      <c r="X2740" s="44">
        <f t="shared" si="511"/>
        <v>0</v>
      </c>
      <c r="Y2740" s="44">
        <f t="shared" si="512"/>
        <v>2226332.9908204712</v>
      </c>
      <c r="Z2740" s="44">
        <f t="shared" si="513"/>
        <v>1551787.3234524776</v>
      </c>
      <c r="AA2740" s="44">
        <f t="shared" si="514"/>
        <v>3921004.3718927698</v>
      </c>
      <c r="AB2740" s="44">
        <f t="shared" si="515"/>
        <v>21598.752896019494</v>
      </c>
      <c r="AC2740" s="44">
        <f t="shared" si="516"/>
        <v>265830.80487408611</v>
      </c>
      <c r="AD2740" s="44">
        <f t="shared" si="517"/>
        <v>28244.523017871648</v>
      </c>
      <c r="AE2740" s="12">
        <f t="shared" si="518"/>
        <v>8016460.2094841581</v>
      </c>
    </row>
    <row r="2741" spans="1:31" ht="12.6" hidden="1" customHeight="1" x14ac:dyDescent="0.2">
      <c r="A2741" s="26" t="s">
        <v>940</v>
      </c>
      <c r="B2741" s="19"/>
      <c r="C2741" s="19"/>
      <c r="D2741" s="20"/>
      <c r="E2741" s="21"/>
      <c r="F2741" s="22"/>
      <c r="G2741" s="21"/>
      <c r="H2741" s="22"/>
      <c r="I2741" s="20"/>
      <c r="J2741" s="20">
        <v>28</v>
      </c>
      <c r="K2741" s="20"/>
      <c r="L2741" s="20"/>
      <c r="M2741" s="20"/>
      <c r="N2741" s="20"/>
      <c r="O2741" s="20">
        <v>28</v>
      </c>
      <c r="P2741" s="23" t="str">
        <f>VLOOKUP(A2741,'ИЗ ОСНОВЫ НОМЕНКЛАТУР'!D:E,2,0)</f>
        <v>Аксессуары для кухни</v>
      </c>
      <c r="Q2741" s="23" t="str">
        <f>VLOOKUP(A2741,'ИЗ ОСНОВЫ НОМЕНКЛАТУР'!D:F,3,0)</f>
        <v>Посудосушители из хромированной стали</v>
      </c>
      <c r="R2741" s="40">
        <f>VLOOKUP(A:A,'ИЗ ОСНОВЫ НОМЕНКЛАТУР'!D:G,4,0)</f>
        <v>3809.59</v>
      </c>
      <c r="S2741" s="12" t="str">
        <f>VLOOKUP(A:A,'ИЗ ОСНОВЫ НОМЕНКЛАТУР'!D:H,5,0)</f>
        <v>C</v>
      </c>
      <c r="T2741" s="44">
        <f t="shared" si="507"/>
        <v>0</v>
      </c>
      <c r="U2741" s="44">
        <f t="shared" si="508"/>
        <v>0</v>
      </c>
      <c r="V2741" s="44">
        <f t="shared" si="509"/>
        <v>0</v>
      </c>
      <c r="W2741" s="44">
        <f t="shared" si="510"/>
        <v>0</v>
      </c>
      <c r="X2741" s="44">
        <f t="shared" si="511"/>
        <v>0</v>
      </c>
      <c r="Y2741" s="44">
        <f t="shared" si="512"/>
        <v>0</v>
      </c>
      <c r="Z2741" s="44">
        <f t="shared" si="513"/>
        <v>106668.52</v>
      </c>
      <c r="AA2741" s="44">
        <f t="shared" si="514"/>
        <v>0</v>
      </c>
      <c r="AB2741" s="44">
        <f t="shared" si="515"/>
        <v>0</v>
      </c>
      <c r="AC2741" s="44">
        <f t="shared" si="516"/>
        <v>0</v>
      </c>
      <c r="AD2741" s="44">
        <f t="shared" si="517"/>
        <v>0</v>
      </c>
      <c r="AE2741" s="12">
        <f t="shared" si="518"/>
        <v>106668.52</v>
      </c>
    </row>
    <row r="2742" spans="1:31" ht="12.6" hidden="1" customHeight="1" x14ac:dyDescent="0.2">
      <c r="A2742" s="26" t="s">
        <v>922</v>
      </c>
      <c r="B2742" s="19"/>
      <c r="C2742" s="19"/>
      <c r="D2742" s="20"/>
      <c r="E2742" s="21"/>
      <c r="F2742" s="22"/>
      <c r="G2742" s="21"/>
      <c r="H2742" s="22"/>
      <c r="I2742" s="20"/>
      <c r="J2742" s="20">
        <v>31</v>
      </c>
      <c r="K2742" s="20">
        <v>20</v>
      </c>
      <c r="L2742" s="20">
        <v>1</v>
      </c>
      <c r="M2742" s="20">
        <v>77</v>
      </c>
      <c r="N2742" s="20">
        <v>13</v>
      </c>
      <c r="O2742" s="20">
        <v>142</v>
      </c>
      <c r="P2742" s="23" t="str">
        <f>VLOOKUP(A2742,'ИЗ ОСНОВЫ НОМЕНКЛАТУР'!D:E,2,0)</f>
        <v>Аксессуары для кухни</v>
      </c>
      <c r="Q2742" s="23" t="str">
        <f>VLOOKUP(A2742,'ИЗ ОСНОВЫ НОМЕНКЛАТУР'!D:F,3,0)</f>
        <v>Посудосушители из нержавеющей стали</v>
      </c>
      <c r="R2742" s="40">
        <f>VLOOKUP(A:A,'ИЗ ОСНОВЫ НОМЕНКЛАТУР'!D:G,4,0)</f>
        <v>3631.7799999999997</v>
      </c>
      <c r="S2742" s="12" t="str">
        <f>VLOOKUP(A:A,'ИЗ ОСНОВЫ НОМЕНКЛАТУР'!D:H,5,0)</f>
        <v>C</v>
      </c>
      <c r="T2742" s="44">
        <f t="shared" si="507"/>
        <v>0</v>
      </c>
      <c r="U2742" s="44">
        <f t="shared" si="508"/>
        <v>0</v>
      </c>
      <c r="V2742" s="44">
        <f t="shared" si="509"/>
        <v>0</v>
      </c>
      <c r="W2742" s="44">
        <f t="shared" si="510"/>
        <v>0</v>
      </c>
      <c r="X2742" s="44">
        <f t="shared" si="511"/>
        <v>0</v>
      </c>
      <c r="Y2742" s="44">
        <f t="shared" si="512"/>
        <v>0</v>
      </c>
      <c r="Z2742" s="44">
        <f t="shared" si="513"/>
        <v>112585.18</v>
      </c>
      <c r="AA2742" s="44">
        <f t="shared" si="514"/>
        <v>72635.599999999991</v>
      </c>
      <c r="AB2742" s="44">
        <f t="shared" si="515"/>
        <v>3631.7799999999997</v>
      </c>
      <c r="AC2742" s="44">
        <f t="shared" si="516"/>
        <v>279647.06</v>
      </c>
      <c r="AD2742" s="44">
        <f t="shared" si="517"/>
        <v>47213.14</v>
      </c>
      <c r="AE2742" s="12">
        <f t="shared" si="518"/>
        <v>515712.76</v>
      </c>
    </row>
    <row r="2743" spans="1:31" ht="12.6" hidden="1" customHeight="1" x14ac:dyDescent="0.2">
      <c r="A2743" s="26" t="s">
        <v>919</v>
      </c>
      <c r="B2743" s="19"/>
      <c r="C2743" s="19"/>
      <c r="D2743" s="20">
        <v>30</v>
      </c>
      <c r="E2743" s="20">
        <v>8</v>
      </c>
      <c r="F2743" s="20"/>
      <c r="G2743" s="21"/>
      <c r="H2743" s="22"/>
      <c r="I2743" s="20">
        <v>1045</v>
      </c>
      <c r="J2743" s="20">
        <v>45</v>
      </c>
      <c r="K2743" s="20">
        <v>150</v>
      </c>
      <c r="L2743" s="20">
        <v>5</v>
      </c>
      <c r="M2743" s="20">
        <v>125</v>
      </c>
      <c r="N2743" s="20">
        <v>14</v>
      </c>
      <c r="O2743" s="20">
        <v>1422</v>
      </c>
      <c r="P2743" s="23" t="str">
        <f>VLOOKUP(A2743,'ИЗ ОСНОВЫ НОМЕНКЛАТУР'!D:E,2,0)</f>
        <v>Аксессуары для кухни</v>
      </c>
      <c r="Q2743" s="23" t="str">
        <f>VLOOKUP(A2743,'ИЗ ОСНОВЫ НОМЕНКЛАТУР'!D:F,3,0)</f>
        <v>Посудосушители из нержавеющей стали</v>
      </c>
      <c r="R2743" s="40">
        <f>VLOOKUP(A:A,'ИЗ ОСНОВЫ НОМЕНКЛАТУР'!D:G,4,0)</f>
        <v>4128.1926105442171</v>
      </c>
      <c r="S2743" s="12" t="str">
        <f>VLOOKUP(A:A,'ИЗ ОСНОВЫ НОМЕНКЛАТУР'!D:H,5,0)</f>
        <v>A</v>
      </c>
      <c r="T2743" s="44">
        <f t="shared" si="507"/>
        <v>123845.77831632651</v>
      </c>
      <c r="U2743" s="44">
        <f t="shared" si="508"/>
        <v>33025.540884353737</v>
      </c>
      <c r="V2743" s="44">
        <f t="shared" si="509"/>
        <v>0</v>
      </c>
      <c r="W2743" s="44">
        <f t="shared" si="510"/>
        <v>0</v>
      </c>
      <c r="X2743" s="44">
        <f t="shared" si="511"/>
        <v>0</v>
      </c>
      <c r="Y2743" s="44">
        <f t="shared" si="512"/>
        <v>4313961.2780187065</v>
      </c>
      <c r="Z2743" s="44">
        <f t="shared" si="513"/>
        <v>185768.66747448978</v>
      </c>
      <c r="AA2743" s="44">
        <f t="shared" si="514"/>
        <v>619228.89158163255</v>
      </c>
      <c r="AB2743" s="44">
        <f t="shared" si="515"/>
        <v>20640.963052721087</v>
      </c>
      <c r="AC2743" s="44">
        <f t="shared" si="516"/>
        <v>516024.07631802716</v>
      </c>
      <c r="AD2743" s="44">
        <f t="shared" si="517"/>
        <v>57794.696547619038</v>
      </c>
      <c r="AE2743" s="12">
        <f t="shared" si="518"/>
        <v>5870289.8921938762</v>
      </c>
    </row>
    <row r="2744" spans="1:31" ht="12.6" hidden="1" customHeight="1" x14ac:dyDescent="0.2">
      <c r="A2744" s="26" t="s">
        <v>931</v>
      </c>
      <c r="B2744" s="19"/>
      <c r="C2744" s="19"/>
      <c r="D2744" s="20">
        <v>40</v>
      </c>
      <c r="E2744" s="20">
        <v>11</v>
      </c>
      <c r="F2744" s="20"/>
      <c r="G2744" s="21"/>
      <c r="H2744" s="22"/>
      <c r="I2744" s="20">
        <v>720</v>
      </c>
      <c r="J2744" s="20">
        <v>112</v>
      </c>
      <c r="K2744" s="20">
        <v>400</v>
      </c>
      <c r="L2744" s="20">
        <v>9</v>
      </c>
      <c r="M2744" s="20">
        <v>190</v>
      </c>
      <c r="N2744" s="20">
        <v>16</v>
      </c>
      <c r="O2744" s="20">
        <v>1498</v>
      </c>
      <c r="P2744" s="23" t="str">
        <f>VLOOKUP(A2744,'ИЗ ОСНОВЫ НОМЕНКЛАТУР'!D:E,2,0)</f>
        <v>Аксессуары для кухни</v>
      </c>
      <c r="Q2744" s="23" t="str">
        <f>VLOOKUP(A2744,'ИЗ ОСНОВЫ НОМЕНКЛАТУР'!D:F,3,0)</f>
        <v>Посудосушители из хромированной стали</v>
      </c>
      <c r="R2744" s="40">
        <f>VLOOKUP(A:A,'ИЗ ОСНОВЫ НОМЕНКЛАТУР'!D:G,4,0)</f>
        <v>2554.8293714555766</v>
      </c>
      <c r="S2744" s="12" t="str">
        <f>VLOOKUP(A:A,'ИЗ ОСНОВЫ НОМЕНКЛАТУР'!D:H,5,0)</f>
        <v>A</v>
      </c>
      <c r="T2744" s="44">
        <f t="shared" si="507"/>
        <v>102193.17485822306</v>
      </c>
      <c r="U2744" s="44">
        <f t="shared" si="508"/>
        <v>28103.123086011343</v>
      </c>
      <c r="V2744" s="44">
        <f t="shared" si="509"/>
        <v>0</v>
      </c>
      <c r="W2744" s="44">
        <f t="shared" si="510"/>
        <v>0</v>
      </c>
      <c r="X2744" s="44">
        <f t="shared" si="511"/>
        <v>0</v>
      </c>
      <c r="Y2744" s="44">
        <f t="shared" si="512"/>
        <v>1839477.1474480152</v>
      </c>
      <c r="Z2744" s="44">
        <f t="shared" si="513"/>
        <v>286140.88960302458</v>
      </c>
      <c r="AA2744" s="44">
        <f t="shared" si="514"/>
        <v>1021931.7485822306</v>
      </c>
      <c r="AB2744" s="44">
        <f t="shared" si="515"/>
        <v>22993.46434310019</v>
      </c>
      <c r="AC2744" s="44">
        <f t="shared" si="516"/>
        <v>485417.58057655953</v>
      </c>
      <c r="AD2744" s="44">
        <f t="shared" si="517"/>
        <v>40877.269943289226</v>
      </c>
      <c r="AE2744" s="12">
        <f t="shared" si="518"/>
        <v>3827134.3984404542</v>
      </c>
    </row>
    <row r="2745" spans="1:31" ht="12.6" hidden="1" customHeight="1" x14ac:dyDescent="0.2">
      <c r="A2745" s="26" t="s">
        <v>916</v>
      </c>
      <c r="B2745" s="19"/>
      <c r="C2745" s="19"/>
      <c r="D2745" s="20">
        <v>45</v>
      </c>
      <c r="E2745" s="20">
        <v>7</v>
      </c>
      <c r="F2745" s="20"/>
      <c r="G2745" s="21"/>
      <c r="H2745" s="22"/>
      <c r="I2745" s="20">
        <v>2330</v>
      </c>
      <c r="J2745" s="20">
        <v>84</v>
      </c>
      <c r="K2745" s="20">
        <v>325</v>
      </c>
      <c r="L2745" s="20">
        <v>4</v>
      </c>
      <c r="M2745" s="20">
        <v>169</v>
      </c>
      <c r="N2745" s="20">
        <v>15</v>
      </c>
      <c r="O2745" s="20">
        <v>2979</v>
      </c>
      <c r="P2745" s="23" t="str">
        <f>VLOOKUP(A2745,'ИЗ ОСНОВЫ НОМЕНКЛАТУР'!D:E,2,0)</f>
        <v>Аксессуары для кухни</v>
      </c>
      <c r="Q2745" s="23" t="str">
        <f>VLOOKUP(A2745,'ИЗ ОСНОВЫ НОМЕНКЛАТУР'!D:F,3,0)</f>
        <v>Посудосушители из нержавеющей стали</v>
      </c>
      <c r="R2745" s="40">
        <f>VLOOKUP(A:A,'ИЗ ОСНОВЫ НОМЕНКЛАТУР'!D:G,4,0)</f>
        <v>3796.2596982122354</v>
      </c>
      <c r="S2745" s="12" t="str">
        <f>VLOOKUP(A:A,'ИЗ ОСНОВЫ НОМЕНКЛАТУР'!D:H,5,0)</f>
        <v>A</v>
      </c>
      <c r="T2745" s="44">
        <f t="shared" si="507"/>
        <v>170831.68641955059</v>
      </c>
      <c r="U2745" s="44">
        <f t="shared" si="508"/>
        <v>26573.817887485649</v>
      </c>
      <c r="V2745" s="44">
        <f t="shared" si="509"/>
        <v>0</v>
      </c>
      <c r="W2745" s="44">
        <f t="shared" si="510"/>
        <v>0</v>
      </c>
      <c r="X2745" s="44">
        <f t="shared" si="511"/>
        <v>0</v>
      </c>
      <c r="Y2745" s="44">
        <f t="shared" si="512"/>
        <v>8845285.0968345087</v>
      </c>
      <c r="Z2745" s="44">
        <f t="shared" si="513"/>
        <v>318885.81464982778</v>
      </c>
      <c r="AA2745" s="44">
        <f t="shared" si="514"/>
        <v>1233784.4019189766</v>
      </c>
      <c r="AB2745" s="44">
        <f t="shared" si="515"/>
        <v>15185.038792848942</v>
      </c>
      <c r="AC2745" s="44">
        <f t="shared" si="516"/>
        <v>641567.88899786782</v>
      </c>
      <c r="AD2745" s="44">
        <f t="shared" si="517"/>
        <v>56943.895473183533</v>
      </c>
      <c r="AE2745" s="12">
        <f t="shared" si="518"/>
        <v>11309057.640974248</v>
      </c>
    </row>
    <row r="2746" spans="1:31" ht="12.6" hidden="1" customHeight="1" x14ac:dyDescent="0.2">
      <c r="A2746" s="26" t="s">
        <v>927</v>
      </c>
      <c r="B2746" s="19"/>
      <c r="C2746" s="19"/>
      <c r="D2746" s="20">
        <v>10</v>
      </c>
      <c r="E2746" s="20">
        <v>2</v>
      </c>
      <c r="F2746" s="20"/>
      <c r="G2746" s="21"/>
      <c r="H2746" s="22"/>
      <c r="I2746" s="20">
        <v>5140</v>
      </c>
      <c r="J2746" s="20">
        <v>1290</v>
      </c>
      <c r="K2746" s="20">
        <v>2850</v>
      </c>
      <c r="L2746" s="20">
        <v>13</v>
      </c>
      <c r="M2746" s="20">
        <v>170</v>
      </c>
      <c r="N2746" s="20">
        <v>30</v>
      </c>
      <c r="O2746" s="20">
        <v>9505</v>
      </c>
      <c r="P2746" s="23" t="str">
        <f>VLOOKUP(A2746,'ИЗ ОСНОВЫ НОМЕНКЛАТУР'!D:E,2,0)</f>
        <v>Аксессуары для кухни</v>
      </c>
      <c r="Q2746" s="23" t="str">
        <f>VLOOKUP(A2746,'ИЗ ОСНОВЫ НОМЕНКЛАТУР'!D:F,3,0)</f>
        <v>Посудосушители из хромированной стали</v>
      </c>
      <c r="R2746" s="40">
        <f>VLOOKUP(A:A,'ИЗ ОСНОВЫ НОМЕНКЛАТУР'!D:G,4,0)</f>
        <v>2108.4675425904315</v>
      </c>
      <c r="S2746" s="12" t="str">
        <f>VLOOKUP(A:A,'ИЗ ОСНОВЫ НОМЕНКЛАТУР'!D:H,5,0)</f>
        <v>A</v>
      </c>
      <c r="T2746" s="44">
        <f t="shared" si="507"/>
        <v>21084.675425904315</v>
      </c>
      <c r="U2746" s="44">
        <f t="shared" si="508"/>
        <v>4216.9350851808631</v>
      </c>
      <c r="V2746" s="44">
        <f t="shared" si="509"/>
        <v>0</v>
      </c>
      <c r="W2746" s="44">
        <f t="shared" si="510"/>
        <v>0</v>
      </c>
      <c r="X2746" s="44">
        <f t="shared" si="511"/>
        <v>0</v>
      </c>
      <c r="Y2746" s="44">
        <f t="shared" si="512"/>
        <v>10837523.168914817</v>
      </c>
      <c r="Z2746" s="44">
        <f t="shared" si="513"/>
        <v>2719923.1299416567</v>
      </c>
      <c r="AA2746" s="44">
        <f t="shared" si="514"/>
        <v>6009132.4963827301</v>
      </c>
      <c r="AB2746" s="44">
        <f t="shared" si="515"/>
        <v>27410.07805367561</v>
      </c>
      <c r="AC2746" s="44">
        <f t="shared" si="516"/>
        <v>358439.48224037339</v>
      </c>
      <c r="AD2746" s="44">
        <f t="shared" si="517"/>
        <v>63254.026277712946</v>
      </c>
      <c r="AE2746" s="12">
        <f t="shared" si="518"/>
        <v>20040983.992322054</v>
      </c>
    </row>
    <row r="2747" spans="1:31" ht="12.6" hidden="1" customHeight="1" x14ac:dyDescent="0.2">
      <c r="A2747" s="26" t="s">
        <v>921</v>
      </c>
      <c r="B2747" s="19"/>
      <c r="C2747" s="19"/>
      <c r="D2747" s="20"/>
      <c r="E2747" s="21"/>
      <c r="F2747" s="22"/>
      <c r="G2747" s="21"/>
      <c r="H2747" s="22"/>
      <c r="I2747" s="20"/>
      <c r="J2747" s="20">
        <v>47</v>
      </c>
      <c r="K2747" s="20">
        <v>20</v>
      </c>
      <c r="L2747" s="20"/>
      <c r="M2747" s="20">
        <v>63</v>
      </c>
      <c r="N2747" s="20">
        <v>17</v>
      </c>
      <c r="O2747" s="20">
        <v>147</v>
      </c>
      <c r="P2747" s="23" t="str">
        <f>VLOOKUP(A2747,'ИЗ ОСНОВЫ НОМЕНКЛАТУР'!D:E,2,0)</f>
        <v>Аксессуары для кухни</v>
      </c>
      <c r="Q2747" s="23" t="str">
        <f>VLOOKUP(A2747,'ИЗ ОСНОВЫ НОМЕНКЛАТУР'!D:F,3,0)</f>
        <v>Посудосушители из нержавеющей стали</v>
      </c>
      <c r="R2747" s="40">
        <f>VLOOKUP(A:A,'ИЗ ОСНОВЫ НОМЕНКЛАТУР'!D:G,4,0)</f>
        <v>4294.0816176470589</v>
      </c>
      <c r="S2747" s="12" t="str">
        <f>VLOOKUP(A:A,'ИЗ ОСНОВЫ НОМЕНКЛАТУР'!D:H,5,0)</f>
        <v>C</v>
      </c>
      <c r="T2747" s="44">
        <f t="shared" si="507"/>
        <v>0</v>
      </c>
      <c r="U2747" s="44">
        <f t="shared" si="508"/>
        <v>0</v>
      </c>
      <c r="V2747" s="44">
        <f t="shared" si="509"/>
        <v>0</v>
      </c>
      <c r="W2747" s="44">
        <f t="shared" si="510"/>
        <v>0</v>
      </c>
      <c r="X2747" s="44">
        <f t="shared" si="511"/>
        <v>0</v>
      </c>
      <c r="Y2747" s="44">
        <f t="shared" si="512"/>
        <v>0</v>
      </c>
      <c r="Z2747" s="44">
        <f t="shared" si="513"/>
        <v>201821.83602941176</v>
      </c>
      <c r="AA2747" s="44">
        <f t="shared" si="514"/>
        <v>85881.632352941175</v>
      </c>
      <c r="AB2747" s="44">
        <f t="shared" si="515"/>
        <v>0</v>
      </c>
      <c r="AC2747" s="44">
        <f t="shared" si="516"/>
        <v>270527.14191176469</v>
      </c>
      <c r="AD2747" s="44">
        <f t="shared" si="517"/>
        <v>72999.387499999997</v>
      </c>
      <c r="AE2747" s="12">
        <f t="shared" si="518"/>
        <v>631229.99779411755</v>
      </c>
    </row>
    <row r="2748" spans="1:31" ht="12.6" hidden="1" customHeight="1" x14ac:dyDescent="0.2">
      <c r="A2748" s="26" t="s">
        <v>917</v>
      </c>
      <c r="B2748" s="19"/>
      <c r="C2748" s="19"/>
      <c r="D2748" s="20">
        <v>5</v>
      </c>
      <c r="E2748" s="20">
        <v>4</v>
      </c>
      <c r="F2748" s="20"/>
      <c r="G2748" s="21"/>
      <c r="H2748" s="22"/>
      <c r="I2748" s="20">
        <v>775</v>
      </c>
      <c r="J2748" s="20">
        <v>77</v>
      </c>
      <c r="K2748" s="20">
        <v>230</v>
      </c>
      <c r="L2748" s="20">
        <v>6</v>
      </c>
      <c r="M2748" s="20">
        <v>186</v>
      </c>
      <c r="N2748" s="20">
        <v>8</v>
      </c>
      <c r="O2748" s="20">
        <v>1291</v>
      </c>
      <c r="P2748" s="23" t="str">
        <f>VLOOKUP(A2748,'ИЗ ОСНОВЫ НОМЕНКЛАТУР'!D:E,2,0)</f>
        <v>Аксессуары для кухни</v>
      </c>
      <c r="Q2748" s="23" t="str">
        <f>VLOOKUP(A2748,'ИЗ ОСНОВЫ НОМЕНКЛАТУР'!D:F,3,0)</f>
        <v>Посудосушители из нержавеющей стали</v>
      </c>
      <c r="R2748" s="40">
        <f>VLOOKUP(A:A,'ИЗ ОСНОВЫ НОМЕНКЛАТУР'!D:G,4,0)</f>
        <v>3807.9488594704685</v>
      </c>
      <c r="S2748" s="12" t="str">
        <f>VLOOKUP(A:A,'ИЗ ОСНОВЫ НОМЕНКЛАТУР'!D:H,5,0)</f>
        <v>B</v>
      </c>
      <c r="T2748" s="44">
        <f t="shared" si="507"/>
        <v>19039.744297352343</v>
      </c>
      <c r="U2748" s="44">
        <f t="shared" si="508"/>
        <v>15231.795437881874</v>
      </c>
      <c r="V2748" s="44">
        <f t="shared" si="509"/>
        <v>0</v>
      </c>
      <c r="W2748" s="44">
        <f t="shared" si="510"/>
        <v>0</v>
      </c>
      <c r="X2748" s="44">
        <f t="shared" si="511"/>
        <v>0</v>
      </c>
      <c r="Y2748" s="44">
        <f t="shared" si="512"/>
        <v>2951160.3660896132</v>
      </c>
      <c r="Z2748" s="44">
        <f t="shared" si="513"/>
        <v>293212.06217922608</v>
      </c>
      <c r="AA2748" s="44">
        <f t="shared" si="514"/>
        <v>875828.23767820781</v>
      </c>
      <c r="AB2748" s="44">
        <f t="shared" si="515"/>
        <v>22847.69315682281</v>
      </c>
      <c r="AC2748" s="44">
        <f t="shared" si="516"/>
        <v>708278.48786150711</v>
      </c>
      <c r="AD2748" s="44">
        <f t="shared" si="517"/>
        <v>30463.590875763748</v>
      </c>
      <c r="AE2748" s="12">
        <f t="shared" si="518"/>
        <v>4916061.977576375</v>
      </c>
    </row>
    <row r="2749" spans="1:31" ht="12.6" hidden="1" customHeight="1" x14ac:dyDescent="0.2">
      <c r="A2749" s="26" t="s">
        <v>929</v>
      </c>
      <c r="B2749" s="19"/>
      <c r="C2749" s="19"/>
      <c r="D2749" s="20">
        <v>5</v>
      </c>
      <c r="E2749" s="20">
        <v>5</v>
      </c>
      <c r="F2749" s="20"/>
      <c r="G2749" s="21"/>
      <c r="H2749" s="22"/>
      <c r="I2749" s="20">
        <v>1100</v>
      </c>
      <c r="J2749" s="20">
        <v>122</v>
      </c>
      <c r="K2749" s="20">
        <v>50</v>
      </c>
      <c r="L2749" s="20">
        <v>5</v>
      </c>
      <c r="M2749" s="20">
        <v>90</v>
      </c>
      <c r="N2749" s="20">
        <v>13</v>
      </c>
      <c r="O2749" s="20">
        <v>1390</v>
      </c>
      <c r="P2749" s="23" t="str">
        <f>VLOOKUP(A2749,'ИЗ ОСНОВЫ НОМЕНКЛАТУР'!D:E,2,0)</f>
        <v>Аксессуары для кухни</v>
      </c>
      <c r="Q2749" s="23" t="str">
        <f>VLOOKUP(A2749,'ИЗ ОСНОВЫ НОМЕНКЛАТУР'!D:F,3,0)</f>
        <v>Посудосушители из хромированной стали</v>
      </c>
      <c r="R2749" s="40">
        <f>VLOOKUP(A:A,'ИЗ ОСНОВЫ НОМЕНКЛАТУР'!D:G,4,0)</f>
        <v>3201.3407291666667</v>
      </c>
      <c r="S2749" s="12" t="str">
        <f>VLOOKUP(A:A,'ИЗ ОСНОВЫ НОМЕНКЛАТУР'!D:H,5,0)</f>
        <v>B</v>
      </c>
      <c r="T2749" s="44">
        <f t="shared" si="507"/>
        <v>16006.703645833333</v>
      </c>
      <c r="U2749" s="44">
        <f t="shared" si="508"/>
        <v>16006.703645833333</v>
      </c>
      <c r="V2749" s="44">
        <f t="shared" si="509"/>
        <v>0</v>
      </c>
      <c r="W2749" s="44">
        <f t="shared" si="510"/>
        <v>0</v>
      </c>
      <c r="X2749" s="44">
        <f t="shared" si="511"/>
        <v>0</v>
      </c>
      <c r="Y2749" s="44">
        <f t="shared" si="512"/>
        <v>3521474.8020833335</v>
      </c>
      <c r="Z2749" s="44">
        <f t="shared" si="513"/>
        <v>390563.56895833334</v>
      </c>
      <c r="AA2749" s="44">
        <f t="shared" si="514"/>
        <v>160067.03645833334</v>
      </c>
      <c r="AB2749" s="44">
        <f t="shared" si="515"/>
        <v>16006.703645833333</v>
      </c>
      <c r="AC2749" s="44">
        <f t="shared" si="516"/>
        <v>288120.66562500002</v>
      </c>
      <c r="AD2749" s="44">
        <f t="shared" si="517"/>
        <v>41617.429479166669</v>
      </c>
      <c r="AE2749" s="12">
        <f t="shared" si="518"/>
        <v>4449863.6135416673</v>
      </c>
    </row>
    <row r="2750" spans="1:31" ht="12.6" hidden="1" customHeight="1" x14ac:dyDescent="0.2">
      <c r="A2750" s="26" t="s">
        <v>933</v>
      </c>
      <c r="B2750" s="19"/>
      <c r="C2750" s="19"/>
      <c r="D2750" s="20"/>
      <c r="E2750" s="20">
        <v>4</v>
      </c>
      <c r="F2750" s="20"/>
      <c r="G2750" s="21"/>
      <c r="H2750" s="22"/>
      <c r="I2750" s="20"/>
      <c r="J2750" s="20">
        <v>72</v>
      </c>
      <c r="K2750" s="20"/>
      <c r="L2750" s="20"/>
      <c r="M2750" s="20"/>
      <c r="N2750" s="20"/>
      <c r="O2750" s="20">
        <v>76</v>
      </c>
      <c r="P2750" s="23" t="str">
        <f>VLOOKUP(A2750,'ИЗ ОСНОВЫ НОМЕНКЛАТУР'!D:E,2,0)</f>
        <v>Аксессуары для кухни</v>
      </c>
      <c r="Q2750" s="23" t="str">
        <f>VLOOKUP(A2750,'ИЗ ОСНОВЫ НОМЕНКЛАТУР'!D:F,3,0)</f>
        <v>Посудосушители из хромированной стали</v>
      </c>
      <c r="R2750" s="40">
        <f>VLOOKUP(A:A,'ИЗ ОСНОВЫ НОМЕНКЛАТУР'!D:G,4,0)</f>
        <v>5486.5821428571426</v>
      </c>
      <c r="S2750" s="12" t="str">
        <f>VLOOKUP(A:A,'ИЗ ОСНОВЫ НОМЕНКЛАТУР'!D:H,5,0)</f>
        <v>C</v>
      </c>
      <c r="T2750" s="44">
        <f t="shared" si="507"/>
        <v>0</v>
      </c>
      <c r="U2750" s="44">
        <f t="shared" si="508"/>
        <v>21946.32857142857</v>
      </c>
      <c r="V2750" s="44">
        <f t="shared" si="509"/>
        <v>0</v>
      </c>
      <c r="W2750" s="44">
        <f t="shared" si="510"/>
        <v>0</v>
      </c>
      <c r="X2750" s="44">
        <f t="shared" si="511"/>
        <v>0</v>
      </c>
      <c r="Y2750" s="44">
        <f t="shared" si="512"/>
        <v>0</v>
      </c>
      <c r="Z2750" s="44">
        <f t="shared" si="513"/>
        <v>395033.91428571427</v>
      </c>
      <c r="AA2750" s="44">
        <f t="shared" si="514"/>
        <v>0</v>
      </c>
      <c r="AB2750" s="44">
        <f t="shared" si="515"/>
        <v>0</v>
      </c>
      <c r="AC2750" s="44">
        <f t="shared" si="516"/>
        <v>0</v>
      </c>
      <c r="AD2750" s="44">
        <f t="shared" si="517"/>
        <v>0</v>
      </c>
      <c r="AE2750" s="12">
        <f t="shared" si="518"/>
        <v>416980.24285714282</v>
      </c>
    </row>
    <row r="2751" spans="1:31" ht="12.6" hidden="1" customHeight="1" x14ac:dyDescent="0.2">
      <c r="A2751" s="26" t="s">
        <v>923</v>
      </c>
      <c r="B2751" s="19"/>
      <c r="C2751" s="19"/>
      <c r="D2751" s="20"/>
      <c r="E2751" s="21"/>
      <c r="F2751" s="22"/>
      <c r="G2751" s="21"/>
      <c r="H2751" s="22"/>
      <c r="I2751" s="20"/>
      <c r="J2751" s="20">
        <v>21</v>
      </c>
      <c r="K2751" s="20">
        <v>25</v>
      </c>
      <c r="L2751" s="20"/>
      <c r="M2751" s="20"/>
      <c r="N2751" s="20">
        <v>3</v>
      </c>
      <c r="O2751" s="20">
        <v>49</v>
      </c>
      <c r="P2751" s="23" t="str">
        <f>VLOOKUP(A2751,'ИЗ ОСНОВЫ НОМЕНКЛАТУР'!D:E,2,0)</f>
        <v>Аксессуары для кухни</v>
      </c>
      <c r="Q2751" s="23" t="str">
        <f>VLOOKUP(A2751,'ИЗ ОСНОВЫ НОМЕНКЛАТУР'!D:F,3,0)</f>
        <v>Посудосушители из нержавеющей стали</v>
      </c>
      <c r="R2751" s="40">
        <f>VLOOKUP(A:A,'ИЗ ОСНОВЫ НОМЕНКЛАТУР'!D:G,4,0)</f>
        <v>4985.92</v>
      </c>
      <c r="S2751" s="12" t="str">
        <f>VLOOKUP(A:A,'ИЗ ОСНОВЫ НОМЕНКЛАТУР'!D:H,5,0)</f>
        <v>C</v>
      </c>
      <c r="T2751" s="44">
        <f t="shared" si="507"/>
        <v>0</v>
      </c>
      <c r="U2751" s="44">
        <f t="shared" si="508"/>
        <v>0</v>
      </c>
      <c r="V2751" s="44">
        <f t="shared" si="509"/>
        <v>0</v>
      </c>
      <c r="W2751" s="44">
        <f t="shared" si="510"/>
        <v>0</v>
      </c>
      <c r="X2751" s="44">
        <f t="shared" si="511"/>
        <v>0</v>
      </c>
      <c r="Y2751" s="44">
        <f t="shared" si="512"/>
        <v>0</v>
      </c>
      <c r="Z2751" s="44">
        <f t="shared" si="513"/>
        <v>104704.32000000001</v>
      </c>
      <c r="AA2751" s="44">
        <f t="shared" si="514"/>
        <v>124648</v>
      </c>
      <c r="AB2751" s="44">
        <f t="shared" si="515"/>
        <v>0</v>
      </c>
      <c r="AC2751" s="44">
        <f t="shared" si="516"/>
        <v>0</v>
      </c>
      <c r="AD2751" s="44">
        <f t="shared" si="517"/>
        <v>14957.76</v>
      </c>
      <c r="AE2751" s="12">
        <f t="shared" si="518"/>
        <v>244310.08000000002</v>
      </c>
    </row>
    <row r="2752" spans="1:31" ht="12.6" hidden="1" customHeight="1" x14ac:dyDescent="0.2">
      <c r="A2752" s="26" t="s">
        <v>935</v>
      </c>
      <c r="B2752" s="19"/>
      <c r="C2752" s="19"/>
      <c r="D2752" s="20"/>
      <c r="E2752" s="21"/>
      <c r="F2752" s="22"/>
      <c r="G2752" s="21"/>
      <c r="H2752" s="22"/>
      <c r="I2752" s="20"/>
      <c r="J2752" s="20"/>
      <c r="K2752" s="20"/>
      <c r="L2752" s="20">
        <v>11</v>
      </c>
      <c r="M2752" s="20">
        <v>48</v>
      </c>
      <c r="N2752" s="20"/>
      <c r="O2752" s="20">
        <v>59</v>
      </c>
      <c r="P2752" s="23" t="str">
        <f>VLOOKUP(A2752,'ИЗ ОСНОВЫ НОМЕНКЛАТУР'!D:E,2,0)</f>
        <v>Аксессуары для кухни</v>
      </c>
      <c r="Q2752" s="23" t="str">
        <f>VLOOKUP(A2752,'ИЗ ОСНОВЫ НОМЕНКЛАТУР'!D:F,3,0)</f>
        <v>Посудосушители из хромированной стали</v>
      </c>
      <c r="R2752" s="40">
        <f>VLOOKUP(A:A,'ИЗ ОСНОВЫ НОМЕНКЛАТУР'!D:G,4,0)</f>
        <v>1172.00875</v>
      </c>
      <c r="S2752" s="12" t="str">
        <f>VLOOKUP(A:A,'ИЗ ОСНОВЫ НОМЕНКЛАТУР'!D:H,5,0)</f>
        <v>C</v>
      </c>
      <c r="T2752" s="44">
        <f t="shared" si="507"/>
        <v>0</v>
      </c>
      <c r="U2752" s="44">
        <f t="shared" si="508"/>
        <v>0</v>
      </c>
      <c r="V2752" s="44">
        <f t="shared" si="509"/>
        <v>0</v>
      </c>
      <c r="W2752" s="44">
        <f t="shared" si="510"/>
        <v>0</v>
      </c>
      <c r="X2752" s="44">
        <f t="shared" si="511"/>
        <v>0</v>
      </c>
      <c r="Y2752" s="44">
        <f t="shared" si="512"/>
        <v>0</v>
      </c>
      <c r="Z2752" s="44">
        <f t="shared" si="513"/>
        <v>0</v>
      </c>
      <c r="AA2752" s="44">
        <f t="shared" si="514"/>
        <v>0</v>
      </c>
      <c r="AB2752" s="44">
        <f t="shared" si="515"/>
        <v>12892.096249999999</v>
      </c>
      <c r="AC2752" s="44">
        <f t="shared" si="516"/>
        <v>56256.42</v>
      </c>
      <c r="AD2752" s="44">
        <f t="shared" si="517"/>
        <v>0</v>
      </c>
      <c r="AE2752" s="12">
        <f t="shared" si="518"/>
        <v>69148.516250000001</v>
      </c>
    </row>
    <row r="2753" spans="1:31" ht="12.6" hidden="1" customHeight="1" x14ac:dyDescent="0.2">
      <c r="A2753" s="26" t="s">
        <v>932</v>
      </c>
      <c r="B2753" s="19"/>
      <c r="C2753" s="19"/>
      <c r="D2753" s="20"/>
      <c r="E2753" s="21"/>
      <c r="F2753" s="22"/>
      <c r="G2753" s="21"/>
      <c r="H2753" s="22"/>
      <c r="I2753" s="20">
        <v>180</v>
      </c>
      <c r="J2753" s="20">
        <v>60</v>
      </c>
      <c r="K2753" s="20">
        <v>200</v>
      </c>
      <c r="L2753" s="20"/>
      <c r="M2753" s="20"/>
      <c r="N2753" s="20">
        <v>16</v>
      </c>
      <c r="O2753" s="20">
        <v>456</v>
      </c>
      <c r="P2753" s="23" t="str">
        <f>VLOOKUP(A2753,'ИЗ ОСНОВЫ НОМЕНКЛАТУР'!D:E,2,0)</f>
        <v>Аксессуары для кухни</v>
      </c>
      <c r="Q2753" s="23" t="str">
        <f>VLOOKUP(A2753,'ИЗ ОСНОВЫ НОМЕНКЛАТУР'!D:F,3,0)</f>
        <v>Посудосушители из хромированной стали</v>
      </c>
      <c r="R2753" s="40">
        <f>VLOOKUP(A:A,'ИЗ ОСНОВЫ НОМЕНКЛАТУР'!D:G,4,0)</f>
        <v>1204.9916182572613</v>
      </c>
      <c r="S2753" s="12" t="str">
        <f>VLOOKUP(A:A,'ИЗ ОСНОВЫ НОМЕНКЛАТУР'!D:H,5,0)</f>
        <v>C</v>
      </c>
      <c r="T2753" s="44">
        <f t="shared" si="507"/>
        <v>0</v>
      </c>
      <c r="U2753" s="44">
        <f t="shared" si="508"/>
        <v>0</v>
      </c>
      <c r="V2753" s="44">
        <f t="shared" si="509"/>
        <v>0</v>
      </c>
      <c r="W2753" s="44">
        <f t="shared" si="510"/>
        <v>0</v>
      </c>
      <c r="X2753" s="44">
        <f t="shared" si="511"/>
        <v>0</v>
      </c>
      <c r="Y2753" s="44">
        <f t="shared" si="512"/>
        <v>216898.49128630702</v>
      </c>
      <c r="Z2753" s="44">
        <f t="shared" si="513"/>
        <v>72299.497095435683</v>
      </c>
      <c r="AA2753" s="44">
        <f t="shared" si="514"/>
        <v>240998.32365145226</v>
      </c>
      <c r="AB2753" s="44">
        <f t="shared" si="515"/>
        <v>0</v>
      </c>
      <c r="AC2753" s="44">
        <f t="shared" si="516"/>
        <v>0</v>
      </c>
      <c r="AD2753" s="44">
        <f t="shared" si="517"/>
        <v>19279.86589211618</v>
      </c>
      <c r="AE2753" s="12">
        <f t="shared" si="518"/>
        <v>549476.17792531126</v>
      </c>
    </row>
    <row r="2754" spans="1:31" ht="12.6" hidden="1" customHeight="1" x14ac:dyDescent="0.2">
      <c r="A2754" s="26" t="s">
        <v>936</v>
      </c>
      <c r="B2754" s="19"/>
      <c r="C2754" s="19"/>
      <c r="D2754" s="20"/>
      <c r="E2754" s="21"/>
      <c r="F2754" s="22"/>
      <c r="G2754" s="21"/>
      <c r="H2754" s="22"/>
      <c r="I2754" s="20">
        <v>250</v>
      </c>
      <c r="J2754" s="20">
        <v>20</v>
      </c>
      <c r="K2754" s="20">
        <v>180</v>
      </c>
      <c r="L2754" s="20">
        <v>2</v>
      </c>
      <c r="M2754" s="20"/>
      <c r="N2754" s="20">
        <v>45</v>
      </c>
      <c r="O2754" s="20">
        <v>497</v>
      </c>
      <c r="P2754" s="23" t="str">
        <f>VLOOKUP(A2754,'ИЗ ОСНОВЫ НОМЕНКЛАТУР'!D:E,2,0)</f>
        <v>Аксессуары для кухни</v>
      </c>
      <c r="Q2754" s="23" t="str">
        <f>VLOOKUP(A2754,'ИЗ ОСНОВЫ НОМЕНКЛАТУР'!D:F,3,0)</f>
        <v>Посудосушители из хромированной стали</v>
      </c>
      <c r="R2754" s="40">
        <f>VLOOKUP(A:A,'ИЗ ОСНОВЫ НОМЕНКЛАТУР'!D:G,4,0)</f>
        <v>1326.1797546012269</v>
      </c>
      <c r="S2754" s="12" t="str">
        <f>VLOOKUP(A:A,'ИЗ ОСНОВЫ НОМЕНКЛАТУР'!D:H,5,0)</f>
        <v>C</v>
      </c>
      <c r="T2754" s="44">
        <f t="shared" si="507"/>
        <v>0</v>
      </c>
      <c r="U2754" s="44">
        <f t="shared" si="508"/>
        <v>0</v>
      </c>
      <c r="V2754" s="44">
        <f t="shared" si="509"/>
        <v>0</v>
      </c>
      <c r="W2754" s="44">
        <f t="shared" si="510"/>
        <v>0</v>
      </c>
      <c r="X2754" s="44">
        <f t="shared" si="511"/>
        <v>0</v>
      </c>
      <c r="Y2754" s="44">
        <f t="shared" si="512"/>
        <v>331544.93865030672</v>
      </c>
      <c r="Z2754" s="44">
        <f t="shared" si="513"/>
        <v>26523.595092024538</v>
      </c>
      <c r="AA2754" s="44">
        <f t="shared" si="514"/>
        <v>238712.35582822084</v>
      </c>
      <c r="AB2754" s="44">
        <f t="shared" si="515"/>
        <v>2652.3595092024539</v>
      </c>
      <c r="AC2754" s="44">
        <f t="shared" si="516"/>
        <v>0</v>
      </c>
      <c r="AD2754" s="44">
        <f t="shared" si="517"/>
        <v>59678.08895705521</v>
      </c>
      <c r="AE2754" s="12">
        <f t="shared" si="518"/>
        <v>659111.33803680982</v>
      </c>
    </row>
    <row r="2755" spans="1:31" ht="12.6" hidden="1" customHeight="1" x14ac:dyDescent="0.2">
      <c r="A2755" s="26" t="s">
        <v>911</v>
      </c>
      <c r="B2755" s="19"/>
      <c r="C2755" s="19"/>
      <c r="D2755" s="20"/>
      <c r="E2755" s="21"/>
      <c r="F2755" s="22"/>
      <c r="G2755" s="21"/>
      <c r="H2755" s="22"/>
      <c r="I2755" s="20">
        <v>160</v>
      </c>
      <c r="J2755" s="20">
        <v>105</v>
      </c>
      <c r="K2755" s="20">
        <v>30</v>
      </c>
      <c r="L2755" s="20">
        <v>9</v>
      </c>
      <c r="M2755" s="20">
        <v>550</v>
      </c>
      <c r="N2755" s="20">
        <v>28</v>
      </c>
      <c r="O2755" s="20">
        <v>882</v>
      </c>
      <c r="P2755" s="23" t="str">
        <f>VLOOKUP(A2755,'ИЗ ОСНОВЫ НОМЕНКЛАТУР'!D:E,2,0)</f>
        <v>Аксессуары для кухни</v>
      </c>
      <c r="Q2755" s="23" t="str">
        <f>VLOOKUP(A2755,'ИЗ ОСНОВЫ НОМЕНКЛАТУР'!D:F,3,0)</f>
        <v>Посудосушители сетчатые полимерное покрытие</v>
      </c>
      <c r="R2755" s="40">
        <f>VLOOKUP(A:A,'ИЗ ОСНОВЫ НОМЕНКЛАТУР'!D:G,4,0)</f>
        <v>616.20120300751876</v>
      </c>
      <c r="S2755" s="12" t="str">
        <f>VLOOKUP(A:A,'ИЗ ОСНОВЫ НОМЕНКЛАТУР'!D:H,5,0)</f>
        <v>C</v>
      </c>
      <c r="T2755" s="44">
        <f t="shared" si="507"/>
        <v>0</v>
      </c>
      <c r="U2755" s="44">
        <f t="shared" si="508"/>
        <v>0</v>
      </c>
      <c r="V2755" s="44">
        <f t="shared" si="509"/>
        <v>0</v>
      </c>
      <c r="W2755" s="44">
        <f t="shared" si="510"/>
        <v>0</v>
      </c>
      <c r="X2755" s="44">
        <f t="shared" si="511"/>
        <v>0</v>
      </c>
      <c r="Y2755" s="44">
        <f t="shared" si="512"/>
        <v>98592.192481203005</v>
      </c>
      <c r="Z2755" s="44">
        <f t="shared" si="513"/>
        <v>64701.126315789472</v>
      </c>
      <c r="AA2755" s="44">
        <f t="shared" si="514"/>
        <v>18486.036090225563</v>
      </c>
      <c r="AB2755" s="44">
        <f t="shared" si="515"/>
        <v>5545.8108270676685</v>
      </c>
      <c r="AC2755" s="44">
        <f t="shared" si="516"/>
        <v>338910.66165413533</v>
      </c>
      <c r="AD2755" s="44">
        <f t="shared" si="517"/>
        <v>17253.633684210527</v>
      </c>
      <c r="AE2755" s="12">
        <f t="shared" si="518"/>
        <v>543489.46105263149</v>
      </c>
    </row>
    <row r="2756" spans="1:31" ht="12.6" hidden="1" customHeight="1" x14ac:dyDescent="0.2">
      <c r="A2756" s="26" t="s">
        <v>899</v>
      </c>
      <c r="B2756" s="19"/>
      <c r="C2756" s="19"/>
      <c r="D2756" s="20"/>
      <c r="E2756" s="21"/>
      <c r="F2756" s="22"/>
      <c r="G2756" s="21"/>
      <c r="H2756" s="22"/>
      <c r="I2756" s="20">
        <v>260</v>
      </c>
      <c r="J2756" s="20">
        <v>145</v>
      </c>
      <c r="K2756" s="20">
        <v>220</v>
      </c>
      <c r="L2756" s="20">
        <v>11</v>
      </c>
      <c r="M2756" s="20">
        <v>675</v>
      </c>
      <c r="N2756" s="20">
        <v>19</v>
      </c>
      <c r="O2756" s="20">
        <v>1330</v>
      </c>
      <c r="P2756" s="23" t="str">
        <f>VLOOKUP(A2756,'ИЗ ОСНОВЫ НОМЕНКЛАТУР'!D:E,2,0)</f>
        <v>Аксессуары для кухни</v>
      </c>
      <c r="Q2756" s="23" t="str">
        <f>VLOOKUP(A2756,'ИЗ ОСНОВЫ НОМЕНКЛАТУР'!D:F,3,0)</f>
        <v>Посудосушители сетчатые полимерное покрытие</v>
      </c>
      <c r="R2756" s="40">
        <f>VLOOKUP(A:A,'ИЗ ОСНОВЫ НОМЕНКЛАТУР'!D:G,4,0)</f>
        <v>1289.5082316313824</v>
      </c>
      <c r="S2756" s="12" t="str">
        <f>VLOOKUP(A:A,'ИЗ ОСНОВЫ НОМЕНКЛАТУР'!D:H,5,0)</f>
        <v>B</v>
      </c>
      <c r="T2756" s="44">
        <f t="shared" si="507"/>
        <v>0</v>
      </c>
      <c r="U2756" s="44">
        <f t="shared" si="508"/>
        <v>0</v>
      </c>
      <c r="V2756" s="44">
        <f t="shared" si="509"/>
        <v>0</v>
      </c>
      <c r="W2756" s="44">
        <f t="shared" si="510"/>
        <v>0</v>
      </c>
      <c r="X2756" s="44">
        <f t="shared" si="511"/>
        <v>0</v>
      </c>
      <c r="Y2756" s="44">
        <f t="shared" si="512"/>
        <v>335272.1402241594</v>
      </c>
      <c r="Z2756" s="44">
        <f t="shared" si="513"/>
        <v>186978.69358655045</v>
      </c>
      <c r="AA2756" s="44">
        <f t="shared" si="514"/>
        <v>283691.8109589041</v>
      </c>
      <c r="AB2756" s="44">
        <f t="shared" si="515"/>
        <v>14184.590547945207</v>
      </c>
      <c r="AC2756" s="44">
        <f t="shared" si="516"/>
        <v>870418.0563511831</v>
      </c>
      <c r="AD2756" s="44">
        <f t="shared" si="517"/>
        <v>24500.656400996264</v>
      </c>
      <c r="AE2756" s="12">
        <f t="shared" si="518"/>
        <v>1715045.9480697387</v>
      </c>
    </row>
    <row r="2757" spans="1:31" ht="12.6" hidden="1" customHeight="1" x14ac:dyDescent="0.2">
      <c r="A2757" s="26" t="s">
        <v>892</v>
      </c>
      <c r="B2757" s="19"/>
      <c r="C2757" s="19"/>
      <c r="D2757" s="20">
        <v>120</v>
      </c>
      <c r="E2757" s="20">
        <v>10</v>
      </c>
      <c r="F2757" s="20"/>
      <c r="G2757" s="21"/>
      <c r="H2757" s="22"/>
      <c r="I2757" s="20">
        <v>3320</v>
      </c>
      <c r="J2757" s="20">
        <v>1239</v>
      </c>
      <c r="K2757" s="20">
        <v>2310</v>
      </c>
      <c r="L2757" s="20">
        <v>12</v>
      </c>
      <c r="M2757" s="20">
        <v>2340</v>
      </c>
      <c r="N2757" s="20">
        <v>11</v>
      </c>
      <c r="O2757" s="20">
        <v>9362</v>
      </c>
      <c r="P2757" s="23" t="str">
        <f>VLOOKUP(A2757,'ИЗ ОСНОВЫ НОМЕНКЛАТУР'!D:E,2,0)</f>
        <v>Аксессуары для кухни</v>
      </c>
      <c r="Q2757" s="23" t="str">
        <f>VLOOKUP(A2757,'ИЗ ОСНОВЫ НОМЕНКЛАТУР'!D:F,3,0)</f>
        <v>Посудосушители сетчатые полимерное покрытие</v>
      </c>
      <c r="R2757" s="40">
        <f>VLOOKUP(A:A,'ИЗ ОСНОВЫ НОМЕНКЛАТУР'!D:G,4,0)</f>
        <v>1404.5490989141949</v>
      </c>
      <c r="S2757" s="12" t="str">
        <f>VLOOKUP(A:A,'ИЗ ОСНОВЫ НОМЕНКЛАТУР'!D:H,5,0)</f>
        <v>A</v>
      </c>
      <c r="T2757" s="44">
        <f t="shared" si="507"/>
        <v>168545.8918697034</v>
      </c>
      <c r="U2757" s="44">
        <f t="shared" si="508"/>
        <v>14045.490989141948</v>
      </c>
      <c r="V2757" s="44">
        <f t="shared" si="509"/>
        <v>0</v>
      </c>
      <c r="W2757" s="44">
        <f t="shared" si="510"/>
        <v>0</v>
      </c>
      <c r="X2757" s="44">
        <f t="shared" si="511"/>
        <v>0</v>
      </c>
      <c r="Y2757" s="44">
        <f t="shared" si="512"/>
        <v>4663103.008395127</v>
      </c>
      <c r="Z2757" s="44">
        <f t="shared" si="513"/>
        <v>1740236.3335546874</v>
      </c>
      <c r="AA2757" s="44">
        <f t="shared" si="514"/>
        <v>3244508.4184917901</v>
      </c>
      <c r="AB2757" s="44">
        <f t="shared" si="515"/>
        <v>16854.589186970341</v>
      </c>
      <c r="AC2757" s="44">
        <f t="shared" si="516"/>
        <v>3286644.8914592164</v>
      </c>
      <c r="AD2757" s="44">
        <f t="shared" si="517"/>
        <v>15450.040088056145</v>
      </c>
      <c r="AE2757" s="12">
        <f t="shared" si="518"/>
        <v>13149388.664034693</v>
      </c>
    </row>
    <row r="2758" spans="1:31" ht="12.6" hidden="1" customHeight="1" x14ac:dyDescent="0.2">
      <c r="A2758" s="26" t="s">
        <v>907</v>
      </c>
      <c r="B2758" s="19"/>
      <c r="C2758" s="19"/>
      <c r="D2758" s="20">
        <v>44</v>
      </c>
      <c r="E2758" s="20">
        <v>4</v>
      </c>
      <c r="F2758" s="20"/>
      <c r="G2758" s="21"/>
      <c r="H2758" s="22"/>
      <c r="I2758" s="20">
        <v>700</v>
      </c>
      <c r="J2758" s="20">
        <v>29</v>
      </c>
      <c r="K2758" s="20">
        <v>210</v>
      </c>
      <c r="L2758" s="20">
        <v>7</v>
      </c>
      <c r="M2758" s="20"/>
      <c r="N2758" s="20">
        <v>9</v>
      </c>
      <c r="O2758" s="20">
        <v>1003</v>
      </c>
      <c r="P2758" s="23" t="str">
        <f>VLOOKUP(A2758,'ИЗ ОСНОВЫ НОМЕНКЛАТУР'!D:E,2,0)</f>
        <v>Аксессуары для кухни</v>
      </c>
      <c r="Q2758" s="23" t="str">
        <f>VLOOKUP(A2758,'ИЗ ОСНОВЫ НОМЕНКЛАТУР'!D:F,3,0)</f>
        <v>Посудосушители сетчатые полимерное покрытие</v>
      </c>
      <c r="R2758" s="40">
        <f>VLOOKUP(A:A,'ИЗ ОСНОВЫ НОМЕНКЛАТУР'!D:G,4,0)</f>
        <v>2328.6782741116749</v>
      </c>
      <c r="S2758" s="12" t="str">
        <f>VLOOKUP(A:A,'ИЗ ОСНОВЫ НОМЕНКЛАТУР'!D:H,5,0)</f>
        <v>C</v>
      </c>
      <c r="T2758" s="44">
        <f t="shared" si="507"/>
        <v>102461.84406091369</v>
      </c>
      <c r="U2758" s="44">
        <f t="shared" si="508"/>
        <v>9314.7130964466996</v>
      </c>
      <c r="V2758" s="44">
        <f t="shared" si="509"/>
        <v>0</v>
      </c>
      <c r="W2758" s="44">
        <f t="shared" si="510"/>
        <v>0</v>
      </c>
      <c r="X2758" s="44">
        <f t="shared" si="511"/>
        <v>0</v>
      </c>
      <c r="Y2758" s="44">
        <f t="shared" si="512"/>
        <v>1630074.7918781724</v>
      </c>
      <c r="Z2758" s="44">
        <f t="shared" si="513"/>
        <v>67531.669949238567</v>
      </c>
      <c r="AA2758" s="44">
        <f t="shared" si="514"/>
        <v>489022.43756345171</v>
      </c>
      <c r="AB2758" s="44">
        <f t="shared" si="515"/>
        <v>16300.747918781724</v>
      </c>
      <c r="AC2758" s="44">
        <f t="shared" si="516"/>
        <v>0</v>
      </c>
      <c r="AD2758" s="44">
        <f t="shared" si="517"/>
        <v>20958.104467005076</v>
      </c>
      <c r="AE2758" s="12">
        <f t="shared" si="518"/>
        <v>2335664.3089340101</v>
      </c>
    </row>
    <row r="2759" spans="1:31" ht="12.6" hidden="1" customHeight="1" x14ac:dyDescent="0.2">
      <c r="A2759" s="26" t="s">
        <v>893</v>
      </c>
      <c r="B2759" s="19"/>
      <c r="C2759" s="19"/>
      <c r="D2759" s="20"/>
      <c r="E2759" s="20">
        <v>4</v>
      </c>
      <c r="F2759" s="20"/>
      <c r="G2759" s="21"/>
      <c r="H2759" s="22"/>
      <c r="I2759" s="20">
        <v>2380</v>
      </c>
      <c r="J2759" s="20">
        <v>827</v>
      </c>
      <c r="K2759" s="20">
        <v>910</v>
      </c>
      <c r="L2759" s="20">
        <v>5</v>
      </c>
      <c r="M2759" s="20">
        <v>2350</v>
      </c>
      <c r="N2759" s="20">
        <v>19</v>
      </c>
      <c r="O2759" s="20">
        <v>6495</v>
      </c>
      <c r="P2759" s="23" t="str">
        <f>VLOOKUP(A2759,'ИЗ ОСНОВЫ НОМЕНКЛАТУР'!D:E,2,0)</f>
        <v>Аксессуары для кухни</v>
      </c>
      <c r="Q2759" s="23" t="str">
        <f>VLOOKUP(A2759,'ИЗ ОСНОВЫ НОМЕНКЛАТУР'!D:F,3,0)</f>
        <v>Посудосушители сетчатые полимерное покрытие</v>
      </c>
      <c r="R2759" s="40">
        <f>VLOOKUP(A:A,'ИЗ ОСНОВЫ НОМЕНКЛАТУР'!D:G,4,0)</f>
        <v>1454.1131000525208</v>
      </c>
      <c r="S2759" s="12" t="str">
        <f>VLOOKUP(A:A,'ИЗ ОСНОВЫ НОМЕНКЛАТУР'!D:H,5,0)</f>
        <v>A</v>
      </c>
      <c r="T2759" s="44">
        <f t="shared" si="507"/>
        <v>0</v>
      </c>
      <c r="U2759" s="44">
        <f t="shared" si="508"/>
        <v>5816.4524002100834</v>
      </c>
      <c r="V2759" s="44">
        <f t="shared" si="509"/>
        <v>0</v>
      </c>
      <c r="W2759" s="44">
        <f t="shared" si="510"/>
        <v>0</v>
      </c>
      <c r="X2759" s="44">
        <f t="shared" si="511"/>
        <v>0</v>
      </c>
      <c r="Y2759" s="44">
        <f t="shared" si="512"/>
        <v>3460789.1781249996</v>
      </c>
      <c r="Z2759" s="44">
        <f t="shared" si="513"/>
        <v>1202551.5337434348</v>
      </c>
      <c r="AA2759" s="44">
        <f t="shared" si="514"/>
        <v>1323242.9210477939</v>
      </c>
      <c r="AB2759" s="44">
        <f t="shared" si="515"/>
        <v>7270.5655002626045</v>
      </c>
      <c r="AC2759" s="44">
        <f t="shared" si="516"/>
        <v>3417165.7851234241</v>
      </c>
      <c r="AD2759" s="44">
        <f t="shared" si="517"/>
        <v>27628.148900997898</v>
      </c>
      <c r="AE2759" s="12">
        <f t="shared" si="518"/>
        <v>9444464.5848411229</v>
      </c>
    </row>
    <row r="2760" spans="1:31" ht="12.6" hidden="1" customHeight="1" x14ac:dyDescent="0.2">
      <c r="A2760" s="26" t="s">
        <v>909</v>
      </c>
      <c r="B2760" s="19"/>
      <c r="C2760" s="19"/>
      <c r="D2760" s="20">
        <v>40</v>
      </c>
      <c r="E2760" s="20">
        <v>2</v>
      </c>
      <c r="F2760" s="20"/>
      <c r="G2760" s="21"/>
      <c r="H2760" s="22"/>
      <c r="I2760" s="20">
        <v>840</v>
      </c>
      <c r="J2760" s="20">
        <v>108</v>
      </c>
      <c r="K2760" s="20">
        <v>280</v>
      </c>
      <c r="L2760" s="20">
        <v>7</v>
      </c>
      <c r="M2760" s="20">
        <v>80</v>
      </c>
      <c r="N2760" s="20">
        <v>15</v>
      </c>
      <c r="O2760" s="20">
        <v>1372</v>
      </c>
      <c r="P2760" s="23" t="str">
        <f>VLOOKUP(A2760,'ИЗ ОСНОВЫ НОМЕНКЛАТУР'!D:E,2,0)</f>
        <v>Аксессуары для кухни</v>
      </c>
      <c r="Q2760" s="23" t="str">
        <f>VLOOKUP(A2760,'ИЗ ОСНОВЫ НОМЕНКЛАТУР'!D:F,3,0)</f>
        <v>Посудосушители сетчатые полимерное покрытие</v>
      </c>
      <c r="R2760" s="40">
        <f>VLOOKUP(A:A,'ИЗ ОСНОВЫ НОМЕНКЛАТУР'!D:G,4,0)</f>
        <v>2415.8007936507938</v>
      </c>
      <c r="S2760" s="12" t="str">
        <f>VLOOKUP(A:A,'ИЗ ОСНОВЫ НОМЕНКЛАТУР'!D:H,5,0)</f>
        <v>C</v>
      </c>
      <c r="T2760" s="44">
        <f t="shared" si="507"/>
        <v>96632.031746031746</v>
      </c>
      <c r="U2760" s="44">
        <f t="shared" si="508"/>
        <v>4831.6015873015876</v>
      </c>
      <c r="V2760" s="44">
        <f t="shared" si="509"/>
        <v>0</v>
      </c>
      <c r="W2760" s="44">
        <f t="shared" si="510"/>
        <v>0</v>
      </c>
      <c r="X2760" s="44">
        <f t="shared" si="511"/>
        <v>0</v>
      </c>
      <c r="Y2760" s="44">
        <f t="shared" si="512"/>
        <v>2029272.6666666667</v>
      </c>
      <c r="Z2760" s="44">
        <f t="shared" si="513"/>
        <v>260906.48571428572</v>
      </c>
      <c r="AA2760" s="44">
        <f t="shared" si="514"/>
        <v>676424.22222222225</v>
      </c>
      <c r="AB2760" s="44">
        <f t="shared" si="515"/>
        <v>16910.605555555558</v>
      </c>
      <c r="AC2760" s="44">
        <f t="shared" si="516"/>
        <v>193264.06349206349</v>
      </c>
      <c r="AD2760" s="44">
        <f t="shared" si="517"/>
        <v>36237.011904761908</v>
      </c>
      <c r="AE2760" s="12">
        <f t="shared" si="518"/>
        <v>3314478.6888888897</v>
      </c>
    </row>
    <row r="2761" spans="1:31" ht="12.6" hidden="1" customHeight="1" x14ac:dyDescent="0.2">
      <c r="A2761" s="26" t="s">
        <v>891</v>
      </c>
      <c r="B2761" s="19"/>
      <c r="C2761" s="19"/>
      <c r="D2761" s="20">
        <v>5</v>
      </c>
      <c r="E2761" s="20">
        <v>5</v>
      </c>
      <c r="F2761" s="20"/>
      <c r="G2761" s="21"/>
      <c r="H2761" s="22"/>
      <c r="I2761" s="20">
        <v>5990</v>
      </c>
      <c r="J2761" s="20">
        <v>2121</v>
      </c>
      <c r="K2761" s="20">
        <v>5330</v>
      </c>
      <c r="L2761" s="20">
        <v>12</v>
      </c>
      <c r="M2761" s="20">
        <v>3750</v>
      </c>
      <c r="N2761" s="20">
        <v>7</v>
      </c>
      <c r="O2761" s="20">
        <v>17220</v>
      </c>
      <c r="P2761" s="23" t="str">
        <f>VLOOKUP(A2761,'ИЗ ОСНОВЫ НОМЕНКЛАТУР'!D:E,2,0)</f>
        <v>Аксессуары для кухни</v>
      </c>
      <c r="Q2761" s="23" t="str">
        <f>VLOOKUP(A2761,'ИЗ ОСНОВЫ НОМЕНКЛАТУР'!D:F,3,0)</f>
        <v>Посудосушители сетчатые полимерное покрытие</v>
      </c>
      <c r="R2761" s="40">
        <f>VLOOKUP(A:A,'ИЗ ОСНОВЫ НОМЕНКЛАТУР'!D:G,4,0)</f>
        <v>1566.5846692374539</v>
      </c>
      <c r="S2761" s="12" t="str">
        <f>VLOOKUP(A:A,'ИЗ ОСНОВЫ НОМЕНКЛАТУР'!D:H,5,0)</f>
        <v>A</v>
      </c>
      <c r="T2761" s="44">
        <f t="shared" ref="T2761:T2824" si="519">$R2761*D2761</f>
        <v>7832.92334618727</v>
      </c>
      <c r="U2761" s="44">
        <f t="shared" ref="U2761:U2824" si="520">$R2761*E2761</f>
        <v>7832.92334618727</v>
      </c>
      <c r="V2761" s="44">
        <f t="shared" ref="V2761:V2824" si="521">$R2761*F2761</f>
        <v>0</v>
      </c>
      <c r="W2761" s="44">
        <f t="shared" ref="W2761:W2824" si="522">$R2761*G2761</f>
        <v>0</v>
      </c>
      <c r="X2761" s="44">
        <f t="shared" ref="X2761:X2824" si="523">$R2761*H2761</f>
        <v>0</v>
      </c>
      <c r="Y2761" s="44">
        <f t="shared" ref="Y2761:Y2824" si="524">$R2761*I2761</f>
        <v>9383842.1687323488</v>
      </c>
      <c r="Z2761" s="44">
        <f t="shared" ref="Z2761:Z2824" si="525">$R2761*J2761</f>
        <v>3322726.0834526396</v>
      </c>
      <c r="AA2761" s="44">
        <f t="shared" ref="AA2761:AA2824" si="526">$R2761*K2761</f>
        <v>8349896.2870356292</v>
      </c>
      <c r="AB2761" s="44">
        <f t="shared" ref="AB2761:AB2824" si="527">$R2761*L2761</f>
        <v>18799.016030849445</v>
      </c>
      <c r="AC2761" s="44">
        <f t="shared" ref="AC2761:AC2824" si="528">$R2761*M2761</f>
        <v>5874692.5096404525</v>
      </c>
      <c r="AD2761" s="44">
        <f t="shared" ref="AD2761:AD2824" si="529">$R2761*N2761</f>
        <v>10966.092684662177</v>
      </c>
      <c r="AE2761" s="12">
        <f t="shared" ref="AE2761:AE2824" si="530">SUM(T2761:AD2761)</f>
        <v>26976588.004268955</v>
      </c>
    </row>
    <row r="2762" spans="1:31" ht="12.6" hidden="1" customHeight="1" x14ac:dyDescent="0.2">
      <c r="A2762" s="26" t="s">
        <v>908</v>
      </c>
      <c r="B2762" s="19"/>
      <c r="C2762" s="19"/>
      <c r="D2762" s="20">
        <v>40</v>
      </c>
      <c r="E2762" s="20">
        <v>3</v>
      </c>
      <c r="F2762" s="20"/>
      <c r="G2762" s="21"/>
      <c r="H2762" s="22"/>
      <c r="I2762" s="20">
        <v>717</v>
      </c>
      <c r="J2762" s="20">
        <v>70</v>
      </c>
      <c r="K2762" s="20">
        <v>220</v>
      </c>
      <c r="L2762" s="20"/>
      <c r="M2762" s="20"/>
      <c r="N2762" s="20">
        <v>15</v>
      </c>
      <c r="O2762" s="20">
        <v>1065</v>
      </c>
      <c r="P2762" s="23" t="str">
        <f>VLOOKUP(A2762,'ИЗ ОСНОВЫ НОМЕНКЛАТУР'!D:E,2,0)</f>
        <v>Аксессуары для кухни</v>
      </c>
      <c r="Q2762" s="23" t="str">
        <f>VLOOKUP(A2762,'ИЗ ОСНОВЫ НОМЕНКЛАТУР'!D:F,3,0)</f>
        <v>Посудосушители сетчатые полимерное покрытие</v>
      </c>
      <c r="R2762" s="40">
        <f>VLOOKUP(A:A,'ИЗ ОСНОВЫ НОМЕНКЛАТУР'!D:G,4,0)</f>
        <v>2452.4824293785314</v>
      </c>
      <c r="S2762" s="12" t="str">
        <f>VLOOKUP(A:A,'ИЗ ОСНОВЫ НОМЕНКЛАТУР'!D:H,5,0)</f>
        <v>C</v>
      </c>
      <c r="T2762" s="44">
        <f t="shared" si="519"/>
        <v>98099.297175141255</v>
      </c>
      <c r="U2762" s="44">
        <f t="shared" si="520"/>
        <v>7357.4472881355941</v>
      </c>
      <c r="V2762" s="44">
        <f t="shared" si="521"/>
        <v>0</v>
      </c>
      <c r="W2762" s="44">
        <f t="shared" si="522"/>
        <v>0</v>
      </c>
      <c r="X2762" s="44">
        <f t="shared" si="523"/>
        <v>0</v>
      </c>
      <c r="Y2762" s="44">
        <f t="shared" si="524"/>
        <v>1758429.9018644069</v>
      </c>
      <c r="Z2762" s="44">
        <f t="shared" si="525"/>
        <v>171673.77005649719</v>
      </c>
      <c r="AA2762" s="44">
        <f t="shared" si="526"/>
        <v>539546.13446327695</v>
      </c>
      <c r="AB2762" s="44">
        <f t="shared" si="527"/>
        <v>0</v>
      </c>
      <c r="AC2762" s="44">
        <f t="shared" si="528"/>
        <v>0</v>
      </c>
      <c r="AD2762" s="44">
        <f t="shared" si="529"/>
        <v>36787.236440677967</v>
      </c>
      <c r="AE2762" s="12">
        <f t="shared" si="530"/>
        <v>2611893.7872881358</v>
      </c>
    </row>
    <row r="2763" spans="1:31" ht="12.6" hidden="1" customHeight="1" x14ac:dyDescent="0.2">
      <c r="A2763" s="26" t="s">
        <v>898</v>
      </c>
      <c r="B2763" s="19"/>
      <c r="C2763" s="19"/>
      <c r="D2763" s="20">
        <v>110</v>
      </c>
      <c r="E2763" s="20">
        <v>11</v>
      </c>
      <c r="F2763" s="20"/>
      <c r="G2763" s="21"/>
      <c r="H2763" s="22"/>
      <c r="I2763" s="20">
        <v>1360</v>
      </c>
      <c r="J2763" s="20">
        <v>395</v>
      </c>
      <c r="K2763" s="20">
        <v>400</v>
      </c>
      <c r="L2763" s="20">
        <v>7</v>
      </c>
      <c r="M2763" s="20">
        <v>1370</v>
      </c>
      <c r="N2763" s="20">
        <v>8</v>
      </c>
      <c r="O2763" s="20">
        <v>3661</v>
      </c>
      <c r="P2763" s="23" t="str">
        <f>VLOOKUP(A2763,'ИЗ ОСНОВЫ НОМЕНКЛАТУР'!D:E,2,0)</f>
        <v>Аксессуары для кухни</v>
      </c>
      <c r="Q2763" s="23" t="str">
        <f>VLOOKUP(A2763,'ИЗ ОСНОВЫ НОМЕНКЛАТУР'!D:F,3,0)</f>
        <v>Посудосушители сетчатые полимерное покрытие</v>
      </c>
      <c r="R2763" s="40">
        <f>VLOOKUP(A:A,'ИЗ ОСНОВЫ НОМЕНКЛАТУР'!D:G,4,0)</f>
        <v>1513.3725085271317</v>
      </c>
      <c r="S2763" s="12" t="str">
        <f>VLOOKUP(A:A,'ИЗ ОСНОВЫ НОМЕНКЛАТУР'!D:H,5,0)</f>
        <v>A</v>
      </c>
      <c r="T2763" s="44">
        <f t="shared" si="519"/>
        <v>166470.97593798448</v>
      </c>
      <c r="U2763" s="44">
        <f t="shared" si="520"/>
        <v>16647.097593798448</v>
      </c>
      <c r="V2763" s="44">
        <f t="shared" si="521"/>
        <v>0</v>
      </c>
      <c r="W2763" s="44">
        <f t="shared" si="522"/>
        <v>0</v>
      </c>
      <c r="X2763" s="44">
        <f t="shared" si="523"/>
        <v>0</v>
      </c>
      <c r="Y2763" s="44">
        <f t="shared" si="524"/>
        <v>2058186.6115968991</v>
      </c>
      <c r="Z2763" s="44">
        <f t="shared" si="525"/>
        <v>597782.14086821699</v>
      </c>
      <c r="AA2763" s="44">
        <f t="shared" si="526"/>
        <v>605349.00341085263</v>
      </c>
      <c r="AB2763" s="44">
        <f t="shared" si="527"/>
        <v>10593.607559689921</v>
      </c>
      <c r="AC2763" s="44">
        <f t="shared" si="528"/>
        <v>2073320.3366821704</v>
      </c>
      <c r="AD2763" s="44">
        <f t="shared" si="529"/>
        <v>12106.980068217053</v>
      </c>
      <c r="AE2763" s="12">
        <f t="shared" si="530"/>
        <v>5540456.7537178285</v>
      </c>
    </row>
    <row r="2764" spans="1:31" ht="12.6" hidden="1" customHeight="1" x14ac:dyDescent="0.2">
      <c r="A2764" s="26" t="s">
        <v>912</v>
      </c>
      <c r="B2764" s="19"/>
      <c r="C2764" s="19"/>
      <c r="D2764" s="20"/>
      <c r="E2764" s="21"/>
      <c r="F2764" s="22"/>
      <c r="G2764" s="21"/>
      <c r="H2764" s="22"/>
      <c r="I2764" s="20"/>
      <c r="J2764" s="20">
        <v>8</v>
      </c>
      <c r="K2764" s="20"/>
      <c r="L2764" s="20"/>
      <c r="M2764" s="20"/>
      <c r="N2764" s="20"/>
      <c r="O2764" s="20">
        <v>8</v>
      </c>
      <c r="P2764" s="23" t="str">
        <f>VLOOKUP(A2764,'ИЗ ОСНОВЫ НОМЕНКЛАТУР'!D:E,2,0)</f>
        <v>Аксессуары для кухни</v>
      </c>
      <c r="Q2764" s="23" t="str">
        <f>VLOOKUP(A2764,'ИЗ ОСНОВЫ НОМЕНКЛАТУР'!D:F,3,0)</f>
        <v>Посудосушители сетчатые полимерное покрытие</v>
      </c>
      <c r="R2764" s="40">
        <f>VLOOKUP(A:A,'ИЗ ОСНОВЫ НОМЕНКЛАТУР'!D:G,4,0)</f>
        <v>1661</v>
      </c>
      <c r="S2764" s="12" t="str">
        <f>VLOOKUP(A:A,'ИЗ ОСНОВЫ НОМЕНКЛАТУР'!D:H,5,0)</f>
        <v>C</v>
      </c>
      <c r="T2764" s="44">
        <f t="shared" si="519"/>
        <v>0</v>
      </c>
      <c r="U2764" s="44">
        <f t="shared" si="520"/>
        <v>0</v>
      </c>
      <c r="V2764" s="44">
        <f t="shared" si="521"/>
        <v>0</v>
      </c>
      <c r="W2764" s="44">
        <f t="shared" si="522"/>
        <v>0</v>
      </c>
      <c r="X2764" s="44">
        <f t="shared" si="523"/>
        <v>0</v>
      </c>
      <c r="Y2764" s="44">
        <f t="shared" si="524"/>
        <v>0</v>
      </c>
      <c r="Z2764" s="44">
        <f t="shared" si="525"/>
        <v>13288</v>
      </c>
      <c r="AA2764" s="44">
        <f t="shared" si="526"/>
        <v>0</v>
      </c>
      <c r="AB2764" s="44">
        <f t="shared" si="527"/>
        <v>0</v>
      </c>
      <c r="AC2764" s="44">
        <f t="shared" si="528"/>
        <v>0</v>
      </c>
      <c r="AD2764" s="44">
        <f t="shared" si="529"/>
        <v>0</v>
      </c>
      <c r="AE2764" s="12">
        <f t="shared" si="530"/>
        <v>13288</v>
      </c>
    </row>
    <row r="2765" spans="1:31" ht="12.6" hidden="1" customHeight="1" x14ac:dyDescent="0.2">
      <c r="A2765" s="26" t="s">
        <v>913</v>
      </c>
      <c r="B2765" s="19"/>
      <c r="C2765" s="19"/>
      <c r="D2765" s="20">
        <v>80</v>
      </c>
      <c r="E2765" s="20">
        <v>8</v>
      </c>
      <c r="F2765" s="20"/>
      <c r="G2765" s="21"/>
      <c r="H2765" s="22"/>
      <c r="I2765" s="20">
        <v>150</v>
      </c>
      <c r="J2765" s="20">
        <v>258</v>
      </c>
      <c r="K2765" s="20">
        <v>20</v>
      </c>
      <c r="L2765" s="20"/>
      <c r="M2765" s="20">
        <v>757</v>
      </c>
      <c r="N2765" s="20">
        <v>28</v>
      </c>
      <c r="O2765" s="20">
        <v>1301</v>
      </c>
      <c r="P2765" s="23" t="str">
        <f>VLOOKUP(A2765,'ИЗ ОСНОВЫ НОМЕНКЛАТУР'!D:E,2,0)</f>
        <v>Аксессуары для кухни</v>
      </c>
      <c r="Q2765" s="23" t="str">
        <f>VLOOKUP(A2765,'ИЗ ОСНОВЫ НОМЕНКЛАТУР'!D:F,3,0)</f>
        <v>Посудосушители сетчатые полимерное покрытие</v>
      </c>
      <c r="R2765" s="40">
        <f>VLOOKUP(A:A,'ИЗ ОСНОВЫ НОМЕНКЛАТУР'!D:G,4,0)</f>
        <v>606.17958333333331</v>
      </c>
      <c r="S2765" s="12" t="str">
        <f>VLOOKUP(A:A,'ИЗ ОСНОВЫ НОМЕНКЛАТУР'!D:H,5,0)</f>
        <v>C</v>
      </c>
      <c r="T2765" s="44">
        <f t="shared" si="519"/>
        <v>48494.366666666669</v>
      </c>
      <c r="U2765" s="44">
        <f t="shared" si="520"/>
        <v>4849.4366666666665</v>
      </c>
      <c r="V2765" s="44">
        <f t="shared" si="521"/>
        <v>0</v>
      </c>
      <c r="W2765" s="44">
        <f t="shared" si="522"/>
        <v>0</v>
      </c>
      <c r="X2765" s="44">
        <f t="shared" si="523"/>
        <v>0</v>
      </c>
      <c r="Y2765" s="44">
        <f t="shared" si="524"/>
        <v>90926.9375</v>
      </c>
      <c r="Z2765" s="44">
        <f t="shared" si="525"/>
        <v>156394.33249999999</v>
      </c>
      <c r="AA2765" s="44">
        <f t="shared" si="526"/>
        <v>12123.591666666667</v>
      </c>
      <c r="AB2765" s="44">
        <f t="shared" si="527"/>
        <v>0</v>
      </c>
      <c r="AC2765" s="44">
        <f t="shared" si="528"/>
        <v>458877.94458333333</v>
      </c>
      <c r="AD2765" s="44">
        <f t="shared" si="529"/>
        <v>16973.028333333332</v>
      </c>
      <c r="AE2765" s="12">
        <f t="shared" si="530"/>
        <v>788639.63791666669</v>
      </c>
    </row>
    <row r="2766" spans="1:31" ht="12.6" hidden="1" customHeight="1" x14ac:dyDescent="0.2">
      <c r="A2766" s="26" t="s">
        <v>906</v>
      </c>
      <c r="B2766" s="19"/>
      <c r="C2766" s="19"/>
      <c r="D2766" s="20">
        <v>21</v>
      </c>
      <c r="E2766" s="20">
        <v>9</v>
      </c>
      <c r="F2766" s="20"/>
      <c r="G2766" s="21"/>
      <c r="H2766" s="22"/>
      <c r="I2766" s="20"/>
      <c r="J2766" s="20">
        <v>51</v>
      </c>
      <c r="K2766" s="20">
        <v>808</v>
      </c>
      <c r="L2766" s="20"/>
      <c r="M2766" s="20">
        <v>330</v>
      </c>
      <c r="N2766" s="20">
        <v>17</v>
      </c>
      <c r="O2766" s="20">
        <v>1236</v>
      </c>
      <c r="P2766" s="23" t="str">
        <f>VLOOKUP(A2766,'ИЗ ОСНОВЫ НОМЕНКЛАТУР'!D:E,2,0)</f>
        <v>Аксессуары для кухни</v>
      </c>
      <c r="Q2766" s="23" t="str">
        <f>VLOOKUP(A2766,'ИЗ ОСНОВЫ НОМЕНКЛАТУР'!D:F,3,0)</f>
        <v>Посудосушители сетчатые полимерное покрытие</v>
      </c>
      <c r="R2766" s="40">
        <f>VLOOKUP(A:A,'ИЗ ОСНОВЫ НОМЕНКЛАТУР'!D:G,4,0)</f>
        <v>1162.5256539235413</v>
      </c>
      <c r="S2766" s="12" t="str">
        <f>VLOOKUP(A:A,'ИЗ ОСНОВЫ НОМЕНКЛАТУР'!D:H,5,0)</f>
        <v>B</v>
      </c>
      <c r="T2766" s="44">
        <f t="shared" si="519"/>
        <v>24413.038732394369</v>
      </c>
      <c r="U2766" s="44">
        <f t="shared" si="520"/>
        <v>10462.730885311872</v>
      </c>
      <c r="V2766" s="44">
        <f t="shared" si="521"/>
        <v>0</v>
      </c>
      <c r="W2766" s="44">
        <f t="shared" si="522"/>
        <v>0</v>
      </c>
      <c r="X2766" s="44">
        <f t="shared" si="523"/>
        <v>0</v>
      </c>
      <c r="Y2766" s="44">
        <f t="shared" si="524"/>
        <v>0</v>
      </c>
      <c r="Z2766" s="44">
        <f t="shared" si="525"/>
        <v>59288.808350100604</v>
      </c>
      <c r="AA2766" s="44">
        <f t="shared" si="526"/>
        <v>939320.72837022133</v>
      </c>
      <c r="AB2766" s="44">
        <f t="shared" si="527"/>
        <v>0</v>
      </c>
      <c r="AC2766" s="44">
        <f t="shared" si="528"/>
        <v>383633.46579476865</v>
      </c>
      <c r="AD2766" s="44">
        <f t="shared" si="529"/>
        <v>19762.936116700203</v>
      </c>
      <c r="AE2766" s="12">
        <f t="shared" si="530"/>
        <v>1436881.708249497</v>
      </c>
    </row>
    <row r="2767" spans="1:31" ht="12.6" hidden="1" customHeight="1" x14ac:dyDescent="0.2">
      <c r="A2767" s="26" t="s">
        <v>897</v>
      </c>
      <c r="B2767" s="19"/>
      <c r="C2767" s="19"/>
      <c r="D2767" s="20"/>
      <c r="E2767" s="21"/>
      <c r="F2767" s="22"/>
      <c r="G2767" s="21"/>
      <c r="H2767" s="22"/>
      <c r="I2767" s="20">
        <v>5020</v>
      </c>
      <c r="J2767" s="20">
        <v>287</v>
      </c>
      <c r="K2767" s="20">
        <v>840</v>
      </c>
      <c r="L2767" s="20">
        <v>9</v>
      </c>
      <c r="M2767" s="20">
        <v>482</v>
      </c>
      <c r="N2767" s="20">
        <v>20</v>
      </c>
      <c r="O2767" s="20">
        <v>6658</v>
      </c>
      <c r="P2767" s="23" t="str">
        <f>VLOOKUP(A2767,'ИЗ ОСНОВЫ НОМЕНКЛАТУР'!D:E,2,0)</f>
        <v>Аксессуары для кухни</v>
      </c>
      <c r="Q2767" s="23" t="str">
        <f>VLOOKUP(A2767,'ИЗ ОСНОВЫ НОМЕНКЛАТУР'!D:F,3,0)</f>
        <v>Посудосушители сетчатые полимерное покрытие</v>
      </c>
      <c r="R2767" s="40">
        <f>VLOOKUP(A:A,'ИЗ ОСНОВЫ НОМЕНКЛАТУР'!D:G,4,0)</f>
        <v>1369.7685067256939</v>
      </c>
      <c r="S2767" s="12" t="str">
        <f>VLOOKUP(A:A,'ИЗ ОСНОВЫ НОМЕНКЛАТУР'!D:H,5,0)</f>
        <v>A</v>
      </c>
      <c r="T2767" s="44">
        <f t="shared" si="519"/>
        <v>0</v>
      </c>
      <c r="U2767" s="44">
        <f t="shared" si="520"/>
        <v>0</v>
      </c>
      <c r="V2767" s="44">
        <f t="shared" si="521"/>
        <v>0</v>
      </c>
      <c r="W2767" s="44">
        <f t="shared" si="522"/>
        <v>0</v>
      </c>
      <c r="X2767" s="44">
        <f t="shared" si="523"/>
        <v>0</v>
      </c>
      <c r="Y2767" s="44">
        <f t="shared" si="524"/>
        <v>6876237.9037629832</v>
      </c>
      <c r="Z2767" s="44">
        <f t="shared" si="525"/>
        <v>393123.56143027416</v>
      </c>
      <c r="AA2767" s="44">
        <f t="shared" si="526"/>
        <v>1150605.545649583</v>
      </c>
      <c r="AB2767" s="44">
        <f t="shared" si="527"/>
        <v>12327.916560531245</v>
      </c>
      <c r="AC2767" s="44">
        <f t="shared" si="528"/>
        <v>660228.42024178442</v>
      </c>
      <c r="AD2767" s="44">
        <f t="shared" si="529"/>
        <v>27395.370134513876</v>
      </c>
      <c r="AE2767" s="12">
        <f t="shared" si="530"/>
        <v>9119918.7177796699</v>
      </c>
    </row>
    <row r="2768" spans="1:31" ht="12.6" hidden="1" customHeight="1" x14ac:dyDescent="0.2">
      <c r="A2768" s="26" t="s">
        <v>901</v>
      </c>
      <c r="B2768" s="19"/>
      <c r="C2768" s="19"/>
      <c r="D2768" s="20"/>
      <c r="E2768" s="21"/>
      <c r="F2768" s="22"/>
      <c r="G2768" s="21"/>
      <c r="H2768" s="22"/>
      <c r="I2768" s="20">
        <v>500</v>
      </c>
      <c r="J2768" s="20">
        <v>318</v>
      </c>
      <c r="K2768" s="20">
        <v>930</v>
      </c>
      <c r="L2768" s="20">
        <v>8</v>
      </c>
      <c r="M2768" s="20">
        <v>742</v>
      </c>
      <c r="N2768" s="20">
        <v>15</v>
      </c>
      <c r="O2768" s="20">
        <v>2513</v>
      </c>
      <c r="P2768" s="23" t="str">
        <f>VLOOKUP(A2768,'ИЗ ОСНОВЫ НОМЕНКЛАТУР'!D:E,2,0)</f>
        <v>Аксессуары для кухни</v>
      </c>
      <c r="Q2768" s="23" t="str">
        <f>VLOOKUP(A2768,'ИЗ ОСНОВЫ НОМЕНКЛАТУР'!D:F,3,0)</f>
        <v>Посудосушители сетчатые полимерное покрытие</v>
      </c>
      <c r="R2768" s="40">
        <f>VLOOKUP(A:A,'ИЗ ОСНОВЫ НОМЕНКЛАТУР'!D:G,4,0)</f>
        <v>1336.6551507840773</v>
      </c>
      <c r="S2768" s="12" t="str">
        <f>VLOOKUP(A:A,'ИЗ ОСНОВЫ НОМЕНКЛАТУР'!D:H,5,0)</f>
        <v>B</v>
      </c>
      <c r="T2768" s="44">
        <f t="shared" si="519"/>
        <v>0</v>
      </c>
      <c r="U2768" s="44">
        <f t="shared" si="520"/>
        <v>0</v>
      </c>
      <c r="V2768" s="44">
        <f t="shared" si="521"/>
        <v>0</v>
      </c>
      <c r="W2768" s="44">
        <f t="shared" si="522"/>
        <v>0</v>
      </c>
      <c r="X2768" s="44">
        <f t="shared" si="523"/>
        <v>0</v>
      </c>
      <c r="Y2768" s="44">
        <f t="shared" si="524"/>
        <v>668327.57539203868</v>
      </c>
      <c r="Z2768" s="44">
        <f t="shared" si="525"/>
        <v>425056.33794933656</v>
      </c>
      <c r="AA2768" s="44">
        <f t="shared" si="526"/>
        <v>1243089.2902291918</v>
      </c>
      <c r="AB2768" s="44">
        <f t="shared" si="527"/>
        <v>10693.241206272618</v>
      </c>
      <c r="AC2768" s="44">
        <f t="shared" si="528"/>
        <v>991798.12188178534</v>
      </c>
      <c r="AD2768" s="44">
        <f t="shared" si="529"/>
        <v>20049.827261761158</v>
      </c>
      <c r="AE2768" s="12">
        <f t="shared" si="530"/>
        <v>3359014.3939203862</v>
      </c>
    </row>
    <row r="2769" spans="1:31" ht="12.6" hidden="1" customHeight="1" x14ac:dyDescent="0.2">
      <c r="A2769" s="26" t="s">
        <v>894</v>
      </c>
      <c r="B2769" s="19"/>
      <c r="C2769" s="19"/>
      <c r="D2769" s="20"/>
      <c r="E2769" s="20">
        <v>1</v>
      </c>
      <c r="F2769" s="20"/>
      <c r="G2769" s="21"/>
      <c r="H2769" s="22"/>
      <c r="I2769" s="20">
        <v>4480</v>
      </c>
      <c r="J2769" s="20">
        <v>462</v>
      </c>
      <c r="K2769" s="20">
        <v>450</v>
      </c>
      <c r="L2769" s="20">
        <v>5</v>
      </c>
      <c r="M2769" s="20">
        <v>45</v>
      </c>
      <c r="N2769" s="20">
        <v>20</v>
      </c>
      <c r="O2769" s="20">
        <v>5463</v>
      </c>
      <c r="P2769" s="23" t="str">
        <f>VLOOKUP(A2769,'ИЗ ОСНОВЫ НОМЕНКЛАТУР'!D:E,2,0)</f>
        <v>Аксессуары для кухни</v>
      </c>
      <c r="Q2769" s="23" t="str">
        <f>VLOOKUP(A2769,'ИЗ ОСНОВЫ НОМЕНКЛАТУР'!D:F,3,0)</f>
        <v>Посудосушители сетчатые полимерное покрытие</v>
      </c>
      <c r="R2769" s="40">
        <f>VLOOKUP(A:A,'ИЗ ОСНОВЫ НОМЕНКЛАТУР'!D:G,4,0)</f>
        <v>1493.3269623207734</v>
      </c>
      <c r="S2769" s="12" t="str">
        <f>VLOOKUP(A:A,'ИЗ ОСНОВЫ НОМЕНКЛАТУР'!D:H,5,0)</f>
        <v>A</v>
      </c>
      <c r="T2769" s="44">
        <f t="shared" si="519"/>
        <v>0</v>
      </c>
      <c r="U2769" s="44">
        <f t="shared" si="520"/>
        <v>1493.3269623207734</v>
      </c>
      <c r="V2769" s="44">
        <f t="shared" si="521"/>
        <v>0</v>
      </c>
      <c r="W2769" s="44">
        <f t="shared" si="522"/>
        <v>0</v>
      </c>
      <c r="X2769" s="44">
        <f t="shared" si="523"/>
        <v>0</v>
      </c>
      <c r="Y2769" s="44">
        <f t="shared" si="524"/>
        <v>6690104.7911970653</v>
      </c>
      <c r="Z2769" s="44">
        <f t="shared" si="525"/>
        <v>689917.05659219727</v>
      </c>
      <c r="AA2769" s="44">
        <f t="shared" si="526"/>
        <v>671997.13304434798</v>
      </c>
      <c r="AB2769" s="44">
        <f t="shared" si="527"/>
        <v>7466.6348116038671</v>
      </c>
      <c r="AC2769" s="44">
        <f t="shared" si="528"/>
        <v>67199.713304434801</v>
      </c>
      <c r="AD2769" s="44">
        <f t="shared" si="529"/>
        <v>29866.539246415468</v>
      </c>
      <c r="AE2769" s="12">
        <f t="shared" si="530"/>
        <v>8158045.1951583857</v>
      </c>
    </row>
    <row r="2770" spans="1:31" ht="12.6" hidden="1" customHeight="1" x14ac:dyDescent="0.2">
      <c r="A2770" s="26" t="s">
        <v>905</v>
      </c>
      <c r="B2770" s="19"/>
      <c r="C2770" s="19"/>
      <c r="D2770" s="20"/>
      <c r="E2770" s="21"/>
      <c r="F2770" s="22"/>
      <c r="G2770" s="21"/>
      <c r="H2770" s="22"/>
      <c r="I2770" s="20">
        <v>420</v>
      </c>
      <c r="J2770" s="20">
        <v>86</v>
      </c>
      <c r="K2770" s="20">
        <v>240</v>
      </c>
      <c r="L2770" s="20">
        <v>4</v>
      </c>
      <c r="M2770" s="20">
        <v>380</v>
      </c>
      <c r="N2770" s="20">
        <v>22</v>
      </c>
      <c r="O2770" s="20">
        <v>1152</v>
      </c>
      <c r="P2770" s="23" t="str">
        <f>VLOOKUP(A2770,'ИЗ ОСНОВЫ НОМЕНКЛАТУР'!D:E,2,0)</f>
        <v>Аксессуары для кухни</v>
      </c>
      <c r="Q2770" s="23" t="str">
        <f>VLOOKUP(A2770,'ИЗ ОСНОВЫ НОМЕНКЛАТУР'!D:F,3,0)</f>
        <v>Посудосушители сетчатые полимерное покрытие</v>
      </c>
      <c r="R2770" s="40">
        <f>VLOOKUP(A:A,'ИЗ ОСНОВЫ НОМЕНКЛАТУР'!D:G,4,0)</f>
        <v>1553.6985817307691</v>
      </c>
      <c r="S2770" s="12" t="str">
        <f>VLOOKUP(A:A,'ИЗ ОСНОВЫ НОМЕНКЛАТУР'!D:H,5,0)</f>
        <v>B</v>
      </c>
      <c r="T2770" s="44">
        <f t="shared" si="519"/>
        <v>0</v>
      </c>
      <c r="U2770" s="44">
        <f t="shared" si="520"/>
        <v>0</v>
      </c>
      <c r="V2770" s="44">
        <f t="shared" si="521"/>
        <v>0</v>
      </c>
      <c r="W2770" s="44">
        <f t="shared" si="522"/>
        <v>0</v>
      </c>
      <c r="X2770" s="44">
        <f t="shared" si="523"/>
        <v>0</v>
      </c>
      <c r="Y2770" s="44">
        <f t="shared" si="524"/>
        <v>652553.40432692308</v>
      </c>
      <c r="Z2770" s="44">
        <f t="shared" si="525"/>
        <v>133618.07802884615</v>
      </c>
      <c r="AA2770" s="44">
        <f t="shared" si="526"/>
        <v>372887.65961538459</v>
      </c>
      <c r="AB2770" s="44">
        <f t="shared" si="527"/>
        <v>6214.7943269230764</v>
      </c>
      <c r="AC2770" s="44">
        <f t="shared" si="528"/>
        <v>590405.4610576923</v>
      </c>
      <c r="AD2770" s="44">
        <f t="shared" si="529"/>
        <v>34181.368798076917</v>
      </c>
      <c r="AE2770" s="12">
        <f t="shared" si="530"/>
        <v>1789860.7661538462</v>
      </c>
    </row>
    <row r="2771" spans="1:31" ht="12.6" hidden="1" customHeight="1" x14ac:dyDescent="0.2">
      <c r="A2771" s="26" t="s">
        <v>914</v>
      </c>
      <c r="B2771" s="19"/>
      <c r="C2771" s="19"/>
      <c r="D2771" s="20"/>
      <c r="E2771" s="21"/>
      <c r="F2771" s="22"/>
      <c r="G2771" s="21"/>
      <c r="H2771" s="22"/>
      <c r="I2771" s="20"/>
      <c r="J2771" s="20"/>
      <c r="K2771" s="20"/>
      <c r="L2771" s="20">
        <v>1</v>
      </c>
      <c r="M2771" s="20">
        <v>4</v>
      </c>
      <c r="N2771" s="20"/>
      <c r="O2771" s="20">
        <v>5</v>
      </c>
      <c r="P2771" s="23" t="str">
        <f>VLOOKUP(A2771,'ИЗ ОСНОВЫ НОМЕНКЛАТУР'!D:E,2,0)</f>
        <v>Аксессуары для кухни</v>
      </c>
      <c r="Q2771" s="23" t="str">
        <f>VLOOKUP(A2771,'ИЗ ОСНОВЫ НОМЕНКЛАТУР'!D:F,3,0)</f>
        <v>Посудосушители сетчатые полимерное покрытие</v>
      </c>
      <c r="R2771" s="40">
        <f>VLOOKUP(A:A,'ИЗ ОСНОВЫ НОМЕНКЛАТУР'!D:G,4,0)</f>
        <v>729.28500000000008</v>
      </c>
      <c r="S2771" s="12" t="str">
        <f>VLOOKUP(A:A,'ИЗ ОСНОВЫ НОМЕНКЛАТУР'!D:H,5,0)</f>
        <v>C</v>
      </c>
      <c r="T2771" s="44">
        <f t="shared" si="519"/>
        <v>0</v>
      </c>
      <c r="U2771" s="44">
        <f t="shared" si="520"/>
        <v>0</v>
      </c>
      <c r="V2771" s="44">
        <f t="shared" si="521"/>
        <v>0</v>
      </c>
      <c r="W2771" s="44">
        <f t="shared" si="522"/>
        <v>0</v>
      </c>
      <c r="X2771" s="44">
        <f t="shared" si="523"/>
        <v>0</v>
      </c>
      <c r="Y2771" s="44">
        <f t="shared" si="524"/>
        <v>0</v>
      </c>
      <c r="Z2771" s="44">
        <f t="shared" si="525"/>
        <v>0</v>
      </c>
      <c r="AA2771" s="44">
        <f t="shared" si="526"/>
        <v>0</v>
      </c>
      <c r="AB2771" s="44">
        <f t="shared" si="527"/>
        <v>729.28500000000008</v>
      </c>
      <c r="AC2771" s="44">
        <f t="shared" si="528"/>
        <v>2917.1400000000003</v>
      </c>
      <c r="AD2771" s="44">
        <f t="shared" si="529"/>
        <v>0</v>
      </c>
      <c r="AE2771" s="12">
        <f t="shared" si="530"/>
        <v>3646.4250000000002</v>
      </c>
    </row>
    <row r="2772" spans="1:31" ht="12.6" hidden="1" customHeight="1" x14ac:dyDescent="0.2">
      <c r="A2772" s="26" t="s">
        <v>3525</v>
      </c>
      <c r="B2772" s="19"/>
      <c r="C2772" s="19"/>
      <c r="D2772" s="20"/>
      <c r="E2772" s="21"/>
      <c r="F2772" s="22"/>
      <c r="G2772" s="21"/>
      <c r="H2772" s="22"/>
      <c r="I2772" s="20"/>
      <c r="J2772" s="20">
        <v>20</v>
      </c>
      <c r="K2772" s="20"/>
      <c r="L2772" s="20">
        <v>17</v>
      </c>
      <c r="M2772" s="20"/>
      <c r="N2772" s="20">
        <v>2</v>
      </c>
      <c r="O2772" s="20">
        <v>39</v>
      </c>
      <c r="P2772" s="23" t="str">
        <f>VLOOKUP(A2772,'ИЗ ОСНОВЫ НОМЕНКЛАТУР'!D:E,2,0)</f>
        <v>Инструменты и расходные материалы</v>
      </c>
      <c r="Q2772" s="23" t="str">
        <f>VLOOKUP(A2772,'ИЗ ОСНОВЫ НОМЕНКЛАТУР'!D:F,3,0)</f>
        <v>Насадки, сверла</v>
      </c>
      <c r="R2772" s="40">
        <f>VLOOKUP(A:A,'ИЗ ОСНОВЫ НОМЕНКЛАТУР'!D:G,4,0)</f>
        <v>338.80772727272722</v>
      </c>
      <c r="S2772" s="12" t="str">
        <f>VLOOKUP(A:A,'ИЗ ОСНОВЫ НОМЕНКЛАТУР'!D:H,5,0)</f>
        <v>C</v>
      </c>
      <c r="T2772" s="44">
        <f t="shared" si="519"/>
        <v>0</v>
      </c>
      <c r="U2772" s="44">
        <f t="shared" si="520"/>
        <v>0</v>
      </c>
      <c r="V2772" s="44">
        <f t="shared" si="521"/>
        <v>0</v>
      </c>
      <c r="W2772" s="44">
        <f t="shared" si="522"/>
        <v>0</v>
      </c>
      <c r="X2772" s="44">
        <f t="shared" si="523"/>
        <v>0</v>
      </c>
      <c r="Y2772" s="44">
        <f t="shared" si="524"/>
        <v>0</v>
      </c>
      <c r="Z2772" s="44">
        <f t="shared" si="525"/>
        <v>6776.1545454545449</v>
      </c>
      <c r="AA2772" s="44">
        <f t="shared" si="526"/>
        <v>0</v>
      </c>
      <c r="AB2772" s="44">
        <f t="shared" si="527"/>
        <v>5759.7313636363624</v>
      </c>
      <c r="AC2772" s="44">
        <f t="shared" si="528"/>
        <v>0</v>
      </c>
      <c r="AD2772" s="44">
        <f t="shared" si="529"/>
        <v>677.61545454545444</v>
      </c>
      <c r="AE2772" s="12">
        <f t="shared" si="530"/>
        <v>13213.50136363636</v>
      </c>
    </row>
    <row r="2773" spans="1:31" ht="12.6" hidden="1" customHeight="1" x14ac:dyDescent="0.2">
      <c r="A2773" s="26" t="s">
        <v>3523</v>
      </c>
      <c r="B2773" s="19"/>
      <c r="C2773" s="19"/>
      <c r="D2773" s="20"/>
      <c r="E2773" s="21"/>
      <c r="F2773" s="22"/>
      <c r="G2773" s="21"/>
      <c r="H2773" s="22"/>
      <c r="I2773" s="20"/>
      <c r="J2773" s="20">
        <v>16</v>
      </c>
      <c r="K2773" s="20"/>
      <c r="L2773" s="20">
        <v>10</v>
      </c>
      <c r="M2773" s="20">
        <v>60</v>
      </c>
      <c r="N2773" s="20"/>
      <c r="O2773" s="20">
        <v>86</v>
      </c>
      <c r="P2773" s="23" t="str">
        <f>VLOOKUP(A2773,'ИЗ ОСНОВЫ НОМЕНКЛАТУР'!D:E,2,0)</f>
        <v>Инструменты и расходные материалы</v>
      </c>
      <c r="Q2773" s="23" t="str">
        <f>VLOOKUP(A2773,'ИЗ ОСНОВЫ НОМЕНКЛАТУР'!D:F,3,0)</f>
        <v>Насадки, сверла</v>
      </c>
      <c r="R2773" s="40">
        <f>VLOOKUP(A:A,'ИЗ ОСНОВЫ НОМЕНКЛАТУР'!D:G,4,0)</f>
        <v>446.11669565217392</v>
      </c>
      <c r="S2773" s="12" t="str">
        <f>VLOOKUP(A:A,'ИЗ ОСНОВЫ НОМЕНКЛАТУР'!D:H,5,0)</f>
        <v>C</v>
      </c>
      <c r="T2773" s="44">
        <f t="shared" si="519"/>
        <v>0</v>
      </c>
      <c r="U2773" s="44">
        <f t="shared" si="520"/>
        <v>0</v>
      </c>
      <c r="V2773" s="44">
        <f t="shared" si="521"/>
        <v>0</v>
      </c>
      <c r="W2773" s="44">
        <f t="shared" si="522"/>
        <v>0</v>
      </c>
      <c r="X2773" s="44">
        <f t="shared" si="523"/>
        <v>0</v>
      </c>
      <c r="Y2773" s="44">
        <f t="shared" si="524"/>
        <v>0</v>
      </c>
      <c r="Z2773" s="44">
        <f t="shared" si="525"/>
        <v>7137.8671304347827</v>
      </c>
      <c r="AA2773" s="44">
        <f t="shared" si="526"/>
        <v>0</v>
      </c>
      <c r="AB2773" s="44">
        <f t="shared" si="527"/>
        <v>4461.1669565217389</v>
      </c>
      <c r="AC2773" s="44">
        <f t="shared" si="528"/>
        <v>26767.001739130435</v>
      </c>
      <c r="AD2773" s="44">
        <f t="shared" si="529"/>
        <v>0</v>
      </c>
      <c r="AE2773" s="12">
        <f t="shared" si="530"/>
        <v>38366.035826086954</v>
      </c>
    </row>
    <row r="2774" spans="1:31" ht="12.6" hidden="1" customHeight="1" x14ac:dyDescent="0.2">
      <c r="A2774" s="26" t="s">
        <v>3748</v>
      </c>
      <c r="B2774" s="19"/>
      <c r="C2774" s="19"/>
      <c r="D2774" s="20"/>
      <c r="E2774" s="21"/>
      <c r="F2774" s="22"/>
      <c r="G2774" s="21"/>
      <c r="H2774" s="22"/>
      <c r="I2774" s="20"/>
      <c r="J2774" s="20"/>
      <c r="K2774" s="20">
        <v>88</v>
      </c>
      <c r="L2774" s="20"/>
      <c r="M2774" s="20"/>
      <c r="N2774" s="20"/>
      <c r="O2774" s="20">
        <v>88</v>
      </c>
      <c r="P2774" s="23" t="str">
        <f>VLOOKUP(A2774,'ИЗ ОСНОВЫ НОМЕНКЛАТУР'!D:E,2,0)</f>
        <v>Аксессуары для шкафов</v>
      </c>
      <c r="Q2774" s="23" t="str">
        <f>VLOOKUP(A2774,'ИЗ ОСНОВЫ НОМЕНКЛАТУР'!D:F,3,0)</f>
        <v>Шкаф/шкаф-купе наполнение (бренд Aristo)</v>
      </c>
      <c r="R2774" s="40">
        <f>VLOOKUP(A:A,'ИЗ ОСНОВЫ НОМЕНКЛАТУР'!D:G,4,0)</f>
        <v>54.85</v>
      </c>
      <c r="S2774" s="12" t="str">
        <f>VLOOKUP(A:A,'ИЗ ОСНОВЫ НОМЕНКЛАТУР'!D:H,5,0)</f>
        <v>C</v>
      </c>
      <c r="T2774" s="44">
        <f t="shared" si="519"/>
        <v>0</v>
      </c>
      <c r="U2774" s="44">
        <f t="shared" si="520"/>
        <v>0</v>
      </c>
      <c r="V2774" s="44">
        <f t="shared" si="521"/>
        <v>0</v>
      </c>
      <c r="W2774" s="44">
        <f t="shared" si="522"/>
        <v>0</v>
      </c>
      <c r="X2774" s="44">
        <f t="shared" si="523"/>
        <v>0</v>
      </c>
      <c r="Y2774" s="44">
        <f t="shared" si="524"/>
        <v>0</v>
      </c>
      <c r="Z2774" s="44">
        <f t="shared" si="525"/>
        <v>0</v>
      </c>
      <c r="AA2774" s="44">
        <f t="shared" si="526"/>
        <v>4826.8</v>
      </c>
      <c r="AB2774" s="44">
        <f t="shared" si="527"/>
        <v>0</v>
      </c>
      <c r="AC2774" s="44">
        <f t="shared" si="528"/>
        <v>0</v>
      </c>
      <c r="AD2774" s="44">
        <f t="shared" si="529"/>
        <v>0</v>
      </c>
      <c r="AE2774" s="12">
        <f t="shared" si="530"/>
        <v>4826.8</v>
      </c>
    </row>
    <row r="2775" spans="1:31" ht="12.6" hidden="1" customHeight="1" x14ac:dyDescent="0.2">
      <c r="A2775" s="26" t="s">
        <v>3752</v>
      </c>
      <c r="B2775" s="19"/>
      <c r="C2775" s="19"/>
      <c r="D2775" s="20"/>
      <c r="E2775" s="21"/>
      <c r="F2775" s="22"/>
      <c r="G2775" s="21"/>
      <c r="H2775" s="22"/>
      <c r="I2775" s="20"/>
      <c r="J2775" s="20"/>
      <c r="K2775" s="20">
        <v>140</v>
      </c>
      <c r="L2775" s="20"/>
      <c r="M2775" s="20"/>
      <c r="N2775" s="20"/>
      <c r="O2775" s="20">
        <v>140</v>
      </c>
      <c r="P2775" s="23" t="str">
        <f>VLOOKUP(A2775,'ИЗ ОСНОВЫ НОМЕНКЛАТУР'!D:E,2,0)</f>
        <v>Аксессуары для шкафов</v>
      </c>
      <c r="Q2775" s="23" t="str">
        <f>VLOOKUP(A2775,'ИЗ ОСНОВЫ НОМЕНКЛАТУР'!D:F,3,0)</f>
        <v>Шкаф/шкаф-купе наполнение (бренд Aristo)</v>
      </c>
      <c r="R2775" s="40">
        <f>VLOOKUP(A:A,'ИЗ ОСНОВЫ НОМЕНКЛАТУР'!D:G,4,0)</f>
        <v>40.965000000000003</v>
      </c>
      <c r="S2775" s="12" t="str">
        <f>VLOOKUP(A:A,'ИЗ ОСНОВЫ НОМЕНКЛАТУР'!D:H,5,0)</f>
        <v>C</v>
      </c>
      <c r="T2775" s="44">
        <f t="shared" si="519"/>
        <v>0</v>
      </c>
      <c r="U2775" s="44">
        <f t="shared" si="520"/>
        <v>0</v>
      </c>
      <c r="V2775" s="44">
        <f t="shared" si="521"/>
        <v>0</v>
      </c>
      <c r="W2775" s="44">
        <f t="shared" si="522"/>
        <v>0</v>
      </c>
      <c r="X2775" s="44">
        <f t="shared" si="523"/>
        <v>0</v>
      </c>
      <c r="Y2775" s="44">
        <f t="shared" si="524"/>
        <v>0</v>
      </c>
      <c r="Z2775" s="44">
        <f t="shared" si="525"/>
        <v>0</v>
      </c>
      <c r="AA2775" s="44">
        <f t="shared" si="526"/>
        <v>5735.1</v>
      </c>
      <c r="AB2775" s="44">
        <f t="shared" si="527"/>
        <v>0</v>
      </c>
      <c r="AC2775" s="44">
        <f t="shared" si="528"/>
        <v>0</v>
      </c>
      <c r="AD2775" s="44">
        <f t="shared" si="529"/>
        <v>0</v>
      </c>
      <c r="AE2775" s="12">
        <f t="shared" si="530"/>
        <v>5735.1</v>
      </c>
    </row>
    <row r="2776" spans="1:31" ht="12.6" customHeight="1" x14ac:dyDescent="0.2">
      <c r="A2776" s="26" t="s">
        <v>2528</v>
      </c>
      <c r="B2776" s="19"/>
      <c r="C2776" s="19"/>
      <c r="D2776" s="20"/>
      <c r="E2776" s="20">
        <v>28</v>
      </c>
      <c r="F2776" s="20"/>
      <c r="G2776" s="21"/>
      <c r="H2776" s="22"/>
      <c r="I2776" s="20"/>
      <c r="J2776" s="20"/>
      <c r="K2776" s="20">
        <v>156</v>
      </c>
      <c r="L2776" s="20"/>
      <c r="M2776" s="20">
        <v>5</v>
      </c>
      <c r="N2776" s="20">
        <v>8</v>
      </c>
      <c r="O2776" s="20">
        <v>197</v>
      </c>
      <c r="P2776" s="23" t="str">
        <f>VLOOKUP(A2776,'ИЗ ОСНОВЫ НОМЕНКЛАТУР'!D:E,2,0)</f>
        <v>Ручки, крючки, опоры</v>
      </c>
      <c r="Q2776" s="23" t="str">
        <f>VLOOKUP(A2776,'ИЗ ОСНОВЫ НОМЕНКЛАТУР'!D:F,3,0)</f>
        <v>Торцевые ручки</v>
      </c>
      <c r="R2776" s="40">
        <f>VLOOKUP(A:A,'ИЗ ОСНОВЫ НОМЕНКЛАТУР'!D:G,4,0)</f>
        <v>6296.9309090909092</v>
      </c>
      <c r="S2776" s="12" t="str">
        <f>VLOOKUP(A:A,'ИЗ ОСНОВЫ НОМЕНКЛАТУР'!D:H,5,0)</f>
        <v>C</v>
      </c>
      <c r="T2776" s="44">
        <f t="shared" si="519"/>
        <v>0</v>
      </c>
      <c r="U2776" s="44">
        <f t="shared" si="520"/>
        <v>176314.06545454546</v>
      </c>
      <c r="V2776" s="44">
        <f t="shared" si="521"/>
        <v>0</v>
      </c>
      <c r="W2776" s="44">
        <f t="shared" si="522"/>
        <v>0</v>
      </c>
      <c r="X2776" s="44">
        <f t="shared" si="523"/>
        <v>0</v>
      </c>
      <c r="Y2776" s="44">
        <f t="shared" si="524"/>
        <v>0</v>
      </c>
      <c r="Z2776" s="44">
        <f t="shared" si="525"/>
        <v>0</v>
      </c>
      <c r="AA2776" s="44">
        <f t="shared" si="526"/>
        <v>982321.2218181818</v>
      </c>
      <c r="AB2776" s="44">
        <f t="shared" si="527"/>
        <v>0</v>
      </c>
      <c r="AC2776" s="44">
        <f t="shared" si="528"/>
        <v>31484.654545454545</v>
      </c>
      <c r="AD2776" s="44">
        <f t="shared" si="529"/>
        <v>50375.447272727273</v>
      </c>
      <c r="AE2776" s="12">
        <f t="shared" si="530"/>
        <v>1240495.3890909092</v>
      </c>
    </row>
    <row r="2777" spans="1:31" ht="12.6" customHeight="1" x14ac:dyDescent="0.2">
      <c r="A2777" s="26" t="s">
        <v>2578</v>
      </c>
      <c r="B2777" s="19"/>
      <c r="C2777" s="19"/>
      <c r="D2777" s="20"/>
      <c r="E2777" s="20">
        <v>20</v>
      </c>
      <c r="F2777" s="20"/>
      <c r="G2777" s="21"/>
      <c r="H2777" s="22"/>
      <c r="I2777" s="20"/>
      <c r="J2777" s="20"/>
      <c r="K2777" s="20">
        <v>26</v>
      </c>
      <c r="L2777" s="20"/>
      <c r="M2777" s="20"/>
      <c r="N2777" s="20">
        <v>10</v>
      </c>
      <c r="O2777" s="20">
        <v>56</v>
      </c>
      <c r="P2777" s="23" t="str">
        <f>VLOOKUP(A2777,'ИЗ ОСНОВЫ НОМЕНКЛАТУР'!D:E,2,0)</f>
        <v>Ручки, крючки, опоры</v>
      </c>
      <c r="Q2777" s="23" t="str">
        <f>VLOOKUP(A2777,'ИЗ ОСНОВЫ НОМЕНКЛАТУР'!D:F,3,0)</f>
        <v>Торцевые ручки</v>
      </c>
      <c r="R2777" s="40">
        <f>VLOOKUP(A:A,'ИЗ ОСНОВЫ НОМЕНКЛАТУР'!D:G,4,0)</f>
        <v>5000</v>
      </c>
      <c r="S2777" s="12" t="str">
        <f>VLOOKUP(A:A,'ИЗ ОСНОВЫ НОМЕНКЛАТУР'!D:H,5,0)</f>
        <v>C</v>
      </c>
      <c r="T2777" s="44">
        <f t="shared" si="519"/>
        <v>0</v>
      </c>
      <c r="U2777" s="44">
        <f t="shared" si="520"/>
        <v>100000</v>
      </c>
      <c r="V2777" s="44">
        <f t="shared" si="521"/>
        <v>0</v>
      </c>
      <c r="W2777" s="44">
        <f t="shared" si="522"/>
        <v>0</v>
      </c>
      <c r="X2777" s="44">
        <f t="shared" si="523"/>
        <v>0</v>
      </c>
      <c r="Y2777" s="44">
        <f t="shared" si="524"/>
        <v>0</v>
      </c>
      <c r="Z2777" s="44">
        <f t="shared" si="525"/>
        <v>0</v>
      </c>
      <c r="AA2777" s="44">
        <f t="shared" si="526"/>
        <v>130000</v>
      </c>
      <c r="AB2777" s="44">
        <f t="shared" si="527"/>
        <v>0</v>
      </c>
      <c r="AC2777" s="44">
        <f t="shared" si="528"/>
        <v>0</v>
      </c>
      <c r="AD2777" s="44">
        <f t="shared" si="529"/>
        <v>50000</v>
      </c>
      <c r="AE2777" s="12">
        <f t="shared" si="530"/>
        <v>280000</v>
      </c>
    </row>
    <row r="2778" spans="1:31" ht="12.6" customHeight="1" x14ac:dyDescent="0.2">
      <c r="A2778" s="26" t="s">
        <v>2517</v>
      </c>
      <c r="B2778" s="19"/>
      <c r="C2778" s="19"/>
      <c r="D2778" s="20"/>
      <c r="E2778" s="20">
        <v>13</v>
      </c>
      <c r="F2778" s="20"/>
      <c r="G2778" s="21"/>
      <c r="H2778" s="22"/>
      <c r="I2778" s="20"/>
      <c r="J2778" s="20"/>
      <c r="K2778" s="20">
        <v>28</v>
      </c>
      <c r="L2778" s="20"/>
      <c r="M2778" s="20"/>
      <c r="N2778" s="20">
        <v>4</v>
      </c>
      <c r="O2778" s="20">
        <v>45</v>
      </c>
      <c r="P2778" s="23" t="str">
        <f>VLOOKUP(A2778,'ИЗ ОСНОВЫ НОМЕНКЛАТУР'!D:E,2,0)</f>
        <v>Ручки, крючки, опоры</v>
      </c>
      <c r="Q2778" s="23" t="str">
        <f>VLOOKUP(A2778,'ИЗ ОСНОВЫ НОМЕНКЛАТУР'!D:F,3,0)</f>
        <v>Торцевые ручки</v>
      </c>
      <c r="R2778" s="40">
        <f>VLOOKUP(A:A,'ИЗ ОСНОВЫ НОМЕНКЛАТУР'!D:G,4,0)</f>
        <v>7856.8499999999995</v>
      </c>
      <c r="S2778" s="12" t="str">
        <f>VLOOKUP(A:A,'ИЗ ОСНОВЫ НОМЕНКЛАТУР'!D:H,5,0)</f>
        <v>C</v>
      </c>
      <c r="T2778" s="44">
        <f t="shared" si="519"/>
        <v>0</v>
      </c>
      <c r="U2778" s="44">
        <f t="shared" si="520"/>
        <v>102139.04999999999</v>
      </c>
      <c r="V2778" s="44">
        <f t="shared" si="521"/>
        <v>0</v>
      </c>
      <c r="W2778" s="44">
        <f t="shared" si="522"/>
        <v>0</v>
      </c>
      <c r="X2778" s="44">
        <f t="shared" si="523"/>
        <v>0</v>
      </c>
      <c r="Y2778" s="44">
        <f t="shared" si="524"/>
        <v>0</v>
      </c>
      <c r="Z2778" s="44">
        <f t="shared" si="525"/>
        <v>0</v>
      </c>
      <c r="AA2778" s="44">
        <f t="shared" si="526"/>
        <v>219991.8</v>
      </c>
      <c r="AB2778" s="44">
        <f t="shared" si="527"/>
        <v>0</v>
      </c>
      <c r="AC2778" s="44">
        <f t="shared" si="528"/>
        <v>0</v>
      </c>
      <c r="AD2778" s="44">
        <f t="shared" si="529"/>
        <v>31427.399999999998</v>
      </c>
      <c r="AE2778" s="12">
        <f t="shared" si="530"/>
        <v>353558.25</v>
      </c>
    </row>
    <row r="2779" spans="1:31" ht="12.6" hidden="1" customHeight="1" x14ac:dyDescent="0.2">
      <c r="A2779" s="26" t="s">
        <v>4791</v>
      </c>
      <c r="B2779" s="19"/>
      <c r="C2779" s="19"/>
      <c r="D2779" s="20"/>
      <c r="E2779" s="21"/>
      <c r="F2779" s="22"/>
      <c r="G2779" s="21"/>
      <c r="H2779" s="22"/>
      <c r="I2779" s="20"/>
      <c r="J2779" s="20"/>
      <c r="K2779" s="20"/>
      <c r="L2779" s="20"/>
      <c r="M2779" s="20"/>
      <c r="N2779" s="20">
        <v>1</v>
      </c>
      <c r="O2779" s="20">
        <v>1</v>
      </c>
      <c r="P2779" s="23" t="str">
        <f>VLOOKUP(A2779,'ИЗ ОСНОВЫ НОМЕНКЛАТУР'!D:E,2,0)</f>
        <v>Ручки, крючки, опоры</v>
      </c>
      <c r="Q2779" s="23" t="str">
        <f>VLOOKUP(A2779,'ИЗ ОСНОВЫ НОМЕНКЛАТУР'!D:F,3,0)</f>
        <v>Врезные ручки</v>
      </c>
      <c r="R2779" s="40">
        <f>VLOOKUP(A:A,'ИЗ ОСНОВЫ НОМЕНКЛАТУР'!D:G,4,0)</f>
        <v>5489</v>
      </c>
      <c r="S2779" s="12" t="str">
        <f>VLOOKUP(A:A,'ИЗ ОСНОВЫ НОМЕНКЛАТУР'!D:H,5,0)</f>
        <v>C</v>
      </c>
      <c r="T2779" s="44">
        <f t="shared" si="519"/>
        <v>0</v>
      </c>
      <c r="U2779" s="44">
        <f t="shared" si="520"/>
        <v>0</v>
      </c>
      <c r="V2779" s="44">
        <f t="shared" si="521"/>
        <v>0</v>
      </c>
      <c r="W2779" s="44">
        <f t="shared" si="522"/>
        <v>0</v>
      </c>
      <c r="X2779" s="44">
        <f t="shared" si="523"/>
        <v>0</v>
      </c>
      <c r="Y2779" s="44">
        <f t="shared" si="524"/>
        <v>0</v>
      </c>
      <c r="Z2779" s="44">
        <f t="shared" si="525"/>
        <v>0</v>
      </c>
      <c r="AA2779" s="44">
        <f t="shared" si="526"/>
        <v>0</v>
      </c>
      <c r="AB2779" s="44">
        <f t="shared" si="527"/>
        <v>0</v>
      </c>
      <c r="AC2779" s="44">
        <f t="shared" si="528"/>
        <v>0</v>
      </c>
      <c r="AD2779" s="44">
        <f t="shared" si="529"/>
        <v>5489</v>
      </c>
      <c r="AE2779" s="12">
        <f t="shared" si="530"/>
        <v>5489</v>
      </c>
    </row>
    <row r="2780" spans="1:31" ht="12.6" customHeight="1" x14ac:dyDescent="0.2">
      <c r="A2780" s="26" t="s">
        <v>2515</v>
      </c>
      <c r="B2780" s="19"/>
      <c r="C2780" s="19"/>
      <c r="D2780" s="20"/>
      <c r="E2780" s="21"/>
      <c r="F2780" s="22"/>
      <c r="G2780" s="21"/>
      <c r="H2780" s="22"/>
      <c r="I2780" s="20"/>
      <c r="J2780" s="20"/>
      <c r="K2780" s="20"/>
      <c r="L2780" s="20"/>
      <c r="M2780" s="20">
        <v>10</v>
      </c>
      <c r="N2780" s="20"/>
      <c r="O2780" s="20">
        <v>10</v>
      </c>
      <c r="P2780" s="23" t="str">
        <f>VLOOKUP(A2780,'ИЗ ОСНОВЫ НОМЕНКЛАТУР'!D:E,2,0)</f>
        <v>Ручки, крючки, опоры</v>
      </c>
      <c r="Q2780" s="23" t="str">
        <f>VLOOKUP(A2780,'ИЗ ОСНОВЫ НОМЕНКЛАТУР'!D:F,3,0)</f>
        <v>Торцевые ручки</v>
      </c>
      <c r="R2780" s="40">
        <f>VLOOKUP(A:A,'ИЗ ОСНОВЫ НОМЕНКЛАТУР'!D:G,4,0)</f>
        <v>7420.181818181818</v>
      </c>
      <c r="S2780" s="12" t="str">
        <f>VLOOKUP(A:A,'ИЗ ОСНОВЫ НОМЕНКЛАТУР'!D:H,5,0)</f>
        <v>C</v>
      </c>
      <c r="T2780" s="44">
        <f t="shared" si="519"/>
        <v>0</v>
      </c>
      <c r="U2780" s="44">
        <f t="shared" si="520"/>
        <v>0</v>
      </c>
      <c r="V2780" s="44">
        <f t="shared" si="521"/>
        <v>0</v>
      </c>
      <c r="W2780" s="44">
        <f t="shared" si="522"/>
        <v>0</v>
      </c>
      <c r="X2780" s="44">
        <f t="shared" si="523"/>
        <v>0</v>
      </c>
      <c r="Y2780" s="44">
        <f t="shared" si="524"/>
        <v>0</v>
      </c>
      <c r="Z2780" s="44">
        <f t="shared" si="525"/>
        <v>0</v>
      </c>
      <c r="AA2780" s="44">
        <f t="shared" si="526"/>
        <v>0</v>
      </c>
      <c r="AB2780" s="44">
        <f t="shared" si="527"/>
        <v>0</v>
      </c>
      <c r="AC2780" s="44">
        <f t="shared" si="528"/>
        <v>74201.818181818177</v>
      </c>
      <c r="AD2780" s="44">
        <f t="shared" si="529"/>
        <v>0</v>
      </c>
      <c r="AE2780" s="12">
        <f t="shared" si="530"/>
        <v>74201.818181818177</v>
      </c>
    </row>
    <row r="2781" spans="1:31" ht="12.6" customHeight="1" x14ac:dyDescent="0.2">
      <c r="A2781" s="26" t="s">
        <v>2603</v>
      </c>
      <c r="B2781" s="19"/>
      <c r="C2781" s="19"/>
      <c r="D2781" s="20"/>
      <c r="E2781" s="20">
        <v>6</v>
      </c>
      <c r="F2781" s="20"/>
      <c r="G2781" s="21"/>
      <c r="H2781" s="22"/>
      <c r="I2781" s="20"/>
      <c r="J2781" s="20"/>
      <c r="K2781" s="20"/>
      <c r="L2781" s="20"/>
      <c r="M2781" s="20"/>
      <c r="N2781" s="20"/>
      <c r="O2781" s="20">
        <v>6</v>
      </c>
      <c r="P2781" s="23" t="str">
        <f>VLOOKUP(A2781,'ИЗ ОСНОВЫ НОМЕНКЛАТУР'!D:E,2,0)</f>
        <v>Ручки, крючки, опоры</v>
      </c>
      <c r="Q2781" s="23" t="str">
        <f>VLOOKUP(A2781,'ИЗ ОСНОВЫ НОМЕНКЛАТУР'!D:F,3,0)</f>
        <v>Торцевые ручки</v>
      </c>
      <c r="R2781" s="40">
        <f>VLOOKUP(A:A,'ИЗ ОСНОВЫ НОМЕНКЛАТУР'!D:G,4,0)</f>
        <v>6780</v>
      </c>
      <c r="S2781" s="12" t="str">
        <f>VLOOKUP(A:A,'ИЗ ОСНОВЫ НОМЕНКЛАТУР'!D:H,5,0)</f>
        <v>C</v>
      </c>
      <c r="T2781" s="44">
        <f t="shared" si="519"/>
        <v>0</v>
      </c>
      <c r="U2781" s="44">
        <f t="shared" si="520"/>
        <v>40680</v>
      </c>
      <c r="V2781" s="44">
        <f t="shared" si="521"/>
        <v>0</v>
      </c>
      <c r="W2781" s="44">
        <f t="shared" si="522"/>
        <v>0</v>
      </c>
      <c r="X2781" s="44">
        <f t="shared" si="523"/>
        <v>0</v>
      </c>
      <c r="Y2781" s="44">
        <f t="shared" si="524"/>
        <v>0</v>
      </c>
      <c r="Z2781" s="44">
        <f t="shared" si="525"/>
        <v>0</v>
      </c>
      <c r="AA2781" s="44">
        <f t="shared" si="526"/>
        <v>0</v>
      </c>
      <c r="AB2781" s="44">
        <f t="shared" si="527"/>
        <v>0</v>
      </c>
      <c r="AC2781" s="44">
        <f t="shared" si="528"/>
        <v>0</v>
      </c>
      <c r="AD2781" s="44">
        <f t="shared" si="529"/>
        <v>0</v>
      </c>
      <c r="AE2781" s="12">
        <f t="shared" si="530"/>
        <v>40680</v>
      </c>
    </row>
    <row r="2782" spans="1:31" ht="12.6" customHeight="1" x14ac:dyDescent="0.2">
      <c r="A2782" s="26" t="s">
        <v>4792</v>
      </c>
      <c r="B2782" s="19"/>
      <c r="C2782" s="19"/>
      <c r="D2782" s="20"/>
      <c r="E2782" s="21"/>
      <c r="F2782" s="22"/>
      <c r="G2782" s="21"/>
      <c r="H2782" s="22"/>
      <c r="I2782" s="20"/>
      <c r="J2782" s="20"/>
      <c r="K2782" s="20"/>
      <c r="L2782" s="20"/>
      <c r="M2782" s="20"/>
      <c r="N2782" s="20">
        <v>5</v>
      </c>
      <c r="O2782" s="20">
        <v>5</v>
      </c>
      <c r="P2782" s="23" t="str">
        <f>VLOOKUP(A2782,'ИЗ ОСНОВЫ НОМЕНКЛАТУР'!D:E,2,0)</f>
        <v>Ручки, крючки, опоры</v>
      </c>
      <c r="Q2782" s="23" t="str">
        <f>VLOOKUP(A2782,'ИЗ ОСНОВЫ НОМЕНКЛАТУР'!D:F,3,0)</f>
        <v>Торцевые ручки</v>
      </c>
      <c r="R2782" s="40">
        <f>VLOOKUP(A:A,'ИЗ ОСНОВЫ НОМЕНКЛАТУР'!D:G,4,0)</f>
        <v>6253</v>
      </c>
      <c r="S2782" s="12" t="str">
        <f>VLOOKUP(A:A,'ИЗ ОСНОВЫ НОМЕНКЛАТУР'!D:H,5,0)</f>
        <v>C</v>
      </c>
      <c r="T2782" s="44">
        <f t="shared" si="519"/>
        <v>0</v>
      </c>
      <c r="U2782" s="44">
        <f t="shared" si="520"/>
        <v>0</v>
      </c>
      <c r="V2782" s="44">
        <f t="shared" si="521"/>
        <v>0</v>
      </c>
      <c r="W2782" s="44">
        <f t="shared" si="522"/>
        <v>0</v>
      </c>
      <c r="X2782" s="44">
        <f t="shared" si="523"/>
        <v>0</v>
      </c>
      <c r="Y2782" s="44">
        <f t="shared" si="524"/>
        <v>0</v>
      </c>
      <c r="Z2782" s="44">
        <f t="shared" si="525"/>
        <v>0</v>
      </c>
      <c r="AA2782" s="44">
        <f t="shared" si="526"/>
        <v>0</v>
      </c>
      <c r="AB2782" s="44">
        <f t="shared" si="527"/>
        <v>0</v>
      </c>
      <c r="AC2782" s="44">
        <f t="shared" si="528"/>
        <v>0</v>
      </c>
      <c r="AD2782" s="44">
        <f t="shared" si="529"/>
        <v>31265</v>
      </c>
      <c r="AE2782" s="12">
        <f t="shared" si="530"/>
        <v>31265</v>
      </c>
    </row>
    <row r="2783" spans="1:31" ht="12.6" customHeight="1" x14ac:dyDescent="0.2">
      <c r="A2783" s="26" t="s">
        <v>4793</v>
      </c>
      <c r="B2783" s="19"/>
      <c r="C2783" s="19"/>
      <c r="D2783" s="20"/>
      <c r="E2783" s="20">
        <v>10</v>
      </c>
      <c r="F2783" s="20"/>
      <c r="G2783" s="21"/>
      <c r="H2783" s="22"/>
      <c r="I2783" s="20"/>
      <c r="J2783" s="20"/>
      <c r="K2783" s="20"/>
      <c r="L2783" s="20"/>
      <c r="M2783" s="20"/>
      <c r="N2783" s="20">
        <v>6</v>
      </c>
      <c r="O2783" s="20">
        <v>16</v>
      </c>
      <c r="P2783" s="23" t="str">
        <f>VLOOKUP(A2783,'ИЗ ОСНОВЫ НОМЕНКЛАТУР'!D:E,2,0)</f>
        <v>Ручки, крючки, опоры</v>
      </c>
      <c r="Q2783" s="23" t="str">
        <f>VLOOKUP(A2783,'ИЗ ОСНОВЫ НОМЕНКЛАТУР'!D:F,3,0)</f>
        <v>Торцевые ручки</v>
      </c>
      <c r="R2783" s="40">
        <f>VLOOKUP(A:A,'ИЗ ОСНОВЫ НОМЕНКЛАТУР'!D:G,4,0)</f>
        <v>9635</v>
      </c>
      <c r="S2783" s="12" t="str">
        <f>VLOOKUP(A:A,'ИЗ ОСНОВЫ НОМЕНКЛАТУР'!D:H,5,0)</f>
        <v>C</v>
      </c>
      <c r="T2783" s="44">
        <f t="shared" si="519"/>
        <v>0</v>
      </c>
      <c r="U2783" s="44">
        <f t="shared" si="520"/>
        <v>96350</v>
      </c>
      <c r="V2783" s="44">
        <f t="shared" si="521"/>
        <v>0</v>
      </c>
      <c r="W2783" s="44">
        <f t="shared" si="522"/>
        <v>0</v>
      </c>
      <c r="X2783" s="44">
        <f t="shared" si="523"/>
        <v>0</v>
      </c>
      <c r="Y2783" s="44">
        <f t="shared" si="524"/>
        <v>0</v>
      </c>
      <c r="Z2783" s="44">
        <f t="shared" si="525"/>
        <v>0</v>
      </c>
      <c r="AA2783" s="44">
        <f t="shared" si="526"/>
        <v>0</v>
      </c>
      <c r="AB2783" s="44">
        <f t="shared" si="527"/>
        <v>0</v>
      </c>
      <c r="AC2783" s="44">
        <f t="shared" si="528"/>
        <v>0</v>
      </c>
      <c r="AD2783" s="44">
        <f t="shared" si="529"/>
        <v>57810</v>
      </c>
      <c r="AE2783" s="12">
        <f t="shared" si="530"/>
        <v>154160</v>
      </c>
    </row>
    <row r="2784" spans="1:31" ht="12.6" customHeight="1" x14ac:dyDescent="0.2">
      <c r="A2784" s="26" t="s">
        <v>2608</v>
      </c>
      <c r="B2784" s="19"/>
      <c r="C2784" s="19"/>
      <c r="D2784" s="20"/>
      <c r="E2784" s="20">
        <v>9</v>
      </c>
      <c r="F2784" s="20"/>
      <c r="G2784" s="21"/>
      <c r="H2784" s="22"/>
      <c r="I2784" s="20"/>
      <c r="J2784" s="20"/>
      <c r="K2784" s="20"/>
      <c r="L2784" s="20"/>
      <c r="M2784" s="20"/>
      <c r="N2784" s="20"/>
      <c r="O2784" s="20">
        <v>9</v>
      </c>
      <c r="P2784" s="23" t="str">
        <f>VLOOKUP(A2784,'ИЗ ОСНОВЫ НОМЕНКЛАТУР'!D:E,2,0)</f>
        <v>Ручки, крючки, опоры</v>
      </c>
      <c r="Q2784" s="23" t="str">
        <f>VLOOKUP(A2784,'ИЗ ОСНОВЫ НОМЕНКЛАТУР'!D:F,3,0)</f>
        <v>Торцевые ручки</v>
      </c>
      <c r="R2784" s="40">
        <f>VLOOKUP(A:A,'ИЗ ОСНОВЫ НОМЕНКЛАТУР'!D:G,4,0)</f>
        <v>9070</v>
      </c>
      <c r="S2784" s="12" t="str">
        <f>VLOOKUP(A:A,'ИЗ ОСНОВЫ НОМЕНКЛАТУР'!D:H,5,0)</f>
        <v>C</v>
      </c>
      <c r="T2784" s="44">
        <f t="shared" si="519"/>
        <v>0</v>
      </c>
      <c r="U2784" s="44">
        <f t="shared" si="520"/>
        <v>81630</v>
      </c>
      <c r="V2784" s="44">
        <f t="shared" si="521"/>
        <v>0</v>
      </c>
      <c r="W2784" s="44">
        <f t="shared" si="522"/>
        <v>0</v>
      </c>
      <c r="X2784" s="44">
        <f t="shared" si="523"/>
        <v>0</v>
      </c>
      <c r="Y2784" s="44">
        <f t="shared" si="524"/>
        <v>0</v>
      </c>
      <c r="Z2784" s="44">
        <f t="shared" si="525"/>
        <v>0</v>
      </c>
      <c r="AA2784" s="44">
        <f t="shared" si="526"/>
        <v>0</v>
      </c>
      <c r="AB2784" s="44">
        <f t="shared" si="527"/>
        <v>0</v>
      </c>
      <c r="AC2784" s="44">
        <f t="shared" si="528"/>
        <v>0</v>
      </c>
      <c r="AD2784" s="44">
        <f t="shared" si="529"/>
        <v>0</v>
      </c>
      <c r="AE2784" s="12">
        <f t="shared" si="530"/>
        <v>81630</v>
      </c>
    </row>
    <row r="2785" spans="1:31" ht="12.6" hidden="1" customHeight="1" x14ac:dyDescent="0.2">
      <c r="A2785" s="26" t="s">
        <v>3632</v>
      </c>
      <c r="B2785" s="19"/>
      <c r="C2785" s="19"/>
      <c r="D2785" s="20"/>
      <c r="E2785" s="21"/>
      <c r="F2785" s="22"/>
      <c r="G2785" s="21"/>
      <c r="H2785" s="22"/>
      <c r="I2785" s="20"/>
      <c r="J2785" s="20">
        <v>30</v>
      </c>
      <c r="K2785" s="20">
        <v>92</v>
      </c>
      <c r="L2785" s="20"/>
      <c r="M2785" s="20"/>
      <c r="N2785" s="20">
        <v>9</v>
      </c>
      <c r="O2785" s="20">
        <v>131</v>
      </c>
      <c r="P2785" s="23" t="str">
        <f>VLOOKUP(A2785,'ИЗ ОСНОВЫ НОМЕНКЛАТУР'!D:E,2,0)</f>
        <v>Аксессуары для шкафов</v>
      </c>
      <c r="Q2785" s="23" t="str">
        <f>VLOOKUP(A2785,'ИЗ ОСНОВЫ НОМЕНКЛАТУР'!D:F,3,0)</f>
        <v>Бренд "Найди"</v>
      </c>
      <c r="R2785" s="40">
        <f>VLOOKUP(A:A,'ИЗ ОСНОВЫ НОМЕНКЛАТУР'!D:G,4,0)</f>
        <v>3198.64</v>
      </c>
      <c r="S2785" s="12" t="str">
        <f>VLOOKUP(A:A,'ИЗ ОСНОВЫ НОМЕНКЛАТУР'!D:H,5,0)</f>
        <v>C</v>
      </c>
      <c r="T2785" s="44">
        <f t="shared" si="519"/>
        <v>0</v>
      </c>
      <c r="U2785" s="44">
        <f t="shared" si="520"/>
        <v>0</v>
      </c>
      <c r="V2785" s="44">
        <f t="shared" si="521"/>
        <v>0</v>
      </c>
      <c r="W2785" s="44">
        <f t="shared" si="522"/>
        <v>0</v>
      </c>
      <c r="X2785" s="44">
        <f t="shared" si="523"/>
        <v>0</v>
      </c>
      <c r="Y2785" s="44">
        <f t="shared" si="524"/>
        <v>0</v>
      </c>
      <c r="Z2785" s="44">
        <f t="shared" si="525"/>
        <v>95959.2</v>
      </c>
      <c r="AA2785" s="44">
        <f t="shared" si="526"/>
        <v>294274.88</v>
      </c>
      <c r="AB2785" s="44">
        <f t="shared" si="527"/>
        <v>0</v>
      </c>
      <c r="AC2785" s="44">
        <f t="shared" si="528"/>
        <v>0</v>
      </c>
      <c r="AD2785" s="44">
        <f t="shared" si="529"/>
        <v>28787.759999999998</v>
      </c>
      <c r="AE2785" s="12">
        <f t="shared" si="530"/>
        <v>419021.84</v>
      </c>
    </row>
    <row r="2786" spans="1:31" ht="12.6" hidden="1" customHeight="1" x14ac:dyDescent="0.2">
      <c r="A2786" s="26" t="s">
        <v>3628</v>
      </c>
      <c r="B2786" s="19"/>
      <c r="C2786" s="19"/>
      <c r="D2786" s="20"/>
      <c r="E2786" s="21"/>
      <c r="F2786" s="22"/>
      <c r="G2786" s="21"/>
      <c r="H2786" s="22"/>
      <c r="I2786" s="20"/>
      <c r="J2786" s="20">
        <v>1</v>
      </c>
      <c r="K2786" s="20"/>
      <c r="L2786" s="20"/>
      <c r="M2786" s="20"/>
      <c r="N2786" s="20"/>
      <c r="O2786" s="20">
        <v>1</v>
      </c>
      <c r="P2786" s="23" t="str">
        <f>VLOOKUP(A2786,'ИЗ ОСНОВЫ НОМЕНКЛАТУР'!D:E,2,0)</f>
        <v>Аксессуары для шкафов</v>
      </c>
      <c r="Q2786" s="23" t="str">
        <f>VLOOKUP(A2786,'ИЗ ОСНОВЫ НОМЕНКЛАТУР'!D:F,3,0)</f>
        <v>Бренд "Найди"</v>
      </c>
      <c r="R2786" s="40">
        <f>VLOOKUP(A:A,'ИЗ ОСНОВЫ НОМЕНКЛАТУР'!D:G,4,0)</f>
        <v>4482.6883458646616</v>
      </c>
      <c r="S2786" s="12" t="str">
        <f>VLOOKUP(A:A,'ИЗ ОСНОВЫ НОМЕНКЛАТУР'!D:H,5,0)</f>
        <v>B</v>
      </c>
      <c r="T2786" s="44">
        <f t="shared" si="519"/>
        <v>0</v>
      </c>
      <c r="U2786" s="44">
        <f t="shared" si="520"/>
        <v>0</v>
      </c>
      <c r="V2786" s="44">
        <f t="shared" si="521"/>
        <v>0</v>
      </c>
      <c r="W2786" s="44">
        <f t="shared" si="522"/>
        <v>0</v>
      </c>
      <c r="X2786" s="44">
        <f t="shared" si="523"/>
        <v>0</v>
      </c>
      <c r="Y2786" s="44">
        <f t="shared" si="524"/>
        <v>0</v>
      </c>
      <c r="Z2786" s="44">
        <f t="shared" si="525"/>
        <v>4482.6883458646616</v>
      </c>
      <c r="AA2786" s="44">
        <f t="shared" si="526"/>
        <v>0</v>
      </c>
      <c r="AB2786" s="44">
        <f t="shared" si="527"/>
        <v>0</v>
      </c>
      <c r="AC2786" s="44">
        <f t="shared" si="528"/>
        <v>0</v>
      </c>
      <c r="AD2786" s="44">
        <f t="shared" si="529"/>
        <v>0</v>
      </c>
      <c r="AE2786" s="12">
        <f t="shared" si="530"/>
        <v>4482.6883458646616</v>
      </c>
    </row>
    <row r="2787" spans="1:31" ht="12.6" hidden="1" customHeight="1" x14ac:dyDescent="0.2">
      <c r="A2787" s="26" t="s">
        <v>3626</v>
      </c>
      <c r="B2787" s="19"/>
      <c r="C2787" s="19"/>
      <c r="D2787" s="20"/>
      <c r="E2787" s="21"/>
      <c r="F2787" s="22"/>
      <c r="G2787" s="21"/>
      <c r="H2787" s="22"/>
      <c r="I2787" s="20"/>
      <c r="J2787" s="20"/>
      <c r="K2787" s="20">
        <v>81</v>
      </c>
      <c r="L2787" s="20"/>
      <c r="M2787" s="20"/>
      <c r="N2787" s="20">
        <v>8</v>
      </c>
      <c r="O2787" s="20">
        <v>89</v>
      </c>
      <c r="P2787" s="23" t="str">
        <f>VLOOKUP(A2787,'ИЗ ОСНОВЫ НОМЕНКЛАТУР'!D:E,2,0)</f>
        <v>Аксессуары для шкафов</v>
      </c>
      <c r="Q2787" s="23" t="str">
        <f>VLOOKUP(A2787,'ИЗ ОСНОВЫ НОМЕНКЛАТУР'!D:F,3,0)</f>
        <v>Бренд "Найди"</v>
      </c>
      <c r="R2787" s="40">
        <f>VLOOKUP(A:A,'ИЗ ОСНОВЫ НОМЕНКЛАТУР'!D:G,4,0)</f>
        <v>4131.7255913978497</v>
      </c>
      <c r="S2787" s="12" t="str">
        <f>VLOOKUP(A:A,'ИЗ ОСНОВЫ НОМЕНКЛАТУР'!D:H,5,0)</f>
        <v>B</v>
      </c>
      <c r="T2787" s="44">
        <f t="shared" si="519"/>
        <v>0</v>
      </c>
      <c r="U2787" s="44">
        <f t="shared" si="520"/>
        <v>0</v>
      </c>
      <c r="V2787" s="44">
        <f t="shared" si="521"/>
        <v>0</v>
      </c>
      <c r="W2787" s="44">
        <f t="shared" si="522"/>
        <v>0</v>
      </c>
      <c r="X2787" s="44">
        <f t="shared" si="523"/>
        <v>0</v>
      </c>
      <c r="Y2787" s="44">
        <f t="shared" si="524"/>
        <v>0</v>
      </c>
      <c r="Z2787" s="44">
        <f t="shared" si="525"/>
        <v>0</v>
      </c>
      <c r="AA2787" s="44">
        <f t="shared" si="526"/>
        <v>334669.77290322585</v>
      </c>
      <c r="AB2787" s="44">
        <f t="shared" si="527"/>
        <v>0</v>
      </c>
      <c r="AC2787" s="44">
        <f t="shared" si="528"/>
        <v>0</v>
      </c>
      <c r="AD2787" s="44">
        <f t="shared" si="529"/>
        <v>33053.804731182798</v>
      </c>
      <c r="AE2787" s="12">
        <f t="shared" si="530"/>
        <v>367723.57763440866</v>
      </c>
    </row>
    <row r="2788" spans="1:31" ht="12.6" hidden="1" customHeight="1" x14ac:dyDescent="0.2">
      <c r="A2788" s="26" t="s">
        <v>1621</v>
      </c>
      <c r="B2788" s="19"/>
      <c r="C2788" s="19"/>
      <c r="D2788" s="20"/>
      <c r="E2788" s="21"/>
      <c r="F2788" s="22"/>
      <c r="G2788" s="21"/>
      <c r="H2788" s="22"/>
      <c r="I2788" s="20"/>
      <c r="J2788" s="20">
        <v>125</v>
      </c>
      <c r="K2788" s="20">
        <v>325</v>
      </c>
      <c r="L2788" s="20"/>
      <c r="M2788" s="20"/>
      <c r="N2788" s="20">
        <v>33</v>
      </c>
      <c r="O2788" s="20">
        <v>483</v>
      </c>
      <c r="P2788" s="23" t="str">
        <f>VLOOKUP(A2788,'ИЗ ОСНОВЫ НОМЕНКЛАТУР'!D:E,2,0)</f>
        <v>Аксессуары для столешниц</v>
      </c>
      <c r="Q2788" s="23" t="str">
        <f>VLOOKUP(A2788,'ИЗ ОСНОВЫ НОМЕНКЛАТУР'!D:F,3,0)</f>
        <v>Профиль уплотнительный</v>
      </c>
      <c r="R2788" s="40">
        <f>VLOOKUP(A:A,'ИЗ ОСНОВЫ НОМЕНКЛАТУР'!D:G,4,0)</f>
        <v>550</v>
      </c>
      <c r="S2788" s="12" t="str">
        <f>VLOOKUP(A:A,'ИЗ ОСНОВЫ НОМЕНКЛАТУР'!D:H,5,0)</f>
        <v>C</v>
      </c>
      <c r="T2788" s="44">
        <f t="shared" si="519"/>
        <v>0</v>
      </c>
      <c r="U2788" s="44">
        <f t="shared" si="520"/>
        <v>0</v>
      </c>
      <c r="V2788" s="44">
        <f t="shared" si="521"/>
        <v>0</v>
      </c>
      <c r="W2788" s="44">
        <f t="shared" si="522"/>
        <v>0</v>
      </c>
      <c r="X2788" s="44">
        <f t="shared" si="523"/>
        <v>0</v>
      </c>
      <c r="Y2788" s="44">
        <f t="shared" si="524"/>
        <v>0</v>
      </c>
      <c r="Z2788" s="44">
        <f t="shared" si="525"/>
        <v>68750</v>
      </c>
      <c r="AA2788" s="44">
        <f t="shared" si="526"/>
        <v>178750</v>
      </c>
      <c r="AB2788" s="44">
        <f t="shared" si="527"/>
        <v>0</v>
      </c>
      <c r="AC2788" s="44">
        <f t="shared" si="528"/>
        <v>0</v>
      </c>
      <c r="AD2788" s="44">
        <f t="shared" si="529"/>
        <v>18150</v>
      </c>
      <c r="AE2788" s="12">
        <f t="shared" si="530"/>
        <v>265650</v>
      </c>
    </row>
    <row r="2789" spans="1:31" ht="12.6" hidden="1" customHeight="1" x14ac:dyDescent="0.2">
      <c r="A2789" s="26" t="s">
        <v>4794</v>
      </c>
      <c r="B2789" s="19"/>
      <c r="C2789" s="19"/>
      <c r="D2789" s="20"/>
      <c r="E2789" s="21"/>
      <c r="F2789" s="22"/>
      <c r="G2789" s="21"/>
      <c r="H2789" s="22"/>
      <c r="I2789" s="20"/>
      <c r="J2789" s="20"/>
      <c r="K2789" s="20">
        <v>4</v>
      </c>
      <c r="L2789" s="20"/>
      <c r="M2789" s="20"/>
      <c r="N2789" s="20"/>
      <c r="O2789" s="20">
        <v>4</v>
      </c>
      <c r="P2789" s="23" t="str">
        <f>VLOOKUP(A2789,'ИЗ ОСНОВЫ НОМЕНКЛАТУР'!D:E,2,0)</f>
        <v>Аксессуары для шкафов</v>
      </c>
      <c r="Q2789" s="23" t="str">
        <f>VLOOKUP(A2789,'ИЗ ОСНОВЫ НОМЕНКЛАТУР'!D:F,3,0)</f>
        <v>Шкаф/шкаф-купе наполнение (бренд Aristo)</v>
      </c>
      <c r="R2789" s="40">
        <f>VLOOKUP(A:A,'ИЗ ОСНОВЫ НОМЕНКЛАТУР'!D:G,4,0)</f>
        <v>7974.25</v>
      </c>
      <c r="S2789" s="12" t="str">
        <f>VLOOKUP(A:A,'ИЗ ОСНОВЫ НОМЕНКЛАТУР'!D:H,5,0)</f>
        <v>C</v>
      </c>
      <c r="T2789" s="44">
        <f t="shared" si="519"/>
        <v>0</v>
      </c>
      <c r="U2789" s="44">
        <f t="shared" si="520"/>
        <v>0</v>
      </c>
      <c r="V2789" s="44">
        <f t="shared" si="521"/>
        <v>0</v>
      </c>
      <c r="W2789" s="44">
        <f t="shared" si="522"/>
        <v>0</v>
      </c>
      <c r="X2789" s="44">
        <f t="shared" si="523"/>
        <v>0</v>
      </c>
      <c r="Y2789" s="44">
        <f t="shared" si="524"/>
        <v>0</v>
      </c>
      <c r="Z2789" s="44">
        <f t="shared" si="525"/>
        <v>0</v>
      </c>
      <c r="AA2789" s="44">
        <f t="shared" si="526"/>
        <v>31897</v>
      </c>
      <c r="AB2789" s="44">
        <f t="shared" si="527"/>
        <v>0</v>
      </c>
      <c r="AC2789" s="44">
        <f t="shared" si="528"/>
        <v>0</v>
      </c>
      <c r="AD2789" s="44">
        <f t="shared" si="529"/>
        <v>0</v>
      </c>
      <c r="AE2789" s="12">
        <f t="shared" si="530"/>
        <v>31897</v>
      </c>
    </row>
    <row r="2790" spans="1:31" ht="12.6" hidden="1" customHeight="1" x14ac:dyDescent="0.2">
      <c r="A2790" s="26" t="s">
        <v>4795</v>
      </c>
      <c r="B2790" s="19"/>
      <c r="C2790" s="19"/>
      <c r="D2790" s="20"/>
      <c r="E2790" s="21"/>
      <c r="F2790" s="22"/>
      <c r="G2790" s="21"/>
      <c r="H2790" s="22"/>
      <c r="I2790" s="20"/>
      <c r="J2790" s="20"/>
      <c r="K2790" s="20">
        <v>10</v>
      </c>
      <c r="L2790" s="20"/>
      <c r="M2790" s="20"/>
      <c r="N2790" s="20"/>
      <c r="O2790" s="20">
        <v>10</v>
      </c>
      <c r="P2790" s="23" t="str">
        <f>VLOOKUP(A2790,'ИЗ ОСНОВЫ НОМЕНКЛАТУР'!D:E,2,0)</f>
        <v>Аксессуары для шкафов</v>
      </c>
      <c r="Q2790" s="23" t="str">
        <f>VLOOKUP(A2790,'ИЗ ОСНОВЫ НОМЕНКЛАТУР'!D:F,3,0)</f>
        <v>Шкаф/шкаф-купе наполнение (бренд Aristo)</v>
      </c>
      <c r="R2790" s="40">
        <f>VLOOKUP(A:A,'ИЗ ОСНОВЫ НОМЕНКЛАТУР'!D:G,4,0)</f>
        <v>7755.3</v>
      </c>
      <c r="S2790" s="12" t="str">
        <f>VLOOKUP(A:A,'ИЗ ОСНОВЫ НОМЕНКЛАТУР'!D:H,5,0)</f>
        <v>C</v>
      </c>
      <c r="T2790" s="44">
        <f t="shared" si="519"/>
        <v>0</v>
      </c>
      <c r="U2790" s="44">
        <f t="shared" si="520"/>
        <v>0</v>
      </c>
      <c r="V2790" s="44">
        <f t="shared" si="521"/>
        <v>0</v>
      </c>
      <c r="W2790" s="44">
        <f t="shared" si="522"/>
        <v>0</v>
      </c>
      <c r="X2790" s="44">
        <f t="shared" si="523"/>
        <v>0</v>
      </c>
      <c r="Y2790" s="44">
        <f t="shared" si="524"/>
        <v>0</v>
      </c>
      <c r="Z2790" s="44">
        <f t="shared" si="525"/>
        <v>0</v>
      </c>
      <c r="AA2790" s="44">
        <f t="shared" si="526"/>
        <v>77553</v>
      </c>
      <c r="AB2790" s="44">
        <f t="shared" si="527"/>
        <v>0</v>
      </c>
      <c r="AC2790" s="44">
        <f t="shared" si="528"/>
        <v>0</v>
      </c>
      <c r="AD2790" s="44">
        <f t="shared" si="529"/>
        <v>0</v>
      </c>
      <c r="AE2790" s="12">
        <f t="shared" si="530"/>
        <v>77553</v>
      </c>
    </row>
    <row r="2791" spans="1:31" ht="12.6" hidden="1" customHeight="1" x14ac:dyDescent="0.2">
      <c r="A2791" s="26" t="s">
        <v>4796</v>
      </c>
      <c r="B2791" s="19"/>
      <c r="C2791" s="19"/>
      <c r="D2791" s="20"/>
      <c r="E2791" s="21"/>
      <c r="F2791" s="22"/>
      <c r="G2791" s="21"/>
      <c r="H2791" s="22"/>
      <c r="I2791" s="20"/>
      <c r="J2791" s="20"/>
      <c r="K2791" s="20">
        <v>12</v>
      </c>
      <c r="L2791" s="20"/>
      <c r="M2791" s="20"/>
      <c r="N2791" s="20"/>
      <c r="O2791" s="20">
        <v>12</v>
      </c>
      <c r="P2791" s="23" t="str">
        <f>VLOOKUP(A2791,'ИЗ ОСНОВЫ НОМЕНКЛАТУР'!D:E,2,0)</f>
        <v>Аксессуары для шкафов</v>
      </c>
      <c r="Q2791" s="23" t="str">
        <f>VLOOKUP(A2791,'ИЗ ОСНОВЫ НОМЕНКЛАТУР'!D:F,3,0)</f>
        <v>Шкаф/шкаф-купе наполнение (бренд Aristo)</v>
      </c>
      <c r="R2791" s="40">
        <f>VLOOKUP(A:A,'ИЗ ОСНОВЫ НОМЕНКЛАТУР'!D:G,4,0)</f>
        <v>7840.25</v>
      </c>
      <c r="S2791" s="12" t="str">
        <f>VLOOKUP(A:A,'ИЗ ОСНОВЫ НОМЕНКЛАТУР'!D:H,5,0)</f>
        <v>C</v>
      </c>
      <c r="T2791" s="44">
        <f t="shared" si="519"/>
        <v>0</v>
      </c>
      <c r="U2791" s="44">
        <f t="shared" si="520"/>
        <v>0</v>
      </c>
      <c r="V2791" s="44">
        <f t="shared" si="521"/>
        <v>0</v>
      </c>
      <c r="W2791" s="44">
        <f t="shared" si="522"/>
        <v>0</v>
      </c>
      <c r="X2791" s="44">
        <f t="shared" si="523"/>
        <v>0</v>
      </c>
      <c r="Y2791" s="44">
        <f t="shared" si="524"/>
        <v>0</v>
      </c>
      <c r="Z2791" s="44">
        <f t="shared" si="525"/>
        <v>0</v>
      </c>
      <c r="AA2791" s="44">
        <f t="shared" si="526"/>
        <v>94083</v>
      </c>
      <c r="AB2791" s="44">
        <f t="shared" si="527"/>
        <v>0</v>
      </c>
      <c r="AC2791" s="44">
        <f t="shared" si="528"/>
        <v>0</v>
      </c>
      <c r="AD2791" s="44">
        <f t="shared" si="529"/>
        <v>0</v>
      </c>
      <c r="AE2791" s="12">
        <f t="shared" si="530"/>
        <v>94083</v>
      </c>
    </row>
    <row r="2792" spans="1:31" ht="12.6" hidden="1" customHeight="1" x14ac:dyDescent="0.2">
      <c r="A2792" s="26" t="s">
        <v>4797</v>
      </c>
      <c r="B2792" s="19"/>
      <c r="C2792" s="19"/>
      <c r="D2792" s="20"/>
      <c r="E2792" s="21"/>
      <c r="F2792" s="22"/>
      <c r="G2792" s="21"/>
      <c r="H2792" s="22"/>
      <c r="I2792" s="20"/>
      <c r="J2792" s="20"/>
      <c r="K2792" s="20">
        <v>4</v>
      </c>
      <c r="L2792" s="20"/>
      <c r="M2792" s="20"/>
      <c r="N2792" s="20"/>
      <c r="O2792" s="20">
        <v>4</v>
      </c>
      <c r="P2792" s="23" t="str">
        <f>VLOOKUP(A2792,'ИЗ ОСНОВЫ НОМЕНКЛАТУР'!D:E,2,0)</f>
        <v>Аксессуары для шкафов</v>
      </c>
      <c r="Q2792" s="23" t="str">
        <f>VLOOKUP(A2792,'ИЗ ОСНОВЫ НОМЕНКЛАТУР'!D:F,3,0)</f>
        <v>Шкаф/шкаф-купе наполнение (бренд Aristo)</v>
      </c>
      <c r="R2792" s="40">
        <f>VLOOKUP(A:A,'ИЗ ОСНОВЫ НОМЕНКЛАТУР'!D:G,4,0)</f>
        <v>23234.25</v>
      </c>
      <c r="S2792" s="12" t="str">
        <f>VLOOKUP(A:A,'ИЗ ОСНОВЫ НОМЕНКЛАТУР'!D:H,5,0)</f>
        <v>C</v>
      </c>
      <c r="T2792" s="44">
        <f t="shared" si="519"/>
        <v>0</v>
      </c>
      <c r="U2792" s="44">
        <f t="shared" si="520"/>
        <v>0</v>
      </c>
      <c r="V2792" s="44">
        <f t="shared" si="521"/>
        <v>0</v>
      </c>
      <c r="W2792" s="44">
        <f t="shared" si="522"/>
        <v>0</v>
      </c>
      <c r="X2792" s="44">
        <f t="shared" si="523"/>
        <v>0</v>
      </c>
      <c r="Y2792" s="44">
        <f t="shared" si="524"/>
        <v>0</v>
      </c>
      <c r="Z2792" s="44">
        <f t="shared" si="525"/>
        <v>0</v>
      </c>
      <c r="AA2792" s="44">
        <f t="shared" si="526"/>
        <v>92937</v>
      </c>
      <c r="AB2792" s="44">
        <f t="shared" si="527"/>
        <v>0</v>
      </c>
      <c r="AC2792" s="44">
        <f t="shared" si="528"/>
        <v>0</v>
      </c>
      <c r="AD2792" s="44">
        <f t="shared" si="529"/>
        <v>0</v>
      </c>
      <c r="AE2792" s="12">
        <f t="shared" si="530"/>
        <v>92937</v>
      </c>
    </row>
    <row r="2793" spans="1:31" ht="12.6" hidden="1" customHeight="1" x14ac:dyDescent="0.2">
      <c r="A2793" s="26" t="s">
        <v>4798</v>
      </c>
      <c r="B2793" s="19"/>
      <c r="C2793" s="19"/>
      <c r="D2793" s="20"/>
      <c r="E2793" s="21"/>
      <c r="F2793" s="22"/>
      <c r="G2793" s="21"/>
      <c r="H2793" s="22"/>
      <c r="I2793" s="20"/>
      <c r="J2793" s="20"/>
      <c r="K2793" s="20">
        <v>4</v>
      </c>
      <c r="L2793" s="20"/>
      <c r="M2793" s="20"/>
      <c r="N2793" s="20"/>
      <c r="O2793" s="20">
        <v>4</v>
      </c>
      <c r="P2793" s="23" t="str">
        <f>VLOOKUP(A2793,'ИЗ ОСНОВЫ НОМЕНКЛАТУР'!D:E,2,0)</f>
        <v>Аксессуары для шкафов</v>
      </c>
      <c r="Q2793" s="23" t="str">
        <f>VLOOKUP(A2793,'ИЗ ОСНОВЫ НОМЕНКЛАТУР'!D:F,3,0)</f>
        <v>Шкаф/шкаф-купе наполнение (бренд Aristo)</v>
      </c>
      <c r="R2793" s="40">
        <f>VLOOKUP(A:A,'ИЗ ОСНОВЫ НОМЕНКЛАТУР'!D:G,4,0)</f>
        <v>23193.5</v>
      </c>
      <c r="S2793" s="12" t="str">
        <f>VLOOKUP(A:A,'ИЗ ОСНОВЫ НОМЕНКЛАТУР'!D:H,5,0)</f>
        <v>C</v>
      </c>
      <c r="T2793" s="44">
        <f t="shared" si="519"/>
        <v>0</v>
      </c>
      <c r="U2793" s="44">
        <f t="shared" si="520"/>
        <v>0</v>
      </c>
      <c r="V2793" s="44">
        <f t="shared" si="521"/>
        <v>0</v>
      </c>
      <c r="W2793" s="44">
        <f t="shared" si="522"/>
        <v>0</v>
      </c>
      <c r="X2793" s="44">
        <f t="shared" si="523"/>
        <v>0</v>
      </c>
      <c r="Y2793" s="44">
        <f t="shared" si="524"/>
        <v>0</v>
      </c>
      <c r="Z2793" s="44">
        <f t="shared" si="525"/>
        <v>0</v>
      </c>
      <c r="AA2793" s="44">
        <f t="shared" si="526"/>
        <v>92774</v>
      </c>
      <c r="AB2793" s="44">
        <f t="shared" si="527"/>
        <v>0</v>
      </c>
      <c r="AC2793" s="44">
        <f t="shared" si="528"/>
        <v>0</v>
      </c>
      <c r="AD2793" s="44">
        <f t="shared" si="529"/>
        <v>0</v>
      </c>
      <c r="AE2793" s="12">
        <f t="shared" si="530"/>
        <v>92774</v>
      </c>
    </row>
    <row r="2794" spans="1:31" ht="12.6" hidden="1" customHeight="1" x14ac:dyDescent="0.2">
      <c r="A2794" s="26" t="s">
        <v>3700</v>
      </c>
      <c r="B2794" s="19"/>
      <c r="C2794" s="19"/>
      <c r="D2794" s="20"/>
      <c r="E2794" s="21"/>
      <c r="F2794" s="22"/>
      <c r="G2794" s="21"/>
      <c r="H2794" s="22"/>
      <c r="I2794" s="20"/>
      <c r="J2794" s="20"/>
      <c r="K2794" s="20">
        <v>1</v>
      </c>
      <c r="L2794" s="20"/>
      <c r="M2794" s="20"/>
      <c r="N2794" s="20"/>
      <c r="O2794" s="20">
        <v>1</v>
      </c>
      <c r="P2794" s="23" t="str">
        <f>VLOOKUP(A2794,'ИЗ ОСНОВЫ НОМЕНКЛАТУР'!D:E,2,0)</f>
        <v>Аксессуары для шкафов</v>
      </c>
      <c r="Q2794" s="23" t="str">
        <f>VLOOKUP(A2794,'ИЗ ОСНОВЫ НОМЕНКЛАТУР'!D:F,3,0)</f>
        <v>Шкаф/шкаф-купе наполнение (бренд Aristo)</v>
      </c>
      <c r="R2794" s="40">
        <f>VLOOKUP(A:A,'ИЗ ОСНОВЫ НОМЕНКЛАТУР'!D:G,4,0)</f>
        <v>17420.07</v>
      </c>
      <c r="S2794" s="12" t="str">
        <f>VLOOKUP(A:A,'ИЗ ОСНОВЫ НОМЕНКЛАТУР'!D:H,5,0)</f>
        <v>C</v>
      </c>
      <c r="T2794" s="44">
        <f t="shared" si="519"/>
        <v>0</v>
      </c>
      <c r="U2794" s="44">
        <f t="shared" si="520"/>
        <v>0</v>
      </c>
      <c r="V2794" s="44">
        <f t="shared" si="521"/>
        <v>0</v>
      </c>
      <c r="W2794" s="44">
        <f t="shared" si="522"/>
        <v>0</v>
      </c>
      <c r="X2794" s="44">
        <f t="shared" si="523"/>
        <v>0</v>
      </c>
      <c r="Y2794" s="44">
        <f t="shared" si="524"/>
        <v>0</v>
      </c>
      <c r="Z2794" s="44">
        <f t="shared" si="525"/>
        <v>0</v>
      </c>
      <c r="AA2794" s="44">
        <f t="shared" si="526"/>
        <v>17420.07</v>
      </c>
      <c r="AB2794" s="44">
        <f t="shared" si="527"/>
        <v>0</v>
      </c>
      <c r="AC2794" s="44">
        <f t="shared" si="528"/>
        <v>0</v>
      </c>
      <c r="AD2794" s="44">
        <f t="shared" si="529"/>
        <v>0</v>
      </c>
      <c r="AE2794" s="12">
        <f t="shared" si="530"/>
        <v>17420.07</v>
      </c>
    </row>
    <row r="2795" spans="1:31" ht="12.6" hidden="1" customHeight="1" x14ac:dyDescent="0.2">
      <c r="A2795" s="26" t="s">
        <v>4799</v>
      </c>
      <c r="B2795" s="19"/>
      <c r="C2795" s="19"/>
      <c r="D2795" s="20"/>
      <c r="E2795" s="21"/>
      <c r="F2795" s="22"/>
      <c r="G2795" s="21"/>
      <c r="H2795" s="22"/>
      <c r="I2795" s="20"/>
      <c r="J2795" s="20">
        <v>84</v>
      </c>
      <c r="K2795" s="20">
        <v>4</v>
      </c>
      <c r="L2795" s="20"/>
      <c r="M2795" s="20"/>
      <c r="N2795" s="20"/>
      <c r="O2795" s="20">
        <v>88</v>
      </c>
      <c r="P2795" s="23" t="str">
        <f>VLOOKUP(A2795,'ИЗ ОСНОВЫ НОМЕНКЛАТУР'!D:E,2,0)</f>
        <v>Аксессуары для шкафов</v>
      </c>
      <c r="Q2795" s="23" t="str">
        <f>VLOOKUP(A2795,'ИЗ ОСНОВЫ НОМЕНКЛАТУР'!D:F,3,0)</f>
        <v>Шкаф/шкаф-купе наполнение (бренд Aristo)</v>
      </c>
      <c r="R2795" s="40">
        <f>VLOOKUP(A:A,'ИЗ ОСНОВЫ НОМЕНКЛАТУР'!D:G,4,0)</f>
        <v>5498.806818181818</v>
      </c>
      <c r="S2795" s="12" t="str">
        <f>VLOOKUP(A:A,'ИЗ ОСНОВЫ НОМЕНКЛАТУР'!D:H,5,0)</f>
        <v>C</v>
      </c>
      <c r="T2795" s="44">
        <f t="shared" si="519"/>
        <v>0</v>
      </c>
      <c r="U2795" s="44">
        <f t="shared" si="520"/>
        <v>0</v>
      </c>
      <c r="V2795" s="44">
        <f t="shared" si="521"/>
        <v>0</v>
      </c>
      <c r="W2795" s="44">
        <f t="shared" si="522"/>
        <v>0</v>
      </c>
      <c r="X2795" s="44">
        <f t="shared" si="523"/>
        <v>0</v>
      </c>
      <c r="Y2795" s="44">
        <f t="shared" si="524"/>
        <v>0</v>
      </c>
      <c r="Z2795" s="44">
        <f t="shared" si="525"/>
        <v>461899.77272727271</v>
      </c>
      <c r="AA2795" s="44">
        <f t="shared" si="526"/>
        <v>21995.227272727272</v>
      </c>
      <c r="AB2795" s="44">
        <f t="shared" si="527"/>
        <v>0</v>
      </c>
      <c r="AC2795" s="44">
        <f t="shared" si="528"/>
        <v>0</v>
      </c>
      <c r="AD2795" s="44">
        <f t="shared" si="529"/>
        <v>0</v>
      </c>
      <c r="AE2795" s="12">
        <f t="shared" si="530"/>
        <v>483895</v>
      </c>
    </row>
    <row r="2796" spans="1:31" ht="12.6" hidden="1" customHeight="1" x14ac:dyDescent="0.2">
      <c r="A2796" s="26" t="s">
        <v>4800</v>
      </c>
      <c r="B2796" s="19"/>
      <c r="C2796" s="19"/>
      <c r="D2796" s="20"/>
      <c r="E2796" s="21"/>
      <c r="F2796" s="22"/>
      <c r="G2796" s="21"/>
      <c r="H2796" s="22"/>
      <c r="I2796" s="20">
        <v>30</v>
      </c>
      <c r="J2796" s="20">
        <v>14.5</v>
      </c>
      <c r="K2796" s="20"/>
      <c r="L2796" s="20"/>
      <c r="M2796" s="20"/>
      <c r="N2796" s="20"/>
      <c r="O2796" s="20">
        <v>44.5</v>
      </c>
      <c r="P2796" s="23" t="str">
        <f>VLOOKUP(A2796,'ИЗ ОСНОВЫ НОМЕНКЛАТУР'!D:E,2,0)</f>
        <v>Аксессуары для шкафов</v>
      </c>
      <c r="Q2796" s="23" t="str">
        <f>VLOOKUP(A2796,'ИЗ ОСНОВЫ НОМЕНКЛАТУР'!D:F,3,0)</f>
        <v>Шкаф/шкаф-купе наполнение (бренд Aristo)</v>
      </c>
      <c r="R2796" s="40">
        <f>VLOOKUP(A:A,'ИЗ ОСНОВЫ НОМЕНКЛАТУР'!D:G,4,0)</f>
        <v>5790.4943820224717</v>
      </c>
      <c r="S2796" s="12" t="str">
        <f>VLOOKUP(A:A,'ИЗ ОСНОВЫ НОМЕНКЛАТУР'!D:H,5,0)</f>
        <v>C</v>
      </c>
      <c r="T2796" s="44">
        <f t="shared" si="519"/>
        <v>0</v>
      </c>
      <c r="U2796" s="44">
        <f t="shared" si="520"/>
        <v>0</v>
      </c>
      <c r="V2796" s="44">
        <f t="shared" si="521"/>
        <v>0</v>
      </c>
      <c r="W2796" s="44">
        <f t="shared" si="522"/>
        <v>0</v>
      </c>
      <c r="X2796" s="44">
        <f t="shared" si="523"/>
        <v>0</v>
      </c>
      <c r="Y2796" s="44">
        <f t="shared" si="524"/>
        <v>173714.83146067415</v>
      </c>
      <c r="Z2796" s="44">
        <f t="shared" si="525"/>
        <v>83962.168539325838</v>
      </c>
      <c r="AA2796" s="44">
        <f t="shared" si="526"/>
        <v>0</v>
      </c>
      <c r="AB2796" s="44">
        <f t="shared" si="527"/>
        <v>0</v>
      </c>
      <c r="AC2796" s="44">
        <f t="shared" si="528"/>
        <v>0</v>
      </c>
      <c r="AD2796" s="44">
        <f t="shared" si="529"/>
        <v>0</v>
      </c>
      <c r="AE2796" s="12">
        <f t="shared" si="530"/>
        <v>257677</v>
      </c>
    </row>
    <row r="2797" spans="1:31" ht="12.6" hidden="1" customHeight="1" x14ac:dyDescent="0.2">
      <c r="A2797" s="26" t="s">
        <v>3837</v>
      </c>
      <c r="B2797" s="19"/>
      <c r="C2797" s="19"/>
      <c r="D2797" s="20"/>
      <c r="E2797" s="21"/>
      <c r="F2797" s="22"/>
      <c r="G2797" s="21"/>
      <c r="H2797" s="22"/>
      <c r="I2797" s="20">
        <v>40</v>
      </c>
      <c r="J2797" s="20">
        <v>23</v>
      </c>
      <c r="K2797" s="20">
        <v>17.5</v>
      </c>
      <c r="L2797" s="20"/>
      <c r="M2797" s="20"/>
      <c r="N2797" s="20"/>
      <c r="O2797" s="20">
        <v>80.5</v>
      </c>
      <c r="P2797" s="23" t="str">
        <f>VLOOKUP(A2797,'ИЗ ОСНОВЫ НОМЕНКЛАТУР'!D:E,2,0)</f>
        <v>Аксессуары для шкафов</v>
      </c>
      <c r="Q2797" s="23" t="str">
        <f>VLOOKUP(A2797,'ИЗ ОСНОВЫ НОМЕНКЛАТУР'!D:F,3,0)</f>
        <v>Шкаф/шкаф-купе наполнение (бренд Aristo)</v>
      </c>
      <c r="R2797" s="40">
        <f>VLOOKUP(A:A,'ИЗ ОСНОВЫ НОМЕНКЛАТУР'!D:G,4,0)</f>
        <v>5815.8988571428572</v>
      </c>
      <c r="S2797" s="12" t="str">
        <f>VLOOKUP(A:A,'ИЗ ОСНОВЫ НОМЕНКЛАТУР'!D:H,5,0)</f>
        <v>C</v>
      </c>
      <c r="T2797" s="44">
        <f t="shared" si="519"/>
        <v>0</v>
      </c>
      <c r="U2797" s="44">
        <f t="shared" si="520"/>
        <v>0</v>
      </c>
      <c r="V2797" s="44">
        <f t="shared" si="521"/>
        <v>0</v>
      </c>
      <c r="W2797" s="44">
        <f t="shared" si="522"/>
        <v>0</v>
      </c>
      <c r="X2797" s="44">
        <f t="shared" si="523"/>
        <v>0</v>
      </c>
      <c r="Y2797" s="44">
        <f t="shared" si="524"/>
        <v>232635.95428571428</v>
      </c>
      <c r="Z2797" s="44">
        <f t="shared" si="525"/>
        <v>133765.67371428572</v>
      </c>
      <c r="AA2797" s="44">
        <f t="shared" si="526"/>
        <v>101778.23</v>
      </c>
      <c r="AB2797" s="44">
        <f t="shared" si="527"/>
        <v>0</v>
      </c>
      <c r="AC2797" s="44">
        <f t="shared" si="528"/>
        <v>0</v>
      </c>
      <c r="AD2797" s="44">
        <f t="shared" si="529"/>
        <v>0</v>
      </c>
      <c r="AE2797" s="12">
        <f t="shared" si="530"/>
        <v>468179.85800000001</v>
      </c>
    </row>
    <row r="2798" spans="1:31" ht="12.6" hidden="1" customHeight="1" x14ac:dyDescent="0.2">
      <c r="A2798" s="26" t="s">
        <v>3879</v>
      </c>
      <c r="B2798" s="19"/>
      <c r="C2798" s="19"/>
      <c r="D2798" s="20"/>
      <c r="E2798" s="21"/>
      <c r="F2798" s="22"/>
      <c r="G2798" s="21"/>
      <c r="H2798" s="22"/>
      <c r="I2798" s="20"/>
      <c r="J2798" s="20">
        <v>15</v>
      </c>
      <c r="K2798" s="20"/>
      <c r="L2798" s="20"/>
      <c r="M2798" s="20"/>
      <c r="N2798" s="20"/>
      <c r="O2798" s="20">
        <v>15</v>
      </c>
      <c r="P2798" s="23" t="str">
        <f>VLOOKUP(A2798,'ИЗ ОСНОВЫ НОМЕНКЛАТУР'!D:E,2,0)</f>
        <v>Аксессуары для шкафов</v>
      </c>
      <c r="Q2798" s="23" t="str">
        <f>VLOOKUP(A2798,'ИЗ ОСНОВЫ НОМЕНКЛАТУР'!D:F,3,0)</f>
        <v>Шкаф/шкаф-купе наполнение (бренд Aristo)</v>
      </c>
      <c r="R2798" s="40">
        <f>VLOOKUP(A:A,'ИЗ ОСНОВЫ НОМЕНКЛАТУР'!D:G,4,0)</f>
        <v>6510.7584999999999</v>
      </c>
      <c r="S2798" s="12" t="str">
        <f>VLOOKUP(A:A,'ИЗ ОСНОВЫ НОМЕНКЛАТУР'!D:H,5,0)</f>
        <v>C</v>
      </c>
      <c r="T2798" s="44">
        <f t="shared" si="519"/>
        <v>0</v>
      </c>
      <c r="U2798" s="44">
        <f t="shared" si="520"/>
        <v>0</v>
      </c>
      <c r="V2798" s="44">
        <f t="shared" si="521"/>
        <v>0</v>
      </c>
      <c r="W2798" s="44">
        <f t="shared" si="522"/>
        <v>0</v>
      </c>
      <c r="X2798" s="44">
        <f t="shared" si="523"/>
        <v>0</v>
      </c>
      <c r="Y2798" s="44">
        <f t="shared" si="524"/>
        <v>0</v>
      </c>
      <c r="Z2798" s="44">
        <f t="shared" si="525"/>
        <v>97661.377500000002</v>
      </c>
      <c r="AA2798" s="44">
        <f t="shared" si="526"/>
        <v>0</v>
      </c>
      <c r="AB2798" s="44">
        <f t="shared" si="527"/>
        <v>0</v>
      </c>
      <c r="AC2798" s="44">
        <f t="shared" si="528"/>
        <v>0</v>
      </c>
      <c r="AD2798" s="44">
        <f t="shared" si="529"/>
        <v>0</v>
      </c>
      <c r="AE2798" s="12">
        <f t="shared" si="530"/>
        <v>97661.377500000002</v>
      </c>
    </row>
    <row r="2799" spans="1:31" ht="12.6" hidden="1" customHeight="1" x14ac:dyDescent="0.2">
      <c r="A2799" s="26" t="s">
        <v>3865</v>
      </c>
      <c r="B2799" s="19"/>
      <c r="C2799" s="19"/>
      <c r="D2799" s="20"/>
      <c r="E2799" s="21"/>
      <c r="F2799" s="22"/>
      <c r="G2799" s="21"/>
      <c r="H2799" s="22"/>
      <c r="I2799" s="20"/>
      <c r="J2799" s="20">
        <v>7</v>
      </c>
      <c r="K2799" s="20"/>
      <c r="L2799" s="20"/>
      <c r="M2799" s="20"/>
      <c r="N2799" s="20"/>
      <c r="O2799" s="20">
        <v>7</v>
      </c>
      <c r="P2799" s="23" t="str">
        <f>VLOOKUP(A2799,'ИЗ ОСНОВЫ НОМЕНКЛАТУР'!D:E,2,0)</f>
        <v>Аксессуары для шкафов</v>
      </c>
      <c r="Q2799" s="23" t="str">
        <f>VLOOKUP(A2799,'ИЗ ОСНОВЫ НОМЕНКЛАТУР'!D:F,3,0)</f>
        <v>Шкаф/шкаф-купе наполнение (бренд Aristo)</v>
      </c>
      <c r="R2799" s="40">
        <f>VLOOKUP(A:A,'ИЗ ОСНОВЫ НОМЕНКЛАТУР'!D:G,4,0)</f>
        <v>6510.76</v>
      </c>
      <c r="S2799" s="12" t="str">
        <f>VLOOKUP(A:A,'ИЗ ОСНОВЫ НОМЕНКЛАТУР'!D:H,5,0)</f>
        <v>C</v>
      </c>
      <c r="T2799" s="44">
        <f t="shared" si="519"/>
        <v>0</v>
      </c>
      <c r="U2799" s="44">
        <f t="shared" si="520"/>
        <v>0</v>
      </c>
      <c r="V2799" s="44">
        <f t="shared" si="521"/>
        <v>0</v>
      </c>
      <c r="W2799" s="44">
        <f t="shared" si="522"/>
        <v>0</v>
      </c>
      <c r="X2799" s="44">
        <f t="shared" si="523"/>
        <v>0</v>
      </c>
      <c r="Y2799" s="44">
        <f t="shared" si="524"/>
        <v>0</v>
      </c>
      <c r="Z2799" s="44">
        <f t="shared" si="525"/>
        <v>45575.32</v>
      </c>
      <c r="AA2799" s="44">
        <f t="shared" si="526"/>
        <v>0</v>
      </c>
      <c r="AB2799" s="44">
        <f t="shared" si="527"/>
        <v>0</v>
      </c>
      <c r="AC2799" s="44">
        <f t="shared" si="528"/>
        <v>0</v>
      </c>
      <c r="AD2799" s="44">
        <f t="shared" si="529"/>
        <v>0</v>
      </c>
      <c r="AE2799" s="12">
        <f t="shared" si="530"/>
        <v>45575.32</v>
      </c>
    </row>
    <row r="2800" spans="1:31" ht="12.6" hidden="1" customHeight="1" x14ac:dyDescent="0.2">
      <c r="A2800" s="26" t="s">
        <v>3861</v>
      </c>
      <c r="B2800" s="19"/>
      <c r="C2800" s="19"/>
      <c r="D2800" s="20"/>
      <c r="E2800" s="21"/>
      <c r="F2800" s="22"/>
      <c r="G2800" s="21"/>
      <c r="H2800" s="22"/>
      <c r="I2800" s="20"/>
      <c r="J2800" s="20">
        <v>5.6</v>
      </c>
      <c r="K2800" s="20">
        <v>5</v>
      </c>
      <c r="L2800" s="20"/>
      <c r="M2800" s="20"/>
      <c r="N2800" s="20"/>
      <c r="O2800" s="20">
        <v>10.6</v>
      </c>
      <c r="P2800" s="23" t="str">
        <f>VLOOKUP(A2800,'ИЗ ОСНОВЫ НОМЕНКЛАТУР'!D:E,2,0)</f>
        <v>Аксессуары для шкафов</v>
      </c>
      <c r="Q2800" s="23" t="str">
        <f>VLOOKUP(A2800,'ИЗ ОСНОВЫ НОМЕНКЛАТУР'!D:F,3,0)</f>
        <v>Шкаф/шкаф-купе наполнение (бренд Aristo)</v>
      </c>
      <c r="R2800" s="40">
        <f>VLOOKUP(A:A,'ИЗ ОСНОВЫ НОМЕНКЛАТУР'!D:G,4,0)</f>
        <v>5793.0307692307688</v>
      </c>
      <c r="S2800" s="12" t="str">
        <f>VLOOKUP(A:A,'ИЗ ОСНОВЫ НОМЕНКЛАТУР'!D:H,5,0)</f>
        <v>C</v>
      </c>
      <c r="T2800" s="44">
        <f t="shared" si="519"/>
        <v>0</v>
      </c>
      <c r="U2800" s="44">
        <f t="shared" si="520"/>
        <v>0</v>
      </c>
      <c r="V2800" s="44">
        <f t="shared" si="521"/>
        <v>0</v>
      </c>
      <c r="W2800" s="44">
        <f t="shared" si="522"/>
        <v>0</v>
      </c>
      <c r="X2800" s="44">
        <f t="shared" si="523"/>
        <v>0</v>
      </c>
      <c r="Y2800" s="44">
        <f t="shared" si="524"/>
        <v>0</v>
      </c>
      <c r="Z2800" s="44">
        <f t="shared" si="525"/>
        <v>32440.972307692304</v>
      </c>
      <c r="AA2800" s="44">
        <f t="shared" si="526"/>
        <v>28965.153846153844</v>
      </c>
      <c r="AB2800" s="44">
        <f t="shared" si="527"/>
        <v>0</v>
      </c>
      <c r="AC2800" s="44">
        <f t="shared" si="528"/>
        <v>0</v>
      </c>
      <c r="AD2800" s="44">
        <f t="shared" si="529"/>
        <v>0</v>
      </c>
      <c r="AE2800" s="12">
        <f t="shared" si="530"/>
        <v>61406.126153846148</v>
      </c>
    </row>
    <row r="2801" spans="1:31" ht="12.6" hidden="1" customHeight="1" x14ac:dyDescent="0.2">
      <c r="A2801" s="26" t="s">
        <v>3851</v>
      </c>
      <c r="B2801" s="19"/>
      <c r="C2801" s="19"/>
      <c r="D2801" s="20"/>
      <c r="E2801" s="21"/>
      <c r="F2801" s="22"/>
      <c r="G2801" s="21"/>
      <c r="H2801" s="22"/>
      <c r="I2801" s="20">
        <v>20</v>
      </c>
      <c r="J2801" s="20">
        <v>19</v>
      </c>
      <c r="K2801" s="20">
        <v>0.5</v>
      </c>
      <c r="L2801" s="20"/>
      <c r="M2801" s="20"/>
      <c r="N2801" s="20"/>
      <c r="O2801" s="20">
        <v>39.5</v>
      </c>
      <c r="P2801" s="23" t="str">
        <f>VLOOKUP(A2801,'ИЗ ОСНОВЫ НОМЕНКЛАТУР'!D:E,2,0)</f>
        <v>Аксессуары для шкафов</v>
      </c>
      <c r="Q2801" s="23" t="str">
        <f>VLOOKUP(A2801,'ИЗ ОСНОВЫ НОМЕНКЛАТУР'!D:F,3,0)</f>
        <v>Шкаф/шкаф-купе наполнение (бренд Aristo)</v>
      </c>
      <c r="R2801" s="40">
        <f>VLOOKUP(A:A,'ИЗ ОСНОВЫ НОМЕНКЛАТУР'!D:G,4,0)</f>
        <v>5657.62</v>
      </c>
      <c r="S2801" s="12" t="str">
        <f>VLOOKUP(A:A,'ИЗ ОСНОВЫ НОМЕНКЛАТУР'!D:H,5,0)</f>
        <v>C</v>
      </c>
      <c r="T2801" s="44">
        <f t="shared" si="519"/>
        <v>0</v>
      </c>
      <c r="U2801" s="44">
        <f t="shared" si="520"/>
        <v>0</v>
      </c>
      <c r="V2801" s="44">
        <f t="shared" si="521"/>
        <v>0</v>
      </c>
      <c r="W2801" s="44">
        <f t="shared" si="522"/>
        <v>0</v>
      </c>
      <c r="X2801" s="44">
        <f t="shared" si="523"/>
        <v>0</v>
      </c>
      <c r="Y2801" s="44">
        <f t="shared" si="524"/>
        <v>113152.4</v>
      </c>
      <c r="Z2801" s="44">
        <f t="shared" si="525"/>
        <v>107494.78</v>
      </c>
      <c r="AA2801" s="44">
        <f t="shared" si="526"/>
        <v>2828.81</v>
      </c>
      <c r="AB2801" s="44">
        <f t="shared" si="527"/>
        <v>0</v>
      </c>
      <c r="AC2801" s="44">
        <f t="shared" si="528"/>
        <v>0</v>
      </c>
      <c r="AD2801" s="44">
        <f t="shared" si="529"/>
        <v>0</v>
      </c>
      <c r="AE2801" s="12">
        <f t="shared" si="530"/>
        <v>223475.99</v>
      </c>
    </row>
    <row r="2802" spans="1:31" ht="12.6" hidden="1" customHeight="1" x14ac:dyDescent="0.2">
      <c r="A2802" s="26" t="s">
        <v>3856</v>
      </c>
      <c r="B2802" s="19"/>
      <c r="C2802" s="19"/>
      <c r="D2802" s="20"/>
      <c r="E2802" s="21"/>
      <c r="F2802" s="22"/>
      <c r="G2802" s="21"/>
      <c r="H2802" s="22"/>
      <c r="I2802" s="20"/>
      <c r="J2802" s="20">
        <v>3</v>
      </c>
      <c r="K2802" s="20"/>
      <c r="L2802" s="20"/>
      <c r="M2802" s="20"/>
      <c r="N2802" s="20"/>
      <c r="O2802" s="20">
        <v>3</v>
      </c>
      <c r="P2802" s="23" t="str">
        <f>VLOOKUP(A2802,'ИЗ ОСНОВЫ НОМЕНКЛАТУР'!D:E,2,0)</f>
        <v>Аксессуары для шкафов</v>
      </c>
      <c r="Q2802" s="23" t="str">
        <f>VLOOKUP(A2802,'ИЗ ОСНОВЫ НОМЕНКЛАТУР'!D:F,3,0)</f>
        <v>Шкаф/шкаф-купе наполнение (бренд Aristo)</v>
      </c>
      <c r="R2802" s="40">
        <f>VLOOKUP(A:A,'ИЗ ОСНОВЫ НОМЕНКЛАТУР'!D:G,4,0)</f>
        <v>4761.5809090909088</v>
      </c>
      <c r="S2802" s="12" t="str">
        <f>VLOOKUP(A:A,'ИЗ ОСНОВЫ НОМЕНКЛАТУР'!D:H,5,0)</f>
        <v>C</v>
      </c>
      <c r="T2802" s="44">
        <f t="shared" si="519"/>
        <v>0</v>
      </c>
      <c r="U2802" s="44">
        <f t="shared" si="520"/>
        <v>0</v>
      </c>
      <c r="V2802" s="44">
        <f t="shared" si="521"/>
        <v>0</v>
      </c>
      <c r="W2802" s="44">
        <f t="shared" si="522"/>
        <v>0</v>
      </c>
      <c r="X2802" s="44">
        <f t="shared" si="523"/>
        <v>0</v>
      </c>
      <c r="Y2802" s="44">
        <f t="shared" si="524"/>
        <v>0</v>
      </c>
      <c r="Z2802" s="44">
        <f t="shared" si="525"/>
        <v>14284.742727272725</v>
      </c>
      <c r="AA2802" s="44">
        <f t="shared" si="526"/>
        <v>0</v>
      </c>
      <c r="AB2802" s="44">
        <f t="shared" si="527"/>
        <v>0</v>
      </c>
      <c r="AC2802" s="44">
        <f t="shared" si="528"/>
        <v>0</v>
      </c>
      <c r="AD2802" s="44">
        <f t="shared" si="529"/>
        <v>0</v>
      </c>
      <c r="AE2802" s="12">
        <f t="shared" si="530"/>
        <v>14284.742727272725</v>
      </c>
    </row>
    <row r="2803" spans="1:31" ht="12.6" hidden="1" customHeight="1" x14ac:dyDescent="0.2">
      <c r="A2803" s="26" t="s">
        <v>3835</v>
      </c>
      <c r="B2803" s="19"/>
      <c r="C2803" s="19"/>
      <c r="D2803" s="20"/>
      <c r="E2803" s="21"/>
      <c r="F2803" s="22"/>
      <c r="G2803" s="21"/>
      <c r="H2803" s="22"/>
      <c r="I2803" s="20">
        <v>40</v>
      </c>
      <c r="J2803" s="20">
        <v>16</v>
      </c>
      <c r="K2803" s="20">
        <v>14</v>
      </c>
      <c r="L2803" s="20"/>
      <c r="M2803" s="20"/>
      <c r="N2803" s="20"/>
      <c r="O2803" s="20">
        <v>70</v>
      </c>
      <c r="P2803" s="23" t="str">
        <f>VLOOKUP(A2803,'ИЗ ОСНОВЫ НОМЕНКЛАТУР'!D:E,2,0)</f>
        <v>Аксессуары для шкафов</v>
      </c>
      <c r="Q2803" s="23" t="str">
        <f>VLOOKUP(A2803,'ИЗ ОСНОВЫ НОМЕНКЛАТУР'!D:F,3,0)</f>
        <v>Шкаф/шкаф-купе наполнение (бренд Aristo)</v>
      </c>
      <c r="R2803" s="40">
        <f>VLOOKUP(A:A,'ИЗ ОСНОВЫ НОМЕНКЛАТУР'!D:G,4,0)</f>
        <v>4397.1415789473685</v>
      </c>
      <c r="S2803" s="12" t="str">
        <f>VLOOKUP(A:A,'ИЗ ОСНОВЫ НОМЕНКЛАТУР'!D:H,5,0)</f>
        <v>C</v>
      </c>
      <c r="T2803" s="44">
        <f t="shared" si="519"/>
        <v>0</v>
      </c>
      <c r="U2803" s="44">
        <f t="shared" si="520"/>
        <v>0</v>
      </c>
      <c r="V2803" s="44">
        <f t="shared" si="521"/>
        <v>0</v>
      </c>
      <c r="W2803" s="44">
        <f t="shared" si="522"/>
        <v>0</v>
      </c>
      <c r="X2803" s="44">
        <f t="shared" si="523"/>
        <v>0</v>
      </c>
      <c r="Y2803" s="44">
        <f t="shared" si="524"/>
        <v>175885.66315789474</v>
      </c>
      <c r="Z2803" s="44">
        <f t="shared" si="525"/>
        <v>70354.265263157897</v>
      </c>
      <c r="AA2803" s="44">
        <f t="shared" si="526"/>
        <v>61559.98210526316</v>
      </c>
      <c r="AB2803" s="44">
        <f t="shared" si="527"/>
        <v>0</v>
      </c>
      <c r="AC2803" s="44">
        <f t="shared" si="528"/>
        <v>0</v>
      </c>
      <c r="AD2803" s="44">
        <f t="shared" si="529"/>
        <v>0</v>
      </c>
      <c r="AE2803" s="12">
        <f t="shared" si="530"/>
        <v>307799.9105263158</v>
      </c>
    </row>
    <row r="2804" spans="1:31" ht="12.6" hidden="1" customHeight="1" x14ac:dyDescent="0.2">
      <c r="A2804" s="26" t="s">
        <v>4801</v>
      </c>
      <c r="B2804" s="19"/>
      <c r="C2804" s="19"/>
      <c r="D2804" s="20"/>
      <c r="E2804" s="21"/>
      <c r="F2804" s="22"/>
      <c r="G2804" s="21"/>
      <c r="H2804" s="22"/>
      <c r="I2804" s="20"/>
      <c r="J2804" s="20">
        <v>46</v>
      </c>
      <c r="K2804" s="20"/>
      <c r="L2804" s="20"/>
      <c r="M2804" s="20"/>
      <c r="N2804" s="20"/>
      <c r="O2804" s="20">
        <v>46</v>
      </c>
      <c r="P2804" s="23" t="str">
        <f>VLOOKUP(A2804,'ИЗ ОСНОВЫ НОМЕНКЛАТУР'!D:E,2,0)</f>
        <v>Аксессуары для шкафов</v>
      </c>
      <c r="Q2804" s="23" t="str">
        <f>VLOOKUP(A2804,'ИЗ ОСНОВЫ НОМЕНКЛАТУР'!D:F,3,0)</f>
        <v>Шкаф/шкаф-купе наполнение (бренд Aristo)</v>
      </c>
      <c r="R2804" s="40">
        <f>VLOOKUP(A:A,'ИЗ ОСНОВЫ НОМЕНКЛАТУР'!D:G,4,0)</f>
        <v>6683.739130434783</v>
      </c>
      <c r="S2804" s="12" t="str">
        <f>VLOOKUP(A:A,'ИЗ ОСНОВЫ НОМЕНКЛАТУР'!D:H,5,0)</f>
        <v>C</v>
      </c>
      <c r="T2804" s="44">
        <f t="shared" si="519"/>
        <v>0</v>
      </c>
      <c r="U2804" s="44">
        <f t="shared" si="520"/>
        <v>0</v>
      </c>
      <c r="V2804" s="44">
        <f t="shared" si="521"/>
        <v>0</v>
      </c>
      <c r="W2804" s="44">
        <f t="shared" si="522"/>
        <v>0</v>
      </c>
      <c r="X2804" s="44">
        <f t="shared" si="523"/>
        <v>0</v>
      </c>
      <c r="Y2804" s="44">
        <f t="shared" si="524"/>
        <v>0</v>
      </c>
      <c r="Z2804" s="44">
        <f t="shared" si="525"/>
        <v>307452</v>
      </c>
      <c r="AA2804" s="44">
        <f t="shared" si="526"/>
        <v>0</v>
      </c>
      <c r="AB2804" s="44">
        <f t="shared" si="527"/>
        <v>0</v>
      </c>
      <c r="AC2804" s="44">
        <f t="shared" si="528"/>
        <v>0</v>
      </c>
      <c r="AD2804" s="44">
        <f t="shared" si="529"/>
        <v>0</v>
      </c>
      <c r="AE2804" s="12">
        <f t="shared" si="530"/>
        <v>307452</v>
      </c>
    </row>
    <row r="2805" spans="1:31" ht="12.6" hidden="1" customHeight="1" x14ac:dyDescent="0.2">
      <c r="A2805" s="26" t="s">
        <v>3864</v>
      </c>
      <c r="B2805" s="19"/>
      <c r="C2805" s="19"/>
      <c r="D2805" s="20"/>
      <c r="E2805" s="21"/>
      <c r="F2805" s="22"/>
      <c r="G2805" s="21"/>
      <c r="H2805" s="22"/>
      <c r="I2805" s="20"/>
      <c r="J2805" s="20">
        <v>55</v>
      </c>
      <c r="K2805" s="20"/>
      <c r="L2805" s="20"/>
      <c r="M2805" s="20"/>
      <c r="N2805" s="20"/>
      <c r="O2805" s="20">
        <v>55</v>
      </c>
      <c r="P2805" s="23" t="str">
        <f>VLOOKUP(A2805,'ИЗ ОСНОВЫ НОМЕНКЛАТУР'!D:E,2,0)</f>
        <v>Аксессуары для шкафов</v>
      </c>
      <c r="Q2805" s="23" t="str">
        <f>VLOOKUP(A2805,'ИЗ ОСНОВЫ НОМЕНКЛАТУР'!D:F,3,0)</f>
        <v>Шкаф/шкаф-купе наполнение (бренд Aristo)</v>
      </c>
      <c r="R2805" s="40">
        <f>VLOOKUP(A:A,'ИЗ ОСНОВЫ НОМЕНКЛАТУР'!D:G,4,0)</f>
        <v>6871.88</v>
      </c>
      <c r="S2805" s="12" t="str">
        <f>VLOOKUP(A:A,'ИЗ ОСНОВЫ НОМЕНКЛАТУР'!D:H,5,0)</f>
        <v>C</v>
      </c>
      <c r="T2805" s="44">
        <f t="shared" si="519"/>
        <v>0</v>
      </c>
      <c r="U2805" s="44">
        <f t="shared" si="520"/>
        <v>0</v>
      </c>
      <c r="V2805" s="44">
        <f t="shared" si="521"/>
        <v>0</v>
      </c>
      <c r="W2805" s="44">
        <f t="shared" si="522"/>
        <v>0</v>
      </c>
      <c r="X2805" s="44">
        <f t="shared" si="523"/>
        <v>0</v>
      </c>
      <c r="Y2805" s="44">
        <f t="shared" si="524"/>
        <v>0</v>
      </c>
      <c r="Z2805" s="44">
        <f t="shared" si="525"/>
        <v>377953.4</v>
      </c>
      <c r="AA2805" s="44">
        <f t="shared" si="526"/>
        <v>0</v>
      </c>
      <c r="AB2805" s="44">
        <f t="shared" si="527"/>
        <v>0</v>
      </c>
      <c r="AC2805" s="44">
        <f t="shared" si="528"/>
        <v>0</v>
      </c>
      <c r="AD2805" s="44">
        <f t="shared" si="529"/>
        <v>0</v>
      </c>
      <c r="AE2805" s="12">
        <f t="shared" si="530"/>
        <v>377953.4</v>
      </c>
    </row>
    <row r="2806" spans="1:31" ht="12.6" hidden="1" customHeight="1" x14ac:dyDescent="0.2">
      <c r="A2806" s="26" t="s">
        <v>4802</v>
      </c>
      <c r="B2806" s="19"/>
      <c r="C2806" s="19"/>
      <c r="D2806" s="20"/>
      <c r="E2806" s="21"/>
      <c r="F2806" s="22"/>
      <c r="G2806" s="21"/>
      <c r="H2806" s="22"/>
      <c r="I2806" s="20"/>
      <c r="J2806" s="20">
        <v>8</v>
      </c>
      <c r="K2806" s="20"/>
      <c r="L2806" s="20"/>
      <c r="M2806" s="20"/>
      <c r="N2806" s="20"/>
      <c r="O2806" s="20">
        <v>8</v>
      </c>
      <c r="P2806" s="23" t="str">
        <f>VLOOKUP(A2806,'ИЗ ОСНОВЫ НОМЕНКЛАТУР'!D:E,2,0)</f>
        <v>Аксессуары для шкафов</v>
      </c>
      <c r="Q2806" s="23" t="str">
        <f>VLOOKUP(A2806,'ИЗ ОСНОВЫ НОМЕНКЛАТУР'!D:F,3,0)</f>
        <v>Шкаф/шкаф-купе наполнение (бренд Aristo)</v>
      </c>
      <c r="R2806" s="40">
        <f>VLOOKUP(A:A,'ИЗ ОСНОВЫ НОМЕНКЛАТУР'!D:G,4,0)</f>
        <v>6649.25</v>
      </c>
      <c r="S2806" s="12" t="str">
        <f>VLOOKUP(A:A,'ИЗ ОСНОВЫ НОМЕНКЛАТУР'!D:H,5,0)</f>
        <v>C</v>
      </c>
      <c r="T2806" s="44">
        <f t="shared" si="519"/>
        <v>0</v>
      </c>
      <c r="U2806" s="44">
        <f t="shared" si="520"/>
        <v>0</v>
      </c>
      <c r="V2806" s="44">
        <f t="shared" si="521"/>
        <v>0</v>
      </c>
      <c r="W2806" s="44">
        <f t="shared" si="522"/>
        <v>0</v>
      </c>
      <c r="X2806" s="44">
        <f t="shared" si="523"/>
        <v>0</v>
      </c>
      <c r="Y2806" s="44">
        <f t="shared" si="524"/>
        <v>0</v>
      </c>
      <c r="Z2806" s="44">
        <f t="shared" si="525"/>
        <v>53194</v>
      </c>
      <c r="AA2806" s="44">
        <f t="shared" si="526"/>
        <v>0</v>
      </c>
      <c r="AB2806" s="44">
        <f t="shared" si="527"/>
        <v>0</v>
      </c>
      <c r="AC2806" s="44">
        <f t="shared" si="528"/>
        <v>0</v>
      </c>
      <c r="AD2806" s="44">
        <f t="shared" si="529"/>
        <v>0</v>
      </c>
      <c r="AE2806" s="12">
        <f t="shared" si="530"/>
        <v>53194</v>
      </c>
    </row>
    <row r="2807" spans="1:31" ht="12.6" hidden="1" customHeight="1" x14ac:dyDescent="0.2">
      <c r="A2807" s="26" t="s">
        <v>3838</v>
      </c>
      <c r="B2807" s="19"/>
      <c r="C2807" s="19"/>
      <c r="D2807" s="20"/>
      <c r="E2807" s="21"/>
      <c r="F2807" s="22"/>
      <c r="G2807" s="21"/>
      <c r="H2807" s="22"/>
      <c r="I2807" s="20">
        <v>139</v>
      </c>
      <c r="J2807" s="20"/>
      <c r="K2807" s="20">
        <v>16</v>
      </c>
      <c r="L2807" s="20"/>
      <c r="M2807" s="20"/>
      <c r="N2807" s="20"/>
      <c r="O2807" s="20">
        <v>155</v>
      </c>
      <c r="P2807" s="23" t="str">
        <f>VLOOKUP(A2807,'ИЗ ОСНОВЫ НОМЕНКЛАТУР'!D:E,2,0)</f>
        <v>Аксессуары для шкафов</v>
      </c>
      <c r="Q2807" s="23" t="str">
        <f>VLOOKUP(A2807,'ИЗ ОСНОВЫ НОМЕНКЛАТУР'!D:F,3,0)</f>
        <v>Шкаф/шкаф-купе наполнение (бренд Aristo)</v>
      </c>
      <c r="R2807" s="40">
        <f>VLOOKUP(A:A,'ИЗ ОСНОВЫ НОМЕНКЛАТУР'!D:G,4,0)</f>
        <v>4216.0924999999997</v>
      </c>
      <c r="S2807" s="12" t="str">
        <f>VLOOKUP(A:A,'ИЗ ОСНОВЫ НОМЕНКЛАТУР'!D:H,5,0)</f>
        <v>C</v>
      </c>
      <c r="T2807" s="44">
        <f t="shared" si="519"/>
        <v>0</v>
      </c>
      <c r="U2807" s="44">
        <f t="shared" si="520"/>
        <v>0</v>
      </c>
      <c r="V2807" s="44">
        <f t="shared" si="521"/>
        <v>0</v>
      </c>
      <c r="W2807" s="44">
        <f t="shared" si="522"/>
        <v>0</v>
      </c>
      <c r="X2807" s="44">
        <f t="shared" si="523"/>
        <v>0</v>
      </c>
      <c r="Y2807" s="44">
        <f t="shared" si="524"/>
        <v>586036.85749999993</v>
      </c>
      <c r="Z2807" s="44">
        <f t="shared" si="525"/>
        <v>0</v>
      </c>
      <c r="AA2807" s="44">
        <f t="shared" si="526"/>
        <v>67457.48</v>
      </c>
      <c r="AB2807" s="44">
        <f t="shared" si="527"/>
        <v>0</v>
      </c>
      <c r="AC2807" s="44">
        <f t="shared" si="528"/>
        <v>0</v>
      </c>
      <c r="AD2807" s="44">
        <f t="shared" si="529"/>
        <v>0</v>
      </c>
      <c r="AE2807" s="12">
        <f t="shared" si="530"/>
        <v>653494.33749999991</v>
      </c>
    </row>
    <row r="2808" spans="1:31" ht="12.6" hidden="1" customHeight="1" x14ac:dyDescent="0.2">
      <c r="A2808" s="26" t="s">
        <v>3845</v>
      </c>
      <c r="B2808" s="19"/>
      <c r="C2808" s="19"/>
      <c r="D2808" s="20"/>
      <c r="E2808" s="21"/>
      <c r="F2808" s="22"/>
      <c r="G2808" s="21"/>
      <c r="H2808" s="22"/>
      <c r="I2808" s="20"/>
      <c r="J2808" s="20"/>
      <c r="K2808" s="20">
        <v>3.5</v>
      </c>
      <c r="L2808" s="20"/>
      <c r="M2808" s="20"/>
      <c r="N2808" s="20"/>
      <c r="O2808" s="20">
        <v>3.5</v>
      </c>
      <c r="P2808" s="23" t="str">
        <f>VLOOKUP(A2808,'ИЗ ОСНОВЫ НОМЕНКЛАТУР'!D:E,2,0)</f>
        <v>Аксессуары для шкафов</v>
      </c>
      <c r="Q2808" s="23" t="str">
        <f>VLOOKUP(A2808,'ИЗ ОСНОВЫ НОМЕНКЛАТУР'!D:F,3,0)</f>
        <v>Шкаф/шкаф-купе наполнение (бренд Aristo)</v>
      </c>
      <c r="R2808" s="40">
        <f>VLOOKUP(A:A,'ИЗ ОСНОВЫ НОМЕНКЛАТУР'!D:G,4,0)</f>
        <v>4423.2828571428572</v>
      </c>
      <c r="S2808" s="12" t="str">
        <f>VLOOKUP(A:A,'ИЗ ОСНОВЫ НОМЕНКЛАТУР'!D:H,5,0)</f>
        <v>C</v>
      </c>
      <c r="T2808" s="44">
        <f t="shared" si="519"/>
        <v>0</v>
      </c>
      <c r="U2808" s="44">
        <f t="shared" si="520"/>
        <v>0</v>
      </c>
      <c r="V2808" s="44">
        <f t="shared" si="521"/>
        <v>0</v>
      </c>
      <c r="W2808" s="44">
        <f t="shared" si="522"/>
        <v>0</v>
      </c>
      <c r="X2808" s="44">
        <f t="shared" si="523"/>
        <v>0</v>
      </c>
      <c r="Y2808" s="44">
        <f t="shared" si="524"/>
        <v>0</v>
      </c>
      <c r="Z2808" s="44">
        <f t="shared" si="525"/>
        <v>0</v>
      </c>
      <c r="AA2808" s="44">
        <f t="shared" si="526"/>
        <v>15481.49</v>
      </c>
      <c r="AB2808" s="44">
        <f t="shared" si="527"/>
        <v>0</v>
      </c>
      <c r="AC2808" s="44">
        <f t="shared" si="528"/>
        <v>0</v>
      </c>
      <c r="AD2808" s="44">
        <f t="shared" si="529"/>
        <v>0</v>
      </c>
      <c r="AE2808" s="12">
        <f t="shared" si="530"/>
        <v>15481.49</v>
      </c>
    </row>
    <row r="2809" spans="1:31" ht="12.6" hidden="1" customHeight="1" x14ac:dyDescent="0.2">
      <c r="A2809" s="26" t="s">
        <v>4803</v>
      </c>
      <c r="B2809" s="19"/>
      <c r="C2809" s="19"/>
      <c r="D2809" s="20"/>
      <c r="E2809" s="21"/>
      <c r="F2809" s="22"/>
      <c r="G2809" s="21"/>
      <c r="H2809" s="22"/>
      <c r="I2809" s="20"/>
      <c r="J2809" s="20"/>
      <c r="K2809" s="20">
        <v>12</v>
      </c>
      <c r="L2809" s="20"/>
      <c r="M2809" s="20"/>
      <c r="N2809" s="20"/>
      <c r="O2809" s="20">
        <v>12</v>
      </c>
      <c r="P2809" s="23" t="str">
        <f>VLOOKUP(A2809,'ИЗ ОСНОВЫ НОМЕНКЛАТУР'!D:E,2,0)</f>
        <v>Аксессуары для шкафов</v>
      </c>
      <c r="Q2809" s="23" t="str">
        <f>VLOOKUP(A2809,'ИЗ ОСНОВЫ НОМЕНКЛАТУР'!D:F,3,0)</f>
        <v>Шкаф/шкаф-купе наполнение (бренд Aristo)</v>
      </c>
      <c r="R2809" s="40">
        <f>VLOOKUP(A:A,'ИЗ ОСНОВЫ НОМЕНКЛАТУР'!D:G,4,0)</f>
        <v>6837.166666666667</v>
      </c>
      <c r="S2809" s="12" t="str">
        <f>VLOOKUP(A:A,'ИЗ ОСНОВЫ НОМЕНКЛАТУР'!D:H,5,0)</f>
        <v>C</v>
      </c>
      <c r="T2809" s="44">
        <f t="shared" si="519"/>
        <v>0</v>
      </c>
      <c r="U2809" s="44">
        <f t="shared" si="520"/>
        <v>0</v>
      </c>
      <c r="V2809" s="44">
        <f t="shared" si="521"/>
        <v>0</v>
      </c>
      <c r="W2809" s="44">
        <f t="shared" si="522"/>
        <v>0</v>
      </c>
      <c r="X2809" s="44">
        <f t="shared" si="523"/>
        <v>0</v>
      </c>
      <c r="Y2809" s="44">
        <f t="shared" si="524"/>
        <v>0</v>
      </c>
      <c r="Z2809" s="44">
        <f t="shared" si="525"/>
        <v>0</v>
      </c>
      <c r="AA2809" s="44">
        <f t="shared" si="526"/>
        <v>82046</v>
      </c>
      <c r="AB2809" s="44">
        <f t="shared" si="527"/>
        <v>0</v>
      </c>
      <c r="AC2809" s="44">
        <f t="shared" si="528"/>
        <v>0</v>
      </c>
      <c r="AD2809" s="44">
        <f t="shared" si="529"/>
        <v>0</v>
      </c>
      <c r="AE2809" s="12">
        <f t="shared" si="530"/>
        <v>82046</v>
      </c>
    </row>
    <row r="2810" spans="1:31" ht="12.6" hidden="1" customHeight="1" x14ac:dyDescent="0.2">
      <c r="A2810" s="26" t="s">
        <v>3830</v>
      </c>
      <c r="B2810" s="19"/>
      <c r="C2810" s="19"/>
      <c r="D2810" s="20"/>
      <c r="E2810" s="21"/>
      <c r="F2810" s="22"/>
      <c r="G2810" s="21"/>
      <c r="H2810" s="22"/>
      <c r="I2810" s="20"/>
      <c r="J2810" s="20"/>
      <c r="K2810" s="20">
        <v>16</v>
      </c>
      <c r="L2810" s="20"/>
      <c r="M2810" s="20"/>
      <c r="N2810" s="20"/>
      <c r="O2810" s="20">
        <v>16</v>
      </c>
      <c r="P2810" s="23" t="str">
        <f>VLOOKUP(A2810,'ИЗ ОСНОВЫ НОМЕНКЛАТУР'!D:E,2,0)</f>
        <v>Аксессуары для шкафов</v>
      </c>
      <c r="Q2810" s="23" t="str">
        <f>VLOOKUP(A2810,'ИЗ ОСНОВЫ НОМЕНКЛАТУР'!D:F,3,0)</f>
        <v>Шкаф/шкаф-купе наполнение (бренд Aristo)</v>
      </c>
      <c r="R2810" s="40">
        <f>VLOOKUP(A:A,'ИЗ ОСНОВЫ НОМЕНКЛАТУР'!D:G,4,0)</f>
        <v>7526.75</v>
      </c>
      <c r="S2810" s="12" t="str">
        <f>VLOOKUP(A:A,'ИЗ ОСНОВЫ НОМЕНКЛАТУР'!D:H,5,0)</f>
        <v>C</v>
      </c>
      <c r="T2810" s="44">
        <f t="shared" si="519"/>
        <v>0</v>
      </c>
      <c r="U2810" s="44">
        <f t="shared" si="520"/>
        <v>0</v>
      </c>
      <c r="V2810" s="44">
        <f t="shared" si="521"/>
        <v>0</v>
      </c>
      <c r="W2810" s="44">
        <f t="shared" si="522"/>
        <v>0</v>
      </c>
      <c r="X2810" s="44">
        <f t="shared" si="523"/>
        <v>0</v>
      </c>
      <c r="Y2810" s="44">
        <f t="shared" si="524"/>
        <v>0</v>
      </c>
      <c r="Z2810" s="44">
        <f t="shared" si="525"/>
        <v>0</v>
      </c>
      <c r="AA2810" s="44">
        <f t="shared" si="526"/>
        <v>120428</v>
      </c>
      <c r="AB2810" s="44">
        <f t="shared" si="527"/>
        <v>0</v>
      </c>
      <c r="AC2810" s="44">
        <f t="shared" si="528"/>
        <v>0</v>
      </c>
      <c r="AD2810" s="44">
        <f t="shared" si="529"/>
        <v>0</v>
      </c>
      <c r="AE2810" s="12">
        <f t="shared" si="530"/>
        <v>120428</v>
      </c>
    </row>
    <row r="2811" spans="1:31" ht="12.6" hidden="1" customHeight="1" x14ac:dyDescent="0.2">
      <c r="A2811" s="26" t="s">
        <v>4804</v>
      </c>
      <c r="B2811" s="19"/>
      <c r="C2811" s="19"/>
      <c r="D2811" s="20"/>
      <c r="E2811" s="21"/>
      <c r="F2811" s="22"/>
      <c r="G2811" s="21"/>
      <c r="H2811" s="22"/>
      <c r="I2811" s="20"/>
      <c r="J2811" s="20"/>
      <c r="K2811" s="20">
        <v>11</v>
      </c>
      <c r="L2811" s="20"/>
      <c r="M2811" s="20"/>
      <c r="N2811" s="20"/>
      <c r="O2811" s="20">
        <v>11</v>
      </c>
      <c r="P2811" s="23" t="str">
        <f>VLOOKUP(A2811,'ИЗ ОСНОВЫ НОМЕНКЛАТУР'!D:E,2,0)</f>
        <v>Аксессуары для шкафов</v>
      </c>
      <c r="Q2811" s="23" t="str">
        <f>VLOOKUP(A2811,'ИЗ ОСНОВЫ НОМЕНКЛАТУР'!D:F,3,0)</f>
        <v>Шкаф/шкаф-купе наполнение (бренд Aristo)</v>
      </c>
      <c r="R2811" s="40">
        <f>VLOOKUP(A:A,'ИЗ ОСНОВЫ НОМЕНКЛАТУР'!D:G,4,0)</f>
        <v>16684.272727272728</v>
      </c>
      <c r="S2811" s="12" t="str">
        <f>VLOOKUP(A:A,'ИЗ ОСНОВЫ НОМЕНКЛАТУР'!D:H,5,0)</f>
        <v>C</v>
      </c>
      <c r="T2811" s="44">
        <f t="shared" si="519"/>
        <v>0</v>
      </c>
      <c r="U2811" s="44">
        <f t="shared" si="520"/>
        <v>0</v>
      </c>
      <c r="V2811" s="44">
        <f t="shared" si="521"/>
        <v>0</v>
      </c>
      <c r="W2811" s="44">
        <f t="shared" si="522"/>
        <v>0</v>
      </c>
      <c r="X2811" s="44">
        <f t="shared" si="523"/>
        <v>0</v>
      </c>
      <c r="Y2811" s="44">
        <f t="shared" si="524"/>
        <v>0</v>
      </c>
      <c r="Z2811" s="44">
        <f t="shared" si="525"/>
        <v>0</v>
      </c>
      <c r="AA2811" s="44">
        <f t="shared" si="526"/>
        <v>183527</v>
      </c>
      <c r="AB2811" s="44">
        <f t="shared" si="527"/>
        <v>0</v>
      </c>
      <c r="AC2811" s="44">
        <f t="shared" si="528"/>
        <v>0</v>
      </c>
      <c r="AD2811" s="44">
        <f t="shared" si="529"/>
        <v>0</v>
      </c>
      <c r="AE2811" s="12">
        <f t="shared" si="530"/>
        <v>183527</v>
      </c>
    </row>
    <row r="2812" spans="1:31" ht="12.6" hidden="1" customHeight="1" x14ac:dyDescent="0.2">
      <c r="A2812" s="26" t="s">
        <v>3702</v>
      </c>
      <c r="B2812" s="19"/>
      <c r="C2812" s="19"/>
      <c r="D2812" s="20"/>
      <c r="E2812" s="21"/>
      <c r="F2812" s="22"/>
      <c r="G2812" s="21"/>
      <c r="H2812" s="22"/>
      <c r="I2812" s="20"/>
      <c r="J2812" s="20"/>
      <c r="K2812" s="20">
        <v>9</v>
      </c>
      <c r="L2812" s="20"/>
      <c r="M2812" s="20"/>
      <c r="N2812" s="20"/>
      <c r="O2812" s="20">
        <v>9</v>
      </c>
      <c r="P2812" s="23" t="str">
        <f>VLOOKUP(A2812,'ИЗ ОСНОВЫ НОМЕНКЛАТУР'!D:E,2,0)</f>
        <v>Аксессуары для шкафов</v>
      </c>
      <c r="Q2812" s="23" t="str">
        <f>VLOOKUP(A2812,'ИЗ ОСНОВЫ НОМЕНКЛАТУР'!D:F,3,0)</f>
        <v>Шкаф/шкаф-купе наполнение (бренд Aristo)</v>
      </c>
      <c r="R2812" s="40">
        <f>VLOOKUP(A:A,'ИЗ ОСНОВЫ НОМЕНКЛАТУР'!D:G,4,0)</f>
        <v>18100.96</v>
      </c>
      <c r="S2812" s="12" t="str">
        <f>VLOOKUP(A:A,'ИЗ ОСНОВЫ НОМЕНКЛАТУР'!D:H,5,0)</f>
        <v>C</v>
      </c>
      <c r="T2812" s="44">
        <f t="shared" si="519"/>
        <v>0</v>
      </c>
      <c r="U2812" s="44">
        <f t="shared" si="520"/>
        <v>0</v>
      </c>
      <c r="V2812" s="44">
        <f t="shared" si="521"/>
        <v>0</v>
      </c>
      <c r="W2812" s="44">
        <f t="shared" si="522"/>
        <v>0</v>
      </c>
      <c r="X2812" s="44">
        <f t="shared" si="523"/>
        <v>0</v>
      </c>
      <c r="Y2812" s="44">
        <f t="shared" si="524"/>
        <v>0</v>
      </c>
      <c r="Z2812" s="44">
        <f t="shared" si="525"/>
        <v>0</v>
      </c>
      <c r="AA2812" s="44">
        <f t="shared" si="526"/>
        <v>162908.63999999998</v>
      </c>
      <c r="AB2812" s="44">
        <f t="shared" si="527"/>
        <v>0</v>
      </c>
      <c r="AC2812" s="44">
        <f t="shared" si="528"/>
        <v>0</v>
      </c>
      <c r="AD2812" s="44">
        <f t="shared" si="529"/>
        <v>0</v>
      </c>
      <c r="AE2812" s="12">
        <f t="shared" si="530"/>
        <v>162908.63999999998</v>
      </c>
    </row>
    <row r="2813" spans="1:31" ht="12.6" customHeight="1" x14ac:dyDescent="0.2">
      <c r="A2813" s="26" t="s">
        <v>2569</v>
      </c>
      <c r="B2813" s="19"/>
      <c r="C2813" s="19"/>
      <c r="D2813" s="20"/>
      <c r="E2813" s="21"/>
      <c r="F2813" s="22"/>
      <c r="G2813" s="21"/>
      <c r="H2813" s="22"/>
      <c r="I2813" s="20"/>
      <c r="J2813" s="20"/>
      <c r="K2813" s="20">
        <v>34</v>
      </c>
      <c r="L2813" s="20"/>
      <c r="M2813" s="20">
        <v>6</v>
      </c>
      <c r="N2813" s="20">
        <v>4</v>
      </c>
      <c r="O2813" s="20">
        <v>44</v>
      </c>
      <c r="P2813" s="23" t="str">
        <f>VLOOKUP(A2813,'ИЗ ОСНОВЫ НОМЕНКЛАТУР'!D:E,2,0)</f>
        <v>Ручки, крючки, опоры</v>
      </c>
      <c r="Q2813" s="23" t="str">
        <f>VLOOKUP(A2813,'ИЗ ОСНОВЫ НОМЕНКЛАТУР'!D:F,3,0)</f>
        <v>Торцевые ручки</v>
      </c>
      <c r="R2813" s="40">
        <f>VLOOKUP(A:A,'ИЗ ОСНОВЫ НОМЕНКЛАТУР'!D:G,4,0)</f>
        <v>7412.666666666667</v>
      </c>
      <c r="S2813" s="12" t="str">
        <f>VLOOKUP(A:A,'ИЗ ОСНОВЫ НОМЕНКЛАТУР'!D:H,5,0)</f>
        <v>C</v>
      </c>
      <c r="T2813" s="44">
        <f t="shared" si="519"/>
        <v>0</v>
      </c>
      <c r="U2813" s="44">
        <f t="shared" si="520"/>
        <v>0</v>
      </c>
      <c r="V2813" s="44">
        <f t="shared" si="521"/>
        <v>0</v>
      </c>
      <c r="W2813" s="44">
        <f t="shared" si="522"/>
        <v>0</v>
      </c>
      <c r="X2813" s="44">
        <f t="shared" si="523"/>
        <v>0</v>
      </c>
      <c r="Y2813" s="44">
        <f t="shared" si="524"/>
        <v>0</v>
      </c>
      <c r="Z2813" s="44">
        <f t="shared" si="525"/>
        <v>0</v>
      </c>
      <c r="AA2813" s="44">
        <f t="shared" si="526"/>
        <v>252030.66666666669</v>
      </c>
      <c r="AB2813" s="44">
        <f t="shared" si="527"/>
        <v>0</v>
      </c>
      <c r="AC2813" s="44">
        <f t="shared" si="528"/>
        <v>44476</v>
      </c>
      <c r="AD2813" s="44">
        <f t="shared" si="529"/>
        <v>29650.666666666668</v>
      </c>
      <c r="AE2813" s="12">
        <f t="shared" si="530"/>
        <v>326157.33333333337</v>
      </c>
    </row>
    <row r="2814" spans="1:31" ht="12.6" customHeight="1" x14ac:dyDescent="0.2">
      <c r="A2814" s="26" t="s">
        <v>4805</v>
      </c>
      <c r="B2814" s="19"/>
      <c r="C2814" s="19"/>
      <c r="D2814" s="20"/>
      <c r="E2814" s="21"/>
      <c r="F2814" s="22"/>
      <c r="G2814" s="21"/>
      <c r="H2814" s="22"/>
      <c r="I2814" s="20"/>
      <c r="J2814" s="20"/>
      <c r="K2814" s="20">
        <v>20</v>
      </c>
      <c r="L2814" s="20"/>
      <c r="M2814" s="20"/>
      <c r="N2814" s="20">
        <v>4</v>
      </c>
      <c r="O2814" s="20">
        <v>24</v>
      </c>
      <c r="P2814" s="23" t="str">
        <f>VLOOKUP(A2814,'ИЗ ОСНОВЫ НОМЕНКЛАТУР'!D:E,2,0)</f>
        <v>Ручки, крючки, опоры</v>
      </c>
      <c r="Q2814" s="23" t="str">
        <f>VLOOKUP(A2814,'ИЗ ОСНОВЫ НОМЕНКЛАТУР'!D:F,3,0)</f>
        <v>Торцевые ручки</v>
      </c>
      <c r="R2814" s="40">
        <f>VLOOKUP(A:A,'ИЗ ОСНОВЫ НОМЕНКЛАТУР'!D:G,4,0)</f>
        <v>6728</v>
      </c>
      <c r="S2814" s="12" t="str">
        <f>VLOOKUP(A:A,'ИЗ ОСНОВЫ НОМЕНКЛАТУР'!D:H,5,0)</f>
        <v>C</v>
      </c>
      <c r="T2814" s="44">
        <f t="shared" si="519"/>
        <v>0</v>
      </c>
      <c r="U2814" s="44">
        <f t="shared" si="520"/>
        <v>0</v>
      </c>
      <c r="V2814" s="44">
        <f t="shared" si="521"/>
        <v>0</v>
      </c>
      <c r="W2814" s="44">
        <f t="shared" si="522"/>
        <v>0</v>
      </c>
      <c r="X2814" s="44">
        <f t="shared" si="523"/>
        <v>0</v>
      </c>
      <c r="Y2814" s="44">
        <f t="shared" si="524"/>
        <v>0</v>
      </c>
      <c r="Z2814" s="44">
        <f t="shared" si="525"/>
        <v>0</v>
      </c>
      <c r="AA2814" s="44">
        <f t="shared" si="526"/>
        <v>134560</v>
      </c>
      <c r="AB2814" s="44">
        <f t="shared" si="527"/>
        <v>0</v>
      </c>
      <c r="AC2814" s="44">
        <f t="shared" si="528"/>
        <v>0</v>
      </c>
      <c r="AD2814" s="44">
        <f t="shared" si="529"/>
        <v>26912</v>
      </c>
      <c r="AE2814" s="12">
        <f t="shared" si="530"/>
        <v>161472</v>
      </c>
    </row>
    <row r="2815" spans="1:31" ht="12.6" customHeight="1" x14ac:dyDescent="0.2">
      <c r="A2815" s="26" t="s">
        <v>2561</v>
      </c>
      <c r="B2815" s="19"/>
      <c r="C2815" s="19"/>
      <c r="D2815" s="20"/>
      <c r="E2815" s="21"/>
      <c r="F2815" s="22"/>
      <c r="G2815" s="21"/>
      <c r="H2815" s="22"/>
      <c r="I2815" s="20"/>
      <c r="J2815" s="20"/>
      <c r="K2815" s="20">
        <v>17</v>
      </c>
      <c r="L2815" s="20"/>
      <c r="M2815" s="20"/>
      <c r="N2815" s="20">
        <v>4</v>
      </c>
      <c r="O2815" s="20">
        <v>21</v>
      </c>
      <c r="P2815" s="23" t="str">
        <f>VLOOKUP(A2815,'ИЗ ОСНОВЫ НОМЕНКЛАТУР'!D:E,2,0)</f>
        <v>Ручки, крючки, опоры</v>
      </c>
      <c r="Q2815" s="23" t="str">
        <f>VLOOKUP(A2815,'ИЗ ОСНОВЫ НОМЕНКЛАТУР'!D:F,3,0)</f>
        <v>Торцевые ручки</v>
      </c>
      <c r="R2815" s="40">
        <f>VLOOKUP(A:A,'ИЗ ОСНОВЫ НОМЕНКЛАТУР'!D:G,4,0)</f>
        <v>9309</v>
      </c>
      <c r="S2815" s="12" t="str">
        <f>VLOOKUP(A:A,'ИЗ ОСНОВЫ НОМЕНКЛАТУР'!D:H,5,0)</f>
        <v>C</v>
      </c>
      <c r="T2815" s="44">
        <f t="shared" si="519"/>
        <v>0</v>
      </c>
      <c r="U2815" s="44">
        <f t="shared" si="520"/>
        <v>0</v>
      </c>
      <c r="V2815" s="44">
        <f t="shared" si="521"/>
        <v>0</v>
      </c>
      <c r="W2815" s="44">
        <f t="shared" si="522"/>
        <v>0</v>
      </c>
      <c r="X2815" s="44">
        <f t="shared" si="523"/>
        <v>0</v>
      </c>
      <c r="Y2815" s="44">
        <f t="shared" si="524"/>
        <v>0</v>
      </c>
      <c r="Z2815" s="44">
        <f t="shared" si="525"/>
        <v>0</v>
      </c>
      <c r="AA2815" s="44">
        <f t="shared" si="526"/>
        <v>158253</v>
      </c>
      <c r="AB2815" s="44">
        <f t="shared" si="527"/>
        <v>0</v>
      </c>
      <c r="AC2815" s="44">
        <f t="shared" si="528"/>
        <v>0</v>
      </c>
      <c r="AD2815" s="44">
        <f t="shared" si="529"/>
        <v>37236</v>
      </c>
      <c r="AE2815" s="12">
        <f t="shared" si="530"/>
        <v>195489</v>
      </c>
    </row>
    <row r="2816" spans="1:31" ht="12.6" customHeight="1" x14ac:dyDescent="0.2">
      <c r="A2816" s="26" t="s">
        <v>2520</v>
      </c>
      <c r="B2816" s="19"/>
      <c r="C2816" s="19"/>
      <c r="D2816" s="20">
        <v>14</v>
      </c>
      <c r="E2816" s="20">
        <v>6</v>
      </c>
      <c r="F2816" s="20"/>
      <c r="G2816" s="21"/>
      <c r="H2816" s="22"/>
      <c r="I2816" s="20"/>
      <c r="J2816" s="20"/>
      <c r="K2816" s="20"/>
      <c r="L2816" s="20"/>
      <c r="M2816" s="20">
        <v>3</v>
      </c>
      <c r="N2816" s="20">
        <v>2</v>
      </c>
      <c r="O2816" s="20">
        <v>25</v>
      </c>
      <c r="P2816" s="23" t="str">
        <f>VLOOKUP(A2816,'ИЗ ОСНОВЫ НОМЕНКЛАТУР'!D:E,2,0)</f>
        <v>Ручки, крючки, опоры</v>
      </c>
      <c r="Q2816" s="23" t="str">
        <f>VLOOKUP(A2816,'ИЗ ОСНОВЫ НОМЕНКЛАТУР'!D:F,3,0)</f>
        <v>Торцевые ручки</v>
      </c>
      <c r="R2816" s="40">
        <f>VLOOKUP(A:A,'ИЗ ОСНОВЫ НОМЕНКЛАТУР'!D:G,4,0)</f>
        <v>9510.7153333333335</v>
      </c>
      <c r="S2816" s="12" t="str">
        <f>VLOOKUP(A:A,'ИЗ ОСНОВЫ НОМЕНКЛАТУР'!D:H,5,0)</f>
        <v>C</v>
      </c>
      <c r="T2816" s="44">
        <f t="shared" si="519"/>
        <v>133150.01466666668</v>
      </c>
      <c r="U2816" s="44">
        <f t="shared" si="520"/>
        <v>57064.292000000001</v>
      </c>
      <c r="V2816" s="44">
        <f t="shared" si="521"/>
        <v>0</v>
      </c>
      <c r="W2816" s="44">
        <f t="shared" si="522"/>
        <v>0</v>
      </c>
      <c r="X2816" s="44">
        <f t="shared" si="523"/>
        <v>0</v>
      </c>
      <c r="Y2816" s="44">
        <f t="shared" si="524"/>
        <v>0</v>
      </c>
      <c r="Z2816" s="44">
        <f t="shared" si="525"/>
        <v>0</v>
      </c>
      <c r="AA2816" s="44">
        <f t="shared" si="526"/>
        <v>0</v>
      </c>
      <c r="AB2816" s="44">
        <f t="shared" si="527"/>
        <v>0</v>
      </c>
      <c r="AC2816" s="44">
        <f t="shared" si="528"/>
        <v>28532.146000000001</v>
      </c>
      <c r="AD2816" s="44">
        <f t="shared" si="529"/>
        <v>19021.430666666667</v>
      </c>
      <c r="AE2816" s="12">
        <f t="shared" si="530"/>
        <v>237767.88333333336</v>
      </c>
    </row>
    <row r="2817" spans="1:31" ht="12.6" hidden="1" customHeight="1" x14ac:dyDescent="0.2">
      <c r="A2817" s="26" t="s">
        <v>3633</v>
      </c>
      <c r="B2817" s="19"/>
      <c r="C2817" s="19"/>
      <c r="D2817" s="20"/>
      <c r="E2817" s="21"/>
      <c r="F2817" s="22"/>
      <c r="G2817" s="21"/>
      <c r="H2817" s="22"/>
      <c r="I2817" s="20"/>
      <c r="J2817" s="20">
        <v>18</v>
      </c>
      <c r="K2817" s="20">
        <v>199</v>
      </c>
      <c r="L2817" s="20"/>
      <c r="M2817" s="20"/>
      <c r="N2817" s="20">
        <v>21</v>
      </c>
      <c r="O2817" s="20">
        <v>238</v>
      </c>
      <c r="P2817" s="23" t="str">
        <f>VLOOKUP(A2817,'ИЗ ОСНОВЫ НОМЕНКЛАТУР'!D:E,2,0)</f>
        <v>Аксессуары для шкафов</v>
      </c>
      <c r="Q2817" s="23" t="str">
        <f>VLOOKUP(A2817,'ИЗ ОСНОВЫ НОМЕНКЛАТУР'!D:F,3,0)</f>
        <v>Бренд "Найди"</v>
      </c>
      <c r="R2817" s="40">
        <f>VLOOKUP(A:A,'ИЗ ОСНОВЫ НОМЕНКЛАТУР'!D:G,4,0)</f>
        <v>4795.4609848484843</v>
      </c>
      <c r="S2817" s="12" t="str">
        <f>VLOOKUP(A:A,'ИЗ ОСНОВЫ НОМЕНКЛАТУР'!D:H,5,0)</f>
        <v>B</v>
      </c>
      <c r="T2817" s="44">
        <f t="shared" si="519"/>
        <v>0</v>
      </c>
      <c r="U2817" s="44">
        <f t="shared" si="520"/>
        <v>0</v>
      </c>
      <c r="V2817" s="44">
        <f t="shared" si="521"/>
        <v>0</v>
      </c>
      <c r="W2817" s="44">
        <f t="shared" si="522"/>
        <v>0</v>
      </c>
      <c r="X2817" s="44">
        <f t="shared" si="523"/>
        <v>0</v>
      </c>
      <c r="Y2817" s="44">
        <f t="shared" si="524"/>
        <v>0</v>
      </c>
      <c r="Z2817" s="44">
        <f t="shared" si="525"/>
        <v>86318.297727272715</v>
      </c>
      <c r="AA2817" s="44">
        <f t="shared" si="526"/>
        <v>954296.73598484835</v>
      </c>
      <c r="AB2817" s="44">
        <f t="shared" si="527"/>
        <v>0</v>
      </c>
      <c r="AC2817" s="44">
        <f t="shared" si="528"/>
        <v>0</v>
      </c>
      <c r="AD2817" s="44">
        <f t="shared" si="529"/>
        <v>100704.68068181816</v>
      </c>
      <c r="AE2817" s="12">
        <f t="shared" si="530"/>
        <v>1141319.7143939394</v>
      </c>
    </row>
    <row r="2818" spans="1:31" ht="12.6" hidden="1" customHeight="1" x14ac:dyDescent="0.2">
      <c r="A2818" s="26" t="s">
        <v>3631</v>
      </c>
      <c r="B2818" s="19"/>
      <c r="C2818" s="19"/>
      <c r="D2818" s="20"/>
      <c r="E2818" s="21"/>
      <c r="F2818" s="22"/>
      <c r="G2818" s="21"/>
      <c r="H2818" s="22"/>
      <c r="I2818" s="20"/>
      <c r="J2818" s="20"/>
      <c r="K2818" s="20">
        <v>29</v>
      </c>
      <c r="L2818" s="20"/>
      <c r="M2818" s="20"/>
      <c r="N2818" s="20">
        <v>5</v>
      </c>
      <c r="O2818" s="20">
        <v>34</v>
      </c>
      <c r="P2818" s="23" t="str">
        <f>VLOOKUP(A2818,'ИЗ ОСНОВЫ НОМЕНКЛАТУР'!D:E,2,0)</f>
        <v>Аксессуары для шкафов</v>
      </c>
      <c r="Q2818" s="23" t="str">
        <f>VLOOKUP(A2818,'ИЗ ОСНОВЫ НОМЕНКЛАТУР'!D:F,3,0)</f>
        <v>Бренд "Найди"</v>
      </c>
      <c r="R2818" s="40">
        <f>VLOOKUP(A:A,'ИЗ ОСНОВЫ НОМЕНКЛАТУР'!D:G,4,0)</f>
        <v>4363.4191176470586</v>
      </c>
      <c r="S2818" s="12" t="str">
        <f>VLOOKUP(A:A,'ИЗ ОСНОВЫ НОМЕНКЛАТУР'!D:H,5,0)</f>
        <v>C</v>
      </c>
      <c r="T2818" s="44">
        <f t="shared" si="519"/>
        <v>0</v>
      </c>
      <c r="U2818" s="44">
        <f t="shared" si="520"/>
        <v>0</v>
      </c>
      <c r="V2818" s="44">
        <f t="shared" si="521"/>
        <v>0</v>
      </c>
      <c r="W2818" s="44">
        <f t="shared" si="522"/>
        <v>0</v>
      </c>
      <c r="X2818" s="44">
        <f t="shared" si="523"/>
        <v>0</v>
      </c>
      <c r="Y2818" s="44">
        <f t="shared" si="524"/>
        <v>0</v>
      </c>
      <c r="Z2818" s="44">
        <f t="shared" si="525"/>
        <v>0</v>
      </c>
      <c r="AA2818" s="44">
        <f t="shared" si="526"/>
        <v>126539.1544117647</v>
      </c>
      <c r="AB2818" s="44">
        <f t="shared" si="527"/>
        <v>0</v>
      </c>
      <c r="AC2818" s="44">
        <f t="shared" si="528"/>
        <v>0</v>
      </c>
      <c r="AD2818" s="44">
        <f t="shared" si="529"/>
        <v>21817.095588235294</v>
      </c>
      <c r="AE2818" s="12">
        <f t="shared" si="530"/>
        <v>148356.25</v>
      </c>
    </row>
    <row r="2819" spans="1:31" ht="12.6" hidden="1" customHeight="1" x14ac:dyDescent="0.2">
      <c r="A2819" s="26" t="s">
        <v>3627</v>
      </c>
      <c r="B2819" s="19"/>
      <c r="C2819" s="19"/>
      <c r="D2819" s="20"/>
      <c r="E2819" s="21"/>
      <c r="F2819" s="22"/>
      <c r="G2819" s="21"/>
      <c r="H2819" s="22"/>
      <c r="I2819" s="20"/>
      <c r="J2819" s="20"/>
      <c r="K2819" s="20">
        <v>86</v>
      </c>
      <c r="L2819" s="20"/>
      <c r="M2819" s="20"/>
      <c r="N2819" s="20">
        <v>2</v>
      </c>
      <c r="O2819" s="20">
        <v>88</v>
      </c>
      <c r="P2819" s="23" t="str">
        <f>VLOOKUP(A2819,'ИЗ ОСНОВЫ НОМЕНКЛАТУР'!D:E,2,0)</f>
        <v>Аксессуары для шкафов</v>
      </c>
      <c r="Q2819" s="23" t="str">
        <f>VLOOKUP(A2819,'ИЗ ОСНОВЫ НОМЕНКЛАТУР'!D:F,3,0)</f>
        <v>Бренд "Найди"</v>
      </c>
      <c r="R2819" s="40">
        <f>VLOOKUP(A:A,'ИЗ ОСНОВЫ НОМЕНКЛАТУР'!D:G,4,0)</f>
        <v>4674.2277027027021</v>
      </c>
      <c r="S2819" s="12" t="str">
        <f>VLOOKUP(A:A,'ИЗ ОСНОВЫ НОМЕНКЛАТУР'!D:H,5,0)</f>
        <v>B</v>
      </c>
      <c r="T2819" s="44">
        <f t="shared" si="519"/>
        <v>0</v>
      </c>
      <c r="U2819" s="44">
        <f t="shared" si="520"/>
        <v>0</v>
      </c>
      <c r="V2819" s="44">
        <f t="shared" si="521"/>
        <v>0</v>
      </c>
      <c r="W2819" s="44">
        <f t="shared" si="522"/>
        <v>0</v>
      </c>
      <c r="X2819" s="44">
        <f t="shared" si="523"/>
        <v>0</v>
      </c>
      <c r="Y2819" s="44">
        <f t="shared" si="524"/>
        <v>0</v>
      </c>
      <c r="Z2819" s="44">
        <f t="shared" si="525"/>
        <v>0</v>
      </c>
      <c r="AA2819" s="44">
        <f t="shared" si="526"/>
        <v>401983.58243243239</v>
      </c>
      <c r="AB2819" s="44">
        <f t="shared" si="527"/>
        <v>0</v>
      </c>
      <c r="AC2819" s="44">
        <f t="shared" si="528"/>
        <v>0</v>
      </c>
      <c r="AD2819" s="44">
        <f t="shared" si="529"/>
        <v>9348.4554054054042</v>
      </c>
      <c r="AE2819" s="12">
        <f t="shared" si="530"/>
        <v>411332.03783783782</v>
      </c>
    </row>
    <row r="2820" spans="1:31" ht="12.6" hidden="1" customHeight="1" x14ac:dyDescent="0.2">
      <c r="A2820" s="26" t="s">
        <v>3630</v>
      </c>
      <c r="B2820" s="19"/>
      <c r="C2820" s="19"/>
      <c r="D2820" s="20"/>
      <c r="E2820" s="21"/>
      <c r="F2820" s="22"/>
      <c r="G2820" s="21"/>
      <c r="H2820" s="22"/>
      <c r="I2820" s="20"/>
      <c r="J2820" s="20">
        <v>14</v>
      </c>
      <c r="K2820" s="20">
        <v>43</v>
      </c>
      <c r="L2820" s="20"/>
      <c r="M2820" s="20"/>
      <c r="N2820" s="20">
        <v>18</v>
      </c>
      <c r="O2820" s="20">
        <v>75</v>
      </c>
      <c r="P2820" s="23" t="str">
        <f>VLOOKUP(A2820,'ИЗ ОСНОВЫ НОМЕНКЛАТУР'!D:E,2,0)</f>
        <v>Аксессуары для шкафов</v>
      </c>
      <c r="Q2820" s="23" t="str">
        <f>VLOOKUP(A2820,'ИЗ ОСНОВЫ НОМЕНКЛАТУР'!D:F,3,0)</f>
        <v>Бренд "Найди"</v>
      </c>
      <c r="R2820" s="40">
        <f>VLOOKUP(A:A,'ИЗ ОСНОВЫ НОМЕНКЛАТУР'!D:G,4,0)</f>
        <v>4177.0402631578945</v>
      </c>
      <c r="S2820" s="12" t="str">
        <f>VLOOKUP(A:A,'ИЗ ОСНОВЫ НОМЕНКЛАТУР'!D:H,5,0)</f>
        <v>C</v>
      </c>
      <c r="T2820" s="44">
        <f t="shared" si="519"/>
        <v>0</v>
      </c>
      <c r="U2820" s="44">
        <f t="shared" si="520"/>
        <v>0</v>
      </c>
      <c r="V2820" s="44">
        <f t="shared" si="521"/>
        <v>0</v>
      </c>
      <c r="W2820" s="44">
        <f t="shared" si="522"/>
        <v>0</v>
      </c>
      <c r="X2820" s="44">
        <f t="shared" si="523"/>
        <v>0</v>
      </c>
      <c r="Y2820" s="44">
        <f t="shared" si="524"/>
        <v>0</v>
      </c>
      <c r="Z2820" s="44">
        <f t="shared" si="525"/>
        <v>58478.563684210523</v>
      </c>
      <c r="AA2820" s="44">
        <f t="shared" si="526"/>
        <v>179612.73131578945</v>
      </c>
      <c r="AB2820" s="44">
        <f t="shared" si="527"/>
        <v>0</v>
      </c>
      <c r="AC2820" s="44">
        <f t="shared" si="528"/>
        <v>0</v>
      </c>
      <c r="AD2820" s="44">
        <f t="shared" si="529"/>
        <v>75186.724736842094</v>
      </c>
      <c r="AE2820" s="12">
        <f t="shared" si="530"/>
        <v>313278.01973684208</v>
      </c>
    </row>
    <row r="2821" spans="1:31" ht="12.6" hidden="1" customHeight="1" x14ac:dyDescent="0.2">
      <c r="A2821" s="26" t="s">
        <v>3629</v>
      </c>
      <c r="B2821" s="19"/>
      <c r="C2821" s="19"/>
      <c r="D2821" s="20">
        <v>1</v>
      </c>
      <c r="E2821" s="21"/>
      <c r="F2821" s="22"/>
      <c r="G2821" s="21"/>
      <c r="H2821" s="22"/>
      <c r="I2821" s="20"/>
      <c r="J2821" s="20">
        <v>54</v>
      </c>
      <c r="K2821" s="20">
        <v>94</v>
      </c>
      <c r="L2821" s="20"/>
      <c r="M2821" s="20"/>
      <c r="N2821" s="20">
        <v>5</v>
      </c>
      <c r="O2821" s="20">
        <v>154</v>
      </c>
      <c r="P2821" s="23" t="str">
        <f>VLOOKUP(A2821,'ИЗ ОСНОВЫ НОМЕНКЛАТУР'!D:E,2,0)</f>
        <v>Аксессуары для шкафов</v>
      </c>
      <c r="Q2821" s="23" t="str">
        <f>VLOOKUP(A2821,'ИЗ ОСНОВЫ НОМЕНКЛАТУР'!D:F,3,0)</f>
        <v>Бренд "Найди"</v>
      </c>
      <c r="R2821" s="40">
        <f>VLOOKUP(A:A,'ИЗ ОСНОВЫ НОМЕНКЛАТУР'!D:G,4,0)</f>
        <v>4735.1106349206348</v>
      </c>
      <c r="S2821" s="12" t="str">
        <f>VLOOKUP(A:A,'ИЗ ОСНОВЫ НОМЕНКЛАТУР'!D:H,5,0)</f>
        <v>B</v>
      </c>
      <c r="T2821" s="44">
        <f t="shared" si="519"/>
        <v>4735.1106349206348</v>
      </c>
      <c r="U2821" s="44">
        <f t="shared" si="520"/>
        <v>0</v>
      </c>
      <c r="V2821" s="44">
        <f t="shared" si="521"/>
        <v>0</v>
      </c>
      <c r="W2821" s="44">
        <f t="shared" si="522"/>
        <v>0</v>
      </c>
      <c r="X2821" s="44">
        <f t="shared" si="523"/>
        <v>0</v>
      </c>
      <c r="Y2821" s="44">
        <f t="shared" si="524"/>
        <v>0</v>
      </c>
      <c r="Z2821" s="44">
        <f t="shared" si="525"/>
        <v>255695.97428571427</v>
      </c>
      <c r="AA2821" s="44">
        <f t="shared" si="526"/>
        <v>445100.39968253969</v>
      </c>
      <c r="AB2821" s="44">
        <f t="shared" si="527"/>
        <v>0</v>
      </c>
      <c r="AC2821" s="44">
        <f t="shared" si="528"/>
        <v>0</v>
      </c>
      <c r="AD2821" s="44">
        <f t="shared" si="529"/>
        <v>23675.553174603174</v>
      </c>
      <c r="AE2821" s="12">
        <f t="shared" si="530"/>
        <v>729207.03777777776</v>
      </c>
    </row>
    <row r="2822" spans="1:31" ht="12.6" hidden="1" customHeight="1" x14ac:dyDescent="0.2">
      <c r="A2822" s="26" t="s">
        <v>3634</v>
      </c>
      <c r="B2822" s="19"/>
      <c r="C2822" s="19"/>
      <c r="D2822" s="20"/>
      <c r="E2822" s="21"/>
      <c r="F2822" s="22"/>
      <c r="G2822" s="21"/>
      <c r="H2822" s="22"/>
      <c r="I2822" s="20"/>
      <c r="J2822" s="20">
        <v>39</v>
      </c>
      <c r="K2822" s="20">
        <v>104</v>
      </c>
      <c r="L2822" s="20"/>
      <c r="M2822" s="20"/>
      <c r="N2822" s="20">
        <v>1</v>
      </c>
      <c r="O2822" s="20">
        <v>144</v>
      </c>
      <c r="P2822" s="23" t="str">
        <f>VLOOKUP(A2822,'ИЗ ОСНОВЫ НОМЕНКЛАТУР'!D:E,2,0)</f>
        <v>Аксессуары для шкафов</v>
      </c>
      <c r="Q2822" s="23" t="str">
        <f>VLOOKUP(A2822,'ИЗ ОСНОВЫ НОМЕНКЛАТУР'!D:F,3,0)</f>
        <v>Бренд "Найди"</v>
      </c>
      <c r="R2822" s="40">
        <f>VLOOKUP(A:A,'ИЗ ОСНОВЫ НОМЕНКЛАТУР'!D:G,4,0)</f>
        <v>4123.9584905660377</v>
      </c>
      <c r="S2822" s="12" t="str">
        <f>VLOOKUP(A:A,'ИЗ ОСНОВЫ НОМЕНКЛАТУР'!D:H,5,0)</f>
        <v>B</v>
      </c>
      <c r="T2822" s="44">
        <f t="shared" si="519"/>
        <v>0</v>
      </c>
      <c r="U2822" s="44">
        <f t="shared" si="520"/>
        <v>0</v>
      </c>
      <c r="V2822" s="44">
        <f t="shared" si="521"/>
        <v>0</v>
      </c>
      <c r="W2822" s="44">
        <f t="shared" si="522"/>
        <v>0</v>
      </c>
      <c r="X2822" s="44">
        <f t="shared" si="523"/>
        <v>0</v>
      </c>
      <c r="Y2822" s="44">
        <f t="shared" si="524"/>
        <v>0</v>
      </c>
      <c r="Z2822" s="44">
        <f t="shared" si="525"/>
        <v>160834.38113207548</v>
      </c>
      <c r="AA2822" s="44">
        <f t="shared" si="526"/>
        <v>428891.68301886792</v>
      </c>
      <c r="AB2822" s="44">
        <f t="shared" si="527"/>
        <v>0</v>
      </c>
      <c r="AC2822" s="44">
        <f t="shared" si="528"/>
        <v>0</v>
      </c>
      <c r="AD2822" s="44">
        <f t="shared" si="529"/>
        <v>4123.9584905660377</v>
      </c>
      <c r="AE2822" s="12">
        <f t="shared" si="530"/>
        <v>593850.02264150942</v>
      </c>
    </row>
    <row r="2823" spans="1:31" ht="12.6" hidden="1" customHeight="1" x14ac:dyDescent="0.2">
      <c r="A2823" s="26" t="s">
        <v>4806</v>
      </c>
      <c r="B2823" s="19"/>
      <c r="C2823" s="19"/>
      <c r="D2823" s="20"/>
      <c r="E2823" s="21"/>
      <c r="F2823" s="22"/>
      <c r="G2823" s="21"/>
      <c r="H2823" s="22"/>
      <c r="I2823" s="20"/>
      <c r="J2823" s="20"/>
      <c r="K2823" s="20">
        <v>11</v>
      </c>
      <c r="L2823" s="20"/>
      <c r="M2823" s="20"/>
      <c r="N2823" s="20"/>
      <c r="O2823" s="20">
        <v>11</v>
      </c>
      <c r="P2823" s="23" t="str">
        <f>VLOOKUP(A2823,'ИЗ ОСНОВЫ НОМЕНКЛАТУР'!D:E,2,0)</f>
        <v>Аксессуары для шкафов</v>
      </c>
      <c r="Q2823" s="23" t="str">
        <f>VLOOKUP(A2823,'ИЗ ОСНОВЫ НОМЕНКЛАТУР'!D:F,3,0)</f>
        <v>Шкаф/шкаф-купе наполнение (бренд Aristo)</v>
      </c>
      <c r="R2823" s="40">
        <f>VLOOKUP(A:A,'ИЗ ОСНОВЫ НОМЕНКЛАТУР'!D:G,4,0)</f>
        <v>4742.727272727273</v>
      </c>
      <c r="S2823" s="12" t="str">
        <f>VLOOKUP(A:A,'ИЗ ОСНОВЫ НОМЕНКЛАТУР'!D:H,5,0)</f>
        <v>C</v>
      </c>
      <c r="T2823" s="44">
        <f t="shared" si="519"/>
        <v>0</v>
      </c>
      <c r="U2823" s="44">
        <f t="shared" si="520"/>
        <v>0</v>
      </c>
      <c r="V2823" s="44">
        <f t="shared" si="521"/>
        <v>0</v>
      </c>
      <c r="W2823" s="44">
        <f t="shared" si="522"/>
        <v>0</v>
      </c>
      <c r="X2823" s="44">
        <f t="shared" si="523"/>
        <v>0</v>
      </c>
      <c r="Y2823" s="44">
        <f t="shared" si="524"/>
        <v>0</v>
      </c>
      <c r="Z2823" s="44">
        <f t="shared" si="525"/>
        <v>0</v>
      </c>
      <c r="AA2823" s="44">
        <f t="shared" si="526"/>
        <v>52170</v>
      </c>
      <c r="AB2823" s="44">
        <f t="shared" si="527"/>
        <v>0</v>
      </c>
      <c r="AC2823" s="44">
        <f t="shared" si="528"/>
        <v>0</v>
      </c>
      <c r="AD2823" s="44">
        <f t="shared" si="529"/>
        <v>0</v>
      </c>
      <c r="AE2823" s="12">
        <f t="shared" si="530"/>
        <v>52170</v>
      </c>
    </row>
    <row r="2824" spans="1:31" ht="12.6" hidden="1" customHeight="1" x14ac:dyDescent="0.2">
      <c r="A2824" s="26" t="s">
        <v>3703</v>
      </c>
      <c r="B2824" s="19"/>
      <c r="C2824" s="19"/>
      <c r="D2824" s="20"/>
      <c r="E2824" s="21"/>
      <c r="F2824" s="22"/>
      <c r="G2824" s="21"/>
      <c r="H2824" s="22"/>
      <c r="I2824" s="20"/>
      <c r="J2824" s="20"/>
      <c r="K2824" s="20">
        <v>6</v>
      </c>
      <c r="L2824" s="20"/>
      <c r="M2824" s="20"/>
      <c r="N2824" s="20"/>
      <c r="O2824" s="20">
        <v>6</v>
      </c>
      <c r="P2824" s="23" t="str">
        <f>VLOOKUP(A2824,'ИЗ ОСНОВЫ НОМЕНКЛАТУР'!D:E,2,0)</f>
        <v>Аксессуары для шкафов</v>
      </c>
      <c r="Q2824" s="23" t="str">
        <f>VLOOKUP(A2824,'ИЗ ОСНОВЫ НОМЕНКЛАТУР'!D:F,3,0)</f>
        <v>Шкаф/шкаф-купе наполнение (бренд Aristo)</v>
      </c>
      <c r="R2824" s="40">
        <f>VLOOKUP(A:A,'ИЗ ОСНОВЫ НОМЕНКЛАТУР'!D:G,4,0)</f>
        <v>5558.4229166666664</v>
      </c>
      <c r="S2824" s="12" t="str">
        <f>VLOOKUP(A:A,'ИЗ ОСНОВЫ НОМЕНКЛАТУР'!D:H,5,0)</f>
        <v>C</v>
      </c>
      <c r="T2824" s="44">
        <f t="shared" si="519"/>
        <v>0</v>
      </c>
      <c r="U2824" s="44">
        <f t="shared" si="520"/>
        <v>0</v>
      </c>
      <c r="V2824" s="44">
        <f t="shared" si="521"/>
        <v>0</v>
      </c>
      <c r="W2824" s="44">
        <f t="shared" si="522"/>
        <v>0</v>
      </c>
      <c r="X2824" s="44">
        <f t="shared" si="523"/>
        <v>0</v>
      </c>
      <c r="Y2824" s="44">
        <f t="shared" si="524"/>
        <v>0</v>
      </c>
      <c r="Z2824" s="44">
        <f t="shared" si="525"/>
        <v>0</v>
      </c>
      <c r="AA2824" s="44">
        <f t="shared" si="526"/>
        <v>33350.537499999999</v>
      </c>
      <c r="AB2824" s="44">
        <f t="shared" si="527"/>
        <v>0</v>
      </c>
      <c r="AC2824" s="44">
        <f t="shared" si="528"/>
        <v>0</v>
      </c>
      <c r="AD2824" s="44">
        <f t="shared" si="529"/>
        <v>0</v>
      </c>
      <c r="AE2824" s="12">
        <f t="shared" si="530"/>
        <v>33350.537499999999</v>
      </c>
    </row>
    <row r="2825" spans="1:31" ht="12.6" hidden="1" customHeight="1" x14ac:dyDescent="0.2">
      <c r="A2825" s="26" t="s">
        <v>4807</v>
      </c>
      <c r="B2825" s="19"/>
      <c r="C2825" s="19"/>
      <c r="D2825" s="20"/>
      <c r="E2825" s="21"/>
      <c r="F2825" s="22"/>
      <c r="G2825" s="21"/>
      <c r="H2825" s="22"/>
      <c r="I2825" s="20"/>
      <c r="J2825" s="20"/>
      <c r="K2825" s="20">
        <v>10</v>
      </c>
      <c r="L2825" s="20"/>
      <c r="M2825" s="20"/>
      <c r="N2825" s="20"/>
      <c r="O2825" s="20">
        <v>10</v>
      </c>
      <c r="P2825" s="23" t="str">
        <f>VLOOKUP(A2825,'ИЗ ОСНОВЫ НОМЕНКЛАТУР'!D:E,2,0)</f>
        <v>Аксессуары для шкафов</v>
      </c>
      <c r="Q2825" s="23" t="str">
        <f>VLOOKUP(A2825,'ИЗ ОСНОВЫ НОМЕНКЛАТУР'!D:F,3,0)</f>
        <v>Шкаф/шкаф-купе наполнение (бренд Aristo)</v>
      </c>
      <c r="R2825" s="40">
        <f>VLOOKUP(A:A,'ИЗ ОСНОВЫ НОМЕНКЛАТУР'!D:G,4,0)</f>
        <v>8533.2000000000007</v>
      </c>
      <c r="S2825" s="12" t="str">
        <f>VLOOKUP(A:A,'ИЗ ОСНОВЫ НОМЕНКЛАТУР'!D:H,5,0)</f>
        <v>C</v>
      </c>
      <c r="T2825" s="44">
        <f t="shared" ref="T2825:T2888" si="531">$R2825*D2825</f>
        <v>0</v>
      </c>
      <c r="U2825" s="44">
        <f t="shared" ref="U2825:U2888" si="532">$R2825*E2825</f>
        <v>0</v>
      </c>
      <c r="V2825" s="44">
        <f t="shared" ref="V2825:V2888" si="533">$R2825*F2825</f>
        <v>0</v>
      </c>
      <c r="W2825" s="44">
        <f t="shared" ref="W2825:W2888" si="534">$R2825*G2825</f>
        <v>0</v>
      </c>
      <c r="X2825" s="44">
        <f t="shared" ref="X2825:X2888" si="535">$R2825*H2825</f>
        <v>0</v>
      </c>
      <c r="Y2825" s="44">
        <f t="shared" ref="Y2825:Y2888" si="536">$R2825*I2825</f>
        <v>0</v>
      </c>
      <c r="Z2825" s="44">
        <f t="shared" ref="Z2825:Z2888" si="537">$R2825*J2825</f>
        <v>0</v>
      </c>
      <c r="AA2825" s="44">
        <f t="shared" ref="AA2825:AA2888" si="538">$R2825*K2825</f>
        <v>85332</v>
      </c>
      <c r="AB2825" s="44">
        <f t="shared" ref="AB2825:AB2888" si="539">$R2825*L2825</f>
        <v>0</v>
      </c>
      <c r="AC2825" s="44">
        <f t="shared" ref="AC2825:AC2888" si="540">$R2825*M2825</f>
        <v>0</v>
      </c>
      <c r="AD2825" s="44">
        <f t="shared" ref="AD2825:AD2888" si="541">$R2825*N2825</f>
        <v>0</v>
      </c>
      <c r="AE2825" s="12">
        <f t="shared" ref="AE2825:AE2888" si="542">SUM(T2825:AD2825)</f>
        <v>85332</v>
      </c>
    </row>
    <row r="2826" spans="1:31" ht="12.6" hidden="1" customHeight="1" x14ac:dyDescent="0.2">
      <c r="A2826" s="26" t="s">
        <v>4808</v>
      </c>
      <c r="B2826" s="19"/>
      <c r="C2826" s="19"/>
      <c r="D2826" s="20"/>
      <c r="E2826" s="21"/>
      <c r="F2826" s="22"/>
      <c r="G2826" s="21"/>
      <c r="H2826" s="22"/>
      <c r="I2826" s="20"/>
      <c r="J2826" s="20"/>
      <c r="K2826" s="20">
        <v>10</v>
      </c>
      <c r="L2826" s="20"/>
      <c r="M2826" s="20"/>
      <c r="N2826" s="20"/>
      <c r="O2826" s="20">
        <v>10</v>
      </c>
      <c r="P2826" s="23" t="str">
        <f>VLOOKUP(A2826,'ИЗ ОСНОВЫ НОМЕНКЛАТУР'!D:E,2,0)</f>
        <v>Аксессуары для шкафов</v>
      </c>
      <c r="Q2826" s="23" t="str">
        <f>VLOOKUP(A2826,'ИЗ ОСНОВЫ НОМЕНКЛАТУР'!D:F,3,0)</f>
        <v>Шкаф/шкаф-купе наполнение (бренд Aristo)</v>
      </c>
      <c r="R2826" s="40">
        <f>VLOOKUP(A:A,'ИЗ ОСНОВЫ НОМЕНКЛАТУР'!D:G,4,0)</f>
        <v>9837.9</v>
      </c>
      <c r="S2826" s="12" t="str">
        <f>VLOOKUP(A:A,'ИЗ ОСНОВЫ НОМЕНКЛАТУР'!D:H,5,0)</f>
        <v>C</v>
      </c>
      <c r="T2826" s="44">
        <f t="shared" si="531"/>
        <v>0</v>
      </c>
      <c r="U2826" s="44">
        <f t="shared" si="532"/>
        <v>0</v>
      </c>
      <c r="V2826" s="44">
        <f t="shared" si="533"/>
        <v>0</v>
      </c>
      <c r="W2826" s="44">
        <f t="shared" si="534"/>
        <v>0</v>
      </c>
      <c r="X2826" s="44">
        <f t="shared" si="535"/>
        <v>0</v>
      </c>
      <c r="Y2826" s="44">
        <f t="shared" si="536"/>
        <v>0</v>
      </c>
      <c r="Z2826" s="44">
        <f t="shared" si="537"/>
        <v>0</v>
      </c>
      <c r="AA2826" s="44">
        <f t="shared" si="538"/>
        <v>98379</v>
      </c>
      <c r="AB2826" s="44">
        <f t="shared" si="539"/>
        <v>0</v>
      </c>
      <c r="AC2826" s="44">
        <f t="shared" si="540"/>
        <v>0</v>
      </c>
      <c r="AD2826" s="44">
        <f t="shared" si="541"/>
        <v>0</v>
      </c>
      <c r="AE2826" s="12">
        <f t="shared" si="542"/>
        <v>98379</v>
      </c>
    </row>
    <row r="2827" spans="1:31" ht="12.6" hidden="1" customHeight="1" x14ac:dyDescent="0.2">
      <c r="A2827" s="26" t="s">
        <v>4809</v>
      </c>
      <c r="B2827" s="19"/>
      <c r="C2827" s="19"/>
      <c r="D2827" s="20"/>
      <c r="E2827" s="21"/>
      <c r="F2827" s="22"/>
      <c r="G2827" s="21"/>
      <c r="H2827" s="22"/>
      <c r="I2827" s="20"/>
      <c r="J2827" s="20"/>
      <c r="K2827" s="20">
        <v>5</v>
      </c>
      <c r="L2827" s="20"/>
      <c r="M2827" s="20"/>
      <c r="N2827" s="20"/>
      <c r="O2827" s="20">
        <v>5</v>
      </c>
      <c r="P2827" s="23" t="str">
        <f>VLOOKUP(A2827,'ИЗ ОСНОВЫ НОМЕНКЛАТУР'!D:E,2,0)</f>
        <v>Аксессуары для шкафов</v>
      </c>
      <c r="Q2827" s="23" t="str">
        <f>VLOOKUP(A2827,'ИЗ ОСНОВЫ НОМЕНКЛАТУР'!D:F,3,0)</f>
        <v>Шкаф/шкаф-купе наполнение (бренд Aristo)</v>
      </c>
      <c r="R2827" s="40">
        <f>VLOOKUP(A:A,'ИЗ ОСНОВЫ НОМЕНКЛАТУР'!D:G,4,0)</f>
        <v>11387.8</v>
      </c>
      <c r="S2827" s="12" t="str">
        <f>VLOOKUP(A:A,'ИЗ ОСНОВЫ НОМЕНКЛАТУР'!D:H,5,0)</f>
        <v>C</v>
      </c>
      <c r="T2827" s="44">
        <f t="shared" si="531"/>
        <v>0</v>
      </c>
      <c r="U2827" s="44">
        <f t="shared" si="532"/>
        <v>0</v>
      </c>
      <c r="V2827" s="44">
        <f t="shared" si="533"/>
        <v>0</v>
      </c>
      <c r="W2827" s="44">
        <f t="shared" si="534"/>
        <v>0</v>
      </c>
      <c r="X2827" s="44">
        <f t="shared" si="535"/>
        <v>0</v>
      </c>
      <c r="Y2827" s="44">
        <f t="shared" si="536"/>
        <v>0</v>
      </c>
      <c r="Z2827" s="44">
        <f t="shared" si="537"/>
        <v>0</v>
      </c>
      <c r="AA2827" s="44">
        <f t="shared" si="538"/>
        <v>56939</v>
      </c>
      <c r="AB2827" s="44">
        <f t="shared" si="539"/>
        <v>0</v>
      </c>
      <c r="AC2827" s="44">
        <f t="shared" si="540"/>
        <v>0</v>
      </c>
      <c r="AD2827" s="44">
        <f t="shared" si="541"/>
        <v>0</v>
      </c>
      <c r="AE2827" s="12">
        <f t="shared" si="542"/>
        <v>56939</v>
      </c>
    </row>
    <row r="2828" spans="1:31" ht="12.6" hidden="1" customHeight="1" x14ac:dyDescent="0.2">
      <c r="A2828" s="26" t="s">
        <v>4810</v>
      </c>
      <c r="B2828" s="19"/>
      <c r="C2828" s="19"/>
      <c r="D2828" s="20"/>
      <c r="E2828" s="21"/>
      <c r="F2828" s="22"/>
      <c r="G2828" s="21"/>
      <c r="H2828" s="22"/>
      <c r="I2828" s="20"/>
      <c r="J2828" s="20"/>
      <c r="K2828" s="20">
        <v>2</v>
      </c>
      <c r="L2828" s="20"/>
      <c r="M2828" s="20"/>
      <c r="N2828" s="20"/>
      <c r="O2828" s="20">
        <v>2</v>
      </c>
      <c r="P2828" s="23" t="str">
        <f>VLOOKUP(A2828,'ИЗ ОСНОВЫ НОМЕНКЛАТУР'!D:E,2,0)</f>
        <v>Аксессуары для шкафов</v>
      </c>
      <c r="Q2828" s="23" t="str">
        <f>VLOOKUP(A2828,'ИЗ ОСНОВЫ НОМЕНКЛАТУР'!D:F,3,0)</f>
        <v>Шкаф/шкаф-купе наполнение (бренд Aristo)</v>
      </c>
      <c r="R2828" s="40">
        <f>VLOOKUP(A:A,'ИЗ ОСНОВЫ НОМЕНКЛАТУР'!D:G,4,0)</f>
        <v>13596</v>
      </c>
      <c r="S2828" s="12" t="str">
        <f>VLOOKUP(A:A,'ИЗ ОСНОВЫ НОМЕНКЛАТУР'!D:H,5,0)</f>
        <v>C</v>
      </c>
      <c r="T2828" s="44">
        <f t="shared" si="531"/>
        <v>0</v>
      </c>
      <c r="U2828" s="44">
        <f t="shared" si="532"/>
        <v>0</v>
      </c>
      <c r="V2828" s="44">
        <f t="shared" si="533"/>
        <v>0</v>
      </c>
      <c r="W2828" s="44">
        <f t="shared" si="534"/>
        <v>0</v>
      </c>
      <c r="X2828" s="44">
        <f t="shared" si="535"/>
        <v>0</v>
      </c>
      <c r="Y2828" s="44">
        <f t="shared" si="536"/>
        <v>0</v>
      </c>
      <c r="Z2828" s="44">
        <f t="shared" si="537"/>
        <v>0</v>
      </c>
      <c r="AA2828" s="44">
        <f t="shared" si="538"/>
        <v>27192</v>
      </c>
      <c r="AB2828" s="44">
        <f t="shared" si="539"/>
        <v>0</v>
      </c>
      <c r="AC2828" s="44">
        <f t="shared" si="540"/>
        <v>0</v>
      </c>
      <c r="AD2828" s="44">
        <f t="shared" si="541"/>
        <v>0</v>
      </c>
      <c r="AE2828" s="12">
        <f t="shared" si="542"/>
        <v>27192</v>
      </c>
    </row>
    <row r="2829" spans="1:31" ht="12.6" hidden="1" customHeight="1" x14ac:dyDescent="0.2">
      <c r="A2829" s="26" t="s">
        <v>4811</v>
      </c>
      <c r="B2829" s="19"/>
      <c r="C2829" s="19"/>
      <c r="D2829" s="20"/>
      <c r="E2829" s="21"/>
      <c r="F2829" s="22"/>
      <c r="G2829" s="21"/>
      <c r="H2829" s="22"/>
      <c r="I2829" s="20"/>
      <c r="J2829" s="20"/>
      <c r="K2829" s="20">
        <v>3</v>
      </c>
      <c r="L2829" s="20"/>
      <c r="M2829" s="20"/>
      <c r="N2829" s="20"/>
      <c r="O2829" s="20">
        <v>3</v>
      </c>
      <c r="P2829" s="23" t="str">
        <f>VLOOKUP(A2829,'ИЗ ОСНОВЫ НОМЕНКЛАТУР'!D:E,2,0)</f>
        <v>Аксессуары для шкафов</v>
      </c>
      <c r="Q2829" s="23" t="str">
        <f>VLOOKUP(A2829,'ИЗ ОСНОВЫ НОМЕНКЛАТУР'!D:F,3,0)</f>
        <v>Шкаф/шкаф-купе наполнение (бренд Aristo)</v>
      </c>
      <c r="R2829" s="40">
        <f>VLOOKUP(A:A,'ИЗ ОСНОВЫ НОМЕНКЛАТУР'!D:G,4,0)</f>
        <v>10797</v>
      </c>
      <c r="S2829" s="12" t="str">
        <f>VLOOKUP(A:A,'ИЗ ОСНОВЫ НОМЕНКЛАТУР'!D:H,5,0)</f>
        <v>C</v>
      </c>
      <c r="T2829" s="44">
        <f t="shared" si="531"/>
        <v>0</v>
      </c>
      <c r="U2829" s="44">
        <f t="shared" si="532"/>
        <v>0</v>
      </c>
      <c r="V2829" s="44">
        <f t="shared" si="533"/>
        <v>0</v>
      </c>
      <c r="W2829" s="44">
        <f t="shared" si="534"/>
        <v>0</v>
      </c>
      <c r="X2829" s="44">
        <f t="shared" si="535"/>
        <v>0</v>
      </c>
      <c r="Y2829" s="44">
        <f t="shared" si="536"/>
        <v>0</v>
      </c>
      <c r="Z2829" s="44">
        <f t="shared" si="537"/>
        <v>0</v>
      </c>
      <c r="AA2829" s="44">
        <f t="shared" si="538"/>
        <v>32391</v>
      </c>
      <c r="AB2829" s="44">
        <f t="shared" si="539"/>
        <v>0</v>
      </c>
      <c r="AC2829" s="44">
        <f t="shared" si="540"/>
        <v>0</v>
      </c>
      <c r="AD2829" s="44">
        <f t="shared" si="541"/>
        <v>0</v>
      </c>
      <c r="AE2829" s="12">
        <f t="shared" si="542"/>
        <v>32391</v>
      </c>
    </row>
    <row r="2830" spans="1:31" ht="12.6" hidden="1" customHeight="1" x14ac:dyDescent="0.2">
      <c r="A2830" s="26" t="s">
        <v>4812</v>
      </c>
      <c r="B2830" s="19"/>
      <c r="C2830" s="19"/>
      <c r="D2830" s="20"/>
      <c r="E2830" s="21"/>
      <c r="F2830" s="22"/>
      <c r="G2830" s="21"/>
      <c r="H2830" s="22"/>
      <c r="I2830" s="20"/>
      <c r="J2830" s="20"/>
      <c r="K2830" s="20">
        <v>3</v>
      </c>
      <c r="L2830" s="20"/>
      <c r="M2830" s="20"/>
      <c r="N2830" s="20"/>
      <c r="O2830" s="20">
        <v>3</v>
      </c>
      <c r="P2830" s="23" t="str">
        <f>VLOOKUP(A2830,'ИЗ ОСНОВЫ НОМЕНКЛАТУР'!D:E,2,0)</f>
        <v>Аксессуары для шкафов</v>
      </c>
      <c r="Q2830" s="23" t="str">
        <f>VLOOKUP(A2830,'ИЗ ОСНОВЫ НОМЕНКЛАТУР'!D:F,3,0)</f>
        <v>Шкаф/шкаф-купе наполнение (бренд Aristo)</v>
      </c>
      <c r="R2830" s="40">
        <f>VLOOKUP(A:A,'ИЗ ОСНОВЫ НОМЕНКЛАТУР'!D:G,4,0)</f>
        <v>12221.333333333334</v>
      </c>
      <c r="S2830" s="12" t="str">
        <f>VLOOKUP(A:A,'ИЗ ОСНОВЫ НОМЕНКЛАТУР'!D:H,5,0)</f>
        <v>C</v>
      </c>
      <c r="T2830" s="44">
        <f t="shared" si="531"/>
        <v>0</v>
      </c>
      <c r="U2830" s="44">
        <f t="shared" si="532"/>
        <v>0</v>
      </c>
      <c r="V2830" s="44">
        <f t="shared" si="533"/>
        <v>0</v>
      </c>
      <c r="W2830" s="44">
        <f t="shared" si="534"/>
        <v>0</v>
      </c>
      <c r="X2830" s="44">
        <f t="shared" si="535"/>
        <v>0</v>
      </c>
      <c r="Y2830" s="44">
        <f t="shared" si="536"/>
        <v>0</v>
      </c>
      <c r="Z2830" s="44">
        <f t="shared" si="537"/>
        <v>0</v>
      </c>
      <c r="AA2830" s="44">
        <f t="shared" si="538"/>
        <v>36664</v>
      </c>
      <c r="AB2830" s="44">
        <f t="shared" si="539"/>
        <v>0</v>
      </c>
      <c r="AC2830" s="44">
        <f t="shared" si="540"/>
        <v>0</v>
      </c>
      <c r="AD2830" s="44">
        <f t="shared" si="541"/>
        <v>0</v>
      </c>
      <c r="AE2830" s="12">
        <f t="shared" si="542"/>
        <v>36664</v>
      </c>
    </row>
    <row r="2831" spans="1:31" ht="12.6" hidden="1" customHeight="1" x14ac:dyDescent="0.2">
      <c r="A2831" s="26" t="s">
        <v>4813</v>
      </c>
      <c r="B2831" s="19"/>
      <c r="C2831" s="19"/>
      <c r="D2831" s="20"/>
      <c r="E2831" s="21"/>
      <c r="F2831" s="22"/>
      <c r="G2831" s="21"/>
      <c r="H2831" s="22"/>
      <c r="I2831" s="20"/>
      <c r="J2831" s="20"/>
      <c r="K2831" s="20">
        <v>10</v>
      </c>
      <c r="L2831" s="20"/>
      <c r="M2831" s="20"/>
      <c r="N2831" s="20"/>
      <c r="O2831" s="20">
        <v>10</v>
      </c>
      <c r="P2831" s="23" t="str">
        <f>VLOOKUP(A2831,'ИЗ ОСНОВЫ НОМЕНКЛАТУР'!D:E,2,0)</f>
        <v>Аксессуары для шкафов</v>
      </c>
      <c r="Q2831" s="23" t="str">
        <f>VLOOKUP(A2831,'ИЗ ОСНОВЫ НОМЕНКЛАТУР'!D:F,3,0)</f>
        <v>Шкаф/шкаф-купе наполнение (бренд Aristo)</v>
      </c>
      <c r="R2831" s="40">
        <f>VLOOKUP(A:A,'ИЗ ОСНОВЫ НОМЕНКЛАТУР'!D:G,4,0)</f>
        <v>6821</v>
      </c>
      <c r="S2831" s="12" t="str">
        <f>VLOOKUP(A:A,'ИЗ ОСНОВЫ НОМЕНКЛАТУР'!D:H,5,0)</f>
        <v>C</v>
      </c>
      <c r="T2831" s="44">
        <f t="shared" si="531"/>
        <v>0</v>
      </c>
      <c r="U2831" s="44">
        <f t="shared" si="532"/>
        <v>0</v>
      </c>
      <c r="V2831" s="44">
        <f t="shared" si="533"/>
        <v>0</v>
      </c>
      <c r="W2831" s="44">
        <f t="shared" si="534"/>
        <v>0</v>
      </c>
      <c r="X2831" s="44">
        <f t="shared" si="535"/>
        <v>0</v>
      </c>
      <c r="Y2831" s="44">
        <f t="shared" si="536"/>
        <v>0</v>
      </c>
      <c r="Z2831" s="44">
        <f t="shared" si="537"/>
        <v>0</v>
      </c>
      <c r="AA2831" s="44">
        <f t="shared" si="538"/>
        <v>68210</v>
      </c>
      <c r="AB2831" s="44">
        <f t="shared" si="539"/>
        <v>0</v>
      </c>
      <c r="AC2831" s="44">
        <f t="shared" si="540"/>
        <v>0</v>
      </c>
      <c r="AD2831" s="44">
        <f t="shared" si="541"/>
        <v>0</v>
      </c>
      <c r="AE2831" s="12">
        <f t="shared" si="542"/>
        <v>68210</v>
      </c>
    </row>
    <row r="2832" spans="1:31" ht="12.6" hidden="1" customHeight="1" x14ac:dyDescent="0.2">
      <c r="A2832" s="26" t="s">
        <v>4814</v>
      </c>
      <c r="B2832" s="19"/>
      <c r="C2832" s="19"/>
      <c r="D2832" s="20"/>
      <c r="E2832" s="21"/>
      <c r="F2832" s="22"/>
      <c r="G2832" s="21"/>
      <c r="H2832" s="22"/>
      <c r="I2832" s="20"/>
      <c r="J2832" s="20"/>
      <c r="K2832" s="20">
        <v>10</v>
      </c>
      <c r="L2832" s="20"/>
      <c r="M2832" s="20"/>
      <c r="N2832" s="20"/>
      <c r="O2832" s="20">
        <v>10</v>
      </c>
      <c r="P2832" s="23" t="str">
        <f>VLOOKUP(A2832,'ИЗ ОСНОВЫ НОМЕНКЛАТУР'!D:E,2,0)</f>
        <v>Аксессуары для шкафов</v>
      </c>
      <c r="Q2832" s="23" t="str">
        <f>VLOOKUP(A2832,'ИЗ ОСНОВЫ НОМЕНКЛАТУР'!D:F,3,0)</f>
        <v>Шкаф/шкаф-купе наполнение (бренд Aristo)</v>
      </c>
      <c r="R2832" s="40">
        <f>VLOOKUP(A:A,'ИЗ ОСНОВЫ НОМЕНКЛАТУР'!D:G,4,0)</f>
        <v>13783.1</v>
      </c>
      <c r="S2832" s="12" t="str">
        <f>VLOOKUP(A:A,'ИЗ ОСНОВЫ НОМЕНКЛАТУР'!D:H,5,0)</f>
        <v>C</v>
      </c>
      <c r="T2832" s="44">
        <f t="shared" si="531"/>
        <v>0</v>
      </c>
      <c r="U2832" s="44">
        <f t="shared" si="532"/>
        <v>0</v>
      </c>
      <c r="V2832" s="44">
        <f t="shared" si="533"/>
        <v>0</v>
      </c>
      <c r="W2832" s="44">
        <f t="shared" si="534"/>
        <v>0</v>
      </c>
      <c r="X2832" s="44">
        <f t="shared" si="535"/>
        <v>0</v>
      </c>
      <c r="Y2832" s="44">
        <f t="shared" si="536"/>
        <v>0</v>
      </c>
      <c r="Z2832" s="44">
        <f t="shared" si="537"/>
        <v>0</v>
      </c>
      <c r="AA2832" s="44">
        <f t="shared" si="538"/>
        <v>137831</v>
      </c>
      <c r="AB2832" s="44">
        <f t="shared" si="539"/>
        <v>0</v>
      </c>
      <c r="AC2832" s="44">
        <f t="shared" si="540"/>
        <v>0</v>
      </c>
      <c r="AD2832" s="44">
        <f t="shared" si="541"/>
        <v>0</v>
      </c>
      <c r="AE2832" s="12">
        <f t="shared" si="542"/>
        <v>137831</v>
      </c>
    </row>
    <row r="2833" spans="1:31" ht="12.6" hidden="1" customHeight="1" x14ac:dyDescent="0.2">
      <c r="A2833" s="26" t="s">
        <v>4815</v>
      </c>
      <c r="B2833" s="19"/>
      <c r="C2833" s="19"/>
      <c r="D2833" s="20"/>
      <c r="E2833" s="21"/>
      <c r="F2833" s="22"/>
      <c r="G2833" s="21"/>
      <c r="H2833" s="22"/>
      <c r="I2833" s="20"/>
      <c r="J2833" s="20"/>
      <c r="K2833" s="20">
        <v>1</v>
      </c>
      <c r="L2833" s="20"/>
      <c r="M2833" s="20"/>
      <c r="N2833" s="20"/>
      <c r="O2833" s="20">
        <v>1</v>
      </c>
      <c r="P2833" s="23" t="str">
        <f>VLOOKUP(A2833,'ИЗ ОСНОВЫ НОМЕНКЛАТУР'!D:E,2,0)</f>
        <v>Аксессуары для шкафов</v>
      </c>
      <c r="Q2833" s="23" t="str">
        <f>VLOOKUP(A2833,'ИЗ ОСНОВЫ НОМЕНКЛАТУР'!D:F,3,0)</f>
        <v>Шкаф/шкаф-купе наполнение (бренд Aristo)</v>
      </c>
      <c r="R2833" s="40">
        <f>VLOOKUP(A:A,'ИЗ ОСНОВЫ НОМЕНКЛАТУР'!D:G,4,0)</f>
        <v>4880</v>
      </c>
      <c r="S2833" s="12" t="str">
        <f>VLOOKUP(A:A,'ИЗ ОСНОВЫ НОМЕНКЛАТУР'!D:H,5,0)</f>
        <v>C</v>
      </c>
      <c r="T2833" s="44">
        <f t="shared" si="531"/>
        <v>0</v>
      </c>
      <c r="U2833" s="44">
        <f t="shared" si="532"/>
        <v>0</v>
      </c>
      <c r="V2833" s="44">
        <f t="shared" si="533"/>
        <v>0</v>
      </c>
      <c r="W2833" s="44">
        <f t="shared" si="534"/>
        <v>0</v>
      </c>
      <c r="X2833" s="44">
        <f t="shared" si="535"/>
        <v>0</v>
      </c>
      <c r="Y2833" s="44">
        <f t="shared" si="536"/>
        <v>0</v>
      </c>
      <c r="Z2833" s="44">
        <f t="shared" si="537"/>
        <v>0</v>
      </c>
      <c r="AA2833" s="44">
        <f t="shared" si="538"/>
        <v>4880</v>
      </c>
      <c r="AB2833" s="44">
        <f t="shared" si="539"/>
        <v>0</v>
      </c>
      <c r="AC2833" s="44">
        <f t="shared" si="540"/>
        <v>0</v>
      </c>
      <c r="AD2833" s="44">
        <f t="shared" si="541"/>
        <v>0</v>
      </c>
      <c r="AE2833" s="12">
        <f t="shared" si="542"/>
        <v>4880</v>
      </c>
    </row>
    <row r="2834" spans="1:31" ht="12.6" hidden="1" customHeight="1" x14ac:dyDescent="0.2">
      <c r="A2834" s="26" t="s">
        <v>4816</v>
      </c>
      <c r="B2834" s="19"/>
      <c r="C2834" s="19"/>
      <c r="D2834" s="20"/>
      <c r="E2834" s="21"/>
      <c r="F2834" s="22"/>
      <c r="G2834" s="21"/>
      <c r="H2834" s="22"/>
      <c r="I2834" s="20"/>
      <c r="J2834" s="20"/>
      <c r="K2834" s="20">
        <v>1</v>
      </c>
      <c r="L2834" s="20"/>
      <c r="M2834" s="20"/>
      <c r="N2834" s="20"/>
      <c r="O2834" s="20">
        <v>1</v>
      </c>
      <c r="P2834" s="23" t="str">
        <f>VLOOKUP(A2834,'ИЗ ОСНОВЫ НОМЕНКЛАТУР'!D:E,2,0)</f>
        <v>Аксессуары для шкафов</v>
      </c>
      <c r="Q2834" s="23" t="str">
        <f>VLOOKUP(A2834,'ИЗ ОСНОВЫ НОМЕНКЛАТУР'!D:F,3,0)</f>
        <v>Шкаф/шкаф-купе наполнение (бренд Aristo)</v>
      </c>
      <c r="R2834" s="40">
        <f>VLOOKUP(A:A,'ИЗ ОСНОВЫ НОМЕНКЛАТУР'!D:G,4,0)</f>
        <v>4285</v>
      </c>
      <c r="S2834" s="12" t="str">
        <f>VLOOKUP(A:A,'ИЗ ОСНОВЫ НОМЕНКЛАТУР'!D:H,5,0)</f>
        <v>C</v>
      </c>
      <c r="T2834" s="44">
        <f t="shared" si="531"/>
        <v>0</v>
      </c>
      <c r="U2834" s="44">
        <f t="shared" si="532"/>
        <v>0</v>
      </c>
      <c r="V2834" s="44">
        <f t="shared" si="533"/>
        <v>0</v>
      </c>
      <c r="W2834" s="44">
        <f t="shared" si="534"/>
        <v>0</v>
      </c>
      <c r="X2834" s="44">
        <f t="shared" si="535"/>
        <v>0</v>
      </c>
      <c r="Y2834" s="44">
        <f t="shared" si="536"/>
        <v>0</v>
      </c>
      <c r="Z2834" s="44">
        <f t="shared" si="537"/>
        <v>0</v>
      </c>
      <c r="AA2834" s="44">
        <f t="shared" si="538"/>
        <v>4285</v>
      </c>
      <c r="AB2834" s="44">
        <f t="shared" si="539"/>
        <v>0</v>
      </c>
      <c r="AC2834" s="44">
        <f t="shared" si="540"/>
        <v>0</v>
      </c>
      <c r="AD2834" s="44">
        <f t="shared" si="541"/>
        <v>0</v>
      </c>
      <c r="AE2834" s="12">
        <f t="shared" si="542"/>
        <v>4285</v>
      </c>
    </row>
    <row r="2835" spans="1:31" ht="12.6" hidden="1" customHeight="1" x14ac:dyDescent="0.2">
      <c r="A2835" s="26" t="s">
        <v>4817</v>
      </c>
      <c r="B2835" s="19"/>
      <c r="C2835" s="19"/>
      <c r="D2835" s="20"/>
      <c r="E2835" s="21"/>
      <c r="F2835" s="22"/>
      <c r="G2835" s="21"/>
      <c r="H2835" s="22"/>
      <c r="I2835" s="20"/>
      <c r="J2835" s="20"/>
      <c r="K2835" s="20">
        <v>1</v>
      </c>
      <c r="L2835" s="20"/>
      <c r="M2835" s="20"/>
      <c r="N2835" s="20"/>
      <c r="O2835" s="20">
        <v>1</v>
      </c>
      <c r="P2835" s="23" t="str">
        <f>VLOOKUP(A2835,'ИЗ ОСНОВЫ НОМЕНКЛАТУР'!D:E,2,0)</f>
        <v>Аксессуары для шкафов</v>
      </c>
      <c r="Q2835" s="23" t="str">
        <f>VLOOKUP(A2835,'ИЗ ОСНОВЫ НОМЕНКЛАТУР'!D:F,3,0)</f>
        <v>Шкаф/шкаф-купе наполнение (бренд Aristo)</v>
      </c>
      <c r="R2835" s="40">
        <f>VLOOKUP(A:A,'ИЗ ОСНОВЫ НОМЕНКЛАТУР'!D:G,4,0)</f>
        <v>4637</v>
      </c>
      <c r="S2835" s="12" t="str">
        <f>VLOOKUP(A:A,'ИЗ ОСНОВЫ НОМЕНКЛАТУР'!D:H,5,0)</f>
        <v>C</v>
      </c>
      <c r="T2835" s="44">
        <f t="shared" si="531"/>
        <v>0</v>
      </c>
      <c r="U2835" s="44">
        <f t="shared" si="532"/>
        <v>0</v>
      </c>
      <c r="V2835" s="44">
        <f t="shared" si="533"/>
        <v>0</v>
      </c>
      <c r="W2835" s="44">
        <f t="shared" si="534"/>
        <v>0</v>
      </c>
      <c r="X2835" s="44">
        <f t="shared" si="535"/>
        <v>0</v>
      </c>
      <c r="Y2835" s="44">
        <f t="shared" si="536"/>
        <v>0</v>
      </c>
      <c r="Z2835" s="44">
        <f t="shared" si="537"/>
        <v>0</v>
      </c>
      <c r="AA2835" s="44">
        <f t="shared" si="538"/>
        <v>4637</v>
      </c>
      <c r="AB2835" s="44">
        <f t="shared" si="539"/>
        <v>0</v>
      </c>
      <c r="AC2835" s="44">
        <f t="shared" si="540"/>
        <v>0</v>
      </c>
      <c r="AD2835" s="44">
        <f t="shared" si="541"/>
        <v>0</v>
      </c>
      <c r="AE2835" s="12">
        <f t="shared" si="542"/>
        <v>4637</v>
      </c>
    </row>
    <row r="2836" spans="1:31" ht="12.6" hidden="1" customHeight="1" x14ac:dyDescent="0.2">
      <c r="A2836" s="26" t="s">
        <v>2028</v>
      </c>
      <c r="B2836" s="19"/>
      <c r="C2836" s="19"/>
      <c r="D2836" s="20">
        <v>286</v>
      </c>
      <c r="E2836" s="20">
        <v>38</v>
      </c>
      <c r="F2836" s="20"/>
      <c r="G2836" s="21"/>
      <c r="H2836" s="22"/>
      <c r="I2836" s="20"/>
      <c r="J2836" s="20"/>
      <c r="K2836" s="20"/>
      <c r="L2836" s="20"/>
      <c r="M2836" s="20">
        <v>153</v>
      </c>
      <c r="N2836" s="20"/>
      <c r="O2836" s="20">
        <v>477</v>
      </c>
      <c r="P2836" s="23" t="str">
        <f>VLOOKUP(A2836,'ИЗ ОСНОВЫ НОМЕНКЛАТУР'!D:E,2,0)</f>
        <v>Крепежные системы</v>
      </c>
      <c r="Q2836" s="23" t="str">
        <f>VLOOKUP(A2836,'ИЗ ОСНОВЫ НОМЕНКЛАТУР'!D:F,3,0)</f>
        <v>Профиль для соединения</v>
      </c>
      <c r="R2836" s="40">
        <f>VLOOKUP(A:A,'ИЗ ОСНОВЫ НОМЕНКЛАТУР'!D:G,4,0)</f>
        <v>310.3996261682243</v>
      </c>
      <c r="S2836" s="12" t="str">
        <f>VLOOKUP(A:A,'ИЗ ОСНОВЫ НОМЕНКЛАТУР'!D:H,5,0)</f>
        <v>C</v>
      </c>
      <c r="T2836" s="44">
        <f t="shared" si="531"/>
        <v>88774.293084112156</v>
      </c>
      <c r="U2836" s="44">
        <f t="shared" si="532"/>
        <v>11795.185794392524</v>
      </c>
      <c r="V2836" s="44">
        <f t="shared" si="533"/>
        <v>0</v>
      </c>
      <c r="W2836" s="44">
        <f t="shared" si="534"/>
        <v>0</v>
      </c>
      <c r="X2836" s="44">
        <f t="shared" si="535"/>
        <v>0</v>
      </c>
      <c r="Y2836" s="44">
        <f t="shared" si="536"/>
        <v>0</v>
      </c>
      <c r="Z2836" s="44">
        <f t="shared" si="537"/>
        <v>0</v>
      </c>
      <c r="AA2836" s="44">
        <f t="shared" si="538"/>
        <v>0</v>
      </c>
      <c r="AB2836" s="44">
        <f t="shared" si="539"/>
        <v>0</v>
      </c>
      <c r="AC2836" s="44">
        <f t="shared" si="540"/>
        <v>47491.142803738316</v>
      </c>
      <c r="AD2836" s="44">
        <f t="shared" si="541"/>
        <v>0</v>
      </c>
      <c r="AE2836" s="12">
        <f t="shared" si="542"/>
        <v>148060.62168224301</v>
      </c>
    </row>
    <row r="2837" spans="1:31" ht="12.6" hidden="1" customHeight="1" x14ac:dyDescent="0.2">
      <c r="A2837" s="26" t="s">
        <v>2031</v>
      </c>
      <c r="B2837" s="19"/>
      <c r="C2837" s="19"/>
      <c r="D2837" s="20"/>
      <c r="E2837" s="20">
        <v>32</v>
      </c>
      <c r="F2837" s="20"/>
      <c r="G2837" s="21"/>
      <c r="H2837" s="22"/>
      <c r="I2837" s="20"/>
      <c r="J2837" s="20">
        <v>15</v>
      </c>
      <c r="K2837" s="20"/>
      <c r="L2837" s="20"/>
      <c r="M2837" s="20">
        <v>105</v>
      </c>
      <c r="N2837" s="20"/>
      <c r="O2837" s="20">
        <v>152</v>
      </c>
      <c r="P2837" s="23" t="str">
        <f>VLOOKUP(A2837,'ИЗ ОСНОВЫ НОМЕНКЛАТУР'!D:E,2,0)</f>
        <v>Крепежные системы</v>
      </c>
      <c r="Q2837" s="23" t="str">
        <f>VLOOKUP(A2837,'ИЗ ОСНОВЫ НОМЕНКЛАТУР'!D:F,3,0)</f>
        <v>Профиль для соединения</v>
      </c>
      <c r="R2837" s="40">
        <f>VLOOKUP(A:A,'ИЗ ОСНОВЫ НОМЕНКЛАТУР'!D:G,4,0)</f>
        <v>342.09875</v>
      </c>
      <c r="S2837" s="12" t="str">
        <f>VLOOKUP(A:A,'ИЗ ОСНОВЫ НОМЕНКЛАТУР'!D:H,5,0)</f>
        <v>C</v>
      </c>
      <c r="T2837" s="44">
        <f t="shared" si="531"/>
        <v>0</v>
      </c>
      <c r="U2837" s="44">
        <f t="shared" si="532"/>
        <v>10947.16</v>
      </c>
      <c r="V2837" s="44">
        <f t="shared" si="533"/>
        <v>0</v>
      </c>
      <c r="W2837" s="44">
        <f t="shared" si="534"/>
        <v>0</v>
      </c>
      <c r="X2837" s="44">
        <f t="shared" si="535"/>
        <v>0</v>
      </c>
      <c r="Y2837" s="44">
        <f t="shared" si="536"/>
        <v>0</v>
      </c>
      <c r="Z2837" s="44">
        <f t="shared" si="537"/>
        <v>5131.4812499999998</v>
      </c>
      <c r="AA2837" s="44">
        <f t="shared" si="538"/>
        <v>0</v>
      </c>
      <c r="AB2837" s="44">
        <f t="shared" si="539"/>
        <v>0</v>
      </c>
      <c r="AC2837" s="44">
        <f t="shared" si="540"/>
        <v>35920.368750000001</v>
      </c>
      <c r="AD2837" s="44">
        <f t="shared" si="541"/>
        <v>0</v>
      </c>
      <c r="AE2837" s="12">
        <f t="shared" si="542"/>
        <v>51999.01</v>
      </c>
    </row>
    <row r="2838" spans="1:31" ht="12.6" hidden="1" customHeight="1" x14ac:dyDescent="0.2">
      <c r="A2838" s="26" t="s">
        <v>2030</v>
      </c>
      <c r="B2838" s="19"/>
      <c r="C2838" s="19"/>
      <c r="D2838" s="20">
        <v>70</v>
      </c>
      <c r="E2838" s="20">
        <v>71</v>
      </c>
      <c r="F2838" s="20"/>
      <c r="G2838" s="21"/>
      <c r="H2838" s="22"/>
      <c r="I2838" s="20">
        <v>670</v>
      </c>
      <c r="J2838" s="20">
        <v>147</v>
      </c>
      <c r="K2838" s="20">
        <v>85</v>
      </c>
      <c r="L2838" s="20"/>
      <c r="M2838" s="20">
        <v>129</v>
      </c>
      <c r="N2838" s="20">
        <v>41</v>
      </c>
      <c r="O2838" s="20">
        <v>1213</v>
      </c>
      <c r="P2838" s="23" t="str">
        <f>VLOOKUP(A2838,'ИЗ ОСНОВЫ НОМЕНКЛАТУР'!D:E,2,0)</f>
        <v>Крепежные системы</v>
      </c>
      <c r="Q2838" s="23" t="str">
        <f>VLOOKUP(A2838,'ИЗ ОСНОВЫ НОМЕНКЛАТУР'!D:F,3,0)</f>
        <v>Профиль для соединения</v>
      </c>
      <c r="R2838" s="40">
        <f>VLOOKUP(A:A,'ИЗ ОСНОВЫ НОМЕНКЛАТУР'!D:G,4,0)</f>
        <v>447</v>
      </c>
      <c r="S2838" s="12" t="str">
        <f>VLOOKUP(A:A,'ИЗ ОСНОВЫ НОМЕНКЛАТУР'!D:H,5,0)</f>
        <v>C</v>
      </c>
      <c r="T2838" s="44">
        <f t="shared" si="531"/>
        <v>31290</v>
      </c>
      <c r="U2838" s="44">
        <f t="shared" si="532"/>
        <v>31737</v>
      </c>
      <c r="V2838" s="44">
        <f t="shared" si="533"/>
        <v>0</v>
      </c>
      <c r="W2838" s="44">
        <f t="shared" si="534"/>
        <v>0</v>
      </c>
      <c r="X2838" s="44">
        <f t="shared" si="535"/>
        <v>0</v>
      </c>
      <c r="Y2838" s="44">
        <f t="shared" si="536"/>
        <v>299490</v>
      </c>
      <c r="Z2838" s="44">
        <f t="shared" si="537"/>
        <v>65709</v>
      </c>
      <c r="AA2838" s="44">
        <f t="shared" si="538"/>
        <v>37995</v>
      </c>
      <c r="AB2838" s="44">
        <f t="shared" si="539"/>
        <v>0</v>
      </c>
      <c r="AC2838" s="44">
        <f t="shared" si="540"/>
        <v>57663</v>
      </c>
      <c r="AD2838" s="44">
        <f t="shared" si="541"/>
        <v>18327</v>
      </c>
      <c r="AE2838" s="12">
        <f t="shared" si="542"/>
        <v>542211</v>
      </c>
    </row>
    <row r="2839" spans="1:31" ht="12.6" hidden="1" customHeight="1" x14ac:dyDescent="0.2">
      <c r="A2839" s="26" t="s">
        <v>2029</v>
      </c>
      <c r="B2839" s="19"/>
      <c r="C2839" s="19"/>
      <c r="D2839" s="20"/>
      <c r="E2839" s="21"/>
      <c r="F2839" s="22"/>
      <c r="G2839" s="21"/>
      <c r="H2839" s="22"/>
      <c r="I2839" s="20"/>
      <c r="J2839" s="20">
        <v>31</v>
      </c>
      <c r="K2839" s="20"/>
      <c r="L2839" s="20"/>
      <c r="M2839" s="20"/>
      <c r="N2839" s="20"/>
      <c r="O2839" s="20">
        <v>31</v>
      </c>
      <c r="P2839" s="23" t="str">
        <f>VLOOKUP(A2839,'ИЗ ОСНОВЫ НОМЕНКЛАТУР'!D:E,2,0)</f>
        <v>Крепежные системы</v>
      </c>
      <c r="Q2839" s="23" t="str">
        <f>VLOOKUP(A2839,'ИЗ ОСНОВЫ НОМЕНКЛАТУР'!D:F,3,0)</f>
        <v>Профиль для соединения</v>
      </c>
      <c r="R2839" s="40">
        <f>VLOOKUP(A:A,'ИЗ ОСНОВЫ НОМЕНКЛАТУР'!D:G,4,0)</f>
        <v>367.26458677685952</v>
      </c>
      <c r="S2839" s="12" t="str">
        <f>VLOOKUP(A:A,'ИЗ ОСНОВЫ НОМЕНКЛАТУР'!D:H,5,0)</f>
        <v>C</v>
      </c>
      <c r="T2839" s="44">
        <f t="shared" si="531"/>
        <v>0</v>
      </c>
      <c r="U2839" s="44">
        <f t="shared" si="532"/>
        <v>0</v>
      </c>
      <c r="V2839" s="44">
        <f t="shared" si="533"/>
        <v>0</v>
      </c>
      <c r="W2839" s="44">
        <f t="shared" si="534"/>
        <v>0</v>
      </c>
      <c r="X2839" s="44">
        <f t="shared" si="535"/>
        <v>0</v>
      </c>
      <c r="Y2839" s="44">
        <f t="shared" si="536"/>
        <v>0</v>
      </c>
      <c r="Z2839" s="44">
        <f t="shared" si="537"/>
        <v>11385.202190082646</v>
      </c>
      <c r="AA2839" s="44">
        <f t="shared" si="538"/>
        <v>0</v>
      </c>
      <c r="AB2839" s="44">
        <f t="shared" si="539"/>
        <v>0</v>
      </c>
      <c r="AC2839" s="44">
        <f t="shared" si="540"/>
        <v>0</v>
      </c>
      <c r="AD2839" s="44">
        <f t="shared" si="541"/>
        <v>0</v>
      </c>
      <c r="AE2839" s="12">
        <f t="shared" si="542"/>
        <v>11385.202190082646</v>
      </c>
    </row>
    <row r="2840" spans="1:31" ht="12.6" hidden="1" customHeight="1" x14ac:dyDescent="0.2">
      <c r="A2840" s="26" t="s">
        <v>4818</v>
      </c>
      <c r="B2840" s="19"/>
      <c r="C2840" s="19"/>
      <c r="D2840" s="20"/>
      <c r="E2840" s="21"/>
      <c r="F2840" s="22"/>
      <c r="G2840" s="21"/>
      <c r="H2840" s="22"/>
      <c r="I2840" s="20"/>
      <c r="J2840" s="20"/>
      <c r="K2840" s="20">
        <v>4</v>
      </c>
      <c r="L2840" s="20"/>
      <c r="M2840" s="20"/>
      <c r="N2840" s="20"/>
      <c r="O2840" s="20">
        <v>4</v>
      </c>
      <c r="P2840" s="23" t="str">
        <f>VLOOKUP(A2840,'ИЗ ОСНОВЫ НОМЕНКЛАТУР'!D:E,2,0)</f>
        <v>Аксессуары для шкафов</v>
      </c>
      <c r="Q2840" s="23" t="str">
        <f>VLOOKUP(A2840,'ИЗ ОСНОВЫ НОМЕНКЛАТУР'!D:F,3,0)</f>
        <v>Шкаф/шкаф-купе наполнение (бренд Aristo)</v>
      </c>
      <c r="R2840" s="40">
        <f>VLOOKUP(A:A,'ИЗ ОСНОВЫ НОМЕНКЛАТУР'!D:G,4,0)</f>
        <v>5971</v>
      </c>
      <c r="S2840" s="12" t="str">
        <f>VLOOKUP(A:A,'ИЗ ОСНОВЫ НОМЕНКЛАТУР'!D:H,5,0)</f>
        <v>C</v>
      </c>
      <c r="T2840" s="44">
        <f t="shared" si="531"/>
        <v>0</v>
      </c>
      <c r="U2840" s="44">
        <f t="shared" si="532"/>
        <v>0</v>
      </c>
      <c r="V2840" s="44">
        <f t="shared" si="533"/>
        <v>0</v>
      </c>
      <c r="W2840" s="44">
        <f t="shared" si="534"/>
        <v>0</v>
      </c>
      <c r="X2840" s="44">
        <f t="shared" si="535"/>
        <v>0</v>
      </c>
      <c r="Y2840" s="44">
        <f t="shared" si="536"/>
        <v>0</v>
      </c>
      <c r="Z2840" s="44">
        <f t="shared" si="537"/>
        <v>0</v>
      </c>
      <c r="AA2840" s="44">
        <f t="shared" si="538"/>
        <v>23884</v>
      </c>
      <c r="AB2840" s="44">
        <f t="shared" si="539"/>
        <v>0</v>
      </c>
      <c r="AC2840" s="44">
        <f t="shared" si="540"/>
        <v>0</v>
      </c>
      <c r="AD2840" s="44">
        <f t="shared" si="541"/>
        <v>0</v>
      </c>
      <c r="AE2840" s="12">
        <f t="shared" si="542"/>
        <v>23884</v>
      </c>
    </row>
    <row r="2841" spans="1:31" ht="12.6" hidden="1" customHeight="1" x14ac:dyDescent="0.2">
      <c r="A2841" s="26" t="s">
        <v>4819</v>
      </c>
      <c r="B2841" s="19"/>
      <c r="C2841" s="19"/>
      <c r="D2841" s="20"/>
      <c r="E2841" s="21"/>
      <c r="F2841" s="22"/>
      <c r="G2841" s="21"/>
      <c r="H2841" s="22"/>
      <c r="I2841" s="20"/>
      <c r="J2841" s="20"/>
      <c r="K2841" s="20">
        <v>16</v>
      </c>
      <c r="L2841" s="20"/>
      <c r="M2841" s="20"/>
      <c r="N2841" s="20"/>
      <c r="O2841" s="20">
        <v>16</v>
      </c>
      <c r="P2841" s="23" t="str">
        <f>VLOOKUP(A2841,'ИЗ ОСНОВЫ НОМЕНКЛАТУР'!D:E,2,0)</f>
        <v>Аксессуары для шкафов</v>
      </c>
      <c r="Q2841" s="23" t="str">
        <f>VLOOKUP(A2841,'ИЗ ОСНОВЫ НОМЕНКЛАТУР'!D:F,3,0)</f>
        <v>Шкаф/шкаф-купе наполнение (бренд Aristo)</v>
      </c>
      <c r="R2841" s="40">
        <f>VLOOKUP(A:A,'ИЗ ОСНОВЫ НОМЕНКЛАТУР'!D:G,4,0)</f>
        <v>5364.625</v>
      </c>
      <c r="S2841" s="12" t="str">
        <f>VLOOKUP(A:A,'ИЗ ОСНОВЫ НОМЕНКЛАТУР'!D:H,5,0)</f>
        <v>C</v>
      </c>
      <c r="T2841" s="44">
        <f t="shared" si="531"/>
        <v>0</v>
      </c>
      <c r="U2841" s="44">
        <f t="shared" si="532"/>
        <v>0</v>
      </c>
      <c r="V2841" s="44">
        <f t="shared" si="533"/>
        <v>0</v>
      </c>
      <c r="W2841" s="44">
        <f t="shared" si="534"/>
        <v>0</v>
      </c>
      <c r="X2841" s="44">
        <f t="shared" si="535"/>
        <v>0</v>
      </c>
      <c r="Y2841" s="44">
        <f t="shared" si="536"/>
        <v>0</v>
      </c>
      <c r="Z2841" s="44">
        <f t="shared" si="537"/>
        <v>0</v>
      </c>
      <c r="AA2841" s="44">
        <f t="shared" si="538"/>
        <v>85834</v>
      </c>
      <c r="AB2841" s="44">
        <f t="shared" si="539"/>
        <v>0</v>
      </c>
      <c r="AC2841" s="44">
        <f t="shared" si="540"/>
        <v>0</v>
      </c>
      <c r="AD2841" s="44">
        <f t="shared" si="541"/>
        <v>0</v>
      </c>
      <c r="AE2841" s="12">
        <f t="shared" si="542"/>
        <v>85834</v>
      </c>
    </row>
    <row r="2842" spans="1:31" ht="12.6" hidden="1" customHeight="1" x14ac:dyDescent="0.2">
      <c r="A2842" s="26" t="s">
        <v>4820</v>
      </c>
      <c r="B2842" s="19"/>
      <c r="C2842" s="19"/>
      <c r="D2842" s="20"/>
      <c r="E2842" s="21"/>
      <c r="F2842" s="22"/>
      <c r="G2842" s="21"/>
      <c r="H2842" s="22"/>
      <c r="I2842" s="20"/>
      <c r="J2842" s="20"/>
      <c r="K2842" s="20">
        <v>20</v>
      </c>
      <c r="L2842" s="20"/>
      <c r="M2842" s="20"/>
      <c r="N2842" s="20"/>
      <c r="O2842" s="20">
        <v>20</v>
      </c>
      <c r="P2842" s="23" t="str">
        <f>VLOOKUP(A2842,'ИЗ ОСНОВЫ НОМЕНКЛАТУР'!D:E,2,0)</f>
        <v>Аксессуары для шкафов</v>
      </c>
      <c r="Q2842" s="23" t="str">
        <f>VLOOKUP(A2842,'ИЗ ОСНОВЫ НОМЕНКЛАТУР'!D:F,3,0)</f>
        <v>Шкаф/шкаф-купе наполнение (бренд Aristo)</v>
      </c>
      <c r="R2842" s="40">
        <f>VLOOKUP(A:A,'ИЗ ОСНОВЫ НОМЕНКЛАТУР'!D:G,4,0)</f>
        <v>5818.05</v>
      </c>
      <c r="S2842" s="12" t="str">
        <f>VLOOKUP(A:A,'ИЗ ОСНОВЫ НОМЕНКЛАТУР'!D:H,5,0)</f>
        <v>C</v>
      </c>
      <c r="T2842" s="44">
        <f t="shared" si="531"/>
        <v>0</v>
      </c>
      <c r="U2842" s="44">
        <f t="shared" si="532"/>
        <v>0</v>
      </c>
      <c r="V2842" s="44">
        <f t="shared" si="533"/>
        <v>0</v>
      </c>
      <c r="W2842" s="44">
        <f t="shared" si="534"/>
        <v>0</v>
      </c>
      <c r="X2842" s="44">
        <f t="shared" si="535"/>
        <v>0</v>
      </c>
      <c r="Y2842" s="44">
        <f t="shared" si="536"/>
        <v>0</v>
      </c>
      <c r="Z2842" s="44">
        <f t="shared" si="537"/>
        <v>0</v>
      </c>
      <c r="AA2842" s="44">
        <f t="shared" si="538"/>
        <v>116361</v>
      </c>
      <c r="AB2842" s="44">
        <f t="shared" si="539"/>
        <v>0</v>
      </c>
      <c r="AC2842" s="44">
        <f t="shared" si="540"/>
        <v>0</v>
      </c>
      <c r="AD2842" s="44">
        <f t="shared" si="541"/>
        <v>0</v>
      </c>
      <c r="AE2842" s="12">
        <f t="shared" si="542"/>
        <v>116361</v>
      </c>
    </row>
    <row r="2843" spans="1:31" ht="12.6" hidden="1" customHeight="1" x14ac:dyDescent="0.2">
      <c r="A2843" s="26" t="s">
        <v>4821</v>
      </c>
      <c r="B2843" s="19"/>
      <c r="C2843" s="19"/>
      <c r="D2843" s="20"/>
      <c r="E2843" s="21"/>
      <c r="F2843" s="22"/>
      <c r="G2843" s="21"/>
      <c r="H2843" s="22"/>
      <c r="I2843" s="20"/>
      <c r="J2843" s="20">
        <v>12</v>
      </c>
      <c r="K2843" s="20"/>
      <c r="L2843" s="20"/>
      <c r="M2843" s="20"/>
      <c r="N2843" s="20"/>
      <c r="O2843" s="20">
        <v>12</v>
      </c>
      <c r="P2843" s="23" t="str">
        <f>VLOOKUP(A2843,'ИЗ ОСНОВЫ НОМЕНКЛАТУР'!D:E,2,0)</f>
        <v>Аксессуары для столешниц</v>
      </c>
      <c r="Q2843" s="23" t="str">
        <f>VLOOKUP(A2843,'ИЗ ОСНОВЫ НОМЕНКЛАТУР'!D:F,3,0)</f>
        <v>Планки торцевые, соеденительные, угловые для столешницы</v>
      </c>
      <c r="R2843" s="40">
        <f>VLOOKUP(A:A,'ИЗ ОСНОВЫ НОМЕНКЛАТУР'!D:G,4,0)</f>
        <v>1226.5</v>
      </c>
      <c r="S2843" s="12" t="str">
        <f>VLOOKUP(A:A,'ИЗ ОСНОВЫ НОМЕНКЛАТУР'!D:H,5,0)</f>
        <v>C</v>
      </c>
      <c r="T2843" s="44">
        <f t="shared" si="531"/>
        <v>0</v>
      </c>
      <c r="U2843" s="44">
        <f t="shared" si="532"/>
        <v>0</v>
      </c>
      <c r="V2843" s="44">
        <f t="shared" si="533"/>
        <v>0</v>
      </c>
      <c r="W2843" s="44">
        <f t="shared" si="534"/>
        <v>0</v>
      </c>
      <c r="X2843" s="44">
        <f t="shared" si="535"/>
        <v>0</v>
      </c>
      <c r="Y2843" s="44">
        <f t="shared" si="536"/>
        <v>0</v>
      </c>
      <c r="Z2843" s="44">
        <f t="shared" si="537"/>
        <v>14718</v>
      </c>
      <c r="AA2843" s="44">
        <f t="shared" si="538"/>
        <v>0</v>
      </c>
      <c r="AB2843" s="44">
        <f t="shared" si="539"/>
        <v>0</v>
      </c>
      <c r="AC2843" s="44">
        <f t="shared" si="540"/>
        <v>0</v>
      </c>
      <c r="AD2843" s="44">
        <f t="shared" si="541"/>
        <v>0</v>
      </c>
      <c r="AE2843" s="12">
        <f t="shared" si="542"/>
        <v>14718</v>
      </c>
    </row>
    <row r="2844" spans="1:31" ht="12.6" hidden="1" customHeight="1" x14ac:dyDescent="0.2">
      <c r="A2844" s="26" t="s">
        <v>4822</v>
      </c>
      <c r="B2844" s="19"/>
      <c r="C2844" s="19"/>
      <c r="D2844" s="20"/>
      <c r="E2844" s="21"/>
      <c r="F2844" s="22"/>
      <c r="G2844" s="21"/>
      <c r="H2844" s="22"/>
      <c r="I2844" s="20"/>
      <c r="J2844" s="20">
        <v>15</v>
      </c>
      <c r="K2844" s="20"/>
      <c r="L2844" s="20"/>
      <c r="M2844" s="20"/>
      <c r="N2844" s="20"/>
      <c r="O2844" s="20">
        <v>15</v>
      </c>
      <c r="P2844" s="23" t="str">
        <f>VLOOKUP(A2844,'ИЗ ОСНОВЫ НОМЕНКЛАТУР'!D:E,2,0)</f>
        <v>Ручки, крючки, опоры</v>
      </c>
      <c r="Q2844" s="23" t="str">
        <f>VLOOKUP(A2844,'ИЗ ОСНОВЫ НОМЕНКЛАТУР'!D:F,3,0)</f>
        <v>Комплектующие для профильных ручек</v>
      </c>
      <c r="R2844" s="40">
        <f>VLOOKUP(A:A,'ИЗ ОСНОВЫ НОМЕНКЛАТУР'!D:G,4,0)</f>
        <v>80.266666666666666</v>
      </c>
      <c r="S2844" s="12" t="str">
        <f>VLOOKUP(A:A,'ИЗ ОСНОВЫ НОМЕНКЛАТУР'!D:H,5,0)</f>
        <v>C</v>
      </c>
      <c r="T2844" s="44">
        <f t="shared" si="531"/>
        <v>0</v>
      </c>
      <c r="U2844" s="44">
        <f t="shared" si="532"/>
        <v>0</v>
      </c>
      <c r="V2844" s="44">
        <f t="shared" si="533"/>
        <v>0</v>
      </c>
      <c r="W2844" s="44">
        <f t="shared" si="534"/>
        <v>0</v>
      </c>
      <c r="X2844" s="44">
        <f t="shared" si="535"/>
        <v>0</v>
      </c>
      <c r="Y2844" s="44">
        <f t="shared" si="536"/>
        <v>0</v>
      </c>
      <c r="Z2844" s="44">
        <f t="shared" si="537"/>
        <v>1204</v>
      </c>
      <c r="AA2844" s="44">
        <f t="shared" si="538"/>
        <v>0</v>
      </c>
      <c r="AB2844" s="44">
        <f t="shared" si="539"/>
        <v>0</v>
      </c>
      <c r="AC2844" s="44">
        <f t="shared" si="540"/>
        <v>0</v>
      </c>
      <c r="AD2844" s="44">
        <f t="shared" si="541"/>
        <v>0</v>
      </c>
      <c r="AE2844" s="12">
        <f t="shared" si="542"/>
        <v>1204</v>
      </c>
    </row>
    <row r="2845" spans="1:31" ht="12.6" hidden="1" customHeight="1" x14ac:dyDescent="0.2">
      <c r="A2845" s="26" t="s">
        <v>4823</v>
      </c>
      <c r="B2845" s="19"/>
      <c r="C2845" s="19"/>
      <c r="D2845" s="20"/>
      <c r="E2845" s="21"/>
      <c r="F2845" s="22"/>
      <c r="G2845" s="21"/>
      <c r="H2845" s="22"/>
      <c r="I2845" s="20"/>
      <c r="J2845" s="20"/>
      <c r="K2845" s="20">
        <v>2</v>
      </c>
      <c r="L2845" s="20"/>
      <c r="M2845" s="20"/>
      <c r="N2845" s="20"/>
      <c r="O2845" s="20">
        <v>2</v>
      </c>
      <c r="P2845" s="23" t="str">
        <f>VLOOKUP(A2845,'ИЗ ОСНОВЫ НОМЕНКЛАТУР'!D:E,2,0)</f>
        <v>Аксессуары для шкафов</v>
      </c>
      <c r="Q2845" s="23" t="str">
        <f>VLOOKUP(A2845,'ИЗ ОСНОВЫ НОМЕНКЛАТУР'!D:F,3,0)</f>
        <v>Шкаф/шкаф-купе наполнение (бренд Aristo)</v>
      </c>
      <c r="R2845" s="40">
        <f>VLOOKUP(A:A,'ИЗ ОСНОВЫ НОМЕНКЛАТУР'!D:G,4,0)</f>
        <v>16685.5</v>
      </c>
      <c r="S2845" s="12" t="str">
        <f>VLOOKUP(A:A,'ИЗ ОСНОВЫ НОМЕНКЛАТУР'!D:H,5,0)</f>
        <v>C</v>
      </c>
      <c r="T2845" s="44">
        <f t="shared" si="531"/>
        <v>0</v>
      </c>
      <c r="U2845" s="44">
        <f t="shared" si="532"/>
        <v>0</v>
      </c>
      <c r="V2845" s="44">
        <f t="shared" si="533"/>
        <v>0</v>
      </c>
      <c r="W2845" s="44">
        <f t="shared" si="534"/>
        <v>0</v>
      </c>
      <c r="X2845" s="44">
        <f t="shared" si="535"/>
        <v>0</v>
      </c>
      <c r="Y2845" s="44">
        <f t="shared" si="536"/>
        <v>0</v>
      </c>
      <c r="Z2845" s="44">
        <f t="shared" si="537"/>
        <v>0</v>
      </c>
      <c r="AA2845" s="44">
        <f t="shared" si="538"/>
        <v>33371</v>
      </c>
      <c r="AB2845" s="44">
        <f t="shared" si="539"/>
        <v>0</v>
      </c>
      <c r="AC2845" s="44">
        <f t="shared" si="540"/>
        <v>0</v>
      </c>
      <c r="AD2845" s="44">
        <f t="shared" si="541"/>
        <v>0</v>
      </c>
      <c r="AE2845" s="12">
        <f t="shared" si="542"/>
        <v>33371</v>
      </c>
    </row>
    <row r="2846" spans="1:31" ht="12.6" hidden="1" customHeight="1" x14ac:dyDescent="0.2">
      <c r="A2846" s="26" t="s">
        <v>4824</v>
      </c>
      <c r="B2846" s="19"/>
      <c r="C2846" s="19"/>
      <c r="D2846" s="20"/>
      <c r="E2846" s="21"/>
      <c r="F2846" s="22"/>
      <c r="G2846" s="21"/>
      <c r="H2846" s="22"/>
      <c r="I2846" s="20"/>
      <c r="J2846" s="20"/>
      <c r="K2846" s="20">
        <v>2</v>
      </c>
      <c r="L2846" s="20"/>
      <c r="M2846" s="20"/>
      <c r="N2846" s="20"/>
      <c r="O2846" s="20">
        <v>2</v>
      </c>
      <c r="P2846" s="23" t="str">
        <f>VLOOKUP(A2846,'ИЗ ОСНОВЫ НОМЕНКЛАТУР'!D:E,2,0)</f>
        <v>Аксессуары для шкафов</v>
      </c>
      <c r="Q2846" s="23" t="str">
        <f>VLOOKUP(A2846,'ИЗ ОСНОВЫ НОМЕНКЛАТУР'!D:F,3,0)</f>
        <v>Шкаф/шкаф-купе наполнение (бренд Aristo)</v>
      </c>
      <c r="R2846" s="40">
        <f>VLOOKUP(A:A,'ИЗ ОСНОВЫ НОМЕНКЛАТУР'!D:G,4,0)</f>
        <v>10274</v>
      </c>
      <c r="S2846" s="12" t="str">
        <f>VLOOKUP(A:A,'ИЗ ОСНОВЫ НОМЕНКЛАТУР'!D:H,5,0)</f>
        <v>C</v>
      </c>
      <c r="T2846" s="44">
        <f t="shared" si="531"/>
        <v>0</v>
      </c>
      <c r="U2846" s="44">
        <f t="shared" si="532"/>
        <v>0</v>
      </c>
      <c r="V2846" s="44">
        <f t="shared" si="533"/>
        <v>0</v>
      </c>
      <c r="W2846" s="44">
        <f t="shared" si="534"/>
        <v>0</v>
      </c>
      <c r="X2846" s="44">
        <f t="shared" si="535"/>
        <v>0</v>
      </c>
      <c r="Y2846" s="44">
        <f t="shared" si="536"/>
        <v>0</v>
      </c>
      <c r="Z2846" s="44">
        <f t="shared" si="537"/>
        <v>0</v>
      </c>
      <c r="AA2846" s="44">
        <f t="shared" si="538"/>
        <v>20548</v>
      </c>
      <c r="AB2846" s="44">
        <f t="shared" si="539"/>
        <v>0</v>
      </c>
      <c r="AC2846" s="44">
        <f t="shared" si="540"/>
        <v>0</v>
      </c>
      <c r="AD2846" s="44">
        <f t="shared" si="541"/>
        <v>0</v>
      </c>
      <c r="AE2846" s="12">
        <f t="shared" si="542"/>
        <v>20548</v>
      </c>
    </row>
    <row r="2847" spans="1:31" ht="12.6" hidden="1" customHeight="1" x14ac:dyDescent="0.2">
      <c r="A2847" s="26" t="s">
        <v>1616</v>
      </c>
      <c r="B2847" s="19"/>
      <c r="C2847" s="19"/>
      <c r="D2847" s="20">
        <v>170</v>
      </c>
      <c r="E2847" s="20">
        <v>15</v>
      </c>
      <c r="F2847" s="20"/>
      <c r="G2847" s="21"/>
      <c r="H2847" s="22"/>
      <c r="I2847" s="20">
        <v>808</v>
      </c>
      <c r="J2847" s="20">
        <v>52</v>
      </c>
      <c r="K2847" s="20">
        <v>247</v>
      </c>
      <c r="L2847" s="20">
        <v>2</v>
      </c>
      <c r="M2847" s="20">
        <v>55</v>
      </c>
      <c r="N2847" s="20"/>
      <c r="O2847" s="20">
        <v>1349</v>
      </c>
      <c r="P2847" s="23" t="str">
        <f>VLOOKUP(A2847,'ИЗ ОСНОВЫ НОМЕНКЛАТУР'!D:E,2,0)</f>
        <v>Аксессуары для столешниц</v>
      </c>
      <c r="Q2847" s="23" t="str">
        <f>VLOOKUP(A2847,'ИЗ ОСНОВЫ НОМЕНКЛАТУР'!D:F,3,0)</f>
        <v>Профиль уплотнительный</v>
      </c>
      <c r="R2847" s="40">
        <f>VLOOKUP(A:A,'ИЗ ОСНОВЫ НОМЕНКЛАТУР'!D:G,4,0)</f>
        <v>1036.7692727272727</v>
      </c>
      <c r="S2847" s="12" t="str">
        <f>VLOOKUP(A:A,'ИЗ ОСНОВЫ НОМЕНКЛАТУР'!D:H,5,0)</f>
        <v>C</v>
      </c>
      <c r="T2847" s="44">
        <f t="shared" si="531"/>
        <v>176250.77636363637</v>
      </c>
      <c r="U2847" s="44">
        <f t="shared" si="532"/>
        <v>15551.539090909089</v>
      </c>
      <c r="V2847" s="44">
        <f t="shared" si="533"/>
        <v>0</v>
      </c>
      <c r="W2847" s="44">
        <f t="shared" si="534"/>
        <v>0</v>
      </c>
      <c r="X2847" s="44">
        <f t="shared" si="535"/>
        <v>0</v>
      </c>
      <c r="Y2847" s="44">
        <f t="shared" si="536"/>
        <v>837709.57236363634</v>
      </c>
      <c r="Z2847" s="44">
        <f t="shared" si="537"/>
        <v>53912.002181818178</v>
      </c>
      <c r="AA2847" s="44">
        <f t="shared" si="538"/>
        <v>256082.01036363633</v>
      </c>
      <c r="AB2847" s="44">
        <f t="shared" si="539"/>
        <v>2073.5385454545453</v>
      </c>
      <c r="AC2847" s="44">
        <f t="shared" si="540"/>
        <v>57022.31</v>
      </c>
      <c r="AD2847" s="44">
        <f t="shared" si="541"/>
        <v>0</v>
      </c>
      <c r="AE2847" s="12">
        <f t="shared" si="542"/>
        <v>1398601.7489090909</v>
      </c>
    </row>
    <row r="2848" spans="1:31" ht="12.6" hidden="1" customHeight="1" x14ac:dyDescent="0.2">
      <c r="A2848" s="26" t="s">
        <v>1620</v>
      </c>
      <c r="B2848" s="19"/>
      <c r="C2848" s="19"/>
      <c r="D2848" s="20">
        <v>240</v>
      </c>
      <c r="E2848" s="20">
        <v>15</v>
      </c>
      <c r="F2848" s="20"/>
      <c r="G2848" s="21"/>
      <c r="H2848" s="22"/>
      <c r="I2848" s="20">
        <v>952</v>
      </c>
      <c r="J2848" s="20">
        <v>31</v>
      </c>
      <c r="K2848" s="20">
        <v>334</v>
      </c>
      <c r="L2848" s="20">
        <v>1</v>
      </c>
      <c r="M2848" s="20">
        <v>65</v>
      </c>
      <c r="N2848" s="20"/>
      <c r="O2848" s="20">
        <v>1638</v>
      </c>
      <c r="P2848" s="23" t="str">
        <f>VLOOKUP(A2848,'ИЗ ОСНОВЫ НОМЕНКЛАТУР'!D:E,2,0)</f>
        <v>Аксессуары для столешниц</v>
      </c>
      <c r="Q2848" s="23" t="str">
        <f>VLOOKUP(A2848,'ИЗ ОСНОВЫ НОМЕНКЛАТУР'!D:F,3,0)</f>
        <v>Профиль уплотнительный</v>
      </c>
      <c r="R2848" s="40">
        <f>VLOOKUP(A:A,'ИЗ ОСНОВЫ НОМЕНКЛАТУР'!D:G,4,0)</f>
        <v>1096.0893548387096</v>
      </c>
      <c r="S2848" s="12" t="str">
        <f>VLOOKUP(A:A,'ИЗ ОСНОВЫ НОМЕНКЛАТУР'!D:H,5,0)</f>
        <v>C</v>
      </c>
      <c r="T2848" s="44">
        <f t="shared" si="531"/>
        <v>263061.44516129029</v>
      </c>
      <c r="U2848" s="44">
        <f t="shared" si="532"/>
        <v>16441.340322580643</v>
      </c>
      <c r="V2848" s="44">
        <f t="shared" si="533"/>
        <v>0</v>
      </c>
      <c r="W2848" s="44">
        <f t="shared" si="534"/>
        <v>0</v>
      </c>
      <c r="X2848" s="44">
        <f t="shared" si="535"/>
        <v>0</v>
      </c>
      <c r="Y2848" s="44">
        <f t="shared" si="536"/>
        <v>1043477.0658064515</v>
      </c>
      <c r="Z2848" s="44">
        <f t="shared" si="537"/>
        <v>33978.769999999997</v>
      </c>
      <c r="AA2848" s="44">
        <f t="shared" si="538"/>
        <v>366093.844516129</v>
      </c>
      <c r="AB2848" s="44">
        <f t="shared" si="539"/>
        <v>1096.0893548387096</v>
      </c>
      <c r="AC2848" s="44">
        <f t="shared" si="540"/>
        <v>71245.808064516124</v>
      </c>
      <c r="AD2848" s="44">
        <f t="shared" si="541"/>
        <v>0</v>
      </c>
      <c r="AE2848" s="12">
        <f t="shared" si="542"/>
        <v>1795394.3632258063</v>
      </c>
    </row>
    <row r="2849" spans="1:31" ht="12.6" hidden="1" customHeight="1" x14ac:dyDescent="0.2">
      <c r="A2849" s="26" t="s">
        <v>1619</v>
      </c>
      <c r="B2849" s="19"/>
      <c r="C2849" s="19"/>
      <c r="D2849" s="20">
        <v>265</v>
      </c>
      <c r="E2849" s="20">
        <v>12</v>
      </c>
      <c r="F2849" s="20"/>
      <c r="G2849" s="21"/>
      <c r="H2849" s="22"/>
      <c r="I2849" s="20">
        <v>904</v>
      </c>
      <c r="J2849" s="20">
        <v>42</v>
      </c>
      <c r="K2849" s="20">
        <v>317</v>
      </c>
      <c r="L2849" s="20"/>
      <c r="M2849" s="20">
        <v>76</v>
      </c>
      <c r="N2849" s="20"/>
      <c r="O2849" s="20">
        <v>1616</v>
      </c>
      <c r="P2849" s="23" t="str">
        <f>VLOOKUP(A2849,'ИЗ ОСНОВЫ НОМЕНКЛАТУР'!D:E,2,0)</f>
        <v>Аксессуары для столешниц</v>
      </c>
      <c r="Q2849" s="23" t="str">
        <f>VLOOKUP(A2849,'ИЗ ОСНОВЫ НОМЕНКЛАТУР'!D:F,3,0)</f>
        <v>Профиль уплотнительный</v>
      </c>
      <c r="R2849" s="40">
        <f>VLOOKUP(A:A,'ИЗ ОСНОВЫ НОМЕНКЛАТУР'!D:G,4,0)</f>
        <v>1575.3324358974357</v>
      </c>
      <c r="S2849" s="12" t="str">
        <f>VLOOKUP(A:A,'ИЗ ОСНОВЫ НОМЕНКЛАТУР'!D:H,5,0)</f>
        <v>C</v>
      </c>
      <c r="T2849" s="44">
        <f t="shared" si="531"/>
        <v>417463.09551282047</v>
      </c>
      <c r="U2849" s="44">
        <f t="shared" si="532"/>
        <v>18903.989230769228</v>
      </c>
      <c r="V2849" s="44">
        <f t="shared" si="533"/>
        <v>0</v>
      </c>
      <c r="W2849" s="44">
        <f t="shared" si="534"/>
        <v>0</v>
      </c>
      <c r="X2849" s="44">
        <f t="shared" si="535"/>
        <v>0</v>
      </c>
      <c r="Y2849" s="44">
        <f t="shared" si="536"/>
        <v>1424100.522051282</v>
      </c>
      <c r="Z2849" s="44">
        <f t="shared" si="537"/>
        <v>66163.962307692302</v>
      </c>
      <c r="AA2849" s="44">
        <f t="shared" si="538"/>
        <v>499380.38217948715</v>
      </c>
      <c r="AB2849" s="44">
        <f t="shared" si="539"/>
        <v>0</v>
      </c>
      <c r="AC2849" s="44">
        <f t="shared" si="540"/>
        <v>119725.26512820512</v>
      </c>
      <c r="AD2849" s="44">
        <f t="shared" si="541"/>
        <v>0</v>
      </c>
      <c r="AE2849" s="12">
        <f t="shared" si="542"/>
        <v>2545737.216410256</v>
      </c>
    </row>
    <row r="2850" spans="1:31" ht="12.6" hidden="1" customHeight="1" x14ac:dyDescent="0.2">
      <c r="A2850" s="26" t="s">
        <v>1618</v>
      </c>
      <c r="B2850" s="19"/>
      <c r="C2850" s="19"/>
      <c r="D2850" s="20">
        <v>180</v>
      </c>
      <c r="E2850" s="20">
        <v>17</v>
      </c>
      <c r="F2850" s="20"/>
      <c r="G2850" s="21"/>
      <c r="H2850" s="22"/>
      <c r="I2850" s="20">
        <v>808</v>
      </c>
      <c r="J2850" s="20">
        <v>105</v>
      </c>
      <c r="K2850" s="20">
        <v>226</v>
      </c>
      <c r="L2850" s="20">
        <v>2</v>
      </c>
      <c r="M2850" s="20">
        <v>66</v>
      </c>
      <c r="N2850" s="20">
        <v>9</v>
      </c>
      <c r="O2850" s="20">
        <v>1413</v>
      </c>
      <c r="P2850" s="23" t="str">
        <f>VLOOKUP(A2850,'ИЗ ОСНОВЫ НОМЕНКЛАТУР'!D:E,2,0)</f>
        <v>Аксессуары для столешниц</v>
      </c>
      <c r="Q2850" s="23" t="str">
        <f>VLOOKUP(A2850,'ИЗ ОСНОВЫ НОМЕНКЛАТУР'!D:F,3,0)</f>
        <v>Профиль уплотнительный</v>
      </c>
      <c r="R2850" s="40">
        <f>VLOOKUP(A:A,'ИЗ ОСНОВЫ НОМЕНКЛАТУР'!D:G,4,0)</f>
        <v>1056.0875287356323</v>
      </c>
      <c r="S2850" s="12" t="str">
        <f>VLOOKUP(A:A,'ИЗ ОСНОВЫ НОМЕНКЛАТУР'!D:H,5,0)</f>
        <v>C</v>
      </c>
      <c r="T2850" s="44">
        <f t="shared" si="531"/>
        <v>190095.7551724138</v>
      </c>
      <c r="U2850" s="44">
        <f t="shared" si="532"/>
        <v>17953.487988505749</v>
      </c>
      <c r="V2850" s="44">
        <f t="shared" si="533"/>
        <v>0</v>
      </c>
      <c r="W2850" s="44">
        <f t="shared" si="534"/>
        <v>0</v>
      </c>
      <c r="X2850" s="44">
        <f t="shared" si="535"/>
        <v>0</v>
      </c>
      <c r="Y2850" s="44">
        <f t="shared" si="536"/>
        <v>853318.72321839095</v>
      </c>
      <c r="Z2850" s="44">
        <f t="shared" si="537"/>
        <v>110889.1905172414</v>
      </c>
      <c r="AA2850" s="44">
        <f t="shared" si="538"/>
        <v>238675.78149425291</v>
      </c>
      <c r="AB2850" s="44">
        <f t="shared" si="539"/>
        <v>2112.1750574712646</v>
      </c>
      <c r="AC2850" s="44">
        <f t="shared" si="540"/>
        <v>69701.776896551732</v>
      </c>
      <c r="AD2850" s="44">
        <f t="shared" si="541"/>
        <v>9504.7877586206905</v>
      </c>
      <c r="AE2850" s="12">
        <f t="shared" si="542"/>
        <v>1492251.6781034484</v>
      </c>
    </row>
    <row r="2851" spans="1:31" ht="12.6" hidden="1" customHeight="1" x14ac:dyDescent="0.2">
      <c r="A2851" s="26" t="s">
        <v>4825</v>
      </c>
      <c r="B2851" s="19"/>
      <c r="C2851" s="19"/>
      <c r="D2851" s="20"/>
      <c r="E2851" s="21"/>
      <c r="F2851" s="22"/>
      <c r="G2851" s="21"/>
      <c r="H2851" s="22"/>
      <c r="I2851" s="20"/>
      <c r="J2851" s="20"/>
      <c r="K2851" s="20">
        <v>4</v>
      </c>
      <c r="L2851" s="20"/>
      <c r="M2851" s="20"/>
      <c r="N2851" s="20"/>
      <c r="O2851" s="20">
        <v>4</v>
      </c>
      <c r="P2851" s="23" t="str">
        <f>VLOOKUP(A2851,'ИЗ ОСНОВЫ НОМЕНКЛАТУР'!D:E,2,0)</f>
        <v>Аксессуары для шкафов</v>
      </c>
      <c r="Q2851" s="23" t="str">
        <f>VLOOKUP(A2851,'ИЗ ОСНОВЫ НОМЕНКЛАТУР'!D:F,3,0)</f>
        <v>Шкаф/шкаф-купе наполнение (бренд Aristo)</v>
      </c>
      <c r="R2851" s="40">
        <f>VLOOKUP(A:A,'ИЗ ОСНОВЫ НОМЕНКЛАТУР'!D:G,4,0)</f>
        <v>2524.5</v>
      </c>
      <c r="S2851" s="12" t="str">
        <f>VLOOKUP(A:A,'ИЗ ОСНОВЫ НОМЕНКЛАТУР'!D:H,5,0)</f>
        <v>C</v>
      </c>
      <c r="T2851" s="44">
        <f t="shared" si="531"/>
        <v>0</v>
      </c>
      <c r="U2851" s="44">
        <f t="shared" si="532"/>
        <v>0</v>
      </c>
      <c r="V2851" s="44">
        <f t="shared" si="533"/>
        <v>0</v>
      </c>
      <c r="W2851" s="44">
        <f t="shared" si="534"/>
        <v>0</v>
      </c>
      <c r="X2851" s="44">
        <f t="shared" si="535"/>
        <v>0</v>
      </c>
      <c r="Y2851" s="44">
        <f t="shared" si="536"/>
        <v>0</v>
      </c>
      <c r="Z2851" s="44">
        <f t="shared" si="537"/>
        <v>0</v>
      </c>
      <c r="AA2851" s="44">
        <f t="shared" si="538"/>
        <v>10098</v>
      </c>
      <c r="AB2851" s="44">
        <f t="shared" si="539"/>
        <v>0</v>
      </c>
      <c r="AC2851" s="44">
        <f t="shared" si="540"/>
        <v>0</v>
      </c>
      <c r="AD2851" s="44">
        <f t="shared" si="541"/>
        <v>0</v>
      </c>
      <c r="AE2851" s="12">
        <f t="shared" si="542"/>
        <v>10098</v>
      </c>
    </row>
    <row r="2852" spans="1:31" ht="12.6" hidden="1" customHeight="1" x14ac:dyDescent="0.2">
      <c r="A2852" s="26" t="s">
        <v>3823</v>
      </c>
      <c r="B2852" s="19"/>
      <c r="C2852" s="19"/>
      <c r="D2852" s="20"/>
      <c r="E2852" s="21"/>
      <c r="F2852" s="22"/>
      <c r="G2852" s="21"/>
      <c r="H2852" s="22"/>
      <c r="I2852" s="20"/>
      <c r="J2852" s="20"/>
      <c r="K2852" s="20">
        <v>6</v>
      </c>
      <c r="L2852" s="20"/>
      <c r="M2852" s="20"/>
      <c r="N2852" s="20"/>
      <c r="O2852" s="20">
        <v>6</v>
      </c>
      <c r="P2852" s="23" t="str">
        <f>VLOOKUP(A2852,'ИЗ ОСНОВЫ НОМЕНКЛАТУР'!D:E,2,0)</f>
        <v>Аксессуары для шкафов</v>
      </c>
      <c r="Q2852" s="23" t="str">
        <f>VLOOKUP(A2852,'ИЗ ОСНОВЫ НОМЕНКЛАТУР'!D:F,3,0)</f>
        <v>Шкаф/шкаф-купе наполнение (бренд Aristo)</v>
      </c>
      <c r="R2852" s="40">
        <f>VLOOKUP(A:A,'ИЗ ОСНОВЫ НОМЕНКЛАТУР'!D:G,4,0)</f>
        <v>3049.3999999999996</v>
      </c>
      <c r="S2852" s="12" t="str">
        <f>VLOOKUP(A:A,'ИЗ ОСНОВЫ НОМЕНКЛАТУР'!D:H,5,0)</f>
        <v>C</v>
      </c>
      <c r="T2852" s="44">
        <f t="shared" si="531"/>
        <v>0</v>
      </c>
      <c r="U2852" s="44">
        <f t="shared" si="532"/>
        <v>0</v>
      </c>
      <c r="V2852" s="44">
        <f t="shared" si="533"/>
        <v>0</v>
      </c>
      <c r="W2852" s="44">
        <f t="shared" si="534"/>
        <v>0</v>
      </c>
      <c r="X2852" s="44">
        <f t="shared" si="535"/>
        <v>0</v>
      </c>
      <c r="Y2852" s="44">
        <f t="shared" si="536"/>
        <v>0</v>
      </c>
      <c r="Z2852" s="44">
        <f t="shared" si="537"/>
        <v>0</v>
      </c>
      <c r="AA2852" s="44">
        <f t="shared" si="538"/>
        <v>18296.399999999998</v>
      </c>
      <c r="AB2852" s="44">
        <f t="shared" si="539"/>
        <v>0</v>
      </c>
      <c r="AC2852" s="44">
        <f t="shared" si="540"/>
        <v>0</v>
      </c>
      <c r="AD2852" s="44">
        <f t="shared" si="541"/>
        <v>0</v>
      </c>
      <c r="AE2852" s="12">
        <f t="shared" si="542"/>
        <v>18296.399999999998</v>
      </c>
    </row>
    <row r="2853" spans="1:31" ht="12.6" hidden="1" customHeight="1" x14ac:dyDescent="0.2">
      <c r="A2853" s="26" t="s">
        <v>4826</v>
      </c>
      <c r="B2853" s="19"/>
      <c r="C2853" s="19"/>
      <c r="D2853" s="20"/>
      <c r="E2853" s="21"/>
      <c r="F2853" s="22"/>
      <c r="G2853" s="21"/>
      <c r="H2853" s="22"/>
      <c r="I2853" s="20"/>
      <c r="J2853" s="20"/>
      <c r="K2853" s="20">
        <v>3</v>
      </c>
      <c r="L2853" s="20"/>
      <c r="M2853" s="20"/>
      <c r="N2853" s="20"/>
      <c r="O2853" s="20">
        <v>3</v>
      </c>
      <c r="P2853" s="23" t="str">
        <f>VLOOKUP(A2853,'ИЗ ОСНОВЫ НОМЕНКЛАТУР'!D:E,2,0)</f>
        <v>Аксессуары для шкафов</v>
      </c>
      <c r="Q2853" s="23" t="str">
        <f>VLOOKUP(A2853,'ИЗ ОСНОВЫ НОМЕНКЛАТУР'!D:F,3,0)</f>
        <v>Шкаф/шкаф-купе наполнение (бренд Aristo)</v>
      </c>
      <c r="R2853" s="40">
        <f>VLOOKUP(A:A,'ИЗ ОСНОВЫ НОМЕНКЛАТУР'!D:G,4,0)</f>
        <v>3859</v>
      </c>
      <c r="S2853" s="12" t="str">
        <f>VLOOKUP(A:A,'ИЗ ОСНОВЫ НОМЕНКЛАТУР'!D:H,5,0)</f>
        <v>C</v>
      </c>
      <c r="T2853" s="44">
        <f t="shared" si="531"/>
        <v>0</v>
      </c>
      <c r="U2853" s="44">
        <f t="shared" si="532"/>
        <v>0</v>
      </c>
      <c r="V2853" s="44">
        <f t="shared" si="533"/>
        <v>0</v>
      </c>
      <c r="W2853" s="44">
        <f t="shared" si="534"/>
        <v>0</v>
      </c>
      <c r="X2853" s="44">
        <f t="shared" si="535"/>
        <v>0</v>
      </c>
      <c r="Y2853" s="44">
        <f t="shared" si="536"/>
        <v>0</v>
      </c>
      <c r="Z2853" s="44">
        <f t="shared" si="537"/>
        <v>0</v>
      </c>
      <c r="AA2853" s="44">
        <f t="shared" si="538"/>
        <v>11577</v>
      </c>
      <c r="AB2853" s="44">
        <f t="shared" si="539"/>
        <v>0</v>
      </c>
      <c r="AC2853" s="44">
        <f t="shared" si="540"/>
        <v>0</v>
      </c>
      <c r="AD2853" s="44">
        <f t="shared" si="541"/>
        <v>0</v>
      </c>
      <c r="AE2853" s="12">
        <f t="shared" si="542"/>
        <v>11577</v>
      </c>
    </row>
    <row r="2854" spans="1:31" ht="12.6" hidden="1" customHeight="1" x14ac:dyDescent="0.2">
      <c r="A2854" s="26" t="s">
        <v>4827</v>
      </c>
      <c r="B2854" s="19"/>
      <c r="C2854" s="19"/>
      <c r="D2854" s="20"/>
      <c r="E2854" s="21"/>
      <c r="F2854" s="22"/>
      <c r="G2854" s="21"/>
      <c r="H2854" s="22"/>
      <c r="I2854" s="20"/>
      <c r="J2854" s="20"/>
      <c r="K2854" s="20">
        <v>5</v>
      </c>
      <c r="L2854" s="20"/>
      <c r="M2854" s="20"/>
      <c r="N2854" s="20"/>
      <c r="O2854" s="20">
        <v>5</v>
      </c>
      <c r="P2854" s="23" t="str">
        <f>VLOOKUP(A2854,'ИЗ ОСНОВЫ НОМЕНКЛАТУР'!D:E,2,0)</f>
        <v>Аксессуары для шкафов</v>
      </c>
      <c r="Q2854" s="23" t="str">
        <f>VLOOKUP(A2854,'ИЗ ОСНОВЫ НОМЕНКЛАТУР'!D:F,3,0)</f>
        <v>Шкаф/шкаф-купе наполнение (бренд Aristo)</v>
      </c>
      <c r="R2854" s="40">
        <f>VLOOKUP(A:A,'ИЗ ОСНОВЫ НОМЕНКЛАТУР'!D:G,4,0)</f>
        <v>2331.8000000000002</v>
      </c>
      <c r="S2854" s="12" t="str">
        <f>VLOOKUP(A:A,'ИЗ ОСНОВЫ НОМЕНКЛАТУР'!D:H,5,0)</f>
        <v>C</v>
      </c>
      <c r="T2854" s="44">
        <f t="shared" si="531"/>
        <v>0</v>
      </c>
      <c r="U2854" s="44">
        <f t="shared" si="532"/>
        <v>0</v>
      </c>
      <c r="V2854" s="44">
        <f t="shared" si="533"/>
        <v>0</v>
      </c>
      <c r="W2854" s="44">
        <f t="shared" si="534"/>
        <v>0</v>
      </c>
      <c r="X2854" s="44">
        <f t="shared" si="535"/>
        <v>0</v>
      </c>
      <c r="Y2854" s="44">
        <f t="shared" si="536"/>
        <v>0</v>
      </c>
      <c r="Z2854" s="44">
        <f t="shared" si="537"/>
        <v>0</v>
      </c>
      <c r="AA2854" s="44">
        <f t="shared" si="538"/>
        <v>11659</v>
      </c>
      <c r="AB2854" s="44">
        <f t="shared" si="539"/>
        <v>0</v>
      </c>
      <c r="AC2854" s="44">
        <f t="shared" si="540"/>
        <v>0</v>
      </c>
      <c r="AD2854" s="44">
        <f t="shared" si="541"/>
        <v>0</v>
      </c>
      <c r="AE2854" s="12">
        <f t="shared" si="542"/>
        <v>11659</v>
      </c>
    </row>
    <row r="2855" spans="1:31" ht="12.6" hidden="1" customHeight="1" x14ac:dyDescent="0.2">
      <c r="A2855" s="26" t="s">
        <v>4828</v>
      </c>
      <c r="B2855" s="19"/>
      <c r="C2855" s="19"/>
      <c r="D2855" s="20"/>
      <c r="E2855" s="21"/>
      <c r="F2855" s="22"/>
      <c r="G2855" s="21"/>
      <c r="H2855" s="22"/>
      <c r="I2855" s="20"/>
      <c r="J2855" s="20"/>
      <c r="K2855" s="20">
        <v>5</v>
      </c>
      <c r="L2855" s="20"/>
      <c r="M2855" s="20"/>
      <c r="N2855" s="20"/>
      <c r="O2855" s="20">
        <v>5</v>
      </c>
      <c r="P2855" s="23" t="str">
        <f>VLOOKUP(A2855,'ИЗ ОСНОВЫ НОМЕНКЛАТУР'!D:E,2,0)</f>
        <v>Аксессуары для шкафов</v>
      </c>
      <c r="Q2855" s="23" t="str">
        <f>VLOOKUP(A2855,'ИЗ ОСНОВЫ НОМЕНКЛАТУР'!D:F,3,0)</f>
        <v>Шкаф/шкаф-купе наполнение (бренд Aristo)</v>
      </c>
      <c r="R2855" s="40">
        <f>VLOOKUP(A:A,'ИЗ ОСНОВЫ НОМЕНКЛАТУР'!D:G,4,0)</f>
        <v>2331.77</v>
      </c>
      <c r="S2855" s="12" t="str">
        <f>VLOOKUP(A:A,'ИЗ ОСНОВЫ НОМЕНКЛАТУР'!D:H,5,0)</f>
        <v>C</v>
      </c>
      <c r="T2855" s="44">
        <f t="shared" si="531"/>
        <v>0</v>
      </c>
      <c r="U2855" s="44">
        <f t="shared" si="532"/>
        <v>0</v>
      </c>
      <c r="V2855" s="44">
        <f t="shared" si="533"/>
        <v>0</v>
      </c>
      <c r="W2855" s="44">
        <f t="shared" si="534"/>
        <v>0</v>
      </c>
      <c r="X2855" s="44">
        <f t="shared" si="535"/>
        <v>0</v>
      </c>
      <c r="Y2855" s="44">
        <f t="shared" si="536"/>
        <v>0</v>
      </c>
      <c r="Z2855" s="44">
        <f t="shared" si="537"/>
        <v>0</v>
      </c>
      <c r="AA2855" s="44">
        <f t="shared" si="538"/>
        <v>11658.85</v>
      </c>
      <c r="AB2855" s="44">
        <f t="shared" si="539"/>
        <v>0</v>
      </c>
      <c r="AC2855" s="44">
        <f t="shared" si="540"/>
        <v>0</v>
      </c>
      <c r="AD2855" s="44">
        <f t="shared" si="541"/>
        <v>0</v>
      </c>
      <c r="AE2855" s="12">
        <f t="shared" si="542"/>
        <v>11658.85</v>
      </c>
    </row>
    <row r="2856" spans="1:31" ht="12.6" hidden="1" customHeight="1" x14ac:dyDescent="0.2">
      <c r="A2856" s="26" t="s">
        <v>4829</v>
      </c>
      <c r="B2856" s="19"/>
      <c r="C2856" s="19"/>
      <c r="D2856" s="20"/>
      <c r="E2856" s="21"/>
      <c r="F2856" s="22"/>
      <c r="G2856" s="21"/>
      <c r="H2856" s="22"/>
      <c r="I2856" s="20"/>
      <c r="J2856" s="20"/>
      <c r="K2856" s="20">
        <v>32</v>
      </c>
      <c r="L2856" s="20"/>
      <c r="M2856" s="20"/>
      <c r="N2856" s="20"/>
      <c r="O2856" s="20">
        <v>32</v>
      </c>
      <c r="P2856" s="23" t="str">
        <f>VLOOKUP(A2856,'ИЗ ОСНОВЫ НОМЕНКЛАТУР'!D:E,2,0)</f>
        <v>Аксессуары для шкафов</v>
      </c>
      <c r="Q2856" s="23" t="str">
        <f>VLOOKUP(A2856,'ИЗ ОСНОВЫ НОМЕНКЛАТУР'!D:F,3,0)</f>
        <v>Шкаф/шкаф-купе наполнение (бренд Aristo)</v>
      </c>
      <c r="R2856" s="40">
        <f>VLOOKUP(A:A,'ИЗ ОСНОВЫ НОМЕНКЛАТУР'!D:G,4,0)</f>
        <v>2564.96</v>
      </c>
      <c r="S2856" s="12" t="str">
        <f>VLOOKUP(A:A,'ИЗ ОСНОВЫ НОМЕНКЛАТУР'!D:H,5,0)</f>
        <v>C</v>
      </c>
      <c r="T2856" s="44">
        <f t="shared" si="531"/>
        <v>0</v>
      </c>
      <c r="U2856" s="44">
        <f t="shared" si="532"/>
        <v>0</v>
      </c>
      <c r="V2856" s="44">
        <f t="shared" si="533"/>
        <v>0</v>
      </c>
      <c r="W2856" s="44">
        <f t="shared" si="534"/>
        <v>0</v>
      </c>
      <c r="X2856" s="44">
        <f t="shared" si="535"/>
        <v>0</v>
      </c>
      <c r="Y2856" s="44">
        <f t="shared" si="536"/>
        <v>0</v>
      </c>
      <c r="Z2856" s="44">
        <f t="shared" si="537"/>
        <v>0</v>
      </c>
      <c r="AA2856" s="44">
        <f t="shared" si="538"/>
        <v>82078.720000000001</v>
      </c>
      <c r="AB2856" s="44">
        <f t="shared" si="539"/>
        <v>0</v>
      </c>
      <c r="AC2856" s="44">
        <f t="shared" si="540"/>
        <v>0</v>
      </c>
      <c r="AD2856" s="44">
        <f t="shared" si="541"/>
        <v>0</v>
      </c>
      <c r="AE2856" s="12">
        <f t="shared" si="542"/>
        <v>82078.720000000001</v>
      </c>
    </row>
    <row r="2857" spans="1:31" ht="12.6" hidden="1" customHeight="1" x14ac:dyDescent="0.2">
      <c r="A2857" s="26" t="s">
        <v>4830</v>
      </c>
      <c r="B2857" s="19"/>
      <c r="C2857" s="19"/>
      <c r="D2857" s="20"/>
      <c r="E2857" s="21"/>
      <c r="F2857" s="22"/>
      <c r="G2857" s="21"/>
      <c r="H2857" s="22"/>
      <c r="I2857" s="20"/>
      <c r="J2857" s="20"/>
      <c r="K2857" s="20">
        <v>11</v>
      </c>
      <c r="L2857" s="20"/>
      <c r="M2857" s="20"/>
      <c r="N2857" s="20"/>
      <c r="O2857" s="20">
        <v>11</v>
      </c>
      <c r="P2857" s="23" t="str">
        <f>VLOOKUP(A2857,'ИЗ ОСНОВЫ НОМЕНКЛАТУР'!D:E,2,0)</f>
        <v>Аксессуары для шкафов</v>
      </c>
      <c r="Q2857" s="23" t="str">
        <f>VLOOKUP(A2857,'ИЗ ОСНОВЫ НОМЕНКЛАТУР'!D:F,3,0)</f>
        <v>Шкаф/шкаф-купе наполнение (бренд Aristo)</v>
      </c>
      <c r="R2857" s="40">
        <f>VLOOKUP(A:A,'ИЗ ОСНОВЫ НОМЕНКЛАТУР'!D:G,4,0)</f>
        <v>14929.09090909091</v>
      </c>
      <c r="S2857" s="12" t="str">
        <f>VLOOKUP(A:A,'ИЗ ОСНОВЫ НОМЕНКЛАТУР'!D:H,5,0)</f>
        <v>C</v>
      </c>
      <c r="T2857" s="44">
        <f t="shared" si="531"/>
        <v>0</v>
      </c>
      <c r="U2857" s="44">
        <f t="shared" si="532"/>
        <v>0</v>
      </c>
      <c r="V2857" s="44">
        <f t="shared" si="533"/>
        <v>0</v>
      </c>
      <c r="W2857" s="44">
        <f t="shared" si="534"/>
        <v>0</v>
      </c>
      <c r="X2857" s="44">
        <f t="shared" si="535"/>
        <v>0</v>
      </c>
      <c r="Y2857" s="44">
        <f t="shared" si="536"/>
        <v>0</v>
      </c>
      <c r="Z2857" s="44">
        <f t="shared" si="537"/>
        <v>0</v>
      </c>
      <c r="AA2857" s="44">
        <f t="shared" si="538"/>
        <v>164220</v>
      </c>
      <c r="AB2857" s="44">
        <f t="shared" si="539"/>
        <v>0</v>
      </c>
      <c r="AC2857" s="44">
        <f t="shared" si="540"/>
        <v>0</v>
      </c>
      <c r="AD2857" s="44">
        <f t="shared" si="541"/>
        <v>0</v>
      </c>
      <c r="AE2857" s="12">
        <f t="shared" si="542"/>
        <v>164220</v>
      </c>
    </row>
    <row r="2858" spans="1:31" ht="12.6" hidden="1" customHeight="1" x14ac:dyDescent="0.2">
      <c r="A2858" s="26" t="s">
        <v>4831</v>
      </c>
      <c r="B2858" s="19"/>
      <c r="C2858" s="19"/>
      <c r="D2858" s="20"/>
      <c r="E2858" s="21"/>
      <c r="F2858" s="22"/>
      <c r="G2858" s="21"/>
      <c r="H2858" s="22"/>
      <c r="I2858" s="20"/>
      <c r="J2858" s="20"/>
      <c r="K2858" s="20">
        <v>6</v>
      </c>
      <c r="L2858" s="20"/>
      <c r="M2858" s="20"/>
      <c r="N2858" s="20"/>
      <c r="O2858" s="20">
        <v>6</v>
      </c>
      <c r="P2858" s="23" t="str">
        <f>VLOOKUP(A2858,'ИЗ ОСНОВЫ НОМЕНКЛАТУР'!D:E,2,0)</f>
        <v>Аксессуары для шкафов</v>
      </c>
      <c r="Q2858" s="23" t="str">
        <f>VLOOKUP(A2858,'ИЗ ОСНОВЫ НОМЕНКЛАТУР'!D:F,3,0)</f>
        <v>Шкаф/шкаф-купе наполнение (бренд Aristo)</v>
      </c>
      <c r="R2858" s="40">
        <f>VLOOKUP(A:A,'ИЗ ОСНОВЫ НОМЕНКЛАТУР'!D:G,4,0)</f>
        <v>14924.666666666666</v>
      </c>
      <c r="S2858" s="12" t="str">
        <f>VLOOKUP(A:A,'ИЗ ОСНОВЫ НОМЕНКЛАТУР'!D:H,5,0)</f>
        <v>C</v>
      </c>
      <c r="T2858" s="44">
        <f t="shared" si="531"/>
        <v>0</v>
      </c>
      <c r="U2858" s="44">
        <f t="shared" si="532"/>
        <v>0</v>
      </c>
      <c r="V2858" s="44">
        <f t="shared" si="533"/>
        <v>0</v>
      </c>
      <c r="W2858" s="44">
        <f t="shared" si="534"/>
        <v>0</v>
      </c>
      <c r="X2858" s="44">
        <f t="shared" si="535"/>
        <v>0</v>
      </c>
      <c r="Y2858" s="44">
        <f t="shared" si="536"/>
        <v>0</v>
      </c>
      <c r="Z2858" s="44">
        <f t="shared" si="537"/>
        <v>0</v>
      </c>
      <c r="AA2858" s="44">
        <f t="shared" si="538"/>
        <v>89548</v>
      </c>
      <c r="AB2858" s="44">
        <f t="shared" si="539"/>
        <v>0</v>
      </c>
      <c r="AC2858" s="44">
        <f t="shared" si="540"/>
        <v>0</v>
      </c>
      <c r="AD2858" s="44">
        <f t="shared" si="541"/>
        <v>0</v>
      </c>
      <c r="AE2858" s="12">
        <f t="shared" si="542"/>
        <v>89548</v>
      </c>
    </row>
    <row r="2859" spans="1:31" ht="12.6" hidden="1" customHeight="1" x14ac:dyDescent="0.2">
      <c r="A2859" s="26" t="s">
        <v>3714</v>
      </c>
      <c r="B2859" s="19"/>
      <c r="C2859" s="19"/>
      <c r="D2859" s="20"/>
      <c r="E2859" s="21"/>
      <c r="F2859" s="22"/>
      <c r="G2859" s="21"/>
      <c r="H2859" s="22"/>
      <c r="I2859" s="20"/>
      <c r="J2859" s="20"/>
      <c r="K2859" s="20">
        <v>15</v>
      </c>
      <c r="L2859" s="20"/>
      <c r="M2859" s="20"/>
      <c r="N2859" s="20"/>
      <c r="O2859" s="20">
        <v>15</v>
      </c>
      <c r="P2859" s="23" t="str">
        <f>VLOOKUP(A2859,'ИЗ ОСНОВЫ НОМЕНКЛАТУР'!D:E,2,0)</f>
        <v>Аксессуары для шкафов</v>
      </c>
      <c r="Q2859" s="23" t="str">
        <f>VLOOKUP(A2859,'ИЗ ОСНОВЫ НОМЕНКЛАТУР'!D:F,3,0)</f>
        <v>Шкаф/шкаф-купе наполнение (бренд Aristo)</v>
      </c>
      <c r="R2859" s="40">
        <f>VLOOKUP(A:A,'ИЗ ОСНОВЫ НОМЕНКЛАТУР'!D:G,4,0)</f>
        <v>10518.2</v>
      </c>
      <c r="S2859" s="12" t="str">
        <f>VLOOKUP(A:A,'ИЗ ОСНОВЫ НОМЕНКЛАТУР'!D:H,5,0)</f>
        <v>C</v>
      </c>
      <c r="T2859" s="44">
        <f t="shared" si="531"/>
        <v>0</v>
      </c>
      <c r="U2859" s="44">
        <f t="shared" si="532"/>
        <v>0</v>
      </c>
      <c r="V2859" s="44">
        <f t="shared" si="533"/>
        <v>0</v>
      </c>
      <c r="W2859" s="44">
        <f t="shared" si="534"/>
        <v>0</v>
      </c>
      <c r="X2859" s="44">
        <f t="shared" si="535"/>
        <v>0</v>
      </c>
      <c r="Y2859" s="44">
        <f t="shared" si="536"/>
        <v>0</v>
      </c>
      <c r="Z2859" s="44">
        <f t="shared" si="537"/>
        <v>0</v>
      </c>
      <c r="AA2859" s="44">
        <f t="shared" si="538"/>
        <v>157773</v>
      </c>
      <c r="AB2859" s="44">
        <f t="shared" si="539"/>
        <v>0</v>
      </c>
      <c r="AC2859" s="44">
        <f t="shared" si="540"/>
        <v>0</v>
      </c>
      <c r="AD2859" s="44">
        <f t="shared" si="541"/>
        <v>0</v>
      </c>
      <c r="AE2859" s="12">
        <f t="shared" si="542"/>
        <v>157773</v>
      </c>
    </row>
    <row r="2860" spans="1:31" ht="12.6" hidden="1" customHeight="1" x14ac:dyDescent="0.2">
      <c r="A2860" s="26" t="s">
        <v>3740</v>
      </c>
      <c r="B2860" s="19"/>
      <c r="C2860" s="19"/>
      <c r="D2860" s="20"/>
      <c r="E2860" s="21"/>
      <c r="F2860" s="22"/>
      <c r="G2860" s="21"/>
      <c r="H2860" s="22"/>
      <c r="I2860" s="20"/>
      <c r="J2860" s="20"/>
      <c r="K2860" s="20">
        <v>2</v>
      </c>
      <c r="L2860" s="20"/>
      <c r="M2860" s="20"/>
      <c r="N2860" s="20"/>
      <c r="O2860" s="20">
        <v>2</v>
      </c>
      <c r="P2860" s="23" t="str">
        <f>VLOOKUP(A2860,'ИЗ ОСНОВЫ НОМЕНКЛАТУР'!D:E,2,0)</f>
        <v>Аксессуары для шкафов</v>
      </c>
      <c r="Q2860" s="23" t="str">
        <f>VLOOKUP(A2860,'ИЗ ОСНОВЫ НОМЕНКЛАТУР'!D:F,3,0)</f>
        <v>Шкаф/шкаф-купе наполнение (бренд Aristo)</v>
      </c>
      <c r="R2860" s="40">
        <f>VLOOKUP(A:A,'ИЗ ОСНОВЫ НОМЕНКЛАТУР'!D:G,4,0)</f>
        <v>12130.08</v>
      </c>
      <c r="S2860" s="12" t="str">
        <f>VLOOKUP(A:A,'ИЗ ОСНОВЫ НОМЕНКЛАТУР'!D:H,5,0)</f>
        <v>C</v>
      </c>
      <c r="T2860" s="44">
        <f t="shared" si="531"/>
        <v>0</v>
      </c>
      <c r="U2860" s="44">
        <f t="shared" si="532"/>
        <v>0</v>
      </c>
      <c r="V2860" s="44">
        <f t="shared" si="533"/>
        <v>0</v>
      </c>
      <c r="W2860" s="44">
        <f t="shared" si="534"/>
        <v>0</v>
      </c>
      <c r="X2860" s="44">
        <f t="shared" si="535"/>
        <v>0</v>
      </c>
      <c r="Y2860" s="44">
        <f t="shared" si="536"/>
        <v>0</v>
      </c>
      <c r="Z2860" s="44">
        <f t="shared" si="537"/>
        <v>0</v>
      </c>
      <c r="AA2860" s="44">
        <f t="shared" si="538"/>
        <v>24260.16</v>
      </c>
      <c r="AB2860" s="44">
        <f t="shared" si="539"/>
        <v>0</v>
      </c>
      <c r="AC2860" s="44">
        <f t="shared" si="540"/>
        <v>0</v>
      </c>
      <c r="AD2860" s="44">
        <f t="shared" si="541"/>
        <v>0</v>
      </c>
      <c r="AE2860" s="12">
        <f t="shared" si="542"/>
        <v>24260.16</v>
      </c>
    </row>
    <row r="2861" spans="1:31" ht="12.6" hidden="1" customHeight="1" x14ac:dyDescent="0.2">
      <c r="A2861" s="26" t="s">
        <v>3839</v>
      </c>
      <c r="B2861" s="19"/>
      <c r="C2861" s="19"/>
      <c r="D2861" s="20"/>
      <c r="E2861" s="21"/>
      <c r="F2861" s="22"/>
      <c r="G2861" s="21"/>
      <c r="H2861" s="22"/>
      <c r="I2861" s="20"/>
      <c r="J2861" s="20">
        <v>9.8330000000000002</v>
      </c>
      <c r="K2861" s="20">
        <v>16</v>
      </c>
      <c r="L2861" s="20"/>
      <c r="M2861" s="20"/>
      <c r="N2861" s="20"/>
      <c r="O2861" s="20">
        <v>25.832999999999998</v>
      </c>
      <c r="P2861" s="23" t="str">
        <f>VLOOKUP(A2861,'ИЗ ОСНОВЫ НОМЕНКЛАТУР'!D:E,2,0)</f>
        <v>Аксессуары для шкафов</v>
      </c>
      <c r="Q2861" s="23" t="str">
        <f>VLOOKUP(A2861,'ИЗ ОСНОВЫ НОМЕНКЛАТУР'!D:F,3,0)</f>
        <v>Шкаф/шкаф-купе наполнение (бренд Aristo)</v>
      </c>
      <c r="R2861" s="40">
        <f>VLOOKUP(A:A,'ИЗ ОСНОВЫ НОМЕНКЛАТУР'!D:G,4,0)</f>
        <v>2689.5890643572761</v>
      </c>
      <c r="S2861" s="12" t="str">
        <f>VLOOKUP(A:A,'ИЗ ОСНОВЫ НОМЕНКЛАТУР'!D:H,5,0)</f>
        <v>C</v>
      </c>
      <c r="T2861" s="44">
        <f t="shared" si="531"/>
        <v>0</v>
      </c>
      <c r="U2861" s="44">
        <f t="shared" si="532"/>
        <v>0</v>
      </c>
      <c r="V2861" s="44">
        <f t="shared" si="533"/>
        <v>0</v>
      </c>
      <c r="W2861" s="44">
        <f t="shared" si="534"/>
        <v>0</v>
      </c>
      <c r="X2861" s="44">
        <f t="shared" si="535"/>
        <v>0</v>
      </c>
      <c r="Y2861" s="44">
        <f t="shared" si="536"/>
        <v>0</v>
      </c>
      <c r="Z2861" s="44">
        <f t="shared" si="537"/>
        <v>26446.729269825097</v>
      </c>
      <c r="AA2861" s="44">
        <f t="shared" si="538"/>
        <v>43033.425029716418</v>
      </c>
      <c r="AB2861" s="44">
        <f t="shared" si="539"/>
        <v>0</v>
      </c>
      <c r="AC2861" s="44">
        <f t="shared" si="540"/>
        <v>0</v>
      </c>
      <c r="AD2861" s="44">
        <f t="shared" si="541"/>
        <v>0</v>
      </c>
      <c r="AE2861" s="12">
        <f t="shared" si="542"/>
        <v>69480.154299541522</v>
      </c>
    </row>
    <row r="2862" spans="1:31" ht="12.6" hidden="1" customHeight="1" x14ac:dyDescent="0.2">
      <c r="A2862" s="26" t="s">
        <v>3875</v>
      </c>
      <c r="B2862" s="19"/>
      <c r="C2862" s="19"/>
      <c r="D2862" s="20"/>
      <c r="E2862" s="21"/>
      <c r="F2862" s="22"/>
      <c r="G2862" s="21"/>
      <c r="H2862" s="22"/>
      <c r="I2862" s="20"/>
      <c r="J2862" s="20">
        <v>5.9329999999999998</v>
      </c>
      <c r="K2862" s="20"/>
      <c r="L2862" s="20"/>
      <c r="M2862" s="20"/>
      <c r="N2862" s="20"/>
      <c r="O2862" s="20">
        <v>5.9329999999999998</v>
      </c>
      <c r="P2862" s="23" t="str">
        <f>VLOOKUP(A2862,'ИЗ ОСНОВЫ НОМЕНКЛАТУР'!D:E,2,0)</f>
        <v>Аксессуары для шкафов</v>
      </c>
      <c r="Q2862" s="23" t="str">
        <f>VLOOKUP(A2862,'ИЗ ОСНОВЫ НОМЕНКЛАТУР'!D:F,3,0)</f>
        <v>Шкаф/шкаф-купе наполнение (бренд Aristo)</v>
      </c>
      <c r="R2862" s="40">
        <f>VLOOKUP(A:A,'ИЗ ОСНОВЫ НОМЕНКЛАТУР'!D:G,4,0)</f>
        <v>3257.1111111111113</v>
      </c>
      <c r="S2862" s="12" t="str">
        <f>VLOOKUP(A:A,'ИЗ ОСНОВЫ НОМЕНКЛАТУР'!D:H,5,0)</f>
        <v>C</v>
      </c>
      <c r="T2862" s="44">
        <f t="shared" si="531"/>
        <v>0</v>
      </c>
      <c r="U2862" s="44">
        <f t="shared" si="532"/>
        <v>0</v>
      </c>
      <c r="V2862" s="44">
        <f t="shared" si="533"/>
        <v>0</v>
      </c>
      <c r="W2862" s="44">
        <f t="shared" si="534"/>
        <v>0</v>
      </c>
      <c r="X2862" s="44">
        <f t="shared" si="535"/>
        <v>0</v>
      </c>
      <c r="Y2862" s="44">
        <f t="shared" si="536"/>
        <v>0</v>
      </c>
      <c r="Z2862" s="44">
        <f t="shared" si="537"/>
        <v>19324.440222222223</v>
      </c>
      <c r="AA2862" s="44">
        <f t="shared" si="538"/>
        <v>0</v>
      </c>
      <c r="AB2862" s="44">
        <f t="shared" si="539"/>
        <v>0</v>
      </c>
      <c r="AC2862" s="44">
        <f t="shared" si="540"/>
        <v>0</v>
      </c>
      <c r="AD2862" s="44">
        <f t="shared" si="541"/>
        <v>0</v>
      </c>
      <c r="AE2862" s="12">
        <f t="shared" si="542"/>
        <v>19324.440222222223</v>
      </c>
    </row>
    <row r="2863" spans="1:31" ht="12.6" hidden="1" customHeight="1" x14ac:dyDescent="0.2">
      <c r="A2863" s="26" t="s">
        <v>3868</v>
      </c>
      <c r="B2863" s="19"/>
      <c r="C2863" s="19"/>
      <c r="D2863" s="20"/>
      <c r="E2863" s="21"/>
      <c r="F2863" s="22"/>
      <c r="G2863" s="21"/>
      <c r="H2863" s="22"/>
      <c r="I2863" s="20"/>
      <c r="J2863" s="20">
        <v>5.5010000000000003</v>
      </c>
      <c r="K2863" s="20"/>
      <c r="L2863" s="20"/>
      <c r="M2863" s="20"/>
      <c r="N2863" s="20"/>
      <c r="O2863" s="20">
        <v>5.5010000000000003</v>
      </c>
      <c r="P2863" s="23" t="str">
        <f>VLOOKUP(A2863,'ИЗ ОСНОВЫ НОМЕНКЛАТУР'!D:E,2,0)</f>
        <v>Аксессуары для шкафов</v>
      </c>
      <c r="Q2863" s="23" t="str">
        <f>VLOOKUP(A2863,'ИЗ ОСНОВЫ НОМЕНКЛАТУР'!D:F,3,0)</f>
        <v>Шкаф/шкаф-купе наполнение (бренд Aristo)</v>
      </c>
      <c r="R2863" s="40">
        <f>VLOOKUP(A:A,'ИЗ ОСНОВЫ НОМЕНКЛАТУР'!D:G,4,0)</f>
        <v>3362.4924924924926</v>
      </c>
      <c r="S2863" s="12" t="str">
        <f>VLOOKUP(A:A,'ИЗ ОСНОВЫ НОМЕНКЛАТУР'!D:H,5,0)</f>
        <v>C</v>
      </c>
      <c r="T2863" s="44">
        <f t="shared" si="531"/>
        <v>0</v>
      </c>
      <c r="U2863" s="44">
        <f t="shared" si="532"/>
        <v>0</v>
      </c>
      <c r="V2863" s="44">
        <f t="shared" si="533"/>
        <v>0</v>
      </c>
      <c r="W2863" s="44">
        <f t="shared" si="534"/>
        <v>0</v>
      </c>
      <c r="X2863" s="44">
        <f t="shared" si="535"/>
        <v>0</v>
      </c>
      <c r="Y2863" s="44">
        <f t="shared" si="536"/>
        <v>0</v>
      </c>
      <c r="Z2863" s="44">
        <f t="shared" si="537"/>
        <v>18497.071201201205</v>
      </c>
      <c r="AA2863" s="44">
        <f t="shared" si="538"/>
        <v>0</v>
      </c>
      <c r="AB2863" s="44">
        <f t="shared" si="539"/>
        <v>0</v>
      </c>
      <c r="AC2863" s="44">
        <f t="shared" si="540"/>
        <v>0</v>
      </c>
      <c r="AD2863" s="44">
        <f t="shared" si="541"/>
        <v>0</v>
      </c>
      <c r="AE2863" s="12">
        <f t="shared" si="542"/>
        <v>18497.071201201205</v>
      </c>
    </row>
    <row r="2864" spans="1:31" ht="12.6" hidden="1" customHeight="1" x14ac:dyDescent="0.2">
      <c r="A2864" s="26" t="s">
        <v>3852</v>
      </c>
      <c r="B2864" s="19"/>
      <c r="C2864" s="19"/>
      <c r="D2864" s="20"/>
      <c r="E2864" s="21"/>
      <c r="F2864" s="22"/>
      <c r="G2864" s="21"/>
      <c r="H2864" s="22"/>
      <c r="I2864" s="20"/>
      <c r="J2864" s="20">
        <v>2.3330000000000002</v>
      </c>
      <c r="K2864" s="20">
        <v>0.5</v>
      </c>
      <c r="L2864" s="20"/>
      <c r="M2864" s="20"/>
      <c r="N2864" s="20"/>
      <c r="O2864" s="20">
        <v>2.8330000000000002</v>
      </c>
      <c r="P2864" s="23" t="str">
        <f>VLOOKUP(A2864,'ИЗ ОСНОВЫ НОМЕНКЛАТУР'!D:E,2,0)</f>
        <v>Аксессуары для шкафов</v>
      </c>
      <c r="Q2864" s="23" t="str">
        <f>VLOOKUP(A2864,'ИЗ ОСНОВЫ НОМЕНКЛАТУР'!D:F,3,0)</f>
        <v>Шкаф/шкаф-купе наполнение (бренд Aristo)</v>
      </c>
      <c r="R2864" s="40">
        <f>VLOOKUP(A:A,'ИЗ ОСНОВЫ НОМЕНКЛАТУР'!D:G,4,0)</f>
        <v>2686.62</v>
      </c>
      <c r="S2864" s="12" t="str">
        <f>VLOOKUP(A:A,'ИЗ ОСНОВЫ НОМЕНКЛАТУР'!D:H,5,0)</f>
        <v>C</v>
      </c>
      <c r="T2864" s="44">
        <f t="shared" si="531"/>
        <v>0</v>
      </c>
      <c r="U2864" s="44">
        <f t="shared" si="532"/>
        <v>0</v>
      </c>
      <c r="V2864" s="44">
        <f t="shared" si="533"/>
        <v>0</v>
      </c>
      <c r="W2864" s="44">
        <f t="shared" si="534"/>
        <v>0</v>
      </c>
      <c r="X2864" s="44">
        <f t="shared" si="535"/>
        <v>0</v>
      </c>
      <c r="Y2864" s="44">
        <f t="shared" si="536"/>
        <v>0</v>
      </c>
      <c r="Z2864" s="44">
        <f t="shared" si="537"/>
        <v>6267.8844600000002</v>
      </c>
      <c r="AA2864" s="44">
        <f t="shared" si="538"/>
        <v>1343.31</v>
      </c>
      <c r="AB2864" s="44">
        <f t="shared" si="539"/>
        <v>0</v>
      </c>
      <c r="AC2864" s="44">
        <f t="shared" si="540"/>
        <v>0</v>
      </c>
      <c r="AD2864" s="44">
        <f t="shared" si="541"/>
        <v>0</v>
      </c>
      <c r="AE2864" s="12">
        <f t="shared" si="542"/>
        <v>7611.1944600000006</v>
      </c>
    </row>
    <row r="2865" spans="1:31" ht="12.6" hidden="1" customHeight="1" x14ac:dyDescent="0.2">
      <c r="A2865" s="26" t="s">
        <v>4832</v>
      </c>
      <c r="B2865" s="19"/>
      <c r="C2865" s="19"/>
      <c r="D2865" s="20"/>
      <c r="E2865" s="21"/>
      <c r="F2865" s="22"/>
      <c r="G2865" s="21"/>
      <c r="H2865" s="22"/>
      <c r="I2865" s="20"/>
      <c r="J2865" s="20"/>
      <c r="K2865" s="20">
        <v>2</v>
      </c>
      <c r="L2865" s="20"/>
      <c r="M2865" s="20"/>
      <c r="N2865" s="20"/>
      <c r="O2865" s="20">
        <v>2</v>
      </c>
      <c r="P2865" s="23" t="str">
        <f>VLOOKUP(A2865,'ИЗ ОСНОВЫ НОМЕНКЛАТУР'!D:E,2,0)</f>
        <v>Аксессуары для шкафов</v>
      </c>
      <c r="Q2865" s="23" t="str">
        <f>VLOOKUP(A2865,'ИЗ ОСНОВЫ НОМЕНКЛАТУР'!D:F,3,0)</f>
        <v>Шкаф/шкаф-купе наполнение (бренд Aristo)</v>
      </c>
      <c r="R2865" s="40">
        <f>VLOOKUP(A:A,'ИЗ ОСНОВЫ НОМЕНКЛАТУР'!D:G,4,0)</f>
        <v>1754</v>
      </c>
      <c r="S2865" s="12" t="str">
        <f>VLOOKUP(A:A,'ИЗ ОСНОВЫ НОМЕНКЛАТУР'!D:H,5,0)</f>
        <v>C</v>
      </c>
      <c r="T2865" s="44">
        <f t="shared" si="531"/>
        <v>0</v>
      </c>
      <c r="U2865" s="44">
        <f t="shared" si="532"/>
        <v>0</v>
      </c>
      <c r="V2865" s="44">
        <f t="shared" si="533"/>
        <v>0</v>
      </c>
      <c r="W2865" s="44">
        <f t="shared" si="534"/>
        <v>0</v>
      </c>
      <c r="X2865" s="44">
        <f t="shared" si="535"/>
        <v>0</v>
      </c>
      <c r="Y2865" s="44">
        <f t="shared" si="536"/>
        <v>0</v>
      </c>
      <c r="Z2865" s="44">
        <f t="shared" si="537"/>
        <v>0</v>
      </c>
      <c r="AA2865" s="44">
        <f t="shared" si="538"/>
        <v>3508</v>
      </c>
      <c r="AB2865" s="44">
        <f t="shared" si="539"/>
        <v>0</v>
      </c>
      <c r="AC2865" s="44">
        <f t="shared" si="540"/>
        <v>0</v>
      </c>
      <c r="AD2865" s="44">
        <f t="shared" si="541"/>
        <v>0</v>
      </c>
      <c r="AE2865" s="12">
        <f t="shared" si="542"/>
        <v>3508</v>
      </c>
    </row>
    <row r="2866" spans="1:31" ht="12.6" hidden="1" customHeight="1" x14ac:dyDescent="0.2">
      <c r="A2866" s="26" t="s">
        <v>4833</v>
      </c>
      <c r="B2866" s="19"/>
      <c r="C2866" s="19"/>
      <c r="D2866" s="20"/>
      <c r="E2866" s="21"/>
      <c r="F2866" s="22"/>
      <c r="G2866" s="21"/>
      <c r="H2866" s="22"/>
      <c r="I2866" s="20"/>
      <c r="J2866" s="20"/>
      <c r="K2866" s="20">
        <v>10</v>
      </c>
      <c r="L2866" s="20"/>
      <c r="M2866" s="20"/>
      <c r="N2866" s="20"/>
      <c r="O2866" s="20">
        <v>10</v>
      </c>
      <c r="P2866" s="23" t="str">
        <f>VLOOKUP(A2866,'ИЗ ОСНОВЫ НОМЕНКЛАТУР'!D:E,2,0)</f>
        <v>Аксессуары для шкафов</v>
      </c>
      <c r="Q2866" s="23" t="str">
        <f>VLOOKUP(A2866,'ИЗ ОСНОВЫ НОМЕНКЛАТУР'!D:F,3,0)</f>
        <v>Шкаф/шкаф-купе наполнение (бренд Aristo)</v>
      </c>
      <c r="R2866" s="40">
        <f>VLOOKUP(A:A,'ИЗ ОСНОВЫ НОМЕНКЛАТУР'!D:G,4,0)</f>
        <v>1577.9</v>
      </c>
      <c r="S2866" s="12" t="str">
        <f>VLOOKUP(A:A,'ИЗ ОСНОВЫ НОМЕНКЛАТУР'!D:H,5,0)</f>
        <v>C</v>
      </c>
      <c r="T2866" s="44">
        <f t="shared" si="531"/>
        <v>0</v>
      </c>
      <c r="U2866" s="44">
        <f t="shared" si="532"/>
        <v>0</v>
      </c>
      <c r="V2866" s="44">
        <f t="shared" si="533"/>
        <v>0</v>
      </c>
      <c r="W2866" s="44">
        <f t="shared" si="534"/>
        <v>0</v>
      </c>
      <c r="X2866" s="44">
        <f t="shared" si="535"/>
        <v>0</v>
      </c>
      <c r="Y2866" s="44">
        <f t="shared" si="536"/>
        <v>0</v>
      </c>
      <c r="Z2866" s="44">
        <f t="shared" si="537"/>
        <v>0</v>
      </c>
      <c r="AA2866" s="44">
        <f t="shared" si="538"/>
        <v>15779</v>
      </c>
      <c r="AB2866" s="44">
        <f t="shared" si="539"/>
        <v>0</v>
      </c>
      <c r="AC2866" s="44">
        <f t="shared" si="540"/>
        <v>0</v>
      </c>
      <c r="AD2866" s="44">
        <f t="shared" si="541"/>
        <v>0</v>
      </c>
      <c r="AE2866" s="12">
        <f t="shared" si="542"/>
        <v>15779</v>
      </c>
    </row>
    <row r="2867" spans="1:31" ht="12.6" hidden="1" customHeight="1" x14ac:dyDescent="0.2">
      <c r="A2867" s="26" t="s">
        <v>4834</v>
      </c>
      <c r="B2867" s="19"/>
      <c r="C2867" s="19"/>
      <c r="D2867" s="20"/>
      <c r="E2867" s="21"/>
      <c r="F2867" s="22"/>
      <c r="G2867" s="21"/>
      <c r="H2867" s="22"/>
      <c r="I2867" s="20"/>
      <c r="J2867" s="20"/>
      <c r="K2867" s="20">
        <v>12</v>
      </c>
      <c r="L2867" s="20"/>
      <c r="M2867" s="20"/>
      <c r="N2867" s="20"/>
      <c r="O2867" s="20">
        <v>12</v>
      </c>
      <c r="P2867" s="23" t="str">
        <f>VLOOKUP(A2867,'ИЗ ОСНОВЫ НОМЕНКЛАТУР'!D:E,2,0)</f>
        <v>Аксессуары для шкафов</v>
      </c>
      <c r="Q2867" s="23" t="str">
        <f>VLOOKUP(A2867,'ИЗ ОСНОВЫ НОМЕНКЛАТУР'!D:F,3,0)</f>
        <v>Шкаф/шкаф-купе наполнение (бренд Aristo)</v>
      </c>
      <c r="R2867" s="40">
        <f>VLOOKUP(A:A,'ИЗ ОСНОВЫ НОМЕНКЛАТУР'!D:G,4,0)</f>
        <v>1710.5833333333333</v>
      </c>
      <c r="S2867" s="12" t="str">
        <f>VLOOKUP(A:A,'ИЗ ОСНОВЫ НОМЕНКЛАТУР'!D:H,5,0)</f>
        <v>C</v>
      </c>
      <c r="T2867" s="44">
        <f t="shared" si="531"/>
        <v>0</v>
      </c>
      <c r="U2867" s="44">
        <f t="shared" si="532"/>
        <v>0</v>
      </c>
      <c r="V2867" s="44">
        <f t="shared" si="533"/>
        <v>0</v>
      </c>
      <c r="W2867" s="44">
        <f t="shared" si="534"/>
        <v>0</v>
      </c>
      <c r="X2867" s="44">
        <f t="shared" si="535"/>
        <v>0</v>
      </c>
      <c r="Y2867" s="44">
        <f t="shared" si="536"/>
        <v>0</v>
      </c>
      <c r="Z2867" s="44">
        <f t="shared" si="537"/>
        <v>0</v>
      </c>
      <c r="AA2867" s="44">
        <f t="shared" si="538"/>
        <v>20527</v>
      </c>
      <c r="AB2867" s="44">
        <f t="shared" si="539"/>
        <v>0</v>
      </c>
      <c r="AC2867" s="44">
        <f t="shared" si="540"/>
        <v>0</v>
      </c>
      <c r="AD2867" s="44">
        <f t="shared" si="541"/>
        <v>0</v>
      </c>
      <c r="AE2867" s="12">
        <f t="shared" si="542"/>
        <v>20527</v>
      </c>
    </row>
    <row r="2868" spans="1:31" ht="12.6" hidden="1" customHeight="1" x14ac:dyDescent="0.2">
      <c r="A2868" s="26" t="s">
        <v>4835</v>
      </c>
      <c r="B2868" s="19"/>
      <c r="C2868" s="19"/>
      <c r="D2868" s="20"/>
      <c r="E2868" s="21"/>
      <c r="F2868" s="22"/>
      <c r="G2868" s="21"/>
      <c r="H2868" s="22"/>
      <c r="I2868" s="20"/>
      <c r="J2868" s="20">
        <v>50</v>
      </c>
      <c r="K2868" s="20"/>
      <c r="L2868" s="20"/>
      <c r="M2868" s="20"/>
      <c r="N2868" s="20"/>
      <c r="O2868" s="20">
        <v>50</v>
      </c>
      <c r="P2868" s="23" t="str">
        <f>VLOOKUP(A2868,'ИЗ ОСНОВЫ НОМЕНКЛАТУР'!D:E,2,0)</f>
        <v>Аксессуары для шкафов</v>
      </c>
      <c r="Q2868" s="23" t="str">
        <f>VLOOKUP(A2868,'ИЗ ОСНОВЫ НОМЕНКЛАТУР'!D:F,3,0)</f>
        <v>Шкаф/шкаф-купе наполнение (бренд Aristo)</v>
      </c>
      <c r="R2868" s="40">
        <f>VLOOKUP(A:A,'ИЗ ОСНОВЫ НОМЕНКЛАТУР'!D:G,4,0)</f>
        <v>1230.5</v>
      </c>
      <c r="S2868" s="12" t="str">
        <f>VLOOKUP(A:A,'ИЗ ОСНОВЫ НОМЕНКЛАТУР'!D:H,5,0)</f>
        <v>C</v>
      </c>
      <c r="T2868" s="44">
        <f t="shared" si="531"/>
        <v>0</v>
      </c>
      <c r="U2868" s="44">
        <f t="shared" si="532"/>
        <v>0</v>
      </c>
      <c r="V2868" s="44">
        <f t="shared" si="533"/>
        <v>0</v>
      </c>
      <c r="W2868" s="44">
        <f t="shared" si="534"/>
        <v>0</v>
      </c>
      <c r="X2868" s="44">
        <f t="shared" si="535"/>
        <v>0</v>
      </c>
      <c r="Y2868" s="44">
        <f t="shared" si="536"/>
        <v>0</v>
      </c>
      <c r="Z2868" s="44">
        <f t="shared" si="537"/>
        <v>61525</v>
      </c>
      <c r="AA2868" s="44">
        <f t="shared" si="538"/>
        <v>0</v>
      </c>
      <c r="AB2868" s="44">
        <f t="shared" si="539"/>
        <v>0</v>
      </c>
      <c r="AC2868" s="44">
        <f t="shared" si="540"/>
        <v>0</v>
      </c>
      <c r="AD2868" s="44">
        <f t="shared" si="541"/>
        <v>0</v>
      </c>
      <c r="AE2868" s="12">
        <f t="shared" si="542"/>
        <v>61525</v>
      </c>
    </row>
    <row r="2869" spans="1:31" ht="12.6" hidden="1" customHeight="1" x14ac:dyDescent="0.2">
      <c r="A2869" s="26" t="s">
        <v>4836</v>
      </c>
      <c r="B2869" s="19"/>
      <c r="C2869" s="19"/>
      <c r="D2869" s="20"/>
      <c r="E2869" s="21"/>
      <c r="F2869" s="22"/>
      <c r="G2869" s="21"/>
      <c r="H2869" s="22"/>
      <c r="I2869" s="20"/>
      <c r="J2869" s="20"/>
      <c r="K2869" s="20">
        <v>10</v>
      </c>
      <c r="L2869" s="20"/>
      <c r="M2869" s="20"/>
      <c r="N2869" s="20"/>
      <c r="O2869" s="20">
        <v>10</v>
      </c>
      <c r="P2869" s="23" t="str">
        <f>VLOOKUP(A2869,'ИЗ ОСНОВЫ НОМЕНКЛАТУР'!D:E,2,0)</f>
        <v>Аксессуары для шкафов</v>
      </c>
      <c r="Q2869" s="23" t="str">
        <f>VLOOKUP(A2869,'ИЗ ОСНОВЫ НОМЕНКЛАТУР'!D:F,3,0)</f>
        <v>Шкаф/шкаф-купе наполнение (бренд Aristo)</v>
      </c>
      <c r="R2869" s="40">
        <f>VLOOKUP(A:A,'ИЗ ОСНОВЫ НОМЕНКЛАТУР'!D:G,4,0)</f>
        <v>9227.7999999999993</v>
      </c>
      <c r="S2869" s="12" t="str">
        <f>VLOOKUP(A:A,'ИЗ ОСНОВЫ НОМЕНКЛАТУР'!D:H,5,0)</f>
        <v>C</v>
      </c>
      <c r="T2869" s="44">
        <f t="shared" si="531"/>
        <v>0</v>
      </c>
      <c r="U2869" s="44">
        <f t="shared" si="532"/>
        <v>0</v>
      </c>
      <c r="V2869" s="44">
        <f t="shared" si="533"/>
        <v>0</v>
      </c>
      <c r="W2869" s="44">
        <f t="shared" si="534"/>
        <v>0</v>
      </c>
      <c r="X2869" s="44">
        <f t="shared" si="535"/>
        <v>0</v>
      </c>
      <c r="Y2869" s="44">
        <f t="shared" si="536"/>
        <v>0</v>
      </c>
      <c r="Z2869" s="44">
        <f t="shared" si="537"/>
        <v>0</v>
      </c>
      <c r="AA2869" s="44">
        <f t="shared" si="538"/>
        <v>92278</v>
      </c>
      <c r="AB2869" s="44">
        <f t="shared" si="539"/>
        <v>0</v>
      </c>
      <c r="AC2869" s="44">
        <f t="shared" si="540"/>
        <v>0</v>
      </c>
      <c r="AD2869" s="44">
        <f t="shared" si="541"/>
        <v>0</v>
      </c>
      <c r="AE2869" s="12">
        <f t="shared" si="542"/>
        <v>92278</v>
      </c>
    </row>
    <row r="2870" spans="1:31" ht="12.6" hidden="1" customHeight="1" x14ac:dyDescent="0.2">
      <c r="A2870" s="26" t="s">
        <v>3792</v>
      </c>
      <c r="B2870" s="19"/>
      <c r="C2870" s="19"/>
      <c r="D2870" s="20"/>
      <c r="E2870" s="21"/>
      <c r="F2870" s="22"/>
      <c r="G2870" s="21"/>
      <c r="H2870" s="22"/>
      <c r="I2870" s="20"/>
      <c r="J2870" s="20"/>
      <c r="K2870" s="20">
        <v>2</v>
      </c>
      <c r="L2870" s="20"/>
      <c r="M2870" s="20"/>
      <c r="N2870" s="20"/>
      <c r="O2870" s="20">
        <v>2</v>
      </c>
      <c r="P2870" s="23" t="str">
        <f>VLOOKUP(A2870,'ИЗ ОСНОВЫ НОМЕНКЛАТУР'!D:E,2,0)</f>
        <v>Аксессуары для шкафов</v>
      </c>
      <c r="Q2870" s="23" t="str">
        <f>VLOOKUP(A2870,'ИЗ ОСНОВЫ НОМЕНКЛАТУР'!D:F,3,0)</f>
        <v>Шкаф/шкаф-купе наполнение (бренд Aristo)</v>
      </c>
      <c r="R2870" s="40">
        <f>VLOOKUP(A:A,'ИЗ ОСНОВЫ НОМЕНКЛАТУР'!D:G,4,0)</f>
        <v>10150.64</v>
      </c>
      <c r="S2870" s="12" t="str">
        <f>VLOOKUP(A:A,'ИЗ ОСНОВЫ НОМЕНКЛАТУР'!D:H,5,0)</f>
        <v>C</v>
      </c>
      <c r="T2870" s="44">
        <f t="shared" si="531"/>
        <v>0</v>
      </c>
      <c r="U2870" s="44">
        <f t="shared" si="532"/>
        <v>0</v>
      </c>
      <c r="V2870" s="44">
        <f t="shared" si="533"/>
        <v>0</v>
      </c>
      <c r="W2870" s="44">
        <f t="shared" si="534"/>
        <v>0</v>
      </c>
      <c r="X2870" s="44">
        <f t="shared" si="535"/>
        <v>0</v>
      </c>
      <c r="Y2870" s="44">
        <f t="shared" si="536"/>
        <v>0</v>
      </c>
      <c r="Z2870" s="44">
        <f t="shared" si="537"/>
        <v>0</v>
      </c>
      <c r="AA2870" s="44">
        <f t="shared" si="538"/>
        <v>20301.28</v>
      </c>
      <c r="AB2870" s="44">
        <f t="shared" si="539"/>
        <v>0</v>
      </c>
      <c r="AC2870" s="44">
        <f t="shared" si="540"/>
        <v>0</v>
      </c>
      <c r="AD2870" s="44">
        <f t="shared" si="541"/>
        <v>0</v>
      </c>
      <c r="AE2870" s="12">
        <f t="shared" si="542"/>
        <v>20301.28</v>
      </c>
    </row>
    <row r="2871" spans="1:31" ht="12.6" hidden="1" customHeight="1" x14ac:dyDescent="0.2">
      <c r="A2871" s="26" t="s">
        <v>3821</v>
      </c>
      <c r="B2871" s="19"/>
      <c r="C2871" s="19"/>
      <c r="D2871" s="20"/>
      <c r="E2871" s="21"/>
      <c r="F2871" s="22"/>
      <c r="G2871" s="21"/>
      <c r="H2871" s="22"/>
      <c r="I2871" s="20"/>
      <c r="J2871" s="20"/>
      <c r="K2871" s="20">
        <v>10</v>
      </c>
      <c r="L2871" s="20"/>
      <c r="M2871" s="20"/>
      <c r="N2871" s="20"/>
      <c r="O2871" s="20">
        <v>10</v>
      </c>
      <c r="P2871" s="23" t="str">
        <f>VLOOKUP(A2871,'ИЗ ОСНОВЫ НОМЕНКЛАТУР'!D:E,2,0)</f>
        <v>Аксессуары для шкафов</v>
      </c>
      <c r="Q2871" s="23" t="str">
        <f>VLOOKUP(A2871,'ИЗ ОСНОВЫ НОМЕНКЛАТУР'!D:F,3,0)</f>
        <v>Шкаф/шкаф-купе наполнение (бренд Aristo)</v>
      </c>
      <c r="R2871" s="40">
        <f>VLOOKUP(A:A,'ИЗ ОСНОВЫ НОМЕНКЛАТУР'!D:G,4,0)</f>
        <v>11424.72</v>
      </c>
      <c r="S2871" s="12" t="str">
        <f>VLOOKUP(A:A,'ИЗ ОСНОВЫ НОМЕНКЛАТУР'!D:H,5,0)</f>
        <v>C</v>
      </c>
      <c r="T2871" s="44">
        <f t="shared" si="531"/>
        <v>0</v>
      </c>
      <c r="U2871" s="44">
        <f t="shared" si="532"/>
        <v>0</v>
      </c>
      <c r="V2871" s="44">
        <f t="shared" si="533"/>
        <v>0</v>
      </c>
      <c r="W2871" s="44">
        <f t="shared" si="534"/>
        <v>0</v>
      </c>
      <c r="X2871" s="44">
        <f t="shared" si="535"/>
        <v>0</v>
      </c>
      <c r="Y2871" s="44">
        <f t="shared" si="536"/>
        <v>0</v>
      </c>
      <c r="Z2871" s="44">
        <f t="shared" si="537"/>
        <v>0</v>
      </c>
      <c r="AA2871" s="44">
        <f t="shared" si="538"/>
        <v>114247.2</v>
      </c>
      <c r="AB2871" s="44">
        <f t="shared" si="539"/>
        <v>0</v>
      </c>
      <c r="AC2871" s="44">
        <f t="shared" si="540"/>
        <v>0</v>
      </c>
      <c r="AD2871" s="44">
        <f t="shared" si="541"/>
        <v>0</v>
      </c>
      <c r="AE2871" s="12">
        <f t="shared" si="542"/>
        <v>114247.2</v>
      </c>
    </row>
    <row r="2872" spans="1:31" ht="12.6" hidden="1" customHeight="1" x14ac:dyDescent="0.2">
      <c r="A2872" s="26" t="s">
        <v>4837</v>
      </c>
      <c r="B2872" s="19"/>
      <c r="C2872" s="19"/>
      <c r="D2872" s="20"/>
      <c r="E2872" s="21"/>
      <c r="F2872" s="22"/>
      <c r="G2872" s="21"/>
      <c r="H2872" s="22"/>
      <c r="I2872" s="20"/>
      <c r="J2872" s="20"/>
      <c r="K2872" s="20">
        <v>10</v>
      </c>
      <c r="L2872" s="20"/>
      <c r="M2872" s="20"/>
      <c r="N2872" s="20"/>
      <c r="O2872" s="20">
        <v>10</v>
      </c>
      <c r="P2872" s="23" t="str">
        <f>VLOOKUP(A2872,'ИЗ ОСНОВЫ НОМЕНКЛАТУР'!D:E,2,0)</f>
        <v>Аксессуары для шкафов</v>
      </c>
      <c r="Q2872" s="23" t="str">
        <f>VLOOKUP(A2872,'ИЗ ОСНОВЫ НОМЕНКЛАТУР'!D:F,3,0)</f>
        <v>Шкаф/шкаф-купе наполнение (бренд Aristo)</v>
      </c>
      <c r="R2872" s="40">
        <f>VLOOKUP(A:A,'ИЗ ОСНОВЫ НОМЕНКЛАТУР'!D:G,4,0)</f>
        <v>9227.7999999999993</v>
      </c>
      <c r="S2872" s="12" t="str">
        <f>VLOOKUP(A:A,'ИЗ ОСНОВЫ НОМЕНКЛАТУР'!D:H,5,0)</f>
        <v>C</v>
      </c>
      <c r="T2872" s="44">
        <f t="shared" si="531"/>
        <v>0</v>
      </c>
      <c r="U2872" s="44">
        <f t="shared" si="532"/>
        <v>0</v>
      </c>
      <c r="V2872" s="44">
        <f t="shared" si="533"/>
        <v>0</v>
      </c>
      <c r="W2872" s="44">
        <f t="shared" si="534"/>
        <v>0</v>
      </c>
      <c r="X2872" s="44">
        <f t="shared" si="535"/>
        <v>0</v>
      </c>
      <c r="Y2872" s="44">
        <f t="shared" si="536"/>
        <v>0</v>
      </c>
      <c r="Z2872" s="44">
        <f t="shared" si="537"/>
        <v>0</v>
      </c>
      <c r="AA2872" s="44">
        <f t="shared" si="538"/>
        <v>92278</v>
      </c>
      <c r="AB2872" s="44">
        <f t="shared" si="539"/>
        <v>0</v>
      </c>
      <c r="AC2872" s="44">
        <f t="shared" si="540"/>
        <v>0</v>
      </c>
      <c r="AD2872" s="44">
        <f t="shared" si="541"/>
        <v>0</v>
      </c>
      <c r="AE2872" s="12">
        <f t="shared" si="542"/>
        <v>92278</v>
      </c>
    </row>
    <row r="2873" spans="1:31" ht="12.6" hidden="1" customHeight="1" x14ac:dyDescent="0.2">
      <c r="A2873" s="26" t="s">
        <v>4838</v>
      </c>
      <c r="B2873" s="19"/>
      <c r="C2873" s="19"/>
      <c r="D2873" s="20"/>
      <c r="E2873" s="21"/>
      <c r="F2873" s="22"/>
      <c r="G2873" s="21"/>
      <c r="H2873" s="22"/>
      <c r="I2873" s="20"/>
      <c r="J2873" s="20"/>
      <c r="K2873" s="20">
        <v>7</v>
      </c>
      <c r="L2873" s="20"/>
      <c r="M2873" s="20"/>
      <c r="N2873" s="20"/>
      <c r="O2873" s="20">
        <v>7</v>
      </c>
      <c r="P2873" s="23" t="str">
        <f>VLOOKUP(A2873,'ИЗ ОСНОВЫ НОМЕНКЛАТУР'!D:E,2,0)</f>
        <v>Аксессуары для шкафов</v>
      </c>
      <c r="Q2873" s="23" t="str">
        <f>VLOOKUP(A2873,'ИЗ ОСНОВЫ НОМЕНКЛАТУР'!D:F,3,0)</f>
        <v>Шкаф/шкаф-купе наполнение (бренд Aristo)</v>
      </c>
      <c r="R2873" s="40">
        <f>VLOOKUP(A:A,'ИЗ ОСНОВЫ НОМЕНКЛАТУР'!D:G,4,0)</f>
        <v>11996.142857142857</v>
      </c>
      <c r="S2873" s="12" t="str">
        <f>VLOOKUP(A:A,'ИЗ ОСНОВЫ НОМЕНКЛАТУР'!D:H,5,0)</f>
        <v>C</v>
      </c>
      <c r="T2873" s="44">
        <f t="shared" si="531"/>
        <v>0</v>
      </c>
      <c r="U2873" s="44">
        <f t="shared" si="532"/>
        <v>0</v>
      </c>
      <c r="V2873" s="44">
        <f t="shared" si="533"/>
        <v>0</v>
      </c>
      <c r="W2873" s="44">
        <f t="shared" si="534"/>
        <v>0</v>
      </c>
      <c r="X2873" s="44">
        <f t="shared" si="535"/>
        <v>0</v>
      </c>
      <c r="Y2873" s="44">
        <f t="shared" si="536"/>
        <v>0</v>
      </c>
      <c r="Z2873" s="44">
        <f t="shared" si="537"/>
        <v>0</v>
      </c>
      <c r="AA2873" s="44">
        <f t="shared" si="538"/>
        <v>83973</v>
      </c>
      <c r="AB2873" s="44">
        <f t="shared" si="539"/>
        <v>0</v>
      </c>
      <c r="AC2873" s="44">
        <f t="shared" si="540"/>
        <v>0</v>
      </c>
      <c r="AD2873" s="44">
        <f t="shared" si="541"/>
        <v>0</v>
      </c>
      <c r="AE2873" s="12">
        <f t="shared" si="542"/>
        <v>83973</v>
      </c>
    </row>
    <row r="2874" spans="1:31" ht="12.6" hidden="1" customHeight="1" x14ac:dyDescent="0.2">
      <c r="A2874" s="26" t="s">
        <v>4839</v>
      </c>
      <c r="B2874" s="19"/>
      <c r="C2874" s="19"/>
      <c r="D2874" s="20"/>
      <c r="E2874" s="21"/>
      <c r="F2874" s="22"/>
      <c r="G2874" s="21"/>
      <c r="H2874" s="22"/>
      <c r="I2874" s="20"/>
      <c r="J2874" s="20"/>
      <c r="K2874" s="20">
        <v>2</v>
      </c>
      <c r="L2874" s="20"/>
      <c r="M2874" s="20"/>
      <c r="N2874" s="20"/>
      <c r="O2874" s="20">
        <v>2</v>
      </c>
      <c r="P2874" s="23" t="str">
        <f>VLOOKUP(A2874,'ИЗ ОСНОВЫ НОМЕНКЛАТУР'!D:E,2,0)</f>
        <v>Аксессуары для шкафов</v>
      </c>
      <c r="Q2874" s="23" t="str">
        <f>VLOOKUP(A2874,'ИЗ ОСНОВЫ НОМЕНКЛАТУР'!D:F,3,0)</f>
        <v>Шкаф/шкаф-купе наполнение (бренд Aristo)</v>
      </c>
      <c r="R2874" s="40">
        <f>VLOOKUP(A:A,'ИЗ ОСНОВЫ НОМЕНКЛАТУР'!D:G,4,0)</f>
        <v>26636.5</v>
      </c>
      <c r="S2874" s="12" t="str">
        <f>VLOOKUP(A:A,'ИЗ ОСНОВЫ НОМЕНКЛАТУР'!D:H,5,0)</f>
        <v>C</v>
      </c>
      <c r="T2874" s="44">
        <f t="shared" si="531"/>
        <v>0</v>
      </c>
      <c r="U2874" s="44">
        <f t="shared" si="532"/>
        <v>0</v>
      </c>
      <c r="V2874" s="44">
        <f t="shared" si="533"/>
        <v>0</v>
      </c>
      <c r="W2874" s="44">
        <f t="shared" si="534"/>
        <v>0</v>
      </c>
      <c r="X2874" s="44">
        <f t="shared" si="535"/>
        <v>0</v>
      </c>
      <c r="Y2874" s="44">
        <f t="shared" si="536"/>
        <v>0</v>
      </c>
      <c r="Z2874" s="44">
        <f t="shared" si="537"/>
        <v>0</v>
      </c>
      <c r="AA2874" s="44">
        <f t="shared" si="538"/>
        <v>53273</v>
      </c>
      <c r="AB2874" s="44">
        <f t="shared" si="539"/>
        <v>0</v>
      </c>
      <c r="AC2874" s="44">
        <f t="shared" si="540"/>
        <v>0</v>
      </c>
      <c r="AD2874" s="44">
        <f t="shared" si="541"/>
        <v>0</v>
      </c>
      <c r="AE2874" s="12">
        <f t="shared" si="542"/>
        <v>53273</v>
      </c>
    </row>
    <row r="2875" spans="1:31" ht="12.6" hidden="1" customHeight="1" x14ac:dyDescent="0.2">
      <c r="A2875" s="26" t="s">
        <v>4840</v>
      </c>
      <c r="B2875" s="19"/>
      <c r="C2875" s="19"/>
      <c r="D2875" s="20"/>
      <c r="E2875" s="21"/>
      <c r="F2875" s="22"/>
      <c r="G2875" s="21"/>
      <c r="H2875" s="22"/>
      <c r="I2875" s="20"/>
      <c r="J2875" s="20"/>
      <c r="K2875" s="20">
        <v>52</v>
      </c>
      <c r="L2875" s="20"/>
      <c r="M2875" s="20"/>
      <c r="N2875" s="20"/>
      <c r="O2875" s="20">
        <v>52</v>
      </c>
      <c r="P2875" s="23" t="str">
        <f>VLOOKUP(A2875,'ИЗ ОСНОВЫ НОМЕНКЛАТУР'!D:E,2,0)</f>
        <v>Аксессуары для шкафов</v>
      </c>
      <c r="Q2875" s="23" t="str">
        <f>VLOOKUP(A2875,'ИЗ ОСНОВЫ НОМЕНКЛАТУР'!D:F,3,0)</f>
        <v>Шкаф/шкаф-купе наполнение (бренд Aristo)</v>
      </c>
      <c r="R2875" s="40">
        <f>VLOOKUP(A:A,'ИЗ ОСНОВЫ НОМЕНКЛАТУР'!D:G,4,0)</f>
        <v>29300.134615384617</v>
      </c>
      <c r="S2875" s="12" t="str">
        <f>VLOOKUP(A:A,'ИЗ ОСНОВЫ НОМЕНКЛАТУР'!D:H,5,0)</f>
        <v>C</v>
      </c>
      <c r="T2875" s="44">
        <f t="shared" si="531"/>
        <v>0</v>
      </c>
      <c r="U2875" s="44">
        <f t="shared" si="532"/>
        <v>0</v>
      </c>
      <c r="V2875" s="44">
        <f t="shared" si="533"/>
        <v>0</v>
      </c>
      <c r="W2875" s="44">
        <f t="shared" si="534"/>
        <v>0</v>
      </c>
      <c r="X2875" s="44">
        <f t="shared" si="535"/>
        <v>0</v>
      </c>
      <c r="Y2875" s="44">
        <f t="shared" si="536"/>
        <v>0</v>
      </c>
      <c r="Z2875" s="44">
        <f t="shared" si="537"/>
        <v>0</v>
      </c>
      <c r="AA2875" s="44">
        <f t="shared" si="538"/>
        <v>1523607</v>
      </c>
      <c r="AB2875" s="44">
        <f t="shared" si="539"/>
        <v>0</v>
      </c>
      <c r="AC2875" s="44">
        <f t="shared" si="540"/>
        <v>0</v>
      </c>
      <c r="AD2875" s="44">
        <f t="shared" si="541"/>
        <v>0</v>
      </c>
      <c r="AE2875" s="12">
        <f t="shared" si="542"/>
        <v>1523607</v>
      </c>
    </row>
    <row r="2876" spans="1:31" ht="12.6" hidden="1" customHeight="1" x14ac:dyDescent="0.2">
      <c r="A2876" s="26" t="s">
        <v>3813</v>
      </c>
      <c r="B2876" s="19"/>
      <c r="C2876" s="19"/>
      <c r="D2876" s="20"/>
      <c r="E2876" s="21"/>
      <c r="F2876" s="22"/>
      <c r="G2876" s="21"/>
      <c r="H2876" s="22"/>
      <c r="I2876" s="20"/>
      <c r="J2876" s="20"/>
      <c r="K2876" s="20">
        <v>2</v>
      </c>
      <c r="L2876" s="20"/>
      <c r="M2876" s="20"/>
      <c r="N2876" s="20"/>
      <c r="O2876" s="20">
        <v>2</v>
      </c>
      <c r="P2876" s="23" t="str">
        <f>VLOOKUP(A2876,'ИЗ ОСНОВЫ НОМЕНКЛАТУР'!D:E,2,0)</f>
        <v>Аксессуары для шкафов</v>
      </c>
      <c r="Q2876" s="23" t="str">
        <f>VLOOKUP(A2876,'ИЗ ОСНОВЫ НОМЕНКЛАТУР'!D:F,3,0)</f>
        <v>Шкаф/шкаф-купе наполнение (бренд Aristo)</v>
      </c>
      <c r="R2876" s="40">
        <f>VLOOKUP(A:A,'ИЗ ОСНОВЫ НОМЕНКЛАТУР'!D:G,4,0)</f>
        <v>27153.21</v>
      </c>
      <c r="S2876" s="12" t="str">
        <f>VLOOKUP(A:A,'ИЗ ОСНОВЫ НОМЕНКЛАТУР'!D:H,5,0)</f>
        <v>C</v>
      </c>
      <c r="T2876" s="44">
        <f t="shared" si="531"/>
        <v>0</v>
      </c>
      <c r="U2876" s="44">
        <f t="shared" si="532"/>
        <v>0</v>
      </c>
      <c r="V2876" s="44">
        <f t="shared" si="533"/>
        <v>0</v>
      </c>
      <c r="W2876" s="44">
        <f t="shared" si="534"/>
        <v>0</v>
      </c>
      <c r="X2876" s="44">
        <f t="shared" si="535"/>
        <v>0</v>
      </c>
      <c r="Y2876" s="44">
        <f t="shared" si="536"/>
        <v>0</v>
      </c>
      <c r="Z2876" s="44">
        <f t="shared" si="537"/>
        <v>0</v>
      </c>
      <c r="AA2876" s="44">
        <f t="shared" si="538"/>
        <v>54306.42</v>
      </c>
      <c r="AB2876" s="44">
        <f t="shared" si="539"/>
        <v>0</v>
      </c>
      <c r="AC2876" s="44">
        <f t="shared" si="540"/>
        <v>0</v>
      </c>
      <c r="AD2876" s="44">
        <f t="shared" si="541"/>
        <v>0</v>
      </c>
      <c r="AE2876" s="12">
        <f t="shared" si="542"/>
        <v>54306.42</v>
      </c>
    </row>
    <row r="2877" spans="1:31" ht="12.6" hidden="1" customHeight="1" x14ac:dyDescent="0.2">
      <c r="A2877" s="26" t="s">
        <v>4841</v>
      </c>
      <c r="B2877" s="19"/>
      <c r="C2877" s="19"/>
      <c r="D2877" s="20"/>
      <c r="E2877" s="21"/>
      <c r="F2877" s="22"/>
      <c r="G2877" s="21"/>
      <c r="H2877" s="22"/>
      <c r="I2877" s="20"/>
      <c r="J2877" s="20"/>
      <c r="K2877" s="20">
        <v>7</v>
      </c>
      <c r="L2877" s="20"/>
      <c r="M2877" s="20"/>
      <c r="N2877" s="20"/>
      <c r="O2877" s="20">
        <v>7</v>
      </c>
      <c r="P2877" s="23" t="str">
        <f>VLOOKUP(A2877,'ИЗ ОСНОВЫ НОМЕНКЛАТУР'!D:E,2,0)</f>
        <v>Аксессуары для шкафов</v>
      </c>
      <c r="Q2877" s="23" t="str">
        <f>VLOOKUP(A2877,'ИЗ ОСНОВЫ НОМЕНКЛАТУР'!D:F,3,0)</f>
        <v>Шкаф/шкаф-купе наполнение (бренд Aristo)</v>
      </c>
      <c r="R2877" s="40">
        <f>VLOOKUP(A:A,'ИЗ ОСНОВЫ НОМЕНКЛАТУР'!D:G,4,0)</f>
        <v>29868.571428571428</v>
      </c>
      <c r="S2877" s="12" t="str">
        <f>VLOOKUP(A:A,'ИЗ ОСНОВЫ НОМЕНКЛАТУР'!D:H,5,0)</f>
        <v>C</v>
      </c>
      <c r="T2877" s="44">
        <f t="shared" si="531"/>
        <v>0</v>
      </c>
      <c r="U2877" s="44">
        <f t="shared" si="532"/>
        <v>0</v>
      </c>
      <c r="V2877" s="44">
        <f t="shared" si="533"/>
        <v>0</v>
      </c>
      <c r="W2877" s="44">
        <f t="shared" si="534"/>
        <v>0</v>
      </c>
      <c r="X2877" s="44">
        <f t="shared" si="535"/>
        <v>0</v>
      </c>
      <c r="Y2877" s="44">
        <f t="shared" si="536"/>
        <v>0</v>
      </c>
      <c r="Z2877" s="44">
        <f t="shared" si="537"/>
        <v>0</v>
      </c>
      <c r="AA2877" s="44">
        <f t="shared" si="538"/>
        <v>209080</v>
      </c>
      <c r="AB2877" s="44">
        <f t="shared" si="539"/>
        <v>0</v>
      </c>
      <c r="AC2877" s="44">
        <f t="shared" si="540"/>
        <v>0</v>
      </c>
      <c r="AD2877" s="44">
        <f t="shared" si="541"/>
        <v>0</v>
      </c>
      <c r="AE2877" s="12">
        <f t="shared" si="542"/>
        <v>209080</v>
      </c>
    </row>
    <row r="2878" spans="1:31" ht="12.6" hidden="1" customHeight="1" x14ac:dyDescent="0.2">
      <c r="A2878" s="26" t="s">
        <v>3850</v>
      </c>
      <c r="B2878" s="19"/>
      <c r="C2878" s="19"/>
      <c r="D2878" s="20"/>
      <c r="E2878" s="21"/>
      <c r="F2878" s="22"/>
      <c r="G2878" s="21"/>
      <c r="H2878" s="22"/>
      <c r="I2878" s="20"/>
      <c r="J2878" s="20">
        <v>1.667</v>
      </c>
      <c r="K2878" s="20">
        <v>1</v>
      </c>
      <c r="L2878" s="20"/>
      <c r="M2878" s="20"/>
      <c r="N2878" s="20"/>
      <c r="O2878" s="20">
        <v>2.6669999999999998</v>
      </c>
      <c r="P2878" s="23" t="str">
        <f>VLOOKUP(A2878,'ИЗ ОСНОВЫ НОМЕНКЛАТУР'!D:E,2,0)</f>
        <v>Аксессуары для шкафов</v>
      </c>
      <c r="Q2878" s="23" t="str">
        <f>VLOOKUP(A2878,'ИЗ ОСНОВЫ НОМЕНКЛАТУР'!D:F,3,0)</f>
        <v>Шкаф/шкаф-купе наполнение (бренд Aristo)</v>
      </c>
      <c r="R2878" s="40">
        <f>VLOOKUP(A:A,'ИЗ ОСНОВЫ НОМЕНКЛАТУР'!D:G,4,0)</f>
        <v>4974.4799999999996</v>
      </c>
      <c r="S2878" s="12" t="str">
        <f>VLOOKUP(A:A,'ИЗ ОСНОВЫ НОМЕНКЛАТУР'!D:H,5,0)</f>
        <v>C</v>
      </c>
      <c r="T2878" s="44">
        <f t="shared" si="531"/>
        <v>0</v>
      </c>
      <c r="U2878" s="44">
        <f t="shared" si="532"/>
        <v>0</v>
      </c>
      <c r="V2878" s="44">
        <f t="shared" si="533"/>
        <v>0</v>
      </c>
      <c r="W2878" s="44">
        <f t="shared" si="534"/>
        <v>0</v>
      </c>
      <c r="X2878" s="44">
        <f t="shared" si="535"/>
        <v>0</v>
      </c>
      <c r="Y2878" s="44">
        <f t="shared" si="536"/>
        <v>0</v>
      </c>
      <c r="Z2878" s="44">
        <f t="shared" si="537"/>
        <v>8292.4581600000001</v>
      </c>
      <c r="AA2878" s="44">
        <f t="shared" si="538"/>
        <v>4974.4799999999996</v>
      </c>
      <c r="AB2878" s="44">
        <f t="shared" si="539"/>
        <v>0</v>
      </c>
      <c r="AC2878" s="44">
        <f t="shared" si="540"/>
        <v>0</v>
      </c>
      <c r="AD2878" s="44">
        <f t="shared" si="541"/>
        <v>0</v>
      </c>
      <c r="AE2878" s="12">
        <f t="shared" si="542"/>
        <v>13266.93816</v>
      </c>
    </row>
    <row r="2879" spans="1:31" ht="12.6" hidden="1" customHeight="1" x14ac:dyDescent="0.2">
      <c r="A2879" s="26" t="s">
        <v>3843</v>
      </c>
      <c r="B2879" s="19"/>
      <c r="C2879" s="19"/>
      <c r="D2879" s="20"/>
      <c r="E2879" s="21"/>
      <c r="F2879" s="22"/>
      <c r="G2879" s="21"/>
      <c r="H2879" s="22"/>
      <c r="I2879" s="20"/>
      <c r="J2879" s="20">
        <v>1</v>
      </c>
      <c r="K2879" s="20">
        <v>8.5</v>
      </c>
      <c r="L2879" s="20"/>
      <c r="M2879" s="20"/>
      <c r="N2879" s="20"/>
      <c r="O2879" s="20">
        <v>9.5</v>
      </c>
      <c r="P2879" s="23" t="str">
        <f>VLOOKUP(A2879,'ИЗ ОСНОВЫ НОМЕНКЛАТУР'!D:E,2,0)</f>
        <v>Аксессуары для шкафов</v>
      </c>
      <c r="Q2879" s="23" t="str">
        <f>VLOOKUP(A2879,'ИЗ ОСНОВЫ НОМЕНКЛАТУР'!D:F,3,0)</f>
        <v>Шкаф/шкаф-купе наполнение (бренд Aristo)</v>
      </c>
      <c r="R2879" s="40">
        <f>VLOOKUP(A:A,'ИЗ ОСНОВЫ НОМЕНКЛАТУР'!D:G,4,0)</f>
        <v>5167.9229846187409</v>
      </c>
      <c r="S2879" s="12" t="str">
        <f>VLOOKUP(A:A,'ИЗ ОСНОВЫ НОМЕНКЛАТУР'!D:H,5,0)</f>
        <v>C</v>
      </c>
      <c r="T2879" s="44">
        <f t="shared" si="531"/>
        <v>0</v>
      </c>
      <c r="U2879" s="44">
        <f t="shared" si="532"/>
        <v>0</v>
      </c>
      <c r="V2879" s="44">
        <f t="shared" si="533"/>
        <v>0</v>
      </c>
      <c r="W2879" s="44">
        <f t="shared" si="534"/>
        <v>0</v>
      </c>
      <c r="X2879" s="44">
        <f t="shared" si="535"/>
        <v>0</v>
      </c>
      <c r="Y2879" s="44">
        <f t="shared" si="536"/>
        <v>0</v>
      </c>
      <c r="Z2879" s="44">
        <f t="shared" si="537"/>
        <v>5167.9229846187409</v>
      </c>
      <c r="AA2879" s="44">
        <f t="shared" si="538"/>
        <v>43927.345369259296</v>
      </c>
      <c r="AB2879" s="44">
        <f t="shared" si="539"/>
        <v>0</v>
      </c>
      <c r="AC2879" s="44">
        <f t="shared" si="540"/>
        <v>0</v>
      </c>
      <c r="AD2879" s="44">
        <f t="shared" si="541"/>
        <v>0</v>
      </c>
      <c r="AE2879" s="12">
        <f t="shared" si="542"/>
        <v>49095.26835387804</v>
      </c>
    </row>
    <row r="2880" spans="1:31" ht="12.6" hidden="1" customHeight="1" x14ac:dyDescent="0.2">
      <c r="A2880" s="26" t="s">
        <v>3877</v>
      </c>
      <c r="B2880" s="19"/>
      <c r="C2880" s="19"/>
      <c r="D2880" s="20"/>
      <c r="E2880" s="21"/>
      <c r="F2880" s="22"/>
      <c r="G2880" s="21"/>
      <c r="H2880" s="22"/>
      <c r="I2880" s="20"/>
      <c r="J2880" s="20">
        <v>4.9329999999999998</v>
      </c>
      <c r="K2880" s="20"/>
      <c r="L2880" s="20"/>
      <c r="M2880" s="20"/>
      <c r="N2880" s="20"/>
      <c r="O2880" s="20">
        <v>4.9329999999999998</v>
      </c>
      <c r="P2880" s="23" t="str">
        <f>VLOOKUP(A2880,'ИЗ ОСНОВЫ НОМЕНКЛАТУР'!D:E,2,0)</f>
        <v>Аксессуары для шкафов</v>
      </c>
      <c r="Q2880" s="23" t="str">
        <f>VLOOKUP(A2880,'ИЗ ОСНОВЫ НОМЕНКЛАТУР'!D:F,3,0)</f>
        <v>Шкаф/шкаф-купе наполнение (бренд Aristo)</v>
      </c>
      <c r="R2880" s="40">
        <f>VLOOKUP(A:A,'ИЗ ОСНОВЫ НОМЕНКЛАТУР'!D:G,4,0)</f>
        <v>6573.4037037037024</v>
      </c>
      <c r="S2880" s="12" t="str">
        <f>VLOOKUP(A:A,'ИЗ ОСНОВЫ НОМЕНКЛАТУР'!D:H,5,0)</f>
        <v>C</v>
      </c>
      <c r="T2880" s="44">
        <f t="shared" si="531"/>
        <v>0</v>
      </c>
      <c r="U2880" s="44">
        <f t="shared" si="532"/>
        <v>0</v>
      </c>
      <c r="V2880" s="44">
        <f t="shared" si="533"/>
        <v>0</v>
      </c>
      <c r="W2880" s="44">
        <f t="shared" si="534"/>
        <v>0</v>
      </c>
      <c r="X2880" s="44">
        <f t="shared" si="535"/>
        <v>0</v>
      </c>
      <c r="Y2880" s="44">
        <f t="shared" si="536"/>
        <v>0</v>
      </c>
      <c r="Z2880" s="44">
        <f t="shared" si="537"/>
        <v>32426.600470370362</v>
      </c>
      <c r="AA2880" s="44">
        <f t="shared" si="538"/>
        <v>0</v>
      </c>
      <c r="AB2880" s="44">
        <f t="shared" si="539"/>
        <v>0</v>
      </c>
      <c r="AC2880" s="44">
        <f t="shared" si="540"/>
        <v>0</v>
      </c>
      <c r="AD2880" s="44">
        <f t="shared" si="541"/>
        <v>0</v>
      </c>
      <c r="AE2880" s="12">
        <f t="shared" si="542"/>
        <v>32426.600470370362</v>
      </c>
    </row>
    <row r="2881" spans="1:31" ht="12.6" hidden="1" customHeight="1" x14ac:dyDescent="0.2">
      <c r="A2881" s="26" t="s">
        <v>3867</v>
      </c>
      <c r="B2881" s="19"/>
      <c r="C2881" s="19"/>
      <c r="D2881" s="20"/>
      <c r="E2881" s="21"/>
      <c r="F2881" s="22"/>
      <c r="G2881" s="21"/>
      <c r="H2881" s="22"/>
      <c r="I2881" s="20"/>
      <c r="J2881" s="20">
        <v>4.6669999999999998</v>
      </c>
      <c r="K2881" s="20"/>
      <c r="L2881" s="20"/>
      <c r="M2881" s="20"/>
      <c r="N2881" s="20"/>
      <c r="O2881" s="20">
        <v>4.6669999999999998</v>
      </c>
      <c r="P2881" s="23" t="str">
        <f>VLOOKUP(A2881,'ИЗ ОСНОВЫ НОМЕНКЛАТУР'!D:E,2,0)</f>
        <v>Аксессуары для шкафов</v>
      </c>
      <c r="Q2881" s="23" t="str">
        <f>VLOOKUP(A2881,'ИЗ ОСНОВЫ НОМЕНКЛАТУР'!D:F,3,0)</f>
        <v>Шкаф/шкаф-купе наполнение (бренд Aristo)</v>
      </c>
      <c r="R2881" s="40">
        <f>VLOOKUP(A:A,'ИЗ ОСНОВЫ НОМЕНКЛАТУР'!D:G,4,0)</f>
        <v>6787.2372372372374</v>
      </c>
      <c r="S2881" s="12" t="str">
        <f>VLOOKUP(A:A,'ИЗ ОСНОВЫ НОМЕНКЛАТУР'!D:H,5,0)</f>
        <v>C</v>
      </c>
      <c r="T2881" s="44">
        <f t="shared" si="531"/>
        <v>0</v>
      </c>
      <c r="U2881" s="44">
        <f t="shared" si="532"/>
        <v>0</v>
      </c>
      <c r="V2881" s="44">
        <f t="shared" si="533"/>
        <v>0</v>
      </c>
      <c r="W2881" s="44">
        <f t="shared" si="534"/>
        <v>0</v>
      </c>
      <c r="X2881" s="44">
        <f t="shared" si="535"/>
        <v>0</v>
      </c>
      <c r="Y2881" s="44">
        <f t="shared" si="536"/>
        <v>0</v>
      </c>
      <c r="Z2881" s="44">
        <f t="shared" si="537"/>
        <v>31676.036186186186</v>
      </c>
      <c r="AA2881" s="44">
        <f t="shared" si="538"/>
        <v>0</v>
      </c>
      <c r="AB2881" s="44">
        <f t="shared" si="539"/>
        <v>0</v>
      </c>
      <c r="AC2881" s="44">
        <f t="shared" si="540"/>
        <v>0</v>
      </c>
      <c r="AD2881" s="44">
        <f t="shared" si="541"/>
        <v>0</v>
      </c>
      <c r="AE2881" s="12">
        <f t="shared" si="542"/>
        <v>31676.036186186186</v>
      </c>
    </row>
    <row r="2882" spans="1:31" ht="12.6" hidden="1" customHeight="1" x14ac:dyDescent="0.2">
      <c r="A2882" s="26" t="s">
        <v>3866</v>
      </c>
      <c r="B2882" s="19"/>
      <c r="C2882" s="19"/>
      <c r="D2882" s="20"/>
      <c r="E2882" s="21"/>
      <c r="F2882" s="22"/>
      <c r="G2882" s="21"/>
      <c r="H2882" s="22"/>
      <c r="I2882" s="20"/>
      <c r="J2882" s="20">
        <v>1.8340000000000001</v>
      </c>
      <c r="K2882" s="20"/>
      <c r="L2882" s="20"/>
      <c r="M2882" s="20"/>
      <c r="N2882" s="20"/>
      <c r="O2882" s="20">
        <v>1.8340000000000001</v>
      </c>
      <c r="P2882" s="23" t="str">
        <f>VLOOKUP(A2882,'ИЗ ОСНОВЫ НОМЕНКЛАТУР'!D:E,2,0)</f>
        <v>Аксессуары для шкафов</v>
      </c>
      <c r="Q2882" s="23" t="str">
        <f>VLOOKUP(A2882,'ИЗ ОСНОВЫ НОМЕНКЛАТУР'!D:F,3,0)</f>
        <v>Шкаф/шкаф-купе наполнение (бренд Aristo)</v>
      </c>
      <c r="R2882" s="40">
        <f>VLOOKUP(A:A,'ИЗ ОСНОВЫ НОМЕНКЛАТУР'!D:G,4,0)</f>
        <v>6510.7507507507498</v>
      </c>
      <c r="S2882" s="12" t="str">
        <f>VLOOKUP(A:A,'ИЗ ОСНОВЫ НОМЕНКЛАТУР'!D:H,5,0)</f>
        <v>C</v>
      </c>
      <c r="T2882" s="44">
        <f t="shared" si="531"/>
        <v>0</v>
      </c>
      <c r="U2882" s="44">
        <f t="shared" si="532"/>
        <v>0</v>
      </c>
      <c r="V2882" s="44">
        <f t="shared" si="533"/>
        <v>0</v>
      </c>
      <c r="W2882" s="44">
        <f t="shared" si="534"/>
        <v>0</v>
      </c>
      <c r="X2882" s="44">
        <f t="shared" si="535"/>
        <v>0</v>
      </c>
      <c r="Y2882" s="44">
        <f t="shared" si="536"/>
        <v>0</v>
      </c>
      <c r="Z2882" s="44">
        <f t="shared" si="537"/>
        <v>11940.716876876875</v>
      </c>
      <c r="AA2882" s="44">
        <f t="shared" si="538"/>
        <v>0</v>
      </c>
      <c r="AB2882" s="44">
        <f t="shared" si="539"/>
        <v>0</v>
      </c>
      <c r="AC2882" s="44">
        <f t="shared" si="540"/>
        <v>0</v>
      </c>
      <c r="AD2882" s="44">
        <f t="shared" si="541"/>
        <v>0</v>
      </c>
      <c r="AE2882" s="12">
        <f t="shared" si="542"/>
        <v>11940.716876876875</v>
      </c>
    </row>
    <row r="2883" spans="1:31" ht="12.6" hidden="1" customHeight="1" x14ac:dyDescent="0.2">
      <c r="A2883" s="26" t="s">
        <v>3860</v>
      </c>
      <c r="B2883" s="19"/>
      <c r="C2883" s="19"/>
      <c r="D2883" s="20"/>
      <c r="E2883" s="21"/>
      <c r="F2883" s="22"/>
      <c r="G2883" s="21"/>
      <c r="H2883" s="22"/>
      <c r="I2883" s="20"/>
      <c r="J2883" s="20">
        <v>4.9329999999999998</v>
      </c>
      <c r="K2883" s="20">
        <v>8</v>
      </c>
      <c r="L2883" s="20"/>
      <c r="M2883" s="20"/>
      <c r="N2883" s="20"/>
      <c r="O2883" s="20">
        <v>12.933</v>
      </c>
      <c r="P2883" s="23" t="str">
        <f>VLOOKUP(A2883,'ИЗ ОСНОВЫ НОМЕНКЛАТУР'!D:E,2,0)</f>
        <v>Аксессуары для шкафов</v>
      </c>
      <c r="Q2883" s="23" t="str">
        <f>VLOOKUP(A2883,'ИЗ ОСНОВЫ НОМЕНКЛАТУР'!D:F,3,0)</f>
        <v>Шкаф/шкаф-купе наполнение (бренд Aristo)</v>
      </c>
      <c r="R2883" s="40">
        <f>VLOOKUP(A:A,'ИЗ ОСНОВЫ НОМЕНКЛАТУР'!D:G,4,0)</f>
        <v>4988.7097014925375</v>
      </c>
      <c r="S2883" s="12" t="str">
        <f>VLOOKUP(A:A,'ИЗ ОСНОВЫ НОМЕНКЛАТУР'!D:H,5,0)</f>
        <v>C</v>
      </c>
      <c r="T2883" s="44">
        <f t="shared" si="531"/>
        <v>0</v>
      </c>
      <c r="U2883" s="44">
        <f t="shared" si="532"/>
        <v>0</v>
      </c>
      <c r="V2883" s="44">
        <f t="shared" si="533"/>
        <v>0</v>
      </c>
      <c r="W2883" s="44">
        <f t="shared" si="534"/>
        <v>0</v>
      </c>
      <c r="X2883" s="44">
        <f t="shared" si="535"/>
        <v>0</v>
      </c>
      <c r="Y2883" s="44">
        <f t="shared" si="536"/>
        <v>0</v>
      </c>
      <c r="Z2883" s="44">
        <f t="shared" si="537"/>
        <v>24609.304957462686</v>
      </c>
      <c r="AA2883" s="44">
        <f t="shared" si="538"/>
        <v>39909.6776119403</v>
      </c>
      <c r="AB2883" s="44">
        <f t="shared" si="539"/>
        <v>0</v>
      </c>
      <c r="AC2883" s="44">
        <f t="shared" si="540"/>
        <v>0</v>
      </c>
      <c r="AD2883" s="44">
        <f t="shared" si="541"/>
        <v>0</v>
      </c>
      <c r="AE2883" s="12">
        <f t="shared" si="542"/>
        <v>64518.982569402986</v>
      </c>
    </row>
    <row r="2884" spans="1:31" ht="12.6" hidden="1" customHeight="1" x14ac:dyDescent="0.2">
      <c r="A2884" s="26" t="s">
        <v>4842</v>
      </c>
      <c r="B2884" s="19"/>
      <c r="C2884" s="19"/>
      <c r="D2884" s="20"/>
      <c r="E2884" s="21"/>
      <c r="F2884" s="22"/>
      <c r="G2884" s="21"/>
      <c r="H2884" s="22"/>
      <c r="I2884" s="20"/>
      <c r="J2884" s="20">
        <v>1.333</v>
      </c>
      <c r="K2884" s="20"/>
      <c r="L2884" s="20"/>
      <c r="M2884" s="20"/>
      <c r="N2884" s="20"/>
      <c r="O2884" s="20">
        <v>1.333</v>
      </c>
      <c r="P2884" s="23" t="str">
        <f>VLOOKUP(A2884,'ИЗ ОСНОВЫ НОМЕНКЛАТУР'!D:E,2,0)</f>
        <v>Аксессуары для шкафов</v>
      </c>
      <c r="Q2884" s="23" t="str">
        <f>VLOOKUP(A2884,'ИЗ ОСНОВЫ НОМЕНКЛАТУР'!D:F,3,0)</f>
        <v>Шкаф/шкаф-купе наполнение (бренд Aristo)</v>
      </c>
      <c r="R2884" s="40">
        <f>VLOOKUP(A:A,'ИЗ ОСНОВЫ НОМЕНКЛАТУР'!D:G,4,0)</f>
        <v>5207.801950487622</v>
      </c>
      <c r="S2884" s="12" t="str">
        <f>VLOOKUP(A:A,'ИЗ ОСНОВЫ НОМЕНКЛАТУР'!D:H,5,0)</f>
        <v>C</v>
      </c>
      <c r="T2884" s="44">
        <f t="shared" si="531"/>
        <v>0</v>
      </c>
      <c r="U2884" s="44">
        <f t="shared" si="532"/>
        <v>0</v>
      </c>
      <c r="V2884" s="44">
        <f t="shared" si="533"/>
        <v>0</v>
      </c>
      <c r="W2884" s="44">
        <f t="shared" si="534"/>
        <v>0</v>
      </c>
      <c r="X2884" s="44">
        <f t="shared" si="535"/>
        <v>0</v>
      </c>
      <c r="Y2884" s="44">
        <f t="shared" si="536"/>
        <v>0</v>
      </c>
      <c r="Z2884" s="44">
        <f t="shared" si="537"/>
        <v>6942</v>
      </c>
      <c r="AA2884" s="44">
        <f t="shared" si="538"/>
        <v>0</v>
      </c>
      <c r="AB2884" s="44">
        <f t="shared" si="539"/>
        <v>0</v>
      </c>
      <c r="AC2884" s="44">
        <f t="shared" si="540"/>
        <v>0</v>
      </c>
      <c r="AD2884" s="44">
        <f t="shared" si="541"/>
        <v>0</v>
      </c>
      <c r="AE2884" s="12">
        <f t="shared" si="542"/>
        <v>6942</v>
      </c>
    </row>
    <row r="2885" spans="1:31" ht="12.6" hidden="1" customHeight="1" x14ac:dyDescent="0.2">
      <c r="A2885" s="26" t="s">
        <v>4843</v>
      </c>
      <c r="B2885" s="19"/>
      <c r="C2885" s="19"/>
      <c r="D2885" s="20"/>
      <c r="E2885" s="21"/>
      <c r="F2885" s="22"/>
      <c r="G2885" s="21"/>
      <c r="H2885" s="22"/>
      <c r="I2885" s="20"/>
      <c r="J2885" s="20"/>
      <c r="K2885" s="20">
        <v>12</v>
      </c>
      <c r="L2885" s="20"/>
      <c r="M2885" s="20"/>
      <c r="N2885" s="20"/>
      <c r="O2885" s="20">
        <v>12</v>
      </c>
      <c r="P2885" s="23" t="str">
        <f>VLOOKUP(A2885,'ИЗ ОСНОВЫ НОМЕНКЛАТУР'!D:E,2,0)</f>
        <v>Аксессуары для шкафов</v>
      </c>
      <c r="Q2885" s="23" t="str">
        <f>VLOOKUP(A2885,'ИЗ ОСНОВЫ НОМЕНКЛАТУР'!D:F,3,0)</f>
        <v>Шкаф/шкаф-купе наполнение (бренд Aristo)</v>
      </c>
      <c r="R2885" s="40">
        <f>VLOOKUP(A:A,'ИЗ ОСНОВЫ НОМЕНКЛАТУР'!D:G,4,0)</f>
        <v>18288.25</v>
      </c>
      <c r="S2885" s="12" t="str">
        <f>VLOOKUP(A:A,'ИЗ ОСНОВЫ НОМЕНКЛАТУР'!D:H,5,0)</f>
        <v>C</v>
      </c>
      <c r="T2885" s="44">
        <f t="shared" si="531"/>
        <v>0</v>
      </c>
      <c r="U2885" s="44">
        <f t="shared" si="532"/>
        <v>0</v>
      </c>
      <c r="V2885" s="44">
        <f t="shared" si="533"/>
        <v>0</v>
      </c>
      <c r="W2885" s="44">
        <f t="shared" si="534"/>
        <v>0</v>
      </c>
      <c r="X2885" s="44">
        <f t="shared" si="535"/>
        <v>0</v>
      </c>
      <c r="Y2885" s="44">
        <f t="shared" si="536"/>
        <v>0</v>
      </c>
      <c r="Z2885" s="44">
        <f t="shared" si="537"/>
        <v>0</v>
      </c>
      <c r="AA2885" s="44">
        <f t="shared" si="538"/>
        <v>219459</v>
      </c>
      <c r="AB2885" s="44">
        <f t="shared" si="539"/>
        <v>0</v>
      </c>
      <c r="AC2885" s="44">
        <f t="shared" si="540"/>
        <v>0</v>
      </c>
      <c r="AD2885" s="44">
        <f t="shared" si="541"/>
        <v>0</v>
      </c>
      <c r="AE2885" s="12">
        <f t="shared" si="542"/>
        <v>219459</v>
      </c>
    </row>
    <row r="2886" spans="1:31" ht="12.6" hidden="1" customHeight="1" x14ac:dyDescent="0.2">
      <c r="A2886" s="26" t="s">
        <v>4844</v>
      </c>
      <c r="B2886" s="19"/>
      <c r="C2886" s="19"/>
      <c r="D2886" s="20"/>
      <c r="E2886" s="21"/>
      <c r="F2886" s="22"/>
      <c r="G2886" s="21"/>
      <c r="H2886" s="22"/>
      <c r="I2886" s="20"/>
      <c r="J2886" s="20"/>
      <c r="K2886" s="20">
        <v>6</v>
      </c>
      <c r="L2886" s="20"/>
      <c r="M2886" s="20"/>
      <c r="N2886" s="20"/>
      <c r="O2886" s="20">
        <v>6</v>
      </c>
      <c r="P2886" s="23" t="str">
        <f>VLOOKUP(A2886,'ИЗ ОСНОВЫ НОМЕНКЛАТУР'!D:E,2,0)</f>
        <v>Аксессуары для шкафов</v>
      </c>
      <c r="Q2886" s="23" t="str">
        <f>VLOOKUP(A2886,'ИЗ ОСНОВЫ НОМЕНКЛАТУР'!D:F,3,0)</f>
        <v>Шкаф/шкаф-купе наполнение (бренд Aristo)</v>
      </c>
      <c r="R2886" s="40">
        <f>VLOOKUP(A:A,'ИЗ ОСНОВЫ НОМЕНКЛАТУР'!D:G,4,0)</f>
        <v>18279.166666666668</v>
      </c>
      <c r="S2886" s="12" t="str">
        <f>VLOOKUP(A:A,'ИЗ ОСНОВЫ НОМЕНКЛАТУР'!D:H,5,0)</f>
        <v>C</v>
      </c>
      <c r="T2886" s="44">
        <f t="shared" si="531"/>
        <v>0</v>
      </c>
      <c r="U2886" s="44">
        <f t="shared" si="532"/>
        <v>0</v>
      </c>
      <c r="V2886" s="44">
        <f t="shared" si="533"/>
        <v>0</v>
      </c>
      <c r="W2886" s="44">
        <f t="shared" si="534"/>
        <v>0</v>
      </c>
      <c r="X2886" s="44">
        <f t="shared" si="535"/>
        <v>0</v>
      </c>
      <c r="Y2886" s="44">
        <f t="shared" si="536"/>
        <v>0</v>
      </c>
      <c r="Z2886" s="44">
        <f t="shared" si="537"/>
        <v>0</v>
      </c>
      <c r="AA2886" s="44">
        <f t="shared" si="538"/>
        <v>109675</v>
      </c>
      <c r="AB2886" s="44">
        <f t="shared" si="539"/>
        <v>0</v>
      </c>
      <c r="AC2886" s="44">
        <f t="shared" si="540"/>
        <v>0</v>
      </c>
      <c r="AD2886" s="44">
        <f t="shared" si="541"/>
        <v>0</v>
      </c>
      <c r="AE2886" s="12">
        <f t="shared" si="542"/>
        <v>109675</v>
      </c>
    </row>
    <row r="2887" spans="1:31" ht="12.6" hidden="1" customHeight="1" x14ac:dyDescent="0.2">
      <c r="A2887" s="26" t="s">
        <v>4845</v>
      </c>
      <c r="B2887" s="19"/>
      <c r="C2887" s="19"/>
      <c r="D2887" s="20"/>
      <c r="E2887" s="21"/>
      <c r="F2887" s="22"/>
      <c r="G2887" s="21"/>
      <c r="H2887" s="22"/>
      <c r="I2887" s="20"/>
      <c r="J2887" s="20"/>
      <c r="K2887" s="20">
        <v>16</v>
      </c>
      <c r="L2887" s="20"/>
      <c r="M2887" s="20"/>
      <c r="N2887" s="20"/>
      <c r="O2887" s="20">
        <v>16</v>
      </c>
      <c r="P2887" s="23" t="str">
        <f>VLOOKUP(A2887,'ИЗ ОСНОВЫ НОМЕНКЛАТУР'!D:E,2,0)</f>
        <v>Аксессуары для шкафов</v>
      </c>
      <c r="Q2887" s="23" t="str">
        <f>VLOOKUP(A2887,'ИЗ ОСНОВЫ НОМЕНКЛАТУР'!D:F,3,0)</f>
        <v>Шкаф/шкаф-купе наполнение (бренд Aristo)</v>
      </c>
      <c r="R2887" s="40">
        <f>VLOOKUP(A:A,'ИЗ ОСНОВЫ НОМЕНКЛАТУР'!D:G,4,0)</f>
        <v>12324.5</v>
      </c>
      <c r="S2887" s="12" t="str">
        <f>VLOOKUP(A:A,'ИЗ ОСНОВЫ НОМЕНКЛАТУР'!D:H,5,0)</f>
        <v>C</v>
      </c>
      <c r="T2887" s="44">
        <f t="shared" si="531"/>
        <v>0</v>
      </c>
      <c r="U2887" s="44">
        <f t="shared" si="532"/>
        <v>0</v>
      </c>
      <c r="V2887" s="44">
        <f t="shared" si="533"/>
        <v>0</v>
      </c>
      <c r="W2887" s="44">
        <f t="shared" si="534"/>
        <v>0</v>
      </c>
      <c r="X2887" s="44">
        <f t="shared" si="535"/>
        <v>0</v>
      </c>
      <c r="Y2887" s="44">
        <f t="shared" si="536"/>
        <v>0</v>
      </c>
      <c r="Z2887" s="44">
        <f t="shared" si="537"/>
        <v>0</v>
      </c>
      <c r="AA2887" s="44">
        <f t="shared" si="538"/>
        <v>197192</v>
      </c>
      <c r="AB2887" s="44">
        <f t="shared" si="539"/>
        <v>0</v>
      </c>
      <c r="AC2887" s="44">
        <f t="shared" si="540"/>
        <v>0</v>
      </c>
      <c r="AD2887" s="44">
        <f t="shared" si="541"/>
        <v>0</v>
      </c>
      <c r="AE2887" s="12">
        <f t="shared" si="542"/>
        <v>197192</v>
      </c>
    </row>
    <row r="2888" spans="1:31" ht="12.6" hidden="1" customHeight="1" x14ac:dyDescent="0.2">
      <c r="A2888" s="26" t="s">
        <v>3744</v>
      </c>
      <c r="B2888" s="19"/>
      <c r="C2888" s="19"/>
      <c r="D2888" s="20"/>
      <c r="E2888" s="21"/>
      <c r="F2888" s="22"/>
      <c r="G2888" s="21"/>
      <c r="H2888" s="22"/>
      <c r="I2888" s="20"/>
      <c r="J2888" s="20"/>
      <c r="K2888" s="20">
        <v>4</v>
      </c>
      <c r="L2888" s="20"/>
      <c r="M2888" s="20"/>
      <c r="N2888" s="20"/>
      <c r="O2888" s="20">
        <v>4</v>
      </c>
      <c r="P2888" s="23" t="str">
        <f>VLOOKUP(A2888,'ИЗ ОСНОВЫ НОМЕНКЛАТУР'!D:E,2,0)</f>
        <v>Аксессуары для шкафов</v>
      </c>
      <c r="Q2888" s="23" t="str">
        <f>VLOOKUP(A2888,'ИЗ ОСНОВЫ НОМЕНКЛАТУР'!D:F,3,0)</f>
        <v>Шкаф/шкаф-купе наполнение (бренд Aristo)</v>
      </c>
      <c r="R2888" s="40">
        <f>VLOOKUP(A:A,'ИЗ ОСНОВЫ НОМЕНКЛАТУР'!D:G,4,0)</f>
        <v>14268.915000000001</v>
      </c>
      <c r="S2888" s="12" t="str">
        <f>VLOOKUP(A:A,'ИЗ ОСНОВЫ НОМЕНКЛАТУР'!D:H,5,0)</f>
        <v>C</v>
      </c>
      <c r="T2888" s="44">
        <f t="shared" si="531"/>
        <v>0</v>
      </c>
      <c r="U2888" s="44">
        <f t="shared" si="532"/>
        <v>0</v>
      </c>
      <c r="V2888" s="44">
        <f t="shared" si="533"/>
        <v>0</v>
      </c>
      <c r="W2888" s="44">
        <f t="shared" si="534"/>
        <v>0</v>
      </c>
      <c r="X2888" s="44">
        <f t="shared" si="535"/>
        <v>0</v>
      </c>
      <c r="Y2888" s="44">
        <f t="shared" si="536"/>
        <v>0</v>
      </c>
      <c r="Z2888" s="44">
        <f t="shared" si="537"/>
        <v>0</v>
      </c>
      <c r="AA2888" s="44">
        <f t="shared" si="538"/>
        <v>57075.66</v>
      </c>
      <c r="AB2888" s="44">
        <f t="shared" si="539"/>
        <v>0</v>
      </c>
      <c r="AC2888" s="44">
        <f t="shared" si="540"/>
        <v>0</v>
      </c>
      <c r="AD2888" s="44">
        <f t="shared" si="541"/>
        <v>0</v>
      </c>
      <c r="AE2888" s="12">
        <f t="shared" si="542"/>
        <v>57075.66</v>
      </c>
    </row>
    <row r="2889" spans="1:31" ht="12.6" hidden="1" customHeight="1" x14ac:dyDescent="0.2">
      <c r="A2889" s="26" t="s">
        <v>4846</v>
      </c>
      <c r="B2889" s="19"/>
      <c r="C2889" s="19"/>
      <c r="D2889" s="20"/>
      <c r="E2889" s="21"/>
      <c r="F2889" s="22"/>
      <c r="G2889" s="21"/>
      <c r="H2889" s="22"/>
      <c r="I2889" s="20"/>
      <c r="J2889" s="20"/>
      <c r="K2889" s="20">
        <v>5</v>
      </c>
      <c r="L2889" s="20"/>
      <c r="M2889" s="20"/>
      <c r="N2889" s="20"/>
      <c r="O2889" s="20">
        <v>5</v>
      </c>
      <c r="P2889" s="23" t="str">
        <f>VLOOKUP(A2889,'ИЗ ОСНОВЫ НОМЕНКЛАТУР'!D:E,2,0)</f>
        <v>Аксессуары для шкафов</v>
      </c>
      <c r="Q2889" s="23" t="str">
        <f>VLOOKUP(A2889,'ИЗ ОСНОВЫ НОМЕНКЛАТУР'!D:F,3,0)</f>
        <v>Шкаф/шкаф-купе наполнение (бренд Aristo)</v>
      </c>
      <c r="R2889" s="40">
        <f>VLOOKUP(A:A,'ИЗ ОСНОВЫ НОМЕНКЛАТУР'!D:G,4,0)</f>
        <v>7145.4</v>
      </c>
      <c r="S2889" s="12" t="str">
        <f>VLOOKUP(A:A,'ИЗ ОСНОВЫ НОМЕНКЛАТУР'!D:H,5,0)</f>
        <v>C</v>
      </c>
      <c r="T2889" s="44">
        <f t="shared" ref="T2889:T2952" si="543">$R2889*D2889</f>
        <v>0</v>
      </c>
      <c r="U2889" s="44">
        <f t="shared" ref="U2889:U2952" si="544">$R2889*E2889</f>
        <v>0</v>
      </c>
      <c r="V2889" s="44">
        <f t="shared" ref="V2889:V2952" si="545">$R2889*F2889</f>
        <v>0</v>
      </c>
      <c r="W2889" s="44">
        <f t="shared" ref="W2889:W2952" si="546">$R2889*G2889</f>
        <v>0</v>
      </c>
      <c r="X2889" s="44">
        <f t="shared" ref="X2889:X2952" si="547">$R2889*H2889</f>
        <v>0</v>
      </c>
      <c r="Y2889" s="44">
        <f t="shared" ref="Y2889:Y2952" si="548">$R2889*I2889</f>
        <v>0</v>
      </c>
      <c r="Z2889" s="44">
        <f t="shared" ref="Z2889:Z2952" si="549">$R2889*J2889</f>
        <v>0</v>
      </c>
      <c r="AA2889" s="44">
        <f t="shared" ref="AA2889:AA2952" si="550">$R2889*K2889</f>
        <v>35727</v>
      </c>
      <c r="AB2889" s="44">
        <f t="shared" ref="AB2889:AB2952" si="551">$R2889*L2889</f>
        <v>0</v>
      </c>
      <c r="AC2889" s="44">
        <f t="shared" ref="AC2889:AC2952" si="552">$R2889*M2889</f>
        <v>0</v>
      </c>
      <c r="AD2889" s="44">
        <f t="shared" ref="AD2889:AD2952" si="553">$R2889*N2889</f>
        <v>0</v>
      </c>
      <c r="AE2889" s="12">
        <f t="shared" ref="AE2889:AE2952" si="554">SUM(T2889:AD2889)</f>
        <v>35727</v>
      </c>
    </row>
    <row r="2890" spans="1:31" ht="12.6" hidden="1" customHeight="1" x14ac:dyDescent="0.2">
      <c r="A2890" s="26" t="s">
        <v>4847</v>
      </c>
      <c r="B2890" s="19"/>
      <c r="C2890" s="19"/>
      <c r="D2890" s="20"/>
      <c r="E2890" s="21"/>
      <c r="F2890" s="22"/>
      <c r="G2890" s="21"/>
      <c r="H2890" s="22"/>
      <c r="I2890" s="20"/>
      <c r="J2890" s="20"/>
      <c r="K2890" s="20">
        <v>2</v>
      </c>
      <c r="L2890" s="20"/>
      <c r="M2890" s="20"/>
      <c r="N2890" s="20"/>
      <c r="O2890" s="20">
        <v>2</v>
      </c>
      <c r="P2890" s="23" t="str">
        <f>VLOOKUP(A2890,'ИЗ ОСНОВЫ НОМЕНКЛАТУР'!D:E,2,0)</f>
        <v>Аксессуары для шкафов</v>
      </c>
      <c r="Q2890" s="23" t="str">
        <f>VLOOKUP(A2890,'ИЗ ОСНОВЫ НОМЕНКЛАТУР'!D:F,3,0)</f>
        <v>Шкаф/шкаф-купе наполнение (бренд Aristo)</v>
      </c>
      <c r="R2890" s="40">
        <f>VLOOKUP(A:A,'ИЗ ОСНОВЫ НОМЕНКЛАТУР'!D:G,4,0)</f>
        <v>8306.5</v>
      </c>
      <c r="S2890" s="12" t="str">
        <f>VLOOKUP(A:A,'ИЗ ОСНОВЫ НОМЕНКЛАТУР'!D:H,5,0)</f>
        <v>C</v>
      </c>
      <c r="T2890" s="44">
        <f t="shared" si="543"/>
        <v>0</v>
      </c>
      <c r="U2890" s="44">
        <f t="shared" si="544"/>
        <v>0</v>
      </c>
      <c r="V2890" s="44">
        <f t="shared" si="545"/>
        <v>0</v>
      </c>
      <c r="W2890" s="44">
        <f t="shared" si="546"/>
        <v>0</v>
      </c>
      <c r="X2890" s="44">
        <f t="shared" si="547"/>
        <v>0</v>
      </c>
      <c r="Y2890" s="44">
        <f t="shared" si="548"/>
        <v>0</v>
      </c>
      <c r="Z2890" s="44">
        <f t="shared" si="549"/>
        <v>0</v>
      </c>
      <c r="AA2890" s="44">
        <f t="shared" si="550"/>
        <v>16613</v>
      </c>
      <c r="AB2890" s="44">
        <f t="shared" si="551"/>
        <v>0</v>
      </c>
      <c r="AC2890" s="44">
        <f t="shared" si="552"/>
        <v>0</v>
      </c>
      <c r="AD2890" s="44">
        <f t="shared" si="553"/>
        <v>0</v>
      </c>
      <c r="AE2890" s="12">
        <f t="shared" si="554"/>
        <v>16613</v>
      </c>
    </row>
    <row r="2891" spans="1:31" ht="12.6" hidden="1" customHeight="1" x14ac:dyDescent="0.2">
      <c r="A2891" s="26" t="s">
        <v>4848</v>
      </c>
      <c r="B2891" s="19"/>
      <c r="C2891" s="19"/>
      <c r="D2891" s="20"/>
      <c r="E2891" s="21"/>
      <c r="F2891" s="22"/>
      <c r="G2891" s="21"/>
      <c r="H2891" s="22"/>
      <c r="I2891" s="20"/>
      <c r="J2891" s="20"/>
      <c r="K2891" s="20">
        <v>7</v>
      </c>
      <c r="L2891" s="20"/>
      <c r="M2891" s="20"/>
      <c r="N2891" s="20"/>
      <c r="O2891" s="20">
        <v>7</v>
      </c>
      <c r="P2891" s="23" t="str">
        <f>VLOOKUP(A2891,'ИЗ ОСНОВЫ НОМЕНКЛАТУР'!D:E,2,0)</f>
        <v>Аксессуары для шкафов</v>
      </c>
      <c r="Q2891" s="23" t="str">
        <f>VLOOKUP(A2891,'ИЗ ОСНОВЫ НОМЕНКЛАТУР'!D:F,3,0)</f>
        <v>Шкаф/шкаф-купе наполнение (бренд Aristo)</v>
      </c>
      <c r="R2891" s="40">
        <f>VLOOKUP(A:A,'ИЗ ОСНОВЫ НОМЕНКЛАТУР'!D:G,4,0)</f>
        <v>8163.8571428571431</v>
      </c>
      <c r="S2891" s="12" t="str">
        <f>VLOOKUP(A:A,'ИЗ ОСНОВЫ НОМЕНКЛАТУР'!D:H,5,0)</f>
        <v>C</v>
      </c>
      <c r="T2891" s="44">
        <f t="shared" si="543"/>
        <v>0</v>
      </c>
      <c r="U2891" s="44">
        <f t="shared" si="544"/>
        <v>0</v>
      </c>
      <c r="V2891" s="44">
        <f t="shared" si="545"/>
        <v>0</v>
      </c>
      <c r="W2891" s="44">
        <f t="shared" si="546"/>
        <v>0</v>
      </c>
      <c r="X2891" s="44">
        <f t="shared" si="547"/>
        <v>0</v>
      </c>
      <c r="Y2891" s="44">
        <f t="shared" si="548"/>
        <v>0</v>
      </c>
      <c r="Z2891" s="44">
        <f t="shared" si="549"/>
        <v>0</v>
      </c>
      <c r="AA2891" s="44">
        <f t="shared" si="550"/>
        <v>57147</v>
      </c>
      <c r="AB2891" s="44">
        <f t="shared" si="551"/>
        <v>0</v>
      </c>
      <c r="AC2891" s="44">
        <f t="shared" si="552"/>
        <v>0</v>
      </c>
      <c r="AD2891" s="44">
        <f t="shared" si="553"/>
        <v>0</v>
      </c>
      <c r="AE2891" s="12">
        <f t="shared" si="554"/>
        <v>57147</v>
      </c>
    </row>
    <row r="2892" spans="1:31" ht="12.6" hidden="1" customHeight="1" x14ac:dyDescent="0.2">
      <c r="A2892" s="26" t="s">
        <v>3846</v>
      </c>
      <c r="B2892" s="19"/>
      <c r="C2892" s="19"/>
      <c r="D2892" s="20"/>
      <c r="E2892" s="21"/>
      <c r="F2892" s="22"/>
      <c r="G2892" s="21"/>
      <c r="H2892" s="22"/>
      <c r="I2892" s="20"/>
      <c r="J2892" s="20">
        <v>25.5</v>
      </c>
      <c r="K2892" s="20">
        <v>6</v>
      </c>
      <c r="L2892" s="20"/>
      <c r="M2892" s="20"/>
      <c r="N2892" s="20"/>
      <c r="O2892" s="20">
        <v>31.5</v>
      </c>
      <c r="P2892" s="23" t="str">
        <f>VLOOKUP(A2892,'ИЗ ОСНОВЫ НОМЕНКЛАТУР'!D:E,2,0)</f>
        <v>Аксессуары для шкафов</v>
      </c>
      <c r="Q2892" s="23" t="str">
        <f>VLOOKUP(A2892,'ИЗ ОСНОВЫ НОМЕНКЛАТУР'!D:F,3,0)</f>
        <v>Шкаф/шкаф-купе наполнение (бренд Aristo)</v>
      </c>
      <c r="R2892" s="40">
        <f>VLOOKUP(A:A,'ИЗ ОСНОВЫ НОМЕНКЛАТУР'!D:G,4,0)</f>
        <v>2546.17</v>
      </c>
      <c r="S2892" s="12" t="str">
        <f>VLOOKUP(A:A,'ИЗ ОСНОВЫ НОМЕНКЛАТУР'!D:H,5,0)</f>
        <v>C</v>
      </c>
      <c r="T2892" s="44">
        <f t="shared" si="543"/>
        <v>0</v>
      </c>
      <c r="U2892" s="44">
        <f t="shared" si="544"/>
        <v>0</v>
      </c>
      <c r="V2892" s="44">
        <f t="shared" si="545"/>
        <v>0</v>
      </c>
      <c r="W2892" s="44">
        <f t="shared" si="546"/>
        <v>0</v>
      </c>
      <c r="X2892" s="44">
        <f t="shared" si="547"/>
        <v>0</v>
      </c>
      <c r="Y2892" s="44">
        <f t="shared" si="548"/>
        <v>0</v>
      </c>
      <c r="Z2892" s="44">
        <f t="shared" si="549"/>
        <v>64927.334999999999</v>
      </c>
      <c r="AA2892" s="44">
        <f t="shared" si="550"/>
        <v>15277.02</v>
      </c>
      <c r="AB2892" s="44">
        <f t="shared" si="551"/>
        <v>0</v>
      </c>
      <c r="AC2892" s="44">
        <f t="shared" si="552"/>
        <v>0</v>
      </c>
      <c r="AD2892" s="44">
        <f t="shared" si="553"/>
        <v>0</v>
      </c>
      <c r="AE2892" s="12">
        <f t="shared" si="554"/>
        <v>80204.354999999996</v>
      </c>
    </row>
    <row r="2893" spans="1:31" ht="12.6" hidden="1" customHeight="1" x14ac:dyDescent="0.2">
      <c r="A2893" s="26" t="s">
        <v>3842</v>
      </c>
      <c r="B2893" s="19"/>
      <c r="C2893" s="19"/>
      <c r="D2893" s="20"/>
      <c r="E2893" s="21"/>
      <c r="F2893" s="22"/>
      <c r="G2893" s="21"/>
      <c r="H2893" s="22"/>
      <c r="I2893" s="20"/>
      <c r="J2893" s="20">
        <v>16.332999999999998</v>
      </c>
      <c r="K2893" s="20">
        <v>10</v>
      </c>
      <c r="L2893" s="20"/>
      <c r="M2893" s="20"/>
      <c r="N2893" s="20"/>
      <c r="O2893" s="20">
        <v>26.332999999999998</v>
      </c>
      <c r="P2893" s="23" t="str">
        <f>VLOOKUP(A2893,'ИЗ ОСНОВЫ НОМЕНКЛАТУР'!D:E,2,0)</f>
        <v>Аксессуары для шкафов</v>
      </c>
      <c r="Q2893" s="23" t="str">
        <f>VLOOKUP(A2893,'ИЗ ОСНОВЫ НОМЕНКЛАТУР'!D:F,3,0)</f>
        <v>Шкаф/шкаф-купе наполнение (бренд Aristo)</v>
      </c>
      <c r="R2893" s="40">
        <f>VLOOKUP(A:A,'ИЗ ОСНОВЫ НОМЕНКЛАТУР'!D:G,4,0)</f>
        <v>2516.56</v>
      </c>
      <c r="S2893" s="12" t="str">
        <f>VLOOKUP(A:A,'ИЗ ОСНОВЫ НОМЕНКЛАТУР'!D:H,5,0)</f>
        <v>C</v>
      </c>
      <c r="T2893" s="44">
        <f t="shared" si="543"/>
        <v>0</v>
      </c>
      <c r="U2893" s="44">
        <f t="shared" si="544"/>
        <v>0</v>
      </c>
      <c r="V2893" s="44">
        <f t="shared" si="545"/>
        <v>0</v>
      </c>
      <c r="W2893" s="44">
        <f t="shared" si="546"/>
        <v>0</v>
      </c>
      <c r="X2893" s="44">
        <f t="shared" si="547"/>
        <v>0</v>
      </c>
      <c r="Y2893" s="44">
        <f t="shared" si="548"/>
        <v>0</v>
      </c>
      <c r="Z2893" s="44">
        <f t="shared" si="549"/>
        <v>41102.974479999997</v>
      </c>
      <c r="AA2893" s="44">
        <f t="shared" si="550"/>
        <v>25165.599999999999</v>
      </c>
      <c r="AB2893" s="44">
        <f t="shared" si="551"/>
        <v>0</v>
      </c>
      <c r="AC2893" s="44">
        <f t="shared" si="552"/>
        <v>0</v>
      </c>
      <c r="AD2893" s="44">
        <f t="shared" si="553"/>
        <v>0</v>
      </c>
      <c r="AE2893" s="12">
        <f t="shared" si="554"/>
        <v>66268.574479999996</v>
      </c>
    </row>
    <row r="2894" spans="1:31" ht="12.6" hidden="1" customHeight="1" x14ac:dyDescent="0.2">
      <c r="A2894" s="26" t="s">
        <v>4849</v>
      </c>
      <c r="B2894" s="19"/>
      <c r="C2894" s="19"/>
      <c r="D2894" s="20"/>
      <c r="E2894" s="21"/>
      <c r="F2894" s="22"/>
      <c r="G2894" s="21"/>
      <c r="H2894" s="22"/>
      <c r="I2894" s="20"/>
      <c r="J2894" s="20">
        <v>47.665999999999997</v>
      </c>
      <c r="K2894" s="20"/>
      <c r="L2894" s="20"/>
      <c r="M2894" s="20"/>
      <c r="N2894" s="20"/>
      <c r="O2894" s="20">
        <v>47.665999999999997</v>
      </c>
      <c r="P2894" s="23" t="str">
        <f>VLOOKUP(A2894,'ИЗ ОСНОВЫ НОМЕНКЛАТУР'!D:E,2,0)</f>
        <v>Аксессуары для шкафов</v>
      </c>
      <c r="Q2894" s="23" t="str">
        <f>VLOOKUP(A2894,'ИЗ ОСНОВЫ НОМЕНКЛАТУР'!D:F,3,0)</f>
        <v>Шкаф/шкаф-купе наполнение (бренд Aristo)</v>
      </c>
      <c r="R2894" s="40">
        <f>VLOOKUP(A:A,'ИЗ ОСНОВЫ НОМЕНКЛАТУР'!D:G,4,0)</f>
        <v>4490.2026601770658</v>
      </c>
      <c r="S2894" s="12" t="str">
        <f>VLOOKUP(A:A,'ИЗ ОСНОВЫ НОМЕНКЛАТУР'!D:H,5,0)</f>
        <v>C</v>
      </c>
      <c r="T2894" s="44">
        <f t="shared" si="543"/>
        <v>0</v>
      </c>
      <c r="U2894" s="44">
        <f t="shared" si="544"/>
        <v>0</v>
      </c>
      <c r="V2894" s="44">
        <f t="shared" si="545"/>
        <v>0</v>
      </c>
      <c r="W2894" s="44">
        <f t="shared" si="546"/>
        <v>0</v>
      </c>
      <c r="X2894" s="44">
        <f t="shared" si="547"/>
        <v>0</v>
      </c>
      <c r="Y2894" s="44">
        <f t="shared" si="548"/>
        <v>0</v>
      </c>
      <c r="Z2894" s="44">
        <f t="shared" si="549"/>
        <v>214030</v>
      </c>
      <c r="AA2894" s="44">
        <f t="shared" si="550"/>
        <v>0</v>
      </c>
      <c r="AB2894" s="44">
        <f t="shared" si="551"/>
        <v>0</v>
      </c>
      <c r="AC2894" s="44">
        <f t="shared" si="552"/>
        <v>0</v>
      </c>
      <c r="AD2894" s="44">
        <f t="shared" si="553"/>
        <v>0</v>
      </c>
      <c r="AE2894" s="12">
        <f t="shared" si="554"/>
        <v>214030</v>
      </c>
    </row>
    <row r="2895" spans="1:31" ht="12.6" hidden="1" customHeight="1" x14ac:dyDescent="0.2">
      <c r="A2895" s="26" t="s">
        <v>4850</v>
      </c>
      <c r="B2895" s="19"/>
      <c r="C2895" s="19"/>
      <c r="D2895" s="20"/>
      <c r="E2895" s="21"/>
      <c r="F2895" s="22"/>
      <c r="G2895" s="21"/>
      <c r="H2895" s="22"/>
      <c r="I2895" s="20"/>
      <c r="J2895" s="20">
        <v>43.5</v>
      </c>
      <c r="K2895" s="20"/>
      <c r="L2895" s="20"/>
      <c r="M2895" s="20"/>
      <c r="N2895" s="20"/>
      <c r="O2895" s="20">
        <v>43.5</v>
      </c>
      <c r="P2895" s="23" t="str">
        <f>VLOOKUP(A2895,'ИЗ ОСНОВЫ НОМЕНКЛАТУР'!D:E,2,0)</f>
        <v>Аксессуары для шкафов</v>
      </c>
      <c r="Q2895" s="23" t="str">
        <f>VLOOKUP(A2895,'ИЗ ОСНОВЫ НОМЕНКЛАТУР'!D:F,3,0)</f>
        <v>Шкаф/шкаф-купе наполнение (бренд Aristo)</v>
      </c>
      <c r="R2895" s="40">
        <f>VLOOKUP(A:A,'ИЗ ОСНОВЫ НОМЕНКЛАТУР'!D:G,4,0)</f>
        <v>4638.2068965517237</v>
      </c>
      <c r="S2895" s="12" t="str">
        <f>VLOOKUP(A:A,'ИЗ ОСНОВЫ НОМЕНКЛАТУР'!D:H,5,0)</f>
        <v>C</v>
      </c>
      <c r="T2895" s="44">
        <f t="shared" si="543"/>
        <v>0</v>
      </c>
      <c r="U2895" s="44">
        <f t="shared" si="544"/>
        <v>0</v>
      </c>
      <c r="V2895" s="44">
        <f t="shared" si="545"/>
        <v>0</v>
      </c>
      <c r="W2895" s="44">
        <f t="shared" si="546"/>
        <v>0</v>
      </c>
      <c r="X2895" s="44">
        <f t="shared" si="547"/>
        <v>0</v>
      </c>
      <c r="Y2895" s="44">
        <f t="shared" si="548"/>
        <v>0</v>
      </c>
      <c r="Z2895" s="44">
        <f t="shared" si="549"/>
        <v>201761.99999999997</v>
      </c>
      <c r="AA2895" s="44">
        <f t="shared" si="550"/>
        <v>0</v>
      </c>
      <c r="AB2895" s="44">
        <f t="shared" si="551"/>
        <v>0</v>
      </c>
      <c r="AC2895" s="44">
        <f t="shared" si="552"/>
        <v>0</v>
      </c>
      <c r="AD2895" s="44">
        <f t="shared" si="553"/>
        <v>0</v>
      </c>
      <c r="AE2895" s="12">
        <f t="shared" si="554"/>
        <v>201761.99999999997</v>
      </c>
    </row>
    <row r="2896" spans="1:31" ht="12.6" hidden="1" customHeight="1" x14ac:dyDescent="0.2">
      <c r="A2896" s="26" t="s">
        <v>4851</v>
      </c>
      <c r="B2896" s="19"/>
      <c r="C2896" s="19"/>
      <c r="D2896" s="20"/>
      <c r="E2896" s="21"/>
      <c r="F2896" s="22"/>
      <c r="G2896" s="21"/>
      <c r="H2896" s="22"/>
      <c r="I2896" s="20"/>
      <c r="J2896" s="20">
        <v>6.5</v>
      </c>
      <c r="K2896" s="20"/>
      <c r="L2896" s="20"/>
      <c r="M2896" s="20"/>
      <c r="N2896" s="20"/>
      <c r="O2896" s="20">
        <v>6.5</v>
      </c>
      <c r="P2896" s="23" t="str">
        <f>VLOOKUP(A2896,'ИЗ ОСНОВЫ НОМЕНКЛАТУР'!D:E,2,0)</f>
        <v>Аксессуары для шкафов</v>
      </c>
      <c r="Q2896" s="23" t="str">
        <f>VLOOKUP(A2896,'ИЗ ОСНОВЫ НОМЕНКЛАТУР'!D:F,3,0)</f>
        <v>Шкаф/шкаф-купе наполнение (бренд Aristo)</v>
      </c>
      <c r="R2896" s="40">
        <f>VLOOKUP(A:A,'ИЗ ОСНОВЫ НОМЕНКЛАТУР'!D:G,4,0)</f>
        <v>4455.8461538461543</v>
      </c>
      <c r="S2896" s="12" t="str">
        <f>VLOOKUP(A:A,'ИЗ ОСНОВЫ НОМЕНКЛАТУР'!D:H,5,0)</f>
        <v>C</v>
      </c>
      <c r="T2896" s="44">
        <f t="shared" si="543"/>
        <v>0</v>
      </c>
      <c r="U2896" s="44">
        <f t="shared" si="544"/>
        <v>0</v>
      </c>
      <c r="V2896" s="44">
        <f t="shared" si="545"/>
        <v>0</v>
      </c>
      <c r="W2896" s="44">
        <f t="shared" si="546"/>
        <v>0</v>
      </c>
      <c r="X2896" s="44">
        <f t="shared" si="547"/>
        <v>0</v>
      </c>
      <c r="Y2896" s="44">
        <f t="shared" si="548"/>
        <v>0</v>
      </c>
      <c r="Z2896" s="44">
        <f t="shared" si="549"/>
        <v>28963.000000000004</v>
      </c>
      <c r="AA2896" s="44">
        <f t="shared" si="550"/>
        <v>0</v>
      </c>
      <c r="AB2896" s="44">
        <f t="shared" si="551"/>
        <v>0</v>
      </c>
      <c r="AC2896" s="44">
        <f t="shared" si="552"/>
        <v>0</v>
      </c>
      <c r="AD2896" s="44">
        <f t="shared" si="553"/>
        <v>0</v>
      </c>
      <c r="AE2896" s="12">
        <f t="shared" si="554"/>
        <v>28963.000000000004</v>
      </c>
    </row>
    <row r="2897" spans="1:31" ht="12.6" hidden="1" customHeight="1" x14ac:dyDescent="0.2">
      <c r="A2897" s="26" t="s">
        <v>3847</v>
      </c>
      <c r="B2897" s="19"/>
      <c r="C2897" s="19"/>
      <c r="D2897" s="20"/>
      <c r="E2897" s="21"/>
      <c r="F2897" s="22"/>
      <c r="G2897" s="21"/>
      <c r="H2897" s="22"/>
      <c r="I2897" s="20">
        <v>30</v>
      </c>
      <c r="J2897" s="20">
        <v>17</v>
      </c>
      <c r="K2897" s="20">
        <v>8.5</v>
      </c>
      <c r="L2897" s="20"/>
      <c r="M2897" s="20"/>
      <c r="N2897" s="20"/>
      <c r="O2897" s="20">
        <v>55.5</v>
      </c>
      <c r="P2897" s="23" t="str">
        <f>VLOOKUP(A2897,'ИЗ ОСНОВЫ НОМЕНКЛАТУР'!D:E,2,0)</f>
        <v>Аксессуары для шкафов</v>
      </c>
      <c r="Q2897" s="23" t="str">
        <f>VLOOKUP(A2897,'ИЗ ОСНОВЫ НОМЕНКЛАТУР'!D:F,3,0)</f>
        <v>Шкаф/шкаф-купе наполнение (бренд Aristo)</v>
      </c>
      <c r="R2897" s="40">
        <f>VLOOKUP(A:A,'ИЗ ОСНОВЫ НОМЕНКЛАТУР'!D:G,4,0)</f>
        <v>2479.8647058823526</v>
      </c>
      <c r="S2897" s="12" t="str">
        <f>VLOOKUP(A:A,'ИЗ ОСНОВЫ НОМЕНКЛАТУР'!D:H,5,0)</f>
        <v>C</v>
      </c>
      <c r="T2897" s="44">
        <f t="shared" si="543"/>
        <v>0</v>
      </c>
      <c r="U2897" s="44">
        <f t="shared" si="544"/>
        <v>0</v>
      </c>
      <c r="V2897" s="44">
        <f t="shared" si="545"/>
        <v>0</v>
      </c>
      <c r="W2897" s="44">
        <f t="shared" si="546"/>
        <v>0</v>
      </c>
      <c r="X2897" s="44">
        <f t="shared" si="547"/>
        <v>0</v>
      </c>
      <c r="Y2897" s="44">
        <f t="shared" si="548"/>
        <v>74395.941176470573</v>
      </c>
      <c r="Z2897" s="44">
        <f t="shared" si="549"/>
        <v>42157.7</v>
      </c>
      <c r="AA2897" s="44">
        <f t="shared" si="550"/>
        <v>21078.85</v>
      </c>
      <c r="AB2897" s="44">
        <f t="shared" si="551"/>
        <v>0</v>
      </c>
      <c r="AC2897" s="44">
        <f t="shared" si="552"/>
        <v>0</v>
      </c>
      <c r="AD2897" s="44">
        <f t="shared" si="553"/>
        <v>0</v>
      </c>
      <c r="AE2897" s="12">
        <f t="shared" si="554"/>
        <v>137632.49117647056</v>
      </c>
    </row>
    <row r="2898" spans="1:31" ht="12.6" hidden="1" customHeight="1" x14ac:dyDescent="0.2">
      <c r="A2898" s="26" t="s">
        <v>3859</v>
      </c>
      <c r="B2898" s="19"/>
      <c r="C2898" s="19"/>
      <c r="D2898" s="20"/>
      <c r="E2898" s="21"/>
      <c r="F2898" s="22"/>
      <c r="G2898" s="21"/>
      <c r="H2898" s="22"/>
      <c r="I2898" s="20"/>
      <c r="J2898" s="20"/>
      <c r="K2898" s="20">
        <v>5.5</v>
      </c>
      <c r="L2898" s="20"/>
      <c r="M2898" s="20"/>
      <c r="N2898" s="20"/>
      <c r="O2898" s="20">
        <v>5.5</v>
      </c>
      <c r="P2898" s="23" t="str">
        <f>VLOOKUP(A2898,'ИЗ ОСНОВЫ НОМЕНКЛАТУР'!D:E,2,0)</f>
        <v>Аксессуары для шкафов</v>
      </c>
      <c r="Q2898" s="23" t="str">
        <f>VLOOKUP(A2898,'ИЗ ОСНОВЫ НОМЕНКЛАТУР'!D:F,3,0)</f>
        <v>Шкаф/шкаф-купе наполнение (бренд Aristo)</v>
      </c>
      <c r="R2898" s="40">
        <f>VLOOKUP(A:A,'ИЗ ОСНОВЫ НОМЕНКЛАТУР'!D:G,4,0)</f>
        <v>5171.88</v>
      </c>
      <c r="S2898" s="12" t="str">
        <f>VLOOKUP(A:A,'ИЗ ОСНОВЫ НОМЕНКЛАТУР'!D:H,5,0)</f>
        <v>C</v>
      </c>
      <c r="T2898" s="44">
        <f t="shared" si="543"/>
        <v>0</v>
      </c>
      <c r="U2898" s="44">
        <f t="shared" si="544"/>
        <v>0</v>
      </c>
      <c r="V2898" s="44">
        <f t="shared" si="545"/>
        <v>0</v>
      </c>
      <c r="W2898" s="44">
        <f t="shared" si="546"/>
        <v>0</v>
      </c>
      <c r="X2898" s="44">
        <f t="shared" si="547"/>
        <v>0</v>
      </c>
      <c r="Y2898" s="44">
        <f t="shared" si="548"/>
        <v>0</v>
      </c>
      <c r="Z2898" s="44">
        <f t="shared" si="549"/>
        <v>0</v>
      </c>
      <c r="AA2898" s="44">
        <f t="shared" si="550"/>
        <v>28445.34</v>
      </c>
      <c r="AB2898" s="44">
        <f t="shared" si="551"/>
        <v>0</v>
      </c>
      <c r="AC2898" s="44">
        <f t="shared" si="552"/>
        <v>0</v>
      </c>
      <c r="AD2898" s="44">
        <f t="shared" si="553"/>
        <v>0</v>
      </c>
      <c r="AE2898" s="12">
        <f t="shared" si="554"/>
        <v>28445.34</v>
      </c>
    </row>
    <row r="2899" spans="1:31" ht="12.6" hidden="1" customHeight="1" x14ac:dyDescent="0.2">
      <c r="A2899" s="26" t="s">
        <v>4852</v>
      </c>
      <c r="B2899" s="19"/>
      <c r="C2899" s="19"/>
      <c r="D2899" s="20"/>
      <c r="E2899" s="21"/>
      <c r="F2899" s="22"/>
      <c r="G2899" s="21"/>
      <c r="H2899" s="22"/>
      <c r="I2899" s="20"/>
      <c r="J2899" s="20">
        <v>6</v>
      </c>
      <c r="K2899" s="20">
        <v>2</v>
      </c>
      <c r="L2899" s="20"/>
      <c r="M2899" s="20"/>
      <c r="N2899" s="20"/>
      <c r="O2899" s="20">
        <v>8</v>
      </c>
      <c r="P2899" s="23" t="str">
        <f>VLOOKUP(A2899,'ИЗ ОСНОВЫ НОМЕНКЛАТУР'!D:E,2,0)</f>
        <v>Аксессуары для шкафов</v>
      </c>
      <c r="Q2899" s="23" t="str">
        <f>VLOOKUP(A2899,'ИЗ ОСНОВЫ НОМЕНКЛАТУР'!D:F,3,0)</f>
        <v>Шкаф/шкаф-купе наполнение (бренд Aristo)</v>
      </c>
      <c r="R2899" s="40">
        <f>VLOOKUP(A:A,'ИЗ ОСНОВЫ НОМЕНКЛАТУР'!D:G,4,0)</f>
        <v>6038.875</v>
      </c>
      <c r="S2899" s="12" t="str">
        <f>VLOOKUP(A:A,'ИЗ ОСНОВЫ НОМЕНКЛАТУР'!D:H,5,0)</f>
        <v>C</v>
      </c>
      <c r="T2899" s="44">
        <f t="shared" si="543"/>
        <v>0</v>
      </c>
      <c r="U2899" s="44">
        <f t="shared" si="544"/>
        <v>0</v>
      </c>
      <c r="V2899" s="44">
        <f t="shared" si="545"/>
        <v>0</v>
      </c>
      <c r="W2899" s="44">
        <f t="shared" si="546"/>
        <v>0</v>
      </c>
      <c r="X2899" s="44">
        <f t="shared" si="547"/>
        <v>0</v>
      </c>
      <c r="Y2899" s="44">
        <f t="shared" si="548"/>
        <v>0</v>
      </c>
      <c r="Z2899" s="44">
        <f t="shared" si="549"/>
        <v>36233.25</v>
      </c>
      <c r="AA2899" s="44">
        <f t="shared" si="550"/>
        <v>12077.75</v>
      </c>
      <c r="AB2899" s="44">
        <f t="shared" si="551"/>
        <v>0</v>
      </c>
      <c r="AC2899" s="44">
        <f t="shared" si="552"/>
        <v>0</v>
      </c>
      <c r="AD2899" s="44">
        <f t="shared" si="553"/>
        <v>0</v>
      </c>
      <c r="AE2899" s="12">
        <f t="shared" si="554"/>
        <v>48311</v>
      </c>
    </row>
    <row r="2900" spans="1:31" ht="12.6" hidden="1" customHeight="1" x14ac:dyDescent="0.2">
      <c r="A2900" s="26" t="s">
        <v>4853</v>
      </c>
      <c r="B2900" s="19"/>
      <c r="C2900" s="19"/>
      <c r="D2900" s="20"/>
      <c r="E2900" s="21"/>
      <c r="F2900" s="22"/>
      <c r="G2900" s="21"/>
      <c r="H2900" s="22"/>
      <c r="I2900" s="20"/>
      <c r="J2900" s="20"/>
      <c r="K2900" s="20">
        <v>6</v>
      </c>
      <c r="L2900" s="20"/>
      <c r="M2900" s="20"/>
      <c r="N2900" s="20"/>
      <c r="O2900" s="20">
        <v>6</v>
      </c>
      <c r="P2900" s="23" t="str">
        <f>VLOOKUP(A2900,'ИЗ ОСНОВЫ НОМЕНКЛАТУР'!D:E,2,0)</f>
        <v>Аксессуары для шкафов</v>
      </c>
      <c r="Q2900" s="23" t="str">
        <f>VLOOKUP(A2900,'ИЗ ОСНОВЫ НОМЕНКЛАТУР'!D:F,3,0)</f>
        <v>Шкаф/шкаф-купе наполнение (бренд Aristo)</v>
      </c>
      <c r="R2900" s="40">
        <f>VLOOKUP(A:A,'ИЗ ОСНОВЫ НОМЕНКЛАТУР'!D:G,4,0)</f>
        <v>6994.833333333333</v>
      </c>
      <c r="S2900" s="12" t="str">
        <f>VLOOKUP(A:A,'ИЗ ОСНОВЫ НОМЕНКЛАТУР'!D:H,5,0)</f>
        <v>C</v>
      </c>
      <c r="T2900" s="44">
        <f t="shared" si="543"/>
        <v>0</v>
      </c>
      <c r="U2900" s="44">
        <f t="shared" si="544"/>
        <v>0</v>
      </c>
      <c r="V2900" s="44">
        <f t="shared" si="545"/>
        <v>0</v>
      </c>
      <c r="W2900" s="44">
        <f t="shared" si="546"/>
        <v>0</v>
      </c>
      <c r="X2900" s="44">
        <f t="shared" si="547"/>
        <v>0</v>
      </c>
      <c r="Y2900" s="44">
        <f t="shared" si="548"/>
        <v>0</v>
      </c>
      <c r="Z2900" s="44">
        <f t="shared" si="549"/>
        <v>0</v>
      </c>
      <c r="AA2900" s="44">
        <f t="shared" si="550"/>
        <v>41969</v>
      </c>
      <c r="AB2900" s="44">
        <f t="shared" si="551"/>
        <v>0</v>
      </c>
      <c r="AC2900" s="44">
        <f t="shared" si="552"/>
        <v>0</v>
      </c>
      <c r="AD2900" s="44">
        <f t="shared" si="553"/>
        <v>0</v>
      </c>
      <c r="AE2900" s="12">
        <f t="shared" si="554"/>
        <v>41969</v>
      </c>
    </row>
    <row r="2901" spans="1:31" ht="12.6" hidden="1" customHeight="1" x14ac:dyDescent="0.2">
      <c r="A2901" s="26" t="s">
        <v>4854</v>
      </c>
      <c r="B2901" s="19"/>
      <c r="C2901" s="19"/>
      <c r="D2901" s="20"/>
      <c r="E2901" s="21"/>
      <c r="F2901" s="22"/>
      <c r="G2901" s="21"/>
      <c r="H2901" s="22"/>
      <c r="I2901" s="20"/>
      <c r="J2901" s="20"/>
      <c r="K2901" s="20">
        <v>8</v>
      </c>
      <c r="L2901" s="20"/>
      <c r="M2901" s="20"/>
      <c r="N2901" s="20"/>
      <c r="O2901" s="20">
        <v>8</v>
      </c>
      <c r="P2901" s="23" t="str">
        <f>VLOOKUP(A2901,'ИЗ ОСНОВЫ НОМЕНКЛАТУР'!D:E,2,0)</f>
        <v>Аксессуары для шкафов</v>
      </c>
      <c r="Q2901" s="23" t="str">
        <f>VLOOKUP(A2901,'ИЗ ОСНОВЫ НОМЕНКЛАТУР'!D:F,3,0)</f>
        <v>Шкаф/шкаф-купе наполнение (бренд Aristo)</v>
      </c>
      <c r="R2901" s="40">
        <f>VLOOKUP(A:A,'ИЗ ОСНОВЫ НОМЕНКЛАТУР'!D:G,4,0)</f>
        <v>7615.5</v>
      </c>
      <c r="S2901" s="12" t="str">
        <f>VLOOKUP(A:A,'ИЗ ОСНОВЫ НОМЕНКЛАТУР'!D:H,5,0)</f>
        <v>C</v>
      </c>
      <c r="T2901" s="44">
        <f t="shared" si="543"/>
        <v>0</v>
      </c>
      <c r="U2901" s="44">
        <f t="shared" si="544"/>
        <v>0</v>
      </c>
      <c r="V2901" s="44">
        <f t="shared" si="545"/>
        <v>0</v>
      </c>
      <c r="W2901" s="44">
        <f t="shared" si="546"/>
        <v>0</v>
      </c>
      <c r="X2901" s="44">
        <f t="shared" si="547"/>
        <v>0</v>
      </c>
      <c r="Y2901" s="44">
        <f t="shared" si="548"/>
        <v>0</v>
      </c>
      <c r="Z2901" s="44">
        <f t="shared" si="549"/>
        <v>0</v>
      </c>
      <c r="AA2901" s="44">
        <f t="shared" si="550"/>
        <v>60924</v>
      </c>
      <c r="AB2901" s="44">
        <f t="shared" si="551"/>
        <v>0</v>
      </c>
      <c r="AC2901" s="44">
        <f t="shared" si="552"/>
        <v>0</v>
      </c>
      <c r="AD2901" s="44">
        <f t="shared" si="553"/>
        <v>0</v>
      </c>
      <c r="AE2901" s="12">
        <f t="shared" si="554"/>
        <v>60924</v>
      </c>
    </row>
    <row r="2902" spans="1:31" ht="12.6" hidden="1" customHeight="1" x14ac:dyDescent="0.2">
      <c r="A2902" s="26" t="s">
        <v>4855</v>
      </c>
      <c r="B2902" s="19"/>
      <c r="C2902" s="19"/>
      <c r="D2902" s="20"/>
      <c r="E2902" s="21"/>
      <c r="F2902" s="22"/>
      <c r="G2902" s="21"/>
      <c r="H2902" s="22"/>
      <c r="I2902" s="20"/>
      <c r="J2902" s="20"/>
      <c r="K2902" s="20">
        <v>1</v>
      </c>
      <c r="L2902" s="20"/>
      <c r="M2902" s="20"/>
      <c r="N2902" s="20"/>
      <c r="O2902" s="20">
        <v>1</v>
      </c>
      <c r="P2902" s="23" t="str">
        <f>VLOOKUP(A2902,'ИЗ ОСНОВЫ НОМЕНКЛАТУР'!D:E,2,0)</f>
        <v>Аксессуары для шкафов</v>
      </c>
      <c r="Q2902" s="23" t="str">
        <f>VLOOKUP(A2902,'ИЗ ОСНОВЫ НОМЕНКЛАТУР'!D:F,3,0)</f>
        <v>Шкаф/шкаф-купе наполнение (бренд Aristo)</v>
      </c>
      <c r="R2902" s="40">
        <f>VLOOKUP(A:A,'ИЗ ОСНОВЫ НОМЕНКЛАТУР'!D:G,4,0)</f>
        <v>7492</v>
      </c>
      <c r="S2902" s="12" t="str">
        <f>VLOOKUP(A:A,'ИЗ ОСНОВЫ НОМЕНКЛАТУР'!D:H,5,0)</f>
        <v>C</v>
      </c>
      <c r="T2902" s="44">
        <f t="shared" si="543"/>
        <v>0</v>
      </c>
      <c r="U2902" s="44">
        <f t="shared" si="544"/>
        <v>0</v>
      </c>
      <c r="V2902" s="44">
        <f t="shared" si="545"/>
        <v>0</v>
      </c>
      <c r="W2902" s="44">
        <f t="shared" si="546"/>
        <v>0</v>
      </c>
      <c r="X2902" s="44">
        <f t="shared" si="547"/>
        <v>0</v>
      </c>
      <c r="Y2902" s="44">
        <f t="shared" si="548"/>
        <v>0</v>
      </c>
      <c r="Z2902" s="44">
        <f t="shared" si="549"/>
        <v>0</v>
      </c>
      <c r="AA2902" s="44">
        <f t="shared" si="550"/>
        <v>7492</v>
      </c>
      <c r="AB2902" s="44">
        <f t="shared" si="551"/>
        <v>0</v>
      </c>
      <c r="AC2902" s="44">
        <f t="shared" si="552"/>
        <v>0</v>
      </c>
      <c r="AD2902" s="44">
        <f t="shared" si="553"/>
        <v>0</v>
      </c>
      <c r="AE2902" s="12">
        <f t="shared" si="554"/>
        <v>7492</v>
      </c>
    </row>
    <row r="2903" spans="1:31" ht="12.6" hidden="1" customHeight="1" x14ac:dyDescent="0.2">
      <c r="A2903" s="26" t="s">
        <v>4856</v>
      </c>
      <c r="B2903" s="19"/>
      <c r="C2903" s="19"/>
      <c r="D2903" s="20"/>
      <c r="E2903" s="21"/>
      <c r="F2903" s="22"/>
      <c r="G2903" s="21"/>
      <c r="H2903" s="22"/>
      <c r="I2903" s="20"/>
      <c r="J2903" s="20"/>
      <c r="K2903" s="20">
        <v>6</v>
      </c>
      <c r="L2903" s="20"/>
      <c r="M2903" s="20"/>
      <c r="N2903" s="20"/>
      <c r="O2903" s="20">
        <v>6</v>
      </c>
      <c r="P2903" s="23" t="str">
        <f>VLOOKUP(A2903,'ИЗ ОСНОВЫ НОМЕНКЛАТУР'!D:E,2,0)</f>
        <v>Аксессуары для шкафов</v>
      </c>
      <c r="Q2903" s="23" t="str">
        <f>VLOOKUP(A2903,'ИЗ ОСНОВЫ НОМЕНКЛАТУР'!D:F,3,0)</f>
        <v>Шкаф/шкаф-купе наполнение (бренд Aristo)</v>
      </c>
      <c r="R2903" s="40">
        <f>VLOOKUP(A:A,'ИЗ ОСНОВЫ НОМЕНКЛАТУР'!D:G,4,0)</f>
        <v>6732</v>
      </c>
      <c r="S2903" s="12" t="str">
        <f>VLOOKUP(A:A,'ИЗ ОСНОВЫ НОМЕНКЛАТУР'!D:H,5,0)</f>
        <v>C</v>
      </c>
      <c r="T2903" s="44">
        <f t="shared" si="543"/>
        <v>0</v>
      </c>
      <c r="U2903" s="44">
        <f t="shared" si="544"/>
        <v>0</v>
      </c>
      <c r="V2903" s="44">
        <f t="shared" si="545"/>
        <v>0</v>
      </c>
      <c r="W2903" s="44">
        <f t="shared" si="546"/>
        <v>0</v>
      </c>
      <c r="X2903" s="44">
        <f t="shared" si="547"/>
        <v>0</v>
      </c>
      <c r="Y2903" s="44">
        <f t="shared" si="548"/>
        <v>0</v>
      </c>
      <c r="Z2903" s="44">
        <f t="shared" si="549"/>
        <v>0</v>
      </c>
      <c r="AA2903" s="44">
        <f t="shared" si="550"/>
        <v>40392</v>
      </c>
      <c r="AB2903" s="44">
        <f t="shared" si="551"/>
        <v>0</v>
      </c>
      <c r="AC2903" s="44">
        <f t="shared" si="552"/>
        <v>0</v>
      </c>
      <c r="AD2903" s="44">
        <f t="shared" si="553"/>
        <v>0</v>
      </c>
      <c r="AE2903" s="12">
        <f t="shared" si="554"/>
        <v>40392</v>
      </c>
    </row>
    <row r="2904" spans="1:31" ht="12.6" hidden="1" customHeight="1" x14ac:dyDescent="0.2">
      <c r="A2904" s="26" t="s">
        <v>4857</v>
      </c>
      <c r="B2904" s="19"/>
      <c r="C2904" s="19"/>
      <c r="D2904" s="20"/>
      <c r="E2904" s="21"/>
      <c r="F2904" s="22"/>
      <c r="G2904" s="21"/>
      <c r="H2904" s="22"/>
      <c r="I2904" s="20"/>
      <c r="J2904" s="20"/>
      <c r="K2904" s="20">
        <v>7</v>
      </c>
      <c r="L2904" s="20"/>
      <c r="M2904" s="20"/>
      <c r="N2904" s="20"/>
      <c r="O2904" s="20">
        <v>7</v>
      </c>
      <c r="P2904" s="23" t="str">
        <f>VLOOKUP(A2904,'ИЗ ОСНОВЫ НОМЕНКЛАТУР'!D:E,2,0)</f>
        <v>Аксессуары для шкафов</v>
      </c>
      <c r="Q2904" s="23" t="str">
        <f>VLOOKUP(A2904,'ИЗ ОСНОВЫ НОМЕНКЛАТУР'!D:F,3,0)</f>
        <v>Шкаф/шкаф-купе наполнение (бренд Aristo)</v>
      </c>
      <c r="R2904" s="40">
        <f>VLOOKUP(A:A,'ИЗ ОСНОВЫ НОМЕНКЛАТУР'!D:G,4,0)</f>
        <v>7286.5714285714284</v>
      </c>
      <c r="S2904" s="12" t="str">
        <f>VLOOKUP(A:A,'ИЗ ОСНОВЫ НОМЕНКЛАТУР'!D:H,5,0)</f>
        <v>C</v>
      </c>
      <c r="T2904" s="44">
        <f t="shared" si="543"/>
        <v>0</v>
      </c>
      <c r="U2904" s="44">
        <f t="shared" si="544"/>
        <v>0</v>
      </c>
      <c r="V2904" s="44">
        <f t="shared" si="545"/>
        <v>0</v>
      </c>
      <c r="W2904" s="44">
        <f t="shared" si="546"/>
        <v>0</v>
      </c>
      <c r="X2904" s="44">
        <f t="shared" si="547"/>
        <v>0</v>
      </c>
      <c r="Y2904" s="44">
        <f t="shared" si="548"/>
        <v>0</v>
      </c>
      <c r="Z2904" s="44">
        <f t="shared" si="549"/>
        <v>0</v>
      </c>
      <c r="AA2904" s="44">
        <f t="shared" si="550"/>
        <v>51006</v>
      </c>
      <c r="AB2904" s="44">
        <f t="shared" si="551"/>
        <v>0</v>
      </c>
      <c r="AC2904" s="44">
        <f t="shared" si="552"/>
        <v>0</v>
      </c>
      <c r="AD2904" s="44">
        <f t="shared" si="553"/>
        <v>0</v>
      </c>
      <c r="AE2904" s="12">
        <f t="shared" si="554"/>
        <v>51006</v>
      </c>
    </row>
    <row r="2905" spans="1:31" ht="12.6" hidden="1" customHeight="1" x14ac:dyDescent="0.2">
      <c r="A2905" s="26" t="s">
        <v>4858</v>
      </c>
      <c r="B2905" s="19"/>
      <c r="C2905" s="19"/>
      <c r="D2905" s="20"/>
      <c r="E2905" s="21"/>
      <c r="F2905" s="22"/>
      <c r="G2905" s="21"/>
      <c r="H2905" s="22"/>
      <c r="I2905" s="20"/>
      <c r="J2905" s="20"/>
      <c r="K2905" s="20">
        <v>2</v>
      </c>
      <c r="L2905" s="20"/>
      <c r="M2905" s="20"/>
      <c r="N2905" s="20"/>
      <c r="O2905" s="20">
        <v>2</v>
      </c>
      <c r="P2905" s="23" t="str">
        <f>VLOOKUP(A2905,'ИЗ ОСНОВЫ НОМЕНКЛАТУР'!D:E,2,0)</f>
        <v>Аксессуары для шкафов</v>
      </c>
      <c r="Q2905" s="23" t="str">
        <f>VLOOKUP(A2905,'ИЗ ОСНОВЫ НОМЕНКЛАТУР'!D:F,3,0)</f>
        <v>Шкаф/шкаф-купе наполнение (бренд Aristo)</v>
      </c>
      <c r="R2905" s="40">
        <f>VLOOKUP(A:A,'ИЗ ОСНОВЫ НОМЕНКЛАТУР'!D:G,4,0)</f>
        <v>8309.5</v>
      </c>
      <c r="S2905" s="12" t="str">
        <f>VLOOKUP(A:A,'ИЗ ОСНОВЫ НОМЕНКЛАТУР'!D:H,5,0)</f>
        <v>C</v>
      </c>
      <c r="T2905" s="44">
        <f t="shared" si="543"/>
        <v>0</v>
      </c>
      <c r="U2905" s="44">
        <f t="shared" si="544"/>
        <v>0</v>
      </c>
      <c r="V2905" s="44">
        <f t="shared" si="545"/>
        <v>0</v>
      </c>
      <c r="W2905" s="44">
        <f t="shared" si="546"/>
        <v>0</v>
      </c>
      <c r="X2905" s="44">
        <f t="shared" si="547"/>
        <v>0</v>
      </c>
      <c r="Y2905" s="44">
        <f t="shared" si="548"/>
        <v>0</v>
      </c>
      <c r="Z2905" s="44">
        <f t="shared" si="549"/>
        <v>0</v>
      </c>
      <c r="AA2905" s="44">
        <f t="shared" si="550"/>
        <v>16619</v>
      </c>
      <c r="AB2905" s="44">
        <f t="shared" si="551"/>
        <v>0</v>
      </c>
      <c r="AC2905" s="44">
        <f t="shared" si="552"/>
        <v>0</v>
      </c>
      <c r="AD2905" s="44">
        <f t="shared" si="553"/>
        <v>0</v>
      </c>
      <c r="AE2905" s="12">
        <f t="shared" si="554"/>
        <v>16619</v>
      </c>
    </row>
    <row r="2906" spans="1:31" ht="12.6" hidden="1" customHeight="1" x14ac:dyDescent="0.2">
      <c r="A2906" s="26" t="s">
        <v>4859</v>
      </c>
      <c r="B2906" s="19"/>
      <c r="C2906" s="19"/>
      <c r="D2906" s="20"/>
      <c r="E2906" s="21"/>
      <c r="F2906" s="22"/>
      <c r="G2906" s="21"/>
      <c r="H2906" s="22"/>
      <c r="I2906" s="20"/>
      <c r="J2906" s="20"/>
      <c r="K2906" s="20">
        <v>5</v>
      </c>
      <c r="L2906" s="20"/>
      <c r="M2906" s="20"/>
      <c r="N2906" s="20"/>
      <c r="O2906" s="20">
        <v>5</v>
      </c>
      <c r="P2906" s="23" t="str">
        <f>VLOOKUP(A2906,'ИЗ ОСНОВЫ НОМЕНКЛАТУР'!D:E,2,0)</f>
        <v>Аксессуары для шкафов</v>
      </c>
      <c r="Q2906" s="23" t="str">
        <f>VLOOKUP(A2906,'ИЗ ОСНОВЫ НОМЕНКЛАТУР'!D:F,3,0)</f>
        <v>Шкаф/шкаф-купе наполнение (бренд Aristo)</v>
      </c>
      <c r="R2906" s="40">
        <f>VLOOKUP(A:A,'ИЗ ОСНОВЫ НОМЕНКЛАТУР'!D:G,4,0)</f>
        <v>7146.4</v>
      </c>
      <c r="S2906" s="12" t="str">
        <f>VLOOKUP(A:A,'ИЗ ОСНОВЫ НОМЕНКЛАТУР'!D:H,5,0)</f>
        <v>C</v>
      </c>
      <c r="T2906" s="44">
        <f t="shared" si="543"/>
        <v>0</v>
      </c>
      <c r="U2906" s="44">
        <f t="shared" si="544"/>
        <v>0</v>
      </c>
      <c r="V2906" s="44">
        <f t="shared" si="545"/>
        <v>0</v>
      </c>
      <c r="W2906" s="44">
        <f t="shared" si="546"/>
        <v>0</v>
      </c>
      <c r="X2906" s="44">
        <f t="shared" si="547"/>
        <v>0</v>
      </c>
      <c r="Y2906" s="44">
        <f t="shared" si="548"/>
        <v>0</v>
      </c>
      <c r="Z2906" s="44">
        <f t="shared" si="549"/>
        <v>0</v>
      </c>
      <c r="AA2906" s="44">
        <f t="shared" si="550"/>
        <v>35732</v>
      </c>
      <c r="AB2906" s="44">
        <f t="shared" si="551"/>
        <v>0</v>
      </c>
      <c r="AC2906" s="44">
        <f t="shared" si="552"/>
        <v>0</v>
      </c>
      <c r="AD2906" s="44">
        <f t="shared" si="553"/>
        <v>0</v>
      </c>
      <c r="AE2906" s="12">
        <f t="shared" si="554"/>
        <v>35732</v>
      </c>
    </row>
    <row r="2907" spans="1:31" ht="12.6" hidden="1" customHeight="1" x14ac:dyDescent="0.2">
      <c r="A2907" s="26" t="s">
        <v>4860</v>
      </c>
      <c r="B2907" s="19"/>
      <c r="C2907" s="19"/>
      <c r="D2907" s="20"/>
      <c r="E2907" s="21"/>
      <c r="F2907" s="22"/>
      <c r="G2907" s="21"/>
      <c r="H2907" s="22"/>
      <c r="I2907" s="20"/>
      <c r="J2907" s="20"/>
      <c r="K2907" s="20">
        <v>6</v>
      </c>
      <c r="L2907" s="20"/>
      <c r="M2907" s="20"/>
      <c r="N2907" s="20"/>
      <c r="O2907" s="20">
        <v>6</v>
      </c>
      <c r="P2907" s="23" t="str">
        <f>VLOOKUP(A2907,'ИЗ ОСНОВЫ НОМЕНКЛАТУР'!D:E,2,0)</f>
        <v>Аксессуары для шкафов</v>
      </c>
      <c r="Q2907" s="23" t="str">
        <f>VLOOKUP(A2907,'ИЗ ОСНОВЫ НОМЕНКЛАТУР'!D:F,3,0)</f>
        <v>Шкаф/шкаф-купе наполнение (бренд Aristo)</v>
      </c>
      <c r="R2907" s="40">
        <f>VLOOKUP(A:A,'ИЗ ОСНОВЫ НОМЕНКЛАТУР'!D:G,4,0)</f>
        <v>8146.666666666667</v>
      </c>
      <c r="S2907" s="12" t="str">
        <f>VLOOKUP(A:A,'ИЗ ОСНОВЫ НОМЕНКЛАТУР'!D:H,5,0)</f>
        <v>C</v>
      </c>
      <c r="T2907" s="44">
        <f t="shared" si="543"/>
        <v>0</v>
      </c>
      <c r="U2907" s="44">
        <f t="shared" si="544"/>
        <v>0</v>
      </c>
      <c r="V2907" s="44">
        <f t="shared" si="545"/>
        <v>0</v>
      </c>
      <c r="W2907" s="44">
        <f t="shared" si="546"/>
        <v>0</v>
      </c>
      <c r="X2907" s="44">
        <f t="shared" si="547"/>
        <v>0</v>
      </c>
      <c r="Y2907" s="44">
        <f t="shared" si="548"/>
        <v>0</v>
      </c>
      <c r="Z2907" s="44">
        <f t="shared" si="549"/>
        <v>0</v>
      </c>
      <c r="AA2907" s="44">
        <f t="shared" si="550"/>
        <v>48880</v>
      </c>
      <c r="AB2907" s="44">
        <f t="shared" si="551"/>
        <v>0</v>
      </c>
      <c r="AC2907" s="44">
        <f t="shared" si="552"/>
        <v>0</v>
      </c>
      <c r="AD2907" s="44">
        <f t="shared" si="553"/>
        <v>0</v>
      </c>
      <c r="AE2907" s="12">
        <f t="shared" si="554"/>
        <v>48880</v>
      </c>
    </row>
    <row r="2908" spans="1:31" ht="12.6" hidden="1" customHeight="1" x14ac:dyDescent="0.2">
      <c r="A2908" s="26" t="s">
        <v>4861</v>
      </c>
      <c r="B2908" s="19"/>
      <c r="C2908" s="19"/>
      <c r="D2908" s="20"/>
      <c r="E2908" s="21"/>
      <c r="F2908" s="22"/>
      <c r="G2908" s="21"/>
      <c r="H2908" s="22"/>
      <c r="I2908" s="20"/>
      <c r="J2908" s="20"/>
      <c r="K2908" s="20">
        <v>10</v>
      </c>
      <c r="L2908" s="20"/>
      <c r="M2908" s="20"/>
      <c r="N2908" s="20"/>
      <c r="O2908" s="20">
        <v>10</v>
      </c>
      <c r="P2908" s="23" t="str">
        <f>VLOOKUP(A2908,'ИЗ ОСНОВЫ НОМЕНКЛАТУР'!D:E,2,0)</f>
        <v>Аксессуары для шкафов</v>
      </c>
      <c r="Q2908" s="23" t="str">
        <f>VLOOKUP(A2908,'ИЗ ОСНОВЫ НОМЕНКЛАТУР'!D:F,3,0)</f>
        <v>Шкаф/шкаф-купе наполнение (бренд Aristo)</v>
      </c>
      <c r="R2908" s="40">
        <f>VLOOKUP(A:A,'ИЗ ОСНОВЫ НОМЕНКЛАТУР'!D:G,4,0)</f>
        <v>6464.8</v>
      </c>
      <c r="S2908" s="12" t="str">
        <f>VLOOKUP(A:A,'ИЗ ОСНОВЫ НОМЕНКЛАТУР'!D:H,5,0)</f>
        <v>C</v>
      </c>
      <c r="T2908" s="44">
        <f t="shared" si="543"/>
        <v>0</v>
      </c>
      <c r="U2908" s="44">
        <f t="shared" si="544"/>
        <v>0</v>
      </c>
      <c r="V2908" s="44">
        <f t="shared" si="545"/>
        <v>0</v>
      </c>
      <c r="W2908" s="44">
        <f t="shared" si="546"/>
        <v>0</v>
      </c>
      <c r="X2908" s="44">
        <f t="shared" si="547"/>
        <v>0</v>
      </c>
      <c r="Y2908" s="44">
        <f t="shared" si="548"/>
        <v>0</v>
      </c>
      <c r="Z2908" s="44">
        <f t="shared" si="549"/>
        <v>0</v>
      </c>
      <c r="AA2908" s="44">
        <f t="shared" si="550"/>
        <v>64648</v>
      </c>
      <c r="AB2908" s="44">
        <f t="shared" si="551"/>
        <v>0</v>
      </c>
      <c r="AC2908" s="44">
        <f t="shared" si="552"/>
        <v>0</v>
      </c>
      <c r="AD2908" s="44">
        <f t="shared" si="553"/>
        <v>0</v>
      </c>
      <c r="AE2908" s="12">
        <f t="shared" si="554"/>
        <v>64648</v>
      </c>
    </row>
    <row r="2909" spans="1:31" ht="12.6" hidden="1" customHeight="1" x14ac:dyDescent="0.2">
      <c r="A2909" s="26" t="s">
        <v>4862</v>
      </c>
      <c r="B2909" s="19"/>
      <c r="C2909" s="19"/>
      <c r="D2909" s="20"/>
      <c r="E2909" s="21"/>
      <c r="F2909" s="22"/>
      <c r="G2909" s="21"/>
      <c r="H2909" s="22"/>
      <c r="I2909" s="20"/>
      <c r="J2909" s="20"/>
      <c r="K2909" s="20">
        <v>2</v>
      </c>
      <c r="L2909" s="20"/>
      <c r="M2909" s="20"/>
      <c r="N2909" s="20"/>
      <c r="O2909" s="20">
        <v>2</v>
      </c>
      <c r="P2909" s="23" t="str">
        <f>VLOOKUP(A2909,'ИЗ ОСНОВЫ НОМЕНКЛАТУР'!D:E,2,0)</f>
        <v>Аксессуары для шкафов</v>
      </c>
      <c r="Q2909" s="23" t="str">
        <f>VLOOKUP(A2909,'ИЗ ОСНОВЫ НОМЕНКЛАТУР'!D:F,3,0)</f>
        <v>Шкаф/шкаф-купе наполнение (бренд Aristo)</v>
      </c>
      <c r="R2909" s="40">
        <f>VLOOKUP(A:A,'ИЗ ОСНОВЫ НОМЕНКЛАТУР'!D:G,4,0)</f>
        <v>7575.5</v>
      </c>
      <c r="S2909" s="12" t="str">
        <f>VLOOKUP(A:A,'ИЗ ОСНОВЫ НОМЕНКЛАТУР'!D:H,5,0)</f>
        <v>C</v>
      </c>
      <c r="T2909" s="44">
        <f t="shared" si="543"/>
        <v>0</v>
      </c>
      <c r="U2909" s="44">
        <f t="shared" si="544"/>
        <v>0</v>
      </c>
      <c r="V2909" s="44">
        <f t="shared" si="545"/>
        <v>0</v>
      </c>
      <c r="W2909" s="44">
        <f t="shared" si="546"/>
        <v>0</v>
      </c>
      <c r="X2909" s="44">
        <f t="shared" si="547"/>
        <v>0</v>
      </c>
      <c r="Y2909" s="44">
        <f t="shared" si="548"/>
        <v>0</v>
      </c>
      <c r="Z2909" s="44">
        <f t="shared" si="549"/>
        <v>0</v>
      </c>
      <c r="AA2909" s="44">
        <f t="shared" si="550"/>
        <v>15151</v>
      </c>
      <c r="AB2909" s="44">
        <f t="shared" si="551"/>
        <v>0</v>
      </c>
      <c r="AC2909" s="44">
        <f t="shared" si="552"/>
        <v>0</v>
      </c>
      <c r="AD2909" s="44">
        <f t="shared" si="553"/>
        <v>0</v>
      </c>
      <c r="AE2909" s="12">
        <f t="shared" si="554"/>
        <v>15151</v>
      </c>
    </row>
    <row r="2910" spans="1:31" ht="12.6" hidden="1" customHeight="1" x14ac:dyDescent="0.2">
      <c r="A2910" s="26" t="s">
        <v>4863</v>
      </c>
      <c r="B2910" s="19"/>
      <c r="C2910" s="19"/>
      <c r="D2910" s="20"/>
      <c r="E2910" s="21"/>
      <c r="F2910" s="22"/>
      <c r="G2910" s="21"/>
      <c r="H2910" s="22"/>
      <c r="I2910" s="20"/>
      <c r="J2910" s="20"/>
      <c r="K2910" s="20">
        <v>12</v>
      </c>
      <c r="L2910" s="20"/>
      <c r="M2910" s="20"/>
      <c r="N2910" s="20"/>
      <c r="O2910" s="20">
        <v>12</v>
      </c>
      <c r="P2910" s="23" t="str">
        <f>VLOOKUP(A2910,'ИЗ ОСНОВЫ НОМЕНКЛАТУР'!D:E,2,0)</f>
        <v>Аксессуары для шкафов</v>
      </c>
      <c r="Q2910" s="23" t="str">
        <f>VLOOKUP(A2910,'ИЗ ОСНОВЫ НОМЕНКЛАТУР'!D:F,3,0)</f>
        <v>Шкаф/шкаф-купе наполнение (бренд Aristo)</v>
      </c>
      <c r="R2910" s="40">
        <f>VLOOKUP(A:A,'ИЗ ОСНОВЫ НОМЕНКЛАТУР'!D:G,4,0)</f>
        <v>7402.083333333333</v>
      </c>
      <c r="S2910" s="12" t="str">
        <f>VLOOKUP(A:A,'ИЗ ОСНОВЫ НОМЕНКЛАТУР'!D:H,5,0)</f>
        <v>C</v>
      </c>
      <c r="T2910" s="44">
        <f t="shared" si="543"/>
        <v>0</v>
      </c>
      <c r="U2910" s="44">
        <f t="shared" si="544"/>
        <v>0</v>
      </c>
      <c r="V2910" s="44">
        <f t="shared" si="545"/>
        <v>0</v>
      </c>
      <c r="W2910" s="44">
        <f t="shared" si="546"/>
        <v>0</v>
      </c>
      <c r="X2910" s="44">
        <f t="shared" si="547"/>
        <v>0</v>
      </c>
      <c r="Y2910" s="44">
        <f t="shared" si="548"/>
        <v>0</v>
      </c>
      <c r="Z2910" s="44">
        <f t="shared" si="549"/>
        <v>0</v>
      </c>
      <c r="AA2910" s="44">
        <f t="shared" si="550"/>
        <v>88825</v>
      </c>
      <c r="AB2910" s="44">
        <f t="shared" si="551"/>
        <v>0</v>
      </c>
      <c r="AC2910" s="44">
        <f t="shared" si="552"/>
        <v>0</v>
      </c>
      <c r="AD2910" s="44">
        <f t="shared" si="553"/>
        <v>0</v>
      </c>
      <c r="AE2910" s="12">
        <f t="shared" si="554"/>
        <v>88825</v>
      </c>
    </row>
    <row r="2911" spans="1:31" ht="12.6" hidden="1" customHeight="1" x14ac:dyDescent="0.2">
      <c r="A2911" s="26" t="s">
        <v>4864</v>
      </c>
      <c r="B2911" s="19"/>
      <c r="C2911" s="19"/>
      <c r="D2911" s="20"/>
      <c r="E2911" s="21"/>
      <c r="F2911" s="22"/>
      <c r="G2911" s="21"/>
      <c r="H2911" s="22"/>
      <c r="I2911" s="20"/>
      <c r="J2911" s="20"/>
      <c r="K2911" s="20">
        <v>2</v>
      </c>
      <c r="L2911" s="20"/>
      <c r="M2911" s="20"/>
      <c r="N2911" s="20"/>
      <c r="O2911" s="20">
        <v>2</v>
      </c>
      <c r="P2911" s="23" t="str">
        <f>VLOOKUP(A2911,'ИЗ ОСНОВЫ НОМЕНКЛАТУР'!D:E,2,0)</f>
        <v>Аксессуары для шкафов</v>
      </c>
      <c r="Q2911" s="23" t="str">
        <f>VLOOKUP(A2911,'ИЗ ОСНОВЫ НОМЕНКЛАТУР'!D:F,3,0)</f>
        <v>Шкаф/шкаф-купе наполнение (бренд Aristo)</v>
      </c>
      <c r="R2911" s="40">
        <f>VLOOKUP(A:A,'ИЗ ОСНОВЫ НОМЕНКЛАТУР'!D:G,4,0)</f>
        <v>14985</v>
      </c>
      <c r="S2911" s="12" t="str">
        <f>VLOOKUP(A:A,'ИЗ ОСНОВЫ НОМЕНКЛАТУР'!D:H,5,0)</f>
        <v>C</v>
      </c>
      <c r="T2911" s="44">
        <f t="shared" si="543"/>
        <v>0</v>
      </c>
      <c r="U2911" s="44">
        <f t="shared" si="544"/>
        <v>0</v>
      </c>
      <c r="V2911" s="44">
        <f t="shared" si="545"/>
        <v>0</v>
      </c>
      <c r="W2911" s="44">
        <f t="shared" si="546"/>
        <v>0</v>
      </c>
      <c r="X2911" s="44">
        <f t="shared" si="547"/>
        <v>0</v>
      </c>
      <c r="Y2911" s="44">
        <f t="shared" si="548"/>
        <v>0</v>
      </c>
      <c r="Z2911" s="44">
        <f t="shared" si="549"/>
        <v>0</v>
      </c>
      <c r="AA2911" s="44">
        <f t="shared" si="550"/>
        <v>29970</v>
      </c>
      <c r="AB2911" s="44">
        <f t="shared" si="551"/>
        <v>0</v>
      </c>
      <c r="AC2911" s="44">
        <f t="shared" si="552"/>
        <v>0</v>
      </c>
      <c r="AD2911" s="44">
        <f t="shared" si="553"/>
        <v>0</v>
      </c>
      <c r="AE2911" s="12">
        <f t="shared" si="554"/>
        <v>29970</v>
      </c>
    </row>
    <row r="2912" spans="1:31" ht="12.6" hidden="1" customHeight="1" x14ac:dyDescent="0.2">
      <c r="A2912" s="26" t="s">
        <v>4865</v>
      </c>
      <c r="B2912" s="19"/>
      <c r="C2912" s="19"/>
      <c r="D2912" s="20"/>
      <c r="E2912" s="21"/>
      <c r="F2912" s="22"/>
      <c r="G2912" s="21"/>
      <c r="H2912" s="22"/>
      <c r="I2912" s="20"/>
      <c r="J2912" s="20"/>
      <c r="K2912" s="20">
        <v>10</v>
      </c>
      <c r="L2912" s="20"/>
      <c r="M2912" s="20"/>
      <c r="N2912" s="20"/>
      <c r="O2912" s="20">
        <v>10</v>
      </c>
      <c r="P2912" s="23" t="str">
        <f>VLOOKUP(A2912,'ИЗ ОСНОВЫ НОМЕНКЛАТУР'!D:E,2,0)</f>
        <v>Аксессуары для шкафов</v>
      </c>
      <c r="Q2912" s="23" t="str">
        <f>VLOOKUP(A2912,'ИЗ ОСНОВЫ НОМЕНКЛАТУР'!D:F,3,0)</f>
        <v>Шкаф/шкаф-купе наполнение (бренд Aristo)</v>
      </c>
      <c r="R2912" s="40">
        <f>VLOOKUP(A:A,'ИЗ ОСНОВЫ НОМЕНКЛАТУР'!D:G,4,0)</f>
        <v>12806</v>
      </c>
      <c r="S2912" s="12" t="str">
        <f>VLOOKUP(A:A,'ИЗ ОСНОВЫ НОМЕНКЛАТУР'!D:H,5,0)</f>
        <v>C</v>
      </c>
      <c r="T2912" s="44">
        <f t="shared" si="543"/>
        <v>0</v>
      </c>
      <c r="U2912" s="44">
        <f t="shared" si="544"/>
        <v>0</v>
      </c>
      <c r="V2912" s="44">
        <f t="shared" si="545"/>
        <v>0</v>
      </c>
      <c r="W2912" s="44">
        <f t="shared" si="546"/>
        <v>0</v>
      </c>
      <c r="X2912" s="44">
        <f t="shared" si="547"/>
        <v>0</v>
      </c>
      <c r="Y2912" s="44">
        <f t="shared" si="548"/>
        <v>0</v>
      </c>
      <c r="Z2912" s="44">
        <f t="shared" si="549"/>
        <v>0</v>
      </c>
      <c r="AA2912" s="44">
        <f t="shared" si="550"/>
        <v>128060</v>
      </c>
      <c r="AB2912" s="44">
        <f t="shared" si="551"/>
        <v>0</v>
      </c>
      <c r="AC2912" s="44">
        <f t="shared" si="552"/>
        <v>0</v>
      </c>
      <c r="AD2912" s="44">
        <f t="shared" si="553"/>
        <v>0</v>
      </c>
      <c r="AE2912" s="12">
        <f t="shared" si="554"/>
        <v>128060</v>
      </c>
    </row>
    <row r="2913" spans="1:31" ht="12.6" hidden="1" customHeight="1" x14ac:dyDescent="0.2">
      <c r="A2913" s="26" t="s">
        <v>4866</v>
      </c>
      <c r="B2913" s="19"/>
      <c r="C2913" s="19"/>
      <c r="D2913" s="20"/>
      <c r="E2913" s="21"/>
      <c r="F2913" s="22"/>
      <c r="G2913" s="21"/>
      <c r="H2913" s="22"/>
      <c r="I2913" s="20"/>
      <c r="J2913" s="20"/>
      <c r="K2913" s="20">
        <v>11</v>
      </c>
      <c r="L2913" s="20"/>
      <c r="M2913" s="20"/>
      <c r="N2913" s="20"/>
      <c r="O2913" s="20">
        <v>11</v>
      </c>
      <c r="P2913" s="23" t="str">
        <f>VLOOKUP(A2913,'ИЗ ОСНОВЫ НОМЕНКЛАТУР'!D:E,2,0)</f>
        <v>Аксессуары для шкафов</v>
      </c>
      <c r="Q2913" s="23" t="str">
        <f>VLOOKUP(A2913,'ИЗ ОСНОВЫ НОМЕНКЛАТУР'!D:F,3,0)</f>
        <v>Шкаф/шкаф-купе наполнение (бренд Aristo)</v>
      </c>
      <c r="R2913" s="40">
        <f>VLOOKUP(A:A,'ИЗ ОСНОВЫ НОМЕНКЛАТУР'!D:G,4,0)</f>
        <v>14670.545454545454</v>
      </c>
      <c r="S2913" s="12" t="str">
        <f>VLOOKUP(A:A,'ИЗ ОСНОВЫ НОМЕНКЛАТУР'!D:H,5,0)</f>
        <v>C</v>
      </c>
      <c r="T2913" s="44">
        <f t="shared" si="543"/>
        <v>0</v>
      </c>
      <c r="U2913" s="44">
        <f t="shared" si="544"/>
        <v>0</v>
      </c>
      <c r="V2913" s="44">
        <f t="shared" si="545"/>
        <v>0</v>
      </c>
      <c r="W2913" s="44">
        <f t="shared" si="546"/>
        <v>0</v>
      </c>
      <c r="X2913" s="44">
        <f t="shared" si="547"/>
        <v>0</v>
      </c>
      <c r="Y2913" s="44">
        <f t="shared" si="548"/>
        <v>0</v>
      </c>
      <c r="Z2913" s="44">
        <f t="shared" si="549"/>
        <v>0</v>
      </c>
      <c r="AA2913" s="44">
        <f t="shared" si="550"/>
        <v>161376</v>
      </c>
      <c r="AB2913" s="44">
        <f t="shared" si="551"/>
        <v>0</v>
      </c>
      <c r="AC2913" s="44">
        <f t="shared" si="552"/>
        <v>0</v>
      </c>
      <c r="AD2913" s="44">
        <f t="shared" si="553"/>
        <v>0</v>
      </c>
      <c r="AE2913" s="12">
        <f t="shared" si="554"/>
        <v>161376</v>
      </c>
    </row>
    <row r="2914" spans="1:31" ht="12.6" hidden="1" customHeight="1" x14ac:dyDescent="0.2">
      <c r="A2914" s="26" t="s">
        <v>4867</v>
      </c>
      <c r="B2914" s="19"/>
      <c r="C2914" s="19"/>
      <c r="D2914" s="20"/>
      <c r="E2914" s="21"/>
      <c r="F2914" s="22"/>
      <c r="G2914" s="21"/>
      <c r="H2914" s="22"/>
      <c r="I2914" s="20"/>
      <c r="J2914" s="20"/>
      <c r="K2914" s="20">
        <v>10</v>
      </c>
      <c r="L2914" s="20"/>
      <c r="M2914" s="20"/>
      <c r="N2914" s="20"/>
      <c r="O2914" s="20">
        <v>10</v>
      </c>
      <c r="P2914" s="23" t="str">
        <f>VLOOKUP(A2914,'ИЗ ОСНОВЫ НОМЕНКЛАТУР'!D:E,2,0)</f>
        <v>Аксессуары для шкафов</v>
      </c>
      <c r="Q2914" s="23" t="str">
        <f>VLOOKUP(A2914,'ИЗ ОСНОВЫ НОМЕНКЛАТУР'!D:F,3,0)</f>
        <v>Шкаф/шкаф-купе наполнение (бренд Aristo)</v>
      </c>
      <c r="R2914" s="40">
        <f>VLOOKUP(A:A,'ИЗ ОСНОВЫ НОМЕНКЛАТУР'!D:G,4,0)</f>
        <v>14670.6</v>
      </c>
      <c r="S2914" s="12" t="str">
        <f>VLOOKUP(A:A,'ИЗ ОСНОВЫ НОМЕНКЛАТУР'!D:H,5,0)</f>
        <v>C</v>
      </c>
      <c r="T2914" s="44">
        <f t="shared" si="543"/>
        <v>0</v>
      </c>
      <c r="U2914" s="44">
        <f t="shared" si="544"/>
        <v>0</v>
      </c>
      <c r="V2914" s="44">
        <f t="shared" si="545"/>
        <v>0</v>
      </c>
      <c r="W2914" s="44">
        <f t="shared" si="546"/>
        <v>0</v>
      </c>
      <c r="X2914" s="44">
        <f t="shared" si="547"/>
        <v>0</v>
      </c>
      <c r="Y2914" s="44">
        <f t="shared" si="548"/>
        <v>0</v>
      </c>
      <c r="Z2914" s="44">
        <f t="shared" si="549"/>
        <v>0</v>
      </c>
      <c r="AA2914" s="44">
        <f t="shared" si="550"/>
        <v>146706</v>
      </c>
      <c r="AB2914" s="44">
        <f t="shared" si="551"/>
        <v>0</v>
      </c>
      <c r="AC2914" s="44">
        <f t="shared" si="552"/>
        <v>0</v>
      </c>
      <c r="AD2914" s="44">
        <f t="shared" si="553"/>
        <v>0</v>
      </c>
      <c r="AE2914" s="12">
        <f t="shared" si="554"/>
        <v>146706</v>
      </c>
    </row>
    <row r="2915" spans="1:31" ht="12.6" hidden="1" customHeight="1" x14ac:dyDescent="0.2">
      <c r="A2915" s="26" t="s">
        <v>3326</v>
      </c>
      <c r="B2915" s="19"/>
      <c r="C2915" s="19"/>
      <c r="D2915" s="20"/>
      <c r="E2915" s="20">
        <v>341</v>
      </c>
      <c r="F2915" s="20"/>
      <c r="G2915" s="21"/>
      <c r="H2915" s="22"/>
      <c r="I2915" s="20"/>
      <c r="J2915" s="20"/>
      <c r="K2915" s="20"/>
      <c r="L2915" s="20"/>
      <c r="M2915" s="20"/>
      <c r="N2915" s="20"/>
      <c r="O2915" s="20">
        <v>341</v>
      </c>
      <c r="P2915" s="23" t="str">
        <f>VLOOKUP(A2915,'ИЗ ОСНОВЫ НОМЕНКЛАТУР'!D:E,2,0)</f>
        <v>Трубные системы, рейлинг</v>
      </c>
      <c r="Q2915" s="23" t="str">
        <f>VLOOKUP(A2915,'ИЗ ОСНОВЫ НОМЕНКЛАТУР'!D:F,3,0)</f>
        <v>Распродажа трубы</v>
      </c>
      <c r="R2915" s="40">
        <f>VLOOKUP(A:A,'ИЗ ОСНОВЫ НОМЕНКЛАТУР'!D:G,4,0)</f>
        <v>100</v>
      </c>
      <c r="S2915" s="12" t="str">
        <f>VLOOKUP(A:A,'ИЗ ОСНОВЫ НОМЕНКЛАТУР'!D:H,5,0)</f>
        <v>C</v>
      </c>
      <c r="T2915" s="44">
        <f t="shared" si="543"/>
        <v>0</v>
      </c>
      <c r="U2915" s="44">
        <f t="shared" si="544"/>
        <v>34100</v>
      </c>
      <c r="V2915" s="44">
        <f t="shared" si="545"/>
        <v>0</v>
      </c>
      <c r="W2915" s="44">
        <f t="shared" si="546"/>
        <v>0</v>
      </c>
      <c r="X2915" s="44">
        <f t="shared" si="547"/>
        <v>0</v>
      </c>
      <c r="Y2915" s="44">
        <f t="shared" si="548"/>
        <v>0</v>
      </c>
      <c r="Z2915" s="44">
        <f t="shared" si="549"/>
        <v>0</v>
      </c>
      <c r="AA2915" s="44">
        <f t="shared" si="550"/>
        <v>0</v>
      </c>
      <c r="AB2915" s="44">
        <f t="shared" si="551"/>
        <v>0</v>
      </c>
      <c r="AC2915" s="44">
        <f t="shared" si="552"/>
        <v>0</v>
      </c>
      <c r="AD2915" s="44">
        <f t="shared" si="553"/>
        <v>0</v>
      </c>
      <c r="AE2915" s="12">
        <f t="shared" si="554"/>
        <v>34100</v>
      </c>
    </row>
    <row r="2916" spans="1:31" ht="12.6" hidden="1" customHeight="1" x14ac:dyDescent="0.2">
      <c r="A2916" s="26" t="s">
        <v>3695</v>
      </c>
      <c r="B2916" s="19"/>
      <c r="C2916" s="19"/>
      <c r="D2916" s="20"/>
      <c r="E2916" s="20">
        <v>196</v>
      </c>
      <c r="F2916" s="20"/>
      <c r="G2916" s="21"/>
      <c r="H2916" s="22"/>
      <c r="I2916" s="20"/>
      <c r="J2916" s="20"/>
      <c r="K2916" s="20"/>
      <c r="L2916" s="20"/>
      <c r="M2916" s="20"/>
      <c r="N2916" s="20"/>
      <c r="O2916" s="20">
        <v>196</v>
      </c>
      <c r="P2916" s="23" t="str">
        <f>VLOOKUP(A2916,'ИЗ ОСНОВЫ НОМЕНКЛАТУР'!D:E,2,0)</f>
        <v>Аксессуары для шкафов</v>
      </c>
      <c r="Q2916" s="23" t="str">
        <f>VLOOKUP(A2916,'ИЗ ОСНОВЫ НОМЕНКЛАТУР'!D:F,3,0)</f>
        <v>Доски гладильные</v>
      </c>
      <c r="R2916" s="40">
        <f>VLOOKUP(A:A,'ИЗ ОСНОВЫ НОМЕНКЛАТУР'!D:G,4,0)</f>
        <v>98.061935483870968</v>
      </c>
      <c r="S2916" s="12" t="str">
        <f>VLOOKUP(A:A,'ИЗ ОСНОВЫ НОМЕНКЛАТУР'!D:H,5,0)</f>
        <v>B</v>
      </c>
      <c r="T2916" s="44">
        <f t="shared" si="543"/>
        <v>0</v>
      </c>
      <c r="U2916" s="44">
        <f t="shared" si="544"/>
        <v>19220.13935483871</v>
      </c>
      <c r="V2916" s="44">
        <f t="shared" si="545"/>
        <v>0</v>
      </c>
      <c r="W2916" s="44">
        <f t="shared" si="546"/>
        <v>0</v>
      </c>
      <c r="X2916" s="44">
        <f t="shared" si="547"/>
        <v>0</v>
      </c>
      <c r="Y2916" s="44">
        <f t="shared" si="548"/>
        <v>0</v>
      </c>
      <c r="Z2916" s="44">
        <f t="shared" si="549"/>
        <v>0</v>
      </c>
      <c r="AA2916" s="44">
        <f t="shared" si="550"/>
        <v>0</v>
      </c>
      <c r="AB2916" s="44">
        <f t="shared" si="551"/>
        <v>0</v>
      </c>
      <c r="AC2916" s="44">
        <f t="shared" si="552"/>
        <v>0</v>
      </c>
      <c r="AD2916" s="44">
        <f t="shared" si="553"/>
        <v>0</v>
      </c>
      <c r="AE2916" s="12">
        <f t="shared" si="554"/>
        <v>19220.13935483871</v>
      </c>
    </row>
    <row r="2917" spans="1:31" ht="12.6" hidden="1" customHeight="1" x14ac:dyDescent="0.2">
      <c r="A2917" s="26" t="s">
        <v>3696</v>
      </c>
      <c r="B2917" s="19"/>
      <c r="C2917" s="19"/>
      <c r="D2917" s="20">
        <v>74</v>
      </c>
      <c r="E2917" s="21"/>
      <c r="F2917" s="22"/>
      <c r="G2917" s="21"/>
      <c r="H2917" s="22"/>
      <c r="I2917" s="20"/>
      <c r="J2917" s="20"/>
      <c r="K2917" s="20"/>
      <c r="L2917" s="20"/>
      <c r="M2917" s="20"/>
      <c r="N2917" s="20"/>
      <c r="O2917" s="20">
        <v>74</v>
      </c>
      <c r="P2917" s="23" t="str">
        <f>VLOOKUP(A2917,'ИЗ ОСНОВЫ НОМЕНКЛАТУР'!D:E,2,0)</f>
        <v>Аксессуары для шкафов</v>
      </c>
      <c r="Q2917" s="23" t="str">
        <f>VLOOKUP(A2917,'ИЗ ОСНОВЫ НОМЕНКЛАТУР'!D:F,3,0)</f>
        <v>Доски гладильные</v>
      </c>
      <c r="R2917" s="40">
        <f>VLOOKUP(A:A,'ИЗ ОСНОВЫ НОМЕНКЛАТУР'!D:G,4,0)</f>
        <v>500</v>
      </c>
      <c r="S2917" s="12" t="str">
        <f>VLOOKUP(A:A,'ИЗ ОСНОВЫ НОМЕНКЛАТУР'!D:H,5,0)</f>
        <v>B</v>
      </c>
      <c r="T2917" s="44">
        <f t="shared" si="543"/>
        <v>37000</v>
      </c>
      <c r="U2917" s="44">
        <f t="shared" si="544"/>
        <v>0</v>
      </c>
      <c r="V2917" s="44">
        <f t="shared" si="545"/>
        <v>0</v>
      </c>
      <c r="W2917" s="44">
        <f t="shared" si="546"/>
        <v>0</v>
      </c>
      <c r="X2917" s="44">
        <f t="shared" si="547"/>
        <v>0</v>
      </c>
      <c r="Y2917" s="44">
        <f t="shared" si="548"/>
        <v>0</v>
      </c>
      <c r="Z2917" s="44">
        <f t="shared" si="549"/>
        <v>0</v>
      </c>
      <c r="AA2917" s="44">
        <f t="shared" si="550"/>
        <v>0</v>
      </c>
      <c r="AB2917" s="44">
        <f t="shared" si="551"/>
        <v>0</v>
      </c>
      <c r="AC2917" s="44">
        <f t="shared" si="552"/>
        <v>0</v>
      </c>
      <c r="AD2917" s="44">
        <f t="shared" si="553"/>
        <v>0</v>
      </c>
      <c r="AE2917" s="12">
        <f t="shared" si="554"/>
        <v>37000</v>
      </c>
    </row>
    <row r="2918" spans="1:31" ht="12.6" hidden="1" customHeight="1" x14ac:dyDescent="0.2">
      <c r="A2918" s="26" t="s">
        <v>722</v>
      </c>
      <c r="B2918" s="19"/>
      <c r="C2918" s="19"/>
      <c r="D2918" s="20">
        <v>500</v>
      </c>
      <c r="E2918" s="20">
        <v>29</v>
      </c>
      <c r="F2918" s="20"/>
      <c r="G2918" s="21"/>
      <c r="H2918" s="22"/>
      <c r="I2918" s="20"/>
      <c r="J2918" s="20"/>
      <c r="K2918" s="20"/>
      <c r="L2918" s="20"/>
      <c r="M2918" s="20"/>
      <c r="N2918" s="20"/>
      <c r="O2918" s="20">
        <v>529</v>
      </c>
      <c r="P2918" s="23" t="str">
        <f>VLOOKUP(A2918,'ИЗ ОСНОВЫ НОМЕНКЛАТУР'!D:E,2,0)</f>
        <v>Кромочные материалы</v>
      </c>
      <c r="Q2918" s="23" t="str">
        <f>VLOOKUP(A2918,'ИЗ ОСНОВЫ НОМЕНКЛАТУР'!D:F,3,0)</f>
        <v>Кромка с клеем Россия</v>
      </c>
      <c r="R2918" s="40">
        <f>VLOOKUP(A:A,'ИЗ ОСНОВЫ НОМЕНКЛАТУР'!D:G,4,0)</f>
        <v>500</v>
      </c>
      <c r="S2918" s="12" t="str">
        <f>VLOOKUP(A:A,'ИЗ ОСНОВЫ НОМЕНКЛАТУР'!D:H,5,0)</f>
        <v>A</v>
      </c>
      <c r="T2918" s="44">
        <f t="shared" si="543"/>
        <v>250000</v>
      </c>
      <c r="U2918" s="44">
        <f t="shared" si="544"/>
        <v>14500</v>
      </c>
      <c r="V2918" s="44">
        <f t="shared" si="545"/>
        <v>0</v>
      </c>
      <c r="W2918" s="44">
        <f t="shared" si="546"/>
        <v>0</v>
      </c>
      <c r="X2918" s="44">
        <f t="shared" si="547"/>
        <v>0</v>
      </c>
      <c r="Y2918" s="44">
        <f t="shared" si="548"/>
        <v>0</v>
      </c>
      <c r="Z2918" s="44">
        <f t="shared" si="549"/>
        <v>0</v>
      </c>
      <c r="AA2918" s="44">
        <f t="shared" si="550"/>
        <v>0</v>
      </c>
      <c r="AB2918" s="44">
        <f t="shared" si="551"/>
        <v>0</v>
      </c>
      <c r="AC2918" s="44">
        <f t="shared" si="552"/>
        <v>0</v>
      </c>
      <c r="AD2918" s="44">
        <f t="shared" si="553"/>
        <v>0</v>
      </c>
      <c r="AE2918" s="12">
        <f t="shared" si="554"/>
        <v>264500</v>
      </c>
    </row>
    <row r="2919" spans="1:31" ht="12.6" hidden="1" customHeight="1" x14ac:dyDescent="0.2">
      <c r="A2919" s="26" t="s">
        <v>4868</v>
      </c>
      <c r="B2919" s="19"/>
      <c r="C2919" s="19"/>
      <c r="D2919" s="20"/>
      <c r="E2919" s="20">
        <v>458</v>
      </c>
      <c r="F2919" s="20"/>
      <c r="G2919" s="21"/>
      <c r="H2919" s="22"/>
      <c r="I2919" s="20"/>
      <c r="J2919" s="20"/>
      <c r="K2919" s="20"/>
      <c r="L2919" s="20"/>
      <c r="M2919" s="20"/>
      <c r="N2919" s="20"/>
      <c r="O2919" s="20">
        <v>458</v>
      </c>
      <c r="P2919" s="23" t="str">
        <f>VLOOKUP(A2919,'ИЗ ОСНОВЫ НОМЕНКЛАТУР'!D:E,2,0)</f>
        <v>Навесы мебельные (петли)</v>
      </c>
      <c r="Q2919" s="23" t="str">
        <f>VLOOKUP(A2919,'ИЗ ОСНОВЫ НОМЕНКЛАТУР'!D:F,3,0)</f>
        <v>Распродажа навесы</v>
      </c>
      <c r="R2919" s="40">
        <f>VLOOKUP(A:A,'ИЗ ОСНОВЫ НОМЕНКЛАТУР'!D:G,4,0)</f>
        <v>150</v>
      </c>
      <c r="S2919" s="12" t="str">
        <f>VLOOKUP(A:A,'ИЗ ОСНОВЫ НОМЕНКЛАТУР'!D:H,5,0)</f>
        <v>C</v>
      </c>
      <c r="T2919" s="44">
        <f t="shared" si="543"/>
        <v>0</v>
      </c>
      <c r="U2919" s="44">
        <f t="shared" si="544"/>
        <v>68700</v>
      </c>
      <c r="V2919" s="44">
        <f t="shared" si="545"/>
        <v>0</v>
      </c>
      <c r="W2919" s="44">
        <f t="shared" si="546"/>
        <v>0</v>
      </c>
      <c r="X2919" s="44">
        <f t="shared" si="547"/>
        <v>0</v>
      </c>
      <c r="Y2919" s="44">
        <f t="shared" si="548"/>
        <v>0</v>
      </c>
      <c r="Z2919" s="44">
        <f t="shared" si="549"/>
        <v>0</v>
      </c>
      <c r="AA2919" s="44">
        <f t="shared" si="550"/>
        <v>0</v>
      </c>
      <c r="AB2919" s="44">
        <f t="shared" si="551"/>
        <v>0</v>
      </c>
      <c r="AC2919" s="44">
        <f t="shared" si="552"/>
        <v>0</v>
      </c>
      <c r="AD2919" s="44">
        <f t="shared" si="553"/>
        <v>0</v>
      </c>
      <c r="AE2919" s="12">
        <f t="shared" si="554"/>
        <v>68700</v>
      </c>
    </row>
    <row r="2920" spans="1:31" ht="12.6" hidden="1" customHeight="1" x14ac:dyDescent="0.2">
      <c r="A2920" s="26" t="s">
        <v>3694</v>
      </c>
      <c r="B2920" s="19"/>
      <c r="C2920" s="19"/>
      <c r="D2920" s="20"/>
      <c r="E2920" s="20">
        <v>38</v>
      </c>
      <c r="F2920" s="20"/>
      <c r="G2920" s="21"/>
      <c r="H2920" s="22"/>
      <c r="I2920" s="20"/>
      <c r="J2920" s="20"/>
      <c r="K2920" s="20"/>
      <c r="L2920" s="20"/>
      <c r="M2920" s="20"/>
      <c r="N2920" s="20"/>
      <c r="O2920" s="20">
        <v>38</v>
      </c>
      <c r="P2920" s="23" t="str">
        <f>VLOOKUP(A2920,'ИЗ ОСНОВЫ НОМЕНКЛАТУР'!D:E,2,0)</f>
        <v>Аксессуары для шкафов</v>
      </c>
      <c r="Q2920" s="23" t="str">
        <f>VLOOKUP(A2920,'ИЗ ОСНОВЫ НОМЕНКЛАТУР'!D:F,3,0)</f>
        <v>Доски гладильные</v>
      </c>
      <c r="R2920" s="40">
        <f>VLOOKUP(A:A,'ИЗ ОСНОВЫ НОМЕНКЛАТУР'!D:G,4,0)</f>
        <v>194.33970588235294</v>
      </c>
      <c r="S2920" s="12" t="str">
        <f>VLOOKUP(A:A,'ИЗ ОСНОВЫ НОМЕНКЛАТУР'!D:H,5,0)</f>
        <v>B</v>
      </c>
      <c r="T2920" s="44">
        <f t="shared" si="543"/>
        <v>0</v>
      </c>
      <c r="U2920" s="44">
        <f t="shared" si="544"/>
        <v>7384.9088235294121</v>
      </c>
      <c r="V2920" s="44">
        <f t="shared" si="545"/>
        <v>0</v>
      </c>
      <c r="W2920" s="44">
        <f t="shared" si="546"/>
        <v>0</v>
      </c>
      <c r="X2920" s="44">
        <f t="shared" si="547"/>
        <v>0</v>
      </c>
      <c r="Y2920" s="44">
        <f t="shared" si="548"/>
        <v>0</v>
      </c>
      <c r="Z2920" s="44">
        <f t="shared" si="549"/>
        <v>0</v>
      </c>
      <c r="AA2920" s="44">
        <f t="shared" si="550"/>
        <v>0</v>
      </c>
      <c r="AB2920" s="44">
        <f t="shared" si="551"/>
        <v>0</v>
      </c>
      <c r="AC2920" s="44">
        <f t="shared" si="552"/>
        <v>0</v>
      </c>
      <c r="AD2920" s="44">
        <f t="shared" si="553"/>
        <v>0</v>
      </c>
      <c r="AE2920" s="12">
        <f t="shared" si="554"/>
        <v>7384.9088235294121</v>
      </c>
    </row>
    <row r="2921" spans="1:31" ht="12.6" hidden="1" customHeight="1" x14ac:dyDescent="0.2">
      <c r="A2921" s="26" t="s">
        <v>3697</v>
      </c>
      <c r="B2921" s="19"/>
      <c r="C2921" s="19"/>
      <c r="D2921" s="20"/>
      <c r="E2921" s="20">
        <v>1</v>
      </c>
      <c r="F2921" s="20"/>
      <c r="G2921" s="21"/>
      <c r="H2921" s="22"/>
      <c r="I2921" s="20"/>
      <c r="J2921" s="20"/>
      <c r="K2921" s="20"/>
      <c r="L2921" s="20"/>
      <c r="M2921" s="20"/>
      <c r="N2921" s="20"/>
      <c r="O2921" s="20">
        <v>1</v>
      </c>
      <c r="P2921" s="23" t="str">
        <f>VLOOKUP(A2921,'ИЗ ОСНОВЫ НОМЕНКЛАТУР'!D:E,2,0)</f>
        <v>Аксессуары для шкафов</v>
      </c>
      <c r="Q2921" s="23" t="str">
        <f>VLOOKUP(A2921,'ИЗ ОСНОВЫ НОМЕНКЛАТУР'!D:F,3,0)</f>
        <v>Доски гладильные</v>
      </c>
      <c r="R2921" s="40">
        <f>VLOOKUP(A:A,'ИЗ ОСНОВЫ НОМЕНКЛАТУР'!D:G,4,0)</f>
        <v>500</v>
      </c>
      <c r="S2921" s="12" t="str">
        <f>VLOOKUP(A:A,'ИЗ ОСНОВЫ НОМЕНКЛАТУР'!D:H,5,0)</f>
        <v>C</v>
      </c>
      <c r="T2921" s="44">
        <f t="shared" si="543"/>
        <v>0</v>
      </c>
      <c r="U2921" s="44">
        <f t="shared" si="544"/>
        <v>500</v>
      </c>
      <c r="V2921" s="44">
        <f t="shared" si="545"/>
        <v>0</v>
      </c>
      <c r="W2921" s="44">
        <f t="shared" si="546"/>
        <v>0</v>
      </c>
      <c r="X2921" s="44">
        <f t="shared" si="547"/>
        <v>0</v>
      </c>
      <c r="Y2921" s="44">
        <f t="shared" si="548"/>
        <v>0</v>
      </c>
      <c r="Z2921" s="44">
        <f t="shared" si="549"/>
        <v>0</v>
      </c>
      <c r="AA2921" s="44">
        <f t="shared" si="550"/>
        <v>0</v>
      </c>
      <c r="AB2921" s="44">
        <f t="shared" si="551"/>
        <v>0</v>
      </c>
      <c r="AC2921" s="44">
        <f t="shared" si="552"/>
        <v>0</v>
      </c>
      <c r="AD2921" s="44">
        <f t="shared" si="553"/>
        <v>0</v>
      </c>
      <c r="AE2921" s="12">
        <f t="shared" si="554"/>
        <v>500</v>
      </c>
    </row>
    <row r="2922" spans="1:31" ht="12.6" hidden="1" customHeight="1" x14ac:dyDescent="0.2">
      <c r="A2922" s="26" t="s">
        <v>1791</v>
      </c>
      <c r="B2922" s="19"/>
      <c r="C2922" s="19"/>
      <c r="D2922" s="20">
        <v>67243</v>
      </c>
      <c r="E2922" s="21"/>
      <c r="F2922" s="22"/>
      <c r="G2922" s="21"/>
      <c r="H2922" s="22"/>
      <c r="I2922" s="20"/>
      <c r="J2922" s="20"/>
      <c r="K2922" s="20"/>
      <c r="L2922" s="20"/>
      <c r="M2922" s="20"/>
      <c r="N2922" s="20"/>
      <c r="O2922" s="20">
        <v>67243</v>
      </c>
      <c r="P2922" s="23" t="str">
        <f>VLOOKUP(A2922,'ИЗ ОСНОВЫ НОМЕНКЛАТУР'!D:E,2,0)</f>
        <v>Крепежные системы</v>
      </c>
      <c r="Q2922" s="23" t="str">
        <f>VLOOKUP(A2922,'ИЗ ОСНОВЫ НОМЕНКЛАТУР'!D:F,3,0)</f>
        <v>Навесы рояльные</v>
      </c>
      <c r="R2922" s="40">
        <f>VLOOKUP(A:A,'ИЗ ОСНОВЫ НОМЕНКЛАТУР'!D:G,4,0)</f>
        <v>1</v>
      </c>
      <c r="S2922" s="12" t="str">
        <f>VLOOKUP(A:A,'ИЗ ОСНОВЫ НОМЕНКЛАТУР'!D:H,5,0)</f>
        <v>C</v>
      </c>
      <c r="T2922" s="44">
        <f t="shared" si="543"/>
        <v>67243</v>
      </c>
      <c r="U2922" s="44">
        <f t="shared" si="544"/>
        <v>0</v>
      </c>
      <c r="V2922" s="44">
        <f t="shared" si="545"/>
        <v>0</v>
      </c>
      <c r="W2922" s="44">
        <f t="shared" si="546"/>
        <v>0</v>
      </c>
      <c r="X2922" s="44">
        <f t="shared" si="547"/>
        <v>0</v>
      </c>
      <c r="Y2922" s="44">
        <f t="shared" si="548"/>
        <v>0</v>
      </c>
      <c r="Z2922" s="44">
        <f t="shared" si="549"/>
        <v>0</v>
      </c>
      <c r="AA2922" s="44">
        <f t="shared" si="550"/>
        <v>0</v>
      </c>
      <c r="AB2922" s="44">
        <f t="shared" si="551"/>
        <v>0</v>
      </c>
      <c r="AC2922" s="44">
        <f t="shared" si="552"/>
        <v>0</v>
      </c>
      <c r="AD2922" s="44">
        <f t="shared" si="553"/>
        <v>0</v>
      </c>
      <c r="AE2922" s="12">
        <f t="shared" si="554"/>
        <v>67243</v>
      </c>
    </row>
    <row r="2923" spans="1:31" ht="12.6" hidden="1" customHeight="1" x14ac:dyDescent="0.2">
      <c r="A2923" s="26" t="s">
        <v>3134</v>
      </c>
      <c r="B2923" s="19"/>
      <c r="C2923" s="19"/>
      <c r="D2923" s="20"/>
      <c r="E2923" s="20">
        <v>256</v>
      </c>
      <c r="F2923" s="20"/>
      <c r="G2923" s="21"/>
      <c r="H2923" s="22"/>
      <c r="I2923" s="20"/>
      <c r="J2923" s="20"/>
      <c r="K2923" s="20"/>
      <c r="L2923" s="20"/>
      <c r="M2923" s="20"/>
      <c r="N2923" s="20"/>
      <c r="O2923" s="20">
        <v>256</v>
      </c>
      <c r="P2923" s="23" t="str">
        <f>VLOOKUP(A2923,'ИЗ ОСНОВЫ НОМЕНКЛАТУР'!D:E,2,0)</f>
        <v>Механизмы</v>
      </c>
      <c r="Q2923" s="23" t="str">
        <f>VLOOKUP(A2923,'ИЗ ОСНОВЫ НОМЕНКЛАТУР'!D:F,3,0)</f>
        <v>Подъемные механизмы</v>
      </c>
      <c r="R2923" s="40">
        <f>VLOOKUP(A:A,'ИЗ ОСНОВЫ НОМЕНКЛАТУР'!D:G,4,0)</f>
        <v>118.82735294117647</v>
      </c>
      <c r="S2923" s="12" t="str">
        <f>VLOOKUP(A:A,'ИЗ ОСНОВЫ НОМЕНКЛАТУР'!D:H,5,0)</f>
        <v>C</v>
      </c>
      <c r="T2923" s="44">
        <f t="shared" si="543"/>
        <v>0</v>
      </c>
      <c r="U2923" s="44">
        <f t="shared" si="544"/>
        <v>30419.802352941177</v>
      </c>
      <c r="V2923" s="44">
        <f t="shared" si="545"/>
        <v>0</v>
      </c>
      <c r="W2923" s="44">
        <f t="shared" si="546"/>
        <v>0</v>
      </c>
      <c r="X2923" s="44">
        <f t="shared" si="547"/>
        <v>0</v>
      </c>
      <c r="Y2923" s="44">
        <f t="shared" si="548"/>
        <v>0</v>
      </c>
      <c r="Z2923" s="44">
        <f t="shared" si="549"/>
        <v>0</v>
      </c>
      <c r="AA2923" s="44">
        <f t="shared" si="550"/>
        <v>0</v>
      </c>
      <c r="AB2923" s="44">
        <f t="shared" si="551"/>
        <v>0</v>
      </c>
      <c r="AC2923" s="44">
        <f t="shared" si="552"/>
        <v>0</v>
      </c>
      <c r="AD2923" s="44">
        <f t="shared" si="553"/>
        <v>0</v>
      </c>
      <c r="AE2923" s="12">
        <f t="shared" si="554"/>
        <v>30419.802352941177</v>
      </c>
    </row>
    <row r="2924" spans="1:31" ht="12.6" hidden="1" customHeight="1" x14ac:dyDescent="0.2">
      <c r="A2924" s="26" t="s">
        <v>1233</v>
      </c>
      <c r="B2924" s="19"/>
      <c r="C2924" s="19"/>
      <c r="D2924" s="20"/>
      <c r="E2924" s="21"/>
      <c r="F2924" s="22"/>
      <c r="G2924" s="21"/>
      <c r="H2924" s="22"/>
      <c r="I2924" s="20"/>
      <c r="J2924" s="20"/>
      <c r="K2924" s="20"/>
      <c r="L2924" s="20"/>
      <c r="M2924" s="20"/>
      <c r="N2924" s="20">
        <v>5</v>
      </c>
      <c r="O2924" s="20">
        <v>5</v>
      </c>
      <c r="P2924" s="23" t="str">
        <f>VLOOKUP(A2924,'ИЗ ОСНОВЫ НОМЕНКЛАТУР'!D:E,2,0)</f>
        <v>Аксессуары для кухни</v>
      </c>
      <c r="Q2924" s="23" t="str">
        <f>VLOOKUP(A2924,'ИЗ ОСНОВЫ НОМЕНКЛАТУР'!D:F,3,0)</f>
        <v>Смесители для кухни</v>
      </c>
      <c r="R2924" s="40">
        <f>VLOOKUP(A:A,'ИЗ ОСНОВЫ НОМЕНКЛАТУР'!D:G,4,0)</f>
        <v>11808.86</v>
      </c>
      <c r="S2924" s="12" t="str">
        <f>VLOOKUP(A:A,'ИЗ ОСНОВЫ НОМЕНКЛАТУР'!D:H,5,0)</f>
        <v>C</v>
      </c>
      <c r="T2924" s="44">
        <f t="shared" si="543"/>
        <v>0</v>
      </c>
      <c r="U2924" s="44">
        <f t="shared" si="544"/>
        <v>0</v>
      </c>
      <c r="V2924" s="44">
        <f t="shared" si="545"/>
        <v>0</v>
      </c>
      <c r="W2924" s="44">
        <f t="shared" si="546"/>
        <v>0</v>
      </c>
      <c r="X2924" s="44">
        <f t="shared" si="547"/>
        <v>0</v>
      </c>
      <c r="Y2924" s="44">
        <f t="shared" si="548"/>
        <v>0</v>
      </c>
      <c r="Z2924" s="44">
        <f t="shared" si="549"/>
        <v>0</v>
      </c>
      <c r="AA2924" s="44">
        <f t="shared" si="550"/>
        <v>0</v>
      </c>
      <c r="AB2924" s="44">
        <f t="shared" si="551"/>
        <v>0</v>
      </c>
      <c r="AC2924" s="44">
        <f t="shared" si="552"/>
        <v>0</v>
      </c>
      <c r="AD2924" s="44">
        <f t="shared" si="553"/>
        <v>59044.3</v>
      </c>
      <c r="AE2924" s="12">
        <f t="shared" si="554"/>
        <v>59044.3</v>
      </c>
    </row>
    <row r="2925" spans="1:31" ht="12.6" hidden="1" customHeight="1" x14ac:dyDescent="0.2">
      <c r="A2925" s="26" t="s">
        <v>1198</v>
      </c>
      <c r="B2925" s="19"/>
      <c r="C2925" s="19"/>
      <c r="D2925" s="20"/>
      <c r="E2925" s="21"/>
      <c r="F2925" s="22"/>
      <c r="G2925" s="21"/>
      <c r="H2925" s="22"/>
      <c r="I2925" s="20"/>
      <c r="J2925" s="20"/>
      <c r="K2925" s="20"/>
      <c r="L2925" s="20"/>
      <c r="M2925" s="20"/>
      <c r="N2925" s="20">
        <v>3</v>
      </c>
      <c r="O2925" s="20">
        <v>3</v>
      </c>
      <c r="P2925" s="23" t="str">
        <f>VLOOKUP(A2925,'ИЗ ОСНОВЫ НОМЕНКЛАТУР'!D:E,2,0)</f>
        <v>Аксессуары для кухни</v>
      </c>
      <c r="Q2925" s="23" t="str">
        <f>VLOOKUP(A2925,'ИЗ ОСНОВЫ НОМЕНКЛАТУР'!D:F,3,0)</f>
        <v>Смесители для кухни</v>
      </c>
      <c r="R2925" s="40">
        <f>VLOOKUP(A:A,'ИЗ ОСНОВЫ НОМЕНКЛАТУР'!D:G,4,0)</f>
        <v>11712.51</v>
      </c>
      <c r="S2925" s="12" t="str">
        <f>VLOOKUP(A:A,'ИЗ ОСНОВЫ НОМЕНКЛАТУР'!D:H,5,0)</f>
        <v>C</v>
      </c>
      <c r="T2925" s="44">
        <f t="shared" si="543"/>
        <v>0</v>
      </c>
      <c r="U2925" s="44">
        <f t="shared" si="544"/>
        <v>0</v>
      </c>
      <c r="V2925" s="44">
        <f t="shared" si="545"/>
        <v>0</v>
      </c>
      <c r="W2925" s="44">
        <f t="shared" si="546"/>
        <v>0</v>
      </c>
      <c r="X2925" s="44">
        <f t="shared" si="547"/>
        <v>0</v>
      </c>
      <c r="Y2925" s="44">
        <f t="shared" si="548"/>
        <v>0</v>
      </c>
      <c r="Z2925" s="44">
        <f t="shared" si="549"/>
        <v>0</v>
      </c>
      <c r="AA2925" s="44">
        <f t="shared" si="550"/>
        <v>0</v>
      </c>
      <c r="AB2925" s="44">
        <f t="shared" si="551"/>
        <v>0</v>
      </c>
      <c r="AC2925" s="44">
        <f t="shared" si="552"/>
        <v>0</v>
      </c>
      <c r="AD2925" s="44">
        <f t="shared" si="553"/>
        <v>35137.53</v>
      </c>
      <c r="AE2925" s="12">
        <f t="shared" si="554"/>
        <v>35137.53</v>
      </c>
    </row>
    <row r="2926" spans="1:31" ht="12.6" hidden="1" customHeight="1" x14ac:dyDescent="0.2">
      <c r="A2926" s="26" t="s">
        <v>4869</v>
      </c>
      <c r="B2926" s="19"/>
      <c r="C2926" s="19"/>
      <c r="D2926" s="20"/>
      <c r="E2926" s="21"/>
      <c r="F2926" s="22"/>
      <c r="G2926" s="21"/>
      <c r="H2926" s="22"/>
      <c r="I2926" s="20"/>
      <c r="J2926" s="20">
        <v>3</v>
      </c>
      <c r="K2926" s="20"/>
      <c r="L2926" s="20"/>
      <c r="M2926" s="20"/>
      <c r="N2926" s="20"/>
      <c r="O2926" s="20">
        <v>3</v>
      </c>
      <c r="P2926" s="23" t="str">
        <f>VLOOKUP(A2926,'ИЗ ОСНОВЫ НОМЕНКЛАТУР'!D:E,2,0)</f>
        <v>Аксессуары для кухни</v>
      </c>
      <c r="Q2926" s="23" t="str">
        <f>VLOOKUP(A2926,'ИЗ ОСНОВЫ НОМЕНКЛАТУР'!D:F,3,0)</f>
        <v>Смесители для кухни</v>
      </c>
      <c r="R2926" s="40">
        <f>VLOOKUP(A:A,'ИЗ ОСНОВЫ НОМЕНКЛАТУР'!D:G,4,0)</f>
        <v>10294.333333333334</v>
      </c>
      <c r="S2926" s="12" t="str">
        <f>VLOOKUP(A:A,'ИЗ ОСНОВЫ НОМЕНКЛАТУР'!D:H,5,0)</f>
        <v>C</v>
      </c>
      <c r="T2926" s="44">
        <f t="shared" si="543"/>
        <v>0</v>
      </c>
      <c r="U2926" s="44">
        <f t="shared" si="544"/>
        <v>0</v>
      </c>
      <c r="V2926" s="44">
        <f t="shared" si="545"/>
        <v>0</v>
      </c>
      <c r="W2926" s="44">
        <f t="shared" si="546"/>
        <v>0</v>
      </c>
      <c r="X2926" s="44">
        <f t="shared" si="547"/>
        <v>0</v>
      </c>
      <c r="Y2926" s="44">
        <f t="shared" si="548"/>
        <v>0</v>
      </c>
      <c r="Z2926" s="44">
        <f t="shared" si="549"/>
        <v>30883</v>
      </c>
      <c r="AA2926" s="44">
        <f t="shared" si="550"/>
        <v>0</v>
      </c>
      <c r="AB2926" s="44">
        <f t="shared" si="551"/>
        <v>0</v>
      </c>
      <c r="AC2926" s="44">
        <f t="shared" si="552"/>
        <v>0</v>
      </c>
      <c r="AD2926" s="44">
        <f t="shared" si="553"/>
        <v>0</v>
      </c>
      <c r="AE2926" s="12">
        <f t="shared" si="554"/>
        <v>30883</v>
      </c>
    </row>
    <row r="2927" spans="1:31" ht="12.6" hidden="1" customHeight="1" x14ac:dyDescent="0.2">
      <c r="A2927" s="26" t="s">
        <v>3824</v>
      </c>
      <c r="B2927" s="19"/>
      <c r="C2927" s="19"/>
      <c r="D2927" s="20"/>
      <c r="E2927" s="21"/>
      <c r="F2927" s="22"/>
      <c r="G2927" s="21"/>
      <c r="H2927" s="22"/>
      <c r="I2927" s="20"/>
      <c r="J2927" s="20"/>
      <c r="K2927" s="20">
        <v>46</v>
      </c>
      <c r="L2927" s="20"/>
      <c r="M2927" s="20"/>
      <c r="N2927" s="20"/>
      <c r="O2927" s="20">
        <v>46</v>
      </c>
      <c r="P2927" s="23" t="str">
        <f>VLOOKUP(A2927,'ИЗ ОСНОВЫ НОМЕНКЛАТУР'!D:E,2,0)</f>
        <v>Аксессуары для шкафов</v>
      </c>
      <c r="Q2927" s="23" t="str">
        <f>VLOOKUP(A2927,'ИЗ ОСНОВЫ НОМЕНКЛАТУР'!D:F,3,0)</f>
        <v>Шкаф/шкаф-купе наполнение (бренд Aristo)</v>
      </c>
      <c r="R2927" s="40">
        <f>VLOOKUP(A:A,'ИЗ ОСНОВЫ НОМЕНКЛАТУР'!D:G,4,0)</f>
        <v>2797.92</v>
      </c>
      <c r="S2927" s="12" t="str">
        <f>VLOOKUP(A:A,'ИЗ ОСНОВЫ НОМЕНКЛАТУР'!D:H,5,0)</f>
        <v>C</v>
      </c>
      <c r="T2927" s="44">
        <f t="shared" si="543"/>
        <v>0</v>
      </c>
      <c r="U2927" s="44">
        <f t="shared" si="544"/>
        <v>0</v>
      </c>
      <c r="V2927" s="44">
        <f t="shared" si="545"/>
        <v>0</v>
      </c>
      <c r="W2927" s="44">
        <f t="shared" si="546"/>
        <v>0</v>
      </c>
      <c r="X2927" s="44">
        <f t="shared" si="547"/>
        <v>0</v>
      </c>
      <c r="Y2927" s="44">
        <f t="shared" si="548"/>
        <v>0</v>
      </c>
      <c r="Z2927" s="44">
        <f t="shared" si="549"/>
        <v>0</v>
      </c>
      <c r="AA2927" s="44">
        <f t="shared" si="550"/>
        <v>128704.32000000001</v>
      </c>
      <c r="AB2927" s="44">
        <f t="shared" si="551"/>
        <v>0</v>
      </c>
      <c r="AC2927" s="44">
        <f t="shared" si="552"/>
        <v>0</v>
      </c>
      <c r="AD2927" s="44">
        <f t="shared" si="553"/>
        <v>0</v>
      </c>
      <c r="AE2927" s="12">
        <f t="shared" si="554"/>
        <v>128704.32000000001</v>
      </c>
    </row>
    <row r="2928" spans="1:31" ht="12.6" hidden="1" customHeight="1" x14ac:dyDescent="0.2">
      <c r="A2928" s="26" t="s">
        <v>3995</v>
      </c>
      <c r="B2928" s="19"/>
      <c r="C2928" s="19"/>
      <c r="D2928" s="20"/>
      <c r="E2928" s="21"/>
      <c r="F2928" s="22"/>
      <c r="G2928" s="21"/>
      <c r="H2928" s="22"/>
      <c r="I2928" s="20"/>
      <c r="J2928" s="20"/>
      <c r="K2928" s="20"/>
      <c r="L2928" s="20"/>
      <c r="M2928" s="20"/>
      <c r="N2928" s="20">
        <v>2</v>
      </c>
      <c r="O2928" s="20">
        <v>2</v>
      </c>
      <c r="P2928" s="23" t="str">
        <f>VLOOKUP(A2928,'ИЗ ОСНОВЫ НОМЕНКЛАТУР'!D:E,2,0)</f>
        <v>Реставрационные материалы</v>
      </c>
      <c r="Q2928" s="23" t="str">
        <f>VLOOKUP(A2928,'ИЗ ОСНОВЫ НОМЕНКЛАТУР'!D:F,3,0)</f>
        <v>Лакокрасочный товар</v>
      </c>
      <c r="R2928" s="40">
        <f>VLOOKUP(A:A,'ИЗ ОСНОВЫ НОМЕНКЛАТУР'!D:G,4,0)</f>
        <v>10500</v>
      </c>
      <c r="S2928" s="12" t="str">
        <f>VLOOKUP(A:A,'ИЗ ОСНОВЫ НОМЕНКЛАТУР'!D:H,5,0)</f>
        <v>C</v>
      </c>
      <c r="T2928" s="44">
        <f t="shared" si="543"/>
        <v>0</v>
      </c>
      <c r="U2928" s="44">
        <f t="shared" si="544"/>
        <v>0</v>
      </c>
      <c r="V2928" s="44">
        <f t="shared" si="545"/>
        <v>0</v>
      </c>
      <c r="W2928" s="44">
        <f t="shared" si="546"/>
        <v>0</v>
      </c>
      <c r="X2928" s="44">
        <f t="shared" si="547"/>
        <v>0</v>
      </c>
      <c r="Y2928" s="44">
        <f t="shared" si="548"/>
        <v>0</v>
      </c>
      <c r="Z2928" s="44">
        <f t="shared" si="549"/>
        <v>0</v>
      </c>
      <c r="AA2928" s="44">
        <f t="shared" si="550"/>
        <v>0</v>
      </c>
      <c r="AB2928" s="44">
        <f t="shared" si="551"/>
        <v>0</v>
      </c>
      <c r="AC2928" s="44">
        <f t="shared" si="552"/>
        <v>0</v>
      </c>
      <c r="AD2928" s="44">
        <f t="shared" si="553"/>
        <v>21000</v>
      </c>
      <c r="AE2928" s="12">
        <f t="shared" si="554"/>
        <v>21000</v>
      </c>
    </row>
    <row r="2929" spans="1:31" ht="12.6" hidden="1" customHeight="1" x14ac:dyDescent="0.2">
      <c r="A2929" s="26" t="s">
        <v>3993</v>
      </c>
      <c r="B2929" s="19"/>
      <c r="C2929" s="19"/>
      <c r="D2929" s="20"/>
      <c r="E2929" s="21"/>
      <c r="F2929" s="22"/>
      <c r="G2929" s="21"/>
      <c r="H2929" s="22"/>
      <c r="I2929" s="20"/>
      <c r="J2929" s="20"/>
      <c r="K2929" s="20"/>
      <c r="L2929" s="20"/>
      <c r="M2929" s="20"/>
      <c r="N2929" s="20">
        <v>12</v>
      </c>
      <c r="O2929" s="20">
        <v>12</v>
      </c>
      <c r="P2929" s="23" t="str">
        <f>VLOOKUP(A2929,'ИЗ ОСНОВЫ НОМЕНКЛАТУР'!D:E,2,0)</f>
        <v>Реставрационные материалы</v>
      </c>
      <c r="Q2929" s="23" t="str">
        <f>VLOOKUP(A2929,'ИЗ ОСНОВЫ НОМЕНКЛАТУР'!D:F,3,0)</f>
        <v>Лакокрасочный товар</v>
      </c>
      <c r="R2929" s="40">
        <f>VLOOKUP(A:A,'ИЗ ОСНОВЫ НОМЕНКЛАТУР'!D:G,4,0)</f>
        <v>609.43172413793104</v>
      </c>
      <c r="S2929" s="12" t="str">
        <f>VLOOKUP(A:A,'ИЗ ОСНОВЫ НОМЕНКЛАТУР'!D:H,5,0)</f>
        <v>B</v>
      </c>
      <c r="T2929" s="44">
        <f t="shared" si="543"/>
        <v>0</v>
      </c>
      <c r="U2929" s="44">
        <f t="shared" si="544"/>
        <v>0</v>
      </c>
      <c r="V2929" s="44">
        <f t="shared" si="545"/>
        <v>0</v>
      </c>
      <c r="W2929" s="44">
        <f t="shared" si="546"/>
        <v>0</v>
      </c>
      <c r="X2929" s="44">
        <f t="shared" si="547"/>
        <v>0</v>
      </c>
      <c r="Y2929" s="44">
        <f t="shared" si="548"/>
        <v>0</v>
      </c>
      <c r="Z2929" s="44">
        <f t="shared" si="549"/>
        <v>0</v>
      </c>
      <c r="AA2929" s="44">
        <f t="shared" si="550"/>
        <v>0</v>
      </c>
      <c r="AB2929" s="44">
        <f t="shared" si="551"/>
        <v>0</v>
      </c>
      <c r="AC2929" s="44">
        <f t="shared" si="552"/>
        <v>0</v>
      </c>
      <c r="AD2929" s="44">
        <f t="shared" si="553"/>
        <v>7313.1806896551725</v>
      </c>
      <c r="AE2929" s="12">
        <f t="shared" si="554"/>
        <v>7313.1806896551725</v>
      </c>
    </row>
    <row r="2930" spans="1:31" ht="12.6" hidden="1" customHeight="1" x14ac:dyDescent="0.2">
      <c r="A2930" s="26" t="s">
        <v>3992</v>
      </c>
      <c r="B2930" s="19"/>
      <c r="C2930" s="19"/>
      <c r="D2930" s="20"/>
      <c r="E2930" s="21"/>
      <c r="F2930" s="22"/>
      <c r="G2930" s="21"/>
      <c r="H2930" s="22"/>
      <c r="I2930" s="20"/>
      <c r="J2930" s="20">
        <v>2</v>
      </c>
      <c r="K2930" s="20"/>
      <c r="L2930" s="20"/>
      <c r="M2930" s="20"/>
      <c r="N2930" s="20">
        <v>20</v>
      </c>
      <c r="O2930" s="20">
        <v>22</v>
      </c>
      <c r="P2930" s="23" t="str">
        <f>VLOOKUP(A2930,'ИЗ ОСНОВЫ НОМЕНКЛАТУР'!D:E,2,0)</f>
        <v>Реставрационные материалы</v>
      </c>
      <c r="Q2930" s="23" t="str">
        <f>VLOOKUP(A2930,'ИЗ ОСНОВЫ НОМЕНКЛАТУР'!D:F,3,0)</f>
        <v>Лакокрасочный товар</v>
      </c>
      <c r="R2930" s="40">
        <f>VLOOKUP(A:A,'ИЗ ОСНОВЫ НОМЕНКЛАТУР'!D:G,4,0)</f>
        <v>2968.386850393701</v>
      </c>
      <c r="S2930" s="12" t="str">
        <f>VLOOKUP(A:A,'ИЗ ОСНОВЫ НОМЕНКЛАТУР'!D:H,5,0)</f>
        <v>C</v>
      </c>
      <c r="T2930" s="44">
        <f t="shared" si="543"/>
        <v>0</v>
      </c>
      <c r="U2930" s="44">
        <f t="shared" si="544"/>
        <v>0</v>
      </c>
      <c r="V2930" s="44">
        <f t="shared" si="545"/>
        <v>0</v>
      </c>
      <c r="W2930" s="44">
        <f t="shared" si="546"/>
        <v>0</v>
      </c>
      <c r="X2930" s="44">
        <f t="shared" si="547"/>
        <v>0</v>
      </c>
      <c r="Y2930" s="44">
        <f t="shared" si="548"/>
        <v>0</v>
      </c>
      <c r="Z2930" s="44">
        <f t="shared" si="549"/>
        <v>5936.773700787402</v>
      </c>
      <c r="AA2930" s="44">
        <f t="shared" si="550"/>
        <v>0</v>
      </c>
      <c r="AB2930" s="44">
        <f t="shared" si="551"/>
        <v>0</v>
      </c>
      <c r="AC2930" s="44">
        <f t="shared" si="552"/>
        <v>0</v>
      </c>
      <c r="AD2930" s="44">
        <f t="shared" si="553"/>
        <v>59367.73700787402</v>
      </c>
      <c r="AE2930" s="12">
        <f t="shared" si="554"/>
        <v>65304.510708661423</v>
      </c>
    </row>
    <row r="2931" spans="1:31" ht="12.6" hidden="1" customHeight="1" x14ac:dyDescent="0.2">
      <c r="A2931" s="26" t="s">
        <v>3994</v>
      </c>
      <c r="B2931" s="19"/>
      <c r="C2931" s="19"/>
      <c r="D2931" s="20"/>
      <c r="E2931" s="21"/>
      <c r="F2931" s="22"/>
      <c r="G2931" s="21"/>
      <c r="H2931" s="22"/>
      <c r="I2931" s="20"/>
      <c r="J2931" s="20"/>
      <c r="K2931" s="20">
        <v>415</v>
      </c>
      <c r="L2931" s="20"/>
      <c r="M2931" s="20"/>
      <c r="N2931" s="20"/>
      <c r="O2931" s="20">
        <v>415</v>
      </c>
      <c r="P2931" s="23" t="str">
        <f>VLOOKUP(A2931,'ИЗ ОСНОВЫ НОМЕНКЛАТУР'!D:E,2,0)</f>
        <v>Реставрационные материалы</v>
      </c>
      <c r="Q2931" s="23" t="str">
        <f>VLOOKUP(A2931,'ИЗ ОСНОВЫ НОМЕНКЛАТУР'!D:F,3,0)</f>
        <v>Лакокрасочный товар</v>
      </c>
      <c r="R2931" s="40">
        <f>VLOOKUP(A:A,'ИЗ ОСНОВЫ НОМЕНКЛАТУР'!D:G,4,0)</f>
        <v>3295.6940000000004</v>
      </c>
      <c r="S2931" s="12" t="str">
        <f>VLOOKUP(A:A,'ИЗ ОСНОВЫ НОМЕНКЛАТУР'!D:H,5,0)</f>
        <v>C</v>
      </c>
      <c r="T2931" s="44">
        <f t="shared" si="543"/>
        <v>0</v>
      </c>
      <c r="U2931" s="44">
        <f t="shared" si="544"/>
        <v>0</v>
      </c>
      <c r="V2931" s="44">
        <f t="shared" si="545"/>
        <v>0</v>
      </c>
      <c r="W2931" s="44">
        <f t="shared" si="546"/>
        <v>0</v>
      </c>
      <c r="X2931" s="44">
        <f t="shared" si="547"/>
        <v>0</v>
      </c>
      <c r="Y2931" s="44">
        <f t="shared" si="548"/>
        <v>0</v>
      </c>
      <c r="Z2931" s="44">
        <f t="shared" si="549"/>
        <v>0</v>
      </c>
      <c r="AA2931" s="44">
        <f t="shared" si="550"/>
        <v>1367713.0100000002</v>
      </c>
      <c r="AB2931" s="44">
        <f t="shared" si="551"/>
        <v>0</v>
      </c>
      <c r="AC2931" s="44">
        <f t="shared" si="552"/>
        <v>0</v>
      </c>
      <c r="AD2931" s="44">
        <f t="shared" si="553"/>
        <v>0</v>
      </c>
      <c r="AE2931" s="12">
        <f t="shared" si="554"/>
        <v>1367713.0100000002</v>
      </c>
    </row>
    <row r="2932" spans="1:31" ht="12.6" hidden="1" customHeight="1" x14ac:dyDescent="0.2">
      <c r="A2932" s="26" t="s">
        <v>1970</v>
      </c>
      <c r="B2932" s="19"/>
      <c r="C2932" s="19"/>
      <c r="D2932" s="20"/>
      <c r="E2932" s="20">
        <v>2160</v>
      </c>
      <c r="F2932" s="20"/>
      <c r="G2932" s="21"/>
      <c r="H2932" s="22"/>
      <c r="I2932" s="20">
        <v>300000</v>
      </c>
      <c r="J2932" s="20">
        <v>44681</v>
      </c>
      <c r="K2932" s="20">
        <v>75000</v>
      </c>
      <c r="L2932" s="20">
        <v>650</v>
      </c>
      <c r="M2932" s="20">
        <v>2500</v>
      </c>
      <c r="N2932" s="20">
        <v>4648</v>
      </c>
      <c r="O2932" s="20">
        <v>429639</v>
      </c>
      <c r="P2932" s="23" t="str">
        <f>VLOOKUP(A2932,'ИЗ ОСНОВЫ НОМЕНКЛАТУР'!D:E,2,0)</f>
        <v>Крепежные системы</v>
      </c>
      <c r="Q2932" s="23" t="str">
        <f>VLOOKUP(A2932,'ИЗ ОСНОВЫ НОМЕНКЛАТУР'!D:F,3,0)</f>
        <v>Минификсы, рафиксы</v>
      </c>
      <c r="R2932" s="40">
        <f>VLOOKUP(A:A,'ИЗ ОСНОВЫ НОМЕНКЛАТУР'!D:G,4,0)</f>
        <v>44.158596197395731</v>
      </c>
      <c r="S2932" s="12" t="str">
        <f>VLOOKUP(A:A,'ИЗ ОСНОВЫ НОМЕНКЛАТУР'!D:H,5,0)</f>
        <v>B</v>
      </c>
      <c r="T2932" s="44">
        <f t="shared" si="543"/>
        <v>0</v>
      </c>
      <c r="U2932" s="44">
        <f t="shared" si="544"/>
        <v>95382.567786374784</v>
      </c>
      <c r="V2932" s="44">
        <f t="shared" si="545"/>
        <v>0</v>
      </c>
      <c r="W2932" s="44">
        <f t="shared" si="546"/>
        <v>0</v>
      </c>
      <c r="X2932" s="44">
        <f t="shared" si="547"/>
        <v>0</v>
      </c>
      <c r="Y2932" s="44">
        <f t="shared" si="548"/>
        <v>13247578.859218718</v>
      </c>
      <c r="Z2932" s="44">
        <f t="shared" si="549"/>
        <v>1973050.2366958386</v>
      </c>
      <c r="AA2932" s="44">
        <f t="shared" si="550"/>
        <v>3311894.7148046796</v>
      </c>
      <c r="AB2932" s="44">
        <f t="shared" si="551"/>
        <v>28703.087528307224</v>
      </c>
      <c r="AC2932" s="44">
        <f t="shared" si="552"/>
        <v>110396.49049348933</v>
      </c>
      <c r="AD2932" s="44">
        <f t="shared" si="553"/>
        <v>205249.15512549537</v>
      </c>
      <c r="AE2932" s="12">
        <f t="shared" si="554"/>
        <v>18972255.111652903</v>
      </c>
    </row>
    <row r="2933" spans="1:31" ht="12.6" hidden="1" customHeight="1" x14ac:dyDescent="0.2">
      <c r="A2933" s="26" t="s">
        <v>1987</v>
      </c>
      <c r="B2933" s="19"/>
      <c r="C2933" s="19"/>
      <c r="D2933" s="20"/>
      <c r="E2933" s="20">
        <v>95</v>
      </c>
      <c r="F2933" s="20"/>
      <c r="G2933" s="21"/>
      <c r="H2933" s="22"/>
      <c r="I2933" s="20"/>
      <c r="J2933" s="20"/>
      <c r="K2933" s="20"/>
      <c r="L2933" s="20"/>
      <c r="M2933" s="20"/>
      <c r="N2933" s="20"/>
      <c r="O2933" s="20">
        <v>95</v>
      </c>
      <c r="P2933" s="23" t="str">
        <f>VLOOKUP(A2933,'ИЗ ОСНОВЫ НОМЕНКЛАТУР'!D:E,2,0)</f>
        <v>Крепежные системы</v>
      </c>
      <c r="Q2933" s="23" t="str">
        <f>VLOOKUP(A2933,'ИЗ ОСНОВЫ НОМЕНКЛАТУР'!D:F,3,0)</f>
        <v>Минификсы, рафиксы</v>
      </c>
      <c r="R2933" s="40">
        <f>VLOOKUP(A:A,'ИЗ ОСНОВЫ НОМЕНКЛАТУР'!D:G,4,0)</f>
        <v>43.71</v>
      </c>
      <c r="S2933" s="12" t="str">
        <f>VLOOKUP(A:A,'ИЗ ОСНОВЫ НОМЕНКЛАТУР'!D:H,5,0)</f>
        <v>C</v>
      </c>
      <c r="T2933" s="44">
        <f t="shared" si="543"/>
        <v>0</v>
      </c>
      <c r="U2933" s="44">
        <f t="shared" si="544"/>
        <v>4152.45</v>
      </c>
      <c r="V2933" s="44">
        <f t="shared" si="545"/>
        <v>0</v>
      </c>
      <c r="W2933" s="44">
        <f t="shared" si="546"/>
        <v>0</v>
      </c>
      <c r="X2933" s="44">
        <f t="shared" si="547"/>
        <v>0</v>
      </c>
      <c r="Y2933" s="44">
        <f t="shared" si="548"/>
        <v>0</v>
      </c>
      <c r="Z2933" s="44">
        <f t="shared" si="549"/>
        <v>0</v>
      </c>
      <c r="AA2933" s="44">
        <f t="shared" si="550"/>
        <v>0</v>
      </c>
      <c r="AB2933" s="44">
        <f t="shared" si="551"/>
        <v>0</v>
      </c>
      <c r="AC2933" s="44">
        <f t="shared" si="552"/>
        <v>0</v>
      </c>
      <c r="AD2933" s="44">
        <f t="shared" si="553"/>
        <v>0</v>
      </c>
      <c r="AE2933" s="12">
        <f t="shared" si="554"/>
        <v>4152.45</v>
      </c>
    </row>
    <row r="2934" spans="1:31" ht="12.6" hidden="1" customHeight="1" x14ac:dyDescent="0.2">
      <c r="A2934" s="26" t="s">
        <v>4870</v>
      </c>
      <c r="B2934" s="19"/>
      <c r="C2934" s="19"/>
      <c r="D2934" s="20"/>
      <c r="E2934" s="21"/>
      <c r="F2934" s="22"/>
      <c r="G2934" s="21"/>
      <c r="H2934" s="22"/>
      <c r="I2934" s="20"/>
      <c r="J2934" s="20"/>
      <c r="K2934" s="20"/>
      <c r="L2934" s="20">
        <v>1</v>
      </c>
      <c r="M2934" s="20">
        <v>19</v>
      </c>
      <c r="N2934" s="20"/>
      <c r="O2934" s="20">
        <v>20</v>
      </c>
      <c r="P2934" s="23" t="str">
        <f>VLOOKUP(A2934,'ИЗ ОСНОВЫ НОМЕНКЛАТУР'!D:E,2,0)</f>
        <v>Механизмы</v>
      </c>
      <c r="Q2934" s="23" t="str">
        <f>VLOOKUP(A2934,'ИЗ ОСНОВЫ НОМЕНКЛАТУР'!D:F,3,0)</f>
        <v>Рейлинги для ящиков</v>
      </c>
      <c r="R2934" s="40">
        <f>VLOOKUP(A:A,'ИЗ ОСНОВЫ НОМЕНКЛАТУР'!D:G,4,0)</f>
        <v>476</v>
      </c>
      <c r="S2934" s="12" t="str">
        <f>VLOOKUP(A:A,'ИЗ ОСНОВЫ НОМЕНКЛАТУР'!D:H,5,0)</f>
        <v>C</v>
      </c>
      <c r="T2934" s="44">
        <f t="shared" si="543"/>
        <v>0</v>
      </c>
      <c r="U2934" s="44">
        <f t="shared" si="544"/>
        <v>0</v>
      </c>
      <c r="V2934" s="44">
        <f t="shared" si="545"/>
        <v>0</v>
      </c>
      <c r="W2934" s="44">
        <f t="shared" si="546"/>
        <v>0</v>
      </c>
      <c r="X2934" s="44">
        <f t="shared" si="547"/>
        <v>0</v>
      </c>
      <c r="Y2934" s="44">
        <f t="shared" si="548"/>
        <v>0</v>
      </c>
      <c r="Z2934" s="44">
        <f t="shared" si="549"/>
        <v>0</v>
      </c>
      <c r="AA2934" s="44">
        <f t="shared" si="550"/>
        <v>0</v>
      </c>
      <c r="AB2934" s="44">
        <f t="shared" si="551"/>
        <v>476</v>
      </c>
      <c r="AC2934" s="44">
        <f t="shared" si="552"/>
        <v>9044</v>
      </c>
      <c r="AD2934" s="44">
        <f t="shared" si="553"/>
        <v>0</v>
      </c>
      <c r="AE2934" s="12">
        <f t="shared" si="554"/>
        <v>9520</v>
      </c>
    </row>
    <row r="2935" spans="1:31" ht="12.6" hidden="1" customHeight="1" x14ac:dyDescent="0.2">
      <c r="A2935" s="26" t="s">
        <v>3162</v>
      </c>
      <c r="B2935" s="19"/>
      <c r="C2935" s="19"/>
      <c r="D2935" s="20"/>
      <c r="E2935" s="21"/>
      <c r="F2935" s="22"/>
      <c r="G2935" s="21"/>
      <c r="H2935" s="22"/>
      <c r="I2935" s="20"/>
      <c r="J2935" s="20"/>
      <c r="K2935" s="20"/>
      <c r="L2935" s="20">
        <v>1</v>
      </c>
      <c r="M2935" s="20">
        <v>1</v>
      </c>
      <c r="N2935" s="20"/>
      <c r="O2935" s="20">
        <v>2</v>
      </c>
      <c r="P2935" s="23" t="str">
        <f>VLOOKUP(A2935,'ИЗ ОСНОВЫ НОМЕНКЛАТУР'!D:E,2,0)</f>
        <v>Механизмы</v>
      </c>
      <c r="Q2935" s="23" t="str">
        <f>VLOOKUP(A2935,'ИЗ ОСНОВЫ НОМЕНКЛАТУР'!D:F,3,0)</f>
        <v>Рейлинги для ящиков</v>
      </c>
      <c r="R2935" s="40">
        <f>VLOOKUP(A:A,'ИЗ ОСНОВЫ НОМЕНКЛАТУР'!D:G,4,0)</f>
        <v>552</v>
      </c>
      <c r="S2935" s="12" t="str">
        <f>VLOOKUP(A:A,'ИЗ ОСНОВЫ НОМЕНКЛАТУР'!D:H,5,0)</f>
        <v>C</v>
      </c>
      <c r="T2935" s="44">
        <f t="shared" si="543"/>
        <v>0</v>
      </c>
      <c r="U2935" s="44">
        <f t="shared" si="544"/>
        <v>0</v>
      </c>
      <c r="V2935" s="44">
        <f t="shared" si="545"/>
        <v>0</v>
      </c>
      <c r="W2935" s="44">
        <f t="shared" si="546"/>
        <v>0</v>
      </c>
      <c r="X2935" s="44">
        <f t="shared" si="547"/>
        <v>0</v>
      </c>
      <c r="Y2935" s="44">
        <f t="shared" si="548"/>
        <v>0</v>
      </c>
      <c r="Z2935" s="44">
        <f t="shared" si="549"/>
        <v>0</v>
      </c>
      <c r="AA2935" s="44">
        <f t="shared" si="550"/>
        <v>0</v>
      </c>
      <c r="AB2935" s="44">
        <f t="shared" si="551"/>
        <v>552</v>
      </c>
      <c r="AC2935" s="44">
        <f t="shared" si="552"/>
        <v>552</v>
      </c>
      <c r="AD2935" s="44">
        <f t="shared" si="553"/>
        <v>0</v>
      </c>
      <c r="AE2935" s="12">
        <f t="shared" si="554"/>
        <v>1104</v>
      </c>
    </row>
    <row r="2936" spans="1:31" ht="12.6" hidden="1" customHeight="1" x14ac:dyDescent="0.2">
      <c r="A2936" s="26" t="s">
        <v>4871</v>
      </c>
      <c r="B2936" s="19"/>
      <c r="C2936" s="19"/>
      <c r="D2936" s="20"/>
      <c r="E2936" s="21"/>
      <c r="F2936" s="22"/>
      <c r="G2936" s="21"/>
      <c r="H2936" s="22"/>
      <c r="I2936" s="20"/>
      <c r="J2936" s="20"/>
      <c r="K2936" s="20"/>
      <c r="L2936" s="20"/>
      <c r="M2936" s="20">
        <v>5</v>
      </c>
      <c r="N2936" s="20"/>
      <c r="O2936" s="20">
        <v>5</v>
      </c>
      <c r="P2936" s="23" t="str">
        <f>VLOOKUP(A2936,'ИЗ ОСНОВЫ НОМЕНКЛАТУР'!D:E,2,0)</f>
        <v>Механизмы</v>
      </c>
      <c r="Q2936" s="23" t="str">
        <f>VLOOKUP(A2936,'ИЗ ОСНОВЫ НОМЕНКЛАТУР'!D:F,3,0)</f>
        <v>Рейлинги для ящиков</v>
      </c>
      <c r="R2936" s="40">
        <f>VLOOKUP(A:A,'ИЗ ОСНОВЫ НОМЕНКЛАТУР'!D:G,4,0)</f>
        <v>607</v>
      </c>
      <c r="S2936" s="12" t="str">
        <f>VLOOKUP(A:A,'ИЗ ОСНОВЫ НОМЕНКЛАТУР'!D:H,5,0)</f>
        <v>C</v>
      </c>
      <c r="T2936" s="44">
        <f t="shared" si="543"/>
        <v>0</v>
      </c>
      <c r="U2936" s="44">
        <f t="shared" si="544"/>
        <v>0</v>
      </c>
      <c r="V2936" s="44">
        <f t="shared" si="545"/>
        <v>0</v>
      </c>
      <c r="W2936" s="44">
        <f t="shared" si="546"/>
        <v>0</v>
      </c>
      <c r="X2936" s="44">
        <f t="shared" si="547"/>
        <v>0</v>
      </c>
      <c r="Y2936" s="44">
        <f t="shared" si="548"/>
        <v>0</v>
      </c>
      <c r="Z2936" s="44">
        <f t="shared" si="549"/>
        <v>0</v>
      </c>
      <c r="AA2936" s="44">
        <f t="shared" si="550"/>
        <v>0</v>
      </c>
      <c r="AB2936" s="44">
        <f t="shared" si="551"/>
        <v>0</v>
      </c>
      <c r="AC2936" s="44">
        <f t="shared" si="552"/>
        <v>3035</v>
      </c>
      <c r="AD2936" s="44">
        <f t="shared" si="553"/>
        <v>0</v>
      </c>
      <c r="AE2936" s="12">
        <f t="shared" si="554"/>
        <v>3035</v>
      </c>
    </row>
    <row r="2937" spans="1:31" ht="12.6" hidden="1" customHeight="1" x14ac:dyDescent="0.2">
      <c r="A2937" s="26" t="s">
        <v>3797</v>
      </c>
      <c r="B2937" s="19"/>
      <c r="C2937" s="19"/>
      <c r="D2937" s="20"/>
      <c r="E2937" s="21"/>
      <c r="F2937" s="22"/>
      <c r="G2937" s="21"/>
      <c r="H2937" s="22"/>
      <c r="I2937" s="20"/>
      <c r="J2937" s="20"/>
      <c r="K2937" s="20">
        <v>2</v>
      </c>
      <c r="L2937" s="20"/>
      <c r="M2937" s="20"/>
      <c r="N2937" s="20"/>
      <c r="O2937" s="20">
        <v>2</v>
      </c>
      <c r="P2937" s="23" t="str">
        <f>VLOOKUP(A2937,'ИЗ ОСНОВЫ НОМЕНКЛАТУР'!D:E,2,0)</f>
        <v>Аксессуары для шкафов</v>
      </c>
      <c r="Q2937" s="23" t="str">
        <f>VLOOKUP(A2937,'ИЗ ОСНОВЫ НОМЕНКЛАТУР'!D:F,3,0)</f>
        <v>Шкаф/шкаф-купе наполнение (бренд Aristo)</v>
      </c>
      <c r="R2937" s="40">
        <f>VLOOKUP(A:A,'ИЗ ОСНОВЫ НОМЕНКЛАТУР'!D:G,4,0)</f>
        <v>3218.79</v>
      </c>
      <c r="S2937" s="12" t="str">
        <f>VLOOKUP(A:A,'ИЗ ОСНОВЫ НОМЕНКЛАТУР'!D:H,5,0)</f>
        <v>C</v>
      </c>
      <c r="T2937" s="44">
        <f t="shared" si="543"/>
        <v>0</v>
      </c>
      <c r="U2937" s="44">
        <f t="shared" si="544"/>
        <v>0</v>
      </c>
      <c r="V2937" s="44">
        <f t="shared" si="545"/>
        <v>0</v>
      </c>
      <c r="W2937" s="44">
        <f t="shared" si="546"/>
        <v>0</v>
      </c>
      <c r="X2937" s="44">
        <f t="shared" si="547"/>
        <v>0</v>
      </c>
      <c r="Y2937" s="44">
        <f t="shared" si="548"/>
        <v>0</v>
      </c>
      <c r="Z2937" s="44">
        <f t="shared" si="549"/>
        <v>0</v>
      </c>
      <c r="AA2937" s="44">
        <f t="shared" si="550"/>
        <v>6437.58</v>
      </c>
      <c r="AB2937" s="44">
        <f t="shared" si="551"/>
        <v>0</v>
      </c>
      <c r="AC2937" s="44">
        <f t="shared" si="552"/>
        <v>0</v>
      </c>
      <c r="AD2937" s="44">
        <f t="shared" si="553"/>
        <v>0</v>
      </c>
      <c r="AE2937" s="12">
        <f t="shared" si="554"/>
        <v>6437.58</v>
      </c>
    </row>
    <row r="2938" spans="1:31" ht="12.6" hidden="1" customHeight="1" x14ac:dyDescent="0.2">
      <c r="A2938" s="26" t="s">
        <v>4872</v>
      </c>
      <c r="B2938" s="19"/>
      <c r="C2938" s="19"/>
      <c r="D2938" s="20"/>
      <c r="E2938" s="21"/>
      <c r="F2938" s="22"/>
      <c r="G2938" s="21"/>
      <c r="H2938" s="22"/>
      <c r="I2938" s="20"/>
      <c r="J2938" s="20"/>
      <c r="K2938" s="20">
        <v>3</v>
      </c>
      <c r="L2938" s="20"/>
      <c r="M2938" s="20"/>
      <c r="N2938" s="20"/>
      <c r="O2938" s="20">
        <v>3</v>
      </c>
      <c r="P2938" s="23" t="str">
        <f>VLOOKUP(A2938,'ИЗ ОСНОВЫ НОМЕНКЛАТУР'!D:E,2,0)</f>
        <v>Аксессуары для шкафов</v>
      </c>
      <c r="Q2938" s="23" t="str">
        <f>VLOOKUP(A2938,'ИЗ ОСНОВЫ НОМЕНКЛАТУР'!D:F,3,0)</f>
        <v>Шкаф/шкаф-купе наполнение (бренд Aristo)</v>
      </c>
      <c r="R2938" s="40">
        <f>VLOOKUP(A:A,'ИЗ ОСНОВЫ НОМЕНКЛАТУР'!D:G,4,0)</f>
        <v>3218.6666666666665</v>
      </c>
      <c r="S2938" s="12" t="str">
        <f>VLOOKUP(A:A,'ИЗ ОСНОВЫ НОМЕНКЛАТУР'!D:H,5,0)</f>
        <v>C</v>
      </c>
      <c r="T2938" s="44">
        <f t="shared" si="543"/>
        <v>0</v>
      </c>
      <c r="U2938" s="44">
        <f t="shared" si="544"/>
        <v>0</v>
      </c>
      <c r="V2938" s="44">
        <f t="shared" si="545"/>
        <v>0</v>
      </c>
      <c r="W2938" s="44">
        <f t="shared" si="546"/>
        <v>0</v>
      </c>
      <c r="X2938" s="44">
        <f t="shared" si="547"/>
        <v>0</v>
      </c>
      <c r="Y2938" s="44">
        <f t="shared" si="548"/>
        <v>0</v>
      </c>
      <c r="Z2938" s="44">
        <f t="shared" si="549"/>
        <v>0</v>
      </c>
      <c r="AA2938" s="44">
        <f t="shared" si="550"/>
        <v>9656</v>
      </c>
      <c r="AB2938" s="44">
        <f t="shared" si="551"/>
        <v>0</v>
      </c>
      <c r="AC2938" s="44">
        <f t="shared" si="552"/>
        <v>0</v>
      </c>
      <c r="AD2938" s="44">
        <f t="shared" si="553"/>
        <v>0</v>
      </c>
      <c r="AE2938" s="12">
        <f t="shared" si="554"/>
        <v>9656</v>
      </c>
    </row>
    <row r="2939" spans="1:31" ht="12.6" hidden="1" customHeight="1" x14ac:dyDescent="0.2">
      <c r="A2939" s="26" t="s">
        <v>4873</v>
      </c>
      <c r="B2939" s="19"/>
      <c r="C2939" s="19"/>
      <c r="D2939" s="20"/>
      <c r="E2939" s="21"/>
      <c r="F2939" s="22"/>
      <c r="G2939" s="21"/>
      <c r="H2939" s="22"/>
      <c r="I2939" s="20"/>
      <c r="J2939" s="20"/>
      <c r="K2939" s="20">
        <v>3</v>
      </c>
      <c r="L2939" s="20"/>
      <c r="M2939" s="20"/>
      <c r="N2939" s="20"/>
      <c r="O2939" s="20">
        <v>3</v>
      </c>
      <c r="P2939" s="23" t="str">
        <f>VLOOKUP(A2939,'ИЗ ОСНОВЫ НОМЕНКЛАТУР'!D:E,2,0)</f>
        <v>Аксессуары для шкафов</v>
      </c>
      <c r="Q2939" s="23" t="str">
        <f>VLOOKUP(A2939,'ИЗ ОСНОВЫ НОМЕНКЛАТУР'!D:F,3,0)</f>
        <v>Шкаф/шкаф-купе наполнение (бренд Aristo)</v>
      </c>
      <c r="R2939" s="40">
        <f>VLOOKUP(A:A,'ИЗ ОСНОВЫ НОМЕНКЛАТУР'!D:G,4,0)</f>
        <v>3242.3333333333335</v>
      </c>
      <c r="S2939" s="12" t="str">
        <f>VLOOKUP(A:A,'ИЗ ОСНОВЫ НОМЕНКЛАТУР'!D:H,5,0)</f>
        <v>C</v>
      </c>
      <c r="T2939" s="44">
        <f t="shared" si="543"/>
        <v>0</v>
      </c>
      <c r="U2939" s="44">
        <f t="shared" si="544"/>
        <v>0</v>
      </c>
      <c r="V2939" s="44">
        <f t="shared" si="545"/>
        <v>0</v>
      </c>
      <c r="W2939" s="44">
        <f t="shared" si="546"/>
        <v>0</v>
      </c>
      <c r="X2939" s="44">
        <f t="shared" si="547"/>
        <v>0</v>
      </c>
      <c r="Y2939" s="44">
        <f t="shared" si="548"/>
        <v>0</v>
      </c>
      <c r="Z2939" s="44">
        <f t="shared" si="549"/>
        <v>0</v>
      </c>
      <c r="AA2939" s="44">
        <f t="shared" si="550"/>
        <v>9727</v>
      </c>
      <c r="AB2939" s="44">
        <f t="shared" si="551"/>
        <v>0</v>
      </c>
      <c r="AC2939" s="44">
        <f t="shared" si="552"/>
        <v>0</v>
      </c>
      <c r="AD2939" s="44">
        <f t="shared" si="553"/>
        <v>0</v>
      </c>
      <c r="AE2939" s="12">
        <f t="shared" si="554"/>
        <v>9727</v>
      </c>
    </row>
    <row r="2940" spans="1:31" ht="12.6" hidden="1" customHeight="1" x14ac:dyDescent="0.2">
      <c r="A2940" s="26" t="s">
        <v>3799</v>
      </c>
      <c r="B2940" s="19"/>
      <c r="C2940" s="19"/>
      <c r="D2940" s="20"/>
      <c r="E2940" s="21"/>
      <c r="F2940" s="22"/>
      <c r="G2940" s="21"/>
      <c r="H2940" s="22"/>
      <c r="I2940" s="20"/>
      <c r="J2940" s="20"/>
      <c r="K2940" s="20">
        <v>2</v>
      </c>
      <c r="L2940" s="20"/>
      <c r="M2940" s="20"/>
      <c r="N2940" s="20"/>
      <c r="O2940" s="20">
        <v>2</v>
      </c>
      <c r="P2940" s="23" t="str">
        <f>VLOOKUP(A2940,'ИЗ ОСНОВЫ НОМЕНКЛАТУР'!D:E,2,0)</f>
        <v>Аксессуары для шкафов</v>
      </c>
      <c r="Q2940" s="23" t="str">
        <f>VLOOKUP(A2940,'ИЗ ОСНОВЫ НОМЕНКЛАТУР'!D:F,3,0)</f>
        <v>Шкаф/шкаф-купе наполнение (бренд Aristo)</v>
      </c>
      <c r="R2940" s="40">
        <f>VLOOKUP(A:A,'ИЗ ОСНОВЫ НОМЕНКЛАТУР'!D:G,4,0)</f>
        <v>5239.92</v>
      </c>
      <c r="S2940" s="12" t="str">
        <f>VLOOKUP(A:A,'ИЗ ОСНОВЫ НОМЕНКЛАТУР'!D:H,5,0)</f>
        <v>C</v>
      </c>
      <c r="T2940" s="44">
        <f t="shared" si="543"/>
        <v>0</v>
      </c>
      <c r="U2940" s="44">
        <f t="shared" si="544"/>
        <v>0</v>
      </c>
      <c r="V2940" s="44">
        <f t="shared" si="545"/>
        <v>0</v>
      </c>
      <c r="W2940" s="44">
        <f t="shared" si="546"/>
        <v>0</v>
      </c>
      <c r="X2940" s="44">
        <f t="shared" si="547"/>
        <v>0</v>
      </c>
      <c r="Y2940" s="44">
        <f t="shared" si="548"/>
        <v>0</v>
      </c>
      <c r="Z2940" s="44">
        <f t="shared" si="549"/>
        <v>0</v>
      </c>
      <c r="AA2940" s="44">
        <f t="shared" si="550"/>
        <v>10479.84</v>
      </c>
      <c r="AB2940" s="44">
        <f t="shared" si="551"/>
        <v>0</v>
      </c>
      <c r="AC2940" s="44">
        <f t="shared" si="552"/>
        <v>0</v>
      </c>
      <c r="AD2940" s="44">
        <f t="shared" si="553"/>
        <v>0</v>
      </c>
      <c r="AE2940" s="12">
        <f t="shared" si="554"/>
        <v>10479.84</v>
      </c>
    </row>
    <row r="2941" spans="1:31" ht="12.6" hidden="1" customHeight="1" x14ac:dyDescent="0.2">
      <c r="A2941" s="26" t="s">
        <v>3795</v>
      </c>
      <c r="B2941" s="19"/>
      <c r="C2941" s="19"/>
      <c r="D2941" s="20"/>
      <c r="E2941" s="21"/>
      <c r="F2941" s="22"/>
      <c r="G2941" s="21"/>
      <c r="H2941" s="22"/>
      <c r="I2941" s="20"/>
      <c r="J2941" s="20"/>
      <c r="K2941" s="20">
        <v>2</v>
      </c>
      <c r="L2941" s="20"/>
      <c r="M2941" s="20"/>
      <c r="N2941" s="20"/>
      <c r="O2941" s="20">
        <v>2</v>
      </c>
      <c r="P2941" s="23" t="str">
        <f>VLOOKUP(A2941,'ИЗ ОСНОВЫ НОМЕНКЛАТУР'!D:E,2,0)</f>
        <v>Аксессуары для шкафов</v>
      </c>
      <c r="Q2941" s="23" t="str">
        <f>VLOOKUP(A2941,'ИЗ ОСНОВЫ НОМЕНКЛАТУР'!D:F,3,0)</f>
        <v>Шкаф/шкаф-купе наполнение (бренд Aristo)</v>
      </c>
      <c r="R2941" s="40">
        <f>VLOOKUP(A:A,'ИЗ ОСНОВЫ НОМЕНКЛАТУР'!D:G,4,0)</f>
        <v>1902.09</v>
      </c>
      <c r="S2941" s="12" t="str">
        <f>VLOOKUP(A:A,'ИЗ ОСНОВЫ НОМЕНКЛАТУР'!D:H,5,0)</f>
        <v>C</v>
      </c>
      <c r="T2941" s="44">
        <f t="shared" si="543"/>
        <v>0</v>
      </c>
      <c r="U2941" s="44">
        <f t="shared" si="544"/>
        <v>0</v>
      </c>
      <c r="V2941" s="44">
        <f t="shared" si="545"/>
        <v>0</v>
      </c>
      <c r="W2941" s="44">
        <f t="shared" si="546"/>
        <v>0</v>
      </c>
      <c r="X2941" s="44">
        <f t="shared" si="547"/>
        <v>0</v>
      </c>
      <c r="Y2941" s="44">
        <f t="shared" si="548"/>
        <v>0</v>
      </c>
      <c r="Z2941" s="44">
        <f t="shared" si="549"/>
        <v>0</v>
      </c>
      <c r="AA2941" s="44">
        <f t="shared" si="550"/>
        <v>3804.18</v>
      </c>
      <c r="AB2941" s="44">
        <f t="shared" si="551"/>
        <v>0</v>
      </c>
      <c r="AC2941" s="44">
        <f t="shared" si="552"/>
        <v>0</v>
      </c>
      <c r="AD2941" s="44">
        <f t="shared" si="553"/>
        <v>0</v>
      </c>
      <c r="AE2941" s="12">
        <f t="shared" si="554"/>
        <v>3804.18</v>
      </c>
    </row>
    <row r="2942" spans="1:31" ht="12.6" hidden="1" customHeight="1" x14ac:dyDescent="0.2">
      <c r="A2942" s="26" t="s">
        <v>4874</v>
      </c>
      <c r="B2942" s="19"/>
      <c r="C2942" s="19"/>
      <c r="D2942" s="20"/>
      <c r="E2942" s="21"/>
      <c r="F2942" s="22"/>
      <c r="G2942" s="21"/>
      <c r="H2942" s="22"/>
      <c r="I2942" s="20"/>
      <c r="J2942" s="20"/>
      <c r="K2942" s="20">
        <v>9</v>
      </c>
      <c r="L2942" s="20"/>
      <c r="M2942" s="20"/>
      <c r="N2942" s="20"/>
      <c r="O2942" s="20">
        <v>9</v>
      </c>
      <c r="P2942" s="23" t="str">
        <f>VLOOKUP(A2942,'ИЗ ОСНОВЫ НОМЕНКЛАТУР'!D:E,2,0)</f>
        <v>Аксессуары для шкафов</v>
      </c>
      <c r="Q2942" s="23" t="str">
        <f>VLOOKUP(A2942,'ИЗ ОСНОВЫ НОМЕНКЛАТУР'!D:F,3,0)</f>
        <v>Шкаф/шкаф-купе наполнение (бренд Aristo)</v>
      </c>
      <c r="R2942" s="40">
        <f>VLOOKUP(A:A,'ИЗ ОСНОВЫ НОМЕНКЛАТУР'!D:G,4,0)</f>
        <v>1902.1111111111111</v>
      </c>
      <c r="S2942" s="12" t="str">
        <f>VLOOKUP(A:A,'ИЗ ОСНОВЫ НОМЕНКЛАТУР'!D:H,5,0)</f>
        <v>C</v>
      </c>
      <c r="T2942" s="44">
        <f t="shared" si="543"/>
        <v>0</v>
      </c>
      <c r="U2942" s="44">
        <f t="shared" si="544"/>
        <v>0</v>
      </c>
      <c r="V2942" s="44">
        <f t="shared" si="545"/>
        <v>0</v>
      </c>
      <c r="W2942" s="44">
        <f t="shared" si="546"/>
        <v>0</v>
      </c>
      <c r="X2942" s="44">
        <f t="shared" si="547"/>
        <v>0</v>
      </c>
      <c r="Y2942" s="44">
        <f t="shared" si="548"/>
        <v>0</v>
      </c>
      <c r="Z2942" s="44">
        <f t="shared" si="549"/>
        <v>0</v>
      </c>
      <c r="AA2942" s="44">
        <f t="shared" si="550"/>
        <v>17119</v>
      </c>
      <c r="AB2942" s="44">
        <f t="shared" si="551"/>
        <v>0</v>
      </c>
      <c r="AC2942" s="44">
        <f t="shared" si="552"/>
        <v>0</v>
      </c>
      <c r="AD2942" s="44">
        <f t="shared" si="553"/>
        <v>0</v>
      </c>
      <c r="AE2942" s="12">
        <f t="shared" si="554"/>
        <v>17119</v>
      </c>
    </row>
    <row r="2943" spans="1:31" ht="12.6" hidden="1" customHeight="1" x14ac:dyDescent="0.2">
      <c r="A2943" s="26" t="s">
        <v>3774</v>
      </c>
      <c r="B2943" s="19"/>
      <c r="C2943" s="19"/>
      <c r="D2943" s="20"/>
      <c r="E2943" s="21"/>
      <c r="F2943" s="22"/>
      <c r="G2943" s="21"/>
      <c r="H2943" s="22"/>
      <c r="I2943" s="20"/>
      <c r="J2943" s="20"/>
      <c r="K2943" s="20">
        <v>1</v>
      </c>
      <c r="L2943" s="20"/>
      <c r="M2943" s="20"/>
      <c r="N2943" s="20"/>
      <c r="O2943" s="20">
        <v>1</v>
      </c>
      <c r="P2943" s="23" t="str">
        <f>VLOOKUP(A2943,'ИЗ ОСНОВЫ НОМЕНКЛАТУР'!D:E,2,0)</f>
        <v>Аксессуары для шкафов</v>
      </c>
      <c r="Q2943" s="23" t="str">
        <f>VLOOKUP(A2943,'ИЗ ОСНОВЫ НОМЕНКЛАТУР'!D:F,3,0)</f>
        <v>Шкаф/шкаф-купе наполнение (бренд Aristo)</v>
      </c>
      <c r="R2943" s="40">
        <f>VLOOKUP(A:A,'ИЗ ОСНОВЫ НОМЕНКЛАТУР'!D:G,4,0)</f>
        <v>2979.25</v>
      </c>
      <c r="S2943" s="12" t="str">
        <f>VLOOKUP(A:A,'ИЗ ОСНОВЫ НОМЕНКЛАТУР'!D:H,5,0)</f>
        <v>C</v>
      </c>
      <c r="T2943" s="44">
        <f t="shared" si="543"/>
        <v>0</v>
      </c>
      <c r="U2943" s="44">
        <f t="shared" si="544"/>
        <v>0</v>
      </c>
      <c r="V2943" s="44">
        <f t="shared" si="545"/>
        <v>0</v>
      </c>
      <c r="W2943" s="44">
        <f t="shared" si="546"/>
        <v>0</v>
      </c>
      <c r="X2943" s="44">
        <f t="shared" si="547"/>
        <v>0</v>
      </c>
      <c r="Y2943" s="44">
        <f t="shared" si="548"/>
        <v>0</v>
      </c>
      <c r="Z2943" s="44">
        <f t="shared" si="549"/>
        <v>0</v>
      </c>
      <c r="AA2943" s="44">
        <f t="shared" si="550"/>
        <v>2979.25</v>
      </c>
      <c r="AB2943" s="44">
        <f t="shared" si="551"/>
        <v>0</v>
      </c>
      <c r="AC2943" s="44">
        <f t="shared" si="552"/>
        <v>0</v>
      </c>
      <c r="AD2943" s="44">
        <f t="shared" si="553"/>
        <v>0</v>
      </c>
      <c r="AE2943" s="12">
        <f t="shared" si="554"/>
        <v>2979.25</v>
      </c>
    </row>
    <row r="2944" spans="1:31" ht="12.6" hidden="1" customHeight="1" x14ac:dyDescent="0.2">
      <c r="A2944" s="26" t="s">
        <v>4875</v>
      </c>
      <c r="B2944" s="19"/>
      <c r="C2944" s="19"/>
      <c r="D2944" s="20"/>
      <c r="E2944" s="21"/>
      <c r="F2944" s="22"/>
      <c r="G2944" s="21"/>
      <c r="H2944" s="22"/>
      <c r="I2944" s="20"/>
      <c r="J2944" s="20"/>
      <c r="K2944" s="20">
        <v>3</v>
      </c>
      <c r="L2944" s="20"/>
      <c r="M2944" s="20"/>
      <c r="N2944" s="20"/>
      <c r="O2944" s="20">
        <v>3</v>
      </c>
      <c r="P2944" s="23" t="str">
        <f>VLOOKUP(A2944,'ИЗ ОСНОВЫ НОМЕНКЛАТУР'!D:E,2,0)</f>
        <v>Аксессуары для шкафов</v>
      </c>
      <c r="Q2944" s="23" t="str">
        <f>VLOOKUP(A2944,'ИЗ ОСНОВЫ НОМЕНКЛАТУР'!D:F,3,0)</f>
        <v>Шкаф/шкаф-купе наполнение (бренд Aristo)</v>
      </c>
      <c r="R2944" s="40">
        <f>VLOOKUP(A:A,'ИЗ ОСНОВЫ НОМЕНКЛАТУР'!D:G,4,0)</f>
        <v>5240</v>
      </c>
      <c r="S2944" s="12" t="str">
        <f>VLOOKUP(A:A,'ИЗ ОСНОВЫ НОМЕНКЛАТУР'!D:H,5,0)</f>
        <v>C</v>
      </c>
      <c r="T2944" s="44">
        <f t="shared" si="543"/>
        <v>0</v>
      </c>
      <c r="U2944" s="44">
        <f t="shared" si="544"/>
        <v>0</v>
      </c>
      <c r="V2944" s="44">
        <f t="shared" si="545"/>
        <v>0</v>
      </c>
      <c r="W2944" s="44">
        <f t="shared" si="546"/>
        <v>0</v>
      </c>
      <c r="X2944" s="44">
        <f t="shared" si="547"/>
        <v>0</v>
      </c>
      <c r="Y2944" s="44">
        <f t="shared" si="548"/>
        <v>0</v>
      </c>
      <c r="Z2944" s="44">
        <f t="shared" si="549"/>
        <v>0</v>
      </c>
      <c r="AA2944" s="44">
        <f t="shared" si="550"/>
        <v>15720</v>
      </c>
      <c r="AB2944" s="44">
        <f t="shared" si="551"/>
        <v>0</v>
      </c>
      <c r="AC2944" s="44">
        <f t="shared" si="552"/>
        <v>0</v>
      </c>
      <c r="AD2944" s="44">
        <f t="shared" si="553"/>
        <v>0</v>
      </c>
      <c r="AE2944" s="12">
        <f t="shared" si="554"/>
        <v>15720</v>
      </c>
    </row>
    <row r="2945" spans="1:31" ht="12.6" hidden="1" customHeight="1" x14ac:dyDescent="0.2">
      <c r="A2945" s="26" t="s">
        <v>3731</v>
      </c>
      <c r="B2945" s="19"/>
      <c r="C2945" s="19"/>
      <c r="D2945" s="20"/>
      <c r="E2945" s="21"/>
      <c r="F2945" s="22"/>
      <c r="G2945" s="21"/>
      <c r="H2945" s="22"/>
      <c r="I2945" s="20"/>
      <c r="J2945" s="20"/>
      <c r="K2945" s="20">
        <v>3</v>
      </c>
      <c r="L2945" s="20"/>
      <c r="M2945" s="20"/>
      <c r="N2945" s="20"/>
      <c r="O2945" s="20">
        <v>3</v>
      </c>
      <c r="P2945" s="23" t="str">
        <f>VLOOKUP(A2945,'ИЗ ОСНОВЫ НОМЕНКЛАТУР'!D:E,2,0)</f>
        <v>Аксессуары для шкафов</v>
      </c>
      <c r="Q2945" s="23" t="str">
        <f>VLOOKUP(A2945,'ИЗ ОСНОВЫ НОМЕНКЛАТУР'!D:F,3,0)</f>
        <v>Шкаф/шкаф-купе наполнение (бренд Aristo)</v>
      </c>
      <c r="R2945" s="40">
        <f>VLOOKUP(A:A,'ИЗ ОСНОВЫ НОМЕНКЛАТУР'!D:G,4,0)</f>
        <v>629.1123076923077</v>
      </c>
      <c r="S2945" s="12" t="str">
        <f>VLOOKUP(A:A,'ИЗ ОСНОВЫ НОМЕНКЛАТУР'!D:H,5,0)</f>
        <v>C</v>
      </c>
      <c r="T2945" s="44">
        <f t="shared" si="543"/>
        <v>0</v>
      </c>
      <c r="U2945" s="44">
        <f t="shared" si="544"/>
        <v>0</v>
      </c>
      <c r="V2945" s="44">
        <f t="shared" si="545"/>
        <v>0</v>
      </c>
      <c r="W2945" s="44">
        <f t="shared" si="546"/>
        <v>0</v>
      </c>
      <c r="X2945" s="44">
        <f t="shared" si="547"/>
        <v>0</v>
      </c>
      <c r="Y2945" s="44">
        <f t="shared" si="548"/>
        <v>0</v>
      </c>
      <c r="Z2945" s="44">
        <f t="shared" si="549"/>
        <v>0</v>
      </c>
      <c r="AA2945" s="44">
        <f t="shared" si="550"/>
        <v>1887.3369230769231</v>
      </c>
      <c r="AB2945" s="44">
        <f t="shared" si="551"/>
        <v>0</v>
      </c>
      <c r="AC2945" s="44">
        <f t="shared" si="552"/>
        <v>0</v>
      </c>
      <c r="AD2945" s="44">
        <f t="shared" si="553"/>
        <v>0</v>
      </c>
      <c r="AE2945" s="12">
        <f t="shared" si="554"/>
        <v>1887.3369230769231</v>
      </c>
    </row>
    <row r="2946" spans="1:31" ht="12.6" hidden="1" customHeight="1" x14ac:dyDescent="0.2">
      <c r="A2946" s="26" t="s">
        <v>3452</v>
      </c>
      <c r="B2946" s="19"/>
      <c r="C2946" s="19"/>
      <c r="D2946" s="20"/>
      <c r="E2946" s="21"/>
      <c r="F2946" s="22"/>
      <c r="G2946" s="21"/>
      <c r="H2946" s="22"/>
      <c r="I2946" s="20"/>
      <c r="J2946" s="20"/>
      <c r="K2946" s="20"/>
      <c r="L2946" s="20"/>
      <c r="M2946" s="20"/>
      <c r="N2946" s="20">
        <v>7</v>
      </c>
      <c r="O2946" s="20">
        <v>7</v>
      </c>
      <c r="P2946" s="23" t="str">
        <f>VLOOKUP(A2946,'ИЗ ОСНОВЫ НОМЕНКЛАТУР'!D:E,2,0)</f>
        <v>Инструменты и расходные материалы</v>
      </c>
      <c r="Q2946" s="23" t="str">
        <f>VLOOKUP(A2946,'ИЗ ОСНОВЫ НОМЕНКЛАТУР'!D:F,3,0)</f>
        <v>Ручные инструменты</v>
      </c>
      <c r="R2946" s="40">
        <f>VLOOKUP(A:A,'ИЗ ОСНОВЫ НОМЕНКЛАТУР'!D:G,4,0)</f>
        <v>620</v>
      </c>
      <c r="S2946" s="12" t="str">
        <f>VLOOKUP(A:A,'ИЗ ОСНОВЫ НОМЕНКЛАТУР'!D:H,5,0)</f>
        <v>C</v>
      </c>
      <c r="T2946" s="44">
        <f t="shared" si="543"/>
        <v>0</v>
      </c>
      <c r="U2946" s="44">
        <f t="shared" si="544"/>
        <v>0</v>
      </c>
      <c r="V2946" s="44">
        <f t="shared" si="545"/>
        <v>0</v>
      </c>
      <c r="W2946" s="44">
        <f t="shared" si="546"/>
        <v>0</v>
      </c>
      <c r="X2946" s="44">
        <f t="shared" si="547"/>
        <v>0</v>
      </c>
      <c r="Y2946" s="44">
        <f t="shared" si="548"/>
        <v>0</v>
      </c>
      <c r="Z2946" s="44">
        <f t="shared" si="549"/>
        <v>0</v>
      </c>
      <c r="AA2946" s="44">
        <f t="shared" si="550"/>
        <v>0</v>
      </c>
      <c r="AB2946" s="44">
        <f t="shared" si="551"/>
        <v>0</v>
      </c>
      <c r="AC2946" s="44">
        <f t="shared" si="552"/>
        <v>0</v>
      </c>
      <c r="AD2946" s="44">
        <f t="shared" si="553"/>
        <v>4340</v>
      </c>
      <c r="AE2946" s="12">
        <f t="shared" si="554"/>
        <v>4340</v>
      </c>
    </row>
    <row r="2947" spans="1:31" ht="12.6" hidden="1" customHeight="1" x14ac:dyDescent="0.2">
      <c r="A2947" s="26" t="s">
        <v>3421</v>
      </c>
      <c r="B2947" s="19"/>
      <c r="C2947" s="19"/>
      <c r="D2947" s="20"/>
      <c r="E2947" s="21"/>
      <c r="F2947" s="22"/>
      <c r="G2947" s="21"/>
      <c r="H2947" s="22"/>
      <c r="I2947" s="20"/>
      <c r="J2947" s="20"/>
      <c r="K2947" s="20"/>
      <c r="L2947" s="20">
        <v>9</v>
      </c>
      <c r="M2947" s="20"/>
      <c r="N2947" s="20"/>
      <c r="O2947" s="20">
        <v>9</v>
      </c>
      <c r="P2947" s="23" t="str">
        <f>VLOOKUP(A2947,'ИЗ ОСНОВЫ НОМЕНКЛАТУР'!D:E,2,0)</f>
        <v>Инструменты и расходные материалы</v>
      </c>
      <c r="Q2947" s="23" t="str">
        <f>VLOOKUP(A2947,'ИЗ ОСНОВЫ НОМЕНКЛАТУР'!D:F,3,0)</f>
        <v>Ручные инструменты</v>
      </c>
      <c r="R2947" s="40">
        <f>VLOOKUP(A:A,'ИЗ ОСНОВЫ НОМЕНКЛАТУР'!D:G,4,0)</f>
        <v>956.73333333333335</v>
      </c>
      <c r="S2947" s="12" t="str">
        <f>VLOOKUP(A:A,'ИЗ ОСНОВЫ НОМЕНКЛАТУР'!D:H,5,0)</f>
        <v>C</v>
      </c>
      <c r="T2947" s="44">
        <f t="shared" si="543"/>
        <v>0</v>
      </c>
      <c r="U2947" s="44">
        <f t="shared" si="544"/>
        <v>0</v>
      </c>
      <c r="V2947" s="44">
        <f t="shared" si="545"/>
        <v>0</v>
      </c>
      <c r="W2947" s="44">
        <f t="shared" si="546"/>
        <v>0</v>
      </c>
      <c r="X2947" s="44">
        <f t="shared" si="547"/>
        <v>0</v>
      </c>
      <c r="Y2947" s="44">
        <f t="shared" si="548"/>
        <v>0</v>
      </c>
      <c r="Z2947" s="44">
        <f t="shared" si="549"/>
        <v>0</v>
      </c>
      <c r="AA2947" s="44">
        <f t="shared" si="550"/>
        <v>0</v>
      </c>
      <c r="AB2947" s="44">
        <f t="shared" si="551"/>
        <v>8610.6</v>
      </c>
      <c r="AC2947" s="44">
        <f t="shared" si="552"/>
        <v>0</v>
      </c>
      <c r="AD2947" s="44">
        <f t="shared" si="553"/>
        <v>0</v>
      </c>
      <c r="AE2947" s="12">
        <f t="shared" si="554"/>
        <v>8610.6</v>
      </c>
    </row>
    <row r="2948" spans="1:31" ht="12.6" hidden="1" customHeight="1" x14ac:dyDescent="0.2">
      <c r="A2948" s="26" t="s">
        <v>3447</v>
      </c>
      <c r="B2948" s="19"/>
      <c r="C2948" s="19"/>
      <c r="D2948" s="20"/>
      <c r="E2948" s="21"/>
      <c r="F2948" s="22"/>
      <c r="G2948" s="21"/>
      <c r="H2948" s="22"/>
      <c r="I2948" s="20"/>
      <c r="J2948" s="20"/>
      <c r="K2948" s="20"/>
      <c r="L2948" s="20"/>
      <c r="M2948" s="20"/>
      <c r="N2948" s="20">
        <v>7</v>
      </c>
      <c r="O2948" s="20">
        <v>7</v>
      </c>
      <c r="P2948" s="23" t="str">
        <f>VLOOKUP(A2948,'ИЗ ОСНОВЫ НОМЕНКЛАТУР'!D:E,2,0)</f>
        <v>Инструменты и расходные материалы</v>
      </c>
      <c r="Q2948" s="23" t="str">
        <f>VLOOKUP(A2948,'ИЗ ОСНОВЫ НОМЕНКЛАТУР'!D:F,3,0)</f>
        <v>Ручные инструменты</v>
      </c>
      <c r="R2948" s="40">
        <f>VLOOKUP(A:A,'ИЗ ОСНОВЫ НОМЕНКЛАТУР'!D:G,4,0)</f>
        <v>960</v>
      </c>
      <c r="S2948" s="12" t="str">
        <f>VLOOKUP(A:A,'ИЗ ОСНОВЫ НОМЕНКЛАТУР'!D:H,5,0)</f>
        <v>C</v>
      </c>
      <c r="T2948" s="44">
        <f t="shared" si="543"/>
        <v>0</v>
      </c>
      <c r="U2948" s="44">
        <f t="shared" si="544"/>
        <v>0</v>
      </c>
      <c r="V2948" s="44">
        <f t="shared" si="545"/>
        <v>0</v>
      </c>
      <c r="W2948" s="44">
        <f t="shared" si="546"/>
        <v>0</v>
      </c>
      <c r="X2948" s="44">
        <f t="shared" si="547"/>
        <v>0</v>
      </c>
      <c r="Y2948" s="44">
        <f t="shared" si="548"/>
        <v>0</v>
      </c>
      <c r="Z2948" s="44">
        <f t="shared" si="549"/>
        <v>0</v>
      </c>
      <c r="AA2948" s="44">
        <f t="shared" si="550"/>
        <v>0</v>
      </c>
      <c r="AB2948" s="44">
        <f t="shared" si="551"/>
        <v>0</v>
      </c>
      <c r="AC2948" s="44">
        <f t="shared" si="552"/>
        <v>0</v>
      </c>
      <c r="AD2948" s="44">
        <f t="shared" si="553"/>
        <v>6720</v>
      </c>
      <c r="AE2948" s="12">
        <f t="shared" si="554"/>
        <v>6720</v>
      </c>
    </row>
    <row r="2949" spans="1:31" ht="12.6" hidden="1" customHeight="1" x14ac:dyDescent="0.2">
      <c r="A2949" s="26" t="s">
        <v>3440</v>
      </c>
      <c r="B2949" s="19"/>
      <c r="C2949" s="19"/>
      <c r="D2949" s="20"/>
      <c r="E2949" s="21"/>
      <c r="F2949" s="22"/>
      <c r="G2949" s="21"/>
      <c r="H2949" s="22"/>
      <c r="I2949" s="20"/>
      <c r="J2949" s="20"/>
      <c r="K2949" s="20"/>
      <c r="L2949" s="20"/>
      <c r="M2949" s="20"/>
      <c r="N2949" s="20">
        <v>6</v>
      </c>
      <c r="O2949" s="20">
        <v>6</v>
      </c>
      <c r="P2949" s="23" t="str">
        <f>VLOOKUP(A2949,'ИЗ ОСНОВЫ НОМЕНКЛАТУР'!D:E,2,0)</f>
        <v>Инструменты и расходные материалы</v>
      </c>
      <c r="Q2949" s="23" t="str">
        <f>VLOOKUP(A2949,'ИЗ ОСНОВЫ НОМЕНКЛАТУР'!D:F,3,0)</f>
        <v>Ручные инструменты</v>
      </c>
      <c r="R2949" s="40">
        <f>VLOOKUP(A:A,'ИЗ ОСНОВЫ НОМЕНКЛАТУР'!D:G,4,0)</f>
        <v>960</v>
      </c>
      <c r="S2949" s="12" t="str">
        <f>VLOOKUP(A:A,'ИЗ ОСНОВЫ НОМЕНКЛАТУР'!D:H,5,0)</f>
        <v>C</v>
      </c>
      <c r="T2949" s="44">
        <f t="shared" si="543"/>
        <v>0</v>
      </c>
      <c r="U2949" s="44">
        <f t="shared" si="544"/>
        <v>0</v>
      </c>
      <c r="V2949" s="44">
        <f t="shared" si="545"/>
        <v>0</v>
      </c>
      <c r="W2949" s="44">
        <f t="shared" si="546"/>
        <v>0</v>
      </c>
      <c r="X2949" s="44">
        <f t="shared" si="547"/>
        <v>0</v>
      </c>
      <c r="Y2949" s="44">
        <f t="shared" si="548"/>
        <v>0</v>
      </c>
      <c r="Z2949" s="44">
        <f t="shared" si="549"/>
        <v>0</v>
      </c>
      <c r="AA2949" s="44">
        <f t="shared" si="550"/>
        <v>0</v>
      </c>
      <c r="AB2949" s="44">
        <f t="shared" si="551"/>
        <v>0</v>
      </c>
      <c r="AC2949" s="44">
        <f t="shared" si="552"/>
        <v>0</v>
      </c>
      <c r="AD2949" s="44">
        <f t="shared" si="553"/>
        <v>5760</v>
      </c>
      <c r="AE2949" s="12">
        <f t="shared" si="554"/>
        <v>5760</v>
      </c>
    </row>
    <row r="2950" spans="1:31" ht="12.6" hidden="1" customHeight="1" x14ac:dyDescent="0.2">
      <c r="A2950" s="26" t="s">
        <v>3418</v>
      </c>
      <c r="B2950" s="19"/>
      <c r="C2950" s="19"/>
      <c r="D2950" s="20"/>
      <c r="E2950" s="21"/>
      <c r="F2950" s="22"/>
      <c r="G2950" s="21"/>
      <c r="H2950" s="22"/>
      <c r="I2950" s="20"/>
      <c r="J2950" s="20">
        <v>4</v>
      </c>
      <c r="K2950" s="20"/>
      <c r="L2950" s="20"/>
      <c r="M2950" s="20"/>
      <c r="N2950" s="20">
        <v>16</v>
      </c>
      <c r="O2950" s="20">
        <v>20</v>
      </c>
      <c r="P2950" s="23" t="str">
        <f>VLOOKUP(A2950,'ИЗ ОСНОВЫ НОМЕНКЛАТУР'!D:E,2,0)</f>
        <v>Инструменты и расходные материалы</v>
      </c>
      <c r="Q2950" s="23" t="str">
        <f>VLOOKUP(A2950,'ИЗ ОСНОВЫ НОМЕНКЛАТУР'!D:F,3,0)</f>
        <v>Ручные инструменты</v>
      </c>
      <c r="R2950" s="40">
        <f>VLOOKUP(A:A,'ИЗ ОСНОВЫ НОМЕНКЛАТУР'!D:G,4,0)</f>
        <v>1170</v>
      </c>
      <c r="S2950" s="12" t="str">
        <f>VLOOKUP(A:A,'ИЗ ОСНОВЫ НОМЕНКЛАТУР'!D:H,5,0)</f>
        <v>C</v>
      </c>
      <c r="T2950" s="44">
        <f t="shared" si="543"/>
        <v>0</v>
      </c>
      <c r="U2950" s="44">
        <f t="shared" si="544"/>
        <v>0</v>
      </c>
      <c r="V2950" s="44">
        <f t="shared" si="545"/>
        <v>0</v>
      </c>
      <c r="W2950" s="44">
        <f t="shared" si="546"/>
        <v>0</v>
      </c>
      <c r="X2950" s="44">
        <f t="shared" si="547"/>
        <v>0</v>
      </c>
      <c r="Y2950" s="44">
        <f t="shared" si="548"/>
        <v>0</v>
      </c>
      <c r="Z2950" s="44">
        <f t="shared" si="549"/>
        <v>4680</v>
      </c>
      <c r="AA2950" s="44">
        <f t="shared" si="550"/>
        <v>0</v>
      </c>
      <c r="AB2950" s="44">
        <f t="shared" si="551"/>
        <v>0</v>
      </c>
      <c r="AC2950" s="44">
        <f t="shared" si="552"/>
        <v>0</v>
      </c>
      <c r="AD2950" s="44">
        <f t="shared" si="553"/>
        <v>18720</v>
      </c>
      <c r="AE2950" s="12">
        <f t="shared" si="554"/>
        <v>23400</v>
      </c>
    </row>
    <row r="2951" spans="1:31" ht="12.6" hidden="1" customHeight="1" x14ac:dyDescent="0.2">
      <c r="A2951" s="26" t="s">
        <v>3416</v>
      </c>
      <c r="B2951" s="19"/>
      <c r="C2951" s="19"/>
      <c r="D2951" s="20"/>
      <c r="E2951" s="21"/>
      <c r="F2951" s="22"/>
      <c r="G2951" s="21"/>
      <c r="H2951" s="22"/>
      <c r="I2951" s="20"/>
      <c r="J2951" s="20">
        <v>10</v>
      </c>
      <c r="K2951" s="20"/>
      <c r="L2951" s="20"/>
      <c r="M2951" s="20"/>
      <c r="N2951" s="20"/>
      <c r="O2951" s="20">
        <v>10</v>
      </c>
      <c r="P2951" s="23" t="str">
        <f>VLOOKUP(A2951,'ИЗ ОСНОВЫ НОМЕНКЛАТУР'!D:E,2,0)</f>
        <v>Инструменты и расходные материалы</v>
      </c>
      <c r="Q2951" s="23" t="str">
        <f>VLOOKUP(A2951,'ИЗ ОСНОВЫ НОМЕНКЛАТУР'!D:F,3,0)</f>
        <v>Ручные инструменты</v>
      </c>
      <c r="R2951" s="40">
        <f>VLOOKUP(A:A,'ИЗ ОСНОВЫ НОМЕНКЛАТУР'!D:G,4,0)</f>
        <v>921</v>
      </c>
      <c r="S2951" s="12" t="str">
        <f>VLOOKUP(A:A,'ИЗ ОСНОВЫ НОМЕНКЛАТУР'!D:H,5,0)</f>
        <v>C</v>
      </c>
      <c r="T2951" s="44">
        <f t="shared" si="543"/>
        <v>0</v>
      </c>
      <c r="U2951" s="44">
        <f t="shared" si="544"/>
        <v>0</v>
      </c>
      <c r="V2951" s="44">
        <f t="shared" si="545"/>
        <v>0</v>
      </c>
      <c r="W2951" s="44">
        <f t="shared" si="546"/>
        <v>0</v>
      </c>
      <c r="X2951" s="44">
        <f t="shared" si="547"/>
        <v>0</v>
      </c>
      <c r="Y2951" s="44">
        <f t="shared" si="548"/>
        <v>0</v>
      </c>
      <c r="Z2951" s="44">
        <f t="shared" si="549"/>
        <v>9210</v>
      </c>
      <c r="AA2951" s="44">
        <f t="shared" si="550"/>
        <v>0</v>
      </c>
      <c r="AB2951" s="44">
        <f t="shared" si="551"/>
        <v>0</v>
      </c>
      <c r="AC2951" s="44">
        <f t="shared" si="552"/>
        <v>0</v>
      </c>
      <c r="AD2951" s="44">
        <f t="shared" si="553"/>
        <v>0</v>
      </c>
      <c r="AE2951" s="12">
        <f t="shared" si="554"/>
        <v>9210</v>
      </c>
    </row>
    <row r="2952" spans="1:31" ht="12.6" hidden="1" customHeight="1" x14ac:dyDescent="0.2">
      <c r="A2952" s="26" t="s">
        <v>3413</v>
      </c>
      <c r="B2952" s="19"/>
      <c r="C2952" s="19"/>
      <c r="D2952" s="20"/>
      <c r="E2952" s="21"/>
      <c r="F2952" s="22"/>
      <c r="G2952" s="21"/>
      <c r="H2952" s="22"/>
      <c r="I2952" s="20"/>
      <c r="J2952" s="20"/>
      <c r="K2952" s="20"/>
      <c r="L2952" s="20">
        <v>8</v>
      </c>
      <c r="M2952" s="20"/>
      <c r="N2952" s="20"/>
      <c r="O2952" s="20">
        <v>8</v>
      </c>
      <c r="P2952" s="23" t="str">
        <f>VLOOKUP(A2952,'ИЗ ОСНОВЫ НОМЕНКЛАТУР'!D:E,2,0)</f>
        <v>Инструменты и расходные материалы</v>
      </c>
      <c r="Q2952" s="23" t="str">
        <f>VLOOKUP(A2952,'ИЗ ОСНОВЫ НОМЕНКЛАТУР'!D:F,3,0)</f>
        <v>Ручные инструменты</v>
      </c>
      <c r="R2952" s="40">
        <f>VLOOKUP(A:A,'ИЗ ОСНОВЫ НОМЕНКЛАТУР'!D:G,4,0)</f>
        <v>988.48285714285714</v>
      </c>
      <c r="S2952" s="12" t="str">
        <f>VLOOKUP(A:A,'ИЗ ОСНОВЫ НОМЕНКЛАТУР'!D:H,5,0)</f>
        <v>C</v>
      </c>
      <c r="T2952" s="44">
        <f t="shared" si="543"/>
        <v>0</v>
      </c>
      <c r="U2952" s="44">
        <f t="shared" si="544"/>
        <v>0</v>
      </c>
      <c r="V2952" s="44">
        <f t="shared" si="545"/>
        <v>0</v>
      </c>
      <c r="W2952" s="44">
        <f t="shared" si="546"/>
        <v>0</v>
      </c>
      <c r="X2952" s="44">
        <f t="shared" si="547"/>
        <v>0</v>
      </c>
      <c r="Y2952" s="44">
        <f t="shared" si="548"/>
        <v>0</v>
      </c>
      <c r="Z2952" s="44">
        <f t="shared" si="549"/>
        <v>0</v>
      </c>
      <c r="AA2952" s="44">
        <f t="shared" si="550"/>
        <v>0</v>
      </c>
      <c r="AB2952" s="44">
        <f t="shared" si="551"/>
        <v>7907.8628571428571</v>
      </c>
      <c r="AC2952" s="44">
        <f t="shared" si="552"/>
        <v>0</v>
      </c>
      <c r="AD2952" s="44">
        <f t="shared" si="553"/>
        <v>0</v>
      </c>
      <c r="AE2952" s="12">
        <f t="shared" si="554"/>
        <v>7907.8628571428571</v>
      </c>
    </row>
    <row r="2953" spans="1:31" ht="12.6" hidden="1" customHeight="1" x14ac:dyDescent="0.2">
      <c r="A2953" s="26" t="s">
        <v>3411</v>
      </c>
      <c r="B2953" s="19"/>
      <c r="C2953" s="19"/>
      <c r="D2953" s="20"/>
      <c r="E2953" s="21"/>
      <c r="F2953" s="22"/>
      <c r="G2953" s="21"/>
      <c r="H2953" s="22"/>
      <c r="I2953" s="20"/>
      <c r="J2953" s="20">
        <v>2</v>
      </c>
      <c r="K2953" s="20"/>
      <c r="L2953" s="20">
        <v>10</v>
      </c>
      <c r="M2953" s="20"/>
      <c r="N2953" s="20">
        <v>4</v>
      </c>
      <c r="O2953" s="20">
        <v>16</v>
      </c>
      <c r="P2953" s="23" t="str">
        <f>VLOOKUP(A2953,'ИЗ ОСНОВЫ НОМЕНКЛАТУР'!D:E,2,0)</f>
        <v>Инструменты и расходные материалы</v>
      </c>
      <c r="Q2953" s="23" t="str">
        <f>VLOOKUP(A2953,'ИЗ ОСНОВЫ НОМЕНКЛАТУР'!D:F,3,0)</f>
        <v>Ручные инструменты</v>
      </c>
      <c r="R2953" s="40">
        <f>VLOOKUP(A:A,'ИЗ ОСНОВЫ НОМЕНКЛАТУР'!D:G,4,0)</f>
        <v>1629.5113513513513</v>
      </c>
      <c r="S2953" s="12" t="str">
        <f>VLOOKUP(A:A,'ИЗ ОСНОВЫ НОМЕНКЛАТУР'!D:H,5,0)</f>
        <v>C</v>
      </c>
      <c r="T2953" s="44">
        <f t="shared" ref="T2953:T3016" si="555">$R2953*D2953</f>
        <v>0</v>
      </c>
      <c r="U2953" s="44">
        <f t="shared" ref="U2953:U3016" si="556">$R2953*E2953</f>
        <v>0</v>
      </c>
      <c r="V2953" s="44">
        <f t="shared" ref="V2953:V3016" si="557">$R2953*F2953</f>
        <v>0</v>
      </c>
      <c r="W2953" s="44">
        <f t="shared" ref="W2953:W3016" si="558">$R2953*G2953</f>
        <v>0</v>
      </c>
      <c r="X2953" s="44">
        <f t="shared" ref="X2953:X3016" si="559">$R2953*H2953</f>
        <v>0</v>
      </c>
      <c r="Y2953" s="44">
        <f t="shared" ref="Y2953:Y3016" si="560">$R2953*I2953</f>
        <v>0</v>
      </c>
      <c r="Z2953" s="44">
        <f t="shared" ref="Z2953:Z3016" si="561">$R2953*J2953</f>
        <v>3259.0227027027026</v>
      </c>
      <c r="AA2953" s="44">
        <f t="shared" ref="AA2953:AA3016" si="562">$R2953*K2953</f>
        <v>0</v>
      </c>
      <c r="AB2953" s="44">
        <f t="shared" ref="AB2953:AB3016" si="563">$R2953*L2953</f>
        <v>16295.113513513514</v>
      </c>
      <c r="AC2953" s="44">
        <f t="shared" ref="AC2953:AC3016" si="564">$R2953*M2953</f>
        <v>0</v>
      </c>
      <c r="AD2953" s="44">
        <f t="shared" ref="AD2953:AD3016" si="565">$R2953*N2953</f>
        <v>6518.0454054054053</v>
      </c>
      <c r="AE2953" s="12">
        <f t="shared" ref="AE2953:AE3016" si="566">SUM(T2953:AD2953)</f>
        <v>26072.181621621621</v>
      </c>
    </row>
    <row r="2954" spans="1:31" ht="12.6" hidden="1" customHeight="1" x14ac:dyDescent="0.2">
      <c r="A2954" s="26" t="s">
        <v>2332</v>
      </c>
      <c r="B2954" s="19"/>
      <c r="C2954" s="19"/>
      <c r="D2954" s="20"/>
      <c r="E2954" s="21"/>
      <c r="F2954" s="22"/>
      <c r="G2954" s="21"/>
      <c r="H2954" s="22"/>
      <c r="I2954" s="20"/>
      <c r="J2954" s="20"/>
      <c r="K2954" s="20"/>
      <c r="L2954" s="20">
        <v>33</v>
      </c>
      <c r="M2954" s="20"/>
      <c r="N2954" s="20"/>
      <c r="O2954" s="20">
        <v>33</v>
      </c>
      <c r="P2954" s="23" t="str">
        <f>VLOOKUP(A2954,'ИЗ ОСНОВЫ НОМЕНКЛАТУР'!D:E,2,0)</f>
        <v>Ручки, крючки, опоры</v>
      </c>
      <c r="Q2954" s="23" t="str">
        <f>VLOOKUP(A2954,'ИЗ ОСНОВЫ НОМЕНКЛАТУР'!D:F,3,0)</f>
        <v>Ручки-скобы</v>
      </c>
      <c r="R2954" s="40">
        <f>VLOOKUP(A:A,'ИЗ ОСНОВЫ НОМЕНКЛАТУР'!D:G,4,0)</f>
        <v>250</v>
      </c>
      <c r="S2954" s="12" t="str">
        <f>VLOOKUP(A:A,'ИЗ ОСНОВЫ НОМЕНКЛАТУР'!D:H,5,0)</f>
        <v>C</v>
      </c>
      <c r="T2954" s="44">
        <f t="shared" si="555"/>
        <v>0</v>
      </c>
      <c r="U2954" s="44">
        <f t="shared" si="556"/>
        <v>0</v>
      </c>
      <c r="V2954" s="44">
        <f t="shared" si="557"/>
        <v>0</v>
      </c>
      <c r="W2954" s="44">
        <f t="shared" si="558"/>
        <v>0</v>
      </c>
      <c r="X2954" s="44">
        <f t="shared" si="559"/>
        <v>0</v>
      </c>
      <c r="Y2954" s="44">
        <f t="shared" si="560"/>
        <v>0</v>
      </c>
      <c r="Z2954" s="44">
        <f t="shared" si="561"/>
        <v>0</v>
      </c>
      <c r="AA2954" s="44">
        <f t="shared" si="562"/>
        <v>0</v>
      </c>
      <c r="AB2954" s="44">
        <f t="shared" si="563"/>
        <v>8250</v>
      </c>
      <c r="AC2954" s="44">
        <f t="shared" si="564"/>
        <v>0</v>
      </c>
      <c r="AD2954" s="44">
        <f t="shared" si="565"/>
        <v>0</v>
      </c>
      <c r="AE2954" s="12">
        <f t="shared" si="566"/>
        <v>8250</v>
      </c>
    </row>
    <row r="2955" spans="1:31" ht="12.6" hidden="1" customHeight="1" x14ac:dyDescent="0.2">
      <c r="A2955" s="26" t="s">
        <v>2364</v>
      </c>
      <c r="B2955" s="19"/>
      <c r="C2955" s="19"/>
      <c r="D2955" s="20"/>
      <c r="E2955" s="21"/>
      <c r="F2955" s="22"/>
      <c r="G2955" s="21"/>
      <c r="H2955" s="22"/>
      <c r="I2955" s="20"/>
      <c r="J2955" s="20"/>
      <c r="K2955" s="20"/>
      <c r="L2955" s="20">
        <v>60</v>
      </c>
      <c r="M2955" s="20"/>
      <c r="N2955" s="20"/>
      <c r="O2955" s="20">
        <v>60</v>
      </c>
      <c r="P2955" s="23" t="str">
        <f>VLOOKUP(A2955,'ИЗ ОСНОВЫ НОМЕНКЛАТУР'!D:E,2,0)</f>
        <v>Ручки, крючки, опоры</v>
      </c>
      <c r="Q2955" s="23" t="str">
        <f>VLOOKUP(A2955,'ИЗ ОСНОВЫ НОМЕНКЛАТУР'!D:F,3,0)</f>
        <v>Ручки-скобы</v>
      </c>
      <c r="R2955" s="40">
        <f>VLOOKUP(A:A,'ИЗ ОСНОВЫ НОМЕНКЛАТУР'!D:G,4,0)</f>
        <v>200</v>
      </c>
      <c r="S2955" s="12" t="str">
        <f>VLOOKUP(A:A,'ИЗ ОСНОВЫ НОМЕНКЛАТУР'!D:H,5,0)</f>
        <v>C</v>
      </c>
      <c r="T2955" s="44">
        <f t="shared" si="555"/>
        <v>0</v>
      </c>
      <c r="U2955" s="44">
        <f t="shared" si="556"/>
        <v>0</v>
      </c>
      <c r="V2955" s="44">
        <f t="shared" si="557"/>
        <v>0</v>
      </c>
      <c r="W2955" s="44">
        <f t="shared" si="558"/>
        <v>0</v>
      </c>
      <c r="X2955" s="44">
        <f t="shared" si="559"/>
        <v>0</v>
      </c>
      <c r="Y2955" s="44">
        <f t="shared" si="560"/>
        <v>0</v>
      </c>
      <c r="Z2955" s="44">
        <f t="shared" si="561"/>
        <v>0</v>
      </c>
      <c r="AA2955" s="44">
        <f t="shared" si="562"/>
        <v>0</v>
      </c>
      <c r="AB2955" s="44">
        <f t="shared" si="563"/>
        <v>12000</v>
      </c>
      <c r="AC2955" s="44">
        <f t="shared" si="564"/>
        <v>0</v>
      </c>
      <c r="AD2955" s="44">
        <f t="shared" si="565"/>
        <v>0</v>
      </c>
      <c r="AE2955" s="12">
        <f t="shared" si="566"/>
        <v>12000</v>
      </c>
    </row>
    <row r="2956" spans="1:31" ht="12.6" hidden="1" customHeight="1" x14ac:dyDescent="0.2">
      <c r="A2956" s="26" t="s">
        <v>2239</v>
      </c>
      <c r="B2956" s="19"/>
      <c r="C2956" s="19"/>
      <c r="D2956" s="20">
        <v>120</v>
      </c>
      <c r="E2956" s="20">
        <v>28</v>
      </c>
      <c r="F2956" s="20"/>
      <c r="G2956" s="21"/>
      <c r="H2956" s="22"/>
      <c r="I2956" s="20"/>
      <c r="J2956" s="20"/>
      <c r="K2956" s="20">
        <v>100</v>
      </c>
      <c r="L2956" s="20">
        <v>38</v>
      </c>
      <c r="M2956" s="20">
        <v>100</v>
      </c>
      <c r="N2956" s="20">
        <v>2</v>
      </c>
      <c r="O2956" s="20">
        <v>388</v>
      </c>
      <c r="P2956" s="23" t="str">
        <f>VLOOKUP(A2956,'ИЗ ОСНОВЫ НОМЕНКЛАТУР'!D:E,2,0)</f>
        <v>Ручки, крючки, опоры</v>
      </c>
      <c r="Q2956" s="23" t="str">
        <f>VLOOKUP(A2956,'ИЗ ОСНОВЫ НОМЕНКЛАТУР'!D:F,3,0)</f>
        <v>Ручки-скобы</v>
      </c>
      <c r="R2956" s="40">
        <f>VLOOKUP(A:A,'ИЗ ОСНОВЫ НОМЕНКЛАТУР'!D:G,4,0)</f>
        <v>492.71318181818185</v>
      </c>
      <c r="S2956" s="12" t="str">
        <f>VLOOKUP(A:A,'ИЗ ОСНОВЫ НОМЕНКЛАТУР'!D:H,5,0)</f>
        <v>C</v>
      </c>
      <c r="T2956" s="44">
        <f t="shared" si="555"/>
        <v>59125.581818181825</v>
      </c>
      <c r="U2956" s="44">
        <f t="shared" si="556"/>
        <v>13795.969090909091</v>
      </c>
      <c r="V2956" s="44">
        <f t="shared" si="557"/>
        <v>0</v>
      </c>
      <c r="W2956" s="44">
        <f t="shared" si="558"/>
        <v>0</v>
      </c>
      <c r="X2956" s="44">
        <f t="shared" si="559"/>
        <v>0</v>
      </c>
      <c r="Y2956" s="44">
        <f t="shared" si="560"/>
        <v>0</v>
      </c>
      <c r="Z2956" s="44">
        <f t="shared" si="561"/>
        <v>0</v>
      </c>
      <c r="AA2956" s="44">
        <f t="shared" si="562"/>
        <v>49271.318181818184</v>
      </c>
      <c r="AB2956" s="44">
        <f t="shared" si="563"/>
        <v>18723.10090909091</v>
      </c>
      <c r="AC2956" s="44">
        <f t="shared" si="564"/>
        <v>49271.318181818184</v>
      </c>
      <c r="AD2956" s="44">
        <f t="shared" si="565"/>
        <v>985.4263636363637</v>
      </c>
      <c r="AE2956" s="12">
        <f t="shared" si="566"/>
        <v>191172.71454545457</v>
      </c>
    </row>
    <row r="2957" spans="1:31" ht="12.6" hidden="1" customHeight="1" x14ac:dyDescent="0.2">
      <c r="A2957" s="26" t="s">
        <v>2704</v>
      </c>
      <c r="B2957" s="19"/>
      <c r="C2957" s="19"/>
      <c r="D2957" s="20"/>
      <c r="E2957" s="21"/>
      <c r="F2957" s="22"/>
      <c r="G2957" s="21"/>
      <c r="H2957" s="22"/>
      <c r="I2957" s="20"/>
      <c r="J2957" s="20"/>
      <c r="K2957" s="20">
        <v>420</v>
      </c>
      <c r="L2957" s="20"/>
      <c r="M2957" s="20"/>
      <c r="N2957" s="20">
        <v>79</v>
      </c>
      <c r="O2957" s="20">
        <v>499</v>
      </c>
      <c r="P2957" s="23" t="str">
        <f>VLOOKUP(A2957,'ИЗ ОСНОВЫ НОМЕНКЛАТУР'!D:E,2,0)</f>
        <v>Ручки, крючки, опоры</v>
      </c>
      <c r="Q2957" s="23" t="str">
        <f>VLOOKUP(A2957,'ИЗ ОСНОВЫ НОМЕНКЛАТУР'!D:F,3,0)</f>
        <v>Ручки-кнопки</v>
      </c>
      <c r="R2957" s="40">
        <f>VLOOKUP(A:A,'ИЗ ОСНОВЫ НОМЕНКЛАТУР'!D:G,4,0)</f>
        <v>644.09089743589743</v>
      </c>
      <c r="S2957" s="12" t="str">
        <f>VLOOKUP(A:A,'ИЗ ОСНОВЫ НОМЕНКЛАТУР'!D:H,5,0)</f>
        <v>C</v>
      </c>
      <c r="T2957" s="44">
        <f t="shared" si="555"/>
        <v>0</v>
      </c>
      <c r="U2957" s="44">
        <f t="shared" si="556"/>
        <v>0</v>
      </c>
      <c r="V2957" s="44">
        <f t="shared" si="557"/>
        <v>0</v>
      </c>
      <c r="W2957" s="44">
        <f t="shared" si="558"/>
        <v>0</v>
      </c>
      <c r="X2957" s="44">
        <f t="shared" si="559"/>
        <v>0</v>
      </c>
      <c r="Y2957" s="44">
        <f t="shared" si="560"/>
        <v>0</v>
      </c>
      <c r="Z2957" s="44">
        <f t="shared" si="561"/>
        <v>0</v>
      </c>
      <c r="AA2957" s="44">
        <f t="shared" si="562"/>
        <v>270518.17692307691</v>
      </c>
      <c r="AB2957" s="44">
        <f t="shared" si="563"/>
        <v>0</v>
      </c>
      <c r="AC2957" s="44">
        <f t="shared" si="564"/>
        <v>0</v>
      </c>
      <c r="AD2957" s="44">
        <f t="shared" si="565"/>
        <v>50883.180897435894</v>
      </c>
      <c r="AE2957" s="12">
        <f t="shared" si="566"/>
        <v>321401.35782051279</v>
      </c>
    </row>
    <row r="2958" spans="1:31" ht="12.6" hidden="1" customHeight="1" x14ac:dyDescent="0.2">
      <c r="A2958" s="26" t="s">
        <v>2254</v>
      </c>
      <c r="B2958" s="19"/>
      <c r="C2958" s="19"/>
      <c r="D2958" s="20"/>
      <c r="E2958" s="21"/>
      <c r="F2958" s="22"/>
      <c r="G2958" s="21"/>
      <c r="H2958" s="22"/>
      <c r="I2958" s="20"/>
      <c r="J2958" s="20">
        <v>6</v>
      </c>
      <c r="K2958" s="20"/>
      <c r="L2958" s="20">
        <v>50</v>
      </c>
      <c r="M2958" s="20"/>
      <c r="N2958" s="20"/>
      <c r="O2958" s="20">
        <v>56</v>
      </c>
      <c r="P2958" s="23" t="str">
        <f>VLOOKUP(A2958,'ИЗ ОСНОВЫ НОМЕНКЛАТУР'!D:E,2,0)</f>
        <v>Ручки, крючки, опоры</v>
      </c>
      <c r="Q2958" s="23" t="str">
        <f>VLOOKUP(A2958,'ИЗ ОСНОВЫ НОМЕНКЛАТУР'!D:F,3,0)</f>
        <v>Ручки-скобы</v>
      </c>
      <c r="R2958" s="40">
        <f>VLOOKUP(A:A,'ИЗ ОСНОВЫ НОМЕНКЛАТУР'!D:G,4,0)</f>
        <v>181.5321843003413</v>
      </c>
      <c r="S2958" s="12" t="str">
        <f>VLOOKUP(A:A,'ИЗ ОСНОВЫ НОМЕНКЛАТУР'!D:H,5,0)</f>
        <v>C</v>
      </c>
      <c r="T2958" s="44">
        <f t="shared" si="555"/>
        <v>0</v>
      </c>
      <c r="U2958" s="44">
        <f t="shared" si="556"/>
        <v>0</v>
      </c>
      <c r="V2958" s="44">
        <f t="shared" si="557"/>
        <v>0</v>
      </c>
      <c r="W2958" s="44">
        <f t="shared" si="558"/>
        <v>0</v>
      </c>
      <c r="X2958" s="44">
        <f t="shared" si="559"/>
        <v>0</v>
      </c>
      <c r="Y2958" s="44">
        <f t="shared" si="560"/>
        <v>0</v>
      </c>
      <c r="Z2958" s="44">
        <f t="shared" si="561"/>
        <v>1089.1931058020477</v>
      </c>
      <c r="AA2958" s="44">
        <f t="shared" si="562"/>
        <v>0</v>
      </c>
      <c r="AB2958" s="44">
        <f t="shared" si="563"/>
        <v>9076.6092150170643</v>
      </c>
      <c r="AC2958" s="44">
        <f t="shared" si="564"/>
        <v>0</v>
      </c>
      <c r="AD2958" s="44">
        <f t="shared" si="565"/>
        <v>0</v>
      </c>
      <c r="AE2958" s="12">
        <f t="shared" si="566"/>
        <v>10165.802320819112</v>
      </c>
    </row>
    <row r="2959" spans="1:31" ht="12.6" hidden="1" customHeight="1" x14ac:dyDescent="0.2">
      <c r="A2959" s="26" t="s">
        <v>2342</v>
      </c>
      <c r="B2959" s="19"/>
      <c r="C2959" s="19"/>
      <c r="D2959" s="20"/>
      <c r="E2959" s="21"/>
      <c r="F2959" s="22"/>
      <c r="G2959" s="21"/>
      <c r="H2959" s="22"/>
      <c r="I2959" s="20"/>
      <c r="J2959" s="20"/>
      <c r="K2959" s="20"/>
      <c r="L2959" s="20">
        <v>115</v>
      </c>
      <c r="M2959" s="20"/>
      <c r="N2959" s="20"/>
      <c r="O2959" s="20">
        <v>115</v>
      </c>
      <c r="P2959" s="23" t="str">
        <f>VLOOKUP(A2959,'ИЗ ОСНОВЫ НОМЕНКЛАТУР'!D:E,2,0)</f>
        <v>Ручки, крючки, опоры</v>
      </c>
      <c r="Q2959" s="23" t="str">
        <f>VLOOKUP(A2959,'ИЗ ОСНОВЫ НОМЕНКЛАТУР'!D:F,3,0)</f>
        <v>Ручки-скобы</v>
      </c>
      <c r="R2959" s="40">
        <f>VLOOKUP(A:A,'ИЗ ОСНОВЫ НОМЕНКЛАТУР'!D:G,4,0)</f>
        <v>185.18684210526317</v>
      </c>
      <c r="S2959" s="12" t="str">
        <f>VLOOKUP(A:A,'ИЗ ОСНОВЫ НОМЕНКЛАТУР'!D:H,5,0)</f>
        <v>C</v>
      </c>
      <c r="T2959" s="44">
        <f t="shared" si="555"/>
        <v>0</v>
      </c>
      <c r="U2959" s="44">
        <f t="shared" si="556"/>
        <v>0</v>
      </c>
      <c r="V2959" s="44">
        <f t="shared" si="557"/>
        <v>0</v>
      </c>
      <c r="W2959" s="44">
        <f t="shared" si="558"/>
        <v>0</v>
      </c>
      <c r="X2959" s="44">
        <f t="shared" si="559"/>
        <v>0</v>
      </c>
      <c r="Y2959" s="44">
        <f t="shared" si="560"/>
        <v>0</v>
      </c>
      <c r="Z2959" s="44">
        <f t="shared" si="561"/>
        <v>0</v>
      </c>
      <c r="AA2959" s="44">
        <f t="shared" si="562"/>
        <v>0</v>
      </c>
      <c r="AB2959" s="44">
        <f t="shared" si="563"/>
        <v>21296.486842105263</v>
      </c>
      <c r="AC2959" s="44">
        <f t="shared" si="564"/>
        <v>0</v>
      </c>
      <c r="AD2959" s="44">
        <f t="shared" si="565"/>
        <v>0</v>
      </c>
      <c r="AE2959" s="12">
        <f t="shared" si="566"/>
        <v>21296.486842105263</v>
      </c>
    </row>
    <row r="2960" spans="1:31" ht="12.6" hidden="1" customHeight="1" x14ac:dyDescent="0.2">
      <c r="A2960" s="26" t="s">
        <v>2261</v>
      </c>
      <c r="B2960" s="19"/>
      <c r="C2960" s="19"/>
      <c r="D2960" s="20"/>
      <c r="E2960" s="21"/>
      <c r="F2960" s="22"/>
      <c r="G2960" s="21"/>
      <c r="H2960" s="22"/>
      <c r="I2960" s="20"/>
      <c r="J2960" s="20">
        <v>150</v>
      </c>
      <c r="K2960" s="20"/>
      <c r="L2960" s="20">
        <v>12</v>
      </c>
      <c r="M2960" s="20">
        <v>140</v>
      </c>
      <c r="N2960" s="20">
        <v>28</v>
      </c>
      <c r="O2960" s="20">
        <v>330</v>
      </c>
      <c r="P2960" s="23" t="str">
        <f>VLOOKUP(A2960,'ИЗ ОСНОВЫ НОМЕНКЛАТУР'!D:E,2,0)</f>
        <v>Ручки, крючки, опоры</v>
      </c>
      <c r="Q2960" s="23" t="str">
        <f>VLOOKUP(A2960,'ИЗ ОСНОВЫ НОМЕНКЛАТУР'!D:F,3,0)</f>
        <v>Ручки-скобы</v>
      </c>
      <c r="R2960" s="40">
        <f>VLOOKUP(A:A,'ИЗ ОСНОВЫ НОМЕНКЛАТУР'!D:G,4,0)</f>
        <v>202.93251012145748</v>
      </c>
      <c r="S2960" s="12" t="str">
        <f>VLOOKUP(A:A,'ИЗ ОСНОВЫ НОМЕНКЛАТУР'!D:H,5,0)</f>
        <v>C</v>
      </c>
      <c r="T2960" s="44">
        <f t="shared" si="555"/>
        <v>0</v>
      </c>
      <c r="U2960" s="44">
        <f t="shared" si="556"/>
        <v>0</v>
      </c>
      <c r="V2960" s="44">
        <f t="shared" si="557"/>
        <v>0</v>
      </c>
      <c r="W2960" s="44">
        <f t="shared" si="558"/>
        <v>0</v>
      </c>
      <c r="X2960" s="44">
        <f t="shared" si="559"/>
        <v>0</v>
      </c>
      <c r="Y2960" s="44">
        <f t="shared" si="560"/>
        <v>0</v>
      </c>
      <c r="Z2960" s="44">
        <f t="shared" si="561"/>
        <v>30439.876518218622</v>
      </c>
      <c r="AA2960" s="44">
        <f t="shared" si="562"/>
        <v>0</v>
      </c>
      <c r="AB2960" s="44">
        <f t="shared" si="563"/>
        <v>2435.19012145749</v>
      </c>
      <c r="AC2960" s="44">
        <f t="shared" si="564"/>
        <v>28410.551417004048</v>
      </c>
      <c r="AD2960" s="44">
        <f t="shared" si="565"/>
        <v>5682.1102834008097</v>
      </c>
      <c r="AE2960" s="12">
        <f t="shared" si="566"/>
        <v>66967.728340080968</v>
      </c>
    </row>
    <row r="2961" spans="1:31" ht="12.6" hidden="1" customHeight="1" x14ac:dyDescent="0.2">
      <c r="A2961" s="26" t="s">
        <v>2268</v>
      </c>
      <c r="B2961" s="19"/>
      <c r="C2961" s="19"/>
      <c r="D2961" s="20"/>
      <c r="E2961" s="20">
        <v>51</v>
      </c>
      <c r="F2961" s="20"/>
      <c r="G2961" s="21"/>
      <c r="H2961" s="22"/>
      <c r="I2961" s="20"/>
      <c r="J2961" s="20">
        <v>59</v>
      </c>
      <c r="K2961" s="20"/>
      <c r="L2961" s="20">
        <v>18</v>
      </c>
      <c r="M2961" s="20">
        <v>140</v>
      </c>
      <c r="N2961" s="20">
        <v>137</v>
      </c>
      <c r="O2961" s="20">
        <v>405</v>
      </c>
      <c r="P2961" s="23" t="str">
        <f>VLOOKUP(A2961,'ИЗ ОСНОВЫ НОМЕНКЛАТУР'!D:E,2,0)</f>
        <v>Ручки, крючки, опоры</v>
      </c>
      <c r="Q2961" s="23" t="str">
        <f>VLOOKUP(A2961,'ИЗ ОСНОВЫ НОМЕНКЛАТУР'!D:F,3,0)</f>
        <v>Ручки-скобы</v>
      </c>
      <c r="R2961" s="40">
        <f>VLOOKUP(A:A,'ИЗ ОСНОВЫ НОМЕНКЛАТУР'!D:G,4,0)</f>
        <v>200.46460456942003</v>
      </c>
      <c r="S2961" s="12" t="str">
        <f>VLOOKUP(A:A,'ИЗ ОСНОВЫ НОМЕНКЛАТУР'!D:H,5,0)</f>
        <v>C</v>
      </c>
      <c r="T2961" s="44">
        <f t="shared" si="555"/>
        <v>0</v>
      </c>
      <c r="U2961" s="44">
        <f t="shared" si="556"/>
        <v>10223.694833040421</v>
      </c>
      <c r="V2961" s="44">
        <f t="shared" si="557"/>
        <v>0</v>
      </c>
      <c r="W2961" s="44">
        <f t="shared" si="558"/>
        <v>0</v>
      </c>
      <c r="X2961" s="44">
        <f t="shared" si="559"/>
        <v>0</v>
      </c>
      <c r="Y2961" s="44">
        <f t="shared" si="560"/>
        <v>0</v>
      </c>
      <c r="Z2961" s="44">
        <f t="shared" si="561"/>
        <v>11827.411669595782</v>
      </c>
      <c r="AA2961" s="44">
        <f t="shared" si="562"/>
        <v>0</v>
      </c>
      <c r="AB2961" s="44">
        <f t="shared" si="563"/>
        <v>3608.3628822495607</v>
      </c>
      <c r="AC2961" s="44">
        <f t="shared" si="564"/>
        <v>28065.044639718806</v>
      </c>
      <c r="AD2961" s="44">
        <f t="shared" si="565"/>
        <v>27463.650826010544</v>
      </c>
      <c r="AE2961" s="12">
        <f t="shared" si="566"/>
        <v>81188.16485061511</v>
      </c>
    </row>
    <row r="2962" spans="1:31" ht="12.6" hidden="1" customHeight="1" x14ac:dyDescent="0.2">
      <c r="A2962" s="26" t="s">
        <v>2318</v>
      </c>
      <c r="B2962" s="19"/>
      <c r="C2962" s="19"/>
      <c r="D2962" s="20"/>
      <c r="E2962" s="20">
        <v>70</v>
      </c>
      <c r="F2962" s="20"/>
      <c r="G2962" s="21"/>
      <c r="H2962" s="22"/>
      <c r="I2962" s="20"/>
      <c r="J2962" s="20">
        <v>46</v>
      </c>
      <c r="K2962" s="20"/>
      <c r="L2962" s="20">
        <v>28</v>
      </c>
      <c r="M2962" s="20">
        <v>140</v>
      </c>
      <c r="N2962" s="20">
        <v>57</v>
      </c>
      <c r="O2962" s="20">
        <v>341</v>
      </c>
      <c r="P2962" s="23" t="str">
        <f>VLOOKUP(A2962,'ИЗ ОСНОВЫ НОМЕНКЛАТУР'!D:E,2,0)</f>
        <v>Ручки, крючки, опоры</v>
      </c>
      <c r="Q2962" s="23" t="str">
        <f>VLOOKUP(A2962,'ИЗ ОСНОВЫ НОМЕНКЛАТУР'!D:F,3,0)</f>
        <v>Ручки-скобы</v>
      </c>
      <c r="R2962" s="40">
        <f>VLOOKUP(A:A,'ИЗ ОСНОВЫ НОМЕНКЛАТУР'!D:G,4,0)</f>
        <v>220.7292817679558</v>
      </c>
      <c r="S2962" s="12" t="str">
        <f>VLOOKUP(A:A,'ИЗ ОСНОВЫ НОМЕНКЛАТУР'!D:H,5,0)</f>
        <v>C</v>
      </c>
      <c r="T2962" s="44">
        <f t="shared" si="555"/>
        <v>0</v>
      </c>
      <c r="U2962" s="44">
        <f t="shared" si="556"/>
        <v>15451.049723756905</v>
      </c>
      <c r="V2962" s="44">
        <f t="shared" si="557"/>
        <v>0</v>
      </c>
      <c r="W2962" s="44">
        <f t="shared" si="558"/>
        <v>0</v>
      </c>
      <c r="X2962" s="44">
        <f t="shared" si="559"/>
        <v>0</v>
      </c>
      <c r="Y2962" s="44">
        <f t="shared" si="560"/>
        <v>0</v>
      </c>
      <c r="Z2962" s="44">
        <f t="shared" si="561"/>
        <v>10153.546961325967</v>
      </c>
      <c r="AA2962" s="44">
        <f t="shared" si="562"/>
        <v>0</v>
      </c>
      <c r="AB2962" s="44">
        <f t="shared" si="563"/>
        <v>6180.4198895027621</v>
      </c>
      <c r="AC2962" s="44">
        <f t="shared" si="564"/>
        <v>30902.09944751381</v>
      </c>
      <c r="AD2962" s="44">
        <f t="shared" si="565"/>
        <v>12581.56906077348</v>
      </c>
      <c r="AE2962" s="12">
        <f t="shared" si="566"/>
        <v>75268.685082872922</v>
      </c>
    </row>
    <row r="2963" spans="1:31" ht="12.6" hidden="1" customHeight="1" x14ac:dyDescent="0.2">
      <c r="A2963" s="26" t="s">
        <v>2396</v>
      </c>
      <c r="B2963" s="19"/>
      <c r="C2963" s="19"/>
      <c r="D2963" s="20"/>
      <c r="E2963" s="20">
        <v>67</v>
      </c>
      <c r="F2963" s="20"/>
      <c r="G2963" s="21"/>
      <c r="H2963" s="22"/>
      <c r="I2963" s="20"/>
      <c r="J2963" s="20">
        <v>131</v>
      </c>
      <c r="K2963" s="20"/>
      <c r="L2963" s="20">
        <v>68</v>
      </c>
      <c r="M2963" s="20">
        <v>70</v>
      </c>
      <c r="N2963" s="20">
        <v>51</v>
      </c>
      <c r="O2963" s="20">
        <v>387</v>
      </c>
      <c r="P2963" s="23" t="str">
        <f>VLOOKUP(A2963,'ИЗ ОСНОВЫ НОМЕНКЛАТУР'!D:E,2,0)</f>
        <v>Ручки, крючки, опоры</v>
      </c>
      <c r="Q2963" s="23" t="str">
        <f>VLOOKUP(A2963,'ИЗ ОСНОВЫ НОМЕНКЛАТУР'!D:F,3,0)</f>
        <v>Ручки-скобы</v>
      </c>
      <c r="R2963" s="40">
        <f>VLOOKUP(A:A,'ИЗ ОСНОВЫ НОМЕНКЛАТУР'!D:G,4,0)</f>
        <v>220.91833333333335</v>
      </c>
      <c r="S2963" s="12" t="str">
        <f>VLOOKUP(A:A,'ИЗ ОСНОВЫ НОМЕНКЛАТУР'!D:H,5,0)</f>
        <v>C</v>
      </c>
      <c r="T2963" s="44">
        <f t="shared" si="555"/>
        <v>0</v>
      </c>
      <c r="U2963" s="44">
        <f t="shared" si="556"/>
        <v>14801.528333333334</v>
      </c>
      <c r="V2963" s="44">
        <f t="shared" si="557"/>
        <v>0</v>
      </c>
      <c r="W2963" s="44">
        <f t="shared" si="558"/>
        <v>0</v>
      </c>
      <c r="X2963" s="44">
        <f t="shared" si="559"/>
        <v>0</v>
      </c>
      <c r="Y2963" s="44">
        <f t="shared" si="560"/>
        <v>0</v>
      </c>
      <c r="Z2963" s="44">
        <f t="shared" si="561"/>
        <v>28940.30166666667</v>
      </c>
      <c r="AA2963" s="44">
        <f t="shared" si="562"/>
        <v>0</v>
      </c>
      <c r="AB2963" s="44">
        <f t="shared" si="563"/>
        <v>15022.446666666669</v>
      </c>
      <c r="AC2963" s="44">
        <f t="shared" si="564"/>
        <v>15464.283333333335</v>
      </c>
      <c r="AD2963" s="44">
        <f t="shared" si="565"/>
        <v>11266.835000000001</v>
      </c>
      <c r="AE2963" s="12">
        <f t="shared" si="566"/>
        <v>85495.395000000019</v>
      </c>
    </row>
    <row r="2964" spans="1:31" ht="12.6" hidden="1" customHeight="1" x14ac:dyDescent="0.2">
      <c r="A2964" s="26" t="s">
        <v>2481</v>
      </c>
      <c r="B2964" s="19"/>
      <c r="C2964" s="19"/>
      <c r="D2964" s="20"/>
      <c r="E2964" s="21"/>
      <c r="F2964" s="22"/>
      <c r="G2964" s="21"/>
      <c r="H2964" s="22"/>
      <c r="I2964" s="20"/>
      <c r="J2964" s="20">
        <v>219</v>
      </c>
      <c r="K2964" s="20"/>
      <c r="L2964" s="20"/>
      <c r="M2964" s="20"/>
      <c r="N2964" s="20">
        <v>15</v>
      </c>
      <c r="O2964" s="20">
        <v>234</v>
      </c>
      <c r="P2964" s="23" t="str">
        <f>VLOOKUP(A2964,'ИЗ ОСНОВЫ НОМЕНКЛАТУР'!D:E,2,0)</f>
        <v>Ручки, крючки, опоры</v>
      </c>
      <c r="Q2964" s="23" t="str">
        <f>VLOOKUP(A2964,'ИЗ ОСНОВЫ НОМЕНКЛАТУР'!D:F,3,0)</f>
        <v>Ручки накладные</v>
      </c>
      <c r="R2964" s="40">
        <f>VLOOKUP(A:A,'ИЗ ОСНОВЫ НОМЕНКЛАТУР'!D:G,4,0)</f>
        <v>784.0875949367088</v>
      </c>
      <c r="S2964" s="12" t="str">
        <f>VLOOKUP(A:A,'ИЗ ОСНОВЫ НОМЕНКЛАТУР'!D:H,5,0)</f>
        <v>C</v>
      </c>
      <c r="T2964" s="44">
        <f t="shared" si="555"/>
        <v>0</v>
      </c>
      <c r="U2964" s="44">
        <f t="shared" si="556"/>
        <v>0</v>
      </c>
      <c r="V2964" s="44">
        <f t="shared" si="557"/>
        <v>0</v>
      </c>
      <c r="W2964" s="44">
        <f t="shared" si="558"/>
        <v>0</v>
      </c>
      <c r="X2964" s="44">
        <f t="shared" si="559"/>
        <v>0</v>
      </c>
      <c r="Y2964" s="44">
        <f t="shared" si="560"/>
        <v>0</v>
      </c>
      <c r="Z2964" s="44">
        <f t="shared" si="561"/>
        <v>171715.18329113923</v>
      </c>
      <c r="AA2964" s="44">
        <f t="shared" si="562"/>
        <v>0</v>
      </c>
      <c r="AB2964" s="44">
        <f t="shared" si="563"/>
        <v>0</v>
      </c>
      <c r="AC2964" s="44">
        <f t="shared" si="564"/>
        <v>0</v>
      </c>
      <c r="AD2964" s="44">
        <f t="shared" si="565"/>
        <v>11761.313924050632</v>
      </c>
      <c r="AE2964" s="12">
        <f t="shared" si="566"/>
        <v>183476.49721518985</v>
      </c>
    </row>
    <row r="2965" spans="1:31" ht="12.6" hidden="1" customHeight="1" x14ac:dyDescent="0.2">
      <c r="A2965" s="26" t="s">
        <v>2479</v>
      </c>
      <c r="B2965" s="19"/>
      <c r="C2965" s="19"/>
      <c r="D2965" s="20"/>
      <c r="E2965" s="20">
        <v>4</v>
      </c>
      <c r="F2965" s="20"/>
      <c r="G2965" s="21"/>
      <c r="H2965" s="22"/>
      <c r="I2965" s="20"/>
      <c r="J2965" s="20"/>
      <c r="K2965" s="20"/>
      <c r="L2965" s="20"/>
      <c r="M2965" s="20"/>
      <c r="N2965" s="20">
        <v>16</v>
      </c>
      <c r="O2965" s="20">
        <v>20</v>
      </c>
      <c r="P2965" s="23" t="str">
        <f>VLOOKUP(A2965,'ИЗ ОСНОВЫ НОМЕНКЛАТУР'!D:E,2,0)</f>
        <v>Ручки, крючки, опоры</v>
      </c>
      <c r="Q2965" s="23" t="str">
        <f>VLOOKUP(A2965,'ИЗ ОСНОВЫ НОМЕНКЛАТУР'!D:F,3,0)</f>
        <v>Ручки накладные</v>
      </c>
      <c r="R2965" s="40">
        <f>VLOOKUP(A:A,'ИЗ ОСНОВЫ НОМЕНКЛАТУР'!D:G,4,0)</f>
        <v>865.36385858585857</v>
      </c>
      <c r="S2965" s="12" t="str">
        <f>VLOOKUP(A:A,'ИЗ ОСНОВЫ НОМЕНКЛАТУР'!D:H,5,0)</f>
        <v>C</v>
      </c>
      <c r="T2965" s="44">
        <f t="shared" si="555"/>
        <v>0</v>
      </c>
      <c r="U2965" s="44">
        <f t="shared" si="556"/>
        <v>3461.4554343434343</v>
      </c>
      <c r="V2965" s="44">
        <f t="shared" si="557"/>
        <v>0</v>
      </c>
      <c r="W2965" s="44">
        <f t="shared" si="558"/>
        <v>0</v>
      </c>
      <c r="X2965" s="44">
        <f t="shared" si="559"/>
        <v>0</v>
      </c>
      <c r="Y2965" s="44">
        <f t="shared" si="560"/>
        <v>0</v>
      </c>
      <c r="Z2965" s="44">
        <f t="shared" si="561"/>
        <v>0</v>
      </c>
      <c r="AA2965" s="44">
        <f t="shared" si="562"/>
        <v>0</v>
      </c>
      <c r="AB2965" s="44">
        <f t="shared" si="563"/>
        <v>0</v>
      </c>
      <c r="AC2965" s="44">
        <f t="shared" si="564"/>
        <v>0</v>
      </c>
      <c r="AD2965" s="44">
        <f t="shared" si="565"/>
        <v>13845.821737373737</v>
      </c>
      <c r="AE2965" s="12">
        <f t="shared" si="566"/>
        <v>17307.277171717171</v>
      </c>
    </row>
    <row r="2966" spans="1:31" ht="12.6" hidden="1" customHeight="1" x14ac:dyDescent="0.2">
      <c r="A2966" s="26" t="s">
        <v>2488</v>
      </c>
      <c r="B2966" s="19"/>
      <c r="C2966" s="19"/>
      <c r="D2966" s="20">
        <v>300</v>
      </c>
      <c r="E2966" s="20">
        <v>39</v>
      </c>
      <c r="F2966" s="20"/>
      <c r="G2966" s="21"/>
      <c r="H2966" s="22"/>
      <c r="I2966" s="20"/>
      <c r="J2966" s="20"/>
      <c r="K2966" s="20">
        <v>480</v>
      </c>
      <c r="L2966" s="20">
        <v>38</v>
      </c>
      <c r="M2966" s="20">
        <v>120</v>
      </c>
      <c r="N2966" s="20">
        <v>112</v>
      </c>
      <c r="O2966" s="20">
        <v>1089</v>
      </c>
      <c r="P2966" s="23" t="str">
        <f>VLOOKUP(A2966,'ИЗ ОСНОВЫ НОМЕНКЛАТУР'!D:E,2,0)</f>
        <v>Ручки, крючки, опоры</v>
      </c>
      <c r="Q2966" s="23" t="str">
        <f>VLOOKUP(A2966,'ИЗ ОСНОВЫ НОМЕНКЛАТУР'!D:F,3,0)</f>
        <v>Ручки накладные</v>
      </c>
      <c r="R2966" s="40">
        <f>VLOOKUP(A:A,'ИЗ ОСНОВЫ НОМЕНКЛАТУР'!D:G,4,0)</f>
        <v>254.30463448275862</v>
      </c>
      <c r="S2966" s="12" t="str">
        <f>VLOOKUP(A:A,'ИЗ ОСНОВЫ НОМЕНКЛАТУР'!D:H,5,0)</f>
        <v>C</v>
      </c>
      <c r="T2966" s="44">
        <f t="shared" si="555"/>
        <v>76291.390344827581</v>
      </c>
      <c r="U2966" s="44">
        <f t="shared" si="556"/>
        <v>9917.8807448275857</v>
      </c>
      <c r="V2966" s="44">
        <f t="shared" si="557"/>
        <v>0</v>
      </c>
      <c r="W2966" s="44">
        <f t="shared" si="558"/>
        <v>0</v>
      </c>
      <c r="X2966" s="44">
        <f t="shared" si="559"/>
        <v>0</v>
      </c>
      <c r="Y2966" s="44">
        <f t="shared" si="560"/>
        <v>0</v>
      </c>
      <c r="Z2966" s="44">
        <f t="shared" si="561"/>
        <v>0</v>
      </c>
      <c r="AA2966" s="44">
        <f t="shared" si="562"/>
        <v>122066.22455172414</v>
      </c>
      <c r="AB2966" s="44">
        <f t="shared" si="563"/>
        <v>9663.5761103448276</v>
      </c>
      <c r="AC2966" s="44">
        <f t="shared" si="564"/>
        <v>30516.556137931035</v>
      </c>
      <c r="AD2966" s="44">
        <f t="shared" si="565"/>
        <v>28482.119062068967</v>
      </c>
      <c r="AE2966" s="12">
        <f t="shared" si="566"/>
        <v>276937.74695172417</v>
      </c>
    </row>
    <row r="2967" spans="1:31" ht="12.6" hidden="1" customHeight="1" x14ac:dyDescent="0.2">
      <c r="A2967" s="26" t="s">
        <v>2483</v>
      </c>
      <c r="B2967" s="19"/>
      <c r="C2967" s="19"/>
      <c r="D2967" s="20">
        <v>240</v>
      </c>
      <c r="E2967" s="20">
        <v>22</v>
      </c>
      <c r="F2967" s="20"/>
      <c r="G2967" s="21"/>
      <c r="H2967" s="22"/>
      <c r="I2967" s="20"/>
      <c r="J2967" s="20">
        <v>453</v>
      </c>
      <c r="K2967" s="20"/>
      <c r="L2967" s="20"/>
      <c r="M2967" s="20"/>
      <c r="N2967" s="20">
        <v>53</v>
      </c>
      <c r="O2967" s="20">
        <v>768</v>
      </c>
      <c r="P2967" s="23" t="str">
        <f>VLOOKUP(A2967,'ИЗ ОСНОВЫ НОМЕНКЛАТУР'!D:E,2,0)</f>
        <v>Ручки, крючки, опоры</v>
      </c>
      <c r="Q2967" s="23" t="str">
        <f>VLOOKUP(A2967,'ИЗ ОСНОВЫ НОМЕНКЛАТУР'!D:F,3,0)</f>
        <v>Ручки накладные</v>
      </c>
      <c r="R2967" s="40">
        <f>VLOOKUP(A:A,'ИЗ ОСНОВЫ НОМЕНКЛАТУР'!D:G,4,0)</f>
        <v>254.56625560538117</v>
      </c>
      <c r="S2967" s="12" t="str">
        <f>VLOOKUP(A:A,'ИЗ ОСНОВЫ НОМЕНКЛАТУР'!D:H,5,0)</f>
        <v>C</v>
      </c>
      <c r="T2967" s="44">
        <f t="shared" si="555"/>
        <v>61095.901345291481</v>
      </c>
      <c r="U2967" s="44">
        <f t="shared" si="556"/>
        <v>5600.4576233183861</v>
      </c>
      <c r="V2967" s="44">
        <f t="shared" si="557"/>
        <v>0</v>
      </c>
      <c r="W2967" s="44">
        <f t="shared" si="558"/>
        <v>0</v>
      </c>
      <c r="X2967" s="44">
        <f t="shared" si="559"/>
        <v>0</v>
      </c>
      <c r="Y2967" s="44">
        <f t="shared" si="560"/>
        <v>0</v>
      </c>
      <c r="Z2967" s="44">
        <f t="shared" si="561"/>
        <v>115318.51378923767</v>
      </c>
      <c r="AA2967" s="44">
        <f t="shared" si="562"/>
        <v>0</v>
      </c>
      <c r="AB2967" s="44">
        <f t="shared" si="563"/>
        <v>0</v>
      </c>
      <c r="AC2967" s="44">
        <f t="shared" si="564"/>
        <v>0</v>
      </c>
      <c r="AD2967" s="44">
        <f t="shared" si="565"/>
        <v>13492.011547085202</v>
      </c>
      <c r="AE2967" s="12">
        <f t="shared" si="566"/>
        <v>195506.88430493273</v>
      </c>
    </row>
    <row r="2968" spans="1:31" ht="12.6" hidden="1" customHeight="1" x14ac:dyDescent="0.2">
      <c r="A2968" s="26" t="s">
        <v>2493</v>
      </c>
      <c r="B2968" s="19"/>
      <c r="C2968" s="19"/>
      <c r="D2968" s="20">
        <v>120</v>
      </c>
      <c r="E2968" s="20">
        <v>102</v>
      </c>
      <c r="F2968" s="20"/>
      <c r="G2968" s="21"/>
      <c r="H2968" s="22"/>
      <c r="I2968" s="20"/>
      <c r="J2968" s="20">
        <v>394</v>
      </c>
      <c r="K2968" s="20">
        <v>80</v>
      </c>
      <c r="L2968" s="20">
        <v>37</v>
      </c>
      <c r="M2968" s="20">
        <v>80</v>
      </c>
      <c r="N2968" s="20">
        <v>127</v>
      </c>
      <c r="O2968" s="20">
        <v>940</v>
      </c>
      <c r="P2968" s="23" t="str">
        <f>VLOOKUP(A2968,'ИЗ ОСНОВЫ НОМЕНКЛАТУР'!D:E,2,0)</f>
        <v>Ручки, крючки, опоры</v>
      </c>
      <c r="Q2968" s="23" t="str">
        <f>VLOOKUP(A2968,'ИЗ ОСНОВЫ НОМЕНКЛАТУР'!D:F,3,0)</f>
        <v>Ручки накладные</v>
      </c>
      <c r="R2968" s="40">
        <f>VLOOKUP(A:A,'ИЗ ОСНОВЫ НОМЕНКЛАТУР'!D:G,4,0)</f>
        <v>368.40691131498471</v>
      </c>
      <c r="S2968" s="12" t="str">
        <f>VLOOKUP(A:A,'ИЗ ОСНОВЫ НОМЕНКЛАТУР'!D:H,5,0)</f>
        <v>C</v>
      </c>
      <c r="T2968" s="44">
        <f t="shared" si="555"/>
        <v>44208.829357798168</v>
      </c>
      <c r="U2968" s="44">
        <f t="shared" si="556"/>
        <v>37577.504954128439</v>
      </c>
      <c r="V2968" s="44">
        <f t="shared" si="557"/>
        <v>0</v>
      </c>
      <c r="W2968" s="44">
        <f t="shared" si="558"/>
        <v>0</v>
      </c>
      <c r="X2968" s="44">
        <f t="shared" si="559"/>
        <v>0</v>
      </c>
      <c r="Y2968" s="44">
        <f t="shared" si="560"/>
        <v>0</v>
      </c>
      <c r="Z2968" s="44">
        <f t="shared" si="561"/>
        <v>145152.32305810397</v>
      </c>
      <c r="AA2968" s="44">
        <f t="shared" si="562"/>
        <v>29472.552905198776</v>
      </c>
      <c r="AB2968" s="44">
        <f t="shared" si="563"/>
        <v>13631.055718654434</v>
      </c>
      <c r="AC2968" s="44">
        <f t="shared" si="564"/>
        <v>29472.552905198776</v>
      </c>
      <c r="AD2968" s="44">
        <f t="shared" si="565"/>
        <v>46787.677737003061</v>
      </c>
      <c r="AE2968" s="12">
        <f t="shared" si="566"/>
        <v>346302.49663608562</v>
      </c>
    </row>
    <row r="2969" spans="1:31" ht="12.6" hidden="1" customHeight="1" x14ac:dyDescent="0.2">
      <c r="A2969" s="26" t="s">
        <v>2482</v>
      </c>
      <c r="B2969" s="19"/>
      <c r="C2969" s="19"/>
      <c r="D2969" s="20"/>
      <c r="E2969" s="21"/>
      <c r="F2969" s="22"/>
      <c r="G2969" s="21"/>
      <c r="H2969" s="22"/>
      <c r="I2969" s="20"/>
      <c r="J2969" s="20">
        <v>1</v>
      </c>
      <c r="K2969" s="20"/>
      <c r="L2969" s="20"/>
      <c r="M2969" s="20"/>
      <c r="N2969" s="20"/>
      <c r="O2969" s="20">
        <v>1</v>
      </c>
      <c r="P2969" s="23" t="str">
        <f>VLOOKUP(A2969,'ИЗ ОСНОВЫ НОМЕНКЛАТУР'!D:E,2,0)</f>
        <v>Ручки, крючки, опоры</v>
      </c>
      <c r="Q2969" s="23" t="str">
        <f>VLOOKUP(A2969,'ИЗ ОСНОВЫ НОМЕНКЛАТУР'!D:F,3,0)</f>
        <v>Ручки накладные</v>
      </c>
      <c r="R2969" s="40">
        <f>VLOOKUP(A:A,'ИЗ ОСНОВЫ НОМЕНКЛАТУР'!D:G,4,0)</f>
        <v>372.20134371957158</v>
      </c>
      <c r="S2969" s="12" t="str">
        <f>VLOOKUP(A:A,'ИЗ ОСНОВЫ НОМЕНКЛАТУР'!D:H,5,0)</f>
        <v>C</v>
      </c>
      <c r="T2969" s="44">
        <f t="shared" si="555"/>
        <v>0</v>
      </c>
      <c r="U2969" s="44">
        <f t="shared" si="556"/>
        <v>0</v>
      </c>
      <c r="V2969" s="44">
        <f t="shared" si="557"/>
        <v>0</v>
      </c>
      <c r="W2969" s="44">
        <f t="shared" si="558"/>
        <v>0</v>
      </c>
      <c r="X2969" s="44">
        <f t="shared" si="559"/>
        <v>0</v>
      </c>
      <c r="Y2969" s="44">
        <f t="shared" si="560"/>
        <v>0</v>
      </c>
      <c r="Z2969" s="44">
        <f t="shared" si="561"/>
        <v>372.20134371957158</v>
      </c>
      <c r="AA2969" s="44">
        <f t="shared" si="562"/>
        <v>0</v>
      </c>
      <c r="AB2969" s="44">
        <f t="shared" si="563"/>
        <v>0</v>
      </c>
      <c r="AC2969" s="44">
        <f t="shared" si="564"/>
        <v>0</v>
      </c>
      <c r="AD2969" s="44">
        <f t="shared" si="565"/>
        <v>0</v>
      </c>
      <c r="AE2969" s="12">
        <f t="shared" si="566"/>
        <v>372.20134371957158</v>
      </c>
    </row>
    <row r="2970" spans="1:31" ht="12.6" hidden="1" customHeight="1" x14ac:dyDescent="0.2">
      <c r="A2970" s="26" t="s">
        <v>2490</v>
      </c>
      <c r="B2970" s="19"/>
      <c r="C2970" s="19"/>
      <c r="D2970" s="20">
        <v>239</v>
      </c>
      <c r="E2970" s="20">
        <v>49</v>
      </c>
      <c r="F2970" s="20"/>
      <c r="G2970" s="21"/>
      <c r="H2970" s="22"/>
      <c r="I2970" s="20"/>
      <c r="J2970" s="20">
        <v>290</v>
      </c>
      <c r="K2970" s="20"/>
      <c r="L2970" s="20">
        <v>23</v>
      </c>
      <c r="M2970" s="20">
        <v>25</v>
      </c>
      <c r="N2970" s="20">
        <v>130</v>
      </c>
      <c r="O2970" s="20">
        <v>756</v>
      </c>
      <c r="P2970" s="23" t="str">
        <f>VLOOKUP(A2970,'ИЗ ОСНОВЫ НОМЕНКЛАТУР'!D:E,2,0)</f>
        <v>Ручки, крючки, опоры</v>
      </c>
      <c r="Q2970" s="23" t="str">
        <f>VLOOKUP(A2970,'ИЗ ОСНОВЫ НОМЕНКЛАТУР'!D:F,3,0)</f>
        <v>Ручки накладные</v>
      </c>
      <c r="R2970" s="40">
        <f>VLOOKUP(A:A,'ИЗ ОСНОВЫ НОМЕНКЛАТУР'!D:G,4,0)</f>
        <v>502.1345945945946</v>
      </c>
      <c r="S2970" s="12" t="str">
        <f>VLOOKUP(A:A,'ИЗ ОСНОВЫ НОМЕНКЛАТУР'!D:H,5,0)</f>
        <v>C</v>
      </c>
      <c r="T2970" s="44">
        <f t="shared" si="555"/>
        <v>120010.1681081081</v>
      </c>
      <c r="U2970" s="44">
        <f t="shared" si="556"/>
        <v>24604.595135135136</v>
      </c>
      <c r="V2970" s="44">
        <f t="shared" si="557"/>
        <v>0</v>
      </c>
      <c r="W2970" s="44">
        <f t="shared" si="558"/>
        <v>0</v>
      </c>
      <c r="X2970" s="44">
        <f t="shared" si="559"/>
        <v>0</v>
      </c>
      <c r="Y2970" s="44">
        <f t="shared" si="560"/>
        <v>0</v>
      </c>
      <c r="Z2970" s="44">
        <f t="shared" si="561"/>
        <v>145619.03243243243</v>
      </c>
      <c r="AA2970" s="44">
        <f t="shared" si="562"/>
        <v>0</v>
      </c>
      <c r="AB2970" s="44">
        <f t="shared" si="563"/>
        <v>11549.095675675675</v>
      </c>
      <c r="AC2970" s="44">
        <f t="shared" si="564"/>
        <v>12553.364864864865</v>
      </c>
      <c r="AD2970" s="44">
        <f t="shared" si="565"/>
        <v>65277.497297297297</v>
      </c>
      <c r="AE2970" s="12">
        <f t="shared" si="566"/>
        <v>379613.75351351348</v>
      </c>
    </row>
    <row r="2971" spans="1:31" ht="12.6" hidden="1" customHeight="1" x14ac:dyDescent="0.2">
      <c r="A2971" s="26" t="s">
        <v>2485</v>
      </c>
      <c r="B2971" s="19"/>
      <c r="C2971" s="19"/>
      <c r="D2971" s="20">
        <v>120</v>
      </c>
      <c r="E2971" s="20">
        <v>28</v>
      </c>
      <c r="F2971" s="20"/>
      <c r="G2971" s="21"/>
      <c r="H2971" s="22"/>
      <c r="I2971" s="20"/>
      <c r="J2971" s="20">
        <v>277</v>
      </c>
      <c r="K2971" s="20"/>
      <c r="L2971" s="20"/>
      <c r="M2971" s="20"/>
      <c r="N2971" s="20">
        <v>11</v>
      </c>
      <c r="O2971" s="20">
        <v>436</v>
      </c>
      <c r="P2971" s="23" t="str">
        <f>VLOOKUP(A2971,'ИЗ ОСНОВЫ НОМЕНКЛАТУР'!D:E,2,0)</f>
        <v>Ручки, крючки, опоры</v>
      </c>
      <c r="Q2971" s="23" t="str">
        <f>VLOOKUP(A2971,'ИЗ ОСНОВЫ НОМЕНКЛАТУР'!D:F,3,0)</f>
        <v>Ручки накладные</v>
      </c>
      <c r="R2971" s="40">
        <f>VLOOKUP(A:A,'ИЗ ОСНОВЫ НОМЕНКЛАТУР'!D:G,4,0)</f>
        <v>511.67893732970032</v>
      </c>
      <c r="S2971" s="12" t="str">
        <f>VLOOKUP(A:A,'ИЗ ОСНОВЫ НОМЕНКЛАТУР'!D:H,5,0)</f>
        <v>C</v>
      </c>
      <c r="T2971" s="44">
        <f t="shared" si="555"/>
        <v>61401.472479564036</v>
      </c>
      <c r="U2971" s="44">
        <f t="shared" si="556"/>
        <v>14327.01024523161</v>
      </c>
      <c r="V2971" s="44">
        <f t="shared" si="557"/>
        <v>0</v>
      </c>
      <c r="W2971" s="44">
        <f t="shared" si="558"/>
        <v>0</v>
      </c>
      <c r="X2971" s="44">
        <f t="shared" si="559"/>
        <v>0</v>
      </c>
      <c r="Y2971" s="44">
        <f t="shared" si="560"/>
        <v>0</v>
      </c>
      <c r="Z2971" s="44">
        <f t="shared" si="561"/>
        <v>141735.065640327</v>
      </c>
      <c r="AA2971" s="44">
        <f t="shared" si="562"/>
        <v>0</v>
      </c>
      <c r="AB2971" s="44">
        <f t="shared" si="563"/>
        <v>0</v>
      </c>
      <c r="AC2971" s="44">
        <f t="shared" si="564"/>
        <v>0</v>
      </c>
      <c r="AD2971" s="44">
        <f t="shared" si="565"/>
        <v>5628.4683106267039</v>
      </c>
      <c r="AE2971" s="12">
        <f t="shared" si="566"/>
        <v>223092.01667574933</v>
      </c>
    </row>
    <row r="2972" spans="1:31" ht="12.6" hidden="1" customHeight="1" x14ac:dyDescent="0.2">
      <c r="A2972" s="26" t="s">
        <v>2486</v>
      </c>
      <c r="B2972" s="19"/>
      <c r="C2972" s="19"/>
      <c r="D2972" s="20">
        <v>250</v>
      </c>
      <c r="E2972" s="20">
        <v>59</v>
      </c>
      <c r="F2972" s="20"/>
      <c r="G2972" s="21"/>
      <c r="H2972" s="22"/>
      <c r="I2972" s="20"/>
      <c r="J2972" s="20">
        <v>313</v>
      </c>
      <c r="K2972" s="20">
        <v>80</v>
      </c>
      <c r="L2972" s="20">
        <v>1</v>
      </c>
      <c r="M2972" s="20">
        <v>79</v>
      </c>
      <c r="N2972" s="20">
        <v>221</v>
      </c>
      <c r="O2972" s="20">
        <v>1003</v>
      </c>
      <c r="P2972" s="23" t="str">
        <f>VLOOKUP(A2972,'ИЗ ОСНОВЫ НОМЕНКЛАТУР'!D:E,2,0)</f>
        <v>Ручки, крючки, опоры</v>
      </c>
      <c r="Q2972" s="23" t="str">
        <f>VLOOKUP(A2972,'ИЗ ОСНОВЫ НОМЕНКЛАТУР'!D:F,3,0)</f>
        <v>Ручки накладные</v>
      </c>
      <c r="R2972" s="40">
        <f>VLOOKUP(A:A,'ИЗ ОСНОВЫ НОМЕНКЛАТУР'!D:G,4,0)</f>
        <v>520.23509615384614</v>
      </c>
      <c r="S2972" s="12" t="str">
        <f>VLOOKUP(A:A,'ИЗ ОСНОВЫ НОМЕНКЛАТУР'!D:H,5,0)</f>
        <v>C</v>
      </c>
      <c r="T2972" s="44">
        <f t="shared" si="555"/>
        <v>130058.77403846153</v>
      </c>
      <c r="U2972" s="44">
        <f t="shared" si="556"/>
        <v>30693.870673076923</v>
      </c>
      <c r="V2972" s="44">
        <f t="shared" si="557"/>
        <v>0</v>
      </c>
      <c r="W2972" s="44">
        <f t="shared" si="558"/>
        <v>0</v>
      </c>
      <c r="X2972" s="44">
        <f t="shared" si="559"/>
        <v>0</v>
      </c>
      <c r="Y2972" s="44">
        <f t="shared" si="560"/>
        <v>0</v>
      </c>
      <c r="Z2972" s="44">
        <f t="shared" si="561"/>
        <v>162833.58509615384</v>
      </c>
      <c r="AA2972" s="44">
        <f t="shared" si="562"/>
        <v>41618.807692307688</v>
      </c>
      <c r="AB2972" s="44">
        <f t="shared" si="563"/>
        <v>520.23509615384614</v>
      </c>
      <c r="AC2972" s="44">
        <f t="shared" si="564"/>
        <v>41098.572596153848</v>
      </c>
      <c r="AD2972" s="44">
        <f t="shared" si="565"/>
        <v>114971.95625</v>
      </c>
      <c r="AE2972" s="12">
        <f t="shared" si="566"/>
        <v>521795.80144230765</v>
      </c>
    </row>
    <row r="2973" spans="1:31" ht="12.6" hidden="1" customHeight="1" x14ac:dyDescent="0.2">
      <c r="A2973" s="26" t="s">
        <v>2480</v>
      </c>
      <c r="B2973" s="19"/>
      <c r="C2973" s="19"/>
      <c r="D2973" s="20">
        <v>250</v>
      </c>
      <c r="E2973" s="20">
        <v>9</v>
      </c>
      <c r="F2973" s="20"/>
      <c r="G2973" s="21"/>
      <c r="H2973" s="22"/>
      <c r="I2973" s="20"/>
      <c r="J2973" s="20">
        <v>205</v>
      </c>
      <c r="K2973" s="20"/>
      <c r="L2973" s="20"/>
      <c r="M2973" s="20"/>
      <c r="N2973" s="20"/>
      <c r="O2973" s="20">
        <v>464</v>
      </c>
      <c r="P2973" s="23" t="str">
        <f>VLOOKUP(A2973,'ИЗ ОСНОВЫ НОМЕНКЛАТУР'!D:E,2,0)</f>
        <v>Ручки, крючки, опоры</v>
      </c>
      <c r="Q2973" s="23" t="str">
        <f>VLOOKUP(A2973,'ИЗ ОСНОВЫ НОМЕНКЛАТУР'!D:F,3,0)</f>
        <v>Ручки накладные</v>
      </c>
      <c r="R2973" s="40">
        <f>VLOOKUP(A:A,'ИЗ ОСНОВЫ НОМЕНКЛАТУР'!D:G,4,0)</f>
        <v>535.20435768261962</v>
      </c>
      <c r="S2973" s="12" t="str">
        <f>VLOOKUP(A:A,'ИЗ ОСНОВЫ НОМЕНКЛАТУР'!D:H,5,0)</f>
        <v>C</v>
      </c>
      <c r="T2973" s="44">
        <f t="shared" si="555"/>
        <v>133801.0894206549</v>
      </c>
      <c r="U2973" s="44">
        <f t="shared" si="556"/>
        <v>4816.8392191435769</v>
      </c>
      <c r="V2973" s="44">
        <f t="shared" si="557"/>
        <v>0</v>
      </c>
      <c r="W2973" s="44">
        <f t="shared" si="558"/>
        <v>0</v>
      </c>
      <c r="X2973" s="44">
        <f t="shared" si="559"/>
        <v>0</v>
      </c>
      <c r="Y2973" s="44">
        <f t="shared" si="560"/>
        <v>0</v>
      </c>
      <c r="Z2973" s="44">
        <f t="shared" si="561"/>
        <v>109716.89332493702</v>
      </c>
      <c r="AA2973" s="44">
        <f t="shared" si="562"/>
        <v>0</v>
      </c>
      <c r="AB2973" s="44">
        <f t="shared" si="563"/>
        <v>0</v>
      </c>
      <c r="AC2973" s="44">
        <f t="shared" si="564"/>
        <v>0</v>
      </c>
      <c r="AD2973" s="44">
        <f t="shared" si="565"/>
        <v>0</v>
      </c>
      <c r="AE2973" s="12">
        <f t="shared" si="566"/>
        <v>248334.82196473551</v>
      </c>
    </row>
    <row r="2974" spans="1:31" ht="12.6" hidden="1" customHeight="1" x14ac:dyDescent="0.2">
      <c r="A2974" s="26" t="s">
        <v>2487</v>
      </c>
      <c r="B2974" s="19"/>
      <c r="C2974" s="19"/>
      <c r="D2974" s="20"/>
      <c r="E2974" s="20">
        <v>14</v>
      </c>
      <c r="F2974" s="20"/>
      <c r="G2974" s="21"/>
      <c r="H2974" s="22"/>
      <c r="I2974" s="20"/>
      <c r="J2974" s="20">
        <v>231</v>
      </c>
      <c r="K2974" s="20">
        <v>80</v>
      </c>
      <c r="L2974" s="20">
        <v>1</v>
      </c>
      <c r="M2974" s="20">
        <v>71</v>
      </c>
      <c r="N2974" s="20">
        <v>58</v>
      </c>
      <c r="O2974" s="20">
        <v>455</v>
      </c>
      <c r="P2974" s="23" t="str">
        <f>VLOOKUP(A2974,'ИЗ ОСНОВЫ НОМЕНКЛАТУР'!D:E,2,0)</f>
        <v>Ручки, крючки, опоры</v>
      </c>
      <c r="Q2974" s="23" t="str">
        <f>VLOOKUP(A2974,'ИЗ ОСНОВЫ НОМЕНКЛАТУР'!D:F,3,0)</f>
        <v>Ручки накладные</v>
      </c>
      <c r="R2974" s="40">
        <f>VLOOKUP(A:A,'ИЗ ОСНОВЫ НОМЕНКЛАТУР'!D:G,4,0)</f>
        <v>1015.9222368421052</v>
      </c>
      <c r="S2974" s="12" t="str">
        <f>VLOOKUP(A:A,'ИЗ ОСНОВЫ НОМЕНКЛАТУР'!D:H,5,0)</f>
        <v>C</v>
      </c>
      <c r="T2974" s="44">
        <f t="shared" si="555"/>
        <v>0</v>
      </c>
      <c r="U2974" s="44">
        <f t="shared" si="556"/>
        <v>14222.911315789474</v>
      </c>
      <c r="V2974" s="44">
        <f t="shared" si="557"/>
        <v>0</v>
      </c>
      <c r="W2974" s="44">
        <f t="shared" si="558"/>
        <v>0</v>
      </c>
      <c r="X2974" s="44">
        <f t="shared" si="559"/>
        <v>0</v>
      </c>
      <c r="Y2974" s="44">
        <f t="shared" si="560"/>
        <v>0</v>
      </c>
      <c r="Z2974" s="44">
        <f t="shared" si="561"/>
        <v>234678.0367105263</v>
      </c>
      <c r="AA2974" s="44">
        <f t="shared" si="562"/>
        <v>81273.778947368424</v>
      </c>
      <c r="AB2974" s="44">
        <f t="shared" si="563"/>
        <v>1015.9222368421052</v>
      </c>
      <c r="AC2974" s="44">
        <f t="shared" si="564"/>
        <v>72130.478815789465</v>
      </c>
      <c r="AD2974" s="44">
        <f t="shared" si="565"/>
        <v>58923.489736842101</v>
      </c>
      <c r="AE2974" s="12">
        <f t="shared" si="566"/>
        <v>462244.61776315788</v>
      </c>
    </row>
    <row r="2975" spans="1:31" ht="12.6" hidden="1" customHeight="1" x14ac:dyDescent="0.2">
      <c r="A2975" s="26" t="s">
        <v>2484</v>
      </c>
      <c r="B2975" s="19"/>
      <c r="C2975" s="19"/>
      <c r="D2975" s="20"/>
      <c r="E2975" s="20">
        <v>19</v>
      </c>
      <c r="F2975" s="20"/>
      <c r="G2975" s="21"/>
      <c r="H2975" s="22"/>
      <c r="I2975" s="20"/>
      <c r="J2975" s="20">
        <v>211</v>
      </c>
      <c r="K2975" s="20">
        <v>148</v>
      </c>
      <c r="L2975" s="20"/>
      <c r="M2975" s="20"/>
      <c r="N2975" s="20">
        <v>35</v>
      </c>
      <c r="O2975" s="20">
        <v>413</v>
      </c>
      <c r="P2975" s="23" t="str">
        <f>VLOOKUP(A2975,'ИЗ ОСНОВЫ НОМЕНКЛАТУР'!D:E,2,0)</f>
        <v>Ручки, крючки, опоры</v>
      </c>
      <c r="Q2975" s="23" t="str">
        <f>VLOOKUP(A2975,'ИЗ ОСНОВЫ НОМЕНКЛАТУР'!D:F,3,0)</f>
        <v>Ручки накладные</v>
      </c>
      <c r="R2975" s="40">
        <f>VLOOKUP(A:A,'ИЗ ОСНОВЫ НОМЕНКЛАТУР'!D:G,4,0)</f>
        <v>991.8450793650793</v>
      </c>
      <c r="S2975" s="12" t="str">
        <f>VLOOKUP(A:A,'ИЗ ОСНОВЫ НОМЕНКЛАТУР'!D:H,5,0)</f>
        <v>C</v>
      </c>
      <c r="T2975" s="44">
        <f t="shared" si="555"/>
        <v>0</v>
      </c>
      <c r="U2975" s="44">
        <f t="shared" si="556"/>
        <v>18845.056507936508</v>
      </c>
      <c r="V2975" s="44">
        <f t="shared" si="557"/>
        <v>0</v>
      </c>
      <c r="W2975" s="44">
        <f t="shared" si="558"/>
        <v>0</v>
      </c>
      <c r="X2975" s="44">
        <f t="shared" si="559"/>
        <v>0</v>
      </c>
      <c r="Y2975" s="44">
        <f t="shared" si="560"/>
        <v>0</v>
      </c>
      <c r="Z2975" s="44">
        <f t="shared" si="561"/>
        <v>209279.31174603174</v>
      </c>
      <c r="AA2975" s="44">
        <f t="shared" si="562"/>
        <v>146793.07174603172</v>
      </c>
      <c r="AB2975" s="44">
        <f t="shared" si="563"/>
        <v>0</v>
      </c>
      <c r="AC2975" s="44">
        <f t="shared" si="564"/>
        <v>0</v>
      </c>
      <c r="AD2975" s="44">
        <f t="shared" si="565"/>
        <v>34714.577777777777</v>
      </c>
      <c r="AE2975" s="12">
        <f t="shared" si="566"/>
        <v>409632.01777777774</v>
      </c>
    </row>
    <row r="2976" spans="1:31" ht="12.6" hidden="1" customHeight="1" x14ac:dyDescent="0.2">
      <c r="A2976" s="26" t="s">
        <v>4876</v>
      </c>
      <c r="B2976" s="19"/>
      <c r="C2976" s="19"/>
      <c r="D2976" s="20"/>
      <c r="E2976" s="21"/>
      <c r="F2976" s="22"/>
      <c r="G2976" s="21"/>
      <c r="H2976" s="22"/>
      <c r="I2976" s="20"/>
      <c r="J2976" s="20"/>
      <c r="K2976" s="20">
        <v>10</v>
      </c>
      <c r="L2976" s="20"/>
      <c r="M2976" s="20"/>
      <c r="N2976" s="20"/>
      <c r="O2976" s="20">
        <v>10</v>
      </c>
      <c r="P2976" s="23" t="str">
        <f>VLOOKUP(A2976,'ИЗ ОСНОВЫ НОМЕНКЛАТУР'!D:E,2,0)</f>
        <v>Ручки, крючки, опоры</v>
      </c>
      <c r="Q2976" s="23" t="str">
        <f>VLOOKUP(A2976,'ИЗ ОСНОВЫ НОМЕНКЛАТУР'!D:F,3,0)</f>
        <v>Ручки-скобы</v>
      </c>
      <c r="R2976" s="40">
        <f>VLOOKUP(A:A,'ИЗ ОСНОВЫ НОМЕНКЛАТУР'!D:G,4,0)</f>
        <v>644.79999999999995</v>
      </c>
      <c r="S2976" s="12" t="str">
        <f>VLOOKUP(A:A,'ИЗ ОСНОВЫ НОМЕНКЛАТУР'!D:H,5,0)</f>
        <v>C</v>
      </c>
      <c r="T2976" s="44">
        <f t="shared" si="555"/>
        <v>0</v>
      </c>
      <c r="U2976" s="44">
        <f t="shared" si="556"/>
        <v>0</v>
      </c>
      <c r="V2976" s="44">
        <f t="shared" si="557"/>
        <v>0</v>
      </c>
      <c r="W2976" s="44">
        <f t="shared" si="558"/>
        <v>0</v>
      </c>
      <c r="X2976" s="44">
        <f t="shared" si="559"/>
        <v>0</v>
      </c>
      <c r="Y2976" s="44">
        <f t="shared" si="560"/>
        <v>0</v>
      </c>
      <c r="Z2976" s="44">
        <f t="shared" si="561"/>
        <v>0</v>
      </c>
      <c r="AA2976" s="44">
        <f t="shared" si="562"/>
        <v>6448</v>
      </c>
      <c r="AB2976" s="44">
        <f t="shared" si="563"/>
        <v>0</v>
      </c>
      <c r="AC2976" s="44">
        <f t="shared" si="564"/>
        <v>0</v>
      </c>
      <c r="AD2976" s="44">
        <f t="shared" si="565"/>
        <v>0</v>
      </c>
      <c r="AE2976" s="12">
        <f t="shared" si="566"/>
        <v>6448</v>
      </c>
    </row>
    <row r="2977" spans="1:31" ht="12.6" hidden="1" customHeight="1" x14ac:dyDescent="0.2">
      <c r="A2977" s="26" t="s">
        <v>4877</v>
      </c>
      <c r="B2977" s="19"/>
      <c r="C2977" s="19"/>
      <c r="D2977" s="20"/>
      <c r="E2977" s="21"/>
      <c r="F2977" s="22"/>
      <c r="G2977" s="21"/>
      <c r="H2977" s="22"/>
      <c r="I2977" s="20"/>
      <c r="J2977" s="20"/>
      <c r="K2977" s="20">
        <v>20</v>
      </c>
      <c r="L2977" s="20"/>
      <c r="M2977" s="20"/>
      <c r="N2977" s="20"/>
      <c r="O2977" s="20">
        <v>20</v>
      </c>
      <c r="P2977" s="23" t="str">
        <f>VLOOKUP(A2977,'ИЗ ОСНОВЫ НОМЕНКЛАТУР'!D:E,2,0)</f>
        <v>Ручки, крючки, опоры</v>
      </c>
      <c r="Q2977" s="23" t="str">
        <f>VLOOKUP(A2977,'ИЗ ОСНОВЫ НОМЕНКЛАТУР'!D:F,3,0)</f>
        <v>Ручки-скобы</v>
      </c>
      <c r="R2977" s="40">
        <f>VLOOKUP(A:A,'ИЗ ОСНОВЫ НОМЕНКЛАТУР'!D:G,4,0)</f>
        <v>785.95</v>
      </c>
      <c r="S2977" s="12" t="str">
        <f>VLOOKUP(A:A,'ИЗ ОСНОВЫ НОМЕНКЛАТУР'!D:H,5,0)</f>
        <v>C</v>
      </c>
      <c r="T2977" s="44">
        <f t="shared" si="555"/>
        <v>0</v>
      </c>
      <c r="U2977" s="44">
        <f t="shared" si="556"/>
        <v>0</v>
      </c>
      <c r="V2977" s="44">
        <f t="shared" si="557"/>
        <v>0</v>
      </c>
      <c r="W2977" s="44">
        <f t="shared" si="558"/>
        <v>0</v>
      </c>
      <c r="X2977" s="44">
        <f t="shared" si="559"/>
        <v>0</v>
      </c>
      <c r="Y2977" s="44">
        <f t="shared" si="560"/>
        <v>0</v>
      </c>
      <c r="Z2977" s="44">
        <f t="shared" si="561"/>
        <v>0</v>
      </c>
      <c r="AA2977" s="44">
        <f t="shared" si="562"/>
        <v>15719</v>
      </c>
      <c r="AB2977" s="44">
        <f t="shared" si="563"/>
        <v>0</v>
      </c>
      <c r="AC2977" s="44">
        <f t="shared" si="564"/>
        <v>0</v>
      </c>
      <c r="AD2977" s="44">
        <f t="shared" si="565"/>
        <v>0</v>
      </c>
      <c r="AE2977" s="12">
        <f t="shared" si="566"/>
        <v>15719</v>
      </c>
    </row>
    <row r="2978" spans="1:31" ht="12.6" hidden="1" customHeight="1" x14ac:dyDescent="0.2">
      <c r="A2978" s="26" t="s">
        <v>2813</v>
      </c>
      <c r="B2978" s="19"/>
      <c r="C2978" s="19"/>
      <c r="D2978" s="20"/>
      <c r="E2978" s="21"/>
      <c r="F2978" s="22"/>
      <c r="G2978" s="21"/>
      <c r="H2978" s="22"/>
      <c r="I2978" s="20"/>
      <c r="J2978" s="20"/>
      <c r="K2978" s="20"/>
      <c r="L2978" s="20"/>
      <c r="M2978" s="20"/>
      <c r="N2978" s="20">
        <v>5</v>
      </c>
      <c r="O2978" s="20">
        <v>5</v>
      </c>
      <c r="P2978" s="23" t="str">
        <f>VLOOKUP(A2978,'ИЗ ОСНОВЫ НОМЕНКЛАТУР'!D:E,2,0)</f>
        <v>Ручки, крючки, опоры</v>
      </c>
      <c r="Q2978" s="23" t="str">
        <f>VLOOKUP(A2978,'ИЗ ОСНОВЫ НОМЕНКЛАТУР'!D:F,3,0)</f>
        <v>Распродажа ручки</v>
      </c>
      <c r="R2978" s="40">
        <f>VLOOKUP(A:A,'ИЗ ОСНОВЫ НОМЕНКЛАТУР'!D:G,4,0)</f>
        <v>320</v>
      </c>
      <c r="S2978" s="12" t="str">
        <f>VLOOKUP(A:A,'ИЗ ОСНОВЫ НОМЕНКЛАТУР'!D:H,5,0)</f>
        <v>C</v>
      </c>
      <c r="T2978" s="44">
        <f t="shared" si="555"/>
        <v>0</v>
      </c>
      <c r="U2978" s="44">
        <f t="shared" si="556"/>
        <v>0</v>
      </c>
      <c r="V2978" s="44">
        <f t="shared" si="557"/>
        <v>0</v>
      </c>
      <c r="W2978" s="44">
        <f t="shared" si="558"/>
        <v>0</v>
      </c>
      <c r="X2978" s="44">
        <f t="shared" si="559"/>
        <v>0</v>
      </c>
      <c r="Y2978" s="44">
        <f t="shared" si="560"/>
        <v>0</v>
      </c>
      <c r="Z2978" s="44">
        <f t="shared" si="561"/>
        <v>0</v>
      </c>
      <c r="AA2978" s="44">
        <f t="shared" si="562"/>
        <v>0</v>
      </c>
      <c r="AB2978" s="44">
        <f t="shared" si="563"/>
        <v>0</v>
      </c>
      <c r="AC2978" s="44">
        <f t="shared" si="564"/>
        <v>0</v>
      </c>
      <c r="AD2978" s="44">
        <f t="shared" si="565"/>
        <v>1600</v>
      </c>
      <c r="AE2978" s="12">
        <f t="shared" si="566"/>
        <v>1600</v>
      </c>
    </row>
    <row r="2979" spans="1:31" ht="12.6" hidden="1" customHeight="1" x14ac:dyDescent="0.2">
      <c r="A2979" s="26" t="s">
        <v>2357</v>
      </c>
      <c r="B2979" s="19"/>
      <c r="C2979" s="19"/>
      <c r="D2979" s="20"/>
      <c r="E2979" s="21"/>
      <c r="F2979" s="22"/>
      <c r="G2979" s="21"/>
      <c r="H2979" s="22"/>
      <c r="I2979" s="20"/>
      <c r="J2979" s="20"/>
      <c r="K2979" s="20"/>
      <c r="L2979" s="20">
        <v>24</v>
      </c>
      <c r="M2979" s="20"/>
      <c r="N2979" s="20"/>
      <c r="O2979" s="20">
        <v>24</v>
      </c>
      <c r="P2979" s="23" t="str">
        <f>VLOOKUP(A2979,'ИЗ ОСНОВЫ НОМЕНКЛАТУР'!D:E,2,0)</f>
        <v>Ручки, крючки, опоры</v>
      </c>
      <c r="Q2979" s="23" t="str">
        <f>VLOOKUP(A2979,'ИЗ ОСНОВЫ НОМЕНКЛАТУР'!D:F,3,0)</f>
        <v>Ручки-скобы</v>
      </c>
      <c r="R2979" s="40">
        <f>VLOOKUP(A:A,'ИЗ ОСНОВЫ НОМЕНКЛАТУР'!D:G,4,0)</f>
        <v>199.01208333333332</v>
      </c>
      <c r="S2979" s="12" t="str">
        <f>VLOOKUP(A:A,'ИЗ ОСНОВЫ НОМЕНКЛАТУР'!D:H,5,0)</f>
        <v>C</v>
      </c>
      <c r="T2979" s="44">
        <f t="shared" si="555"/>
        <v>0</v>
      </c>
      <c r="U2979" s="44">
        <f t="shared" si="556"/>
        <v>0</v>
      </c>
      <c r="V2979" s="44">
        <f t="shared" si="557"/>
        <v>0</v>
      </c>
      <c r="W2979" s="44">
        <f t="shared" si="558"/>
        <v>0</v>
      </c>
      <c r="X2979" s="44">
        <f t="shared" si="559"/>
        <v>0</v>
      </c>
      <c r="Y2979" s="44">
        <f t="shared" si="560"/>
        <v>0</v>
      </c>
      <c r="Z2979" s="44">
        <f t="shared" si="561"/>
        <v>0</v>
      </c>
      <c r="AA2979" s="44">
        <f t="shared" si="562"/>
        <v>0</v>
      </c>
      <c r="AB2979" s="44">
        <f t="shared" si="563"/>
        <v>4776.29</v>
      </c>
      <c r="AC2979" s="44">
        <f t="shared" si="564"/>
        <v>0</v>
      </c>
      <c r="AD2979" s="44">
        <f t="shared" si="565"/>
        <v>0</v>
      </c>
      <c r="AE2979" s="12">
        <f t="shared" si="566"/>
        <v>4776.29</v>
      </c>
    </row>
    <row r="2980" spans="1:31" ht="12.6" hidden="1" customHeight="1" x14ac:dyDescent="0.2">
      <c r="A2980" s="26" t="s">
        <v>2781</v>
      </c>
      <c r="B2980" s="19"/>
      <c r="C2980" s="19"/>
      <c r="D2980" s="20"/>
      <c r="E2980" s="21"/>
      <c r="F2980" s="22"/>
      <c r="G2980" s="21"/>
      <c r="H2980" s="22"/>
      <c r="I2980" s="20"/>
      <c r="J2980" s="20">
        <v>4</v>
      </c>
      <c r="K2980" s="20"/>
      <c r="L2980" s="20"/>
      <c r="M2980" s="20"/>
      <c r="N2980" s="20">
        <v>89</v>
      </c>
      <c r="O2980" s="20">
        <v>93</v>
      </c>
      <c r="P2980" s="23" t="str">
        <f>VLOOKUP(A2980,'ИЗ ОСНОВЫ НОМЕНКЛАТУР'!D:E,2,0)</f>
        <v>Ручки, крючки, опоры</v>
      </c>
      <c r="Q2980" s="23" t="str">
        <f>VLOOKUP(A2980,'ИЗ ОСНОВЫ НОМЕНКЛАТУР'!D:F,3,0)</f>
        <v>Декоративные ручки</v>
      </c>
      <c r="R2980" s="40">
        <f>VLOOKUP(A:A,'ИЗ ОСНОВЫ НОМЕНКЛАТУР'!D:G,4,0)</f>
        <v>484</v>
      </c>
      <c r="S2980" s="12" t="str">
        <f>VLOOKUP(A:A,'ИЗ ОСНОВЫ НОМЕНКЛАТУР'!D:H,5,0)</f>
        <v>C</v>
      </c>
      <c r="T2980" s="44">
        <f t="shared" si="555"/>
        <v>0</v>
      </c>
      <c r="U2980" s="44">
        <f t="shared" si="556"/>
        <v>0</v>
      </c>
      <c r="V2980" s="44">
        <f t="shared" si="557"/>
        <v>0</v>
      </c>
      <c r="W2980" s="44">
        <f t="shared" si="558"/>
        <v>0</v>
      </c>
      <c r="X2980" s="44">
        <f t="shared" si="559"/>
        <v>0</v>
      </c>
      <c r="Y2980" s="44">
        <f t="shared" si="560"/>
        <v>0</v>
      </c>
      <c r="Z2980" s="44">
        <f t="shared" si="561"/>
        <v>1936</v>
      </c>
      <c r="AA2980" s="44">
        <f t="shared" si="562"/>
        <v>0</v>
      </c>
      <c r="AB2980" s="44">
        <f t="shared" si="563"/>
        <v>0</v>
      </c>
      <c r="AC2980" s="44">
        <f t="shared" si="564"/>
        <v>0</v>
      </c>
      <c r="AD2980" s="44">
        <f t="shared" si="565"/>
        <v>43076</v>
      </c>
      <c r="AE2980" s="12">
        <f t="shared" si="566"/>
        <v>45012</v>
      </c>
    </row>
    <row r="2981" spans="1:31" ht="12.6" hidden="1" customHeight="1" x14ac:dyDescent="0.2">
      <c r="A2981" s="26" t="s">
        <v>2778</v>
      </c>
      <c r="B2981" s="19"/>
      <c r="C2981" s="19"/>
      <c r="D2981" s="20"/>
      <c r="E2981" s="21"/>
      <c r="F2981" s="22"/>
      <c r="G2981" s="21"/>
      <c r="H2981" s="22"/>
      <c r="I2981" s="20"/>
      <c r="J2981" s="20">
        <v>30</v>
      </c>
      <c r="K2981" s="20"/>
      <c r="L2981" s="20"/>
      <c r="M2981" s="20"/>
      <c r="N2981" s="20">
        <v>337</v>
      </c>
      <c r="O2981" s="20">
        <v>367</v>
      </c>
      <c r="P2981" s="23" t="str">
        <f>VLOOKUP(A2981,'ИЗ ОСНОВЫ НОМЕНКЛАТУР'!D:E,2,0)</f>
        <v>Ручки, крючки, опоры</v>
      </c>
      <c r="Q2981" s="23" t="str">
        <f>VLOOKUP(A2981,'ИЗ ОСНОВЫ НОМЕНКЛАТУР'!D:F,3,0)</f>
        <v>Декоративные ручки</v>
      </c>
      <c r="R2981" s="40">
        <f>VLOOKUP(A:A,'ИЗ ОСНОВЫ НОМЕНКЛАТУР'!D:G,4,0)</f>
        <v>438.49835443037978</v>
      </c>
      <c r="S2981" s="12" t="str">
        <f>VLOOKUP(A:A,'ИЗ ОСНОВЫ НОМЕНКЛАТУР'!D:H,5,0)</f>
        <v>C</v>
      </c>
      <c r="T2981" s="44">
        <f t="shared" si="555"/>
        <v>0</v>
      </c>
      <c r="U2981" s="44">
        <f t="shared" si="556"/>
        <v>0</v>
      </c>
      <c r="V2981" s="44">
        <f t="shared" si="557"/>
        <v>0</v>
      </c>
      <c r="W2981" s="44">
        <f t="shared" si="558"/>
        <v>0</v>
      </c>
      <c r="X2981" s="44">
        <f t="shared" si="559"/>
        <v>0</v>
      </c>
      <c r="Y2981" s="44">
        <f t="shared" si="560"/>
        <v>0</v>
      </c>
      <c r="Z2981" s="44">
        <f t="shared" si="561"/>
        <v>13154.950632911394</v>
      </c>
      <c r="AA2981" s="44">
        <f t="shared" si="562"/>
        <v>0</v>
      </c>
      <c r="AB2981" s="44">
        <f t="shared" si="563"/>
        <v>0</v>
      </c>
      <c r="AC2981" s="44">
        <f t="shared" si="564"/>
        <v>0</v>
      </c>
      <c r="AD2981" s="44">
        <f t="shared" si="565"/>
        <v>147773.94544303798</v>
      </c>
      <c r="AE2981" s="12">
        <f t="shared" si="566"/>
        <v>160928.89607594936</v>
      </c>
    </row>
    <row r="2982" spans="1:31" ht="12.6" hidden="1" customHeight="1" x14ac:dyDescent="0.2">
      <c r="A2982" s="26" t="s">
        <v>2784</v>
      </c>
      <c r="B2982" s="19"/>
      <c r="C2982" s="19"/>
      <c r="D2982" s="20"/>
      <c r="E2982" s="21"/>
      <c r="F2982" s="22"/>
      <c r="G2982" s="21"/>
      <c r="H2982" s="22"/>
      <c r="I2982" s="20"/>
      <c r="J2982" s="20"/>
      <c r="K2982" s="20"/>
      <c r="L2982" s="20"/>
      <c r="M2982" s="20"/>
      <c r="N2982" s="20">
        <v>281</v>
      </c>
      <c r="O2982" s="20">
        <v>281</v>
      </c>
      <c r="P2982" s="23" t="str">
        <f>VLOOKUP(A2982,'ИЗ ОСНОВЫ НОМЕНКЛАТУР'!D:E,2,0)</f>
        <v>Ручки, крючки, опоры</v>
      </c>
      <c r="Q2982" s="23" t="str">
        <f>VLOOKUP(A2982,'ИЗ ОСНОВЫ НОМЕНКЛАТУР'!D:F,3,0)</f>
        <v>Декоративные ручки</v>
      </c>
      <c r="R2982" s="40">
        <f>VLOOKUP(A:A,'ИЗ ОСНОВЫ НОМЕНКЛАТУР'!D:G,4,0)</f>
        <v>374</v>
      </c>
      <c r="S2982" s="12" t="str">
        <f>VLOOKUP(A:A,'ИЗ ОСНОВЫ НОМЕНКЛАТУР'!D:H,5,0)</f>
        <v>C</v>
      </c>
      <c r="T2982" s="44">
        <f t="shared" si="555"/>
        <v>0</v>
      </c>
      <c r="U2982" s="44">
        <f t="shared" si="556"/>
        <v>0</v>
      </c>
      <c r="V2982" s="44">
        <f t="shared" si="557"/>
        <v>0</v>
      </c>
      <c r="W2982" s="44">
        <f t="shared" si="558"/>
        <v>0</v>
      </c>
      <c r="X2982" s="44">
        <f t="shared" si="559"/>
        <v>0</v>
      </c>
      <c r="Y2982" s="44">
        <f t="shared" si="560"/>
        <v>0</v>
      </c>
      <c r="Z2982" s="44">
        <f t="shared" si="561"/>
        <v>0</v>
      </c>
      <c r="AA2982" s="44">
        <f t="shared" si="562"/>
        <v>0</v>
      </c>
      <c r="AB2982" s="44">
        <f t="shared" si="563"/>
        <v>0</v>
      </c>
      <c r="AC2982" s="44">
        <f t="shared" si="564"/>
        <v>0</v>
      </c>
      <c r="AD2982" s="44">
        <f t="shared" si="565"/>
        <v>105094</v>
      </c>
      <c r="AE2982" s="12">
        <f t="shared" si="566"/>
        <v>105094</v>
      </c>
    </row>
    <row r="2983" spans="1:31" ht="12.6" hidden="1" customHeight="1" x14ac:dyDescent="0.2">
      <c r="A2983" s="26" t="s">
        <v>2437</v>
      </c>
      <c r="B2983" s="19"/>
      <c r="C2983" s="19"/>
      <c r="D2983" s="20"/>
      <c r="E2983" s="21"/>
      <c r="F2983" s="22"/>
      <c r="G2983" s="21"/>
      <c r="H2983" s="22"/>
      <c r="I2983" s="20"/>
      <c r="J2983" s="20">
        <v>66</v>
      </c>
      <c r="K2983" s="20"/>
      <c r="L2983" s="20"/>
      <c r="M2983" s="20"/>
      <c r="N2983" s="20">
        <v>47</v>
      </c>
      <c r="O2983" s="20">
        <v>113</v>
      </c>
      <c r="P2983" s="23" t="str">
        <f>VLOOKUP(A2983,'ИЗ ОСНОВЫ НОМЕНКЛАТУР'!D:E,2,0)</f>
        <v>Ручки, крючки, опоры</v>
      </c>
      <c r="Q2983" s="23" t="str">
        <f>VLOOKUP(A2983,'ИЗ ОСНОВЫ НОМЕНКЛАТУР'!D:F,3,0)</f>
        <v>Ручки-скобы</v>
      </c>
      <c r="R2983" s="40">
        <f>VLOOKUP(A:A,'ИЗ ОСНОВЫ НОМЕНКЛАТУР'!D:G,4,0)</f>
        <v>110</v>
      </c>
      <c r="S2983" s="12" t="str">
        <f>VLOOKUP(A:A,'ИЗ ОСНОВЫ НОМЕНКЛАТУР'!D:H,5,0)</f>
        <v>C</v>
      </c>
      <c r="T2983" s="44">
        <f t="shared" si="555"/>
        <v>0</v>
      </c>
      <c r="U2983" s="44">
        <f t="shared" si="556"/>
        <v>0</v>
      </c>
      <c r="V2983" s="44">
        <f t="shared" si="557"/>
        <v>0</v>
      </c>
      <c r="W2983" s="44">
        <f t="shared" si="558"/>
        <v>0</v>
      </c>
      <c r="X2983" s="44">
        <f t="shared" si="559"/>
        <v>0</v>
      </c>
      <c r="Y2983" s="44">
        <f t="shared" si="560"/>
        <v>0</v>
      </c>
      <c r="Z2983" s="44">
        <f t="shared" si="561"/>
        <v>7260</v>
      </c>
      <c r="AA2983" s="44">
        <f t="shared" si="562"/>
        <v>0</v>
      </c>
      <c r="AB2983" s="44">
        <f t="shared" si="563"/>
        <v>0</v>
      </c>
      <c r="AC2983" s="44">
        <f t="shared" si="564"/>
        <v>0</v>
      </c>
      <c r="AD2983" s="44">
        <f t="shared" si="565"/>
        <v>5170</v>
      </c>
      <c r="AE2983" s="12">
        <f t="shared" si="566"/>
        <v>12430</v>
      </c>
    </row>
    <row r="2984" spans="1:31" ht="12.6" hidden="1" customHeight="1" x14ac:dyDescent="0.2">
      <c r="A2984" s="26" t="s">
        <v>2797</v>
      </c>
      <c r="B2984" s="19"/>
      <c r="C2984" s="19"/>
      <c r="D2984" s="20"/>
      <c r="E2984" s="21"/>
      <c r="F2984" s="22"/>
      <c r="G2984" s="21"/>
      <c r="H2984" s="22"/>
      <c r="I2984" s="20"/>
      <c r="J2984" s="20"/>
      <c r="K2984" s="20">
        <v>50</v>
      </c>
      <c r="L2984" s="20"/>
      <c r="M2984" s="20"/>
      <c r="N2984" s="20">
        <v>17</v>
      </c>
      <c r="O2984" s="20">
        <v>67</v>
      </c>
      <c r="P2984" s="23" t="str">
        <f>VLOOKUP(A2984,'ИЗ ОСНОВЫ НОМЕНКЛАТУР'!D:E,2,0)</f>
        <v>Ручки, крючки, опоры</v>
      </c>
      <c r="Q2984" s="23" t="str">
        <f>VLOOKUP(A2984,'ИЗ ОСНОВЫ НОМЕНКЛАТУР'!D:F,3,0)</f>
        <v>Декоративные ручки</v>
      </c>
      <c r="R2984" s="40">
        <f>VLOOKUP(A:A,'ИЗ ОСНОВЫ НОМЕНКЛАТУР'!D:G,4,0)</f>
        <v>3698.7966666666666</v>
      </c>
      <c r="S2984" s="12" t="str">
        <f>VLOOKUP(A:A,'ИЗ ОСНОВЫ НОМЕНКЛАТУР'!D:H,5,0)</f>
        <v>C</v>
      </c>
      <c r="T2984" s="44">
        <f t="shared" si="555"/>
        <v>0</v>
      </c>
      <c r="U2984" s="44">
        <f t="shared" si="556"/>
        <v>0</v>
      </c>
      <c r="V2984" s="44">
        <f t="shared" si="557"/>
        <v>0</v>
      </c>
      <c r="W2984" s="44">
        <f t="shared" si="558"/>
        <v>0</v>
      </c>
      <c r="X2984" s="44">
        <f t="shared" si="559"/>
        <v>0</v>
      </c>
      <c r="Y2984" s="44">
        <f t="shared" si="560"/>
        <v>0</v>
      </c>
      <c r="Z2984" s="44">
        <f t="shared" si="561"/>
        <v>0</v>
      </c>
      <c r="AA2984" s="44">
        <f t="shared" si="562"/>
        <v>184939.83333333334</v>
      </c>
      <c r="AB2984" s="44">
        <f t="shared" si="563"/>
        <v>0</v>
      </c>
      <c r="AC2984" s="44">
        <f t="shared" si="564"/>
        <v>0</v>
      </c>
      <c r="AD2984" s="44">
        <f t="shared" si="565"/>
        <v>62879.543333333335</v>
      </c>
      <c r="AE2984" s="12">
        <f t="shared" si="566"/>
        <v>247819.37666666668</v>
      </c>
    </row>
    <row r="2985" spans="1:31" ht="12.6" hidden="1" customHeight="1" x14ac:dyDescent="0.2">
      <c r="A2985" s="26" t="s">
        <v>2779</v>
      </c>
      <c r="B2985" s="19"/>
      <c r="C2985" s="19"/>
      <c r="D2985" s="20">
        <v>80</v>
      </c>
      <c r="E2985" s="20">
        <v>10</v>
      </c>
      <c r="F2985" s="20"/>
      <c r="G2985" s="21"/>
      <c r="H2985" s="22"/>
      <c r="I2985" s="20"/>
      <c r="J2985" s="20">
        <v>95</v>
      </c>
      <c r="K2985" s="20">
        <v>50</v>
      </c>
      <c r="L2985" s="20">
        <v>6</v>
      </c>
      <c r="M2985" s="20">
        <v>70</v>
      </c>
      <c r="N2985" s="20">
        <v>21</v>
      </c>
      <c r="O2985" s="20">
        <v>332</v>
      </c>
      <c r="P2985" s="23" t="str">
        <f>VLOOKUP(A2985,'ИЗ ОСНОВЫ НОМЕНКЛАТУР'!D:E,2,0)</f>
        <v>Ручки, крючки, опоры</v>
      </c>
      <c r="Q2985" s="23" t="str">
        <f>VLOOKUP(A2985,'ИЗ ОСНОВЫ НОМЕНКЛАТУР'!D:F,3,0)</f>
        <v>Декоративные ручки</v>
      </c>
      <c r="R2985" s="40">
        <f>VLOOKUP(A:A,'ИЗ ОСНОВЫ НОМЕНКЛАТУР'!D:G,4,0)</f>
        <v>1103.2643396226415</v>
      </c>
      <c r="S2985" s="12" t="str">
        <f>VLOOKUP(A:A,'ИЗ ОСНОВЫ НОМЕНКЛАТУР'!D:H,5,0)</f>
        <v>C</v>
      </c>
      <c r="T2985" s="44">
        <f t="shared" si="555"/>
        <v>88261.147169811316</v>
      </c>
      <c r="U2985" s="44">
        <f t="shared" si="556"/>
        <v>11032.643396226415</v>
      </c>
      <c r="V2985" s="44">
        <f t="shared" si="557"/>
        <v>0</v>
      </c>
      <c r="W2985" s="44">
        <f t="shared" si="558"/>
        <v>0</v>
      </c>
      <c r="X2985" s="44">
        <f t="shared" si="559"/>
        <v>0</v>
      </c>
      <c r="Y2985" s="44">
        <f t="shared" si="560"/>
        <v>0</v>
      </c>
      <c r="Z2985" s="44">
        <f t="shared" si="561"/>
        <v>104810.11226415094</v>
      </c>
      <c r="AA2985" s="44">
        <f t="shared" si="562"/>
        <v>55163.216981132078</v>
      </c>
      <c r="AB2985" s="44">
        <f t="shared" si="563"/>
        <v>6619.5860377358495</v>
      </c>
      <c r="AC2985" s="44">
        <f t="shared" si="564"/>
        <v>77228.503773584904</v>
      </c>
      <c r="AD2985" s="44">
        <f t="shared" si="565"/>
        <v>23168.55113207547</v>
      </c>
      <c r="AE2985" s="12">
        <f t="shared" si="566"/>
        <v>366283.76075471699</v>
      </c>
    </row>
    <row r="2986" spans="1:31" ht="12.6" hidden="1" customHeight="1" x14ac:dyDescent="0.2">
      <c r="A2986" s="26" t="s">
        <v>2796</v>
      </c>
      <c r="B2986" s="19"/>
      <c r="C2986" s="19"/>
      <c r="D2986" s="20"/>
      <c r="E2986" s="21"/>
      <c r="F2986" s="22"/>
      <c r="G2986" s="21"/>
      <c r="H2986" s="22"/>
      <c r="I2986" s="20"/>
      <c r="J2986" s="20"/>
      <c r="K2986" s="20">
        <v>150</v>
      </c>
      <c r="L2986" s="20"/>
      <c r="M2986" s="20"/>
      <c r="N2986" s="20">
        <v>70</v>
      </c>
      <c r="O2986" s="20">
        <v>220</v>
      </c>
      <c r="P2986" s="23" t="str">
        <f>VLOOKUP(A2986,'ИЗ ОСНОВЫ НОМЕНКЛАТУР'!D:E,2,0)</f>
        <v>Ручки, крючки, опоры</v>
      </c>
      <c r="Q2986" s="23" t="str">
        <f>VLOOKUP(A2986,'ИЗ ОСНОВЫ НОМЕНКЛАТУР'!D:F,3,0)</f>
        <v>Декоративные ручки</v>
      </c>
      <c r="R2986" s="40">
        <f>VLOOKUP(A:A,'ИЗ ОСНОВЫ НОМЕНКЛАТУР'!D:G,4,0)</f>
        <v>1545.8176923076924</v>
      </c>
      <c r="S2986" s="12" t="str">
        <f>VLOOKUP(A:A,'ИЗ ОСНОВЫ НОМЕНКЛАТУР'!D:H,5,0)</f>
        <v>C</v>
      </c>
      <c r="T2986" s="44">
        <f t="shared" si="555"/>
        <v>0</v>
      </c>
      <c r="U2986" s="44">
        <f t="shared" si="556"/>
        <v>0</v>
      </c>
      <c r="V2986" s="44">
        <f t="shared" si="557"/>
        <v>0</v>
      </c>
      <c r="W2986" s="44">
        <f t="shared" si="558"/>
        <v>0</v>
      </c>
      <c r="X2986" s="44">
        <f t="shared" si="559"/>
        <v>0</v>
      </c>
      <c r="Y2986" s="44">
        <f t="shared" si="560"/>
        <v>0</v>
      </c>
      <c r="Z2986" s="44">
        <f t="shared" si="561"/>
        <v>0</v>
      </c>
      <c r="AA2986" s="44">
        <f t="shared" si="562"/>
        <v>231872.65384615384</v>
      </c>
      <c r="AB2986" s="44">
        <f t="shared" si="563"/>
        <v>0</v>
      </c>
      <c r="AC2986" s="44">
        <f t="shared" si="564"/>
        <v>0</v>
      </c>
      <c r="AD2986" s="44">
        <f t="shared" si="565"/>
        <v>108207.23846153847</v>
      </c>
      <c r="AE2986" s="12">
        <f t="shared" si="566"/>
        <v>340079.89230769232</v>
      </c>
    </row>
    <row r="2987" spans="1:31" ht="12.6" hidden="1" customHeight="1" x14ac:dyDescent="0.2">
      <c r="A2987" s="26" t="s">
        <v>2780</v>
      </c>
      <c r="B2987" s="19"/>
      <c r="C2987" s="19"/>
      <c r="D2987" s="20">
        <v>200</v>
      </c>
      <c r="E2987" s="20">
        <v>50</v>
      </c>
      <c r="F2987" s="20"/>
      <c r="G2987" s="21"/>
      <c r="H2987" s="22"/>
      <c r="I2987" s="20"/>
      <c r="J2987" s="20">
        <v>222</v>
      </c>
      <c r="K2987" s="20">
        <v>150</v>
      </c>
      <c r="L2987" s="20"/>
      <c r="M2987" s="20"/>
      <c r="N2987" s="20">
        <v>67</v>
      </c>
      <c r="O2987" s="20">
        <v>689</v>
      </c>
      <c r="P2987" s="23" t="str">
        <f>VLOOKUP(A2987,'ИЗ ОСНОВЫ НОМЕНКЛАТУР'!D:E,2,0)</f>
        <v>Ручки, крючки, опоры</v>
      </c>
      <c r="Q2987" s="23" t="str">
        <f>VLOOKUP(A2987,'ИЗ ОСНОВЫ НОМЕНКЛАТУР'!D:F,3,0)</f>
        <v>Декоративные ручки</v>
      </c>
      <c r="R2987" s="40">
        <f>VLOOKUP(A:A,'ИЗ ОСНОВЫ НОМЕНКЛАТУР'!D:G,4,0)</f>
        <v>515.27266666666662</v>
      </c>
      <c r="S2987" s="12" t="str">
        <f>VLOOKUP(A:A,'ИЗ ОСНОВЫ НОМЕНКЛАТУР'!D:H,5,0)</f>
        <v>C</v>
      </c>
      <c r="T2987" s="44">
        <f t="shared" si="555"/>
        <v>103054.53333333333</v>
      </c>
      <c r="U2987" s="44">
        <f t="shared" si="556"/>
        <v>25763.633333333331</v>
      </c>
      <c r="V2987" s="44">
        <f t="shared" si="557"/>
        <v>0</v>
      </c>
      <c r="W2987" s="44">
        <f t="shared" si="558"/>
        <v>0</v>
      </c>
      <c r="X2987" s="44">
        <f t="shared" si="559"/>
        <v>0</v>
      </c>
      <c r="Y2987" s="44">
        <f t="shared" si="560"/>
        <v>0</v>
      </c>
      <c r="Z2987" s="44">
        <f t="shared" si="561"/>
        <v>114390.53199999999</v>
      </c>
      <c r="AA2987" s="44">
        <f t="shared" si="562"/>
        <v>77290.899999999994</v>
      </c>
      <c r="AB2987" s="44">
        <f t="shared" si="563"/>
        <v>0</v>
      </c>
      <c r="AC2987" s="44">
        <f t="shared" si="564"/>
        <v>0</v>
      </c>
      <c r="AD2987" s="44">
        <f t="shared" si="565"/>
        <v>34523.268666666663</v>
      </c>
      <c r="AE2987" s="12">
        <f t="shared" si="566"/>
        <v>355022.8673333333</v>
      </c>
    </row>
    <row r="2988" spans="1:31" ht="12.6" hidden="1" customHeight="1" x14ac:dyDescent="0.2">
      <c r="A2988" s="26" t="s">
        <v>2783</v>
      </c>
      <c r="B2988" s="19"/>
      <c r="C2988" s="19"/>
      <c r="D2988" s="20">
        <v>200</v>
      </c>
      <c r="E2988" s="20">
        <v>47</v>
      </c>
      <c r="F2988" s="20"/>
      <c r="G2988" s="21"/>
      <c r="H2988" s="22"/>
      <c r="I2988" s="20"/>
      <c r="J2988" s="20">
        <v>226</v>
      </c>
      <c r="K2988" s="20">
        <v>150</v>
      </c>
      <c r="L2988" s="20"/>
      <c r="M2988" s="20"/>
      <c r="N2988" s="20">
        <v>89</v>
      </c>
      <c r="O2988" s="20">
        <v>712</v>
      </c>
      <c r="P2988" s="23" t="str">
        <f>VLOOKUP(A2988,'ИЗ ОСНОВЫ НОМЕНКЛАТУР'!D:E,2,0)</f>
        <v>Ручки, крючки, опоры</v>
      </c>
      <c r="Q2988" s="23" t="str">
        <f>VLOOKUP(A2988,'ИЗ ОСНОВЫ НОМЕНКЛАТУР'!D:F,3,0)</f>
        <v>Декоративные ручки</v>
      </c>
      <c r="R2988" s="40">
        <f>VLOOKUP(A:A,'ИЗ ОСНОВЫ НОМЕНКЛАТУР'!D:G,4,0)</f>
        <v>518.00133333333338</v>
      </c>
      <c r="S2988" s="12" t="str">
        <f>VLOOKUP(A:A,'ИЗ ОСНОВЫ НОМЕНКЛАТУР'!D:H,5,0)</f>
        <v>C</v>
      </c>
      <c r="T2988" s="44">
        <f t="shared" si="555"/>
        <v>103600.26666666668</v>
      </c>
      <c r="U2988" s="44">
        <f t="shared" si="556"/>
        <v>24346.062666666669</v>
      </c>
      <c r="V2988" s="44">
        <f t="shared" si="557"/>
        <v>0</v>
      </c>
      <c r="W2988" s="44">
        <f t="shared" si="558"/>
        <v>0</v>
      </c>
      <c r="X2988" s="44">
        <f t="shared" si="559"/>
        <v>0</v>
      </c>
      <c r="Y2988" s="44">
        <f t="shared" si="560"/>
        <v>0</v>
      </c>
      <c r="Z2988" s="44">
        <f t="shared" si="561"/>
        <v>117068.30133333334</v>
      </c>
      <c r="AA2988" s="44">
        <f t="shared" si="562"/>
        <v>77700.200000000012</v>
      </c>
      <c r="AB2988" s="44">
        <f t="shared" si="563"/>
        <v>0</v>
      </c>
      <c r="AC2988" s="44">
        <f t="shared" si="564"/>
        <v>0</v>
      </c>
      <c r="AD2988" s="44">
        <f t="shared" si="565"/>
        <v>46102.118666666669</v>
      </c>
      <c r="AE2988" s="12">
        <f t="shared" si="566"/>
        <v>368816.94933333335</v>
      </c>
    </row>
    <row r="2989" spans="1:31" ht="12.6" hidden="1" customHeight="1" x14ac:dyDescent="0.2">
      <c r="A2989" s="26" t="s">
        <v>2782</v>
      </c>
      <c r="B2989" s="19"/>
      <c r="C2989" s="19"/>
      <c r="D2989" s="20">
        <v>70</v>
      </c>
      <c r="E2989" s="20">
        <v>30</v>
      </c>
      <c r="F2989" s="20"/>
      <c r="G2989" s="21"/>
      <c r="H2989" s="22"/>
      <c r="I2989" s="20"/>
      <c r="J2989" s="20">
        <v>95</v>
      </c>
      <c r="K2989" s="20"/>
      <c r="L2989" s="20">
        <v>16</v>
      </c>
      <c r="M2989" s="20">
        <v>80</v>
      </c>
      <c r="N2989" s="20">
        <v>76</v>
      </c>
      <c r="O2989" s="20">
        <v>367</v>
      </c>
      <c r="P2989" s="23" t="str">
        <f>VLOOKUP(A2989,'ИЗ ОСНОВЫ НОМЕНКЛАТУР'!D:E,2,0)</f>
        <v>Ручки, крючки, опоры</v>
      </c>
      <c r="Q2989" s="23" t="str">
        <f>VLOOKUP(A2989,'ИЗ ОСНОВЫ НОМЕНКЛАТУР'!D:F,3,0)</f>
        <v>Декоративные ручки</v>
      </c>
      <c r="R2989" s="40">
        <f>VLOOKUP(A:A,'ИЗ ОСНОВЫ НОМЕНКЛАТУР'!D:G,4,0)</f>
        <v>1043.2936363636363</v>
      </c>
      <c r="S2989" s="12" t="str">
        <f>VLOOKUP(A:A,'ИЗ ОСНОВЫ НОМЕНКЛАТУР'!D:H,5,0)</f>
        <v>C</v>
      </c>
      <c r="T2989" s="44">
        <f t="shared" si="555"/>
        <v>73030.554545454535</v>
      </c>
      <c r="U2989" s="44">
        <f t="shared" si="556"/>
        <v>31298.80909090909</v>
      </c>
      <c r="V2989" s="44">
        <f t="shared" si="557"/>
        <v>0</v>
      </c>
      <c r="W2989" s="44">
        <f t="shared" si="558"/>
        <v>0</v>
      </c>
      <c r="X2989" s="44">
        <f t="shared" si="559"/>
        <v>0</v>
      </c>
      <c r="Y2989" s="44">
        <f t="shared" si="560"/>
        <v>0</v>
      </c>
      <c r="Z2989" s="44">
        <f t="shared" si="561"/>
        <v>99112.895454545447</v>
      </c>
      <c r="AA2989" s="44">
        <f t="shared" si="562"/>
        <v>0</v>
      </c>
      <c r="AB2989" s="44">
        <f t="shared" si="563"/>
        <v>16692.698181818181</v>
      </c>
      <c r="AC2989" s="44">
        <f t="shared" si="564"/>
        <v>83463.490909090906</v>
      </c>
      <c r="AD2989" s="44">
        <f t="shared" si="565"/>
        <v>79290.316363636361</v>
      </c>
      <c r="AE2989" s="12">
        <f t="shared" si="566"/>
        <v>382888.76454545447</v>
      </c>
    </row>
    <row r="2990" spans="1:31" ht="12.6" hidden="1" customHeight="1" x14ac:dyDescent="0.2">
      <c r="A2990" s="26" t="s">
        <v>2248</v>
      </c>
      <c r="B2990" s="19"/>
      <c r="C2990" s="19"/>
      <c r="D2990" s="20"/>
      <c r="E2990" s="21"/>
      <c r="F2990" s="22"/>
      <c r="G2990" s="21"/>
      <c r="H2990" s="22"/>
      <c r="I2990" s="20"/>
      <c r="J2990" s="20">
        <v>3</v>
      </c>
      <c r="K2990" s="20"/>
      <c r="L2990" s="20">
        <v>39</v>
      </c>
      <c r="M2990" s="20">
        <v>160</v>
      </c>
      <c r="N2990" s="20"/>
      <c r="O2990" s="20">
        <v>202</v>
      </c>
      <c r="P2990" s="23" t="str">
        <f>VLOOKUP(A2990,'ИЗ ОСНОВЫ НОМЕНКЛАТУР'!D:E,2,0)</f>
        <v>Ручки, крючки, опоры</v>
      </c>
      <c r="Q2990" s="23" t="str">
        <f>VLOOKUP(A2990,'ИЗ ОСНОВЫ НОМЕНКЛАТУР'!D:F,3,0)</f>
        <v>Ручки-скобы</v>
      </c>
      <c r="R2990" s="40">
        <f>VLOOKUP(A:A,'ИЗ ОСНОВЫ НОМЕНКЛАТУР'!D:G,4,0)</f>
        <v>300.29472636815922</v>
      </c>
      <c r="S2990" s="12" t="str">
        <f>VLOOKUP(A:A,'ИЗ ОСНОВЫ НОМЕНКЛАТУР'!D:H,5,0)</f>
        <v>C</v>
      </c>
      <c r="T2990" s="44">
        <f t="shared" si="555"/>
        <v>0</v>
      </c>
      <c r="U2990" s="44">
        <f t="shared" si="556"/>
        <v>0</v>
      </c>
      <c r="V2990" s="44">
        <f t="shared" si="557"/>
        <v>0</v>
      </c>
      <c r="W2990" s="44">
        <f t="shared" si="558"/>
        <v>0</v>
      </c>
      <c r="X2990" s="44">
        <f t="shared" si="559"/>
        <v>0</v>
      </c>
      <c r="Y2990" s="44">
        <f t="shared" si="560"/>
        <v>0</v>
      </c>
      <c r="Z2990" s="44">
        <f t="shared" si="561"/>
        <v>900.88417910447765</v>
      </c>
      <c r="AA2990" s="44">
        <f t="shared" si="562"/>
        <v>0</v>
      </c>
      <c r="AB2990" s="44">
        <f t="shared" si="563"/>
        <v>11711.494328358209</v>
      </c>
      <c r="AC2990" s="44">
        <f t="shared" si="564"/>
        <v>48047.156218905475</v>
      </c>
      <c r="AD2990" s="44">
        <f t="shared" si="565"/>
        <v>0</v>
      </c>
      <c r="AE2990" s="12">
        <f t="shared" si="566"/>
        <v>60659.534726368162</v>
      </c>
    </row>
    <row r="2991" spans="1:31" ht="12.6" hidden="1" customHeight="1" x14ac:dyDescent="0.2">
      <c r="A2991" s="26" t="s">
        <v>2255</v>
      </c>
      <c r="B2991" s="19"/>
      <c r="C2991" s="19"/>
      <c r="D2991" s="20"/>
      <c r="E2991" s="21"/>
      <c r="F2991" s="22"/>
      <c r="G2991" s="21"/>
      <c r="H2991" s="22"/>
      <c r="I2991" s="20"/>
      <c r="J2991" s="20">
        <v>108</v>
      </c>
      <c r="K2991" s="20"/>
      <c r="L2991" s="20">
        <v>31</v>
      </c>
      <c r="M2991" s="20"/>
      <c r="N2991" s="20">
        <v>216</v>
      </c>
      <c r="O2991" s="20">
        <v>355</v>
      </c>
      <c r="P2991" s="23" t="str">
        <f>VLOOKUP(A2991,'ИЗ ОСНОВЫ НОМЕНКЛАТУР'!D:E,2,0)</f>
        <v>Ручки, крючки, опоры</v>
      </c>
      <c r="Q2991" s="23" t="str">
        <f>VLOOKUP(A2991,'ИЗ ОСНОВЫ НОМЕНКЛАТУР'!D:F,3,0)</f>
        <v>Ручки-скобы</v>
      </c>
      <c r="R2991" s="40">
        <f>VLOOKUP(A:A,'ИЗ ОСНОВЫ НОМЕНКЛАТУР'!D:G,4,0)</f>
        <v>233.21414965986398</v>
      </c>
      <c r="S2991" s="12" t="str">
        <f>VLOOKUP(A:A,'ИЗ ОСНОВЫ НОМЕНКЛАТУР'!D:H,5,0)</f>
        <v>C</v>
      </c>
      <c r="T2991" s="44">
        <f t="shared" si="555"/>
        <v>0</v>
      </c>
      <c r="U2991" s="44">
        <f t="shared" si="556"/>
        <v>0</v>
      </c>
      <c r="V2991" s="44">
        <f t="shared" si="557"/>
        <v>0</v>
      </c>
      <c r="W2991" s="44">
        <f t="shared" si="558"/>
        <v>0</v>
      </c>
      <c r="X2991" s="44">
        <f t="shared" si="559"/>
        <v>0</v>
      </c>
      <c r="Y2991" s="44">
        <f t="shared" si="560"/>
        <v>0</v>
      </c>
      <c r="Z2991" s="44">
        <f t="shared" si="561"/>
        <v>25187.128163265308</v>
      </c>
      <c r="AA2991" s="44">
        <f t="shared" si="562"/>
        <v>0</v>
      </c>
      <c r="AB2991" s="44">
        <f t="shared" si="563"/>
        <v>7229.638639455783</v>
      </c>
      <c r="AC2991" s="44">
        <f t="shared" si="564"/>
        <v>0</v>
      </c>
      <c r="AD2991" s="44">
        <f t="shared" si="565"/>
        <v>50374.256326530616</v>
      </c>
      <c r="AE2991" s="12">
        <f t="shared" si="566"/>
        <v>82791.023129251698</v>
      </c>
    </row>
    <row r="2992" spans="1:31" ht="12.6" hidden="1" customHeight="1" x14ac:dyDescent="0.2">
      <c r="A2992" s="26" t="s">
        <v>2679</v>
      </c>
      <c r="B2992" s="19"/>
      <c r="C2992" s="19"/>
      <c r="D2992" s="20"/>
      <c r="E2992" s="21"/>
      <c r="F2992" s="22"/>
      <c r="G2992" s="21"/>
      <c r="H2992" s="22"/>
      <c r="I2992" s="20"/>
      <c r="J2992" s="20"/>
      <c r="K2992" s="20"/>
      <c r="L2992" s="20">
        <v>74</v>
      </c>
      <c r="M2992" s="20"/>
      <c r="N2992" s="20"/>
      <c r="O2992" s="20">
        <v>74</v>
      </c>
      <c r="P2992" s="23" t="str">
        <f>VLOOKUP(A2992,'ИЗ ОСНОВЫ НОМЕНКЛАТУР'!D:E,2,0)</f>
        <v>Ручки, крючки, опоры</v>
      </c>
      <c r="Q2992" s="23" t="str">
        <f>VLOOKUP(A2992,'ИЗ ОСНОВЫ НОМЕНКЛАТУР'!D:F,3,0)</f>
        <v>Ручки-кнопки</v>
      </c>
      <c r="R2992" s="40">
        <f>VLOOKUP(A:A,'ИЗ ОСНОВЫ НОМЕНКЛАТУР'!D:G,4,0)</f>
        <v>120</v>
      </c>
      <c r="S2992" s="12" t="str">
        <f>VLOOKUP(A:A,'ИЗ ОСНОВЫ НОМЕНКЛАТУР'!D:H,5,0)</f>
        <v>C</v>
      </c>
      <c r="T2992" s="44">
        <f t="shared" si="555"/>
        <v>0</v>
      </c>
      <c r="U2992" s="44">
        <f t="shared" si="556"/>
        <v>0</v>
      </c>
      <c r="V2992" s="44">
        <f t="shared" si="557"/>
        <v>0</v>
      </c>
      <c r="W2992" s="44">
        <f t="shared" si="558"/>
        <v>0</v>
      </c>
      <c r="X2992" s="44">
        <f t="shared" si="559"/>
        <v>0</v>
      </c>
      <c r="Y2992" s="44">
        <f t="shared" si="560"/>
        <v>0</v>
      </c>
      <c r="Z2992" s="44">
        <f t="shared" si="561"/>
        <v>0</v>
      </c>
      <c r="AA2992" s="44">
        <f t="shared" si="562"/>
        <v>0</v>
      </c>
      <c r="AB2992" s="44">
        <f t="shared" si="563"/>
        <v>8880</v>
      </c>
      <c r="AC2992" s="44">
        <f t="shared" si="564"/>
        <v>0</v>
      </c>
      <c r="AD2992" s="44">
        <f t="shared" si="565"/>
        <v>0</v>
      </c>
      <c r="AE2992" s="12">
        <f t="shared" si="566"/>
        <v>8880</v>
      </c>
    </row>
    <row r="2993" spans="1:31" ht="12.6" hidden="1" customHeight="1" x14ac:dyDescent="0.2">
      <c r="A2993" s="26" t="s">
        <v>2646</v>
      </c>
      <c r="B2993" s="19"/>
      <c r="C2993" s="19"/>
      <c r="D2993" s="20"/>
      <c r="E2993" s="21"/>
      <c r="F2993" s="22"/>
      <c r="G2993" s="21"/>
      <c r="H2993" s="22"/>
      <c r="I2993" s="20"/>
      <c r="J2993" s="20">
        <v>468</v>
      </c>
      <c r="K2993" s="20"/>
      <c r="L2993" s="20"/>
      <c r="M2993" s="20"/>
      <c r="N2993" s="20">
        <v>298</v>
      </c>
      <c r="O2993" s="20">
        <v>766</v>
      </c>
      <c r="P2993" s="23" t="str">
        <f>VLOOKUP(A2993,'ИЗ ОСНОВЫ НОМЕНКЛАТУР'!D:E,2,0)</f>
        <v>Ручки, крючки, опоры</v>
      </c>
      <c r="Q2993" s="23" t="str">
        <f>VLOOKUP(A2993,'ИЗ ОСНОВЫ НОМЕНКЛАТУР'!D:F,3,0)</f>
        <v>Ручки-кнопки</v>
      </c>
      <c r="R2993" s="40">
        <f>VLOOKUP(A:A,'ИЗ ОСНОВЫ НОМЕНКЛАТУР'!D:G,4,0)</f>
        <v>214.69696601941746</v>
      </c>
      <c r="S2993" s="12" t="str">
        <f>VLOOKUP(A:A,'ИЗ ОСНОВЫ НОМЕНКЛАТУР'!D:H,5,0)</f>
        <v>C</v>
      </c>
      <c r="T2993" s="44">
        <f t="shared" si="555"/>
        <v>0</v>
      </c>
      <c r="U2993" s="44">
        <f t="shared" si="556"/>
        <v>0</v>
      </c>
      <c r="V2993" s="44">
        <f t="shared" si="557"/>
        <v>0</v>
      </c>
      <c r="W2993" s="44">
        <f t="shared" si="558"/>
        <v>0</v>
      </c>
      <c r="X2993" s="44">
        <f t="shared" si="559"/>
        <v>0</v>
      </c>
      <c r="Y2993" s="44">
        <f t="shared" si="560"/>
        <v>0</v>
      </c>
      <c r="Z2993" s="44">
        <f t="shared" si="561"/>
        <v>100478.18009708737</v>
      </c>
      <c r="AA2993" s="44">
        <f t="shared" si="562"/>
        <v>0</v>
      </c>
      <c r="AB2993" s="44">
        <f t="shared" si="563"/>
        <v>0</v>
      </c>
      <c r="AC2993" s="44">
        <f t="shared" si="564"/>
        <v>0</v>
      </c>
      <c r="AD2993" s="44">
        <f t="shared" si="565"/>
        <v>63979.695873786404</v>
      </c>
      <c r="AE2993" s="12">
        <f t="shared" si="566"/>
        <v>164457.87597087378</v>
      </c>
    </row>
    <row r="2994" spans="1:31" ht="12.6" hidden="1" customHeight="1" x14ac:dyDescent="0.2">
      <c r="A2994" s="26" t="s">
        <v>2705</v>
      </c>
      <c r="B2994" s="19"/>
      <c r="C2994" s="19"/>
      <c r="D2994" s="20">
        <v>420</v>
      </c>
      <c r="E2994" s="20">
        <v>86</v>
      </c>
      <c r="F2994" s="20"/>
      <c r="G2994" s="21"/>
      <c r="H2994" s="22"/>
      <c r="I2994" s="20"/>
      <c r="J2994" s="20">
        <v>600</v>
      </c>
      <c r="K2994" s="20"/>
      <c r="L2994" s="20"/>
      <c r="M2994" s="20"/>
      <c r="N2994" s="20"/>
      <c r="O2994" s="20">
        <v>1106</v>
      </c>
      <c r="P2994" s="23" t="str">
        <f>VLOOKUP(A2994,'ИЗ ОСНОВЫ НОМЕНКЛАТУР'!D:E,2,0)</f>
        <v>Ручки, крючки, опоры</v>
      </c>
      <c r="Q2994" s="23" t="str">
        <f>VLOOKUP(A2994,'ИЗ ОСНОВЫ НОМЕНКЛАТУР'!D:F,3,0)</f>
        <v>Ручки-кнопки</v>
      </c>
      <c r="R2994" s="40">
        <f>VLOOKUP(A:A,'ИЗ ОСНОВЫ НОМЕНКЛАТУР'!D:G,4,0)</f>
        <v>327.96502262443443</v>
      </c>
      <c r="S2994" s="12" t="str">
        <f>VLOOKUP(A:A,'ИЗ ОСНОВЫ НОМЕНКЛАТУР'!D:H,5,0)</f>
        <v>C</v>
      </c>
      <c r="T2994" s="44">
        <f t="shared" si="555"/>
        <v>137745.30950226245</v>
      </c>
      <c r="U2994" s="44">
        <f t="shared" si="556"/>
        <v>28204.99194570136</v>
      </c>
      <c r="V2994" s="44">
        <f t="shared" si="557"/>
        <v>0</v>
      </c>
      <c r="W2994" s="44">
        <f t="shared" si="558"/>
        <v>0</v>
      </c>
      <c r="X2994" s="44">
        <f t="shared" si="559"/>
        <v>0</v>
      </c>
      <c r="Y2994" s="44">
        <f t="shared" si="560"/>
        <v>0</v>
      </c>
      <c r="Z2994" s="44">
        <f t="shared" si="561"/>
        <v>196779.01357466067</v>
      </c>
      <c r="AA2994" s="44">
        <f t="shared" si="562"/>
        <v>0</v>
      </c>
      <c r="AB2994" s="44">
        <f t="shared" si="563"/>
        <v>0</v>
      </c>
      <c r="AC2994" s="44">
        <f t="shared" si="564"/>
        <v>0</v>
      </c>
      <c r="AD2994" s="44">
        <f t="shared" si="565"/>
        <v>0</v>
      </c>
      <c r="AE2994" s="12">
        <f t="shared" si="566"/>
        <v>362729.31502262445</v>
      </c>
    </row>
    <row r="2995" spans="1:31" ht="12.6" hidden="1" customHeight="1" x14ac:dyDescent="0.2">
      <c r="A2995" s="26" t="s">
        <v>2216</v>
      </c>
      <c r="B2995" s="19"/>
      <c r="C2995" s="19"/>
      <c r="D2995" s="20"/>
      <c r="E2995" s="21"/>
      <c r="F2995" s="22"/>
      <c r="G2995" s="21"/>
      <c r="H2995" s="22"/>
      <c r="I2995" s="20"/>
      <c r="J2995" s="20">
        <v>79</v>
      </c>
      <c r="K2995" s="20"/>
      <c r="L2995" s="20"/>
      <c r="M2995" s="20"/>
      <c r="N2995" s="20">
        <v>132</v>
      </c>
      <c r="O2995" s="20">
        <v>211</v>
      </c>
      <c r="P2995" s="23" t="str">
        <f>VLOOKUP(A2995,'ИЗ ОСНОВЫ НОМЕНКЛАТУР'!D:E,2,0)</f>
        <v>Ручки, крючки, опоры</v>
      </c>
      <c r="Q2995" s="23" t="str">
        <f>VLOOKUP(A2995,'ИЗ ОСНОВЫ НОМЕНКЛАТУР'!D:F,3,0)</f>
        <v>Ручки-скобы</v>
      </c>
      <c r="R2995" s="40">
        <f>VLOOKUP(A:A,'ИЗ ОСНОВЫ НОМЕНКЛАТУР'!D:G,4,0)</f>
        <v>364.49917607223477</v>
      </c>
      <c r="S2995" s="12" t="str">
        <f>VLOOKUP(A:A,'ИЗ ОСНОВЫ НОМЕНКЛАТУР'!D:H,5,0)</f>
        <v>C</v>
      </c>
      <c r="T2995" s="44">
        <f t="shared" si="555"/>
        <v>0</v>
      </c>
      <c r="U2995" s="44">
        <f t="shared" si="556"/>
        <v>0</v>
      </c>
      <c r="V2995" s="44">
        <f t="shared" si="557"/>
        <v>0</v>
      </c>
      <c r="W2995" s="44">
        <f t="shared" si="558"/>
        <v>0</v>
      </c>
      <c r="X2995" s="44">
        <f t="shared" si="559"/>
        <v>0</v>
      </c>
      <c r="Y2995" s="44">
        <f t="shared" si="560"/>
        <v>0</v>
      </c>
      <c r="Z2995" s="44">
        <f t="shared" si="561"/>
        <v>28795.434909706546</v>
      </c>
      <c r="AA2995" s="44">
        <f t="shared" si="562"/>
        <v>0</v>
      </c>
      <c r="AB2995" s="44">
        <f t="shared" si="563"/>
        <v>0</v>
      </c>
      <c r="AC2995" s="44">
        <f t="shared" si="564"/>
        <v>0</v>
      </c>
      <c r="AD2995" s="44">
        <f t="shared" si="565"/>
        <v>48113.891241534991</v>
      </c>
      <c r="AE2995" s="12">
        <f t="shared" si="566"/>
        <v>76909.326151241534</v>
      </c>
    </row>
    <row r="2996" spans="1:31" ht="12.6" hidden="1" customHeight="1" x14ac:dyDescent="0.2">
      <c r="A2996" s="26" t="s">
        <v>2218</v>
      </c>
      <c r="B2996" s="19"/>
      <c r="C2996" s="19"/>
      <c r="D2996" s="20">
        <v>120</v>
      </c>
      <c r="E2996" s="20">
        <v>89</v>
      </c>
      <c r="F2996" s="20"/>
      <c r="G2996" s="21"/>
      <c r="H2996" s="22"/>
      <c r="I2996" s="20"/>
      <c r="J2996" s="20">
        <v>200</v>
      </c>
      <c r="K2996" s="20"/>
      <c r="L2996" s="20">
        <v>12</v>
      </c>
      <c r="M2996" s="20"/>
      <c r="N2996" s="20"/>
      <c r="O2996" s="20">
        <v>421</v>
      </c>
      <c r="P2996" s="23" t="str">
        <f>VLOOKUP(A2996,'ИЗ ОСНОВЫ НОМЕНКЛАТУР'!D:E,2,0)</f>
        <v>Ручки, крючки, опоры</v>
      </c>
      <c r="Q2996" s="23" t="str">
        <f>VLOOKUP(A2996,'ИЗ ОСНОВЫ НОМЕНКЛАТУР'!D:F,3,0)</f>
        <v>Ручки-скобы</v>
      </c>
      <c r="R2996" s="40">
        <f>VLOOKUP(A:A,'ИЗ ОСНОВЫ НОМЕНКЛАТУР'!D:G,4,0)</f>
        <v>315.29754171301443</v>
      </c>
      <c r="S2996" s="12" t="str">
        <f>VLOOKUP(A:A,'ИЗ ОСНОВЫ НОМЕНКЛАТУР'!D:H,5,0)</f>
        <v>C</v>
      </c>
      <c r="T2996" s="44">
        <f t="shared" si="555"/>
        <v>37835.705005561729</v>
      </c>
      <c r="U2996" s="44">
        <f t="shared" si="556"/>
        <v>28061.481212458282</v>
      </c>
      <c r="V2996" s="44">
        <f t="shared" si="557"/>
        <v>0</v>
      </c>
      <c r="W2996" s="44">
        <f t="shared" si="558"/>
        <v>0</v>
      </c>
      <c r="X2996" s="44">
        <f t="shared" si="559"/>
        <v>0</v>
      </c>
      <c r="Y2996" s="44">
        <f t="shared" si="560"/>
        <v>0</v>
      </c>
      <c r="Z2996" s="44">
        <f t="shared" si="561"/>
        <v>63059.508342602887</v>
      </c>
      <c r="AA2996" s="44">
        <f t="shared" si="562"/>
        <v>0</v>
      </c>
      <c r="AB2996" s="44">
        <f t="shared" si="563"/>
        <v>3783.5705005561731</v>
      </c>
      <c r="AC2996" s="44">
        <f t="shared" si="564"/>
        <v>0</v>
      </c>
      <c r="AD2996" s="44">
        <f t="shared" si="565"/>
        <v>0</v>
      </c>
      <c r="AE2996" s="12">
        <f t="shared" si="566"/>
        <v>132740.26506117906</v>
      </c>
    </row>
    <row r="2997" spans="1:31" ht="12.6" hidden="1" customHeight="1" x14ac:dyDescent="0.2">
      <c r="A2997" s="26" t="s">
        <v>2214</v>
      </c>
      <c r="B2997" s="19"/>
      <c r="C2997" s="19"/>
      <c r="D2997" s="20"/>
      <c r="E2997" s="20">
        <v>73</v>
      </c>
      <c r="F2997" s="20"/>
      <c r="G2997" s="21"/>
      <c r="H2997" s="22"/>
      <c r="I2997" s="20"/>
      <c r="J2997" s="20">
        <v>173</v>
      </c>
      <c r="K2997" s="20"/>
      <c r="L2997" s="20">
        <v>47</v>
      </c>
      <c r="M2997" s="20">
        <v>50</v>
      </c>
      <c r="N2997" s="20">
        <v>3</v>
      </c>
      <c r="O2997" s="20">
        <v>346</v>
      </c>
      <c r="P2997" s="23" t="str">
        <f>VLOOKUP(A2997,'ИЗ ОСНОВЫ НОМЕНКЛАТУР'!D:E,2,0)</f>
        <v>Ручки, крючки, опоры</v>
      </c>
      <c r="Q2997" s="23" t="str">
        <f>VLOOKUP(A2997,'ИЗ ОСНОВЫ НОМЕНКЛАТУР'!D:F,3,0)</f>
        <v>Ручки-скобы</v>
      </c>
      <c r="R2997" s="40">
        <f>VLOOKUP(A:A,'ИЗ ОСНОВЫ НОМЕНКЛАТУР'!D:G,4,0)</f>
        <v>432.25296348314606</v>
      </c>
      <c r="S2997" s="12" t="str">
        <f>VLOOKUP(A:A,'ИЗ ОСНОВЫ НОМЕНКЛАТУР'!D:H,5,0)</f>
        <v>C</v>
      </c>
      <c r="T2997" s="44">
        <f t="shared" si="555"/>
        <v>0</v>
      </c>
      <c r="U2997" s="44">
        <f t="shared" si="556"/>
        <v>31554.466334269662</v>
      </c>
      <c r="V2997" s="44">
        <f t="shared" si="557"/>
        <v>0</v>
      </c>
      <c r="W2997" s="44">
        <f t="shared" si="558"/>
        <v>0</v>
      </c>
      <c r="X2997" s="44">
        <f t="shared" si="559"/>
        <v>0</v>
      </c>
      <c r="Y2997" s="44">
        <f t="shared" si="560"/>
        <v>0</v>
      </c>
      <c r="Z2997" s="44">
        <f t="shared" si="561"/>
        <v>74779.762682584274</v>
      </c>
      <c r="AA2997" s="44">
        <f t="shared" si="562"/>
        <v>0</v>
      </c>
      <c r="AB2997" s="44">
        <f t="shared" si="563"/>
        <v>20315.889283707864</v>
      </c>
      <c r="AC2997" s="44">
        <f t="shared" si="564"/>
        <v>21612.648174157304</v>
      </c>
      <c r="AD2997" s="44">
        <f t="shared" si="565"/>
        <v>1296.7588904494382</v>
      </c>
      <c r="AE2997" s="12">
        <f t="shared" si="566"/>
        <v>149559.52536516855</v>
      </c>
    </row>
    <row r="2998" spans="1:31" ht="12.6" hidden="1" customHeight="1" x14ac:dyDescent="0.2">
      <c r="A2998" s="26" t="s">
        <v>2224</v>
      </c>
      <c r="B2998" s="19"/>
      <c r="C2998" s="19"/>
      <c r="D2998" s="20"/>
      <c r="E2998" s="21"/>
      <c r="F2998" s="22"/>
      <c r="G2998" s="21"/>
      <c r="H2998" s="22"/>
      <c r="I2998" s="20"/>
      <c r="J2998" s="20">
        <v>243</v>
      </c>
      <c r="K2998" s="20">
        <v>280</v>
      </c>
      <c r="L2998" s="20">
        <v>34</v>
      </c>
      <c r="M2998" s="20">
        <v>70</v>
      </c>
      <c r="N2998" s="20">
        <v>58</v>
      </c>
      <c r="O2998" s="20">
        <v>685</v>
      </c>
      <c r="P2998" s="23" t="str">
        <f>VLOOKUP(A2998,'ИЗ ОСНОВЫ НОМЕНКЛАТУР'!D:E,2,0)</f>
        <v>Ручки, крючки, опоры</v>
      </c>
      <c r="Q2998" s="23" t="str">
        <f>VLOOKUP(A2998,'ИЗ ОСНОВЫ НОМЕНКЛАТУР'!D:F,3,0)</f>
        <v>Ручки-скобы</v>
      </c>
      <c r="R2998" s="40">
        <f>VLOOKUP(A:A,'ИЗ ОСНОВЫ НОМЕНКЛАТУР'!D:G,4,0)</f>
        <v>409.26238875878221</v>
      </c>
      <c r="S2998" s="12" t="str">
        <f>VLOOKUP(A:A,'ИЗ ОСНОВЫ НОМЕНКЛАТУР'!D:H,5,0)</f>
        <v>C</v>
      </c>
      <c r="T2998" s="44">
        <f t="shared" si="555"/>
        <v>0</v>
      </c>
      <c r="U2998" s="44">
        <f t="shared" si="556"/>
        <v>0</v>
      </c>
      <c r="V2998" s="44">
        <f t="shared" si="557"/>
        <v>0</v>
      </c>
      <c r="W2998" s="44">
        <f t="shared" si="558"/>
        <v>0</v>
      </c>
      <c r="X2998" s="44">
        <f t="shared" si="559"/>
        <v>0</v>
      </c>
      <c r="Y2998" s="44">
        <f t="shared" si="560"/>
        <v>0</v>
      </c>
      <c r="Z2998" s="44">
        <f t="shared" si="561"/>
        <v>99450.760468384076</v>
      </c>
      <c r="AA2998" s="44">
        <f t="shared" si="562"/>
        <v>114593.46885245902</v>
      </c>
      <c r="AB2998" s="44">
        <f t="shared" si="563"/>
        <v>13914.921217798596</v>
      </c>
      <c r="AC2998" s="44">
        <f t="shared" si="564"/>
        <v>28648.367213114754</v>
      </c>
      <c r="AD2998" s="44">
        <f t="shared" si="565"/>
        <v>23737.218548009369</v>
      </c>
      <c r="AE2998" s="12">
        <f t="shared" si="566"/>
        <v>280344.73629976582</v>
      </c>
    </row>
    <row r="2999" spans="1:31" ht="12.6" hidden="1" customHeight="1" x14ac:dyDescent="0.2">
      <c r="A2999" s="26" t="s">
        <v>2225</v>
      </c>
      <c r="B2999" s="19"/>
      <c r="C2999" s="19"/>
      <c r="D2999" s="20"/>
      <c r="E2999" s="20">
        <v>67</v>
      </c>
      <c r="F2999" s="20"/>
      <c r="G2999" s="21"/>
      <c r="H2999" s="22"/>
      <c r="I2999" s="20"/>
      <c r="J2999" s="20">
        <v>140</v>
      </c>
      <c r="K2999" s="20"/>
      <c r="L2999" s="20"/>
      <c r="M2999" s="20"/>
      <c r="N2999" s="20">
        <v>59</v>
      </c>
      <c r="O2999" s="20">
        <v>266</v>
      </c>
      <c r="P2999" s="23" t="str">
        <f>VLOOKUP(A2999,'ИЗ ОСНОВЫ НОМЕНКЛАТУР'!D:E,2,0)</f>
        <v>Ручки, крючки, опоры</v>
      </c>
      <c r="Q2999" s="23" t="str">
        <f>VLOOKUP(A2999,'ИЗ ОСНОВЫ НОМЕНКЛАТУР'!D:F,3,0)</f>
        <v>Ручки-скобы</v>
      </c>
      <c r="R2999" s="40">
        <f>VLOOKUP(A:A,'ИЗ ОСНОВЫ НОМЕНКЛАТУР'!D:G,4,0)</f>
        <v>728.7</v>
      </c>
      <c r="S2999" s="12" t="str">
        <f>VLOOKUP(A:A,'ИЗ ОСНОВЫ НОМЕНКЛАТУР'!D:H,5,0)</f>
        <v>C</v>
      </c>
      <c r="T2999" s="44">
        <f t="shared" si="555"/>
        <v>0</v>
      </c>
      <c r="U2999" s="44">
        <f t="shared" si="556"/>
        <v>48822.9</v>
      </c>
      <c r="V2999" s="44">
        <f t="shared" si="557"/>
        <v>0</v>
      </c>
      <c r="W2999" s="44">
        <f t="shared" si="558"/>
        <v>0</v>
      </c>
      <c r="X2999" s="44">
        <f t="shared" si="559"/>
        <v>0</v>
      </c>
      <c r="Y2999" s="44">
        <f t="shared" si="560"/>
        <v>0</v>
      </c>
      <c r="Z2999" s="44">
        <f t="shared" si="561"/>
        <v>102018</v>
      </c>
      <c r="AA2999" s="44">
        <f t="shared" si="562"/>
        <v>0</v>
      </c>
      <c r="AB2999" s="44">
        <f t="shared" si="563"/>
        <v>0</v>
      </c>
      <c r="AC2999" s="44">
        <f t="shared" si="564"/>
        <v>0</v>
      </c>
      <c r="AD2999" s="44">
        <f t="shared" si="565"/>
        <v>42993.3</v>
      </c>
      <c r="AE2999" s="12">
        <f t="shared" si="566"/>
        <v>193834.2</v>
      </c>
    </row>
    <row r="3000" spans="1:31" ht="12.6" hidden="1" customHeight="1" x14ac:dyDescent="0.2">
      <c r="A3000" s="26" t="s">
        <v>2241</v>
      </c>
      <c r="B3000" s="19"/>
      <c r="C3000" s="19"/>
      <c r="D3000" s="20"/>
      <c r="E3000" s="21"/>
      <c r="F3000" s="22"/>
      <c r="G3000" s="21"/>
      <c r="H3000" s="22"/>
      <c r="I3000" s="20"/>
      <c r="J3000" s="20">
        <v>144</v>
      </c>
      <c r="K3000" s="20"/>
      <c r="L3000" s="20">
        <v>45</v>
      </c>
      <c r="M3000" s="20">
        <v>105</v>
      </c>
      <c r="N3000" s="20">
        <v>61</v>
      </c>
      <c r="O3000" s="20">
        <v>355</v>
      </c>
      <c r="P3000" s="23" t="str">
        <f>VLOOKUP(A3000,'ИЗ ОСНОВЫ НОМЕНКЛАТУР'!D:E,2,0)</f>
        <v>Ручки, крючки, опоры</v>
      </c>
      <c r="Q3000" s="23" t="str">
        <f>VLOOKUP(A3000,'ИЗ ОСНОВЫ НОМЕНКЛАТУР'!D:F,3,0)</f>
        <v>Ручки-скобы</v>
      </c>
      <c r="R3000" s="40">
        <f>VLOOKUP(A:A,'ИЗ ОСНОВЫ НОМЕНКЛАТУР'!D:G,4,0)</f>
        <v>658.31285714285718</v>
      </c>
      <c r="S3000" s="12" t="str">
        <f>VLOOKUP(A:A,'ИЗ ОСНОВЫ НОМЕНКЛАТУР'!D:H,5,0)</f>
        <v>C</v>
      </c>
      <c r="T3000" s="44">
        <f t="shared" si="555"/>
        <v>0</v>
      </c>
      <c r="U3000" s="44">
        <f t="shared" si="556"/>
        <v>0</v>
      </c>
      <c r="V3000" s="44">
        <f t="shared" si="557"/>
        <v>0</v>
      </c>
      <c r="W3000" s="44">
        <f t="shared" si="558"/>
        <v>0</v>
      </c>
      <c r="X3000" s="44">
        <f t="shared" si="559"/>
        <v>0</v>
      </c>
      <c r="Y3000" s="44">
        <f t="shared" si="560"/>
        <v>0</v>
      </c>
      <c r="Z3000" s="44">
        <f t="shared" si="561"/>
        <v>94797.051428571431</v>
      </c>
      <c r="AA3000" s="44">
        <f t="shared" si="562"/>
        <v>0</v>
      </c>
      <c r="AB3000" s="44">
        <f t="shared" si="563"/>
        <v>29624.078571428574</v>
      </c>
      <c r="AC3000" s="44">
        <f t="shared" si="564"/>
        <v>69122.850000000006</v>
      </c>
      <c r="AD3000" s="44">
        <f t="shared" si="565"/>
        <v>40157.084285714285</v>
      </c>
      <c r="AE3000" s="12">
        <f t="shared" si="566"/>
        <v>233701.0642857143</v>
      </c>
    </row>
    <row r="3001" spans="1:31" ht="12.6" hidden="1" customHeight="1" x14ac:dyDescent="0.2">
      <c r="A3001" s="26" t="s">
        <v>2211</v>
      </c>
      <c r="B3001" s="19"/>
      <c r="C3001" s="19"/>
      <c r="D3001" s="20">
        <v>40</v>
      </c>
      <c r="E3001" s="20">
        <v>67</v>
      </c>
      <c r="F3001" s="20"/>
      <c r="G3001" s="21"/>
      <c r="H3001" s="22"/>
      <c r="I3001" s="20"/>
      <c r="J3001" s="20">
        <v>17</v>
      </c>
      <c r="K3001" s="20">
        <v>100</v>
      </c>
      <c r="L3001" s="20">
        <v>46</v>
      </c>
      <c r="M3001" s="20">
        <v>50</v>
      </c>
      <c r="N3001" s="20">
        <v>21</v>
      </c>
      <c r="O3001" s="20">
        <v>341</v>
      </c>
      <c r="P3001" s="23" t="str">
        <f>VLOOKUP(A3001,'ИЗ ОСНОВЫ НОМЕНКЛАТУР'!D:E,2,0)</f>
        <v>Ручки, крючки, опоры</v>
      </c>
      <c r="Q3001" s="23" t="str">
        <f>VLOOKUP(A3001,'ИЗ ОСНОВЫ НОМЕНКЛАТУР'!D:F,3,0)</f>
        <v>Ручки-скобы</v>
      </c>
      <c r="R3001" s="40">
        <f>VLOOKUP(A:A,'ИЗ ОСНОВЫ НОМЕНКЛАТУР'!D:G,4,0)</f>
        <v>323.53180457052798</v>
      </c>
      <c r="S3001" s="12" t="str">
        <f>VLOOKUP(A:A,'ИЗ ОСНОВЫ НОМЕНКЛАТУР'!D:H,5,0)</f>
        <v>C</v>
      </c>
      <c r="T3001" s="44">
        <f t="shared" si="555"/>
        <v>12941.27218282112</v>
      </c>
      <c r="U3001" s="44">
        <f t="shared" si="556"/>
        <v>21676.630906225375</v>
      </c>
      <c r="V3001" s="44">
        <f t="shared" si="557"/>
        <v>0</v>
      </c>
      <c r="W3001" s="44">
        <f t="shared" si="558"/>
        <v>0</v>
      </c>
      <c r="X3001" s="44">
        <f t="shared" si="559"/>
        <v>0</v>
      </c>
      <c r="Y3001" s="44">
        <f t="shared" si="560"/>
        <v>0</v>
      </c>
      <c r="Z3001" s="44">
        <f t="shared" si="561"/>
        <v>5500.0406776989757</v>
      </c>
      <c r="AA3001" s="44">
        <f t="shared" si="562"/>
        <v>32353.180457052797</v>
      </c>
      <c r="AB3001" s="44">
        <f t="shared" si="563"/>
        <v>14882.463010244288</v>
      </c>
      <c r="AC3001" s="44">
        <f t="shared" si="564"/>
        <v>16176.590228526398</v>
      </c>
      <c r="AD3001" s="44">
        <f t="shared" si="565"/>
        <v>6794.1678959810879</v>
      </c>
      <c r="AE3001" s="12">
        <f t="shared" si="566"/>
        <v>110324.34535855004</v>
      </c>
    </row>
    <row r="3002" spans="1:31" ht="12.6" hidden="1" customHeight="1" x14ac:dyDescent="0.2">
      <c r="A3002" s="26" t="s">
        <v>2213</v>
      </c>
      <c r="B3002" s="19"/>
      <c r="C3002" s="19"/>
      <c r="D3002" s="20"/>
      <c r="E3002" s="20">
        <v>117</v>
      </c>
      <c r="F3002" s="20"/>
      <c r="G3002" s="21"/>
      <c r="H3002" s="22"/>
      <c r="I3002" s="20"/>
      <c r="J3002" s="20">
        <v>221</v>
      </c>
      <c r="K3002" s="20"/>
      <c r="L3002" s="20">
        <v>5</v>
      </c>
      <c r="M3002" s="20"/>
      <c r="N3002" s="20">
        <v>62</v>
      </c>
      <c r="O3002" s="20">
        <v>405</v>
      </c>
      <c r="P3002" s="23" t="str">
        <f>VLOOKUP(A3002,'ИЗ ОСНОВЫ НОМЕНКЛАТУР'!D:E,2,0)</f>
        <v>Ручки, крючки, опоры</v>
      </c>
      <c r="Q3002" s="23" t="str">
        <f>VLOOKUP(A3002,'ИЗ ОСНОВЫ НОМЕНКЛАТУР'!D:F,3,0)</f>
        <v>Ручки-скобы</v>
      </c>
      <c r="R3002" s="40">
        <f>VLOOKUP(A:A,'ИЗ ОСНОВЫ НОМЕНКЛАТУР'!D:G,4,0)</f>
        <v>288.49934221482101</v>
      </c>
      <c r="S3002" s="12" t="str">
        <f>VLOOKUP(A:A,'ИЗ ОСНОВЫ НОМЕНКЛАТУР'!D:H,5,0)</f>
        <v>C</v>
      </c>
      <c r="T3002" s="44">
        <f t="shared" si="555"/>
        <v>0</v>
      </c>
      <c r="U3002" s="44">
        <f t="shared" si="556"/>
        <v>33754.423039134061</v>
      </c>
      <c r="V3002" s="44">
        <f t="shared" si="557"/>
        <v>0</v>
      </c>
      <c r="W3002" s="44">
        <f t="shared" si="558"/>
        <v>0</v>
      </c>
      <c r="X3002" s="44">
        <f t="shared" si="559"/>
        <v>0</v>
      </c>
      <c r="Y3002" s="44">
        <f t="shared" si="560"/>
        <v>0</v>
      </c>
      <c r="Z3002" s="44">
        <f t="shared" si="561"/>
        <v>63758.354629475441</v>
      </c>
      <c r="AA3002" s="44">
        <f t="shared" si="562"/>
        <v>0</v>
      </c>
      <c r="AB3002" s="44">
        <f t="shared" si="563"/>
        <v>1442.496711074105</v>
      </c>
      <c r="AC3002" s="44">
        <f t="shared" si="564"/>
        <v>0</v>
      </c>
      <c r="AD3002" s="44">
        <f t="shared" si="565"/>
        <v>17886.959217318901</v>
      </c>
      <c r="AE3002" s="12">
        <f t="shared" si="566"/>
        <v>116842.2335970025</v>
      </c>
    </row>
    <row r="3003" spans="1:31" ht="12.6" hidden="1" customHeight="1" x14ac:dyDescent="0.2">
      <c r="A3003" s="26" t="s">
        <v>2240</v>
      </c>
      <c r="B3003" s="19"/>
      <c r="C3003" s="19"/>
      <c r="D3003" s="20"/>
      <c r="E3003" s="21"/>
      <c r="F3003" s="22"/>
      <c r="G3003" s="21"/>
      <c r="H3003" s="22"/>
      <c r="I3003" s="20"/>
      <c r="J3003" s="20">
        <v>250</v>
      </c>
      <c r="K3003" s="20"/>
      <c r="L3003" s="20"/>
      <c r="M3003" s="20"/>
      <c r="N3003" s="20">
        <v>1</v>
      </c>
      <c r="O3003" s="20">
        <v>251</v>
      </c>
      <c r="P3003" s="23" t="str">
        <f>VLOOKUP(A3003,'ИЗ ОСНОВЫ НОМЕНКЛАТУР'!D:E,2,0)</f>
        <v>Ручки, крючки, опоры</v>
      </c>
      <c r="Q3003" s="23" t="str">
        <f>VLOOKUP(A3003,'ИЗ ОСНОВЫ НОМЕНКЛАТУР'!D:F,3,0)</f>
        <v>Ручки-скобы</v>
      </c>
      <c r="R3003" s="40">
        <f>VLOOKUP(A:A,'ИЗ ОСНОВЫ НОМЕНКЛАТУР'!D:G,4,0)</f>
        <v>256.19034816247586</v>
      </c>
      <c r="S3003" s="12" t="str">
        <f>VLOOKUP(A:A,'ИЗ ОСНОВЫ НОМЕНКЛАТУР'!D:H,5,0)</f>
        <v>C</v>
      </c>
      <c r="T3003" s="44">
        <f t="shared" si="555"/>
        <v>0</v>
      </c>
      <c r="U3003" s="44">
        <f t="shared" si="556"/>
        <v>0</v>
      </c>
      <c r="V3003" s="44">
        <f t="shared" si="557"/>
        <v>0</v>
      </c>
      <c r="W3003" s="44">
        <f t="shared" si="558"/>
        <v>0</v>
      </c>
      <c r="X3003" s="44">
        <f t="shared" si="559"/>
        <v>0</v>
      </c>
      <c r="Y3003" s="44">
        <f t="shared" si="560"/>
        <v>0</v>
      </c>
      <c r="Z3003" s="44">
        <f t="shared" si="561"/>
        <v>64047.587040618964</v>
      </c>
      <c r="AA3003" s="44">
        <f t="shared" si="562"/>
        <v>0</v>
      </c>
      <c r="AB3003" s="44">
        <f t="shared" si="563"/>
        <v>0</v>
      </c>
      <c r="AC3003" s="44">
        <f t="shared" si="564"/>
        <v>0</v>
      </c>
      <c r="AD3003" s="44">
        <f t="shared" si="565"/>
        <v>256.19034816247586</v>
      </c>
      <c r="AE3003" s="12">
        <f t="shared" si="566"/>
        <v>64303.77738878144</v>
      </c>
    </row>
    <row r="3004" spans="1:31" ht="12.6" hidden="1" customHeight="1" x14ac:dyDescent="0.2">
      <c r="A3004" s="26" t="s">
        <v>2234</v>
      </c>
      <c r="B3004" s="19"/>
      <c r="C3004" s="19"/>
      <c r="D3004" s="20">
        <v>60</v>
      </c>
      <c r="E3004" s="20">
        <v>30</v>
      </c>
      <c r="F3004" s="20"/>
      <c r="G3004" s="21"/>
      <c r="H3004" s="22"/>
      <c r="I3004" s="20"/>
      <c r="J3004" s="20">
        <v>132</v>
      </c>
      <c r="K3004" s="20">
        <v>150</v>
      </c>
      <c r="L3004" s="20">
        <v>36</v>
      </c>
      <c r="M3004" s="20">
        <v>30</v>
      </c>
      <c r="N3004" s="20">
        <v>87</v>
      </c>
      <c r="O3004" s="20">
        <v>525</v>
      </c>
      <c r="P3004" s="23" t="str">
        <f>VLOOKUP(A3004,'ИЗ ОСНОВЫ НОМЕНКЛАТУР'!D:E,2,0)</f>
        <v>Ручки, крючки, опоры</v>
      </c>
      <c r="Q3004" s="23" t="str">
        <f>VLOOKUP(A3004,'ИЗ ОСНОВЫ НОМЕНКЛАТУР'!D:F,3,0)</f>
        <v>Ручки-скобы</v>
      </c>
      <c r="R3004" s="40">
        <f>VLOOKUP(A:A,'ИЗ ОСНОВЫ НОМЕНКЛАТУР'!D:G,4,0)</f>
        <v>371.05360189573457</v>
      </c>
      <c r="S3004" s="12" t="str">
        <f>VLOOKUP(A:A,'ИЗ ОСНОВЫ НОМЕНКЛАТУР'!D:H,5,0)</f>
        <v>C</v>
      </c>
      <c r="T3004" s="44">
        <f t="shared" si="555"/>
        <v>22263.216113744074</v>
      </c>
      <c r="U3004" s="44">
        <f t="shared" si="556"/>
        <v>11131.608056872037</v>
      </c>
      <c r="V3004" s="44">
        <f t="shared" si="557"/>
        <v>0</v>
      </c>
      <c r="W3004" s="44">
        <f t="shared" si="558"/>
        <v>0</v>
      </c>
      <c r="X3004" s="44">
        <f t="shared" si="559"/>
        <v>0</v>
      </c>
      <c r="Y3004" s="44">
        <f t="shared" si="560"/>
        <v>0</v>
      </c>
      <c r="Z3004" s="44">
        <f t="shared" si="561"/>
        <v>48979.075450236967</v>
      </c>
      <c r="AA3004" s="44">
        <f t="shared" si="562"/>
        <v>55658.040284360184</v>
      </c>
      <c r="AB3004" s="44">
        <f t="shared" si="563"/>
        <v>13357.929668246445</v>
      </c>
      <c r="AC3004" s="44">
        <f t="shared" si="564"/>
        <v>11131.608056872037</v>
      </c>
      <c r="AD3004" s="44">
        <f t="shared" si="565"/>
        <v>32281.663364928907</v>
      </c>
      <c r="AE3004" s="12">
        <f t="shared" si="566"/>
        <v>194803.14099526065</v>
      </c>
    </row>
    <row r="3005" spans="1:31" ht="12.6" hidden="1" customHeight="1" x14ac:dyDescent="0.2">
      <c r="A3005" s="26" t="s">
        <v>2242</v>
      </c>
      <c r="B3005" s="19"/>
      <c r="C3005" s="19"/>
      <c r="D3005" s="20">
        <v>180</v>
      </c>
      <c r="E3005" s="20">
        <v>45</v>
      </c>
      <c r="F3005" s="20"/>
      <c r="G3005" s="21"/>
      <c r="H3005" s="22"/>
      <c r="I3005" s="20"/>
      <c r="J3005" s="20">
        <v>185</v>
      </c>
      <c r="K3005" s="20">
        <v>150</v>
      </c>
      <c r="L3005" s="20">
        <v>24</v>
      </c>
      <c r="M3005" s="20">
        <v>60</v>
      </c>
      <c r="N3005" s="20">
        <v>69</v>
      </c>
      <c r="O3005" s="20">
        <v>713</v>
      </c>
      <c r="P3005" s="23" t="str">
        <f>VLOOKUP(A3005,'ИЗ ОСНОВЫ НОМЕНКЛАТУР'!D:E,2,0)</f>
        <v>Ручки, крючки, опоры</v>
      </c>
      <c r="Q3005" s="23" t="str">
        <f>VLOOKUP(A3005,'ИЗ ОСНОВЫ НОМЕНКЛАТУР'!D:F,3,0)</f>
        <v>Ручки-скобы</v>
      </c>
      <c r="R3005" s="40">
        <f>VLOOKUP(A:A,'ИЗ ОСНОВЫ НОМЕНКЛАТУР'!D:G,4,0)</f>
        <v>355.76461538461541</v>
      </c>
      <c r="S3005" s="12" t="str">
        <f>VLOOKUP(A:A,'ИЗ ОСНОВЫ НОМЕНКЛАТУР'!D:H,5,0)</f>
        <v>C</v>
      </c>
      <c r="T3005" s="44">
        <f t="shared" si="555"/>
        <v>64037.630769230775</v>
      </c>
      <c r="U3005" s="44">
        <f t="shared" si="556"/>
        <v>16009.407692307694</v>
      </c>
      <c r="V3005" s="44">
        <f t="shared" si="557"/>
        <v>0</v>
      </c>
      <c r="W3005" s="44">
        <f t="shared" si="558"/>
        <v>0</v>
      </c>
      <c r="X3005" s="44">
        <f t="shared" si="559"/>
        <v>0</v>
      </c>
      <c r="Y3005" s="44">
        <f t="shared" si="560"/>
        <v>0</v>
      </c>
      <c r="Z3005" s="44">
        <f t="shared" si="561"/>
        <v>65816.453846153847</v>
      </c>
      <c r="AA3005" s="44">
        <f t="shared" si="562"/>
        <v>53364.692307692312</v>
      </c>
      <c r="AB3005" s="44">
        <f t="shared" si="563"/>
        <v>8538.3507692307703</v>
      </c>
      <c r="AC3005" s="44">
        <f t="shared" si="564"/>
        <v>21345.876923076925</v>
      </c>
      <c r="AD3005" s="44">
        <f t="shared" si="565"/>
        <v>24547.758461538462</v>
      </c>
      <c r="AE3005" s="12">
        <f t="shared" si="566"/>
        <v>253660.17076923078</v>
      </c>
    </row>
    <row r="3006" spans="1:31" ht="12.6" hidden="1" customHeight="1" x14ac:dyDescent="0.2">
      <c r="A3006" s="26" t="s">
        <v>2228</v>
      </c>
      <c r="B3006" s="19"/>
      <c r="C3006" s="19"/>
      <c r="D3006" s="20"/>
      <c r="E3006" s="21"/>
      <c r="F3006" s="22"/>
      <c r="G3006" s="21"/>
      <c r="H3006" s="22"/>
      <c r="I3006" s="20"/>
      <c r="J3006" s="20">
        <v>161</v>
      </c>
      <c r="K3006" s="20"/>
      <c r="L3006" s="20"/>
      <c r="M3006" s="20"/>
      <c r="N3006" s="20">
        <v>49</v>
      </c>
      <c r="O3006" s="20">
        <v>210</v>
      </c>
      <c r="P3006" s="23" t="str">
        <f>VLOOKUP(A3006,'ИЗ ОСНОВЫ НОМЕНКЛАТУР'!D:E,2,0)</f>
        <v>Ручки, крючки, опоры</v>
      </c>
      <c r="Q3006" s="23" t="str">
        <f>VLOOKUP(A3006,'ИЗ ОСНОВЫ НОМЕНКЛАТУР'!D:F,3,0)</f>
        <v>Ручки-скобы</v>
      </c>
      <c r="R3006" s="40">
        <f>VLOOKUP(A:A,'ИЗ ОСНОВЫ НОМЕНКЛАТУР'!D:G,4,0)</f>
        <v>333.73070063694269</v>
      </c>
      <c r="S3006" s="12" t="str">
        <f>VLOOKUP(A:A,'ИЗ ОСНОВЫ НОМЕНКЛАТУР'!D:H,5,0)</f>
        <v>C</v>
      </c>
      <c r="T3006" s="44">
        <f t="shared" si="555"/>
        <v>0</v>
      </c>
      <c r="U3006" s="44">
        <f t="shared" si="556"/>
        <v>0</v>
      </c>
      <c r="V3006" s="44">
        <f t="shared" si="557"/>
        <v>0</v>
      </c>
      <c r="W3006" s="44">
        <f t="shared" si="558"/>
        <v>0</v>
      </c>
      <c r="X3006" s="44">
        <f t="shared" si="559"/>
        <v>0</v>
      </c>
      <c r="Y3006" s="44">
        <f t="shared" si="560"/>
        <v>0</v>
      </c>
      <c r="Z3006" s="44">
        <f t="shared" si="561"/>
        <v>53730.642802547773</v>
      </c>
      <c r="AA3006" s="44">
        <f t="shared" si="562"/>
        <v>0</v>
      </c>
      <c r="AB3006" s="44">
        <f t="shared" si="563"/>
        <v>0</v>
      </c>
      <c r="AC3006" s="44">
        <f t="shared" si="564"/>
        <v>0</v>
      </c>
      <c r="AD3006" s="44">
        <f t="shared" si="565"/>
        <v>16352.804331210191</v>
      </c>
      <c r="AE3006" s="12">
        <f t="shared" si="566"/>
        <v>70083.44713375796</v>
      </c>
    </row>
    <row r="3007" spans="1:31" ht="12.6" hidden="1" customHeight="1" x14ac:dyDescent="0.2">
      <c r="A3007" s="26" t="s">
        <v>2226</v>
      </c>
      <c r="B3007" s="19"/>
      <c r="C3007" s="19"/>
      <c r="D3007" s="20">
        <v>70</v>
      </c>
      <c r="E3007" s="20">
        <v>23</v>
      </c>
      <c r="F3007" s="20"/>
      <c r="G3007" s="21"/>
      <c r="H3007" s="22"/>
      <c r="I3007" s="20"/>
      <c r="J3007" s="20">
        <v>85</v>
      </c>
      <c r="K3007" s="20">
        <v>35</v>
      </c>
      <c r="L3007" s="20">
        <v>19</v>
      </c>
      <c r="M3007" s="20">
        <v>70</v>
      </c>
      <c r="N3007" s="20">
        <v>130</v>
      </c>
      <c r="O3007" s="20">
        <v>432</v>
      </c>
      <c r="P3007" s="23" t="str">
        <f>VLOOKUP(A3007,'ИЗ ОСНОВЫ НОМЕНКЛАТУР'!D:E,2,0)</f>
        <v>Ручки, крючки, опоры</v>
      </c>
      <c r="Q3007" s="23" t="str">
        <f>VLOOKUP(A3007,'ИЗ ОСНОВЫ НОМЕНКЛАТУР'!D:F,3,0)</f>
        <v>Ручки-скобы</v>
      </c>
      <c r="R3007" s="40">
        <f>VLOOKUP(A:A,'ИЗ ОСНОВЫ НОМЕНКЛАТУР'!D:G,4,0)</f>
        <v>546.41322033898302</v>
      </c>
      <c r="S3007" s="12" t="str">
        <f>VLOOKUP(A:A,'ИЗ ОСНОВЫ НОМЕНКЛАТУР'!D:H,5,0)</f>
        <v>C</v>
      </c>
      <c r="T3007" s="44">
        <f t="shared" si="555"/>
        <v>38248.925423728811</v>
      </c>
      <c r="U3007" s="44">
        <f t="shared" si="556"/>
        <v>12567.50406779661</v>
      </c>
      <c r="V3007" s="44">
        <f t="shared" si="557"/>
        <v>0</v>
      </c>
      <c r="W3007" s="44">
        <f t="shared" si="558"/>
        <v>0</v>
      </c>
      <c r="X3007" s="44">
        <f t="shared" si="559"/>
        <v>0</v>
      </c>
      <c r="Y3007" s="44">
        <f t="shared" si="560"/>
        <v>0</v>
      </c>
      <c r="Z3007" s="44">
        <f t="shared" si="561"/>
        <v>46445.12372881356</v>
      </c>
      <c r="AA3007" s="44">
        <f t="shared" si="562"/>
        <v>19124.462711864406</v>
      </c>
      <c r="AB3007" s="44">
        <f t="shared" si="563"/>
        <v>10381.851186440677</v>
      </c>
      <c r="AC3007" s="44">
        <f t="shared" si="564"/>
        <v>38248.925423728811</v>
      </c>
      <c r="AD3007" s="44">
        <f t="shared" si="565"/>
        <v>71033.718644067791</v>
      </c>
      <c r="AE3007" s="12">
        <f t="shared" si="566"/>
        <v>236050.51118644068</v>
      </c>
    </row>
    <row r="3008" spans="1:31" ht="12.6" hidden="1" customHeight="1" x14ac:dyDescent="0.2">
      <c r="A3008" s="26" t="s">
        <v>2209</v>
      </c>
      <c r="B3008" s="19"/>
      <c r="C3008" s="19"/>
      <c r="D3008" s="20">
        <v>140</v>
      </c>
      <c r="E3008" s="20">
        <v>65</v>
      </c>
      <c r="F3008" s="20"/>
      <c r="G3008" s="21"/>
      <c r="H3008" s="22"/>
      <c r="I3008" s="20"/>
      <c r="J3008" s="20">
        <v>154</v>
      </c>
      <c r="K3008" s="20">
        <v>140</v>
      </c>
      <c r="L3008" s="20">
        <v>29</v>
      </c>
      <c r="M3008" s="20"/>
      <c r="N3008" s="20">
        <v>72</v>
      </c>
      <c r="O3008" s="20">
        <v>600</v>
      </c>
      <c r="P3008" s="23" t="str">
        <f>VLOOKUP(A3008,'ИЗ ОСНОВЫ НОМЕНКЛАТУР'!D:E,2,0)</f>
        <v>Ручки, крючки, опоры</v>
      </c>
      <c r="Q3008" s="23" t="str">
        <f>VLOOKUP(A3008,'ИЗ ОСНОВЫ НОМЕНКЛАТУР'!D:F,3,0)</f>
        <v>Ручки-скобы</v>
      </c>
      <c r="R3008" s="40">
        <f>VLOOKUP(A:A,'ИЗ ОСНОВЫ НОМЕНКЛАТУР'!D:G,4,0)</f>
        <v>585.27834215167547</v>
      </c>
      <c r="S3008" s="12" t="str">
        <f>VLOOKUP(A:A,'ИЗ ОСНОВЫ НОМЕНКЛАТУР'!D:H,5,0)</f>
        <v>C</v>
      </c>
      <c r="T3008" s="44">
        <f t="shared" si="555"/>
        <v>81938.967901234573</v>
      </c>
      <c r="U3008" s="44">
        <f t="shared" si="556"/>
        <v>38043.092239858903</v>
      </c>
      <c r="V3008" s="44">
        <f t="shared" si="557"/>
        <v>0</v>
      </c>
      <c r="W3008" s="44">
        <f t="shared" si="558"/>
        <v>0</v>
      </c>
      <c r="X3008" s="44">
        <f t="shared" si="559"/>
        <v>0</v>
      </c>
      <c r="Y3008" s="44">
        <f t="shared" si="560"/>
        <v>0</v>
      </c>
      <c r="Z3008" s="44">
        <f t="shared" si="561"/>
        <v>90132.864691358016</v>
      </c>
      <c r="AA3008" s="44">
        <f t="shared" si="562"/>
        <v>81938.967901234573</v>
      </c>
      <c r="AB3008" s="44">
        <f t="shared" si="563"/>
        <v>16973.071922398587</v>
      </c>
      <c r="AC3008" s="44">
        <f t="shared" si="564"/>
        <v>0</v>
      </c>
      <c r="AD3008" s="44">
        <f t="shared" si="565"/>
        <v>42140.040634920631</v>
      </c>
      <c r="AE3008" s="12">
        <f t="shared" si="566"/>
        <v>351167.00529100531</v>
      </c>
    </row>
    <row r="3009" spans="1:31" ht="12.6" hidden="1" customHeight="1" x14ac:dyDescent="0.2">
      <c r="A3009" s="26" t="s">
        <v>2229</v>
      </c>
      <c r="B3009" s="19"/>
      <c r="C3009" s="19"/>
      <c r="D3009" s="20">
        <v>140</v>
      </c>
      <c r="E3009" s="20">
        <v>36</v>
      </c>
      <c r="F3009" s="20"/>
      <c r="G3009" s="21"/>
      <c r="H3009" s="22"/>
      <c r="I3009" s="20"/>
      <c r="J3009" s="20">
        <v>141</v>
      </c>
      <c r="K3009" s="20">
        <v>35</v>
      </c>
      <c r="L3009" s="20">
        <v>14</v>
      </c>
      <c r="M3009" s="20"/>
      <c r="N3009" s="20">
        <v>23</v>
      </c>
      <c r="O3009" s="20">
        <v>389</v>
      </c>
      <c r="P3009" s="23" t="str">
        <f>VLOOKUP(A3009,'ИЗ ОСНОВЫ НОМЕНКЛАТУР'!D:E,2,0)</f>
        <v>Ручки, крючки, опоры</v>
      </c>
      <c r="Q3009" s="23" t="str">
        <f>VLOOKUP(A3009,'ИЗ ОСНОВЫ НОМЕНКЛАТУР'!D:F,3,0)</f>
        <v>Ручки-скобы</v>
      </c>
      <c r="R3009" s="40">
        <f>VLOOKUP(A:A,'ИЗ ОСНОВЫ НОМЕНКЛАТУР'!D:G,4,0)</f>
        <v>510.79981927710844</v>
      </c>
      <c r="S3009" s="12" t="str">
        <f>VLOOKUP(A:A,'ИЗ ОСНОВЫ НОМЕНКЛАТУР'!D:H,5,0)</f>
        <v>C</v>
      </c>
      <c r="T3009" s="44">
        <f t="shared" si="555"/>
        <v>71511.97469879518</v>
      </c>
      <c r="U3009" s="44">
        <f t="shared" si="556"/>
        <v>18388.793493975903</v>
      </c>
      <c r="V3009" s="44">
        <f t="shared" si="557"/>
        <v>0</v>
      </c>
      <c r="W3009" s="44">
        <f t="shared" si="558"/>
        <v>0</v>
      </c>
      <c r="X3009" s="44">
        <f t="shared" si="559"/>
        <v>0</v>
      </c>
      <c r="Y3009" s="44">
        <f t="shared" si="560"/>
        <v>0</v>
      </c>
      <c r="Z3009" s="44">
        <f t="shared" si="561"/>
        <v>72022.774518072285</v>
      </c>
      <c r="AA3009" s="44">
        <f t="shared" si="562"/>
        <v>17877.993674698795</v>
      </c>
      <c r="AB3009" s="44">
        <f t="shared" si="563"/>
        <v>7151.1974698795184</v>
      </c>
      <c r="AC3009" s="44">
        <f t="shared" si="564"/>
        <v>0</v>
      </c>
      <c r="AD3009" s="44">
        <f t="shared" si="565"/>
        <v>11748.395843373493</v>
      </c>
      <c r="AE3009" s="12">
        <f t="shared" si="566"/>
        <v>198701.12969879521</v>
      </c>
    </row>
    <row r="3010" spans="1:31" ht="12.6" hidden="1" customHeight="1" x14ac:dyDescent="0.2">
      <c r="A3010" s="26" t="s">
        <v>2684</v>
      </c>
      <c r="B3010" s="19"/>
      <c r="C3010" s="19"/>
      <c r="D3010" s="20">
        <v>280</v>
      </c>
      <c r="E3010" s="20">
        <v>35</v>
      </c>
      <c r="F3010" s="20"/>
      <c r="G3010" s="21"/>
      <c r="H3010" s="22"/>
      <c r="I3010" s="20"/>
      <c r="J3010" s="20"/>
      <c r="K3010" s="20">
        <v>240</v>
      </c>
      <c r="L3010" s="20"/>
      <c r="M3010" s="20"/>
      <c r="N3010" s="20">
        <v>105</v>
      </c>
      <c r="O3010" s="20">
        <v>660</v>
      </c>
      <c r="P3010" s="23" t="str">
        <f>VLOOKUP(A3010,'ИЗ ОСНОВЫ НОМЕНКЛАТУР'!D:E,2,0)</f>
        <v>Ручки, крючки, опоры</v>
      </c>
      <c r="Q3010" s="23" t="str">
        <f>VLOOKUP(A3010,'ИЗ ОСНОВЫ НОМЕНКЛАТУР'!D:F,3,0)</f>
        <v>Ручки-кнопки</v>
      </c>
      <c r="R3010" s="40">
        <f>VLOOKUP(A:A,'ИЗ ОСНОВЫ НОМЕНКЛАТУР'!D:G,4,0)</f>
        <v>340.11244444444441</v>
      </c>
      <c r="S3010" s="12" t="str">
        <f>VLOOKUP(A:A,'ИЗ ОСНОВЫ НОМЕНКЛАТУР'!D:H,5,0)</f>
        <v>C</v>
      </c>
      <c r="T3010" s="44">
        <f t="shared" si="555"/>
        <v>95231.484444444432</v>
      </c>
      <c r="U3010" s="44">
        <f t="shared" si="556"/>
        <v>11903.935555555554</v>
      </c>
      <c r="V3010" s="44">
        <f t="shared" si="557"/>
        <v>0</v>
      </c>
      <c r="W3010" s="44">
        <f t="shared" si="558"/>
        <v>0</v>
      </c>
      <c r="X3010" s="44">
        <f t="shared" si="559"/>
        <v>0</v>
      </c>
      <c r="Y3010" s="44">
        <f t="shared" si="560"/>
        <v>0</v>
      </c>
      <c r="Z3010" s="44">
        <f t="shared" si="561"/>
        <v>0</v>
      </c>
      <c r="AA3010" s="44">
        <f t="shared" si="562"/>
        <v>81626.986666666664</v>
      </c>
      <c r="AB3010" s="44">
        <f t="shared" si="563"/>
        <v>0</v>
      </c>
      <c r="AC3010" s="44">
        <f t="shared" si="564"/>
        <v>0</v>
      </c>
      <c r="AD3010" s="44">
        <f t="shared" si="565"/>
        <v>35711.806666666664</v>
      </c>
      <c r="AE3010" s="12">
        <f t="shared" si="566"/>
        <v>224474.21333333332</v>
      </c>
    </row>
    <row r="3011" spans="1:31" ht="12.6" hidden="1" customHeight="1" x14ac:dyDescent="0.2">
      <c r="A3011" s="26" t="s">
        <v>2329</v>
      </c>
      <c r="B3011" s="19"/>
      <c r="C3011" s="19"/>
      <c r="D3011" s="20">
        <v>240</v>
      </c>
      <c r="E3011" s="20">
        <v>42</v>
      </c>
      <c r="F3011" s="20"/>
      <c r="G3011" s="21"/>
      <c r="H3011" s="22"/>
      <c r="I3011" s="20"/>
      <c r="J3011" s="20"/>
      <c r="K3011" s="20"/>
      <c r="L3011" s="20"/>
      <c r="M3011" s="20"/>
      <c r="N3011" s="20">
        <v>3</v>
      </c>
      <c r="O3011" s="20">
        <v>285</v>
      </c>
      <c r="P3011" s="23" t="str">
        <f>VLOOKUP(A3011,'ИЗ ОСНОВЫ НОМЕНКЛАТУР'!D:E,2,0)</f>
        <v>Ручки, крючки, опоры</v>
      </c>
      <c r="Q3011" s="23" t="str">
        <f>VLOOKUP(A3011,'ИЗ ОСНОВЫ НОМЕНКЛАТУР'!D:F,3,0)</f>
        <v>Ручки-скобы</v>
      </c>
      <c r="R3011" s="40">
        <f>VLOOKUP(A:A,'ИЗ ОСНОВЫ НОМЕНКЛАТУР'!D:G,4,0)</f>
        <v>456.67654545454542</v>
      </c>
      <c r="S3011" s="12" t="str">
        <f>VLOOKUP(A:A,'ИЗ ОСНОВЫ НОМЕНКЛАТУР'!D:H,5,0)</f>
        <v>C</v>
      </c>
      <c r="T3011" s="44">
        <f t="shared" si="555"/>
        <v>109602.3709090909</v>
      </c>
      <c r="U3011" s="44">
        <f t="shared" si="556"/>
        <v>19180.414909090909</v>
      </c>
      <c r="V3011" s="44">
        <f t="shared" si="557"/>
        <v>0</v>
      </c>
      <c r="W3011" s="44">
        <f t="shared" si="558"/>
        <v>0</v>
      </c>
      <c r="X3011" s="44">
        <f t="shared" si="559"/>
        <v>0</v>
      </c>
      <c r="Y3011" s="44">
        <f t="shared" si="560"/>
        <v>0</v>
      </c>
      <c r="Z3011" s="44">
        <f t="shared" si="561"/>
        <v>0</v>
      </c>
      <c r="AA3011" s="44">
        <f t="shared" si="562"/>
        <v>0</v>
      </c>
      <c r="AB3011" s="44">
        <f t="shared" si="563"/>
        <v>0</v>
      </c>
      <c r="AC3011" s="44">
        <f t="shared" si="564"/>
        <v>0</v>
      </c>
      <c r="AD3011" s="44">
        <f t="shared" si="565"/>
        <v>1370.0296363636362</v>
      </c>
      <c r="AE3011" s="12">
        <f t="shared" si="566"/>
        <v>130152.81545454543</v>
      </c>
    </row>
    <row r="3012" spans="1:31" ht="12.6" hidden="1" customHeight="1" x14ac:dyDescent="0.2">
      <c r="A3012" s="26" t="s">
        <v>2371</v>
      </c>
      <c r="B3012" s="19"/>
      <c r="C3012" s="19"/>
      <c r="D3012" s="20">
        <v>160</v>
      </c>
      <c r="E3012" s="20">
        <v>42</v>
      </c>
      <c r="F3012" s="20"/>
      <c r="G3012" s="21"/>
      <c r="H3012" s="22"/>
      <c r="I3012" s="20"/>
      <c r="J3012" s="20"/>
      <c r="K3012" s="20"/>
      <c r="L3012" s="20"/>
      <c r="M3012" s="20"/>
      <c r="N3012" s="20">
        <v>30</v>
      </c>
      <c r="O3012" s="20">
        <v>232</v>
      </c>
      <c r="P3012" s="23" t="str">
        <f>VLOOKUP(A3012,'ИЗ ОСНОВЫ НОМЕНКЛАТУР'!D:E,2,0)</f>
        <v>Ручки, крючки, опоры</v>
      </c>
      <c r="Q3012" s="23" t="str">
        <f>VLOOKUP(A3012,'ИЗ ОСНОВЫ НОМЕНКЛАТУР'!D:F,3,0)</f>
        <v>Ручки-скобы</v>
      </c>
      <c r="R3012" s="40">
        <f>VLOOKUP(A:A,'ИЗ ОСНОВЫ НОМЕНКЛАТУР'!D:G,4,0)</f>
        <v>687.73234375000004</v>
      </c>
      <c r="S3012" s="12" t="str">
        <f>VLOOKUP(A:A,'ИЗ ОСНОВЫ НОМЕНКЛАТУР'!D:H,5,0)</f>
        <v>C</v>
      </c>
      <c r="T3012" s="44">
        <f t="shared" si="555"/>
        <v>110037.175</v>
      </c>
      <c r="U3012" s="44">
        <f t="shared" si="556"/>
        <v>28884.758437500001</v>
      </c>
      <c r="V3012" s="44">
        <f t="shared" si="557"/>
        <v>0</v>
      </c>
      <c r="W3012" s="44">
        <f t="shared" si="558"/>
        <v>0</v>
      </c>
      <c r="X3012" s="44">
        <f t="shared" si="559"/>
        <v>0</v>
      </c>
      <c r="Y3012" s="44">
        <f t="shared" si="560"/>
        <v>0</v>
      </c>
      <c r="Z3012" s="44">
        <f t="shared" si="561"/>
        <v>0</v>
      </c>
      <c r="AA3012" s="44">
        <f t="shared" si="562"/>
        <v>0</v>
      </c>
      <c r="AB3012" s="44">
        <f t="shared" si="563"/>
        <v>0</v>
      </c>
      <c r="AC3012" s="44">
        <f t="shared" si="564"/>
        <v>0</v>
      </c>
      <c r="AD3012" s="44">
        <f t="shared" si="565"/>
        <v>20631.970312500001</v>
      </c>
      <c r="AE3012" s="12">
        <f t="shared" si="566"/>
        <v>159553.90375</v>
      </c>
    </row>
    <row r="3013" spans="1:31" ht="12.6" hidden="1" customHeight="1" x14ac:dyDescent="0.2">
      <c r="A3013" s="26" t="s">
        <v>2350</v>
      </c>
      <c r="B3013" s="19"/>
      <c r="C3013" s="19"/>
      <c r="D3013" s="20">
        <v>320</v>
      </c>
      <c r="E3013" s="20">
        <v>79</v>
      </c>
      <c r="F3013" s="20"/>
      <c r="G3013" s="21"/>
      <c r="H3013" s="22"/>
      <c r="I3013" s="20"/>
      <c r="J3013" s="20"/>
      <c r="K3013" s="20">
        <v>240</v>
      </c>
      <c r="L3013" s="20"/>
      <c r="M3013" s="20"/>
      <c r="N3013" s="20">
        <v>98</v>
      </c>
      <c r="O3013" s="20">
        <v>737</v>
      </c>
      <c r="P3013" s="23" t="str">
        <f>VLOOKUP(A3013,'ИЗ ОСНОВЫ НОМЕНКЛАТУР'!D:E,2,0)</f>
        <v>Ручки, крючки, опоры</v>
      </c>
      <c r="Q3013" s="23" t="str">
        <f>VLOOKUP(A3013,'ИЗ ОСНОВЫ НОМЕНКЛАТУР'!D:F,3,0)</f>
        <v>Ручки-скобы</v>
      </c>
      <c r="R3013" s="40">
        <f>VLOOKUP(A:A,'ИЗ ОСНОВЫ НОМЕНКЛАТУР'!D:G,4,0)</f>
        <v>347.22034482758619</v>
      </c>
      <c r="S3013" s="12" t="str">
        <f>VLOOKUP(A:A,'ИЗ ОСНОВЫ НОМЕНКЛАТУР'!D:H,5,0)</f>
        <v>C</v>
      </c>
      <c r="T3013" s="44">
        <f t="shared" si="555"/>
        <v>111110.51034482758</v>
      </c>
      <c r="U3013" s="44">
        <f t="shared" si="556"/>
        <v>27430.407241379307</v>
      </c>
      <c r="V3013" s="44">
        <f t="shared" si="557"/>
        <v>0</v>
      </c>
      <c r="W3013" s="44">
        <f t="shared" si="558"/>
        <v>0</v>
      </c>
      <c r="X3013" s="44">
        <f t="shared" si="559"/>
        <v>0</v>
      </c>
      <c r="Y3013" s="44">
        <f t="shared" si="560"/>
        <v>0</v>
      </c>
      <c r="Z3013" s="44">
        <f t="shared" si="561"/>
        <v>0</v>
      </c>
      <c r="AA3013" s="44">
        <f t="shared" si="562"/>
        <v>83332.88275862069</v>
      </c>
      <c r="AB3013" s="44">
        <f t="shared" si="563"/>
        <v>0</v>
      </c>
      <c r="AC3013" s="44">
        <f t="shared" si="564"/>
        <v>0</v>
      </c>
      <c r="AD3013" s="44">
        <f t="shared" si="565"/>
        <v>34027.59379310345</v>
      </c>
      <c r="AE3013" s="12">
        <f t="shared" si="566"/>
        <v>255901.39413793103</v>
      </c>
    </row>
    <row r="3014" spans="1:31" ht="12.6" hidden="1" customHeight="1" x14ac:dyDescent="0.2">
      <c r="A3014" s="26" t="s">
        <v>4878</v>
      </c>
      <c r="B3014" s="19"/>
      <c r="C3014" s="19"/>
      <c r="D3014" s="20"/>
      <c r="E3014" s="21"/>
      <c r="F3014" s="22"/>
      <c r="G3014" s="21"/>
      <c r="H3014" s="22"/>
      <c r="I3014" s="20"/>
      <c r="J3014" s="20">
        <v>770</v>
      </c>
      <c r="K3014" s="20"/>
      <c r="L3014" s="20"/>
      <c r="M3014" s="20"/>
      <c r="N3014" s="20"/>
      <c r="O3014" s="20">
        <v>770</v>
      </c>
      <c r="P3014" s="23" t="str">
        <f>VLOOKUP(A3014,'ИЗ ОСНОВЫ НОМЕНКЛАТУР'!D:E,2,0)</f>
        <v>Ручки, крючки, опоры</v>
      </c>
      <c r="Q3014" s="23" t="str">
        <f>VLOOKUP(A3014,'ИЗ ОСНОВЫ НОМЕНКЛАТУР'!D:F,3,0)</f>
        <v>Ручки-скобы</v>
      </c>
      <c r="R3014" s="40">
        <f>VLOOKUP(A:A,'ИЗ ОСНОВЫ НОМЕНКЛАТУР'!D:G,4,0)</f>
        <v>514.98961038961033</v>
      </c>
      <c r="S3014" s="12" t="str">
        <f>VLOOKUP(A:A,'ИЗ ОСНОВЫ НОМЕНКЛАТУР'!D:H,5,0)</f>
        <v>C</v>
      </c>
      <c r="T3014" s="44">
        <f t="shared" si="555"/>
        <v>0</v>
      </c>
      <c r="U3014" s="44">
        <f t="shared" si="556"/>
        <v>0</v>
      </c>
      <c r="V3014" s="44">
        <f t="shared" si="557"/>
        <v>0</v>
      </c>
      <c r="W3014" s="44">
        <f t="shared" si="558"/>
        <v>0</v>
      </c>
      <c r="X3014" s="44">
        <f t="shared" si="559"/>
        <v>0</v>
      </c>
      <c r="Y3014" s="44">
        <f t="shared" si="560"/>
        <v>0</v>
      </c>
      <c r="Z3014" s="44">
        <f t="shared" si="561"/>
        <v>396541.99999999994</v>
      </c>
      <c r="AA3014" s="44">
        <f t="shared" si="562"/>
        <v>0</v>
      </c>
      <c r="AB3014" s="44">
        <f t="shared" si="563"/>
        <v>0</v>
      </c>
      <c r="AC3014" s="44">
        <f t="shared" si="564"/>
        <v>0</v>
      </c>
      <c r="AD3014" s="44">
        <f t="shared" si="565"/>
        <v>0</v>
      </c>
      <c r="AE3014" s="12">
        <f t="shared" si="566"/>
        <v>396541.99999999994</v>
      </c>
    </row>
    <row r="3015" spans="1:31" ht="12.6" customHeight="1" x14ac:dyDescent="0.2">
      <c r="A3015" s="26" t="s">
        <v>2595</v>
      </c>
      <c r="B3015" s="19"/>
      <c r="C3015" s="19"/>
      <c r="D3015" s="20"/>
      <c r="E3015" s="21"/>
      <c r="F3015" s="22"/>
      <c r="G3015" s="21"/>
      <c r="H3015" s="22"/>
      <c r="I3015" s="20"/>
      <c r="J3015" s="20"/>
      <c r="K3015" s="20"/>
      <c r="L3015" s="20">
        <v>1</v>
      </c>
      <c r="M3015" s="20">
        <v>76</v>
      </c>
      <c r="N3015" s="20"/>
      <c r="O3015" s="20">
        <v>77</v>
      </c>
      <c r="P3015" s="23" t="str">
        <f>VLOOKUP(A3015,'ИЗ ОСНОВЫ НОМЕНКЛАТУР'!D:E,2,0)</f>
        <v>Ручки, крючки, опоры</v>
      </c>
      <c r="Q3015" s="23" t="str">
        <f>VLOOKUP(A3015,'ИЗ ОСНОВЫ НОМЕНКЛАТУР'!D:F,3,0)</f>
        <v>Торцевые ручки</v>
      </c>
      <c r="R3015" s="40">
        <f>VLOOKUP(A:A,'ИЗ ОСНОВЫ НОМЕНКЛАТУР'!D:G,4,0)</f>
        <v>1500</v>
      </c>
      <c r="S3015" s="12" t="str">
        <f>VLOOKUP(A:A,'ИЗ ОСНОВЫ НОМЕНКЛАТУР'!D:H,5,0)</f>
        <v>C</v>
      </c>
      <c r="T3015" s="44">
        <f t="shared" si="555"/>
        <v>0</v>
      </c>
      <c r="U3015" s="44">
        <f t="shared" si="556"/>
        <v>0</v>
      </c>
      <c r="V3015" s="44">
        <f t="shared" si="557"/>
        <v>0</v>
      </c>
      <c r="W3015" s="44">
        <f t="shared" si="558"/>
        <v>0</v>
      </c>
      <c r="X3015" s="44">
        <f t="shared" si="559"/>
        <v>0</v>
      </c>
      <c r="Y3015" s="44">
        <f t="shared" si="560"/>
        <v>0</v>
      </c>
      <c r="Z3015" s="44">
        <f t="shared" si="561"/>
        <v>0</v>
      </c>
      <c r="AA3015" s="44">
        <f t="shared" si="562"/>
        <v>0</v>
      </c>
      <c r="AB3015" s="44">
        <f t="shared" si="563"/>
        <v>1500</v>
      </c>
      <c r="AC3015" s="44">
        <f t="shared" si="564"/>
        <v>114000</v>
      </c>
      <c r="AD3015" s="44">
        <f t="shared" si="565"/>
        <v>0</v>
      </c>
      <c r="AE3015" s="12">
        <f t="shared" si="566"/>
        <v>115500</v>
      </c>
    </row>
    <row r="3016" spans="1:31" ht="12.6" customHeight="1" x14ac:dyDescent="0.2">
      <c r="A3016" s="26" t="s">
        <v>2557</v>
      </c>
      <c r="B3016" s="19"/>
      <c r="C3016" s="19"/>
      <c r="D3016" s="20"/>
      <c r="E3016" s="21"/>
      <c r="F3016" s="22"/>
      <c r="G3016" s="21"/>
      <c r="H3016" s="22"/>
      <c r="I3016" s="20"/>
      <c r="J3016" s="20"/>
      <c r="K3016" s="20"/>
      <c r="L3016" s="20">
        <v>3</v>
      </c>
      <c r="M3016" s="20"/>
      <c r="N3016" s="20"/>
      <c r="O3016" s="20">
        <v>3</v>
      </c>
      <c r="P3016" s="23" t="str">
        <f>VLOOKUP(A3016,'ИЗ ОСНОВЫ НОМЕНКЛАТУР'!D:E,2,0)</f>
        <v>Ручки, крючки, опоры</v>
      </c>
      <c r="Q3016" s="23" t="str">
        <f>VLOOKUP(A3016,'ИЗ ОСНОВЫ НОМЕНКЛАТУР'!D:F,3,0)</f>
        <v>Торцевые ручки</v>
      </c>
      <c r="R3016" s="40">
        <f>VLOOKUP(A:A,'ИЗ ОСНОВЫ НОМЕНКЛАТУР'!D:G,4,0)</f>
        <v>300</v>
      </c>
      <c r="S3016" s="12" t="str">
        <f>VLOOKUP(A:A,'ИЗ ОСНОВЫ НОМЕНКЛАТУР'!D:H,5,0)</f>
        <v>C</v>
      </c>
      <c r="T3016" s="44">
        <f t="shared" si="555"/>
        <v>0</v>
      </c>
      <c r="U3016" s="44">
        <f t="shared" si="556"/>
        <v>0</v>
      </c>
      <c r="V3016" s="44">
        <f t="shared" si="557"/>
        <v>0</v>
      </c>
      <c r="W3016" s="44">
        <f t="shared" si="558"/>
        <v>0</v>
      </c>
      <c r="X3016" s="44">
        <f t="shared" si="559"/>
        <v>0</v>
      </c>
      <c r="Y3016" s="44">
        <f t="shared" si="560"/>
        <v>0</v>
      </c>
      <c r="Z3016" s="44">
        <f t="shared" si="561"/>
        <v>0</v>
      </c>
      <c r="AA3016" s="44">
        <f t="shared" si="562"/>
        <v>0</v>
      </c>
      <c r="AB3016" s="44">
        <f t="shared" si="563"/>
        <v>900</v>
      </c>
      <c r="AC3016" s="44">
        <f t="shared" si="564"/>
        <v>0</v>
      </c>
      <c r="AD3016" s="44">
        <f t="shared" si="565"/>
        <v>0</v>
      </c>
      <c r="AE3016" s="12">
        <f t="shared" si="566"/>
        <v>900</v>
      </c>
    </row>
    <row r="3017" spans="1:31" ht="12.6" customHeight="1" x14ac:dyDescent="0.2">
      <c r="A3017" s="26" t="s">
        <v>2548</v>
      </c>
      <c r="B3017" s="19"/>
      <c r="C3017" s="19"/>
      <c r="D3017" s="20"/>
      <c r="E3017" s="21"/>
      <c r="F3017" s="22"/>
      <c r="G3017" s="21"/>
      <c r="H3017" s="22"/>
      <c r="I3017" s="20"/>
      <c r="J3017" s="20"/>
      <c r="K3017" s="20"/>
      <c r="L3017" s="20">
        <v>2</v>
      </c>
      <c r="M3017" s="20"/>
      <c r="N3017" s="20"/>
      <c r="O3017" s="20">
        <v>2</v>
      </c>
      <c r="P3017" s="23" t="str">
        <f>VLOOKUP(A3017,'ИЗ ОСНОВЫ НОМЕНКЛАТУР'!D:E,2,0)</f>
        <v>Ручки, крючки, опоры</v>
      </c>
      <c r="Q3017" s="23" t="str">
        <f>VLOOKUP(A3017,'ИЗ ОСНОВЫ НОМЕНКЛАТУР'!D:F,3,0)</f>
        <v>Торцевые ручки</v>
      </c>
      <c r="R3017" s="40">
        <f>VLOOKUP(A:A,'ИЗ ОСНОВЫ НОМЕНКЛАТУР'!D:G,4,0)</f>
        <v>395.66891304347826</v>
      </c>
      <c r="S3017" s="12" t="str">
        <f>VLOOKUP(A:A,'ИЗ ОСНОВЫ НОМЕНКЛАТУР'!D:H,5,0)</f>
        <v>C</v>
      </c>
      <c r="T3017" s="44">
        <f t="shared" ref="T3017:T3080" si="567">$R3017*D3017</f>
        <v>0</v>
      </c>
      <c r="U3017" s="44">
        <f t="shared" ref="U3017:U3080" si="568">$R3017*E3017</f>
        <v>0</v>
      </c>
      <c r="V3017" s="44">
        <f t="shared" ref="V3017:V3080" si="569">$R3017*F3017</f>
        <v>0</v>
      </c>
      <c r="W3017" s="44">
        <f t="shared" ref="W3017:W3080" si="570">$R3017*G3017</f>
        <v>0</v>
      </c>
      <c r="X3017" s="44">
        <f t="shared" ref="X3017:X3080" si="571">$R3017*H3017</f>
        <v>0</v>
      </c>
      <c r="Y3017" s="44">
        <f t="shared" ref="Y3017:Y3080" si="572">$R3017*I3017</f>
        <v>0</v>
      </c>
      <c r="Z3017" s="44">
        <f t="shared" ref="Z3017:Z3080" si="573">$R3017*J3017</f>
        <v>0</v>
      </c>
      <c r="AA3017" s="44">
        <f t="shared" ref="AA3017:AA3080" si="574">$R3017*K3017</f>
        <v>0</v>
      </c>
      <c r="AB3017" s="44">
        <f t="shared" ref="AB3017:AB3080" si="575">$R3017*L3017</f>
        <v>791.33782608695651</v>
      </c>
      <c r="AC3017" s="44">
        <f t="shared" ref="AC3017:AC3080" si="576">$R3017*M3017</f>
        <v>0</v>
      </c>
      <c r="AD3017" s="44">
        <f t="shared" ref="AD3017:AD3080" si="577">$R3017*N3017</f>
        <v>0</v>
      </c>
      <c r="AE3017" s="12">
        <f t="shared" ref="AE3017:AE3080" si="578">SUM(T3017:AD3017)</f>
        <v>791.33782608695651</v>
      </c>
    </row>
    <row r="3018" spans="1:31" ht="12.6" customHeight="1" x14ac:dyDescent="0.2">
      <c r="A3018" s="26" t="s">
        <v>2545</v>
      </c>
      <c r="B3018" s="19"/>
      <c r="C3018" s="19"/>
      <c r="D3018" s="20"/>
      <c r="E3018" s="21"/>
      <c r="F3018" s="22"/>
      <c r="G3018" s="21"/>
      <c r="H3018" s="22"/>
      <c r="I3018" s="20"/>
      <c r="J3018" s="20"/>
      <c r="K3018" s="20"/>
      <c r="L3018" s="20">
        <v>22</v>
      </c>
      <c r="M3018" s="20"/>
      <c r="N3018" s="20"/>
      <c r="O3018" s="20">
        <v>22</v>
      </c>
      <c r="P3018" s="23" t="str">
        <f>VLOOKUP(A3018,'ИЗ ОСНОВЫ НОМЕНКЛАТУР'!D:E,2,0)</f>
        <v>Ручки, крючки, опоры</v>
      </c>
      <c r="Q3018" s="23" t="str">
        <f>VLOOKUP(A3018,'ИЗ ОСНОВЫ НОМЕНКЛАТУР'!D:F,3,0)</f>
        <v>Торцевые ручки</v>
      </c>
      <c r="R3018" s="40">
        <f>VLOOKUP(A:A,'ИЗ ОСНОВЫ НОМЕНКЛАТУР'!D:G,4,0)</f>
        <v>412.7425471698113</v>
      </c>
      <c r="S3018" s="12" t="str">
        <f>VLOOKUP(A:A,'ИЗ ОСНОВЫ НОМЕНКЛАТУР'!D:H,5,0)</f>
        <v>C</v>
      </c>
      <c r="T3018" s="44">
        <f t="shared" si="567"/>
        <v>0</v>
      </c>
      <c r="U3018" s="44">
        <f t="shared" si="568"/>
        <v>0</v>
      </c>
      <c r="V3018" s="44">
        <f t="shared" si="569"/>
        <v>0</v>
      </c>
      <c r="W3018" s="44">
        <f t="shared" si="570"/>
        <v>0</v>
      </c>
      <c r="X3018" s="44">
        <f t="shared" si="571"/>
        <v>0</v>
      </c>
      <c r="Y3018" s="44">
        <f t="shared" si="572"/>
        <v>0</v>
      </c>
      <c r="Z3018" s="44">
        <f t="shared" si="573"/>
        <v>0</v>
      </c>
      <c r="AA3018" s="44">
        <f t="shared" si="574"/>
        <v>0</v>
      </c>
      <c r="AB3018" s="44">
        <f t="shared" si="575"/>
        <v>9080.3360377358495</v>
      </c>
      <c r="AC3018" s="44">
        <f t="shared" si="576"/>
        <v>0</v>
      </c>
      <c r="AD3018" s="44">
        <f t="shared" si="577"/>
        <v>0</v>
      </c>
      <c r="AE3018" s="12">
        <f t="shared" si="578"/>
        <v>9080.3360377358495</v>
      </c>
    </row>
    <row r="3019" spans="1:31" ht="12.6" customHeight="1" x14ac:dyDescent="0.2">
      <c r="A3019" s="26" t="s">
        <v>2588</v>
      </c>
      <c r="B3019" s="19"/>
      <c r="C3019" s="19"/>
      <c r="D3019" s="20"/>
      <c r="E3019" s="21"/>
      <c r="F3019" s="22"/>
      <c r="G3019" s="21"/>
      <c r="H3019" s="22"/>
      <c r="I3019" s="20"/>
      <c r="J3019" s="20"/>
      <c r="K3019" s="20"/>
      <c r="L3019" s="20">
        <v>1</v>
      </c>
      <c r="M3019" s="20">
        <v>84</v>
      </c>
      <c r="N3019" s="20"/>
      <c r="O3019" s="20">
        <v>85</v>
      </c>
      <c r="P3019" s="23" t="str">
        <f>VLOOKUP(A3019,'ИЗ ОСНОВЫ НОМЕНКЛАТУР'!D:E,2,0)</f>
        <v>Ручки, крючки, опоры</v>
      </c>
      <c r="Q3019" s="23" t="str">
        <f>VLOOKUP(A3019,'ИЗ ОСНОВЫ НОМЕНКЛАТУР'!D:F,3,0)</f>
        <v>Торцевые ручки</v>
      </c>
      <c r="R3019" s="40">
        <f>VLOOKUP(A:A,'ИЗ ОСНОВЫ НОМЕНКЛАТУР'!D:G,4,0)</f>
        <v>800</v>
      </c>
      <c r="S3019" s="12" t="str">
        <f>VLOOKUP(A:A,'ИЗ ОСНОВЫ НОМЕНКЛАТУР'!D:H,5,0)</f>
        <v>C</v>
      </c>
      <c r="T3019" s="44">
        <f t="shared" si="567"/>
        <v>0</v>
      </c>
      <c r="U3019" s="44">
        <f t="shared" si="568"/>
        <v>0</v>
      </c>
      <c r="V3019" s="44">
        <f t="shared" si="569"/>
        <v>0</v>
      </c>
      <c r="W3019" s="44">
        <f t="shared" si="570"/>
        <v>0</v>
      </c>
      <c r="X3019" s="44">
        <f t="shared" si="571"/>
        <v>0</v>
      </c>
      <c r="Y3019" s="44">
        <f t="shared" si="572"/>
        <v>0</v>
      </c>
      <c r="Z3019" s="44">
        <f t="shared" si="573"/>
        <v>0</v>
      </c>
      <c r="AA3019" s="44">
        <f t="shared" si="574"/>
        <v>0</v>
      </c>
      <c r="AB3019" s="44">
        <f t="shared" si="575"/>
        <v>800</v>
      </c>
      <c r="AC3019" s="44">
        <f t="shared" si="576"/>
        <v>67200</v>
      </c>
      <c r="AD3019" s="44">
        <f t="shared" si="577"/>
        <v>0</v>
      </c>
      <c r="AE3019" s="12">
        <f t="shared" si="578"/>
        <v>68000</v>
      </c>
    </row>
    <row r="3020" spans="1:31" ht="12.6" customHeight="1" x14ac:dyDescent="0.2">
      <c r="A3020" s="26" t="s">
        <v>2594</v>
      </c>
      <c r="B3020" s="19"/>
      <c r="C3020" s="19"/>
      <c r="D3020" s="20"/>
      <c r="E3020" s="21"/>
      <c r="F3020" s="22"/>
      <c r="G3020" s="21"/>
      <c r="H3020" s="22"/>
      <c r="I3020" s="20"/>
      <c r="J3020" s="20"/>
      <c r="K3020" s="20"/>
      <c r="L3020" s="20">
        <v>1</v>
      </c>
      <c r="M3020" s="20">
        <v>61</v>
      </c>
      <c r="N3020" s="20"/>
      <c r="O3020" s="20">
        <v>62</v>
      </c>
      <c r="P3020" s="23" t="str">
        <f>VLOOKUP(A3020,'ИЗ ОСНОВЫ НОМЕНКЛАТУР'!D:E,2,0)</f>
        <v>Ручки, крючки, опоры</v>
      </c>
      <c r="Q3020" s="23" t="str">
        <f>VLOOKUP(A3020,'ИЗ ОСНОВЫ НОМЕНКЛАТУР'!D:F,3,0)</f>
        <v>Торцевые ручки</v>
      </c>
      <c r="R3020" s="40">
        <f>VLOOKUP(A:A,'ИЗ ОСНОВЫ НОМЕНКЛАТУР'!D:G,4,0)</f>
        <v>800</v>
      </c>
      <c r="S3020" s="12" t="str">
        <f>VLOOKUP(A:A,'ИЗ ОСНОВЫ НОМЕНКЛАТУР'!D:H,5,0)</f>
        <v>C</v>
      </c>
      <c r="T3020" s="44">
        <f t="shared" si="567"/>
        <v>0</v>
      </c>
      <c r="U3020" s="44">
        <f t="shared" si="568"/>
        <v>0</v>
      </c>
      <c r="V3020" s="44">
        <f t="shared" si="569"/>
        <v>0</v>
      </c>
      <c r="W3020" s="44">
        <f t="shared" si="570"/>
        <v>0</v>
      </c>
      <c r="X3020" s="44">
        <f t="shared" si="571"/>
        <v>0</v>
      </c>
      <c r="Y3020" s="44">
        <f t="shared" si="572"/>
        <v>0</v>
      </c>
      <c r="Z3020" s="44">
        <f t="shared" si="573"/>
        <v>0</v>
      </c>
      <c r="AA3020" s="44">
        <f t="shared" si="574"/>
        <v>0</v>
      </c>
      <c r="AB3020" s="44">
        <f t="shared" si="575"/>
        <v>800</v>
      </c>
      <c r="AC3020" s="44">
        <f t="shared" si="576"/>
        <v>48800</v>
      </c>
      <c r="AD3020" s="44">
        <f t="shared" si="577"/>
        <v>0</v>
      </c>
      <c r="AE3020" s="12">
        <f t="shared" si="578"/>
        <v>49600</v>
      </c>
    </row>
    <row r="3021" spans="1:31" ht="12.6" customHeight="1" x14ac:dyDescent="0.2">
      <c r="A3021" s="26" t="s">
        <v>2586</v>
      </c>
      <c r="B3021" s="19"/>
      <c r="C3021" s="19"/>
      <c r="D3021" s="20"/>
      <c r="E3021" s="21"/>
      <c r="F3021" s="22"/>
      <c r="G3021" s="21"/>
      <c r="H3021" s="22"/>
      <c r="I3021" s="20"/>
      <c r="J3021" s="20"/>
      <c r="K3021" s="20"/>
      <c r="L3021" s="20">
        <v>1</v>
      </c>
      <c r="M3021" s="20">
        <v>30</v>
      </c>
      <c r="N3021" s="20"/>
      <c r="O3021" s="20">
        <v>31</v>
      </c>
      <c r="P3021" s="23" t="str">
        <f>VLOOKUP(A3021,'ИЗ ОСНОВЫ НОМЕНКЛАТУР'!D:E,2,0)</f>
        <v>Ручки, крючки, опоры</v>
      </c>
      <c r="Q3021" s="23" t="str">
        <f>VLOOKUP(A3021,'ИЗ ОСНОВЫ НОМЕНКЛАТУР'!D:F,3,0)</f>
        <v>Торцевые ручки</v>
      </c>
      <c r="R3021" s="40">
        <f>VLOOKUP(A:A,'ИЗ ОСНОВЫ НОМЕНКЛАТУР'!D:G,4,0)</f>
        <v>1000</v>
      </c>
      <c r="S3021" s="12" t="str">
        <f>VLOOKUP(A:A,'ИЗ ОСНОВЫ НОМЕНКЛАТУР'!D:H,5,0)</f>
        <v>C</v>
      </c>
      <c r="T3021" s="44">
        <f t="shared" si="567"/>
        <v>0</v>
      </c>
      <c r="U3021" s="44">
        <f t="shared" si="568"/>
        <v>0</v>
      </c>
      <c r="V3021" s="44">
        <f t="shared" si="569"/>
        <v>0</v>
      </c>
      <c r="W3021" s="44">
        <f t="shared" si="570"/>
        <v>0</v>
      </c>
      <c r="X3021" s="44">
        <f t="shared" si="571"/>
        <v>0</v>
      </c>
      <c r="Y3021" s="44">
        <f t="shared" si="572"/>
        <v>0</v>
      </c>
      <c r="Z3021" s="44">
        <f t="shared" si="573"/>
        <v>0</v>
      </c>
      <c r="AA3021" s="44">
        <f t="shared" si="574"/>
        <v>0</v>
      </c>
      <c r="AB3021" s="44">
        <f t="shared" si="575"/>
        <v>1000</v>
      </c>
      <c r="AC3021" s="44">
        <f t="shared" si="576"/>
        <v>30000</v>
      </c>
      <c r="AD3021" s="44">
        <f t="shared" si="577"/>
        <v>0</v>
      </c>
      <c r="AE3021" s="12">
        <f t="shared" si="578"/>
        <v>31000</v>
      </c>
    </row>
    <row r="3022" spans="1:31" ht="12.6" customHeight="1" x14ac:dyDescent="0.2">
      <c r="A3022" s="26" t="s">
        <v>2614</v>
      </c>
      <c r="B3022" s="19"/>
      <c r="C3022" s="19"/>
      <c r="D3022" s="20"/>
      <c r="E3022" s="21"/>
      <c r="F3022" s="22"/>
      <c r="G3022" s="21"/>
      <c r="H3022" s="22"/>
      <c r="I3022" s="20"/>
      <c r="J3022" s="20"/>
      <c r="K3022" s="20"/>
      <c r="L3022" s="20">
        <v>1</v>
      </c>
      <c r="M3022" s="20">
        <v>68</v>
      </c>
      <c r="N3022" s="20"/>
      <c r="O3022" s="20">
        <v>69</v>
      </c>
      <c r="P3022" s="23" t="str">
        <f>VLOOKUP(A3022,'ИЗ ОСНОВЫ НОМЕНКЛАТУР'!D:E,2,0)</f>
        <v>Ручки, крючки, опоры</v>
      </c>
      <c r="Q3022" s="23" t="str">
        <f>VLOOKUP(A3022,'ИЗ ОСНОВЫ НОМЕНКЛАТУР'!D:F,3,0)</f>
        <v>Торцевые ручки</v>
      </c>
      <c r="R3022" s="40">
        <f>VLOOKUP(A:A,'ИЗ ОСНОВЫ НОМЕНКЛАТУР'!D:G,4,0)</f>
        <v>1000</v>
      </c>
      <c r="S3022" s="12" t="str">
        <f>VLOOKUP(A:A,'ИЗ ОСНОВЫ НОМЕНКЛАТУР'!D:H,5,0)</f>
        <v>C</v>
      </c>
      <c r="T3022" s="44">
        <f t="shared" si="567"/>
        <v>0</v>
      </c>
      <c r="U3022" s="44">
        <f t="shared" si="568"/>
        <v>0</v>
      </c>
      <c r="V3022" s="44">
        <f t="shared" si="569"/>
        <v>0</v>
      </c>
      <c r="W3022" s="44">
        <f t="shared" si="570"/>
        <v>0</v>
      </c>
      <c r="X3022" s="44">
        <f t="shared" si="571"/>
        <v>0</v>
      </c>
      <c r="Y3022" s="44">
        <f t="shared" si="572"/>
        <v>0</v>
      </c>
      <c r="Z3022" s="44">
        <f t="shared" si="573"/>
        <v>0</v>
      </c>
      <c r="AA3022" s="44">
        <f t="shared" si="574"/>
        <v>0</v>
      </c>
      <c r="AB3022" s="44">
        <f t="shared" si="575"/>
        <v>1000</v>
      </c>
      <c r="AC3022" s="44">
        <f t="shared" si="576"/>
        <v>68000</v>
      </c>
      <c r="AD3022" s="44">
        <f t="shared" si="577"/>
        <v>0</v>
      </c>
      <c r="AE3022" s="12">
        <f t="shared" si="578"/>
        <v>69000</v>
      </c>
    </row>
    <row r="3023" spans="1:31" ht="12.6" customHeight="1" x14ac:dyDescent="0.2">
      <c r="A3023" s="26" t="s">
        <v>2547</v>
      </c>
      <c r="B3023" s="19"/>
      <c r="C3023" s="19"/>
      <c r="D3023" s="20"/>
      <c r="E3023" s="21"/>
      <c r="F3023" s="22"/>
      <c r="G3023" s="21"/>
      <c r="H3023" s="22"/>
      <c r="I3023" s="20"/>
      <c r="J3023" s="20"/>
      <c r="K3023" s="20"/>
      <c r="L3023" s="20">
        <v>1</v>
      </c>
      <c r="M3023" s="20">
        <v>40</v>
      </c>
      <c r="N3023" s="20"/>
      <c r="O3023" s="20">
        <v>41</v>
      </c>
      <c r="P3023" s="23" t="str">
        <f>VLOOKUP(A3023,'ИЗ ОСНОВЫ НОМЕНКЛАТУР'!D:E,2,0)</f>
        <v>Ручки, крючки, опоры</v>
      </c>
      <c r="Q3023" s="23" t="str">
        <f>VLOOKUP(A3023,'ИЗ ОСНОВЫ НОМЕНКЛАТУР'!D:F,3,0)</f>
        <v>Торцевые ручки</v>
      </c>
      <c r="R3023" s="40">
        <f>VLOOKUP(A:A,'ИЗ ОСНОВЫ НОМЕНКЛАТУР'!D:G,4,0)</f>
        <v>1000</v>
      </c>
      <c r="S3023" s="12" t="str">
        <f>VLOOKUP(A:A,'ИЗ ОСНОВЫ НОМЕНКЛАТУР'!D:H,5,0)</f>
        <v>C</v>
      </c>
      <c r="T3023" s="44">
        <f t="shared" si="567"/>
        <v>0</v>
      </c>
      <c r="U3023" s="44">
        <f t="shared" si="568"/>
        <v>0</v>
      </c>
      <c r="V3023" s="44">
        <f t="shared" si="569"/>
        <v>0</v>
      </c>
      <c r="W3023" s="44">
        <f t="shared" si="570"/>
        <v>0</v>
      </c>
      <c r="X3023" s="44">
        <f t="shared" si="571"/>
        <v>0</v>
      </c>
      <c r="Y3023" s="44">
        <f t="shared" si="572"/>
        <v>0</v>
      </c>
      <c r="Z3023" s="44">
        <f t="shared" si="573"/>
        <v>0</v>
      </c>
      <c r="AA3023" s="44">
        <f t="shared" si="574"/>
        <v>0</v>
      </c>
      <c r="AB3023" s="44">
        <f t="shared" si="575"/>
        <v>1000</v>
      </c>
      <c r="AC3023" s="44">
        <f t="shared" si="576"/>
        <v>40000</v>
      </c>
      <c r="AD3023" s="44">
        <f t="shared" si="577"/>
        <v>0</v>
      </c>
      <c r="AE3023" s="12">
        <f t="shared" si="578"/>
        <v>41000</v>
      </c>
    </row>
    <row r="3024" spans="1:31" ht="12.6" customHeight="1" x14ac:dyDescent="0.2">
      <c r="A3024" s="26" t="s">
        <v>2584</v>
      </c>
      <c r="B3024" s="19"/>
      <c r="C3024" s="19"/>
      <c r="D3024" s="20"/>
      <c r="E3024" s="21"/>
      <c r="F3024" s="22"/>
      <c r="G3024" s="21"/>
      <c r="H3024" s="22"/>
      <c r="I3024" s="20"/>
      <c r="J3024" s="20"/>
      <c r="K3024" s="20"/>
      <c r="L3024" s="20">
        <v>1</v>
      </c>
      <c r="M3024" s="20">
        <v>71</v>
      </c>
      <c r="N3024" s="20"/>
      <c r="O3024" s="20">
        <v>72</v>
      </c>
      <c r="P3024" s="23" t="str">
        <f>VLOOKUP(A3024,'ИЗ ОСНОВЫ НОМЕНКЛАТУР'!D:E,2,0)</f>
        <v>Ручки, крючки, опоры</v>
      </c>
      <c r="Q3024" s="23" t="str">
        <f>VLOOKUP(A3024,'ИЗ ОСНОВЫ НОМЕНКЛАТУР'!D:F,3,0)</f>
        <v>Торцевые ручки</v>
      </c>
      <c r="R3024" s="40">
        <f>VLOOKUP(A:A,'ИЗ ОСНОВЫ НОМЕНКЛАТУР'!D:G,4,0)</f>
        <v>1200</v>
      </c>
      <c r="S3024" s="12" t="str">
        <f>VLOOKUP(A:A,'ИЗ ОСНОВЫ НОМЕНКЛАТУР'!D:H,5,0)</f>
        <v>C</v>
      </c>
      <c r="T3024" s="44">
        <f t="shared" si="567"/>
        <v>0</v>
      </c>
      <c r="U3024" s="44">
        <f t="shared" si="568"/>
        <v>0</v>
      </c>
      <c r="V3024" s="44">
        <f t="shared" si="569"/>
        <v>0</v>
      </c>
      <c r="W3024" s="44">
        <f t="shared" si="570"/>
        <v>0</v>
      </c>
      <c r="X3024" s="44">
        <f t="shared" si="571"/>
        <v>0</v>
      </c>
      <c r="Y3024" s="44">
        <f t="shared" si="572"/>
        <v>0</v>
      </c>
      <c r="Z3024" s="44">
        <f t="shared" si="573"/>
        <v>0</v>
      </c>
      <c r="AA3024" s="44">
        <f t="shared" si="574"/>
        <v>0</v>
      </c>
      <c r="AB3024" s="44">
        <f t="shared" si="575"/>
        <v>1200</v>
      </c>
      <c r="AC3024" s="44">
        <f t="shared" si="576"/>
        <v>85200</v>
      </c>
      <c r="AD3024" s="44">
        <f t="shared" si="577"/>
        <v>0</v>
      </c>
      <c r="AE3024" s="12">
        <f t="shared" si="578"/>
        <v>86400</v>
      </c>
    </row>
    <row r="3025" spans="1:31" ht="12.6" customHeight="1" x14ac:dyDescent="0.2">
      <c r="A3025" s="26" t="s">
        <v>2559</v>
      </c>
      <c r="B3025" s="19"/>
      <c r="C3025" s="19"/>
      <c r="D3025" s="20"/>
      <c r="E3025" s="21"/>
      <c r="F3025" s="22"/>
      <c r="G3025" s="21"/>
      <c r="H3025" s="22"/>
      <c r="I3025" s="20"/>
      <c r="J3025" s="20"/>
      <c r="K3025" s="20"/>
      <c r="L3025" s="20">
        <v>1</v>
      </c>
      <c r="M3025" s="20">
        <v>37</v>
      </c>
      <c r="N3025" s="20"/>
      <c r="O3025" s="20">
        <v>38</v>
      </c>
      <c r="P3025" s="23" t="str">
        <f>VLOOKUP(A3025,'ИЗ ОСНОВЫ НОМЕНКЛАТУР'!D:E,2,0)</f>
        <v>Ручки, крючки, опоры</v>
      </c>
      <c r="Q3025" s="23" t="str">
        <f>VLOOKUP(A3025,'ИЗ ОСНОВЫ НОМЕНКЛАТУР'!D:F,3,0)</f>
        <v>Торцевые ручки</v>
      </c>
      <c r="R3025" s="40">
        <f>VLOOKUP(A:A,'ИЗ ОСНОВЫ НОМЕНКЛАТУР'!D:G,4,0)</f>
        <v>1200</v>
      </c>
      <c r="S3025" s="12" t="str">
        <f>VLOOKUP(A:A,'ИЗ ОСНОВЫ НОМЕНКЛАТУР'!D:H,5,0)</f>
        <v>C</v>
      </c>
      <c r="T3025" s="44">
        <f t="shared" si="567"/>
        <v>0</v>
      </c>
      <c r="U3025" s="44">
        <f t="shared" si="568"/>
        <v>0</v>
      </c>
      <c r="V3025" s="44">
        <f t="shared" si="569"/>
        <v>0</v>
      </c>
      <c r="W3025" s="44">
        <f t="shared" si="570"/>
        <v>0</v>
      </c>
      <c r="X3025" s="44">
        <f t="shared" si="571"/>
        <v>0</v>
      </c>
      <c r="Y3025" s="44">
        <f t="shared" si="572"/>
        <v>0</v>
      </c>
      <c r="Z3025" s="44">
        <f t="shared" si="573"/>
        <v>0</v>
      </c>
      <c r="AA3025" s="44">
        <f t="shared" si="574"/>
        <v>0</v>
      </c>
      <c r="AB3025" s="44">
        <f t="shared" si="575"/>
        <v>1200</v>
      </c>
      <c r="AC3025" s="44">
        <f t="shared" si="576"/>
        <v>44400</v>
      </c>
      <c r="AD3025" s="44">
        <f t="shared" si="577"/>
        <v>0</v>
      </c>
      <c r="AE3025" s="12">
        <f t="shared" si="578"/>
        <v>45600</v>
      </c>
    </row>
    <row r="3026" spans="1:31" ht="12.6" customHeight="1" x14ac:dyDescent="0.2">
      <c r="A3026" s="26" t="s">
        <v>2541</v>
      </c>
      <c r="B3026" s="19"/>
      <c r="C3026" s="19"/>
      <c r="D3026" s="20"/>
      <c r="E3026" s="21"/>
      <c r="F3026" s="22"/>
      <c r="G3026" s="21"/>
      <c r="H3026" s="22"/>
      <c r="I3026" s="20"/>
      <c r="J3026" s="20"/>
      <c r="K3026" s="20"/>
      <c r="L3026" s="20">
        <v>1</v>
      </c>
      <c r="M3026" s="20">
        <v>99</v>
      </c>
      <c r="N3026" s="20"/>
      <c r="O3026" s="20">
        <v>100</v>
      </c>
      <c r="P3026" s="23" t="str">
        <f>VLOOKUP(A3026,'ИЗ ОСНОВЫ НОМЕНКЛАТУР'!D:E,2,0)</f>
        <v>Ручки, крючки, опоры</v>
      </c>
      <c r="Q3026" s="23" t="str">
        <f>VLOOKUP(A3026,'ИЗ ОСНОВЫ НОМЕНКЛАТУР'!D:F,3,0)</f>
        <v>Торцевые ручки</v>
      </c>
      <c r="R3026" s="40">
        <f>VLOOKUP(A:A,'ИЗ ОСНОВЫ НОМЕНКЛАТУР'!D:G,4,0)</f>
        <v>1400</v>
      </c>
      <c r="S3026" s="12" t="str">
        <f>VLOOKUP(A:A,'ИЗ ОСНОВЫ НОМЕНКЛАТУР'!D:H,5,0)</f>
        <v>C</v>
      </c>
      <c r="T3026" s="44">
        <f t="shared" si="567"/>
        <v>0</v>
      </c>
      <c r="U3026" s="44">
        <f t="shared" si="568"/>
        <v>0</v>
      </c>
      <c r="V3026" s="44">
        <f t="shared" si="569"/>
        <v>0</v>
      </c>
      <c r="W3026" s="44">
        <f t="shared" si="570"/>
        <v>0</v>
      </c>
      <c r="X3026" s="44">
        <f t="shared" si="571"/>
        <v>0</v>
      </c>
      <c r="Y3026" s="44">
        <f t="shared" si="572"/>
        <v>0</v>
      </c>
      <c r="Z3026" s="44">
        <f t="shared" si="573"/>
        <v>0</v>
      </c>
      <c r="AA3026" s="44">
        <f t="shared" si="574"/>
        <v>0</v>
      </c>
      <c r="AB3026" s="44">
        <f t="shared" si="575"/>
        <v>1400</v>
      </c>
      <c r="AC3026" s="44">
        <f t="shared" si="576"/>
        <v>138600</v>
      </c>
      <c r="AD3026" s="44">
        <f t="shared" si="577"/>
        <v>0</v>
      </c>
      <c r="AE3026" s="12">
        <f t="shared" si="578"/>
        <v>140000</v>
      </c>
    </row>
    <row r="3027" spans="1:31" ht="12.6" customHeight="1" x14ac:dyDescent="0.2">
      <c r="A3027" s="26" t="s">
        <v>2579</v>
      </c>
      <c r="B3027" s="19"/>
      <c r="C3027" s="19"/>
      <c r="D3027" s="20"/>
      <c r="E3027" s="21"/>
      <c r="F3027" s="22"/>
      <c r="G3027" s="21"/>
      <c r="H3027" s="22"/>
      <c r="I3027" s="20"/>
      <c r="J3027" s="20"/>
      <c r="K3027" s="20"/>
      <c r="L3027" s="20">
        <v>1</v>
      </c>
      <c r="M3027" s="20"/>
      <c r="N3027" s="20"/>
      <c r="O3027" s="20">
        <v>1</v>
      </c>
      <c r="P3027" s="23" t="str">
        <f>VLOOKUP(A3027,'ИЗ ОСНОВЫ НОМЕНКЛАТУР'!D:E,2,0)</f>
        <v>Ручки, крючки, опоры</v>
      </c>
      <c r="Q3027" s="23" t="str">
        <f>VLOOKUP(A3027,'ИЗ ОСНОВЫ НОМЕНКЛАТУР'!D:F,3,0)</f>
        <v>Торцевые ручки</v>
      </c>
      <c r="R3027" s="40">
        <f>VLOOKUP(A:A,'ИЗ ОСНОВЫ НОМЕНКЛАТУР'!D:G,4,0)</f>
        <v>400</v>
      </c>
      <c r="S3027" s="12" t="str">
        <f>VLOOKUP(A:A,'ИЗ ОСНОВЫ НОМЕНКЛАТУР'!D:H,5,0)</f>
        <v>C</v>
      </c>
      <c r="T3027" s="44">
        <f t="shared" si="567"/>
        <v>0</v>
      </c>
      <c r="U3027" s="44">
        <f t="shared" si="568"/>
        <v>0</v>
      </c>
      <c r="V3027" s="44">
        <f t="shared" si="569"/>
        <v>0</v>
      </c>
      <c r="W3027" s="44">
        <f t="shared" si="570"/>
        <v>0</v>
      </c>
      <c r="X3027" s="44">
        <f t="shared" si="571"/>
        <v>0</v>
      </c>
      <c r="Y3027" s="44">
        <f t="shared" si="572"/>
        <v>0</v>
      </c>
      <c r="Z3027" s="44">
        <f t="shared" si="573"/>
        <v>0</v>
      </c>
      <c r="AA3027" s="44">
        <f t="shared" si="574"/>
        <v>0</v>
      </c>
      <c r="AB3027" s="44">
        <f t="shared" si="575"/>
        <v>400</v>
      </c>
      <c r="AC3027" s="44">
        <f t="shared" si="576"/>
        <v>0</v>
      </c>
      <c r="AD3027" s="44">
        <f t="shared" si="577"/>
        <v>0</v>
      </c>
      <c r="AE3027" s="12">
        <f t="shared" si="578"/>
        <v>400</v>
      </c>
    </row>
    <row r="3028" spans="1:31" ht="12.6" customHeight="1" x14ac:dyDescent="0.2">
      <c r="A3028" s="26" t="s">
        <v>2540</v>
      </c>
      <c r="B3028" s="19"/>
      <c r="C3028" s="19"/>
      <c r="D3028" s="20"/>
      <c r="E3028" s="21"/>
      <c r="F3028" s="22"/>
      <c r="G3028" s="21"/>
      <c r="H3028" s="22"/>
      <c r="I3028" s="20"/>
      <c r="J3028" s="20"/>
      <c r="K3028" s="20"/>
      <c r="L3028" s="20">
        <v>1</v>
      </c>
      <c r="M3028" s="20">
        <v>191</v>
      </c>
      <c r="N3028" s="20"/>
      <c r="O3028" s="20">
        <v>192</v>
      </c>
      <c r="P3028" s="23" t="str">
        <f>VLOOKUP(A3028,'ИЗ ОСНОВЫ НОМЕНКЛАТУР'!D:E,2,0)</f>
        <v>Ручки, крючки, опоры</v>
      </c>
      <c r="Q3028" s="23" t="str">
        <f>VLOOKUP(A3028,'ИЗ ОСНОВЫ НОМЕНКЛАТУР'!D:F,3,0)</f>
        <v>Торцевые ручки</v>
      </c>
      <c r="R3028" s="40">
        <f>VLOOKUP(A:A,'ИЗ ОСНОВЫ НОМЕНКЛАТУР'!D:G,4,0)</f>
        <v>339.39393939393938</v>
      </c>
      <c r="S3028" s="12" t="str">
        <f>VLOOKUP(A:A,'ИЗ ОСНОВЫ НОМЕНКЛАТУР'!D:H,5,0)</f>
        <v>C</v>
      </c>
      <c r="T3028" s="44">
        <f t="shared" si="567"/>
        <v>0</v>
      </c>
      <c r="U3028" s="44">
        <f t="shared" si="568"/>
        <v>0</v>
      </c>
      <c r="V3028" s="44">
        <f t="shared" si="569"/>
        <v>0</v>
      </c>
      <c r="W3028" s="44">
        <f t="shared" si="570"/>
        <v>0</v>
      </c>
      <c r="X3028" s="44">
        <f t="shared" si="571"/>
        <v>0</v>
      </c>
      <c r="Y3028" s="44">
        <f t="shared" si="572"/>
        <v>0</v>
      </c>
      <c r="Z3028" s="44">
        <f t="shared" si="573"/>
        <v>0</v>
      </c>
      <c r="AA3028" s="44">
        <f t="shared" si="574"/>
        <v>0</v>
      </c>
      <c r="AB3028" s="44">
        <f t="shared" si="575"/>
        <v>339.39393939393938</v>
      </c>
      <c r="AC3028" s="44">
        <f t="shared" si="576"/>
        <v>64824.242424242424</v>
      </c>
      <c r="AD3028" s="44">
        <f t="shared" si="577"/>
        <v>0</v>
      </c>
      <c r="AE3028" s="12">
        <f t="shared" si="578"/>
        <v>65163.63636363636</v>
      </c>
    </row>
    <row r="3029" spans="1:31" ht="12.6" customHeight="1" x14ac:dyDescent="0.2">
      <c r="A3029" s="26" t="s">
        <v>2618</v>
      </c>
      <c r="B3029" s="19"/>
      <c r="C3029" s="19"/>
      <c r="D3029" s="20"/>
      <c r="E3029" s="21"/>
      <c r="F3029" s="22"/>
      <c r="G3029" s="21"/>
      <c r="H3029" s="22"/>
      <c r="I3029" s="20"/>
      <c r="J3029" s="20"/>
      <c r="K3029" s="20"/>
      <c r="L3029" s="20">
        <v>1</v>
      </c>
      <c r="M3029" s="20">
        <v>80</v>
      </c>
      <c r="N3029" s="20"/>
      <c r="O3029" s="20">
        <v>81</v>
      </c>
      <c r="P3029" s="23" t="str">
        <f>VLOOKUP(A3029,'ИЗ ОСНОВЫ НОМЕНКЛАТУР'!D:E,2,0)</f>
        <v>Ручки, крючки, опоры</v>
      </c>
      <c r="Q3029" s="23" t="str">
        <f>VLOOKUP(A3029,'ИЗ ОСНОВЫ НОМЕНКЛАТУР'!D:F,3,0)</f>
        <v>Торцевые ручки</v>
      </c>
      <c r="R3029" s="40">
        <f>VLOOKUP(A:A,'ИЗ ОСНОВЫ НОМЕНКЛАТУР'!D:G,4,0)</f>
        <v>600</v>
      </c>
      <c r="S3029" s="12" t="str">
        <f>VLOOKUP(A:A,'ИЗ ОСНОВЫ НОМЕНКЛАТУР'!D:H,5,0)</f>
        <v>C</v>
      </c>
      <c r="T3029" s="44">
        <f t="shared" si="567"/>
        <v>0</v>
      </c>
      <c r="U3029" s="44">
        <f t="shared" si="568"/>
        <v>0</v>
      </c>
      <c r="V3029" s="44">
        <f t="shared" si="569"/>
        <v>0</v>
      </c>
      <c r="W3029" s="44">
        <f t="shared" si="570"/>
        <v>0</v>
      </c>
      <c r="X3029" s="44">
        <f t="shared" si="571"/>
        <v>0</v>
      </c>
      <c r="Y3029" s="44">
        <f t="shared" si="572"/>
        <v>0</v>
      </c>
      <c r="Z3029" s="44">
        <f t="shared" si="573"/>
        <v>0</v>
      </c>
      <c r="AA3029" s="44">
        <f t="shared" si="574"/>
        <v>0</v>
      </c>
      <c r="AB3029" s="44">
        <f t="shared" si="575"/>
        <v>600</v>
      </c>
      <c r="AC3029" s="44">
        <f t="shared" si="576"/>
        <v>48000</v>
      </c>
      <c r="AD3029" s="44">
        <f t="shared" si="577"/>
        <v>0</v>
      </c>
      <c r="AE3029" s="12">
        <f t="shared" si="578"/>
        <v>48600</v>
      </c>
    </row>
    <row r="3030" spans="1:31" ht="12.6" customHeight="1" x14ac:dyDescent="0.2">
      <c r="A3030" s="26" t="s">
        <v>2542</v>
      </c>
      <c r="B3030" s="19"/>
      <c r="C3030" s="19"/>
      <c r="D3030" s="20"/>
      <c r="E3030" s="21"/>
      <c r="F3030" s="22"/>
      <c r="G3030" s="21"/>
      <c r="H3030" s="22"/>
      <c r="I3030" s="20"/>
      <c r="J3030" s="20"/>
      <c r="K3030" s="20"/>
      <c r="L3030" s="20">
        <v>1</v>
      </c>
      <c r="M3030" s="20">
        <v>81</v>
      </c>
      <c r="N3030" s="20"/>
      <c r="O3030" s="20">
        <v>82</v>
      </c>
      <c r="P3030" s="23" t="str">
        <f>VLOOKUP(A3030,'ИЗ ОСНОВЫ НОМЕНКЛАТУР'!D:E,2,0)</f>
        <v>Ручки, крючки, опоры</v>
      </c>
      <c r="Q3030" s="23" t="str">
        <f>VLOOKUP(A3030,'ИЗ ОСНОВЫ НОМЕНКЛАТУР'!D:F,3,0)</f>
        <v>Торцевые ручки</v>
      </c>
      <c r="R3030" s="40">
        <f>VLOOKUP(A:A,'ИЗ ОСНОВЫ НОМЕНКЛАТУР'!D:G,4,0)</f>
        <v>479.90746268656716</v>
      </c>
      <c r="S3030" s="12" t="str">
        <f>VLOOKUP(A:A,'ИЗ ОСНОВЫ НОМЕНКЛАТУР'!D:H,5,0)</f>
        <v>C</v>
      </c>
      <c r="T3030" s="44">
        <f t="shared" si="567"/>
        <v>0</v>
      </c>
      <c r="U3030" s="44">
        <f t="shared" si="568"/>
        <v>0</v>
      </c>
      <c r="V3030" s="44">
        <f t="shared" si="569"/>
        <v>0</v>
      </c>
      <c r="W3030" s="44">
        <f t="shared" si="570"/>
        <v>0</v>
      </c>
      <c r="X3030" s="44">
        <f t="shared" si="571"/>
        <v>0</v>
      </c>
      <c r="Y3030" s="44">
        <f t="shared" si="572"/>
        <v>0</v>
      </c>
      <c r="Z3030" s="44">
        <f t="shared" si="573"/>
        <v>0</v>
      </c>
      <c r="AA3030" s="44">
        <f t="shared" si="574"/>
        <v>0</v>
      </c>
      <c r="AB3030" s="44">
        <f t="shared" si="575"/>
        <v>479.90746268656716</v>
      </c>
      <c r="AC3030" s="44">
        <f t="shared" si="576"/>
        <v>38872.504477611939</v>
      </c>
      <c r="AD3030" s="44">
        <f t="shared" si="577"/>
        <v>0</v>
      </c>
      <c r="AE3030" s="12">
        <f t="shared" si="578"/>
        <v>39352.411940298509</v>
      </c>
    </row>
    <row r="3031" spans="1:31" ht="12.6" customHeight="1" x14ac:dyDescent="0.2">
      <c r="A3031" s="26" t="s">
        <v>2604</v>
      </c>
      <c r="B3031" s="19"/>
      <c r="C3031" s="19"/>
      <c r="D3031" s="20"/>
      <c r="E3031" s="21"/>
      <c r="F3031" s="22"/>
      <c r="G3031" s="21"/>
      <c r="H3031" s="22"/>
      <c r="I3031" s="20"/>
      <c r="J3031" s="20"/>
      <c r="K3031" s="20"/>
      <c r="L3031" s="20">
        <v>1</v>
      </c>
      <c r="M3031" s="20">
        <v>58</v>
      </c>
      <c r="N3031" s="20"/>
      <c r="O3031" s="20">
        <v>59</v>
      </c>
      <c r="P3031" s="23" t="str">
        <f>VLOOKUP(A3031,'ИЗ ОСНОВЫ НОМЕНКЛАТУР'!D:E,2,0)</f>
        <v>Ручки, крючки, опоры</v>
      </c>
      <c r="Q3031" s="23" t="str">
        <f>VLOOKUP(A3031,'ИЗ ОСНОВЫ НОМЕНКЛАТУР'!D:F,3,0)</f>
        <v>Торцевые ручки</v>
      </c>
      <c r="R3031" s="40">
        <f>VLOOKUP(A:A,'ИЗ ОСНОВЫ НОМЕНКЛАТУР'!D:G,4,0)</f>
        <v>1000</v>
      </c>
      <c r="S3031" s="12" t="str">
        <f>VLOOKUP(A:A,'ИЗ ОСНОВЫ НОМЕНКЛАТУР'!D:H,5,0)</f>
        <v>C</v>
      </c>
      <c r="T3031" s="44">
        <f t="shared" si="567"/>
        <v>0</v>
      </c>
      <c r="U3031" s="44">
        <f t="shared" si="568"/>
        <v>0</v>
      </c>
      <c r="V3031" s="44">
        <f t="shared" si="569"/>
        <v>0</v>
      </c>
      <c r="W3031" s="44">
        <f t="shared" si="570"/>
        <v>0</v>
      </c>
      <c r="X3031" s="44">
        <f t="shared" si="571"/>
        <v>0</v>
      </c>
      <c r="Y3031" s="44">
        <f t="shared" si="572"/>
        <v>0</v>
      </c>
      <c r="Z3031" s="44">
        <f t="shared" si="573"/>
        <v>0</v>
      </c>
      <c r="AA3031" s="44">
        <f t="shared" si="574"/>
        <v>0</v>
      </c>
      <c r="AB3031" s="44">
        <f t="shared" si="575"/>
        <v>1000</v>
      </c>
      <c r="AC3031" s="44">
        <f t="shared" si="576"/>
        <v>58000</v>
      </c>
      <c r="AD3031" s="44">
        <f t="shared" si="577"/>
        <v>0</v>
      </c>
      <c r="AE3031" s="12">
        <f t="shared" si="578"/>
        <v>59000</v>
      </c>
    </row>
    <row r="3032" spans="1:31" ht="12.6" customHeight="1" x14ac:dyDescent="0.2">
      <c r="A3032" s="26" t="s">
        <v>2554</v>
      </c>
      <c r="B3032" s="19"/>
      <c r="C3032" s="19"/>
      <c r="D3032" s="20"/>
      <c r="E3032" s="21"/>
      <c r="F3032" s="22"/>
      <c r="G3032" s="21"/>
      <c r="H3032" s="22"/>
      <c r="I3032" s="20"/>
      <c r="J3032" s="20"/>
      <c r="K3032" s="20"/>
      <c r="L3032" s="20">
        <v>1</v>
      </c>
      <c r="M3032" s="20">
        <v>76</v>
      </c>
      <c r="N3032" s="20"/>
      <c r="O3032" s="20">
        <v>77</v>
      </c>
      <c r="P3032" s="23" t="str">
        <f>VLOOKUP(A3032,'ИЗ ОСНОВЫ НОМЕНКЛАТУР'!D:E,2,0)</f>
        <v>Ручки, крючки, опоры</v>
      </c>
      <c r="Q3032" s="23" t="str">
        <f>VLOOKUP(A3032,'ИЗ ОСНОВЫ НОМЕНКЛАТУР'!D:F,3,0)</f>
        <v>Торцевые ручки</v>
      </c>
      <c r="R3032" s="40">
        <f>VLOOKUP(A:A,'ИЗ ОСНОВЫ НОМЕНКЛАТУР'!D:G,4,0)</f>
        <v>1000</v>
      </c>
      <c r="S3032" s="12" t="str">
        <f>VLOOKUP(A:A,'ИЗ ОСНОВЫ НОМЕНКЛАТУР'!D:H,5,0)</f>
        <v>C</v>
      </c>
      <c r="T3032" s="44">
        <f t="shared" si="567"/>
        <v>0</v>
      </c>
      <c r="U3032" s="44">
        <f t="shared" si="568"/>
        <v>0</v>
      </c>
      <c r="V3032" s="44">
        <f t="shared" si="569"/>
        <v>0</v>
      </c>
      <c r="W3032" s="44">
        <f t="shared" si="570"/>
        <v>0</v>
      </c>
      <c r="X3032" s="44">
        <f t="shared" si="571"/>
        <v>0</v>
      </c>
      <c r="Y3032" s="44">
        <f t="shared" si="572"/>
        <v>0</v>
      </c>
      <c r="Z3032" s="44">
        <f t="shared" si="573"/>
        <v>0</v>
      </c>
      <c r="AA3032" s="44">
        <f t="shared" si="574"/>
        <v>0</v>
      </c>
      <c r="AB3032" s="44">
        <f t="shared" si="575"/>
        <v>1000</v>
      </c>
      <c r="AC3032" s="44">
        <f t="shared" si="576"/>
        <v>76000</v>
      </c>
      <c r="AD3032" s="44">
        <f t="shared" si="577"/>
        <v>0</v>
      </c>
      <c r="AE3032" s="12">
        <f t="shared" si="578"/>
        <v>77000</v>
      </c>
    </row>
    <row r="3033" spans="1:31" ht="12.6" customHeight="1" x14ac:dyDescent="0.2">
      <c r="A3033" s="26" t="s">
        <v>2553</v>
      </c>
      <c r="B3033" s="19"/>
      <c r="C3033" s="19"/>
      <c r="D3033" s="20"/>
      <c r="E3033" s="21"/>
      <c r="F3033" s="22"/>
      <c r="G3033" s="21"/>
      <c r="H3033" s="22"/>
      <c r="I3033" s="20"/>
      <c r="J3033" s="20"/>
      <c r="K3033" s="20"/>
      <c r="L3033" s="20">
        <v>1</v>
      </c>
      <c r="M3033" s="20">
        <v>100</v>
      </c>
      <c r="N3033" s="20"/>
      <c r="O3033" s="20">
        <v>101</v>
      </c>
      <c r="P3033" s="23" t="str">
        <f>VLOOKUP(A3033,'ИЗ ОСНОВЫ НОМЕНКЛАТУР'!D:E,2,0)</f>
        <v>Ручки, крючки, опоры</v>
      </c>
      <c r="Q3033" s="23" t="str">
        <f>VLOOKUP(A3033,'ИЗ ОСНОВЫ НОМЕНКЛАТУР'!D:F,3,0)</f>
        <v>Торцевые ручки</v>
      </c>
      <c r="R3033" s="40">
        <f>VLOOKUP(A:A,'ИЗ ОСНОВЫ НОМЕНКЛАТУР'!D:G,4,0)</f>
        <v>1200</v>
      </c>
      <c r="S3033" s="12" t="str">
        <f>VLOOKUP(A:A,'ИЗ ОСНОВЫ НОМЕНКЛАТУР'!D:H,5,0)</f>
        <v>C</v>
      </c>
      <c r="T3033" s="44">
        <f t="shared" si="567"/>
        <v>0</v>
      </c>
      <c r="U3033" s="44">
        <f t="shared" si="568"/>
        <v>0</v>
      </c>
      <c r="V3033" s="44">
        <f t="shared" si="569"/>
        <v>0</v>
      </c>
      <c r="W3033" s="44">
        <f t="shared" si="570"/>
        <v>0</v>
      </c>
      <c r="X3033" s="44">
        <f t="shared" si="571"/>
        <v>0</v>
      </c>
      <c r="Y3033" s="44">
        <f t="shared" si="572"/>
        <v>0</v>
      </c>
      <c r="Z3033" s="44">
        <f t="shared" si="573"/>
        <v>0</v>
      </c>
      <c r="AA3033" s="44">
        <f t="shared" si="574"/>
        <v>0</v>
      </c>
      <c r="AB3033" s="44">
        <f t="shared" si="575"/>
        <v>1200</v>
      </c>
      <c r="AC3033" s="44">
        <f t="shared" si="576"/>
        <v>120000</v>
      </c>
      <c r="AD3033" s="44">
        <f t="shared" si="577"/>
        <v>0</v>
      </c>
      <c r="AE3033" s="12">
        <f t="shared" si="578"/>
        <v>121200</v>
      </c>
    </row>
    <row r="3034" spans="1:31" ht="12.6" hidden="1" customHeight="1" x14ac:dyDescent="0.2">
      <c r="A3034" s="26" t="s">
        <v>2202</v>
      </c>
      <c r="B3034" s="19"/>
      <c r="C3034" s="19"/>
      <c r="D3034" s="20"/>
      <c r="E3034" s="21"/>
      <c r="F3034" s="22"/>
      <c r="G3034" s="21"/>
      <c r="H3034" s="22"/>
      <c r="I3034" s="20"/>
      <c r="J3034" s="20">
        <v>479</v>
      </c>
      <c r="K3034" s="20">
        <v>1440</v>
      </c>
      <c r="L3034" s="20"/>
      <c r="M3034" s="20"/>
      <c r="N3034" s="20">
        <v>10</v>
      </c>
      <c r="O3034" s="20">
        <v>1929</v>
      </c>
      <c r="P3034" s="23" t="str">
        <f>VLOOKUP(A3034,'ИЗ ОСНОВЫ НОМЕНКЛАТУР'!D:E,2,0)</f>
        <v>Ручки, крючки, опоры</v>
      </c>
      <c r="Q3034" s="23" t="str">
        <f>VLOOKUP(A3034,'ИЗ ОСНОВЫ НОМЕНКЛАТУР'!D:F,3,0)</f>
        <v>Ручки-скобы</v>
      </c>
      <c r="R3034" s="40">
        <f>VLOOKUP(A:A,'ИЗ ОСНОВЫ НОМЕНКЛАТУР'!D:G,4,0)</f>
        <v>124.89540597293512</v>
      </c>
      <c r="S3034" s="12" t="str">
        <f>VLOOKUP(A:A,'ИЗ ОСНОВЫ НОМЕНКЛАТУР'!D:H,5,0)</f>
        <v>B</v>
      </c>
      <c r="T3034" s="44">
        <f t="shared" si="567"/>
        <v>0</v>
      </c>
      <c r="U3034" s="44">
        <f t="shared" si="568"/>
        <v>0</v>
      </c>
      <c r="V3034" s="44">
        <f t="shared" si="569"/>
        <v>0</v>
      </c>
      <c r="W3034" s="44">
        <f t="shared" si="570"/>
        <v>0</v>
      </c>
      <c r="X3034" s="44">
        <f t="shared" si="571"/>
        <v>0</v>
      </c>
      <c r="Y3034" s="44">
        <f t="shared" si="572"/>
        <v>0</v>
      </c>
      <c r="Z3034" s="44">
        <f t="shared" si="573"/>
        <v>59824.899461035922</v>
      </c>
      <c r="AA3034" s="44">
        <f t="shared" si="574"/>
        <v>179849.38460102657</v>
      </c>
      <c r="AB3034" s="44">
        <f t="shared" si="575"/>
        <v>0</v>
      </c>
      <c r="AC3034" s="44">
        <f t="shared" si="576"/>
        <v>0</v>
      </c>
      <c r="AD3034" s="44">
        <f t="shared" si="577"/>
        <v>1248.9540597293512</v>
      </c>
      <c r="AE3034" s="12">
        <f t="shared" si="578"/>
        <v>240923.23812179186</v>
      </c>
    </row>
    <row r="3035" spans="1:31" ht="12.6" hidden="1" customHeight="1" x14ac:dyDescent="0.2">
      <c r="A3035" s="26" t="s">
        <v>2194</v>
      </c>
      <c r="B3035" s="19"/>
      <c r="C3035" s="19"/>
      <c r="D3035" s="20"/>
      <c r="E3035" s="21"/>
      <c r="F3035" s="22"/>
      <c r="G3035" s="21"/>
      <c r="H3035" s="22"/>
      <c r="I3035" s="20"/>
      <c r="J3035" s="20">
        <v>500</v>
      </c>
      <c r="K3035" s="20"/>
      <c r="L3035" s="20"/>
      <c r="M3035" s="20"/>
      <c r="N3035" s="20"/>
      <c r="O3035" s="20">
        <v>500</v>
      </c>
      <c r="P3035" s="23" t="str">
        <f>VLOOKUP(A3035,'ИЗ ОСНОВЫ НОМЕНКЛАТУР'!D:E,2,0)</f>
        <v>Ручки, крючки, опоры</v>
      </c>
      <c r="Q3035" s="23" t="str">
        <f>VLOOKUP(A3035,'ИЗ ОСНОВЫ НОМЕНКЛАТУР'!D:F,3,0)</f>
        <v>Ручки-скобы</v>
      </c>
      <c r="R3035" s="40">
        <f>VLOOKUP(A:A,'ИЗ ОСНОВЫ НОМЕНКЛАТУР'!D:G,4,0)</f>
        <v>180.5203167145219</v>
      </c>
      <c r="S3035" s="12" t="str">
        <f>VLOOKUP(A:A,'ИЗ ОСНОВЫ НОМЕНКЛАТУР'!D:H,5,0)</f>
        <v>B</v>
      </c>
      <c r="T3035" s="44">
        <f t="shared" si="567"/>
        <v>0</v>
      </c>
      <c r="U3035" s="44">
        <f t="shared" si="568"/>
        <v>0</v>
      </c>
      <c r="V3035" s="44">
        <f t="shared" si="569"/>
        <v>0</v>
      </c>
      <c r="W3035" s="44">
        <f t="shared" si="570"/>
        <v>0</v>
      </c>
      <c r="X3035" s="44">
        <f t="shared" si="571"/>
        <v>0</v>
      </c>
      <c r="Y3035" s="44">
        <f t="shared" si="572"/>
        <v>0</v>
      </c>
      <c r="Z3035" s="44">
        <f t="shared" si="573"/>
        <v>90260.158357260952</v>
      </c>
      <c r="AA3035" s="44">
        <f t="shared" si="574"/>
        <v>0</v>
      </c>
      <c r="AB3035" s="44">
        <f t="shared" si="575"/>
        <v>0</v>
      </c>
      <c r="AC3035" s="44">
        <f t="shared" si="576"/>
        <v>0</v>
      </c>
      <c r="AD3035" s="44">
        <f t="shared" si="577"/>
        <v>0</v>
      </c>
      <c r="AE3035" s="12">
        <f t="shared" si="578"/>
        <v>90260.158357260952</v>
      </c>
    </row>
    <row r="3036" spans="1:31" ht="12.6" hidden="1" customHeight="1" x14ac:dyDescent="0.2">
      <c r="A3036" s="26" t="s">
        <v>2220</v>
      </c>
      <c r="B3036" s="19"/>
      <c r="C3036" s="19"/>
      <c r="D3036" s="20"/>
      <c r="E3036" s="21"/>
      <c r="F3036" s="22"/>
      <c r="G3036" s="21"/>
      <c r="H3036" s="22"/>
      <c r="I3036" s="20"/>
      <c r="J3036" s="20"/>
      <c r="K3036" s="20">
        <v>350</v>
      </c>
      <c r="L3036" s="20"/>
      <c r="M3036" s="20"/>
      <c r="N3036" s="20">
        <v>133</v>
      </c>
      <c r="O3036" s="20">
        <v>483</v>
      </c>
      <c r="P3036" s="23" t="str">
        <f>VLOOKUP(A3036,'ИЗ ОСНОВЫ НОМЕНКЛАТУР'!D:E,2,0)</f>
        <v>Ручки, крючки, опоры</v>
      </c>
      <c r="Q3036" s="23" t="str">
        <f>VLOOKUP(A3036,'ИЗ ОСНОВЫ НОМЕНКЛАТУР'!D:F,3,0)</f>
        <v>Ручки-скобы</v>
      </c>
      <c r="R3036" s="40">
        <f>VLOOKUP(A:A,'ИЗ ОСНОВЫ НОМЕНКЛАТУР'!D:G,4,0)</f>
        <v>183.22357019064125</v>
      </c>
      <c r="S3036" s="12" t="str">
        <f>VLOOKUP(A:A,'ИЗ ОСНОВЫ НОМЕНКЛАТУР'!D:H,5,0)</f>
        <v>C</v>
      </c>
      <c r="T3036" s="44">
        <f t="shared" si="567"/>
        <v>0</v>
      </c>
      <c r="U3036" s="44">
        <f t="shared" si="568"/>
        <v>0</v>
      </c>
      <c r="V3036" s="44">
        <f t="shared" si="569"/>
        <v>0</v>
      </c>
      <c r="W3036" s="44">
        <f t="shared" si="570"/>
        <v>0</v>
      </c>
      <c r="X3036" s="44">
        <f t="shared" si="571"/>
        <v>0</v>
      </c>
      <c r="Y3036" s="44">
        <f t="shared" si="572"/>
        <v>0</v>
      </c>
      <c r="Z3036" s="44">
        <f t="shared" si="573"/>
        <v>0</v>
      </c>
      <c r="AA3036" s="44">
        <f t="shared" si="574"/>
        <v>64128.249566724437</v>
      </c>
      <c r="AB3036" s="44">
        <f t="shared" si="575"/>
        <v>0</v>
      </c>
      <c r="AC3036" s="44">
        <f t="shared" si="576"/>
        <v>0</v>
      </c>
      <c r="AD3036" s="44">
        <f t="shared" si="577"/>
        <v>24368.734835355288</v>
      </c>
      <c r="AE3036" s="12">
        <f t="shared" si="578"/>
        <v>88496.984402079717</v>
      </c>
    </row>
    <row r="3037" spans="1:31" ht="12.6" hidden="1" customHeight="1" x14ac:dyDescent="0.2">
      <c r="A3037" s="26" t="s">
        <v>2243</v>
      </c>
      <c r="B3037" s="19"/>
      <c r="C3037" s="19"/>
      <c r="D3037" s="20"/>
      <c r="E3037" s="21"/>
      <c r="F3037" s="22"/>
      <c r="G3037" s="21"/>
      <c r="H3037" s="22"/>
      <c r="I3037" s="20"/>
      <c r="J3037" s="20">
        <v>491</v>
      </c>
      <c r="K3037" s="20"/>
      <c r="L3037" s="20"/>
      <c r="M3037" s="20"/>
      <c r="N3037" s="20"/>
      <c r="O3037" s="20">
        <v>491</v>
      </c>
      <c r="P3037" s="23" t="str">
        <f>VLOOKUP(A3037,'ИЗ ОСНОВЫ НОМЕНКЛАТУР'!D:E,2,0)</f>
        <v>Ручки, крючки, опоры</v>
      </c>
      <c r="Q3037" s="23" t="str">
        <f>VLOOKUP(A3037,'ИЗ ОСНОВЫ НОМЕНКЛАТУР'!D:F,3,0)</f>
        <v>Ручки-скобы</v>
      </c>
      <c r="R3037" s="40">
        <f>VLOOKUP(A:A,'ИЗ ОСНОВЫ НОМЕНКЛАТУР'!D:G,4,0)</f>
        <v>115.625</v>
      </c>
      <c r="S3037" s="12" t="str">
        <f>VLOOKUP(A:A,'ИЗ ОСНОВЫ НОМЕНКЛАТУР'!D:H,5,0)</f>
        <v>C</v>
      </c>
      <c r="T3037" s="44">
        <f t="shared" si="567"/>
        <v>0</v>
      </c>
      <c r="U3037" s="44">
        <f t="shared" si="568"/>
        <v>0</v>
      </c>
      <c r="V3037" s="44">
        <f t="shared" si="569"/>
        <v>0</v>
      </c>
      <c r="W3037" s="44">
        <f t="shared" si="570"/>
        <v>0</v>
      </c>
      <c r="X3037" s="44">
        <f t="shared" si="571"/>
        <v>0</v>
      </c>
      <c r="Y3037" s="44">
        <f t="shared" si="572"/>
        <v>0</v>
      </c>
      <c r="Z3037" s="44">
        <f t="shared" si="573"/>
        <v>56771.875</v>
      </c>
      <c r="AA3037" s="44">
        <f t="shared" si="574"/>
        <v>0</v>
      </c>
      <c r="AB3037" s="44">
        <f t="shared" si="575"/>
        <v>0</v>
      </c>
      <c r="AC3037" s="44">
        <f t="shared" si="576"/>
        <v>0</v>
      </c>
      <c r="AD3037" s="44">
        <f t="shared" si="577"/>
        <v>0</v>
      </c>
      <c r="AE3037" s="12">
        <f t="shared" si="578"/>
        <v>56771.875</v>
      </c>
    </row>
    <row r="3038" spans="1:31" ht="12.6" hidden="1" customHeight="1" x14ac:dyDescent="0.2">
      <c r="A3038" s="26" t="s">
        <v>2429</v>
      </c>
      <c r="B3038" s="19"/>
      <c r="C3038" s="19"/>
      <c r="D3038" s="20"/>
      <c r="E3038" s="21"/>
      <c r="F3038" s="22"/>
      <c r="G3038" s="21"/>
      <c r="H3038" s="22"/>
      <c r="I3038" s="20"/>
      <c r="J3038" s="20"/>
      <c r="K3038" s="20">
        <v>3453</v>
      </c>
      <c r="L3038" s="20"/>
      <c r="M3038" s="20"/>
      <c r="N3038" s="20"/>
      <c r="O3038" s="20">
        <v>3453</v>
      </c>
      <c r="P3038" s="23" t="str">
        <f>VLOOKUP(A3038,'ИЗ ОСНОВЫ НОМЕНКЛАТУР'!D:E,2,0)</f>
        <v>Ручки, крючки, опоры</v>
      </c>
      <c r="Q3038" s="23" t="str">
        <f>VLOOKUP(A3038,'ИЗ ОСНОВЫ НОМЕНКЛАТУР'!D:F,3,0)</f>
        <v>Ручки-скобы</v>
      </c>
      <c r="R3038" s="40">
        <f>VLOOKUP(A:A,'ИЗ ОСНОВЫ НОМЕНКЛАТУР'!D:G,4,0)</f>
        <v>19.966579710144927</v>
      </c>
      <c r="S3038" s="12" t="str">
        <f>VLOOKUP(A:A,'ИЗ ОСНОВЫ НОМЕНКЛАТУР'!D:H,5,0)</f>
        <v>C</v>
      </c>
      <c r="T3038" s="44">
        <f t="shared" si="567"/>
        <v>0</v>
      </c>
      <c r="U3038" s="44">
        <f t="shared" si="568"/>
        <v>0</v>
      </c>
      <c r="V3038" s="44">
        <f t="shared" si="569"/>
        <v>0</v>
      </c>
      <c r="W3038" s="44">
        <f t="shared" si="570"/>
        <v>0</v>
      </c>
      <c r="X3038" s="44">
        <f t="shared" si="571"/>
        <v>0</v>
      </c>
      <c r="Y3038" s="44">
        <f t="shared" si="572"/>
        <v>0</v>
      </c>
      <c r="Z3038" s="44">
        <f t="shared" si="573"/>
        <v>0</v>
      </c>
      <c r="AA3038" s="44">
        <f t="shared" si="574"/>
        <v>68944.599739130426</v>
      </c>
      <c r="AB3038" s="44">
        <f t="shared" si="575"/>
        <v>0</v>
      </c>
      <c r="AC3038" s="44">
        <f t="shared" si="576"/>
        <v>0</v>
      </c>
      <c r="AD3038" s="44">
        <f t="shared" si="577"/>
        <v>0</v>
      </c>
      <c r="AE3038" s="12">
        <f t="shared" si="578"/>
        <v>68944.599739130426</v>
      </c>
    </row>
    <row r="3039" spans="1:31" ht="12.6" hidden="1" customHeight="1" x14ac:dyDescent="0.2">
      <c r="A3039" s="26" t="s">
        <v>2709</v>
      </c>
      <c r="B3039" s="19"/>
      <c r="C3039" s="19"/>
      <c r="D3039" s="20"/>
      <c r="E3039" s="21"/>
      <c r="F3039" s="22"/>
      <c r="G3039" s="21"/>
      <c r="H3039" s="22"/>
      <c r="I3039" s="20"/>
      <c r="J3039" s="20">
        <v>110</v>
      </c>
      <c r="K3039" s="20"/>
      <c r="L3039" s="20">
        <v>59</v>
      </c>
      <c r="M3039" s="20"/>
      <c r="N3039" s="20">
        <v>5</v>
      </c>
      <c r="O3039" s="20">
        <v>174</v>
      </c>
      <c r="P3039" s="23" t="str">
        <f>VLOOKUP(A3039,'ИЗ ОСНОВЫ НОМЕНКЛАТУР'!D:E,2,0)</f>
        <v>Ручки, крючки, опоры</v>
      </c>
      <c r="Q3039" s="23" t="str">
        <f>VLOOKUP(A3039,'ИЗ ОСНОВЫ НОМЕНКЛАТУР'!D:F,3,0)</f>
        <v>Ручки-рейлинги</v>
      </c>
      <c r="R3039" s="40">
        <f>VLOOKUP(A:A,'ИЗ ОСНОВЫ НОМЕНКЛАТУР'!D:G,4,0)</f>
        <v>519.40404000000001</v>
      </c>
      <c r="S3039" s="12" t="str">
        <f>VLOOKUP(A:A,'ИЗ ОСНОВЫ НОМЕНКЛАТУР'!D:H,5,0)</f>
        <v>C</v>
      </c>
      <c r="T3039" s="44">
        <f t="shared" si="567"/>
        <v>0</v>
      </c>
      <c r="U3039" s="44">
        <f t="shared" si="568"/>
        <v>0</v>
      </c>
      <c r="V3039" s="44">
        <f t="shared" si="569"/>
        <v>0</v>
      </c>
      <c r="W3039" s="44">
        <f t="shared" si="570"/>
        <v>0</v>
      </c>
      <c r="X3039" s="44">
        <f t="shared" si="571"/>
        <v>0</v>
      </c>
      <c r="Y3039" s="44">
        <f t="shared" si="572"/>
        <v>0</v>
      </c>
      <c r="Z3039" s="44">
        <f t="shared" si="573"/>
        <v>57134.4444</v>
      </c>
      <c r="AA3039" s="44">
        <f t="shared" si="574"/>
        <v>0</v>
      </c>
      <c r="AB3039" s="44">
        <f t="shared" si="575"/>
        <v>30644.838360000002</v>
      </c>
      <c r="AC3039" s="44">
        <f t="shared" si="576"/>
        <v>0</v>
      </c>
      <c r="AD3039" s="44">
        <f t="shared" si="577"/>
        <v>2597.0201999999999</v>
      </c>
      <c r="AE3039" s="12">
        <f t="shared" si="578"/>
        <v>90376.302960000001</v>
      </c>
    </row>
    <row r="3040" spans="1:31" ht="12.6" hidden="1" customHeight="1" x14ac:dyDescent="0.2">
      <c r="A3040" s="26" t="s">
        <v>2737</v>
      </c>
      <c r="B3040" s="19"/>
      <c r="C3040" s="19"/>
      <c r="D3040" s="20"/>
      <c r="E3040" s="21"/>
      <c r="F3040" s="22"/>
      <c r="G3040" s="21"/>
      <c r="H3040" s="22"/>
      <c r="I3040" s="20"/>
      <c r="J3040" s="20">
        <v>100</v>
      </c>
      <c r="K3040" s="20"/>
      <c r="L3040" s="20">
        <v>48</v>
      </c>
      <c r="M3040" s="20">
        <v>80</v>
      </c>
      <c r="N3040" s="20">
        <v>84</v>
      </c>
      <c r="O3040" s="20">
        <v>312</v>
      </c>
      <c r="P3040" s="23" t="str">
        <f>VLOOKUP(A3040,'ИЗ ОСНОВЫ НОМЕНКЛАТУР'!D:E,2,0)</f>
        <v>Ручки, крючки, опоры</v>
      </c>
      <c r="Q3040" s="23" t="str">
        <f>VLOOKUP(A3040,'ИЗ ОСНОВЫ НОМЕНКЛАТУР'!D:F,3,0)</f>
        <v>Ручки-рейлинги</v>
      </c>
      <c r="R3040" s="40">
        <f>VLOOKUP(A:A,'ИЗ ОСНОВЫ НОМЕНКЛАТУР'!D:G,4,0)</f>
        <v>502.20588235294116</v>
      </c>
      <c r="S3040" s="12" t="str">
        <f>VLOOKUP(A:A,'ИЗ ОСНОВЫ НОМЕНКЛАТУР'!D:H,5,0)</f>
        <v>C</v>
      </c>
      <c r="T3040" s="44">
        <f t="shared" si="567"/>
        <v>0</v>
      </c>
      <c r="U3040" s="44">
        <f t="shared" si="568"/>
        <v>0</v>
      </c>
      <c r="V3040" s="44">
        <f t="shared" si="569"/>
        <v>0</v>
      </c>
      <c r="W3040" s="44">
        <f t="shared" si="570"/>
        <v>0</v>
      </c>
      <c r="X3040" s="44">
        <f t="shared" si="571"/>
        <v>0</v>
      </c>
      <c r="Y3040" s="44">
        <f t="shared" si="572"/>
        <v>0</v>
      </c>
      <c r="Z3040" s="44">
        <f t="shared" si="573"/>
        <v>50220.588235294119</v>
      </c>
      <c r="AA3040" s="44">
        <f t="shared" si="574"/>
        <v>0</v>
      </c>
      <c r="AB3040" s="44">
        <f t="shared" si="575"/>
        <v>24105.882352941175</v>
      </c>
      <c r="AC3040" s="44">
        <f t="shared" si="576"/>
        <v>40176.470588235294</v>
      </c>
      <c r="AD3040" s="44">
        <f t="shared" si="577"/>
        <v>42185.294117647056</v>
      </c>
      <c r="AE3040" s="12">
        <f t="shared" si="578"/>
        <v>156688.23529411765</v>
      </c>
    </row>
    <row r="3041" spans="1:31" ht="12.6" hidden="1" customHeight="1" x14ac:dyDescent="0.2">
      <c r="A3041" s="26" t="s">
        <v>2740</v>
      </c>
      <c r="B3041" s="19"/>
      <c r="C3041" s="19"/>
      <c r="D3041" s="20"/>
      <c r="E3041" s="21"/>
      <c r="F3041" s="22"/>
      <c r="G3041" s="21"/>
      <c r="H3041" s="22"/>
      <c r="I3041" s="20"/>
      <c r="J3041" s="20">
        <v>118</v>
      </c>
      <c r="K3041" s="20"/>
      <c r="L3041" s="20">
        <v>12</v>
      </c>
      <c r="M3041" s="20">
        <v>250</v>
      </c>
      <c r="N3041" s="20">
        <v>57</v>
      </c>
      <c r="O3041" s="20">
        <v>437</v>
      </c>
      <c r="P3041" s="23" t="str">
        <f>VLOOKUP(A3041,'ИЗ ОСНОВЫ НОМЕНКЛАТУР'!D:E,2,0)</f>
        <v>Ручки, крючки, опоры</v>
      </c>
      <c r="Q3041" s="23" t="str">
        <f>VLOOKUP(A3041,'ИЗ ОСНОВЫ НОМЕНКЛАТУР'!D:F,3,0)</f>
        <v>Ручки-рейлинги</v>
      </c>
      <c r="R3041" s="40">
        <f>VLOOKUP(A:A,'ИЗ ОСНОВЫ НОМЕНКЛАТУР'!D:G,4,0)</f>
        <v>403.518125</v>
      </c>
      <c r="S3041" s="12" t="str">
        <f>VLOOKUP(A:A,'ИЗ ОСНОВЫ НОМЕНКЛАТУР'!D:H,5,0)</f>
        <v>C</v>
      </c>
      <c r="T3041" s="44">
        <f t="shared" si="567"/>
        <v>0</v>
      </c>
      <c r="U3041" s="44">
        <f t="shared" si="568"/>
        <v>0</v>
      </c>
      <c r="V3041" s="44">
        <f t="shared" si="569"/>
        <v>0</v>
      </c>
      <c r="W3041" s="44">
        <f t="shared" si="570"/>
        <v>0</v>
      </c>
      <c r="X3041" s="44">
        <f t="shared" si="571"/>
        <v>0</v>
      </c>
      <c r="Y3041" s="44">
        <f t="shared" si="572"/>
        <v>0</v>
      </c>
      <c r="Z3041" s="44">
        <f t="shared" si="573"/>
        <v>47615.138749999998</v>
      </c>
      <c r="AA3041" s="44">
        <f t="shared" si="574"/>
        <v>0</v>
      </c>
      <c r="AB3041" s="44">
        <f t="shared" si="575"/>
        <v>4842.2174999999997</v>
      </c>
      <c r="AC3041" s="44">
        <f t="shared" si="576"/>
        <v>100879.53125</v>
      </c>
      <c r="AD3041" s="44">
        <f t="shared" si="577"/>
        <v>23000.533124999998</v>
      </c>
      <c r="AE3041" s="12">
        <f t="shared" si="578"/>
        <v>176337.420625</v>
      </c>
    </row>
    <row r="3042" spans="1:31" ht="12.6" hidden="1" customHeight="1" x14ac:dyDescent="0.2">
      <c r="A3042" s="26" t="s">
        <v>2717</v>
      </c>
      <c r="B3042" s="19"/>
      <c r="C3042" s="19"/>
      <c r="D3042" s="20"/>
      <c r="E3042" s="21"/>
      <c r="F3042" s="22"/>
      <c r="G3042" s="21"/>
      <c r="H3042" s="22"/>
      <c r="I3042" s="20"/>
      <c r="J3042" s="20">
        <v>150</v>
      </c>
      <c r="K3042" s="20"/>
      <c r="L3042" s="20">
        <v>10</v>
      </c>
      <c r="M3042" s="20">
        <v>199</v>
      </c>
      <c r="N3042" s="20">
        <v>3</v>
      </c>
      <c r="O3042" s="20">
        <v>362</v>
      </c>
      <c r="P3042" s="23" t="str">
        <f>VLOOKUP(A3042,'ИЗ ОСНОВЫ НОМЕНКЛАТУР'!D:E,2,0)</f>
        <v>Ручки, крючки, опоры</v>
      </c>
      <c r="Q3042" s="23" t="str">
        <f>VLOOKUP(A3042,'ИЗ ОСНОВЫ НОМЕНКЛАТУР'!D:F,3,0)</f>
        <v>Ручки-рейлинги</v>
      </c>
      <c r="R3042" s="40">
        <f>VLOOKUP(A:A,'ИЗ ОСНОВЫ НОМЕНКЛАТУР'!D:G,4,0)</f>
        <v>403.72257731958757</v>
      </c>
      <c r="S3042" s="12" t="str">
        <f>VLOOKUP(A:A,'ИЗ ОСНОВЫ НОМЕНКЛАТУР'!D:H,5,0)</f>
        <v>C</v>
      </c>
      <c r="T3042" s="44">
        <f t="shared" si="567"/>
        <v>0</v>
      </c>
      <c r="U3042" s="44">
        <f t="shared" si="568"/>
        <v>0</v>
      </c>
      <c r="V3042" s="44">
        <f t="shared" si="569"/>
        <v>0</v>
      </c>
      <c r="W3042" s="44">
        <f t="shared" si="570"/>
        <v>0</v>
      </c>
      <c r="X3042" s="44">
        <f t="shared" si="571"/>
        <v>0</v>
      </c>
      <c r="Y3042" s="44">
        <f t="shared" si="572"/>
        <v>0</v>
      </c>
      <c r="Z3042" s="44">
        <f t="shared" si="573"/>
        <v>60558.386597938137</v>
      </c>
      <c r="AA3042" s="44">
        <f t="shared" si="574"/>
        <v>0</v>
      </c>
      <c r="AB3042" s="44">
        <f t="shared" si="575"/>
        <v>4037.2257731958757</v>
      </c>
      <c r="AC3042" s="44">
        <f t="shared" si="576"/>
        <v>80340.792886597934</v>
      </c>
      <c r="AD3042" s="44">
        <f t="shared" si="577"/>
        <v>1211.1677319587627</v>
      </c>
      <c r="AE3042" s="12">
        <f t="shared" si="578"/>
        <v>146147.5729896907</v>
      </c>
    </row>
    <row r="3043" spans="1:31" ht="12.6" hidden="1" customHeight="1" x14ac:dyDescent="0.2">
      <c r="A3043" s="26" t="s">
        <v>2233</v>
      </c>
      <c r="B3043" s="19"/>
      <c r="C3043" s="19"/>
      <c r="D3043" s="20"/>
      <c r="E3043" s="21"/>
      <c r="F3043" s="22"/>
      <c r="G3043" s="21"/>
      <c r="H3043" s="22"/>
      <c r="I3043" s="20"/>
      <c r="J3043" s="20">
        <v>3</v>
      </c>
      <c r="K3043" s="20"/>
      <c r="L3043" s="20"/>
      <c r="M3043" s="20"/>
      <c r="N3043" s="20">
        <v>6</v>
      </c>
      <c r="O3043" s="20">
        <v>9</v>
      </c>
      <c r="P3043" s="23" t="str">
        <f>VLOOKUP(A3043,'ИЗ ОСНОВЫ НОМЕНКЛАТУР'!D:E,2,0)</f>
        <v>Ручки, крючки, опоры</v>
      </c>
      <c r="Q3043" s="23" t="str">
        <f>VLOOKUP(A3043,'ИЗ ОСНОВЫ НОМЕНКЛАТУР'!D:F,3,0)</f>
        <v>Ручки-скобы</v>
      </c>
      <c r="R3043" s="40">
        <f>VLOOKUP(A:A,'ИЗ ОСНОВЫ НОМЕНКЛАТУР'!D:G,4,0)</f>
        <v>123.80327613104524</v>
      </c>
      <c r="S3043" s="12" t="str">
        <f>VLOOKUP(A:A,'ИЗ ОСНОВЫ НОМЕНКЛАТУР'!D:H,5,0)</f>
        <v>C</v>
      </c>
      <c r="T3043" s="44">
        <f t="shared" si="567"/>
        <v>0</v>
      </c>
      <c r="U3043" s="44">
        <f t="shared" si="568"/>
        <v>0</v>
      </c>
      <c r="V3043" s="44">
        <f t="shared" si="569"/>
        <v>0</v>
      </c>
      <c r="W3043" s="44">
        <f t="shared" si="570"/>
        <v>0</v>
      </c>
      <c r="X3043" s="44">
        <f t="shared" si="571"/>
        <v>0</v>
      </c>
      <c r="Y3043" s="44">
        <f t="shared" si="572"/>
        <v>0</v>
      </c>
      <c r="Z3043" s="44">
        <f t="shared" si="573"/>
        <v>371.40982839313574</v>
      </c>
      <c r="AA3043" s="44">
        <f t="shared" si="574"/>
        <v>0</v>
      </c>
      <c r="AB3043" s="44">
        <f t="shared" si="575"/>
        <v>0</v>
      </c>
      <c r="AC3043" s="44">
        <f t="shared" si="576"/>
        <v>0</v>
      </c>
      <c r="AD3043" s="44">
        <f t="shared" si="577"/>
        <v>742.81965678627148</v>
      </c>
      <c r="AE3043" s="12">
        <f t="shared" si="578"/>
        <v>1114.2294851794072</v>
      </c>
    </row>
    <row r="3044" spans="1:31" ht="12.6" hidden="1" customHeight="1" x14ac:dyDescent="0.2">
      <c r="A3044" s="26" t="s">
        <v>2287</v>
      </c>
      <c r="B3044" s="19"/>
      <c r="C3044" s="19"/>
      <c r="D3044" s="20"/>
      <c r="E3044" s="21"/>
      <c r="F3044" s="22"/>
      <c r="G3044" s="21"/>
      <c r="H3044" s="22"/>
      <c r="I3044" s="20"/>
      <c r="J3044" s="20">
        <v>158</v>
      </c>
      <c r="K3044" s="20"/>
      <c r="L3044" s="20">
        <v>61</v>
      </c>
      <c r="M3044" s="20"/>
      <c r="N3044" s="20">
        <v>126</v>
      </c>
      <c r="O3044" s="20">
        <v>345</v>
      </c>
      <c r="P3044" s="23" t="str">
        <f>VLOOKUP(A3044,'ИЗ ОСНОВЫ НОМЕНКЛАТУР'!D:E,2,0)</f>
        <v>Ручки, крючки, опоры</v>
      </c>
      <c r="Q3044" s="23" t="str">
        <f>VLOOKUP(A3044,'ИЗ ОСНОВЫ НОМЕНКЛАТУР'!D:F,3,0)</f>
        <v>Ручки-скобы</v>
      </c>
      <c r="R3044" s="40">
        <f>VLOOKUP(A:A,'ИЗ ОСНОВЫ НОМЕНКЛАТУР'!D:G,4,0)</f>
        <v>275.25280000000004</v>
      </c>
      <c r="S3044" s="12" t="str">
        <f>VLOOKUP(A:A,'ИЗ ОСНОВЫ НОМЕНКЛАТУР'!D:H,5,0)</f>
        <v>C</v>
      </c>
      <c r="T3044" s="44">
        <f t="shared" si="567"/>
        <v>0</v>
      </c>
      <c r="U3044" s="44">
        <f t="shared" si="568"/>
        <v>0</v>
      </c>
      <c r="V3044" s="44">
        <f t="shared" si="569"/>
        <v>0</v>
      </c>
      <c r="W3044" s="44">
        <f t="shared" si="570"/>
        <v>0</v>
      </c>
      <c r="X3044" s="44">
        <f t="shared" si="571"/>
        <v>0</v>
      </c>
      <c r="Y3044" s="44">
        <f t="shared" si="572"/>
        <v>0</v>
      </c>
      <c r="Z3044" s="44">
        <f t="shared" si="573"/>
        <v>43489.942400000007</v>
      </c>
      <c r="AA3044" s="44">
        <f t="shared" si="574"/>
        <v>0</v>
      </c>
      <c r="AB3044" s="44">
        <f t="shared" si="575"/>
        <v>16790.420800000004</v>
      </c>
      <c r="AC3044" s="44">
        <f t="shared" si="576"/>
        <v>0</v>
      </c>
      <c r="AD3044" s="44">
        <f t="shared" si="577"/>
        <v>34681.852800000008</v>
      </c>
      <c r="AE3044" s="12">
        <f t="shared" si="578"/>
        <v>94962.216000000015</v>
      </c>
    </row>
    <row r="3045" spans="1:31" ht="12.6" hidden="1" customHeight="1" x14ac:dyDescent="0.2">
      <c r="A3045" s="26" t="s">
        <v>2238</v>
      </c>
      <c r="B3045" s="19"/>
      <c r="C3045" s="19"/>
      <c r="D3045" s="20"/>
      <c r="E3045" s="21"/>
      <c r="F3045" s="22"/>
      <c r="G3045" s="21"/>
      <c r="H3045" s="22"/>
      <c r="I3045" s="20"/>
      <c r="J3045" s="20">
        <v>117</v>
      </c>
      <c r="K3045" s="20"/>
      <c r="L3045" s="20"/>
      <c r="M3045" s="20"/>
      <c r="N3045" s="20">
        <v>1</v>
      </c>
      <c r="O3045" s="20">
        <v>118</v>
      </c>
      <c r="P3045" s="23" t="str">
        <f>VLOOKUP(A3045,'ИЗ ОСНОВЫ НОМЕНКЛАТУР'!D:E,2,0)</f>
        <v>Ручки, крючки, опоры</v>
      </c>
      <c r="Q3045" s="23" t="str">
        <f>VLOOKUP(A3045,'ИЗ ОСНОВЫ НОМЕНКЛАТУР'!D:F,3,0)</f>
        <v>Ручки-скобы</v>
      </c>
      <c r="R3045" s="40">
        <f>VLOOKUP(A:A,'ИЗ ОСНОВЫ НОМЕНКЛАТУР'!D:G,4,0)</f>
        <v>197.06843822843823</v>
      </c>
      <c r="S3045" s="12" t="str">
        <f>VLOOKUP(A:A,'ИЗ ОСНОВЫ НОМЕНКЛАТУР'!D:H,5,0)</f>
        <v>C</v>
      </c>
      <c r="T3045" s="44">
        <f t="shared" si="567"/>
        <v>0</v>
      </c>
      <c r="U3045" s="44">
        <f t="shared" si="568"/>
        <v>0</v>
      </c>
      <c r="V3045" s="44">
        <f t="shared" si="569"/>
        <v>0</v>
      </c>
      <c r="W3045" s="44">
        <f t="shared" si="570"/>
        <v>0</v>
      </c>
      <c r="X3045" s="44">
        <f t="shared" si="571"/>
        <v>0</v>
      </c>
      <c r="Y3045" s="44">
        <f t="shared" si="572"/>
        <v>0</v>
      </c>
      <c r="Z3045" s="44">
        <f t="shared" si="573"/>
        <v>23057.007272727271</v>
      </c>
      <c r="AA3045" s="44">
        <f t="shared" si="574"/>
        <v>0</v>
      </c>
      <c r="AB3045" s="44">
        <f t="shared" si="575"/>
        <v>0</v>
      </c>
      <c r="AC3045" s="44">
        <f t="shared" si="576"/>
        <v>0</v>
      </c>
      <c r="AD3045" s="44">
        <f t="shared" si="577"/>
        <v>197.06843822843823</v>
      </c>
      <c r="AE3045" s="12">
        <f t="shared" si="578"/>
        <v>23254.075710955709</v>
      </c>
    </row>
    <row r="3046" spans="1:31" ht="12.6" hidden="1" customHeight="1" x14ac:dyDescent="0.2">
      <c r="A3046" s="26" t="s">
        <v>2273</v>
      </c>
      <c r="B3046" s="19"/>
      <c r="C3046" s="19"/>
      <c r="D3046" s="20"/>
      <c r="E3046" s="21"/>
      <c r="F3046" s="22"/>
      <c r="G3046" s="21"/>
      <c r="H3046" s="22"/>
      <c r="I3046" s="20"/>
      <c r="J3046" s="20">
        <v>70</v>
      </c>
      <c r="K3046" s="20"/>
      <c r="L3046" s="20">
        <v>42</v>
      </c>
      <c r="M3046" s="20"/>
      <c r="N3046" s="20">
        <v>35</v>
      </c>
      <c r="O3046" s="20">
        <v>147</v>
      </c>
      <c r="P3046" s="23" t="str">
        <f>VLOOKUP(A3046,'ИЗ ОСНОВЫ НОМЕНКЛАТУР'!D:E,2,0)</f>
        <v>Ручки, крючки, опоры</v>
      </c>
      <c r="Q3046" s="23" t="str">
        <f>VLOOKUP(A3046,'ИЗ ОСНОВЫ НОМЕНКЛАТУР'!D:F,3,0)</f>
        <v>Ручки-скобы</v>
      </c>
      <c r="R3046" s="40">
        <f>VLOOKUP(A:A,'ИЗ ОСНОВЫ НОМЕНКЛАТУР'!D:G,4,0)</f>
        <v>299.6099596774194</v>
      </c>
      <c r="S3046" s="12" t="str">
        <f>VLOOKUP(A:A,'ИЗ ОСНОВЫ НОМЕНКЛАТУР'!D:H,5,0)</f>
        <v>C</v>
      </c>
      <c r="T3046" s="44">
        <f t="shared" si="567"/>
        <v>0</v>
      </c>
      <c r="U3046" s="44">
        <f t="shared" si="568"/>
        <v>0</v>
      </c>
      <c r="V3046" s="44">
        <f t="shared" si="569"/>
        <v>0</v>
      </c>
      <c r="W3046" s="44">
        <f t="shared" si="570"/>
        <v>0</v>
      </c>
      <c r="X3046" s="44">
        <f t="shared" si="571"/>
        <v>0</v>
      </c>
      <c r="Y3046" s="44">
        <f t="shared" si="572"/>
        <v>0</v>
      </c>
      <c r="Z3046" s="44">
        <f t="shared" si="573"/>
        <v>20972.697177419359</v>
      </c>
      <c r="AA3046" s="44">
        <f t="shared" si="574"/>
        <v>0</v>
      </c>
      <c r="AB3046" s="44">
        <f t="shared" si="575"/>
        <v>12583.618306451615</v>
      </c>
      <c r="AC3046" s="44">
        <f t="shared" si="576"/>
        <v>0</v>
      </c>
      <c r="AD3046" s="44">
        <f t="shared" si="577"/>
        <v>10486.348588709679</v>
      </c>
      <c r="AE3046" s="12">
        <f t="shared" si="578"/>
        <v>44042.66407258065</v>
      </c>
    </row>
    <row r="3047" spans="1:31" ht="12.6" hidden="1" customHeight="1" x14ac:dyDescent="0.2">
      <c r="A3047" s="26" t="s">
        <v>2279</v>
      </c>
      <c r="B3047" s="19"/>
      <c r="C3047" s="19"/>
      <c r="D3047" s="20"/>
      <c r="E3047" s="21"/>
      <c r="F3047" s="22"/>
      <c r="G3047" s="21"/>
      <c r="H3047" s="22"/>
      <c r="I3047" s="20"/>
      <c r="J3047" s="20">
        <v>155</v>
      </c>
      <c r="K3047" s="20"/>
      <c r="L3047" s="20"/>
      <c r="M3047" s="20"/>
      <c r="N3047" s="20"/>
      <c r="O3047" s="20">
        <v>155</v>
      </c>
      <c r="P3047" s="23" t="str">
        <f>VLOOKUP(A3047,'ИЗ ОСНОВЫ НОМЕНКЛАТУР'!D:E,2,0)</f>
        <v>Ручки, крючки, опоры</v>
      </c>
      <c r="Q3047" s="23" t="str">
        <f>VLOOKUP(A3047,'ИЗ ОСНОВЫ НОМЕНКЛАТУР'!D:F,3,0)</f>
        <v>Ручки-скобы</v>
      </c>
      <c r="R3047" s="40">
        <f>VLOOKUP(A:A,'ИЗ ОСНОВЫ НОМЕНКЛАТУР'!D:G,4,0)</f>
        <v>249.8024770642202</v>
      </c>
      <c r="S3047" s="12" t="str">
        <f>VLOOKUP(A:A,'ИЗ ОСНОВЫ НОМЕНКЛАТУР'!D:H,5,0)</f>
        <v>C</v>
      </c>
      <c r="T3047" s="44">
        <f t="shared" si="567"/>
        <v>0</v>
      </c>
      <c r="U3047" s="44">
        <f t="shared" si="568"/>
        <v>0</v>
      </c>
      <c r="V3047" s="44">
        <f t="shared" si="569"/>
        <v>0</v>
      </c>
      <c r="W3047" s="44">
        <f t="shared" si="570"/>
        <v>0</v>
      </c>
      <c r="X3047" s="44">
        <f t="shared" si="571"/>
        <v>0</v>
      </c>
      <c r="Y3047" s="44">
        <f t="shared" si="572"/>
        <v>0</v>
      </c>
      <c r="Z3047" s="44">
        <f t="shared" si="573"/>
        <v>38719.383944954134</v>
      </c>
      <c r="AA3047" s="44">
        <f t="shared" si="574"/>
        <v>0</v>
      </c>
      <c r="AB3047" s="44">
        <f t="shared" si="575"/>
        <v>0</v>
      </c>
      <c r="AC3047" s="44">
        <f t="shared" si="576"/>
        <v>0</v>
      </c>
      <c r="AD3047" s="44">
        <f t="shared" si="577"/>
        <v>0</v>
      </c>
      <c r="AE3047" s="12">
        <f t="shared" si="578"/>
        <v>38719.383944954134</v>
      </c>
    </row>
    <row r="3048" spans="1:31" ht="12.6" hidden="1" customHeight="1" x14ac:dyDescent="0.2">
      <c r="A3048" s="26" t="s">
        <v>2289</v>
      </c>
      <c r="B3048" s="19"/>
      <c r="C3048" s="19"/>
      <c r="D3048" s="20"/>
      <c r="E3048" s="21"/>
      <c r="F3048" s="22"/>
      <c r="G3048" s="21"/>
      <c r="H3048" s="22"/>
      <c r="I3048" s="20"/>
      <c r="J3048" s="20">
        <v>35</v>
      </c>
      <c r="K3048" s="20"/>
      <c r="L3048" s="20">
        <v>35</v>
      </c>
      <c r="M3048" s="20"/>
      <c r="N3048" s="20">
        <v>124</v>
      </c>
      <c r="O3048" s="20">
        <v>194</v>
      </c>
      <c r="P3048" s="23" t="str">
        <f>VLOOKUP(A3048,'ИЗ ОСНОВЫ НОМЕНКЛАТУР'!D:E,2,0)</f>
        <v>Ручки, крючки, опоры</v>
      </c>
      <c r="Q3048" s="23" t="str">
        <f>VLOOKUP(A3048,'ИЗ ОСНОВЫ НОМЕНКЛАТУР'!D:F,3,0)</f>
        <v>Ручки-скобы</v>
      </c>
      <c r="R3048" s="40">
        <f>VLOOKUP(A:A,'ИЗ ОСНОВЫ НОМЕНКЛАТУР'!D:G,4,0)</f>
        <v>335.90743842364537</v>
      </c>
      <c r="S3048" s="12" t="str">
        <f>VLOOKUP(A:A,'ИЗ ОСНОВЫ НОМЕНКЛАТУР'!D:H,5,0)</f>
        <v>C</v>
      </c>
      <c r="T3048" s="44">
        <f t="shared" si="567"/>
        <v>0</v>
      </c>
      <c r="U3048" s="44">
        <f t="shared" si="568"/>
        <v>0</v>
      </c>
      <c r="V3048" s="44">
        <f t="shared" si="569"/>
        <v>0</v>
      </c>
      <c r="W3048" s="44">
        <f t="shared" si="570"/>
        <v>0</v>
      </c>
      <c r="X3048" s="44">
        <f t="shared" si="571"/>
        <v>0</v>
      </c>
      <c r="Y3048" s="44">
        <f t="shared" si="572"/>
        <v>0</v>
      </c>
      <c r="Z3048" s="44">
        <f t="shared" si="573"/>
        <v>11756.760344827588</v>
      </c>
      <c r="AA3048" s="44">
        <f t="shared" si="574"/>
        <v>0</v>
      </c>
      <c r="AB3048" s="44">
        <f t="shared" si="575"/>
        <v>11756.760344827588</v>
      </c>
      <c r="AC3048" s="44">
        <f t="shared" si="576"/>
        <v>0</v>
      </c>
      <c r="AD3048" s="44">
        <f t="shared" si="577"/>
        <v>41652.522364532029</v>
      </c>
      <c r="AE3048" s="12">
        <f t="shared" si="578"/>
        <v>65166.043054187205</v>
      </c>
    </row>
    <row r="3049" spans="1:31" ht="12.6" hidden="1" customHeight="1" x14ac:dyDescent="0.2">
      <c r="A3049" s="26" t="s">
        <v>2244</v>
      </c>
      <c r="B3049" s="19"/>
      <c r="C3049" s="19"/>
      <c r="D3049" s="20"/>
      <c r="E3049" s="21"/>
      <c r="F3049" s="22"/>
      <c r="G3049" s="21"/>
      <c r="H3049" s="22"/>
      <c r="I3049" s="20"/>
      <c r="J3049" s="20">
        <v>81</v>
      </c>
      <c r="K3049" s="20"/>
      <c r="L3049" s="20">
        <v>43</v>
      </c>
      <c r="M3049" s="20">
        <v>70</v>
      </c>
      <c r="N3049" s="20">
        <v>1</v>
      </c>
      <c r="O3049" s="20">
        <v>195</v>
      </c>
      <c r="P3049" s="23" t="str">
        <f>VLOOKUP(A3049,'ИЗ ОСНОВЫ НОМЕНКЛАТУР'!D:E,2,0)</f>
        <v>Ручки, крючки, опоры</v>
      </c>
      <c r="Q3049" s="23" t="str">
        <f>VLOOKUP(A3049,'ИЗ ОСНОВЫ НОМЕНКЛАТУР'!D:F,3,0)</f>
        <v>Ручки-скобы</v>
      </c>
      <c r="R3049" s="40">
        <f>VLOOKUP(A:A,'ИЗ ОСНОВЫ НОМЕНКЛАТУР'!D:G,4,0)</f>
        <v>210.7525</v>
      </c>
      <c r="S3049" s="12" t="str">
        <f>VLOOKUP(A:A,'ИЗ ОСНОВЫ НОМЕНКЛАТУР'!D:H,5,0)</f>
        <v>C</v>
      </c>
      <c r="T3049" s="44">
        <f t="shared" si="567"/>
        <v>0</v>
      </c>
      <c r="U3049" s="44">
        <f t="shared" si="568"/>
        <v>0</v>
      </c>
      <c r="V3049" s="44">
        <f t="shared" si="569"/>
        <v>0</v>
      </c>
      <c r="W3049" s="44">
        <f t="shared" si="570"/>
        <v>0</v>
      </c>
      <c r="X3049" s="44">
        <f t="shared" si="571"/>
        <v>0</v>
      </c>
      <c r="Y3049" s="44">
        <f t="shared" si="572"/>
        <v>0</v>
      </c>
      <c r="Z3049" s="44">
        <f t="shared" si="573"/>
        <v>17070.952499999999</v>
      </c>
      <c r="AA3049" s="44">
        <f t="shared" si="574"/>
        <v>0</v>
      </c>
      <c r="AB3049" s="44">
        <f t="shared" si="575"/>
        <v>9062.3575000000001</v>
      </c>
      <c r="AC3049" s="44">
        <f t="shared" si="576"/>
        <v>14752.674999999999</v>
      </c>
      <c r="AD3049" s="44">
        <f t="shared" si="577"/>
        <v>210.7525</v>
      </c>
      <c r="AE3049" s="12">
        <f t="shared" si="578"/>
        <v>41096.737500000003</v>
      </c>
    </row>
    <row r="3050" spans="1:31" ht="12.6" hidden="1" customHeight="1" x14ac:dyDescent="0.2">
      <c r="A3050" s="26" t="s">
        <v>2283</v>
      </c>
      <c r="B3050" s="19"/>
      <c r="C3050" s="19"/>
      <c r="D3050" s="20"/>
      <c r="E3050" s="21"/>
      <c r="F3050" s="22"/>
      <c r="G3050" s="21"/>
      <c r="H3050" s="22"/>
      <c r="I3050" s="20"/>
      <c r="J3050" s="20">
        <v>118</v>
      </c>
      <c r="K3050" s="20"/>
      <c r="L3050" s="20">
        <v>9</v>
      </c>
      <c r="M3050" s="20"/>
      <c r="N3050" s="20">
        <v>142</v>
      </c>
      <c r="O3050" s="20">
        <v>269</v>
      </c>
      <c r="P3050" s="23" t="str">
        <f>VLOOKUP(A3050,'ИЗ ОСНОВЫ НОМЕНКЛАТУР'!D:E,2,0)</f>
        <v>Ручки, крючки, опоры</v>
      </c>
      <c r="Q3050" s="23" t="str">
        <f>VLOOKUP(A3050,'ИЗ ОСНОВЫ НОМЕНКЛАТУР'!D:F,3,0)</f>
        <v>Ручки-скобы</v>
      </c>
      <c r="R3050" s="40">
        <f>VLOOKUP(A:A,'ИЗ ОСНОВЫ НОМЕНКЛАТУР'!D:G,4,0)</f>
        <v>193.28711656441718</v>
      </c>
      <c r="S3050" s="12" t="str">
        <f>VLOOKUP(A:A,'ИЗ ОСНОВЫ НОМЕНКЛАТУР'!D:H,5,0)</f>
        <v>C</v>
      </c>
      <c r="T3050" s="44">
        <f t="shared" si="567"/>
        <v>0</v>
      </c>
      <c r="U3050" s="44">
        <f t="shared" si="568"/>
        <v>0</v>
      </c>
      <c r="V3050" s="44">
        <f t="shared" si="569"/>
        <v>0</v>
      </c>
      <c r="W3050" s="44">
        <f t="shared" si="570"/>
        <v>0</v>
      </c>
      <c r="X3050" s="44">
        <f t="shared" si="571"/>
        <v>0</v>
      </c>
      <c r="Y3050" s="44">
        <f t="shared" si="572"/>
        <v>0</v>
      </c>
      <c r="Z3050" s="44">
        <f t="shared" si="573"/>
        <v>22807.879754601228</v>
      </c>
      <c r="AA3050" s="44">
        <f t="shared" si="574"/>
        <v>0</v>
      </c>
      <c r="AB3050" s="44">
        <f t="shared" si="575"/>
        <v>1739.5840490797545</v>
      </c>
      <c r="AC3050" s="44">
        <f t="shared" si="576"/>
        <v>0</v>
      </c>
      <c r="AD3050" s="44">
        <f t="shared" si="577"/>
        <v>27446.770552147238</v>
      </c>
      <c r="AE3050" s="12">
        <f t="shared" si="578"/>
        <v>51994.234355828223</v>
      </c>
    </row>
    <row r="3051" spans="1:31" ht="12.6" hidden="1" customHeight="1" x14ac:dyDescent="0.2">
      <c r="A3051" s="26" t="s">
        <v>2393</v>
      </c>
      <c r="B3051" s="19"/>
      <c r="C3051" s="19"/>
      <c r="D3051" s="20"/>
      <c r="E3051" s="21"/>
      <c r="F3051" s="22"/>
      <c r="G3051" s="21"/>
      <c r="H3051" s="22"/>
      <c r="I3051" s="20"/>
      <c r="J3051" s="20">
        <v>98</v>
      </c>
      <c r="K3051" s="20"/>
      <c r="L3051" s="20"/>
      <c r="M3051" s="20"/>
      <c r="N3051" s="20">
        <v>134</v>
      </c>
      <c r="O3051" s="20">
        <v>232</v>
      </c>
      <c r="P3051" s="23" t="str">
        <f>VLOOKUP(A3051,'ИЗ ОСНОВЫ НОМЕНКЛАТУР'!D:E,2,0)</f>
        <v>Ручки, крючки, опоры</v>
      </c>
      <c r="Q3051" s="23" t="str">
        <f>VLOOKUP(A3051,'ИЗ ОСНОВЫ НОМЕНКЛАТУР'!D:F,3,0)</f>
        <v>Ручки-скобы</v>
      </c>
      <c r="R3051" s="40">
        <f>VLOOKUP(A:A,'ИЗ ОСНОВЫ НОМЕНКЛАТУР'!D:G,4,0)</f>
        <v>339.99846153846153</v>
      </c>
      <c r="S3051" s="12" t="str">
        <f>VLOOKUP(A:A,'ИЗ ОСНОВЫ НОМЕНКЛАТУР'!D:H,5,0)</f>
        <v>C</v>
      </c>
      <c r="T3051" s="44">
        <f t="shared" si="567"/>
        <v>0</v>
      </c>
      <c r="U3051" s="44">
        <f t="shared" si="568"/>
        <v>0</v>
      </c>
      <c r="V3051" s="44">
        <f t="shared" si="569"/>
        <v>0</v>
      </c>
      <c r="W3051" s="44">
        <f t="shared" si="570"/>
        <v>0</v>
      </c>
      <c r="X3051" s="44">
        <f t="shared" si="571"/>
        <v>0</v>
      </c>
      <c r="Y3051" s="44">
        <f t="shared" si="572"/>
        <v>0</v>
      </c>
      <c r="Z3051" s="44">
        <f t="shared" si="573"/>
        <v>33319.849230769229</v>
      </c>
      <c r="AA3051" s="44">
        <f t="shared" si="574"/>
        <v>0</v>
      </c>
      <c r="AB3051" s="44">
        <f t="shared" si="575"/>
        <v>0</v>
      </c>
      <c r="AC3051" s="44">
        <f t="shared" si="576"/>
        <v>0</v>
      </c>
      <c r="AD3051" s="44">
        <f t="shared" si="577"/>
        <v>45559.793846153843</v>
      </c>
      <c r="AE3051" s="12">
        <f t="shared" si="578"/>
        <v>78879.643076923065</v>
      </c>
    </row>
    <row r="3052" spans="1:31" ht="12.6" hidden="1" customHeight="1" x14ac:dyDescent="0.2">
      <c r="A3052" s="26" t="s">
        <v>2462</v>
      </c>
      <c r="B3052" s="19"/>
      <c r="C3052" s="19"/>
      <c r="D3052" s="20"/>
      <c r="E3052" s="21"/>
      <c r="F3052" s="22"/>
      <c r="G3052" s="21"/>
      <c r="H3052" s="22"/>
      <c r="I3052" s="20"/>
      <c r="J3052" s="20">
        <v>296</v>
      </c>
      <c r="K3052" s="20">
        <v>180</v>
      </c>
      <c r="L3052" s="20"/>
      <c r="M3052" s="20"/>
      <c r="N3052" s="20">
        <v>84</v>
      </c>
      <c r="O3052" s="20">
        <v>560</v>
      </c>
      <c r="P3052" s="23" t="str">
        <f>VLOOKUP(A3052,'ИЗ ОСНОВЫ НОМЕНКЛАТУР'!D:E,2,0)</f>
        <v>Ручки, крючки, опоры</v>
      </c>
      <c r="Q3052" s="23" t="str">
        <f>VLOOKUP(A3052,'ИЗ ОСНОВЫ НОМЕНКЛАТУР'!D:F,3,0)</f>
        <v>Ручки-скобы</v>
      </c>
      <c r="R3052" s="40">
        <f>VLOOKUP(A:A,'ИЗ ОСНОВЫ НОМЕНКЛАТУР'!D:G,4,0)</f>
        <v>644.09</v>
      </c>
      <c r="S3052" s="12" t="str">
        <f>VLOOKUP(A:A,'ИЗ ОСНОВЫ НОМЕНКЛАТУР'!D:H,5,0)</f>
        <v>C</v>
      </c>
      <c r="T3052" s="44">
        <f t="shared" si="567"/>
        <v>0</v>
      </c>
      <c r="U3052" s="44">
        <f t="shared" si="568"/>
        <v>0</v>
      </c>
      <c r="V3052" s="44">
        <f t="shared" si="569"/>
        <v>0</v>
      </c>
      <c r="W3052" s="44">
        <f t="shared" si="570"/>
        <v>0</v>
      </c>
      <c r="X3052" s="44">
        <f t="shared" si="571"/>
        <v>0</v>
      </c>
      <c r="Y3052" s="44">
        <f t="shared" si="572"/>
        <v>0</v>
      </c>
      <c r="Z3052" s="44">
        <f t="shared" si="573"/>
        <v>190650.64</v>
      </c>
      <c r="AA3052" s="44">
        <f t="shared" si="574"/>
        <v>115936.20000000001</v>
      </c>
      <c r="AB3052" s="44">
        <f t="shared" si="575"/>
        <v>0</v>
      </c>
      <c r="AC3052" s="44">
        <f t="shared" si="576"/>
        <v>0</v>
      </c>
      <c r="AD3052" s="44">
        <f t="shared" si="577"/>
        <v>54103.560000000005</v>
      </c>
      <c r="AE3052" s="12">
        <f t="shared" si="578"/>
        <v>360690.4</v>
      </c>
    </row>
    <row r="3053" spans="1:31" ht="12.6" hidden="1" customHeight="1" x14ac:dyDescent="0.2">
      <c r="A3053" s="26" t="s">
        <v>2477</v>
      </c>
      <c r="B3053" s="19"/>
      <c r="C3053" s="19"/>
      <c r="D3053" s="20"/>
      <c r="E3053" s="21"/>
      <c r="F3053" s="22"/>
      <c r="G3053" s="21"/>
      <c r="H3053" s="22"/>
      <c r="I3053" s="20"/>
      <c r="J3053" s="20"/>
      <c r="K3053" s="20">
        <v>120</v>
      </c>
      <c r="L3053" s="20"/>
      <c r="M3053" s="20"/>
      <c r="N3053" s="20">
        <v>24</v>
      </c>
      <c r="O3053" s="20">
        <v>144</v>
      </c>
      <c r="P3053" s="23" t="str">
        <f>VLOOKUP(A3053,'ИЗ ОСНОВЫ НОМЕНКЛАТУР'!D:E,2,0)</f>
        <v>Ручки, крючки, опоры</v>
      </c>
      <c r="Q3053" s="23" t="str">
        <f>VLOOKUP(A3053,'ИЗ ОСНОВЫ НОМЕНКЛАТУР'!D:F,3,0)</f>
        <v>Ручки-скобы</v>
      </c>
      <c r="R3053" s="40">
        <f>VLOOKUP(A:A,'ИЗ ОСНОВЫ НОМЕНКЛАТУР'!D:G,4,0)</f>
        <v>1288.1815384615386</v>
      </c>
      <c r="S3053" s="12" t="str">
        <f>VLOOKUP(A:A,'ИЗ ОСНОВЫ НОМЕНКЛАТУР'!D:H,5,0)</f>
        <v>C</v>
      </c>
      <c r="T3053" s="44">
        <f t="shared" si="567"/>
        <v>0</v>
      </c>
      <c r="U3053" s="44">
        <f t="shared" si="568"/>
        <v>0</v>
      </c>
      <c r="V3053" s="44">
        <f t="shared" si="569"/>
        <v>0</v>
      </c>
      <c r="W3053" s="44">
        <f t="shared" si="570"/>
        <v>0</v>
      </c>
      <c r="X3053" s="44">
        <f t="shared" si="571"/>
        <v>0</v>
      </c>
      <c r="Y3053" s="44">
        <f t="shared" si="572"/>
        <v>0</v>
      </c>
      <c r="Z3053" s="44">
        <f t="shared" si="573"/>
        <v>0</v>
      </c>
      <c r="AA3053" s="44">
        <f t="shared" si="574"/>
        <v>154581.78461538462</v>
      </c>
      <c r="AB3053" s="44">
        <f t="shared" si="575"/>
        <v>0</v>
      </c>
      <c r="AC3053" s="44">
        <f t="shared" si="576"/>
        <v>0</v>
      </c>
      <c r="AD3053" s="44">
        <f t="shared" si="577"/>
        <v>30916.356923076928</v>
      </c>
      <c r="AE3053" s="12">
        <f t="shared" si="578"/>
        <v>185498.14153846155</v>
      </c>
    </row>
    <row r="3054" spans="1:31" ht="12.6" hidden="1" customHeight="1" x14ac:dyDescent="0.2">
      <c r="A3054" s="26" t="s">
        <v>2681</v>
      </c>
      <c r="B3054" s="19"/>
      <c r="C3054" s="19"/>
      <c r="D3054" s="20">
        <v>80</v>
      </c>
      <c r="E3054" s="20">
        <v>40</v>
      </c>
      <c r="F3054" s="20"/>
      <c r="G3054" s="21"/>
      <c r="H3054" s="22"/>
      <c r="I3054" s="20"/>
      <c r="J3054" s="20"/>
      <c r="K3054" s="20"/>
      <c r="L3054" s="20"/>
      <c r="M3054" s="20"/>
      <c r="N3054" s="20">
        <v>115</v>
      </c>
      <c r="O3054" s="20">
        <v>235</v>
      </c>
      <c r="P3054" s="23" t="str">
        <f>VLOOKUP(A3054,'ИЗ ОСНОВЫ НОМЕНКЛАТУР'!D:E,2,0)</f>
        <v>Ручки, крючки, опоры</v>
      </c>
      <c r="Q3054" s="23" t="str">
        <f>VLOOKUP(A3054,'ИЗ ОСНОВЫ НОМЕНКЛАТУР'!D:F,3,0)</f>
        <v>Ручки-кнопки</v>
      </c>
      <c r="R3054" s="40">
        <f>VLOOKUP(A:A,'ИЗ ОСНОВЫ НОМЕНКЛАТУР'!D:G,4,0)</f>
        <v>264.00095238095241</v>
      </c>
      <c r="S3054" s="12" t="str">
        <f>VLOOKUP(A:A,'ИЗ ОСНОВЫ НОМЕНКЛАТУР'!D:H,5,0)</f>
        <v>C</v>
      </c>
      <c r="T3054" s="44">
        <f t="shared" si="567"/>
        <v>21120.076190476193</v>
      </c>
      <c r="U3054" s="44">
        <f t="shared" si="568"/>
        <v>10560.038095238097</v>
      </c>
      <c r="V3054" s="44">
        <f t="shared" si="569"/>
        <v>0</v>
      </c>
      <c r="W3054" s="44">
        <f t="shared" si="570"/>
        <v>0</v>
      </c>
      <c r="X3054" s="44">
        <f t="shared" si="571"/>
        <v>0</v>
      </c>
      <c r="Y3054" s="44">
        <f t="shared" si="572"/>
        <v>0</v>
      </c>
      <c r="Z3054" s="44">
        <f t="shared" si="573"/>
        <v>0</v>
      </c>
      <c r="AA3054" s="44">
        <f t="shared" si="574"/>
        <v>0</v>
      </c>
      <c r="AB3054" s="44">
        <f t="shared" si="575"/>
        <v>0</v>
      </c>
      <c r="AC3054" s="44">
        <f t="shared" si="576"/>
        <v>0</v>
      </c>
      <c r="AD3054" s="44">
        <f t="shared" si="577"/>
        <v>30360.109523809526</v>
      </c>
      <c r="AE3054" s="12">
        <f t="shared" si="578"/>
        <v>62040.223809523814</v>
      </c>
    </row>
    <row r="3055" spans="1:31" ht="12.6" hidden="1" customHeight="1" x14ac:dyDescent="0.2">
      <c r="A3055" s="26" t="s">
        <v>2688</v>
      </c>
      <c r="B3055" s="19"/>
      <c r="C3055" s="19"/>
      <c r="D3055" s="20">
        <v>40</v>
      </c>
      <c r="E3055" s="20">
        <v>70</v>
      </c>
      <c r="F3055" s="20"/>
      <c r="G3055" s="21"/>
      <c r="H3055" s="22"/>
      <c r="I3055" s="20"/>
      <c r="J3055" s="20">
        <v>74</v>
      </c>
      <c r="K3055" s="20"/>
      <c r="L3055" s="20"/>
      <c r="M3055" s="20"/>
      <c r="N3055" s="20">
        <v>82</v>
      </c>
      <c r="O3055" s="20">
        <v>266</v>
      </c>
      <c r="P3055" s="23" t="str">
        <f>VLOOKUP(A3055,'ИЗ ОСНОВЫ НОМЕНКЛАТУР'!D:E,2,0)</f>
        <v>Ручки, крючки, опоры</v>
      </c>
      <c r="Q3055" s="23" t="str">
        <f>VLOOKUP(A3055,'ИЗ ОСНОВЫ НОМЕНКЛАТУР'!D:F,3,0)</f>
        <v>Ручки-кнопки</v>
      </c>
      <c r="R3055" s="40">
        <f>VLOOKUP(A:A,'ИЗ ОСНОВЫ НОМЕНКЛАТУР'!D:G,4,0)</f>
        <v>255</v>
      </c>
      <c r="S3055" s="12" t="str">
        <f>VLOOKUP(A:A,'ИЗ ОСНОВЫ НОМЕНКЛАТУР'!D:H,5,0)</f>
        <v>C</v>
      </c>
      <c r="T3055" s="44">
        <f t="shared" si="567"/>
        <v>10200</v>
      </c>
      <c r="U3055" s="44">
        <f t="shared" si="568"/>
        <v>17850</v>
      </c>
      <c r="V3055" s="44">
        <f t="shared" si="569"/>
        <v>0</v>
      </c>
      <c r="W3055" s="44">
        <f t="shared" si="570"/>
        <v>0</v>
      </c>
      <c r="X3055" s="44">
        <f t="shared" si="571"/>
        <v>0</v>
      </c>
      <c r="Y3055" s="44">
        <f t="shared" si="572"/>
        <v>0</v>
      </c>
      <c r="Z3055" s="44">
        <f t="shared" si="573"/>
        <v>18870</v>
      </c>
      <c r="AA3055" s="44">
        <f t="shared" si="574"/>
        <v>0</v>
      </c>
      <c r="AB3055" s="44">
        <f t="shared" si="575"/>
        <v>0</v>
      </c>
      <c r="AC3055" s="44">
        <f t="shared" si="576"/>
        <v>0</v>
      </c>
      <c r="AD3055" s="44">
        <f t="shared" si="577"/>
        <v>20910</v>
      </c>
      <c r="AE3055" s="12">
        <f t="shared" si="578"/>
        <v>67830</v>
      </c>
    </row>
    <row r="3056" spans="1:31" ht="12.6" hidden="1" customHeight="1" x14ac:dyDescent="0.2">
      <c r="A3056" s="26" t="s">
        <v>2693</v>
      </c>
      <c r="B3056" s="19"/>
      <c r="C3056" s="19"/>
      <c r="D3056" s="20"/>
      <c r="E3056" s="20">
        <v>80</v>
      </c>
      <c r="F3056" s="20"/>
      <c r="G3056" s="21"/>
      <c r="H3056" s="22"/>
      <c r="I3056" s="20"/>
      <c r="J3056" s="20">
        <v>217</v>
      </c>
      <c r="K3056" s="20"/>
      <c r="L3056" s="20"/>
      <c r="M3056" s="20"/>
      <c r="N3056" s="20">
        <v>199</v>
      </c>
      <c r="O3056" s="20">
        <v>496</v>
      </c>
      <c r="P3056" s="23" t="str">
        <f>VLOOKUP(A3056,'ИЗ ОСНОВЫ НОМЕНКЛАТУР'!D:E,2,0)</f>
        <v>Ручки, крючки, опоры</v>
      </c>
      <c r="Q3056" s="23" t="str">
        <f>VLOOKUP(A3056,'ИЗ ОСНОВЫ НОМЕНКЛАТУР'!D:F,3,0)</f>
        <v>Ручки-кнопки</v>
      </c>
      <c r="R3056" s="40">
        <f>VLOOKUP(A:A,'ИЗ ОСНОВЫ НОМЕНКЛАТУР'!D:G,4,0)</f>
        <v>199.81666666666669</v>
      </c>
      <c r="S3056" s="12" t="str">
        <f>VLOOKUP(A:A,'ИЗ ОСНОВЫ НОМЕНКЛАТУР'!D:H,5,0)</f>
        <v>C</v>
      </c>
      <c r="T3056" s="44">
        <f t="shared" si="567"/>
        <v>0</v>
      </c>
      <c r="U3056" s="44">
        <f t="shared" si="568"/>
        <v>15985.333333333336</v>
      </c>
      <c r="V3056" s="44">
        <f t="shared" si="569"/>
        <v>0</v>
      </c>
      <c r="W3056" s="44">
        <f t="shared" si="570"/>
        <v>0</v>
      </c>
      <c r="X3056" s="44">
        <f t="shared" si="571"/>
        <v>0</v>
      </c>
      <c r="Y3056" s="44">
        <f t="shared" si="572"/>
        <v>0</v>
      </c>
      <c r="Z3056" s="44">
        <f t="shared" si="573"/>
        <v>43360.216666666674</v>
      </c>
      <c r="AA3056" s="44">
        <f t="shared" si="574"/>
        <v>0</v>
      </c>
      <c r="AB3056" s="44">
        <f t="shared" si="575"/>
        <v>0</v>
      </c>
      <c r="AC3056" s="44">
        <f t="shared" si="576"/>
        <v>0</v>
      </c>
      <c r="AD3056" s="44">
        <f t="shared" si="577"/>
        <v>39763.51666666667</v>
      </c>
      <c r="AE3056" s="12">
        <f t="shared" si="578"/>
        <v>99109.06666666668</v>
      </c>
    </row>
    <row r="3057" spans="1:31" ht="12.6" hidden="1" customHeight="1" x14ac:dyDescent="0.2">
      <c r="A3057" s="26" t="s">
        <v>2713</v>
      </c>
      <c r="B3057" s="19"/>
      <c r="C3057" s="19"/>
      <c r="D3057" s="20"/>
      <c r="E3057" s="20">
        <v>27</v>
      </c>
      <c r="F3057" s="20"/>
      <c r="G3057" s="21"/>
      <c r="H3057" s="22"/>
      <c r="I3057" s="20"/>
      <c r="J3057" s="20">
        <v>5</v>
      </c>
      <c r="K3057" s="20"/>
      <c r="L3057" s="20"/>
      <c r="M3057" s="20"/>
      <c r="N3057" s="20">
        <v>5</v>
      </c>
      <c r="O3057" s="20">
        <v>37</v>
      </c>
      <c r="P3057" s="23" t="str">
        <f>VLOOKUP(A3057,'ИЗ ОСНОВЫ НОМЕНКЛАТУР'!D:E,2,0)</f>
        <v>Ручки, крючки, опоры</v>
      </c>
      <c r="Q3057" s="23" t="str">
        <f>VLOOKUP(A3057,'ИЗ ОСНОВЫ НОМЕНКЛАТУР'!D:F,3,0)</f>
        <v>Ручки-рейлинги</v>
      </c>
      <c r="R3057" s="40">
        <f>VLOOKUP(A:A,'ИЗ ОСНОВЫ НОМЕНКЛАТУР'!D:G,4,0)</f>
        <v>494.77870370370368</v>
      </c>
      <c r="S3057" s="12" t="str">
        <f>VLOOKUP(A:A,'ИЗ ОСНОВЫ НОМЕНКЛАТУР'!D:H,5,0)</f>
        <v>C</v>
      </c>
      <c r="T3057" s="44">
        <f t="shared" si="567"/>
        <v>0</v>
      </c>
      <c r="U3057" s="44">
        <f t="shared" si="568"/>
        <v>13359.025</v>
      </c>
      <c r="V3057" s="44">
        <f t="shared" si="569"/>
        <v>0</v>
      </c>
      <c r="W3057" s="44">
        <f t="shared" si="570"/>
        <v>0</v>
      </c>
      <c r="X3057" s="44">
        <f t="shared" si="571"/>
        <v>0</v>
      </c>
      <c r="Y3057" s="44">
        <f t="shared" si="572"/>
        <v>0</v>
      </c>
      <c r="Z3057" s="44">
        <f t="shared" si="573"/>
        <v>2473.8935185185182</v>
      </c>
      <c r="AA3057" s="44">
        <f t="shared" si="574"/>
        <v>0</v>
      </c>
      <c r="AB3057" s="44">
        <f t="shared" si="575"/>
        <v>0</v>
      </c>
      <c r="AC3057" s="44">
        <f t="shared" si="576"/>
        <v>0</v>
      </c>
      <c r="AD3057" s="44">
        <f t="shared" si="577"/>
        <v>2473.8935185185182</v>
      </c>
      <c r="AE3057" s="12">
        <f t="shared" si="578"/>
        <v>18306.812037037038</v>
      </c>
    </row>
    <row r="3058" spans="1:31" ht="12.6" hidden="1" customHeight="1" x14ac:dyDescent="0.2">
      <c r="A3058" s="26" t="s">
        <v>4879</v>
      </c>
      <c r="B3058" s="19"/>
      <c r="C3058" s="19"/>
      <c r="D3058" s="20">
        <v>25</v>
      </c>
      <c r="E3058" s="20">
        <v>41</v>
      </c>
      <c r="F3058" s="20"/>
      <c r="G3058" s="21"/>
      <c r="H3058" s="22"/>
      <c r="I3058" s="20"/>
      <c r="J3058" s="20">
        <v>4</v>
      </c>
      <c r="K3058" s="20"/>
      <c r="L3058" s="20"/>
      <c r="M3058" s="20"/>
      <c r="N3058" s="20"/>
      <c r="O3058" s="20">
        <v>70</v>
      </c>
      <c r="P3058" s="23" t="str">
        <f>VLOOKUP(A3058,'ИЗ ОСНОВЫ НОМЕНКЛАТУР'!D:E,2,0)</f>
        <v>Ручки, крючки, опоры</v>
      </c>
      <c r="Q3058" s="23" t="str">
        <f>VLOOKUP(A3058,'ИЗ ОСНОВЫ НОМЕНКЛАТУР'!D:F,3,0)</f>
        <v>Ручки-рейлинги</v>
      </c>
      <c r="R3058" s="40">
        <f>VLOOKUP(A:A,'ИЗ ОСНОВЫ НОМЕНКЛАТУР'!D:G,4,0)</f>
        <v>483.82857142857142</v>
      </c>
      <c r="S3058" s="12" t="str">
        <f>VLOOKUP(A:A,'ИЗ ОСНОВЫ НОМЕНКЛАТУР'!D:H,5,0)</f>
        <v>C</v>
      </c>
      <c r="T3058" s="44">
        <f t="shared" si="567"/>
        <v>12095.714285714286</v>
      </c>
      <c r="U3058" s="44">
        <f t="shared" si="568"/>
        <v>19836.971428571429</v>
      </c>
      <c r="V3058" s="44">
        <f t="shared" si="569"/>
        <v>0</v>
      </c>
      <c r="W3058" s="44">
        <f t="shared" si="570"/>
        <v>0</v>
      </c>
      <c r="X3058" s="44">
        <f t="shared" si="571"/>
        <v>0</v>
      </c>
      <c r="Y3058" s="44">
        <f t="shared" si="572"/>
        <v>0</v>
      </c>
      <c r="Z3058" s="44">
        <f t="shared" si="573"/>
        <v>1935.3142857142857</v>
      </c>
      <c r="AA3058" s="44">
        <f t="shared" si="574"/>
        <v>0</v>
      </c>
      <c r="AB3058" s="44">
        <f t="shared" si="575"/>
        <v>0</v>
      </c>
      <c r="AC3058" s="44">
        <f t="shared" si="576"/>
        <v>0</v>
      </c>
      <c r="AD3058" s="44">
        <f t="shared" si="577"/>
        <v>0</v>
      </c>
      <c r="AE3058" s="12">
        <f t="shared" si="578"/>
        <v>33868</v>
      </c>
    </row>
    <row r="3059" spans="1:31" ht="12.6" hidden="1" customHeight="1" x14ac:dyDescent="0.2">
      <c r="A3059" s="26" t="s">
        <v>2741</v>
      </c>
      <c r="B3059" s="19"/>
      <c r="C3059" s="19"/>
      <c r="D3059" s="20">
        <v>25</v>
      </c>
      <c r="E3059" s="20">
        <v>30</v>
      </c>
      <c r="F3059" s="20"/>
      <c r="G3059" s="21"/>
      <c r="H3059" s="22"/>
      <c r="I3059" s="20"/>
      <c r="J3059" s="20">
        <v>1</v>
      </c>
      <c r="K3059" s="20"/>
      <c r="L3059" s="20"/>
      <c r="M3059" s="20"/>
      <c r="N3059" s="20"/>
      <c r="O3059" s="20">
        <v>56</v>
      </c>
      <c r="P3059" s="23" t="str">
        <f>VLOOKUP(A3059,'ИЗ ОСНОВЫ НОМЕНКЛАТУР'!D:E,2,0)</f>
        <v>Ручки, крючки, опоры</v>
      </c>
      <c r="Q3059" s="23" t="str">
        <f>VLOOKUP(A3059,'ИЗ ОСНОВЫ НОМЕНКЛАТУР'!D:F,3,0)</f>
        <v>Ручки-рейлинги</v>
      </c>
      <c r="R3059" s="40">
        <f>VLOOKUP(A:A,'ИЗ ОСНОВЫ НОМЕНКЛАТУР'!D:G,4,0)</f>
        <v>396</v>
      </c>
      <c r="S3059" s="12" t="str">
        <f>VLOOKUP(A:A,'ИЗ ОСНОВЫ НОМЕНКЛАТУР'!D:H,5,0)</f>
        <v>C</v>
      </c>
      <c r="T3059" s="44">
        <f t="shared" si="567"/>
        <v>9900</v>
      </c>
      <c r="U3059" s="44">
        <f t="shared" si="568"/>
        <v>11880</v>
      </c>
      <c r="V3059" s="44">
        <f t="shared" si="569"/>
        <v>0</v>
      </c>
      <c r="W3059" s="44">
        <f t="shared" si="570"/>
        <v>0</v>
      </c>
      <c r="X3059" s="44">
        <f t="shared" si="571"/>
        <v>0</v>
      </c>
      <c r="Y3059" s="44">
        <f t="shared" si="572"/>
        <v>0</v>
      </c>
      <c r="Z3059" s="44">
        <f t="shared" si="573"/>
        <v>396</v>
      </c>
      <c r="AA3059" s="44">
        <f t="shared" si="574"/>
        <v>0</v>
      </c>
      <c r="AB3059" s="44">
        <f t="shared" si="575"/>
        <v>0</v>
      </c>
      <c r="AC3059" s="44">
        <f t="shared" si="576"/>
        <v>0</v>
      </c>
      <c r="AD3059" s="44">
        <f t="shared" si="577"/>
        <v>0</v>
      </c>
      <c r="AE3059" s="12">
        <f t="shared" si="578"/>
        <v>22176</v>
      </c>
    </row>
    <row r="3060" spans="1:31" ht="12.6" hidden="1" customHeight="1" x14ac:dyDescent="0.2">
      <c r="A3060" s="26" t="s">
        <v>2711</v>
      </c>
      <c r="B3060" s="19"/>
      <c r="C3060" s="19"/>
      <c r="D3060" s="20"/>
      <c r="E3060" s="20">
        <v>11</v>
      </c>
      <c r="F3060" s="20"/>
      <c r="G3060" s="21"/>
      <c r="H3060" s="22"/>
      <c r="I3060" s="20"/>
      <c r="J3060" s="20">
        <v>8</v>
      </c>
      <c r="K3060" s="20"/>
      <c r="L3060" s="20"/>
      <c r="M3060" s="20"/>
      <c r="N3060" s="20"/>
      <c r="O3060" s="20">
        <v>19</v>
      </c>
      <c r="P3060" s="23" t="str">
        <f>VLOOKUP(A3060,'ИЗ ОСНОВЫ НОМЕНКЛАТУР'!D:E,2,0)</f>
        <v>Ручки, крючки, опоры</v>
      </c>
      <c r="Q3060" s="23" t="str">
        <f>VLOOKUP(A3060,'ИЗ ОСНОВЫ НОМЕНКЛАТУР'!D:F,3,0)</f>
        <v>Ручки-рейлинги</v>
      </c>
      <c r="R3060" s="40">
        <f>VLOOKUP(A:A,'ИЗ ОСНОВЫ НОМЕНКЛАТУР'!D:G,4,0)</f>
        <v>677.83550561797756</v>
      </c>
      <c r="S3060" s="12" t="str">
        <f>VLOOKUP(A:A,'ИЗ ОСНОВЫ НОМЕНКЛАТУР'!D:H,5,0)</f>
        <v>C</v>
      </c>
      <c r="T3060" s="44">
        <f t="shared" si="567"/>
        <v>0</v>
      </c>
      <c r="U3060" s="44">
        <f t="shared" si="568"/>
        <v>7456.1905617977536</v>
      </c>
      <c r="V3060" s="44">
        <f t="shared" si="569"/>
        <v>0</v>
      </c>
      <c r="W3060" s="44">
        <f t="shared" si="570"/>
        <v>0</v>
      </c>
      <c r="X3060" s="44">
        <f t="shared" si="571"/>
        <v>0</v>
      </c>
      <c r="Y3060" s="44">
        <f t="shared" si="572"/>
        <v>0</v>
      </c>
      <c r="Z3060" s="44">
        <f t="shared" si="573"/>
        <v>5422.6840449438205</v>
      </c>
      <c r="AA3060" s="44">
        <f t="shared" si="574"/>
        <v>0</v>
      </c>
      <c r="AB3060" s="44">
        <f t="shared" si="575"/>
        <v>0</v>
      </c>
      <c r="AC3060" s="44">
        <f t="shared" si="576"/>
        <v>0</v>
      </c>
      <c r="AD3060" s="44">
        <f t="shared" si="577"/>
        <v>0</v>
      </c>
      <c r="AE3060" s="12">
        <f t="shared" si="578"/>
        <v>12878.874606741574</v>
      </c>
    </row>
    <row r="3061" spans="1:31" ht="12.6" hidden="1" customHeight="1" x14ac:dyDescent="0.2">
      <c r="A3061" s="26" t="s">
        <v>2732</v>
      </c>
      <c r="B3061" s="19"/>
      <c r="C3061" s="19"/>
      <c r="D3061" s="20"/>
      <c r="E3061" s="20">
        <v>37</v>
      </c>
      <c r="F3061" s="20"/>
      <c r="G3061" s="21"/>
      <c r="H3061" s="22"/>
      <c r="I3061" s="20"/>
      <c r="J3061" s="20">
        <v>40</v>
      </c>
      <c r="K3061" s="20"/>
      <c r="L3061" s="20"/>
      <c r="M3061" s="20"/>
      <c r="N3061" s="20"/>
      <c r="O3061" s="20">
        <v>77</v>
      </c>
      <c r="P3061" s="23" t="str">
        <f>VLOOKUP(A3061,'ИЗ ОСНОВЫ НОМЕНКЛАТУР'!D:E,2,0)</f>
        <v>Ручки, крючки, опоры</v>
      </c>
      <c r="Q3061" s="23" t="str">
        <f>VLOOKUP(A3061,'ИЗ ОСНОВЫ НОМЕНКЛАТУР'!D:F,3,0)</f>
        <v>Ручки-рейлинги</v>
      </c>
      <c r="R3061" s="40">
        <f>VLOOKUP(A:A,'ИЗ ОСНОВЫ НОМЕНКЛАТУР'!D:G,4,0)</f>
        <v>645.56137931034482</v>
      </c>
      <c r="S3061" s="12" t="str">
        <f>VLOOKUP(A:A,'ИЗ ОСНОВЫ НОМЕНКЛАТУР'!D:H,5,0)</f>
        <v>C</v>
      </c>
      <c r="T3061" s="44">
        <f t="shared" si="567"/>
        <v>0</v>
      </c>
      <c r="U3061" s="44">
        <f t="shared" si="568"/>
        <v>23885.771034482757</v>
      </c>
      <c r="V3061" s="44">
        <f t="shared" si="569"/>
        <v>0</v>
      </c>
      <c r="W3061" s="44">
        <f t="shared" si="570"/>
        <v>0</v>
      </c>
      <c r="X3061" s="44">
        <f t="shared" si="571"/>
        <v>0</v>
      </c>
      <c r="Y3061" s="44">
        <f t="shared" si="572"/>
        <v>0</v>
      </c>
      <c r="Z3061" s="44">
        <f t="shared" si="573"/>
        <v>25822.455172413793</v>
      </c>
      <c r="AA3061" s="44">
        <f t="shared" si="574"/>
        <v>0</v>
      </c>
      <c r="AB3061" s="44">
        <f t="shared" si="575"/>
        <v>0</v>
      </c>
      <c r="AC3061" s="44">
        <f t="shared" si="576"/>
        <v>0</v>
      </c>
      <c r="AD3061" s="44">
        <f t="shared" si="577"/>
        <v>0</v>
      </c>
      <c r="AE3061" s="12">
        <f t="shared" si="578"/>
        <v>49708.22620689655</v>
      </c>
    </row>
    <row r="3062" spans="1:31" ht="12.6" hidden="1" customHeight="1" x14ac:dyDescent="0.2">
      <c r="A3062" s="26" t="s">
        <v>2728</v>
      </c>
      <c r="B3062" s="19"/>
      <c r="C3062" s="19"/>
      <c r="D3062" s="20"/>
      <c r="E3062" s="21"/>
      <c r="F3062" s="22"/>
      <c r="G3062" s="21"/>
      <c r="H3062" s="22"/>
      <c r="I3062" s="20"/>
      <c r="J3062" s="20">
        <v>22</v>
      </c>
      <c r="K3062" s="20"/>
      <c r="L3062" s="20"/>
      <c r="M3062" s="20"/>
      <c r="N3062" s="20">
        <v>52</v>
      </c>
      <c r="O3062" s="20">
        <v>74</v>
      </c>
      <c r="P3062" s="23" t="str">
        <f>VLOOKUP(A3062,'ИЗ ОСНОВЫ НОМЕНКЛАТУР'!D:E,2,0)</f>
        <v>Ручки, крючки, опоры</v>
      </c>
      <c r="Q3062" s="23" t="str">
        <f>VLOOKUP(A3062,'ИЗ ОСНОВЫ НОМЕНКЛАТУР'!D:F,3,0)</f>
        <v>Ручки-рейлинги</v>
      </c>
      <c r="R3062" s="40">
        <f>VLOOKUP(A:A,'ИЗ ОСНОВЫ НОМЕНКЛАТУР'!D:G,4,0)</f>
        <v>528.005</v>
      </c>
      <c r="S3062" s="12" t="str">
        <f>VLOOKUP(A:A,'ИЗ ОСНОВЫ НОМЕНКЛАТУР'!D:H,5,0)</f>
        <v>C</v>
      </c>
      <c r="T3062" s="44">
        <f t="shared" si="567"/>
        <v>0</v>
      </c>
      <c r="U3062" s="44">
        <f t="shared" si="568"/>
        <v>0</v>
      </c>
      <c r="V3062" s="44">
        <f t="shared" si="569"/>
        <v>0</v>
      </c>
      <c r="W3062" s="44">
        <f t="shared" si="570"/>
        <v>0</v>
      </c>
      <c r="X3062" s="44">
        <f t="shared" si="571"/>
        <v>0</v>
      </c>
      <c r="Y3062" s="44">
        <f t="shared" si="572"/>
        <v>0</v>
      </c>
      <c r="Z3062" s="44">
        <f t="shared" si="573"/>
        <v>11616.11</v>
      </c>
      <c r="AA3062" s="44">
        <f t="shared" si="574"/>
        <v>0</v>
      </c>
      <c r="AB3062" s="44">
        <f t="shared" si="575"/>
        <v>0</v>
      </c>
      <c r="AC3062" s="44">
        <f t="shared" si="576"/>
        <v>0</v>
      </c>
      <c r="AD3062" s="44">
        <f t="shared" si="577"/>
        <v>27456.26</v>
      </c>
      <c r="AE3062" s="12">
        <f t="shared" si="578"/>
        <v>39072.369999999995</v>
      </c>
    </row>
    <row r="3063" spans="1:31" ht="12.6" hidden="1" customHeight="1" x14ac:dyDescent="0.2">
      <c r="A3063" s="26" t="s">
        <v>2746</v>
      </c>
      <c r="B3063" s="19"/>
      <c r="C3063" s="19"/>
      <c r="D3063" s="20">
        <v>60</v>
      </c>
      <c r="E3063" s="20">
        <v>28</v>
      </c>
      <c r="F3063" s="20"/>
      <c r="G3063" s="21"/>
      <c r="H3063" s="22"/>
      <c r="I3063" s="20"/>
      <c r="J3063" s="20">
        <v>18</v>
      </c>
      <c r="K3063" s="20"/>
      <c r="L3063" s="20"/>
      <c r="M3063" s="20"/>
      <c r="N3063" s="20"/>
      <c r="O3063" s="20">
        <v>106</v>
      </c>
      <c r="P3063" s="23" t="str">
        <f>VLOOKUP(A3063,'ИЗ ОСНОВЫ НОМЕНКЛАТУР'!D:E,2,0)</f>
        <v>Ручки, крючки, опоры</v>
      </c>
      <c r="Q3063" s="23" t="str">
        <f>VLOOKUP(A3063,'ИЗ ОСНОВЫ НОМЕНКЛАТУР'!D:F,3,0)</f>
        <v>Ручки-рейлинги</v>
      </c>
      <c r="R3063" s="40">
        <f>VLOOKUP(A:A,'ИЗ ОСНОВЫ НОМЕНКЛАТУР'!D:G,4,0)</f>
        <v>404</v>
      </c>
      <c r="S3063" s="12" t="str">
        <f>VLOOKUP(A:A,'ИЗ ОСНОВЫ НОМЕНКЛАТУР'!D:H,5,0)</f>
        <v>C</v>
      </c>
      <c r="T3063" s="44">
        <f t="shared" si="567"/>
        <v>24240</v>
      </c>
      <c r="U3063" s="44">
        <f t="shared" si="568"/>
        <v>11312</v>
      </c>
      <c r="V3063" s="44">
        <f t="shared" si="569"/>
        <v>0</v>
      </c>
      <c r="W3063" s="44">
        <f t="shared" si="570"/>
        <v>0</v>
      </c>
      <c r="X3063" s="44">
        <f t="shared" si="571"/>
        <v>0</v>
      </c>
      <c r="Y3063" s="44">
        <f t="shared" si="572"/>
        <v>0</v>
      </c>
      <c r="Z3063" s="44">
        <f t="shared" si="573"/>
        <v>7272</v>
      </c>
      <c r="AA3063" s="44">
        <f t="shared" si="574"/>
        <v>0</v>
      </c>
      <c r="AB3063" s="44">
        <f t="shared" si="575"/>
        <v>0</v>
      </c>
      <c r="AC3063" s="44">
        <f t="shared" si="576"/>
        <v>0</v>
      </c>
      <c r="AD3063" s="44">
        <f t="shared" si="577"/>
        <v>0</v>
      </c>
      <c r="AE3063" s="12">
        <f t="shared" si="578"/>
        <v>42824</v>
      </c>
    </row>
    <row r="3064" spans="1:31" ht="12.6" hidden="1" customHeight="1" x14ac:dyDescent="0.2">
      <c r="A3064" s="26" t="s">
        <v>2712</v>
      </c>
      <c r="B3064" s="19"/>
      <c r="C3064" s="19"/>
      <c r="D3064" s="20">
        <v>60</v>
      </c>
      <c r="E3064" s="20">
        <v>30</v>
      </c>
      <c r="F3064" s="20"/>
      <c r="G3064" s="21"/>
      <c r="H3064" s="22"/>
      <c r="I3064" s="20"/>
      <c r="J3064" s="20">
        <v>74</v>
      </c>
      <c r="K3064" s="20"/>
      <c r="L3064" s="20"/>
      <c r="M3064" s="20"/>
      <c r="N3064" s="20">
        <v>11</v>
      </c>
      <c r="O3064" s="20">
        <v>175</v>
      </c>
      <c r="P3064" s="23" t="str">
        <f>VLOOKUP(A3064,'ИЗ ОСНОВЫ НОМЕНКЛАТУР'!D:E,2,0)</f>
        <v>Ручки, крючки, опоры</v>
      </c>
      <c r="Q3064" s="23" t="str">
        <f>VLOOKUP(A3064,'ИЗ ОСНОВЫ НОМЕНКЛАТУР'!D:F,3,0)</f>
        <v>Ручки-рейлинги</v>
      </c>
      <c r="R3064" s="40">
        <f>VLOOKUP(A:A,'ИЗ ОСНОВЫ НОМЕНКЛАТУР'!D:G,4,0)</f>
        <v>396.01107142857143</v>
      </c>
      <c r="S3064" s="12" t="str">
        <f>VLOOKUP(A:A,'ИЗ ОСНОВЫ НОМЕНКЛАТУР'!D:H,5,0)</f>
        <v>C</v>
      </c>
      <c r="T3064" s="44">
        <f t="shared" si="567"/>
        <v>23760.664285714287</v>
      </c>
      <c r="U3064" s="44">
        <f t="shared" si="568"/>
        <v>11880.332142857143</v>
      </c>
      <c r="V3064" s="44">
        <f t="shared" si="569"/>
        <v>0</v>
      </c>
      <c r="W3064" s="44">
        <f t="shared" si="570"/>
        <v>0</v>
      </c>
      <c r="X3064" s="44">
        <f t="shared" si="571"/>
        <v>0</v>
      </c>
      <c r="Y3064" s="44">
        <f t="shared" si="572"/>
        <v>0</v>
      </c>
      <c r="Z3064" s="44">
        <f t="shared" si="573"/>
        <v>29304.819285714286</v>
      </c>
      <c r="AA3064" s="44">
        <f t="shared" si="574"/>
        <v>0</v>
      </c>
      <c r="AB3064" s="44">
        <f t="shared" si="575"/>
        <v>0</v>
      </c>
      <c r="AC3064" s="44">
        <f t="shared" si="576"/>
        <v>0</v>
      </c>
      <c r="AD3064" s="44">
        <f t="shared" si="577"/>
        <v>4356.1217857142856</v>
      </c>
      <c r="AE3064" s="12">
        <f t="shared" si="578"/>
        <v>69301.9375</v>
      </c>
    </row>
    <row r="3065" spans="1:31" ht="12.6" hidden="1" customHeight="1" x14ac:dyDescent="0.2">
      <c r="A3065" s="26" t="s">
        <v>2736</v>
      </c>
      <c r="B3065" s="19"/>
      <c r="C3065" s="19"/>
      <c r="D3065" s="20"/>
      <c r="E3065" s="21"/>
      <c r="F3065" s="22"/>
      <c r="G3065" s="21"/>
      <c r="H3065" s="22"/>
      <c r="I3065" s="20"/>
      <c r="J3065" s="20">
        <v>245</v>
      </c>
      <c r="K3065" s="20"/>
      <c r="L3065" s="20"/>
      <c r="M3065" s="20"/>
      <c r="N3065" s="20">
        <v>6</v>
      </c>
      <c r="O3065" s="20">
        <v>251</v>
      </c>
      <c r="P3065" s="23" t="str">
        <f>VLOOKUP(A3065,'ИЗ ОСНОВЫ НОМЕНКЛАТУР'!D:E,2,0)</f>
        <v>Ручки, крючки, опоры</v>
      </c>
      <c r="Q3065" s="23" t="str">
        <f>VLOOKUP(A3065,'ИЗ ОСНОВЫ НОМЕНКЛАТУР'!D:F,3,0)</f>
        <v>Ручки-рейлинги</v>
      </c>
      <c r="R3065" s="40">
        <f>VLOOKUP(A:A,'ИЗ ОСНОВЫ НОМЕНКЛАТУР'!D:G,4,0)</f>
        <v>305.52333333333337</v>
      </c>
      <c r="S3065" s="12" t="str">
        <f>VLOOKUP(A:A,'ИЗ ОСНОВЫ НОМЕНКЛАТУР'!D:H,5,0)</f>
        <v>C</v>
      </c>
      <c r="T3065" s="44">
        <f t="shared" si="567"/>
        <v>0</v>
      </c>
      <c r="U3065" s="44">
        <f t="shared" si="568"/>
        <v>0</v>
      </c>
      <c r="V3065" s="44">
        <f t="shared" si="569"/>
        <v>0</v>
      </c>
      <c r="W3065" s="44">
        <f t="shared" si="570"/>
        <v>0</v>
      </c>
      <c r="X3065" s="44">
        <f t="shared" si="571"/>
        <v>0</v>
      </c>
      <c r="Y3065" s="44">
        <f t="shared" si="572"/>
        <v>0</v>
      </c>
      <c r="Z3065" s="44">
        <f t="shared" si="573"/>
        <v>74853.216666666674</v>
      </c>
      <c r="AA3065" s="44">
        <f t="shared" si="574"/>
        <v>0</v>
      </c>
      <c r="AB3065" s="44">
        <f t="shared" si="575"/>
        <v>0</v>
      </c>
      <c r="AC3065" s="44">
        <f t="shared" si="576"/>
        <v>0</v>
      </c>
      <c r="AD3065" s="44">
        <f t="shared" si="577"/>
        <v>1833.1400000000003</v>
      </c>
      <c r="AE3065" s="12">
        <f t="shared" si="578"/>
        <v>76686.356666666674</v>
      </c>
    </row>
    <row r="3066" spans="1:31" ht="12.6" hidden="1" customHeight="1" x14ac:dyDescent="0.2">
      <c r="A3066" s="26" t="s">
        <v>2204</v>
      </c>
      <c r="B3066" s="19"/>
      <c r="C3066" s="19"/>
      <c r="D3066" s="20"/>
      <c r="E3066" s="21"/>
      <c r="F3066" s="22"/>
      <c r="G3066" s="21"/>
      <c r="H3066" s="22"/>
      <c r="I3066" s="20"/>
      <c r="J3066" s="20">
        <v>6</v>
      </c>
      <c r="K3066" s="20">
        <v>50</v>
      </c>
      <c r="L3066" s="20">
        <v>1</v>
      </c>
      <c r="M3066" s="20">
        <v>160</v>
      </c>
      <c r="N3066" s="20">
        <v>21</v>
      </c>
      <c r="O3066" s="20">
        <v>238</v>
      </c>
      <c r="P3066" s="23" t="str">
        <f>VLOOKUP(A3066,'ИЗ ОСНОВЫ НОМЕНКЛАТУР'!D:E,2,0)</f>
        <v>Ручки, крючки, опоры</v>
      </c>
      <c r="Q3066" s="23" t="str">
        <f>VLOOKUP(A3066,'ИЗ ОСНОВЫ НОМЕНКЛАТУР'!D:F,3,0)</f>
        <v>Ручки-скобы</v>
      </c>
      <c r="R3066" s="40">
        <f>VLOOKUP(A:A,'ИЗ ОСНОВЫ НОМЕНКЛАТУР'!D:G,4,0)</f>
        <v>907.15781155015191</v>
      </c>
      <c r="S3066" s="12" t="str">
        <f>VLOOKUP(A:A,'ИЗ ОСНОВЫ НОМЕНКЛАТУР'!D:H,5,0)</f>
        <v>C</v>
      </c>
      <c r="T3066" s="44">
        <f t="shared" si="567"/>
        <v>0</v>
      </c>
      <c r="U3066" s="44">
        <f t="shared" si="568"/>
        <v>0</v>
      </c>
      <c r="V3066" s="44">
        <f t="shared" si="569"/>
        <v>0</v>
      </c>
      <c r="W3066" s="44">
        <f t="shared" si="570"/>
        <v>0</v>
      </c>
      <c r="X3066" s="44">
        <f t="shared" si="571"/>
        <v>0</v>
      </c>
      <c r="Y3066" s="44">
        <f t="shared" si="572"/>
        <v>0</v>
      </c>
      <c r="Z3066" s="44">
        <f t="shared" si="573"/>
        <v>5442.9468693009112</v>
      </c>
      <c r="AA3066" s="44">
        <f t="shared" si="574"/>
        <v>45357.890577507598</v>
      </c>
      <c r="AB3066" s="44">
        <f t="shared" si="575"/>
        <v>907.15781155015191</v>
      </c>
      <c r="AC3066" s="44">
        <f t="shared" si="576"/>
        <v>145145.24984802431</v>
      </c>
      <c r="AD3066" s="44">
        <f t="shared" si="577"/>
        <v>19050.314042553189</v>
      </c>
      <c r="AE3066" s="12">
        <f t="shared" si="578"/>
        <v>215903.55914893615</v>
      </c>
    </row>
    <row r="3067" spans="1:31" ht="12.6" hidden="1" customHeight="1" x14ac:dyDescent="0.2">
      <c r="A3067" s="26" t="s">
        <v>2197</v>
      </c>
      <c r="B3067" s="19"/>
      <c r="C3067" s="19"/>
      <c r="D3067" s="20"/>
      <c r="E3067" s="21"/>
      <c r="F3067" s="22"/>
      <c r="G3067" s="21"/>
      <c r="H3067" s="22"/>
      <c r="I3067" s="20"/>
      <c r="J3067" s="20"/>
      <c r="K3067" s="20"/>
      <c r="L3067" s="20">
        <v>5</v>
      </c>
      <c r="M3067" s="20">
        <v>82</v>
      </c>
      <c r="N3067" s="20"/>
      <c r="O3067" s="20">
        <v>87</v>
      </c>
      <c r="P3067" s="23" t="str">
        <f>VLOOKUP(A3067,'ИЗ ОСНОВЫ НОМЕНКЛАТУР'!D:E,2,0)</f>
        <v>Ручки, крючки, опоры</v>
      </c>
      <c r="Q3067" s="23" t="str">
        <f>VLOOKUP(A3067,'ИЗ ОСНОВЫ НОМЕНКЛАТУР'!D:F,3,0)</f>
        <v>Ручки-скобы</v>
      </c>
      <c r="R3067" s="40">
        <f>VLOOKUP(A:A,'ИЗ ОСНОВЫ НОМЕНКЛАТУР'!D:G,4,0)</f>
        <v>1256.4326501305484</v>
      </c>
      <c r="S3067" s="12" t="str">
        <f>VLOOKUP(A:A,'ИЗ ОСНОВЫ НОМЕНКЛАТУР'!D:H,5,0)</f>
        <v>C</v>
      </c>
      <c r="T3067" s="44">
        <f t="shared" si="567"/>
        <v>0</v>
      </c>
      <c r="U3067" s="44">
        <f t="shared" si="568"/>
        <v>0</v>
      </c>
      <c r="V3067" s="44">
        <f t="shared" si="569"/>
        <v>0</v>
      </c>
      <c r="W3067" s="44">
        <f t="shared" si="570"/>
        <v>0</v>
      </c>
      <c r="X3067" s="44">
        <f t="shared" si="571"/>
        <v>0</v>
      </c>
      <c r="Y3067" s="44">
        <f t="shared" si="572"/>
        <v>0</v>
      </c>
      <c r="Z3067" s="44">
        <f t="shared" si="573"/>
        <v>0</v>
      </c>
      <c r="AA3067" s="44">
        <f t="shared" si="574"/>
        <v>0</v>
      </c>
      <c r="AB3067" s="44">
        <f t="shared" si="575"/>
        <v>6282.1632506527421</v>
      </c>
      <c r="AC3067" s="44">
        <f t="shared" si="576"/>
        <v>103027.47731070497</v>
      </c>
      <c r="AD3067" s="44">
        <f t="shared" si="577"/>
        <v>0</v>
      </c>
      <c r="AE3067" s="12">
        <f t="shared" si="578"/>
        <v>109309.64056135771</v>
      </c>
    </row>
    <row r="3068" spans="1:31" ht="12.6" hidden="1" customHeight="1" x14ac:dyDescent="0.2">
      <c r="A3068" s="26" t="s">
        <v>2232</v>
      </c>
      <c r="B3068" s="19"/>
      <c r="C3068" s="19"/>
      <c r="D3068" s="20">
        <v>480</v>
      </c>
      <c r="E3068" s="20">
        <v>88</v>
      </c>
      <c r="F3068" s="20"/>
      <c r="G3068" s="21"/>
      <c r="H3068" s="22"/>
      <c r="I3068" s="20"/>
      <c r="J3068" s="20">
        <v>709</v>
      </c>
      <c r="K3068" s="20">
        <v>320</v>
      </c>
      <c r="L3068" s="20">
        <v>80</v>
      </c>
      <c r="M3068" s="20">
        <v>66</v>
      </c>
      <c r="N3068" s="20">
        <v>183</v>
      </c>
      <c r="O3068" s="20">
        <v>1926</v>
      </c>
      <c r="P3068" s="23" t="str">
        <f>VLOOKUP(A3068,'ИЗ ОСНОВЫ НОМЕНКЛАТУР'!D:E,2,0)</f>
        <v>Ручки, крючки, опоры</v>
      </c>
      <c r="Q3068" s="23" t="str">
        <f>VLOOKUP(A3068,'ИЗ ОСНОВЫ НОМЕНКЛАТУР'!D:F,3,0)</f>
        <v>Ручки-скобы</v>
      </c>
      <c r="R3068" s="40">
        <f>VLOOKUP(A:A,'ИЗ ОСНОВЫ НОМЕНКЛАТУР'!D:G,4,0)</f>
        <v>144.09258658806192</v>
      </c>
      <c r="S3068" s="12" t="str">
        <f>VLOOKUP(A:A,'ИЗ ОСНОВЫ НОМЕНКЛАТУР'!D:H,5,0)</f>
        <v>C</v>
      </c>
      <c r="T3068" s="44">
        <f t="shared" si="567"/>
        <v>69164.441562269727</v>
      </c>
      <c r="U3068" s="44">
        <f t="shared" si="568"/>
        <v>12680.147619749448</v>
      </c>
      <c r="V3068" s="44">
        <f t="shared" si="569"/>
        <v>0</v>
      </c>
      <c r="W3068" s="44">
        <f t="shared" si="570"/>
        <v>0</v>
      </c>
      <c r="X3068" s="44">
        <f t="shared" si="571"/>
        <v>0</v>
      </c>
      <c r="Y3068" s="44">
        <f t="shared" si="572"/>
        <v>0</v>
      </c>
      <c r="Z3068" s="44">
        <f t="shared" si="573"/>
        <v>102161.6438909359</v>
      </c>
      <c r="AA3068" s="44">
        <f t="shared" si="574"/>
        <v>46109.627708179818</v>
      </c>
      <c r="AB3068" s="44">
        <f t="shared" si="575"/>
        <v>11527.406927044955</v>
      </c>
      <c r="AC3068" s="44">
        <f t="shared" si="576"/>
        <v>9510.1107148120864</v>
      </c>
      <c r="AD3068" s="44">
        <f t="shared" si="577"/>
        <v>26368.943345615331</v>
      </c>
      <c r="AE3068" s="12">
        <f t="shared" si="578"/>
        <v>277522.32176860725</v>
      </c>
    </row>
    <row r="3069" spans="1:31" ht="12.6" hidden="1" customHeight="1" x14ac:dyDescent="0.2">
      <c r="A3069" s="26" t="s">
        <v>2195</v>
      </c>
      <c r="B3069" s="19"/>
      <c r="C3069" s="19"/>
      <c r="D3069" s="20"/>
      <c r="E3069" s="20">
        <v>96</v>
      </c>
      <c r="F3069" s="20"/>
      <c r="G3069" s="21"/>
      <c r="H3069" s="22"/>
      <c r="I3069" s="20"/>
      <c r="J3069" s="20"/>
      <c r="K3069" s="20">
        <v>640</v>
      </c>
      <c r="L3069" s="20">
        <v>31</v>
      </c>
      <c r="M3069" s="20">
        <v>400</v>
      </c>
      <c r="N3069" s="20">
        <v>150</v>
      </c>
      <c r="O3069" s="20">
        <v>1317</v>
      </c>
      <c r="P3069" s="23" t="str">
        <f>VLOOKUP(A3069,'ИЗ ОСНОВЫ НОМЕНКЛАТУР'!D:E,2,0)</f>
        <v>Ручки, крючки, опоры</v>
      </c>
      <c r="Q3069" s="23" t="str">
        <f>VLOOKUP(A3069,'ИЗ ОСНОВЫ НОМЕНКЛАТУР'!D:F,3,0)</f>
        <v>Ручки-скобы</v>
      </c>
      <c r="R3069" s="40">
        <f>VLOOKUP(A:A,'ИЗ ОСНОВЫ НОМЕНКЛАТУР'!D:G,4,0)</f>
        <v>136.31154498169909</v>
      </c>
      <c r="S3069" s="12" t="str">
        <f>VLOOKUP(A:A,'ИЗ ОСНОВЫ НОМЕНКЛАТУР'!D:H,5,0)</f>
        <v>B</v>
      </c>
      <c r="T3069" s="44">
        <f t="shared" si="567"/>
        <v>0</v>
      </c>
      <c r="U3069" s="44">
        <f t="shared" si="568"/>
        <v>13085.908318243113</v>
      </c>
      <c r="V3069" s="44">
        <f t="shared" si="569"/>
        <v>0</v>
      </c>
      <c r="W3069" s="44">
        <f t="shared" si="570"/>
        <v>0</v>
      </c>
      <c r="X3069" s="44">
        <f t="shared" si="571"/>
        <v>0</v>
      </c>
      <c r="Y3069" s="44">
        <f t="shared" si="572"/>
        <v>0</v>
      </c>
      <c r="Z3069" s="44">
        <f t="shared" si="573"/>
        <v>0</v>
      </c>
      <c r="AA3069" s="44">
        <f t="shared" si="574"/>
        <v>87239.388788287411</v>
      </c>
      <c r="AB3069" s="44">
        <f t="shared" si="575"/>
        <v>4225.657894432672</v>
      </c>
      <c r="AC3069" s="44">
        <f t="shared" si="576"/>
        <v>54524.617992679632</v>
      </c>
      <c r="AD3069" s="44">
        <f t="shared" si="577"/>
        <v>20446.731747254864</v>
      </c>
      <c r="AE3069" s="12">
        <f t="shared" si="578"/>
        <v>179522.3047408977</v>
      </c>
    </row>
    <row r="3070" spans="1:31" ht="12.6" hidden="1" customHeight="1" x14ac:dyDescent="0.2">
      <c r="A3070" s="26" t="s">
        <v>2305</v>
      </c>
      <c r="B3070" s="19"/>
      <c r="C3070" s="19"/>
      <c r="D3070" s="20"/>
      <c r="E3070" s="21"/>
      <c r="F3070" s="22"/>
      <c r="G3070" s="21"/>
      <c r="H3070" s="22"/>
      <c r="I3070" s="20"/>
      <c r="J3070" s="20"/>
      <c r="K3070" s="20"/>
      <c r="L3070" s="20"/>
      <c r="M3070" s="20">
        <v>170</v>
      </c>
      <c r="N3070" s="20">
        <v>9</v>
      </c>
      <c r="O3070" s="20">
        <v>179</v>
      </c>
      <c r="P3070" s="23" t="str">
        <f>VLOOKUP(A3070,'ИЗ ОСНОВЫ НОМЕНКЛАТУР'!D:E,2,0)</f>
        <v>Ручки, крючки, опоры</v>
      </c>
      <c r="Q3070" s="23" t="str">
        <f>VLOOKUP(A3070,'ИЗ ОСНОВЫ НОМЕНКЛАТУР'!D:F,3,0)</f>
        <v>Ручки-скобы</v>
      </c>
      <c r="R3070" s="40">
        <f>VLOOKUP(A:A,'ИЗ ОСНОВЫ НОМЕНКЛАТУР'!D:G,4,0)</f>
        <v>264.12297697368422</v>
      </c>
      <c r="S3070" s="12" t="str">
        <f>VLOOKUP(A:A,'ИЗ ОСНОВЫ НОМЕНКЛАТУР'!D:H,5,0)</f>
        <v>C</v>
      </c>
      <c r="T3070" s="44">
        <f t="shared" si="567"/>
        <v>0</v>
      </c>
      <c r="U3070" s="44">
        <f t="shared" si="568"/>
        <v>0</v>
      </c>
      <c r="V3070" s="44">
        <f t="shared" si="569"/>
        <v>0</v>
      </c>
      <c r="W3070" s="44">
        <f t="shared" si="570"/>
        <v>0</v>
      </c>
      <c r="X3070" s="44">
        <f t="shared" si="571"/>
        <v>0</v>
      </c>
      <c r="Y3070" s="44">
        <f t="shared" si="572"/>
        <v>0</v>
      </c>
      <c r="Z3070" s="44">
        <f t="shared" si="573"/>
        <v>0</v>
      </c>
      <c r="AA3070" s="44">
        <f t="shared" si="574"/>
        <v>0</v>
      </c>
      <c r="AB3070" s="44">
        <f t="shared" si="575"/>
        <v>0</v>
      </c>
      <c r="AC3070" s="44">
        <f t="shared" si="576"/>
        <v>44900.906085526316</v>
      </c>
      <c r="AD3070" s="44">
        <f t="shared" si="577"/>
        <v>2377.106792763158</v>
      </c>
      <c r="AE3070" s="12">
        <f t="shared" si="578"/>
        <v>47278.012878289475</v>
      </c>
    </row>
    <row r="3071" spans="1:31" ht="12.6" hidden="1" customHeight="1" x14ac:dyDescent="0.2">
      <c r="A3071" s="26" t="s">
        <v>2217</v>
      </c>
      <c r="B3071" s="19"/>
      <c r="C3071" s="19"/>
      <c r="D3071" s="20"/>
      <c r="E3071" s="21"/>
      <c r="F3071" s="22"/>
      <c r="G3071" s="21"/>
      <c r="H3071" s="22"/>
      <c r="I3071" s="20"/>
      <c r="J3071" s="20">
        <v>82</v>
      </c>
      <c r="K3071" s="20">
        <v>600</v>
      </c>
      <c r="L3071" s="20">
        <v>13</v>
      </c>
      <c r="M3071" s="20">
        <v>262</v>
      </c>
      <c r="N3071" s="20">
        <v>236</v>
      </c>
      <c r="O3071" s="20">
        <v>1193</v>
      </c>
      <c r="P3071" s="23" t="str">
        <f>VLOOKUP(A3071,'ИЗ ОСНОВЫ НОМЕНКЛАТУР'!D:E,2,0)</f>
        <v>Ручки, крючки, опоры</v>
      </c>
      <c r="Q3071" s="23" t="str">
        <f>VLOOKUP(A3071,'ИЗ ОСНОВЫ НОМЕНКЛАТУР'!D:F,3,0)</f>
        <v>Ручки-скобы</v>
      </c>
      <c r="R3071" s="40">
        <f>VLOOKUP(A:A,'ИЗ ОСНОВЫ НОМЕНКЛАТУР'!D:G,4,0)</f>
        <v>280.52715010141992</v>
      </c>
      <c r="S3071" s="12" t="str">
        <f>VLOOKUP(A:A,'ИЗ ОСНОВЫ НОМЕНКЛАТУР'!D:H,5,0)</f>
        <v>C</v>
      </c>
      <c r="T3071" s="44">
        <f t="shared" si="567"/>
        <v>0</v>
      </c>
      <c r="U3071" s="44">
        <f t="shared" si="568"/>
        <v>0</v>
      </c>
      <c r="V3071" s="44">
        <f t="shared" si="569"/>
        <v>0</v>
      </c>
      <c r="W3071" s="44">
        <f t="shared" si="570"/>
        <v>0</v>
      </c>
      <c r="X3071" s="44">
        <f t="shared" si="571"/>
        <v>0</v>
      </c>
      <c r="Y3071" s="44">
        <f t="shared" si="572"/>
        <v>0</v>
      </c>
      <c r="Z3071" s="44">
        <f t="shared" si="573"/>
        <v>23003.226308316433</v>
      </c>
      <c r="AA3071" s="44">
        <f t="shared" si="574"/>
        <v>168316.29006085196</v>
      </c>
      <c r="AB3071" s="44">
        <f t="shared" si="575"/>
        <v>3646.852951318459</v>
      </c>
      <c r="AC3071" s="44">
        <f t="shared" si="576"/>
        <v>73498.113326572013</v>
      </c>
      <c r="AD3071" s="44">
        <f t="shared" si="577"/>
        <v>66204.407423935103</v>
      </c>
      <c r="AE3071" s="12">
        <f t="shared" si="578"/>
        <v>334668.89007099392</v>
      </c>
    </row>
    <row r="3072" spans="1:31" ht="12.6" hidden="1" customHeight="1" x14ac:dyDescent="0.2">
      <c r="A3072" s="26" t="s">
        <v>2274</v>
      </c>
      <c r="B3072" s="19"/>
      <c r="C3072" s="19"/>
      <c r="D3072" s="20">
        <v>350</v>
      </c>
      <c r="E3072" s="20">
        <v>65</v>
      </c>
      <c r="F3072" s="20"/>
      <c r="G3072" s="21"/>
      <c r="H3072" s="22"/>
      <c r="I3072" s="20"/>
      <c r="J3072" s="20">
        <v>374</v>
      </c>
      <c r="K3072" s="20">
        <v>280</v>
      </c>
      <c r="L3072" s="20">
        <v>20</v>
      </c>
      <c r="M3072" s="20">
        <v>205</v>
      </c>
      <c r="N3072" s="20">
        <v>129</v>
      </c>
      <c r="O3072" s="20">
        <v>1423</v>
      </c>
      <c r="P3072" s="23" t="str">
        <f>VLOOKUP(A3072,'ИЗ ОСНОВЫ НОМЕНКЛАТУР'!D:E,2,0)</f>
        <v>Ручки, крючки, опоры</v>
      </c>
      <c r="Q3072" s="23" t="str">
        <f>VLOOKUP(A3072,'ИЗ ОСНОВЫ НОМЕНКЛАТУР'!D:F,3,0)</f>
        <v>Ручки-скобы</v>
      </c>
      <c r="R3072" s="40">
        <f>VLOOKUP(A:A,'ИЗ ОСНОВЫ НОМЕНКЛАТУР'!D:G,4,0)</f>
        <v>264.25053921568627</v>
      </c>
      <c r="S3072" s="12" t="str">
        <f>VLOOKUP(A:A,'ИЗ ОСНОВЫ НОМЕНКЛАТУР'!D:H,5,0)</f>
        <v>C</v>
      </c>
      <c r="T3072" s="44">
        <f t="shared" si="567"/>
        <v>92487.688725490196</v>
      </c>
      <c r="U3072" s="44">
        <f t="shared" si="568"/>
        <v>17176.285049019607</v>
      </c>
      <c r="V3072" s="44">
        <f t="shared" si="569"/>
        <v>0</v>
      </c>
      <c r="W3072" s="44">
        <f t="shared" si="570"/>
        <v>0</v>
      </c>
      <c r="X3072" s="44">
        <f t="shared" si="571"/>
        <v>0</v>
      </c>
      <c r="Y3072" s="44">
        <f t="shared" si="572"/>
        <v>0</v>
      </c>
      <c r="Z3072" s="44">
        <f t="shared" si="573"/>
        <v>98829.70166666666</v>
      </c>
      <c r="AA3072" s="44">
        <f t="shared" si="574"/>
        <v>73990.150980392151</v>
      </c>
      <c r="AB3072" s="44">
        <f t="shared" si="575"/>
        <v>5285.0107843137257</v>
      </c>
      <c r="AC3072" s="44">
        <f t="shared" si="576"/>
        <v>54171.36053921569</v>
      </c>
      <c r="AD3072" s="44">
        <f t="shared" si="577"/>
        <v>34088.319558823532</v>
      </c>
      <c r="AE3072" s="12">
        <f t="shared" si="578"/>
        <v>376028.51730392157</v>
      </c>
    </row>
    <row r="3073" spans="1:31" ht="12.6" hidden="1" customHeight="1" x14ac:dyDescent="0.2">
      <c r="A3073" s="26" t="s">
        <v>2200</v>
      </c>
      <c r="B3073" s="19"/>
      <c r="C3073" s="19"/>
      <c r="D3073" s="20">
        <v>350</v>
      </c>
      <c r="E3073" s="20">
        <v>30</v>
      </c>
      <c r="F3073" s="20"/>
      <c r="G3073" s="21"/>
      <c r="H3073" s="22"/>
      <c r="I3073" s="20"/>
      <c r="J3073" s="20">
        <v>74</v>
      </c>
      <c r="K3073" s="20">
        <v>420</v>
      </c>
      <c r="L3073" s="20">
        <v>27</v>
      </c>
      <c r="M3073" s="20">
        <v>140</v>
      </c>
      <c r="N3073" s="20">
        <v>303</v>
      </c>
      <c r="O3073" s="20">
        <v>1344</v>
      </c>
      <c r="P3073" s="23" t="str">
        <f>VLOOKUP(A3073,'ИЗ ОСНОВЫ НОМЕНКЛАТУР'!D:E,2,0)</f>
        <v>Ручки, крючки, опоры</v>
      </c>
      <c r="Q3073" s="23" t="str">
        <f>VLOOKUP(A3073,'ИЗ ОСНОВЫ НОМЕНКЛАТУР'!D:F,3,0)</f>
        <v>Ручки-скобы</v>
      </c>
      <c r="R3073" s="40">
        <f>VLOOKUP(A:A,'ИЗ ОСНОВЫ НОМЕНКЛАТУР'!D:G,4,0)</f>
        <v>319.06778827977314</v>
      </c>
      <c r="S3073" s="12" t="str">
        <f>VLOOKUP(A:A,'ИЗ ОСНОВЫ НОМЕНКЛАТУР'!D:H,5,0)</f>
        <v>C</v>
      </c>
      <c r="T3073" s="44">
        <f t="shared" si="567"/>
        <v>111673.72589792059</v>
      </c>
      <c r="U3073" s="44">
        <f t="shared" si="568"/>
        <v>9572.0336483931933</v>
      </c>
      <c r="V3073" s="44">
        <f t="shared" si="569"/>
        <v>0</v>
      </c>
      <c r="W3073" s="44">
        <f t="shared" si="570"/>
        <v>0</v>
      </c>
      <c r="X3073" s="44">
        <f t="shared" si="571"/>
        <v>0</v>
      </c>
      <c r="Y3073" s="44">
        <f t="shared" si="572"/>
        <v>0</v>
      </c>
      <c r="Z3073" s="44">
        <f t="shared" si="573"/>
        <v>23611.016332703213</v>
      </c>
      <c r="AA3073" s="44">
        <f t="shared" si="574"/>
        <v>134008.47107750471</v>
      </c>
      <c r="AB3073" s="44">
        <f t="shared" si="575"/>
        <v>8614.8302835538743</v>
      </c>
      <c r="AC3073" s="44">
        <f t="shared" si="576"/>
        <v>44669.490359168238</v>
      </c>
      <c r="AD3073" s="44">
        <f t="shared" si="577"/>
        <v>96677.539848771266</v>
      </c>
      <c r="AE3073" s="12">
        <f t="shared" si="578"/>
        <v>428827.10744801513</v>
      </c>
    </row>
    <row r="3074" spans="1:31" ht="12.6" hidden="1" customHeight="1" x14ac:dyDescent="0.2">
      <c r="A3074" s="26" t="s">
        <v>2205</v>
      </c>
      <c r="B3074" s="19"/>
      <c r="C3074" s="19"/>
      <c r="D3074" s="20"/>
      <c r="E3074" s="21"/>
      <c r="F3074" s="22"/>
      <c r="G3074" s="21"/>
      <c r="H3074" s="22"/>
      <c r="I3074" s="20"/>
      <c r="J3074" s="20">
        <v>13</v>
      </c>
      <c r="K3074" s="20"/>
      <c r="L3074" s="20"/>
      <c r="M3074" s="20"/>
      <c r="N3074" s="20"/>
      <c r="O3074" s="20">
        <v>13</v>
      </c>
      <c r="P3074" s="23" t="str">
        <f>VLOOKUP(A3074,'ИЗ ОСНОВЫ НОМЕНКЛАТУР'!D:E,2,0)</f>
        <v>Ручки, крючки, опоры</v>
      </c>
      <c r="Q3074" s="23" t="str">
        <f>VLOOKUP(A3074,'ИЗ ОСНОВЫ НОМЕНКЛАТУР'!D:F,3,0)</f>
        <v>Ручки-скобы</v>
      </c>
      <c r="R3074" s="40">
        <f>VLOOKUP(A:A,'ИЗ ОСНОВЫ НОМЕНКЛАТУР'!D:G,4,0)</f>
        <v>770.4713478611784</v>
      </c>
      <c r="S3074" s="12" t="str">
        <f>VLOOKUP(A:A,'ИЗ ОСНОВЫ НОМЕНКЛАТУР'!D:H,5,0)</f>
        <v>C</v>
      </c>
      <c r="T3074" s="44">
        <f t="shared" si="567"/>
        <v>0</v>
      </c>
      <c r="U3074" s="44">
        <f t="shared" si="568"/>
        <v>0</v>
      </c>
      <c r="V3074" s="44">
        <f t="shared" si="569"/>
        <v>0</v>
      </c>
      <c r="W3074" s="44">
        <f t="shared" si="570"/>
        <v>0</v>
      </c>
      <c r="X3074" s="44">
        <f t="shared" si="571"/>
        <v>0</v>
      </c>
      <c r="Y3074" s="44">
        <f t="shared" si="572"/>
        <v>0</v>
      </c>
      <c r="Z3074" s="44">
        <f t="shared" si="573"/>
        <v>10016.127522195318</v>
      </c>
      <c r="AA3074" s="44">
        <f t="shared" si="574"/>
        <v>0</v>
      </c>
      <c r="AB3074" s="44">
        <f t="shared" si="575"/>
        <v>0</v>
      </c>
      <c r="AC3074" s="44">
        <f t="shared" si="576"/>
        <v>0</v>
      </c>
      <c r="AD3074" s="44">
        <f t="shared" si="577"/>
        <v>0</v>
      </c>
      <c r="AE3074" s="12">
        <f t="shared" si="578"/>
        <v>10016.127522195318</v>
      </c>
    </row>
    <row r="3075" spans="1:31" ht="12.6" hidden="1" customHeight="1" x14ac:dyDescent="0.2">
      <c r="A3075" s="26" t="s">
        <v>2476</v>
      </c>
      <c r="B3075" s="19"/>
      <c r="C3075" s="19"/>
      <c r="D3075" s="20"/>
      <c r="E3075" s="21"/>
      <c r="F3075" s="22"/>
      <c r="G3075" s="21"/>
      <c r="H3075" s="22"/>
      <c r="I3075" s="20"/>
      <c r="J3075" s="20"/>
      <c r="K3075" s="20"/>
      <c r="L3075" s="20">
        <v>1</v>
      </c>
      <c r="M3075" s="20">
        <v>50</v>
      </c>
      <c r="N3075" s="20"/>
      <c r="O3075" s="20">
        <v>51</v>
      </c>
      <c r="P3075" s="23" t="str">
        <f>VLOOKUP(A3075,'ИЗ ОСНОВЫ НОМЕНКЛАТУР'!D:E,2,0)</f>
        <v>Ручки, крючки, опоры</v>
      </c>
      <c r="Q3075" s="23" t="str">
        <f>VLOOKUP(A3075,'ИЗ ОСНОВЫ НОМЕНКЛАТУР'!D:F,3,0)</f>
        <v>Ручки-скобы</v>
      </c>
      <c r="R3075" s="40">
        <f>VLOOKUP(A:A,'ИЗ ОСНОВЫ НОМЕНКЛАТУР'!D:G,4,0)</f>
        <v>2325.5230508474574</v>
      </c>
      <c r="S3075" s="12" t="str">
        <f>VLOOKUP(A:A,'ИЗ ОСНОВЫ НОМЕНКЛАТУР'!D:H,5,0)</f>
        <v>C</v>
      </c>
      <c r="T3075" s="44">
        <f t="shared" si="567"/>
        <v>0</v>
      </c>
      <c r="U3075" s="44">
        <f t="shared" si="568"/>
        <v>0</v>
      </c>
      <c r="V3075" s="44">
        <f t="shared" si="569"/>
        <v>0</v>
      </c>
      <c r="W3075" s="44">
        <f t="shared" si="570"/>
        <v>0</v>
      </c>
      <c r="X3075" s="44">
        <f t="shared" si="571"/>
        <v>0</v>
      </c>
      <c r="Y3075" s="44">
        <f t="shared" si="572"/>
        <v>0</v>
      </c>
      <c r="Z3075" s="44">
        <f t="shared" si="573"/>
        <v>0</v>
      </c>
      <c r="AA3075" s="44">
        <f t="shared" si="574"/>
        <v>0</v>
      </c>
      <c r="AB3075" s="44">
        <f t="shared" si="575"/>
        <v>2325.5230508474574</v>
      </c>
      <c r="AC3075" s="44">
        <f t="shared" si="576"/>
        <v>116276.15254237287</v>
      </c>
      <c r="AD3075" s="44">
        <f t="shared" si="577"/>
        <v>0</v>
      </c>
      <c r="AE3075" s="12">
        <f t="shared" si="578"/>
        <v>118601.67559322034</v>
      </c>
    </row>
    <row r="3076" spans="1:31" ht="12.6" hidden="1" customHeight="1" x14ac:dyDescent="0.2">
      <c r="A3076" s="26" t="s">
        <v>2207</v>
      </c>
      <c r="B3076" s="19"/>
      <c r="C3076" s="19"/>
      <c r="D3076" s="20"/>
      <c r="E3076" s="21"/>
      <c r="F3076" s="22"/>
      <c r="G3076" s="21"/>
      <c r="H3076" s="22"/>
      <c r="I3076" s="20"/>
      <c r="J3076" s="20"/>
      <c r="K3076" s="20"/>
      <c r="L3076" s="20">
        <v>1</v>
      </c>
      <c r="M3076" s="20">
        <v>1</v>
      </c>
      <c r="N3076" s="20">
        <v>1</v>
      </c>
      <c r="O3076" s="20">
        <v>3</v>
      </c>
      <c r="P3076" s="23" t="str">
        <f>VLOOKUP(A3076,'ИЗ ОСНОВЫ НОМЕНКЛАТУР'!D:E,2,0)</f>
        <v>Ручки, крючки, опоры</v>
      </c>
      <c r="Q3076" s="23" t="str">
        <f>VLOOKUP(A3076,'ИЗ ОСНОВЫ НОМЕНКЛАТУР'!D:F,3,0)</f>
        <v>Ручки-скобы</v>
      </c>
      <c r="R3076" s="40">
        <f>VLOOKUP(A:A,'ИЗ ОСНОВЫ НОМЕНКЛАТУР'!D:G,4,0)</f>
        <v>1023.3758317757008</v>
      </c>
      <c r="S3076" s="12" t="str">
        <f>VLOOKUP(A:A,'ИЗ ОСНОВЫ НОМЕНКЛАТУР'!D:H,5,0)</f>
        <v>C</v>
      </c>
      <c r="T3076" s="44">
        <f t="shared" si="567"/>
        <v>0</v>
      </c>
      <c r="U3076" s="44">
        <f t="shared" si="568"/>
        <v>0</v>
      </c>
      <c r="V3076" s="44">
        <f t="shared" si="569"/>
        <v>0</v>
      </c>
      <c r="W3076" s="44">
        <f t="shared" si="570"/>
        <v>0</v>
      </c>
      <c r="X3076" s="44">
        <f t="shared" si="571"/>
        <v>0</v>
      </c>
      <c r="Y3076" s="44">
        <f t="shared" si="572"/>
        <v>0</v>
      </c>
      <c r="Z3076" s="44">
        <f t="shared" si="573"/>
        <v>0</v>
      </c>
      <c r="AA3076" s="44">
        <f t="shared" si="574"/>
        <v>0</v>
      </c>
      <c r="AB3076" s="44">
        <f t="shared" si="575"/>
        <v>1023.3758317757008</v>
      </c>
      <c r="AC3076" s="44">
        <f t="shared" si="576"/>
        <v>1023.3758317757008</v>
      </c>
      <c r="AD3076" s="44">
        <f t="shared" si="577"/>
        <v>1023.3758317757008</v>
      </c>
      <c r="AE3076" s="12">
        <f t="shared" si="578"/>
        <v>3070.1274953271022</v>
      </c>
    </row>
    <row r="3077" spans="1:31" ht="12.6" hidden="1" customHeight="1" x14ac:dyDescent="0.2">
      <c r="A3077" s="26" t="s">
        <v>2379</v>
      </c>
      <c r="B3077" s="19"/>
      <c r="C3077" s="19"/>
      <c r="D3077" s="20">
        <v>60</v>
      </c>
      <c r="E3077" s="20">
        <v>64</v>
      </c>
      <c r="F3077" s="20"/>
      <c r="G3077" s="21"/>
      <c r="H3077" s="22"/>
      <c r="I3077" s="20"/>
      <c r="J3077" s="20">
        <v>91</v>
      </c>
      <c r="K3077" s="20"/>
      <c r="L3077" s="20"/>
      <c r="M3077" s="20"/>
      <c r="N3077" s="20">
        <v>296</v>
      </c>
      <c r="O3077" s="20">
        <v>511</v>
      </c>
      <c r="P3077" s="23" t="str">
        <f>VLOOKUP(A3077,'ИЗ ОСНОВЫ НОМЕНКЛАТУР'!D:E,2,0)</f>
        <v>Ручки, крючки, опоры</v>
      </c>
      <c r="Q3077" s="23" t="str">
        <f>VLOOKUP(A3077,'ИЗ ОСНОВЫ НОМЕНКЛАТУР'!D:F,3,0)</f>
        <v>Ручки-скобы</v>
      </c>
      <c r="R3077" s="40">
        <f>VLOOKUP(A:A,'ИЗ ОСНОВЫ НОМЕНКЛАТУР'!D:G,4,0)</f>
        <v>263.71677419354842</v>
      </c>
      <c r="S3077" s="12" t="str">
        <f>VLOOKUP(A:A,'ИЗ ОСНОВЫ НОМЕНКЛАТУР'!D:H,5,0)</f>
        <v>C</v>
      </c>
      <c r="T3077" s="44">
        <f t="shared" si="567"/>
        <v>15823.006451612906</v>
      </c>
      <c r="U3077" s="44">
        <f t="shared" si="568"/>
        <v>16877.873548387099</v>
      </c>
      <c r="V3077" s="44">
        <f t="shared" si="569"/>
        <v>0</v>
      </c>
      <c r="W3077" s="44">
        <f t="shared" si="570"/>
        <v>0</v>
      </c>
      <c r="X3077" s="44">
        <f t="shared" si="571"/>
        <v>0</v>
      </c>
      <c r="Y3077" s="44">
        <f t="shared" si="572"/>
        <v>0</v>
      </c>
      <c r="Z3077" s="44">
        <f t="shared" si="573"/>
        <v>23998.226451612907</v>
      </c>
      <c r="AA3077" s="44">
        <f t="shared" si="574"/>
        <v>0</v>
      </c>
      <c r="AB3077" s="44">
        <f t="shared" si="575"/>
        <v>0</v>
      </c>
      <c r="AC3077" s="44">
        <f t="shared" si="576"/>
        <v>0</v>
      </c>
      <c r="AD3077" s="44">
        <f t="shared" si="577"/>
        <v>78060.165161290337</v>
      </c>
      <c r="AE3077" s="12">
        <f t="shared" si="578"/>
        <v>134759.27161290325</v>
      </c>
    </row>
    <row r="3078" spans="1:31" ht="12.6" hidden="1" customHeight="1" x14ac:dyDescent="0.2">
      <c r="A3078" s="26" t="s">
        <v>2354</v>
      </c>
      <c r="B3078" s="19"/>
      <c r="C3078" s="19"/>
      <c r="D3078" s="20"/>
      <c r="E3078" s="20">
        <v>13</v>
      </c>
      <c r="F3078" s="20"/>
      <c r="G3078" s="21"/>
      <c r="H3078" s="22"/>
      <c r="I3078" s="20"/>
      <c r="J3078" s="20"/>
      <c r="K3078" s="20"/>
      <c r="L3078" s="20"/>
      <c r="M3078" s="20"/>
      <c r="N3078" s="20">
        <v>16</v>
      </c>
      <c r="O3078" s="20">
        <v>29</v>
      </c>
      <c r="P3078" s="23" t="str">
        <f>VLOOKUP(A3078,'ИЗ ОСНОВЫ НОМЕНКЛАТУР'!D:E,2,0)</f>
        <v>Ручки, крючки, опоры</v>
      </c>
      <c r="Q3078" s="23" t="str">
        <f>VLOOKUP(A3078,'ИЗ ОСНОВЫ НОМЕНКЛАТУР'!D:F,3,0)</f>
        <v>Ручки-скобы</v>
      </c>
      <c r="R3078" s="40">
        <f>VLOOKUP(A:A,'ИЗ ОСНОВЫ НОМЕНКЛАТУР'!D:G,4,0)</f>
        <v>157.83397849462364</v>
      </c>
      <c r="S3078" s="12" t="str">
        <f>VLOOKUP(A:A,'ИЗ ОСНОВЫ НОМЕНКЛАТУР'!D:H,5,0)</f>
        <v>C</v>
      </c>
      <c r="T3078" s="44">
        <f t="shared" si="567"/>
        <v>0</v>
      </c>
      <c r="U3078" s="44">
        <f t="shared" si="568"/>
        <v>2051.8417204301072</v>
      </c>
      <c r="V3078" s="44">
        <f t="shared" si="569"/>
        <v>0</v>
      </c>
      <c r="W3078" s="44">
        <f t="shared" si="570"/>
        <v>0</v>
      </c>
      <c r="X3078" s="44">
        <f t="shared" si="571"/>
        <v>0</v>
      </c>
      <c r="Y3078" s="44">
        <f t="shared" si="572"/>
        <v>0</v>
      </c>
      <c r="Z3078" s="44">
        <f t="shared" si="573"/>
        <v>0</v>
      </c>
      <c r="AA3078" s="44">
        <f t="shared" si="574"/>
        <v>0</v>
      </c>
      <c r="AB3078" s="44">
        <f t="shared" si="575"/>
        <v>0</v>
      </c>
      <c r="AC3078" s="44">
        <f t="shared" si="576"/>
        <v>0</v>
      </c>
      <c r="AD3078" s="44">
        <f t="shared" si="577"/>
        <v>2525.3436559139782</v>
      </c>
      <c r="AE3078" s="12">
        <f t="shared" si="578"/>
        <v>4577.1853763440849</v>
      </c>
    </row>
    <row r="3079" spans="1:31" ht="12.6" hidden="1" customHeight="1" x14ac:dyDescent="0.2">
      <c r="A3079" s="26" t="s">
        <v>2373</v>
      </c>
      <c r="B3079" s="19"/>
      <c r="C3079" s="19"/>
      <c r="D3079" s="20"/>
      <c r="E3079" s="20">
        <v>60</v>
      </c>
      <c r="F3079" s="20"/>
      <c r="G3079" s="21"/>
      <c r="H3079" s="22"/>
      <c r="I3079" s="20"/>
      <c r="J3079" s="20">
        <v>24</v>
      </c>
      <c r="K3079" s="20"/>
      <c r="L3079" s="20"/>
      <c r="M3079" s="20"/>
      <c r="N3079" s="20">
        <v>343</v>
      </c>
      <c r="O3079" s="20">
        <v>427</v>
      </c>
      <c r="P3079" s="23" t="str">
        <f>VLOOKUP(A3079,'ИЗ ОСНОВЫ НОМЕНКЛАТУР'!D:E,2,0)</f>
        <v>Ручки, крючки, опоры</v>
      </c>
      <c r="Q3079" s="23" t="str">
        <f>VLOOKUP(A3079,'ИЗ ОСНОВЫ НОМЕНКЛАТУР'!D:F,3,0)</f>
        <v>Ручки-скобы</v>
      </c>
      <c r="R3079" s="40">
        <f>VLOOKUP(A:A,'ИЗ ОСНОВЫ НОМЕНКЛАТУР'!D:G,4,0)</f>
        <v>304</v>
      </c>
      <c r="S3079" s="12" t="str">
        <f>VLOOKUP(A:A,'ИЗ ОСНОВЫ НОМЕНКЛАТУР'!D:H,5,0)</f>
        <v>C</v>
      </c>
      <c r="T3079" s="44">
        <f t="shared" si="567"/>
        <v>0</v>
      </c>
      <c r="U3079" s="44">
        <f t="shared" si="568"/>
        <v>18240</v>
      </c>
      <c r="V3079" s="44">
        <f t="shared" si="569"/>
        <v>0</v>
      </c>
      <c r="W3079" s="44">
        <f t="shared" si="570"/>
        <v>0</v>
      </c>
      <c r="X3079" s="44">
        <f t="shared" si="571"/>
        <v>0</v>
      </c>
      <c r="Y3079" s="44">
        <f t="shared" si="572"/>
        <v>0</v>
      </c>
      <c r="Z3079" s="44">
        <f t="shared" si="573"/>
        <v>7296</v>
      </c>
      <c r="AA3079" s="44">
        <f t="shared" si="574"/>
        <v>0</v>
      </c>
      <c r="AB3079" s="44">
        <f t="shared" si="575"/>
        <v>0</v>
      </c>
      <c r="AC3079" s="44">
        <f t="shared" si="576"/>
        <v>0</v>
      </c>
      <c r="AD3079" s="44">
        <f t="shared" si="577"/>
        <v>104272</v>
      </c>
      <c r="AE3079" s="12">
        <f t="shared" si="578"/>
        <v>129808</v>
      </c>
    </row>
    <row r="3080" spans="1:31" ht="12.6" hidden="1" customHeight="1" x14ac:dyDescent="0.2">
      <c r="A3080" s="26" t="s">
        <v>2339</v>
      </c>
      <c r="B3080" s="19"/>
      <c r="C3080" s="19"/>
      <c r="D3080" s="20">
        <v>60</v>
      </c>
      <c r="E3080" s="20">
        <v>60</v>
      </c>
      <c r="F3080" s="20"/>
      <c r="G3080" s="21"/>
      <c r="H3080" s="22"/>
      <c r="I3080" s="20"/>
      <c r="J3080" s="20">
        <v>1</v>
      </c>
      <c r="K3080" s="20"/>
      <c r="L3080" s="20"/>
      <c r="M3080" s="20"/>
      <c r="N3080" s="20">
        <v>69</v>
      </c>
      <c r="O3080" s="20">
        <v>190</v>
      </c>
      <c r="P3080" s="23" t="str">
        <f>VLOOKUP(A3080,'ИЗ ОСНОВЫ НОМЕНКЛАТУР'!D:E,2,0)</f>
        <v>Ручки, крючки, опоры</v>
      </c>
      <c r="Q3080" s="23" t="str">
        <f>VLOOKUP(A3080,'ИЗ ОСНОВЫ НОМЕНКЛАТУР'!D:F,3,0)</f>
        <v>Ручки-скобы</v>
      </c>
      <c r="R3080" s="40">
        <f>VLOOKUP(A:A,'ИЗ ОСНОВЫ НОМЕНКЛАТУР'!D:G,4,0)</f>
        <v>190</v>
      </c>
      <c r="S3080" s="12" t="str">
        <f>VLOOKUP(A:A,'ИЗ ОСНОВЫ НОМЕНКЛАТУР'!D:H,5,0)</f>
        <v>C</v>
      </c>
      <c r="T3080" s="44">
        <f t="shared" si="567"/>
        <v>11400</v>
      </c>
      <c r="U3080" s="44">
        <f t="shared" si="568"/>
        <v>11400</v>
      </c>
      <c r="V3080" s="44">
        <f t="shared" si="569"/>
        <v>0</v>
      </c>
      <c r="W3080" s="44">
        <f t="shared" si="570"/>
        <v>0</v>
      </c>
      <c r="X3080" s="44">
        <f t="shared" si="571"/>
        <v>0</v>
      </c>
      <c r="Y3080" s="44">
        <f t="shared" si="572"/>
        <v>0</v>
      </c>
      <c r="Z3080" s="44">
        <f t="shared" si="573"/>
        <v>190</v>
      </c>
      <c r="AA3080" s="44">
        <f t="shared" si="574"/>
        <v>0</v>
      </c>
      <c r="AB3080" s="44">
        <f t="shared" si="575"/>
        <v>0</v>
      </c>
      <c r="AC3080" s="44">
        <f t="shared" si="576"/>
        <v>0</v>
      </c>
      <c r="AD3080" s="44">
        <f t="shared" si="577"/>
        <v>13110</v>
      </c>
      <c r="AE3080" s="12">
        <f t="shared" si="578"/>
        <v>36100</v>
      </c>
    </row>
    <row r="3081" spans="1:31" ht="12.6" hidden="1" customHeight="1" x14ac:dyDescent="0.2">
      <c r="A3081" s="26" t="s">
        <v>2394</v>
      </c>
      <c r="B3081" s="19"/>
      <c r="C3081" s="19"/>
      <c r="D3081" s="20">
        <v>50</v>
      </c>
      <c r="E3081" s="20">
        <v>50</v>
      </c>
      <c r="F3081" s="20"/>
      <c r="G3081" s="21"/>
      <c r="H3081" s="22"/>
      <c r="I3081" s="20"/>
      <c r="J3081" s="20">
        <v>36</v>
      </c>
      <c r="K3081" s="20"/>
      <c r="L3081" s="20"/>
      <c r="M3081" s="20"/>
      <c r="N3081" s="20">
        <v>219</v>
      </c>
      <c r="O3081" s="20">
        <v>355</v>
      </c>
      <c r="P3081" s="23" t="str">
        <f>VLOOKUP(A3081,'ИЗ ОСНОВЫ НОМЕНКЛАТУР'!D:E,2,0)</f>
        <v>Ручки, крючки, опоры</v>
      </c>
      <c r="Q3081" s="23" t="str">
        <f>VLOOKUP(A3081,'ИЗ ОСНОВЫ НОМЕНКЛАТУР'!D:F,3,0)</f>
        <v>Ручки-скобы</v>
      </c>
      <c r="R3081" s="40">
        <f>VLOOKUP(A:A,'ИЗ ОСНОВЫ НОМЕНКЛАТУР'!D:G,4,0)</f>
        <v>356.64142857142855</v>
      </c>
      <c r="S3081" s="12" t="str">
        <f>VLOOKUP(A:A,'ИЗ ОСНОВЫ НОМЕНКЛАТУР'!D:H,5,0)</f>
        <v>C</v>
      </c>
      <c r="T3081" s="44">
        <f t="shared" ref="T3081:T3144" si="579">$R3081*D3081</f>
        <v>17832.071428571428</v>
      </c>
      <c r="U3081" s="44">
        <f t="shared" ref="U3081:U3144" si="580">$R3081*E3081</f>
        <v>17832.071428571428</v>
      </c>
      <c r="V3081" s="44">
        <f t="shared" ref="V3081:V3144" si="581">$R3081*F3081</f>
        <v>0</v>
      </c>
      <c r="W3081" s="44">
        <f t="shared" ref="W3081:W3144" si="582">$R3081*G3081</f>
        <v>0</v>
      </c>
      <c r="X3081" s="44">
        <f t="shared" ref="X3081:X3144" si="583">$R3081*H3081</f>
        <v>0</v>
      </c>
      <c r="Y3081" s="44">
        <f t="shared" ref="Y3081:Y3144" si="584">$R3081*I3081</f>
        <v>0</v>
      </c>
      <c r="Z3081" s="44">
        <f t="shared" ref="Z3081:Z3144" si="585">$R3081*J3081</f>
        <v>12839.091428571428</v>
      </c>
      <c r="AA3081" s="44">
        <f t="shared" ref="AA3081:AA3144" si="586">$R3081*K3081</f>
        <v>0</v>
      </c>
      <c r="AB3081" s="44">
        <f t="shared" ref="AB3081:AB3144" si="587">$R3081*L3081</f>
        <v>0</v>
      </c>
      <c r="AC3081" s="44">
        <f t="shared" ref="AC3081:AC3144" si="588">$R3081*M3081</f>
        <v>0</v>
      </c>
      <c r="AD3081" s="44">
        <f t="shared" ref="AD3081:AD3144" si="589">$R3081*N3081</f>
        <v>78104.472857142857</v>
      </c>
      <c r="AE3081" s="12">
        <f t="shared" ref="AE3081:AE3144" si="590">SUM(T3081:AD3081)</f>
        <v>126607.70714285714</v>
      </c>
    </row>
    <row r="3082" spans="1:31" ht="12.6" hidden="1" customHeight="1" x14ac:dyDescent="0.2">
      <c r="A3082" s="26" t="s">
        <v>2330</v>
      </c>
      <c r="B3082" s="19"/>
      <c r="C3082" s="19"/>
      <c r="D3082" s="20">
        <v>100</v>
      </c>
      <c r="E3082" s="20">
        <v>34</v>
      </c>
      <c r="F3082" s="20"/>
      <c r="G3082" s="21"/>
      <c r="H3082" s="22"/>
      <c r="I3082" s="20"/>
      <c r="J3082" s="20">
        <v>116</v>
      </c>
      <c r="K3082" s="20"/>
      <c r="L3082" s="20"/>
      <c r="M3082" s="20"/>
      <c r="N3082" s="20">
        <v>135</v>
      </c>
      <c r="O3082" s="20">
        <v>385</v>
      </c>
      <c r="P3082" s="23" t="str">
        <f>VLOOKUP(A3082,'ИЗ ОСНОВЫ НОМЕНКЛАТУР'!D:E,2,0)</f>
        <v>Ручки, крючки, опоры</v>
      </c>
      <c r="Q3082" s="23" t="str">
        <f>VLOOKUP(A3082,'ИЗ ОСНОВЫ НОМЕНКЛАТУР'!D:F,3,0)</f>
        <v>Ручки-скобы</v>
      </c>
      <c r="R3082" s="40">
        <f>VLOOKUP(A:A,'ИЗ ОСНОВЫ НОМЕНКЛАТУР'!D:G,4,0)</f>
        <v>235.95011235955059</v>
      </c>
      <c r="S3082" s="12" t="str">
        <f>VLOOKUP(A:A,'ИЗ ОСНОВЫ НОМЕНКЛАТУР'!D:H,5,0)</f>
        <v>C</v>
      </c>
      <c r="T3082" s="44">
        <f t="shared" si="579"/>
        <v>23595.011235955059</v>
      </c>
      <c r="U3082" s="44">
        <f t="shared" si="580"/>
        <v>8022.3038202247199</v>
      </c>
      <c r="V3082" s="44">
        <f t="shared" si="581"/>
        <v>0</v>
      </c>
      <c r="W3082" s="44">
        <f t="shared" si="582"/>
        <v>0</v>
      </c>
      <c r="X3082" s="44">
        <f t="shared" si="583"/>
        <v>0</v>
      </c>
      <c r="Y3082" s="44">
        <f t="shared" si="584"/>
        <v>0</v>
      </c>
      <c r="Z3082" s="44">
        <f t="shared" si="585"/>
        <v>27370.213033707867</v>
      </c>
      <c r="AA3082" s="44">
        <f t="shared" si="586"/>
        <v>0</v>
      </c>
      <c r="AB3082" s="44">
        <f t="shared" si="587"/>
        <v>0</v>
      </c>
      <c r="AC3082" s="44">
        <f t="shared" si="588"/>
        <v>0</v>
      </c>
      <c r="AD3082" s="44">
        <f t="shared" si="589"/>
        <v>31853.265168539328</v>
      </c>
      <c r="AE3082" s="12">
        <f t="shared" si="590"/>
        <v>90840.793258426973</v>
      </c>
    </row>
    <row r="3083" spans="1:31" ht="12.6" hidden="1" customHeight="1" x14ac:dyDescent="0.2">
      <c r="A3083" s="26" t="s">
        <v>3651</v>
      </c>
      <c r="B3083" s="19"/>
      <c r="C3083" s="19"/>
      <c r="D3083" s="20"/>
      <c r="E3083" s="21"/>
      <c r="F3083" s="22"/>
      <c r="G3083" s="21"/>
      <c r="H3083" s="22"/>
      <c r="I3083" s="20"/>
      <c r="J3083" s="20"/>
      <c r="K3083" s="20">
        <v>40</v>
      </c>
      <c r="L3083" s="20"/>
      <c r="M3083" s="20"/>
      <c r="N3083" s="20"/>
      <c r="O3083" s="20">
        <v>40</v>
      </c>
      <c r="P3083" s="23" t="str">
        <f>VLOOKUP(A3083,'ИЗ ОСНОВЫ НОМЕНКЛАТУР'!D:E,2,0)</f>
        <v>Аксессуары для шкафов</v>
      </c>
      <c r="Q3083" s="23" t="str">
        <f>VLOOKUP(A3083,'ИЗ ОСНОВЫ НОМЕНКЛАТУР'!D:F,3,0)</f>
        <v>Бренд "Найди"</v>
      </c>
      <c r="R3083" s="40">
        <f>VLOOKUP(A:A,'ИЗ ОСНОВЫ НОМЕНКЛАТУР'!D:G,4,0)</f>
        <v>6928.0618000000004</v>
      </c>
      <c r="S3083" s="12" t="str">
        <f>VLOOKUP(A:A,'ИЗ ОСНОВЫ НОМЕНКЛАТУР'!D:H,5,0)</f>
        <v>B</v>
      </c>
      <c r="T3083" s="44">
        <f t="shared" si="579"/>
        <v>0</v>
      </c>
      <c r="U3083" s="44">
        <f t="shared" si="580"/>
        <v>0</v>
      </c>
      <c r="V3083" s="44">
        <f t="shared" si="581"/>
        <v>0</v>
      </c>
      <c r="W3083" s="44">
        <f t="shared" si="582"/>
        <v>0</v>
      </c>
      <c r="X3083" s="44">
        <f t="shared" si="583"/>
        <v>0</v>
      </c>
      <c r="Y3083" s="44">
        <f t="shared" si="584"/>
        <v>0</v>
      </c>
      <c r="Z3083" s="44">
        <f t="shared" si="585"/>
        <v>0</v>
      </c>
      <c r="AA3083" s="44">
        <f t="shared" si="586"/>
        <v>277122.47200000001</v>
      </c>
      <c r="AB3083" s="44">
        <f t="shared" si="587"/>
        <v>0</v>
      </c>
      <c r="AC3083" s="44">
        <f t="shared" si="588"/>
        <v>0</v>
      </c>
      <c r="AD3083" s="44">
        <f t="shared" si="589"/>
        <v>0</v>
      </c>
      <c r="AE3083" s="12">
        <f t="shared" si="590"/>
        <v>277122.47200000001</v>
      </c>
    </row>
    <row r="3084" spans="1:31" ht="12.6" hidden="1" customHeight="1" x14ac:dyDescent="0.2">
      <c r="A3084" s="26" t="s">
        <v>3652</v>
      </c>
      <c r="B3084" s="19"/>
      <c r="C3084" s="19"/>
      <c r="D3084" s="20"/>
      <c r="E3084" s="21"/>
      <c r="F3084" s="22"/>
      <c r="G3084" s="21"/>
      <c r="H3084" s="22"/>
      <c r="I3084" s="20"/>
      <c r="J3084" s="20"/>
      <c r="K3084" s="20">
        <v>24</v>
      </c>
      <c r="L3084" s="20"/>
      <c r="M3084" s="20"/>
      <c r="N3084" s="20"/>
      <c r="O3084" s="20">
        <v>24</v>
      </c>
      <c r="P3084" s="23" t="str">
        <f>VLOOKUP(A3084,'ИЗ ОСНОВЫ НОМЕНКЛАТУР'!D:E,2,0)</f>
        <v>Аксессуары для шкафов</v>
      </c>
      <c r="Q3084" s="23" t="str">
        <f>VLOOKUP(A3084,'ИЗ ОСНОВЫ НОМЕНКЛАТУР'!D:F,3,0)</f>
        <v>Бренд "Найди"</v>
      </c>
      <c r="R3084" s="40">
        <f>VLOOKUP(A:A,'ИЗ ОСНОВЫ НОМЕНКЛАТУР'!D:G,4,0)</f>
        <v>7266.7534615384611</v>
      </c>
      <c r="S3084" s="12" t="str">
        <f>VLOOKUP(A:A,'ИЗ ОСНОВЫ НОМЕНКЛАТУР'!D:H,5,0)</f>
        <v>C</v>
      </c>
      <c r="T3084" s="44">
        <f t="shared" si="579"/>
        <v>0</v>
      </c>
      <c r="U3084" s="44">
        <f t="shared" si="580"/>
        <v>0</v>
      </c>
      <c r="V3084" s="44">
        <f t="shared" si="581"/>
        <v>0</v>
      </c>
      <c r="W3084" s="44">
        <f t="shared" si="582"/>
        <v>0</v>
      </c>
      <c r="X3084" s="44">
        <f t="shared" si="583"/>
        <v>0</v>
      </c>
      <c r="Y3084" s="44">
        <f t="shared" si="584"/>
        <v>0</v>
      </c>
      <c r="Z3084" s="44">
        <f t="shared" si="585"/>
        <v>0</v>
      </c>
      <c r="AA3084" s="44">
        <f t="shared" si="586"/>
        <v>174402.08307692307</v>
      </c>
      <c r="AB3084" s="44">
        <f t="shared" si="587"/>
        <v>0</v>
      </c>
      <c r="AC3084" s="44">
        <f t="shared" si="588"/>
        <v>0</v>
      </c>
      <c r="AD3084" s="44">
        <f t="shared" si="589"/>
        <v>0</v>
      </c>
      <c r="AE3084" s="12">
        <f t="shared" si="590"/>
        <v>174402.08307692307</v>
      </c>
    </row>
    <row r="3085" spans="1:31" ht="12.6" hidden="1" customHeight="1" x14ac:dyDescent="0.2">
      <c r="A3085" s="26" t="s">
        <v>3653</v>
      </c>
      <c r="B3085" s="19"/>
      <c r="C3085" s="19"/>
      <c r="D3085" s="20"/>
      <c r="E3085" s="21"/>
      <c r="F3085" s="22"/>
      <c r="G3085" s="21"/>
      <c r="H3085" s="22"/>
      <c r="I3085" s="20"/>
      <c r="J3085" s="20"/>
      <c r="K3085" s="20">
        <v>6</v>
      </c>
      <c r="L3085" s="20"/>
      <c r="M3085" s="20"/>
      <c r="N3085" s="20"/>
      <c r="O3085" s="20">
        <v>6</v>
      </c>
      <c r="P3085" s="23" t="str">
        <f>VLOOKUP(A3085,'ИЗ ОСНОВЫ НОМЕНКЛАТУР'!D:E,2,0)</f>
        <v>Аксессуары для шкафов</v>
      </c>
      <c r="Q3085" s="23" t="str">
        <f>VLOOKUP(A3085,'ИЗ ОСНОВЫ НОМЕНКЛАТУР'!D:F,3,0)</f>
        <v>Бренд "Найди"</v>
      </c>
      <c r="R3085" s="40">
        <f>VLOOKUP(A:A,'ИЗ ОСНОВЫ НОМЕНКЛАТУР'!D:G,4,0)</f>
        <v>7280.9600000000009</v>
      </c>
      <c r="S3085" s="12" t="str">
        <f>VLOOKUP(A:A,'ИЗ ОСНОВЫ НОМЕНКЛАТУР'!D:H,5,0)</f>
        <v>C</v>
      </c>
      <c r="T3085" s="44">
        <f t="shared" si="579"/>
        <v>0</v>
      </c>
      <c r="U3085" s="44">
        <f t="shared" si="580"/>
        <v>0</v>
      </c>
      <c r="V3085" s="44">
        <f t="shared" si="581"/>
        <v>0</v>
      </c>
      <c r="W3085" s="44">
        <f t="shared" si="582"/>
        <v>0</v>
      </c>
      <c r="X3085" s="44">
        <f t="shared" si="583"/>
        <v>0</v>
      </c>
      <c r="Y3085" s="44">
        <f t="shared" si="584"/>
        <v>0</v>
      </c>
      <c r="Z3085" s="44">
        <f t="shared" si="585"/>
        <v>0</v>
      </c>
      <c r="AA3085" s="44">
        <f t="shared" si="586"/>
        <v>43685.760000000009</v>
      </c>
      <c r="AB3085" s="44">
        <f t="shared" si="587"/>
        <v>0</v>
      </c>
      <c r="AC3085" s="44">
        <f t="shared" si="588"/>
        <v>0</v>
      </c>
      <c r="AD3085" s="44">
        <f t="shared" si="589"/>
        <v>0</v>
      </c>
      <c r="AE3085" s="12">
        <f t="shared" si="590"/>
        <v>43685.760000000009</v>
      </c>
    </row>
    <row r="3086" spans="1:31" ht="12.6" hidden="1" customHeight="1" x14ac:dyDescent="0.2">
      <c r="A3086" s="26" t="s">
        <v>2259</v>
      </c>
      <c r="B3086" s="19"/>
      <c r="C3086" s="19"/>
      <c r="D3086" s="20"/>
      <c r="E3086" s="21"/>
      <c r="F3086" s="22"/>
      <c r="G3086" s="21"/>
      <c r="H3086" s="22"/>
      <c r="I3086" s="20"/>
      <c r="J3086" s="20">
        <v>3</v>
      </c>
      <c r="K3086" s="20"/>
      <c r="L3086" s="20"/>
      <c r="M3086" s="20"/>
      <c r="N3086" s="20">
        <v>225</v>
      </c>
      <c r="O3086" s="20">
        <v>228</v>
      </c>
      <c r="P3086" s="23" t="str">
        <f>VLOOKUP(A3086,'ИЗ ОСНОВЫ НОМЕНКЛАТУР'!D:E,2,0)</f>
        <v>Ручки, крючки, опоры</v>
      </c>
      <c r="Q3086" s="23" t="str">
        <f>VLOOKUP(A3086,'ИЗ ОСНОВЫ НОМЕНКЛАТУР'!D:F,3,0)</f>
        <v>Ручки-скобы</v>
      </c>
      <c r="R3086" s="40">
        <f>VLOOKUP(A:A,'ИЗ ОСНОВЫ НОМЕНКЛАТУР'!D:G,4,0)</f>
        <v>252.79425170068026</v>
      </c>
      <c r="S3086" s="12" t="str">
        <f>VLOOKUP(A:A,'ИЗ ОСНОВЫ НОМЕНКЛАТУР'!D:H,5,0)</f>
        <v>C</v>
      </c>
      <c r="T3086" s="44">
        <f t="shared" si="579"/>
        <v>0</v>
      </c>
      <c r="U3086" s="44">
        <f t="shared" si="580"/>
        <v>0</v>
      </c>
      <c r="V3086" s="44">
        <f t="shared" si="581"/>
        <v>0</v>
      </c>
      <c r="W3086" s="44">
        <f t="shared" si="582"/>
        <v>0</v>
      </c>
      <c r="X3086" s="44">
        <f t="shared" si="583"/>
        <v>0</v>
      </c>
      <c r="Y3086" s="44">
        <f t="shared" si="584"/>
        <v>0</v>
      </c>
      <c r="Z3086" s="44">
        <f t="shared" si="585"/>
        <v>758.38275510204085</v>
      </c>
      <c r="AA3086" s="44">
        <f t="shared" si="586"/>
        <v>0</v>
      </c>
      <c r="AB3086" s="44">
        <f t="shared" si="587"/>
        <v>0</v>
      </c>
      <c r="AC3086" s="44">
        <f t="shared" si="588"/>
        <v>0</v>
      </c>
      <c r="AD3086" s="44">
        <f t="shared" si="589"/>
        <v>56878.706632653062</v>
      </c>
      <c r="AE3086" s="12">
        <f t="shared" si="590"/>
        <v>57637.089387755106</v>
      </c>
    </row>
    <row r="3087" spans="1:31" ht="12.6" hidden="1" customHeight="1" x14ac:dyDescent="0.2">
      <c r="A3087" s="26" t="s">
        <v>4880</v>
      </c>
      <c r="B3087" s="19"/>
      <c r="C3087" s="19"/>
      <c r="D3087" s="20"/>
      <c r="E3087" s="21"/>
      <c r="F3087" s="22"/>
      <c r="G3087" s="21"/>
      <c r="H3087" s="22"/>
      <c r="I3087" s="20"/>
      <c r="J3087" s="20"/>
      <c r="K3087" s="20">
        <v>640</v>
      </c>
      <c r="L3087" s="20"/>
      <c r="M3087" s="20"/>
      <c r="N3087" s="20">
        <v>156</v>
      </c>
      <c r="O3087" s="20">
        <v>796</v>
      </c>
      <c r="P3087" s="23" t="str">
        <f>VLOOKUP(A3087,'ИЗ ОСНОВЫ НОМЕНКЛАТУР'!D:E,2,0)</f>
        <v>Ручки, крючки, опоры</v>
      </c>
      <c r="Q3087" s="23" t="str">
        <f>VLOOKUP(A3087,'ИЗ ОСНОВЫ НОМЕНКЛАТУР'!D:F,3,0)</f>
        <v>Ручки-скобы</v>
      </c>
      <c r="R3087" s="40">
        <f>VLOOKUP(A:A,'ИЗ ОСНОВЫ НОМЕНКЛАТУР'!D:G,4,0)</f>
        <v>154.54666666666665</v>
      </c>
      <c r="S3087" s="12" t="str">
        <f>VLOOKUP(A:A,'ИЗ ОСНОВЫ НОМЕНКЛАТУР'!D:H,5,0)</f>
        <v>C</v>
      </c>
      <c r="T3087" s="44">
        <f t="shared" si="579"/>
        <v>0</v>
      </c>
      <c r="U3087" s="44">
        <f t="shared" si="580"/>
        <v>0</v>
      </c>
      <c r="V3087" s="44">
        <f t="shared" si="581"/>
        <v>0</v>
      </c>
      <c r="W3087" s="44">
        <f t="shared" si="582"/>
        <v>0</v>
      </c>
      <c r="X3087" s="44">
        <f t="shared" si="583"/>
        <v>0</v>
      </c>
      <c r="Y3087" s="44">
        <f t="shared" si="584"/>
        <v>0</v>
      </c>
      <c r="Z3087" s="44">
        <f t="shared" si="585"/>
        <v>0</v>
      </c>
      <c r="AA3087" s="44">
        <f t="shared" si="586"/>
        <v>98909.866666666654</v>
      </c>
      <c r="AB3087" s="44">
        <f t="shared" si="587"/>
        <v>0</v>
      </c>
      <c r="AC3087" s="44">
        <f t="shared" si="588"/>
        <v>0</v>
      </c>
      <c r="AD3087" s="44">
        <f t="shared" si="589"/>
        <v>24109.279999999999</v>
      </c>
      <c r="AE3087" s="12">
        <f t="shared" si="590"/>
        <v>123019.14666666665</v>
      </c>
    </row>
    <row r="3088" spans="1:31" ht="12.6" hidden="1" customHeight="1" x14ac:dyDescent="0.2">
      <c r="A3088" s="26" t="s">
        <v>2317</v>
      </c>
      <c r="B3088" s="19"/>
      <c r="C3088" s="19"/>
      <c r="D3088" s="20">
        <v>60</v>
      </c>
      <c r="E3088" s="20">
        <v>49</v>
      </c>
      <c r="F3088" s="20"/>
      <c r="G3088" s="21"/>
      <c r="H3088" s="22"/>
      <c r="I3088" s="20"/>
      <c r="J3088" s="20">
        <v>92</v>
      </c>
      <c r="K3088" s="20"/>
      <c r="L3088" s="20">
        <v>6</v>
      </c>
      <c r="M3088" s="20"/>
      <c r="N3088" s="20">
        <v>183</v>
      </c>
      <c r="O3088" s="20">
        <v>390</v>
      </c>
      <c r="P3088" s="23" t="str">
        <f>VLOOKUP(A3088,'ИЗ ОСНОВЫ НОМЕНКЛАТУР'!D:E,2,0)</f>
        <v>Ручки, крючки, опоры</v>
      </c>
      <c r="Q3088" s="23" t="str">
        <f>VLOOKUP(A3088,'ИЗ ОСНОВЫ НОМЕНКЛАТУР'!D:F,3,0)</f>
        <v>Ручки-скобы</v>
      </c>
      <c r="R3088" s="40">
        <f>VLOOKUP(A:A,'ИЗ ОСНОВЫ НОМЕНКЛАТУР'!D:G,4,0)</f>
        <v>342.77174418604648</v>
      </c>
      <c r="S3088" s="12" t="str">
        <f>VLOOKUP(A:A,'ИЗ ОСНОВЫ НОМЕНКЛАТУР'!D:H,5,0)</f>
        <v>C</v>
      </c>
      <c r="T3088" s="44">
        <f t="shared" si="579"/>
        <v>20566.304651162787</v>
      </c>
      <c r="U3088" s="44">
        <f t="shared" si="580"/>
        <v>16795.815465116277</v>
      </c>
      <c r="V3088" s="44">
        <f t="shared" si="581"/>
        <v>0</v>
      </c>
      <c r="W3088" s="44">
        <f t="shared" si="582"/>
        <v>0</v>
      </c>
      <c r="X3088" s="44">
        <f t="shared" si="583"/>
        <v>0</v>
      </c>
      <c r="Y3088" s="44">
        <f t="shared" si="584"/>
        <v>0</v>
      </c>
      <c r="Z3088" s="44">
        <f t="shared" si="585"/>
        <v>31535.000465116274</v>
      </c>
      <c r="AA3088" s="44">
        <f t="shared" si="586"/>
        <v>0</v>
      </c>
      <c r="AB3088" s="44">
        <f t="shared" si="587"/>
        <v>2056.6304651162791</v>
      </c>
      <c r="AC3088" s="44">
        <f t="shared" si="588"/>
        <v>0</v>
      </c>
      <c r="AD3088" s="44">
        <f t="shared" si="589"/>
        <v>62727.229186046505</v>
      </c>
      <c r="AE3088" s="12">
        <f t="shared" si="590"/>
        <v>133680.98023255813</v>
      </c>
    </row>
    <row r="3089" spans="1:31" ht="12.6" hidden="1" customHeight="1" x14ac:dyDescent="0.2">
      <c r="A3089" s="26" t="s">
        <v>2227</v>
      </c>
      <c r="B3089" s="19"/>
      <c r="C3089" s="19"/>
      <c r="D3089" s="20"/>
      <c r="E3089" s="21"/>
      <c r="F3089" s="22"/>
      <c r="G3089" s="21"/>
      <c r="H3089" s="22"/>
      <c r="I3089" s="20"/>
      <c r="J3089" s="20">
        <v>228</v>
      </c>
      <c r="K3089" s="20"/>
      <c r="L3089" s="20"/>
      <c r="M3089" s="20"/>
      <c r="N3089" s="20">
        <v>214</v>
      </c>
      <c r="O3089" s="20">
        <v>442</v>
      </c>
      <c r="P3089" s="23" t="str">
        <f>VLOOKUP(A3089,'ИЗ ОСНОВЫ НОМЕНКЛАТУР'!D:E,2,0)</f>
        <v>Ручки, крючки, опоры</v>
      </c>
      <c r="Q3089" s="23" t="str">
        <f>VLOOKUP(A3089,'ИЗ ОСНОВЫ НОМЕНКЛАТУР'!D:F,3,0)</f>
        <v>Ручки-скобы</v>
      </c>
      <c r="R3089" s="40">
        <f>VLOOKUP(A:A,'ИЗ ОСНОВЫ НОМЕНКЛАТУР'!D:G,4,0)</f>
        <v>227.12387527839644</v>
      </c>
      <c r="S3089" s="12" t="str">
        <f>VLOOKUP(A:A,'ИЗ ОСНОВЫ НОМЕНКЛАТУР'!D:H,5,0)</f>
        <v>C</v>
      </c>
      <c r="T3089" s="44">
        <f t="shared" si="579"/>
        <v>0</v>
      </c>
      <c r="U3089" s="44">
        <f t="shared" si="580"/>
        <v>0</v>
      </c>
      <c r="V3089" s="44">
        <f t="shared" si="581"/>
        <v>0</v>
      </c>
      <c r="W3089" s="44">
        <f t="shared" si="582"/>
        <v>0</v>
      </c>
      <c r="X3089" s="44">
        <f t="shared" si="583"/>
        <v>0</v>
      </c>
      <c r="Y3089" s="44">
        <f t="shared" si="584"/>
        <v>0</v>
      </c>
      <c r="Z3089" s="44">
        <f t="shared" si="585"/>
        <v>51784.243563474389</v>
      </c>
      <c r="AA3089" s="44">
        <f t="shared" si="586"/>
        <v>0</v>
      </c>
      <c r="AB3089" s="44">
        <f t="shared" si="587"/>
        <v>0</v>
      </c>
      <c r="AC3089" s="44">
        <f t="shared" si="588"/>
        <v>0</v>
      </c>
      <c r="AD3089" s="44">
        <f t="shared" si="589"/>
        <v>48604.509309576839</v>
      </c>
      <c r="AE3089" s="12">
        <f t="shared" si="590"/>
        <v>100388.75287305123</v>
      </c>
    </row>
    <row r="3090" spans="1:31" ht="12.6" hidden="1" customHeight="1" x14ac:dyDescent="0.2">
      <c r="A3090" s="26" t="s">
        <v>2272</v>
      </c>
      <c r="B3090" s="19"/>
      <c r="C3090" s="19"/>
      <c r="D3090" s="20">
        <v>100</v>
      </c>
      <c r="E3090" s="20">
        <v>100</v>
      </c>
      <c r="F3090" s="20"/>
      <c r="G3090" s="21"/>
      <c r="H3090" s="22"/>
      <c r="I3090" s="20"/>
      <c r="J3090" s="20">
        <v>52</v>
      </c>
      <c r="K3090" s="20"/>
      <c r="L3090" s="20">
        <v>21</v>
      </c>
      <c r="M3090" s="20">
        <v>100</v>
      </c>
      <c r="N3090" s="20">
        <v>129</v>
      </c>
      <c r="O3090" s="20">
        <v>502</v>
      </c>
      <c r="P3090" s="23" t="str">
        <f>VLOOKUP(A3090,'ИЗ ОСНОВЫ НОМЕНКЛАТУР'!D:E,2,0)</f>
        <v>Ручки, крючки, опоры</v>
      </c>
      <c r="Q3090" s="23" t="str">
        <f>VLOOKUP(A3090,'ИЗ ОСНОВЫ НОМЕНКЛАТУР'!D:F,3,0)</f>
        <v>Ручки-скобы</v>
      </c>
      <c r="R3090" s="40">
        <f>VLOOKUP(A:A,'ИЗ ОСНОВЫ НОМЕНКЛАТУР'!D:G,4,0)</f>
        <v>225.27657894736842</v>
      </c>
      <c r="S3090" s="12" t="str">
        <f>VLOOKUP(A:A,'ИЗ ОСНОВЫ НОМЕНКЛАТУР'!D:H,5,0)</f>
        <v>C</v>
      </c>
      <c r="T3090" s="44">
        <f t="shared" si="579"/>
        <v>22527.657894736843</v>
      </c>
      <c r="U3090" s="44">
        <f t="shared" si="580"/>
        <v>22527.657894736843</v>
      </c>
      <c r="V3090" s="44">
        <f t="shared" si="581"/>
        <v>0</v>
      </c>
      <c r="W3090" s="44">
        <f t="shared" si="582"/>
        <v>0</v>
      </c>
      <c r="X3090" s="44">
        <f t="shared" si="583"/>
        <v>0</v>
      </c>
      <c r="Y3090" s="44">
        <f t="shared" si="584"/>
        <v>0</v>
      </c>
      <c r="Z3090" s="44">
        <f t="shared" si="585"/>
        <v>11714.382105263157</v>
      </c>
      <c r="AA3090" s="44">
        <f t="shared" si="586"/>
        <v>0</v>
      </c>
      <c r="AB3090" s="44">
        <f t="shared" si="587"/>
        <v>4730.8081578947367</v>
      </c>
      <c r="AC3090" s="44">
        <f t="shared" si="588"/>
        <v>22527.657894736843</v>
      </c>
      <c r="AD3090" s="44">
        <f t="shared" si="589"/>
        <v>29060.678684210525</v>
      </c>
      <c r="AE3090" s="12">
        <f t="shared" si="590"/>
        <v>113088.84263157895</v>
      </c>
    </row>
    <row r="3091" spans="1:31" ht="12.6" hidden="1" customHeight="1" x14ac:dyDescent="0.2">
      <c r="A3091" s="26" t="s">
        <v>2253</v>
      </c>
      <c r="B3091" s="19"/>
      <c r="C3091" s="19"/>
      <c r="D3091" s="20"/>
      <c r="E3091" s="21"/>
      <c r="F3091" s="22"/>
      <c r="G3091" s="21"/>
      <c r="H3091" s="22"/>
      <c r="I3091" s="20"/>
      <c r="J3091" s="20"/>
      <c r="K3091" s="20">
        <v>400</v>
      </c>
      <c r="L3091" s="20"/>
      <c r="M3091" s="20"/>
      <c r="N3091" s="20">
        <v>107</v>
      </c>
      <c r="O3091" s="20">
        <v>507</v>
      </c>
      <c r="P3091" s="23" t="str">
        <f>VLOOKUP(A3091,'ИЗ ОСНОВЫ НОМЕНКЛАТУР'!D:E,2,0)</f>
        <v>Ручки, крючки, опоры</v>
      </c>
      <c r="Q3091" s="23" t="str">
        <f>VLOOKUP(A3091,'ИЗ ОСНОВЫ НОМЕНКЛАТУР'!D:F,3,0)</f>
        <v>Ручки-скобы</v>
      </c>
      <c r="R3091" s="40">
        <f>VLOOKUP(A:A,'ИЗ ОСНОВЫ НОМЕНКЛАТУР'!D:G,4,0)</f>
        <v>110</v>
      </c>
      <c r="S3091" s="12" t="str">
        <f>VLOOKUP(A:A,'ИЗ ОСНОВЫ НОМЕНКЛАТУР'!D:H,5,0)</f>
        <v>C</v>
      </c>
      <c r="T3091" s="44">
        <f t="shared" si="579"/>
        <v>0</v>
      </c>
      <c r="U3091" s="44">
        <f t="shared" si="580"/>
        <v>0</v>
      </c>
      <c r="V3091" s="44">
        <f t="shared" si="581"/>
        <v>0</v>
      </c>
      <c r="W3091" s="44">
        <f t="shared" si="582"/>
        <v>0</v>
      </c>
      <c r="X3091" s="44">
        <f t="shared" si="583"/>
        <v>0</v>
      </c>
      <c r="Y3091" s="44">
        <f t="shared" si="584"/>
        <v>0</v>
      </c>
      <c r="Z3091" s="44">
        <f t="shared" si="585"/>
        <v>0</v>
      </c>
      <c r="AA3091" s="44">
        <f t="shared" si="586"/>
        <v>44000</v>
      </c>
      <c r="AB3091" s="44">
        <f t="shared" si="587"/>
        <v>0</v>
      </c>
      <c r="AC3091" s="44">
        <f t="shared" si="588"/>
        <v>0</v>
      </c>
      <c r="AD3091" s="44">
        <f t="shared" si="589"/>
        <v>11770</v>
      </c>
      <c r="AE3091" s="12">
        <f t="shared" si="590"/>
        <v>55770</v>
      </c>
    </row>
    <row r="3092" spans="1:31" ht="12.6" hidden="1" customHeight="1" x14ac:dyDescent="0.2">
      <c r="A3092" s="26" t="s">
        <v>2378</v>
      </c>
      <c r="B3092" s="19"/>
      <c r="C3092" s="19"/>
      <c r="D3092" s="20"/>
      <c r="E3092" s="21"/>
      <c r="F3092" s="22"/>
      <c r="G3092" s="21"/>
      <c r="H3092" s="22"/>
      <c r="I3092" s="20"/>
      <c r="J3092" s="20"/>
      <c r="K3092" s="20"/>
      <c r="L3092" s="20">
        <v>86</v>
      </c>
      <c r="M3092" s="20"/>
      <c r="N3092" s="20"/>
      <c r="O3092" s="20">
        <v>86</v>
      </c>
      <c r="P3092" s="23" t="str">
        <f>VLOOKUP(A3092,'ИЗ ОСНОВЫ НОМЕНКЛАТУР'!D:E,2,0)</f>
        <v>Ручки, крючки, опоры</v>
      </c>
      <c r="Q3092" s="23" t="str">
        <f>VLOOKUP(A3092,'ИЗ ОСНОВЫ НОМЕНКЛАТУР'!D:F,3,0)</f>
        <v>Ручки-скобы</v>
      </c>
      <c r="R3092" s="40">
        <f>VLOOKUP(A:A,'ИЗ ОСНОВЫ НОМЕНКЛАТУР'!D:G,4,0)</f>
        <v>350</v>
      </c>
      <c r="S3092" s="12" t="str">
        <f>VLOOKUP(A:A,'ИЗ ОСНОВЫ НОМЕНКЛАТУР'!D:H,5,0)</f>
        <v>C</v>
      </c>
      <c r="T3092" s="44">
        <f t="shared" si="579"/>
        <v>0</v>
      </c>
      <c r="U3092" s="44">
        <f t="shared" si="580"/>
        <v>0</v>
      </c>
      <c r="V3092" s="44">
        <f t="shared" si="581"/>
        <v>0</v>
      </c>
      <c r="W3092" s="44">
        <f t="shared" si="582"/>
        <v>0</v>
      </c>
      <c r="X3092" s="44">
        <f t="shared" si="583"/>
        <v>0</v>
      </c>
      <c r="Y3092" s="44">
        <f t="shared" si="584"/>
        <v>0</v>
      </c>
      <c r="Z3092" s="44">
        <f t="shared" si="585"/>
        <v>0</v>
      </c>
      <c r="AA3092" s="44">
        <f t="shared" si="586"/>
        <v>0</v>
      </c>
      <c r="AB3092" s="44">
        <f t="shared" si="587"/>
        <v>30100</v>
      </c>
      <c r="AC3092" s="44">
        <f t="shared" si="588"/>
        <v>0</v>
      </c>
      <c r="AD3092" s="44">
        <f t="shared" si="589"/>
        <v>0</v>
      </c>
      <c r="AE3092" s="12">
        <f t="shared" si="590"/>
        <v>30100</v>
      </c>
    </row>
    <row r="3093" spans="1:31" ht="12.6" hidden="1" customHeight="1" x14ac:dyDescent="0.2">
      <c r="A3093" s="26" t="s">
        <v>2399</v>
      </c>
      <c r="B3093" s="19"/>
      <c r="C3093" s="19"/>
      <c r="D3093" s="20"/>
      <c r="E3093" s="21"/>
      <c r="F3093" s="22"/>
      <c r="G3093" s="21"/>
      <c r="H3093" s="22"/>
      <c r="I3093" s="20"/>
      <c r="J3093" s="20"/>
      <c r="K3093" s="20"/>
      <c r="L3093" s="20">
        <v>34</v>
      </c>
      <c r="M3093" s="20">
        <v>30</v>
      </c>
      <c r="N3093" s="20"/>
      <c r="O3093" s="20">
        <v>64</v>
      </c>
      <c r="P3093" s="23" t="str">
        <f>VLOOKUP(A3093,'ИЗ ОСНОВЫ НОМЕНКЛАТУР'!D:E,2,0)</f>
        <v>Ручки, крючки, опоры</v>
      </c>
      <c r="Q3093" s="23" t="str">
        <f>VLOOKUP(A3093,'ИЗ ОСНОВЫ НОМЕНКЛАТУР'!D:F,3,0)</f>
        <v>Ручки-скобы</v>
      </c>
      <c r="R3093" s="40">
        <f>VLOOKUP(A:A,'ИЗ ОСНОВЫ НОМЕНКЛАТУР'!D:G,4,0)</f>
        <v>450</v>
      </c>
      <c r="S3093" s="12" t="str">
        <f>VLOOKUP(A:A,'ИЗ ОСНОВЫ НОМЕНКЛАТУР'!D:H,5,0)</f>
        <v>C</v>
      </c>
      <c r="T3093" s="44">
        <f t="shared" si="579"/>
        <v>0</v>
      </c>
      <c r="U3093" s="44">
        <f t="shared" si="580"/>
        <v>0</v>
      </c>
      <c r="V3093" s="44">
        <f t="shared" si="581"/>
        <v>0</v>
      </c>
      <c r="W3093" s="44">
        <f t="shared" si="582"/>
        <v>0</v>
      </c>
      <c r="X3093" s="44">
        <f t="shared" si="583"/>
        <v>0</v>
      </c>
      <c r="Y3093" s="44">
        <f t="shared" si="584"/>
        <v>0</v>
      </c>
      <c r="Z3093" s="44">
        <f t="shared" si="585"/>
        <v>0</v>
      </c>
      <c r="AA3093" s="44">
        <f t="shared" si="586"/>
        <v>0</v>
      </c>
      <c r="AB3093" s="44">
        <f t="shared" si="587"/>
        <v>15300</v>
      </c>
      <c r="AC3093" s="44">
        <f t="shared" si="588"/>
        <v>13500</v>
      </c>
      <c r="AD3093" s="44">
        <f t="shared" si="589"/>
        <v>0</v>
      </c>
      <c r="AE3093" s="12">
        <f t="shared" si="590"/>
        <v>28800</v>
      </c>
    </row>
    <row r="3094" spans="1:31" ht="12.6" hidden="1" customHeight="1" x14ac:dyDescent="0.2">
      <c r="A3094" s="26" t="s">
        <v>2321</v>
      </c>
      <c r="B3094" s="19"/>
      <c r="C3094" s="19"/>
      <c r="D3094" s="20"/>
      <c r="E3094" s="21"/>
      <c r="F3094" s="22"/>
      <c r="G3094" s="21"/>
      <c r="H3094" s="22"/>
      <c r="I3094" s="20"/>
      <c r="J3094" s="20"/>
      <c r="K3094" s="20"/>
      <c r="L3094" s="20">
        <v>23</v>
      </c>
      <c r="M3094" s="20"/>
      <c r="N3094" s="20">
        <v>100</v>
      </c>
      <c r="O3094" s="20">
        <v>123</v>
      </c>
      <c r="P3094" s="23" t="str">
        <f>VLOOKUP(A3094,'ИЗ ОСНОВЫ НОМЕНКЛАТУР'!D:E,2,0)</f>
        <v>Ручки, крючки, опоры</v>
      </c>
      <c r="Q3094" s="23" t="str">
        <f>VLOOKUP(A3094,'ИЗ ОСНОВЫ НОМЕНКЛАТУР'!D:F,3,0)</f>
        <v>Ручки-скобы</v>
      </c>
      <c r="R3094" s="40">
        <f>VLOOKUP(A:A,'ИЗ ОСНОВЫ НОМЕНКЛАТУР'!D:G,4,0)</f>
        <v>233.86231884057972</v>
      </c>
      <c r="S3094" s="12" t="str">
        <f>VLOOKUP(A:A,'ИЗ ОСНОВЫ НОМЕНКЛАТУР'!D:H,5,0)</f>
        <v>C</v>
      </c>
      <c r="T3094" s="44">
        <f t="shared" si="579"/>
        <v>0</v>
      </c>
      <c r="U3094" s="44">
        <f t="shared" si="580"/>
        <v>0</v>
      </c>
      <c r="V3094" s="44">
        <f t="shared" si="581"/>
        <v>0</v>
      </c>
      <c r="W3094" s="44">
        <f t="shared" si="582"/>
        <v>0</v>
      </c>
      <c r="X3094" s="44">
        <f t="shared" si="583"/>
        <v>0</v>
      </c>
      <c r="Y3094" s="44">
        <f t="shared" si="584"/>
        <v>0</v>
      </c>
      <c r="Z3094" s="44">
        <f t="shared" si="585"/>
        <v>0</v>
      </c>
      <c r="AA3094" s="44">
        <f t="shared" si="586"/>
        <v>0</v>
      </c>
      <c r="AB3094" s="44">
        <f t="shared" si="587"/>
        <v>5378.8333333333339</v>
      </c>
      <c r="AC3094" s="44">
        <f t="shared" si="588"/>
        <v>0</v>
      </c>
      <c r="AD3094" s="44">
        <f t="shared" si="589"/>
        <v>23386.231884057972</v>
      </c>
      <c r="AE3094" s="12">
        <f t="shared" si="590"/>
        <v>28765.065217391304</v>
      </c>
    </row>
    <row r="3095" spans="1:31" ht="12.6" hidden="1" customHeight="1" x14ac:dyDescent="0.2">
      <c r="A3095" s="26" t="s">
        <v>2369</v>
      </c>
      <c r="B3095" s="19"/>
      <c r="C3095" s="19"/>
      <c r="D3095" s="20">
        <v>61</v>
      </c>
      <c r="E3095" s="20">
        <v>45</v>
      </c>
      <c r="F3095" s="20"/>
      <c r="G3095" s="21"/>
      <c r="H3095" s="22"/>
      <c r="I3095" s="20"/>
      <c r="J3095" s="20"/>
      <c r="K3095" s="20"/>
      <c r="L3095" s="20"/>
      <c r="M3095" s="20"/>
      <c r="N3095" s="20">
        <v>113</v>
      </c>
      <c r="O3095" s="20">
        <v>219</v>
      </c>
      <c r="P3095" s="23" t="str">
        <f>VLOOKUP(A3095,'ИЗ ОСНОВЫ НОМЕНКЛАТУР'!D:E,2,0)</f>
        <v>Ручки, крючки, опоры</v>
      </c>
      <c r="Q3095" s="23" t="str">
        <f>VLOOKUP(A3095,'ИЗ ОСНОВЫ НОМЕНКЛАТУР'!D:F,3,0)</f>
        <v>Ручки-скобы</v>
      </c>
      <c r="R3095" s="40">
        <f>VLOOKUP(A:A,'ИЗ ОСНОВЫ НОМЕНКЛАТУР'!D:G,4,0)</f>
        <v>278.49558139534884</v>
      </c>
      <c r="S3095" s="12" t="str">
        <f>VLOOKUP(A:A,'ИЗ ОСНОВЫ НОМЕНКЛАТУР'!D:H,5,0)</f>
        <v>C</v>
      </c>
      <c r="T3095" s="44">
        <f t="shared" si="579"/>
        <v>16988.230465116278</v>
      </c>
      <c r="U3095" s="44">
        <f t="shared" si="580"/>
        <v>12532.301162790698</v>
      </c>
      <c r="V3095" s="44">
        <f t="shared" si="581"/>
        <v>0</v>
      </c>
      <c r="W3095" s="44">
        <f t="shared" si="582"/>
        <v>0</v>
      </c>
      <c r="X3095" s="44">
        <f t="shared" si="583"/>
        <v>0</v>
      </c>
      <c r="Y3095" s="44">
        <f t="shared" si="584"/>
        <v>0</v>
      </c>
      <c r="Z3095" s="44">
        <f t="shared" si="585"/>
        <v>0</v>
      </c>
      <c r="AA3095" s="44">
        <f t="shared" si="586"/>
        <v>0</v>
      </c>
      <c r="AB3095" s="44">
        <f t="shared" si="587"/>
        <v>0</v>
      </c>
      <c r="AC3095" s="44">
        <f t="shared" si="588"/>
        <v>0</v>
      </c>
      <c r="AD3095" s="44">
        <f t="shared" si="589"/>
        <v>31470.000697674419</v>
      </c>
      <c r="AE3095" s="12">
        <f t="shared" si="590"/>
        <v>60990.532325581393</v>
      </c>
    </row>
    <row r="3096" spans="1:31" ht="12.6" hidden="1" customHeight="1" x14ac:dyDescent="0.2">
      <c r="A3096" s="26" t="s">
        <v>2252</v>
      </c>
      <c r="B3096" s="19"/>
      <c r="C3096" s="19"/>
      <c r="D3096" s="20"/>
      <c r="E3096" s="21"/>
      <c r="F3096" s="22"/>
      <c r="G3096" s="21"/>
      <c r="H3096" s="22"/>
      <c r="I3096" s="20"/>
      <c r="J3096" s="20">
        <v>14</v>
      </c>
      <c r="K3096" s="20"/>
      <c r="L3096" s="20"/>
      <c r="M3096" s="20"/>
      <c r="N3096" s="20"/>
      <c r="O3096" s="20">
        <v>14</v>
      </c>
      <c r="P3096" s="23" t="str">
        <f>VLOOKUP(A3096,'ИЗ ОСНОВЫ НОМЕНКЛАТУР'!D:E,2,0)</f>
        <v>Ручки, крючки, опоры</v>
      </c>
      <c r="Q3096" s="23" t="str">
        <f>VLOOKUP(A3096,'ИЗ ОСНОВЫ НОМЕНКЛАТУР'!D:F,3,0)</f>
        <v>Ручки-скобы</v>
      </c>
      <c r="R3096" s="40">
        <f>VLOOKUP(A:A,'ИЗ ОСНОВЫ НОМЕНКЛАТУР'!D:G,4,0)</f>
        <v>297.25850632911391</v>
      </c>
      <c r="S3096" s="12" t="str">
        <f>VLOOKUP(A:A,'ИЗ ОСНОВЫ НОМЕНКЛАТУР'!D:H,5,0)</f>
        <v>C</v>
      </c>
      <c r="T3096" s="44">
        <f t="shared" si="579"/>
        <v>0</v>
      </c>
      <c r="U3096" s="44">
        <f t="shared" si="580"/>
        <v>0</v>
      </c>
      <c r="V3096" s="44">
        <f t="shared" si="581"/>
        <v>0</v>
      </c>
      <c r="W3096" s="44">
        <f t="shared" si="582"/>
        <v>0</v>
      </c>
      <c r="X3096" s="44">
        <f t="shared" si="583"/>
        <v>0</v>
      </c>
      <c r="Y3096" s="44">
        <f t="shared" si="584"/>
        <v>0</v>
      </c>
      <c r="Z3096" s="44">
        <f t="shared" si="585"/>
        <v>4161.6190886075947</v>
      </c>
      <c r="AA3096" s="44">
        <f t="shared" si="586"/>
        <v>0</v>
      </c>
      <c r="AB3096" s="44">
        <f t="shared" si="587"/>
        <v>0</v>
      </c>
      <c r="AC3096" s="44">
        <f t="shared" si="588"/>
        <v>0</v>
      </c>
      <c r="AD3096" s="44">
        <f t="shared" si="589"/>
        <v>0</v>
      </c>
      <c r="AE3096" s="12">
        <f t="shared" si="590"/>
        <v>4161.6190886075947</v>
      </c>
    </row>
    <row r="3097" spans="1:31" ht="12.6" hidden="1" customHeight="1" x14ac:dyDescent="0.2">
      <c r="A3097" s="26" t="s">
        <v>2300</v>
      </c>
      <c r="B3097" s="19"/>
      <c r="C3097" s="19"/>
      <c r="D3097" s="20">
        <v>40</v>
      </c>
      <c r="E3097" s="20">
        <v>70</v>
      </c>
      <c r="F3097" s="20"/>
      <c r="G3097" s="21"/>
      <c r="H3097" s="22"/>
      <c r="I3097" s="20"/>
      <c r="J3097" s="20">
        <v>185</v>
      </c>
      <c r="K3097" s="20"/>
      <c r="L3097" s="20"/>
      <c r="M3097" s="20"/>
      <c r="N3097" s="20">
        <v>145</v>
      </c>
      <c r="O3097" s="20">
        <v>440</v>
      </c>
      <c r="P3097" s="23" t="str">
        <f>VLOOKUP(A3097,'ИЗ ОСНОВЫ НОМЕНКЛАТУР'!D:E,2,0)</f>
        <v>Ручки, крючки, опоры</v>
      </c>
      <c r="Q3097" s="23" t="str">
        <f>VLOOKUP(A3097,'ИЗ ОСНОВЫ НОМЕНКЛАТУР'!D:F,3,0)</f>
        <v>Ручки-скобы</v>
      </c>
      <c r="R3097" s="40">
        <f>VLOOKUP(A:A,'ИЗ ОСНОВЫ НОМЕНКЛАТУР'!D:G,4,0)</f>
        <v>370.65490566037732</v>
      </c>
      <c r="S3097" s="12" t="str">
        <f>VLOOKUP(A:A,'ИЗ ОСНОВЫ НОМЕНКЛАТУР'!D:H,5,0)</f>
        <v>C</v>
      </c>
      <c r="T3097" s="44">
        <f t="shared" si="579"/>
        <v>14826.196226415093</v>
      </c>
      <c r="U3097" s="44">
        <f t="shared" si="580"/>
        <v>25945.843396226413</v>
      </c>
      <c r="V3097" s="44">
        <f t="shared" si="581"/>
        <v>0</v>
      </c>
      <c r="W3097" s="44">
        <f t="shared" si="582"/>
        <v>0</v>
      </c>
      <c r="X3097" s="44">
        <f t="shared" si="583"/>
        <v>0</v>
      </c>
      <c r="Y3097" s="44">
        <f t="shared" si="584"/>
        <v>0</v>
      </c>
      <c r="Z3097" s="44">
        <f t="shared" si="585"/>
        <v>68571.157547169802</v>
      </c>
      <c r="AA3097" s="44">
        <f t="shared" si="586"/>
        <v>0</v>
      </c>
      <c r="AB3097" s="44">
        <f t="shared" si="587"/>
        <v>0</v>
      </c>
      <c r="AC3097" s="44">
        <f t="shared" si="588"/>
        <v>0</v>
      </c>
      <c r="AD3097" s="44">
        <f t="shared" si="589"/>
        <v>53744.961320754715</v>
      </c>
      <c r="AE3097" s="12">
        <f t="shared" si="590"/>
        <v>163088.15849056601</v>
      </c>
    </row>
    <row r="3098" spans="1:31" ht="12.6" hidden="1" customHeight="1" x14ac:dyDescent="0.2">
      <c r="A3098" s="26" t="s">
        <v>2266</v>
      </c>
      <c r="B3098" s="19"/>
      <c r="C3098" s="19"/>
      <c r="D3098" s="20"/>
      <c r="E3098" s="21"/>
      <c r="F3098" s="22"/>
      <c r="G3098" s="21"/>
      <c r="H3098" s="22"/>
      <c r="I3098" s="20"/>
      <c r="J3098" s="20">
        <v>55</v>
      </c>
      <c r="K3098" s="20"/>
      <c r="L3098" s="20"/>
      <c r="M3098" s="20"/>
      <c r="N3098" s="20"/>
      <c r="O3098" s="20">
        <v>55</v>
      </c>
      <c r="P3098" s="23" t="str">
        <f>VLOOKUP(A3098,'ИЗ ОСНОВЫ НОМЕНКЛАТУР'!D:E,2,0)</f>
        <v>Ручки, крючки, опоры</v>
      </c>
      <c r="Q3098" s="23" t="str">
        <f>VLOOKUP(A3098,'ИЗ ОСНОВЫ НОМЕНКЛАТУР'!D:F,3,0)</f>
        <v>Ручки-скобы</v>
      </c>
      <c r="R3098" s="40">
        <f>VLOOKUP(A:A,'ИЗ ОСНОВЫ НОМЕНКЛАТУР'!D:G,4,0)</f>
        <v>271.28757990867581</v>
      </c>
      <c r="S3098" s="12" t="str">
        <f>VLOOKUP(A:A,'ИЗ ОСНОВЫ НОМЕНКЛАТУР'!D:H,5,0)</f>
        <v>C</v>
      </c>
      <c r="T3098" s="44">
        <f t="shared" si="579"/>
        <v>0</v>
      </c>
      <c r="U3098" s="44">
        <f t="shared" si="580"/>
        <v>0</v>
      </c>
      <c r="V3098" s="44">
        <f t="shared" si="581"/>
        <v>0</v>
      </c>
      <c r="W3098" s="44">
        <f t="shared" si="582"/>
        <v>0</v>
      </c>
      <c r="X3098" s="44">
        <f t="shared" si="583"/>
        <v>0</v>
      </c>
      <c r="Y3098" s="44">
        <f t="shared" si="584"/>
        <v>0</v>
      </c>
      <c r="Z3098" s="44">
        <f t="shared" si="585"/>
        <v>14920.81689497717</v>
      </c>
      <c r="AA3098" s="44">
        <f t="shared" si="586"/>
        <v>0</v>
      </c>
      <c r="AB3098" s="44">
        <f t="shared" si="587"/>
        <v>0</v>
      </c>
      <c r="AC3098" s="44">
        <f t="shared" si="588"/>
        <v>0</v>
      </c>
      <c r="AD3098" s="44">
        <f t="shared" si="589"/>
        <v>0</v>
      </c>
      <c r="AE3098" s="12">
        <f t="shared" si="590"/>
        <v>14920.81689497717</v>
      </c>
    </row>
    <row r="3099" spans="1:31" ht="12.6" hidden="1" customHeight="1" x14ac:dyDescent="0.2">
      <c r="A3099" s="26" t="s">
        <v>2284</v>
      </c>
      <c r="B3099" s="19"/>
      <c r="C3099" s="19"/>
      <c r="D3099" s="20"/>
      <c r="E3099" s="21"/>
      <c r="F3099" s="22"/>
      <c r="G3099" s="21"/>
      <c r="H3099" s="22"/>
      <c r="I3099" s="20"/>
      <c r="J3099" s="20">
        <v>204</v>
      </c>
      <c r="K3099" s="20"/>
      <c r="L3099" s="20">
        <v>8</v>
      </c>
      <c r="M3099" s="20">
        <v>210</v>
      </c>
      <c r="N3099" s="20">
        <v>18</v>
      </c>
      <c r="O3099" s="20">
        <v>440</v>
      </c>
      <c r="P3099" s="23" t="str">
        <f>VLOOKUP(A3099,'ИЗ ОСНОВЫ НОМЕНКЛАТУР'!D:E,2,0)</f>
        <v>Ручки, крючки, опоры</v>
      </c>
      <c r="Q3099" s="23" t="str">
        <f>VLOOKUP(A3099,'ИЗ ОСНОВЫ НОМЕНКЛАТУР'!D:F,3,0)</f>
        <v>Ручки-скобы</v>
      </c>
      <c r="R3099" s="40">
        <f>VLOOKUP(A:A,'ИЗ ОСНОВЫ НОМЕНКЛАТУР'!D:G,4,0)</f>
        <v>229.37312</v>
      </c>
      <c r="S3099" s="12" t="str">
        <f>VLOOKUP(A:A,'ИЗ ОСНОВЫ НОМЕНКЛАТУР'!D:H,5,0)</f>
        <v>C</v>
      </c>
      <c r="T3099" s="44">
        <f t="shared" si="579"/>
        <v>0</v>
      </c>
      <c r="U3099" s="44">
        <f t="shared" si="580"/>
        <v>0</v>
      </c>
      <c r="V3099" s="44">
        <f t="shared" si="581"/>
        <v>0</v>
      </c>
      <c r="W3099" s="44">
        <f t="shared" si="582"/>
        <v>0</v>
      </c>
      <c r="X3099" s="44">
        <f t="shared" si="583"/>
        <v>0</v>
      </c>
      <c r="Y3099" s="44">
        <f t="shared" si="584"/>
        <v>0</v>
      </c>
      <c r="Z3099" s="44">
        <f t="shared" si="585"/>
        <v>46792.116479999997</v>
      </c>
      <c r="AA3099" s="44">
        <f t="shared" si="586"/>
        <v>0</v>
      </c>
      <c r="AB3099" s="44">
        <f t="shared" si="587"/>
        <v>1834.98496</v>
      </c>
      <c r="AC3099" s="44">
        <f t="shared" si="588"/>
        <v>48168.355199999998</v>
      </c>
      <c r="AD3099" s="44">
        <f t="shared" si="589"/>
        <v>4128.7161599999999</v>
      </c>
      <c r="AE3099" s="12">
        <f t="shared" si="590"/>
        <v>100924.17279999999</v>
      </c>
    </row>
    <row r="3100" spans="1:31" ht="12.6" hidden="1" customHeight="1" x14ac:dyDescent="0.2">
      <c r="A3100" s="26" t="s">
        <v>2236</v>
      </c>
      <c r="B3100" s="19"/>
      <c r="C3100" s="19"/>
      <c r="D3100" s="20"/>
      <c r="E3100" s="21"/>
      <c r="F3100" s="22"/>
      <c r="G3100" s="21"/>
      <c r="H3100" s="22"/>
      <c r="I3100" s="20"/>
      <c r="J3100" s="20">
        <v>2</v>
      </c>
      <c r="K3100" s="20">
        <v>560</v>
      </c>
      <c r="L3100" s="20">
        <v>70</v>
      </c>
      <c r="M3100" s="20">
        <v>140</v>
      </c>
      <c r="N3100" s="20">
        <v>146</v>
      </c>
      <c r="O3100" s="20">
        <v>918</v>
      </c>
      <c r="P3100" s="23" t="str">
        <f>VLOOKUP(A3100,'ИЗ ОСНОВЫ НОМЕНКЛАТУР'!D:E,2,0)</f>
        <v>Ручки, крючки, опоры</v>
      </c>
      <c r="Q3100" s="23" t="str">
        <f>VLOOKUP(A3100,'ИЗ ОСНОВЫ НОМЕНКЛАТУР'!D:F,3,0)</f>
        <v>Ручки-скобы</v>
      </c>
      <c r="R3100" s="40">
        <f>VLOOKUP(A:A,'ИЗ ОСНОВЫ НОМЕНКЛАТУР'!D:G,4,0)</f>
        <v>224.39369951534735</v>
      </c>
      <c r="S3100" s="12" t="str">
        <f>VLOOKUP(A:A,'ИЗ ОСНОВЫ НОМЕНКЛАТУР'!D:H,5,0)</f>
        <v>C</v>
      </c>
      <c r="T3100" s="44">
        <f t="shared" si="579"/>
        <v>0</v>
      </c>
      <c r="U3100" s="44">
        <f t="shared" si="580"/>
        <v>0</v>
      </c>
      <c r="V3100" s="44">
        <f t="shared" si="581"/>
        <v>0</v>
      </c>
      <c r="W3100" s="44">
        <f t="shared" si="582"/>
        <v>0</v>
      </c>
      <c r="X3100" s="44">
        <f t="shared" si="583"/>
        <v>0</v>
      </c>
      <c r="Y3100" s="44">
        <f t="shared" si="584"/>
        <v>0</v>
      </c>
      <c r="Z3100" s="44">
        <f t="shared" si="585"/>
        <v>448.7873990306947</v>
      </c>
      <c r="AA3100" s="44">
        <f t="shared" si="586"/>
        <v>125660.47172859452</v>
      </c>
      <c r="AB3100" s="44">
        <f t="shared" si="587"/>
        <v>15707.558966074315</v>
      </c>
      <c r="AC3100" s="44">
        <f t="shared" si="588"/>
        <v>31415.117932148631</v>
      </c>
      <c r="AD3100" s="44">
        <f t="shared" si="589"/>
        <v>32761.480129240714</v>
      </c>
      <c r="AE3100" s="12">
        <f t="shared" si="590"/>
        <v>205993.4161550889</v>
      </c>
    </row>
    <row r="3101" spans="1:31" ht="12.6" hidden="1" customHeight="1" x14ac:dyDescent="0.2">
      <c r="A3101" s="26" t="s">
        <v>2643</v>
      </c>
      <c r="B3101" s="19"/>
      <c r="C3101" s="19"/>
      <c r="D3101" s="20">
        <v>750</v>
      </c>
      <c r="E3101" s="20">
        <v>138</v>
      </c>
      <c r="F3101" s="20"/>
      <c r="G3101" s="21"/>
      <c r="H3101" s="22"/>
      <c r="I3101" s="20"/>
      <c r="J3101" s="20">
        <v>600</v>
      </c>
      <c r="K3101" s="20">
        <v>900</v>
      </c>
      <c r="L3101" s="20">
        <v>126</v>
      </c>
      <c r="M3101" s="20">
        <v>1050</v>
      </c>
      <c r="N3101" s="20">
        <v>219</v>
      </c>
      <c r="O3101" s="20">
        <v>3783</v>
      </c>
      <c r="P3101" s="23" t="str">
        <f>VLOOKUP(A3101,'ИЗ ОСНОВЫ НОМЕНКЛАТУР'!D:E,2,0)</f>
        <v>Ручки, крючки, опоры</v>
      </c>
      <c r="Q3101" s="23" t="str">
        <f>VLOOKUP(A3101,'ИЗ ОСНОВЫ НОМЕНКЛАТУР'!D:F,3,0)</f>
        <v>Ручки-кнопки</v>
      </c>
      <c r="R3101" s="40">
        <f>VLOOKUP(A:A,'ИЗ ОСНОВЫ НОМЕНКЛАТУР'!D:G,4,0)</f>
        <v>78.769376770538244</v>
      </c>
      <c r="S3101" s="12" t="str">
        <f>VLOOKUP(A:A,'ИЗ ОСНОВЫ НОМЕНКЛАТУР'!D:H,5,0)</f>
        <v>C</v>
      </c>
      <c r="T3101" s="44">
        <f t="shared" si="579"/>
        <v>59077.032577903687</v>
      </c>
      <c r="U3101" s="44">
        <f t="shared" si="580"/>
        <v>10870.173994334278</v>
      </c>
      <c r="V3101" s="44">
        <f t="shared" si="581"/>
        <v>0</v>
      </c>
      <c r="W3101" s="44">
        <f t="shared" si="582"/>
        <v>0</v>
      </c>
      <c r="X3101" s="44">
        <f t="shared" si="583"/>
        <v>0</v>
      </c>
      <c r="Y3101" s="44">
        <f t="shared" si="584"/>
        <v>0</v>
      </c>
      <c r="Z3101" s="44">
        <f t="shared" si="585"/>
        <v>47261.626062322946</v>
      </c>
      <c r="AA3101" s="44">
        <f t="shared" si="586"/>
        <v>70892.439093484427</v>
      </c>
      <c r="AB3101" s="44">
        <f t="shared" si="587"/>
        <v>9924.9414730878179</v>
      </c>
      <c r="AC3101" s="44">
        <f t="shared" si="588"/>
        <v>82707.84560906516</v>
      </c>
      <c r="AD3101" s="44">
        <f t="shared" si="589"/>
        <v>17250.493512747875</v>
      </c>
      <c r="AE3101" s="12">
        <f t="shared" si="590"/>
        <v>297984.5523229462</v>
      </c>
    </row>
    <row r="3102" spans="1:31" ht="12.6" hidden="1" customHeight="1" x14ac:dyDescent="0.2">
      <c r="A3102" s="26" t="s">
        <v>2638</v>
      </c>
      <c r="B3102" s="19"/>
      <c r="C3102" s="19"/>
      <c r="D3102" s="20">
        <v>600</v>
      </c>
      <c r="E3102" s="20">
        <v>46</v>
      </c>
      <c r="F3102" s="20"/>
      <c r="G3102" s="21"/>
      <c r="H3102" s="22"/>
      <c r="I3102" s="20"/>
      <c r="J3102" s="20">
        <v>838</v>
      </c>
      <c r="K3102" s="20"/>
      <c r="L3102" s="20"/>
      <c r="M3102" s="20"/>
      <c r="N3102" s="20">
        <v>73</v>
      </c>
      <c r="O3102" s="20">
        <v>1557</v>
      </c>
      <c r="P3102" s="23" t="str">
        <f>VLOOKUP(A3102,'ИЗ ОСНОВЫ НОМЕНКЛАТУР'!D:E,2,0)</f>
        <v>Ручки, крючки, опоры</v>
      </c>
      <c r="Q3102" s="23" t="str">
        <f>VLOOKUP(A3102,'ИЗ ОСНОВЫ НОМЕНКЛАТУР'!D:F,3,0)</f>
        <v>Ручки-кнопки</v>
      </c>
      <c r="R3102" s="40">
        <f>VLOOKUP(A:A,'ИЗ ОСНОВЫ НОМЕНКЛАТУР'!D:G,4,0)</f>
        <v>114.77791515151515</v>
      </c>
      <c r="S3102" s="12" t="str">
        <f>VLOOKUP(A:A,'ИЗ ОСНОВЫ НОМЕНКЛАТУР'!D:H,5,0)</f>
        <v>C</v>
      </c>
      <c r="T3102" s="44">
        <f t="shared" si="579"/>
        <v>68866.749090909085</v>
      </c>
      <c r="U3102" s="44">
        <f t="shared" si="580"/>
        <v>5279.7840969696963</v>
      </c>
      <c r="V3102" s="44">
        <f t="shared" si="581"/>
        <v>0</v>
      </c>
      <c r="W3102" s="44">
        <f t="shared" si="582"/>
        <v>0</v>
      </c>
      <c r="X3102" s="44">
        <f t="shared" si="583"/>
        <v>0</v>
      </c>
      <c r="Y3102" s="44">
        <f t="shared" si="584"/>
        <v>0</v>
      </c>
      <c r="Z3102" s="44">
        <f t="shared" si="585"/>
        <v>96183.892896969686</v>
      </c>
      <c r="AA3102" s="44">
        <f t="shared" si="586"/>
        <v>0</v>
      </c>
      <c r="AB3102" s="44">
        <f t="shared" si="587"/>
        <v>0</v>
      </c>
      <c r="AC3102" s="44">
        <f t="shared" si="588"/>
        <v>0</v>
      </c>
      <c r="AD3102" s="44">
        <f t="shared" si="589"/>
        <v>8378.7878060606054</v>
      </c>
      <c r="AE3102" s="12">
        <f t="shared" si="590"/>
        <v>178709.21389090907</v>
      </c>
    </row>
    <row r="3103" spans="1:31" ht="12.6" hidden="1" customHeight="1" x14ac:dyDescent="0.2">
      <c r="A3103" s="26" t="s">
        <v>2707</v>
      </c>
      <c r="B3103" s="19"/>
      <c r="C3103" s="19"/>
      <c r="D3103" s="20"/>
      <c r="E3103" s="21"/>
      <c r="F3103" s="22"/>
      <c r="G3103" s="21"/>
      <c r="H3103" s="22"/>
      <c r="I3103" s="20"/>
      <c r="J3103" s="20">
        <v>600</v>
      </c>
      <c r="K3103" s="20">
        <v>900</v>
      </c>
      <c r="L3103" s="20">
        <v>94</v>
      </c>
      <c r="M3103" s="20">
        <v>450</v>
      </c>
      <c r="N3103" s="20">
        <v>55</v>
      </c>
      <c r="O3103" s="20">
        <v>2099</v>
      </c>
      <c r="P3103" s="23" t="str">
        <f>VLOOKUP(A3103,'ИЗ ОСНОВЫ НОМЕНКЛАТУР'!D:E,2,0)</f>
        <v>Ручки, крючки, опоры</v>
      </c>
      <c r="Q3103" s="23" t="str">
        <f>VLOOKUP(A3103,'ИЗ ОСНОВЫ НОМЕНКЛАТУР'!D:F,3,0)</f>
        <v>Ручки-кнопки</v>
      </c>
      <c r="R3103" s="40">
        <f>VLOOKUP(A:A,'ИЗ ОСНОВЫ НОМЕНКЛАТУР'!D:G,4,0)</f>
        <v>251.77993755575378</v>
      </c>
      <c r="S3103" s="12" t="str">
        <f>VLOOKUP(A:A,'ИЗ ОСНОВЫ НОМЕНКЛАТУР'!D:H,5,0)</f>
        <v>C</v>
      </c>
      <c r="T3103" s="44">
        <f t="shared" si="579"/>
        <v>0</v>
      </c>
      <c r="U3103" s="44">
        <f t="shared" si="580"/>
        <v>0</v>
      </c>
      <c r="V3103" s="44">
        <f t="shared" si="581"/>
        <v>0</v>
      </c>
      <c r="W3103" s="44">
        <f t="shared" si="582"/>
        <v>0</v>
      </c>
      <c r="X3103" s="44">
        <f t="shared" si="583"/>
        <v>0</v>
      </c>
      <c r="Y3103" s="44">
        <f t="shared" si="584"/>
        <v>0</v>
      </c>
      <c r="Z3103" s="44">
        <f t="shared" si="585"/>
        <v>151067.96253345226</v>
      </c>
      <c r="AA3103" s="44">
        <f t="shared" si="586"/>
        <v>226601.94380017839</v>
      </c>
      <c r="AB3103" s="44">
        <f t="shared" si="587"/>
        <v>23667.314130240855</v>
      </c>
      <c r="AC3103" s="44">
        <f t="shared" si="588"/>
        <v>113300.97190008919</v>
      </c>
      <c r="AD3103" s="44">
        <f t="shared" si="589"/>
        <v>13847.896565566458</v>
      </c>
      <c r="AE3103" s="12">
        <f t="shared" si="590"/>
        <v>528486.08892952721</v>
      </c>
    </row>
    <row r="3104" spans="1:31" ht="12.6" hidden="1" customHeight="1" x14ac:dyDescent="0.2">
      <c r="A3104" s="26" t="s">
        <v>2639</v>
      </c>
      <c r="B3104" s="19"/>
      <c r="C3104" s="19"/>
      <c r="D3104" s="20">
        <v>150</v>
      </c>
      <c r="E3104" s="20">
        <v>109</v>
      </c>
      <c r="F3104" s="20"/>
      <c r="G3104" s="21"/>
      <c r="H3104" s="22"/>
      <c r="I3104" s="20"/>
      <c r="J3104" s="20">
        <v>600</v>
      </c>
      <c r="K3104" s="20"/>
      <c r="L3104" s="20">
        <v>106</v>
      </c>
      <c r="M3104" s="20">
        <v>1050</v>
      </c>
      <c r="N3104" s="20"/>
      <c r="O3104" s="20">
        <v>2015</v>
      </c>
      <c r="P3104" s="23" t="str">
        <f>VLOOKUP(A3104,'ИЗ ОСНОВЫ НОМЕНКЛАТУР'!D:E,2,0)</f>
        <v>Ручки, крючки, опоры</v>
      </c>
      <c r="Q3104" s="23" t="str">
        <f>VLOOKUP(A3104,'ИЗ ОСНОВЫ НОМЕНКЛАТУР'!D:F,3,0)</f>
        <v>Ручки-кнопки</v>
      </c>
      <c r="R3104" s="40">
        <f>VLOOKUP(A:A,'ИЗ ОСНОВЫ НОМЕНКЛАТУР'!D:G,4,0)</f>
        <v>95.587062947494033</v>
      </c>
      <c r="S3104" s="12" t="str">
        <f>VLOOKUP(A:A,'ИЗ ОСНОВЫ НОМЕНКЛАТУР'!D:H,5,0)</f>
        <v>B</v>
      </c>
      <c r="T3104" s="44">
        <f t="shared" si="579"/>
        <v>14338.059442124106</v>
      </c>
      <c r="U3104" s="44">
        <f t="shared" si="580"/>
        <v>10418.98986127685</v>
      </c>
      <c r="V3104" s="44">
        <f t="shared" si="581"/>
        <v>0</v>
      </c>
      <c r="W3104" s="44">
        <f t="shared" si="582"/>
        <v>0</v>
      </c>
      <c r="X3104" s="44">
        <f t="shared" si="583"/>
        <v>0</v>
      </c>
      <c r="Y3104" s="44">
        <f t="shared" si="584"/>
        <v>0</v>
      </c>
      <c r="Z3104" s="44">
        <f t="shared" si="585"/>
        <v>57352.237768496423</v>
      </c>
      <c r="AA3104" s="44">
        <f t="shared" si="586"/>
        <v>0</v>
      </c>
      <c r="AB3104" s="44">
        <f t="shared" si="587"/>
        <v>10132.228672434367</v>
      </c>
      <c r="AC3104" s="44">
        <f t="shared" si="588"/>
        <v>100366.41609486873</v>
      </c>
      <c r="AD3104" s="44">
        <f t="shared" si="589"/>
        <v>0</v>
      </c>
      <c r="AE3104" s="12">
        <f t="shared" si="590"/>
        <v>192607.93183920049</v>
      </c>
    </row>
    <row r="3105" spans="1:31" ht="12.6" customHeight="1" x14ac:dyDescent="0.2">
      <c r="A3105" s="26" t="s">
        <v>2628</v>
      </c>
      <c r="B3105" s="19"/>
      <c r="C3105" s="19"/>
      <c r="D3105" s="20"/>
      <c r="E3105" s="21"/>
      <c r="F3105" s="22"/>
      <c r="G3105" s="21"/>
      <c r="H3105" s="22"/>
      <c r="I3105" s="20"/>
      <c r="J3105" s="20"/>
      <c r="K3105" s="20"/>
      <c r="L3105" s="20">
        <v>42</v>
      </c>
      <c r="M3105" s="20"/>
      <c r="N3105" s="20"/>
      <c r="O3105" s="20">
        <v>42</v>
      </c>
      <c r="P3105" s="23" t="str">
        <f>VLOOKUP(A3105,'ИЗ ОСНОВЫ НОМЕНКЛАТУР'!D:E,2,0)</f>
        <v>Ручки, крючки, опоры</v>
      </c>
      <c r="Q3105" s="23" t="str">
        <f>VLOOKUP(A3105,'ИЗ ОСНОВЫ НОМЕНКЛАТУР'!D:F,3,0)</f>
        <v>Торцевые ручки</v>
      </c>
      <c r="R3105" s="40">
        <f>VLOOKUP(A:A,'ИЗ ОСНОВЫ НОМЕНКЛАТУР'!D:G,4,0)</f>
        <v>500</v>
      </c>
      <c r="S3105" s="12" t="str">
        <f>VLOOKUP(A:A,'ИЗ ОСНОВЫ НОМЕНКЛАТУР'!D:H,5,0)</f>
        <v>C</v>
      </c>
      <c r="T3105" s="44">
        <f t="shared" si="579"/>
        <v>0</v>
      </c>
      <c r="U3105" s="44">
        <f t="shared" si="580"/>
        <v>0</v>
      </c>
      <c r="V3105" s="44">
        <f t="shared" si="581"/>
        <v>0</v>
      </c>
      <c r="W3105" s="44">
        <f t="shared" si="582"/>
        <v>0</v>
      </c>
      <c r="X3105" s="44">
        <f t="shared" si="583"/>
        <v>0</v>
      </c>
      <c r="Y3105" s="44">
        <f t="shared" si="584"/>
        <v>0</v>
      </c>
      <c r="Z3105" s="44">
        <f t="shared" si="585"/>
        <v>0</v>
      </c>
      <c r="AA3105" s="44">
        <f t="shared" si="586"/>
        <v>0</v>
      </c>
      <c r="AB3105" s="44">
        <f t="shared" si="587"/>
        <v>21000</v>
      </c>
      <c r="AC3105" s="44">
        <f t="shared" si="588"/>
        <v>0</v>
      </c>
      <c r="AD3105" s="44">
        <f t="shared" si="589"/>
        <v>0</v>
      </c>
      <c r="AE3105" s="12">
        <f t="shared" si="590"/>
        <v>21000</v>
      </c>
    </row>
    <row r="3106" spans="1:31" ht="12.6" customHeight="1" x14ac:dyDescent="0.2">
      <c r="A3106" s="26" t="s">
        <v>2591</v>
      </c>
      <c r="B3106" s="19"/>
      <c r="C3106" s="19"/>
      <c r="D3106" s="20"/>
      <c r="E3106" s="21"/>
      <c r="F3106" s="22"/>
      <c r="G3106" s="21"/>
      <c r="H3106" s="22"/>
      <c r="I3106" s="20"/>
      <c r="J3106" s="20"/>
      <c r="K3106" s="20"/>
      <c r="L3106" s="20">
        <v>16</v>
      </c>
      <c r="M3106" s="20"/>
      <c r="N3106" s="20"/>
      <c r="O3106" s="20">
        <v>16</v>
      </c>
      <c r="P3106" s="23" t="str">
        <f>VLOOKUP(A3106,'ИЗ ОСНОВЫ НОМЕНКЛАТУР'!D:E,2,0)</f>
        <v>Ручки, крючки, опоры</v>
      </c>
      <c r="Q3106" s="23" t="str">
        <f>VLOOKUP(A3106,'ИЗ ОСНОВЫ НОМЕНКЛАТУР'!D:F,3,0)</f>
        <v>Торцевые ручки</v>
      </c>
      <c r="R3106" s="40">
        <f>VLOOKUP(A:A,'ИЗ ОСНОВЫ НОМЕНКЛАТУР'!D:G,4,0)</f>
        <v>600</v>
      </c>
      <c r="S3106" s="12" t="str">
        <f>VLOOKUP(A:A,'ИЗ ОСНОВЫ НОМЕНКЛАТУР'!D:H,5,0)</f>
        <v>C</v>
      </c>
      <c r="T3106" s="44">
        <f t="shared" si="579"/>
        <v>0</v>
      </c>
      <c r="U3106" s="44">
        <f t="shared" si="580"/>
        <v>0</v>
      </c>
      <c r="V3106" s="44">
        <f t="shared" si="581"/>
        <v>0</v>
      </c>
      <c r="W3106" s="44">
        <f t="shared" si="582"/>
        <v>0</v>
      </c>
      <c r="X3106" s="44">
        <f t="shared" si="583"/>
        <v>0</v>
      </c>
      <c r="Y3106" s="44">
        <f t="shared" si="584"/>
        <v>0</v>
      </c>
      <c r="Z3106" s="44">
        <f t="shared" si="585"/>
        <v>0</v>
      </c>
      <c r="AA3106" s="44">
        <f t="shared" si="586"/>
        <v>0</v>
      </c>
      <c r="AB3106" s="44">
        <f t="shared" si="587"/>
        <v>9600</v>
      </c>
      <c r="AC3106" s="44">
        <f t="shared" si="588"/>
        <v>0</v>
      </c>
      <c r="AD3106" s="44">
        <f t="shared" si="589"/>
        <v>0</v>
      </c>
      <c r="AE3106" s="12">
        <f t="shared" si="590"/>
        <v>9600</v>
      </c>
    </row>
    <row r="3107" spans="1:31" ht="12.6" customHeight="1" x14ac:dyDescent="0.2">
      <c r="A3107" s="26" t="s">
        <v>4881</v>
      </c>
      <c r="B3107" s="19"/>
      <c r="C3107" s="19"/>
      <c r="D3107" s="20"/>
      <c r="E3107" s="21"/>
      <c r="F3107" s="22"/>
      <c r="G3107" s="21"/>
      <c r="H3107" s="22"/>
      <c r="I3107" s="20"/>
      <c r="J3107" s="20"/>
      <c r="K3107" s="20"/>
      <c r="L3107" s="20">
        <v>50</v>
      </c>
      <c r="M3107" s="20"/>
      <c r="N3107" s="20"/>
      <c r="O3107" s="20">
        <v>50</v>
      </c>
      <c r="P3107" s="23" t="str">
        <f>VLOOKUP(A3107,'ИЗ ОСНОВЫ НОМЕНКЛАТУР'!D:E,2,0)</f>
        <v>Ручки, крючки, опоры</v>
      </c>
      <c r="Q3107" s="23" t="str">
        <f>VLOOKUP(A3107,'ИЗ ОСНОВЫ НОМЕНКЛАТУР'!D:F,3,0)</f>
        <v>Торцевые ручки</v>
      </c>
      <c r="R3107" s="40">
        <f>VLOOKUP(A:A,'ИЗ ОСНОВЫ НОМЕНКЛАТУР'!D:G,4,0)</f>
        <v>605.05999999999995</v>
      </c>
      <c r="S3107" s="12" t="str">
        <f>VLOOKUP(A:A,'ИЗ ОСНОВЫ НОМЕНКЛАТУР'!D:H,5,0)</f>
        <v>C</v>
      </c>
      <c r="T3107" s="44">
        <f t="shared" si="579"/>
        <v>0</v>
      </c>
      <c r="U3107" s="44">
        <f t="shared" si="580"/>
        <v>0</v>
      </c>
      <c r="V3107" s="44">
        <f t="shared" si="581"/>
        <v>0</v>
      </c>
      <c r="W3107" s="44">
        <f t="shared" si="582"/>
        <v>0</v>
      </c>
      <c r="X3107" s="44">
        <f t="shared" si="583"/>
        <v>0</v>
      </c>
      <c r="Y3107" s="44">
        <f t="shared" si="584"/>
        <v>0</v>
      </c>
      <c r="Z3107" s="44">
        <f t="shared" si="585"/>
        <v>0</v>
      </c>
      <c r="AA3107" s="44">
        <f t="shared" si="586"/>
        <v>0</v>
      </c>
      <c r="AB3107" s="44">
        <f t="shared" si="587"/>
        <v>30252.999999999996</v>
      </c>
      <c r="AC3107" s="44">
        <f t="shared" si="588"/>
        <v>0</v>
      </c>
      <c r="AD3107" s="44">
        <f t="shared" si="589"/>
        <v>0</v>
      </c>
      <c r="AE3107" s="12">
        <f t="shared" si="590"/>
        <v>30252.999999999996</v>
      </c>
    </row>
    <row r="3108" spans="1:31" ht="12.6" customHeight="1" x14ac:dyDescent="0.2">
      <c r="A3108" s="26" t="s">
        <v>2602</v>
      </c>
      <c r="B3108" s="19"/>
      <c r="C3108" s="19"/>
      <c r="D3108" s="20"/>
      <c r="E3108" s="21"/>
      <c r="F3108" s="22"/>
      <c r="G3108" s="21"/>
      <c r="H3108" s="22"/>
      <c r="I3108" s="20"/>
      <c r="J3108" s="20"/>
      <c r="K3108" s="20"/>
      <c r="L3108" s="20">
        <v>1</v>
      </c>
      <c r="M3108" s="20">
        <v>32</v>
      </c>
      <c r="N3108" s="20"/>
      <c r="O3108" s="20">
        <v>33</v>
      </c>
      <c r="P3108" s="23" t="str">
        <f>VLOOKUP(A3108,'ИЗ ОСНОВЫ НОМЕНКЛАТУР'!D:E,2,0)</f>
        <v>Ручки, крючки, опоры</v>
      </c>
      <c r="Q3108" s="23" t="str">
        <f>VLOOKUP(A3108,'ИЗ ОСНОВЫ НОМЕНКЛАТУР'!D:F,3,0)</f>
        <v>Торцевые ручки</v>
      </c>
      <c r="R3108" s="40">
        <f>VLOOKUP(A:A,'ИЗ ОСНОВЫ НОМЕНКЛАТУР'!D:G,4,0)</f>
        <v>800</v>
      </c>
      <c r="S3108" s="12" t="str">
        <f>VLOOKUP(A:A,'ИЗ ОСНОВЫ НОМЕНКЛАТУР'!D:H,5,0)</f>
        <v>C</v>
      </c>
      <c r="T3108" s="44">
        <f t="shared" si="579"/>
        <v>0</v>
      </c>
      <c r="U3108" s="44">
        <f t="shared" si="580"/>
        <v>0</v>
      </c>
      <c r="V3108" s="44">
        <f t="shared" si="581"/>
        <v>0</v>
      </c>
      <c r="W3108" s="44">
        <f t="shared" si="582"/>
        <v>0</v>
      </c>
      <c r="X3108" s="44">
        <f t="shared" si="583"/>
        <v>0</v>
      </c>
      <c r="Y3108" s="44">
        <f t="shared" si="584"/>
        <v>0</v>
      </c>
      <c r="Z3108" s="44">
        <f t="shared" si="585"/>
        <v>0</v>
      </c>
      <c r="AA3108" s="44">
        <f t="shared" si="586"/>
        <v>0</v>
      </c>
      <c r="AB3108" s="44">
        <f t="shared" si="587"/>
        <v>800</v>
      </c>
      <c r="AC3108" s="44">
        <f t="shared" si="588"/>
        <v>25600</v>
      </c>
      <c r="AD3108" s="44">
        <f t="shared" si="589"/>
        <v>0</v>
      </c>
      <c r="AE3108" s="12">
        <f t="shared" si="590"/>
        <v>26400</v>
      </c>
    </row>
    <row r="3109" spans="1:31" ht="12.6" customHeight="1" x14ac:dyDescent="0.2">
      <c r="A3109" s="26" t="s">
        <v>4882</v>
      </c>
      <c r="B3109" s="19"/>
      <c r="C3109" s="19"/>
      <c r="D3109" s="20"/>
      <c r="E3109" s="21"/>
      <c r="F3109" s="22"/>
      <c r="G3109" s="21"/>
      <c r="H3109" s="22"/>
      <c r="I3109" s="20"/>
      <c r="J3109" s="20"/>
      <c r="K3109" s="20"/>
      <c r="L3109" s="20">
        <v>1</v>
      </c>
      <c r="M3109" s="20">
        <v>49</v>
      </c>
      <c r="N3109" s="20"/>
      <c r="O3109" s="20">
        <v>50</v>
      </c>
      <c r="P3109" s="23" t="str">
        <f>VLOOKUP(A3109,'ИЗ ОСНОВЫ НОМЕНКЛАТУР'!D:E,2,0)</f>
        <v>Ручки, крючки, опоры</v>
      </c>
      <c r="Q3109" s="23" t="str">
        <f>VLOOKUP(A3109,'ИЗ ОСНОВЫ НОМЕНКЛАТУР'!D:F,3,0)</f>
        <v>Торцевые ручки</v>
      </c>
      <c r="R3109" s="40">
        <f>VLOOKUP(A:A,'ИЗ ОСНОВЫ НОМЕНКЛАТУР'!D:G,4,0)</f>
        <v>805.06</v>
      </c>
      <c r="S3109" s="12" t="str">
        <f>VLOOKUP(A:A,'ИЗ ОСНОВЫ НОМЕНКЛАТУР'!D:H,5,0)</f>
        <v>C</v>
      </c>
      <c r="T3109" s="44">
        <f t="shared" si="579"/>
        <v>0</v>
      </c>
      <c r="U3109" s="44">
        <f t="shared" si="580"/>
        <v>0</v>
      </c>
      <c r="V3109" s="44">
        <f t="shared" si="581"/>
        <v>0</v>
      </c>
      <c r="W3109" s="44">
        <f t="shared" si="582"/>
        <v>0</v>
      </c>
      <c r="X3109" s="44">
        <f t="shared" si="583"/>
        <v>0</v>
      </c>
      <c r="Y3109" s="44">
        <f t="shared" si="584"/>
        <v>0</v>
      </c>
      <c r="Z3109" s="44">
        <f t="shared" si="585"/>
        <v>0</v>
      </c>
      <c r="AA3109" s="44">
        <f t="shared" si="586"/>
        <v>0</v>
      </c>
      <c r="AB3109" s="44">
        <f t="shared" si="587"/>
        <v>805.06</v>
      </c>
      <c r="AC3109" s="44">
        <f t="shared" si="588"/>
        <v>39447.939999999995</v>
      </c>
      <c r="AD3109" s="44">
        <f t="shared" si="589"/>
        <v>0</v>
      </c>
      <c r="AE3109" s="12">
        <f t="shared" si="590"/>
        <v>40252.999999999993</v>
      </c>
    </row>
    <row r="3110" spans="1:31" ht="12.6" customHeight="1" x14ac:dyDescent="0.2">
      <c r="A3110" s="26" t="s">
        <v>2627</v>
      </c>
      <c r="B3110" s="19"/>
      <c r="C3110" s="19"/>
      <c r="D3110" s="20"/>
      <c r="E3110" s="21"/>
      <c r="F3110" s="22"/>
      <c r="G3110" s="21"/>
      <c r="H3110" s="22"/>
      <c r="I3110" s="20"/>
      <c r="J3110" s="20"/>
      <c r="K3110" s="20"/>
      <c r="L3110" s="20">
        <v>1</v>
      </c>
      <c r="M3110" s="20">
        <v>46</v>
      </c>
      <c r="N3110" s="20"/>
      <c r="O3110" s="20">
        <v>47</v>
      </c>
      <c r="P3110" s="23" t="str">
        <f>VLOOKUP(A3110,'ИЗ ОСНОВЫ НОМЕНКЛАТУР'!D:E,2,0)</f>
        <v>Ручки, крючки, опоры</v>
      </c>
      <c r="Q3110" s="23" t="str">
        <f>VLOOKUP(A3110,'ИЗ ОСНОВЫ НОМЕНКЛАТУР'!D:F,3,0)</f>
        <v>Торцевые ручки</v>
      </c>
      <c r="R3110" s="40">
        <f>VLOOKUP(A:A,'ИЗ ОСНОВЫ НОМЕНКЛАТУР'!D:G,4,0)</f>
        <v>900</v>
      </c>
      <c r="S3110" s="12" t="str">
        <f>VLOOKUP(A:A,'ИЗ ОСНОВЫ НОМЕНКЛАТУР'!D:H,5,0)</f>
        <v>C</v>
      </c>
      <c r="T3110" s="44">
        <f t="shared" si="579"/>
        <v>0</v>
      </c>
      <c r="U3110" s="44">
        <f t="shared" si="580"/>
        <v>0</v>
      </c>
      <c r="V3110" s="44">
        <f t="shared" si="581"/>
        <v>0</v>
      </c>
      <c r="W3110" s="44">
        <f t="shared" si="582"/>
        <v>0</v>
      </c>
      <c r="X3110" s="44">
        <f t="shared" si="583"/>
        <v>0</v>
      </c>
      <c r="Y3110" s="44">
        <f t="shared" si="584"/>
        <v>0</v>
      </c>
      <c r="Z3110" s="44">
        <f t="shared" si="585"/>
        <v>0</v>
      </c>
      <c r="AA3110" s="44">
        <f t="shared" si="586"/>
        <v>0</v>
      </c>
      <c r="AB3110" s="44">
        <f t="shared" si="587"/>
        <v>900</v>
      </c>
      <c r="AC3110" s="44">
        <f t="shared" si="588"/>
        <v>41400</v>
      </c>
      <c r="AD3110" s="44">
        <f t="shared" si="589"/>
        <v>0</v>
      </c>
      <c r="AE3110" s="12">
        <f t="shared" si="590"/>
        <v>42300</v>
      </c>
    </row>
    <row r="3111" spans="1:31" ht="12.6" customHeight="1" x14ac:dyDescent="0.2">
      <c r="A3111" s="26" t="s">
        <v>4883</v>
      </c>
      <c r="B3111" s="19"/>
      <c r="C3111" s="19"/>
      <c r="D3111" s="20"/>
      <c r="E3111" s="21"/>
      <c r="F3111" s="22"/>
      <c r="G3111" s="21"/>
      <c r="H3111" s="22"/>
      <c r="I3111" s="20"/>
      <c r="J3111" s="20"/>
      <c r="K3111" s="20"/>
      <c r="L3111" s="20">
        <v>1</v>
      </c>
      <c r="M3111" s="20">
        <v>47</v>
      </c>
      <c r="N3111" s="20"/>
      <c r="O3111" s="20">
        <v>48</v>
      </c>
      <c r="P3111" s="23" t="str">
        <f>VLOOKUP(A3111,'ИЗ ОСНОВЫ НОМЕНКЛАТУР'!D:E,2,0)</f>
        <v>Ручки, крючки, опоры</v>
      </c>
      <c r="Q3111" s="23" t="str">
        <f>VLOOKUP(A3111,'ИЗ ОСНОВЫ НОМЕНКЛАТУР'!D:F,3,0)</f>
        <v>Торцевые ручки</v>
      </c>
      <c r="R3111" s="40">
        <f>VLOOKUP(A:A,'ИЗ ОСНОВЫ НОМЕНКЛАТУР'!D:G,4,0)</f>
        <v>905.0625</v>
      </c>
      <c r="S3111" s="12" t="str">
        <f>VLOOKUP(A:A,'ИЗ ОСНОВЫ НОМЕНКЛАТУР'!D:H,5,0)</f>
        <v>C</v>
      </c>
      <c r="T3111" s="44">
        <f t="shared" si="579"/>
        <v>0</v>
      </c>
      <c r="U3111" s="44">
        <f t="shared" si="580"/>
        <v>0</v>
      </c>
      <c r="V3111" s="44">
        <f t="shared" si="581"/>
        <v>0</v>
      </c>
      <c r="W3111" s="44">
        <f t="shared" si="582"/>
        <v>0</v>
      </c>
      <c r="X3111" s="44">
        <f t="shared" si="583"/>
        <v>0</v>
      </c>
      <c r="Y3111" s="44">
        <f t="shared" si="584"/>
        <v>0</v>
      </c>
      <c r="Z3111" s="44">
        <f t="shared" si="585"/>
        <v>0</v>
      </c>
      <c r="AA3111" s="44">
        <f t="shared" si="586"/>
        <v>0</v>
      </c>
      <c r="AB3111" s="44">
        <f t="shared" si="587"/>
        <v>905.0625</v>
      </c>
      <c r="AC3111" s="44">
        <f t="shared" si="588"/>
        <v>42537.9375</v>
      </c>
      <c r="AD3111" s="44">
        <f t="shared" si="589"/>
        <v>0</v>
      </c>
      <c r="AE3111" s="12">
        <f t="shared" si="590"/>
        <v>43443</v>
      </c>
    </row>
    <row r="3112" spans="1:31" ht="12.6" customHeight="1" x14ac:dyDescent="0.2">
      <c r="A3112" s="26" t="s">
        <v>2613</v>
      </c>
      <c r="B3112" s="19"/>
      <c r="C3112" s="19"/>
      <c r="D3112" s="20"/>
      <c r="E3112" s="21"/>
      <c r="F3112" s="22"/>
      <c r="G3112" s="21"/>
      <c r="H3112" s="22"/>
      <c r="I3112" s="20"/>
      <c r="J3112" s="20"/>
      <c r="K3112" s="20"/>
      <c r="L3112" s="20">
        <v>1</v>
      </c>
      <c r="M3112" s="20"/>
      <c r="N3112" s="20"/>
      <c r="O3112" s="20">
        <v>1</v>
      </c>
      <c r="P3112" s="23" t="str">
        <f>VLOOKUP(A3112,'ИЗ ОСНОВЫ НОМЕНКЛАТУР'!D:E,2,0)</f>
        <v>Ручки, крючки, опоры</v>
      </c>
      <c r="Q3112" s="23" t="str">
        <f>VLOOKUP(A3112,'ИЗ ОСНОВЫ НОМЕНКЛАТУР'!D:F,3,0)</f>
        <v>Торцевые ручки</v>
      </c>
      <c r="R3112" s="40">
        <f>VLOOKUP(A:A,'ИЗ ОСНОВЫ НОМЕНКЛАТУР'!D:G,4,0)</f>
        <v>900</v>
      </c>
      <c r="S3112" s="12" t="str">
        <f>VLOOKUP(A:A,'ИЗ ОСНОВЫ НОМЕНКЛАТУР'!D:H,5,0)</f>
        <v>C</v>
      </c>
      <c r="T3112" s="44">
        <f t="shared" si="579"/>
        <v>0</v>
      </c>
      <c r="U3112" s="44">
        <f t="shared" si="580"/>
        <v>0</v>
      </c>
      <c r="V3112" s="44">
        <f t="shared" si="581"/>
        <v>0</v>
      </c>
      <c r="W3112" s="44">
        <f t="shared" si="582"/>
        <v>0</v>
      </c>
      <c r="X3112" s="44">
        <f t="shared" si="583"/>
        <v>0</v>
      </c>
      <c r="Y3112" s="44">
        <f t="shared" si="584"/>
        <v>0</v>
      </c>
      <c r="Z3112" s="44">
        <f t="shared" si="585"/>
        <v>0</v>
      </c>
      <c r="AA3112" s="44">
        <f t="shared" si="586"/>
        <v>0</v>
      </c>
      <c r="AB3112" s="44">
        <f t="shared" si="587"/>
        <v>900</v>
      </c>
      <c r="AC3112" s="44">
        <f t="shared" si="588"/>
        <v>0</v>
      </c>
      <c r="AD3112" s="44">
        <f t="shared" si="589"/>
        <v>0</v>
      </c>
      <c r="AE3112" s="12">
        <f t="shared" si="590"/>
        <v>900</v>
      </c>
    </row>
    <row r="3113" spans="1:31" ht="12.6" customHeight="1" x14ac:dyDescent="0.2">
      <c r="A3113" s="26" t="s">
        <v>2609</v>
      </c>
      <c r="B3113" s="19"/>
      <c r="C3113" s="19"/>
      <c r="D3113" s="20"/>
      <c r="E3113" s="21"/>
      <c r="F3113" s="22"/>
      <c r="G3113" s="21"/>
      <c r="H3113" s="22"/>
      <c r="I3113" s="20"/>
      <c r="J3113" s="20"/>
      <c r="K3113" s="20"/>
      <c r="L3113" s="20">
        <v>1</v>
      </c>
      <c r="M3113" s="20">
        <v>41</v>
      </c>
      <c r="N3113" s="20"/>
      <c r="O3113" s="20">
        <v>42</v>
      </c>
      <c r="P3113" s="23" t="str">
        <f>VLOOKUP(A3113,'ИЗ ОСНОВЫ НОМЕНКЛАТУР'!D:E,2,0)</f>
        <v>Ручки, крючки, опоры</v>
      </c>
      <c r="Q3113" s="23" t="str">
        <f>VLOOKUP(A3113,'ИЗ ОСНОВЫ НОМЕНКЛАТУР'!D:F,3,0)</f>
        <v>Торцевые ручки</v>
      </c>
      <c r="R3113" s="40">
        <f>VLOOKUP(A:A,'ИЗ ОСНОВЫ НОМЕНКЛАТУР'!D:G,4,0)</f>
        <v>1150</v>
      </c>
      <c r="S3113" s="12" t="str">
        <f>VLOOKUP(A:A,'ИЗ ОСНОВЫ НОМЕНКЛАТУР'!D:H,5,0)</f>
        <v>C</v>
      </c>
      <c r="T3113" s="44">
        <f t="shared" si="579"/>
        <v>0</v>
      </c>
      <c r="U3113" s="44">
        <f t="shared" si="580"/>
        <v>0</v>
      </c>
      <c r="V3113" s="44">
        <f t="shared" si="581"/>
        <v>0</v>
      </c>
      <c r="W3113" s="44">
        <f t="shared" si="582"/>
        <v>0</v>
      </c>
      <c r="X3113" s="44">
        <f t="shared" si="583"/>
        <v>0</v>
      </c>
      <c r="Y3113" s="44">
        <f t="shared" si="584"/>
        <v>0</v>
      </c>
      <c r="Z3113" s="44">
        <f t="shared" si="585"/>
        <v>0</v>
      </c>
      <c r="AA3113" s="44">
        <f t="shared" si="586"/>
        <v>0</v>
      </c>
      <c r="AB3113" s="44">
        <f t="shared" si="587"/>
        <v>1150</v>
      </c>
      <c r="AC3113" s="44">
        <f t="shared" si="588"/>
        <v>47150</v>
      </c>
      <c r="AD3113" s="44">
        <f t="shared" si="589"/>
        <v>0</v>
      </c>
      <c r="AE3113" s="12">
        <f t="shared" si="590"/>
        <v>48300</v>
      </c>
    </row>
    <row r="3114" spans="1:31" ht="12.6" customHeight="1" x14ac:dyDescent="0.2">
      <c r="A3114" s="26" t="s">
        <v>4884</v>
      </c>
      <c r="B3114" s="19"/>
      <c r="C3114" s="19"/>
      <c r="D3114" s="20"/>
      <c r="E3114" s="21"/>
      <c r="F3114" s="22"/>
      <c r="G3114" s="21"/>
      <c r="H3114" s="22"/>
      <c r="I3114" s="20"/>
      <c r="J3114" s="20"/>
      <c r="K3114" s="20"/>
      <c r="L3114" s="20">
        <v>1</v>
      </c>
      <c r="M3114" s="20">
        <v>47</v>
      </c>
      <c r="N3114" s="20"/>
      <c r="O3114" s="20">
        <v>48</v>
      </c>
      <c r="P3114" s="23" t="str">
        <f>VLOOKUP(A3114,'ИЗ ОСНОВЫ НОМЕНКЛАТУР'!D:E,2,0)</f>
        <v>Ручки, крючки, опоры</v>
      </c>
      <c r="Q3114" s="23" t="str">
        <f>VLOOKUP(A3114,'ИЗ ОСНОВЫ НОМЕНКЛАТУР'!D:F,3,0)</f>
        <v>Торцевые ручки</v>
      </c>
      <c r="R3114" s="40">
        <f>VLOOKUP(A:A,'ИЗ ОСНОВЫ НОМЕНКЛАТУР'!D:G,4,0)</f>
        <v>1155.0625</v>
      </c>
      <c r="S3114" s="12" t="str">
        <f>VLOOKUP(A:A,'ИЗ ОСНОВЫ НОМЕНКЛАТУР'!D:H,5,0)</f>
        <v>C</v>
      </c>
      <c r="T3114" s="44">
        <f t="shared" si="579"/>
        <v>0</v>
      </c>
      <c r="U3114" s="44">
        <f t="shared" si="580"/>
        <v>0</v>
      </c>
      <c r="V3114" s="44">
        <f t="shared" si="581"/>
        <v>0</v>
      </c>
      <c r="W3114" s="44">
        <f t="shared" si="582"/>
        <v>0</v>
      </c>
      <c r="X3114" s="44">
        <f t="shared" si="583"/>
        <v>0</v>
      </c>
      <c r="Y3114" s="44">
        <f t="shared" si="584"/>
        <v>0</v>
      </c>
      <c r="Z3114" s="44">
        <f t="shared" si="585"/>
        <v>0</v>
      </c>
      <c r="AA3114" s="44">
        <f t="shared" si="586"/>
        <v>0</v>
      </c>
      <c r="AB3114" s="44">
        <f t="shared" si="587"/>
        <v>1155.0625</v>
      </c>
      <c r="AC3114" s="44">
        <f t="shared" si="588"/>
        <v>54287.9375</v>
      </c>
      <c r="AD3114" s="44">
        <f t="shared" si="589"/>
        <v>0</v>
      </c>
      <c r="AE3114" s="12">
        <f t="shared" si="590"/>
        <v>55443</v>
      </c>
    </row>
    <row r="3115" spans="1:31" ht="12.6" customHeight="1" x14ac:dyDescent="0.2">
      <c r="A3115" s="26" t="s">
        <v>2585</v>
      </c>
      <c r="B3115" s="19"/>
      <c r="C3115" s="19"/>
      <c r="D3115" s="20"/>
      <c r="E3115" s="21"/>
      <c r="F3115" s="22"/>
      <c r="G3115" s="21"/>
      <c r="H3115" s="22"/>
      <c r="I3115" s="20"/>
      <c r="J3115" s="20"/>
      <c r="K3115" s="20"/>
      <c r="L3115" s="20">
        <v>1</v>
      </c>
      <c r="M3115" s="20">
        <v>17</v>
      </c>
      <c r="N3115" s="20"/>
      <c r="O3115" s="20">
        <v>18</v>
      </c>
      <c r="P3115" s="23" t="str">
        <f>VLOOKUP(A3115,'ИЗ ОСНОВЫ НОМЕНКЛАТУР'!D:E,2,0)</f>
        <v>Ручки, крючки, опоры</v>
      </c>
      <c r="Q3115" s="23" t="str">
        <f>VLOOKUP(A3115,'ИЗ ОСНОВЫ НОМЕНКЛАТУР'!D:F,3,0)</f>
        <v>Торцевые ручки</v>
      </c>
      <c r="R3115" s="40">
        <f>VLOOKUP(A:A,'ИЗ ОСНОВЫ НОМЕНКЛАТУР'!D:G,4,0)</f>
        <v>1150</v>
      </c>
      <c r="S3115" s="12" t="str">
        <f>VLOOKUP(A:A,'ИЗ ОСНОВЫ НОМЕНКЛАТУР'!D:H,5,0)</f>
        <v>C</v>
      </c>
      <c r="T3115" s="44">
        <f t="shared" si="579"/>
        <v>0</v>
      </c>
      <c r="U3115" s="44">
        <f t="shared" si="580"/>
        <v>0</v>
      </c>
      <c r="V3115" s="44">
        <f t="shared" si="581"/>
        <v>0</v>
      </c>
      <c r="W3115" s="44">
        <f t="shared" si="582"/>
        <v>0</v>
      </c>
      <c r="X3115" s="44">
        <f t="shared" si="583"/>
        <v>0</v>
      </c>
      <c r="Y3115" s="44">
        <f t="shared" si="584"/>
        <v>0</v>
      </c>
      <c r="Z3115" s="44">
        <f t="shared" si="585"/>
        <v>0</v>
      </c>
      <c r="AA3115" s="44">
        <f t="shared" si="586"/>
        <v>0</v>
      </c>
      <c r="AB3115" s="44">
        <f t="shared" si="587"/>
        <v>1150</v>
      </c>
      <c r="AC3115" s="44">
        <f t="shared" si="588"/>
        <v>19550</v>
      </c>
      <c r="AD3115" s="44">
        <f t="shared" si="589"/>
        <v>0</v>
      </c>
      <c r="AE3115" s="12">
        <f t="shared" si="590"/>
        <v>20700</v>
      </c>
    </row>
    <row r="3116" spans="1:31" ht="12.6" customHeight="1" x14ac:dyDescent="0.2">
      <c r="A3116" s="26" t="s">
        <v>2598</v>
      </c>
      <c r="B3116" s="19"/>
      <c r="C3116" s="19"/>
      <c r="D3116" s="20"/>
      <c r="E3116" s="21"/>
      <c r="F3116" s="22"/>
      <c r="G3116" s="21"/>
      <c r="H3116" s="22"/>
      <c r="I3116" s="20"/>
      <c r="J3116" s="20"/>
      <c r="K3116" s="20"/>
      <c r="L3116" s="20">
        <v>1</v>
      </c>
      <c r="M3116" s="20">
        <v>38</v>
      </c>
      <c r="N3116" s="20"/>
      <c r="O3116" s="20">
        <v>39</v>
      </c>
      <c r="P3116" s="23" t="str">
        <f>VLOOKUP(A3116,'ИЗ ОСНОВЫ НОМЕНКЛАТУР'!D:E,2,0)</f>
        <v>Ручки, крючки, опоры</v>
      </c>
      <c r="Q3116" s="23" t="str">
        <f>VLOOKUP(A3116,'ИЗ ОСНОВЫ НОМЕНКЛАТУР'!D:F,3,0)</f>
        <v>Торцевые ручки</v>
      </c>
      <c r="R3116" s="40">
        <f>VLOOKUP(A:A,'ИЗ ОСНОВЫ НОМЕНКЛАТУР'!D:G,4,0)</f>
        <v>1300</v>
      </c>
      <c r="S3116" s="12" t="str">
        <f>VLOOKUP(A:A,'ИЗ ОСНОВЫ НОМЕНКЛАТУР'!D:H,5,0)</f>
        <v>C</v>
      </c>
      <c r="T3116" s="44">
        <f t="shared" si="579"/>
        <v>0</v>
      </c>
      <c r="U3116" s="44">
        <f t="shared" si="580"/>
        <v>0</v>
      </c>
      <c r="V3116" s="44">
        <f t="shared" si="581"/>
        <v>0</v>
      </c>
      <c r="W3116" s="44">
        <f t="shared" si="582"/>
        <v>0</v>
      </c>
      <c r="X3116" s="44">
        <f t="shared" si="583"/>
        <v>0</v>
      </c>
      <c r="Y3116" s="44">
        <f t="shared" si="584"/>
        <v>0</v>
      </c>
      <c r="Z3116" s="44">
        <f t="shared" si="585"/>
        <v>0</v>
      </c>
      <c r="AA3116" s="44">
        <f t="shared" si="586"/>
        <v>0</v>
      </c>
      <c r="AB3116" s="44">
        <f t="shared" si="587"/>
        <v>1300</v>
      </c>
      <c r="AC3116" s="44">
        <f t="shared" si="588"/>
        <v>49400</v>
      </c>
      <c r="AD3116" s="44">
        <f t="shared" si="589"/>
        <v>0</v>
      </c>
      <c r="AE3116" s="12">
        <f t="shared" si="590"/>
        <v>50700</v>
      </c>
    </row>
    <row r="3117" spans="1:31" ht="12.6" customHeight="1" x14ac:dyDescent="0.2">
      <c r="A3117" s="26" t="s">
        <v>2619</v>
      </c>
      <c r="B3117" s="19"/>
      <c r="C3117" s="19"/>
      <c r="D3117" s="20"/>
      <c r="E3117" s="21"/>
      <c r="F3117" s="22"/>
      <c r="G3117" s="21"/>
      <c r="H3117" s="22"/>
      <c r="I3117" s="20"/>
      <c r="J3117" s="20"/>
      <c r="K3117" s="20"/>
      <c r="L3117" s="20">
        <v>1</v>
      </c>
      <c r="M3117" s="20">
        <v>39</v>
      </c>
      <c r="N3117" s="20"/>
      <c r="O3117" s="20">
        <v>40</v>
      </c>
      <c r="P3117" s="23" t="str">
        <f>VLOOKUP(A3117,'ИЗ ОСНОВЫ НОМЕНКЛАТУР'!D:E,2,0)</f>
        <v>Ручки, крючки, опоры</v>
      </c>
      <c r="Q3117" s="23" t="str">
        <f>VLOOKUP(A3117,'ИЗ ОСНОВЫ НОМЕНКЛАТУР'!D:F,3,0)</f>
        <v>Торцевые ручки</v>
      </c>
      <c r="R3117" s="40">
        <f>VLOOKUP(A:A,'ИЗ ОСНОВЫ НОМЕНКЛАТУР'!D:G,4,0)</f>
        <v>1300</v>
      </c>
      <c r="S3117" s="12" t="str">
        <f>VLOOKUP(A:A,'ИЗ ОСНОВЫ НОМЕНКЛАТУР'!D:H,5,0)</f>
        <v>C</v>
      </c>
      <c r="T3117" s="44">
        <f t="shared" si="579"/>
        <v>0</v>
      </c>
      <c r="U3117" s="44">
        <f t="shared" si="580"/>
        <v>0</v>
      </c>
      <c r="V3117" s="44">
        <f t="shared" si="581"/>
        <v>0</v>
      </c>
      <c r="W3117" s="44">
        <f t="shared" si="582"/>
        <v>0</v>
      </c>
      <c r="X3117" s="44">
        <f t="shared" si="583"/>
        <v>0</v>
      </c>
      <c r="Y3117" s="44">
        <f t="shared" si="584"/>
        <v>0</v>
      </c>
      <c r="Z3117" s="44">
        <f t="shared" si="585"/>
        <v>0</v>
      </c>
      <c r="AA3117" s="44">
        <f t="shared" si="586"/>
        <v>0</v>
      </c>
      <c r="AB3117" s="44">
        <f t="shared" si="587"/>
        <v>1300</v>
      </c>
      <c r="AC3117" s="44">
        <f t="shared" si="588"/>
        <v>50700</v>
      </c>
      <c r="AD3117" s="44">
        <f t="shared" si="589"/>
        <v>0</v>
      </c>
      <c r="AE3117" s="12">
        <f t="shared" si="590"/>
        <v>52000</v>
      </c>
    </row>
    <row r="3118" spans="1:31" ht="12.6" customHeight="1" x14ac:dyDescent="0.2">
      <c r="A3118" s="26" t="s">
        <v>2611</v>
      </c>
      <c r="B3118" s="19"/>
      <c r="C3118" s="19"/>
      <c r="D3118" s="20"/>
      <c r="E3118" s="21"/>
      <c r="F3118" s="22"/>
      <c r="G3118" s="21"/>
      <c r="H3118" s="22"/>
      <c r="I3118" s="20"/>
      <c r="J3118" s="20"/>
      <c r="K3118" s="20"/>
      <c r="L3118" s="20">
        <v>1</v>
      </c>
      <c r="M3118" s="20">
        <v>27</v>
      </c>
      <c r="N3118" s="20"/>
      <c r="O3118" s="20">
        <v>28</v>
      </c>
      <c r="P3118" s="23" t="str">
        <f>VLOOKUP(A3118,'ИЗ ОСНОВЫ НОМЕНКЛАТУР'!D:E,2,0)</f>
        <v>Ручки, крючки, опоры</v>
      </c>
      <c r="Q3118" s="23" t="str">
        <f>VLOOKUP(A3118,'ИЗ ОСНОВЫ НОМЕНКЛАТУР'!D:F,3,0)</f>
        <v>Торцевые ручки</v>
      </c>
      <c r="R3118" s="40">
        <f>VLOOKUP(A:A,'ИЗ ОСНОВЫ НОМЕНКЛАТУР'!D:G,4,0)</f>
        <v>1300</v>
      </c>
      <c r="S3118" s="12" t="str">
        <f>VLOOKUP(A:A,'ИЗ ОСНОВЫ НОМЕНКЛАТУР'!D:H,5,0)</f>
        <v>C</v>
      </c>
      <c r="T3118" s="44">
        <f t="shared" si="579"/>
        <v>0</v>
      </c>
      <c r="U3118" s="44">
        <f t="shared" si="580"/>
        <v>0</v>
      </c>
      <c r="V3118" s="44">
        <f t="shared" si="581"/>
        <v>0</v>
      </c>
      <c r="W3118" s="44">
        <f t="shared" si="582"/>
        <v>0</v>
      </c>
      <c r="X3118" s="44">
        <f t="shared" si="583"/>
        <v>0</v>
      </c>
      <c r="Y3118" s="44">
        <f t="shared" si="584"/>
        <v>0</v>
      </c>
      <c r="Z3118" s="44">
        <f t="shared" si="585"/>
        <v>0</v>
      </c>
      <c r="AA3118" s="44">
        <f t="shared" si="586"/>
        <v>0</v>
      </c>
      <c r="AB3118" s="44">
        <f t="shared" si="587"/>
        <v>1300</v>
      </c>
      <c r="AC3118" s="44">
        <f t="shared" si="588"/>
        <v>35100</v>
      </c>
      <c r="AD3118" s="44">
        <f t="shared" si="589"/>
        <v>0</v>
      </c>
      <c r="AE3118" s="12">
        <f t="shared" si="590"/>
        <v>36400</v>
      </c>
    </row>
    <row r="3119" spans="1:31" ht="12.6" hidden="1" customHeight="1" x14ac:dyDescent="0.2">
      <c r="A3119" s="26" t="s">
        <v>2328</v>
      </c>
      <c r="B3119" s="19"/>
      <c r="C3119" s="19"/>
      <c r="D3119" s="20"/>
      <c r="E3119" s="21"/>
      <c r="F3119" s="22"/>
      <c r="G3119" s="21"/>
      <c r="H3119" s="22"/>
      <c r="I3119" s="20"/>
      <c r="J3119" s="20"/>
      <c r="K3119" s="20"/>
      <c r="L3119" s="20"/>
      <c r="M3119" s="20"/>
      <c r="N3119" s="20">
        <v>412</v>
      </c>
      <c r="O3119" s="20">
        <v>412</v>
      </c>
      <c r="P3119" s="23" t="str">
        <f>VLOOKUP(A3119,'ИЗ ОСНОВЫ НОМЕНКЛАТУР'!D:E,2,0)</f>
        <v>Ручки, крючки, опоры</v>
      </c>
      <c r="Q3119" s="23" t="str">
        <f>VLOOKUP(A3119,'ИЗ ОСНОВЫ НОМЕНКЛАТУР'!D:F,3,0)</f>
        <v>Ручки-скобы</v>
      </c>
      <c r="R3119" s="40">
        <f>VLOOKUP(A:A,'ИЗ ОСНОВЫ НОМЕНКЛАТУР'!D:G,4,0)</f>
        <v>198.62872340425534</v>
      </c>
      <c r="S3119" s="12" t="str">
        <f>VLOOKUP(A:A,'ИЗ ОСНОВЫ НОМЕНКЛАТУР'!D:H,5,0)</f>
        <v>C</v>
      </c>
      <c r="T3119" s="44">
        <f t="shared" si="579"/>
        <v>0</v>
      </c>
      <c r="U3119" s="44">
        <f t="shared" si="580"/>
        <v>0</v>
      </c>
      <c r="V3119" s="44">
        <f t="shared" si="581"/>
        <v>0</v>
      </c>
      <c r="W3119" s="44">
        <f t="shared" si="582"/>
        <v>0</v>
      </c>
      <c r="X3119" s="44">
        <f t="shared" si="583"/>
        <v>0</v>
      </c>
      <c r="Y3119" s="44">
        <f t="shared" si="584"/>
        <v>0</v>
      </c>
      <c r="Z3119" s="44">
        <f t="shared" si="585"/>
        <v>0</v>
      </c>
      <c r="AA3119" s="44">
        <f t="shared" si="586"/>
        <v>0</v>
      </c>
      <c r="AB3119" s="44">
        <f t="shared" si="587"/>
        <v>0</v>
      </c>
      <c r="AC3119" s="44">
        <f t="shared" si="588"/>
        <v>0</v>
      </c>
      <c r="AD3119" s="44">
        <f t="shared" si="589"/>
        <v>81835.034042553205</v>
      </c>
      <c r="AE3119" s="12">
        <f t="shared" si="590"/>
        <v>81835.034042553205</v>
      </c>
    </row>
    <row r="3120" spans="1:31" ht="12.6" hidden="1" customHeight="1" x14ac:dyDescent="0.2">
      <c r="A3120" s="26" t="s">
        <v>2262</v>
      </c>
      <c r="B3120" s="19"/>
      <c r="C3120" s="19"/>
      <c r="D3120" s="20"/>
      <c r="E3120" s="21"/>
      <c r="F3120" s="22"/>
      <c r="G3120" s="21"/>
      <c r="H3120" s="22"/>
      <c r="I3120" s="20"/>
      <c r="J3120" s="20">
        <v>19</v>
      </c>
      <c r="K3120" s="20"/>
      <c r="L3120" s="20"/>
      <c r="M3120" s="20"/>
      <c r="N3120" s="20">
        <v>113</v>
      </c>
      <c r="O3120" s="20">
        <v>132</v>
      </c>
      <c r="P3120" s="23" t="str">
        <f>VLOOKUP(A3120,'ИЗ ОСНОВЫ НОМЕНКЛАТУР'!D:E,2,0)</f>
        <v>Ручки, крючки, опоры</v>
      </c>
      <c r="Q3120" s="23" t="str">
        <f>VLOOKUP(A3120,'ИЗ ОСНОВЫ НОМЕНКЛАТУР'!D:F,3,0)</f>
        <v>Ручки-скобы</v>
      </c>
      <c r="R3120" s="40">
        <f>VLOOKUP(A:A,'ИЗ ОСНОВЫ НОМЕНКЛАТУР'!D:G,4,0)</f>
        <v>212.90946360153256</v>
      </c>
      <c r="S3120" s="12" t="str">
        <f>VLOOKUP(A:A,'ИЗ ОСНОВЫ НОМЕНКЛАТУР'!D:H,5,0)</f>
        <v>C</v>
      </c>
      <c r="T3120" s="44">
        <f t="shared" si="579"/>
        <v>0</v>
      </c>
      <c r="U3120" s="44">
        <f t="shared" si="580"/>
        <v>0</v>
      </c>
      <c r="V3120" s="44">
        <f t="shared" si="581"/>
        <v>0</v>
      </c>
      <c r="W3120" s="44">
        <f t="shared" si="582"/>
        <v>0</v>
      </c>
      <c r="X3120" s="44">
        <f t="shared" si="583"/>
        <v>0</v>
      </c>
      <c r="Y3120" s="44">
        <f t="shared" si="584"/>
        <v>0</v>
      </c>
      <c r="Z3120" s="44">
        <f t="shared" si="585"/>
        <v>4045.2798084291189</v>
      </c>
      <c r="AA3120" s="44">
        <f t="shared" si="586"/>
        <v>0</v>
      </c>
      <c r="AB3120" s="44">
        <f t="shared" si="587"/>
        <v>0</v>
      </c>
      <c r="AC3120" s="44">
        <f t="shared" si="588"/>
        <v>0</v>
      </c>
      <c r="AD3120" s="44">
        <f t="shared" si="589"/>
        <v>24058.769386973181</v>
      </c>
      <c r="AE3120" s="12">
        <f t="shared" si="590"/>
        <v>28104.049195402302</v>
      </c>
    </row>
    <row r="3121" spans="1:31" ht="12.6" hidden="1" customHeight="1" x14ac:dyDescent="0.2">
      <c r="A3121" s="26" t="s">
        <v>2258</v>
      </c>
      <c r="B3121" s="19"/>
      <c r="C3121" s="19"/>
      <c r="D3121" s="20"/>
      <c r="E3121" s="21"/>
      <c r="F3121" s="22"/>
      <c r="G3121" s="21"/>
      <c r="H3121" s="22"/>
      <c r="I3121" s="20"/>
      <c r="J3121" s="20">
        <v>27</v>
      </c>
      <c r="K3121" s="20"/>
      <c r="L3121" s="20">
        <v>44</v>
      </c>
      <c r="M3121" s="20">
        <v>40</v>
      </c>
      <c r="N3121" s="20"/>
      <c r="O3121" s="20">
        <v>111</v>
      </c>
      <c r="P3121" s="23" t="str">
        <f>VLOOKUP(A3121,'ИЗ ОСНОВЫ НОМЕНКЛАТУР'!D:E,2,0)</f>
        <v>Ручки, крючки, опоры</v>
      </c>
      <c r="Q3121" s="23" t="str">
        <f>VLOOKUP(A3121,'ИЗ ОСНОВЫ НОМЕНКЛАТУР'!D:F,3,0)</f>
        <v>Ручки-скобы</v>
      </c>
      <c r="R3121" s="40">
        <f>VLOOKUP(A:A,'ИЗ ОСНОВЫ НОМЕНКЛАТУР'!D:G,4,0)</f>
        <v>251.39451025056948</v>
      </c>
      <c r="S3121" s="12" t="str">
        <f>VLOOKUP(A:A,'ИЗ ОСНОВЫ НОМЕНКЛАТУР'!D:H,5,0)</f>
        <v>C</v>
      </c>
      <c r="T3121" s="44">
        <f t="shared" si="579"/>
        <v>0</v>
      </c>
      <c r="U3121" s="44">
        <f t="shared" si="580"/>
        <v>0</v>
      </c>
      <c r="V3121" s="44">
        <f t="shared" si="581"/>
        <v>0</v>
      </c>
      <c r="W3121" s="44">
        <f t="shared" si="582"/>
        <v>0</v>
      </c>
      <c r="X3121" s="44">
        <f t="shared" si="583"/>
        <v>0</v>
      </c>
      <c r="Y3121" s="44">
        <f t="shared" si="584"/>
        <v>0</v>
      </c>
      <c r="Z3121" s="44">
        <f t="shared" si="585"/>
        <v>6787.6517767653759</v>
      </c>
      <c r="AA3121" s="44">
        <f t="shared" si="586"/>
        <v>0</v>
      </c>
      <c r="AB3121" s="44">
        <f t="shared" si="587"/>
        <v>11061.358451025057</v>
      </c>
      <c r="AC3121" s="44">
        <f t="shared" si="588"/>
        <v>10055.780410022779</v>
      </c>
      <c r="AD3121" s="44">
        <f t="shared" si="589"/>
        <v>0</v>
      </c>
      <c r="AE3121" s="12">
        <f t="shared" si="590"/>
        <v>27904.79063781321</v>
      </c>
    </row>
    <row r="3122" spans="1:31" ht="12.6" hidden="1" customHeight="1" x14ac:dyDescent="0.2">
      <c r="A3122" s="26" t="s">
        <v>2299</v>
      </c>
      <c r="B3122" s="19"/>
      <c r="C3122" s="19"/>
      <c r="D3122" s="20"/>
      <c r="E3122" s="21"/>
      <c r="F3122" s="22"/>
      <c r="G3122" s="21"/>
      <c r="H3122" s="22"/>
      <c r="I3122" s="20"/>
      <c r="J3122" s="20">
        <v>77</v>
      </c>
      <c r="K3122" s="20"/>
      <c r="L3122" s="20"/>
      <c r="M3122" s="20"/>
      <c r="N3122" s="20">
        <v>313</v>
      </c>
      <c r="O3122" s="20">
        <v>390</v>
      </c>
      <c r="P3122" s="23" t="str">
        <f>VLOOKUP(A3122,'ИЗ ОСНОВЫ НОМЕНКЛАТУР'!D:E,2,0)</f>
        <v>Ручки, крючки, опоры</v>
      </c>
      <c r="Q3122" s="23" t="str">
        <f>VLOOKUP(A3122,'ИЗ ОСНОВЫ НОМЕНКЛАТУР'!D:F,3,0)</f>
        <v>Ручки-скобы</v>
      </c>
      <c r="R3122" s="40">
        <f>VLOOKUP(A:A,'ИЗ ОСНОВЫ НОМЕНКЛАТУР'!D:G,4,0)</f>
        <v>344.58168539325845</v>
      </c>
      <c r="S3122" s="12" t="str">
        <f>VLOOKUP(A:A,'ИЗ ОСНОВЫ НОМЕНКЛАТУР'!D:H,5,0)</f>
        <v>C</v>
      </c>
      <c r="T3122" s="44">
        <f t="shared" si="579"/>
        <v>0</v>
      </c>
      <c r="U3122" s="44">
        <f t="shared" si="580"/>
        <v>0</v>
      </c>
      <c r="V3122" s="44">
        <f t="shared" si="581"/>
        <v>0</v>
      </c>
      <c r="W3122" s="44">
        <f t="shared" si="582"/>
        <v>0</v>
      </c>
      <c r="X3122" s="44">
        <f t="shared" si="583"/>
        <v>0</v>
      </c>
      <c r="Y3122" s="44">
        <f t="shared" si="584"/>
        <v>0</v>
      </c>
      <c r="Z3122" s="44">
        <f t="shared" si="585"/>
        <v>26532.7897752809</v>
      </c>
      <c r="AA3122" s="44">
        <f t="shared" si="586"/>
        <v>0</v>
      </c>
      <c r="AB3122" s="44">
        <f t="shared" si="587"/>
        <v>0</v>
      </c>
      <c r="AC3122" s="44">
        <f t="shared" si="588"/>
        <v>0</v>
      </c>
      <c r="AD3122" s="44">
        <f t="shared" si="589"/>
        <v>107854.0675280899</v>
      </c>
      <c r="AE3122" s="12">
        <f t="shared" si="590"/>
        <v>134386.85730337081</v>
      </c>
    </row>
    <row r="3123" spans="1:31" ht="12.6" hidden="1" customHeight="1" x14ac:dyDescent="0.2">
      <c r="A3123" s="26" t="s">
        <v>2288</v>
      </c>
      <c r="B3123" s="19"/>
      <c r="C3123" s="19"/>
      <c r="D3123" s="20"/>
      <c r="E3123" s="21"/>
      <c r="F3123" s="22"/>
      <c r="G3123" s="21"/>
      <c r="H3123" s="22"/>
      <c r="I3123" s="20"/>
      <c r="J3123" s="20">
        <v>80</v>
      </c>
      <c r="K3123" s="20"/>
      <c r="L3123" s="20"/>
      <c r="M3123" s="20"/>
      <c r="N3123" s="20">
        <v>167</v>
      </c>
      <c r="O3123" s="20">
        <v>247</v>
      </c>
      <c r="P3123" s="23" t="str">
        <f>VLOOKUP(A3123,'ИЗ ОСНОВЫ НОМЕНКЛАТУР'!D:E,2,0)</f>
        <v>Ручки, крючки, опоры</v>
      </c>
      <c r="Q3123" s="23" t="str">
        <f>VLOOKUP(A3123,'ИЗ ОСНОВЫ НОМЕНКЛАТУР'!D:F,3,0)</f>
        <v>Ручки-скобы</v>
      </c>
      <c r="R3123" s="40">
        <f>VLOOKUP(A:A,'ИЗ ОСНОВЫ НОМЕНКЛАТУР'!D:G,4,0)</f>
        <v>334.02151515151513</v>
      </c>
      <c r="S3123" s="12" t="str">
        <f>VLOOKUP(A:A,'ИЗ ОСНОВЫ НОМЕНКЛАТУР'!D:H,5,0)</f>
        <v>C</v>
      </c>
      <c r="T3123" s="44">
        <f t="shared" si="579"/>
        <v>0</v>
      </c>
      <c r="U3123" s="44">
        <f t="shared" si="580"/>
        <v>0</v>
      </c>
      <c r="V3123" s="44">
        <f t="shared" si="581"/>
        <v>0</v>
      </c>
      <c r="W3123" s="44">
        <f t="shared" si="582"/>
        <v>0</v>
      </c>
      <c r="X3123" s="44">
        <f t="shared" si="583"/>
        <v>0</v>
      </c>
      <c r="Y3123" s="44">
        <f t="shared" si="584"/>
        <v>0</v>
      </c>
      <c r="Z3123" s="44">
        <f t="shared" si="585"/>
        <v>26721.721212121211</v>
      </c>
      <c r="AA3123" s="44">
        <f t="shared" si="586"/>
        <v>0</v>
      </c>
      <c r="AB3123" s="44">
        <f t="shared" si="587"/>
        <v>0</v>
      </c>
      <c r="AC3123" s="44">
        <f t="shared" si="588"/>
        <v>0</v>
      </c>
      <c r="AD3123" s="44">
        <f t="shared" si="589"/>
        <v>55781.593030303025</v>
      </c>
      <c r="AE3123" s="12">
        <f t="shared" si="590"/>
        <v>82503.31424242424</v>
      </c>
    </row>
    <row r="3124" spans="1:31" ht="12.6" hidden="1" customHeight="1" x14ac:dyDescent="0.2">
      <c r="A3124" s="26" t="s">
        <v>2302</v>
      </c>
      <c r="B3124" s="19"/>
      <c r="C3124" s="19"/>
      <c r="D3124" s="20"/>
      <c r="E3124" s="21"/>
      <c r="F3124" s="22"/>
      <c r="G3124" s="21"/>
      <c r="H3124" s="22"/>
      <c r="I3124" s="20"/>
      <c r="J3124" s="20">
        <v>135</v>
      </c>
      <c r="K3124" s="20">
        <v>240</v>
      </c>
      <c r="L3124" s="20">
        <v>30</v>
      </c>
      <c r="M3124" s="20"/>
      <c r="N3124" s="20">
        <v>109</v>
      </c>
      <c r="O3124" s="20">
        <v>514</v>
      </c>
      <c r="P3124" s="23" t="str">
        <f>VLOOKUP(A3124,'ИЗ ОСНОВЫ НОМЕНКЛАТУР'!D:E,2,0)</f>
        <v>Ручки, крючки, опоры</v>
      </c>
      <c r="Q3124" s="23" t="str">
        <f>VLOOKUP(A3124,'ИЗ ОСНОВЫ НОМЕНКЛАТУР'!D:F,3,0)</f>
        <v>Ручки-скобы</v>
      </c>
      <c r="R3124" s="40">
        <f>VLOOKUP(A:A,'ИЗ ОСНОВЫ НОМЕНКЛАТУР'!D:G,4,0)</f>
        <v>301.40267857142857</v>
      </c>
      <c r="S3124" s="12" t="str">
        <f>VLOOKUP(A:A,'ИЗ ОСНОВЫ НОМЕНКЛАТУР'!D:H,5,0)</f>
        <v>C</v>
      </c>
      <c r="T3124" s="44">
        <f t="shared" si="579"/>
        <v>0</v>
      </c>
      <c r="U3124" s="44">
        <f t="shared" si="580"/>
        <v>0</v>
      </c>
      <c r="V3124" s="44">
        <f t="shared" si="581"/>
        <v>0</v>
      </c>
      <c r="W3124" s="44">
        <f t="shared" si="582"/>
        <v>0</v>
      </c>
      <c r="X3124" s="44">
        <f t="shared" si="583"/>
        <v>0</v>
      </c>
      <c r="Y3124" s="44">
        <f t="shared" si="584"/>
        <v>0</v>
      </c>
      <c r="Z3124" s="44">
        <f t="shared" si="585"/>
        <v>40689.361607142855</v>
      </c>
      <c r="AA3124" s="44">
        <f t="shared" si="586"/>
        <v>72336.642857142855</v>
      </c>
      <c r="AB3124" s="44">
        <f t="shared" si="587"/>
        <v>9042.0803571428569</v>
      </c>
      <c r="AC3124" s="44">
        <f t="shared" si="588"/>
        <v>0</v>
      </c>
      <c r="AD3124" s="44">
        <f t="shared" si="589"/>
        <v>32852.891964285714</v>
      </c>
      <c r="AE3124" s="12">
        <f t="shared" si="590"/>
        <v>154920.97678571427</v>
      </c>
    </row>
    <row r="3125" spans="1:31" ht="12.6" hidden="1" customHeight="1" x14ac:dyDescent="0.2">
      <c r="A3125" s="26" t="s">
        <v>2722</v>
      </c>
      <c r="B3125" s="19"/>
      <c r="C3125" s="19"/>
      <c r="D3125" s="20"/>
      <c r="E3125" s="21"/>
      <c r="F3125" s="22"/>
      <c r="G3125" s="21"/>
      <c r="H3125" s="22"/>
      <c r="I3125" s="20"/>
      <c r="J3125" s="20">
        <v>191</v>
      </c>
      <c r="K3125" s="20"/>
      <c r="L3125" s="20">
        <v>2</v>
      </c>
      <c r="M3125" s="20"/>
      <c r="N3125" s="20">
        <v>274</v>
      </c>
      <c r="O3125" s="20">
        <v>467</v>
      </c>
      <c r="P3125" s="23" t="str">
        <f>VLOOKUP(A3125,'ИЗ ОСНОВЫ НОМЕНКЛАТУР'!D:E,2,0)</f>
        <v>Ручки, крючки, опоры</v>
      </c>
      <c r="Q3125" s="23" t="str">
        <f>VLOOKUP(A3125,'ИЗ ОСНОВЫ НОМЕНКЛАТУР'!D:F,3,0)</f>
        <v>Ручки-рейлинги</v>
      </c>
      <c r="R3125" s="40">
        <f>VLOOKUP(A:A,'ИЗ ОСНОВЫ НОМЕНКЛАТУР'!D:G,4,0)</f>
        <v>293.48</v>
      </c>
      <c r="S3125" s="12" t="str">
        <f>VLOOKUP(A:A,'ИЗ ОСНОВЫ НОМЕНКЛАТУР'!D:H,5,0)</f>
        <v>C</v>
      </c>
      <c r="T3125" s="44">
        <f t="shared" si="579"/>
        <v>0</v>
      </c>
      <c r="U3125" s="44">
        <f t="shared" si="580"/>
        <v>0</v>
      </c>
      <c r="V3125" s="44">
        <f t="shared" si="581"/>
        <v>0</v>
      </c>
      <c r="W3125" s="44">
        <f t="shared" si="582"/>
        <v>0</v>
      </c>
      <c r="X3125" s="44">
        <f t="shared" si="583"/>
        <v>0</v>
      </c>
      <c r="Y3125" s="44">
        <f t="shared" si="584"/>
        <v>0</v>
      </c>
      <c r="Z3125" s="44">
        <f t="shared" si="585"/>
        <v>56054.68</v>
      </c>
      <c r="AA3125" s="44">
        <f t="shared" si="586"/>
        <v>0</v>
      </c>
      <c r="AB3125" s="44">
        <f t="shared" si="587"/>
        <v>586.96</v>
      </c>
      <c r="AC3125" s="44">
        <f t="shared" si="588"/>
        <v>0</v>
      </c>
      <c r="AD3125" s="44">
        <f t="shared" si="589"/>
        <v>80413.52</v>
      </c>
      <c r="AE3125" s="12">
        <f t="shared" si="590"/>
        <v>137055.16</v>
      </c>
    </row>
    <row r="3126" spans="1:31" ht="12.6" hidden="1" customHeight="1" x14ac:dyDescent="0.2">
      <c r="A3126" s="26" t="s">
        <v>2734</v>
      </c>
      <c r="B3126" s="19"/>
      <c r="C3126" s="19"/>
      <c r="D3126" s="20"/>
      <c r="E3126" s="21"/>
      <c r="F3126" s="22"/>
      <c r="G3126" s="21"/>
      <c r="H3126" s="22"/>
      <c r="I3126" s="20"/>
      <c r="J3126" s="20">
        <v>169</v>
      </c>
      <c r="K3126" s="20"/>
      <c r="L3126" s="20">
        <v>31</v>
      </c>
      <c r="M3126" s="20">
        <v>40</v>
      </c>
      <c r="N3126" s="20">
        <v>251</v>
      </c>
      <c r="O3126" s="20">
        <v>491</v>
      </c>
      <c r="P3126" s="23" t="str">
        <f>VLOOKUP(A3126,'ИЗ ОСНОВЫ НОМЕНКЛАТУР'!D:E,2,0)</f>
        <v>Ручки, крючки, опоры</v>
      </c>
      <c r="Q3126" s="23" t="str">
        <f>VLOOKUP(A3126,'ИЗ ОСНОВЫ НОМЕНКЛАТУР'!D:F,3,0)</f>
        <v>Ручки-рейлинги</v>
      </c>
      <c r="R3126" s="40">
        <f>VLOOKUP(A:A,'ИЗ ОСНОВЫ НОМЕНКЛАТУР'!D:G,4,0)</f>
        <v>250.84401360544217</v>
      </c>
      <c r="S3126" s="12" t="str">
        <f>VLOOKUP(A:A,'ИЗ ОСНОВЫ НОМЕНКЛАТУР'!D:H,5,0)</f>
        <v>C</v>
      </c>
      <c r="T3126" s="44">
        <f t="shared" si="579"/>
        <v>0</v>
      </c>
      <c r="U3126" s="44">
        <f t="shared" si="580"/>
        <v>0</v>
      </c>
      <c r="V3126" s="44">
        <f t="shared" si="581"/>
        <v>0</v>
      </c>
      <c r="W3126" s="44">
        <f t="shared" si="582"/>
        <v>0</v>
      </c>
      <c r="X3126" s="44">
        <f t="shared" si="583"/>
        <v>0</v>
      </c>
      <c r="Y3126" s="44">
        <f t="shared" si="584"/>
        <v>0</v>
      </c>
      <c r="Z3126" s="44">
        <f t="shared" si="585"/>
        <v>42392.638299319726</v>
      </c>
      <c r="AA3126" s="44">
        <f t="shared" si="586"/>
        <v>0</v>
      </c>
      <c r="AB3126" s="44">
        <f t="shared" si="587"/>
        <v>7776.1644217687071</v>
      </c>
      <c r="AC3126" s="44">
        <f t="shared" si="588"/>
        <v>10033.760544217686</v>
      </c>
      <c r="AD3126" s="44">
        <f t="shared" si="589"/>
        <v>62961.847414965981</v>
      </c>
      <c r="AE3126" s="12">
        <f t="shared" si="590"/>
        <v>123164.41068027209</v>
      </c>
    </row>
    <row r="3127" spans="1:31" ht="12.6" hidden="1" customHeight="1" x14ac:dyDescent="0.2">
      <c r="A3127" s="26" t="s">
        <v>2720</v>
      </c>
      <c r="B3127" s="19"/>
      <c r="C3127" s="19"/>
      <c r="D3127" s="20"/>
      <c r="E3127" s="21"/>
      <c r="F3127" s="22"/>
      <c r="G3127" s="21"/>
      <c r="H3127" s="22"/>
      <c r="I3127" s="20"/>
      <c r="J3127" s="20">
        <v>177</v>
      </c>
      <c r="K3127" s="20"/>
      <c r="L3127" s="20">
        <v>24</v>
      </c>
      <c r="M3127" s="20"/>
      <c r="N3127" s="20">
        <v>113</v>
      </c>
      <c r="O3127" s="20">
        <v>314</v>
      </c>
      <c r="P3127" s="23" t="str">
        <f>VLOOKUP(A3127,'ИЗ ОСНОВЫ НОМЕНКЛАТУР'!D:E,2,0)</f>
        <v>Ручки, крючки, опоры</v>
      </c>
      <c r="Q3127" s="23" t="str">
        <f>VLOOKUP(A3127,'ИЗ ОСНОВЫ НОМЕНКЛАТУР'!D:F,3,0)</f>
        <v>Ручки-рейлинги</v>
      </c>
      <c r="R3127" s="40">
        <f>VLOOKUP(A:A,'ИЗ ОСНОВЫ НОМЕНКЛАТУР'!D:G,4,0)</f>
        <v>386.9298591549296</v>
      </c>
      <c r="S3127" s="12" t="str">
        <f>VLOOKUP(A:A,'ИЗ ОСНОВЫ НОМЕНКЛАТУР'!D:H,5,0)</f>
        <v>C</v>
      </c>
      <c r="T3127" s="44">
        <f t="shared" si="579"/>
        <v>0</v>
      </c>
      <c r="U3127" s="44">
        <f t="shared" si="580"/>
        <v>0</v>
      </c>
      <c r="V3127" s="44">
        <f t="shared" si="581"/>
        <v>0</v>
      </c>
      <c r="W3127" s="44">
        <f t="shared" si="582"/>
        <v>0</v>
      </c>
      <c r="X3127" s="44">
        <f t="shared" si="583"/>
        <v>0</v>
      </c>
      <c r="Y3127" s="44">
        <f t="shared" si="584"/>
        <v>0</v>
      </c>
      <c r="Z3127" s="44">
        <f t="shared" si="585"/>
        <v>68486.585070422545</v>
      </c>
      <c r="AA3127" s="44">
        <f t="shared" si="586"/>
        <v>0</v>
      </c>
      <c r="AB3127" s="44">
        <f t="shared" si="587"/>
        <v>9286.3166197183109</v>
      </c>
      <c r="AC3127" s="44">
        <f t="shared" si="588"/>
        <v>0</v>
      </c>
      <c r="AD3127" s="44">
        <f t="shared" si="589"/>
        <v>43723.074084507047</v>
      </c>
      <c r="AE3127" s="12">
        <f t="shared" si="590"/>
        <v>121495.9757746479</v>
      </c>
    </row>
    <row r="3128" spans="1:31" ht="12.6" hidden="1" customHeight="1" x14ac:dyDescent="0.2">
      <c r="A3128" s="26" t="s">
        <v>2726</v>
      </c>
      <c r="B3128" s="19"/>
      <c r="C3128" s="19"/>
      <c r="D3128" s="20"/>
      <c r="E3128" s="21"/>
      <c r="F3128" s="22"/>
      <c r="G3128" s="21"/>
      <c r="H3128" s="22"/>
      <c r="I3128" s="20"/>
      <c r="J3128" s="20">
        <v>224</v>
      </c>
      <c r="K3128" s="20"/>
      <c r="L3128" s="20">
        <v>28</v>
      </c>
      <c r="M3128" s="20">
        <v>50</v>
      </c>
      <c r="N3128" s="20">
        <v>213</v>
      </c>
      <c r="O3128" s="20">
        <v>515</v>
      </c>
      <c r="P3128" s="23" t="str">
        <f>VLOOKUP(A3128,'ИЗ ОСНОВЫ НОМЕНКЛАТУР'!D:E,2,0)</f>
        <v>Ручки, крючки, опоры</v>
      </c>
      <c r="Q3128" s="23" t="str">
        <f>VLOOKUP(A3128,'ИЗ ОСНОВЫ НОМЕНКЛАТУР'!D:F,3,0)</f>
        <v>Ручки-рейлинги</v>
      </c>
      <c r="R3128" s="40">
        <f>VLOOKUP(A:A,'ИЗ ОСНОВЫ НОМЕНКЛАТУР'!D:G,4,0)</f>
        <v>202.03345528455287</v>
      </c>
      <c r="S3128" s="12" t="str">
        <f>VLOOKUP(A:A,'ИЗ ОСНОВЫ НОМЕНКЛАТУР'!D:H,5,0)</f>
        <v>C</v>
      </c>
      <c r="T3128" s="44">
        <f t="shared" si="579"/>
        <v>0</v>
      </c>
      <c r="U3128" s="44">
        <f t="shared" si="580"/>
        <v>0</v>
      </c>
      <c r="V3128" s="44">
        <f t="shared" si="581"/>
        <v>0</v>
      </c>
      <c r="W3128" s="44">
        <f t="shared" si="582"/>
        <v>0</v>
      </c>
      <c r="X3128" s="44">
        <f t="shared" si="583"/>
        <v>0</v>
      </c>
      <c r="Y3128" s="44">
        <f t="shared" si="584"/>
        <v>0</v>
      </c>
      <c r="Z3128" s="44">
        <f t="shared" si="585"/>
        <v>45255.493983739841</v>
      </c>
      <c r="AA3128" s="44">
        <f t="shared" si="586"/>
        <v>0</v>
      </c>
      <c r="AB3128" s="44">
        <f t="shared" si="587"/>
        <v>5656.9367479674802</v>
      </c>
      <c r="AC3128" s="44">
        <f t="shared" si="588"/>
        <v>10101.672764227644</v>
      </c>
      <c r="AD3128" s="44">
        <f t="shared" si="589"/>
        <v>43033.125975609764</v>
      </c>
      <c r="AE3128" s="12">
        <f t="shared" si="590"/>
        <v>104047.22947154474</v>
      </c>
    </row>
    <row r="3129" spans="1:31" ht="12.6" hidden="1" customHeight="1" x14ac:dyDescent="0.2">
      <c r="A3129" s="26" t="s">
        <v>2735</v>
      </c>
      <c r="B3129" s="19"/>
      <c r="C3129" s="19"/>
      <c r="D3129" s="20"/>
      <c r="E3129" s="21"/>
      <c r="F3129" s="22"/>
      <c r="G3129" s="21"/>
      <c r="H3129" s="22"/>
      <c r="I3129" s="20"/>
      <c r="J3129" s="20"/>
      <c r="K3129" s="20"/>
      <c r="L3129" s="20">
        <v>2</v>
      </c>
      <c r="M3129" s="20"/>
      <c r="N3129" s="20"/>
      <c r="O3129" s="20">
        <v>2</v>
      </c>
      <c r="P3129" s="23" t="str">
        <f>VLOOKUP(A3129,'ИЗ ОСНОВЫ НОМЕНКЛАТУР'!D:E,2,0)</f>
        <v>Ручки, крючки, опоры</v>
      </c>
      <c r="Q3129" s="23" t="str">
        <f>VLOOKUP(A3129,'ИЗ ОСНОВЫ НОМЕНКЛАТУР'!D:F,3,0)</f>
        <v>Ручки-рейлинги</v>
      </c>
      <c r="R3129" s="40">
        <f>VLOOKUP(A:A,'ИЗ ОСНОВЫ НОМЕНКЛАТУР'!D:G,4,0)</f>
        <v>373.84000000000003</v>
      </c>
      <c r="S3129" s="12" t="str">
        <f>VLOOKUP(A:A,'ИЗ ОСНОВЫ НОМЕНКЛАТУР'!D:H,5,0)</f>
        <v>C</v>
      </c>
      <c r="T3129" s="44">
        <f t="shared" si="579"/>
        <v>0</v>
      </c>
      <c r="U3129" s="44">
        <f t="shared" si="580"/>
        <v>0</v>
      </c>
      <c r="V3129" s="44">
        <f t="shared" si="581"/>
        <v>0</v>
      </c>
      <c r="W3129" s="44">
        <f t="shared" si="582"/>
        <v>0</v>
      </c>
      <c r="X3129" s="44">
        <f t="shared" si="583"/>
        <v>0</v>
      </c>
      <c r="Y3129" s="44">
        <f t="shared" si="584"/>
        <v>0</v>
      </c>
      <c r="Z3129" s="44">
        <f t="shared" si="585"/>
        <v>0</v>
      </c>
      <c r="AA3129" s="44">
        <f t="shared" si="586"/>
        <v>0</v>
      </c>
      <c r="AB3129" s="44">
        <f t="shared" si="587"/>
        <v>747.68000000000006</v>
      </c>
      <c r="AC3129" s="44">
        <f t="shared" si="588"/>
        <v>0</v>
      </c>
      <c r="AD3129" s="44">
        <f t="shared" si="589"/>
        <v>0</v>
      </c>
      <c r="AE3129" s="12">
        <f t="shared" si="590"/>
        <v>747.68000000000006</v>
      </c>
    </row>
    <row r="3130" spans="1:31" ht="12.6" hidden="1" customHeight="1" x14ac:dyDescent="0.2">
      <c r="A3130" s="26" t="s">
        <v>2495</v>
      </c>
      <c r="B3130" s="19"/>
      <c r="C3130" s="19"/>
      <c r="D3130" s="20"/>
      <c r="E3130" s="20">
        <v>51</v>
      </c>
      <c r="F3130" s="20"/>
      <c r="G3130" s="21"/>
      <c r="H3130" s="22"/>
      <c r="I3130" s="20"/>
      <c r="J3130" s="20">
        <v>118</v>
      </c>
      <c r="K3130" s="20">
        <v>60</v>
      </c>
      <c r="L3130" s="20"/>
      <c r="M3130" s="20"/>
      <c r="N3130" s="20">
        <v>60</v>
      </c>
      <c r="O3130" s="20">
        <v>289</v>
      </c>
      <c r="P3130" s="23" t="str">
        <f>VLOOKUP(A3130,'ИЗ ОСНОВЫ НОМЕНКЛАТУР'!D:E,2,0)</f>
        <v>Ручки, крючки, опоры</v>
      </c>
      <c r="Q3130" s="23" t="str">
        <f>VLOOKUP(A3130,'ИЗ ОСНОВЫ НОМЕНКЛАТУР'!D:F,3,0)</f>
        <v>Ручки накладные</v>
      </c>
      <c r="R3130" s="40">
        <f>VLOOKUP(A:A,'ИЗ ОСНОВЫ НОМЕНКЛАТУР'!D:G,4,0)</f>
        <v>3224.0360000000001</v>
      </c>
      <c r="S3130" s="12" t="str">
        <f>VLOOKUP(A:A,'ИЗ ОСНОВЫ НОМЕНКЛАТУР'!D:H,5,0)</f>
        <v>C</v>
      </c>
      <c r="T3130" s="44">
        <f t="shared" si="579"/>
        <v>0</v>
      </c>
      <c r="U3130" s="44">
        <f t="shared" si="580"/>
        <v>164425.83600000001</v>
      </c>
      <c r="V3130" s="44">
        <f t="shared" si="581"/>
        <v>0</v>
      </c>
      <c r="W3130" s="44">
        <f t="shared" si="582"/>
        <v>0</v>
      </c>
      <c r="X3130" s="44">
        <f t="shared" si="583"/>
        <v>0</v>
      </c>
      <c r="Y3130" s="44">
        <f t="shared" si="584"/>
        <v>0</v>
      </c>
      <c r="Z3130" s="44">
        <f t="shared" si="585"/>
        <v>380436.24800000002</v>
      </c>
      <c r="AA3130" s="44">
        <f t="shared" si="586"/>
        <v>193442.16</v>
      </c>
      <c r="AB3130" s="44">
        <f t="shared" si="587"/>
        <v>0</v>
      </c>
      <c r="AC3130" s="44">
        <f t="shared" si="588"/>
        <v>0</v>
      </c>
      <c r="AD3130" s="44">
        <f t="shared" si="589"/>
        <v>193442.16</v>
      </c>
      <c r="AE3130" s="12">
        <f t="shared" si="590"/>
        <v>931746.4040000001</v>
      </c>
    </row>
    <row r="3131" spans="1:31" ht="12.6" hidden="1" customHeight="1" x14ac:dyDescent="0.2">
      <c r="A3131" s="26" t="s">
        <v>2502</v>
      </c>
      <c r="B3131" s="19"/>
      <c r="C3131" s="19"/>
      <c r="D3131" s="20">
        <v>160</v>
      </c>
      <c r="E3131" s="20">
        <v>40</v>
      </c>
      <c r="F3131" s="20"/>
      <c r="G3131" s="21"/>
      <c r="H3131" s="22"/>
      <c r="I3131" s="20"/>
      <c r="J3131" s="20">
        <v>198</v>
      </c>
      <c r="K3131" s="20">
        <v>100</v>
      </c>
      <c r="L3131" s="20"/>
      <c r="M3131" s="20"/>
      <c r="N3131" s="20">
        <v>96</v>
      </c>
      <c r="O3131" s="20">
        <v>594</v>
      </c>
      <c r="P3131" s="23" t="str">
        <f>VLOOKUP(A3131,'ИЗ ОСНОВЫ НОМЕНКЛАТУР'!D:E,2,0)</f>
        <v>Ручки, крючки, опоры</v>
      </c>
      <c r="Q3131" s="23" t="str">
        <f>VLOOKUP(A3131,'ИЗ ОСНОВЫ НОМЕНКЛАТУР'!D:F,3,0)</f>
        <v>Ручки накладные</v>
      </c>
      <c r="R3131" s="40">
        <f>VLOOKUP(A:A,'ИЗ ОСНОВЫ НОМЕНКЛАТУР'!D:G,4,0)</f>
        <v>655.86800000000005</v>
      </c>
      <c r="S3131" s="12" t="str">
        <f>VLOOKUP(A:A,'ИЗ ОСНОВЫ НОМЕНКЛАТУР'!D:H,5,0)</f>
        <v>C</v>
      </c>
      <c r="T3131" s="44">
        <f t="shared" si="579"/>
        <v>104938.88</v>
      </c>
      <c r="U3131" s="44">
        <f t="shared" si="580"/>
        <v>26234.720000000001</v>
      </c>
      <c r="V3131" s="44">
        <f t="shared" si="581"/>
        <v>0</v>
      </c>
      <c r="W3131" s="44">
        <f t="shared" si="582"/>
        <v>0</v>
      </c>
      <c r="X3131" s="44">
        <f t="shared" si="583"/>
        <v>0</v>
      </c>
      <c r="Y3131" s="44">
        <f t="shared" si="584"/>
        <v>0</v>
      </c>
      <c r="Z3131" s="44">
        <f t="shared" si="585"/>
        <v>129861.86400000002</v>
      </c>
      <c r="AA3131" s="44">
        <f t="shared" si="586"/>
        <v>65586.8</v>
      </c>
      <c r="AB3131" s="44">
        <f t="shared" si="587"/>
        <v>0</v>
      </c>
      <c r="AC3131" s="44">
        <f t="shared" si="588"/>
        <v>0</v>
      </c>
      <c r="AD3131" s="44">
        <f t="shared" si="589"/>
        <v>62963.328000000009</v>
      </c>
      <c r="AE3131" s="12">
        <f t="shared" si="590"/>
        <v>389585.59200000006</v>
      </c>
    </row>
    <row r="3132" spans="1:31" ht="12.6" hidden="1" customHeight="1" x14ac:dyDescent="0.2">
      <c r="A3132" s="26" t="s">
        <v>2402</v>
      </c>
      <c r="B3132" s="19"/>
      <c r="C3132" s="19"/>
      <c r="D3132" s="20"/>
      <c r="E3132" s="21"/>
      <c r="F3132" s="22"/>
      <c r="G3132" s="21"/>
      <c r="H3132" s="22"/>
      <c r="I3132" s="20"/>
      <c r="J3132" s="20">
        <v>52</v>
      </c>
      <c r="K3132" s="20"/>
      <c r="L3132" s="20"/>
      <c r="M3132" s="20"/>
      <c r="N3132" s="20">
        <v>60</v>
      </c>
      <c r="O3132" s="20">
        <v>112</v>
      </c>
      <c r="P3132" s="23" t="str">
        <f>VLOOKUP(A3132,'ИЗ ОСНОВЫ НОМЕНКЛАТУР'!D:E,2,0)</f>
        <v>Ручки, крючки, опоры</v>
      </c>
      <c r="Q3132" s="23" t="str">
        <f>VLOOKUP(A3132,'ИЗ ОСНОВЫ НОМЕНКЛАТУР'!D:F,3,0)</f>
        <v>Ручки-скобы</v>
      </c>
      <c r="R3132" s="40">
        <f>VLOOKUP(A:A,'ИЗ ОСНОВЫ НОМЕНКЛАТУР'!D:G,4,0)</f>
        <v>2314.80375</v>
      </c>
      <c r="S3132" s="12" t="str">
        <f>VLOOKUP(A:A,'ИЗ ОСНОВЫ НОМЕНКЛАТУР'!D:H,5,0)</f>
        <v>C</v>
      </c>
      <c r="T3132" s="44">
        <f t="shared" si="579"/>
        <v>0</v>
      </c>
      <c r="U3132" s="44">
        <f t="shared" si="580"/>
        <v>0</v>
      </c>
      <c r="V3132" s="44">
        <f t="shared" si="581"/>
        <v>0</v>
      </c>
      <c r="W3132" s="44">
        <f t="shared" si="582"/>
        <v>0</v>
      </c>
      <c r="X3132" s="44">
        <f t="shared" si="583"/>
        <v>0</v>
      </c>
      <c r="Y3132" s="44">
        <f t="shared" si="584"/>
        <v>0</v>
      </c>
      <c r="Z3132" s="44">
        <f t="shared" si="585"/>
        <v>120369.795</v>
      </c>
      <c r="AA3132" s="44">
        <f t="shared" si="586"/>
        <v>0</v>
      </c>
      <c r="AB3132" s="44">
        <f t="shared" si="587"/>
        <v>0</v>
      </c>
      <c r="AC3132" s="44">
        <f t="shared" si="588"/>
        <v>0</v>
      </c>
      <c r="AD3132" s="44">
        <f t="shared" si="589"/>
        <v>138888.22500000001</v>
      </c>
      <c r="AE3132" s="12">
        <f t="shared" si="590"/>
        <v>259258.02000000002</v>
      </c>
    </row>
    <row r="3133" spans="1:31" ht="12.6" hidden="1" customHeight="1" x14ac:dyDescent="0.2">
      <c r="A3133" s="26" t="s">
        <v>2460</v>
      </c>
      <c r="B3133" s="19"/>
      <c r="C3133" s="19"/>
      <c r="D3133" s="20"/>
      <c r="E3133" s="21"/>
      <c r="F3133" s="22"/>
      <c r="G3133" s="21"/>
      <c r="H3133" s="22"/>
      <c r="I3133" s="20"/>
      <c r="J3133" s="20">
        <v>273</v>
      </c>
      <c r="K3133" s="20">
        <v>90</v>
      </c>
      <c r="L3133" s="20"/>
      <c r="M3133" s="20"/>
      <c r="N3133" s="20">
        <v>178</v>
      </c>
      <c r="O3133" s="20">
        <v>541</v>
      </c>
      <c r="P3133" s="23" t="str">
        <f>VLOOKUP(A3133,'ИЗ ОСНОВЫ НОМЕНКЛАТУР'!D:E,2,0)</f>
        <v>Ручки, крючки, опоры</v>
      </c>
      <c r="Q3133" s="23" t="str">
        <f>VLOOKUP(A3133,'ИЗ ОСНОВЫ НОМЕНКЛАТУР'!D:F,3,0)</f>
        <v>Ручки-скобы</v>
      </c>
      <c r="R3133" s="40">
        <f>VLOOKUP(A:A,'ИЗ ОСНОВЫ НОМЕНКЛАТУР'!D:G,4,0)</f>
        <v>644.09055555555551</v>
      </c>
      <c r="S3133" s="12" t="str">
        <f>VLOOKUP(A:A,'ИЗ ОСНОВЫ НОМЕНКЛАТУР'!D:H,5,0)</f>
        <v>C</v>
      </c>
      <c r="T3133" s="44">
        <f t="shared" si="579"/>
        <v>0</v>
      </c>
      <c r="U3133" s="44">
        <f t="shared" si="580"/>
        <v>0</v>
      </c>
      <c r="V3133" s="44">
        <f t="shared" si="581"/>
        <v>0</v>
      </c>
      <c r="W3133" s="44">
        <f t="shared" si="582"/>
        <v>0</v>
      </c>
      <c r="X3133" s="44">
        <f t="shared" si="583"/>
        <v>0</v>
      </c>
      <c r="Y3133" s="44">
        <f t="shared" si="584"/>
        <v>0</v>
      </c>
      <c r="Z3133" s="44">
        <f t="shared" si="585"/>
        <v>175836.72166666665</v>
      </c>
      <c r="AA3133" s="44">
        <f t="shared" si="586"/>
        <v>57968.149999999994</v>
      </c>
      <c r="AB3133" s="44">
        <f t="shared" si="587"/>
        <v>0</v>
      </c>
      <c r="AC3133" s="44">
        <f t="shared" si="588"/>
        <v>0</v>
      </c>
      <c r="AD3133" s="44">
        <f t="shared" si="589"/>
        <v>114648.11888888889</v>
      </c>
      <c r="AE3133" s="12">
        <f t="shared" si="590"/>
        <v>348452.99055555556</v>
      </c>
    </row>
    <row r="3134" spans="1:31" ht="12.6" hidden="1" customHeight="1" x14ac:dyDescent="0.2">
      <c r="A3134" s="26" t="s">
        <v>2461</v>
      </c>
      <c r="B3134" s="19"/>
      <c r="C3134" s="19"/>
      <c r="D3134" s="20"/>
      <c r="E3134" s="21"/>
      <c r="F3134" s="22"/>
      <c r="G3134" s="21"/>
      <c r="H3134" s="22"/>
      <c r="I3134" s="20"/>
      <c r="J3134" s="20">
        <v>194</v>
      </c>
      <c r="K3134" s="20">
        <v>100</v>
      </c>
      <c r="L3134" s="20"/>
      <c r="M3134" s="20"/>
      <c r="N3134" s="20">
        <v>75</v>
      </c>
      <c r="O3134" s="20">
        <v>369</v>
      </c>
      <c r="P3134" s="23" t="str">
        <f>VLOOKUP(A3134,'ИЗ ОСНОВЫ НОМЕНКЛАТУР'!D:E,2,0)</f>
        <v>Ручки, крючки, опоры</v>
      </c>
      <c r="Q3134" s="23" t="str">
        <f>VLOOKUP(A3134,'ИЗ ОСНОВЫ НОМЕНКЛАТУР'!D:F,3,0)</f>
        <v>Ручки-скобы</v>
      </c>
      <c r="R3134" s="40">
        <f>VLOOKUP(A:A,'ИЗ ОСНОВЫ НОМЕНКЛАТУР'!D:G,4,0)</f>
        <v>966.13666666666666</v>
      </c>
      <c r="S3134" s="12" t="str">
        <f>VLOOKUP(A:A,'ИЗ ОСНОВЫ НОМЕНКЛАТУР'!D:H,5,0)</f>
        <v>C</v>
      </c>
      <c r="T3134" s="44">
        <f t="shared" si="579"/>
        <v>0</v>
      </c>
      <c r="U3134" s="44">
        <f t="shared" si="580"/>
        <v>0</v>
      </c>
      <c r="V3134" s="44">
        <f t="shared" si="581"/>
        <v>0</v>
      </c>
      <c r="W3134" s="44">
        <f t="shared" si="582"/>
        <v>0</v>
      </c>
      <c r="X3134" s="44">
        <f t="shared" si="583"/>
        <v>0</v>
      </c>
      <c r="Y3134" s="44">
        <f t="shared" si="584"/>
        <v>0</v>
      </c>
      <c r="Z3134" s="44">
        <f t="shared" si="585"/>
        <v>187430.51333333334</v>
      </c>
      <c r="AA3134" s="44">
        <f t="shared" si="586"/>
        <v>96613.666666666672</v>
      </c>
      <c r="AB3134" s="44">
        <f t="shared" si="587"/>
        <v>0</v>
      </c>
      <c r="AC3134" s="44">
        <f t="shared" si="588"/>
        <v>0</v>
      </c>
      <c r="AD3134" s="44">
        <f t="shared" si="589"/>
        <v>72460.25</v>
      </c>
      <c r="AE3134" s="12">
        <f t="shared" si="590"/>
        <v>356504.43</v>
      </c>
    </row>
    <row r="3135" spans="1:31" ht="12.6" hidden="1" customHeight="1" x14ac:dyDescent="0.2">
      <c r="A3135" s="26" t="s">
        <v>4885</v>
      </c>
      <c r="B3135" s="19"/>
      <c r="C3135" s="19"/>
      <c r="D3135" s="20"/>
      <c r="E3135" s="21"/>
      <c r="F3135" s="22"/>
      <c r="G3135" s="21"/>
      <c r="H3135" s="22"/>
      <c r="I3135" s="20"/>
      <c r="J3135" s="20">
        <v>120</v>
      </c>
      <c r="K3135" s="20"/>
      <c r="L3135" s="20"/>
      <c r="M3135" s="20"/>
      <c r="N3135" s="20">
        <v>120</v>
      </c>
      <c r="O3135" s="20">
        <v>240</v>
      </c>
      <c r="P3135" s="23" t="str">
        <f>VLOOKUP(A3135,'ИЗ ОСНОВЫ НОМЕНКЛАТУР'!D:E,2,0)</f>
        <v>Ручки, крючки, опоры</v>
      </c>
      <c r="Q3135" s="23" t="str">
        <f>VLOOKUP(A3135,'ИЗ ОСНОВЫ НОМЕНКЛАТУР'!D:F,3,0)</f>
        <v>Ручки-скобы</v>
      </c>
      <c r="R3135" s="40">
        <f>VLOOKUP(A:A,'ИЗ ОСНОВЫ НОМЕНКЛАТУР'!D:G,4,0)</f>
        <v>1610.2291666666667</v>
      </c>
      <c r="S3135" s="12" t="str">
        <f>VLOOKUP(A:A,'ИЗ ОСНОВЫ НОМЕНКЛАТУР'!D:H,5,0)</f>
        <v>C</v>
      </c>
      <c r="T3135" s="44">
        <f t="shared" si="579"/>
        <v>0</v>
      </c>
      <c r="U3135" s="44">
        <f t="shared" si="580"/>
        <v>0</v>
      </c>
      <c r="V3135" s="44">
        <f t="shared" si="581"/>
        <v>0</v>
      </c>
      <c r="W3135" s="44">
        <f t="shared" si="582"/>
        <v>0</v>
      </c>
      <c r="X3135" s="44">
        <f t="shared" si="583"/>
        <v>0</v>
      </c>
      <c r="Y3135" s="44">
        <f t="shared" si="584"/>
        <v>0</v>
      </c>
      <c r="Z3135" s="44">
        <f t="shared" si="585"/>
        <v>193227.5</v>
      </c>
      <c r="AA3135" s="44">
        <f t="shared" si="586"/>
        <v>0</v>
      </c>
      <c r="AB3135" s="44">
        <f t="shared" si="587"/>
        <v>0</v>
      </c>
      <c r="AC3135" s="44">
        <f t="shared" si="588"/>
        <v>0</v>
      </c>
      <c r="AD3135" s="44">
        <f t="shared" si="589"/>
        <v>193227.5</v>
      </c>
      <c r="AE3135" s="12">
        <f t="shared" si="590"/>
        <v>386455</v>
      </c>
    </row>
    <row r="3136" spans="1:31" ht="12.6" hidden="1" customHeight="1" x14ac:dyDescent="0.2">
      <c r="A3136" s="26" t="s">
        <v>2457</v>
      </c>
      <c r="B3136" s="19"/>
      <c r="C3136" s="19"/>
      <c r="D3136" s="20"/>
      <c r="E3136" s="21"/>
      <c r="F3136" s="22"/>
      <c r="G3136" s="21"/>
      <c r="H3136" s="22"/>
      <c r="I3136" s="20"/>
      <c r="J3136" s="20">
        <v>55</v>
      </c>
      <c r="K3136" s="20"/>
      <c r="L3136" s="20"/>
      <c r="M3136" s="20"/>
      <c r="N3136" s="20">
        <v>60</v>
      </c>
      <c r="O3136" s="20">
        <v>115</v>
      </c>
      <c r="P3136" s="23" t="str">
        <f>VLOOKUP(A3136,'ИЗ ОСНОВЫ НОМЕНКЛАТУР'!D:E,2,0)</f>
        <v>Ручки, крючки, опоры</v>
      </c>
      <c r="Q3136" s="23" t="str">
        <f>VLOOKUP(A3136,'ИЗ ОСНОВЫ НОМЕНКЛАТУР'!D:F,3,0)</f>
        <v>Ручки-скобы</v>
      </c>
      <c r="R3136" s="40">
        <f>VLOOKUP(A:A,'ИЗ ОСНОВЫ НОМЕНКЛАТУР'!D:G,4,0)</f>
        <v>2314.8040000000001</v>
      </c>
      <c r="S3136" s="12" t="str">
        <f>VLOOKUP(A:A,'ИЗ ОСНОВЫ НОМЕНКЛАТУР'!D:H,5,0)</f>
        <v>C</v>
      </c>
      <c r="T3136" s="44">
        <f t="shared" si="579"/>
        <v>0</v>
      </c>
      <c r="U3136" s="44">
        <f t="shared" si="580"/>
        <v>0</v>
      </c>
      <c r="V3136" s="44">
        <f t="shared" si="581"/>
        <v>0</v>
      </c>
      <c r="W3136" s="44">
        <f t="shared" si="582"/>
        <v>0</v>
      </c>
      <c r="X3136" s="44">
        <f t="shared" si="583"/>
        <v>0</v>
      </c>
      <c r="Y3136" s="44">
        <f t="shared" si="584"/>
        <v>0</v>
      </c>
      <c r="Z3136" s="44">
        <f t="shared" si="585"/>
        <v>127314.22</v>
      </c>
      <c r="AA3136" s="44">
        <f t="shared" si="586"/>
        <v>0</v>
      </c>
      <c r="AB3136" s="44">
        <f t="shared" si="587"/>
        <v>0</v>
      </c>
      <c r="AC3136" s="44">
        <f t="shared" si="588"/>
        <v>0</v>
      </c>
      <c r="AD3136" s="44">
        <f t="shared" si="589"/>
        <v>138888.24</v>
      </c>
      <c r="AE3136" s="12">
        <f t="shared" si="590"/>
        <v>266202.45999999996</v>
      </c>
    </row>
    <row r="3137" spans="1:31" ht="12.6" hidden="1" customHeight="1" x14ac:dyDescent="0.2">
      <c r="A3137" s="26" t="s">
        <v>2326</v>
      </c>
      <c r="B3137" s="19"/>
      <c r="C3137" s="19"/>
      <c r="D3137" s="20"/>
      <c r="E3137" s="21"/>
      <c r="F3137" s="22"/>
      <c r="G3137" s="21"/>
      <c r="H3137" s="22"/>
      <c r="I3137" s="20"/>
      <c r="J3137" s="20"/>
      <c r="K3137" s="20"/>
      <c r="L3137" s="20"/>
      <c r="M3137" s="20"/>
      <c r="N3137" s="20">
        <v>72</v>
      </c>
      <c r="O3137" s="20">
        <v>72</v>
      </c>
      <c r="P3137" s="23" t="str">
        <f>VLOOKUP(A3137,'ИЗ ОСНОВЫ НОМЕНКЛАТУР'!D:E,2,0)</f>
        <v>Ручки, крючки, опоры</v>
      </c>
      <c r="Q3137" s="23" t="str">
        <f>VLOOKUP(A3137,'ИЗ ОСНОВЫ НОМЕНКЛАТУР'!D:F,3,0)</f>
        <v>Ручки-скобы</v>
      </c>
      <c r="R3137" s="40">
        <f>VLOOKUP(A:A,'ИЗ ОСНОВЫ НОМЕНКЛАТУР'!D:G,4,0)</f>
        <v>2608.4375</v>
      </c>
      <c r="S3137" s="12" t="str">
        <f>VLOOKUP(A:A,'ИЗ ОСНОВЫ НОМЕНКЛАТУР'!D:H,5,0)</f>
        <v>C</v>
      </c>
      <c r="T3137" s="44">
        <f t="shared" si="579"/>
        <v>0</v>
      </c>
      <c r="U3137" s="44">
        <f t="shared" si="580"/>
        <v>0</v>
      </c>
      <c r="V3137" s="44">
        <f t="shared" si="581"/>
        <v>0</v>
      </c>
      <c r="W3137" s="44">
        <f t="shared" si="582"/>
        <v>0</v>
      </c>
      <c r="X3137" s="44">
        <f t="shared" si="583"/>
        <v>0</v>
      </c>
      <c r="Y3137" s="44">
        <f t="shared" si="584"/>
        <v>0</v>
      </c>
      <c r="Z3137" s="44">
        <f t="shared" si="585"/>
        <v>0</v>
      </c>
      <c r="AA3137" s="44">
        <f t="shared" si="586"/>
        <v>0</v>
      </c>
      <c r="AB3137" s="44">
        <f t="shared" si="587"/>
        <v>0</v>
      </c>
      <c r="AC3137" s="44">
        <f t="shared" si="588"/>
        <v>0</v>
      </c>
      <c r="AD3137" s="44">
        <f t="shared" si="589"/>
        <v>187807.5</v>
      </c>
      <c r="AE3137" s="12">
        <f t="shared" si="590"/>
        <v>187807.5</v>
      </c>
    </row>
    <row r="3138" spans="1:31" ht="12.6" hidden="1" customHeight="1" x14ac:dyDescent="0.2">
      <c r="A3138" s="26" t="s">
        <v>2375</v>
      </c>
      <c r="B3138" s="19"/>
      <c r="C3138" s="19"/>
      <c r="D3138" s="20"/>
      <c r="E3138" s="21"/>
      <c r="F3138" s="22"/>
      <c r="G3138" s="21"/>
      <c r="H3138" s="22"/>
      <c r="I3138" s="20"/>
      <c r="J3138" s="20"/>
      <c r="K3138" s="20"/>
      <c r="L3138" s="20"/>
      <c r="M3138" s="20"/>
      <c r="N3138" s="20">
        <v>39</v>
      </c>
      <c r="O3138" s="20">
        <v>39</v>
      </c>
      <c r="P3138" s="23" t="str">
        <f>VLOOKUP(A3138,'ИЗ ОСНОВЫ НОМЕНКЛАТУР'!D:E,2,0)</f>
        <v>Ручки, крючки, опоры</v>
      </c>
      <c r="Q3138" s="23" t="str">
        <f>VLOOKUP(A3138,'ИЗ ОСНОВЫ НОМЕНКЛАТУР'!D:F,3,0)</f>
        <v>Ручки-скобы</v>
      </c>
      <c r="R3138" s="40">
        <f>VLOOKUP(A:A,'ИЗ ОСНОВЫ НОМЕНКЛАТУР'!D:G,4,0)</f>
        <v>2660.5</v>
      </c>
      <c r="S3138" s="12" t="str">
        <f>VLOOKUP(A:A,'ИЗ ОСНОВЫ НОМЕНКЛАТУР'!D:H,5,0)</f>
        <v>C</v>
      </c>
      <c r="T3138" s="44">
        <f t="shared" si="579"/>
        <v>0</v>
      </c>
      <c r="U3138" s="44">
        <f t="shared" si="580"/>
        <v>0</v>
      </c>
      <c r="V3138" s="44">
        <f t="shared" si="581"/>
        <v>0</v>
      </c>
      <c r="W3138" s="44">
        <f t="shared" si="582"/>
        <v>0</v>
      </c>
      <c r="X3138" s="44">
        <f t="shared" si="583"/>
        <v>0</v>
      </c>
      <c r="Y3138" s="44">
        <f t="shared" si="584"/>
        <v>0</v>
      </c>
      <c r="Z3138" s="44">
        <f t="shared" si="585"/>
        <v>0</v>
      </c>
      <c r="AA3138" s="44">
        <f t="shared" si="586"/>
        <v>0</v>
      </c>
      <c r="AB3138" s="44">
        <f t="shared" si="587"/>
        <v>0</v>
      </c>
      <c r="AC3138" s="44">
        <f t="shared" si="588"/>
        <v>0</v>
      </c>
      <c r="AD3138" s="44">
        <f t="shared" si="589"/>
        <v>103759.5</v>
      </c>
      <c r="AE3138" s="12">
        <f t="shared" si="590"/>
        <v>103759.5</v>
      </c>
    </row>
    <row r="3139" spans="1:31" ht="12.6" hidden="1" customHeight="1" x14ac:dyDescent="0.2">
      <c r="A3139" s="26" t="s">
        <v>2791</v>
      </c>
      <c r="B3139" s="19"/>
      <c r="C3139" s="19"/>
      <c r="D3139" s="20"/>
      <c r="E3139" s="21"/>
      <c r="F3139" s="22"/>
      <c r="G3139" s="21"/>
      <c r="H3139" s="22"/>
      <c r="I3139" s="20"/>
      <c r="J3139" s="20"/>
      <c r="K3139" s="20">
        <v>100</v>
      </c>
      <c r="L3139" s="20"/>
      <c r="M3139" s="20"/>
      <c r="N3139" s="20">
        <v>22</v>
      </c>
      <c r="O3139" s="20">
        <v>122</v>
      </c>
      <c r="P3139" s="23" t="str">
        <f>VLOOKUP(A3139,'ИЗ ОСНОВЫ НОМЕНКЛАТУР'!D:E,2,0)</f>
        <v>Ручки, крючки, опоры</v>
      </c>
      <c r="Q3139" s="23" t="str">
        <f>VLOOKUP(A3139,'ИЗ ОСНОВЫ НОМЕНКЛАТУР'!D:F,3,0)</f>
        <v>Декоративные ручки</v>
      </c>
      <c r="R3139" s="40">
        <f>VLOOKUP(A:A,'ИЗ ОСНОВЫ НОМЕНКЛАТУР'!D:G,4,0)</f>
        <v>1182.88375</v>
      </c>
      <c r="S3139" s="12" t="str">
        <f>VLOOKUP(A:A,'ИЗ ОСНОВЫ НОМЕНКЛАТУР'!D:H,5,0)</f>
        <v>C</v>
      </c>
      <c r="T3139" s="44">
        <f t="shared" si="579"/>
        <v>0</v>
      </c>
      <c r="U3139" s="44">
        <f t="shared" si="580"/>
        <v>0</v>
      </c>
      <c r="V3139" s="44">
        <f t="shared" si="581"/>
        <v>0</v>
      </c>
      <c r="W3139" s="44">
        <f t="shared" si="582"/>
        <v>0</v>
      </c>
      <c r="X3139" s="44">
        <f t="shared" si="583"/>
        <v>0</v>
      </c>
      <c r="Y3139" s="44">
        <f t="shared" si="584"/>
        <v>0</v>
      </c>
      <c r="Z3139" s="44">
        <f t="shared" si="585"/>
        <v>0</v>
      </c>
      <c r="AA3139" s="44">
        <f t="shared" si="586"/>
        <v>118288.375</v>
      </c>
      <c r="AB3139" s="44">
        <f t="shared" si="587"/>
        <v>0</v>
      </c>
      <c r="AC3139" s="44">
        <f t="shared" si="588"/>
        <v>0</v>
      </c>
      <c r="AD3139" s="44">
        <f t="shared" si="589"/>
        <v>26023.442499999997</v>
      </c>
      <c r="AE3139" s="12">
        <f t="shared" si="590"/>
        <v>144311.8175</v>
      </c>
    </row>
    <row r="3140" spans="1:31" ht="12.6" hidden="1" customHeight="1" x14ac:dyDescent="0.2">
      <c r="A3140" s="26" t="s">
        <v>2794</v>
      </c>
      <c r="B3140" s="19"/>
      <c r="C3140" s="19"/>
      <c r="D3140" s="20"/>
      <c r="E3140" s="21"/>
      <c r="F3140" s="22"/>
      <c r="G3140" s="21"/>
      <c r="H3140" s="22"/>
      <c r="I3140" s="20"/>
      <c r="J3140" s="20"/>
      <c r="K3140" s="20">
        <v>40</v>
      </c>
      <c r="L3140" s="20"/>
      <c r="M3140" s="20"/>
      <c r="N3140" s="20">
        <v>189</v>
      </c>
      <c r="O3140" s="20">
        <v>229</v>
      </c>
      <c r="P3140" s="23" t="str">
        <f>VLOOKUP(A3140,'ИЗ ОСНОВЫ НОМЕНКЛАТУР'!D:E,2,0)</f>
        <v>Ручки, крючки, опоры</v>
      </c>
      <c r="Q3140" s="23" t="str">
        <f>VLOOKUP(A3140,'ИЗ ОСНОВЫ НОМЕНКЛАТУР'!D:F,3,0)</f>
        <v>Декоративные ручки</v>
      </c>
      <c r="R3140" s="40">
        <f>VLOOKUP(A:A,'ИЗ ОСНОВЫ НОМЕНКЛАТУР'!D:G,4,0)</f>
        <v>1388.8819047619047</v>
      </c>
      <c r="S3140" s="12" t="str">
        <f>VLOOKUP(A:A,'ИЗ ОСНОВЫ НОМЕНКЛАТУР'!D:H,5,0)</f>
        <v>C</v>
      </c>
      <c r="T3140" s="44">
        <f t="shared" si="579"/>
        <v>0</v>
      </c>
      <c r="U3140" s="44">
        <f t="shared" si="580"/>
        <v>0</v>
      </c>
      <c r="V3140" s="44">
        <f t="shared" si="581"/>
        <v>0</v>
      </c>
      <c r="W3140" s="44">
        <f t="shared" si="582"/>
        <v>0</v>
      </c>
      <c r="X3140" s="44">
        <f t="shared" si="583"/>
        <v>0</v>
      </c>
      <c r="Y3140" s="44">
        <f t="shared" si="584"/>
        <v>0</v>
      </c>
      <c r="Z3140" s="44">
        <f t="shared" si="585"/>
        <v>0</v>
      </c>
      <c r="AA3140" s="44">
        <f t="shared" si="586"/>
        <v>55555.276190476186</v>
      </c>
      <c r="AB3140" s="44">
        <f t="shared" si="587"/>
        <v>0</v>
      </c>
      <c r="AC3140" s="44">
        <f t="shared" si="588"/>
        <v>0</v>
      </c>
      <c r="AD3140" s="44">
        <f t="shared" si="589"/>
        <v>262498.68</v>
      </c>
      <c r="AE3140" s="12">
        <f t="shared" si="590"/>
        <v>318053.95619047619</v>
      </c>
    </row>
    <row r="3141" spans="1:31" ht="12.6" hidden="1" customHeight="1" x14ac:dyDescent="0.2">
      <c r="A3141" s="26" t="s">
        <v>4886</v>
      </c>
      <c r="B3141" s="19"/>
      <c r="C3141" s="19"/>
      <c r="D3141" s="20"/>
      <c r="E3141" s="21"/>
      <c r="F3141" s="22"/>
      <c r="G3141" s="21"/>
      <c r="H3141" s="22"/>
      <c r="I3141" s="20"/>
      <c r="J3141" s="20"/>
      <c r="K3141" s="20">
        <v>150</v>
      </c>
      <c r="L3141" s="20"/>
      <c r="M3141" s="20"/>
      <c r="N3141" s="20">
        <v>119</v>
      </c>
      <c r="O3141" s="20">
        <v>269</v>
      </c>
      <c r="P3141" s="23" t="str">
        <f>VLOOKUP(A3141,'ИЗ ОСНОВЫ НОМЕНКЛАТУР'!D:E,2,0)</f>
        <v>Ручки, крючки, опоры</v>
      </c>
      <c r="Q3141" s="23" t="str">
        <f>VLOOKUP(A3141,'ИЗ ОСНОВЫ НОМЕНКЛАТУР'!D:F,3,0)</f>
        <v>Декоративные ручки</v>
      </c>
      <c r="R3141" s="40">
        <f>VLOOKUP(A:A,'ИЗ ОСНОВЫ НОМЕНКЛАТУР'!D:G,4,0)</f>
        <v>925.92193308550191</v>
      </c>
      <c r="S3141" s="12" t="str">
        <f>VLOOKUP(A:A,'ИЗ ОСНОВЫ НОМЕНКЛАТУР'!D:H,5,0)</f>
        <v>C</v>
      </c>
      <c r="T3141" s="44">
        <f t="shared" si="579"/>
        <v>0</v>
      </c>
      <c r="U3141" s="44">
        <f t="shared" si="580"/>
        <v>0</v>
      </c>
      <c r="V3141" s="44">
        <f t="shared" si="581"/>
        <v>0</v>
      </c>
      <c r="W3141" s="44">
        <f t="shared" si="582"/>
        <v>0</v>
      </c>
      <c r="X3141" s="44">
        <f t="shared" si="583"/>
        <v>0</v>
      </c>
      <c r="Y3141" s="44">
        <f t="shared" si="584"/>
        <v>0</v>
      </c>
      <c r="Z3141" s="44">
        <f t="shared" si="585"/>
        <v>0</v>
      </c>
      <c r="AA3141" s="44">
        <f t="shared" si="586"/>
        <v>138888.28996282528</v>
      </c>
      <c r="AB3141" s="44">
        <f t="shared" si="587"/>
        <v>0</v>
      </c>
      <c r="AC3141" s="44">
        <f t="shared" si="588"/>
        <v>0</v>
      </c>
      <c r="AD3141" s="44">
        <f t="shared" si="589"/>
        <v>110184.71003717472</v>
      </c>
      <c r="AE3141" s="12">
        <f t="shared" si="590"/>
        <v>249073</v>
      </c>
    </row>
    <row r="3142" spans="1:31" ht="12.6" hidden="1" customHeight="1" x14ac:dyDescent="0.2">
      <c r="A3142" s="26" t="s">
        <v>2795</v>
      </c>
      <c r="B3142" s="19"/>
      <c r="C3142" s="19"/>
      <c r="D3142" s="20"/>
      <c r="E3142" s="21"/>
      <c r="F3142" s="22"/>
      <c r="G3142" s="21"/>
      <c r="H3142" s="22"/>
      <c r="I3142" s="20"/>
      <c r="J3142" s="20"/>
      <c r="K3142" s="20">
        <v>150</v>
      </c>
      <c r="L3142" s="20"/>
      <c r="M3142" s="20"/>
      <c r="N3142" s="20">
        <v>105</v>
      </c>
      <c r="O3142" s="20">
        <v>255</v>
      </c>
      <c r="P3142" s="23" t="str">
        <f>VLOOKUP(A3142,'ИЗ ОСНОВЫ НОМЕНКЛАТУР'!D:E,2,0)</f>
        <v>Ручки, крючки, опоры</v>
      </c>
      <c r="Q3142" s="23" t="str">
        <f>VLOOKUP(A3142,'ИЗ ОСНОВЫ НОМЕНКЛАТУР'!D:F,3,0)</f>
        <v>Декоративные ручки</v>
      </c>
      <c r="R3142" s="40">
        <f>VLOOKUP(A:A,'ИЗ ОСНОВЫ НОМЕНКЛАТУР'!D:G,4,0)</f>
        <v>911.49714285714288</v>
      </c>
      <c r="S3142" s="12" t="str">
        <f>VLOOKUP(A:A,'ИЗ ОСНОВЫ НОМЕНКЛАТУР'!D:H,5,0)</f>
        <v>C</v>
      </c>
      <c r="T3142" s="44">
        <f t="shared" si="579"/>
        <v>0</v>
      </c>
      <c r="U3142" s="44">
        <f t="shared" si="580"/>
        <v>0</v>
      </c>
      <c r="V3142" s="44">
        <f t="shared" si="581"/>
        <v>0</v>
      </c>
      <c r="W3142" s="44">
        <f t="shared" si="582"/>
        <v>0</v>
      </c>
      <c r="X3142" s="44">
        <f t="shared" si="583"/>
        <v>0</v>
      </c>
      <c r="Y3142" s="44">
        <f t="shared" si="584"/>
        <v>0</v>
      </c>
      <c r="Z3142" s="44">
        <f t="shared" si="585"/>
        <v>0</v>
      </c>
      <c r="AA3142" s="44">
        <f t="shared" si="586"/>
        <v>136724.57142857142</v>
      </c>
      <c r="AB3142" s="44">
        <f t="shared" si="587"/>
        <v>0</v>
      </c>
      <c r="AC3142" s="44">
        <f t="shared" si="588"/>
        <v>0</v>
      </c>
      <c r="AD3142" s="44">
        <f t="shared" si="589"/>
        <v>95707.199999999997</v>
      </c>
      <c r="AE3142" s="12">
        <f t="shared" si="590"/>
        <v>232431.77142857143</v>
      </c>
    </row>
    <row r="3143" spans="1:31" ht="12.6" hidden="1" customHeight="1" x14ac:dyDescent="0.2">
      <c r="A3143" s="26" t="s">
        <v>2306</v>
      </c>
      <c r="B3143" s="19"/>
      <c r="C3143" s="19"/>
      <c r="D3143" s="20"/>
      <c r="E3143" s="21"/>
      <c r="F3143" s="22"/>
      <c r="G3143" s="21"/>
      <c r="H3143" s="22"/>
      <c r="I3143" s="20"/>
      <c r="J3143" s="20">
        <v>815</v>
      </c>
      <c r="K3143" s="20">
        <v>480</v>
      </c>
      <c r="L3143" s="20">
        <v>26</v>
      </c>
      <c r="M3143" s="20"/>
      <c r="N3143" s="20">
        <v>85</v>
      </c>
      <c r="O3143" s="20">
        <v>1406</v>
      </c>
      <c r="P3143" s="23" t="str">
        <f>VLOOKUP(A3143,'ИЗ ОСНОВЫ НОМЕНКЛАТУР'!D:E,2,0)</f>
        <v>Ручки, крючки, опоры</v>
      </c>
      <c r="Q3143" s="23" t="str">
        <f>VLOOKUP(A3143,'ИЗ ОСНОВЫ НОМЕНКЛАТУР'!D:F,3,0)</f>
        <v>Ручки-скобы</v>
      </c>
      <c r="R3143" s="40">
        <f>VLOOKUP(A:A,'ИЗ ОСНОВЫ НОМЕНКЛАТУР'!D:G,4,0)</f>
        <v>176.23522012578619</v>
      </c>
      <c r="S3143" s="12" t="str">
        <f>VLOOKUP(A:A,'ИЗ ОСНОВЫ НОМЕНКЛАТУР'!D:H,5,0)</f>
        <v>C</v>
      </c>
      <c r="T3143" s="44">
        <f t="shared" si="579"/>
        <v>0</v>
      </c>
      <c r="U3143" s="44">
        <f t="shared" si="580"/>
        <v>0</v>
      </c>
      <c r="V3143" s="44">
        <f t="shared" si="581"/>
        <v>0</v>
      </c>
      <c r="W3143" s="44">
        <f t="shared" si="582"/>
        <v>0</v>
      </c>
      <c r="X3143" s="44">
        <f t="shared" si="583"/>
        <v>0</v>
      </c>
      <c r="Y3143" s="44">
        <f t="shared" si="584"/>
        <v>0</v>
      </c>
      <c r="Z3143" s="44">
        <f t="shared" si="585"/>
        <v>143631.70440251575</v>
      </c>
      <c r="AA3143" s="44">
        <f t="shared" si="586"/>
        <v>84592.905660377364</v>
      </c>
      <c r="AB3143" s="44">
        <f t="shared" si="587"/>
        <v>4582.1157232704409</v>
      </c>
      <c r="AC3143" s="44">
        <f t="shared" si="588"/>
        <v>0</v>
      </c>
      <c r="AD3143" s="44">
        <f t="shared" si="589"/>
        <v>14979.993710691826</v>
      </c>
      <c r="AE3143" s="12">
        <f t="shared" si="590"/>
        <v>247786.7194968554</v>
      </c>
    </row>
    <row r="3144" spans="1:31" ht="12.6" hidden="1" customHeight="1" x14ac:dyDescent="0.2">
      <c r="A3144" s="26" t="s">
        <v>2301</v>
      </c>
      <c r="B3144" s="19"/>
      <c r="C3144" s="19"/>
      <c r="D3144" s="20"/>
      <c r="E3144" s="20">
        <v>66</v>
      </c>
      <c r="F3144" s="20"/>
      <c r="G3144" s="21"/>
      <c r="H3144" s="22"/>
      <c r="I3144" s="20"/>
      <c r="J3144" s="20">
        <v>307</v>
      </c>
      <c r="K3144" s="20"/>
      <c r="L3144" s="20">
        <v>48</v>
      </c>
      <c r="M3144" s="20"/>
      <c r="N3144" s="20">
        <v>17</v>
      </c>
      <c r="O3144" s="20">
        <v>438</v>
      </c>
      <c r="P3144" s="23" t="str">
        <f>VLOOKUP(A3144,'ИЗ ОСНОВЫ НОМЕНКЛАТУР'!D:E,2,0)</f>
        <v>Ручки, крючки, опоры</v>
      </c>
      <c r="Q3144" s="23" t="str">
        <f>VLOOKUP(A3144,'ИЗ ОСНОВЫ НОМЕНКЛАТУР'!D:F,3,0)</f>
        <v>Ручки-скобы</v>
      </c>
      <c r="R3144" s="40">
        <f>VLOOKUP(A:A,'ИЗ ОСНОВЫ НОМЕНКЛАТУР'!D:G,4,0)</f>
        <v>244.85773333333336</v>
      </c>
      <c r="S3144" s="12" t="str">
        <f>VLOOKUP(A:A,'ИЗ ОСНОВЫ НОМЕНКЛАТУР'!D:H,5,0)</f>
        <v>C</v>
      </c>
      <c r="T3144" s="44">
        <f t="shared" si="579"/>
        <v>0</v>
      </c>
      <c r="U3144" s="44">
        <f t="shared" si="580"/>
        <v>16160.610400000001</v>
      </c>
      <c r="V3144" s="44">
        <f t="shared" si="581"/>
        <v>0</v>
      </c>
      <c r="W3144" s="44">
        <f t="shared" si="582"/>
        <v>0</v>
      </c>
      <c r="X3144" s="44">
        <f t="shared" si="583"/>
        <v>0</v>
      </c>
      <c r="Y3144" s="44">
        <f t="shared" si="584"/>
        <v>0</v>
      </c>
      <c r="Z3144" s="44">
        <f t="shared" si="585"/>
        <v>75171.324133333343</v>
      </c>
      <c r="AA3144" s="44">
        <f t="shared" si="586"/>
        <v>0</v>
      </c>
      <c r="AB3144" s="44">
        <f t="shared" si="587"/>
        <v>11753.171200000001</v>
      </c>
      <c r="AC3144" s="44">
        <f t="shared" si="588"/>
        <v>0</v>
      </c>
      <c r="AD3144" s="44">
        <f t="shared" si="589"/>
        <v>4162.5814666666674</v>
      </c>
      <c r="AE3144" s="12">
        <f t="shared" si="590"/>
        <v>107247.68720000001</v>
      </c>
    </row>
    <row r="3145" spans="1:31" ht="12.6" hidden="1" customHeight="1" x14ac:dyDescent="0.2">
      <c r="A3145" s="26" t="s">
        <v>2314</v>
      </c>
      <c r="B3145" s="19"/>
      <c r="C3145" s="19"/>
      <c r="D3145" s="20"/>
      <c r="E3145" s="21"/>
      <c r="F3145" s="22"/>
      <c r="G3145" s="21"/>
      <c r="H3145" s="22"/>
      <c r="I3145" s="20"/>
      <c r="J3145" s="20">
        <v>95</v>
      </c>
      <c r="K3145" s="20">
        <v>480</v>
      </c>
      <c r="L3145" s="20">
        <v>7</v>
      </c>
      <c r="M3145" s="20"/>
      <c r="N3145" s="20">
        <v>120</v>
      </c>
      <c r="O3145" s="20">
        <v>702</v>
      </c>
      <c r="P3145" s="23" t="str">
        <f>VLOOKUP(A3145,'ИЗ ОСНОВЫ НОМЕНКЛАТУР'!D:E,2,0)</f>
        <v>Ручки, крючки, опоры</v>
      </c>
      <c r="Q3145" s="23" t="str">
        <f>VLOOKUP(A3145,'ИЗ ОСНОВЫ НОМЕНКЛАТУР'!D:F,3,0)</f>
        <v>Ручки-скобы</v>
      </c>
      <c r="R3145" s="40">
        <f>VLOOKUP(A:A,'ИЗ ОСНОВЫ НОМЕНКЛАТУР'!D:G,4,0)</f>
        <v>219.49348993288589</v>
      </c>
      <c r="S3145" s="12" t="str">
        <f>VLOOKUP(A:A,'ИЗ ОСНОВЫ НОМЕНКЛАТУР'!D:H,5,0)</f>
        <v>C</v>
      </c>
      <c r="T3145" s="44">
        <f t="shared" ref="T3145:T3208" si="591">$R3145*D3145</f>
        <v>0</v>
      </c>
      <c r="U3145" s="44">
        <f t="shared" ref="U3145:U3208" si="592">$R3145*E3145</f>
        <v>0</v>
      </c>
      <c r="V3145" s="44">
        <f t="shared" ref="V3145:V3208" si="593">$R3145*F3145</f>
        <v>0</v>
      </c>
      <c r="W3145" s="44">
        <f t="shared" ref="W3145:W3208" si="594">$R3145*G3145</f>
        <v>0</v>
      </c>
      <c r="X3145" s="44">
        <f t="shared" ref="X3145:X3208" si="595">$R3145*H3145</f>
        <v>0</v>
      </c>
      <c r="Y3145" s="44">
        <f t="shared" ref="Y3145:Y3208" si="596">$R3145*I3145</f>
        <v>0</v>
      </c>
      <c r="Z3145" s="44">
        <f t="shared" ref="Z3145:Z3208" si="597">$R3145*J3145</f>
        <v>20851.88154362416</v>
      </c>
      <c r="AA3145" s="44">
        <f t="shared" ref="AA3145:AA3208" si="598">$R3145*K3145</f>
        <v>105356.87516778523</v>
      </c>
      <c r="AB3145" s="44">
        <f t="shared" ref="AB3145:AB3208" si="599">$R3145*L3145</f>
        <v>1536.4544295302012</v>
      </c>
      <c r="AC3145" s="44">
        <f t="shared" ref="AC3145:AC3208" si="600">$R3145*M3145</f>
        <v>0</v>
      </c>
      <c r="AD3145" s="44">
        <f t="shared" ref="AD3145:AD3208" si="601">$R3145*N3145</f>
        <v>26339.218791946307</v>
      </c>
      <c r="AE3145" s="12">
        <f t="shared" ref="AE3145:AE3208" si="602">SUM(T3145:AD3145)</f>
        <v>154084.42993288589</v>
      </c>
    </row>
    <row r="3146" spans="1:31" ht="12.6" hidden="1" customHeight="1" x14ac:dyDescent="0.2">
      <c r="A3146" s="26" t="s">
        <v>2231</v>
      </c>
      <c r="B3146" s="19"/>
      <c r="C3146" s="19"/>
      <c r="D3146" s="20"/>
      <c r="E3146" s="21"/>
      <c r="F3146" s="22"/>
      <c r="G3146" s="21"/>
      <c r="H3146" s="22"/>
      <c r="I3146" s="20"/>
      <c r="J3146" s="20">
        <v>2</v>
      </c>
      <c r="K3146" s="20">
        <v>480</v>
      </c>
      <c r="L3146" s="20">
        <v>62</v>
      </c>
      <c r="M3146" s="20">
        <v>60</v>
      </c>
      <c r="N3146" s="20">
        <v>120</v>
      </c>
      <c r="O3146" s="20">
        <v>724</v>
      </c>
      <c r="P3146" s="23" t="str">
        <f>VLOOKUP(A3146,'ИЗ ОСНОВЫ НОМЕНКЛАТУР'!D:E,2,0)</f>
        <v>Ручки, крючки, опоры</v>
      </c>
      <c r="Q3146" s="23" t="str">
        <f>VLOOKUP(A3146,'ИЗ ОСНОВЫ НОМЕНКЛАТУР'!D:F,3,0)</f>
        <v>Ручки-скобы</v>
      </c>
      <c r="R3146" s="40">
        <f>VLOOKUP(A:A,'ИЗ ОСНОВЫ НОМЕНКЛАТУР'!D:G,4,0)</f>
        <v>145.43849436392912</v>
      </c>
      <c r="S3146" s="12" t="str">
        <f>VLOOKUP(A:A,'ИЗ ОСНОВЫ НОМЕНКЛАТУР'!D:H,5,0)</f>
        <v>C</v>
      </c>
      <c r="T3146" s="44">
        <f t="shared" si="591"/>
        <v>0</v>
      </c>
      <c r="U3146" s="44">
        <f t="shared" si="592"/>
        <v>0</v>
      </c>
      <c r="V3146" s="44">
        <f t="shared" si="593"/>
        <v>0</v>
      </c>
      <c r="W3146" s="44">
        <f t="shared" si="594"/>
        <v>0</v>
      </c>
      <c r="X3146" s="44">
        <f t="shared" si="595"/>
        <v>0</v>
      </c>
      <c r="Y3146" s="44">
        <f t="shared" si="596"/>
        <v>0</v>
      </c>
      <c r="Z3146" s="44">
        <f t="shared" si="597"/>
        <v>290.87698872785825</v>
      </c>
      <c r="AA3146" s="44">
        <f t="shared" si="598"/>
        <v>69810.477294685974</v>
      </c>
      <c r="AB3146" s="44">
        <f t="shared" si="599"/>
        <v>9017.1866505636062</v>
      </c>
      <c r="AC3146" s="44">
        <f t="shared" si="600"/>
        <v>8726.3096618357467</v>
      </c>
      <c r="AD3146" s="44">
        <f t="shared" si="601"/>
        <v>17452.619323671493</v>
      </c>
      <c r="AE3146" s="12">
        <f t="shared" si="602"/>
        <v>105297.46991948468</v>
      </c>
    </row>
    <row r="3147" spans="1:31" ht="12.6" hidden="1" customHeight="1" x14ac:dyDescent="0.2">
      <c r="A3147" s="26" t="s">
        <v>2367</v>
      </c>
      <c r="B3147" s="19"/>
      <c r="C3147" s="19"/>
      <c r="D3147" s="20"/>
      <c r="E3147" s="20">
        <v>40</v>
      </c>
      <c r="F3147" s="20"/>
      <c r="G3147" s="21"/>
      <c r="H3147" s="22"/>
      <c r="I3147" s="20"/>
      <c r="J3147" s="20">
        <v>403</v>
      </c>
      <c r="K3147" s="20">
        <v>320</v>
      </c>
      <c r="L3147" s="20">
        <v>15</v>
      </c>
      <c r="M3147" s="20">
        <v>100</v>
      </c>
      <c r="N3147" s="20">
        <v>74</v>
      </c>
      <c r="O3147" s="20">
        <v>952</v>
      </c>
      <c r="P3147" s="23" t="str">
        <f>VLOOKUP(A3147,'ИЗ ОСНОВЫ НОМЕНКЛАТУР'!D:E,2,0)</f>
        <v>Ручки, крючки, опоры</v>
      </c>
      <c r="Q3147" s="23" t="str">
        <f>VLOOKUP(A3147,'ИЗ ОСНОВЫ НОМЕНКЛАТУР'!D:F,3,0)</f>
        <v>Ручки-скобы</v>
      </c>
      <c r="R3147" s="40">
        <f>VLOOKUP(A:A,'ИЗ ОСНОВЫ НОМЕНКЛАТУР'!D:G,4,0)</f>
        <v>182.79446808510639</v>
      </c>
      <c r="S3147" s="12" t="str">
        <f>VLOOKUP(A:A,'ИЗ ОСНОВЫ НОМЕНКЛАТУР'!D:H,5,0)</f>
        <v>C</v>
      </c>
      <c r="T3147" s="44">
        <f t="shared" si="591"/>
        <v>0</v>
      </c>
      <c r="U3147" s="44">
        <f t="shared" si="592"/>
        <v>7311.7787234042553</v>
      </c>
      <c r="V3147" s="44">
        <f t="shared" si="593"/>
        <v>0</v>
      </c>
      <c r="W3147" s="44">
        <f t="shared" si="594"/>
        <v>0</v>
      </c>
      <c r="X3147" s="44">
        <f t="shared" si="595"/>
        <v>0</v>
      </c>
      <c r="Y3147" s="44">
        <f t="shared" si="596"/>
        <v>0</v>
      </c>
      <c r="Z3147" s="44">
        <f t="shared" si="597"/>
        <v>73666.170638297874</v>
      </c>
      <c r="AA3147" s="44">
        <f t="shared" si="598"/>
        <v>58494.229787234042</v>
      </c>
      <c r="AB3147" s="44">
        <f t="shared" si="599"/>
        <v>2741.9170212765957</v>
      </c>
      <c r="AC3147" s="44">
        <f t="shared" si="600"/>
        <v>18279.446808510638</v>
      </c>
      <c r="AD3147" s="44">
        <f t="shared" si="601"/>
        <v>13526.790638297873</v>
      </c>
      <c r="AE3147" s="12">
        <f t="shared" si="602"/>
        <v>174020.3336170213</v>
      </c>
    </row>
    <row r="3148" spans="1:31" ht="12.6" hidden="1" customHeight="1" x14ac:dyDescent="0.2">
      <c r="A3148" s="26" t="s">
        <v>2335</v>
      </c>
      <c r="B3148" s="19"/>
      <c r="C3148" s="19"/>
      <c r="D3148" s="20"/>
      <c r="E3148" s="20">
        <v>21</v>
      </c>
      <c r="F3148" s="20"/>
      <c r="G3148" s="21"/>
      <c r="H3148" s="22"/>
      <c r="I3148" s="20"/>
      <c r="J3148" s="20">
        <v>49</v>
      </c>
      <c r="K3148" s="20"/>
      <c r="L3148" s="20">
        <v>18</v>
      </c>
      <c r="M3148" s="20">
        <v>80</v>
      </c>
      <c r="N3148" s="20">
        <v>57</v>
      </c>
      <c r="O3148" s="20">
        <v>225</v>
      </c>
      <c r="P3148" s="23" t="str">
        <f>VLOOKUP(A3148,'ИЗ ОСНОВЫ НОМЕНКЛАТУР'!D:E,2,0)</f>
        <v>Ручки, крючки, опоры</v>
      </c>
      <c r="Q3148" s="23" t="str">
        <f>VLOOKUP(A3148,'ИЗ ОСНОВЫ НОМЕНКЛАТУР'!D:F,3,0)</f>
        <v>Ручки-скобы</v>
      </c>
      <c r="R3148" s="40">
        <f>VLOOKUP(A:A,'ИЗ ОСНОВЫ НОМЕНКЛАТУР'!D:G,4,0)</f>
        <v>292.62893939393939</v>
      </c>
      <c r="S3148" s="12" t="str">
        <f>VLOOKUP(A:A,'ИЗ ОСНОВЫ НОМЕНКЛАТУР'!D:H,5,0)</f>
        <v>C</v>
      </c>
      <c r="T3148" s="44">
        <f t="shared" si="591"/>
        <v>0</v>
      </c>
      <c r="U3148" s="44">
        <f t="shared" si="592"/>
        <v>6145.2077272727274</v>
      </c>
      <c r="V3148" s="44">
        <f t="shared" si="593"/>
        <v>0</v>
      </c>
      <c r="W3148" s="44">
        <f t="shared" si="594"/>
        <v>0</v>
      </c>
      <c r="X3148" s="44">
        <f t="shared" si="595"/>
        <v>0</v>
      </c>
      <c r="Y3148" s="44">
        <f t="shared" si="596"/>
        <v>0</v>
      </c>
      <c r="Z3148" s="44">
        <f t="shared" si="597"/>
        <v>14338.818030303029</v>
      </c>
      <c r="AA3148" s="44">
        <f t="shared" si="598"/>
        <v>0</v>
      </c>
      <c r="AB3148" s="44">
        <f t="shared" si="599"/>
        <v>5267.3209090909095</v>
      </c>
      <c r="AC3148" s="44">
        <f t="shared" si="600"/>
        <v>23410.315151515151</v>
      </c>
      <c r="AD3148" s="44">
        <f t="shared" si="601"/>
        <v>16679.849545454545</v>
      </c>
      <c r="AE3148" s="12">
        <f t="shared" si="602"/>
        <v>65841.511363636368</v>
      </c>
    </row>
    <row r="3149" spans="1:31" ht="12.6" hidden="1" customHeight="1" x14ac:dyDescent="0.2">
      <c r="A3149" s="26" t="s">
        <v>2316</v>
      </c>
      <c r="B3149" s="19"/>
      <c r="C3149" s="19"/>
      <c r="D3149" s="20"/>
      <c r="E3149" s="21"/>
      <c r="F3149" s="22"/>
      <c r="G3149" s="21"/>
      <c r="H3149" s="22"/>
      <c r="I3149" s="20"/>
      <c r="J3149" s="20">
        <v>56</v>
      </c>
      <c r="K3149" s="20">
        <v>320</v>
      </c>
      <c r="L3149" s="20">
        <v>13</v>
      </c>
      <c r="M3149" s="20">
        <v>40</v>
      </c>
      <c r="N3149" s="20">
        <v>80</v>
      </c>
      <c r="O3149" s="20">
        <v>509</v>
      </c>
      <c r="P3149" s="23" t="str">
        <f>VLOOKUP(A3149,'ИЗ ОСНОВЫ НОМЕНКЛАТУР'!D:E,2,0)</f>
        <v>Ручки, крючки, опоры</v>
      </c>
      <c r="Q3149" s="23" t="str">
        <f>VLOOKUP(A3149,'ИЗ ОСНОВЫ НОМЕНКЛАТУР'!D:F,3,0)</f>
        <v>Ручки-скобы</v>
      </c>
      <c r="R3149" s="40">
        <f>VLOOKUP(A:A,'ИЗ ОСНОВЫ НОМЕНКЛАТУР'!D:G,4,0)</f>
        <v>230.61016129032257</v>
      </c>
      <c r="S3149" s="12" t="str">
        <f>VLOOKUP(A:A,'ИЗ ОСНОВЫ НОМЕНКЛАТУР'!D:H,5,0)</f>
        <v>C</v>
      </c>
      <c r="T3149" s="44">
        <f t="shared" si="591"/>
        <v>0</v>
      </c>
      <c r="U3149" s="44">
        <f t="shared" si="592"/>
        <v>0</v>
      </c>
      <c r="V3149" s="44">
        <f t="shared" si="593"/>
        <v>0</v>
      </c>
      <c r="W3149" s="44">
        <f t="shared" si="594"/>
        <v>0</v>
      </c>
      <c r="X3149" s="44">
        <f t="shared" si="595"/>
        <v>0</v>
      </c>
      <c r="Y3149" s="44">
        <f t="shared" si="596"/>
        <v>0</v>
      </c>
      <c r="Z3149" s="44">
        <f t="shared" si="597"/>
        <v>12914.169032258063</v>
      </c>
      <c r="AA3149" s="44">
        <f t="shared" si="598"/>
        <v>73795.251612903216</v>
      </c>
      <c r="AB3149" s="44">
        <f t="shared" si="599"/>
        <v>2997.9320967741933</v>
      </c>
      <c r="AC3149" s="44">
        <f t="shared" si="600"/>
        <v>9224.4064516129019</v>
      </c>
      <c r="AD3149" s="44">
        <f t="shared" si="601"/>
        <v>18448.812903225804</v>
      </c>
      <c r="AE3149" s="12">
        <f t="shared" si="602"/>
        <v>117380.57209677418</v>
      </c>
    </row>
    <row r="3150" spans="1:31" ht="12.6" hidden="1" customHeight="1" x14ac:dyDescent="0.2">
      <c r="A3150" s="26" t="s">
        <v>2246</v>
      </c>
      <c r="B3150" s="19"/>
      <c r="C3150" s="19"/>
      <c r="D3150" s="20"/>
      <c r="E3150" s="21"/>
      <c r="F3150" s="22"/>
      <c r="G3150" s="21"/>
      <c r="H3150" s="22"/>
      <c r="I3150" s="20"/>
      <c r="J3150" s="20">
        <v>5</v>
      </c>
      <c r="K3150" s="20"/>
      <c r="L3150" s="20">
        <v>33</v>
      </c>
      <c r="M3150" s="20"/>
      <c r="N3150" s="20">
        <v>15</v>
      </c>
      <c r="O3150" s="20">
        <v>53</v>
      </c>
      <c r="P3150" s="23" t="str">
        <f>VLOOKUP(A3150,'ИЗ ОСНОВЫ НОМЕНКЛАТУР'!D:E,2,0)</f>
        <v>Ручки, крючки, опоры</v>
      </c>
      <c r="Q3150" s="23" t="str">
        <f>VLOOKUP(A3150,'ИЗ ОСНОВЫ НОМЕНКЛАТУР'!D:F,3,0)</f>
        <v>Ручки-скобы</v>
      </c>
      <c r="R3150" s="40">
        <f>VLOOKUP(A:A,'ИЗ ОСНОВЫ НОМЕНКЛАТУР'!D:G,4,0)</f>
        <v>299.31443859649124</v>
      </c>
      <c r="S3150" s="12" t="str">
        <f>VLOOKUP(A:A,'ИЗ ОСНОВЫ НОМЕНКЛАТУР'!D:H,5,0)</f>
        <v>C</v>
      </c>
      <c r="T3150" s="44">
        <f t="shared" si="591"/>
        <v>0</v>
      </c>
      <c r="U3150" s="44">
        <f t="shared" si="592"/>
        <v>0</v>
      </c>
      <c r="V3150" s="44">
        <f t="shared" si="593"/>
        <v>0</v>
      </c>
      <c r="W3150" s="44">
        <f t="shared" si="594"/>
        <v>0</v>
      </c>
      <c r="X3150" s="44">
        <f t="shared" si="595"/>
        <v>0</v>
      </c>
      <c r="Y3150" s="44">
        <f t="shared" si="596"/>
        <v>0</v>
      </c>
      <c r="Z3150" s="44">
        <f t="shared" si="597"/>
        <v>1496.5721929824563</v>
      </c>
      <c r="AA3150" s="44">
        <f t="shared" si="598"/>
        <v>0</v>
      </c>
      <c r="AB3150" s="44">
        <f t="shared" si="599"/>
        <v>9877.3764736842113</v>
      </c>
      <c r="AC3150" s="44">
        <f t="shared" si="600"/>
        <v>0</v>
      </c>
      <c r="AD3150" s="44">
        <f t="shared" si="601"/>
        <v>4489.7165789473684</v>
      </c>
      <c r="AE3150" s="12">
        <f t="shared" si="602"/>
        <v>15863.665245614036</v>
      </c>
    </row>
    <row r="3151" spans="1:31" ht="12.6" hidden="1" customHeight="1" x14ac:dyDescent="0.2">
      <c r="A3151" s="26" t="s">
        <v>2387</v>
      </c>
      <c r="B3151" s="19"/>
      <c r="C3151" s="19"/>
      <c r="D3151" s="20"/>
      <c r="E3151" s="21"/>
      <c r="F3151" s="22"/>
      <c r="G3151" s="21"/>
      <c r="H3151" s="22"/>
      <c r="I3151" s="20"/>
      <c r="J3151" s="20">
        <v>426</v>
      </c>
      <c r="K3151" s="20"/>
      <c r="L3151" s="20">
        <v>47</v>
      </c>
      <c r="M3151" s="20">
        <v>40</v>
      </c>
      <c r="N3151" s="20">
        <v>4</v>
      </c>
      <c r="O3151" s="20">
        <v>517</v>
      </c>
      <c r="P3151" s="23" t="str">
        <f>VLOOKUP(A3151,'ИЗ ОСНОВЫ НОМЕНКЛАТУР'!D:E,2,0)</f>
        <v>Ручки, крючки, опоры</v>
      </c>
      <c r="Q3151" s="23" t="str">
        <f>VLOOKUP(A3151,'ИЗ ОСНОВЫ НОМЕНКЛАТУР'!D:F,3,0)</f>
        <v>Ручки-скобы</v>
      </c>
      <c r="R3151" s="40">
        <f>VLOOKUP(A:A,'ИЗ ОСНОВЫ НОМЕНКЛАТУР'!D:G,4,0)</f>
        <v>232.55279999999999</v>
      </c>
      <c r="S3151" s="12" t="str">
        <f>VLOOKUP(A:A,'ИЗ ОСНОВЫ НОМЕНКЛАТУР'!D:H,5,0)</f>
        <v>C</v>
      </c>
      <c r="T3151" s="44">
        <f t="shared" si="591"/>
        <v>0</v>
      </c>
      <c r="U3151" s="44">
        <f t="shared" si="592"/>
        <v>0</v>
      </c>
      <c r="V3151" s="44">
        <f t="shared" si="593"/>
        <v>0</v>
      </c>
      <c r="W3151" s="44">
        <f t="shared" si="594"/>
        <v>0</v>
      </c>
      <c r="X3151" s="44">
        <f t="shared" si="595"/>
        <v>0</v>
      </c>
      <c r="Y3151" s="44">
        <f t="shared" si="596"/>
        <v>0</v>
      </c>
      <c r="Z3151" s="44">
        <f t="shared" si="597"/>
        <v>99067.492799999993</v>
      </c>
      <c r="AA3151" s="44">
        <f t="shared" si="598"/>
        <v>0</v>
      </c>
      <c r="AB3151" s="44">
        <f t="shared" si="599"/>
        <v>10929.981599999999</v>
      </c>
      <c r="AC3151" s="44">
        <f t="shared" si="600"/>
        <v>9302.1119999999992</v>
      </c>
      <c r="AD3151" s="44">
        <f t="shared" si="601"/>
        <v>930.21119999999996</v>
      </c>
      <c r="AE3151" s="12">
        <f t="shared" si="602"/>
        <v>120229.79759999999</v>
      </c>
    </row>
    <row r="3152" spans="1:31" ht="12.6" hidden="1" customHeight="1" x14ac:dyDescent="0.2">
      <c r="A3152" s="26" t="s">
        <v>2381</v>
      </c>
      <c r="B3152" s="19"/>
      <c r="C3152" s="19"/>
      <c r="D3152" s="20"/>
      <c r="E3152" s="21"/>
      <c r="F3152" s="22"/>
      <c r="G3152" s="21"/>
      <c r="H3152" s="22"/>
      <c r="I3152" s="20"/>
      <c r="J3152" s="20">
        <v>67</v>
      </c>
      <c r="K3152" s="20"/>
      <c r="L3152" s="20">
        <v>26</v>
      </c>
      <c r="M3152" s="20">
        <v>128</v>
      </c>
      <c r="N3152" s="20">
        <v>50</v>
      </c>
      <c r="O3152" s="20">
        <v>271</v>
      </c>
      <c r="P3152" s="23" t="str">
        <f>VLOOKUP(A3152,'ИЗ ОСНОВЫ НОМЕНКЛАТУР'!D:E,2,0)</f>
        <v>Ручки, крючки, опоры</v>
      </c>
      <c r="Q3152" s="23" t="str">
        <f>VLOOKUP(A3152,'ИЗ ОСНОВЫ НОМЕНКЛАТУР'!D:F,3,0)</f>
        <v>Ручки-скобы</v>
      </c>
      <c r="R3152" s="40">
        <f>VLOOKUP(A:A,'ИЗ ОСНОВЫ НОМЕНКЛАТУР'!D:G,4,0)</f>
        <v>330.90045454545458</v>
      </c>
      <c r="S3152" s="12" t="str">
        <f>VLOOKUP(A:A,'ИЗ ОСНОВЫ НОМЕНКЛАТУР'!D:H,5,0)</f>
        <v>C</v>
      </c>
      <c r="T3152" s="44">
        <f t="shared" si="591"/>
        <v>0</v>
      </c>
      <c r="U3152" s="44">
        <f t="shared" si="592"/>
        <v>0</v>
      </c>
      <c r="V3152" s="44">
        <f t="shared" si="593"/>
        <v>0</v>
      </c>
      <c r="W3152" s="44">
        <f t="shared" si="594"/>
        <v>0</v>
      </c>
      <c r="X3152" s="44">
        <f t="shared" si="595"/>
        <v>0</v>
      </c>
      <c r="Y3152" s="44">
        <f t="shared" si="596"/>
        <v>0</v>
      </c>
      <c r="Z3152" s="44">
        <f t="shared" si="597"/>
        <v>22170.330454545456</v>
      </c>
      <c r="AA3152" s="44">
        <f t="shared" si="598"/>
        <v>0</v>
      </c>
      <c r="AB3152" s="44">
        <f t="shared" si="599"/>
        <v>8603.4118181818194</v>
      </c>
      <c r="AC3152" s="44">
        <f t="shared" si="600"/>
        <v>42355.258181818186</v>
      </c>
      <c r="AD3152" s="44">
        <f t="shared" si="601"/>
        <v>16545.022727272728</v>
      </c>
      <c r="AE3152" s="12">
        <f t="shared" si="602"/>
        <v>89674.023181818193</v>
      </c>
    </row>
    <row r="3153" spans="1:31" ht="12.6" hidden="1" customHeight="1" x14ac:dyDescent="0.2">
      <c r="A3153" s="26" t="s">
        <v>2340</v>
      </c>
      <c r="B3153" s="19"/>
      <c r="C3153" s="19"/>
      <c r="D3153" s="20"/>
      <c r="E3153" s="21"/>
      <c r="F3153" s="22"/>
      <c r="G3153" s="21"/>
      <c r="H3153" s="22"/>
      <c r="I3153" s="20"/>
      <c r="J3153" s="20">
        <v>70</v>
      </c>
      <c r="K3153" s="20"/>
      <c r="L3153" s="20">
        <v>13</v>
      </c>
      <c r="M3153" s="20">
        <v>35</v>
      </c>
      <c r="N3153" s="20">
        <v>48</v>
      </c>
      <c r="O3153" s="20">
        <v>166</v>
      </c>
      <c r="P3153" s="23" t="str">
        <f>VLOOKUP(A3153,'ИЗ ОСНОВЫ НОМЕНКЛАТУР'!D:E,2,0)</f>
        <v>Ручки, крючки, опоры</v>
      </c>
      <c r="Q3153" s="23" t="str">
        <f>VLOOKUP(A3153,'ИЗ ОСНОВЫ НОМЕНКЛАТУР'!D:F,3,0)</f>
        <v>Ручки-скобы</v>
      </c>
      <c r="R3153" s="40">
        <f>VLOOKUP(A:A,'ИЗ ОСНОВЫ НОМЕНКЛАТУР'!D:G,4,0)</f>
        <v>293.51346153846157</v>
      </c>
      <c r="S3153" s="12" t="str">
        <f>VLOOKUP(A:A,'ИЗ ОСНОВЫ НОМЕНКЛАТУР'!D:H,5,0)</f>
        <v>C</v>
      </c>
      <c r="T3153" s="44">
        <f t="shared" si="591"/>
        <v>0</v>
      </c>
      <c r="U3153" s="44">
        <f t="shared" si="592"/>
        <v>0</v>
      </c>
      <c r="V3153" s="44">
        <f t="shared" si="593"/>
        <v>0</v>
      </c>
      <c r="W3153" s="44">
        <f t="shared" si="594"/>
        <v>0</v>
      </c>
      <c r="X3153" s="44">
        <f t="shared" si="595"/>
        <v>0</v>
      </c>
      <c r="Y3153" s="44">
        <f t="shared" si="596"/>
        <v>0</v>
      </c>
      <c r="Z3153" s="44">
        <f t="shared" si="597"/>
        <v>20545.942307692309</v>
      </c>
      <c r="AA3153" s="44">
        <f t="shared" si="598"/>
        <v>0</v>
      </c>
      <c r="AB3153" s="44">
        <f t="shared" si="599"/>
        <v>3815.6750000000002</v>
      </c>
      <c r="AC3153" s="44">
        <f t="shared" si="600"/>
        <v>10272.971153846154</v>
      </c>
      <c r="AD3153" s="44">
        <f t="shared" si="601"/>
        <v>14088.646153846155</v>
      </c>
      <c r="AE3153" s="12">
        <f t="shared" si="602"/>
        <v>48723.234615384616</v>
      </c>
    </row>
    <row r="3154" spans="1:31" ht="12.6" hidden="1" customHeight="1" x14ac:dyDescent="0.2">
      <c r="A3154" s="26" t="s">
        <v>2292</v>
      </c>
      <c r="B3154" s="19"/>
      <c r="C3154" s="19"/>
      <c r="D3154" s="20"/>
      <c r="E3154" s="21"/>
      <c r="F3154" s="22"/>
      <c r="G3154" s="21"/>
      <c r="H3154" s="22"/>
      <c r="I3154" s="20"/>
      <c r="J3154" s="20">
        <v>263</v>
      </c>
      <c r="K3154" s="20">
        <v>320</v>
      </c>
      <c r="L3154" s="20">
        <v>10</v>
      </c>
      <c r="M3154" s="20">
        <v>80</v>
      </c>
      <c r="N3154" s="20">
        <v>71</v>
      </c>
      <c r="O3154" s="20">
        <v>744</v>
      </c>
      <c r="P3154" s="23" t="str">
        <f>VLOOKUP(A3154,'ИЗ ОСНОВЫ НОМЕНКЛАТУР'!D:E,2,0)</f>
        <v>Ручки, крючки, опоры</v>
      </c>
      <c r="Q3154" s="23" t="str">
        <f>VLOOKUP(A3154,'ИЗ ОСНОВЫ НОМЕНКЛАТУР'!D:F,3,0)</f>
        <v>Ручки-скобы</v>
      </c>
      <c r="R3154" s="40">
        <f>VLOOKUP(A:A,'ИЗ ОСНОВЫ НОМЕНКЛАТУР'!D:G,4,0)</f>
        <v>221.10630573248409</v>
      </c>
      <c r="S3154" s="12" t="str">
        <f>VLOOKUP(A:A,'ИЗ ОСНОВЫ НОМЕНКЛАТУР'!D:H,5,0)</f>
        <v>C</v>
      </c>
      <c r="T3154" s="44">
        <f t="shared" si="591"/>
        <v>0</v>
      </c>
      <c r="U3154" s="44">
        <f t="shared" si="592"/>
        <v>0</v>
      </c>
      <c r="V3154" s="44">
        <f t="shared" si="593"/>
        <v>0</v>
      </c>
      <c r="W3154" s="44">
        <f t="shared" si="594"/>
        <v>0</v>
      </c>
      <c r="X3154" s="44">
        <f t="shared" si="595"/>
        <v>0</v>
      </c>
      <c r="Y3154" s="44">
        <f t="shared" si="596"/>
        <v>0</v>
      </c>
      <c r="Z3154" s="44">
        <f t="shared" si="597"/>
        <v>58150.958407643317</v>
      </c>
      <c r="AA3154" s="44">
        <f t="shared" si="598"/>
        <v>70754.017834394908</v>
      </c>
      <c r="AB3154" s="44">
        <f t="shared" si="599"/>
        <v>2211.0630573248409</v>
      </c>
      <c r="AC3154" s="44">
        <f t="shared" si="600"/>
        <v>17688.504458598727</v>
      </c>
      <c r="AD3154" s="44">
        <f t="shared" si="601"/>
        <v>15698.54770700637</v>
      </c>
      <c r="AE3154" s="12">
        <f t="shared" si="602"/>
        <v>164503.09146496817</v>
      </c>
    </row>
    <row r="3155" spans="1:31" ht="12.6" hidden="1" customHeight="1" x14ac:dyDescent="0.2">
      <c r="A3155" s="26" t="s">
        <v>2293</v>
      </c>
      <c r="B3155" s="19"/>
      <c r="C3155" s="19"/>
      <c r="D3155" s="20"/>
      <c r="E3155" s="20">
        <v>60</v>
      </c>
      <c r="F3155" s="20"/>
      <c r="G3155" s="21"/>
      <c r="H3155" s="22"/>
      <c r="I3155" s="20"/>
      <c r="J3155" s="20">
        <v>700</v>
      </c>
      <c r="K3155" s="20">
        <v>560</v>
      </c>
      <c r="L3155" s="20">
        <v>29</v>
      </c>
      <c r="M3155" s="20"/>
      <c r="N3155" s="20">
        <v>113</v>
      </c>
      <c r="O3155" s="20">
        <v>1462</v>
      </c>
      <c r="P3155" s="23" t="str">
        <f>VLOOKUP(A3155,'ИЗ ОСНОВЫ НОМЕНКЛАТУР'!D:E,2,0)</f>
        <v>Ручки, крючки, опоры</v>
      </c>
      <c r="Q3155" s="23" t="str">
        <f>VLOOKUP(A3155,'ИЗ ОСНОВЫ НОМЕНКЛАТУР'!D:F,3,0)</f>
        <v>Ручки-скобы</v>
      </c>
      <c r="R3155" s="40">
        <f>VLOOKUP(A:A,'ИЗ ОСНОВЫ НОМЕНКЛАТУР'!D:G,4,0)</f>
        <v>139.14825581395348</v>
      </c>
      <c r="S3155" s="12" t="str">
        <f>VLOOKUP(A:A,'ИЗ ОСНОВЫ НОМЕНКЛАТУР'!D:H,5,0)</f>
        <v>C</v>
      </c>
      <c r="T3155" s="44">
        <f t="shared" si="591"/>
        <v>0</v>
      </c>
      <c r="U3155" s="44">
        <f t="shared" si="592"/>
        <v>8348.8953488372099</v>
      </c>
      <c r="V3155" s="44">
        <f t="shared" si="593"/>
        <v>0</v>
      </c>
      <c r="W3155" s="44">
        <f t="shared" si="594"/>
        <v>0</v>
      </c>
      <c r="X3155" s="44">
        <f t="shared" si="595"/>
        <v>0</v>
      </c>
      <c r="Y3155" s="44">
        <f t="shared" si="596"/>
        <v>0</v>
      </c>
      <c r="Z3155" s="44">
        <f t="shared" si="597"/>
        <v>97403.779069767435</v>
      </c>
      <c r="AA3155" s="44">
        <f t="shared" si="598"/>
        <v>77923.023255813954</v>
      </c>
      <c r="AB3155" s="44">
        <f t="shared" si="599"/>
        <v>4035.2994186046508</v>
      </c>
      <c r="AC3155" s="44">
        <f t="shared" si="600"/>
        <v>0</v>
      </c>
      <c r="AD3155" s="44">
        <f t="shared" si="601"/>
        <v>15723.752906976744</v>
      </c>
      <c r="AE3155" s="12">
        <f t="shared" si="602"/>
        <v>203434.74999999997</v>
      </c>
    </row>
    <row r="3156" spans="1:31" ht="12.6" hidden="1" customHeight="1" x14ac:dyDescent="0.2">
      <c r="A3156" s="26" t="s">
        <v>2348</v>
      </c>
      <c r="B3156" s="19"/>
      <c r="C3156" s="19"/>
      <c r="D3156" s="20"/>
      <c r="E3156" s="20">
        <v>59</v>
      </c>
      <c r="F3156" s="20"/>
      <c r="G3156" s="21"/>
      <c r="H3156" s="22"/>
      <c r="I3156" s="20"/>
      <c r="J3156" s="20">
        <v>53</v>
      </c>
      <c r="K3156" s="20"/>
      <c r="L3156" s="20">
        <v>47</v>
      </c>
      <c r="M3156" s="20">
        <v>60</v>
      </c>
      <c r="N3156" s="20">
        <v>29</v>
      </c>
      <c r="O3156" s="20">
        <v>248</v>
      </c>
      <c r="P3156" s="23" t="str">
        <f>VLOOKUP(A3156,'ИЗ ОСНОВЫ НОМЕНКЛАТУР'!D:E,2,0)</f>
        <v>Ручки, крючки, опоры</v>
      </c>
      <c r="Q3156" s="23" t="str">
        <f>VLOOKUP(A3156,'ИЗ ОСНОВЫ НОМЕНКЛАТУР'!D:F,3,0)</f>
        <v>Ручки-скобы</v>
      </c>
      <c r="R3156" s="40">
        <f>VLOOKUP(A:A,'ИЗ ОСНОВЫ НОМЕНКЛАТУР'!D:G,4,0)</f>
        <v>208.1430612244898</v>
      </c>
      <c r="S3156" s="12" t="str">
        <f>VLOOKUP(A:A,'ИЗ ОСНОВЫ НОМЕНКЛАТУР'!D:H,5,0)</f>
        <v>C</v>
      </c>
      <c r="T3156" s="44">
        <f t="shared" si="591"/>
        <v>0</v>
      </c>
      <c r="U3156" s="44">
        <f t="shared" si="592"/>
        <v>12280.440612244898</v>
      </c>
      <c r="V3156" s="44">
        <f t="shared" si="593"/>
        <v>0</v>
      </c>
      <c r="W3156" s="44">
        <f t="shared" si="594"/>
        <v>0</v>
      </c>
      <c r="X3156" s="44">
        <f t="shared" si="595"/>
        <v>0</v>
      </c>
      <c r="Y3156" s="44">
        <f t="shared" si="596"/>
        <v>0</v>
      </c>
      <c r="Z3156" s="44">
        <f t="shared" si="597"/>
        <v>11031.58224489796</v>
      </c>
      <c r="AA3156" s="44">
        <f t="shared" si="598"/>
        <v>0</v>
      </c>
      <c r="AB3156" s="44">
        <f t="shared" si="599"/>
        <v>9782.7238775510214</v>
      </c>
      <c r="AC3156" s="44">
        <f t="shared" si="600"/>
        <v>12488.583673469388</v>
      </c>
      <c r="AD3156" s="44">
        <f t="shared" si="601"/>
        <v>6036.1487755102044</v>
      </c>
      <c r="AE3156" s="12">
        <f t="shared" si="602"/>
        <v>51619.479183673473</v>
      </c>
    </row>
    <row r="3157" spans="1:31" ht="12.6" hidden="1" customHeight="1" x14ac:dyDescent="0.2">
      <c r="A3157" s="26" t="s">
        <v>2270</v>
      </c>
      <c r="B3157" s="19"/>
      <c r="C3157" s="19"/>
      <c r="D3157" s="20"/>
      <c r="E3157" s="21"/>
      <c r="F3157" s="22"/>
      <c r="G3157" s="21"/>
      <c r="H3157" s="22"/>
      <c r="I3157" s="20"/>
      <c r="J3157" s="20"/>
      <c r="K3157" s="20">
        <v>700</v>
      </c>
      <c r="L3157" s="20">
        <v>50</v>
      </c>
      <c r="M3157" s="20"/>
      <c r="N3157" s="20"/>
      <c r="O3157" s="20">
        <v>750</v>
      </c>
      <c r="P3157" s="23" t="str">
        <f>VLOOKUP(A3157,'ИЗ ОСНОВЫ НОМЕНКЛАТУР'!D:E,2,0)</f>
        <v>Ручки, крючки, опоры</v>
      </c>
      <c r="Q3157" s="23" t="str">
        <f>VLOOKUP(A3157,'ИЗ ОСНОВЫ НОМЕНКЛАТУР'!D:F,3,0)</f>
        <v>Ручки-скобы</v>
      </c>
      <c r="R3157" s="40">
        <f>VLOOKUP(A:A,'ИЗ ОСНОВЫ НОМЕНКЛАТУР'!D:G,4,0)</f>
        <v>181.98630363036304</v>
      </c>
      <c r="S3157" s="12" t="str">
        <f>VLOOKUP(A:A,'ИЗ ОСНОВЫ НОМЕНКЛАТУР'!D:H,5,0)</f>
        <v>C</v>
      </c>
      <c r="T3157" s="44">
        <f t="shared" si="591"/>
        <v>0</v>
      </c>
      <c r="U3157" s="44">
        <f t="shared" si="592"/>
        <v>0</v>
      </c>
      <c r="V3157" s="44">
        <f t="shared" si="593"/>
        <v>0</v>
      </c>
      <c r="W3157" s="44">
        <f t="shared" si="594"/>
        <v>0</v>
      </c>
      <c r="X3157" s="44">
        <f t="shared" si="595"/>
        <v>0</v>
      </c>
      <c r="Y3157" s="44">
        <f t="shared" si="596"/>
        <v>0</v>
      </c>
      <c r="Z3157" s="44">
        <f t="shared" si="597"/>
        <v>0</v>
      </c>
      <c r="AA3157" s="44">
        <f t="shared" si="598"/>
        <v>127390.41254125413</v>
      </c>
      <c r="AB3157" s="44">
        <f t="shared" si="599"/>
        <v>9099.3151815181518</v>
      </c>
      <c r="AC3157" s="44">
        <f t="shared" si="600"/>
        <v>0</v>
      </c>
      <c r="AD3157" s="44">
        <f t="shared" si="601"/>
        <v>0</v>
      </c>
      <c r="AE3157" s="12">
        <f t="shared" si="602"/>
        <v>136489.72772277228</v>
      </c>
    </row>
    <row r="3158" spans="1:31" ht="12.6" hidden="1" customHeight="1" x14ac:dyDescent="0.2">
      <c r="A3158" s="26" t="s">
        <v>2276</v>
      </c>
      <c r="B3158" s="19"/>
      <c r="C3158" s="19"/>
      <c r="D3158" s="20"/>
      <c r="E3158" s="21"/>
      <c r="F3158" s="22"/>
      <c r="G3158" s="21"/>
      <c r="H3158" s="22"/>
      <c r="I3158" s="20"/>
      <c r="J3158" s="20"/>
      <c r="K3158" s="20">
        <v>560</v>
      </c>
      <c r="L3158" s="20"/>
      <c r="M3158" s="20"/>
      <c r="N3158" s="20">
        <v>90</v>
      </c>
      <c r="O3158" s="20">
        <v>650</v>
      </c>
      <c r="P3158" s="23" t="str">
        <f>VLOOKUP(A3158,'ИЗ ОСНОВЫ НОМЕНКЛАТУР'!D:E,2,0)</f>
        <v>Ручки, крючки, опоры</v>
      </c>
      <c r="Q3158" s="23" t="str">
        <f>VLOOKUP(A3158,'ИЗ ОСНОВЫ НОМЕНКЛАТУР'!D:F,3,0)</f>
        <v>Ручки-скобы</v>
      </c>
      <c r="R3158" s="40">
        <f>VLOOKUP(A:A,'ИЗ ОСНОВЫ НОМЕНКЛАТУР'!D:G,4,0)</f>
        <v>161.53846153846155</v>
      </c>
      <c r="S3158" s="12" t="str">
        <f>VLOOKUP(A:A,'ИЗ ОСНОВЫ НОМЕНКЛАТУР'!D:H,5,0)</f>
        <v>C</v>
      </c>
      <c r="T3158" s="44">
        <f t="shared" si="591"/>
        <v>0</v>
      </c>
      <c r="U3158" s="44">
        <f t="shared" si="592"/>
        <v>0</v>
      </c>
      <c r="V3158" s="44">
        <f t="shared" si="593"/>
        <v>0</v>
      </c>
      <c r="W3158" s="44">
        <f t="shared" si="594"/>
        <v>0</v>
      </c>
      <c r="X3158" s="44">
        <f t="shared" si="595"/>
        <v>0</v>
      </c>
      <c r="Y3158" s="44">
        <f t="shared" si="596"/>
        <v>0</v>
      </c>
      <c r="Z3158" s="44">
        <f t="shared" si="597"/>
        <v>0</v>
      </c>
      <c r="AA3158" s="44">
        <f t="shared" si="598"/>
        <v>90461.538461538468</v>
      </c>
      <c r="AB3158" s="44">
        <f t="shared" si="599"/>
        <v>0</v>
      </c>
      <c r="AC3158" s="44">
        <f t="shared" si="600"/>
        <v>0</v>
      </c>
      <c r="AD3158" s="44">
        <f t="shared" si="601"/>
        <v>14538.461538461539</v>
      </c>
      <c r="AE3158" s="12">
        <f t="shared" si="602"/>
        <v>105000</v>
      </c>
    </row>
    <row r="3159" spans="1:31" ht="12.6" hidden="1" customHeight="1" x14ac:dyDescent="0.2">
      <c r="A3159" s="26" t="s">
        <v>2747</v>
      </c>
      <c r="B3159" s="19"/>
      <c r="C3159" s="19"/>
      <c r="D3159" s="20">
        <v>50</v>
      </c>
      <c r="E3159" s="20">
        <v>50</v>
      </c>
      <c r="F3159" s="20"/>
      <c r="G3159" s="21"/>
      <c r="H3159" s="22"/>
      <c r="I3159" s="20"/>
      <c r="J3159" s="20">
        <v>87</v>
      </c>
      <c r="K3159" s="20"/>
      <c r="L3159" s="20"/>
      <c r="M3159" s="20"/>
      <c r="N3159" s="20">
        <v>100</v>
      </c>
      <c r="O3159" s="20">
        <v>287</v>
      </c>
      <c r="P3159" s="23" t="str">
        <f>VLOOKUP(A3159,'ИЗ ОСНОВЫ НОМЕНКЛАТУР'!D:E,2,0)</f>
        <v>Ручки, крючки, опоры</v>
      </c>
      <c r="Q3159" s="23" t="str">
        <f>VLOOKUP(A3159,'ИЗ ОСНОВЫ НОМЕНКЛАТУР'!D:F,3,0)</f>
        <v>Ручки-рейлинги</v>
      </c>
      <c r="R3159" s="40">
        <f>VLOOKUP(A:A,'ИЗ ОСНОВЫ НОМЕНКЛАТУР'!D:G,4,0)</f>
        <v>925.92199999999991</v>
      </c>
      <c r="S3159" s="12" t="str">
        <f>VLOOKUP(A:A,'ИЗ ОСНОВЫ НОМЕНКЛАТУР'!D:H,5,0)</f>
        <v>C</v>
      </c>
      <c r="T3159" s="44">
        <f t="shared" si="591"/>
        <v>46296.1</v>
      </c>
      <c r="U3159" s="44">
        <f t="shared" si="592"/>
        <v>46296.1</v>
      </c>
      <c r="V3159" s="44">
        <f t="shared" si="593"/>
        <v>0</v>
      </c>
      <c r="W3159" s="44">
        <f t="shared" si="594"/>
        <v>0</v>
      </c>
      <c r="X3159" s="44">
        <f t="shared" si="595"/>
        <v>0</v>
      </c>
      <c r="Y3159" s="44">
        <f t="shared" si="596"/>
        <v>0</v>
      </c>
      <c r="Z3159" s="44">
        <f t="shared" si="597"/>
        <v>80555.213999999993</v>
      </c>
      <c r="AA3159" s="44">
        <f t="shared" si="598"/>
        <v>0</v>
      </c>
      <c r="AB3159" s="44">
        <f t="shared" si="599"/>
        <v>0</v>
      </c>
      <c r="AC3159" s="44">
        <f t="shared" si="600"/>
        <v>0</v>
      </c>
      <c r="AD3159" s="44">
        <f t="shared" si="601"/>
        <v>92592.2</v>
      </c>
      <c r="AE3159" s="12">
        <f t="shared" si="602"/>
        <v>265739.614</v>
      </c>
    </row>
    <row r="3160" spans="1:31" ht="12.6" hidden="1" customHeight="1" x14ac:dyDescent="0.2">
      <c r="A3160" s="26" t="s">
        <v>2764</v>
      </c>
      <c r="B3160" s="19"/>
      <c r="C3160" s="19"/>
      <c r="D3160" s="20"/>
      <c r="E3160" s="21"/>
      <c r="F3160" s="22"/>
      <c r="G3160" s="21"/>
      <c r="H3160" s="22"/>
      <c r="I3160" s="20"/>
      <c r="J3160" s="20"/>
      <c r="K3160" s="20">
        <v>160</v>
      </c>
      <c r="L3160" s="20"/>
      <c r="M3160" s="20"/>
      <c r="N3160" s="20">
        <v>163</v>
      </c>
      <c r="O3160" s="20">
        <v>323</v>
      </c>
      <c r="P3160" s="23" t="str">
        <f>VLOOKUP(A3160,'ИЗ ОСНОВЫ НОМЕНКЛАТУР'!D:E,2,0)</f>
        <v>Ручки, крючки, опоры</v>
      </c>
      <c r="Q3160" s="23" t="str">
        <f>VLOOKUP(A3160,'ИЗ ОСНОВЫ НОМЕНКЛАТУР'!D:F,3,0)</f>
        <v>Ручки-рейлинги</v>
      </c>
      <c r="R3160" s="40">
        <f>VLOOKUP(A:A,'ИЗ ОСНОВЫ НОМЕНКЛАТУР'!D:G,4,0)</f>
        <v>694.44074999999998</v>
      </c>
      <c r="S3160" s="12" t="str">
        <f>VLOOKUP(A:A,'ИЗ ОСНОВЫ НОМЕНКЛАТУР'!D:H,5,0)</f>
        <v>C</v>
      </c>
      <c r="T3160" s="44">
        <f t="shared" si="591"/>
        <v>0</v>
      </c>
      <c r="U3160" s="44">
        <f t="shared" si="592"/>
        <v>0</v>
      </c>
      <c r="V3160" s="44">
        <f t="shared" si="593"/>
        <v>0</v>
      </c>
      <c r="W3160" s="44">
        <f t="shared" si="594"/>
        <v>0</v>
      </c>
      <c r="X3160" s="44">
        <f t="shared" si="595"/>
        <v>0</v>
      </c>
      <c r="Y3160" s="44">
        <f t="shared" si="596"/>
        <v>0</v>
      </c>
      <c r="Z3160" s="44">
        <f t="shared" si="597"/>
        <v>0</v>
      </c>
      <c r="AA3160" s="44">
        <f t="shared" si="598"/>
        <v>111110.51999999999</v>
      </c>
      <c r="AB3160" s="44">
        <f t="shared" si="599"/>
        <v>0</v>
      </c>
      <c r="AC3160" s="44">
        <f t="shared" si="600"/>
        <v>0</v>
      </c>
      <c r="AD3160" s="44">
        <f t="shared" si="601"/>
        <v>113193.84225</v>
      </c>
      <c r="AE3160" s="12">
        <f t="shared" si="602"/>
        <v>224304.36225000001</v>
      </c>
    </row>
    <row r="3161" spans="1:31" ht="12.6" hidden="1" customHeight="1" x14ac:dyDescent="0.2">
      <c r="A3161" s="26" t="s">
        <v>2763</v>
      </c>
      <c r="B3161" s="19"/>
      <c r="C3161" s="19"/>
      <c r="D3161" s="20"/>
      <c r="E3161" s="21"/>
      <c r="F3161" s="22"/>
      <c r="G3161" s="21"/>
      <c r="H3161" s="22"/>
      <c r="I3161" s="20"/>
      <c r="J3161" s="20"/>
      <c r="K3161" s="20">
        <v>216</v>
      </c>
      <c r="L3161" s="20"/>
      <c r="M3161" s="20"/>
      <c r="N3161" s="20">
        <v>113</v>
      </c>
      <c r="O3161" s="20">
        <v>329</v>
      </c>
      <c r="P3161" s="23" t="str">
        <f>VLOOKUP(A3161,'ИЗ ОСНОВЫ НОМЕНКЛАТУР'!D:E,2,0)</f>
        <v>Ручки, крючки, опоры</v>
      </c>
      <c r="Q3161" s="23" t="str">
        <f>VLOOKUP(A3161,'ИЗ ОСНОВЫ НОМЕНКЛАТУР'!D:F,3,0)</f>
        <v>Ручки-рейлинги</v>
      </c>
      <c r="R3161" s="40">
        <f>VLOOKUP(A:A,'ИЗ ОСНОВЫ НОМЕНКЛАТУР'!D:G,4,0)</f>
        <v>771.6013333333334</v>
      </c>
      <c r="S3161" s="12" t="str">
        <f>VLOOKUP(A:A,'ИЗ ОСНОВЫ НОМЕНКЛАТУР'!D:H,5,0)</f>
        <v>C</v>
      </c>
      <c r="T3161" s="44">
        <f t="shared" si="591"/>
        <v>0</v>
      </c>
      <c r="U3161" s="44">
        <f t="shared" si="592"/>
        <v>0</v>
      </c>
      <c r="V3161" s="44">
        <f t="shared" si="593"/>
        <v>0</v>
      </c>
      <c r="W3161" s="44">
        <f t="shared" si="594"/>
        <v>0</v>
      </c>
      <c r="X3161" s="44">
        <f t="shared" si="595"/>
        <v>0</v>
      </c>
      <c r="Y3161" s="44">
        <f t="shared" si="596"/>
        <v>0</v>
      </c>
      <c r="Z3161" s="44">
        <f t="shared" si="597"/>
        <v>0</v>
      </c>
      <c r="AA3161" s="44">
        <f t="shared" si="598"/>
        <v>166665.88800000001</v>
      </c>
      <c r="AB3161" s="44">
        <f t="shared" si="599"/>
        <v>0</v>
      </c>
      <c r="AC3161" s="44">
        <f t="shared" si="600"/>
        <v>0</v>
      </c>
      <c r="AD3161" s="44">
        <f t="shared" si="601"/>
        <v>87190.950666666671</v>
      </c>
      <c r="AE3161" s="12">
        <f t="shared" si="602"/>
        <v>253856.83866666668</v>
      </c>
    </row>
    <row r="3162" spans="1:31" ht="12.6" hidden="1" customHeight="1" x14ac:dyDescent="0.2">
      <c r="A3162" s="26" t="s">
        <v>2762</v>
      </c>
      <c r="B3162" s="19"/>
      <c r="C3162" s="19"/>
      <c r="D3162" s="20"/>
      <c r="E3162" s="21"/>
      <c r="F3162" s="22"/>
      <c r="G3162" s="21"/>
      <c r="H3162" s="22"/>
      <c r="I3162" s="20"/>
      <c r="J3162" s="20"/>
      <c r="K3162" s="20">
        <v>120</v>
      </c>
      <c r="L3162" s="20"/>
      <c r="M3162" s="20"/>
      <c r="N3162" s="20">
        <v>168</v>
      </c>
      <c r="O3162" s="20">
        <v>288</v>
      </c>
      <c r="P3162" s="23" t="str">
        <f>VLOOKUP(A3162,'ИЗ ОСНОВЫ НОМЕНКЛАТУР'!D:E,2,0)</f>
        <v>Ручки, крючки, опоры</v>
      </c>
      <c r="Q3162" s="23" t="str">
        <f>VLOOKUP(A3162,'ИЗ ОСНОВЫ НОМЕНКЛАТУР'!D:F,3,0)</f>
        <v>Ручки-рейлинги</v>
      </c>
      <c r="R3162" s="40">
        <f>VLOOKUP(A:A,'ИЗ ОСНОВЫ НОМЕНКЛАТУР'!D:G,4,0)</f>
        <v>925.92124999999999</v>
      </c>
      <c r="S3162" s="12" t="str">
        <f>VLOOKUP(A:A,'ИЗ ОСНОВЫ НОМЕНКЛАТУР'!D:H,5,0)</f>
        <v>C</v>
      </c>
      <c r="T3162" s="44">
        <f t="shared" si="591"/>
        <v>0</v>
      </c>
      <c r="U3162" s="44">
        <f t="shared" si="592"/>
        <v>0</v>
      </c>
      <c r="V3162" s="44">
        <f t="shared" si="593"/>
        <v>0</v>
      </c>
      <c r="W3162" s="44">
        <f t="shared" si="594"/>
        <v>0</v>
      </c>
      <c r="X3162" s="44">
        <f t="shared" si="595"/>
        <v>0</v>
      </c>
      <c r="Y3162" s="44">
        <f t="shared" si="596"/>
        <v>0</v>
      </c>
      <c r="Z3162" s="44">
        <f t="shared" si="597"/>
        <v>0</v>
      </c>
      <c r="AA3162" s="44">
        <f t="shared" si="598"/>
        <v>111110.55</v>
      </c>
      <c r="AB3162" s="44">
        <f t="shared" si="599"/>
        <v>0</v>
      </c>
      <c r="AC3162" s="44">
        <f t="shared" si="600"/>
        <v>0</v>
      </c>
      <c r="AD3162" s="44">
        <f t="shared" si="601"/>
        <v>155554.76999999999</v>
      </c>
      <c r="AE3162" s="12">
        <f t="shared" si="602"/>
        <v>266665.32</v>
      </c>
    </row>
    <row r="3163" spans="1:31" ht="12.6" hidden="1" customHeight="1" x14ac:dyDescent="0.2">
      <c r="A3163" s="26" t="s">
        <v>2757</v>
      </c>
      <c r="B3163" s="19"/>
      <c r="C3163" s="19"/>
      <c r="D3163" s="20"/>
      <c r="E3163" s="21"/>
      <c r="F3163" s="22"/>
      <c r="G3163" s="21"/>
      <c r="H3163" s="22"/>
      <c r="I3163" s="20"/>
      <c r="J3163" s="20">
        <v>144</v>
      </c>
      <c r="K3163" s="20"/>
      <c r="L3163" s="20"/>
      <c r="M3163" s="20"/>
      <c r="N3163" s="20">
        <v>150</v>
      </c>
      <c r="O3163" s="20">
        <v>294</v>
      </c>
      <c r="P3163" s="23" t="str">
        <f>VLOOKUP(A3163,'ИЗ ОСНОВЫ НОМЕНКЛАТУР'!D:E,2,0)</f>
        <v>Ручки, крючки, опоры</v>
      </c>
      <c r="Q3163" s="23" t="str">
        <f>VLOOKUP(A3163,'ИЗ ОСНОВЫ НОМЕНКЛАТУР'!D:F,3,0)</f>
        <v>Ручки-рейлинги</v>
      </c>
      <c r="R3163" s="40">
        <f>VLOOKUP(A:A,'ИЗ ОСНОВЫ НОМЕНКЛАТУР'!D:G,4,0)</f>
        <v>925.92111111111126</v>
      </c>
      <c r="S3163" s="12" t="str">
        <f>VLOOKUP(A:A,'ИЗ ОСНОВЫ НОМЕНКЛАТУР'!D:H,5,0)</f>
        <v>C</v>
      </c>
      <c r="T3163" s="44">
        <f t="shared" si="591"/>
        <v>0</v>
      </c>
      <c r="U3163" s="44">
        <f t="shared" si="592"/>
        <v>0</v>
      </c>
      <c r="V3163" s="44">
        <f t="shared" si="593"/>
        <v>0</v>
      </c>
      <c r="W3163" s="44">
        <f t="shared" si="594"/>
        <v>0</v>
      </c>
      <c r="X3163" s="44">
        <f t="shared" si="595"/>
        <v>0</v>
      </c>
      <c r="Y3163" s="44">
        <f t="shared" si="596"/>
        <v>0</v>
      </c>
      <c r="Z3163" s="44">
        <f t="shared" si="597"/>
        <v>133332.64000000001</v>
      </c>
      <c r="AA3163" s="44">
        <f t="shared" si="598"/>
        <v>0</v>
      </c>
      <c r="AB3163" s="44">
        <f t="shared" si="599"/>
        <v>0</v>
      </c>
      <c r="AC3163" s="44">
        <f t="shared" si="600"/>
        <v>0</v>
      </c>
      <c r="AD3163" s="44">
        <f t="shared" si="601"/>
        <v>138888.16666666669</v>
      </c>
      <c r="AE3163" s="12">
        <f t="shared" si="602"/>
        <v>272220.8066666667</v>
      </c>
    </row>
    <row r="3164" spans="1:31" ht="12.6" hidden="1" customHeight="1" x14ac:dyDescent="0.2">
      <c r="A3164" s="26" t="s">
        <v>2744</v>
      </c>
      <c r="B3164" s="19"/>
      <c r="C3164" s="19"/>
      <c r="D3164" s="20">
        <v>50</v>
      </c>
      <c r="E3164" s="20">
        <v>46</v>
      </c>
      <c r="F3164" s="20"/>
      <c r="G3164" s="21"/>
      <c r="H3164" s="22"/>
      <c r="I3164" s="20"/>
      <c r="J3164" s="20">
        <v>140</v>
      </c>
      <c r="K3164" s="20"/>
      <c r="L3164" s="20"/>
      <c r="M3164" s="20"/>
      <c r="N3164" s="20">
        <v>100</v>
      </c>
      <c r="O3164" s="20">
        <v>336</v>
      </c>
      <c r="P3164" s="23" t="str">
        <f>VLOOKUP(A3164,'ИЗ ОСНОВЫ НОМЕНКЛАТУР'!D:E,2,0)</f>
        <v>Ручки, крючки, опоры</v>
      </c>
      <c r="Q3164" s="23" t="str">
        <f>VLOOKUP(A3164,'ИЗ ОСНОВЫ НОМЕНКЛАТУР'!D:F,3,0)</f>
        <v>Ручки-рейлинги</v>
      </c>
      <c r="R3164" s="40">
        <f>VLOOKUP(A:A,'ИЗ ОСНОВЫ НОМЕНКЛАТУР'!D:G,4,0)</f>
        <v>967.9721428571429</v>
      </c>
      <c r="S3164" s="12" t="str">
        <f>VLOOKUP(A:A,'ИЗ ОСНОВЫ НОМЕНКЛАТУР'!D:H,5,0)</f>
        <v>C</v>
      </c>
      <c r="T3164" s="44">
        <f t="shared" si="591"/>
        <v>48398.607142857145</v>
      </c>
      <c r="U3164" s="44">
        <f t="shared" si="592"/>
        <v>44526.718571428573</v>
      </c>
      <c r="V3164" s="44">
        <f t="shared" si="593"/>
        <v>0</v>
      </c>
      <c r="W3164" s="44">
        <f t="shared" si="594"/>
        <v>0</v>
      </c>
      <c r="X3164" s="44">
        <f t="shared" si="595"/>
        <v>0</v>
      </c>
      <c r="Y3164" s="44">
        <f t="shared" si="596"/>
        <v>0</v>
      </c>
      <c r="Z3164" s="44">
        <f t="shared" si="597"/>
        <v>135516.1</v>
      </c>
      <c r="AA3164" s="44">
        <f t="shared" si="598"/>
        <v>0</v>
      </c>
      <c r="AB3164" s="44">
        <f t="shared" si="599"/>
        <v>0</v>
      </c>
      <c r="AC3164" s="44">
        <f t="shared" si="600"/>
        <v>0</v>
      </c>
      <c r="AD3164" s="44">
        <f t="shared" si="601"/>
        <v>96797.21428571429</v>
      </c>
      <c r="AE3164" s="12">
        <f t="shared" si="602"/>
        <v>325238.64</v>
      </c>
    </row>
    <row r="3165" spans="1:31" ht="12.6" hidden="1" customHeight="1" x14ac:dyDescent="0.2">
      <c r="A3165" s="26" t="s">
        <v>2323</v>
      </c>
      <c r="B3165" s="19"/>
      <c r="C3165" s="19"/>
      <c r="D3165" s="20"/>
      <c r="E3165" s="20">
        <v>99</v>
      </c>
      <c r="F3165" s="20"/>
      <c r="G3165" s="21"/>
      <c r="H3165" s="22"/>
      <c r="I3165" s="20"/>
      <c r="J3165" s="20">
        <v>146</v>
      </c>
      <c r="K3165" s="20"/>
      <c r="L3165" s="20">
        <v>61</v>
      </c>
      <c r="M3165" s="20">
        <v>340</v>
      </c>
      <c r="N3165" s="20"/>
      <c r="O3165" s="20">
        <v>646</v>
      </c>
      <c r="P3165" s="23" t="str">
        <f>VLOOKUP(A3165,'ИЗ ОСНОВЫ НОМЕНКЛАТУР'!D:E,2,0)</f>
        <v>Ручки, крючки, опоры</v>
      </c>
      <c r="Q3165" s="23" t="str">
        <f>VLOOKUP(A3165,'ИЗ ОСНОВЫ НОМЕНКЛАТУР'!D:F,3,0)</f>
        <v>Ручки-скобы</v>
      </c>
      <c r="R3165" s="40">
        <f>VLOOKUP(A:A,'ИЗ ОСНОВЫ НОМЕНКЛАТУР'!D:G,4,0)</f>
        <v>145.83634146341464</v>
      </c>
      <c r="S3165" s="12" t="str">
        <f>VLOOKUP(A:A,'ИЗ ОСНОВЫ НОМЕНКЛАТУР'!D:H,5,0)</f>
        <v>C</v>
      </c>
      <c r="T3165" s="44">
        <f t="shared" si="591"/>
        <v>0</v>
      </c>
      <c r="U3165" s="44">
        <f t="shared" si="592"/>
        <v>14437.79780487805</v>
      </c>
      <c r="V3165" s="44">
        <f t="shared" si="593"/>
        <v>0</v>
      </c>
      <c r="W3165" s="44">
        <f t="shared" si="594"/>
        <v>0</v>
      </c>
      <c r="X3165" s="44">
        <f t="shared" si="595"/>
        <v>0</v>
      </c>
      <c r="Y3165" s="44">
        <f t="shared" si="596"/>
        <v>0</v>
      </c>
      <c r="Z3165" s="44">
        <f t="shared" si="597"/>
        <v>21292.105853658537</v>
      </c>
      <c r="AA3165" s="44">
        <f t="shared" si="598"/>
        <v>0</v>
      </c>
      <c r="AB3165" s="44">
        <f t="shared" si="599"/>
        <v>8896.0168292682938</v>
      </c>
      <c r="AC3165" s="44">
        <f t="shared" si="600"/>
        <v>49584.35609756098</v>
      </c>
      <c r="AD3165" s="44">
        <f t="shared" si="601"/>
        <v>0</v>
      </c>
      <c r="AE3165" s="12">
        <f t="shared" si="602"/>
        <v>94210.276585365849</v>
      </c>
    </row>
    <row r="3166" spans="1:31" ht="12.6" hidden="1" customHeight="1" x14ac:dyDescent="0.2">
      <c r="A3166" s="26" t="s">
        <v>2237</v>
      </c>
      <c r="B3166" s="19"/>
      <c r="C3166" s="19"/>
      <c r="D3166" s="20"/>
      <c r="E3166" s="21"/>
      <c r="F3166" s="22"/>
      <c r="G3166" s="21"/>
      <c r="H3166" s="22"/>
      <c r="I3166" s="20"/>
      <c r="J3166" s="20">
        <v>26</v>
      </c>
      <c r="K3166" s="20">
        <v>800</v>
      </c>
      <c r="L3166" s="20">
        <v>100</v>
      </c>
      <c r="M3166" s="20"/>
      <c r="N3166" s="20">
        <v>200</v>
      </c>
      <c r="O3166" s="20">
        <v>1126</v>
      </c>
      <c r="P3166" s="23" t="str">
        <f>VLOOKUP(A3166,'ИЗ ОСНОВЫ НОМЕНКЛАТУР'!D:E,2,0)</f>
        <v>Ручки, крючки, опоры</v>
      </c>
      <c r="Q3166" s="23" t="str">
        <f>VLOOKUP(A3166,'ИЗ ОСНОВЫ НОМЕНКЛАТУР'!D:F,3,0)</f>
        <v>Ручки-скобы</v>
      </c>
      <c r="R3166" s="40">
        <f>VLOOKUP(A:A,'ИЗ ОСНОВЫ НОМЕНКЛАТУР'!D:G,4,0)</f>
        <v>113.27073315363882</v>
      </c>
      <c r="S3166" s="12" t="str">
        <f>VLOOKUP(A:A,'ИЗ ОСНОВЫ НОМЕНКЛАТУР'!D:H,5,0)</f>
        <v>C</v>
      </c>
      <c r="T3166" s="44">
        <f t="shared" si="591"/>
        <v>0</v>
      </c>
      <c r="U3166" s="44">
        <f t="shared" si="592"/>
        <v>0</v>
      </c>
      <c r="V3166" s="44">
        <f t="shared" si="593"/>
        <v>0</v>
      </c>
      <c r="W3166" s="44">
        <f t="shared" si="594"/>
        <v>0</v>
      </c>
      <c r="X3166" s="44">
        <f t="shared" si="595"/>
        <v>0</v>
      </c>
      <c r="Y3166" s="44">
        <f t="shared" si="596"/>
        <v>0</v>
      </c>
      <c r="Z3166" s="44">
        <f t="shared" si="597"/>
        <v>2945.0390619946093</v>
      </c>
      <c r="AA3166" s="44">
        <f t="shared" si="598"/>
        <v>90616.58652291105</v>
      </c>
      <c r="AB3166" s="44">
        <f t="shared" si="599"/>
        <v>11327.073315363881</v>
      </c>
      <c r="AC3166" s="44">
        <f t="shared" si="600"/>
        <v>0</v>
      </c>
      <c r="AD3166" s="44">
        <f t="shared" si="601"/>
        <v>22654.146630727762</v>
      </c>
      <c r="AE3166" s="12">
        <f t="shared" si="602"/>
        <v>127542.84553099731</v>
      </c>
    </row>
    <row r="3167" spans="1:31" ht="12.6" hidden="1" customHeight="1" x14ac:dyDescent="0.2">
      <c r="A3167" s="26" t="s">
        <v>2210</v>
      </c>
      <c r="B3167" s="19"/>
      <c r="C3167" s="19"/>
      <c r="D3167" s="20"/>
      <c r="E3167" s="21"/>
      <c r="F3167" s="22"/>
      <c r="G3167" s="21"/>
      <c r="H3167" s="22"/>
      <c r="I3167" s="20"/>
      <c r="J3167" s="20">
        <v>14</v>
      </c>
      <c r="K3167" s="20">
        <v>800</v>
      </c>
      <c r="L3167" s="20">
        <v>30</v>
      </c>
      <c r="M3167" s="20"/>
      <c r="N3167" s="20">
        <v>200</v>
      </c>
      <c r="O3167" s="20">
        <v>1044</v>
      </c>
      <c r="P3167" s="23" t="str">
        <f>VLOOKUP(A3167,'ИЗ ОСНОВЫ НОМЕНКЛАТУР'!D:E,2,0)</f>
        <v>Ручки, крючки, опоры</v>
      </c>
      <c r="Q3167" s="23" t="str">
        <f>VLOOKUP(A3167,'ИЗ ОСНОВЫ НОМЕНКЛАТУР'!D:F,3,0)</f>
        <v>Ручки-скобы</v>
      </c>
      <c r="R3167" s="40">
        <f>VLOOKUP(A:A,'ИЗ ОСНОВЫ НОМЕНКЛАТУР'!D:G,4,0)</f>
        <v>95.005570690465007</v>
      </c>
      <c r="S3167" s="12" t="str">
        <f>VLOOKUP(A:A,'ИЗ ОСНОВЫ НОМЕНКЛАТУР'!D:H,5,0)</f>
        <v>B</v>
      </c>
      <c r="T3167" s="44">
        <f t="shared" si="591"/>
        <v>0</v>
      </c>
      <c r="U3167" s="44">
        <f t="shared" si="592"/>
        <v>0</v>
      </c>
      <c r="V3167" s="44">
        <f t="shared" si="593"/>
        <v>0</v>
      </c>
      <c r="W3167" s="44">
        <f t="shared" si="594"/>
        <v>0</v>
      </c>
      <c r="X3167" s="44">
        <f t="shared" si="595"/>
        <v>0</v>
      </c>
      <c r="Y3167" s="44">
        <f t="shared" si="596"/>
        <v>0</v>
      </c>
      <c r="Z3167" s="44">
        <f t="shared" si="597"/>
        <v>1330.0779896665101</v>
      </c>
      <c r="AA3167" s="44">
        <f t="shared" si="598"/>
        <v>76004.456552372008</v>
      </c>
      <c r="AB3167" s="44">
        <f t="shared" si="599"/>
        <v>2850.1671207139502</v>
      </c>
      <c r="AC3167" s="44">
        <f t="shared" si="600"/>
        <v>0</v>
      </c>
      <c r="AD3167" s="44">
        <f t="shared" si="601"/>
        <v>19001.114138093002</v>
      </c>
      <c r="AE3167" s="12">
        <f t="shared" si="602"/>
        <v>99185.815800845463</v>
      </c>
    </row>
    <row r="3168" spans="1:31" ht="12.6" hidden="1" customHeight="1" x14ac:dyDescent="0.2">
      <c r="A3168" s="26" t="s">
        <v>2212</v>
      </c>
      <c r="B3168" s="19"/>
      <c r="C3168" s="19"/>
      <c r="D3168" s="20"/>
      <c r="E3168" s="21"/>
      <c r="F3168" s="22"/>
      <c r="G3168" s="21"/>
      <c r="H3168" s="22"/>
      <c r="I3168" s="20"/>
      <c r="J3168" s="20"/>
      <c r="K3168" s="20"/>
      <c r="L3168" s="20">
        <v>11</v>
      </c>
      <c r="M3168" s="20"/>
      <c r="N3168" s="20"/>
      <c r="O3168" s="20">
        <v>11</v>
      </c>
      <c r="P3168" s="23" t="str">
        <f>VLOOKUP(A3168,'ИЗ ОСНОВЫ НОМЕНКЛАТУР'!D:E,2,0)</f>
        <v>Ручки, крючки, опоры</v>
      </c>
      <c r="Q3168" s="23" t="str">
        <f>VLOOKUP(A3168,'ИЗ ОСНОВЫ НОМЕНКЛАТУР'!D:F,3,0)</f>
        <v>Ручки-скобы</v>
      </c>
      <c r="R3168" s="40">
        <f>VLOOKUP(A:A,'ИЗ ОСНОВЫ НОМЕНКЛАТУР'!D:G,4,0)</f>
        <v>98.17541796353936</v>
      </c>
      <c r="S3168" s="12" t="str">
        <f>VLOOKUP(A:A,'ИЗ ОСНОВЫ НОМЕНКЛАТУР'!D:H,5,0)</f>
        <v>B</v>
      </c>
      <c r="T3168" s="44">
        <f t="shared" si="591"/>
        <v>0</v>
      </c>
      <c r="U3168" s="44">
        <f t="shared" si="592"/>
        <v>0</v>
      </c>
      <c r="V3168" s="44">
        <f t="shared" si="593"/>
        <v>0</v>
      </c>
      <c r="W3168" s="44">
        <f t="shared" si="594"/>
        <v>0</v>
      </c>
      <c r="X3168" s="44">
        <f t="shared" si="595"/>
        <v>0</v>
      </c>
      <c r="Y3168" s="44">
        <f t="shared" si="596"/>
        <v>0</v>
      </c>
      <c r="Z3168" s="44">
        <f t="shared" si="597"/>
        <v>0</v>
      </c>
      <c r="AA3168" s="44">
        <f t="shared" si="598"/>
        <v>0</v>
      </c>
      <c r="AB3168" s="44">
        <f t="shared" si="599"/>
        <v>1079.929597598933</v>
      </c>
      <c r="AC3168" s="44">
        <f t="shared" si="600"/>
        <v>0</v>
      </c>
      <c r="AD3168" s="44">
        <f t="shared" si="601"/>
        <v>0</v>
      </c>
      <c r="AE3168" s="12">
        <f t="shared" si="602"/>
        <v>1079.929597598933</v>
      </c>
    </row>
    <row r="3169" spans="1:31" ht="12.6" hidden="1" customHeight="1" x14ac:dyDescent="0.2">
      <c r="A3169" s="26" t="s">
        <v>2308</v>
      </c>
      <c r="B3169" s="19"/>
      <c r="C3169" s="19"/>
      <c r="D3169" s="20"/>
      <c r="E3169" s="20">
        <v>48</v>
      </c>
      <c r="F3169" s="20"/>
      <c r="G3169" s="21"/>
      <c r="H3169" s="22"/>
      <c r="I3169" s="20"/>
      <c r="J3169" s="20">
        <v>16</v>
      </c>
      <c r="K3169" s="20"/>
      <c r="L3169" s="20">
        <v>122</v>
      </c>
      <c r="M3169" s="20"/>
      <c r="N3169" s="20">
        <v>4</v>
      </c>
      <c r="O3169" s="20">
        <v>190</v>
      </c>
      <c r="P3169" s="23" t="str">
        <f>VLOOKUP(A3169,'ИЗ ОСНОВЫ НОМЕНКЛАТУР'!D:E,2,0)</f>
        <v>Ручки, крючки, опоры</v>
      </c>
      <c r="Q3169" s="23" t="str">
        <f>VLOOKUP(A3169,'ИЗ ОСНОВЫ НОМЕНКЛАТУР'!D:F,3,0)</f>
        <v>Ручки-скобы</v>
      </c>
      <c r="R3169" s="40">
        <f>VLOOKUP(A:A,'ИЗ ОСНОВЫ НОМЕНКЛАТУР'!D:G,4,0)</f>
        <v>121.94389438943894</v>
      </c>
      <c r="S3169" s="12" t="str">
        <f>VLOOKUP(A:A,'ИЗ ОСНОВЫ НОМЕНКЛАТУР'!D:H,5,0)</f>
        <v>C</v>
      </c>
      <c r="T3169" s="44">
        <f t="shared" si="591"/>
        <v>0</v>
      </c>
      <c r="U3169" s="44">
        <f t="shared" si="592"/>
        <v>5853.3069306930693</v>
      </c>
      <c r="V3169" s="44">
        <f t="shared" si="593"/>
        <v>0</v>
      </c>
      <c r="W3169" s="44">
        <f t="shared" si="594"/>
        <v>0</v>
      </c>
      <c r="X3169" s="44">
        <f t="shared" si="595"/>
        <v>0</v>
      </c>
      <c r="Y3169" s="44">
        <f t="shared" si="596"/>
        <v>0</v>
      </c>
      <c r="Z3169" s="44">
        <f t="shared" si="597"/>
        <v>1951.102310231023</v>
      </c>
      <c r="AA3169" s="44">
        <f t="shared" si="598"/>
        <v>0</v>
      </c>
      <c r="AB3169" s="44">
        <f t="shared" si="599"/>
        <v>14877.15511551155</v>
      </c>
      <c r="AC3169" s="44">
        <f t="shared" si="600"/>
        <v>0</v>
      </c>
      <c r="AD3169" s="44">
        <f t="shared" si="601"/>
        <v>487.77557755775575</v>
      </c>
      <c r="AE3169" s="12">
        <f t="shared" si="602"/>
        <v>23169.3399339934</v>
      </c>
    </row>
    <row r="3170" spans="1:31" ht="12.6" hidden="1" customHeight="1" x14ac:dyDescent="0.2">
      <c r="A3170" s="26" t="s">
        <v>2260</v>
      </c>
      <c r="B3170" s="19"/>
      <c r="C3170" s="19"/>
      <c r="D3170" s="20"/>
      <c r="E3170" s="20">
        <v>2</v>
      </c>
      <c r="F3170" s="20"/>
      <c r="G3170" s="21"/>
      <c r="H3170" s="22"/>
      <c r="I3170" s="20"/>
      <c r="J3170" s="20">
        <v>1112</v>
      </c>
      <c r="K3170" s="20">
        <v>960</v>
      </c>
      <c r="L3170" s="20">
        <v>171</v>
      </c>
      <c r="M3170" s="20">
        <v>960</v>
      </c>
      <c r="N3170" s="20">
        <v>240</v>
      </c>
      <c r="O3170" s="20">
        <v>3445</v>
      </c>
      <c r="P3170" s="23" t="str">
        <f>VLOOKUP(A3170,'ИЗ ОСНОВЫ НОМЕНКЛАТУР'!D:E,2,0)</f>
        <v>Ручки, крючки, опоры</v>
      </c>
      <c r="Q3170" s="23" t="str">
        <f>VLOOKUP(A3170,'ИЗ ОСНОВЫ НОМЕНКЛАТУР'!D:F,3,0)</f>
        <v>Ручки-скобы</v>
      </c>
      <c r="R3170" s="40">
        <f>VLOOKUP(A:A,'ИЗ ОСНОВЫ НОМЕНКЛАТУР'!D:G,4,0)</f>
        <v>81.025447916666664</v>
      </c>
      <c r="S3170" s="12" t="str">
        <f>VLOOKUP(A:A,'ИЗ ОСНОВЫ НОМЕНКЛАТУР'!D:H,5,0)</f>
        <v>C</v>
      </c>
      <c r="T3170" s="44">
        <f t="shared" si="591"/>
        <v>0</v>
      </c>
      <c r="U3170" s="44">
        <f t="shared" si="592"/>
        <v>162.05089583333333</v>
      </c>
      <c r="V3170" s="44">
        <f t="shared" si="593"/>
        <v>0</v>
      </c>
      <c r="W3170" s="44">
        <f t="shared" si="594"/>
        <v>0</v>
      </c>
      <c r="X3170" s="44">
        <f t="shared" si="595"/>
        <v>0</v>
      </c>
      <c r="Y3170" s="44">
        <f t="shared" si="596"/>
        <v>0</v>
      </c>
      <c r="Z3170" s="44">
        <f t="shared" si="597"/>
        <v>90100.298083333328</v>
      </c>
      <c r="AA3170" s="44">
        <f t="shared" si="598"/>
        <v>77784.429999999993</v>
      </c>
      <c r="AB3170" s="44">
        <f t="shared" si="599"/>
        <v>13855.35159375</v>
      </c>
      <c r="AC3170" s="44">
        <f t="shared" si="600"/>
        <v>77784.429999999993</v>
      </c>
      <c r="AD3170" s="44">
        <f t="shared" si="601"/>
        <v>19446.107499999998</v>
      </c>
      <c r="AE3170" s="12">
        <f t="shared" si="602"/>
        <v>279132.66807291663</v>
      </c>
    </row>
    <row r="3171" spans="1:31" ht="12.6" hidden="1" customHeight="1" x14ac:dyDescent="0.2">
      <c r="A3171" s="26" t="s">
        <v>2219</v>
      </c>
      <c r="B3171" s="19"/>
      <c r="C3171" s="19"/>
      <c r="D3171" s="20"/>
      <c r="E3171" s="21"/>
      <c r="F3171" s="22"/>
      <c r="G3171" s="21"/>
      <c r="H3171" s="22"/>
      <c r="I3171" s="20"/>
      <c r="J3171" s="20">
        <v>196</v>
      </c>
      <c r="K3171" s="20">
        <v>960</v>
      </c>
      <c r="L3171" s="20">
        <v>183</v>
      </c>
      <c r="M3171" s="20">
        <v>580</v>
      </c>
      <c r="N3171" s="20">
        <v>246</v>
      </c>
      <c r="O3171" s="20">
        <v>2165</v>
      </c>
      <c r="P3171" s="23" t="str">
        <f>VLOOKUP(A3171,'ИЗ ОСНОВЫ НОМЕНКЛАТУР'!D:E,2,0)</f>
        <v>Ручки, крючки, опоры</v>
      </c>
      <c r="Q3171" s="23" t="str">
        <f>VLOOKUP(A3171,'ИЗ ОСНОВЫ НОМЕНКЛАТУР'!D:F,3,0)</f>
        <v>Ручки-скобы</v>
      </c>
      <c r="R3171" s="40">
        <f>VLOOKUP(A:A,'ИЗ ОСНОВЫ НОМЕНКЛАТУР'!D:G,4,0)</f>
        <v>72.225675818373801</v>
      </c>
      <c r="S3171" s="12" t="str">
        <f>VLOOKUP(A:A,'ИЗ ОСНОВЫ НОМЕНКЛАТУР'!D:H,5,0)</f>
        <v>C</v>
      </c>
      <c r="T3171" s="44">
        <f t="shared" si="591"/>
        <v>0</v>
      </c>
      <c r="U3171" s="44">
        <f t="shared" si="592"/>
        <v>0</v>
      </c>
      <c r="V3171" s="44">
        <f t="shared" si="593"/>
        <v>0</v>
      </c>
      <c r="W3171" s="44">
        <f t="shared" si="594"/>
        <v>0</v>
      </c>
      <c r="X3171" s="44">
        <f t="shared" si="595"/>
        <v>0</v>
      </c>
      <c r="Y3171" s="44">
        <f t="shared" si="596"/>
        <v>0</v>
      </c>
      <c r="Z3171" s="44">
        <f t="shared" si="597"/>
        <v>14156.232460401265</v>
      </c>
      <c r="AA3171" s="44">
        <f t="shared" si="598"/>
        <v>69336.648785638856</v>
      </c>
      <c r="AB3171" s="44">
        <f t="shared" si="599"/>
        <v>13217.298674762405</v>
      </c>
      <c r="AC3171" s="44">
        <f t="shared" si="600"/>
        <v>41890.891974656806</v>
      </c>
      <c r="AD3171" s="44">
        <f t="shared" si="601"/>
        <v>17767.516251319954</v>
      </c>
      <c r="AE3171" s="12">
        <f t="shared" si="602"/>
        <v>156368.58814677931</v>
      </c>
    </row>
    <row r="3172" spans="1:31" ht="12.6" hidden="1" customHeight="1" x14ac:dyDescent="0.2">
      <c r="A3172" s="26" t="s">
        <v>2277</v>
      </c>
      <c r="B3172" s="19"/>
      <c r="C3172" s="19"/>
      <c r="D3172" s="20"/>
      <c r="E3172" s="21"/>
      <c r="F3172" s="22"/>
      <c r="G3172" s="21"/>
      <c r="H3172" s="22"/>
      <c r="I3172" s="20"/>
      <c r="J3172" s="20"/>
      <c r="K3172" s="20"/>
      <c r="L3172" s="20"/>
      <c r="M3172" s="20"/>
      <c r="N3172" s="20">
        <v>6</v>
      </c>
      <c r="O3172" s="20">
        <v>6</v>
      </c>
      <c r="P3172" s="23" t="str">
        <f>VLOOKUP(A3172,'ИЗ ОСНОВЫ НОМЕНКЛАТУР'!D:E,2,0)</f>
        <v>Ручки, крючки, опоры</v>
      </c>
      <c r="Q3172" s="23" t="str">
        <f>VLOOKUP(A3172,'ИЗ ОСНОВЫ НОМЕНКЛАТУР'!D:F,3,0)</f>
        <v>Ручки-скобы</v>
      </c>
      <c r="R3172" s="40">
        <f>VLOOKUP(A:A,'ИЗ ОСНОВЫ НОМЕНКЛАТУР'!D:G,4,0)</f>
        <v>76.700721357850071</v>
      </c>
      <c r="S3172" s="12" t="str">
        <f>VLOOKUP(A:A,'ИЗ ОСНОВЫ НОМЕНКЛАТУР'!D:H,5,0)</f>
        <v>C</v>
      </c>
      <c r="T3172" s="44">
        <f t="shared" si="591"/>
        <v>0</v>
      </c>
      <c r="U3172" s="44">
        <f t="shared" si="592"/>
        <v>0</v>
      </c>
      <c r="V3172" s="44">
        <f t="shared" si="593"/>
        <v>0</v>
      </c>
      <c r="W3172" s="44">
        <f t="shared" si="594"/>
        <v>0</v>
      </c>
      <c r="X3172" s="44">
        <f t="shared" si="595"/>
        <v>0</v>
      </c>
      <c r="Y3172" s="44">
        <f t="shared" si="596"/>
        <v>0</v>
      </c>
      <c r="Z3172" s="44">
        <f t="shared" si="597"/>
        <v>0</v>
      </c>
      <c r="AA3172" s="44">
        <f t="shared" si="598"/>
        <v>0</v>
      </c>
      <c r="AB3172" s="44">
        <f t="shared" si="599"/>
        <v>0</v>
      </c>
      <c r="AC3172" s="44">
        <f t="shared" si="600"/>
        <v>0</v>
      </c>
      <c r="AD3172" s="44">
        <f t="shared" si="601"/>
        <v>460.20432814710045</v>
      </c>
      <c r="AE3172" s="12">
        <f t="shared" si="602"/>
        <v>460.20432814710045</v>
      </c>
    </row>
    <row r="3173" spans="1:31" ht="12.6" hidden="1" customHeight="1" x14ac:dyDescent="0.2">
      <c r="A3173" s="26" t="s">
        <v>2221</v>
      </c>
      <c r="B3173" s="19"/>
      <c r="C3173" s="19"/>
      <c r="D3173" s="20"/>
      <c r="E3173" s="21"/>
      <c r="F3173" s="22"/>
      <c r="G3173" s="21"/>
      <c r="H3173" s="22"/>
      <c r="I3173" s="20"/>
      <c r="J3173" s="20"/>
      <c r="K3173" s="20"/>
      <c r="L3173" s="20"/>
      <c r="M3173" s="20"/>
      <c r="N3173" s="20">
        <v>9</v>
      </c>
      <c r="O3173" s="20">
        <v>9</v>
      </c>
      <c r="P3173" s="23" t="str">
        <f>VLOOKUP(A3173,'ИЗ ОСНОВЫ НОМЕНКЛАТУР'!D:E,2,0)</f>
        <v>Ручки, крючки, опоры</v>
      </c>
      <c r="Q3173" s="23" t="str">
        <f>VLOOKUP(A3173,'ИЗ ОСНОВЫ НОМЕНКЛАТУР'!D:F,3,0)</f>
        <v>Ручки-скобы</v>
      </c>
      <c r="R3173" s="40">
        <f>VLOOKUP(A:A,'ИЗ ОСНОВЫ НОМЕНКЛАТУР'!D:G,4,0)</f>
        <v>148.32494501596312</v>
      </c>
      <c r="S3173" s="12" t="str">
        <f>VLOOKUP(A:A,'ИЗ ОСНОВЫ НОМЕНКЛАТУР'!D:H,5,0)</f>
        <v>C</v>
      </c>
      <c r="T3173" s="44">
        <f t="shared" si="591"/>
        <v>0</v>
      </c>
      <c r="U3173" s="44">
        <f t="shared" si="592"/>
        <v>0</v>
      </c>
      <c r="V3173" s="44">
        <f t="shared" si="593"/>
        <v>0</v>
      </c>
      <c r="W3173" s="44">
        <f t="shared" si="594"/>
        <v>0</v>
      </c>
      <c r="X3173" s="44">
        <f t="shared" si="595"/>
        <v>0</v>
      </c>
      <c r="Y3173" s="44">
        <f t="shared" si="596"/>
        <v>0</v>
      </c>
      <c r="Z3173" s="44">
        <f t="shared" si="597"/>
        <v>0</v>
      </c>
      <c r="AA3173" s="44">
        <f t="shared" si="598"/>
        <v>0</v>
      </c>
      <c r="AB3173" s="44">
        <f t="shared" si="599"/>
        <v>0</v>
      </c>
      <c r="AC3173" s="44">
        <f t="shared" si="600"/>
        <v>0</v>
      </c>
      <c r="AD3173" s="44">
        <f t="shared" si="601"/>
        <v>1334.9245051436681</v>
      </c>
      <c r="AE3173" s="12">
        <f t="shared" si="602"/>
        <v>1334.9245051436681</v>
      </c>
    </row>
    <row r="3174" spans="1:31" ht="12.6" hidden="1" customHeight="1" x14ac:dyDescent="0.2">
      <c r="A3174" s="26" t="s">
        <v>2438</v>
      </c>
      <c r="B3174" s="19"/>
      <c r="C3174" s="19"/>
      <c r="D3174" s="20"/>
      <c r="E3174" s="21"/>
      <c r="F3174" s="22"/>
      <c r="G3174" s="21"/>
      <c r="H3174" s="22"/>
      <c r="I3174" s="20"/>
      <c r="J3174" s="20"/>
      <c r="K3174" s="20"/>
      <c r="L3174" s="20"/>
      <c r="M3174" s="20"/>
      <c r="N3174" s="20">
        <v>25</v>
      </c>
      <c r="O3174" s="20">
        <v>25</v>
      </c>
      <c r="P3174" s="23" t="str">
        <f>VLOOKUP(A3174,'ИЗ ОСНОВЫ НОМЕНКЛАТУР'!D:E,2,0)</f>
        <v>Ручки, крючки, опоры</v>
      </c>
      <c r="Q3174" s="23" t="str">
        <f>VLOOKUP(A3174,'ИЗ ОСНОВЫ НОМЕНКЛАТУР'!D:F,3,0)</f>
        <v>Ручки-скобы</v>
      </c>
      <c r="R3174" s="40">
        <f>VLOOKUP(A:A,'ИЗ ОСНОВЫ НОМЕНКЛАТУР'!D:G,4,0)</f>
        <v>115</v>
      </c>
      <c r="S3174" s="12" t="str">
        <f>VLOOKUP(A:A,'ИЗ ОСНОВЫ НОМЕНКЛАТУР'!D:H,5,0)</f>
        <v>C</v>
      </c>
      <c r="T3174" s="44">
        <f t="shared" si="591"/>
        <v>0</v>
      </c>
      <c r="U3174" s="44">
        <f t="shared" si="592"/>
        <v>0</v>
      </c>
      <c r="V3174" s="44">
        <f t="shared" si="593"/>
        <v>0</v>
      </c>
      <c r="W3174" s="44">
        <f t="shared" si="594"/>
        <v>0</v>
      </c>
      <c r="X3174" s="44">
        <f t="shared" si="595"/>
        <v>0</v>
      </c>
      <c r="Y3174" s="44">
        <f t="shared" si="596"/>
        <v>0</v>
      </c>
      <c r="Z3174" s="44">
        <f t="shared" si="597"/>
        <v>0</v>
      </c>
      <c r="AA3174" s="44">
        <f t="shared" si="598"/>
        <v>0</v>
      </c>
      <c r="AB3174" s="44">
        <f t="shared" si="599"/>
        <v>0</v>
      </c>
      <c r="AC3174" s="44">
        <f t="shared" si="600"/>
        <v>0</v>
      </c>
      <c r="AD3174" s="44">
        <f t="shared" si="601"/>
        <v>2875</v>
      </c>
      <c r="AE3174" s="12">
        <f t="shared" si="602"/>
        <v>2875</v>
      </c>
    </row>
    <row r="3175" spans="1:31" ht="12.6" hidden="1" customHeight="1" x14ac:dyDescent="0.2">
      <c r="A3175" s="26" t="s">
        <v>2250</v>
      </c>
      <c r="B3175" s="19"/>
      <c r="C3175" s="19"/>
      <c r="D3175" s="20"/>
      <c r="E3175" s="21"/>
      <c r="F3175" s="22"/>
      <c r="G3175" s="21"/>
      <c r="H3175" s="22"/>
      <c r="I3175" s="20"/>
      <c r="J3175" s="20">
        <v>1</v>
      </c>
      <c r="K3175" s="20"/>
      <c r="L3175" s="20"/>
      <c r="M3175" s="20"/>
      <c r="N3175" s="20"/>
      <c r="O3175" s="20">
        <v>1</v>
      </c>
      <c r="P3175" s="23" t="str">
        <f>VLOOKUP(A3175,'ИЗ ОСНОВЫ НОМЕНКЛАТУР'!D:E,2,0)</f>
        <v>Ручки, крючки, опоры</v>
      </c>
      <c r="Q3175" s="23" t="str">
        <f>VLOOKUP(A3175,'ИЗ ОСНОВЫ НОМЕНКЛАТУР'!D:F,3,0)</f>
        <v>Ручки-скобы</v>
      </c>
      <c r="R3175" s="40">
        <f>VLOOKUP(A:A,'ИЗ ОСНОВЫ НОМЕНКЛАТУР'!D:G,4,0)</f>
        <v>136.39827664399093</v>
      </c>
      <c r="S3175" s="12" t="str">
        <f>VLOOKUP(A:A,'ИЗ ОСНОВЫ НОМЕНКЛАТУР'!D:H,5,0)</f>
        <v>C</v>
      </c>
      <c r="T3175" s="44">
        <f t="shared" si="591"/>
        <v>0</v>
      </c>
      <c r="U3175" s="44">
        <f t="shared" si="592"/>
        <v>0</v>
      </c>
      <c r="V3175" s="44">
        <f t="shared" si="593"/>
        <v>0</v>
      </c>
      <c r="W3175" s="44">
        <f t="shared" si="594"/>
        <v>0</v>
      </c>
      <c r="X3175" s="44">
        <f t="shared" si="595"/>
        <v>0</v>
      </c>
      <c r="Y3175" s="44">
        <f t="shared" si="596"/>
        <v>0</v>
      </c>
      <c r="Z3175" s="44">
        <f t="shared" si="597"/>
        <v>136.39827664399093</v>
      </c>
      <c r="AA3175" s="44">
        <f t="shared" si="598"/>
        <v>0</v>
      </c>
      <c r="AB3175" s="44">
        <f t="shared" si="599"/>
        <v>0</v>
      </c>
      <c r="AC3175" s="44">
        <f t="shared" si="600"/>
        <v>0</v>
      </c>
      <c r="AD3175" s="44">
        <f t="shared" si="601"/>
        <v>0</v>
      </c>
      <c r="AE3175" s="12">
        <f t="shared" si="602"/>
        <v>136.39827664399093</v>
      </c>
    </row>
    <row r="3176" spans="1:31" ht="12.6" hidden="1" customHeight="1" x14ac:dyDescent="0.2">
      <c r="A3176" s="26" t="s">
        <v>2324</v>
      </c>
      <c r="B3176" s="19"/>
      <c r="C3176" s="19"/>
      <c r="D3176" s="20"/>
      <c r="E3176" s="21"/>
      <c r="F3176" s="22"/>
      <c r="G3176" s="21"/>
      <c r="H3176" s="22"/>
      <c r="I3176" s="20"/>
      <c r="J3176" s="20">
        <v>162</v>
      </c>
      <c r="K3176" s="20"/>
      <c r="L3176" s="20"/>
      <c r="M3176" s="20"/>
      <c r="N3176" s="20">
        <v>85</v>
      </c>
      <c r="O3176" s="20">
        <v>247</v>
      </c>
      <c r="P3176" s="23" t="str">
        <f>VLOOKUP(A3176,'ИЗ ОСНОВЫ НОМЕНКЛАТУР'!D:E,2,0)</f>
        <v>Ручки, крючки, опоры</v>
      </c>
      <c r="Q3176" s="23" t="str">
        <f>VLOOKUP(A3176,'ИЗ ОСНОВЫ НОМЕНКЛАТУР'!D:F,3,0)</f>
        <v>Ручки-скобы</v>
      </c>
      <c r="R3176" s="40">
        <f>VLOOKUP(A:A,'ИЗ ОСНОВЫ НОМЕНКЛАТУР'!D:G,4,0)</f>
        <v>180</v>
      </c>
      <c r="S3176" s="12" t="str">
        <f>VLOOKUP(A:A,'ИЗ ОСНОВЫ НОМЕНКЛАТУР'!D:H,5,0)</f>
        <v>C</v>
      </c>
      <c r="T3176" s="44">
        <f t="shared" si="591"/>
        <v>0</v>
      </c>
      <c r="U3176" s="44">
        <f t="shared" si="592"/>
        <v>0</v>
      </c>
      <c r="V3176" s="44">
        <f t="shared" si="593"/>
        <v>0</v>
      </c>
      <c r="W3176" s="44">
        <f t="shared" si="594"/>
        <v>0</v>
      </c>
      <c r="X3176" s="44">
        <f t="shared" si="595"/>
        <v>0</v>
      </c>
      <c r="Y3176" s="44">
        <f t="shared" si="596"/>
        <v>0</v>
      </c>
      <c r="Z3176" s="44">
        <f t="shared" si="597"/>
        <v>29160</v>
      </c>
      <c r="AA3176" s="44">
        <f t="shared" si="598"/>
        <v>0</v>
      </c>
      <c r="AB3176" s="44">
        <f t="shared" si="599"/>
        <v>0</v>
      </c>
      <c r="AC3176" s="44">
        <f t="shared" si="600"/>
        <v>0</v>
      </c>
      <c r="AD3176" s="44">
        <f t="shared" si="601"/>
        <v>15300</v>
      </c>
      <c r="AE3176" s="12">
        <f t="shared" si="602"/>
        <v>44460</v>
      </c>
    </row>
    <row r="3177" spans="1:31" ht="12.6" hidden="1" customHeight="1" x14ac:dyDescent="0.2">
      <c r="A3177" s="26" t="s">
        <v>2313</v>
      </c>
      <c r="B3177" s="19"/>
      <c r="C3177" s="19"/>
      <c r="D3177" s="20"/>
      <c r="E3177" s="21"/>
      <c r="F3177" s="22"/>
      <c r="G3177" s="21"/>
      <c r="H3177" s="22"/>
      <c r="I3177" s="20"/>
      <c r="J3177" s="20">
        <v>1</v>
      </c>
      <c r="K3177" s="20"/>
      <c r="L3177" s="20"/>
      <c r="M3177" s="20"/>
      <c r="N3177" s="20">
        <v>4</v>
      </c>
      <c r="O3177" s="20">
        <v>5</v>
      </c>
      <c r="P3177" s="23" t="str">
        <f>VLOOKUP(A3177,'ИЗ ОСНОВЫ НОМЕНКЛАТУР'!D:E,2,0)</f>
        <v>Ручки, крючки, опоры</v>
      </c>
      <c r="Q3177" s="23" t="str">
        <f>VLOOKUP(A3177,'ИЗ ОСНОВЫ НОМЕНКЛАТУР'!D:F,3,0)</f>
        <v>Ручки-скобы</v>
      </c>
      <c r="R3177" s="40">
        <f>VLOOKUP(A:A,'ИЗ ОСНОВЫ НОМЕНКЛАТУР'!D:G,4,0)</f>
        <v>179.56467105263158</v>
      </c>
      <c r="S3177" s="12" t="str">
        <f>VLOOKUP(A:A,'ИЗ ОСНОВЫ НОМЕНКЛАТУР'!D:H,5,0)</f>
        <v>C</v>
      </c>
      <c r="T3177" s="44">
        <f t="shared" si="591"/>
        <v>0</v>
      </c>
      <c r="U3177" s="44">
        <f t="shared" si="592"/>
        <v>0</v>
      </c>
      <c r="V3177" s="44">
        <f t="shared" si="593"/>
        <v>0</v>
      </c>
      <c r="W3177" s="44">
        <f t="shared" si="594"/>
        <v>0</v>
      </c>
      <c r="X3177" s="44">
        <f t="shared" si="595"/>
        <v>0</v>
      </c>
      <c r="Y3177" s="44">
        <f t="shared" si="596"/>
        <v>0</v>
      </c>
      <c r="Z3177" s="44">
        <f t="shared" si="597"/>
        <v>179.56467105263158</v>
      </c>
      <c r="AA3177" s="44">
        <f t="shared" si="598"/>
        <v>0</v>
      </c>
      <c r="AB3177" s="44">
        <f t="shared" si="599"/>
        <v>0</v>
      </c>
      <c r="AC3177" s="44">
        <f t="shared" si="600"/>
        <v>0</v>
      </c>
      <c r="AD3177" s="44">
        <f t="shared" si="601"/>
        <v>718.25868421052633</v>
      </c>
      <c r="AE3177" s="12">
        <f t="shared" si="602"/>
        <v>897.82335526315796</v>
      </c>
    </row>
    <row r="3178" spans="1:31" ht="12.6" hidden="1" customHeight="1" x14ac:dyDescent="0.2">
      <c r="A3178" s="26" t="s">
        <v>2358</v>
      </c>
      <c r="B3178" s="19"/>
      <c r="C3178" s="19"/>
      <c r="D3178" s="20"/>
      <c r="E3178" s="21"/>
      <c r="F3178" s="22"/>
      <c r="G3178" s="21"/>
      <c r="H3178" s="22"/>
      <c r="I3178" s="20"/>
      <c r="J3178" s="20"/>
      <c r="K3178" s="20"/>
      <c r="L3178" s="20"/>
      <c r="M3178" s="20"/>
      <c r="N3178" s="20">
        <v>1</v>
      </c>
      <c r="O3178" s="20">
        <v>1</v>
      </c>
      <c r="P3178" s="23" t="str">
        <f>VLOOKUP(A3178,'ИЗ ОСНОВЫ НОМЕНКЛАТУР'!D:E,2,0)</f>
        <v>Ручки, крючки, опоры</v>
      </c>
      <c r="Q3178" s="23" t="str">
        <f>VLOOKUP(A3178,'ИЗ ОСНОВЫ НОМЕНКЛАТУР'!D:F,3,0)</f>
        <v>Ручки-скобы</v>
      </c>
      <c r="R3178" s="40">
        <f>VLOOKUP(A:A,'ИЗ ОСНОВЫ НОМЕНКЛАТУР'!D:G,4,0)</f>
        <v>130</v>
      </c>
      <c r="S3178" s="12" t="str">
        <f>VLOOKUP(A:A,'ИЗ ОСНОВЫ НОМЕНКЛАТУР'!D:H,5,0)</f>
        <v>C</v>
      </c>
      <c r="T3178" s="44">
        <f t="shared" si="591"/>
        <v>0</v>
      </c>
      <c r="U3178" s="44">
        <f t="shared" si="592"/>
        <v>0</v>
      </c>
      <c r="V3178" s="44">
        <f t="shared" si="593"/>
        <v>0</v>
      </c>
      <c r="W3178" s="44">
        <f t="shared" si="594"/>
        <v>0</v>
      </c>
      <c r="X3178" s="44">
        <f t="shared" si="595"/>
        <v>0</v>
      </c>
      <c r="Y3178" s="44">
        <f t="shared" si="596"/>
        <v>0</v>
      </c>
      <c r="Z3178" s="44">
        <f t="shared" si="597"/>
        <v>0</v>
      </c>
      <c r="AA3178" s="44">
        <f t="shared" si="598"/>
        <v>0</v>
      </c>
      <c r="AB3178" s="44">
        <f t="shared" si="599"/>
        <v>0</v>
      </c>
      <c r="AC3178" s="44">
        <f t="shared" si="600"/>
        <v>0</v>
      </c>
      <c r="AD3178" s="44">
        <f t="shared" si="601"/>
        <v>130</v>
      </c>
      <c r="AE3178" s="12">
        <f t="shared" si="602"/>
        <v>130</v>
      </c>
    </row>
    <row r="3179" spans="1:31" ht="12.6" hidden="1" customHeight="1" x14ac:dyDescent="0.2">
      <c r="A3179" s="26" t="s">
        <v>2281</v>
      </c>
      <c r="B3179" s="19"/>
      <c r="C3179" s="19"/>
      <c r="D3179" s="20"/>
      <c r="E3179" s="21"/>
      <c r="F3179" s="22"/>
      <c r="G3179" s="21"/>
      <c r="H3179" s="22"/>
      <c r="I3179" s="20"/>
      <c r="J3179" s="20">
        <v>2</v>
      </c>
      <c r="K3179" s="20"/>
      <c r="L3179" s="20"/>
      <c r="M3179" s="20"/>
      <c r="N3179" s="20"/>
      <c r="O3179" s="20">
        <v>2</v>
      </c>
      <c r="P3179" s="23" t="str">
        <f>VLOOKUP(A3179,'ИЗ ОСНОВЫ НОМЕНКЛАТУР'!D:E,2,0)</f>
        <v>Ручки, крючки, опоры</v>
      </c>
      <c r="Q3179" s="23" t="str">
        <f>VLOOKUP(A3179,'ИЗ ОСНОВЫ НОМЕНКЛАТУР'!D:F,3,0)</f>
        <v>Ручки-скобы</v>
      </c>
      <c r="R3179" s="40">
        <f>VLOOKUP(A:A,'ИЗ ОСНОВЫ НОМЕНКЛАТУР'!D:G,4,0)</f>
        <v>190</v>
      </c>
      <c r="S3179" s="12" t="str">
        <f>VLOOKUP(A:A,'ИЗ ОСНОВЫ НОМЕНКЛАТУР'!D:H,5,0)</f>
        <v>C</v>
      </c>
      <c r="T3179" s="44">
        <f t="shared" si="591"/>
        <v>0</v>
      </c>
      <c r="U3179" s="44">
        <f t="shared" si="592"/>
        <v>0</v>
      </c>
      <c r="V3179" s="44">
        <f t="shared" si="593"/>
        <v>0</v>
      </c>
      <c r="W3179" s="44">
        <f t="shared" si="594"/>
        <v>0</v>
      </c>
      <c r="X3179" s="44">
        <f t="shared" si="595"/>
        <v>0</v>
      </c>
      <c r="Y3179" s="44">
        <f t="shared" si="596"/>
        <v>0</v>
      </c>
      <c r="Z3179" s="44">
        <f t="shared" si="597"/>
        <v>380</v>
      </c>
      <c r="AA3179" s="44">
        <f t="shared" si="598"/>
        <v>0</v>
      </c>
      <c r="AB3179" s="44">
        <f t="shared" si="599"/>
        <v>0</v>
      </c>
      <c r="AC3179" s="44">
        <f t="shared" si="600"/>
        <v>0</v>
      </c>
      <c r="AD3179" s="44">
        <f t="shared" si="601"/>
        <v>0</v>
      </c>
      <c r="AE3179" s="12">
        <f t="shared" si="602"/>
        <v>380</v>
      </c>
    </row>
    <row r="3180" spans="1:31" ht="12.6" hidden="1" customHeight="1" x14ac:dyDescent="0.2">
      <c r="A3180" s="26" t="s">
        <v>2325</v>
      </c>
      <c r="B3180" s="19"/>
      <c r="C3180" s="19"/>
      <c r="D3180" s="20"/>
      <c r="E3180" s="21"/>
      <c r="F3180" s="22"/>
      <c r="G3180" s="21"/>
      <c r="H3180" s="22"/>
      <c r="I3180" s="20"/>
      <c r="J3180" s="20">
        <v>13</v>
      </c>
      <c r="K3180" s="20"/>
      <c r="L3180" s="20"/>
      <c r="M3180" s="20"/>
      <c r="N3180" s="20"/>
      <c r="O3180" s="20">
        <v>13</v>
      </c>
      <c r="P3180" s="23" t="str">
        <f>VLOOKUP(A3180,'ИЗ ОСНОВЫ НОМЕНКЛАТУР'!D:E,2,0)</f>
        <v>Ручки, крючки, опоры</v>
      </c>
      <c r="Q3180" s="23" t="str">
        <f>VLOOKUP(A3180,'ИЗ ОСНОВЫ НОМЕНКЛАТУР'!D:F,3,0)</f>
        <v>Ручки-скобы</v>
      </c>
      <c r="R3180" s="40">
        <f>VLOOKUP(A:A,'ИЗ ОСНОВЫ НОМЕНКЛАТУР'!D:G,4,0)</f>
        <v>180</v>
      </c>
      <c r="S3180" s="12" t="str">
        <f>VLOOKUP(A:A,'ИЗ ОСНОВЫ НОМЕНКЛАТУР'!D:H,5,0)</f>
        <v>C</v>
      </c>
      <c r="T3180" s="44">
        <f t="shared" si="591"/>
        <v>0</v>
      </c>
      <c r="U3180" s="44">
        <f t="shared" si="592"/>
        <v>0</v>
      </c>
      <c r="V3180" s="44">
        <f t="shared" si="593"/>
        <v>0</v>
      </c>
      <c r="W3180" s="44">
        <f t="shared" si="594"/>
        <v>0</v>
      </c>
      <c r="X3180" s="44">
        <f t="shared" si="595"/>
        <v>0</v>
      </c>
      <c r="Y3180" s="44">
        <f t="shared" si="596"/>
        <v>0</v>
      </c>
      <c r="Z3180" s="44">
        <f t="shared" si="597"/>
        <v>2340</v>
      </c>
      <c r="AA3180" s="44">
        <f t="shared" si="598"/>
        <v>0</v>
      </c>
      <c r="AB3180" s="44">
        <f t="shared" si="599"/>
        <v>0</v>
      </c>
      <c r="AC3180" s="44">
        <f t="shared" si="600"/>
        <v>0</v>
      </c>
      <c r="AD3180" s="44">
        <f t="shared" si="601"/>
        <v>0</v>
      </c>
      <c r="AE3180" s="12">
        <f t="shared" si="602"/>
        <v>2340</v>
      </c>
    </row>
    <row r="3181" spans="1:31" ht="12.6" hidden="1" customHeight="1" x14ac:dyDescent="0.2">
      <c r="A3181" s="26" t="s">
        <v>2370</v>
      </c>
      <c r="B3181" s="19"/>
      <c r="C3181" s="19"/>
      <c r="D3181" s="20"/>
      <c r="E3181" s="21"/>
      <c r="F3181" s="22"/>
      <c r="G3181" s="21"/>
      <c r="H3181" s="22"/>
      <c r="I3181" s="20"/>
      <c r="J3181" s="20">
        <v>250</v>
      </c>
      <c r="K3181" s="20"/>
      <c r="L3181" s="20"/>
      <c r="M3181" s="20"/>
      <c r="N3181" s="20">
        <v>195</v>
      </c>
      <c r="O3181" s="20">
        <v>445</v>
      </c>
      <c r="P3181" s="23" t="str">
        <f>VLOOKUP(A3181,'ИЗ ОСНОВЫ НОМЕНКЛАТУР'!D:E,2,0)</f>
        <v>Ручки, крючки, опоры</v>
      </c>
      <c r="Q3181" s="23" t="str">
        <f>VLOOKUP(A3181,'ИЗ ОСНОВЫ НОМЕНКЛАТУР'!D:F,3,0)</f>
        <v>Ручки-скобы</v>
      </c>
      <c r="R3181" s="40">
        <f>VLOOKUP(A:A,'ИЗ ОСНОВЫ НОМЕНКЛАТУР'!D:G,4,0)</f>
        <v>210</v>
      </c>
      <c r="S3181" s="12" t="str">
        <f>VLOOKUP(A:A,'ИЗ ОСНОВЫ НОМЕНКЛАТУР'!D:H,5,0)</f>
        <v>C</v>
      </c>
      <c r="T3181" s="44">
        <f t="shared" si="591"/>
        <v>0</v>
      </c>
      <c r="U3181" s="44">
        <f t="shared" si="592"/>
        <v>0</v>
      </c>
      <c r="V3181" s="44">
        <f t="shared" si="593"/>
        <v>0</v>
      </c>
      <c r="W3181" s="44">
        <f t="shared" si="594"/>
        <v>0</v>
      </c>
      <c r="X3181" s="44">
        <f t="shared" si="595"/>
        <v>0</v>
      </c>
      <c r="Y3181" s="44">
        <f t="shared" si="596"/>
        <v>0</v>
      </c>
      <c r="Z3181" s="44">
        <f t="shared" si="597"/>
        <v>52500</v>
      </c>
      <c r="AA3181" s="44">
        <f t="shared" si="598"/>
        <v>0</v>
      </c>
      <c r="AB3181" s="44">
        <f t="shared" si="599"/>
        <v>0</v>
      </c>
      <c r="AC3181" s="44">
        <f t="shared" si="600"/>
        <v>0</v>
      </c>
      <c r="AD3181" s="44">
        <f t="shared" si="601"/>
        <v>40950</v>
      </c>
      <c r="AE3181" s="12">
        <f t="shared" si="602"/>
        <v>93450</v>
      </c>
    </row>
    <row r="3182" spans="1:31" ht="12.6" hidden="1" customHeight="1" x14ac:dyDescent="0.2">
      <c r="A3182" s="26" t="s">
        <v>2311</v>
      </c>
      <c r="B3182" s="19"/>
      <c r="C3182" s="19"/>
      <c r="D3182" s="20"/>
      <c r="E3182" s="21"/>
      <c r="F3182" s="22"/>
      <c r="G3182" s="21"/>
      <c r="H3182" s="22"/>
      <c r="I3182" s="20"/>
      <c r="J3182" s="20">
        <v>47</v>
      </c>
      <c r="K3182" s="20"/>
      <c r="L3182" s="20"/>
      <c r="M3182" s="20"/>
      <c r="N3182" s="20">
        <v>77</v>
      </c>
      <c r="O3182" s="20">
        <v>124</v>
      </c>
      <c r="P3182" s="23" t="str">
        <f>VLOOKUP(A3182,'ИЗ ОСНОВЫ НОМЕНКЛАТУР'!D:E,2,0)</f>
        <v>Ручки, крючки, опоры</v>
      </c>
      <c r="Q3182" s="23" t="str">
        <f>VLOOKUP(A3182,'ИЗ ОСНОВЫ НОМЕНКЛАТУР'!D:F,3,0)</f>
        <v>Ручки-скобы</v>
      </c>
      <c r="R3182" s="40">
        <f>VLOOKUP(A:A,'ИЗ ОСНОВЫ НОМЕНКЛАТУР'!D:G,4,0)</f>
        <v>210</v>
      </c>
      <c r="S3182" s="12" t="str">
        <f>VLOOKUP(A:A,'ИЗ ОСНОВЫ НОМЕНКЛАТУР'!D:H,5,0)</f>
        <v>C</v>
      </c>
      <c r="T3182" s="44">
        <f t="shared" si="591"/>
        <v>0</v>
      </c>
      <c r="U3182" s="44">
        <f t="shared" si="592"/>
        <v>0</v>
      </c>
      <c r="V3182" s="44">
        <f t="shared" si="593"/>
        <v>0</v>
      </c>
      <c r="W3182" s="44">
        <f t="shared" si="594"/>
        <v>0</v>
      </c>
      <c r="X3182" s="44">
        <f t="shared" si="595"/>
        <v>0</v>
      </c>
      <c r="Y3182" s="44">
        <f t="shared" si="596"/>
        <v>0</v>
      </c>
      <c r="Z3182" s="44">
        <f t="shared" si="597"/>
        <v>9870</v>
      </c>
      <c r="AA3182" s="44">
        <f t="shared" si="598"/>
        <v>0</v>
      </c>
      <c r="AB3182" s="44">
        <f t="shared" si="599"/>
        <v>0</v>
      </c>
      <c r="AC3182" s="44">
        <f t="shared" si="600"/>
        <v>0</v>
      </c>
      <c r="AD3182" s="44">
        <f t="shared" si="601"/>
        <v>16170</v>
      </c>
      <c r="AE3182" s="12">
        <f t="shared" si="602"/>
        <v>26040</v>
      </c>
    </row>
    <row r="3183" spans="1:31" ht="12.6" hidden="1" customHeight="1" x14ac:dyDescent="0.2">
      <c r="A3183" s="26" t="s">
        <v>2309</v>
      </c>
      <c r="B3183" s="19"/>
      <c r="C3183" s="19"/>
      <c r="D3183" s="20"/>
      <c r="E3183" s="21"/>
      <c r="F3183" s="22"/>
      <c r="G3183" s="21"/>
      <c r="H3183" s="22"/>
      <c r="I3183" s="20"/>
      <c r="J3183" s="20">
        <v>22</v>
      </c>
      <c r="K3183" s="20"/>
      <c r="L3183" s="20"/>
      <c r="M3183" s="20"/>
      <c r="N3183" s="20">
        <v>86</v>
      </c>
      <c r="O3183" s="20">
        <v>108</v>
      </c>
      <c r="P3183" s="23" t="str">
        <f>VLOOKUP(A3183,'ИЗ ОСНОВЫ НОМЕНКЛАТУР'!D:E,2,0)</f>
        <v>Ручки, крючки, опоры</v>
      </c>
      <c r="Q3183" s="23" t="str">
        <f>VLOOKUP(A3183,'ИЗ ОСНОВЫ НОМЕНКЛАТУР'!D:F,3,0)</f>
        <v>Ручки-скобы</v>
      </c>
      <c r="R3183" s="40">
        <f>VLOOKUP(A:A,'ИЗ ОСНОВЫ НОМЕНКЛАТУР'!D:G,4,0)</f>
        <v>150</v>
      </c>
      <c r="S3183" s="12" t="str">
        <f>VLOOKUP(A:A,'ИЗ ОСНОВЫ НОМЕНКЛАТУР'!D:H,5,0)</f>
        <v>C</v>
      </c>
      <c r="T3183" s="44">
        <f t="shared" si="591"/>
        <v>0</v>
      </c>
      <c r="U3183" s="44">
        <f t="shared" si="592"/>
        <v>0</v>
      </c>
      <c r="V3183" s="44">
        <f t="shared" si="593"/>
        <v>0</v>
      </c>
      <c r="W3183" s="44">
        <f t="shared" si="594"/>
        <v>0</v>
      </c>
      <c r="X3183" s="44">
        <f t="shared" si="595"/>
        <v>0</v>
      </c>
      <c r="Y3183" s="44">
        <f t="shared" si="596"/>
        <v>0</v>
      </c>
      <c r="Z3183" s="44">
        <f t="shared" si="597"/>
        <v>3300</v>
      </c>
      <c r="AA3183" s="44">
        <f t="shared" si="598"/>
        <v>0</v>
      </c>
      <c r="AB3183" s="44">
        <f t="shared" si="599"/>
        <v>0</v>
      </c>
      <c r="AC3183" s="44">
        <f t="shared" si="600"/>
        <v>0</v>
      </c>
      <c r="AD3183" s="44">
        <f t="shared" si="601"/>
        <v>12900</v>
      </c>
      <c r="AE3183" s="12">
        <f t="shared" si="602"/>
        <v>16200</v>
      </c>
    </row>
    <row r="3184" spans="1:31" ht="12.6" hidden="1" customHeight="1" x14ac:dyDescent="0.2">
      <c r="A3184" s="26" t="s">
        <v>2303</v>
      </c>
      <c r="B3184" s="19"/>
      <c r="C3184" s="19"/>
      <c r="D3184" s="20"/>
      <c r="E3184" s="21"/>
      <c r="F3184" s="22"/>
      <c r="G3184" s="21"/>
      <c r="H3184" s="22"/>
      <c r="I3184" s="20"/>
      <c r="J3184" s="20">
        <v>223</v>
      </c>
      <c r="K3184" s="20"/>
      <c r="L3184" s="20"/>
      <c r="M3184" s="20"/>
      <c r="N3184" s="20">
        <v>63</v>
      </c>
      <c r="O3184" s="20">
        <v>286</v>
      </c>
      <c r="P3184" s="23" t="str">
        <f>VLOOKUP(A3184,'ИЗ ОСНОВЫ НОМЕНКЛАТУР'!D:E,2,0)</f>
        <v>Ручки, крючки, опоры</v>
      </c>
      <c r="Q3184" s="23" t="str">
        <f>VLOOKUP(A3184,'ИЗ ОСНОВЫ НОМЕНКЛАТУР'!D:F,3,0)</f>
        <v>Ручки-скобы</v>
      </c>
      <c r="R3184" s="40">
        <f>VLOOKUP(A:A,'ИЗ ОСНОВЫ НОМЕНКЛАТУР'!D:G,4,0)</f>
        <v>220</v>
      </c>
      <c r="S3184" s="12" t="str">
        <f>VLOOKUP(A:A,'ИЗ ОСНОВЫ НОМЕНКЛАТУР'!D:H,5,0)</f>
        <v>C</v>
      </c>
      <c r="T3184" s="44">
        <f t="shared" si="591"/>
        <v>0</v>
      </c>
      <c r="U3184" s="44">
        <f t="shared" si="592"/>
        <v>0</v>
      </c>
      <c r="V3184" s="44">
        <f t="shared" si="593"/>
        <v>0</v>
      </c>
      <c r="W3184" s="44">
        <f t="shared" si="594"/>
        <v>0</v>
      </c>
      <c r="X3184" s="44">
        <f t="shared" si="595"/>
        <v>0</v>
      </c>
      <c r="Y3184" s="44">
        <f t="shared" si="596"/>
        <v>0</v>
      </c>
      <c r="Z3184" s="44">
        <f t="shared" si="597"/>
        <v>49060</v>
      </c>
      <c r="AA3184" s="44">
        <f t="shared" si="598"/>
        <v>0</v>
      </c>
      <c r="AB3184" s="44">
        <f t="shared" si="599"/>
        <v>0</v>
      </c>
      <c r="AC3184" s="44">
        <f t="shared" si="600"/>
        <v>0</v>
      </c>
      <c r="AD3184" s="44">
        <f t="shared" si="601"/>
        <v>13860</v>
      </c>
      <c r="AE3184" s="12">
        <f t="shared" si="602"/>
        <v>62920</v>
      </c>
    </row>
    <row r="3185" spans="1:31" ht="12.6" hidden="1" customHeight="1" x14ac:dyDescent="0.2">
      <c r="A3185" s="26" t="s">
        <v>2285</v>
      </c>
      <c r="B3185" s="19"/>
      <c r="C3185" s="19"/>
      <c r="D3185" s="20"/>
      <c r="E3185" s="21"/>
      <c r="F3185" s="22"/>
      <c r="G3185" s="21"/>
      <c r="H3185" s="22"/>
      <c r="I3185" s="20"/>
      <c r="J3185" s="20">
        <v>45</v>
      </c>
      <c r="K3185" s="20"/>
      <c r="L3185" s="20"/>
      <c r="M3185" s="20"/>
      <c r="N3185" s="20">
        <v>2</v>
      </c>
      <c r="O3185" s="20">
        <v>47</v>
      </c>
      <c r="P3185" s="23" t="str">
        <f>VLOOKUP(A3185,'ИЗ ОСНОВЫ НОМЕНКЛАТУР'!D:E,2,0)</f>
        <v>Ручки, крючки, опоры</v>
      </c>
      <c r="Q3185" s="23" t="str">
        <f>VLOOKUP(A3185,'ИЗ ОСНОВЫ НОМЕНКЛАТУР'!D:F,3,0)</f>
        <v>Ручки-скобы</v>
      </c>
      <c r="R3185" s="40">
        <f>VLOOKUP(A:A,'ИЗ ОСНОВЫ НОМЕНКЛАТУР'!D:G,4,0)</f>
        <v>204.63365296803653</v>
      </c>
      <c r="S3185" s="12" t="str">
        <f>VLOOKUP(A:A,'ИЗ ОСНОВЫ НОМЕНКЛАТУР'!D:H,5,0)</f>
        <v>C</v>
      </c>
      <c r="T3185" s="44">
        <f t="shared" si="591"/>
        <v>0</v>
      </c>
      <c r="U3185" s="44">
        <f t="shared" si="592"/>
        <v>0</v>
      </c>
      <c r="V3185" s="44">
        <f t="shared" si="593"/>
        <v>0</v>
      </c>
      <c r="W3185" s="44">
        <f t="shared" si="594"/>
        <v>0</v>
      </c>
      <c r="X3185" s="44">
        <f t="shared" si="595"/>
        <v>0</v>
      </c>
      <c r="Y3185" s="44">
        <f t="shared" si="596"/>
        <v>0</v>
      </c>
      <c r="Z3185" s="44">
        <f t="shared" si="597"/>
        <v>9208.5143835616436</v>
      </c>
      <c r="AA3185" s="44">
        <f t="shared" si="598"/>
        <v>0</v>
      </c>
      <c r="AB3185" s="44">
        <f t="shared" si="599"/>
        <v>0</v>
      </c>
      <c r="AC3185" s="44">
        <f t="shared" si="600"/>
        <v>0</v>
      </c>
      <c r="AD3185" s="44">
        <f t="shared" si="601"/>
        <v>409.26730593607306</v>
      </c>
      <c r="AE3185" s="12">
        <f t="shared" si="602"/>
        <v>9617.7816894977168</v>
      </c>
    </row>
    <row r="3186" spans="1:31" ht="12.6" hidden="1" customHeight="1" x14ac:dyDescent="0.2">
      <c r="A3186" s="26" t="s">
        <v>2294</v>
      </c>
      <c r="B3186" s="19"/>
      <c r="C3186" s="19"/>
      <c r="D3186" s="20"/>
      <c r="E3186" s="21"/>
      <c r="F3186" s="22"/>
      <c r="G3186" s="21"/>
      <c r="H3186" s="22"/>
      <c r="I3186" s="20"/>
      <c r="J3186" s="20"/>
      <c r="K3186" s="20">
        <v>1860</v>
      </c>
      <c r="L3186" s="20"/>
      <c r="M3186" s="20"/>
      <c r="N3186" s="20">
        <v>117</v>
      </c>
      <c r="O3186" s="20">
        <v>1977</v>
      </c>
      <c r="P3186" s="23" t="str">
        <f>VLOOKUP(A3186,'ИЗ ОСНОВЫ НОМЕНКЛАТУР'!D:E,2,0)</f>
        <v>Ручки, крючки, опоры</v>
      </c>
      <c r="Q3186" s="23" t="str">
        <f>VLOOKUP(A3186,'ИЗ ОСНОВЫ НОМЕНКЛАТУР'!D:F,3,0)</f>
        <v>Ручки-скобы</v>
      </c>
      <c r="R3186" s="40">
        <f>VLOOKUP(A:A,'ИЗ ОСНОВЫ НОМЕНКЛАТУР'!D:G,4,0)</f>
        <v>120.00164705882352</v>
      </c>
      <c r="S3186" s="12" t="str">
        <f>VLOOKUP(A:A,'ИЗ ОСНОВЫ НОМЕНКЛАТУР'!D:H,5,0)</f>
        <v>C</v>
      </c>
      <c r="T3186" s="44">
        <f t="shared" si="591"/>
        <v>0</v>
      </c>
      <c r="U3186" s="44">
        <f t="shared" si="592"/>
        <v>0</v>
      </c>
      <c r="V3186" s="44">
        <f t="shared" si="593"/>
        <v>0</v>
      </c>
      <c r="W3186" s="44">
        <f t="shared" si="594"/>
        <v>0</v>
      </c>
      <c r="X3186" s="44">
        <f t="shared" si="595"/>
        <v>0</v>
      </c>
      <c r="Y3186" s="44">
        <f t="shared" si="596"/>
        <v>0</v>
      </c>
      <c r="Z3186" s="44">
        <f t="shared" si="597"/>
        <v>0</v>
      </c>
      <c r="AA3186" s="44">
        <f t="shared" si="598"/>
        <v>223203.06352941174</v>
      </c>
      <c r="AB3186" s="44">
        <f t="shared" si="599"/>
        <v>0</v>
      </c>
      <c r="AC3186" s="44">
        <f t="shared" si="600"/>
        <v>0</v>
      </c>
      <c r="AD3186" s="44">
        <f t="shared" si="601"/>
        <v>14040.192705882351</v>
      </c>
      <c r="AE3186" s="12">
        <f t="shared" si="602"/>
        <v>237243.2562352941</v>
      </c>
    </row>
    <row r="3187" spans="1:31" ht="12.6" hidden="1" customHeight="1" x14ac:dyDescent="0.2">
      <c r="A3187" s="26" t="s">
        <v>2247</v>
      </c>
      <c r="B3187" s="19"/>
      <c r="C3187" s="19"/>
      <c r="D3187" s="20"/>
      <c r="E3187" s="21"/>
      <c r="F3187" s="22"/>
      <c r="G3187" s="21"/>
      <c r="H3187" s="22"/>
      <c r="I3187" s="20"/>
      <c r="J3187" s="20">
        <v>128</v>
      </c>
      <c r="K3187" s="20"/>
      <c r="L3187" s="20"/>
      <c r="M3187" s="20"/>
      <c r="N3187" s="20"/>
      <c r="O3187" s="20">
        <v>128</v>
      </c>
      <c r="P3187" s="23" t="str">
        <f>VLOOKUP(A3187,'ИЗ ОСНОВЫ НОМЕНКЛАТУР'!D:E,2,0)</f>
        <v>Ручки, крючки, опоры</v>
      </c>
      <c r="Q3187" s="23" t="str">
        <f>VLOOKUP(A3187,'ИЗ ОСНОВЫ НОМЕНКЛАТУР'!D:F,3,0)</f>
        <v>Ручки-скобы</v>
      </c>
      <c r="R3187" s="40">
        <f>VLOOKUP(A:A,'ИЗ ОСНОВЫ НОМЕНКЛАТУР'!D:G,4,0)</f>
        <v>130</v>
      </c>
      <c r="S3187" s="12" t="str">
        <f>VLOOKUP(A:A,'ИЗ ОСНОВЫ НОМЕНКЛАТУР'!D:H,5,0)</f>
        <v>C</v>
      </c>
      <c r="T3187" s="44">
        <f t="shared" si="591"/>
        <v>0</v>
      </c>
      <c r="U3187" s="44">
        <f t="shared" si="592"/>
        <v>0</v>
      </c>
      <c r="V3187" s="44">
        <f t="shared" si="593"/>
        <v>0</v>
      </c>
      <c r="W3187" s="44">
        <f t="shared" si="594"/>
        <v>0</v>
      </c>
      <c r="X3187" s="44">
        <f t="shared" si="595"/>
        <v>0</v>
      </c>
      <c r="Y3187" s="44">
        <f t="shared" si="596"/>
        <v>0</v>
      </c>
      <c r="Z3187" s="44">
        <f t="shared" si="597"/>
        <v>16640</v>
      </c>
      <c r="AA3187" s="44">
        <f t="shared" si="598"/>
        <v>0</v>
      </c>
      <c r="AB3187" s="44">
        <f t="shared" si="599"/>
        <v>0</v>
      </c>
      <c r="AC3187" s="44">
        <f t="shared" si="600"/>
        <v>0</v>
      </c>
      <c r="AD3187" s="44">
        <f t="shared" si="601"/>
        <v>0</v>
      </c>
      <c r="AE3187" s="12">
        <f t="shared" si="602"/>
        <v>16640</v>
      </c>
    </row>
    <row r="3188" spans="1:31" ht="12.6" hidden="1" customHeight="1" x14ac:dyDescent="0.2">
      <c r="A3188" s="26" t="s">
        <v>2257</v>
      </c>
      <c r="B3188" s="19"/>
      <c r="C3188" s="19"/>
      <c r="D3188" s="20"/>
      <c r="E3188" s="21"/>
      <c r="F3188" s="22"/>
      <c r="G3188" s="21"/>
      <c r="H3188" s="22"/>
      <c r="I3188" s="20"/>
      <c r="J3188" s="20"/>
      <c r="K3188" s="20">
        <v>270</v>
      </c>
      <c r="L3188" s="20"/>
      <c r="M3188" s="20"/>
      <c r="N3188" s="20">
        <v>41</v>
      </c>
      <c r="O3188" s="20">
        <v>311</v>
      </c>
      <c r="P3188" s="23" t="str">
        <f>VLOOKUP(A3188,'ИЗ ОСНОВЫ НОМЕНКЛАТУР'!D:E,2,0)</f>
        <v>Ручки, крючки, опоры</v>
      </c>
      <c r="Q3188" s="23" t="str">
        <f>VLOOKUP(A3188,'ИЗ ОСНОВЫ НОМЕНКЛАТУР'!D:F,3,0)</f>
        <v>Ручки-скобы</v>
      </c>
      <c r="R3188" s="40">
        <f>VLOOKUP(A:A,'ИЗ ОСНОВЫ НОМЕНКЛАТУР'!D:G,4,0)</f>
        <v>116.09264192139739</v>
      </c>
      <c r="S3188" s="12" t="str">
        <f>VLOOKUP(A:A,'ИЗ ОСНОВЫ НОМЕНКЛАТУР'!D:H,5,0)</f>
        <v>C</v>
      </c>
      <c r="T3188" s="44">
        <f t="shared" si="591"/>
        <v>0</v>
      </c>
      <c r="U3188" s="44">
        <f t="shared" si="592"/>
        <v>0</v>
      </c>
      <c r="V3188" s="44">
        <f t="shared" si="593"/>
        <v>0</v>
      </c>
      <c r="W3188" s="44">
        <f t="shared" si="594"/>
        <v>0</v>
      </c>
      <c r="X3188" s="44">
        <f t="shared" si="595"/>
        <v>0</v>
      </c>
      <c r="Y3188" s="44">
        <f t="shared" si="596"/>
        <v>0</v>
      </c>
      <c r="Z3188" s="44">
        <f t="shared" si="597"/>
        <v>0</v>
      </c>
      <c r="AA3188" s="44">
        <f t="shared" si="598"/>
        <v>31345.013318777295</v>
      </c>
      <c r="AB3188" s="44">
        <f t="shared" si="599"/>
        <v>0</v>
      </c>
      <c r="AC3188" s="44">
        <f t="shared" si="600"/>
        <v>0</v>
      </c>
      <c r="AD3188" s="44">
        <f t="shared" si="601"/>
        <v>4759.7983187772925</v>
      </c>
      <c r="AE3188" s="12">
        <f t="shared" si="602"/>
        <v>36104.811637554587</v>
      </c>
    </row>
    <row r="3189" spans="1:31" ht="12.6" hidden="1" customHeight="1" x14ac:dyDescent="0.2">
      <c r="A3189" s="26" t="s">
        <v>2404</v>
      </c>
      <c r="B3189" s="19"/>
      <c r="C3189" s="19"/>
      <c r="D3189" s="20"/>
      <c r="E3189" s="21"/>
      <c r="F3189" s="22"/>
      <c r="G3189" s="21"/>
      <c r="H3189" s="22"/>
      <c r="I3189" s="20"/>
      <c r="J3189" s="20"/>
      <c r="K3189" s="20"/>
      <c r="L3189" s="20"/>
      <c r="M3189" s="20"/>
      <c r="N3189" s="20">
        <v>2</v>
      </c>
      <c r="O3189" s="20">
        <v>2</v>
      </c>
      <c r="P3189" s="23" t="str">
        <f>VLOOKUP(A3189,'ИЗ ОСНОВЫ НОМЕНКЛАТУР'!D:E,2,0)</f>
        <v>Ручки, крючки, опоры</v>
      </c>
      <c r="Q3189" s="23" t="str">
        <f>VLOOKUP(A3189,'ИЗ ОСНОВЫ НОМЕНКЛАТУР'!D:F,3,0)</f>
        <v>Ручки-скобы</v>
      </c>
      <c r="R3189" s="40">
        <f>VLOOKUP(A:A,'ИЗ ОСНОВЫ НОМЕНКЛАТУР'!D:G,4,0)</f>
        <v>120</v>
      </c>
      <c r="S3189" s="12" t="str">
        <f>VLOOKUP(A:A,'ИЗ ОСНОВЫ НОМЕНКЛАТУР'!D:H,5,0)</f>
        <v>C</v>
      </c>
      <c r="T3189" s="44">
        <f t="shared" si="591"/>
        <v>0</v>
      </c>
      <c r="U3189" s="44">
        <f t="shared" si="592"/>
        <v>0</v>
      </c>
      <c r="V3189" s="44">
        <f t="shared" si="593"/>
        <v>0</v>
      </c>
      <c r="W3189" s="44">
        <f t="shared" si="594"/>
        <v>0</v>
      </c>
      <c r="X3189" s="44">
        <f t="shared" si="595"/>
        <v>0</v>
      </c>
      <c r="Y3189" s="44">
        <f t="shared" si="596"/>
        <v>0</v>
      </c>
      <c r="Z3189" s="44">
        <f t="shared" si="597"/>
        <v>0</v>
      </c>
      <c r="AA3189" s="44">
        <f t="shared" si="598"/>
        <v>0</v>
      </c>
      <c r="AB3189" s="44">
        <f t="shared" si="599"/>
        <v>0</v>
      </c>
      <c r="AC3189" s="44">
        <f t="shared" si="600"/>
        <v>0</v>
      </c>
      <c r="AD3189" s="44">
        <f t="shared" si="601"/>
        <v>240</v>
      </c>
      <c r="AE3189" s="12">
        <f t="shared" si="602"/>
        <v>240</v>
      </c>
    </row>
    <row r="3190" spans="1:31" ht="12.6" hidden="1" customHeight="1" x14ac:dyDescent="0.2">
      <c r="A3190" s="26" t="s">
        <v>2647</v>
      </c>
      <c r="B3190" s="19"/>
      <c r="C3190" s="19"/>
      <c r="D3190" s="20"/>
      <c r="E3190" s="20">
        <v>64</v>
      </c>
      <c r="F3190" s="20"/>
      <c r="G3190" s="21"/>
      <c r="H3190" s="22"/>
      <c r="I3190" s="20"/>
      <c r="J3190" s="20">
        <v>35</v>
      </c>
      <c r="K3190" s="20"/>
      <c r="L3190" s="20">
        <v>21</v>
      </c>
      <c r="M3190" s="20">
        <v>200</v>
      </c>
      <c r="N3190" s="20"/>
      <c r="O3190" s="20">
        <v>320</v>
      </c>
      <c r="P3190" s="23" t="str">
        <f>VLOOKUP(A3190,'ИЗ ОСНОВЫ НОМЕНКЛАТУР'!D:E,2,0)</f>
        <v>Ручки, крючки, опоры</v>
      </c>
      <c r="Q3190" s="23" t="str">
        <f>VLOOKUP(A3190,'ИЗ ОСНОВЫ НОМЕНКЛАТУР'!D:F,3,0)</f>
        <v>Ручки-кнопки</v>
      </c>
      <c r="R3190" s="40">
        <f>VLOOKUP(A:A,'ИЗ ОСНОВЫ НОМЕНКЛАТУР'!D:G,4,0)</f>
        <v>113.82466426858514</v>
      </c>
      <c r="S3190" s="12" t="str">
        <f>VLOOKUP(A:A,'ИЗ ОСНОВЫ НОМЕНКЛАТУР'!D:H,5,0)</f>
        <v>C</v>
      </c>
      <c r="T3190" s="44">
        <f t="shared" si="591"/>
        <v>0</v>
      </c>
      <c r="U3190" s="44">
        <f t="shared" si="592"/>
        <v>7284.7785131894489</v>
      </c>
      <c r="V3190" s="44">
        <f t="shared" si="593"/>
        <v>0</v>
      </c>
      <c r="W3190" s="44">
        <f t="shared" si="594"/>
        <v>0</v>
      </c>
      <c r="X3190" s="44">
        <f t="shared" si="595"/>
        <v>0</v>
      </c>
      <c r="Y3190" s="44">
        <f t="shared" si="596"/>
        <v>0</v>
      </c>
      <c r="Z3190" s="44">
        <f t="shared" si="597"/>
        <v>3983.8632494004796</v>
      </c>
      <c r="AA3190" s="44">
        <f t="shared" si="598"/>
        <v>0</v>
      </c>
      <c r="AB3190" s="44">
        <f t="shared" si="599"/>
        <v>2390.3179496402881</v>
      </c>
      <c r="AC3190" s="44">
        <f t="shared" si="600"/>
        <v>22764.93285371703</v>
      </c>
      <c r="AD3190" s="44">
        <f t="shared" si="601"/>
        <v>0</v>
      </c>
      <c r="AE3190" s="12">
        <f t="shared" si="602"/>
        <v>36423.892565947244</v>
      </c>
    </row>
    <row r="3191" spans="1:31" ht="12.6" hidden="1" customHeight="1" x14ac:dyDescent="0.2">
      <c r="A3191" s="26" t="s">
        <v>2644</v>
      </c>
      <c r="B3191" s="19"/>
      <c r="C3191" s="19"/>
      <c r="D3191" s="20">
        <v>100</v>
      </c>
      <c r="E3191" s="20">
        <v>100</v>
      </c>
      <c r="F3191" s="20"/>
      <c r="G3191" s="21"/>
      <c r="H3191" s="22"/>
      <c r="I3191" s="20"/>
      <c r="J3191" s="20">
        <v>115</v>
      </c>
      <c r="K3191" s="20"/>
      <c r="L3191" s="20">
        <v>82</v>
      </c>
      <c r="M3191" s="20">
        <v>100</v>
      </c>
      <c r="N3191" s="20">
        <v>171</v>
      </c>
      <c r="O3191" s="20">
        <v>668</v>
      </c>
      <c r="P3191" s="23" t="str">
        <f>VLOOKUP(A3191,'ИЗ ОСНОВЫ НОМЕНКЛАТУР'!D:E,2,0)</f>
        <v>Ручки, крючки, опоры</v>
      </c>
      <c r="Q3191" s="23" t="str">
        <f>VLOOKUP(A3191,'ИЗ ОСНОВЫ НОМЕНКЛАТУР'!D:F,3,0)</f>
        <v>Ручки-кнопки</v>
      </c>
      <c r="R3191" s="40">
        <f>VLOOKUP(A:A,'ИЗ ОСНОВЫ НОМЕНКЛАТУР'!D:G,4,0)</f>
        <v>125.62262156448203</v>
      </c>
      <c r="S3191" s="12" t="str">
        <f>VLOOKUP(A:A,'ИЗ ОСНОВЫ НОМЕНКЛАТУР'!D:H,5,0)</f>
        <v>C</v>
      </c>
      <c r="T3191" s="44">
        <f t="shared" si="591"/>
        <v>12562.262156448203</v>
      </c>
      <c r="U3191" s="44">
        <f t="shared" si="592"/>
        <v>12562.262156448203</v>
      </c>
      <c r="V3191" s="44">
        <f t="shared" si="593"/>
        <v>0</v>
      </c>
      <c r="W3191" s="44">
        <f t="shared" si="594"/>
        <v>0</v>
      </c>
      <c r="X3191" s="44">
        <f t="shared" si="595"/>
        <v>0</v>
      </c>
      <c r="Y3191" s="44">
        <f t="shared" si="596"/>
        <v>0</v>
      </c>
      <c r="Z3191" s="44">
        <f t="shared" si="597"/>
        <v>14446.601479915433</v>
      </c>
      <c r="AA3191" s="44">
        <f t="shared" si="598"/>
        <v>0</v>
      </c>
      <c r="AB3191" s="44">
        <f t="shared" si="599"/>
        <v>10301.054968287526</v>
      </c>
      <c r="AC3191" s="44">
        <f t="shared" si="600"/>
        <v>12562.262156448203</v>
      </c>
      <c r="AD3191" s="44">
        <f t="shared" si="601"/>
        <v>21481.468287526426</v>
      </c>
      <c r="AE3191" s="12">
        <f t="shared" si="602"/>
        <v>83915.911205073993</v>
      </c>
    </row>
    <row r="3192" spans="1:31" ht="12.6" hidden="1" customHeight="1" x14ac:dyDescent="0.2">
      <c r="A3192" s="26" t="s">
        <v>2652</v>
      </c>
      <c r="B3192" s="19"/>
      <c r="C3192" s="19"/>
      <c r="D3192" s="20">
        <v>92</v>
      </c>
      <c r="E3192" s="20">
        <v>50</v>
      </c>
      <c r="F3192" s="20"/>
      <c r="G3192" s="21"/>
      <c r="H3192" s="22"/>
      <c r="I3192" s="20"/>
      <c r="J3192" s="20">
        <v>137</v>
      </c>
      <c r="K3192" s="20"/>
      <c r="L3192" s="20">
        <v>69</v>
      </c>
      <c r="M3192" s="20">
        <v>600</v>
      </c>
      <c r="N3192" s="20">
        <v>203</v>
      </c>
      <c r="O3192" s="20">
        <v>1151</v>
      </c>
      <c r="P3192" s="23" t="str">
        <f>VLOOKUP(A3192,'ИЗ ОСНОВЫ НОМЕНКЛАТУР'!D:E,2,0)</f>
        <v>Ручки, крючки, опоры</v>
      </c>
      <c r="Q3192" s="23" t="str">
        <f>VLOOKUP(A3192,'ИЗ ОСНОВЫ НОМЕНКЛАТУР'!D:F,3,0)</f>
        <v>Ручки-кнопки</v>
      </c>
      <c r="R3192" s="40">
        <f>VLOOKUP(A:A,'ИЗ ОСНОВЫ НОМЕНКЛАТУР'!D:G,4,0)</f>
        <v>88.247050781249996</v>
      </c>
      <c r="S3192" s="12" t="str">
        <f>VLOOKUP(A:A,'ИЗ ОСНОВЫ НОМЕНКЛАТУР'!D:H,5,0)</f>
        <v>C</v>
      </c>
      <c r="T3192" s="44">
        <f t="shared" si="591"/>
        <v>8118.7286718749992</v>
      </c>
      <c r="U3192" s="44">
        <f t="shared" si="592"/>
        <v>4412.3525390625</v>
      </c>
      <c r="V3192" s="44">
        <f t="shared" si="593"/>
        <v>0</v>
      </c>
      <c r="W3192" s="44">
        <f t="shared" si="594"/>
        <v>0</v>
      </c>
      <c r="X3192" s="44">
        <f t="shared" si="595"/>
        <v>0</v>
      </c>
      <c r="Y3192" s="44">
        <f t="shared" si="596"/>
        <v>0</v>
      </c>
      <c r="Z3192" s="44">
        <f t="shared" si="597"/>
        <v>12089.84595703125</v>
      </c>
      <c r="AA3192" s="44">
        <f t="shared" si="598"/>
        <v>0</v>
      </c>
      <c r="AB3192" s="44">
        <f t="shared" si="599"/>
        <v>6089.0465039062501</v>
      </c>
      <c r="AC3192" s="44">
        <f t="shared" si="600"/>
        <v>52948.23046875</v>
      </c>
      <c r="AD3192" s="44">
        <f t="shared" si="601"/>
        <v>17914.151308593748</v>
      </c>
      <c r="AE3192" s="12">
        <f t="shared" si="602"/>
        <v>101572.35544921875</v>
      </c>
    </row>
    <row r="3193" spans="1:31" ht="12.6" hidden="1" customHeight="1" x14ac:dyDescent="0.2">
      <c r="A3193" s="26" t="s">
        <v>2651</v>
      </c>
      <c r="B3193" s="19"/>
      <c r="C3193" s="19"/>
      <c r="D3193" s="20">
        <v>100</v>
      </c>
      <c r="E3193" s="20">
        <v>100</v>
      </c>
      <c r="F3193" s="20"/>
      <c r="G3193" s="21"/>
      <c r="H3193" s="22"/>
      <c r="I3193" s="20"/>
      <c r="J3193" s="20">
        <v>96</v>
      </c>
      <c r="K3193" s="20"/>
      <c r="L3193" s="20">
        <v>42</v>
      </c>
      <c r="M3193" s="20">
        <v>1100</v>
      </c>
      <c r="N3193" s="20">
        <v>179</v>
      </c>
      <c r="O3193" s="20">
        <v>1617</v>
      </c>
      <c r="P3193" s="23" t="str">
        <f>VLOOKUP(A3193,'ИЗ ОСНОВЫ НОМЕНКЛАТУР'!D:E,2,0)</f>
        <v>Ручки, крючки, опоры</v>
      </c>
      <c r="Q3193" s="23" t="str">
        <f>VLOOKUP(A3193,'ИЗ ОСНОВЫ НОМЕНКЛАТУР'!D:F,3,0)</f>
        <v>Ручки-кнопки</v>
      </c>
      <c r="R3193" s="40">
        <f>VLOOKUP(A:A,'ИЗ ОСНОВЫ НОМЕНКЛАТУР'!D:G,4,0)</f>
        <v>118.91075000000001</v>
      </c>
      <c r="S3193" s="12" t="str">
        <f>VLOOKUP(A:A,'ИЗ ОСНОВЫ НОМЕНКЛАТУР'!D:H,5,0)</f>
        <v>C</v>
      </c>
      <c r="T3193" s="44">
        <f t="shared" si="591"/>
        <v>11891.075000000001</v>
      </c>
      <c r="U3193" s="44">
        <f t="shared" si="592"/>
        <v>11891.075000000001</v>
      </c>
      <c r="V3193" s="44">
        <f t="shared" si="593"/>
        <v>0</v>
      </c>
      <c r="W3193" s="44">
        <f t="shared" si="594"/>
        <v>0</v>
      </c>
      <c r="X3193" s="44">
        <f t="shared" si="595"/>
        <v>0</v>
      </c>
      <c r="Y3193" s="44">
        <f t="shared" si="596"/>
        <v>0</v>
      </c>
      <c r="Z3193" s="44">
        <f t="shared" si="597"/>
        <v>11415.432000000001</v>
      </c>
      <c r="AA3193" s="44">
        <f t="shared" si="598"/>
        <v>0</v>
      </c>
      <c r="AB3193" s="44">
        <f t="shared" si="599"/>
        <v>4994.2515000000003</v>
      </c>
      <c r="AC3193" s="44">
        <f t="shared" si="600"/>
        <v>130801.82500000001</v>
      </c>
      <c r="AD3193" s="44">
        <f t="shared" si="601"/>
        <v>21285.024250000002</v>
      </c>
      <c r="AE3193" s="12">
        <f t="shared" si="602"/>
        <v>192278.68275000004</v>
      </c>
    </row>
    <row r="3194" spans="1:31" ht="12.6" hidden="1" customHeight="1" x14ac:dyDescent="0.2">
      <c r="A3194" s="26" t="s">
        <v>2642</v>
      </c>
      <c r="B3194" s="19"/>
      <c r="C3194" s="19"/>
      <c r="D3194" s="20"/>
      <c r="E3194" s="21"/>
      <c r="F3194" s="22"/>
      <c r="G3194" s="21"/>
      <c r="H3194" s="22"/>
      <c r="I3194" s="20"/>
      <c r="J3194" s="20"/>
      <c r="K3194" s="20"/>
      <c r="L3194" s="20">
        <v>34</v>
      </c>
      <c r="M3194" s="20"/>
      <c r="N3194" s="20">
        <v>328</v>
      </c>
      <c r="O3194" s="20">
        <v>362</v>
      </c>
      <c r="P3194" s="23" t="str">
        <f>VLOOKUP(A3194,'ИЗ ОСНОВЫ НОМЕНКЛАТУР'!D:E,2,0)</f>
        <v>Ручки, крючки, опоры</v>
      </c>
      <c r="Q3194" s="23" t="str">
        <f>VLOOKUP(A3194,'ИЗ ОСНОВЫ НОМЕНКЛАТУР'!D:F,3,0)</f>
        <v>Ручки-кнопки</v>
      </c>
      <c r="R3194" s="40">
        <f>VLOOKUP(A:A,'ИЗ ОСНОВЫ НОМЕНКЛАТУР'!D:G,4,0)</f>
        <v>107.00862460281435</v>
      </c>
      <c r="S3194" s="12" t="str">
        <f>VLOOKUP(A:A,'ИЗ ОСНОВЫ НОМЕНКЛАТУР'!D:H,5,0)</f>
        <v>C</v>
      </c>
      <c r="T3194" s="44">
        <f t="shared" si="591"/>
        <v>0</v>
      </c>
      <c r="U3194" s="44">
        <f t="shared" si="592"/>
        <v>0</v>
      </c>
      <c r="V3194" s="44">
        <f t="shared" si="593"/>
        <v>0</v>
      </c>
      <c r="W3194" s="44">
        <f t="shared" si="594"/>
        <v>0</v>
      </c>
      <c r="X3194" s="44">
        <f t="shared" si="595"/>
        <v>0</v>
      </c>
      <c r="Y3194" s="44">
        <f t="shared" si="596"/>
        <v>0</v>
      </c>
      <c r="Z3194" s="44">
        <f t="shared" si="597"/>
        <v>0</v>
      </c>
      <c r="AA3194" s="44">
        <f t="shared" si="598"/>
        <v>0</v>
      </c>
      <c r="AB3194" s="44">
        <f t="shared" si="599"/>
        <v>3638.2932364956878</v>
      </c>
      <c r="AC3194" s="44">
        <f t="shared" si="600"/>
        <v>0</v>
      </c>
      <c r="AD3194" s="44">
        <f t="shared" si="601"/>
        <v>35098.828869723104</v>
      </c>
      <c r="AE3194" s="12">
        <f t="shared" si="602"/>
        <v>38737.122106218791</v>
      </c>
    </row>
    <row r="3195" spans="1:31" ht="12.6" hidden="1" customHeight="1" x14ac:dyDescent="0.2">
      <c r="A3195" s="26" t="s">
        <v>2406</v>
      </c>
      <c r="B3195" s="19"/>
      <c r="C3195" s="19"/>
      <c r="D3195" s="20"/>
      <c r="E3195" s="21"/>
      <c r="F3195" s="22"/>
      <c r="G3195" s="21"/>
      <c r="H3195" s="22"/>
      <c r="I3195" s="20"/>
      <c r="J3195" s="20"/>
      <c r="K3195" s="20"/>
      <c r="L3195" s="20"/>
      <c r="M3195" s="20"/>
      <c r="N3195" s="20">
        <v>19</v>
      </c>
      <c r="O3195" s="20">
        <v>19</v>
      </c>
      <c r="P3195" s="23" t="str">
        <f>VLOOKUP(A3195,'ИЗ ОСНОВЫ НОМЕНКЛАТУР'!D:E,2,0)</f>
        <v>Ручки, крючки, опоры</v>
      </c>
      <c r="Q3195" s="23" t="str">
        <f>VLOOKUP(A3195,'ИЗ ОСНОВЫ НОМЕНКЛАТУР'!D:F,3,0)</f>
        <v>Ручки-скобы</v>
      </c>
      <c r="R3195" s="40">
        <f>VLOOKUP(A:A,'ИЗ ОСНОВЫ НОМЕНКЛАТУР'!D:G,4,0)</f>
        <v>1275</v>
      </c>
      <c r="S3195" s="12" t="str">
        <f>VLOOKUP(A:A,'ИЗ ОСНОВЫ НОМЕНКЛАТУР'!D:H,5,0)</f>
        <v>C</v>
      </c>
      <c r="T3195" s="44">
        <f t="shared" si="591"/>
        <v>0</v>
      </c>
      <c r="U3195" s="44">
        <f t="shared" si="592"/>
        <v>0</v>
      </c>
      <c r="V3195" s="44">
        <f t="shared" si="593"/>
        <v>0</v>
      </c>
      <c r="W3195" s="44">
        <f t="shared" si="594"/>
        <v>0</v>
      </c>
      <c r="X3195" s="44">
        <f t="shared" si="595"/>
        <v>0</v>
      </c>
      <c r="Y3195" s="44">
        <f t="shared" si="596"/>
        <v>0</v>
      </c>
      <c r="Z3195" s="44">
        <f t="shared" si="597"/>
        <v>0</v>
      </c>
      <c r="AA3195" s="44">
        <f t="shared" si="598"/>
        <v>0</v>
      </c>
      <c r="AB3195" s="44">
        <f t="shared" si="599"/>
        <v>0</v>
      </c>
      <c r="AC3195" s="44">
        <f t="shared" si="600"/>
        <v>0</v>
      </c>
      <c r="AD3195" s="44">
        <f t="shared" si="601"/>
        <v>24225</v>
      </c>
      <c r="AE3195" s="12">
        <f t="shared" si="602"/>
        <v>24225</v>
      </c>
    </row>
    <row r="3196" spans="1:31" ht="12.6" hidden="1" customHeight="1" x14ac:dyDescent="0.2">
      <c r="A3196" s="26" t="s">
        <v>4887</v>
      </c>
      <c r="B3196" s="19"/>
      <c r="C3196" s="19"/>
      <c r="D3196" s="20"/>
      <c r="E3196" s="21"/>
      <c r="F3196" s="22"/>
      <c r="G3196" s="21"/>
      <c r="H3196" s="22"/>
      <c r="I3196" s="20"/>
      <c r="J3196" s="20"/>
      <c r="K3196" s="20"/>
      <c r="L3196" s="20"/>
      <c r="M3196" s="20"/>
      <c r="N3196" s="20">
        <v>84</v>
      </c>
      <c r="O3196" s="20">
        <v>84</v>
      </c>
      <c r="P3196" s="23" t="str">
        <f>VLOOKUP(A3196,'ИЗ ОСНОВЫ НОМЕНКЛАТУР'!D:E,2,0)</f>
        <v>Ручки, крючки, опоры</v>
      </c>
      <c r="Q3196" s="23" t="str">
        <f>VLOOKUP(A3196,'ИЗ ОСНОВЫ НОМЕНКЛАТУР'!D:F,3,0)</f>
        <v>Ручки-скобы</v>
      </c>
      <c r="R3196" s="40">
        <f>VLOOKUP(A:A,'ИЗ ОСНОВЫ НОМЕНКЛАТУР'!D:G,4,0)</f>
        <v>1343</v>
      </c>
      <c r="S3196" s="12" t="str">
        <f>VLOOKUP(A:A,'ИЗ ОСНОВЫ НОМЕНКЛАТУР'!D:H,5,0)</f>
        <v>C</v>
      </c>
      <c r="T3196" s="44">
        <f t="shared" si="591"/>
        <v>0</v>
      </c>
      <c r="U3196" s="44">
        <f t="shared" si="592"/>
        <v>0</v>
      </c>
      <c r="V3196" s="44">
        <f t="shared" si="593"/>
        <v>0</v>
      </c>
      <c r="W3196" s="44">
        <f t="shared" si="594"/>
        <v>0</v>
      </c>
      <c r="X3196" s="44">
        <f t="shared" si="595"/>
        <v>0</v>
      </c>
      <c r="Y3196" s="44">
        <f t="shared" si="596"/>
        <v>0</v>
      </c>
      <c r="Z3196" s="44">
        <f t="shared" si="597"/>
        <v>0</v>
      </c>
      <c r="AA3196" s="44">
        <f t="shared" si="598"/>
        <v>0</v>
      </c>
      <c r="AB3196" s="44">
        <f t="shared" si="599"/>
        <v>0</v>
      </c>
      <c r="AC3196" s="44">
        <f t="shared" si="600"/>
        <v>0</v>
      </c>
      <c r="AD3196" s="44">
        <f t="shared" si="601"/>
        <v>112812</v>
      </c>
      <c r="AE3196" s="12">
        <f t="shared" si="602"/>
        <v>112812</v>
      </c>
    </row>
    <row r="3197" spans="1:31" ht="12.6" hidden="1" customHeight="1" x14ac:dyDescent="0.2">
      <c r="A3197" s="26" t="s">
        <v>2440</v>
      </c>
      <c r="B3197" s="19"/>
      <c r="C3197" s="19"/>
      <c r="D3197" s="20"/>
      <c r="E3197" s="21"/>
      <c r="F3197" s="22"/>
      <c r="G3197" s="21"/>
      <c r="H3197" s="22"/>
      <c r="I3197" s="20"/>
      <c r="J3197" s="20"/>
      <c r="K3197" s="20"/>
      <c r="L3197" s="20"/>
      <c r="M3197" s="20"/>
      <c r="N3197" s="20">
        <v>23</v>
      </c>
      <c r="O3197" s="20">
        <v>23</v>
      </c>
      <c r="P3197" s="23" t="str">
        <f>VLOOKUP(A3197,'ИЗ ОСНОВЫ НОМЕНКЛАТУР'!D:E,2,0)</f>
        <v>Ручки, крючки, опоры</v>
      </c>
      <c r="Q3197" s="23" t="str">
        <f>VLOOKUP(A3197,'ИЗ ОСНОВЫ НОМЕНКЛАТУР'!D:F,3,0)</f>
        <v>Ручки-скобы</v>
      </c>
      <c r="R3197" s="40">
        <f>VLOOKUP(A:A,'ИЗ ОСНОВЫ НОМЕНКЛАТУР'!D:G,4,0)</f>
        <v>1370.4649999999999</v>
      </c>
      <c r="S3197" s="12" t="str">
        <f>VLOOKUP(A:A,'ИЗ ОСНОВЫ НОМЕНКЛАТУР'!D:H,5,0)</f>
        <v>C</v>
      </c>
      <c r="T3197" s="44">
        <f t="shared" si="591"/>
        <v>0</v>
      </c>
      <c r="U3197" s="44">
        <f t="shared" si="592"/>
        <v>0</v>
      </c>
      <c r="V3197" s="44">
        <f t="shared" si="593"/>
        <v>0</v>
      </c>
      <c r="W3197" s="44">
        <f t="shared" si="594"/>
        <v>0</v>
      </c>
      <c r="X3197" s="44">
        <f t="shared" si="595"/>
        <v>0</v>
      </c>
      <c r="Y3197" s="44">
        <f t="shared" si="596"/>
        <v>0</v>
      </c>
      <c r="Z3197" s="44">
        <f t="shared" si="597"/>
        <v>0</v>
      </c>
      <c r="AA3197" s="44">
        <f t="shared" si="598"/>
        <v>0</v>
      </c>
      <c r="AB3197" s="44">
        <f t="shared" si="599"/>
        <v>0</v>
      </c>
      <c r="AC3197" s="44">
        <f t="shared" si="600"/>
        <v>0</v>
      </c>
      <c r="AD3197" s="44">
        <f t="shared" si="601"/>
        <v>31520.695</v>
      </c>
      <c r="AE3197" s="12">
        <f t="shared" si="602"/>
        <v>31520.695</v>
      </c>
    </row>
    <row r="3198" spans="1:31" ht="12.6" hidden="1" customHeight="1" x14ac:dyDescent="0.2">
      <c r="A3198" s="26" t="s">
        <v>2320</v>
      </c>
      <c r="B3198" s="19"/>
      <c r="C3198" s="19"/>
      <c r="D3198" s="20"/>
      <c r="E3198" s="21"/>
      <c r="F3198" s="22"/>
      <c r="G3198" s="21"/>
      <c r="H3198" s="22"/>
      <c r="I3198" s="20"/>
      <c r="J3198" s="20"/>
      <c r="K3198" s="20"/>
      <c r="L3198" s="20"/>
      <c r="M3198" s="20"/>
      <c r="N3198" s="20">
        <v>51</v>
      </c>
      <c r="O3198" s="20">
        <v>51</v>
      </c>
      <c r="P3198" s="23" t="str">
        <f>VLOOKUP(A3198,'ИЗ ОСНОВЫ НОМЕНКЛАТУР'!D:E,2,0)</f>
        <v>Ручки, крючки, опоры</v>
      </c>
      <c r="Q3198" s="23" t="str">
        <f>VLOOKUP(A3198,'ИЗ ОСНОВЫ НОМЕНКЛАТУР'!D:F,3,0)</f>
        <v>Ручки-скобы</v>
      </c>
      <c r="R3198" s="40">
        <f>VLOOKUP(A:A,'ИЗ ОСНОВЫ НОМЕНКЛАТУР'!D:G,4,0)</f>
        <v>1079.5</v>
      </c>
      <c r="S3198" s="12" t="str">
        <f>VLOOKUP(A:A,'ИЗ ОСНОВЫ НОМЕНКЛАТУР'!D:H,5,0)</f>
        <v>C</v>
      </c>
      <c r="T3198" s="44">
        <f t="shared" si="591"/>
        <v>0</v>
      </c>
      <c r="U3198" s="44">
        <f t="shared" si="592"/>
        <v>0</v>
      </c>
      <c r="V3198" s="44">
        <f t="shared" si="593"/>
        <v>0</v>
      </c>
      <c r="W3198" s="44">
        <f t="shared" si="594"/>
        <v>0</v>
      </c>
      <c r="X3198" s="44">
        <f t="shared" si="595"/>
        <v>0</v>
      </c>
      <c r="Y3198" s="44">
        <f t="shared" si="596"/>
        <v>0</v>
      </c>
      <c r="Z3198" s="44">
        <f t="shared" si="597"/>
        <v>0</v>
      </c>
      <c r="AA3198" s="44">
        <f t="shared" si="598"/>
        <v>0</v>
      </c>
      <c r="AB3198" s="44">
        <f t="shared" si="599"/>
        <v>0</v>
      </c>
      <c r="AC3198" s="44">
        <f t="shared" si="600"/>
        <v>0</v>
      </c>
      <c r="AD3198" s="44">
        <f t="shared" si="601"/>
        <v>55054.5</v>
      </c>
      <c r="AE3198" s="12">
        <f t="shared" si="602"/>
        <v>55054.5</v>
      </c>
    </row>
    <row r="3199" spans="1:31" ht="12.6" hidden="1" customHeight="1" x14ac:dyDescent="0.2">
      <c r="A3199" s="26" t="s">
        <v>2443</v>
      </c>
      <c r="B3199" s="19"/>
      <c r="C3199" s="19"/>
      <c r="D3199" s="20"/>
      <c r="E3199" s="21"/>
      <c r="F3199" s="22"/>
      <c r="G3199" s="21"/>
      <c r="H3199" s="22"/>
      <c r="I3199" s="20"/>
      <c r="J3199" s="20"/>
      <c r="K3199" s="20"/>
      <c r="L3199" s="20"/>
      <c r="M3199" s="20"/>
      <c r="N3199" s="20">
        <v>9</v>
      </c>
      <c r="O3199" s="20">
        <v>9</v>
      </c>
      <c r="P3199" s="23" t="str">
        <f>VLOOKUP(A3199,'ИЗ ОСНОВЫ НОМЕНКЛАТУР'!D:E,2,0)</f>
        <v>Ручки, крючки, опоры</v>
      </c>
      <c r="Q3199" s="23" t="str">
        <f>VLOOKUP(A3199,'ИЗ ОСНОВЫ НОМЕНКЛАТУР'!D:F,3,0)</f>
        <v>Ручки-скобы</v>
      </c>
      <c r="R3199" s="40">
        <f>VLOOKUP(A:A,'ИЗ ОСНОВЫ НОМЕНКЛАТУР'!D:G,4,0)</f>
        <v>1606.5</v>
      </c>
      <c r="S3199" s="12" t="str">
        <f>VLOOKUP(A:A,'ИЗ ОСНОВЫ НОМЕНКЛАТУР'!D:H,5,0)</f>
        <v>C</v>
      </c>
      <c r="T3199" s="44">
        <f t="shared" si="591"/>
        <v>0</v>
      </c>
      <c r="U3199" s="44">
        <f t="shared" si="592"/>
        <v>0</v>
      </c>
      <c r="V3199" s="44">
        <f t="shared" si="593"/>
        <v>0</v>
      </c>
      <c r="W3199" s="44">
        <f t="shared" si="594"/>
        <v>0</v>
      </c>
      <c r="X3199" s="44">
        <f t="shared" si="595"/>
        <v>0</v>
      </c>
      <c r="Y3199" s="44">
        <f t="shared" si="596"/>
        <v>0</v>
      </c>
      <c r="Z3199" s="44">
        <f t="shared" si="597"/>
        <v>0</v>
      </c>
      <c r="AA3199" s="44">
        <f t="shared" si="598"/>
        <v>0</v>
      </c>
      <c r="AB3199" s="44">
        <f t="shared" si="599"/>
        <v>0</v>
      </c>
      <c r="AC3199" s="44">
        <f t="shared" si="600"/>
        <v>0</v>
      </c>
      <c r="AD3199" s="44">
        <f t="shared" si="601"/>
        <v>14458.5</v>
      </c>
      <c r="AE3199" s="12">
        <f t="shared" si="602"/>
        <v>14458.5</v>
      </c>
    </row>
    <row r="3200" spans="1:31" ht="12.6" customHeight="1" x14ac:dyDescent="0.2">
      <c r="A3200" s="26" t="s">
        <v>2518</v>
      </c>
      <c r="B3200" s="19"/>
      <c r="C3200" s="19"/>
      <c r="D3200" s="20"/>
      <c r="E3200" s="21"/>
      <c r="F3200" s="22"/>
      <c r="G3200" s="21"/>
      <c r="H3200" s="22"/>
      <c r="I3200" s="20"/>
      <c r="J3200" s="20"/>
      <c r="K3200" s="20">
        <v>1</v>
      </c>
      <c r="L3200" s="20">
        <v>51</v>
      </c>
      <c r="M3200" s="20">
        <v>1500</v>
      </c>
      <c r="N3200" s="20"/>
      <c r="O3200" s="20">
        <v>1552</v>
      </c>
      <c r="P3200" s="23" t="str">
        <f>VLOOKUP(A3200,'ИЗ ОСНОВЫ НОМЕНКЛАТУР'!D:E,2,0)</f>
        <v>Ручки, крючки, опоры</v>
      </c>
      <c r="Q3200" s="23" t="str">
        <f>VLOOKUP(A3200,'ИЗ ОСНОВЫ НОМЕНКЛАТУР'!D:F,3,0)</f>
        <v>Торцевые ручки</v>
      </c>
      <c r="R3200" s="40">
        <f>VLOOKUP(A:A,'ИЗ ОСНОВЫ НОМЕНКЛАТУР'!D:G,4,0)</f>
        <v>358.53396396396397</v>
      </c>
      <c r="S3200" s="12" t="str">
        <f>VLOOKUP(A:A,'ИЗ ОСНОВЫ НОМЕНКЛАТУР'!D:H,5,0)</f>
        <v>C</v>
      </c>
      <c r="T3200" s="44">
        <f t="shared" si="591"/>
        <v>0</v>
      </c>
      <c r="U3200" s="44">
        <f t="shared" si="592"/>
        <v>0</v>
      </c>
      <c r="V3200" s="44">
        <f t="shared" si="593"/>
        <v>0</v>
      </c>
      <c r="W3200" s="44">
        <f t="shared" si="594"/>
        <v>0</v>
      </c>
      <c r="X3200" s="44">
        <f t="shared" si="595"/>
        <v>0</v>
      </c>
      <c r="Y3200" s="44">
        <f t="shared" si="596"/>
        <v>0</v>
      </c>
      <c r="Z3200" s="44">
        <f t="shared" si="597"/>
        <v>0</v>
      </c>
      <c r="AA3200" s="44">
        <f t="shared" si="598"/>
        <v>358.53396396396397</v>
      </c>
      <c r="AB3200" s="44">
        <f t="shared" si="599"/>
        <v>18285.232162162163</v>
      </c>
      <c r="AC3200" s="44">
        <f t="shared" si="600"/>
        <v>537800.94594594592</v>
      </c>
      <c r="AD3200" s="44">
        <f t="shared" si="601"/>
        <v>0</v>
      </c>
      <c r="AE3200" s="12">
        <f t="shared" si="602"/>
        <v>556444.71207207208</v>
      </c>
    </row>
    <row r="3201" spans="1:31" ht="12.6" customHeight="1" x14ac:dyDescent="0.2">
      <c r="A3201" s="26" t="s">
        <v>2600</v>
      </c>
      <c r="B3201" s="19"/>
      <c r="C3201" s="19"/>
      <c r="D3201" s="20"/>
      <c r="E3201" s="21"/>
      <c r="F3201" s="22"/>
      <c r="G3201" s="21"/>
      <c r="H3201" s="22"/>
      <c r="I3201" s="20"/>
      <c r="J3201" s="20">
        <v>200</v>
      </c>
      <c r="K3201" s="20">
        <v>212</v>
      </c>
      <c r="L3201" s="20">
        <v>40</v>
      </c>
      <c r="M3201" s="20"/>
      <c r="N3201" s="20"/>
      <c r="O3201" s="20">
        <v>452</v>
      </c>
      <c r="P3201" s="23" t="str">
        <f>VLOOKUP(A3201,'ИЗ ОСНОВЫ НОМЕНКЛАТУР'!D:E,2,0)</f>
        <v>Ручки, крючки, опоры</v>
      </c>
      <c r="Q3201" s="23" t="str">
        <f>VLOOKUP(A3201,'ИЗ ОСНОВЫ НОМЕНКЛАТУР'!D:F,3,0)</f>
        <v>Торцевые ручки</v>
      </c>
      <c r="R3201" s="40">
        <f>VLOOKUP(A:A,'ИЗ ОСНОВЫ НОМЕНКЛАТУР'!D:G,4,0)</f>
        <v>237.56</v>
      </c>
      <c r="S3201" s="12" t="str">
        <f>VLOOKUP(A:A,'ИЗ ОСНОВЫ НОМЕНКЛАТУР'!D:H,5,0)</f>
        <v>C</v>
      </c>
      <c r="T3201" s="44">
        <f t="shared" si="591"/>
        <v>0</v>
      </c>
      <c r="U3201" s="44">
        <f t="shared" si="592"/>
        <v>0</v>
      </c>
      <c r="V3201" s="44">
        <f t="shared" si="593"/>
        <v>0</v>
      </c>
      <c r="W3201" s="44">
        <f t="shared" si="594"/>
        <v>0</v>
      </c>
      <c r="X3201" s="44">
        <f t="shared" si="595"/>
        <v>0</v>
      </c>
      <c r="Y3201" s="44">
        <f t="shared" si="596"/>
        <v>0</v>
      </c>
      <c r="Z3201" s="44">
        <f t="shared" si="597"/>
        <v>47512</v>
      </c>
      <c r="AA3201" s="44">
        <f t="shared" si="598"/>
        <v>50362.720000000001</v>
      </c>
      <c r="AB3201" s="44">
        <f t="shared" si="599"/>
        <v>9502.4</v>
      </c>
      <c r="AC3201" s="44">
        <f t="shared" si="600"/>
        <v>0</v>
      </c>
      <c r="AD3201" s="44">
        <f t="shared" si="601"/>
        <v>0</v>
      </c>
      <c r="AE3201" s="12">
        <f t="shared" si="602"/>
        <v>107377.12</v>
      </c>
    </row>
    <row r="3202" spans="1:31" ht="12.6" customHeight="1" x14ac:dyDescent="0.2">
      <c r="A3202" s="26" t="s">
        <v>2596</v>
      </c>
      <c r="B3202" s="19"/>
      <c r="C3202" s="19"/>
      <c r="D3202" s="20"/>
      <c r="E3202" s="21"/>
      <c r="F3202" s="22"/>
      <c r="G3202" s="21"/>
      <c r="H3202" s="22"/>
      <c r="I3202" s="20"/>
      <c r="J3202" s="20">
        <v>387</v>
      </c>
      <c r="K3202" s="20"/>
      <c r="L3202" s="20">
        <v>9</v>
      </c>
      <c r="M3202" s="20"/>
      <c r="N3202" s="20"/>
      <c r="O3202" s="20">
        <v>396</v>
      </c>
      <c r="P3202" s="23" t="str">
        <f>VLOOKUP(A3202,'ИЗ ОСНОВЫ НОМЕНКЛАТУР'!D:E,2,0)</f>
        <v>Ручки, крючки, опоры</v>
      </c>
      <c r="Q3202" s="23" t="str">
        <f>VLOOKUP(A3202,'ИЗ ОСНОВЫ НОМЕНКЛАТУР'!D:F,3,0)</f>
        <v>Торцевые ручки</v>
      </c>
      <c r="R3202" s="40">
        <f>VLOOKUP(A:A,'ИЗ ОСНОВЫ НОМЕНКЛАТУР'!D:G,4,0)</f>
        <v>237.56</v>
      </c>
      <c r="S3202" s="12" t="str">
        <f>VLOOKUP(A:A,'ИЗ ОСНОВЫ НОМЕНКЛАТУР'!D:H,5,0)</f>
        <v>C</v>
      </c>
      <c r="T3202" s="44">
        <f t="shared" si="591"/>
        <v>0</v>
      </c>
      <c r="U3202" s="44">
        <f t="shared" si="592"/>
        <v>0</v>
      </c>
      <c r="V3202" s="44">
        <f t="shared" si="593"/>
        <v>0</v>
      </c>
      <c r="W3202" s="44">
        <f t="shared" si="594"/>
        <v>0</v>
      </c>
      <c r="X3202" s="44">
        <f t="shared" si="595"/>
        <v>0</v>
      </c>
      <c r="Y3202" s="44">
        <f t="shared" si="596"/>
        <v>0</v>
      </c>
      <c r="Z3202" s="44">
        <f t="shared" si="597"/>
        <v>91935.72</v>
      </c>
      <c r="AA3202" s="44">
        <f t="shared" si="598"/>
        <v>0</v>
      </c>
      <c r="AB3202" s="44">
        <f t="shared" si="599"/>
        <v>2138.04</v>
      </c>
      <c r="AC3202" s="44">
        <f t="shared" si="600"/>
        <v>0</v>
      </c>
      <c r="AD3202" s="44">
        <f t="shared" si="601"/>
        <v>0</v>
      </c>
      <c r="AE3202" s="12">
        <f t="shared" si="602"/>
        <v>94073.76</v>
      </c>
    </row>
    <row r="3203" spans="1:31" ht="12.6" customHeight="1" x14ac:dyDescent="0.2">
      <c r="A3203" s="26" t="s">
        <v>4888</v>
      </c>
      <c r="B3203" s="19"/>
      <c r="C3203" s="19"/>
      <c r="D3203" s="20"/>
      <c r="E3203" s="21"/>
      <c r="F3203" s="22"/>
      <c r="G3203" s="21"/>
      <c r="H3203" s="22"/>
      <c r="I3203" s="20"/>
      <c r="J3203" s="20">
        <v>174</v>
      </c>
      <c r="K3203" s="20"/>
      <c r="L3203" s="20"/>
      <c r="M3203" s="20"/>
      <c r="N3203" s="20"/>
      <c r="O3203" s="20">
        <v>174</v>
      </c>
      <c r="P3203" s="23" t="str">
        <f>VLOOKUP(A3203,'ИЗ ОСНОВЫ НОМЕНКЛАТУР'!D:E,2,0)</f>
        <v>Ручки, крючки, опоры</v>
      </c>
      <c r="Q3203" s="23" t="str">
        <f>VLOOKUP(A3203,'ИЗ ОСНОВЫ НОМЕНКЛАТУР'!D:F,3,0)</f>
        <v>Торцевые ручки</v>
      </c>
      <c r="R3203" s="40">
        <f>VLOOKUP(A:A,'ИЗ ОСНОВЫ НОМЕНКЛАТУР'!D:G,4,0)</f>
        <v>212.94827586206895</v>
      </c>
      <c r="S3203" s="12" t="str">
        <f>VLOOKUP(A:A,'ИЗ ОСНОВЫ НОМЕНКЛАТУР'!D:H,5,0)</f>
        <v>C</v>
      </c>
      <c r="T3203" s="44">
        <f t="shared" si="591"/>
        <v>0</v>
      </c>
      <c r="U3203" s="44">
        <f t="shared" si="592"/>
        <v>0</v>
      </c>
      <c r="V3203" s="44">
        <f t="shared" si="593"/>
        <v>0</v>
      </c>
      <c r="W3203" s="44">
        <f t="shared" si="594"/>
        <v>0</v>
      </c>
      <c r="X3203" s="44">
        <f t="shared" si="595"/>
        <v>0</v>
      </c>
      <c r="Y3203" s="44">
        <f t="shared" si="596"/>
        <v>0</v>
      </c>
      <c r="Z3203" s="44">
        <f t="shared" si="597"/>
        <v>37053</v>
      </c>
      <c r="AA3203" s="44">
        <f t="shared" si="598"/>
        <v>0</v>
      </c>
      <c r="AB3203" s="44">
        <f t="shared" si="599"/>
        <v>0</v>
      </c>
      <c r="AC3203" s="44">
        <f t="shared" si="600"/>
        <v>0</v>
      </c>
      <c r="AD3203" s="44">
        <f t="shared" si="601"/>
        <v>0</v>
      </c>
      <c r="AE3203" s="12">
        <f t="shared" si="602"/>
        <v>37053</v>
      </c>
    </row>
    <row r="3204" spans="1:31" ht="12.6" customHeight="1" x14ac:dyDescent="0.2">
      <c r="A3204" s="26" t="s">
        <v>2622</v>
      </c>
      <c r="B3204" s="19"/>
      <c r="C3204" s="19"/>
      <c r="D3204" s="20"/>
      <c r="E3204" s="21"/>
      <c r="F3204" s="22"/>
      <c r="G3204" s="21"/>
      <c r="H3204" s="22"/>
      <c r="I3204" s="20"/>
      <c r="J3204" s="20">
        <v>988</v>
      </c>
      <c r="K3204" s="20">
        <v>954</v>
      </c>
      <c r="L3204" s="20"/>
      <c r="M3204" s="20"/>
      <c r="N3204" s="20"/>
      <c r="O3204" s="20">
        <v>1942</v>
      </c>
      <c r="P3204" s="23" t="str">
        <f>VLOOKUP(A3204,'ИЗ ОСНОВЫ НОМЕНКЛАТУР'!D:E,2,0)</f>
        <v>Ручки, крючки, опоры</v>
      </c>
      <c r="Q3204" s="23" t="str">
        <f>VLOOKUP(A3204,'ИЗ ОСНОВЫ НОМЕНКЛАТУР'!D:F,3,0)</f>
        <v>Торцевые ручки</v>
      </c>
      <c r="R3204" s="40">
        <f>VLOOKUP(A:A,'ИЗ ОСНОВЫ НОМЕНКЛАТУР'!D:G,4,0)</f>
        <v>417.32249999999999</v>
      </c>
      <c r="S3204" s="12" t="str">
        <f>VLOOKUP(A:A,'ИЗ ОСНОВЫ НОМЕНКЛАТУР'!D:H,5,0)</f>
        <v>C</v>
      </c>
      <c r="T3204" s="44">
        <f t="shared" si="591"/>
        <v>0</v>
      </c>
      <c r="U3204" s="44">
        <f t="shared" si="592"/>
        <v>0</v>
      </c>
      <c r="V3204" s="44">
        <f t="shared" si="593"/>
        <v>0</v>
      </c>
      <c r="W3204" s="44">
        <f t="shared" si="594"/>
        <v>0</v>
      </c>
      <c r="X3204" s="44">
        <f t="shared" si="595"/>
        <v>0</v>
      </c>
      <c r="Y3204" s="44">
        <f t="shared" si="596"/>
        <v>0</v>
      </c>
      <c r="Z3204" s="44">
        <f t="shared" si="597"/>
        <v>412314.63</v>
      </c>
      <c r="AA3204" s="44">
        <f t="shared" si="598"/>
        <v>398125.66499999998</v>
      </c>
      <c r="AB3204" s="44">
        <f t="shared" si="599"/>
        <v>0</v>
      </c>
      <c r="AC3204" s="44">
        <f t="shared" si="600"/>
        <v>0</v>
      </c>
      <c r="AD3204" s="44">
        <f t="shared" si="601"/>
        <v>0</v>
      </c>
      <c r="AE3204" s="12">
        <f t="shared" si="602"/>
        <v>810440.29499999993</v>
      </c>
    </row>
    <row r="3205" spans="1:31" ht="12.6" customHeight="1" x14ac:dyDescent="0.2">
      <c r="A3205" s="26" t="s">
        <v>4889</v>
      </c>
      <c r="B3205" s="19"/>
      <c r="C3205" s="19"/>
      <c r="D3205" s="20"/>
      <c r="E3205" s="21"/>
      <c r="F3205" s="22"/>
      <c r="G3205" s="21"/>
      <c r="H3205" s="22"/>
      <c r="I3205" s="20"/>
      <c r="J3205" s="20">
        <v>1200</v>
      </c>
      <c r="K3205" s="20">
        <v>585</v>
      </c>
      <c r="L3205" s="20"/>
      <c r="M3205" s="20"/>
      <c r="N3205" s="20"/>
      <c r="O3205" s="20">
        <v>1785</v>
      </c>
      <c r="P3205" s="23" t="str">
        <f>VLOOKUP(A3205,'ИЗ ОСНОВЫ НОМЕНКЛАТУР'!D:E,2,0)</f>
        <v>Ручки, крючки, опоры</v>
      </c>
      <c r="Q3205" s="23" t="str">
        <f>VLOOKUP(A3205,'ИЗ ОСНОВЫ НОМЕНКЛАТУР'!D:F,3,0)</f>
        <v>Торцевые ручки</v>
      </c>
      <c r="R3205" s="40">
        <f>VLOOKUP(A:A,'ИЗ ОСНОВЫ НОМЕНКЛАТУР'!D:G,4,0)</f>
        <v>434.76666666666665</v>
      </c>
      <c r="S3205" s="12" t="str">
        <f>VLOOKUP(A:A,'ИЗ ОСНОВЫ НОМЕНКЛАТУР'!D:H,5,0)</f>
        <v>C</v>
      </c>
      <c r="T3205" s="44">
        <f t="shared" si="591"/>
        <v>0</v>
      </c>
      <c r="U3205" s="44">
        <f t="shared" si="592"/>
        <v>0</v>
      </c>
      <c r="V3205" s="44">
        <f t="shared" si="593"/>
        <v>0</v>
      </c>
      <c r="W3205" s="44">
        <f t="shared" si="594"/>
        <v>0</v>
      </c>
      <c r="X3205" s="44">
        <f t="shared" si="595"/>
        <v>0</v>
      </c>
      <c r="Y3205" s="44">
        <f t="shared" si="596"/>
        <v>0</v>
      </c>
      <c r="Z3205" s="44">
        <f t="shared" si="597"/>
        <v>521720</v>
      </c>
      <c r="AA3205" s="44">
        <f t="shared" si="598"/>
        <v>254338.5</v>
      </c>
      <c r="AB3205" s="44">
        <f t="shared" si="599"/>
        <v>0</v>
      </c>
      <c r="AC3205" s="44">
        <f t="shared" si="600"/>
        <v>0</v>
      </c>
      <c r="AD3205" s="44">
        <f t="shared" si="601"/>
        <v>0</v>
      </c>
      <c r="AE3205" s="12">
        <f t="shared" si="602"/>
        <v>776058.5</v>
      </c>
    </row>
    <row r="3206" spans="1:31" ht="12.6" customHeight="1" x14ac:dyDescent="0.2">
      <c r="A3206" s="26" t="s">
        <v>2587</v>
      </c>
      <c r="B3206" s="19"/>
      <c r="C3206" s="19"/>
      <c r="D3206" s="20"/>
      <c r="E3206" s="21"/>
      <c r="F3206" s="22"/>
      <c r="G3206" s="21"/>
      <c r="H3206" s="22"/>
      <c r="I3206" s="20"/>
      <c r="J3206" s="20">
        <v>140</v>
      </c>
      <c r="K3206" s="20">
        <v>233</v>
      </c>
      <c r="L3206" s="20">
        <v>6</v>
      </c>
      <c r="M3206" s="20"/>
      <c r="N3206" s="20"/>
      <c r="O3206" s="20">
        <v>379</v>
      </c>
      <c r="P3206" s="23" t="str">
        <f>VLOOKUP(A3206,'ИЗ ОСНОВЫ НОМЕНКЛАТУР'!D:E,2,0)</f>
        <v>Ручки, крючки, опоры</v>
      </c>
      <c r="Q3206" s="23" t="str">
        <f>VLOOKUP(A3206,'ИЗ ОСНОВЫ НОМЕНКЛАТУР'!D:F,3,0)</f>
        <v>Торцевые ручки</v>
      </c>
      <c r="R3206" s="40">
        <f>VLOOKUP(A:A,'ИЗ ОСНОВЫ НОМЕНКЛАТУР'!D:G,4,0)</f>
        <v>421.15625</v>
      </c>
      <c r="S3206" s="12" t="str">
        <f>VLOOKUP(A:A,'ИЗ ОСНОВЫ НОМЕНКЛАТУР'!D:H,5,0)</f>
        <v>C</v>
      </c>
      <c r="T3206" s="44">
        <f t="shared" si="591"/>
        <v>0</v>
      </c>
      <c r="U3206" s="44">
        <f t="shared" si="592"/>
        <v>0</v>
      </c>
      <c r="V3206" s="44">
        <f t="shared" si="593"/>
        <v>0</v>
      </c>
      <c r="W3206" s="44">
        <f t="shared" si="594"/>
        <v>0</v>
      </c>
      <c r="X3206" s="44">
        <f t="shared" si="595"/>
        <v>0</v>
      </c>
      <c r="Y3206" s="44">
        <f t="shared" si="596"/>
        <v>0</v>
      </c>
      <c r="Z3206" s="44">
        <f t="shared" si="597"/>
        <v>58961.875</v>
      </c>
      <c r="AA3206" s="44">
        <f t="shared" si="598"/>
        <v>98129.40625</v>
      </c>
      <c r="AB3206" s="44">
        <f t="shared" si="599"/>
        <v>2526.9375</v>
      </c>
      <c r="AC3206" s="44">
        <f t="shared" si="600"/>
        <v>0</v>
      </c>
      <c r="AD3206" s="44">
        <f t="shared" si="601"/>
        <v>0</v>
      </c>
      <c r="AE3206" s="12">
        <f t="shared" si="602"/>
        <v>159618.21875</v>
      </c>
    </row>
    <row r="3207" spans="1:31" ht="12.6" customHeight="1" x14ac:dyDescent="0.2">
      <c r="A3207" s="26" t="s">
        <v>2626</v>
      </c>
      <c r="B3207" s="19"/>
      <c r="C3207" s="19"/>
      <c r="D3207" s="20"/>
      <c r="E3207" s="21"/>
      <c r="F3207" s="22"/>
      <c r="G3207" s="21"/>
      <c r="H3207" s="22"/>
      <c r="I3207" s="20"/>
      <c r="J3207" s="20">
        <v>192</v>
      </c>
      <c r="K3207" s="20">
        <v>274</v>
      </c>
      <c r="L3207" s="20">
        <v>35</v>
      </c>
      <c r="M3207" s="20">
        <v>50</v>
      </c>
      <c r="N3207" s="20"/>
      <c r="O3207" s="20">
        <v>551</v>
      </c>
      <c r="P3207" s="23" t="str">
        <f>VLOOKUP(A3207,'ИЗ ОСНОВЫ НОМЕНКЛАТУР'!D:E,2,0)</f>
        <v>Ручки, крючки, опоры</v>
      </c>
      <c r="Q3207" s="23" t="str">
        <f>VLOOKUP(A3207,'ИЗ ОСНОВЫ НОМЕНКЛАТУР'!D:F,3,0)</f>
        <v>Торцевые ручки</v>
      </c>
      <c r="R3207" s="40">
        <f>VLOOKUP(A:A,'ИЗ ОСНОВЫ НОМЕНКЛАТУР'!D:G,4,0)</f>
        <v>409.85</v>
      </c>
      <c r="S3207" s="12" t="str">
        <f>VLOOKUP(A:A,'ИЗ ОСНОВЫ НОМЕНКЛАТУР'!D:H,5,0)</f>
        <v>C</v>
      </c>
      <c r="T3207" s="44">
        <f t="shared" si="591"/>
        <v>0</v>
      </c>
      <c r="U3207" s="44">
        <f t="shared" si="592"/>
        <v>0</v>
      </c>
      <c r="V3207" s="44">
        <f t="shared" si="593"/>
        <v>0</v>
      </c>
      <c r="W3207" s="44">
        <f t="shared" si="594"/>
        <v>0</v>
      </c>
      <c r="X3207" s="44">
        <f t="shared" si="595"/>
        <v>0</v>
      </c>
      <c r="Y3207" s="44">
        <f t="shared" si="596"/>
        <v>0</v>
      </c>
      <c r="Z3207" s="44">
        <f t="shared" si="597"/>
        <v>78691.200000000012</v>
      </c>
      <c r="AA3207" s="44">
        <f t="shared" si="598"/>
        <v>112298.90000000001</v>
      </c>
      <c r="AB3207" s="44">
        <f t="shared" si="599"/>
        <v>14344.75</v>
      </c>
      <c r="AC3207" s="44">
        <f t="shared" si="600"/>
        <v>20492.5</v>
      </c>
      <c r="AD3207" s="44">
        <f t="shared" si="601"/>
        <v>0</v>
      </c>
      <c r="AE3207" s="12">
        <f t="shared" si="602"/>
        <v>225827.35000000003</v>
      </c>
    </row>
    <row r="3208" spans="1:31" ht="12.6" customHeight="1" x14ac:dyDescent="0.2">
      <c r="A3208" s="26" t="s">
        <v>2592</v>
      </c>
      <c r="B3208" s="19"/>
      <c r="C3208" s="19"/>
      <c r="D3208" s="20"/>
      <c r="E3208" s="21"/>
      <c r="F3208" s="22"/>
      <c r="G3208" s="21"/>
      <c r="H3208" s="22"/>
      <c r="I3208" s="20"/>
      <c r="J3208" s="20">
        <v>190</v>
      </c>
      <c r="K3208" s="20">
        <v>152</v>
      </c>
      <c r="L3208" s="20">
        <v>19</v>
      </c>
      <c r="M3208" s="20"/>
      <c r="N3208" s="20"/>
      <c r="O3208" s="20">
        <v>361</v>
      </c>
      <c r="P3208" s="23" t="str">
        <f>VLOOKUP(A3208,'ИЗ ОСНОВЫ НОМЕНКЛАТУР'!D:E,2,0)</f>
        <v>Ручки, крючки, опоры</v>
      </c>
      <c r="Q3208" s="23" t="str">
        <f>VLOOKUP(A3208,'ИЗ ОСНОВЫ НОМЕНКЛАТУР'!D:F,3,0)</f>
        <v>Торцевые ручки</v>
      </c>
      <c r="R3208" s="40">
        <f>VLOOKUP(A:A,'ИЗ ОСНОВЫ НОМЕНКЛАТУР'!D:G,4,0)</f>
        <v>377.75</v>
      </c>
      <c r="S3208" s="12" t="str">
        <f>VLOOKUP(A:A,'ИЗ ОСНОВЫ НОМЕНКЛАТУР'!D:H,5,0)</f>
        <v>C</v>
      </c>
      <c r="T3208" s="44">
        <f t="shared" si="591"/>
        <v>0</v>
      </c>
      <c r="U3208" s="44">
        <f t="shared" si="592"/>
        <v>0</v>
      </c>
      <c r="V3208" s="44">
        <f t="shared" si="593"/>
        <v>0</v>
      </c>
      <c r="W3208" s="44">
        <f t="shared" si="594"/>
        <v>0</v>
      </c>
      <c r="X3208" s="44">
        <f t="shared" si="595"/>
        <v>0</v>
      </c>
      <c r="Y3208" s="44">
        <f t="shared" si="596"/>
        <v>0</v>
      </c>
      <c r="Z3208" s="44">
        <f t="shared" si="597"/>
        <v>71772.5</v>
      </c>
      <c r="AA3208" s="44">
        <f t="shared" si="598"/>
        <v>57418</v>
      </c>
      <c r="AB3208" s="44">
        <f t="shared" si="599"/>
        <v>7177.25</v>
      </c>
      <c r="AC3208" s="44">
        <f t="shared" si="600"/>
        <v>0</v>
      </c>
      <c r="AD3208" s="44">
        <f t="shared" si="601"/>
        <v>0</v>
      </c>
      <c r="AE3208" s="12">
        <f t="shared" si="602"/>
        <v>136367.75</v>
      </c>
    </row>
    <row r="3209" spans="1:31" ht="12.6" hidden="1" customHeight="1" x14ac:dyDescent="0.2">
      <c r="A3209" s="26" t="s">
        <v>2648</v>
      </c>
      <c r="B3209" s="19"/>
      <c r="C3209" s="19"/>
      <c r="D3209" s="20"/>
      <c r="E3209" s="21"/>
      <c r="F3209" s="22"/>
      <c r="G3209" s="21"/>
      <c r="H3209" s="22"/>
      <c r="I3209" s="20"/>
      <c r="J3209" s="20"/>
      <c r="K3209" s="20"/>
      <c r="L3209" s="20">
        <v>21</v>
      </c>
      <c r="M3209" s="20">
        <v>100</v>
      </c>
      <c r="N3209" s="20"/>
      <c r="O3209" s="20">
        <v>121</v>
      </c>
      <c r="P3209" s="23" t="str">
        <f>VLOOKUP(A3209,'ИЗ ОСНОВЫ НОМЕНКЛАТУР'!D:E,2,0)</f>
        <v>Ручки, крючки, опоры</v>
      </c>
      <c r="Q3209" s="23" t="str">
        <f>VLOOKUP(A3209,'ИЗ ОСНОВЫ НОМЕНКЛАТУР'!D:F,3,0)</f>
        <v>Ручки-кнопки</v>
      </c>
      <c r="R3209" s="40">
        <f>VLOOKUP(A:A,'ИЗ ОСНОВЫ НОМЕНКЛАТУР'!D:G,4,0)</f>
        <v>324.02855855855853</v>
      </c>
      <c r="S3209" s="12" t="str">
        <f>VLOOKUP(A:A,'ИЗ ОСНОВЫ НОМЕНКЛАТУР'!D:H,5,0)</f>
        <v>C</v>
      </c>
      <c r="T3209" s="44">
        <f t="shared" ref="T3209:T3272" si="603">$R3209*D3209</f>
        <v>0</v>
      </c>
      <c r="U3209" s="44">
        <f t="shared" ref="U3209:U3272" si="604">$R3209*E3209</f>
        <v>0</v>
      </c>
      <c r="V3209" s="44">
        <f t="shared" ref="V3209:V3272" si="605">$R3209*F3209</f>
        <v>0</v>
      </c>
      <c r="W3209" s="44">
        <f t="shared" ref="W3209:W3272" si="606">$R3209*G3209</f>
        <v>0</v>
      </c>
      <c r="X3209" s="44">
        <f t="shared" ref="X3209:X3272" si="607">$R3209*H3209</f>
        <v>0</v>
      </c>
      <c r="Y3209" s="44">
        <f t="shared" ref="Y3209:Y3272" si="608">$R3209*I3209</f>
        <v>0</v>
      </c>
      <c r="Z3209" s="44">
        <f t="shared" ref="Z3209:Z3272" si="609">$R3209*J3209</f>
        <v>0</v>
      </c>
      <c r="AA3209" s="44">
        <f t="shared" ref="AA3209:AA3272" si="610">$R3209*K3209</f>
        <v>0</v>
      </c>
      <c r="AB3209" s="44">
        <f t="shared" ref="AB3209:AB3272" si="611">$R3209*L3209</f>
        <v>6804.599729729729</v>
      </c>
      <c r="AC3209" s="44">
        <f t="shared" ref="AC3209:AC3272" si="612">$R3209*M3209</f>
        <v>32402.855855855854</v>
      </c>
      <c r="AD3209" s="44">
        <f t="shared" ref="AD3209:AD3272" si="613">$R3209*N3209</f>
        <v>0</v>
      </c>
      <c r="AE3209" s="12">
        <f t="shared" ref="AE3209:AE3272" si="614">SUM(T3209:AD3209)</f>
        <v>39207.455585585587</v>
      </c>
    </row>
    <row r="3210" spans="1:31" ht="12.6" hidden="1" customHeight="1" x14ac:dyDescent="0.2">
      <c r="A3210" s="26" t="s">
        <v>2653</v>
      </c>
      <c r="B3210" s="19"/>
      <c r="C3210" s="19"/>
      <c r="D3210" s="20"/>
      <c r="E3210" s="21"/>
      <c r="F3210" s="22"/>
      <c r="G3210" s="21"/>
      <c r="H3210" s="22"/>
      <c r="I3210" s="20"/>
      <c r="J3210" s="20"/>
      <c r="K3210" s="20"/>
      <c r="L3210" s="20">
        <v>111</v>
      </c>
      <c r="M3210" s="20"/>
      <c r="N3210" s="20"/>
      <c r="O3210" s="20">
        <v>111</v>
      </c>
      <c r="P3210" s="23" t="str">
        <f>VLOOKUP(A3210,'ИЗ ОСНОВЫ НОМЕНКЛАТУР'!D:E,2,0)</f>
        <v>Ручки, крючки, опоры</v>
      </c>
      <c r="Q3210" s="23" t="str">
        <f>VLOOKUP(A3210,'ИЗ ОСНОВЫ НОМЕНКЛАТУР'!D:F,3,0)</f>
        <v>Ручки-кнопки</v>
      </c>
      <c r="R3210" s="40">
        <f>VLOOKUP(A:A,'ИЗ ОСНОВЫ НОМЕНКЛАТУР'!D:G,4,0)</f>
        <v>311.68957983193275</v>
      </c>
      <c r="S3210" s="12" t="str">
        <f>VLOOKUP(A:A,'ИЗ ОСНОВЫ НОМЕНКЛАТУР'!D:H,5,0)</f>
        <v>C</v>
      </c>
      <c r="T3210" s="44">
        <f t="shared" si="603"/>
        <v>0</v>
      </c>
      <c r="U3210" s="44">
        <f t="shared" si="604"/>
        <v>0</v>
      </c>
      <c r="V3210" s="44">
        <f t="shared" si="605"/>
        <v>0</v>
      </c>
      <c r="W3210" s="44">
        <f t="shared" si="606"/>
        <v>0</v>
      </c>
      <c r="X3210" s="44">
        <f t="shared" si="607"/>
        <v>0</v>
      </c>
      <c r="Y3210" s="44">
        <f t="shared" si="608"/>
        <v>0</v>
      </c>
      <c r="Z3210" s="44">
        <f t="shared" si="609"/>
        <v>0</v>
      </c>
      <c r="AA3210" s="44">
        <f t="shared" si="610"/>
        <v>0</v>
      </c>
      <c r="AB3210" s="44">
        <f t="shared" si="611"/>
        <v>34597.543361344535</v>
      </c>
      <c r="AC3210" s="44">
        <f t="shared" si="612"/>
        <v>0</v>
      </c>
      <c r="AD3210" s="44">
        <f t="shared" si="613"/>
        <v>0</v>
      </c>
      <c r="AE3210" s="12">
        <f t="shared" si="614"/>
        <v>34597.543361344535</v>
      </c>
    </row>
    <row r="3211" spans="1:31" ht="12.6" hidden="1" customHeight="1" x14ac:dyDescent="0.2">
      <c r="A3211" s="26" t="s">
        <v>2640</v>
      </c>
      <c r="B3211" s="19"/>
      <c r="C3211" s="19"/>
      <c r="D3211" s="20"/>
      <c r="E3211" s="21"/>
      <c r="F3211" s="22"/>
      <c r="G3211" s="21"/>
      <c r="H3211" s="22"/>
      <c r="I3211" s="20"/>
      <c r="J3211" s="20">
        <v>521</v>
      </c>
      <c r="K3211" s="20">
        <v>500</v>
      </c>
      <c r="L3211" s="20">
        <v>22</v>
      </c>
      <c r="M3211" s="20">
        <v>659</v>
      </c>
      <c r="N3211" s="20">
        <v>38</v>
      </c>
      <c r="O3211" s="20">
        <v>1740</v>
      </c>
      <c r="P3211" s="23" t="str">
        <f>VLOOKUP(A3211,'ИЗ ОСНОВЫ НОМЕНКЛАТУР'!D:E,2,0)</f>
        <v>Ручки, крючки, опоры</v>
      </c>
      <c r="Q3211" s="23" t="str">
        <f>VLOOKUP(A3211,'ИЗ ОСНОВЫ НОМЕНКЛАТУР'!D:F,3,0)</f>
        <v>Ручки-кнопки</v>
      </c>
      <c r="R3211" s="40">
        <f>VLOOKUP(A:A,'ИЗ ОСНОВЫ НОМЕНКЛАТУР'!D:G,4,0)</f>
        <v>282.11293154761904</v>
      </c>
      <c r="S3211" s="12" t="str">
        <f>VLOOKUP(A:A,'ИЗ ОСНОВЫ НОМЕНКЛАТУР'!D:H,5,0)</f>
        <v>C</v>
      </c>
      <c r="T3211" s="44">
        <f t="shared" si="603"/>
        <v>0</v>
      </c>
      <c r="U3211" s="44">
        <f t="shared" si="604"/>
        <v>0</v>
      </c>
      <c r="V3211" s="44">
        <f t="shared" si="605"/>
        <v>0</v>
      </c>
      <c r="W3211" s="44">
        <f t="shared" si="606"/>
        <v>0</v>
      </c>
      <c r="X3211" s="44">
        <f t="shared" si="607"/>
        <v>0</v>
      </c>
      <c r="Y3211" s="44">
        <f t="shared" si="608"/>
        <v>0</v>
      </c>
      <c r="Z3211" s="44">
        <f t="shared" si="609"/>
        <v>146980.83733630952</v>
      </c>
      <c r="AA3211" s="44">
        <f t="shared" si="610"/>
        <v>141056.46577380953</v>
      </c>
      <c r="AB3211" s="44">
        <f t="shared" si="611"/>
        <v>6206.4844940476187</v>
      </c>
      <c r="AC3211" s="44">
        <f t="shared" si="612"/>
        <v>185912.42188988093</v>
      </c>
      <c r="AD3211" s="44">
        <f t="shared" si="613"/>
        <v>10720.291398809524</v>
      </c>
      <c r="AE3211" s="12">
        <f t="shared" si="614"/>
        <v>490876.50089285721</v>
      </c>
    </row>
    <row r="3212" spans="1:31" ht="12.6" hidden="1" customHeight="1" x14ac:dyDescent="0.2">
      <c r="A3212" s="26" t="s">
        <v>2670</v>
      </c>
      <c r="B3212" s="19"/>
      <c r="C3212" s="19"/>
      <c r="D3212" s="20"/>
      <c r="E3212" s="21"/>
      <c r="F3212" s="22"/>
      <c r="G3212" s="21"/>
      <c r="H3212" s="22"/>
      <c r="I3212" s="20"/>
      <c r="J3212" s="20">
        <v>32</v>
      </c>
      <c r="K3212" s="20"/>
      <c r="L3212" s="20">
        <v>69</v>
      </c>
      <c r="M3212" s="20">
        <v>150</v>
      </c>
      <c r="N3212" s="20"/>
      <c r="O3212" s="20">
        <v>251</v>
      </c>
      <c r="P3212" s="23" t="str">
        <f>VLOOKUP(A3212,'ИЗ ОСНОВЫ НОМЕНКЛАТУР'!D:E,2,0)</f>
        <v>Ручки, крючки, опоры</v>
      </c>
      <c r="Q3212" s="23" t="str">
        <f>VLOOKUP(A3212,'ИЗ ОСНОВЫ НОМЕНКЛАТУР'!D:F,3,0)</f>
        <v>Ручки-кнопки</v>
      </c>
      <c r="R3212" s="40">
        <f>VLOOKUP(A:A,'ИЗ ОСНОВЫ НОМЕНКЛАТУР'!D:G,4,0)</f>
        <v>275.65632653061226</v>
      </c>
      <c r="S3212" s="12" t="str">
        <f>VLOOKUP(A:A,'ИЗ ОСНОВЫ НОМЕНКЛАТУР'!D:H,5,0)</f>
        <v>C</v>
      </c>
      <c r="T3212" s="44">
        <f t="shared" si="603"/>
        <v>0</v>
      </c>
      <c r="U3212" s="44">
        <f t="shared" si="604"/>
        <v>0</v>
      </c>
      <c r="V3212" s="44">
        <f t="shared" si="605"/>
        <v>0</v>
      </c>
      <c r="W3212" s="44">
        <f t="shared" si="606"/>
        <v>0</v>
      </c>
      <c r="X3212" s="44">
        <f t="shared" si="607"/>
        <v>0</v>
      </c>
      <c r="Y3212" s="44">
        <f t="shared" si="608"/>
        <v>0</v>
      </c>
      <c r="Z3212" s="44">
        <f t="shared" si="609"/>
        <v>8821.0024489795924</v>
      </c>
      <c r="AA3212" s="44">
        <f t="shared" si="610"/>
        <v>0</v>
      </c>
      <c r="AB3212" s="44">
        <f t="shared" si="611"/>
        <v>19020.286530612248</v>
      </c>
      <c r="AC3212" s="44">
        <f t="shared" si="612"/>
        <v>41348.448979591842</v>
      </c>
      <c r="AD3212" s="44">
        <f t="shared" si="613"/>
        <v>0</v>
      </c>
      <c r="AE3212" s="12">
        <f t="shared" si="614"/>
        <v>69189.73795918368</v>
      </c>
    </row>
    <row r="3213" spans="1:31" ht="12.6" hidden="1" customHeight="1" x14ac:dyDescent="0.2">
      <c r="A3213" s="26" t="s">
        <v>2662</v>
      </c>
      <c r="B3213" s="19"/>
      <c r="C3213" s="19"/>
      <c r="D3213" s="20"/>
      <c r="E3213" s="21"/>
      <c r="F3213" s="22"/>
      <c r="G3213" s="21"/>
      <c r="H3213" s="22"/>
      <c r="I3213" s="20"/>
      <c r="J3213" s="20">
        <v>322</v>
      </c>
      <c r="K3213" s="20"/>
      <c r="L3213" s="20">
        <v>15</v>
      </c>
      <c r="M3213" s="20">
        <v>100</v>
      </c>
      <c r="N3213" s="20"/>
      <c r="O3213" s="20">
        <v>437</v>
      </c>
      <c r="P3213" s="23" t="str">
        <f>VLOOKUP(A3213,'ИЗ ОСНОВЫ НОМЕНКЛАТУР'!D:E,2,0)</f>
        <v>Ручки, крючки, опоры</v>
      </c>
      <c r="Q3213" s="23" t="str">
        <f>VLOOKUP(A3213,'ИЗ ОСНОВЫ НОМЕНКЛАТУР'!D:F,3,0)</f>
        <v>Ручки-кнопки</v>
      </c>
      <c r="R3213" s="40">
        <f>VLOOKUP(A:A,'ИЗ ОСНОВЫ НОМЕНКЛАТУР'!D:G,4,0)</f>
        <v>131.36350383631714</v>
      </c>
      <c r="S3213" s="12" t="str">
        <f>VLOOKUP(A:A,'ИЗ ОСНОВЫ НОМЕНКЛАТУР'!D:H,5,0)</f>
        <v>C</v>
      </c>
      <c r="T3213" s="44">
        <f t="shared" si="603"/>
        <v>0</v>
      </c>
      <c r="U3213" s="44">
        <f t="shared" si="604"/>
        <v>0</v>
      </c>
      <c r="V3213" s="44">
        <f t="shared" si="605"/>
        <v>0</v>
      </c>
      <c r="W3213" s="44">
        <f t="shared" si="606"/>
        <v>0</v>
      </c>
      <c r="X3213" s="44">
        <f t="shared" si="607"/>
        <v>0</v>
      </c>
      <c r="Y3213" s="44">
        <f t="shared" si="608"/>
        <v>0</v>
      </c>
      <c r="Z3213" s="44">
        <f t="shared" si="609"/>
        <v>42299.048235294118</v>
      </c>
      <c r="AA3213" s="44">
        <f t="shared" si="610"/>
        <v>0</v>
      </c>
      <c r="AB3213" s="44">
        <f t="shared" si="611"/>
        <v>1970.4525575447569</v>
      </c>
      <c r="AC3213" s="44">
        <f t="shared" si="612"/>
        <v>13136.350383631714</v>
      </c>
      <c r="AD3213" s="44">
        <f t="shared" si="613"/>
        <v>0</v>
      </c>
      <c r="AE3213" s="12">
        <f t="shared" si="614"/>
        <v>57405.851176470591</v>
      </c>
    </row>
    <row r="3214" spans="1:31" ht="12.6" hidden="1" customHeight="1" x14ac:dyDescent="0.2">
      <c r="A3214" s="26" t="s">
        <v>2657</v>
      </c>
      <c r="B3214" s="19"/>
      <c r="C3214" s="19"/>
      <c r="D3214" s="20"/>
      <c r="E3214" s="20">
        <v>100</v>
      </c>
      <c r="F3214" s="20"/>
      <c r="G3214" s="21"/>
      <c r="H3214" s="22"/>
      <c r="I3214" s="20"/>
      <c r="J3214" s="20">
        <v>64</v>
      </c>
      <c r="K3214" s="20"/>
      <c r="L3214" s="20"/>
      <c r="M3214" s="20"/>
      <c r="N3214" s="20">
        <v>51</v>
      </c>
      <c r="O3214" s="20">
        <v>215</v>
      </c>
      <c r="P3214" s="23" t="str">
        <f>VLOOKUP(A3214,'ИЗ ОСНОВЫ НОМЕНКЛАТУР'!D:E,2,0)</f>
        <v>Ручки, крючки, опоры</v>
      </c>
      <c r="Q3214" s="23" t="str">
        <f>VLOOKUP(A3214,'ИЗ ОСНОВЫ НОМЕНКЛАТУР'!D:F,3,0)</f>
        <v>Ручки-кнопки</v>
      </c>
      <c r="R3214" s="40">
        <f>VLOOKUP(A:A,'ИЗ ОСНОВЫ НОМЕНКЛАТУР'!D:G,4,0)</f>
        <v>130</v>
      </c>
      <c r="S3214" s="12" t="str">
        <f>VLOOKUP(A:A,'ИЗ ОСНОВЫ НОМЕНКЛАТУР'!D:H,5,0)</f>
        <v>C</v>
      </c>
      <c r="T3214" s="44">
        <f t="shared" si="603"/>
        <v>0</v>
      </c>
      <c r="U3214" s="44">
        <f t="shared" si="604"/>
        <v>13000</v>
      </c>
      <c r="V3214" s="44">
        <f t="shared" si="605"/>
        <v>0</v>
      </c>
      <c r="W3214" s="44">
        <f t="shared" si="606"/>
        <v>0</v>
      </c>
      <c r="X3214" s="44">
        <f t="shared" si="607"/>
        <v>0</v>
      </c>
      <c r="Y3214" s="44">
        <f t="shared" si="608"/>
        <v>0</v>
      </c>
      <c r="Z3214" s="44">
        <f t="shared" si="609"/>
        <v>8320</v>
      </c>
      <c r="AA3214" s="44">
        <f t="shared" si="610"/>
        <v>0</v>
      </c>
      <c r="AB3214" s="44">
        <f t="shared" si="611"/>
        <v>0</v>
      </c>
      <c r="AC3214" s="44">
        <f t="shared" si="612"/>
        <v>0</v>
      </c>
      <c r="AD3214" s="44">
        <f t="shared" si="613"/>
        <v>6630</v>
      </c>
      <c r="AE3214" s="12">
        <f t="shared" si="614"/>
        <v>27950</v>
      </c>
    </row>
    <row r="3215" spans="1:31" ht="12.6" hidden="1" customHeight="1" x14ac:dyDescent="0.2">
      <c r="A3215" s="26" t="s">
        <v>2275</v>
      </c>
      <c r="B3215" s="19"/>
      <c r="C3215" s="19"/>
      <c r="D3215" s="20"/>
      <c r="E3215" s="20">
        <v>80</v>
      </c>
      <c r="F3215" s="20"/>
      <c r="G3215" s="21"/>
      <c r="H3215" s="22"/>
      <c r="I3215" s="20"/>
      <c r="J3215" s="20">
        <v>152</v>
      </c>
      <c r="K3215" s="20"/>
      <c r="L3215" s="20">
        <v>63</v>
      </c>
      <c r="M3215" s="20">
        <v>70</v>
      </c>
      <c r="N3215" s="20">
        <v>169</v>
      </c>
      <c r="O3215" s="20">
        <v>534</v>
      </c>
      <c r="P3215" s="23" t="str">
        <f>VLOOKUP(A3215,'ИЗ ОСНОВЫ НОМЕНКЛАТУР'!D:E,2,0)</f>
        <v>Ручки, крючки, опоры</v>
      </c>
      <c r="Q3215" s="23" t="str">
        <f>VLOOKUP(A3215,'ИЗ ОСНОВЫ НОМЕНКЛАТУР'!D:F,3,0)</f>
        <v>Ручки-скобы</v>
      </c>
      <c r="R3215" s="40">
        <f>VLOOKUP(A:A,'ИЗ ОСНОВЫ НОМЕНКЛАТУР'!D:G,4,0)</f>
        <v>240.99831932773108</v>
      </c>
      <c r="S3215" s="12" t="str">
        <f>VLOOKUP(A:A,'ИЗ ОСНОВЫ НОМЕНКЛАТУР'!D:H,5,0)</f>
        <v>C</v>
      </c>
      <c r="T3215" s="44">
        <f t="shared" si="603"/>
        <v>0</v>
      </c>
      <c r="U3215" s="44">
        <f t="shared" si="604"/>
        <v>19279.865546218487</v>
      </c>
      <c r="V3215" s="44">
        <f t="shared" si="605"/>
        <v>0</v>
      </c>
      <c r="W3215" s="44">
        <f t="shared" si="606"/>
        <v>0</v>
      </c>
      <c r="X3215" s="44">
        <f t="shared" si="607"/>
        <v>0</v>
      </c>
      <c r="Y3215" s="44">
        <f t="shared" si="608"/>
        <v>0</v>
      </c>
      <c r="Z3215" s="44">
        <f t="shared" si="609"/>
        <v>36631.744537815124</v>
      </c>
      <c r="AA3215" s="44">
        <f t="shared" si="610"/>
        <v>0</v>
      </c>
      <c r="AB3215" s="44">
        <f t="shared" si="611"/>
        <v>15182.894117647058</v>
      </c>
      <c r="AC3215" s="44">
        <f t="shared" si="612"/>
        <v>16869.882352941175</v>
      </c>
      <c r="AD3215" s="44">
        <f t="shared" si="613"/>
        <v>40728.715966386553</v>
      </c>
      <c r="AE3215" s="12">
        <f t="shared" si="614"/>
        <v>128693.1025210084</v>
      </c>
    </row>
    <row r="3216" spans="1:31" ht="12.6" hidden="1" customHeight="1" x14ac:dyDescent="0.2">
      <c r="A3216" s="26" t="s">
        <v>2265</v>
      </c>
      <c r="B3216" s="19"/>
      <c r="C3216" s="19"/>
      <c r="D3216" s="20"/>
      <c r="E3216" s="21"/>
      <c r="F3216" s="22"/>
      <c r="G3216" s="21"/>
      <c r="H3216" s="22"/>
      <c r="I3216" s="20"/>
      <c r="J3216" s="20">
        <v>36</v>
      </c>
      <c r="K3216" s="20"/>
      <c r="L3216" s="20"/>
      <c r="M3216" s="20"/>
      <c r="N3216" s="20">
        <v>1</v>
      </c>
      <c r="O3216" s="20">
        <v>37</v>
      </c>
      <c r="P3216" s="23" t="str">
        <f>VLOOKUP(A3216,'ИЗ ОСНОВЫ НОМЕНКЛАТУР'!D:E,2,0)</f>
        <v>Ручки, крючки, опоры</v>
      </c>
      <c r="Q3216" s="23" t="str">
        <f>VLOOKUP(A3216,'ИЗ ОСНОВЫ НОМЕНКЛАТУР'!D:F,3,0)</f>
        <v>Ручки-скобы</v>
      </c>
      <c r="R3216" s="40">
        <f>VLOOKUP(A:A,'ИЗ ОСНОВЫ НОМЕНКЛАТУР'!D:G,4,0)</f>
        <v>183.2093028846154</v>
      </c>
      <c r="S3216" s="12" t="str">
        <f>VLOOKUP(A:A,'ИЗ ОСНОВЫ НОМЕНКЛАТУР'!D:H,5,0)</f>
        <v>C</v>
      </c>
      <c r="T3216" s="44">
        <f t="shared" si="603"/>
        <v>0</v>
      </c>
      <c r="U3216" s="44">
        <f t="shared" si="604"/>
        <v>0</v>
      </c>
      <c r="V3216" s="44">
        <f t="shared" si="605"/>
        <v>0</v>
      </c>
      <c r="W3216" s="44">
        <f t="shared" si="606"/>
        <v>0</v>
      </c>
      <c r="X3216" s="44">
        <f t="shared" si="607"/>
        <v>0</v>
      </c>
      <c r="Y3216" s="44">
        <f t="shared" si="608"/>
        <v>0</v>
      </c>
      <c r="Z3216" s="44">
        <f t="shared" si="609"/>
        <v>6595.5349038461545</v>
      </c>
      <c r="AA3216" s="44">
        <f t="shared" si="610"/>
        <v>0</v>
      </c>
      <c r="AB3216" s="44">
        <f t="shared" si="611"/>
        <v>0</v>
      </c>
      <c r="AC3216" s="44">
        <f t="shared" si="612"/>
        <v>0</v>
      </c>
      <c r="AD3216" s="44">
        <f t="shared" si="613"/>
        <v>183.2093028846154</v>
      </c>
      <c r="AE3216" s="12">
        <f t="shared" si="614"/>
        <v>6778.7442067307702</v>
      </c>
    </row>
    <row r="3217" spans="1:31" ht="12.6" hidden="1" customHeight="1" x14ac:dyDescent="0.2">
      <c r="A3217" s="26" t="s">
        <v>2271</v>
      </c>
      <c r="B3217" s="19"/>
      <c r="C3217" s="19"/>
      <c r="D3217" s="20"/>
      <c r="E3217" s="21"/>
      <c r="F3217" s="22"/>
      <c r="G3217" s="21"/>
      <c r="H3217" s="22"/>
      <c r="I3217" s="20"/>
      <c r="J3217" s="20">
        <v>55</v>
      </c>
      <c r="K3217" s="20"/>
      <c r="L3217" s="20"/>
      <c r="M3217" s="20"/>
      <c r="N3217" s="20"/>
      <c r="O3217" s="20">
        <v>55</v>
      </c>
      <c r="P3217" s="23" t="str">
        <f>VLOOKUP(A3217,'ИЗ ОСНОВЫ НОМЕНКЛАТУР'!D:E,2,0)</f>
        <v>Ручки, крючки, опоры</v>
      </c>
      <c r="Q3217" s="23" t="str">
        <f>VLOOKUP(A3217,'ИЗ ОСНОВЫ НОМЕНКЛАТУР'!D:F,3,0)</f>
        <v>Ручки-скобы</v>
      </c>
      <c r="R3217" s="40">
        <f>VLOOKUP(A:A,'ИЗ ОСНОВЫ НОМЕНКЛАТУР'!D:G,4,0)</f>
        <v>184.58726915520629</v>
      </c>
      <c r="S3217" s="12" t="str">
        <f>VLOOKUP(A:A,'ИЗ ОСНОВЫ НОМЕНКЛАТУР'!D:H,5,0)</f>
        <v>C</v>
      </c>
      <c r="T3217" s="44">
        <f t="shared" si="603"/>
        <v>0</v>
      </c>
      <c r="U3217" s="44">
        <f t="shared" si="604"/>
        <v>0</v>
      </c>
      <c r="V3217" s="44">
        <f t="shared" si="605"/>
        <v>0</v>
      </c>
      <c r="W3217" s="44">
        <f t="shared" si="606"/>
        <v>0</v>
      </c>
      <c r="X3217" s="44">
        <f t="shared" si="607"/>
        <v>0</v>
      </c>
      <c r="Y3217" s="44">
        <f t="shared" si="608"/>
        <v>0</v>
      </c>
      <c r="Z3217" s="44">
        <f t="shared" si="609"/>
        <v>10152.299803536345</v>
      </c>
      <c r="AA3217" s="44">
        <f t="shared" si="610"/>
        <v>0</v>
      </c>
      <c r="AB3217" s="44">
        <f t="shared" si="611"/>
        <v>0</v>
      </c>
      <c r="AC3217" s="44">
        <f t="shared" si="612"/>
        <v>0</v>
      </c>
      <c r="AD3217" s="44">
        <f t="shared" si="613"/>
        <v>0</v>
      </c>
      <c r="AE3217" s="12">
        <f t="shared" si="614"/>
        <v>10152.299803536345</v>
      </c>
    </row>
    <row r="3218" spans="1:31" ht="12.6" hidden="1" customHeight="1" x14ac:dyDescent="0.2">
      <c r="A3218" s="26" t="s">
        <v>2256</v>
      </c>
      <c r="B3218" s="19"/>
      <c r="C3218" s="19"/>
      <c r="D3218" s="20"/>
      <c r="E3218" s="20">
        <v>4</v>
      </c>
      <c r="F3218" s="20"/>
      <c r="G3218" s="21"/>
      <c r="H3218" s="22"/>
      <c r="I3218" s="20"/>
      <c r="J3218" s="20"/>
      <c r="K3218" s="20"/>
      <c r="L3218" s="20">
        <v>84</v>
      </c>
      <c r="M3218" s="20"/>
      <c r="N3218" s="20">
        <v>16</v>
      </c>
      <c r="O3218" s="20">
        <v>104</v>
      </c>
      <c r="P3218" s="23" t="str">
        <f>VLOOKUP(A3218,'ИЗ ОСНОВЫ НОМЕНКЛАТУР'!D:E,2,0)</f>
        <v>Ручки, крючки, опоры</v>
      </c>
      <c r="Q3218" s="23" t="str">
        <f>VLOOKUP(A3218,'ИЗ ОСНОВЫ НОМЕНКЛАТУР'!D:F,3,0)</f>
        <v>Ручки-скобы</v>
      </c>
      <c r="R3218" s="40">
        <f>VLOOKUP(A:A,'ИЗ ОСНОВЫ НОМЕНКЛАТУР'!D:G,4,0)</f>
        <v>182.93891752577318</v>
      </c>
      <c r="S3218" s="12" t="str">
        <f>VLOOKUP(A:A,'ИЗ ОСНОВЫ НОМЕНКЛАТУР'!D:H,5,0)</f>
        <v>C</v>
      </c>
      <c r="T3218" s="44">
        <f t="shared" si="603"/>
        <v>0</v>
      </c>
      <c r="U3218" s="44">
        <f t="shared" si="604"/>
        <v>731.75567010309271</v>
      </c>
      <c r="V3218" s="44">
        <f t="shared" si="605"/>
        <v>0</v>
      </c>
      <c r="W3218" s="44">
        <f t="shared" si="606"/>
        <v>0</v>
      </c>
      <c r="X3218" s="44">
        <f t="shared" si="607"/>
        <v>0</v>
      </c>
      <c r="Y3218" s="44">
        <f t="shared" si="608"/>
        <v>0</v>
      </c>
      <c r="Z3218" s="44">
        <f t="shared" si="609"/>
        <v>0</v>
      </c>
      <c r="AA3218" s="44">
        <f t="shared" si="610"/>
        <v>0</v>
      </c>
      <c r="AB3218" s="44">
        <f t="shared" si="611"/>
        <v>15366.869072164947</v>
      </c>
      <c r="AC3218" s="44">
        <f t="shared" si="612"/>
        <v>0</v>
      </c>
      <c r="AD3218" s="44">
        <f t="shared" si="613"/>
        <v>2927.0226804123708</v>
      </c>
      <c r="AE3218" s="12">
        <f t="shared" si="614"/>
        <v>19025.647422680413</v>
      </c>
    </row>
    <row r="3219" spans="1:31" ht="12.6" hidden="1" customHeight="1" x14ac:dyDescent="0.2">
      <c r="A3219" s="26" t="s">
        <v>2346</v>
      </c>
      <c r="B3219" s="19"/>
      <c r="C3219" s="19"/>
      <c r="D3219" s="20"/>
      <c r="E3219" s="20">
        <v>80</v>
      </c>
      <c r="F3219" s="20"/>
      <c r="G3219" s="21"/>
      <c r="H3219" s="22"/>
      <c r="I3219" s="20"/>
      <c r="J3219" s="20">
        <v>198</v>
      </c>
      <c r="K3219" s="20"/>
      <c r="L3219" s="20">
        <v>67</v>
      </c>
      <c r="M3219" s="20">
        <v>80</v>
      </c>
      <c r="N3219" s="20">
        <v>230</v>
      </c>
      <c r="O3219" s="20">
        <v>655</v>
      </c>
      <c r="P3219" s="23" t="str">
        <f>VLOOKUP(A3219,'ИЗ ОСНОВЫ НОМЕНКЛАТУР'!D:E,2,0)</f>
        <v>Ручки, крючки, опоры</v>
      </c>
      <c r="Q3219" s="23" t="str">
        <f>VLOOKUP(A3219,'ИЗ ОСНОВЫ НОМЕНКЛАТУР'!D:F,3,0)</f>
        <v>Ручки-скобы</v>
      </c>
      <c r="R3219" s="40">
        <f>VLOOKUP(A:A,'ИЗ ОСНОВЫ НОМЕНКЛАТУР'!D:G,4,0)</f>
        <v>320.20521739130436</v>
      </c>
      <c r="S3219" s="12" t="str">
        <f>VLOOKUP(A:A,'ИЗ ОСНОВЫ НОМЕНКЛАТУР'!D:H,5,0)</f>
        <v>C</v>
      </c>
      <c r="T3219" s="44">
        <f t="shared" si="603"/>
        <v>0</v>
      </c>
      <c r="U3219" s="44">
        <f t="shared" si="604"/>
        <v>25616.417391304349</v>
      </c>
      <c r="V3219" s="44">
        <f t="shared" si="605"/>
        <v>0</v>
      </c>
      <c r="W3219" s="44">
        <f t="shared" si="606"/>
        <v>0</v>
      </c>
      <c r="X3219" s="44">
        <f t="shared" si="607"/>
        <v>0</v>
      </c>
      <c r="Y3219" s="44">
        <f t="shared" si="608"/>
        <v>0</v>
      </c>
      <c r="Z3219" s="44">
        <f t="shared" si="609"/>
        <v>63400.633043478265</v>
      </c>
      <c r="AA3219" s="44">
        <f t="shared" si="610"/>
        <v>0</v>
      </c>
      <c r="AB3219" s="44">
        <f t="shared" si="611"/>
        <v>21453.749565217393</v>
      </c>
      <c r="AC3219" s="44">
        <f t="shared" si="612"/>
        <v>25616.417391304349</v>
      </c>
      <c r="AD3219" s="44">
        <f t="shared" si="613"/>
        <v>73647.199999999997</v>
      </c>
      <c r="AE3219" s="12">
        <f t="shared" si="614"/>
        <v>209734.41739130433</v>
      </c>
    </row>
    <row r="3220" spans="1:31" ht="12.6" hidden="1" customHeight="1" x14ac:dyDescent="0.2">
      <c r="A3220" s="26" t="s">
        <v>2345</v>
      </c>
      <c r="B3220" s="19"/>
      <c r="C3220" s="19"/>
      <c r="D3220" s="20"/>
      <c r="E3220" s="20">
        <v>50</v>
      </c>
      <c r="F3220" s="20"/>
      <c r="G3220" s="21"/>
      <c r="H3220" s="22"/>
      <c r="I3220" s="20"/>
      <c r="J3220" s="20">
        <v>68</v>
      </c>
      <c r="K3220" s="20"/>
      <c r="L3220" s="20">
        <v>14</v>
      </c>
      <c r="M3220" s="20">
        <v>40</v>
      </c>
      <c r="N3220" s="20">
        <v>312</v>
      </c>
      <c r="O3220" s="20">
        <v>484</v>
      </c>
      <c r="P3220" s="23" t="str">
        <f>VLOOKUP(A3220,'ИЗ ОСНОВЫ НОМЕНКЛАТУР'!D:E,2,0)</f>
        <v>Ручки, крючки, опоры</v>
      </c>
      <c r="Q3220" s="23" t="str">
        <f>VLOOKUP(A3220,'ИЗ ОСНОВЫ НОМЕНКЛАТУР'!D:F,3,0)</f>
        <v>Ручки-скобы</v>
      </c>
      <c r="R3220" s="40">
        <f>VLOOKUP(A:A,'ИЗ ОСНОВЫ НОМЕНКЛАТУР'!D:G,4,0)</f>
        <v>248.96644736842106</v>
      </c>
      <c r="S3220" s="12" t="str">
        <f>VLOOKUP(A:A,'ИЗ ОСНОВЫ НОМЕНКЛАТУР'!D:H,5,0)</f>
        <v>C</v>
      </c>
      <c r="T3220" s="44">
        <f t="shared" si="603"/>
        <v>0</v>
      </c>
      <c r="U3220" s="44">
        <f t="shared" si="604"/>
        <v>12448.322368421053</v>
      </c>
      <c r="V3220" s="44">
        <f t="shared" si="605"/>
        <v>0</v>
      </c>
      <c r="W3220" s="44">
        <f t="shared" si="606"/>
        <v>0</v>
      </c>
      <c r="X3220" s="44">
        <f t="shared" si="607"/>
        <v>0</v>
      </c>
      <c r="Y3220" s="44">
        <f t="shared" si="608"/>
        <v>0</v>
      </c>
      <c r="Z3220" s="44">
        <f t="shared" si="609"/>
        <v>16929.718421052632</v>
      </c>
      <c r="AA3220" s="44">
        <f t="shared" si="610"/>
        <v>0</v>
      </c>
      <c r="AB3220" s="44">
        <f t="shared" si="611"/>
        <v>3485.5302631578948</v>
      </c>
      <c r="AC3220" s="44">
        <f t="shared" si="612"/>
        <v>9958.6578947368416</v>
      </c>
      <c r="AD3220" s="44">
        <f t="shared" si="613"/>
        <v>77677.531578947368</v>
      </c>
      <c r="AE3220" s="12">
        <f t="shared" si="614"/>
        <v>120499.76052631579</v>
      </c>
    </row>
    <row r="3221" spans="1:31" ht="12.6" hidden="1" customHeight="1" x14ac:dyDescent="0.2">
      <c r="A3221" s="26" t="s">
        <v>2296</v>
      </c>
      <c r="B3221" s="19"/>
      <c r="C3221" s="19"/>
      <c r="D3221" s="20"/>
      <c r="E3221" s="20">
        <v>28</v>
      </c>
      <c r="F3221" s="20"/>
      <c r="G3221" s="21"/>
      <c r="H3221" s="22"/>
      <c r="I3221" s="20"/>
      <c r="J3221" s="20">
        <v>195</v>
      </c>
      <c r="K3221" s="20"/>
      <c r="L3221" s="20">
        <v>10</v>
      </c>
      <c r="M3221" s="20">
        <v>140</v>
      </c>
      <c r="N3221" s="20">
        <v>70</v>
      </c>
      <c r="O3221" s="20">
        <v>443</v>
      </c>
      <c r="P3221" s="23" t="str">
        <f>VLOOKUP(A3221,'ИЗ ОСНОВЫ НОМЕНКЛАТУР'!D:E,2,0)</f>
        <v>Ручки, крючки, опоры</v>
      </c>
      <c r="Q3221" s="23" t="str">
        <f>VLOOKUP(A3221,'ИЗ ОСНОВЫ НОМЕНКЛАТУР'!D:F,3,0)</f>
        <v>Ручки-скобы</v>
      </c>
      <c r="R3221" s="40">
        <f>VLOOKUP(A:A,'ИЗ ОСНОВЫ НОМЕНКЛАТУР'!D:G,4,0)</f>
        <v>243.65774566473988</v>
      </c>
      <c r="S3221" s="12" t="str">
        <f>VLOOKUP(A:A,'ИЗ ОСНОВЫ НОМЕНКЛАТУР'!D:H,5,0)</f>
        <v>C</v>
      </c>
      <c r="T3221" s="44">
        <f t="shared" si="603"/>
        <v>0</v>
      </c>
      <c r="U3221" s="44">
        <f t="shared" si="604"/>
        <v>6822.4168786127166</v>
      </c>
      <c r="V3221" s="44">
        <f t="shared" si="605"/>
        <v>0</v>
      </c>
      <c r="W3221" s="44">
        <f t="shared" si="606"/>
        <v>0</v>
      </c>
      <c r="X3221" s="44">
        <f t="shared" si="607"/>
        <v>0</v>
      </c>
      <c r="Y3221" s="44">
        <f t="shared" si="608"/>
        <v>0</v>
      </c>
      <c r="Z3221" s="44">
        <f t="shared" si="609"/>
        <v>47513.260404624278</v>
      </c>
      <c r="AA3221" s="44">
        <f t="shared" si="610"/>
        <v>0</v>
      </c>
      <c r="AB3221" s="44">
        <f t="shared" si="611"/>
        <v>2436.5774566473988</v>
      </c>
      <c r="AC3221" s="44">
        <f t="shared" si="612"/>
        <v>34112.084393063582</v>
      </c>
      <c r="AD3221" s="44">
        <f t="shared" si="613"/>
        <v>17056.042196531791</v>
      </c>
      <c r="AE3221" s="12">
        <f t="shared" si="614"/>
        <v>107940.38132947977</v>
      </c>
    </row>
    <row r="3222" spans="1:31" ht="12.6" hidden="1" customHeight="1" x14ac:dyDescent="0.2">
      <c r="A3222" s="26" t="s">
        <v>2409</v>
      </c>
      <c r="B3222" s="19"/>
      <c r="C3222" s="19"/>
      <c r="D3222" s="20"/>
      <c r="E3222" s="20">
        <v>79</v>
      </c>
      <c r="F3222" s="20"/>
      <c r="G3222" s="21"/>
      <c r="H3222" s="22"/>
      <c r="I3222" s="20"/>
      <c r="J3222" s="20">
        <v>64</v>
      </c>
      <c r="K3222" s="20"/>
      <c r="L3222" s="20">
        <v>60</v>
      </c>
      <c r="M3222" s="20">
        <v>150</v>
      </c>
      <c r="N3222" s="20">
        <v>209</v>
      </c>
      <c r="O3222" s="20">
        <v>562</v>
      </c>
      <c r="P3222" s="23" t="str">
        <f>VLOOKUP(A3222,'ИЗ ОСНОВЫ НОМЕНКЛАТУР'!D:E,2,0)</f>
        <v>Ручки, крючки, опоры</v>
      </c>
      <c r="Q3222" s="23" t="str">
        <f>VLOOKUP(A3222,'ИЗ ОСНОВЫ НОМЕНКЛАТУР'!D:F,3,0)</f>
        <v>Ручки-скобы</v>
      </c>
      <c r="R3222" s="40">
        <f>VLOOKUP(A:A,'ИЗ ОСНОВЫ НОМЕНКЛАТУР'!D:G,4,0)</f>
        <v>245.60000000000002</v>
      </c>
      <c r="S3222" s="12" t="str">
        <f>VLOOKUP(A:A,'ИЗ ОСНОВЫ НОМЕНКЛАТУР'!D:H,5,0)</f>
        <v>C</v>
      </c>
      <c r="T3222" s="44">
        <f t="shared" si="603"/>
        <v>0</v>
      </c>
      <c r="U3222" s="44">
        <f t="shared" si="604"/>
        <v>19402.400000000001</v>
      </c>
      <c r="V3222" s="44">
        <f t="shared" si="605"/>
        <v>0</v>
      </c>
      <c r="W3222" s="44">
        <f t="shared" si="606"/>
        <v>0</v>
      </c>
      <c r="X3222" s="44">
        <f t="shared" si="607"/>
        <v>0</v>
      </c>
      <c r="Y3222" s="44">
        <f t="shared" si="608"/>
        <v>0</v>
      </c>
      <c r="Z3222" s="44">
        <f t="shared" si="609"/>
        <v>15718.400000000001</v>
      </c>
      <c r="AA3222" s="44">
        <f t="shared" si="610"/>
        <v>0</v>
      </c>
      <c r="AB3222" s="44">
        <f t="shared" si="611"/>
        <v>14736.000000000002</v>
      </c>
      <c r="AC3222" s="44">
        <f t="shared" si="612"/>
        <v>36840</v>
      </c>
      <c r="AD3222" s="44">
        <f t="shared" si="613"/>
        <v>51330.400000000001</v>
      </c>
      <c r="AE3222" s="12">
        <f t="shared" si="614"/>
        <v>138027.20000000001</v>
      </c>
    </row>
    <row r="3223" spans="1:31" ht="12.6" hidden="1" customHeight="1" x14ac:dyDescent="0.2">
      <c r="A3223" s="26" t="s">
        <v>4890</v>
      </c>
      <c r="B3223" s="19"/>
      <c r="C3223" s="19"/>
      <c r="D3223" s="20"/>
      <c r="E3223" s="20">
        <v>29</v>
      </c>
      <c r="F3223" s="20"/>
      <c r="G3223" s="21"/>
      <c r="H3223" s="22"/>
      <c r="I3223" s="20"/>
      <c r="J3223" s="20"/>
      <c r="K3223" s="20"/>
      <c r="L3223" s="20"/>
      <c r="M3223" s="20"/>
      <c r="N3223" s="20"/>
      <c r="O3223" s="20">
        <v>29</v>
      </c>
      <c r="P3223" s="23" t="str">
        <f>VLOOKUP(A3223,'ИЗ ОСНОВЫ НОМЕНКЛАТУР'!D:E,2,0)</f>
        <v>Ручки, крючки, опоры</v>
      </c>
      <c r="Q3223" s="23" t="str">
        <f>VLOOKUP(A3223,'ИЗ ОСНОВЫ НОМЕНКЛАТУР'!D:F,3,0)</f>
        <v>Ручки-скобы</v>
      </c>
      <c r="R3223" s="40">
        <f>VLOOKUP(A:A,'ИЗ ОСНОВЫ НОМЕНКЛАТУР'!D:G,4,0)</f>
        <v>130</v>
      </c>
      <c r="S3223" s="12" t="str">
        <f>VLOOKUP(A:A,'ИЗ ОСНОВЫ НОМЕНКЛАТУР'!D:H,5,0)</f>
        <v>C</v>
      </c>
      <c r="T3223" s="44">
        <f t="shared" si="603"/>
        <v>0</v>
      </c>
      <c r="U3223" s="44">
        <f t="shared" si="604"/>
        <v>3770</v>
      </c>
      <c r="V3223" s="44">
        <f t="shared" si="605"/>
        <v>0</v>
      </c>
      <c r="W3223" s="44">
        <f t="shared" si="606"/>
        <v>0</v>
      </c>
      <c r="X3223" s="44">
        <f t="shared" si="607"/>
        <v>0</v>
      </c>
      <c r="Y3223" s="44">
        <f t="shared" si="608"/>
        <v>0</v>
      </c>
      <c r="Z3223" s="44">
        <f t="shared" si="609"/>
        <v>0</v>
      </c>
      <c r="AA3223" s="44">
        <f t="shared" si="610"/>
        <v>0</v>
      </c>
      <c r="AB3223" s="44">
        <f t="shared" si="611"/>
        <v>0</v>
      </c>
      <c r="AC3223" s="44">
        <f t="shared" si="612"/>
        <v>0</v>
      </c>
      <c r="AD3223" s="44">
        <f t="shared" si="613"/>
        <v>0</v>
      </c>
      <c r="AE3223" s="12">
        <f t="shared" si="614"/>
        <v>3770</v>
      </c>
    </row>
    <row r="3224" spans="1:31" ht="12.6" hidden="1" customHeight="1" x14ac:dyDescent="0.2">
      <c r="A3224" s="26" t="s">
        <v>2455</v>
      </c>
      <c r="B3224" s="19"/>
      <c r="C3224" s="19"/>
      <c r="D3224" s="20"/>
      <c r="E3224" s="20">
        <v>8</v>
      </c>
      <c r="F3224" s="20"/>
      <c r="G3224" s="21"/>
      <c r="H3224" s="22"/>
      <c r="I3224" s="20"/>
      <c r="J3224" s="20"/>
      <c r="K3224" s="20"/>
      <c r="L3224" s="20"/>
      <c r="M3224" s="20"/>
      <c r="N3224" s="20"/>
      <c r="O3224" s="20">
        <v>8</v>
      </c>
      <c r="P3224" s="23" t="str">
        <f>VLOOKUP(A3224,'ИЗ ОСНОВЫ НОМЕНКЛАТУР'!D:E,2,0)</f>
        <v>Ручки, крючки, опоры</v>
      </c>
      <c r="Q3224" s="23" t="str">
        <f>VLOOKUP(A3224,'ИЗ ОСНОВЫ НОМЕНКЛАТУР'!D:F,3,0)</f>
        <v>Ручки-скобы</v>
      </c>
      <c r="R3224" s="40">
        <f>VLOOKUP(A:A,'ИЗ ОСНОВЫ НОМЕНКЛАТУР'!D:G,4,0)</f>
        <v>166.53777777777776</v>
      </c>
      <c r="S3224" s="12" t="str">
        <f>VLOOKUP(A:A,'ИЗ ОСНОВЫ НОМЕНКЛАТУР'!D:H,5,0)</f>
        <v>C</v>
      </c>
      <c r="T3224" s="44">
        <f t="shared" si="603"/>
        <v>0</v>
      </c>
      <c r="U3224" s="44">
        <f t="shared" si="604"/>
        <v>1332.3022222222221</v>
      </c>
      <c r="V3224" s="44">
        <f t="shared" si="605"/>
        <v>0</v>
      </c>
      <c r="W3224" s="44">
        <f t="shared" si="606"/>
        <v>0</v>
      </c>
      <c r="X3224" s="44">
        <f t="shared" si="607"/>
        <v>0</v>
      </c>
      <c r="Y3224" s="44">
        <f t="shared" si="608"/>
        <v>0</v>
      </c>
      <c r="Z3224" s="44">
        <f t="shared" si="609"/>
        <v>0</v>
      </c>
      <c r="AA3224" s="44">
        <f t="shared" si="610"/>
        <v>0</v>
      </c>
      <c r="AB3224" s="44">
        <f t="shared" si="611"/>
        <v>0</v>
      </c>
      <c r="AC3224" s="44">
        <f t="shared" si="612"/>
        <v>0</v>
      </c>
      <c r="AD3224" s="44">
        <f t="shared" si="613"/>
        <v>0</v>
      </c>
      <c r="AE3224" s="12">
        <f t="shared" si="614"/>
        <v>1332.3022222222221</v>
      </c>
    </row>
    <row r="3225" spans="1:31" ht="12.6" hidden="1" customHeight="1" x14ac:dyDescent="0.2">
      <c r="A3225" s="26" t="s">
        <v>4891</v>
      </c>
      <c r="B3225" s="19"/>
      <c r="C3225" s="19"/>
      <c r="D3225" s="20"/>
      <c r="E3225" s="20">
        <v>47</v>
      </c>
      <c r="F3225" s="20"/>
      <c r="G3225" s="21"/>
      <c r="H3225" s="22"/>
      <c r="I3225" s="20"/>
      <c r="J3225" s="20"/>
      <c r="K3225" s="20"/>
      <c r="L3225" s="20"/>
      <c r="M3225" s="20"/>
      <c r="N3225" s="20"/>
      <c r="O3225" s="20">
        <v>47</v>
      </c>
      <c r="P3225" s="23" t="str">
        <f>VLOOKUP(A3225,'ИЗ ОСНОВЫ НОМЕНКЛАТУР'!D:E,2,0)</f>
        <v>Ручки, крючки, опоры</v>
      </c>
      <c r="Q3225" s="23" t="str">
        <f>VLOOKUP(A3225,'ИЗ ОСНОВЫ НОМЕНКЛАТУР'!D:F,3,0)</f>
        <v>Ручки-скобы</v>
      </c>
      <c r="R3225" s="40">
        <f>VLOOKUP(A:A,'ИЗ ОСНОВЫ НОМЕНКЛАТУР'!D:G,4,0)</f>
        <v>134.78723404255319</v>
      </c>
      <c r="S3225" s="12" t="str">
        <f>VLOOKUP(A:A,'ИЗ ОСНОВЫ НОМЕНКЛАТУР'!D:H,5,0)</f>
        <v>C</v>
      </c>
      <c r="T3225" s="44">
        <f t="shared" si="603"/>
        <v>0</v>
      </c>
      <c r="U3225" s="44">
        <f t="shared" si="604"/>
        <v>6335</v>
      </c>
      <c r="V3225" s="44">
        <f t="shared" si="605"/>
        <v>0</v>
      </c>
      <c r="W3225" s="44">
        <f t="shared" si="606"/>
        <v>0</v>
      </c>
      <c r="X3225" s="44">
        <f t="shared" si="607"/>
        <v>0</v>
      </c>
      <c r="Y3225" s="44">
        <f t="shared" si="608"/>
        <v>0</v>
      </c>
      <c r="Z3225" s="44">
        <f t="shared" si="609"/>
        <v>0</v>
      </c>
      <c r="AA3225" s="44">
        <f t="shared" si="610"/>
        <v>0</v>
      </c>
      <c r="AB3225" s="44">
        <f t="shared" si="611"/>
        <v>0</v>
      </c>
      <c r="AC3225" s="44">
        <f t="shared" si="612"/>
        <v>0</v>
      </c>
      <c r="AD3225" s="44">
        <f t="shared" si="613"/>
        <v>0</v>
      </c>
      <c r="AE3225" s="12">
        <f t="shared" si="614"/>
        <v>6335</v>
      </c>
    </row>
    <row r="3226" spans="1:31" ht="12.6" hidden="1" customHeight="1" x14ac:dyDescent="0.2">
      <c r="A3226" s="26" t="s">
        <v>2474</v>
      </c>
      <c r="B3226" s="19"/>
      <c r="C3226" s="19"/>
      <c r="D3226" s="20"/>
      <c r="E3226" s="21"/>
      <c r="F3226" s="22"/>
      <c r="G3226" s="21"/>
      <c r="H3226" s="22"/>
      <c r="I3226" s="20"/>
      <c r="J3226" s="20"/>
      <c r="K3226" s="20"/>
      <c r="L3226" s="20"/>
      <c r="M3226" s="20"/>
      <c r="N3226" s="20">
        <v>65</v>
      </c>
      <c r="O3226" s="20">
        <v>65</v>
      </c>
      <c r="P3226" s="23" t="str">
        <f>VLOOKUP(A3226,'ИЗ ОСНОВЫ НОМЕНКЛАТУР'!D:E,2,0)</f>
        <v>Ручки, крючки, опоры</v>
      </c>
      <c r="Q3226" s="23" t="str">
        <f>VLOOKUP(A3226,'ИЗ ОСНОВЫ НОМЕНКЛАТУР'!D:F,3,0)</f>
        <v>Ручки-скобы</v>
      </c>
      <c r="R3226" s="40">
        <f>VLOOKUP(A:A,'ИЗ ОСНОВЫ НОМЕНКЛАТУР'!D:G,4,0)</f>
        <v>772.13919642857138</v>
      </c>
      <c r="S3226" s="12" t="str">
        <f>VLOOKUP(A:A,'ИЗ ОСНОВЫ НОМЕНКЛАТУР'!D:H,5,0)</f>
        <v>C</v>
      </c>
      <c r="T3226" s="44">
        <f t="shared" si="603"/>
        <v>0</v>
      </c>
      <c r="U3226" s="44">
        <f t="shared" si="604"/>
        <v>0</v>
      </c>
      <c r="V3226" s="44">
        <f t="shared" si="605"/>
        <v>0</v>
      </c>
      <c r="W3226" s="44">
        <f t="shared" si="606"/>
        <v>0</v>
      </c>
      <c r="X3226" s="44">
        <f t="shared" si="607"/>
        <v>0</v>
      </c>
      <c r="Y3226" s="44">
        <f t="shared" si="608"/>
        <v>0</v>
      </c>
      <c r="Z3226" s="44">
        <f t="shared" si="609"/>
        <v>0</v>
      </c>
      <c r="AA3226" s="44">
        <f t="shared" si="610"/>
        <v>0</v>
      </c>
      <c r="AB3226" s="44">
        <f t="shared" si="611"/>
        <v>0</v>
      </c>
      <c r="AC3226" s="44">
        <f t="shared" si="612"/>
        <v>0</v>
      </c>
      <c r="AD3226" s="44">
        <f t="shared" si="613"/>
        <v>50189.047767857141</v>
      </c>
      <c r="AE3226" s="12">
        <f t="shared" si="614"/>
        <v>50189.047767857141</v>
      </c>
    </row>
    <row r="3227" spans="1:31" ht="12.6" hidden="1" customHeight="1" x14ac:dyDescent="0.2">
      <c r="A3227" s="26" t="s">
        <v>2473</v>
      </c>
      <c r="B3227" s="19"/>
      <c r="C3227" s="19"/>
      <c r="D3227" s="20"/>
      <c r="E3227" s="21"/>
      <c r="F3227" s="22"/>
      <c r="G3227" s="21"/>
      <c r="H3227" s="22"/>
      <c r="I3227" s="20"/>
      <c r="J3227" s="20">
        <v>136</v>
      </c>
      <c r="K3227" s="20"/>
      <c r="L3227" s="20"/>
      <c r="M3227" s="20"/>
      <c r="N3227" s="20">
        <v>61</v>
      </c>
      <c r="O3227" s="20">
        <v>197</v>
      </c>
      <c r="P3227" s="23" t="str">
        <f>VLOOKUP(A3227,'ИЗ ОСНОВЫ НОМЕНКЛАТУР'!D:E,2,0)</f>
        <v>Ручки, крючки, опоры</v>
      </c>
      <c r="Q3227" s="23" t="str">
        <f>VLOOKUP(A3227,'ИЗ ОСНОВЫ НОМЕНКЛАТУР'!D:F,3,0)</f>
        <v>Ручки-скобы</v>
      </c>
      <c r="R3227" s="40">
        <f>VLOOKUP(A:A,'ИЗ ОСНОВЫ НОМЕНКЛАТУР'!D:G,4,0)</f>
        <v>966.1362499999999</v>
      </c>
      <c r="S3227" s="12" t="str">
        <f>VLOOKUP(A:A,'ИЗ ОСНОВЫ НОМЕНКЛАТУР'!D:H,5,0)</f>
        <v>C</v>
      </c>
      <c r="T3227" s="44">
        <f t="shared" si="603"/>
        <v>0</v>
      </c>
      <c r="U3227" s="44">
        <f t="shared" si="604"/>
        <v>0</v>
      </c>
      <c r="V3227" s="44">
        <f t="shared" si="605"/>
        <v>0</v>
      </c>
      <c r="W3227" s="44">
        <f t="shared" si="606"/>
        <v>0</v>
      </c>
      <c r="X3227" s="44">
        <f t="shared" si="607"/>
        <v>0</v>
      </c>
      <c r="Y3227" s="44">
        <f t="shared" si="608"/>
        <v>0</v>
      </c>
      <c r="Z3227" s="44">
        <f t="shared" si="609"/>
        <v>131394.53</v>
      </c>
      <c r="AA3227" s="44">
        <f t="shared" si="610"/>
        <v>0</v>
      </c>
      <c r="AB3227" s="44">
        <f t="shared" si="611"/>
        <v>0</v>
      </c>
      <c r="AC3227" s="44">
        <f t="shared" si="612"/>
        <v>0</v>
      </c>
      <c r="AD3227" s="44">
        <f t="shared" si="613"/>
        <v>58934.311249999992</v>
      </c>
      <c r="AE3227" s="12">
        <f t="shared" si="614"/>
        <v>190328.84125</v>
      </c>
    </row>
    <row r="3228" spans="1:31" ht="12.6" hidden="1" customHeight="1" x14ac:dyDescent="0.2">
      <c r="A3228" s="26" t="s">
        <v>2466</v>
      </c>
      <c r="B3228" s="19"/>
      <c r="C3228" s="19"/>
      <c r="D3228" s="20"/>
      <c r="E3228" s="21"/>
      <c r="F3228" s="22"/>
      <c r="G3228" s="21"/>
      <c r="H3228" s="22"/>
      <c r="I3228" s="20"/>
      <c r="J3228" s="20">
        <v>136</v>
      </c>
      <c r="K3228" s="20"/>
      <c r="L3228" s="20"/>
      <c r="M3228" s="20"/>
      <c r="N3228" s="20">
        <v>102</v>
      </c>
      <c r="O3228" s="20">
        <v>238</v>
      </c>
      <c r="P3228" s="23" t="str">
        <f>VLOOKUP(A3228,'ИЗ ОСНОВЫ НОМЕНКЛАТУР'!D:E,2,0)</f>
        <v>Ручки, крючки, опоры</v>
      </c>
      <c r="Q3228" s="23" t="str">
        <f>VLOOKUP(A3228,'ИЗ ОСНОВЫ НОМЕНКЛАТУР'!D:F,3,0)</f>
        <v>Ручки-скобы</v>
      </c>
      <c r="R3228" s="40">
        <f>VLOOKUP(A:A,'ИЗ ОСНОВЫ НОМЕНКЛАТУР'!D:G,4,0)</f>
        <v>1288.1816666666666</v>
      </c>
      <c r="S3228" s="12" t="str">
        <f>VLOOKUP(A:A,'ИЗ ОСНОВЫ НОМЕНКЛАТУР'!D:H,5,0)</f>
        <v>C</v>
      </c>
      <c r="T3228" s="44">
        <f t="shared" si="603"/>
        <v>0</v>
      </c>
      <c r="U3228" s="44">
        <f t="shared" si="604"/>
        <v>0</v>
      </c>
      <c r="V3228" s="44">
        <f t="shared" si="605"/>
        <v>0</v>
      </c>
      <c r="W3228" s="44">
        <f t="shared" si="606"/>
        <v>0</v>
      </c>
      <c r="X3228" s="44">
        <f t="shared" si="607"/>
        <v>0</v>
      </c>
      <c r="Y3228" s="44">
        <f t="shared" si="608"/>
        <v>0</v>
      </c>
      <c r="Z3228" s="44">
        <f t="shared" si="609"/>
        <v>175192.70666666667</v>
      </c>
      <c r="AA3228" s="44">
        <f t="shared" si="610"/>
        <v>0</v>
      </c>
      <c r="AB3228" s="44">
        <f t="shared" si="611"/>
        <v>0</v>
      </c>
      <c r="AC3228" s="44">
        <f t="shared" si="612"/>
        <v>0</v>
      </c>
      <c r="AD3228" s="44">
        <f t="shared" si="613"/>
        <v>131394.53</v>
      </c>
      <c r="AE3228" s="12">
        <f t="shared" si="614"/>
        <v>306587.23666666669</v>
      </c>
    </row>
    <row r="3229" spans="1:31" ht="12.6" hidden="1" customHeight="1" x14ac:dyDescent="0.2">
      <c r="A3229" s="26" t="s">
        <v>2444</v>
      </c>
      <c r="B3229" s="19"/>
      <c r="C3229" s="19"/>
      <c r="D3229" s="20"/>
      <c r="E3229" s="21"/>
      <c r="F3229" s="22"/>
      <c r="G3229" s="21"/>
      <c r="H3229" s="22"/>
      <c r="I3229" s="20"/>
      <c r="J3229" s="20"/>
      <c r="K3229" s="20"/>
      <c r="L3229" s="20"/>
      <c r="M3229" s="20"/>
      <c r="N3229" s="20">
        <v>1</v>
      </c>
      <c r="O3229" s="20">
        <v>1</v>
      </c>
      <c r="P3229" s="23" t="str">
        <f>VLOOKUP(A3229,'ИЗ ОСНОВЫ НОМЕНКЛАТУР'!D:E,2,0)</f>
        <v>Ручки, крючки, опоры</v>
      </c>
      <c r="Q3229" s="23" t="str">
        <f>VLOOKUP(A3229,'ИЗ ОСНОВЫ НОМЕНКЛАТУР'!D:F,3,0)</f>
        <v>Ручки-скобы</v>
      </c>
      <c r="R3229" s="40">
        <f>VLOOKUP(A:A,'ИЗ ОСНОВЫ НОМЕНКЛАТУР'!D:G,4,0)</f>
        <v>799</v>
      </c>
      <c r="S3229" s="12" t="str">
        <f>VLOOKUP(A:A,'ИЗ ОСНОВЫ НОМЕНКЛАТУР'!D:H,5,0)</f>
        <v>C</v>
      </c>
      <c r="T3229" s="44">
        <f t="shared" si="603"/>
        <v>0</v>
      </c>
      <c r="U3229" s="44">
        <f t="shared" si="604"/>
        <v>0</v>
      </c>
      <c r="V3229" s="44">
        <f t="shared" si="605"/>
        <v>0</v>
      </c>
      <c r="W3229" s="44">
        <f t="shared" si="606"/>
        <v>0</v>
      </c>
      <c r="X3229" s="44">
        <f t="shared" si="607"/>
        <v>0</v>
      </c>
      <c r="Y3229" s="44">
        <f t="shared" si="608"/>
        <v>0</v>
      </c>
      <c r="Z3229" s="44">
        <f t="shared" si="609"/>
        <v>0</v>
      </c>
      <c r="AA3229" s="44">
        <f t="shared" si="610"/>
        <v>0</v>
      </c>
      <c r="AB3229" s="44">
        <f t="shared" si="611"/>
        <v>0</v>
      </c>
      <c r="AC3229" s="44">
        <f t="shared" si="612"/>
        <v>0</v>
      </c>
      <c r="AD3229" s="44">
        <f t="shared" si="613"/>
        <v>799</v>
      </c>
      <c r="AE3229" s="12">
        <f t="shared" si="614"/>
        <v>799</v>
      </c>
    </row>
    <row r="3230" spans="1:31" ht="12.6" hidden="1" customHeight="1" x14ac:dyDescent="0.2">
      <c r="A3230" s="26" t="s">
        <v>4892</v>
      </c>
      <c r="B3230" s="19"/>
      <c r="C3230" s="19"/>
      <c r="D3230" s="20"/>
      <c r="E3230" s="21"/>
      <c r="F3230" s="22"/>
      <c r="G3230" s="21"/>
      <c r="H3230" s="22"/>
      <c r="I3230" s="20"/>
      <c r="J3230" s="20">
        <v>25</v>
      </c>
      <c r="K3230" s="20"/>
      <c r="L3230" s="20"/>
      <c r="M3230" s="20"/>
      <c r="N3230" s="20"/>
      <c r="O3230" s="20">
        <v>25</v>
      </c>
      <c r="P3230" s="23" t="str">
        <f>VLOOKUP(A3230,'ИЗ ОСНОВЫ НОМЕНКЛАТУР'!D:E,2,0)</f>
        <v>Ручки, крючки, опоры</v>
      </c>
      <c r="Q3230" s="23" t="str">
        <f>VLOOKUP(A3230,'ИЗ ОСНОВЫ НОМЕНКЛАТУР'!D:F,3,0)</f>
        <v>Ручки-скобы</v>
      </c>
      <c r="R3230" s="40">
        <f>VLOOKUP(A:A,'ИЗ ОСНОВЫ НОМЕНКЛАТУР'!D:G,4,0)</f>
        <v>838.68</v>
      </c>
      <c r="S3230" s="12" t="str">
        <f>VLOOKUP(A:A,'ИЗ ОСНОВЫ НОМЕНКЛАТУР'!D:H,5,0)</f>
        <v>C</v>
      </c>
      <c r="T3230" s="44">
        <f t="shared" si="603"/>
        <v>0</v>
      </c>
      <c r="U3230" s="44">
        <f t="shared" si="604"/>
        <v>0</v>
      </c>
      <c r="V3230" s="44">
        <f t="shared" si="605"/>
        <v>0</v>
      </c>
      <c r="W3230" s="44">
        <f t="shared" si="606"/>
        <v>0</v>
      </c>
      <c r="X3230" s="44">
        <f t="shared" si="607"/>
        <v>0</v>
      </c>
      <c r="Y3230" s="44">
        <f t="shared" si="608"/>
        <v>0</v>
      </c>
      <c r="Z3230" s="44">
        <f t="shared" si="609"/>
        <v>20967</v>
      </c>
      <c r="AA3230" s="44">
        <f t="shared" si="610"/>
        <v>0</v>
      </c>
      <c r="AB3230" s="44">
        <f t="shared" si="611"/>
        <v>0</v>
      </c>
      <c r="AC3230" s="44">
        <f t="shared" si="612"/>
        <v>0</v>
      </c>
      <c r="AD3230" s="44">
        <f t="shared" si="613"/>
        <v>0</v>
      </c>
      <c r="AE3230" s="12">
        <f t="shared" si="614"/>
        <v>20967</v>
      </c>
    </row>
    <row r="3231" spans="1:31" ht="12.6" hidden="1" customHeight="1" x14ac:dyDescent="0.2">
      <c r="A3231" s="26" t="s">
        <v>2423</v>
      </c>
      <c r="B3231" s="19"/>
      <c r="C3231" s="19"/>
      <c r="D3231" s="20"/>
      <c r="E3231" s="21"/>
      <c r="F3231" s="22"/>
      <c r="G3231" s="21"/>
      <c r="H3231" s="22"/>
      <c r="I3231" s="20"/>
      <c r="J3231" s="20"/>
      <c r="K3231" s="20"/>
      <c r="L3231" s="20"/>
      <c r="M3231" s="20"/>
      <c r="N3231" s="20">
        <v>1</v>
      </c>
      <c r="O3231" s="20">
        <v>1</v>
      </c>
      <c r="P3231" s="23" t="str">
        <f>VLOOKUP(A3231,'ИЗ ОСНОВЫ НОМЕНКЛАТУР'!D:E,2,0)</f>
        <v>Ручки, крючки, опоры</v>
      </c>
      <c r="Q3231" s="23" t="str">
        <f>VLOOKUP(A3231,'ИЗ ОСНОВЫ НОМЕНКЛАТУР'!D:F,3,0)</f>
        <v>Ручки-скобы</v>
      </c>
      <c r="R3231" s="40">
        <f>VLOOKUP(A:A,'ИЗ ОСНОВЫ НОМЕНКЛАТУР'!D:G,4,0)</f>
        <v>875.5</v>
      </c>
      <c r="S3231" s="12" t="str">
        <f>VLOOKUP(A:A,'ИЗ ОСНОВЫ НОМЕНКЛАТУР'!D:H,5,0)</f>
        <v>C</v>
      </c>
      <c r="T3231" s="44">
        <f t="shared" si="603"/>
        <v>0</v>
      </c>
      <c r="U3231" s="44">
        <f t="shared" si="604"/>
        <v>0</v>
      </c>
      <c r="V3231" s="44">
        <f t="shared" si="605"/>
        <v>0</v>
      </c>
      <c r="W3231" s="44">
        <f t="shared" si="606"/>
        <v>0</v>
      </c>
      <c r="X3231" s="44">
        <f t="shared" si="607"/>
        <v>0</v>
      </c>
      <c r="Y3231" s="44">
        <f t="shared" si="608"/>
        <v>0</v>
      </c>
      <c r="Z3231" s="44">
        <f t="shared" si="609"/>
        <v>0</v>
      </c>
      <c r="AA3231" s="44">
        <f t="shared" si="610"/>
        <v>0</v>
      </c>
      <c r="AB3231" s="44">
        <f t="shared" si="611"/>
        <v>0</v>
      </c>
      <c r="AC3231" s="44">
        <f t="shared" si="612"/>
        <v>0</v>
      </c>
      <c r="AD3231" s="44">
        <f t="shared" si="613"/>
        <v>875.5</v>
      </c>
      <c r="AE3231" s="12">
        <f t="shared" si="614"/>
        <v>875.5</v>
      </c>
    </row>
    <row r="3232" spans="1:31" ht="12.6" hidden="1" customHeight="1" x14ac:dyDescent="0.2">
      <c r="A3232" s="26" t="s">
        <v>2398</v>
      </c>
      <c r="B3232" s="19"/>
      <c r="C3232" s="19"/>
      <c r="D3232" s="20"/>
      <c r="E3232" s="21"/>
      <c r="F3232" s="22"/>
      <c r="G3232" s="21"/>
      <c r="H3232" s="22"/>
      <c r="I3232" s="20"/>
      <c r="J3232" s="20">
        <v>25</v>
      </c>
      <c r="K3232" s="20"/>
      <c r="L3232" s="20"/>
      <c r="M3232" s="20"/>
      <c r="N3232" s="20">
        <v>4</v>
      </c>
      <c r="O3232" s="20">
        <v>29</v>
      </c>
      <c r="P3232" s="23" t="str">
        <f>VLOOKUP(A3232,'ИЗ ОСНОВЫ НОМЕНКЛАТУР'!D:E,2,0)</f>
        <v>Ручки, крючки, опоры</v>
      </c>
      <c r="Q3232" s="23" t="str">
        <f>VLOOKUP(A3232,'ИЗ ОСНОВЫ НОМЕНКЛАТУР'!D:F,3,0)</f>
        <v>Ручки-скобы</v>
      </c>
      <c r="R3232" s="40">
        <f>VLOOKUP(A:A,'ИЗ ОСНОВЫ НОМЕНКЛАТУР'!D:G,4,0)</f>
        <v>816</v>
      </c>
      <c r="S3232" s="12" t="str">
        <f>VLOOKUP(A:A,'ИЗ ОСНОВЫ НОМЕНКЛАТУР'!D:H,5,0)</f>
        <v>C</v>
      </c>
      <c r="T3232" s="44">
        <f t="shared" si="603"/>
        <v>0</v>
      </c>
      <c r="U3232" s="44">
        <f t="shared" si="604"/>
        <v>0</v>
      </c>
      <c r="V3232" s="44">
        <f t="shared" si="605"/>
        <v>0</v>
      </c>
      <c r="W3232" s="44">
        <f t="shared" si="606"/>
        <v>0</v>
      </c>
      <c r="X3232" s="44">
        <f t="shared" si="607"/>
        <v>0</v>
      </c>
      <c r="Y3232" s="44">
        <f t="shared" si="608"/>
        <v>0</v>
      </c>
      <c r="Z3232" s="44">
        <f t="shared" si="609"/>
        <v>20400</v>
      </c>
      <c r="AA3232" s="44">
        <f t="shared" si="610"/>
        <v>0</v>
      </c>
      <c r="AB3232" s="44">
        <f t="shared" si="611"/>
        <v>0</v>
      </c>
      <c r="AC3232" s="44">
        <f t="shared" si="612"/>
        <v>0</v>
      </c>
      <c r="AD3232" s="44">
        <f t="shared" si="613"/>
        <v>3264</v>
      </c>
      <c r="AE3232" s="12">
        <f t="shared" si="614"/>
        <v>23664</v>
      </c>
    </row>
    <row r="3233" spans="1:31" ht="12.6" hidden="1" customHeight="1" x14ac:dyDescent="0.2">
      <c r="A3233" s="26" t="s">
        <v>2269</v>
      </c>
      <c r="B3233" s="19"/>
      <c r="C3233" s="19"/>
      <c r="D3233" s="20"/>
      <c r="E3233" s="21"/>
      <c r="F3233" s="22"/>
      <c r="G3233" s="21"/>
      <c r="H3233" s="22"/>
      <c r="I3233" s="20"/>
      <c r="J3233" s="20">
        <v>81</v>
      </c>
      <c r="K3233" s="20"/>
      <c r="L3233" s="20"/>
      <c r="M3233" s="20"/>
      <c r="N3233" s="20">
        <v>25</v>
      </c>
      <c r="O3233" s="20">
        <v>106</v>
      </c>
      <c r="P3233" s="23" t="str">
        <f>VLOOKUP(A3233,'ИЗ ОСНОВЫ НОМЕНКЛАТУР'!D:E,2,0)</f>
        <v>Ручки, крючки, опоры</v>
      </c>
      <c r="Q3233" s="23" t="str">
        <f>VLOOKUP(A3233,'ИЗ ОСНОВЫ НОМЕНКЛАТУР'!D:F,3,0)</f>
        <v>Ручки-скобы</v>
      </c>
      <c r="R3233" s="40">
        <f>VLOOKUP(A:A,'ИЗ ОСНОВЫ НОМЕНКЛАТУР'!D:G,4,0)</f>
        <v>1087.0136792452829</v>
      </c>
      <c r="S3233" s="12" t="str">
        <f>VLOOKUP(A:A,'ИЗ ОСНОВЫ НОМЕНКЛАТУР'!D:H,5,0)</f>
        <v>C</v>
      </c>
      <c r="T3233" s="44">
        <f t="shared" si="603"/>
        <v>0</v>
      </c>
      <c r="U3233" s="44">
        <f t="shared" si="604"/>
        <v>0</v>
      </c>
      <c r="V3233" s="44">
        <f t="shared" si="605"/>
        <v>0</v>
      </c>
      <c r="W3233" s="44">
        <f t="shared" si="606"/>
        <v>0</v>
      </c>
      <c r="X3233" s="44">
        <f t="shared" si="607"/>
        <v>0</v>
      </c>
      <c r="Y3233" s="44">
        <f t="shared" si="608"/>
        <v>0</v>
      </c>
      <c r="Z3233" s="44">
        <f t="shared" si="609"/>
        <v>88048.108018867919</v>
      </c>
      <c r="AA3233" s="44">
        <f t="shared" si="610"/>
        <v>0</v>
      </c>
      <c r="AB3233" s="44">
        <f t="shared" si="611"/>
        <v>0</v>
      </c>
      <c r="AC3233" s="44">
        <f t="shared" si="612"/>
        <v>0</v>
      </c>
      <c r="AD3233" s="44">
        <f t="shared" si="613"/>
        <v>27175.341981132071</v>
      </c>
      <c r="AE3233" s="12">
        <f t="shared" si="614"/>
        <v>115223.44999999998</v>
      </c>
    </row>
    <row r="3234" spans="1:31" ht="12.6" hidden="1" customHeight="1" x14ac:dyDescent="0.2">
      <c r="A3234" s="26" t="s">
        <v>2307</v>
      </c>
      <c r="B3234" s="19"/>
      <c r="C3234" s="19"/>
      <c r="D3234" s="20"/>
      <c r="E3234" s="21"/>
      <c r="F3234" s="22"/>
      <c r="G3234" s="21"/>
      <c r="H3234" s="22"/>
      <c r="I3234" s="20"/>
      <c r="J3234" s="20">
        <v>100</v>
      </c>
      <c r="K3234" s="20"/>
      <c r="L3234" s="20"/>
      <c r="M3234" s="20"/>
      <c r="N3234" s="20">
        <v>88</v>
      </c>
      <c r="O3234" s="20">
        <v>188</v>
      </c>
      <c r="P3234" s="23" t="str">
        <f>VLOOKUP(A3234,'ИЗ ОСНОВЫ НОМЕНКЛАТУР'!D:E,2,0)</f>
        <v>Ручки, крючки, опоры</v>
      </c>
      <c r="Q3234" s="23" t="str">
        <f>VLOOKUP(A3234,'ИЗ ОСНОВЫ НОМЕНКЛАТУР'!D:F,3,0)</f>
        <v>Ручки-скобы</v>
      </c>
      <c r="R3234" s="40">
        <f>VLOOKUP(A:A,'ИЗ ОСНОВЫ НОМЕНКЛАТУР'!D:G,4,0)</f>
        <v>1088</v>
      </c>
      <c r="S3234" s="12" t="str">
        <f>VLOOKUP(A:A,'ИЗ ОСНОВЫ НОМЕНКЛАТУР'!D:H,5,0)</f>
        <v>C</v>
      </c>
      <c r="T3234" s="44">
        <f t="shared" si="603"/>
        <v>0</v>
      </c>
      <c r="U3234" s="44">
        <f t="shared" si="604"/>
        <v>0</v>
      </c>
      <c r="V3234" s="44">
        <f t="shared" si="605"/>
        <v>0</v>
      </c>
      <c r="W3234" s="44">
        <f t="shared" si="606"/>
        <v>0</v>
      </c>
      <c r="X3234" s="44">
        <f t="shared" si="607"/>
        <v>0</v>
      </c>
      <c r="Y3234" s="44">
        <f t="shared" si="608"/>
        <v>0</v>
      </c>
      <c r="Z3234" s="44">
        <f t="shared" si="609"/>
        <v>108800</v>
      </c>
      <c r="AA3234" s="44">
        <f t="shared" si="610"/>
        <v>0</v>
      </c>
      <c r="AB3234" s="44">
        <f t="shared" si="611"/>
        <v>0</v>
      </c>
      <c r="AC3234" s="44">
        <f t="shared" si="612"/>
        <v>0</v>
      </c>
      <c r="AD3234" s="44">
        <f t="shared" si="613"/>
        <v>95744</v>
      </c>
      <c r="AE3234" s="12">
        <f t="shared" si="614"/>
        <v>204544</v>
      </c>
    </row>
    <row r="3235" spans="1:31" ht="12.6" hidden="1" customHeight="1" x14ac:dyDescent="0.2">
      <c r="A3235" s="26" t="s">
        <v>2391</v>
      </c>
      <c r="B3235" s="19"/>
      <c r="C3235" s="19"/>
      <c r="D3235" s="20"/>
      <c r="E3235" s="21"/>
      <c r="F3235" s="22"/>
      <c r="G3235" s="21"/>
      <c r="H3235" s="22"/>
      <c r="I3235" s="20"/>
      <c r="J3235" s="20"/>
      <c r="K3235" s="20"/>
      <c r="L3235" s="20"/>
      <c r="M3235" s="20"/>
      <c r="N3235" s="20">
        <v>25</v>
      </c>
      <c r="O3235" s="20">
        <v>25</v>
      </c>
      <c r="P3235" s="23" t="str">
        <f>VLOOKUP(A3235,'ИЗ ОСНОВЫ НОМЕНКЛАТУР'!D:E,2,0)</f>
        <v>Ручки, крючки, опоры</v>
      </c>
      <c r="Q3235" s="23" t="str">
        <f>VLOOKUP(A3235,'ИЗ ОСНОВЫ НОМЕНКЛАТУР'!D:F,3,0)</f>
        <v>Ручки-скобы</v>
      </c>
      <c r="R3235" s="40">
        <f>VLOOKUP(A:A,'ИЗ ОСНОВЫ НОМЕНКЛАТУР'!D:G,4,0)</f>
        <v>1081.3899999999999</v>
      </c>
      <c r="S3235" s="12" t="str">
        <f>VLOOKUP(A:A,'ИЗ ОСНОВЫ НОМЕНКЛАТУР'!D:H,5,0)</f>
        <v>C</v>
      </c>
      <c r="T3235" s="44">
        <f t="shared" si="603"/>
        <v>0</v>
      </c>
      <c r="U3235" s="44">
        <f t="shared" si="604"/>
        <v>0</v>
      </c>
      <c r="V3235" s="44">
        <f t="shared" si="605"/>
        <v>0</v>
      </c>
      <c r="W3235" s="44">
        <f t="shared" si="606"/>
        <v>0</v>
      </c>
      <c r="X3235" s="44">
        <f t="shared" si="607"/>
        <v>0</v>
      </c>
      <c r="Y3235" s="44">
        <f t="shared" si="608"/>
        <v>0</v>
      </c>
      <c r="Z3235" s="44">
        <f t="shared" si="609"/>
        <v>0</v>
      </c>
      <c r="AA3235" s="44">
        <f t="shared" si="610"/>
        <v>0</v>
      </c>
      <c r="AB3235" s="44">
        <f t="shared" si="611"/>
        <v>0</v>
      </c>
      <c r="AC3235" s="44">
        <f t="shared" si="612"/>
        <v>0</v>
      </c>
      <c r="AD3235" s="44">
        <f t="shared" si="613"/>
        <v>27034.749999999996</v>
      </c>
      <c r="AE3235" s="12">
        <f t="shared" si="614"/>
        <v>27034.749999999996</v>
      </c>
    </row>
    <row r="3236" spans="1:31" ht="12.6" hidden="1" customHeight="1" x14ac:dyDescent="0.2">
      <c r="A3236" s="26" t="s">
        <v>2436</v>
      </c>
      <c r="B3236" s="19"/>
      <c r="C3236" s="19"/>
      <c r="D3236" s="20"/>
      <c r="E3236" s="21"/>
      <c r="F3236" s="22"/>
      <c r="G3236" s="21"/>
      <c r="H3236" s="22"/>
      <c r="I3236" s="20"/>
      <c r="J3236" s="20"/>
      <c r="K3236" s="20"/>
      <c r="L3236" s="20"/>
      <c r="M3236" s="20"/>
      <c r="N3236" s="20">
        <v>19</v>
      </c>
      <c r="O3236" s="20">
        <v>19</v>
      </c>
      <c r="P3236" s="23" t="str">
        <f>VLOOKUP(A3236,'ИЗ ОСНОВЫ НОМЕНКЛАТУР'!D:E,2,0)</f>
        <v>Ручки, крючки, опоры</v>
      </c>
      <c r="Q3236" s="23" t="str">
        <f>VLOOKUP(A3236,'ИЗ ОСНОВЫ НОМЕНКЛАТУР'!D:F,3,0)</f>
        <v>Ручки-скобы</v>
      </c>
      <c r="R3236" s="40">
        <f>VLOOKUP(A:A,'ИЗ ОСНОВЫ НОМЕНКЛАТУР'!D:G,4,0)</f>
        <v>2158.056</v>
      </c>
      <c r="S3236" s="12" t="str">
        <f>VLOOKUP(A:A,'ИЗ ОСНОВЫ НОМЕНКЛАТУР'!D:H,5,0)</f>
        <v>C</v>
      </c>
      <c r="T3236" s="44">
        <f t="shared" si="603"/>
        <v>0</v>
      </c>
      <c r="U3236" s="44">
        <f t="shared" si="604"/>
        <v>0</v>
      </c>
      <c r="V3236" s="44">
        <f t="shared" si="605"/>
        <v>0</v>
      </c>
      <c r="W3236" s="44">
        <f t="shared" si="606"/>
        <v>0</v>
      </c>
      <c r="X3236" s="44">
        <f t="shared" si="607"/>
        <v>0</v>
      </c>
      <c r="Y3236" s="44">
        <f t="shared" si="608"/>
        <v>0</v>
      </c>
      <c r="Z3236" s="44">
        <f t="shared" si="609"/>
        <v>0</v>
      </c>
      <c r="AA3236" s="44">
        <f t="shared" si="610"/>
        <v>0</v>
      </c>
      <c r="AB3236" s="44">
        <f t="shared" si="611"/>
        <v>0</v>
      </c>
      <c r="AC3236" s="44">
        <f t="shared" si="612"/>
        <v>0</v>
      </c>
      <c r="AD3236" s="44">
        <f t="shared" si="613"/>
        <v>41003.063999999998</v>
      </c>
      <c r="AE3236" s="12">
        <f t="shared" si="614"/>
        <v>41003.063999999998</v>
      </c>
    </row>
    <row r="3237" spans="1:31" ht="12.6" hidden="1" customHeight="1" x14ac:dyDescent="0.2">
      <c r="A3237" s="26" t="s">
        <v>2352</v>
      </c>
      <c r="B3237" s="19"/>
      <c r="C3237" s="19"/>
      <c r="D3237" s="20"/>
      <c r="E3237" s="21"/>
      <c r="F3237" s="22"/>
      <c r="G3237" s="21"/>
      <c r="H3237" s="22"/>
      <c r="I3237" s="20"/>
      <c r="J3237" s="20">
        <v>100</v>
      </c>
      <c r="K3237" s="20"/>
      <c r="L3237" s="20"/>
      <c r="M3237" s="20"/>
      <c r="N3237" s="20">
        <v>105</v>
      </c>
      <c r="O3237" s="20">
        <v>205</v>
      </c>
      <c r="P3237" s="23" t="str">
        <f>VLOOKUP(A3237,'ИЗ ОСНОВЫ НОМЕНКЛАТУР'!D:E,2,0)</f>
        <v>Ручки, крючки, опоры</v>
      </c>
      <c r="Q3237" s="23" t="str">
        <f>VLOOKUP(A3237,'ИЗ ОСНОВЫ НОМЕНКЛАТУР'!D:F,3,0)</f>
        <v>Ручки-скобы</v>
      </c>
      <c r="R3237" s="40">
        <f>VLOOKUP(A:A,'ИЗ ОСНОВЫ НОМЕНКЛАТУР'!D:G,4,0)</f>
        <v>2080.3357575757577</v>
      </c>
      <c r="S3237" s="12" t="str">
        <f>VLOOKUP(A:A,'ИЗ ОСНОВЫ НОМЕНКЛАТУР'!D:H,5,0)</f>
        <v>C</v>
      </c>
      <c r="T3237" s="44">
        <f t="shared" si="603"/>
        <v>0</v>
      </c>
      <c r="U3237" s="44">
        <f t="shared" si="604"/>
        <v>0</v>
      </c>
      <c r="V3237" s="44">
        <f t="shared" si="605"/>
        <v>0</v>
      </c>
      <c r="W3237" s="44">
        <f t="shared" si="606"/>
        <v>0</v>
      </c>
      <c r="X3237" s="44">
        <f t="shared" si="607"/>
        <v>0</v>
      </c>
      <c r="Y3237" s="44">
        <f t="shared" si="608"/>
        <v>0</v>
      </c>
      <c r="Z3237" s="44">
        <f t="shared" si="609"/>
        <v>208033.57575757577</v>
      </c>
      <c r="AA3237" s="44">
        <f t="shared" si="610"/>
        <v>0</v>
      </c>
      <c r="AB3237" s="44">
        <f t="shared" si="611"/>
        <v>0</v>
      </c>
      <c r="AC3237" s="44">
        <f t="shared" si="612"/>
        <v>0</v>
      </c>
      <c r="AD3237" s="44">
        <f t="shared" si="613"/>
        <v>218435.25454545455</v>
      </c>
      <c r="AE3237" s="12">
        <f t="shared" si="614"/>
        <v>426468.83030303032</v>
      </c>
    </row>
    <row r="3238" spans="1:31" ht="12.6" hidden="1" customHeight="1" x14ac:dyDescent="0.2">
      <c r="A3238" s="26" t="s">
        <v>2331</v>
      </c>
      <c r="B3238" s="19"/>
      <c r="C3238" s="19"/>
      <c r="D3238" s="20"/>
      <c r="E3238" s="21"/>
      <c r="F3238" s="22"/>
      <c r="G3238" s="21"/>
      <c r="H3238" s="22"/>
      <c r="I3238" s="20"/>
      <c r="J3238" s="20">
        <v>100</v>
      </c>
      <c r="K3238" s="20"/>
      <c r="L3238" s="20"/>
      <c r="M3238" s="20"/>
      <c r="N3238" s="20">
        <v>139</v>
      </c>
      <c r="O3238" s="20">
        <v>239</v>
      </c>
      <c r="P3238" s="23" t="str">
        <f>VLOOKUP(A3238,'ИЗ ОСНОВЫ НОМЕНКЛАТУР'!D:E,2,0)</f>
        <v>Ручки, крючки, опоры</v>
      </c>
      <c r="Q3238" s="23" t="str">
        <f>VLOOKUP(A3238,'ИЗ ОСНОВЫ НОМЕНКЛАТУР'!D:F,3,0)</f>
        <v>Ручки-скобы</v>
      </c>
      <c r="R3238" s="40">
        <f>VLOOKUP(A:A,'ИЗ ОСНОВЫ НОМЕНКЛАТУР'!D:G,4,0)</f>
        <v>2167.5</v>
      </c>
      <c r="S3238" s="12" t="str">
        <f>VLOOKUP(A:A,'ИЗ ОСНОВЫ НОМЕНКЛАТУР'!D:H,5,0)</f>
        <v>C</v>
      </c>
      <c r="T3238" s="44">
        <f t="shared" si="603"/>
        <v>0</v>
      </c>
      <c r="U3238" s="44">
        <f t="shared" si="604"/>
        <v>0</v>
      </c>
      <c r="V3238" s="44">
        <f t="shared" si="605"/>
        <v>0</v>
      </c>
      <c r="W3238" s="44">
        <f t="shared" si="606"/>
        <v>0</v>
      </c>
      <c r="X3238" s="44">
        <f t="shared" si="607"/>
        <v>0</v>
      </c>
      <c r="Y3238" s="44">
        <f t="shared" si="608"/>
        <v>0</v>
      </c>
      <c r="Z3238" s="44">
        <f t="shared" si="609"/>
        <v>216750</v>
      </c>
      <c r="AA3238" s="44">
        <f t="shared" si="610"/>
        <v>0</v>
      </c>
      <c r="AB3238" s="44">
        <f t="shared" si="611"/>
        <v>0</v>
      </c>
      <c r="AC3238" s="44">
        <f t="shared" si="612"/>
        <v>0</v>
      </c>
      <c r="AD3238" s="44">
        <f t="shared" si="613"/>
        <v>301282.5</v>
      </c>
      <c r="AE3238" s="12">
        <f t="shared" si="614"/>
        <v>518032.5</v>
      </c>
    </row>
    <row r="3239" spans="1:31" ht="12.6" hidden="1" customHeight="1" x14ac:dyDescent="0.2">
      <c r="A3239" s="26" t="s">
        <v>2349</v>
      </c>
      <c r="B3239" s="19"/>
      <c r="C3239" s="19"/>
      <c r="D3239" s="20"/>
      <c r="E3239" s="21"/>
      <c r="F3239" s="22"/>
      <c r="G3239" s="21"/>
      <c r="H3239" s="22"/>
      <c r="I3239" s="20"/>
      <c r="J3239" s="20">
        <v>25</v>
      </c>
      <c r="K3239" s="20"/>
      <c r="L3239" s="20"/>
      <c r="M3239" s="20"/>
      <c r="N3239" s="20">
        <v>4</v>
      </c>
      <c r="O3239" s="20">
        <v>29</v>
      </c>
      <c r="P3239" s="23" t="str">
        <f>VLOOKUP(A3239,'ИЗ ОСНОВЫ НОМЕНКЛАТУР'!D:E,2,0)</f>
        <v>Ручки, крючки, опоры</v>
      </c>
      <c r="Q3239" s="23" t="str">
        <f>VLOOKUP(A3239,'ИЗ ОСНОВЫ НОМЕНКЛАТУР'!D:F,3,0)</f>
        <v>Ручки-скобы</v>
      </c>
      <c r="R3239" s="40">
        <f>VLOOKUP(A:A,'ИЗ ОСНОВЫ НОМЕНКЛАТУР'!D:G,4,0)</f>
        <v>2167.5</v>
      </c>
      <c r="S3239" s="12" t="str">
        <f>VLOOKUP(A:A,'ИЗ ОСНОВЫ НОМЕНКЛАТУР'!D:H,5,0)</f>
        <v>C</v>
      </c>
      <c r="T3239" s="44">
        <f t="shared" si="603"/>
        <v>0</v>
      </c>
      <c r="U3239" s="44">
        <f t="shared" si="604"/>
        <v>0</v>
      </c>
      <c r="V3239" s="44">
        <f t="shared" si="605"/>
        <v>0</v>
      </c>
      <c r="W3239" s="44">
        <f t="shared" si="606"/>
        <v>0</v>
      </c>
      <c r="X3239" s="44">
        <f t="shared" si="607"/>
        <v>0</v>
      </c>
      <c r="Y3239" s="44">
        <f t="shared" si="608"/>
        <v>0</v>
      </c>
      <c r="Z3239" s="44">
        <f t="shared" si="609"/>
        <v>54187.5</v>
      </c>
      <c r="AA3239" s="44">
        <f t="shared" si="610"/>
        <v>0</v>
      </c>
      <c r="AB3239" s="44">
        <f t="shared" si="611"/>
        <v>0</v>
      </c>
      <c r="AC3239" s="44">
        <f t="shared" si="612"/>
        <v>0</v>
      </c>
      <c r="AD3239" s="44">
        <f t="shared" si="613"/>
        <v>8670</v>
      </c>
      <c r="AE3239" s="12">
        <f t="shared" si="614"/>
        <v>62857.5</v>
      </c>
    </row>
    <row r="3240" spans="1:31" ht="12.6" hidden="1" customHeight="1" x14ac:dyDescent="0.2">
      <c r="A3240" s="26" t="s">
        <v>2435</v>
      </c>
      <c r="B3240" s="19"/>
      <c r="C3240" s="19"/>
      <c r="D3240" s="20"/>
      <c r="E3240" s="21"/>
      <c r="F3240" s="22"/>
      <c r="G3240" s="21"/>
      <c r="H3240" s="22"/>
      <c r="I3240" s="20"/>
      <c r="J3240" s="20"/>
      <c r="K3240" s="20"/>
      <c r="L3240" s="20"/>
      <c r="M3240" s="20"/>
      <c r="N3240" s="20">
        <v>22</v>
      </c>
      <c r="O3240" s="20">
        <v>22</v>
      </c>
      <c r="P3240" s="23" t="str">
        <f>VLOOKUP(A3240,'ИЗ ОСНОВЫ НОМЕНКЛАТУР'!D:E,2,0)</f>
        <v>Ручки, крючки, опоры</v>
      </c>
      <c r="Q3240" s="23" t="str">
        <f>VLOOKUP(A3240,'ИЗ ОСНОВЫ НОМЕНКЛАТУР'!D:F,3,0)</f>
        <v>Ручки-скобы</v>
      </c>
      <c r="R3240" s="40">
        <f>VLOOKUP(A:A,'ИЗ ОСНОВЫ НОМЕНКЛАТУР'!D:G,4,0)</f>
        <v>779.16678571428565</v>
      </c>
      <c r="S3240" s="12" t="str">
        <f>VLOOKUP(A:A,'ИЗ ОСНОВЫ НОМЕНКЛАТУР'!D:H,5,0)</f>
        <v>C</v>
      </c>
      <c r="T3240" s="44">
        <f t="shared" si="603"/>
        <v>0</v>
      </c>
      <c r="U3240" s="44">
        <f t="shared" si="604"/>
        <v>0</v>
      </c>
      <c r="V3240" s="44">
        <f t="shared" si="605"/>
        <v>0</v>
      </c>
      <c r="W3240" s="44">
        <f t="shared" si="606"/>
        <v>0</v>
      </c>
      <c r="X3240" s="44">
        <f t="shared" si="607"/>
        <v>0</v>
      </c>
      <c r="Y3240" s="44">
        <f t="shared" si="608"/>
        <v>0</v>
      </c>
      <c r="Z3240" s="44">
        <f t="shared" si="609"/>
        <v>0</v>
      </c>
      <c r="AA3240" s="44">
        <f t="shared" si="610"/>
        <v>0</v>
      </c>
      <c r="AB3240" s="44">
        <f t="shared" si="611"/>
        <v>0</v>
      </c>
      <c r="AC3240" s="44">
        <f t="shared" si="612"/>
        <v>0</v>
      </c>
      <c r="AD3240" s="44">
        <f t="shared" si="613"/>
        <v>17141.669285714284</v>
      </c>
      <c r="AE3240" s="12">
        <f t="shared" si="614"/>
        <v>17141.669285714284</v>
      </c>
    </row>
    <row r="3241" spans="1:31" ht="12.6" hidden="1" customHeight="1" x14ac:dyDescent="0.2">
      <c r="A3241" s="26" t="s">
        <v>2419</v>
      </c>
      <c r="B3241" s="19"/>
      <c r="C3241" s="19"/>
      <c r="D3241" s="20"/>
      <c r="E3241" s="21"/>
      <c r="F3241" s="22"/>
      <c r="G3241" s="21"/>
      <c r="H3241" s="22"/>
      <c r="I3241" s="20"/>
      <c r="J3241" s="20"/>
      <c r="K3241" s="20"/>
      <c r="L3241" s="20"/>
      <c r="M3241" s="20"/>
      <c r="N3241" s="20">
        <v>44</v>
      </c>
      <c r="O3241" s="20">
        <v>44</v>
      </c>
      <c r="P3241" s="23" t="str">
        <f>VLOOKUP(A3241,'ИЗ ОСНОВЫ НОМЕНКЛАТУР'!D:E,2,0)</f>
        <v>Ручки, крючки, опоры</v>
      </c>
      <c r="Q3241" s="23" t="str">
        <f>VLOOKUP(A3241,'ИЗ ОСНОВЫ НОМЕНКЛАТУР'!D:F,3,0)</f>
        <v>Ручки-скобы</v>
      </c>
      <c r="R3241" s="40">
        <f>VLOOKUP(A:A,'ИЗ ОСНОВЫ НОМЕНКЛАТУР'!D:G,4,0)</f>
        <v>1062.5</v>
      </c>
      <c r="S3241" s="12" t="str">
        <f>VLOOKUP(A:A,'ИЗ ОСНОВЫ НОМЕНКЛАТУР'!D:H,5,0)</f>
        <v>C</v>
      </c>
      <c r="T3241" s="44">
        <f t="shared" si="603"/>
        <v>0</v>
      </c>
      <c r="U3241" s="44">
        <f t="shared" si="604"/>
        <v>0</v>
      </c>
      <c r="V3241" s="44">
        <f t="shared" si="605"/>
        <v>0</v>
      </c>
      <c r="W3241" s="44">
        <f t="shared" si="606"/>
        <v>0</v>
      </c>
      <c r="X3241" s="44">
        <f t="shared" si="607"/>
        <v>0</v>
      </c>
      <c r="Y3241" s="44">
        <f t="shared" si="608"/>
        <v>0</v>
      </c>
      <c r="Z3241" s="44">
        <f t="shared" si="609"/>
        <v>0</v>
      </c>
      <c r="AA3241" s="44">
        <f t="shared" si="610"/>
        <v>0</v>
      </c>
      <c r="AB3241" s="44">
        <f t="shared" si="611"/>
        <v>0</v>
      </c>
      <c r="AC3241" s="44">
        <f t="shared" si="612"/>
        <v>0</v>
      </c>
      <c r="AD3241" s="44">
        <f t="shared" si="613"/>
        <v>46750</v>
      </c>
      <c r="AE3241" s="12">
        <f t="shared" si="614"/>
        <v>46750</v>
      </c>
    </row>
    <row r="3242" spans="1:31" ht="12.6" hidden="1" customHeight="1" x14ac:dyDescent="0.2">
      <c r="A3242" s="26" t="s">
        <v>2360</v>
      </c>
      <c r="B3242" s="19"/>
      <c r="C3242" s="19"/>
      <c r="D3242" s="20"/>
      <c r="E3242" s="21"/>
      <c r="F3242" s="22"/>
      <c r="G3242" s="21"/>
      <c r="H3242" s="22"/>
      <c r="I3242" s="20"/>
      <c r="J3242" s="20"/>
      <c r="K3242" s="20"/>
      <c r="L3242" s="20"/>
      <c r="M3242" s="20"/>
      <c r="N3242" s="20">
        <v>48</v>
      </c>
      <c r="O3242" s="20">
        <v>48</v>
      </c>
      <c r="P3242" s="23" t="str">
        <f>VLOOKUP(A3242,'ИЗ ОСНОВЫ НОМЕНКЛАТУР'!D:E,2,0)</f>
        <v>Ручки, крючки, опоры</v>
      </c>
      <c r="Q3242" s="23" t="str">
        <f>VLOOKUP(A3242,'ИЗ ОСНОВЫ НОМЕНКЛАТУР'!D:F,3,0)</f>
        <v>Ручки-скобы</v>
      </c>
      <c r="R3242" s="40">
        <f>VLOOKUP(A:A,'ИЗ ОСНОВЫ НОМЕНКЛАТУР'!D:G,4,0)</f>
        <v>1045.5</v>
      </c>
      <c r="S3242" s="12" t="str">
        <f>VLOOKUP(A:A,'ИЗ ОСНОВЫ НОМЕНКЛАТУР'!D:H,5,0)</f>
        <v>C</v>
      </c>
      <c r="T3242" s="44">
        <f t="shared" si="603"/>
        <v>0</v>
      </c>
      <c r="U3242" s="44">
        <f t="shared" si="604"/>
        <v>0</v>
      </c>
      <c r="V3242" s="44">
        <f t="shared" si="605"/>
        <v>0</v>
      </c>
      <c r="W3242" s="44">
        <f t="shared" si="606"/>
        <v>0</v>
      </c>
      <c r="X3242" s="44">
        <f t="shared" si="607"/>
        <v>0</v>
      </c>
      <c r="Y3242" s="44">
        <f t="shared" si="608"/>
        <v>0</v>
      </c>
      <c r="Z3242" s="44">
        <f t="shared" si="609"/>
        <v>0</v>
      </c>
      <c r="AA3242" s="44">
        <f t="shared" si="610"/>
        <v>0</v>
      </c>
      <c r="AB3242" s="44">
        <f t="shared" si="611"/>
        <v>0</v>
      </c>
      <c r="AC3242" s="44">
        <f t="shared" si="612"/>
        <v>0</v>
      </c>
      <c r="AD3242" s="44">
        <f t="shared" si="613"/>
        <v>50184</v>
      </c>
      <c r="AE3242" s="12">
        <f t="shared" si="614"/>
        <v>50184</v>
      </c>
    </row>
    <row r="3243" spans="1:31" ht="12.6" hidden="1" customHeight="1" x14ac:dyDescent="0.2">
      <c r="A3243" s="26" t="s">
        <v>2463</v>
      </c>
      <c r="B3243" s="19"/>
      <c r="C3243" s="19"/>
      <c r="D3243" s="20"/>
      <c r="E3243" s="21"/>
      <c r="F3243" s="22"/>
      <c r="G3243" s="21"/>
      <c r="H3243" s="22"/>
      <c r="I3243" s="20"/>
      <c r="J3243" s="20"/>
      <c r="K3243" s="20"/>
      <c r="L3243" s="20"/>
      <c r="M3243" s="20"/>
      <c r="N3243" s="20">
        <v>50</v>
      </c>
      <c r="O3243" s="20">
        <v>50</v>
      </c>
      <c r="P3243" s="23" t="str">
        <f>VLOOKUP(A3243,'ИЗ ОСНОВЫ НОМЕНКЛАТУР'!D:E,2,0)</f>
        <v>Ручки, крючки, опоры</v>
      </c>
      <c r="Q3243" s="23" t="str">
        <f>VLOOKUP(A3243,'ИЗ ОСНОВЫ НОМЕНКЛАТУР'!D:F,3,0)</f>
        <v>Ручки-скобы</v>
      </c>
      <c r="R3243" s="40">
        <f>VLOOKUP(A:A,'ИЗ ОСНОВЫ НОМЕНКЛАТУР'!D:G,4,0)</f>
        <v>1008.8433333333334</v>
      </c>
      <c r="S3243" s="12" t="str">
        <f>VLOOKUP(A:A,'ИЗ ОСНОВЫ НОМЕНКЛАТУР'!D:H,5,0)</f>
        <v>C</v>
      </c>
      <c r="T3243" s="44">
        <f t="shared" si="603"/>
        <v>0</v>
      </c>
      <c r="U3243" s="44">
        <f t="shared" si="604"/>
        <v>0</v>
      </c>
      <c r="V3243" s="44">
        <f t="shared" si="605"/>
        <v>0</v>
      </c>
      <c r="W3243" s="44">
        <f t="shared" si="606"/>
        <v>0</v>
      </c>
      <c r="X3243" s="44">
        <f t="shared" si="607"/>
        <v>0</v>
      </c>
      <c r="Y3243" s="44">
        <f t="shared" si="608"/>
        <v>0</v>
      </c>
      <c r="Z3243" s="44">
        <f t="shared" si="609"/>
        <v>0</v>
      </c>
      <c r="AA3243" s="44">
        <f t="shared" si="610"/>
        <v>0</v>
      </c>
      <c r="AB3243" s="44">
        <f t="shared" si="611"/>
        <v>0</v>
      </c>
      <c r="AC3243" s="44">
        <f t="shared" si="612"/>
        <v>0</v>
      </c>
      <c r="AD3243" s="44">
        <f t="shared" si="613"/>
        <v>50442.166666666672</v>
      </c>
      <c r="AE3243" s="12">
        <f t="shared" si="614"/>
        <v>50442.166666666672</v>
      </c>
    </row>
    <row r="3244" spans="1:31" ht="12.6" hidden="1" customHeight="1" x14ac:dyDescent="0.2">
      <c r="A3244" s="26" t="s">
        <v>2413</v>
      </c>
      <c r="B3244" s="19"/>
      <c r="C3244" s="19"/>
      <c r="D3244" s="20"/>
      <c r="E3244" s="21"/>
      <c r="F3244" s="22"/>
      <c r="G3244" s="21"/>
      <c r="H3244" s="22"/>
      <c r="I3244" s="20"/>
      <c r="J3244" s="20"/>
      <c r="K3244" s="20"/>
      <c r="L3244" s="20"/>
      <c r="M3244" s="20"/>
      <c r="N3244" s="20">
        <v>4</v>
      </c>
      <c r="O3244" s="20">
        <v>4</v>
      </c>
      <c r="P3244" s="23" t="str">
        <f>VLOOKUP(A3244,'ИЗ ОСНОВЫ НОМЕНКЛАТУР'!D:E,2,0)</f>
        <v>Ручки, крючки, опоры</v>
      </c>
      <c r="Q3244" s="23" t="str">
        <f>VLOOKUP(A3244,'ИЗ ОСНОВЫ НОМЕНКЛАТУР'!D:F,3,0)</f>
        <v>Ручки-скобы</v>
      </c>
      <c r="R3244" s="40">
        <f>VLOOKUP(A:A,'ИЗ ОСНОВЫ НОМЕНКЛАТУР'!D:G,4,0)</f>
        <v>697</v>
      </c>
      <c r="S3244" s="12" t="str">
        <f>VLOOKUP(A:A,'ИЗ ОСНОВЫ НОМЕНКЛАТУР'!D:H,5,0)</f>
        <v>C</v>
      </c>
      <c r="T3244" s="44">
        <f t="shared" si="603"/>
        <v>0</v>
      </c>
      <c r="U3244" s="44">
        <f t="shared" si="604"/>
        <v>0</v>
      </c>
      <c r="V3244" s="44">
        <f t="shared" si="605"/>
        <v>0</v>
      </c>
      <c r="W3244" s="44">
        <f t="shared" si="606"/>
        <v>0</v>
      </c>
      <c r="X3244" s="44">
        <f t="shared" si="607"/>
        <v>0</v>
      </c>
      <c r="Y3244" s="44">
        <f t="shared" si="608"/>
        <v>0</v>
      </c>
      <c r="Z3244" s="44">
        <f t="shared" si="609"/>
        <v>0</v>
      </c>
      <c r="AA3244" s="44">
        <f t="shared" si="610"/>
        <v>0</v>
      </c>
      <c r="AB3244" s="44">
        <f t="shared" si="611"/>
        <v>0</v>
      </c>
      <c r="AC3244" s="44">
        <f t="shared" si="612"/>
        <v>0</v>
      </c>
      <c r="AD3244" s="44">
        <f t="shared" si="613"/>
        <v>2788</v>
      </c>
      <c r="AE3244" s="12">
        <f t="shared" si="614"/>
        <v>2788</v>
      </c>
    </row>
    <row r="3245" spans="1:31" ht="12.6" hidden="1" customHeight="1" x14ac:dyDescent="0.2">
      <c r="A3245" s="26" t="s">
        <v>4893</v>
      </c>
      <c r="B3245" s="19"/>
      <c r="C3245" s="19"/>
      <c r="D3245" s="20"/>
      <c r="E3245" s="21"/>
      <c r="F3245" s="22"/>
      <c r="G3245" s="21"/>
      <c r="H3245" s="22"/>
      <c r="I3245" s="20"/>
      <c r="J3245" s="20"/>
      <c r="K3245" s="20"/>
      <c r="L3245" s="20"/>
      <c r="M3245" s="20"/>
      <c r="N3245" s="20">
        <v>13</v>
      </c>
      <c r="O3245" s="20">
        <v>13</v>
      </c>
      <c r="P3245" s="23" t="str">
        <f>VLOOKUP(A3245,'ИЗ ОСНОВЫ НОМЕНКЛАТУР'!D:E,2,0)</f>
        <v>Ручки, крючки, опоры</v>
      </c>
      <c r="Q3245" s="23" t="str">
        <f>VLOOKUP(A3245,'ИЗ ОСНОВЫ НОМЕНКЛАТУР'!D:F,3,0)</f>
        <v>Ручки-скобы</v>
      </c>
      <c r="R3245" s="40">
        <f>VLOOKUP(A:A,'ИЗ ОСНОВЫ НОМЕНКЛАТУР'!D:G,4,0)</f>
        <v>697</v>
      </c>
      <c r="S3245" s="12" t="str">
        <f>VLOOKUP(A:A,'ИЗ ОСНОВЫ НОМЕНКЛАТУР'!D:H,5,0)</f>
        <v>C</v>
      </c>
      <c r="T3245" s="44">
        <f t="shared" si="603"/>
        <v>0</v>
      </c>
      <c r="U3245" s="44">
        <f t="shared" si="604"/>
        <v>0</v>
      </c>
      <c r="V3245" s="44">
        <f t="shared" si="605"/>
        <v>0</v>
      </c>
      <c r="W3245" s="44">
        <f t="shared" si="606"/>
        <v>0</v>
      </c>
      <c r="X3245" s="44">
        <f t="shared" si="607"/>
        <v>0</v>
      </c>
      <c r="Y3245" s="44">
        <f t="shared" si="608"/>
        <v>0</v>
      </c>
      <c r="Z3245" s="44">
        <f t="shared" si="609"/>
        <v>0</v>
      </c>
      <c r="AA3245" s="44">
        <f t="shared" si="610"/>
        <v>0</v>
      </c>
      <c r="AB3245" s="44">
        <f t="shared" si="611"/>
        <v>0</v>
      </c>
      <c r="AC3245" s="44">
        <f t="shared" si="612"/>
        <v>0</v>
      </c>
      <c r="AD3245" s="44">
        <f t="shared" si="613"/>
        <v>9061</v>
      </c>
      <c r="AE3245" s="12">
        <f t="shared" si="614"/>
        <v>9061</v>
      </c>
    </row>
    <row r="3246" spans="1:31" ht="12.6" hidden="1" customHeight="1" x14ac:dyDescent="0.2">
      <c r="A3246" s="26" t="s">
        <v>2498</v>
      </c>
      <c r="B3246" s="19"/>
      <c r="C3246" s="19"/>
      <c r="D3246" s="20"/>
      <c r="E3246" s="21"/>
      <c r="F3246" s="22"/>
      <c r="G3246" s="21"/>
      <c r="H3246" s="22"/>
      <c r="I3246" s="20"/>
      <c r="J3246" s="20"/>
      <c r="K3246" s="20"/>
      <c r="L3246" s="20"/>
      <c r="M3246" s="20"/>
      <c r="N3246" s="20">
        <v>51</v>
      </c>
      <c r="O3246" s="20">
        <v>51</v>
      </c>
      <c r="P3246" s="23" t="str">
        <f>VLOOKUP(A3246,'ИЗ ОСНОВЫ НОМЕНКЛАТУР'!D:E,2,0)</f>
        <v>Ручки, крючки, опоры</v>
      </c>
      <c r="Q3246" s="23" t="str">
        <f>VLOOKUP(A3246,'ИЗ ОСНОВЫ НОМЕНКЛАТУР'!D:F,3,0)</f>
        <v>Ручки накладные</v>
      </c>
      <c r="R3246" s="40">
        <f>VLOOKUP(A:A,'ИЗ ОСНОВЫ НОМЕНКЛАТУР'!D:G,4,0)</f>
        <v>3850.5</v>
      </c>
      <c r="S3246" s="12" t="str">
        <f>VLOOKUP(A:A,'ИЗ ОСНОВЫ НОМЕНКЛАТУР'!D:H,5,0)</f>
        <v>C</v>
      </c>
      <c r="T3246" s="44">
        <f t="shared" si="603"/>
        <v>0</v>
      </c>
      <c r="U3246" s="44">
        <f t="shared" si="604"/>
        <v>0</v>
      </c>
      <c r="V3246" s="44">
        <f t="shared" si="605"/>
        <v>0</v>
      </c>
      <c r="W3246" s="44">
        <f t="shared" si="606"/>
        <v>0</v>
      </c>
      <c r="X3246" s="44">
        <f t="shared" si="607"/>
        <v>0</v>
      </c>
      <c r="Y3246" s="44">
        <f t="shared" si="608"/>
        <v>0</v>
      </c>
      <c r="Z3246" s="44">
        <f t="shared" si="609"/>
        <v>0</v>
      </c>
      <c r="AA3246" s="44">
        <f t="shared" si="610"/>
        <v>0</v>
      </c>
      <c r="AB3246" s="44">
        <f t="shared" si="611"/>
        <v>0</v>
      </c>
      <c r="AC3246" s="44">
        <f t="shared" si="612"/>
        <v>0</v>
      </c>
      <c r="AD3246" s="44">
        <f t="shared" si="613"/>
        <v>196375.5</v>
      </c>
      <c r="AE3246" s="12">
        <f t="shared" si="614"/>
        <v>196375.5</v>
      </c>
    </row>
    <row r="3247" spans="1:31" ht="12.6" hidden="1" customHeight="1" x14ac:dyDescent="0.2">
      <c r="A3247" s="26" t="s">
        <v>2674</v>
      </c>
      <c r="B3247" s="19"/>
      <c r="C3247" s="19"/>
      <c r="D3247" s="20"/>
      <c r="E3247" s="21"/>
      <c r="F3247" s="22"/>
      <c r="G3247" s="21"/>
      <c r="H3247" s="22"/>
      <c r="I3247" s="20"/>
      <c r="J3247" s="20">
        <v>3</v>
      </c>
      <c r="K3247" s="20"/>
      <c r="L3247" s="20"/>
      <c r="M3247" s="20"/>
      <c r="N3247" s="20">
        <v>2</v>
      </c>
      <c r="O3247" s="20">
        <v>5</v>
      </c>
      <c r="P3247" s="23" t="str">
        <f>VLOOKUP(A3247,'ИЗ ОСНОВЫ НОМЕНКЛАТУР'!D:E,2,0)</f>
        <v>Ручки, крючки, опоры</v>
      </c>
      <c r="Q3247" s="23" t="str">
        <f>VLOOKUP(A3247,'ИЗ ОСНОВЫ НОМЕНКЛАТУР'!D:F,3,0)</f>
        <v>Ручки-кнопки</v>
      </c>
      <c r="R3247" s="40">
        <f>VLOOKUP(A:A,'ИЗ ОСНОВЫ НОМЕНКЛАТУР'!D:G,4,0)</f>
        <v>1173.1554054054054</v>
      </c>
      <c r="S3247" s="12" t="str">
        <f>VLOOKUP(A:A,'ИЗ ОСНОВЫ НОМЕНКЛАТУР'!D:H,5,0)</f>
        <v>C</v>
      </c>
      <c r="T3247" s="44">
        <f t="shared" si="603"/>
        <v>0</v>
      </c>
      <c r="U3247" s="44">
        <f t="shared" si="604"/>
        <v>0</v>
      </c>
      <c r="V3247" s="44">
        <f t="shared" si="605"/>
        <v>0</v>
      </c>
      <c r="W3247" s="44">
        <f t="shared" si="606"/>
        <v>0</v>
      </c>
      <c r="X3247" s="44">
        <f t="shared" si="607"/>
        <v>0</v>
      </c>
      <c r="Y3247" s="44">
        <f t="shared" si="608"/>
        <v>0</v>
      </c>
      <c r="Z3247" s="44">
        <f t="shared" si="609"/>
        <v>3519.4662162162163</v>
      </c>
      <c r="AA3247" s="44">
        <f t="shared" si="610"/>
        <v>0</v>
      </c>
      <c r="AB3247" s="44">
        <f t="shared" si="611"/>
        <v>0</v>
      </c>
      <c r="AC3247" s="44">
        <f t="shared" si="612"/>
        <v>0</v>
      </c>
      <c r="AD3247" s="44">
        <f t="shared" si="613"/>
        <v>2346.3108108108108</v>
      </c>
      <c r="AE3247" s="12">
        <f t="shared" si="614"/>
        <v>5865.7770270270266</v>
      </c>
    </row>
    <row r="3248" spans="1:31" ht="12.6" hidden="1" customHeight="1" x14ac:dyDescent="0.2">
      <c r="A3248" s="26" t="s">
        <v>2669</v>
      </c>
      <c r="B3248" s="19"/>
      <c r="C3248" s="19"/>
      <c r="D3248" s="20"/>
      <c r="E3248" s="21"/>
      <c r="F3248" s="22"/>
      <c r="G3248" s="21"/>
      <c r="H3248" s="22"/>
      <c r="I3248" s="20"/>
      <c r="J3248" s="20">
        <v>48</v>
      </c>
      <c r="K3248" s="20"/>
      <c r="L3248" s="20"/>
      <c r="M3248" s="20"/>
      <c r="N3248" s="20">
        <v>40</v>
      </c>
      <c r="O3248" s="20">
        <v>88</v>
      </c>
      <c r="P3248" s="23" t="str">
        <f>VLOOKUP(A3248,'ИЗ ОСНОВЫ НОМЕНКЛАТУР'!D:E,2,0)</f>
        <v>Ручки, крючки, опоры</v>
      </c>
      <c r="Q3248" s="23" t="str">
        <f>VLOOKUP(A3248,'ИЗ ОСНОВЫ НОМЕНКЛАТУР'!D:F,3,0)</f>
        <v>Ручки-кнопки</v>
      </c>
      <c r="R3248" s="40">
        <f>VLOOKUP(A:A,'ИЗ ОСНОВЫ НОМЕНКЛАТУР'!D:G,4,0)</f>
        <v>1139</v>
      </c>
      <c r="S3248" s="12" t="str">
        <f>VLOOKUP(A:A,'ИЗ ОСНОВЫ НОМЕНКЛАТУР'!D:H,5,0)</f>
        <v>C</v>
      </c>
      <c r="T3248" s="44">
        <f t="shared" si="603"/>
        <v>0</v>
      </c>
      <c r="U3248" s="44">
        <f t="shared" si="604"/>
        <v>0</v>
      </c>
      <c r="V3248" s="44">
        <f t="shared" si="605"/>
        <v>0</v>
      </c>
      <c r="W3248" s="44">
        <f t="shared" si="606"/>
        <v>0</v>
      </c>
      <c r="X3248" s="44">
        <f t="shared" si="607"/>
        <v>0</v>
      </c>
      <c r="Y3248" s="44">
        <f t="shared" si="608"/>
        <v>0</v>
      </c>
      <c r="Z3248" s="44">
        <f t="shared" si="609"/>
        <v>54672</v>
      </c>
      <c r="AA3248" s="44">
        <f t="shared" si="610"/>
        <v>0</v>
      </c>
      <c r="AB3248" s="44">
        <f t="shared" si="611"/>
        <v>0</v>
      </c>
      <c r="AC3248" s="44">
        <f t="shared" si="612"/>
        <v>0</v>
      </c>
      <c r="AD3248" s="44">
        <f t="shared" si="613"/>
        <v>45560</v>
      </c>
      <c r="AE3248" s="12">
        <f t="shared" si="614"/>
        <v>100232</v>
      </c>
    </row>
    <row r="3249" spans="1:31" ht="12.6" hidden="1" customHeight="1" x14ac:dyDescent="0.2">
      <c r="A3249" s="26" t="s">
        <v>4894</v>
      </c>
      <c r="B3249" s="19"/>
      <c r="C3249" s="19"/>
      <c r="D3249" s="20"/>
      <c r="E3249" s="21"/>
      <c r="F3249" s="22"/>
      <c r="G3249" s="21"/>
      <c r="H3249" s="22"/>
      <c r="I3249" s="20"/>
      <c r="J3249" s="20"/>
      <c r="K3249" s="20"/>
      <c r="L3249" s="20"/>
      <c r="M3249" s="20"/>
      <c r="N3249" s="20">
        <v>42</v>
      </c>
      <c r="O3249" s="20">
        <v>42</v>
      </c>
      <c r="P3249" s="23" t="str">
        <f>VLOOKUP(A3249,'ИЗ ОСНОВЫ НОМЕНКЛАТУР'!D:E,2,0)</f>
        <v>Ручки, крючки, опоры</v>
      </c>
      <c r="Q3249" s="23" t="str">
        <f>VLOOKUP(A3249,'ИЗ ОСНОВЫ НОМЕНКЛАТУР'!D:F,3,0)</f>
        <v>Ручки-кнопки</v>
      </c>
      <c r="R3249" s="40">
        <f>VLOOKUP(A:A,'ИЗ ОСНОВЫ НОМЕНКЛАТУР'!D:G,4,0)</f>
        <v>703.69047619047615</v>
      </c>
      <c r="S3249" s="12" t="str">
        <f>VLOOKUP(A:A,'ИЗ ОСНОВЫ НОМЕНКЛАТУР'!D:H,5,0)</f>
        <v>C</v>
      </c>
      <c r="T3249" s="44">
        <f t="shared" si="603"/>
        <v>0</v>
      </c>
      <c r="U3249" s="44">
        <f t="shared" si="604"/>
        <v>0</v>
      </c>
      <c r="V3249" s="44">
        <f t="shared" si="605"/>
        <v>0</v>
      </c>
      <c r="W3249" s="44">
        <f t="shared" si="606"/>
        <v>0</v>
      </c>
      <c r="X3249" s="44">
        <f t="shared" si="607"/>
        <v>0</v>
      </c>
      <c r="Y3249" s="44">
        <f t="shared" si="608"/>
        <v>0</v>
      </c>
      <c r="Z3249" s="44">
        <f t="shared" si="609"/>
        <v>0</v>
      </c>
      <c r="AA3249" s="44">
        <f t="shared" si="610"/>
        <v>0</v>
      </c>
      <c r="AB3249" s="44">
        <f t="shared" si="611"/>
        <v>0</v>
      </c>
      <c r="AC3249" s="44">
        <f t="shared" si="612"/>
        <v>0</v>
      </c>
      <c r="AD3249" s="44">
        <f t="shared" si="613"/>
        <v>29555</v>
      </c>
      <c r="AE3249" s="12">
        <f t="shared" si="614"/>
        <v>29555</v>
      </c>
    </row>
    <row r="3250" spans="1:31" ht="12.6" hidden="1" customHeight="1" x14ac:dyDescent="0.2">
      <c r="A3250" s="26" t="s">
        <v>2656</v>
      </c>
      <c r="B3250" s="19"/>
      <c r="C3250" s="19"/>
      <c r="D3250" s="20"/>
      <c r="E3250" s="21"/>
      <c r="F3250" s="22"/>
      <c r="G3250" s="21"/>
      <c r="H3250" s="22"/>
      <c r="I3250" s="20"/>
      <c r="J3250" s="20">
        <v>64</v>
      </c>
      <c r="K3250" s="20"/>
      <c r="L3250" s="20"/>
      <c r="M3250" s="20"/>
      <c r="N3250" s="20"/>
      <c r="O3250" s="20">
        <v>64</v>
      </c>
      <c r="P3250" s="23" t="str">
        <f>VLOOKUP(A3250,'ИЗ ОСНОВЫ НОМЕНКЛАТУР'!D:E,2,0)</f>
        <v>Ручки, крючки, опоры</v>
      </c>
      <c r="Q3250" s="23" t="str">
        <f>VLOOKUP(A3250,'ИЗ ОСНОВЫ НОМЕНКЛАТУР'!D:F,3,0)</f>
        <v>Ручки-кнопки</v>
      </c>
      <c r="R3250" s="40">
        <f>VLOOKUP(A:A,'ИЗ ОСНОВЫ НОМЕНКЛАТУР'!D:G,4,0)</f>
        <v>673.11941176470589</v>
      </c>
      <c r="S3250" s="12" t="str">
        <f>VLOOKUP(A:A,'ИЗ ОСНОВЫ НОМЕНКЛАТУР'!D:H,5,0)</f>
        <v>C</v>
      </c>
      <c r="T3250" s="44">
        <f t="shared" si="603"/>
        <v>0</v>
      </c>
      <c r="U3250" s="44">
        <f t="shared" si="604"/>
        <v>0</v>
      </c>
      <c r="V3250" s="44">
        <f t="shared" si="605"/>
        <v>0</v>
      </c>
      <c r="W3250" s="44">
        <f t="shared" si="606"/>
        <v>0</v>
      </c>
      <c r="X3250" s="44">
        <f t="shared" si="607"/>
        <v>0</v>
      </c>
      <c r="Y3250" s="44">
        <f t="shared" si="608"/>
        <v>0</v>
      </c>
      <c r="Z3250" s="44">
        <f t="shared" si="609"/>
        <v>43079.642352941177</v>
      </c>
      <c r="AA3250" s="44">
        <f t="shared" si="610"/>
        <v>0</v>
      </c>
      <c r="AB3250" s="44">
        <f t="shared" si="611"/>
        <v>0</v>
      </c>
      <c r="AC3250" s="44">
        <f t="shared" si="612"/>
        <v>0</v>
      </c>
      <c r="AD3250" s="44">
        <f t="shared" si="613"/>
        <v>0</v>
      </c>
      <c r="AE3250" s="12">
        <f t="shared" si="614"/>
        <v>43079.642352941177</v>
      </c>
    </row>
    <row r="3251" spans="1:31" ht="12.6" hidden="1" customHeight="1" x14ac:dyDescent="0.2">
      <c r="A3251" s="26" t="s">
        <v>2663</v>
      </c>
      <c r="B3251" s="19"/>
      <c r="C3251" s="19"/>
      <c r="D3251" s="20"/>
      <c r="E3251" s="21"/>
      <c r="F3251" s="22"/>
      <c r="G3251" s="21"/>
      <c r="H3251" s="22"/>
      <c r="I3251" s="20"/>
      <c r="J3251" s="20">
        <v>131</v>
      </c>
      <c r="K3251" s="20"/>
      <c r="L3251" s="20"/>
      <c r="M3251" s="20"/>
      <c r="N3251" s="20">
        <v>15</v>
      </c>
      <c r="O3251" s="20">
        <v>146</v>
      </c>
      <c r="P3251" s="23" t="str">
        <f>VLOOKUP(A3251,'ИЗ ОСНОВЫ НОМЕНКЛАТУР'!D:E,2,0)</f>
        <v>Ручки, крючки, опоры</v>
      </c>
      <c r="Q3251" s="23" t="str">
        <f>VLOOKUP(A3251,'ИЗ ОСНОВЫ НОМЕНКЛАТУР'!D:F,3,0)</f>
        <v>Ручки-кнопки</v>
      </c>
      <c r="R3251" s="40">
        <f>VLOOKUP(A:A,'ИЗ ОСНОВЫ НОМЕНКЛАТУР'!D:G,4,0)</f>
        <v>653.14722222222224</v>
      </c>
      <c r="S3251" s="12" t="str">
        <f>VLOOKUP(A:A,'ИЗ ОСНОВЫ НОМЕНКЛАТУР'!D:H,5,0)</f>
        <v>C</v>
      </c>
      <c r="T3251" s="44">
        <f t="shared" si="603"/>
        <v>0</v>
      </c>
      <c r="U3251" s="44">
        <f t="shared" si="604"/>
        <v>0</v>
      </c>
      <c r="V3251" s="44">
        <f t="shared" si="605"/>
        <v>0</v>
      </c>
      <c r="W3251" s="44">
        <f t="shared" si="606"/>
        <v>0</v>
      </c>
      <c r="X3251" s="44">
        <f t="shared" si="607"/>
        <v>0</v>
      </c>
      <c r="Y3251" s="44">
        <f t="shared" si="608"/>
        <v>0</v>
      </c>
      <c r="Z3251" s="44">
        <f t="shared" si="609"/>
        <v>85562.286111111112</v>
      </c>
      <c r="AA3251" s="44">
        <f t="shared" si="610"/>
        <v>0</v>
      </c>
      <c r="AB3251" s="44">
        <f t="shared" si="611"/>
        <v>0</v>
      </c>
      <c r="AC3251" s="44">
        <f t="shared" si="612"/>
        <v>0</v>
      </c>
      <c r="AD3251" s="44">
        <f t="shared" si="613"/>
        <v>9797.2083333333339</v>
      </c>
      <c r="AE3251" s="12">
        <f t="shared" si="614"/>
        <v>95359.494444444441</v>
      </c>
    </row>
    <row r="3252" spans="1:31" ht="12.6" hidden="1" customHeight="1" x14ac:dyDescent="0.2">
      <c r="A3252" s="26" t="s">
        <v>2700</v>
      </c>
      <c r="B3252" s="19"/>
      <c r="C3252" s="19"/>
      <c r="D3252" s="20"/>
      <c r="E3252" s="21"/>
      <c r="F3252" s="22"/>
      <c r="G3252" s="21"/>
      <c r="H3252" s="22"/>
      <c r="I3252" s="20"/>
      <c r="J3252" s="20"/>
      <c r="K3252" s="20"/>
      <c r="L3252" s="20"/>
      <c r="M3252" s="20"/>
      <c r="N3252" s="20">
        <v>23</v>
      </c>
      <c r="O3252" s="20">
        <v>23</v>
      </c>
      <c r="P3252" s="23" t="str">
        <f>VLOOKUP(A3252,'ИЗ ОСНОВЫ НОМЕНКЛАТУР'!D:E,2,0)</f>
        <v>Ручки, крючки, опоры</v>
      </c>
      <c r="Q3252" s="23" t="str">
        <f>VLOOKUP(A3252,'ИЗ ОСНОВЫ НОМЕНКЛАТУР'!D:F,3,0)</f>
        <v>Ручки-кнопки</v>
      </c>
      <c r="R3252" s="40">
        <f>VLOOKUP(A:A,'ИЗ ОСНОВЫ НОМЕНКЛАТУР'!D:G,4,0)</f>
        <v>705.50166666666667</v>
      </c>
      <c r="S3252" s="12" t="str">
        <f>VLOOKUP(A:A,'ИЗ ОСНОВЫ НОМЕНКЛАТУР'!D:H,5,0)</f>
        <v>C</v>
      </c>
      <c r="T3252" s="44">
        <f t="shared" si="603"/>
        <v>0</v>
      </c>
      <c r="U3252" s="44">
        <f t="shared" si="604"/>
        <v>0</v>
      </c>
      <c r="V3252" s="44">
        <f t="shared" si="605"/>
        <v>0</v>
      </c>
      <c r="W3252" s="44">
        <f t="shared" si="606"/>
        <v>0</v>
      </c>
      <c r="X3252" s="44">
        <f t="shared" si="607"/>
        <v>0</v>
      </c>
      <c r="Y3252" s="44">
        <f t="shared" si="608"/>
        <v>0</v>
      </c>
      <c r="Z3252" s="44">
        <f t="shared" si="609"/>
        <v>0</v>
      </c>
      <c r="AA3252" s="44">
        <f t="shared" si="610"/>
        <v>0</v>
      </c>
      <c r="AB3252" s="44">
        <f t="shared" si="611"/>
        <v>0</v>
      </c>
      <c r="AC3252" s="44">
        <f t="shared" si="612"/>
        <v>0</v>
      </c>
      <c r="AD3252" s="44">
        <f t="shared" si="613"/>
        <v>16226.538333333334</v>
      </c>
      <c r="AE3252" s="12">
        <f t="shared" si="614"/>
        <v>16226.538333333334</v>
      </c>
    </row>
    <row r="3253" spans="1:31" ht="12.6" hidden="1" customHeight="1" x14ac:dyDescent="0.2">
      <c r="A3253" s="26" t="s">
        <v>2694</v>
      </c>
      <c r="B3253" s="19"/>
      <c r="C3253" s="19"/>
      <c r="D3253" s="20"/>
      <c r="E3253" s="21"/>
      <c r="F3253" s="22"/>
      <c r="G3253" s="21"/>
      <c r="H3253" s="22"/>
      <c r="I3253" s="20"/>
      <c r="J3253" s="20"/>
      <c r="K3253" s="20"/>
      <c r="L3253" s="20"/>
      <c r="M3253" s="20"/>
      <c r="N3253" s="20">
        <v>1</v>
      </c>
      <c r="O3253" s="20">
        <v>1</v>
      </c>
      <c r="P3253" s="23" t="str">
        <f>VLOOKUP(A3253,'ИЗ ОСНОВЫ НОМЕНКЛАТУР'!D:E,2,0)</f>
        <v>Ручки, крючки, опоры</v>
      </c>
      <c r="Q3253" s="23" t="str">
        <f>VLOOKUP(A3253,'ИЗ ОСНОВЫ НОМЕНКЛАТУР'!D:F,3,0)</f>
        <v>Ручки-кнопки</v>
      </c>
      <c r="R3253" s="40">
        <f>VLOOKUP(A:A,'ИЗ ОСНОВЫ НОМЕНКЛАТУР'!D:G,4,0)</f>
        <v>629</v>
      </c>
      <c r="S3253" s="12" t="str">
        <f>VLOOKUP(A:A,'ИЗ ОСНОВЫ НОМЕНКЛАТУР'!D:H,5,0)</f>
        <v>C</v>
      </c>
      <c r="T3253" s="44">
        <f t="shared" si="603"/>
        <v>0</v>
      </c>
      <c r="U3253" s="44">
        <f t="shared" si="604"/>
        <v>0</v>
      </c>
      <c r="V3253" s="44">
        <f t="shared" si="605"/>
        <v>0</v>
      </c>
      <c r="W3253" s="44">
        <f t="shared" si="606"/>
        <v>0</v>
      </c>
      <c r="X3253" s="44">
        <f t="shared" si="607"/>
        <v>0</v>
      </c>
      <c r="Y3253" s="44">
        <f t="shared" si="608"/>
        <v>0</v>
      </c>
      <c r="Z3253" s="44">
        <f t="shared" si="609"/>
        <v>0</v>
      </c>
      <c r="AA3253" s="44">
        <f t="shared" si="610"/>
        <v>0</v>
      </c>
      <c r="AB3253" s="44">
        <f t="shared" si="611"/>
        <v>0</v>
      </c>
      <c r="AC3253" s="44">
        <f t="shared" si="612"/>
        <v>0</v>
      </c>
      <c r="AD3253" s="44">
        <f t="shared" si="613"/>
        <v>629</v>
      </c>
      <c r="AE3253" s="12">
        <f t="shared" si="614"/>
        <v>629</v>
      </c>
    </row>
    <row r="3254" spans="1:31" ht="12.6" hidden="1" customHeight="1" x14ac:dyDescent="0.2">
      <c r="A3254" s="26" t="s">
        <v>2675</v>
      </c>
      <c r="B3254" s="19"/>
      <c r="C3254" s="19"/>
      <c r="D3254" s="20"/>
      <c r="E3254" s="21"/>
      <c r="F3254" s="22"/>
      <c r="G3254" s="21"/>
      <c r="H3254" s="22"/>
      <c r="I3254" s="20"/>
      <c r="J3254" s="20"/>
      <c r="K3254" s="20"/>
      <c r="L3254" s="20"/>
      <c r="M3254" s="20"/>
      <c r="N3254" s="20">
        <v>28</v>
      </c>
      <c r="O3254" s="20">
        <v>28</v>
      </c>
      <c r="P3254" s="23" t="str">
        <f>VLOOKUP(A3254,'ИЗ ОСНОВЫ НОМЕНКЛАТУР'!D:E,2,0)</f>
        <v>Ручки, крючки, опоры</v>
      </c>
      <c r="Q3254" s="23" t="str">
        <f>VLOOKUP(A3254,'ИЗ ОСНОВЫ НОМЕНКЛАТУР'!D:F,3,0)</f>
        <v>Ручки-кнопки</v>
      </c>
      <c r="R3254" s="40">
        <f>VLOOKUP(A:A,'ИЗ ОСНОВЫ НОМЕНКЛАТУР'!D:G,4,0)</f>
        <v>624.10266666666678</v>
      </c>
      <c r="S3254" s="12" t="str">
        <f>VLOOKUP(A:A,'ИЗ ОСНОВЫ НОМЕНКЛАТУР'!D:H,5,0)</f>
        <v>C</v>
      </c>
      <c r="T3254" s="44">
        <f t="shared" si="603"/>
        <v>0</v>
      </c>
      <c r="U3254" s="44">
        <f t="shared" si="604"/>
        <v>0</v>
      </c>
      <c r="V3254" s="44">
        <f t="shared" si="605"/>
        <v>0</v>
      </c>
      <c r="W3254" s="44">
        <f t="shared" si="606"/>
        <v>0</v>
      </c>
      <c r="X3254" s="44">
        <f t="shared" si="607"/>
        <v>0</v>
      </c>
      <c r="Y3254" s="44">
        <f t="shared" si="608"/>
        <v>0</v>
      </c>
      <c r="Z3254" s="44">
        <f t="shared" si="609"/>
        <v>0</v>
      </c>
      <c r="AA3254" s="44">
        <f t="shared" si="610"/>
        <v>0</v>
      </c>
      <c r="AB3254" s="44">
        <f t="shared" si="611"/>
        <v>0</v>
      </c>
      <c r="AC3254" s="44">
        <f t="shared" si="612"/>
        <v>0</v>
      </c>
      <c r="AD3254" s="44">
        <f t="shared" si="613"/>
        <v>17474.87466666667</v>
      </c>
      <c r="AE3254" s="12">
        <f t="shared" si="614"/>
        <v>17474.87466666667</v>
      </c>
    </row>
    <row r="3255" spans="1:31" ht="12.6" hidden="1" customHeight="1" x14ac:dyDescent="0.2">
      <c r="A3255" s="26" t="s">
        <v>2689</v>
      </c>
      <c r="B3255" s="19"/>
      <c r="C3255" s="19"/>
      <c r="D3255" s="20"/>
      <c r="E3255" s="21"/>
      <c r="F3255" s="22"/>
      <c r="G3255" s="21"/>
      <c r="H3255" s="22"/>
      <c r="I3255" s="20"/>
      <c r="J3255" s="20"/>
      <c r="K3255" s="20"/>
      <c r="L3255" s="20"/>
      <c r="M3255" s="20"/>
      <c r="N3255" s="20">
        <v>50</v>
      </c>
      <c r="O3255" s="20">
        <v>50</v>
      </c>
      <c r="P3255" s="23" t="str">
        <f>VLOOKUP(A3255,'ИЗ ОСНОВЫ НОМЕНКЛАТУР'!D:E,2,0)</f>
        <v>Ручки, крючки, опоры</v>
      </c>
      <c r="Q3255" s="23" t="str">
        <f>VLOOKUP(A3255,'ИЗ ОСНОВЫ НОМЕНКЛАТУР'!D:F,3,0)</f>
        <v>Ручки-кнопки</v>
      </c>
      <c r="R3255" s="40">
        <f>VLOOKUP(A:A,'ИЗ ОСНОВЫ НОМЕНКЛАТУР'!D:G,4,0)</f>
        <v>498.48</v>
      </c>
      <c r="S3255" s="12" t="str">
        <f>VLOOKUP(A:A,'ИЗ ОСНОВЫ НОМЕНКЛАТУР'!D:H,5,0)</f>
        <v>C</v>
      </c>
      <c r="T3255" s="44">
        <f t="shared" si="603"/>
        <v>0</v>
      </c>
      <c r="U3255" s="44">
        <f t="shared" si="604"/>
        <v>0</v>
      </c>
      <c r="V3255" s="44">
        <f t="shared" si="605"/>
        <v>0</v>
      </c>
      <c r="W3255" s="44">
        <f t="shared" si="606"/>
        <v>0</v>
      </c>
      <c r="X3255" s="44">
        <f t="shared" si="607"/>
        <v>0</v>
      </c>
      <c r="Y3255" s="44">
        <f t="shared" si="608"/>
        <v>0</v>
      </c>
      <c r="Z3255" s="44">
        <f t="shared" si="609"/>
        <v>0</v>
      </c>
      <c r="AA3255" s="44">
        <f t="shared" si="610"/>
        <v>0</v>
      </c>
      <c r="AB3255" s="44">
        <f t="shared" si="611"/>
        <v>0</v>
      </c>
      <c r="AC3255" s="44">
        <f t="shared" si="612"/>
        <v>0</v>
      </c>
      <c r="AD3255" s="44">
        <f t="shared" si="613"/>
        <v>24924</v>
      </c>
      <c r="AE3255" s="12">
        <f t="shared" si="614"/>
        <v>24924</v>
      </c>
    </row>
    <row r="3256" spans="1:31" ht="12.6" hidden="1" customHeight="1" x14ac:dyDescent="0.2">
      <c r="A3256" s="26" t="s">
        <v>2678</v>
      </c>
      <c r="B3256" s="19"/>
      <c r="C3256" s="19"/>
      <c r="D3256" s="20"/>
      <c r="E3256" s="21"/>
      <c r="F3256" s="22"/>
      <c r="G3256" s="21"/>
      <c r="H3256" s="22"/>
      <c r="I3256" s="20"/>
      <c r="J3256" s="20"/>
      <c r="K3256" s="20"/>
      <c r="L3256" s="20"/>
      <c r="M3256" s="20"/>
      <c r="N3256" s="20">
        <v>76</v>
      </c>
      <c r="O3256" s="20">
        <v>76</v>
      </c>
      <c r="P3256" s="23" t="str">
        <f>VLOOKUP(A3256,'ИЗ ОСНОВЫ НОМЕНКЛАТУР'!D:E,2,0)</f>
        <v>Ручки, крючки, опоры</v>
      </c>
      <c r="Q3256" s="23" t="str">
        <f>VLOOKUP(A3256,'ИЗ ОСНОВЫ НОМЕНКЛАТУР'!D:F,3,0)</f>
        <v>Ручки-кнопки</v>
      </c>
      <c r="R3256" s="40">
        <f>VLOOKUP(A:A,'ИЗ ОСНОВЫ НОМЕНКЛАТУР'!D:G,4,0)</f>
        <v>599.37363636363636</v>
      </c>
      <c r="S3256" s="12" t="str">
        <f>VLOOKUP(A:A,'ИЗ ОСНОВЫ НОМЕНКЛАТУР'!D:H,5,0)</f>
        <v>C</v>
      </c>
      <c r="T3256" s="44">
        <f t="shared" si="603"/>
        <v>0</v>
      </c>
      <c r="U3256" s="44">
        <f t="shared" si="604"/>
        <v>0</v>
      </c>
      <c r="V3256" s="44">
        <f t="shared" si="605"/>
        <v>0</v>
      </c>
      <c r="W3256" s="44">
        <f t="shared" si="606"/>
        <v>0</v>
      </c>
      <c r="X3256" s="44">
        <f t="shared" si="607"/>
        <v>0</v>
      </c>
      <c r="Y3256" s="44">
        <f t="shared" si="608"/>
        <v>0</v>
      </c>
      <c r="Z3256" s="44">
        <f t="shared" si="609"/>
        <v>0</v>
      </c>
      <c r="AA3256" s="44">
        <f t="shared" si="610"/>
        <v>0</v>
      </c>
      <c r="AB3256" s="44">
        <f t="shared" si="611"/>
        <v>0</v>
      </c>
      <c r="AC3256" s="44">
        <f t="shared" si="612"/>
        <v>0</v>
      </c>
      <c r="AD3256" s="44">
        <f t="shared" si="613"/>
        <v>45552.396363636362</v>
      </c>
      <c r="AE3256" s="12">
        <f t="shared" si="614"/>
        <v>45552.396363636362</v>
      </c>
    </row>
    <row r="3257" spans="1:31" ht="12.6" hidden="1" customHeight="1" x14ac:dyDescent="0.2">
      <c r="A3257" s="26" t="s">
        <v>2686</v>
      </c>
      <c r="B3257" s="19"/>
      <c r="C3257" s="19"/>
      <c r="D3257" s="20"/>
      <c r="E3257" s="21"/>
      <c r="F3257" s="22"/>
      <c r="G3257" s="21"/>
      <c r="H3257" s="22"/>
      <c r="I3257" s="20"/>
      <c r="J3257" s="20"/>
      <c r="K3257" s="20"/>
      <c r="L3257" s="20"/>
      <c r="M3257" s="20"/>
      <c r="N3257" s="20">
        <v>4</v>
      </c>
      <c r="O3257" s="20">
        <v>4</v>
      </c>
      <c r="P3257" s="23" t="str">
        <f>VLOOKUP(A3257,'ИЗ ОСНОВЫ НОМЕНКЛАТУР'!D:E,2,0)</f>
        <v>Ручки, крючки, опоры</v>
      </c>
      <c r="Q3257" s="23" t="str">
        <f>VLOOKUP(A3257,'ИЗ ОСНОВЫ НОМЕНКЛАТУР'!D:F,3,0)</f>
        <v>Ручки-кнопки</v>
      </c>
      <c r="R3257" s="40">
        <f>VLOOKUP(A:A,'ИЗ ОСНОВЫ НОМЕНКЛАТУР'!D:G,4,0)</f>
        <v>637.5</v>
      </c>
      <c r="S3257" s="12" t="str">
        <f>VLOOKUP(A:A,'ИЗ ОСНОВЫ НОМЕНКЛАТУР'!D:H,5,0)</f>
        <v>C</v>
      </c>
      <c r="T3257" s="44">
        <f t="shared" si="603"/>
        <v>0</v>
      </c>
      <c r="U3257" s="44">
        <f t="shared" si="604"/>
        <v>0</v>
      </c>
      <c r="V3257" s="44">
        <f t="shared" si="605"/>
        <v>0</v>
      </c>
      <c r="W3257" s="44">
        <f t="shared" si="606"/>
        <v>0</v>
      </c>
      <c r="X3257" s="44">
        <f t="shared" si="607"/>
        <v>0</v>
      </c>
      <c r="Y3257" s="44">
        <f t="shared" si="608"/>
        <v>0</v>
      </c>
      <c r="Z3257" s="44">
        <f t="shared" si="609"/>
        <v>0</v>
      </c>
      <c r="AA3257" s="44">
        <f t="shared" si="610"/>
        <v>0</v>
      </c>
      <c r="AB3257" s="44">
        <f t="shared" si="611"/>
        <v>0</v>
      </c>
      <c r="AC3257" s="44">
        <f t="shared" si="612"/>
        <v>0</v>
      </c>
      <c r="AD3257" s="44">
        <f t="shared" si="613"/>
        <v>2550</v>
      </c>
      <c r="AE3257" s="12">
        <f t="shared" si="614"/>
        <v>2550</v>
      </c>
    </row>
    <row r="3258" spans="1:31" ht="12.6" hidden="1" customHeight="1" x14ac:dyDescent="0.2">
      <c r="A3258" s="26" t="s">
        <v>2304</v>
      </c>
      <c r="B3258" s="19"/>
      <c r="C3258" s="19"/>
      <c r="D3258" s="20"/>
      <c r="E3258" s="21"/>
      <c r="F3258" s="22"/>
      <c r="G3258" s="21"/>
      <c r="H3258" s="22"/>
      <c r="I3258" s="20"/>
      <c r="J3258" s="20"/>
      <c r="K3258" s="20"/>
      <c r="L3258" s="20"/>
      <c r="M3258" s="20"/>
      <c r="N3258" s="20">
        <v>3</v>
      </c>
      <c r="O3258" s="20">
        <v>3</v>
      </c>
      <c r="P3258" s="23" t="str">
        <f>VLOOKUP(A3258,'ИЗ ОСНОВЫ НОМЕНКЛАТУР'!D:E,2,0)</f>
        <v>Ручки, крючки, опоры</v>
      </c>
      <c r="Q3258" s="23" t="str">
        <f>VLOOKUP(A3258,'ИЗ ОСНОВЫ НОМЕНКЛАТУР'!D:F,3,0)</f>
        <v>Ручки-скобы</v>
      </c>
      <c r="R3258" s="40">
        <f>VLOOKUP(A:A,'ИЗ ОСНОВЫ НОМЕНКЛАТУР'!D:G,4,0)</f>
        <v>926.5</v>
      </c>
      <c r="S3258" s="12" t="str">
        <f>VLOOKUP(A:A,'ИЗ ОСНОВЫ НОМЕНКЛАТУР'!D:H,5,0)</f>
        <v>C</v>
      </c>
      <c r="T3258" s="44">
        <f t="shared" si="603"/>
        <v>0</v>
      </c>
      <c r="U3258" s="44">
        <f t="shared" si="604"/>
        <v>0</v>
      </c>
      <c r="V3258" s="44">
        <f t="shared" si="605"/>
        <v>0</v>
      </c>
      <c r="W3258" s="44">
        <f t="shared" si="606"/>
        <v>0</v>
      </c>
      <c r="X3258" s="44">
        <f t="shared" si="607"/>
        <v>0</v>
      </c>
      <c r="Y3258" s="44">
        <f t="shared" si="608"/>
        <v>0</v>
      </c>
      <c r="Z3258" s="44">
        <f t="shared" si="609"/>
        <v>0</v>
      </c>
      <c r="AA3258" s="44">
        <f t="shared" si="610"/>
        <v>0</v>
      </c>
      <c r="AB3258" s="44">
        <f t="shared" si="611"/>
        <v>0</v>
      </c>
      <c r="AC3258" s="44">
        <f t="shared" si="612"/>
        <v>0</v>
      </c>
      <c r="AD3258" s="44">
        <f t="shared" si="613"/>
        <v>2779.5</v>
      </c>
      <c r="AE3258" s="12">
        <f t="shared" si="614"/>
        <v>2779.5</v>
      </c>
    </row>
    <row r="3259" spans="1:31" ht="12.6" hidden="1" customHeight="1" x14ac:dyDescent="0.2">
      <c r="A3259" s="26" t="s">
        <v>2650</v>
      </c>
      <c r="B3259" s="19"/>
      <c r="C3259" s="19"/>
      <c r="D3259" s="20"/>
      <c r="E3259" s="21"/>
      <c r="F3259" s="22"/>
      <c r="G3259" s="21"/>
      <c r="H3259" s="22"/>
      <c r="I3259" s="20"/>
      <c r="J3259" s="20">
        <v>76</v>
      </c>
      <c r="K3259" s="20"/>
      <c r="L3259" s="20"/>
      <c r="M3259" s="20"/>
      <c r="N3259" s="20">
        <v>82</v>
      </c>
      <c r="O3259" s="20">
        <v>158</v>
      </c>
      <c r="P3259" s="23" t="str">
        <f>VLOOKUP(A3259,'ИЗ ОСНОВЫ НОМЕНКЛАТУР'!D:E,2,0)</f>
        <v>Ручки, крючки, опоры</v>
      </c>
      <c r="Q3259" s="23" t="str">
        <f>VLOOKUP(A3259,'ИЗ ОСНОВЫ НОМЕНКЛАТУР'!D:F,3,0)</f>
        <v>Ручки-кнопки</v>
      </c>
      <c r="R3259" s="40">
        <f>VLOOKUP(A:A,'ИЗ ОСНОВЫ НОМЕНКЛАТУР'!D:G,4,0)</f>
        <v>628.12061538461535</v>
      </c>
      <c r="S3259" s="12" t="str">
        <f>VLOOKUP(A:A,'ИЗ ОСНОВЫ НОМЕНКЛАТУР'!D:H,5,0)</f>
        <v>C</v>
      </c>
      <c r="T3259" s="44">
        <f t="shared" si="603"/>
        <v>0</v>
      </c>
      <c r="U3259" s="44">
        <f t="shared" si="604"/>
        <v>0</v>
      </c>
      <c r="V3259" s="44">
        <f t="shared" si="605"/>
        <v>0</v>
      </c>
      <c r="W3259" s="44">
        <f t="shared" si="606"/>
        <v>0</v>
      </c>
      <c r="X3259" s="44">
        <f t="shared" si="607"/>
        <v>0</v>
      </c>
      <c r="Y3259" s="44">
        <f t="shared" si="608"/>
        <v>0</v>
      </c>
      <c r="Z3259" s="44">
        <f t="shared" si="609"/>
        <v>47737.166769230767</v>
      </c>
      <c r="AA3259" s="44">
        <f t="shared" si="610"/>
        <v>0</v>
      </c>
      <c r="AB3259" s="44">
        <f t="shared" si="611"/>
        <v>0</v>
      </c>
      <c r="AC3259" s="44">
        <f t="shared" si="612"/>
        <v>0</v>
      </c>
      <c r="AD3259" s="44">
        <f t="shared" si="613"/>
        <v>51505.89046153846</v>
      </c>
      <c r="AE3259" s="12">
        <f t="shared" si="614"/>
        <v>99243.05723076922</v>
      </c>
    </row>
    <row r="3260" spans="1:31" ht="12.6" hidden="1" customHeight="1" x14ac:dyDescent="0.2">
      <c r="A3260" s="26" t="s">
        <v>2645</v>
      </c>
      <c r="B3260" s="19"/>
      <c r="C3260" s="19"/>
      <c r="D3260" s="20"/>
      <c r="E3260" s="21"/>
      <c r="F3260" s="22"/>
      <c r="G3260" s="21"/>
      <c r="H3260" s="22"/>
      <c r="I3260" s="20"/>
      <c r="J3260" s="20"/>
      <c r="K3260" s="20"/>
      <c r="L3260" s="20"/>
      <c r="M3260" s="20"/>
      <c r="N3260" s="20">
        <v>31</v>
      </c>
      <c r="O3260" s="20">
        <v>31</v>
      </c>
      <c r="P3260" s="23" t="str">
        <f>VLOOKUP(A3260,'ИЗ ОСНОВЫ НОМЕНКЛАТУР'!D:E,2,0)</f>
        <v>Ручки, крючки, опоры</v>
      </c>
      <c r="Q3260" s="23" t="str">
        <f>VLOOKUP(A3260,'ИЗ ОСНОВЫ НОМЕНКЛАТУР'!D:F,3,0)</f>
        <v>Ручки-кнопки</v>
      </c>
      <c r="R3260" s="40">
        <f>VLOOKUP(A:A,'ИЗ ОСНОВЫ НОМЕНКЛАТУР'!D:G,4,0)</f>
        <v>602.54438016528923</v>
      </c>
      <c r="S3260" s="12" t="str">
        <f>VLOOKUP(A:A,'ИЗ ОСНОВЫ НОМЕНКЛАТУР'!D:H,5,0)</f>
        <v>C</v>
      </c>
      <c r="T3260" s="44">
        <f t="shared" si="603"/>
        <v>0</v>
      </c>
      <c r="U3260" s="44">
        <f t="shared" si="604"/>
        <v>0</v>
      </c>
      <c r="V3260" s="44">
        <f t="shared" si="605"/>
        <v>0</v>
      </c>
      <c r="W3260" s="44">
        <f t="shared" si="606"/>
        <v>0</v>
      </c>
      <c r="X3260" s="44">
        <f t="shared" si="607"/>
        <v>0</v>
      </c>
      <c r="Y3260" s="44">
        <f t="shared" si="608"/>
        <v>0</v>
      </c>
      <c r="Z3260" s="44">
        <f t="shared" si="609"/>
        <v>0</v>
      </c>
      <c r="AA3260" s="44">
        <f t="shared" si="610"/>
        <v>0</v>
      </c>
      <c r="AB3260" s="44">
        <f t="shared" si="611"/>
        <v>0</v>
      </c>
      <c r="AC3260" s="44">
        <f t="shared" si="612"/>
        <v>0</v>
      </c>
      <c r="AD3260" s="44">
        <f t="shared" si="613"/>
        <v>18678.875785123964</v>
      </c>
      <c r="AE3260" s="12">
        <f t="shared" si="614"/>
        <v>18678.875785123964</v>
      </c>
    </row>
    <row r="3261" spans="1:31" ht="12.6" hidden="1" customHeight="1" x14ac:dyDescent="0.2">
      <c r="A3261" s="26" t="s">
        <v>2655</v>
      </c>
      <c r="B3261" s="19"/>
      <c r="C3261" s="19"/>
      <c r="D3261" s="20"/>
      <c r="E3261" s="21"/>
      <c r="F3261" s="22"/>
      <c r="G3261" s="21"/>
      <c r="H3261" s="22"/>
      <c r="I3261" s="20"/>
      <c r="J3261" s="20">
        <v>81</v>
      </c>
      <c r="K3261" s="20"/>
      <c r="L3261" s="20"/>
      <c r="M3261" s="20"/>
      <c r="N3261" s="20">
        <v>20</v>
      </c>
      <c r="O3261" s="20">
        <v>101</v>
      </c>
      <c r="P3261" s="23" t="str">
        <f>VLOOKUP(A3261,'ИЗ ОСНОВЫ НОМЕНКЛАТУР'!D:E,2,0)</f>
        <v>Ручки, крючки, опоры</v>
      </c>
      <c r="Q3261" s="23" t="str">
        <f>VLOOKUP(A3261,'ИЗ ОСНОВЫ НОМЕНКЛАТУР'!D:F,3,0)</f>
        <v>Ручки-кнопки</v>
      </c>
      <c r="R3261" s="40">
        <f>VLOOKUP(A:A,'ИЗ ОСНОВЫ НОМЕНКЛАТУР'!D:G,4,0)</f>
        <v>629</v>
      </c>
      <c r="S3261" s="12" t="str">
        <f>VLOOKUP(A:A,'ИЗ ОСНОВЫ НОМЕНКЛАТУР'!D:H,5,0)</f>
        <v>C</v>
      </c>
      <c r="T3261" s="44">
        <f t="shared" si="603"/>
        <v>0</v>
      </c>
      <c r="U3261" s="44">
        <f t="shared" si="604"/>
        <v>0</v>
      </c>
      <c r="V3261" s="44">
        <f t="shared" si="605"/>
        <v>0</v>
      </c>
      <c r="W3261" s="44">
        <f t="shared" si="606"/>
        <v>0</v>
      </c>
      <c r="X3261" s="44">
        <f t="shared" si="607"/>
        <v>0</v>
      </c>
      <c r="Y3261" s="44">
        <f t="shared" si="608"/>
        <v>0</v>
      </c>
      <c r="Z3261" s="44">
        <f t="shared" si="609"/>
        <v>50949</v>
      </c>
      <c r="AA3261" s="44">
        <f t="shared" si="610"/>
        <v>0</v>
      </c>
      <c r="AB3261" s="44">
        <f t="shared" si="611"/>
        <v>0</v>
      </c>
      <c r="AC3261" s="44">
        <f t="shared" si="612"/>
        <v>0</v>
      </c>
      <c r="AD3261" s="44">
        <f t="shared" si="613"/>
        <v>12580</v>
      </c>
      <c r="AE3261" s="12">
        <f t="shared" si="614"/>
        <v>63529</v>
      </c>
    </row>
    <row r="3262" spans="1:31" ht="12.6" hidden="1" customHeight="1" x14ac:dyDescent="0.2">
      <c r="A3262" s="26" t="s">
        <v>2649</v>
      </c>
      <c r="B3262" s="19"/>
      <c r="C3262" s="19"/>
      <c r="D3262" s="20"/>
      <c r="E3262" s="21"/>
      <c r="F3262" s="22"/>
      <c r="G3262" s="21"/>
      <c r="H3262" s="22"/>
      <c r="I3262" s="20"/>
      <c r="J3262" s="20">
        <v>81</v>
      </c>
      <c r="K3262" s="20"/>
      <c r="L3262" s="20"/>
      <c r="M3262" s="20"/>
      <c r="N3262" s="20">
        <v>3</v>
      </c>
      <c r="O3262" s="20">
        <v>84</v>
      </c>
      <c r="P3262" s="23" t="str">
        <f>VLOOKUP(A3262,'ИЗ ОСНОВЫ НОМЕНКЛАТУР'!D:E,2,0)</f>
        <v>Ручки, крючки, опоры</v>
      </c>
      <c r="Q3262" s="23" t="str">
        <f>VLOOKUP(A3262,'ИЗ ОСНОВЫ НОМЕНКЛАТУР'!D:F,3,0)</f>
        <v>Ручки-кнопки</v>
      </c>
      <c r="R3262" s="40">
        <f>VLOOKUP(A:A,'ИЗ ОСНОВЫ НОМЕНКЛАТУР'!D:G,4,0)</f>
        <v>627.98774193548388</v>
      </c>
      <c r="S3262" s="12" t="str">
        <f>VLOOKUP(A:A,'ИЗ ОСНОВЫ НОМЕНКЛАТУР'!D:H,5,0)</f>
        <v>C</v>
      </c>
      <c r="T3262" s="44">
        <f t="shared" si="603"/>
        <v>0</v>
      </c>
      <c r="U3262" s="44">
        <f t="shared" si="604"/>
        <v>0</v>
      </c>
      <c r="V3262" s="44">
        <f t="shared" si="605"/>
        <v>0</v>
      </c>
      <c r="W3262" s="44">
        <f t="shared" si="606"/>
        <v>0</v>
      </c>
      <c r="X3262" s="44">
        <f t="shared" si="607"/>
        <v>0</v>
      </c>
      <c r="Y3262" s="44">
        <f t="shared" si="608"/>
        <v>0</v>
      </c>
      <c r="Z3262" s="44">
        <f t="shared" si="609"/>
        <v>50867.007096774192</v>
      </c>
      <c r="AA3262" s="44">
        <f t="shared" si="610"/>
        <v>0</v>
      </c>
      <c r="AB3262" s="44">
        <f t="shared" si="611"/>
        <v>0</v>
      </c>
      <c r="AC3262" s="44">
        <f t="shared" si="612"/>
        <v>0</v>
      </c>
      <c r="AD3262" s="44">
        <f t="shared" si="613"/>
        <v>1883.9632258064516</v>
      </c>
      <c r="AE3262" s="12">
        <f t="shared" si="614"/>
        <v>52750.970322580644</v>
      </c>
    </row>
    <row r="3263" spans="1:31" ht="12.6" hidden="1" customHeight="1" x14ac:dyDescent="0.2">
      <c r="A3263" s="26" t="s">
        <v>4895</v>
      </c>
      <c r="B3263" s="19"/>
      <c r="C3263" s="19"/>
      <c r="D3263" s="20"/>
      <c r="E3263" s="21"/>
      <c r="F3263" s="22"/>
      <c r="G3263" s="21"/>
      <c r="H3263" s="22"/>
      <c r="I3263" s="20"/>
      <c r="J3263" s="20">
        <v>50</v>
      </c>
      <c r="K3263" s="20"/>
      <c r="L3263" s="20"/>
      <c r="M3263" s="20"/>
      <c r="N3263" s="20">
        <v>67</v>
      </c>
      <c r="O3263" s="20">
        <v>117</v>
      </c>
      <c r="P3263" s="23" t="str">
        <f>VLOOKUP(A3263,'ИЗ ОСНОВЫ НОМЕНКЛАТУР'!D:E,2,0)</f>
        <v>Ручки, крючки, опоры</v>
      </c>
      <c r="Q3263" s="23" t="str">
        <f>VLOOKUP(A3263,'ИЗ ОСНОВЫ НОМЕНКЛАТУР'!D:F,3,0)</f>
        <v>Ручки-скобы</v>
      </c>
      <c r="R3263" s="40">
        <f>VLOOKUP(A:A,'ИЗ ОСНОВЫ НОМЕНКЛАТУР'!D:G,4,0)</f>
        <v>1029.7350427350427</v>
      </c>
      <c r="S3263" s="12" t="str">
        <f>VLOOKUP(A:A,'ИЗ ОСНОВЫ НОМЕНКЛАТУР'!D:H,5,0)</f>
        <v>C</v>
      </c>
      <c r="T3263" s="44">
        <f t="shared" si="603"/>
        <v>0</v>
      </c>
      <c r="U3263" s="44">
        <f t="shared" si="604"/>
        <v>0</v>
      </c>
      <c r="V3263" s="44">
        <f t="shared" si="605"/>
        <v>0</v>
      </c>
      <c r="W3263" s="44">
        <f t="shared" si="606"/>
        <v>0</v>
      </c>
      <c r="X3263" s="44">
        <f t="shared" si="607"/>
        <v>0</v>
      </c>
      <c r="Y3263" s="44">
        <f t="shared" si="608"/>
        <v>0</v>
      </c>
      <c r="Z3263" s="44">
        <f t="shared" si="609"/>
        <v>51486.752136752133</v>
      </c>
      <c r="AA3263" s="44">
        <f t="shared" si="610"/>
        <v>0</v>
      </c>
      <c r="AB3263" s="44">
        <f t="shared" si="611"/>
        <v>0</v>
      </c>
      <c r="AC3263" s="44">
        <f t="shared" si="612"/>
        <v>0</v>
      </c>
      <c r="AD3263" s="44">
        <f t="shared" si="613"/>
        <v>68992.24786324786</v>
      </c>
      <c r="AE3263" s="12">
        <f t="shared" si="614"/>
        <v>120479</v>
      </c>
    </row>
    <row r="3264" spans="1:31" ht="12.6" hidden="1" customHeight="1" x14ac:dyDescent="0.2">
      <c r="A3264" s="26" t="s">
        <v>2351</v>
      </c>
      <c r="B3264" s="19"/>
      <c r="C3264" s="19"/>
      <c r="D3264" s="20"/>
      <c r="E3264" s="21"/>
      <c r="F3264" s="22"/>
      <c r="G3264" s="21"/>
      <c r="H3264" s="22"/>
      <c r="I3264" s="20"/>
      <c r="J3264" s="20">
        <v>50</v>
      </c>
      <c r="K3264" s="20"/>
      <c r="L3264" s="20"/>
      <c r="M3264" s="20"/>
      <c r="N3264" s="20">
        <v>43</v>
      </c>
      <c r="O3264" s="20">
        <v>93</v>
      </c>
      <c r="P3264" s="23" t="str">
        <f>VLOOKUP(A3264,'ИЗ ОСНОВЫ НОМЕНКЛАТУР'!D:E,2,0)</f>
        <v>Ручки, крючки, опоры</v>
      </c>
      <c r="Q3264" s="23" t="str">
        <f>VLOOKUP(A3264,'ИЗ ОСНОВЫ НОМЕНКЛАТУР'!D:F,3,0)</f>
        <v>Ручки-скобы</v>
      </c>
      <c r="R3264" s="40">
        <f>VLOOKUP(A:A,'ИЗ ОСНОВЫ НОМЕНКЛАТУР'!D:G,4,0)</f>
        <v>895.33400000000006</v>
      </c>
      <c r="S3264" s="12" t="str">
        <f>VLOOKUP(A:A,'ИЗ ОСНОВЫ НОМЕНКЛАТУР'!D:H,5,0)</f>
        <v>C</v>
      </c>
      <c r="T3264" s="44">
        <f t="shared" si="603"/>
        <v>0</v>
      </c>
      <c r="U3264" s="44">
        <f t="shared" si="604"/>
        <v>0</v>
      </c>
      <c r="V3264" s="44">
        <f t="shared" si="605"/>
        <v>0</v>
      </c>
      <c r="W3264" s="44">
        <f t="shared" si="606"/>
        <v>0</v>
      </c>
      <c r="X3264" s="44">
        <f t="shared" si="607"/>
        <v>0</v>
      </c>
      <c r="Y3264" s="44">
        <f t="shared" si="608"/>
        <v>0</v>
      </c>
      <c r="Z3264" s="44">
        <f t="shared" si="609"/>
        <v>44766.700000000004</v>
      </c>
      <c r="AA3264" s="44">
        <f t="shared" si="610"/>
        <v>0</v>
      </c>
      <c r="AB3264" s="44">
        <f t="shared" si="611"/>
        <v>0</v>
      </c>
      <c r="AC3264" s="44">
        <f t="shared" si="612"/>
        <v>0</v>
      </c>
      <c r="AD3264" s="44">
        <f t="shared" si="613"/>
        <v>38499.362000000001</v>
      </c>
      <c r="AE3264" s="12">
        <f t="shared" si="614"/>
        <v>83266.062000000005</v>
      </c>
    </row>
    <row r="3265" spans="1:31" ht="12.6" hidden="1" customHeight="1" x14ac:dyDescent="0.2">
      <c r="A3265" s="26" t="s">
        <v>2661</v>
      </c>
      <c r="B3265" s="19"/>
      <c r="C3265" s="19"/>
      <c r="D3265" s="20"/>
      <c r="E3265" s="21"/>
      <c r="F3265" s="22"/>
      <c r="G3265" s="21"/>
      <c r="H3265" s="22"/>
      <c r="I3265" s="20"/>
      <c r="J3265" s="20">
        <v>26</v>
      </c>
      <c r="K3265" s="20"/>
      <c r="L3265" s="20"/>
      <c r="M3265" s="20"/>
      <c r="N3265" s="20">
        <v>15</v>
      </c>
      <c r="O3265" s="20">
        <v>41</v>
      </c>
      <c r="P3265" s="23" t="str">
        <f>VLOOKUP(A3265,'ИЗ ОСНОВЫ НОМЕНКЛАТУР'!D:E,2,0)</f>
        <v>Ручки, крючки, опоры</v>
      </c>
      <c r="Q3265" s="23" t="str">
        <f>VLOOKUP(A3265,'ИЗ ОСНОВЫ НОМЕНКЛАТУР'!D:F,3,0)</f>
        <v>Ручки-кнопки</v>
      </c>
      <c r="R3265" s="40">
        <f>VLOOKUP(A:A,'ИЗ ОСНОВЫ НОМЕНКЛАТУР'!D:G,4,0)</f>
        <v>593.08516129032262</v>
      </c>
      <c r="S3265" s="12" t="str">
        <f>VLOOKUP(A:A,'ИЗ ОСНОВЫ НОМЕНКЛАТУР'!D:H,5,0)</f>
        <v>C</v>
      </c>
      <c r="T3265" s="44">
        <f t="shared" si="603"/>
        <v>0</v>
      </c>
      <c r="U3265" s="44">
        <f t="shared" si="604"/>
        <v>0</v>
      </c>
      <c r="V3265" s="44">
        <f t="shared" si="605"/>
        <v>0</v>
      </c>
      <c r="W3265" s="44">
        <f t="shared" si="606"/>
        <v>0</v>
      </c>
      <c r="X3265" s="44">
        <f t="shared" si="607"/>
        <v>0</v>
      </c>
      <c r="Y3265" s="44">
        <f t="shared" si="608"/>
        <v>0</v>
      </c>
      <c r="Z3265" s="44">
        <f t="shared" si="609"/>
        <v>15420.214193548389</v>
      </c>
      <c r="AA3265" s="44">
        <f t="shared" si="610"/>
        <v>0</v>
      </c>
      <c r="AB3265" s="44">
        <f t="shared" si="611"/>
        <v>0</v>
      </c>
      <c r="AC3265" s="44">
        <f t="shared" si="612"/>
        <v>0</v>
      </c>
      <c r="AD3265" s="44">
        <f t="shared" si="613"/>
        <v>8896.2774193548394</v>
      </c>
      <c r="AE3265" s="12">
        <f t="shared" si="614"/>
        <v>24316.491612903228</v>
      </c>
    </row>
    <row r="3266" spans="1:31" ht="12.6" hidden="1" customHeight="1" x14ac:dyDescent="0.2">
      <c r="A3266" s="26" t="s">
        <v>2698</v>
      </c>
      <c r="B3266" s="19"/>
      <c r="C3266" s="19"/>
      <c r="D3266" s="20"/>
      <c r="E3266" s="21"/>
      <c r="F3266" s="22"/>
      <c r="G3266" s="21"/>
      <c r="H3266" s="22"/>
      <c r="I3266" s="20"/>
      <c r="J3266" s="20"/>
      <c r="K3266" s="20"/>
      <c r="L3266" s="20"/>
      <c r="M3266" s="20"/>
      <c r="N3266" s="20">
        <v>65</v>
      </c>
      <c r="O3266" s="20">
        <v>65</v>
      </c>
      <c r="P3266" s="23" t="str">
        <f>VLOOKUP(A3266,'ИЗ ОСНОВЫ НОМЕНКЛАТУР'!D:E,2,0)</f>
        <v>Ручки, крючки, опоры</v>
      </c>
      <c r="Q3266" s="23" t="str">
        <f>VLOOKUP(A3266,'ИЗ ОСНОВЫ НОМЕНКЛАТУР'!D:F,3,0)</f>
        <v>Ручки-кнопки</v>
      </c>
      <c r="R3266" s="40">
        <f>VLOOKUP(A:A,'ИЗ ОСНОВЫ НОМЕНКЛАТУР'!D:G,4,0)</f>
        <v>586.5</v>
      </c>
      <c r="S3266" s="12" t="str">
        <f>VLOOKUP(A:A,'ИЗ ОСНОВЫ НОМЕНКЛАТУР'!D:H,5,0)</f>
        <v>C</v>
      </c>
      <c r="T3266" s="44">
        <f t="shared" si="603"/>
        <v>0</v>
      </c>
      <c r="U3266" s="44">
        <f t="shared" si="604"/>
        <v>0</v>
      </c>
      <c r="V3266" s="44">
        <f t="shared" si="605"/>
        <v>0</v>
      </c>
      <c r="W3266" s="44">
        <f t="shared" si="606"/>
        <v>0</v>
      </c>
      <c r="X3266" s="44">
        <f t="shared" si="607"/>
        <v>0</v>
      </c>
      <c r="Y3266" s="44">
        <f t="shared" si="608"/>
        <v>0</v>
      </c>
      <c r="Z3266" s="44">
        <f t="shared" si="609"/>
        <v>0</v>
      </c>
      <c r="AA3266" s="44">
        <f t="shared" si="610"/>
        <v>0</v>
      </c>
      <c r="AB3266" s="44">
        <f t="shared" si="611"/>
        <v>0</v>
      </c>
      <c r="AC3266" s="44">
        <f t="shared" si="612"/>
        <v>0</v>
      </c>
      <c r="AD3266" s="44">
        <f t="shared" si="613"/>
        <v>38122.5</v>
      </c>
      <c r="AE3266" s="12">
        <f t="shared" si="614"/>
        <v>38122.5</v>
      </c>
    </row>
    <row r="3267" spans="1:31" ht="12.6" hidden="1" customHeight="1" x14ac:dyDescent="0.2">
      <c r="A3267" s="26" t="s">
        <v>2414</v>
      </c>
      <c r="B3267" s="19"/>
      <c r="C3267" s="19"/>
      <c r="D3267" s="20"/>
      <c r="E3267" s="21"/>
      <c r="F3267" s="22"/>
      <c r="G3267" s="21"/>
      <c r="H3267" s="22"/>
      <c r="I3267" s="20"/>
      <c r="J3267" s="20"/>
      <c r="K3267" s="20"/>
      <c r="L3267" s="20"/>
      <c r="M3267" s="20"/>
      <c r="N3267" s="20">
        <v>1</v>
      </c>
      <c r="O3267" s="20">
        <v>1</v>
      </c>
      <c r="P3267" s="23" t="str">
        <f>VLOOKUP(A3267,'ИЗ ОСНОВЫ НОМЕНКЛАТУР'!D:E,2,0)</f>
        <v>Ручки, крючки, опоры</v>
      </c>
      <c r="Q3267" s="23" t="str">
        <f>VLOOKUP(A3267,'ИЗ ОСНОВЫ НОМЕНКЛАТУР'!D:F,3,0)</f>
        <v>Ручки-скобы</v>
      </c>
      <c r="R3267" s="40">
        <f>VLOOKUP(A:A,'ИЗ ОСНОВЫ НОМЕНКЛАТУР'!D:G,4,0)</f>
        <v>1003.0650000000001</v>
      </c>
      <c r="S3267" s="12" t="str">
        <f>VLOOKUP(A:A,'ИЗ ОСНОВЫ НОМЕНКЛАТУР'!D:H,5,0)</f>
        <v>C</v>
      </c>
      <c r="T3267" s="44">
        <f t="shared" si="603"/>
        <v>0</v>
      </c>
      <c r="U3267" s="44">
        <f t="shared" si="604"/>
        <v>0</v>
      </c>
      <c r="V3267" s="44">
        <f t="shared" si="605"/>
        <v>0</v>
      </c>
      <c r="W3267" s="44">
        <f t="shared" si="606"/>
        <v>0</v>
      </c>
      <c r="X3267" s="44">
        <f t="shared" si="607"/>
        <v>0</v>
      </c>
      <c r="Y3267" s="44">
        <f t="shared" si="608"/>
        <v>0</v>
      </c>
      <c r="Z3267" s="44">
        <f t="shared" si="609"/>
        <v>0</v>
      </c>
      <c r="AA3267" s="44">
        <f t="shared" si="610"/>
        <v>0</v>
      </c>
      <c r="AB3267" s="44">
        <f t="shared" si="611"/>
        <v>0</v>
      </c>
      <c r="AC3267" s="44">
        <f t="shared" si="612"/>
        <v>0</v>
      </c>
      <c r="AD3267" s="44">
        <f t="shared" si="613"/>
        <v>1003.0650000000001</v>
      </c>
      <c r="AE3267" s="12">
        <f t="shared" si="614"/>
        <v>1003.0650000000001</v>
      </c>
    </row>
    <row r="3268" spans="1:31" ht="12.6" hidden="1" customHeight="1" x14ac:dyDescent="0.2">
      <c r="A3268" s="26" t="s">
        <v>2366</v>
      </c>
      <c r="B3268" s="19"/>
      <c r="C3268" s="19"/>
      <c r="D3268" s="20"/>
      <c r="E3268" s="21"/>
      <c r="F3268" s="22"/>
      <c r="G3268" s="21"/>
      <c r="H3268" s="22"/>
      <c r="I3268" s="20"/>
      <c r="J3268" s="20"/>
      <c r="K3268" s="20"/>
      <c r="L3268" s="20"/>
      <c r="M3268" s="20"/>
      <c r="N3268" s="20">
        <v>42</v>
      </c>
      <c r="O3268" s="20">
        <v>42</v>
      </c>
      <c r="P3268" s="23" t="str">
        <f>VLOOKUP(A3268,'ИЗ ОСНОВЫ НОМЕНКЛАТУР'!D:E,2,0)</f>
        <v>Ручки, крючки, опоры</v>
      </c>
      <c r="Q3268" s="23" t="str">
        <f>VLOOKUP(A3268,'ИЗ ОСНОВЫ НОМЕНКЛАТУР'!D:F,3,0)</f>
        <v>Ручки-скобы</v>
      </c>
      <c r="R3268" s="40">
        <f>VLOOKUP(A:A,'ИЗ ОСНОВЫ НОМЕНКЛАТУР'!D:G,4,0)</f>
        <v>2312</v>
      </c>
      <c r="S3268" s="12" t="str">
        <f>VLOOKUP(A:A,'ИЗ ОСНОВЫ НОМЕНКЛАТУР'!D:H,5,0)</f>
        <v>C</v>
      </c>
      <c r="T3268" s="44">
        <f t="shared" si="603"/>
        <v>0</v>
      </c>
      <c r="U3268" s="44">
        <f t="shared" si="604"/>
        <v>0</v>
      </c>
      <c r="V3268" s="44">
        <f t="shared" si="605"/>
        <v>0</v>
      </c>
      <c r="W3268" s="44">
        <f t="shared" si="606"/>
        <v>0</v>
      </c>
      <c r="X3268" s="44">
        <f t="shared" si="607"/>
        <v>0</v>
      </c>
      <c r="Y3268" s="44">
        <f t="shared" si="608"/>
        <v>0</v>
      </c>
      <c r="Z3268" s="44">
        <f t="shared" si="609"/>
        <v>0</v>
      </c>
      <c r="AA3268" s="44">
        <f t="shared" si="610"/>
        <v>0</v>
      </c>
      <c r="AB3268" s="44">
        <f t="shared" si="611"/>
        <v>0</v>
      </c>
      <c r="AC3268" s="44">
        <f t="shared" si="612"/>
        <v>0</v>
      </c>
      <c r="AD3268" s="44">
        <f t="shared" si="613"/>
        <v>97104</v>
      </c>
      <c r="AE3268" s="12">
        <f t="shared" si="614"/>
        <v>97104</v>
      </c>
    </row>
    <row r="3269" spans="1:31" ht="12.6" hidden="1" customHeight="1" x14ac:dyDescent="0.2">
      <c r="A3269" s="26" t="s">
        <v>2363</v>
      </c>
      <c r="B3269" s="19"/>
      <c r="C3269" s="19"/>
      <c r="D3269" s="20"/>
      <c r="E3269" s="21"/>
      <c r="F3269" s="22"/>
      <c r="G3269" s="21"/>
      <c r="H3269" s="22"/>
      <c r="I3269" s="20"/>
      <c r="J3269" s="20"/>
      <c r="K3269" s="20"/>
      <c r="L3269" s="20"/>
      <c r="M3269" s="20"/>
      <c r="N3269" s="20">
        <v>18</v>
      </c>
      <c r="O3269" s="20">
        <v>18</v>
      </c>
      <c r="P3269" s="23" t="str">
        <f>VLOOKUP(A3269,'ИЗ ОСНОВЫ НОМЕНКЛАТУР'!D:E,2,0)</f>
        <v>Ручки, крючки, опоры</v>
      </c>
      <c r="Q3269" s="23" t="str">
        <f>VLOOKUP(A3269,'ИЗ ОСНОВЫ НОМЕНКЛАТУР'!D:F,3,0)</f>
        <v>Ручки-скобы</v>
      </c>
      <c r="R3269" s="40">
        <f>VLOOKUP(A:A,'ИЗ ОСНОВЫ НОМЕНКЛАТУР'!D:G,4,0)</f>
        <v>2218.5</v>
      </c>
      <c r="S3269" s="12" t="str">
        <f>VLOOKUP(A:A,'ИЗ ОСНОВЫ НОМЕНКЛАТУР'!D:H,5,0)</f>
        <v>C</v>
      </c>
      <c r="T3269" s="44">
        <f t="shared" si="603"/>
        <v>0</v>
      </c>
      <c r="U3269" s="44">
        <f t="shared" si="604"/>
        <v>0</v>
      </c>
      <c r="V3269" s="44">
        <f t="shared" si="605"/>
        <v>0</v>
      </c>
      <c r="W3269" s="44">
        <f t="shared" si="606"/>
        <v>0</v>
      </c>
      <c r="X3269" s="44">
        <f t="shared" si="607"/>
        <v>0</v>
      </c>
      <c r="Y3269" s="44">
        <f t="shared" si="608"/>
        <v>0</v>
      </c>
      <c r="Z3269" s="44">
        <f t="shared" si="609"/>
        <v>0</v>
      </c>
      <c r="AA3269" s="44">
        <f t="shared" si="610"/>
        <v>0</v>
      </c>
      <c r="AB3269" s="44">
        <f t="shared" si="611"/>
        <v>0</v>
      </c>
      <c r="AC3269" s="44">
        <f t="shared" si="612"/>
        <v>0</v>
      </c>
      <c r="AD3269" s="44">
        <f t="shared" si="613"/>
        <v>39933</v>
      </c>
      <c r="AE3269" s="12">
        <f t="shared" si="614"/>
        <v>39933</v>
      </c>
    </row>
    <row r="3270" spans="1:31" ht="12.6" hidden="1" customHeight="1" x14ac:dyDescent="0.2">
      <c r="A3270" s="26" t="s">
        <v>2672</v>
      </c>
      <c r="B3270" s="19"/>
      <c r="C3270" s="19"/>
      <c r="D3270" s="20"/>
      <c r="E3270" s="21"/>
      <c r="F3270" s="22"/>
      <c r="G3270" s="21"/>
      <c r="H3270" s="22"/>
      <c r="I3270" s="20"/>
      <c r="J3270" s="20"/>
      <c r="K3270" s="20"/>
      <c r="L3270" s="20"/>
      <c r="M3270" s="20"/>
      <c r="N3270" s="20">
        <v>13</v>
      </c>
      <c r="O3270" s="20">
        <v>13</v>
      </c>
      <c r="P3270" s="23" t="str">
        <f>VLOOKUP(A3270,'ИЗ ОСНОВЫ НОМЕНКЛАТУР'!D:E,2,0)</f>
        <v>Ручки, крючки, опоры</v>
      </c>
      <c r="Q3270" s="23" t="str">
        <f>VLOOKUP(A3270,'ИЗ ОСНОВЫ НОМЕНКЛАТУР'!D:F,3,0)</f>
        <v>Ручки-кнопки</v>
      </c>
      <c r="R3270" s="40">
        <f>VLOOKUP(A:A,'ИЗ ОСНОВЫ НОМЕНКЛАТУР'!D:G,4,0)</f>
        <v>875.5</v>
      </c>
      <c r="S3270" s="12" t="str">
        <f>VLOOKUP(A:A,'ИЗ ОСНОВЫ НОМЕНКЛАТУР'!D:H,5,0)</f>
        <v>C</v>
      </c>
      <c r="T3270" s="44">
        <f t="shared" si="603"/>
        <v>0</v>
      </c>
      <c r="U3270" s="44">
        <f t="shared" si="604"/>
        <v>0</v>
      </c>
      <c r="V3270" s="44">
        <f t="shared" si="605"/>
        <v>0</v>
      </c>
      <c r="W3270" s="44">
        <f t="shared" si="606"/>
        <v>0</v>
      </c>
      <c r="X3270" s="44">
        <f t="shared" si="607"/>
        <v>0</v>
      </c>
      <c r="Y3270" s="44">
        <f t="shared" si="608"/>
        <v>0</v>
      </c>
      <c r="Z3270" s="44">
        <f t="shared" si="609"/>
        <v>0</v>
      </c>
      <c r="AA3270" s="44">
        <f t="shared" si="610"/>
        <v>0</v>
      </c>
      <c r="AB3270" s="44">
        <f t="shared" si="611"/>
        <v>0</v>
      </c>
      <c r="AC3270" s="44">
        <f t="shared" si="612"/>
        <v>0</v>
      </c>
      <c r="AD3270" s="44">
        <f t="shared" si="613"/>
        <v>11381.5</v>
      </c>
      <c r="AE3270" s="12">
        <f t="shared" si="614"/>
        <v>11381.5</v>
      </c>
    </row>
    <row r="3271" spans="1:31" ht="12.6" hidden="1" customHeight="1" x14ac:dyDescent="0.2">
      <c r="A3271" s="26" t="s">
        <v>2280</v>
      </c>
      <c r="B3271" s="19"/>
      <c r="C3271" s="19"/>
      <c r="D3271" s="20"/>
      <c r="E3271" s="21"/>
      <c r="F3271" s="22"/>
      <c r="G3271" s="21"/>
      <c r="H3271" s="22"/>
      <c r="I3271" s="20"/>
      <c r="J3271" s="20">
        <v>41</v>
      </c>
      <c r="K3271" s="20"/>
      <c r="L3271" s="20"/>
      <c r="M3271" s="20"/>
      <c r="N3271" s="20">
        <v>24</v>
      </c>
      <c r="O3271" s="20">
        <v>65</v>
      </c>
      <c r="P3271" s="23" t="str">
        <f>VLOOKUP(A3271,'ИЗ ОСНОВЫ НОМЕНКЛАТУР'!D:E,2,0)</f>
        <v>Ручки, крючки, опоры</v>
      </c>
      <c r="Q3271" s="23" t="str">
        <f>VLOOKUP(A3271,'ИЗ ОСНОВЫ НОМЕНКЛАТУР'!D:F,3,0)</f>
        <v>Ручки-скобы</v>
      </c>
      <c r="R3271" s="40">
        <f>VLOOKUP(A:A,'ИЗ ОСНОВЫ НОМЕНКЛАТУР'!D:G,4,0)</f>
        <v>816</v>
      </c>
      <c r="S3271" s="12" t="str">
        <f>VLOOKUP(A:A,'ИЗ ОСНОВЫ НОМЕНКЛАТУР'!D:H,5,0)</f>
        <v>C</v>
      </c>
      <c r="T3271" s="44">
        <f t="shared" si="603"/>
        <v>0</v>
      </c>
      <c r="U3271" s="44">
        <f t="shared" si="604"/>
        <v>0</v>
      </c>
      <c r="V3271" s="44">
        <f t="shared" si="605"/>
        <v>0</v>
      </c>
      <c r="W3271" s="44">
        <f t="shared" si="606"/>
        <v>0</v>
      </c>
      <c r="X3271" s="44">
        <f t="shared" si="607"/>
        <v>0</v>
      </c>
      <c r="Y3271" s="44">
        <f t="shared" si="608"/>
        <v>0</v>
      </c>
      <c r="Z3271" s="44">
        <f t="shared" si="609"/>
        <v>33456</v>
      </c>
      <c r="AA3271" s="44">
        <f t="shared" si="610"/>
        <v>0</v>
      </c>
      <c r="AB3271" s="44">
        <f t="shared" si="611"/>
        <v>0</v>
      </c>
      <c r="AC3271" s="44">
        <f t="shared" si="612"/>
        <v>0</v>
      </c>
      <c r="AD3271" s="44">
        <f t="shared" si="613"/>
        <v>19584</v>
      </c>
      <c r="AE3271" s="12">
        <f t="shared" si="614"/>
        <v>53040</v>
      </c>
    </row>
    <row r="3272" spans="1:31" ht="12.6" hidden="1" customHeight="1" x14ac:dyDescent="0.2">
      <c r="A3272" s="26" t="s">
        <v>2442</v>
      </c>
      <c r="B3272" s="19"/>
      <c r="C3272" s="19"/>
      <c r="D3272" s="20"/>
      <c r="E3272" s="21"/>
      <c r="F3272" s="22"/>
      <c r="G3272" s="21"/>
      <c r="H3272" s="22"/>
      <c r="I3272" s="20"/>
      <c r="J3272" s="20">
        <v>80</v>
      </c>
      <c r="K3272" s="20"/>
      <c r="L3272" s="20"/>
      <c r="M3272" s="20"/>
      <c r="N3272" s="20">
        <v>26</v>
      </c>
      <c r="O3272" s="20">
        <v>106</v>
      </c>
      <c r="P3272" s="23" t="str">
        <f>VLOOKUP(A3272,'ИЗ ОСНОВЫ НОМЕНКЛАТУР'!D:E,2,0)</f>
        <v>Ручки, крючки, опоры</v>
      </c>
      <c r="Q3272" s="23" t="str">
        <f>VLOOKUP(A3272,'ИЗ ОСНОВЫ НОМЕНКЛАТУР'!D:F,3,0)</f>
        <v>Ручки-скобы</v>
      </c>
      <c r="R3272" s="40">
        <f>VLOOKUP(A:A,'ИЗ ОСНОВЫ НОМЕНКЛАТУР'!D:G,4,0)</f>
        <v>858.5</v>
      </c>
      <c r="S3272" s="12" t="str">
        <f>VLOOKUP(A:A,'ИЗ ОСНОВЫ НОМЕНКЛАТУР'!D:H,5,0)</f>
        <v>C</v>
      </c>
      <c r="T3272" s="44">
        <f t="shared" si="603"/>
        <v>0</v>
      </c>
      <c r="U3272" s="44">
        <f t="shared" si="604"/>
        <v>0</v>
      </c>
      <c r="V3272" s="44">
        <f t="shared" si="605"/>
        <v>0</v>
      </c>
      <c r="W3272" s="44">
        <f t="shared" si="606"/>
        <v>0</v>
      </c>
      <c r="X3272" s="44">
        <f t="shared" si="607"/>
        <v>0</v>
      </c>
      <c r="Y3272" s="44">
        <f t="shared" si="608"/>
        <v>0</v>
      </c>
      <c r="Z3272" s="44">
        <f t="shared" si="609"/>
        <v>68680</v>
      </c>
      <c r="AA3272" s="44">
        <f t="shared" si="610"/>
        <v>0</v>
      </c>
      <c r="AB3272" s="44">
        <f t="shared" si="611"/>
        <v>0</v>
      </c>
      <c r="AC3272" s="44">
        <f t="shared" si="612"/>
        <v>0</v>
      </c>
      <c r="AD3272" s="44">
        <f t="shared" si="613"/>
        <v>22321</v>
      </c>
      <c r="AE3272" s="12">
        <f t="shared" si="614"/>
        <v>91001</v>
      </c>
    </row>
    <row r="3273" spans="1:31" ht="12.6" hidden="1" customHeight="1" x14ac:dyDescent="0.2">
      <c r="A3273" s="26" t="s">
        <v>4896</v>
      </c>
      <c r="B3273" s="19"/>
      <c r="C3273" s="19"/>
      <c r="D3273" s="20"/>
      <c r="E3273" s="21"/>
      <c r="F3273" s="22"/>
      <c r="G3273" s="21"/>
      <c r="H3273" s="22"/>
      <c r="I3273" s="20"/>
      <c r="J3273" s="20"/>
      <c r="K3273" s="20"/>
      <c r="L3273" s="20"/>
      <c r="M3273" s="20"/>
      <c r="N3273" s="20">
        <v>25</v>
      </c>
      <c r="O3273" s="20">
        <v>25</v>
      </c>
      <c r="P3273" s="23" t="str">
        <f>VLOOKUP(A3273,'ИЗ ОСНОВЫ НОМЕНКЛАТУР'!D:E,2,0)</f>
        <v>Ручки, крючки, опоры</v>
      </c>
      <c r="Q3273" s="23" t="str">
        <f>VLOOKUP(A3273,'ИЗ ОСНОВЫ НОМЕНКЛАТУР'!D:F,3,0)</f>
        <v>Ручки накладные</v>
      </c>
      <c r="R3273" s="40">
        <f>VLOOKUP(A:A,'ИЗ ОСНОВЫ НОМЕНКЛАТУР'!D:G,4,0)</f>
        <v>1232.52</v>
      </c>
      <c r="S3273" s="12" t="str">
        <f>VLOOKUP(A:A,'ИЗ ОСНОВЫ НОМЕНКЛАТУР'!D:H,5,0)</f>
        <v>C</v>
      </c>
      <c r="T3273" s="44">
        <f t="shared" ref="T3273:T3336" si="615">$R3273*D3273</f>
        <v>0</v>
      </c>
      <c r="U3273" s="44">
        <f t="shared" ref="U3273:U3336" si="616">$R3273*E3273</f>
        <v>0</v>
      </c>
      <c r="V3273" s="44">
        <f t="shared" ref="V3273:V3336" si="617">$R3273*F3273</f>
        <v>0</v>
      </c>
      <c r="W3273" s="44">
        <f t="shared" ref="W3273:W3336" si="618">$R3273*G3273</f>
        <v>0</v>
      </c>
      <c r="X3273" s="44">
        <f t="shared" ref="X3273:X3336" si="619">$R3273*H3273</f>
        <v>0</v>
      </c>
      <c r="Y3273" s="44">
        <f t="shared" ref="Y3273:Y3336" si="620">$R3273*I3273</f>
        <v>0</v>
      </c>
      <c r="Z3273" s="44">
        <f t="shared" ref="Z3273:Z3336" si="621">$R3273*J3273</f>
        <v>0</v>
      </c>
      <c r="AA3273" s="44">
        <f t="shared" ref="AA3273:AA3336" si="622">$R3273*K3273</f>
        <v>0</v>
      </c>
      <c r="AB3273" s="44">
        <f t="shared" ref="AB3273:AB3336" si="623">$R3273*L3273</f>
        <v>0</v>
      </c>
      <c r="AC3273" s="44">
        <f t="shared" ref="AC3273:AC3336" si="624">$R3273*M3273</f>
        <v>0</v>
      </c>
      <c r="AD3273" s="44">
        <f t="shared" ref="AD3273:AD3336" si="625">$R3273*N3273</f>
        <v>30813</v>
      </c>
      <c r="AE3273" s="12">
        <f t="shared" ref="AE3273:AE3336" si="626">SUM(T3273:AD3273)</f>
        <v>30813</v>
      </c>
    </row>
    <row r="3274" spans="1:31" ht="12.6" hidden="1" customHeight="1" x14ac:dyDescent="0.2">
      <c r="A3274" s="26" t="s">
        <v>2511</v>
      </c>
      <c r="B3274" s="19"/>
      <c r="C3274" s="19"/>
      <c r="D3274" s="20"/>
      <c r="E3274" s="21"/>
      <c r="F3274" s="22"/>
      <c r="G3274" s="21"/>
      <c r="H3274" s="22"/>
      <c r="I3274" s="20"/>
      <c r="J3274" s="20"/>
      <c r="K3274" s="20"/>
      <c r="L3274" s="20"/>
      <c r="M3274" s="20"/>
      <c r="N3274" s="20">
        <v>12</v>
      </c>
      <c r="O3274" s="20">
        <v>12</v>
      </c>
      <c r="P3274" s="23" t="str">
        <f>VLOOKUP(A3274,'ИЗ ОСНОВЫ НОМЕНКЛАТУР'!D:E,2,0)</f>
        <v>Ручки, крючки, опоры</v>
      </c>
      <c r="Q3274" s="23" t="str">
        <f>VLOOKUP(A3274,'ИЗ ОСНОВЫ НОМЕНКЛАТУР'!D:F,3,0)</f>
        <v>Ручки накладные</v>
      </c>
      <c r="R3274" s="40">
        <f>VLOOKUP(A:A,'ИЗ ОСНОВЫ НОМЕНКЛАТУР'!D:G,4,0)</f>
        <v>1198.5</v>
      </c>
      <c r="S3274" s="12" t="str">
        <f>VLOOKUP(A:A,'ИЗ ОСНОВЫ НОМЕНКЛАТУР'!D:H,5,0)</f>
        <v>C</v>
      </c>
      <c r="T3274" s="44">
        <f t="shared" si="615"/>
        <v>0</v>
      </c>
      <c r="U3274" s="44">
        <f t="shared" si="616"/>
        <v>0</v>
      </c>
      <c r="V3274" s="44">
        <f t="shared" si="617"/>
        <v>0</v>
      </c>
      <c r="W3274" s="44">
        <f t="shared" si="618"/>
        <v>0</v>
      </c>
      <c r="X3274" s="44">
        <f t="shared" si="619"/>
        <v>0</v>
      </c>
      <c r="Y3274" s="44">
        <f t="shared" si="620"/>
        <v>0</v>
      </c>
      <c r="Z3274" s="44">
        <f t="shared" si="621"/>
        <v>0</v>
      </c>
      <c r="AA3274" s="44">
        <f t="shared" si="622"/>
        <v>0</v>
      </c>
      <c r="AB3274" s="44">
        <f t="shared" si="623"/>
        <v>0</v>
      </c>
      <c r="AC3274" s="44">
        <f t="shared" si="624"/>
        <v>0</v>
      </c>
      <c r="AD3274" s="44">
        <f t="shared" si="625"/>
        <v>14382</v>
      </c>
      <c r="AE3274" s="12">
        <f t="shared" si="626"/>
        <v>14382</v>
      </c>
    </row>
    <row r="3275" spans="1:31" ht="12.6" customHeight="1" x14ac:dyDescent="0.2">
      <c r="A3275" s="26" t="s">
        <v>2533</v>
      </c>
      <c r="B3275" s="19"/>
      <c r="C3275" s="19"/>
      <c r="D3275" s="20"/>
      <c r="E3275" s="21"/>
      <c r="F3275" s="22"/>
      <c r="G3275" s="21"/>
      <c r="H3275" s="22"/>
      <c r="I3275" s="20"/>
      <c r="J3275" s="20"/>
      <c r="K3275" s="20"/>
      <c r="L3275" s="20"/>
      <c r="M3275" s="20"/>
      <c r="N3275" s="20">
        <v>377</v>
      </c>
      <c r="O3275" s="20">
        <v>377</v>
      </c>
      <c r="P3275" s="23" t="str">
        <f>VLOOKUP(A3275,'ИЗ ОСНОВЫ НОМЕНКЛАТУР'!D:E,2,0)</f>
        <v>Ручки, крючки, опоры</v>
      </c>
      <c r="Q3275" s="23" t="str">
        <f>VLOOKUP(A3275,'ИЗ ОСНОВЫ НОМЕНКЛАТУР'!D:F,3,0)</f>
        <v>Торцевые ручки</v>
      </c>
      <c r="R3275" s="40">
        <f>VLOOKUP(A:A,'ИЗ ОСНОВЫ НОМЕНКЛАТУР'!D:G,4,0)</f>
        <v>823.84608695652173</v>
      </c>
      <c r="S3275" s="12" t="str">
        <f>VLOOKUP(A:A,'ИЗ ОСНОВЫ НОМЕНКЛАТУР'!D:H,5,0)</f>
        <v>C</v>
      </c>
      <c r="T3275" s="44">
        <f t="shared" si="615"/>
        <v>0</v>
      </c>
      <c r="U3275" s="44">
        <f t="shared" si="616"/>
        <v>0</v>
      </c>
      <c r="V3275" s="44">
        <f t="shared" si="617"/>
        <v>0</v>
      </c>
      <c r="W3275" s="44">
        <f t="shared" si="618"/>
        <v>0</v>
      </c>
      <c r="X3275" s="44">
        <f t="shared" si="619"/>
        <v>0</v>
      </c>
      <c r="Y3275" s="44">
        <f t="shared" si="620"/>
        <v>0</v>
      </c>
      <c r="Z3275" s="44">
        <f t="shared" si="621"/>
        <v>0</v>
      </c>
      <c r="AA3275" s="44">
        <f t="shared" si="622"/>
        <v>0</v>
      </c>
      <c r="AB3275" s="44">
        <f t="shared" si="623"/>
        <v>0</v>
      </c>
      <c r="AC3275" s="44">
        <f t="shared" si="624"/>
        <v>0</v>
      </c>
      <c r="AD3275" s="44">
        <f t="shared" si="625"/>
        <v>310589.97478260868</v>
      </c>
      <c r="AE3275" s="12">
        <f t="shared" si="626"/>
        <v>310589.97478260868</v>
      </c>
    </row>
    <row r="3276" spans="1:31" ht="12.6" hidden="1" customHeight="1" x14ac:dyDescent="0.2">
      <c r="A3276" s="26" t="s">
        <v>2817</v>
      </c>
      <c r="B3276" s="19"/>
      <c r="C3276" s="19"/>
      <c r="D3276" s="20"/>
      <c r="E3276" s="21"/>
      <c r="F3276" s="22"/>
      <c r="G3276" s="21"/>
      <c r="H3276" s="22"/>
      <c r="I3276" s="20"/>
      <c r="J3276" s="20"/>
      <c r="K3276" s="20">
        <v>1257</v>
      </c>
      <c r="L3276" s="20"/>
      <c r="M3276" s="20"/>
      <c r="N3276" s="20"/>
      <c r="O3276" s="20">
        <v>1257</v>
      </c>
      <c r="P3276" s="23" t="str">
        <f>VLOOKUP(A3276,'ИЗ ОСНОВЫ НОМЕНКЛАТУР'!D:E,2,0)</f>
        <v>Ручки, крючки, опоры</v>
      </c>
      <c r="Q3276" s="23" t="str">
        <f>VLOOKUP(A3276,'ИЗ ОСНОВЫ НОМЕНКЛАТУР'!D:F,3,0)</f>
        <v>Распродажа ручки</v>
      </c>
      <c r="R3276" s="40">
        <f>VLOOKUP(A:A,'ИЗ ОСНОВЫ НОМЕНКЛАТУР'!D:G,4,0)</f>
        <v>197.91429378531075</v>
      </c>
      <c r="S3276" s="12" t="str">
        <f>VLOOKUP(A:A,'ИЗ ОСНОВЫ НОМЕНКЛАТУР'!D:H,5,0)</f>
        <v>C</v>
      </c>
      <c r="T3276" s="44">
        <f t="shared" si="615"/>
        <v>0</v>
      </c>
      <c r="U3276" s="44">
        <f t="shared" si="616"/>
        <v>0</v>
      </c>
      <c r="V3276" s="44">
        <f t="shared" si="617"/>
        <v>0</v>
      </c>
      <c r="W3276" s="44">
        <f t="shared" si="618"/>
        <v>0</v>
      </c>
      <c r="X3276" s="44">
        <f t="shared" si="619"/>
        <v>0</v>
      </c>
      <c r="Y3276" s="44">
        <f t="shared" si="620"/>
        <v>0</v>
      </c>
      <c r="Z3276" s="44">
        <f t="shared" si="621"/>
        <v>0</v>
      </c>
      <c r="AA3276" s="44">
        <f t="shared" si="622"/>
        <v>248778.2672881356</v>
      </c>
      <c r="AB3276" s="44">
        <f t="shared" si="623"/>
        <v>0</v>
      </c>
      <c r="AC3276" s="44">
        <f t="shared" si="624"/>
        <v>0</v>
      </c>
      <c r="AD3276" s="44">
        <f t="shared" si="625"/>
        <v>0</v>
      </c>
      <c r="AE3276" s="12">
        <f t="shared" si="626"/>
        <v>248778.2672881356</v>
      </c>
    </row>
    <row r="3277" spans="1:31" ht="12.6" hidden="1" customHeight="1" x14ac:dyDescent="0.2">
      <c r="A3277" s="26" t="s">
        <v>2833</v>
      </c>
      <c r="B3277" s="19"/>
      <c r="C3277" s="19"/>
      <c r="D3277" s="20"/>
      <c r="E3277" s="21"/>
      <c r="F3277" s="22"/>
      <c r="G3277" s="21"/>
      <c r="H3277" s="22"/>
      <c r="I3277" s="20"/>
      <c r="J3277" s="20">
        <v>675</v>
      </c>
      <c r="K3277" s="20">
        <v>2122</v>
      </c>
      <c r="L3277" s="20"/>
      <c r="M3277" s="20"/>
      <c r="N3277" s="20"/>
      <c r="O3277" s="20">
        <v>2797</v>
      </c>
      <c r="P3277" s="23" t="str">
        <f>VLOOKUP(A3277,'ИЗ ОСНОВЫ НОМЕНКЛАТУР'!D:E,2,0)</f>
        <v>Ручки, крючки, опоры</v>
      </c>
      <c r="Q3277" s="23" t="str">
        <f>VLOOKUP(A3277,'ИЗ ОСНОВЫ НОМЕНКЛАТУР'!D:F,3,0)</f>
        <v>Распродажа ручки</v>
      </c>
      <c r="R3277" s="40">
        <f>VLOOKUP(A:A,'ИЗ ОСНОВЫ НОМЕНКЛАТУР'!D:G,4,0)</f>
        <v>300</v>
      </c>
      <c r="S3277" s="12" t="str">
        <f>VLOOKUP(A:A,'ИЗ ОСНОВЫ НОМЕНКЛАТУР'!D:H,5,0)</f>
        <v>C</v>
      </c>
      <c r="T3277" s="44">
        <f t="shared" si="615"/>
        <v>0</v>
      </c>
      <c r="U3277" s="44">
        <f t="shared" si="616"/>
        <v>0</v>
      </c>
      <c r="V3277" s="44">
        <f t="shared" si="617"/>
        <v>0</v>
      </c>
      <c r="W3277" s="44">
        <f t="shared" si="618"/>
        <v>0</v>
      </c>
      <c r="X3277" s="44">
        <f t="shared" si="619"/>
        <v>0</v>
      </c>
      <c r="Y3277" s="44">
        <f t="shared" si="620"/>
        <v>0</v>
      </c>
      <c r="Z3277" s="44">
        <f t="shared" si="621"/>
        <v>202500</v>
      </c>
      <c r="AA3277" s="44">
        <f t="shared" si="622"/>
        <v>636600</v>
      </c>
      <c r="AB3277" s="44">
        <f t="shared" si="623"/>
        <v>0</v>
      </c>
      <c r="AC3277" s="44">
        <f t="shared" si="624"/>
        <v>0</v>
      </c>
      <c r="AD3277" s="44">
        <f t="shared" si="625"/>
        <v>0</v>
      </c>
      <c r="AE3277" s="12">
        <f t="shared" si="626"/>
        <v>839100</v>
      </c>
    </row>
    <row r="3278" spans="1:31" ht="12.6" hidden="1" customHeight="1" x14ac:dyDescent="0.2">
      <c r="A3278" s="26" t="s">
        <v>2834</v>
      </c>
      <c r="B3278" s="19"/>
      <c r="C3278" s="19"/>
      <c r="D3278" s="20"/>
      <c r="E3278" s="21"/>
      <c r="F3278" s="22"/>
      <c r="G3278" s="21"/>
      <c r="H3278" s="22"/>
      <c r="I3278" s="20"/>
      <c r="J3278" s="20"/>
      <c r="K3278" s="20">
        <v>162</v>
      </c>
      <c r="L3278" s="20"/>
      <c r="M3278" s="20"/>
      <c r="N3278" s="20"/>
      <c r="O3278" s="20">
        <v>162</v>
      </c>
      <c r="P3278" s="23" t="str">
        <f>VLOOKUP(A3278,'ИЗ ОСНОВЫ НОМЕНКЛАТУР'!D:E,2,0)</f>
        <v>Ручки, крючки, опоры</v>
      </c>
      <c r="Q3278" s="23" t="str">
        <f>VLOOKUP(A3278,'ИЗ ОСНОВЫ НОМЕНКЛАТУР'!D:F,3,0)</f>
        <v>Распродажа ручки</v>
      </c>
      <c r="R3278" s="40">
        <f>VLOOKUP(A:A,'ИЗ ОСНОВЫ НОМЕНКЛАТУР'!D:G,4,0)</f>
        <v>45</v>
      </c>
      <c r="S3278" s="12" t="str">
        <f>VLOOKUP(A:A,'ИЗ ОСНОВЫ НОМЕНКЛАТУР'!D:H,5,0)</f>
        <v>C</v>
      </c>
      <c r="T3278" s="44">
        <f t="shared" si="615"/>
        <v>0</v>
      </c>
      <c r="U3278" s="44">
        <f t="shared" si="616"/>
        <v>0</v>
      </c>
      <c r="V3278" s="44">
        <f t="shared" si="617"/>
        <v>0</v>
      </c>
      <c r="W3278" s="44">
        <f t="shared" si="618"/>
        <v>0</v>
      </c>
      <c r="X3278" s="44">
        <f t="shared" si="619"/>
        <v>0</v>
      </c>
      <c r="Y3278" s="44">
        <f t="shared" si="620"/>
        <v>0</v>
      </c>
      <c r="Z3278" s="44">
        <f t="shared" si="621"/>
        <v>0</v>
      </c>
      <c r="AA3278" s="44">
        <f t="shared" si="622"/>
        <v>7290</v>
      </c>
      <c r="AB3278" s="44">
        <f t="shared" si="623"/>
        <v>0</v>
      </c>
      <c r="AC3278" s="44">
        <f t="shared" si="624"/>
        <v>0</v>
      </c>
      <c r="AD3278" s="44">
        <f t="shared" si="625"/>
        <v>0</v>
      </c>
      <c r="AE3278" s="12">
        <f t="shared" si="626"/>
        <v>7290</v>
      </c>
    </row>
    <row r="3279" spans="1:31" ht="12.6" hidden="1" customHeight="1" x14ac:dyDescent="0.2">
      <c r="A3279" s="26" t="s">
        <v>2814</v>
      </c>
      <c r="B3279" s="19"/>
      <c r="C3279" s="19"/>
      <c r="D3279" s="20"/>
      <c r="E3279" s="21"/>
      <c r="F3279" s="22"/>
      <c r="G3279" s="21"/>
      <c r="H3279" s="22"/>
      <c r="I3279" s="20"/>
      <c r="J3279" s="20"/>
      <c r="K3279" s="20">
        <v>536</v>
      </c>
      <c r="L3279" s="20"/>
      <c r="M3279" s="20"/>
      <c r="N3279" s="20"/>
      <c r="O3279" s="20">
        <v>536</v>
      </c>
      <c r="P3279" s="23" t="str">
        <f>VLOOKUP(A3279,'ИЗ ОСНОВЫ НОМЕНКЛАТУР'!D:E,2,0)</f>
        <v>Ручки, крючки, опоры</v>
      </c>
      <c r="Q3279" s="23" t="str">
        <f>VLOOKUP(A3279,'ИЗ ОСНОВЫ НОМЕНКЛАТУР'!D:F,3,0)</f>
        <v>Распродажа ручки</v>
      </c>
      <c r="R3279" s="40">
        <f>VLOOKUP(A:A,'ИЗ ОСНОВЫ НОМЕНКЛАТУР'!D:G,4,0)</f>
        <v>42.83281887755102</v>
      </c>
      <c r="S3279" s="12" t="str">
        <f>VLOOKUP(A:A,'ИЗ ОСНОВЫ НОМЕНКЛАТУР'!D:H,5,0)</f>
        <v>C</v>
      </c>
      <c r="T3279" s="44">
        <f t="shared" si="615"/>
        <v>0</v>
      </c>
      <c r="U3279" s="44">
        <f t="shared" si="616"/>
        <v>0</v>
      </c>
      <c r="V3279" s="44">
        <f t="shared" si="617"/>
        <v>0</v>
      </c>
      <c r="W3279" s="44">
        <f t="shared" si="618"/>
        <v>0</v>
      </c>
      <c r="X3279" s="44">
        <f t="shared" si="619"/>
        <v>0</v>
      </c>
      <c r="Y3279" s="44">
        <f t="shared" si="620"/>
        <v>0</v>
      </c>
      <c r="Z3279" s="44">
        <f t="shared" si="621"/>
        <v>0</v>
      </c>
      <c r="AA3279" s="44">
        <f t="shared" si="622"/>
        <v>22958.390918367346</v>
      </c>
      <c r="AB3279" s="44">
        <f t="shared" si="623"/>
        <v>0</v>
      </c>
      <c r="AC3279" s="44">
        <f t="shared" si="624"/>
        <v>0</v>
      </c>
      <c r="AD3279" s="44">
        <f t="shared" si="625"/>
        <v>0</v>
      </c>
      <c r="AE3279" s="12">
        <f t="shared" si="626"/>
        <v>22958.390918367346</v>
      </c>
    </row>
    <row r="3280" spans="1:31" ht="12.6" hidden="1" customHeight="1" x14ac:dyDescent="0.2">
      <c r="A3280" s="26" t="s">
        <v>2771</v>
      </c>
      <c r="B3280" s="19"/>
      <c r="C3280" s="19"/>
      <c r="D3280" s="20">
        <v>494</v>
      </c>
      <c r="E3280" s="20">
        <v>199</v>
      </c>
      <c r="F3280" s="20"/>
      <c r="G3280" s="21"/>
      <c r="H3280" s="22"/>
      <c r="I3280" s="20"/>
      <c r="J3280" s="20"/>
      <c r="K3280" s="20">
        <v>80</v>
      </c>
      <c r="L3280" s="20"/>
      <c r="M3280" s="20"/>
      <c r="N3280" s="20"/>
      <c r="O3280" s="20">
        <v>773</v>
      </c>
      <c r="P3280" s="23" t="str">
        <f>VLOOKUP(A3280,'ИЗ ОСНОВЫ НОМЕНКЛАТУР'!D:E,2,0)</f>
        <v>Ручки, крючки, опоры</v>
      </c>
      <c r="Q3280" s="23" t="str">
        <f>VLOOKUP(A3280,'ИЗ ОСНОВЫ НОМЕНКЛАТУР'!D:F,3,0)</f>
        <v>Врезные ручки</v>
      </c>
      <c r="R3280" s="40">
        <f>VLOOKUP(A:A,'ИЗ ОСНОВЫ НОМЕНКЛАТУР'!D:G,4,0)</f>
        <v>24.869523809523809</v>
      </c>
      <c r="S3280" s="12" t="str">
        <f>VLOOKUP(A:A,'ИЗ ОСНОВЫ НОМЕНКЛАТУР'!D:H,5,0)</f>
        <v>C</v>
      </c>
      <c r="T3280" s="44">
        <f t="shared" si="615"/>
        <v>12285.544761904761</v>
      </c>
      <c r="U3280" s="44">
        <f t="shared" si="616"/>
        <v>4949.0352380952381</v>
      </c>
      <c r="V3280" s="44">
        <f t="shared" si="617"/>
        <v>0</v>
      </c>
      <c r="W3280" s="44">
        <f t="shared" si="618"/>
        <v>0</v>
      </c>
      <c r="X3280" s="44">
        <f t="shared" si="619"/>
        <v>0</v>
      </c>
      <c r="Y3280" s="44">
        <f t="shared" si="620"/>
        <v>0</v>
      </c>
      <c r="Z3280" s="44">
        <f t="shared" si="621"/>
        <v>0</v>
      </c>
      <c r="AA3280" s="44">
        <f t="shared" si="622"/>
        <v>1989.5619047619048</v>
      </c>
      <c r="AB3280" s="44">
        <f t="shared" si="623"/>
        <v>0</v>
      </c>
      <c r="AC3280" s="44">
        <f t="shared" si="624"/>
        <v>0</v>
      </c>
      <c r="AD3280" s="44">
        <f t="shared" si="625"/>
        <v>0</v>
      </c>
      <c r="AE3280" s="12">
        <f t="shared" si="626"/>
        <v>19224.141904761902</v>
      </c>
    </row>
    <row r="3281" spans="1:31" ht="12.6" hidden="1" customHeight="1" x14ac:dyDescent="0.2">
      <c r="A3281" s="26" t="s">
        <v>4897</v>
      </c>
      <c r="B3281" s="19"/>
      <c r="C3281" s="19"/>
      <c r="D3281" s="20"/>
      <c r="E3281" s="21"/>
      <c r="F3281" s="22"/>
      <c r="G3281" s="21"/>
      <c r="H3281" s="22"/>
      <c r="I3281" s="20"/>
      <c r="J3281" s="20"/>
      <c r="K3281" s="20">
        <v>20</v>
      </c>
      <c r="L3281" s="20"/>
      <c r="M3281" s="20"/>
      <c r="N3281" s="20"/>
      <c r="O3281" s="20">
        <v>20</v>
      </c>
      <c r="P3281" s="23" t="str">
        <f>VLOOKUP(A3281,'ИЗ ОСНОВЫ НОМЕНКЛАТУР'!D:E,2,0)</f>
        <v>Аксессуары для шкафов</v>
      </c>
      <c r="Q3281" s="23" t="str">
        <f>VLOOKUP(A3281,'ИЗ ОСНОВЫ НОМЕНКЛАТУР'!D:F,3,0)</f>
        <v>Шкаф/шкаф-купе наполнение (бренд Aristo)</v>
      </c>
      <c r="R3281" s="40">
        <f>VLOOKUP(A:A,'ИЗ ОСНОВЫ НОМЕНКЛАТУР'!D:G,4,0)</f>
        <v>1754.95</v>
      </c>
      <c r="S3281" s="12" t="str">
        <f>VLOOKUP(A:A,'ИЗ ОСНОВЫ НОМЕНКЛАТУР'!D:H,5,0)</f>
        <v>C</v>
      </c>
      <c r="T3281" s="44">
        <f t="shared" si="615"/>
        <v>0</v>
      </c>
      <c r="U3281" s="44">
        <f t="shared" si="616"/>
        <v>0</v>
      </c>
      <c r="V3281" s="44">
        <f t="shared" si="617"/>
        <v>0</v>
      </c>
      <c r="W3281" s="44">
        <f t="shared" si="618"/>
        <v>0</v>
      </c>
      <c r="X3281" s="44">
        <f t="shared" si="619"/>
        <v>0</v>
      </c>
      <c r="Y3281" s="44">
        <f t="shared" si="620"/>
        <v>0</v>
      </c>
      <c r="Z3281" s="44">
        <f t="shared" si="621"/>
        <v>0</v>
      </c>
      <c r="AA3281" s="44">
        <f t="shared" si="622"/>
        <v>35099</v>
      </c>
      <c r="AB3281" s="44">
        <f t="shared" si="623"/>
        <v>0</v>
      </c>
      <c r="AC3281" s="44">
        <f t="shared" si="624"/>
        <v>0</v>
      </c>
      <c r="AD3281" s="44">
        <f t="shared" si="625"/>
        <v>0</v>
      </c>
      <c r="AE3281" s="12">
        <f t="shared" si="626"/>
        <v>35099</v>
      </c>
    </row>
    <row r="3282" spans="1:31" ht="12.6" hidden="1" customHeight="1" x14ac:dyDescent="0.2">
      <c r="A3282" s="26" t="s">
        <v>4898</v>
      </c>
      <c r="B3282" s="19"/>
      <c r="C3282" s="19"/>
      <c r="D3282" s="20"/>
      <c r="E3282" s="21"/>
      <c r="F3282" s="22"/>
      <c r="G3282" s="21"/>
      <c r="H3282" s="22"/>
      <c r="I3282" s="20"/>
      <c r="J3282" s="20"/>
      <c r="K3282" s="20">
        <v>24</v>
      </c>
      <c r="L3282" s="20"/>
      <c r="M3282" s="20"/>
      <c r="N3282" s="20"/>
      <c r="O3282" s="20">
        <v>24</v>
      </c>
      <c r="P3282" s="23" t="str">
        <f>VLOOKUP(A3282,'ИЗ ОСНОВЫ НОМЕНКЛАТУР'!D:E,2,0)</f>
        <v>Аксессуары для шкафов</v>
      </c>
      <c r="Q3282" s="23" t="str">
        <f>VLOOKUP(A3282,'ИЗ ОСНОВЫ НОМЕНКЛАТУР'!D:F,3,0)</f>
        <v>Шкаф/шкаф-купе наполнение (бренд Aristo)</v>
      </c>
      <c r="R3282" s="40">
        <f>VLOOKUP(A:A,'ИЗ ОСНОВЫ НОМЕНКЛАТУР'!D:G,4,0)</f>
        <v>1681.4583333333333</v>
      </c>
      <c r="S3282" s="12" t="str">
        <f>VLOOKUP(A:A,'ИЗ ОСНОВЫ НОМЕНКЛАТУР'!D:H,5,0)</f>
        <v>C</v>
      </c>
      <c r="T3282" s="44">
        <f t="shared" si="615"/>
        <v>0</v>
      </c>
      <c r="U3282" s="44">
        <f t="shared" si="616"/>
        <v>0</v>
      </c>
      <c r="V3282" s="44">
        <f t="shared" si="617"/>
        <v>0</v>
      </c>
      <c r="W3282" s="44">
        <f t="shared" si="618"/>
        <v>0</v>
      </c>
      <c r="X3282" s="44">
        <f t="shared" si="619"/>
        <v>0</v>
      </c>
      <c r="Y3282" s="44">
        <f t="shared" si="620"/>
        <v>0</v>
      </c>
      <c r="Z3282" s="44">
        <f t="shared" si="621"/>
        <v>0</v>
      </c>
      <c r="AA3282" s="44">
        <f t="shared" si="622"/>
        <v>40355</v>
      </c>
      <c r="AB3282" s="44">
        <f t="shared" si="623"/>
        <v>0</v>
      </c>
      <c r="AC3282" s="44">
        <f t="shared" si="624"/>
        <v>0</v>
      </c>
      <c r="AD3282" s="44">
        <f t="shared" si="625"/>
        <v>0</v>
      </c>
      <c r="AE3282" s="12">
        <f t="shared" si="626"/>
        <v>40355</v>
      </c>
    </row>
    <row r="3283" spans="1:31" ht="12.6" hidden="1" customHeight="1" x14ac:dyDescent="0.2">
      <c r="A3283" s="26" t="s">
        <v>4899</v>
      </c>
      <c r="B3283" s="19"/>
      <c r="C3283" s="19"/>
      <c r="D3283" s="20"/>
      <c r="E3283" s="21"/>
      <c r="F3283" s="22"/>
      <c r="G3283" s="21"/>
      <c r="H3283" s="22"/>
      <c r="I3283" s="20"/>
      <c r="J3283" s="20"/>
      <c r="K3283" s="20">
        <v>4</v>
      </c>
      <c r="L3283" s="20"/>
      <c r="M3283" s="20"/>
      <c r="N3283" s="20"/>
      <c r="O3283" s="20">
        <v>4</v>
      </c>
      <c r="P3283" s="23" t="str">
        <f>VLOOKUP(A3283,'ИЗ ОСНОВЫ НОМЕНКЛАТУР'!D:E,2,0)</f>
        <v>Аксессуары для шкафов</v>
      </c>
      <c r="Q3283" s="23" t="str">
        <f>VLOOKUP(A3283,'ИЗ ОСНОВЫ НОМЕНКЛАТУР'!D:F,3,0)</f>
        <v>Шкаф/шкаф-купе наполнение (бренд Aristo)</v>
      </c>
      <c r="R3283" s="40">
        <f>VLOOKUP(A:A,'ИЗ ОСНОВЫ НОМЕНКЛАТУР'!D:G,4,0)</f>
        <v>1436.5</v>
      </c>
      <c r="S3283" s="12" t="str">
        <f>VLOOKUP(A:A,'ИЗ ОСНОВЫ НОМЕНКЛАТУР'!D:H,5,0)</f>
        <v>C</v>
      </c>
      <c r="T3283" s="44">
        <f t="shared" si="615"/>
        <v>0</v>
      </c>
      <c r="U3283" s="44">
        <f t="shared" si="616"/>
        <v>0</v>
      </c>
      <c r="V3283" s="44">
        <f t="shared" si="617"/>
        <v>0</v>
      </c>
      <c r="W3283" s="44">
        <f t="shared" si="618"/>
        <v>0</v>
      </c>
      <c r="X3283" s="44">
        <f t="shared" si="619"/>
        <v>0</v>
      </c>
      <c r="Y3283" s="44">
        <f t="shared" si="620"/>
        <v>0</v>
      </c>
      <c r="Z3283" s="44">
        <f t="shared" si="621"/>
        <v>0</v>
      </c>
      <c r="AA3283" s="44">
        <f t="shared" si="622"/>
        <v>5746</v>
      </c>
      <c r="AB3283" s="44">
        <f t="shared" si="623"/>
        <v>0</v>
      </c>
      <c r="AC3283" s="44">
        <f t="shared" si="624"/>
        <v>0</v>
      </c>
      <c r="AD3283" s="44">
        <f t="shared" si="625"/>
        <v>0</v>
      </c>
      <c r="AE3283" s="12">
        <f t="shared" si="626"/>
        <v>5746</v>
      </c>
    </row>
    <row r="3284" spans="1:31" ht="12.6" hidden="1" customHeight="1" x14ac:dyDescent="0.2">
      <c r="A3284" s="26" t="s">
        <v>4900</v>
      </c>
      <c r="B3284" s="19"/>
      <c r="C3284" s="19"/>
      <c r="D3284" s="20"/>
      <c r="E3284" s="21"/>
      <c r="F3284" s="22"/>
      <c r="G3284" s="21"/>
      <c r="H3284" s="22"/>
      <c r="I3284" s="20"/>
      <c r="J3284" s="20"/>
      <c r="K3284" s="20">
        <v>5</v>
      </c>
      <c r="L3284" s="20"/>
      <c r="M3284" s="20"/>
      <c r="N3284" s="20"/>
      <c r="O3284" s="20">
        <v>5</v>
      </c>
      <c r="P3284" s="23" t="str">
        <f>VLOOKUP(A3284,'ИЗ ОСНОВЫ НОМЕНКЛАТУР'!D:E,2,0)</f>
        <v>Аксессуары для шкафов</v>
      </c>
      <c r="Q3284" s="23" t="str">
        <f>VLOOKUP(A3284,'ИЗ ОСНОВЫ НОМЕНКЛАТУР'!D:F,3,0)</f>
        <v>Шкаф/шкаф-купе наполнение (бренд Aristo)</v>
      </c>
      <c r="R3284" s="40">
        <f>VLOOKUP(A:A,'ИЗ ОСНОВЫ НОМЕНКЛАТУР'!D:G,4,0)</f>
        <v>2297.4</v>
      </c>
      <c r="S3284" s="12" t="str">
        <f>VLOOKUP(A:A,'ИЗ ОСНОВЫ НОМЕНКЛАТУР'!D:H,5,0)</f>
        <v>C</v>
      </c>
      <c r="T3284" s="44">
        <f t="shared" si="615"/>
        <v>0</v>
      </c>
      <c r="U3284" s="44">
        <f t="shared" si="616"/>
        <v>0</v>
      </c>
      <c r="V3284" s="44">
        <f t="shared" si="617"/>
        <v>0</v>
      </c>
      <c r="W3284" s="44">
        <f t="shared" si="618"/>
        <v>0</v>
      </c>
      <c r="X3284" s="44">
        <f t="shared" si="619"/>
        <v>0</v>
      </c>
      <c r="Y3284" s="44">
        <f t="shared" si="620"/>
        <v>0</v>
      </c>
      <c r="Z3284" s="44">
        <f t="shared" si="621"/>
        <v>0</v>
      </c>
      <c r="AA3284" s="44">
        <f t="shared" si="622"/>
        <v>11487</v>
      </c>
      <c r="AB3284" s="44">
        <f t="shared" si="623"/>
        <v>0</v>
      </c>
      <c r="AC3284" s="44">
        <f t="shared" si="624"/>
        <v>0</v>
      </c>
      <c r="AD3284" s="44">
        <f t="shared" si="625"/>
        <v>0</v>
      </c>
      <c r="AE3284" s="12">
        <f t="shared" si="626"/>
        <v>11487</v>
      </c>
    </row>
    <row r="3285" spans="1:31" ht="12.6" hidden="1" customHeight="1" x14ac:dyDescent="0.2">
      <c r="A3285" s="26" t="s">
        <v>4901</v>
      </c>
      <c r="B3285" s="19"/>
      <c r="C3285" s="19"/>
      <c r="D3285" s="20"/>
      <c r="E3285" s="21"/>
      <c r="F3285" s="22"/>
      <c r="G3285" s="21"/>
      <c r="H3285" s="22"/>
      <c r="I3285" s="20"/>
      <c r="J3285" s="20"/>
      <c r="K3285" s="20">
        <v>5</v>
      </c>
      <c r="L3285" s="20"/>
      <c r="M3285" s="20"/>
      <c r="N3285" s="20"/>
      <c r="O3285" s="20">
        <v>5</v>
      </c>
      <c r="P3285" s="23" t="str">
        <f>VLOOKUP(A3285,'ИЗ ОСНОВЫ НОМЕНКЛАТУР'!D:E,2,0)</f>
        <v>Аксессуары для шкафов</v>
      </c>
      <c r="Q3285" s="23" t="str">
        <f>VLOOKUP(A3285,'ИЗ ОСНОВЫ НОМЕНКЛАТУР'!D:F,3,0)</f>
        <v>Шкаф/шкаф-купе наполнение (бренд Aristo)</v>
      </c>
      <c r="R3285" s="40">
        <f>VLOOKUP(A:A,'ИЗ ОСНОВЫ НОМЕНКЛАТУР'!D:G,4,0)</f>
        <v>2437.1999999999998</v>
      </c>
      <c r="S3285" s="12" t="str">
        <f>VLOOKUP(A:A,'ИЗ ОСНОВЫ НОМЕНКЛАТУР'!D:H,5,0)</f>
        <v>C</v>
      </c>
      <c r="T3285" s="44">
        <f t="shared" si="615"/>
        <v>0</v>
      </c>
      <c r="U3285" s="44">
        <f t="shared" si="616"/>
        <v>0</v>
      </c>
      <c r="V3285" s="44">
        <f t="shared" si="617"/>
        <v>0</v>
      </c>
      <c r="W3285" s="44">
        <f t="shared" si="618"/>
        <v>0</v>
      </c>
      <c r="X3285" s="44">
        <f t="shared" si="619"/>
        <v>0</v>
      </c>
      <c r="Y3285" s="44">
        <f t="shared" si="620"/>
        <v>0</v>
      </c>
      <c r="Z3285" s="44">
        <f t="shared" si="621"/>
        <v>0</v>
      </c>
      <c r="AA3285" s="44">
        <f t="shared" si="622"/>
        <v>12186</v>
      </c>
      <c r="AB3285" s="44">
        <f t="shared" si="623"/>
        <v>0</v>
      </c>
      <c r="AC3285" s="44">
        <f t="shared" si="624"/>
        <v>0</v>
      </c>
      <c r="AD3285" s="44">
        <f t="shared" si="625"/>
        <v>0</v>
      </c>
      <c r="AE3285" s="12">
        <f t="shared" si="626"/>
        <v>12186</v>
      </c>
    </row>
    <row r="3286" spans="1:31" ht="12.6" hidden="1" customHeight="1" x14ac:dyDescent="0.2">
      <c r="A3286" s="26" t="s">
        <v>3743</v>
      </c>
      <c r="B3286" s="19"/>
      <c r="C3286" s="19"/>
      <c r="D3286" s="20"/>
      <c r="E3286" s="21"/>
      <c r="F3286" s="22"/>
      <c r="G3286" s="21"/>
      <c r="H3286" s="22"/>
      <c r="I3286" s="20"/>
      <c r="J3286" s="20"/>
      <c r="K3286" s="20">
        <v>9</v>
      </c>
      <c r="L3286" s="20"/>
      <c r="M3286" s="20"/>
      <c r="N3286" s="20"/>
      <c r="O3286" s="20">
        <v>9</v>
      </c>
      <c r="P3286" s="23" t="str">
        <f>VLOOKUP(A3286,'ИЗ ОСНОВЫ НОМЕНКЛАТУР'!D:E,2,0)</f>
        <v>Аксессуары для шкафов</v>
      </c>
      <c r="Q3286" s="23" t="str">
        <f>VLOOKUP(A3286,'ИЗ ОСНОВЫ НОМЕНКЛАТУР'!D:F,3,0)</f>
        <v>Шкаф/шкаф-купе наполнение (бренд Aristo)</v>
      </c>
      <c r="R3286" s="40">
        <f>VLOOKUP(A:A,'ИЗ ОСНОВЫ НОМЕНКЛАТУР'!D:G,4,0)</f>
        <v>2530.7649999999999</v>
      </c>
      <c r="S3286" s="12" t="str">
        <f>VLOOKUP(A:A,'ИЗ ОСНОВЫ НОМЕНКЛАТУР'!D:H,5,0)</f>
        <v>C</v>
      </c>
      <c r="T3286" s="44">
        <f t="shared" si="615"/>
        <v>0</v>
      </c>
      <c r="U3286" s="44">
        <f t="shared" si="616"/>
        <v>0</v>
      </c>
      <c r="V3286" s="44">
        <f t="shared" si="617"/>
        <v>0</v>
      </c>
      <c r="W3286" s="44">
        <f t="shared" si="618"/>
        <v>0</v>
      </c>
      <c r="X3286" s="44">
        <f t="shared" si="619"/>
        <v>0</v>
      </c>
      <c r="Y3286" s="44">
        <f t="shared" si="620"/>
        <v>0</v>
      </c>
      <c r="Z3286" s="44">
        <f t="shared" si="621"/>
        <v>0</v>
      </c>
      <c r="AA3286" s="44">
        <f t="shared" si="622"/>
        <v>22776.884999999998</v>
      </c>
      <c r="AB3286" s="44">
        <f t="shared" si="623"/>
        <v>0</v>
      </c>
      <c r="AC3286" s="44">
        <f t="shared" si="624"/>
        <v>0</v>
      </c>
      <c r="AD3286" s="44">
        <f t="shared" si="625"/>
        <v>0</v>
      </c>
      <c r="AE3286" s="12">
        <f t="shared" si="626"/>
        <v>22776.884999999998</v>
      </c>
    </row>
    <row r="3287" spans="1:31" ht="12.6" hidden="1" customHeight="1" x14ac:dyDescent="0.2">
      <c r="A3287" s="26" t="s">
        <v>2772</v>
      </c>
      <c r="B3287" s="19"/>
      <c r="C3287" s="19"/>
      <c r="D3287" s="20"/>
      <c r="E3287" s="21"/>
      <c r="F3287" s="22"/>
      <c r="G3287" s="21"/>
      <c r="H3287" s="22"/>
      <c r="I3287" s="20"/>
      <c r="J3287" s="20"/>
      <c r="K3287" s="20">
        <v>140</v>
      </c>
      <c r="L3287" s="20"/>
      <c r="M3287" s="20"/>
      <c r="N3287" s="20"/>
      <c r="O3287" s="20">
        <v>140</v>
      </c>
      <c r="P3287" s="23" t="str">
        <f>VLOOKUP(A3287,'ИЗ ОСНОВЫ НОМЕНКЛАТУР'!D:E,2,0)</f>
        <v>Ручки, крючки, опоры</v>
      </c>
      <c r="Q3287" s="23" t="str">
        <f>VLOOKUP(A3287,'ИЗ ОСНОВЫ НОМЕНКЛАТУР'!D:F,3,0)</f>
        <v>Врезные ручки</v>
      </c>
      <c r="R3287" s="40">
        <f>VLOOKUP(A:A,'ИЗ ОСНОВЫ НОМЕНКЛАТУР'!D:G,4,0)</f>
        <v>39.510833333333331</v>
      </c>
      <c r="S3287" s="12" t="str">
        <f>VLOOKUP(A:A,'ИЗ ОСНОВЫ НОМЕНКЛАТУР'!D:H,5,0)</f>
        <v>C</v>
      </c>
      <c r="T3287" s="44">
        <f t="shared" si="615"/>
        <v>0</v>
      </c>
      <c r="U3287" s="44">
        <f t="shared" si="616"/>
        <v>0</v>
      </c>
      <c r="V3287" s="44">
        <f t="shared" si="617"/>
        <v>0</v>
      </c>
      <c r="W3287" s="44">
        <f t="shared" si="618"/>
        <v>0</v>
      </c>
      <c r="X3287" s="44">
        <f t="shared" si="619"/>
        <v>0</v>
      </c>
      <c r="Y3287" s="44">
        <f t="shared" si="620"/>
        <v>0</v>
      </c>
      <c r="Z3287" s="44">
        <f t="shared" si="621"/>
        <v>0</v>
      </c>
      <c r="AA3287" s="44">
        <f t="shared" si="622"/>
        <v>5531.5166666666664</v>
      </c>
      <c r="AB3287" s="44">
        <f t="shared" si="623"/>
        <v>0</v>
      </c>
      <c r="AC3287" s="44">
        <f t="shared" si="624"/>
        <v>0</v>
      </c>
      <c r="AD3287" s="44">
        <f t="shared" si="625"/>
        <v>0</v>
      </c>
      <c r="AE3287" s="12">
        <f t="shared" si="626"/>
        <v>5531.5166666666664</v>
      </c>
    </row>
    <row r="3288" spans="1:31" ht="12.6" customHeight="1" x14ac:dyDescent="0.2">
      <c r="A3288" s="26" t="s">
        <v>2633</v>
      </c>
      <c r="B3288" s="19"/>
      <c r="C3288" s="19"/>
      <c r="D3288" s="20"/>
      <c r="E3288" s="21"/>
      <c r="F3288" s="22"/>
      <c r="G3288" s="21"/>
      <c r="H3288" s="22"/>
      <c r="I3288" s="20"/>
      <c r="J3288" s="20"/>
      <c r="K3288" s="20">
        <v>169</v>
      </c>
      <c r="L3288" s="20"/>
      <c r="M3288" s="20"/>
      <c r="N3288" s="20"/>
      <c r="O3288" s="20">
        <v>169</v>
      </c>
      <c r="P3288" s="23" t="str">
        <f>VLOOKUP(A3288,'ИЗ ОСНОВЫ НОМЕНКЛАТУР'!D:E,2,0)</f>
        <v>Ручки, крючки, опоры</v>
      </c>
      <c r="Q3288" s="23" t="str">
        <f>VLOOKUP(A3288,'ИЗ ОСНОВЫ НОМЕНКЛАТУР'!D:F,3,0)</f>
        <v>Торцевые ручки</v>
      </c>
      <c r="R3288" s="40">
        <f>VLOOKUP(A:A,'ИЗ ОСНОВЫ НОМЕНКЛАТУР'!D:G,4,0)</f>
        <v>61.986521739130438</v>
      </c>
      <c r="S3288" s="12" t="str">
        <f>VLOOKUP(A:A,'ИЗ ОСНОВЫ НОМЕНКЛАТУР'!D:H,5,0)</f>
        <v>C</v>
      </c>
      <c r="T3288" s="44">
        <f t="shared" si="615"/>
        <v>0</v>
      </c>
      <c r="U3288" s="44">
        <f t="shared" si="616"/>
        <v>0</v>
      </c>
      <c r="V3288" s="44">
        <f t="shared" si="617"/>
        <v>0</v>
      </c>
      <c r="W3288" s="44">
        <f t="shared" si="618"/>
        <v>0</v>
      </c>
      <c r="X3288" s="44">
        <f t="shared" si="619"/>
        <v>0</v>
      </c>
      <c r="Y3288" s="44">
        <f t="shared" si="620"/>
        <v>0</v>
      </c>
      <c r="Z3288" s="44">
        <f t="shared" si="621"/>
        <v>0</v>
      </c>
      <c r="AA3288" s="44">
        <f t="shared" si="622"/>
        <v>10475.722173913044</v>
      </c>
      <c r="AB3288" s="44">
        <f t="shared" si="623"/>
        <v>0</v>
      </c>
      <c r="AC3288" s="44">
        <f t="shared" si="624"/>
        <v>0</v>
      </c>
      <c r="AD3288" s="44">
        <f t="shared" si="625"/>
        <v>0</v>
      </c>
      <c r="AE3288" s="12">
        <f t="shared" si="626"/>
        <v>10475.722173913044</v>
      </c>
    </row>
    <row r="3289" spans="1:31" ht="12.6" customHeight="1" x14ac:dyDescent="0.2">
      <c r="A3289" s="26" t="s">
        <v>2634</v>
      </c>
      <c r="B3289" s="19"/>
      <c r="C3289" s="19"/>
      <c r="D3289" s="20"/>
      <c r="E3289" s="21"/>
      <c r="F3289" s="22"/>
      <c r="G3289" s="21"/>
      <c r="H3289" s="22"/>
      <c r="I3289" s="20"/>
      <c r="J3289" s="20">
        <v>45</v>
      </c>
      <c r="K3289" s="20"/>
      <c r="L3289" s="20"/>
      <c r="M3289" s="20"/>
      <c r="N3289" s="20"/>
      <c r="O3289" s="20">
        <v>45</v>
      </c>
      <c r="P3289" s="23" t="str">
        <f>VLOOKUP(A3289,'ИЗ ОСНОВЫ НОМЕНКЛАТУР'!D:E,2,0)</f>
        <v>Ручки, крючки, опоры</v>
      </c>
      <c r="Q3289" s="23" t="str">
        <f>VLOOKUP(A3289,'ИЗ ОСНОВЫ НОМЕНКЛАТУР'!D:F,3,0)</f>
        <v>Торцевые ручки</v>
      </c>
      <c r="R3289" s="40">
        <f>VLOOKUP(A:A,'ИЗ ОСНОВЫ НОМЕНКЛАТУР'!D:G,4,0)</f>
        <v>804.62599999999998</v>
      </c>
      <c r="S3289" s="12" t="str">
        <f>VLOOKUP(A:A,'ИЗ ОСНОВЫ НОМЕНКЛАТУР'!D:H,5,0)</f>
        <v>C</v>
      </c>
      <c r="T3289" s="44">
        <f t="shared" si="615"/>
        <v>0</v>
      </c>
      <c r="U3289" s="44">
        <f t="shared" si="616"/>
        <v>0</v>
      </c>
      <c r="V3289" s="44">
        <f t="shared" si="617"/>
        <v>0</v>
      </c>
      <c r="W3289" s="44">
        <f t="shared" si="618"/>
        <v>0</v>
      </c>
      <c r="X3289" s="44">
        <f t="shared" si="619"/>
        <v>0</v>
      </c>
      <c r="Y3289" s="44">
        <f t="shared" si="620"/>
        <v>0</v>
      </c>
      <c r="Z3289" s="44">
        <f t="shared" si="621"/>
        <v>36208.17</v>
      </c>
      <c r="AA3289" s="44">
        <f t="shared" si="622"/>
        <v>0</v>
      </c>
      <c r="AB3289" s="44">
        <f t="shared" si="623"/>
        <v>0</v>
      </c>
      <c r="AC3289" s="44">
        <f t="shared" si="624"/>
        <v>0</v>
      </c>
      <c r="AD3289" s="44">
        <f t="shared" si="625"/>
        <v>0</v>
      </c>
      <c r="AE3289" s="12">
        <f t="shared" si="626"/>
        <v>36208.17</v>
      </c>
    </row>
    <row r="3290" spans="1:31" ht="12.6" customHeight="1" x14ac:dyDescent="0.2">
      <c r="A3290" s="26" t="s">
        <v>2636</v>
      </c>
      <c r="B3290" s="19"/>
      <c r="C3290" s="19"/>
      <c r="D3290" s="20"/>
      <c r="E3290" s="21"/>
      <c r="F3290" s="22"/>
      <c r="G3290" s="21"/>
      <c r="H3290" s="22"/>
      <c r="I3290" s="20"/>
      <c r="J3290" s="20"/>
      <c r="K3290" s="20"/>
      <c r="L3290" s="20">
        <v>1</v>
      </c>
      <c r="M3290" s="20"/>
      <c r="N3290" s="20"/>
      <c r="O3290" s="20">
        <v>1</v>
      </c>
      <c r="P3290" s="23" t="str">
        <f>VLOOKUP(A3290,'ИЗ ОСНОВЫ НОМЕНКЛАТУР'!D:E,2,0)</f>
        <v>Ручки, крючки, опоры</v>
      </c>
      <c r="Q3290" s="23" t="str">
        <f>VLOOKUP(A3290,'ИЗ ОСНОВЫ НОМЕНКЛАТУР'!D:F,3,0)</f>
        <v>Торцевые ручки</v>
      </c>
      <c r="R3290" s="40">
        <f>VLOOKUP(A:A,'ИЗ ОСНОВЫ НОМЕНКЛАТУР'!D:G,4,0)</f>
        <v>1662.4387301587301</v>
      </c>
      <c r="S3290" s="12" t="str">
        <f>VLOOKUP(A:A,'ИЗ ОСНОВЫ НОМЕНКЛАТУР'!D:H,5,0)</f>
        <v>C</v>
      </c>
      <c r="T3290" s="44">
        <f t="shared" si="615"/>
        <v>0</v>
      </c>
      <c r="U3290" s="44">
        <f t="shared" si="616"/>
        <v>0</v>
      </c>
      <c r="V3290" s="44">
        <f t="shared" si="617"/>
        <v>0</v>
      </c>
      <c r="W3290" s="44">
        <f t="shared" si="618"/>
        <v>0</v>
      </c>
      <c r="X3290" s="44">
        <f t="shared" si="619"/>
        <v>0</v>
      </c>
      <c r="Y3290" s="44">
        <f t="shared" si="620"/>
        <v>0</v>
      </c>
      <c r="Z3290" s="44">
        <f t="shared" si="621"/>
        <v>0</v>
      </c>
      <c r="AA3290" s="44">
        <f t="shared" si="622"/>
        <v>0</v>
      </c>
      <c r="AB3290" s="44">
        <f t="shared" si="623"/>
        <v>1662.4387301587301</v>
      </c>
      <c r="AC3290" s="44">
        <f t="shared" si="624"/>
        <v>0</v>
      </c>
      <c r="AD3290" s="44">
        <f t="shared" si="625"/>
        <v>0</v>
      </c>
      <c r="AE3290" s="12">
        <f t="shared" si="626"/>
        <v>1662.4387301587301</v>
      </c>
    </row>
    <row r="3291" spans="1:31" ht="12.6" hidden="1" customHeight="1" x14ac:dyDescent="0.2">
      <c r="A3291" s="26" t="s">
        <v>2706</v>
      </c>
      <c r="B3291" s="19"/>
      <c r="C3291" s="19"/>
      <c r="D3291" s="20"/>
      <c r="E3291" s="21"/>
      <c r="F3291" s="22"/>
      <c r="G3291" s="21"/>
      <c r="H3291" s="22"/>
      <c r="I3291" s="20"/>
      <c r="J3291" s="20"/>
      <c r="K3291" s="20"/>
      <c r="L3291" s="20">
        <v>26</v>
      </c>
      <c r="M3291" s="20"/>
      <c r="N3291" s="20"/>
      <c r="O3291" s="20">
        <v>26</v>
      </c>
      <c r="P3291" s="23" t="str">
        <f>VLOOKUP(A3291,'ИЗ ОСНОВЫ НОМЕНКЛАТУР'!D:E,2,0)</f>
        <v>Ручки, крючки, опоры</v>
      </c>
      <c r="Q3291" s="23" t="str">
        <f>VLOOKUP(A3291,'ИЗ ОСНОВЫ НОМЕНКЛАТУР'!D:F,3,0)</f>
        <v>Ручки-кнопки</v>
      </c>
      <c r="R3291" s="40">
        <f>VLOOKUP(A:A,'ИЗ ОСНОВЫ НОМЕНКЛАТУР'!D:G,4,0)</f>
        <v>967.05166666666673</v>
      </c>
      <c r="S3291" s="12" t="str">
        <f>VLOOKUP(A:A,'ИЗ ОСНОВЫ НОМЕНКЛАТУР'!D:H,5,0)</f>
        <v>C</v>
      </c>
      <c r="T3291" s="44">
        <f t="shared" si="615"/>
        <v>0</v>
      </c>
      <c r="U3291" s="44">
        <f t="shared" si="616"/>
        <v>0</v>
      </c>
      <c r="V3291" s="44">
        <f t="shared" si="617"/>
        <v>0</v>
      </c>
      <c r="W3291" s="44">
        <f t="shared" si="618"/>
        <v>0</v>
      </c>
      <c r="X3291" s="44">
        <f t="shared" si="619"/>
        <v>0</v>
      </c>
      <c r="Y3291" s="44">
        <f t="shared" si="620"/>
        <v>0</v>
      </c>
      <c r="Z3291" s="44">
        <f t="shared" si="621"/>
        <v>0</v>
      </c>
      <c r="AA3291" s="44">
        <f t="shared" si="622"/>
        <v>0</v>
      </c>
      <c r="AB3291" s="44">
        <f t="shared" si="623"/>
        <v>25143.343333333334</v>
      </c>
      <c r="AC3291" s="44">
        <f t="shared" si="624"/>
        <v>0</v>
      </c>
      <c r="AD3291" s="44">
        <f t="shared" si="625"/>
        <v>0</v>
      </c>
      <c r="AE3291" s="12">
        <f t="shared" si="626"/>
        <v>25143.343333333334</v>
      </c>
    </row>
    <row r="3292" spans="1:31" ht="12.6" hidden="1" customHeight="1" x14ac:dyDescent="0.2">
      <c r="A3292" s="26" t="s">
        <v>4902</v>
      </c>
      <c r="B3292" s="19"/>
      <c r="C3292" s="19"/>
      <c r="D3292" s="20"/>
      <c r="E3292" s="21"/>
      <c r="F3292" s="22"/>
      <c r="G3292" s="21"/>
      <c r="H3292" s="22"/>
      <c r="I3292" s="20"/>
      <c r="J3292" s="20"/>
      <c r="K3292" s="20">
        <v>30</v>
      </c>
      <c r="L3292" s="20"/>
      <c r="M3292" s="20"/>
      <c r="N3292" s="20"/>
      <c r="O3292" s="20">
        <v>30</v>
      </c>
      <c r="P3292" s="23" t="str">
        <f>VLOOKUP(A3292,'ИЗ ОСНОВЫ НОМЕНКЛАТУР'!D:E,2,0)</f>
        <v>Ручки, крючки, опоры</v>
      </c>
      <c r="Q3292" s="23" t="str">
        <f>VLOOKUP(A3292,'ИЗ ОСНОВЫ НОМЕНКЛАТУР'!D:F,3,0)</f>
        <v>Ручки-скобы</v>
      </c>
      <c r="R3292" s="40">
        <f>VLOOKUP(A:A,'ИЗ ОСНОВЫ НОМЕНКЛАТУР'!D:G,4,0)</f>
        <v>769.33333333333337</v>
      </c>
      <c r="S3292" s="12" t="str">
        <f>VLOOKUP(A:A,'ИЗ ОСНОВЫ НОМЕНКЛАТУР'!D:H,5,0)</f>
        <v>C</v>
      </c>
      <c r="T3292" s="44">
        <f t="shared" si="615"/>
        <v>0</v>
      </c>
      <c r="U3292" s="44">
        <f t="shared" si="616"/>
        <v>0</v>
      </c>
      <c r="V3292" s="44">
        <f t="shared" si="617"/>
        <v>0</v>
      </c>
      <c r="W3292" s="44">
        <f t="shared" si="618"/>
        <v>0</v>
      </c>
      <c r="X3292" s="44">
        <f t="shared" si="619"/>
        <v>0</v>
      </c>
      <c r="Y3292" s="44">
        <f t="shared" si="620"/>
        <v>0</v>
      </c>
      <c r="Z3292" s="44">
        <f t="shared" si="621"/>
        <v>0</v>
      </c>
      <c r="AA3292" s="44">
        <f t="shared" si="622"/>
        <v>23080</v>
      </c>
      <c r="AB3292" s="44">
        <f t="shared" si="623"/>
        <v>0</v>
      </c>
      <c r="AC3292" s="44">
        <f t="shared" si="624"/>
        <v>0</v>
      </c>
      <c r="AD3292" s="44">
        <f t="shared" si="625"/>
        <v>0</v>
      </c>
      <c r="AE3292" s="12">
        <f t="shared" si="626"/>
        <v>23080</v>
      </c>
    </row>
    <row r="3293" spans="1:31" ht="12.6" customHeight="1" x14ac:dyDescent="0.2">
      <c r="A3293" s="26" t="s">
        <v>4903</v>
      </c>
      <c r="B3293" s="19"/>
      <c r="C3293" s="19"/>
      <c r="D3293" s="20"/>
      <c r="E3293" s="21"/>
      <c r="F3293" s="22"/>
      <c r="G3293" s="21"/>
      <c r="H3293" s="22"/>
      <c r="I3293" s="20"/>
      <c r="J3293" s="20"/>
      <c r="K3293" s="20">
        <v>78</v>
      </c>
      <c r="L3293" s="20"/>
      <c r="M3293" s="20"/>
      <c r="N3293" s="20"/>
      <c r="O3293" s="20">
        <v>78</v>
      </c>
      <c r="P3293" s="23" t="str">
        <f>VLOOKUP(A3293,'ИЗ ОСНОВЫ НОМЕНКЛАТУР'!D:E,2,0)</f>
        <v>Ручки, крючки, опоры</v>
      </c>
      <c r="Q3293" s="23" t="str">
        <f>VLOOKUP(A3293,'ИЗ ОСНОВЫ НОМЕНКЛАТУР'!D:F,3,0)</f>
        <v>Торцевые ручки</v>
      </c>
      <c r="R3293" s="40">
        <f>VLOOKUP(A:A,'ИЗ ОСНОВЫ НОМЕНКЛАТУР'!D:G,4,0)</f>
        <v>777.65384615384619</v>
      </c>
      <c r="S3293" s="12" t="str">
        <f>VLOOKUP(A:A,'ИЗ ОСНОВЫ НОМЕНКЛАТУР'!D:H,5,0)</f>
        <v>C</v>
      </c>
      <c r="T3293" s="44">
        <f t="shared" si="615"/>
        <v>0</v>
      </c>
      <c r="U3293" s="44">
        <f t="shared" si="616"/>
        <v>0</v>
      </c>
      <c r="V3293" s="44">
        <f t="shared" si="617"/>
        <v>0</v>
      </c>
      <c r="W3293" s="44">
        <f t="shared" si="618"/>
        <v>0</v>
      </c>
      <c r="X3293" s="44">
        <f t="shared" si="619"/>
        <v>0</v>
      </c>
      <c r="Y3293" s="44">
        <f t="shared" si="620"/>
        <v>0</v>
      </c>
      <c r="Z3293" s="44">
        <f t="shared" si="621"/>
        <v>0</v>
      </c>
      <c r="AA3293" s="44">
        <f t="shared" si="622"/>
        <v>60657</v>
      </c>
      <c r="AB3293" s="44">
        <f t="shared" si="623"/>
        <v>0</v>
      </c>
      <c r="AC3293" s="44">
        <f t="shared" si="624"/>
        <v>0</v>
      </c>
      <c r="AD3293" s="44">
        <f t="shared" si="625"/>
        <v>0</v>
      </c>
      <c r="AE3293" s="12">
        <f t="shared" si="626"/>
        <v>60657</v>
      </c>
    </row>
    <row r="3294" spans="1:31" ht="12.6" hidden="1" customHeight="1" x14ac:dyDescent="0.2">
      <c r="A3294" s="26" t="s">
        <v>2467</v>
      </c>
      <c r="B3294" s="19"/>
      <c r="C3294" s="19"/>
      <c r="D3294" s="20"/>
      <c r="E3294" s="21"/>
      <c r="F3294" s="22"/>
      <c r="G3294" s="21"/>
      <c r="H3294" s="22"/>
      <c r="I3294" s="20"/>
      <c r="J3294" s="20">
        <v>25</v>
      </c>
      <c r="K3294" s="20">
        <v>20</v>
      </c>
      <c r="L3294" s="20"/>
      <c r="M3294" s="20"/>
      <c r="N3294" s="20"/>
      <c r="O3294" s="20">
        <v>45</v>
      </c>
      <c r="P3294" s="23" t="str">
        <f>VLOOKUP(A3294,'ИЗ ОСНОВЫ НОМЕНКЛАТУР'!D:E,2,0)</f>
        <v>Ручки, крючки, опоры</v>
      </c>
      <c r="Q3294" s="23" t="str">
        <f>VLOOKUP(A3294,'ИЗ ОСНОВЫ НОМЕНКЛАТУР'!D:F,3,0)</f>
        <v>Ручки-скобы</v>
      </c>
      <c r="R3294" s="40">
        <f>VLOOKUP(A:A,'ИЗ ОСНОВЫ НОМЕНКЛАТУР'!D:G,4,0)</f>
        <v>415.17733333333331</v>
      </c>
      <c r="S3294" s="12" t="str">
        <f>VLOOKUP(A:A,'ИЗ ОСНОВЫ НОМЕНКЛАТУР'!D:H,5,0)</f>
        <v>C</v>
      </c>
      <c r="T3294" s="44">
        <f t="shared" si="615"/>
        <v>0</v>
      </c>
      <c r="U3294" s="44">
        <f t="shared" si="616"/>
        <v>0</v>
      </c>
      <c r="V3294" s="44">
        <f t="shared" si="617"/>
        <v>0</v>
      </c>
      <c r="W3294" s="44">
        <f t="shared" si="618"/>
        <v>0</v>
      </c>
      <c r="X3294" s="44">
        <f t="shared" si="619"/>
        <v>0</v>
      </c>
      <c r="Y3294" s="44">
        <f t="shared" si="620"/>
        <v>0</v>
      </c>
      <c r="Z3294" s="44">
        <f t="shared" si="621"/>
        <v>10379.433333333332</v>
      </c>
      <c r="AA3294" s="44">
        <f t="shared" si="622"/>
        <v>8303.5466666666653</v>
      </c>
      <c r="AB3294" s="44">
        <f t="shared" si="623"/>
        <v>0</v>
      </c>
      <c r="AC3294" s="44">
        <f t="shared" si="624"/>
        <v>0</v>
      </c>
      <c r="AD3294" s="44">
        <f t="shared" si="625"/>
        <v>0</v>
      </c>
      <c r="AE3294" s="12">
        <f t="shared" si="626"/>
        <v>18682.979999999996</v>
      </c>
    </row>
    <row r="3295" spans="1:31" ht="12.6" hidden="1" customHeight="1" x14ac:dyDescent="0.2">
      <c r="A3295" s="26" t="s">
        <v>2459</v>
      </c>
      <c r="B3295" s="19"/>
      <c r="C3295" s="19"/>
      <c r="D3295" s="20"/>
      <c r="E3295" s="21"/>
      <c r="F3295" s="22"/>
      <c r="G3295" s="21"/>
      <c r="H3295" s="22"/>
      <c r="I3295" s="20"/>
      <c r="J3295" s="20">
        <v>3</v>
      </c>
      <c r="K3295" s="20"/>
      <c r="L3295" s="20"/>
      <c r="M3295" s="20"/>
      <c r="N3295" s="20"/>
      <c r="O3295" s="20">
        <v>3</v>
      </c>
      <c r="P3295" s="23" t="str">
        <f>VLOOKUP(A3295,'ИЗ ОСНОВЫ НОМЕНКЛАТУР'!D:E,2,0)</f>
        <v>Ручки, крючки, опоры</v>
      </c>
      <c r="Q3295" s="23" t="str">
        <f>VLOOKUP(A3295,'ИЗ ОСНОВЫ НОМЕНКЛАТУР'!D:F,3,0)</f>
        <v>Ручки-скобы</v>
      </c>
      <c r="R3295" s="40">
        <f>VLOOKUP(A:A,'ИЗ ОСНОВЫ НОМЕНКЛАТУР'!D:G,4,0)</f>
        <v>185.94071428571428</v>
      </c>
      <c r="S3295" s="12" t="str">
        <f>VLOOKUP(A:A,'ИЗ ОСНОВЫ НОМЕНКЛАТУР'!D:H,5,0)</f>
        <v>C</v>
      </c>
      <c r="T3295" s="44">
        <f t="shared" si="615"/>
        <v>0</v>
      </c>
      <c r="U3295" s="44">
        <f t="shared" si="616"/>
        <v>0</v>
      </c>
      <c r="V3295" s="44">
        <f t="shared" si="617"/>
        <v>0</v>
      </c>
      <c r="W3295" s="44">
        <f t="shared" si="618"/>
        <v>0</v>
      </c>
      <c r="X3295" s="44">
        <f t="shared" si="619"/>
        <v>0</v>
      </c>
      <c r="Y3295" s="44">
        <f t="shared" si="620"/>
        <v>0</v>
      </c>
      <c r="Z3295" s="44">
        <f t="shared" si="621"/>
        <v>557.82214285714281</v>
      </c>
      <c r="AA3295" s="44">
        <f t="shared" si="622"/>
        <v>0</v>
      </c>
      <c r="AB3295" s="44">
        <f t="shared" si="623"/>
        <v>0</v>
      </c>
      <c r="AC3295" s="44">
        <f t="shared" si="624"/>
        <v>0</v>
      </c>
      <c r="AD3295" s="44">
        <f t="shared" si="625"/>
        <v>0</v>
      </c>
      <c r="AE3295" s="12">
        <f t="shared" si="626"/>
        <v>557.82214285714281</v>
      </c>
    </row>
    <row r="3296" spans="1:31" ht="12.6" hidden="1" customHeight="1" x14ac:dyDescent="0.2">
      <c r="A3296" s="26" t="s">
        <v>4904</v>
      </c>
      <c r="B3296" s="19"/>
      <c r="C3296" s="19"/>
      <c r="D3296" s="20"/>
      <c r="E3296" s="21"/>
      <c r="F3296" s="22"/>
      <c r="G3296" s="21"/>
      <c r="H3296" s="22"/>
      <c r="I3296" s="20"/>
      <c r="J3296" s="20">
        <v>7</v>
      </c>
      <c r="K3296" s="20"/>
      <c r="L3296" s="20"/>
      <c r="M3296" s="20"/>
      <c r="N3296" s="20"/>
      <c r="O3296" s="20">
        <v>7</v>
      </c>
      <c r="P3296" s="23" t="str">
        <f>VLOOKUP(A3296,'ИЗ ОСНОВЫ НОМЕНКЛАТУР'!D:E,2,0)</f>
        <v>Ручки, крючки, опоры</v>
      </c>
      <c r="Q3296" s="23" t="str">
        <f>VLOOKUP(A3296,'ИЗ ОСНОВЫ НОМЕНКЛАТУР'!D:F,3,0)</f>
        <v>Ручки-рейлинги</v>
      </c>
      <c r="R3296" s="40">
        <f>VLOOKUP(A:A,'ИЗ ОСНОВЫ НОМЕНКЛАТУР'!D:G,4,0)</f>
        <v>372.85714285714283</v>
      </c>
      <c r="S3296" s="12" t="str">
        <f>VLOOKUP(A:A,'ИЗ ОСНОВЫ НОМЕНКЛАТУР'!D:H,5,0)</f>
        <v>C</v>
      </c>
      <c r="T3296" s="44">
        <f t="shared" si="615"/>
        <v>0</v>
      </c>
      <c r="U3296" s="44">
        <f t="shared" si="616"/>
        <v>0</v>
      </c>
      <c r="V3296" s="44">
        <f t="shared" si="617"/>
        <v>0</v>
      </c>
      <c r="W3296" s="44">
        <f t="shared" si="618"/>
        <v>0</v>
      </c>
      <c r="X3296" s="44">
        <f t="shared" si="619"/>
        <v>0</v>
      </c>
      <c r="Y3296" s="44">
        <f t="shared" si="620"/>
        <v>0</v>
      </c>
      <c r="Z3296" s="44">
        <f t="shared" si="621"/>
        <v>2610</v>
      </c>
      <c r="AA3296" s="44">
        <f t="shared" si="622"/>
        <v>0</v>
      </c>
      <c r="AB3296" s="44">
        <f t="shared" si="623"/>
        <v>0</v>
      </c>
      <c r="AC3296" s="44">
        <f t="shared" si="624"/>
        <v>0</v>
      </c>
      <c r="AD3296" s="44">
        <f t="shared" si="625"/>
        <v>0</v>
      </c>
      <c r="AE3296" s="12">
        <f t="shared" si="626"/>
        <v>2610</v>
      </c>
    </row>
    <row r="3297" spans="1:31" ht="12.6" hidden="1" customHeight="1" x14ac:dyDescent="0.2">
      <c r="A3297" s="26" t="s">
        <v>2446</v>
      </c>
      <c r="B3297" s="19"/>
      <c r="C3297" s="19"/>
      <c r="D3297" s="20"/>
      <c r="E3297" s="20">
        <v>18</v>
      </c>
      <c r="F3297" s="20"/>
      <c r="G3297" s="21"/>
      <c r="H3297" s="22"/>
      <c r="I3297" s="20"/>
      <c r="J3297" s="20"/>
      <c r="K3297" s="20">
        <v>35</v>
      </c>
      <c r="L3297" s="20"/>
      <c r="M3297" s="20"/>
      <c r="N3297" s="20"/>
      <c r="O3297" s="20">
        <v>53</v>
      </c>
      <c r="P3297" s="23" t="str">
        <f>VLOOKUP(A3297,'ИЗ ОСНОВЫ НОМЕНКЛАТУР'!D:E,2,0)</f>
        <v>Ручки, крючки, опоры</v>
      </c>
      <c r="Q3297" s="23" t="str">
        <f>VLOOKUP(A3297,'ИЗ ОСНОВЫ НОМЕНКЛАТУР'!D:F,3,0)</f>
        <v>Ручки-скобы</v>
      </c>
      <c r="R3297" s="40">
        <f>VLOOKUP(A:A,'ИЗ ОСНОВЫ НОМЕНКЛАТУР'!D:G,4,0)</f>
        <v>176.42</v>
      </c>
      <c r="S3297" s="12" t="str">
        <f>VLOOKUP(A:A,'ИЗ ОСНОВЫ НОМЕНКЛАТУР'!D:H,5,0)</f>
        <v>C</v>
      </c>
      <c r="T3297" s="44">
        <f t="shared" si="615"/>
        <v>0</v>
      </c>
      <c r="U3297" s="44">
        <f t="shared" si="616"/>
        <v>3175.56</v>
      </c>
      <c r="V3297" s="44">
        <f t="shared" si="617"/>
        <v>0</v>
      </c>
      <c r="W3297" s="44">
        <f t="shared" si="618"/>
        <v>0</v>
      </c>
      <c r="X3297" s="44">
        <f t="shared" si="619"/>
        <v>0</v>
      </c>
      <c r="Y3297" s="44">
        <f t="shared" si="620"/>
        <v>0</v>
      </c>
      <c r="Z3297" s="44">
        <f t="shared" si="621"/>
        <v>0</v>
      </c>
      <c r="AA3297" s="44">
        <f t="shared" si="622"/>
        <v>6174.7</v>
      </c>
      <c r="AB3297" s="44">
        <f t="shared" si="623"/>
        <v>0</v>
      </c>
      <c r="AC3297" s="44">
        <f t="shared" si="624"/>
        <v>0</v>
      </c>
      <c r="AD3297" s="44">
        <f t="shared" si="625"/>
        <v>0</v>
      </c>
      <c r="AE3297" s="12">
        <f t="shared" si="626"/>
        <v>9350.26</v>
      </c>
    </row>
    <row r="3298" spans="1:31" ht="12.6" hidden="1" customHeight="1" x14ac:dyDescent="0.2">
      <c r="A3298" s="26" t="s">
        <v>2451</v>
      </c>
      <c r="B3298" s="19"/>
      <c r="C3298" s="19"/>
      <c r="D3298" s="20"/>
      <c r="E3298" s="20">
        <v>30</v>
      </c>
      <c r="F3298" s="20"/>
      <c r="G3298" s="21"/>
      <c r="H3298" s="22"/>
      <c r="I3298" s="20"/>
      <c r="J3298" s="20"/>
      <c r="K3298" s="20"/>
      <c r="L3298" s="20"/>
      <c r="M3298" s="20"/>
      <c r="N3298" s="20"/>
      <c r="O3298" s="20">
        <v>30</v>
      </c>
      <c r="P3298" s="23" t="str">
        <f>VLOOKUP(A3298,'ИЗ ОСНОВЫ НОМЕНКЛАТУР'!D:E,2,0)</f>
        <v>Ручки, крючки, опоры</v>
      </c>
      <c r="Q3298" s="23" t="str">
        <f>VLOOKUP(A3298,'ИЗ ОСНОВЫ НОМЕНКЛАТУР'!D:F,3,0)</f>
        <v>Ручки-скобы</v>
      </c>
      <c r="R3298" s="40">
        <f>VLOOKUP(A:A,'ИЗ ОСНОВЫ НОМЕНКЛАТУР'!D:G,4,0)</f>
        <v>171.29444444444445</v>
      </c>
      <c r="S3298" s="12" t="str">
        <f>VLOOKUP(A:A,'ИЗ ОСНОВЫ НОМЕНКЛАТУР'!D:H,5,0)</f>
        <v>C</v>
      </c>
      <c r="T3298" s="44">
        <f t="shared" si="615"/>
        <v>0</v>
      </c>
      <c r="U3298" s="44">
        <f t="shared" si="616"/>
        <v>5138.8333333333339</v>
      </c>
      <c r="V3298" s="44">
        <f t="shared" si="617"/>
        <v>0</v>
      </c>
      <c r="W3298" s="44">
        <f t="shared" si="618"/>
        <v>0</v>
      </c>
      <c r="X3298" s="44">
        <f t="shared" si="619"/>
        <v>0</v>
      </c>
      <c r="Y3298" s="44">
        <f t="shared" si="620"/>
        <v>0</v>
      </c>
      <c r="Z3298" s="44">
        <f t="shared" si="621"/>
        <v>0</v>
      </c>
      <c r="AA3298" s="44">
        <f t="shared" si="622"/>
        <v>0</v>
      </c>
      <c r="AB3298" s="44">
        <f t="shared" si="623"/>
        <v>0</v>
      </c>
      <c r="AC3298" s="44">
        <f t="shared" si="624"/>
        <v>0</v>
      </c>
      <c r="AD3298" s="44">
        <f t="shared" si="625"/>
        <v>0</v>
      </c>
      <c r="AE3298" s="12">
        <f t="shared" si="626"/>
        <v>5138.8333333333339</v>
      </c>
    </row>
    <row r="3299" spans="1:31" ht="12.6" hidden="1" customHeight="1" x14ac:dyDescent="0.2">
      <c r="A3299" s="26" t="s">
        <v>4905</v>
      </c>
      <c r="B3299" s="19"/>
      <c r="C3299" s="19"/>
      <c r="D3299" s="20"/>
      <c r="E3299" s="20">
        <v>61</v>
      </c>
      <c r="F3299" s="20"/>
      <c r="G3299" s="21"/>
      <c r="H3299" s="22"/>
      <c r="I3299" s="20"/>
      <c r="J3299" s="20"/>
      <c r="K3299" s="20"/>
      <c r="L3299" s="20"/>
      <c r="M3299" s="20"/>
      <c r="N3299" s="20"/>
      <c r="O3299" s="20">
        <v>61</v>
      </c>
      <c r="P3299" s="23" t="str">
        <f>VLOOKUP(A3299,'ИЗ ОСНОВЫ НОМЕНКЛАТУР'!D:E,2,0)</f>
        <v>Ручки, крючки, опоры</v>
      </c>
      <c r="Q3299" s="23" t="str">
        <f>VLOOKUP(A3299,'ИЗ ОСНОВЫ НОМЕНКЛАТУР'!D:F,3,0)</f>
        <v>Ручки-скобы</v>
      </c>
      <c r="R3299" s="40">
        <f>VLOOKUP(A:A,'ИЗ ОСНОВЫ НОМЕНКЛАТУР'!D:G,4,0)</f>
        <v>137.13114754098362</v>
      </c>
      <c r="S3299" s="12" t="str">
        <f>VLOOKUP(A:A,'ИЗ ОСНОВЫ НОМЕНКЛАТУР'!D:H,5,0)</f>
        <v>C</v>
      </c>
      <c r="T3299" s="44">
        <f t="shared" si="615"/>
        <v>0</v>
      </c>
      <c r="U3299" s="44">
        <f t="shared" si="616"/>
        <v>8365</v>
      </c>
      <c r="V3299" s="44">
        <f t="shared" si="617"/>
        <v>0</v>
      </c>
      <c r="W3299" s="44">
        <f t="shared" si="618"/>
        <v>0</v>
      </c>
      <c r="X3299" s="44">
        <f t="shared" si="619"/>
        <v>0</v>
      </c>
      <c r="Y3299" s="44">
        <f t="shared" si="620"/>
        <v>0</v>
      </c>
      <c r="Z3299" s="44">
        <f t="shared" si="621"/>
        <v>0</v>
      </c>
      <c r="AA3299" s="44">
        <f t="shared" si="622"/>
        <v>0</v>
      </c>
      <c r="AB3299" s="44">
        <f t="shared" si="623"/>
        <v>0</v>
      </c>
      <c r="AC3299" s="44">
        <f t="shared" si="624"/>
        <v>0</v>
      </c>
      <c r="AD3299" s="44">
        <f t="shared" si="625"/>
        <v>0</v>
      </c>
      <c r="AE3299" s="12">
        <f t="shared" si="626"/>
        <v>8365</v>
      </c>
    </row>
    <row r="3300" spans="1:31" ht="12.6" hidden="1" customHeight="1" x14ac:dyDescent="0.2">
      <c r="A3300" s="26" t="s">
        <v>4906</v>
      </c>
      <c r="B3300" s="19"/>
      <c r="C3300" s="19"/>
      <c r="D3300" s="20"/>
      <c r="E3300" s="21"/>
      <c r="F3300" s="22"/>
      <c r="G3300" s="21"/>
      <c r="H3300" s="22"/>
      <c r="I3300" s="20"/>
      <c r="J3300" s="20"/>
      <c r="K3300" s="20">
        <v>120</v>
      </c>
      <c r="L3300" s="20"/>
      <c r="M3300" s="20"/>
      <c r="N3300" s="20"/>
      <c r="O3300" s="20">
        <v>120</v>
      </c>
      <c r="P3300" s="23" t="str">
        <f>VLOOKUP(A3300,'ИЗ ОСНОВЫ НОМЕНКЛАТУР'!D:E,2,0)</f>
        <v>Ручки, крючки, опоры</v>
      </c>
      <c r="Q3300" s="23" t="str">
        <f>VLOOKUP(A3300,'ИЗ ОСНОВЫ НОМЕНКЛАТУР'!D:F,3,0)</f>
        <v>Ручки-скобы</v>
      </c>
      <c r="R3300" s="40">
        <f>VLOOKUP(A:A,'ИЗ ОСНОВЫ НОМЕНКЛАТУР'!D:G,4,0)</f>
        <v>619.9</v>
      </c>
      <c r="S3300" s="12" t="str">
        <f>VLOOKUP(A:A,'ИЗ ОСНОВЫ НОМЕНКЛАТУР'!D:H,5,0)</f>
        <v>C</v>
      </c>
      <c r="T3300" s="44">
        <f t="shared" si="615"/>
        <v>0</v>
      </c>
      <c r="U3300" s="44">
        <f t="shared" si="616"/>
        <v>0</v>
      </c>
      <c r="V3300" s="44">
        <f t="shared" si="617"/>
        <v>0</v>
      </c>
      <c r="W3300" s="44">
        <f t="shared" si="618"/>
        <v>0</v>
      </c>
      <c r="X3300" s="44">
        <f t="shared" si="619"/>
        <v>0</v>
      </c>
      <c r="Y3300" s="44">
        <f t="shared" si="620"/>
        <v>0</v>
      </c>
      <c r="Z3300" s="44">
        <f t="shared" si="621"/>
        <v>0</v>
      </c>
      <c r="AA3300" s="44">
        <f t="shared" si="622"/>
        <v>74388</v>
      </c>
      <c r="AB3300" s="44">
        <f t="shared" si="623"/>
        <v>0</v>
      </c>
      <c r="AC3300" s="44">
        <f t="shared" si="624"/>
        <v>0</v>
      </c>
      <c r="AD3300" s="44">
        <f t="shared" si="625"/>
        <v>0</v>
      </c>
      <c r="AE3300" s="12">
        <f t="shared" si="626"/>
        <v>74388</v>
      </c>
    </row>
    <row r="3301" spans="1:31" ht="12.6" hidden="1" customHeight="1" x14ac:dyDescent="0.2">
      <c r="A3301" s="26" t="s">
        <v>4907</v>
      </c>
      <c r="B3301" s="19"/>
      <c r="C3301" s="19"/>
      <c r="D3301" s="20"/>
      <c r="E3301" s="21"/>
      <c r="F3301" s="22"/>
      <c r="G3301" s="21"/>
      <c r="H3301" s="22"/>
      <c r="I3301" s="20"/>
      <c r="J3301" s="20"/>
      <c r="K3301" s="20">
        <v>195</v>
      </c>
      <c r="L3301" s="20"/>
      <c r="M3301" s="20"/>
      <c r="N3301" s="20"/>
      <c r="O3301" s="20">
        <v>195</v>
      </c>
      <c r="P3301" s="23" t="str">
        <f>VLOOKUP(A3301,'ИЗ ОСНОВЫ НОМЕНКЛАТУР'!D:E,2,0)</f>
        <v>Ручки, крючки, опоры</v>
      </c>
      <c r="Q3301" s="23" t="str">
        <f>VLOOKUP(A3301,'ИЗ ОСНОВЫ НОМЕНКЛАТУР'!D:F,3,0)</f>
        <v>Ручки-скобы</v>
      </c>
      <c r="R3301" s="40">
        <f>VLOOKUP(A:A,'ИЗ ОСНОВЫ НОМЕНКЛАТУР'!D:G,4,0)</f>
        <v>536.65128205128201</v>
      </c>
      <c r="S3301" s="12" t="str">
        <f>VLOOKUP(A:A,'ИЗ ОСНОВЫ НОМЕНКЛАТУР'!D:H,5,0)</f>
        <v>C</v>
      </c>
      <c r="T3301" s="44">
        <f t="shared" si="615"/>
        <v>0</v>
      </c>
      <c r="U3301" s="44">
        <f t="shared" si="616"/>
        <v>0</v>
      </c>
      <c r="V3301" s="44">
        <f t="shared" si="617"/>
        <v>0</v>
      </c>
      <c r="W3301" s="44">
        <f t="shared" si="618"/>
        <v>0</v>
      </c>
      <c r="X3301" s="44">
        <f t="shared" si="619"/>
        <v>0</v>
      </c>
      <c r="Y3301" s="44">
        <f t="shared" si="620"/>
        <v>0</v>
      </c>
      <c r="Z3301" s="44">
        <f t="shared" si="621"/>
        <v>0</v>
      </c>
      <c r="AA3301" s="44">
        <f t="shared" si="622"/>
        <v>104646.99999999999</v>
      </c>
      <c r="AB3301" s="44">
        <f t="shared" si="623"/>
        <v>0</v>
      </c>
      <c r="AC3301" s="44">
        <f t="shared" si="624"/>
        <v>0</v>
      </c>
      <c r="AD3301" s="44">
        <f t="shared" si="625"/>
        <v>0</v>
      </c>
      <c r="AE3301" s="12">
        <f t="shared" si="626"/>
        <v>104646.99999999999</v>
      </c>
    </row>
    <row r="3302" spans="1:31" ht="12.6" hidden="1" customHeight="1" x14ac:dyDescent="0.2">
      <c r="A3302" s="26" t="s">
        <v>2789</v>
      </c>
      <c r="B3302" s="19"/>
      <c r="C3302" s="19"/>
      <c r="D3302" s="20"/>
      <c r="E3302" s="20">
        <v>17</v>
      </c>
      <c r="F3302" s="20"/>
      <c r="G3302" s="21"/>
      <c r="H3302" s="22"/>
      <c r="I3302" s="20"/>
      <c r="J3302" s="20">
        <v>9</v>
      </c>
      <c r="K3302" s="20"/>
      <c r="L3302" s="20"/>
      <c r="M3302" s="20"/>
      <c r="N3302" s="20"/>
      <c r="O3302" s="20">
        <v>26</v>
      </c>
      <c r="P3302" s="23" t="str">
        <f>VLOOKUP(A3302,'ИЗ ОСНОВЫ НОМЕНКЛАТУР'!D:E,2,0)</f>
        <v>Ручки, крючки, опоры</v>
      </c>
      <c r="Q3302" s="23" t="str">
        <f>VLOOKUP(A3302,'ИЗ ОСНОВЫ НОМЕНКЛАТУР'!D:F,3,0)</f>
        <v>Декоративные ручки</v>
      </c>
      <c r="R3302" s="40">
        <f>VLOOKUP(A:A,'ИЗ ОСНОВЫ НОМЕНКЛАТУР'!D:G,4,0)</f>
        <v>427.82</v>
      </c>
      <c r="S3302" s="12" t="str">
        <f>VLOOKUP(A:A,'ИЗ ОСНОВЫ НОМЕНКЛАТУР'!D:H,5,0)</f>
        <v>C</v>
      </c>
      <c r="T3302" s="44">
        <f t="shared" si="615"/>
        <v>0</v>
      </c>
      <c r="U3302" s="44">
        <f t="shared" si="616"/>
        <v>7272.94</v>
      </c>
      <c r="V3302" s="44">
        <f t="shared" si="617"/>
        <v>0</v>
      </c>
      <c r="W3302" s="44">
        <f t="shared" si="618"/>
        <v>0</v>
      </c>
      <c r="X3302" s="44">
        <f t="shared" si="619"/>
        <v>0</v>
      </c>
      <c r="Y3302" s="44">
        <f t="shared" si="620"/>
        <v>0</v>
      </c>
      <c r="Z3302" s="44">
        <f t="shared" si="621"/>
        <v>3850.38</v>
      </c>
      <c r="AA3302" s="44">
        <f t="shared" si="622"/>
        <v>0</v>
      </c>
      <c r="AB3302" s="44">
        <f t="shared" si="623"/>
        <v>0</v>
      </c>
      <c r="AC3302" s="44">
        <f t="shared" si="624"/>
        <v>0</v>
      </c>
      <c r="AD3302" s="44">
        <f t="shared" si="625"/>
        <v>0</v>
      </c>
      <c r="AE3302" s="12">
        <f t="shared" si="626"/>
        <v>11123.32</v>
      </c>
    </row>
    <row r="3303" spans="1:31" ht="12.6" hidden="1" customHeight="1" x14ac:dyDescent="0.2">
      <c r="A3303" s="26" t="s">
        <v>4908</v>
      </c>
      <c r="B3303" s="19"/>
      <c r="C3303" s="19"/>
      <c r="D3303" s="20"/>
      <c r="E3303" s="20">
        <v>52</v>
      </c>
      <c r="F3303" s="20"/>
      <c r="G3303" s="21"/>
      <c r="H3303" s="22"/>
      <c r="I3303" s="20"/>
      <c r="J3303" s="20"/>
      <c r="K3303" s="20"/>
      <c r="L3303" s="20"/>
      <c r="M3303" s="20"/>
      <c r="N3303" s="20"/>
      <c r="O3303" s="20">
        <v>52</v>
      </c>
      <c r="P3303" s="23" t="str">
        <f>VLOOKUP(A3303,'ИЗ ОСНОВЫ НОМЕНКЛАТУР'!D:E,2,0)</f>
        <v>Ручки, крючки, опоры</v>
      </c>
      <c r="Q3303" s="23" t="str">
        <f>VLOOKUP(A3303,'ИЗ ОСНОВЫ НОМЕНКЛАТУР'!D:F,3,0)</f>
        <v>Декоративные ручки</v>
      </c>
      <c r="R3303" s="40">
        <f>VLOOKUP(A:A,'ИЗ ОСНОВЫ НОМЕНКЛАТУР'!D:G,4,0)</f>
        <v>178.42307692307693</v>
      </c>
      <c r="S3303" s="12" t="str">
        <f>VLOOKUP(A:A,'ИЗ ОСНОВЫ НОМЕНКЛАТУР'!D:H,5,0)</f>
        <v>C</v>
      </c>
      <c r="T3303" s="44">
        <f t="shared" si="615"/>
        <v>0</v>
      </c>
      <c r="U3303" s="44">
        <f t="shared" si="616"/>
        <v>9278</v>
      </c>
      <c r="V3303" s="44">
        <f t="shared" si="617"/>
        <v>0</v>
      </c>
      <c r="W3303" s="44">
        <f t="shared" si="618"/>
        <v>0</v>
      </c>
      <c r="X3303" s="44">
        <f t="shared" si="619"/>
        <v>0</v>
      </c>
      <c r="Y3303" s="44">
        <f t="shared" si="620"/>
        <v>0</v>
      </c>
      <c r="Z3303" s="44">
        <f t="shared" si="621"/>
        <v>0</v>
      </c>
      <c r="AA3303" s="44">
        <f t="shared" si="622"/>
        <v>0</v>
      </c>
      <c r="AB3303" s="44">
        <f t="shared" si="623"/>
        <v>0</v>
      </c>
      <c r="AC3303" s="44">
        <f t="shared" si="624"/>
        <v>0</v>
      </c>
      <c r="AD3303" s="44">
        <f t="shared" si="625"/>
        <v>0</v>
      </c>
      <c r="AE3303" s="12">
        <f t="shared" si="626"/>
        <v>9278</v>
      </c>
    </row>
    <row r="3304" spans="1:31" ht="12.6" hidden="1" customHeight="1" x14ac:dyDescent="0.2">
      <c r="A3304" s="26" t="s">
        <v>2790</v>
      </c>
      <c r="B3304" s="19"/>
      <c r="C3304" s="19"/>
      <c r="D3304" s="20"/>
      <c r="E3304" s="20">
        <v>278</v>
      </c>
      <c r="F3304" s="20"/>
      <c r="G3304" s="21"/>
      <c r="H3304" s="22"/>
      <c r="I3304" s="20"/>
      <c r="J3304" s="20"/>
      <c r="K3304" s="20"/>
      <c r="L3304" s="20"/>
      <c r="M3304" s="20"/>
      <c r="N3304" s="20"/>
      <c r="O3304" s="20">
        <v>278</v>
      </c>
      <c r="P3304" s="23" t="str">
        <f>VLOOKUP(A3304,'ИЗ ОСНОВЫ НОМЕНКЛАТУР'!D:E,2,0)</f>
        <v>Ручки, крючки, опоры</v>
      </c>
      <c r="Q3304" s="23" t="str">
        <f>VLOOKUP(A3304,'ИЗ ОСНОВЫ НОМЕНКЛАТУР'!D:F,3,0)</f>
        <v>Декоративные ручки</v>
      </c>
      <c r="R3304" s="40">
        <f>VLOOKUP(A:A,'ИЗ ОСНОВЫ НОМЕНКЛАТУР'!D:G,4,0)</f>
        <v>298.00833333333333</v>
      </c>
      <c r="S3304" s="12" t="str">
        <f>VLOOKUP(A:A,'ИЗ ОСНОВЫ НОМЕНКЛАТУР'!D:H,5,0)</f>
        <v>C</v>
      </c>
      <c r="T3304" s="44">
        <f t="shared" si="615"/>
        <v>0</v>
      </c>
      <c r="U3304" s="44">
        <f t="shared" si="616"/>
        <v>82846.316666666666</v>
      </c>
      <c r="V3304" s="44">
        <f t="shared" si="617"/>
        <v>0</v>
      </c>
      <c r="W3304" s="44">
        <f t="shared" si="618"/>
        <v>0</v>
      </c>
      <c r="X3304" s="44">
        <f t="shared" si="619"/>
        <v>0</v>
      </c>
      <c r="Y3304" s="44">
        <f t="shared" si="620"/>
        <v>0</v>
      </c>
      <c r="Z3304" s="44">
        <f t="shared" si="621"/>
        <v>0</v>
      </c>
      <c r="AA3304" s="44">
        <f t="shared" si="622"/>
        <v>0</v>
      </c>
      <c r="AB3304" s="44">
        <f t="shared" si="623"/>
        <v>0</v>
      </c>
      <c r="AC3304" s="44">
        <f t="shared" si="624"/>
        <v>0</v>
      </c>
      <c r="AD3304" s="44">
        <f t="shared" si="625"/>
        <v>0</v>
      </c>
      <c r="AE3304" s="12">
        <f t="shared" si="626"/>
        <v>82846.316666666666</v>
      </c>
    </row>
    <row r="3305" spans="1:31" ht="12.6" hidden="1" customHeight="1" x14ac:dyDescent="0.2">
      <c r="A3305" s="26" t="s">
        <v>2788</v>
      </c>
      <c r="B3305" s="19"/>
      <c r="C3305" s="19"/>
      <c r="D3305" s="20"/>
      <c r="E3305" s="20">
        <v>121</v>
      </c>
      <c r="F3305" s="20"/>
      <c r="G3305" s="21"/>
      <c r="H3305" s="22"/>
      <c r="I3305" s="20"/>
      <c r="J3305" s="20"/>
      <c r="K3305" s="20"/>
      <c r="L3305" s="20"/>
      <c r="M3305" s="20"/>
      <c r="N3305" s="20"/>
      <c r="O3305" s="20">
        <v>121</v>
      </c>
      <c r="P3305" s="23" t="str">
        <f>VLOOKUP(A3305,'ИЗ ОСНОВЫ НОМЕНКЛАТУР'!D:E,2,0)</f>
        <v>Ручки, крючки, опоры</v>
      </c>
      <c r="Q3305" s="23" t="str">
        <f>VLOOKUP(A3305,'ИЗ ОСНОВЫ НОМЕНКЛАТУР'!D:F,3,0)</f>
        <v>Декоративные ручки</v>
      </c>
      <c r="R3305" s="40">
        <f>VLOOKUP(A:A,'ИЗ ОСНОВЫ НОМЕНКЛАТУР'!D:G,4,0)</f>
        <v>161.61833333333334</v>
      </c>
      <c r="S3305" s="12" t="str">
        <f>VLOOKUP(A:A,'ИЗ ОСНОВЫ НОМЕНКЛАТУР'!D:H,5,0)</f>
        <v>C</v>
      </c>
      <c r="T3305" s="44">
        <f t="shared" si="615"/>
        <v>0</v>
      </c>
      <c r="U3305" s="44">
        <f t="shared" si="616"/>
        <v>19555.818333333333</v>
      </c>
      <c r="V3305" s="44">
        <f t="shared" si="617"/>
        <v>0</v>
      </c>
      <c r="W3305" s="44">
        <f t="shared" si="618"/>
        <v>0</v>
      </c>
      <c r="X3305" s="44">
        <f t="shared" si="619"/>
        <v>0</v>
      </c>
      <c r="Y3305" s="44">
        <f t="shared" si="620"/>
        <v>0</v>
      </c>
      <c r="Z3305" s="44">
        <f t="shared" si="621"/>
        <v>0</v>
      </c>
      <c r="AA3305" s="44">
        <f t="shared" si="622"/>
        <v>0</v>
      </c>
      <c r="AB3305" s="44">
        <f t="shared" si="623"/>
        <v>0</v>
      </c>
      <c r="AC3305" s="44">
        <f t="shared" si="624"/>
        <v>0</v>
      </c>
      <c r="AD3305" s="44">
        <f t="shared" si="625"/>
        <v>0</v>
      </c>
      <c r="AE3305" s="12">
        <f t="shared" si="626"/>
        <v>19555.818333333333</v>
      </c>
    </row>
    <row r="3306" spans="1:31" ht="12.6" hidden="1" customHeight="1" x14ac:dyDescent="0.2">
      <c r="A3306" s="26" t="s">
        <v>4909</v>
      </c>
      <c r="B3306" s="19"/>
      <c r="C3306" s="19"/>
      <c r="D3306" s="20"/>
      <c r="E3306" s="20">
        <v>51</v>
      </c>
      <c r="F3306" s="20"/>
      <c r="G3306" s="21"/>
      <c r="H3306" s="22"/>
      <c r="I3306" s="20"/>
      <c r="J3306" s="20"/>
      <c r="K3306" s="20"/>
      <c r="L3306" s="20"/>
      <c r="M3306" s="20"/>
      <c r="N3306" s="20"/>
      <c r="O3306" s="20">
        <v>51</v>
      </c>
      <c r="P3306" s="23" t="str">
        <f>VLOOKUP(A3306,'ИЗ ОСНОВЫ НОМЕНКЛАТУР'!D:E,2,0)</f>
        <v>Ручки, крючки, опоры</v>
      </c>
      <c r="Q3306" s="23" t="str">
        <f>VLOOKUP(A3306,'ИЗ ОСНОВЫ НОМЕНКЛАТУР'!D:F,3,0)</f>
        <v>Декоративные ручки</v>
      </c>
      <c r="R3306" s="40">
        <f>VLOOKUP(A:A,'ИЗ ОСНОВЫ НОМЕНКЛАТУР'!D:G,4,0)</f>
        <v>132.07843137254903</v>
      </c>
      <c r="S3306" s="12" t="str">
        <f>VLOOKUP(A:A,'ИЗ ОСНОВЫ НОМЕНКЛАТУР'!D:H,5,0)</f>
        <v>C</v>
      </c>
      <c r="T3306" s="44">
        <f t="shared" si="615"/>
        <v>0</v>
      </c>
      <c r="U3306" s="44">
        <f t="shared" si="616"/>
        <v>6736.0000000000009</v>
      </c>
      <c r="V3306" s="44">
        <f t="shared" si="617"/>
        <v>0</v>
      </c>
      <c r="W3306" s="44">
        <f t="shared" si="618"/>
        <v>0</v>
      </c>
      <c r="X3306" s="44">
        <f t="shared" si="619"/>
        <v>0</v>
      </c>
      <c r="Y3306" s="44">
        <f t="shared" si="620"/>
        <v>0</v>
      </c>
      <c r="Z3306" s="44">
        <f t="shared" si="621"/>
        <v>0</v>
      </c>
      <c r="AA3306" s="44">
        <f t="shared" si="622"/>
        <v>0</v>
      </c>
      <c r="AB3306" s="44">
        <f t="shared" si="623"/>
        <v>0</v>
      </c>
      <c r="AC3306" s="44">
        <f t="shared" si="624"/>
        <v>0</v>
      </c>
      <c r="AD3306" s="44">
        <f t="shared" si="625"/>
        <v>0</v>
      </c>
      <c r="AE3306" s="12">
        <f t="shared" si="626"/>
        <v>6736.0000000000009</v>
      </c>
    </row>
    <row r="3307" spans="1:31" ht="12.6" hidden="1" customHeight="1" x14ac:dyDescent="0.2">
      <c r="A3307" s="26" t="s">
        <v>2792</v>
      </c>
      <c r="B3307" s="19"/>
      <c r="C3307" s="19"/>
      <c r="D3307" s="20"/>
      <c r="E3307" s="21"/>
      <c r="F3307" s="22"/>
      <c r="G3307" s="21"/>
      <c r="H3307" s="22"/>
      <c r="I3307" s="20"/>
      <c r="J3307" s="20"/>
      <c r="K3307" s="20"/>
      <c r="L3307" s="20">
        <v>23</v>
      </c>
      <c r="M3307" s="20"/>
      <c r="N3307" s="20"/>
      <c r="O3307" s="20">
        <v>23</v>
      </c>
      <c r="P3307" s="23" t="str">
        <f>VLOOKUP(A3307,'ИЗ ОСНОВЫ НОМЕНКЛАТУР'!D:E,2,0)</f>
        <v>Ручки, крючки, опоры</v>
      </c>
      <c r="Q3307" s="23" t="str">
        <f>VLOOKUP(A3307,'ИЗ ОСНОВЫ НОМЕНКЛАТУР'!D:F,3,0)</f>
        <v>Декоративные ручки</v>
      </c>
      <c r="R3307" s="40">
        <f>VLOOKUP(A:A,'ИЗ ОСНОВЫ НОМЕНКЛАТУР'!D:G,4,0)</f>
        <v>272.21677419354836</v>
      </c>
      <c r="S3307" s="12" t="str">
        <f>VLOOKUP(A:A,'ИЗ ОСНОВЫ НОМЕНКЛАТУР'!D:H,5,0)</f>
        <v>C</v>
      </c>
      <c r="T3307" s="44">
        <f t="shared" si="615"/>
        <v>0</v>
      </c>
      <c r="U3307" s="44">
        <f t="shared" si="616"/>
        <v>0</v>
      </c>
      <c r="V3307" s="44">
        <f t="shared" si="617"/>
        <v>0</v>
      </c>
      <c r="W3307" s="44">
        <f t="shared" si="618"/>
        <v>0</v>
      </c>
      <c r="X3307" s="44">
        <f t="shared" si="619"/>
        <v>0</v>
      </c>
      <c r="Y3307" s="44">
        <f t="shared" si="620"/>
        <v>0</v>
      </c>
      <c r="Z3307" s="44">
        <f t="shared" si="621"/>
        <v>0</v>
      </c>
      <c r="AA3307" s="44">
        <f t="shared" si="622"/>
        <v>0</v>
      </c>
      <c r="AB3307" s="44">
        <f t="shared" si="623"/>
        <v>6260.985806451612</v>
      </c>
      <c r="AC3307" s="44">
        <f t="shared" si="624"/>
        <v>0</v>
      </c>
      <c r="AD3307" s="44">
        <f t="shared" si="625"/>
        <v>0</v>
      </c>
      <c r="AE3307" s="12">
        <f t="shared" si="626"/>
        <v>6260.985806451612</v>
      </c>
    </row>
    <row r="3308" spans="1:31" ht="12.6" hidden="1" customHeight="1" x14ac:dyDescent="0.2">
      <c r="A3308" s="26" t="s">
        <v>2793</v>
      </c>
      <c r="B3308" s="19"/>
      <c r="C3308" s="19"/>
      <c r="D3308" s="20"/>
      <c r="E3308" s="21"/>
      <c r="F3308" s="22"/>
      <c r="G3308" s="21"/>
      <c r="H3308" s="22"/>
      <c r="I3308" s="20"/>
      <c r="J3308" s="20"/>
      <c r="K3308" s="20">
        <v>300</v>
      </c>
      <c r="L3308" s="20">
        <v>15</v>
      </c>
      <c r="M3308" s="20"/>
      <c r="N3308" s="20"/>
      <c r="O3308" s="20">
        <v>315</v>
      </c>
      <c r="P3308" s="23" t="str">
        <f>VLOOKUP(A3308,'ИЗ ОСНОВЫ НОМЕНКЛАТУР'!D:E,2,0)</f>
        <v>Ручки, крючки, опоры</v>
      </c>
      <c r="Q3308" s="23" t="str">
        <f>VLOOKUP(A3308,'ИЗ ОСНОВЫ НОМЕНКЛАТУР'!D:F,3,0)</f>
        <v>Декоративные ручки</v>
      </c>
      <c r="R3308" s="40">
        <f>VLOOKUP(A:A,'ИЗ ОСНОВЫ НОМЕНКЛАТУР'!D:G,4,0)</f>
        <v>503.02499999999998</v>
      </c>
      <c r="S3308" s="12" t="str">
        <f>VLOOKUP(A:A,'ИЗ ОСНОВЫ НОМЕНКЛАТУР'!D:H,5,0)</f>
        <v>C</v>
      </c>
      <c r="T3308" s="44">
        <f t="shared" si="615"/>
        <v>0</v>
      </c>
      <c r="U3308" s="44">
        <f t="shared" si="616"/>
        <v>0</v>
      </c>
      <c r="V3308" s="44">
        <f t="shared" si="617"/>
        <v>0</v>
      </c>
      <c r="W3308" s="44">
        <f t="shared" si="618"/>
        <v>0</v>
      </c>
      <c r="X3308" s="44">
        <f t="shared" si="619"/>
        <v>0</v>
      </c>
      <c r="Y3308" s="44">
        <f t="shared" si="620"/>
        <v>0</v>
      </c>
      <c r="Z3308" s="44">
        <f t="shared" si="621"/>
        <v>0</v>
      </c>
      <c r="AA3308" s="44">
        <f t="shared" si="622"/>
        <v>150907.5</v>
      </c>
      <c r="AB3308" s="44">
        <f t="shared" si="623"/>
        <v>7545.375</v>
      </c>
      <c r="AC3308" s="44">
        <f t="shared" si="624"/>
        <v>0</v>
      </c>
      <c r="AD3308" s="44">
        <f t="shared" si="625"/>
        <v>0</v>
      </c>
      <c r="AE3308" s="12">
        <f t="shared" si="626"/>
        <v>158452.875</v>
      </c>
    </row>
    <row r="3309" spans="1:31" ht="12.6" hidden="1" customHeight="1" x14ac:dyDescent="0.2">
      <c r="A3309" s="26" t="s">
        <v>2677</v>
      </c>
      <c r="B3309" s="19"/>
      <c r="C3309" s="19"/>
      <c r="D3309" s="20"/>
      <c r="E3309" s="21"/>
      <c r="F3309" s="22"/>
      <c r="G3309" s="21"/>
      <c r="H3309" s="22"/>
      <c r="I3309" s="20"/>
      <c r="J3309" s="20"/>
      <c r="K3309" s="20"/>
      <c r="L3309" s="20"/>
      <c r="M3309" s="20"/>
      <c r="N3309" s="20">
        <v>12</v>
      </c>
      <c r="O3309" s="20">
        <v>12</v>
      </c>
      <c r="P3309" s="23" t="str">
        <f>VLOOKUP(A3309,'ИЗ ОСНОВЫ НОМЕНКЛАТУР'!D:E,2,0)</f>
        <v>Ручки, крючки, опоры</v>
      </c>
      <c r="Q3309" s="23" t="str">
        <f>VLOOKUP(A3309,'ИЗ ОСНОВЫ НОМЕНКЛАТУР'!D:F,3,0)</f>
        <v>Ручки-кнопки</v>
      </c>
      <c r="R3309" s="40">
        <f>VLOOKUP(A:A,'ИЗ ОСНОВЫ НОМЕНКЛАТУР'!D:G,4,0)</f>
        <v>493.17199999999997</v>
      </c>
      <c r="S3309" s="12" t="str">
        <f>VLOOKUP(A:A,'ИЗ ОСНОВЫ НОМЕНКЛАТУР'!D:H,5,0)</f>
        <v>C</v>
      </c>
      <c r="T3309" s="44">
        <f t="shared" si="615"/>
        <v>0</v>
      </c>
      <c r="U3309" s="44">
        <f t="shared" si="616"/>
        <v>0</v>
      </c>
      <c r="V3309" s="44">
        <f t="shared" si="617"/>
        <v>0</v>
      </c>
      <c r="W3309" s="44">
        <f t="shared" si="618"/>
        <v>0</v>
      </c>
      <c r="X3309" s="44">
        <f t="shared" si="619"/>
        <v>0</v>
      </c>
      <c r="Y3309" s="44">
        <f t="shared" si="620"/>
        <v>0</v>
      </c>
      <c r="Z3309" s="44">
        <f t="shared" si="621"/>
        <v>0</v>
      </c>
      <c r="AA3309" s="44">
        <f t="shared" si="622"/>
        <v>0</v>
      </c>
      <c r="AB3309" s="44">
        <f t="shared" si="623"/>
        <v>0</v>
      </c>
      <c r="AC3309" s="44">
        <f t="shared" si="624"/>
        <v>0</v>
      </c>
      <c r="AD3309" s="44">
        <f t="shared" si="625"/>
        <v>5918.0639999999994</v>
      </c>
      <c r="AE3309" s="12">
        <f t="shared" si="626"/>
        <v>5918.0639999999994</v>
      </c>
    </row>
    <row r="3310" spans="1:31" ht="12.6" hidden="1" customHeight="1" x14ac:dyDescent="0.2">
      <c r="A3310" s="26" t="s">
        <v>2676</v>
      </c>
      <c r="B3310" s="19"/>
      <c r="C3310" s="19"/>
      <c r="D3310" s="20"/>
      <c r="E3310" s="21"/>
      <c r="F3310" s="22"/>
      <c r="G3310" s="21"/>
      <c r="H3310" s="22"/>
      <c r="I3310" s="20"/>
      <c r="J3310" s="20"/>
      <c r="K3310" s="20"/>
      <c r="L3310" s="20">
        <v>10</v>
      </c>
      <c r="M3310" s="20"/>
      <c r="N3310" s="20"/>
      <c r="O3310" s="20">
        <v>10</v>
      </c>
      <c r="P3310" s="23" t="str">
        <f>VLOOKUP(A3310,'ИЗ ОСНОВЫ НОМЕНКЛАТУР'!D:E,2,0)</f>
        <v>Ручки, крючки, опоры</v>
      </c>
      <c r="Q3310" s="23" t="str">
        <f>VLOOKUP(A3310,'ИЗ ОСНОВЫ НОМЕНКЛАТУР'!D:F,3,0)</f>
        <v>Ручки-кнопки</v>
      </c>
      <c r="R3310" s="40">
        <f>VLOOKUP(A:A,'ИЗ ОСНОВЫ НОМЕНКЛАТУР'!D:G,4,0)</f>
        <v>392.78090909090912</v>
      </c>
      <c r="S3310" s="12" t="str">
        <f>VLOOKUP(A:A,'ИЗ ОСНОВЫ НОМЕНКЛАТУР'!D:H,5,0)</f>
        <v>C</v>
      </c>
      <c r="T3310" s="44">
        <f t="shared" si="615"/>
        <v>0</v>
      </c>
      <c r="U3310" s="44">
        <f t="shared" si="616"/>
        <v>0</v>
      </c>
      <c r="V3310" s="44">
        <f t="shared" si="617"/>
        <v>0</v>
      </c>
      <c r="W3310" s="44">
        <f t="shared" si="618"/>
        <v>0</v>
      </c>
      <c r="X3310" s="44">
        <f t="shared" si="619"/>
        <v>0</v>
      </c>
      <c r="Y3310" s="44">
        <f t="shared" si="620"/>
        <v>0</v>
      </c>
      <c r="Z3310" s="44">
        <f t="shared" si="621"/>
        <v>0</v>
      </c>
      <c r="AA3310" s="44">
        <f t="shared" si="622"/>
        <v>0</v>
      </c>
      <c r="AB3310" s="44">
        <f t="shared" si="623"/>
        <v>3927.8090909090911</v>
      </c>
      <c r="AC3310" s="44">
        <f t="shared" si="624"/>
        <v>0</v>
      </c>
      <c r="AD3310" s="44">
        <f t="shared" si="625"/>
        <v>0</v>
      </c>
      <c r="AE3310" s="12">
        <f t="shared" si="626"/>
        <v>3927.8090909090911</v>
      </c>
    </row>
    <row r="3311" spans="1:31" ht="12.6" hidden="1" customHeight="1" x14ac:dyDescent="0.2">
      <c r="A3311" s="26" t="s">
        <v>2690</v>
      </c>
      <c r="B3311" s="19"/>
      <c r="C3311" s="19"/>
      <c r="D3311" s="20"/>
      <c r="E3311" s="21"/>
      <c r="F3311" s="22"/>
      <c r="G3311" s="21"/>
      <c r="H3311" s="22"/>
      <c r="I3311" s="20"/>
      <c r="J3311" s="20"/>
      <c r="K3311" s="20"/>
      <c r="L3311" s="20">
        <v>7</v>
      </c>
      <c r="M3311" s="20"/>
      <c r="N3311" s="20">
        <v>6</v>
      </c>
      <c r="O3311" s="20">
        <v>13</v>
      </c>
      <c r="P3311" s="23" t="str">
        <f>VLOOKUP(A3311,'ИЗ ОСНОВЫ НОМЕНКЛАТУР'!D:E,2,0)</f>
        <v>Ручки, крючки, опоры</v>
      </c>
      <c r="Q3311" s="23" t="str">
        <f>VLOOKUP(A3311,'ИЗ ОСНОВЫ НОМЕНКЛАТУР'!D:F,3,0)</f>
        <v>Ручки-кнопки</v>
      </c>
      <c r="R3311" s="40">
        <f>VLOOKUP(A:A,'ИЗ ОСНОВЫ НОМЕНКЛАТУР'!D:G,4,0)</f>
        <v>499.85</v>
      </c>
      <c r="S3311" s="12" t="str">
        <f>VLOOKUP(A:A,'ИЗ ОСНОВЫ НОМЕНКЛАТУР'!D:H,5,0)</f>
        <v>C</v>
      </c>
      <c r="T3311" s="44">
        <f t="shared" si="615"/>
        <v>0</v>
      </c>
      <c r="U3311" s="44">
        <f t="shared" si="616"/>
        <v>0</v>
      </c>
      <c r="V3311" s="44">
        <f t="shared" si="617"/>
        <v>0</v>
      </c>
      <c r="W3311" s="44">
        <f t="shared" si="618"/>
        <v>0</v>
      </c>
      <c r="X3311" s="44">
        <f t="shared" si="619"/>
        <v>0</v>
      </c>
      <c r="Y3311" s="44">
        <f t="shared" si="620"/>
        <v>0</v>
      </c>
      <c r="Z3311" s="44">
        <f t="shared" si="621"/>
        <v>0</v>
      </c>
      <c r="AA3311" s="44">
        <f t="shared" si="622"/>
        <v>0</v>
      </c>
      <c r="AB3311" s="44">
        <f t="shared" si="623"/>
        <v>3498.9500000000003</v>
      </c>
      <c r="AC3311" s="44">
        <f t="shared" si="624"/>
        <v>0</v>
      </c>
      <c r="AD3311" s="44">
        <f t="shared" si="625"/>
        <v>2999.1000000000004</v>
      </c>
      <c r="AE3311" s="12">
        <f t="shared" si="626"/>
        <v>6498.0500000000011</v>
      </c>
    </row>
    <row r="3312" spans="1:31" ht="12.6" hidden="1" customHeight="1" x14ac:dyDescent="0.2">
      <c r="A3312" s="26" t="s">
        <v>2691</v>
      </c>
      <c r="B3312" s="19"/>
      <c r="C3312" s="19"/>
      <c r="D3312" s="20"/>
      <c r="E3312" s="21"/>
      <c r="F3312" s="22"/>
      <c r="G3312" s="21"/>
      <c r="H3312" s="22"/>
      <c r="I3312" s="20"/>
      <c r="J3312" s="20"/>
      <c r="K3312" s="20"/>
      <c r="L3312" s="20">
        <v>145</v>
      </c>
      <c r="M3312" s="20">
        <v>1050</v>
      </c>
      <c r="N3312" s="20"/>
      <c r="O3312" s="20">
        <v>1195</v>
      </c>
      <c r="P3312" s="23" t="str">
        <f>VLOOKUP(A3312,'ИЗ ОСНОВЫ НОМЕНКЛАТУР'!D:E,2,0)</f>
        <v>Ручки, крючки, опоры</v>
      </c>
      <c r="Q3312" s="23" t="str">
        <f>VLOOKUP(A3312,'ИЗ ОСНОВЫ НОМЕНКЛАТУР'!D:F,3,0)</f>
        <v>Ручки-кнопки</v>
      </c>
      <c r="R3312" s="40">
        <f>VLOOKUP(A:A,'ИЗ ОСНОВЫ НОМЕНКЛАТУР'!D:G,4,0)</f>
        <v>190</v>
      </c>
      <c r="S3312" s="12" t="str">
        <f>VLOOKUP(A:A,'ИЗ ОСНОВЫ НОМЕНКЛАТУР'!D:H,5,0)</f>
        <v>C</v>
      </c>
      <c r="T3312" s="44">
        <f t="shared" si="615"/>
        <v>0</v>
      </c>
      <c r="U3312" s="44">
        <f t="shared" si="616"/>
        <v>0</v>
      </c>
      <c r="V3312" s="44">
        <f t="shared" si="617"/>
        <v>0</v>
      </c>
      <c r="W3312" s="44">
        <f t="shared" si="618"/>
        <v>0</v>
      </c>
      <c r="X3312" s="44">
        <f t="shared" si="619"/>
        <v>0</v>
      </c>
      <c r="Y3312" s="44">
        <f t="shared" si="620"/>
        <v>0</v>
      </c>
      <c r="Z3312" s="44">
        <f t="shared" si="621"/>
        <v>0</v>
      </c>
      <c r="AA3312" s="44">
        <f t="shared" si="622"/>
        <v>0</v>
      </c>
      <c r="AB3312" s="44">
        <f t="shared" si="623"/>
        <v>27550</v>
      </c>
      <c r="AC3312" s="44">
        <f t="shared" si="624"/>
        <v>199500</v>
      </c>
      <c r="AD3312" s="44">
        <f t="shared" si="625"/>
        <v>0</v>
      </c>
      <c r="AE3312" s="12">
        <f t="shared" si="626"/>
        <v>227050</v>
      </c>
    </row>
    <row r="3313" spans="1:31" ht="12.6" hidden="1" customHeight="1" x14ac:dyDescent="0.2">
      <c r="A3313" s="26" t="s">
        <v>2671</v>
      </c>
      <c r="B3313" s="19"/>
      <c r="C3313" s="19"/>
      <c r="D3313" s="20"/>
      <c r="E3313" s="21"/>
      <c r="F3313" s="22"/>
      <c r="G3313" s="21"/>
      <c r="H3313" s="22"/>
      <c r="I3313" s="20"/>
      <c r="J3313" s="20"/>
      <c r="K3313" s="20"/>
      <c r="L3313" s="20">
        <v>23</v>
      </c>
      <c r="M3313" s="20">
        <v>298</v>
      </c>
      <c r="N3313" s="20"/>
      <c r="O3313" s="20">
        <v>321</v>
      </c>
      <c r="P3313" s="23" t="str">
        <f>VLOOKUP(A3313,'ИЗ ОСНОВЫ НОМЕНКЛАТУР'!D:E,2,0)</f>
        <v>Ручки, крючки, опоры</v>
      </c>
      <c r="Q3313" s="23" t="str">
        <f>VLOOKUP(A3313,'ИЗ ОСНОВЫ НОМЕНКЛАТУР'!D:F,3,0)</f>
        <v>Ручки-кнопки</v>
      </c>
      <c r="R3313" s="40">
        <f>VLOOKUP(A:A,'ИЗ ОСНОВЫ НОМЕНКЛАТУР'!D:G,4,0)</f>
        <v>61.564594594594588</v>
      </c>
      <c r="S3313" s="12" t="str">
        <f>VLOOKUP(A:A,'ИЗ ОСНОВЫ НОМЕНКЛАТУР'!D:H,5,0)</f>
        <v>C</v>
      </c>
      <c r="T3313" s="44">
        <f t="shared" si="615"/>
        <v>0</v>
      </c>
      <c r="U3313" s="44">
        <f t="shared" si="616"/>
        <v>0</v>
      </c>
      <c r="V3313" s="44">
        <f t="shared" si="617"/>
        <v>0</v>
      </c>
      <c r="W3313" s="44">
        <f t="shared" si="618"/>
        <v>0</v>
      </c>
      <c r="X3313" s="44">
        <f t="shared" si="619"/>
        <v>0</v>
      </c>
      <c r="Y3313" s="44">
        <f t="shared" si="620"/>
        <v>0</v>
      </c>
      <c r="Z3313" s="44">
        <f t="shared" si="621"/>
        <v>0</v>
      </c>
      <c r="AA3313" s="44">
        <f t="shared" si="622"/>
        <v>0</v>
      </c>
      <c r="AB3313" s="44">
        <f t="shared" si="623"/>
        <v>1415.9856756756756</v>
      </c>
      <c r="AC3313" s="44">
        <f t="shared" si="624"/>
        <v>18346.249189189188</v>
      </c>
      <c r="AD3313" s="44">
        <f t="shared" si="625"/>
        <v>0</v>
      </c>
      <c r="AE3313" s="12">
        <f t="shared" si="626"/>
        <v>19762.234864864862</v>
      </c>
    </row>
    <row r="3314" spans="1:31" ht="12.6" hidden="1" customHeight="1" x14ac:dyDescent="0.2">
      <c r="A3314" s="26" t="s">
        <v>2659</v>
      </c>
      <c r="B3314" s="19"/>
      <c r="C3314" s="19"/>
      <c r="D3314" s="20"/>
      <c r="E3314" s="21"/>
      <c r="F3314" s="22"/>
      <c r="G3314" s="21"/>
      <c r="H3314" s="22"/>
      <c r="I3314" s="20"/>
      <c r="J3314" s="20"/>
      <c r="K3314" s="20"/>
      <c r="L3314" s="20">
        <v>5</v>
      </c>
      <c r="M3314" s="20">
        <v>150</v>
      </c>
      <c r="N3314" s="20"/>
      <c r="O3314" s="20">
        <v>155</v>
      </c>
      <c r="P3314" s="23" t="str">
        <f>VLOOKUP(A3314,'ИЗ ОСНОВЫ НОМЕНКЛАТУР'!D:E,2,0)</f>
        <v>Ручки, крючки, опоры</v>
      </c>
      <c r="Q3314" s="23" t="str">
        <f>VLOOKUP(A3314,'ИЗ ОСНОВЫ НОМЕНКЛАТУР'!D:F,3,0)</f>
        <v>Ручки-кнопки</v>
      </c>
      <c r="R3314" s="40">
        <f>VLOOKUP(A:A,'ИЗ ОСНОВЫ НОМЕНКЛАТУР'!D:G,4,0)</f>
        <v>61.563577235772357</v>
      </c>
      <c r="S3314" s="12" t="str">
        <f>VLOOKUP(A:A,'ИЗ ОСНОВЫ НОМЕНКЛАТУР'!D:H,5,0)</f>
        <v>C</v>
      </c>
      <c r="T3314" s="44">
        <f t="shared" si="615"/>
        <v>0</v>
      </c>
      <c r="U3314" s="44">
        <f t="shared" si="616"/>
        <v>0</v>
      </c>
      <c r="V3314" s="44">
        <f t="shared" si="617"/>
        <v>0</v>
      </c>
      <c r="W3314" s="44">
        <f t="shared" si="618"/>
        <v>0</v>
      </c>
      <c r="X3314" s="44">
        <f t="shared" si="619"/>
        <v>0</v>
      </c>
      <c r="Y3314" s="44">
        <f t="shared" si="620"/>
        <v>0</v>
      </c>
      <c r="Z3314" s="44">
        <f t="shared" si="621"/>
        <v>0</v>
      </c>
      <c r="AA3314" s="44">
        <f t="shared" si="622"/>
        <v>0</v>
      </c>
      <c r="AB3314" s="44">
        <f t="shared" si="623"/>
        <v>307.81788617886178</v>
      </c>
      <c r="AC3314" s="44">
        <f t="shared" si="624"/>
        <v>9234.5365853658532</v>
      </c>
      <c r="AD3314" s="44">
        <f t="shared" si="625"/>
        <v>0</v>
      </c>
      <c r="AE3314" s="12">
        <f t="shared" si="626"/>
        <v>9542.3544715447151</v>
      </c>
    </row>
    <row r="3315" spans="1:31" ht="12.6" hidden="1" customHeight="1" x14ac:dyDescent="0.2">
      <c r="A3315" s="26" t="s">
        <v>2668</v>
      </c>
      <c r="B3315" s="19"/>
      <c r="C3315" s="19"/>
      <c r="D3315" s="20"/>
      <c r="E3315" s="21"/>
      <c r="F3315" s="22"/>
      <c r="G3315" s="21"/>
      <c r="H3315" s="22"/>
      <c r="I3315" s="20"/>
      <c r="J3315" s="20"/>
      <c r="K3315" s="20"/>
      <c r="L3315" s="20">
        <v>6</v>
      </c>
      <c r="M3315" s="20">
        <v>330</v>
      </c>
      <c r="N3315" s="20"/>
      <c r="O3315" s="20">
        <v>336</v>
      </c>
      <c r="P3315" s="23" t="str">
        <f>VLOOKUP(A3315,'ИЗ ОСНОВЫ НОМЕНКЛАТУР'!D:E,2,0)</f>
        <v>Ручки, крючки, опоры</v>
      </c>
      <c r="Q3315" s="23" t="str">
        <f>VLOOKUP(A3315,'ИЗ ОСНОВЫ НОМЕНКЛАТУР'!D:F,3,0)</f>
        <v>Ручки-кнопки</v>
      </c>
      <c r="R3315" s="40">
        <f>VLOOKUP(A:A,'ИЗ ОСНОВЫ НОМЕНКЛАТУР'!D:G,4,0)</f>
        <v>61.566033519553073</v>
      </c>
      <c r="S3315" s="12" t="str">
        <f>VLOOKUP(A:A,'ИЗ ОСНОВЫ НОМЕНКЛАТУР'!D:H,5,0)</f>
        <v>C</v>
      </c>
      <c r="T3315" s="44">
        <f t="shared" si="615"/>
        <v>0</v>
      </c>
      <c r="U3315" s="44">
        <f t="shared" si="616"/>
        <v>0</v>
      </c>
      <c r="V3315" s="44">
        <f t="shared" si="617"/>
        <v>0</v>
      </c>
      <c r="W3315" s="44">
        <f t="shared" si="618"/>
        <v>0</v>
      </c>
      <c r="X3315" s="44">
        <f t="shared" si="619"/>
        <v>0</v>
      </c>
      <c r="Y3315" s="44">
        <f t="shared" si="620"/>
        <v>0</v>
      </c>
      <c r="Z3315" s="44">
        <f t="shared" si="621"/>
        <v>0</v>
      </c>
      <c r="AA3315" s="44">
        <f t="shared" si="622"/>
        <v>0</v>
      </c>
      <c r="AB3315" s="44">
        <f t="shared" si="623"/>
        <v>369.39620111731847</v>
      </c>
      <c r="AC3315" s="44">
        <f t="shared" si="624"/>
        <v>20316.791061452514</v>
      </c>
      <c r="AD3315" s="44">
        <f t="shared" si="625"/>
        <v>0</v>
      </c>
      <c r="AE3315" s="12">
        <f t="shared" si="626"/>
        <v>20686.187262569831</v>
      </c>
    </row>
    <row r="3316" spans="1:31" ht="12.6" hidden="1" customHeight="1" x14ac:dyDescent="0.2">
      <c r="A3316" s="26" t="s">
        <v>2658</v>
      </c>
      <c r="B3316" s="19"/>
      <c r="C3316" s="19"/>
      <c r="D3316" s="20"/>
      <c r="E3316" s="21"/>
      <c r="F3316" s="22"/>
      <c r="G3316" s="21"/>
      <c r="H3316" s="22"/>
      <c r="I3316" s="20"/>
      <c r="J3316" s="20"/>
      <c r="K3316" s="20"/>
      <c r="L3316" s="20">
        <v>2</v>
      </c>
      <c r="M3316" s="20">
        <v>90</v>
      </c>
      <c r="N3316" s="20"/>
      <c r="O3316" s="20">
        <v>92</v>
      </c>
      <c r="P3316" s="23" t="str">
        <f>VLOOKUP(A3316,'ИЗ ОСНОВЫ НОМЕНКЛАТУР'!D:E,2,0)</f>
        <v>Ручки, крючки, опоры</v>
      </c>
      <c r="Q3316" s="23" t="str">
        <f>VLOOKUP(A3316,'ИЗ ОСНОВЫ НОМЕНКЛАТУР'!D:F,3,0)</f>
        <v>Ручки-кнопки</v>
      </c>
      <c r="R3316" s="40">
        <f>VLOOKUP(A:A,'ИЗ ОСНОВЫ НОМЕНКЛАТУР'!D:G,4,0)</f>
        <v>61.566996466431092</v>
      </c>
      <c r="S3316" s="12" t="str">
        <f>VLOOKUP(A:A,'ИЗ ОСНОВЫ НОМЕНКЛАТУР'!D:H,5,0)</f>
        <v>C</v>
      </c>
      <c r="T3316" s="44">
        <f t="shared" si="615"/>
        <v>0</v>
      </c>
      <c r="U3316" s="44">
        <f t="shared" si="616"/>
        <v>0</v>
      </c>
      <c r="V3316" s="44">
        <f t="shared" si="617"/>
        <v>0</v>
      </c>
      <c r="W3316" s="44">
        <f t="shared" si="618"/>
        <v>0</v>
      </c>
      <c r="X3316" s="44">
        <f t="shared" si="619"/>
        <v>0</v>
      </c>
      <c r="Y3316" s="44">
        <f t="shared" si="620"/>
        <v>0</v>
      </c>
      <c r="Z3316" s="44">
        <f t="shared" si="621"/>
        <v>0</v>
      </c>
      <c r="AA3316" s="44">
        <f t="shared" si="622"/>
        <v>0</v>
      </c>
      <c r="AB3316" s="44">
        <f t="shared" si="623"/>
        <v>123.13399293286218</v>
      </c>
      <c r="AC3316" s="44">
        <f t="shared" si="624"/>
        <v>5541.0296819787982</v>
      </c>
      <c r="AD3316" s="44">
        <f t="shared" si="625"/>
        <v>0</v>
      </c>
      <c r="AE3316" s="12">
        <f t="shared" si="626"/>
        <v>5664.1636749116606</v>
      </c>
    </row>
    <row r="3317" spans="1:31" ht="12.6" hidden="1" customHeight="1" x14ac:dyDescent="0.2">
      <c r="A3317" s="26" t="s">
        <v>2697</v>
      </c>
      <c r="B3317" s="19"/>
      <c r="C3317" s="19"/>
      <c r="D3317" s="20"/>
      <c r="E3317" s="21"/>
      <c r="F3317" s="22"/>
      <c r="G3317" s="21"/>
      <c r="H3317" s="22"/>
      <c r="I3317" s="20"/>
      <c r="J3317" s="20"/>
      <c r="K3317" s="20"/>
      <c r="L3317" s="20">
        <v>51</v>
      </c>
      <c r="M3317" s="20">
        <v>80</v>
      </c>
      <c r="N3317" s="20"/>
      <c r="O3317" s="20">
        <v>131</v>
      </c>
      <c r="P3317" s="23" t="str">
        <f>VLOOKUP(A3317,'ИЗ ОСНОВЫ НОМЕНКЛАТУР'!D:E,2,0)</f>
        <v>Ручки, крючки, опоры</v>
      </c>
      <c r="Q3317" s="23" t="str">
        <f>VLOOKUP(A3317,'ИЗ ОСНОВЫ НОМЕНКЛАТУР'!D:F,3,0)</f>
        <v>Ручки-кнопки</v>
      </c>
      <c r="R3317" s="40">
        <f>VLOOKUP(A:A,'ИЗ ОСНОВЫ НОМЕНКЛАТУР'!D:G,4,0)</f>
        <v>194.01</v>
      </c>
      <c r="S3317" s="12" t="str">
        <f>VLOOKUP(A:A,'ИЗ ОСНОВЫ НОМЕНКЛАТУР'!D:H,5,0)</f>
        <v>C</v>
      </c>
      <c r="T3317" s="44">
        <f t="shared" si="615"/>
        <v>0</v>
      </c>
      <c r="U3317" s="44">
        <f t="shared" si="616"/>
        <v>0</v>
      </c>
      <c r="V3317" s="44">
        <f t="shared" si="617"/>
        <v>0</v>
      </c>
      <c r="W3317" s="44">
        <f t="shared" si="618"/>
        <v>0</v>
      </c>
      <c r="X3317" s="44">
        <f t="shared" si="619"/>
        <v>0</v>
      </c>
      <c r="Y3317" s="44">
        <f t="shared" si="620"/>
        <v>0</v>
      </c>
      <c r="Z3317" s="44">
        <f t="shared" si="621"/>
        <v>0</v>
      </c>
      <c r="AA3317" s="44">
        <f t="shared" si="622"/>
        <v>0</v>
      </c>
      <c r="AB3317" s="44">
        <f t="shared" si="623"/>
        <v>9894.51</v>
      </c>
      <c r="AC3317" s="44">
        <f t="shared" si="624"/>
        <v>15520.8</v>
      </c>
      <c r="AD3317" s="44">
        <f t="shared" si="625"/>
        <v>0</v>
      </c>
      <c r="AE3317" s="12">
        <f t="shared" si="626"/>
        <v>25415.309999999998</v>
      </c>
    </row>
    <row r="3318" spans="1:31" ht="12.6" hidden="1" customHeight="1" x14ac:dyDescent="0.2">
      <c r="A3318" s="26" t="s">
        <v>2683</v>
      </c>
      <c r="B3318" s="19"/>
      <c r="C3318" s="19"/>
      <c r="D3318" s="20"/>
      <c r="E3318" s="21"/>
      <c r="F3318" s="22"/>
      <c r="G3318" s="21"/>
      <c r="H3318" s="22"/>
      <c r="I3318" s="20"/>
      <c r="J3318" s="20"/>
      <c r="K3318" s="20"/>
      <c r="L3318" s="20">
        <v>53</v>
      </c>
      <c r="M3318" s="20">
        <v>220</v>
      </c>
      <c r="N3318" s="20"/>
      <c r="O3318" s="20">
        <v>273</v>
      </c>
      <c r="P3318" s="23" t="str">
        <f>VLOOKUP(A3318,'ИЗ ОСНОВЫ НОМЕНКЛАТУР'!D:E,2,0)</f>
        <v>Ручки, крючки, опоры</v>
      </c>
      <c r="Q3318" s="23" t="str">
        <f>VLOOKUP(A3318,'ИЗ ОСНОВЫ НОМЕНКЛАТУР'!D:F,3,0)</f>
        <v>Ручки-кнопки</v>
      </c>
      <c r="R3318" s="40">
        <f>VLOOKUP(A:A,'ИЗ ОСНОВЫ НОМЕНКЛАТУР'!D:G,4,0)</f>
        <v>58.672000000000004</v>
      </c>
      <c r="S3318" s="12" t="str">
        <f>VLOOKUP(A:A,'ИЗ ОСНОВЫ НОМЕНКЛАТУР'!D:H,5,0)</f>
        <v>C</v>
      </c>
      <c r="T3318" s="44">
        <f t="shared" si="615"/>
        <v>0</v>
      </c>
      <c r="U3318" s="44">
        <f t="shared" si="616"/>
        <v>0</v>
      </c>
      <c r="V3318" s="44">
        <f t="shared" si="617"/>
        <v>0</v>
      </c>
      <c r="W3318" s="44">
        <f t="shared" si="618"/>
        <v>0</v>
      </c>
      <c r="X3318" s="44">
        <f t="shared" si="619"/>
        <v>0</v>
      </c>
      <c r="Y3318" s="44">
        <f t="shared" si="620"/>
        <v>0</v>
      </c>
      <c r="Z3318" s="44">
        <f t="shared" si="621"/>
        <v>0</v>
      </c>
      <c r="AA3318" s="44">
        <f t="shared" si="622"/>
        <v>0</v>
      </c>
      <c r="AB3318" s="44">
        <f t="shared" si="623"/>
        <v>3109.6160000000004</v>
      </c>
      <c r="AC3318" s="44">
        <f t="shared" si="624"/>
        <v>12907.84</v>
      </c>
      <c r="AD3318" s="44">
        <f t="shared" si="625"/>
        <v>0</v>
      </c>
      <c r="AE3318" s="12">
        <f t="shared" si="626"/>
        <v>16017.456</v>
      </c>
    </row>
    <row r="3319" spans="1:31" ht="12.6" hidden="1" customHeight="1" x14ac:dyDescent="0.2">
      <c r="A3319" s="26" t="s">
        <v>2666</v>
      </c>
      <c r="B3319" s="19"/>
      <c r="C3319" s="19"/>
      <c r="D3319" s="20"/>
      <c r="E3319" s="21"/>
      <c r="F3319" s="22"/>
      <c r="G3319" s="21"/>
      <c r="H3319" s="22"/>
      <c r="I3319" s="20"/>
      <c r="J3319" s="20"/>
      <c r="K3319" s="20"/>
      <c r="L3319" s="20">
        <v>53</v>
      </c>
      <c r="M3319" s="20"/>
      <c r="N3319" s="20"/>
      <c r="O3319" s="20">
        <v>53</v>
      </c>
      <c r="P3319" s="23" t="str">
        <f>VLOOKUP(A3319,'ИЗ ОСНОВЫ НОМЕНКЛАТУР'!D:E,2,0)</f>
        <v>Ручки, крючки, опоры</v>
      </c>
      <c r="Q3319" s="23" t="str">
        <f>VLOOKUP(A3319,'ИЗ ОСНОВЫ НОМЕНКЛАТУР'!D:F,3,0)</f>
        <v>Ручки-кнопки</v>
      </c>
      <c r="R3319" s="40">
        <f>VLOOKUP(A:A,'ИЗ ОСНОВЫ НОМЕНКЛАТУР'!D:G,4,0)</f>
        <v>61.566909871244633</v>
      </c>
      <c r="S3319" s="12" t="str">
        <f>VLOOKUP(A:A,'ИЗ ОСНОВЫ НОМЕНКЛАТУР'!D:H,5,0)</f>
        <v>C</v>
      </c>
      <c r="T3319" s="44">
        <f t="shared" si="615"/>
        <v>0</v>
      </c>
      <c r="U3319" s="44">
        <f t="shared" si="616"/>
        <v>0</v>
      </c>
      <c r="V3319" s="44">
        <f t="shared" si="617"/>
        <v>0</v>
      </c>
      <c r="W3319" s="44">
        <f t="shared" si="618"/>
        <v>0</v>
      </c>
      <c r="X3319" s="44">
        <f t="shared" si="619"/>
        <v>0</v>
      </c>
      <c r="Y3319" s="44">
        <f t="shared" si="620"/>
        <v>0</v>
      </c>
      <c r="Z3319" s="44">
        <f t="shared" si="621"/>
        <v>0</v>
      </c>
      <c r="AA3319" s="44">
        <f t="shared" si="622"/>
        <v>0</v>
      </c>
      <c r="AB3319" s="44">
        <f t="shared" si="623"/>
        <v>3263.0462231759657</v>
      </c>
      <c r="AC3319" s="44">
        <f t="shared" si="624"/>
        <v>0</v>
      </c>
      <c r="AD3319" s="44">
        <f t="shared" si="625"/>
        <v>0</v>
      </c>
      <c r="AE3319" s="12">
        <f t="shared" si="626"/>
        <v>3263.0462231759657</v>
      </c>
    </row>
    <row r="3320" spans="1:31" ht="12.6" hidden="1" customHeight="1" x14ac:dyDescent="0.2">
      <c r="A3320" s="26" t="s">
        <v>2695</v>
      </c>
      <c r="B3320" s="19"/>
      <c r="C3320" s="19"/>
      <c r="D3320" s="20"/>
      <c r="E3320" s="21"/>
      <c r="F3320" s="22"/>
      <c r="G3320" s="21"/>
      <c r="H3320" s="22"/>
      <c r="I3320" s="20"/>
      <c r="J3320" s="20">
        <v>200</v>
      </c>
      <c r="K3320" s="20">
        <v>60</v>
      </c>
      <c r="L3320" s="20"/>
      <c r="M3320" s="20"/>
      <c r="N3320" s="20">
        <v>138</v>
      </c>
      <c r="O3320" s="20">
        <v>398</v>
      </c>
      <c r="P3320" s="23" t="str">
        <f>VLOOKUP(A3320,'ИЗ ОСНОВЫ НОМЕНКЛАТУР'!D:E,2,0)</f>
        <v>Ручки, крючки, опоры</v>
      </c>
      <c r="Q3320" s="23" t="str">
        <f>VLOOKUP(A3320,'ИЗ ОСНОВЫ НОМЕНКЛАТУР'!D:F,3,0)</f>
        <v>Ручки-кнопки</v>
      </c>
      <c r="R3320" s="40">
        <f>VLOOKUP(A:A,'ИЗ ОСНОВЫ НОМЕНКЛАТУР'!D:G,4,0)</f>
        <v>966.14</v>
      </c>
      <c r="S3320" s="12" t="str">
        <f>VLOOKUP(A:A,'ИЗ ОСНОВЫ НОМЕНКЛАТУР'!D:H,5,0)</f>
        <v>C</v>
      </c>
      <c r="T3320" s="44">
        <f t="shared" si="615"/>
        <v>0</v>
      </c>
      <c r="U3320" s="44">
        <f t="shared" si="616"/>
        <v>0</v>
      </c>
      <c r="V3320" s="44">
        <f t="shared" si="617"/>
        <v>0</v>
      </c>
      <c r="W3320" s="44">
        <f t="shared" si="618"/>
        <v>0</v>
      </c>
      <c r="X3320" s="44">
        <f t="shared" si="619"/>
        <v>0</v>
      </c>
      <c r="Y3320" s="44">
        <f t="shared" si="620"/>
        <v>0</v>
      </c>
      <c r="Z3320" s="44">
        <f t="shared" si="621"/>
        <v>193228</v>
      </c>
      <c r="AA3320" s="44">
        <f t="shared" si="622"/>
        <v>57968.4</v>
      </c>
      <c r="AB3320" s="44">
        <f t="shared" si="623"/>
        <v>0</v>
      </c>
      <c r="AC3320" s="44">
        <f t="shared" si="624"/>
        <v>0</v>
      </c>
      <c r="AD3320" s="44">
        <f t="shared" si="625"/>
        <v>133327.32</v>
      </c>
      <c r="AE3320" s="12">
        <f t="shared" si="626"/>
        <v>384523.72</v>
      </c>
    </row>
    <row r="3321" spans="1:31" ht="12.6" hidden="1" customHeight="1" x14ac:dyDescent="0.2">
      <c r="A3321" s="26" t="s">
        <v>4910</v>
      </c>
      <c r="B3321" s="19"/>
      <c r="C3321" s="19"/>
      <c r="D3321" s="20"/>
      <c r="E3321" s="21"/>
      <c r="F3321" s="22"/>
      <c r="G3321" s="21"/>
      <c r="H3321" s="22"/>
      <c r="I3321" s="20"/>
      <c r="J3321" s="20">
        <v>200</v>
      </c>
      <c r="K3321" s="20">
        <v>60</v>
      </c>
      <c r="L3321" s="20"/>
      <c r="M3321" s="20"/>
      <c r="N3321" s="20">
        <v>139</v>
      </c>
      <c r="O3321" s="20">
        <v>399</v>
      </c>
      <c r="P3321" s="23" t="str">
        <f>VLOOKUP(A3321,'ИЗ ОСНОВЫ НОМЕНКЛАТУР'!D:E,2,0)</f>
        <v>Ручки, крючки, опоры</v>
      </c>
      <c r="Q3321" s="23" t="str">
        <f>VLOOKUP(A3321,'ИЗ ОСНОВЫ НОМЕНКЛАТУР'!D:F,3,0)</f>
        <v>Ручки-кнопки</v>
      </c>
      <c r="R3321" s="40">
        <f>VLOOKUP(A:A,'ИЗ ОСНОВЫ НОМЕНКЛАТУР'!D:G,4,0)</f>
        <v>966.13533834586462</v>
      </c>
      <c r="S3321" s="12" t="str">
        <f>VLOOKUP(A:A,'ИЗ ОСНОВЫ НОМЕНКЛАТУР'!D:H,5,0)</f>
        <v>C</v>
      </c>
      <c r="T3321" s="44">
        <f t="shared" si="615"/>
        <v>0</v>
      </c>
      <c r="U3321" s="44">
        <f t="shared" si="616"/>
        <v>0</v>
      </c>
      <c r="V3321" s="44">
        <f t="shared" si="617"/>
        <v>0</v>
      </c>
      <c r="W3321" s="44">
        <f t="shared" si="618"/>
        <v>0</v>
      </c>
      <c r="X3321" s="44">
        <f t="shared" si="619"/>
        <v>0</v>
      </c>
      <c r="Y3321" s="44">
        <f t="shared" si="620"/>
        <v>0</v>
      </c>
      <c r="Z3321" s="44">
        <f t="shared" si="621"/>
        <v>193227.06766917292</v>
      </c>
      <c r="AA3321" s="44">
        <f t="shared" si="622"/>
        <v>57968.120300751878</v>
      </c>
      <c r="AB3321" s="44">
        <f t="shared" si="623"/>
        <v>0</v>
      </c>
      <c r="AC3321" s="44">
        <f t="shared" si="624"/>
        <v>0</v>
      </c>
      <c r="AD3321" s="44">
        <f t="shared" si="625"/>
        <v>134292.81203007518</v>
      </c>
      <c r="AE3321" s="12">
        <f t="shared" si="626"/>
        <v>385488</v>
      </c>
    </row>
    <row r="3322" spans="1:31" ht="12.6" hidden="1" customHeight="1" x14ac:dyDescent="0.2">
      <c r="A3322" s="26" t="s">
        <v>2701</v>
      </c>
      <c r="B3322" s="19"/>
      <c r="C3322" s="19"/>
      <c r="D3322" s="20"/>
      <c r="E3322" s="21"/>
      <c r="F3322" s="22"/>
      <c r="G3322" s="21"/>
      <c r="H3322" s="22"/>
      <c r="I3322" s="20"/>
      <c r="J3322" s="20">
        <v>80</v>
      </c>
      <c r="K3322" s="20"/>
      <c r="L3322" s="20"/>
      <c r="M3322" s="20"/>
      <c r="N3322" s="20">
        <v>87</v>
      </c>
      <c r="O3322" s="20">
        <v>167</v>
      </c>
      <c r="P3322" s="23" t="str">
        <f>VLOOKUP(A3322,'ИЗ ОСНОВЫ НОМЕНКЛАТУР'!D:E,2,0)</f>
        <v>Ручки, крючки, опоры</v>
      </c>
      <c r="Q3322" s="23" t="str">
        <f>VLOOKUP(A3322,'ИЗ ОСНОВЫ НОМЕНКЛАТУР'!D:F,3,0)</f>
        <v>Ручки-кнопки</v>
      </c>
      <c r="R3322" s="40">
        <f>VLOOKUP(A:A,'ИЗ ОСНОВЫ НОМЕНКЛАТУР'!D:G,4,0)</f>
        <v>777.755</v>
      </c>
      <c r="S3322" s="12" t="str">
        <f>VLOOKUP(A:A,'ИЗ ОСНОВЫ НОМЕНКЛАТУР'!D:H,5,0)</f>
        <v>C</v>
      </c>
      <c r="T3322" s="44">
        <f t="shared" si="615"/>
        <v>0</v>
      </c>
      <c r="U3322" s="44">
        <f t="shared" si="616"/>
        <v>0</v>
      </c>
      <c r="V3322" s="44">
        <f t="shared" si="617"/>
        <v>0</v>
      </c>
      <c r="W3322" s="44">
        <f t="shared" si="618"/>
        <v>0</v>
      </c>
      <c r="X3322" s="44">
        <f t="shared" si="619"/>
        <v>0</v>
      </c>
      <c r="Y3322" s="44">
        <f t="shared" si="620"/>
        <v>0</v>
      </c>
      <c r="Z3322" s="44">
        <f t="shared" si="621"/>
        <v>62220.4</v>
      </c>
      <c r="AA3322" s="44">
        <f t="shared" si="622"/>
        <v>0</v>
      </c>
      <c r="AB3322" s="44">
        <f t="shared" si="623"/>
        <v>0</v>
      </c>
      <c r="AC3322" s="44">
        <f t="shared" si="624"/>
        <v>0</v>
      </c>
      <c r="AD3322" s="44">
        <f t="shared" si="625"/>
        <v>67664.684999999998</v>
      </c>
      <c r="AE3322" s="12">
        <f t="shared" si="626"/>
        <v>129885.08499999999</v>
      </c>
    </row>
    <row r="3323" spans="1:31" ht="12.6" hidden="1" customHeight="1" x14ac:dyDescent="0.2">
      <c r="A3323" s="26" t="s">
        <v>4911</v>
      </c>
      <c r="B3323" s="19"/>
      <c r="C3323" s="19"/>
      <c r="D3323" s="20"/>
      <c r="E3323" s="21"/>
      <c r="F3323" s="22"/>
      <c r="G3323" s="21"/>
      <c r="H3323" s="22"/>
      <c r="I3323" s="20"/>
      <c r="J3323" s="20">
        <v>22</v>
      </c>
      <c r="K3323" s="20"/>
      <c r="L3323" s="20"/>
      <c r="M3323" s="20"/>
      <c r="N3323" s="20"/>
      <c r="O3323" s="20">
        <v>22</v>
      </c>
      <c r="P3323" s="23" t="str">
        <f>VLOOKUP(A3323,'ИЗ ОСНОВЫ НОМЕНКЛАТУР'!D:E,2,0)</f>
        <v>Ручки, крючки, опоры</v>
      </c>
      <c r="Q3323" s="23" t="str">
        <f>VLOOKUP(A3323,'ИЗ ОСНОВЫ НОМЕНКЛАТУР'!D:F,3,0)</f>
        <v>Ручки-скобы</v>
      </c>
      <c r="R3323" s="40">
        <f>VLOOKUP(A:A,'ИЗ ОСНОВЫ НОМЕНКЛАТУР'!D:G,4,0)</f>
        <v>1106.2727272727273</v>
      </c>
      <c r="S3323" s="12" t="str">
        <f>VLOOKUP(A:A,'ИЗ ОСНОВЫ НОМЕНКЛАТУР'!D:H,5,0)</f>
        <v>C</v>
      </c>
      <c r="T3323" s="44">
        <f t="shared" si="615"/>
        <v>0</v>
      </c>
      <c r="U3323" s="44">
        <f t="shared" si="616"/>
        <v>0</v>
      </c>
      <c r="V3323" s="44">
        <f t="shared" si="617"/>
        <v>0</v>
      </c>
      <c r="W3323" s="44">
        <f t="shared" si="618"/>
        <v>0</v>
      </c>
      <c r="X3323" s="44">
        <f t="shared" si="619"/>
        <v>0</v>
      </c>
      <c r="Y3323" s="44">
        <f t="shared" si="620"/>
        <v>0</v>
      </c>
      <c r="Z3323" s="44">
        <f t="shared" si="621"/>
        <v>24338</v>
      </c>
      <c r="AA3323" s="44">
        <f t="shared" si="622"/>
        <v>0</v>
      </c>
      <c r="AB3323" s="44">
        <f t="shared" si="623"/>
        <v>0</v>
      </c>
      <c r="AC3323" s="44">
        <f t="shared" si="624"/>
        <v>0</v>
      </c>
      <c r="AD3323" s="44">
        <f t="shared" si="625"/>
        <v>0</v>
      </c>
      <c r="AE3323" s="12">
        <f t="shared" si="626"/>
        <v>24338</v>
      </c>
    </row>
    <row r="3324" spans="1:31" ht="12.6" hidden="1" customHeight="1" x14ac:dyDescent="0.2">
      <c r="A3324" s="26" t="s">
        <v>2337</v>
      </c>
      <c r="B3324" s="19"/>
      <c r="C3324" s="19"/>
      <c r="D3324" s="20"/>
      <c r="E3324" s="21"/>
      <c r="F3324" s="22"/>
      <c r="G3324" s="21"/>
      <c r="H3324" s="22"/>
      <c r="I3324" s="20"/>
      <c r="J3324" s="20">
        <v>60</v>
      </c>
      <c r="K3324" s="20"/>
      <c r="L3324" s="20"/>
      <c r="M3324" s="20"/>
      <c r="N3324" s="20">
        <v>8</v>
      </c>
      <c r="O3324" s="20">
        <v>68</v>
      </c>
      <c r="P3324" s="23" t="str">
        <f>VLOOKUP(A3324,'ИЗ ОСНОВЫ НОМЕНКЛАТУР'!D:E,2,0)</f>
        <v>Ручки, крючки, опоры</v>
      </c>
      <c r="Q3324" s="23" t="str">
        <f>VLOOKUP(A3324,'ИЗ ОСНОВЫ НОМЕНКЛАТУР'!D:F,3,0)</f>
        <v>Ручки-скобы</v>
      </c>
      <c r="R3324" s="40">
        <f>VLOOKUP(A:A,'ИЗ ОСНОВЫ НОМЕНКЛАТУР'!D:G,4,0)</f>
        <v>1345.4690476190476</v>
      </c>
      <c r="S3324" s="12" t="str">
        <f>VLOOKUP(A:A,'ИЗ ОСНОВЫ НОМЕНКЛАТУР'!D:H,5,0)</f>
        <v>C</v>
      </c>
      <c r="T3324" s="44">
        <f t="shared" si="615"/>
        <v>0</v>
      </c>
      <c r="U3324" s="44">
        <f t="shared" si="616"/>
        <v>0</v>
      </c>
      <c r="V3324" s="44">
        <f t="shared" si="617"/>
        <v>0</v>
      </c>
      <c r="W3324" s="44">
        <f t="shared" si="618"/>
        <v>0</v>
      </c>
      <c r="X3324" s="44">
        <f t="shared" si="619"/>
        <v>0</v>
      </c>
      <c r="Y3324" s="44">
        <f t="shared" si="620"/>
        <v>0</v>
      </c>
      <c r="Z3324" s="44">
        <f t="shared" si="621"/>
        <v>80728.142857142855</v>
      </c>
      <c r="AA3324" s="44">
        <f t="shared" si="622"/>
        <v>0</v>
      </c>
      <c r="AB3324" s="44">
        <f t="shared" si="623"/>
        <v>0</v>
      </c>
      <c r="AC3324" s="44">
        <f t="shared" si="624"/>
        <v>0</v>
      </c>
      <c r="AD3324" s="44">
        <f t="shared" si="625"/>
        <v>10763.752380952381</v>
      </c>
      <c r="AE3324" s="12">
        <f t="shared" si="626"/>
        <v>91491.89523809524</v>
      </c>
    </row>
    <row r="3325" spans="1:31" ht="12.6" hidden="1" customHeight="1" x14ac:dyDescent="0.2">
      <c r="A3325" s="26" t="s">
        <v>2365</v>
      </c>
      <c r="B3325" s="19"/>
      <c r="C3325" s="19"/>
      <c r="D3325" s="20"/>
      <c r="E3325" s="21"/>
      <c r="F3325" s="22"/>
      <c r="G3325" s="21"/>
      <c r="H3325" s="22"/>
      <c r="I3325" s="20"/>
      <c r="J3325" s="20"/>
      <c r="K3325" s="20"/>
      <c r="L3325" s="20"/>
      <c r="M3325" s="20"/>
      <c r="N3325" s="20">
        <v>27</v>
      </c>
      <c r="O3325" s="20">
        <v>27</v>
      </c>
      <c r="P3325" s="23" t="str">
        <f>VLOOKUP(A3325,'ИЗ ОСНОВЫ НОМЕНКЛАТУР'!D:E,2,0)</f>
        <v>Ручки, крючки, опоры</v>
      </c>
      <c r="Q3325" s="23" t="str">
        <f>VLOOKUP(A3325,'ИЗ ОСНОВЫ НОМЕНКЛАТУР'!D:F,3,0)</f>
        <v>Ручки-скобы</v>
      </c>
      <c r="R3325" s="40">
        <f>VLOOKUP(A:A,'ИЗ ОСНОВЫ НОМЕНКЛАТУР'!D:G,4,0)</f>
        <v>1353.45</v>
      </c>
      <c r="S3325" s="12" t="str">
        <f>VLOOKUP(A:A,'ИЗ ОСНОВЫ НОМЕНКЛАТУР'!D:H,5,0)</f>
        <v>C</v>
      </c>
      <c r="T3325" s="44">
        <f t="shared" si="615"/>
        <v>0</v>
      </c>
      <c r="U3325" s="44">
        <f t="shared" si="616"/>
        <v>0</v>
      </c>
      <c r="V3325" s="44">
        <f t="shared" si="617"/>
        <v>0</v>
      </c>
      <c r="W3325" s="44">
        <f t="shared" si="618"/>
        <v>0</v>
      </c>
      <c r="X3325" s="44">
        <f t="shared" si="619"/>
        <v>0</v>
      </c>
      <c r="Y3325" s="44">
        <f t="shared" si="620"/>
        <v>0</v>
      </c>
      <c r="Z3325" s="44">
        <f t="shared" si="621"/>
        <v>0</v>
      </c>
      <c r="AA3325" s="44">
        <f t="shared" si="622"/>
        <v>0</v>
      </c>
      <c r="AB3325" s="44">
        <f t="shared" si="623"/>
        <v>0</v>
      </c>
      <c r="AC3325" s="44">
        <f t="shared" si="624"/>
        <v>0</v>
      </c>
      <c r="AD3325" s="44">
        <f t="shared" si="625"/>
        <v>36543.15</v>
      </c>
      <c r="AE3325" s="12">
        <f t="shared" si="626"/>
        <v>36543.15</v>
      </c>
    </row>
    <row r="3326" spans="1:31" ht="12.6" hidden="1" customHeight="1" x14ac:dyDescent="0.2">
      <c r="A3326" s="26" t="s">
        <v>4912</v>
      </c>
      <c r="B3326" s="19"/>
      <c r="C3326" s="19"/>
      <c r="D3326" s="20"/>
      <c r="E3326" s="21"/>
      <c r="F3326" s="22"/>
      <c r="G3326" s="21"/>
      <c r="H3326" s="22"/>
      <c r="I3326" s="20"/>
      <c r="J3326" s="20"/>
      <c r="K3326" s="20"/>
      <c r="L3326" s="20"/>
      <c r="M3326" s="20"/>
      <c r="N3326" s="20">
        <v>28</v>
      </c>
      <c r="O3326" s="20">
        <v>28</v>
      </c>
      <c r="P3326" s="23" t="str">
        <f>VLOOKUP(A3326,'ИЗ ОСНОВЫ НОМЕНКЛАТУР'!D:E,2,0)</f>
        <v>Ручки, крючки, опоры</v>
      </c>
      <c r="Q3326" s="23" t="str">
        <f>VLOOKUP(A3326,'ИЗ ОСНОВЫ НОМЕНКЛАТУР'!D:F,3,0)</f>
        <v>Ручки-скобы</v>
      </c>
      <c r="R3326" s="40">
        <f>VLOOKUP(A:A,'ИЗ ОСНОВЫ НОМЕНКЛАТУР'!D:G,4,0)</f>
        <v>1257.2857142857142</v>
      </c>
      <c r="S3326" s="12" t="str">
        <f>VLOOKUP(A:A,'ИЗ ОСНОВЫ НОМЕНКЛАТУР'!D:H,5,0)</f>
        <v>C</v>
      </c>
      <c r="T3326" s="44">
        <f t="shared" si="615"/>
        <v>0</v>
      </c>
      <c r="U3326" s="44">
        <f t="shared" si="616"/>
        <v>0</v>
      </c>
      <c r="V3326" s="44">
        <f t="shared" si="617"/>
        <v>0</v>
      </c>
      <c r="W3326" s="44">
        <f t="shared" si="618"/>
        <v>0</v>
      </c>
      <c r="X3326" s="44">
        <f t="shared" si="619"/>
        <v>0</v>
      </c>
      <c r="Y3326" s="44">
        <f t="shared" si="620"/>
        <v>0</v>
      </c>
      <c r="Z3326" s="44">
        <f t="shared" si="621"/>
        <v>0</v>
      </c>
      <c r="AA3326" s="44">
        <f t="shared" si="622"/>
        <v>0</v>
      </c>
      <c r="AB3326" s="44">
        <f t="shared" si="623"/>
        <v>0</v>
      </c>
      <c r="AC3326" s="44">
        <f t="shared" si="624"/>
        <v>0</v>
      </c>
      <c r="AD3326" s="44">
        <f t="shared" si="625"/>
        <v>35204</v>
      </c>
      <c r="AE3326" s="12">
        <f t="shared" si="626"/>
        <v>35204</v>
      </c>
    </row>
    <row r="3327" spans="1:31" ht="12.6" hidden="1" customHeight="1" x14ac:dyDescent="0.2">
      <c r="A3327" s="26" t="s">
        <v>2687</v>
      </c>
      <c r="B3327" s="19"/>
      <c r="C3327" s="19"/>
      <c r="D3327" s="20"/>
      <c r="E3327" s="21"/>
      <c r="F3327" s="22"/>
      <c r="G3327" s="21"/>
      <c r="H3327" s="22"/>
      <c r="I3327" s="20"/>
      <c r="J3327" s="20"/>
      <c r="K3327" s="20"/>
      <c r="L3327" s="20"/>
      <c r="M3327" s="20"/>
      <c r="N3327" s="20">
        <v>67</v>
      </c>
      <c r="O3327" s="20">
        <v>67</v>
      </c>
      <c r="P3327" s="23" t="str">
        <f>VLOOKUP(A3327,'ИЗ ОСНОВЫ НОМЕНКЛАТУР'!D:E,2,0)</f>
        <v>Ручки, крючки, опоры</v>
      </c>
      <c r="Q3327" s="23" t="str">
        <f>VLOOKUP(A3327,'ИЗ ОСНОВЫ НОМЕНКЛАТУР'!D:F,3,0)</f>
        <v>Ручки-кнопки</v>
      </c>
      <c r="R3327" s="40">
        <f>VLOOKUP(A:A,'ИЗ ОСНОВЫ НОМЕНКЛАТУР'!D:G,4,0)</f>
        <v>669</v>
      </c>
      <c r="S3327" s="12" t="str">
        <f>VLOOKUP(A:A,'ИЗ ОСНОВЫ НОМЕНКЛАТУР'!D:H,5,0)</f>
        <v>C</v>
      </c>
      <c r="T3327" s="44">
        <f t="shared" si="615"/>
        <v>0</v>
      </c>
      <c r="U3327" s="44">
        <f t="shared" si="616"/>
        <v>0</v>
      </c>
      <c r="V3327" s="44">
        <f t="shared" si="617"/>
        <v>0</v>
      </c>
      <c r="W3327" s="44">
        <f t="shared" si="618"/>
        <v>0</v>
      </c>
      <c r="X3327" s="44">
        <f t="shared" si="619"/>
        <v>0</v>
      </c>
      <c r="Y3327" s="44">
        <f t="shared" si="620"/>
        <v>0</v>
      </c>
      <c r="Z3327" s="44">
        <f t="shared" si="621"/>
        <v>0</v>
      </c>
      <c r="AA3327" s="44">
        <f t="shared" si="622"/>
        <v>0</v>
      </c>
      <c r="AB3327" s="44">
        <f t="shared" si="623"/>
        <v>0</v>
      </c>
      <c r="AC3327" s="44">
        <f t="shared" si="624"/>
        <v>0</v>
      </c>
      <c r="AD3327" s="44">
        <f t="shared" si="625"/>
        <v>44823</v>
      </c>
      <c r="AE3327" s="12">
        <f t="shared" si="626"/>
        <v>44823</v>
      </c>
    </row>
    <row r="3328" spans="1:31" ht="12.6" hidden="1" customHeight="1" x14ac:dyDescent="0.2">
      <c r="A3328" s="26" t="s">
        <v>4913</v>
      </c>
      <c r="B3328" s="19"/>
      <c r="C3328" s="19"/>
      <c r="D3328" s="20"/>
      <c r="E3328" s="21"/>
      <c r="F3328" s="22"/>
      <c r="G3328" s="21"/>
      <c r="H3328" s="22"/>
      <c r="I3328" s="20"/>
      <c r="J3328" s="20"/>
      <c r="K3328" s="20"/>
      <c r="L3328" s="20"/>
      <c r="M3328" s="20"/>
      <c r="N3328" s="20">
        <v>79</v>
      </c>
      <c r="O3328" s="20">
        <v>79</v>
      </c>
      <c r="P3328" s="23" t="str">
        <f>VLOOKUP(A3328,'ИЗ ОСНОВЫ НОМЕНКЛАТУР'!D:E,2,0)</f>
        <v>Ручки, крючки, опоры</v>
      </c>
      <c r="Q3328" s="23" t="str">
        <f>VLOOKUP(A3328,'ИЗ ОСНОВЫ НОМЕНКЛАТУР'!D:F,3,0)</f>
        <v>Ручки-скобы</v>
      </c>
      <c r="R3328" s="40">
        <f>VLOOKUP(A:A,'ИЗ ОСНОВЫ НОМЕНКЛАТУР'!D:G,4,0)</f>
        <v>3212.2278481012659</v>
      </c>
      <c r="S3328" s="12" t="str">
        <f>VLOOKUP(A:A,'ИЗ ОСНОВЫ НОМЕНКЛАТУР'!D:H,5,0)</f>
        <v>C</v>
      </c>
      <c r="T3328" s="44">
        <f t="shared" si="615"/>
        <v>0</v>
      </c>
      <c r="U3328" s="44">
        <f t="shared" si="616"/>
        <v>0</v>
      </c>
      <c r="V3328" s="44">
        <f t="shared" si="617"/>
        <v>0</v>
      </c>
      <c r="W3328" s="44">
        <f t="shared" si="618"/>
        <v>0</v>
      </c>
      <c r="X3328" s="44">
        <f t="shared" si="619"/>
        <v>0</v>
      </c>
      <c r="Y3328" s="44">
        <f t="shared" si="620"/>
        <v>0</v>
      </c>
      <c r="Z3328" s="44">
        <f t="shared" si="621"/>
        <v>0</v>
      </c>
      <c r="AA3328" s="44">
        <f t="shared" si="622"/>
        <v>0</v>
      </c>
      <c r="AB3328" s="44">
        <f t="shared" si="623"/>
        <v>0</v>
      </c>
      <c r="AC3328" s="44">
        <f t="shared" si="624"/>
        <v>0</v>
      </c>
      <c r="AD3328" s="44">
        <f t="shared" si="625"/>
        <v>253766</v>
      </c>
      <c r="AE3328" s="12">
        <f t="shared" si="626"/>
        <v>253766</v>
      </c>
    </row>
    <row r="3329" spans="1:31" ht="12.6" hidden="1" customHeight="1" x14ac:dyDescent="0.2">
      <c r="A3329" s="26" t="s">
        <v>2383</v>
      </c>
      <c r="B3329" s="19"/>
      <c r="C3329" s="19"/>
      <c r="D3329" s="20"/>
      <c r="E3329" s="21"/>
      <c r="F3329" s="22"/>
      <c r="G3329" s="21"/>
      <c r="H3329" s="22"/>
      <c r="I3329" s="20"/>
      <c r="J3329" s="20"/>
      <c r="K3329" s="20"/>
      <c r="L3329" s="20"/>
      <c r="M3329" s="20"/>
      <c r="N3329" s="20">
        <v>14</v>
      </c>
      <c r="O3329" s="20">
        <v>14</v>
      </c>
      <c r="P3329" s="23" t="str">
        <f>VLOOKUP(A3329,'ИЗ ОСНОВЫ НОМЕНКЛАТУР'!D:E,2,0)</f>
        <v>Ручки, крючки, опоры</v>
      </c>
      <c r="Q3329" s="23" t="str">
        <f>VLOOKUP(A3329,'ИЗ ОСНОВЫ НОМЕНКЛАТУР'!D:F,3,0)</f>
        <v>Ручки-скобы</v>
      </c>
      <c r="R3329" s="40">
        <f>VLOOKUP(A:A,'ИЗ ОСНОВЫ НОМЕНКЛАТУР'!D:G,4,0)</f>
        <v>2433</v>
      </c>
      <c r="S3329" s="12" t="str">
        <f>VLOOKUP(A:A,'ИЗ ОСНОВЫ НОМЕНКЛАТУР'!D:H,5,0)</f>
        <v>C</v>
      </c>
      <c r="T3329" s="44">
        <f t="shared" si="615"/>
        <v>0</v>
      </c>
      <c r="U3329" s="44">
        <f t="shared" si="616"/>
        <v>0</v>
      </c>
      <c r="V3329" s="44">
        <f t="shared" si="617"/>
        <v>0</v>
      </c>
      <c r="W3329" s="44">
        <f t="shared" si="618"/>
        <v>0</v>
      </c>
      <c r="X3329" s="44">
        <f t="shared" si="619"/>
        <v>0</v>
      </c>
      <c r="Y3329" s="44">
        <f t="shared" si="620"/>
        <v>0</v>
      </c>
      <c r="Z3329" s="44">
        <f t="shared" si="621"/>
        <v>0</v>
      </c>
      <c r="AA3329" s="44">
        <f t="shared" si="622"/>
        <v>0</v>
      </c>
      <c r="AB3329" s="44">
        <f t="shared" si="623"/>
        <v>0</v>
      </c>
      <c r="AC3329" s="44">
        <f t="shared" si="624"/>
        <v>0</v>
      </c>
      <c r="AD3329" s="44">
        <f t="shared" si="625"/>
        <v>34062</v>
      </c>
      <c r="AE3329" s="12">
        <f t="shared" si="626"/>
        <v>34062</v>
      </c>
    </row>
    <row r="3330" spans="1:31" ht="12.6" hidden="1" customHeight="1" x14ac:dyDescent="0.2">
      <c r="A3330" s="26" t="s">
        <v>2430</v>
      </c>
      <c r="B3330" s="19"/>
      <c r="C3330" s="19"/>
      <c r="D3330" s="20"/>
      <c r="E3330" s="21"/>
      <c r="F3330" s="22"/>
      <c r="G3330" s="21"/>
      <c r="H3330" s="22"/>
      <c r="I3330" s="20"/>
      <c r="J3330" s="20"/>
      <c r="K3330" s="20"/>
      <c r="L3330" s="20"/>
      <c r="M3330" s="20"/>
      <c r="N3330" s="20">
        <v>38</v>
      </c>
      <c r="O3330" s="20">
        <v>38</v>
      </c>
      <c r="P3330" s="23" t="str">
        <f>VLOOKUP(A3330,'ИЗ ОСНОВЫ НОМЕНКЛАТУР'!D:E,2,0)</f>
        <v>Ручки, крючки, опоры</v>
      </c>
      <c r="Q3330" s="23" t="str">
        <f>VLOOKUP(A3330,'ИЗ ОСНОВЫ НОМЕНКЛАТУР'!D:F,3,0)</f>
        <v>Ручки-скобы</v>
      </c>
      <c r="R3330" s="40">
        <f>VLOOKUP(A:A,'ИЗ ОСНОВЫ НОМЕНКЛАТУР'!D:G,4,0)</f>
        <v>1227.56</v>
      </c>
      <c r="S3330" s="12" t="str">
        <f>VLOOKUP(A:A,'ИЗ ОСНОВЫ НОМЕНКЛАТУР'!D:H,5,0)</f>
        <v>C</v>
      </c>
      <c r="T3330" s="44">
        <f t="shared" si="615"/>
        <v>0</v>
      </c>
      <c r="U3330" s="44">
        <f t="shared" si="616"/>
        <v>0</v>
      </c>
      <c r="V3330" s="44">
        <f t="shared" si="617"/>
        <v>0</v>
      </c>
      <c r="W3330" s="44">
        <f t="shared" si="618"/>
        <v>0</v>
      </c>
      <c r="X3330" s="44">
        <f t="shared" si="619"/>
        <v>0</v>
      </c>
      <c r="Y3330" s="44">
        <f t="shared" si="620"/>
        <v>0</v>
      </c>
      <c r="Z3330" s="44">
        <f t="shared" si="621"/>
        <v>0</v>
      </c>
      <c r="AA3330" s="44">
        <f t="shared" si="622"/>
        <v>0</v>
      </c>
      <c r="AB3330" s="44">
        <f t="shared" si="623"/>
        <v>0</v>
      </c>
      <c r="AC3330" s="44">
        <f t="shared" si="624"/>
        <v>0</v>
      </c>
      <c r="AD3330" s="44">
        <f t="shared" si="625"/>
        <v>46647.28</v>
      </c>
      <c r="AE3330" s="12">
        <f t="shared" si="626"/>
        <v>46647.28</v>
      </c>
    </row>
    <row r="3331" spans="1:31" ht="12.6" hidden="1" customHeight="1" x14ac:dyDescent="0.2">
      <c r="A3331" s="26" t="s">
        <v>4914</v>
      </c>
      <c r="B3331" s="19"/>
      <c r="C3331" s="19"/>
      <c r="D3331" s="20"/>
      <c r="E3331" s="21"/>
      <c r="F3331" s="22"/>
      <c r="G3331" s="21"/>
      <c r="H3331" s="22"/>
      <c r="I3331" s="20"/>
      <c r="J3331" s="20"/>
      <c r="K3331" s="20"/>
      <c r="L3331" s="20"/>
      <c r="M3331" s="20"/>
      <c r="N3331" s="20">
        <v>25</v>
      </c>
      <c r="O3331" s="20">
        <v>25</v>
      </c>
      <c r="P3331" s="23" t="str">
        <f>VLOOKUP(A3331,'ИЗ ОСНОВЫ НОМЕНКЛАТУР'!D:E,2,0)</f>
        <v>Ручки, крючки, опоры</v>
      </c>
      <c r="Q3331" s="23" t="str">
        <f>VLOOKUP(A3331,'ИЗ ОСНОВЫ НОМЕНКЛАТУР'!D:F,3,0)</f>
        <v>Ручки-скобы</v>
      </c>
      <c r="R3331" s="40">
        <f>VLOOKUP(A:A,'ИЗ ОСНОВЫ НОМЕНКЛАТУР'!D:G,4,0)</f>
        <v>1369</v>
      </c>
      <c r="S3331" s="12" t="str">
        <f>VLOOKUP(A:A,'ИЗ ОСНОВЫ НОМЕНКЛАТУР'!D:H,5,0)</f>
        <v>C</v>
      </c>
      <c r="T3331" s="44">
        <f t="shared" si="615"/>
        <v>0</v>
      </c>
      <c r="U3331" s="44">
        <f t="shared" si="616"/>
        <v>0</v>
      </c>
      <c r="V3331" s="44">
        <f t="shared" si="617"/>
        <v>0</v>
      </c>
      <c r="W3331" s="44">
        <f t="shared" si="618"/>
        <v>0</v>
      </c>
      <c r="X3331" s="44">
        <f t="shared" si="619"/>
        <v>0</v>
      </c>
      <c r="Y3331" s="44">
        <f t="shared" si="620"/>
        <v>0</v>
      </c>
      <c r="Z3331" s="44">
        <f t="shared" si="621"/>
        <v>0</v>
      </c>
      <c r="AA3331" s="44">
        <f t="shared" si="622"/>
        <v>0</v>
      </c>
      <c r="AB3331" s="44">
        <f t="shared" si="623"/>
        <v>0</v>
      </c>
      <c r="AC3331" s="44">
        <f t="shared" si="624"/>
        <v>0</v>
      </c>
      <c r="AD3331" s="44">
        <f t="shared" si="625"/>
        <v>34225</v>
      </c>
      <c r="AE3331" s="12">
        <f t="shared" si="626"/>
        <v>34225</v>
      </c>
    </row>
    <row r="3332" spans="1:31" ht="12.6" hidden="1" customHeight="1" x14ac:dyDescent="0.2">
      <c r="A3332" s="26" t="s">
        <v>2415</v>
      </c>
      <c r="B3332" s="19"/>
      <c r="C3332" s="19"/>
      <c r="D3332" s="20"/>
      <c r="E3332" s="21"/>
      <c r="F3332" s="22"/>
      <c r="G3332" s="21"/>
      <c r="H3332" s="22"/>
      <c r="I3332" s="20"/>
      <c r="J3332" s="20">
        <v>28</v>
      </c>
      <c r="K3332" s="20"/>
      <c r="L3332" s="20"/>
      <c r="M3332" s="20"/>
      <c r="N3332" s="20"/>
      <c r="O3332" s="20">
        <v>28</v>
      </c>
      <c r="P3332" s="23" t="str">
        <f>VLOOKUP(A3332,'ИЗ ОСНОВЫ НОМЕНКЛАТУР'!D:E,2,0)</f>
        <v>Ручки, крючки, опоры</v>
      </c>
      <c r="Q3332" s="23" t="str">
        <f>VLOOKUP(A3332,'ИЗ ОСНОВЫ НОМЕНКЛАТУР'!D:F,3,0)</f>
        <v>Ручки-скобы</v>
      </c>
      <c r="R3332" s="40">
        <f>VLOOKUP(A:A,'ИЗ ОСНОВЫ НОМЕНКЛАТУР'!D:G,4,0)</f>
        <v>1622</v>
      </c>
      <c r="S3332" s="12" t="str">
        <f>VLOOKUP(A:A,'ИЗ ОСНОВЫ НОМЕНКЛАТУР'!D:H,5,0)</f>
        <v>C</v>
      </c>
      <c r="T3332" s="44">
        <f t="shared" si="615"/>
        <v>0</v>
      </c>
      <c r="U3332" s="44">
        <f t="shared" si="616"/>
        <v>0</v>
      </c>
      <c r="V3332" s="44">
        <f t="shared" si="617"/>
        <v>0</v>
      </c>
      <c r="W3332" s="44">
        <f t="shared" si="618"/>
        <v>0</v>
      </c>
      <c r="X3332" s="44">
        <f t="shared" si="619"/>
        <v>0</v>
      </c>
      <c r="Y3332" s="44">
        <f t="shared" si="620"/>
        <v>0</v>
      </c>
      <c r="Z3332" s="44">
        <f t="shared" si="621"/>
        <v>45416</v>
      </c>
      <c r="AA3332" s="44">
        <f t="shared" si="622"/>
        <v>0</v>
      </c>
      <c r="AB3332" s="44">
        <f t="shared" si="623"/>
        <v>0</v>
      </c>
      <c r="AC3332" s="44">
        <f t="shared" si="624"/>
        <v>0</v>
      </c>
      <c r="AD3332" s="44">
        <f t="shared" si="625"/>
        <v>0</v>
      </c>
      <c r="AE3332" s="12">
        <f t="shared" si="626"/>
        <v>45416</v>
      </c>
    </row>
    <row r="3333" spans="1:31" ht="12.6" customHeight="1" x14ac:dyDescent="0.2">
      <c r="A3333" s="26" t="s">
        <v>4915</v>
      </c>
      <c r="B3333" s="19"/>
      <c r="C3333" s="19"/>
      <c r="D3333" s="20"/>
      <c r="E3333" s="21"/>
      <c r="F3333" s="22"/>
      <c r="G3333" s="21"/>
      <c r="H3333" s="22"/>
      <c r="I3333" s="20"/>
      <c r="J3333" s="20">
        <v>20</v>
      </c>
      <c r="K3333" s="20"/>
      <c r="L3333" s="20"/>
      <c r="M3333" s="20"/>
      <c r="N3333" s="20">
        <v>20</v>
      </c>
      <c r="O3333" s="20">
        <v>40</v>
      </c>
      <c r="P3333" s="23" t="str">
        <f>VLOOKUP(A3333,'ИЗ ОСНОВЫ НОМЕНКЛАТУР'!D:E,2,0)</f>
        <v>Ручки, крючки, опоры</v>
      </c>
      <c r="Q3333" s="23" t="str">
        <f>VLOOKUP(A3333,'ИЗ ОСНОВЫ НОМЕНКЛАТУР'!D:F,3,0)</f>
        <v>Торцевые ручки</v>
      </c>
      <c r="R3333" s="40">
        <f>VLOOKUP(A:A,'ИЗ ОСНОВЫ НОМЕНКЛАТУР'!D:G,4,0)</f>
        <v>4735</v>
      </c>
      <c r="S3333" s="12" t="str">
        <f>VLOOKUP(A:A,'ИЗ ОСНОВЫ НОМЕНКЛАТУР'!D:H,5,0)</f>
        <v>C</v>
      </c>
      <c r="T3333" s="44">
        <f t="shared" si="615"/>
        <v>0</v>
      </c>
      <c r="U3333" s="44">
        <f t="shared" si="616"/>
        <v>0</v>
      </c>
      <c r="V3333" s="44">
        <f t="shared" si="617"/>
        <v>0</v>
      </c>
      <c r="W3333" s="44">
        <f t="shared" si="618"/>
        <v>0</v>
      </c>
      <c r="X3333" s="44">
        <f t="shared" si="619"/>
        <v>0</v>
      </c>
      <c r="Y3333" s="44">
        <f t="shared" si="620"/>
        <v>0</v>
      </c>
      <c r="Z3333" s="44">
        <f t="shared" si="621"/>
        <v>94700</v>
      </c>
      <c r="AA3333" s="44">
        <f t="shared" si="622"/>
        <v>0</v>
      </c>
      <c r="AB3333" s="44">
        <f t="shared" si="623"/>
        <v>0</v>
      </c>
      <c r="AC3333" s="44">
        <f t="shared" si="624"/>
        <v>0</v>
      </c>
      <c r="AD3333" s="44">
        <f t="shared" si="625"/>
        <v>94700</v>
      </c>
      <c r="AE3333" s="12">
        <f t="shared" si="626"/>
        <v>189400</v>
      </c>
    </row>
    <row r="3334" spans="1:31" ht="12.6" customHeight="1" x14ac:dyDescent="0.2">
      <c r="A3334" s="26" t="s">
        <v>2590</v>
      </c>
      <c r="B3334" s="19"/>
      <c r="C3334" s="19"/>
      <c r="D3334" s="20"/>
      <c r="E3334" s="21"/>
      <c r="F3334" s="22"/>
      <c r="G3334" s="21"/>
      <c r="H3334" s="22"/>
      <c r="I3334" s="20"/>
      <c r="J3334" s="20">
        <v>17</v>
      </c>
      <c r="K3334" s="20"/>
      <c r="L3334" s="20"/>
      <c r="M3334" s="20"/>
      <c r="N3334" s="20"/>
      <c r="O3334" s="20">
        <v>17</v>
      </c>
      <c r="P3334" s="23" t="str">
        <f>VLOOKUP(A3334,'ИЗ ОСНОВЫ НОМЕНКЛАТУР'!D:E,2,0)</f>
        <v>Ручки, крючки, опоры</v>
      </c>
      <c r="Q3334" s="23" t="str">
        <f>VLOOKUP(A3334,'ИЗ ОСНОВЫ НОМЕНКЛАТУР'!D:F,3,0)</f>
        <v>Торцевые ручки</v>
      </c>
      <c r="R3334" s="40">
        <f>VLOOKUP(A:A,'ИЗ ОСНОВЫ НОМЕНКЛАТУР'!D:G,4,0)</f>
        <v>2124</v>
      </c>
      <c r="S3334" s="12" t="str">
        <f>VLOOKUP(A:A,'ИЗ ОСНОВЫ НОМЕНКЛАТУР'!D:H,5,0)</f>
        <v>C</v>
      </c>
      <c r="T3334" s="44">
        <f t="shared" si="615"/>
        <v>0</v>
      </c>
      <c r="U3334" s="44">
        <f t="shared" si="616"/>
        <v>0</v>
      </c>
      <c r="V3334" s="44">
        <f t="shared" si="617"/>
        <v>0</v>
      </c>
      <c r="W3334" s="44">
        <f t="shared" si="618"/>
        <v>0</v>
      </c>
      <c r="X3334" s="44">
        <f t="shared" si="619"/>
        <v>0</v>
      </c>
      <c r="Y3334" s="44">
        <f t="shared" si="620"/>
        <v>0</v>
      </c>
      <c r="Z3334" s="44">
        <f t="shared" si="621"/>
        <v>36108</v>
      </c>
      <c r="AA3334" s="44">
        <f t="shared" si="622"/>
        <v>0</v>
      </c>
      <c r="AB3334" s="44">
        <f t="shared" si="623"/>
        <v>0</v>
      </c>
      <c r="AC3334" s="44">
        <f t="shared" si="624"/>
        <v>0</v>
      </c>
      <c r="AD3334" s="44">
        <f t="shared" si="625"/>
        <v>0</v>
      </c>
      <c r="AE3334" s="12">
        <f t="shared" si="626"/>
        <v>36108</v>
      </c>
    </row>
    <row r="3335" spans="1:31" ht="12.6" customHeight="1" x14ac:dyDescent="0.2">
      <c r="A3335" s="26" t="s">
        <v>2566</v>
      </c>
      <c r="B3335" s="19"/>
      <c r="C3335" s="19"/>
      <c r="D3335" s="20"/>
      <c r="E3335" s="21"/>
      <c r="F3335" s="22"/>
      <c r="G3335" s="21"/>
      <c r="H3335" s="22"/>
      <c r="I3335" s="20"/>
      <c r="J3335" s="20">
        <v>20</v>
      </c>
      <c r="K3335" s="20"/>
      <c r="L3335" s="20"/>
      <c r="M3335" s="20"/>
      <c r="N3335" s="20"/>
      <c r="O3335" s="20">
        <v>20</v>
      </c>
      <c r="P3335" s="23" t="str">
        <f>VLOOKUP(A3335,'ИЗ ОСНОВЫ НОМЕНКЛАТУР'!D:E,2,0)</f>
        <v>Ручки, крючки, опоры</v>
      </c>
      <c r="Q3335" s="23" t="str">
        <f>VLOOKUP(A3335,'ИЗ ОСНОВЫ НОМЕНКЛАТУР'!D:F,3,0)</f>
        <v>Торцевые ручки</v>
      </c>
      <c r="R3335" s="40">
        <f>VLOOKUP(A:A,'ИЗ ОСНОВЫ НОМЕНКЛАТУР'!D:G,4,0)</f>
        <v>2682.0450000000001</v>
      </c>
      <c r="S3335" s="12" t="str">
        <f>VLOOKUP(A:A,'ИЗ ОСНОВЫ НОМЕНКЛАТУР'!D:H,5,0)</f>
        <v>C</v>
      </c>
      <c r="T3335" s="44">
        <f t="shared" si="615"/>
        <v>0</v>
      </c>
      <c r="U3335" s="44">
        <f t="shared" si="616"/>
        <v>0</v>
      </c>
      <c r="V3335" s="44">
        <f t="shared" si="617"/>
        <v>0</v>
      </c>
      <c r="W3335" s="44">
        <f t="shared" si="618"/>
        <v>0</v>
      </c>
      <c r="X3335" s="44">
        <f t="shared" si="619"/>
        <v>0</v>
      </c>
      <c r="Y3335" s="44">
        <f t="shared" si="620"/>
        <v>0</v>
      </c>
      <c r="Z3335" s="44">
        <f t="shared" si="621"/>
        <v>53640.9</v>
      </c>
      <c r="AA3335" s="44">
        <f t="shared" si="622"/>
        <v>0</v>
      </c>
      <c r="AB3335" s="44">
        <f t="shared" si="623"/>
        <v>0</v>
      </c>
      <c r="AC3335" s="44">
        <f t="shared" si="624"/>
        <v>0</v>
      </c>
      <c r="AD3335" s="44">
        <f t="shared" si="625"/>
        <v>0</v>
      </c>
      <c r="AE3335" s="12">
        <f t="shared" si="626"/>
        <v>53640.9</v>
      </c>
    </row>
    <row r="3336" spans="1:31" ht="12.6" customHeight="1" x14ac:dyDescent="0.2">
      <c r="A3336" s="26" t="s">
        <v>2575</v>
      </c>
      <c r="B3336" s="19"/>
      <c r="C3336" s="19"/>
      <c r="D3336" s="20"/>
      <c r="E3336" s="21"/>
      <c r="F3336" s="22"/>
      <c r="G3336" s="21"/>
      <c r="H3336" s="22"/>
      <c r="I3336" s="20"/>
      <c r="J3336" s="20">
        <v>13</v>
      </c>
      <c r="K3336" s="20"/>
      <c r="L3336" s="20"/>
      <c r="M3336" s="20"/>
      <c r="N3336" s="20">
        <v>20</v>
      </c>
      <c r="O3336" s="20">
        <v>33</v>
      </c>
      <c r="P3336" s="23" t="str">
        <f>VLOOKUP(A3336,'ИЗ ОСНОВЫ НОМЕНКЛАТУР'!D:E,2,0)</f>
        <v>Ручки, крючки, опоры</v>
      </c>
      <c r="Q3336" s="23" t="str">
        <f>VLOOKUP(A3336,'ИЗ ОСНОВЫ НОМЕНКЛАТУР'!D:F,3,0)</f>
        <v>Торцевые ручки</v>
      </c>
      <c r="R3336" s="40">
        <f>VLOOKUP(A:A,'ИЗ ОСНОВЫ НОМЕНКЛАТУР'!D:G,4,0)</f>
        <v>3320</v>
      </c>
      <c r="S3336" s="12" t="str">
        <f>VLOOKUP(A:A,'ИЗ ОСНОВЫ НОМЕНКЛАТУР'!D:H,5,0)</f>
        <v>C</v>
      </c>
      <c r="T3336" s="44">
        <f t="shared" si="615"/>
        <v>0</v>
      </c>
      <c r="U3336" s="44">
        <f t="shared" si="616"/>
        <v>0</v>
      </c>
      <c r="V3336" s="44">
        <f t="shared" si="617"/>
        <v>0</v>
      </c>
      <c r="W3336" s="44">
        <f t="shared" si="618"/>
        <v>0</v>
      </c>
      <c r="X3336" s="44">
        <f t="shared" si="619"/>
        <v>0</v>
      </c>
      <c r="Y3336" s="44">
        <f t="shared" si="620"/>
        <v>0</v>
      </c>
      <c r="Z3336" s="44">
        <f t="shared" si="621"/>
        <v>43160</v>
      </c>
      <c r="AA3336" s="44">
        <f t="shared" si="622"/>
        <v>0</v>
      </c>
      <c r="AB3336" s="44">
        <f t="shared" si="623"/>
        <v>0</v>
      </c>
      <c r="AC3336" s="44">
        <f t="shared" si="624"/>
        <v>0</v>
      </c>
      <c r="AD3336" s="44">
        <f t="shared" si="625"/>
        <v>66400</v>
      </c>
      <c r="AE3336" s="12">
        <f t="shared" si="626"/>
        <v>109560</v>
      </c>
    </row>
    <row r="3337" spans="1:31" ht="12.6" customHeight="1" x14ac:dyDescent="0.2">
      <c r="A3337" s="26" t="s">
        <v>2535</v>
      </c>
      <c r="B3337" s="19"/>
      <c r="C3337" s="19"/>
      <c r="D3337" s="20"/>
      <c r="E3337" s="21"/>
      <c r="F3337" s="22"/>
      <c r="G3337" s="21"/>
      <c r="H3337" s="22"/>
      <c r="I3337" s="20"/>
      <c r="J3337" s="20">
        <v>2</v>
      </c>
      <c r="K3337" s="20"/>
      <c r="L3337" s="20"/>
      <c r="M3337" s="20"/>
      <c r="N3337" s="20"/>
      <c r="O3337" s="20">
        <v>2</v>
      </c>
      <c r="P3337" s="23" t="str">
        <f>VLOOKUP(A3337,'ИЗ ОСНОВЫ НОМЕНКЛАТУР'!D:E,2,0)</f>
        <v>Ручки, крючки, опоры</v>
      </c>
      <c r="Q3337" s="23" t="str">
        <f>VLOOKUP(A3337,'ИЗ ОСНОВЫ НОМЕНКЛАТУР'!D:F,3,0)</f>
        <v>Торцевые ручки</v>
      </c>
      <c r="R3337" s="40">
        <f>VLOOKUP(A:A,'ИЗ ОСНОВЫ НОМЕНКЛАТУР'!D:G,4,0)</f>
        <v>1316</v>
      </c>
      <c r="S3337" s="12" t="str">
        <f>VLOOKUP(A:A,'ИЗ ОСНОВЫ НОМЕНКЛАТУР'!D:H,5,0)</f>
        <v>C</v>
      </c>
      <c r="T3337" s="44">
        <f t="shared" ref="T3337:T3400" si="627">$R3337*D3337</f>
        <v>0</v>
      </c>
      <c r="U3337" s="44">
        <f t="shared" ref="U3337:U3400" si="628">$R3337*E3337</f>
        <v>0</v>
      </c>
      <c r="V3337" s="44">
        <f t="shared" ref="V3337:V3400" si="629">$R3337*F3337</f>
        <v>0</v>
      </c>
      <c r="W3337" s="44">
        <f t="shared" ref="W3337:W3400" si="630">$R3337*G3337</f>
        <v>0</v>
      </c>
      <c r="X3337" s="44">
        <f t="shared" ref="X3337:X3400" si="631">$R3337*H3337</f>
        <v>0</v>
      </c>
      <c r="Y3337" s="44">
        <f t="shared" ref="Y3337:Y3400" si="632">$R3337*I3337</f>
        <v>0</v>
      </c>
      <c r="Z3337" s="44">
        <f t="shared" ref="Z3337:Z3400" si="633">$R3337*J3337</f>
        <v>2632</v>
      </c>
      <c r="AA3337" s="44">
        <f t="shared" ref="AA3337:AA3400" si="634">$R3337*K3337</f>
        <v>0</v>
      </c>
      <c r="AB3337" s="44">
        <f t="shared" ref="AB3337:AB3400" si="635">$R3337*L3337</f>
        <v>0</v>
      </c>
      <c r="AC3337" s="44">
        <f t="shared" ref="AC3337:AC3400" si="636">$R3337*M3337</f>
        <v>0</v>
      </c>
      <c r="AD3337" s="44">
        <f t="shared" ref="AD3337:AD3400" si="637">$R3337*N3337</f>
        <v>0</v>
      </c>
      <c r="AE3337" s="12">
        <f t="shared" ref="AE3337:AE3400" si="638">SUM(T3337:AD3337)</f>
        <v>2632</v>
      </c>
    </row>
    <row r="3338" spans="1:31" ht="12.6" customHeight="1" x14ac:dyDescent="0.2">
      <c r="A3338" s="26" t="s">
        <v>4916</v>
      </c>
      <c r="B3338" s="19"/>
      <c r="C3338" s="19"/>
      <c r="D3338" s="20"/>
      <c r="E3338" s="21"/>
      <c r="F3338" s="22"/>
      <c r="G3338" s="21"/>
      <c r="H3338" s="22"/>
      <c r="I3338" s="20"/>
      <c r="J3338" s="20">
        <v>20</v>
      </c>
      <c r="K3338" s="20"/>
      <c r="L3338" s="20"/>
      <c r="M3338" s="20"/>
      <c r="N3338" s="20">
        <v>20</v>
      </c>
      <c r="O3338" s="20">
        <v>40</v>
      </c>
      <c r="P3338" s="23" t="str">
        <f>VLOOKUP(A3338,'ИЗ ОСНОВЫ НОМЕНКЛАТУР'!D:E,2,0)</f>
        <v>Ручки, крючки, опоры</v>
      </c>
      <c r="Q3338" s="23" t="str">
        <f>VLOOKUP(A3338,'ИЗ ОСНОВЫ НОМЕНКЛАТУР'!D:F,3,0)</f>
        <v>Торцевые ручки</v>
      </c>
      <c r="R3338" s="40">
        <f>VLOOKUP(A:A,'ИЗ ОСНОВЫ НОМЕНКЛАТУР'!D:G,4,0)</f>
        <v>4792</v>
      </c>
      <c r="S3338" s="12" t="str">
        <f>VLOOKUP(A:A,'ИЗ ОСНОВЫ НОМЕНКЛАТУР'!D:H,5,0)</f>
        <v>C</v>
      </c>
      <c r="T3338" s="44">
        <f t="shared" si="627"/>
        <v>0</v>
      </c>
      <c r="U3338" s="44">
        <f t="shared" si="628"/>
        <v>0</v>
      </c>
      <c r="V3338" s="44">
        <f t="shared" si="629"/>
        <v>0</v>
      </c>
      <c r="W3338" s="44">
        <f t="shared" si="630"/>
        <v>0</v>
      </c>
      <c r="X3338" s="44">
        <f t="shared" si="631"/>
        <v>0</v>
      </c>
      <c r="Y3338" s="44">
        <f t="shared" si="632"/>
        <v>0</v>
      </c>
      <c r="Z3338" s="44">
        <f t="shared" si="633"/>
        <v>95840</v>
      </c>
      <c r="AA3338" s="44">
        <f t="shared" si="634"/>
        <v>0</v>
      </c>
      <c r="AB3338" s="44">
        <f t="shared" si="635"/>
        <v>0</v>
      </c>
      <c r="AC3338" s="44">
        <f t="shared" si="636"/>
        <v>0</v>
      </c>
      <c r="AD3338" s="44">
        <f t="shared" si="637"/>
        <v>95840</v>
      </c>
      <c r="AE3338" s="12">
        <f t="shared" si="638"/>
        <v>191680</v>
      </c>
    </row>
    <row r="3339" spans="1:31" ht="12.6" customHeight="1" x14ac:dyDescent="0.2">
      <c r="A3339" s="26" t="s">
        <v>4917</v>
      </c>
      <c r="B3339" s="19"/>
      <c r="C3339" s="19"/>
      <c r="D3339" s="20"/>
      <c r="E3339" s="21"/>
      <c r="F3339" s="22"/>
      <c r="G3339" s="21"/>
      <c r="H3339" s="22"/>
      <c r="I3339" s="20"/>
      <c r="J3339" s="20">
        <v>20</v>
      </c>
      <c r="K3339" s="20"/>
      <c r="L3339" s="20"/>
      <c r="M3339" s="20"/>
      <c r="N3339" s="20">
        <v>20</v>
      </c>
      <c r="O3339" s="20">
        <v>40</v>
      </c>
      <c r="P3339" s="23" t="str">
        <f>VLOOKUP(A3339,'ИЗ ОСНОВЫ НОМЕНКЛАТУР'!D:E,2,0)</f>
        <v>Ручки, крючки, опоры</v>
      </c>
      <c r="Q3339" s="23" t="str">
        <f>VLOOKUP(A3339,'ИЗ ОСНОВЫ НОМЕНКЛАТУР'!D:F,3,0)</f>
        <v>Торцевые ручки</v>
      </c>
      <c r="R3339" s="40">
        <f>VLOOKUP(A:A,'ИЗ ОСНОВЫ НОМЕНКЛАТУР'!D:G,4,0)</f>
        <v>2128</v>
      </c>
      <c r="S3339" s="12" t="str">
        <f>VLOOKUP(A:A,'ИЗ ОСНОВЫ НОМЕНКЛАТУР'!D:H,5,0)</f>
        <v>C</v>
      </c>
      <c r="T3339" s="44">
        <f t="shared" si="627"/>
        <v>0</v>
      </c>
      <c r="U3339" s="44">
        <f t="shared" si="628"/>
        <v>0</v>
      </c>
      <c r="V3339" s="44">
        <f t="shared" si="629"/>
        <v>0</v>
      </c>
      <c r="W3339" s="44">
        <f t="shared" si="630"/>
        <v>0</v>
      </c>
      <c r="X3339" s="44">
        <f t="shared" si="631"/>
        <v>0</v>
      </c>
      <c r="Y3339" s="44">
        <f t="shared" si="632"/>
        <v>0</v>
      </c>
      <c r="Z3339" s="44">
        <f t="shared" si="633"/>
        <v>42560</v>
      </c>
      <c r="AA3339" s="44">
        <f t="shared" si="634"/>
        <v>0</v>
      </c>
      <c r="AB3339" s="44">
        <f t="shared" si="635"/>
        <v>0</v>
      </c>
      <c r="AC3339" s="44">
        <f t="shared" si="636"/>
        <v>0</v>
      </c>
      <c r="AD3339" s="44">
        <f t="shared" si="637"/>
        <v>42560</v>
      </c>
      <c r="AE3339" s="12">
        <f t="shared" si="638"/>
        <v>85120</v>
      </c>
    </row>
    <row r="3340" spans="1:31" ht="12.6" customHeight="1" x14ac:dyDescent="0.2">
      <c r="A3340" s="26" t="s">
        <v>2571</v>
      </c>
      <c r="B3340" s="19"/>
      <c r="C3340" s="19"/>
      <c r="D3340" s="20"/>
      <c r="E3340" s="21"/>
      <c r="F3340" s="22"/>
      <c r="G3340" s="21"/>
      <c r="H3340" s="22"/>
      <c r="I3340" s="20"/>
      <c r="J3340" s="20">
        <v>16</v>
      </c>
      <c r="K3340" s="20"/>
      <c r="L3340" s="20"/>
      <c r="M3340" s="20"/>
      <c r="N3340" s="20">
        <v>18</v>
      </c>
      <c r="O3340" s="20">
        <v>34</v>
      </c>
      <c r="P3340" s="23" t="str">
        <f>VLOOKUP(A3340,'ИЗ ОСНОВЫ НОМЕНКЛАТУР'!D:E,2,0)</f>
        <v>Ручки, крючки, опоры</v>
      </c>
      <c r="Q3340" s="23" t="str">
        <f>VLOOKUP(A3340,'ИЗ ОСНОВЫ НОМЕНКЛАТУР'!D:F,3,0)</f>
        <v>Торцевые ручки</v>
      </c>
      <c r="R3340" s="40">
        <f>VLOOKUP(A:A,'ИЗ ОСНОВЫ НОМЕНКЛАТУР'!D:G,4,0)</f>
        <v>2651</v>
      </c>
      <c r="S3340" s="12" t="str">
        <f>VLOOKUP(A:A,'ИЗ ОСНОВЫ НОМЕНКЛАТУР'!D:H,5,0)</f>
        <v>C</v>
      </c>
      <c r="T3340" s="44">
        <f t="shared" si="627"/>
        <v>0</v>
      </c>
      <c r="U3340" s="44">
        <f t="shared" si="628"/>
        <v>0</v>
      </c>
      <c r="V3340" s="44">
        <f t="shared" si="629"/>
        <v>0</v>
      </c>
      <c r="W3340" s="44">
        <f t="shared" si="630"/>
        <v>0</v>
      </c>
      <c r="X3340" s="44">
        <f t="shared" si="631"/>
        <v>0</v>
      </c>
      <c r="Y3340" s="44">
        <f t="shared" si="632"/>
        <v>0</v>
      </c>
      <c r="Z3340" s="44">
        <f t="shared" si="633"/>
        <v>42416</v>
      </c>
      <c r="AA3340" s="44">
        <f t="shared" si="634"/>
        <v>0</v>
      </c>
      <c r="AB3340" s="44">
        <f t="shared" si="635"/>
        <v>0</v>
      </c>
      <c r="AC3340" s="44">
        <f t="shared" si="636"/>
        <v>0</v>
      </c>
      <c r="AD3340" s="44">
        <f t="shared" si="637"/>
        <v>47718</v>
      </c>
      <c r="AE3340" s="12">
        <f t="shared" si="638"/>
        <v>90134</v>
      </c>
    </row>
    <row r="3341" spans="1:31" ht="12.6" customHeight="1" x14ac:dyDescent="0.2">
      <c r="A3341" s="26" t="s">
        <v>4918</v>
      </c>
      <c r="B3341" s="19"/>
      <c r="C3341" s="19"/>
      <c r="D3341" s="20"/>
      <c r="E3341" s="21"/>
      <c r="F3341" s="22"/>
      <c r="G3341" s="21"/>
      <c r="H3341" s="22"/>
      <c r="I3341" s="20"/>
      <c r="J3341" s="20">
        <v>20</v>
      </c>
      <c r="K3341" s="20"/>
      <c r="L3341" s="20"/>
      <c r="M3341" s="20"/>
      <c r="N3341" s="20">
        <v>20</v>
      </c>
      <c r="O3341" s="20">
        <v>40</v>
      </c>
      <c r="P3341" s="23" t="str">
        <f>VLOOKUP(A3341,'ИЗ ОСНОВЫ НОМЕНКЛАТУР'!D:E,2,0)</f>
        <v>Ручки, крючки, опоры</v>
      </c>
      <c r="Q3341" s="23" t="str">
        <f>VLOOKUP(A3341,'ИЗ ОСНОВЫ НОМЕНКЛАТУР'!D:F,3,0)</f>
        <v>Торцевые ручки</v>
      </c>
      <c r="R3341" s="40">
        <f>VLOOKUP(A:A,'ИЗ ОСНОВЫ НОМЕНКЛАТУР'!D:G,4,0)</f>
        <v>3281</v>
      </c>
      <c r="S3341" s="12" t="str">
        <f>VLOOKUP(A:A,'ИЗ ОСНОВЫ НОМЕНКЛАТУР'!D:H,5,0)</f>
        <v>C</v>
      </c>
      <c r="T3341" s="44">
        <f t="shared" si="627"/>
        <v>0</v>
      </c>
      <c r="U3341" s="44">
        <f t="shared" si="628"/>
        <v>0</v>
      </c>
      <c r="V3341" s="44">
        <f t="shared" si="629"/>
        <v>0</v>
      </c>
      <c r="W3341" s="44">
        <f t="shared" si="630"/>
        <v>0</v>
      </c>
      <c r="X3341" s="44">
        <f t="shared" si="631"/>
        <v>0</v>
      </c>
      <c r="Y3341" s="44">
        <f t="shared" si="632"/>
        <v>0</v>
      </c>
      <c r="Z3341" s="44">
        <f t="shared" si="633"/>
        <v>65620</v>
      </c>
      <c r="AA3341" s="44">
        <f t="shared" si="634"/>
        <v>0</v>
      </c>
      <c r="AB3341" s="44">
        <f t="shared" si="635"/>
        <v>0</v>
      </c>
      <c r="AC3341" s="44">
        <f t="shared" si="636"/>
        <v>0</v>
      </c>
      <c r="AD3341" s="44">
        <f t="shared" si="637"/>
        <v>65620</v>
      </c>
      <c r="AE3341" s="12">
        <f t="shared" si="638"/>
        <v>131240</v>
      </c>
    </row>
    <row r="3342" spans="1:31" ht="12.6" customHeight="1" x14ac:dyDescent="0.2">
      <c r="A3342" s="26" t="s">
        <v>2531</v>
      </c>
      <c r="B3342" s="19"/>
      <c r="C3342" s="19"/>
      <c r="D3342" s="20"/>
      <c r="E3342" s="21"/>
      <c r="F3342" s="22"/>
      <c r="G3342" s="21"/>
      <c r="H3342" s="22"/>
      <c r="I3342" s="20"/>
      <c r="J3342" s="20">
        <v>45</v>
      </c>
      <c r="K3342" s="20"/>
      <c r="L3342" s="20"/>
      <c r="M3342" s="20"/>
      <c r="N3342" s="20"/>
      <c r="O3342" s="20">
        <v>45</v>
      </c>
      <c r="P3342" s="23" t="str">
        <f>VLOOKUP(A3342,'ИЗ ОСНОВЫ НОМЕНКЛАТУР'!D:E,2,0)</f>
        <v>Ручки, крючки, опоры</v>
      </c>
      <c r="Q3342" s="23" t="str">
        <f>VLOOKUP(A3342,'ИЗ ОСНОВЫ НОМЕНКЛАТУР'!D:F,3,0)</f>
        <v>Торцевые ручки</v>
      </c>
      <c r="R3342" s="40">
        <f>VLOOKUP(A:A,'ИЗ ОСНОВЫ НОМЕНКЛАТУР'!D:G,4,0)</f>
        <v>1317.0028888888887</v>
      </c>
      <c r="S3342" s="12" t="str">
        <f>VLOOKUP(A:A,'ИЗ ОСНОВЫ НОМЕНКЛАТУР'!D:H,5,0)</f>
        <v>C</v>
      </c>
      <c r="T3342" s="44">
        <f t="shared" si="627"/>
        <v>0</v>
      </c>
      <c r="U3342" s="44">
        <f t="shared" si="628"/>
        <v>0</v>
      </c>
      <c r="V3342" s="44">
        <f t="shared" si="629"/>
        <v>0</v>
      </c>
      <c r="W3342" s="44">
        <f t="shared" si="630"/>
        <v>0</v>
      </c>
      <c r="X3342" s="44">
        <f t="shared" si="631"/>
        <v>0</v>
      </c>
      <c r="Y3342" s="44">
        <f t="shared" si="632"/>
        <v>0</v>
      </c>
      <c r="Z3342" s="44">
        <f t="shared" si="633"/>
        <v>59265.12999999999</v>
      </c>
      <c r="AA3342" s="44">
        <f t="shared" si="634"/>
        <v>0</v>
      </c>
      <c r="AB3342" s="44">
        <f t="shared" si="635"/>
        <v>0</v>
      </c>
      <c r="AC3342" s="44">
        <f t="shared" si="636"/>
        <v>0</v>
      </c>
      <c r="AD3342" s="44">
        <f t="shared" si="637"/>
        <v>0</v>
      </c>
      <c r="AE3342" s="12">
        <f t="shared" si="638"/>
        <v>59265.12999999999</v>
      </c>
    </row>
    <row r="3343" spans="1:31" ht="12.6" customHeight="1" x14ac:dyDescent="0.2">
      <c r="A3343" s="26" t="s">
        <v>4919</v>
      </c>
      <c r="B3343" s="19"/>
      <c r="C3343" s="19"/>
      <c r="D3343" s="20"/>
      <c r="E3343" s="21"/>
      <c r="F3343" s="22"/>
      <c r="G3343" s="21"/>
      <c r="H3343" s="22"/>
      <c r="I3343" s="20"/>
      <c r="J3343" s="20">
        <v>20</v>
      </c>
      <c r="K3343" s="20"/>
      <c r="L3343" s="20"/>
      <c r="M3343" s="20"/>
      <c r="N3343" s="20">
        <v>20</v>
      </c>
      <c r="O3343" s="20">
        <v>40</v>
      </c>
      <c r="P3343" s="23" t="str">
        <f>VLOOKUP(A3343,'ИЗ ОСНОВЫ НОМЕНКЛАТУР'!D:E,2,0)</f>
        <v>Ручки, крючки, опоры</v>
      </c>
      <c r="Q3343" s="23" t="str">
        <f>VLOOKUP(A3343,'ИЗ ОСНОВЫ НОМЕНКЛАТУР'!D:F,3,0)</f>
        <v>Торцевые ручки</v>
      </c>
      <c r="R3343" s="40">
        <f>VLOOKUP(A:A,'ИЗ ОСНОВЫ НОМЕНКЛАТУР'!D:G,4,0)</f>
        <v>4339</v>
      </c>
      <c r="S3343" s="12" t="str">
        <f>VLOOKUP(A:A,'ИЗ ОСНОВЫ НОМЕНКЛАТУР'!D:H,5,0)</f>
        <v>C</v>
      </c>
      <c r="T3343" s="44">
        <f t="shared" si="627"/>
        <v>0</v>
      </c>
      <c r="U3343" s="44">
        <f t="shared" si="628"/>
        <v>0</v>
      </c>
      <c r="V3343" s="44">
        <f t="shared" si="629"/>
        <v>0</v>
      </c>
      <c r="W3343" s="44">
        <f t="shared" si="630"/>
        <v>0</v>
      </c>
      <c r="X3343" s="44">
        <f t="shared" si="631"/>
        <v>0</v>
      </c>
      <c r="Y3343" s="44">
        <f t="shared" si="632"/>
        <v>0</v>
      </c>
      <c r="Z3343" s="44">
        <f t="shared" si="633"/>
        <v>86780</v>
      </c>
      <c r="AA3343" s="44">
        <f t="shared" si="634"/>
        <v>0</v>
      </c>
      <c r="AB3343" s="44">
        <f t="shared" si="635"/>
        <v>0</v>
      </c>
      <c r="AC3343" s="44">
        <f t="shared" si="636"/>
        <v>0</v>
      </c>
      <c r="AD3343" s="44">
        <f t="shared" si="637"/>
        <v>86780</v>
      </c>
      <c r="AE3343" s="12">
        <f t="shared" si="638"/>
        <v>173560</v>
      </c>
    </row>
    <row r="3344" spans="1:31" ht="12.6" customHeight="1" x14ac:dyDescent="0.2">
      <c r="A3344" s="26" t="s">
        <v>2629</v>
      </c>
      <c r="B3344" s="19"/>
      <c r="C3344" s="19"/>
      <c r="D3344" s="20"/>
      <c r="E3344" s="21"/>
      <c r="F3344" s="22"/>
      <c r="G3344" s="21"/>
      <c r="H3344" s="22"/>
      <c r="I3344" s="20"/>
      <c r="J3344" s="20">
        <v>20</v>
      </c>
      <c r="K3344" s="20"/>
      <c r="L3344" s="20"/>
      <c r="M3344" s="20"/>
      <c r="N3344" s="20">
        <v>17</v>
      </c>
      <c r="O3344" s="20">
        <v>37</v>
      </c>
      <c r="P3344" s="23" t="str">
        <f>VLOOKUP(A3344,'ИЗ ОСНОВЫ НОМЕНКЛАТУР'!D:E,2,0)</f>
        <v>Ручки, крючки, опоры</v>
      </c>
      <c r="Q3344" s="23" t="str">
        <f>VLOOKUP(A3344,'ИЗ ОСНОВЫ НОМЕНКЛАТУР'!D:F,3,0)</f>
        <v>Торцевые ручки</v>
      </c>
      <c r="R3344" s="40">
        <f>VLOOKUP(A:A,'ИЗ ОСНОВЫ НОМЕНКЛАТУР'!D:G,4,0)</f>
        <v>1977</v>
      </c>
      <c r="S3344" s="12" t="str">
        <f>VLOOKUP(A:A,'ИЗ ОСНОВЫ НОМЕНКЛАТУР'!D:H,5,0)</f>
        <v>C</v>
      </c>
      <c r="T3344" s="44">
        <f t="shared" si="627"/>
        <v>0</v>
      </c>
      <c r="U3344" s="44">
        <f t="shared" si="628"/>
        <v>0</v>
      </c>
      <c r="V3344" s="44">
        <f t="shared" si="629"/>
        <v>0</v>
      </c>
      <c r="W3344" s="44">
        <f t="shared" si="630"/>
        <v>0</v>
      </c>
      <c r="X3344" s="44">
        <f t="shared" si="631"/>
        <v>0</v>
      </c>
      <c r="Y3344" s="44">
        <f t="shared" si="632"/>
        <v>0</v>
      </c>
      <c r="Z3344" s="44">
        <f t="shared" si="633"/>
        <v>39540</v>
      </c>
      <c r="AA3344" s="44">
        <f t="shared" si="634"/>
        <v>0</v>
      </c>
      <c r="AB3344" s="44">
        <f t="shared" si="635"/>
        <v>0</v>
      </c>
      <c r="AC3344" s="44">
        <f t="shared" si="636"/>
        <v>0</v>
      </c>
      <c r="AD3344" s="44">
        <f t="shared" si="637"/>
        <v>33609</v>
      </c>
      <c r="AE3344" s="12">
        <f t="shared" si="638"/>
        <v>73149</v>
      </c>
    </row>
    <row r="3345" spans="1:31" ht="12.6" customHeight="1" x14ac:dyDescent="0.2">
      <c r="A3345" s="26" t="s">
        <v>2630</v>
      </c>
      <c r="B3345" s="19"/>
      <c r="C3345" s="19"/>
      <c r="D3345" s="20"/>
      <c r="E3345" s="21"/>
      <c r="F3345" s="22"/>
      <c r="G3345" s="21"/>
      <c r="H3345" s="22"/>
      <c r="I3345" s="20"/>
      <c r="J3345" s="20">
        <v>20</v>
      </c>
      <c r="K3345" s="20"/>
      <c r="L3345" s="20"/>
      <c r="M3345" s="20"/>
      <c r="N3345" s="20">
        <v>17</v>
      </c>
      <c r="O3345" s="20">
        <v>37</v>
      </c>
      <c r="P3345" s="23" t="str">
        <f>VLOOKUP(A3345,'ИЗ ОСНОВЫ НОМЕНКЛАТУР'!D:E,2,0)</f>
        <v>Ручки, крючки, опоры</v>
      </c>
      <c r="Q3345" s="23" t="str">
        <f>VLOOKUP(A3345,'ИЗ ОСНОВЫ НОМЕНКЛАТУР'!D:F,3,0)</f>
        <v>Торцевые ручки</v>
      </c>
      <c r="R3345" s="40">
        <f>VLOOKUP(A:A,'ИЗ ОСНОВЫ НОМЕНКЛАТУР'!D:G,4,0)</f>
        <v>2454</v>
      </c>
      <c r="S3345" s="12" t="str">
        <f>VLOOKUP(A:A,'ИЗ ОСНОВЫ НОМЕНКЛАТУР'!D:H,5,0)</f>
        <v>C</v>
      </c>
      <c r="T3345" s="44">
        <f t="shared" si="627"/>
        <v>0</v>
      </c>
      <c r="U3345" s="44">
        <f t="shared" si="628"/>
        <v>0</v>
      </c>
      <c r="V3345" s="44">
        <f t="shared" si="629"/>
        <v>0</v>
      </c>
      <c r="W3345" s="44">
        <f t="shared" si="630"/>
        <v>0</v>
      </c>
      <c r="X3345" s="44">
        <f t="shared" si="631"/>
        <v>0</v>
      </c>
      <c r="Y3345" s="44">
        <f t="shared" si="632"/>
        <v>0</v>
      </c>
      <c r="Z3345" s="44">
        <f t="shared" si="633"/>
        <v>49080</v>
      </c>
      <c r="AA3345" s="44">
        <f t="shared" si="634"/>
        <v>0</v>
      </c>
      <c r="AB3345" s="44">
        <f t="shared" si="635"/>
        <v>0</v>
      </c>
      <c r="AC3345" s="44">
        <f t="shared" si="636"/>
        <v>0</v>
      </c>
      <c r="AD3345" s="44">
        <f t="shared" si="637"/>
        <v>41718</v>
      </c>
      <c r="AE3345" s="12">
        <f t="shared" si="638"/>
        <v>90798</v>
      </c>
    </row>
    <row r="3346" spans="1:31" ht="12.6" customHeight="1" x14ac:dyDescent="0.2">
      <c r="A3346" s="26" t="s">
        <v>4920</v>
      </c>
      <c r="B3346" s="19"/>
      <c r="C3346" s="19"/>
      <c r="D3346" s="20"/>
      <c r="E3346" s="21"/>
      <c r="F3346" s="22"/>
      <c r="G3346" s="21"/>
      <c r="H3346" s="22"/>
      <c r="I3346" s="20"/>
      <c r="J3346" s="20">
        <v>18</v>
      </c>
      <c r="K3346" s="20"/>
      <c r="L3346" s="20"/>
      <c r="M3346" s="20"/>
      <c r="N3346" s="20">
        <v>20</v>
      </c>
      <c r="O3346" s="20">
        <v>38</v>
      </c>
      <c r="P3346" s="23" t="str">
        <f>VLOOKUP(A3346,'ИЗ ОСНОВЫ НОМЕНКЛАТУР'!D:E,2,0)</f>
        <v>Ручки, крючки, опоры</v>
      </c>
      <c r="Q3346" s="23" t="str">
        <f>VLOOKUP(A3346,'ИЗ ОСНОВЫ НОМЕНКЛАТУР'!D:F,3,0)</f>
        <v>Торцевые ручки</v>
      </c>
      <c r="R3346" s="40">
        <f>VLOOKUP(A:A,'ИЗ ОСНОВЫ НОМЕНКЛАТУР'!D:G,4,0)</f>
        <v>3018</v>
      </c>
      <c r="S3346" s="12" t="str">
        <f>VLOOKUP(A:A,'ИЗ ОСНОВЫ НОМЕНКЛАТУР'!D:H,5,0)</f>
        <v>C</v>
      </c>
      <c r="T3346" s="44">
        <f t="shared" si="627"/>
        <v>0</v>
      </c>
      <c r="U3346" s="44">
        <f t="shared" si="628"/>
        <v>0</v>
      </c>
      <c r="V3346" s="44">
        <f t="shared" si="629"/>
        <v>0</v>
      </c>
      <c r="W3346" s="44">
        <f t="shared" si="630"/>
        <v>0</v>
      </c>
      <c r="X3346" s="44">
        <f t="shared" si="631"/>
        <v>0</v>
      </c>
      <c r="Y3346" s="44">
        <f t="shared" si="632"/>
        <v>0</v>
      </c>
      <c r="Z3346" s="44">
        <f t="shared" si="633"/>
        <v>54324</v>
      </c>
      <c r="AA3346" s="44">
        <f t="shared" si="634"/>
        <v>0</v>
      </c>
      <c r="AB3346" s="44">
        <f t="shared" si="635"/>
        <v>0</v>
      </c>
      <c r="AC3346" s="44">
        <f t="shared" si="636"/>
        <v>0</v>
      </c>
      <c r="AD3346" s="44">
        <f t="shared" si="637"/>
        <v>60360</v>
      </c>
      <c r="AE3346" s="12">
        <f t="shared" si="638"/>
        <v>114684</v>
      </c>
    </row>
    <row r="3347" spans="1:31" ht="12.6" customHeight="1" x14ac:dyDescent="0.2">
      <c r="A3347" s="26" t="s">
        <v>2620</v>
      </c>
      <c r="B3347" s="19"/>
      <c r="C3347" s="19"/>
      <c r="D3347" s="20"/>
      <c r="E3347" s="21"/>
      <c r="F3347" s="22"/>
      <c r="G3347" s="21"/>
      <c r="H3347" s="22"/>
      <c r="I3347" s="20"/>
      <c r="J3347" s="20">
        <v>12</v>
      </c>
      <c r="K3347" s="20"/>
      <c r="L3347" s="20"/>
      <c r="M3347" s="20"/>
      <c r="N3347" s="20"/>
      <c r="O3347" s="20">
        <v>12</v>
      </c>
      <c r="P3347" s="23" t="str">
        <f>VLOOKUP(A3347,'ИЗ ОСНОВЫ НОМЕНКЛАТУР'!D:E,2,0)</f>
        <v>Ручки, крючки, опоры</v>
      </c>
      <c r="Q3347" s="23" t="str">
        <f>VLOOKUP(A3347,'ИЗ ОСНОВЫ НОМЕНКЛАТУР'!D:F,3,0)</f>
        <v>Торцевые ручки</v>
      </c>
      <c r="R3347" s="40">
        <f>VLOOKUP(A:A,'ИЗ ОСНОВЫ НОМЕНКЛАТУР'!D:G,4,0)</f>
        <v>1214</v>
      </c>
      <c r="S3347" s="12" t="str">
        <f>VLOOKUP(A:A,'ИЗ ОСНОВЫ НОМЕНКЛАТУР'!D:H,5,0)</f>
        <v>C</v>
      </c>
      <c r="T3347" s="44">
        <f t="shared" si="627"/>
        <v>0</v>
      </c>
      <c r="U3347" s="44">
        <f t="shared" si="628"/>
        <v>0</v>
      </c>
      <c r="V3347" s="44">
        <f t="shared" si="629"/>
        <v>0</v>
      </c>
      <c r="W3347" s="44">
        <f t="shared" si="630"/>
        <v>0</v>
      </c>
      <c r="X3347" s="44">
        <f t="shared" si="631"/>
        <v>0</v>
      </c>
      <c r="Y3347" s="44">
        <f t="shared" si="632"/>
        <v>0</v>
      </c>
      <c r="Z3347" s="44">
        <f t="shared" si="633"/>
        <v>14568</v>
      </c>
      <c r="AA3347" s="44">
        <f t="shared" si="634"/>
        <v>0</v>
      </c>
      <c r="AB3347" s="44">
        <f t="shared" si="635"/>
        <v>0</v>
      </c>
      <c r="AC3347" s="44">
        <f t="shared" si="636"/>
        <v>0</v>
      </c>
      <c r="AD3347" s="44">
        <f t="shared" si="637"/>
        <v>0</v>
      </c>
      <c r="AE3347" s="12">
        <f t="shared" si="638"/>
        <v>14568</v>
      </c>
    </row>
    <row r="3348" spans="1:31" ht="12.6" customHeight="1" x14ac:dyDescent="0.2">
      <c r="A3348" s="26" t="s">
        <v>2621</v>
      </c>
      <c r="B3348" s="19"/>
      <c r="C3348" s="19"/>
      <c r="D3348" s="20"/>
      <c r="E3348" s="21"/>
      <c r="F3348" s="22"/>
      <c r="G3348" s="21"/>
      <c r="H3348" s="22"/>
      <c r="I3348" s="20"/>
      <c r="J3348" s="20">
        <v>20</v>
      </c>
      <c r="K3348" s="20"/>
      <c r="L3348" s="20"/>
      <c r="M3348" s="20"/>
      <c r="N3348" s="20">
        <v>17</v>
      </c>
      <c r="O3348" s="20">
        <v>37</v>
      </c>
      <c r="P3348" s="23" t="str">
        <f>VLOOKUP(A3348,'ИЗ ОСНОВЫ НОМЕНКЛАТУР'!D:E,2,0)</f>
        <v>Ручки, крючки, опоры</v>
      </c>
      <c r="Q3348" s="23" t="str">
        <f>VLOOKUP(A3348,'ИЗ ОСНОВЫ НОМЕНКЛАТУР'!D:F,3,0)</f>
        <v>Торцевые ручки</v>
      </c>
      <c r="R3348" s="40">
        <f>VLOOKUP(A:A,'ИЗ ОСНОВЫ НОМЕНКЛАТУР'!D:G,4,0)</f>
        <v>2121</v>
      </c>
      <c r="S3348" s="12" t="str">
        <f>VLOOKUP(A:A,'ИЗ ОСНОВЫ НОМЕНКЛАТУР'!D:H,5,0)</f>
        <v>C</v>
      </c>
      <c r="T3348" s="44">
        <f t="shared" si="627"/>
        <v>0</v>
      </c>
      <c r="U3348" s="44">
        <f t="shared" si="628"/>
        <v>0</v>
      </c>
      <c r="V3348" s="44">
        <f t="shared" si="629"/>
        <v>0</v>
      </c>
      <c r="W3348" s="44">
        <f t="shared" si="630"/>
        <v>0</v>
      </c>
      <c r="X3348" s="44">
        <f t="shared" si="631"/>
        <v>0</v>
      </c>
      <c r="Y3348" s="44">
        <f t="shared" si="632"/>
        <v>0</v>
      </c>
      <c r="Z3348" s="44">
        <f t="shared" si="633"/>
        <v>42420</v>
      </c>
      <c r="AA3348" s="44">
        <f t="shared" si="634"/>
        <v>0</v>
      </c>
      <c r="AB3348" s="44">
        <f t="shared" si="635"/>
        <v>0</v>
      </c>
      <c r="AC3348" s="44">
        <f t="shared" si="636"/>
        <v>0</v>
      </c>
      <c r="AD3348" s="44">
        <f t="shared" si="637"/>
        <v>36057</v>
      </c>
      <c r="AE3348" s="12">
        <f t="shared" si="638"/>
        <v>78477</v>
      </c>
    </row>
    <row r="3349" spans="1:31" ht="12.6" customHeight="1" x14ac:dyDescent="0.2">
      <c r="A3349" s="26" t="s">
        <v>4921</v>
      </c>
      <c r="B3349" s="19"/>
      <c r="C3349" s="19"/>
      <c r="D3349" s="20"/>
      <c r="E3349" s="21"/>
      <c r="F3349" s="22"/>
      <c r="G3349" s="21"/>
      <c r="H3349" s="22"/>
      <c r="I3349" s="20"/>
      <c r="J3349" s="20">
        <v>20</v>
      </c>
      <c r="K3349" s="20"/>
      <c r="L3349" s="20"/>
      <c r="M3349" s="20"/>
      <c r="N3349" s="20"/>
      <c r="O3349" s="20">
        <v>20</v>
      </c>
      <c r="P3349" s="23" t="str">
        <f>VLOOKUP(A3349,'ИЗ ОСНОВЫ НОМЕНКЛАТУР'!D:E,2,0)</f>
        <v>Ручки, крючки, опоры</v>
      </c>
      <c r="Q3349" s="23" t="str">
        <f>VLOOKUP(A3349,'ИЗ ОСНОВЫ НОМЕНКЛАТУР'!D:F,3,0)</f>
        <v>Торцевые ручки</v>
      </c>
      <c r="R3349" s="40">
        <f>VLOOKUP(A:A,'ИЗ ОСНОВЫ НОМЕНКЛАТУР'!D:G,4,0)</f>
        <v>2638</v>
      </c>
      <c r="S3349" s="12" t="str">
        <f>VLOOKUP(A:A,'ИЗ ОСНОВЫ НОМЕНКЛАТУР'!D:H,5,0)</f>
        <v>C</v>
      </c>
      <c r="T3349" s="44">
        <f t="shared" si="627"/>
        <v>0</v>
      </c>
      <c r="U3349" s="44">
        <f t="shared" si="628"/>
        <v>0</v>
      </c>
      <c r="V3349" s="44">
        <f t="shared" si="629"/>
        <v>0</v>
      </c>
      <c r="W3349" s="44">
        <f t="shared" si="630"/>
        <v>0</v>
      </c>
      <c r="X3349" s="44">
        <f t="shared" si="631"/>
        <v>0</v>
      </c>
      <c r="Y3349" s="44">
        <f t="shared" si="632"/>
        <v>0</v>
      </c>
      <c r="Z3349" s="44">
        <f t="shared" si="633"/>
        <v>52760</v>
      </c>
      <c r="AA3349" s="44">
        <f t="shared" si="634"/>
        <v>0</v>
      </c>
      <c r="AB3349" s="44">
        <f t="shared" si="635"/>
        <v>0</v>
      </c>
      <c r="AC3349" s="44">
        <f t="shared" si="636"/>
        <v>0</v>
      </c>
      <c r="AD3349" s="44">
        <f t="shared" si="637"/>
        <v>0</v>
      </c>
      <c r="AE3349" s="12">
        <f t="shared" si="638"/>
        <v>52760</v>
      </c>
    </row>
    <row r="3350" spans="1:31" ht="12.6" customHeight="1" x14ac:dyDescent="0.2">
      <c r="A3350" s="26" t="s">
        <v>2632</v>
      </c>
      <c r="B3350" s="19"/>
      <c r="C3350" s="19"/>
      <c r="D3350" s="20"/>
      <c r="E3350" s="21"/>
      <c r="F3350" s="22"/>
      <c r="G3350" s="21"/>
      <c r="H3350" s="22"/>
      <c r="I3350" s="20"/>
      <c r="J3350" s="20">
        <v>16</v>
      </c>
      <c r="K3350" s="20"/>
      <c r="L3350" s="20"/>
      <c r="M3350" s="20"/>
      <c r="N3350" s="20">
        <v>15</v>
      </c>
      <c r="O3350" s="20">
        <v>31</v>
      </c>
      <c r="P3350" s="23" t="str">
        <f>VLOOKUP(A3350,'ИЗ ОСНОВЫ НОМЕНКЛАТУР'!D:E,2,0)</f>
        <v>Ручки, крючки, опоры</v>
      </c>
      <c r="Q3350" s="23" t="str">
        <f>VLOOKUP(A3350,'ИЗ ОСНОВЫ НОМЕНКЛАТУР'!D:F,3,0)</f>
        <v>Торцевые ручки</v>
      </c>
      <c r="R3350" s="40">
        <f>VLOOKUP(A:A,'ИЗ ОСНОВЫ НОМЕНКЛАТУР'!D:G,4,0)</f>
        <v>3270</v>
      </c>
      <c r="S3350" s="12" t="str">
        <f>VLOOKUP(A:A,'ИЗ ОСНОВЫ НОМЕНКЛАТУР'!D:H,5,0)</f>
        <v>C</v>
      </c>
      <c r="T3350" s="44">
        <f t="shared" si="627"/>
        <v>0</v>
      </c>
      <c r="U3350" s="44">
        <f t="shared" si="628"/>
        <v>0</v>
      </c>
      <c r="V3350" s="44">
        <f t="shared" si="629"/>
        <v>0</v>
      </c>
      <c r="W3350" s="44">
        <f t="shared" si="630"/>
        <v>0</v>
      </c>
      <c r="X3350" s="44">
        <f t="shared" si="631"/>
        <v>0</v>
      </c>
      <c r="Y3350" s="44">
        <f t="shared" si="632"/>
        <v>0</v>
      </c>
      <c r="Z3350" s="44">
        <f t="shared" si="633"/>
        <v>52320</v>
      </c>
      <c r="AA3350" s="44">
        <f t="shared" si="634"/>
        <v>0</v>
      </c>
      <c r="AB3350" s="44">
        <f t="shared" si="635"/>
        <v>0</v>
      </c>
      <c r="AC3350" s="44">
        <f t="shared" si="636"/>
        <v>0</v>
      </c>
      <c r="AD3350" s="44">
        <f t="shared" si="637"/>
        <v>49050</v>
      </c>
      <c r="AE3350" s="12">
        <f t="shared" si="638"/>
        <v>101370</v>
      </c>
    </row>
    <row r="3351" spans="1:31" ht="12.6" customHeight="1" x14ac:dyDescent="0.2">
      <c r="A3351" s="26" t="s">
        <v>2551</v>
      </c>
      <c r="B3351" s="19"/>
      <c r="C3351" s="19"/>
      <c r="D3351" s="20"/>
      <c r="E3351" s="21"/>
      <c r="F3351" s="22"/>
      <c r="G3351" s="21"/>
      <c r="H3351" s="22"/>
      <c r="I3351" s="20"/>
      <c r="J3351" s="20">
        <v>44</v>
      </c>
      <c r="K3351" s="20"/>
      <c r="L3351" s="20"/>
      <c r="M3351" s="20"/>
      <c r="N3351" s="20"/>
      <c r="O3351" s="20">
        <v>44</v>
      </c>
      <c r="P3351" s="23" t="str">
        <f>VLOOKUP(A3351,'ИЗ ОСНОВЫ НОМЕНКЛАТУР'!D:E,2,0)</f>
        <v>Ручки, крючки, опоры</v>
      </c>
      <c r="Q3351" s="23" t="str">
        <f>VLOOKUP(A3351,'ИЗ ОСНОВЫ НОМЕНКЛАТУР'!D:F,3,0)</f>
        <v>Торцевые ручки</v>
      </c>
      <c r="R3351" s="40">
        <f>VLOOKUP(A:A,'ИЗ ОСНОВЫ НОМЕНКЛАТУР'!D:G,4,0)</f>
        <v>1268</v>
      </c>
      <c r="S3351" s="12" t="str">
        <f>VLOOKUP(A:A,'ИЗ ОСНОВЫ НОМЕНКЛАТУР'!D:H,5,0)</f>
        <v>C</v>
      </c>
      <c r="T3351" s="44">
        <f t="shared" si="627"/>
        <v>0</v>
      </c>
      <c r="U3351" s="44">
        <f t="shared" si="628"/>
        <v>0</v>
      </c>
      <c r="V3351" s="44">
        <f t="shared" si="629"/>
        <v>0</v>
      </c>
      <c r="W3351" s="44">
        <f t="shared" si="630"/>
        <v>0</v>
      </c>
      <c r="X3351" s="44">
        <f t="shared" si="631"/>
        <v>0</v>
      </c>
      <c r="Y3351" s="44">
        <f t="shared" si="632"/>
        <v>0</v>
      </c>
      <c r="Z3351" s="44">
        <f t="shared" si="633"/>
        <v>55792</v>
      </c>
      <c r="AA3351" s="44">
        <f t="shared" si="634"/>
        <v>0</v>
      </c>
      <c r="AB3351" s="44">
        <f t="shared" si="635"/>
        <v>0</v>
      </c>
      <c r="AC3351" s="44">
        <f t="shared" si="636"/>
        <v>0</v>
      </c>
      <c r="AD3351" s="44">
        <f t="shared" si="637"/>
        <v>0</v>
      </c>
      <c r="AE3351" s="12">
        <f t="shared" si="638"/>
        <v>55792</v>
      </c>
    </row>
    <row r="3352" spans="1:31" ht="12.6" customHeight="1" x14ac:dyDescent="0.2">
      <c r="A3352" s="26" t="s">
        <v>4922</v>
      </c>
      <c r="B3352" s="19"/>
      <c r="C3352" s="19"/>
      <c r="D3352" s="20"/>
      <c r="E3352" s="21"/>
      <c r="F3352" s="22"/>
      <c r="G3352" s="21"/>
      <c r="H3352" s="22"/>
      <c r="I3352" s="20"/>
      <c r="J3352" s="20">
        <v>20</v>
      </c>
      <c r="K3352" s="20"/>
      <c r="L3352" s="20"/>
      <c r="M3352" s="20"/>
      <c r="N3352" s="20">
        <v>20</v>
      </c>
      <c r="O3352" s="20">
        <v>40</v>
      </c>
      <c r="P3352" s="23" t="str">
        <f>VLOOKUP(A3352,'ИЗ ОСНОВЫ НОМЕНКЛАТУР'!D:E,2,0)</f>
        <v>Ручки, крючки, опоры</v>
      </c>
      <c r="Q3352" s="23" t="str">
        <f>VLOOKUP(A3352,'ИЗ ОСНОВЫ НОМЕНКЛАТУР'!D:F,3,0)</f>
        <v>Торцевые ручки</v>
      </c>
      <c r="R3352" s="40">
        <f>VLOOKUP(A:A,'ИЗ ОСНОВЫ НОМЕНКЛАТУР'!D:G,4,0)</f>
        <v>6760</v>
      </c>
      <c r="S3352" s="12" t="str">
        <f>VLOOKUP(A:A,'ИЗ ОСНОВЫ НОМЕНКЛАТУР'!D:H,5,0)</f>
        <v>C</v>
      </c>
      <c r="T3352" s="44">
        <f t="shared" si="627"/>
        <v>0</v>
      </c>
      <c r="U3352" s="44">
        <f t="shared" si="628"/>
        <v>0</v>
      </c>
      <c r="V3352" s="44">
        <f t="shared" si="629"/>
        <v>0</v>
      </c>
      <c r="W3352" s="44">
        <f t="shared" si="630"/>
        <v>0</v>
      </c>
      <c r="X3352" s="44">
        <f t="shared" si="631"/>
        <v>0</v>
      </c>
      <c r="Y3352" s="44">
        <f t="shared" si="632"/>
        <v>0</v>
      </c>
      <c r="Z3352" s="44">
        <f t="shared" si="633"/>
        <v>135200</v>
      </c>
      <c r="AA3352" s="44">
        <f t="shared" si="634"/>
        <v>0</v>
      </c>
      <c r="AB3352" s="44">
        <f t="shared" si="635"/>
        <v>0</v>
      </c>
      <c r="AC3352" s="44">
        <f t="shared" si="636"/>
        <v>0</v>
      </c>
      <c r="AD3352" s="44">
        <f t="shared" si="637"/>
        <v>135200</v>
      </c>
      <c r="AE3352" s="12">
        <f t="shared" si="638"/>
        <v>270400</v>
      </c>
    </row>
    <row r="3353" spans="1:31" ht="12.6" customHeight="1" x14ac:dyDescent="0.2">
      <c r="A3353" s="26" t="s">
        <v>4923</v>
      </c>
      <c r="B3353" s="19"/>
      <c r="C3353" s="19"/>
      <c r="D3353" s="20"/>
      <c r="E3353" s="21"/>
      <c r="F3353" s="22"/>
      <c r="G3353" s="21"/>
      <c r="H3353" s="22"/>
      <c r="I3353" s="20"/>
      <c r="J3353" s="20">
        <v>20</v>
      </c>
      <c r="K3353" s="20"/>
      <c r="L3353" s="20"/>
      <c r="M3353" s="20"/>
      <c r="N3353" s="20">
        <v>20</v>
      </c>
      <c r="O3353" s="20">
        <v>40</v>
      </c>
      <c r="P3353" s="23" t="str">
        <f>VLOOKUP(A3353,'ИЗ ОСНОВЫ НОМЕНКЛАТУР'!D:E,2,0)</f>
        <v>Ручки, крючки, опоры</v>
      </c>
      <c r="Q3353" s="23" t="str">
        <f>VLOOKUP(A3353,'ИЗ ОСНОВЫ НОМЕНКЛАТУР'!D:F,3,0)</f>
        <v>Торцевые ручки</v>
      </c>
      <c r="R3353" s="40">
        <f>VLOOKUP(A:A,'ИЗ ОСНОВЫ НОМЕНКЛАТУР'!D:G,4,0)</f>
        <v>2851</v>
      </c>
      <c r="S3353" s="12" t="str">
        <f>VLOOKUP(A:A,'ИЗ ОСНОВЫ НОМЕНКЛАТУР'!D:H,5,0)</f>
        <v>C</v>
      </c>
      <c r="T3353" s="44">
        <f t="shared" si="627"/>
        <v>0</v>
      </c>
      <c r="U3353" s="44">
        <f t="shared" si="628"/>
        <v>0</v>
      </c>
      <c r="V3353" s="44">
        <f t="shared" si="629"/>
        <v>0</v>
      </c>
      <c r="W3353" s="44">
        <f t="shared" si="630"/>
        <v>0</v>
      </c>
      <c r="X3353" s="44">
        <f t="shared" si="631"/>
        <v>0</v>
      </c>
      <c r="Y3353" s="44">
        <f t="shared" si="632"/>
        <v>0</v>
      </c>
      <c r="Z3353" s="44">
        <f t="shared" si="633"/>
        <v>57020</v>
      </c>
      <c r="AA3353" s="44">
        <f t="shared" si="634"/>
        <v>0</v>
      </c>
      <c r="AB3353" s="44">
        <f t="shared" si="635"/>
        <v>0</v>
      </c>
      <c r="AC3353" s="44">
        <f t="shared" si="636"/>
        <v>0</v>
      </c>
      <c r="AD3353" s="44">
        <f t="shared" si="637"/>
        <v>57020</v>
      </c>
      <c r="AE3353" s="12">
        <f t="shared" si="638"/>
        <v>114040</v>
      </c>
    </row>
    <row r="3354" spans="1:31" ht="12.6" customHeight="1" x14ac:dyDescent="0.2">
      <c r="A3354" s="26" t="s">
        <v>2631</v>
      </c>
      <c r="B3354" s="19"/>
      <c r="C3354" s="19"/>
      <c r="D3354" s="20"/>
      <c r="E3354" s="21"/>
      <c r="F3354" s="22"/>
      <c r="G3354" s="21"/>
      <c r="H3354" s="22"/>
      <c r="I3354" s="20"/>
      <c r="J3354" s="20">
        <v>20</v>
      </c>
      <c r="K3354" s="20"/>
      <c r="L3354" s="20"/>
      <c r="M3354" s="20"/>
      <c r="N3354" s="20">
        <v>17</v>
      </c>
      <c r="O3354" s="20">
        <v>37</v>
      </c>
      <c r="P3354" s="23" t="str">
        <f>VLOOKUP(A3354,'ИЗ ОСНОВЫ НОМЕНКЛАТУР'!D:E,2,0)</f>
        <v>Ручки, крючки, опоры</v>
      </c>
      <c r="Q3354" s="23" t="str">
        <f>VLOOKUP(A3354,'ИЗ ОСНОВЫ НОМЕНКЛАТУР'!D:F,3,0)</f>
        <v>Торцевые ручки</v>
      </c>
      <c r="R3354" s="40">
        <f>VLOOKUP(A:A,'ИЗ ОСНОВЫ НОМЕНКЛАТУР'!D:G,4,0)</f>
        <v>3552</v>
      </c>
      <c r="S3354" s="12" t="str">
        <f>VLOOKUP(A:A,'ИЗ ОСНОВЫ НОМЕНКЛАТУР'!D:H,5,0)</f>
        <v>C</v>
      </c>
      <c r="T3354" s="44">
        <f t="shared" si="627"/>
        <v>0</v>
      </c>
      <c r="U3354" s="44">
        <f t="shared" si="628"/>
        <v>0</v>
      </c>
      <c r="V3354" s="44">
        <f t="shared" si="629"/>
        <v>0</v>
      </c>
      <c r="W3354" s="44">
        <f t="shared" si="630"/>
        <v>0</v>
      </c>
      <c r="X3354" s="44">
        <f t="shared" si="631"/>
        <v>0</v>
      </c>
      <c r="Y3354" s="44">
        <f t="shared" si="632"/>
        <v>0</v>
      </c>
      <c r="Z3354" s="44">
        <f t="shared" si="633"/>
        <v>71040</v>
      </c>
      <c r="AA3354" s="44">
        <f t="shared" si="634"/>
        <v>0</v>
      </c>
      <c r="AB3354" s="44">
        <f t="shared" si="635"/>
        <v>0</v>
      </c>
      <c r="AC3354" s="44">
        <f t="shared" si="636"/>
        <v>0</v>
      </c>
      <c r="AD3354" s="44">
        <f t="shared" si="637"/>
        <v>60384</v>
      </c>
      <c r="AE3354" s="12">
        <f t="shared" si="638"/>
        <v>131424</v>
      </c>
    </row>
    <row r="3355" spans="1:31" ht="12.6" customHeight="1" x14ac:dyDescent="0.2">
      <c r="A3355" s="26" t="s">
        <v>2593</v>
      </c>
      <c r="B3355" s="19"/>
      <c r="C3355" s="19"/>
      <c r="D3355" s="20"/>
      <c r="E3355" s="21"/>
      <c r="F3355" s="22"/>
      <c r="G3355" s="21"/>
      <c r="H3355" s="22"/>
      <c r="I3355" s="20"/>
      <c r="J3355" s="20">
        <v>20</v>
      </c>
      <c r="K3355" s="20"/>
      <c r="L3355" s="20"/>
      <c r="M3355" s="20"/>
      <c r="N3355" s="20">
        <v>18</v>
      </c>
      <c r="O3355" s="20">
        <v>38</v>
      </c>
      <c r="P3355" s="23" t="str">
        <f>VLOOKUP(A3355,'ИЗ ОСНОВЫ НОМЕНКЛАТУР'!D:E,2,0)</f>
        <v>Ручки, крючки, опоры</v>
      </c>
      <c r="Q3355" s="23" t="str">
        <f>VLOOKUP(A3355,'ИЗ ОСНОВЫ НОМЕНКЛАТУР'!D:F,3,0)</f>
        <v>Торцевые ручки</v>
      </c>
      <c r="R3355" s="40">
        <f>VLOOKUP(A:A,'ИЗ ОСНОВЫ НОМЕНКЛАТУР'!D:G,4,0)</f>
        <v>4681</v>
      </c>
      <c r="S3355" s="12" t="str">
        <f>VLOOKUP(A:A,'ИЗ ОСНОВЫ НОМЕНКЛАТУР'!D:H,5,0)</f>
        <v>C</v>
      </c>
      <c r="T3355" s="44">
        <f t="shared" si="627"/>
        <v>0</v>
      </c>
      <c r="U3355" s="44">
        <f t="shared" si="628"/>
        <v>0</v>
      </c>
      <c r="V3355" s="44">
        <f t="shared" si="629"/>
        <v>0</v>
      </c>
      <c r="W3355" s="44">
        <f t="shared" si="630"/>
        <v>0</v>
      </c>
      <c r="X3355" s="44">
        <f t="shared" si="631"/>
        <v>0</v>
      </c>
      <c r="Y3355" s="44">
        <f t="shared" si="632"/>
        <v>0</v>
      </c>
      <c r="Z3355" s="44">
        <f t="shared" si="633"/>
        <v>93620</v>
      </c>
      <c r="AA3355" s="44">
        <f t="shared" si="634"/>
        <v>0</v>
      </c>
      <c r="AB3355" s="44">
        <f t="shared" si="635"/>
        <v>0</v>
      </c>
      <c r="AC3355" s="44">
        <f t="shared" si="636"/>
        <v>0</v>
      </c>
      <c r="AD3355" s="44">
        <f t="shared" si="637"/>
        <v>84258</v>
      </c>
      <c r="AE3355" s="12">
        <f t="shared" si="638"/>
        <v>177878</v>
      </c>
    </row>
    <row r="3356" spans="1:31" ht="12.6" customHeight="1" x14ac:dyDescent="0.2">
      <c r="A3356" s="26" t="s">
        <v>2532</v>
      </c>
      <c r="B3356" s="19"/>
      <c r="C3356" s="19"/>
      <c r="D3356" s="20"/>
      <c r="E3356" s="21"/>
      <c r="F3356" s="22"/>
      <c r="G3356" s="21"/>
      <c r="H3356" s="22"/>
      <c r="I3356" s="20"/>
      <c r="J3356" s="20">
        <v>50</v>
      </c>
      <c r="K3356" s="20"/>
      <c r="L3356" s="20"/>
      <c r="M3356" s="20"/>
      <c r="N3356" s="20">
        <v>12</v>
      </c>
      <c r="O3356" s="20">
        <v>62</v>
      </c>
      <c r="P3356" s="23" t="str">
        <f>VLOOKUP(A3356,'ИЗ ОСНОВЫ НОМЕНКЛАТУР'!D:E,2,0)</f>
        <v>Ручки, крючки, опоры</v>
      </c>
      <c r="Q3356" s="23" t="str">
        <f>VLOOKUP(A3356,'ИЗ ОСНОВЫ НОМЕНКЛАТУР'!D:F,3,0)</f>
        <v>Торцевые ручки</v>
      </c>
      <c r="R3356" s="40">
        <f>VLOOKUP(A:A,'ИЗ ОСНОВЫ НОМЕНКЛАТУР'!D:G,4,0)</f>
        <v>1857</v>
      </c>
      <c r="S3356" s="12" t="str">
        <f>VLOOKUP(A:A,'ИЗ ОСНОВЫ НОМЕНКЛАТУР'!D:H,5,0)</f>
        <v>C</v>
      </c>
      <c r="T3356" s="44">
        <f t="shared" si="627"/>
        <v>0</v>
      </c>
      <c r="U3356" s="44">
        <f t="shared" si="628"/>
        <v>0</v>
      </c>
      <c r="V3356" s="44">
        <f t="shared" si="629"/>
        <v>0</v>
      </c>
      <c r="W3356" s="44">
        <f t="shared" si="630"/>
        <v>0</v>
      </c>
      <c r="X3356" s="44">
        <f t="shared" si="631"/>
        <v>0</v>
      </c>
      <c r="Y3356" s="44">
        <f t="shared" si="632"/>
        <v>0</v>
      </c>
      <c r="Z3356" s="44">
        <f t="shared" si="633"/>
        <v>92850</v>
      </c>
      <c r="AA3356" s="44">
        <f t="shared" si="634"/>
        <v>0</v>
      </c>
      <c r="AB3356" s="44">
        <f t="shared" si="635"/>
        <v>0</v>
      </c>
      <c r="AC3356" s="44">
        <f t="shared" si="636"/>
        <v>0</v>
      </c>
      <c r="AD3356" s="44">
        <f t="shared" si="637"/>
        <v>22284</v>
      </c>
      <c r="AE3356" s="12">
        <f t="shared" si="638"/>
        <v>115134</v>
      </c>
    </row>
    <row r="3357" spans="1:31" ht="12.6" hidden="1" customHeight="1" x14ac:dyDescent="0.2">
      <c r="A3357" s="26" t="s">
        <v>2685</v>
      </c>
      <c r="B3357" s="19"/>
      <c r="C3357" s="19"/>
      <c r="D3357" s="20"/>
      <c r="E3357" s="21"/>
      <c r="F3357" s="22"/>
      <c r="G3357" s="21"/>
      <c r="H3357" s="22"/>
      <c r="I3357" s="20"/>
      <c r="J3357" s="20">
        <v>40</v>
      </c>
      <c r="K3357" s="20"/>
      <c r="L3357" s="20"/>
      <c r="M3357" s="20"/>
      <c r="N3357" s="20">
        <v>46</v>
      </c>
      <c r="O3357" s="20">
        <v>86</v>
      </c>
      <c r="P3357" s="23" t="str">
        <f>VLOOKUP(A3357,'ИЗ ОСНОВЫ НОМЕНКЛАТУР'!D:E,2,0)</f>
        <v>Ручки, крючки, опоры</v>
      </c>
      <c r="Q3357" s="23" t="str">
        <f>VLOOKUP(A3357,'ИЗ ОСНОВЫ НОМЕНКЛАТУР'!D:F,3,0)</f>
        <v>Ручки-кнопки</v>
      </c>
      <c r="R3357" s="40">
        <f>VLOOKUP(A:A,'ИЗ ОСНОВЫ НОМЕНКЛАТУР'!D:G,4,0)</f>
        <v>799</v>
      </c>
      <c r="S3357" s="12" t="str">
        <f>VLOOKUP(A:A,'ИЗ ОСНОВЫ НОМЕНКЛАТУР'!D:H,5,0)</f>
        <v>C</v>
      </c>
      <c r="T3357" s="44">
        <f t="shared" si="627"/>
        <v>0</v>
      </c>
      <c r="U3357" s="44">
        <f t="shared" si="628"/>
        <v>0</v>
      </c>
      <c r="V3357" s="44">
        <f t="shared" si="629"/>
        <v>0</v>
      </c>
      <c r="W3357" s="44">
        <f t="shared" si="630"/>
        <v>0</v>
      </c>
      <c r="X3357" s="44">
        <f t="shared" si="631"/>
        <v>0</v>
      </c>
      <c r="Y3357" s="44">
        <f t="shared" si="632"/>
        <v>0</v>
      </c>
      <c r="Z3357" s="44">
        <f t="shared" si="633"/>
        <v>31960</v>
      </c>
      <c r="AA3357" s="44">
        <f t="shared" si="634"/>
        <v>0</v>
      </c>
      <c r="AB3357" s="44">
        <f t="shared" si="635"/>
        <v>0</v>
      </c>
      <c r="AC3357" s="44">
        <f t="shared" si="636"/>
        <v>0</v>
      </c>
      <c r="AD3357" s="44">
        <f t="shared" si="637"/>
        <v>36754</v>
      </c>
      <c r="AE3357" s="12">
        <f t="shared" si="638"/>
        <v>68714</v>
      </c>
    </row>
    <row r="3358" spans="1:31" ht="12.6" hidden="1" customHeight="1" x14ac:dyDescent="0.2">
      <c r="A3358" s="26" t="s">
        <v>2660</v>
      </c>
      <c r="B3358" s="19"/>
      <c r="C3358" s="19"/>
      <c r="D3358" s="20"/>
      <c r="E3358" s="21"/>
      <c r="F3358" s="22"/>
      <c r="G3358" s="21"/>
      <c r="H3358" s="22"/>
      <c r="I3358" s="20"/>
      <c r="J3358" s="20">
        <v>40</v>
      </c>
      <c r="K3358" s="20"/>
      <c r="L3358" s="20"/>
      <c r="M3358" s="20"/>
      <c r="N3358" s="20">
        <v>5</v>
      </c>
      <c r="O3358" s="20">
        <v>45</v>
      </c>
      <c r="P3358" s="23" t="str">
        <f>VLOOKUP(A3358,'ИЗ ОСНОВЫ НОМЕНКЛАТУР'!D:E,2,0)</f>
        <v>Ручки, крючки, опоры</v>
      </c>
      <c r="Q3358" s="23" t="str">
        <f>VLOOKUP(A3358,'ИЗ ОСНОВЫ НОМЕНКЛАТУР'!D:F,3,0)</f>
        <v>Ручки-кнопки</v>
      </c>
      <c r="R3358" s="40">
        <f>VLOOKUP(A:A,'ИЗ ОСНОВЫ НОМЕНКЛАТУР'!D:G,4,0)</f>
        <v>799.00269230769231</v>
      </c>
      <c r="S3358" s="12" t="str">
        <f>VLOOKUP(A:A,'ИЗ ОСНОВЫ НОМЕНКЛАТУР'!D:H,5,0)</f>
        <v>C</v>
      </c>
      <c r="T3358" s="44">
        <f t="shared" si="627"/>
        <v>0</v>
      </c>
      <c r="U3358" s="44">
        <f t="shared" si="628"/>
        <v>0</v>
      </c>
      <c r="V3358" s="44">
        <f t="shared" si="629"/>
        <v>0</v>
      </c>
      <c r="W3358" s="44">
        <f t="shared" si="630"/>
        <v>0</v>
      </c>
      <c r="X3358" s="44">
        <f t="shared" si="631"/>
        <v>0</v>
      </c>
      <c r="Y3358" s="44">
        <f t="shared" si="632"/>
        <v>0</v>
      </c>
      <c r="Z3358" s="44">
        <f t="shared" si="633"/>
        <v>31960.107692307691</v>
      </c>
      <c r="AA3358" s="44">
        <f t="shared" si="634"/>
        <v>0</v>
      </c>
      <c r="AB3358" s="44">
        <f t="shared" si="635"/>
        <v>0</v>
      </c>
      <c r="AC3358" s="44">
        <f t="shared" si="636"/>
        <v>0</v>
      </c>
      <c r="AD3358" s="44">
        <f t="shared" si="637"/>
        <v>3995.0134615384613</v>
      </c>
      <c r="AE3358" s="12">
        <f t="shared" si="638"/>
        <v>35955.12115384615</v>
      </c>
    </row>
    <row r="3359" spans="1:31" ht="12.6" hidden="1" customHeight="1" x14ac:dyDescent="0.2">
      <c r="A3359" s="26" t="s">
        <v>2692</v>
      </c>
      <c r="B3359" s="19"/>
      <c r="C3359" s="19"/>
      <c r="D3359" s="20"/>
      <c r="E3359" s="21"/>
      <c r="F3359" s="22"/>
      <c r="G3359" s="21"/>
      <c r="H3359" s="22"/>
      <c r="I3359" s="20"/>
      <c r="J3359" s="20"/>
      <c r="K3359" s="20"/>
      <c r="L3359" s="20"/>
      <c r="M3359" s="20"/>
      <c r="N3359" s="20">
        <v>5</v>
      </c>
      <c r="O3359" s="20">
        <v>5</v>
      </c>
      <c r="P3359" s="23" t="str">
        <f>VLOOKUP(A3359,'ИЗ ОСНОВЫ НОМЕНКЛАТУР'!D:E,2,0)</f>
        <v>Ручки, крючки, опоры</v>
      </c>
      <c r="Q3359" s="23" t="str">
        <f>VLOOKUP(A3359,'ИЗ ОСНОВЫ НОМЕНКЛАТУР'!D:F,3,0)</f>
        <v>Ручки-кнопки</v>
      </c>
      <c r="R3359" s="40">
        <f>VLOOKUP(A:A,'ИЗ ОСНОВЫ НОМЕНКЛАТУР'!D:G,4,0)</f>
        <v>637</v>
      </c>
      <c r="S3359" s="12" t="str">
        <f>VLOOKUP(A:A,'ИЗ ОСНОВЫ НОМЕНКЛАТУР'!D:H,5,0)</f>
        <v>C</v>
      </c>
      <c r="T3359" s="44">
        <f t="shared" si="627"/>
        <v>0</v>
      </c>
      <c r="U3359" s="44">
        <f t="shared" si="628"/>
        <v>0</v>
      </c>
      <c r="V3359" s="44">
        <f t="shared" si="629"/>
        <v>0</v>
      </c>
      <c r="W3359" s="44">
        <f t="shared" si="630"/>
        <v>0</v>
      </c>
      <c r="X3359" s="44">
        <f t="shared" si="631"/>
        <v>0</v>
      </c>
      <c r="Y3359" s="44">
        <f t="shared" si="632"/>
        <v>0</v>
      </c>
      <c r="Z3359" s="44">
        <f t="shared" si="633"/>
        <v>0</v>
      </c>
      <c r="AA3359" s="44">
        <f t="shared" si="634"/>
        <v>0</v>
      </c>
      <c r="AB3359" s="44">
        <f t="shared" si="635"/>
        <v>0</v>
      </c>
      <c r="AC3359" s="44">
        <f t="shared" si="636"/>
        <v>0</v>
      </c>
      <c r="AD3359" s="44">
        <f t="shared" si="637"/>
        <v>3185</v>
      </c>
      <c r="AE3359" s="12">
        <f t="shared" si="638"/>
        <v>3185</v>
      </c>
    </row>
    <row r="3360" spans="1:31" ht="12.6" hidden="1" customHeight="1" x14ac:dyDescent="0.2">
      <c r="A3360" s="26" t="s">
        <v>2667</v>
      </c>
      <c r="B3360" s="19"/>
      <c r="C3360" s="19"/>
      <c r="D3360" s="20"/>
      <c r="E3360" s="21"/>
      <c r="F3360" s="22"/>
      <c r="G3360" s="21"/>
      <c r="H3360" s="22"/>
      <c r="I3360" s="20"/>
      <c r="J3360" s="20">
        <v>40</v>
      </c>
      <c r="K3360" s="20"/>
      <c r="L3360" s="20"/>
      <c r="M3360" s="20"/>
      <c r="N3360" s="20">
        <v>4</v>
      </c>
      <c r="O3360" s="20">
        <v>44</v>
      </c>
      <c r="P3360" s="23" t="str">
        <f>VLOOKUP(A3360,'ИЗ ОСНОВЫ НОМЕНКЛАТУР'!D:E,2,0)</f>
        <v>Ручки, крючки, опоры</v>
      </c>
      <c r="Q3360" s="23" t="str">
        <f>VLOOKUP(A3360,'ИЗ ОСНОВЫ НОМЕНКЛАТУР'!D:F,3,0)</f>
        <v>Ручки-кнопки</v>
      </c>
      <c r="R3360" s="40">
        <f>VLOOKUP(A:A,'ИЗ ОСНОВЫ НОМЕНКЛАТУР'!D:G,4,0)</f>
        <v>494.81457142857136</v>
      </c>
      <c r="S3360" s="12" t="str">
        <f>VLOOKUP(A:A,'ИЗ ОСНОВЫ НОМЕНКЛАТУР'!D:H,5,0)</f>
        <v>C</v>
      </c>
      <c r="T3360" s="44">
        <f t="shared" si="627"/>
        <v>0</v>
      </c>
      <c r="U3360" s="44">
        <f t="shared" si="628"/>
        <v>0</v>
      </c>
      <c r="V3360" s="44">
        <f t="shared" si="629"/>
        <v>0</v>
      </c>
      <c r="W3360" s="44">
        <f t="shared" si="630"/>
        <v>0</v>
      </c>
      <c r="X3360" s="44">
        <f t="shared" si="631"/>
        <v>0</v>
      </c>
      <c r="Y3360" s="44">
        <f t="shared" si="632"/>
        <v>0</v>
      </c>
      <c r="Z3360" s="44">
        <f t="shared" si="633"/>
        <v>19792.582857142854</v>
      </c>
      <c r="AA3360" s="44">
        <f t="shared" si="634"/>
        <v>0</v>
      </c>
      <c r="AB3360" s="44">
        <f t="shared" si="635"/>
        <v>0</v>
      </c>
      <c r="AC3360" s="44">
        <f t="shared" si="636"/>
        <v>0</v>
      </c>
      <c r="AD3360" s="44">
        <f t="shared" si="637"/>
        <v>1979.2582857142854</v>
      </c>
      <c r="AE3360" s="12">
        <f t="shared" si="638"/>
        <v>21771.841142857138</v>
      </c>
    </row>
    <row r="3361" spans="1:31" ht="12.6" hidden="1" customHeight="1" x14ac:dyDescent="0.2">
      <c r="A3361" s="26" t="s">
        <v>2702</v>
      </c>
      <c r="B3361" s="19"/>
      <c r="C3361" s="19"/>
      <c r="D3361" s="20"/>
      <c r="E3361" s="21"/>
      <c r="F3361" s="22"/>
      <c r="G3361" s="21"/>
      <c r="H3361" s="22"/>
      <c r="I3361" s="20"/>
      <c r="J3361" s="20">
        <v>40</v>
      </c>
      <c r="K3361" s="20"/>
      <c r="L3361" s="20"/>
      <c r="M3361" s="20"/>
      <c r="N3361" s="20">
        <v>28</v>
      </c>
      <c r="O3361" s="20">
        <v>68</v>
      </c>
      <c r="P3361" s="23" t="str">
        <f>VLOOKUP(A3361,'ИЗ ОСНОВЫ НОМЕНКЛАТУР'!D:E,2,0)</f>
        <v>Ручки, крючки, опоры</v>
      </c>
      <c r="Q3361" s="23" t="str">
        <f>VLOOKUP(A3361,'ИЗ ОСНОВЫ НОМЕНКЛАТУР'!D:F,3,0)</f>
        <v>Ручки-кнопки</v>
      </c>
      <c r="R3361" s="40">
        <f>VLOOKUP(A:A,'ИЗ ОСНОВЫ НОМЕНКЛАТУР'!D:G,4,0)</f>
        <v>496</v>
      </c>
      <c r="S3361" s="12" t="str">
        <f>VLOOKUP(A:A,'ИЗ ОСНОВЫ НОМЕНКЛАТУР'!D:H,5,0)</f>
        <v>C</v>
      </c>
      <c r="T3361" s="44">
        <f t="shared" si="627"/>
        <v>0</v>
      </c>
      <c r="U3361" s="44">
        <f t="shared" si="628"/>
        <v>0</v>
      </c>
      <c r="V3361" s="44">
        <f t="shared" si="629"/>
        <v>0</v>
      </c>
      <c r="W3361" s="44">
        <f t="shared" si="630"/>
        <v>0</v>
      </c>
      <c r="X3361" s="44">
        <f t="shared" si="631"/>
        <v>0</v>
      </c>
      <c r="Y3361" s="44">
        <f t="shared" si="632"/>
        <v>0</v>
      </c>
      <c r="Z3361" s="44">
        <f t="shared" si="633"/>
        <v>19840</v>
      </c>
      <c r="AA3361" s="44">
        <f t="shared" si="634"/>
        <v>0</v>
      </c>
      <c r="AB3361" s="44">
        <f t="shared" si="635"/>
        <v>0</v>
      </c>
      <c r="AC3361" s="44">
        <f t="shared" si="636"/>
        <v>0</v>
      </c>
      <c r="AD3361" s="44">
        <f t="shared" si="637"/>
        <v>13888</v>
      </c>
      <c r="AE3361" s="12">
        <f t="shared" si="638"/>
        <v>33728</v>
      </c>
    </row>
    <row r="3362" spans="1:31" ht="12.6" hidden="1" customHeight="1" x14ac:dyDescent="0.2">
      <c r="A3362" s="26" t="s">
        <v>2235</v>
      </c>
      <c r="B3362" s="19"/>
      <c r="C3362" s="19"/>
      <c r="D3362" s="20"/>
      <c r="E3362" s="21"/>
      <c r="F3362" s="22"/>
      <c r="G3362" s="21"/>
      <c r="H3362" s="22"/>
      <c r="I3362" s="20"/>
      <c r="J3362" s="20">
        <v>194</v>
      </c>
      <c r="K3362" s="20"/>
      <c r="L3362" s="20"/>
      <c r="M3362" s="20"/>
      <c r="N3362" s="20">
        <v>165</v>
      </c>
      <c r="O3362" s="20">
        <v>359</v>
      </c>
      <c r="P3362" s="23" t="str">
        <f>VLOOKUP(A3362,'ИЗ ОСНОВЫ НОМЕНКЛАТУР'!D:E,2,0)</f>
        <v>Ручки, крючки, опоры</v>
      </c>
      <c r="Q3362" s="23" t="str">
        <f>VLOOKUP(A3362,'ИЗ ОСНОВЫ НОМЕНКЛАТУР'!D:F,3,0)</f>
        <v>Ручки-скобы</v>
      </c>
      <c r="R3362" s="40">
        <f>VLOOKUP(A:A,'ИЗ ОСНОВЫ НОМЕНКЛАТУР'!D:G,4,0)</f>
        <v>1028.7890476190476</v>
      </c>
      <c r="S3362" s="12" t="str">
        <f>VLOOKUP(A:A,'ИЗ ОСНОВЫ НОМЕНКЛАТУР'!D:H,5,0)</f>
        <v>C</v>
      </c>
      <c r="T3362" s="44">
        <f t="shared" si="627"/>
        <v>0</v>
      </c>
      <c r="U3362" s="44">
        <f t="shared" si="628"/>
        <v>0</v>
      </c>
      <c r="V3362" s="44">
        <f t="shared" si="629"/>
        <v>0</v>
      </c>
      <c r="W3362" s="44">
        <f t="shared" si="630"/>
        <v>0</v>
      </c>
      <c r="X3362" s="44">
        <f t="shared" si="631"/>
        <v>0</v>
      </c>
      <c r="Y3362" s="44">
        <f t="shared" si="632"/>
        <v>0</v>
      </c>
      <c r="Z3362" s="44">
        <f t="shared" si="633"/>
        <v>199585.07523809522</v>
      </c>
      <c r="AA3362" s="44">
        <f t="shared" si="634"/>
        <v>0</v>
      </c>
      <c r="AB3362" s="44">
        <f t="shared" si="635"/>
        <v>0</v>
      </c>
      <c r="AC3362" s="44">
        <f t="shared" si="636"/>
        <v>0</v>
      </c>
      <c r="AD3362" s="44">
        <f t="shared" si="637"/>
        <v>169750.19285714286</v>
      </c>
      <c r="AE3362" s="12">
        <f t="shared" si="638"/>
        <v>369335.26809523808</v>
      </c>
    </row>
    <row r="3363" spans="1:31" ht="12.6" hidden="1" customHeight="1" x14ac:dyDescent="0.2">
      <c r="A3363" s="26" t="s">
        <v>2267</v>
      </c>
      <c r="B3363" s="19"/>
      <c r="C3363" s="19"/>
      <c r="D3363" s="20"/>
      <c r="E3363" s="21"/>
      <c r="F3363" s="22"/>
      <c r="G3363" s="21"/>
      <c r="H3363" s="22"/>
      <c r="I3363" s="20"/>
      <c r="J3363" s="20"/>
      <c r="K3363" s="20"/>
      <c r="L3363" s="20"/>
      <c r="M3363" s="20"/>
      <c r="N3363" s="20">
        <v>8</v>
      </c>
      <c r="O3363" s="20">
        <v>8</v>
      </c>
      <c r="P3363" s="23" t="str">
        <f>VLOOKUP(A3363,'ИЗ ОСНОВЫ НОМЕНКЛАТУР'!D:E,2,0)</f>
        <v>Ручки, крючки, опоры</v>
      </c>
      <c r="Q3363" s="23" t="str">
        <f>VLOOKUP(A3363,'ИЗ ОСНОВЫ НОМЕНКЛАТУР'!D:F,3,0)</f>
        <v>Ручки-скобы</v>
      </c>
      <c r="R3363" s="40">
        <f>VLOOKUP(A:A,'ИЗ ОСНОВЫ НОМЕНКЛАТУР'!D:G,4,0)</f>
        <v>1233.8426923076922</v>
      </c>
      <c r="S3363" s="12" t="str">
        <f>VLOOKUP(A:A,'ИЗ ОСНОВЫ НОМЕНКЛАТУР'!D:H,5,0)</f>
        <v>C</v>
      </c>
      <c r="T3363" s="44">
        <f t="shared" si="627"/>
        <v>0</v>
      </c>
      <c r="U3363" s="44">
        <f t="shared" si="628"/>
        <v>0</v>
      </c>
      <c r="V3363" s="44">
        <f t="shared" si="629"/>
        <v>0</v>
      </c>
      <c r="W3363" s="44">
        <f t="shared" si="630"/>
        <v>0</v>
      </c>
      <c r="X3363" s="44">
        <f t="shared" si="631"/>
        <v>0</v>
      </c>
      <c r="Y3363" s="44">
        <f t="shared" si="632"/>
        <v>0</v>
      </c>
      <c r="Z3363" s="44">
        <f t="shared" si="633"/>
        <v>0</v>
      </c>
      <c r="AA3363" s="44">
        <f t="shared" si="634"/>
        <v>0</v>
      </c>
      <c r="AB3363" s="44">
        <f t="shared" si="635"/>
        <v>0</v>
      </c>
      <c r="AC3363" s="44">
        <f t="shared" si="636"/>
        <v>0</v>
      </c>
      <c r="AD3363" s="44">
        <f t="shared" si="637"/>
        <v>9870.7415384615379</v>
      </c>
      <c r="AE3363" s="12">
        <f t="shared" si="638"/>
        <v>9870.7415384615379</v>
      </c>
    </row>
    <row r="3364" spans="1:31" ht="12.6" hidden="1" customHeight="1" x14ac:dyDescent="0.2">
      <c r="A3364" s="26" t="s">
        <v>2400</v>
      </c>
      <c r="B3364" s="19"/>
      <c r="C3364" s="19"/>
      <c r="D3364" s="20"/>
      <c r="E3364" s="21"/>
      <c r="F3364" s="22"/>
      <c r="G3364" s="21"/>
      <c r="H3364" s="22"/>
      <c r="I3364" s="20"/>
      <c r="J3364" s="20">
        <v>147</v>
      </c>
      <c r="K3364" s="20"/>
      <c r="L3364" s="20"/>
      <c r="M3364" s="20"/>
      <c r="N3364" s="20"/>
      <c r="O3364" s="20">
        <v>147</v>
      </c>
      <c r="P3364" s="23" t="str">
        <f>VLOOKUP(A3364,'ИЗ ОСНОВЫ НОМЕНКЛАТУР'!D:E,2,0)</f>
        <v>Ручки, крючки, опоры</v>
      </c>
      <c r="Q3364" s="23" t="str">
        <f>VLOOKUP(A3364,'ИЗ ОСНОВЫ НОМЕНКЛАТУР'!D:F,3,0)</f>
        <v>Ручки-скобы</v>
      </c>
      <c r="R3364" s="40">
        <f>VLOOKUP(A:A,'ИЗ ОСНОВЫ НОМЕНКЛАТУР'!D:G,4,0)</f>
        <v>1415.3066666666666</v>
      </c>
      <c r="S3364" s="12" t="str">
        <f>VLOOKUP(A:A,'ИЗ ОСНОВЫ НОМЕНКЛАТУР'!D:H,5,0)</f>
        <v>C</v>
      </c>
      <c r="T3364" s="44">
        <f t="shared" si="627"/>
        <v>0</v>
      </c>
      <c r="U3364" s="44">
        <f t="shared" si="628"/>
        <v>0</v>
      </c>
      <c r="V3364" s="44">
        <f t="shared" si="629"/>
        <v>0</v>
      </c>
      <c r="W3364" s="44">
        <f t="shared" si="630"/>
        <v>0</v>
      </c>
      <c r="X3364" s="44">
        <f t="shared" si="631"/>
        <v>0</v>
      </c>
      <c r="Y3364" s="44">
        <f t="shared" si="632"/>
        <v>0</v>
      </c>
      <c r="Z3364" s="44">
        <f t="shared" si="633"/>
        <v>208050.08</v>
      </c>
      <c r="AA3364" s="44">
        <f t="shared" si="634"/>
        <v>0</v>
      </c>
      <c r="AB3364" s="44">
        <f t="shared" si="635"/>
        <v>0</v>
      </c>
      <c r="AC3364" s="44">
        <f t="shared" si="636"/>
        <v>0</v>
      </c>
      <c r="AD3364" s="44">
        <f t="shared" si="637"/>
        <v>0</v>
      </c>
      <c r="AE3364" s="12">
        <f t="shared" si="638"/>
        <v>208050.08</v>
      </c>
    </row>
    <row r="3365" spans="1:31" ht="12.6" hidden="1" customHeight="1" x14ac:dyDescent="0.2">
      <c r="A3365" s="26" t="s">
        <v>2298</v>
      </c>
      <c r="B3365" s="19"/>
      <c r="C3365" s="19"/>
      <c r="D3365" s="20"/>
      <c r="E3365" s="21"/>
      <c r="F3365" s="22"/>
      <c r="G3365" s="21"/>
      <c r="H3365" s="22"/>
      <c r="I3365" s="20"/>
      <c r="J3365" s="20">
        <v>120</v>
      </c>
      <c r="K3365" s="20"/>
      <c r="L3365" s="20"/>
      <c r="M3365" s="20"/>
      <c r="N3365" s="20">
        <v>50</v>
      </c>
      <c r="O3365" s="20">
        <v>170</v>
      </c>
      <c r="P3365" s="23" t="str">
        <f>VLOOKUP(A3365,'ИЗ ОСНОВЫ НОМЕНКЛАТУР'!D:E,2,0)</f>
        <v>Ручки, крючки, опоры</v>
      </c>
      <c r="Q3365" s="23" t="str">
        <f>VLOOKUP(A3365,'ИЗ ОСНОВЫ НОМЕНКЛАТУР'!D:F,3,0)</f>
        <v>Ручки-скобы</v>
      </c>
      <c r="R3365" s="40">
        <f>VLOOKUP(A:A,'ИЗ ОСНОВЫ НОМЕНКЛАТУР'!D:G,4,0)</f>
        <v>1885.7494999999999</v>
      </c>
      <c r="S3365" s="12" t="str">
        <f>VLOOKUP(A:A,'ИЗ ОСНОВЫ НОМЕНКЛАТУР'!D:H,5,0)</f>
        <v>C</v>
      </c>
      <c r="T3365" s="44">
        <f t="shared" si="627"/>
        <v>0</v>
      </c>
      <c r="U3365" s="44">
        <f t="shared" si="628"/>
        <v>0</v>
      </c>
      <c r="V3365" s="44">
        <f t="shared" si="629"/>
        <v>0</v>
      </c>
      <c r="W3365" s="44">
        <f t="shared" si="630"/>
        <v>0</v>
      </c>
      <c r="X3365" s="44">
        <f t="shared" si="631"/>
        <v>0</v>
      </c>
      <c r="Y3365" s="44">
        <f t="shared" si="632"/>
        <v>0</v>
      </c>
      <c r="Z3365" s="44">
        <f t="shared" si="633"/>
        <v>226289.94</v>
      </c>
      <c r="AA3365" s="44">
        <f t="shared" si="634"/>
        <v>0</v>
      </c>
      <c r="AB3365" s="44">
        <f t="shared" si="635"/>
        <v>0</v>
      </c>
      <c r="AC3365" s="44">
        <f t="shared" si="636"/>
        <v>0</v>
      </c>
      <c r="AD3365" s="44">
        <f t="shared" si="637"/>
        <v>94287.474999999991</v>
      </c>
      <c r="AE3365" s="12">
        <f t="shared" si="638"/>
        <v>320577.41499999998</v>
      </c>
    </row>
    <row r="3366" spans="1:31" ht="12.6" hidden="1" customHeight="1" x14ac:dyDescent="0.2">
      <c r="A3366" s="26" t="s">
        <v>2249</v>
      </c>
      <c r="B3366" s="19"/>
      <c r="C3366" s="19"/>
      <c r="D3366" s="20"/>
      <c r="E3366" s="21"/>
      <c r="F3366" s="22"/>
      <c r="G3366" s="21"/>
      <c r="H3366" s="22"/>
      <c r="I3366" s="20"/>
      <c r="J3366" s="20"/>
      <c r="K3366" s="20"/>
      <c r="L3366" s="20"/>
      <c r="M3366" s="20"/>
      <c r="N3366" s="20">
        <v>134</v>
      </c>
      <c r="O3366" s="20">
        <v>134</v>
      </c>
      <c r="P3366" s="23" t="str">
        <f>VLOOKUP(A3366,'ИЗ ОСНОВЫ НОМЕНКЛАТУР'!D:E,2,0)</f>
        <v>Ручки, крючки, опоры</v>
      </c>
      <c r="Q3366" s="23" t="str">
        <f>VLOOKUP(A3366,'ИЗ ОСНОВЫ НОМЕНКЛАТУР'!D:F,3,0)</f>
        <v>Ручки-скобы</v>
      </c>
      <c r="R3366" s="40">
        <f>VLOOKUP(A:A,'ИЗ ОСНОВЫ НОМЕНКЛАТУР'!D:G,4,0)</f>
        <v>2369.911951219512</v>
      </c>
      <c r="S3366" s="12" t="str">
        <f>VLOOKUP(A:A,'ИЗ ОСНОВЫ НОМЕНКЛАТУР'!D:H,5,0)</f>
        <v>C</v>
      </c>
      <c r="T3366" s="44">
        <f t="shared" si="627"/>
        <v>0</v>
      </c>
      <c r="U3366" s="44">
        <f t="shared" si="628"/>
        <v>0</v>
      </c>
      <c r="V3366" s="44">
        <f t="shared" si="629"/>
        <v>0</v>
      </c>
      <c r="W3366" s="44">
        <f t="shared" si="630"/>
        <v>0</v>
      </c>
      <c r="X3366" s="44">
        <f t="shared" si="631"/>
        <v>0</v>
      </c>
      <c r="Y3366" s="44">
        <f t="shared" si="632"/>
        <v>0</v>
      </c>
      <c r="Z3366" s="44">
        <f t="shared" si="633"/>
        <v>0</v>
      </c>
      <c r="AA3366" s="44">
        <f t="shared" si="634"/>
        <v>0</v>
      </c>
      <c r="AB3366" s="44">
        <f t="shared" si="635"/>
        <v>0</v>
      </c>
      <c r="AC3366" s="44">
        <f t="shared" si="636"/>
        <v>0</v>
      </c>
      <c r="AD3366" s="44">
        <f t="shared" si="637"/>
        <v>317568.20146341459</v>
      </c>
      <c r="AE3366" s="12">
        <f t="shared" si="638"/>
        <v>317568.20146341459</v>
      </c>
    </row>
    <row r="3367" spans="1:31" ht="12.6" hidden="1" customHeight="1" x14ac:dyDescent="0.2">
      <c r="A3367" s="26" t="s">
        <v>4924</v>
      </c>
      <c r="B3367" s="19"/>
      <c r="C3367" s="19"/>
      <c r="D3367" s="20"/>
      <c r="E3367" s="21"/>
      <c r="F3367" s="22"/>
      <c r="G3367" s="21"/>
      <c r="H3367" s="22"/>
      <c r="I3367" s="20"/>
      <c r="J3367" s="20">
        <v>40</v>
      </c>
      <c r="K3367" s="20"/>
      <c r="L3367" s="20"/>
      <c r="M3367" s="20"/>
      <c r="N3367" s="20"/>
      <c r="O3367" s="20">
        <v>40</v>
      </c>
      <c r="P3367" s="23" t="str">
        <f>VLOOKUP(A3367,'ИЗ ОСНОВЫ НОМЕНКЛАТУР'!D:E,2,0)</f>
        <v>Ручки, крючки, опоры</v>
      </c>
      <c r="Q3367" s="23" t="str">
        <f>VLOOKUP(A3367,'ИЗ ОСНОВЫ НОМЕНКЛАТУР'!D:F,3,0)</f>
        <v>Ручки-скобы</v>
      </c>
      <c r="R3367" s="40">
        <f>VLOOKUP(A:A,'ИЗ ОСНОВЫ НОМЕНКЛАТУР'!D:G,4,0)</f>
        <v>1172.1500000000001</v>
      </c>
      <c r="S3367" s="12" t="str">
        <f>VLOOKUP(A:A,'ИЗ ОСНОВЫ НОМЕНКЛАТУР'!D:H,5,0)</f>
        <v>C</v>
      </c>
      <c r="T3367" s="44">
        <f t="shared" si="627"/>
        <v>0</v>
      </c>
      <c r="U3367" s="44">
        <f t="shared" si="628"/>
        <v>0</v>
      </c>
      <c r="V3367" s="44">
        <f t="shared" si="629"/>
        <v>0</v>
      </c>
      <c r="W3367" s="44">
        <f t="shared" si="630"/>
        <v>0</v>
      </c>
      <c r="X3367" s="44">
        <f t="shared" si="631"/>
        <v>0</v>
      </c>
      <c r="Y3367" s="44">
        <f t="shared" si="632"/>
        <v>0</v>
      </c>
      <c r="Z3367" s="44">
        <f t="shared" si="633"/>
        <v>46886</v>
      </c>
      <c r="AA3367" s="44">
        <f t="shared" si="634"/>
        <v>0</v>
      </c>
      <c r="AB3367" s="44">
        <f t="shared" si="635"/>
        <v>0</v>
      </c>
      <c r="AC3367" s="44">
        <f t="shared" si="636"/>
        <v>0</v>
      </c>
      <c r="AD3367" s="44">
        <f t="shared" si="637"/>
        <v>0</v>
      </c>
      <c r="AE3367" s="12">
        <f t="shared" si="638"/>
        <v>46886</v>
      </c>
    </row>
    <row r="3368" spans="1:31" ht="12.6" hidden="1" customHeight="1" x14ac:dyDescent="0.2">
      <c r="A3368" s="26" t="s">
        <v>4925</v>
      </c>
      <c r="B3368" s="19"/>
      <c r="C3368" s="19"/>
      <c r="D3368" s="20"/>
      <c r="E3368" s="21"/>
      <c r="F3368" s="22"/>
      <c r="G3368" s="21"/>
      <c r="H3368" s="22"/>
      <c r="I3368" s="20"/>
      <c r="J3368" s="20">
        <v>70</v>
      </c>
      <c r="K3368" s="20"/>
      <c r="L3368" s="20"/>
      <c r="M3368" s="20"/>
      <c r="N3368" s="20">
        <v>95</v>
      </c>
      <c r="O3368" s="20">
        <v>165</v>
      </c>
      <c r="P3368" s="23" t="str">
        <f>VLOOKUP(A3368,'ИЗ ОСНОВЫ НОМЕНКЛАТУР'!D:E,2,0)</f>
        <v>Ручки, крючки, опоры</v>
      </c>
      <c r="Q3368" s="23" t="str">
        <f>VLOOKUP(A3368,'ИЗ ОСНОВЫ НОМЕНКЛАТУР'!D:F,3,0)</f>
        <v>Ручки-скобы</v>
      </c>
      <c r="R3368" s="40">
        <f>VLOOKUP(A:A,'ИЗ ОСНОВЫ НОМЕНКЛАТУР'!D:G,4,0)</f>
        <v>1390.0060606060606</v>
      </c>
      <c r="S3368" s="12" t="str">
        <f>VLOOKUP(A:A,'ИЗ ОСНОВЫ НОМЕНКЛАТУР'!D:H,5,0)</f>
        <v>C</v>
      </c>
      <c r="T3368" s="44">
        <f t="shared" si="627"/>
        <v>0</v>
      </c>
      <c r="U3368" s="44">
        <f t="shared" si="628"/>
        <v>0</v>
      </c>
      <c r="V3368" s="44">
        <f t="shared" si="629"/>
        <v>0</v>
      </c>
      <c r="W3368" s="44">
        <f t="shared" si="630"/>
        <v>0</v>
      </c>
      <c r="X3368" s="44">
        <f t="shared" si="631"/>
        <v>0</v>
      </c>
      <c r="Y3368" s="44">
        <f t="shared" si="632"/>
        <v>0</v>
      </c>
      <c r="Z3368" s="44">
        <f t="shared" si="633"/>
        <v>97300.42424242424</v>
      </c>
      <c r="AA3368" s="44">
        <f t="shared" si="634"/>
        <v>0</v>
      </c>
      <c r="AB3368" s="44">
        <f t="shared" si="635"/>
        <v>0</v>
      </c>
      <c r="AC3368" s="44">
        <f t="shared" si="636"/>
        <v>0</v>
      </c>
      <c r="AD3368" s="44">
        <f t="shared" si="637"/>
        <v>132050.57575757575</v>
      </c>
      <c r="AE3368" s="12">
        <f t="shared" si="638"/>
        <v>229351</v>
      </c>
    </row>
    <row r="3369" spans="1:31" ht="12.6" hidden="1" customHeight="1" x14ac:dyDescent="0.2">
      <c r="A3369" s="26" t="s">
        <v>2408</v>
      </c>
      <c r="B3369" s="19"/>
      <c r="C3369" s="19"/>
      <c r="D3369" s="20"/>
      <c r="E3369" s="21"/>
      <c r="F3369" s="22"/>
      <c r="G3369" s="21"/>
      <c r="H3369" s="22"/>
      <c r="I3369" s="20"/>
      <c r="J3369" s="20">
        <v>80</v>
      </c>
      <c r="K3369" s="20"/>
      <c r="L3369" s="20"/>
      <c r="M3369" s="20"/>
      <c r="N3369" s="20">
        <v>54</v>
      </c>
      <c r="O3369" s="20">
        <v>134</v>
      </c>
      <c r="P3369" s="23" t="str">
        <f>VLOOKUP(A3369,'ИЗ ОСНОВЫ НОМЕНКЛАТУР'!D:E,2,0)</f>
        <v>Ручки, крючки, опоры</v>
      </c>
      <c r="Q3369" s="23" t="str">
        <f>VLOOKUP(A3369,'ИЗ ОСНОВЫ НОМЕНКЛАТУР'!D:F,3,0)</f>
        <v>Ручки-скобы</v>
      </c>
      <c r="R3369" s="40">
        <f>VLOOKUP(A:A,'ИЗ ОСНОВЫ НОМЕНКЛАТУР'!D:G,4,0)</f>
        <v>2102</v>
      </c>
      <c r="S3369" s="12" t="str">
        <f>VLOOKUP(A:A,'ИЗ ОСНОВЫ НОМЕНКЛАТУР'!D:H,5,0)</f>
        <v>C</v>
      </c>
      <c r="T3369" s="44">
        <f t="shared" si="627"/>
        <v>0</v>
      </c>
      <c r="U3369" s="44">
        <f t="shared" si="628"/>
        <v>0</v>
      </c>
      <c r="V3369" s="44">
        <f t="shared" si="629"/>
        <v>0</v>
      </c>
      <c r="W3369" s="44">
        <f t="shared" si="630"/>
        <v>0</v>
      </c>
      <c r="X3369" s="44">
        <f t="shared" si="631"/>
        <v>0</v>
      </c>
      <c r="Y3369" s="44">
        <f t="shared" si="632"/>
        <v>0</v>
      </c>
      <c r="Z3369" s="44">
        <f t="shared" si="633"/>
        <v>168160</v>
      </c>
      <c r="AA3369" s="44">
        <f t="shared" si="634"/>
        <v>0</v>
      </c>
      <c r="AB3369" s="44">
        <f t="shared" si="635"/>
        <v>0</v>
      </c>
      <c r="AC3369" s="44">
        <f t="shared" si="636"/>
        <v>0</v>
      </c>
      <c r="AD3369" s="44">
        <f t="shared" si="637"/>
        <v>113508</v>
      </c>
      <c r="AE3369" s="12">
        <f t="shared" si="638"/>
        <v>281668</v>
      </c>
    </row>
    <row r="3370" spans="1:31" ht="12.6" hidden="1" customHeight="1" x14ac:dyDescent="0.2">
      <c r="A3370" s="26" t="s">
        <v>2344</v>
      </c>
      <c r="B3370" s="19"/>
      <c r="C3370" s="19"/>
      <c r="D3370" s="20"/>
      <c r="E3370" s="21"/>
      <c r="F3370" s="22"/>
      <c r="G3370" s="21"/>
      <c r="H3370" s="22"/>
      <c r="I3370" s="20"/>
      <c r="J3370" s="20"/>
      <c r="K3370" s="20"/>
      <c r="L3370" s="20"/>
      <c r="M3370" s="20"/>
      <c r="N3370" s="20">
        <v>82</v>
      </c>
      <c r="O3370" s="20">
        <v>82</v>
      </c>
      <c r="P3370" s="23" t="str">
        <f>VLOOKUP(A3370,'ИЗ ОСНОВЫ НОМЕНКЛАТУР'!D:E,2,0)</f>
        <v>Ручки, крючки, опоры</v>
      </c>
      <c r="Q3370" s="23" t="str">
        <f>VLOOKUP(A3370,'ИЗ ОСНОВЫ НОМЕНКЛАТУР'!D:F,3,0)</f>
        <v>Ручки-скобы</v>
      </c>
      <c r="R3370" s="40">
        <f>VLOOKUP(A:A,'ИЗ ОСНОВЫ НОМЕНКЛАТУР'!D:G,4,0)</f>
        <v>2732</v>
      </c>
      <c r="S3370" s="12" t="str">
        <f>VLOOKUP(A:A,'ИЗ ОСНОВЫ НОМЕНКЛАТУР'!D:H,5,0)</f>
        <v>C</v>
      </c>
      <c r="T3370" s="44">
        <f t="shared" si="627"/>
        <v>0</v>
      </c>
      <c r="U3370" s="44">
        <f t="shared" si="628"/>
        <v>0</v>
      </c>
      <c r="V3370" s="44">
        <f t="shared" si="629"/>
        <v>0</v>
      </c>
      <c r="W3370" s="44">
        <f t="shared" si="630"/>
        <v>0</v>
      </c>
      <c r="X3370" s="44">
        <f t="shared" si="631"/>
        <v>0</v>
      </c>
      <c r="Y3370" s="44">
        <f t="shared" si="632"/>
        <v>0</v>
      </c>
      <c r="Z3370" s="44">
        <f t="shared" si="633"/>
        <v>0</v>
      </c>
      <c r="AA3370" s="44">
        <f t="shared" si="634"/>
        <v>0</v>
      </c>
      <c r="AB3370" s="44">
        <f t="shared" si="635"/>
        <v>0</v>
      </c>
      <c r="AC3370" s="44">
        <f t="shared" si="636"/>
        <v>0</v>
      </c>
      <c r="AD3370" s="44">
        <f t="shared" si="637"/>
        <v>224024</v>
      </c>
      <c r="AE3370" s="12">
        <f t="shared" si="638"/>
        <v>224024</v>
      </c>
    </row>
    <row r="3371" spans="1:31" ht="12.6" hidden="1" customHeight="1" x14ac:dyDescent="0.2">
      <c r="A3371" s="26" t="s">
        <v>2336</v>
      </c>
      <c r="B3371" s="19"/>
      <c r="C3371" s="19"/>
      <c r="D3371" s="20"/>
      <c r="E3371" s="21"/>
      <c r="F3371" s="22"/>
      <c r="G3371" s="21"/>
      <c r="H3371" s="22"/>
      <c r="I3371" s="20"/>
      <c r="J3371" s="20">
        <v>161</v>
      </c>
      <c r="K3371" s="20"/>
      <c r="L3371" s="20"/>
      <c r="M3371" s="20"/>
      <c r="N3371" s="20">
        <v>130</v>
      </c>
      <c r="O3371" s="20">
        <v>291</v>
      </c>
      <c r="P3371" s="23" t="str">
        <f>VLOOKUP(A3371,'ИЗ ОСНОВЫ НОМЕНКЛАТУР'!D:E,2,0)</f>
        <v>Ручки, крючки, опоры</v>
      </c>
      <c r="Q3371" s="23" t="str">
        <f>VLOOKUP(A3371,'ИЗ ОСНОВЫ НОМЕНКЛАТУР'!D:F,3,0)</f>
        <v>Ручки-скобы</v>
      </c>
      <c r="R3371" s="40">
        <f>VLOOKUP(A:A,'ИЗ ОСНОВЫ НОМЕНКЛАТУР'!D:G,4,0)</f>
        <v>1067.98</v>
      </c>
      <c r="S3371" s="12" t="str">
        <f>VLOOKUP(A:A,'ИЗ ОСНОВЫ НОМЕНКЛАТУР'!D:H,5,0)</f>
        <v>C</v>
      </c>
      <c r="T3371" s="44">
        <f t="shared" si="627"/>
        <v>0</v>
      </c>
      <c r="U3371" s="44">
        <f t="shared" si="628"/>
        <v>0</v>
      </c>
      <c r="V3371" s="44">
        <f t="shared" si="629"/>
        <v>0</v>
      </c>
      <c r="W3371" s="44">
        <f t="shared" si="630"/>
        <v>0</v>
      </c>
      <c r="X3371" s="44">
        <f t="shared" si="631"/>
        <v>0</v>
      </c>
      <c r="Y3371" s="44">
        <f t="shared" si="632"/>
        <v>0</v>
      </c>
      <c r="Z3371" s="44">
        <f t="shared" si="633"/>
        <v>171944.78</v>
      </c>
      <c r="AA3371" s="44">
        <f t="shared" si="634"/>
        <v>0</v>
      </c>
      <c r="AB3371" s="44">
        <f t="shared" si="635"/>
        <v>0</v>
      </c>
      <c r="AC3371" s="44">
        <f t="shared" si="636"/>
        <v>0</v>
      </c>
      <c r="AD3371" s="44">
        <f t="shared" si="637"/>
        <v>138837.4</v>
      </c>
      <c r="AE3371" s="12">
        <f t="shared" si="638"/>
        <v>310782.18</v>
      </c>
    </row>
    <row r="3372" spans="1:31" ht="12.6" hidden="1" customHeight="1" x14ac:dyDescent="0.2">
      <c r="A3372" s="26" t="s">
        <v>2312</v>
      </c>
      <c r="B3372" s="19"/>
      <c r="C3372" s="19"/>
      <c r="D3372" s="20"/>
      <c r="E3372" s="21"/>
      <c r="F3372" s="22"/>
      <c r="G3372" s="21"/>
      <c r="H3372" s="22"/>
      <c r="I3372" s="20"/>
      <c r="J3372" s="20">
        <v>152</v>
      </c>
      <c r="K3372" s="20"/>
      <c r="L3372" s="20"/>
      <c r="M3372" s="20"/>
      <c r="N3372" s="20">
        <v>91</v>
      </c>
      <c r="O3372" s="20">
        <v>243</v>
      </c>
      <c r="P3372" s="23" t="str">
        <f>VLOOKUP(A3372,'ИЗ ОСНОВЫ НОМЕНКЛАТУР'!D:E,2,0)</f>
        <v>Ручки, крючки, опоры</v>
      </c>
      <c r="Q3372" s="23" t="str">
        <f>VLOOKUP(A3372,'ИЗ ОСНОВЫ НОМЕНКЛАТУР'!D:F,3,0)</f>
        <v>Ручки-скобы</v>
      </c>
      <c r="R3372" s="40">
        <f>VLOOKUP(A:A,'ИЗ ОСНОВЫ НОМЕНКЛАТУР'!D:G,4,0)</f>
        <v>1274.3018181818181</v>
      </c>
      <c r="S3372" s="12" t="str">
        <f>VLOOKUP(A:A,'ИЗ ОСНОВЫ НОМЕНКЛАТУР'!D:H,5,0)</f>
        <v>C</v>
      </c>
      <c r="T3372" s="44">
        <f t="shared" si="627"/>
        <v>0</v>
      </c>
      <c r="U3372" s="44">
        <f t="shared" si="628"/>
        <v>0</v>
      </c>
      <c r="V3372" s="44">
        <f t="shared" si="629"/>
        <v>0</v>
      </c>
      <c r="W3372" s="44">
        <f t="shared" si="630"/>
        <v>0</v>
      </c>
      <c r="X3372" s="44">
        <f t="shared" si="631"/>
        <v>0</v>
      </c>
      <c r="Y3372" s="44">
        <f t="shared" si="632"/>
        <v>0</v>
      </c>
      <c r="Z3372" s="44">
        <f t="shared" si="633"/>
        <v>193693.87636363634</v>
      </c>
      <c r="AA3372" s="44">
        <f t="shared" si="634"/>
        <v>0</v>
      </c>
      <c r="AB3372" s="44">
        <f t="shared" si="635"/>
        <v>0</v>
      </c>
      <c r="AC3372" s="44">
        <f t="shared" si="636"/>
        <v>0</v>
      </c>
      <c r="AD3372" s="44">
        <f t="shared" si="637"/>
        <v>115961.46545454545</v>
      </c>
      <c r="AE3372" s="12">
        <f t="shared" si="638"/>
        <v>309655.3418181818</v>
      </c>
    </row>
    <row r="3373" spans="1:31" ht="12.6" hidden="1" customHeight="1" x14ac:dyDescent="0.2">
      <c r="A3373" s="26" t="s">
        <v>2361</v>
      </c>
      <c r="B3373" s="19"/>
      <c r="C3373" s="19"/>
      <c r="D3373" s="20"/>
      <c r="E3373" s="21"/>
      <c r="F3373" s="22"/>
      <c r="G3373" s="21"/>
      <c r="H3373" s="22"/>
      <c r="I3373" s="20"/>
      <c r="J3373" s="20">
        <v>108</v>
      </c>
      <c r="K3373" s="20"/>
      <c r="L3373" s="20"/>
      <c r="M3373" s="20"/>
      <c r="N3373" s="20">
        <v>66</v>
      </c>
      <c r="O3373" s="20">
        <v>174</v>
      </c>
      <c r="P3373" s="23" t="str">
        <f>VLOOKUP(A3373,'ИЗ ОСНОВЫ НОМЕНКЛАТУР'!D:E,2,0)</f>
        <v>Ручки, крючки, опоры</v>
      </c>
      <c r="Q3373" s="23" t="str">
        <f>VLOOKUP(A3373,'ИЗ ОСНОВЫ НОМЕНКЛАТУР'!D:F,3,0)</f>
        <v>Ручки-скобы</v>
      </c>
      <c r="R3373" s="40">
        <f>VLOOKUP(A:A,'ИЗ ОСНОВЫ НОМЕНКЛАТУР'!D:G,4,0)</f>
        <v>1478.0081818181818</v>
      </c>
      <c r="S3373" s="12" t="str">
        <f>VLOOKUP(A:A,'ИЗ ОСНОВЫ НОМЕНКЛАТУР'!D:H,5,0)</f>
        <v>C</v>
      </c>
      <c r="T3373" s="44">
        <f t="shared" si="627"/>
        <v>0</v>
      </c>
      <c r="U3373" s="44">
        <f t="shared" si="628"/>
        <v>0</v>
      </c>
      <c r="V3373" s="44">
        <f t="shared" si="629"/>
        <v>0</v>
      </c>
      <c r="W3373" s="44">
        <f t="shared" si="630"/>
        <v>0</v>
      </c>
      <c r="X3373" s="44">
        <f t="shared" si="631"/>
        <v>0</v>
      </c>
      <c r="Y3373" s="44">
        <f t="shared" si="632"/>
        <v>0</v>
      </c>
      <c r="Z3373" s="44">
        <f t="shared" si="633"/>
        <v>159624.88363636364</v>
      </c>
      <c r="AA3373" s="44">
        <f t="shared" si="634"/>
        <v>0</v>
      </c>
      <c r="AB3373" s="44">
        <f t="shared" si="635"/>
        <v>0</v>
      </c>
      <c r="AC3373" s="44">
        <f t="shared" si="636"/>
        <v>0</v>
      </c>
      <c r="AD3373" s="44">
        <f t="shared" si="637"/>
        <v>97548.54</v>
      </c>
      <c r="AE3373" s="12">
        <f t="shared" si="638"/>
        <v>257173.42363636364</v>
      </c>
    </row>
    <row r="3374" spans="1:31" ht="12.6" hidden="1" customHeight="1" x14ac:dyDescent="0.2">
      <c r="A3374" s="26" t="s">
        <v>2410</v>
      </c>
      <c r="B3374" s="19"/>
      <c r="C3374" s="19"/>
      <c r="D3374" s="20"/>
      <c r="E3374" s="21"/>
      <c r="F3374" s="22"/>
      <c r="G3374" s="21"/>
      <c r="H3374" s="22"/>
      <c r="I3374" s="20"/>
      <c r="J3374" s="20">
        <v>68</v>
      </c>
      <c r="K3374" s="20"/>
      <c r="L3374" s="20"/>
      <c r="M3374" s="20"/>
      <c r="N3374" s="20">
        <v>40</v>
      </c>
      <c r="O3374" s="20">
        <v>108</v>
      </c>
      <c r="P3374" s="23" t="str">
        <f>VLOOKUP(A3374,'ИЗ ОСНОВЫ НОМЕНКЛАТУР'!D:E,2,0)</f>
        <v>Ручки, крючки, опоры</v>
      </c>
      <c r="Q3374" s="23" t="str">
        <f>VLOOKUP(A3374,'ИЗ ОСНОВЫ НОМЕНКЛАТУР'!D:F,3,0)</f>
        <v>Ручки-скобы</v>
      </c>
      <c r="R3374" s="40">
        <f>VLOOKUP(A:A,'ИЗ ОСНОВЫ НОМЕНКЛАТУР'!D:G,4,0)</f>
        <v>1924.7650000000001</v>
      </c>
      <c r="S3374" s="12" t="str">
        <f>VLOOKUP(A:A,'ИЗ ОСНОВЫ НОМЕНКЛАТУР'!D:H,5,0)</f>
        <v>C</v>
      </c>
      <c r="T3374" s="44">
        <f t="shared" si="627"/>
        <v>0</v>
      </c>
      <c r="U3374" s="44">
        <f t="shared" si="628"/>
        <v>0</v>
      </c>
      <c r="V3374" s="44">
        <f t="shared" si="629"/>
        <v>0</v>
      </c>
      <c r="W3374" s="44">
        <f t="shared" si="630"/>
        <v>0</v>
      </c>
      <c r="X3374" s="44">
        <f t="shared" si="631"/>
        <v>0</v>
      </c>
      <c r="Y3374" s="44">
        <f t="shared" si="632"/>
        <v>0</v>
      </c>
      <c r="Z3374" s="44">
        <f t="shared" si="633"/>
        <v>130884.02</v>
      </c>
      <c r="AA3374" s="44">
        <f t="shared" si="634"/>
        <v>0</v>
      </c>
      <c r="AB3374" s="44">
        <f t="shared" si="635"/>
        <v>0</v>
      </c>
      <c r="AC3374" s="44">
        <f t="shared" si="636"/>
        <v>0</v>
      </c>
      <c r="AD3374" s="44">
        <f t="shared" si="637"/>
        <v>76990.600000000006</v>
      </c>
      <c r="AE3374" s="12">
        <f t="shared" si="638"/>
        <v>207874.62</v>
      </c>
    </row>
    <row r="3375" spans="1:31" ht="12.6" hidden="1" customHeight="1" x14ac:dyDescent="0.2">
      <c r="A3375" s="26" t="s">
        <v>2290</v>
      </c>
      <c r="B3375" s="19"/>
      <c r="C3375" s="19"/>
      <c r="D3375" s="20"/>
      <c r="E3375" s="21"/>
      <c r="F3375" s="22"/>
      <c r="G3375" s="21"/>
      <c r="H3375" s="22"/>
      <c r="I3375" s="20"/>
      <c r="J3375" s="20">
        <v>27</v>
      </c>
      <c r="K3375" s="20"/>
      <c r="L3375" s="20"/>
      <c r="M3375" s="20"/>
      <c r="N3375" s="20">
        <v>65</v>
      </c>
      <c r="O3375" s="20">
        <v>92</v>
      </c>
      <c r="P3375" s="23" t="str">
        <f>VLOOKUP(A3375,'ИЗ ОСНОВЫ НОМЕНКЛАТУР'!D:E,2,0)</f>
        <v>Ручки, крючки, опоры</v>
      </c>
      <c r="Q3375" s="23" t="str">
        <f>VLOOKUP(A3375,'ИЗ ОСНОВЫ НОМЕНКЛАТУР'!D:F,3,0)</f>
        <v>Ручки-скобы</v>
      </c>
      <c r="R3375" s="40">
        <f>VLOOKUP(A:A,'ИЗ ОСНОВЫ НОМЕНКЛАТУР'!D:G,4,0)</f>
        <v>2406.25</v>
      </c>
      <c r="S3375" s="12" t="str">
        <f>VLOOKUP(A:A,'ИЗ ОСНОВЫ НОМЕНКЛАТУР'!D:H,5,0)</f>
        <v>C</v>
      </c>
      <c r="T3375" s="44">
        <f t="shared" si="627"/>
        <v>0</v>
      </c>
      <c r="U3375" s="44">
        <f t="shared" si="628"/>
        <v>0</v>
      </c>
      <c r="V3375" s="44">
        <f t="shared" si="629"/>
        <v>0</v>
      </c>
      <c r="W3375" s="44">
        <f t="shared" si="630"/>
        <v>0</v>
      </c>
      <c r="X3375" s="44">
        <f t="shared" si="631"/>
        <v>0</v>
      </c>
      <c r="Y3375" s="44">
        <f t="shared" si="632"/>
        <v>0</v>
      </c>
      <c r="Z3375" s="44">
        <f t="shared" si="633"/>
        <v>64968.75</v>
      </c>
      <c r="AA3375" s="44">
        <f t="shared" si="634"/>
        <v>0</v>
      </c>
      <c r="AB3375" s="44">
        <f t="shared" si="635"/>
        <v>0</v>
      </c>
      <c r="AC3375" s="44">
        <f t="shared" si="636"/>
        <v>0</v>
      </c>
      <c r="AD3375" s="44">
        <f t="shared" si="637"/>
        <v>156406.25</v>
      </c>
      <c r="AE3375" s="12">
        <f t="shared" si="638"/>
        <v>221375</v>
      </c>
    </row>
    <row r="3376" spans="1:31" ht="12.6" hidden="1" customHeight="1" x14ac:dyDescent="0.2">
      <c r="A3376" s="26" t="s">
        <v>2449</v>
      </c>
      <c r="B3376" s="19"/>
      <c r="C3376" s="19"/>
      <c r="D3376" s="20"/>
      <c r="E3376" s="21"/>
      <c r="F3376" s="22"/>
      <c r="G3376" s="21"/>
      <c r="H3376" s="22"/>
      <c r="I3376" s="20"/>
      <c r="J3376" s="20">
        <v>80</v>
      </c>
      <c r="K3376" s="20"/>
      <c r="L3376" s="20"/>
      <c r="M3376" s="20"/>
      <c r="N3376" s="20">
        <v>46</v>
      </c>
      <c r="O3376" s="20">
        <v>126</v>
      </c>
      <c r="P3376" s="23" t="str">
        <f>VLOOKUP(A3376,'ИЗ ОСНОВЫ НОМЕНКЛАТУР'!D:E,2,0)</f>
        <v>Ручки, крючки, опоры</v>
      </c>
      <c r="Q3376" s="23" t="str">
        <f>VLOOKUP(A3376,'ИЗ ОСНОВЫ НОМЕНКЛАТУР'!D:F,3,0)</f>
        <v>Ручки-скобы</v>
      </c>
      <c r="R3376" s="40">
        <f>VLOOKUP(A:A,'ИЗ ОСНОВЫ НОМЕНКЛАТУР'!D:G,4,0)</f>
        <v>1506.0287500000002</v>
      </c>
      <c r="S3376" s="12" t="str">
        <f>VLOOKUP(A:A,'ИЗ ОСНОВЫ НОМЕНКЛАТУР'!D:H,5,0)</f>
        <v>C</v>
      </c>
      <c r="T3376" s="44">
        <f t="shared" si="627"/>
        <v>0</v>
      </c>
      <c r="U3376" s="44">
        <f t="shared" si="628"/>
        <v>0</v>
      </c>
      <c r="V3376" s="44">
        <f t="shared" si="629"/>
        <v>0</v>
      </c>
      <c r="W3376" s="44">
        <f t="shared" si="630"/>
        <v>0</v>
      </c>
      <c r="X3376" s="44">
        <f t="shared" si="631"/>
        <v>0</v>
      </c>
      <c r="Y3376" s="44">
        <f t="shared" si="632"/>
        <v>0</v>
      </c>
      <c r="Z3376" s="44">
        <f t="shared" si="633"/>
        <v>120482.30000000002</v>
      </c>
      <c r="AA3376" s="44">
        <f t="shared" si="634"/>
        <v>0</v>
      </c>
      <c r="AB3376" s="44">
        <f t="shared" si="635"/>
        <v>0</v>
      </c>
      <c r="AC3376" s="44">
        <f t="shared" si="636"/>
        <v>0</v>
      </c>
      <c r="AD3376" s="44">
        <f t="shared" si="637"/>
        <v>69277.322500000009</v>
      </c>
      <c r="AE3376" s="12">
        <f t="shared" si="638"/>
        <v>189759.62250000003</v>
      </c>
    </row>
    <row r="3377" spans="1:31" ht="12.6" hidden="1" customHeight="1" x14ac:dyDescent="0.2">
      <c r="A3377" s="26" t="s">
        <v>2356</v>
      </c>
      <c r="B3377" s="19"/>
      <c r="C3377" s="19"/>
      <c r="D3377" s="20"/>
      <c r="E3377" s="21"/>
      <c r="F3377" s="22"/>
      <c r="G3377" s="21"/>
      <c r="H3377" s="22"/>
      <c r="I3377" s="20"/>
      <c r="J3377" s="20"/>
      <c r="K3377" s="20"/>
      <c r="L3377" s="20"/>
      <c r="M3377" s="20"/>
      <c r="N3377" s="20">
        <v>2</v>
      </c>
      <c r="O3377" s="20">
        <v>2</v>
      </c>
      <c r="P3377" s="23" t="str">
        <f>VLOOKUP(A3377,'ИЗ ОСНОВЫ НОМЕНКЛАТУР'!D:E,2,0)</f>
        <v>Ручки, крючки, опоры</v>
      </c>
      <c r="Q3377" s="23" t="str">
        <f>VLOOKUP(A3377,'ИЗ ОСНОВЫ НОМЕНКЛАТУР'!D:F,3,0)</f>
        <v>Ручки-скобы</v>
      </c>
      <c r="R3377" s="40">
        <f>VLOOKUP(A:A,'ИЗ ОСНОВЫ НОМЕНКЛАТУР'!D:G,4,0)</f>
        <v>1713</v>
      </c>
      <c r="S3377" s="12" t="str">
        <f>VLOOKUP(A:A,'ИЗ ОСНОВЫ НОМЕНКЛАТУР'!D:H,5,0)</f>
        <v>C</v>
      </c>
      <c r="T3377" s="44">
        <f t="shared" si="627"/>
        <v>0</v>
      </c>
      <c r="U3377" s="44">
        <f t="shared" si="628"/>
        <v>0</v>
      </c>
      <c r="V3377" s="44">
        <f t="shared" si="629"/>
        <v>0</v>
      </c>
      <c r="W3377" s="44">
        <f t="shared" si="630"/>
        <v>0</v>
      </c>
      <c r="X3377" s="44">
        <f t="shared" si="631"/>
        <v>0</v>
      </c>
      <c r="Y3377" s="44">
        <f t="shared" si="632"/>
        <v>0</v>
      </c>
      <c r="Z3377" s="44">
        <f t="shared" si="633"/>
        <v>0</v>
      </c>
      <c r="AA3377" s="44">
        <f t="shared" si="634"/>
        <v>0</v>
      </c>
      <c r="AB3377" s="44">
        <f t="shared" si="635"/>
        <v>0</v>
      </c>
      <c r="AC3377" s="44">
        <f t="shared" si="636"/>
        <v>0</v>
      </c>
      <c r="AD3377" s="44">
        <f t="shared" si="637"/>
        <v>3426</v>
      </c>
      <c r="AE3377" s="12">
        <f t="shared" si="638"/>
        <v>3426</v>
      </c>
    </row>
    <row r="3378" spans="1:31" ht="12.6" hidden="1" customHeight="1" x14ac:dyDescent="0.2">
      <c r="A3378" s="26" t="s">
        <v>2355</v>
      </c>
      <c r="B3378" s="19"/>
      <c r="C3378" s="19"/>
      <c r="D3378" s="20"/>
      <c r="E3378" s="21"/>
      <c r="F3378" s="22"/>
      <c r="G3378" s="21"/>
      <c r="H3378" s="22"/>
      <c r="I3378" s="20"/>
      <c r="J3378" s="20"/>
      <c r="K3378" s="20"/>
      <c r="L3378" s="20"/>
      <c r="M3378" s="20"/>
      <c r="N3378" s="20">
        <v>1</v>
      </c>
      <c r="O3378" s="20">
        <v>1</v>
      </c>
      <c r="P3378" s="23" t="str">
        <f>VLOOKUP(A3378,'ИЗ ОСНОВЫ НОМЕНКЛАТУР'!D:E,2,0)</f>
        <v>Ручки, крючки, опоры</v>
      </c>
      <c r="Q3378" s="23" t="str">
        <f>VLOOKUP(A3378,'ИЗ ОСНОВЫ НОМЕНКЛАТУР'!D:F,3,0)</f>
        <v>Ручки-скобы</v>
      </c>
      <c r="R3378" s="40">
        <f>VLOOKUP(A:A,'ИЗ ОСНОВЫ НОМЕНКЛАТУР'!D:G,4,0)</f>
        <v>1999</v>
      </c>
      <c r="S3378" s="12" t="str">
        <f>VLOOKUP(A:A,'ИЗ ОСНОВЫ НОМЕНКЛАТУР'!D:H,5,0)</f>
        <v>C</v>
      </c>
      <c r="T3378" s="44">
        <f t="shared" si="627"/>
        <v>0</v>
      </c>
      <c r="U3378" s="44">
        <f t="shared" si="628"/>
        <v>0</v>
      </c>
      <c r="V3378" s="44">
        <f t="shared" si="629"/>
        <v>0</v>
      </c>
      <c r="W3378" s="44">
        <f t="shared" si="630"/>
        <v>0</v>
      </c>
      <c r="X3378" s="44">
        <f t="shared" si="631"/>
        <v>0</v>
      </c>
      <c r="Y3378" s="44">
        <f t="shared" si="632"/>
        <v>0</v>
      </c>
      <c r="Z3378" s="44">
        <f t="shared" si="633"/>
        <v>0</v>
      </c>
      <c r="AA3378" s="44">
        <f t="shared" si="634"/>
        <v>0</v>
      </c>
      <c r="AB3378" s="44">
        <f t="shared" si="635"/>
        <v>0</v>
      </c>
      <c r="AC3378" s="44">
        <f t="shared" si="636"/>
        <v>0</v>
      </c>
      <c r="AD3378" s="44">
        <f t="shared" si="637"/>
        <v>1999</v>
      </c>
      <c r="AE3378" s="12">
        <f t="shared" si="638"/>
        <v>1999</v>
      </c>
    </row>
    <row r="3379" spans="1:31" ht="12.6" hidden="1" customHeight="1" x14ac:dyDescent="0.2">
      <c r="A3379" s="26" t="s">
        <v>2333</v>
      </c>
      <c r="B3379" s="19"/>
      <c r="C3379" s="19"/>
      <c r="D3379" s="20"/>
      <c r="E3379" s="21"/>
      <c r="F3379" s="22"/>
      <c r="G3379" s="21"/>
      <c r="H3379" s="22"/>
      <c r="I3379" s="20"/>
      <c r="J3379" s="20"/>
      <c r="K3379" s="20"/>
      <c r="L3379" s="20"/>
      <c r="M3379" s="20"/>
      <c r="N3379" s="20">
        <v>11</v>
      </c>
      <c r="O3379" s="20">
        <v>11</v>
      </c>
      <c r="P3379" s="23" t="str">
        <f>VLOOKUP(A3379,'ИЗ ОСНОВЫ НОМЕНКЛАТУР'!D:E,2,0)</f>
        <v>Ручки, крючки, опоры</v>
      </c>
      <c r="Q3379" s="23" t="str">
        <f>VLOOKUP(A3379,'ИЗ ОСНОВЫ НОМЕНКЛАТУР'!D:F,3,0)</f>
        <v>Ручки-скобы</v>
      </c>
      <c r="R3379" s="40">
        <f>VLOOKUP(A:A,'ИЗ ОСНОВЫ НОМЕНКЛАТУР'!D:G,4,0)</f>
        <v>2878.4883333333332</v>
      </c>
      <c r="S3379" s="12" t="str">
        <f>VLOOKUP(A:A,'ИЗ ОСНОВЫ НОМЕНКЛАТУР'!D:H,5,0)</f>
        <v>C</v>
      </c>
      <c r="T3379" s="44">
        <f t="shared" si="627"/>
        <v>0</v>
      </c>
      <c r="U3379" s="44">
        <f t="shared" si="628"/>
        <v>0</v>
      </c>
      <c r="V3379" s="44">
        <f t="shared" si="629"/>
        <v>0</v>
      </c>
      <c r="W3379" s="44">
        <f t="shared" si="630"/>
        <v>0</v>
      </c>
      <c r="X3379" s="44">
        <f t="shared" si="631"/>
        <v>0</v>
      </c>
      <c r="Y3379" s="44">
        <f t="shared" si="632"/>
        <v>0</v>
      </c>
      <c r="Z3379" s="44">
        <f t="shared" si="633"/>
        <v>0</v>
      </c>
      <c r="AA3379" s="44">
        <f t="shared" si="634"/>
        <v>0</v>
      </c>
      <c r="AB3379" s="44">
        <f t="shared" si="635"/>
        <v>0</v>
      </c>
      <c r="AC3379" s="44">
        <f t="shared" si="636"/>
        <v>0</v>
      </c>
      <c r="AD3379" s="44">
        <f t="shared" si="637"/>
        <v>31663.371666666666</v>
      </c>
      <c r="AE3379" s="12">
        <f t="shared" si="638"/>
        <v>31663.371666666666</v>
      </c>
    </row>
    <row r="3380" spans="1:31" ht="12.6" hidden="1" customHeight="1" x14ac:dyDescent="0.2">
      <c r="A3380" s="26" t="s">
        <v>2251</v>
      </c>
      <c r="B3380" s="19"/>
      <c r="C3380" s="19"/>
      <c r="D3380" s="20"/>
      <c r="E3380" s="21"/>
      <c r="F3380" s="22"/>
      <c r="G3380" s="21"/>
      <c r="H3380" s="22"/>
      <c r="I3380" s="20"/>
      <c r="J3380" s="20">
        <v>43</v>
      </c>
      <c r="K3380" s="20"/>
      <c r="L3380" s="20"/>
      <c r="M3380" s="20"/>
      <c r="N3380" s="20">
        <v>30</v>
      </c>
      <c r="O3380" s="20">
        <v>73</v>
      </c>
      <c r="P3380" s="23" t="str">
        <f>VLOOKUP(A3380,'ИЗ ОСНОВЫ НОМЕНКЛАТУР'!D:E,2,0)</f>
        <v>Ручки, крючки, опоры</v>
      </c>
      <c r="Q3380" s="23" t="str">
        <f>VLOOKUP(A3380,'ИЗ ОСНОВЫ НОМЕНКЛАТУР'!D:F,3,0)</f>
        <v>Ручки-скобы</v>
      </c>
      <c r="R3380" s="40">
        <f>VLOOKUP(A:A,'ИЗ ОСНОВЫ НОМЕНКЛАТУР'!D:G,4,0)</f>
        <v>1095.0024705882354</v>
      </c>
      <c r="S3380" s="12" t="str">
        <f>VLOOKUP(A:A,'ИЗ ОСНОВЫ НОМЕНКЛАТУР'!D:H,5,0)</f>
        <v>C</v>
      </c>
      <c r="T3380" s="44">
        <f t="shared" si="627"/>
        <v>0</v>
      </c>
      <c r="U3380" s="44">
        <f t="shared" si="628"/>
        <v>0</v>
      </c>
      <c r="V3380" s="44">
        <f t="shared" si="629"/>
        <v>0</v>
      </c>
      <c r="W3380" s="44">
        <f t="shared" si="630"/>
        <v>0</v>
      </c>
      <c r="X3380" s="44">
        <f t="shared" si="631"/>
        <v>0</v>
      </c>
      <c r="Y3380" s="44">
        <f t="shared" si="632"/>
        <v>0</v>
      </c>
      <c r="Z3380" s="44">
        <f t="shared" si="633"/>
        <v>47085.106235294123</v>
      </c>
      <c r="AA3380" s="44">
        <f t="shared" si="634"/>
        <v>0</v>
      </c>
      <c r="AB3380" s="44">
        <f t="shared" si="635"/>
        <v>0</v>
      </c>
      <c r="AC3380" s="44">
        <f t="shared" si="636"/>
        <v>0</v>
      </c>
      <c r="AD3380" s="44">
        <f t="shared" si="637"/>
        <v>32850.074117647062</v>
      </c>
      <c r="AE3380" s="12">
        <f t="shared" si="638"/>
        <v>79935.180352941185</v>
      </c>
    </row>
    <row r="3381" spans="1:31" ht="12.6" hidden="1" customHeight="1" x14ac:dyDescent="0.2">
      <c r="A3381" s="26" t="s">
        <v>2291</v>
      </c>
      <c r="B3381" s="19"/>
      <c r="C3381" s="19"/>
      <c r="D3381" s="20"/>
      <c r="E3381" s="21"/>
      <c r="F3381" s="22"/>
      <c r="G3381" s="21"/>
      <c r="H3381" s="22"/>
      <c r="I3381" s="20"/>
      <c r="J3381" s="20">
        <v>105</v>
      </c>
      <c r="K3381" s="20"/>
      <c r="L3381" s="20"/>
      <c r="M3381" s="20"/>
      <c r="N3381" s="20">
        <v>84</v>
      </c>
      <c r="O3381" s="20">
        <v>189</v>
      </c>
      <c r="P3381" s="23" t="str">
        <f>VLOOKUP(A3381,'ИЗ ОСНОВЫ НОМЕНКЛАТУР'!D:E,2,0)</f>
        <v>Ручки, крючки, опоры</v>
      </c>
      <c r="Q3381" s="23" t="str">
        <f>VLOOKUP(A3381,'ИЗ ОСНОВЫ НОМЕНКЛАТУР'!D:F,3,0)</f>
        <v>Ручки-скобы</v>
      </c>
      <c r="R3381" s="40">
        <f>VLOOKUP(A:A,'ИЗ ОСНОВЫ НОМЕНКЛАТУР'!D:G,4,0)</f>
        <v>1289.0618750000001</v>
      </c>
      <c r="S3381" s="12" t="str">
        <f>VLOOKUP(A:A,'ИЗ ОСНОВЫ НОМЕНКЛАТУР'!D:H,5,0)</f>
        <v>C</v>
      </c>
      <c r="T3381" s="44">
        <f t="shared" si="627"/>
        <v>0</v>
      </c>
      <c r="U3381" s="44">
        <f t="shared" si="628"/>
        <v>0</v>
      </c>
      <c r="V3381" s="44">
        <f t="shared" si="629"/>
        <v>0</v>
      </c>
      <c r="W3381" s="44">
        <f t="shared" si="630"/>
        <v>0</v>
      </c>
      <c r="X3381" s="44">
        <f t="shared" si="631"/>
        <v>0</v>
      </c>
      <c r="Y3381" s="44">
        <f t="shared" si="632"/>
        <v>0</v>
      </c>
      <c r="Z3381" s="44">
        <f t="shared" si="633"/>
        <v>135351.49687500001</v>
      </c>
      <c r="AA3381" s="44">
        <f t="shared" si="634"/>
        <v>0</v>
      </c>
      <c r="AB3381" s="44">
        <f t="shared" si="635"/>
        <v>0</v>
      </c>
      <c r="AC3381" s="44">
        <f t="shared" si="636"/>
        <v>0</v>
      </c>
      <c r="AD3381" s="44">
        <f t="shared" si="637"/>
        <v>108281.19750000001</v>
      </c>
      <c r="AE3381" s="12">
        <f t="shared" si="638"/>
        <v>243632.69437500002</v>
      </c>
    </row>
    <row r="3382" spans="1:31" ht="12.6" hidden="1" customHeight="1" x14ac:dyDescent="0.2">
      <c r="A3382" s="26" t="s">
        <v>2315</v>
      </c>
      <c r="B3382" s="19"/>
      <c r="C3382" s="19"/>
      <c r="D3382" s="20"/>
      <c r="E3382" s="21"/>
      <c r="F3382" s="22"/>
      <c r="G3382" s="21"/>
      <c r="H3382" s="22"/>
      <c r="I3382" s="20"/>
      <c r="J3382" s="20">
        <v>73</v>
      </c>
      <c r="K3382" s="20"/>
      <c r="L3382" s="20"/>
      <c r="M3382" s="20"/>
      <c r="N3382" s="20">
        <v>51</v>
      </c>
      <c r="O3382" s="20">
        <v>124</v>
      </c>
      <c r="P3382" s="23" t="str">
        <f>VLOOKUP(A3382,'ИЗ ОСНОВЫ НОМЕНКЛАТУР'!D:E,2,0)</f>
        <v>Ручки, крючки, опоры</v>
      </c>
      <c r="Q3382" s="23" t="str">
        <f>VLOOKUP(A3382,'ИЗ ОСНОВЫ НОМЕНКЛАТУР'!D:F,3,0)</f>
        <v>Ручки-скобы</v>
      </c>
      <c r="R3382" s="40">
        <f>VLOOKUP(A:A,'ИЗ ОСНОВЫ НОМЕНКЛАТУР'!D:G,4,0)</f>
        <v>1497.0082758620688</v>
      </c>
      <c r="S3382" s="12" t="str">
        <f>VLOOKUP(A:A,'ИЗ ОСНОВЫ НОМЕНКЛАТУР'!D:H,5,0)</f>
        <v>C</v>
      </c>
      <c r="T3382" s="44">
        <f t="shared" si="627"/>
        <v>0</v>
      </c>
      <c r="U3382" s="44">
        <f t="shared" si="628"/>
        <v>0</v>
      </c>
      <c r="V3382" s="44">
        <f t="shared" si="629"/>
        <v>0</v>
      </c>
      <c r="W3382" s="44">
        <f t="shared" si="630"/>
        <v>0</v>
      </c>
      <c r="X3382" s="44">
        <f t="shared" si="631"/>
        <v>0</v>
      </c>
      <c r="Y3382" s="44">
        <f t="shared" si="632"/>
        <v>0</v>
      </c>
      <c r="Z3382" s="44">
        <f t="shared" si="633"/>
        <v>109281.60413793102</v>
      </c>
      <c r="AA3382" s="44">
        <f t="shared" si="634"/>
        <v>0</v>
      </c>
      <c r="AB3382" s="44">
        <f t="shared" si="635"/>
        <v>0</v>
      </c>
      <c r="AC3382" s="44">
        <f t="shared" si="636"/>
        <v>0</v>
      </c>
      <c r="AD3382" s="44">
        <f t="shared" si="637"/>
        <v>76347.422068965505</v>
      </c>
      <c r="AE3382" s="12">
        <f t="shared" si="638"/>
        <v>185629.02620689652</v>
      </c>
    </row>
    <row r="3383" spans="1:31" ht="12.6" hidden="1" customHeight="1" x14ac:dyDescent="0.2">
      <c r="A3383" s="26" t="s">
        <v>2297</v>
      </c>
      <c r="B3383" s="19"/>
      <c r="C3383" s="19"/>
      <c r="D3383" s="20"/>
      <c r="E3383" s="21"/>
      <c r="F3383" s="22"/>
      <c r="G3383" s="21"/>
      <c r="H3383" s="22"/>
      <c r="I3383" s="20"/>
      <c r="J3383" s="20">
        <v>3</v>
      </c>
      <c r="K3383" s="20"/>
      <c r="L3383" s="20"/>
      <c r="M3383" s="20"/>
      <c r="N3383" s="20">
        <v>64</v>
      </c>
      <c r="O3383" s="20">
        <v>67</v>
      </c>
      <c r="P3383" s="23" t="str">
        <f>VLOOKUP(A3383,'ИЗ ОСНОВЫ НОМЕНКЛАТУР'!D:E,2,0)</f>
        <v>Ручки, крючки, опоры</v>
      </c>
      <c r="Q3383" s="23" t="str">
        <f>VLOOKUP(A3383,'ИЗ ОСНОВЫ НОМЕНКЛАТУР'!D:F,3,0)</f>
        <v>Ручки-скобы</v>
      </c>
      <c r="R3383" s="40">
        <f>VLOOKUP(A:A,'ИЗ ОСНОВЫ НОМЕНКЛАТУР'!D:G,4,0)</f>
        <v>1949.918947368421</v>
      </c>
      <c r="S3383" s="12" t="str">
        <f>VLOOKUP(A:A,'ИЗ ОСНОВЫ НОМЕНКЛАТУР'!D:H,5,0)</f>
        <v>C</v>
      </c>
      <c r="T3383" s="44">
        <f t="shared" si="627"/>
        <v>0</v>
      </c>
      <c r="U3383" s="44">
        <f t="shared" si="628"/>
        <v>0</v>
      </c>
      <c r="V3383" s="44">
        <f t="shared" si="629"/>
        <v>0</v>
      </c>
      <c r="W3383" s="44">
        <f t="shared" si="630"/>
        <v>0</v>
      </c>
      <c r="X3383" s="44">
        <f t="shared" si="631"/>
        <v>0</v>
      </c>
      <c r="Y3383" s="44">
        <f t="shared" si="632"/>
        <v>0</v>
      </c>
      <c r="Z3383" s="44">
        <f t="shared" si="633"/>
        <v>5849.7568421052629</v>
      </c>
      <c r="AA3383" s="44">
        <f t="shared" si="634"/>
        <v>0</v>
      </c>
      <c r="AB3383" s="44">
        <f t="shared" si="635"/>
        <v>0</v>
      </c>
      <c r="AC3383" s="44">
        <f t="shared" si="636"/>
        <v>0</v>
      </c>
      <c r="AD3383" s="44">
        <f t="shared" si="637"/>
        <v>124794.81263157894</v>
      </c>
      <c r="AE3383" s="12">
        <f t="shared" si="638"/>
        <v>130644.5694736842</v>
      </c>
    </row>
    <row r="3384" spans="1:31" ht="12.6" hidden="1" customHeight="1" x14ac:dyDescent="0.2">
      <c r="A3384" s="26" t="s">
        <v>2343</v>
      </c>
      <c r="B3384" s="19"/>
      <c r="C3384" s="19"/>
      <c r="D3384" s="20"/>
      <c r="E3384" s="21"/>
      <c r="F3384" s="22"/>
      <c r="G3384" s="21"/>
      <c r="H3384" s="22"/>
      <c r="I3384" s="20"/>
      <c r="J3384" s="20"/>
      <c r="K3384" s="20"/>
      <c r="L3384" s="20"/>
      <c r="M3384" s="20"/>
      <c r="N3384" s="20">
        <v>14</v>
      </c>
      <c r="O3384" s="20">
        <v>14</v>
      </c>
      <c r="P3384" s="23" t="str">
        <f>VLOOKUP(A3384,'ИЗ ОСНОВЫ НОМЕНКЛАТУР'!D:E,2,0)</f>
        <v>Ручки, крючки, опоры</v>
      </c>
      <c r="Q3384" s="23" t="str">
        <f>VLOOKUP(A3384,'ИЗ ОСНОВЫ НОМЕНКЛАТУР'!D:F,3,0)</f>
        <v>Ручки-скобы</v>
      </c>
      <c r="R3384" s="40">
        <f>VLOOKUP(A:A,'ИЗ ОСНОВЫ НОМЕНКЛАТУР'!D:G,4,0)</f>
        <v>2131.3333333333335</v>
      </c>
      <c r="S3384" s="12" t="str">
        <f>VLOOKUP(A:A,'ИЗ ОСНОВЫ НОМЕНКЛАТУР'!D:H,5,0)</f>
        <v>C</v>
      </c>
      <c r="T3384" s="44">
        <f t="shared" si="627"/>
        <v>0</v>
      </c>
      <c r="U3384" s="44">
        <f t="shared" si="628"/>
        <v>0</v>
      </c>
      <c r="V3384" s="44">
        <f t="shared" si="629"/>
        <v>0</v>
      </c>
      <c r="W3384" s="44">
        <f t="shared" si="630"/>
        <v>0</v>
      </c>
      <c r="X3384" s="44">
        <f t="shared" si="631"/>
        <v>0</v>
      </c>
      <c r="Y3384" s="44">
        <f t="shared" si="632"/>
        <v>0</v>
      </c>
      <c r="Z3384" s="44">
        <f t="shared" si="633"/>
        <v>0</v>
      </c>
      <c r="AA3384" s="44">
        <f t="shared" si="634"/>
        <v>0</v>
      </c>
      <c r="AB3384" s="44">
        <f t="shared" si="635"/>
        <v>0</v>
      </c>
      <c r="AC3384" s="44">
        <f t="shared" si="636"/>
        <v>0</v>
      </c>
      <c r="AD3384" s="44">
        <f t="shared" si="637"/>
        <v>29838.666666666668</v>
      </c>
      <c r="AE3384" s="12">
        <f t="shared" si="638"/>
        <v>29838.666666666668</v>
      </c>
    </row>
    <row r="3385" spans="1:31" ht="12.6" hidden="1" customHeight="1" x14ac:dyDescent="0.2">
      <c r="A3385" s="26" t="s">
        <v>2362</v>
      </c>
      <c r="B3385" s="19"/>
      <c r="C3385" s="19"/>
      <c r="D3385" s="20"/>
      <c r="E3385" s="21"/>
      <c r="F3385" s="22"/>
      <c r="G3385" s="21"/>
      <c r="H3385" s="22"/>
      <c r="I3385" s="20"/>
      <c r="J3385" s="20">
        <v>32</v>
      </c>
      <c r="K3385" s="20"/>
      <c r="L3385" s="20"/>
      <c r="M3385" s="20"/>
      <c r="N3385" s="20">
        <v>13</v>
      </c>
      <c r="O3385" s="20">
        <v>45</v>
      </c>
      <c r="P3385" s="23" t="str">
        <f>VLOOKUP(A3385,'ИЗ ОСНОВЫ НОМЕНКЛАТУР'!D:E,2,0)</f>
        <v>Ручки, крючки, опоры</v>
      </c>
      <c r="Q3385" s="23" t="str">
        <f>VLOOKUP(A3385,'ИЗ ОСНОВЫ НОМЕНКЛАТУР'!D:F,3,0)</f>
        <v>Ручки-скобы</v>
      </c>
      <c r="R3385" s="40">
        <f>VLOOKUP(A:A,'ИЗ ОСНОВЫ НОМЕНКЛАТУР'!D:G,4,0)</f>
        <v>1111.97</v>
      </c>
      <c r="S3385" s="12" t="str">
        <f>VLOOKUP(A:A,'ИЗ ОСНОВЫ НОМЕНКЛАТУР'!D:H,5,0)</f>
        <v>C</v>
      </c>
      <c r="T3385" s="44">
        <f t="shared" si="627"/>
        <v>0</v>
      </c>
      <c r="U3385" s="44">
        <f t="shared" si="628"/>
        <v>0</v>
      </c>
      <c r="V3385" s="44">
        <f t="shared" si="629"/>
        <v>0</v>
      </c>
      <c r="W3385" s="44">
        <f t="shared" si="630"/>
        <v>0</v>
      </c>
      <c r="X3385" s="44">
        <f t="shared" si="631"/>
        <v>0</v>
      </c>
      <c r="Y3385" s="44">
        <f t="shared" si="632"/>
        <v>0</v>
      </c>
      <c r="Z3385" s="44">
        <f t="shared" si="633"/>
        <v>35583.040000000001</v>
      </c>
      <c r="AA3385" s="44">
        <f t="shared" si="634"/>
        <v>0</v>
      </c>
      <c r="AB3385" s="44">
        <f t="shared" si="635"/>
        <v>0</v>
      </c>
      <c r="AC3385" s="44">
        <f t="shared" si="636"/>
        <v>0</v>
      </c>
      <c r="AD3385" s="44">
        <f t="shared" si="637"/>
        <v>14455.61</v>
      </c>
      <c r="AE3385" s="12">
        <f t="shared" si="638"/>
        <v>50038.65</v>
      </c>
    </row>
    <row r="3386" spans="1:31" ht="12.6" hidden="1" customHeight="1" x14ac:dyDescent="0.2">
      <c r="A3386" s="26" t="s">
        <v>2278</v>
      </c>
      <c r="B3386" s="19"/>
      <c r="C3386" s="19"/>
      <c r="D3386" s="20"/>
      <c r="E3386" s="21"/>
      <c r="F3386" s="22"/>
      <c r="G3386" s="21"/>
      <c r="H3386" s="22"/>
      <c r="I3386" s="20"/>
      <c r="J3386" s="20">
        <v>64</v>
      </c>
      <c r="K3386" s="20"/>
      <c r="L3386" s="20"/>
      <c r="M3386" s="20"/>
      <c r="N3386" s="20">
        <v>44</v>
      </c>
      <c r="O3386" s="20">
        <v>108</v>
      </c>
      <c r="P3386" s="23" t="str">
        <f>VLOOKUP(A3386,'ИЗ ОСНОВЫ НОМЕНКЛАТУР'!D:E,2,0)</f>
        <v>Ручки, крючки, опоры</v>
      </c>
      <c r="Q3386" s="23" t="str">
        <f>VLOOKUP(A3386,'ИЗ ОСНОВЫ НОМЕНКЛАТУР'!D:F,3,0)</f>
        <v>Ручки-скобы</v>
      </c>
      <c r="R3386" s="40">
        <f>VLOOKUP(A:A,'ИЗ ОСНОВЫ НОМЕНКЛАТУР'!D:G,4,0)</f>
        <v>1308.1664285714285</v>
      </c>
      <c r="S3386" s="12" t="str">
        <f>VLOOKUP(A:A,'ИЗ ОСНОВЫ НОМЕНКЛАТУР'!D:H,5,0)</f>
        <v>C</v>
      </c>
      <c r="T3386" s="44">
        <f t="shared" si="627"/>
        <v>0</v>
      </c>
      <c r="U3386" s="44">
        <f t="shared" si="628"/>
        <v>0</v>
      </c>
      <c r="V3386" s="44">
        <f t="shared" si="629"/>
        <v>0</v>
      </c>
      <c r="W3386" s="44">
        <f t="shared" si="630"/>
        <v>0</v>
      </c>
      <c r="X3386" s="44">
        <f t="shared" si="631"/>
        <v>0</v>
      </c>
      <c r="Y3386" s="44">
        <f t="shared" si="632"/>
        <v>0</v>
      </c>
      <c r="Z3386" s="44">
        <f t="shared" si="633"/>
        <v>83722.651428571422</v>
      </c>
      <c r="AA3386" s="44">
        <f t="shared" si="634"/>
        <v>0</v>
      </c>
      <c r="AB3386" s="44">
        <f t="shared" si="635"/>
        <v>0</v>
      </c>
      <c r="AC3386" s="44">
        <f t="shared" si="636"/>
        <v>0</v>
      </c>
      <c r="AD3386" s="44">
        <f t="shared" si="637"/>
        <v>57559.322857142855</v>
      </c>
      <c r="AE3386" s="12">
        <f t="shared" si="638"/>
        <v>141281.97428571427</v>
      </c>
    </row>
    <row r="3387" spans="1:31" ht="12.6" hidden="1" customHeight="1" x14ac:dyDescent="0.2">
      <c r="A3387" s="26" t="s">
        <v>2453</v>
      </c>
      <c r="B3387" s="19"/>
      <c r="C3387" s="19"/>
      <c r="D3387" s="20"/>
      <c r="E3387" s="21"/>
      <c r="F3387" s="22"/>
      <c r="G3387" s="21"/>
      <c r="H3387" s="22"/>
      <c r="I3387" s="20"/>
      <c r="J3387" s="20">
        <v>60</v>
      </c>
      <c r="K3387" s="20"/>
      <c r="L3387" s="20"/>
      <c r="M3387" s="20"/>
      <c r="N3387" s="20">
        <v>50</v>
      </c>
      <c r="O3387" s="20">
        <v>110</v>
      </c>
      <c r="P3387" s="23" t="str">
        <f>VLOOKUP(A3387,'ИЗ ОСНОВЫ НОМЕНКЛАТУР'!D:E,2,0)</f>
        <v>Ручки, крючки, опоры</v>
      </c>
      <c r="Q3387" s="23" t="str">
        <f>VLOOKUP(A3387,'ИЗ ОСНОВЫ НОМЕНКЛАТУР'!D:F,3,0)</f>
        <v>Ручки-скобы</v>
      </c>
      <c r="R3387" s="40">
        <f>VLOOKUP(A:A,'ИЗ ОСНОВЫ НОМЕНКЛАТУР'!D:G,4,0)</f>
        <v>1980</v>
      </c>
      <c r="S3387" s="12" t="str">
        <f>VLOOKUP(A:A,'ИЗ ОСНОВЫ НОМЕНКЛАТУР'!D:H,5,0)</f>
        <v>C</v>
      </c>
      <c r="T3387" s="44">
        <f t="shared" si="627"/>
        <v>0</v>
      </c>
      <c r="U3387" s="44">
        <f t="shared" si="628"/>
        <v>0</v>
      </c>
      <c r="V3387" s="44">
        <f t="shared" si="629"/>
        <v>0</v>
      </c>
      <c r="W3387" s="44">
        <f t="shared" si="630"/>
        <v>0</v>
      </c>
      <c r="X3387" s="44">
        <f t="shared" si="631"/>
        <v>0</v>
      </c>
      <c r="Y3387" s="44">
        <f t="shared" si="632"/>
        <v>0</v>
      </c>
      <c r="Z3387" s="44">
        <f t="shared" si="633"/>
        <v>118800</v>
      </c>
      <c r="AA3387" s="44">
        <f t="shared" si="634"/>
        <v>0</v>
      </c>
      <c r="AB3387" s="44">
        <f t="shared" si="635"/>
        <v>0</v>
      </c>
      <c r="AC3387" s="44">
        <f t="shared" si="636"/>
        <v>0</v>
      </c>
      <c r="AD3387" s="44">
        <f t="shared" si="637"/>
        <v>99000</v>
      </c>
      <c r="AE3387" s="12">
        <f t="shared" si="638"/>
        <v>217800</v>
      </c>
    </row>
    <row r="3388" spans="1:31" ht="12.6" hidden="1" customHeight="1" x14ac:dyDescent="0.2">
      <c r="A3388" s="26" t="s">
        <v>2407</v>
      </c>
      <c r="B3388" s="19"/>
      <c r="C3388" s="19"/>
      <c r="D3388" s="20"/>
      <c r="E3388" s="21"/>
      <c r="F3388" s="22"/>
      <c r="G3388" s="21"/>
      <c r="H3388" s="22"/>
      <c r="I3388" s="20"/>
      <c r="J3388" s="20"/>
      <c r="K3388" s="20"/>
      <c r="L3388" s="20"/>
      <c r="M3388" s="20"/>
      <c r="N3388" s="20">
        <v>24</v>
      </c>
      <c r="O3388" s="20">
        <v>24</v>
      </c>
      <c r="P3388" s="23" t="str">
        <f>VLOOKUP(A3388,'ИЗ ОСНОВЫ НОМЕНКЛАТУР'!D:E,2,0)</f>
        <v>Ручки, крючки, опоры</v>
      </c>
      <c r="Q3388" s="23" t="str">
        <f>VLOOKUP(A3388,'ИЗ ОСНОВЫ НОМЕНКЛАТУР'!D:F,3,0)</f>
        <v>Ручки-скобы</v>
      </c>
      <c r="R3388" s="40">
        <f>VLOOKUP(A:A,'ИЗ ОСНОВЫ НОМЕНКЛАТУР'!D:G,4,0)</f>
        <v>2381</v>
      </c>
      <c r="S3388" s="12" t="str">
        <f>VLOOKUP(A:A,'ИЗ ОСНОВЫ НОМЕНКЛАТУР'!D:H,5,0)</f>
        <v>C</v>
      </c>
      <c r="T3388" s="44">
        <f t="shared" si="627"/>
        <v>0</v>
      </c>
      <c r="U3388" s="44">
        <f t="shared" si="628"/>
        <v>0</v>
      </c>
      <c r="V3388" s="44">
        <f t="shared" si="629"/>
        <v>0</v>
      </c>
      <c r="W3388" s="44">
        <f t="shared" si="630"/>
        <v>0</v>
      </c>
      <c r="X3388" s="44">
        <f t="shared" si="631"/>
        <v>0</v>
      </c>
      <c r="Y3388" s="44">
        <f t="shared" si="632"/>
        <v>0</v>
      </c>
      <c r="Z3388" s="44">
        <f t="shared" si="633"/>
        <v>0</v>
      </c>
      <c r="AA3388" s="44">
        <f t="shared" si="634"/>
        <v>0</v>
      </c>
      <c r="AB3388" s="44">
        <f t="shared" si="635"/>
        <v>0</v>
      </c>
      <c r="AC3388" s="44">
        <f t="shared" si="636"/>
        <v>0</v>
      </c>
      <c r="AD3388" s="44">
        <f t="shared" si="637"/>
        <v>57144</v>
      </c>
      <c r="AE3388" s="12">
        <f t="shared" si="638"/>
        <v>57144</v>
      </c>
    </row>
    <row r="3389" spans="1:31" ht="12.6" hidden="1" customHeight="1" x14ac:dyDescent="0.2">
      <c r="A3389" s="26" t="s">
        <v>2385</v>
      </c>
      <c r="B3389" s="19"/>
      <c r="C3389" s="19"/>
      <c r="D3389" s="20"/>
      <c r="E3389" s="21"/>
      <c r="F3389" s="22"/>
      <c r="G3389" s="21"/>
      <c r="H3389" s="22"/>
      <c r="I3389" s="20"/>
      <c r="J3389" s="20">
        <v>25</v>
      </c>
      <c r="K3389" s="20"/>
      <c r="L3389" s="20"/>
      <c r="M3389" s="20"/>
      <c r="N3389" s="20">
        <v>17</v>
      </c>
      <c r="O3389" s="20">
        <v>42</v>
      </c>
      <c r="P3389" s="23" t="str">
        <f>VLOOKUP(A3389,'ИЗ ОСНОВЫ НОМЕНКЛАТУР'!D:E,2,0)</f>
        <v>Ручки, крючки, опоры</v>
      </c>
      <c r="Q3389" s="23" t="str">
        <f>VLOOKUP(A3389,'ИЗ ОСНОВЫ НОМЕНКЛАТУР'!D:F,3,0)</f>
        <v>Ручки-скобы</v>
      </c>
      <c r="R3389" s="40">
        <f>VLOOKUP(A:A,'ИЗ ОСНОВЫ НОМЕНКЛАТУР'!D:G,4,0)</f>
        <v>1681.3325</v>
      </c>
      <c r="S3389" s="12" t="str">
        <f>VLOOKUP(A:A,'ИЗ ОСНОВЫ НОМЕНКЛАТУР'!D:H,5,0)</f>
        <v>C</v>
      </c>
      <c r="T3389" s="44">
        <f t="shared" si="627"/>
        <v>0</v>
      </c>
      <c r="U3389" s="44">
        <f t="shared" si="628"/>
        <v>0</v>
      </c>
      <c r="V3389" s="44">
        <f t="shared" si="629"/>
        <v>0</v>
      </c>
      <c r="W3389" s="44">
        <f t="shared" si="630"/>
        <v>0</v>
      </c>
      <c r="X3389" s="44">
        <f t="shared" si="631"/>
        <v>0</v>
      </c>
      <c r="Y3389" s="44">
        <f t="shared" si="632"/>
        <v>0</v>
      </c>
      <c r="Z3389" s="44">
        <f t="shared" si="633"/>
        <v>42033.3125</v>
      </c>
      <c r="AA3389" s="44">
        <f t="shared" si="634"/>
        <v>0</v>
      </c>
      <c r="AB3389" s="44">
        <f t="shared" si="635"/>
        <v>0</v>
      </c>
      <c r="AC3389" s="44">
        <f t="shared" si="636"/>
        <v>0</v>
      </c>
      <c r="AD3389" s="44">
        <f t="shared" si="637"/>
        <v>28582.6525</v>
      </c>
      <c r="AE3389" s="12">
        <f t="shared" si="638"/>
        <v>70615.964999999997</v>
      </c>
    </row>
    <row r="3390" spans="1:31" ht="12.6" hidden="1" customHeight="1" x14ac:dyDescent="0.2">
      <c r="A3390" s="26" t="s">
        <v>2322</v>
      </c>
      <c r="B3390" s="19"/>
      <c r="C3390" s="19"/>
      <c r="D3390" s="20"/>
      <c r="E3390" s="21"/>
      <c r="F3390" s="22"/>
      <c r="G3390" s="21"/>
      <c r="H3390" s="22"/>
      <c r="I3390" s="20"/>
      <c r="J3390" s="20">
        <v>25</v>
      </c>
      <c r="K3390" s="20"/>
      <c r="L3390" s="20"/>
      <c r="M3390" s="20"/>
      <c r="N3390" s="20">
        <v>10</v>
      </c>
      <c r="O3390" s="20">
        <v>35</v>
      </c>
      <c r="P3390" s="23" t="str">
        <f>VLOOKUP(A3390,'ИЗ ОСНОВЫ НОМЕНКЛАТУР'!D:E,2,0)</f>
        <v>Ручки, крючки, опоры</v>
      </c>
      <c r="Q3390" s="23" t="str">
        <f>VLOOKUP(A3390,'ИЗ ОСНОВЫ НОМЕНКЛАТУР'!D:F,3,0)</f>
        <v>Ручки-скобы</v>
      </c>
      <c r="R3390" s="40">
        <f>VLOOKUP(A:A,'ИЗ ОСНОВЫ НОМЕНКЛАТУР'!D:G,4,0)</f>
        <v>2246</v>
      </c>
      <c r="S3390" s="12" t="str">
        <f>VLOOKUP(A:A,'ИЗ ОСНОВЫ НОМЕНКЛАТУР'!D:H,5,0)</f>
        <v>C</v>
      </c>
      <c r="T3390" s="44">
        <f t="shared" si="627"/>
        <v>0</v>
      </c>
      <c r="U3390" s="44">
        <f t="shared" si="628"/>
        <v>0</v>
      </c>
      <c r="V3390" s="44">
        <f t="shared" si="629"/>
        <v>0</v>
      </c>
      <c r="W3390" s="44">
        <f t="shared" si="630"/>
        <v>0</v>
      </c>
      <c r="X3390" s="44">
        <f t="shared" si="631"/>
        <v>0</v>
      </c>
      <c r="Y3390" s="44">
        <f t="shared" si="632"/>
        <v>0</v>
      </c>
      <c r="Z3390" s="44">
        <f t="shared" si="633"/>
        <v>56150</v>
      </c>
      <c r="AA3390" s="44">
        <f t="shared" si="634"/>
        <v>0</v>
      </c>
      <c r="AB3390" s="44">
        <f t="shared" si="635"/>
        <v>0</v>
      </c>
      <c r="AC3390" s="44">
        <f t="shared" si="636"/>
        <v>0</v>
      </c>
      <c r="AD3390" s="44">
        <f t="shared" si="637"/>
        <v>22460</v>
      </c>
      <c r="AE3390" s="12">
        <f t="shared" si="638"/>
        <v>78610</v>
      </c>
    </row>
    <row r="3391" spans="1:31" ht="12.6" hidden="1" customHeight="1" x14ac:dyDescent="0.2">
      <c r="A3391" s="26" t="s">
        <v>2327</v>
      </c>
      <c r="B3391" s="19"/>
      <c r="C3391" s="19"/>
      <c r="D3391" s="20"/>
      <c r="E3391" s="21"/>
      <c r="F3391" s="22"/>
      <c r="G3391" s="21"/>
      <c r="H3391" s="22"/>
      <c r="I3391" s="20"/>
      <c r="J3391" s="20">
        <v>50</v>
      </c>
      <c r="K3391" s="20"/>
      <c r="L3391" s="20"/>
      <c r="M3391" s="20"/>
      <c r="N3391" s="20">
        <v>80</v>
      </c>
      <c r="O3391" s="20">
        <v>130</v>
      </c>
      <c r="P3391" s="23" t="str">
        <f>VLOOKUP(A3391,'ИЗ ОСНОВЫ НОМЕНКЛАТУР'!D:E,2,0)</f>
        <v>Ручки, крючки, опоры</v>
      </c>
      <c r="Q3391" s="23" t="str">
        <f>VLOOKUP(A3391,'ИЗ ОСНОВЫ НОМЕНКЛАТУР'!D:F,3,0)</f>
        <v>Ручки-скобы</v>
      </c>
      <c r="R3391" s="40">
        <f>VLOOKUP(A:A,'ИЗ ОСНОВЫ НОМЕНКЛАТУР'!D:G,4,0)</f>
        <v>3132</v>
      </c>
      <c r="S3391" s="12" t="str">
        <f>VLOOKUP(A:A,'ИЗ ОСНОВЫ НОМЕНКЛАТУР'!D:H,5,0)</f>
        <v>C</v>
      </c>
      <c r="T3391" s="44">
        <f t="shared" si="627"/>
        <v>0</v>
      </c>
      <c r="U3391" s="44">
        <f t="shared" si="628"/>
        <v>0</v>
      </c>
      <c r="V3391" s="44">
        <f t="shared" si="629"/>
        <v>0</v>
      </c>
      <c r="W3391" s="44">
        <f t="shared" si="630"/>
        <v>0</v>
      </c>
      <c r="X3391" s="44">
        <f t="shared" si="631"/>
        <v>0</v>
      </c>
      <c r="Y3391" s="44">
        <f t="shared" si="632"/>
        <v>0</v>
      </c>
      <c r="Z3391" s="44">
        <f t="shared" si="633"/>
        <v>156600</v>
      </c>
      <c r="AA3391" s="44">
        <f t="shared" si="634"/>
        <v>0</v>
      </c>
      <c r="AB3391" s="44">
        <f t="shared" si="635"/>
        <v>0</v>
      </c>
      <c r="AC3391" s="44">
        <f t="shared" si="636"/>
        <v>0</v>
      </c>
      <c r="AD3391" s="44">
        <f t="shared" si="637"/>
        <v>250560</v>
      </c>
      <c r="AE3391" s="12">
        <f t="shared" si="638"/>
        <v>407160</v>
      </c>
    </row>
    <row r="3392" spans="1:31" ht="12.6" hidden="1" customHeight="1" x14ac:dyDescent="0.2">
      <c r="A3392" s="26" t="s">
        <v>4926</v>
      </c>
      <c r="B3392" s="19"/>
      <c r="C3392" s="19"/>
      <c r="D3392" s="20"/>
      <c r="E3392" s="21"/>
      <c r="F3392" s="22"/>
      <c r="G3392" s="21"/>
      <c r="H3392" s="22"/>
      <c r="I3392" s="20"/>
      <c r="J3392" s="20"/>
      <c r="K3392" s="20"/>
      <c r="L3392" s="20"/>
      <c r="M3392" s="20"/>
      <c r="N3392" s="20">
        <v>25</v>
      </c>
      <c r="O3392" s="20">
        <v>25</v>
      </c>
      <c r="P3392" s="23" t="str">
        <f>VLOOKUP(A3392,'ИЗ ОСНОВЫ НОМЕНКЛАТУР'!D:E,2,0)</f>
        <v>Ручки, крючки, опоры</v>
      </c>
      <c r="Q3392" s="23" t="str">
        <f>VLOOKUP(A3392,'ИЗ ОСНОВЫ НОМЕНКЛАТУР'!D:F,3,0)</f>
        <v>Ручки-скобы</v>
      </c>
      <c r="R3392" s="40">
        <f>VLOOKUP(A:A,'ИЗ ОСНОВЫ НОМЕНКЛАТУР'!D:G,4,0)</f>
        <v>1216</v>
      </c>
      <c r="S3392" s="12" t="str">
        <f>VLOOKUP(A:A,'ИЗ ОСНОВЫ НОМЕНКЛАТУР'!D:H,5,0)</f>
        <v>C</v>
      </c>
      <c r="T3392" s="44">
        <f t="shared" si="627"/>
        <v>0</v>
      </c>
      <c r="U3392" s="44">
        <f t="shared" si="628"/>
        <v>0</v>
      </c>
      <c r="V3392" s="44">
        <f t="shared" si="629"/>
        <v>0</v>
      </c>
      <c r="W3392" s="44">
        <f t="shared" si="630"/>
        <v>0</v>
      </c>
      <c r="X3392" s="44">
        <f t="shared" si="631"/>
        <v>0</v>
      </c>
      <c r="Y3392" s="44">
        <f t="shared" si="632"/>
        <v>0</v>
      </c>
      <c r="Z3392" s="44">
        <f t="shared" si="633"/>
        <v>0</v>
      </c>
      <c r="AA3392" s="44">
        <f t="shared" si="634"/>
        <v>0</v>
      </c>
      <c r="AB3392" s="44">
        <f t="shared" si="635"/>
        <v>0</v>
      </c>
      <c r="AC3392" s="44">
        <f t="shared" si="636"/>
        <v>0</v>
      </c>
      <c r="AD3392" s="44">
        <f t="shared" si="637"/>
        <v>30400</v>
      </c>
      <c r="AE3392" s="12">
        <f t="shared" si="638"/>
        <v>30400</v>
      </c>
    </row>
    <row r="3393" spans="1:31" ht="12.6" hidden="1" customHeight="1" x14ac:dyDescent="0.2">
      <c r="A3393" s="26" t="s">
        <v>2426</v>
      </c>
      <c r="B3393" s="19"/>
      <c r="C3393" s="19"/>
      <c r="D3393" s="20"/>
      <c r="E3393" s="21"/>
      <c r="F3393" s="22"/>
      <c r="G3393" s="21"/>
      <c r="H3393" s="22"/>
      <c r="I3393" s="20"/>
      <c r="J3393" s="20"/>
      <c r="K3393" s="20"/>
      <c r="L3393" s="20"/>
      <c r="M3393" s="20"/>
      <c r="N3393" s="20">
        <v>9</v>
      </c>
      <c r="O3393" s="20">
        <v>9</v>
      </c>
      <c r="P3393" s="23" t="str">
        <f>VLOOKUP(A3393,'ИЗ ОСНОВЫ НОМЕНКЛАТУР'!D:E,2,0)</f>
        <v>Ручки, крючки, опоры</v>
      </c>
      <c r="Q3393" s="23" t="str">
        <f>VLOOKUP(A3393,'ИЗ ОСНОВЫ НОМЕНКЛАТУР'!D:F,3,0)</f>
        <v>Ручки-скобы</v>
      </c>
      <c r="R3393" s="40">
        <f>VLOOKUP(A:A,'ИЗ ОСНОВЫ НОМЕНКЛАТУР'!D:G,4,0)</f>
        <v>1300</v>
      </c>
      <c r="S3393" s="12" t="str">
        <f>VLOOKUP(A:A,'ИЗ ОСНОВЫ НОМЕНКЛАТУР'!D:H,5,0)</f>
        <v>C</v>
      </c>
      <c r="T3393" s="44">
        <f t="shared" si="627"/>
        <v>0</v>
      </c>
      <c r="U3393" s="44">
        <f t="shared" si="628"/>
        <v>0</v>
      </c>
      <c r="V3393" s="44">
        <f t="shared" si="629"/>
        <v>0</v>
      </c>
      <c r="W3393" s="44">
        <f t="shared" si="630"/>
        <v>0</v>
      </c>
      <c r="X3393" s="44">
        <f t="shared" si="631"/>
        <v>0</v>
      </c>
      <c r="Y3393" s="44">
        <f t="shared" si="632"/>
        <v>0</v>
      </c>
      <c r="Z3393" s="44">
        <f t="shared" si="633"/>
        <v>0</v>
      </c>
      <c r="AA3393" s="44">
        <f t="shared" si="634"/>
        <v>0</v>
      </c>
      <c r="AB3393" s="44">
        <f t="shared" si="635"/>
        <v>0</v>
      </c>
      <c r="AC3393" s="44">
        <f t="shared" si="636"/>
        <v>0</v>
      </c>
      <c r="AD3393" s="44">
        <f t="shared" si="637"/>
        <v>11700</v>
      </c>
      <c r="AE3393" s="12">
        <f t="shared" si="638"/>
        <v>11700</v>
      </c>
    </row>
    <row r="3394" spans="1:31" ht="12.6" hidden="1" customHeight="1" x14ac:dyDescent="0.2">
      <c r="A3394" s="26" t="s">
        <v>4927</v>
      </c>
      <c r="B3394" s="19"/>
      <c r="C3394" s="19"/>
      <c r="D3394" s="20"/>
      <c r="E3394" s="21"/>
      <c r="F3394" s="22"/>
      <c r="G3394" s="21"/>
      <c r="H3394" s="22"/>
      <c r="I3394" s="20"/>
      <c r="J3394" s="20"/>
      <c r="K3394" s="20"/>
      <c r="L3394" s="20"/>
      <c r="M3394" s="20"/>
      <c r="N3394" s="20">
        <v>3</v>
      </c>
      <c r="O3394" s="20">
        <v>3</v>
      </c>
      <c r="P3394" s="23" t="str">
        <f>VLOOKUP(A3394,'ИЗ ОСНОВЫ НОМЕНКЛАТУР'!D:E,2,0)</f>
        <v>Ручки, крючки, опоры</v>
      </c>
      <c r="Q3394" s="23" t="str">
        <f>VLOOKUP(A3394,'ИЗ ОСНОВЫ НОМЕНКЛАТУР'!D:F,3,0)</f>
        <v>Ручки-скобы</v>
      </c>
      <c r="R3394" s="40">
        <f>VLOOKUP(A:A,'ИЗ ОСНОВЫ НОМЕНКЛАТУР'!D:G,4,0)</f>
        <v>1060</v>
      </c>
      <c r="S3394" s="12" t="str">
        <f>VLOOKUP(A:A,'ИЗ ОСНОВЫ НОМЕНКЛАТУР'!D:H,5,0)</f>
        <v>C</v>
      </c>
      <c r="T3394" s="44">
        <f t="shared" si="627"/>
        <v>0</v>
      </c>
      <c r="U3394" s="44">
        <f t="shared" si="628"/>
        <v>0</v>
      </c>
      <c r="V3394" s="44">
        <f t="shared" si="629"/>
        <v>0</v>
      </c>
      <c r="W3394" s="44">
        <f t="shared" si="630"/>
        <v>0</v>
      </c>
      <c r="X3394" s="44">
        <f t="shared" si="631"/>
        <v>0</v>
      </c>
      <c r="Y3394" s="44">
        <f t="shared" si="632"/>
        <v>0</v>
      </c>
      <c r="Z3394" s="44">
        <f t="shared" si="633"/>
        <v>0</v>
      </c>
      <c r="AA3394" s="44">
        <f t="shared" si="634"/>
        <v>0</v>
      </c>
      <c r="AB3394" s="44">
        <f t="shared" si="635"/>
        <v>0</v>
      </c>
      <c r="AC3394" s="44">
        <f t="shared" si="636"/>
        <v>0</v>
      </c>
      <c r="AD3394" s="44">
        <f t="shared" si="637"/>
        <v>3180</v>
      </c>
      <c r="AE3394" s="12">
        <f t="shared" si="638"/>
        <v>3180</v>
      </c>
    </row>
    <row r="3395" spans="1:31" ht="12.6" hidden="1" customHeight="1" x14ac:dyDescent="0.2">
      <c r="A3395" s="26" t="s">
        <v>4928</v>
      </c>
      <c r="B3395" s="19"/>
      <c r="C3395" s="19"/>
      <c r="D3395" s="20"/>
      <c r="E3395" s="21"/>
      <c r="F3395" s="22"/>
      <c r="G3395" s="21"/>
      <c r="H3395" s="22"/>
      <c r="I3395" s="20"/>
      <c r="J3395" s="20"/>
      <c r="K3395" s="20"/>
      <c r="L3395" s="20"/>
      <c r="M3395" s="20"/>
      <c r="N3395" s="20">
        <v>10</v>
      </c>
      <c r="O3395" s="20">
        <v>10</v>
      </c>
      <c r="P3395" s="23" t="str">
        <f>VLOOKUP(A3395,'ИЗ ОСНОВЫ НОМЕНКЛАТУР'!D:E,2,0)</f>
        <v>Ручки, крючки, опоры</v>
      </c>
      <c r="Q3395" s="23" t="str">
        <f>VLOOKUP(A3395,'ИЗ ОСНОВЫ НОМЕНКЛАТУР'!D:F,3,0)</f>
        <v>Ручки-скобы</v>
      </c>
      <c r="R3395" s="40">
        <f>VLOOKUP(A:A,'ИЗ ОСНОВЫ НОМЕНКЛАТУР'!D:G,4,0)</f>
        <v>1180</v>
      </c>
      <c r="S3395" s="12" t="str">
        <f>VLOOKUP(A:A,'ИЗ ОСНОВЫ НОМЕНКЛАТУР'!D:H,5,0)</f>
        <v>C</v>
      </c>
      <c r="T3395" s="44">
        <f t="shared" si="627"/>
        <v>0</v>
      </c>
      <c r="U3395" s="44">
        <f t="shared" si="628"/>
        <v>0</v>
      </c>
      <c r="V3395" s="44">
        <f t="shared" si="629"/>
        <v>0</v>
      </c>
      <c r="W3395" s="44">
        <f t="shared" si="630"/>
        <v>0</v>
      </c>
      <c r="X3395" s="44">
        <f t="shared" si="631"/>
        <v>0</v>
      </c>
      <c r="Y3395" s="44">
        <f t="shared" si="632"/>
        <v>0</v>
      </c>
      <c r="Z3395" s="44">
        <f t="shared" si="633"/>
        <v>0</v>
      </c>
      <c r="AA3395" s="44">
        <f t="shared" si="634"/>
        <v>0</v>
      </c>
      <c r="AB3395" s="44">
        <f t="shared" si="635"/>
        <v>0</v>
      </c>
      <c r="AC3395" s="44">
        <f t="shared" si="636"/>
        <v>0</v>
      </c>
      <c r="AD3395" s="44">
        <f t="shared" si="637"/>
        <v>11800</v>
      </c>
      <c r="AE3395" s="12">
        <f t="shared" si="638"/>
        <v>11800</v>
      </c>
    </row>
    <row r="3396" spans="1:31" ht="12.6" hidden="1" customHeight="1" x14ac:dyDescent="0.2">
      <c r="A3396" s="26" t="s">
        <v>2427</v>
      </c>
      <c r="B3396" s="19"/>
      <c r="C3396" s="19"/>
      <c r="D3396" s="20"/>
      <c r="E3396" s="21"/>
      <c r="F3396" s="22"/>
      <c r="G3396" s="21"/>
      <c r="H3396" s="22"/>
      <c r="I3396" s="20"/>
      <c r="J3396" s="20"/>
      <c r="K3396" s="20"/>
      <c r="L3396" s="20"/>
      <c r="M3396" s="20"/>
      <c r="N3396" s="20">
        <v>32</v>
      </c>
      <c r="O3396" s="20">
        <v>32</v>
      </c>
      <c r="P3396" s="23" t="str">
        <f>VLOOKUP(A3396,'ИЗ ОСНОВЫ НОМЕНКЛАТУР'!D:E,2,0)</f>
        <v>Ручки, крючки, опоры</v>
      </c>
      <c r="Q3396" s="23" t="str">
        <f>VLOOKUP(A3396,'ИЗ ОСНОВЫ НОМЕНКЛАТУР'!D:F,3,0)</f>
        <v>Ручки-скобы</v>
      </c>
      <c r="R3396" s="40">
        <f>VLOOKUP(A:A,'ИЗ ОСНОВЫ НОМЕНКЛАТУР'!D:G,4,0)</f>
        <v>980</v>
      </c>
      <c r="S3396" s="12" t="str">
        <f>VLOOKUP(A:A,'ИЗ ОСНОВЫ НОМЕНКЛАТУР'!D:H,5,0)</f>
        <v>C</v>
      </c>
      <c r="T3396" s="44">
        <f t="shared" si="627"/>
        <v>0</v>
      </c>
      <c r="U3396" s="44">
        <f t="shared" si="628"/>
        <v>0</v>
      </c>
      <c r="V3396" s="44">
        <f t="shared" si="629"/>
        <v>0</v>
      </c>
      <c r="W3396" s="44">
        <f t="shared" si="630"/>
        <v>0</v>
      </c>
      <c r="X3396" s="44">
        <f t="shared" si="631"/>
        <v>0</v>
      </c>
      <c r="Y3396" s="44">
        <f t="shared" si="632"/>
        <v>0</v>
      </c>
      <c r="Z3396" s="44">
        <f t="shared" si="633"/>
        <v>0</v>
      </c>
      <c r="AA3396" s="44">
        <f t="shared" si="634"/>
        <v>0</v>
      </c>
      <c r="AB3396" s="44">
        <f t="shared" si="635"/>
        <v>0</v>
      </c>
      <c r="AC3396" s="44">
        <f t="shared" si="636"/>
        <v>0</v>
      </c>
      <c r="AD3396" s="44">
        <f t="shared" si="637"/>
        <v>31360</v>
      </c>
      <c r="AE3396" s="12">
        <f t="shared" si="638"/>
        <v>31360</v>
      </c>
    </row>
    <row r="3397" spans="1:31" ht="12.6" hidden="1" customHeight="1" x14ac:dyDescent="0.2">
      <c r="A3397" s="26" t="s">
        <v>4929</v>
      </c>
      <c r="B3397" s="19"/>
      <c r="C3397" s="19"/>
      <c r="D3397" s="20"/>
      <c r="E3397" s="21"/>
      <c r="F3397" s="22"/>
      <c r="G3397" s="21"/>
      <c r="H3397" s="22"/>
      <c r="I3397" s="20"/>
      <c r="J3397" s="20"/>
      <c r="K3397" s="20"/>
      <c r="L3397" s="20"/>
      <c r="M3397" s="20"/>
      <c r="N3397" s="20">
        <v>37</v>
      </c>
      <c r="O3397" s="20">
        <v>37</v>
      </c>
      <c r="P3397" s="23" t="str">
        <f>VLOOKUP(A3397,'ИЗ ОСНОВЫ НОМЕНКЛАТУР'!D:E,2,0)</f>
        <v>Ручки, крючки, опоры</v>
      </c>
      <c r="Q3397" s="23" t="str">
        <f>VLOOKUP(A3397,'ИЗ ОСНОВЫ НОМЕНКЛАТУР'!D:F,3,0)</f>
        <v>Ручки-скобы</v>
      </c>
      <c r="R3397" s="40">
        <f>VLOOKUP(A:A,'ИЗ ОСНОВЫ НОМЕНКЛАТУР'!D:G,4,0)</f>
        <v>1205.9459459459461</v>
      </c>
      <c r="S3397" s="12" t="str">
        <f>VLOOKUP(A:A,'ИЗ ОСНОВЫ НОМЕНКЛАТУР'!D:H,5,0)</f>
        <v>C</v>
      </c>
      <c r="T3397" s="44">
        <f t="shared" si="627"/>
        <v>0</v>
      </c>
      <c r="U3397" s="44">
        <f t="shared" si="628"/>
        <v>0</v>
      </c>
      <c r="V3397" s="44">
        <f t="shared" si="629"/>
        <v>0</v>
      </c>
      <c r="W3397" s="44">
        <f t="shared" si="630"/>
        <v>0</v>
      </c>
      <c r="X3397" s="44">
        <f t="shared" si="631"/>
        <v>0</v>
      </c>
      <c r="Y3397" s="44">
        <f t="shared" si="632"/>
        <v>0</v>
      </c>
      <c r="Z3397" s="44">
        <f t="shared" si="633"/>
        <v>0</v>
      </c>
      <c r="AA3397" s="44">
        <f t="shared" si="634"/>
        <v>0</v>
      </c>
      <c r="AB3397" s="44">
        <f t="shared" si="635"/>
        <v>0</v>
      </c>
      <c r="AC3397" s="44">
        <f t="shared" si="636"/>
        <v>0</v>
      </c>
      <c r="AD3397" s="44">
        <f t="shared" si="637"/>
        <v>44620.000000000007</v>
      </c>
      <c r="AE3397" s="12">
        <f t="shared" si="638"/>
        <v>44620.000000000007</v>
      </c>
    </row>
    <row r="3398" spans="1:31" ht="12.6" customHeight="1" x14ac:dyDescent="0.2">
      <c r="A3398" s="26" t="s">
        <v>2605</v>
      </c>
      <c r="B3398" s="19"/>
      <c r="C3398" s="19"/>
      <c r="D3398" s="20"/>
      <c r="E3398" s="21"/>
      <c r="F3398" s="22"/>
      <c r="G3398" s="21"/>
      <c r="H3398" s="22"/>
      <c r="I3398" s="20"/>
      <c r="J3398" s="20"/>
      <c r="K3398" s="20"/>
      <c r="L3398" s="20"/>
      <c r="M3398" s="20"/>
      <c r="N3398" s="20">
        <v>3</v>
      </c>
      <c r="O3398" s="20">
        <v>3</v>
      </c>
      <c r="P3398" s="23" t="str">
        <f>VLOOKUP(A3398,'ИЗ ОСНОВЫ НОМЕНКЛАТУР'!D:E,2,0)</f>
        <v>Ручки, крючки, опоры</v>
      </c>
      <c r="Q3398" s="23" t="str">
        <f>VLOOKUP(A3398,'ИЗ ОСНОВЫ НОМЕНКЛАТУР'!D:F,3,0)</f>
        <v>Торцевые ручки</v>
      </c>
      <c r="R3398" s="40">
        <f>VLOOKUP(A:A,'ИЗ ОСНОВЫ НОМЕНКЛАТУР'!D:G,4,0)</f>
        <v>2838.4</v>
      </c>
      <c r="S3398" s="12" t="str">
        <f>VLOOKUP(A:A,'ИЗ ОСНОВЫ НОМЕНКЛАТУР'!D:H,5,0)</f>
        <v>C</v>
      </c>
      <c r="T3398" s="44">
        <f t="shared" si="627"/>
        <v>0</v>
      </c>
      <c r="U3398" s="44">
        <f t="shared" si="628"/>
        <v>0</v>
      </c>
      <c r="V3398" s="44">
        <f t="shared" si="629"/>
        <v>0</v>
      </c>
      <c r="W3398" s="44">
        <f t="shared" si="630"/>
        <v>0</v>
      </c>
      <c r="X3398" s="44">
        <f t="shared" si="631"/>
        <v>0</v>
      </c>
      <c r="Y3398" s="44">
        <f t="shared" si="632"/>
        <v>0</v>
      </c>
      <c r="Z3398" s="44">
        <f t="shared" si="633"/>
        <v>0</v>
      </c>
      <c r="AA3398" s="44">
        <f t="shared" si="634"/>
        <v>0</v>
      </c>
      <c r="AB3398" s="44">
        <f t="shared" si="635"/>
        <v>0</v>
      </c>
      <c r="AC3398" s="44">
        <f t="shared" si="636"/>
        <v>0</v>
      </c>
      <c r="AD3398" s="44">
        <f t="shared" si="637"/>
        <v>8515.2000000000007</v>
      </c>
      <c r="AE3398" s="12">
        <f t="shared" si="638"/>
        <v>8515.2000000000007</v>
      </c>
    </row>
    <row r="3399" spans="1:31" ht="12.6" hidden="1" customHeight="1" x14ac:dyDescent="0.2">
      <c r="A3399" s="26" t="s">
        <v>2664</v>
      </c>
      <c r="B3399" s="19"/>
      <c r="C3399" s="19"/>
      <c r="D3399" s="20"/>
      <c r="E3399" s="21"/>
      <c r="F3399" s="22"/>
      <c r="G3399" s="21"/>
      <c r="H3399" s="22"/>
      <c r="I3399" s="20"/>
      <c r="J3399" s="20">
        <v>80</v>
      </c>
      <c r="K3399" s="20"/>
      <c r="L3399" s="20"/>
      <c r="M3399" s="20"/>
      <c r="N3399" s="20">
        <v>56</v>
      </c>
      <c r="O3399" s="20">
        <v>136</v>
      </c>
      <c r="P3399" s="23" t="str">
        <f>VLOOKUP(A3399,'ИЗ ОСНОВЫ НОМЕНКЛАТУР'!D:E,2,0)</f>
        <v>Ручки, крючки, опоры</v>
      </c>
      <c r="Q3399" s="23" t="str">
        <f>VLOOKUP(A3399,'ИЗ ОСНОВЫ НОМЕНКЛАТУР'!D:F,3,0)</f>
        <v>Ручки-кнопки</v>
      </c>
      <c r="R3399" s="40">
        <f>VLOOKUP(A:A,'ИЗ ОСНОВЫ НОМЕНКЛАТУР'!D:G,4,0)</f>
        <v>791.42875000000004</v>
      </c>
      <c r="S3399" s="12" t="str">
        <f>VLOOKUP(A:A,'ИЗ ОСНОВЫ НОМЕНКЛАТУР'!D:H,5,0)</f>
        <v>C</v>
      </c>
      <c r="T3399" s="44">
        <f t="shared" si="627"/>
        <v>0</v>
      </c>
      <c r="U3399" s="44">
        <f t="shared" si="628"/>
        <v>0</v>
      </c>
      <c r="V3399" s="44">
        <f t="shared" si="629"/>
        <v>0</v>
      </c>
      <c r="W3399" s="44">
        <f t="shared" si="630"/>
        <v>0</v>
      </c>
      <c r="X3399" s="44">
        <f t="shared" si="631"/>
        <v>0</v>
      </c>
      <c r="Y3399" s="44">
        <f t="shared" si="632"/>
        <v>0</v>
      </c>
      <c r="Z3399" s="44">
        <f t="shared" si="633"/>
        <v>63314.3</v>
      </c>
      <c r="AA3399" s="44">
        <f t="shared" si="634"/>
        <v>0</v>
      </c>
      <c r="AB3399" s="44">
        <f t="shared" si="635"/>
        <v>0</v>
      </c>
      <c r="AC3399" s="44">
        <f t="shared" si="636"/>
        <v>0</v>
      </c>
      <c r="AD3399" s="44">
        <f t="shared" si="637"/>
        <v>44320.01</v>
      </c>
      <c r="AE3399" s="12">
        <f t="shared" si="638"/>
        <v>107634.31</v>
      </c>
    </row>
    <row r="3400" spans="1:31" ht="12.6" hidden="1" customHeight="1" x14ac:dyDescent="0.2">
      <c r="A3400" s="26" t="s">
        <v>4930</v>
      </c>
      <c r="B3400" s="19"/>
      <c r="C3400" s="19"/>
      <c r="D3400" s="20"/>
      <c r="E3400" s="21"/>
      <c r="F3400" s="22"/>
      <c r="G3400" s="21"/>
      <c r="H3400" s="22"/>
      <c r="I3400" s="20"/>
      <c r="J3400" s="20"/>
      <c r="K3400" s="20"/>
      <c r="L3400" s="20"/>
      <c r="M3400" s="20"/>
      <c r="N3400" s="20">
        <v>29</v>
      </c>
      <c r="O3400" s="20">
        <v>29</v>
      </c>
      <c r="P3400" s="23" t="str">
        <f>VLOOKUP(A3400,'ИЗ ОСНОВЫ НОМЕНКЛАТУР'!D:E,2,0)</f>
        <v>Ручки, крючки, опоры</v>
      </c>
      <c r="Q3400" s="23" t="str">
        <f>VLOOKUP(A3400,'ИЗ ОСНОВЫ НОМЕНКЛАТУР'!D:F,3,0)</f>
        <v>Ручки-скобы</v>
      </c>
      <c r="R3400" s="40">
        <f>VLOOKUP(A:A,'ИЗ ОСНОВЫ НОМЕНКЛАТУР'!D:G,4,0)</f>
        <v>1068</v>
      </c>
      <c r="S3400" s="12" t="str">
        <f>VLOOKUP(A:A,'ИЗ ОСНОВЫ НОМЕНКЛАТУР'!D:H,5,0)</f>
        <v>C</v>
      </c>
      <c r="T3400" s="44">
        <f t="shared" si="627"/>
        <v>0</v>
      </c>
      <c r="U3400" s="44">
        <f t="shared" si="628"/>
        <v>0</v>
      </c>
      <c r="V3400" s="44">
        <f t="shared" si="629"/>
        <v>0</v>
      </c>
      <c r="W3400" s="44">
        <f t="shared" si="630"/>
        <v>0</v>
      </c>
      <c r="X3400" s="44">
        <f t="shared" si="631"/>
        <v>0</v>
      </c>
      <c r="Y3400" s="44">
        <f t="shared" si="632"/>
        <v>0</v>
      </c>
      <c r="Z3400" s="44">
        <f t="shared" si="633"/>
        <v>0</v>
      </c>
      <c r="AA3400" s="44">
        <f t="shared" si="634"/>
        <v>0</v>
      </c>
      <c r="AB3400" s="44">
        <f t="shared" si="635"/>
        <v>0</v>
      </c>
      <c r="AC3400" s="44">
        <f t="shared" si="636"/>
        <v>0</v>
      </c>
      <c r="AD3400" s="44">
        <f t="shared" si="637"/>
        <v>30972</v>
      </c>
      <c r="AE3400" s="12">
        <f t="shared" si="638"/>
        <v>30972</v>
      </c>
    </row>
    <row r="3401" spans="1:31" ht="12.6" hidden="1" customHeight="1" x14ac:dyDescent="0.2">
      <c r="A3401" s="26" t="s">
        <v>2682</v>
      </c>
      <c r="B3401" s="19"/>
      <c r="C3401" s="19"/>
      <c r="D3401" s="20"/>
      <c r="E3401" s="21"/>
      <c r="F3401" s="22"/>
      <c r="G3401" s="21"/>
      <c r="H3401" s="22"/>
      <c r="I3401" s="20"/>
      <c r="J3401" s="20"/>
      <c r="K3401" s="20"/>
      <c r="L3401" s="20"/>
      <c r="M3401" s="20"/>
      <c r="N3401" s="20">
        <v>3</v>
      </c>
      <c r="O3401" s="20">
        <v>3</v>
      </c>
      <c r="P3401" s="23" t="str">
        <f>VLOOKUP(A3401,'ИЗ ОСНОВЫ НОМЕНКЛАТУР'!D:E,2,0)</f>
        <v>Ручки, крючки, опоры</v>
      </c>
      <c r="Q3401" s="23" t="str">
        <f>VLOOKUP(A3401,'ИЗ ОСНОВЫ НОМЕНКЛАТУР'!D:F,3,0)</f>
        <v>Ручки-кнопки</v>
      </c>
      <c r="R3401" s="40">
        <f>VLOOKUP(A:A,'ИЗ ОСНОВЫ НОМЕНКЛАТУР'!D:G,4,0)</f>
        <v>601</v>
      </c>
      <c r="S3401" s="12" t="str">
        <f>VLOOKUP(A:A,'ИЗ ОСНОВЫ НОМЕНКЛАТУР'!D:H,5,0)</f>
        <v>C</v>
      </c>
      <c r="T3401" s="44">
        <f t="shared" ref="T3401:T3464" si="639">$R3401*D3401</f>
        <v>0</v>
      </c>
      <c r="U3401" s="44">
        <f t="shared" ref="U3401:U3464" si="640">$R3401*E3401</f>
        <v>0</v>
      </c>
      <c r="V3401" s="44">
        <f t="shared" ref="V3401:V3464" si="641">$R3401*F3401</f>
        <v>0</v>
      </c>
      <c r="W3401" s="44">
        <f t="shared" ref="W3401:W3464" si="642">$R3401*G3401</f>
        <v>0</v>
      </c>
      <c r="X3401" s="44">
        <f t="shared" ref="X3401:X3464" si="643">$R3401*H3401</f>
        <v>0</v>
      </c>
      <c r="Y3401" s="44">
        <f t="shared" ref="Y3401:Y3464" si="644">$R3401*I3401</f>
        <v>0</v>
      </c>
      <c r="Z3401" s="44">
        <f t="shared" ref="Z3401:Z3464" si="645">$R3401*J3401</f>
        <v>0</v>
      </c>
      <c r="AA3401" s="44">
        <f t="shared" ref="AA3401:AA3464" si="646">$R3401*K3401</f>
        <v>0</v>
      </c>
      <c r="AB3401" s="44">
        <f t="shared" ref="AB3401:AB3464" si="647">$R3401*L3401</f>
        <v>0</v>
      </c>
      <c r="AC3401" s="44">
        <f t="shared" ref="AC3401:AC3464" si="648">$R3401*M3401</f>
        <v>0</v>
      </c>
      <c r="AD3401" s="44">
        <f t="shared" ref="AD3401:AD3464" si="649">$R3401*N3401</f>
        <v>1803</v>
      </c>
      <c r="AE3401" s="12">
        <f t="shared" ref="AE3401:AE3464" si="650">SUM(T3401:AD3401)</f>
        <v>1803</v>
      </c>
    </row>
    <row r="3402" spans="1:31" ht="12.6" hidden="1" customHeight="1" x14ac:dyDescent="0.2">
      <c r="A3402" s="26" t="s">
        <v>2424</v>
      </c>
      <c r="B3402" s="19"/>
      <c r="C3402" s="19"/>
      <c r="D3402" s="20"/>
      <c r="E3402" s="21"/>
      <c r="F3402" s="22"/>
      <c r="G3402" s="21"/>
      <c r="H3402" s="22"/>
      <c r="I3402" s="20"/>
      <c r="J3402" s="20"/>
      <c r="K3402" s="20"/>
      <c r="L3402" s="20"/>
      <c r="M3402" s="20"/>
      <c r="N3402" s="20">
        <v>14</v>
      </c>
      <c r="O3402" s="20">
        <v>14</v>
      </c>
      <c r="P3402" s="23" t="str">
        <f>VLOOKUP(A3402,'ИЗ ОСНОВЫ НОМЕНКЛАТУР'!D:E,2,0)</f>
        <v>Ручки, крючки, опоры</v>
      </c>
      <c r="Q3402" s="23" t="str">
        <f>VLOOKUP(A3402,'ИЗ ОСНОВЫ НОМЕНКЛАТУР'!D:F,3,0)</f>
        <v>Ручки-скобы</v>
      </c>
      <c r="R3402" s="40">
        <f>VLOOKUP(A:A,'ИЗ ОСНОВЫ НОМЕНКЛАТУР'!D:G,4,0)</f>
        <v>1347.13</v>
      </c>
      <c r="S3402" s="12" t="str">
        <f>VLOOKUP(A:A,'ИЗ ОСНОВЫ НОМЕНКЛАТУР'!D:H,5,0)</f>
        <v>C</v>
      </c>
      <c r="T3402" s="44">
        <f t="shared" si="639"/>
        <v>0</v>
      </c>
      <c r="U3402" s="44">
        <f t="shared" si="640"/>
        <v>0</v>
      </c>
      <c r="V3402" s="44">
        <f t="shared" si="641"/>
        <v>0</v>
      </c>
      <c r="W3402" s="44">
        <f t="shared" si="642"/>
        <v>0</v>
      </c>
      <c r="X3402" s="44">
        <f t="shared" si="643"/>
        <v>0</v>
      </c>
      <c r="Y3402" s="44">
        <f t="shared" si="644"/>
        <v>0</v>
      </c>
      <c r="Z3402" s="44">
        <f t="shared" si="645"/>
        <v>0</v>
      </c>
      <c r="AA3402" s="44">
        <f t="shared" si="646"/>
        <v>0</v>
      </c>
      <c r="AB3402" s="44">
        <f t="shared" si="647"/>
        <v>0</v>
      </c>
      <c r="AC3402" s="44">
        <f t="shared" si="648"/>
        <v>0</v>
      </c>
      <c r="AD3402" s="44">
        <f t="shared" si="649"/>
        <v>18859.82</v>
      </c>
      <c r="AE3402" s="12">
        <f t="shared" si="650"/>
        <v>18859.82</v>
      </c>
    </row>
    <row r="3403" spans="1:31" ht="12.6" hidden="1" customHeight="1" x14ac:dyDescent="0.2">
      <c r="A3403" s="26" t="s">
        <v>4931</v>
      </c>
      <c r="B3403" s="19"/>
      <c r="C3403" s="19"/>
      <c r="D3403" s="20"/>
      <c r="E3403" s="21"/>
      <c r="F3403" s="22"/>
      <c r="G3403" s="21"/>
      <c r="H3403" s="22"/>
      <c r="I3403" s="20"/>
      <c r="J3403" s="20">
        <v>140</v>
      </c>
      <c r="K3403" s="20"/>
      <c r="L3403" s="20"/>
      <c r="M3403" s="20"/>
      <c r="N3403" s="20"/>
      <c r="O3403" s="20">
        <v>140</v>
      </c>
      <c r="P3403" s="23" t="str">
        <f>VLOOKUP(A3403,'ИЗ ОСНОВЫ НОМЕНКЛАТУР'!D:E,2,0)</f>
        <v>Ручки, крючки, опоры</v>
      </c>
      <c r="Q3403" s="23" t="str">
        <f>VLOOKUP(A3403,'ИЗ ОСНОВЫ НОМЕНКЛАТУР'!D:F,3,0)</f>
        <v>Ручки накладные</v>
      </c>
      <c r="R3403" s="40">
        <f>VLOOKUP(A:A,'ИЗ ОСНОВЫ НОМЕНКЛАТУР'!D:G,4,0)</f>
        <v>2430</v>
      </c>
      <c r="S3403" s="12" t="str">
        <f>VLOOKUP(A:A,'ИЗ ОСНОВЫ НОМЕНКЛАТУР'!D:H,5,0)</f>
        <v>C</v>
      </c>
      <c r="T3403" s="44">
        <f t="shared" si="639"/>
        <v>0</v>
      </c>
      <c r="U3403" s="44">
        <f t="shared" si="640"/>
        <v>0</v>
      </c>
      <c r="V3403" s="44">
        <f t="shared" si="641"/>
        <v>0</v>
      </c>
      <c r="W3403" s="44">
        <f t="shared" si="642"/>
        <v>0</v>
      </c>
      <c r="X3403" s="44">
        <f t="shared" si="643"/>
        <v>0</v>
      </c>
      <c r="Y3403" s="44">
        <f t="shared" si="644"/>
        <v>0</v>
      </c>
      <c r="Z3403" s="44">
        <f t="shared" si="645"/>
        <v>340200</v>
      </c>
      <c r="AA3403" s="44">
        <f t="shared" si="646"/>
        <v>0</v>
      </c>
      <c r="AB3403" s="44">
        <f t="shared" si="647"/>
        <v>0</v>
      </c>
      <c r="AC3403" s="44">
        <f t="shared" si="648"/>
        <v>0</v>
      </c>
      <c r="AD3403" s="44">
        <f t="shared" si="649"/>
        <v>0</v>
      </c>
      <c r="AE3403" s="12">
        <f t="shared" si="650"/>
        <v>340200</v>
      </c>
    </row>
    <row r="3404" spans="1:31" ht="12.6" hidden="1" customHeight="1" x14ac:dyDescent="0.2">
      <c r="A3404" s="26" t="s">
        <v>4932</v>
      </c>
      <c r="B3404" s="19"/>
      <c r="C3404" s="19"/>
      <c r="D3404" s="20"/>
      <c r="E3404" s="21"/>
      <c r="F3404" s="22"/>
      <c r="G3404" s="21"/>
      <c r="H3404" s="22"/>
      <c r="I3404" s="20"/>
      <c r="J3404" s="20"/>
      <c r="K3404" s="20"/>
      <c r="L3404" s="20"/>
      <c r="M3404" s="20"/>
      <c r="N3404" s="20">
        <v>120</v>
      </c>
      <c r="O3404" s="20">
        <v>120</v>
      </c>
      <c r="P3404" s="23" t="str">
        <f>VLOOKUP(A3404,'ИЗ ОСНОВЫ НОМЕНКЛАТУР'!D:E,2,0)</f>
        <v>Ручки, крючки, опоры</v>
      </c>
      <c r="Q3404" s="23" t="str">
        <f>VLOOKUP(A3404,'ИЗ ОСНОВЫ НОМЕНКЛАТУР'!D:F,3,0)</f>
        <v>Ручки накладные</v>
      </c>
      <c r="R3404" s="40">
        <f>VLOOKUP(A:A,'ИЗ ОСНОВЫ НОМЕНКЛАТУР'!D:G,4,0)</f>
        <v>860</v>
      </c>
      <c r="S3404" s="12" t="str">
        <f>VLOOKUP(A:A,'ИЗ ОСНОВЫ НОМЕНКЛАТУР'!D:H,5,0)</f>
        <v>C</v>
      </c>
      <c r="T3404" s="44">
        <f t="shared" si="639"/>
        <v>0</v>
      </c>
      <c r="U3404" s="44">
        <f t="shared" si="640"/>
        <v>0</v>
      </c>
      <c r="V3404" s="44">
        <f t="shared" si="641"/>
        <v>0</v>
      </c>
      <c r="W3404" s="44">
        <f t="shared" si="642"/>
        <v>0</v>
      </c>
      <c r="X3404" s="44">
        <f t="shared" si="643"/>
        <v>0</v>
      </c>
      <c r="Y3404" s="44">
        <f t="shared" si="644"/>
        <v>0</v>
      </c>
      <c r="Z3404" s="44">
        <f t="shared" si="645"/>
        <v>0</v>
      </c>
      <c r="AA3404" s="44">
        <f t="shared" si="646"/>
        <v>0</v>
      </c>
      <c r="AB3404" s="44">
        <f t="shared" si="647"/>
        <v>0</v>
      </c>
      <c r="AC3404" s="44">
        <f t="shared" si="648"/>
        <v>0</v>
      </c>
      <c r="AD3404" s="44">
        <f t="shared" si="649"/>
        <v>103200</v>
      </c>
      <c r="AE3404" s="12">
        <f t="shared" si="650"/>
        <v>103200</v>
      </c>
    </row>
    <row r="3405" spans="1:31" ht="12.6" hidden="1" customHeight="1" x14ac:dyDescent="0.2">
      <c r="A3405" s="26" t="s">
        <v>2494</v>
      </c>
      <c r="B3405" s="19"/>
      <c r="C3405" s="19"/>
      <c r="D3405" s="20"/>
      <c r="E3405" s="21"/>
      <c r="F3405" s="22"/>
      <c r="G3405" s="21"/>
      <c r="H3405" s="22"/>
      <c r="I3405" s="20"/>
      <c r="J3405" s="20"/>
      <c r="K3405" s="20"/>
      <c r="L3405" s="20">
        <v>1</v>
      </c>
      <c r="M3405" s="20">
        <v>99</v>
      </c>
      <c r="N3405" s="20">
        <v>75</v>
      </c>
      <c r="O3405" s="20">
        <v>175</v>
      </c>
      <c r="P3405" s="23" t="str">
        <f>VLOOKUP(A3405,'ИЗ ОСНОВЫ НОМЕНКЛАТУР'!D:E,2,0)</f>
        <v>Ручки, крючки, опоры</v>
      </c>
      <c r="Q3405" s="23" t="str">
        <f>VLOOKUP(A3405,'ИЗ ОСНОВЫ НОМЕНКЛАТУР'!D:F,3,0)</f>
        <v>Ручки накладные</v>
      </c>
      <c r="R3405" s="40">
        <f>VLOOKUP(A:A,'ИЗ ОСНОВЫ НОМЕНКЛАТУР'!D:G,4,0)</f>
        <v>860</v>
      </c>
      <c r="S3405" s="12" t="str">
        <f>VLOOKUP(A:A,'ИЗ ОСНОВЫ НОМЕНКЛАТУР'!D:H,5,0)</f>
        <v>C</v>
      </c>
      <c r="T3405" s="44">
        <f t="shared" si="639"/>
        <v>0</v>
      </c>
      <c r="U3405" s="44">
        <f t="shared" si="640"/>
        <v>0</v>
      </c>
      <c r="V3405" s="44">
        <f t="shared" si="641"/>
        <v>0</v>
      </c>
      <c r="W3405" s="44">
        <f t="shared" si="642"/>
        <v>0</v>
      </c>
      <c r="X3405" s="44">
        <f t="shared" si="643"/>
        <v>0</v>
      </c>
      <c r="Y3405" s="44">
        <f t="shared" si="644"/>
        <v>0</v>
      </c>
      <c r="Z3405" s="44">
        <f t="shared" si="645"/>
        <v>0</v>
      </c>
      <c r="AA3405" s="44">
        <f t="shared" si="646"/>
        <v>0</v>
      </c>
      <c r="AB3405" s="44">
        <f t="shared" si="647"/>
        <v>860</v>
      </c>
      <c r="AC3405" s="44">
        <f t="shared" si="648"/>
        <v>85140</v>
      </c>
      <c r="AD3405" s="44">
        <f t="shared" si="649"/>
        <v>64500</v>
      </c>
      <c r="AE3405" s="12">
        <f t="shared" si="650"/>
        <v>150500</v>
      </c>
    </row>
    <row r="3406" spans="1:31" ht="12.6" hidden="1" customHeight="1" x14ac:dyDescent="0.2">
      <c r="A3406" s="26" t="s">
        <v>4933</v>
      </c>
      <c r="B3406" s="19"/>
      <c r="C3406" s="19"/>
      <c r="D3406" s="20"/>
      <c r="E3406" s="21"/>
      <c r="F3406" s="22"/>
      <c r="G3406" s="21"/>
      <c r="H3406" s="22"/>
      <c r="I3406" s="20"/>
      <c r="J3406" s="20"/>
      <c r="K3406" s="20">
        <v>560</v>
      </c>
      <c r="L3406" s="20"/>
      <c r="M3406" s="20"/>
      <c r="N3406" s="20">
        <v>140</v>
      </c>
      <c r="O3406" s="20">
        <v>700</v>
      </c>
      <c r="P3406" s="23" t="str">
        <f>VLOOKUP(A3406,'ИЗ ОСНОВЫ НОМЕНКЛАТУР'!D:E,2,0)</f>
        <v>Ручки, крючки, опоры</v>
      </c>
      <c r="Q3406" s="23" t="str">
        <f>VLOOKUP(A3406,'ИЗ ОСНОВЫ НОМЕНКЛАТУР'!D:F,3,0)</f>
        <v>Ручки накладные</v>
      </c>
      <c r="R3406" s="40">
        <f>VLOOKUP(A:A,'ИЗ ОСНОВЫ НОМЕНКЛАТУР'!D:G,4,0)</f>
        <v>290</v>
      </c>
      <c r="S3406" s="12" t="str">
        <f>VLOOKUP(A:A,'ИЗ ОСНОВЫ НОМЕНКЛАТУР'!D:H,5,0)</f>
        <v>C</v>
      </c>
      <c r="T3406" s="44">
        <f t="shared" si="639"/>
        <v>0</v>
      </c>
      <c r="U3406" s="44">
        <f t="shared" si="640"/>
        <v>0</v>
      </c>
      <c r="V3406" s="44">
        <f t="shared" si="641"/>
        <v>0</v>
      </c>
      <c r="W3406" s="44">
        <f t="shared" si="642"/>
        <v>0</v>
      </c>
      <c r="X3406" s="44">
        <f t="shared" si="643"/>
        <v>0</v>
      </c>
      <c r="Y3406" s="44">
        <f t="shared" si="644"/>
        <v>0</v>
      </c>
      <c r="Z3406" s="44">
        <f t="shared" si="645"/>
        <v>0</v>
      </c>
      <c r="AA3406" s="44">
        <f t="shared" si="646"/>
        <v>162400</v>
      </c>
      <c r="AB3406" s="44">
        <f t="shared" si="647"/>
        <v>0</v>
      </c>
      <c r="AC3406" s="44">
        <f t="shared" si="648"/>
        <v>0</v>
      </c>
      <c r="AD3406" s="44">
        <f t="shared" si="649"/>
        <v>40600</v>
      </c>
      <c r="AE3406" s="12">
        <f t="shared" si="650"/>
        <v>203000</v>
      </c>
    </row>
    <row r="3407" spans="1:31" ht="12.6" hidden="1" customHeight="1" x14ac:dyDescent="0.2">
      <c r="A3407" s="26" t="s">
        <v>4934</v>
      </c>
      <c r="B3407" s="19"/>
      <c r="C3407" s="19"/>
      <c r="D3407" s="20"/>
      <c r="E3407" s="21"/>
      <c r="F3407" s="22"/>
      <c r="G3407" s="21"/>
      <c r="H3407" s="22"/>
      <c r="I3407" s="20"/>
      <c r="J3407" s="20">
        <v>250</v>
      </c>
      <c r="K3407" s="20"/>
      <c r="L3407" s="20"/>
      <c r="M3407" s="20"/>
      <c r="N3407" s="20"/>
      <c r="O3407" s="20">
        <v>250</v>
      </c>
      <c r="P3407" s="23" t="str">
        <f>VLOOKUP(A3407,'ИЗ ОСНОВЫ НОМЕНКЛАТУР'!D:E,2,0)</f>
        <v>Ручки, крючки, опоры</v>
      </c>
      <c r="Q3407" s="23" t="str">
        <f>VLOOKUP(A3407,'ИЗ ОСНОВЫ НОМЕНКЛАТУР'!D:F,3,0)</f>
        <v>Ручки накладные</v>
      </c>
      <c r="R3407" s="40">
        <f>VLOOKUP(A:A,'ИЗ ОСНОВЫ НОМЕНКЛАТУР'!D:G,4,0)</f>
        <v>410</v>
      </c>
      <c r="S3407" s="12" t="str">
        <f>VLOOKUP(A:A,'ИЗ ОСНОВЫ НОМЕНКЛАТУР'!D:H,5,0)</f>
        <v>C</v>
      </c>
      <c r="T3407" s="44">
        <f t="shared" si="639"/>
        <v>0</v>
      </c>
      <c r="U3407" s="44">
        <f t="shared" si="640"/>
        <v>0</v>
      </c>
      <c r="V3407" s="44">
        <f t="shared" si="641"/>
        <v>0</v>
      </c>
      <c r="W3407" s="44">
        <f t="shared" si="642"/>
        <v>0</v>
      </c>
      <c r="X3407" s="44">
        <f t="shared" si="643"/>
        <v>0</v>
      </c>
      <c r="Y3407" s="44">
        <f t="shared" si="644"/>
        <v>0</v>
      </c>
      <c r="Z3407" s="44">
        <f t="shared" si="645"/>
        <v>102500</v>
      </c>
      <c r="AA3407" s="44">
        <f t="shared" si="646"/>
        <v>0</v>
      </c>
      <c r="AB3407" s="44">
        <f t="shared" si="647"/>
        <v>0</v>
      </c>
      <c r="AC3407" s="44">
        <f t="shared" si="648"/>
        <v>0</v>
      </c>
      <c r="AD3407" s="44">
        <f t="shared" si="649"/>
        <v>0</v>
      </c>
      <c r="AE3407" s="12">
        <f t="shared" si="650"/>
        <v>102500</v>
      </c>
    </row>
    <row r="3408" spans="1:31" ht="12.6" hidden="1" customHeight="1" x14ac:dyDescent="0.2">
      <c r="A3408" s="26" t="s">
        <v>4935</v>
      </c>
      <c r="B3408" s="19"/>
      <c r="C3408" s="19"/>
      <c r="D3408" s="20"/>
      <c r="E3408" s="21"/>
      <c r="F3408" s="22"/>
      <c r="G3408" s="21"/>
      <c r="H3408" s="22"/>
      <c r="I3408" s="20"/>
      <c r="J3408" s="20"/>
      <c r="K3408" s="20">
        <v>560</v>
      </c>
      <c r="L3408" s="20"/>
      <c r="M3408" s="20"/>
      <c r="N3408" s="20">
        <v>140</v>
      </c>
      <c r="O3408" s="20">
        <v>700</v>
      </c>
      <c r="P3408" s="23" t="str">
        <f>VLOOKUP(A3408,'ИЗ ОСНОВЫ НОМЕНКЛАТУР'!D:E,2,0)</f>
        <v>Ручки, крючки, опоры</v>
      </c>
      <c r="Q3408" s="23" t="str">
        <f>VLOOKUP(A3408,'ИЗ ОСНОВЫ НОМЕНКЛАТУР'!D:F,3,0)</f>
        <v>Ручки накладные</v>
      </c>
      <c r="R3408" s="40">
        <f>VLOOKUP(A:A,'ИЗ ОСНОВЫ НОМЕНКЛАТУР'!D:G,4,0)</f>
        <v>290</v>
      </c>
      <c r="S3408" s="12" t="str">
        <f>VLOOKUP(A:A,'ИЗ ОСНОВЫ НОМЕНКЛАТУР'!D:H,5,0)</f>
        <v>C</v>
      </c>
      <c r="T3408" s="44">
        <f t="shared" si="639"/>
        <v>0</v>
      </c>
      <c r="U3408" s="44">
        <f t="shared" si="640"/>
        <v>0</v>
      </c>
      <c r="V3408" s="44">
        <f t="shared" si="641"/>
        <v>0</v>
      </c>
      <c r="W3408" s="44">
        <f t="shared" si="642"/>
        <v>0</v>
      </c>
      <c r="X3408" s="44">
        <f t="shared" si="643"/>
        <v>0</v>
      </c>
      <c r="Y3408" s="44">
        <f t="shared" si="644"/>
        <v>0</v>
      </c>
      <c r="Z3408" s="44">
        <f t="shared" si="645"/>
        <v>0</v>
      </c>
      <c r="AA3408" s="44">
        <f t="shared" si="646"/>
        <v>162400</v>
      </c>
      <c r="AB3408" s="44">
        <f t="shared" si="647"/>
        <v>0</v>
      </c>
      <c r="AC3408" s="44">
        <f t="shared" si="648"/>
        <v>0</v>
      </c>
      <c r="AD3408" s="44">
        <f t="shared" si="649"/>
        <v>40600</v>
      </c>
      <c r="AE3408" s="12">
        <f t="shared" si="650"/>
        <v>203000</v>
      </c>
    </row>
    <row r="3409" spans="1:31" ht="12.6" hidden="1" customHeight="1" x14ac:dyDescent="0.2">
      <c r="A3409" s="26" t="s">
        <v>4936</v>
      </c>
      <c r="B3409" s="19"/>
      <c r="C3409" s="19"/>
      <c r="D3409" s="20"/>
      <c r="E3409" s="21"/>
      <c r="F3409" s="22"/>
      <c r="G3409" s="21"/>
      <c r="H3409" s="22"/>
      <c r="I3409" s="20"/>
      <c r="J3409" s="20"/>
      <c r="K3409" s="20"/>
      <c r="L3409" s="20">
        <v>50</v>
      </c>
      <c r="M3409" s="20">
        <v>30</v>
      </c>
      <c r="N3409" s="20"/>
      <c r="O3409" s="20">
        <v>80</v>
      </c>
      <c r="P3409" s="23" t="str">
        <f>VLOOKUP(A3409,'ИЗ ОСНОВЫ НОМЕНКЛАТУР'!D:E,2,0)</f>
        <v>Ручки, крючки, опоры</v>
      </c>
      <c r="Q3409" s="23" t="str">
        <f>VLOOKUP(A3409,'ИЗ ОСНОВЫ НОМЕНКЛАТУР'!D:F,3,0)</f>
        <v>Ручки накладные</v>
      </c>
      <c r="R3409" s="40">
        <f>VLOOKUP(A:A,'ИЗ ОСНОВЫ НОМЕНКЛАТУР'!D:G,4,0)</f>
        <v>165</v>
      </c>
      <c r="S3409" s="12" t="str">
        <f>VLOOKUP(A:A,'ИЗ ОСНОВЫ НОМЕНКЛАТУР'!D:H,5,0)</f>
        <v>C</v>
      </c>
      <c r="T3409" s="44">
        <f t="shared" si="639"/>
        <v>0</v>
      </c>
      <c r="U3409" s="44">
        <f t="shared" si="640"/>
        <v>0</v>
      </c>
      <c r="V3409" s="44">
        <f t="shared" si="641"/>
        <v>0</v>
      </c>
      <c r="W3409" s="44">
        <f t="shared" si="642"/>
        <v>0</v>
      </c>
      <c r="X3409" s="44">
        <f t="shared" si="643"/>
        <v>0</v>
      </c>
      <c r="Y3409" s="44">
        <f t="shared" si="644"/>
        <v>0</v>
      </c>
      <c r="Z3409" s="44">
        <f t="shared" si="645"/>
        <v>0</v>
      </c>
      <c r="AA3409" s="44">
        <f t="shared" si="646"/>
        <v>0</v>
      </c>
      <c r="AB3409" s="44">
        <f t="shared" si="647"/>
        <v>8250</v>
      </c>
      <c r="AC3409" s="44">
        <f t="shared" si="648"/>
        <v>4950</v>
      </c>
      <c r="AD3409" s="44">
        <f t="shared" si="649"/>
        <v>0</v>
      </c>
      <c r="AE3409" s="12">
        <f t="shared" si="650"/>
        <v>13200</v>
      </c>
    </row>
    <row r="3410" spans="1:31" ht="12.6" hidden="1" customHeight="1" x14ac:dyDescent="0.2">
      <c r="A3410" s="26" t="s">
        <v>4937</v>
      </c>
      <c r="B3410" s="19"/>
      <c r="C3410" s="19"/>
      <c r="D3410" s="20"/>
      <c r="E3410" s="21"/>
      <c r="F3410" s="22"/>
      <c r="G3410" s="21"/>
      <c r="H3410" s="22"/>
      <c r="I3410" s="20"/>
      <c r="J3410" s="20"/>
      <c r="K3410" s="20"/>
      <c r="L3410" s="20">
        <v>20</v>
      </c>
      <c r="M3410" s="20">
        <v>70</v>
      </c>
      <c r="N3410" s="20"/>
      <c r="O3410" s="20">
        <v>90</v>
      </c>
      <c r="P3410" s="23" t="str">
        <f>VLOOKUP(A3410,'ИЗ ОСНОВЫ НОМЕНКЛАТУР'!D:E,2,0)</f>
        <v>Ручки, крючки, опоры</v>
      </c>
      <c r="Q3410" s="23" t="str">
        <f>VLOOKUP(A3410,'ИЗ ОСНОВЫ НОМЕНКЛАТУР'!D:F,3,0)</f>
        <v>Ручки накладные</v>
      </c>
      <c r="R3410" s="40">
        <f>VLOOKUP(A:A,'ИЗ ОСНОВЫ НОМЕНКЛАТУР'!D:G,4,0)</f>
        <v>165</v>
      </c>
      <c r="S3410" s="12" t="str">
        <f>VLOOKUP(A:A,'ИЗ ОСНОВЫ НОМЕНКЛАТУР'!D:H,5,0)</f>
        <v>C</v>
      </c>
      <c r="T3410" s="44">
        <f t="shared" si="639"/>
        <v>0</v>
      </c>
      <c r="U3410" s="44">
        <f t="shared" si="640"/>
        <v>0</v>
      </c>
      <c r="V3410" s="44">
        <f t="shared" si="641"/>
        <v>0</v>
      </c>
      <c r="W3410" s="44">
        <f t="shared" si="642"/>
        <v>0</v>
      </c>
      <c r="X3410" s="44">
        <f t="shared" si="643"/>
        <v>0</v>
      </c>
      <c r="Y3410" s="44">
        <f t="shared" si="644"/>
        <v>0</v>
      </c>
      <c r="Z3410" s="44">
        <f t="shared" si="645"/>
        <v>0</v>
      </c>
      <c r="AA3410" s="44">
        <f t="shared" si="646"/>
        <v>0</v>
      </c>
      <c r="AB3410" s="44">
        <f t="shared" si="647"/>
        <v>3300</v>
      </c>
      <c r="AC3410" s="44">
        <f t="shared" si="648"/>
        <v>11550</v>
      </c>
      <c r="AD3410" s="44">
        <f t="shared" si="649"/>
        <v>0</v>
      </c>
      <c r="AE3410" s="12">
        <f t="shared" si="650"/>
        <v>14850</v>
      </c>
    </row>
    <row r="3411" spans="1:31" ht="12.6" hidden="1" customHeight="1" x14ac:dyDescent="0.2">
      <c r="A3411" s="26" t="s">
        <v>2510</v>
      </c>
      <c r="B3411" s="19"/>
      <c r="C3411" s="19"/>
      <c r="D3411" s="20"/>
      <c r="E3411" s="21"/>
      <c r="F3411" s="22"/>
      <c r="G3411" s="21"/>
      <c r="H3411" s="22"/>
      <c r="I3411" s="20"/>
      <c r="J3411" s="20"/>
      <c r="K3411" s="20">
        <v>320</v>
      </c>
      <c r="L3411" s="20"/>
      <c r="M3411" s="20"/>
      <c r="N3411" s="20">
        <v>79</v>
      </c>
      <c r="O3411" s="20">
        <v>399</v>
      </c>
      <c r="P3411" s="23" t="str">
        <f>VLOOKUP(A3411,'ИЗ ОСНОВЫ НОМЕНКЛАТУР'!D:E,2,0)</f>
        <v>Ручки, крючки, опоры</v>
      </c>
      <c r="Q3411" s="23" t="str">
        <f>VLOOKUP(A3411,'ИЗ ОСНОВЫ НОМЕНКЛАТУР'!D:F,3,0)</f>
        <v>Ручки накладные</v>
      </c>
      <c r="R3411" s="40">
        <f>VLOOKUP(A:A,'ИЗ ОСНОВЫ НОМЕНКЛАТУР'!D:G,4,0)</f>
        <v>370</v>
      </c>
      <c r="S3411" s="12" t="str">
        <f>VLOOKUP(A:A,'ИЗ ОСНОВЫ НОМЕНКЛАТУР'!D:H,5,0)</f>
        <v>C</v>
      </c>
      <c r="T3411" s="44">
        <f t="shared" si="639"/>
        <v>0</v>
      </c>
      <c r="U3411" s="44">
        <f t="shared" si="640"/>
        <v>0</v>
      </c>
      <c r="V3411" s="44">
        <f t="shared" si="641"/>
        <v>0</v>
      </c>
      <c r="W3411" s="44">
        <f t="shared" si="642"/>
        <v>0</v>
      </c>
      <c r="X3411" s="44">
        <f t="shared" si="643"/>
        <v>0</v>
      </c>
      <c r="Y3411" s="44">
        <f t="shared" si="644"/>
        <v>0</v>
      </c>
      <c r="Z3411" s="44">
        <f t="shared" si="645"/>
        <v>0</v>
      </c>
      <c r="AA3411" s="44">
        <f t="shared" si="646"/>
        <v>118400</v>
      </c>
      <c r="AB3411" s="44">
        <f t="shared" si="647"/>
        <v>0</v>
      </c>
      <c r="AC3411" s="44">
        <f t="shared" si="648"/>
        <v>0</v>
      </c>
      <c r="AD3411" s="44">
        <f t="shared" si="649"/>
        <v>29230</v>
      </c>
      <c r="AE3411" s="12">
        <f t="shared" si="650"/>
        <v>147630</v>
      </c>
    </row>
    <row r="3412" spans="1:31" ht="12.6" hidden="1" customHeight="1" x14ac:dyDescent="0.2">
      <c r="A3412" s="26" t="s">
        <v>2506</v>
      </c>
      <c r="B3412" s="19"/>
      <c r="C3412" s="19"/>
      <c r="D3412" s="20"/>
      <c r="E3412" s="21"/>
      <c r="F3412" s="22"/>
      <c r="G3412" s="21"/>
      <c r="H3412" s="22"/>
      <c r="I3412" s="20"/>
      <c r="J3412" s="20">
        <v>198</v>
      </c>
      <c r="K3412" s="20"/>
      <c r="L3412" s="20"/>
      <c r="M3412" s="20"/>
      <c r="N3412" s="20"/>
      <c r="O3412" s="20">
        <v>198</v>
      </c>
      <c r="P3412" s="23" t="str">
        <f>VLOOKUP(A3412,'ИЗ ОСНОВЫ НОМЕНКЛАТУР'!D:E,2,0)</f>
        <v>Ручки, крючки, опоры</v>
      </c>
      <c r="Q3412" s="23" t="str">
        <f>VLOOKUP(A3412,'ИЗ ОСНОВЫ НОМЕНКЛАТУР'!D:F,3,0)</f>
        <v>Ручки накладные</v>
      </c>
      <c r="R3412" s="40">
        <f>VLOOKUP(A:A,'ИЗ ОСНОВЫ НОМЕНКЛАТУР'!D:G,4,0)</f>
        <v>640</v>
      </c>
      <c r="S3412" s="12" t="str">
        <f>VLOOKUP(A:A,'ИЗ ОСНОВЫ НОМЕНКЛАТУР'!D:H,5,0)</f>
        <v>C</v>
      </c>
      <c r="T3412" s="44">
        <f t="shared" si="639"/>
        <v>0</v>
      </c>
      <c r="U3412" s="44">
        <f t="shared" si="640"/>
        <v>0</v>
      </c>
      <c r="V3412" s="44">
        <f t="shared" si="641"/>
        <v>0</v>
      </c>
      <c r="W3412" s="44">
        <f t="shared" si="642"/>
        <v>0</v>
      </c>
      <c r="X3412" s="44">
        <f t="shared" si="643"/>
        <v>0</v>
      </c>
      <c r="Y3412" s="44">
        <f t="shared" si="644"/>
        <v>0</v>
      </c>
      <c r="Z3412" s="44">
        <f t="shared" si="645"/>
        <v>126720</v>
      </c>
      <c r="AA3412" s="44">
        <f t="shared" si="646"/>
        <v>0</v>
      </c>
      <c r="AB3412" s="44">
        <f t="shared" si="647"/>
        <v>0</v>
      </c>
      <c r="AC3412" s="44">
        <f t="shared" si="648"/>
        <v>0</v>
      </c>
      <c r="AD3412" s="44">
        <f t="shared" si="649"/>
        <v>0</v>
      </c>
      <c r="AE3412" s="12">
        <f t="shared" si="650"/>
        <v>126720</v>
      </c>
    </row>
    <row r="3413" spans="1:31" ht="12.6" hidden="1" customHeight="1" x14ac:dyDescent="0.2">
      <c r="A3413" s="26" t="s">
        <v>2491</v>
      </c>
      <c r="B3413" s="19"/>
      <c r="C3413" s="19"/>
      <c r="D3413" s="20"/>
      <c r="E3413" s="21"/>
      <c r="F3413" s="22"/>
      <c r="G3413" s="21"/>
      <c r="H3413" s="22"/>
      <c r="I3413" s="20"/>
      <c r="J3413" s="20"/>
      <c r="K3413" s="20"/>
      <c r="L3413" s="20"/>
      <c r="M3413" s="20"/>
      <c r="N3413" s="20">
        <v>1</v>
      </c>
      <c r="O3413" s="20">
        <v>1</v>
      </c>
      <c r="P3413" s="23" t="str">
        <f>VLOOKUP(A3413,'ИЗ ОСНОВЫ НОМЕНКЛАТУР'!D:E,2,0)</f>
        <v>Ручки, крючки, опоры</v>
      </c>
      <c r="Q3413" s="23" t="str">
        <f>VLOOKUP(A3413,'ИЗ ОСНОВЫ НОМЕНКЛАТУР'!D:F,3,0)</f>
        <v>Ручки накладные</v>
      </c>
      <c r="R3413" s="40">
        <f>VLOOKUP(A:A,'ИЗ ОСНОВЫ НОМЕНКЛАТУР'!D:G,4,0)</f>
        <v>180</v>
      </c>
      <c r="S3413" s="12" t="str">
        <f>VLOOKUP(A:A,'ИЗ ОСНОВЫ НОМЕНКЛАТУР'!D:H,5,0)</f>
        <v>C</v>
      </c>
      <c r="T3413" s="44">
        <f t="shared" si="639"/>
        <v>0</v>
      </c>
      <c r="U3413" s="44">
        <f t="shared" si="640"/>
        <v>0</v>
      </c>
      <c r="V3413" s="44">
        <f t="shared" si="641"/>
        <v>0</v>
      </c>
      <c r="W3413" s="44">
        <f t="shared" si="642"/>
        <v>0</v>
      </c>
      <c r="X3413" s="44">
        <f t="shared" si="643"/>
        <v>0</v>
      </c>
      <c r="Y3413" s="44">
        <f t="shared" si="644"/>
        <v>0</v>
      </c>
      <c r="Z3413" s="44">
        <f t="shared" si="645"/>
        <v>0</v>
      </c>
      <c r="AA3413" s="44">
        <f t="shared" si="646"/>
        <v>0</v>
      </c>
      <c r="AB3413" s="44">
        <f t="shared" si="647"/>
        <v>0</v>
      </c>
      <c r="AC3413" s="44">
        <f t="shared" si="648"/>
        <v>0</v>
      </c>
      <c r="AD3413" s="44">
        <f t="shared" si="649"/>
        <v>180</v>
      </c>
      <c r="AE3413" s="12">
        <f t="shared" si="650"/>
        <v>180</v>
      </c>
    </row>
    <row r="3414" spans="1:31" ht="12.6" hidden="1" customHeight="1" x14ac:dyDescent="0.2">
      <c r="A3414" s="26" t="s">
        <v>4938</v>
      </c>
      <c r="B3414" s="19"/>
      <c r="C3414" s="19"/>
      <c r="D3414" s="20"/>
      <c r="E3414" s="21"/>
      <c r="F3414" s="22"/>
      <c r="G3414" s="21"/>
      <c r="H3414" s="22"/>
      <c r="I3414" s="20"/>
      <c r="J3414" s="20"/>
      <c r="K3414" s="20"/>
      <c r="L3414" s="20">
        <v>50</v>
      </c>
      <c r="M3414" s="20">
        <v>100</v>
      </c>
      <c r="N3414" s="20"/>
      <c r="O3414" s="20">
        <v>150</v>
      </c>
      <c r="P3414" s="23" t="str">
        <f>VLOOKUP(A3414,'ИЗ ОСНОВЫ НОМЕНКЛАТУР'!D:E,2,0)</f>
        <v>Ручки, крючки, опоры</v>
      </c>
      <c r="Q3414" s="23" t="str">
        <f>VLOOKUP(A3414,'ИЗ ОСНОВЫ НОМЕНКЛАТУР'!D:F,3,0)</f>
        <v>Ручки накладные</v>
      </c>
      <c r="R3414" s="40">
        <f>VLOOKUP(A:A,'ИЗ ОСНОВЫ НОМЕНКЛАТУР'!D:G,4,0)</f>
        <v>240</v>
      </c>
      <c r="S3414" s="12" t="str">
        <f>VLOOKUP(A:A,'ИЗ ОСНОВЫ НОМЕНКЛАТУР'!D:H,5,0)</f>
        <v>C</v>
      </c>
      <c r="T3414" s="44">
        <f t="shared" si="639"/>
        <v>0</v>
      </c>
      <c r="U3414" s="44">
        <f t="shared" si="640"/>
        <v>0</v>
      </c>
      <c r="V3414" s="44">
        <f t="shared" si="641"/>
        <v>0</v>
      </c>
      <c r="W3414" s="44">
        <f t="shared" si="642"/>
        <v>0</v>
      </c>
      <c r="X3414" s="44">
        <f t="shared" si="643"/>
        <v>0</v>
      </c>
      <c r="Y3414" s="44">
        <f t="shared" si="644"/>
        <v>0</v>
      </c>
      <c r="Z3414" s="44">
        <f t="shared" si="645"/>
        <v>0</v>
      </c>
      <c r="AA3414" s="44">
        <f t="shared" si="646"/>
        <v>0</v>
      </c>
      <c r="AB3414" s="44">
        <f t="shared" si="647"/>
        <v>12000</v>
      </c>
      <c r="AC3414" s="44">
        <f t="shared" si="648"/>
        <v>24000</v>
      </c>
      <c r="AD3414" s="44">
        <f t="shared" si="649"/>
        <v>0</v>
      </c>
      <c r="AE3414" s="12">
        <f t="shared" si="650"/>
        <v>36000</v>
      </c>
    </row>
    <row r="3415" spans="1:31" ht="12.6" hidden="1" customHeight="1" x14ac:dyDescent="0.2">
      <c r="A3415" s="26" t="s">
        <v>2489</v>
      </c>
      <c r="B3415" s="19"/>
      <c r="C3415" s="19"/>
      <c r="D3415" s="20"/>
      <c r="E3415" s="21"/>
      <c r="F3415" s="22"/>
      <c r="G3415" s="21"/>
      <c r="H3415" s="22"/>
      <c r="I3415" s="20"/>
      <c r="J3415" s="20"/>
      <c r="K3415" s="20"/>
      <c r="L3415" s="20"/>
      <c r="M3415" s="20"/>
      <c r="N3415" s="20">
        <v>197</v>
      </c>
      <c r="O3415" s="20">
        <v>197</v>
      </c>
      <c r="P3415" s="23" t="str">
        <f>VLOOKUP(A3415,'ИЗ ОСНОВЫ НОМЕНКЛАТУР'!D:E,2,0)</f>
        <v>Ручки, крючки, опоры</v>
      </c>
      <c r="Q3415" s="23" t="str">
        <f>VLOOKUP(A3415,'ИЗ ОСНОВЫ НОМЕНКЛАТУР'!D:F,3,0)</f>
        <v>Ручки накладные</v>
      </c>
      <c r="R3415" s="40">
        <f>VLOOKUP(A:A,'ИЗ ОСНОВЫ НОМЕНКЛАТУР'!D:G,4,0)</f>
        <v>260</v>
      </c>
      <c r="S3415" s="12" t="str">
        <f>VLOOKUP(A:A,'ИЗ ОСНОВЫ НОМЕНКЛАТУР'!D:H,5,0)</f>
        <v>C</v>
      </c>
      <c r="T3415" s="44">
        <f t="shared" si="639"/>
        <v>0</v>
      </c>
      <c r="U3415" s="44">
        <f t="shared" si="640"/>
        <v>0</v>
      </c>
      <c r="V3415" s="44">
        <f t="shared" si="641"/>
        <v>0</v>
      </c>
      <c r="W3415" s="44">
        <f t="shared" si="642"/>
        <v>0</v>
      </c>
      <c r="X3415" s="44">
        <f t="shared" si="643"/>
        <v>0</v>
      </c>
      <c r="Y3415" s="44">
        <f t="shared" si="644"/>
        <v>0</v>
      </c>
      <c r="Z3415" s="44">
        <f t="shared" si="645"/>
        <v>0</v>
      </c>
      <c r="AA3415" s="44">
        <f t="shared" si="646"/>
        <v>0</v>
      </c>
      <c r="AB3415" s="44">
        <f t="shared" si="647"/>
        <v>0</v>
      </c>
      <c r="AC3415" s="44">
        <f t="shared" si="648"/>
        <v>0</v>
      </c>
      <c r="AD3415" s="44">
        <f t="shared" si="649"/>
        <v>51220</v>
      </c>
      <c r="AE3415" s="12">
        <f t="shared" si="650"/>
        <v>51220</v>
      </c>
    </row>
    <row r="3416" spans="1:31" ht="12.6" hidden="1" customHeight="1" x14ac:dyDescent="0.2">
      <c r="A3416" s="26" t="s">
        <v>2501</v>
      </c>
      <c r="B3416" s="19"/>
      <c r="C3416" s="19"/>
      <c r="D3416" s="20"/>
      <c r="E3416" s="21"/>
      <c r="F3416" s="22"/>
      <c r="G3416" s="21"/>
      <c r="H3416" s="22"/>
      <c r="I3416" s="20"/>
      <c r="J3416" s="20"/>
      <c r="K3416" s="20">
        <v>350</v>
      </c>
      <c r="L3416" s="20"/>
      <c r="M3416" s="20"/>
      <c r="N3416" s="20">
        <v>56</v>
      </c>
      <c r="O3416" s="20">
        <v>406</v>
      </c>
      <c r="P3416" s="23" t="str">
        <f>VLOOKUP(A3416,'ИЗ ОСНОВЫ НОМЕНКЛАТУР'!D:E,2,0)</f>
        <v>Ручки, крючки, опоры</v>
      </c>
      <c r="Q3416" s="23" t="str">
        <f>VLOOKUP(A3416,'ИЗ ОСНОВЫ НОМЕНКЛАТУР'!D:F,3,0)</f>
        <v>Ручки накладные</v>
      </c>
      <c r="R3416" s="40">
        <f>VLOOKUP(A:A,'ИЗ ОСНОВЫ НОМЕНКЛАТУР'!D:G,4,0)</f>
        <v>640</v>
      </c>
      <c r="S3416" s="12" t="str">
        <f>VLOOKUP(A:A,'ИЗ ОСНОВЫ НОМЕНКЛАТУР'!D:H,5,0)</f>
        <v>C</v>
      </c>
      <c r="T3416" s="44">
        <f t="shared" si="639"/>
        <v>0</v>
      </c>
      <c r="U3416" s="44">
        <f t="shared" si="640"/>
        <v>0</v>
      </c>
      <c r="V3416" s="44">
        <f t="shared" si="641"/>
        <v>0</v>
      </c>
      <c r="W3416" s="44">
        <f t="shared" si="642"/>
        <v>0</v>
      </c>
      <c r="X3416" s="44">
        <f t="shared" si="643"/>
        <v>0</v>
      </c>
      <c r="Y3416" s="44">
        <f t="shared" si="644"/>
        <v>0</v>
      </c>
      <c r="Z3416" s="44">
        <f t="shared" si="645"/>
        <v>0</v>
      </c>
      <c r="AA3416" s="44">
        <f t="shared" si="646"/>
        <v>224000</v>
      </c>
      <c r="AB3416" s="44">
        <f t="shared" si="647"/>
        <v>0</v>
      </c>
      <c r="AC3416" s="44">
        <f t="shared" si="648"/>
        <v>0</v>
      </c>
      <c r="AD3416" s="44">
        <f t="shared" si="649"/>
        <v>35840</v>
      </c>
      <c r="AE3416" s="12">
        <f t="shared" si="650"/>
        <v>259840</v>
      </c>
    </row>
    <row r="3417" spans="1:31" ht="12.6" hidden="1" customHeight="1" x14ac:dyDescent="0.2">
      <c r="A3417" s="26" t="s">
        <v>2508</v>
      </c>
      <c r="B3417" s="19"/>
      <c r="C3417" s="19"/>
      <c r="D3417" s="20"/>
      <c r="E3417" s="21"/>
      <c r="F3417" s="22"/>
      <c r="G3417" s="21"/>
      <c r="H3417" s="22"/>
      <c r="I3417" s="20"/>
      <c r="J3417" s="20"/>
      <c r="K3417" s="20"/>
      <c r="L3417" s="20"/>
      <c r="M3417" s="20"/>
      <c r="N3417" s="20">
        <v>198</v>
      </c>
      <c r="O3417" s="20">
        <v>198</v>
      </c>
      <c r="P3417" s="23" t="str">
        <f>VLOOKUP(A3417,'ИЗ ОСНОВЫ НОМЕНКЛАТУР'!D:E,2,0)</f>
        <v>Ручки, крючки, опоры</v>
      </c>
      <c r="Q3417" s="23" t="str">
        <f>VLOOKUP(A3417,'ИЗ ОСНОВЫ НОМЕНКЛАТУР'!D:F,3,0)</f>
        <v>Ручки накладные</v>
      </c>
      <c r="R3417" s="40">
        <f>VLOOKUP(A:A,'ИЗ ОСНОВЫ НОМЕНКЛАТУР'!D:G,4,0)</f>
        <v>570</v>
      </c>
      <c r="S3417" s="12" t="str">
        <f>VLOOKUP(A:A,'ИЗ ОСНОВЫ НОМЕНКЛАТУР'!D:H,5,0)</f>
        <v>C</v>
      </c>
      <c r="T3417" s="44">
        <f t="shared" si="639"/>
        <v>0</v>
      </c>
      <c r="U3417" s="44">
        <f t="shared" si="640"/>
        <v>0</v>
      </c>
      <c r="V3417" s="44">
        <f t="shared" si="641"/>
        <v>0</v>
      </c>
      <c r="W3417" s="44">
        <f t="shared" si="642"/>
        <v>0</v>
      </c>
      <c r="X3417" s="44">
        <f t="shared" si="643"/>
        <v>0</v>
      </c>
      <c r="Y3417" s="44">
        <f t="shared" si="644"/>
        <v>0</v>
      </c>
      <c r="Z3417" s="44">
        <f t="shared" si="645"/>
        <v>0</v>
      </c>
      <c r="AA3417" s="44">
        <f t="shared" si="646"/>
        <v>0</v>
      </c>
      <c r="AB3417" s="44">
        <f t="shared" si="647"/>
        <v>0</v>
      </c>
      <c r="AC3417" s="44">
        <f t="shared" si="648"/>
        <v>0</v>
      </c>
      <c r="AD3417" s="44">
        <f t="shared" si="649"/>
        <v>112860</v>
      </c>
      <c r="AE3417" s="12">
        <f t="shared" si="650"/>
        <v>112860</v>
      </c>
    </row>
    <row r="3418" spans="1:31" ht="12.6" hidden="1" customHeight="1" x14ac:dyDescent="0.2">
      <c r="A3418" s="26" t="s">
        <v>2505</v>
      </c>
      <c r="B3418" s="19"/>
      <c r="C3418" s="19"/>
      <c r="D3418" s="20"/>
      <c r="E3418" s="21"/>
      <c r="F3418" s="22"/>
      <c r="G3418" s="21"/>
      <c r="H3418" s="22"/>
      <c r="I3418" s="20"/>
      <c r="J3418" s="20"/>
      <c r="K3418" s="20"/>
      <c r="L3418" s="20"/>
      <c r="M3418" s="20"/>
      <c r="N3418" s="20">
        <v>358</v>
      </c>
      <c r="O3418" s="20">
        <v>358</v>
      </c>
      <c r="P3418" s="23" t="str">
        <f>VLOOKUP(A3418,'ИЗ ОСНОВЫ НОМЕНКЛАТУР'!D:E,2,0)</f>
        <v>Ручки, крючки, опоры</v>
      </c>
      <c r="Q3418" s="23" t="str">
        <f>VLOOKUP(A3418,'ИЗ ОСНОВЫ НОМЕНКЛАТУР'!D:F,3,0)</f>
        <v>Ручки накладные</v>
      </c>
      <c r="R3418" s="40">
        <f>VLOOKUP(A:A,'ИЗ ОСНОВЫ НОМЕНКЛАТУР'!D:G,4,0)</f>
        <v>320</v>
      </c>
      <c r="S3418" s="12" t="str">
        <f>VLOOKUP(A:A,'ИЗ ОСНОВЫ НОМЕНКЛАТУР'!D:H,5,0)</f>
        <v>C</v>
      </c>
      <c r="T3418" s="44">
        <f t="shared" si="639"/>
        <v>0</v>
      </c>
      <c r="U3418" s="44">
        <f t="shared" si="640"/>
        <v>0</v>
      </c>
      <c r="V3418" s="44">
        <f t="shared" si="641"/>
        <v>0</v>
      </c>
      <c r="W3418" s="44">
        <f t="shared" si="642"/>
        <v>0</v>
      </c>
      <c r="X3418" s="44">
        <f t="shared" si="643"/>
        <v>0</v>
      </c>
      <c r="Y3418" s="44">
        <f t="shared" si="644"/>
        <v>0</v>
      </c>
      <c r="Z3418" s="44">
        <f t="shared" si="645"/>
        <v>0</v>
      </c>
      <c r="AA3418" s="44">
        <f t="shared" si="646"/>
        <v>0</v>
      </c>
      <c r="AB3418" s="44">
        <f t="shared" si="647"/>
        <v>0</v>
      </c>
      <c r="AC3418" s="44">
        <f t="shared" si="648"/>
        <v>0</v>
      </c>
      <c r="AD3418" s="44">
        <f t="shared" si="649"/>
        <v>114560</v>
      </c>
      <c r="AE3418" s="12">
        <f t="shared" si="650"/>
        <v>114560</v>
      </c>
    </row>
    <row r="3419" spans="1:31" ht="12.6" hidden="1" customHeight="1" x14ac:dyDescent="0.2">
      <c r="A3419" s="26" t="s">
        <v>2492</v>
      </c>
      <c r="B3419" s="19"/>
      <c r="C3419" s="19"/>
      <c r="D3419" s="20"/>
      <c r="E3419" s="21"/>
      <c r="F3419" s="22"/>
      <c r="G3419" s="21"/>
      <c r="H3419" s="22"/>
      <c r="I3419" s="20"/>
      <c r="J3419" s="20">
        <v>238</v>
      </c>
      <c r="K3419" s="20"/>
      <c r="L3419" s="20"/>
      <c r="M3419" s="20"/>
      <c r="N3419" s="20">
        <v>99</v>
      </c>
      <c r="O3419" s="20">
        <v>337</v>
      </c>
      <c r="P3419" s="23" t="str">
        <f>VLOOKUP(A3419,'ИЗ ОСНОВЫ НОМЕНКЛАТУР'!D:E,2,0)</f>
        <v>Ручки, крючки, опоры</v>
      </c>
      <c r="Q3419" s="23" t="str">
        <f>VLOOKUP(A3419,'ИЗ ОСНОВЫ НОМЕНКЛАТУР'!D:F,3,0)</f>
        <v>Ручки накладные</v>
      </c>
      <c r="R3419" s="40">
        <f>VLOOKUP(A:A,'ИЗ ОСНОВЫ НОМЕНКЛАТУР'!D:G,4,0)</f>
        <v>290.16345381526105</v>
      </c>
      <c r="S3419" s="12" t="str">
        <f>VLOOKUP(A:A,'ИЗ ОСНОВЫ НОМЕНКЛАТУР'!D:H,5,0)</f>
        <v>C</v>
      </c>
      <c r="T3419" s="44">
        <f t="shared" si="639"/>
        <v>0</v>
      </c>
      <c r="U3419" s="44">
        <f t="shared" si="640"/>
        <v>0</v>
      </c>
      <c r="V3419" s="44">
        <f t="shared" si="641"/>
        <v>0</v>
      </c>
      <c r="W3419" s="44">
        <f t="shared" si="642"/>
        <v>0</v>
      </c>
      <c r="X3419" s="44">
        <f t="shared" si="643"/>
        <v>0</v>
      </c>
      <c r="Y3419" s="44">
        <f t="shared" si="644"/>
        <v>0</v>
      </c>
      <c r="Z3419" s="44">
        <f t="shared" si="645"/>
        <v>69058.902008032135</v>
      </c>
      <c r="AA3419" s="44">
        <f t="shared" si="646"/>
        <v>0</v>
      </c>
      <c r="AB3419" s="44">
        <f t="shared" si="647"/>
        <v>0</v>
      </c>
      <c r="AC3419" s="44">
        <f t="shared" si="648"/>
        <v>0</v>
      </c>
      <c r="AD3419" s="44">
        <f t="shared" si="649"/>
        <v>28726.181927710844</v>
      </c>
      <c r="AE3419" s="12">
        <f t="shared" si="650"/>
        <v>97785.08393574298</v>
      </c>
    </row>
    <row r="3420" spans="1:31" ht="12.6" hidden="1" customHeight="1" x14ac:dyDescent="0.2">
      <c r="A3420" s="26" t="s">
        <v>2500</v>
      </c>
      <c r="B3420" s="19"/>
      <c r="C3420" s="19"/>
      <c r="D3420" s="20"/>
      <c r="E3420" s="21"/>
      <c r="F3420" s="22"/>
      <c r="G3420" s="21"/>
      <c r="H3420" s="22"/>
      <c r="I3420" s="20"/>
      <c r="J3420" s="20"/>
      <c r="K3420" s="20"/>
      <c r="L3420" s="20"/>
      <c r="M3420" s="20"/>
      <c r="N3420" s="20">
        <v>306</v>
      </c>
      <c r="O3420" s="20">
        <v>306</v>
      </c>
      <c r="P3420" s="23" t="str">
        <f>VLOOKUP(A3420,'ИЗ ОСНОВЫ НОМЕНКЛАТУР'!D:E,2,0)</f>
        <v>Ручки, крючки, опоры</v>
      </c>
      <c r="Q3420" s="23" t="str">
        <f>VLOOKUP(A3420,'ИЗ ОСНОВЫ НОМЕНКЛАТУР'!D:F,3,0)</f>
        <v>Ручки накладные</v>
      </c>
      <c r="R3420" s="40">
        <f>VLOOKUP(A:A,'ИЗ ОСНОВЫ НОМЕНКЛАТУР'!D:G,4,0)</f>
        <v>340</v>
      </c>
      <c r="S3420" s="12" t="str">
        <f>VLOOKUP(A:A,'ИЗ ОСНОВЫ НОМЕНКЛАТУР'!D:H,5,0)</f>
        <v>C</v>
      </c>
      <c r="T3420" s="44">
        <f t="shared" si="639"/>
        <v>0</v>
      </c>
      <c r="U3420" s="44">
        <f t="shared" si="640"/>
        <v>0</v>
      </c>
      <c r="V3420" s="44">
        <f t="shared" si="641"/>
        <v>0</v>
      </c>
      <c r="W3420" s="44">
        <f t="shared" si="642"/>
        <v>0</v>
      </c>
      <c r="X3420" s="44">
        <f t="shared" si="643"/>
        <v>0</v>
      </c>
      <c r="Y3420" s="44">
        <f t="shared" si="644"/>
        <v>0</v>
      </c>
      <c r="Z3420" s="44">
        <f t="shared" si="645"/>
        <v>0</v>
      </c>
      <c r="AA3420" s="44">
        <f t="shared" si="646"/>
        <v>0</v>
      </c>
      <c r="AB3420" s="44">
        <f t="shared" si="647"/>
        <v>0</v>
      </c>
      <c r="AC3420" s="44">
        <f t="shared" si="648"/>
        <v>0</v>
      </c>
      <c r="AD3420" s="44">
        <f t="shared" si="649"/>
        <v>104040</v>
      </c>
      <c r="AE3420" s="12">
        <f t="shared" si="650"/>
        <v>104040</v>
      </c>
    </row>
    <row r="3421" spans="1:31" ht="12.6" hidden="1" customHeight="1" x14ac:dyDescent="0.2">
      <c r="A3421" s="26" t="s">
        <v>2504</v>
      </c>
      <c r="B3421" s="19"/>
      <c r="C3421" s="19"/>
      <c r="D3421" s="20"/>
      <c r="E3421" s="21"/>
      <c r="F3421" s="22"/>
      <c r="G3421" s="21"/>
      <c r="H3421" s="22"/>
      <c r="I3421" s="20"/>
      <c r="J3421" s="20">
        <v>191</v>
      </c>
      <c r="K3421" s="20"/>
      <c r="L3421" s="20"/>
      <c r="M3421" s="20"/>
      <c r="N3421" s="20">
        <v>187</v>
      </c>
      <c r="O3421" s="20">
        <v>378</v>
      </c>
      <c r="P3421" s="23" t="str">
        <f>VLOOKUP(A3421,'ИЗ ОСНОВЫ НОМЕНКЛАТУР'!D:E,2,0)</f>
        <v>Ручки, крючки, опоры</v>
      </c>
      <c r="Q3421" s="23" t="str">
        <f>VLOOKUP(A3421,'ИЗ ОСНОВЫ НОМЕНКЛАТУР'!D:F,3,0)</f>
        <v>Ручки накладные</v>
      </c>
      <c r="R3421" s="40">
        <f>VLOOKUP(A:A,'ИЗ ОСНОВЫ НОМЕНКЛАТУР'!D:G,4,0)</f>
        <v>315.90909090909093</v>
      </c>
      <c r="S3421" s="12" t="str">
        <f>VLOOKUP(A:A,'ИЗ ОСНОВЫ НОМЕНКЛАТУР'!D:H,5,0)</f>
        <v>C</v>
      </c>
      <c r="T3421" s="44">
        <f t="shared" si="639"/>
        <v>0</v>
      </c>
      <c r="U3421" s="44">
        <f t="shared" si="640"/>
        <v>0</v>
      </c>
      <c r="V3421" s="44">
        <f t="shared" si="641"/>
        <v>0</v>
      </c>
      <c r="W3421" s="44">
        <f t="shared" si="642"/>
        <v>0</v>
      </c>
      <c r="X3421" s="44">
        <f t="shared" si="643"/>
        <v>0</v>
      </c>
      <c r="Y3421" s="44">
        <f t="shared" si="644"/>
        <v>0</v>
      </c>
      <c r="Z3421" s="44">
        <f t="shared" si="645"/>
        <v>60338.636363636368</v>
      </c>
      <c r="AA3421" s="44">
        <f t="shared" si="646"/>
        <v>0</v>
      </c>
      <c r="AB3421" s="44">
        <f t="shared" si="647"/>
        <v>0</v>
      </c>
      <c r="AC3421" s="44">
        <f t="shared" si="648"/>
        <v>0</v>
      </c>
      <c r="AD3421" s="44">
        <f t="shared" si="649"/>
        <v>59075.000000000007</v>
      </c>
      <c r="AE3421" s="12">
        <f t="shared" si="650"/>
        <v>119413.63636363638</v>
      </c>
    </row>
    <row r="3422" spans="1:31" ht="12.6" hidden="1" customHeight="1" x14ac:dyDescent="0.2">
      <c r="A3422" s="26" t="s">
        <v>2503</v>
      </c>
      <c r="B3422" s="19"/>
      <c r="C3422" s="19"/>
      <c r="D3422" s="20"/>
      <c r="E3422" s="21"/>
      <c r="F3422" s="22"/>
      <c r="G3422" s="21"/>
      <c r="H3422" s="22"/>
      <c r="I3422" s="20"/>
      <c r="J3422" s="20">
        <v>196</v>
      </c>
      <c r="K3422" s="20"/>
      <c r="L3422" s="20"/>
      <c r="M3422" s="20"/>
      <c r="N3422" s="20">
        <v>182</v>
      </c>
      <c r="O3422" s="20">
        <v>378</v>
      </c>
      <c r="P3422" s="23" t="str">
        <f>VLOOKUP(A3422,'ИЗ ОСНОВЫ НОМЕНКЛАТУР'!D:E,2,0)</f>
        <v>Ручки, крючки, опоры</v>
      </c>
      <c r="Q3422" s="23" t="str">
        <f>VLOOKUP(A3422,'ИЗ ОСНОВЫ НОМЕНКЛАТУР'!D:F,3,0)</f>
        <v>Ручки накладные</v>
      </c>
      <c r="R3422" s="40">
        <f>VLOOKUP(A:A,'ИЗ ОСНОВЫ НОМЕНКЛАТУР'!D:G,4,0)</f>
        <v>370</v>
      </c>
      <c r="S3422" s="12" t="str">
        <f>VLOOKUP(A:A,'ИЗ ОСНОВЫ НОМЕНКЛАТУР'!D:H,5,0)</f>
        <v>C</v>
      </c>
      <c r="T3422" s="44">
        <f t="shared" si="639"/>
        <v>0</v>
      </c>
      <c r="U3422" s="44">
        <f t="shared" si="640"/>
        <v>0</v>
      </c>
      <c r="V3422" s="44">
        <f t="shared" si="641"/>
        <v>0</v>
      </c>
      <c r="W3422" s="44">
        <f t="shared" si="642"/>
        <v>0</v>
      </c>
      <c r="X3422" s="44">
        <f t="shared" si="643"/>
        <v>0</v>
      </c>
      <c r="Y3422" s="44">
        <f t="shared" si="644"/>
        <v>0</v>
      </c>
      <c r="Z3422" s="44">
        <f t="shared" si="645"/>
        <v>72520</v>
      </c>
      <c r="AA3422" s="44">
        <f t="shared" si="646"/>
        <v>0</v>
      </c>
      <c r="AB3422" s="44">
        <f t="shared" si="647"/>
        <v>0</v>
      </c>
      <c r="AC3422" s="44">
        <f t="shared" si="648"/>
        <v>0</v>
      </c>
      <c r="AD3422" s="44">
        <f t="shared" si="649"/>
        <v>67340</v>
      </c>
      <c r="AE3422" s="12">
        <f t="shared" si="650"/>
        <v>139860</v>
      </c>
    </row>
    <row r="3423" spans="1:31" ht="12.6" hidden="1" customHeight="1" x14ac:dyDescent="0.2">
      <c r="A3423" s="26" t="s">
        <v>4939</v>
      </c>
      <c r="B3423" s="19"/>
      <c r="C3423" s="19"/>
      <c r="D3423" s="20"/>
      <c r="E3423" s="21"/>
      <c r="F3423" s="22"/>
      <c r="G3423" s="21"/>
      <c r="H3423" s="22"/>
      <c r="I3423" s="20"/>
      <c r="J3423" s="20">
        <v>180</v>
      </c>
      <c r="K3423" s="20"/>
      <c r="L3423" s="20"/>
      <c r="M3423" s="20"/>
      <c r="N3423" s="20"/>
      <c r="O3423" s="20">
        <v>180</v>
      </c>
      <c r="P3423" s="23" t="str">
        <f>VLOOKUP(A3423,'ИЗ ОСНОВЫ НОМЕНКЛАТУР'!D:E,2,0)</f>
        <v>Ручки, крючки, опоры</v>
      </c>
      <c r="Q3423" s="23" t="str">
        <f>VLOOKUP(A3423,'ИЗ ОСНОВЫ НОМЕНКЛАТУР'!D:F,3,0)</f>
        <v>Ручки накладные</v>
      </c>
      <c r="R3423" s="40">
        <f>VLOOKUP(A:A,'ИЗ ОСНОВЫ НОМЕНКЛАТУР'!D:G,4,0)</f>
        <v>1380</v>
      </c>
      <c r="S3423" s="12" t="str">
        <f>VLOOKUP(A:A,'ИЗ ОСНОВЫ НОМЕНКЛАТУР'!D:H,5,0)</f>
        <v>C</v>
      </c>
      <c r="T3423" s="44">
        <f t="shared" si="639"/>
        <v>0</v>
      </c>
      <c r="U3423" s="44">
        <f t="shared" si="640"/>
        <v>0</v>
      </c>
      <c r="V3423" s="44">
        <f t="shared" si="641"/>
        <v>0</v>
      </c>
      <c r="W3423" s="44">
        <f t="shared" si="642"/>
        <v>0</v>
      </c>
      <c r="X3423" s="44">
        <f t="shared" si="643"/>
        <v>0</v>
      </c>
      <c r="Y3423" s="44">
        <f t="shared" si="644"/>
        <v>0</v>
      </c>
      <c r="Z3423" s="44">
        <f t="shared" si="645"/>
        <v>248400</v>
      </c>
      <c r="AA3423" s="44">
        <f t="shared" si="646"/>
        <v>0</v>
      </c>
      <c r="AB3423" s="44">
        <f t="shared" si="647"/>
        <v>0</v>
      </c>
      <c r="AC3423" s="44">
        <f t="shared" si="648"/>
        <v>0</v>
      </c>
      <c r="AD3423" s="44">
        <f t="shared" si="649"/>
        <v>0</v>
      </c>
      <c r="AE3423" s="12">
        <f t="shared" si="650"/>
        <v>248400</v>
      </c>
    </row>
    <row r="3424" spans="1:31" ht="12.6" hidden="1" customHeight="1" x14ac:dyDescent="0.2">
      <c r="A3424" s="26" t="s">
        <v>2509</v>
      </c>
      <c r="B3424" s="19"/>
      <c r="C3424" s="19"/>
      <c r="D3424" s="20"/>
      <c r="E3424" s="21"/>
      <c r="F3424" s="22"/>
      <c r="G3424" s="21"/>
      <c r="H3424" s="22"/>
      <c r="I3424" s="20"/>
      <c r="J3424" s="20"/>
      <c r="K3424" s="20"/>
      <c r="L3424" s="20"/>
      <c r="M3424" s="20"/>
      <c r="N3424" s="20">
        <v>178</v>
      </c>
      <c r="O3424" s="20">
        <v>178</v>
      </c>
      <c r="P3424" s="23" t="str">
        <f>VLOOKUP(A3424,'ИЗ ОСНОВЫ НОМЕНКЛАТУР'!D:E,2,0)</f>
        <v>Ручки, крючки, опоры</v>
      </c>
      <c r="Q3424" s="23" t="str">
        <f>VLOOKUP(A3424,'ИЗ ОСНОВЫ НОМЕНКЛАТУР'!D:F,3,0)</f>
        <v>Ручки накладные</v>
      </c>
      <c r="R3424" s="40">
        <f>VLOOKUP(A:A,'ИЗ ОСНОВЫ НОМЕНКЛАТУР'!D:G,4,0)</f>
        <v>460</v>
      </c>
      <c r="S3424" s="12" t="str">
        <f>VLOOKUP(A:A,'ИЗ ОСНОВЫ НОМЕНКЛАТУР'!D:H,5,0)</f>
        <v>C</v>
      </c>
      <c r="T3424" s="44">
        <f t="shared" si="639"/>
        <v>0</v>
      </c>
      <c r="U3424" s="44">
        <f t="shared" si="640"/>
        <v>0</v>
      </c>
      <c r="V3424" s="44">
        <f t="shared" si="641"/>
        <v>0</v>
      </c>
      <c r="W3424" s="44">
        <f t="shared" si="642"/>
        <v>0</v>
      </c>
      <c r="X3424" s="44">
        <f t="shared" si="643"/>
        <v>0</v>
      </c>
      <c r="Y3424" s="44">
        <f t="shared" si="644"/>
        <v>0</v>
      </c>
      <c r="Z3424" s="44">
        <f t="shared" si="645"/>
        <v>0</v>
      </c>
      <c r="AA3424" s="44">
        <f t="shared" si="646"/>
        <v>0</v>
      </c>
      <c r="AB3424" s="44">
        <f t="shared" si="647"/>
        <v>0</v>
      </c>
      <c r="AC3424" s="44">
        <f t="shared" si="648"/>
        <v>0</v>
      </c>
      <c r="AD3424" s="44">
        <f t="shared" si="649"/>
        <v>81880</v>
      </c>
      <c r="AE3424" s="12">
        <f t="shared" si="650"/>
        <v>81880</v>
      </c>
    </row>
    <row r="3425" spans="1:31" ht="12.6" hidden="1" customHeight="1" x14ac:dyDescent="0.2">
      <c r="A3425" s="26" t="s">
        <v>2497</v>
      </c>
      <c r="B3425" s="19"/>
      <c r="C3425" s="19"/>
      <c r="D3425" s="20"/>
      <c r="E3425" s="21"/>
      <c r="F3425" s="22"/>
      <c r="G3425" s="21"/>
      <c r="H3425" s="22"/>
      <c r="I3425" s="20"/>
      <c r="J3425" s="20"/>
      <c r="K3425" s="20"/>
      <c r="L3425" s="20"/>
      <c r="M3425" s="20"/>
      <c r="N3425" s="20">
        <v>97</v>
      </c>
      <c r="O3425" s="20">
        <v>97</v>
      </c>
      <c r="P3425" s="23" t="str">
        <f>VLOOKUP(A3425,'ИЗ ОСНОВЫ НОМЕНКЛАТУР'!D:E,2,0)</f>
        <v>Ручки, крючки, опоры</v>
      </c>
      <c r="Q3425" s="23" t="str">
        <f>VLOOKUP(A3425,'ИЗ ОСНОВЫ НОМЕНКЛАТУР'!D:F,3,0)</f>
        <v>Ручки накладные</v>
      </c>
      <c r="R3425" s="40">
        <f>VLOOKUP(A:A,'ИЗ ОСНОВЫ НОМЕНКЛАТУР'!D:G,4,0)</f>
        <v>1180</v>
      </c>
      <c r="S3425" s="12" t="str">
        <f>VLOOKUP(A:A,'ИЗ ОСНОВЫ НОМЕНКЛАТУР'!D:H,5,0)</f>
        <v>C</v>
      </c>
      <c r="T3425" s="44">
        <f t="shared" si="639"/>
        <v>0</v>
      </c>
      <c r="U3425" s="44">
        <f t="shared" si="640"/>
        <v>0</v>
      </c>
      <c r="V3425" s="44">
        <f t="shared" si="641"/>
        <v>0</v>
      </c>
      <c r="W3425" s="44">
        <f t="shared" si="642"/>
        <v>0</v>
      </c>
      <c r="X3425" s="44">
        <f t="shared" si="643"/>
        <v>0</v>
      </c>
      <c r="Y3425" s="44">
        <f t="shared" si="644"/>
        <v>0</v>
      </c>
      <c r="Z3425" s="44">
        <f t="shared" si="645"/>
        <v>0</v>
      </c>
      <c r="AA3425" s="44">
        <f t="shared" si="646"/>
        <v>0</v>
      </c>
      <c r="AB3425" s="44">
        <f t="shared" si="647"/>
        <v>0</v>
      </c>
      <c r="AC3425" s="44">
        <f t="shared" si="648"/>
        <v>0</v>
      </c>
      <c r="AD3425" s="44">
        <f t="shared" si="649"/>
        <v>114460</v>
      </c>
      <c r="AE3425" s="12">
        <f t="shared" si="650"/>
        <v>114460</v>
      </c>
    </row>
    <row r="3426" spans="1:31" ht="12.6" hidden="1" customHeight="1" x14ac:dyDescent="0.2">
      <c r="A3426" s="26" t="s">
        <v>4940</v>
      </c>
      <c r="B3426" s="19"/>
      <c r="C3426" s="19"/>
      <c r="D3426" s="20"/>
      <c r="E3426" s="21"/>
      <c r="F3426" s="22"/>
      <c r="G3426" s="21"/>
      <c r="H3426" s="22"/>
      <c r="I3426" s="20"/>
      <c r="J3426" s="20">
        <v>180</v>
      </c>
      <c r="K3426" s="20"/>
      <c r="L3426" s="20"/>
      <c r="M3426" s="20"/>
      <c r="N3426" s="20"/>
      <c r="O3426" s="20">
        <v>180</v>
      </c>
      <c r="P3426" s="23" t="str">
        <f>VLOOKUP(A3426,'ИЗ ОСНОВЫ НОМЕНКЛАТУР'!D:E,2,0)</f>
        <v>Ручки, крючки, опоры</v>
      </c>
      <c r="Q3426" s="23" t="str">
        <f>VLOOKUP(A3426,'ИЗ ОСНОВЫ НОМЕНКЛАТУР'!D:F,3,0)</f>
        <v>Ручки накладные</v>
      </c>
      <c r="R3426" s="40">
        <f>VLOOKUP(A:A,'ИЗ ОСНОВЫ НОМЕНКЛАТУР'!D:G,4,0)</f>
        <v>1930</v>
      </c>
      <c r="S3426" s="12" t="str">
        <f>VLOOKUP(A:A,'ИЗ ОСНОВЫ НОМЕНКЛАТУР'!D:H,5,0)</f>
        <v>C</v>
      </c>
      <c r="T3426" s="44">
        <f t="shared" si="639"/>
        <v>0</v>
      </c>
      <c r="U3426" s="44">
        <f t="shared" si="640"/>
        <v>0</v>
      </c>
      <c r="V3426" s="44">
        <f t="shared" si="641"/>
        <v>0</v>
      </c>
      <c r="W3426" s="44">
        <f t="shared" si="642"/>
        <v>0</v>
      </c>
      <c r="X3426" s="44">
        <f t="shared" si="643"/>
        <v>0</v>
      </c>
      <c r="Y3426" s="44">
        <f t="shared" si="644"/>
        <v>0</v>
      </c>
      <c r="Z3426" s="44">
        <f t="shared" si="645"/>
        <v>347400</v>
      </c>
      <c r="AA3426" s="44">
        <f t="shared" si="646"/>
        <v>0</v>
      </c>
      <c r="AB3426" s="44">
        <f t="shared" si="647"/>
        <v>0</v>
      </c>
      <c r="AC3426" s="44">
        <f t="shared" si="648"/>
        <v>0</v>
      </c>
      <c r="AD3426" s="44">
        <f t="shared" si="649"/>
        <v>0</v>
      </c>
      <c r="AE3426" s="12">
        <f t="shared" si="650"/>
        <v>347400</v>
      </c>
    </row>
    <row r="3427" spans="1:31" ht="12.6" hidden="1" customHeight="1" x14ac:dyDescent="0.2">
      <c r="A3427" s="26" t="s">
        <v>2499</v>
      </c>
      <c r="B3427" s="19"/>
      <c r="C3427" s="19"/>
      <c r="D3427" s="20"/>
      <c r="E3427" s="21"/>
      <c r="F3427" s="22"/>
      <c r="G3427" s="21"/>
      <c r="H3427" s="22"/>
      <c r="I3427" s="20"/>
      <c r="J3427" s="20"/>
      <c r="K3427" s="20"/>
      <c r="L3427" s="20"/>
      <c r="M3427" s="20"/>
      <c r="N3427" s="20">
        <v>95</v>
      </c>
      <c r="O3427" s="20">
        <v>95</v>
      </c>
      <c r="P3427" s="23" t="str">
        <f>VLOOKUP(A3427,'ИЗ ОСНОВЫ НОМЕНКЛАТУР'!D:E,2,0)</f>
        <v>Ручки, крючки, опоры</v>
      </c>
      <c r="Q3427" s="23" t="str">
        <f>VLOOKUP(A3427,'ИЗ ОСНОВЫ НОМЕНКЛАТУР'!D:F,3,0)</f>
        <v>Ручки накладные</v>
      </c>
      <c r="R3427" s="40">
        <f>VLOOKUP(A:A,'ИЗ ОСНОВЫ НОМЕНКЛАТУР'!D:G,4,0)</f>
        <v>710</v>
      </c>
      <c r="S3427" s="12" t="str">
        <f>VLOOKUP(A:A,'ИЗ ОСНОВЫ НОМЕНКЛАТУР'!D:H,5,0)</f>
        <v>C</v>
      </c>
      <c r="T3427" s="44">
        <f t="shared" si="639"/>
        <v>0</v>
      </c>
      <c r="U3427" s="44">
        <f t="shared" si="640"/>
        <v>0</v>
      </c>
      <c r="V3427" s="44">
        <f t="shared" si="641"/>
        <v>0</v>
      </c>
      <c r="W3427" s="44">
        <f t="shared" si="642"/>
        <v>0</v>
      </c>
      <c r="X3427" s="44">
        <f t="shared" si="643"/>
        <v>0</v>
      </c>
      <c r="Y3427" s="44">
        <f t="shared" si="644"/>
        <v>0</v>
      </c>
      <c r="Z3427" s="44">
        <f t="shared" si="645"/>
        <v>0</v>
      </c>
      <c r="AA3427" s="44">
        <f t="shared" si="646"/>
        <v>0</v>
      </c>
      <c r="AB3427" s="44">
        <f t="shared" si="647"/>
        <v>0</v>
      </c>
      <c r="AC3427" s="44">
        <f t="shared" si="648"/>
        <v>0</v>
      </c>
      <c r="AD3427" s="44">
        <f t="shared" si="649"/>
        <v>67450</v>
      </c>
      <c r="AE3427" s="12">
        <f t="shared" si="650"/>
        <v>67450</v>
      </c>
    </row>
    <row r="3428" spans="1:31" ht="12.6" hidden="1" customHeight="1" x14ac:dyDescent="0.2">
      <c r="A3428" s="26" t="s">
        <v>2496</v>
      </c>
      <c r="B3428" s="19"/>
      <c r="C3428" s="19"/>
      <c r="D3428" s="20"/>
      <c r="E3428" s="21"/>
      <c r="F3428" s="22"/>
      <c r="G3428" s="21"/>
      <c r="H3428" s="22"/>
      <c r="I3428" s="20"/>
      <c r="J3428" s="20"/>
      <c r="K3428" s="20"/>
      <c r="L3428" s="20">
        <v>1</v>
      </c>
      <c r="M3428" s="20">
        <v>97</v>
      </c>
      <c r="N3428" s="20">
        <v>146</v>
      </c>
      <c r="O3428" s="20">
        <v>244</v>
      </c>
      <c r="P3428" s="23" t="str">
        <f>VLOOKUP(A3428,'ИЗ ОСНОВЫ НОМЕНКЛАТУР'!D:E,2,0)</f>
        <v>Ручки, крючки, опоры</v>
      </c>
      <c r="Q3428" s="23" t="str">
        <f>VLOOKUP(A3428,'ИЗ ОСНОВЫ НОМЕНКЛАТУР'!D:F,3,0)</f>
        <v>Ручки накладные</v>
      </c>
      <c r="R3428" s="40">
        <f>VLOOKUP(A:A,'ИЗ ОСНОВЫ НОМЕНКЛАТУР'!D:G,4,0)</f>
        <v>680</v>
      </c>
      <c r="S3428" s="12" t="str">
        <f>VLOOKUP(A:A,'ИЗ ОСНОВЫ НОМЕНКЛАТУР'!D:H,5,0)</f>
        <v>C</v>
      </c>
      <c r="T3428" s="44">
        <f t="shared" si="639"/>
        <v>0</v>
      </c>
      <c r="U3428" s="44">
        <f t="shared" si="640"/>
        <v>0</v>
      </c>
      <c r="V3428" s="44">
        <f t="shared" si="641"/>
        <v>0</v>
      </c>
      <c r="W3428" s="44">
        <f t="shared" si="642"/>
        <v>0</v>
      </c>
      <c r="X3428" s="44">
        <f t="shared" si="643"/>
        <v>0</v>
      </c>
      <c r="Y3428" s="44">
        <f t="shared" si="644"/>
        <v>0</v>
      </c>
      <c r="Z3428" s="44">
        <f t="shared" si="645"/>
        <v>0</v>
      </c>
      <c r="AA3428" s="44">
        <f t="shared" si="646"/>
        <v>0</v>
      </c>
      <c r="AB3428" s="44">
        <f t="shared" si="647"/>
        <v>680</v>
      </c>
      <c r="AC3428" s="44">
        <f t="shared" si="648"/>
        <v>65960</v>
      </c>
      <c r="AD3428" s="44">
        <f t="shared" si="649"/>
        <v>99280</v>
      </c>
      <c r="AE3428" s="12">
        <f t="shared" si="650"/>
        <v>165920</v>
      </c>
    </row>
    <row r="3429" spans="1:31" ht="12.6" hidden="1" customHeight="1" x14ac:dyDescent="0.2">
      <c r="A3429" s="26" t="s">
        <v>2507</v>
      </c>
      <c r="B3429" s="19"/>
      <c r="C3429" s="19"/>
      <c r="D3429" s="20"/>
      <c r="E3429" s="21"/>
      <c r="F3429" s="22"/>
      <c r="G3429" s="21"/>
      <c r="H3429" s="22"/>
      <c r="I3429" s="20"/>
      <c r="J3429" s="20"/>
      <c r="K3429" s="20"/>
      <c r="L3429" s="20"/>
      <c r="M3429" s="20"/>
      <c r="N3429" s="20">
        <v>178</v>
      </c>
      <c r="O3429" s="20">
        <v>178</v>
      </c>
      <c r="P3429" s="23" t="str">
        <f>VLOOKUP(A3429,'ИЗ ОСНОВЫ НОМЕНКЛАТУР'!D:E,2,0)</f>
        <v>Ручки, крючки, опоры</v>
      </c>
      <c r="Q3429" s="23" t="str">
        <f>VLOOKUP(A3429,'ИЗ ОСНОВЫ НОМЕНКЛАТУР'!D:F,3,0)</f>
        <v>Ручки накладные</v>
      </c>
      <c r="R3429" s="40">
        <f>VLOOKUP(A:A,'ИЗ ОСНОВЫ НОМЕНКЛАТУР'!D:G,4,0)</f>
        <v>640</v>
      </c>
      <c r="S3429" s="12" t="str">
        <f>VLOOKUP(A:A,'ИЗ ОСНОВЫ НОМЕНКЛАТУР'!D:H,5,0)</f>
        <v>C</v>
      </c>
      <c r="T3429" s="44">
        <f t="shared" si="639"/>
        <v>0</v>
      </c>
      <c r="U3429" s="44">
        <f t="shared" si="640"/>
        <v>0</v>
      </c>
      <c r="V3429" s="44">
        <f t="shared" si="641"/>
        <v>0</v>
      </c>
      <c r="W3429" s="44">
        <f t="shared" si="642"/>
        <v>0</v>
      </c>
      <c r="X3429" s="44">
        <f t="shared" si="643"/>
        <v>0</v>
      </c>
      <c r="Y3429" s="44">
        <f t="shared" si="644"/>
        <v>0</v>
      </c>
      <c r="Z3429" s="44">
        <f t="shared" si="645"/>
        <v>0</v>
      </c>
      <c r="AA3429" s="44">
        <f t="shared" si="646"/>
        <v>0</v>
      </c>
      <c r="AB3429" s="44">
        <f t="shared" si="647"/>
        <v>0</v>
      </c>
      <c r="AC3429" s="44">
        <f t="shared" si="648"/>
        <v>0</v>
      </c>
      <c r="AD3429" s="44">
        <f t="shared" si="649"/>
        <v>113920</v>
      </c>
      <c r="AE3429" s="12">
        <f t="shared" si="650"/>
        <v>113920</v>
      </c>
    </row>
    <row r="3430" spans="1:31" ht="12.6" hidden="1" customHeight="1" x14ac:dyDescent="0.2">
      <c r="A3430" s="26" t="s">
        <v>4941</v>
      </c>
      <c r="B3430" s="19"/>
      <c r="C3430" s="19"/>
      <c r="D3430" s="20"/>
      <c r="E3430" s="21"/>
      <c r="F3430" s="22"/>
      <c r="G3430" s="21"/>
      <c r="H3430" s="22"/>
      <c r="I3430" s="20"/>
      <c r="J3430" s="20"/>
      <c r="K3430" s="20">
        <v>4</v>
      </c>
      <c r="L3430" s="20"/>
      <c r="M3430" s="20"/>
      <c r="N3430" s="20"/>
      <c r="O3430" s="20">
        <v>4</v>
      </c>
      <c r="P3430" s="23" t="str">
        <f>VLOOKUP(A3430,'ИЗ ОСНОВЫ НОМЕНКЛАТУР'!D:E,2,0)</f>
        <v>Аксессуары для шкафов</v>
      </c>
      <c r="Q3430" s="23" t="str">
        <f>VLOOKUP(A3430,'ИЗ ОСНОВЫ НОМЕНКЛАТУР'!D:F,3,0)</f>
        <v>Шкаф/шкаф-купе наполнение (бренд Aristo)</v>
      </c>
      <c r="R3430" s="40">
        <f>VLOOKUP(A:A,'ИЗ ОСНОВЫ НОМЕНКЛАТУР'!D:G,4,0)</f>
        <v>2436.75</v>
      </c>
      <c r="S3430" s="12" t="str">
        <f>VLOOKUP(A:A,'ИЗ ОСНОВЫ НОМЕНКЛАТУР'!D:H,5,0)</f>
        <v>C</v>
      </c>
      <c r="T3430" s="44">
        <f t="shared" si="639"/>
        <v>0</v>
      </c>
      <c r="U3430" s="44">
        <f t="shared" si="640"/>
        <v>0</v>
      </c>
      <c r="V3430" s="44">
        <f t="shared" si="641"/>
        <v>0</v>
      </c>
      <c r="W3430" s="44">
        <f t="shared" si="642"/>
        <v>0</v>
      </c>
      <c r="X3430" s="44">
        <f t="shared" si="643"/>
        <v>0</v>
      </c>
      <c r="Y3430" s="44">
        <f t="shared" si="644"/>
        <v>0</v>
      </c>
      <c r="Z3430" s="44">
        <f t="shared" si="645"/>
        <v>0</v>
      </c>
      <c r="AA3430" s="44">
        <f t="shared" si="646"/>
        <v>9747</v>
      </c>
      <c r="AB3430" s="44">
        <f t="shared" si="647"/>
        <v>0</v>
      </c>
      <c r="AC3430" s="44">
        <f t="shared" si="648"/>
        <v>0</v>
      </c>
      <c r="AD3430" s="44">
        <f t="shared" si="649"/>
        <v>0</v>
      </c>
      <c r="AE3430" s="12">
        <f t="shared" si="650"/>
        <v>9747</v>
      </c>
    </row>
    <row r="3431" spans="1:31" ht="12.6" hidden="1" customHeight="1" x14ac:dyDescent="0.2">
      <c r="A3431" s="26" t="s">
        <v>4942</v>
      </c>
      <c r="B3431" s="19"/>
      <c r="C3431" s="19"/>
      <c r="D3431" s="20"/>
      <c r="E3431" s="21"/>
      <c r="F3431" s="22"/>
      <c r="G3431" s="21"/>
      <c r="H3431" s="22"/>
      <c r="I3431" s="20"/>
      <c r="J3431" s="20"/>
      <c r="K3431" s="20">
        <v>4</v>
      </c>
      <c r="L3431" s="20"/>
      <c r="M3431" s="20"/>
      <c r="N3431" s="20"/>
      <c r="O3431" s="20">
        <v>4</v>
      </c>
      <c r="P3431" s="23" t="str">
        <f>VLOOKUP(A3431,'ИЗ ОСНОВЫ НОМЕНКЛАТУР'!D:E,2,0)</f>
        <v>Аксессуары для шкафов</v>
      </c>
      <c r="Q3431" s="23" t="str">
        <f>VLOOKUP(A3431,'ИЗ ОСНОВЫ НОМЕНКЛАТУР'!D:F,3,0)</f>
        <v>Шкаф/шкаф-купе наполнение (бренд Aristo)</v>
      </c>
      <c r="R3431" s="40">
        <f>VLOOKUP(A:A,'ИЗ ОСНОВЫ НОМЕНКЛАТУР'!D:G,4,0)</f>
        <v>2436.75</v>
      </c>
      <c r="S3431" s="12" t="str">
        <f>VLOOKUP(A:A,'ИЗ ОСНОВЫ НОМЕНКЛАТУР'!D:H,5,0)</f>
        <v>C</v>
      </c>
      <c r="T3431" s="44">
        <f t="shared" si="639"/>
        <v>0</v>
      </c>
      <c r="U3431" s="44">
        <f t="shared" si="640"/>
        <v>0</v>
      </c>
      <c r="V3431" s="44">
        <f t="shared" si="641"/>
        <v>0</v>
      </c>
      <c r="W3431" s="44">
        <f t="shared" si="642"/>
        <v>0</v>
      </c>
      <c r="X3431" s="44">
        <f t="shared" si="643"/>
        <v>0</v>
      </c>
      <c r="Y3431" s="44">
        <f t="shared" si="644"/>
        <v>0</v>
      </c>
      <c r="Z3431" s="44">
        <f t="shared" si="645"/>
        <v>0</v>
      </c>
      <c r="AA3431" s="44">
        <f t="shared" si="646"/>
        <v>9747</v>
      </c>
      <c r="AB3431" s="44">
        <f t="shared" si="647"/>
        <v>0</v>
      </c>
      <c r="AC3431" s="44">
        <f t="shared" si="648"/>
        <v>0</v>
      </c>
      <c r="AD3431" s="44">
        <f t="shared" si="649"/>
        <v>0</v>
      </c>
      <c r="AE3431" s="12">
        <f t="shared" si="650"/>
        <v>9747</v>
      </c>
    </row>
    <row r="3432" spans="1:31" ht="12.6" hidden="1" customHeight="1" x14ac:dyDescent="0.2">
      <c r="A3432" s="26" t="s">
        <v>4943</v>
      </c>
      <c r="B3432" s="19"/>
      <c r="C3432" s="19"/>
      <c r="D3432" s="20"/>
      <c r="E3432" s="21"/>
      <c r="F3432" s="22"/>
      <c r="G3432" s="21"/>
      <c r="H3432" s="22"/>
      <c r="I3432" s="20"/>
      <c r="J3432" s="20"/>
      <c r="K3432" s="20">
        <v>4</v>
      </c>
      <c r="L3432" s="20"/>
      <c r="M3432" s="20"/>
      <c r="N3432" s="20"/>
      <c r="O3432" s="20">
        <v>4</v>
      </c>
      <c r="P3432" s="23" t="str">
        <f>VLOOKUP(A3432,'ИЗ ОСНОВЫ НОМЕНКЛАТУР'!D:E,2,0)</f>
        <v>Аксессуары для шкафов</v>
      </c>
      <c r="Q3432" s="23" t="str">
        <f>VLOOKUP(A3432,'ИЗ ОСНОВЫ НОМЕНКЛАТУР'!D:F,3,0)</f>
        <v>Шкаф/шкаф-купе наполнение (бренд Aristo)</v>
      </c>
      <c r="R3432" s="40">
        <f>VLOOKUP(A:A,'ИЗ ОСНОВЫ НОМЕНКЛАТУР'!D:G,4,0)</f>
        <v>2436.75</v>
      </c>
      <c r="S3432" s="12" t="str">
        <f>VLOOKUP(A:A,'ИЗ ОСНОВЫ НОМЕНКЛАТУР'!D:H,5,0)</f>
        <v>C</v>
      </c>
      <c r="T3432" s="44">
        <f t="shared" si="639"/>
        <v>0</v>
      </c>
      <c r="U3432" s="44">
        <f t="shared" si="640"/>
        <v>0</v>
      </c>
      <c r="V3432" s="44">
        <f t="shared" si="641"/>
        <v>0</v>
      </c>
      <c r="W3432" s="44">
        <f t="shared" si="642"/>
        <v>0</v>
      </c>
      <c r="X3432" s="44">
        <f t="shared" si="643"/>
        <v>0</v>
      </c>
      <c r="Y3432" s="44">
        <f t="shared" si="644"/>
        <v>0</v>
      </c>
      <c r="Z3432" s="44">
        <f t="shared" si="645"/>
        <v>0</v>
      </c>
      <c r="AA3432" s="44">
        <f t="shared" si="646"/>
        <v>9747</v>
      </c>
      <c r="AB3432" s="44">
        <f t="shared" si="647"/>
        <v>0</v>
      </c>
      <c r="AC3432" s="44">
        <f t="shared" si="648"/>
        <v>0</v>
      </c>
      <c r="AD3432" s="44">
        <f t="shared" si="649"/>
        <v>0</v>
      </c>
      <c r="AE3432" s="12">
        <f t="shared" si="650"/>
        <v>9747</v>
      </c>
    </row>
    <row r="3433" spans="1:31" ht="12.6" hidden="1" customHeight="1" x14ac:dyDescent="0.2">
      <c r="A3433" s="26" t="s">
        <v>2748</v>
      </c>
      <c r="B3433" s="19"/>
      <c r="C3433" s="19"/>
      <c r="D3433" s="20"/>
      <c r="E3433" s="21"/>
      <c r="F3433" s="22"/>
      <c r="G3433" s="21"/>
      <c r="H3433" s="22"/>
      <c r="I3433" s="20"/>
      <c r="J3433" s="20"/>
      <c r="K3433" s="20"/>
      <c r="L3433" s="20">
        <v>11</v>
      </c>
      <c r="M3433" s="20">
        <v>240</v>
      </c>
      <c r="N3433" s="20"/>
      <c r="O3433" s="20">
        <v>251</v>
      </c>
      <c r="P3433" s="23" t="str">
        <f>VLOOKUP(A3433,'ИЗ ОСНОВЫ НОМЕНКЛАТУР'!D:E,2,0)</f>
        <v>Ручки, крючки, опоры</v>
      </c>
      <c r="Q3433" s="23" t="str">
        <f>VLOOKUP(A3433,'ИЗ ОСНОВЫ НОМЕНКЛАТУР'!D:F,3,0)</f>
        <v>Ручки-рейлинги</v>
      </c>
      <c r="R3433" s="40">
        <f>VLOOKUP(A:A,'ИЗ ОСНОВЫ НОМЕНКЛАТУР'!D:G,4,0)</f>
        <v>320</v>
      </c>
      <c r="S3433" s="12" t="str">
        <f>VLOOKUP(A:A,'ИЗ ОСНОВЫ НОМЕНКЛАТУР'!D:H,5,0)</f>
        <v>C</v>
      </c>
      <c r="T3433" s="44">
        <f t="shared" si="639"/>
        <v>0</v>
      </c>
      <c r="U3433" s="44">
        <f t="shared" si="640"/>
        <v>0</v>
      </c>
      <c r="V3433" s="44">
        <f t="shared" si="641"/>
        <v>0</v>
      </c>
      <c r="W3433" s="44">
        <f t="shared" si="642"/>
        <v>0</v>
      </c>
      <c r="X3433" s="44">
        <f t="shared" si="643"/>
        <v>0</v>
      </c>
      <c r="Y3433" s="44">
        <f t="shared" si="644"/>
        <v>0</v>
      </c>
      <c r="Z3433" s="44">
        <f t="shared" si="645"/>
        <v>0</v>
      </c>
      <c r="AA3433" s="44">
        <f t="shared" si="646"/>
        <v>0</v>
      </c>
      <c r="AB3433" s="44">
        <f t="shared" si="647"/>
        <v>3520</v>
      </c>
      <c r="AC3433" s="44">
        <f t="shared" si="648"/>
        <v>76800</v>
      </c>
      <c r="AD3433" s="44">
        <f t="shared" si="649"/>
        <v>0</v>
      </c>
      <c r="AE3433" s="12">
        <f t="shared" si="650"/>
        <v>80320</v>
      </c>
    </row>
    <row r="3434" spans="1:31" ht="12.6" hidden="1" customHeight="1" x14ac:dyDescent="0.2">
      <c r="A3434" s="26" t="s">
        <v>2751</v>
      </c>
      <c r="B3434" s="19"/>
      <c r="C3434" s="19"/>
      <c r="D3434" s="20"/>
      <c r="E3434" s="21"/>
      <c r="F3434" s="22"/>
      <c r="G3434" s="21"/>
      <c r="H3434" s="22"/>
      <c r="I3434" s="20"/>
      <c r="J3434" s="20"/>
      <c r="K3434" s="20"/>
      <c r="L3434" s="20">
        <v>16</v>
      </c>
      <c r="M3434" s="20">
        <v>140</v>
      </c>
      <c r="N3434" s="20"/>
      <c r="O3434" s="20">
        <v>156</v>
      </c>
      <c r="P3434" s="23" t="str">
        <f>VLOOKUP(A3434,'ИЗ ОСНОВЫ НОМЕНКЛАТУР'!D:E,2,0)</f>
        <v>Ручки, крючки, опоры</v>
      </c>
      <c r="Q3434" s="23" t="str">
        <f>VLOOKUP(A3434,'ИЗ ОСНОВЫ НОМЕНКЛАТУР'!D:F,3,0)</f>
        <v>Ручки-рейлинги</v>
      </c>
      <c r="R3434" s="40">
        <f>VLOOKUP(A:A,'ИЗ ОСНОВЫ НОМЕНКЛАТУР'!D:G,4,0)</f>
        <v>190</v>
      </c>
      <c r="S3434" s="12" t="str">
        <f>VLOOKUP(A:A,'ИЗ ОСНОВЫ НОМЕНКЛАТУР'!D:H,5,0)</f>
        <v>C</v>
      </c>
      <c r="T3434" s="44">
        <f t="shared" si="639"/>
        <v>0</v>
      </c>
      <c r="U3434" s="44">
        <f t="shared" si="640"/>
        <v>0</v>
      </c>
      <c r="V3434" s="44">
        <f t="shared" si="641"/>
        <v>0</v>
      </c>
      <c r="W3434" s="44">
        <f t="shared" si="642"/>
        <v>0</v>
      </c>
      <c r="X3434" s="44">
        <f t="shared" si="643"/>
        <v>0</v>
      </c>
      <c r="Y3434" s="44">
        <f t="shared" si="644"/>
        <v>0</v>
      </c>
      <c r="Z3434" s="44">
        <f t="shared" si="645"/>
        <v>0</v>
      </c>
      <c r="AA3434" s="44">
        <f t="shared" si="646"/>
        <v>0</v>
      </c>
      <c r="AB3434" s="44">
        <f t="shared" si="647"/>
        <v>3040</v>
      </c>
      <c r="AC3434" s="44">
        <f t="shared" si="648"/>
        <v>26600</v>
      </c>
      <c r="AD3434" s="44">
        <f t="shared" si="649"/>
        <v>0</v>
      </c>
      <c r="AE3434" s="12">
        <f t="shared" si="650"/>
        <v>29640</v>
      </c>
    </row>
    <row r="3435" spans="1:31" ht="12.6" hidden="1" customHeight="1" x14ac:dyDescent="0.2">
      <c r="A3435" s="26" t="s">
        <v>2723</v>
      </c>
      <c r="B3435" s="19"/>
      <c r="C3435" s="19"/>
      <c r="D3435" s="20"/>
      <c r="E3435" s="21"/>
      <c r="F3435" s="22"/>
      <c r="G3435" s="21"/>
      <c r="H3435" s="22"/>
      <c r="I3435" s="20"/>
      <c r="J3435" s="20">
        <v>123</v>
      </c>
      <c r="K3435" s="20"/>
      <c r="L3435" s="20"/>
      <c r="M3435" s="20"/>
      <c r="N3435" s="20">
        <v>280</v>
      </c>
      <c r="O3435" s="20">
        <v>403</v>
      </c>
      <c r="P3435" s="23" t="str">
        <f>VLOOKUP(A3435,'ИЗ ОСНОВЫ НОМЕНКЛАТУР'!D:E,2,0)</f>
        <v>Ручки, крючки, опоры</v>
      </c>
      <c r="Q3435" s="23" t="str">
        <f>VLOOKUP(A3435,'ИЗ ОСНОВЫ НОМЕНКЛАТУР'!D:F,3,0)</f>
        <v>Ручки-рейлинги</v>
      </c>
      <c r="R3435" s="40">
        <f>VLOOKUP(A:A,'ИЗ ОСНОВЫ НОМЕНКЛАТУР'!D:G,4,0)</f>
        <v>234.82426666666666</v>
      </c>
      <c r="S3435" s="12" t="str">
        <f>VLOOKUP(A:A,'ИЗ ОСНОВЫ НОМЕНКЛАТУР'!D:H,5,0)</f>
        <v>C</v>
      </c>
      <c r="T3435" s="44">
        <f t="shared" si="639"/>
        <v>0</v>
      </c>
      <c r="U3435" s="44">
        <f t="shared" si="640"/>
        <v>0</v>
      </c>
      <c r="V3435" s="44">
        <f t="shared" si="641"/>
        <v>0</v>
      </c>
      <c r="W3435" s="44">
        <f t="shared" si="642"/>
        <v>0</v>
      </c>
      <c r="X3435" s="44">
        <f t="shared" si="643"/>
        <v>0</v>
      </c>
      <c r="Y3435" s="44">
        <f t="shared" si="644"/>
        <v>0</v>
      </c>
      <c r="Z3435" s="44">
        <f t="shared" si="645"/>
        <v>28883.3848</v>
      </c>
      <c r="AA3435" s="44">
        <f t="shared" si="646"/>
        <v>0</v>
      </c>
      <c r="AB3435" s="44">
        <f t="shared" si="647"/>
        <v>0</v>
      </c>
      <c r="AC3435" s="44">
        <f t="shared" si="648"/>
        <v>0</v>
      </c>
      <c r="AD3435" s="44">
        <f t="shared" si="649"/>
        <v>65750.794666666668</v>
      </c>
      <c r="AE3435" s="12">
        <f t="shared" si="650"/>
        <v>94634.179466666668</v>
      </c>
    </row>
    <row r="3436" spans="1:31" ht="12.6" hidden="1" customHeight="1" x14ac:dyDescent="0.2">
      <c r="A3436" s="26" t="s">
        <v>2739</v>
      </c>
      <c r="B3436" s="19"/>
      <c r="C3436" s="19"/>
      <c r="D3436" s="20"/>
      <c r="E3436" s="21"/>
      <c r="F3436" s="22"/>
      <c r="G3436" s="21"/>
      <c r="H3436" s="22"/>
      <c r="I3436" s="20"/>
      <c r="J3436" s="20"/>
      <c r="K3436" s="20">
        <v>20</v>
      </c>
      <c r="L3436" s="20"/>
      <c r="M3436" s="20"/>
      <c r="N3436" s="20"/>
      <c r="O3436" s="20">
        <v>20</v>
      </c>
      <c r="P3436" s="23" t="str">
        <f>VLOOKUP(A3436,'ИЗ ОСНОВЫ НОМЕНКЛАТУР'!D:E,2,0)</f>
        <v>Ручки, крючки, опоры</v>
      </c>
      <c r="Q3436" s="23" t="str">
        <f>VLOOKUP(A3436,'ИЗ ОСНОВЫ НОМЕНКЛАТУР'!D:F,3,0)</f>
        <v>Ручки-рейлинги</v>
      </c>
      <c r="R3436" s="40">
        <f>VLOOKUP(A:A,'ИЗ ОСНОВЫ НОМЕНКЛАТУР'!D:G,4,0)</f>
        <v>330.00411764705882</v>
      </c>
      <c r="S3436" s="12" t="str">
        <f>VLOOKUP(A:A,'ИЗ ОСНОВЫ НОМЕНКЛАТУР'!D:H,5,0)</f>
        <v>C</v>
      </c>
      <c r="T3436" s="44">
        <f t="shared" si="639"/>
        <v>0</v>
      </c>
      <c r="U3436" s="44">
        <f t="shared" si="640"/>
        <v>0</v>
      </c>
      <c r="V3436" s="44">
        <f t="shared" si="641"/>
        <v>0</v>
      </c>
      <c r="W3436" s="44">
        <f t="shared" si="642"/>
        <v>0</v>
      </c>
      <c r="X3436" s="44">
        <f t="shared" si="643"/>
        <v>0</v>
      </c>
      <c r="Y3436" s="44">
        <f t="shared" si="644"/>
        <v>0</v>
      </c>
      <c r="Z3436" s="44">
        <f t="shared" si="645"/>
        <v>0</v>
      </c>
      <c r="AA3436" s="44">
        <f t="shared" si="646"/>
        <v>6600.0823529411764</v>
      </c>
      <c r="AB3436" s="44">
        <f t="shared" si="647"/>
        <v>0</v>
      </c>
      <c r="AC3436" s="44">
        <f t="shared" si="648"/>
        <v>0</v>
      </c>
      <c r="AD3436" s="44">
        <f t="shared" si="649"/>
        <v>0</v>
      </c>
      <c r="AE3436" s="12">
        <f t="shared" si="650"/>
        <v>6600.0823529411764</v>
      </c>
    </row>
    <row r="3437" spans="1:31" ht="12.6" hidden="1" customHeight="1" x14ac:dyDescent="0.2">
      <c r="A3437" s="26" t="s">
        <v>2761</v>
      </c>
      <c r="B3437" s="19"/>
      <c r="C3437" s="19"/>
      <c r="D3437" s="20"/>
      <c r="E3437" s="21"/>
      <c r="F3437" s="22"/>
      <c r="G3437" s="21"/>
      <c r="H3437" s="22"/>
      <c r="I3437" s="20"/>
      <c r="J3437" s="20">
        <v>46</v>
      </c>
      <c r="K3437" s="20"/>
      <c r="L3437" s="20"/>
      <c r="M3437" s="20"/>
      <c r="N3437" s="20"/>
      <c r="O3437" s="20">
        <v>46</v>
      </c>
      <c r="P3437" s="23" t="str">
        <f>VLOOKUP(A3437,'ИЗ ОСНОВЫ НОМЕНКЛАТУР'!D:E,2,0)</f>
        <v>Ручки, крючки, опоры</v>
      </c>
      <c r="Q3437" s="23" t="str">
        <f>VLOOKUP(A3437,'ИЗ ОСНОВЫ НОМЕНКЛАТУР'!D:F,3,0)</f>
        <v>Ручки-рейлинги</v>
      </c>
      <c r="R3437" s="40">
        <f>VLOOKUP(A:A,'ИЗ ОСНОВЫ НОМЕНКЛАТУР'!D:G,4,0)</f>
        <v>330</v>
      </c>
      <c r="S3437" s="12" t="str">
        <f>VLOOKUP(A:A,'ИЗ ОСНОВЫ НОМЕНКЛАТУР'!D:H,5,0)</f>
        <v>C</v>
      </c>
      <c r="T3437" s="44">
        <f t="shared" si="639"/>
        <v>0</v>
      </c>
      <c r="U3437" s="44">
        <f t="shared" si="640"/>
        <v>0</v>
      </c>
      <c r="V3437" s="44">
        <f t="shared" si="641"/>
        <v>0</v>
      </c>
      <c r="W3437" s="44">
        <f t="shared" si="642"/>
        <v>0</v>
      </c>
      <c r="X3437" s="44">
        <f t="shared" si="643"/>
        <v>0</v>
      </c>
      <c r="Y3437" s="44">
        <f t="shared" si="644"/>
        <v>0</v>
      </c>
      <c r="Z3437" s="44">
        <f t="shared" si="645"/>
        <v>15180</v>
      </c>
      <c r="AA3437" s="44">
        <f t="shared" si="646"/>
        <v>0</v>
      </c>
      <c r="AB3437" s="44">
        <f t="shared" si="647"/>
        <v>0</v>
      </c>
      <c r="AC3437" s="44">
        <f t="shared" si="648"/>
        <v>0</v>
      </c>
      <c r="AD3437" s="44">
        <f t="shared" si="649"/>
        <v>0</v>
      </c>
      <c r="AE3437" s="12">
        <f t="shared" si="650"/>
        <v>15180</v>
      </c>
    </row>
    <row r="3438" spans="1:31" ht="12.6" hidden="1" customHeight="1" x14ac:dyDescent="0.2">
      <c r="A3438" s="26" t="s">
        <v>2750</v>
      </c>
      <c r="B3438" s="19"/>
      <c r="C3438" s="19"/>
      <c r="D3438" s="20"/>
      <c r="E3438" s="21"/>
      <c r="F3438" s="22"/>
      <c r="G3438" s="21"/>
      <c r="H3438" s="22"/>
      <c r="I3438" s="20"/>
      <c r="J3438" s="20"/>
      <c r="K3438" s="20"/>
      <c r="L3438" s="20"/>
      <c r="M3438" s="20"/>
      <c r="N3438" s="20">
        <v>51</v>
      </c>
      <c r="O3438" s="20">
        <v>51</v>
      </c>
      <c r="P3438" s="23" t="str">
        <f>VLOOKUP(A3438,'ИЗ ОСНОВЫ НОМЕНКЛАТУР'!D:E,2,0)</f>
        <v>Ручки, крючки, опоры</v>
      </c>
      <c r="Q3438" s="23" t="str">
        <f>VLOOKUP(A3438,'ИЗ ОСНОВЫ НОМЕНКЛАТУР'!D:F,3,0)</f>
        <v>Ручки-рейлинги</v>
      </c>
      <c r="R3438" s="40">
        <f>VLOOKUP(A:A,'ИЗ ОСНОВЫ НОМЕНКЛАТУР'!D:G,4,0)</f>
        <v>230.13</v>
      </c>
      <c r="S3438" s="12" t="str">
        <f>VLOOKUP(A:A,'ИЗ ОСНОВЫ НОМЕНКЛАТУР'!D:H,5,0)</f>
        <v>C</v>
      </c>
      <c r="T3438" s="44">
        <f t="shared" si="639"/>
        <v>0</v>
      </c>
      <c r="U3438" s="44">
        <f t="shared" si="640"/>
        <v>0</v>
      </c>
      <c r="V3438" s="44">
        <f t="shared" si="641"/>
        <v>0</v>
      </c>
      <c r="W3438" s="44">
        <f t="shared" si="642"/>
        <v>0</v>
      </c>
      <c r="X3438" s="44">
        <f t="shared" si="643"/>
        <v>0</v>
      </c>
      <c r="Y3438" s="44">
        <f t="shared" si="644"/>
        <v>0</v>
      </c>
      <c r="Z3438" s="44">
        <f t="shared" si="645"/>
        <v>0</v>
      </c>
      <c r="AA3438" s="44">
        <f t="shared" si="646"/>
        <v>0</v>
      </c>
      <c r="AB3438" s="44">
        <f t="shared" si="647"/>
        <v>0</v>
      </c>
      <c r="AC3438" s="44">
        <f t="shared" si="648"/>
        <v>0</v>
      </c>
      <c r="AD3438" s="44">
        <f t="shared" si="649"/>
        <v>11736.63</v>
      </c>
      <c r="AE3438" s="12">
        <f t="shared" si="650"/>
        <v>11736.63</v>
      </c>
    </row>
    <row r="3439" spans="1:31" ht="12.6" hidden="1" customHeight="1" x14ac:dyDescent="0.2">
      <c r="A3439" s="26" t="s">
        <v>2754</v>
      </c>
      <c r="B3439" s="19"/>
      <c r="C3439" s="19"/>
      <c r="D3439" s="20"/>
      <c r="E3439" s="21"/>
      <c r="F3439" s="22"/>
      <c r="G3439" s="21"/>
      <c r="H3439" s="22"/>
      <c r="I3439" s="20"/>
      <c r="J3439" s="20"/>
      <c r="K3439" s="20"/>
      <c r="L3439" s="20">
        <v>14</v>
      </c>
      <c r="M3439" s="20">
        <v>160</v>
      </c>
      <c r="N3439" s="20"/>
      <c r="O3439" s="20">
        <v>174</v>
      </c>
      <c r="P3439" s="23" t="str">
        <f>VLOOKUP(A3439,'ИЗ ОСНОВЫ НОМЕНКЛАТУР'!D:E,2,0)</f>
        <v>Ручки, крючки, опоры</v>
      </c>
      <c r="Q3439" s="23" t="str">
        <f>VLOOKUP(A3439,'ИЗ ОСНОВЫ НОМЕНКЛАТУР'!D:F,3,0)</f>
        <v>Ручки-рейлинги</v>
      </c>
      <c r="R3439" s="40">
        <f>VLOOKUP(A:A,'ИЗ ОСНОВЫ НОМЕНКЛАТУР'!D:G,4,0)</f>
        <v>200</v>
      </c>
      <c r="S3439" s="12" t="str">
        <f>VLOOKUP(A:A,'ИЗ ОСНОВЫ НОМЕНКЛАТУР'!D:H,5,0)</f>
        <v>C</v>
      </c>
      <c r="T3439" s="44">
        <f t="shared" si="639"/>
        <v>0</v>
      </c>
      <c r="U3439" s="44">
        <f t="shared" si="640"/>
        <v>0</v>
      </c>
      <c r="V3439" s="44">
        <f t="shared" si="641"/>
        <v>0</v>
      </c>
      <c r="W3439" s="44">
        <f t="shared" si="642"/>
        <v>0</v>
      </c>
      <c r="X3439" s="44">
        <f t="shared" si="643"/>
        <v>0</v>
      </c>
      <c r="Y3439" s="44">
        <f t="shared" si="644"/>
        <v>0</v>
      </c>
      <c r="Z3439" s="44">
        <f t="shared" si="645"/>
        <v>0</v>
      </c>
      <c r="AA3439" s="44">
        <f t="shared" si="646"/>
        <v>0</v>
      </c>
      <c r="AB3439" s="44">
        <f t="shared" si="647"/>
        <v>2800</v>
      </c>
      <c r="AC3439" s="44">
        <f t="shared" si="648"/>
        <v>32000</v>
      </c>
      <c r="AD3439" s="44">
        <f t="shared" si="649"/>
        <v>0</v>
      </c>
      <c r="AE3439" s="12">
        <f t="shared" si="650"/>
        <v>34800</v>
      </c>
    </row>
    <row r="3440" spans="1:31" ht="12.6" hidden="1" customHeight="1" x14ac:dyDescent="0.2">
      <c r="A3440" s="26" t="s">
        <v>2725</v>
      </c>
      <c r="B3440" s="19"/>
      <c r="C3440" s="19"/>
      <c r="D3440" s="20"/>
      <c r="E3440" s="21"/>
      <c r="F3440" s="22"/>
      <c r="G3440" s="21"/>
      <c r="H3440" s="22"/>
      <c r="I3440" s="20"/>
      <c r="J3440" s="20">
        <v>17</v>
      </c>
      <c r="K3440" s="20"/>
      <c r="L3440" s="20"/>
      <c r="M3440" s="20"/>
      <c r="N3440" s="20">
        <v>11</v>
      </c>
      <c r="O3440" s="20">
        <v>28</v>
      </c>
      <c r="P3440" s="23" t="str">
        <f>VLOOKUP(A3440,'ИЗ ОСНОВЫ НОМЕНКЛАТУР'!D:E,2,0)</f>
        <v>Ручки, крючки, опоры</v>
      </c>
      <c r="Q3440" s="23" t="str">
        <f>VLOOKUP(A3440,'ИЗ ОСНОВЫ НОМЕНКЛАТУР'!D:F,3,0)</f>
        <v>Ручки-рейлинги</v>
      </c>
      <c r="R3440" s="40">
        <f>VLOOKUP(A:A,'ИЗ ОСНОВЫ НОМЕНКЛАТУР'!D:G,4,0)</f>
        <v>280</v>
      </c>
      <c r="S3440" s="12" t="str">
        <f>VLOOKUP(A:A,'ИЗ ОСНОВЫ НОМЕНКЛАТУР'!D:H,5,0)</f>
        <v>C</v>
      </c>
      <c r="T3440" s="44">
        <f t="shared" si="639"/>
        <v>0</v>
      </c>
      <c r="U3440" s="44">
        <f t="shared" si="640"/>
        <v>0</v>
      </c>
      <c r="V3440" s="44">
        <f t="shared" si="641"/>
        <v>0</v>
      </c>
      <c r="W3440" s="44">
        <f t="shared" si="642"/>
        <v>0</v>
      </c>
      <c r="X3440" s="44">
        <f t="shared" si="643"/>
        <v>0</v>
      </c>
      <c r="Y3440" s="44">
        <f t="shared" si="644"/>
        <v>0</v>
      </c>
      <c r="Z3440" s="44">
        <f t="shared" si="645"/>
        <v>4760</v>
      </c>
      <c r="AA3440" s="44">
        <f t="shared" si="646"/>
        <v>0</v>
      </c>
      <c r="AB3440" s="44">
        <f t="shared" si="647"/>
        <v>0</v>
      </c>
      <c r="AC3440" s="44">
        <f t="shared" si="648"/>
        <v>0</v>
      </c>
      <c r="AD3440" s="44">
        <f t="shared" si="649"/>
        <v>3080</v>
      </c>
      <c r="AE3440" s="12">
        <f t="shared" si="650"/>
        <v>7840</v>
      </c>
    </row>
    <row r="3441" spans="1:31" ht="12.6" hidden="1" customHeight="1" x14ac:dyDescent="0.2">
      <c r="A3441" s="26" t="s">
        <v>2714</v>
      </c>
      <c r="B3441" s="19"/>
      <c r="C3441" s="19"/>
      <c r="D3441" s="20"/>
      <c r="E3441" s="21"/>
      <c r="F3441" s="22"/>
      <c r="G3441" s="21"/>
      <c r="H3441" s="22"/>
      <c r="I3441" s="20"/>
      <c r="J3441" s="20">
        <v>60</v>
      </c>
      <c r="K3441" s="20"/>
      <c r="L3441" s="20">
        <v>19</v>
      </c>
      <c r="M3441" s="20">
        <v>150</v>
      </c>
      <c r="N3441" s="20">
        <v>16</v>
      </c>
      <c r="O3441" s="20">
        <v>245</v>
      </c>
      <c r="P3441" s="23" t="str">
        <f>VLOOKUP(A3441,'ИЗ ОСНОВЫ НОМЕНКЛАТУР'!D:E,2,0)</f>
        <v>Ручки, крючки, опоры</v>
      </c>
      <c r="Q3441" s="23" t="str">
        <f>VLOOKUP(A3441,'ИЗ ОСНОВЫ НОМЕНКЛАТУР'!D:F,3,0)</f>
        <v>Ручки-рейлинги</v>
      </c>
      <c r="R3441" s="40">
        <f>VLOOKUP(A:A,'ИЗ ОСНОВЫ НОМЕНКЛАТУР'!D:G,4,0)</f>
        <v>245.24718750000002</v>
      </c>
      <c r="S3441" s="12" t="str">
        <f>VLOOKUP(A:A,'ИЗ ОСНОВЫ НОМЕНКЛАТУР'!D:H,5,0)</f>
        <v>C</v>
      </c>
      <c r="T3441" s="44">
        <f t="shared" si="639"/>
        <v>0</v>
      </c>
      <c r="U3441" s="44">
        <f t="shared" si="640"/>
        <v>0</v>
      </c>
      <c r="V3441" s="44">
        <f t="shared" si="641"/>
        <v>0</v>
      </c>
      <c r="W3441" s="44">
        <f t="shared" si="642"/>
        <v>0</v>
      </c>
      <c r="X3441" s="44">
        <f t="shared" si="643"/>
        <v>0</v>
      </c>
      <c r="Y3441" s="44">
        <f t="shared" si="644"/>
        <v>0</v>
      </c>
      <c r="Z3441" s="44">
        <f t="shared" si="645"/>
        <v>14714.831250000001</v>
      </c>
      <c r="AA3441" s="44">
        <f t="shared" si="646"/>
        <v>0</v>
      </c>
      <c r="AB3441" s="44">
        <f t="shared" si="647"/>
        <v>4659.6965625000003</v>
      </c>
      <c r="AC3441" s="44">
        <f t="shared" si="648"/>
        <v>36787.078125</v>
      </c>
      <c r="AD3441" s="44">
        <f t="shared" si="649"/>
        <v>3923.9550000000004</v>
      </c>
      <c r="AE3441" s="12">
        <f t="shared" si="650"/>
        <v>60085.560937500006</v>
      </c>
    </row>
    <row r="3442" spans="1:31" ht="12.6" hidden="1" customHeight="1" x14ac:dyDescent="0.2">
      <c r="A3442" s="26" t="s">
        <v>4944</v>
      </c>
      <c r="B3442" s="19"/>
      <c r="C3442" s="19"/>
      <c r="D3442" s="20"/>
      <c r="E3442" s="21"/>
      <c r="F3442" s="22"/>
      <c r="G3442" s="21"/>
      <c r="H3442" s="22"/>
      <c r="I3442" s="20"/>
      <c r="J3442" s="20"/>
      <c r="K3442" s="20"/>
      <c r="L3442" s="20">
        <v>17</v>
      </c>
      <c r="M3442" s="20"/>
      <c r="N3442" s="20"/>
      <c r="O3442" s="20">
        <v>17</v>
      </c>
      <c r="P3442" s="23" t="str">
        <f>VLOOKUP(A3442,'ИЗ ОСНОВЫ НОМЕНКЛАТУР'!D:E,2,0)</f>
        <v>Ручки, крючки, опоры</v>
      </c>
      <c r="Q3442" s="23" t="str">
        <f>VLOOKUP(A3442,'ИЗ ОСНОВЫ НОМЕНКЛАТУР'!D:F,3,0)</f>
        <v>Ручки-рейлинги</v>
      </c>
      <c r="R3442" s="40">
        <f>VLOOKUP(A:A,'ИЗ ОСНОВЫ НОМЕНКЛАТУР'!D:G,4,0)</f>
        <v>206.8235294117647</v>
      </c>
      <c r="S3442" s="12" t="str">
        <f>VLOOKUP(A:A,'ИЗ ОСНОВЫ НОМЕНКЛАТУР'!D:H,5,0)</f>
        <v>C</v>
      </c>
      <c r="T3442" s="44">
        <f t="shared" si="639"/>
        <v>0</v>
      </c>
      <c r="U3442" s="44">
        <f t="shared" si="640"/>
        <v>0</v>
      </c>
      <c r="V3442" s="44">
        <f t="shared" si="641"/>
        <v>0</v>
      </c>
      <c r="W3442" s="44">
        <f t="shared" si="642"/>
        <v>0</v>
      </c>
      <c r="X3442" s="44">
        <f t="shared" si="643"/>
        <v>0</v>
      </c>
      <c r="Y3442" s="44">
        <f t="shared" si="644"/>
        <v>0</v>
      </c>
      <c r="Z3442" s="44">
        <f t="shared" si="645"/>
        <v>0</v>
      </c>
      <c r="AA3442" s="44">
        <f t="shared" si="646"/>
        <v>0</v>
      </c>
      <c r="AB3442" s="44">
        <f t="shared" si="647"/>
        <v>3516</v>
      </c>
      <c r="AC3442" s="44">
        <f t="shared" si="648"/>
        <v>0</v>
      </c>
      <c r="AD3442" s="44">
        <f t="shared" si="649"/>
        <v>0</v>
      </c>
      <c r="AE3442" s="12">
        <f t="shared" si="650"/>
        <v>3516</v>
      </c>
    </row>
    <row r="3443" spans="1:31" ht="12.6" hidden="1" customHeight="1" x14ac:dyDescent="0.2">
      <c r="A3443" s="26" t="s">
        <v>2742</v>
      </c>
      <c r="B3443" s="19"/>
      <c r="C3443" s="19"/>
      <c r="D3443" s="20"/>
      <c r="E3443" s="21"/>
      <c r="F3443" s="22"/>
      <c r="G3443" s="21"/>
      <c r="H3443" s="22"/>
      <c r="I3443" s="20"/>
      <c r="J3443" s="20"/>
      <c r="K3443" s="20"/>
      <c r="L3443" s="20">
        <v>15</v>
      </c>
      <c r="M3443" s="20">
        <v>160</v>
      </c>
      <c r="N3443" s="20"/>
      <c r="O3443" s="20">
        <v>175</v>
      </c>
      <c r="P3443" s="23" t="str">
        <f>VLOOKUP(A3443,'ИЗ ОСНОВЫ НОМЕНКЛАТУР'!D:E,2,0)</f>
        <v>Ручки, крючки, опоры</v>
      </c>
      <c r="Q3443" s="23" t="str">
        <f>VLOOKUP(A3443,'ИЗ ОСНОВЫ НОМЕНКЛАТУР'!D:F,3,0)</f>
        <v>Ручки-рейлинги</v>
      </c>
      <c r="R3443" s="40">
        <f>VLOOKUP(A:A,'ИЗ ОСНОВЫ НОМЕНКЛАТУР'!D:G,4,0)</f>
        <v>830</v>
      </c>
      <c r="S3443" s="12" t="str">
        <f>VLOOKUP(A:A,'ИЗ ОСНОВЫ НОМЕНКЛАТУР'!D:H,5,0)</f>
        <v>C</v>
      </c>
      <c r="T3443" s="44">
        <f t="shared" si="639"/>
        <v>0</v>
      </c>
      <c r="U3443" s="44">
        <f t="shared" si="640"/>
        <v>0</v>
      </c>
      <c r="V3443" s="44">
        <f t="shared" si="641"/>
        <v>0</v>
      </c>
      <c r="W3443" s="44">
        <f t="shared" si="642"/>
        <v>0</v>
      </c>
      <c r="X3443" s="44">
        <f t="shared" si="643"/>
        <v>0</v>
      </c>
      <c r="Y3443" s="44">
        <f t="shared" si="644"/>
        <v>0</v>
      </c>
      <c r="Z3443" s="44">
        <f t="shared" si="645"/>
        <v>0</v>
      </c>
      <c r="AA3443" s="44">
        <f t="shared" si="646"/>
        <v>0</v>
      </c>
      <c r="AB3443" s="44">
        <f t="shared" si="647"/>
        <v>12450</v>
      </c>
      <c r="AC3443" s="44">
        <f t="shared" si="648"/>
        <v>132800</v>
      </c>
      <c r="AD3443" s="44">
        <f t="shared" si="649"/>
        <v>0</v>
      </c>
      <c r="AE3443" s="12">
        <f t="shared" si="650"/>
        <v>145250</v>
      </c>
    </row>
    <row r="3444" spans="1:31" ht="12.6" hidden="1" customHeight="1" x14ac:dyDescent="0.2">
      <c r="A3444" s="26" t="s">
        <v>2753</v>
      </c>
      <c r="B3444" s="19"/>
      <c r="C3444" s="19"/>
      <c r="D3444" s="20"/>
      <c r="E3444" s="21"/>
      <c r="F3444" s="22"/>
      <c r="G3444" s="21"/>
      <c r="H3444" s="22"/>
      <c r="I3444" s="20"/>
      <c r="J3444" s="20"/>
      <c r="K3444" s="20"/>
      <c r="L3444" s="20">
        <v>31</v>
      </c>
      <c r="M3444" s="20">
        <v>106</v>
      </c>
      <c r="N3444" s="20"/>
      <c r="O3444" s="20">
        <v>137</v>
      </c>
      <c r="P3444" s="23" t="str">
        <f>VLOOKUP(A3444,'ИЗ ОСНОВЫ НОМЕНКЛАТУР'!D:E,2,0)</f>
        <v>Ручки, крючки, опоры</v>
      </c>
      <c r="Q3444" s="23" t="str">
        <f>VLOOKUP(A3444,'ИЗ ОСНОВЫ НОМЕНКЛАТУР'!D:F,3,0)</f>
        <v>Ручки-рейлинги</v>
      </c>
      <c r="R3444" s="40">
        <f>VLOOKUP(A:A,'ИЗ ОСНОВЫ НОМЕНКЛАТУР'!D:G,4,0)</f>
        <v>240</v>
      </c>
      <c r="S3444" s="12" t="str">
        <f>VLOOKUP(A:A,'ИЗ ОСНОВЫ НОМЕНКЛАТУР'!D:H,5,0)</f>
        <v>C</v>
      </c>
      <c r="T3444" s="44">
        <f t="shared" si="639"/>
        <v>0</v>
      </c>
      <c r="U3444" s="44">
        <f t="shared" si="640"/>
        <v>0</v>
      </c>
      <c r="V3444" s="44">
        <f t="shared" si="641"/>
        <v>0</v>
      </c>
      <c r="W3444" s="44">
        <f t="shared" si="642"/>
        <v>0</v>
      </c>
      <c r="X3444" s="44">
        <f t="shared" si="643"/>
        <v>0</v>
      </c>
      <c r="Y3444" s="44">
        <f t="shared" si="644"/>
        <v>0</v>
      </c>
      <c r="Z3444" s="44">
        <f t="shared" si="645"/>
        <v>0</v>
      </c>
      <c r="AA3444" s="44">
        <f t="shared" si="646"/>
        <v>0</v>
      </c>
      <c r="AB3444" s="44">
        <f t="shared" si="647"/>
        <v>7440</v>
      </c>
      <c r="AC3444" s="44">
        <f t="shared" si="648"/>
        <v>25440</v>
      </c>
      <c r="AD3444" s="44">
        <f t="shared" si="649"/>
        <v>0</v>
      </c>
      <c r="AE3444" s="12">
        <f t="shared" si="650"/>
        <v>32880</v>
      </c>
    </row>
    <row r="3445" spans="1:31" ht="12.6" hidden="1" customHeight="1" x14ac:dyDescent="0.2">
      <c r="A3445" s="26" t="s">
        <v>2727</v>
      </c>
      <c r="B3445" s="19"/>
      <c r="C3445" s="19"/>
      <c r="D3445" s="20"/>
      <c r="E3445" s="21"/>
      <c r="F3445" s="22"/>
      <c r="G3445" s="21"/>
      <c r="H3445" s="22"/>
      <c r="I3445" s="20"/>
      <c r="J3445" s="20">
        <v>69</v>
      </c>
      <c r="K3445" s="20"/>
      <c r="L3445" s="20">
        <v>43</v>
      </c>
      <c r="M3445" s="20">
        <v>50</v>
      </c>
      <c r="N3445" s="20">
        <v>188</v>
      </c>
      <c r="O3445" s="20">
        <v>350</v>
      </c>
      <c r="P3445" s="23" t="str">
        <f>VLOOKUP(A3445,'ИЗ ОСНОВЫ НОМЕНКЛАТУР'!D:E,2,0)</f>
        <v>Ручки, крючки, опоры</v>
      </c>
      <c r="Q3445" s="23" t="str">
        <f>VLOOKUP(A3445,'ИЗ ОСНОВЫ НОМЕНКЛАТУР'!D:F,3,0)</f>
        <v>Ручки-рейлинги</v>
      </c>
      <c r="R3445" s="40">
        <f>VLOOKUP(A:A,'ИЗ ОСНОВЫ НОМЕНКЛАТУР'!D:G,4,0)</f>
        <v>329.56411764705882</v>
      </c>
      <c r="S3445" s="12" t="str">
        <f>VLOOKUP(A:A,'ИЗ ОСНОВЫ НОМЕНКЛАТУР'!D:H,5,0)</f>
        <v>C</v>
      </c>
      <c r="T3445" s="44">
        <f t="shared" si="639"/>
        <v>0</v>
      </c>
      <c r="U3445" s="44">
        <f t="shared" si="640"/>
        <v>0</v>
      </c>
      <c r="V3445" s="44">
        <f t="shared" si="641"/>
        <v>0</v>
      </c>
      <c r="W3445" s="44">
        <f t="shared" si="642"/>
        <v>0</v>
      </c>
      <c r="X3445" s="44">
        <f t="shared" si="643"/>
        <v>0</v>
      </c>
      <c r="Y3445" s="44">
        <f t="shared" si="644"/>
        <v>0</v>
      </c>
      <c r="Z3445" s="44">
        <f t="shared" si="645"/>
        <v>22739.92411764706</v>
      </c>
      <c r="AA3445" s="44">
        <f t="shared" si="646"/>
        <v>0</v>
      </c>
      <c r="AB3445" s="44">
        <f t="shared" si="647"/>
        <v>14171.257058823528</v>
      </c>
      <c r="AC3445" s="44">
        <f t="shared" si="648"/>
        <v>16478.205882352941</v>
      </c>
      <c r="AD3445" s="44">
        <f t="shared" si="649"/>
        <v>61958.054117647058</v>
      </c>
      <c r="AE3445" s="12">
        <f t="shared" si="650"/>
        <v>115347.44117647059</v>
      </c>
    </row>
    <row r="3446" spans="1:31" ht="12.6" hidden="1" customHeight="1" x14ac:dyDescent="0.2">
      <c r="A3446" s="26" t="s">
        <v>2756</v>
      </c>
      <c r="B3446" s="19"/>
      <c r="C3446" s="19"/>
      <c r="D3446" s="20"/>
      <c r="E3446" s="21"/>
      <c r="F3446" s="22"/>
      <c r="G3446" s="21"/>
      <c r="H3446" s="22"/>
      <c r="I3446" s="20"/>
      <c r="J3446" s="20">
        <v>345</v>
      </c>
      <c r="K3446" s="20"/>
      <c r="L3446" s="20"/>
      <c r="M3446" s="20"/>
      <c r="N3446" s="20"/>
      <c r="O3446" s="20">
        <v>345</v>
      </c>
      <c r="P3446" s="23" t="str">
        <f>VLOOKUP(A3446,'ИЗ ОСНОВЫ НОМЕНКЛАТУР'!D:E,2,0)</f>
        <v>Ручки, крючки, опоры</v>
      </c>
      <c r="Q3446" s="23" t="str">
        <f>VLOOKUP(A3446,'ИЗ ОСНОВЫ НОМЕНКЛАТУР'!D:F,3,0)</f>
        <v>Ручки-рейлинги</v>
      </c>
      <c r="R3446" s="40">
        <f>VLOOKUP(A:A,'ИЗ ОСНОВЫ НОМЕНКЛАТУР'!D:G,4,0)</f>
        <v>320</v>
      </c>
      <c r="S3446" s="12" t="str">
        <f>VLOOKUP(A:A,'ИЗ ОСНОВЫ НОМЕНКЛАТУР'!D:H,5,0)</f>
        <v>C</v>
      </c>
      <c r="T3446" s="44">
        <f t="shared" si="639"/>
        <v>0</v>
      </c>
      <c r="U3446" s="44">
        <f t="shared" si="640"/>
        <v>0</v>
      </c>
      <c r="V3446" s="44">
        <f t="shared" si="641"/>
        <v>0</v>
      </c>
      <c r="W3446" s="44">
        <f t="shared" si="642"/>
        <v>0</v>
      </c>
      <c r="X3446" s="44">
        <f t="shared" si="643"/>
        <v>0</v>
      </c>
      <c r="Y3446" s="44">
        <f t="shared" si="644"/>
        <v>0</v>
      </c>
      <c r="Z3446" s="44">
        <f t="shared" si="645"/>
        <v>110400</v>
      </c>
      <c r="AA3446" s="44">
        <f t="shared" si="646"/>
        <v>0</v>
      </c>
      <c r="AB3446" s="44">
        <f t="shared" si="647"/>
        <v>0</v>
      </c>
      <c r="AC3446" s="44">
        <f t="shared" si="648"/>
        <v>0</v>
      </c>
      <c r="AD3446" s="44">
        <f t="shared" si="649"/>
        <v>0</v>
      </c>
      <c r="AE3446" s="12">
        <f t="shared" si="650"/>
        <v>110400</v>
      </c>
    </row>
    <row r="3447" spans="1:31" ht="12.6" hidden="1" customHeight="1" x14ac:dyDescent="0.2">
      <c r="A3447" s="26" t="s">
        <v>2760</v>
      </c>
      <c r="B3447" s="19"/>
      <c r="C3447" s="19"/>
      <c r="D3447" s="20"/>
      <c r="E3447" s="21"/>
      <c r="F3447" s="22"/>
      <c r="G3447" s="21"/>
      <c r="H3447" s="22"/>
      <c r="I3447" s="20"/>
      <c r="J3447" s="20">
        <v>29</v>
      </c>
      <c r="K3447" s="20"/>
      <c r="L3447" s="20"/>
      <c r="M3447" s="20"/>
      <c r="N3447" s="20"/>
      <c r="O3447" s="20">
        <v>29</v>
      </c>
      <c r="P3447" s="23" t="str">
        <f>VLOOKUP(A3447,'ИЗ ОСНОВЫ НОМЕНКЛАТУР'!D:E,2,0)</f>
        <v>Ручки, крючки, опоры</v>
      </c>
      <c r="Q3447" s="23" t="str">
        <f>VLOOKUP(A3447,'ИЗ ОСНОВЫ НОМЕНКЛАТУР'!D:F,3,0)</f>
        <v>Ручки-рейлинги</v>
      </c>
      <c r="R3447" s="40">
        <f>VLOOKUP(A:A,'ИЗ ОСНОВЫ НОМЕНКЛАТУР'!D:G,4,0)</f>
        <v>420</v>
      </c>
      <c r="S3447" s="12" t="str">
        <f>VLOOKUP(A:A,'ИЗ ОСНОВЫ НОМЕНКЛАТУР'!D:H,5,0)</f>
        <v>C</v>
      </c>
      <c r="T3447" s="44">
        <f t="shared" si="639"/>
        <v>0</v>
      </c>
      <c r="U3447" s="44">
        <f t="shared" si="640"/>
        <v>0</v>
      </c>
      <c r="V3447" s="44">
        <f t="shared" si="641"/>
        <v>0</v>
      </c>
      <c r="W3447" s="44">
        <f t="shared" si="642"/>
        <v>0</v>
      </c>
      <c r="X3447" s="44">
        <f t="shared" si="643"/>
        <v>0</v>
      </c>
      <c r="Y3447" s="44">
        <f t="shared" si="644"/>
        <v>0</v>
      </c>
      <c r="Z3447" s="44">
        <f t="shared" si="645"/>
        <v>12180</v>
      </c>
      <c r="AA3447" s="44">
        <f t="shared" si="646"/>
        <v>0</v>
      </c>
      <c r="AB3447" s="44">
        <f t="shared" si="647"/>
        <v>0</v>
      </c>
      <c r="AC3447" s="44">
        <f t="shared" si="648"/>
        <v>0</v>
      </c>
      <c r="AD3447" s="44">
        <f t="shared" si="649"/>
        <v>0</v>
      </c>
      <c r="AE3447" s="12">
        <f t="shared" si="650"/>
        <v>12180</v>
      </c>
    </row>
    <row r="3448" spans="1:31" ht="12.6" hidden="1" customHeight="1" x14ac:dyDescent="0.2">
      <c r="A3448" s="26" t="s">
        <v>2749</v>
      </c>
      <c r="B3448" s="19"/>
      <c r="C3448" s="19"/>
      <c r="D3448" s="20"/>
      <c r="E3448" s="21"/>
      <c r="F3448" s="22"/>
      <c r="G3448" s="21"/>
      <c r="H3448" s="22"/>
      <c r="I3448" s="20"/>
      <c r="J3448" s="20"/>
      <c r="K3448" s="20">
        <v>7</v>
      </c>
      <c r="L3448" s="20">
        <v>11</v>
      </c>
      <c r="M3448" s="20">
        <v>77</v>
      </c>
      <c r="N3448" s="20"/>
      <c r="O3448" s="20">
        <v>95</v>
      </c>
      <c r="P3448" s="23" t="str">
        <f>VLOOKUP(A3448,'ИЗ ОСНОВЫ НОМЕНКЛАТУР'!D:E,2,0)</f>
        <v>Ручки, крючки, опоры</v>
      </c>
      <c r="Q3448" s="23" t="str">
        <f>VLOOKUP(A3448,'ИЗ ОСНОВЫ НОМЕНКЛАТУР'!D:F,3,0)</f>
        <v>Ручки-рейлинги</v>
      </c>
      <c r="R3448" s="40">
        <f>VLOOKUP(A:A,'ИЗ ОСНОВЫ НОМЕНКЛАТУР'!D:G,4,0)</f>
        <v>283.33047619047619</v>
      </c>
      <c r="S3448" s="12" t="str">
        <f>VLOOKUP(A:A,'ИЗ ОСНОВЫ НОМЕНКЛАТУР'!D:H,5,0)</f>
        <v>C</v>
      </c>
      <c r="T3448" s="44">
        <f t="shared" si="639"/>
        <v>0</v>
      </c>
      <c r="U3448" s="44">
        <f t="shared" si="640"/>
        <v>0</v>
      </c>
      <c r="V3448" s="44">
        <f t="shared" si="641"/>
        <v>0</v>
      </c>
      <c r="W3448" s="44">
        <f t="shared" si="642"/>
        <v>0</v>
      </c>
      <c r="X3448" s="44">
        <f t="shared" si="643"/>
        <v>0</v>
      </c>
      <c r="Y3448" s="44">
        <f t="shared" si="644"/>
        <v>0</v>
      </c>
      <c r="Z3448" s="44">
        <f t="shared" si="645"/>
        <v>0</v>
      </c>
      <c r="AA3448" s="44">
        <f t="shared" si="646"/>
        <v>1983.3133333333333</v>
      </c>
      <c r="AB3448" s="44">
        <f t="shared" si="647"/>
        <v>3116.635238095238</v>
      </c>
      <c r="AC3448" s="44">
        <f t="shared" si="648"/>
        <v>21816.446666666667</v>
      </c>
      <c r="AD3448" s="44">
        <f t="shared" si="649"/>
        <v>0</v>
      </c>
      <c r="AE3448" s="12">
        <f t="shared" si="650"/>
        <v>26916.39523809524</v>
      </c>
    </row>
    <row r="3449" spans="1:31" ht="12.6" hidden="1" customHeight="1" x14ac:dyDescent="0.2">
      <c r="A3449" s="26" t="s">
        <v>2733</v>
      </c>
      <c r="B3449" s="19"/>
      <c r="C3449" s="19"/>
      <c r="D3449" s="20"/>
      <c r="E3449" s="21"/>
      <c r="F3449" s="22"/>
      <c r="G3449" s="21"/>
      <c r="H3449" s="22"/>
      <c r="I3449" s="20"/>
      <c r="J3449" s="20">
        <v>16</v>
      </c>
      <c r="K3449" s="20"/>
      <c r="L3449" s="20"/>
      <c r="M3449" s="20"/>
      <c r="N3449" s="20"/>
      <c r="O3449" s="20">
        <v>16</v>
      </c>
      <c r="P3449" s="23" t="str">
        <f>VLOOKUP(A3449,'ИЗ ОСНОВЫ НОМЕНКЛАТУР'!D:E,2,0)</f>
        <v>Ручки, крючки, опоры</v>
      </c>
      <c r="Q3449" s="23" t="str">
        <f>VLOOKUP(A3449,'ИЗ ОСНОВЫ НОМЕНКЛАТУР'!D:F,3,0)</f>
        <v>Ручки-рейлинги</v>
      </c>
      <c r="R3449" s="40">
        <f>VLOOKUP(A:A,'ИЗ ОСНОВЫ НОМЕНКЛАТУР'!D:G,4,0)</f>
        <v>345</v>
      </c>
      <c r="S3449" s="12" t="str">
        <f>VLOOKUP(A:A,'ИЗ ОСНОВЫ НОМЕНКЛАТУР'!D:H,5,0)</f>
        <v>C</v>
      </c>
      <c r="T3449" s="44">
        <f t="shared" si="639"/>
        <v>0</v>
      </c>
      <c r="U3449" s="44">
        <f t="shared" si="640"/>
        <v>0</v>
      </c>
      <c r="V3449" s="44">
        <f t="shared" si="641"/>
        <v>0</v>
      </c>
      <c r="W3449" s="44">
        <f t="shared" si="642"/>
        <v>0</v>
      </c>
      <c r="X3449" s="44">
        <f t="shared" si="643"/>
        <v>0</v>
      </c>
      <c r="Y3449" s="44">
        <f t="shared" si="644"/>
        <v>0</v>
      </c>
      <c r="Z3449" s="44">
        <f t="shared" si="645"/>
        <v>5520</v>
      </c>
      <c r="AA3449" s="44">
        <f t="shared" si="646"/>
        <v>0</v>
      </c>
      <c r="AB3449" s="44">
        <f t="shared" si="647"/>
        <v>0</v>
      </c>
      <c r="AC3449" s="44">
        <f t="shared" si="648"/>
        <v>0</v>
      </c>
      <c r="AD3449" s="44">
        <f t="shared" si="649"/>
        <v>0</v>
      </c>
      <c r="AE3449" s="12">
        <f t="shared" si="650"/>
        <v>5520</v>
      </c>
    </row>
    <row r="3450" spans="1:31" ht="12.6" hidden="1" customHeight="1" x14ac:dyDescent="0.2">
      <c r="A3450" s="26" t="s">
        <v>2758</v>
      </c>
      <c r="B3450" s="19"/>
      <c r="C3450" s="19"/>
      <c r="D3450" s="20"/>
      <c r="E3450" s="21"/>
      <c r="F3450" s="22"/>
      <c r="G3450" s="21"/>
      <c r="H3450" s="22"/>
      <c r="I3450" s="20"/>
      <c r="J3450" s="20"/>
      <c r="K3450" s="20"/>
      <c r="L3450" s="20">
        <v>11</v>
      </c>
      <c r="M3450" s="20">
        <v>160</v>
      </c>
      <c r="N3450" s="20"/>
      <c r="O3450" s="20">
        <v>171</v>
      </c>
      <c r="P3450" s="23" t="str">
        <f>VLOOKUP(A3450,'ИЗ ОСНОВЫ НОМЕНКЛАТУР'!D:E,2,0)</f>
        <v>Ручки, крючки, опоры</v>
      </c>
      <c r="Q3450" s="23" t="str">
        <f>VLOOKUP(A3450,'ИЗ ОСНОВЫ НОМЕНКЛАТУР'!D:F,3,0)</f>
        <v>Ручки-рейлинги</v>
      </c>
      <c r="R3450" s="40">
        <f>VLOOKUP(A:A,'ИЗ ОСНОВЫ НОМЕНКЛАТУР'!D:G,4,0)</f>
        <v>170</v>
      </c>
      <c r="S3450" s="12" t="str">
        <f>VLOOKUP(A:A,'ИЗ ОСНОВЫ НОМЕНКЛАТУР'!D:H,5,0)</f>
        <v>C</v>
      </c>
      <c r="T3450" s="44">
        <f t="shared" si="639"/>
        <v>0</v>
      </c>
      <c r="U3450" s="44">
        <f t="shared" si="640"/>
        <v>0</v>
      </c>
      <c r="V3450" s="44">
        <f t="shared" si="641"/>
        <v>0</v>
      </c>
      <c r="W3450" s="44">
        <f t="shared" si="642"/>
        <v>0</v>
      </c>
      <c r="X3450" s="44">
        <f t="shared" si="643"/>
        <v>0</v>
      </c>
      <c r="Y3450" s="44">
        <f t="shared" si="644"/>
        <v>0</v>
      </c>
      <c r="Z3450" s="44">
        <f t="shared" si="645"/>
        <v>0</v>
      </c>
      <c r="AA3450" s="44">
        <f t="shared" si="646"/>
        <v>0</v>
      </c>
      <c r="AB3450" s="44">
        <f t="shared" si="647"/>
        <v>1870</v>
      </c>
      <c r="AC3450" s="44">
        <f t="shared" si="648"/>
        <v>27200</v>
      </c>
      <c r="AD3450" s="44">
        <f t="shared" si="649"/>
        <v>0</v>
      </c>
      <c r="AE3450" s="12">
        <f t="shared" si="650"/>
        <v>29070</v>
      </c>
    </row>
    <row r="3451" spans="1:31" ht="12.6" hidden="1" customHeight="1" x14ac:dyDescent="0.2">
      <c r="A3451" s="26" t="s">
        <v>2743</v>
      </c>
      <c r="B3451" s="19"/>
      <c r="C3451" s="19"/>
      <c r="D3451" s="20"/>
      <c r="E3451" s="21"/>
      <c r="F3451" s="22"/>
      <c r="G3451" s="21"/>
      <c r="H3451" s="22"/>
      <c r="I3451" s="20"/>
      <c r="J3451" s="20"/>
      <c r="K3451" s="20"/>
      <c r="L3451" s="20">
        <v>13</v>
      </c>
      <c r="M3451" s="20"/>
      <c r="N3451" s="20"/>
      <c r="O3451" s="20">
        <v>13</v>
      </c>
      <c r="P3451" s="23" t="str">
        <f>VLOOKUP(A3451,'ИЗ ОСНОВЫ НОМЕНКЛАТУР'!D:E,2,0)</f>
        <v>Ручки, крючки, опоры</v>
      </c>
      <c r="Q3451" s="23" t="str">
        <f>VLOOKUP(A3451,'ИЗ ОСНОВЫ НОМЕНКЛАТУР'!D:F,3,0)</f>
        <v>Ручки-рейлинги</v>
      </c>
      <c r="R3451" s="40">
        <f>VLOOKUP(A:A,'ИЗ ОСНОВЫ НОМЕНКЛАТУР'!D:G,4,0)</f>
        <v>241.52</v>
      </c>
      <c r="S3451" s="12" t="str">
        <f>VLOOKUP(A:A,'ИЗ ОСНОВЫ НОМЕНКЛАТУР'!D:H,5,0)</f>
        <v>C</v>
      </c>
      <c r="T3451" s="44">
        <f t="shared" si="639"/>
        <v>0</v>
      </c>
      <c r="U3451" s="44">
        <f t="shared" si="640"/>
        <v>0</v>
      </c>
      <c r="V3451" s="44">
        <f t="shared" si="641"/>
        <v>0</v>
      </c>
      <c r="W3451" s="44">
        <f t="shared" si="642"/>
        <v>0</v>
      </c>
      <c r="X3451" s="44">
        <f t="shared" si="643"/>
        <v>0</v>
      </c>
      <c r="Y3451" s="44">
        <f t="shared" si="644"/>
        <v>0</v>
      </c>
      <c r="Z3451" s="44">
        <f t="shared" si="645"/>
        <v>0</v>
      </c>
      <c r="AA3451" s="44">
        <f t="shared" si="646"/>
        <v>0</v>
      </c>
      <c r="AB3451" s="44">
        <f t="shared" si="647"/>
        <v>3139.76</v>
      </c>
      <c r="AC3451" s="44">
        <f t="shared" si="648"/>
        <v>0</v>
      </c>
      <c r="AD3451" s="44">
        <f t="shared" si="649"/>
        <v>0</v>
      </c>
      <c r="AE3451" s="12">
        <f t="shared" si="650"/>
        <v>3139.76</v>
      </c>
    </row>
    <row r="3452" spans="1:31" ht="12.6" hidden="1" customHeight="1" x14ac:dyDescent="0.2">
      <c r="A3452" s="26" t="s">
        <v>2719</v>
      </c>
      <c r="B3452" s="19"/>
      <c r="C3452" s="19"/>
      <c r="D3452" s="20"/>
      <c r="E3452" s="21"/>
      <c r="F3452" s="22"/>
      <c r="G3452" s="21"/>
      <c r="H3452" s="22"/>
      <c r="I3452" s="20"/>
      <c r="J3452" s="20">
        <v>36</v>
      </c>
      <c r="K3452" s="20"/>
      <c r="L3452" s="20">
        <v>1</v>
      </c>
      <c r="M3452" s="20">
        <v>15</v>
      </c>
      <c r="N3452" s="20"/>
      <c r="O3452" s="20">
        <v>52</v>
      </c>
      <c r="P3452" s="23" t="str">
        <f>VLOOKUP(A3452,'ИЗ ОСНОВЫ НОМЕНКЛАТУР'!D:E,2,0)</f>
        <v>Ручки, крючки, опоры</v>
      </c>
      <c r="Q3452" s="23" t="str">
        <f>VLOOKUP(A3452,'ИЗ ОСНОВЫ НОМЕНКЛАТУР'!D:F,3,0)</f>
        <v>Ручки-рейлинги</v>
      </c>
      <c r="R3452" s="40">
        <f>VLOOKUP(A:A,'ИЗ ОСНОВЫ НОМЕНКЛАТУР'!D:G,4,0)</f>
        <v>2122.3058823529409</v>
      </c>
      <c r="S3452" s="12" t="str">
        <f>VLOOKUP(A:A,'ИЗ ОСНОВЫ НОМЕНКЛАТУР'!D:H,5,0)</f>
        <v>C</v>
      </c>
      <c r="T3452" s="44">
        <f t="shared" si="639"/>
        <v>0</v>
      </c>
      <c r="U3452" s="44">
        <f t="shared" si="640"/>
        <v>0</v>
      </c>
      <c r="V3452" s="44">
        <f t="shared" si="641"/>
        <v>0</v>
      </c>
      <c r="W3452" s="44">
        <f t="shared" si="642"/>
        <v>0</v>
      </c>
      <c r="X3452" s="44">
        <f t="shared" si="643"/>
        <v>0</v>
      </c>
      <c r="Y3452" s="44">
        <f t="shared" si="644"/>
        <v>0</v>
      </c>
      <c r="Z3452" s="44">
        <f t="shared" si="645"/>
        <v>76403.01176470588</v>
      </c>
      <c r="AA3452" s="44">
        <f t="shared" si="646"/>
        <v>0</v>
      </c>
      <c r="AB3452" s="44">
        <f t="shared" si="647"/>
        <v>2122.3058823529409</v>
      </c>
      <c r="AC3452" s="44">
        <f t="shared" si="648"/>
        <v>31834.588235294112</v>
      </c>
      <c r="AD3452" s="44">
        <f t="shared" si="649"/>
        <v>0</v>
      </c>
      <c r="AE3452" s="12">
        <f t="shared" si="650"/>
        <v>110359.90588235293</v>
      </c>
    </row>
    <row r="3453" spans="1:31" ht="12.6" hidden="1" customHeight="1" x14ac:dyDescent="0.2">
      <c r="A3453" s="26" t="s">
        <v>2716</v>
      </c>
      <c r="B3453" s="19"/>
      <c r="C3453" s="19"/>
      <c r="D3453" s="20"/>
      <c r="E3453" s="20">
        <v>44</v>
      </c>
      <c r="F3453" s="20"/>
      <c r="G3453" s="21"/>
      <c r="H3453" s="22"/>
      <c r="I3453" s="20"/>
      <c r="J3453" s="20">
        <v>125</v>
      </c>
      <c r="K3453" s="20">
        <v>320</v>
      </c>
      <c r="L3453" s="20">
        <v>24</v>
      </c>
      <c r="M3453" s="20">
        <v>80</v>
      </c>
      <c r="N3453" s="20">
        <v>65</v>
      </c>
      <c r="O3453" s="20">
        <v>658</v>
      </c>
      <c r="P3453" s="23" t="str">
        <f>VLOOKUP(A3453,'ИЗ ОСНОВЫ НОМЕНКЛАТУР'!D:E,2,0)</f>
        <v>Ручки, крючки, опоры</v>
      </c>
      <c r="Q3453" s="23" t="str">
        <f>VLOOKUP(A3453,'ИЗ ОСНОВЫ НОМЕНКЛАТУР'!D:F,3,0)</f>
        <v>Ручки-рейлинги</v>
      </c>
      <c r="R3453" s="40">
        <f>VLOOKUP(A:A,'ИЗ ОСНОВЫ НОМЕНКЛАТУР'!D:G,4,0)</f>
        <v>433.13089005235599</v>
      </c>
      <c r="S3453" s="12" t="str">
        <f>VLOOKUP(A:A,'ИЗ ОСНОВЫ НОМЕНКЛАТУР'!D:H,5,0)</f>
        <v>C</v>
      </c>
      <c r="T3453" s="44">
        <f t="shared" si="639"/>
        <v>0</v>
      </c>
      <c r="U3453" s="44">
        <f t="shared" si="640"/>
        <v>19057.759162303664</v>
      </c>
      <c r="V3453" s="44">
        <f t="shared" si="641"/>
        <v>0</v>
      </c>
      <c r="W3453" s="44">
        <f t="shared" si="642"/>
        <v>0</v>
      </c>
      <c r="X3453" s="44">
        <f t="shared" si="643"/>
        <v>0</v>
      </c>
      <c r="Y3453" s="44">
        <f t="shared" si="644"/>
        <v>0</v>
      </c>
      <c r="Z3453" s="44">
        <f t="shared" si="645"/>
        <v>54141.3612565445</v>
      </c>
      <c r="AA3453" s="44">
        <f t="shared" si="646"/>
        <v>138601.88481675391</v>
      </c>
      <c r="AB3453" s="44">
        <f t="shared" si="647"/>
        <v>10395.141361256545</v>
      </c>
      <c r="AC3453" s="44">
        <f t="shared" si="648"/>
        <v>34650.471204188478</v>
      </c>
      <c r="AD3453" s="44">
        <f t="shared" si="649"/>
        <v>28153.507853403138</v>
      </c>
      <c r="AE3453" s="12">
        <f t="shared" si="650"/>
        <v>285000.12565445027</v>
      </c>
    </row>
    <row r="3454" spans="1:31" ht="12.6" hidden="1" customHeight="1" x14ac:dyDescent="0.2">
      <c r="A3454" s="26" t="s">
        <v>2715</v>
      </c>
      <c r="B3454" s="19"/>
      <c r="C3454" s="19"/>
      <c r="D3454" s="20"/>
      <c r="E3454" s="20">
        <v>40</v>
      </c>
      <c r="F3454" s="20"/>
      <c r="G3454" s="21"/>
      <c r="H3454" s="22"/>
      <c r="I3454" s="20"/>
      <c r="J3454" s="20">
        <v>95</v>
      </c>
      <c r="K3454" s="20">
        <v>240</v>
      </c>
      <c r="L3454" s="20">
        <v>16</v>
      </c>
      <c r="M3454" s="20">
        <v>60</v>
      </c>
      <c r="N3454" s="20">
        <v>30</v>
      </c>
      <c r="O3454" s="20">
        <v>481</v>
      </c>
      <c r="P3454" s="23" t="str">
        <f>VLOOKUP(A3454,'ИЗ ОСНОВЫ НОМЕНКЛАТУР'!D:E,2,0)</f>
        <v>Ручки, крючки, опоры</v>
      </c>
      <c r="Q3454" s="23" t="str">
        <f>VLOOKUP(A3454,'ИЗ ОСНОВЫ НОМЕНКЛАТУР'!D:F,3,0)</f>
        <v>Ручки-рейлинги</v>
      </c>
      <c r="R3454" s="40">
        <f>VLOOKUP(A:A,'ИЗ ОСНОВЫ НОМЕНКЛАТУР'!D:G,4,0)</f>
        <v>513.2963545150501</v>
      </c>
      <c r="S3454" s="12" t="str">
        <f>VLOOKUP(A:A,'ИЗ ОСНОВЫ НОМЕНКЛАТУР'!D:H,5,0)</f>
        <v>C</v>
      </c>
      <c r="T3454" s="44">
        <f t="shared" si="639"/>
        <v>0</v>
      </c>
      <c r="U3454" s="44">
        <f t="shared" si="640"/>
        <v>20531.854180602004</v>
      </c>
      <c r="V3454" s="44">
        <f t="shared" si="641"/>
        <v>0</v>
      </c>
      <c r="W3454" s="44">
        <f t="shared" si="642"/>
        <v>0</v>
      </c>
      <c r="X3454" s="44">
        <f t="shared" si="643"/>
        <v>0</v>
      </c>
      <c r="Y3454" s="44">
        <f t="shared" si="644"/>
        <v>0</v>
      </c>
      <c r="Z3454" s="44">
        <f t="shared" si="645"/>
        <v>48763.153678929761</v>
      </c>
      <c r="AA3454" s="44">
        <f t="shared" si="646"/>
        <v>123191.12508361202</v>
      </c>
      <c r="AB3454" s="44">
        <f t="shared" si="647"/>
        <v>8212.7416722408016</v>
      </c>
      <c r="AC3454" s="44">
        <f t="shared" si="648"/>
        <v>30797.781270903004</v>
      </c>
      <c r="AD3454" s="44">
        <f t="shared" si="649"/>
        <v>15398.890635451502</v>
      </c>
      <c r="AE3454" s="12">
        <f t="shared" si="650"/>
        <v>246895.5465217391</v>
      </c>
    </row>
    <row r="3455" spans="1:31" ht="12.6" hidden="1" customHeight="1" x14ac:dyDescent="0.2">
      <c r="A3455" s="26" t="s">
        <v>2710</v>
      </c>
      <c r="B3455" s="19"/>
      <c r="C3455" s="19"/>
      <c r="D3455" s="20"/>
      <c r="E3455" s="20">
        <v>15</v>
      </c>
      <c r="F3455" s="20"/>
      <c r="G3455" s="21"/>
      <c r="H3455" s="22"/>
      <c r="I3455" s="20"/>
      <c r="J3455" s="20">
        <v>70</v>
      </c>
      <c r="K3455" s="20">
        <v>160</v>
      </c>
      <c r="L3455" s="20">
        <v>40</v>
      </c>
      <c r="M3455" s="20">
        <v>40</v>
      </c>
      <c r="N3455" s="20">
        <v>60</v>
      </c>
      <c r="O3455" s="20">
        <v>385</v>
      </c>
      <c r="P3455" s="23" t="str">
        <f>VLOOKUP(A3455,'ИЗ ОСНОВЫ НОМЕНКЛАТУР'!D:E,2,0)</f>
        <v>Ручки, крючки, опоры</v>
      </c>
      <c r="Q3455" s="23" t="str">
        <f>VLOOKUP(A3455,'ИЗ ОСНОВЫ НОМЕНКЛАТУР'!D:F,3,0)</f>
        <v>Ручки-рейлинги</v>
      </c>
      <c r="R3455" s="40">
        <f>VLOOKUP(A:A,'ИЗ ОСНОВЫ НОМЕНКЛАТУР'!D:G,4,0)</f>
        <v>755.76078431372548</v>
      </c>
      <c r="S3455" s="12" t="str">
        <f>VLOOKUP(A:A,'ИЗ ОСНОВЫ НОМЕНКЛАТУР'!D:H,5,0)</f>
        <v>C</v>
      </c>
      <c r="T3455" s="44">
        <f t="shared" si="639"/>
        <v>0</v>
      </c>
      <c r="U3455" s="44">
        <f t="shared" si="640"/>
        <v>11336.411764705883</v>
      </c>
      <c r="V3455" s="44">
        <f t="shared" si="641"/>
        <v>0</v>
      </c>
      <c r="W3455" s="44">
        <f t="shared" si="642"/>
        <v>0</v>
      </c>
      <c r="X3455" s="44">
        <f t="shared" si="643"/>
        <v>0</v>
      </c>
      <c r="Y3455" s="44">
        <f t="shared" si="644"/>
        <v>0</v>
      </c>
      <c r="Z3455" s="44">
        <f t="shared" si="645"/>
        <v>52903.254901960783</v>
      </c>
      <c r="AA3455" s="44">
        <f t="shared" si="646"/>
        <v>120921.72549019608</v>
      </c>
      <c r="AB3455" s="44">
        <f t="shared" si="647"/>
        <v>30230.431372549021</v>
      </c>
      <c r="AC3455" s="44">
        <f t="shared" si="648"/>
        <v>30230.431372549021</v>
      </c>
      <c r="AD3455" s="44">
        <f t="shared" si="649"/>
        <v>45345.647058823532</v>
      </c>
      <c r="AE3455" s="12">
        <f t="shared" si="650"/>
        <v>290967.90196078434</v>
      </c>
    </row>
    <row r="3456" spans="1:31" ht="12.6" hidden="1" customHeight="1" x14ac:dyDescent="0.2">
      <c r="A3456" s="26" t="s">
        <v>2721</v>
      </c>
      <c r="B3456" s="19"/>
      <c r="C3456" s="19"/>
      <c r="D3456" s="20"/>
      <c r="E3456" s="20">
        <v>20</v>
      </c>
      <c r="F3456" s="20"/>
      <c r="G3456" s="21"/>
      <c r="H3456" s="22"/>
      <c r="I3456" s="20"/>
      <c r="J3456" s="20">
        <v>80</v>
      </c>
      <c r="K3456" s="20"/>
      <c r="L3456" s="20">
        <v>1</v>
      </c>
      <c r="M3456" s="20">
        <v>4</v>
      </c>
      <c r="N3456" s="20"/>
      <c r="O3456" s="20">
        <v>105</v>
      </c>
      <c r="P3456" s="23" t="str">
        <f>VLOOKUP(A3456,'ИЗ ОСНОВЫ НОМЕНКЛАТУР'!D:E,2,0)</f>
        <v>Ручки, крючки, опоры</v>
      </c>
      <c r="Q3456" s="23" t="str">
        <f>VLOOKUP(A3456,'ИЗ ОСНОВЫ НОМЕНКЛАТУР'!D:F,3,0)</f>
        <v>Ручки-рейлинги</v>
      </c>
      <c r="R3456" s="40">
        <f>VLOOKUP(A:A,'ИЗ ОСНОВЫ НОМЕНКЛАТУР'!D:G,4,0)</f>
        <v>1450.8067187500001</v>
      </c>
      <c r="S3456" s="12" t="str">
        <f>VLOOKUP(A:A,'ИЗ ОСНОВЫ НОМЕНКЛАТУР'!D:H,5,0)</f>
        <v>C</v>
      </c>
      <c r="T3456" s="44">
        <f t="shared" si="639"/>
        <v>0</v>
      </c>
      <c r="U3456" s="44">
        <f t="shared" si="640"/>
        <v>29016.134375000001</v>
      </c>
      <c r="V3456" s="44">
        <f t="shared" si="641"/>
        <v>0</v>
      </c>
      <c r="W3456" s="44">
        <f t="shared" si="642"/>
        <v>0</v>
      </c>
      <c r="X3456" s="44">
        <f t="shared" si="643"/>
        <v>0</v>
      </c>
      <c r="Y3456" s="44">
        <f t="shared" si="644"/>
        <v>0</v>
      </c>
      <c r="Z3456" s="44">
        <f t="shared" si="645"/>
        <v>116064.53750000001</v>
      </c>
      <c r="AA3456" s="44">
        <f t="shared" si="646"/>
        <v>0</v>
      </c>
      <c r="AB3456" s="44">
        <f t="shared" si="647"/>
        <v>1450.8067187500001</v>
      </c>
      <c r="AC3456" s="44">
        <f t="shared" si="648"/>
        <v>5803.2268750000003</v>
      </c>
      <c r="AD3456" s="44">
        <f t="shared" si="649"/>
        <v>0</v>
      </c>
      <c r="AE3456" s="12">
        <f t="shared" si="650"/>
        <v>152334.70546875001</v>
      </c>
    </row>
    <row r="3457" spans="1:31" ht="12.6" hidden="1" customHeight="1" x14ac:dyDescent="0.2">
      <c r="A3457" s="26" t="s">
        <v>2730</v>
      </c>
      <c r="B3457" s="19"/>
      <c r="C3457" s="19"/>
      <c r="D3457" s="20"/>
      <c r="E3457" s="20">
        <v>6</v>
      </c>
      <c r="F3457" s="20"/>
      <c r="G3457" s="21"/>
      <c r="H3457" s="22"/>
      <c r="I3457" s="20"/>
      <c r="J3457" s="20">
        <v>40</v>
      </c>
      <c r="K3457" s="20"/>
      <c r="L3457" s="20">
        <v>1</v>
      </c>
      <c r="M3457" s="20">
        <v>13</v>
      </c>
      <c r="N3457" s="20"/>
      <c r="O3457" s="20">
        <v>60</v>
      </c>
      <c r="P3457" s="23" t="str">
        <f>VLOOKUP(A3457,'ИЗ ОСНОВЫ НОМЕНКЛАТУР'!D:E,2,0)</f>
        <v>Ручки, крючки, опоры</v>
      </c>
      <c r="Q3457" s="23" t="str">
        <f>VLOOKUP(A3457,'ИЗ ОСНОВЫ НОМЕНКЛАТУР'!D:F,3,0)</f>
        <v>Ручки-рейлинги</v>
      </c>
      <c r="R3457" s="40">
        <f>VLOOKUP(A:A,'ИЗ ОСНОВЫ НОМЕНКЛАТУР'!D:G,4,0)</f>
        <v>1838.2666666666667</v>
      </c>
      <c r="S3457" s="12" t="str">
        <f>VLOOKUP(A:A,'ИЗ ОСНОВЫ НОМЕНКЛАТУР'!D:H,5,0)</f>
        <v>C</v>
      </c>
      <c r="T3457" s="44">
        <f t="shared" si="639"/>
        <v>0</v>
      </c>
      <c r="U3457" s="44">
        <f t="shared" si="640"/>
        <v>11029.6</v>
      </c>
      <c r="V3457" s="44">
        <f t="shared" si="641"/>
        <v>0</v>
      </c>
      <c r="W3457" s="44">
        <f t="shared" si="642"/>
        <v>0</v>
      </c>
      <c r="X3457" s="44">
        <f t="shared" si="643"/>
        <v>0</v>
      </c>
      <c r="Y3457" s="44">
        <f t="shared" si="644"/>
        <v>0</v>
      </c>
      <c r="Z3457" s="44">
        <f t="shared" si="645"/>
        <v>73530.666666666672</v>
      </c>
      <c r="AA3457" s="44">
        <f t="shared" si="646"/>
        <v>0</v>
      </c>
      <c r="AB3457" s="44">
        <f t="shared" si="647"/>
        <v>1838.2666666666667</v>
      </c>
      <c r="AC3457" s="44">
        <f t="shared" si="648"/>
        <v>23897.466666666667</v>
      </c>
      <c r="AD3457" s="44">
        <f t="shared" si="649"/>
        <v>0</v>
      </c>
      <c r="AE3457" s="12">
        <f t="shared" si="650"/>
        <v>110296</v>
      </c>
    </row>
    <row r="3458" spans="1:31" ht="12.6" hidden="1" customHeight="1" x14ac:dyDescent="0.2">
      <c r="A3458" s="26" t="s">
        <v>2731</v>
      </c>
      <c r="B3458" s="19"/>
      <c r="C3458" s="19"/>
      <c r="D3458" s="20">
        <v>160</v>
      </c>
      <c r="E3458" s="20">
        <v>80</v>
      </c>
      <c r="F3458" s="20"/>
      <c r="G3458" s="21"/>
      <c r="H3458" s="22"/>
      <c r="I3458" s="20"/>
      <c r="J3458" s="20">
        <v>269</v>
      </c>
      <c r="K3458" s="20"/>
      <c r="L3458" s="20">
        <v>44</v>
      </c>
      <c r="M3458" s="20">
        <v>160</v>
      </c>
      <c r="N3458" s="20"/>
      <c r="O3458" s="20">
        <v>713</v>
      </c>
      <c r="P3458" s="23" t="str">
        <f>VLOOKUP(A3458,'ИЗ ОСНОВЫ НОМЕНКЛАТУР'!D:E,2,0)</f>
        <v>Ручки, крючки, опоры</v>
      </c>
      <c r="Q3458" s="23" t="str">
        <f>VLOOKUP(A3458,'ИЗ ОСНОВЫ НОМЕНКЛАТУР'!D:F,3,0)</f>
        <v>Ручки-рейлинги</v>
      </c>
      <c r="R3458" s="40">
        <f>VLOOKUP(A:A,'ИЗ ОСНОВЫ НОМЕНКЛАТУР'!D:G,4,0)</f>
        <v>230.43809523809523</v>
      </c>
      <c r="S3458" s="12" t="str">
        <f>VLOOKUP(A:A,'ИЗ ОСНОВЫ НОМЕНКЛАТУР'!D:H,5,0)</f>
        <v>C</v>
      </c>
      <c r="T3458" s="44">
        <f t="shared" si="639"/>
        <v>36870.095238095237</v>
      </c>
      <c r="U3458" s="44">
        <f t="shared" si="640"/>
        <v>18435.047619047618</v>
      </c>
      <c r="V3458" s="44">
        <f t="shared" si="641"/>
        <v>0</v>
      </c>
      <c r="W3458" s="44">
        <f t="shared" si="642"/>
        <v>0</v>
      </c>
      <c r="X3458" s="44">
        <f t="shared" si="643"/>
        <v>0</v>
      </c>
      <c r="Y3458" s="44">
        <f t="shared" si="644"/>
        <v>0</v>
      </c>
      <c r="Z3458" s="44">
        <f t="shared" si="645"/>
        <v>61987.847619047614</v>
      </c>
      <c r="AA3458" s="44">
        <f t="shared" si="646"/>
        <v>0</v>
      </c>
      <c r="AB3458" s="44">
        <f t="shared" si="647"/>
        <v>10139.27619047619</v>
      </c>
      <c r="AC3458" s="44">
        <f t="shared" si="648"/>
        <v>36870.095238095237</v>
      </c>
      <c r="AD3458" s="44">
        <f t="shared" si="649"/>
        <v>0</v>
      </c>
      <c r="AE3458" s="12">
        <f t="shared" si="650"/>
        <v>164302.36190476187</v>
      </c>
    </row>
    <row r="3459" spans="1:31" ht="12.6" hidden="1" customHeight="1" x14ac:dyDescent="0.2">
      <c r="A3459" s="26" t="s">
        <v>2729</v>
      </c>
      <c r="B3459" s="19"/>
      <c r="C3459" s="19"/>
      <c r="D3459" s="20">
        <v>160</v>
      </c>
      <c r="E3459" s="20">
        <v>80</v>
      </c>
      <c r="F3459" s="20"/>
      <c r="G3459" s="21"/>
      <c r="H3459" s="22"/>
      <c r="I3459" s="20"/>
      <c r="J3459" s="20">
        <v>238</v>
      </c>
      <c r="K3459" s="20"/>
      <c r="L3459" s="20">
        <v>6</v>
      </c>
      <c r="M3459" s="20">
        <v>160</v>
      </c>
      <c r="N3459" s="20"/>
      <c r="O3459" s="20">
        <v>644</v>
      </c>
      <c r="P3459" s="23" t="str">
        <f>VLOOKUP(A3459,'ИЗ ОСНОВЫ НОМЕНКЛАТУР'!D:E,2,0)</f>
        <v>Ручки, крючки, опоры</v>
      </c>
      <c r="Q3459" s="23" t="str">
        <f>VLOOKUP(A3459,'ИЗ ОСНОВЫ НОМЕНКЛАТУР'!D:F,3,0)</f>
        <v>Ручки-рейлинги</v>
      </c>
      <c r="R3459" s="40">
        <f>VLOOKUP(A:A,'ИЗ ОСНОВЫ НОМЕНКЛАТУР'!D:G,4,0)</f>
        <v>185.74806349206349</v>
      </c>
      <c r="S3459" s="12" t="str">
        <f>VLOOKUP(A:A,'ИЗ ОСНОВЫ НОМЕНКЛАТУР'!D:H,5,0)</f>
        <v>C</v>
      </c>
      <c r="T3459" s="44">
        <f t="shared" si="639"/>
        <v>29719.690158730158</v>
      </c>
      <c r="U3459" s="44">
        <f t="shared" si="640"/>
        <v>14859.845079365079</v>
      </c>
      <c r="V3459" s="44">
        <f t="shared" si="641"/>
        <v>0</v>
      </c>
      <c r="W3459" s="44">
        <f t="shared" si="642"/>
        <v>0</v>
      </c>
      <c r="X3459" s="44">
        <f t="shared" si="643"/>
        <v>0</v>
      </c>
      <c r="Y3459" s="44">
        <f t="shared" si="644"/>
        <v>0</v>
      </c>
      <c r="Z3459" s="44">
        <f t="shared" si="645"/>
        <v>44208.039111111109</v>
      </c>
      <c r="AA3459" s="44">
        <f t="shared" si="646"/>
        <v>0</v>
      </c>
      <c r="AB3459" s="44">
        <f t="shared" si="647"/>
        <v>1114.488380952381</v>
      </c>
      <c r="AC3459" s="44">
        <f t="shared" si="648"/>
        <v>29719.690158730158</v>
      </c>
      <c r="AD3459" s="44">
        <f t="shared" si="649"/>
        <v>0</v>
      </c>
      <c r="AE3459" s="12">
        <f t="shared" si="650"/>
        <v>119621.75288888888</v>
      </c>
    </row>
    <row r="3460" spans="1:31" ht="12.6" hidden="1" customHeight="1" x14ac:dyDescent="0.2">
      <c r="A3460" s="26" t="s">
        <v>2376</v>
      </c>
      <c r="B3460" s="19"/>
      <c r="C3460" s="19"/>
      <c r="D3460" s="20"/>
      <c r="E3460" s="21"/>
      <c r="F3460" s="22"/>
      <c r="G3460" s="21"/>
      <c r="H3460" s="22"/>
      <c r="I3460" s="20"/>
      <c r="J3460" s="20"/>
      <c r="K3460" s="20"/>
      <c r="L3460" s="20">
        <v>26</v>
      </c>
      <c r="M3460" s="20">
        <v>200</v>
      </c>
      <c r="N3460" s="20"/>
      <c r="O3460" s="20">
        <v>226</v>
      </c>
      <c r="P3460" s="23" t="str">
        <f>VLOOKUP(A3460,'ИЗ ОСНОВЫ НОМЕНКЛАТУР'!D:E,2,0)</f>
        <v>Ручки, крючки, опоры</v>
      </c>
      <c r="Q3460" s="23" t="str">
        <f>VLOOKUP(A3460,'ИЗ ОСНОВЫ НОМЕНКЛАТУР'!D:F,3,0)</f>
        <v>Ручки-скобы</v>
      </c>
      <c r="R3460" s="40">
        <f>VLOOKUP(A:A,'ИЗ ОСНОВЫ НОМЕНКЛАТУР'!D:G,4,0)</f>
        <v>490</v>
      </c>
      <c r="S3460" s="12" t="str">
        <f>VLOOKUP(A:A,'ИЗ ОСНОВЫ НОМЕНКЛАТУР'!D:H,5,0)</f>
        <v>C</v>
      </c>
      <c r="T3460" s="44">
        <f t="shared" si="639"/>
        <v>0</v>
      </c>
      <c r="U3460" s="44">
        <f t="shared" si="640"/>
        <v>0</v>
      </c>
      <c r="V3460" s="44">
        <f t="shared" si="641"/>
        <v>0</v>
      </c>
      <c r="W3460" s="44">
        <f t="shared" si="642"/>
        <v>0</v>
      </c>
      <c r="X3460" s="44">
        <f t="shared" si="643"/>
        <v>0</v>
      </c>
      <c r="Y3460" s="44">
        <f t="shared" si="644"/>
        <v>0</v>
      </c>
      <c r="Z3460" s="44">
        <f t="shared" si="645"/>
        <v>0</v>
      </c>
      <c r="AA3460" s="44">
        <f t="shared" si="646"/>
        <v>0</v>
      </c>
      <c r="AB3460" s="44">
        <f t="shared" si="647"/>
        <v>12740</v>
      </c>
      <c r="AC3460" s="44">
        <f t="shared" si="648"/>
        <v>98000</v>
      </c>
      <c r="AD3460" s="44">
        <f t="shared" si="649"/>
        <v>0</v>
      </c>
      <c r="AE3460" s="12">
        <f t="shared" si="650"/>
        <v>110740</v>
      </c>
    </row>
    <row r="3461" spans="1:31" ht="12.6" hidden="1" customHeight="1" x14ac:dyDescent="0.2">
      <c r="A3461" s="26" t="s">
        <v>2405</v>
      </c>
      <c r="B3461" s="19"/>
      <c r="C3461" s="19"/>
      <c r="D3461" s="20"/>
      <c r="E3461" s="21"/>
      <c r="F3461" s="22"/>
      <c r="G3461" s="21"/>
      <c r="H3461" s="22"/>
      <c r="I3461" s="20"/>
      <c r="J3461" s="20"/>
      <c r="K3461" s="20"/>
      <c r="L3461" s="20">
        <v>40</v>
      </c>
      <c r="M3461" s="20">
        <v>200</v>
      </c>
      <c r="N3461" s="20"/>
      <c r="O3461" s="20">
        <v>240</v>
      </c>
      <c r="P3461" s="23" t="str">
        <f>VLOOKUP(A3461,'ИЗ ОСНОВЫ НОМЕНКЛАТУР'!D:E,2,0)</f>
        <v>Ручки, крючки, опоры</v>
      </c>
      <c r="Q3461" s="23" t="str">
        <f>VLOOKUP(A3461,'ИЗ ОСНОВЫ НОМЕНКЛАТУР'!D:F,3,0)</f>
        <v>Ручки-скобы</v>
      </c>
      <c r="R3461" s="40">
        <f>VLOOKUP(A:A,'ИЗ ОСНОВЫ НОМЕНКЛАТУР'!D:G,4,0)</f>
        <v>470</v>
      </c>
      <c r="S3461" s="12" t="str">
        <f>VLOOKUP(A:A,'ИЗ ОСНОВЫ НОМЕНКЛАТУР'!D:H,5,0)</f>
        <v>C</v>
      </c>
      <c r="T3461" s="44">
        <f t="shared" si="639"/>
        <v>0</v>
      </c>
      <c r="U3461" s="44">
        <f t="shared" si="640"/>
        <v>0</v>
      </c>
      <c r="V3461" s="44">
        <f t="shared" si="641"/>
        <v>0</v>
      </c>
      <c r="W3461" s="44">
        <f t="shared" si="642"/>
        <v>0</v>
      </c>
      <c r="X3461" s="44">
        <f t="shared" si="643"/>
        <v>0</v>
      </c>
      <c r="Y3461" s="44">
        <f t="shared" si="644"/>
        <v>0</v>
      </c>
      <c r="Z3461" s="44">
        <f t="shared" si="645"/>
        <v>0</v>
      </c>
      <c r="AA3461" s="44">
        <f t="shared" si="646"/>
        <v>0</v>
      </c>
      <c r="AB3461" s="44">
        <f t="shared" si="647"/>
        <v>18800</v>
      </c>
      <c r="AC3461" s="44">
        <f t="shared" si="648"/>
        <v>94000</v>
      </c>
      <c r="AD3461" s="44">
        <f t="shared" si="649"/>
        <v>0</v>
      </c>
      <c r="AE3461" s="12">
        <f t="shared" si="650"/>
        <v>112800</v>
      </c>
    </row>
    <row r="3462" spans="1:31" ht="12.6" hidden="1" customHeight="1" x14ac:dyDescent="0.2">
      <c r="A3462" s="26" t="s">
        <v>4945</v>
      </c>
      <c r="B3462" s="19"/>
      <c r="C3462" s="19"/>
      <c r="D3462" s="20"/>
      <c r="E3462" s="21"/>
      <c r="F3462" s="22"/>
      <c r="G3462" s="21"/>
      <c r="H3462" s="22"/>
      <c r="I3462" s="20"/>
      <c r="J3462" s="20"/>
      <c r="K3462" s="20"/>
      <c r="L3462" s="20">
        <v>60</v>
      </c>
      <c r="M3462" s="20">
        <v>240</v>
      </c>
      <c r="N3462" s="20"/>
      <c r="O3462" s="20">
        <v>300</v>
      </c>
      <c r="P3462" s="23" t="str">
        <f>VLOOKUP(A3462,'ИЗ ОСНОВЫ НОМЕНКЛАТУР'!D:E,2,0)</f>
        <v>Ручки, крючки, опоры</v>
      </c>
      <c r="Q3462" s="23" t="str">
        <f>VLOOKUP(A3462,'ИЗ ОСНОВЫ НОМЕНКЛАТУР'!D:F,3,0)</f>
        <v>Ручки-скобы</v>
      </c>
      <c r="R3462" s="40">
        <f>VLOOKUP(A:A,'ИЗ ОСНОВЫ НОМЕНКЛАТУР'!D:G,4,0)</f>
        <v>500</v>
      </c>
      <c r="S3462" s="12" t="str">
        <f>VLOOKUP(A:A,'ИЗ ОСНОВЫ НОМЕНКЛАТУР'!D:H,5,0)</f>
        <v>C</v>
      </c>
      <c r="T3462" s="44">
        <f t="shared" si="639"/>
        <v>0</v>
      </c>
      <c r="U3462" s="44">
        <f t="shared" si="640"/>
        <v>0</v>
      </c>
      <c r="V3462" s="44">
        <f t="shared" si="641"/>
        <v>0</v>
      </c>
      <c r="W3462" s="44">
        <f t="shared" si="642"/>
        <v>0</v>
      </c>
      <c r="X3462" s="44">
        <f t="shared" si="643"/>
        <v>0</v>
      </c>
      <c r="Y3462" s="44">
        <f t="shared" si="644"/>
        <v>0</v>
      </c>
      <c r="Z3462" s="44">
        <f t="shared" si="645"/>
        <v>0</v>
      </c>
      <c r="AA3462" s="44">
        <f t="shared" si="646"/>
        <v>0</v>
      </c>
      <c r="AB3462" s="44">
        <f t="shared" si="647"/>
        <v>30000</v>
      </c>
      <c r="AC3462" s="44">
        <f t="shared" si="648"/>
        <v>120000</v>
      </c>
      <c r="AD3462" s="44">
        <f t="shared" si="649"/>
        <v>0</v>
      </c>
      <c r="AE3462" s="12">
        <f t="shared" si="650"/>
        <v>150000</v>
      </c>
    </row>
    <row r="3463" spans="1:31" ht="12.6" hidden="1" customHeight="1" x14ac:dyDescent="0.2">
      <c r="A3463" s="26" t="s">
        <v>2416</v>
      </c>
      <c r="B3463" s="19"/>
      <c r="C3463" s="19"/>
      <c r="D3463" s="20"/>
      <c r="E3463" s="21"/>
      <c r="F3463" s="22"/>
      <c r="G3463" s="21"/>
      <c r="H3463" s="22"/>
      <c r="I3463" s="20"/>
      <c r="J3463" s="20"/>
      <c r="K3463" s="20"/>
      <c r="L3463" s="20">
        <v>45</v>
      </c>
      <c r="M3463" s="20">
        <v>200</v>
      </c>
      <c r="N3463" s="20"/>
      <c r="O3463" s="20">
        <v>245</v>
      </c>
      <c r="P3463" s="23" t="str">
        <f>VLOOKUP(A3463,'ИЗ ОСНОВЫ НОМЕНКЛАТУР'!D:E,2,0)</f>
        <v>Ручки, крючки, опоры</v>
      </c>
      <c r="Q3463" s="23" t="str">
        <f>VLOOKUP(A3463,'ИЗ ОСНОВЫ НОМЕНКЛАТУР'!D:F,3,0)</f>
        <v>Ручки-скобы</v>
      </c>
      <c r="R3463" s="40">
        <f>VLOOKUP(A:A,'ИЗ ОСНОВЫ НОМЕНКЛАТУР'!D:G,4,0)</f>
        <v>470</v>
      </c>
      <c r="S3463" s="12" t="str">
        <f>VLOOKUP(A:A,'ИЗ ОСНОВЫ НОМЕНКЛАТУР'!D:H,5,0)</f>
        <v>C</v>
      </c>
      <c r="T3463" s="44">
        <f t="shared" si="639"/>
        <v>0</v>
      </c>
      <c r="U3463" s="44">
        <f t="shared" si="640"/>
        <v>0</v>
      </c>
      <c r="V3463" s="44">
        <f t="shared" si="641"/>
        <v>0</v>
      </c>
      <c r="W3463" s="44">
        <f t="shared" si="642"/>
        <v>0</v>
      </c>
      <c r="X3463" s="44">
        <f t="shared" si="643"/>
        <v>0</v>
      </c>
      <c r="Y3463" s="44">
        <f t="shared" si="644"/>
        <v>0</v>
      </c>
      <c r="Z3463" s="44">
        <f t="shared" si="645"/>
        <v>0</v>
      </c>
      <c r="AA3463" s="44">
        <f t="shared" si="646"/>
        <v>0</v>
      </c>
      <c r="AB3463" s="44">
        <f t="shared" si="647"/>
        <v>21150</v>
      </c>
      <c r="AC3463" s="44">
        <f t="shared" si="648"/>
        <v>94000</v>
      </c>
      <c r="AD3463" s="44">
        <f t="shared" si="649"/>
        <v>0</v>
      </c>
      <c r="AE3463" s="12">
        <f t="shared" si="650"/>
        <v>115150</v>
      </c>
    </row>
    <row r="3464" spans="1:31" ht="12.6" hidden="1" customHeight="1" x14ac:dyDescent="0.2">
      <c r="A3464" s="26" t="s">
        <v>2386</v>
      </c>
      <c r="B3464" s="19"/>
      <c r="C3464" s="19"/>
      <c r="D3464" s="20"/>
      <c r="E3464" s="21"/>
      <c r="F3464" s="22"/>
      <c r="G3464" s="21"/>
      <c r="H3464" s="22"/>
      <c r="I3464" s="20"/>
      <c r="J3464" s="20"/>
      <c r="K3464" s="20"/>
      <c r="L3464" s="20">
        <v>42</v>
      </c>
      <c r="M3464" s="20">
        <v>240</v>
      </c>
      <c r="N3464" s="20"/>
      <c r="O3464" s="20">
        <v>282</v>
      </c>
      <c r="P3464" s="23" t="str">
        <f>VLOOKUP(A3464,'ИЗ ОСНОВЫ НОМЕНКЛАТУР'!D:E,2,0)</f>
        <v>Ручки, крючки, опоры</v>
      </c>
      <c r="Q3464" s="23" t="str">
        <f>VLOOKUP(A3464,'ИЗ ОСНОВЫ НОМЕНКЛАТУР'!D:F,3,0)</f>
        <v>Ручки-скобы</v>
      </c>
      <c r="R3464" s="40">
        <f>VLOOKUP(A:A,'ИЗ ОСНОВЫ НОМЕНКЛАТУР'!D:G,4,0)</f>
        <v>500</v>
      </c>
      <c r="S3464" s="12" t="str">
        <f>VLOOKUP(A:A,'ИЗ ОСНОВЫ НОМЕНКЛАТУР'!D:H,5,0)</f>
        <v>C</v>
      </c>
      <c r="T3464" s="44">
        <f t="shared" si="639"/>
        <v>0</v>
      </c>
      <c r="U3464" s="44">
        <f t="shared" si="640"/>
        <v>0</v>
      </c>
      <c r="V3464" s="44">
        <f t="shared" si="641"/>
        <v>0</v>
      </c>
      <c r="W3464" s="44">
        <f t="shared" si="642"/>
        <v>0</v>
      </c>
      <c r="X3464" s="44">
        <f t="shared" si="643"/>
        <v>0</v>
      </c>
      <c r="Y3464" s="44">
        <f t="shared" si="644"/>
        <v>0</v>
      </c>
      <c r="Z3464" s="44">
        <f t="shared" si="645"/>
        <v>0</v>
      </c>
      <c r="AA3464" s="44">
        <f t="shared" si="646"/>
        <v>0</v>
      </c>
      <c r="AB3464" s="44">
        <f t="shared" si="647"/>
        <v>21000</v>
      </c>
      <c r="AC3464" s="44">
        <f t="shared" si="648"/>
        <v>120000</v>
      </c>
      <c r="AD3464" s="44">
        <f t="shared" si="649"/>
        <v>0</v>
      </c>
      <c r="AE3464" s="12">
        <f t="shared" si="650"/>
        <v>141000</v>
      </c>
    </row>
    <row r="3465" spans="1:31" ht="12.6" hidden="1" customHeight="1" x14ac:dyDescent="0.2">
      <c r="A3465" s="26" t="s">
        <v>2417</v>
      </c>
      <c r="B3465" s="19"/>
      <c r="C3465" s="19"/>
      <c r="D3465" s="20"/>
      <c r="E3465" s="21"/>
      <c r="F3465" s="22"/>
      <c r="G3465" s="21"/>
      <c r="H3465" s="22"/>
      <c r="I3465" s="20"/>
      <c r="J3465" s="20"/>
      <c r="K3465" s="20"/>
      <c r="L3465" s="20">
        <v>37</v>
      </c>
      <c r="M3465" s="20">
        <v>160</v>
      </c>
      <c r="N3465" s="20"/>
      <c r="O3465" s="20">
        <v>197</v>
      </c>
      <c r="P3465" s="23" t="str">
        <f>VLOOKUP(A3465,'ИЗ ОСНОВЫ НОМЕНКЛАТУР'!D:E,2,0)</f>
        <v>Ручки, крючки, опоры</v>
      </c>
      <c r="Q3465" s="23" t="str">
        <f>VLOOKUP(A3465,'ИЗ ОСНОВЫ НОМЕНКЛАТУР'!D:F,3,0)</f>
        <v>Ручки-скобы</v>
      </c>
      <c r="R3465" s="40">
        <f>VLOOKUP(A:A,'ИЗ ОСНОВЫ НОМЕНКЛАТУР'!D:G,4,0)</f>
        <v>710</v>
      </c>
      <c r="S3465" s="12" t="str">
        <f>VLOOKUP(A:A,'ИЗ ОСНОВЫ НОМЕНКЛАТУР'!D:H,5,0)</f>
        <v>C</v>
      </c>
      <c r="T3465" s="44">
        <f t="shared" ref="T3465:T3528" si="651">$R3465*D3465</f>
        <v>0</v>
      </c>
      <c r="U3465" s="44">
        <f t="shared" ref="U3465:U3528" si="652">$R3465*E3465</f>
        <v>0</v>
      </c>
      <c r="V3465" s="44">
        <f t="shared" ref="V3465:V3528" si="653">$R3465*F3465</f>
        <v>0</v>
      </c>
      <c r="W3465" s="44">
        <f t="shared" ref="W3465:W3528" si="654">$R3465*G3465</f>
        <v>0</v>
      </c>
      <c r="X3465" s="44">
        <f t="shared" ref="X3465:X3528" si="655">$R3465*H3465</f>
        <v>0</v>
      </c>
      <c r="Y3465" s="44">
        <f t="shared" ref="Y3465:Y3528" si="656">$R3465*I3465</f>
        <v>0</v>
      </c>
      <c r="Z3465" s="44">
        <f t="shared" ref="Z3465:Z3528" si="657">$R3465*J3465</f>
        <v>0</v>
      </c>
      <c r="AA3465" s="44">
        <f t="shared" ref="AA3465:AA3528" si="658">$R3465*K3465</f>
        <v>0</v>
      </c>
      <c r="AB3465" s="44">
        <f t="shared" ref="AB3465:AB3528" si="659">$R3465*L3465</f>
        <v>26270</v>
      </c>
      <c r="AC3465" s="44">
        <f t="shared" ref="AC3465:AC3528" si="660">$R3465*M3465</f>
        <v>113600</v>
      </c>
      <c r="AD3465" s="44">
        <f t="shared" ref="AD3465:AD3528" si="661">$R3465*N3465</f>
        <v>0</v>
      </c>
      <c r="AE3465" s="12">
        <f t="shared" ref="AE3465:AE3528" si="662">SUM(T3465:AD3465)</f>
        <v>139870</v>
      </c>
    </row>
    <row r="3466" spans="1:31" ht="12.6" hidden="1" customHeight="1" x14ac:dyDescent="0.2">
      <c r="A3466" s="26" t="s">
        <v>2374</v>
      </c>
      <c r="B3466" s="19"/>
      <c r="C3466" s="19"/>
      <c r="D3466" s="20"/>
      <c r="E3466" s="21"/>
      <c r="F3466" s="22"/>
      <c r="G3466" s="21"/>
      <c r="H3466" s="22"/>
      <c r="I3466" s="20"/>
      <c r="J3466" s="20"/>
      <c r="K3466" s="20"/>
      <c r="L3466" s="20">
        <v>21</v>
      </c>
      <c r="M3466" s="20">
        <v>160</v>
      </c>
      <c r="N3466" s="20"/>
      <c r="O3466" s="20">
        <v>181</v>
      </c>
      <c r="P3466" s="23" t="str">
        <f>VLOOKUP(A3466,'ИЗ ОСНОВЫ НОМЕНКЛАТУР'!D:E,2,0)</f>
        <v>Ручки, крючки, опоры</v>
      </c>
      <c r="Q3466" s="23" t="str">
        <f>VLOOKUP(A3466,'ИЗ ОСНОВЫ НОМЕНКЛАТУР'!D:F,3,0)</f>
        <v>Ручки-скобы</v>
      </c>
      <c r="R3466" s="40">
        <f>VLOOKUP(A:A,'ИЗ ОСНОВЫ НОМЕНКЛАТУР'!D:G,4,0)</f>
        <v>630</v>
      </c>
      <c r="S3466" s="12" t="str">
        <f>VLOOKUP(A:A,'ИЗ ОСНОВЫ НОМЕНКЛАТУР'!D:H,5,0)</f>
        <v>C</v>
      </c>
      <c r="T3466" s="44">
        <f t="shared" si="651"/>
        <v>0</v>
      </c>
      <c r="U3466" s="44">
        <f t="shared" si="652"/>
        <v>0</v>
      </c>
      <c r="V3466" s="44">
        <f t="shared" si="653"/>
        <v>0</v>
      </c>
      <c r="W3466" s="44">
        <f t="shared" si="654"/>
        <v>0</v>
      </c>
      <c r="X3466" s="44">
        <f t="shared" si="655"/>
        <v>0</v>
      </c>
      <c r="Y3466" s="44">
        <f t="shared" si="656"/>
        <v>0</v>
      </c>
      <c r="Z3466" s="44">
        <f t="shared" si="657"/>
        <v>0</v>
      </c>
      <c r="AA3466" s="44">
        <f t="shared" si="658"/>
        <v>0</v>
      </c>
      <c r="AB3466" s="44">
        <f t="shared" si="659"/>
        <v>13230</v>
      </c>
      <c r="AC3466" s="44">
        <f t="shared" si="660"/>
        <v>100800</v>
      </c>
      <c r="AD3466" s="44">
        <f t="shared" si="661"/>
        <v>0</v>
      </c>
      <c r="AE3466" s="12">
        <f t="shared" si="662"/>
        <v>114030</v>
      </c>
    </row>
    <row r="3467" spans="1:31" ht="12.6" hidden="1" customHeight="1" x14ac:dyDescent="0.2">
      <c r="A3467" s="26" t="s">
        <v>2420</v>
      </c>
      <c r="B3467" s="19"/>
      <c r="C3467" s="19"/>
      <c r="D3467" s="20"/>
      <c r="E3467" s="21"/>
      <c r="F3467" s="22"/>
      <c r="G3467" s="21"/>
      <c r="H3467" s="22"/>
      <c r="I3467" s="20"/>
      <c r="J3467" s="20"/>
      <c r="K3467" s="20"/>
      <c r="L3467" s="20">
        <v>38</v>
      </c>
      <c r="M3467" s="20">
        <v>160</v>
      </c>
      <c r="N3467" s="20"/>
      <c r="O3467" s="20">
        <v>198</v>
      </c>
      <c r="P3467" s="23" t="str">
        <f>VLOOKUP(A3467,'ИЗ ОСНОВЫ НОМЕНКЛАТУР'!D:E,2,0)</f>
        <v>Ручки, крючки, опоры</v>
      </c>
      <c r="Q3467" s="23" t="str">
        <f>VLOOKUP(A3467,'ИЗ ОСНОВЫ НОМЕНКЛАТУР'!D:F,3,0)</f>
        <v>Ручки-скобы</v>
      </c>
      <c r="R3467" s="40">
        <f>VLOOKUP(A:A,'ИЗ ОСНОВЫ НОМЕНКЛАТУР'!D:G,4,0)</f>
        <v>680</v>
      </c>
      <c r="S3467" s="12" t="str">
        <f>VLOOKUP(A:A,'ИЗ ОСНОВЫ НОМЕНКЛАТУР'!D:H,5,0)</f>
        <v>C</v>
      </c>
      <c r="T3467" s="44">
        <f t="shared" si="651"/>
        <v>0</v>
      </c>
      <c r="U3467" s="44">
        <f t="shared" si="652"/>
        <v>0</v>
      </c>
      <c r="V3467" s="44">
        <f t="shared" si="653"/>
        <v>0</v>
      </c>
      <c r="W3467" s="44">
        <f t="shared" si="654"/>
        <v>0</v>
      </c>
      <c r="X3467" s="44">
        <f t="shared" si="655"/>
        <v>0</v>
      </c>
      <c r="Y3467" s="44">
        <f t="shared" si="656"/>
        <v>0</v>
      </c>
      <c r="Z3467" s="44">
        <f t="shared" si="657"/>
        <v>0</v>
      </c>
      <c r="AA3467" s="44">
        <f t="shared" si="658"/>
        <v>0</v>
      </c>
      <c r="AB3467" s="44">
        <f t="shared" si="659"/>
        <v>25840</v>
      </c>
      <c r="AC3467" s="44">
        <f t="shared" si="660"/>
        <v>108800</v>
      </c>
      <c r="AD3467" s="44">
        <f t="shared" si="661"/>
        <v>0</v>
      </c>
      <c r="AE3467" s="12">
        <f t="shared" si="662"/>
        <v>134640</v>
      </c>
    </row>
    <row r="3468" spans="1:31" ht="12.6" hidden="1" customHeight="1" x14ac:dyDescent="0.2">
      <c r="A3468" s="26" t="s">
        <v>2380</v>
      </c>
      <c r="B3468" s="19"/>
      <c r="C3468" s="19"/>
      <c r="D3468" s="20"/>
      <c r="E3468" s="21"/>
      <c r="F3468" s="22"/>
      <c r="G3468" s="21"/>
      <c r="H3468" s="22"/>
      <c r="I3468" s="20"/>
      <c r="J3468" s="20"/>
      <c r="K3468" s="20"/>
      <c r="L3468" s="20">
        <v>23</v>
      </c>
      <c r="M3468" s="20">
        <v>160</v>
      </c>
      <c r="N3468" s="20"/>
      <c r="O3468" s="20">
        <v>183</v>
      </c>
      <c r="P3468" s="23" t="str">
        <f>VLOOKUP(A3468,'ИЗ ОСНОВЫ НОМЕНКЛАТУР'!D:E,2,0)</f>
        <v>Ручки, крючки, опоры</v>
      </c>
      <c r="Q3468" s="23" t="str">
        <f>VLOOKUP(A3468,'ИЗ ОСНОВЫ НОМЕНКЛАТУР'!D:F,3,0)</f>
        <v>Ручки-скобы</v>
      </c>
      <c r="R3468" s="40">
        <f>VLOOKUP(A:A,'ИЗ ОСНОВЫ НОМЕНКЛАТУР'!D:G,4,0)</f>
        <v>630</v>
      </c>
      <c r="S3468" s="12" t="str">
        <f>VLOOKUP(A:A,'ИЗ ОСНОВЫ НОМЕНКЛАТУР'!D:H,5,0)</f>
        <v>C</v>
      </c>
      <c r="T3468" s="44">
        <f t="shared" si="651"/>
        <v>0</v>
      </c>
      <c r="U3468" s="44">
        <f t="shared" si="652"/>
        <v>0</v>
      </c>
      <c r="V3468" s="44">
        <f t="shared" si="653"/>
        <v>0</v>
      </c>
      <c r="W3468" s="44">
        <f t="shared" si="654"/>
        <v>0</v>
      </c>
      <c r="X3468" s="44">
        <f t="shared" si="655"/>
        <v>0</v>
      </c>
      <c r="Y3468" s="44">
        <f t="shared" si="656"/>
        <v>0</v>
      </c>
      <c r="Z3468" s="44">
        <f t="shared" si="657"/>
        <v>0</v>
      </c>
      <c r="AA3468" s="44">
        <f t="shared" si="658"/>
        <v>0</v>
      </c>
      <c r="AB3468" s="44">
        <f t="shared" si="659"/>
        <v>14490</v>
      </c>
      <c r="AC3468" s="44">
        <f t="shared" si="660"/>
        <v>100800</v>
      </c>
      <c r="AD3468" s="44">
        <f t="shared" si="661"/>
        <v>0</v>
      </c>
      <c r="AE3468" s="12">
        <f t="shared" si="662"/>
        <v>115290</v>
      </c>
    </row>
    <row r="3469" spans="1:31" ht="12.6" hidden="1" customHeight="1" x14ac:dyDescent="0.2">
      <c r="A3469" s="26" t="s">
        <v>2421</v>
      </c>
      <c r="B3469" s="19"/>
      <c r="C3469" s="19"/>
      <c r="D3469" s="20"/>
      <c r="E3469" s="21"/>
      <c r="F3469" s="22"/>
      <c r="G3469" s="21"/>
      <c r="H3469" s="22"/>
      <c r="I3469" s="20"/>
      <c r="J3469" s="20"/>
      <c r="K3469" s="20"/>
      <c r="L3469" s="20">
        <v>88</v>
      </c>
      <c r="M3469" s="20">
        <v>110</v>
      </c>
      <c r="N3469" s="20"/>
      <c r="O3469" s="20">
        <v>198</v>
      </c>
      <c r="P3469" s="23" t="str">
        <f>VLOOKUP(A3469,'ИЗ ОСНОВЫ НОМЕНКЛАТУР'!D:E,2,0)</f>
        <v>Ручки, крючки, опоры</v>
      </c>
      <c r="Q3469" s="23" t="str">
        <f>VLOOKUP(A3469,'ИЗ ОСНОВЫ НОМЕНКЛАТУР'!D:F,3,0)</f>
        <v>Ручки-скобы</v>
      </c>
      <c r="R3469" s="40">
        <f>VLOOKUP(A:A,'ИЗ ОСНОВЫ НОМЕНКЛАТУР'!D:G,4,0)</f>
        <v>680</v>
      </c>
      <c r="S3469" s="12" t="str">
        <f>VLOOKUP(A:A,'ИЗ ОСНОВЫ НОМЕНКЛАТУР'!D:H,5,0)</f>
        <v>C</v>
      </c>
      <c r="T3469" s="44">
        <f t="shared" si="651"/>
        <v>0</v>
      </c>
      <c r="U3469" s="44">
        <f t="shared" si="652"/>
        <v>0</v>
      </c>
      <c r="V3469" s="44">
        <f t="shared" si="653"/>
        <v>0</v>
      </c>
      <c r="W3469" s="44">
        <f t="shared" si="654"/>
        <v>0</v>
      </c>
      <c r="X3469" s="44">
        <f t="shared" si="655"/>
        <v>0</v>
      </c>
      <c r="Y3469" s="44">
        <f t="shared" si="656"/>
        <v>0</v>
      </c>
      <c r="Z3469" s="44">
        <f t="shared" si="657"/>
        <v>0</v>
      </c>
      <c r="AA3469" s="44">
        <f t="shared" si="658"/>
        <v>0</v>
      </c>
      <c r="AB3469" s="44">
        <f t="shared" si="659"/>
        <v>59840</v>
      </c>
      <c r="AC3469" s="44">
        <f t="shared" si="660"/>
        <v>74800</v>
      </c>
      <c r="AD3469" s="44">
        <f t="shared" si="661"/>
        <v>0</v>
      </c>
      <c r="AE3469" s="12">
        <f t="shared" si="662"/>
        <v>134640</v>
      </c>
    </row>
    <row r="3470" spans="1:31" ht="12.6" hidden="1" customHeight="1" x14ac:dyDescent="0.2">
      <c r="A3470" s="26" t="s">
        <v>2428</v>
      </c>
      <c r="B3470" s="19"/>
      <c r="C3470" s="19"/>
      <c r="D3470" s="20"/>
      <c r="E3470" s="21"/>
      <c r="F3470" s="22"/>
      <c r="G3470" s="21"/>
      <c r="H3470" s="22"/>
      <c r="I3470" s="20"/>
      <c r="J3470" s="20">
        <v>92</v>
      </c>
      <c r="K3470" s="20"/>
      <c r="L3470" s="20"/>
      <c r="M3470" s="20"/>
      <c r="N3470" s="20"/>
      <c r="O3470" s="20">
        <v>92</v>
      </c>
      <c r="P3470" s="23" t="str">
        <f>VLOOKUP(A3470,'ИЗ ОСНОВЫ НОМЕНКЛАТУР'!D:E,2,0)</f>
        <v>Ручки, крючки, опоры</v>
      </c>
      <c r="Q3470" s="23" t="str">
        <f>VLOOKUP(A3470,'ИЗ ОСНОВЫ НОМЕНКЛАТУР'!D:F,3,0)</f>
        <v>Ручки-скобы</v>
      </c>
      <c r="R3470" s="40">
        <f>VLOOKUP(A:A,'ИЗ ОСНОВЫ НОМЕНКЛАТУР'!D:G,4,0)</f>
        <v>253.14500000000001</v>
      </c>
      <c r="S3470" s="12" t="str">
        <f>VLOOKUP(A:A,'ИЗ ОСНОВЫ НОМЕНКЛАТУР'!D:H,5,0)</f>
        <v>C</v>
      </c>
      <c r="T3470" s="44">
        <f t="shared" si="651"/>
        <v>0</v>
      </c>
      <c r="U3470" s="44">
        <f t="shared" si="652"/>
        <v>0</v>
      </c>
      <c r="V3470" s="44">
        <f t="shared" si="653"/>
        <v>0</v>
      </c>
      <c r="W3470" s="44">
        <f t="shared" si="654"/>
        <v>0</v>
      </c>
      <c r="X3470" s="44">
        <f t="shared" si="655"/>
        <v>0</v>
      </c>
      <c r="Y3470" s="44">
        <f t="shared" si="656"/>
        <v>0</v>
      </c>
      <c r="Z3470" s="44">
        <f t="shared" si="657"/>
        <v>23289.34</v>
      </c>
      <c r="AA3470" s="44">
        <f t="shared" si="658"/>
        <v>0</v>
      </c>
      <c r="AB3470" s="44">
        <f t="shared" si="659"/>
        <v>0</v>
      </c>
      <c r="AC3470" s="44">
        <f t="shared" si="660"/>
        <v>0</v>
      </c>
      <c r="AD3470" s="44">
        <f t="shared" si="661"/>
        <v>0</v>
      </c>
      <c r="AE3470" s="12">
        <f t="shared" si="662"/>
        <v>23289.34</v>
      </c>
    </row>
    <row r="3471" spans="1:31" ht="12.6" hidden="1" customHeight="1" x14ac:dyDescent="0.2">
      <c r="A3471" s="26" t="s">
        <v>2434</v>
      </c>
      <c r="B3471" s="19"/>
      <c r="C3471" s="19"/>
      <c r="D3471" s="20"/>
      <c r="E3471" s="21"/>
      <c r="F3471" s="22"/>
      <c r="G3471" s="21"/>
      <c r="H3471" s="22"/>
      <c r="I3471" s="20"/>
      <c r="J3471" s="20">
        <v>175</v>
      </c>
      <c r="K3471" s="20">
        <v>16</v>
      </c>
      <c r="L3471" s="20"/>
      <c r="M3471" s="20"/>
      <c r="N3471" s="20"/>
      <c r="O3471" s="20">
        <v>191</v>
      </c>
      <c r="P3471" s="23" t="str">
        <f>VLOOKUP(A3471,'ИЗ ОСНОВЫ НОМЕНКЛАТУР'!D:E,2,0)</f>
        <v>Ручки, крючки, опоры</v>
      </c>
      <c r="Q3471" s="23" t="str">
        <f>VLOOKUP(A3471,'ИЗ ОСНОВЫ НОМЕНКЛАТУР'!D:F,3,0)</f>
        <v>Ручки-скобы</v>
      </c>
      <c r="R3471" s="40">
        <f>VLOOKUP(A:A,'ИЗ ОСНОВЫ НОМЕНКЛАТУР'!D:G,4,0)</f>
        <v>216.71</v>
      </c>
      <c r="S3471" s="12" t="str">
        <f>VLOOKUP(A:A,'ИЗ ОСНОВЫ НОМЕНКЛАТУР'!D:H,5,0)</f>
        <v>C</v>
      </c>
      <c r="T3471" s="44">
        <f t="shared" si="651"/>
        <v>0</v>
      </c>
      <c r="U3471" s="44">
        <f t="shared" si="652"/>
        <v>0</v>
      </c>
      <c r="V3471" s="44">
        <f t="shared" si="653"/>
        <v>0</v>
      </c>
      <c r="W3471" s="44">
        <f t="shared" si="654"/>
        <v>0</v>
      </c>
      <c r="X3471" s="44">
        <f t="shared" si="655"/>
        <v>0</v>
      </c>
      <c r="Y3471" s="44">
        <f t="shared" si="656"/>
        <v>0</v>
      </c>
      <c r="Z3471" s="44">
        <f t="shared" si="657"/>
        <v>37924.25</v>
      </c>
      <c r="AA3471" s="44">
        <f t="shared" si="658"/>
        <v>3467.36</v>
      </c>
      <c r="AB3471" s="44">
        <f t="shared" si="659"/>
        <v>0</v>
      </c>
      <c r="AC3471" s="44">
        <f t="shared" si="660"/>
        <v>0</v>
      </c>
      <c r="AD3471" s="44">
        <f t="shared" si="661"/>
        <v>0</v>
      </c>
      <c r="AE3471" s="12">
        <f t="shared" si="662"/>
        <v>41391.61</v>
      </c>
    </row>
    <row r="3472" spans="1:31" ht="12.6" hidden="1" customHeight="1" x14ac:dyDescent="0.2">
      <c r="A3472" s="26" t="s">
        <v>2319</v>
      </c>
      <c r="B3472" s="19"/>
      <c r="C3472" s="19"/>
      <c r="D3472" s="20"/>
      <c r="E3472" s="21"/>
      <c r="F3472" s="22"/>
      <c r="G3472" s="21"/>
      <c r="H3472" s="22"/>
      <c r="I3472" s="20"/>
      <c r="J3472" s="20"/>
      <c r="K3472" s="20">
        <v>100</v>
      </c>
      <c r="L3472" s="20">
        <v>50</v>
      </c>
      <c r="M3472" s="20">
        <v>150</v>
      </c>
      <c r="N3472" s="20">
        <v>97</v>
      </c>
      <c r="O3472" s="20">
        <v>397</v>
      </c>
      <c r="P3472" s="23" t="str">
        <f>VLOOKUP(A3472,'ИЗ ОСНОВЫ НОМЕНКЛАТУР'!D:E,2,0)</f>
        <v>Ручки, крючки, опоры</v>
      </c>
      <c r="Q3472" s="23" t="str">
        <f>VLOOKUP(A3472,'ИЗ ОСНОВЫ НОМЕНКЛАТУР'!D:F,3,0)</f>
        <v>Ручки-скобы</v>
      </c>
      <c r="R3472" s="40">
        <f>VLOOKUP(A:A,'ИЗ ОСНОВЫ НОМЕНКЛАТУР'!D:G,4,0)</f>
        <v>320</v>
      </c>
      <c r="S3472" s="12" t="str">
        <f>VLOOKUP(A:A,'ИЗ ОСНОВЫ НОМЕНКЛАТУР'!D:H,5,0)</f>
        <v>C</v>
      </c>
      <c r="T3472" s="44">
        <f t="shared" si="651"/>
        <v>0</v>
      </c>
      <c r="U3472" s="44">
        <f t="shared" si="652"/>
        <v>0</v>
      </c>
      <c r="V3472" s="44">
        <f t="shared" si="653"/>
        <v>0</v>
      </c>
      <c r="W3472" s="44">
        <f t="shared" si="654"/>
        <v>0</v>
      </c>
      <c r="X3472" s="44">
        <f t="shared" si="655"/>
        <v>0</v>
      </c>
      <c r="Y3472" s="44">
        <f t="shared" si="656"/>
        <v>0</v>
      </c>
      <c r="Z3472" s="44">
        <f t="shared" si="657"/>
        <v>0</v>
      </c>
      <c r="AA3472" s="44">
        <f t="shared" si="658"/>
        <v>32000</v>
      </c>
      <c r="AB3472" s="44">
        <f t="shared" si="659"/>
        <v>16000</v>
      </c>
      <c r="AC3472" s="44">
        <f t="shared" si="660"/>
        <v>48000</v>
      </c>
      <c r="AD3472" s="44">
        <f t="shared" si="661"/>
        <v>31040</v>
      </c>
      <c r="AE3472" s="12">
        <f t="shared" si="662"/>
        <v>127040</v>
      </c>
    </row>
    <row r="3473" spans="1:31" ht="12.6" hidden="1" customHeight="1" x14ac:dyDescent="0.2">
      <c r="A3473" s="26" t="s">
        <v>2341</v>
      </c>
      <c r="B3473" s="19"/>
      <c r="C3473" s="19"/>
      <c r="D3473" s="20"/>
      <c r="E3473" s="21"/>
      <c r="F3473" s="22"/>
      <c r="G3473" s="21"/>
      <c r="H3473" s="22"/>
      <c r="I3473" s="20"/>
      <c r="J3473" s="20"/>
      <c r="K3473" s="20">
        <v>200</v>
      </c>
      <c r="L3473" s="20">
        <v>40</v>
      </c>
      <c r="M3473" s="20">
        <v>80</v>
      </c>
      <c r="N3473" s="20">
        <v>41</v>
      </c>
      <c r="O3473" s="20">
        <v>361</v>
      </c>
      <c r="P3473" s="23" t="str">
        <f>VLOOKUP(A3473,'ИЗ ОСНОВЫ НОМЕНКЛАТУР'!D:E,2,0)</f>
        <v>Ручки, крючки, опоры</v>
      </c>
      <c r="Q3473" s="23" t="str">
        <f>VLOOKUP(A3473,'ИЗ ОСНОВЫ НОМЕНКЛАТУР'!D:F,3,0)</f>
        <v>Ручки-скобы</v>
      </c>
      <c r="R3473" s="40">
        <f>VLOOKUP(A:A,'ИЗ ОСНОВЫ НОМЕНКЛАТУР'!D:G,4,0)</f>
        <v>400</v>
      </c>
      <c r="S3473" s="12" t="str">
        <f>VLOOKUP(A:A,'ИЗ ОСНОВЫ НОМЕНКЛАТУР'!D:H,5,0)</f>
        <v>C</v>
      </c>
      <c r="T3473" s="44">
        <f t="shared" si="651"/>
        <v>0</v>
      </c>
      <c r="U3473" s="44">
        <f t="shared" si="652"/>
        <v>0</v>
      </c>
      <c r="V3473" s="44">
        <f t="shared" si="653"/>
        <v>0</v>
      </c>
      <c r="W3473" s="44">
        <f t="shared" si="654"/>
        <v>0</v>
      </c>
      <c r="X3473" s="44">
        <f t="shared" si="655"/>
        <v>0</v>
      </c>
      <c r="Y3473" s="44">
        <f t="shared" si="656"/>
        <v>0</v>
      </c>
      <c r="Z3473" s="44">
        <f t="shared" si="657"/>
        <v>0</v>
      </c>
      <c r="AA3473" s="44">
        <f t="shared" si="658"/>
        <v>80000</v>
      </c>
      <c r="AB3473" s="44">
        <f t="shared" si="659"/>
        <v>16000</v>
      </c>
      <c r="AC3473" s="44">
        <f t="shared" si="660"/>
        <v>32000</v>
      </c>
      <c r="AD3473" s="44">
        <f t="shared" si="661"/>
        <v>16400</v>
      </c>
      <c r="AE3473" s="12">
        <f t="shared" si="662"/>
        <v>144400</v>
      </c>
    </row>
    <row r="3474" spans="1:31" ht="12.6" hidden="1" customHeight="1" x14ac:dyDescent="0.2">
      <c r="A3474" s="26" t="s">
        <v>2389</v>
      </c>
      <c r="B3474" s="19"/>
      <c r="C3474" s="19"/>
      <c r="D3474" s="20"/>
      <c r="E3474" s="21"/>
      <c r="F3474" s="22"/>
      <c r="G3474" s="21"/>
      <c r="H3474" s="22"/>
      <c r="I3474" s="20"/>
      <c r="J3474" s="20"/>
      <c r="K3474" s="20">
        <v>180</v>
      </c>
      <c r="L3474" s="20">
        <v>30</v>
      </c>
      <c r="M3474" s="20">
        <v>30</v>
      </c>
      <c r="N3474" s="20">
        <v>49</v>
      </c>
      <c r="O3474" s="20">
        <v>289</v>
      </c>
      <c r="P3474" s="23" t="str">
        <f>VLOOKUP(A3474,'ИЗ ОСНОВЫ НОМЕНКЛАТУР'!D:E,2,0)</f>
        <v>Ручки, крючки, опоры</v>
      </c>
      <c r="Q3474" s="23" t="str">
        <f>VLOOKUP(A3474,'ИЗ ОСНОВЫ НОМЕНКЛАТУР'!D:F,3,0)</f>
        <v>Ручки-скобы</v>
      </c>
      <c r="R3474" s="40">
        <f>VLOOKUP(A:A,'ИЗ ОСНОВЫ НОМЕНКЛАТУР'!D:G,4,0)</f>
        <v>700</v>
      </c>
      <c r="S3474" s="12" t="str">
        <f>VLOOKUP(A:A,'ИЗ ОСНОВЫ НОМЕНКЛАТУР'!D:H,5,0)</f>
        <v>C</v>
      </c>
      <c r="T3474" s="44">
        <f t="shared" si="651"/>
        <v>0</v>
      </c>
      <c r="U3474" s="44">
        <f t="shared" si="652"/>
        <v>0</v>
      </c>
      <c r="V3474" s="44">
        <f t="shared" si="653"/>
        <v>0</v>
      </c>
      <c r="W3474" s="44">
        <f t="shared" si="654"/>
        <v>0</v>
      </c>
      <c r="X3474" s="44">
        <f t="shared" si="655"/>
        <v>0</v>
      </c>
      <c r="Y3474" s="44">
        <f t="shared" si="656"/>
        <v>0</v>
      </c>
      <c r="Z3474" s="44">
        <f t="shared" si="657"/>
        <v>0</v>
      </c>
      <c r="AA3474" s="44">
        <f t="shared" si="658"/>
        <v>126000</v>
      </c>
      <c r="AB3474" s="44">
        <f t="shared" si="659"/>
        <v>21000</v>
      </c>
      <c r="AC3474" s="44">
        <f t="shared" si="660"/>
        <v>21000</v>
      </c>
      <c r="AD3474" s="44">
        <f t="shared" si="661"/>
        <v>34300</v>
      </c>
      <c r="AE3474" s="12">
        <f t="shared" si="662"/>
        <v>202300</v>
      </c>
    </row>
    <row r="3475" spans="1:31" ht="12.6" hidden="1" customHeight="1" x14ac:dyDescent="0.2">
      <c r="A3475" s="26" t="s">
        <v>2418</v>
      </c>
      <c r="B3475" s="19"/>
      <c r="C3475" s="19"/>
      <c r="D3475" s="20"/>
      <c r="E3475" s="21"/>
      <c r="F3475" s="22"/>
      <c r="G3475" s="21"/>
      <c r="H3475" s="22"/>
      <c r="I3475" s="20"/>
      <c r="J3475" s="20"/>
      <c r="K3475" s="20"/>
      <c r="L3475" s="20">
        <v>16</v>
      </c>
      <c r="M3475" s="20">
        <v>267</v>
      </c>
      <c r="N3475" s="20"/>
      <c r="O3475" s="20">
        <v>283</v>
      </c>
      <c r="P3475" s="23" t="str">
        <f>VLOOKUP(A3475,'ИЗ ОСНОВЫ НОМЕНКЛАТУР'!D:E,2,0)</f>
        <v>Ручки, крючки, опоры</v>
      </c>
      <c r="Q3475" s="23" t="str">
        <f>VLOOKUP(A3475,'ИЗ ОСНОВЫ НОМЕНКЛАТУР'!D:F,3,0)</f>
        <v>Ручки-скобы</v>
      </c>
      <c r="R3475" s="40">
        <f>VLOOKUP(A:A,'ИЗ ОСНОВЫ НОМЕНКЛАТУР'!D:G,4,0)</f>
        <v>81.73615384615384</v>
      </c>
      <c r="S3475" s="12" t="str">
        <f>VLOOKUP(A:A,'ИЗ ОСНОВЫ НОМЕНКЛАТУР'!D:H,5,0)</f>
        <v>C</v>
      </c>
      <c r="T3475" s="44">
        <f t="shared" si="651"/>
        <v>0</v>
      </c>
      <c r="U3475" s="44">
        <f t="shared" si="652"/>
        <v>0</v>
      </c>
      <c r="V3475" s="44">
        <f t="shared" si="653"/>
        <v>0</v>
      </c>
      <c r="W3475" s="44">
        <f t="shared" si="654"/>
        <v>0</v>
      </c>
      <c r="X3475" s="44">
        <f t="shared" si="655"/>
        <v>0</v>
      </c>
      <c r="Y3475" s="44">
        <f t="shared" si="656"/>
        <v>0</v>
      </c>
      <c r="Z3475" s="44">
        <f t="shared" si="657"/>
        <v>0</v>
      </c>
      <c r="AA3475" s="44">
        <f t="shared" si="658"/>
        <v>0</v>
      </c>
      <c r="AB3475" s="44">
        <f t="shared" si="659"/>
        <v>1307.7784615384614</v>
      </c>
      <c r="AC3475" s="44">
        <f t="shared" si="660"/>
        <v>21823.553076923075</v>
      </c>
      <c r="AD3475" s="44">
        <f t="shared" si="661"/>
        <v>0</v>
      </c>
      <c r="AE3475" s="12">
        <f t="shared" si="662"/>
        <v>23131.331538461538</v>
      </c>
    </row>
    <row r="3476" spans="1:31" ht="12.6" customHeight="1" x14ac:dyDescent="0.2">
      <c r="A3476" s="26" t="s">
        <v>2526</v>
      </c>
      <c r="B3476" s="19"/>
      <c r="C3476" s="19"/>
      <c r="D3476" s="20"/>
      <c r="E3476" s="21"/>
      <c r="F3476" s="22"/>
      <c r="G3476" s="21"/>
      <c r="H3476" s="22"/>
      <c r="I3476" s="20"/>
      <c r="J3476" s="20"/>
      <c r="K3476" s="20"/>
      <c r="L3476" s="20"/>
      <c r="M3476" s="20"/>
      <c r="N3476" s="20">
        <v>8</v>
      </c>
      <c r="O3476" s="20">
        <v>8</v>
      </c>
      <c r="P3476" s="23" t="str">
        <f>VLOOKUP(A3476,'ИЗ ОСНОВЫ НОМЕНКЛАТУР'!D:E,2,0)</f>
        <v>Ручки, крючки, опоры</v>
      </c>
      <c r="Q3476" s="23" t="str">
        <f>VLOOKUP(A3476,'ИЗ ОСНОВЫ НОМЕНКЛАТУР'!D:F,3,0)</f>
        <v>Торцевые ручки</v>
      </c>
      <c r="R3476" s="40">
        <f>VLOOKUP(A:A,'ИЗ ОСНОВЫ НОМЕНКЛАТУР'!D:G,4,0)</f>
        <v>4903.714705882353</v>
      </c>
      <c r="S3476" s="12" t="str">
        <f>VLOOKUP(A:A,'ИЗ ОСНОВЫ НОМЕНКЛАТУР'!D:H,5,0)</f>
        <v>C</v>
      </c>
      <c r="T3476" s="44">
        <f t="shared" si="651"/>
        <v>0</v>
      </c>
      <c r="U3476" s="44">
        <f t="shared" si="652"/>
        <v>0</v>
      </c>
      <c r="V3476" s="44">
        <f t="shared" si="653"/>
        <v>0</v>
      </c>
      <c r="W3476" s="44">
        <f t="shared" si="654"/>
        <v>0</v>
      </c>
      <c r="X3476" s="44">
        <f t="shared" si="655"/>
        <v>0</v>
      </c>
      <c r="Y3476" s="44">
        <f t="shared" si="656"/>
        <v>0</v>
      </c>
      <c r="Z3476" s="44">
        <f t="shared" si="657"/>
        <v>0</v>
      </c>
      <c r="AA3476" s="44">
        <f t="shared" si="658"/>
        <v>0</v>
      </c>
      <c r="AB3476" s="44">
        <f t="shared" si="659"/>
        <v>0</v>
      </c>
      <c r="AC3476" s="44">
        <f t="shared" si="660"/>
        <v>0</v>
      </c>
      <c r="AD3476" s="44">
        <f t="shared" si="661"/>
        <v>39229.717647058824</v>
      </c>
      <c r="AE3476" s="12">
        <f t="shared" si="662"/>
        <v>39229.717647058824</v>
      </c>
    </row>
    <row r="3477" spans="1:31" ht="12.6" customHeight="1" x14ac:dyDescent="0.2">
      <c r="A3477" s="26" t="s">
        <v>2525</v>
      </c>
      <c r="B3477" s="19"/>
      <c r="C3477" s="19"/>
      <c r="D3477" s="20"/>
      <c r="E3477" s="21"/>
      <c r="F3477" s="22"/>
      <c r="G3477" s="21"/>
      <c r="H3477" s="22"/>
      <c r="I3477" s="20"/>
      <c r="J3477" s="20"/>
      <c r="K3477" s="20"/>
      <c r="L3477" s="20"/>
      <c r="M3477" s="20"/>
      <c r="N3477" s="20">
        <v>1</v>
      </c>
      <c r="O3477" s="20">
        <v>1</v>
      </c>
      <c r="P3477" s="23" t="str">
        <f>VLOOKUP(A3477,'ИЗ ОСНОВЫ НОМЕНКЛАТУР'!D:E,2,0)</f>
        <v>Ручки, крючки, опоры</v>
      </c>
      <c r="Q3477" s="23" t="str">
        <f>VLOOKUP(A3477,'ИЗ ОСНОВЫ НОМЕНКЛАТУР'!D:F,3,0)</f>
        <v>Торцевые ручки</v>
      </c>
      <c r="R3477" s="40">
        <f>VLOOKUP(A:A,'ИЗ ОСНОВЫ НОМЕНКЛАТУР'!D:G,4,0)</f>
        <v>4910</v>
      </c>
      <c r="S3477" s="12" t="str">
        <f>VLOOKUP(A:A,'ИЗ ОСНОВЫ НОМЕНКЛАТУР'!D:H,5,0)</f>
        <v>C</v>
      </c>
      <c r="T3477" s="44">
        <f t="shared" si="651"/>
        <v>0</v>
      </c>
      <c r="U3477" s="44">
        <f t="shared" si="652"/>
        <v>0</v>
      </c>
      <c r="V3477" s="44">
        <f t="shared" si="653"/>
        <v>0</v>
      </c>
      <c r="W3477" s="44">
        <f t="shared" si="654"/>
        <v>0</v>
      </c>
      <c r="X3477" s="44">
        <f t="shared" si="655"/>
        <v>0</v>
      </c>
      <c r="Y3477" s="44">
        <f t="shared" si="656"/>
        <v>0</v>
      </c>
      <c r="Z3477" s="44">
        <f t="shared" si="657"/>
        <v>0</v>
      </c>
      <c r="AA3477" s="44">
        <f t="shared" si="658"/>
        <v>0</v>
      </c>
      <c r="AB3477" s="44">
        <f t="shared" si="659"/>
        <v>0</v>
      </c>
      <c r="AC3477" s="44">
        <f t="shared" si="660"/>
        <v>0</v>
      </c>
      <c r="AD3477" s="44">
        <f t="shared" si="661"/>
        <v>4910</v>
      </c>
      <c r="AE3477" s="12">
        <f t="shared" si="662"/>
        <v>4910</v>
      </c>
    </row>
    <row r="3478" spans="1:31" ht="12.6" customHeight="1" x14ac:dyDescent="0.2">
      <c r="A3478" s="26" t="s">
        <v>2572</v>
      </c>
      <c r="B3478" s="19"/>
      <c r="C3478" s="19"/>
      <c r="D3478" s="20"/>
      <c r="E3478" s="21"/>
      <c r="F3478" s="22"/>
      <c r="G3478" s="21"/>
      <c r="H3478" s="22"/>
      <c r="I3478" s="20"/>
      <c r="J3478" s="20"/>
      <c r="K3478" s="20"/>
      <c r="L3478" s="20"/>
      <c r="M3478" s="20"/>
      <c r="N3478" s="20">
        <v>12</v>
      </c>
      <c r="O3478" s="20">
        <v>12</v>
      </c>
      <c r="P3478" s="23" t="str">
        <f>VLOOKUP(A3478,'ИЗ ОСНОВЫ НОМЕНКЛАТУР'!D:E,2,0)</f>
        <v>Ручки, крючки, опоры</v>
      </c>
      <c r="Q3478" s="23" t="str">
        <f>VLOOKUP(A3478,'ИЗ ОСНОВЫ НОМЕНКЛАТУР'!D:F,3,0)</f>
        <v>Торцевые ручки</v>
      </c>
      <c r="R3478" s="40">
        <f>VLOOKUP(A:A,'ИЗ ОСНОВЫ НОМЕНКЛАТУР'!D:G,4,0)</f>
        <v>5931</v>
      </c>
      <c r="S3478" s="12" t="str">
        <f>VLOOKUP(A:A,'ИЗ ОСНОВЫ НОМЕНКЛАТУР'!D:H,5,0)</f>
        <v>C</v>
      </c>
      <c r="T3478" s="44">
        <f t="shared" si="651"/>
        <v>0</v>
      </c>
      <c r="U3478" s="44">
        <f t="shared" si="652"/>
        <v>0</v>
      </c>
      <c r="V3478" s="44">
        <f t="shared" si="653"/>
        <v>0</v>
      </c>
      <c r="W3478" s="44">
        <f t="shared" si="654"/>
        <v>0</v>
      </c>
      <c r="X3478" s="44">
        <f t="shared" si="655"/>
        <v>0</v>
      </c>
      <c r="Y3478" s="44">
        <f t="shared" si="656"/>
        <v>0</v>
      </c>
      <c r="Z3478" s="44">
        <f t="shared" si="657"/>
        <v>0</v>
      </c>
      <c r="AA3478" s="44">
        <f t="shared" si="658"/>
        <v>0</v>
      </c>
      <c r="AB3478" s="44">
        <f t="shared" si="659"/>
        <v>0</v>
      </c>
      <c r="AC3478" s="44">
        <f t="shared" si="660"/>
        <v>0</v>
      </c>
      <c r="AD3478" s="44">
        <f t="shared" si="661"/>
        <v>71172</v>
      </c>
      <c r="AE3478" s="12">
        <f t="shared" si="662"/>
        <v>71172</v>
      </c>
    </row>
    <row r="3479" spans="1:31" ht="12.6" customHeight="1" x14ac:dyDescent="0.2">
      <c r="A3479" s="26" t="s">
        <v>2606</v>
      </c>
      <c r="B3479" s="19"/>
      <c r="C3479" s="19"/>
      <c r="D3479" s="20"/>
      <c r="E3479" s="21"/>
      <c r="F3479" s="22"/>
      <c r="G3479" s="21"/>
      <c r="H3479" s="22"/>
      <c r="I3479" s="20"/>
      <c r="J3479" s="20"/>
      <c r="K3479" s="20"/>
      <c r="L3479" s="20"/>
      <c r="M3479" s="20"/>
      <c r="N3479" s="20">
        <v>39</v>
      </c>
      <c r="O3479" s="20">
        <v>39</v>
      </c>
      <c r="P3479" s="23" t="str">
        <f>VLOOKUP(A3479,'ИЗ ОСНОВЫ НОМЕНКЛАТУР'!D:E,2,0)</f>
        <v>Ручки, крючки, опоры</v>
      </c>
      <c r="Q3479" s="23" t="str">
        <f>VLOOKUP(A3479,'ИЗ ОСНОВЫ НОМЕНКЛАТУР'!D:F,3,0)</f>
        <v>Торцевые ручки</v>
      </c>
      <c r="R3479" s="40">
        <f>VLOOKUP(A:A,'ИЗ ОСНОВЫ НОМЕНКЛАТУР'!D:G,4,0)</f>
        <v>1085</v>
      </c>
      <c r="S3479" s="12" t="str">
        <f>VLOOKUP(A:A,'ИЗ ОСНОВЫ НОМЕНКЛАТУР'!D:H,5,0)</f>
        <v>C</v>
      </c>
      <c r="T3479" s="44">
        <f t="shared" si="651"/>
        <v>0</v>
      </c>
      <c r="U3479" s="44">
        <f t="shared" si="652"/>
        <v>0</v>
      </c>
      <c r="V3479" s="44">
        <f t="shared" si="653"/>
        <v>0</v>
      </c>
      <c r="W3479" s="44">
        <f t="shared" si="654"/>
        <v>0</v>
      </c>
      <c r="X3479" s="44">
        <f t="shared" si="655"/>
        <v>0</v>
      </c>
      <c r="Y3479" s="44">
        <f t="shared" si="656"/>
        <v>0</v>
      </c>
      <c r="Z3479" s="44">
        <f t="shared" si="657"/>
        <v>0</v>
      </c>
      <c r="AA3479" s="44">
        <f t="shared" si="658"/>
        <v>0</v>
      </c>
      <c r="AB3479" s="44">
        <f t="shared" si="659"/>
        <v>0</v>
      </c>
      <c r="AC3479" s="44">
        <f t="shared" si="660"/>
        <v>0</v>
      </c>
      <c r="AD3479" s="44">
        <f t="shared" si="661"/>
        <v>42315</v>
      </c>
      <c r="AE3479" s="12">
        <f t="shared" si="662"/>
        <v>42315</v>
      </c>
    </row>
    <row r="3480" spans="1:31" ht="12.6" customHeight="1" x14ac:dyDescent="0.2">
      <c r="A3480" s="26" t="s">
        <v>2552</v>
      </c>
      <c r="B3480" s="19"/>
      <c r="C3480" s="19"/>
      <c r="D3480" s="20"/>
      <c r="E3480" s="21"/>
      <c r="F3480" s="22"/>
      <c r="G3480" s="21"/>
      <c r="H3480" s="22"/>
      <c r="I3480" s="20"/>
      <c r="J3480" s="20"/>
      <c r="K3480" s="20"/>
      <c r="L3480" s="20"/>
      <c r="M3480" s="20"/>
      <c r="N3480" s="20">
        <v>3</v>
      </c>
      <c r="O3480" s="20">
        <v>3</v>
      </c>
      <c r="P3480" s="23" t="str">
        <f>VLOOKUP(A3480,'ИЗ ОСНОВЫ НОМЕНКЛАТУР'!D:E,2,0)</f>
        <v>Ручки, крючки, опоры</v>
      </c>
      <c r="Q3480" s="23" t="str">
        <f>VLOOKUP(A3480,'ИЗ ОСНОВЫ НОМЕНКЛАТУР'!D:F,3,0)</f>
        <v>Торцевые ручки</v>
      </c>
      <c r="R3480" s="40">
        <f>VLOOKUP(A:A,'ИЗ ОСНОВЫ НОМЕНКЛАТУР'!D:G,4,0)</f>
        <v>1609</v>
      </c>
      <c r="S3480" s="12" t="str">
        <f>VLOOKUP(A:A,'ИЗ ОСНОВЫ НОМЕНКЛАТУР'!D:H,5,0)</f>
        <v>C</v>
      </c>
      <c r="T3480" s="44">
        <f t="shared" si="651"/>
        <v>0</v>
      </c>
      <c r="U3480" s="44">
        <f t="shared" si="652"/>
        <v>0</v>
      </c>
      <c r="V3480" s="44">
        <f t="shared" si="653"/>
        <v>0</v>
      </c>
      <c r="W3480" s="44">
        <f t="shared" si="654"/>
        <v>0</v>
      </c>
      <c r="X3480" s="44">
        <f t="shared" si="655"/>
        <v>0</v>
      </c>
      <c r="Y3480" s="44">
        <f t="shared" si="656"/>
        <v>0</v>
      </c>
      <c r="Z3480" s="44">
        <f t="shared" si="657"/>
        <v>0</v>
      </c>
      <c r="AA3480" s="44">
        <f t="shared" si="658"/>
        <v>0</v>
      </c>
      <c r="AB3480" s="44">
        <f t="shared" si="659"/>
        <v>0</v>
      </c>
      <c r="AC3480" s="44">
        <f t="shared" si="660"/>
        <v>0</v>
      </c>
      <c r="AD3480" s="44">
        <f t="shared" si="661"/>
        <v>4827</v>
      </c>
      <c r="AE3480" s="12">
        <f t="shared" si="662"/>
        <v>4827</v>
      </c>
    </row>
    <row r="3481" spans="1:31" ht="12.6" customHeight="1" x14ac:dyDescent="0.2">
      <c r="A3481" s="26" t="s">
        <v>2610</v>
      </c>
      <c r="B3481" s="19"/>
      <c r="C3481" s="19"/>
      <c r="D3481" s="20"/>
      <c r="E3481" s="21"/>
      <c r="F3481" s="22"/>
      <c r="G3481" s="21"/>
      <c r="H3481" s="22"/>
      <c r="I3481" s="20"/>
      <c r="J3481" s="20"/>
      <c r="K3481" s="20"/>
      <c r="L3481" s="20"/>
      <c r="M3481" s="20"/>
      <c r="N3481" s="20">
        <v>4</v>
      </c>
      <c r="O3481" s="20">
        <v>4</v>
      </c>
      <c r="P3481" s="23" t="str">
        <f>VLOOKUP(A3481,'ИЗ ОСНОВЫ НОМЕНКЛАТУР'!D:E,2,0)</f>
        <v>Ручки, крючки, опоры</v>
      </c>
      <c r="Q3481" s="23" t="str">
        <f>VLOOKUP(A3481,'ИЗ ОСНОВЫ НОМЕНКЛАТУР'!D:F,3,0)</f>
        <v>Торцевые ручки</v>
      </c>
      <c r="R3481" s="40">
        <f>VLOOKUP(A:A,'ИЗ ОСНОВЫ НОМЕНКЛАТУР'!D:G,4,0)</f>
        <v>2028.07375</v>
      </c>
      <c r="S3481" s="12" t="str">
        <f>VLOOKUP(A:A,'ИЗ ОСНОВЫ НОМЕНКЛАТУР'!D:H,5,0)</f>
        <v>C</v>
      </c>
      <c r="T3481" s="44">
        <f t="shared" si="651"/>
        <v>0</v>
      </c>
      <c r="U3481" s="44">
        <f t="shared" si="652"/>
        <v>0</v>
      </c>
      <c r="V3481" s="44">
        <f t="shared" si="653"/>
        <v>0</v>
      </c>
      <c r="W3481" s="44">
        <f t="shared" si="654"/>
        <v>0</v>
      </c>
      <c r="X3481" s="44">
        <f t="shared" si="655"/>
        <v>0</v>
      </c>
      <c r="Y3481" s="44">
        <f t="shared" si="656"/>
        <v>0</v>
      </c>
      <c r="Z3481" s="44">
        <f t="shared" si="657"/>
        <v>0</v>
      </c>
      <c r="AA3481" s="44">
        <f t="shared" si="658"/>
        <v>0</v>
      </c>
      <c r="AB3481" s="44">
        <f t="shared" si="659"/>
        <v>0</v>
      </c>
      <c r="AC3481" s="44">
        <f t="shared" si="660"/>
        <v>0</v>
      </c>
      <c r="AD3481" s="44">
        <f t="shared" si="661"/>
        <v>8112.2950000000001</v>
      </c>
      <c r="AE3481" s="12">
        <f t="shared" si="662"/>
        <v>8112.2950000000001</v>
      </c>
    </row>
    <row r="3482" spans="1:31" ht="12.6" customHeight="1" x14ac:dyDescent="0.2">
      <c r="A3482" s="26" t="s">
        <v>2581</v>
      </c>
      <c r="B3482" s="19"/>
      <c r="C3482" s="19"/>
      <c r="D3482" s="20"/>
      <c r="E3482" s="21"/>
      <c r="F3482" s="22"/>
      <c r="G3482" s="21"/>
      <c r="H3482" s="22"/>
      <c r="I3482" s="20"/>
      <c r="J3482" s="20"/>
      <c r="K3482" s="20"/>
      <c r="L3482" s="20"/>
      <c r="M3482" s="20"/>
      <c r="N3482" s="20">
        <v>13</v>
      </c>
      <c r="O3482" s="20">
        <v>13</v>
      </c>
      <c r="P3482" s="23" t="str">
        <f>VLOOKUP(A3482,'ИЗ ОСНОВЫ НОМЕНКЛАТУР'!D:E,2,0)</f>
        <v>Ручки, крючки, опоры</v>
      </c>
      <c r="Q3482" s="23" t="str">
        <f>VLOOKUP(A3482,'ИЗ ОСНОВЫ НОМЕНКЛАТУР'!D:F,3,0)</f>
        <v>Торцевые ручки</v>
      </c>
      <c r="R3482" s="40">
        <f>VLOOKUP(A:A,'ИЗ ОСНОВЫ НОМЕНКЛАТУР'!D:G,4,0)</f>
        <v>2214.0883333333336</v>
      </c>
      <c r="S3482" s="12" t="str">
        <f>VLOOKUP(A:A,'ИЗ ОСНОВЫ НОМЕНКЛАТУР'!D:H,5,0)</f>
        <v>C</v>
      </c>
      <c r="T3482" s="44">
        <f t="shared" si="651"/>
        <v>0</v>
      </c>
      <c r="U3482" s="44">
        <f t="shared" si="652"/>
        <v>0</v>
      </c>
      <c r="V3482" s="44">
        <f t="shared" si="653"/>
        <v>0</v>
      </c>
      <c r="W3482" s="44">
        <f t="shared" si="654"/>
        <v>0</v>
      </c>
      <c r="X3482" s="44">
        <f t="shared" si="655"/>
        <v>0</v>
      </c>
      <c r="Y3482" s="44">
        <f t="shared" si="656"/>
        <v>0</v>
      </c>
      <c r="Z3482" s="44">
        <f t="shared" si="657"/>
        <v>0</v>
      </c>
      <c r="AA3482" s="44">
        <f t="shared" si="658"/>
        <v>0</v>
      </c>
      <c r="AB3482" s="44">
        <f t="shared" si="659"/>
        <v>0</v>
      </c>
      <c r="AC3482" s="44">
        <f t="shared" si="660"/>
        <v>0</v>
      </c>
      <c r="AD3482" s="44">
        <f t="shared" si="661"/>
        <v>28783.148333333338</v>
      </c>
      <c r="AE3482" s="12">
        <f t="shared" si="662"/>
        <v>28783.148333333338</v>
      </c>
    </row>
    <row r="3483" spans="1:31" ht="12.6" customHeight="1" x14ac:dyDescent="0.2">
      <c r="A3483" s="26" t="s">
        <v>2612</v>
      </c>
      <c r="B3483" s="19"/>
      <c r="C3483" s="19"/>
      <c r="D3483" s="20"/>
      <c r="E3483" s="21"/>
      <c r="F3483" s="22"/>
      <c r="G3483" s="21"/>
      <c r="H3483" s="22"/>
      <c r="I3483" s="20"/>
      <c r="J3483" s="20"/>
      <c r="K3483" s="20"/>
      <c r="L3483" s="20"/>
      <c r="M3483" s="20"/>
      <c r="N3483" s="20">
        <v>11</v>
      </c>
      <c r="O3483" s="20">
        <v>11</v>
      </c>
      <c r="P3483" s="23" t="str">
        <f>VLOOKUP(A3483,'ИЗ ОСНОВЫ НОМЕНКЛАТУР'!D:E,2,0)</f>
        <v>Ручки, крючки, опоры</v>
      </c>
      <c r="Q3483" s="23" t="str">
        <f>VLOOKUP(A3483,'ИЗ ОСНОВЫ НОМЕНКЛАТУР'!D:F,3,0)</f>
        <v>Торцевые ручки</v>
      </c>
      <c r="R3483" s="40">
        <f>VLOOKUP(A:A,'ИЗ ОСНОВЫ НОМЕНКЛАТУР'!D:G,4,0)</f>
        <v>3007</v>
      </c>
      <c r="S3483" s="12" t="str">
        <f>VLOOKUP(A:A,'ИЗ ОСНОВЫ НОМЕНКЛАТУР'!D:H,5,0)</f>
        <v>C</v>
      </c>
      <c r="T3483" s="44">
        <f t="shared" si="651"/>
        <v>0</v>
      </c>
      <c r="U3483" s="44">
        <f t="shared" si="652"/>
        <v>0</v>
      </c>
      <c r="V3483" s="44">
        <f t="shared" si="653"/>
        <v>0</v>
      </c>
      <c r="W3483" s="44">
        <f t="shared" si="654"/>
        <v>0</v>
      </c>
      <c r="X3483" s="44">
        <f t="shared" si="655"/>
        <v>0</v>
      </c>
      <c r="Y3483" s="44">
        <f t="shared" si="656"/>
        <v>0</v>
      </c>
      <c r="Z3483" s="44">
        <f t="shared" si="657"/>
        <v>0</v>
      </c>
      <c r="AA3483" s="44">
        <f t="shared" si="658"/>
        <v>0</v>
      </c>
      <c r="AB3483" s="44">
        <f t="shared" si="659"/>
        <v>0</v>
      </c>
      <c r="AC3483" s="44">
        <f t="shared" si="660"/>
        <v>0</v>
      </c>
      <c r="AD3483" s="44">
        <f t="shared" si="661"/>
        <v>33077</v>
      </c>
      <c r="AE3483" s="12">
        <f t="shared" si="662"/>
        <v>33077</v>
      </c>
    </row>
    <row r="3484" spans="1:31" ht="12.6" customHeight="1" x14ac:dyDescent="0.2">
      <c r="A3484" s="26" t="s">
        <v>2565</v>
      </c>
      <c r="B3484" s="19"/>
      <c r="C3484" s="19"/>
      <c r="D3484" s="20"/>
      <c r="E3484" s="21"/>
      <c r="F3484" s="22"/>
      <c r="G3484" s="21"/>
      <c r="H3484" s="22"/>
      <c r="I3484" s="20"/>
      <c r="J3484" s="20"/>
      <c r="K3484" s="20"/>
      <c r="L3484" s="20"/>
      <c r="M3484" s="20"/>
      <c r="N3484" s="20">
        <v>8</v>
      </c>
      <c r="O3484" s="20">
        <v>8</v>
      </c>
      <c r="P3484" s="23" t="str">
        <f>VLOOKUP(A3484,'ИЗ ОСНОВЫ НОМЕНКЛАТУР'!D:E,2,0)</f>
        <v>Ручки, крючки, опоры</v>
      </c>
      <c r="Q3484" s="23" t="str">
        <f>VLOOKUP(A3484,'ИЗ ОСНОВЫ НОМЕНКЛАТУР'!D:F,3,0)</f>
        <v>Торцевые ручки</v>
      </c>
      <c r="R3484" s="40">
        <f>VLOOKUP(A:A,'ИЗ ОСНОВЫ НОМЕНКЛАТУР'!D:G,4,0)</f>
        <v>3195</v>
      </c>
      <c r="S3484" s="12" t="str">
        <f>VLOOKUP(A:A,'ИЗ ОСНОВЫ НОМЕНКЛАТУР'!D:H,5,0)</f>
        <v>C</v>
      </c>
      <c r="T3484" s="44">
        <f t="shared" si="651"/>
        <v>0</v>
      </c>
      <c r="U3484" s="44">
        <f t="shared" si="652"/>
        <v>0</v>
      </c>
      <c r="V3484" s="44">
        <f t="shared" si="653"/>
        <v>0</v>
      </c>
      <c r="W3484" s="44">
        <f t="shared" si="654"/>
        <v>0</v>
      </c>
      <c r="X3484" s="44">
        <f t="shared" si="655"/>
        <v>0</v>
      </c>
      <c r="Y3484" s="44">
        <f t="shared" si="656"/>
        <v>0</v>
      </c>
      <c r="Z3484" s="44">
        <f t="shared" si="657"/>
        <v>0</v>
      </c>
      <c r="AA3484" s="44">
        <f t="shared" si="658"/>
        <v>0</v>
      </c>
      <c r="AB3484" s="44">
        <f t="shared" si="659"/>
        <v>0</v>
      </c>
      <c r="AC3484" s="44">
        <f t="shared" si="660"/>
        <v>0</v>
      </c>
      <c r="AD3484" s="44">
        <f t="shared" si="661"/>
        <v>25560</v>
      </c>
      <c r="AE3484" s="12">
        <f t="shared" si="662"/>
        <v>25560</v>
      </c>
    </row>
    <row r="3485" spans="1:31" ht="12.6" customHeight="1" x14ac:dyDescent="0.2">
      <c r="A3485" s="26" t="s">
        <v>2623</v>
      </c>
      <c r="B3485" s="19"/>
      <c r="C3485" s="19"/>
      <c r="D3485" s="20"/>
      <c r="E3485" s="21"/>
      <c r="F3485" s="22"/>
      <c r="G3485" s="21"/>
      <c r="H3485" s="22"/>
      <c r="I3485" s="20"/>
      <c r="J3485" s="20"/>
      <c r="K3485" s="20"/>
      <c r="L3485" s="20"/>
      <c r="M3485" s="20"/>
      <c r="N3485" s="20">
        <v>43</v>
      </c>
      <c r="O3485" s="20">
        <v>43</v>
      </c>
      <c r="P3485" s="23" t="str">
        <f>VLOOKUP(A3485,'ИЗ ОСНОВЫ НОМЕНКЛАТУР'!D:E,2,0)</f>
        <v>Ручки, крючки, опоры</v>
      </c>
      <c r="Q3485" s="23" t="str">
        <f>VLOOKUP(A3485,'ИЗ ОСНОВЫ НОМЕНКЛАТУР'!D:F,3,0)</f>
        <v>Торцевые ручки</v>
      </c>
      <c r="R3485" s="40">
        <f>VLOOKUP(A:A,'ИЗ ОСНОВЫ НОМЕНКЛАТУР'!D:G,4,0)</f>
        <v>1064.0049999999999</v>
      </c>
      <c r="S3485" s="12" t="str">
        <f>VLOOKUP(A:A,'ИЗ ОСНОВЫ НОМЕНКЛАТУР'!D:H,5,0)</f>
        <v>C</v>
      </c>
      <c r="T3485" s="44">
        <f t="shared" si="651"/>
        <v>0</v>
      </c>
      <c r="U3485" s="44">
        <f t="shared" si="652"/>
        <v>0</v>
      </c>
      <c r="V3485" s="44">
        <f t="shared" si="653"/>
        <v>0</v>
      </c>
      <c r="W3485" s="44">
        <f t="shared" si="654"/>
        <v>0</v>
      </c>
      <c r="X3485" s="44">
        <f t="shared" si="655"/>
        <v>0</v>
      </c>
      <c r="Y3485" s="44">
        <f t="shared" si="656"/>
        <v>0</v>
      </c>
      <c r="Z3485" s="44">
        <f t="shared" si="657"/>
        <v>0</v>
      </c>
      <c r="AA3485" s="44">
        <f t="shared" si="658"/>
        <v>0</v>
      </c>
      <c r="AB3485" s="44">
        <f t="shared" si="659"/>
        <v>0</v>
      </c>
      <c r="AC3485" s="44">
        <f t="shared" si="660"/>
        <v>0</v>
      </c>
      <c r="AD3485" s="44">
        <f t="shared" si="661"/>
        <v>45752.214999999997</v>
      </c>
      <c r="AE3485" s="12">
        <f t="shared" si="662"/>
        <v>45752.214999999997</v>
      </c>
    </row>
    <row r="3486" spans="1:31" ht="12.6" customHeight="1" x14ac:dyDescent="0.2">
      <c r="A3486" s="26" t="s">
        <v>2580</v>
      </c>
      <c r="B3486" s="19"/>
      <c r="C3486" s="19"/>
      <c r="D3486" s="20"/>
      <c r="E3486" s="21"/>
      <c r="F3486" s="22"/>
      <c r="G3486" s="21"/>
      <c r="H3486" s="22"/>
      <c r="I3486" s="20"/>
      <c r="J3486" s="20"/>
      <c r="K3486" s="20"/>
      <c r="L3486" s="20"/>
      <c r="M3486" s="20"/>
      <c r="N3486" s="20">
        <v>21</v>
      </c>
      <c r="O3486" s="20">
        <v>21</v>
      </c>
      <c r="P3486" s="23" t="str">
        <f>VLOOKUP(A3486,'ИЗ ОСНОВЫ НОМЕНКЛАТУР'!D:E,2,0)</f>
        <v>Ручки, крючки, опоры</v>
      </c>
      <c r="Q3486" s="23" t="str">
        <f>VLOOKUP(A3486,'ИЗ ОСНОВЫ НОМЕНКЛАТУР'!D:F,3,0)</f>
        <v>Торцевые ручки</v>
      </c>
      <c r="R3486" s="40">
        <f>VLOOKUP(A:A,'ИЗ ОСНОВЫ НОМЕНКЛАТУР'!D:G,4,0)</f>
        <v>1615.6088888888889</v>
      </c>
      <c r="S3486" s="12" t="str">
        <f>VLOOKUP(A:A,'ИЗ ОСНОВЫ НОМЕНКЛАТУР'!D:H,5,0)</f>
        <v>C</v>
      </c>
      <c r="T3486" s="44">
        <f t="shared" si="651"/>
        <v>0</v>
      </c>
      <c r="U3486" s="44">
        <f t="shared" si="652"/>
        <v>0</v>
      </c>
      <c r="V3486" s="44">
        <f t="shared" si="653"/>
        <v>0</v>
      </c>
      <c r="W3486" s="44">
        <f t="shared" si="654"/>
        <v>0</v>
      </c>
      <c r="X3486" s="44">
        <f t="shared" si="655"/>
        <v>0</v>
      </c>
      <c r="Y3486" s="44">
        <f t="shared" si="656"/>
        <v>0</v>
      </c>
      <c r="Z3486" s="44">
        <f t="shared" si="657"/>
        <v>0</v>
      </c>
      <c r="AA3486" s="44">
        <f t="shared" si="658"/>
        <v>0</v>
      </c>
      <c r="AB3486" s="44">
        <f t="shared" si="659"/>
        <v>0</v>
      </c>
      <c r="AC3486" s="44">
        <f t="shared" si="660"/>
        <v>0</v>
      </c>
      <c r="AD3486" s="44">
        <f t="shared" si="661"/>
        <v>33927.786666666667</v>
      </c>
      <c r="AE3486" s="12">
        <f t="shared" si="662"/>
        <v>33927.786666666667</v>
      </c>
    </row>
    <row r="3487" spans="1:31" ht="12.6" customHeight="1" x14ac:dyDescent="0.2">
      <c r="A3487" s="26" t="s">
        <v>4946</v>
      </c>
      <c r="B3487" s="19"/>
      <c r="C3487" s="19"/>
      <c r="D3487" s="20"/>
      <c r="E3487" s="21"/>
      <c r="F3487" s="22"/>
      <c r="G3487" s="21"/>
      <c r="H3487" s="22"/>
      <c r="I3487" s="20"/>
      <c r="J3487" s="20"/>
      <c r="K3487" s="20"/>
      <c r="L3487" s="20"/>
      <c r="M3487" s="20"/>
      <c r="N3487" s="20">
        <v>14</v>
      </c>
      <c r="O3487" s="20">
        <v>14</v>
      </c>
      <c r="P3487" s="23" t="str">
        <f>VLOOKUP(A3487,'ИЗ ОСНОВЫ НОМЕНКЛАТУР'!D:E,2,0)</f>
        <v>Ручки, крючки, опоры</v>
      </c>
      <c r="Q3487" s="23" t="str">
        <f>VLOOKUP(A3487,'ИЗ ОСНОВЫ НОМЕНКЛАТУР'!D:F,3,0)</f>
        <v>Торцевые ручки</v>
      </c>
      <c r="R3487" s="40">
        <f>VLOOKUP(A:A,'ИЗ ОСНОВЫ НОМЕНКЛАТУР'!D:G,4,0)</f>
        <v>2058</v>
      </c>
      <c r="S3487" s="12" t="str">
        <f>VLOOKUP(A:A,'ИЗ ОСНОВЫ НОМЕНКЛАТУР'!D:H,5,0)</f>
        <v>C</v>
      </c>
      <c r="T3487" s="44">
        <f t="shared" si="651"/>
        <v>0</v>
      </c>
      <c r="U3487" s="44">
        <f t="shared" si="652"/>
        <v>0</v>
      </c>
      <c r="V3487" s="44">
        <f t="shared" si="653"/>
        <v>0</v>
      </c>
      <c r="W3487" s="44">
        <f t="shared" si="654"/>
        <v>0</v>
      </c>
      <c r="X3487" s="44">
        <f t="shared" si="655"/>
        <v>0</v>
      </c>
      <c r="Y3487" s="44">
        <f t="shared" si="656"/>
        <v>0</v>
      </c>
      <c r="Z3487" s="44">
        <f t="shared" si="657"/>
        <v>0</v>
      </c>
      <c r="AA3487" s="44">
        <f t="shared" si="658"/>
        <v>0</v>
      </c>
      <c r="AB3487" s="44">
        <f t="shared" si="659"/>
        <v>0</v>
      </c>
      <c r="AC3487" s="44">
        <f t="shared" si="660"/>
        <v>0</v>
      </c>
      <c r="AD3487" s="44">
        <f t="shared" si="661"/>
        <v>28812</v>
      </c>
      <c r="AE3487" s="12">
        <f t="shared" si="662"/>
        <v>28812</v>
      </c>
    </row>
    <row r="3488" spans="1:31" ht="12.6" customHeight="1" x14ac:dyDescent="0.2">
      <c r="A3488" s="26" t="s">
        <v>4947</v>
      </c>
      <c r="B3488" s="19"/>
      <c r="C3488" s="19"/>
      <c r="D3488" s="20"/>
      <c r="E3488" s="21"/>
      <c r="F3488" s="22"/>
      <c r="G3488" s="21"/>
      <c r="H3488" s="22"/>
      <c r="I3488" s="20"/>
      <c r="J3488" s="20"/>
      <c r="K3488" s="20"/>
      <c r="L3488" s="20"/>
      <c r="M3488" s="20"/>
      <c r="N3488" s="20">
        <v>15</v>
      </c>
      <c r="O3488" s="20">
        <v>15</v>
      </c>
      <c r="P3488" s="23" t="str">
        <f>VLOOKUP(A3488,'ИЗ ОСНОВЫ НОМЕНКЛАТУР'!D:E,2,0)</f>
        <v>Ручки, крючки, опоры</v>
      </c>
      <c r="Q3488" s="23" t="str">
        <f>VLOOKUP(A3488,'ИЗ ОСНОВЫ НОМЕНКЛАТУР'!D:F,3,0)</f>
        <v>Торцевые ручки</v>
      </c>
      <c r="R3488" s="40">
        <f>VLOOKUP(A:A,'ИЗ ОСНОВЫ НОМЕНКЛАТУР'!D:G,4,0)</f>
        <v>2245</v>
      </c>
      <c r="S3488" s="12" t="str">
        <f>VLOOKUP(A:A,'ИЗ ОСНОВЫ НОМЕНКЛАТУР'!D:H,5,0)</f>
        <v>C</v>
      </c>
      <c r="T3488" s="44">
        <f t="shared" si="651"/>
        <v>0</v>
      </c>
      <c r="U3488" s="44">
        <f t="shared" si="652"/>
        <v>0</v>
      </c>
      <c r="V3488" s="44">
        <f t="shared" si="653"/>
        <v>0</v>
      </c>
      <c r="W3488" s="44">
        <f t="shared" si="654"/>
        <v>0</v>
      </c>
      <c r="X3488" s="44">
        <f t="shared" si="655"/>
        <v>0</v>
      </c>
      <c r="Y3488" s="44">
        <f t="shared" si="656"/>
        <v>0</v>
      </c>
      <c r="Z3488" s="44">
        <f t="shared" si="657"/>
        <v>0</v>
      </c>
      <c r="AA3488" s="44">
        <f t="shared" si="658"/>
        <v>0</v>
      </c>
      <c r="AB3488" s="44">
        <f t="shared" si="659"/>
        <v>0</v>
      </c>
      <c r="AC3488" s="44">
        <f t="shared" si="660"/>
        <v>0</v>
      </c>
      <c r="AD3488" s="44">
        <f t="shared" si="661"/>
        <v>33675</v>
      </c>
      <c r="AE3488" s="12">
        <f t="shared" si="662"/>
        <v>33675</v>
      </c>
    </row>
    <row r="3489" spans="1:31" ht="12.6" customHeight="1" x14ac:dyDescent="0.2">
      <c r="A3489" s="26" t="s">
        <v>2544</v>
      </c>
      <c r="B3489" s="19"/>
      <c r="C3489" s="19"/>
      <c r="D3489" s="20"/>
      <c r="E3489" s="21"/>
      <c r="F3489" s="22"/>
      <c r="G3489" s="21"/>
      <c r="H3489" s="22"/>
      <c r="I3489" s="20"/>
      <c r="J3489" s="20"/>
      <c r="K3489" s="20"/>
      <c r="L3489" s="20"/>
      <c r="M3489" s="20"/>
      <c r="N3489" s="20">
        <v>4</v>
      </c>
      <c r="O3489" s="20">
        <v>4</v>
      </c>
      <c r="P3489" s="23" t="str">
        <f>VLOOKUP(A3489,'ИЗ ОСНОВЫ НОМЕНКЛАТУР'!D:E,2,0)</f>
        <v>Ручки, крючки, опоры</v>
      </c>
      <c r="Q3489" s="23" t="str">
        <f>VLOOKUP(A3489,'ИЗ ОСНОВЫ НОМЕНКЛАТУР'!D:F,3,0)</f>
        <v>Торцевые ручки</v>
      </c>
      <c r="R3489" s="40">
        <f>VLOOKUP(A:A,'ИЗ ОСНОВЫ НОМЕНКЛАТУР'!D:G,4,0)</f>
        <v>2551</v>
      </c>
      <c r="S3489" s="12" t="str">
        <f>VLOOKUP(A:A,'ИЗ ОСНОВЫ НОМЕНКЛАТУР'!D:H,5,0)</f>
        <v>C</v>
      </c>
      <c r="T3489" s="44">
        <f t="shared" si="651"/>
        <v>0</v>
      </c>
      <c r="U3489" s="44">
        <f t="shared" si="652"/>
        <v>0</v>
      </c>
      <c r="V3489" s="44">
        <f t="shared" si="653"/>
        <v>0</v>
      </c>
      <c r="W3489" s="44">
        <f t="shared" si="654"/>
        <v>0</v>
      </c>
      <c r="X3489" s="44">
        <f t="shared" si="655"/>
        <v>0</v>
      </c>
      <c r="Y3489" s="44">
        <f t="shared" si="656"/>
        <v>0</v>
      </c>
      <c r="Z3489" s="44">
        <f t="shared" si="657"/>
        <v>0</v>
      </c>
      <c r="AA3489" s="44">
        <f t="shared" si="658"/>
        <v>0</v>
      </c>
      <c r="AB3489" s="44">
        <f t="shared" si="659"/>
        <v>0</v>
      </c>
      <c r="AC3489" s="44">
        <f t="shared" si="660"/>
        <v>0</v>
      </c>
      <c r="AD3489" s="44">
        <f t="shared" si="661"/>
        <v>10204</v>
      </c>
      <c r="AE3489" s="12">
        <f t="shared" si="662"/>
        <v>10204</v>
      </c>
    </row>
    <row r="3490" spans="1:31" ht="12.6" customHeight="1" x14ac:dyDescent="0.2">
      <c r="A3490" s="26" t="s">
        <v>2616</v>
      </c>
      <c r="B3490" s="19"/>
      <c r="C3490" s="19"/>
      <c r="D3490" s="20"/>
      <c r="E3490" s="21"/>
      <c r="F3490" s="22"/>
      <c r="G3490" s="21"/>
      <c r="H3490" s="22"/>
      <c r="I3490" s="20"/>
      <c r="J3490" s="20"/>
      <c r="K3490" s="20"/>
      <c r="L3490" s="20"/>
      <c r="M3490" s="20"/>
      <c r="N3490" s="20">
        <v>14</v>
      </c>
      <c r="O3490" s="20">
        <v>14</v>
      </c>
      <c r="P3490" s="23" t="str">
        <f>VLOOKUP(A3490,'ИЗ ОСНОВЫ НОМЕНКЛАТУР'!D:E,2,0)</f>
        <v>Ручки, крючки, опоры</v>
      </c>
      <c r="Q3490" s="23" t="str">
        <f>VLOOKUP(A3490,'ИЗ ОСНОВЫ НОМЕНКЛАТУР'!D:F,3,0)</f>
        <v>Торцевые ручки</v>
      </c>
      <c r="R3490" s="40">
        <f>VLOOKUP(A:A,'ИЗ ОСНОВЫ НОМЕНКЛАТУР'!D:G,4,0)</f>
        <v>3027.5720000000001</v>
      </c>
      <c r="S3490" s="12" t="str">
        <f>VLOOKUP(A:A,'ИЗ ОСНОВЫ НОМЕНКЛАТУР'!D:H,5,0)</f>
        <v>C</v>
      </c>
      <c r="T3490" s="44">
        <f t="shared" si="651"/>
        <v>0</v>
      </c>
      <c r="U3490" s="44">
        <f t="shared" si="652"/>
        <v>0</v>
      </c>
      <c r="V3490" s="44">
        <f t="shared" si="653"/>
        <v>0</v>
      </c>
      <c r="W3490" s="44">
        <f t="shared" si="654"/>
        <v>0</v>
      </c>
      <c r="X3490" s="44">
        <f t="shared" si="655"/>
        <v>0</v>
      </c>
      <c r="Y3490" s="44">
        <f t="shared" si="656"/>
        <v>0</v>
      </c>
      <c r="Z3490" s="44">
        <f t="shared" si="657"/>
        <v>0</v>
      </c>
      <c r="AA3490" s="44">
        <f t="shared" si="658"/>
        <v>0</v>
      </c>
      <c r="AB3490" s="44">
        <f t="shared" si="659"/>
        <v>0</v>
      </c>
      <c r="AC3490" s="44">
        <f t="shared" si="660"/>
        <v>0</v>
      </c>
      <c r="AD3490" s="44">
        <f t="shared" si="661"/>
        <v>42386.008000000002</v>
      </c>
      <c r="AE3490" s="12">
        <f t="shared" si="662"/>
        <v>42386.008000000002</v>
      </c>
    </row>
    <row r="3491" spans="1:31" ht="12.6" customHeight="1" x14ac:dyDescent="0.2">
      <c r="A3491" s="26" t="s">
        <v>2558</v>
      </c>
      <c r="B3491" s="19"/>
      <c r="C3491" s="19"/>
      <c r="D3491" s="20"/>
      <c r="E3491" s="21"/>
      <c r="F3491" s="22"/>
      <c r="G3491" s="21"/>
      <c r="H3491" s="22"/>
      <c r="I3491" s="20"/>
      <c r="J3491" s="20"/>
      <c r="K3491" s="20"/>
      <c r="L3491" s="20"/>
      <c r="M3491" s="20"/>
      <c r="N3491" s="20">
        <v>23</v>
      </c>
      <c r="O3491" s="20">
        <v>23</v>
      </c>
      <c r="P3491" s="23" t="str">
        <f>VLOOKUP(A3491,'ИЗ ОСНОВЫ НОМЕНКЛАТУР'!D:E,2,0)</f>
        <v>Ручки, крючки, опоры</v>
      </c>
      <c r="Q3491" s="23" t="str">
        <f>VLOOKUP(A3491,'ИЗ ОСНОВЫ НОМЕНКЛАТУР'!D:F,3,0)</f>
        <v>Торцевые ручки</v>
      </c>
      <c r="R3491" s="40">
        <f>VLOOKUP(A:A,'ИЗ ОСНОВЫ НОМЕНКЛАТУР'!D:G,4,0)</f>
        <v>1198</v>
      </c>
      <c r="S3491" s="12" t="str">
        <f>VLOOKUP(A:A,'ИЗ ОСНОВЫ НОМЕНКЛАТУР'!D:H,5,0)</f>
        <v>C</v>
      </c>
      <c r="T3491" s="44">
        <f t="shared" si="651"/>
        <v>0</v>
      </c>
      <c r="U3491" s="44">
        <f t="shared" si="652"/>
        <v>0</v>
      </c>
      <c r="V3491" s="44">
        <f t="shared" si="653"/>
        <v>0</v>
      </c>
      <c r="W3491" s="44">
        <f t="shared" si="654"/>
        <v>0</v>
      </c>
      <c r="X3491" s="44">
        <f t="shared" si="655"/>
        <v>0</v>
      </c>
      <c r="Y3491" s="44">
        <f t="shared" si="656"/>
        <v>0</v>
      </c>
      <c r="Z3491" s="44">
        <f t="shared" si="657"/>
        <v>0</v>
      </c>
      <c r="AA3491" s="44">
        <f t="shared" si="658"/>
        <v>0</v>
      </c>
      <c r="AB3491" s="44">
        <f t="shared" si="659"/>
        <v>0</v>
      </c>
      <c r="AC3491" s="44">
        <f t="shared" si="660"/>
        <v>0</v>
      </c>
      <c r="AD3491" s="44">
        <f t="shared" si="661"/>
        <v>27554</v>
      </c>
      <c r="AE3491" s="12">
        <f t="shared" si="662"/>
        <v>27554</v>
      </c>
    </row>
    <row r="3492" spans="1:31" ht="12.6" customHeight="1" x14ac:dyDescent="0.2">
      <c r="A3492" s="26" t="s">
        <v>2549</v>
      </c>
      <c r="B3492" s="19"/>
      <c r="C3492" s="19"/>
      <c r="D3492" s="20"/>
      <c r="E3492" s="21"/>
      <c r="F3492" s="22"/>
      <c r="G3492" s="21"/>
      <c r="H3492" s="22"/>
      <c r="I3492" s="20"/>
      <c r="J3492" s="20"/>
      <c r="K3492" s="20"/>
      <c r="L3492" s="20"/>
      <c r="M3492" s="20"/>
      <c r="N3492" s="20">
        <v>29</v>
      </c>
      <c r="O3492" s="20">
        <v>29</v>
      </c>
      <c r="P3492" s="23" t="str">
        <f>VLOOKUP(A3492,'ИЗ ОСНОВЫ НОМЕНКЛАТУР'!D:E,2,0)</f>
        <v>Ручки, крючки, опоры</v>
      </c>
      <c r="Q3492" s="23" t="str">
        <f>VLOOKUP(A3492,'ИЗ ОСНОВЫ НОМЕНКЛАТУР'!D:F,3,0)</f>
        <v>Торцевые ручки</v>
      </c>
      <c r="R3492" s="40">
        <f>VLOOKUP(A:A,'ИЗ ОСНОВЫ НОМЕНКЛАТУР'!D:G,4,0)</f>
        <v>1512.7764705882353</v>
      </c>
      <c r="S3492" s="12" t="str">
        <f>VLOOKUP(A:A,'ИЗ ОСНОВЫ НОМЕНКЛАТУР'!D:H,5,0)</f>
        <v>C</v>
      </c>
      <c r="T3492" s="44">
        <f t="shared" si="651"/>
        <v>0</v>
      </c>
      <c r="U3492" s="44">
        <f t="shared" si="652"/>
        <v>0</v>
      </c>
      <c r="V3492" s="44">
        <f t="shared" si="653"/>
        <v>0</v>
      </c>
      <c r="W3492" s="44">
        <f t="shared" si="654"/>
        <v>0</v>
      </c>
      <c r="X3492" s="44">
        <f t="shared" si="655"/>
        <v>0</v>
      </c>
      <c r="Y3492" s="44">
        <f t="shared" si="656"/>
        <v>0</v>
      </c>
      <c r="Z3492" s="44">
        <f t="shared" si="657"/>
        <v>0</v>
      </c>
      <c r="AA3492" s="44">
        <f t="shared" si="658"/>
        <v>0</v>
      </c>
      <c r="AB3492" s="44">
        <f t="shared" si="659"/>
        <v>0</v>
      </c>
      <c r="AC3492" s="44">
        <f t="shared" si="660"/>
        <v>0</v>
      </c>
      <c r="AD3492" s="44">
        <f t="shared" si="661"/>
        <v>43870.517647058819</v>
      </c>
      <c r="AE3492" s="12">
        <f t="shared" si="662"/>
        <v>43870.517647058819</v>
      </c>
    </row>
    <row r="3493" spans="1:31" ht="12.6" customHeight="1" x14ac:dyDescent="0.2">
      <c r="A3493" s="26" t="s">
        <v>4948</v>
      </c>
      <c r="B3493" s="19"/>
      <c r="C3493" s="19"/>
      <c r="D3493" s="20"/>
      <c r="E3493" s="21"/>
      <c r="F3493" s="22"/>
      <c r="G3493" s="21"/>
      <c r="H3493" s="22"/>
      <c r="I3493" s="20"/>
      <c r="J3493" s="20"/>
      <c r="K3493" s="20"/>
      <c r="L3493" s="20"/>
      <c r="M3493" s="20"/>
      <c r="N3493" s="20">
        <v>19</v>
      </c>
      <c r="O3493" s="20">
        <v>19</v>
      </c>
      <c r="P3493" s="23" t="str">
        <f>VLOOKUP(A3493,'ИЗ ОСНОВЫ НОМЕНКЛАТУР'!D:E,2,0)</f>
        <v>Ручки, крючки, опоры</v>
      </c>
      <c r="Q3493" s="23" t="str">
        <f>VLOOKUP(A3493,'ИЗ ОСНОВЫ НОМЕНКЛАТУР'!D:F,3,0)</f>
        <v>Торцевые ручки</v>
      </c>
      <c r="R3493" s="40">
        <f>VLOOKUP(A:A,'ИЗ ОСНОВЫ НОМЕНКЛАТУР'!D:G,4,0)</f>
        <v>2604</v>
      </c>
      <c r="S3493" s="12" t="str">
        <f>VLOOKUP(A:A,'ИЗ ОСНОВЫ НОМЕНКЛАТУР'!D:H,5,0)</f>
        <v>C</v>
      </c>
      <c r="T3493" s="44">
        <f t="shared" si="651"/>
        <v>0</v>
      </c>
      <c r="U3493" s="44">
        <f t="shared" si="652"/>
        <v>0</v>
      </c>
      <c r="V3493" s="44">
        <f t="shared" si="653"/>
        <v>0</v>
      </c>
      <c r="W3493" s="44">
        <f t="shared" si="654"/>
        <v>0</v>
      </c>
      <c r="X3493" s="44">
        <f t="shared" si="655"/>
        <v>0</v>
      </c>
      <c r="Y3493" s="44">
        <f t="shared" si="656"/>
        <v>0</v>
      </c>
      <c r="Z3493" s="44">
        <f t="shared" si="657"/>
        <v>0</v>
      </c>
      <c r="AA3493" s="44">
        <f t="shared" si="658"/>
        <v>0</v>
      </c>
      <c r="AB3493" s="44">
        <f t="shared" si="659"/>
        <v>0</v>
      </c>
      <c r="AC3493" s="44">
        <f t="shared" si="660"/>
        <v>0</v>
      </c>
      <c r="AD3493" s="44">
        <f t="shared" si="661"/>
        <v>49476</v>
      </c>
      <c r="AE3493" s="12">
        <f t="shared" si="662"/>
        <v>49476</v>
      </c>
    </row>
    <row r="3494" spans="1:31" ht="12.6" customHeight="1" x14ac:dyDescent="0.2">
      <c r="A3494" s="26" t="s">
        <v>2625</v>
      </c>
      <c r="B3494" s="19"/>
      <c r="C3494" s="19"/>
      <c r="D3494" s="20"/>
      <c r="E3494" s="21"/>
      <c r="F3494" s="22"/>
      <c r="G3494" s="21"/>
      <c r="H3494" s="22"/>
      <c r="I3494" s="20"/>
      <c r="J3494" s="20"/>
      <c r="K3494" s="20"/>
      <c r="L3494" s="20"/>
      <c r="M3494" s="20"/>
      <c r="N3494" s="20">
        <v>13</v>
      </c>
      <c r="O3494" s="20">
        <v>13</v>
      </c>
      <c r="P3494" s="23" t="str">
        <f>VLOOKUP(A3494,'ИЗ ОСНОВЫ НОМЕНКЛАТУР'!D:E,2,0)</f>
        <v>Ручки, крючки, опоры</v>
      </c>
      <c r="Q3494" s="23" t="str">
        <f>VLOOKUP(A3494,'ИЗ ОСНОВЫ НОМЕНКЛАТУР'!D:F,3,0)</f>
        <v>Торцевые ручки</v>
      </c>
      <c r="R3494" s="40">
        <f>VLOOKUP(A:A,'ИЗ ОСНОВЫ НОМЕНКЛАТУР'!D:G,4,0)</f>
        <v>3292</v>
      </c>
      <c r="S3494" s="12" t="str">
        <f>VLOOKUP(A:A,'ИЗ ОСНОВЫ НОМЕНКЛАТУР'!D:H,5,0)</f>
        <v>C</v>
      </c>
      <c r="T3494" s="44">
        <f t="shared" si="651"/>
        <v>0</v>
      </c>
      <c r="U3494" s="44">
        <f t="shared" si="652"/>
        <v>0</v>
      </c>
      <c r="V3494" s="44">
        <f t="shared" si="653"/>
        <v>0</v>
      </c>
      <c r="W3494" s="44">
        <f t="shared" si="654"/>
        <v>0</v>
      </c>
      <c r="X3494" s="44">
        <f t="shared" si="655"/>
        <v>0</v>
      </c>
      <c r="Y3494" s="44">
        <f t="shared" si="656"/>
        <v>0</v>
      </c>
      <c r="Z3494" s="44">
        <f t="shared" si="657"/>
        <v>0</v>
      </c>
      <c r="AA3494" s="44">
        <f t="shared" si="658"/>
        <v>0</v>
      </c>
      <c r="AB3494" s="44">
        <f t="shared" si="659"/>
        <v>0</v>
      </c>
      <c r="AC3494" s="44">
        <f t="shared" si="660"/>
        <v>0</v>
      </c>
      <c r="AD3494" s="44">
        <f t="shared" si="661"/>
        <v>42796</v>
      </c>
      <c r="AE3494" s="12">
        <f t="shared" si="662"/>
        <v>42796</v>
      </c>
    </row>
    <row r="3495" spans="1:31" ht="12.6" customHeight="1" x14ac:dyDescent="0.2">
      <c r="A3495" s="26" t="s">
        <v>4949</v>
      </c>
      <c r="B3495" s="19"/>
      <c r="C3495" s="19"/>
      <c r="D3495" s="20"/>
      <c r="E3495" s="21"/>
      <c r="F3495" s="22"/>
      <c r="G3495" s="21"/>
      <c r="H3495" s="22"/>
      <c r="I3495" s="20"/>
      <c r="J3495" s="20"/>
      <c r="K3495" s="20"/>
      <c r="L3495" s="20"/>
      <c r="M3495" s="20"/>
      <c r="N3495" s="20">
        <v>20</v>
      </c>
      <c r="O3495" s="20">
        <v>20</v>
      </c>
      <c r="P3495" s="23" t="str">
        <f>VLOOKUP(A3495,'ИЗ ОСНОВЫ НОМЕНКЛАТУР'!D:E,2,0)</f>
        <v>Ручки, крючки, опоры</v>
      </c>
      <c r="Q3495" s="23" t="str">
        <f>VLOOKUP(A3495,'ИЗ ОСНОВЫ НОМЕНКЛАТУР'!D:F,3,0)</f>
        <v>Торцевые ручки</v>
      </c>
      <c r="R3495" s="40">
        <f>VLOOKUP(A:A,'ИЗ ОСНОВЫ НОМЕНКЛАТУР'!D:G,4,0)</f>
        <v>3937</v>
      </c>
      <c r="S3495" s="12" t="str">
        <f>VLOOKUP(A:A,'ИЗ ОСНОВЫ НОМЕНКЛАТУР'!D:H,5,0)</f>
        <v>C</v>
      </c>
      <c r="T3495" s="44">
        <f t="shared" si="651"/>
        <v>0</v>
      </c>
      <c r="U3495" s="44">
        <f t="shared" si="652"/>
        <v>0</v>
      </c>
      <c r="V3495" s="44">
        <f t="shared" si="653"/>
        <v>0</v>
      </c>
      <c r="W3495" s="44">
        <f t="shared" si="654"/>
        <v>0</v>
      </c>
      <c r="X3495" s="44">
        <f t="shared" si="655"/>
        <v>0</v>
      </c>
      <c r="Y3495" s="44">
        <f t="shared" si="656"/>
        <v>0</v>
      </c>
      <c r="Z3495" s="44">
        <f t="shared" si="657"/>
        <v>0</v>
      </c>
      <c r="AA3495" s="44">
        <f t="shared" si="658"/>
        <v>0</v>
      </c>
      <c r="AB3495" s="44">
        <f t="shared" si="659"/>
        <v>0</v>
      </c>
      <c r="AC3495" s="44">
        <f t="shared" si="660"/>
        <v>0</v>
      </c>
      <c r="AD3495" s="44">
        <f t="shared" si="661"/>
        <v>78740</v>
      </c>
      <c r="AE3495" s="12">
        <f t="shared" si="662"/>
        <v>78740</v>
      </c>
    </row>
    <row r="3496" spans="1:31" ht="12.6" customHeight="1" x14ac:dyDescent="0.2">
      <c r="A3496" s="26" t="s">
        <v>2597</v>
      </c>
      <c r="B3496" s="19"/>
      <c r="C3496" s="19"/>
      <c r="D3496" s="20"/>
      <c r="E3496" s="21"/>
      <c r="F3496" s="22"/>
      <c r="G3496" s="21"/>
      <c r="H3496" s="22"/>
      <c r="I3496" s="20"/>
      <c r="J3496" s="20"/>
      <c r="K3496" s="20"/>
      <c r="L3496" s="20"/>
      <c r="M3496" s="20"/>
      <c r="N3496" s="20">
        <v>14</v>
      </c>
      <c r="O3496" s="20">
        <v>14</v>
      </c>
      <c r="P3496" s="23" t="str">
        <f>VLOOKUP(A3496,'ИЗ ОСНОВЫ НОМЕНКЛАТУР'!D:E,2,0)</f>
        <v>Ручки, крючки, опоры</v>
      </c>
      <c r="Q3496" s="23" t="str">
        <f>VLOOKUP(A3496,'ИЗ ОСНОВЫ НОМЕНКЛАТУР'!D:F,3,0)</f>
        <v>Торцевые ручки</v>
      </c>
      <c r="R3496" s="40">
        <f>VLOOKUP(A:A,'ИЗ ОСНОВЫ НОМЕНКЛАТУР'!D:G,4,0)</f>
        <v>4408</v>
      </c>
      <c r="S3496" s="12" t="str">
        <f>VLOOKUP(A:A,'ИЗ ОСНОВЫ НОМЕНКЛАТУР'!D:H,5,0)</f>
        <v>C</v>
      </c>
      <c r="T3496" s="44">
        <f t="shared" si="651"/>
        <v>0</v>
      </c>
      <c r="U3496" s="44">
        <f t="shared" si="652"/>
        <v>0</v>
      </c>
      <c r="V3496" s="44">
        <f t="shared" si="653"/>
        <v>0</v>
      </c>
      <c r="W3496" s="44">
        <f t="shared" si="654"/>
        <v>0</v>
      </c>
      <c r="X3496" s="44">
        <f t="shared" si="655"/>
        <v>0</v>
      </c>
      <c r="Y3496" s="44">
        <f t="shared" si="656"/>
        <v>0</v>
      </c>
      <c r="Z3496" s="44">
        <f t="shared" si="657"/>
        <v>0</v>
      </c>
      <c r="AA3496" s="44">
        <f t="shared" si="658"/>
        <v>0</v>
      </c>
      <c r="AB3496" s="44">
        <f t="shared" si="659"/>
        <v>0</v>
      </c>
      <c r="AC3496" s="44">
        <f t="shared" si="660"/>
        <v>0</v>
      </c>
      <c r="AD3496" s="44">
        <f t="shared" si="661"/>
        <v>61712</v>
      </c>
      <c r="AE3496" s="12">
        <f t="shared" si="662"/>
        <v>61712</v>
      </c>
    </row>
    <row r="3497" spans="1:31" ht="12.6" customHeight="1" x14ac:dyDescent="0.2">
      <c r="A3497" s="26" t="s">
        <v>2615</v>
      </c>
      <c r="B3497" s="19"/>
      <c r="C3497" s="19"/>
      <c r="D3497" s="20"/>
      <c r="E3497" s="21"/>
      <c r="F3497" s="22"/>
      <c r="G3497" s="21"/>
      <c r="H3497" s="22"/>
      <c r="I3497" s="20"/>
      <c r="J3497" s="20"/>
      <c r="K3497" s="20"/>
      <c r="L3497" s="20"/>
      <c r="M3497" s="20"/>
      <c r="N3497" s="20">
        <v>17</v>
      </c>
      <c r="O3497" s="20">
        <v>17</v>
      </c>
      <c r="P3497" s="23" t="str">
        <f>VLOOKUP(A3497,'ИЗ ОСНОВЫ НОМЕНКЛАТУР'!D:E,2,0)</f>
        <v>Ручки, крючки, опоры</v>
      </c>
      <c r="Q3497" s="23" t="str">
        <f>VLOOKUP(A3497,'ИЗ ОСНОВЫ НОМЕНКЛАТУР'!D:F,3,0)</f>
        <v>Торцевые ручки</v>
      </c>
      <c r="R3497" s="40">
        <f>VLOOKUP(A:A,'ИЗ ОСНОВЫ НОМЕНКЛАТУР'!D:G,4,0)</f>
        <v>4877</v>
      </c>
      <c r="S3497" s="12" t="str">
        <f>VLOOKUP(A:A,'ИЗ ОСНОВЫ НОМЕНКЛАТУР'!D:H,5,0)</f>
        <v>C</v>
      </c>
      <c r="T3497" s="44">
        <f t="shared" si="651"/>
        <v>0</v>
      </c>
      <c r="U3497" s="44">
        <f t="shared" si="652"/>
        <v>0</v>
      </c>
      <c r="V3497" s="44">
        <f t="shared" si="653"/>
        <v>0</v>
      </c>
      <c r="W3497" s="44">
        <f t="shared" si="654"/>
        <v>0</v>
      </c>
      <c r="X3497" s="44">
        <f t="shared" si="655"/>
        <v>0</v>
      </c>
      <c r="Y3497" s="44">
        <f t="shared" si="656"/>
        <v>0</v>
      </c>
      <c r="Z3497" s="44">
        <f t="shared" si="657"/>
        <v>0</v>
      </c>
      <c r="AA3497" s="44">
        <f t="shared" si="658"/>
        <v>0</v>
      </c>
      <c r="AB3497" s="44">
        <f t="shared" si="659"/>
        <v>0</v>
      </c>
      <c r="AC3497" s="44">
        <f t="shared" si="660"/>
        <v>0</v>
      </c>
      <c r="AD3497" s="44">
        <f t="shared" si="661"/>
        <v>82909</v>
      </c>
      <c r="AE3497" s="12">
        <f t="shared" si="662"/>
        <v>82909</v>
      </c>
    </row>
    <row r="3498" spans="1:31" ht="12.6" customHeight="1" x14ac:dyDescent="0.2">
      <c r="A3498" s="26" t="s">
        <v>2564</v>
      </c>
      <c r="B3498" s="19"/>
      <c r="C3498" s="19"/>
      <c r="D3498" s="20">
        <v>120</v>
      </c>
      <c r="E3498" s="20">
        <v>58</v>
      </c>
      <c r="F3498" s="20"/>
      <c r="G3498" s="21"/>
      <c r="H3498" s="22"/>
      <c r="I3498" s="20"/>
      <c r="J3498" s="20">
        <v>205</v>
      </c>
      <c r="K3498" s="20"/>
      <c r="L3498" s="20">
        <v>23</v>
      </c>
      <c r="M3498" s="20">
        <v>60</v>
      </c>
      <c r="N3498" s="20"/>
      <c r="O3498" s="20">
        <v>466</v>
      </c>
      <c r="P3498" s="23" t="str">
        <f>VLOOKUP(A3498,'ИЗ ОСНОВЫ НОМЕНКЛАТУР'!D:E,2,0)</f>
        <v>Ручки, крючки, опоры</v>
      </c>
      <c r="Q3498" s="23" t="str">
        <f>VLOOKUP(A3498,'ИЗ ОСНОВЫ НОМЕНКЛАТУР'!D:F,3,0)</f>
        <v>Торцевые ручки</v>
      </c>
      <c r="R3498" s="40">
        <f>VLOOKUP(A:A,'ИЗ ОСНОВЫ НОМЕНКЛАТУР'!D:G,4,0)</f>
        <v>251.39752066115702</v>
      </c>
      <c r="S3498" s="12" t="str">
        <f>VLOOKUP(A:A,'ИЗ ОСНОВЫ НОМЕНКЛАТУР'!D:H,5,0)</f>
        <v>C</v>
      </c>
      <c r="T3498" s="44">
        <f t="shared" si="651"/>
        <v>30167.702479338841</v>
      </c>
      <c r="U3498" s="44">
        <f t="shared" si="652"/>
        <v>14581.056198347107</v>
      </c>
      <c r="V3498" s="44">
        <f t="shared" si="653"/>
        <v>0</v>
      </c>
      <c r="W3498" s="44">
        <f t="shared" si="654"/>
        <v>0</v>
      </c>
      <c r="X3498" s="44">
        <f t="shared" si="655"/>
        <v>0</v>
      </c>
      <c r="Y3498" s="44">
        <f t="shared" si="656"/>
        <v>0</v>
      </c>
      <c r="Z3498" s="44">
        <f t="shared" si="657"/>
        <v>51536.491735537187</v>
      </c>
      <c r="AA3498" s="44">
        <f t="shared" si="658"/>
        <v>0</v>
      </c>
      <c r="AB3498" s="44">
        <f t="shared" si="659"/>
        <v>5782.1429752066115</v>
      </c>
      <c r="AC3498" s="44">
        <f t="shared" si="660"/>
        <v>15083.85123966942</v>
      </c>
      <c r="AD3498" s="44">
        <f t="shared" si="661"/>
        <v>0</v>
      </c>
      <c r="AE3498" s="12">
        <f t="shared" si="662"/>
        <v>117151.24462809917</v>
      </c>
    </row>
    <row r="3499" spans="1:31" ht="12.6" customHeight="1" x14ac:dyDescent="0.2">
      <c r="A3499" s="26" t="s">
        <v>2567</v>
      </c>
      <c r="B3499" s="19"/>
      <c r="C3499" s="19"/>
      <c r="D3499" s="20"/>
      <c r="E3499" s="20">
        <v>92</v>
      </c>
      <c r="F3499" s="20"/>
      <c r="G3499" s="21"/>
      <c r="H3499" s="22"/>
      <c r="I3499" s="20"/>
      <c r="J3499" s="20">
        <v>147</v>
      </c>
      <c r="K3499" s="20"/>
      <c r="L3499" s="20">
        <v>23</v>
      </c>
      <c r="M3499" s="20">
        <v>80</v>
      </c>
      <c r="N3499" s="20"/>
      <c r="O3499" s="20">
        <v>342</v>
      </c>
      <c r="P3499" s="23" t="str">
        <f>VLOOKUP(A3499,'ИЗ ОСНОВЫ НОМЕНКЛАТУР'!D:E,2,0)</f>
        <v>Ручки, крючки, опоры</v>
      </c>
      <c r="Q3499" s="23" t="str">
        <f>VLOOKUP(A3499,'ИЗ ОСНОВЫ НОМЕНКЛАТУР'!D:F,3,0)</f>
        <v>Торцевые ручки</v>
      </c>
      <c r="R3499" s="40">
        <f>VLOOKUP(A:A,'ИЗ ОСНОВЫ НОМЕНКЛАТУР'!D:G,4,0)</f>
        <v>381.73657718120808</v>
      </c>
      <c r="S3499" s="12" t="str">
        <f>VLOOKUP(A:A,'ИЗ ОСНОВЫ НОМЕНКЛАТУР'!D:H,5,0)</f>
        <v>C</v>
      </c>
      <c r="T3499" s="44">
        <f t="shared" si="651"/>
        <v>0</v>
      </c>
      <c r="U3499" s="44">
        <f t="shared" si="652"/>
        <v>35119.765100671146</v>
      </c>
      <c r="V3499" s="44">
        <f t="shared" si="653"/>
        <v>0</v>
      </c>
      <c r="W3499" s="44">
        <f t="shared" si="654"/>
        <v>0</v>
      </c>
      <c r="X3499" s="44">
        <f t="shared" si="655"/>
        <v>0</v>
      </c>
      <c r="Y3499" s="44">
        <f t="shared" si="656"/>
        <v>0</v>
      </c>
      <c r="Z3499" s="44">
        <f t="shared" si="657"/>
        <v>56115.276845637585</v>
      </c>
      <c r="AA3499" s="44">
        <f t="shared" si="658"/>
        <v>0</v>
      </c>
      <c r="AB3499" s="44">
        <f t="shared" si="659"/>
        <v>8779.9412751677864</v>
      </c>
      <c r="AC3499" s="44">
        <f t="shared" si="660"/>
        <v>30538.926174496646</v>
      </c>
      <c r="AD3499" s="44">
        <f t="shared" si="661"/>
        <v>0</v>
      </c>
      <c r="AE3499" s="12">
        <f t="shared" si="662"/>
        <v>130553.90939597317</v>
      </c>
    </row>
    <row r="3500" spans="1:31" ht="12.6" customHeight="1" x14ac:dyDescent="0.2">
      <c r="A3500" s="26" t="s">
        <v>2560</v>
      </c>
      <c r="B3500" s="19"/>
      <c r="C3500" s="19"/>
      <c r="D3500" s="20"/>
      <c r="E3500" s="20">
        <v>85</v>
      </c>
      <c r="F3500" s="20"/>
      <c r="G3500" s="21"/>
      <c r="H3500" s="22"/>
      <c r="I3500" s="20"/>
      <c r="J3500" s="20">
        <v>176</v>
      </c>
      <c r="K3500" s="20"/>
      <c r="L3500" s="20">
        <v>23</v>
      </c>
      <c r="M3500" s="20">
        <v>25</v>
      </c>
      <c r="N3500" s="20"/>
      <c r="O3500" s="20">
        <v>309</v>
      </c>
      <c r="P3500" s="23" t="str">
        <f>VLOOKUP(A3500,'ИЗ ОСНОВЫ НОМЕНКЛАТУР'!D:E,2,0)</f>
        <v>Ручки, крючки, опоры</v>
      </c>
      <c r="Q3500" s="23" t="str">
        <f>VLOOKUP(A3500,'ИЗ ОСНОВЫ НОМЕНКЛАТУР'!D:F,3,0)</f>
        <v>Торцевые ручки</v>
      </c>
      <c r="R3500" s="40">
        <f>VLOOKUP(A:A,'ИЗ ОСНОВЫ НОМЕНКЛАТУР'!D:G,4,0)</f>
        <v>603.36371681415937</v>
      </c>
      <c r="S3500" s="12" t="str">
        <f>VLOOKUP(A:A,'ИЗ ОСНОВЫ НОМЕНКЛАТУР'!D:H,5,0)</f>
        <v>C</v>
      </c>
      <c r="T3500" s="44">
        <f t="shared" si="651"/>
        <v>0</v>
      </c>
      <c r="U3500" s="44">
        <f t="shared" si="652"/>
        <v>51285.915929203547</v>
      </c>
      <c r="V3500" s="44">
        <f t="shared" si="653"/>
        <v>0</v>
      </c>
      <c r="W3500" s="44">
        <f t="shared" si="654"/>
        <v>0</v>
      </c>
      <c r="X3500" s="44">
        <f t="shared" si="655"/>
        <v>0</v>
      </c>
      <c r="Y3500" s="44">
        <f t="shared" si="656"/>
        <v>0</v>
      </c>
      <c r="Z3500" s="44">
        <f t="shared" si="657"/>
        <v>106192.01415929206</v>
      </c>
      <c r="AA3500" s="44">
        <f t="shared" si="658"/>
        <v>0</v>
      </c>
      <c r="AB3500" s="44">
        <f t="shared" si="659"/>
        <v>13877.365486725666</v>
      </c>
      <c r="AC3500" s="44">
        <f t="shared" si="660"/>
        <v>15084.092920353984</v>
      </c>
      <c r="AD3500" s="44">
        <f t="shared" si="661"/>
        <v>0</v>
      </c>
      <c r="AE3500" s="12">
        <f t="shared" si="662"/>
        <v>186439.38849557526</v>
      </c>
    </row>
    <row r="3501" spans="1:31" ht="12.6" customHeight="1" x14ac:dyDescent="0.2">
      <c r="A3501" s="26" t="s">
        <v>2536</v>
      </c>
      <c r="B3501" s="19"/>
      <c r="C3501" s="19"/>
      <c r="D3501" s="20"/>
      <c r="E3501" s="20">
        <v>13</v>
      </c>
      <c r="F3501" s="20"/>
      <c r="G3501" s="21"/>
      <c r="H3501" s="22"/>
      <c r="I3501" s="20"/>
      <c r="J3501" s="20">
        <v>98</v>
      </c>
      <c r="K3501" s="20"/>
      <c r="L3501" s="20">
        <v>1</v>
      </c>
      <c r="M3501" s="20">
        <v>3</v>
      </c>
      <c r="N3501" s="20"/>
      <c r="O3501" s="20">
        <v>115</v>
      </c>
      <c r="P3501" s="23" t="str">
        <f>VLOOKUP(A3501,'ИЗ ОСНОВЫ НОМЕНКЛАТУР'!D:E,2,0)</f>
        <v>Ручки, крючки, опоры</v>
      </c>
      <c r="Q3501" s="23" t="str">
        <f>VLOOKUP(A3501,'ИЗ ОСНОВЫ НОМЕНКЛАТУР'!D:F,3,0)</f>
        <v>Торцевые ручки</v>
      </c>
      <c r="R3501" s="40">
        <f>VLOOKUP(A:A,'ИЗ ОСНОВЫ НОМЕНКЛАТУР'!D:G,4,0)</f>
        <v>830.85714285714289</v>
      </c>
      <c r="S3501" s="12" t="str">
        <f>VLOOKUP(A:A,'ИЗ ОСНОВЫ НОМЕНКЛАТУР'!D:H,5,0)</f>
        <v>C</v>
      </c>
      <c r="T3501" s="44">
        <f t="shared" si="651"/>
        <v>0</v>
      </c>
      <c r="U3501" s="44">
        <f t="shared" si="652"/>
        <v>10801.142857142857</v>
      </c>
      <c r="V3501" s="44">
        <f t="shared" si="653"/>
        <v>0</v>
      </c>
      <c r="W3501" s="44">
        <f t="shared" si="654"/>
        <v>0</v>
      </c>
      <c r="X3501" s="44">
        <f t="shared" si="655"/>
        <v>0</v>
      </c>
      <c r="Y3501" s="44">
        <f t="shared" si="656"/>
        <v>0</v>
      </c>
      <c r="Z3501" s="44">
        <f t="shared" si="657"/>
        <v>81424</v>
      </c>
      <c r="AA3501" s="44">
        <f t="shared" si="658"/>
        <v>0</v>
      </c>
      <c r="AB3501" s="44">
        <f t="shared" si="659"/>
        <v>830.85714285714289</v>
      </c>
      <c r="AC3501" s="44">
        <f t="shared" si="660"/>
        <v>2492.5714285714284</v>
      </c>
      <c r="AD3501" s="44">
        <f t="shared" si="661"/>
        <v>0</v>
      </c>
      <c r="AE3501" s="12">
        <f t="shared" si="662"/>
        <v>95548.571428571435</v>
      </c>
    </row>
    <row r="3502" spans="1:31" ht="12.6" customHeight="1" x14ac:dyDescent="0.2">
      <c r="A3502" s="26" t="s">
        <v>2570</v>
      </c>
      <c r="B3502" s="19"/>
      <c r="C3502" s="19"/>
      <c r="D3502" s="20"/>
      <c r="E3502" s="20">
        <v>22</v>
      </c>
      <c r="F3502" s="20"/>
      <c r="G3502" s="21"/>
      <c r="H3502" s="22"/>
      <c r="I3502" s="20"/>
      <c r="J3502" s="20">
        <v>241</v>
      </c>
      <c r="K3502" s="20"/>
      <c r="L3502" s="20">
        <v>8</v>
      </c>
      <c r="M3502" s="20">
        <v>48</v>
      </c>
      <c r="N3502" s="20"/>
      <c r="O3502" s="20">
        <v>319</v>
      </c>
      <c r="P3502" s="23" t="str">
        <f>VLOOKUP(A3502,'ИЗ ОСНОВЫ НОМЕНКЛАТУР'!D:E,2,0)</f>
        <v>Ручки, крючки, опоры</v>
      </c>
      <c r="Q3502" s="23" t="str">
        <f>VLOOKUP(A3502,'ИЗ ОСНОВЫ НОМЕНКЛАТУР'!D:F,3,0)</f>
        <v>Торцевые ручки</v>
      </c>
      <c r="R3502" s="40">
        <f>VLOOKUP(A:A,'ИЗ ОСНОВЫ НОМЕНКЛАТУР'!D:G,4,0)</f>
        <v>151.79582366589327</v>
      </c>
      <c r="S3502" s="12" t="str">
        <f>VLOOKUP(A:A,'ИЗ ОСНОВЫ НОМЕНКЛАТУР'!D:H,5,0)</f>
        <v>C</v>
      </c>
      <c r="T3502" s="44">
        <f t="shared" si="651"/>
        <v>0</v>
      </c>
      <c r="U3502" s="44">
        <f t="shared" si="652"/>
        <v>3339.508120649652</v>
      </c>
      <c r="V3502" s="44">
        <f t="shared" si="653"/>
        <v>0</v>
      </c>
      <c r="W3502" s="44">
        <f t="shared" si="654"/>
        <v>0</v>
      </c>
      <c r="X3502" s="44">
        <f t="shared" si="655"/>
        <v>0</v>
      </c>
      <c r="Y3502" s="44">
        <f t="shared" si="656"/>
        <v>0</v>
      </c>
      <c r="Z3502" s="44">
        <f t="shared" si="657"/>
        <v>36582.793503480279</v>
      </c>
      <c r="AA3502" s="44">
        <f t="shared" si="658"/>
        <v>0</v>
      </c>
      <c r="AB3502" s="44">
        <f t="shared" si="659"/>
        <v>1214.3665893271461</v>
      </c>
      <c r="AC3502" s="44">
        <f t="shared" si="660"/>
        <v>7286.1995359628763</v>
      </c>
      <c r="AD3502" s="44">
        <f t="shared" si="661"/>
        <v>0</v>
      </c>
      <c r="AE3502" s="12">
        <f t="shared" si="662"/>
        <v>48422.867749419958</v>
      </c>
    </row>
    <row r="3503" spans="1:31" ht="12.6" customHeight="1" x14ac:dyDescent="0.2">
      <c r="A3503" s="26" t="s">
        <v>2576</v>
      </c>
      <c r="B3503" s="19"/>
      <c r="C3503" s="19"/>
      <c r="D3503" s="20"/>
      <c r="E3503" s="20">
        <v>31</v>
      </c>
      <c r="F3503" s="20"/>
      <c r="G3503" s="21"/>
      <c r="H3503" s="22"/>
      <c r="I3503" s="20"/>
      <c r="J3503" s="20">
        <v>147</v>
      </c>
      <c r="K3503" s="20"/>
      <c r="L3503" s="20">
        <v>8</v>
      </c>
      <c r="M3503" s="20">
        <v>43</v>
      </c>
      <c r="N3503" s="20"/>
      <c r="O3503" s="20">
        <v>229</v>
      </c>
      <c r="P3503" s="23" t="str">
        <f>VLOOKUP(A3503,'ИЗ ОСНОВЫ НОМЕНКЛАТУР'!D:E,2,0)</f>
        <v>Ручки, крючки, опоры</v>
      </c>
      <c r="Q3503" s="23" t="str">
        <f>VLOOKUP(A3503,'ИЗ ОСНОВЫ НОМЕНКЛАТУР'!D:F,3,0)</f>
        <v>Торцевые ручки</v>
      </c>
      <c r="R3503" s="40">
        <f>VLOOKUP(A:A,'ИЗ ОСНОВЫ НОМЕНКЛАТУР'!D:G,4,0)</f>
        <v>302.8</v>
      </c>
      <c r="S3503" s="12" t="str">
        <f>VLOOKUP(A:A,'ИЗ ОСНОВЫ НОМЕНКЛАТУР'!D:H,5,0)</f>
        <v>C</v>
      </c>
      <c r="T3503" s="44">
        <f t="shared" si="651"/>
        <v>0</v>
      </c>
      <c r="U3503" s="44">
        <f t="shared" si="652"/>
        <v>9386.8000000000011</v>
      </c>
      <c r="V3503" s="44">
        <f t="shared" si="653"/>
        <v>0</v>
      </c>
      <c r="W3503" s="44">
        <f t="shared" si="654"/>
        <v>0</v>
      </c>
      <c r="X3503" s="44">
        <f t="shared" si="655"/>
        <v>0</v>
      </c>
      <c r="Y3503" s="44">
        <f t="shared" si="656"/>
        <v>0</v>
      </c>
      <c r="Z3503" s="44">
        <f t="shared" si="657"/>
        <v>44511.6</v>
      </c>
      <c r="AA3503" s="44">
        <f t="shared" si="658"/>
        <v>0</v>
      </c>
      <c r="AB3503" s="44">
        <f t="shared" si="659"/>
        <v>2422.4</v>
      </c>
      <c r="AC3503" s="44">
        <f t="shared" si="660"/>
        <v>13020.4</v>
      </c>
      <c r="AD3503" s="44">
        <f t="shared" si="661"/>
        <v>0</v>
      </c>
      <c r="AE3503" s="12">
        <f t="shared" si="662"/>
        <v>69341.2</v>
      </c>
    </row>
    <row r="3504" spans="1:31" ht="12.6" customHeight="1" x14ac:dyDescent="0.2">
      <c r="A3504" s="26" t="s">
        <v>2573</v>
      </c>
      <c r="B3504" s="19"/>
      <c r="C3504" s="19"/>
      <c r="D3504" s="20"/>
      <c r="E3504" s="20">
        <v>21</v>
      </c>
      <c r="F3504" s="20"/>
      <c r="G3504" s="21"/>
      <c r="H3504" s="22"/>
      <c r="I3504" s="20"/>
      <c r="J3504" s="20">
        <v>88</v>
      </c>
      <c r="K3504" s="20"/>
      <c r="L3504" s="20">
        <v>1</v>
      </c>
      <c r="M3504" s="20">
        <v>37</v>
      </c>
      <c r="N3504" s="20"/>
      <c r="O3504" s="20">
        <v>147</v>
      </c>
      <c r="P3504" s="23" t="str">
        <f>VLOOKUP(A3504,'ИЗ ОСНОВЫ НОМЕНКЛАТУР'!D:E,2,0)</f>
        <v>Ручки, крючки, опоры</v>
      </c>
      <c r="Q3504" s="23" t="str">
        <f>VLOOKUP(A3504,'ИЗ ОСНОВЫ НОМЕНКЛАТУР'!D:F,3,0)</f>
        <v>Торцевые ручки</v>
      </c>
      <c r="R3504" s="40">
        <f>VLOOKUP(A:A,'ИЗ ОСНОВЫ НОМЕНКЛАТУР'!D:G,4,0)</f>
        <v>443.56405228758172</v>
      </c>
      <c r="S3504" s="12" t="str">
        <f>VLOOKUP(A:A,'ИЗ ОСНОВЫ НОМЕНКЛАТУР'!D:H,5,0)</f>
        <v>C</v>
      </c>
      <c r="T3504" s="44">
        <f t="shared" si="651"/>
        <v>0</v>
      </c>
      <c r="U3504" s="44">
        <f t="shared" si="652"/>
        <v>9314.8450980392154</v>
      </c>
      <c r="V3504" s="44">
        <f t="shared" si="653"/>
        <v>0</v>
      </c>
      <c r="W3504" s="44">
        <f t="shared" si="654"/>
        <v>0</v>
      </c>
      <c r="X3504" s="44">
        <f t="shared" si="655"/>
        <v>0</v>
      </c>
      <c r="Y3504" s="44">
        <f t="shared" si="656"/>
        <v>0</v>
      </c>
      <c r="Z3504" s="44">
        <f t="shared" si="657"/>
        <v>39033.636601307189</v>
      </c>
      <c r="AA3504" s="44">
        <f t="shared" si="658"/>
        <v>0</v>
      </c>
      <c r="AB3504" s="44">
        <f t="shared" si="659"/>
        <v>443.56405228758172</v>
      </c>
      <c r="AC3504" s="44">
        <f t="shared" si="660"/>
        <v>16411.869934640523</v>
      </c>
      <c r="AD3504" s="44">
        <f t="shared" si="661"/>
        <v>0</v>
      </c>
      <c r="AE3504" s="12">
        <f t="shared" si="662"/>
        <v>65203.915686274515</v>
      </c>
    </row>
    <row r="3505" spans="1:31" ht="12.6" customHeight="1" x14ac:dyDescent="0.2">
      <c r="A3505" s="26" t="s">
        <v>2562</v>
      </c>
      <c r="B3505" s="19"/>
      <c r="C3505" s="19"/>
      <c r="D3505" s="20"/>
      <c r="E3505" s="20">
        <v>1</v>
      </c>
      <c r="F3505" s="20"/>
      <c r="G3505" s="21"/>
      <c r="H3505" s="22"/>
      <c r="I3505" s="20"/>
      <c r="J3505" s="20">
        <v>96</v>
      </c>
      <c r="K3505" s="20"/>
      <c r="L3505" s="20">
        <v>1</v>
      </c>
      <c r="M3505" s="20">
        <v>38</v>
      </c>
      <c r="N3505" s="20"/>
      <c r="O3505" s="20">
        <v>136</v>
      </c>
      <c r="P3505" s="23" t="str">
        <f>VLOOKUP(A3505,'ИЗ ОСНОВЫ НОМЕНКЛАТУР'!D:E,2,0)</f>
        <v>Ручки, крючки, опоры</v>
      </c>
      <c r="Q3505" s="23" t="str">
        <f>VLOOKUP(A3505,'ИЗ ОСНОВЫ НОМЕНКЛАТУР'!D:F,3,0)</f>
        <v>Торцевые ручки</v>
      </c>
      <c r="R3505" s="40">
        <f>VLOOKUP(A:A,'ИЗ ОСНОВЫ НОМЕНКЛАТУР'!D:G,4,0)</f>
        <v>687.5</v>
      </c>
      <c r="S3505" s="12" t="str">
        <f>VLOOKUP(A:A,'ИЗ ОСНОВЫ НОМЕНКЛАТУР'!D:H,5,0)</f>
        <v>C</v>
      </c>
      <c r="T3505" s="44">
        <f t="shared" si="651"/>
        <v>0</v>
      </c>
      <c r="U3505" s="44">
        <f t="shared" si="652"/>
        <v>687.5</v>
      </c>
      <c r="V3505" s="44">
        <f t="shared" si="653"/>
        <v>0</v>
      </c>
      <c r="W3505" s="44">
        <f t="shared" si="654"/>
        <v>0</v>
      </c>
      <c r="X3505" s="44">
        <f t="shared" si="655"/>
        <v>0</v>
      </c>
      <c r="Y3505" s="44">
        <f t="shared" si="656"/>
        <v>0</v>
      </c>
      <c r="Z3505" s="44">
        <f t="shared" si="657"/>
        <v>66000</v>
      </c>
      <c r="AA3505" s="44">
        <f t="shared" si="658"/>
        <v>0</v>
      </c>
      <c r="AB3505" s="44">
        <f t="shared" si="659"/>
        <v>687.5</v>
      </c>
      <c r="AC3505" s="44">
        <f t="shared" si="660"/>
        <v>26125</v>
      </c>
      <c r="AD3505" s="44">
        <f t="shared" si="661"/>
        <v>0</v>
      </c>
      <c r="AE3505" s="12">
        <f t="shared" si="662"/>
        <v>93500</v>
      </c>
    </row>
    <row r="3506" spans="1:31" ht="12.6" customHeight="1" x14ac:dyDescent="0.2">
      <c r="A3506" s="26" t="s">
        <v>2521</v>
      </c>
      <c r="B3506" s="19"/>
      <c r="C3506" s="19"/>
      <c r="D3506" s="20"/>
      <c r="E3506" s="20">
        <v>15</v>
      </c>
      <c r="F3506" s="20"/>
      <c r="G3506" s="21"/>
      <c r="H3506" s="22"/>
      <c r="I3506" s="20"/>
      <c r="J3506" s="20">
        <v>19</v>
      </c>
      <c r="K3506" s="20"/>
      <c r="L3506" s="20">
        <v>1</v>
      </c>
      <c r="M3506" s="20">
        <v>88</v>
      </c>
      <c r="N3506" s="20"/>
      <c r="O3506" s="20">
        <v>123</v>
      </c>
      <c r="P3506" s="23" t="str">
        <f>VLOOKUP(A3506,'ИЗ ОСНОВЫ НОМЕНКЛАТУР'!D:E,2,0)</f>
        <v>Ручки, крючки, опоры</v>
      </c>
      <c r="Q3506" s="23" t="str">
        <f>VLOOKUP(A3506,'ИЗ ОСНОВЫ НОМЕНКЛАТУР'!D:F,3,0)</f>
        <v>Торцевые ручки</v>
      </c>
      <c r="R3506" s="40">
        <f>VLOOKUP(A:A,'ИЗ ОСНОВЫ НОМЕНКЛАТУР'!D:G,4,0)</f>
        <v>872.73359073359075</v>
      </c>
      <c r="S3506" s="12" t="str">
        <f>VLOOKUP(A:A,'ИЗ ОСНОВЫ НОМЕНКЛАТУР'!D:H,5,0)</f>
        <v>C</v>
      </c>
      <c r="T3506" s="44">
        <f t="shared" si="651"/>
        <v>0</v>
      </c>
      <c r="U3506" s="44">
        <f t="shared" si="652"/>
        <v>13091.003861003861</v>
      </c>
      <c r="V3506" s="44">
        <f t="shared" si="653"/>
        <v>0</v>
      </c>
      <c r="W3506" s="44">
        <f t="shared" si="654"/>
        <v>0</v>
      </c>
      <c r="X3506" s="44">
        <f t="shared" si="655"/>
        <v>0</v>
      </c>
      <c r="Y3506" s="44">
        <f t="shared" si="656"/>
        <v>0</v>
      </c>
      <c r="Z3506" s="44">
        <f t="shared" si="657"/>
        <v>16581.938223938225</v>
      </c>
      <c r="AA3506" s="44">
        <f t="shared" si="658"/>
        <v>0</v>
      </c>
      <c r="AB3506" s="44">
        <f t="shared" si="659"/>
        <v>872.73359073359075</v>
      </c>
      <c r="AC3506" s="44">
        <f t="shared" si="660"/>
        <v>76800.555984555991</v>
      </c>
      <c r="AD3506" s="44">
        <f t="shared" si="661"/>
        <v>0</v>
      </c>
      <c r="AE3506" s="12">
        <f t="shared" si="662"/>
        <v>107346.23166023167</v>
      </c>
    </row>
    <row r="3507" spans="1:31" ht="12.6" customHeight="1" x14ac:dyDescent="0.2">
      <c r="A3507" s="26" t="s">
        <v>2537</v>
      </c>
      <c r="B3507" s="19"/>
      <c r="C3507" s="19"/>
      <c r="D3507" s="20"/>
      <c r="E3507" s="20">
        <v>98</v>
      </c>
      <c r="F3507" s="20"/>
      <c r="G3507" s="21"/>
      <c r="H3507" s="22"/>
      <c r="I3507" s="20"/>
      <c r="J3507" s="20">
        <v>249</v>
      </c>
      <c r="K3507" s="20"/>
      <c r="L3507" s="20">
        <v>1</v>
      </c>
      <c r="M3507" s="20">
        <v>725</v>
      </c>
      <c r="N3507" s="20"/>
      <c r="O3507" s="20">
        <v>1073</v>
      </c>
      <c r="P3507" s="23" t="str">
        <f>VLOOKUP(A3507,'ИЗ ОСНОВЫ НОМЕНКЛАТУР'!D:E,2,0)</f>
        <v>Ручки, крючки, опоры</v>
      </c>
      <c r="Q3507" s="23" t="str">
        <f>VLOOKUP(A3507,'ИЗ ОСНОВЫ НОМЕНКЛАТУР'!D:F,3,0)</f>
        <v>Торцевые ручки</v>
      </c>
      <c r="R3507" s="40">
        <f>VLOOKUP(A:A,'ИЗ ОСНОВЫ НОМЕНКЛАТУР'!D:G,4,0)</f>
        <v>173.13204166666668</v>
      </c>
      <c r="S3507" s="12" t="str">
        <f>VLOOKUP(A:A,'ИЗ ОСНОВЫ НОМЕНКЛАТУР'!D:H,5,0)</f>
        <v>C</v>
      </c>
      <c r="T3507" s="44">
        <f t="shared" si="651"/>
        <v>0</v>
      </c>
      <c r="U3507" s="44">
        <f t="shared" si="652"/>
        <v>16966.940083333335</v>
      </c>
      <c r="V3507" s="44">
        <f t="shared" si="653"/>
        <v>0</v>
      </c>
      <c r="W3507" s="44">
        <f t="shared" si="654"/>
        <v>0</v>
      </c>
      <c r="X3507" s="44">
        <f t="shared" si="655"/>
        <v>0</v>
      </c>
      <c r="Y3507" s="44">
        <f t="shared" si="656"/>
        <v>0</v>
      </c>
      <c r="Z3507" s="44">
        <f t="shared" si="657"/>
        <v>43109.878375</v>
      </c>
      <c r="AA3507" s="44">
        <f t="shared" si="658"/>
        <v>0</v>
      </c>
      <c r="AB3507" s="44">
        <f t="shared" si="659"/>
        <v>173.13204166666668</v>
      </c>
      <c r="AC3507" s="44">
        <f t="shared" si="660"/>
        <v>125520.73020833335</v>
      </c>
      <c r="AD3507" s="44">
        <f t="shared" si="661"/>
        <v>0</v>
      </c>
      <c r="AE3507" s="12">
        <f t="shared" si="662"/>
        <v>185770.68070833336</v>
      </c>
    </row>
    <row r="3508" spans="1:31" ht="12.6" customHeight="1" x14ac:dyDescent="0.2">
      <c r="A3508" s="26" t="s">
        <v>2550</v>
      </c>
      <c r="B3508" s="19"/>
      <c r="C3508" s="19"/>
      <c r="D3508" s="20"/>
      <c r="E3508" s="20">
        <v>62</v>
      </c>
      <c r="F3508" s="20"/>
      <c r="G3508" s="21"/>
      <c r="H3508" s="22"/>
      <c r="I3508" s="20"/>
      <c r="J3508" s="20">
        <v>93</v>
      </c>
      <c r="K3508" s="20"/>
      <c r="L3508" s="20"/>
      <c r="M3508" s="20">
        <v>367</v>
      </c>
      <c r="N3508" s="20"/>
      <c r="O3508" s="20">
        <v>522</v>
      </c>
      <c r="P3508" s="23" t="str">
        <f>VLOOKUP(A3508,'ИЗ ОСНОВЫ НОМЕНКЛАТУР'!D:E,2,0)</f>
        <v>Ручки, крючки, опоры</v>
      </c>
      <c r="Q3508" s="23" t="str">
        <f>VLOOKUP(A3508,'ИЗ ОСНОВЫ НОМЕНКЛАТУР'!D:F,3,0)</f>
        <v>Торцевые ручки</v>
      </c>
      <c r="R3508" s="40">
        <f>VLOOKUP(A:A,'ИЗ ОСНОВЫ НОМЕНКЛАТУР'!D:G,4,0)</f>
        <v>270.2802949061662</v>
      </c>
      <c r="S3508" s="12" t="str">
        <f>VLOOKUP(A:A,'ИЗ ОСНОВЫ НОМЕНКЛАТУР'!D:H,5,0)</f>
        <v>C</v>
      </c>
      <c r="T3508" s="44">
        <f t="shared" si="651"/>
        <v>0</v>
      </c>
      <c r="U3508" s="44">
        <f t="shared" si="652"/>
        <v>16757.378284182305</v>
      </c>
      <c r="V3508" s="44">
        <f t="shared" si="653"/>
        <v>0</v>
      </c>
      <c r="W3508" s="44">
        <f t="shared" si="654"/>
        <v>0</v>
      </c>
      <c r="X3508" s="44">
        <f t="shared" si="655"/>
        <v>0</v>
      </c>
      <c r="Y3508" s="44">
        <f t="shared" si="656"/>
        <v>0</v>
      </c>
      <c r="Z3508" s="44">
        <f t="shared" si="657"/>
        <v>25136.067426273457</v>
      </c>
      <c r="AA3508" s="44">
        <f t="shared" si="658"/>
        <v>0</v>
      </c>
      <c r="AB3508" s="44">
        <f t="shared" si="659"/>
        <v>0</v>
      </c>
      <c r="AC3508" s="44">
        <f t="shared" si="660"/>
        <v>99192.868230562992</v>
      </c>
      <c r="AD3508" s="44">
        <f t="shared" si="661"/>
        <v>0</v>
      </c>
      <c r="AE3508" s="12">
        <f t="shared" si="662"/>
        <v>141086.31394101877</v>
      </c>
    </row>
    <row r="3509" spans="1:31" ht="12.6" customHeight="1" x14ac:dyDescent="0.2">
      <c r="A3509" s="26" t="s">
        <v>2563</v>
      </c>
      <c r="B3509" s="19"/>
      <c r="C3509" s="19"/>
      <c r="D3509" s="20"/>
      <c r="E3509" s="20">
        <v>77</v>
      </c>
      <c r="F3509" s="20"/>
      <c r="G3509" s="21"/>
      <c r="H3509" s="22"/>
      <c r="I3509" s="20"/>
      <c r="J3509" s="20">
        <v>188</v>
      </c>
      <c r="K3509" s="20"/>
      <c r="L3509" s="20">
        <v>1</v>
      </c>
      <c r="M3509" s="20">
        <v>37</v>
      </c>
      <c r="N3509" s="20"/>
      <c r="O3509" s="20">
        <v>303</v>
      </c>
      <c r="P3509" s="23" t="str">
        <f>VLOOKUP(A3509,'ИЗ ОСНОВЫ НОМЕНКЛАТУР'!D:E,2,0)</f>
        <v>Ручки, крючки, опоры</v>
      </c>
      <c r="Q3509" s="23" t="str">
        <f>VLOOKUP(A3509,'ИЗ ОСНОВЫ НОМЕНКЛАТУР'!D:F,3,0)</f>
        <v>Торцевые ручки</v>
      </c>
      <c r="R3509" s="40">
        <f>VLOOKUP(A:A,'ИЗ ОСНОВЫ НОМЕНКЛАТУР'!D:G,4,0)</f>
        <v>402.90573476702508</v>
      </c>
      <c r="S3509" s="12" t="str">
        <f>VLOOKUP(A:A,'ИЗ ОСНОВЫ НОМЕНКЛАТУР'!D:H,5,0)</f>
        <v>C</v>
      </c>
      <c r="T3509" s="44">
        <f t="shared" si="651"/>
        <v>0</v>
      </c>
      <c r="U3509" s="44">
        <f t="shared" si="652"/>
        <v>31023.74157706093</v>
      </c>
      <c r="V3509" s="44">
        <f t="shared" si="653"/>
        <v>0</v>
      </c>
      <c r="W3509" s="44">
        <f t="shared" si="654"/>
        <v>0</v>
      </c>
      <c r="X3509" s="44">
        <f t="shared" si="655"/>
        <v>0</v>
      </c>
      <c r="Y3509" s="44">
        <f t="shared" si="656"/>
        <v>0</v>
      </c>
      <c r="Z3509" s="44">
        <f t="shared" si="657"/>
        <v>75746.278136200708</v>
      </c>
      <c r="AA3509" s="44">
        <f t="shared" si="658"/>
        <v>0</v>
      </c>
      <c r="AB3509" s="44">
        <f t="shared" si="659"/>
        <v>402.90573476702508</v>
      </c>
      <c r="AC3509" s="44">
        <f t="shared" si="660"/>
        <v>14907.512186379929</v>
      </c>
      <c r="AD3509" s="44">
        <f t="shared" si="661"/>
        <v>0</v>
      </c>
      <c r="AE3509" s="12">
        <f t="shared" si="662"/>
        <v>122080.43763440859</v>
      </c>
    </row>
    <row r="3510" spans="1:31" ht="12.6" customHeight="1" x14ac:dyDescent="0.2">
      <c r="A3510" s="26" t="s">
        <v>2546</v>
      </c>
      <c r="B3510" s="19"/>
      <c r="C3510" s="19"/>
      <c r="D3510" s="20"/>
      <c r="E3510" s="20">
        <v>18</v>
      </c>
      <c r="F3510" s="20"/>
      <c r="G3510" s="21"/>
      <c r="H3510" s="22"/>
      <c r="I3510" s="20"/>
      <c r="J3510" s="20">
        <v>26</v>
      </c>
      <c r="K3510" s="20"/>
      <c r="L3510" s="20">
        <v>1</v>
      </c>
      <c r="M3510" s="20">
        <v>6</v>
      </c>
      <c r="N3510" s="20"/>
      <c r="O3510" s="20">
        <v>51</v>
      </c>
      <c r="P3510" s="23" t="str">
        <f>VLOOKUP(A3510,'ИЗ ОСНОВЫ НОМЕНКЛАТУР'!D:E,2,0)</f>
        <v>Ручки, крючки, опоры</v>
      </c>
      <c r="Q3510" s="23" t="str">
        <f>VLOOKUP(A3510,'ИЗ ОСНОВЫ НОМЕНКЛАТУР'!D:F,3,0)</f>
        <v>Торцевые ручки</v>
      </c>
      <c r="R3510" s="40">
        <f>VLOOKUP(A:A,'ИЗ ОСНОВЫ НОМЕНКЛАТУР'!D:G,4,0)</f>
        <v>423.53070539419087</v>
      </c>
      <c r="S3510" s="12" t="str">
        <f>VLOOKUP(A:A,'ИЗ ОСНОВЫ НОМЕНКЛАТУР'!D:H,5,0)</f>
        <v>C</v>
      </c>
      <c r="T3510" s="44">
        <f t="shared" si="651"/>
        <v>0</v>
      </c>
      <c r="U3510" s="44">
        <f t="shared" si="652"/>
        <v>7623.5526970954361</v>
      </c>
      <c r="V3510" s="44">
        <f t="shared" si="653"/>
        <v>0</v>
      </c>
      <c r="W3510" s="44">
        <f t="shared" si="654"/>
        <v>0</v>
      </c>
      <c r="X3510" s="44">
        <f t="shared" si="655"/>
        <v>0</v>
      </c>
      <c r="Y3510" s="44">
        <f t="shared" si="656"/>
        <v>0</v>
      </c>
      <c r="Z3510" s="44">
        <f t="shared" si="657"/>
        <v>11011.798340248963</v>
      </c>
      <c r="AA3510" s="44">
        <f t="shared" si="658"/>
        <v>0</v>
      </c>
      <c r="AB3510" s="44">
        <f t="shared" si="659"/>
        <v>423.53070539419087</v>
      </c>
      <c r="AC3510" s="44">
        <f t="shared" si="660"/>
        <v>2541.1842323651454</v>
      </c>
      <c r="AD3510" s="44">
        <f t="shared" si="661"/>
        <v>0</v>
      </c>
      <c r="AE3510" s="12">
        <f t="shared" si="662"/>
        <v>21600.065975103738</v>
      </c>
    </row>
    <row r="3511" spans="1:31" ht="12.6" customHeight="1" x14ac:dyDescent="0.2">
      <c r="A3511" s="26" t="s">
        <v>2523</v>
      </c>
      <c r="B3511" s="19"/>
      <c r="C3511" s="19"/>
      <c r="D3511" s="20"/>
      <c r="E3511" s="20">
        <v>16</v>
      </c>
      <c r="F3511" s="20"/>
      <c r="G3511" s="21"/>
      <c r="H3511" s="22"/>
      <c r="I3511" s="20"/>
      <c r="J3511" s="20">
        <v>23</v>
      </c>
      <c r="K3511" s="20"/>
      <c r="L3511" s="20">
        <v>1</v>
      </c>
      <c r="M3511" s="20">
        <v>109</v>
      </c>
      <c r="N3511" s="20"/>
      <c r="O3511" s="20">
        <v>149</v>
      </c>
      <c r="P3511" s="23" t="str">
        <f>VLOOKUP(A3511,'ИЗ ОСНОВЫ НОМЕНКЛАТУР'!D:E,2,0)</f>
        <v>Ручки, крючки, опоры</v>
      </c>
      <c r="Q3511" s="23" t="str">
        <f>VLOOKUP(A3511,'ИЗ ОСНОВЫ НОМЕНКЛАТУР'!D:F,3,0)</f>
        <v>Торцевые ручки</v>
      </c>
      <c r="R3511" s="40">
        <f>VLOOKUP(A:A,'ИЗ ОСНОВЫ НОМЕНКЛАТУР'!D:G,4,0)</f>
        <v>745.42991561181441</v>
      </c>
      <c r="S3511" s="12" t="str">
        <f>VLOOKUP(A:A,'ИЗ ОСНОВЫ НОМЕНКЛАТУР'!D:H,5,0)</f>
        <v>C</v>
      </c>
      <c r="T3511" s="44">
        <f t="shared" si="651"/>
        <v>0</v>
      </c>
      <c r="U3511" s="44">
        <f t="shared" si="652"/>
        <v>11926.878649789031</v>
      </c>
      <c r="V3511" s="44">
        <f t="shared" si="653"/>
        <v>0</v>
      </c>
      <c r="W3511" s="44">
        <f t="shared" si="654"/>
        <v>0</v>
      </c>
      <c r="X3511" s="44">
        <f t="shared" si="655"/>
        <v>0</v>
      </c>
      <c r="Y3511" s="44">
        <f t="shared" si="656"/>
        <v>0</v>
      </c>
      <c r="Z3511" s="44">
        <f t="shared" si="657"/>
        <v>17144.888059071731</v>
      </c>
      <c r="AA3511" s="44">
        <f t="shared" si="658"/>
        <v>0</v>
      </c>
      <c r="AB3511" s="44">
        <f t="shared" si="659"/>
        <v>745.42991561181441</v>
      </c>
      <c r="AC3511" s="44">
        <f t="shared" si="660"/>
        <v>81251.86080168777</v>
      </c>
      <c r="AD3511" s="44">
        <f t="shared" si="661"/>
        <v>0</v>
      </c>
      <c r="AE3511" s="12">
        <f t="shared" si="662"/>
        <v>111069.05742616035</v>
      </c>
    </row>
    <row r="3512" spans="1:31" ht="12.6" customHeight="1" x14ac:dyDescent="0.2">
      <c r="A3512" s="26" t="s">
        <v>2574</v>
      </c>
      <c r="B3512" s="19"/>
      <c r="C3512" s="19"/>
      <c r="D3512" s="20">
        <v>80</v>
      </c>
      <c r="E3512" s="20">
        <v>37</v>
      </c>
      <c r="F3512" s="20"/>
      <c r="G3512" s="21"/>
      <c r="H3512" s="22"/>
      <c r="I3512" s="20"/>
      <c r="J3512" s="20">
        <v>154</v>
      </c>
      <c r="K3512" s="20"/>
      <c r="L3512" s="20">
        <v>90</v>
      </c>
      <c r="M3512" s="20"/>
      <c r="N3512" s="20"/>
      <c r="O3512" s="20">
        <v>361</v>
      </c>
      <c r="P3512" s="23" t="str">
        <f>VLOOKUP(A3512,'ИЗ ОСНОВЫ НОМЕНКЛАТУР'!D:E,2,0)</f>
        <v>Ручки, крючки, опоры</v>
      </c>
      <c r="Q3512" s="23" t="str">
        <f>VLOOKUP(A3512,'ИЗ ОСНОВЫ НОМЕНКЛАТУР'!D:F,3,0)</f>
        <v>Торцевые ручки</v>
      </c>
      <c r="R3512" s="40">
        <f>VLOOKUP(A:A,'ИЗ ОСНОВЫ НОМЕНКЛАТУР'!D:G,4,0)</f>
        <v>371.32473118279574</v>
      </c>
      <c r="S3512" s="12" t="str">
        <f>VLOOKUP(A:A,'ИЗ ОСНОВЫ НОМЕНКЛАТУР'!D:H,5,0)</f>
        <v>C</v>
      </c>
      <c r="T3512" s="44">
        <f t="shared" si="651"/>
        <v>29705.978494623661</v>
      </c>
      <c r="U3512" s="44">
        <f t="shared" si="652"/>
        <v>13739.015053763442</v>
      </c>
      <c r="V3512" s="44">
        <f t="shared" si="653"/>
        <v>0</v>
      </c>
      <c r="W3512" s="44">
        <f t="shared" si="654"/>
        <v>0</v>
      </c>
      <c r="X3512" s="44">
        <f t="shared" si="655"/>
        <v>0</v>
      </c>
      <c r="Y3512" s="44">
        <f t="shared" si="656"/>
        <v>0</v>
      </c>
      <c r="Z3512" s="44">
        <f t="shared" si="657"/>
        <v>57184.008602150541</v>
      </c>
      <c r="AA3512" s="44">
        <f t="shared" si="658"/>
        <v>0</v>
      </c>
      <c r="AB3512" s="44">
        <f t="shared" si="659"/>
        <v>33419.225806451614</v>
      </c>
      <c r="AC3512" s="44">
        <f t="shared" si="660"/>
        <v>0</v>
      </c>
      <c r="AD3512" s="44">
        <f t="shared" si="661"/>
        <v>0</v>
      </c>
      <c r="AE3512" s="12">
        <f t="shared" si="662"/>
        <v>134048.22795698926</v>
      </c>
    </row>
    <row r="3513" spans="1:31" ht="12.6" customHeight="1" x14ac:dyDescent="0.2">
      <c r="A3513" s="26" t="s">
        <v>2522</v>
      </c>
      <c r="B3513" s="19"/>
      <c r="C3513" s="19"/>
      <c r="D3513" s="20"/>
      <c r="E3513" s="21"/>
      <c r="F3513" s="22"/>
      <c r="G3513" s="21"/>
      <c r="H3513" s="22"/>
      <c r="I3513" s="20"/>
      <c r="J3513" s="20"/>
      <c r="K3513" s="20">
        <v>450</v>
      </c>
      <c r="L3513" s="20">
        <v>1</v>
      </c>
      <c r="M3513" s="20">
        <v>189</v>
      </c>
      <c r="N3513" s="20"/>
      <c r="O3513" s="20">
        <v>640</v>
      </c>
      <c r="P3513" s="23" t="str">
        <f>VLOOKUP(A3513,'ИЗ ОСНОВЫ НОМЕНКЛАТУР'!D:E,2,0)</f>
        <v>Ручки, крючки, опоры</v>
      </c>
      <c r="Q3513" s="23" t="str">
        <f>VLOOKUP(A3513,'ИЗ ОСНОВЫ НОМЕНКЛАТУР'!D:F,3,0)</f>
        <v>Торцевые ручки</v>
      </c>
      <c r="R3513" s="40">
        <f>VLOOKUP(A:A,'ИЗ ОСНОВЫ НОМЕНКЛАТУР'!D:G,4,0)</f>
        <v>779.28</v>
      </c>
      <c r="S3513" s="12" t="str">
        <f>VLOOKUP(A:A,'ИЗ ОСНОВЫ НОМЕНКЛАТУР'!D:H,5,0)</f>
        <v>C</v>
      </c>
      <c r="T3513" s="44">
        <f t="shared" si="651"/>
        <v>0</v>
      </c>
      <c r="U3513" s="44">
        <f t="shared" si="652"/>
        <v>0</v>
      </c>
      <c r="V3513" s="44">
        <f t="shared" si="653"/>
        <v>0</v>
      </c>
      <c r="W3513" s="44">
        <f t="shared" si="654"/>
        <v>0</v>
      </c>
      <c r="X3513" s="44">
        <f t="shared" si="655"/>
        <v>0</v>
      </c>
      <c r="Y3513" s="44">
        <f t="shared" si="656"/>
        <v>0</v>
      </c>
      <c r="Z3513" s="44">
        <f t="shared" si="657"/>
        <v>0</v>
      </c>
      <c r="AA3513" s="44">
        <f t="shared" si="658"/>
        <v>350676</v>
      </c>
      <c r="AB3513" s="44">
        <f t="shared" si="659"/>
        <v>779.28</v>
      </c>
      <c r="AC3513" s="44">
        <f t="shared" si="660"/>
        <v>147283.91999999998</v>
      </c>
      <c r="AD3513" s="44">
        <f t="shared" si="661"/>
        <v>0</v>
      </c>
      <c r="AE3513" s="12">
        <f t="shared" si="662"/>
        <v>498739.20000000001</v>
      </c>
    </row>
    <row r="3514" spans="1:31" ht="12.6" customHeight="1" x14ac:dyDescent="0.2">
      <c r="A3514" s="26" t="s">
        <v>2538</v>
      </c>
      <c r="B3514" s="19"/>
      <c r="C3514" s="19"/>
      <c r="D3514" s="20"/>
      <c r="E3514" s="21"/>
      <c r="F3514" s="22"/>
      <c r="G3514" s="21"/>
      <c r="H3514" s="22"/>
      <c r="I3514" s="20"/>
      <c r="J3514" s="20">
        <v>39</v>
      </c>
      <c r="K3514" s="20">
        <v>600</v>
      </c>
      <c r="L3514" s="20">
        <v>1</v>
      </c>
      <c r="M3514" s="20">
        <v>96</v>
      </c>
      <c r="N3514" s="20"/>
      <c r="O3514" s="20">
        <v>736</v>
      </c>
      <c r="P3514" s="23" t="str">
        <f>VLOOKUP(A3514,'ИЗ ОСНОВЫ НОМЕНКЛАТУР'!D:E,2,0)</f>
        <v>Ручки, крючки, опоры</v>
      </c>
      <c r="Q3514" s="23" t="str">
        <f>VLOOKUP(A3514,'ИЗ ОСНОВЫ НОМЕНКЛАТУР'!D:F,3,0)</f>
        <v>Торцевые ручки</v>
      </c>
      <c r="R3514" s="40">
        <f>VLOOKUP(A:A,'ИЗ ОСНОВЫ НОМЕНКЛАТУР'!D:G,4,0)</f>
        <v>434.98837209302326</v>
      </c>
      <c r="S3514" s="12" t="str">
        <f>VLOOKUP(A:A,'ИЗ ОСНОВЫ НОМЕНКЛАТУР'!D:H,5,0)</f>
        <v>C</v>
      </c>
      <c r="T3514" s="44">
        <f t="shared" si="651"/>
        <v>0</v>
      </c>
      <c r="U3514" s="44">
        <f t="shared" si="652"/>
        <v>0</v>
      </c>
      <c r="V3514" s="44">
        <f t="shared" si="653"/>
        <v>0</v>
      </c>
      <c r="W3514" s="44">
        <f t="shared" si="654"/>
        <v>0</v>
      </c>
      <c r="X3514" s="44">
        <f t="shared" si="655"/>
        <v>0</v>
      </c>
      <c r="Y3514" s="44">
        <f t="shared" si="656"/>
        <v>0</v>
      </c>
      <c r="Z3514" s="44">
        <f t="shared" si="657"/>
        <v>16964.546511627908</v>
      </c>
      <c r="AA3514" s="44">
        <f t="shared" si="658"/>
        <v>260993.02325581395</v>
      </c>
      <c r="AB3514" s="44">
        <f t="shared" si="659"/>
        <v>434.98837209302326</v>
      </c>
      <c r="AC3514" s="44">
        <f t="shared" si="660"/>
        <v>41758.883720930229</v>
      </c>
      <c r="AD3514" s="44">
        <f t="shared" si="661"/>
        <v>0</v>
      </c>
      <c r="AE3514" s="12">
        <f t="shared" si="662"/>
        <v>320151.4418604651</v>
      </c>
    </row>
    <row r="3515" spans="1:31" ht="12.6" customHeight="1" x14ac:dyDescent="0.2">
      <c r="A3515" s="26" t="s">
        <v>2524</v>
      </c>
      <c r="B3515" s="19"/>
      <c r="C3515" s="19"/>
      <c r="D3515" s="20"/>
      <c r="E3515" s="21"/>
      <c r="F3515" s="22"/>
      <c r="G3515" s="21"/>
      <c r="H3515" s="22"/>
      <c r="I3515" s="20"/>
      <c r="J3515" s="20">
        <v>2</v>
      </c>
      <c r="K3515" s="20">
        <v>450</v>
      </c>
      <c r="L3515" s="20">
        <v>1</v>
      </c>
      <c r="M3515" s="20">
        <v>99</v>
      </c>
      <c r="N3515" s="20"/>
      <c r="O3515" s="20">
        <v>552</v>
      </c>
      <c r="P3515" s="23" t="str">
        <f>VLOOKUP(A3515,'ИЗ ОСНОВЫ НОМЕНКЛАТУР'!D:E,2,0)</f>
        <v>Ручки, крючки, опоры</v>
      </c>
      <c r="Q3515" s="23" t="str">
        <f>VLOOKUP(A3515,'ИЗ ОСНОВЫ НОМЕНКЛАТУР'!D:F,3,0)</f>
        <v>Торцевые ручки</v>
      </c>
      <c r="R3515" s="40">
        <f>VLOOKUP(A:A,'ИЗ ОСНОВЫ НОМЕНКЛАТУР'!D:G,4,0)</f>
        <v>708.50806451612902</v>
      </c>
      <c r="S3515" s="12" t="str">
        <f>VLOOKUP(A:A,'ИЗ ОСНОВЫ НОМЕНКЛАТУР'!D:H,5,0)</f>
        <v>C</v>
      </c>
      <c r="T3515" s="44">
        <f t="shared" si="651"/>
        <v>0</v>
      </c>
      <c r="U3515" s="44">
        <f t="shared" si="652"/>
        <v>0</v>
      </c>
      <c r="V3515" s="44">
        <f t="shared" si="653"/>
        <v>0</v>
      </c>
      <c r="W3515" s="44">
        <f t="shared" si="654"/>
        <v>0</v>
      </c>
      <c r="X3515" s="44">
        <f t="shared" si="655"/>
        <v>0</v>
      </c>
      <c r="Y3515" s="44">
        <f t="shared" si="656"/>
        <v>0</v>
      </c>
      <c r="Z3515" s="44">
        <f t="shared" si="657"/>
        <v>1417.016129032258</v>
      </c>
      <c r="AA3515" s="44">
        <f t="shared" si="658"/>
        <v>318828.62903225806</v>
      </c>
      <c r="AB3515" s="44">
        <f t="shared" si="659"/>
        <v>708.50806451612902</v>
      </c>
      <c r="AC3515" s="44">
        <f t="shared" si="660"/>
        <v>70142.298387096773</v>
      </c>
      <c r="AD3515" s="44">
        <f t="shared" si="661"/>
        <v>0</v>
      </c>
      <c r="AE3515" s="12">
        <f t="shared" si="662"/>
        <v>391096.45161290321</v>
      </c>
    </row>
    <row r="3516" spans="1:31" ht="12.6" customHeight="1" x14ac:dyDescent="0.2">
      <c r="A3516" s="26" t="s">
        <v>2577</v>
      </c>
      <c r="B3516" s="19"/>
      <c r="C3516" s="19"/>
      <c r="D3516" s="20"/>
      <c r="E3516" s="21"/>
      <c r="F3516" s="22"/>
      <c r="G3516" s="21"/>
      <c r="H3516" s="22"/>
      <c r="I3516" s="20"/>
      <c r="J3516" s="20"/>
      <c r="K3516" s="20"/>
      <c r="L3516" s="20"/>
      <c r="M3516" s="20"/>
      <c r="N3516" s="20">
        <v>173</v>
      </c>
      <c r="O3516" s="20">
        <v>173</v>
      </c>
      <c r="P3516" s="23" t="str">
        <f>VLOOKUP(A3516,'ИЗ ОСНОВЫ НОМЕНКЛАТУР'!D:E,2,0)</f>
        <v>Ручки, крючки, опоры</v>
      </c>
      <c r="Q3516" s="23" t="str">
        <f>VLOOKUP(A3516,'ИЗ ОСНОВЫ НОМЕНКЛАТУР'!D:F,3,0)</f>
        <v>Торцевые ручки</v>
      </c>
      <c r="R3516" s="40">
        <f>VLOOKUP(A:A,'ИЗ ОСНОВЫ НОМЕНКЛАТУР'!D:G,4,0)</f>
        <v>700</v>
      </c>
      <c r="S3516" s="12" t="str">
        <f>VLOOKUP(A:A,'ИЗ ОСНОВЫ НОМЕНКЛАТУР'!D:H,5,0)</f>
        <v>C</v>
      </c>
      <c r="T3516" s="44">
        <f t="shared" si="651"/>
        <v>0</v>
      </c>
      <c r="U3516" s="44">
        <f t="shared" si="652"/>
        <v>0</v>
      </c>
      <c r="V3516" s="44">
        <f t="shared" si="653"/>
        <v>0</v>
      </c>
      <c r="W3516" s="44">
        <f t="shared" si="654"/>
        <v>0</v>
      </c>
      <c r="X3516" s="44">
        <f t="shared" si="655"/>
        <v>0</v>
      </c>
      <c r="Y3516" s="44">
        <f t="shared" si="656"/>
        <v>0</v>
      </c>
      <c r="Z3516" s="44">
        <f t="shared" si="657"/>
        <v>0</v>
      </c>
      <c r="AA3516" s="44">
        <f t="shared" si="658"/>
        <v>0</v>
      </c>
      <c r="AB3516" s="44">
        <f t="shared" si="659"/>
        <v>0</v>
      </c>
      <c r="AC3516" s="44">
        <f t="shared" si="660"/>
        <v>0</v>
      </c>
      <c r="AD3516" s="44">
        <f t="shared" si="661"/>
        <v>121100</v>
      </c>
      <c r="AE3516" s="12">
        <f t="shared" si="662"/>
        <v>121100</v>
      </c>
    </row>
    <row r="3517" spans="1:31" ht="12.6" customHeight="1" x14ac:dyDescent="0.2">
      <c r="A3517" s="26" t="s">
        <v>2582</v>
      </c>
      <c r="B3517" s="19"/>
      <c r="C3517" s="19"/>
      <c r="D3517" s="20"/>
      <c r="E3517" s="21"/>
      <c r="F3517" s="22"/>
      <c r="G3517" s="21"/>
      <c r="H3517" s="22"/>
      <c r="I3517" s="20"/>
      <c r="J3517" s="20"/>
      <c r="K3517" s="20"/>
      <c r="L3517" s="20"/>
      <c r="M3517" s="20"/>
      <c r="N3517" s="20">
        <v>78</v>
      </c>
      <c r="O3517" s="20">
        <v>78</v>
      </c>
      <c r="P3517" s="23" t="str">
        <f>VLOOKUP(A3517,'ИЗ ОСНОВЫ НОМЕНКЛАТУР'!D:E,2,0)</f>
        <v>Ручки, крючки, опоры</v>
      </c>
      <c r="Q3517" s="23" t="str">
        <f>VLOOKUP(A3517,'ИЗ ОСНОВЫ НОМЕНКЛАТУР'!D:F,3,0)</f>
        <v>Торцевые ручки</v>
      </c>
      <c r="R3517" s="40">
        <f>VLOOKUP(A:A,'ИЗ ОСНОВЫ НОМЕНКЛАТУР'!D:G,4,0)</f>
        <v>1450</v>
      </c>
      <c r="S3517" s="12" t="str">
        <f>VLOOKUP(A:A,'ИЗ ОСНОВЫ НОМЕНКЛАТУР'!D:H,5,0)</f>
        <v>C</v>
      </c>
      <c r="T3517" s="44">
        <f t="shared" si="651"/>
        <v>0</v>
      </c>
      <c r="U3517" s="44">
        <f t="shared" si="652"/>
        <v>0</v>
      </c>
      <c r="V3517" s="44">
        <f t="shared" si="653"/>
        <v>0</v>
      </c>
      <c r="W3517" s="44">
        <f t="shared" si="654"/>
        <v>0</v>
      </c>
      <c r="X3517" s="44">
        <f t="shared" si="655"/>
        <v>0</v>
      </c>
      <c r="Y3517" s="44">
        <f t="shared" si="656"/>
        <v>0</v>
      </c>
      <c r="Z3517" s="44">
        <f t="shared" si="657"/>
        <v>0</v>
      </c>
      <c r="AA3517" s="44">
        <f t="shared" si="658"/>
        <v>0</v>
      </c>
      <c r="AB3517" s="44">
        <f t="shared" si="659"/>
        <v>0</v>
      </c>
      <c r="AC3517" s="44">
        <f t="shared" si="660"/>
        <v>0</v>
      </c>
      <c r="AD3517" s="44">
        <f t="shared" si="661"/>
        <v>113100</v>
      </c>
      <c r="AE3517" s="12">
        <f t="shared" si="662"/>
        <v>113100</v>
      </c>
    </row>
    <row r="3518" spans="1:31" ht="12.6" customHeight="1" x14ac:dyDescent="0.2">
      <c r="A3518" s="26" t="s">
        <v>2601</v>
      </c>
      <c r="B3518" s="19"/>
      <c r="C3518" s="19"/>
      <c r="D3518" s="20"/>
      <c r="E3518" s="21"/>
      <c r="F3518" s="22"/>
      <c r="G3518" s="21"/>
      <c r="H3518" s="22"/>
      <c r="I3518" s="20"/>
      <c r="J3518" s="20"/>
      <c r="K3518" s="20"/>
      <c r="L3518" s="20"/>
      <c r="M3518" s="20"/>
      <c r="N3518" s="20">
        <v>35</v>
      </c>
      <c r="O3518" s="20">
        <v>35</v>
      </c>
      <c r="P3518" s="23" t="str">
        <f>VLOOKUP(A3518,'ИЗ ОСНОВЫ НОМЕНКЛАТУР'!D:E,2,0)</f>
        <v>Ручки, крючки, опоры</v>
      </c>
      <c r="Q3518" s="23" t="str">
        <f>VLOOKUP(A3518,'ИЗ ОСНОВЫ НОМЕНКЛАТУР'!D:F,3,0)</f>
        <v>Торцевые ручки</v>
      </c>
      <c r="R3518" s="40">
        <f>VLOOKUP(A:A,'ИЗ ОСНОВЫ НОМЕНКЛАТУР'!D:G,4,0)</f>
        <v>2050</v>
      </c>
      <c r="S3518" s="12" t="str">
        <f>VLOOKUP(A:A,'ИЗ ОСНОВЫ НОМЕНКЛАТУР'!D:H,5,0)</f>
        <v>C</v>
      </c>
      <c r="T3518" s="44">
        <f t="shared" si="651"/>
        <v>0</v>
      </c>
      <c r="U3518" s="44">
        <f t="shared" si="652"/>
        <v>0</v>
      </c>
      <c r="V3518" s="44">
        <f t="shared" si="653"/>
        <v>0</v>
      </c>
      <c r="W3518" s="44">
        <f t="shared" si="654"/>
        <v>0</v>
      </c>
      <c r="X3518" s="44">
        <f t="shared" si="655"/>
        <v>0</v>
      </c>
      <c r="Y3518" s="44">
        <f t="shared" si="656"/>
        <v>0</v>
      </c>
      <c r="Z3518" s="44">
        <f t="shared" si="657"/>
        <v>0</v>
      </c>
      <c r="AA3518" s="44">
        <f t="shared" si="658"/>
        <v>0</v>
      </c>
      <c r="AB3518" s="44">
        <f t="shared" si="659"/>
        <v>0</v>
      </c>
      <c r="AC3518" s="44">
        <f t="shared" si="660"/>
        <v>0</v>
      </c>
      <c r="AD3518" s="44">
        <f t="shared" si="661"/>
        <v>71750</v>
      </c>
      <c r="AE3518" s="12">
        <f t="shared" si="662"/>
        <v>71750</v>
      </c>
    </row>
    <row r="3519" spans="1:31" ht="12.6" customHeight="1" x14ac:dyDescent="0.2">
      <c r="A3519" s="26" t="s">
        <v>2555</v>
      </c>
      <c r="B3519" s="19"/>
      <c r="C3519" s="19"/>
      <c r="D3519" s="20"/>
      <c r="E3519" s="21"/>
      <c r="F3519" s="22"/>
      <c r="G3519" s="21"/>
      <c r="H3519" s="22"/>
      <c r="I3519" s="20"/>
      <c r="J3519" s="20"/>
      <c r="K3519" s="20"/>
      <c r="L3519" s="20"/>
      <c r="M3519" s="20"/>
      <c r="N3519" s="20">
        <v>20</v>
      </c>
      <c r="O3519" s="20">
        <v>20</v>
      </c>
      <c r="P3519" s="23" t="str">
        <f>VLOOKUP(A3519,'ИЗ ОСНОВЫ НОМЕНКЛАТУР'!D:E,2,0)</f>
        <v>Ручки, крючки, опоры</v>
      </c>
      <c r="Q3519" s="23" t="str">
        <f>VLOOKUP(A3519,'ИЗ ОСНОВЫ НОМЕНКЛАТУР'!D:F,3,0)</f>
        <v>Торцевые ручки</v>
      </c>
      <c r="R3519" s="40">
        <f>VLOOKUP(A:A,'ИЗ ОСНОВЫ НОМЕНКЛАТУР'!D:G,4,0)</f>
        <v>2500</v>
      </c>
      <c r="S3519" s="12" t="str">
        <f>VLOOKUP(A:A,'ИЗ ОСНОВЫ НОМЕНКЛАТУР'!D:H,5,0)</f>
        <v>C</v>
      </c>
      <c r="T3519" s="44">
        <f t="shared" si="651"/>
        <v>0</v>
      </c>
      <c r="U3519" s="44">
        <f t="shared" si="652"/>
        <v>0</v>
      </c>
      <c r="V3519" s="44">
        <f t="shared" si="653"/>
        <v>0</v>
      </c>
      <c r="W3519" s="44">
        <f t="shared" si="654"/>
        <v>0</v>
      </c>
      <c r="X3519" s="44">
        <f t="shared" si="655"/>
        <v>0</v>
      </c>
      <c r="Y3519" s="44">
        <f t="shared" si="656"/>
        <v>0</v>
      </c>
      <c r="Z3519" s="44">
        <f t="shared" si="657"/>
        <v>0</v>
      </c>
      <c r="AA3519" s="44">
        <f t="shared" si="658"/>
        <v>0</v>
      </c>
      <c r="AB3519" s="44">
        <f t="shared" si="659"/>
        <v>0</v>
      </c>
      <c r="AC3519" s="44">
        <f t="shared" si="660"/>
        <v>0</v>
      </c>
      <c r="AD3519" s="44">
        <f t="shared" si="661"/>
        <v>50000</v>
      </c>
      <c r="AE3519" s="12">
        <f t="shared" si="662"/>
        <v>50000</v>
      </c>
    </row>
    <row r="3520" spans="1:31" ht="12.6" hidden="1" customHeight="1" x14ac:dyDescent="0.2">
      <c r="A3520" s="26" t="s">
        <v>2745</v>
      </c>
      <c r="B3520" s="19"/>
      <c r="C3520" s="19"/>
      <c r="D3520" s="20"/>
      <c r="E3520" s="21"/>
      <c r="F3520" s="22"/>
      <c r="G3520" s="21"/>
      <c r="H3520" s="22"/>
      <c r="I3520" s="20"/>
      <c r="J3520" s="20"/>
      <c r="K3520" s="20"/>
      <c r="L3520" s="20">
        <v>24</v>
      </c>
      <c r="M3520" s="20">
        <v>100</v>
      </c>
      <c r="N3520" s="20"/>
      <c r="O3520" s="20">
        <v>124</v>
      </c>
      <c r="P3520" s="23" t="str">
        <f>VLOOKUP(A3520,'ИЗ ОСНОВЫ НОМЕНКЛАТУР'!D:E,2,0)</f>
        <v>Ручки, крючки, опоры</v>
      </c>
      <c r="Q3520" s="23" t="str">
        <f>VLOOKUP(A3520,'ИЗ ОСНОВЫ НОМЕНКЛАТУР'!D:F,3,0)</f>
        <v>Ручки-рейлинги</v>
      </c>
      <c r="R3520" s="40">
        <f>VLOOKUP(A:A,'ИЗ ОСНОВЫ НОМЕНКЛАТУР'!D:G,4,0)</f>
        <v>200</v>
      </c>
      <c r="S3520" s="12" t="str">
        <f>VLOOKUP(A:A,'ИЗ ОСНОВЫ НОМЕНКЛАТУР'!D:H,5,0)</f>
        <v>C</v>
      </c>
      <c r="T3520" s="44">
        <f t="shared" si="651"/>
        <v>0</v>
      </c>
      <c r="U3520" s="44">
        <f t="shared" si="652"/>
        <v>0</v>
      </c>
      <c r="V3520" s="44">
        <f t="shared" si="653"/>
        <v>0</v>
      </c>
      <c r="W3520" s="44">
        <f t="shared" si="654"/>
        <v>0</v>
      </c>
      <c r="X3520" s="44">
        <f t="shared" si="655"/>
        <v>0</v>
      </c>
      <c r="Y3520" s="44">
        <f t="shared" si="656"/>
        <v>0</v>
      </c>
      <c r="Z3520" s="44">
        <f t="shared" si="657"/>
        <v>0</v>
      </c>
      <c r="AA3520" s="44">
        <f t="shared" si="658"/>
        <v>0</v>
      </c>
      <c r="AB3520" s="44">
        <f t="shared" si="659"/>
        <v>4800</v>
      </c>
      <c r="AC3520" s="44">
        <f t="shared" si="660"/>
        <v>20000</v>
      </c>
      <c r="AD3520" s="44">
        <f t="shared" si="661"/>
        <v>0</v>
      </c>
      <c r="AE3520" s="12">
        <f t="shared" si="662"/>
        <v>24800</v>
      </c>
    </row>
    <row r="3521" spans="1:31" ht="12.6" hidden="1" customHeight="1" x14ac:dyDescent="0.2">
      <c r="A3521" s="26" t="s">
        <v>2199</v>
      </c>
      <c r="B3521" s="19"/>
      <c r="C3521" s="19"/>
      <c r="D3521" s="20"/>
      <c r="E3521" s="20">
        <v>43</v>
      </c>
      <c r="F3521" s="20"/>
      <c r="G3521" s="21"/>
      <c r="H3521" s="22"/>
      <c r="I3521" s="20"/>
      <c r="J3521" s="20">
        <v>11</v>
      </c>
      <c r="K3521" s="20"/>
      <c r="L3521" s="20">
        <v>1</v>
      </c>
      <c r="M3521" s="20">
        <v>100</v>
      </c>
      <c r="N3521" s="20"/>
      <c r="O3521" s="20">
        <v>155</v>
      </c>
      <c r="P3521" s="23" t="str">
        <f>VLOOKUP(A3521,'ИЗ ОСНОВЫ НОМЕНКЛАТУР'!D:E,2,0)</f>
        <v>Ручки, крючки, опоры</v>
      </c>
      <c r="Q3521" s="23" t="str">
        <f>VLOOKUP(A3521,'ИЗ ОСНОВЫ НОМЕНКЛАТУР'!D:F,3,0)</f>
        <v>Ручки-скобы</v>
      </c>
      <c r="R3521" s="40">
        <f>VLOOKUP(A:A,'ИЗ ОСНОВЫ НОМЕНКЛАТУР'!D:G,4,0)</f>
        <v>1112.0880505415164</v>
      </c>
      <c r="S3521" s="12" t="str">
        <f>VLOOKUP(A:A,'ИЗ ОСНОВЫ НОМЕНКЛАТУР'!D:H,5,0)</f>
        <v>C</v>
      </c>
      <c r="T3521" s="44">
        <f t="shared" si="651"/>
        <v>0</v>
      </c>
      <c r="U3521" s="44">
        <f t="shared" si="652"/>
        <v>47819.786173285203</v>
      </c>
      <c r="V3521" s="44">
        <f t="shared" si="653"/>
        <v>0</v>
      </c>
      <c r="W3521" s="44">
        <f t="shared" si="654"/>
        <v>0</v>
      </c>
      <c r="X3521" s="44">
        <f t="shared" si="655"/>
        <v>0</v>
      </c>
      <c r="Y3521" s="44">
        <f t="shared" si="656"/>
        <v>0</v>
      </c>
      <c r="Z3521" s="44">
        <f t="shared" si="657"/>
        <v>12232.968555956681</v>
      </c>
      <c r="AA3521" s="44">
        <f t="shared" si="658"/>
        <v>0</v>
      </c>
      <c r="AB3521" s="44">
        <f t="shared" si="659"/>
        <v>1112.0880505415164</v>
      </c>
      <c r="AC3521" s="44">
        <f t="shared" si="660"/>
        <v>111208.80505415164</v>
      </c>
      <c r="AD3521" s="44">
        <f t="shared" si="661"/>
        <v>0</v>
      </c>
      <c r="AE3521" s="12">
        <f t="shared" si="662"/>
        <v>172373.64783393504</v>
      </c>
    </row>
    <row r="3522" spans="1:31" ht="12.6" hidden="1" customHeight="1" x14ac:dyDescent="0.2">
      <c r="A3522" s="26" t="s">
        <v>2198</v>
      </c>
      <c r="B3522" s="19"/>
      <c r="C3522" s="19"/>
      <c r="D3522" s="20"/>
      <c r="E3522" s="20">
        <v>16</v>
      </c>
      <c r="F3522" s="20"/>
      <c r="G3522" s="21"/>
      <c r="H3522" s="22"/>
      <c r="I3522" s="20"/>
      <c r="J3522" s="20">
        <v>38</v>
      </c>
      <c r="K3522" s="20"/>
      <c r="L3522" s="20">
        <v>1</v>
      </c>
      <c r="M3522" s="20">
        <v>74</v>
      </c>
      <c r="N3522" s="20">
        <v>52</v>
      </c>
      <c r="O3522" s="20">
        <v>181</v>
      </c>
      <c r="P3522" s="23" t="str">
        <f>VLOOKUP(A3522,'ИЗ ОСНОВЫ НОМЕНКЛАТУР'!D:E,2,0)</f>
        <v>Ручки, крючки, опоры</v>
      </c>
      <c r="Q3522" s="23" t="str">
        <f>VLOOKUP(A3522,'ИЗ ОСНОВЫ НОМЕНКЛАТУР'!D:F,3,0)</f>
        <v>Ручки-скобы</v>
      </c>
      <c r="R3522" s="40">
        <f>VLOOKUP(A:A,'ИЗ ОСНОВЫ НОМЕНКЛАТУР'!D:G,4,0)</f>
        <v>1302.2178343949045</v>
      </c>
      <c r="S3522" s="12" t="str">
        <f>VLOOKUP(A:A,'ИЗ ОСНОВЫ НОМЕНКЛАТУР'!D:H,5,0)</f>
        <v>C</v>
      </c>
      <c r="T3522" s="44">
        <f t="shared" si="651"/>
        <v>0</v>
      </c>
      <c r="U3522" s="44">
        <f t="shared" si="652"/>
        <v>20835.485350318471</v>
      </c>
      <c r="V3522" s="44">
        <f t="shared" si="653"/>
        <v>0</v>
      </c>
      <c r="W3522" s="44">
        <f t="shared" si="654"/>
        <v>0</v>
      </c>
      <c r="X3522" s="44">
        <f t="shared" si="655"/>
        <v>0</v>
      </c>
      <c r="Y3522" s="44">
        <f t="shared" si="656"/>
        <v>0</v>
      </c>
      <c r="Z3522" s="44">
        <f t="shared" si="657"/>
        <v>49484.277707006368</v>
      </c>
      <c r="AA3522" s="44">
        <f t="shared" si="658"/>
        <v>0</v>
      </c>
      <c r="AB3522" s="44">
        <f t="shared" si="659"/>
        <v>1302.2178343949045</v>
      </c>
      <c r="AC3522" s="44">
        <f t="shared" si="660"/>
        <v>96364.119745222924</v>
      </c>
      <c r="AD3522" s="44">
        <f t="shared" si="661"/>
        <v>67715.327388535035</v>
      </c>
      <c r="AE3522" s="12">
        <f t="shared" si="662"/>
        <v>235701.42802547768</v>
      </c>
    </row>
    <row r="3523" spans="1:31" ht="12.6" hidden="1" customHeight="1" x14ac:dyDescent="0.2">
      <c r="A3523" s="26" t="s">
        <v>2245</v>
      </c>
      <c r="B3523" s="19"/>
      <c r="C3523" s="19"/>
      <c r="D3523" s="20">
        <v>400</v>
      </c>
      <c r="E3523" s="20">
        <v>22</v>
      </c>
      <c r="F3523" s="20"/>
      <c r="G3523" s="21"/>
      <c r="H3523" s="22"/>
      <c r="I3523" s="20"/>
      <c r="J3523" s="20">
        <v>391</v>
      </c>
      <c r="K3523" s="20"/>
      <c r="L3523" s="20">
        <v>22</v>
      </c>
      <c r="M3523" s="20">
        <v>100</v>
      </c>
      <c r="N3523" s="20">
        <v>101</v>
      </c>
      <c r="O3523" s="20">
        <v>1036</v>
      </c>
      <c r="P3523" s="23" t="str">
        <f>VLOOKUP(A3523,'ИЗ ОСНОВЫ НОМЕНКЛАТУР'!D:E,2,0)</f>
        <v>Ручки, крючки, опоры</v>
      </c>
      <c r="Q3523" s="23" t="str">
        <f>VLOOKUP(A3523,'ИЗ ОСНОВЫ НОМЕНКЛАТУР'!D:F,3,0)</f>
        <v>Ручки-скобы</v>
      </c>
      <c r="R3523" s="40">
        <f>VLOOKUP(A:A,'ИЗ ОСНОВЫ НОМЕНКЛАТУР'!D:G,4,0)</f>
        <v>240.98170588235294</v>
      </c>
      <c r="S3523" s="12" t="str">
        <f>VLOOKUP(A:A,'ИЗ ОСНОВЫ НОМЕНКЛАТУР'!D:H,5,0)</f>
        <v>C</v>
      </c>
      <c r="T3523" s="44">
        <f t="shared" si="651"/>
        <v>96392.682352941178</v>
      </c>
      <c r="U3523" s="44">
        <f t="shared" si="652"/>
        <v>5301.5975294117643</v>
      </c>
      <c r="V3523" s="44">
        <f t="shared" si="653"/>
        <v>0</v>
      </c>
      <c r="W3523" s="44">
        <f t="shared" si="654"/>
        <v>0</v>
      </c>
      <c r="X3523" s="44">
        <f t="shared" si="655"/>
        <v>0</v>
      </c>
      <c r="Y3523" s="44">
        <f t="shared" si="656"/>
        <v>0</v>
      </c>
      <c r="Z3523" s="44">
        <f t="shared" si="657"/>
        <v>94223.846999999994</v>
      </c>
      <c r="AA3523" s="44">
        <f t="shared" si="658"/>
        <v>0</v>
      </c>
      <c r="AB3523" s="44">
        <f t="shared" si="659"/>
        <v>5301.5975294117643</v>
      </c>
      <c r="AC3523" s="44">
        <f t="shared" si="660"/>
        <v>24098.170588235294</v>
      </c>
      <c r="AD3523" s="44">
        <f t="shared" si="661"/>
        <v>24339.152294117648</v>
      </c>
      <c r="AE3523" s="12">
        <f t="shared" si="662"/>
        <v>249657.0472941176</v>
      </c>
    </row>
    <row r="3524" spans="1:31" ht="12.6" hidden="1" customHeight="1" x14ac:dyDescent="0.2">
      <c r="A3524" s="26" t="s">
        <v>2215</v>
      </c>
      <c r="B3524" s="19"/>
      <c r="C3524" s="19"/>
      <c r="D3524" s="20">
        <v>400</v>
      </c>
      <c r="E3524" s="20">
        <v>39</v>
      </c>
      <c r="F3524" s="20"/>
      <c r="G3524" s="21"/>
      <c r="H3524" s="22"/>
      <c r="I3524" s="20"/>
      <c r="J3524" s="20">
        <v>46</v>
      </c>
      <c r="K3524" s="20">
        <v>10</v>
      </c>
      <c r="L3524" s="20">
        <v>11</v>
      </c>
      <c r="M3524" s="20">
        <v>50</v>
      </c>
      <c r="N3524" s="20"/>
      <c r="O3524" s="20">
        <v>556</v>
      </c>
      <c r="P3524" s="23" t="str">
        <f>VLOOKUP(A3524,'ИЗ ОСНОВЫ НОМЕНКЛАТУР'!D:E,2,0)</f>
        <v>Ручки, крючки, опоры</v>
      </c>
      <c r="Q3524" s="23" t="str">
        <f>VLOOKUP(A3524,'ИЗ ОСНОВЫ НОМЕНКЛАТУР'!D:F,3,0)</f>
        <v>Ручки-скобы</v>
      </c>
      <c r="R3524" s="40">
        <f>VLOOKUP(A:A,'ИЗ ОСНОВЫ НОМЕНКЛАТУР'!D:G,4,0)</f>
        <v>296.14871496924127</v>
      </c>
      <c r="S3524" s="12" t="str">
        <f>VLOOKUP(A:A,'ИЗ ОСНОВЫ НОМЕНКЛАТУР'!D:H,5,0)</f>
        <v>C</v>
      </c>
      <c r="T3524" s="44">
        <f t="shared" si="651"/>
        <v>118459.48598769651</v>
      </c>
      <c r="U3524" s="44">
        <f t="shared" si="652"/>
        <v>11549.79988380041</v>
      </c>
      <c r="V3524" s="44">
        <f t="shared" si="653"/>
        <v>0</v>
      </c>
      <c r="W3524" s="44">
        <f t="shared" si="654"/>
        <v>0</v>
      </c>
      <c r="X3524" s="44">
        <f t="shared" si="655"/>
        <v>0</v>
      </c>
      <c r="Y3524" s="44">
        <f t="shared" si="656"/>
        <v>0</v>
      </c>
      <c r="Z3524" s="44">
        <f t="shared" si="657"/>
        <v>13622.840888585099</v>
      </c>
      <c r="AA3524" s="44">
        <f t="shared" si="658"/>
        <v>2961.4871496924125</v>
      </c>
      <c r="AB3524" s="44">
        <f t="shared" si="659"/>
        <v>3257.6358646616541</v>
      </c>
      <c r="AC3524" s="44">
        <f t="shared" si="660"/>
        <v>14807.435748462063</v>
      </c>
      <c r="AD3524" s="44">
        <f t="shared" si="661"/>
        <v>0</v>
      </c>
      <c r="AE3524" s="12">
        <f t="shared" si="662"/>
        <v>164658.68552289816</v>
      </c>
    </row>
    <row r="3525" spans="1:31" ht="12.6" hidden="1" customHeight="1" x14ac:dyDescent="0.2">
      <c r="A3525" s="26" t="s">
        <v>2230</v>
      </c>
      <c r="B3525" s="19"/>
      <c r="C3525" s="19"/>
      <c r="D3525" s="20">
        <v>280</v>
      </c>
      <c r="E3525" s="20">
        <v>36</v>
      </c>
      <c r="F3525" s="20"/>
      <c r="G3525" s="21"/>
      <c r="H3525" s="22"/>
      <c r="I3525" s="20"/>
      <c r="J3525" s="20">
        <v>315</v>
      </c>
      <c r="K3525" s="20"/>
      <c r="L3525" s="20"/>
      <c r="M3525" s="20"/>
      <c r="N3525" s="20">
        <v>71</v>
      </c>
      <c r="O3525" s="20">
        <v>702</v>
      </c>
      <c r="P3525" s="23" t="str">
        <f>VLOOKUP(A3525,'ИЗ ОСНОВЫ НОМЕНКЛАТУР'!D:E,2,0)</f>
        <v>Ручки, крючки, опоры</v>
      </c>
      <c r="Q3525" s="23" t="str">
        <f>VLOOKUP(A3525,'ИЗ ОСНОВЫ НОМЕНКЛАТУР'!D:F,3,0)</f>
        <v>Ручки-скобы</v>
      </c>
      <c r="R3525" s="40">
        <f>VLOOKUP(A:A,'ИЗ ОСНОВЫ НОМЕНКЛАТУР'!D:G,4,0)</f>
        <v>303.47289893617022</v>
      </c>
      <c r="S3525" s="12" t="str">
        <f>VLOOKUP(A:A,'ИЗ ОСНОВЫ НОМЕНКЛАТУР'!D:H,5,0)</f>
        <v>C</v>
      </c>
      <c r="T3525" s="44">
        <f t="shared" si="651"/>
        <v>84972.411702127662</v>
      </c>
      <c r="U3525" s="44">
        <f t="shared" si="652"/>
        <v>10925.024361702128</v>
      </c>
      <c r="V3525" s="44">
        <f t="shared" si="653"/>
        <v>0</v>
      </c>
      <c r="W3525" s="44">
        <f t="shared" si="654"/>
        <v>0</v>
      </c>
      <c r="X3525" s="44">
        <f t="shared" si="655"/>
        <v>0</v>
      </c>
      <c r="Y3525" s="44">
        <f t="shared" si="656"/>
        <v>0</v>
      </c>
      <c r="Z3525" s="44">
        <f t="shared" si="657"/>
        <v>95593.963164893619</v>
      </c>
      <c r="AA3525" s="44">
        <f t="shared" si="658"/>
        <v>0</v>
      </c>
      <c r="AB3525" s="44">
        <f t="shared" si="659"/>
        <v>0</v>
      </c>
      <c r="AC3525" s="44">
        <f t="shared" si="660"/>
        <v>0</v>
      </c>
      <c r="AD3525" s="44">
        <f t="shared" si="661"/>
        <v>21546.575824468087</v>
      </c>
      <c r="AE3525" s="12">
        <f t="shared" si="662"/>
        <v>213037.97505319151</v>
      </c>
    </row>
    <row r="3526" spans="1:31" ht="12.6" hidden="1" customHeight="1" x14ac:dyDescent="0.2">
      <c r="A3526" s="26" t="s">
        <v>2208</v>
      </c>
      <c r="B3526" s="19"/>
      <c r="C3526" s="19"/>
      <c r="D3526" s="20">
        <v>240</v>
      </c>
      <c r="E3526" s="20">
        <v>54</v>
      </c>
      <c r="F3526" s="20"/>
      <c r="G3526" s="21"/>
      <c r="H3526" s="22"/>
      <c r="I3526" s="20"/>
      <c r="J3526" s="20"/>
      <c r="K3526" s="20">
        <v>360</v>
      </c>
      <c r="L3526" s="20"/>
      <c r="M3526" s="20"/>
      <c r="N3526" s="20">
        <v>98</v>
      </c>
      <c r="O3526" s="20">
        <v>752</v>
      </c>
      <c r="P3526" s="23" t="str">
        <f>VLOOKUP(A3526,'ИЗ ОСНОВЫ НОМЕНКЛАТУР'!D:E,2,0)</f>
        <v>Ручки, крючки, опоры</v>
      </c>
      <c r="Q3526" s="23" t="str">
        <f>VLOOKUP(A3526,'ИЗ ОСНОВЫ НОМЕНКЛАТУР'!D:F,3,0)</f>
        <v>Ручки-скобы</v>
      </c>
      <c r="R3526" s="40">
        <f>VLOOKUP(A:A,'ИЗ ОСНОВЫ НОМЕНКЛАТУР'!D:G,4,0)</f>
        <v>383.3709784172662</v>
      </c>
      <c r="S3526" s="12" t="str">
        <f>VLOOKUP(A:A,'ИЗ ОСНОВЫ НОМЕНКЛАТУР'!D:H,5,0)</f>
        <v>C</v>
      </c>
      <c r="T3526" s="44">
        <f t="shared" si="651"/>
        <v>92009.03482014389</v>
      </c>
      <c r="U3526" s="44">
        <f t="shared" si="652"/>
        <v>20702.032834532376</v>
      </c>
      <c r="V3526" s="44">
        <f t="shared" si="653"/>
        <v>0</v>
      </c>
      <c r="W3526" s="44">
        <f t="shared" si="654"/>
        <v>0</v>
      </c>
      <c r="X3526" s="44">
        <f t="shared" si="655"/>
        <v>0</v>
      </c>
      <c r="Y3526" s="44">
        <f t="shared" si="656"/>
        <v>0</v>
      </c>
      <c r="Z3526" s="44">
        <f t="shared" si="657"/>
        <v>0</v>
      </c>
      <c r="AA3526" s="44">
        <f t="shared" si="658"/>
        <v>138013.55223021584</v>
      </c>
      <c r="AB3526" s="44">
        <f t="shared" si="659"/>
        <v>0</v>
      </c>
      <c r="AC3526" s="44">
        <f t="shared" si="660"/>
        <v>0</v>
      </c>
      <c r="AD3526" s="44">
        <f t="shared" si="661"/>
        <v>37570.355884892087</v>
      </c>
      <c r="AE3526" s="12">
        <f t="shared" si="662"/>
        <v>288294.97576978419</v>
      </c>
    </row>
    <row r="3527" spans="1:31" ht="12.6" hidden="1" customHeight="1" x14ac:dyDescent="0.2">
      <c r="A3527" s="26" t="s">
        <v>2223</v>
      </c>
      <c r="B3527" s="19"/>
      <c r="C3527" s="19"/>
      <c r="D3527" s="20">
        <v>210</v>
      </c>
      <c r="E3527" s="20">
        <v>28</v>
      </c>
      <c r="F3527" s="20"/>
      <c r="G3527" s="21"/>
      <c r="H3527" s="22"/>
      <c r="I3527" s="20"/>
      <c r="J3527" s="20">
        <v>291</v>
      </c>
      <c r="K3527" s="20"/>
      <c r="L3527" s="20">
        <v>1</v>
      </c>
      <c r="M3527" s="20">
        <v>205</v>
      </c>
      <c r="N3527" s="20">
        <v>84</v>
      </c>
      <c r="O3527" s="20">
        <v>819</v>
      </c>
      <c r="P3527" s="23" t="str">
        <f>VLOOKUP(A3527,'ИЗ ОСНОВЫ НОМЕНКЛАТУР'!D:E,2,0)</f>
        <v>Ручки, крючки, опоры</v>
      </c>
      <c r="Q3527" s="23" t="str">
        <f>VLOOKUP(A3527,'ИЗ ОСНОВЫ НОМЕНКЛАТУР'!D:F,3,0)</f>
        <v>Ручки-скобы</v>
      </c>
      <c r="R3527" s="40">
        <f>VLOOKUP(A:A,'ИЗ ОСНОВЫ НОМЕНКЛАТУР'!D:G,4,0)</f>
        <v>405.70672794117644</v>
      </c>
      <c r="S3527" s="12" t="str">
        <f>VLOOKUP(A:A,'ИЗ ОСНОВЫ НОМЕНКЛАТУР'!D:H,5,0)</f>
        <v>C</v>
      </c>
      <c r="T3527" s="44">
        <f t="shared" si="651"/>
        <v>85198.412867647057</v>
      </c>
      <c r="U3527" s="44">
        <f t="shared" si="652"/>
        <v>11359.788382352941</v>
      </c>
      <c r="V3527" s="44">
        <f t="shared" si="653"/>
        <v>0</v>
      </c>
      <c r="W3527" s="44">
        <f t="shared" si="654"/>
        <v>0</v>
      </c>
      <c r="X3527" s="44">
        <f t="shared" si="655"/>
        <v>0</v>
      </c>
      <c r="Y3527" s="44">
        <f t="shared" si="656"/>
        <v>0</v>
      </c>
      <c r="Z3527" s="44">
        <f t="shared" si="657"/>
        <v>118060.65783088234</v>
      </c>
      <c r="AA3527" s="44">
        <f t="shared" si="658"/>
        <v>0</v>
      </c>
      <c r="AB3527" s="44">
        <f t="shared" si="659"/>
        <v>405.70672794117644</v>
      </c>
      <c r="AC3527" s="44">
        <f t="shared" si="660"/>
        <v>83169.879227941172</v>
      </c>
      <c r="AD3527" s="44">
        <f t="shared" si="661"/>
        <v>34079.365147058823</v>
      </c>
      <c r="AE3527" s="12">
        <f t="shared" si="662"/>
        <v>332273.81018382346</v>
      </c>
    </row>
    <row r="3528" spans="1:31" ht="12.6" hidden="1" customHeight="1" x14ac:dyDescent="0.2">
      <c r="A3528" s="26" t="s">
        <v>2206</v>
      </c>
      <c r="B3528" s="19"/>
      <c r="C3528" s="19"/>
      <c r="D3528" s="20">
        <v>240</v>
      </c>
      <c r="E3528" s="20">
        <v>58</v>
      </c>
      <c r="F3528" s="20"/>
      <c r="G3528" s="21"/>
      <c r="H3528" s="22"/>
      <c r="I3528" s="20"/>
      <c r="J3528" s="20">
        <v>262</v>
      </c>
      <c r="K3528" s="20"/>
      <c r="L3528" s="20">
        <v>20</v>
      </c>
      <c r="M3528" s="20">
        <v>159</v>
      </c>
      <c r="N3528" s="20"/>
      <c r="O3528" s="20">
        <v>739</v>
      </c>
      <c r="P3528" s="23" t="str">
        <f>VLOOKUP(A3528,'ИЗ ОСНОВЫ НОМЕНКЛАТУР'!D:E,2,0)</f>
        <v>Ручки, крючки, опоры</v>
      </c>
      <c r="Q3528" s="23" t="str">
        <f>VLOOKUP(A3528,'ИЗ ОСНОВЫ НОМЕНКЛАТУР'!D:F,3,0)</f>
        <v>Ручки-скобы</v>
      </c>
      <c r="R3528" s="40">
        <f>VLOOKUP(A:A,'ИЗ ОСНОВЫ НОМЕНКЛАТУР'!D:G,4,0)</f>
        <v>369.61700354609928</v>
      </c>
      <c r="S3528" s="12" t="str">
        <f>VLOOKUP(A:A,'ИЗ ОСНОВЫ НОМЕНКЛАТУР'!D:H,5,0)</f>
        <v>C</v>
      </c>
      <c r="T3528" s="44">
        <f t="shared" si="651"/>
        <v>88708.080851063831</v>
      </c>
      <c r="U3528" s="44">
        <f t="shared" si="652"/>
        <v>21437.786205673758</v>
      </c>
      <c r="V3528" s="44">
        <f t="shared" si="653"/>
        <v>0</v>
      </c>
      <c r="W3528" s="44">
        <f t="shared" si="654"/>
        <v>0</v>
      </c>
      <c r="X3528" s="44">
        <f t="shared" si="655"/>
        <v>0</v>
      </c>
      <c r="Y3528" s="44">
        <f t="shared" si="656"/>
        <v>0</v>
      </c>
      <c r="Z3528" s="44">
        <f t="shared" si="657"/>
        <v>96839.654929078009</v>
      </c>
      <c r="AA3528" s="44">
        <f t="shared" si="658"/>
        <v>0</v>
      </c>
      <c r="AB3528" s="44">
        <f t="shared" si="659"/>
        <v>7392.3400709219859</v>
      </c>
      <c r="AC3528" s="44">
        <f t="shared" si="660"/>
        <v>58769.103563829784</v>
      </c>
      <c r="AD3528" s="44">
        <f t="shared" si="661"/>
        <v>0</v>
      </c>
      <c r="AE3528" s="12">
        <f t="shared" si="662"/>
        <v>273146.96562056738</v>
      </c>
    </row>
    <row r="3529" spans="1:31" ht="12.6" hidden="1" customHeight="1" x14ac:dyDescent="0.2">
      <c r="A3529" s="26" t="s">
        <v>2222</v>
      </c>
      <c r="B3529" s="19"/>
      <c r="C3529" s="19"/>
      <c r="D3529" s="20">
        <v>50</v>
      </c>
      <c r="E3529" s="20">
        <v>59</v>
      </c>
      <c r="F3529" s="20"/>
      <c r="G3529" s="21"/>
      <c r="H3529" s="22"/>
      <c r="I3529" s="20"/>
      <c r="J3529" s="20">
        <v>112</v>
      </c>
      <c r="K3529" s="20">
        <v>60</v>
      </c>
      <c r="L3529" s="20">
        <v>1</v>
      </c>
      <c r="M3529" s="20">
        <v>29</v>
      </c>
      <c r="N3529" s="20">
        <v>76</v>
      </c>
      <c r="O3529" s="20">
        <v>387</v>
      </c>
      <c r="P3529" s="23" t="str">
        <f>VLOOKUP(A3529,'ИЗ ОСНОВЫ НОМЕНКЛАТУР'!D:E,2,0)</f>
        <v>Ручки, крючки, опоры</v>
      </c>
      <c r="Q3529" s="23" t="str">
        <f>VLOOKUP(A3529,'ИЗ ОСНОВЫ НОМЕНКЛАТУР'!D:F,3,0)</f>
        <v>Ручки-скобы</v>
      </c>
      <c r="R3529" s="40">
        <f>VLOOKUP(A:A,'ИЗ ОСНОВЫ НОМЕНКЛАТУР'!D:G,4,0)</f>
        <v>882.27962441314548</v>
      </c>
      <c r="S3529" s="12" t="str">
        <f>VLOOKUP(A:A,'ИЗ ОСНОВЫ НОМЕНКЛАТУР'!D:H,5,0)</f>
        <v>C</v>
      </c>
      <c r="T3529" s="44">
        <f t="shared" ref="T3529:T3592" si="663">$R3529*D3529</f>
        <v>44113.981220657275</v>
      </c>
      <c r="U3529" s="44">
        <f t="shared" ref="U3529:U3592" si="664">$R3529*E3529</f>
        <v>52054.497840375581</v>
      </c>
      <c r="V3529" s="44">
        <f t="shared" ref="V3529:V3592" si="665">$R3529*F3529</f>
        <v>0</v>
      </c>
      <c r="W3529" s="44">
        <f t="shared" ref="W3529:W3592" si="666">$R3529*G3529</f>
        <v>0</v>
      </c>
      <c r="X3529" s="44">
        <f t="shared" ref="X3529:X3592" si="667">$R3529*H3529</f>
        <v>0</v>
      </c>
      <c r="Y3529" s="44">
        <f t="shared" ref="Y3529:Y3592" si="668">$R3529*I3529</f>
        <v>0</v>
      </c>
      <c r="Z3529" s="44">
        <f t="shared" ref="Z3529:Z3592" si="669">$R3529*J3529</f>
        <v>98815.317934272287</v>
      </c>
      <c r="AA3529" s="44">
        <f t="shared" ref="AA3529:AA3592" si="670">$R3529*K3529</f>
        <v>52936.777464788727</v>
      </c>
      <c r="AB3529" s="44">
        <f t="shared" ref="AB3529:AB3592" si="671">$R3529*L3529</f>
        <v>882.27962441314548</v>
      </c>
      <c r="AC3529" s="44">
        <f t="shared" ref="AC3529:AC3592" si="672">$R3529*M3529</f>
        <v>25586.109107981218</v>
      </c>
      <c r="AD3529" s="44">
        <f t="shared" ref="AD3529:AD3592" si="673">$R3529*N3529</f>
        <v>67053.251455399062</v>
      </c>
      <c r="AE3529" s="12">
        <f t="shared" ref="AE3529:AE3592" si="674">SUM(T3529:AD3529)</f>
        <v>341442.21464788727</v>
      </c>
    </row>
    <row r="3530" spans="1:31" ht="12.6" hidden="1" customHeight="1" x14ac:dyDescent="0.2">
      <c r="A3530" s="26" t="s">
        <v>2201</v>
      </c>
      <c r="B3530" s="19"/>
      <c r="C3530" s="19"/>
      <c r="D3530" s="20">
        <v>50</v>
      </c>
      <c r="E3530" s="20">
        <v>27</v>
      </c>
      <c r="F3530" s="20"/>
      <c r="G3530" s="21"/>
      <c r="H3530" s="22"/>
      <c r="I3530" s="20"/>
      <c r="J3530" s="20">
        <v>13</v>
      </c>
      <c r="K3530" s="20"/>
      <c r="L3530" s="20">
        <v>1</v>
      </c>
      <c r="M3530" s="20">
        <v>137</v>
      </c>
      <c r="N3530" s="20">
        <v>10</v>
      </c>
      <c r="O3530" s="20">
        <v>238</v>
      </c>
      <c r="P3530" s="23" t="str">
        <f>VLOOKUP(A3530,'ИЗ ОСНОВЫ НОМЕНКЛАТУР'!D:E,2,0)</f>
        <v>Ручки, крючки, опоры</v>
      </c>
      <c r="Q3530" s="23" t="str">
        <f>VLOOKUP(A3530,'ИЗ ОСНОВЫ НОМЕНКЛАТУР'!D:F,3,0)</f>
        <v>Ручки-скобы</v>
      </c>
      <c r="R3530" s="40">
        <f>VLOOKUP(A:A,'ИЗ ОСНОВЫ НОМЕНКЛАТУР'!D:G,4,0)</f>
        <v>702.80384196185287</v>
      </c>
      <c r="S3530" s="12" t="str">
        <f>VLOOKUP(A:A,'ИЗ ОСНОВЫ НОМЕНКЛАТУР'!D:H,5,0)</f>
        <v>C</v>
      </c>
      <c r="T3530" s="44">
        <f t="shared" si="663"/>
        <v>35140.192098092644</v>
      </c>
      <c r="U3530" s="44">
        <f t="shared" si="664"/>
        <v>18975.703732970029</v>
      </c>
      <c r="V3530" s="44">
        <f t="shared" si="665"/>
        <v>0</v>
      </c>
      <c r="W3530" s="44">
        <f t="shared" si="666"/>
        <v>0</v>
      </c>
      <c r="X3530" s="44">
        <f t="shared" si="667"/>
        <v>0</v>
      </c>
      <c r="Y3530" s="44">
        <f t="shared" si="668"/>
        <v>0</v>
      </c>
      <c r="Z3530" s="44">
        <f t="shared" si="669"/>
        <v>9136.4499455040877</v>
      </c>
      <c r="AA3530" s="44">
        <f t="shared" si="670"/>
        <v>0</v>
      </c>
      <c r="AB3530" s="44">
        <f t="shared" si="671"/>
        <v>702.80384196185287</v>
      </c>
      <c r="AC3530" s="44">
        <f t="shared" si="672"/>
        <v>96284.126348773847</v>
      </c>
      <c r="AD3530" s="44">
        <f t="shared" si="673"/>
        <v>7028.0384196185287</v>
      </c>
      <c r="AE3530" s="12">
        <f t="shared" si="674"/>
        <v>167267.314386921</v>
      </c>
    </row>
    <row r="3531" spans="1:31" ht="12.6" hidden="1" customHeight="1" x14ac:dyDescent="0.2">
      <c r="A3531" s="26" t="s">
        <v>2203</v>
      </c>
      <c r="B3531" s="19"/>
      <c r="C3531" s="19"/>
      <c r="D3531" s="20"/>
      <c r="E3531" s="20">
        <v>43</v>
      </c>
      <c r="F3531" s="20"/>
      <c r="G3531" s="21"/>
      <c r="H3531" s="22"/>
      <c r="I3531" s="20"/>
      <c r="J3531" s="20">
        <v>57</v>
      </c>
      <c r="K3531" s="20"/>
      <c r="L3531" s="20"/>
      <c r="M3531" s="20"/>
      <c r="N3531" s="20">
        <v>2</v>
      </c>
      <c r="O3531" s="20">
        <v>102</v>
      </c>
      <c r="P3531" s="23" t="str">
        <f>VLOOKUP(A3531,'ИЗ ОСНОВЫ НОМЕНКЛАТУР'!D:E,2,0)</f>
        <v>Ручки, крючки, опоры</v>
      </c>
      <c r="Q3531" s="23" t="str">
        <f>VLOOKUP(A3531,'ИЗ ОСНОВЫ НОМЕНКЛАТУР'!D:F,3,0)</f>
        <v>Ручки-скобы</v>
      </c>
      <c r="R3531" s="40">
        <f>VLOOKUP(A:A,'ИЗ ОСНОВЫ НОМЕНКЛАТУР'!D:G,4,0)</f>
        <v>1277.7258238636364</v>
      </c>
      <c r="S3531" s="12" t="str">
        <f>VLOOKUP(A:A,'ИЗ ОСНОВЫ НОМЕНКЛАТУР'!D:H,5,0)</f>
        <v>C</v>
      </c>
      <c r="T3531" s="44">
        <f t="shared" si="663"/>
        <v>0</v>
      </c>
      <c r="U3531" s="44">
        <f t="shared" si="664"/>
        <v>54942.210426136364</v>
      </c>
      <c r="V3531" s="44">
        <f t="shared" si="665"/>
        <v>0</v>
      </c>
      <c r="W3531" s="44">
        <f t="shared" si="666"/>
        <v>0</v>
      </c>
      <c r="X3531" s="44">
        <f t="shared" si="667"/>
        <v>0</v>
      </c>
      <c r="Y3531" s="44">
        <f t="shared" si="668"/>
        <v>0</v>
      </c>
      <c r="Z3531" s="44">
        <f t="shared" si="669"/>
        <v>72830.371960227276</v>
      </c>
      <c r="AA3531" s="44">
        <f t="shared" si="670"/>
        <v>0</v>
      </c>
      <c r="AB3531" s="44">
        <f t="shared" si="671"/>
        <v>0</v>
      </c>
      <c r="AC3531" s="44">
        <f t="shared" si="672"/>
        <v>0</v>
      </c>
      <c r="AD3531" s="44">
        <f t="shared" si="673"/>
        <v>2555.4516477272728</v>
      </c>
      <c r="AE3531" s="12">
        <f t="shared" si="674"/>
        <v>130328.03403409092</v>
      </c>
    </row>
    <row r="3532" spans="1:31" ht="12.6" hidden="1" customHeight="1" x14ac:dyDescent="0.2">
      <c r="A3532" s="26" t="s">
        <v>2196</v>
      </c>
      <c r="B3532" s="19"/>
      <c r="C3532" s="19"/>
      <c r="D3532" s="20"/>
      <c r="E3532" s="21"/>
      <c r="F3532" s="22"/>
      <c r="G3532" s="21"/>
      <c r="H3532" s="22"/>
      <c r="I3532" s="20"/>
      <c r="J3532" s="20">
        <v>29</v>
      </c>
      <c r="K3532" s="20"/>
      <c r="L3532" s="20">
        <v>1</v>
      </c>
      <c r="M3532" s="20">
        <v>23</v>
      </c>
      <c r="N3532" s="20">
        <v>57</v>
      </c>
      <c r="O3532" s="20">
        <v>110</v>
      </c>
      <c r="P3532" s="23" t="str">
        <f>VLOOKUP(A3532,'ИЗ ОСНОВЫ НОМЕНКЛАТУР'!D:E,2,0)</f>
        <v>Ручки, крючки, опоры</v>
      </c>
      <c r="Q3532" s="23" t="str">
        <f>VLOOKUP(A3532,'ИЗ ОСНОВЫ НОМЕНКЛАТУР'!D:F,3,0)</f>
        <v>Ручки-скобы</v>
      </c>
      <c r="R3532" s="40">
        <f>VLOOKUP(A:A,'ИЗ ОСНОВЫ НОМЕНКЛАТУР'!D:G,4,0)</f>
        <v>1241.416204379562</v>
      </c>
      <c r="S3532" s="12" t="str">
        <f>VLOOKUP(A:A,'ИЗ ОСНОВЫ НОМЕНКЛАТУР'!D:H,5,0)</f>
        <v>C</v>
      </c>
      <c r="T3532" s="44">
        <f t="shared" si="663"/>
        <v>0</v>
      </c>
      <c r="U3532" s="44">
        <f t="shared" si="664"/>
        <v>0</v>
      </c>
      <c r="V3532" s="44">
        <f t="shared" si="665"/>
        <v>0</v>
      </c>
      <c r="W3532" s="44">
        <f t="shared" si="666"/>
        <v>0</v>
      </c>
      <c r="X3532" s="44">
        <f t="shared" si="667"/>
        <v>0</v>
      </c>
      <c r="Y3532" s="44">
        <f t="shared" si="668"/>
        <v>0</v>
      </c>
      <c r="Z3532" s="44">
        <f t="shared" si="669"/>
        <v>36001.069927007302</v>
      </c>
      <c r="AA3532" s="44">
        <f t="shared" si="670"/>
        <v>0</v>
      </c>
      <c r="AB3532" s="44">
        <f t="shared" si="671"/>
        <v>1241.416204379562</v>
      </c>
      <c r="AC3532" s="44">
        <f t="shared" si="672"/>
        <v>28552.572700729928</v>
      </c>
      <c r="AD3532" s="44">
        <f t="shared" si="673"/>
        <v>70760.723649635038</v>
      </c>
      <c r="AE3532" s="12">
        <f t="shared" si="674"/>
        <v>136555.78248175181</v>
      </c>
    </row>
    <row r="3533" spans="1:31" ht="12.6" hidden="1" customHeight="1" x14ac:dyDescent="0.2">
      <c r="A3533" s="26" t="s">
        <v>4950</v>
      </c>
      <c r="B3533" s="19"/>
      <c r="C3533" s="19"/>
      <c r="D3533" s="20"/>
      <c r="E3533" s="21"/>
      <c r="F3533" s="22"/>
      <c r="G3533" s="21"/>
      <c r="H3533" s="22"/>
      <c r="I3533" s="20"/>
      <c r="J3533" s="20"/>
      <c r="K3533" s="20"/>
      <c r="L3533" s="20"/>
      <c r="M3533" s="20"/>
      <c r="N3533" s="20">
        <v>120</v>
      </c>
      <c r="O3533" s="20">
        <v>120</v>
      </c>
      <c r="P3533" s="23" t="str">
        <f>VLOOKUP(A3533,'ИЗ ОСНОВЫ НОМЕНКЛАТУР'!D:E,2,0)</f>
        <v>Ручки, крючки, опоры</v>
      </c>
      <c r="Q3533" s="23" t="str">
        <f>VLOOKUP(A3533,'ИЗ ОСНОВЫ НОМЕНКЛАТУР'!D:F,3,0)</f>
        <v>Ручки-скобы</v>
      </c>
      <c r="R3533" s="40">
        <f>VLOOKUP(A:A,'ИЗ ОСНОВЫ НОМЕНКЛАТУР'!D:G,4,0)</f>
        <v>1530</v>
      </c>
      <c r="S3533" s="12" t="str">
        <f>VLOOKUP(A:A,'ИЗ ОСНОВЫ НОМЕНКЛАТУР'!D:H,5,0)</f>
        <v>C</v>
      </c>
      <c r="T3533" s="44">
        <f t="shared" si="663"/>
        <v>0</v>
      </c>
      <c r="U3533" s="44">
        <f t="shared" si="664"/>
        <v>0</v>
      </c>
      <c r="V3533" s="44">
        <f t="shared" si="665"/>
        <v>0</v>
      </c>
      <c r="W3533" s="44">
        <f t="shared" si="666"/>
        <v>0</v>
      </c>
      <c r="X3533" s="44">
        <f t="shared" si="667"/>
        <v>0</v>
      </c>
      <c r="Y3533" s="44">
        <f t="shared" si="668"/>
        <v>0</v>
      </c>
      <c r="Z3533" s="44">
        <f t="shared" si="669"/>
        <v>0</v>
      </c>
      <c r="AA3533" s="44">
        <f t="shared" si="670"/>
        <v>0</v>
      </c>
      <c r="AB3533" s="44">
        <f t="shared" si="671"/>
        <v>0</v>
      </c>
      <c r="AC3533" s="44">
        <f t="shared" si="672"/>
        <v>0</v>
      </c>
      <c r="AD3533" s="44">
        <f t="shared" si="673"/>
        <v>183600</v>
      </c>
      <c r="AE3533" s="12">
        <f t="shared" si="674"/>
        <v>183600</v>
      </c>
    </row>
    <row r="3534" spans="1:31" ht="12.6" hidden="1" customHeight="1" x14ac:dyDescent="0.2">
      <c r="A3534" s="26" t="s">
        <v>4951</v>
      </c>
      <c r="B3534" s="19"/>
      <c r="C3534" s="19"/>
      <c r="D3534" s="20"/>
      <c r="E3534" s="21"/>
      <c r="F3534" s="22"/>
      <c r="G3534" s="21"/>
      <c r="H3534" s="22"/>
      <c r="I3534" s="20"/>
      <c r="J3534" s="20"/>
      <c r="K3534" s="20"/>
      <c r="L3534" s="20"/>
      <c r="M3534" s="20"/>
      <c r="N3534" s="20">
        <v>120</v>
      </c>
      <c r="O3534" s="20">
        <v>120</v>
      </c>
      <c r="P3534" s="23" t="str">
        <f>VLOOKUP(A3534,'ИЗ ОСНОВЫ НОМЕНКЛАТУР'!D:E,2,0)</f>
        <v>Ручки, крючки, опоры</v>
      </c>
      <c r="Q3534" s="23" t="str">
        <f>VLOOKUP(A3534,'ИЗ ОСНОВЫ НОМЕНКЛАТУР'!D:F,3,0)</f>
        <v>Ручки-скобы</v>
      </c>
      <c r="R3534" s="40">
        <f>VLOOKUP(A:A,'ИЗ ОСНОВЫ НОМЕНКЛАТУР'!D:G,4,0)</f>
        <v>1836</v>
      </c>
      <c r="S3534" s="12" t="str">
        <f>VLOOKUP(A:A,'ИЗ ОСНОВЫ НОМЕНКЛАТУР'!D:H,5,0)</f>
        <v>C</v>
      </c>
      <c r="T3534" s="44">
        <f t="shared" si="663"/>
        <v>0</v>
      </c>
      <c r="U3534" s="44">
        <f t="shared" si="664"/>
        <v>0</v>
      </c>
      <c r="V3534" s="44">
        <f t="shared" si="665"/>
        <v>0</v>
      </c>
      <c r="W3534" s="44">
        <f t="shared" si="666"/>
        <v>0</v>
      </c>
      <c r="X3534" s="44">
        <f t="shared" si="667"/>
        <v>0</v>
      </c>
      <c r="Y3534" s="44">
        <f t="shared" si="668"/>
        <v>0</v>
      </c>
      <c r="Z3534" s="44">
        <f t="shared" si="669"/>
        <v>0</v>
      </c>
      <c r="AA3534" s="44">
        <f t="shared" si="670"/>
        <v>0</v>
      </c>
      <c r="AB3534" s="44">
        <f t="shared" si="671"/>
        <v>0</v>
      </c>
      <c r="AC3534" s="44">
        <f t="shared" si="672"/>
        <v>0</v>
      </c>
      <c r="AD3534" s="44">
        <f t="shared" si="673"/>
        <v>220320</v>
      </c>
      <c r="AE3534" s="12">
        <f t="shared" si="674"/>
        <v>220320</v>
      </c>
    </row>
    <row r="3535" spans="1:31" ht="12.6" hidden="1" customHeight="1" x14ac:dyDescent="0.2">
      <c r="A3535" s="26" t="s">
        <v>2388</v>
      </c>
      <c r="B3535" s="19"/>
      <c r="C3535" s="19"/>
      <c r="D3535" s="20"/>
      <c r="E3535" s="21"/>
      <c r="F3535" s="22"/>
      <c r="G3535" s="21"/>
      <c r="H3535" s="22"/>
      <c r="I3535" s="20"/>
      <c r="J3535" s="20">
        <v>322</v>
      </c>
      <c r="K3535" s="20">
        <v>112</v>
      </c>
      <c r="L3535" s="20">
        <v>17</v>
      </c>
      <c r="M3535" s="20"/>
      <c r="N3535" s="20"/>
      <c r="O3535" s="20">
        <v>451</v>
      </c>
      <c r="P3535" s="23" t="str">
        <f>VLOOKUP(A3535,'ИЗ ОСНОВЫ НОМЕНКЛАТУР'!D:E,2,0)</f>
        <v>Ручки, крючки, опоры</v>
      </c>
      <c r="Q3535" s="23" t="str">
        <f>VLOOKUP(A3535,'ИЗ ОСНОВЫ НОМЕНКЛАТУР'!D:F,3,0)</f>
        <v>Ручки-скобы</v>
      </c>
      <c r="R3535" s="40">
        <f>VLOOKUP(A:A,'ИЗ ОСНОВЫ НОМЕНКЛАТУР'!D:G,4,0)</f>
        <v>185.61058823529413</v>
      </c>
      <c r="S3535" s="12" t="str">
        <f>VLOOKUP(A:A,'ИЗ ОСНОВЫ НОМЕНКЛАТУР'!D:H,5,0)</f>
        <v>C</v>
      </c>
      <c r="T3535" s="44">
        <f t="shared" si="663"/>
        <v>0</v>
      </c>
      <c r="U3535" s="44">
        <f t="shared" si="664"/>
        <v>0</v>
      </c>
      <c r="V3535" s="44">
        <f t="shared" si="665"/>
        <v>0</v>
      </c>
      <c r="W3535" s="44">
        <f t="shared" si="666"/>
        <v>0</v>
      </c>
      <c r="X3535" s="44">
        <f t="shared" si="667"/>
        <v>0</v>
      </c>
      <c r="Y3535" s="44">
        <f t="shared" si="668"/>
        <v>0</v>
      </c>
      <c r="Z3535" s="44">
        <f t="shared" si="669"/>
        <v>59766.609411764708</v>
      </c>
      <c r="AA3535" s="44">
        <f t="shared" si="670"/>
        <v>20788.385882352944</v>
      </c>
      <c r="AB3535" s="44">
        <f t="shared" si="671"/>
        <v>3155.38</v>
      </c>
      <c r="AC3535" s="44">
        <f t="shared" si="672"/>
        <v>0</v>
      </c>
      <c r="AD3535" s="44">
        <f t="shared" si="673"/>
        <v>0</v>
      </c>
      <c r="AE3535" s="12">
        <f t="shared" si="674"/>
        <v>83710.375294117664</v>
      </c>
    </row>
    <row r="3536" spans="1:31" ht="12.6" hidden="1" customHeight="1" x14ac:dyDescent="0.2">
      <c r="A3536" s="26" t="s">
        <v>2390</v>
      </c>
      <c r="B3536" s="19"/>
      <c r="C3536" s="19"/>
      <c r="D3536" s="20"/>
      <c r="E3536" s="21"/>
      <c r="F3536" s="22"/>
      <c r="G3536" s="21"/>
      <c r="H3536" s="22"/>
      <c r="I3536" s="20"/>
      <c r="J3536" s="20">
        <v>346</v>
      </c>
      <c r="K3536" s="20">
        <v>258</v>
      </c>
      <c r="L3536" s="20">
        <v>26</v>
      </c>
      <c r="M3536" s="20">
        <v>50</v>
      </c>
      <c r="N3536" s="20"/>
      <c r="O3536" s="20">
        <v>680</v>
      </c>
      <c r="P3536" s="23" t="str">
        <f>VLOOKUP(A3536,'ИЗ ОСНОВЫ НОМЕНКЛАТУР'!D:E,2,0)</f>
        <v>Ручки, крючки, опоры</v>
      </c>
      <c r="Q3536" s="23" t="str">
        <f>VLOOKUP(A3536,'ИЗ ОСНОВЫ НОМЕНКЛАТУР'!D:F,3,0)</f>
        <v>Ручки-скобы</v>
      </c>
      <c r="R3536" s="40">
        <f>VLOOKUP(A:A,'ИЗ ОСНОВЫ НОМЕНКЛАТУР'!D:G,4,0)</f>
        <v>272.66285714285715</v>
      </c>
      <c r="S3536" s="12" t="str">
        <f>VLOOKUP(A:A,'ИЗ ОСНОВЫ НОМЕНКЛАТУР'!D:H,5,0)</f>
        <v>C</v>
      </c>
      <c r="T3536" s="44">
        <f t="shared" si="663"/>
        <v>0</v>
      </c>
      <c r="U3536" s="44">
        <f t="shared" si="664"/>
        <v>0</v>
      </c>
      <c r="V3536" s="44">
        <f t="shared" si="665"/>
        <v>0</v>
      </c>
      <c r="W3536" s="44">
        <f t="shared" si="666"/>
        <v>0</v>
      </c>
      <c r="X3536" s="44">
        <f t="shared" si="667"/>
        <v>0</v>
      </c>
      <c r="Y3536" s="44">
        <f t="shared" si="668"/>
        <v>0</v>
      </c>
      <c r="Z3536" s="44">
        <f t="shared" si="669"/>
        <v>94341.348571428578</v>
      </c>
      <c r="AA3536" s="44">
        <f t="shared" si="670"/>
        <v>70347.017142857148</v>
      </c>
      <c r="AB3536" s="44">
        <f t="shared" si="671"/>
        <v>7089.2342857142858</v>
      </c>
      <c r="AC3536" s="44">
        <f t="shared" si="672"/>
        <v>13633.142857142857</v>
      </c>
      <c r="AD3536" s="44">
        <f t="shared" si="673"/>
        <v>0</v>
      </c>
      <c r="AE3536" s="12">
        <f t="shared" si="674"/>
        <v>185410.74285714288</v>
      </c>
    </row>
    <row r="3537" spans="1:31" ht="12.6" hidden="1" customHeight="1" x14ac:dyDescent="0.2">
      <c r="A3537" s="26" t="s">
        <v>2392</v>
      </c>
      <c r="B3537" s="19"/>
      <c r="C3537" s="19"/>
      <c r="D3537" s="20"/>
      <c r="E3537" s="21"/>
      <c r="F3537" s="22"/>
      <c r="G3537" s="21"/>
      <c r="H3537" s="22"/>
      <c r="I3537" s="20"/>
      <c r="J3537" s="20">
        <v>346</v>
      </c>
      <c r="K3537" s="20">
        <v>292</v>
      </c>
      <c r="L3537" s="20">
        <v>56</v>
      </c>
      <c r="M3537" s="20"/>
      <c r="N3537" s="20"/>
      <c r="O3537" s="20">
        <v>694</v>
      </c>
      <c r="P3537" s="23" t="str">
        <f>VLOOKUP(A3537,'ИЗ ОСНОВЫ НОМЕНКЛАТУР'!D:E,2,0)</f>
        <v>Ручки, крючки, опоры</v>
      </c>
      <c r="Q3537" s="23" t="str">
        <f>VLOOKUP(A3537,'ИЗ ОСНОВЫ НОМЕНКЛАТУР'!D:F,3,0)</f>
        <v>Ручки-скобы</v>
      </c>
      <c r="R3537" s="40">
        <f>VLOOKUP(A:A,'ИЗ ОСНОВЫ НОМЕНКЛАТУР'!D:G,4,0)</f>
        <v>272.88</v>
      </c>
      <c r="S3537" s="12" t="str">
        <f>VLOOKUP(A:A,'ИЗ ОСНОВЫ НОМЕНКЛАТУР'!D:H,5,0)</f>
        <v>C</v>
      </c>
      <c r="T3537" s="44">
        <f t="shared" si="663"/>
        <v>0</v>
      </c>
      <c r="U3537" s="44">
        <f t="shared" si="664"/>
        <v>0</v>
      </c>
      <c r="V3537" s="44">
        <f t="shared" si="665"/>
        <v>0</v>
      </c>
      <c r="W3537" s="44">
        <f t="shared" si="666"/>
        <v>0</v>
      </c>
      <c r="X3537" s="44">
        <f t="shared" si="667"/>
        <v>0</v>
      </c>
      <c r="Y3537" s="44">
        <f t="shared" si="668"/>
        <v>0</v>
      </c>
      <c r="Z3537" s="44">
        <f t="shared" si="669"/>
        <v>94416.48</v>
      </c>
      <c r="AA3537" s="44">
        <f t="shared" si="670"/>
        <v>79680.959999999992</v>
      </c>
      <c r="AB3537" s="44">
        <f t="shared" si="671"/>
        <v>15281.279999999999</v>
      </c>
      <c r="AC3537" s="44">
        <f t="shared" si="672"/>
        <v>0</v>
      </c>
      <c r="AD3537" s="44">
        <f t="shared" si="673"/>
        <v>0</v>
      </c>
      <c r="AE3537" s="12">
        <f t="shared" si="674"/>
        <v>189378.72</v>
      </c>
    </row>
    <row r="3538" spans="1:31" ht="12.6" hidden="1" customHeight="1" x14ac:dyDescent="0.2">
      <c r="A3538" s="26" t="s">
        <v>2286</v>
      </c>
      <c r="B3538" s="19"/>
      <c r="C3538" s="19"/>
      <c r="D3538" s="20"/>
      <c r="E3538" s="21"/>
      <c r="F3538" s="22"/>
      <c r="G3538" s="21"/>
      <c r="H3538" s="22"/>
      <c r="I3538" s="20"/>
      <c r="J3538" s="20">
        <v>38</v>
      </c>
      <c r="K3538" s="20"/>
      <c r="L3538" s="20">
        <v>50</v>
      </c>
      <c r="M3538" s="20">
        <v>50</v>
      </c>
      <c r="N3538" s="20">
        <v>29</v>
      </c>
      <c r="O3538" s="20">
        <v>167</v>
      </c>
      <c r="P3538" s="23" t="str">
        <f>VLOOKUP(A3538,'ИЗ ОСНОВЫ НОМЕНКЛАТУР'!D:E,2,0)</f>
        <v>Ручки, крючки, опоры</v>
      </c>
      <c r="Q3538" s="23" t="str">
        <f>VLOOKUP(A3538,'ИЗ ОСНОВЫ НОМЕНКЛАТУР'!D:F,3,0)</f>
        <v>Ручки-скобы</v>
      </c>
      <c r="R3538" s="40">
        <f>VLOOKUP(A:A,'ИЗ ОСНОВЫ НОМЕНКЛАТУР'!D:G,4,0)</f>
        <v>272.64065989847717</v>
      </c>
      <c r="S3538" s="12" t="str">
        <f>VLOOKUP(A:A,'ИЗ ОСНОВЫ НОМЕНКЛАТУР'!D:H,5,0)</f>
        <v>C</v>
      </c>
      <c r="T3538" s="44">
        <f t="shared" si="663"/>
        <v>0</v>
      </c>
      <c r="U3538" s="44">
        <f t="shared" si="664"/>
        <v>0</v>
      </c>
      <c r="V3538" s="44">
        <f t="shared" si="665"/>
        <v>0</v>
      </c>
      <c r="W3538" s="44">
        <f t="shared" si="666"/>
        <v>0</v>
      </c>
      <c r="X3538" s="44">
        <f t="shared" si="667"/>
        <v>0</v>
      </c>
      <c r="Y3538" s="44">
        <f t="shared" si="668"/>
        <v>0</v>
      </c>
      <c r="Z3538" s="44">
        <f t="shared" si="669"/>
        <v>10360.345076142132</v>
      </c>
      <c r="AA3538" s="44">
        <f t="shared" si="670"/>
        <v>0</v>
      </c>
      <c r="AB3538" s="44">
        <f t="shared" si="671"/>
        <v>13632.032994923858</v>
      </c>
      <c r="AC3538" s="44">
        <f t="shared" si="672"/>
        <v>13632.032994923858</v>
      </c>
      <c r="AD3538" s="44">
        <f t="shared" si="673"/>
        <v>7906.5791370558381</v>
      </c>
      <c r="AE3538" s="12">
        <f t="shared" si="674"/>
        <v>45530.990203045687</v>
      </c>
    </row>
    <row r="3539" spans="1:31" ht="12.6" hidden="1" customHeight="1" x14ac:dyDescent="0.2">
      <c r="A3539" s="26" t="s">
        <v>2310</v>
      </c>
      <c r="B3539" s="19"/>
      <c r="C3539" s="19"/>
      <c r="D3539" s="20"/>
      <c r="E3539" s="21"/>
      <c r="F3539" s="22"/>
      <c r="G3539" s="21"/>
      <c r="H3539" s="22"/>
      <c r="I3539" s="20"/>
      <c r="J3539" s="20">
        <v>37</v>
      </c>
      <c r="K3539" s="20"/>
      <c r="L3539" s="20">
        <v>40</v>
      </c>
      <c r="M3539" s="20">
        <v>40</v>
      </c>
      <c r="N3539" s="20">
        <v>88</v>
      </c>
      <c r="O3539" s="20">
        <v>205</v>
      </c>
      <c r="P3539" s="23" t="str">
        <f>VLOOKUP(A3539,'ИЗ ОСНОВЫ НОМЕНКЛАТУР'!D:E,2,0)</f>
        <v>Ручки, крючки, опоры</v>
      </c>
      <c r="Q3539" s="23" t="str">
        <f>VLOOKUP(A3539,'ИЗ ОСНОВЫ НОМЕНКЛАТУР'!D:F,3,0)</f>
        <v>Ручки-скобы</v>
      </c>
      <c r="R3539" s="40">
        <f>VLOOKUP(A:A,'ИЗ ОСНОВЫ НОМЕНКЛАТУР'!D:G,4,0)</f>
        <v>314.92900000000003</v>
      </c>
      <c r="S3539" s="12" t="str">
        <f>VLOOKUP(A:A,'ИЗ ОСНОВЫ НОМЕНКЛАТУР'!D:H,5,0)</f>
        <v>C</v>
      </c>
      <c r="T3539" s="44">
        <f t="shared" si="663"/>
        <v>0</v>
      </c>
      <c r="U3539" s="44">
        <f t="shared" si="664"/>
        <v>0</v>
      </c>
      <c r="V3539" s="44">
        <f t="shared" si="665"/>
        <v>0</v>
      </c>
      <c r="W3539" s="44">
        <f t="shared" si="666"/>
        <v>0</v>
      </c>
      <c r="X3539" s="44">
        <f t="shared" si="667"/>
        <v>0</v>
      </c>
      <c r="Y3539" s="44">
        <f t="shared" si="668"/>
        <v>0</v>
      </c>
      <c r="Z3539" s="44">
        <f t="shared" si="669"/>
        <v>11652.373000000001</v>
      </c>
      <c r="AA3539" s="44">
        <f t="shared" si="670"/>
        <v>0</v>
      </c>
      <c r="AB3539" s="44">
        <f t="shared" si="671"/>
        <v>12597.160000000002</v>
      </c>
      <c r="AC3539" s="44">
        <f t="shared" si="672"/>
        <v>12597.160000000002</v>
      </c>
      <c r="AD3539" s="44">
        <f t="shared" si="673"/>
        <v>27713.752000000004</v>
      </c>
      <c r="AE3539" s="12">
        <f t="shared" si="674"/>
        <v>64560.445000000007</v>
      </c>
    </row>
    <row r="3540" spans="1:31" ht="12.6" hidden="1" customHeight="1" x14ac:dyDescent="0.2">
      <c r="A3540" s="26" t="s">
        <v>2372</v>
      </c>
      <c r="B3540" s="19"/>
      <c r="C3540" s="19"/>
      <c r="D3540" s="20"/>
      <c r="E3540" s="21"/>
      <c r="F3540" s="22"/>
      <c r="G3540" s="21"/>
      <c r="H3540" s="22"/>
      <c r="I3540" s="20"/>
      <c r="J3540" s="20">
        <v>90</v>
      </c>
      <c r="K3540" s="20"/>
      <c r="L3540" s="20">
        <v>31</v>
      </c>
      <c r="M3540" s="20">
        <v>40</v>
      </c>
      <c r="N3540" s="20">
        <v>141</v>
      </c>
      <c r="O3540" s="20">
        <v>302</v>
      </c>
      <c r="P3540" s="23" t="str">
        <f>VLOOKUP(A3540,'ИЗ ОСНОВЫ НОМЕНКЛАТУР'!D:E,2,0)</f>
        <v>Ручки, крючки, опоры</v>
      </c>
      <c r="Q3540" s="23" t="str">
        <f>VLOOKUP(A3540,'ИЗ ОСНОВЫ НОМЕНКЛАТУР'!D:F,3,0)</f>
        <v>Ручки-скобы</v>
      </c>
      <c r="R3540" s="40">
        <f>VLOOKUP(A:A,'ИЗ ОСНОВЫ НОМЕНКЛАТУР'!D:G,4,0)</f>
        <v>367.47692307692307</v>
      </c>
      <c r="S3540" s="12" t="str">
        <f>VLOOKUP(A:A,'ИЗ ОСНОВЫ НОМЕНКЛАТУР'!D:H,5,0)</f>
        <v>C</v>
      </c>
      <c r="T3540" s="44">
        <f t="shared" si="663"/>
        <v>0</v>
      </c>
      <c r="U3540" s="44">
        <f t="shared" si="664"/>
        <v>0</v>
      </c>
      <c r="V3540" s="44">
        <f t="shared" si="665"/>
        <v>0</v>
      </c>
      <c r="W3540" s="44">
        <f t="shared" si="666"/>
        <v>0</v>
      </c>
      <c r="X3540" s="44">
        <f t="shared" si="667"/>
        <v>0</v>
      </c>
      <c r="Y3540" s="44">
        <f t="shared" si="668"/>
        <v>0</v>
      </c>
      <c r="Z3540" s="44">
        <f t="shared" si="669"/>
        <v>33072.923076923078</v>
      </c>
      <c r="AA3540" s="44">
        <f t="shared" si="670"/>
        <v>0</v>
      </c>
      <c r="AB3540" s="44">
        <f t="shared" si="671"/>
        <v>11391.784615384615</v>
      </c>
      <c r="AC3540" s="44">
        <f t="shared" si="672"/>
        <v>14699.076923076922</v>
      </c>
      <c r="AD3540" s="44">
        <f t="shared" si="673"/>
        <v>51814.24615384615</v>
      </c>
      <c r="AE3540" s="12">
        <f t="shared" si="674"/>
        <v>110978.03076923077</v>
      </c>
    </row>
    <row r="3541" spans="1:31" ht="12.6" hidden="1" customHeight="1" x14ac:dyDescent="0.2">
      <c r="A3541" s="26" t="s">
        <v>4952</v>
      </c>
      <c r="B3541" s="19"/>
      <c r="C3541" s="19"/>
      <c r="D3541" s="20"/>
      <c r="E3541" s="21"/>
      <c r="F3541" s="22"/>
      <c r="G3541" s="21"/>
      <c r="H3541" s="22"/>
      <c r="I3541" s="20"/>
      <c r="J3541" s="20">
        <v>300</v>
      </c>
      <c r="K3541" s="20">
        <v>300</v>
      </c>
      <c r="L3541" s="20"/>
      <c r="M3541" s="20"/>
      <c r="N3541" s="20"/>
      <c r="O3541" s="20">
        <v>600</v>
      </c>
      <c r="P3541" s="23" t="str">
        <f>VLOOKUP(A3541,'ИЗ ОСНОВЫ НОМЕНКЛАТУР'!D:E,2,0)</f>
        <v>Аксессуары для шкафов</v>
      </c>
      <c r="Q3541" s="23" t="str">
        <f>VLOOKUP(A3541,'ИЗ ОСНОВЫ НОМЕНКЛАТУР'!D:F,3,0)</f>
        <v>Шкаф/шкаф-купе наполнение (бренд Aristo)</v>
      </c>
      <c r="R3541" s="40">
        <f>VLOOKUP(A:A,'ИЗ ОСНОВЫ НОМЕНКЛАТУР'!D:G,4,0)</f>
        <v>3.7050000000000001</v>
      </c>
      <c r="S3541" s="12" t="str">
        <f>VLOOKUP(A:A,'ИЗ ОСНОВЫ НОМЕНКЛАТУР'!D:H,5,0)</f>
        <v>C</v>
      </c>
      <c r="T3541" s="44">
        <f t="shared" si="663"/>
        <v>0</v>
      </c>
      <c r="U3541" s="44">
        <f t="shared" si="664"/>
        <v>0</v>
      </c>
      <c r="V3541" s="44">
        <f t="shared" si="665"/>
        <v>0</v>
      </c>
      <c r="W3541" s="44">
        <f t="shared" si="666"/>
        <v>0</v>
      </c>
      <c r="X3541" s="44">
        <f t="shared" si="667"/>
        <v>0</v>
      </c>
      <c r="Y3541" s="44">
        <f t="shared" si="668"/>
        <v>0</v>
      </c>
      <c r="Z3541" s="44">
        <f t="shared" si="669"/>
        <v>1111.5</v>
      </c>
      <c r="AA3541" s="44">
        <f t="shared" si="670"/>
        <v>1111.5</v>
      </c>
      <c r="AB3541" s="44">
        <f t="shared" si="671"/>
        <v>0</v>
      </c>
      <c r="AC3541" s="44">
        <f t="shared" si="672"/>
        <v>0</v>
      </c>
      <c r="AD3541" s="44">
        <f t="shared" si="673"/>
        <v>0</v>
      </c>
      <c r="AE3541" s="12">
        <f t="shared" si="674"/>
        <v>2223</v>
      </c>
    </row>
    <row r="3542" spans="1:31" ht="12.6" hidden="1" customHeight="1" x14ac:dyDescent="0.2">
      <c r="A3542" s="26" t="s">
        <v>4953</v>
      </c>
      <c r="B3542" s="19"/>
      <c r="C3542" s="19"/>
      <c r="D3542" s="20"/>
      <c r="E3542" s="21"/>
      <c r="F3542" s="22"/>
      <c r="G3542" s="21"/>
      <c r="H3542" s="22"/>
      <c r="I3542" s="20"/>
      <c r="J3542" s="20">
        <v>70</v>
      </c>
      <c r="K3542" s="20">
        <v>70</v>
      </c>
      <c r="L3542" s="20"/>
      <c r="M3542" s="20"/>
      <c r="N3542" s="20"/>
      <c r="O3542" s="20">
        <v>140</v>
      </c>
      <c r="P3542" s="23" t="str">
        <f>VLOOKUP(A3542,'ИЗ ОСНОВЫ НОМЕНКЛАТУР'!D:E,2,0)</f>
        <v>Аксессуары для шкафов</v>
      </c>
      <c r="Q3542" s="23" t="str">
        <f>VLOOKUP(A3542,'ИЗ ОСНОВЫ НОМЕНКЛАТУР'!D:F,3,0)</f>
        <v>Шкаф/шкаф-купе наполнение (бренд Aristo)</v>
      </c>
      <c r="R3542" s="40">
        <f>VLOOKUP(A:A,'ИЗ ОСНОВЫ НОМЕНКЛАТУР'!D:G,4,0)</f>
        <v>3.1857142857142855</v>
      </c>
      <c r="S3542" s="12" t="str">
        <f>VLOOKUP(A:A,'ИЗ ОСНОВЫ НОМЕНКЛАТУР'!D:H,5,0)</f>
        <v>C</v>
      </c>
      <c r="T3542" s="44">
        <f t="shared" si="663"/>
        <v>0</v>
      </c>
      <c r="U3542" s="44">
        <f t="shared" si="664"/>
        <v>0</v>
      </c>
      <c r="V3542" s="44">
        <f t="shared" si="665"/>
        <v>0</v>
      </c>
      <c r="W3542" s="44">
        <f t="shared" si="666"/>
        <v>0</v>
      </c>
      <c r="X3542" s="44">
        <f t="shared" si="667"/>
        <v>0</v>
      </c>
      <c r="Y3542" s="44">
        <f t="shared" si="668"/>
        <v>0</v>
      </c>
      <c r="Z3542" s="44">
        <f t="shared" si="669"/>
        <v>222.99999999999997</v>
      </c>
      <c r="AA3542" s="44">
        <f t="shared" si="670"/>
        <v>222.99999999999997</v>
      </c>
      <c r="AB3542" s="44">
        <f t="shared" si="671"/>
        <v>0</v>
      </c>
      <c r="AC3542" s="44">
        <f t="shared" si="672"/>
        <v>0</v>
      </c>
      <c r="AD3542" s="44">
        <f t="shared" si="673"/>
        <v>0</v>
      </c>
      <c r="AE3542" s="12">
        <f t="shared" si="674"/>
        <v>445.99999999999994</v>
      </c>
    </row>
    <row r="3543" spans="1:31" ht="12.6" hidden="1" customHeight="1" x14ac:dyDescent="0.2">
      <c r="A3543" s="26" t="s">
        <v>4954</v>
      </c>
      <c r="B3543" s="19"/>
      <c r="C3543" s="19"/>
      <c r="D3543" s="20"/>
      <c r="E3543" s="21"/>
      <c r="F3543" s="22"/>
      <c r="G3543" s="21"/>
      <c r="H3543" s="22"/>
      <c r="I3543" s="20"/>
      <c r="J3543" s="20"/>
      <c r="K3543" s="20">
        <v>100</v>
      </c>
      <c r="L3543" s="20"/>
      <c r="M3543" s="20"/>
      <c r="N3543" s="20"/>
      <c r="O3543" s="20">
        <v>100</v>
      </c>
      <c r="P3543" s="23" t="str">
        <f>VLOOKUP(A3543,'ИЗ ОСНОВЫ НОМЕНКЛАТУР'!D:E,2,0)</f>
        <v>Аксессуары для шкафов</v>
      </c>
      <c r="Q3543" s="23" t="str">
        <f>VLOOKUP(A3543,'ИЗ ОСНОВЫ НОМЕНКЛАТУР'!D:F,3,0)</f>
        <v>Шкаф/шкаф-купе наполнение (бренд Aristo)</v>
      </c>
      <c r="R3543" s="40">
        <f>VLOOKUP(A:A,'ИЗ ОСНОВЫ НОМЕНКЛАТУР'!D:G,4,0)</f>
        <v>6.62</v>
      </c>
      <c r="S3543" s="12" t="str">
        <f>VLOOKUP(A:A,'ИЗ ОСНОВЫ НОМЕНКЛАТУР'!D:H,5,0)</f>
        <v>C</v>
      </c>
      <c r="T3543" s="44">
        <f t="shared" si="663"/>
        <v>0</v>
      </c>
      <c r="U3543" s="44">
        <f t="shared" si="664"/>
        <v>0</v>
      </c>
      <c r="V3543" s="44">
        <f t="shared" si="665"/>
        <v>0</v>
      </c>
      <c r="W3543" s="44">
        <f t="shared" si="666"/>
        <v>0</v>
      </c>
      <c r="X3543" s="44">
        <f t="shared" si="667"/>
        <v>0</v>
      </c>
      <c r="Y3543" s="44">
        <f t="shared" si="668"/>
        <v>0</v>
      </c>
      <c r="Z3543" s="44">
        <f t="shared" si="669"/>
        <v>0</v>
      </c>
      <c r="AA3543" s="44">
        <f t="shared" si="670"/>
        <v>662</v>
      </c>
      <c r="AB3543" s="44">
        <f t="shared" si="671"/>
        <v>0</v>
      </c>
      <c r="AC3543" s="44">
        <f t="shared" si="672"/>
        <v>0</v>
      </c>
      <c r="AD3543" s="44">
        <f t="shared" si="673"/>
        <v>0</v>
      </c>
      <c r="AE3543" s="12">
        <f t="shared" si="674"/>
        <v>662</v>
      </c>
    </row>
    <row r="3544" spans="1:31" ht="12.6" hidden="1" customHeight="1" x14ac:dyDescent="0.2">
      <c r="A3544" s="26" t="s">
        <v>4955</v>
      </c>
      <c r="B3544" s="19"/>
      <c r="C3544" s="19"/>
      <c r="D3544" s="20"/>
      <c r="E3544" s="21"/>
      <c r="F3544" s="22"/>
      <c r="G3544" s="21"/>
      <c r="H3544" s="22"/>
      <c r="I3544" s="20"/>
      <c r="J3544" s="20">
        <v>600</v>
      </c>
      <c r="K3544" s="20">
        <v>600</v>
      </c>
      <c r="L3544" s="20"/>
      <c r="M3544" s="20"/>
      <c r="N3544" s="20"/>
      <c r="O3544" s="20">
        <v>1200</v>
      </c>
      <c r="P3544" s="23" t="str">
        <f>VLOOKUP(A3544,'ИЗ ОСНОВЫ НОМЕНКЛАТУР'!D:E,2,0)</f>
        <v>Аксессуары для шкафов</v>
      </c>
      <c r="Q3544" s="23" t="str">
        <f>VLOOKUP(A3544,'ИЗ ОСНОВЫ НОМЕНКЛАТУР'!D:F,3,0)</f>
        <v>Шкаф/шкаф-купе наполнение (бренд Aristo)</v>
      </c>
      <c r="R3544" s="40">
        <f>VLOOKUP(A:A,'ИЗ ОСНОВЫ НОМЕНКЛАТУР'!D:G,4,0)</f>
        <v>4.6074999999999999</v>
      </c>
      <c r="S3544" s="12" t="str">
        <f>VLOOKUP(A:A,'ИЗ ОСНОВЫ НОМЕНКЛАТУР'!D:H,5,0)</f>
        <v>C</v>
      </c>
      <c r="T3544" s="44">
        <f t="shared" si="663"/>
        <v>0</v>
      </c>
      <c r="U3544" s="44">
        <f t="shared" si="664"/>
        <v>0</v>
      </c>
      <c r="V3544" s="44">
        <f t="shared" si="665"/>
        <v>0</v>
      </c>
      <c r="W3544" s="44">
        <f t="shared" si="666"/>
        <v>0</v>
      </c>
      <c r="X3544" s="44">
        <f t="shared" si="667"/>
        <v>0</v>
      </c>
      <c r="Y3544" s="44">
        <f t="shared" si="668"/>
        <v>0</v>
      </c>
      <c r="Z3544" s="44">
        <f t="shared" si="669"/>
        <v>2764.5</v>
      </c>
      <c r="AA3544" s="44">
        <f t="shared" si="670"/>
        <v>2764.5</v>
      </c>
      <c r="AB3544" s="44">
        <f t="shared" si="671"/>
        <v>0</v>
      </c>
      <c r="AC3544" s="44">
        <f t="shared" si="672"/>
        <v>0</v>
      </c>
      <c r="AD3544" s="44">
        <f t="shared" si="673"/>
        <v>0</v>
      </c>
      <c r="AE3544" s="12">
        <f t="shared" si="674"/>
        <v>5529</v>
      </c>
    </row>
    <row r="3545" spans="1:31" ht="12.6" hidden="1" customHeight="1" x14ac:dyDescent="0.2">
      <c r="A3545" s="26" t="s">
        <v>4956</v>
      </c>
      <c r="B3545" s="19"/>
      <c r="C3545" s="19"/>
      <c r="D3545" s="20"/>
      <c r="E3545" s="21"/>
      <c r="F3545" s="22"/>
      <c r="G3545" s="21"/>
      <c r="H3545" s="22"/>
      <c r="I3545" s="20"/>
      <c r="J3545" s="20">
        <v>300</v>
      </c>
      <c r="K3545" s="20">
        <v>300</v>
      </c>
      <c r="L3545" s="20"/>
      <c r="M3545" s="20"/>
      <c r="N3545" s="20"/>
      <c r="O3545" s="20">
        <v>600</v>
      </c>
      <c r="P3545" s="23" t="str">
        <f>VLOOKUP(A3545,'ИЗ ОСНОВЫ НОМЕНКЛАТУР'!D:E,2,0)</f>
        <v>Аксессуары для шкафов</v>
      </c>
      <c r="Q3545" s="23" t="str">
        <f>VLOOKUP(A3545,'ИЗ ОСНОВЫ НОМЕНКЛАТУР'!D:F,3,0)</f>
        <v>Шкаф/шкаф-купе наполнение (бренд Aristo)</v>
      </c>
      <c r="R3545" s="40">
        <f>VLOOKUP(A:A,'ИЗ ОСНОВЫ НОМЕНКЛАТУР'!D:G,4,0)</f>
        <v>7.6433333333333335</v>
      </c>
      <c r="S3545" s="12" t="str">
        <f>VLOOKUP(A:A,'ИЗ ОСНОВЫ НОМЕНКЛАТУР'!D:H,5,0)</f>
        <v>C</v>
      </c>
      <c r="T3545" s="44">
        <f t="shared" si="663"/>
        <v>0</v>
      </c>
      <c r="U3545" s="44">
        <f t="shared" si="664"/>
        <v>0</v>
      </c>
      <c r="V3545" s="44">
        <f t="shared" si="665"/>
        <v>0</v>
      </c>
      <c r="W3545" s="44">
        <f t="shared" si="666"/>
        <v>0</v>
      </c>
      <c r="X3545" s="44">
        <f t="shared" si="667"/>
        <v>0</v>
      </c>
      <c r="Y3545" s="44">
        <f t="shared" si="668"/>
        <v>0</v>
      </c>
      <c r="Z3545" s="44">
        <f t="shared" si="669"/>
        <v>2293</v>
      </c>
      <c r="AA3545" s="44">
        <f t="shared" si="670"/>
        <v>2293</v>
      </c>
      <c r="AB3545" s="44">
        <f t="shared" si="671"/>
        <v>0</v>
      </c>
      <c r="AC3545" s="44">
        <f t="shared" si="672"/>
        <v>0</v>
      </c>
      <c r="AD3545" s="44">
        <f t="shared" si="673"/>
        <v>0</v>
      </c>
      <c r="AE3545" s="12">
        <f t="shared" si="674"/>
        <v>4586</v>
      </c>
    </row>
    <row r="3546" spans="1:31" ht="12.6" hidden="1" customHeight="1" x14ac:dyDescent="0.2">
      <c r="A3546" s="26" t="s">
        <v>4957</v>
      </c>
      <c r="B3546" s="19"/>
      <c r="C3546" s="19"/>
      <c r="D3546" s="20"/>
      <c r="E3546" s="21"/>
      <c r="F3546" s="22"/>
      <c r="G3546" s="21"/>
      <c r="H3546" s="22"/>
      <c r="I3546" s="20"/>
      <c r="J3546" s="20"/>
      <c r="K3546" s="20">
        <v>370</v>
      </c>
      <c r="L3546" s="20"/>
      <c r="M3546" s="20"/>
      <c r="N3546" s="20"/>
      <c r="O3546" s="20">
        <v>370</v>
      </c>
      <c r="P3546" s="23" t="str">
        <f>VLOOKUP(A3546,'ИЗ ОСНОВЫ НОМЕНКЛАТУР'!D:E,2,0)</f>
        <v>Аксессуары для шкафов</v>
      </c>
      <c r="Q3546" s="23" t="str">
        <f>VLOOKUP(A3546,'ИЗ ОСНОВЫ НОМЕНКЛАТУР'!D:F,3,0)</f>
        <v>Шкаф/шкаф-купе наполнение (бренд Aristo)</v>
      </c>
      <c r="R3546" s="40">
        <f>VLOOKUP(A:A,'ИЗ ОСНОВЫ НОМЕНКЛАТУР'!D:G,4,0)</f>
        <v>18.440540540540539</v>
      </c>
      <c r="S3546" s="12" t="str">
        <f>VLOOKUP(A:A,'ИЗ ОСНОВЫ НОМЕНКЛАТУР'!D:H,5,0)</f>
        <v>C</v>
      </c>
      <c r="T3546" s="44">
        <f t="shared" si="663"/>
        <v>0</v>
      </c>
      <c r="U3546" s="44">
        <f t="shared" si="664"/>
        <v>0</v>
      </c>
      <c r="V3546" s="44">
        <f t="shared" si="665"/>
        <v>0</v>
      </c>
      <c r="W3546" s="44">
        <f t="shared" si="666"/>
        <v>0</v>
      </c>
      <c r="X3546" s="44">
        <f t="shared" si="667"/>
        <v>0</v>
      </c>
      <c r="Y3546" s="44">
        <f t="shared" si="668"/>
        <v>0</v>
      </c>
      <c r="Z3546" s="44">
        <f t="shared" si="669"/>
        <v>0</v>
      </c>
      <c r="AA3546" s="44">
        <f t="shared" si="670"/>
        <v>6822.9999999999991</v>
      </c>
      <c r="AB3546" s="44">
        <f t="shared" si="671"/>
        <v>0</v>
      </c>
      <c r="AC3546" s="44">
        <f t="shared" si="672"/>
        <v>0</v>
      </c>
      <c r="AD3546" s="44">
        <f t="shared" si="673"/>
        <v>0</v>
      </c>
      <c r="AE3546" s="12">
        <f t="shared" si="674"/>
        <v>6822.9999999999991</v>
      </c>
    </row>
    <row r="3547" spans="1:31" ht="12.6" hidden="1" customHeight="1" x14ac:dyDescent="0.2">
      <c r="A3547" s="26" t="s">
        <v>4958</v>
      </c>
      <c r="B3547" s="19"/>
      <c r="C3547" s="19"/>
      <c r="D3547" s="20"/>
      <c r="E3547" s="21"/>
      <c r="F3547" s="22"/>
      <c r="G3547" s="21"/>
      <c r="H3547" s="22"/>
      <c r="I3547" s="20"/>
      <c r="J3547" s="20"/>
      <c r="K3547" s="20">
        <v>300</v>
      </c>
      <c r="L3547" s="20"/>
      <c r="M3547" s="20"/>
      <c r="N3547" s="20"/>
      <c r="O3547" s="20">
        <v>300</v>
      </c>
      <c r="P3547" s="23" t="str">
        <f>VLOOKUP(A3547,'ИЗ ОСНОВЫ НОМЕНКЛАТУР'!D:E,2,0)</f>
        <v>Аксессуары для шкафов</v>
      </c>
      <c r="Q3547" s="23" t="str">
        <f>VLOOKUP(A3547,'ИЗ ОСНОВЫ НОМЕНКЛАТУР'!D:F,3,0)</f>
        <v>Шкаф/шкаф-купе наполнение (бренд Aristo)</v>
      </c>
      <c r="R3547" s="40">
        <f>VLOOKUP(A:A,'ИЗ ОСНОВЫ НОМЕНКЛАТУР'!D:G,4,0)</f>
        <v>9.74</v>
      </c>
      <c r="S3547" s="12" t="str">
        <f>VLOOKUP(A:A,'ИЗ ОСНОВЫ НОМЕНКЛАТУР'!D:H,5,0)</f>
        <v>C</v>
      </c>
      <c r="T3547" s="44">
        <f t="shared" si="663"/>
        <v>0</v>
      </c>
      <c r="U3547" s="44">
        <f t="shared" si="664"/>
        <v>0</v>
      </c>
      <c r="V3547" s="44">
        <f t="shared" si="665"/>
        <v>0</v>
      </c>
      <c r="W3547" s="44">
        <f t="shared" si="666"/>
        <v>0</v>
      </c>
      <c r="X3547" s="44">
        <f t="shared" si="667"/>
        <v>0</v>
      </c>
      <c r="Y3547" s="44">
        <f t="shared" si="668"/>
        <v>0</v>
      </c>
      <c r="Z3547" s="44">
        <f t="shared" si="669"/>
        <v>0</v>
      </c>
      <c r="AA3547" s="44">
        <f t="shared" si="670"/>
        <v>2922</v>
      </c>
      <c r="AB3547" s="44">
        <f t="shared" si="671"/>
        <v>0</v>
      </c>
      <c r="AC3547" s="44">
        <f t="shared" si="672"/>
        <v>0</v>
      </c>
      <c r="AD3547" s="44">
        <f t="shared" si="673"/>
        <v>0</v>
      </c>
      <c r="AE3547" s="12">
        <f t="shared" si="674"/>
        <v>2922</v>
      </c>
    </row>
    <row r="3548" spans="1:31" ht="12.6" hidden="1" customHeight="1" x14ac:dyDescent="0.2">
      <c r="A3548" s="26" t="s">
        <v>4959</v>
      </c>
      <c r="B3548" s="19"/>
      <c r="C3548" s="19"/>
      <c r="D3548" s="20"/>
      <c r="E3548" s="21"/>
      <c r="F3548" s="22"/>
      <c r="G3548" s="21"/>
      <c r="H3548" s="22"/>
      <c r="I3548" s="20"/>
      <c r="J3548" s="20"/>
      <c r="K3548" s="20">
        <v>100</v>
      </c>
      <c r="L3548" s="20"/>
      <c r="M3548" s="20"/>
      <c r="N3548" s="20"/>
      <c r="O3548" s="20">
        <v>100</v>
      </c>
      <c r="P3548" s="23" t="str">
        <f>VLOOKUP(A3548,'ИЗ ОСНОВЫ НОМЕНКЛАТУР'!D:E,2,0)</f>
        <v>Аксессуары для шкафов</v>
      </c>
      <c r="Q3548" s="23" t="str">
        <f>VLOOKUP(A3548,'ИЗ ОСНОВЫ НОМЕНКЛАТУР'!D:F,3,0)</f>
        <v>Шкаф/шкаф-купе наполнение (бренд Aristo)</v>
      </c>
      <c r="R3548" s="40">
        <f>VLOOKUP(A:A,'ИЗ ОСНОВЫ НОМЕНКЛАТУР'!D:G,4,0)</f>
        <v>9.69</v>
      </c>
      <c r="S3548" s="12" t="str">
        <f>VLOOKUP(A:A,'ИЗ ОСНОВЫ НОМЕНКЛАТУР'!D:H,5,0)</f>
        <v>C</v>
      </c>
      <c r="T3548" s="44">
        <f t="shared" si="663"/>
        <v>0</v>
      </c>
      <c r="U3548" s="44">
        <f t="shared" si="664"/>
        <v>0</v>
      </c>
      <c r="V3548" s="44">
        <f t="shared" si="665"/>
        <v>0</v>
      </c>
      <c r="W3548" s="44">
        <f t="shared" si="666"/>
        <v>0</v>
      </c>
      <c r="X3548" s="44">
        <f t="shared" si="667"/>
        <v>0</v>
      </c>
      <c r="Y3548" s="44">
        <f t="shared" si="668"/>
        <v>0</v>
      </c>
      <c r="Z3548" s="44">
        <f t="shared" si="669"/>
        <v>0</v>
      </c>
      <c r="AA3548" s="44">
        <f t="shared" si="670"/>
        <v>969</v>
      </c>
      <c r="AB3548" s="44">
        <f t="shared" si="671"/>
        <v>0</v>
      </c>
      <c r="AC3548" s="44">
        <f t="shared" si="672"/>
        <v>0</v>
      </c>
      <c r="AD3548" s="44">
        <f t="shared" si="673"/>
        <v>0</v>
      </c>
      <c r="AE3548" s="12">
        <f t="shared" si="674"/>
        <v>969</v>
      </c>
    </row>
    <row r="3549" spans="1:31" ht="12.6" hidden="1" customHeight="1" x14ac:dyDescent="0.2">
      <c r="A3549" s="26" t="s">
        <v>4960</v>
      </c>
      <c r="B3549" s="19"/>
      <c r="C3549" s="19"/>
      <c r="D3549" s="20"/>
      <c r="E3549" s="21"/>
      <c r="F3549" s="22"/>
      <c r="G3549" s="21"/>
      <c r="H3549" s="22"/>
      <c r="I3549" s="20"/>
      <c r="J3549" s="20"/>
      <c r="K3549" s="20">
        <v>400</v>
      </c>
      <c r="L3549" s="20"/>
      <c r="M3549" s="20"/>
      <c r="N3549" s="20"/>
      <c r="O3549" s="20">
        <v>400</v>
      </c>
      <c r="P3549" s="23" t="str">
        <f>VLOOKUP(A3549,'ИЗ ОСНОВЫ НОМЕНКЛАТУР'!D:E,2,0)</f>
        <v>Аксессуары для шкафов</v>
      </c>
      <c r="Q3549" s="23" t="str">
        <f>VLOOKUP(A3549,'ИЗ ОСНОВЫ НОМЕНКЛАТУР'!D:F,3,0)</f>
        <v>Шкаф/шкаф-купе наполнение (бренд Aristo)</v>
      </c>
      <c r="R3549" s="40">
        <f>VLOOKUP(A:A,'ИЗ ОСНОВЫ НОМЕНКЛАТУР'!D:G,4,0)</f>
        <v>6.0374999999999996</v>
      </c>
      <c r="S3549" s="12" t="str">
        <f>VLOOKUP(A:A,'ИЗ ОСНОВЫ НОМЕНКЛАТУР'!D:H,5,0)</f>
        <v>C</v>
      </c>
      <c r="T3549" s="44">
        <f t="shared" si="663"/>
        <v>0</v>
      </c>
      <c r="U3549" s="44">
        <f t="shared" si="664"/>
        <v>0</v>
      </c>
      <c r="V3549" s="44">
        <f t="shared" si="665"/>
        <v>0</v>
      </c>
      <c r="W3549" s="44">
        <f t="shared" si="666"/>
        <v>0</v>
      </c>
      <c r="X3549" s="44">
        <f t="shared" si="667"/>
        <v>0</v>
      </c>
      <c r="Y3549" s="44">
        <f t="shared" si="668"/>
        <v>0</v>
      </c>
      <c r="Z3549" s="44">
        <f t="shared" si="669"/>
        <v>0</v>
      </c>
      <c r="AA3549" s="44">
        <f t="shared" si="670"/>
        <v>2415</v>
      </c>
      <c r="AB3549" s="44">
        <f t="shared" si="671"/>
        <v>0</v>
      </c>
      <c r="AC3549" s="44">
        <f t="shared" si="672"/>
        <v>0</v>
      </c>
      <c r="AD3549" s="44">
        <f t="shared" si="673"/>
        <v>0</v>
      </c>
      <c r="AE3549" s="12">
        <f t="shared" si="674"/>
        <v>2415</v>
      </c>
    </row>
    <row r="3550" spans="1:31" ht="12.6" hidden="1" customHeight="1" x14ac:dyDescent="0.2">
      <c r="A3550" s="26" t="s">
        <v>3755</v>
      </c>
      <c r="B3550" s="19"/>
      <c r="C3550" s="19"/>
      <c r="D3550" s="20"/>
      <c r="E3550" s="21"/>
      <c r="F3550" s="22"/>
      <c r="G3550" s="21"/>
      <c r="H3550" s="22"/>
      <c r="I3550" s="20"/>
      <c r="J3550" s="20"/>
      <c r="K3550" s="20">
        <v>730</v>
      </c>
      <c r="L3550" s="20"/>
      <c r="M3550" s="20"/>
      <c r="N3550" s="20"/>
      <c r="O3550" s="20">
        <v>730</v>
      </c>
      <c r="P3550" s="23" t="str">
        <f>VLOOKUP(A3550,'ИЗ ОСНОВЫ НОМЕНКЛАТУР'!D:E,2,0)</f>
        <v>Аксессуары для шкафов</v>
      </c>
      <c r="Q3550" s="23" t="str">
        <f>VLOOKUP(A3550,'ИЗ ОСНОВЫ НОМЕНКЛАТУР'!D:F,3,0)</f>
        <v>Шкаф/шкаф-купе наполнение (бренд Aristo)</v>
      </c>
      <c r="R3550" s="40">
        <f>VLOOKUP(A:A,'ИЗ ОСНОВЫ НОМЕНКЛАТУР'!D:G,4,0)</f>
        <v>31.759999999999998</v>
      </c>
      <c r="S3550" s="12" t="str">
        <f>VLOOKUP(A:A,'ИЗ ОСНОВЫ НОМЕНКЛАТУР'!D:H,5,0)</f>
        <v>B</v>
      </c>
      <c r="T3550" s="44">
        <f t="shared" si="663"/>
        <v>0</v>
      </c>
      <c r="U3550" s="44">
        <f t="shared" si="664"/>
        <v>0</v>
      </c>
      <c r="V3550" s="44">
        <f t="shared" si="665"/>
        <v>0</v>
      </c>
      <c r="W3550" s="44">
        <f t="shared" si="666"/>
        <v>0</v>
      </c>
      <c r="X3550" s="44">
        <f t="shared" si="667"/>
        <v>0</v>
      </c>
      <c r="Y3550" s="44">
        <f t="shared" si="668"/>
        <v>0</v>
      </c>
      <c r="Z3550" s="44">
        <f t="shared" si="669"/>
        <v>0</v>
      </c>
      <c r="AA3550" s="44">
        <f t="shared" si="670"/>
        <v>23184.799999999999</v>
      </c>
      <c r="AB3550" s="44">
        <f t="shared" si="671"/>
        <v>0</v>
      </c>
      <c r="AC3550" s="44">
        <f t="shared" si="672"/>
        <v>0</v>
      </c>
      <c r="AD3550" s="44">
        <f t="shared" si="673"/>
        <v>0</v>
      </c>
      <c r="AE3550" s="12">
        <f t="shared" si="674"/>
        <v>23184.799999999999</v>
      </c>
    </row>
    <row r="3551" spans="1:31" ht="12.6" hidden="1" customHeight="1" x14ac:dyDescent="0.2">
      <c r="A3551" s="26" t="s">
        <v>4961</v>
      </c>
      <c r="B3551" s="19"/>
      <c r="C3551" s="19"/>
      <c r="D3551" s="20"/>
      <c r="E3551" s="21"/>
      <c r="F3551" s="22"/>
      <c r="G3551" s="21"/>
      <c r="H3551" s="22"/>
      <c r="I3551" s="20"/>
      <c r="J3551" s="20"/>
      <c r="K3551" s="20">
        <v>100</v>
      </c>
      <c r="L3551" s="20"/>
      <c r="M3551" s="20"/>
      <c r="N3551" s="20"/>
      <c r="O3551" s="20">
        <v>100</v>
      </c>
      <c r="P3551" s="23" t="str">
        <f>VLOOKUP(A3551,'ИЗ ОСНОВЫ НОМЕНКЛАТУР'!D:E,2,0)</f>
        <v>Аксессуары для шкафов</v>
      </c>
      <c r="Q3551" s="23" t="str">
        <f>VLOOKUP(A3551,'ИЗ ОСНОВЫ НОМЕНКЛАТУР'!D:F,3,0)</f>
        <v>Шкаф/шкаф-купе наполнение (бренд Aristo)</v>
      </c>
      <c r="R3551" s="40">
        <f>VLOOKUP(A:A,'ИЗ ОСНОВЫ НОМЕНКЛАТУР'!D:G,4,0)</f>
        <v>37.799999999999997</v>
      </c>
      <c r="S3551" s="12" t="str">
        <f>VLOOKUP(A:A,'ИЗ ОСНОВЫ НОМЕНКЛАТУР'!D:H,5,0)</f>
        <v>C</v>
      </c>
      <c r="T3551" s="44">
        <f t="shared" si="663"/>
        <v>0</v>
      </c>
      <c r="U3551" s="44">
        <f t="shared" si="664"/>
        <v>0</v>
      </c>
      <c r="V3551" s="44">
        <f t="shared" si="665"/>
        <v>0</v>
      </c>
      <c r="W3551" s="44">
        <f t="shared" si="666"/>
        <v>0</v>
      </c>
      <c r="X3551" s="44">
        <f t="shared" si="667"/>
        <v>0</v>
      </c>
      <c r="Y3551" s="44">
        <f t="shared" si="668"/>
        <v>0</v>
      </c>
      <c r="Z3551" s="44">
        <f t="shared" si="669"/>
        <v>0</v>
      </c>
      <c r="AA3551" s="44">
        <f t="shared" si="670"/>
        <v>3779.9999999999995</v>
      </c>
      <c r="AB3551" s="44">
        <f t="shared" si="671"/>
        <v>0</v>
      </c>
      <c r="AC3551" s="44">
        <f t="shared" si="672"/>
        <v>0</v>
      </c>
      <c r="AD3551" s="44">
        <f t="shared" si="673"/>
        <v>0</v>
      </c>
      <c r="AE3551" s="12">
        <f t="shared" si="674"/>
        <v>3779.9999999999995</v>
      </c>
    </row>
    <row r="3552" spans="1:31" ht="12.6" hidden="1" customHeight="1" x14ac:dyDescent="0.2">
      <c r="A3552" s="26" t="s">
        <v>4962</v>
      </c>
      <c r="B3552" s="19"/>
      <c r="C3552" s="19"/>
      <c r="D3552" s="20"/>
      <c r="E3552" s="21"/>
      <c r="F3552" s="22"/>
      <c r="G3552" s="21"/>
      <c r="H3552" s="22"/>
      <c r="I3552" s="20"/>
      <c r="J3552" s="20"/>
      <c r="K3552" s="20"/>
      <c r="L3552" s="20"/>
      <c r="M3552" s="20"/>
      <c r="N3552" s="20">
        <v>1</v>
      </c>
      <c r="O3552" s="20">
        <v>1</v>
      </c>
      <c r="P3552" s="23" t="str">
        <f>VLOOKUP(A3552,'ИЗ ОСНОВЫ НОМЕНКЛАТУР'!D:E,2,0)</f>
        <v>Инструменты и расходные материалы</v>
      </c>
      <c r="Q3552" s="23" t="str">
        <f>VLOOKUP(A3552,'ИЗ ОСНОВЫ НОМЕНКЛАТУР'!D:F,3,0)</f>
        <v>Насадки, сверла</v>
      </c>
      <c r="R3552" s="40">
        <f>VLOOKUP(A:A,'ИЗ ОСНОВЫ НОМЕНКЛАТУР'!D:G,4,0)</f>
        <v>7317</v>
      </c>
      <c r="S3552" s="12" t="str">
        <f>VLOOKUP(A:A,'ИЗ ОСНОВЫ НОМЕНКЛАТУР'!D:H,5,0)</f>
        <v>C</v>
      </c>
      <c r="T3552" s="44">
        <f t="shared" si="663"/>
        <v>0</v>
      </c>
      <c r="U3552" s="44">
        <f t="shared" si="664"/>
        <v>0</v>
      </c>
      <c r="V3552" s="44">
        <f t="shared" si="665"/>
        <v>0</v>
      </c>
      <c r="W3552" s="44">
        <f t="shared" si="666"/>
        <v>0</v>
      </c>
      <c r="X3552" s="44">
        <f t="shared" si="667"/>
        <v>0</v>
      </c>
      <c r="Y3552" s="44">
        <f t="shared" si="668"/>
        <v>0</v>
      </c>
      <c r="Z3552" s="44">
        <f t="shared" si="669"/>
        <v>0</v>
      </c>
      <c r="AA3552" s="44">
        <f t="shared" si="670"/>
        <v>0</v>
      </c>
      <c r="AB3552" s="44">
        <f t="shared" si="671"/>
        <v>0</v>
      </c>
      <c r="AC3552" s="44">
        <f t="shared" si="672"/>
        <v>0</v>
      </c>
      <c r="AD3552" s="44">
        <f t="shared" si="673"/>
        <v>7317</v>
      </c>
      <c r="AE3552" s="12">
        <f t="shared" si="674"/>
        <v>7317</v>
      </c>
    </row>
    <row r="3553" spans="1:31" ht="12.6" hidden="1" customHeight="1" x14ac:dyDescent="0.2">
      <c r="A3553" s="26" t="s">
        <v>3509</v>
      </c>
      <c r="B3553" s="19"/>
      <c r="C3553" s="19"/>
      <c r="D3553" s="20"/>
      <c r="E3553" s="21"/>
      <c r="F3553" s="22"/>
      <c r="G3553" s="21"/>
      <c r="H3553" s="22"/>
      <c r="I3553" s="20"/>
      <c r="J3553" s="20"/>
      <c r="K3553" s="20"/>
      <c r="L3553" s="20">
        <v>2</v>
      </c>
      <c r="M3553" s="20"/>
      <c r="N3553" s="20"/>
      <c r="O3553" s="20">
        <v>2</v>
      </c>
      <c r="P3553" s="23" t="str">
        <f>VLOOKUP(A3553,'ИЗ ОСНОВЫ НОМЕНКЛАТУР'!D:E,2,0)</f>
        <v>Инструменты и расходные материалы</v>
      </c>
      <c r="Q3553" s="23" t="str">
        <f>VLOOKUP(A3553,'ИЗ ОСНОВЫ НОМЕНКЛАТУР'!D:F,3,0)</f>
        <v>Насадки, сверла</v>
      </c>
      <c r="R3553" s="40">
        <f>VLOOKUP(A:A,'ИЗ ОСНОВЫ НОМЕНКЛАТУР'!D:G,4,0)</f>
        <v>2668.12</v>
      </c>
      <c r="S3553" s="12" t="str">
        <f>VLOOKUP(A:A,'ИЗ ОСНОВЫ НОМЕНКЛАТУР'!D:H,5,0)</f>
        <v>C</v>
      </c>
      <c r="T3553" s="44">
        <f t="shared" si="663"/>
        <v>0</v>
      </c>
      <c r="U3553" s="44">
        <f t="shared" si="664"/>
        <v>0</v>
      </c>
      <c r="V3553" s="44">
        <f t="shared" si="665"/>
        <v>0</v>
      </c>
      <c r="W3553" s="44">
        <f t="shared" si="666"/>
        <v>0</v>
      </c>
      <c r="X3553" s="44">
        <f t="shared" si="667"/>
        <v>0</v>
      </c>
      <c r="Y3553" s="44">
        <f t="shared" si="668"/>
        <v>0</v>
      </c>
      <c r="Z3553" s="44">
        <f t="shared" si="669"/>
        <v>0</v>
      </c>
      <c r="AA3553" s="44">
        <f t="shared" si="670"/>
        <v>0</v>
      </c>
      <c r="AB3553" s="44">
        <f t="shared" si="671"/>
        <v>5336.24</v>
      </c>
      <c r="AC3553" s="44">
        <f t="shared" si="672"/>
        <v>0</v>
      </c>
      <c r="AD3553" s="44">
        <f t="shared" si="673"/>
        <v>0</v>
      </c>
      <c r="AE3553" s="12">
        <f t="shared" si="674"/>
        <v>5336.24</v>
      </c>
    </row>
    <row r="3554" spans="1:31" ht="12.6" hidden="1" customHeight="1" x14ac:dyDescent="0.2">
      <c r="A3554" s="26" t="s">
        <v>3503</v>
      </c>
      <c r="B3554" s="19"/>
      <c r="C3554" s="19"/>
      <c r="D3554" s="20"/>
      <c r="E3554" s="21"/>
      <c r="F3554" s="22"/>
      <c r="G3554" s="21"/>
      <c r="H3554" s="22"/>
      <c r="I3554" s="20"/>
      <c r="J3554" s="20"/>
      <c r="K3554" s="20"/>
      <c r="L3554" s="20">
        <v>1</v>
      </c>
      <c r="M3554" s="20"/>
      <c r="N3554" s="20">
        <v>6</v>
      </c>
      <c r="O3554" s="20">
        <v>7</v>
      </c>
      <c r="P3554" s="23" t="str">
        <f>VLOOKUP(A3554,'ИЗ ОСНОВЫ НОМЕНКЛАТУР'!D:E,2,0)</f>
        <v>Инструменты и расходные материалы</v>
      </c>
      <c r="Q3554" s="23" t="str">
        <f>VLOOKUP(A3554,'ИЗ ОСНОВЫ НОМЕНКЛАТУР'!D:F,3,0)</f>
        <v>Насадки, сверла</v>
      </c>
      <c r="R3554" s="40">
        <f>VLOOKUP(A:A,'ИЗ ОСНОВЫ НОМЕНКЛАТУР'!D:G,4,0)</f>
        <v>317.58185185185181</v>
      </c>
      <c r="S3554" s="12" t="str">
        <f>VLOOKUP(A:A,'ИЗ ОСНОВЫ НОМЕНКЛАТУР'!D:H,5,0)</f>
        <v>C</v>
      </c>
      <c r="T3554" s="44">
        <f t="shared" si="663"/>
        <v>0</v>
      </c>
      <c r="U3554" s="44">
        <f t="shared" si="664"/>
        <v>0</v>
      </c>
      <c r="V3554" s="44">
        <f t="shared" si="665"/>
        <v>0</v>
      </c>
      <c r="W3554" s="44">
        <f t="shared" si="666"/>
        <v>0</v>
      </c>
      <c r="X3554" s="44">
        <f t="shared" si="667"/>
        <v>0</v>
      </c>
      <c r="Y3554" s="44">
        <f t="shared" si="668"/>
        <v>0</v>
      </c>
      <c r="Z3554" s="44">
        <f t="shared" si="669"/>
        <v>0</v>
      </c>
      <c r="AA3554" s="44">
        <f t="shared" si="670"/>
        <v>0</v>
      </c>
      <c r="AB3554" s="44">
        <f t="shared" si="671"/>
        <v>317.58185185185181</v>
      </c>
      <c r="AC3554" s="44">
        <f t="shared" si="672"/>
        <v>0</v>
      </c>
      <c r="AD3554" s="44">
        <f t="shared" si="673"/>
        <v>1905.491111111111</v>
      </c>
      <c r="AE3554" s="12">
        <f t="shared" si="674"/>
        <v>2223.0729629629627</v>
      </c>
    </row>
    <row r="3555" spans="1:31" ht="12.6" hidden="1" customHeight="1" x14ac:dyDescent="0.2">
      <c r="A3555" s="26" t="s">
        <v>3492</v>
      </c>
      <c r="B3555" s="19"/>
      <c r="C3555" s="19"/>
      <c r="D3555" s="20"/>
      <c r="E3555" s="21"/>
      <c r="F3555" s="22"/>
      <c r="G3555" s="21"/>
      <c r="H3555" s="22"/>
      <c r="I3555" s="20"/>
      <c r="J3555" s="20">
        <v>4</v>
      </c>
      <c r="K3555" s="20"/>
      <c r="L3555" s="20"/>
      <c r="M3555" s="20"/>
      <c r="N3555" s="20">
        <v>8</v>
      </c>
      <c r="O3555" s="20">
        <v>12</v>
      </c>
      <c r="P3555" s="23" t="str">
        <f>VLOOKUP(A3555,'ИЗ ОСНОВЫ НОМЕНКЛАТУР'!D:E,2,0)</f>
        <v>Инструменты и расходные материалы</v>
      </c>
      <c r="Q3555" s="23" t="str">
        <f>VLOOKUP(A3555,'ИЗ ОСНОВЫ НОМЕНКЛАТУР'!D:F,3,0)</f>
        <v>Насадки, сверла</v>
      </c>
      <c r="R3555" s="40">
        <f>VLOOKUP(A:A,'ИЗ ОСНОВЫ НОМЕНКЛАТУР'!D:G,4,0)</f>
        <v>649.60935483870969</v>
      </c>
      <c r="S3555" s="12" t="str">
        <f>VLOOKUP(A:A,'ИЗ ОСНОВЫ НОМЕНКЛАТУР'!D:H,5,0)</f>
        <v>C</v>
      </c>
      <c r="T3555" s="44">
        <f t="shared" si="663"/>
        <v>0</v>
      </c>
      <c r="U3555" s="44">
        <f t="shared" si="664"/>
        <v>0</v>
      </c>
      <c r="V3555" s="44">
        <f t="shared" si="665"/>
        <v>0</v>
      </c>
      <c r="W3555" s="44">
        <f t="shared" si="666"/>
        <v>0</v>
      </c>
      <c r="X3555" s="44">
        <f t="shared" si="667"/>
        <v>0</v>
      </c>
      <c r="Y3555" s="44">
        <f t="shared" si="668"/>
        <v>0</v>
      </c>
      <c r="Z3555" s="44">
        <f t="shared" si="669"/>
        <v>2598.4374193548388</v>
      </c>
      <c r="AA3555" s="44">
        <f t="shared" si="670"/>
        <v>0</v>
      </c>
      <c r="AB3555" s="44">
        <f t="shared" si="671"/>
        <v>0</v>
      </c>
      <c r="AC3555" s="44">
        <f t="shared" si="672"/>
        <v>0</v>
      </c>
      <c r="AD3555" s="44">
        <f t="shared" si="673"/>
        <v>5196.8748387096775</v>
      </c>
      <c r="AE3555" s="12">
        <f t="shared" si="674"/>
        <v>7795.3122580645158</v>
      </c>
    </row>
    <row r="3556" spans="1:31" ht="12.6" hidden="1" customHeight="1" x14ac:dyDescent="0.2">
      <c r="A3556" s="26" t="s">
        <v>3512</v>
      </c>
      <c r="B3556" s="19"/>
      <c r="C3556" s="19"/>
      <c r="D3556" s="20"/>
      <c r="E3556" s="21"/>
      <c r="F3556" s="22"/>
      <c r="G3556" s="21"/>
      <c r="H3556" s="22"/>
      <c r="I3556" s="20"/>
      <c r="J3556" s="20"/>
      <c r="K3556" s="20"/>
      <c r="L3556" s="20">
        <v>1</v>
      </c>
      <c r="M3556" s="20"/>
      <c r="N3556" s="20"/>
      <c r="O3556" s="20">
        <v>1</v>
      </c>
      <c r="P3556" s="23" t="str">
        <f>VLOOKUP(A3556,'ИЗ ОСНОВЫ НОМЕНКЛАТУР'!D:E,2,0)</f>
        <v>Инструменты и расходные материалы</v>
      </c>
      <c r="Q3556" s="23" t="str">
        <f>VLOOKUP(A3556,'ИЗ ОСНОВЫ НОМЕНКЛАТУР'!D:F,3,0)</f>
        <v>Насадки, сверла</v>
      </c>
      <c r="R3556" s="40">
        <f>VLOOKUP(A:A,'ИЗ ОСНОВЫ НОМЕНКЛАТУР'!D:G,4,0)</f>
        <v>1126.1400000000001</v>
      </c>
      <c r="S3556" s="12" t="str">
        <f>VLOOKUP(A:A,'ИЗ ОСНОВЫ НОМЕНКЛАТУР'!D:H,5,0)</f>
        <v>C</v>
      </c>
      <c r="T3556" s="44">
        <f t="shared" si="663"/>
        <v>0</v>
      </c>
      <c r="U3556" s="44">
        <f t="shared" si="664"/>
        <v>0</v>
      </c>
      <c r="V3556" s="44">
        <f t="shared" si="665"/>
        <v>0</v>
      </c>
      <c r="W3556" s="44">
        <f t="shared" si="666"/>
        <v>0</v>
      </c>
      <c r="X3556" s="44">
        <f t="shared" si="667"/>
        <v>0</v>
      </c>
      <c r="Y3556" s="44">
        <f t="shared" si="668"/>
        <v>0</v>
      </c>
      <c r="Z3556" s="44">
        <f t="shared" si="669"/>
        <v>0</v>
      </c>
      <c r="AA3556" s="44">
        <f t="shared" si="670"/>
        <v>0</v>
      </c>
      <c r="AB3556" s="44">
        <f t="shared" si="671"/>
        <v>1126.1400000000001</v>
      </c>
      <c r="AC3556" s="44">
        <f t="shared" si="672"/>
        <v>0</v>
      </c>
      <c r="AD3556" s="44">
        <f t="shared" si="673"/>
        <v>0</v>
      </c>
      <c r="AE3556" s="12">
        <f t="shared" si="674"/>
        <v>1126.1400000000001</v>
      </c>
    </row>
    <row r="3557" spans="1:31" ht="12.6" hidden="1" customHeight="1" x14ac:dyDescent="0.2">
      <c r="A3557" s="26" t="s">
        <v>3500</v>
      </c>
      <c r="B3557" s="19"/>
      <c r="C3557" s="19"/>
      <c r="D3557" s="20"/>
      <c r="E3557" s="21"/>
      <c r="F3557" s="22"/>
      <c r="G3557" s="21"/>
      <c r="H3557" s="22"/>
      <c r="I3557" s="20"/>
      <c r="J3557" s="20"/>
      <c r="K3557" s="20"/>
      <c r="L3557" s="20">
        <v>8</v>
      </c>
      <c r="M3557" s="20"/>
      <c r="N3557" s="20"/>
      <c r="O3557" s="20">
        <v>8</v>
      </c>
      <c r="P3557" s="23" t="str">
        <f>VLOOKUP(A3557,'ИЗ ОСНОВЫ НОМЕНКЛАТУР'!D:E,2,0)</f>
        <v>Инструменты и расходные материалы</v>
      </c>
      <c r="Q3557" s="23" t="str">
        <f>VLOOKUP(A3557,'ИЗ ОСНОВЫ НОМЕНКЛАТУР'!D:F,3,0)</f>
        <v>Насадки, сверла</v>
      </c>
      <c r="R3557" s="40">
        <f>VLOOKUP(A:A,'ИЗ ОСНОВЫ НОМЕНКЛАТУР'!D:G,4,0)</f>
        <v>1147.4775</v>
      </c>
      <c r="S3557" s="12" t="str">
        <f>VLOOKUP(A:A,'ИЗ ОСНОВЫ НОМЕНКЛАТУР'!D:H,5,0)</f>
        <v>C</v>
      </c>
      <c r="T3557" s="44">
        <f t="shared" si="663"/>
        <v>0</v>
      </c>
      <c r="U3557" s="44">
        <f t="shared" si="664"/>
        <v>0</v>
      </c>
      <c r="V3557" s="44">
        <f t="shared" si="665"/>
        <v>0</v>
      </c>
      <c r="W3557" s="44">
        <f t="shared" si="666"/>
        <v>0</v>
      </c>
      <c r="X3557" s="44">
        <f t="shared" si="667"/>
        <v>0</v>
      </c>
      <c r="Y3557" s="44">
        <f t="shared" si="668"/>
        <v>0</v>
      </c>
      <c r="Z3557" s="44">
        <f t="shared" si="669"/>
        <v>0</v>
      </c>
      <c r="AA3557" s="44">
        <f t="shared" si="670"/>
        <v>0</v>
      </c>
      <c r="AB3557" s="44">
        <f t="shared" si="671"/>
        <v>9179.82</v>
      </c>
      <c r="AC3557" s="44">
        <f t="shared" si="672"/>
        <v>0</v>
      </c>
      <c r="AD3557" s="44">
        <f t="shared" si="673"/>
        <v>0</v>
      </c>
      <c r="AE3557" s="12">
        <f t="shared" si="674"/>
        <v>9179.82</v>
      </c>
    </row>
    <row r="3558" spans="1:31" ht="12.6" hidden="1" customHeight="1" x14ac:dyDescent="0.2">
      <c r="A3558" s="26" t="s">
        <v>3491</v>
      </c>
      <c r="B3558" s="19"/>
      <c r="C3558" s="19"/>
      <c r="D3558" s="20"/>
      <c r="E3558" s="20">
        <v>39</v>
      </c>
      <c r="F3558" s="20"/>
      <c r="G3558" s="21"/>
      <c r="H3558" s="22"/>
      <c r="I3558" s="20"/>
      <c r="J3558" s="20">
        <v>8</v>
      </c>
      <c r="K3558" s="20"/>
      <c r="L3558" s="20"/>
      <c r="M3558" s="20"/>
      <c r="N3558" s="20">
        <v>2</v>
      </c>
      <c r="O3558" s="20">
        <v>49</v>
      </c>
      <c r="P3558" s="23" t="str">
        <f>VLOOKUP(A3558,'ИЗ ОСНОВЫ НОМЕНКЛАТУР'!D:E,2,0)</f>
        <v>Инструменты и расходные материалы</v>
      </c>
      <c r="Q3558" s="23" t="str">
        <f>VLOOKUP(A3558,'ИЗ ОСНОВЫ НОМЕНКЛАТУР'!D:F,3,0)</f>
        <v>Насадки, сверла</v>
      </c>
      <c r="R3558" s="40">
        <f>VLOOKUP(A:A,'ИЗ ОСНОВЫ НОМЕНКЛАТУР'!D:G,4,0)</f>
        <v>709.48387096774195</v>
      </c>
      <c r="S3558" s="12" t="str">
        <f>VLOOKUP(A:A,'ИЗ ОСНОВЫ НОМЕНКЛАТУР'!D:H,5,0)</f>
        <v>C</v>
      </c>
      <c r="T3558" s="44">
        <f t="shared" si="663"/>
        <v>0</v>
      </c>
      <c r="U3558" s="44">
        <f t="shared" si="664"/>
        <v>27669.870967741936</v>
      </c>
      <c r="V3558" s="44">
        <f t="shared" si="665"/>
        <v>0</v>
      </c>
      <c r="W3558" s="44">
        <f t="shared" si="666"/>
        <v>0</v>
      </c>
      <c r="X3558" s="44">
        <f t="shared" si="667"/>
        <v>0</v>
      </c>
      <c r="Y3558" s="44">
        <f t="shared" si="668"/>
        <v>0</v>
      </c>
      <c r="Z3558" s="44">
        <f t="shared" si="669"/>
        <v>5675.8709677419356</v>
      </c>
      <c r="AA3558" s="44">
        <f t="shared" si="670"/>
        <v>0</v>
      </c>
      <c r="AB3558" s="44">
        <f t="shared" si="671"/>
        <v>0</v>
      </c>
      <c r="AC3558" s="44">
        <f t="shared" si="672"/>
        <v>0</v>
      </c>
      <c r="AD3558" s="44">
        <f t="shared" si="673"/>
        <v>1418.9677419354839</v>
      </c>
      <c r="AE3558" s="12">
        <f t="shared" si="674"/>
        <v>34764.709677419356</v>
      </c>
    </row>
    <row r="3559" spans="1:31" ht="12.6" hidden="1" customHeight="1" x14ac:dyDescent="0.2">
      <c r="A3559" s="26" t="s">
        <v>3489</v>
      </c>
      <c r="B3559" s="19"/>
      <c r="C3559" s="19"/>
      <c r="D3559" s="20"/>
      <c r="E3559" s="21"/>
      <c r="F3559" s="22"/>
      <c r="G3559" s="21"/>
      <c r="H3559" s="22"/>
      <c r="I3559" s="20"/>
      <c r="J3559" s="20">
        <v>5</v>
      </c>
      <c r="K3559" s="20"/>
      <c r="L3559" s="20">
        <v>3</v>
      </c>
      <c r="M3559" s="20"/>
      <c r="N3559" s="20">
        <v>3</v>
      </c>
      <c r="O3559" s="20">
        <v>11</v>
      </c>
      <c r="P3559" s="23" t="str">
        <f>VLOOKUP(A3559,'ИЗ ОСНОВЫ НОМЕНКЛАТУР'!D:E,2,0)</f>
        <v>Инструменты и расходные материалы</v>
      </c>
      <c r="Q3559" s="23" t="str">
        <f>VLOOKUP(A3559,'ИЗ ОСНОВЫ НОМЕНКЛАТУР'!D:F,3,0)</f>
        <v>Насадки, сверла</v>
      </c>
      <c r="R3559" s="40">
        <f>VLOOKUP(A:A,'ИЗ ОСНОВЫ НОМЕНКЛАТУР'!D:G,4,0)</f>
        <v>1473.2904999999998</v>
      </c>
      <c r="S3559" s="12" t="str">
        <f>VLOOKUP(A:A,'ИЗ ОСНОВЫ НОМЕНКЛАТУР'!D:H,5,0)</f>
        <v>C</v>
      </c>
      <c r="T3559" s="44">
        <f t="shared" si="663"/>
        <v>0</v>
      </c>
      <c r="U3559" s="44">
        <f t="shared" si="664"/>
        <v>0</v>
      </c>
      <c r="V3559" s="44">
        <f t="shared" si="665"/>
        <v>0</v>
      </c>
      <c r="W3559" s="44">
        <f t="shared" si="666"/>
        <v>0</v>
      </c>
      <c r="X3559" s="44">
        <f t="shared" si="667"/>
        <v>0</v>
      </c>
      <c r="Y3559" s="44">
        <f t="shared" si="668"/>
        <v>0</v>
      </c>
      <c r="Z3559" s="44">
        <f t="shared" si="669"/>
        <v>7366.4524999999994</v>
      </c>
      <c r="AA3559" s="44">
        <f t="shared" si="670"/>
        <v>0</v>
      </c>
      <c r="AB3559" s="44">
        <f t="shared" si="671"/>
        <v>4419.8714999999993</v>
      </c>
      <c r="AC3559" s="44">
        <f t="shared" si="672"/>
        <v>0</v>
      </c>
      <c r="AD3559" s="44">
        <f t="shared" si="673"/>
        <v>4419.8714999999993</v>
      </c>
      <c r="AE3559" s="12">
        <f t="shared" si="674"/>
        <v>16206.195499999998</v>
      </c>
    </row>
    <row r="3560" spans="1:31" ht="12.6" hidden="1" customHeight="1" x14ac:dyDescent="0.2">
      <c r="A3560" s="26" t="s">
        <v>1239</v>
      </c>
      <c r="B3560" s="19"/>
      <c r="C3560" s="19"/>
      <c r="D3560" s="20"/>
      <c r="E3560" s="21"/>
      <c r="F3560" s="22"/>
      <c r="G3560" s="21"/>
      <c r="H3560" s="22"/>
      <c r="I3560" s="20"/>
      <c r="J3560" s="20">
        <v>1</v>
      </c>
      <c r="K3560" s="20"/>
      <c r="L3560" s="20"/>
      <c r="M3560" s="20"/>
      <c r="N3560" s="20"/>
      <c r="O3560" s="20">
        <v>1</v>
      </c>
      <c r="P3560" s="23" t="str">
        <f>VLOOKUP(A3560,'ИЗ ОСНОВЫ НОМЕНКЛАТУР'!D:E,2,0)</f>
        <v>Аксессуары для кухни</v>
      </c>
      <c r="Q3560" s="23" t="str">
        <f>VLOOKUP(A3560,'ИЗ ОСНОВЫ НОМЕНКЛАТУР'!D:F,3,0)</f>
        <v>Аксесуары для моек на кухню</v>
      </c>
      <c r="R3560" s="40">
        <f>VLOOKUP(A:A,'ИЗ ОСНОВЫ НОМЕНКЛАТУР'!D:G,4,0)</f>
        <v>3880</v>
      </c>
      <c r="S3560" s="12" t="str">
        <f>VLOOKUP(A:A,'ИЗ ОСНОВЫ НОМЕНКЛАТУР'!D:H,5,0)</f>
        <v>C</v>
      </c>
      <c r="T3560" s="44">
        <f t="shared" si="663"/>
        <v>0</v>
      </c>
      <c r="U3560" s="44">
        <f t="shared" si="664"/>
        <v>0</v>
      </c>
      <c r="V3560" s="44">
        <f t="shared" si="665"/>
        <v>0</v>
      </c>
      <c r="W3560" s="44">
        <f t="shared" si="666"/>
        <v>0</v>
      </c>
      <c r="X3560" s="44">
        <f t="shared" si="667"/>
        <v>0</v>
      </c>
      <c r="Y3560" s="44">
        <f t="shared" si="668"/>
        <v>0</v>
      </c>
      <c r="Z3560" s="44">
        <f t="shared" si="669"/>
        <v>3880</v>
      </c>
      <c r="AA3560" s="44">
        <f t="shared" si="670"/>
        <v>0</v>
      </c>
      <c r="AB3560" s="44">
        <f t="shared" si="671"/>
        <v>0</v>
      </c>
      <c r="AC3560" s="44">
        <f t="shared" si="672"/>
        <v>0</v>
      </c>
      <c r="AD3560" s="44">
        <f t="shared" si="673"/>
        <v>0</v>
      </c>
      <c r="AE3560" s="12">
        <f t="shared" si="674"/>
        <v>3880</v>
      </c>
    </row>
    <row r="3561" spans="1:31" ht="12.6" hidden="1" customHeight="1" x14ac:dyDescent="0.2">
      <c r="A3561" s="26" t="s">
        <v>1930</v>
      </c>
      <c r="B3561" s="19"/>
      <c r="C3561" s="19"/>
      <c r="D3561" s="20"/>
      <c r="E3561" s="20">
        <v>5</v>
      </c>
      <c r="F3561" s="20"/>
      <c r="G3561" s="21"/>
      <c r="H3561" s="22"/>
      <c r="I3561" s="20"/>
      <c r="J3561" s="20"/>
      <c r="K3561" s="20"/>
      <c r="L3561" s="20"/>
      <c r="M3561" s="20"/>
      <c r="N3561" s="20">
        <v>593</v>
      </c>
      <c r="O3561" s="20">
        <v>598</v>
      </c>
      <c r="P3561" s="23" t="str">
        <f>VLOOKUP(A3561,'ИЗ ОСНОВЫ НОМЕНКЛАТУР'!D:E,2,0)</f>
        <v>Крепежные системы</v>
      </c>
      <c r="Q3561" s="23" t="str">
        <f>VLOOKUP(A3561,'ИЗ ОСНОВЫ НОМЕНКЛАТУР'!D:F,3,0)</f>
        <v>Защита</v>
      </c>
      <c r="R3561" s="40">
        <f>VLOOKUP(A:A,'ИЗ ОСНОВЫ НОМЕНКЛАТУР'!D:G,4,0)</f>
        <v>125.91883928571428</v>
      </c>
      <c r="S3561" s="12" t="str">
        <f>VLOOKUP(A:A,'ИЗ ОСНОВЫ НОМЕНКЛАТУР'!D:H,5,0)</f>
        <v>C</v>
      </c>
      <c r="T3561" s="44">
        <f t="shared" si="663"/>
        <v>0</v>
      </c>
      <c r="U3561" s="44">
        <f t="shared" si="664"/>
        <v>629.59419642857142</v>
      </c>
      <c r="V3561" s="44">
        <f t="shared" si="665"/>
        <v>0</v>
      </c>
      <c r="W3561" s="44">
        <f t="shared" si="666"/>
        <v>0</v>
      </c>
      <c r="X3561" s="44">
        <f t="shared" si="667"/>
        <v>0</v>
      </c>
      <c r="Y3561" s="44">
        <f t="shared" si="668"/>
        <v>0</v>
      </c>
      <c r="Z3561" s="44">
        <f t="shared" si="669"/>
        <v>0</v>
      </c>
      <c r="AA3561" s="44">
        <f t="shared" si="670"/>
        <v>0</v>
      </c>
      <c r="AB3561" s="44">
        <f t="shared" si="671"/>
        <v>0</v>
      </c>
      <c r="AC3561" s="44">
        <f t="shared" si="672"/>
        <v>0</v>
      </c>
      <c r="AD3561" s="44">
        <f t="shared" si="673"/>
        <v>74669.87169642857</v>
      </c>
      <c r="AE3561" s="12">
        <f t="shared" si="674"/>
        <v>75299.465892857144</v>
      </c>
    </row>
    <row r="3562" spans="1:31" ht="12.6" hidden="1" customHeight="1" x14ac:dyDescent="0.2">
      <c r="A3562" s="26" t="s">
        <v>1925</v>
      </c>
      <c r="B3562" s="19"/>
      <c r="C3562" s="19"/>
      <c r="D3562" s="20"/>
      <c r="E3562" s="20">
        <v>12</v>
      </c>
      <c r="F3562" s="20"/>
      <c r="G3562" s="21"/>
      <c r="H3562" s="22"/>
      <c r="I3562" s="20"/>
      <c r="J3562" s="20">
        <v>469</v>
      </c>
      <c r="K3562" s="20"/>
      <c r="L3562" s="20">
        <v>54</v>
      </c>
      <c r="M3562" s="20">
        <v>669</v>
      </c>
      <c r="N3562" s="20">
        <v>868</v>
      </c>
      <c r="O3562" s="20">
        <v>2072</v>
      </c>
      <c r="P3562" s="23" t="str">
        <f>VLOOKUP(A3562,'ИЗ ОСНОВЫ НОМЕНКЛАТУР'!D:E,2,0)</f>
        <v>Крепежные системы</v>
      </c>
      <c r="Q3562" s="23" t="str">
        <f>VLOOKUP(A3562,'ИЗ ОСНОВЫ НОМЕНКЛАТУР'!D:F,3,0)</f>
        <v>Защита</v>
      </c>
      <c r="R3562" s="40">
        <f>VLOOKUP(A:A,'ИЗ ОСНОВЫ НОМЕНКЛАТУР'!D:G,4,0)</f>
        <v>176.64210437710437</v>
      </c>
      <c r="S3562" s="12" t="str">
        <f>VLOOKUP(A:A,'ИЗ ОСНОВЫ НОМЕНКЛАТУР'!D:H,5,0)</f>
        <v>C</v>
      </c>
      <c r="T3562" s="44">
        <f t="shared" si="663"/>
        <v>0</v>
      </c>
      <c r="U3562" s="44">
        <f t="shared" si="664"/>
        <v>2119.7052525252525</v>
      </c>
      <c r="V3562" s="44">
        <f t="shared" si="665"/>
        <v>0</v>
      </c>
      <c r="W3562" s="44">
        <f t="shared" si="666"/>
        <v>0</v>
      </c>
      <c r="X3562" s="44">
        <f t="shared" si="667"/>
        <v>0</v>
      </c>
      <c r="Y3562" s="44">
        <f t="shared" si="668"/>
        <v>0</v>
      </c>
      <c r="Z3562" s="44">
        <f t="shared" si="669"/>
        <v>82845.146952861949</v>
      </c>
      <c r="AA3562" s="44">
        <f t="shared" si="670"/>
        <v>0</v>
      </c>
      <c r="AB3562" s="44">
        <f t="shared" si="671"/>
        <v>9538.6736363636355</v>
      </c>
      <c r="AC3562" s="44">
        <f t="shared" si="672"/>
        <v>118173.56782828283</v>
      </c>
      <c r="AD3562" s="44">
        <f t="shared" si="673"/>
        <v>153325.34659932659</v>
      </c>
      <c r="AE3562" s="12">
        <f t="shared" si="674"/>
        <v>366002.44026936026</v>
      </c>
    </row>
    <row r="3563" spans="1:31" ht="12.6" hidden="1" customHeight="1" x14ac:dyDescent="0.2">
      <c r="A3563" s="26" t="s">
        <v>1926</v>
      </c>
      <c r="B3563" s="19"/>
      <c r="C3563" s="19"/>
      <c r="D3563" s="20"/>
      <c r="E3563" s="21"/>
      <c r="F3563" s="22"/>
      <c r="G3563" s="21"/>
      <c r="H3563" s="22"/>
      <c r="I3563" s="20"/>
      <c r="J3563" s="20">
        <v>588</v>
      </c>
      <c r="K3563" s="20"/>
      <c r="L3563" s="20">
        <v>182</v>
      </c>
      <c r="M3563" s="20">
        <v>750</v>
      </c>
      <c r="N3563" s="20">
        <v>315</v>
      </c>
      <c r="O3563" s="20">
        <v>1835</v>
      </c>
      <c r="P3563" s="23" t="str">
        <f>VLOOKUP(A3563,'ИЗ ОСНОВЫ НОМЕНКЛАТУР'!D:E,2,0)</f>
        <v>Крепежные системы</v>
      </c>
      <c r="Q3563" s="23" t="str">
        <f>VLOOKUP(A3563,'ИЗ ОСНОВЫ НОМЕНКЛАТУР'!D:F,3,0)</f>
        <v>Защита</v>
      </c>
      <c r="R3563" s="40">
        <f>VLOOKUP(A:A,'ИЗ ОСНОВЫ НОМЕНКЛАТУР'!D:G,4,0)</f>
        <v>227.0512195121951</v>
      </c>
      <c r="S3563" s="12" t="str">
        <f>VLOOKUP(A:A,'ИЗ ОСНОВЫ НОМЕНКЛАТУР'!D:H,5,0)</f>
        <v>C</v>
      </c>
      <c r="T3563" s="44">
        <f t="shared" si="663"/>
        <v>0</v>
      </c>
      <c r="U3563" s="44">
        <f t="shared" si="664"/>
        <v>0</v>
      </c>
      <c r="V3563" s="44">
        <f t="shared" si="665"/>
        <v>0</v>
      </c>
      <c r="W3563" s="44">
        <f t="shared" si="666"/>
        <v>0</v>
      </c>
      <c r="X3563" s="44">
        <f t="shared" si="667"/>
        <v>0</v>
      </c>
      <c r="Y3563" s="44">
        <f t="shared" si="668"/>
        <v>0</v>
      </c>
      <c r="Z3563" s="44">
        <f t="shared" si="669"/>
        <v>133506.11707317072</v>
      </c>
      <c r="AA3563" s="44">
        <f t="shared" si="670"/>
        <v>0</v>
      </c>
      <c r="AB3563" s="44">
        <f t="shared" si="671"/>
        <v>41323.321951219506</v>
      </c>
      <c r="AC3563" s="44">
        <f t="shared" si="672"/>
        <v>170288.41463414632</v>
      </c>
      <c r="AD3563" s="44">
        <f t="shared" si="673"/>
        <v>71521.134146341457</v>
      </c>
      <c r="AE3563" s="12">
        <f t="shared" si="674"/>
        <v>416638.98780487804</v>
      </c>
    </row>
    <row r="3564" spans="1:31" ht="12.6" hidden="1" customHeight="1" x14ac:dyDescent="0.2">
      <c r="A3564" s="26" t="s">
        <v>1927</v>
      </c>
      <c r="B3564" s="19"/>
      <c r="C3564" s="19"/>
      <c r="D3564" s="20"/>
      <c r="E3564" s="21"/>
      <c r="F3564" s="22"/>
      <c r="G3564" s="21"/>
      <c r="H3564" s="22"/>
      <c r="I3564" s="20"/>
      <c r="J3564" s="20">
        <v>16</v>
      </c>
      <c r="K3564" s="20"/>
      <c r="L3564" s="20">
        <v>15</v>
      </c>
      <c r="M3564" s="20">
        <v>435</v>
      </c>
      <c r="N3564" s="20">
        <v>363</v>
      </c>
      <c r="O3564" s="20">
        <v>829</v>
      </c>
      <c r="P3564" s="23" t="str">
        <f>VLOOKUP(A3564,'ИЗ ОСНОВЫ НОМЕНКЛАТУР'!D:E,2,0)</f>
        <v>Крепежные системы</v>
      </c>
      <c r="Q3564" s="23" t="str">
        <f>VLOOKUP(A3564,'ИЗ ОСНОВЫ НОМЕНКЛАТУР'!D:F,3,0)</f>
        <v>Защита</v>
      </c>
      <c r="R3564" s="40">
        <f>VLOOKUP(A:A,'ИЗ ОСНОВЫ НОМЕНКЛАТУР'!D:G,4,0)</f>
        <v>195.02208333333334</v>
      </c>
      <c r="S3564" s="12" t="str">
        <f>VLOOKUP(A:A,'ИЗ ОСНОВЫ НОМЕНКЛАТУР'!D:H,5,0)</f>
        <v>C</v>
      </c>
      <c r="T3564" s="44">
        <f t="shared" si="663"/>
        <v>0</v>
      </c>
      <c r="U3564" s="44">
        <f t="shared" si="664"/>
        <v>0</v>
      </c>
      <c r="V3564" s="44">
        <f t="shared" si="665"/>
        <v>0</v>
      </c>
      <c r="W3564" s="44">
        <f t="shared" si="666"/>
        <v>0</v>
      </c>
      <c r="X3564" s="44">
        <f t="shared" si="667"/>
        <v>0</v>
      </c>
      <c r="Y3564" s="44">
        <f t="shared" si="668"/>
        <v>0</v>
      </c>
      <c r="Z3564" s="44">
        <f t="shared" si="669"/>
        <v>3120.3533333333335</v>
      </c>
      <c r="AA3564" s="44">
        <f t="shared" si="670"/>
        <v>0</v>
      </c>
      <c r="AB3564" s="44">
        <f t="shared" si="671"/>
        <v>2925.3312500000002</v>
      </c>
      <c r="AC3564" s="44">
        <f t="shared" si="672"/>
        <v>84834.606249999997</v>
      </c>
      <c r="AD3564" s="44">
        <f t="shared" si="673"/>
        <v>70793.016250000001</v>
      </c>
      <c r="AE3564" s="12">
        <f t="shared" si="674"/>
        <v>161673.30708333332</v>
      </c>
    </row>
    <row r="3565" spans="1:31" ht="12.6" hidden="1" customHeight="1" x14ac:dyDescent="0.2">
      <c r="A3565" s="26" t="s">
        <v>1932</v>
      </c>
      <c r="B3565" s="19"/>
      <c r="C3565" s="19"/>
      <c r="D3565" s="20"/>
      <c r="E3565" s="21"/>
      <c r="F3565" s="22"/>
      <c r="G3565" s="21"/>
      <c r="H3565" s="22"/>
      <c r="I3565" s="20"/>
      <c r="J3565" s="20">
        <v>33</v>
      </c>
      <c r="K3565" s="20"/>
      <c r="L3565" s="20"/>
      <c r="M3565" s="20"/>
      <c r="N3565" s="20"/>
      <c r="O3565" s="20">
        <v>33</v>
      </c>
      <c r="P3565" s="23" t="str">
        <f>VLOOKUP(A3565,'ИЗ ОСНОВЫ НОМЕНКЛАТУР'!D:E,2,0)</f>
        <v>Крепежные системы</v>
      </c>
      <c r="Q3565" s="23" t="str">
        <f>VLOOKUP(A3565,'ИЗ ОСНОВЫ НОМЕНКЛАТУР'!D:F,3,0)</f>
        <v>Защита</v>
      </c>
      <c r="R3565" s="40">
        <f>VLOOKUP(A:A,'ИЗ ОСНОВЫ НОМЕНКЛАТУР'!D:G,4,0)</f>
        <v>228.33928571428572</v>
      </c>
      <c r="S3565" s="12" t="str">
        <f>VLOOKUP(A:A,'ИЗ ОСНОВЫ НОМЕНКЛАТУР'!D:H,5,0)</f>
        <v>C</v>
      </c>
      <c r="T3565" s="44">
        <f t="shared" si="663"/>
        <v>0</v>
      </c>
      <c r="U3565" s="44">
        <f t="shared" si="664"/>
        <v>0</v>
      </c>
      <c r="V3565" s="44">
        <f t="shared" si="665"/>
        <v>0</v>
      </c>
      <c r="W3565" s="44">
        <f t="shared" si="666"/>
        <v>0</v>
      </c>
      <c r="X3565" s="44">
        <f t="shared" si="667"/>
        <v>0</v>
      </c>
      <c r="Y3565" s="44">
        <f t="shared" si="668"/>
        <v>0</v>
      </c>
      <c r="Z3565" s="44">
        <f t="shared" si="669"/>
        <v>7535.1964285714284</v>
      </c>
      <c r="AA3565" s="44">
        <f t="shared" si="670"/>
        <v>0</v>
      </c>
      <c r="AB3565" s="44">
        <f t="shared" si="671"/>
        <v>0</v>
      </c>
      <c r="AC3565" s="44">
        <f t="shared" si="672"/>
        <v>0</v>
      </c>
      <c r="AD3565" s="44">
        <f t="shared" si="673"/>
        <v>0</v>
      </c>
      <c r="AE3565" s="12">
        <f t="shared" si="674"/>
        <v>7535.1964285714284</v>
      </c>
    </row>
    <row r="3566" spans="1:31" ht="12.6" hidden="1" customHeight="1" x14ac:dyDescent="0.2">
      <c r="A3566" s="26" t="s">
        <v>3356</v>
      </c>
      <c r="B3566" s="19"/>
      <c r="C3566" s="19"/>
      <c r="D3566" s="20"/>
      <c r="E3566" s="21"/>
      <c r="F3566" s="22"/>
      <c r="G3566" s="21"/>
      <c r="H3566" s="22"/>
      <c r="I3566" s="20"/>
      <c r="J3566" s="20">
        <v>8</v>
      </c>
      <c r="K3566" s="20"/>
      <c r="L3566" s="20"/>
      <c r="M3566" s="20"/>
      <c r="N3566" s="20"/>
      <c r="O3566" s="20">
        <v>8</v>
      </c>
      <c r="P3566" s="23" t="str">
        <f>VLOOKUP(A3566,'ИЗ ОСНОВЫ НОМЕНКЛАТУР'!D:E,2,0)</f>
        <v>Клей</v>
      </c>
      <c r="Q3566" s="23" t="str">
        <f>VLOOKUP(A3566,'ИЗ ОСНОВЫ НОМЕНКЛАТУР'!D:F,3,0)</f>
        <v>Герметики</v>
      </c>
      <c r="R3566" s="40">
        <f>VLOOKUP(A:A,'ИЗ ОСНОВЫ НОМЕНКЛАТУР'!D:G,4,0)</f>
        <v>266.596</v>
      </c>
      <c r="S3566" s="12" t="str">
        <f>VLOOKUP(A:A,'ИЗ ОСНОВЫ НОМЕНКЛАТУР'!D:H,5,0)</f>
        <v>C</v>
      </c>
      <c r="T3566" s="44">
        <f t="shared" si="663"/>
        <v>0</v>
      </c>
      <c r="U3566" s="44">
        <f t="shared" si="664"/>
        <v>0</v>
      </c>
      <c r="V3566" s="44">
        <f t="shared" si="665"/>
        <v>0</v>
      </c>
      <c r="W3566" s="44">
        <f t="shared" si="666"/>
        <v>0</v>
      </c>
      <c r="X3566" s="44">
        <f t="shared" si="667"/>
        <v>0</v>
      </c>
      <c r="Y3566" s="44">
        <f t="shared" si="668"/>
        <v>0</v>
      </c>
      <c r="Z3566" s="44">
        <f t="shared" si="669"/>
        <v>2132.768</v>
      </c>
      <c r="AA3566" s="44">
        <f t="shared" si="670"/>
        <v>0</v>
      </c>
      <c r="AB3566" s="44">
        <f t="shared" si="671"/>
        <v>0</v>
      </c>
      <c r="AC3566" s="44">
        <f t="shared" si="672"/>
        <v>0</v>
      </c>
      <c r="AD3566" s="44">
        <f t="shared" si="673"/>
        <v>0</v>
      </c>
      <c r="AE3566" s="12">
        <f t="shared" si="674"/>
        <v>2132.768</v>
      </c>
    </row>
    <row r="3567" spans="1:31" ht="12.6" hidden="1" customHeight="1" x14ac:dyDescent="0.2">
      <c r="A3567" s="26" t="s">
        <v>3673</v>
      </c>
      <c r="B3567" s="19"/>
      <c r="C3567" s="19"/>
      <c r="D3567" s="20"/>
      <c r="E3567" s="21"/>
      <c r="F3567" s="22"/>
      <c r="G3567" s="21"/>
      <c r="H3567" s="22"/>
      <c r="I3567" s="20"/>
      <c r="J3567" s="20">
        <v>167</v>
      </c>
      <c r="K3567" s="20"/>
      <c r="L3567" s="20"/>
      <c r="M3567" s="20"/>
      <c r="N3567" s="20">
        <v>18</v>
      </c>
      <c r="O3567" s="20">
        <v>185</v>
      </c>
      <c r="P3567" s="23" t="str">
        <f>VLOOKUP(A3567,'ИЗ ОСНОВЫ НОМЕНКЛАТУР'!D:E,2,0)</f>
        <v>Аксессуары для шкафов</v>
      </c>
      <c r="Q3567" s="23" t="str">
        <f>VLOOKUP(A3567,'ИЗ ОСНОВЫ НОМЕНКЛАТУР'!D:F,3,0)</f>
        <v>Системы для обуви</v>
      </c>
      <c r="R3567" s="40">
        <f>VLOOKUP(A:A,'ИЗ ОСНОВЫ НОМЕНКЛАТУР'!D:G,4,0)</f>
        <v>535</v>
      </c>
      <c r="S3567" s="12" t="str">
        <f>VLOOKUP(A:A,'ИЗ ОСНОВЫ НОМЕНКЛАТУР'!D:H,5,0)</f>
        <v>B</v>
      </c>
      <c r="T3567" s="44">
        <f t="shared" si="663"/>
        <v>0</v>
      </c>
      <c r="U3567" s="44">
        <f t="shared" si="664"/>
        <v>0</v>
      </c>
      <c r="V3567" s="44">
        <f t="shared" si="665"/>
        <v>0</v>
      </c>
      <c r="W3567" s="44">
        <f t="shared" si="666"/>
        <v>0</v>
      </c>
      <c r="X3567" s="44">
        <f t="shared" si="667"/>
        <v>0</v>
      </c>
      <c r="Y3567" s="44">
        <f t="shared" si="668"/>
        <v>0</v>
      </c>
      <c r="Z3567" s="44">
        <f t="shared" si="669"/>
        <v>89345</v>
      </c>
      <c r="AA3567" s="44">
        <f t="shared" si="670"/>
        <v>0</v>
      </c>
      <c r="AB3567" s="44">
        <f t="shared" si="671"/>
        <v>0</v>
      </c>
      <c r="AC3567" s="44">
        <f t="shared" si="672"/>
        <v>0</v>
      </c>
      <c r="AD3567" s="44">
        <f t="shared" si="673"/>
        <v>9630</v>
      </c>
      <c r="AE3567" s="12">
        <f t="shared" si="674"/>
        <v>98975</v>
      </c>
    </row>
    <row r="3568" spans="1:31" ht="12.6" hidden="1" customHeight="1" x14ac:dyDescent="0.2">
      <c r="A3568" s="26" t="s">
        <v>3674</v>
      </c>
      <c r="B3568" s="19"/>
      <c r="C3568" s="19"/>
      <c r="D3568" s="20"/>
      <c r="E3568" s="21"/>
      <c r="F3568" s="22"/>
      <c r="G3568" s="21"/>
      <c r="H3568" s="22"/>
      <c r="I3568" s="20"/>
      <c r="J3568" s="20">
        <v>522</v>
      </c>
      <c r="K3568" s="20">
        <v>1596</v>
      </c>
      <c r="L3568" s="20"/>
      <c r="M3568" s="20"/>
      <c r="N3568" s="20">
        <v>40</v>
      </c>
      <c r="O3568" s="20">
        <v>2158</v>
      </c>
      <c r="P3568" s="23" t="str">
        <f>VLOOKUP(A3568,'ИЗ ОСНОВЫ НОМЕНКЛАТУР'!D:E,2,0)</f>
        <v>Аксессуары для шкафов</v>
      </c>
      <c r="Q3568" s="23" t="str">
        <f>VLOOKUP(A3568,'ИЗ ОСНОВЫ НОМЕНКЛАТУР'!D:F,3,0)</f>
        <v>Системы для обуви</v>
      </c>
      <c r="R3568" s="40">
        <f>VLOOKUP(A:A,'ИЗ ОСНОВЫ НОМЕНКЛАТУР'!D:G,4,0)</f>
        <v>840.10577181208055</v>
      </c>
      <c r="S3568" s="12" t="str">
        <f>VLOOKUP(A:A,'ИЗ ОСНОВЫ НОМЕНКЛАТУР'!D:H,5,0)</f>
        <v>B</v>
      </c>
      <c r="T3568" s="44">
        <f t="shared" si="663"/>
        <v>0</v>
      </c>
      <c r="U3568" s="44">
        <f t="shared" si="664"/>
        <v>0</v>
      </c>
      <c r="V3568" s="44">
        <f t="shared" si="665"/>
        <v>0</v>
      </c>
      <c r="W3568" s="44">
        <f t="shared" si="666"/>
        <v>0</v>
      </c>
      <c r="X3568" s="44">
        <f t="shared" si="667"/>
        <v>0</v>
      </c>
      <c r="Y3568" s="44">
        <f t="shared" si="668"/>
        <v>0</v>
      </c>
      <c r="Z3568" s="44">
        <f t="shared" si="669"/>
        <v>438535.21288590605</v>
      </c>
      <c r="AA3568" s="44">
        <f t="shared" si="670"/>
        <v>1340808.8118120804</v>
      </c>
      <c r="AB3568" s="44">
        <f t="shared" si="671"/>
        <v>0</v>
      </c>
      <c r="AC3568" s="44">
        <f t="shared" si="672"/>
        <v>0</v>
      </c>
      <c r="AD3568" s="44">
        <f t="shared" si="673"/>
        <v>33604.230872483226</v>
      </c>
      <c r="AE3568" s="12">
        <f t="shared" si="674"/>
        <v>1812948.2555704697</v>
      </c>
    </row>
    <row r="3569" spans="1:31" ht="12.6" hidden="1" customHeight="1" x14ac:dyDescent="0.2">
      <c r="A3569" s="26" t="s">
        <v>3675</v>
      </c>
      <c r="B3569" s="19"/>
      <c r="C3569" s="19"/>
      <c r="D3569" s="20"/>
      <c r="E3569" s="21"/>
      <c r="F3569" s="22"/>
      <c r="G3569" s="21"/>
      <c r="H3569" s="22"/>
      <c r="I3569" s="20"/>
      <c r="J3569" s="20">
        <v>98</v>
      </c>
      <c r="K3569" s="20"/>
      <c r="L3569" s="20"/>
      <c r="M3569" s="20"/>
      <c r="N3569" s="20"/>
      <c r="O3569" s="20">
        <v>98</v>
      </c>
      <c r="P3569" s="23" t="str">
        <f>VLOOKUP(A3569,'ИЗ ОСНОВЫ НОМЕНКЛАТУР'!D:E,2,0)</f>
        <v>Аксессуары для шкафов</v>
      </c>
      <c r="Q3569" s="23" t="str">
        <f>VLOOKUP(A3569,'ИЗ ОСНОВЫ НОМЕНКЛАТУР'!D:F,3,0)</f>
        <v>Системы для обуви</v>
      </c>
      <c r="R3569" s="40">
        <f>VLOOKUP(A:A,'ИЗ ОСНОВЫ НОМЕНКЛАТУР'!D:G,4,0)</f>
        <v>535</v>
      </c>
      <c r="S3569" s="12" t="str">
        <f>VLOOKUP(A:A,'ИЗ ОСНОВЫ НОМЕНКЛАТУР'!D:H,5,0)</f>
        <v>B</v>
      </c>
      <c r="T3569" s="44">
        <f t="shared" si="663"/>
        <v>0</v>
      </c>
      <c r="U3569" s="44">
        <f t="shared" si="664"/>
        <v>0</v>
      </c>
      <c r="V3569" s="44">
        <f t="shared" si="665"/>
        <v>0</v>
      </c>
      <c r="W3569" s="44">
        <f t="shared" si="666"/>
        <v>0</v>
      </c>
      <c r="X3569" s="44">
        <f t="shared" si="667"/>
        <v>0</v>
      </c>
      <c r="Y3569" s="44">
        <f t="shared" si="668"/>
        <v>0</v>
      </c>
      <c r="Z3569" s="44">
        <f t="shared" si="669"/>
        <v>52430</v>
      </c>
      <c r="AA3569" s="44">
        <f t="shared" si="670"/>
        <v>0</v>
      </c>
      <c r="AB3569" s="44">
        <f t="shared" si="671"/>
        <v>0</v>
      </c>
      <c r="AC3569" s="44">
        <f t="shared" si="672"/>
        <v>0</v>
      </c>
      <c r="AD3569" s="44">
        <f t="shared" si="673"/>
        <v>0</v>
      </c>
      <c r="AE3569" s="12">
        <f t="shared" si="674"/>
        <v>52430</v>
      </c>
    </row>
    <row r="3570" spans="1:31" ht="12.6" hidden="1" customHeight="1" x14ac:dyDescent="0.2">
      <c r="A3570" s="26" t="s">
        <v>4963</v>
      </c>
      <c r="B3570" s="19"/>
      <c r="C3570" s="19"/>
      <c r="D3570" s="20"/>
      <c r="E3570" s="21"/>
      <c r="F3570" s="22"/>
      <c r="G3570" s="21"/>
      <c r="H3570" s="22"/>
      <c r="I3570" s="20"/>
      <c r="J3570" s="20"/>
      <c r="K3570" s="20"/>
      <c r="L3570" s="20">
        <v>1</v>
      </c>
      <c r="M3570" s="20">
        <v>1</v>
      </c>
      <c r="N3570" s="20"/>
      <c r="O3570" s="20">
        <v>2</v>
      </c>
      <c r="P3570" s="23" t="str">
        <f>VLOOKUP(A3570,'ИЗ ОСНОВЫ НОМЕНКЛАТУР'!D:E,2,0)</f>
        <v>Аксессуары для кухни</v>
      </c>
      <c r="Q3570" s="23" t="str">
        <f>VLOOKUP(A3570,'ИЗ ОСНОВЫ НОМЕНКЛАТУР'!D:F,3,0)</f>
        <v>Смесители для кухни</v>
      </c>
      <c r="R3570" s="40">
        <f>VLOOKUP(A:A,'ИЗ ОСНОВЫ НОМЕНКЛАТУР'!D:G,4,0)</f>
        <v>1500.15</v>
      </c>
      <c r="S3570" s="12" t="str">
        <f>VLOOKUP(A:A,'ИЗ ОСНОВЫ НОМЕНКЛАТУР'!D:H,5,0)</f>
        <v>C</v>
      </c>
      <c r="T3570" s="44">
        <f t="shared" si="663"/>
        <v>0</v>
      </c>
      <c r="U3570" s="44">
        <f t="shared" si="664"/>
        <v>0</v>
      </c>
      <c r="V3570" s="44">
        <f t="shared" si="665"/>
        <v>0</v>
      </c>
      <c r="W3570" s="44">
        <f t="shared" si="666"/>
        <v>0</v>
      </c>
      <c r="X3570" s="44">
        <f t="shared" si="667"/>
        <v>0</v>
      </c>
      <c r="Y3570" s="44">
        <f t="shared" si="668"/>
        <v>0</v>
      </c>
      <c r="Z3570" s="44">
        <f t="shared" si="669"/>
        <v>0</v>
      </c>
      <c r="AA3570" s="44">
        <f t="shared" si="670"/>
        <v>0</v>
      </c>
      <c r="AB3570" s="44">
        <f t="shared" si="671"/>
        <v>1500.15</v>
      </c>
      <c r="AC3570" s="44">
        <f t="shared" si="672"/>
        <v>1500.15</v>
      </c>
      <c r="AD3570" s="44">
        <f t="shared" si="673"/>
        <v>0</v>
      </c>
      <c r="AE3570" s="12">
        <f t="shared" si="674"/>
        <v>3000.3</v>
      </c>
    </row>
    <row r="3571" spans="1:31" ht="12.6" hidden="1" customHeight="1" x14ac:dyDescent="0.2">
      <c r="A3571" s="26" t="s">
        <v>4964</v>
      </c>
      <c r="B3571" s="19"/>
      <c r="C3571" s="19"/>
      <c r="D3571" s="20"/>
      <c r="E3571" s="21"/>
      <c r="F3571" s="22"/>
      <c r="G3571" s="21"/>
      <c r="H3571" s="22"/>
      <c r="I3571" s="20"/>
      <c r="J3571" s="20"/>
      <c r="K3571" s="20"/>
      <c r="L3571" s="20">
        <v>1</v>
      </c>
      <c r="M3571" s="20">
        <v>4</v>
      </c>
      <c r="N3571" s="20"/>
      <c r="O3571" s="20">
        <v>5</v>
      </c>
      <c r="P3571" s="23" t="str">
        <f>VLOOKUP(A3571,'ИЗ ОСНОВЫ НОМЕНКЛАТУР'!D:E,2,0)</f>
        <v>Аксессуары для кухни</v>
      </c>
      <c r="Q3571" s="23" t="str">
        <f>VLOOKUP(A3571,'ИЗ ОСНОВЫ НОМЕНКЛАТУР'!D:F,3,0)</f>
        <v>Аксесуары для моек на кухню</v>
      </c>
      <c r="R3571" s="40">
        <f>VLOOKUP(A:A,'ИЗ ОСНОВЫ НОМЕНКЛАТУР'!D:G,4,0)</f>
        <v>3773.8</v>
      </c>
      <c r="S3571" s="12" t="str">
        <f>VLOOKUP(A:A,'ИЗ ОСНОВЫ НОМЕНКЛАТУР'!D:H,5,0)</f>
        <v>C</v>
      </c>
      <c r="T3571" s="44">
        <f t="shared" si="663"/>
        <v>0</v>
      </c>
      <c r="U3571" s="44">
        <f t="shared" si="664"/>
        <v>0</v>
      </c>
      <c r="V3571" s="44">
        <f t="shared" si="665"/>
        <v>0</v>
      </c>
      <c r="W3571" s="44">
        <f t="shared" si="666"/>
        <v>0</v>
      </c>
      <c r="X3571" s="44">
        <f t="shared" si="667"/>
        <v>0</v>
      </c>
      <c r="Y3571" s="44">
        <f t="shared" si="668"/>
        <v>0</v>
      </c>
      <c r="Z3571" s="44">
        <f t="shared" si="669"/>
        <v>0</v>
      </c>
      <c r="AA3571" s="44">
        <f t="shared" si="670"/>
        <v>0</v>
      </c>
      <c r="AB3571" s="44">
        <f t="shared" si="671"/>
        <v>3773.8</v>
      </c>
      <c r="AC3571" s="44">
        <f t="shared" si="672"/>
        <v>15095.2</v>
      </c>
      <c r="AD3571" s="44">
        <f t="shared" si="673"/>
        <v>0</v>
      </c>
      <c r="AE3571" s="12">
        <f t="shared" si="674"/>
        <v>18869</v>
      </c>
    </row>
    <row r="3572" spans="1:31" ht="12.6" hidden="1" customHeight="1" x14ac:dyDescent="0.2">
      <c r="A3572" s="26" t="s">
        <v>4965</v>
      </c>
      <c r="B3572" s="19"/>
      <c r="C3572" s="19"/>
      <c r="D3572" s="20"/>
      <c r="E3572" s="21"/>
      <c r="F3572" s="22"/>
      <c r="G3572" s="21"/>
      <c r="H3572" s="22"/>
      <c r="I3572" s="20">
        <v>119</v>
      </c>
      <c r="J3572" s="20"/>
      <c r="K3572" s="20"/>
      <c r="L3572" s="20"/>
      <c r="M3572" s="20"/>
      <c r="N3572" s="20"/>
      <c r="O3572" s="20">
        <v>119</v>
      </c>
      <c r="P3572" s="23" t="str">
        <f>VLOOKUP(A3572,'ИЗ ОСНОВЫ НОМЕНКЛАТУР'!D:E,2,0)</f>
        <v>Аксессуары для шкафов</v>
      </c>
      <c r="Q3572" s="23" t="str">
        <f>VLOOKUP(A3572,'ИЗ ОСНОВЫ НОМЕНКЛАТУР'!D:F,3,0)</f>
        <v>Комплектующие для купе</v>
      </c>
      <c r="R3572" s="40">
        <f>VLOOKUP(A:A,'ИЗ ОСНОВЫ НОМЕНКЛАТУР'!D:G,4,0)</f>
        <v>874.96638655462186</v>
      </c>
      <c r="S3572" s="12" t="str">
        <f>VLOOKUP(A:A,'ИЗ ОСНОВЫ НОМЕНКЛАТУР'!D:H,5,0)</f>
        <v>C</v>
      </c>
      <c r="T3572" s="44">
        <f t="shared" si="663"/>
        <v>0</v>
      </c>
      <c r="U3572" s="44">
        <f t="shared" si="664"/>
        <v>0</v>
      </c>
      <c r="V3572" s="44">
        <f t="shared" si="665"/>
        <v>0</v>
      </c>
      <c r="W3572" s="44">
        <f t="shared" si="666"/>
        <v>0</v>
      </c>
      <c r="X3572" s="44">
        <f t="shared" si="667"/>
        <v>0</v>
      </c>
      <c r="Y3572" s="44">
        <f t="shared" si="668"/>
        <v>104121</v>
      </c>
      <c r="Z3572" s="44">
        <f t="shared" si="669"/>
        <v>0</v>
      </c>
      <c r="AA3572" s="44">
        <f t="shared" si="670"/>
        <v>0</v>
      </c>
      <c r="AB3572" s="44">
        <f t="shared" si="671"/>
        <v>0</v>
      </c>
      <c r="AC3572" s="44">
        <f t="shared" si="672"/>
        <v>0</v>
      </c>
      <c r="AD3572" s="44">
        <f t="shared" si="673"/>
        <v>0</v>
      </c>
      <c r="AE3572" s="12">
        <f t="shared" si="674"/>
        <v>104121</v>
      </c>
    </row>
    <row r="3573" spans="1:31" ht="12.6" hidden="1" customHeight="1" x14ac:dyDescent="0.2">
      <c r="A3573" s="26" t="s">
        <v>4966</v>
      </c>
      <c r="B3573" s="19"/>
      <c r="C3573" s="19"/>
      <c r="D3573" s="20"/>
      <c r="E3573" s="20">
        <v>1</v>
      </c>
      <c r="F3573" s="20"/>
      <c r="G3573" s="21"/>
      <c r="H3573" s="22"/>
      <c r="I3573" s="20"/>
      <c r="J3573" s="20"/>
      <c r="K3573" s="20"/>
      <c r="L3573" s="20"/>
      <c r="M3573" s="20"/>
      <c r="N3573" s="20"/>
      <c r="O3573" s="20">
        <v>1</v>
      </c>
      <c r="P3573" s="23" t="str">
        <f>VLOOKUP(A3573,'ИЗ ОСНОВЫ НОМЕНКЛАТУР'!D:E,2,0)</f>
        <v>Инструменты и расходные материалы</v>
      </c>
      <c r="Q3573" s="23" t="str">
        <f>VLOOKUP(A3573,'ИЗ ОСНОВЫ НОМЕНКЛАТУР'!D:F,3,0)</f>
        <v>Насадки, сверла</v>
      </c>
      <c r="R3573" s="40">
        <f>VLOOKUP(A:A,'ИЗ ОСНОВЫ НОМЕНКЛАТУР'!D:G,4,0)</f>
        <v>8446</v>
      </c>
      <c r="S3573" s="12" t="str">
        <f>VLOOKUP(A:A,'ИЗ ОСНОВЫ НОМЕНКЛАТУР'!D:H,5,0)</f>
        <v>C</v>
      </c>
      <c r="T3573" s="44">
        <f t="shared" si="663"/>
        <v>0</v>
      </c>
      <c r="U3573" s="44">
        <f t="shared" si="664"/>
        <v>8446</v>
      </c>
      <c r="V3573" s="44">
        <f t="shared" si="665"/>
        <v>0</v>
      </c>
      <c r="W3573" s="44">
        <f t="shared" si="666"/>
        <v>0</v>
      </c>
      <c r="X3573" s="44">
        <f t="shared" si="667"/>
        <v>0</v>
      </c>
      <c r="Y3573" s="44">
        <f t="shared" si="668"/>
        <v>0</v>
      </c>
      <c r="Z3573" s="44">
        <f t="shared" si="669"/>
        <v>0</v>
      </c>
      <c r="AA3573" s="44">
        <f t="shared" si="670"/>
        <v>0</v>
      </c>
      <c r="AB3573" s="44">
        <f t="shared" si="671"/>
        <v>0</v>
      </c>
      <c r="AC3573" s="44">
        <f t="shared" si="672"/>
        <v>0</v>
      </c>
      <c r="AD3573" s="44">
        <f t="shared" si="673"/>
        <v>0</v>
      </c>
      <c r="AE3573" s="12">
        <f t="shared" si="674"/>
        <v>8446</v>
      </c>
    </row>
    <row r="3574" spans="1:31" ht="12.6" hidden="1" customHeight="1" x14ac:dyDescent="0.2">
      <c r="A3574" s="26" t="s">
        <v>3402</v>
      </c>
      <c r="B3574" s="19"/>
      <c r="C3574" s="19"/>
      <c r="D3574" s="20"/>
      <c r="E3574" s="21"/>
      <c r="F3574" s="22"/>
      <c r="G3574" s="21"/>
      <c r="H3574" s="22"/>
      <c r="I3574" s="20"/>
      <c r="J3574" s="20"/>
      <c r="K3574" s="20"/>
      <c r="L3574" s="20">
        <v>1</v>
      </c>
      <c r="M3574" s="20"/>
      <c r="N3574" s="20"/>
      <c r="O3574" s="20">
        <v>1</v>
      </c>
      <c r="P3574" s="23" t="str">
        <f>VLOOKUP(A3574,'ИЗ ОСНОВЫ НОМЕНКЛАТУР'!D:E,2,0)</f>
        <v>Инструменты и расходные материалы</v>
      </c>
      <c r="Q3574" s="23" t="str">
        <f>VLOOKUP(A3574,'ИЗ ОСНОВЫ НОМЕНКЛАТУР'!D:F,3,0)</f>
        <v>Электроинструменты</v>
      </c>
      <c r="R3574" s="40">
        <f>VLOOKUP(A:A,'ИЗ ОСНОВЫ НОМЕНКЛАТУР'!D:G,4,0)</f>
        <v>16256.16</v>
      </c>
      <c r="S3574" s="12" t="str">
        <f>VLOOKUP(A:A,'ИЗ ОСНОВЫ НОМЕНКЛАТУР'!D:H,5,0)</f>
        <v>C</v>
      </c>
      <c r="T3574" s="44">
        <f t="shared" si="663"/>
        <v>0</v>
      </c>
      <c r="U3574" s="44">
        <f t="shared" si="664"/>
        <v>0</v>
      </c>
      <c r="V3574" s="44">
        <f t="shared" si="665"/>
        <v>0</v>
      </c>
      <c r="W3574" s="44">
        <f t="shared" si="666"/>
        <v>0</v>
      </c>
      <c r="X3574" s="44">
        <f t="shared" si="667"/>
        <v>0</v>
      </c>
      <c r="Y3574" s="44">
        <f t="shared" si="668"/>
        <v>0</v>
      </c>
      <c r="Z3574" s="44">
        <f t="shared" si="669"/>
        <v>0</v>
      </c>
      <c r="AA3574" s="44">
        <f t="shared" si="670"/>
        <v>0</v>
      </c>
      <c r="AB3574" s="44">
        <f t="shared" si="671"/>
        <v>16256.16</v>
      </c>
      <c r="AC3574" s="44">
        <f t="shared" si="672"/>
        <v>0</v>
      </c>
      <c r="AD3574" s="44">
        <f t="shared" si="673"/>
        <v>0</v>
      </c>
      <c r="AE3574" s="12">
        <f t="shared" si="674"/>
        <v>16256.16</v>
      </c>
    </row>
    <row r="3575" spans="1:31" ht="12.6" hidden="1" customHeight="1" x14ac:dyDescent="0.2">
      <c r="A3575" s="26" t="s">
        <v>3414</v>
      </c>
      <c r="B3575" s="19"/>
      <c r="C3575" s="19"/>
      <c r="D3575" s="20"/>
      <c r="E3575" s="21"/>
      <c r="F3575" s="22"/>
      <c r="G3575" s="21"/>
      <c r="H3575" s="22"/>
      <c r="I3575" s="20"/>
      <c r="J3575" s="20"/>
      <c r="K3575" s="20"/>
      <c r="L3575" s="20">
        <v>6</v>
      </c>
      <c r="M3575" s="20"/>
      <c r="N3575" s="20"/>
      <c r="O3575" s="20">
        <v>6</v>
      </c>
      <c r="P3575" s="23" t="str">
        <f>VLOOKUP(A3575,'ИЗ ОСНОВЫ НОМЕНКЛАТУР'!D:E,2,0)</f>
        <v>Инструменты и расходные материалы</v>
      </c>
      <c r="Q3575" s="23" t="str">
        <f>VLOOKUP(A3575,'ИЗ ОСНОВЫ НОМЕНКЛАТУР'!D:F,3,0)</f>
        <v>Ручные инструменты</v>
      </c>
      <c r="R3575" s="40">
        <f>VLOOKUP(A:A,'ИЗ ОСНОВЫ НОМЕНКЛАТУР'!D:G,4,0)</f>
        <v>496.43868421052628</v>
      </c>
      <c r="S3575" s="12" t="str">
        <f>VLOOKUP(A:A,'ИЗ ОСНОВЫ НОМЕНКЛАТУР'!D:H,5,0)</f>
        <v>C</v>
      </c>
      <c r="T3575" s="44">
        <f t="shared" si="663"/>
        <v>0</v>
      </c>
      <c r="U3575" s="44">
        <f t="shared" si="664"/>
        <v>0</v>
      </c>
      <c r="V3575" s="44">
        <f t="shared" si="665"/>
        <v>0</v>
      </c>
      <c r="W3575" s="44">
        <f t="shared" si="666"/>
        <v>0</v>
      </c>
      <c r="X3575" s="44">
        <f t="shared" si="667"/>
        <v>0</v>
      </c>
      <c r="Y3575" s="44">
        <f t="shared" si="668"/>
        <v>0</v>
      </c>
      <c r="Z3575" s="44">
        <f t="shared" si="669"/>
        <v>0</v>
      </c>
      <c r="AA3575" s="44">
        <f t="shared" si="670"/>
        <v>0</v>
      </c>
      <c r="AB3575" s="44">
        <f t="shared" si="671"/>
        <v>2978.6321052631574</v>
      </c>
      <c r="AC3575" s="44">
        <f t="shared" si="672"/>
        <v>0</v>
      </c>
      <c r="AD3575" s="44">
        <f t="shared" si="673"/>
        <v>0</v>
      </c>
      <c r="AE3575" s="12">
        <f t="shared" si="674"/>
        <v>2978.6321052631574</v>
      </c>
    </row>
    <row r="3576" spans="1:31" ht="12.6" hidden="1" customHeight="1" x14ac:dyDescent="0.2">
      <c r="A3576" s="26" t="s">
        <v>3546</v>
      </c>
      <c r="B3576" s="19"/>
      <c r="C3576" s="19"/>
      <c r="D3576" s="20"/>
      <c r="E3576" s="21"/>
      <c r="F3576" s="22"/>
      <c r="G3576" s="21"/>
      <c r="H3576" s="22"/>
      <c r="I3576" s="20"/>
      <c r="J3576" s="20"/>
      <c r="K3576" s="20"/>
      <c r="L3576" s="20"/>
      <c r="M3576" s="20"/>
      <c r="N3576" s="20">
        <v>4</v>
      </c>
      <c r="O3576" s="20">
        <v>4</v>
      </c>
      <c r="P3576" s="23" t="str">
        <f>VLOOKUP(A3576,'ИЗ ОСНОВЫ НОМЕНКЛАТУР'!D:E,2,0)</f>
        <v>Инструменты и расходные материалы</v>
      </c>
      <c r="Q3576" s="23" t="str">
        <f>VLOOKUP(A3576,'ИЗ ОСНОВЫ НОМЕНКЛАТУР'!D:F,3,0)</f>
        <v>Насадки, сверла</v>
      </c>
      <c r="R3576" s="40">
        <f>VLOOKUP(A:A,'ИЗ ОСНОВЫ НОМЕНКЛАТУР'!D:G,4,0)</f>
        <v>1628.9749999999999</v>
      </c>
      <c r="S3576" s="12" t="str">
        <f>VLOOKUP(A:A,'ИЗ ОСНОВЫ НОМЕНКЛАТУР'!D:H,5,0)</f>
        <v>C</v>
      </c>
      <c r="T3576" s="44">
        <f t="shared" si="663"/>
        <v>0</v>
      </c>
      <c r="U3576" s="44">
        <f t="shared" si="664"/>
        <v>0</v>
      </c>
      <c r="V3576" s="44">
        <f t="shared" si="665"/>
        <v>0</v>
      </c>
      <c r="W3576" s="44">
        <f t="shared" si="666"/>
        <v>0</v>
      </c>
      <c r="X3576" s="44">
        <f t="shared" si="667"/>
        <v>0</v>
      </c>
      <c r="Y3576" s="44">
        <f t="shared" si="668"/>
        <v>0</v>
      </c>
      <c r="Z3576" s="44">
        <f t="shared" si="669"/>
        <v>0</v>
      </c>
      <c r="AA3576" s="44">
        <f t="shared" si="670"/>
        <v>0</v>
      </c>
      <c r="AB3576" s="44">
        <f t="shared" si="671"/>
        <v>0</v>
      </c>
      <c r="AC3576" s="44">
        <f t="shared" si="672"/>
        <v>0</v>
      </c>
      <c r="AD3576" s="44">
        <f t="shared" si="673"/>
        <v>6515.9</v>
      </c>
      <c r="AE3576" s="12">
        <f t="shared" si="674"/>
        <v>6515.9</v>
      </c>
    </row>
    <row r="3577" spans="1:31" ht="12.6" hidden="1" customHeight="1" x14ac:dyDescent="0.2">
      <c r="A3577" s="26" t="s">
        <v>3541</v>
      </c>
      <c r="B3577" s="19"/>
      <c r="C3577" s="19"/>
      <c r="D3577" s="20"/>
      <c r="E3577" s="21"/>
      <c r="F3577" s="22"/>
      <c r="G3577" s="21"/>
      <c r="H3577" s="22"/>
      <c r="I3577" s="20"/>
      <c r="J3577" s="20"/>
      <c r="K3577" s="20"/>
      <c r="L3577" s="20"/>
      <c r="M3577" s="20"/>
      <c r="N3577" s="20">
        <v>5</v>
      </c>
      <c r="O3577" s="20">
        <v>5</v>
      </c>
      <c r="P3577" s="23" t="str">
        <f>VLOOKUP(A3577,'ИЗ ОСНОВЫ НОМЕНКЛАТУР'!D:E,2,0)</f>
        <v>Инструменты и расходные материалы</v>
      </c>
      <c r="Q3577" s="23" t="str">
        <f>VLOOKUP(A3577,'ИЗ ОСНОВЫ НОМЕНКЛАТУР'!D:F,3,0)</f>
        <v>Насадки, сверла</v>
      </c>
      <c r="R3577" s="40">
        <f>VLOOKUP(A:A,'ИЗ ОСНОВЫ НОМЕНКЛАТУР'!D:G,4,0)</f>
        <v>2712.53</v>
      </c>
      <c r="S3577" s="12" t="str">
        <f>VLOOKUP(A:A,'ИЗ ОСНОВЫ НОМЕНКЛАТУР'!D:H,5,0)</f>
        <v>C</v>
      </c>
      <c r="T3577" s="44">
        <f t="shared" si="663"/>
        <v>0</v>
      </c>
      <c r="U3577" s="44">
        <f t="shared" si="664"/>
        <v>0</v>
      </c>
      <c r="V3577" s="44">
        <f t="shared" si="665"/>
        <v>0</v>
      </c>
      <c r="W3577" s="44">
        <f t="shared" si="666"/>
        <v>0</v>
      </c>
      <c r="X3577" s="44">
        <f t="shared" si="667"/>
        <v>0</v>
      </c>
      <c r="Y3577" s="44">
        <f t="shared" si="668"/>
        <v>0</v>
      </c>
      <c r="Z3577" s="44">
        <f t="shared" si="669"/>
        <v>0</v>
      </c>
      <c r="AA3577" s="44">
        <f t="shared" si="670"/>
        <v>0</v>
      </c>
      <c r="AB3577" s="44">
        <f t="shared" si="671"/>
        <v>0</v>
      </c>
      <c r="AC3577" s="44">
        <f t="shared" si="672"/>
        <v>0</v>
      </c>
      <c r="AD3577" s="44">
        <f t="shared" si="673"/>
        <v>13562.650000000001</v>
      </c>
      <c r="AE3577" s="12">
        <f t="shared" si="674"/>
        <v>13562.650000000001</v>
      </c>
    </row>
    <row r="3578" spans="1:31" ht="12.6" hidden="1" customHeight="1" x14ac:dyDescent="0.2">
      <c r="A3578" s="26" t="s">
        <v>4967</v>
      </c>
      <c r="B3578" s="19"/>
      <c r="C3578" s="19"/>
      <c r="D3578" s="20"/>
      <c r="E3578" s="21"/>
      <c r="F3578" s="22"/>
      <c r="G3578" s="21"/>
      <c r="H3578" s="22"/>
      <c r="I3578" s="20"/>
      <c r="J3578" s="20"/>
      <c r="K3578" s="20">
        <v>10</v>
      </c>
      <c r="L3578" s="20"/>
      <c r="M3578" s="20"/>
      <c r="N3578" s="20"/>
      <c r="O3578" s="20">
        <v>10</v>
      </c>
      <c r="P3578" s="23" t="str">
        <f>VLOOKUP(A3578,'ИЗ ОСНОВЫ НОМЕНКЛАТУР'!D:E,2,0)</f>
        <v>Аксессуары для шкафов</v>
      </c>
      <c r="Q3578" s="23" t="str">
        <f>VLOOKUP(A3578,'ИЗ ОСНОВЫ НОМЕНКЛАТУР'!D:F,3,0)</f>
        <v>Шкаф/шкаф-купе наполнение (бренд Aristo)</v>
      </c>
      <c r="R3578" s="40">
        <f>VLOOKUP(A:A,'ИЗ ОСНОВЫ НОМЕНКЛАТУР'!D:G,4,0)</f>
        <v>1570.5</v>
      </c>
      <c r="S3578" s="12" t="str">
        <f>VLOOKUP(A:A,'ИЗ ОСНОВЫ НОМЕНКЛАТУР'!D:H,5,0)</f>
        <v>C</v>
      </c>
      <c r="T3578" s="44">
        <f t="shared" si="663"/>
        <v>0</v>
      </c>
      <c r="U3578" s="44">
        <f t="shared" si="664"/>
        <v>0</v>
      </c>
      <c r="V3578" s="44">
        <f t="shared" si="665"/>
        <v>0</v>
      </c>
      <c r="W3578" s="44">
        <f t="shared" si="666"/>
        <v>0</v>
      </c>
      <c r="X3578" s="44">
        <f t="shared" si="667"/>
        <v>0</v>
      </c>
      <c r="Y3578" s="44">
        <f t="shared" si="668"/>
        <v>0</v>
      </c>
      <c r="Z3578" s="44">
        <f t="shared" si="669"/>
        <v>0</v>
      </c>
      <c r="AA3578" s="44">
        <f t="shared" si="670"/>
        <v>15705</v>
      </c>
      <c r="AB3578" s="44">
        <f t="shared" si="671"/>
        <v>0</v>
      </c>
      <c r="AC3578" s="44">
        <f t="shared" si="672"/>
        <v>0</v>
      </c>
      <c r="AD3578" s="44">
        <f t="shared" si="673"/>
        <v>0</v>
      </c>
      <c r="AE3578" s="12">
        <f t="shared" si="674"/>
        <v>15705</v>
      </c>
    </row>
    <row r="3579" spans="1:31" ht="12.6" hidden="1" customHeight="1" x14ac:dyDescent="0.2">
      <c r="A3579" s="26" t="s">
        <v>4968</v>
      </c>
      <c r="B3579" s="19"/>
      <c r="C3579" s="19"/>
      <c r="D3579" s="20"/>
      <c r="E3579" s="21"/>
      <c r="F3579" s="22"/>
      <c r="G3579" s="21"/>
      <c r="H3579" s="22"/>
      <c r="I3579" s="20"/>
      <c r="J3579" s="20"/>
      <c r="K3579" s="20">
        <v>10</v>
      </c>
      <c r="L3579" s="20"/>
      <c r="M3579" s="20"/>
      <c r="N3579" s="20"/>
      <c r="O3579" s="20">
        <v>10</v>
      </c>
      <c r="P3579" s="23" t="str">
        <f>VLOOKUP(A3579,'ИЗ ОСНОВЫ НОМЕНКЛАТУР'!D:E,2,0)</f>
        <v>Аксессуары для шкафов</v>
      </c>
      <c r="Q3579" s="23" t="str">
        <f>VLOOKUP(A3579,'ИЗ ОСНОВЫ НОМЕНКЛАТУР'!D:F,3,0)</f>
        <v>Шкаф/шкаф-купе наполнение (бренд Aristo)</v>
      </c>
      <c r="R3579" s="40">
        <f>VLOOKUP(A:A,'ИЗ ОСНОВЫ НОМЕНКЛАТУР'!D:G,4,0)</f>
        <v>1570.5</v>
      </c>
      <c r="S3579" s="12" t="str">
        <f>VLOOKUP(A:A,'ИЗ ОСНОВЫ НОМЕНКЛАТУР'!D:H,5,0)</f>
        <v>C</v>
      </c>
      <c r="T3579" s="44">
        <f t="shared" si="663"/>
        <v>0</v>
      </c>
      <c r="U3579" s="44">
        <f t="shared" si="664"/>
        <v>0</v>
      </c>
      <c r="V3579" s="44">
        <f t="shared" si="665"/>
        <v>0</v>
      </c>
      <c r="W3579" s="44">
        <f t="shared" si="666"/>
        <v>0</v>
      </c>
      <c r="X3579" s="44">
        <f t="shared" si="667"/>
        <v>0</v>
      </c>
      <c r="Y3579" s="44">
        <f t="shared" si="668"/>
        <v>0</v>
      </c>
      <c r="Z3579" s="44">
        <f t="shared" si="669"/>
        <v>0</v>
      </c>
      <c r="AA3579" s="44">
        <f t="shared" si="670"/>
        <v>15705</v>
      </c>
      <c r="AB3579" s="44">
        <f t="shared" si="671"/>
        <v>0</v>
      </c>
      <c r="AC3579" s="44">
        <f t="shared" si="672"/>
        <v>0</v>
      </c>
      <c r="AD3579" s="44">
        <f t="shared" si="673"/>
        <v>0</v>
      </c>
      <c r="AE3579" s="12">
        <f t="shared" si="674"/>
        <v>15705</v>
      </c>
    </row>
    <row r="3580" spans="1:31" ht="12.6" hidden="1" customHeight="1" x14ac:dyDescent="0.2">
      <c r="A3580" s="26" t="s">
        <v>3573</v>
      </c>
      <c r="B3580" s="19"/>
      <c r="C3580" s="19"/>
      <c r="D3580" s="20"/>
      <c r="E3580" s="21"/>
      <c r="F3580" s="22"/>
      <c r="G3580" s="21"/>
      <c r="H3580" s="22"/>
      <c r="I3580" s="20"/>
      <c r="J3580" s="20"/>
      <c r="K3580" s="20"/>
      <c r="L3580" s="20">
        <v>137</v>
      </c>
      <c r="M3580" s="20"/>
      <c r="N3580" s="20"/>
      <c r="O3580" s="20">
        <v>137</v>
      </c>
      <c r="P3580" s="23" t="str">
        <f>VLOOKUP(A3580,'ИЗ ОСНОВЫ НОМЕНКЛАТУР'!D:E,2,0)</f>
        <v>Упаковочные материалы</v>
      </c>
      <c r="Q3580" s="23" t="str">
        <f>VLOOKUP(A3580,'ИЗ ОСНОВЫ НОМЕНКЛАТУР'!D:F,3,0)</f>
        <v>Лента, скотч, пленка</v>
      </c>
      <c r="R3580" s="40">
        <f>VLOOKUP(A:A,'ИЗ ОСНОВЫ НОМЕНКЛАТУР'!D:G,4,0)</f>
        <v>76</v>
      </c>
      <c r="S3580" s="12" t="str">
        <f>VLOOKUP(A:A,'ИЗ ОСНОВЫ НОМЕНКЛАТУР'!D:H,5,0)</f>
        <v>C</v>
      </c>
      <c r="T3580" s="44">
        <f t="shared" si="663"/>
        <v>0</v>
      </c>
      <c r="U3580" s="44">
        <f t="shared" si="664"/>
        <v>0</v>
      </c>
      <c r="V3580" s="44">
        <f t="shared" si="665"/>
        <v>0</v>
      </c>
      <c r="W3580" s="44">
        <f t="shared" si="666"/>
        <v>0</v>
      </c>
      <c r="X3580" s="44">
        <f t="shared" si="667"/>
        <v>0</v>
      </c>
      <c r="Y3580" s="44">
        <f t="shared" si="668"/>
        <v>0</v>
      </c>
      <c r="Z3580" s="44">
        <f t="shared" si="669"/>
        <v>0</v>
      </c>
      <c r="AA3580" s="44">
        <f t="shared" si="670"/>
        <v>0</v>
      </c>
      <c r="AB3580" s="44">
        <f t="shared" si="671"/>
        <v>10412</v>
      </c>
      <c r="AC3580" s="44">
        <f t="shared" si="672"/>
        <v>0</v>
      </c>
      <c r="AD3580" s="44">
        <f t="shared" si="673"/>
        <v>0</v>
      </c>
      <c r="AE3580" s="12">
        <f t="shared" si="674"/>
        <v>10412</v>
      </c>
    </row>
    <row r="3581" spans="1:31" ht="12.6" hidden="1" customHeight="1" x14ac:dyDescent="0.2">
      <c r="A3581" s="26" t="s">
        <v>3564</v>
      </c>
      <c r="B3581" s="19"/>
      <c r="C3581" s="19"/>
      <c r="D3581" s="20"/>
      <c r="E3581" s="21"/>
      <c r="F3581" s="22"/>
      <c r="G3581" s="21"/>
      <c r="H3581" s="22"/>
      <c r="I3581" s="20"/>
      <c r="J3581" s="20">
        <v>98</v>
      </c>
      <c r="K3581" s="20"/>
      <c r="L3581" s="20"/>
      <c r="M3581" s="20"/>
      <c r="N3581" s="20">
        <v>51</v>
      </c>
      <c r="O3581" s="20">
        <v>149</v>
      </c>
      <c r="P3581" s="23" t="str">
        <f>VLOOKUP(A3581,'ИЗ ОСНОВЫ НОМЕНКЛАТУР'!D:E,2,0)</f>
        <v>Упаковочные материалы</v>
      </c>
      <c r="Q3581" s="23" t="str">
        <f>VLOOKUP(A3581,'ИЗ ОСНОВЫ НОМЕНКЛАТУР'!D:F,3,0)</f>
        <v>Лента, скотч, пленка</v>
      </c>
      <c r="R3581" s="40">
        <f>VLOOKUP(A:A,'ИЗ ОСНОВЫ НОМЕНКЛАТУР'!D:G,4,0)</f>
        <v>109.2724455205811</v>
      </c>
      <c r="S3581" s="12" t="str">
        <f>VLOOKUP(A:A,'ИЗ ОСНОВЫ НОМЕНКЛАТУР'!D:H,5,0)</f>
        <v>C</v>
      </c>
      <c r="T3581" s="44">
        <f t="shared" si="663"/>
        <v>0</v>
      </c>
      <c r="U3581" s="44">
        <f t="shared" si="664"/>
        <v>0</v>
      </c>
      <c r="V3581" s="44">
        <f t="shared" si="665"/>
        <v>0</v>
      </c>
      <c r="W3581" s="44">
        <f t="shared" si="666"/>
        <v>0</v>
      </c>
      <c r="X3581" s="44">
        <f t="shared" si="667"/>
        <v>0</v>
      </c>
      <c r="Y3581" s="44">
        <f t="shared" si="668"/>
        <v>0</v>
      </c>
      <c r="Z3581" s="44">
        <f t="shared" si="669"/>
        <v>10708.699661016948</v>
      </c>
      <c r="AA3581" s="44">
        <f t="shared" si="670"/>
        <v>0</v>
      </c>
      <c r="AB3581" s="44">
        <f t="shared" si="671"/>
        <v>0</v>
      </c>
      <c r="AC3581" s="44">
        <f t="shared" si="672"/>
        <v>0</v>
      </c>
      <c r="AD3581" s="44">
        <f t="shared" si="673"/>
        <v>5572.8947215496364</v>
      </c>
      <c r="AE3581" s="12">
        <f t="shared" si="674"/>
        <v>16281.594382566585</v>
      </c>
    </row>
    <row r="3582" spans="1:31" ht="12.6" hidden="1" customHeight="1" x14ac:dyDescent="0.2">
      <c r="A3582" s="26" t="s">
        <v>3571</v>
      </c>
      <c r="B3582" s="19"/>
      <c r="C3582" s="19"/>
      <c r="D3582" s="20"/>
      <c r="E3582" s="21"/>
      <c r="F3582" s="22"/>
      <c r="G3582" s="21"/>
      <c r="H3582" s="22"/>
      <c r="I3582" s="20"/>
      <c r="J3582" s="20"/>
      <c r="K3582" s="20"/>
      <c r="L3582" s="20">
        <v>25</v>
      </c>
      <c r="M3582" s="20"/>
      <c r="N3582" s="20"/>
      <c r="O3582" s="20">
        <v>25</v>
      </c>
      <c r="P3582" s="23" t="str">
        <f>VLOOKUP(A3582,'ИЗ ОСНОВЫ НОМЕНКЛАТУР'!D:E,2,0)</f>
        <v>Упаковочные материалы</v>
      </c>
      <c r="Q3582" s="23" t="str">
        <f>VLOOKUP(A3582,'ИЗ ОСНОВЫ НОМЕНКЛАТУР'!D:F,3,0)</f>
        <v>Лента, скотч, пленка</v>
      </c>
      <c r="R3582" s="40">
        <f>VLOOKUP(A:A,'ИЗ ОСНОВЫ НОМЕНКЛАТУР'!D:G,4,0)</f>
        <v>202</v>
      </c>
      <c r="S3582" s="12" t="str">
        <f>VLOOKUP(A:A,'ИЗ ОСНОВЫ НОМЕНКЛАТУР'!D:H,5,0)</f>
        <v>C</v>
      </c>
      <c r="T3582" s="44">
        <f t="shared" si="663"/>
        <v>0</v>
      </c>
      <c r="U3582" s="44">
        <f t="shared" si="664"/>
        <v>0</v>
      </c>
      <c r="V3582" s="44">
        <f t="shared" si="665"/>
        <v>0</v>
      </c>
      <c r="W3582" s="44">
        <f t="shared" si="666"/>
        <v>0</v>
      </c>
      <c r="X3582" s="44">
        <f t="shared" si="667"/>
        <v>0</v>
      </c>
      <c r="Y3582" s="44">
        <f t="shared" si="668"/>
        <v>0</v>
      </c>
      <c r="Z3582" s="44">
        <f t="shared" si="669"/>
        <v>0</v>
      </c>
      <c r="AA3582" s="44">
        <f t="shared" si="670"/>
        <v>0</v>
      </c>
      <c r="AB3582" s="44">
        <f t="shared" si="671"/>
        <v>5050</v>
      </c>
      <c r="AC3582" s="44">
        <f t="shared" si="672"/>
        <v>0</v>
      </c>
      <c r="AD3582" s="44">
        <f t="shared" si="673"/>
        <v>0</v>
      </c>
      <c r="AE3582" s="12">
        <f t="shared" si="674"/>
        <v>5050</v>
      </c>
    </row>
    <row r="3583" spans="1:31" ht="12.6" hidden="1" customHeight="1" x14ac:dyDescent="0.2">
      <c r="A3583" s="26" t="s">
        <v>3560</v>
      </c>
      <c r="B3583" s="19"/>
      <c r="C3583" s="19"/>
      <c r="D3583" s="20">
        <v>215</v>
      </c>
      <c r="E3583" s="20">
        <v>20</v>
      </c>
      <c r="F3583" s="20"/>
      <c r="G3583" s="21"/>
      <c r="H3583" s="22"/>
      <c r="I3583" s="20"/>
      <c r="J3583" s="20">
        <v>424</v>
      </c>
      <c r="K3583" s="20">
        <v>54</v>
      </c>
      <c r="L3583" s="20">
        <v>15</v>
      </c>
      <c r="M3583" s="20">
        <v>196</v>
      </c>
      <c r="N3583" s="20">
        <v>71</v>
      </c>
      <c r="O3583" s="20">
        <v>995</v>
      </c>
      <c r="P3583" s="23" t="str">
        <f>VLOOKUP(A3583,'ИЗ ОСНОВЫ НОМЕНКЛАТУР'!D:E,2,0)</f>
        <v>Упаковочные материалы</v>
      </c>
      <c r="Q3583" s="23" t="str">
        <f>VLOOKUP(A3583,'ИЗ ОСНОВЫ НОМЕНКЛАТУР'!D:F,3,0)</f>
        <v>Лента, скотч, пленка</v>
      </c>
      <c r="R3583" s="40">
        <f>VLOOKUP(A:A,'ИЗ ОСНОВЫ НОМЕНКЛАТУР'!D:G,4,0)</f>
        <v>303.44405868902436</v>
      </c>
      <c r="S3583" s="12" t="str">
        <f>VLOOKUP(A:A,'ИЗ ОСНОВЫ НОМЕНКЛАТУР'!D:H,5,0)</f>
        <v>C</v>
      </c>
      <c r="T3583" s="44">
        <f t="shared" si="663"/>
        <v>65240.472618140237</v>
      </c>
      <c r="U3583" s="44">
        <f t="shared" si="664"/>
        <v>6068.8811737804872</v>
      </c>
      <c r="V3583" s="44">
        <f t="shared" si="665"/>
        <v>0</v>
      </c>
      <c r="W3583" s="44">
        <f t="shared" si="666"/>
        <v>0</v>
      </c>
      <c r="X3583" s="44">
        <f t="shared" si="667"/>
        <v>0</v>
      </c>
      <c r="Y3583" s="44">
        <f t="shared" si="668"/>
        <v>0</v>
      </c>
      <c r="Z3583" s="44">
        <f t="shared" si="669"/>
        <v>128660.28088414633</v>
      </c>
      <c r="AA3583" s="44">
        <f t="shared" si="670"/>
        <v>16385.979169207316</v>
      </c>
      <c r="AB3583" s="44">
        <f t="shared" si="671"/>
        <v>4551.6608803353656</v>
      </c>
      <c r="AC3583" s="44">
        <f t="shared" si="672"/>
        <v>59475.035503048777</v>
      </c>
      <c r="AD3583" s="44">
        <f t="shared" si="673"/>
        <v>21544.528166920729</v>
      </c>
      <c r="AE3583" s="12">
        <f t="shared" si="674"/>
        <v>301926.83839557919</v>
      </c>
    </row>
    <row r="3584" spans="1:31" ht="12.6" hidden="1" customHeight="1" x14ac:dyDescent="0.2">
      <c r="A3584" s="26" t="s">
        <v>3562</v>
      </c>
      <c r="B3584" s="19"/>
      <c r="C3584" s="19"/>
      <c r="D3584" s="20"/>
      <c r="E3584" s="21"/>
      <c r="F3584" s="22"/>
      <c r="G3584" s="21"/>
      <c r="H3584" s="22"/>
      <c r="I3584" s="20"/>
      <c r="J3584" s="20">
        <v>141</v>
      </c>
      <c r="K3584" s="20"/>
      <c r="L3584" s="20"/>
      <c r="M3584" s="20"/>
      <c r="N3584" s="20">
        <v>142</v>
      </c>
      <c r="O3584" s="20">
        <v>283</v>
      </c>
      <c r="P3584" s="23" t="str">
        <f>VLOOKUP(A3584,'ИЗ ОСНОВЫ НОМЕНКЛАТУР'!D:E,2,0)</f>
        <v>Упаковочные материалы</v>
      </c>
      <c r="Q3584" s="23" t="str">
        <f>VLOOKUP(A3584,'ИЗ ОСНОВЫ НОМЕНКЛАТУР'!D:F,3,0)</f>
        <v>Лента, скотч, пленка</v>
      </c>
      <c r="R3584" s="40">
        <f>VLOOKUP(A:A,'ИЗ ОСНОВЫ НОМЕНКЛАТУР'!D:G,4,0)</f>
        <v>123.57008547008546</v>
      </c>
      <c r="S3584" s="12" t="str">
        <f>VLOOKUP(A:A,'ИЗ ОСНОВЫ НОМЕНКЛАТУР'!D:H,5,0)</f>
        <v>C</v>
      </c>
      <c r="T3584" s="44">
        <f t="shared" si="663"/>
        <v>0</v>
      </c>
      <c r="U3584" s="44">
        <f t="shared" si="664"/>
        <v>0</v>
      </c>
      <c r="V3584" s="44">
        <f t="shared" si="665"/>
        <v>0</v>
      </c>
      <c r="W3584" s="44">
        <f t="shared" si="666"/>
        <v>0</v>
      </c>
      <c r="X3584" s="44">
        <f t="shared" si="667"/>
        <v>0</v>
      </c>
      <c r="Y3584" s="44">
        <f t="shared" si="668"/>
        <v>0</v>
      </c>
      <c r="Z3584" s="44">
        <f t="shared" si="669"/>
        <v>17423.382051282049</v>
      </c>
      <c r="AA3584" s="44">
        <f t="shared" si="670"/>
        <v>0</v>
      </c>
      <c r="AB3584" s="44">
        <f t="shared" si="671"/>
        <v>0</v>
      </c>
      <c r="AC3584" s="44">
        <f t="shared" si="672"/>
        <v>0</v>
      </c>
      <c r="AD3584" s="44">
        <f t="shared" si="673"/>
        <v>17546.952136752134</v>
      </c>
      <c r="AE3584" s="12">
        <f t="shared" si="674"/>
        <v>34970.334188034183</v>
      </c>
    </row>
    <row r="3585" spans="1:31" ht="12.6" hidden="1" customHeight="1" x14ac:dyDescent="0.2">
      <c r="A3585" s="26" t="s">
        <v>3572</v>
      </c>
      <c r="B3585" s="19"/>
      <c r="C3585" s="19"/>
      <c r="D3585" s="20"/>
      <c r="E3585" s="21"/>
      <c r="F3585" s="22"/>
      <c r="G3585" s="21"/>
      <c r="H3585" s="22"/>
      <c r="I3585" s="20"/>
      <c r="J3585" s="20">
        <v>146</v>
      </c>
      <c r="K3585" s="20"/>
      <c r="L3585" s="20"/>
      <c r="M3585" s="20"/>
      <c r="N3585" s="20"/>
      <c r="O3585" s="20">
        <v>146</v>
      </c>
      <c r="P3585" s="23" t="str">
        <f>VLOOKUP(A3585,'ИЗ ОСНОВЫ НОМЕНКЛАТУР'!D:E,2,0)</f>
        <v>Упаковочные материалы</v>
      </c>
      <c r="Q3585" s="23" t="str">
        <f>VLOOKUP(A3585,'ИЗ ОСНОВЫ НОМЕНКЛАТУР'!D:F,3,0)</f>
        <v>Лента, скотч, пленка</v>
      </c>
      <c r="R3585" s="40">
        <f>VLOOKUP(A:A,'ИЗ ОСНОВЫ НОМЕНКЛАТУР'!D:G,4,0)</f>
        <v>130.16283018867924</v>
      </c>
      <c r="S3585" s="12" t="str">
        <f>VLOOKUP(A:A,'ИЗ ОСНОВЫ НОМЕНКЛАТУР'!D:H,5,0)</f>
        <v>C</v>
      </c>
      <c r="T3585" s="44">
        <f t="shared" si="663"/>
        <v>0</v>
      </c>
      <c r="U3585" s="44">
        <f t="shared" si="664"/>
        <v>0</v>
      </c>
      <c r="V3585" s="44">
        <f t="shared" si="665"/>
        <v>0</v>
      </c>
      <c r="W3585" s="44">
        <f t="shared" si="666"/>
        <v>0</v>
      </c>
      <c r="X3585" s="44">
        <f t="shared" si="667"/>
        <v>0</v>
      </c>
      <c r="Y3585" s="44">
        <f t="shared" si="668"/>
        <v>0</v>
      </c>
      <c r="Z3585" s="44">
        <f t="shared" si="669"/>
        <v>19003.773207547169</v>
      </c>
      <c r="AA3585" s="44">
        <f t="shared" si="670"/>
        <v>0</v>
      </c>
      <c r="AB3585" s="44">
        <f t="shared" si="671"/>
        <v>0</v>
      </c>
      <c r="AC3585" s="44">
        <f t="shared" si="672"/>
        <v>0</v>
      </c>
      <c r="AD3585" s="44">
        <f t="shared" si="673"/>
        <v>0</v>
      </c>
      <c r="AE3585" s="12">
        <f t="shared" si="674"/>
        <v>19003.773207547169</v>
      </c>
    </row>
    <row r="3586" spans="1:31" ht="12.6" hidden="1" customHeight="1" x14ac:dyDescent="0.2">
      <c r="A3586" s="26" t="s">
        <v>4969</v>
      </c>
      <c r="B3586" s="19"/>
      <c r="C3586" s="19"/>
      <c r="D3586" s="20"/>
      <c r="E3586" s="21"/>
      <c r="F3586" s="22"/>
      <c r="G3586" s="21"/>
      <c r="H3586" s="22"/>
      <c r="I3586" s="20"/>
      <c r="J3586" s="20"/>
      <c r="K3586" s="20"/>
      <c r="L3586" s="20"/>
      <c r="M3586" s="20"/>
      <c r="N3586" s="20">
        <v>3</v>
      </c>
      <c r="O3586" s="20">
        <v>3</v>
      </c>
      <c r="P3586" s="23" t="str">
        <f>VLOOKUP(A3586,'ИЗ ОСНОВЫ НОМЕНКЛАТУР'!D:E,2,0)</f>
        <v>Аксессуары для кухни</v>
      </c>
      <c r="Q3586" s="23" t="str">
        <f>VLOOKUP(A3586,'ИЗ ОСНОВЫ НОМЕНКЛАТУР'!D:F,3,0)</f>
        <v>Смесители для кухни</v>
      </c>
      <c r="R3586" s="40">
        <f>VLOOKUP(A:A,'ИЗ ОСНОВЫ НОМЕНКЛАТУР'!D:G,4,0)</f>
        <v>10590.05</v>
      </c>
      <c r="S3586" s="12" t="str">
        <f>VLOOKUP(A:A,'ИЗ ОСНОВЫ НОМЕНКЛАТУР'!D:H,5,0)</f>
        <v>C</v>
      </c>
      <c r="T3586" s="44">
        <f t="shared" si="663"/>
        <v>0</v>
      </c>
      <c r="U3586" s="44">
        <f t="shared" si="664"/>
        <v>0</v>
      </c>
      <c r="V3586" s="44">
        <f t="shared" si="665"/>
        <v>0</v>
      </c>
      <c r="W3586" s="44">
        <f t="shared" si="666"/>
        <v>0</v>
      </c>
      <c r="X3586" s="44">
        <f t="shared" si="667"/>
        <v>0</v>
      </c>
      <c r="Y3586" s="44">
        <f t="shared" si="668"/>
        <v>0</v>
      </c>
      <c r="Z3586" s="44">
        <f t="shared" si="669"/>
        <v>0</v>
      </c>
      <c r="AA3586" s="44">
        <f t="shared" si="670"/>
        <v>0</v>
      </c>
      <c r="AB3586" s="44">
        <f t="shared" si="671"/>
        <v>0</v>
      </c>
      <c r="AC3586" s="44">
        <f t="shared" si="672"/>
        <v>0</v>
      </c>
      <c r="AD3586" s="44">
        <f t="shared" si="673"/>
        <v>31770.149999999998</v>
      </c>
      <c r="AE3586" s="12">
        <f t="shared" si="674"/>
        <v>31770.149999999998</v>
      </c>
    </row>
    <row r="3587" spans="1:31" ht="12.6" hidden="1" customHeight="1" x14ac:dyDescent="0.2">
      <c r="A3587" s="26" t="s">
        <v>1218</v>
      </c>
      <c r="B3587" s="19"/>
      <c r="C3587" s="19"/>
      <c r="D3587" s="20"/>
      <c r="E3587" s="21"/>
      <c r="F3587" s="22"/>
      <c r="G3587" s="21"/>
      <c r="H3587" s="22"/>
      <c r="I3587" s="20"/>
      <c r="J3587" s="20"/>
      <c r="K3587" s="20"/>
      <c r="L3587" s="20"/>
      <c r="M3587" s="20"/>
      <c r="N3587" s="20">
        <v>1</v>
      </c>
      <c r="O3587" s="20">
        <v>1</v>
      </c>
      <c r="P3587" s="23" t="str">
        <f>VLOOKUP(A3587,'ИЗ ОСНОВЫ НОМЕНКЛАТУР'!D:E,2,0)</f>
        <v>Аксессуары для кухни</v>
      </c>
      <c r="Q3587" s="23" t="str">
        <f>VLOOKUP(A3587,'ИЗ ОСНОВЫ НОМЕНКЛАТУР'!D:F,3,0)</f>
        <v>Смесители для кухни</v>
      </c>
      <c r="R3587" s="40">
        <f>VLOOKUP(A:A,'ИЗ ОСНОВЫ НОМЕНКЛАТУР'!D:G,4,0)</f>
        <v>10590.05</v>
      </c>
      <c r="S3587" s="12" t="str">
        <f>VLOOKUP(A:A,'ИЗ ОСНОВЫ НОМЕНКЛАТУР'!D:H,5,0)</f>
        <v>C</v>
      </c>
      <c r="T3587" s="44">
        <f t="shared" si="663"/>
        <v>0</v>
      </c>
      <c r="U3587" s="44">
        <f t="shared" si="664"/>
        <v>0</v>
      </c>
      <c r="V3587" s="44">
        <f t="shared" si="665"/>
        <v>0</v>
      </c>
      <c r="W3587" s="44">
        <f t="shared" si="666"/>
        <v>0</v>
      </c>
      <c r="X3587" s="44">
        <f t="shared" si="667"/>
        <v>0</v>
      </c>
      <c r="Y3587" s="44">
        <f t="shared" si="668"/>
        <v>0</v>
      </c>
      <c r="Z3587" s="44">
        <f t="shared" si="669"/>
        <v>0</v>
      </c>
      <c r="AA3587" s="44">
        <f t="shared" si="670"/>
        <v>0</v>
      </c>
      <c r="AB3587" s="44">
        <f t="shared" si="671"/>
        <v>0</v>
      </c>
      <c r="AC3587" s="44">
        <f t="shared" si="672"/>
        <v>0</v>
      </c>
      <c r="AD3587" s="44">
        <f t="shared" si="673"/>
        <v>10590.05</v>
      </c>
      <c r="AE3587" s="12">
        <f t="shared" si="674"/>
        <v>10590.05</v>
      </c>
    </row>
    <row r="3588" spans="1:31" ht="12.6" hidden="1" customHeight="1" x14ac:dyDescent="0.2">
      <c r="A3588" s="26" t="s">
        <v>4970</v>
      </c>
      <c r="B3588" s="19"/>
      <c r="C3588" s="19"/>
      <c r="D3588" s="20"/>
      <c r="E3588" s="21"/>
      <c r="F3588" s="22"/>
      <c r="G3588" s="21"/>
      <c r="H3588" s="22"/>
      <c r="I3588" s="20"/>
      <c r="J3588" s="20"/>
      <c r="K3588" s="20"/>
      <c r="L3588" s="20"/>
      <c r="M3588" s="20"/>
      <c r="N3588" s="20">
        <v>3</v>
      </c>
      <c r="O3588" s="20">
        <v>3</v>
      </c>
      <c r="P3588" s="23" t="str">
        <f>VLOOKUP(A3588,'ИЗ ОСНОВЫ НОМЕНКЛАТУР'!D:E,2,0)</f>
        <v>Аксессуары для кухни</v>
      </c>
      <c r="Q3588" s="23" t="str">
        <f>VLOOKUP(A3588,'ИЗ ОСНОВЫ НОМЕНКЛАТУР'!D:F,3,0)</f>
        <v>Смесители для кухни</v>
      </c>
      <c r="R3588" s="40">
        <f>VLOOKUP(A:A,'ИЗ ОСНОВЫ НОМЕНКЛАТУР'!D:G,4,0)</f>
        <v>22962.240000000002</v>
      </c>
      <c r="S3588" s="12" t="str">
        <f>VLOOKUP(A:A,'ИЗ ОСНОВЫ НОМЕНКЛАТУР'!D:H,5,0)</f>
        <v>C</v>
      </c>
      <c r="T3588" s="44">
        <f t="shared" si="663"/>
        <v>0</v>
      </c>
      <c r="U3588" s="44">
        <f t="shared" si="664"/>
        <v>0</v>
      </c>
      <c r="V3588" s="44">
        <f t="shared" si="665"/>
        <v>0</v>
      </c>
      <c r="W3588" s="44">
        <f t="shared" si="666"/>
        <v>0</v>
      </c>
      <c r="X3588" s="44">
        <f t="shared" si="667"/>
        <v>0</v>
      </c>
      <c r="Y3588" s="44">
        <f t="shared" si="668"/>
        <v>0</v>
      </c>
      <c r="Z3588" s="44">
        <f t="shared" si="669"/>
        <v>0</v>
      </c>
      <c r="AA3588" s="44">
        <f t="shared" si="670"/>
        <v>0</v>
      </c>
      <c r="AB3588" s="44">
        <f t="shared" si="671"/>
        <v>0</v>
      </c>
      <c r="AC3588" s="44">
        <f t="shared" si="672"/>
        <v>0</v>
      </c>
      <c r="AD3588" s="44">
        <f t="shared" si="673"/>
        <v>68886.720000000001</v>
      </c>
      <c r="AE3588" s="12">
        <f t="shared" si="674"/>
        <v>68886.720000000001</v>
      </c>
    </row>
    <row r="3589" spans="1:31" ht="12.6" hidden="1" customHeight="1" x14ac:dyDescent="0.2">
      <c r="A3589" s="26" t="s">
        <v>4971</v>
      </c>
      <c r="B3589" s="19"/>
      <c r="C3589" s="19"/>
      <c r="D3589" s="20"/>
      <c r="E3589" s="21"/>
      <c r="F3589" s="22"/>
      <c r="G3589" s="21"/>
      <c r="H3589" s="22"/>
      <c r="I3589" s="20"/>
      <c r="J3589" s="20"/>
      <c r="K3589" s="20"/>
      <c r="L3589" s="20"/>
      <c r="M3589" s="20"/>
      <c r="N3589" s="20">
        <v>1</v>
      </c>
      <c r="O3589" s="20">
        <v>1</v>
      </c>
      <c r="P3589" s="23" t="str">
        <f>VLOOKUP(A3589,'ИЗ ОСНОВЫ НОМЕНКЛАТУР'!D:E,2,0)</f>
        <v>Аксессуары для кухни</v>
      </c>
      <c r="Q3589" s="23" t="str">
        <f>VLOOKUP(A3589,'ИЗ ОСНОВЫ НОМЕНКЛАТУР'!D:F,3,0)</f>
        <v>Смесители для кухни</v>
      </c>
      <c r="R3589" s="40">
        <f>VLOOKUP(A:A,'ИЗ ОСНОВЫ НОМЕНКЛАТУР'!D:G,4,0)</f>
        <v>26320</v>
      </c>
      <c r="S3589" s="12" t="str">
        <f>VLOOKUP(A:A,'ИЗ ОСНОВЫ НОМЕНКЛАТУР'!D:H,5,0)</f>
        <v>C</v>
      </c>
      <c r="T3589" s="44">
        <f t="shared" si="663"/>
        <v>0</v>
      </c>
      <c r="U3589" s="44">
        <f t="shared" si="664"/>
        <v>0</v>
      </c>
      <c r="V3589" s="44">
        <f t="shared" si="665"/>
        <v>0</v>
      </c>
      <c r="W3589" s="44">
        <f t="shared" si="666"/>
        <v>0</v>
      </c>
      <c r="X3589" s="44">
        <f t="shared" si="667"/>
        <v>0</v>
      </c>
      <c r="Y3589" s="44">
        <f t="shared" si="668"/>
        <v>0</v>
      </c>
      <c r="Z3589" s="44">
        <f t="shared" si="669"/>
        <v>0</v>
      </c>
      <c r="AA3589" s="44">
        <f t="shared" si="670"/>
        <v>0</v>
      </c>
      <c r="AB3589" s="44">
        <f t="shared" si="671"/>
        <v>0</v>
      </c>
      <c r="AC3589" s="44">
        <f t="shared" si="672"/>
        <v>0</v>
      </c>
      <c r="AD3589" s="44">
        <f t="shared" si="673"/>
        <v>26320</v>
      </c>
      <c r="AE3589" s="12">
        <f t="shared" si="674"/>
        <v>26320</v>
      </c>
    </row>
    <row r="3590" spans="1:31" ht="12.6" hidden="1" customHeight="1" x14ac:dyDescent="0.2">
      <c r="A3590" s="26" t="s">
        <v>4972</v>
      </c>
      <c r="B3590" s="19"/>
      <c r="C3590" s="19"/>
      <c r="D3590" s="20"/>
      <c r="E3590" s="21"/>
      <c r="F3590" s="22"/>
      <c r="G3590" s="21"/>
      <c r="H3590" s="22"/>
      <c r="I3590" s="20"/>
      <c r="J3590" s="20"/>
      <c r="K3590" s="20"/>
      <c r="L3590" s="20"/>
      <c r="M3590" s="20"/>
      <c r="N3590" s="20">
        <v>1</v>
      </c>
      <c r="O3590" s="20">
        <v>1</v>
      </c>
      <c r="P3590" s="23" t="str">
        <f>VLOOKUP(A3590,'ИЗ ОСНОВЫ НОМЕНКЛАТУР'!D:E,2,0)</f>
        <v>Аксессуары для кухни</v>
      </c>
      <c r="Q3590" s="23" t="str">
        <f>VLOOKUP(A3590,'ИЗ ОСНОВЫ НОМЕНКЛАТУР'!D:F,3,0)</f>
        <v>Смесители для кухни</v>
      </c>
      <c r="R3590" s="40">
        <f>VLOOKUP(A:A,'ИЗ ОСНОВЫ НОМЕНКЛАТУР'!D:G,4,0)</f>
        <v>23436</v>
      </c>
      <c r="S3590" s="12" t="str">
        <f>VLOOKUP(A:A,'ИЗ ОСНОВЫ НОМЕНКЛАТУР'!D:H,5,0)</f>
        <v>C</v>
      </c>
      <c r="T3590" s="44">
        <f t="shared" si="663"/>
        <v>0</v>
      </c>
      <c r="U3590" s="44">
        <f t="shared" si="664"/>
        <v>0</v>
      </c>
      <c r="V3590" s="44">
        <f t="shared" si="665"/>
        <v>0</v>
      </c>
      <c r="W3590" s="44">
        <f t="shared" si="666"/>
        <v>0</v>
      </c>
      <c r="X3590" s="44">
        <f t="shared" si="667"/>
        <v>0</v>
      </c>
      <c r="Y3590" s="44">
        <f t="shared" si="668"/>
        <v>0</v>
      </c>
      <c r="Z3590" s="44">
        <f t="shared" si="669"/>
        <v>0</v>
      </c>
      <c r="AA3590" s="44">
        <f t="shared" si="670"/>
        <v>0</v>
      </c>
      <c r="AB3590" s="44">
        <f t="shared" si="671"/>
        <v>0</v>
      </c>
      <c r="AC3590" s="44">
        <f t="shared" si="672"/>
        <v>0</v>
      </c>
      <c r="AD3590" s="44">
        <f t="shared" si="673"/>
        <v>23436</v>
      </c>
      <c r="AE3590" s="12">
        <f t="shared" si="674"/>
        <v>23436</v>
      </c>
    </row>
    <row r="3591" spans="1:31" ht="12.6" hidden="1" customHeight="1" x14ac:dyDescent="0.2">
      <c r="A3591" s="26" t="s">
        <v>4973</v>
      </c>
      <c r="B3591" s="19"/>
      <c r="C3591" s="19"/>
      <c r="D3591" s="20"/>
      <c r="E3591" s="21"/>
      <c r="F3591" s="22"/>
      <c r="G3591" s="21"/>
      <c r="H3591" s="22"/>
      <c r="I3591" s="20"/>
      <c r="J3591" s="20"/>
      <c r="K3591" s="20"/>
      <c r="L3591" s="20"/>
      <c r="M3591" s="20"/>
      <c r="N3591" s="20">
        <v>1</v>
      </c>
      <c r="O3591" s="20">
        <v>1</v>
      </c>
      <c r="P3591" s="23" t="str">
        <f>VLOOKUP(A3591,'ИЗ ОСНОВЫ НОМЕНКЛАТУР'!D:E,2,0)</f>
        <v>Аксессуары для кухни</v>
      </c>
      <c r="Q3591" s="23" t="str">
        <f>VLOOKUP(A3591,'ИЗ ОСНОВЫ НОМЕНКЛАТУР'!D:F,3,0)</f>
        <v>Смесители для кухни</v>
      </c>
      <c r="R3591" s="40">
        <f>VLOOKUP(A:A,'ИЗ ОСНОВЫ НОМЕНКЛАТУР'!D:G,4,0)</f>
        <v>39675</v>
      </c>
      <c r="S3591" s="12" t="str">
        <f>VLOOKUP(A:A,'ИЗ ОСНОВЫ НОМЕНКЛАТУР'!D:H,5,0)</f>
        <v>C</v>
      </c>
      <c r="T3591" s="44">
        <f t="shared" si="663"/>
        <v>0</v>
      </c>
      <c r="U3591" s="44">
        <f t="shared" si="664"/>
        <v>0</v>
      </c>
      <c r="V3591" s="44">
        <f t="shared" si="665"/>
        <v>0</v>
      </c>
      <c r="W3591" s="44">
        <f t="shared" si="666"/>
        <v>0</v>
      </c>
      <c r="X3591" s="44">
        <f t="shared" si="667"/>
        <v>0</v>
      </c>
      <c r="Y3591" s="44">
        <f t="shared" si="668"/>
        <v>0</v>
      </c>
      <c r="Z3591" s="44">
        <f t="shared" si="669"/>
        <v>0</v>
      </c>
      <c r="AA3591" s="44">
        <f t="shared" si="670"/>
        <v>0</v>
      </c>
      <c r="AB3591" s="44">
        <f t="shared" si="671"/>
        <v>0</v>
      </c>
      <c r="AC3591" s="44">
        <f t="shared" si="672"/>
        <v>0</v>
      </c>
      <c r="AD3591" s="44">
        <f t="shared" si="673"/>
        <v>39675</v>
      </c>
      <c r="AE3591" s="12">
        <f t="shared" si="674"/>
        <v>39675</v>
      </c>
    </row>
    <row r="3592" spans="1:31" ht="12.6" hidden="1" customHeight="1" x14ac:dyDescent="0.2">
      <c r="A3592" s="26" t="s">
        <v>4974</v>
      </c>
      <c r="B3592" s="19"/>
      <c r="C3592" s="19"/>
      <c r="D3592" s="20"/>
      <c r="E3592" s="21"/>
      <c r="F3592" s="22"/>
      <c r="G3592" s="21"/>
      <c r="H3592" s="22"/>
      <c r="I3592" s="20"/>
      <c r="J3592" s="20"/>
      <c r="K3592" s="20"/>
      <c r="L3592" s="20"/>
      <c r="M3592" s="20"/>
      <c r="N3592" s="20">
        <v>2</v>
      </c>
      <c r="O3592" s="20">
        <v>2</v>
      </c>
      <c r="P3592" s="23" t="str">
        <f>VLOOKUP(A3592,'ИЗ ОСНОВЫ НОМЕНКЛАТУР'!D:E,2,0)</f>
        <v>Аксессуары для кухни</v>
      </c>
      <c r="Q3592" s="23" t="str">
        <f>VLOOKUP(A3592,'ИЗ ОСНОВЫ НОМЕНКЛАТУР'!D:F,3,0)</f>
        <v>Смесители для кухни</v>
      </c>
      <c r="R3592" s="40">
        <f>VLOOKUP(A:A,'ИЗ ОСНОВЫ НОМЕНКЛАТУР'!D:G,4,0)</f>
        <v>23958</v>
      </c>
      <c r="S3592" s="12" t="str">
        <f>VLOOKUP(A:A,'ИЗ ОСНОВЫ НОМЕНКЛАТУР'!D:H,5,0)</f>
        <v>C</v>
      </c>
      <c r="T3592" s="44">
        <f t="shared" si="663"/>
        <v>0</v>
      </c>
      <c r="U3592" s="44">
        <f t="shared" si="664"/>
        <v>0</v>
      </c>
      <c r="V3592" s="44">
        <f t="shared" si="665"/>
        <v>0</v>
      </c>
      <c r="W3592" s="44">
        <f t="shared" si="666"/>
        <v>0</v>
      </c>
      <c r="X3592" s="44">
        <f t="shared" si="667"/>
        <v>0</v>
      </c>
      <c r="Y3592" s="44">
        <f t="shared" si="668"/>
        <v>0</v>
      </c>
      <c r="Z3592" s="44">
        <f t="shared" si="669"/>
        <v>0</v>
      </c>
      <c r="AA3592" s="44">
        <f t="shared" si="670"/>
        <v>0</v>
      </c>
      <c r="AB3592" s="44">
        <f t="shared" si="671"/>
        <v>0</v>
      </c>
      <c r="AC3592" s="44">
        <f t="shared" si="672"/>
        <v>0</v>
      </c>
      <c r="AD3592" s="44">
        <f t="shared" si="673"/>
        <v>47916</v>
      </c>
      <c r="AE3592" s="12">
        <f t="shared" si="674"/>
        <v>47916</v>
      </c>
    </row>
    <row r="3593" spans="1:31" ht="12.6" hidden="1" customHeight="1" x14ac:dyDescent="0.2">
      <c r="A3593" s="26" t="s">
        <v>4975</v>
      </c>
      <c r="B3593" s="19"/>
      <c r="C3593" s="19"/>
      <c r="D3593" s="20"/>
      <c r="E3593" s="21"/>
      <c r="F3593" s="22"/>
      <c r="G3593" s="21"/>
      <c r="H3593" s="22"/>
      <c r="I3593" s="20"/>
      <c r="J3593" s="20"/>
      <c r="K3593" s="20"/>
      <c r="L3593" s="20">
        <v>2</v>
      </c>
      <c r="M3593" s="20"/>
      <c r="N3593" s="20"/>
      <c r="O3593" s="20">
        <v>2</v>
      </c>
      <c r="P3593" s="23" t="str">
        <f>VLOOKUP(A3593,'ИЗ ОСНОВЫ НОМЕНКЛАТУР'!D:E,2,0)</f>
        <v>Аксессуары для кухни</v>
      </c>
      <c r="Q3593" s="23" t="str">
        <f>VLOOKUP(A3593,'ИЗ ОСНОВЫ НОМЕНКЛАТУР'!D:F,3,0)</f>
        <v>Смесители для кухни</v>
      </c>
      <c r="R3593" s="40">
        <f>VLOOKUP(A:A,'ИЗ ОСНОВЫ НОМЕНКЛАТУР'!D:G,4,0)</f>
        <v>18415</v>
      </c>
      <c r="S3593" s="12" t="str">
        <f>VLOOKUP(A:A,'ИЗ ОСНОВЫ НОМЕНКЛАТУР'!D:H,5,0)</f>
        <v>C</v>
      </c>
      <c r="T3593" s="44">
        <f t="shared" ref="T3593:T3656" si="675">$R3593*D3593</f>
        <v>0</v>
      </c>
      <c r="U3593" s="44">
        <f t="shared" ref="U3593:U3656" si="676">$R3593*E3593</f>
        <v>0</v>
      </c>
      <c r="V3593" s="44">
        <f t="shared" ref="V3593:V3656" si="677">$R3593*F3593</f>
        <v>0</v>
      </c>
      <c r="W3593" s="44">
        <f t="shared" ref="W3593:W3656" si="678">$R3593*G3593</f>
        <v>0</v>
      </c>
      <c r="X3593" s="44">
        <f t="shared" ref="X3593:X3656" si="679">$R3593*H3593</f>
        <v>0</v>
      </c>
      <c r="Y3593" s="44">
        <f t="shared" ref="Y3593:Y3656" si="680">$R3593*I3593</f>
        <v>0</v>
      </c>
      <c r="Z3593" s="44">
        <f t="shared" ref="Z3593:Z3656" si="681">$R3593*J3593</f>
        <v>0</v>
      </c>
      <c r="AA3593" s="44">
        <f t="shared" ref="AA3593:AA3656" si="682">$R3593*K3593</f>
        <v>0</v>
      </c>
      <c r="AB3593" s="44">
        <f t="shared" ref="AB3593:AB3656" si="683">$R3593*L3593</f>
        <v>36830</v>
      </c>
      <c r="AC3593" s="44">
        <f t="shared" ref="AC3593:AC3656" si="684">$R3593*M3593</f>
        <v>0</v>
      </c>
      <c r="AD3593" s="44">
        <f t="shared" ref="AD3593:AD3656" si="685">$R3593*N3593</f>
        <v>0</v>
      </c>
      <c r="AE3593" s="12">
        <f t="shared" ref="AE3593:AE3656" si="686">SUM(T3593:AD3593)</f>
        <v>36830</v>
      </c>
    </row>
    <row r="3594" spans="1:31" ht="12.6" hidden="1" customHeight="1" x14ac:dyDescent="0.2">
      <c r="A3594" s="26" t="s">
        <v>4976</v>
      </c>
      <c r="B3594" s="19"/>
      <c r="C3594" s="19"/>
      <c r="D3594" s="20"/>
      <c r="E3594" s="21"/>
      <c r="F3594" s="22"/>
      <c r="G3594" s="21"/>
      <c r="H3594" s="22"/>
      <c r="I3594" s="20"/>
      <c r="J3594" s="20"/>
      <c r="K3594" s="20"/>
      <c r="L3594" s="20">
        <v>1</v>
      </c>
      <c r="M3594" s="20"/>
      <c r="N3594" s="20"/>
      <c r="O3594" s="20">
        <v>1</v>
      </c>
      <c r="P3594" s="23" t="str">
        <f>VLOOKUP(A3594,'ИЗ ОСНОВЫ НОМЕНКЛАТУР'!D:E,2,0)</f>
        <v>Аксессуары для кухни</v>
      </c>
      <c r="Q3594" s="23" t="str">
        <f>VLOOKUP(A3594,'ИЗ ОСНОВЫ НОМЕНКЛАТУР'!D:F,3,0)</f>
        <v>Смесители для кухни</v>
      </c>
      <c r="R3594" s="40">
        <f>VLOOKUP(A:A,'ИЗ ОСНОВЫ НОМЕНКЛАТУР'!D:G,4,0)</f>
        <v>25720</v>
      </c>
      <c r="S3594" s="12" t="str">
        <f>VLOOKUP(A:A,'ИЗ ОСНОВЫ НОМЕНКЛАТУР'!D:H,5,0)</f>
        <v>C</v>
      </c>
      <c r="T3594" s="44">
        <f t="shared" si="675"/>
        <v>0</v>
      </c>
      <c r="U3594" s="44">
        <f t="shared" si="676"/>
        <v>0</v>
      </c>
      <c r="V3594" s="44">
        <f t="shared" si="677"/>
        <v>0</v>
      </c>
      <c r="W3594" s="44">
        <f t="shared" si="678"/>
        <v>0</v>
      </c>
      <c r="X3594" s="44">
        <f t="shared" si="679"/>
        <v>0</v>
      </c>
      <c r="Y3594" s="44">
        <f t="shared" si="680"/>
        <v>0</v>
      </c>
      <c r="Z3594" s="44">
        <f t="shared" si="681"/>
        <v>0</v>
      </c>
      <c r="AA3594" s="44">
        <f t="shared" si="682"/>
        <v>0</v>
      </c>
      <c r="AB3594" s="44">
        <f t="shared" si="683"/>
        <v>25720</v>
      </c>
      <c r="AC3594" s="44">
        <f t="shared" si="684"/>
        <v>0</v>
      </c>
      <c r="AD3594" s="44">
        <f t="shared" si="685"/>
        <v>0</v>
      </c>
      <c r="AE3594" s="12">
        <f t="shared" si="686"/>
        <v>25720</v>
      </c>
    </row>
    <row r="3595" spans="1:31" ht="12.6" hidden="1" customHeight="1" x14ac:dyDescent="0.2">
      <c r="A3595" s="26" t="s">
        <v>1209</v>
      </c>
      <c r="B3595" s="19"/>
      <c r="C3595" s="19"/>
      <c r="D3595" s="20"/>
      <c r="E3595" s="21"/>
      <c r="F3595" s="22"/>
      <c r="G3595" s="21"/>
      <c r="H3595" s="22"/>
      <c r="I3595" s="20"/>
      <c r="J3595" s="20"/>
      <c r="K3595" s="20"/>
      <c r="L3595" s="20">
        <v>2</v>
      </c>
      <c r="M3595" s="20"/>
      <c r="N3595" s="20"/>
      <c r="O3595" s="20">
        <v>2</v>
      </c>
      <c r="P3595" s="23" t="str">
        <f>VLOOKUP(A3595,'ИЗ ОСНОВЫ НОМЕНКЛАТУР'!D:E,2,0)</f>
        <v>Аксессуары для кухни</v>
      </c>
      <c r="Q3595" s="23" t="str">
        <f>VLOOKUP(A3595,'ИЗ ОСНОВЫ НОМЕНКЛАТУР'!D:F,3,0)</f>
        <v>Смесители для кухни</v>
      </c>
      <c r="R3595" s="40">
        <f>VLOOKUP(A:A,'ИЗ ОСНОВЫ НОМЕНКЛАТУР'!D:G,4,0)</f>
        <v>17832.665000000001</v>
      </c>
      <c r="S3595" s="12" t="str">
        <f>VLOOKUP(A:A,'ИЗ ОСНОВЫ НОМЕНКЛАТУР'!D:H,5,0)</f>
        <v>C</v>
      </c>
      <c r="T3595" s="44">
        <f t="shared" si="675"/>
        <v>0</v>
      </c>
      <c r="U3595" s="44">
        <f t="shared" si="676"/>
        <v>0</v>
      </c>
      <c r="V3595" s="44">
        <f t="shared" si="677"/>
        <v>0</v>
      </c>
      <c r="W3595" s="44">
        <f t="shared" si="678"/>
        <v>0</v>
      </c>
      <c r="X3595" s="44">
        <f t="shared" si="679"/>
        <v>0</v>
      </c>
      <c r="Y3595" s="44">
        <f t="shared" si="680"/>
        <v>0</v>
      </c>
      <c r="Z3595" s="44">
        <f t="shared" si="681"/>
        <v>0</v>
      </c>
      <c r="AA3595" s="44">
        <f t="shared" si="682"/>
        <v>0</v>
      </c>
      <c r="AB3595" s="44">
        <f t="shared" si="683"/>
        <v>35665.33</v>
      </c>
      <c r="AC3595" s="44">
        <f t="shared" si="684"/>
        <v>0</v>
      </c>
      <c r="AD3595" s="44">
        <f t="shared" si="685"/>
        <v>0</v>
      </c>
      <c r="AE3595" s="12">
        <f t="shared" si="686"/>
        <v>35665.33</v>
      </c>
    </row>
    <row r="3596" spans="1:31" ht="12.6" hidden="1" customHeight="1" x14ac:dyDescent="0.2">
      <c r="A3596" s="26" t="s">
        <v>4977</v>
      </c>
      <c r="B3596" s="19"/>
      <c r="C3596" s="19"/>
      <c r="D3596" s="20"/>
      <c r="E3596" s="21"/>
      <c r="F3596" s="22"/>
      <c r="G3596" s="21"/>
      <c r="H3596" s="22"/>
      <c r="I3596" s="20"/>
      <c r="J3596" s="20"/>
      <c r="K3596" s="20"/>
      <c r="L3596" s="20"/>
      <c r="M3596" s="20"/>
      <c r="N3596" s="20">
        <v>2</v>
      </c>
      <c r="O3596" s="20">
        <v>2</v>
      </c>
      <c r="P3596" s="23" t="str">
        <f>VLOOKUP(A3596,'ИЗ ОСНОВЫ НОМЕНКЛАТУР'!D:E,2,0)</f>
        <v>Аксессуары для кухни</v>
      </c>
      <c r="Q3596" s="23" t="str">
        <f>VLOOKUP(A3596,'ИЗ ОСНОВЫ НОМЕНКЛАТУР'!D:F,3,0)</f>
        <v>Смесители для кухни</v>
      </c>
      <c r="R3596" s="40">
        <f>VLOOKUP(A:A,'ИЗ ОСНОВЫ НОМЕНКЛАТУР'!D:G,4,0)</f>
        <v>36660</v>
      </c>
      <c r="S3596" s="12" t="str">
        <f>VLOOKUP(A:A,'ИЗ ОСНОВЫ НОМЕНКЛАТУР'!D:H,5,0)</f>
        <v>C</v>
      </c>
      <c r="T3596" s="44">
        <f t="shared" si="675"/>
        <v>0</v>
      </c>
      <c r="U3596" s="44">
        <f t="shared" si="676"/>
        <v>0</v>
      </c>
      <c r="V3596" s="44">
        <f t="shared" si="677"/>
        <v>0</v>
      </c>
      <c r="W3596" s="44">
        <f t="shared" si="678"/>
        <v>0</v>
      </c>
      <c r="X3596" s="44">
        <f t="shared" si="679"/>
        <v>0</v>
      </c>
      <c r="Y3596" s="44">
        <f t="shared" si="680"/>
        <v>0</v>
      </c>
      <c r="Z3596" s="44">
        <f t="shared" si="681"/>
        <v>0</v>
      </c>
      <c r="AA3596" s="44">
        <f t="shared" si="682"/>
        <v>0</v>
      </c>
      <c r="AB3596" s="44">
        <f t="shared" si="683"/>
        <v>0</v>
      </c>
      <c r="AC3596" s="44">
        <f t="shared" si="684"/>
        <v>0</v>
      </c>
      <c r="AD3596" s="44">
        <f t="shared" si="685"/>
        <v>73320</v>
      </c>
      <c r="AE3596" s="12">
        <f t="shared" si="686"/>
        <v>73320</v>
      </c>
    </row>
    <row r="3597" spans="1:31" ht="12.6" hidden="1" customHeight="1" x14ac:dyDescent="0.2">
      <c r="A3597" s="26" t="s">
        <v>4978</v>
      </c>
      <c r="B3597" s="19"/>
      <c r="C3597" s="19"/>
      <c r="D3597" s="20"/>
      <c r="E3597" s="21"/>
      <c r="F3597" s="22"/>
      <c r="G3597" s="21"/>
      <c r="H3597" s="22"/>
      <c r="I3597" s="20"/>
      <c r="J3597" s="20"/>
      <c r="K3597" s="20"/>
      <c r="L3597" s="20"/>
      <c r="M3597" s="20"/>
      <c r="N3597" s="20">
        <v>1</v>
      </c>
      <c r="O3597" s="20">
        <v>1</v>
      </c>
      <c r="P3597" s="23" t="str">
        <f>VLOOKUP(A3597,'ИЗ ОСНОВЫ НОМЕНКЛАТУР'!D:E,2,0)</f>
        <v>Аксессуары для кухни</v>
      </c>
      <c r="Q3597" s="23" t="str">
        <f>VLOOKUP(A3597,'ИЗ ОСНОВЫ НОМЕНКЛАТУР'!D:F,3,0)</f>
        <v>Смесители для кухни</v>
      </c>
      <c r="R3597" s="40">
        <f>VLOOKUP(A:A,'ИЗ ОСНОВЫ НОМЕНКЛАТУР'!D:G,4,0)</f>
        <v>27730</v>
      </c>
      <c r="S3597" s="12" t="str">
        <f>VLOOKUP(A:A,'ИЗ ОСНОВЫ НОМЕНКЛАТУР'!D:H,5,0)</f>
        <v>C</v>
      </c>
      <c r="T3597" s="44">
        <f t="shared" si="675"/>
        <v>0</v>
      </c>
      <c r="U3597" s="44">
        <f t="shared" si="676"/>
        <v>0</v>
      </c>
      <c r="V3597" s="44">
        <f t="shared" si="677"/>
        <v>0</v>
      </c>
      <c r="W3597" s="44">
        <f t="shared" si="678"/>
        <v>0</v>
      </c>
      <c r="X3597" s="44">
        <f t="shared" si="679"/>
        <v>0</v>
      </c>
      <c r="Y3597" s="44">
        <f t="shared" si="680"/>
        <v>0</v>
      </c>
      <c r="Z3597" s="44">
        <f t="shared" si="681"/>
        <v>0</v>
      </c>
      <c r="AA3597" s="44">
        <f t="shared" si="682"/>
        <v>0</v>
      </c>
      <c r="AB3597" s="44">
        <f t="shared" si="683"/>
        <v>0</v>
      </c>
      <c r="AC3597" s="44">
        <f t="shared" si="684"/>
        <v>0</v>
      </c>
      <c r="AD3597" s="44">
        <f t="shared" si="685"/>
        <v>27730</v>
      </c>
      <c r="AE3597" s="12">
        <f t="shared" si="686"/>
        <v>27730</v>
      </c>
    </row>
    <row r="3598" spans="1:31" ht="12.6" hidden="1" customHeight="1" x14ac:dyDescent="0.2">
      <c r="A3598" s="26" t="s">
        <v>1212</v>
      </c>
      <c r="B3598" s="19"/>
      <c r="C3598" s="19"/>
      <c r="D3598" s="20"/>
      <c r="E3598" s="21"/>
      <c r="F3598" s="22"/>
      <c r="G3598" s="21"/>
      <c r="H3598" s="22"/>
      <c r="I3598" s="20"/>
      <c r="J3598" s="20"/>
      <c r="K3598" s="20"/>
      <c r="L3598" s="20"/>
      <c r="M3598" s="20"/>
      <c r="N3598" s="20">
        <v>3</v>
      </c>
      <c r="O3598" s="20">
        <v>3</v>
      </c>
      <c r="P3598" s="23" t="str">
        <f>VLOOKUP(A3598,'ИЗ ОСНОВЫ НОМЕНКЛАТУР'!D:E,2,0)</f>
        <v>Аксессуары для кухни</v>
      </c>
      <c r="Q3598" s="23" t="str">
        <f>VLOOKUP(A3598,'ИЗ ОСНОВЫ НОМЕНКЛАТУР'!D:F,3,0)</f>
        <v>Смесители для кухни</v>
      </c>
      <c r="R3598" s="40">
        <f>VLOOKUP(A:A,'ИЗ ОСНОВЫ НОМЕНКЛАТУР'!D:G,4,0)</f>
        <v>12900</v>
      </c>
      <c r="S3598" s="12" t="str">
        <f>VLOOKUP(A:A,'ИЗ ОСНОВЫ НОМЕНКЛАТУР'!D:H,5,0)</f>
        <v>C</v>
      </c>
      <c r="T3598" s="44">
        <f t="shared" si="675"/>
        <v>0</v>
      </c>
      <c r="U3598" s="44">
        <f t="shared" si="676"/>
        <v>0</v>
      </c>
      <c r="V3598" s="44">
        <f t="shared" si="677"/>
        <v>0</v>
      </c>
      <c r="W3598" s="44">
        <f t="shared" si="678"/>
        <v>0</v>
      </c>
      <c r="X3598" s="44">
        <f t="shared" si="679"/>
        <v>0</v>
      </c>
      <c r="Y3598" s="44">
        <f t="shared" si="680"/>
        <v>0</v>
      </c>
      <c r="Z3598" s="44">
        <f t="shared" si="681"/>
        <v>0</v>
      </c>
      <c r="AA3598" s="44">
        <f t="shared" si="682"/>
        <v>0</v>
      </c>
      <c r="AB3598" s="44">
        <f t="shared" si="683"/>
        <v>0</v>
      </c>
      <c r="AC3598" s="44">
        <f t="shared" si="684"/>
        <v>0</v>
      </c>
      <c r="AD3598" s="44">
        <f t="shared" si="685"/>
        <v>38700</v>
      </c>
      <c r="AE3598" s="12">
        <f t="shared" si="686"/>
        <v>38700</v>
      </c>
    </row>
    <row r="3599" spans="1:31" ht="12.6" hidden="1" customHeight="1" x14ac:dyDescent="0.2">
      <c r="A3599" s="26" t="s">
        <v>1225</v>
      </c>
      <c r="B3599" s="19"/>
      <c r="C3599" s="19"/>
      <c r="D3599" s="20"/>
      <c r="E3599" s="21"/>
      <c r="F3599" s="22"/>
      <c r="G3599" s="21"/>
      <c r="H3599" s="22"/>
      <c r="I3599" s="20"/>
      <c r="J3599" s="20"/>
      <c r="K3599" s="20"/>
      <c r="L3599" s="20"/>
      <c r="M3599" s="20"/>
      <c r="N3599" s="20">
        <v>4</v>
      </c>
      <c r="O3599" s="20">
        <v>4</v>
      </c>
      <c r="P3599" s="23" t="str">
        <f>VLOOKUP(A3599,'ИЗ ОСНОВЫ НОМЕНКЛАТУР'!D:E,2,0)</f>
        <v>Аксессуары для кухни</v>
      </c>
      <c r="Q3599" s="23" t="str">
        <f>VLOOKUP(A3599,'ИЗ ОСНОВЫ НОМЕНКЛАТУР'!D:F,3,0)</f>
        <v>Смесители для кухни</v>
      </c>
      <c r="R3599" s="40">
        <f>VLOOKUP(A:A,'ИЗ ОСНОВЫ НОМЕНКЛАТУР'!D:G,4,0)</f>
        <v>11800</v>
      </c>
      <c r="S3599" s="12" t="str">
        <f>VLOOKUP(A:A,'ИЗ ОСНОВЫ НОМЕНКЛАТУР'!D:H,5,0)</f>
        <v>C</v>
      </c>
      <c r="T3599" s="44">
        <f t="shared" si="675"/>
        <v>0</v>
      </c>
      <c r="U3599" s="44">
        <f t="shared" si="676"/>
        <v>0</v>
      </c>
      <c r="V3599" s="44">
        <f t="shared" si="677"/>
        <v>0</v>
      </c>
      <c r="W3599" s="44">
        <f t="shared" si="678"/>
        <v>0</v>
      </c>
      <c r="X3599" s="44">
        <f t="shared" si="679"/>
        <v>0</v>
      </c>
      <c r="Y3599" s="44">
        <f t="shared" si="680"/>
        <v>0</v>
      </c>
      <c r="Z3599" s="44">
        <f t="shared" si="681"/>
        <v>0</v>
      </c>
      <c r="AA3599" s="44">
        <f t="shared" si="682"/>
        <v>0</v>
      </c>
      <c r="AB3599" s="44">
        <f t="shared" si="683"/>
        <v>0</v>
      </c>
      <c r="AC3599" s="44">
        <f t="shared" si="684"/>
        <v>0</v>
      </c>
      <c r="AD3599" s="44">
        <f t="shared" si="685"/>
        <v>47200</v>
      </c>
      <c r="AE3599" s="12">
        <f t="shared" si="686"/>
        <v>47200</v>
      </c>
    </row>
    <row r="3600" spans="1:31" ht="12.6" hidden="1" customHeight="1" x14ac:dyDescent="0.2">
      <c r="A3600" s="26" t="s">
        <v>4979</v>
      </c>
      <c r="B3600" s="19"/>
      <c r="C3600" s="19"/>
      <c r="D3600" s="20"/>
      <c r="E3600" s="21"/>
      <c r="F3600" s="22"/>
      <c r="G3600" s="21"/>
      <c r="H3600" s="22"/>
      <c r="I3600" s="20"/>
      <c r="J3600" s="20"/>
      <c r="K3600" s="20"/>
      <c r="L3600" s="20"/>
      <c r="M3600" s="20"/>
      <c r="N3600" s="20">
        <v>2</v>
      </c>
      <c r="O3600" s="20">
        <v>2</v>
      </c>
      <c r="P3600" s="23" t="str">
        <f>VLOOKUP(A3600,'ИЗ ОСНОВЫ НОМЕНКЛАТУР'!D:E,2,0)</f>
        <v>Аксессуары для кухни</v>
      </c>
      <c r="Q3600" s="23" t="str">
        <f>VLOOKUP(A3600,'ИЗ ОСНОВЫ НОМЕНКЛАТУР'!D:F,3,0)</f>
        <v>Смесители для кухни</v>
      </c>
      <c r="R3600" s="40">
        <f>VLOOKUP(A:A,'ИЗ ОСНОВЫ НОМЕНКЛАТУР'!D:G,4,0)</f>
        <v>11133</v>
      </c>
      <c r="S3600" s="12" t="str">
        <f>VLOOKUP(A:A,'ИЗ ОСНОВЫ НОМЕНКЛАТУР'!D:H,5,0)</f>
        <v>C</v>
      </c>
      <c r="T3600" s="44">
        <f t="shared" si="675"/>
        <v>0</v>
      </c>
      <c r="U3600" s="44">
        <f t="shared" si="676"/>
        <v>0</v>
      </c>
      <c r="V3600" s="44">
        <f t="shared" si="677"/>
        <v>0</v>
      </c>
      <c r="W3600" s="44">
        <f t="shared" si="678"/>
        <v>0</v>
      </c>
      <c r="X3600" s="44">
        <f t="shared" si="679"/>
        <v>0</v>
      </c>
      <c r="Y3600" s="44">
        <f t="shared" si="680"/>
        <v>0</v>
      </c>
      <c r="Z3600" s="44">
        <f t="shared" si="681"/>
        <v>0</v>
      </c>
      <c r="AA3600" s="44">
        <f t="shared" si="682"/>
        <v>0</v>
      </c>
      <c r="AB3600" s="44">
        <f t="shared" si="683"/>
        <v>0</v>
      </c>
      <c r="AC3600" s="44">
        <f t="shared" si="684"/>
        <v>0</v>
      </c>
      <c r="AD3600" s="44">
        <f t="shared" si="685"/>
        <v>22266</v>
      </c>
      <c r="AE3600" s="12">
        <f t="shared" si="686"/>
        <v>22266</v>
      </c>
    </row>
    <row r="3601" spans="1:31" ht="12.6" hidden="1" customHeight="1" x14ac:dyDescent="0.2">
      <c r="A3601" s="26" t="s">
        <v>4980</v>
      </c>
      <c r="B3601" s="19"/>
      <c r="C3601" s="19"/>
      <c r="D3601" s="20"/>
      <c r="E3601" s="21"/>
      <c r="F3601" s="22"/>
      <c r="G3601" s="21"/>
      <c r="H3601" s="22"/>
      <c r="I3601" s="20"/>
      <c r="J3601" s="20">
        <v>1</v>
      </c>
      <c r="K3601" s="20"/>
      <c r="L3601" s="20"/>
      <c r="M3601" s="20"/>
      <c r="N3601" s="20"/>
      <c r="O3601" s="20">
        <v>1</v>
      </c>
      <c r="P3601" s="23" t="str">
        <f>VLOOKUP(A3601,'ИЗ ОСНОВЫ НОМЕНКЛАТУР'!D:E,2,0)</f>
        <v>Аксессуары для кухни</v>
      </c>
      <c r="Q3601" s="23" t="str">
        <f>VLOOKUP(A3601,'ИЗ ОСНОВЫ НОМЕНКЛАТУР'!D:F,3,0)</f>
        <v>Смесители для кухни</v>
      </c>
      <c r="R3601" s="40">
        <f>VLOOKUP(A:A,'ИЗ ОСНОВЫ НОМЕНКЛАТУР'!D:G,4,0)</f>
        <v>10595</v>
      </c>
      <c r="S3601" s="12" t="str">
        <f>VLOOKUP(A:A,'ИЗ ОСНОВЫ НОМЕНКЛАТУР'!D:H,5,0)</f>
        <v>C</v>
      </c>
      <c r="T3601" s="44">
        <f t="shared" si="675"/>
        <v>0</v>
      </c>
      <c r="U3601" s="44">
        <f t="shared" si="676"/>
        <v>0</v>
      </c>
      <c r="V3601" s="44">
        <f t="shared" si="677"/>
        <v>0</v>
      </c>
      <c r="W3601" s="44">
        <f t="shared" si="678"/>
        <v>0</v>
      </c>
      <c r="X3601" s="44">
        <f t="shared" si="679"/>
        <v>0</v>
      </c>
      <c r="Y3601" s="44">
        <f t="shared" si="680"/>
        <v>0</v>
      </c>
      <c r="Z3601" s="44">
        <f t="shared" si="681"/>
        <v>10595</v>
      </c>
      <c r="AA3601" s="44">
        <f t="shared" si="682"/>
        <v>0</v>
      </c>
      <c r="AB3601" s="44">
        <f t="shared" si="683"/>
        <v>0</v>
      </c>
      <c r="AC3601" s="44">
        <f t="shared" si="684"/>
        <v>0</v>
      </c>
      <c r="AD3601" s="44">
        <f t="shared" si="685"/>
        <v>0</v>
      </c>
      <c r="AE3601" s="12">
        <f t="shared" si="686"/>
        <v>10595</v>
      </c>
    </row>
    <row r="3602" spans="1:31" ht="12.6" hidden="1" customHeight="1" x14ac:dyDescent="0.2">
      <c r="A3602" s="26" t="s">
        <v>4981</v>
      </c>
      <c r="B3602" s="19"/>
      <c r="C3602" s="19"/>
      <c r="D3602" s="20"/>
      <c r="E3602" s="21"/>
      <c r="F3602" s="22"/>
      <c r="G3602" s="21"/>
      <c r="H3602" s="22"/>
      <c r="I3602" s="20"/>
      <c r="J3602" s="20">
        <v>1</v>
      </c>
      <c r="K3602" s="20"/>
      <c r="L3602" s="20"/>
      <c r="M3602" s="20"/>
      <c r="N3602" s="20"/>
      <c r="O3602" s="20">
        <v>1</v>
      </c>
      <c r="P3602" s="23" t="str">
        <f>VLOOKUP(A3602,'ИЗ ОСНОВЫ НОМЕНКЛАТУР'!D:E,2,0)</f>
        <v>Аксессуары для кухни</v>
      </c>
      <c r="Q3602" s="23" t="str">
        <f>VLOOKUP(A3602,'ИЗ ОСНОВЫ НОМЕНКЛАТУР'!D:F,3,0)</f>
        <v>Смесители для кухни</v>
      </c>
      <c r="R3602" s="40">
        <f>VLOOKUP(A:A,'ИЗ ОСНОВЫ НОМЕНКЛАТУР'!D:G,4,0)</f>
        <v>10595</v>
      </c>
      <c r="S3602" s="12" t="str">
        <f>VLOOKUP(A:A,'ИЗ ОСНОВЫ НОМЕНКЛАТУР'!D:H,5,0)</f>
        <v>C</v>
      </c>
      <c r="T3602" s="44">
        <f t="shared" si="675"/>
        <v>0</v>
      </c>
      <c r="U3602" s="44">
        <f t="shared" si="676"/>
        <v>0</v>
      </c>
      <c r="V3602" s="44">
        <f t="shared" si="677"/>
        <v>0</v>
      </c>
      <c r="W3602" s="44">
        <f t="shared" si="678"/>
        <v>0</v>
      </c>
      <c r="X3602" s="44">
        <f t="shared" si="679"/>
        <v>0</v>
      </c>
      <c r="Y3602" s="44">
        <f t="shared" si="680"/>
        <v>0</v>
      </c>
      <c r="Z3602" s="44">
        <f t="shared" si="681"/>
        <v>10595</v>
      </c>
      <c r="AA3602" s="44">
        <f t="shared" si="682"/>
        <v>0</v>
      </c>
      <c r="AB3602" s="44">
        <f t="shared" si="683"/>
        <v>0</v>
      </c>
      <c r="AC3602" s="44">
        <f t="shared" si="684"/>
        <v>0</v>
      </c>
      <c r="AD3602" s="44">
        <f t="shared" si="685"/>
        <v>0</v>
      </c>
      <c r="AE3602" s="12">
        <f t="shared" si="686"/>
        <v>10595</v>
      </c>
    </row>
    <row r="3603" spans="1:31" ht="12.6" hidden="1" customHeight="1" x14ac:dyDescent="0.2">
      <c r="A3603" s="26" t="s">
        <v>4982</v>
      </c>
      <c r="B3603" s="19"/>
      <c r="C3603" s="19"/>
      <c r="D3603" s="20"/>
      <c r="E3603" s="21"/>
      <c r="F3603" s="22"/>
      <c r="G3603" s="21"/>
      <c r="H3603" s="22"/>
      <c r="I3603" s="20"/>
      <c r="J3603" s="20">
        <v>1</v>
      </c>
      <c r="K3603" s="20"/>
      <c r="L3603" s="20"/>
      <c r="M3603" s="20"/>
      <c r="N3603" s="20">
        <v>2</v>
      </c>
      <c r="O3603" s="20">
        <v>3</v>
      </c>
      <c r="P3603" s="23" t="str">
        <f>VLOOKUP(A3603,'ИЗ ОСНОВЫ НОМЕНКЛАТУР'!D:E,2,0)</f>
        <v>Аксессуары для кухни</v>
      </c>
      <c r="Q3603" s="23" t="str">
        <f>VLOOKUP(A3603,'ИЗ ОСНОВЫ НОМЕНКЛАТУР'!D:F,3,0)</f>
        <v>Смесители для кухни</v>
      </c>
      <c r="R3603" s="40">
        <f>VLOOKUP(A:A,'ИЗ ОСНОВЫ НОМЕНКЛАТУР'!D:G,4,0)</f>
        <v>11113.666666666666</v>
      </c>
      <c r="S3603" s="12" t="str">
        <f>VLOOKUP(A:A,'ИЗ ОСНОВЫ НОМЕНКЛАТУР'!D:H,5,0)</f>
        <v>C</v>
      </c>
      <c r="T3603" s="44">
        <f t="shared" si="675"/>
        <v>0</v>
      </c>
      <c r="U3603" s="44">
        <f t="shared" si="676"/>
        <v>0</v>
      </c>
      <c r="V3603" s="44">
        <f t="shared" si="677"/>
        <v>0</v>
      </c>
      <c r="W3603" s="44">
        <f t="shared" si="678"/>
        <v>0</v>
      </c>
      <c r="X3603" s="44">
        <f t="shared" si="679"/>
        <v>0</v>
      </c>
      <c r="Y3603" s="44">
        <f t="shared" si="680"/>
        <v>0</v>
      </c>
      <c r="Z3603" s="44">
        <f t="shared" si="681"/>
        <v>11113.666666666666</v>
      </c>
      <c r="AA3603" s="44">
        <f t="shared" si="682"/>
        <v>0</v>
      </c>
      <c r="AB3603" s="44">
        <f t="shared" si="683"/>
        <v>0</v>
      </c>
      <c r="AC3603" s="44">
        <f t="shared" si="684"/>
        <v>0</v>
      </c>
      <c r="AD3603" s="44">
        <f t="shared" si="685"/>
        <v>22227.333333333332</v>
      </c>
      <c r="AE3603" s="12">
        <f t="shared" si="686"/>
        <v>33341</v>
      </c>
    </row>
    <row r="3604" spans="1:31" ht="12.6" hidden="1" customHeight="1" x14ac:dyDescent="0.2">
      <c r="A3604" s="26" t="s">
        <v>4983</v>
      </c>
      <c r="B3604" s="19"/>
      <c r="C3604" s="19"/>
      <c r="D3604" s="20"/>
      <c r="E3604" s="21"/>
      <c r="F3604" s="22"/>
      <c r="G3604" s="21"/>
      <c r="H3604" s="22"/>
      <c r="I3604" s="20"/>
      <c r="J3604" s="20"/>
      <c r="K3604" s="20"/>
      <c r="L3604" s="20"/>
      <c r="M3604" s="20"/>
      <c r="N3604" s="20">
        <v>1</v>
      </c>
      <c r="O3604" s="20">
        <v>1</v>
      </c>
      <c r="P3604" s="23" t="str">
        <f>VLOOKUP(A3604,'ИЗ ОСНОВЫ НОМЕНКЛАТУР'!D:E,2,0)</f>
        <v>Аксессуары для кухни</v>
      </c>
      <c r="Q3604" s="23" t="str">
        <f>VLOOKUP(A3604,'ИЗ ОСНОВЫ НОМЕНКЛАТУР'!D:F,3,0)</f>
        <v>Смесители для кухни</v>
      </c>
      <c r="R3604" s="40">
        <f>VLOOKUP(A:A,'ИЗ ОСНОВЫ НОМЕНКЛАТУР'!D:G,4,0)</f>
        <v>14517</v>
      </c>
      <c r="S3604" s="12" t="str">
        <f>VLOOKUP(A:A,'ИЗ ОСНОВЫ НОМЕНКЛАТУР'!D:H,5,0)</f>
        <v>C</v>
      </c>
      <c r="T3604" s="44">
        <f t="shared" si="675"/>
        <v>0</v>
      </c>
      <c r="U3604" s="44">
        <f t="shared" si="676"/>
        <v>0</v>
      </c>
      <c r="V3604" s="44">
        <f t="shared" si="677"/>
        <v>0</v>
      </c>
      <c r="W3604" s="44">
        <f t="shared" si="678"/>
        <v>0</v>
      </c>
      <c r="X3604" s="44">
        <f t="shared" si="679"/>
        <v>0</v>
      </c>
      <c r="Y3604" s="44">
        <f t="shared" si="680"/>
        <v>0</v>
      </c>
      <c r="Z3604" s="44">
        <f t="shared" si="681"/>
        <v>0</v>
      </c>
      <c r="AA3604" s="44">
        <f t="shared" si="682"/>
        <v>0</v>
      </c>
      <c r="AB3604" s="44">
        <f t="shared" si="683"/>
        <v>0</v>
      </c>
      <c r="AC3604" s="44">
        <f t="shared" si="684"/>
        <v>0</v>
      </c>
      <c r="AD3604" s="44">
        <f t="shared" si="685"/>
        <v>14517</v>
      </c>
      <c r="AE3604" s="12">
        <f t="shared" si="686"/>
        <v>14517</v>
      </c>
    </row>
    <row r="3605" spans="1:31" ht="12.6" hidden="1" customHeight="1" x14ac:dyDescent="0.2">
      <c r="A3605" s="26" t="s">
        <v>4984</v>
      </c>
      <c r="B3605" s="19"/>
      <c r="C3605" s="19"/>
      <c r="D3605" s="20"/>
      <c r="E3605" s="21"/>
      <c r="F3605" s="22"/>
      <c r="G3605" s="21"/>
      <c r="H3605" s="22"/>
      <c r="I3605" s="20"/>
      <c r="J3605" s="20"/>
      <c r="K3605" s="20"/>
      <c r="L3605" s="20"/>
      <c r="M3605" s="20"/>
      <c r="N3605" s="20">
        <v>2</v>
      </c>
      <c r="O3605" s="20">
        <v>2</v>
      </c>
      <c r="P3605" s="23" t="str">
        <f>VLOOKUP(A3605,'ИЗ ОСНОВЫ НОМЕНКЛАТУР'!D:E,2,0)</f>
        <v>Аксессуары для кухни</v>
      </c>
      <c r="Q3605" s="23" t="str">
        <f>VLOOKUP(A3605,'ИЗ ОСНОВЫ НОМЕНКЛАТУР'!D:F,3,0)</f>
        <v>Смесители для кухни</v>
      </c>
      <c r="R3605" s="40">
        <f>VLOOKUP(A:A,'ИЗ ОСНОВЫ НОМЕНКЛАТУР'!D:G,4,0)</f>
        <v>12234.5</v>
      </c>
      <c r="S3605" s="12" t="str">
        <f>VLOOKUP(A:A,'ИЗ ОСНОВЫ НОМЕНКЛАТУР'!D:H,5,0)</f>
        <v>C</v>
      </c>
      <c r="T3605" s="44">
        <f t="shared" si="675"/>
        <v>0</v>
      </c>
      <c r="U3605" s="44">
        <f t="shared" si="676"/>
        <v>0</v>
      </c>
      <c r="V3605" s="44">
        <f t="shared" si="677"/>
        <v>0</v>
      </c>
      <c r="W3605" s="44">
        <f t="shared" si="678"/>
        <v>0</v>
      </c>
      <c r="X3605" s="44">
        <f t="shared" si="679"/>
        <v>0</v>
      </c>
      <c r="Y3605" s="44">
        <f t="shared" si="680"/>
        <v>0</v>
      </c>
      <c r="Z3605" s="44">
        <f t="shared" si="681"/>
        <v>0</v>
      </c>
      <c r="AA3605" s="44">
        <f t="shared" si="682"/>
        <v>0</v>
      </c>
      <c r="AB3605" s="44">
        <f t="shared" si="683"/>
        <v>0</v>
      </c>
      <c r="AC3605" s="44">
        <f t="shared" si="684"/>
        <v>0</v>
      </c>
      <c r="AD3605" s="44">
        <f t="shared" si="685"/>
        <v>24469</v>
      </c>
      <c r="AE3605" s="12">
        <f t="shared" si="686"/>
        <v>24469</v>
      </c>
    </row>
    <row r="3606" spans="1:31" ht="12.6" hidden="1" customHeight="1" x14ac:dyDescent="0.2">
      <c r="A3606" s="26" t="s">
        <v>4985</v>
      </c>
      <c r="B3606" s="19"/>
      <c r="C3606" s="19"/>
      <c r="D3606" s="20"/>
      <c r="E3606" s="21"/>
      <c r="F3606" s="22"/>
      <c r="G3606" s="21"/>
      <c r="H3606" s="22"/>
      <c r="I3606" s="20"/>
      <c r="J3606" s="20">
        <v>1</v>
      </c>
      <c r="K3606" s="20"/>
      <c r="L3606" s="20"/>
      <c r="M3606" s="20"/>
      <c r="N3606" s="20"/>
      <c r="O3606" s="20">
        <v>1</v>
      </c>
      <c r="P3606" s="23" t="str">
        <f>VLOOKUP(A3606,'ИЗ ОСНОВЫ НОМЕНКЛАТУР'!D:E,2,0)</f>
        <v>Аксессуары для кухни</v>
      </c>
      <c r="Q3606" s="23" t="str">
        <f>VLOOKUP(A3606,'ИЗ ОСНОВЫ НОМЕНКЛАТУР'!D:F,3,0)</f>
        <v>Смесители для кухни</v>
      </c>
      <c r="R3606" s="40">
        <f>VLOOKUP(A:A,'ИЗ ОСНОВЫ НОМЕНКЛАТУР'!D:G,4,0)</f>
        <v>12415</v>
      </c>
      <c r="S3606" s="12" t="str">
        <f>VLOOKUP(A:A,'ИЗ ОСНОВЫ НОМЕНКЛАТУР'!D:H,5,0)</f>
        <v>C</v>
      </c>
      <c r="T3606" s="44">
        <f t="shared" si="675"/>
        <v>0</v>
      </c>
      <c r="U3606" s="44">
        <f t="shared" si="676"/>
        <v>0</v>
      </c>
      <c r="V3606" s="44">
        <f t="shared" si="677"/>
        <v>0</v>
      </c>
      <c r="W3606" s="44">
        <f t="shared" si="678"/>
        <v>0</v>
      </c>
      <c r="X3606" s="44">
        <f t="shared" si="679"/>
        <v>0</v>
      </c>
      <c r="Y3606" s="44">
        <f t="shared" si="680"/>
        <v>0</v>
      </c>
      <c r="Z3606" s="44">
        <f t="shared" si="681"/>
        <v>12415</v>
      </c>
      <c r="AA3606" s="44">
        <f t="shared" si="682"/>
        <v>0</v>
      </c>
      <c r="AB3606" s="44">
        <f t="shared" si="683"/>
        <v>0</v>
      </c>
      <c r="AC3606" s="44">
        <f t="shared" si="684"/>
        <v>0</v>
      </c>
      <c r="AD3606" s="44">
        <f t="shared" si="685"/>
        <v>0</v>
      </c>
      <c r="AE3606" s="12">
        <f t="shared" si="686"/>
        <v>12415</v>
      </c>
    </row>
    <row r="3607" spans="1:31" ht="12.6" hidden="1" customHeight="1" x14ac:dyDescent="0.2">
      <c r="A3607" s="26" t="s">
        <v>4986</v>
      </c>
      <c r="B3607" s="19"/>
      <c r="C3607" s="19"/>
      <c r="D3607" s="20"/>
      <c r="E3607" s="21"/>
      <c r="F3607" s="22"/>
      <c r="G3607" s="21"/>
      <c r="H3607" s="22"/>
      <c r="I3607" s="20"/>
      <c r="J3607" s="20">
        <v>1</v>
      </c>
      <c r="K3607" s="20"/>
      <c r="L3607" s="20"/>
      <c r="M3607" s="20"/>
      <c r="N3607" s="20"/>
      <c r="O3607" s="20">
        <v>1</v>
      </c>
      <c r="P3607" s="23" t="str">
        <f>VLOOKUP(A3607,'ИЗ ОСНОВЫ НОМЕНКЛАТУР'!D:E,2,0)</f>
        <v>Аксессуары для кухни</v>
      </c>
      <c r="Q3607" s="23" t="str">
        <f>VLOOKUP(A3607,'ИЗ ОСНОВЫ НОМЕНКЛАТУР'!D:F,3,0)</f>
        <v>Смесители для кухни</v>
      </c>
      <c r="R3607" s="40">
        <f>VLOOKUP(A:A,'ИЗ ОСНОВЫ НОМЕНКЛАТУР'!D:G,4,0)</f>
        <v>13392</v>
      </c>
      <c r="S3607" s="12" t="str">
        <f>VLOOKUP(A:A,'ИЗ ОСНОВЫ НОМЕНКЛАТУР'!D:H,5,0)</f>
        <v>C</v>
      </c>
      <c r="T3607" s="44">
        <f t="shared" si="675"/>
        <v>0</v>
      </c>
      <c r="U3607" s="44">
        <f t="shared" si="676"/>
        <v>0</v>
      </c>
      <c r="V3607" s="44">
        <f t="shared" si="677"/>
        <v>0</v>
      </c>
      <c r="W3607" s="44">
        <f t="shared" si="678"/>
        <v>0</v>
      </c>
      <c r="X3607" s="44">
        <f t="shared" si="679"/>
        <v>0</v>
      </c>
      <c r="Y3607" s="44">
        <f t="shared" si="680"/>
        <v>0</v>
      </c>
      <c r="Z3607" s="44">
        <f t="shared" si="681"/>
        <v>13392</v>
      </c>
      <c r="AA3607" s="44">
        <f t="shared" si="682"/>
        <v>0</v>
      </c>
      <c r="AB3607" s="44">
        <f t="shared" si="683"/>
        <v>0</v>
      </c>
      <c r="AC3607" s="44">
        <f t="shared" si="684"/>
        <v>0</v>
      </c>
      <c r="AD3607" s="44">
        <f t="shared" si="685"/>
        <v>0</v>
      </c>
      <c r="AE3607" s="12">
        <f t="shared" si="686"/>
        <v>13392</v>
      </c>
    </row>
    <row r="3608" spans="1:31" ht="12.6" hidden="1" customHeight="1" x14ac:dyDescent="0.2">
      <c r="A3608" s="26" t="s">
        <v>4987</v>
      </c>
      <c r="B3608" s="19"/>
      <c r="C3608" s="19"/>
      <c r="D3608" s="20"/>
      <c r="E3608" s="21"/>
      <c r="F3608" s="22"/>
      <c r="G3608" s="21"/>
      <c r="H3608" s="22"/>
      <c r="I3608" s="20"/>
      <c r="J3608" s="20">
        <v>2</v>
      </c>
      <c r="K3608" s="20"/>
      <c r="L3608" s="20"/>
      <c r="M3608" s="20"/>
      <c r="N3608" s="20"/>
      <c r="O3608" s="20">
        <v>2</v>
      </c>
      <c r="P3608" s="23" t="str">
        <f>VLOOKUP(A3608,'ИЗ ОСНОВЫ НОМЕНКЛАТУР'!D:E,2,0)</f>
        <v>Аксессуары для кухни</v>
      </c>
      <c r="Q3608" s="23" t="str">
        <f>VLOOKUP(A3608,'ИЗ ОСНОВЫ НОМЕНКЛАТУР'!D:F,3,0)</f>
        <v>Смесители для кухни</v>
      </c>
      <c r="R3608" s="40">
        <f>VLOOKUP(A:A,'ИЗ ОСНОВЫ НОМЕНКЛАТУР'!D:G,4,0)</f>
        <v>14266</v>
      </c>
      <c r="S3608" s="12" t="str">
        <f>VLOOKUP(A:A,'ИЗ ОСНОВЫ НОМЕНКЛАТУР'!D:H,5,0)</f>
        <v>C</v>
      </c>
      <c r="T3608" s="44">
        <f t="shared" si="675"/>
        <v>0</v>
      </c>
      <c r="U3608" s="44">
        <f t="shared" si="676"/>
        <v>0</v>
      </c>
      <c r="V3608" s="44">
        <f t="shared" si="677"/>
        <v>0</v>
      </c>
      <c r="W3608" s="44">
        <f t="shared" si="678"/>
        <v>0</v>
      </c>
      <c r="X3608" s="44">
        <f t="shared" si="679"/>
        <v>0</v>
      </c>
      <c r="Y3608" s="44">
        <f t="shared" si="680"/>
        <v>0</v>
      </c>
      <c r="Z3608" s="44">
        <f t="shared" si="681"/>
        <v>28532</v>
      </c>
      <c r="AA3608" s="44">
        <f t="shared" si="682"/>
        <v>0</v>
      </c>
      <c r="AB3608" s="44">
        <f t="shared" si="683"/>
        <v>0</v>
      </c>
      <c r="AC3608" s="44">
        <f t="shared" si="684"/>
        <v>0</v>
      </c>
      <c r="AD3608" s="44">
        <f t="shared" si="685"/>
        <v>0</v>
      </c>
      <c r="AE3608" s="12">
        <f t="shared" si="686"/>
        <v>28532</v>
      </c>
    </row>
    <row r="3609" spans="1:31" ht="12.6" hidden="1" customHeight="1" x14ac:dyDescent="0.2">
      <c r="A3609" s="26" t="s">
        <v>4988</v>
      </c>
      <c r="B3609" s="19"/>
      <c r="C3609" s="19"/>
      <c r="D3609" s="20"/>
      <c r="E3609" s="21"/>
      <c r="F3609" s="22"/>
      <c r="G3609" s="21"/>
      <c r="H3609" s="22"/>
      <c r="I3609" s="20"/>
      <c r="J3609" s="20">
        <v>1</v>
      </c>
      <c r="K3609" s="20"/>
      <c r="L3609" s="20"/>
      <c r="M3609" s="20"/>
      <c r="N3609" s="20"/>
      <c r="O3609" s="20">
        <v>1</v>
      </c>
      <c r="P3609" s="23" t="str">
        <f>VLOOKUP(A3609,'ИЗ ОСНОВЫ НОМЕНКЛАТУР'!D:E,2,0)</f>
        <v>Аксессуары для кухни</v>
      </c>
      <c r="Q3609" s="23" t="str">
        <f>VLOOKUP(A3609,'ИЗ ОСНОВЫ НОМЕНКЛАТУР'!D:F,3,0)</f>
        <v>Смесители для кухни</v>
      </c>
      <c r="R3609" s="40">
        <f>VLOOKUP(A:A,'ИЗ ОСНОВЫ НОМЕНКЛАТУР'!D:G,4,0)</f>
        <v>21243</v>
      </c>
      <c r="S3609" s="12" t="str">
        <f>VLOOKUP(A:A,'ИЗ ОСНОВЫ НОМЕНКЛАТУР'!D:H,5,0)</f>
        <v>C</v>
      </c>
      <c r="T3609" s="44">
        <f t="shared" si="675"/>
        <v>0</v>
      </c>
      <c r="U3609" s="44">
        <f t="shared" si="676"/>
        <v>0</v>
      </c>
      <c r="V3609" s="44">
        <f t="shared" si="677"/>
        <v>0</v>
      </c>
      <c r="W3609" s="44">
        <f t="shared" si="678"/>
        <v>0</v>
      </c>
      <c r="X3609" s="44">
        <f t="shared" si="679"/>
        <v>0</v>
      </c>
      <c r="Y3609" s="44">
        <f t="shared" si="680"/>
        <v>0</v>
      </c>
      <c r="Z3609" s="44">
        <f t="shared" si="681"/>
        <v>21243</v>
      </c>
      <c r="AA3609" s="44">
        <f t="shared" si="682"/>
        <v>0</v>
      </c>
      <c r="AB3609" s="44">
        <f t="shared" si="683"/>
        <v>0</v>
      </c>
      <c r="AC3609" s="44">
        <f t="shared" si="684"/>
        <v>0</v>
      </c>
      <c r="AD3609" s="44">
        <f t="shared" si="685"/>
        <v>0</v>
      </c>
      <c r="AE3609" s="12">
        <f t="shared" si="686"/>
        <v>21243</v>
      </c>
    </row>
    <row r="3610" spans="1:31" ht="12.6" hidden="1" customHeight="1" x14ac:dyDescent="0.2">
      <c r="A3610" s="26" t="s">
        <v>4989</v>
      </c>
      <c r="B3610" s="19"/>
      <c r="C3610" s="19"/>
      <c r="D3610" s="20"/>
      <c r="E3610" s="21"/>
      <c r="F3610" s="22"/>
      <c r="G3610" s="21"/>
      <c r="H3610" s="22"/>
      <c r="I3610" s="20"/>
      <c r="J3610" s="20">
        <v>1</v>
      </c>
      <c r="K3610" s="20"/>
      <c r="L3610" s="20"/>
      <c r="M3610" s="20"/>
      <c r="N3610" s="20"/>
      <c r="O3610" s="20">
        <v>1</v>
      </c>
      <c r="P3610" s="23" t="str">
        <f>VLOOKUP(A3610,'ИЗ ОСНОВЫ НОМЕНКЛАТУР'!D:E,2,0)</f>
        <v>Аксессуары для кухни</v>
      </c>
      <c r="Q3610" s="23" t="str">
        <f>VLOOKUP(A3610,'ИЗ ОСНОВЫ НОМЕНКЛАТУР'!D:F,3,0)</f>
        <v>Смесители для кухни</v>
      </c>
      <c r="R3610" s="40">
        <f>VLOOKUP(A:A,'ИЗ ОСНОВЫ НОМЕНКЛАТУР'!D:G,4,0)</f>
        <v>21243</v>
      </c>
      <c r="S3610" s="12" t="str">
        <f>VLOOKUP(A:A,'ИЗ ОСНОВЫ НОМЕНКЛАТУР'!D:H,5,0)</f>
        <v>C</v>
      </c>
      <c r="T3610" s="44">
        <f t="shared" si="675"/>
        <v>0</v>
      </c>
      <c r="U3610" s="44">
        <f t="shared" si="676"/>
        <v>0</v>
      </c>
      <c r="V3610" s="44">
        <f t="shared" si="677"/>
        <v>0</v>
      </c>
      <c r="W3610" s="44">
        <f t="shared" si="678"/>
        <v>0</v>
      </c>
      <c r="X3610" s="44">
        <f t="shared" si="679"/>
        <v>0</v>
      </c>
      <c r="Y3610" s="44">
        <f t="shared" si="680"/>
        <v>0</v>
      </c>
      <c r="Z3610" s="44">
        <f t="shared" si="681"/>
        <v>21243</v>
      </c>
      <c r="AA3610" s="44">
        <f t="shared" si="682"/>
        <v>0</v>
      </c>
      <c r="AB3610" s="44">
        <f t="shared" si="683"/>
        <v>0</v>
      </c>
      <c r="AC3610" s="44">
        <f t="shared" si="684"/>
        <v>0</v>
      </c>
      <c r="AD3610" s="44">
        <f t="shared" si="685"/>
        <v>0</v>
      </c>
      <c r="AE3610" s="12">
        <f t="shared" si="686"/>
        <v>21243</v>
      </c>
    </row>
    <row r="3611" spans="1:31" ht="12.6" hidden="1" customHeight="1" x14ac:dyDescent="0.2">
      <c r="A3611" s="26" t="s">
        <v>4990</v>
      </c>
      <c r="B3611" s="19"/>
      <c r="C3611" s="19"/>
      <c r="D3611" s="20"/>
      <c r="E3611" s="21"/>
      <c r="F3611" s="22"/>
      <c r="G3611" s="21"/>
      <c r="H3611" s="22"/>
      <c r="I3611" s="20"/>
      <c r="J3611" s="20"/>
      <c r="K3611" s="20"/>
      <c r="L3611" s="20"/>
      <c r="M3611" s="20"/>
      <c r="N3611" s="20">
        <v>5</v>
      </c>
      <c r="O3611" s="20">
        <v>5</v>
      </c>
      <c r="P3611" s="23" t="str">
        <f>VLOOKUP(A3611,'ИЗ ОСНОВЫ НОМЕНКЛАТУР'!D:E,2,0)</f>
        <v>Аксессуары для кухни</v>
      </c>
      <c r="Q3611" s="23" t="str">
        <f>VLOOKUP(A3611,'ИЗ ОСНОВЫ НОМЕНКЛАТУР'!D:F,3,0)</f>
        <v>Смесители для кухни</v>
      </c>
      <c r="R3611" s="40">
        <f>VLOOKUP(A:A,'ИЗ ОСНОВЫ НОМЕНКЛАТУР'!D:G,4,0)</f>
        <v>6570</v>
      </c>
      <c r="S3611" s="12" t="str">
        <f>VLOOKUP(A:A,'ИЗ ОСНОВЫ НОМЕНКЛАТУР'!D:H,5,0)</f>
        <v>C</v>
      </c>
      <c r="T3611" s="44">
        <f t="shared" si="675"/>
        <v>0</v>
      </c>
      <c r="U3611" s="44">
        <f t="shared" si="676"/>
        <v>0</v>
      </c>
      <c r="V3611" s="44">
        <f t="shared" si="677"/>
        <v>0</v>
      </c>
      <c r="W3611" s="44">
        <f t="shared" si="678"/>
        <v>0</v>
      </c>
      <c r="X3611" s="44">
        <f t="shared" si="679"/>
        <v>0</v>
      </c>
      <c r="Y3611" s="44">
        <f t="shared" si="680"/>
        <v>0</v>
      </c>
      <c r="Z3611" s="44">
        <f t="shared" si="681"/>
        <v>0</v>
      </c>
      <c r="AA3611" s="44">
        <f t="shared" si="682"/>
        <v>0</v>
      </c>
      <c r="AB3611" s="44">
        <f t="shared" si="683"/>
        <v>0</v>
      </c>
      <c r="AC3611" s="44">
        <f t="shared" si="684"/>
        <v>0</v>
      </c>
      <c r="AD3611" s="44">
        <f t="shared" si="685"/>
        <v>32850</v>
      </c>
      <c r="AE3611" s="12">
        <f t="shared" si="686"/>
        <v>32850</v>
      </c>
    </row>
    <row r="3612" spans="1:31" ht="12.6" hidden="1" customHeight="1" x14ac:dyDescent="0.2">
      <c r="A3612" s="26" t="s">
        <v>4991</v>
      </c>
      <c r="B3612" s="19"/>
      <c r="C3612" s="19"/>
      <c r="D3612" s="20"/>
      <c r="E3612" s="21"/>
      <c r="F3612" s="22"/>
      <c r="G3612" s="21"/>
      <c r="H3612" s="22"/>
      <c r="I3612" s="20"/>
      <c r="J3612" s="20"/>
      <c r="K3612" s="20"/>
      <c r="L3612" s="20"/>
      <c r="M3612" s="20"/>
      <c r="N3612" s="20">
        <v>5</v>
      </c>
      <c r="O3612" s="20">
        <v>5</v>
      </c>
      <c r="P3612" s="23" t="str">
        <f>VLOOKUP(A3612,'ИЗ ОСНОВЫ НОМЕНКЛАТУР'!D:E,2,0)</f>
        <v>Аксессуары для кухни</v>
      </c>
      <c r="Q3612" s="23" t="str">
        <f>VLOOKUP(A3612,'ИЗ ОСНОВЫ НОМЕНКЛАТУР'!D:F,3,0)</f>
        <v>Смесители для кухни</v>
      </c>
      <c r="R3612" s="40">
        <f>VLOOKUP(A:A,'ИЗ ОСНОВЫ НОМЕНКЛАТУР'!D:G,4,0)</f>
        <v>5670</v>
      </c>
      <c r="S3612" s="12" t="str">
        <f>VLOOKUP(A:A,'ИЗ ОСНОВЫ НОМЕНКЛАТУР'!D:H,5,0)</f>
        <v>C</v>
      </c>
      <c r="T3612" s="44">
        <f t="shared" si="675"/>
        <v>0</v>
      </c>
      <c r="U3612" s="44">
        <f t="shared" si="676"/>
        <v>0</v>
      </c>
      <c r="V3612" s="44">
        <f t="shared" si="677"/>
        <v>0</v>
      </c>
      <c r="W3612" s="44">
        <f t="shared" si="678"/>
        <v>0</v>
      </c>
      <c r="X3612" s="44">
        <f t="shared" si="679"/>
        <v>0</v>
      </c>
      <c r="Y3612" s="44">
        <f t="shared" si="680"/>
        <v>0</v>
      </c>
      <c r="Z3612" s="44">
        <f t="shared" si="681"/>
        <v>0</v>
      </c>
      <c r="AA3612" s="44">
        <f t="shared" si="682"/>
        <v>0</v>
      </c>
      <c r="AB3612" s="44">
        <f t="shared" si="683"/>
        <v>0</v>
      </c>
      <c r="AC3612" s="44">
        <f t="shared" si="684"/>
        <v>0</v>
      </c>
      <c r="AD3612" s="44">
        <f t="shared" si="685"/>
        <v>28350</v>
      </c>
      <c r="AE3612" s="12">
        <f t="shared" si="686"/>
        <v>28350</v>
      </c>
    </row>
    <row r="3613" spans="1:31" ht="12.6" hidden="1" customHeight="1" x14ac:dyDescent="0.2">
      <c r="A3613" s="26" t="s">
        <v>4992</v>
      </c>
      <c r="B3613" s="19"/>
      <c r="C3613" s="19"/>
      <c r="D3613" s="20"/>
      <c r="E3613" s="21"/>
      <c r="F3613" s="22"/>
      <c r="G3613" s="21"/>
      <c r="H3613" s="22"/>
      <c r="I3613" s="20"/>
      <c r="J3613" s="20"/>
      <c r="K3613" s="20"/>
      <c r="L3613" s="20"/>
      <c r="M3613" s="20"/>
      <c r="N3613" s="20">
        <v>5</v>
      </c>
      <c r="O3613" s="20">
        <v>5</v>
      </c>
      <c r="P3613" s="23" t="str">
        <f>VLOOKUP(A3613,'ИЗ ОСНОВЫ НОМЕНКЛАТУР'!D:E,2,0)</f>
        <v>Аксессуары для кухни</v>
      </c>
      <c r="Q3613" s="23" t="str">
        <f>VLOOKUP(A3613,'ИЗ ОСНОВЫ НОМЕНКЛАТУР'!D:F,3,0)</f>
        <v>Смесители для кухни</v>
      </c>
      <c r="R3613" s="40">
        <f>VLOOKUP(A:A,'ИЗ ОСНОВЫ НОМЕНКЛАТУР'!D:G,4,0)</f>
        <v>5670</v>
      </c>
      <c r="S3613" s="12" t="str">
        <f>VLOOKUP(A:A,'ИЗ ОСНОВЫ НОМЕНКЛАТУР'!D:H,5,0)</f>
        <v>C</v>
      </c>
      <c r="T3613" s="44">
        <f t="shared" si="675"/>
        <v>0</v>
      </c>
      <c r="U3613" s="44">
        <f t="shared" si="676"/>
        <v>0</v>
      </c>
      <c r="V3613" s="44">
        <f t="shared" si="677"/>
        <v>0</v>
      </c>
      <c r="W3613" s="44">
        <f t="shared" si="678"/>
        <v>0</v>
      </c>
      <c r="X3613" s="44">
        <f t="shared" si="679"/>
        <v>0</v>
      </c>
      <c r="Y3613" s="44">
        <f t="shared" si="680"/>
        <v>0</v>
      </c>
      <c r="Z3613" s="44">
        <f t="shared" si="681"/>
        <v>0</v>
      </c>
      <c r="AA3613" s="44">
        <f t="shared" si="682"/>
        <v>0</v>
      </c>
      <c r="AB3613" s="44">
        <f t="shared" si="683"/>
        <v>0</v>
      </c>
      <c r="AC3613" s="44">
        <f t="shared" si="684"/>
        <v>0</v>
      </c>
      <c r="AD3613" s="44">
        <f t="shared" si="685"/>
        <v>28350</v>
      </c>
      <c r="AE3613" s="12">
        <f t="shared" si="686"/>
        <v>28350</v>
      </c>
    </row>
    <row r="3614" spans="1:31" ht="12.6" hidden="1" customHeight="1" x14ac:dyDescent="0.2">
      <c r="A3614" s="26" t="s">
        <v>1220</v>
      </c>
      <c r="B3614" s="19"/>
      <c r="C3614" s="19"/>
      <c r="D3614" s="20"/>
      <c r="E3614" s="21"/>
      <c r="F3614" s="22"/>
      <c r="G3614" s="21"/>
      <c r="H3614" s="22"/>
      <c r="I3614" s="20"/>
      <c r="J3614" s="20"/>
      <c r="K3614" s="20"/>
      <c r="L3614" s="20">
        <v>2</v>
      </c>
      <c r="M3614" s="20"/>
      <c r="N3614" s="20">
        <v>4</v>
      </c>
      <c r="O3614" s="20">
        <v>6</v>
      </c>
      <c r="P3614" s="23" t="str">
        <f>VLOOKUP(A3614,'ИЗ ОСНОВЫ НОМЕНКЛАТУР'!D:E,2,0)</f>
        <v>Аксессуары для кухни</v>
      </c>
      <c r="Q3614" s="23" t="str">
        <f>VLOOKUP(A3614,'ИЗ ОСНОВЫ НОМЕНКЛАТУР'!D:F,3,0)</f>
        <v>Смесители для кухни</v>
      </c>
      <c r="R3614" s="40">
        <f>VLOOKUP(A:A,'ИЗ ОСНОВЫ НОМЕНКЛАТУР'!D:G,4,0)</f>
        <v>7900</v>
      </c>
      <c r="S3614" s="12" t="str">
        <f>VLOOKUP(A:A,'ИЗ ОСНОВЫ НОМЕНКЛАТУР'!D:H,5,0)</f>
        <v>C</v>
      </c>
      <c r="T3614" s="44">
        <f t="shared" si="675"/>
        <v>0</v>
      </c>
      <c r="U3614" s="44">
        <f t="shared" si="676"/>
        <v>0</v>
      </c>
      <c r="V3614" s="44">
        <f t="shared" si="677"/>
        <v>0</v>
      </c>
      <c r="W3614" s="44">
        <f t="shared" si="678"/>
        <v>0</v>
      </c>
      <c r="X3614" s="44">
        <f t="shared" si="679"/>
        <v>0</v>
      </c>
      <c r="Y3614" s="44">
        <f t="shared" si="680"/>
        <v>0</v>
      </c>
      <c r="Z3614" s="44">
        <f t="shared" si="681"/>
        <v>0</v>
      </c>
      <c r="AA3614" s="44">
        <f t="shared" si="682"/>
        <v>0</v>
      </c>
      <c r="AB3614" s="44">
        <f t="shared" si="683"/>
        <v>15800</v>
      </c>
      <c r="AC3614" s="44">
        <f t="shared" si="684"/>
        <v>0</v>
      </c>
      <c r="AD3614" s="44">
        <f t="shared" si="685"/>
        <v>31600</v>
      </c>
      <c r="AE3614" s="12">
        <f t="shared" si="686"/>
        <v>47400</v>
      </c>
    </row>
    <row r="3615" spans="1:31" ht="12.6" hidden="1" customHeight="1" x14ac:dyDescent="0.2">
      <c r="A3615" s="26" t="s">
        <v>4993</v>
      </c>
      <c r="B3615" s="19"/>
      <c r="C3615" s="19"/>
      <c r="D3615" s="20"/>
      <c r="E3615" s="21"/>
      <c r="F3615" s="22"/>
      <c r="G3615" s="21"/>
      <c r="H3615" s="22"/>
      <c r="I3615" s="20"/>
      <c r="J3615" s="20"/>
      <c r="K3615" s="20"/>
      <c r="L3615" s="20"/>
      <c r="M3615" s="20"/>
      <c r="N3615" s="20">
        <v>5</v>
      </c>
      <c r="O3615" s="20">
        <v>5</v>
      </c>
      <c r="P3615" s="23" t="str">
        <f>VLOOKUP(A3615,'ИЗ ОСНОВЫ НОМЕНКЛАТУР'!D:E,2,0)</f>
        <v>Аксессуары для кухни</v>
      </c>
      <c r="Q3615" s="23" t="str">
        <f>VLOOKUP(A3615,'ИЗ ОСНОВЫ НОМЕНКЛАТУР'!D:F,3,0)</f>
        <v>Смесители для кухни</v>
      </c>
      <c r="R3615" s="40">
        <f>VLOOKUP(A:A,'ИЗ ОСНОВЫ НОМЕНКЛАТУР'!D:G,4,0)</f>
        <v>8100</v>
      </c>
      <c r="S3615" s="12" t="str">
        <f>VLOOKUP(A:A,'ИЗ ОСНОВЫ НОМЕНКЛАТУР'!D:H,5,0)</f>
        <v>C</v>
      </c>
      <c r="T3615" s="44">
        <f t="shared" si="675"/>
        <v>0</v>
      </c>
      <c r="U3615" s="44">
        <f t="shared" si="676"/>
        <v>0</v>
      </c>
      <c r="V3615" s="44">
        <f t="shared" si="677"/>
        <v>0</v>
      </c>
      <c r="W3615" s="44">
        <f t="shared" si="678"/>
        <v>0</v>
      </c>
      <c r="X3615" s="44">
        <f t="shared" si="679"/>
        <v>0</v>
      </c>
      <c r="Y3615" s="44">
        <f t="shared" si="680"/>
        <v>0</v>
      </c>
      <c r="Z3615" s="44">
        <f t="shared" si="681"/>
        <v>0</v>
      </c>
      <c r="AA3615" s="44">
        <f t="shared" si="682"/>
        <v>0</v>
      </c>
      <c r="AB3615" s="44">
        <f t="shared" si="683"/>
        <v>0</v>
      </c>
      <c r="AC3615" s="44">
        <f t="shared" si="684"/>
        <v>0</v>
      </c>
      <c r="AD3615" s="44">
        <f t="shared" si="685"/>
        <v>40500</v>
      </c>
      <c r="AE3615" s="12">
        <f t="shared" si="686"/>
        <v>40500</v>
      </c>
    </row>
    <row r="3616" spans="1:31" ht="12.6" hidden="1" customHeight="1" x14ac:dyDescent="0.2">
      <c r="A3616" s="26" t="s">
        <v>4994</v>
      </c>
      <c r="B3616" s="19"/>
      <c r="C3616" s="19"/>
      <c r="D3616" s="20"/>
      <c r="E3616" s="21"/>
      <c r="F3616" s="22"/>
      <c r="G3616" s="21"/>
      <c r="H3616" s="22"/>
      <c r="I3616" s="20"/>
      <c r="J3616" s="20"/>
      <c r="K3616" s="20"/>
      <c r="L3616" s="20"/>
      <c r="M3616" s="20"/>
      <c r="N3616" s="20">
        <v>5</v>
      </c>
      <c r="O3616" s="20">
        <v>5</v>
      </c>
      <c r="P3616" s="23" t="str">
        <f>VLOOKUP(A3616,'ИЗ ОСНОВЫ НОМЕНКЛАТУР'!D:E,2,0)</f>
        <v>Аксессуары для кухни</v>
      </c>
      <c r="Q3616" s="23" t="str">
        <f>VLOOKUP(A3616,'ИЗ ОСНОВЫ НОМЕНКЛАТУР'!D:F,3,0)</f>
        <v>Смесители для кухни</v>
      </c>
      <c r="R3616" s="40">
        <f>VLOOKUP(A:A,'ИЗ ОСНОВЫ НОМЕНКЛАТУР'!D:G,4,0)</f>
        <v>8100</v>
      </c>
      <c r="S3616" s="12" t="str">
        <f>VLOOKUP(A:A,'ИЗ ОСНОВЫ НОМЕНКЛАТУР'!D:H,5,0)</f>
        <v>C</v>
      </c>
      <c r="T3616" s="44">
        <f t="shared" si="675"/>
        <v>0</v>
      </c>
      <c r="U3616" s="44">
        <f t="shared" si="676"/>
        <v>0</v>
      </c>
      <c r="V3616" s="44">
        <f t="shared" si="677"/>
        <v>0</v>
      </c>
      <c r="W3616" s="44">
        <f t="shared" si="678"/>
        <v>0</v>
      </c>
      <c r="X3616" s="44">
        <f t="shared" si="679"/>
        <v>0</v>
      </c>
      <c r="Y3616" s="44">
        <f t="shared" si="680"/>
        <v>0</v>
      </c>
      <c r="Z3616" s="44">
        <f t="shared" si="681"/>
        <v>0</v>
      </c>
      <c r="AA3616" s="44">
        <f t="shared" si="682"/>
        <v>0</v>
      </c>
      <c r="AB3616" s="44">
        <f t="shared" si="683"/>
        <v>0</v>
      </c>
      <c r="AC3616" s="44">
        <f t="shared" si="684"/>
        <v>0</v>
      </c>
      <c r="AD3616" s="44">
        <f t="shared" si="685"/>
        <v>40500</v>
      </c>
      <c r="AE3616" s="12">
        <f t="shared" si="686"/>
        <v>40500</v>
      </c>
    </row>
    <row r="3617" spans="1:31" ht="12.6" hidden="1" customHeight="1" x14ac:dyDescent="0.2">
      <c r="A3617" s="26" t="s">
        <v>4995</v>
      </c>
      <c r="B3617" s="19"/>
      <c r="C3617" s="19"/>
      <c r="D3617" s="20"/>
      <c r="E3617" s="21"/>
      <c r="F3617" s="22"/>
      <c r="G3617" s="21"/>
      <c r="H3617" s="22"/>
      <c r="I3617" s="20"/>
      <c r="J3617" s="20"/>
      <c r="K3617" s="20"/>
      <c r="L3617" s="20"/>
      <c r="M3617" s="20"/>
      <c r="N3617" s="20">
        <v>5</v>
      </c>
      <c r="O3617" s="20">
        <v>5</v>
      </c>
      <c r="P3617" s="23" t="str">
        <f>VLOOKUP(A3617,'ИЗ ОСНОВЫ НОМЕНКЛАТУР'!D:E,2,0)</f>
        <v>Аксессуары для кухни</v>
      </c>
      <c r="Q3617" s="23" t="str">
        <f>VLOOKUP(A3617,'ИЗ ОСНОВЫ НОМЕНКЛАТУР'!D:F,3,0)</f>
        <v>Смесители для кухни</v>
      </c>
      <c r="R3617" s="40">
        <f>VLOOKUP(A:A,'ИЗ ОСНОВЫ НОМЕНКЛАТУР'!D:G,4,0)</f>
        <v>6500</v>
      </c>
      <c r="S3617" s="12" t="str">
        <f>VLOOKUP(A:A,'ИЗ ОСНОВЫ НОМЕНКЛАТУР'!D:H,5,0)</f>
        <v>C</v>
      </c>
      <c r="T3617" s="44">
        <f t="shared" si="675"/>
        <v>0</v>
      </c>
      <c r="U3617" s="44">
        <f t="shared" si="676"/>
        <v>0</v>
      </c>
      <c r="V3617" s="44">
        <f t="shared" si="677"/>
        <v>0</v>
      </c>
      <c r="W3617" s="44">
        <f t="shared" si="678"/>
        <v>0</v>
      </c>
      <c r="X3617" s="44">
        <f t="shared" si="679"/>
        <v>0</v>
      </c>
      <c r="Y3617" s="44">
        <f t="shared" si="680"/>
        <v>0</v>
      </c>
      <c r="Z3617" s="44">
        <f t="shared" si="681"/>
        <v>0</v>
      </c>
      <c r="AA3617" s="44">
        <f t="shared" si="682"/>
        <v>0</v>
      </c>
      <c r="AB3617" s="44">
        <f t="shared" si="683"/>
        <v>0</v>
      </c>
      <c r="AC3617" s="44">
        <f t="shared" si="684"/>
        <v>0</v>
      </c>
      <c r="AD3617" s="44">
        <f t="shared" si="685"/>
        <v>32500</v>
      </c>
      <c r="AE3617" s="12">
        <f t="shared" si="686"/>
        <v>32500</v>
      </c>
    </row>
    <row r="3618" spans="1:31" ht="12.6" hidden="1" customHeight="1" x14ac:dyDescent="0.2">
      <c r="A3618" s="26" t="s">
        <v>4996</v>
      </c>
      <c r="B3618" s="19"/>
      <c r="C3618" s="19"/>
      <c r="D3618" s="20"/>
      <c r="E3618" s="21"/>
      <c r="F3618" s="22"/>
      <c r="G3618" s="21"/>
      <c r="H3618" s="22"/>
      <c r="I3618" s="20"/>
      <c r="J3618" s="20"/>
      <c r="K3618" s="20"/>
      <c r="L3618" s="20"/>
      <c r="M3618" s="20"/>
      <c r="N3618" s="20">
        <v>5</v>
      </c>
      <c r="O3618" s="20">
        <v>5</v>
      </c>
      <c r="P3618" s="23" t="str">
        <f>VLOOKUP(A3618,'ИЗ ОСНОВЫ НОМЕНКЛАТУР'!D:E,2,0)</f>
        <v>Аксессуары для кухни</v>
      </c>
      <c r="Q3618" s="23" t="str">
        <f>VLOOKUP(A3618,'ИЗ ОСНОВЫ НОМЕНКЛАТУР'!D:F,3,0)</f>
        <v>Смесители для кухни</v>
      </c>
      <c r="R3618" s="40">
        <f>VLOOKUP(A:A,'ИЗ ОСНОВЫ НОМЕНКЛАТУР'!D:G,4,0)</f>
        <v>6500</v>
      </c>
      <c r="S3618" s="12" t="str">
        <f>VLOOKUP(A:A,'ИЗ ОСНОВЫ НОМЕНКЛАТУР'!D:H,5,0)</f>
        <v>C</v>
      </c>
      <c r="T3618" s="44">
        <f t="shared" si="675"/>
        <v>0</v>
      </c>
      <c r="U3618" s="44">
        <f t="shared" si="676"/>
        <v>0</v>
      </c>
      <c r="V3618" s="44">
        <f t="shared" si="677"/>
        <v>0</v>
      </c>
      <c r="W3618" s="44">
        <f t="shared" si="678"/>
        <v>0</v>
      </c>
      <c r="X3618" s="44">
        <f t="shared" si="679"/>
        <v>0</v>
      </c>
      <c r="Y3618" s="44">
        <f t="shared" si="680"/>
        <v>0</v>
      </c>
      <c r="Z3618" s="44">
        <f t="shared" si="681"/>
        <v>0</v>
      </c>
      <c r="AA3618" s="44">
        <f t="shared" si="682"/>
        <v>0</v>
      </c>
      <c r="AB3618" s="44">
        <f t="shared" si="683"/>
        <v>0</v>
      </c>
      <c r="AC3618" s="44">
        <f t="shared" si="684"/>
        <v>0</v>
      </c>
      <c r="AD3618" s="44">
        <f t="shared" si="685"/>
        <v>32500</v>
      </c>
      <c r="AE3618" s="12">
        <f t="shared" si="686"/>
        <v>32500</v>
      </c>
    </row>
    <row r="3619" spans="1:31" ht="12.6" hidden="1" customHeight="1" x14ac:dyDescent="0.2">
      <c r="A3619" s="26" t="s">
        <v>4997</v>
      </c>
      <c r="B3619" s="19"/>
      <c r="C3619" s="19"/>
      <c r="D3619" s="20"/>
      <c r="E3619" s="21"/>
      <c r="F3619" s="22"/>
      <c r="G3619" s="21"/>
      <c r="H3619" s="22"/>
      <c r="I3619" s="20"/>
      <c r="J3619" s="20"/>
      <c r="K3619" s="20"/>
      <c r="L3619" s="20"/>
      <c r="M3619" s="20"/>
      <c r="N3619" s="20">
        <v>5</v>
      </c>
      <c r="O3619" s="20">
        <v>5</v>
      </c>
      <c r="P3619" s="23" t="str">
        <f>VLOOKUP(A3619,'ИЗ ОСНОВЫ НОМЕНКЛАТУР'!D:E,2,0)</f>
        <v>Аксессуары для кухни</v>
      </c>
      <c r="Q3619" s="23" t="str">
        <f>VLOOKUP(A3619,'ИЗ ОСНОВЫ НОМЕНКЛАТУР'!D:F,3,0)</f>
        <v>Смесители для кухни</v>
      </c>
      <c r="R3619" s="40">
        <f>VLOOKUP(A:A,'ИЗ ОСНОВЫ НОМЕНКЛАТУР'!D:G,4,0)</f>
        <v>6500</v>
      </c>
      <c r="S3619" s="12" t="str">
        <f>VLOOKUP(A:A,'ИЗ ОСНОВЫ НОМЕНКЛАТУР'!D:H,5,0)</f>
        <v>C</v>
      </c>
      <c r="T3619" s="44">
        <f t="shared" si="675"/>
        <v>0</v>
      </c>
      <c r="U3619" s="44">
        <f t="shared" si="676"/>
        <v>0</v>
      </c>
      <c r="V3619" s="44">
        <f t="shared" si="677"/>
        <v>0</v>
      </c>
      <c r="W3619" s="44">
        <f t="shared" si="678"/>
        <v>0</v>
      </c>
      <c r="X3619" s="44">
        <f t="shared" si="679"/>
        <v>0</v>
      </c>
      <c r="Y3619" s="44">
        <f t="shared" si="680"/>
        <v>0</v>
      </c>
      <c r="Z3619" s="44">
        <f t="shared" si="681"/>
        <v>0</v>
      </c>
      <c r="AA3619" s="44">
        <f t="shared" si="682"/>
        <v>0</v>
      </c>
      <c r="AB3619" s="44">
        <f t="shared" si="683"/>
        <v>0</v>
      </c>
      <c r="AC3619" s="44">
        <f t="shared" si="684"/>
        <v>0</v>
      </c>
      <c r="AD3619" s="44">
        <f t="shared" si="685"/>
        <v>32500</v>
      </c>
      <c r="AE3619" s="12">
        <f t="shared" si="686"/>
        <v>32500</v>
      </c>
    </row>
    <row r="3620" spans="1:31" ht="12.6" hidden="1" customHeight="1" x14ac:dyDescent="0.2">
      <c r="A3620" s="26" t="s">
        <v>4998</v>
      </c>
      <c r="B3620" s="19"/>
      <c r="C3620" s="19"/>
      <c r="D3620" s="20"/>
      <c r="E3620" s="21"/>
      <c r="F3620" s="22"/>
      <c r="G3620" s="21"/>
      <c r="H3620" s="22"/>
      <c r="I3620" s="20"/>
      <c r="J3620" s="20"/>
      <c r="K3620" s="20"/>
      <c r="L3620" s="20"/>
      <c r="M3620" s="20"/>
      <c r="N3620" s="20">
        <v>5</v>
      </c>
      <c r="O3620" s="20">
        <v>5</v>
      </c>
      <c r="P3620" s="23" t="str">
        <f>VLOOKUP(A3620,'ИЗ ОСНОВЫ НОМЕНКЛАТУР'!D:E,2,0)</f>
        <v>Аксессуары для кухни</v>
      </c>
      <c r="Q3620" s="23" t="str">
        <f>VLOOKUP(A3620,'ИЗ ОСНОВЫ НОМЕНКЛАТУР'!D:F,3,0)</f>
        <v>Смесители для кухни</v>
      </c>
      <c r="R3620" s="40">
        <f>VLOOKUP(A:A,'ИЗ ОСНОВЫ НОМЕНКЛАТУР'!D:G,4,0)</f>
        <v>6500</v>
      </c>
      <c r="S3620" s="12" t="str">
        <f>VLOOKUP(A:A,'ИЗ ОСНОВЫ НОМЕНКЛАТУР'!D:H,5,0)</f>
        <v>C</v>
      </c>
      <c r="T3620" s="44">
        <f t="shared" si="675"/>
        <v>0</v>
      </c>
      <c r="U3620" s="44">
        <f t="shared" si="676"/>
        <v>0</v>
      </c>
      <c r="V3620" s="44">
        <f t="shared" si="677"/>
        <v>0</v>
      </c>
      <c r="W3620" s="44">
        <f t="shared" si="678"/>
        <v>0</v>
      </c>
      <c r="X3620" s="44">
        <f t="shared" si="679"/>
        <v>0</v>
      </c>
      <c r="Y3620" s="44">
        <f t="shared" si="680"/>
        <v>0</v>
      </c>
      <c r="Z3620" s="44">
        <f t="shared" si="681"/>
        <v>0</v>
      </c>
      <c r="AA3620" s="44">
        <f t="shared" si="682"/>
        <v>0</v>
      </c>
      <c r="AB3620" s="44">
        <f t="shared" si="683"/>
        <v>0</v>
      </c>
      <c r="AC3620" s="44">
        <f t="shared" si="684"/>
        <v>0</v>
      </c>
      <c r="AD3620" s="44">
        <f t="shared" si="685"/>
        <v>32500</v>
      </c>
      <c r="AE3620" s="12">
        <f t="shared" si="686"/>
        <v>32500</v>
      </c>
    </row>
    <row r="3621" spans="1:31" ht="12.6" hidden="1" customHeight="1" x14ac:dyDescent="0.2">
      <c r="A3621" s="26" t="s">
        <v>4999</v>
      </c>
      <c r="B3621" s="19"/>
      <c r="C3621" s="19"/>
      <c r="D3621" s="20"/>
      <c r="E3621" s="21"/>
      <c r="F3621" s="22"/>
      <c r="G3621" s="21"/>
      <c r="H3621" s="22"/>
      <c r="I3621" s="20"/>
      <c r="J3621" s="20"/>
      <c r="K3621" s="20"/>
      <c r="L3621" s="20"/>
      <c r="M3621" s="20"/>
      <c r="N3621" s="20">
        <v>5</v>
      </c>
      <c r="O3621" s="20">
        <v>5</v>
      </c>
      <c r="P3621" s="23" t="str">
        <f>VLOOKUP(A3621,'ИЗ ОСНОВЫ НОМЕНКЛАТУР'!D:E,2,0)</f>
        <v>Аксессуары для кухни</v>
      </c>
      <c r="Q3621" s="23" t="str">
        <f>VLOOKUP(A3621,'ИЗ ОСНОВЫ НОМЕНКЛАТУР'!D:F,3,0)</f>
        <v>Смесители для кухни</v>
      </c>
      <c r="R3621" s="40">
        <f>VLOOKUP(A:A,'ИЗ ОСНОВЫ НОМЕНКЛАТУР'!D:G,4,0)</f>
        <v>9700</v>
      </c>
      <c r="S3621" s="12" t="str">
        <f>VLOOKUP(A:A,'ИЗ ОСНОВЫ НОМЕНКЛАТУР'!D:H,5,0)</f>
        <v>C</v>
      </c>
      <c r="T3621" s="44">
        <f t="shared" si="675"/>
        <v>0</v>
      </c>
      <c r="U3621" s="44">
        <f t="shared" si="676"/>
        <v>0</v>
      </c>
      <c r="V3621" s="44">
        <f t="shared" si="677"/>
        <v>0</v>
      </c>
      <c r="W3621" s="44">
        <f t="shared" si="678"/>
        <v>0</v>
      </c>
      <c r="X3621" s="44">
        <f t="shared" si="679"/>
        <v>0</v>
      </c>
      <c r="Y3621" s="44">
        <f t="shared" si="680"/>
        <v>0</v>
      </c>
      <c r="Z3621" s="44">
        <f t="shared" si="681"/>
        <v>0</v>
      </c>
      <c r="AA3621" s="44">
        <f t="shared" si="682"/>
        <v>0</v>
      </c>
      <c r="AB3621" s="44">
        <f t="shared" si="683"/>
        <v>0</v>
      </c>
      <c r="AC3621" s="44">
        <f t="shared" si="684"/>
        <v>0</v>
      </c>
      <c r="AD3621" s="44">
        <f t="shared" si="685"/>
        <v>48500</v>
      </c>
      <c r="AE3621" s="12">
        <f t="shared" si="686"/>
        <v>48500</v>
      </c>
    </row>
    <row r="3622" spans="1:31" ht="12.6" hidden="1" customHeight="1" x14ac:dyDescent="0.2">
      <c r="A3622" s="26" t="s">
        <v>1227</v>
      </c>
      <c r="B3622" s="19"/>
      <c r="C3622" s="19"/>
      <c r="D3622" s="20"/>
      <c r="E3622" s="21"/>
      <c r="F3622" s="22"/>
      <c r="G3622" s="21"/>
      <c r="H3622" s="22"/>
      <c r="I3622" s="20"/>
      <c r="J3622" s="20"/>
      <c r="K3622" s="20"/>
      <c r="L3622" s="20"/>
      <c r="M3622" s="20"/>
      <c r="N3622" s="20">
        <v>6</v>
      </c>
      <c r="O3622" s="20">
        <v>6</v>
      </c>
      <c r="P3622" s="23" t="str">
        <f>VLOOKUP(A3622,'ИЗ ОСНОВЫ НОМЕНКЛАТУР'!D:E,2,0)</f>
        <v>Аксессуары для кухни</v>
      </c>
      <c r="Q3622" s="23" t="str">
        <f>VLOOKUP(A3622,'ИЗ ОСНОВЫ НОМЕНКЛАТУР'!D:F,3,0)</f>
        <v>Смесители для кухни</v>
      </c>
      <c r="R3622" s="40">
        <f>VLOOKUP(A:A,'ИЗ ОСНОВЫ НОМЕНКЛАТУР'!D:G,4,0)</f>
        <v>2303</v>
      </c>
      <c r="S3622" s="12" t="str">
        <f>VLOOKUP(A:A,'ИЗ ОСНОВЫ НОМЕНКЛАТУР'!D:H,5,0)</f>
        <v>C</v>
      </c>
      <c r="T3622" s="44">
        <f t="shared" si="675"/>
        <v>0</v>
      </c>
      <c r="U3622" s="44">
        <f t="shared" si="676"/>
        <v>0</v>
      </c>
      <c r="V3622" s="44">
        <f t="shared" si="677"/>
        <v>0</v>
      </c>
      <c r="W3622" s="44">
        <f t="shared" si="678"/>
        <v>0</v>
      </c>
      <c r="X3622" s="44">
        <f t="shared" si="679"/>
        <v>0</v>
      </c>
      <c r="Y3622" s="44">
        <f t="shared" si="680"/>
        <v>0</v>
      </c>
      <c r="Z3622" s="44">
        <f t="shared" si="681"/>
        <v>0</v>
      </c>
      <c r="AA3622" s="44">
        <f t="shared" si="682"/>
        <v>0</v>
      </c>
      <c r="AB3622" s="44">
        <f t="shared" si="683"/>
        <v>0</v>
      </c>
      <c r="AC3622" s="44">
        <f t="shared" si="684"/>
        <v>0</v>
      </c>
      <c r="AD3622" s="44">
        <f t="shared" si="685"/>
        <v>13818</v>
      </c>
      <c r="AE3622" s="12">
        <f t="shared" si="686"/>
        <v>13818</v>
      </c>
    </row>
    <row r="3623" spans="1:31" ht="12.6" hidden="1" customHeight="1" x14ac:dyDescent="0.2">
      <c r="A3623" s="26" t="s">
        <v>1203</v>
      </c>
      <c r="B3623" s="19"/>
      <c r="C3623" s="19"/>
      <c r="D3623" s="20"/>
      <c r="E3623" s="21"/>
      <c r="F3623" s="22"/>
      <c r="G3623" s="21"/>
      <c r="H3623" s="22"/>
      <c r="I3623" s="20"/>
      <c r="J3623" s="20">
        <v>2</v>
      </c>
      <c r="K3623" s="20"/>
      <c r="L3623" s="20">
        <v>3</v>
      </c>
      <c r="M3623" s="20"/>
      <c r="N3623" s="20">
        <v>2</v>
      </c>
      <c r="O3623" s="20">
        <v>7</v>
      </c>
      <c r="P3623" s="23" t="str">
        <f>VLOOKUP(A3623,'ИЗ ОСНОВЫ НОМЕНКЛАТУР'!D:E,2,0)</f>
        <v>Аксессуары для кухни</v>
      </c>
      <c r="Q3623" s="23" t="str">
        <f>VLOOKUP(A3623,'ИЗ ОСНОВЫ НОМЕНКЛАТУР'!D:F,3,0)</f>
        <v>Смесители для кухни</v>
      </c>
      <c r="R3623" s="40">
        <f>VLOOKUP(A:A,'ИЗ ОСНОВЫ НОМЕНКЛАТУР'!D:G,4,0)</f>
        <v>17800</v>
      </c>
      <c r="S3623" s="12" t="str">
        <f>VLOOKUP(A:A,'ИЗ ОСНОВЫ НОМЕНКЛАТУР'!D:H,5,0)</f>
        <v>C</v>
      </c>
      <c r="T3623" s="44">
        <f t="shared" si="675"/>
        <v>0</v>
      </c>
      <c r="U3623" s="44">
        <f t="shared" si="676"/>
        <v>0</v>
      </c>
      <c r="V3623" s="44">
        <f t="shared" si="677"/>
        <v>0</v>
      </c>
      <c r="W3623" s="44">
        <f t="shared" si="678"/>
        <v>0</v>
      </c>
      <c r="X3623" s="44">
        <f t="shared" si="679"/>
        <v>0</v>
      </c>
      <c r="Y3623" s="44">
        <f t="shared" si="680"/>
        <v>0</v>
      </c>
      <c r="Z3623" s="44">
        <f t="shared" si="681"/>
        <v>35600</v>
      </c>
      <c r="AA3623" s="44">
        <f t="shared" si="682"/>
        <v>0</v>
      </c>
      <c r="AB3623" s="44">
        <f t="shared" si="683"/>
        <v>53400</v>
      </c>
      <c r="AC3623" s="44">
        <f t="shared" si="684"/>
        <v>0</v>
      </c>
      <c r="AD3623" s="44">
        <f t="shared" si="685"/>
        <v>35600</v>
      </c>
      <c r="AE3623" s="12">
        <f t="shared" si="686"/>
        <v>124600</v>
      </c>
    </row>
    <row r="3624" spans="1:31" ht="12.6" hidden="1" customHeight="1" x14ac:dyDescent="0.2">
      <c r="A3624" s="26" t="s">
        <v>5000</v>
      </c>
      <c r="B3624" s="19"/>
      <c r="C3624" s="19"/>
      <c r="D3624" s="20"/>
      <c r="E3624" s="21"/>
      <c r="F3624" s="22"/>
      <c r="G3624" s="21"/>
      <c r="H3624" s="22"/>
      <c r="I3624" s="20"/>
      <c r="J3624" s="20"/>
      <c r="K3624" s="20"/>
      <c r="L3624" s="20"/>
      <c r="M3624" s="20"/>
      <c r="N3624" s="20">
        <v>5</v>
      </c>
      <c r="O3624" s="20">
        <v>5</v>
      </c>
      <c r="P3624" s="23" t="str">
        <f>VLOOKUP(A3624,'ИЗ ОСНОВЫ НОМЕНКЛАТУР'!D:E,2,0)</f>
        <v>Аксессуары для кухни</v>
      </c>
      <c r="Q3624" s="23" t="str">
        <f>VLOOKUP(A3624,'ИЗ ОСНОВЫ НОМЕНКЛАТУР'!D:F,3,0)</f>
        <v>Смесители для кухни</v>
      </c>
      <c r="R3624" s="40">
        <f>VLOOKUP(A:A,'ИЗ ОСНОВЫ НОМЕНКЛАТУР'!D:G,4,0)</f>
        <v>15600</v>
      </c>
      <c r="S3624" s="12" t="str">
        <f>VLOOKUP(A:A,'ИЗ ОСНОВЫ НОМЕНКЛАТУР'!D:H,5,0)</f>
        <v>C</v>
      </c>
      <c r="T3624" s="44">
        <f t="shared" si="675"/>
        <v>0</v>
      </c>
      <c r="U3624" s="44">
        <f t="shared" si="676"/>
        <v>0</v>
      </c>
      <c r="V3624" s="44">
        <f t="shared" si="677"/>
        <v>0</v>
      </c>
      <c r="W3624" s="44">
        <f t="shared" si="678"/>
        <v>0</v>
      </c>
      <c r="X3624" s="44">
        <f t="shared" si="679"/>
        <v>0</v>
      </c>
      <c r="Y3624" s="44">
        <f t="shared" si="680"/>
        <v>0</v>
      </c>
      <c r="Z3624" s="44">
        <f t="shared" si="681"/>
        <v>0</v>
      </c>
      <c r="AA3624" s="44">
        <f t="shared" si="682"/>
        <v>0</v>
      </c>
      <c r="AB3624" s="44">
        <f t="shared" si="683"/>
        <v>0</v>
      </c>
      <c r="AC3624" s="44">
        <f t="shared" si="684"/>
        <v>0</v>
      </c>
      <c r="AD3624" s="44">
        <f t="shared" si="685"/>
        <v>78000</v>
      </c>
      <c r="AE3624" s="12">
        <f t="shared" si="686"/>
        <v>78000</v>
      </c>
    </row>
    <row r="3625" spans="1:31" ht="12.6" hidden="1" customHeight="1" x14ac:dyDescent="0.2">
      <c r="A3625" s="26" t="s">
        <v>5001</v>
      </c>
      <c r="B3625" s="19"/>
      <c r="C3625" s="19"/>
      <c r="D3625" s="20"/>
      <c r="E3625" s="21"/>
      <c r="F3625" s="22"/>
      <c r="G3625" s="21"/>
      <c r="H3625" s="22"/>
      <c r="I3625" s="20"/>
      <c r="J3625" s="20"/>
      <c r="K3625" s="20"/>
      <c r="L3625" s="20"/>
      <c r="M3625" s="20"/>
      <c r="N3625" s="20">
        <v>5</v>
      </c>
      <c r="O3625" s="20">
        <v>5</v>
      </c>
      <c r="P3625" s="23" t="str">
        <f>VLOOKUP(A3625,'ИЗ ОСНОВЫ НОМЕНКЛАТУР'!D:E,2,0)</f>
        <v>Аксессуары для кухни</v>
      </c>
      <c r="Q3625" s="23" t="str">
        <f>VLOOKUP(A3625,'ИЗ ОСНОВЫ НОМЕНКЛАТУР'!D:F,3,0)</f>
        <v>Смесители для кухни</v>
      </c>
      <c r="R3625" s="40">
        <f>VLOOKUP(A:A,'ИЗ ОСНОВЫ НОМЕНКЛАТУР'!D:G,4,0)</f>
        <v>16700</v>
      </c>
      <c r="S3625" s="12" t="str">
        <f>VLOOKUP(A:A,'ИЗ ОСНОВЫ НОМЕНКЛАТУР'!D:H,5,0)</f>
        <v>C</v>
      </c>
      <c r="T3625" s="44">
        <f t="shared" si="675"/>
        <v>0</v>
      </c>
      <c r="U3625" s="44">
        <f t="shared" si="676"/>
        <v>0</v>
      </c>
      <c r="V3625" s="44">
        <f t="shared" si="677"/>
        <v>0</v>
      </c>
      <c r="W3625" s="44">
        <f t="shared" si="678"/>
        <v>0</v>
      </c>
      <c r="X3625" s="44">
        <f t="shared" si="679"/>
        <v>0</v>
      </c>
      <c r="Y3625" s="44">
        <f t="shared" si="680"/>
        <v>0</v>
      </c>
      <c r="Z3625" s="44">
        <f t="shared" si="681"/>
        <v>0</v>
      </c>
      <c r="AA3625" s="44">
        <f t="shared" si="682"/>
        <v>0</v>
      </c>
      <c r="AB3625" s="44">
        <f t="shared" si="683"/>
        <v>0</v>
      </c>
      <c r="AC3625" s="44">
        <f t="shared" si="684"/>
        <v>0</v>
      </c>
      <c r="AD3625" s="44">
        <f t="shared" si="685"/>
        <v>83500</v>
      </c>
      <c r="AE3625" s="12">
        <f t="shared" si="686"/>
        <v>83500</v>
      </c>
    </row>
    <row r="3626" spans="1:31" ht="12.6" hidden="1" customHeight="1" x14ac:dyDescent="0.2">
      <c r="A3626" s="26" t="s">
        <v>1205</v>
      </c>
      <c r="B3626" s="19"/>
      <c r="C3626" s="19"/>
      <c r="D3626" s="20"/>
      <c r="E3626" s="21"/>
      <c r="F3626" s="22"/>
      <c r="G3626" s="21"/>
      <c r="H3626" s="22"/>
      <c r="I3626" s="20"/>
      <c r="J3626" s="20"/>
      <c r="K3626" s="20"/>
      <c r="L3626" s="20"/>
      <c r="M3626" s="20"/>
      <c r="N3626" s="20">
        <v>1</v>
      </c>
      <c r="O3626" s="20">
        <v>1</v>
      </c>
      <c r="P3626" s="23" t="str">
        <f>VLOOKUP(A3626,'ИЗ ОСНОВЫ НОМЕНКЛАТУР'!D:E,2,0)</f>
        <v>Аксессуары для кухни</v>
      </c>
      <c r="Q3626" s="23" t="str">
        <f>VLOOKUP(A3626,'ИЗ ОСНОВЫ НОМЕНКЛАТУР'!D:F,3,0)</f>
        <v>Смесители для кухни</v>
      </c>
      <c r="R3626" s="40">
        <f>VLOOKUP(A:A,'ИЗ ОСНОВЫ НОМЕНКЛАТУР'!D:G,4,0)</f>
        <v>6149.1428571428569</v>
      </c>
      <c r="S3626" s="12" t="str">
        <f>VLOOKUP(A:A,'ИЗ ОСНОВЫ НОМЕНКЛАТУР'!D:H,5,0)</f>
        <v>C</v>
      </c>
      <c r="T3626" s="44">
        <f t="shared" si="675"/>
        <v>0</v>
      </c>
      <c r="U3626" s="44">
        <f t="shared" si="676"/>
        <v>0</v>
      </c>
      <c r="V3626" s="44">
        <f t="shared" si="677"/>
        <v>0</v>
      </c>
      <c r="W3626" s="44">
        <f t="shared" si="678"/>
        <v>0</v>
      </c>
      <c r="X3626" s="44">
        <f t="shared" si="679"/>
        <v>0</v>
      </c>
      <c r="Y3626" s="44">
        <f t="shared" si="680"/>
        <v>0</v>
      </c>
      <c r="Z3626" s="44">
        <f t="shared" si="681"/>
        <v>0</v>
      </c>
      <c r="AA3626" s="44">
        <f t="shared" si="682"/>
        <v>0</v>
      </c>
      <c r="AB3626" s="44">
        <f t="shared" si="683"/>
        <v>0</v>
      </c>
      <c r="AC3626" s="44">
        <f t="shared" si="684"/>
        <v>0</v>
      </c>
      <c r="AD3626" s="44">
        <f t="shared" si="685"/>
        <v>6149.1428571428569</v>
      </c>
      <c r="AE3626" s="12">
        <f t="shared" si="686"/>
        <v>6149.1428571428569</v>
      </c>
    </row>
    <row r="3627" spans="1:31" ht="12.6" hidden="1" customHeight="1" x14ac:dyDescent="0.2">
      <c r="A3627" s="26" t="s">
        <v>1229</v>
      </c>
      <c r="B3627" s="19"/>
      <c r="C3627" s="19"/>
      <c r="D3627" s="20"/>
      <c r="E3627" s="21"/>
      <c r="F3627" s="22"/>
      <c r="G3627" s="21"/>
      <c r="H3627" s="22"/>
      <c r="I3627" s="20"/>
      <c r="J3627" s="20"/>
      <c r="K3627" s="20"/>
      <c r="L3627" s="20"/>
      <c r="M3627" s="20"/>
      <c r="N3627" s="20">
        <v>3</v>
      </c>
      <c r="O3627" s="20">
        <v>3</v>
      </c>
      <c r="P3627" s="23" t="str">
        <f>VLOOKUP(A3627,'ИЗ ОСНОВЫ НОМЕНКЛАТУР'!D:E,2,0)</f>
        <v>Аксессуары для кухни</v>
      </c>
      <c r="Q3627" s="23" t="str">
        <f>VLOOKUP(A3627,'ИЗ ОСНОВЫ НОМЕНКЛАТУР'!D:F,3,0)</f>
        <v>Смесители для кухни</v>
      </c>
      <c r="R3627" s="40">
        <f>VLOOKUP(A:A,'ИЗ ОСНОВЫ НОМЕНКЛАТУР'!D:G,4,0)</f>
        <v>9009</v>
      </c>
      <c r="S3627" s="12" t="str">
        <f>VLOOKUP(A:A,'ИЗ ОСНОВЫ НОМЕНКЛАТУР'!D:H,5,0)</f>
        <v>C</v>
      </c>
      <c r="T3627" s="44">
        <f t="shared" si="675"/>
        <v>0</v>
      </c>
      <c r="U3627" s="44">
        <f t="shared" si="676"/>
        <v>0</v>
      </c>
      <c r="V3627" s="44">
        <f t="shared" si="677"/>
        <v>0</v>
      </c>
      <c r="W3627" s="44">
        <f t="shared" si="678"/>
        <v>0</v>
      </c>
      <c r="X3627" s="44">
        <f t="shared" si="679"/>
        <v>0</v>
      </c>
      <c r="Y3627" s="44">
        <f t="shared" si="680"/>
        <v>0</v>
      </c>
      <c r="Z3627" s="44">
        <f t="shared" si="681"/>
        <v>0</v>
      </c>
      <c r="AA3627" s="44">
        <f t="shared" si="682"/>
        <v>0</v>
      </c>
      <c r="AB3627" s="44">
        <f t="shared" si="683"/>
        <v>0</v>
      </c>
      <c r="AC3627" s="44">
        <f t="shared" si="684"/>
        <v>0</v>
      </c>
      <c r="AD3627" s="44">
        <f t="shared" si="685"/>
        <v>27027</v>
      </c>
      <c r="AE3627" s="12">
        <f t="shared" si="686"/>
        <v>27027</v>
      </c>
    </row>
    <row r="3628" spans="1:31" ht="12.6" hidden="1" customHeight="1" x14ac:dyDescent="0.2">
      <c r="A3628" s="26" t="s">
        <v>1206</v>
      </c>
      <c r="B3628" s="19"/>
      <c r="C3628" s="19"/>
      <c r="D3628" s="20"/>
      <c r="E3628" s="21"/>
      <c r="F3628" s="22"/>
      <c r="G3628" s="21"/>
      <c r="H3628" s="22"/>
      <c r="I3628" s="20"/>
      <c r="J3628" s="20">
        <v>2</v>
      </c>
      <c r="K3628" s="20"/>
      <c r="L3628" s="20"/>
      <c r="M3628" s="20"/>
      <c r="N3628" s="20"/>
      <c r="O3628" s="20">
        <v>2</v>
      </c>
      <c r="P3628" s="23" t="str">
        <f>VLOOKUP(A3628,'ИЗ ОСНОВЫ НОМЕНКЛАТУР'!D:E,2,0)</f>
        <v>Аксессуары для кухни</v>
      </c>
      <c r="Q3628" s="23" t="str">
        <f>VLOOKUP(A3628,'ИЗ ОСНОВЫ НОМЕНКЛАТУР'!D:F,3,0)</f>
        <v>Смесители для кухни</v>
      </c>
      <c r="R3628" s="40">
        <f>VLOOKUP(A:A,'ИЗ ОСНОВЫ НОМЕНКЛАТУР'!D:G,4,0)</f>
        <v>9510</v>
      </c>
      <c r="S3628" s="12" t="str">
        <f>VLOOKUP(A:A,'ИЗ ОСНОВЫ НОМЕНКЛАТУР'!D:H,5,0)</f>
        <v>C</v>
      </c>
      <c r="T3628" s="44">
        <f t="shared" si="675"/>
        <v>0</v>
      </c>
      <c r="U3628" s="44">
        <f t="shared" si="676"/>
        <v>0</v>
      </c>
      <c r="V3628" s="44">
        <f t="shared" si="677"/>
        <v>0</v>
      </c>
      <c r="W3628" s="44">
        <f t="shared" si="678"/>
        <v>0</v>
      </c>
      <c r="X3628" s="44">
        <f t="shared" si="679"/>
        <v>0</v>
      </c>
      <c r="Y3628" s="44">
        <f t="shared" si="680"/>
        <v>0</v>
      </c>
      <c r="Z3628" s="44">
        <f t="shared" si="681"/>
        <v>19020</v>
      </c>
      <c r="AA3628" s="44">
        <f t="shared" si="682"/>
        <v>0</v>
      </c>
      <c r="AB3628" s="44">
        <f t="shared" si="683"/>
        <v>0</v>
      </c>
      <c r="AC3628" s="44">
        <f t="shared" si="684"/>
        <v>0</v>
      </c>
      <c r="AD3628" s="44">
        <f t="shared" si="685"/>
        <v>0</v>
      </c>
      <c r="AE3628" s="12">
        <f t="shared" si="686"/>
        <v>19020</v>
      </c>
    </row>
    <row r="3629" spans="1:31" ht="12.6" hidden="1" customHeight="1" x14ac:dyDescent="0.2">
      <c r="A3629" s="26" t="s">
        <v>1223</v>
      </c>
      <c r="B3629" s="19"/>
      <c r="C3629" s="19"/>
      <c r="D3629" s="20"/>
      <c r="E3629" s="21"/>
      <c r="F3629" s="22"/>
      <c r="G3629" s="21"/>
      <c r="H3629" s="22"/>
      <c r="I3629" s="20"/>
      <c r="J3629" s="20">
        <v>2</v>
      </c>
      <c r="K3629" s="20"/>
      <c r="L3629" s="20"/>
      <c r="M3629" s="20"/>
      <c r="N3629" s="20">
        <v>1</v>
      </c>
      <c r="O3629" s="20">
        <v>3</v>
      </c>
      <c r="P3629" s="23" t="str">
        <f>VLOOKUP(A3629,'ИЗ ОСНОВЫ НОМЕНКЛАТУР'!D:E,2,0)</f>
        <v>Аксессуары для кухни</v>
      </c>
      <c r="Q3629" s="23" t="str">
        <f>VLOOKUP(A3629,'ИЗ ОСНОВЫ НОМЕНКЛАТУР'!D:F,3,0)</f>
        <v>Смесители для кухни</v>
      </c>
      <c r="R3629" s="40">
        <f>VLOOKUP(A:A,'ИЗ ОСНОВЫ НОМЕНКЛАТУР'!D:G,4,0)</f>
        <v>12387</v>
      </c>
      <c r="S3629" s="12" t="str">
        <f>VLOOKUP(A:A,'ИЗ ОСНОВЫ НОМЕНКЛАТУР'!D:H,5,0)</f>
        <v>C</v>
      </c>
      <c r="T3629" s="44">
        <f t="shared" si="675"/>
        <v>0</v>
      </c>
      <c r="U3629" s="44">
        <f t="shared" si="676"/>
        <v>0</v>
      </c>
      <c r="V3629" s="44">
        <f t="shared" si="677"/>
        <v>0</v>
      </c>
      <c r="W3629" s="44">
        <f t="shared" si="678"/>
        <v>0</v>
      </c>
      <c r="X3629" s="44">
        <f t="shared" si="679"/>
        <v>0</v>
      </c>
      <c r="Y3629" s="44">
        <f t="shared" si="680"/>
        <v>0</v>
      </c>
      <c r="Z3629" s="44">
        <f t="shared" si="681"/>
        <v>24774</v>
      </c>
      <c r="AA3629" s="44">
        <f t="shared" si="682"/>
        <v>0</v>
      </c>
      <c r="AB3629" s="44">
        <f t="shared" si="683"/>
        <v>0</v>
      </c>
      <c r="AC3629" s="44">
        <f t="shared" si="684"/>
        <v>0</v>
      </c>
      <c r="AD3629" s="44">
        <f t="shared" si="685"/>
        <v>12387</v>
      </c>
      <c r="AE3629" s="12">
        <f t="shared" si="686"/>
        <v>37161</v>
      </c>
    </row>
    <row r="3630" spans="1:31" ht="12.6" hidden="1" customHeight="1" x14ac:dyDescent="0.2">
      <c r="A3630" s="26" t="s">
        <v>5002</v>
      </c>
      <c r="B3630" s="19"/>
      <c r="C3630" s="19"/>
      <c r="D3630" s="20"/>
      <c r="E3630" s="21"/>
      <c r="F3630" s="22"/>
      <c r="G3630" s="21"/>
      <c r="H3630" s="22"/>
      <c r="I3630" s="20"/>
      <c r="J3630" s="20">
        <v>2</v>
      </c>
      <c r="K3630" s="20"/>
      <c r="L3630" s="20"/>
      <c r="M3630" s="20"/>
      <c r="N3630" s="20"/>
      <c r="O3630" s="20">
        <v>2</v>
      </c>
      <c r="P3630" s="23" t="str">
        <f>VLOOKUP(A3630,'ИЗ ОСНОВЫ НОМЕНКЛАТУР'!D:E,2,0)</f>
        <v>Аксессуары для кухни</v>
      </c>
      <c r="Q3630" s="23" t="str">
        <f>VLOOKUP(A3630,'ИЗ ОСНОВЫ НОМЕНКЛАТУР'!D:F,3,0)</f>
        <v>Смесители для кухни</v>
      </c>
      <c r="R3630" s="40">
        <f>VLOOKUP(A:A,'ИЗ ОСНОВЫ НОМЕНКЛАТУР'!D:G,4,0)</f>
        <v>13388</v>
      </c>
      <c r="S3630" s="12" t="str">
        <f>VLOOKUP(A:A,'ИЗ ОСНОВЫ НОМЕНКЛАТУР'!D:H,5,0)</f>
        <v>C</v>
      </c>
      <c r="T3630" s="44">
        <f t="shared" si="675"/>
        <v>0</v>
      </c>
      <c r="U3630" s="44">
        <f t="shared" si="676"/>
        <v>0</v>
      </c>
      <c r="V3630" s="44">
        <f t="shared" si="677"/>
        <v>0</v>
      </c>
      <c r="W3630" s="44">
        <f t="shared" si="678"/>
        <v>0</v>
      </c>
      <c r="X3630" s="44">
        <f t="shared" si="679"/>
        <v>0</v>
      </c>
      <c r="Y3630" s="44">
        <f t="shared" si="680"/>
        <v>0</v>
      </c>
      <c r="Z3630" s="44">
        <f t="shared" si="681"/>
        <v>26776</v>
      </c>
      <c r="AA3630" s="44">
        <f t="shared" si="682"/>
        <v>0</v>
      </c>
      <c r="AB3630" s="44">
        <f t="shared" si="683"/>
        <v>0</v>
      </c>
      <c r="AC3630" s="44">
        <f t="shared" si="684"/>
        <v>0</v>
      </c>
      <c r="AD3630" s="44">
        <f t="shared" si="685"/>
        <v>0</v>
      </c>
      <c r="AE3630" s="12">
        <f t="shared" si="686"/>
        <v>26776</v>
      </c>
    </row>
    <row r="3631" spans="1:31" ht="12.6" hidden="1" customHeight="1" x14ac:dyDescent="0.2">
      <c r="A3631" s="26" t="s">
        <v>1204</v>
      </c>
      <c r="B3631" s="19"/>
      <c r="C3631" s="19"/>
      <c r="D3631" s="20"/>
      <c r="E3631" s="21"/>
      <c r="F3631" s="22"/>
      <c r="G3631" s="21"/>
      <c r="H3631" s="22"/>
      <c r="I3631" s="20"/>
      <c r="J3631" s="20">
        <v>3</v>
      </c>
      <c r="K3631" s="20"/>
      <c r="L3631" s="20">
        <v>2</v>
      </c>
      <c r="M3631" s="20"/>
      <c r="N3631" s="20">
        <v>1</v>
      </c>
      <c r="O3631" s="20">
        <v>6</v>
      </c>
      <c r="P3631" s="23" t="str">
        <f>VLOOKUP(A3631,'ИЗ ОСНОВЫ НОМЕНКЛАТУР'!D:E,2,0)</f>
        <v>Аксессуары для кухни</v>
      </c>
      <c r="Q3631" s="23" t="str">
        <f>VLOOKUP(A3631,'ИЗ ОСНОВЫ НОМЕНКЛАТУР'!D:F,3,0)</f>
        <v>Смесители для кухни</v>
      </c>
      <c r="R3631" s="40">
        <f>VLOOKUP(A:A,'ИЗ ОСНОВЫ НОМЕНКЛАТУР'!D:G,4,0)</f>
        <v>10911</v>
      </c>
      <c r="S3631" s="12" t="str">
        <f>VLOOKUP(A:A,'ИЗ ОСНОВЫ НОМЕНКЛАТУР'!D:H,5,0)</f>
        <v>C</v>
      </c>
      <c r="T3631" s="44">
        <f t="shared" si="675"/>
        <v>0</v>
      </c>
      <c r="U3631" s="44">
        <f t="shared" si="676"/>
        <v>0</v>
      </c>
      <c r="V3631" s="44">
        <f t="shared" si="677"/>
        <v>0</v>
      </c>
      <c r="W3631" s="44">
        <f t="shared" si="678"/>
        <v>0</v>
      </c>
      <c r="X3631" s="44">
        <f t="shared" si="679"/>
        <v>0</v>
      </c>
      <c r="Y3631" s="44">
        <f t="shared" si="680"/>
        <v>0</v>
      </c>
      <c r="Z3631" s="44">
        <f t="shared" si="681"/>
        <v>32733</v>
      </c>
      <c r="AA3631" s="44">
        <f t="shared" si="682"/>
        <v>0</v>
      </c>
      <c r="AB3631" s="44">
        <f t="shared" si="683"/>
        <v>21822</v>
      </c>
      <c r="AC3631" s="44">
        <f t="shared" si="684"/>
        <v>0</v>
      </c>
      <c r="AD3631" s="44">
        <f t="shared" si="685"/>
        <v>10911</v>
      </c>
      <c r="AE3631" s="12">
        <f t="shared" si="686"/>
        <v>65466</v>
      </c>
    </row>
    <row r="3632" spans="1:31" ht="12.6" hidden="1" customHeight="1" x14ac:dyDescent="0.2">
      <c r="A3632" s="26" t="s">
        <v>1210</v>
      </c>
      <c r="B3632" s="19"/>
      <c r="C3632" s="19"/>
      <c r="D3632" s="20"/>
      <c r="E3632" s="21"/>
      <c r="F3632" s="22"/>
      <c r="G3632" s="21"/>
      <c r="H3632" s="22"/>
      <c r="I3632" s="20"/>
      <c r="J3632" s="20">
        <v>1</v>
      </c>
      <c r="K3632" s="20"/>
      <c r="L3632" s="20"/>
      <c r="M3632" s="20"/>
      <c r="N3632" s="20">
        <v>2</v>
      </c>
      <c r="O3632" s="20">
        <v>3</v>
      </c>
      <c r="P3632" s="23" t="str">
        <f>VLOOKUP(A3632,'ИЗ ОСНОВЫ НОМЕНКЛАТУР'!D:E,2,0)</f>
        <v>Аксессуары для кухни</v>
      </c>
      <c r="Q3632" s="23" t="str">
        <f>VLOOKUP(A3632,'ИЗ ОСНОВЫ НОМЕНКЛАТУР'!D:F,3,0)</f>
        <v>Смесители для кухни</v>
      </c>
      <c r="R3632" s="40">
        <f>VLOOKUP(A:A,'ИЗ ОСНОВЫ НОМЕНКЛАТУР'!D:G,4,0)</f>
        <v>8800</v>
      </c>
      <c r="S3632" s="12" t="str">
        <f>VLOOKUP(A:A,'ИЗ ОСНОВЫ НОМЕНКЛАТУР'!D:H,5,0)</f>
        <v>C</v>
      </c>
      <c r="T3632" s="44">
        <f t="shared" si="675"/>
        <v>0</v>
      </c>
      <c r="U3632" s="44">
        <f t="shared" si="676"/>
        <v>0</v>
      </c>
      <c r="V3632" s="44">
        <f t="shared" si="677"/>
        <v>0</v>
      </c>
      <c r="W3632" s="44">
        <f t="shared" si="678"/>
        <v>0</v>
      </c>
      <c r="X3632" s="44">
        <f t="shared" si="679"/>
        <v>0</v>
      </c>
      <c r="Y3632" s="44">
        <f t="shared" si="680"/>
        <v>0</v>
      </c>
      <c r="Z3632" s="44">
        <f t="shared" si="681"/>
        <v>8800</v>
      </c>
      <c r="AA3632" s="44">
        <f t="shared" si="682"/>
        <v>0</v>
      </c>
      <c r="AB3632" s="44">
        <f t="shared" si="683"/>
        <v>0</v>
      </c>
      <c r="AC3632" s="44">
        <f t="shared" si="684"/>
        <v>0</v>
      </c>
      <c r="AD3632" s="44">
        <f t="shared" si="685"/>
        <v>17600</v>
      </c>
      <c r="AE3632" s="12">
        <f t="shared" si="686"/>
        <v>26400</v>
      </c>
    </row>
    <row r="3633" spans="1:31" ht="12.6" hidden="1" customHeight="1" x14ac:dyDescent="0.2">
      <c r="A3633" s="26" t="s">
        <v>5003</v>
      </c>
      <c r="B3633" s="19"/>
      <c r="C3633" s="19"/>
      <c r="D3633" s="20"/>
      <c r="E3633" s="21"/>
      <c r="F3633" s="22"/>
      <c r="G3633" s="21"/>
      <c r="H3633" s="22"/>
      <c r="I3633" s="20"/>
      <c r="J3633" s="20"/>
      <c r="K3633" s="20"/>
      <c r="L3633" s="20"/>
      <c r="M3633" s="20"/>
      <c r="N3633" s="20">
        <v>1</v>
      </c>
      <c r="O3633" s="20">
        <v>1</v>
      </c>
      <c r="P3633" s="23" t="str">
        <f>VLOOKUP(A3633,'ИЗ ОСНОВЫ НОМЕНКЛАТУР'!D:E,2,0)</f>
        <v>Аксессуары для кухни</v>
      </c>
      <c r="Q3633" s="23" t="str">
        <f>VLOOKUP(A3633,'ИЗ ОСНОВЫ НОМЕНКЛАТУР'!D:F,3,0)</f>
        <v>Смесители для кухни</v>
      </c>
      <c r="R3633" s="40">
        <f>VLOOKUP(A:A,'ИЗ ОСНОВЫ НОМЕНКЛАТУР'!D:G,4,0)</f>
        <v>5425</v>
      </c>
      <c r="S3633" s="12" t="str">
        <f>VLOOKUP(A:A,'ИЗ ОСНОВЫ НОМЕНКЛАТУР'!D:H,5,0)</f>
        <v>C</v>
      </c>
      <c r="T3633" s="44">
        <f t="shared" si="675"/>
        <v>0</v>
      </c>
      <c r="U3633" s="44">
        <f t="shared" si="676"/>
        <v>0</v>
      </c>
      <c r="V3633" s="44">
        <f t="shared" si="677"/>
        <v>0</v>
      </c>
      <c r="W3633" s="44">
        <f t="shared" si="678"/>
        <v>0</v>
      </c>
      <c r="X3633" s="44">
        <f t="shared" si="679"/>
        <v>0</v>
      </c>
      <c r="Y3633" s="44">
        <f t="shared" si="680"/>
        <v>0</v>
      </c>
      <c r="Z3633" s="44">
        <f t="shared" si="681"/>
        <v>0</v>
      </c>
      <c r="AA3633" s="44">
        <f t="shared" si="682"/>
        <v>0</v>
      </c>
      <c r="AB3633" s="44">
        <f t="shared" si="683"/>
        <v>0</v>
      </c>
      <c r="AC3633" s="44">
        <f t="shared" si="684"/>
        <v>0</v>
      </c>
      <c r="AD3633" s="44">
        <f t="shared" si="685"/>
        <v>5425</v>
      </c>
      <c r="AE3633" s="12">
        <f t="shared" si="686"/>
        <v>5425</v>
      </c>
    </row>
    <row r="3634" spans="1:31" ht="12.6" hidden="1" customHeight="1" x14ac:dyDescent="0.2">
      <c r="A3634" s="26" t="s">
        <v>1211</v>
      </c>
      <c r="B3634" s="19"/>
      <c r="C3634" s="19"/>
      <c r="D3634" s="20"/>
      <c r="E3634" s="21"/>
      <c r="F3634" s="22"/>
      <c r="G3634" s="21"/>
      <c r="H3634" s="22"/>
      <c r="I3634" s="20"/>
      <c r="J3634" s="20"/>
      <c r="K3634" s="20"/>
      <c r="L3634" s="20">
        <v>1</v>
      </c>
      <c r="M3634" s="20"/>
      <c r="N3634" s="20"/>
      <c r="O3634" s="20">
        <v>1</v>
      </c>
      <c r="P3634" s="23" t="str">
        <f>VLOOKUP(A3634,'ИЗ ОСНОВЫ НОМЕНКЛАТУР'!D:E,2,0)</f>
        <v>Аксессуары для кухни</v>
      </c>
      <c r="Q3634" s="23" t="str">
        <f>VLOOKUP(A3634,'ИЗ ОСНОВЫ НОМЕНКЛАТУР'!D:F,3,0)</f>
        <v>Смесители для кухни</v>
      </c>
      <c r="R3634" s="40">
        <f>VLOOKUP(A:A,'ИЗ ОСНОВЫ НОМЕНКЛАТУР'!D:G,4,0)</f>
        <v>9247.6666666666661</v>
      </c>
      <c r="S3634" s="12" t="str">
        <f>VLOOKUP(A:A,'ИЗ ОСНОВЫ НОМЕНКЛАТУР'!D:H,5,0)</f>
        <v>C</v>
      </c>
      <c r="T3634" s="44">
        <f t="shared" si="675"/>
        <v>0</v>
      </c>
      <c r="U3634" s="44">
        <f t="shared" si="676"/>
        <v>0</v>
      </c>
      <c r="V3634" s="44">
        <f t="shared" si="677"/>
        <v>0</v>
      </c>
      <c r="W3634" s="44">
        <f t="shared" si="678"/>
        <v>0</v>
      </c>
      <c r="X3634" s="44">
        <f t="shared" si="679"/>
        <v>0</v>
      </c>
      <c r="Y3634" s="44">
        <f t="shared" si="680"/>
        <v>0</v>
      </c>
      <c r="Z3634" s="44">
        <f t="shared" si="681"/>
        <v>0</v>
      </c>
      <c r="AA3634" s="44">
        <f t="shared" si="682"/>
        <v>0</v>
      </c>
      <c r="AB3634" s="44">
        <f t="shared" si="683"/>
        <v>9247.6666666666661</v>
      </c>
      <c r="AC3634" s="44">
        <f t="shared" si="684"/>
        <v>0</v>
      </c>
      <c r="AD3634" s="44">
        <f t="shared" si="685"/>
        <v>0</v>
      </c>
      <c r="AE3634" s="12">
        <f t="shared" si="686"/>
        <v>9247.6666666666661</v>
      </c>
    </row>
    <row r="3635" spans="1:31" ht="12.6" hidden="1" customHeight="1" x14ac:dyDescent="0.2">
      <c r="A3635" s="26" t="s">
        <v>1228</v>
      </c>
      <c r="B3635" s="19"/>
      <c r="C3635" s="19"/>
      <c r="D3635" s="20"/>
      <c r="E3635" s="21"/>
      <c r="F3635" s="22"/>
      <c r="G3635" s="21"/>
      <c r="H3635" s="22"/>
      <c r="I3635" s="20"/>
      <c r="J3635" s="20"/>
      <c r="K3635" s="20"/>
      <c r="L3635" s="20">
        <v>2</v>
      </c>
      <c r="M3635" s="20"/>
      <c r="N3635" s="20">
        <v>4</v>
      </c>
      <c r="O3635" s="20">
        <v>6</v>
      </c>
      <c r="P3635" s="23" t="str">
        <f>VLOOKUP(A3635,'ИЗ ОСНОВЫ НОМЕНКЛАТУР'!D:E,2,0)</f>
        <v>Аксессуары для кухни</v>
      </c>
      <c r="Q3635" s="23" t="str">
        <f>VLOOKUP(A3635,'ИЗ ОСНОВЫ НОМЕНКЛАТУР'!D:F,3,0)</f>
        <v>Смесители для кухни</v>
      </c>
      <c r="R3635" s="40">
        <f>VLOOKUP(A:A,'ИЗ ОСНОВЫ НОМЕНКЛАТУР'!D:G,4,0)</f>
        <v>9200</v>
      </c>
      <c r="S3635" s="12" t="str">
        <f>VLOOKUP(A:A,'ИЗ ОСНОВЫ НОМЕНКЛАТУР'!D:H,5,0)</f>
        <v>C</v>
      </c>
      <c r="T3635" s="44">
        <f t="shared" si="675"/>
        <v>0</v>
      </c>
      <c r="U3635" s="44">
        <f t="shared" si="676"/>
        <v>0</v>
      </c>
      <c r="V3635" s="44">
        <f t="shared" si="677"/>
        <v>0</v>
      </c>
      <c r="W3635" s="44">
        <f t="shared" si="678"/>
        <v>0</v>
      </c>
      <c r="X3635" s="44">
        <f t="shared" si="679"/>
        <v>0</v>
      </c>
      <c r="Y3635" s="44">
        <f t="shared" si="680"/>
        <v>0</v>
      </c>
      <c r="Z3635" s="44">
        <f t="shared" si="681"/>
        <v>0</v>
      </c>
      <c r="AA3635" s="44">
        <f t="shared" si="682"/>
        <v>0</v>
      </c>
      <c r="AB3635" s="44">
        <f t="shared" si="683"/>
        <v>18400</v>
      </c>
      <c r="AC3635" s="44">
        <f t="shared" si="684"/>
        <v>0</v>
      </c>
      <c r="AD3635" s="44">
        <f t="shared" si="685"/>
        <v>36800</v>
      </c>
      <c r="AE3635" s="12">
        <f t="shared" si="686"/>
        <v>55200</v>
      </c>
    </row>
    <row r="3636" spans="1:31" ht="12.6" hidden="1" customHeight="1" x14ac:dyDescent="0.2">
      <c r="A3636" s="26" t="s">
        <v>5004</v>
      </c>
      <c r="B3636" s="19"/>
      <c r="C3636" s="19"/>
      <c r="D3636" s="20"/>
      <c r="E3636" s="21"/>
      <c r="F3636" s="22"/>
      <c r="G3636" s="21"/>
      <c r="H3636" s="22"/>
      <c r="I3636" s="20"/>
      <c r="J3636" s="20"/>
      <c r="K3636" s="20"/>
      <c r="L3636" s="20"/>
      <c r="M3636" s="20"/>
      <c r="N3636" s="20">
        <v>5</v>
      </c>
      <c r="O3636" s="20">
        <v>5</v>
      </c>
      <c r="P3636" s="23" t="str">
        <f>VLOOKUP(A3636,'ИЗ ОСНОВЫ НОМЕНКЛАТУР'!D:E,2,0)</f>
        <v>Аксессуары для кухни</v>
      </c>
      <c r="Q3636" s="23" t="str">
        <f>VLOOKUP(A3636,'ИЗ ОСНОВЫ НОМЕНКЛАТУР'!D:F,3,0)</f>
        <v>Смесители для кухни</v>
      </c>
      <c r="R3636" s="40">
        <f>VLOOKUP(A:A,'ИЗ ОСНОВЫ НОМЕНКЛАТУР'!D:G,4,0)</f>
        <v>9200</v>
      </c>
      <c r="S3636" s="12" t="str">
        <f>VLOOKUP(A:A,'ИЗ ОСНОВЫ НОМЕНКЛАТУР'!D:H,5,0)</f>
        <v>C</v>
      </c>
      <c r="T3636" s="44">
        <f t="shared" si="675"/>
        <v>0</v>
      </c>
      <c r="U3636" s="44">
        <f t="shared" si="676"/>
        <v>0</v>
      </c>
      <c r="V3636" s="44">
        <f t="shared" si="677"/>
        <v>0</v>
      </c>
      <c r="W3636" s="44">
        <f t="shared" si="678"/>
        <v>0</v>
      </c>
      <c r="X3636" s="44">
        <f t="shared" si="679"/>
        <v>0</v>
      </c>
      <c r="Y3636" s="44">
        <f t="shared" si="680"/>
        <v>0</v>
      </c>
      <c r="Z3636" s="44">
        <f t="shared" si="681"/>
        <v>0</v>
      </c>
      <c r="AA3636" s="44">
        <f t="shared" si="682"/>
        <v>0</v>
      </c>
      <c r="AB3636" s="44">
        <f t="shared" si="683"/>
        <v>0</v>
      </c>
      <c r="AC3636" s="44">
        <f t="shared" si="684"/>
        <v>0</v>
      </c>
      <c r="AD3636" s="44">
        <f t="shared" si="685"/>
        <v>46000</v>
      </c>
      <c r="AE3636" s="12">
        <f t="shared" si="686"/>
        <v>46000</v>
      </c>
    </row>
    <row r="3637" spans="1:31" ht="12.6" hidden="1" customHeight="1" x14ac:dyDescent="0.2">
      <c r="A3637" s="26" t="s">
        <v>1200</v>
      </c>
      <c r="B3637" s="19"/>
      <c r="C3637" s="19"/>
      <c r="D3637" s="20"/>
      <c r="E3637" s="21"/>
      <c r="F3637" s="22"/>
      <c r="G3637" s="21"/>
      <c r="H3637" s="22"/>
      <c r="I3637" s="20"/>
      <c r="J3637" s="20"/>
      <c r="K3637" s="20"/>
      <c r="L3637" s="20"/>
      <c r="M3637" s="20"/>
      <c r="N3637" s="20">
        <v>1</v>
      </c>
      <c r="O3637" s="20">
        <v>1</v>
      </c>
      <c r="P3637" s="23" t="str">
        <f>VLOOKUP(A3637,'ИЗ ОСНОВЫ НОМЕНКЛАТУР'!D:E,2,0)</f>
        <v>Аксессуары для кухни</v>
      </c>
      <c r="Q3637" s="23" t="str">
        <f>VLOOKUP(A3637,'ИЗ ОСНОВЫ НОМЕНКЛАТУР'!D:F,3,0)</f>
        <v>Смесители для кухни</v>
      </c>
      <c r="R3637" s="40">
        <f>VLOOKUP(A:A,'ИЗ ОСНОВЫ НОМЕНКЛАТУР'!D:G,4,0)</f>
        <v>9421.2899999999991</v>
      </c>
      <c r="S3637" s="12" t="str">
        <f>VLOOKUP(A:A,'ИЗ ОСНОВЫ НОМЕНКЛАТУР'!D:H,5,0)</f>
        <v>C</v>
      </c>
      <c r="T3637" s="44">
        <f t="shared" si="675"/>
        <v>0</v>
      </c>
      <c r="U3637" s="44">
        <f t="shared" si="676"/>
        <v>0</v>
      </c>
      <c r="V3637" s="44">
        <f t="shared" si="677"/>
        <v>0</v>
      </c>
      <c r="W3637" s="44">
        <f t="shared" si="678"/>
        <v>0</v>
      </c>
      <c r="X3637" s="44">
        <f t="shared" si="679"/>
        <v>0</v>
      </c>
      <c r="Y3637" s="44">
        <f t="shared" si="680"/>
        <v>0</v>
      </c>
      <c r="Z3637" s="44">
        <f t="shared" si="681"/>
        <v>0</v>
      </c>
      <c r="AA3637" s="44">
        <f t="shared" si="682"/>
        <v>0</v>
      </c>
      <c r="AB3637" s="44">
        <f t="shared" si="683"/>
        <v>0</v>
      </c>
      <c r="AC3637" s="44">
        <f t="shared" si="684"/>
        <v>0</v>
      </c>
      <c r="AD3637" s="44">
        <f t="shared" si="685"/>
        <v>9421.2899999999991</v>
      </c>
      <c r="AE3637" s="12">
        <f t="shared" si="686"/>
        <v>9421.2899999999991</v>
      </c>
    </row>
    <row r="3638" spans="1:31" ht="12.6" hidden="1" customHeight="1" x14ac:dyDescent="0.2">
      <c r="A3638" s="26" t="s">
        <v>1221</v>
      </c>
      <c r="B3638" s="19"/>
      <c r="C3638" s="19"/>
      <c r="D3638" s="20"/>
      <c r="E3638" s="21"/>
      <c r="F3638" s="22"/>
      <c r="G3638" s="21"/>
      <c r="H3638" s="22"/>
      <c r="I3638" s="20"/>
      <c r="J3638" s="20">
        <v>2</v>
      </c>
      <c r="K3638" s="20"/>
      <c r="L3638" s="20"/>
      <c r="M3638" s="20"/>
      <c r="N3638" s="20">
        <v>2</v>
      </c>
      <c r="O3638" s="20">
        <v>4</v>
      </c>
      <c r="P3638" s="23" t="str">
        <f>VLOOKUP(A3638,'ИЗ ОСНОВЫ НОМЕНКЛАТУР'!D:E,2,0)</f>
        <v>Аксессуары для кухни</v>
      </c>
      <c r="Q3638" s="23" t="str">
        <f>VLOOKUP(A3638,'ИЗ ОСНОВЫ НОМЕНКЛАТУР'!D:F,3,0)</f>
        <v>Смесители для кухни</v>
      </c>
      <c r="R3638" s="40">
        <f>VLOOKUP(A:A,'ИЗ ОСНОВЫ НОМЕНКЛАТУР'!D:G,4,0)</f>
        <v>3704.1675</v>
      </c>
      <c r="S3638" s="12" t="str">
        <f>VLOOKUP(A:A,'ИЗ ОСНОВЫ НОМЕНКЛАТУР'!D:H,5,0)</f>
        <v>C</v>
      </c>
      <c r="T3638" s="44">
        <f t="shared" si="675"/>
        <v>0</v>
      </c>
      <c r="U3638" s="44">
        <f t="shared" si="676"/>
        <v>0</v>
      </c>
      <c r="V3638" s="44">
        <f t="shared" si="677"/>
        <v>0</v>
      </c>
      <c r="W3638" s="44">
        <f t="shared" si="678"/>
        <v>0</v>
      </c>
      <c r="X3638" s="44">
        <f t="shared" si="679"/>
        <v>0</v>
      </c>
      <c r="Y3638" s="44">
        <f t="shared" si="680"/>
        <v>0</v>
      </c>
      <c r="Z3638" s="44">
        <f t="shared" si="681"/>
        <v>7408.335</v>
      </c>
      <c r="AA3638" s="44">
        <f t="shared" si="682"/>
        <v>0</v>
      </c>
      <c r="AB3638" s="44">
        <f t="shared" si="683"/>
        <v>0</v>
      </c>
      <c r="AC3638" s="44">
        <f t="shared" si="684"/>
        <v>0</v>
      </c>
      <c r="AD3638" s="44">
        <f t="shared" si="685"/>
        <v>7408.335</v>
      </c>
      <c r="AE3638" s="12">
        <f t="shared" si="686"/>
        <v>14816.67</v>
      </c>
    </row>
    <row r="3639" spans="1:31" ht="12.6" hidden="1" customHeight="1" x14ac:dyDescent="0.2">
      <c r="A3639" s="26" t="s">
        <v>1215</v>
      </c>
      <c r="B3639" s="19"/>
      <c r="C3639" s="19"/>
      <c r="D3639" s="20"/>
      <c r="E3639" s="21"/>
      <c r="F3639" s="22"/>
      <c r="G3639" s="21"/>
      <c r="H3639" s="22"/>
      <c r="I3639" s="20"/>
      <c r="J3639" s="20"/>
      <c r="K3639" s="20"/>
      <c r="L3639" s="20">
        <v>3</v>
      </c>
      <c r="M3639" s="20"/>
      <c r="N3639" s="20">
        <v>3</v>
      </c>
      <c r="O3639" s="20">
        <v>6</v>
      </c>
      <c r="P3639" s="23" t="str">
        <f>VLOOKUP(A3639,'ИЗ ОСНОВЫ НОМЕНКЛАТУР'!D:E,2,0)</f>
        <v>Аксессуары для кухни</v>
      </c>
      <c r="Q3639" s="23" t="str">
        <f>VLOOKUP(A3639,'ИЗ ОСНОВЫ НОМЕНКЛАТУР'!D:F,3,0)</f>
        <v>Смесители для кухни</v>
      </c>
      <c r="R3639" s="40">
        <f>VLOOKUP(A:A,'ИЗ ОСНОВЫ НОМЕНКЛАТУР'!D:G,4,0)</f>
        <v>3715.8333333333335</v>
      </c>
      <c r="S3639" s="12" t="str">
        <f>VLOOKUP(A:A,'ИЗ ОСНОВЫ НОМЕНКЛАТУР'!D:H,5,0)</f>
        <v>C</v>
      </c>
      <c r="T3639" s="44">
        <f t="shared" si="675"/>
        <v>0</v>
      </c>
      <c r="U3639" s="44">
        <f t="shared" si="676"/>
        <v>0</v>
      </c>
      <c r="V3639" s="44">
        <f t="shared" si="677"/>
        <v>0</v>
      </c>
      <c r="W3639" s="44">
        <f t="shared" si="678"/>
        <v>0</v>
      </c>
      <c r="X3639" s="44">
        <f t="shared" si="679"/>
        <v>0</v>
      </c>
      <c r="Y3639" s="44">
        <f t="shared" si="680"/>
        <v>0</v>
      </c>
      <c r="Z3639" s="44">
        <f t="shared" si="681"/>
        <v>0</v>
      </c>
      <c r="AA3639" s="44">
        <f t="shared" si="682"/>
        <v>0</v>
      </c>
      <c r="AB3639" s="44">
        <f t="shared" si="683"/>
        <v>11147.5</v>
      </c>
      <c r="AC3639" s="44">
        <f t="shared" si="684"/>
        <v>0</v>
      </c>
      <c r="AD3639" s="44">
        <f t="shared" si="685"/>
        <v>11147.5</v>
      </c>
      <c r="AE3639" s="12">
        <f t="shared" si="686"/>
        <v>22295</v>
      </c>
    </row>
    <row r="3640" spans="1:31" ht="12.6" hidden="1" customHeight="1" x14ac:dyDescent="0.2">
      <c r="A3640" s="26" t="s">
        <v>1224</v>
      </c>
      <c r="B3640" s="19"/>
      <c r="C3640" s="19"/>
      <c r="D3640" s="20"/>
      <c r="E3640" s="21"/>
      <c r="F3640" s="22"/>
      <c r="G3640" s="21"/>
      <c r="H3640" s="22"/>
      <c r="I3640" s="20"/>
      <c r="J3640" s="20"/>
      <c r="K3640" s="20"/>
      <c r="L3640" s="20"/>
      <c r="M3640" s="20"/>
      <c r="N3640" s="20">
        <v>3</v>
      </c>
      <c r="O3640" s="20">
        <v>3</v>
      </c>
      <c r="P3640" s="23" t="str">
        <f>VLOOKUP(A3640,'ИЗ ОСНОВЫ НОМЕНКЛАТУР'!D:E,2,0)</f>
        <v>Аксессуары для кухни</v>
      </c>
      <c r="Q3640" s="23" t="str">
        <f>VLOOKUP(A3640,'ИЗ ОСНОВЫ НОМЕНКЛАТУР'!D:F,3,0)</f>
        <v>Смесители для кухни</v>
      </c>
      <c r="R3640" s="40">
        <f>VLOOKUP(A:A,'ИЗ ОСНОВЫ НОМЕНКЛАТУР'!D:G,4,0)</f>
        <v>11534</v>
      </c>
      <c r="S3640" s="12" t="str">
        <f>VLOOKUP(A:A,'ИЗ ОСНОВЫ НОМЕНКЛАТУР'!D:H,5,0)</f>
        <v>C</v>
      </c>
      <c r="T3640" s="44">
        <f t="shared" si="675"/>
        <v>0</v>
      </c>
      <c r="U3640" s="44">
        <f t="shared" si="676"/>
        <v>0</v>
      </c>
      <c r="V3640" s="44">
        <f t="shared" si="677"/>
        <v>0</v>
      </c>
      <c r="W3640" s="44">
        <f t="shared" si="678"/>
        <v>0</v>
      </c>
      <c r="X3640" s="44">
        <f t="shared" si="679"/>
        <v>0</v>
      </c>
      <c r="Y3640" s="44">
        <f t="shared" si="680"/>
        <v>0</v>
      </c>
      <c r="Z3640" s="44">
        <f t="shared" si="681"/>
        <v>0</v>
      </c>
      <c r="AA3640" s="44">
        <f t="shared" si="682"/>
        <v>0</v>
      </c>
      <c r="AB3640" s="44">
        <f t="shared" si="683"/>
        <v>0</v>
      </c>
      <c r="AC3640" s="44">
        <f t="shared" si="684"/>
        <v>0</v>
      </c>
      <c r="AD3640" s="44">
        <f t="shared" si="685"/>
        <v>34602</v>
      </c>
      <c r="AE3640" s="12">
        <f t="shared" si="686"/>
        <v>34602</v>
      </c>
    </row>
    <row r="3641" spans="1:31" ht="12.6" hidden="1" customHeight="1" x14ac:dyDescent="0.2">
      <c r="A3641" s="26" t="s">
        <v>1197</v>
      </c>
      <c r="B3641" s="19"/>
      <c r="C3641" s="19"/>
      <c r="D3641" s="20"/>
      <c r="E3641" s="21"/>
      <c r="F3641" s="22"/>
      <c r="G3641" s="21"/>
      <c r="H3641" s="22"/>
      <c r="I3641" s="20"/>
      <c r="J3641" s="20">
        <v>1</v>
      </c>
      <c r="K3641" s="20"/>
      <c r="L3641" s="20">
        <v>4</v>
      </c>
      <c r="M3641" s="20"/>
      <c r="N3641" s="20">
        <v>1</v>
      </c>
      <c r="O3641" s="20">
        <v>6</v>
      </c>
      <c r="P3641" s="23" t="str">
        <f>VLOOKUP(A3641,'ИЗ ОСНОВЫ НОМЕНКЛАТУР'!D:E,2,0)</f>
        <v>Аксессуары для кухни</v>
      </c>
      <c r="Q3641" s="23" t="str">
        <f>VLOOKUP(A3641,'ИЗ ОСНОВЫ НОМЕНКЛАТУР'!D:F,3,0)</f>
        <v>Смесители для кухни</v>
      </c>
      <c r="R3641" s="40">
        <f>VLOOKUP(A:A,'ИЗ ОСНОВЫ НОМЕНКЛАТУР'!D:G,4,0)</f>
        <v>10717.857142857143</v>
      </c>
      <c r="S3641" s="12" t="str">
        <f>VLOOKUP(A:A,'ИЗ ОСНОВЫ НОМЕНКЛАТУР'!D:H,5,0)</f>
        <v>C</v>
      </c>
      <c r="T3641" s="44">
        <f t="shared" si="675"/>
        <v>0</v>
      </c>
      <c r="U3641" s="44">
        <f t="shared" si="676"/>
        <v>0</v>
      </c>
      <c r="V3641" s="44">
        <f t="shared" si="677"/>
        <v>0</v>
      </c>
      <c r="W3641" s="44">
        <f t="shared" si="678"/>
        <v>0</v>
      </c>
      <c r="X3641" s="44">
        <f t="shared" si="679"/>
        <v>0</v>
      </c>
      <c r="Y3641" s="44">
        <f t="shared" si="680"/>
        <v>0</v>
      </c>
      <c r="Z3641" s="44">
        <f t="shared" si="681"/>
        <v>10717.857142857143</v>
      </c>
      <c r="AA3641" s="44">
        <f t="shared" si="682"/>
        <v>0</v>
      </c>
      <c r="AB3641" s="44">
        <f t="shared" si="683"/>
        <v>42871.428571428572</v>
      </c>
      <c r="AC3641" s="44">
        <f t="shared" si="684"/>
        <v>0</v>
      </c>
      <c r="AD3641" s="44">
        <f t="shared" si="685"/>
        <v>10717.857142857143</v>
      </c>
      <c r="AE3641" s="12">
        <f t="shared" si="686"/>
        <v>64307.142857142862</v>
      </c>
    </row>
    <row r="3642" spans="1:31" ht="12.6" hidden="1" customHeight="1" x14ac:dyDescent="0.2">
      <c r="A3642" s="26" t="s">
        <v>1195</v>
      </c>
      <c r="B3642" s="19"/>
      <c r="C3642" s="19"/>
      <c r="D3642" s="20"/>
      <c r="E3642" s="21"/>
      <c r="F3642" s="22"/>
      <c r="G3642" s="21"/>
      <c r="H3642" s="22"/>
      <c r="I3642" s="20"/>
      <c r="J3642" s="20">
        <v>1</v>
      </c>
      <c r="K3642" s="20"/>
      <c r="L3642" s="20">
        <v>2</v>
      </c>
      <c r="M3642" s="20"/>
      <c r="N3642" s="20">
        <v>3</v>
      </c>
      <c r="O3642" s="20">
        <v>6</v>
      </c>
      <c r="P3642" s="23" t="str">
        <f>VLOOKUP(A3642,'ИЗ ОСНОВЫ НОМЕНКЛАТУР'!D:E,2,0)</f>
        <v>Аксессуары для кухни</v>
      </c>
      <c r="Q3642" s="23" t="str">
        <f>VLOOKUP(A3642,'ИЗ ОСНОВЫ НОМЕНКЛАТУР'!D:F,3,0)</f>
        <v>Смесители для кухни</v>
      </c>
      <c r="R3642" s="40">
        <f>VLOOKUP(A:A,'ИЗ ОСНОВЫ НОМЕНКЛАТУР'!D:G,4,0)</f>
        <v>12533.333333333334</v>
      </c>
      <c r="S3642" s="12" t="str">
        <f>VLOOKUP(A:A,'ИЗ ОСНОВЫ НОМЕНКЛАТУР'!D:H,5,0)</f>
        <v>C</v>
      </c>
      <c r="T3642" s="44">
        <f t="shared" si="675"/>
        <v>0</v>
      </c>
      <c r="U3642" s="44">
        <f t="shared" si="676"/>
        <v>0</v>
      </c>
      <c r="V3642" s="44">
        <f t="shared" si="677"/>
        <v>0</v>
      </c>
      <c r="W3642" s="44">
        <f t="shared" si="678"/>
        <v>0</v>
      </c>
      <c r="X3642" s="44">
        <f t="shared" si="679"/>
        <v>0</v>
      </c>
      <c r="Y3642" s="44">
        <f t="shared" si="680"/>
        <v>0</v>
      </c>
      <c r="Z3642" s="44">
        <f t="shared" si="681"/>
        <v>12533.333333333334</v>
      </c>
      <c r="AA3642" s="44">
        <f t="shared" si="682"/>
        <v>0</v>
      </c>
      <c r="AB3642" s="44">
        <f t="shared" si="683"/>
        <v>25066.666666666668</v>
      </c>
      <c r="AC3642" s="44">
        <f t="shared" si="684"/>
        <v>0</v>
      </c>
      <c r="AD3642" s="44">
        <f t="shared" si="685"/>
        <v>37600</v>
      </c>
      <c r="AE3642" s="12">
        <f t="shared" si="686"/>
        <v>75200</v>
      </c>
    </row>
    <row r="3643" spans="1:31" ht="12.6" hidden="1" customHeight="1" x14ac:dyDescent="0.2">
      <c r="A3643" s="26" t="s">
        <v>1222</v>
      </c>
      <c r="B3643" s="19"/>
      <c r="C3643" s="19"/>
      <c r="D3643" s="20"/>
      <c r="E3643" s="21"/>
      <c r="F3643" s="22"/>
      <c r="G3643" s="21"/>
      <c r="H3643" s="22"/>
      <c r="I3643" s="20"/>
      <c r="J3643" s="20"/>
      <c r="K3643" s="20"/>
      <c r="L3643" s="20"/>
      <c r="M3643" s="20"/>
      <c r="N3643" s="20">
        <v>1</v>
      </c>
      <c r="O3643" s="20">
        <v>1</v>
      </c>
      <c r="P3643" s="23" t="str">
        <f>VLOOKUP(A3643,'ИЗ ОСНОВЫ НОМЕНКЛАТУР'!D:E,2,0)</f>
        <v>Аксессуары для кухни</v>
      </c>
      <c r="Q3643" s="23" t="str">
        <f>VLOOKUP(A3643,'ИЗ ОСНОВЫ НОМЕНКЛАТУР'!D:F,3,0)</f>
        <v>Смесители для кухни</v>
      </c>
      <c r="R3643" s="40">
        <f>VLOOKUP(A:A,'ИЗ ОСНОВЫ НОМЕНКЛАТУР'!D:G,4,0)</f>
        <v>12700</v>
      </c>
      <c r="S3643" s="12" t="str">
        <f>VLOOKUP(A:A,'ИЗ ОСНОВЫ НОМЕНКЛАТУР'!D:H,5,0)</f>
        <v>C</v>
      </c>
      <c r="T3643" s="44">
        <f t="shared" si="675"/>
        <v>0</v>
      </c>
      <c r="U3643" s="44">
        <f t="shared" si="676"/>
        <v>0</v>
      </c>
      <c r="V3643" s="44">
        <f t="shared" si="677"/>
        <v>0</v>
      </c>
      <c r="W3643" s="44">
        <f t="shared" si="678"/>
        <v>0</v>
      </c>
      <c r="X3643" s="44">
        <f t="shared" si="679"/>
        <v>0</v>
      </c>
      <c r="Y3643" s="44">
        <f t="shared" si="680"/>
        <v>0</v>
      </c>
      <c r="Z3643" s="44">
        <f t="shared" si="681"/>
        <v>0</v>
      </c>
      <c r="AA3643" s="44">
        <f t="shared" si="682"/>
        <v>0</v>
      </c>
      <c r="AB3643" s="44">
        <f t="shared" si="683"/>
        <v>0</v>
      </c>
      <c r="AC3643" s="44">
        <f t="shared" si="684"/>
        <v>0</v>
      </c>
      <c r="AD3643" s="44">
        <f t="shared" si="685"/>
        <v>12700</v>
      </c>
      <c r="AE3643" s="12">
        <f t="shared" si="686"/>
        <v>12700</v>
      </c>
    </row>
    <row r="3644" spans="1:31" ht="12.6" hidden="1" customHeight="1" x14ac:dyDescent="0.2">
      <c r="A3644" s="26" t="s">
        <v>1192</v>
      </c>
      <c r="B3644" s="19"/>
      <c r="C3644" s="19"/>
      <c r="D3644" s="20"/>
      <c r="E3644" s="21"/>
      <c r="F3644" s="22"/>
      <c r="G3644" s="21"/>
      <c r="H3644" s="22"/>
      <c r="I3644" s="20"/>
      <c r="J3644" s="20">
        <v>2</v>
      </c>
      <c r="K3644" s="20"/>
      <c r="L3644" s="20">
        <v>3</v>
      </c>
      <c r="M3644" s="20"/>
      <c r="N3644" s="20">
        <v>1</v>
      </c>
      <c r="O3644" s="20">
        <v>6</v>
      </c>
      <c r="P3644" s="23" t="str">
        <f>VLOOKUP(A3644,'ИЗ ОСНОВЫ НОМЕНКЛАТУР'!D:E,2,0)</f>
        <v>Аксессуары для кухни</v>
      </c>
      <c r="Q3644" s="23" t="str">
        <f>VLOOKUP(A3644,'ИЗ ОСНОВЫ НОМЕНКЛАТУР'!D:F,3,0)</f>
        <v>Смесители для кухни</v>
      </c>
      <c r="R3644" s="40">
        <f>VLOOKUP(A:A,'ИЗ ОСНОВЫ НОМЕНКЛАТУР'!D:G,4,0)</f>
        <v>12613</v>
      </c>
      <c r="S3644" s="12" t="str">
        <f>VLOOKUP(A:A,'ИЗ ОСНОВЫ НОМЕНКЛАТУР'!D:H,5,0)</f>
        <v>C</v>
      </c>
      <c r="T3644" s="44">
        <f t="shared" si="675"/>
        <v>0</v>
      </c>
      <c r="U3644" s="44">
        <f t="shared" si="676"/>
        <v>0</v>
      </c>
      <c r="V3644" s="44">
        <f t="shared" si="677"/>
        <v>0</v>
      </c>
      <c r="W3644" s="44">
        <f t="shared" si="678"/>
        <v>0</v>
      </c>
      <c r="X3644" s="44">
        <f t="shared" si="679"/>
        <v>0</v>
      </c>
      <c r="Y3644" s="44">
        <f t="shared" si="680"/>
        <v>0</v>
      </c>
      <c r="Z3644" s="44">
        <f t="shared" si="681"/>
        <v>25226</v>
      </c>
      <c r="AA3644" s="44">
        <f t="shared" si="682"/>
        <v>0</v>
      </c>
      <c r="AB3644" s="44">
        <f t="shared" si="683"/>
        <v>37839</v>
      </c>
      <c r="AC3644" s="44">
        <f t="shared" si="684"/>
        <v>0</v>
      </c>
      <c r="AD3644" s="44">
        <f t="shared" si="685"/>
        <v>12613</v>
      </c>
      <c r="AE3644" s="12">
        <f t="shared" si="686"/>
        <v>75678</v>
      </c>
    </row>
    <row r="3645" spans="1:31" ht="12.6" hidden="1" customHeight="1" x14ac:dyDescent="0.2">
      <c r="A3645" s="26" t="s">
        <v>1193</v>
      </c>
      <c r="B3645" s="19"/>
      <c r="C3645" s="19"/>
      <c r="D3645" s="20"/>
      <c r="E3645" s="21"/>
      <c r="F3645" s="22"/>
      <c r="G3645" s="21"/>
      <c r="H3645" s="22"/>
      <c r="I3645" s="20"/>
      <c r="J3645" s="20">
        <v>2</v>
      </c>
      <c r="K3645" s="20"/>
      <c r="L3645" s="20">
        <v>4</v>
      </c>
      <c r="M3645" s="20"/>
      <c r="N3645" s="20">
        <v>6</v>
      </c>
      <c r="O3645" s="20">
        <v>12</v>
      </c>
      <c r="P3645" s="23" t="str">
        <f>VLOOKUP(A3645,'ИЗ ОСНОВЫ НОМЕНКЛАТУР'!D:E,2,0)</f>
        <v>Аксессуары для кухни</v>
      </c>
      <c r="Q3645" s="23" t="str">
        <f>VLOOKUP(A3645,'ИЗ ОСНОВЫ НОМЕНКЛАТУР'!D:F,3,0)</f>
        <v>Смесители для кухни</v>
      </c>
      <c r="R3645" s="40">
        <f>VLOOKUP(A:A,'ИЗ ОСНОВЫ НОМЕНКЛАТУР'!D:G,4,0)</f>
        <v>7651.5294117647063</v>
      </c>
      <c r="S3645" s="12" t="str">
        <f>VLOOKUP(A:A,'ИЗ ОСНОВЫ НОМЕНКЛАТУР'!D:H,5,0)</f>
        <v>C</v>
      </c>
      <c r="T3645" s="44">
        <f t="shared" si="675"/>
        <v>0</v>
      </c>
      <c r="U3645" s="44">
        <f t="shared" si="676"/>
        <v>0</v>
      </c>
      <c r="V3645" s="44">
        <f t="shared" si="677"/>
        <v>0</v>
      </c>
      <c r="W3645" s="44">
        <f t="shared" si="678"/>
        <v>0</v>
      </c>
      <c r="X3645" s="44">
        <f t="shared" si="679"/>
        <v>0</v>
      </c>
      <c r="Y3645" s="44">
        <f t="shared" si="680"/>
        <v>0</v>
      </c>
      <c r="Z3645" s="44">
        <f t="shared" si="681"/>
        <v>15303.058823529413</v>
      </c>
      <c r="AA3645" s="44">
        <f t="shared" si="682"/>
        <v>0</v>
      </c>
      <c r="AB3645" s="44">
        <f t="shared" si="683"/>
        <v>30606.117647058825</v>
      </c>
      <c r="AC3645" s="44">
        <f t="shared" si="684"/>
        <v>0</v>
      </c>
      <c r="AD3645" s="44">
        <f t="shared" si="685"/>
        <v>45909.176470588238</v>
      </c>
      <c r="AE3645" s="12">
        <f t="shared" si="686"/>
        <v>91818.352941176476</v>
      </c>
    </row>
    <row r="3646" spans="1:31" ht="12.6" hidden="1" customHeight="1" x14ac:dyDescent="0.2">
      <c r="A3646" s="26" t="s">
        <v>1217</v>
      </c>
      <c r="B3646" s="19"/>
      <c r="C3646" s="19"/>
      <c r="D3646" s="20"/>
      <c r="E3646" s="21"/>
      <c r="F3646" s="22"/>
      <c r="G3646" s="21"/>
      <c r="H3646" s="22"/>
      <c r="I3646" s="20"/>
      <c r="J3646" s="20">
        <v>2</v>
      </c>
      <c r="K3646" s="20"/>
      <c r="L3646" s="20">
        <v>1</v>
      </c>
      <c r="M3646" s="20"/>
      <c r="N3646" s="20">
        <v>3</v>
      </c>
      <c r="O3646" s="20">
        <v>6</v>
      </c>
      <c r="P3646" s="23" t="str">
        <f>VLOOKUP(A3646,'ИЗ ОСНОВЫ НОМЕНКЛАТУР'!D:E,2,0)</f>
        <v>Аксессуары для кухни</v>
      </c>
      <c r="Q3646" s="23" t="str">
        <f>VLOOKUP(A3646,'ИЗ ОСНОВЫ НОМЕНКЛАТУР'!D:F,3,0)</f>
        <v>Смесители для кухни</v>
      </c>
      <c r="R3646" s="40">
        <f>VLOOKUP(A:A,'ИЗ ОСНОВЫ НОМЕНКЛАТУР'!D:G,4,0)</f>
        <v>10152</v>
      </c>
      <c r="S3646" s="12" t="str">
        <f>VLOOKUP(A:A,'ИЗ ОСНОВЫ НОМЕНКЛАТУР'!D:H,5,0)</f>
        <v>C</v>
      </c>
      <c r="T3646" s="44">
        <f t="shared" si="675"/>
        <v>0</v>
      </c>
      <c r="U3646" s="44">
        <f t="shared" si="676"/>
        <v>0</v>
      </c>
      <c r="V3646" s="44">
        <f t="shared" si="677"/>
        <v>0</v>
      </c>
      <c r="W3646" s="44">
        <f t="shared" si="678"/>
        <v>0</v>
      </c>
      <c r="X3646" s="44">
        <f t="shared" si="679"/>
        <v>0</v>
      </c>
      <c r="Y3646" s="44">
        <f t="shared" si="680"/>
        <v>0</v>
      </c>
      <c r="Z3646" s="44">
        <f t="shared" si="681"/>
        <v>20304</v>
      </c>
      <c r="AA3646" s="44">
        <f t="shared" si="682"/>
        <v>0</v>
      </c>
      <c r="AB3646" s="44">
        <f t="shared" si="683"/>
        <v>10152</v>
      </c>
      <c r="AC3646" s="44">
        <f t="shared" si="684"/>
        <v>0</v>
      </c>
      <c r="AD3646" s="44">
        <f t="shared" si="685"/>
        <v>30456</v>
      </c>
      <c r="AE3646" s="12">
        <f t="shared" si="686"/>
        <v>60912</v>
      </c>
    </row>
    <row r="3647" spans="1:31" ht="12.6" hidden="1" customHeight="1" x14ac:dyDescent="0.2">
      <c r="A3647" s="26" t="s">
        <v>1196</v>
      </c>
      <c r="B3647" s="19"/>
      <c r="C3647" s="19"/>
      <c r="D3647" s="20"/>
      <c r="E3647" s="21"/>
      <c r="F3647" s="22"/>
      <c r="G3647" s="21"/>
      <c r="H3647" s="22"/>
      <c r="I3647" s="20"/>
      <c r="J3647" s="20">
        <v>2</v>
      </c>
      <c r="K3647" s="20"/>
      <c r="L3647" s="20">
        <v>1</v>
      </c>
      <c r="M3647" s="20"/>
      <c r="N3647" s="20">
        <v>2</v>
      </c>
      <c r="O3647" s="20">
        <v>5</v>
      </c>
      <c r="P3647" s="23" t="str">
        <f>VLOOKUP(A3647,'ИЗ ОСНОВЫ НОМЕНКЛАТУР'!D:E,2,0)</f>
        <v>Аксессуары для кухни</v>
      </c>
      <c r="Q3647" s="23" t="str">
        <f>VLOOKUP(A3647,'ИЗ ОСНОВЫ НОМЕНКЛАТУР'!D:F,3,0)</f>
        <v>Смесители для кухни</v>
      </c>
      <c r="R3647" s="40">
        <f>VLOOKUP(A:A,'ИЗ ОСНОВЫ НОМЕНКЛАТУР'!D:G,4,0)</f>
        <v>6635</v>
      </c>
      <c r="S3647" s="12" t="str">
        <f>VLOOKUP(A:A,'ИЗ ОСНОВЫ НОМЕНКЛАТУР'!D:H,5,0)</f>
        <v>C</v>
      </c>
      <c r="T3647" s="44">
        <f t="shared" si="675"/>
        <v>0</v>
      </c>
      <c r="U3647" s="44">
        <f t="shared" si="676"/>
        <v>0</v>
      </c>
      <c r="V3647" s="44">
        <f t="shared" si="677"/>
        <v>0</v>
      </c>
      <c r="W3647" s="44">
        <f t="shared" si="678"/>
        <v>0</v>
      </c>
      <c r="X3647" s="44">
        <f t="shared" si="679"/>
        <v>0</v>
      </c>
      <c r="Y3647" s="44">
        <f t="shared" si="680"/>
        <v>0</v>
      </c>
      <c r="Z3647" s="44">
        <f t="shared" si="681"/>
        <v>13270</v>
      </c>
      <c r="AA3647" s="44">
        <f t="shared" si="682"/>
        <v>0</v>
      </c>
      <c r="AB3647" s="44">
        <f t="shared" si="683"/>
        <v>6635</v>
      </c>
      <c r="AC3647" s="44">
        <f t="shared" si="684"/>
        <v>0</v>
      </c>
      <c r="AD3647" s="44">
        <f t="shared" si="685"/>
        <v>13270</v>
      </c>
      <c r="AE3647" s="12">
        <f t="shared" si="686"/>
        <v>33175</v>
      </c>
    </row>
    <row r="3648" spans="1:31" ht="12.6" hidden="1" customHeight="1" x14ac:dyDescent="0.2">
      <c r="A3648" s="26" t="s">
        <v>1234</v>
      </c>
      <c r="B3648" s="19"/>
      <c r="C3648" s="19"/>
      <c r="D3648" s="20"/>
      <c r="E3648" s="21"/>
      <c r="F3648" s="22"/>
      <c r="G3648" s="21"/>
      <c r="H3648" s="22"/>
      <c r="I3648" s="20"/>
      <c r="J3648" s="20"/>
      <c r="K3648" s="20"/>
      <c r="L3648" s="20"/>
      <c r="M3648" s="20"/>
      <c r="N3648" s="20">
        <v>3</v>
      </c>
      <c r="O3648" s="20">
        <v>3</v>
      </c>
      <c r="P3648" s="23" t="str">
        <f>VLOOKUP(A3648,'ИЗ ОСНОВЫ НОМЕНКЛАТУР'!D:E,2,0)</f>
        <v>Аксессуары для кухни</v>
      </c>
      <c r="Q3648" s="23" t="str">
        <f>VLOOKUP(A3648,'ИЗ ОСНОВЫ НОМЕНКЛАТУР'!D:F,3,0)</f>
        <v>Смесители для кухни</v>
      </c>
      <c r="R3648" s="40">
        <f>VLOOKUP(A:A,'ИЗ ОСНОВЫ НОМЕНКЛАТУР'!D:G,4,0)</f>
        <v>10700</v>
      </c>
      <c r="S3648" s="12" t="str">
        <f>VLOOKUP(A:A,'ИЗ ОСНОВЫ НОМЕНКЛАТУР'!D:H,5,0)</f>
        <v>C</v>
      </c>
      <c r="T3648" s="44">
        <f t="shared" si="675"/>
        <v>0</v>
      </c>
      <c r="U3648" s="44">
        <f t="shared" si="676"/>
        <v>0</v>
      </c>
      <c r="V3648" s="44">
        <f t="shared" si="677"/>
        <v>0</v>
      </c>
      <c r="W3648" s="44">
        <f t="shared" si="678"/>
        <v>0</v>
      </c>
      <c r="X3648" s="44">
        <f t="shared" si="679"/>
        <v>0</v>
      </c>
      <c r="Y3648" s="44">
        <f t="shared" si="680"/>
        <v>0</v>
      </c>
      <c r="Z3648" s="44">
        <f t="shared" si="681"/>
        <v>0</v>
      </c>
      <c r="AA3648" s="44">
        <f t="shared" si="682"/>
        <v>0</v>
      </c>
      <c r="AB3648" s="44">
        <f t="shared" si="683"/>
        <v>0</v>
      </c>
      <c r="AC3648" s="44">
        <f t="shared" si="684"/>
        <v>0</v>
      </c>
      <c r="AD3648" s="44">
        <f t="shared" si="685"/>
        <v>32100</v>
      </c>
      <c r="AE3648" s="12">
        <f t="shared" si="686"/>
        <v>32100</v>
      </c>
    </row>
    <row r="3649" spans="1:31" ht="12.6" hidden="1" customHeight="1" x14ac:dyDescent="0.2">
      <c r="A3649" s="26" t="s">
        <v>5005</v>
      </c>
      <c r="B3649" s="19"/>
      <c r="C3649" s="19"/>
      <c r="D3649" s="20"/>
      <c r="E3649" s="21"/>
      <c r="F3649" s="22"/>
      <c r="G3649" s="21"/>
      <c r="H3649" s="22"/>
      <c r="I3649" s="20"/>
      <c r="J3649" s="20"/>
      <c r="K3649" s="20"/>
      <c r="L3649" s="20">
        <v>1</v>
      </c>
      <c r="M3649" s="20"/>
      <c r="N3649" s="20">
        <v>2</v>
      </c>
      <c r="O3649" s="20">
        <v>3</v>
      </c>
      <c r="P3649" s="23" t="str">
        <f>VLOOKUP(A3649,'ИЗ ОСНОВЫ НОМЕНКЛАТУР'!D:E,2,0)</f>
        <v>Аксессуары для кухни</v>
      </c>
      <c r="Q3649" s="23" t="str">
        <f>VLOOKUP(A3649,'ИЗ ОСНОВЫ НОМЕНКЛАТУР'!D:F,3,0)</f>
        <v>Смесители для кухни</v>
      </c>
      <c r="R3649" s="40">
        <f>VLOOKUP(A:A,'ИЗ ОСНОВЫ НОМЕНКЛАТУР'!D:G,4,0)</f>
        <v>27453.333333333332</v>
      </c>
      <c r="S3649" s="12" t="str">
        <f>VLOOKUP(A:A,'ИЗ ОСНОВЫ НОМЕНКЛАТУР'!D:H,5,0)</f>
        <v>C</v>
      </c>
      <c r="T3649" s="44">
        <f t="shared" si="675"/>
        <v>0</v>
      </c>
      <c r="U3649" s="44">
        <f t="shared" si="676"/>
        <v>0</v>
      </c>
      <c r="V3649" s="44">
        <f t="shared" si="677"/>
        <v>0</v>
      </c>
      <c r="W3649" s="44">
        <f t="shared" si="678"/>
        <v>0</v>
      </c>
      <c r="X3649" s="44">
        <f t="shared" si="679"/>
        <v>0</v>
      </c>
      <c r="Y3649" s="44">
        <f t="shared" si="680"/>
        <v>0</v>
      </c>
      <c r="Z3649" s="44">
        <f t="shared" si="681"/>
        <v>0</v>
      </c>
      <c r="AA3649" s="44">
        <f t="shared" si="682"/>
        <v>0</v>
      </c>
      <c r="AB3649" s="44">
        <f t="shared" si="683"/>
        <v>27453.333333333332</v>
      </c>
      <c r="AC3649" s="44">
        <f t="shared" si="684"/>
        <v>0</v>
      </c>
      <c r="AD3649" s="44">
        <f t="shared" si="685"/>
        <v>54906.666666666664</v>
      </c>
      <c r="AE3649" s="12">
        <f t="shared" si="686"/>
        <v>82360</v>
      </c>
    </row>
    <row r="3650" spans="1:31" ht="12.6" hidden="1" customHeight="1" x14ac:dyDescent="0.2">
      <c r="A3650" s="26" t="s">
        <v>5006</v>
      </c>
      <c r="B3650" s="19"/>
      <c r="C3650" s="19"/>
      <c r="D3650" s="20"/>
      <c r="E3650" s="21"/>
      <c r="F3650" s="22"/>
      <c r="G3650" s="21"/>
      <c r="H3650" s="22"/>
      <c r="I3650" s="20"/>
      <c r="J3650" s="20"/>
      <c r="K3650" s="20"/>
      <c r="L3650" s="20"/>
      <c r="M3650" s="20"/>
      <c r="N3650" s="20">
        <v>5</v>
      </c>
      <c r="O3650" s="20">
        <v>5</v>
      </c>
      <c r="P3650" s="23" t="str">
        <f>VLOOKUP(A3650,'ИЗ ОСНОВЫ НОМЕНКЛАТУР'!D:E,2,0)</f>
        <v>Аксессуары для кухни</v>
      </c>
      <c r="Q3650" s="23" t="str">
        <f>VLOOKUP(A3650,'ИЗ ОСНОВЫ НОМЕНКЛАТУР'!D:F,3,0)</f>
        <v>Смесители для кухни</v>
      </c>
      <c r="R3650" s="40">
        <f>VLOOKUP(A:A,'ИЗ ОСНОВЫ НОМЕНКЛАТУР'!D:G,4,0)</f>
        <v>27500</v>
      </c>
      <c r="S3650" s="12" t="str">
        <f>VLOOKUP(A:A,'ИЗ ОСНОВЫ НОМЕНКЛАТУР'!D:H,5,0)</f>
        <v>C</v>
      </c>
      <c r="T3650" s="44">
        <f t="shared" si="675"/>
        <v>0</v>
      </c>
      <c r="U3650" s="44">
        <f t="shared" si="676"/>
        <v>0</v>
      </c>
      <c r="V3650" s="44">
        <f t="shared" si="677"/>
        <v>0</v>
      </c>
      <c r="W3650" s="44">
        <f t="shared" si="678"/>
        <v>0</v>
      </c>
      <c r="X3650" s="44">
        <f t="shared" si="679"/>
        <v>0</v>
      </c>
      <c r="Y3650" s="44">
        <f t="shared" si="680"/>
        <v>0</v>
      </c>
      <c r="Z3650" s="44">
        <f t="shared" si="681"/>
        <v>0</v>
      </c>
      <c r="AA3650" s="44">
        <f t="shared" si="682"/>
        <v>0</v>
      </c>
      <c r="AB3650" s="44">
        <f t="shared" si="683"/>
        <v>0</v>
      </c>
      <c r="AC3650" s="44">
        <f t="shared" si="684"/>
        <v>0</v>
      </c>
      <c r="AD3650" s="44">
        <f t="shared" si="685"/>
        <v>137500</v>
      </c>
      <c r="AE3650" s="12">
        <f t="shared" si="686"/>
        <v>137500</v>
      </c>
    </row>
    <row r="3651" spans="1:31" ht="12.6" hidden="1" customHeight="1" x14ac:dyDescent="0.2">
      <c r="A3651" s="26" t="s">
        <v>1194</v>
      </c>
      <c r="B3651" s="19"/>
      <c r="C3651" s="19"/>
      <c r="D3651" s="20"/>
      <c r="E3651" s="21"/>
      <c r="F3651" s="22"/>
      <c r="G3651" s="21"/>
      <c r="H3651" s="22"/>
      <c r="I3651" s="20"/>
      <c r="J3651" s="20"/>
      <c r="K3651" s="20"/>
      <c r="L3651" s="20"/>
      <c r="M3651" s="20"/>
      <c r="N3651" s="20">
        <v>3</v>
      </c>
      <c r="O3651" s="20">
        <v>3</v>
      </c>
      <c r="P3651" s="23" t="str">
        <f>VLOOKUP(A3651,'ИЗ ОСНОВЫ НОМЕНКЛАТУР'!D:E,2,0)</f>
        <v>Аксессуары для кухни</v>
      </c>
      <c r="Q3651" s="23" t="str">
        <f>VLOOKUP(A3651,'ИЗ ОСНОВЫ НОМЕНКЛАТУР'!D:F,3,0)</f>
        <v>Смесители для кухни</v>
      </c>
      <c r="R3651" s="40">
        <f>VLOOKUP(A:A,'ИЗ ОСНОВЫ НОМЕНКЛАТУР'!D:G,4,0)</f>
        <v>25375</v>
      </c>
      <c r="S3651" s="12" t="str">
        <f>VLOOKUP(A:A,'ИЗ ОСНОВЫ НОМЕНКЛАТУР'!D:H,5,0)</f>
        <v>C</v>
      </c>
      <c r="T3651" s="44">
        <f t="shared" si="675"/>
        <v>0</v>
      </c>
      <c r="U3651" s="44">
        <f t="shared" si="676"/>
        <v>0</v>
      </c>
      <c r="V3651" s="44">
        <f t="shared" si="677"/>
        <v>0</v>
      </c>
      <c r="W3651" s="44">
        <f t="shared" si="678"/>
        <v>0</v>
      </c>
      <c r="X3651" s="44">
        <f t="shared" si="679"/>
        <v>0</v>
      </c>
      <c r="Y3651" s="44">
        <f t="shared" si="680"/>
        <v>0</v>
      </c>
      <c r="Z3651" s="44">
        <f t="shared" si="681"/>
        <v>0</v>
      </c>
      <c r="AA3651" s="44">
        <f t="shared" si="682"/>
        <v>0</v>
      </c>
      <c r="AB3651" s="44">
        <f t="shared" si="683"/>
        <v>0</v>
      </c>
      <c r="AC3651" s="44">
        <f t="shared" si="684"/>
        <v>0</v>
      </c>
      <c r="AD3651" s="44">
        <f t="shared" si="685"/>
        <v>76125</v>
      </c>
      <c r="AE3651" s="12">
        <f t="shared" si="686"/>
        <v>76125</v>
      </c>
    </row>
    <row r="3652" spans="1:31" ht="12.6" hidden="1" customHeight="1" x14ac:dyDescent="0.2">
      <c r="A3652" s="26" t="s">
        <v>5007</v>
      </c>
      <c r="B3652" s="19"/>
      <c r="C3652" s="19"/>
      <c r="D3652" s="20"/>
      <c r="E3652" s="21"/>
      <c r="F3652" s="22"/>
      <c r="G3652" s="21"/>
      <c r="H3652" s="22"/>
      <c r="I3652" s="20"/>
      <c r="J3652" s="20"/>
      <c r="K3652" s="20"/>
      <c r="L3652" s="20"/>
      <c r="M3652" s="20"/>
      <c r="N3652" s="20">
        <v>5</v>
      </c>
      <c r="O3652" s="20">
        <v>5</v>
      </c>
      <c r="P3652" s="23" t="str">
        <f>VLOOKUP(A3652,'ИЗ ОСНОВЫ НОМЕНКЛАТУР'!D:E,2,0)</f>
        <v>Аксессуары для кухни</v>
      </c>
      <c r="Q3652" s="23" t="str">
        <f>VLOOKUP(A3652,'ИЗ ОСНОВЫ НОМЕНКЛАТУР'!D:F,3,0)</f>
        <v>Смесители для кухни</v>
      </c>
      <c r="R3652" s="40">
        <f>VLOOKUP(A:A,'ИЗ ОСНОВЫ НОМЕНКЛАТУР'!D:G,4,0)</f>
        <v>29000</v>
      </c>
      <c r="S3652" s="12" t="str">
        <f>VLOOKUP(A:A,'ИЗ ОСНОВЫ НОМЕНКЛАТУР'!D:H,5,0)</f>
        <v>C</v>
      </c>
      <c r="T3652" s="44">
        <f t="shared" si="675"/>
        <v>0</v>
      </c>
      <c r="U3652" s="44">
        <f t="shared" si="676"/>
        <v>0</v>
      </c>
      <c r="V3652" s="44">
        <f t="shared" si="677"/>
        <v>0</v>
      </c>
      <c r="W3652" s="44">
        <f t="shared" si="678"/>
        <v>0</v>
      </c>
      <c r="X3652" s="44">
        <f t="shared" si="679"/>
        <v>0</v>
      </c>
      <c r="Y3652" s="44">
        <f t="shared" si="680"/>
        <v>0</v>
      </c>
      <c r="Z3652" s="44">
        <f t="shared" si="681"/>
        <v>0</v>
      </c>
      <c r="AA3652" s="44">
        <f t="shared" si="682"/>
        <v>0</v>
      </c>
      <c r="AB3652" s="44">
        <f t="shared" si="683"/>
        <v>0</v>
      </c>
      <c r="AC3652" s="44">
        <f t="shared" si="684"/>
        <v>0</v>
      </c>
      <c r="AD3652" s="44">
        <f t="shared" si="685"/>
        <v>145000</v>
      </c>
      <c r="AE3652" s="12">
        <f t="shared" si="686"/>
        <v>145000</v>
      </c>
    </row>
    <row r="3653" spans="1:31" ht="12.6" hidden="1" customHeight="1" x14ac:dyDescent="0.2">
      <c r="A3653" s="26" t="s">
        <v>1213</v>
      </c>
      <c r="B3653" s="19"/>
      <c r="C3653" s="19"/>
      <c r="D3653" s="20"/>
      <c r="E3653" s="21"/>
      <c r="F3653" s="22"/>
      <c r="G3653" s="21"/>
      <c r="H3653" s="22"/>
      <c r="I3653" s="20"/>
      <c r="J3653" s="20"/>
      <c r="K3653" s="20"/>
      <c r="L3653" s="20"/>
      <c r="M3653" s="20"/>
      <c r="N3653" s="20">
        <v>4</v>
      </c>
      <c r="O3653" s="20">
        <v>4</v>
      </c>
      <c r="P3653" s="23" t="str">
        <f>VLOOKUP(A3653,'ИЗ ОСНОВЫ НОМЕНКЛАТУР'!D:E,2,0)</f>
        <v>Аксессуары для кухни</v>
      </c>
      <c r="Q3653" s="23" t="str">
        <f>VLOOKUP(A3653,'ИЗ ОСНОВЫ НОМЕНКЛАТУР'!D:F,3,0)</f>
        <v>Смесители для кухни</v>
      </c>
      <c r="R3653" s="40">
        <f>VLOOKUP(A:A,'ИЗ ОСНОВЫ НОМЕНКЛАТУР'!D:G,4,0)</f>
        <v>25000</v>
      </c>
      <c r="S3653" s="12" t="str">
        <f>VLOOKUP(A:A,'ИЗ ОСНОВЫ НОМЕНКЛАТУР'!D:H,5,0)</f>
        <v>C</v>
      </c>
      <c r="T3653" s="44">
        <f t="shared" si="675"/>
        <v>0</v>
      </c>
      <c r="U3653" s="44">
        <f t="shared" si="676"/>
        <v>0</v>
      </c>
      <c r="V3653" s="44">
        <f t="shared" si="677"/>
        <v>0</v>
      </c>
      <c r="W3653" s="44">
        <f t="shared" si="678"/>
        <v>0</v>
      </c>
      <c r="X3653" s="44">
        <f t="shared" si="679"/>
        <v>0</v>
      </c>
      <c r="Y3653" s="44">
        <f t="shared" si="680"/>
        <v>0</v>
      </c>
      <c r="Z3653" s="44">
        <f t="shared" si="681"/>
        <v>0</v>
      </c>
      <c r="AA3653" s="44">
        <f t="shared" si="682"/>
        <v>0</v>
      </c>
      <c r="AB3653" s="44">
        <f t="shared" si="683"/>
        <v>0</v>
      </c>
      <c r="AC3653" s="44">
        <f t="shared" si="684"/>
        <v>0</v>
      </c>
      <c r="AD3653" s="44">
        <f t="shared" si="685"/>
        <v>100000</v>
      </c>
      <c r="AE3653" s="12">
        <f t="shared" si="686"/>
        <v>100000</v>
      </c>
    </row>
    <row r="3654" spans="1:31" ht="12.6" hidden="1" customHeight="1" x14ac:dyDescent="0.2">
      <c r="A3654" s="26" t="s">
        <v>5008</v>
      </c>
      <c r="B3654" s="19"/>
      <c r="C3654" s="19"/>
      <c r="D3654" s="20"/>
      <c r="E3654" s="21"/>
      <c r="F3654" s="22"/>
      <c r="G3654" s="21"/>
      <c r="H3654" s="22"/>
      <c r="I3654" s="20"/>
      <c r="J3654" s="20"/>
      <c r="K3654" s="20"/>
      <c r="L3654" s="20"/>
      <c r="M3654" s="20"/>
      <c r="N3654" s="20">
        <v>5</v>
      </c>
      <c r="O3654" s="20">
        <v>5</v>
      </c>
      <c r="P3654" s="23" t="str">
        <f>VLOOKUP(A3654,'ИЗ ОСНОВЫ НОМЕНКЛАТУР'!D:E,2,0)</f>
        <v>Аксессуары для кухни</v>
      </c>
      <c r="Q3654" s="23" t="str">
        <f>VLOOKUP(A3654,'ИЗ ОСНОВЫ НОМЕНКЛАТУР'!D:F,3,0)</f>
        <v>Смесители для кухни</v>
      </c>
      <c r="R3654" s="40">
        <f>VLOOKUP(A:A,'ИЗ ОСНОВЫ НОМЕНКЛАТУР'!D:G,4,0)</f>
        <v>24840</v>
      </c>
      <c r="S3654" s="12" t="str">
        <f>VLOOKUP(A:A,'ИЗ ОСНОВЫ НОМЕНКЛАТУР'!D:H,5,0)</f>
        <v>C</v>
      </c>
      <c r="T3654" s="44">
        <f t="shared" si="675"/>
        <v>0</v>
      </c>
      <c r="U3654" s="44">
        <f t="shared" si="676"/>
        <v>0</v>
      </c>
      <c r="V3654" s="44">
        <f t="shared" si="677"/>
        <v>0</v>
      </c>
      <c r="W3654" s="44">
        <f t="shared" si="678"/>
        <v>0</v>
      </c>
      <c r="X3654" s="44">
        <f t="shared" si="679"/>
        <v>0</v>
      </c>
      <c r="Y3654" s="44">
        <f t="shared" si="680"/>
        <v>0</v>
      </c>
      <c r="Z3654" s="44">
        <f t="shared" si="681"/>
        <v>0</v>
      </c>
      <c r="AA3654" s="44">
        <f t="shared" si="682"/>
        <v>0</v>
      </c>
      <c r="AB3654" s="44">
        <f t="shared" si="683"/>
        <v>0</v>
      </c>
      <c r="AC3654" s="44">
        <f t="shared" si="684"/>
        <v>0</v>
      </c>
      <c r="AD3654" s="44">
        <f t="shared" si="685"/>
        <v>124200</v>
      </c>
      <c r="AE3654" s="12">
        <f t="shared" si="686"/>
        <v>124200</v>
      </c>
    </row>
    <row r="3655" spans="1:31" ht="12.6" hidden="1" customHeight="1" x14ac:dyDescent="0.2">
      <c r="A3655" s="26" t="s">
        <v>1214</v>
      </c>
      <c r="B3655" s="19"/>
      <c r="C3655" s="19"/>
      <c r="D3655" s="20"/>
      <c r="E3655" s="21"/>
      <c r="F3655" s="22"/>
      <c r="G3655" s="21"/>
      <c r="H3655" s="22"/>
      <c r="I3655" s="20"/>
      <c r="J3655" s="20"/>
      <c r="K3655" s="20"/>
      <c r="L3655" s="20"/>
      <c r="M3655" s="20"/>
      <c r="N3655" s="20">
        <v>4</v>
      </c>
      <c r="O3655" s="20">
        <v>4</v>
      </c>
      <c r="P3655" s="23" t="str">
        <f>VLOOKUP(A3655,'ИЗ ОСНОВЫ НОМЕНКЛАТУР'!D:E,2,0)</f>
        <v>Аксессуары для кухни</v>
      </c>
      <c r="Q3655" s="23" t="str">
        <f>VLOOKUP(A3655,'ИЗ ОСНОВЫ НОМЕНКЛАТУР'!D:F,3,0)</f>
        <v>Смесители для кухни</v>
      </c>
      <c r="R3655" s="40">
        <f>VLOOKUP(A:A,'ИЗ ОСНОВЫ НОМЕНКЛАТУР'!D:G,4,0)</f>
        <v>23200</v>
      </c>
      <c r="S3655" s="12" t="str">
        <f>VLOOKUP(A:A,'ИЗ ОСНОВЫ НОМЕНКЛАТУР'!D:H,5,0)</f>
        <v>C</v>
      </c>
      <c r="T3655" s="44">
        <f t="shared" si="675"/>
        <v>0</v>
      </c>
      <c r="U3655" s="44">
        <f t="shared" si="676"/>
        <v>0</v>
      </c>
      <c r="V3655" s="44">
        <f t="shared" si="677"/>
        <v>0</v>
      </c>
      <c r="W3655" s="44">
        <f t="shared" si="678"/>
        <v>0</v>
      </c>
      <c r="X3655" s="44">
        <f t="shared" si="679"/>
        <v>0</v>
      </c>
      <c r="Y3655" s="44">
        <f t="shared" si="680"/>
        <v>0</v>
      </c>
      <c r="Z3655" s="44">
        <f t="shared" si="681"/>
        <v>0</v>
      </c>
      <c r="AA3655" s="44">
        <f t="shared" si="682"/>
        <v>0</v>
      </c>
      <c r="AB3655" s="44">
        <f t="shared" si="683"/>
        <v>0</v>
      </c>
      <c r="AC3655" s="44">
        <f t="shared" si="684"/>
        <v>0</v>
      </c>
      <c r="AD3655" s="44">
        <f t="shared" si="685"/>
        <v>92800</v>
      </c>
      <c r="AE3655" s="12">
        <f t="shared" si="686"/>
        <v>92800</v>
      </c>
    </row>
    <row r="3656" spans="1:31" ht="12.6" hidden="1" customHeight="1" x14ac:dyDescent="0.2">
      <c r="A3656" s="26" t="s">
        <v>5009</v>
      </c>
      <c r="B3656" s="19"/>
      <c r="C3656" s="19"/>
      <c r="D3656" s="20"/>
      <c r="E3656" s="21"/>
      <c r="F3656" s="22"/>
      <c r="G3656" s="21"/>
      <c r="H3656" s="22"/>
      <c r="I3656" s="20"/>
      <c r="J3656" s="20"/>
      <c r="K3656" s="20"/>
      <c r="L3656" s="20"/>
      <c r="M3656" s="20"/>
      <c r="N3656" s="20">
        <v>5</v>
      </c>
      <c r="O3656" s="20">
        <v>5</v>
      </c>
      <c r="P3656" s="23" t="str">
        <f>VLOOKUP(A3656,'ИЗ ОСНОВЫ НОМЕНКЛАТУР'!D:E,2,0)</f>
        <v>Аксессуары для кухни</v>
      </c>
      <c r="Q3656" s="23" t="str">
        <f>VLOOKUP(A3656,'ИЗ ОСНОВЫ НОМЕНКЛАТУР'!D:F,3,0)</f>
        <v>Смесители для кухни</v>
      </c>
      <c r="R3656" s="40">
        <f>VLOOKUP(A:A,'ИЗ ОСНОВЫ НОМЕНКЛАТУР'!D:G,4,0)</f>
        <v>19400</v>
      </c>
      <c r="S3656" s="12" t="str">
        <f>VLOOKUP(A:A,'ИЗ ОСНОВЫ НОМЕНКЛАТУР'!D:H,5,0)</f>
        <v>C</v>
      </c>
      <c r="T3656" s="44">
        <f t="shared" si="675"/>
        <v>0</v>
      </c>
      <c r="U3656" s="44">
        <f t="shared" si="676"/>
        <v>0</v>
      </c>
      <c r="V3656" s="44">
        <f t="shared" si="677"/>
        <v>0</v>
      </c>
      <c r="W3656" s="44">
        <f t="shared" si="678"/>
        <v>0</v>
      </c>
      <c r="X3656" s="44">
        <f t="shared" si="679"/>
        <v>0</v>
      </c>
      <c r="Y3656" s="44">
        <f t="shared" si="680"/>
        <v>0</v>
      </c>
      <c r="Z3656" s="44">
        <f t="shared" si="681"/>
        <v>0</v>
      </c>
      <c r="AA3656" s="44">
        <f t="shared" si="682"/>
        <v>0</v>
      </c>
      <c r="AB3656" s="44">
        <f t="shared" si="683"/>
        <v>0</v>
      </c>
      <c r="AC3656" s="44">
        <f t="shared" si="684"/>
        <v>0</v>
      </c>
      <c r="AD3656" s="44">
        <f t="shared" si="685"/>
        <v>97000</v>
      </c>
      <c r="AE3656" s="12">
        <f t="shared" si="686"/>
        <v>97000</v>
      </c>
    </row>
    <row r="3657" spans="1:31" ht="12.6" hidden="1" customHeight="1" x14ac:dyDescent="0.2">
      <c r="A3657" s="26" t="s">
        <v>5010</v>
      </c>
      <c r="B3657" s="19"/>
      <c r="C3657" s="19"/>
      <c r="D3657" s="20"/>
      <c r="E3657" s="21"/>
      <c r="F3657" s="22"/>
      <c r="G3657" s="21"/>
      <c r="H3657" s="22"/>
      <c r="I3657" s="20"/>
      <c r="J3657" s="20"/>
      <c r="K3657" s="20"/>
      <c r="L3657" s="20"/>
      <c r="M3657" s="20"/>
      <c r="N3657" s="20">
        <v>5</v>
      </c>
      <c r="O3657" s="20">
        <v>5</v>
      </c>
      <c r="P3657" s="23" t="str">
        <f>VLOOKUP(A3657,'ИЗ ОСНОВЫ НОМЕНКЛАТУР'!D:E,2,0)</f>
        <v>Аксессуары для кухни</v>
      </c>
      <c r="Q3657" s="23" t="str">
        <f>VLOOKUP(A3657,'ИЗ ОСНОВЫ НОМЕНКЛАТУР'!D:F,3,0)</f>
        <v>Смесители для кухни</v>
      </c>
      <c r="R3657" s="40">
        <f>VLOOKUP(A:A,'ИЗ ОСНОВЫ НОМЕНКЛАТУР'!D:G,4,0)</f>
        <v>27000</v>
      </c>
      <c r="S3657" s="12" t="str">
        <f>VLOOKUP(A:A,'ИЗ ОСНОВЫ НОМЕНКЛАТУР'!D:H,5,0)</f>
        <v>C</v>
      </c>
      <c r="T3657" s="44">
        <f t="shared" ref="T3657:T3720" si="687">$R3657*D3657</f>
        <v>0</v>
      </c>
      <c r="U3657" s="44">
        <f t="shared" ref="U3657:U3720" si="688">$R3657*E3657</f>
        <v>0</v>
      </c>
      <c r="V3657" s="44">
        <f t="shared" ref="V3657:V3720" si="689">$R3657*F3657</f>
        <v>0</v>
      </c>
      <c r="W3657" s="44">
        <f t="shared" ref="W3657:W3720" si="690">$R3657*G3657</f>
        <v>0</v>
      </c>
      <c r="X3657" s="44">
        <f t="shared" ref="X3657:X3720" si="691">$R3657*H3657</f>
        <v>0</v>
      </c>
      <c r="Y3657" s="44">
        <f t="shared" ref="Y3657:Y3720" si="692">$R3657*I3657</f>
        <v>0</v>
      </c>
      <c r="Z3657" s="44">
        <f t="shared" ref="Z3657:Z3720" si="693">$R3657*J3657</f>
        <v>0</v>
      </c>
      <c r="AA3657" s="44">
        <f t="shared" ref="AA3657:AA3720" si="694">$R3657*K3657</f>
        <v>0</v>
      </c>
      <c r="AB3657" s="44">
        <f t="shared" ref="AB3657:AB3720" si="695">$R3657*L3657</f>
        <v>0</v>
      </c>
      <c r="AC3657" s="44">
        <f t="shared" ref="AC3657:AC3720" si="696">$R3657*M3657</f>
        <v>0</v>
      </c>
      <c r="AD3657" s="44">
        <f t="shared" ref="AD3657:AD3720" si="697">$R3657*N3657</f>
        <v>135000</v>
      </c>
      <c r="AE3657" s="12">
        <f t="shared" ref="AE3657:AE3720" si="698">SUM(T3657:AD3657)</f>
        <v>135000</v>
      </c>
    </row>
    <row r="3658" spans="1:31" ht="12.6" hidden="1" customHeight="1" x14ac:dyDescent="0.2">
      <c r="A3658" s="26" t="s">
        <v>1191</v>
      </c>
      <c r="B3658" s="19"/>
      <c r="C3658" s="19"/>
      <c r="D3658" s="20"/>
      <c r="E3658" s="21"/>
      <c r="F3658" s="22"/>
      <c r="G3658" s="21"/>
      <c r="H3658" s="22"/>
      <c r="I3658" s="20"/>
      <c r="J3658" s="20">
        <v>2</v>
      </c>
      <c r="K3658" s="20"/>
      <c r="L3658" s="20">
        <v>3</v>
      </c>
      <c r="M3658" s="20"/>
      <c r="N3658" s="20">
        <v>2</v>
      </c>
      <c r="O3658" s="20">
        <v>7</v>
      </c>
      <c r="P3658" s="23" t="str">
        <f>VLOOKUP(A3658,'ИЗ ОСНОВЫ НОМЕНКЛАТУР'!D:E,2,0)</f>
        <v>Аксессуары для кухни</v>
      </c>
      <c r="Q3658" s="23" t="str">
        <f>VLOOKUP(A3658,'ИЗ ОСНОВЫ НОМЕНКЛАТУР'!D:F,3,0)</f>
        <v>Смесители для кухни</v>
      </c>
      <c r="R3658" s="40">
        <f>VLOOKUP(A:A,'ИЗ ОСНОВЫ НОМЕНКЛАТУР'!D:G,4,0)</f>
        <v>18125.518749999999</v>
      </c>
      <c r="S3658" s="12" t="str">
        <f>VLOOKUP(A:A,'ИЗ ОСНОВЫ НОМЕНКЛАТУР'!D:H,5,0)</f>
        <v>C</v>
      </c>
      <c r="T3658" s="44">
        <f t="shared" si="687"/>
        <v>0</v>
      </c>
      <c r="U3658" s="44">
        <f t="shared" si="688"/>
        <v>0</v>
      </c>
      <c r="V3658" s="44">
        <f t="shared" si="689"/>
        <v>0</v>
      </c>
      <c r="W3658" s="44">
        <f t="shared" si="690"/>
        <v>0</v>
      </c>
      <c r="X3658" s="44">
        <f t="shared" si="691"/>
        <v>0</v>
      </c>
      <c r="Y3658" s="44">
        <f t="shared" si="692"/>
        <v>0</v>
      </c>
      <c r="Z3658" s="44">
        <f t="shared" si="693"/>
        <v>36251.037499999999</v>
      </c>
      <c r="AA3658" s="44">
        <f t="shared" si="694"/>
        <v>0</v>
      </c>
      <c r="AB3658" s="44">
        <f t="shared" si="695"/>
        <v>54376.556249999994</v>
      </c>
      <c r="AC3658" s="44">
        <f t="shared" si="696"/>
        <v>0</v>
      </c>
      <c r="AD3658" s="44">
        <f t="shared" si="697"/>
        <v>36251.037499999999</v>
      </c>
      <c r="AE3658" s="12">
        <f t="shared" si="698"/>
        <v>126878.63125000001</v>
      </c>
    </row>
    <row r="3659" spans="1:31" ht="12.6" hidden="1" customHeight="1" x14ac:dyDescent="0.2">
      <c r="A3659" s="26" t="s">
        <v>1199</v>
      </c>
      <c r="B3659" s="19"/>
      <c r="C3659" s="19"/>
      <c r="D3659" s="20"/>
      <c r="E3659" s="21"/>
      <c r="F3659" s="22"/>
      <c r="G3659" s="21"/>
      <c r="H3659" s="22"/>
      <c r="I3659" s="20"/>
      <c r="J3659" s="20"/>
      <c r="K3659" s="20"/>
      <c r="L3659" s="20">
        <v>1</v>
      </c>
      <c r="M3659" s="20"/>
      <c r="N3659" s="20">
        <v>1</v>
      </c>
      <c r="O3659" s="20">
        <v>2</v>
      </c>
      <c r="P3659" s="23" t="str">
        <f>VLOOKUP(A3659,'ИЗ ОСНОВЫ НОМЕНКЛАТУР'!D:E,2,0)</f>
        <v>Аксессуары для кухни</v>
      </c>
      <c r="Q3659" s="23" t="str">
        <f>VLOOKUP(A3659,'ИЗ ОСНОВЫ НОМЕНКЛАТУР'!D:F,3,0)</f>
        <v>Смесители для кухни</v>
      </c>
      <c r="R3659" s="40">
        <f>VLOOKUP(A:A,'ИЗ ОСНОВЫ НОМЕНКЛАТУР'!D:G,4,0)</f>
        <v>28425</v>
      </c>
      <c r="S3659" s="12" t="str">
        <f>VLOOKUP(A:A,'ИЗ ОСНОВЫ НОМЕНКЛАТУР'!D:H,5,0)</f>
        <v>C</v>
      </c>
      <c r="T3659" s="44">
        <f t="shared" si="687"/>
        <v>0</v>
      </c>
      <c r="U3659" s="44">
        <f t="shared" si="688"/>
        <v>0</v>
      </c>
      <c r="V3659" s="44">
        <f t="shared" si="689"/>
        <v>0</v>
      </c>
      <c r="W3659" s="44">
        <f t="shared" si="690"/>
        <v>0</v>
      </c>
      <c r="X3659" s="44">
        <f t="shared" si="691"/>
        <v>0</v>
      </c>
      <c r="Y3659" s="44">
        <f t="shared" si="692"/>
        <v>0</v>
      </c>
      <c r="Z3659" s="44">
        <f t="shared" si="693"/>
        <v>0</v>
      </c>
      <c r="AA3659" s="44">
        <f t="shared" si="694"/>
        <v>0</v>
      </c>
      <c r="AB3659" s="44">
        <f t="shared" si="695"/>
        <v>28425</v>
      </c>
      <c r="AC3659" s="44">
        <f t="shared" si="696"/>
        <v>0</v>
      </c>
      <c r="AD3659" s="44">
        <f t="shared" si="697"/>
        <v>28425</v>
      </c>
      <c r="AE3659" s="12">
        <f t="shared" si="698"/>
        <v>56850</v>
      </c>
    </row>
    <row r="3660" spans="1:31" ht="12.6" hidden="1" customHeight="1" x14ac:dyDescent="0.2">
      <c r="A3660" s="26" t="s">
        <v>3319</v>
      </c>
      <c r="B3660" s="19"/>
      <c r="C3660" s="19"/>
      <c r="D3660" s="20"/>
      <c r="E3660" s="21"/>
      <c r="F3660" s="22"/>
      <c r="G3660" s="21"/>
      <c r="H3660" s="22"/>
      <c r="I3660" s="20"/>
      <c r="J3660" s="20">
        <v>198</v>
      </c>
      <c r="K3660" s="20"/>
      <c r="L3660" s="20"/>
      <c r="M3660" s="20"/>
      <c r="N3660" s="20">
        <v>40</v>
      </c>
      <c r="O3660" s="20">
        <v>238</v>
      </c>
      <c r="P3660" s="23" t="str">
        <f>VLOOKUP(A3660,'ИЗ ОСНОВЫ НОМЕНКЛАТУР'!D:E,2,0)</f>
        <v>Трубные системы, рейлинг</v>
      </c>
      <c r="Q3660" s="23" t="str">
        <f>VLOOKUP(A3660,'ИЗ ОСНОВЫ НОМЕНКЛАТУР'!D:F,3,0)</f>
        <v>Соединение труб</v>
      </c>
      <c r="R3660" s="40">
        <f>VLOOKUP(A:A,'ИЗ ОСНОВЫ НОМЕНКЛАТУР'!D:G,4,0)</f>
        <v>229.18641114982577</v>
      </c>
      <c r="S3660" s="12" t="str">
        <f>VLOOKUP(A:A,'ИЗ ОСНОВЫ НОМЕНКЛАТУР'!D:H,5,0)</f>
        <v>C</v>
      </c>
      <c r="T3660" s="44">
        <f t="shared" si="687"/>
        <v>0</v>
      </c>
      <c r="U3660" s="44">
        <f t="shared" si="688"/>
        <v>0</v>
      </c>
      <c r="V3660" s="44">
        <f t="shared" si="689"/>
        <v>0</v>
      </c>
      <c r="W3660" s="44">
        <f t="shared" si="690"/>
        <v>0</v>
      </c>
      <c r="X3660" s="44">
        <f t="shared" si="691"/>
        <v>0</v>
      </c>
      <c r="Y3660" s="44">
        <f t="shared" si="692"/>
        <v>0</v>
      </c>
      <c r="Z3660" s="44">
        <f t="shared" si="693"/>
        <v>45378.909407665502</v>
      </c>
      <c r="AA3660" s="44">
        <f t="shared" si="694"/>
        <v>0</v>
      </c>
      <c r="AB3660" s="44">
        <f t="shared" si="695"/>
        <v>0</v>
      </c>
      <c r="AC3660" s="44">
        <f t="shared" si="696"/>
        <v>0</v>
      </c>
      <c r="AD3660" s="44">
        <f t="shared" si="697"/>
        <v>9167.4564459930316</v>
      </c>
      <c r="AE3660" s="12">
        <f t="shared" si="698"/>
        <v>54546.365853658535</v>
      </c>
    </row>
    <row r="3661" spans="1:31" ht="12.6" hidden="1" customHeight="1" x14ac:dyDescent="0.2">
      <c r="A3661" s="26" t="s">
        <v>3323</v>
      </c>
      <c r="B3661" s="19"/>
      <c r="C3661" s="19"/>
      <c r="D3661" s="20"/>
      <c r="E3661" s="20">
        <v>186</v>
      </c>
      <c r="F3661" s="20"/>
      <c r="G3661" s="21"/>
      <c r="H3661" s="22"/>
      <c r="I3661" s="20"/>
      <c r="J3661" s="20"/>
      <c r="K3661" s="20"/>
      <c r="L3661" s="20"/>
      <c r="M3661" s="20"/>
      <c r="N3661" s="20">
        <v>349</v>
      </c>
      <c r="O3661" s="20">
        <v>535</v>
      </c>
      <c r="P3661" s="23" t="str">
        <f>VLOOKUP(A3661,'ИЗ ОСНОВЫ НОМЕНКЛАТУР'!D:E,2,0)</f>
        <v>Трубные системы, рейлинг</v>
      </c>
      <c r="Q3661" s="23" t="str">
        <f>VLOOKUP(A3661,'ИЗ ОСНОВЫ НОМЕНКЛАТУР'!D:F,3,0)</f>
        <v>Соединение труб</v>
      </c>
      <c r="R3661" s="40">
        <f>VLOOKUP(A:A,'ИЗ ОСНОВЫ НОМЕНКЛАТУР'!D:G,4,0)</f>
        <v>190.10634146341462</v>
      </c>
      <c r="S3661" s="12" t="str">
        <f>VLOOKUP(A:A,'ИЗ ОСНОВЫ НОМЕНКЛАТУР'!D:H,5,0)</f>
        <v>C</v>
      </c>
      <c r="T3661" s="44">
        <f t="shared" si="687"/>
        <v>0</v>
      </c>
      <c r="U3661" s="44">
        <f t="shared" si="688"/>
        <v>35359.77951219512</v>
      </c>
      <c r="V3661" s="44">
        <f t="shared" si="689"/>
        <v>0</v>
      </c>
      <c r="W3661" s="44">
        <f t="shared" si="690"/>
        <v>0</v>
      </c>
      <c r="X3661" s="44">
        <f t="shared" si="691"/>
        <v>0</v>
      </c>
      <c r="Y3661" s="44">
        <f t="shared" si="692"/>
        <v>0</v>
      </c>
      <c r="Z3661" s="44">
        <f t="shared" si="693"/>
        <v>0</v>
      </c>
      <c r="AA3661" s="44">
        <f t="shared" si="694"/>
        <v>0</v>
      </c>
      <c r="AB3661" s="44">
        <f t="shared" si="695"/>
        <v>0</v>
      </c>
      <c r="AC3661" s="44">
        <f t="shared" si="696"/>
        <v>0</v>
      </c>
      <c r="AD3661" s="44">
        <f t="shared" si="697"/>
        <v>66347.113170731696</v>
      </c>
      <c r="AE3661" s="12">
        <f t="shared" si="698"/>
        <v>101706.89268292682</v>
      </c>
    </row>
    <row r="3662" spans="1:31" ht="12.6" hidden="1" customHeight="1" x14ac:dyDescent="0.2">
      <c r="A3662" s="26" t="s">
        <v>1643</v>
      </c>
      <c r="B3662" s="19"/>
      <c r="C3662" s="19"/>
      <c r="D3662" s="20"/>
      <c r="E3662" s="20">
        <v>7</v>
      </c>
      <c r="F3662" s="20"/>
      <c r="G3662" s="21"/>
      <c r="H3662" s="22"/>
      <c r="I3662" s="20"/>
      <c r="J3662" s="20">
        <v>15</v>
      </c>
      <c r="K3662" s="20"/>
      <c r="L3662" s="20"/>
      <c r="M3662" s="20">
        <v>10</v>
      </c>
      <c r="N3662" s="20">
        <v>10</v>
      </c>
      <c r="O3662" s="20">
        <v>42</v>
      </c>
      <c r="P3662" s="23" t="str">
        <f>VLOOKUP(A3662,'ИЗ ОСНОВЫ НОМЕНКЛАТУР'!D:E,2,0)</f>
        <v>Аксессуары для столешниц</v>
      </c>
      <c r="Q3662" s="23" t="str">
        <f>VLOOKUP(A3662,'ИЗ ОСНОВЫ НОМЕНКЛАТУР'!D:F,3,0)</f>
        <v>Цоколь</v>
      </c>
      <c r="R3662" s="40">
        <f>VLOOKUP(A:A,'ИЗ ОСНОВЫ НОМЕНКЛАТУР'!D:G,4,0)</f>
        <v>132.429</v>
      </c>
      <c r="S3662" s="12" t="str">
        <f>VLOOKUP(A:A,'ИЗ ОСНОВЫ НОМЕНКЛАТУР'!D:H,5,0)</f>
        <v>C</v>
      </c>
      <c r="T3662" s="44">
        <f t="shared" si="687"/>
        <v>0</v>
      </c>
      <c r="U3662" s="44">
        <f t="shared" si="688"/>
        <v>927.00300000000004</v>
      </c>
      <c r="V3662" s="44">
        <f t="shared" si="689"/>
        <v>0</v>
      </c>
      <c r="W3662" s="44">
        <f t="shared" si="690"/>
        <v>0</v>
      </c>
      <c r="X3662" s="44">
        <f t="shared" si="691"/>
        <v>0</v>
      </c>
      <c r="Y3662" s="44">
        <f t="shared" si="692"/>
        <v>0</v>
      </c>
      <c r="Z3662" s="44">
        <f t="shared" si="693"/>
        <v>1986.4349999999999</v>
      </c>
      <c r="AA3662" s="44">
        <f t="shared" si="694"/>
        <v>0</v>
      </c>
      <c r="AB3662" s="44">
        <f t="shared" si="695"/>
        <v>0</v>
      </c>
      <c r="AC3662" s="44">
        <f t="shared" si="696"/>
        <v>1324.29</v>
      </c>
      <c r="AD3662" s="44">
        <f t="shared" si="697"/>
        <v>1324.29</v>
      </c>
      <c r="AE3662" s="12">
        <f t="shared" si="698"/>
        <v>5562.018</v>
      </c>
    </row>
    <row r="3663" spans="1:31" ht="12.6" hidden="1" customHeight="1" x14ac:dyDescent="0.2">
      <c r="A3663" s="26" t="s">
        <v>1648</v>
      </c>
      <c r="B3663" s="19"/>
      <c r="C3663" s="19"/>
      <c r="D3663" s="20"/>
      <c r="E3663" s="20">
        <v>5</v>
      </c>
      <c r="F3663" s="20"/>
      <c r="G3663" s="21"/>
      <c r="H3663" s="22"/>
      <c r="I3663" s="20"/>
      <c r="J3663" s="20">
        <v>18</v>
      </c>
      <c r="K3663" s="20"/>
      <c r="L3663" s="20"/>
      <c r="M3663" s="20">
        <v>9</v>
      </c>
      <c r="N3663" s="20">
        <v>10</v>
      </c>
      <c r="O3663" s="20">
        <v>42</v>
      </c>
      <c r="P3663" s="23" t="str">
        <f>VLOOKUP(A3663,'ИЗ ОСНОВЫ НОМЕНКЛАТУР'!D:E,2,0)</f>
        <v>Аксессуары для столешниц</v>
      </c>
      <c r="Q3663" s="23" t="str">
        <f>VLOOKUP(A3663,'ИЗ ОСНОВЫ НОМЕНКЛАТУР'!D:F,3,0)</f>
        <v>Цоколь</v>
      </c>
      <c r="R3663" s="40">
        <f>VLOOKUP(A:A,'ИЗ ОСНОВЫ НОМЕНКЛАТУР'!D:G,4,0)</f>
        <v>385.39</v>
      </c>
      <c r="S3663" s="12" t="str">
        <f>VLOOKUP(A:A,'ИЗ ОСНОВЫ НОМЕНКЛАТУР'!D:H,5,0)</f>
        <v>C</v>
      </c>
      <c r="T3663" s="44">
        <f t="shared" si="687"/>
        <v>0</v>
      </c>
      <c r="U3663" s="44">
        <f t="shared" si="688"/>
        <v>1926.9499999999998</v>
      </c>
      <c r="V3663" s="44">
        <f t="shared" si="689"/>
        <v>0</v>
      </c>
      <c r="W3663" s="44">
        <f t="shared" si="690"/>
        <v>0</v>
      </c>
      <c r="X3663" s="44">
        <f t="shared" si="691"/>
        <v>0</v>
      </c>
      <c r="Y3663" s="44">
        <f t="shared" si="692"/>
        <v>0</v>
      </c>
      <c r="Z3663" s="44">
        <f t="shared" si="693"/>
        <v>6937.0199999999995</v>
      </c>
      <c r="AA3663" s="44">
        <f t="shared" si="694"/>
        <v>0</v>
      </c>
      <c r="AB3663" s="44">
        <f t="shared" si="695"/>
        <v>0</v>
      </c>
      <c r="AC3663" s="44">
        <f t="shared" si="696"/>
        <v>3468.5099999999998</v>
      </c>
      <c r="AD3663" s="44">
        <f t="shared" si="697"/>
        <v>3853.8999999999996</v>
      </c>
      <c r="AE3663" s="12">
        <f t="shared" si="698"/>
        <v>16186.38</v>
      </c>
    </row>
    <row r="3664" spans="1:31" ht="12.6" hidden="1" customHeight="1" x14ac:dyDescent="0.2">
      <c r="A3664" s="26" t="s">
        <v>5011</v>
      </c>
      <c r="B3664" s="19"/>
      <c r="C3664" s="19"/>
      <c r="D3664" s="20"/>
      <c r="E3664" s="20">
        <v>3</v>
      </c>
      <c r="F3664" s="20"/>
      <c r="G3664" s="21"/>
      <c r="H3664" s="22"/>
      <c r="I3664" s="20"/>
      <c r="J3664" s="20">
        <v>49</v>
      </c>
      <c r="K3664" s="20"/>
      <c r="L3664" s="20"/>
      <c r="M3664" s="20">
        <v>10</v>
      </c>
      <c r="N3664" s="20">
        <v>9</v>
      </c>
      <c r="O3664" s="20">
        <v>71</v>
      </c>
      <c r="P3664" s="23" t="str">
        <f>VLOOKUP(A3664,'ИЗ ОСНОВЫ НОМЕНКЛАТУР'!D:E,2,0)</f>
        <v>Аксессуары для столешниц</v>
      </c>
      <c r="Q3664" s="23" t="str">
        <f>VLOOKUP(A3664,'ИЗ ОСНОВЫ НОМЕНКЛАТУР'!D:F,3,0)</f>
        <v>Цоколь</v>
      </c>
      <c r="R3664" s="40">
        <f>VLOOKUP(A:A,'ИЗ ОСНОВЫ НОМЕНКЛАТУР'!D:G,4,0)</f>
        <v>440.64788732394368</v>
      </c>
      <c r="S3664" s="12" t="str">
        <f>VLOOKUP(A:A,'ИЗ ОСНОВЫ НОМЕНКЛАТУР'!D:H,5,0)</f>
        <v>C</v>
      </c>
      <c r="T3664" s="44">
        <f t="shared" si="687"/>
        <v>0</v>
      </c>
      <c r="U3664" s="44">
        <f t="shared" si="688"/>
        <v>1321.943661971831</v>
      </c>
      <c r="V3664" s="44">
        <f t="shared" si="689"/>
        <v>0</v>
      </c>
      <c r="W3664" s="44">
        <f t="shared" si="690"/>
        <v>0</v>
      </c>
      <c r="X3664" s="44">
        <f t="shared" si="691"/>
        <v>0</v>
      </c>
      <c r="Y3664" s="44">
        <f t="shared" si="692"/>
        <v>0</v>
      </c>
      <c r="Z3664" s="44">
        <f t="shared" si="693"/>
        <v>21591.74647887324</v>
      </c>
      <c r="AA3664" s="44">
        <f t="shared" si="694"/>
        <v>0</v>
      </c>
      <c r="AB3664" s="44">
        <f t="shared" si="695"/>
        <v>0</v>
      </c>
      <c r="AC3664" s="44">
        <f t="shared" si="696"/>
        <v>4406.4788732394372</v>
      </c>
      <c r="AD3664" s="44">
        <f t="shared" si="697"/>
        <v>3965.8309859154933</v>
      </c>
      <c r="AE3664" s="12">
        <f t="shared" si="698"/>
        <v>31286.000000000004</v>
      </c>
    </row>
    <row r="3665" spans="1:31" ht="12.6" hidden="1" customHeight="1" x14ac:dyDescent="0.2">
      <c r="A3665" s="26" t="s">
        <v>5012</v>
      </c>
      <c r="B3665" s="19"/>
      <c r="C3665" s="19"/>
      <c r="D3665" s="20"/>
      <c r="E3665" s="20">
        <v>37</v>
      </c>
      <c r="F3665" s="20"/>
      <c r="G3665" s="21"/>
      <c r="H3665" s="22"/>
      <c r="I3665" s="20"/>
      <c r="J3665" s="20">
        <v>78</v>
      </c>
      <c r="K3665" s="20"/>
      <c r="L3665" s="20"/>
      <c r="M3665" s="20">
        <v>40</v>
      </c>
      <c r="N3665" s="20">
        <v>40</v>
      </c>
      <c r="O3665" s="20">
        <v>195</v>
      </c>
      <c r="P3665" s="23" t="str">
        <f>VLOOKUP(A3665,'ИЗ ОСНОВЫ НОМЕНКЛАТУР'!D:E,2,0)</f>
        <v>Аксессуары для столешниц</v>
      </c>
      <c r="Q3665" s="23" t="str">
        <f>VLOOKUP(A3665,'ИЗ ОСНОВЫ НОМЕНКЛАТУР'!D:F,3,0)</f>
        <v>Цоколь</v>
      </c>
      <c r="R3665" s="40">
        <f>VLOOKUP(A:A,'ИЗ ОСНОВЫ НОМЕНКЛАТУР'!D:G,4,0)</f>
        <v>384.31282051282051</v>
      </c>
      <c r="S3665" s="12" t="str">
        <f>VLOOKUP(A:A,'ИЗ ОСНОВЫ НОМЕНКЛАТУР'!D:H,5,0)</f>
        <v>C</v>
      </c>
      <c r="T3665" s="44">
        <f t="shared" si="687"/>
        <v>0</v>
      </c>
      <c r="U3665" s="44">
        <f t="shared" si="688"/>
        <v>14219.574358974358</v>
      </c>
      <c r="V3665" s="44">
        <f t="shared" si="689"/>
        <v>0</v>
      </c>
      <c r="W3665" s="44">
        <f t="shared" si="690"/>
        <v>0</v>
      </c>
      <c r="X3665" s="44">
        <f t="shared" si="691"/>
        <v>0</v>
      </c>
      <c r="Y3665" s="44">
        <f t="shared" si="692"/>
        <v>0</v>
      </c>
      <c r="Z3665" s="44">
        <f t="shared" si="693"/>
        <v>29976.400000000001</v>
      </c>
      <c r="AA3665" s="44">
        <f t="shared" si="694"/>
        <v>0</v>
      </c>
      <c r="AB3665" s="44">
        <f t="shared" si="695"/>
        <v>0</v>
      </c>
      <c r="AC3665" s="44">
        <f t="shared" si="696"/>
        <v>15372.51282051282</v>
      </c>
      <c r="AD3665" s="44">
        <f t="shared" si="697"/>
        <v>15372.51282051282</v>
      </c>
      <c r="AE3665" s="12">
        <f t="shared" si="698"/>
        <v>74941</v>
      </c>
    </row>
    <row r="3666" spans="1:31" ht="12.6" hidden="1" customHeight="1" x14ac:dyDescent="0.2">
      <c r="A3666" s="26" t="s">
        <v>1642</v>
      </c>
      <c r="B3666" s="19"/>
      <c r="C3666" s="19"/>
      <c r="D3666" s="20"/>
      <c r="E3666" s="20">
        <v>5</v>
      </c>
      <c r="F3666" s="20"/>
      <c r="G3666" s="21"/>
      <c r="H3666" s="22"/>
      <c r="I3666" s="20"/>
      <c r="J3666" s="20">
        <v>11</v>
      </c>
      <c r="K3666" s="20"/>
      <c r="L3666" s="20"/>
      <c r="M3666" s="20">
        <v>9</v>
      </c>
      <c r="N3666" s="20"/>
      <c r="O3666" s="20">
        <v>25</v>
      </c>
      <c r="P3666" s="23" t="str">
        <f>VLOOKUP(A3666,'ИЗ ОСНОВЫ НОМЕНКЛАТУР'!D:E,2,0)</f>
        <v>Аксессуары для столешниц</v>
      </c>
      <c r="Q3666" s="23" t="str">
        <f>VLOOKUP(A3666,'ИЗ ОСНОВЫ НОМЕНКЛАТУР'!D:F,3,0)</f>
        <v>Цоколь</v>
      </c>
      <c r="R3666" s="40">
        <f>VLOOKUP(A:A,'ИЗ ОСНОВЫ НОМЕНКЛАТУР'!D:G,4,0)</f>
        <v>131.488</v>
      </c>
      <c r="S3666" s="12" t="str">
        <f>VLOOKUP(A:A,'ИЗ ОСНОВЫ НОМЕНКЛАТУР'!D:H,5,0)</f>
        <v>C</v>
      </c>
      <c r="T3666" s="44">
        <f t="shared" si="687"/>
        <v>0</v>
      </c>
      <c r="U3666" s="44">
        <f t="shared" si="688"/>
        <v>657.44</v>
      </c>
      <c r="V3666" s="44">
        <f t="shared" si="689"/>
        <v>0</v>
      </c>
      <c r="W3666" s="44">
        <f t="shared" si="690"/>
        <v>0</v>
      </c>
      <c r="X3666" s="44">
        <f t="shared" si="691"/>
        <v>0</v>
      </c>
      <c r="Y3666" s="44">
        <f t="shared" si="692"/>
        <v>0</v>
      </c>
      <c r="Z3666" s="44">
        <f t="shared" si="693"/>
        <v>1446.3679999999999</v>
      </c>
      <c r="AA3666" s="44">
        <f t="shared" si="694"/>
        <v>0</v>
      </c>
      <c r="AB3666" s="44">
        <f t="shared" si="695"/>
        <v>0</v>
      </c>
      <c r="AC3666" s="44">
        <f t="shared" si="696"/>
        <v>1183.3920000000001</v>
      </c>
      <c r="AD3666" s="44">
        <f t="shared" si="697"/>
        <v>0</v>
      </c>
      <c r="AE3666" s="12">
        <f t="shared" si="698"/>
        <v>3287.2</v>
      </c>
    </row>
    <row r="3667" spans="1:31" ht="12.6" hidden="1" customHeight="1" x14ac:dyDescent="0.2">
      <c r="A3667" s="26" t="s">
        <v>5013</v>
      </c>
      <c r="B3667" s="19"/>
      <c r="C3667" s="19"/>
      <c r="D3667" s="20"/>
      <c r="E3667" s="21"/>
      <c r="F3667" s="22"/>
      <c r="G3667" s="21"/>
      <c r="H3667" s="22"/>
      <c r="I3667" s="20"/>
      <c r="J3667" s="20">
        <v>22</v>
      </c>
      <c r="K3667" s="20"/>
      <c r="L3667" s="20"/>
      <c r="M3667" s="20">
        <v>3</v>
      </c>
      <c r="N3667" s="20">
        <v>5</v>
      </c>
      <c r="O3667" s="20">
        <v>30</v>
      </c>
      <c r="P3667" s="23" t="str">
        <f>VLOOKUP(A3667,'ИЗ ОСНОВЫ НОМЕНКЛАТУР'!D:E,2,0)</f>
        <v>Аксессуары для столешниц</v>
      </c>
      <c r="Q3667" s="23" t="str">
        <f>VLOOKUP(A3667,'ИЗ ОСНОВЫ НОМЕНКЛАТУР'!D:F,3,0)</f>
        <v>Цоколь</v>
      </c>
      <c r="R3667" s="40">
        <f>VLOOKUP(A:A,'ИЗ ОСНОВЫ НОМЕНКЛАТУР'!D:G,4,0)</f>
        <v>383.8</v>
      </c>
      <c r="S3667" s="12" t="str">
        <f>VLOOKUP(A:A,'ИЗ ОСНОВЫ НОМЕНКЛАТУР'!D:H,5,0)</f>
        <v>C</v>
      </c>
      <c r="T3667" s="44">
        <f t="shared" si="687"/>
        <v>0</v>
      </c>
      <c r="U3667" s="44">
        <f t="shared" si="688"/>
        <v>0</v>
      </c>
      <c r="V3667" s="44">
        <f t="shared" si="689"/>
        <v>0</v>
      </c>
      <c r="W3667" s="44">
        <f t="shared" si="690"/>
        <v>0</v>
      </c>
      <c r="X3667" s="44">
        <f t="shared" si="691"/>
        <v>0</v>
      </c>
      <c r="Y3667" s="44">
        <f t="shared" si="692"/>
        <v>0</v>
      </c>
      <c r="Z3667" s="44">
        <f t="shared" si="693"/>
        <v>8443.6</v>
      </c>
      <c r="AA3667" s="44">
        <f t="shared" si="694"/>
        <v>0</v>
      </c>
      <c r="AB3667" s="44">
        <f t="shared" si="695"/>
        <v>0</v>
      </c>
      <c r="AC3667" s="44">
        <f t="shared" si="696"/>
        <v>1151.4000000000001</v>
      </c>
      <c r="AD3667" s="44">
        <f t="shared" si="697"/>
        <v>1919</v>
      </c>
      <c r="AE3667" s="12">
        <f t="shared" si="698"/>
        <v>11514</v>
      </c>
    </row>
    <row r="3668" spans="1:31" ht="12.6" hidden="1" customHeight="1" x14ac:dyDescent="0.2">
      <c r="A3668" s="26" t="s">
        <v>1566</v>
      </c>
      <c r="B3668" s="19"/>
      <c r="C3668" s="19"/>
      <c r="D3668" s="20"/>
      <c r="E3668" s="20">
        <v>23</v>
      </c>
      <c r="F3668" s="20"/>
      <c r="G3668" s="21"/>
      <c r="H3668" s="22"/>
      <c r="I3668" s="20"/>
      <c r="J3668" s="20">
        <v>38</v>
      </c>
      <c r="K3668" s="20">
        <v>175</v>
      </c>
      <c r="L3668" s="20">
        <v>14</v>
      </c>
      <c r="M3668" s="20"/>
      <c r="N3668" s="20">
        <v>25</v>
      </c>
      <c r="O3668" s="20">
        <v>275</v>
      </c>
      <c r="P3668" s="23" t="str">
        <f>VLOOKUP(A3668,'ИЗ ОСНОВЫ НОМЕНКЛАТУР'!D:E,2,0)</f>
        <v>Аксессуары для столешниц</v>
      </c>
      <c r="Q3668" s="23" t="str">
        <f>VLOOKUP(A3668,'ИЗ ОСНОВЫ НОМЕНКЛАТУР'!D:F,3,0)</f>
        <v>Комплектующие для плинтуса к столешнице</v>
      </c>
      <c r="R3668" s="40">
        <f>VLOOKUP(A:A,'ИЗ ОСНОВЫ НОМЕНКЛАТУР'!D:G,4,0)</f>
        <v>120.81571428571429</v>
      </c>
      <c r="S3668" s="12" t="str">
        <f>VLOOKUP(A:A,'ИЗ ОСНОВЫ НОМЕНКЛАТУР'!D:H,5,0)</f>
        <v>C</v>
      </c>
      <c r="T3668" s="44">
        <f t="shared" si="687"/>
        <v>0</v>
      </c>
      <c r="U3668" s="44">
        <f t="shared" si="688"/>
        <v>2778.761428571429</v>
      </c>
      <c r="V3668" s="44">
        <f t="shared" si="689"/>
        <v>0</v>
      </c>
      <c r="W3668" s="44">
        <f t="shared" si="690"/>
        <v>0</v>
      </c>
      <c r="X3668" s="44">
        <f t="shared" si="691"/>
        <v>0</v>
      </c>
      <c r="Y3668" s="44">
        <f t="shared" si="692"/>
        <v>0</v>
      </c>
      <c r="Z3668" s="44">
        <f t="shared" si="693"/>
        <v>4590.9971428571434</v>
      </c>
      <c r="AA3668" s="44">
        <f t="shared" si="694"/>
        <v>21142.75</v>
      </c>
      <c r="AB3668" s="44">
        <f t="shared" si="695"/>
        <v>1691.42</v>
      </c>
      <c r="AC3668" s="44">
        <f t="shared" si="696"/>
        <v>0</v>
      </c>
      <c r="AD3668" s="44">
        <f t="shared" si="697"/>
        <v>3020.3928571428573</v>
      </c>
      <c r="AE3668" s="12">
        <f t="shared" si="698"/>
        <v>33224.321428571428</v>
      </c>
    </row>
    <row r="3669" spans="1:31" ht="12.6" hidden="1" customHeight="1" x14ac:dyDescent="0.2">
      <c r="A3669" s="26" t="s">
        <v>5014</v>
      </c>
      <c r="B3669" s="19"/>
      <c r="C3669" s="19"/>
      <c r="D3669" s="20"/>
      <c r="E3669" s="21"/>
      <c r="F3669" s="22"/>
      <c r="G3669" s="21"/>
      <c r="H3669" s="22"/>
      <c r="I3669" s="20"/>
      <c r="J3669" s="20">
        <v>50</v>
      </c>
      <c r="K3669" s="20"/>
      <c r="L3669" s="20"/>
      <c r="M3669" s="20"/>
      <c r="N3669" s="20">
        <v>50</v>
      </c>
      <c r="O3669" s="20">
        <v>100</v>
      </c>
      <c r="P3669" s="23" t="str">
        <f>VLOOKUP(A3669,'ИЗ ОСНОВЫ НОМЕНКЛАТУР'!D:E,2,0)</f>
        <v>Аксессуары для столешниц</v>
      </c>
      <c r="Q3669" s="23" t="str">
        <f>VLOOKUP(A3669,'ИЗ ОСНОВЫ НОМЕНКЛАТУР'!D:F,3,0)</f>
        <v>Комплектующие для плинтуса к столешнице</v>
      </c>
      <c r="R3669" s="40">
        <f>VLOOKUP(A:A,'ИЗ ОСНОВЫ НОМЕНКЛАТУР'!D:G,4,0)</f>
        <v>109.22</v>
      </c>
      <c r="S3669" s="12" t="str">
        <f>VLOOKUP(A:A,'ИЗ ОСНОВЫ НОМЕНКЛАТУР'!D:H,5,0)</f>
        <v>C</v>
      </c>
      <c r="T3669" s="44">
        <f t="shared" si="687"/>
        <v>0</v>
      </c>
      <c r="U3669" s="44">
        <f t="shared" si="688"/>
        <v>0</v>
      </c>
      <c r="V3669" s="44">
        <f t="shared" si="689"/>
        <v>0</v>
      </c>
      <c r="W3669" s="44">
        <f t="shared" si="690"/>
        <v>0</v>
      </c>
      <c r="X3669" s="44">
        <f t="shared" si="691"/>
        <v>0</v>
      </c>
      <c r="Y3669" s="44">
        <f t="shared" si="692"/>
        <v>0</v>
      </c>
      <c r="Z3669" s="44">
        <f t="shared" si="693"/>
        <v>5461</v>
      </c>
      <c r="AA3669" s="44">
        <f t="shared" si="694"/>
        <v>0</v>
      </c>
      <c r="AB3669" s="44">
        <f t="shared" si="695"/>
        <v>0</v>
      </c>
      <c r="AC3669" s="44">
        <f t="shared" si="696"/>
        <v>0</v>
      </c>
      <c r="AD3669" s="44">
        <f t="shared" si="697"/>
        <v>5461</v>
      </c>
      <c r="AE3669" s="12">
        <f t="shared" si="698"/>
        <v>10922</v>
      </c>
    </row>
    <row r="3670" spans="1:31" ht="12.6" hidden="1" customHeight="1" x14ac:dyDescent="0.2">
      <c r="A3670" s="26" t="s">
        <v>1503</v>
      </c>
      <c r="B3670" s="19"/>
      <c r="C3670" s="19"/>
      <c r="D3670" s="20"/>
      <c r="E3670" s="20">
        <v>165</v>
      </c>
      <c r="F3670" s="20"/>
      <c r="G3670" s="21"/>
      <c r="H3670" s="22"/>
      <c r="I3670" s="20">
        <v>1475</v>
      </c>
      <c r="J3670" s="20">
        <v>265</v>
      </c>
      <c r="K3670" s="20"/>
      <c r="L3670" s="20">
        <v>46</v>
      </c>
      <c r="M3670" s="20">
        <v>450</v>
      </c>
      <c r="N3670" s="20"/>
      <c r="O3670" s="20">
        <v>2401</v>
      </c>
      <c r="P3670" s="23" t="str">
        <f>VLOOKUP(A3670,'ИЗ ОСНОВЫ НОМЕНКЛАТУР'!D:E,2,0)</f>
        <v>Аксессуары для столешниц</v>
      </c>
      <c r="Q3670" s="23" t="str">
        <f>VLOOKUP(A3670,'ИЗ ОСНОВЫ НОМЕНКЛАТУР'!D:F,3,0)</f>
        <v>Комплектующие для плинтуса к столешнице</v>
      </c>
      <c r="R3670" s="40">
        <f>VLOOKUP(A:A,'ИЗ ОСНОВЫ НОМЕНКЛАТУР'!D:G,4,0)</f>
        <v>50.260535714285716</v>
      </c>
      <c r="S3670" s="12" t="str">
        <f>VLOOKUP(A:A,'ИЗ ОСНОВЫ НОМЕНКЛАТУР'!D:H,5,0)</f>
        <v>C</v>
      </c>
      <c r="T3670" s="44">
        <f t="shared" si="687"/>
        <v>0</v>
      </c>
      <c r="U3670" s="44">
        <f t="shared" si="688"/>
        <v>8292.9883928571435</v>
      </c>
      <c r="V3670" s="44">
        <f t="shared" si="689"/>
        <v>0</v>
      </c>
      <c r="W3670" s="44">
        <f t="shared" si="690"/>
        <v>0</v>
      </c>
      <c r="X3670" s="44">
        <f t="shared" si="691"/>
        <v>0</v>
      </c>
      <c r="Y3670" s="44">
        <f t="shared" si="692"/>
        <v>74134.290178571435</v>
      </c>
      <c r="Z3670" s="44">
        <f t="shared" si="693"/>
        <v>13319.041964285714</v>
      </c>
      <c r="AA3670" s="44">
        <f t="shared" si="694"/>
        <v>0</v>
      </c>
      <c r="AB3670" s="44">
        <f t="shared" si="695"/>
        <v>2311.9846428571427</v>
      </c>
      <c r="AC3670" s="44">
        <f t="shared" si="696"/>
        <v>22617.241071428572</v>
      </c>
      <c r="AD3670" s="44">
        <f t="shared" si="697"/>
        <v>0</v>
      </c>
      <c r="AE3670" s="12">
        <f t="shared" si="698"/>
        <v>120675.54625000001</v>
      </c>
    </row>
    <row r="3671" spans="1:31" ht="12.6" hidden="1" customHeight="1" x14ac:dyDescent="0.2">
      <c r="A3671" s="26" t="s">
        <v>1497</v>
      </c>
      <c r="B3671" s="19"/>
      <c r="C3671" s="19"/>
      <c r="D3671" s="20"/>
      <c r="E3671" s="20">
        <v>68</v>
      </c>
      <c r="F3671" s="20"/>
      <c r="G3671" s="21"/>
      <c r="H3671" s="22"/>
      <c r="I3671" s="20">
        <v>1140</v>
      </c>
      <c r="J3671" s="20">
        <v>323</v>
      </c>
      <c r="K3671" s="20"/>
      <c r="L3671" s="20">
        <v>39</v>
      </c>
      <c r="M3671" s="20">
        <v>400</v>
      </c>
      <c r="N3671" s="20"/>
      <c r="O3671" s="20">
        <v>1970</v>
      </c>
      <c r="P3671" s="23" t="str">
        <f>VLOOKUP(A3671,'ИЗ ОСНОВЫ НОМЕНКЛАТУР'!D:E,2,0)</f>
        <v>Аксессуары для столешниц</v>
      </c>
      <c r="Q3671" s="23" t="str">
        <f>VLOOKUP(A3671,'ИЗ ОСНОВЫ НОМЕНКЛАТУР'!D:F,3,0)</f>
        <v>Комплектующие для плинтуса к столешнице</v>
      </c>
      <c r="R3671" s="40">
        <f>VLOOKUP(A:A,'ИЗ ОСНОВЫ НОМЕНКЛАТУР'!D:G,4,0)</f>
        <v>50.112105263157893</v>
      </c>
      <c r="S3671" s="12" t="str">
        <f>VLOOKUP(A:A,'ИЗ ОСНОВЫ НОМЕНКЛАТУР'!D:H,5,0)</f>
        <v>C</v>
      </c>
      <c r="T3671" s="44">
        <f t="shared" si="687"/>
        <v>0</v>
      </c>
      <c r="U3671" s="44">
        <f t="shared" si="688"/>
        <v>3407.6231578947368</v>
      </c>
      <c r="V3671" s="44">
        <f t="shared" si="689"/>
        <v>0</v>
      </c>
      <c r="W3671" s="44">
        <f t="shared" si="690"/>
        <v>0</v>
      </c>
      <c r="X3671" s="44">
        <f t="shared" si="691"/>
        <v>0</v>
      </c>
      <c r="Y3671" s="44">
        <f t="shared" si="692"/>
        <v>57127.799999999996</v>
      </c>
      <c r="Z3671" s="44">
        <f t="shared" si="693"/>
        <v>16186.21</v>
      </c>
      <c r="AA3671" s="44">
        <f t="shared" si="694"/>
        <v>0</v>
      </c>
      <c r="AB3671" s="44">
        <f t="shared" si="695"/>
        <v>1954.3721052631579</v>
      </c>
      <c r="AC3671" s="44">
        <f t="shared" si="696"/>
        <v>20044.842105263157</v>
      </c>
      <c r="AD3671" s="44">
        <f t="shared" si="697"/>
        <v>0</v>
      </c>
      <c r="AE3671" s="12">
        <f t="shared" si="698"/>
        <v>98720.847368421048</v>
      </c>
    </row>
    <row r="3672" spans="1:31" ht="12.6" hidden="1" customHeight="1" x14ac:dyDescent="0.2">
      <c r="A3672" s="26" t="s">
        <v>1490</v>
      </c>
      <c r="B3672" s="19"/>
      <c r="C3672" s="19"/>
      <c r="D3672" s="20"/>
      <c r="E3672" s="20">
        <v>22</v>
      </c>
      <c r="F3672" s="20"/>
      <c r="G3672" s="21"/>
      <c r="H3672" s="22"/>
      <c r="I3672" s="20">
        <v>1225</v>
      </c>
      <c r="J3672" s="20">
        <v>158</v>
      </c>
      <c r="K3672" s="20"/>
      <c r="L3672" s="20">
        <v>59</v>
      </c>
      <c r="M3672" s="20">
        <v>392</v>
      </c>
      <c r="N3672" s="20"/>
      <c r="O3672" s="20">
        <v>1856</v>
      </c>
      <c r="P3672" s="23" t="str">
        <f>VLOOKUP(A3672,'ИЗ ОСНОВЫ НОМЕНКЛАТУР'!D:E,2,0)</f>
        <v>Аксессуары для столешниц</v>
      </c>
      <c r="Q3672" s="23" t="str">
        <f>VLOOKUP(A3672,'ИЗ ОСНОВЫ НОМЕНКЛАТУР'!D:F,3,0)</f>
        <v>Комплектующие для плинтуса к столешнице</v>
      </c>
      <c r="R3672" s="40">
        <f>VLOOKUP(A:A,'ИЗ ОСНОВЫ НОМЕНКЛАТУР'!D:G,4,0)</f>
        <v>51.433707865168543</v>
      </c>
      <c r="S3672" s="12" t="str">
        <f>VLOOKUP(A:A,'ИЗ ОСНОВЫ НОМЕНКЛАТУР'!D:H,5,0)</f>
        <v>C</v>
      </c>
      <c r="T3672" s="44">
        <f t="shared" si="687"/>
        <v>0</v>
      </c>
      <c r="U3672" s="44">
        <f t="shared" si="688"/>
        <v>1131.5415730337079</v>
      </c>
      <c r="V3672" s="44">
        <f t="shared" si="689"/>
        <v>0</v>
      </c>
      <c r="W3672" s="44">
        <f t="shared" si="690"/>
        <v>0</v>
      </c>
      <c r="X3672" s="44">
        <f t="shared" si="691"/>
        <v>0</v>
      </c>
      <c r="Y3672" s="44">
        <f t="shared" si="692"/>
        <v>63006.292134831463</v>
      </c>
      <c r="Z3672" s="44">
        <f t="shared" si="693"/>
        <v>8126.5258426966302</v>
      </c>
      <c r="AA3672" s="44">
        <f t="shared" si="694"/>
        <v>0</v>
      </c>
      <c r="AB3672" s="44">
        <f t="shared" si="695"/>
        <v>3034.5887640449441</v>
      </c>
      <c r="AC3672" s="44">
        <f t="shared" si="696"/>
        <v>20162.013483146067</v>
      </c>
      <c r="AD3672" s="44">
        <f t="shared" si="697"/>
        <v>0</v>
      </c>
      <c r="AE3672" s="12">
        <f t="shared" si="698"/>
        <v>95460.961797752825</v>
      </c>
    </row>
    <row r="3673" spans="1:31" ht="12.6" hidden="1" customHeight="1" x14ac:dyDescent="0.2">
      <c r="A3673" s="26" t="s">
        <v>1549</v>
      </c>
      <c r="B3673" s="19"/>
      <c r="C3673" s="19"/>
      <c r="D3673" s="20"/>
      <c r="E3673" s="21"/>
      <c r="F3673" s="22"/>
      <c r="G3673" s="21"/>
      <c r="H3673" s="22"/>
      <c r="I3673" s="20"/>
      <c r="J3673" s="20">
        <v>21</v>
      </c>
      <c r="K3673" s="20"/>
      <c r="L3673" s="20"/>
      <c r="M3673" s="20"/>
      <c r="N3673" s="20"/>
      <c r="O3673" s="20">
        <v>21</v>
      </c>
      <c r="P3673" s="23" t="str">
        <f>VLOOKUP(A3673,'ИЗ ОСНОВЫ НОМЕНКЛАТУР'!D:E,2,0)</f>
        <v>Аксессуары для столешниц</v>
      </c>
      <c r="Q3673" s="23" t="str">
        <f>VLOOKUP(A3673,'ИЗ ОСНОВЫ НОМЕНКЛАТУР'!D:F,3,0)</f>
        <v>Комплектующие для плинтуса к столешнице</v>
      </c>
      <c r="R3673" s="40">
        <f>VLOOKUP(A:A,'ИЗ ОСНОВЫ НОМЕНКЛАТУР'!D:G,4,0)</f>
        <v>109.21</v>
      </c>
      <c r="S3673" s="12" t="str">
        <f>VLOOKUP(A:A,'ИЗ ОСНОВЫ НОМЕНКЛАТУР'!D:H,5,0)</f>
        <v>C</v>
      </c>
      <c r="T3673" s="44">
        <f t="shared" si="687"/>
        <v>0</v>
      </c>
      <c r="U3673" s="44">
        <f t="shared" si="688"/>
        <v>0</v>
      </c>
      <c r="V3673" s="44">
        <f t="shared" si="689"/>
        <v>0</v>
      </c>
      <c r="W3673" s="44">
        <f t="shared" si="690"/>
        <v>0</v>
      </c>
      <c r="X3673" s="44">
        <f t="shared" si="691"/>
        <v>0</v>
      </c>
      <c r="Y3673" s="44">
        <f t="shared" si="692"/>
        <v>0</v>
      </c>
      <c r="Z3673" s="44">
        <f t="shared" si="693"/>
        <v>2293.41</v>
      </c>
      <c r="AA3673" s="44">
        <f t="shared" si="694"/>
        <v>0</v>
      </c>
      <c r="AB3673" s="44">
        <f t="shared" si="695"/>
        <v>0</v>
      </c>
      <c r="AC3673" s="44">
        <f t="shared" si="696"/>
        <v>0</v>
      </c>
      <c r="AD3673" s="44">
        <f t="shared" si="697"/>
        <v>0</v>
      </c>
      <c r="AE3673" s="12">
        <f t="shared" si="698"/>
        <v>2293.41</v>
      </c>
    </row>
    <row r="3674" spans="1:31" ht="12.6" hidden="1" customHeight="1" x14ac:dyDescent="0.2">
      <c r="A3674" s="26" t="s">
        <v>1534</v>
      </c>
      <c r="B3674" s="19"/>
      <c r="C3674" s="19"/>
      <c r="D3674" s="20"/>
      <c r="E3674" s="21"/>
      <c r="F3674" s="22"/>
      <c r="G3674" s="21"/>
      <c r="H3674" s="22"/>
      <c r="I3674" s="20"/>
      <c r="J3674" s="20">
        <v>19</v>
      </c>
      <c r="K3674" s="20">
        <v>175</v>
      </c>
      <c r="L3674" s="20">
        <v>16</v>
      </c>
      <c r="M3674" s="20"/>
      <c r="N3674" s="20">
        <v>200</v>
      </c>
      <c r="O3674" s="20">
        <v>410</v>
      </c>
      <c r="P3674" s="23" t="str">
        <f>VLOOKUP(A3674,'ИЗ ОСНОВЫ НОМЕНКЛАТУР'!D:E,2,0)</f>
        <v>Аксессуары для столешниц</v>
      </c>
      <c r="Q3674" s="23" t="str">
        <f>VLOOKUP(A3674,'ИЗ ОСНОВЫ НОМЕНКЛАТУР'!D:F,3,0)</f>
        <v>Комплектующие для плинтуса к столешнице</v>
      </c>
      <c r="R3674" s="40">
        <f>VLOOKUP(A:A,'ИЗ ОСНОВЫ НОМЕНКЛАТУР'!D:G,4,0)</f>
        <v>48.57033333333333</v>
      </c>
      <c r="S3674" s="12" t="str">
        <f>VLOOKUP(A:A,'ИЗ ОСНОВЫ НОМЕНКЛАТУР'!D:H,5,0)</f>
        <v>C</v>
      </c>
      <c r="T3674" s="44">
        <f t="shared" si="687"/>
        <v>0</v>
      </c>
      <c r="U3674" s="44">
        <f t="shared" si="688"/>
        <v>0</v>
      </c>
      <c r="V3674" s="44">
        <f t="shared" si="689"/>
        <v>0</v>
      </c>
      <c r="W3674" s="44">
        <f t="shared" si="690"/>
        <v>0</v>
      </c>
      <c r="X3674" s="44">
        <f t="shared" si="691"/>
        <v>0</v>
      </c>
      <c r="Y3674" s="44">
        <f t="shared" si="692"/>
        <v>0</v>
      </c>
      <c r="Z3674" s="44">
        <f t="shared" si="693"/>
        <v>922.8363333333333</v>
      </c>
      <c r="AA3674" s="44">
        <f t="shared" si="694"/>
        <v>8499.8083333333325</v>
      </c>
      <c r="AB3674" s="44">
        <f t="shared" si="695"/>
        <v>777.12533333333329</v>
      </c>
      <c r="AC3674" s="44">
        <f t="shared" si="696"/>
        <v>0</v>
      </c>
      <c r="AD3674" s="44">
        <f t="shared" si="697"/>
        <v>9714.0666666666657</v>
      </c>
      <c r="AE3674" s="12">
        <f t="shared" si="698"/>
        <v>19913.836666666662</v>
      </c>
    </row>
    <row r="3675" spans="1:31" ht="12.6" hidden="1" customHeight="1" x14ac:dyDescent="0.2">
      <c r="A3675" s="26" t="s">
        <v>5015</v>
      </c>
      <c r="B3675" s="19"/>
      <c r="C3675" s="19"/>
      <c r="D3675" s="20"/>
      <c r="E3675" s="20">
        <v>22</v>
      </c>
      <c r="F3675" s="20"/>
      <c r="G3675" s="21"/>
      <c r="H3675" s="22"/>
      <c r="I3675" s="20"/>
      <c r="J3675" s="20">
        <v>129</v>
      </c>
      <c r="K3675" s="20">
        <v>75</v>
      </c>
      <c r="L3675" s="20">
        <v>44</v>
      </c>
      <c r="M3675" s="20">
        <v>25</v>
      </c>
      <c r="N3675" s="20">
        <v>49</v>
      </c>
      <c r="O3675" s="20">
        <v>344</v>
      </c>
      <c r="P3675" s="23" t="str">
        <f>VLOOKUP(A3675,'ИЗ ОСНОВЫ НОМЕНКЛАТУР'!D:E,2,0)</f>
        <v>Аксессуары для столешниц</v>
      </c>
      <c r="Q3675" s="23" t="str">
        <f>VLOOKUP(A3675,'ИЗ ОСНОВЫ НОМЕНКЛАТУР'!D:F,3,0)</f>
        <v>Комплектующие для плинтуса к столешнице</v>
      </c>
      <c r="R3675" s="40">
        <f>VLOOKUP(A:A,'ИЗ ОСНОВЫ НОМЕНКЛАТУР'!D:G,4,0)</f>
        <v>60.412790697674417</v>
      </c>
      <c r="S3675" s="12" t="str">
        <f>VLOOKUP(A:A,'ИЗ ОСНОВЫ НОМЕНКЛАТУР'!D:H,5,0)</f>
        <v>C</v>
      </c>
      <c r="T3675" s="44">
        <f t="shared" si="687"/>
        <v>0</v>
      </c>
      <c r="U3675" s="44">
        <f t="shared" si="688"/>
        <v>1329.0813953488371</v>
      </c>
      <c r="V3675" s="44">
        <f t="shared" si="689"/>
        <v>0</v>
      </c>
      <c r="W3675" s="44">
        <f t="shared" si="690"/>
        <v>0</v>
      </c>
      <c r="X3675" s="44">
        <f t="shared" si="691"/>
        <v>0</v>
      </c>
      <c r="Y3675" s="44">
        <f t="shared" si="692"/>
        <v>0</v>
      </c>
      <c r="Z3675" s="44">
        <f t="shared" si="693"/>
        <v>7793.25</v>
      </c>
      <c r="AA3675" s="44">
        <f t="shared" si="694"/>
        <v>4530.9593023255811</v>
      </c>
      <c r="AB3675" s="44">
        <f t="shared" si="695"/>
        <v>2658.1627906976742</v>
      </c>
      <c r="AC3675" s="44">
        <f t="shared" si="696"/>
        <v>1510.3197674418604</v>
      </c>
      <c r="AD3675" s="44">
        <f t="shared" si="697"/>
        <v>2960.2267441860463</v>
      </c>
      <c r="AE3675" s="12">
        <f t="shared" si="698"/>
        <v>20782</v>
      </c>
    </row>
    <row r="3676" spans="1:31" ht="12.6" hidden="1" customHeight="1" x14ac:dyDescent="0.2">
      <c r="A3676" s="26" t="s">
        <v>1530</v>
      </c>
      <c r="B3676" s="19"/>
      <c r="C3676" s="19"/>
      <c r="D3676" s="20"/>
      <c r="E3676" s="20">
        <v>25</v>
      </c>
      <c r="F3676" s="20"/>
      <c r="G3676" s="21"/>
      <c r="H3676" s="22"/>
      <c r="I3676" s="20"/>
      <c r="J3676" s="20">
        <v>92</v>
      </c>
      <c r="K3676" s="20">
        <v>175</v>
      </c>
      <c r="L3676" s="20"/>
      <c r="M3676" s="20"/>
      <c r="N3676" s="20">
        <v>145</v>
      </c>
      <c r="O3676" s="20">
        <v>437</v>
      </c>
      <c r="P3676" s="23" t="str">
        <f>VLOOKUP(A3676,'ИЗ ОСНОВЫ НОМЕНКЛАТУР'!D:E,2,0)</f>
        <v>Аксессуары для столешниц</v>
      </c>
      <c r="Q3676" s="23" t="str">
        <f>VLOOKUP(A3676,'ИЗ ОСНОВЫ НОМЕНКЛАТУР'!D:F,3,0)</f>
        <v>Комплектующие для плинтуса к столешнице</v>
      </c>
      <c r="R3676" s="40">
        <f>VLOOKUP(A:A,'ИЗ ОСНОВЫ НОМЕНКЛАТУР'!D:G,4,0)</f>
        <v>39.946799999999996</v>
      </c>
      <c r="S3676" s="12" t="str">
        <f>VLOOKUP(A:A,'ИЗ ОСНОВЫ НОМЕНКЛАТУР'!D:H,5,0)</f>
        <v>C</v>
      </c>
      <c r="T3676" s="44">
        <f t="shared" si="687"/>
        <v>0</v>
      </c>
      <c r="U3676" s="44">
        <f t="shared" si="688"/>
        <v>998.66999999999985</v>
      </c>
      <c r="V3676" s="44">
        <f t="shared" si="689"/>
        <v>0</v>
      </c>
      <c r="W3676" s="44">
        <f t="shared" si="690"/>
        <v>0</v>
      </c>
      <c r="X3676" s="44">
        <f t="shared" si="691"/>
        <v>0</v>
      </c>
      <c r="Y3676" s="44">
        <f t="shared" si="692"/>
        <v>0</v>
      </c>
      <c r="Z3676" s="44">
        <f t="shared" si="693"/>
        <v>3675.1055999999999</v>
      </c>
      <c r="AA3676" s="44">
        <f t="shared" si="694"/>
        <v>6990.69</v>
      </c>
      <c r="AB3676" s="44">
        <f t="shared" si="695"/>
        <v>0</v>
      </c>
      <c r="AC3676" s="44">
        <f t="shared" si="696"/>
        <v>0</v>
      </c>
      <c r="AD3676" s="44">
        <f t="shared" si="697"/>
        <v>5792.2859999999991</v>
      </c>
      <c r="AE3676" s="12">
        <f t="shared" si="698"/>
        <v>17456.7516</v>
      </c>
    </row>
    <row r="3677" spans="1:31" ht="12.6" hidden="1" customHeight="1" x14ac:dyDescent="0.2">
      <c r="A3677" s="26" t="s">
        <v>1480</v>
      </c>
      <c r="B3677" s="19"/>
      <c r="C3677" s="19"/>
      <c r="D3677" s="20"/>
      <c r="E3677" s="20">
        <v>57</v>
      </c>
      <c r="F3677" s="20"/>
      <c r="G3677" s="21"/>
      <c r="H3677" s="22"/>
      <c r="I3677" s="20">
        <v>899</v>
      </c>
      <c r="J3677" s="20">
        <v>495</v>
      </c>
      <c r="K3677" s="20"/>
      <c r="L3677" s="20">
        <v>53</v>
      </c>
      <c r="M3677" s="20">
        <v>249</v>
      </c>
      <c r="N3677" s="20"/>
      <c r="O3677" s="20">
        <v>1753</v>
      </c>
      <c r="P3677" s="23" t="str">
        <f>VLOOKUP(A3677,'ИЗ ОСНОВЫ НОМЕНКЛАТУР'!D:E,2,0)</f>
        <v>Аксессуары для столешниц</v>
      </c>
      <c r="Q3677" s="23" t="str">
        <f>VLOOKUP(A3677,'ИЗ ОСНОВЫ НОМЕНКЛАТУР'!D:F,3,0)</f>
        <v>Комплектующие для плинтуса к столешнице</v>
      </c>
      <c r="R3677" s="40">
        <f>VLOOKUP(A:A,'ИЗ ОСНОВЫ НОМЕНКЛАТУР'!D:G,4,0)</f>
        <v>48.91041666666667</v>
      </c>
      <c r="S3677" s="12" t="str">
        <f>VLOOKUP(A:A,'ИЗ ОСНОВЫ НОМЕНКЛАТУР'!D:H,5,0)</f>
        <v>B</v>
      </c>
      <c r="T3677" s="44">
        <f t="shared" si="687"/>
        <v>0</v>
      </c>
      <c r="U3677" s="44">
        <f t="shared" si="688"/>
        <v>2787.8937500000002</v>
      </c>
      <c r="V3677" s="44">
        <f t="shared" si="689"/>
        <v>0</v>
      </c>
      <c r="W3677" s="44">
        <f t="shared" si="690"/>
        <v>0</v>
      </c>
      <c r="X3677" s="44">
        <f t="shared" si="691"/>
        <v>0</v>
      </c>
      <c r="Y3677" s="44">
        <f t="shared" si="692"/>
        <v>43970.464583333334</v>
      </c>
      <c r="Z3677" s="44">
        <f t="shared" si="693"/>
        <v>24210.65625</v>
      </c>
      <c r="AA3677" s="44">
        <f t="shared" si="694"/>
        <v>0</v>
      </c>
      <c r="AB3677" s="44">
        <f t="shared" si="695"/>
        <v>2592.2520833333333</v>
      </c>
      <c r="AC3677" s="44">
        <f t="shared" si="696"/>
        <v>12178.69375</v>
      </c>
      <c r="AD3677" s="44">
        <f t="shared" si="697"/>
        <v>0</v>
      </c>
      <c r="AE3677" s="12">
        <f t="shared" si="698"/>
        <v>85739.960416666683</v>
      </c>
    </row>
    <row r="3678" spans="1:31" ht="12.6" hidden="1" customHeight="1" x14ac:dyDescent="0.2">
      <c r="A3678" s="26" t="s">
        <v>1496</v>
      </c>
      <c r="B3678" s="19"/>
      <c r="C3678" s="19"/>
      <c r="D3678" s="20"/>
      <c r="E3678" s="20">
        <v>96</v>
      </c>
      <c r="F3678" s="20"/>
      <c r="G3678" s="21"/>
      <c r="H3678" s="22"/>
      <c r="I3678" s="20">
        <v>1850</v>
      </c>
      <c r="J3678" s="20">
        <v>252</v>
      </c>
      <c r="K3678" s="20"/>
      <c r="L3678" s="20">
        <v>99</v>
      </c>
      <c r="M3678" s="20">
        <v>350</v>
      </c>
      <c r="N3678" s="20"/>
      <c r="O3678" s="20">
        <v>2647</v>
      </c>
      <c r="P3678" s="23" t="str">
        <f>VLOOKUP(A3678,'ИЗ ОСНОВЫ НОМЕНКЛАТУР'!D:E,2,0)</f>
        <v>Аксессуары для столешниц</v>
      </c>
      <c r="Q3678" s="23" t="str">
        <f>VLOOKUP(A3678,'ИЗ ОСНОВЫ НОМЕНКЛАТУР'!D:F,3,0)</f>
        <v>Комплектующие для плинтуса к столешнице</v>
      </c>
      <c r="R3678" s="40">
        <f>VLOOKUP(A:A,'ИЗ ОСНОВЫ НОМЕНКЛАТУР'!D:G,4,0)</f>
        <v>49.661260504201678</v>
      </c>
      <c r="S3678" s="12" t="str">
        <f>VLOOKUP(A:A,'ИЗ ОСНОВЫ НОМЕНКЛАТУР'!D:H,5,0)</f>
        <v>C</v>
      </c>
      <c r="T3678" s="44">
        <f t="shared" si="687"/>
        <v>0</v>
      </c>
      <c r="U3678" s="44">
        <f t="shared" si="688"/>
        <v>4767.4810084033616</v>
      </c>
      <c r="V3678" s="44">
        <f t="shared" si="689"/>
        <v>0</v>
      </c>
      <c r="W3678" s="44">
        <f t="shared" si="690"/>
        <v>0</v>
      </c>
      <c r="X3678" s="44">
        <f t="shared" si="691"/>
        <v>0</v>
      </c>
      <c r="Y3678" s="44">
        <f t="shared" si="692"/>
        <v>91873.331932773101</v>
      </c>
      <c r="Z3678" s="44">
        <f t="shared" si="693"/>
        <v>12514.637647058822</v>
      </c>
      <c r="AA3678" s="44">
        <f t="shared" si="694"/>
        <v>0</v>
      </c>
      <c r="AB3678" s="44">
        <f t="shared" si="695"/>
        <v>4916.4647899159663</v>
      </c>
      <c r="AC3678" s="44">
        <f t="shared" si="696"/>
        <v>17381.441176470587</v>
      </c>
      <c r="AD3678" s="44">
        <f t="shared" si="697"/>
        <v>0</v>
      </c>
      <c r="AE3678" s="12">
        <f t="shared" si="698"/>
        <v>131453.35655462183</v>
      </c>
    </row>
    <row r="3679" spans="1:31" ht="12.6" hidden="1" customHeight="1" x14ac:dyDescent="0.2">
      <c r="A3679" s="26" t="s">
        <v>1514</v>
      </c>
      <c r="B3679" s="19"/>
      <c r="C3679" s="19"/>
      <c r="D3679" s="20"/>
      <c r="E3679" s="21"/>
      <c r="F3679" s="22"/>
      <c r="G3679" s="21"/>
      <c r="H3679" s="22"/>
      <c r="I3679" s="20">
        <v>1750</v>
      </c>
      <c r="J3679" s="20">
        <v>72</v>
      </c>
      <c r="K3679" s="20"/>
      <c r="L3679" s="20"/>
      <c r="M3679" s="20"/>
      <c r="N3679" s="20"/>
      <c r="O3679" s="20">
        <v>1822</v>
      </c>
      <c r="P3679" s="23" t="str">
        <f>VLOOKUP(A3679,'ИЗ ОСНОВЫ НОМЕНКЛАТУР'!D:E,2,0)</f>
        <v>Аксессуары для столешниц</v>
      </c>
      <c r="Q3679" s="23" t="str">
        <f>VLOOKUP(A3679,'ИЗ ОСНОВЫ НОМЕНКЛАТУР'!D:F,3,0)</f>
        <v>Комплектующие для плинтуса к столешнице</v>
      </c>
      <c r="R3679" s="40">
        <f>VLOOKUP(A:A,'ИЗ ОСНОВЫ НОМЕНКЛАТУР'!D:G,4,0)</f>
        <v>60.37576923076923</v>
      </c>
      <c r="S3679" s="12" t="str">
        <f>VLOOKUP(A:A,'ИЗ ОСНОВЫ НОМЕНКЛАТУР'!D:H,5,0)</f>
        <v>C</v>
      </c>
      <c r="T3679" s="44">
        <f t="shared" si="687"/>
        <v>0</v>
      </c>
      <c r="U3679" s="44">
        <f t="shared" si="688"/>
        <v>0</v>
      </c>
      <c r="V3679" s="44">
        <f t="shared" si="689"/>
        <v>0</v>
      </c>
      <c r="W3679" s="44">
        <f t="shared" si="690"/>
        <v>0</v>
      </c>
      <c r="X3679" s="44">
        <f t="shared" si="691"/>
        <v>0</v>
      </c>
      <c r="Y3679" s="44">
        <f t="shared" si="692"/>
        <v>105657.59615384616</v>
      </c>
      <c r="Z3679" s="44">
        <f t="shared" si="693"/>
        <v>4347.0553846153844</v>
      </c>
      <c r="AA3679" s="44">
        <f t="shared" si="694"/>
        <v>0</v>
      </c>
      <c r="AB3679" s="44">
        <f t="shared" si="695"/>
        <v>0</v>
      </c>
      <c r="AC3679" s="44">
        <f t="shared" si="696"/>
        <v>0</v>
      </c>
      <c r="AD3679" s="44">
        <f t="shared" si="697"/>
        <v>0</v>
      </c>
      <c r="AE3679" s="12">
        <f t="shared" si="698"/>
        <v>110004.65153846153</v>
      </c>
    </row>
    <row r="3680" spans="1:31" ht="12.6" hidden="1" customHeight="1" x14ac:dyDescent="0.2">
      <c r="A3680" s="26" t="s">
        <v>1512</v>
      </c>
      <c r="B3680" s="19"/>
      <c r="C3680" s="19"/>
      <c r="D3680" s="20"/>
      <c r="E3680" s="21"/>
      <c r="F3680" s="22"/>
      <c r="G3680" s="21"/>
      <c r="H3680" s="22"/>
      <c r="I3680" s="20">
        <v>1625</v>
      </c>
      <c r="J3680" s="20">
        <v>144</v>
      </c>
      <c r="K3680" s="20"/>
      <c r="L3680" s="20"/>
      <c r="M3680" s="20"/>
      <c r="N3680" s="20"/>
      <c r="O3680" s="20">
        <v>1769</v>
      </c>
      <c r="P3680" s="23" t="str">
        <f>VLOOKUP(A3680,'ИЗ ОСНОВЫ НОМЕНКЛАТУР'!D:E,2,0)</f>
        <v>Аксессуары для столешниц</v>
      </c>
      <c r="Q3680" s="23" t="str">
        <f>VLOOKUP(A3680,'ИЗ ОСНОВЫ НОМЕНКЛАТУР'!D:F,3,0)</f>
        <v>Комплектующие для плинтуса к столешнице</v>
      </c>
      <c r="R3680" s="40">
        <f>VLOOKUP(A:A,'ИЗ ОСНОВЫ НОМЕНКЛАТУР'!D:G,4,0)</f>
        <v>63.030769230769231</v>
      </c>
      <c r="S3680" s="12" t="str">
        <f>VLOOKUP(A:A,'ИЗ ОСНОВЫ НОМЕНКЛАТУР'!D:H,5,0)</f>
        <v>C</v>
      </c>
      <c r="T3680" s="44">
        <f t="shared" si="687"/>
        <v>0</v>
      </c>
      <c r="U3680" s="44">
        <f t="shared" si="688"/>
        <v>0</v>
      </c>
      <c r="V3680" s="44">
        <f t="shared" si="689"/>
        <v>0</v>
      </c>
      <c r="W3680" s="44">
        <f t="shared" si="690"/>
        <v>0</v>
      </c>
      <c r="X3680" s="44">
        <f t="shared" si="691"/>
        <v>0</v>
      </c>
      <c r="Y3680" s="44">
        <f t="shared" si="692"/>
        <v>102425</v>
      </c>
      <c r="Z3680" s="44">
        <f t="shared" si="693"/>
        <v>9076.4307692307684</v>
      </c>
      <c r="AA3680" s="44">
        <f t="shared" si="694"/>
        <v>0</v>
      </c>
      <c r="AB3680" s="44">
        <f t="shared" si="695"/>
        <v>0</v>
      </c>
      <c r="AC3680" s="44">
        <f t="shared" si="696"/>
        <v>0</v>
      </c>
      <c r="AD3680" s="44">
        <f t="shared" si="697"/>
        <v>0</v>
      </c>
      <c r="AE3680" s="12">
        <f t="shared" si="698"/>
        <v>111501.43076923076</v>
      </c>
    </row>
    <row r="3681" spans="1:31" ht="12.6" hidden="1" customHeight="1" x14ac:dyDescent="0.2">
      <c r="A3681" s="26" t="s">
        <v>1988</v>
      </c>
      <c r="B3681" s="19"/>
      <c r="C3681" s="19"/>
      <c r="D3681" s="20"/>
      <c r="E3681" s="21"/>
      <c r="F3681" s="22"/>
      <c r="G3681" s="21"/>
      <c r="H3681" s="22"/>
      <c r="I3681" s="20"/>
      <c r="J3681" s="20"/>
      <c r="K3681" s="20"/>
      <c r="L3681" s="20">
        <v>1214</v>
      </c>
      <c r="M3681" s="20">
        <v>5000</v>
      </c>
      <c r="N3681" s="20"/>
      <c r="O3681" s="20">
        <v>6214</v>
      </c>
      <c r="P3681" s="23" t="str">
        <f>VLOOKUP(A3681,'ИЗ ОСНОВЫ НОМЕНКЛАТУР'!D:E,2,0)</f>
        <v>Крепежные системы</v>
      </c>
      <c r="Q3681" s="23" t="str">
        <f>VLOOKUP(A3681,'ИЗ ОСНОВЫ НОМЕНКЛАТУР'!D:F,3,0)</f>
        <v>Минификсы, рафиксы</v>
      </c>
      <c r="R3681" s="40">
        <f>VLOOKUP(A:A,'ИЗ ОСНОВЫ НОМЕНКЛАТУР'!D:G,4,0)</f>
        <v>0.94916666666666671</v>
      </c>
      <c r="S3681" s="12" t="str">
        <f>VLOOKUP(A:A,'ИЗ ОСНОВЫ НОМЕНКЛАТУР'!D:H,5,0)</f>
        <v>C</v>
      </c>
      <c r="T3681" s="44">
        <f t="shared" si="687"/>
        <v>0</v>
      </c>
      <c r="U3681" s="44">
        <f t="shared" si="688"/>
        <v>0</v>
      </c>
      <c r="V3681" s="44">
        <f t="shared" si="689"/>
        <v>0</v>
      </c>
      <c r="W3681" s="44">
        <f t="shared" si="690"/>
        <v>0</v>
      </c>
      <c r="X3681" s="44">
        <f t="shared" si="691"/>
        <v>0</v>
      </c>
      <c r="Y3681" s="44">
        <f t="shared" si="692"/>
        <v>0</v>
      </c>
      <c r="Z3681" s="44">
        <f t="shared" si="693"/>
        <v>0</v>
      </c>
      <c r="AA3681" s="44">
        <f t="shared" si="694"/>
        <v>0</v>
      </c>
      <c r="AB3681" s="44">
        <f t="shared" si="695"/>
        <v>1152.2883333333334</v>
      </c>
      <c r="AC3681" s="44">
        <f t="shared" si="696"/>
        <v>4745.8333333333339</v>
      </c>
      <c r="AD3681" s="44">
        <f t="shared" si="697"/>
        <v>0</v>
      </c>
      <c r="AE3681" s="12">
        <f t="shared" si="698"/>
        <v>5898.1216666666678</v>
      </c>
    </row>
    <row r="3682" spans="1:31" ht="12.6" hidden="1" customHeight="1" x14ac:dyDescent="0.2">
      <c r="A3682" s="26" t="s">
        <v>4131</v>
      </c>
      <c r="B3682" s="19"/>
      <c r="C3682" s="19"/>
      <c r="D3682" s="20"/>
      <c r="E3682" s="21"/>
      <c r="F3682" s="22"/>
      <c r="G3682" s="21"/>
      <c r="H3682" s="22"/>
      <c r="I3682" s="20"/>
      <c r="J3682" s="20"/>
      <c r="K3682" s="20"/>
      <c r="L3682" s="20"/>
      <c r="M3682" s="20"/>
      <c r="N3682" s="20">
        <v>55</v>
      </c>
      <c r="O3682" s="20">
        <v>55</v>
      </c>
      <c r="P3682" s="23" t="str">
        <f>VLOOKUP(A3682,'ИЗ ОСНОВЫ НОМЕНКЛАТУР'!D:E,2,0)</f>
        <v>Освещение</v>
      </c>
      <c r="Q3682" s="23" t="str">
        <f>VLOOKUP(A3682,'ИЗ ОСНОВЫ НОМЕНКЛАТУР'!D:F,3,0)</f>
        <v>Удлинители и колодки</v>
      </c>
      <c r="R3682" s="40">
        <f>VLOOKUP(A:A,'ИЗ ОСНОВЫ НОМЕНКЛАТУР'!D:G,4,0)</f>
        <v>150</v>
      </c>
      <c r="S3682" s="12" t="str">
        <f>VLOOKUP(A:A,'ИЗ ОСНОВЫ НОМЕНКЛАТУР'!D:H,5,0)</f>
        <v>B</v>
      </c>
      <c r="T3682" s="44">
        <f t="shared" si="687"/>
        <v>0</v>
      </c>
      <c r="U3682" s="44">
        <f t="shared" si="688"/>
        <v>0</v>
      </c>
      <c r="V3682" s="44">
        <f t="shared" si="689"/>
        <v>0</v>
      </c>
      <c r="W3682" s="44">
        <f t="shared" si="690"/>
        <v>0</v>
      </c>
      <c r="X3682" s="44">
        <f t="shared" si="691"/>
        <v>0</v>
      </c>
      <c r="Y3682" s="44">
        <f t="shared" si="692"/>
        <v>0</v>
      </c>
      <c r="Z3682" s="44">
        <f t="shared" si="693"/>
        <v>0</v>
      </c>
      <c r="AA3682" s="44">
        <f t="shared" si="694"/>
        <v>0</v>
      </c>
      <c r="AB3682" s="44">
        <f t="shared" si="695"/>
        <v>0</v>
      </c>
      <c r="AC3682" s="44">
        <f t="shared" si="696"/>
        <v>0</v>
      </c>
      <c r="AD3682" s="44">
        <f t="shared" si="697"/>
        <v>8250</v>
      </c>
      <c r="AE3682" s="12">
        <f t="shared" si="698"/>
        <v>8250</v>
      </c>
    </row>
    <row r="3683" spans="1:31" ht="12.6" hidden="1" customHeight="1" x14ac:dyDescent="0.2">
      <c r="A3683" s="26" t="s">
        <v>4135</v>
      </c>
      <c r="B3683" s="19"/>
      <c r="C3683" s="19"/>
      <c r="D3683" s="20"/>
      <c r="E3683" s="21"/>
      <c r="F3683" s="22"/>
      <c r="G3683" s="21"/>
      <c r="H3683" s="22"/>
      <c r="I3683" s="20"/>
      <c r="J3683" s="20"/>
      <c r="K3683" s="20"/>
      <c r="L3683" s="20"/>
      <c r="M3683" s="20"/>
      <c r="N3683" s="20">
        <v>95</v>
      </c>
      <c r="O3683" s="20">
        <v>95</v>
      </c>
      <c r="P3683" s="23" t="str">
        <f>VLOOKUP(A3683,'ИЗ ОСНОВЫ НОМЕНКЛАТУР'!D:E,2,0)</f>
        <v>Освещение</v>
      </c>
      <c r="Q3683" s="23" t="str">
        <f>VLOOKUP(A3683,'ИЗ ОСНОВЫ НОМЕНКЛАТУР'!D:F,3,0)</f>
        <v>Удлинители и колодки</v>
      </c>
      <c r="R3683" s="40">
        <f>VLOOKUP(A:A,'ИЗ ОСНОВЫ НОМЕНКЛАТУР'!D:G,4,0)</f>
        <v>230</v>
      </c>
      <c r="S3683" s="12" t="str">
        <f>VLOOKUP(A:A,'ИЗ ОСНОВЫ НОМЕНКЛАТУР'!D:H,5,0)</f>
        <v>C</v>
      </c>
      <c r="T3683" s="44">
        <f t="shared" si="687"/>
        <v>0</v>
      </c>
      <c r="U3683" s="44">
        <f t="shared" si="688"/>
        <v>0</v>
      </c>
      <c r="V3683" s="44">
        <f t="shared" si="689"/>
        <v>0</v>
      </c>
      <c r="W3683" s="44">
        <f t="shared" si="690"/>
        <v>0</v>
      </c>
      <c r="X3683" s="44">
        <f t="shared" si="691"/>
        <v>0</v>
      </c>
      <c r="Y3683" s="44">
        <f t="shared" si="692"/>
        <v>0</v>
      </c>
      <c r="Z3683" s="44">
        <f t="shared" si="693"/>
        <v>0</v>
      </c>
      <c r="AA3683" s="44">
        <f t="shared" si="694"/>
        <v>0</v>
      </c>
      <c r="AB3683" s="44">
        <f t="shared" si="695"/>
        <v>0</v>
      </c>
      <c r="AC3683" s="44">
        <f t="shared" si="696"/>
        <v>0</v>
      </c>
      <c r="AD3683" s="44">
        <f t="shared" si="697"/>
        <v>21850</v>
      </c>
      <c r="AE3683" s="12">
        <f t="shared" si="698"/>
        <v>21850</v>
      </c>
    </row>
    <row r="3684" spans="1:31" ht="12.6" hidden="1" customHeight="1" x14ac:dyDescent="0.2">
      <c r="A3684" s="26" t="s">
        <v>5016</v>
      </c>
      <c r="B3684" s="19"/>
      <c r="C3684" s="19"/>
      <c r="D3684" s="20"/>
      <c r="E3684" s="21"/>
      <c r="F3684" s="22"/>
      <c r="G3684" s="21"/>
      <c r="H3684" s="22"/>
      <c r="I3684" s="20"/>
      <c r="J3684" s="20"/>
      <c r="K3684" s="20">
        <v>20</v>
      </c>
      <c r="L3684" s="20"/>
      <c r="M3684" s="20"/>
      <c r="N3684" s="20"/>
      <c r="O3684" s="20">
        <v>20</v>
      </c>
      <c r="P3684" s="23" t="str">
        <f>VLOOKUP(A3684,'ИЗ ОСНОВЫ НОМЕНКЛАТУР'!D:E,2,0)</f>
        <v>Аксессуары для шкафов</v>
      </c>
      <c r="Q3684" s="23" t="str">
        <f>VLOOKUP(A3684,'ИЗ ОСНОВЫ НОМЕНКЛАТУР'!D:F,3,0)</f>
        <v>Шкаф/шкаф-купе наполнение (бренд Aristo)</v>
      </c>
      <c r="R3684" s="40">
        <f>VLOOKUP(A:A,'ИЗ ОСНОВЫ НОМЕНКЛАТУР'!D:G,4,0)</f>
        <v>1093.95</v>
      </c>
      <c r="S3684" s="12" t="str">
        <f>VLOOKUP(A:A,'ИЗ ОСНОВЫ НОМЕНКЛАТУР'!D:H,5,0)</f>
        <v>C</v>
      </c>
      <c r="T3684" s="44">
        <f t="shared" si="687"/>
        <v>0</v>
      </c>
      <c r="U3684" s="44">
        <f t="shared" si="688"/>
        <v>0</v>
      </c>
      <c r="V3684" s="44">
        <f t="shared" si="689"/>
        <v>0</v>
      </c>
      <c r="W3684" s="44">
        <f t="shared" si="690"/>
        <v>0</v>
      </c>
      <c r="X3684" s="44">
        <f t="shared" si="691"/>
        <v>0</v>
      </c>
      <c r="Y3684" s="44">
        <f t="shared" si="692"/>
        <v>0</v>
      </c>
      <c r="Z3684" s="44">
        <f t="shared" si="693"/>
        <v>0</v>
      </c>
      <c r="AA3684" s="44">
        <f t="shared" si="694"/>
        <v>21879</v>
      </c>
      <c r="AB3684" s="44">
        <f t="shared" si="695"/>
        <v>0</v>
      </c>
      <c r="AC3684" s="44">
        <f t="shared" si="696"/>
        <v>0</v>
      </c>
      <c r="AD3684" s="44">
        <f t="shared" si="697"/>
        <v>0</v>
      </c>
      <c r="AE3684" s="12">
        <f t="shared" si="698"/>
        <v>21879</v>
      </c>
    </row>
    <row r="3685" spans="1:31" ht="12.6" hidden="1" customHeight="1" x14ac:dyDescent="0.2">
      <c r="A3685" s="26" t="s">
        <v>3723</v>
      </c>
      <c r="B3685" s="19"/>
      <c r="C3685" s="19"/>
      <c r="D3685" s="20"/>
      <c r="E3685" s="21"/>
      <c r="F3685" s="22"/>
      <c r="G3685" s="21"/>
      <c r="H3685" s="22"/>
      <c r="I3685" s="20"/>
      <c r="J3685" s="20"/>
      <c r="K3685" s="20">
        <v>15</v>
      </c>
      <c r="L3685" s="20"/>
      <c r="M3685" s="20"/>
      <c r="N3685" s="20"/>
      <c r="O3685" s="20">
        <v>15</v>
      </c>
      <c r="P3685" s="23" t="str">
        <f>VLOOKUP(A3685,'ИЗ ОСНОВЫ НОМЕНКЛАТУР'!D:E,2,0)</f>
        <v>Аксессуары для шкафов</v>
      </c>
      <c r="Q3685" s="23" t="str">
        <f>VLOOKUP(A3685,'ИЗ ОСНОВЫ НОМЕНКЛАТУР'!D:F,3,0)</f>
        <v>Шкаф/шкаф-купе наполнение (бренд Aristo)</v>
      </c>
      <c r="R3685" s="40">
        <f>VLOOKUP(A:A,'ИЗ ОСНОВЫ НОМЕНКЛАТУР'!D:G,4,0)</f>
        <v>1093.9299999999998</v>
      </c>
      <c r="S3685" s="12" t="str">
        <f>VLOOKUP(A:A,'ИЗ ОСНОВЫ НОМЕНКЛАТУР'!D:H,5,0)</f>
        <v>C</v>
      </c>
      <c r="T3685" s="44">
        <f t="shared" si="687"/>
        <v>0</v>
      </c>
      <c r="U3685" s="44">
        <f t="shared" si="688"/>
        <v>0</v>
      </c>
      <c r="V3685" s="44">
        <f t="shared" si="689"/>
        <v>0</v>
      </c>
      <c r="W3685" s="44">
        <f t="shared" si="690"/>
        <v>0</v>
      </c>
      <c r="X3685" s="44">
        <f t="shared" si="691"/>
        <v>0</v>
      </c>
      <c r="Y3685" s="44">
        <f t="shared" si="692"/>
        <v>0</v>
      </c>
      <c r="Z3685" s="44">
        <f t="shared" si="693"/>
        <v>0</v>
      </c>
      <c r="AA3685" s="44">
        <f t="shared" si="694"/>
        <v>16408.949999999997</v>
      </c>
      <c r="AB3685" s="44">
        <f t="shared" si="695"/>
        <v>0</v>
      </c>
      <c r="AC3685" s="44">
        <f t="shared" si="696"/>
        <v>0</v>
      </c>
      <c r="AD3685" s="44">
        <f t="shared" si="697"/>
        <v>0</v>
      </c>
      <c r="AE3685" s="12">
        <f t="shared" si="698"/>
        <v>16408.949999999997</v>
      </c>
    </row>
    <row r="3686" spans="1:31" ht="12.6" hidden="1" customHeight="1" x14ac:dyDescent="0.2">
      <c r="A3686" s="26" t="s">
        <v>4136</v>
      </c>
      <c r="B3686" s="19"/>
      <c r="C3686" s="19"/>
      <c r="D3686" s="20"/>
      <c r="E3686" s="21"/>
      <c r="F3686" s="22"/>
      <c r="G3686" s="21"/>
      <c r="H3686" s="22"/>
      <c r="I3686" s="20"/>
      <c r="J3686" s="20"/>
      <c r="K3686" s="20"/>
      <c r="L3686" s="20"/>
      <c r="M3686" s="20"/>
      <c r="N3686" s="20">
        <v>72</v>
      </c>
      <c r="O3686" s="20">
        <v>72</v>
      </c>
      <c r="P3686" s="23" t="str">
        <f>VLOOKUP(A3686,'ИЗ ОСНОВЫ НОМЕНКЛАТУР'!D:E,2,0)</f>
        <v>Освещение</v>
      </c>
      <c r="Q3686" s="23" t="str">
        <f>VLOOKUP(A3686,'ИЗ ОСНОВЫ НОМЕНКЛАТУР'!D:F,3,0)</f>
        <v>Удлинители и колодки</v>
      </c>
      <c r="R3686" s="40">
        <f>VLOOKUP(A:A,'ИЗ ОСНОВЫ НОМЕНКЛАТУР'!D:G,4,0)</f>
        <v>230</v>
      </c>
      <c r="S3686" s="12" t="str">
        <f>VLOOKUP(A:A,'ИЗ ОСНОВЫ НОМЕНКЛАТУР'!D:H,5,0)</f>
        <v>C</v>
      </c>
      <c r="T3686" s="44">
        <f t="shared" si="687"/>
        <v>0</v>
      </c>
      <c r="U3686" s="44">
        <f t="shared" si="688"/>
        <v>0</v>
      </c>
      <c r="V3686" s="44">
        <f t="shared" si="689"/>
        <v>0</v>
      </c>
      <c r="W3686" s="44">
        <f t="shared" si="690"/>
        <v>0</v>
      </c>
      <c r="X3686" s="44">
        <f t="shared" si="691"/>
        <v>0</v>
      </c>
      <c r="Y3686" s="44">
        <f t="shared" si="692"/>
        <v>0</v>
      </c>
      <c r="Z3686" s="44">
        <f t="shared" si="693"/>
        <v>0</v>
      </c>
      <c r="AA3686" s="44">
        <f t="shared" si="694"/>
        <v>0</v>
      </c>
      <c r="AB3686" s="44">
        <f t="shared" si="695"/>
        <v>0</v>
      </c>
      <c r="AC3686" s="44">
        <f t="shared" si="696"/>
        <v>0</v>
      </c>
      <c r="AD3686" s="44">
        <f t="shared" si="697"/>
        <v>16560</v>
      </c>
      <c r="AE3686" s="12">
        <f t="shared" si="698"/>
        <v>16560</v>
      </c>
    </row>
    <row r="3687" spans="1:31" ht="12.6" hidden="1" customHeight="1" x14ac:dyDescent="0.2">
      <c r="A3687" s="26" t="s">
        <v>4132</v>
      </c>
      <c r="B3687" s="19"/>
      <c r="C3687" s="19"/>
      <c r="D3687" s="20"/>
      <c r="E3687" s="21"/>
      <c r="F3687" s="22"/>
      <c r="G3687" s="21"/>
      <c r="H3687" s="22"/>
      <c r="I3687" s="20"/>
      <c r="J3687" s="20"/>
      <c r="K3687" s="20"/>
      <c r="L3687" s="20"/>
      <c r="M3687" s="20"/>
      <c r="N3687" s="20">
        <v>4</v>
      </c>
      <c r="O3687" s="20">
        <v>4</v>
      </c>
      <c r="P3687" s="23" t="str">
        <f>VLOOKUP(A3687,'ИЗ ОСНОВЫ НОМЕНКЛАТУР'!D:E,2,0)</f>
        <v>Освещение</v>
      </c>
      <c r="Q3687" s="23" t="str">
        <f>VLOOKUP(A3687,'ИЗ ОСНОВЫ НОМЕНКЛАТУР'!D:F,3,0)</f>
        <v>Удлинители и колодки</v>
      </c>
      <c r="R3687" s="40">
        <f>VLOOKUP(A:A,'ИЗ ОСНОВЫ НОМЕНКЛАТУР'!D:G,4,0)</f>
        <v>140</v>
      </c>
      <c r="S3687" s="12" t="str">
        <f>VLOOKUP(A:A,'ИЗ ОСНОВЫ НОМЕНКЛАТУР'!D:H,5,0)</f>
        <v>B</v>
      </c>
      <c r="T3687" s="44">
        <f t="shared" si="687"/>
        <v>0</v>
      </c>
      <c r="U3687" s="44">
        <f t="shared" si="688"/>
        <v>0</v>
      </c>
      <c r="V3687" s="44">
        <f t="shared" si="689"/>
        <v>0</v>
      </c>
      <c r="W3687" s="44">
        <f t="shared" si="690"/>
        <v>0</v>
      </c>
      <c r="X3687" s="44">
        <f t="shared" si="691"/>
        <v>0</v>
      </c>
      <c r="Y3687" s="44">
        <f t="shared" si="692"/>
        <v>0</v>
      </c>
      <c r="Z3687" s="44">
        <f t="shared" si="693"/>
        <v>0</v>
      </c>
      <c r="AA3687" s="44">
        <f t="shared" si="694"/>
        <v>0</v>
      </c>
      <c r="AB3687" s="44">
        <f t="shared" si="695"/>
        <v>0</v>
      </c>
      <c r="AC3687" s="44">
        <f t="shared" si="696"/>
        <v>0</v>
      </c>
      <c r="AD3687" s="44">
        <f t="shared" si="697"/>
        <v>560</v>
      </c>
      <c r="AE3687" s="12">
        <f t="shared" si="698"/>
        <v>560</v>
      </c>
    </row>
    <row r="3688" spans="1:31" ht="12.6" hidden="1" customHeight="1" x14ac:dyDescent="0.2">
      <c r="A3688" s="26" t="s">
        <v>5017</v>
      </c>
      <c r="B3688" s="19"/>
      <c r="C3688" s="19"/>
      <c r="D3688" s="20"/>
      <c r="E3688" s="21"/>
      <c r="F3688" s="22"/>
      <c r="G3688" s="21"/>
      <c r="H3688" s="22"/>
      <c r="I3688" s="20"/>
      <c r="J3688" s="20"/>
      <c r="K3688" s="20">
        <v>5</v>
      </c>
      <c r="L3688" s="20"/>
      <c r="M3688" s="20"/>
      <c r="N3688" s="20"/>
      <c r="O3688" s="20">
        <v>5</v>
      </c>
      <c r="P3688" s="23" t="str">
        <f>VLOOKUP(A3688,'ИЗ ОСНОВЫ НОМЕНКЛАТУР'!D:E,2,0)</f>
        <v>Аксессуары для шкафов</v>
      </c>
      <c r="Q3688" s="23" t="str">
        <f>VLOOKUP(A3688,'ИЗ ОСНОВЫ НОМЕНКЛАТУР'!D:F,3,0)</f>
        <v>Шкаф/шкаф-купе наполнение (бренд Aristo)</v>
      </c>
      <c r="R3688" s="40">
        <f>VLOOKUP(A:A,'ИЗ ОСНОВЫ НОМЕНКЛАТУР'!D:G,4,0)</f>
        <v>321.8</v>
      </c>
      <c r="S3688" s="12" t="str">
        <f>VLOOKUP(A:A,'ИЗ ОСНОВЫ НОМЕНКЛАТУР'!D:H,5,0)</f>
        <v>C</v>
      </c>
      <c r="T3688" s="44">
        <f t="shared" si="687"/>
        <v>0</v>
      </c>
      <c r="U3688" s="44">
        <f t="shared" si="688"/>
        <v>0</v>
      </c>
      <c r="V3688" s="44">
        <f t="shared" si="689"/>
        <v>0</v>
      </c>
      <c r="W3688" s="44">
        <f t="shared" si="690"/>
        <v>0</v>
      </c>
      <c r="X3688" s="44">
        <f t="shared" si="691"/>
        <v>0</v>
      </c>
      <c r="Y3688" s="44">
        <f t="shared" si="692"/>
        <v>0</v>
      </c>
      <c r="Z3688" s="44">
        <f t="shared" si="693"/>
        <v>0</v>
      </c>
      <c r="AA3688" s="44">
        <f t="shared" si="694"/>
        <v>1609</v>
      </c>
      <c r="AB3688" s="44">
        <f t="shared" si="695"/>
        <v>0</v>
      </c>
      <c r="AC3688" s="44">
        <f t="shared" si="696"/>
        <v>0</v>
      </c>
      <c r="AD3688" s="44">
        <f t="shared" si="697"/>
        <v>0</v>
      </c>
      <c r="AE3688" s="12">
        <f t="shared" si="698"/>
        <v>1609</v>
      </c>
    </row>
    <row r="3689" spans="1:31" ht="12.6" hidden="1" customHeight="1" x14ac:dyDescent="0.2">
      <c r="A3689" s="26" t="s">
        <v>5018</v>
      </c>
      <c r="B3689" s="19"/>
      <c r="C3689" s="19"/>
      <c r="D3689" s="20"/>
      <c r="E3689" s="21"/>
      <c r="F3689" s="22"/>
      <c r="G3689" s="21"/>
      <c r="H3689" s="22"/>
      <c r="I3689" s="20"/>
      <c r="J3689" s="20"/>
      <c r="K3689" s="20">
        <v>20</v>
      </c>
      <c r="L3689" s="20"/>
      <c r="M3689" s="20"/>
      <c r="N3689" s="20"/>
      <c r="O3689" s="20">
        <v>20</v>
      </c>
      <c r="P3689" s="23" t="str">
        <f>VLOOKUP(A3689,'ИЗ ОСНОВЫ НОМЕНКЛАТУР'!D:E,2,0)</f>
        <v>Аксессуары для шкафов</v>
      </c>
      <c r="Q3689" s="23" t="str">
        <f>VLOOKUP(A3689,'ИЗ ОСНОВЫ НОМЕНКЛАТУР'!D:F,3,0)</f>
        <v>Шкаф/шкаф-купе наполнение (бренд Aristo)</v>
      </c>
      <c r="R3689" s="40">
        <f>VLOOKUP(A:A,'ИЗ ОСНОВЫ НОМЕНКЛАТУР'!D:G,4,0)</f>
        <v>1312.65</v>
      </c>
      <c r="S3689" s="12" t="str">
        <f>VLOOKUP(A:A,'ИЗ ОСНОВЫ НОМЕНКЛАТУР'!D:H,5,0)</f>
        <v>C</v>
      </c>
      <c r="T3689" s="44">
        <f t="shared" si="687"/>
        <v>0</v>
      </c>
      <c r="U3689" s="44">
        <f t="shared" si="688"/>
        <v>0</v>
      </c>
      <c r="V3689" s="44">
        <f t="shared" si="689"/>
        <v>0</v>
      </c>
      <c r="W3689" s="44">
        <f t="shared" si="690"/>
        <v>0</v>
      </c>
      <c r="X3689" s="44">
        <f t="shared" si="691"/>
        <v>0</v>
      </c>
      <c r="Y3689" s="44">
        <f t="shared" si="692"/>
        <v>0</v>
      </c>
      <c r="Z3689" s="44">
        <f t="shared" si="693"/>
        <v>0</v>
      </c>
      <c r="AA3689" s="44">
        <f t="shared" si="694"/>
        <v>26253</v>
      </c>
      <c r="AB3689" s="44">
        <f t="shared" si="695"/>
        <v>0</v>
      </c>
      <c r="AC3689" s="44">
        <f t="shared" si="696"/>
        <v>0</v>
      </c>
      <c r="AD3689" s="44">
        <f t="shared" si="697"/>
        <v>0</v>
      </c>
      <c r="AE3689" s="12">
        <f t="shared" si="698"/>
        <v>26253</v>
      </c>
    </row>
    <row r="3690" spans="1:31" ht="12.6" hidden="1" customHeight="1" x14ac:dyDescent="0.2">
      <c r="A3690" s="26" t="s">
        <v>5019</v>
      </c>
      <c r="B3690" s="19"/>
      <c r="C3690" s="19"/>
      <c r="D3690" s="20"/>
      <c r="E3690" s="21"/>
      <c r="F3690" s="22"/>
      <c r="G3690" s="21"/>
      <c r="H3690" s="22"/>
      <c r="I3690" s="20"/>
      <c r="J3690" s="20"/>
      <c r="K3690" s="20">
        <v>20</v>
      </c>
      <c r="L3690" s="20"/>
      <c r="M3690" s="20"/>
      <c r="N3690" s="20"/>
      <c r="O3690" s="20">
        <v>20</v>
      </c>
      <c r="P3690" s="23" t="str">
        <f>VLOOKUP(A3690,'ИЗ ОСНОВЫ НОМЕНКЛАТУР'!D:E,2,0)</f>
        <v>Аксессуары для шкафов</v>
      </c>
      <c r="Q3690" s="23" t="str">
        <f>VLOOKUP(A3690,'ИЗ ОСНОВЫ НОМЕНКЛАТУР'!D:F,3,0)</f>
        <v>Шкаф/шкаф-купе наполнение (бренд Aristo)</v>
      </c>
      <c r="R3690" s="40">
        <f>VLOOKUP(A:A,'ИЗ ОСНОВЫ НОМЕНКЛАТУР'!D:G,4,0)</f>
        <v>1267.05</v>
      </c>
      <c r="S3690" s="12" t="str">
        <f>VLOOKUP(A:A,'ИЗ ОСНОВЫ НОМЕНКЛАТУР'!D:H,5,0)</f>
        <v>C</v>
      </c>
      <c r="T3690" s="44">
        <f t="shared" si="687"/>
        <v>0</v>
      </c>
      <c r="U3690" s="44">
        <f t="shared" si="688"/>
        <v>0</v>
      </c>
      <c r="V3690" s="44">
        <f t="shared" si="689"/>
        <v>0</v>
      </c>
      <c r="W3690" s="44">
        <f t="shared" si="690"/>
        <v>0</v>
      </c>
      <c r="X3690" s="44">
        <f t="shared" si="691"/>
        <v>0</v>
      </c>
      <c r="Y3690" s="44">
        <f t="shared" si="692"/>
        <v>0</v>
      </c>
      <c r="Z3690" s="44">
        <f t="shared" si="693"/>
        <v>0</v>
      </c>
      <c r="AA3690" s="44">
        <f t="shared" si="694"/>
        <v>25341</v>
      </c>
      <c r="AB3690" s="44">
        <f t="shared" si="695"/>
        <v>0</v>
      </c>
      <c r="AC3690" s="44">
        <f t="shared" si="696"/>
        <v>0</v>
      </c>
      <c r="AD3690" s="44">
        <f t="shared" si="697"/>
        <v>0</v>
      </c>
      <c r="AE3690" s="12">
        <f t="shared" si="698"/>
        <v>25341</v>
      </c>
    </row>
    <row r="3691" spans="1:31" ht="12.6" hidden="1" customHeight="1" x14ac:dyDescent="0.2">
      <c r="A3691" s="26" t="s">
        <v>5020</v>
      </c>
      <c r="B3691" s="19"/>
      <c r="C3691" s="19"/>
      <c r="D3691" s="20"/>
      <c r="E3691" s="21"/>
      <c r="F3691" s="22"/>
      <c r="G3691" s="21"/>
      <c r="H3691" s="22"/>
      <c r="I3691" s="20"/>
      <c r="J3691" s="20"/>
      <c r="K3691" s="20">
        <v>5</v>
      </c>
      <c r="L3691" s="20"/>
      <c r="M3691" s="20"/>
      <c r="N3691" s="20"/>
      <c r="O3691" s="20">
        <v>5</v>
      </c>
      <c r="P3691" s="23" t="str">
        <f>VLOOKUP(A3691,'ИЗ ОСНОВЫ НОМЕНКЛАТУР'!D:E,2,0)</f>
        <v>Аксессуары для шкафов</v>
      </c>
      <c r="Q3691" s="23" t="str">
        <f>VLOOKUP(A3691,'ИЗ ОСНОВЫ НОМЕНКЛАТУР'!D:F,3,0)</f>
        <v>Шкаф/шкаф-купе наполнение (бренд Aristo)</v>
      </c>
      <c r="R3691" s="40">
        <f>VLOOKUP(A:A,'ИЗ ОСНОВЫ НОМЕНКЛАТУР'!D:G,4,0)</f>
        <v>429.2</v>
      </c>
      <c r="S3691" s="12" t="str">
        <f>VLOOKUP(A:A,'ИЗ ОСНОВЫ НОМЕНКЛАТУР'!D:H,5,0)</f>
        <v>C</v>
      </c>
      <c r="T3691" s="44">
        <f t="shared" si="687"/>
        <v>0</v>
      </c>
      <c r="U3691" s="44">
        <f t="shared" si="688"/>
        <v>0</v>
      </c>
      <c r="V3691" s="44">
        <f t="shared" si="689"/>
        <v>0</v>
      </c>
      <c r="W3691" s="44">
        <f t="shared" si="690"/>
        <v>0</v>
      </c>
      <c r="X3691" s="44">
        <f t="shared" si="691"/>
        <v>0</v>
      </c>
      <c r="Y3691" s="44">
        <f t="shared" si="692"/>
        <v>0</v>
      </c>
      <c r="Z3691" s="44">
        <f t="shared" si="693"/>
        <v>0</v>
      </c>
      <c r="AA3691" s="44">
        <f t="shared" si="694"/>
        <v>2146</v>
      </c>
      <c r="AB3691" s="44">
        <f t="shared" si="695"/>
        <v>0</v>
      </c>
      <c r="AC3691" s="44">
        <f t="shared" si="696"/>
        <v>0</v>
      </c>
      <c r="AD3691" s="44">
        <f t="shared" si="697"/>
        <v>0</v>
      </c>
      <c r="AE3691" s="12">
        <f t="shared" si="698"/>
        <v>2146</v>
      </c>
    </row>
    <row r="3692" spans="1:31" ht="12.6" hidden="1" customHeight="1" x14ac:dyDescent="0.2">
      <c r="A3692" s="26" t="s">
        <v>5021</v>
      </c>
      <c r="B3692" s="19"/>
      <c r="C3692" s="19"/>
      <c r="D3692" s="20"/>
      <c r="E3692" s="21"/>
      <c r="F3692" s="22"/>
      <c r="G3692" s="21"/>
      <c r="H3692" s="22"/>
      <c r="I3692" s="20"/>
      <c r="J3692" s="20">
        <v>120</v>
      </c>
      <c r="K3692" s="20"/>
      <c r="L3692" s="20"/>
      <c r="M3692" s="20"/>
      <c r="N3692" s="20"/>
      <c r="O3692" s="20">
        <v>120</v>
      </c>
      <c r="P3692" s="23" t="str">
        <f>VLOOKUP(A3692,'ИЗ ОСНОВЫ НОМЕНКЛАТУР'!D:E,2,0)</f>
        <v>Аксессуары для шкафов</v>
      </c>
      <c r="Q3692" s="23" t="str">
        <f>VLOOKUP(A3692,'ИЗ ОСНОВЫ НОМЕНКЛАТУР'!D:F,3,0)</f>
        <v>Шкаф/шкаф-купе наполнение (бренд Aristo)</v>
      </c>
      <c r="R3692" s="40">
        <f>VLOOKUP(A:A,'ИЗ ОСНОВЫ НОМЕНКЛАТУР'!D:G,4,0)</f>
        <v>424.71</v>
      </c>
      <c r="S3692" s="12" t="str">
        <f>VLOOKUP(A:A,'ИЗ ОСНОВЫ НОМЕНКЛАТУР'!D:H,5,0)</f>
        <v>C</v>
      </c>
      <c r="T3692" s="44">
        <f t="shared" si="687"/>
        <v>0</v>
      </c>
      <c r="U3692" s="44">
        <f t="shared" si="688"/>
        <v>0</v>
      </c>
      <c r="V3692" s="44">
        <f t="shared" si="689"/>
        <v>0</v>
      </c>
      <c r="W3692" s="44">
        <f t="shared" si="690"/>
        <v>0</v>
      </c>
      <c r="X3692" s="44">
        <f t="shared" si="691"/>
        <v>0</v>
      </c>
      <c r="Y3692" s="44">
        <f t="shared" si="692"/>
        <v>0</v>
      </c>
      <c r="Z3692" s="44">
        <f t="shared" si="693"/>
        <v>50965.2</v>
      </c>
      <c r="AA3692" s="44">
        <f t="shared" si="694"/>
        <v>0</v>
      </c>
      <c r="AB3692" s="44">
        <f t="shared" si="695"/>
        <v>0</v>
      </c>
      <c r="AC3692" s="44">
        <f t="shared" si="696"/>
        <v>0</v>
      </c>
      <c r="AD3692" s="44">
        <f t="shared" si="697"/>
        <v>0</v>
      </c>
      <c r="AE3692" s="12">
        <f t="shared" si="698"/>
        <v>50965.2</v>
      </c>
    </row>
    <row r="3693" spans="1:31" ht="12.6" hidden="1" customHeight="1" x14ac:dyDescent="0.2">
      <c r="A3693" s="26" t="s">
        <v>4014</v>
      </c>
      <c r="B3693" s="19"/>
      <c r="C3693" s="19"/>
      <c r="D3693" s="20"/>
      <c r="E3693" s="21"/>
      <c r="F3693" s="22"/>
      <c r="G3693" s="21"/>
      <c r="H3693" s="22"/>
      <c r="I3693" s="20"/>
      <c r="J3693" s="20"/>
      <c r="K3693" s="20"/>
      <c r="L3693" s="20"/>
      <c r="M3693" s="20"/>
      <c r="N3693" s="20">
        <v>10</v>
      </c>
      <c r="O3693" s="20">
        <v>10</v>
      </c>
      <c r="P3693" s="23" t="str">
        <f>VLOOKUP(A3693,'ИЗ ОСНОВЫ НОМЕНКЛАТУР'!D:E,2,0)</f>
        <v>Реставрационные материалы</v>
      </c>
      <c r="Q3693" s="23" t="str">
        <f>VLOOKUP(A3693,'ИЗ ОСНОВЫ НОМЕНКЛАТУР'!D:F,3,0)</f>
        <v>Бытовая химия</v>
      </c>
      <c r="R3693" s="40">
        <f>VLOOKUP(A:A,'ИЗ ОСНОВЫ НОМЕНКЛАТУР'!D:G,4,0)</f>
        <v>1450</v>
      </c>
      <c r="S3693" s="12" t="str">
        <f>VLOOKUP(A:A,'ИЗ ОСНОВЫ НОМЕНКЛАТУР'!D:H,5,0)</f>
        <v>C</v>
      </c>
      <c r="T3693" s="44">
        <f t="shared" si="687"/>
        <v>0</v>
      </c>
      <c r="U3693" s="44">
        <f t="shared" si="688"/>
        <v>0</v>
      </c>
      <c r="V3693" s="44">
        <f t="shared" si="689"/>
        <v>0</v>
      </c>
      <c r="W3693" s="44">
        <f t="shared" si="690"/>
        <v>0</v>
      </c>
      <c r="X3693" s="44">
        <f t="shared" si="691"/>
        <v>0</v>
      </c>
      <c r="Y3693" s="44">
        <f t="shared" si="692"/>
        <v>0</v>
      </c>
      <c r="Z3693" s="44">
        <f t="shared" si="693"/>
        <v>0</v>
      </c>
      <c r="AA3693" s="44">
        <f t="shared" si="694"/>
        <v>0</v>
      </c>
      <c r="AB3693" s="44">
        <f t="shared" si="695"/>
        <v>0</v>
      </c>
      <c r="AC3693" s="44">
        <f t="shared" si="696"/>
        <v>0</v>
      </c>
      <c r="AD3693" s="44">
        <f t="shared" si="697"/>
        <v>14500</v>
      </c>
      <c r="AE3693" s="12">
        <f t="shared" si="698"/>
        <v>14500</v>
      </c>
    </row>
    <row r="3694" spans="1:31" ht="12.6" hidden="1" customHeight="1" x14ac:dyDescent="0.2">
      <c r="A3694" s="26" t="s">
        <v>4018</v>
      </c>
      <c r="B3694" s="19"/>
      <c r="C3694" s="19"/>
      <c r="D3694" s="20"/>
      <c r="E3694" s="21"/>
      <c r="F3694" s="22"/>
      <c r="G3694" s="21"/>
      <c r="H3694" s="22"/>
      <c r="I3694" s="20"/>
      <c r="J3694" s="20"/>
      <c r="K3694" s="20"/>
      <c r="L3694" s="20"/>
      <c r="M3694" s="20"/>
      <c r="N3694" s="20">
        <v>10</v>
      </c>
      <c r="O3694" s="20">
        <v>10</v>
      </c>
      <c r="P3694" s="23" t="str">
        <f>VLOOKUP(A3694,'ИЗ ОСНОВЫ НОМЕНКЛАТУР'!D:E,2,0)</f>
        <v>Реставрационные материалы</v>
      </c>
      <c r="Q3694" s="23" t="str">
        <f>VLOOKUP(A3694,'ИЗ ОСНОВЫ НОМЕНКЛАТУР'!D:F,3,0)</f>
        <v>Бытовая химия</v>
      </c>
      <c r="R3694" s="40">
        <f>VLOOKUP(A:A,'ИЗ ОСНОВЫ НОМЕНКЛАТУР'!D:G,4,0)</f>
        <v>480</v>
      </c>
      <c r="S3694" s="12" t="str">
        <f>VLOOKUP(A:A,'ИЗ ОСНОВЫ НОМЕНКЛАТУР'!D:H,5,0)</f>
        <v>C</v>
      </c>
      <c r="T3694" s="44">
        <f t="shared" si="687"/>
        <v>0</v>
      </c>
      <c r="U3694" s="44">
        <f t="shared" si="688"/>
        <v>0</v>
      </c>
      <c r="V3694" s="44">
        <f t="shared" si="689"/>
        <v>0</v>
      </c>
      <c r="W3694" s="44">
        <f t="shared" si="690"/>
        <v>0</v>
      </c>
      <c r="X3694" s="44">
        <f t="shared" si="691"/>
        <v>0</v>
      </c>
      <c r="Y3694" s="44">
        <f t="shared" si="692"/>
        <v>0</v>
      </c>
      <c r="Z3694" s="44">
        <f t="shared" si="693"/>
        <v>0</v>
      </c>
      <c r="AA3694" s="44">
        <f t="shared" si="694"/>
        <v>0</v>
      </c>
      <c r="AB3694" s="44">
        <f t="shared" si="695"/>
        <v>0</v>
      </c>
      <c r="AC3694" s="44">
        <f t="shared" si="696"/>
        <v>0</v>
      </c>
      <c r="AD3694" s="44">
        <f t="shared" si="697"/>
        <v>4800</v>
      </c>
      <c r="AE3694" s="12">
        <f t="shared" si="698"/>
        <v>4800</v>
      </c>
    </row>
    <row r="3695" spans="1:31" ht="12.6" hidden="1" customHeight="1" x14ac:dyDescent="0.2">
      <c r="A3695" s="26" t="s">
        <v>4012</v>
      </c>
      <c r="B3695" s="19"/>
      <c r="C3695" s="19"/>
      <c r="D3695" s="20"/>
      <c r="E3695" s="21"/>
      <c r="F3695" s="22"/>
      <c r="G3695" s="21"/>
      <c r="H3695" s="22"/>
      <c r="I3695" s="20"/>
      <c r="J3695" s="20"/>
      <c r="K3695" s="20"/>
      <c r="L3695" s="20"/>
      <c r="M3695" s="20"/>
      <c r="N3695" s="20">
        <v>4</v>
      </c>
      <c r="O3695" s="20">
        <v>4</v>
      </c>
      <c r="P3695" s="23" t="str">
        <f>VLOOKUP(A3695,'ИЗ ОСНОВЫ НОМЕНКЛАТУР'!D:E,2,0)</f>
        <v>Реставрационные материалы</v>
      </c>
      <c r="Q3695" s="23" t="str">
        <f>VLOOKUP(A3695,'ИЗ ОСНОВЫ НОМЕНКЛАТУР'!D:F,3,0)</f>
        <v>Бытовая химия</v>
      </c>
      <c r="R3695" s="40">
        <f>VLOOKUP(A:A,'ИЗ ОСНОВЫ НОМЕНКЛАТУР'!D:G,4,0)</f>
        <v>885</v>
      </c>
      <c r="S3695" s="12" t="str">
        <f>VLOOKUP(A:A,'ИЗ ОСНОВЫ НОМЕНКЛАТУР'!D:H,5,0)</f>
        <v>C</v>
      </c>
      <c r="T3695" s="44">
        <f t="shared" si="687"/>
        <v>0</v>
      </c>
      <c r="U3695" s="44">
        <f t="shared" si="688"/>
        <v>0</v>
      </c>
      <c r="V3695" s="44">
        <f t="shared" si="689"/>
        <v>0</v>
      </c>
      <c r="W3695" s="44">
        <f t="shared" si="690"/>
        <v>0</v>
      </c>
      <c r="X3695" s="44">
        <f t="shared" si="691"/>
        <v>0</v>
      </c>
      <c r="Y3695" s="44">
        <f t="shared" si="692"/>
        <v>0</v>
      </c>
      <c r="Z3695" s="44">
        <f t="shared" si="693"/>
        <v>0</v>
      </c>
      <c r="AA3695" s="44">
        <f t="shared" si="694"/>
        <v>0</v>
      </c>
      <c r="AB3695" s="44">
        <f t="shared" si="695"/>
        <v>0</v>
      </c>
      <c r="AC3695" s="44">
        <f t="shared" si="696"/>
        <v>0</v>
      </c>
      <c r="AD3695" s="44">
        <f t="shared" si="697"/>
        <v>3540</v>
      </c>
      <c r="AE3695" s="12">
        <f t="shared" si="698"/>
        <v>3540</v>
      </c>
    </row>
    <row r="3696" spans="1:31" ht="12.6" hidden="1" customHeight="1" x14ac:dyDescent="0.2">
      <c r="A3696" s="26" t="s">
        <v>3435</v>
      </c>
      <c r="B3696" s="19"/>
      <c r="C3696" s="19"/>
      <c r="D3696" s="20"/>
      <c r="E3696" s="21"/>
      <c r="F3696" s="22"/>
      <c r="G3696" s="21"/>
      <c r="H3696" s="22"/>
      <c r="I3696" s="20"/>
      <c r="J3696" s="20"/>
      <c r="K3696" s="20"/>
      <c r="L3696" s="20"/>
      <c r="M3696" s="20"/>
      <c r="N3696" s="20"/>
      <c r="O3696" s="20"/>
      <c r="P3696" s="23" t="str">
        <f>VLOOKUP(A3696,'ИЗ ОСНОВЫ НОМЕНКЛАТУР'!D:E,2,0)</f>
        <v>Инструменты и расходные материалы</v>
      </c>
      <c r="Q3696" s="23" t="str">
        <f>VLOOKUP(A3696,'ИЗ ОСНОВЫ НОМЕНКЛАТУР'!D:F,3,0)</f>
        <v>Ручные инструменты</v>
      </c>
      <c r="R3696" s="40">
        <f>VLOOKUP(A:A,'ИЗ ОСНОВЫ НОМЕНКЛАТУР'!D:G,4,0)</f>
        <v>1378.7162499999999</v>
      </c>
      <c r="S3696" s="12" t="str">
        <f>VLOOKUP(A:A,'ИЗ ОСНОВЫ НОМЕНКЛАТУР'!D:H,5,0)</f>
        <v>C</v>
      </c>
      <c r="T3696" s="44">
        <f t="shared" si="687"/>
        <v>0</v>
      </c>
      <c r="U3696" s="44">
        <f t="shared" si="688"/>
        <v>0</v>
      </c>
      <c r="V3696" s="44">
        <f t="shared" si="689"/>
        <v>0</v>
      </c>
      <c r="W3696" s="44">
        <f t="shared" si="690"/>
        <v>0</v>
      </c>
      <c r="X3696" s="44">
        <f t="shared" si="691"/>
        <v>0</v>
      </c>
      <c r="Y3696" s="44">
        <f t="shared" si="692"/>
        <v>0</v>
      </c>
      <c r="Z3696" s="44">
        <f t="shared" si="693"/>
        <v>0</v>
      </c>
      <c r="AA3696" s="44">
        <f t="shared" si="694"/>
        <v>0</v>
      </c>
      <c r="AB3696" s="44">
        <f t="shared" si="695"/>
        <v>0</v>
      </c>
      <c r="AC3696" s="44">
        <f t="shared" si="696"/>
        <v>0</v>
      </c>
      <c r="AD3696" s="44">
        <f t="shared" si="697"/>
        <v>0</v>
      </c>
      <c r="AE3696" s="12">
        <f t="shared" si="698"/>
        <v>0</v>
      </c>
    </row>
    <row r="3697" spans="1:31" ht="12.6" hidden="1" customHeight="1" x14ac:dyDescent="0.2">
      <c r="A3697" s="26" t="s">
        <v>3448</v>
      </c>
      <c r="B3697" s="19"/>
      <c r="C3697" s="19"/>
      <c r="D3697" s="20"/>
      <c r="E3697" s="21"/>
      <c r="F3697" s="22"/>
      <c r="G3697" s="21"/>
      <c r="H3697" s="22"/>
      <c r="I3697" s="20"/>
      <c r="J3697" s="20"/>
      <c r="K3697" s="20"/>
      <c r="L3697" s="20">
        <v>2</v>
      </c>
      <c r="M3697" s="20"/>
      <c r="N3697" s="20"/>
      <c r="O3697" s="20">
        <v>2</v>
      </c>
      <c r="P3697" s="23" t="str">
        <f>VLOOKUP(A3697,'ИЗ ОСНОВЫ НОМЕНКЛАТУР'!D:E,2,0)</f>
        <v>Инструменты и расходные материалы</v>
      </c>
      <c r="Q3697" s="23" t="str">
        <f>VLOOKUP(A3697,'ИЗ ОСНОВЫ НОМЕНКЛАТУР'!D:F,3,0)</f>
        <v>Ручные инструменты</v>
      </c>
      <c r="R3697" s="40">
        <f>VLOOKUP(A:A,'ИЗ ОСНОВЫ НОМЕНКЛАТУР'!D:G,4,0)</f>
        <v>1117.425</v>
      </c>
      <c r="S3697" s="12" t="str">
        <f>VLOOKUP(A:A,'ИЗ ОСНОВЫ НОМЕНКЛАТУР'!D:H,5,0)</f>
        <v>C</v>
      </c>
      <c r="T3697" s="44">
        <f t="shared" si="687"/>
        <v>0</v>
      </c>
      <c r="U3697" s="44">
        <f t="shared" si="688"/>
        <v>0</v>
      </c>
      <c r="V3697" s="44">
        <f t="shared" si="689"/>
        <v>0</v>
      </c>
      <c r="W3697" s="44">
        <f t="shared" si="690"/>
        <v>0</v>
      </c>
      <c r="X3697" s="44">
        <f t="shared" si="691"/>
        <v>0</v>
      </c>
      <c r="Y3697" s="44">
        <f t="shared" si="692"/>
        <v>0</v>
      </c>
      <c r="Z3697" s="44">
        <f t="shared" si="693"/>
        <v>0</v>
      </c>
      <c r="AA3697" s="44">
        <f t="shared" si="694"/>
        <v>0</v>
      </c>
      <c r="AB3697" s="44">
        <f t="shared" si="695"/>
        <v>2234.85</v>
      </c>
      <c r="AC3697" s="44">
        <f t="shared" si="696"/>
        <v>0</v>
      </c>
      <c r="AD3697" s="44">
        <f t="shared" si="697"/>
        <v>0</v>
      </c>
      <c r="AE3697" s="12">
        <f t="shared" si="698"/>
        <v>2234.85</v>
      </c>
    </row>
    <row r="3698" spans="1:31" ht="12.6" hidden="1" customHeight="1" x14ac:dyDescent="0.2">
      <c r="A3698" s="26" t="s">
        <v>3475</v>
      </c>
      <c r="B3698" s="19"/>
      <c r="C3698" s="19"/>
      <c r="D3698" s="20"/>
      <c r="E3698" s="21"/>
      <c r="F3698" s="22"/>
      <c r="G3698" s="21"/>
      <c r="H3698" s="22"/>
      <c r="I3698" s="20"/>
      <c r="J3698" s="20"/>
      <c r="K3698" s="20"/>
      <c r="L3698" s="20">
        <v>2</v>
      </c>
      <c r="M3698" s="20"/>
      <c r="N3698" s="20">
        <v>2</v>
      </c>
      <c r="O3698" s="20">
        <v>4</v>
      </c>
      <c r="P3698" s="23" t="str">
        <f>VLOOKUP(A3698,'ИЗ ОСНОВЫ НОМЕНКЛАТУР'!D:E,2,0)</f>
        <v>Инструменты и расходные материалы</v>
      </c>
      <c r="Q3698" s="23" t="str">
        <f>VLOOKUP(A3698,'ИЗ ОСНОВЫ НОМЕНКЛАТУР'!D:F,3,0)</f>
        <v>Ручные инструменты</v>
      </c>
      <c r="R3698" s="40">
        <f>VLOOKUP(A:A,'ИЗ ОСНОВЫ НОМЕНКЛАТУР'!D:G,4,0)</f>
        <v>1217.28</v>
      </c>
      <c r="S3698" s="12" t="str">
        <f>VLOOKUP(A:A,'ИЗ ОСНОВЫ НОМЕНКЛАТУР'!D:H,5,0)</f>
        <v>C</v>
      </c>
      <c r="T3698" s="44">
        <f t="shared" si="687"/>
        <v>0</v>
      </c>
      <c r="U3698" s="44">
        <f t="shared" si="688"/>
        <v>0</v>
      </c>
      <c r="V3698" s="44">
        <f t="shared" si="689"/>
        <v>0</v>
      </c>
      <c r="W3698" s="44">
        <f t="shared" si="690"/>
        <v>0</v>
      </c>
      <c r="X3698" s="44">
        <f t="shared" si="691"/>
        <v>0</v>
      </c>
      <c r="Y3698" s="44">
        <f t="shared" si="692"/>
        <v>0</v>
      </c>
      <c r="Z3698" s="44">
        <f t="shared" si="693"/>
        <v>0</v>
      </c>
      <c r="AA3698" s="44">
        <f t="shared" si="694"/>
        <v>0</v>
      </c>
      <c r="AB3698" s="44">
        <f t="shared" si="695"/>
        <v>2434.56</v>
      </c>
      <c r="AC3698" s="44">
        <f t="shared" si="696"/>
        <v>0</v>
      </c>
      <c r="AD3698" s="44">
        <f t="shared" si="697"/>
        <v>2434.56</v>
      </c>
      <c r="AE3698" s="12">
        <f t="shared" si="698"/>
        <v>4869.12</v>
      </c>
    </row>
    <row r="3699" spans="1:31" ht="12.6" hidden="1" customHeight="1" x14ac:dyDescent="0.2">
      <c r="A3699" s="26" t="s">
        <v>5022</v>
      </c>
      <c r="B3699" s="19"/>
      <c r="C3699" s="19"/>
      <c r="D3699" s="20"/>
      <c r="E3699" s="21"/>
      <c r="F3699" s="22"/>
      <c r="G3699" s="21"/>
      <c r="H3699" s="22"/>
      <c r="I3699" s="20"/>
      <c r="J3699" s="20"/>
      <c r="K3699" s="20">
        <v>30</v>
      </c>
      <c r="L3699" s="20"/>
      <c r="M3699" s="20"/>
      <c r="N3699" s="20"/>
      <c r="O3699" s="20">
        <v>30</v>
      </c>
      <c r="P3699" s="23" t="str">
        <f>VLOOKUP(A3699,'ИЗ ОСНОВЫ НОМЕНКЛАТУР'!D:E,2,0)</f>
        <v>Аксессуары для шкафов</v>
      </c>
      <c r="Q3699" s="23" t="str">
        <f>VLOOKUP(A3699,'ИЗ ОСНОВЫ НОМЕНКЛАТУР'!D:F,3,0)</f>
        <v>Шкаф/шкаф-купе наполнение (бренд Aristo)</v>
      </c>
      <c r="R3699" s="40">
        <f>VLOOKUP(A:A,'ИЗ ОСНОВЫ НОМЕНКЛАТУР'!D:G,4,0)</f>
        <v>1188.6333333333334</v>
      </c>
      <c r="S3699" s="12" t="str">
        <f>VLOOKUP(A:A,'ИЗ ОСНОВЫ НОМЕНКЛАТУР'!D:H,5,0)</f>
        <v>C</v>
      </c>
      <c r="T3699" s="44">
        <f t="shared" si="687"/>
        <v>0</v>
      </c>
      <c r="U3699" s="44">
        <f t="shared" si="688"/>
        <v>0</v>
      </c>
      <c r="V3699" s="44">
        <f t="shared" si="689"/>
        <v>0</v>
      </c>
      <c r="W3699" s="44">
        <f t="shared" si="690"/>
        <v>0</v>
      </c>
      <c r="X3699" s="44">
        <f t="shared" si="691"/>
        <v>0</v>
      </c>
      <c r="Y3699" s="44">
        <f t="shared" si="692"/>
        <v>0</v>
      </c>
      <c r="Z3699" s="44">
        <f t="shared" si="693"/>
        <v>0</v>
      </c>
      <c r="AA3699" s="44">
        <f t="shared" si="694"/>
        <v>35659</v>
      </c>
      <c r="AB3699" s="44">
        <f t="shared" si="695"/>
        <v>0</v>
      </c>
      <c r="AC3699" s="44">
        <f t="shared" si="696"/>
        <v>0</v>
      </c>
      <c r="AD3699" s="44">
        <f t="shared" si="697"/>
        <v>0</v>
      </c>
      <c r="AE3699" s="12">
        <f t="shared" si="698"/>
        <v>35659</v>
      </c>
    </row>
    <row r="3700" spans="1:31" ht="12.6" hidden="1" customHeight="1" x14ac:dyDescent="0.2">
      <c r="A3700" s="26" t="s">
        <v>1801</v>
      </c>
      <c r="B3700" s="19"/>
      <c r="C3700" s="19"/>
      <c r="D3700" s="20"/>
      <c r="E3700" s="21"/>
      <c r="F3700" s="22"/>
      <c r="G3700" s="21"/>
      <c r="H3700" s="22"/>
      <c r="I3700" s="20"/>
      <c r="J3700" s="20"/>
      <c r="K3700" s="20"/>
      <c r="L3700" s="20"/>
      <c r="M3700" s="20">
        <v>664</v>
      </c>
      <c r="N3700" s="20"/>
      <c r="O3700" s="20">
        <v>664</v>
      </c>
      <c r="P3700" s="23" t="str">
        <f>VLOOKUP(A3700,'ИЗ ОСНОВЫ НОМЕНКЛАТУР'!D:E,2,0)</f>
        <v>Крепежные системы</v>
      </c>
      <c r="Q3700" s="23" t="str">
        <f>VLOOKUP(A3700,'ИЗ ОСНОВЫ НОМЕНКЛАТУР'!D:F,3,0)</f>
        <v>Стеклодержатели</v>
      </c>
      <c r="R3700" s="40">
        <f>VLOOKUP(A:A,'ИЗ ОСНОВЫ НОМЕНКЛАТУР'!D:G,4,0)</f>
        <v>23.145208333333333</v>
      </c>
      <c r="S3700" s="12" t="str">
        <f>VLOOKUP(A:A,'ИЗ ОСНОВЫ НОМЕНКЛАТУР'!D:H,5,0)</f>
        <v>C</v>
      </c>
      <c r="T3700" s="44">
        <f t="shared" si="687"/>
        <v>0</v>
      </c>
      <c r="U3700" s="44">
        <f t="shared" si="688"/>
        <v>0</v>
      </c>
      <c r="V3700" s="44">
        <f t="shared" si="689"/>
        <v>0</v>
      </c>
      <c r="W3700" s="44">
        <f t="shared" si="690"/>
        <v>0</v>
      </c>
      <c r="X3700" s="44">
        <f t="shared" si="691"/>
        <v>0</v>
      </c>
      <c r="Y3700" s="44">
        <f t="shared" si="692"/>
        <v>0</v>
      </c>
      <c r="Z3700" s="44">
        <f t="shared" si="693"/>
        <v>0</v>
      </c>
      <c r="AA3700" s="44">
        <f t="shared" si="694"/>
        <v>0</v>
      </c>
      <c r="AB3700" s="44">
        <f t="shared" si="695"/>
        <v>0</v>
      </c>
      <c r="AC3700" s="44">
        <f t="shared" si="696"/>
        <v>15368.418333333333</v>
      </c>
      <c r="AD3700" s="44">
        <f t="shared" si="697"/>
        <v>0</v>
      </c>
      <c r="AE3700" s="12">
        <f t="shared" si="698"/>
        <v>15368.418333333333</v>
      </c>
    </row>
    <row r="3701" spans="1:31" ht="12.6" hidden="1" customHeight="1" x14ac:dyDescent="0.2">
      <c r="A3701" s="26" t="s">
        <v>1796</v>
      </c>
      <c r="B3701" s="19"/>
      <c r="C3701" s="19"/>
      <c r="D3701" s="20"/>
      <c r="E3701" s="21"/>
      <c r="F3701" s="22"/>
      <c r="G3701" s="21"/>
      <c r="H3701" s="22"/>
      <c r="I3701" s="20"/>
      <c r="J3701" s="20"/>
      <c r="K3701" s="20"/>
      <c r="L3701" s="20">
        <v>247</v>
      </c>
      <c r="M3701" s="20">
        <v>3400</v>
      </c>
      <c r="N3701" s="20">
        <v>35</v>
      </c>
      <c r="O3701" s="20">
        <v>3682</v>
      </c>
      <c r="P3701" s="23" t="str">
        <f>VLOOKUP(A3701,'ИЗ ОСНОВЫ НОМЕНКЛАТУР'!D:E,2,0)</f>
        <v>Крепежные системы</v>
      </c>
      <c r="Q3701" s="23" t="str">
        <f>VLOOKUP(A3701,'ИЗ ОСНОВЫ НОМЕНКЛАТУР'!D:F,3,0)</f>
        <v>Стеклодержатели</v>
      </c>
      <c r="R3701" s="40">
        <f>VLOOKUP(A:A,'ИЗ ОСНОВЫ НОМЕНКЛАТУР'!D:G,4,0)</f>
        <v>36.853144848954301</v>
      </c>
      <c r="S3701" s="12" t="str">
        <f>VLOOKUP(A:A,'ИЗ ОСНОВЫ НОМЕНКЛАТУР'!D:H,5,0)</f>
        <v>C</v>
      </c>
      <c r="T3701" s="44">
        <f t="shared" si="687"/>
        <v>0</v>
      </c>
      <c r="U3701" s="44">
        <f t="shared" si="688"/>
        <v>0</v>
      </c>
      <c r="V3701" s="44">
        <f t="shared" si="689"/>
        <v>0</v>
      </c>
      <c r="W3701" s="44">
        <f t="shared" si="690"/>
        <v>0</v>
      </c>
      <c r="X3701" s="44">
        <f t="shared" si="691"/>
        <v>0</v>
      </c>
      <c r="Y3701" s="44">
        <f t="shared" si="692"/>
        <v>0</v>
      </c>
      <c r="Z3701" s="44">
        <f t="shared" si="693"/>
        <v>0</v>
      </c>
      <c r="AA3701" s="44">
        <f t="shared" si="694"/>
        <v>0</v>
      </c>
      <c r="AB3701" s="44">
        <f t="shared" si="695"/>
        <v>9102.7267776917124</v>
      </c>
      <c r="AC3701" s="44">
        <f t="shared" si="696"/>
        <v>125300.69248644462</v>
      </c>
      <c r="AD3701" s="44">
        <f t="shared" si="697"/>
        <v>1289.8600697134004</v>
      </c>
      <c r="AE3701" s="12">
        <f t="shared" si="698"/>
        <v>135693.27933384973</v>
      </c>
    </row>
    <row r="3702" spans="1:31" ht="12.6" hidden="1" customHeight="1" x14ac:dyDescent="0.2">
      <c r="A3702" s="26" t="s">
        <v>1811</v>
      </c>
      <c r="B3702" s="19"/>
      <c r="C3702" s="19"/>
      <c r="D3702" s="20"/>
      <c r="E3702" s="21"/>
      <c r="F3702" s="22"/>
      <c r="G3702" s="21"/>
      <c r="H3702" s="22"/>
      <c r="I3702" s="20"/>
      <c r="J3702" s="20">
        <v>20</v>
      </c>
      <c r="K3702" s="20"/>
      <c r="L3702" s="20"/>
      <c r="M3702" s="20"/>
      <c r="N3702" s="20">
        <v>66</v>
      </c>
      <c r="O3702" s="20">
        <v>86</v>
      </c>
      <c r="P3702" s="23" t="str">
        <f>VLOOKUP(A3702,'ИЗ ОСНОВЫ НОМЕНКЛАТУР'!D:E,2,0)</f>
        <v>Крепежные системы</v>
      </c>
      <c r="Q3702" s="23" t="str">
        <f>VLOOKUP(A3702,'ИЗ ОСНОВЫ НОМЕНКЛАТУР'!D:F,3,0)</f>
        <v>Стеклодержатели</v>
      </c>
      <c r="R3702" s="40">
        <f>VLOOKUP(A:A,'ИЗ ОСНОВЫ НОМЕНКЛАТУР'!D:G,4,0)</f>
        <v>48.120392434988183</v>
      </c>
      <c r="S3702" s="12" t="str">
        <f>VLOOKUP(A:A,'ИЗ ОСНОВЫ НОМЕНКЛАТУР'!D:H,5,0)</f>
        <v>C</v>
      </c>
      <c r="T3702" s="44">
        <f t="shared" si="687"/>
        <v>0</v>
      </c>
      <c r="U3702" s="44">
        <f t="shared" si="688"/>
        <v>0</v>
      </c>
      <c r="V3702" s="44">
        <f t="shared" si="689"/>
        <v>0</v>
      </c>
      <c r="W3702" s="44">
        <f t="shared" si="690"/>
        <v>0</v>
      </c>
      <c r="X3702" s="44">
        <f t="shared" si="691"/>
        <v>0</v>
      </c>
      <c r="Y3702" s="44">
        <f t="shared" si="692"/>
        <v>0</v>
      </c>
      <c r="Z3702" s="44">
        <f t="shared" si="693"/>
        <v>962.40784869976369</v>
      </c>
      <c r="AA3702" s="44">
        <f t="shared" si="694"/>
        <v>0</v>
      </c>
      <c r="AB3702" s="44">
        <f t="shared" si="695"/>
        <v>0</v>
      </c>
      <c r="AC3702" s="44">
        <f t="shared" si="696"/>
        <v>0</v>
      </c>
      <c r="AD3702" s="44">
        <f t="shared" si="697"/>
        <v>3175.94590070922</v>
      </c>
      <c r="AE3702" s="12">
        <f t="shared" si="698"/>
        <v>4138.3537494089833</v>
      </c>
    </row>
    <row r="3703" spans="1:31" ht="12.6" hidden="1" customHeight="1" x14ac:dyDescent="0.2">
      <c r="A3703" s="26" t="s">
        <v>1812</v>
      </c>
      <c r="B3703" s="19"/>
      <c r="C3703" s="19"/>
      <c r="D3703" s="20"/>
      <c r="E3703" s="21"/>
      <c r="F3703" s="22"/>
      <c r="G3703" s="21"/>
      <c r="H3703" s="22"/>
      <c r="I3703" s="20"/>
      <c r="J3703" s="20">
        <v>330</v>
      </c>
      <c r="K3703" s="20">
        <v>1300</v>
      </c>
      <c r="L3703" s="20"/>
      <c r="M3703" s="20"/>
      <c r="N3703" s="20">
        <v>121</v>
      </c>
      <c r="O3703" s="20">
        <v>1751</v>
      </c>
      <c r="P3703" s="23" t="str">
        <f>VLOOKUP(A3703,'ИЗ ОСНОВЫ НОМЕНКЛАТУР'!D:E,2,0)</f>
        <v>Крепежные системы</v>
      </c>
      <c r="Q3703" s="23" t="str">
        <f>VLOOKUP(A3703,'ИЗ ОСНОВЫ НОМЕНКЛАТУР'!D:F,3,0)</f>
        <v>Стеклодержатели</v>
      </c>
      <c r="R3703" s="40">
        <f>VLOOKUP(A:A,'ИЗ ОСНОВЫ НОМЕНКЛАТУР'!D:G,4,0)</f>
        <v>420.97382099209199</v>
      </c>
      <c r="S3703" s="12" t="str">
        <f>VLOOKUP(A:A,'ИЗ ОСНОВЫ НОМЕНКЛАТУР'!D:H,5,0)</f>
        <v>C</v>
      </c>
      <c r="T3703" s="44">
        <f t="shared" si="687"/>
        <v>0</v>
      </c>
      <c r="U3703" s="44">
        <f t="shared" si="688"/>
        <v>0</v>
      </c>
      <c r="V3703" s="44">
        <f t="shared" si="689"/>
        <v>0</v>
      </c>
      <c r="W3703" s="44">
        <f t="shared" si="690"/>
        <v>0</v>
      </c>
      <c r="X3703" s="44">
        <f t="shared" si="691"/>
        <v>0</v>
      </c>
      <c r="Y3703" s="44">
        <f t="shared" si="692"/>
        <v>0</v>
      </c>
      <c r="Z3703" s="44">
        <f t="shared" si="693"/>
        <v>138921.36092739034</v>
      </c>
      <c r="AA3703" s="44">
        <f t="shared" si="694"/>
        <v>547265.96728971961</v>
      </c>
      <c r="AB3703" s="44">
        <f t="shared" si="695"/>
        <v>0</v>
      </c>
      <c r="AC3703" s="44">
        <f t="shared" si="696"/>
        <v>0</v>
      </c>
      <c r="AD3703" s="44">
        <f t="shared" si="697"/>
        <v>50937.832340043133</v>
      </c>
      <c r="AE3703" s="12">
        <f t="shared" si="698"/>
        <v>737125.16055715305</v>
      </c>
    </row>
    <row r="3704" spans="1:31" ht="12.6" hidden="1" customHeight="1" x14ac:dyDescent="0.2">
      <c r="A3704" s="26" t="s">
        <v>5023</v>
      </c>
      <c r="B3704" s="19"/>
      <c r="C3704" s="19"/>
      <c r="D3704" s="20"/>
      <c r="E3704" s="21"/>
      <c r="F3704" s="22"/>
      <c r="G3704" s="21"/>
      <c r="H3704" s="22"/>
      <c r="I3704" s="20"/>
      <c r="J3704" s="20"/>
      <c r="K3704" s="20"/>
      <c r="L3704" s="20"/>
      <c r="M3704" s="20"/>
      <c r="N3704" s="20">
        <v>2</v>
      </c>
      <c r="O3704" s="20">
        <v>2</v>
      </c>
      <c r="P3704" s="23" t="str">
        <f>VLOOKUP(A3704,'ИЗ ОСНОВЫ НОМЕНКЛАТУР'!D:E,2,0)</f>
        <v>Инструменты и расходные материалы</v>
      </c>
      <c r="Q3704" s="23" t="str">
        <f>VLOOKUP(A3704,'ИЗ ОСНОВЫ НОМЕНКЛАТУР'!D:F,3,0)</f>
        <v>Ручные инструменты</v>
      </c>
      <c r="R3704" s="40">
        <f>VLOOKUP(A:A,'ИЗ ОСНОВЫ НОМЕНКЛАТУР'!D:G,4,0)</f>
        <v>1645.5</v>
      </c>
      <c r="S3704" s="12" t="str">
        <f>VLOOKUP(A:A,'ИЗ ОСНОВЫ НОМЕНКЛАТУР'!D:H,5,0)</f>
        <v>C</v>
      </c>
      <c r="T3704" s="44">
        <f t="shared" si="687"/>
        <v>0</v>
      </c>
      <c r="U3704" s="44">
        <f t="shared" si="688"/>
        <v>0</v>
      </c>
      <c r="V3704" s="44">
        <f t="shared" si="689"/>
        <v>0</v>
      </c>
      <c r="W3704" s="44">
        <f t="shared" si="690"/>
        <v>0</v>
      </c>
      <c r="X3704" s="44">
        <f t="shared" si="691"/>
        <v>0</v>
      </c>
      <c r="Y3704" s="44">
        <f t="shared" si="692"/>
        <v>0</v>
      </c>
      <c r="Z3704" s="44">
        <f t="shared" si="693"/>
        <v>0</v>
      </c>
      <c r="AA3704" s="44">
        <f t="shared" si="694"/>
        <v>0</v>
      </c>
      <c r="AB3704" s="44">
        <f t="shared" si="695"/>
        <v>0</v>
      </c>
      <c r="AC3704" s="44">
        <f t="shared" si="696"/>
        <v>0</v>
      </c>
      <c r="AD3704" s="44">
        <f t="shared" si="697"/>
        <v>3291</v>
      </c>
      <c r="AE3704" s="12">
        <f t="shared" si="698"/>
        <v>3291</v>
      </c>
    </row>
    <row r="3705" spans="1:31" ht="12.6" hidden="1" customHeight="1" x14ac:dyDescent="0.2">
      <c r="A3705" s="26" t="s">
        <v>3639</v>
      </c>
      <c r="B3705" s="19"/>
      <c r="C3705" s="19"/>
      <c r="D3705" s="20"/>
      <c r="E3705" s="21"/>
      <c r="F3705" s="22"/>
      <c r="G3705" s="21"/>
      <c r="H3705" s="22"/>
      <c r="I3705" s="20"/>
      <c r="J3705" s="20">
        <v>16</v>
      </c>
      <c r="K3705" s="20">
        <v>32</v>
      </c>
      <c r="L3705" s="20"/>
      <c r="M3705" s="20"/>
      <c r="N3705" s="20">
        <v>15</v>
      </c>
      <c r="O3705" s="20">
        <v>63</v>
      </c>
      <c r="P3705" s="23" t="str">
        <f>VLOOKUP(A3705,'ИЗ ОСНОВЫ НОМЕНКЛАТУР'!D:E,2,0)</f>
        <v>Аксессуары для шкафов</v>
      </c>
      <c r="Q3705" s="23" t="str">
        <f>VLOOKUP(A3705,'ИЗ ОСНОВЫ НОМЕНКЛАТУР'!D:F,3,0)</f>
        <v>Бренд "Найди"</v>
      </c>
      <c r="R3705" s="40">
        <f>VLOOKUP(A:A,'ИЗ ОСНОВЫ НОМЕНКЛАТУР'!D:G,4,0)</f>
        <v>2801.5208823529415</v>
      </c>
      <c r="S3705" s="12" t="str">
        <f>VLOOKUP(A:A,'ИЗ ОСНОВЫ НОМЕНКЛАТУР'!D:H,5,0)</f>
        <v>C</v>
      </c>
      <c r="T3705" s="44">
        <f t="shared" si="687"/>
        <v>0</v>
      </c>
      <c r="U3705" s="44">
        <f t="shared" si="688"/>
        <v>0</v>
      </c>
      <c r="V3705" s="44">
        <f t="shared" si="689"/>
        <v>0</v>
      </c>
      <c r="W3705" s="44">
        <f t="shared" si="690"/>
        <v>0</v>
      </c>
      <c r="X3705" s="44">
        <f t="shared" si="691"/>
        <v>0</v>
      </c>
      <c r="Y3705" s="44">
        <f t="shared" si="692"/>
        <v>0</v>
      </c>
      <c r="Z3705" s="44">
        <f t="shared" si="693"/>
        <v>44824.334117647064</v>
      </c>
      <c r="AA3705" s="44">
        <f t="shared" si="694"/>
        <v>89648.668235294128</v>
      </c>
      <c r="AB3705" s="44">
        <f t="shared" si="695"/>
        <v>0</v>
      </c>
      <c r="AC3705" s="44">
        <f t="shared" si="696"/>
        <v>0</v>
      </c>
      <c r="AD3705" s="44">
        <f t="shared" si="697"/>
        <v>42022.813235294125</v>
      </c>
      <c r="AE3705" s="12">
        <f t="shared" si="698"/>
        <v>176495.81558823533</v>
      </c>
    </row>
    <row r="3706" spans="1:31" ht="12.6" hidden="1" customHeight="1" x14ac:dyDescent="0.2">
      <c r="A3706" s="26" t="s">
        <v>3637</v>
      </c>
      <c r="B3706" s="19"/>
      <c r="C3706" s="19"/>
      <c r="D3706" s="20"/>
      <c r="E3706" s="21"/>
      <c r="F3706" s="22"/>
      <c r="G3706" s="21"/>
      <c r="H3706" s="22"/>
      <c r="I3706" s="20"/>
      <c r="J3706" s="20">
        <v>16</v>
      </c>
      <c r="K3706" s="20">
        <v>30</v>
      </c>
      <c r="L3706" s="20"/>
      <c r="M3706" s="20"/>
      <c r="N3706" s="20">
        <v>16</v>
      </c>
      <c r="O3706" s="20">
        <v>62</v>
      </c>
      <c r="P3706" s="23" t="str">
        <f>VLOOKUP(A3706,'ИЗ ОСНОВЫ НОМЕНКЛАТУР'!D:E,2,0)</f>
        <v>Аксессуары для шкафов</v>
      </c>
      <c r="Q3706" s="23" t="str">
        <f>VLOOKUP(A3706,'ИЗ ОСНОВЫ НОМЕНКЛАТУР'!D:F,3,0)</f>
        <v>Бренд "Найди"</v>
      </c>
      <c r="R3706" s="40">
        <f>VLOOKUP(A:A,'ИЗ ОСНОВЫ НОМЕНКЛАТУР'!D:G,4,0)</f>
        <v>3721.3571874999998</v>
      </c>
      <c r="S3706" s="12" t="str">
        <f>VLOOKUP(A:A,'ИЗ ОСНОВЫ НОМЕНКЛАТУР'!D:H,5,0)</f>
        <v>C</v>
      </c>
      <c r="T3706" s="44">
        <f t="shared" si="687"/>
        <v>0</v>
      </c>
      <c r="U3706" s="44">
        <f t="shared" si="688"/>
        <v>0</v>
      </c>
      <c r="V3706" s="44">
        <f t="shared" si="689"/>
        <v>0</v>
      </c>
      <c r="W3706" s="44">
        <f t="shared" si="690"/>
        <v>0</v>
      </c>
      <c r="X3706" s="44">
        <f t="shared" si="691"/>
        <v>0</v>
      </c>
      <c r="Y3706" s="44">
        <f t="shared" si="692"/>
        <v>0</v>
      </c>
      <c r="Z3706" s="44">
        <f t="shared" si="693"/>
        <v>59541.714999999997</v>
      </c>
      <c r="AA3706" s="44">
        <f t="shared" si="694"/>
        <v>111640.715625</v>
      </c>
      <c r="AB3706" s="44">
        <f t="shared" si="695"/>
        <v>0</v>
      </c>
      <c r="AC3706" s="44">
        <f t="shared" si="696"/>
        <v>0</v>
      </c>
      <c r="AD3706" s="44">
        <f t="shared" si="697"/>
        <v>59541.714999999997</v>
      </c>
      <c r="AE3706" s="12">
        <f t="shared" si="698"/>
        <v>230724.14562499998</v>
      </c>
    </row>
    <row r="3707" spans="1:31" ht="12.6" hidden="1" customHeight="1" x14ac:dyDescent="0.2">
      <c r="A3707" s="26" t="s">
        <v>3638</v>
      </c>
      <c r="B3707" s="19"/>
      <c r="C3707" s="19"/>
      <c r="D3707" s="20"/>
      <c r="E3707" s="21"/>
      <c r="F3707" s="22"/>
      <c r="G3707" s="21"/>
      <c r="H3707" s="22"/>
      <c r="I3707" s="20"/>
      <c r="J3707" s="20">
        <v>15</v>
      </c>
      <c r="K3707" s="20">
        <v>32</v>
      </c>
      <c r="L3707" s="20"/>
      <c r="M3707" s="20"/>
      <c r="N3707" s="20">
        <v>16</v>
      </c>
      <c r="O3707" s="20">
        <v>63</v>
      </c>
      <c r="P3707" s="23" t="str">
        <f>VLOOKUP(A3707,'ИЗ ОСНОВЫ НОМЕНКЛАТУР'!D:E,2,0)</f>
        <v>Аксессуары для шкафов</v>
      </c>
      <c r="Q3707" s="23" t="str">
        <f>VLOOKUP(A3707,'ИЗ ОСНОВЫ НОМЕНКЛАТУР'!D:F,3,0)</f>
        <v>Бренд "Найди"</v>
      </c>
      <c r="R3707" s="40">
        <f>VLOOKUP(A:A,'ИЗ ОСНОВЫ НОМЕНКЛАТУР'!D:G,4,0)</f>
        <v>3513.1428125000002</v>
      </c>
      <c r="S3707" s="12" t="str">
        <f>VLOOKUP(A:A,'ИЗ ОСНОВЫ НОМЕНКЛАТУР'!D:H,5,0)</f>
        <v>C</v>
      </c>
      <c r="T3707" s="44">
        <f t="shared" si="687"/>
        <v>0</v>
      </c>
      <c r="U3707" s="44">
        <f t="shared" si="688"/>
        <v>0</v>
      </c>
      <c r="V3707" s="44">
        <f t="shared" si="689"/>
        <v>0</v>
      </c>
      <c r="W3707" s="44">
        <f t="shared" si="690"/>
        <v>0</v>
      </c>
      <c r="X3707" s="44">
        <f t="shared" si="691"/>
        <v>0</v>
      </c>
      <c r="Y3707" s="44">
        <f t="shared" si="692"/>
        <v>0</v>
      </c>
      <c r="Z3707" s="44">
        <f t="shared" si="693"/>
        <v>52697.142187500001</v>
      </c>
      <c r="AA3707" s="44">
        <f t="shared" si="694"/>
        <v>112420.57</v>
      </c>
      <c r="AB3707" s="44">
        <f t="shared" si="695"/>
        <v>0</v>
      </c>
      <c r="AC3707" s="44">
        <f t="shared" si="696"/>
        <v>0</v>
      </c>
      <c r="AD3707" s="44">
        <f t="shared" si="697"/>
        <v>56210.285000000003</v>
      </c>
      <c r="AE3707" s="12">
        <f t="shared" si="698"/>
        <v>221327.9971875</v>
      </c>
    </row>
    <row r="3708" spans="1:31" ht="12.6" hidden="1" customHeight="1" x14ac:dyDescent="0.2">
      <c r="A3708" s="26" t="s">
        <v>3636</v>
      </c>
      <c r="B3708" s="19"/>
      <c r="C3708" s="19"/>
      <c r="D3708" s="20"/>
      <c r="E3708" s="21"/>
      <c r="F3708" s="22"/>
      <c r="G3708" s="21"/>
      <c r="H3708" s="22"/>
      <c r="I3708" s="20"/>
      <c r="J3708" s="20">
        <v>15</v>
      </c>
      <c r="K3708" s="20">
        <v>30</v>
      </c>
      <c r="L3708" s="20"/>
      <c r="M3708" s="20"/>
      <c r="N3708" s="20">
        <v>15</v>
      </c>
      <c r="O3708" s="20">
        <v>60</v>
      </c>
      <c r="P3708" s="23" t="str">
        <f>VLOOKUP(A3708,'ИЗ ОСНОВЫ НОМЕНКЛАТУР'!D:E,2,0)</f>
        <v>Аксессуары для шкафов</v>
      </c>
      <c r="Q3708" s="23" t="str">
        <f>VLOOKUP(A3708,'ИЗ ОСНОВЫ НОМЕНКЛАТУР'!D:F,3,0)</f>
        <v>Бренд "Найди"</v>
      </c>
      <c r="R3708" s="40">
        <f>VLOOKUP(A:A,'ИЗ ОСНОВЫ НОМЕНКЛАТУР'!D:G,4,0)</f>
        <v>2628.8571874999998</v>
      </c>
      <c r="S3708" s="12" t="str">
        <f>VLOOKUP(A:A,'ИЗ ОСНОВЫ НОМЕНКЛАТУР'!D:H,5,0)</f>
        <v>C</v>
      </c>
      <c r="T3708" s="44">
        <f t="shared" si="687"/>
        <v>0</v>
      </c>
      <c r="U3708" s="44">
        <f t="shared" si="688"/>
        <v>0</v>
      </c>
      <c r="V3708" s="44">
        <f t="shared" si="689"/>
        <v>0</v>
      </c>
      <c r="W3708" s="44">
        <f t="shared" si="690"/>
        <v>0</v>
      </c>
      <c r="X3708" s="44">
        <f t="shared" si="691"/>
        <v>0</v>
      </c>
      <c r="Y3708" s="44">
        <f t="shared" si="692"/>
        <v>0</v>
      </c>
      <c r="Z3708" s="44">
        <f t="shared" si="693"/>
        <v>39432.857812499999</v>
      </c>
      <c r="AA3708" s="44">
        <f t="shared" si="694"/>
        <v>78865.715624999997</v>
      </c>
      <c r="AB3708" s="44">
        <f t="shared" si="695"/>
        <v>0</v>
      </c>
      <c r="AC3708" s="44">
        <f t="shared" si="696"/>
        <v>0</v>
      </c>
      <c r="AD3708" s="44">
        <f t="shared" si="697"/>
        <v>39432.857812499999</v>
      </c>
      <c r="AE3708" s="12">
        <f t="shared" si="698"/>
        <v>157731.43124999999</v>
      </c>
    </row>
    <row r="3709" spans="1:31" ht="12.6" hidden="1" customHeight="1" x14ac:dyDescent="0.2">
      <c r="A3709" s="26" t="s">
        <v>3889</v>
      </c>
      <c r="B3709" s="19"/>
      <c r="C3709" s="19"/>
      <c r="D3709" s="20"/>
      <c r="E3709" s="21"/>
      <c r="F3709" s="22"/>
      <c r="G3709" s="21"/>
      <c r="H3709" s="22"/>
      <c r="I3709" s="20"/>
      <c r="J3709" s="20">
        <v>107</v>
      </c>
      <c r="K3709" s="20"/>
      <c r="L3709" s="20">
        <v>73</v>
      </c>
      <c r="M3709" s="20">
        <v>150</v>
      </c>
      <c r="N3709" s="20">
        <v>520</v>
      </c>
      <c r="O3709" s="20">
        <v>850</v>
      </c>
      <c r="P3709" s="23" t="str">
        <f>VLOOKUP(A3709,'ИЗ ОСНОВЫ НОМЕНКЛАТУР'!D:E,2,0)</f>
        <v>Аксессуары для шкафов</v>
      </c>
      <c r="Q3709" s="23" t="str">
        <f>VLOOKUP(A3709,'ИЗ ОСНОВЫ НОМЕНКЛАТУР'!D:F,3,0)</f>
        <v>Комплектующие для купе</v>
      </c>
      <c r="R3709" s="40">
        <f>VLOOKUP(A:A,'ИЗ ОСНОВЫ НОМЕНКЛАТУР'!D:G,4,0)</f>
        <v>48.504705882352937</v>
      </c>
      <c r="S3709" s="12" t="str">
        <f>VLOOKUP(A:A,'ИЗ ОСНОВЫ НОМЕНКЛАТУР'!D:H,5,0)</f>
        <v>B</v>
      </c>
      <c r="T3709" s="44">
        <f t="shared" si="687"/>
        <v>0</v>
      </c>
      <c r="U3709" s="44">
        <f t="shared" si="688"/>
        <v>0</v>
      </c>
      <c r="V3709" s="44">
        <f t="shared" si="689"/>
        <v>0</v>
      </c>
      <c r="W3709" s="44">
        <f t="shared" si="690"/>
        <v>0</v>
      </c>
      <c r="X3709" s="44">
        <f t="shared" si="691"/>
        <v>0</v>
      </c>
      <c r="Y3709" s="44">
        <f t="shared" si="692"/>
        <v>0</v>
      </c>
      <c r="Z3709" s="44">
        <f t="shared" si="693"/>
        <v>5190.0035294117642</v>
      </c>
      <c r="AA3709" s="44">
        <f t="shared" si="694"/>
        <v>0</v>
      </c>
      <c r="AB3709" s="44">
        <f t="shared" si="695"/>
        <v>3540.8435294117644</v>
      </c>
      <c r="AC3709" s="44">
        <f t="shared" si="696"/>
        <v>7275.7058823529405</v>
      </c>
      <c r="AD3709" s="44">
        <f t="shared" si="697"/>
        <v>25222.447058823527</v>
      </c>
      <c r="AE3709" s="12">
        <f t="shared" si="698"/>
        <v>41229</v>
      </c>
    </row>
    <row r="3710" spans="1:31" ht="12.6" hidden="1" customHeight="1" x14ac:dyDescent="0.2">
      <c r="A3710" s="26" t="s">
        <v>3826</v>
      </c>
      <c r="B3710" s="19"/>
      <c r="C3710" s="19"/>
      <c r="D3710" s="20"/>
      <c r="E3710" s="21"/>
      <c r="F3710" s="22"/>
      <c r="G3710" s="21"/>
      <c r="H3710" s="22"/>
      <c r="I3710" s="20"/>
      <c r="J3710" s="20">
        <v>454</v>
      </c>
      <c r="K3710" s="20">
        <v>470</v>
      </c>
      <c r="L3710" s="20"/>
      <c r="M3710" s="20"/>
      <c r="N3710" s="20"/>
      <c r="O3710" s="20">
        <v>924</v>
      </c>
      <c r="P3710" s="23" t="str">
        <f>VLOOKUP(A3710,'ИЗ ОСНОВЫ НОМЕНКЛАТУР'!D:E,2,0)</f>
        <v>Аксессуары для шкафов</v>
      </c>
      <c r="Q3710" s="23" t="str">
        <f>VLOOKUP(A3710,'ИЗ ОСНОВЫ НОМЕНКЛАТУР'!D:F,3,0)</f>
        <v>Шкаф/шкаф-купе наполнение (бренд Aristo)</v>
      </c>
      <c r="R3710" s="40">
        <f>VLOOKUP(A:A,'ИЗ ОСНОВЫ НОМЕНКЛАТУР'!D:G,4,0)</f>
        <v>222.4194144144144</v>
      </c>
      <c r="S3710" s="12" t="str">
        <f>VLOOKUP(A:A,'ИЗ ОСНОВЫ НОМЕНКЛАТУР'!D:H,5,0)</f>
        <v>B</v>
      </c>
      <c r="T3710" s="44">
        <f t="shared" si="687"/>
        <v>0</v>
      </c>
      <c r="U3710" s="44">
        <f t="shared" si="688"/>
        <v>0</v>
      </c>
      <c r="V3710" s="44">
        <f t="shared" si="689"/>
        <v>0</v>
      </c>
      <c r="W3710" s="44">
        <f t="shared" si="690"/>
        <v>0</v>
      </c>
      <c r="X3710" s="44">
        <f t="shared" si="691"/>
        <v>0</v>
      </c>
      <c r="Y3710" s="44">
        <f t="shared" si="692"/>
        <v>0</v>
      </c>
      <c r="Z3710" s="44">
        <f t="shared" si="693"/>
        <v>100978.41414414415</v>
      </c>
      <c r="AA3710" s="44">
        <f t="shared" si="694"/>
        <v>104537.12477477477</v>
      </c>
      <c r="AB3710" s="44">
        <f t="shared" si="695"/>
        <v>0</v>
      </c>
      <c r="AC3710" s="44">
        <f t="shared" si="696"/>
        <v>0</v>
      </c>
      <c r="AD3710" s="44">
        <f t="shared" si="697"/>
        <v>0</v>
      </c>
      <c r="AE3710" s="12">
        <f t="shared" si="698"/>
        <v>205515.53891891893</v>
      </c>
    </row>
    <row r="3711" spans="1:31" ht="12.6" hidden="1" customHeight="1" x14ac:dyDescent="0.2">
      <c r="A3711" s="26" t="s">
        <v>5024</v>
      </c>
      <c r="B3711" s="19"/>
      <c r="C3711" s="19"/>
      <c r="D3711" s="20"/>
      <c r="E3711" s="21"/>
      <c r="F3711" s="22"/>
      <c r="G3711" s="21"/>
      <c r="H3711" s="22"/>
      <c r="I3711" s="20"/>
      <c r="J3711" s="20"/>
      <c r="K3711" s="20">
        <v>80</v>
      </c>
      <c r="L3711" s="20"/>
      <c r="M3711" s="20"/>
      <c r="N3711" s="20"/>
      <c r="O3711" s="20">
        <v>80</v>
      </c>
      <c r="P3711" s="23" t="str">
        <f>VLOOKUP(A3711,'ИЗ ОСНОВЫ НОМЕНКЛАТУР'!D:E,2,0)</f>
        <v>Аксессуары для шкафов</v>
      </c>
      <c r="Q3711" s="23" t="str">
        <f>VLOOKUP(A3711,'ИЗ ОСНОВЫ НОМЕНКЛАТУР'!D:F,3,0)</f>
        <v>Шкаф/шкаф-купе наполнение (бренд Aristo)</v>
      </c>
      <c r="R3711" s="40">
        <f>VLOOKUP(A:A,'ИЗ ОСНОВЫ НОМЕНКЛАТУР'!D:G,4,0)</f>
        <v>176.05</v>
      </c>
      <c r="S3711" s="12" t="str">
        <f>VLOOKUP(A:A,'ИЗ ОСНОВЫ НОМЕНКЛАТУР'!D:H,5,0)</f>
        <v>C</v>
      </c>
      <c r="T3711" s="44">
        <f t="shared" si="687"/>
        <v>0</v>
      </c>
      <c r="U3711" s="44">
        <f t="shared" si="688"/>
        <v>0</v>
      </c>
      <c r="V3711" s="44">
        <f t="shared" si="689"/>
        <v>0</v>
      </c>
      <c r="W3711" s="44">
        <f t="shared" si="690"/>
        <v>0</v>
      </c>
      <c r="X3711" s="44">
        <f t="shared" si="691"/>
        <v>0</v>
      </c>
      <c r="Y3711" s="44">
        <f t="shared" si="692"/>
        <v>0</v>
      </c>
      <c r="Z3711" s="44">
        <f t="shared" si="693"/>
        <v>0</v>
      </c>
      <c r="AA3711" s="44">
        <f t="shared" si="694"/>
        <v>14084</v>
      </c>
      <c r="AB3711" s="44">
        <f t="shared" si="695"/>
        <v>0</v>
      </c>
      <c r="AC3711" s="44">
        <f t="shared" si="696"/>
        <v>0</v>
      </c>
      <c r="AD3711" s="44">
        <f t="shared" si="697"/>
        <v>0</v>
      </c>
      <c r="AE3711" s="12">
        <f t="shared" si="698"/>
        <v>14084</v>
      </c>
    </row>
    <row r="3712" spans="1:31" ht="12.6" hidden="1" customHeight="1" x14ac:dyDescent="0.2">
      <c r="A3712" s="26" t="s">
        <v>3751</v>
      </c>
      <c r="B3712" s="19"/>
      <c r="C3712" s="19"/>
      <c r="D3712" s="20"/>
      <c r="E3712" s="21"/>
      <c r="F3712" s="22"/>
      <c r="G3712" s="21"/>
      <c r="H3712" s="22"/>
      <c r="I3712" s="20"/>
      <c r="J3712" s="20"/>
      <c r="K3712" s="20">
        <v>94</v>
      </c>
      <c r="L3712" s="20"/>
      <c r="M3712" s="20"/>
      <c r="N3712" s="20"/>
      <c r="O3712" s="20">
        <v>94</v>
      </c>
      <c r="P3712" s="23" t="str">
        <f>VLOOKUP(A3712,'ИЗ ОСНОВЫ НОМЕНКЛАТУР'!D:E,2,0)</f>
        <v>Аксессуары для шкафов</v>
      </c>
      <c r="Q3712" s="23" t="str">
        <f>VLOOKUP(A3712,'ИЗ ОСНОВЫ НОМЕНКЛАТУР'!D:F,3,0)</f>
        <v>Шкаф/шкаф-купе наполнение (бренд Aristo)</v>
      </c>
      <c r="R3712" s="40">
        <f>VLOOKUP(A:A,'ИЗ ОСНОВЫ НОМЕНКЛАТУР'!D:G,4,0)</f>
        <v>35.68</v>
      </c>
      <c r="S3712" s="12" t="str">
        <f>VLOOKUP(A:A,'ИЗ ОСНОВЫ НОМЕНКЛАТУР'!D:H,5,0)</f>
        <v>C</v>
      </c>
      <c r="T3712" s="44">
        <f t="shared" si="687"/>
        <v>0</v>
      </c>
      <c r="U3712" s="44">
        <f t="shared" si="688"/>
        <v>0</v>
      </c>
      <c r="V3712" s="44">
        <f t="shared" si="689"/>
        <v>0</v>
      </c>
      <c r="W3712" s="44">
        <f t="shared" si="690"/>
        <v>0</v>
      </c>
      <c r="X3712" s="44">
        <f t="shared" si="691"/>
        <v>0</v>
      </c>
      <c r="Y3712" s="44">
        <f t="shared" si="692"/>
        <v>0</v>
      </c>
      <c r="Z3712" s="44">
        <f t="shared" si="693"/>
        <v>0</v>
      </c>
      <c r="AA3712" s="44">
        <f t="shared" si="694"/>
        <v>3353.92</v>
      </c>
      <c r="AB3712" s="44">
        <f t="shared" si="695"/>
        <v>0</v>
      </c>
      <c r="AC3712" s="44">
        <f t="shared" si="696"/>
        <v>0</v>
      </c>
      <c r="AD3712" s="44">
        <f t="shared" si="697"/>
        <v>0</v>
      </c>
      <c r="AE3712" s="12">
        <f t="shared" si="698"/>
        <v>3353.92</v>
      </c>
    </row>
    <row r="3713" spans="1:31" ht="12.6" hidden="1" customHeight="1" x14ac:dyDescent="0.2">
      <c r="A3713" s="26" t="s">
        <v>5025</v>
      </c>
      <c r="B3713" s="19"/>
      <c r="C3713" s="19"/>
      <c r="D3713" s="20"/>
      <c r="E3713" s="21"/>
      <c r="F3713" s="22"/>
      <c r="G3713" s="21"/>
      <c r="H3713" s="22"/>
      <c r="I3713" s="20"/>
      <c r="J3713" s="20"/>
      <c r="K3713" s="20">
        <v>100</v>
      </c>
      <c r="L3713" s="20"/>
      <c r="M3713" s="20"/>
      <c r="N3713" s="20"/>
      <c r="O3713" s="20">
        <v>100</v>
      </c>
      <c r="P3713" s="23" t="str">
        <f>VLOOKUP(A3713,'ИЗ ОСНОВЫ НОМЕНКЛАТУР'!D:E,2,0)</f>
        <v>Аксессуары для шкафов</v>
      </c>
      <c r="Q3713" s="23" t="str">
        <f>VLOOKUP(A3713,'ИЗ ОСНОВЫ НОМЕНКЛАТУР'!D:F,3,0)</f>
        <v>Шкаф/шкаф-купе наполнение (бренд Aristo)</v>
      </c>
      <c r="R3713" s="40">
        <f>VLOOKUP(A:A,'ИЗ ОСНОВЫ НОМЕНКЛАТУР'!D:G,4,0)</f>
        <v>158.71</v>
      </c>
      <c r="S3713" s="12" t="str">
        <f>VLOOKUP(A:A,'ИЗ ОСНОВЫ НОМЕНКЛАТУР'!D:H,5,0)</f>
        <v>C</v>
      </c>
      <c r="T3713" s="44">
        <f t="shared" si="687"/>
        <v>0</v>
      </c>
      <c r="U3713" s="44">
        <f t="shared" si="688"/>
        <v>0</v>
      </c>
      <c r="V3713" s="44">
        <f t="shared" si="689"/>
        <v>0</v>
      </c>
      <c r="W3713" s="44">
        <f t="shared" si="690"/>
        <v>0</v>
      </c>
      <c r="X3713" s="44">
        <f t="shared" si="691"/>
        <v>0</v>
      </c>
      <c r="Y3713" s="44">
        <f t="shared" si="692"/>
        <v>0</v>
      </c>
      <c r="Z3713" s="44">
        <f t="shared" si="693"/>
        <v>0</v>
      </c>
      <c r="AA3713" s="44">
        <f t="shared" si="694"/>
        <v>15871</v>
      </c>
      <c r="AB3713" s="44">
        <f t="shared" si="695"/>
        <v>0</v>
      </c>
      <c r="AC3713" s="44">
        <f t="shared" si="696"/>
        <v>0</v>
      </c>
      <c r="AD3713" s="44">
        <f t="shared" si="697"/>
        <v>0</v>
      </c>
      <c r="AE3713" s="12">
        <f t="shared" si="698"/>
        <v>15871</v>
      </c>
    </row>
    <row r="3714" spans="1:31" ht="12.6" hidden="1" customHeight="1" x14ac:dyDescent="0.2">
      <c r="A3714" s="26" t="s">
        <v>5026</v>
      </c>
      <c r="B3714" s="19"/>
      <c r="C3714" s="19"/>
      <c r="D3714" s="20"/>
      <c r="E3714" s="21"/>
      <c r="F3714" s="22"/>
      <c r="G3714" s="21"/>
      <c r="H3714" s="22"/>
      <c r="I3714" s="20"/>
      <c r="J3714" s="20"/>
      <c r="K3714" s="20">
        <v>10</v>
      </c>
      <c r="L3714" s="20"/>
      <c r="M3714" s="20"/>
      <c r="N3714" s="20"/>
      <c r="O3714" s="20">
        <v>10</v>
      </c>
      <c r="P3714" s="23" t="str">
        <f>VLOOKUP(A3714,'ИЗ ОСНОВЫ НОМЕНКЛАТУР'!D:E,2,0)</f>
        <v>Аксессуары для шкафов</v>
      </c>
      <c r="Q3714" s="23" t="str">
        <f>VLOOKUP(A3714,'ИЗ ОСНОВЫ НОМЕНКЛАТУР'!D:F,3,0)</f>
        <v>Шкаф/шкаф-купе наполнение (бренд Aristo)</v>
      </c>
      <c r="R3714" s="40">
        <f>VLOOKUP(A:A,'ИЗ ОСНОВЫ НОМЕНКЛАТУР'!D:G,4,0)</f>
        <v>709.8</v>
      </c>
      <c r="S3714" s="12" t="str">
        <f>VLOOKUP(A:A,'ИЗ ОСНОВЫ НОМЕНКЛАТУР'!D:H,5,0)</f>
        <v>C</v>
      </c>
      <c r="T3714" s="44">
        <f t="shared" si="687"/>
        <v>0</v>
      </c>
      <c r="U3714" s="44">
        <f t="shared" si="688"/>
        <v>0</v>
      </c>
      <c r="V3714" s="44">
        <f t="shared" si="689"/>
        <v>0</v>
      </c>
      <c r="W3714" s="44">
        <f t="shared" si="690"/>
        <v>0</v>
      </c>
      <c r="X3714" s="44">
        <f t="shared" si="691"/>
        <v>0</v>
      </c>
      <c r="Y3714" s="44">
        <f t="shared" si="692"/>
        <v>0</v>
      </c>
      <c r="Z3714" s="44">
        <f t="shared" si="693"/>
        <v>0</v>
      </c>
      <c r="AA3714" s="44">
        <f t="shared" si="694"/>
        <v>7098</v>
      </c>
      <c r="AB3714" s="44">
        <f t="shared" si="695"/>
        <v>0</v>
      </c>
      <c r="AC3714" s="44">
        <f t="shared" si="696"/>
        <v>0</v>
      </c>
      <c r="AD3714" s="44">
        <f t="shared" si="697"/>
        <v>0</v>
      </c>
      <c r="AE3714" s="12">
        <f t="shared" si="698"/>
        <v>7098</v>
      </c>
    </row>
    <row r="3715" spans="1:31" ht="12.6" hidden="1" customHeight="1" x14ac:dyDescent="0.2">
      <c r="A3715" s="26" t="s">
        <v>3745</v>
      </c>
      <c r="B3715" s="19"/>
      <c r="C3715" s="19"/>
      <c r="D3715" s="20"/>
      <c r="E3715" s="21"/>
      <c r="F3715" s="22"/>
      <c r="G3715" s="21"/>
      <c r="H3715" s="22"/>
      <c r="I3715" s="20"/>
      <c r="J3715" s="20"/>
      <c r="K3715" s="20">
        <v>9</v>
      </c>
      <c r="L3715" s="20"/>
      <c r="M3715" s="20"/>
      <c r="N3715" s="20"/>
      <c r="O3715" s="20">
        <v>9</v>
      </c>
      <c r="P3715" s="23" t="str">
        <f>VLOOKUP(A3715,'ИЗ ОСНОВЫ НОМЕНКЛАТУР'!D:E,2,0)</f>
        <v>Аксессуары для шкафов</v>
      </c>
      <c r="Q3715" s="23" t="str">
        <f>VLOOKUP(A3715,'ИЗ ОСНОВЫ НОМЕНКЛАТУР'!D:F,3,0)</f>
        <v>Шкаф/шкаф-купе наполнение (бренд Aristo)</v>
      </c>
      <c r="R3715" s="40">
        <f>VLOOKUP(A:A,'ИЗ ОСНОВЫ НОМЕНКЛАТУР'!D:G,4,0)</f>
        <v>435.92</v>
      </c>
      <c r="S3715" s="12" t="str">
        <f>VLOOKUP(A:A,'ИЗ ОСНОВЫ НОМЕНКЛАТУР'!D:H,5,0)</f>
        <v>C</v>
      </c>
      <c r="T3715" s="44">
        <f t="shared" si="687"/>
        <v>0</v>
      </c>
      <c r="U3715" s="44">
        <f t="shared" si="688"/>
        <v>0</v>
      </c>
      <c r="V3715" s="44">
        <f t="shared" si="689"/>
        <v>0</v>
      </c>
      <c r="W3715" s="44">
        <f t="shared" si="690"/>
        <v>0</v>
      </c>
      <c r="X3715" s="44">
        <f t="shared" si="691"/>
        <v>0</v>
      </c>
      <c r="Y3715" s="44">
        <f t="shared" si="692"/>
        <v>0</v>
      </c>
      <c r="Z3715" s="44">
        <f t="shared" si="693"/>
        <v>0</v>
      </c>
      <c r="AA3715" s="44">
        <f t="shared" si="694"/>
        <v>3923.28</v>
      </c>
      <c r="AB3715" s="44">
        <f t="shared" si="695"/>
        <v>0</v>
      </c>
      <c r="AC3715" s="44">
        <f t="shared" si="696"/>
        <v>0</v>
      </c>
      <c r="AD3715" s="44">
        <f t="shared" si="697"/>
        <v>0</v>
      </c>
      <c r="AE3715" s="12">
        <f t="shared" si="698"/>
        <v>3923.28</v>
      </c>
    </row>
    <row r="3716" spans="1:31" ht="12.6" hidden="1" customHeight="1" x14ac:dyDescent="0.2">
      <c r="A3716" s="26" t="s">
        <v>3733</v>
      </c>
      <c r="B3716" s="19"/>
      <c r="C3716" s="19"/>
      <c r="D3716" s="20"/>
      <c r="E3716" s="21"/>
      <c r="F3716" s="22"/>
      <c r="G3716" s="21"/>
      <c r="H3716" s="22"/>
      <c r="I3716" s="20"/>
      <c r="J3716" s="20"/>
      <c r="K3716" s="20">
        <v>3</v>
      </c>
      <c r="L3716" s="20"/>
      <c r="M3716" s="20"/>
      <c r="N3716" s="20"/>
      <c r="O3716" s="20">
        <v>3</v>
      </c>
      <c r="P3716" s="23" t="str">
        <f>VLOOKUP(A3716,'ИЗ ОСНОВЫ НОМЕНКЛАТУР'!D:E,2,0)</f>
        <v>Аксессуары для шкафов</v>
      </c>
      <c r="Q3716" s="23" t="str">
        <f>VLOOKUP(A3716,'ИЗ ОСНОВЫ НОМЕНКЛАТУР'!D:F,3,0)</f>
        <v>Шкаф/шкаф-купе наполнение (бренд Aristo)</v>
      </c>
      <c r="R3716" s="40">
        <f>VLOOKUP(A:A,'ИЗ ОСНОВЫ НОМЕНКЛАТУР'!D:G,4,0)</f>
        <v>1810.19</v>
      </c>
      <c r="S3716" s="12" t="str">
        <f>VLOOKUP(A:A,'ИЗ ОСНОВЫ НОМЕНКЛАТУР'!D:H,5,0)</f>
        <v>C</v>
      </c>
      <c r="T3716" s="44">
        <f t="shared" si="687"/>
        <v>0</v>
      </c>
      <c r="U3716" s="44">
        <f t="shared" si="688"/>
        <v>0</v>
      </c>
      <c r="V3716" s="44">
        <f t="shared" si="689"/>
        <v>0</v>
      </c>
      <c r="W3716" s="44">
        <f t="shared" si="690"/>
        <v>0</v>
      </c>
      <c r="X3716" s="44">
        <f t="shared" si="691"/>
        <v>0</v>
      </c>
      <c r="Y3716" s="44">
        <f t="shared" si="692"/>
        <v>0</v>
      </c>
      <c r="Z3716" s="44">
        <f t="shared" si="693"/>
        <v>0</v>
      </c>
      <c r="AA3716" s="44">
        <f t="shared" si="694"/>
        <v>5430.57</v>
      </c>
      <c r="AB3716" s="44">
        <f t="shared" si="695"/>
        <v>0</v>
      </c>
      <c r="AC3716" s="44">
        <f t="shared" si="696"/>
        <v>0</v>
      </c>
      <c r="AD3716" s="44">
        <f t="shared" si="697"/>
        <v>0</v>
      </c>
      <c r="AE3716" s="12">
        <f t="shared" si="698"/>
        <v>5430.57</v>
      </c>
    </row>
    <row r="3717" spans="1:31" ht="12.6" hidden="1" customHeight="1" x14ac:dyDescent="0.2">
      <c r="A3717" s="26" t="s">
        <v>3558</v>
      </c>
      <c r="B3717" s="19"/>
      <c r="C3717" s="19"/>
      <c r="D3717" s="20"/>
      <c r="E3717" s="21"/>
      <c r="F3717" s="22"/>
      <c r="G3717" s="21"/>
      <c r="H3717" s="22"/>
      <c r="I3717" s="20"/>
      <c r="J3717" s="20">
        <v>187</v>
      </c>
      <c r="K3717" s="20">
        <v>390</v>
      </c>
      <c r="L3717" s="20">
        <v>6</v>
      </c>
      <c r="M3717" s="20">
        <v>203</v>
      </c>
      <c r="N3717" s="20">
        <v>49</v>
      </c>
      <c r="O3717" s="20">
        <v>835</v>
      </c>
      <c r="P3717" s="23" t="str">
        <f>VLOOKUP(A3717,'ИЗ ОСНОВЫ НОМЕНКЛАТУР'!D:E,2,0)</f>
        <v>Упаковочные материалы</v>
      </c>
      <c r="Q3717" s="23" t="str">
        <f>VLOOKUP(A3717,'ИЗ ОСНОВЫ НОМЕНКЛАТУР'!D:F,3,0)</f>
        <v>Лента, скотч, пленка</v>
      </c>
      <c r="R3717" s="40">
        <f>VLOOKUP(A:A,'ИЗ ОСНОВЫ НОМЕНКЛАТУР'!D:G,4,0)</f>
        <v>1431.3981804347825</v>
      </c>
      <c r="S3717" s="12" t="str">
        <f>VLOOKUP(A:A,'ИЗ ОСНОВЫ НОМЕНКЛАТУР'!D:H,5,0)</f>
        <v>C</v>
      </c>
      <c r="T3717" s="44">
        <f t="shared" si="687"/>
        <v>0</v>
      </c>
      <c r="U3717" s="44">
        <f t="shared" si="688"/>
        <v>0</v>
      </c>
      <c r="V3717" s="44">
        <f t="shared" si="689"/>
        <v>0</v>
      </c>
      <c r="W3717" s="44">
        <f t="shared" si="690"/>
        <v>0</v>
      </c>
      <c r="X3717" s="44">
        <f t="shared" si="691"/>
        <v>0</v>
      </c>
      <c r="Y3717" s="44">
        <f t="shared" si="692"/>
        <v>0</v>
      </c>
      <c r="Z3717" s="44">
        <f t="shared" si="693"/>
        <v>267671.45974130434</v>
      </c>
      <c r="AA3717" s="44">
        <f t="shared" si="694"/>
        <v>558245.29036956513</v>
      </c>
      <c r="AB3717" s="44">
        <f t="shared" si="695"/>
        <v>8588.3890826086954</v>
      </c>
      <c r="AC3717" s="44">
        <f t="shared" si="696"/>
        <v>290573.83062826085</v>
      </c>
      <c r="AD3717" s="44">
        <f t="shared" si="697"/>
        <v>70138.510841304349</v>
      </c>
      <c r="AE3717" s="12">
        <f t="shared" si="698"/>
        <v>1195217.4806630434</v>
      </c>
    </row>
    <row r="3718" spans="1:31" ht="12.6" hidden="1" customHeight="1" x14ac:dyDescent="0.2">
      <c r="A3718" s="26" t="s">
        <v>5027</v>
      </c>
      <c r="B3718" s="19"/>
      <c r="C3718" s="19"/>
      <c r="D3718" s="20"/>
      <c r="E3718" s="21"/>
      <c r="F3718" s="22"/>
      <c r="G3718" s="21"/>
      <c r="H3718" s="22"/>
      <c r="I3718" s="20"/>
      <c r="J3718" s="20"/>
      <c r="K3718" s="20"/>
      <c r="L3718" s="20"/>
      <c r="M3718" s="20"/>
      <c r="N3718" s="20">
        <v>1</v>
      </c>
      <c r="O3718" s="20">
        <v>1</v>
      </c>
      <c r="P3718" s="23" t="str">
        <f>VLOOKUP(A3718,'ИЗ ОСНОВЫ НОМЕНКЛАТУР'!D:E,2,0)</f>
        <v>Инструменты и расходные материалы</v>
      </c>
      <c r="Q3718" s="23" t="str">
        <f>VLOOKUP(A3718,'ИЗ ОСНОВЫ НОМЕНКЛАТУР'!D:F,3,0)</f>
        <v>Насадки, сверла</v>
      </c>
      <c r="R3718" s="40">
        <f>VLOOKUP(A:A,'ИЗ ОСНОВЫ НОМЕНКЛАТУР'!D:G,4,0)</f>
        <v>12978</v>
      </c>
      <c r="S3718" s="12" t="str">
        <f>VLOOKUP(A:A,'ИЗ ОСНОВЫ НОМЕНКЛАТУР'!D:H,5,0)</f>
        <v>C</v>
      </c>
      <c r="T3718" s="44">
        <f t="shared" si="687"/>
        <v>0</v>
      </c>
      <c r="U3718" s="44">
        <f t="shared" si="688"/>
        <v>0</v>
      </c>
      <c r="V3718" s="44">
        <f t="shared" si="689"/>
        <v>0</v>
      </c>
      <c r="W3718" s="44">
        <f t="shared" si="690"/>
        <v>0</v>
      </c>
      <c r="X3718" s="44">
        <f t="shared" si="691"/>
        <v>0</v>
      </c>
      <c r="Y3718" s="44">
        <f t="shared" si="692"/>
        <v>0</v>
      </c>
      <c r="Z3718" s="44">
        <f t="shared" si="693"/>
        <v>0</v>
      </c>
      <c r="AA3718" s="44">
        <f t="shared" si="694"/>
        <v>0</v>
      </c>
      <c r="AB3718" s="44">
        <f t="shared" si="695"/>
        <v>0</v>
      </c>
      <c r="AC3718" s="44">
        <f t="shared" si="696"/>
        <v>0</v>
      </c>
      <c r="AD3718" s="44">
        <f t="shared" si="697"/>
        <v>12978</v>
      </c>
      <c r="AE3718" s="12">
        <f t="shared" si="698"/>
        <v>12978</v>
      </c>
    </row>
    <row r="3719" spans="1:31" ht="12.6" hidden="1" customHeight="1" x14ac:dyDescent="0.2">
      <c r="A3719" s="26" t="s">
        <v>3521</v>
      </c>
      <c r="B3719" s="19"/>
      <c r="C3719" s="19"/>
      <c r="D3719" s="20"/>
      <c r="E3719" s="21"/>
      <c r="F3719" s="22"/>
      <c r="G3719" s="21"/>
      <c r="H3719" s="22"/>
      <c r="I3719" s="20"/>
      <c r="J3719" s="20">
        <v>10</v>
      </c>
      <c r="K3719" s="20"/>
      <c r="L3719" s="20">
        <v>5</v>
      </c>
      <c r="M3719" s="20"/>
      <c r="N3719" s="20">
        <v>5</v>
      </c>
      <c r="O3719" s="20">
        <v>20</v>
      </c>
      <c r="P3719" s="23" t="str">
        <f>VLOOKUP(A3719,'ИЗ ОСНОВЫ НОМЕНКЛАТУР'!D:E,2,0)</f>
        <v>Инструменты и расходные материалы</v>
      </c>
      <c r="Q3719" s="23" t="str">
        <f>VLOOKUP(A3719,'ИЗ ОСНОВЫ НОМЕНКЛАТУР'!D:F,3,0)</f>
        <v>Насадки, сверла</v>
      </c>
      <c r="R3719" s="40">
        <f>VLOOKUP(A:A,'ИЗ ОСНОВЫ НОМЕНКЛАТУР'!D:G,4,0)</f>
        <v>1570.4608333333333</v>
      </c>
      <c r="S3719" s="12" t="str">
        <f>VLOOKUP(A:A,'ИЗ ОСНОВЫ НОМЕНКЛАТУР'!D:H,5,0)</f>
        <v>C</v>
      </c>
      <c r="T3719" s="44">
        <f t="shared" si="687"/>
        <v>0</v>
      </c>
      <c r="U3719" s="44">
        <f t="shared" si="688"/>
        <v>0</v>
      </c>
      <c r="V3719" s="44">
        <f t="shared" si="689"/>
        <v>0</v>
      </c>
      <c r="W3719" s="44">
        <f t="shared" si="690"/>
        <v>0</v>
      </c>
      <c r="X3719" s="44">
        <f t="shared" si="691"/>
        <v>0</v>
      </c>
      <c r="Y3719" s="44">
        <f t="shared" si="692"/>
        <v>0</v>
      </c>
      <c r="Z3719" s="44">
        <f t="shared" si="693"/>
        <v>15704.608333333334</v>
      </c>
      <c r="AA3719" s="44">
        <f t="shared" si="694"/>
        <v>0</v>
      </c>
      <c r="AB3719" s="44">
        <f t="shared" si="695"/>
        <v>7852.3041666666668</v>
      </c>
      <c r="AC3719" s="44">
        <f t="shared" si="696"/>
        <v>0</v>
      </c>
      <c r="AD3719" s="44">
        <f t="shared" si="697"/>
        <v>7852.3041666666668</v>
      </c>
      <c r="AE3719" s="12">
        <f t="shared" si="698"/>
        <v>31409.216666666667</v>
      </c>
    </row>
    <row r="3720" spans="1:31" ht="12.6" hidden="1" customHeight="1" x14ac:dyDescent="0.2">
      <c r="A3720" s="26" t="s">
        <v>3522</v>
      </c>
      <c r="B3720" s="19"/>
      <c r="C3720" s="19"/>
      <c r="D3720" s="20"/>
      <c r="E3720" s="21"/>
      <c r="F3720" s="22"/>
      <c r="G3720" s="21"/>
      <c r="H3720" s="22"/>
      <c r="I3720" s="20"/>
      <c r="J3720" s="20">
        <v>8</v>
      </c>
      <c r="K3720" s="20"/>
      <c r="L3720" s="20">
        <v>5</v>
      </c>
      <c r="M3720" s="20"/>
      <c r="N3720" s="20">
        <v>16</v>
      </c>
      <c r="O3720" s="20">
        <v>29</v>
      </c>
      <c r="P3720" s="23" t="str">
        <f>VLOOKUP(A3720,'ИЗ ОСНОВЫ НОМЕНКЛАТУР'!D:E,2,0)</f>
        <v>Инструменты и расходные материалы</v>
      </c>
      <c r="Q3720" s="23" t="str">
        <f>VLOOKUP(A3720,'ИЗ ОСНОВЫ НОМЕНКЛАТУР'!D:F,3,0)</f>
        <v>Насадки, сверла</v>
      </c>
      <c r="R3720" s="40">
        <f>VLOOKUP(A:A,'ИЗ ОСНОВЫ НОМЕНКЛАТУР'!D:G,4,0)</f>
        <v>1647.4973333333335</v>
      </c>
      <c r="S3720" s="12" t="str">
        <f>VLOOKUP(A:A,'ИЗ ОСНОВЫ НОМЕНКЛАТУР'!D:H,5,0)</f>
        <v>C</v>
      </c>
      <c r="T3720" s="44">
        <f t="shared" si="687"/>
        <v>0</v>
      </c>
      <c r="U3720" s="44">
        <f t="shared" si="688"/>
        <v>0</v>
      </c>
      <c r="V3720" s="44">
        <f t="shared" si="689"/>
        <v>0</v>
      </c>
      <c r="W3720" s="44">
        <f t="shared" si="690"/>
        <v>0</v>
      </c>
      <c r="X3720" s="44">
        <f t="shared" si="691"/>
        <v>0</v>
      </c>
      <c r="Y3720" s="44">
        <f t="shared" si="692"/>
        <v>0</v>
      </c>
      <c r="Z3720" s="44">
        <f t="shared" si="693"/>
        <v>13179.978666666668</v>
      </c>
      <c r="AA3720" s="44">
        <f t="shared" si="694"/>
        <v>0</v>
      </c>
      <c r="AB3720" s="44">
        <f t="shared" si="695"/>
        <v>8237.4866666666676</v>
      </c>
      <c r="AC3720" s="44">
        <f t="shared" si="696"/>
        <v>0</v>
      </c>
      <c r="AD3720" s="44">
        <f t="shared" si="697"/>
        <v>26359.957333333336</v>
      </c>
      <c r="AE3720" s="12">
        <f t="shared" si="698"/>
        <v>47777.422666666665</v>
      </c>
    </row>
    <row r="3721" spans="1:31" ht="12.6" hidden="1" customHeight="1" x14ac:dyDescent="0.2">
      <c r="A3721" s="26" t="s">
        <v>3519</v>
      </c>
      <c r="B3721" s="19"/>
      <c r="C3721" s="19"/>
      <c r="D3721" s="20"/>
      <c r="E3721" s="21"/>
      <c r="F3721" s="22"/>
      <c r="G3721" s="21"/>
      <c r="H3721" s="22"/>
      <c r="I3721" s="20"/>
      <c r="J3721" s="20">
        <v>10</v>
      </c>
      <c r="K3721" s="20"/>
      <c r="L3721" s="20">
        <v>3</v>
      </c>
      <c r="M3721" s="20"/>
      <c r="N3721" s="20"/>
      <c r="O3721" s="20">
        <v>13</v>
      </c>
      <c r="P3721" s="23" t="str">
        <f>VLOOKUP(A3721,'ИЗ ОСНОВЫ НОМЕНКЛАТУР'!D:E,2,0)</f>
        <v>Инструменты и расходные материалы</v>
      </c>
      <c r="Q3721" s="23" t="str">
        <f>VLOOKUP(A3721,'ИЗ ОСНОВЫ НОМЕНКЛАТУР'!D:F,3,0)</f>
        <v>Насадки, сверла</v>
      </c>
      <c r="R3721" s="40">
        <f>VLOOKUP(A:A,'ИЗ ОСНОВЫ НОМЕНКЛАТУР'!D:G,4,0)</f>
        <v>2856.8558333333331</v>
      </c>
      <c r="S3721" s="12" t="str">
        <f>VLOOKUP(A:A,'ИЗ ОСНОВЫ НОМЕНКЛАТУР'!D:H,5,0)</f>
        <v>C</v>
      </c>
      <c r="T3721" s="44">
        <f t="shared" ref="T3721:T3784" si="699">$R3721*D3721</f>
        <v>0</v>
      </c>
      <c r="U3721" s="44">
        <f t="shared" ref="U3721:U3784" si="700">$R3721*E3721</f>
        <v>0</v>
      </c>
      <c r="V3721" s="44">
        <f t="shared" ref="V3721:V3784" si="701">$R3721*F3721</f>
        <v>0</v>
      </c>
      <c r="W3721" s="44">
        <f t="shared" ref="W3721:W3784" si="702">$R3721*G3721</f>
        <v>0</v>
      </c>
      <c r="X3721" s="44">
        <f t="shared" ref="X3721:X3784" si="703">$R3721*H3721</f>
        <v>0</v>
      </c>
      <c r="Y3721" s="44">
        <f t="shared" ref="Y3721:Y3784" si="704">$R3721*I3721</f>
        <v>0</v>
      </c>
      <c r="Z3721" s="44">
        <f t="shared" ref="Z3721:Z3784" si="705">$R3721*J3721</f>
        <v>28568.558333333331</v>
      </c>
      <c r="AA3721" s="44">
        <f t="shared" ref="AA3721:AA3784" si="706">$R3721*K3721</f>
        <v>0</v>
      </c>
      <c r="AB3721" s="44">
        <f t="shared" ref="AB3721:AB3784" si="707">$R3721*L3721</f>
        <v>8570.5674999999992</v>
      </c>
      <c r="AC3721" s="44">
        <f t="shared" ref="AC3721:AC3784" si="708">$R3721*M3721</f>
        <v>0</v>
      </c>
      <c r="AD3721" s="44">
        <f t="shared" ref="AD3721:AD3784" si="709">$R3721*N3721</f>
        <v>0</v>
      </c>
      <c r="AE3721" s="12">
        <f t="shared" ref="AE3721:AE3784" si="710">SUM(T3721:AD3721)</f>
        <v>37139.125833333332</v>
      </c>
    </row>
    <row r="3722" spans="1:31" ht="12.6" hidden="1" customHeight="1" x14ac:dyDescent="0.2">
      <c r="A3722" s="26" t="s">
        <v>1601</v>
      </c>
      <c r="B3722" s="19"/>
      <c r="C3722" s="19"/>
      <c r="D3722" s="20">
        <v>198</v>
      </c>
      <c r="E3722" s="20">
        <v>15</v>
      </c>
      <c r="F3722" s="20"/>
      <c r="G3722" s="21"/>
      <c r="H3722" s="22"/>
      <c r="I3722" s="20"/>
      <c r="J3722" s="20">
        <v>132</v>
      </c>
      <c r="K3722" s="20"/>
      <c r="L3722" s="20">
        <v>99</v>
      </c>
      <c r="M3722" s="20">
        <v>20</v>
      </c>
      <c r="N3722" s="20"/>
      <c r="O3722" s="20">
        <v>464</v>
      </c>
      <c r="P3722" s="23" t="str">
        <f>VLOOKUP(A3722,'ИЗ ОСНОВЫ НОМЕНКЛАТУР'!D:E,2,0)</f>
        <v>Аксессуары для столешниц</v>
      </c>
      <c r="Q3722" s="23" t="str">
        <f>VLOOKUP(A3722,'ИЗ ОСНОВЫ НОМЕНКЛАТУР'!D:F,3,0)</f>
        <v>Планки торцевые, соеденительные, угловые для столешницы</v>
      </c>
      <c r="R3722" s="40">
        <f>VLOOKUP(A:A,'ИЗ ОСНОВЫ НОМЕНКЛАТУР'!D:G,4,0)</f>
        <v>225.89627906976747</v>
      </c>
      <c r="S3722" s="12" t="str">
        <f>VLOOKUP(A:A,'ИЗ ОСНОВЫ НОМЕНКЛАТУР'!D:H,5,0)</f>
        <v>C</v>
      </c>
      <c r="T3722" s="44">
        <f t="shared" si="699"/>
        <v>44727.463255813956</v>
      </c>
      <c r="U3722" s="44">
        <f t="shared" si="700"/>
        <v>3388.4441860465122</v>
      </c>
      <c r="V3722" s="44">
        <f t="shared" si="701"/>
        <v>0</v>
      </c>
      <c r="W3722" s="44">
        <f t="shared" si="702"/>
        <v>0</v>
      </c>
      <c r="X3722" s="44">
        <f t="shared" si="703"/>
        <v>0</v>
      </c>
      <c r="Y3722" s="44">
        <f t="shared" si="704"/>
        <v>0</v>
      </c>
      <c r="Z3722" s="44">
        <f t="shared" si="705"/>
        <v>29818.308837209308</v>
      </c>
      <c r="AA3722" s="44">
        <f t="shared" si="706"/>
        <v>0</v>
      </c>
      <c r="AB3722" s="44">
        <f t="shared" si="707"/>
        <v>22363.731627906978</v>
      </c>
      <c r="AC3722" s="44">
        <f t="shared" si="708"/>
        <v>4517.9255813953496</v>
      </c>
      <c r="AD3722" s="44">
        <f t="shared" si="709"/>
        <v>0</v>
      </c>
      <c r="AE3722" s="12">
        <f t="shared" si="710"/>
        <v>104815.8734883721</v>
      </c>
    </row>
    <row r="3723" spans="1:31" ht="12.6" hidden="1" customHeight="1" x14ac:dyDescent="0.2">
      <c r="A3723" s="26" t="s">
        <v>1606</v>
      </c>
      <c r="B3723" s="19"/>
      <c r="C3723" s="19"/>
      <c r="D3723" s="20"/>
      <c r="E3723" s="20">
        <v>74</v>
      </c>
      <c r="F3723" s="20"/>
      <c r="G3723" s="21"/>
      <c r="H3723" s="22"/>
      <c r="I3723" s="20"/>
      <c r="J3723" s="20"/>
      <c r="K3723" s="20"/>
      <c r="L3723" s="20"/>
      <c r="M3723" s="20"/>
      <c r="N3723" s="20"/>
      <c r="O3723" s="20">
        <v>74</v>
      </c>
      <c r="P3723" s="23" t="str">
        <f>VLOOKUP(A3723,'ИЗ ОСНОВЫ НОМЕНКЛАТУР'!D:E,2,0)</f>
        <v>Аксессуары для столешниц</v>
      </c>
      <c r="Q3723" s="23" t="str">
        <f>VLOOKUP(A3723,'ИЗ ОСНОВЫ НОМЕНКЛАТУР'!D:F,3,0)</f>
        <v>Планки торцевые, соеденительные, угловые для столешницы</v>
      </c>
      <c r="R3723" s="40">
        <f>VLOOKUP(A:A,'ИЗ ОСНОВЫ НОМЕНКЛАТУР'!D:G,4,0)</f>
        <v>190.39000000000001</v>
      </c>
      <c r="S3723" s="12" t="str">
        <f>VLOOKUP(A:A,'ИЗ ОСНОВЫ НОМЕНКЛАТУР'!D:H,5,0)</f>
        <v>C</v>
      </c>
      <c r="T3723" s="44">
        <f t="shared" si="699"/>
        <v>0</v>
      </c>
      <c r="U3723" s="44">
        <f t="shared" si="700"/>
        <v>14088.86</v>
      </c>
      <c r="V3723" s="44">
        <f t="shared" si="701"/>
        <v>0</v>
      </c>
      <c r="W3723" s="44">
        <f t="shared" si="702"/>
        <v>0</v>
      </c>
      <c r="X3723" s="44">
        <f t="shared" si="703"/>
        <v>0</v>
      </c>
      <c r="Y3723" s="44">
        <f t="shared" si="704"/>
        <v>0</v>
      </c>
      <c r="Z3723" s="44">
        <f t="shared" si="705"/>
        <v>0</v>
      </c>
      <c r="AA3723" s="44">
        <f t="shared" si="706"/>
        <v>0</v>
      </c>
      <c r="AB3723" s="44">
        <f t="shared" si="707"/>
        <v>0</v>
      </c>
      <c r="AC3723" s="44">
        <f t="shared" si="708"/>
        <v>0</v>
      </c>
      <c r="AD3723" s="44">
        <f t="shared" si="709"/>
        <v>0</v>
      </c>
      <c r="AE3723" s="12">
        <f t="shared" si="710"/>
        <v>14088.86</v>
      </c>
    </row>
    <row r="3724" spans="1:31" ht="12.6" hidden="1" customHeight="1" x14ac:dyDescent="0.2">
      <c r="A3724" s="26" t="s">
        <v>1605</v>
      </c>
      <c r="B3724" s="19"/>
      <c r="C3724" s="19"/>
      <c r="D3724" s="20">
        <v>231</v>
      </c>
      <c r="E3724" s="20">
        <v>79</v>
      </c>
      <c r="F3724" s="20"/>
      <c r="G3724" s="21"/>
      <c r="H3724" s="22"/>
      <c r="I3724" s="20"/>
      <c r="J3724" s="20"/>
      <c r="K3724" s="20"/>
      <c r="L3724" s="20"/>
      <c r="M3724" s="20"/>
      <c r="N3724" s="20"/>
      <c r="O3724" s="20">
        <v>310</v>
      </c>
      <c r="P3724" s="23" t="str">
        <f>VLOOKUP(A3724,'ИЗ ОСНОВЫ НОМЕНКЛАТУР'!D:E,2,0)</f>
        <v>Аксессуары для столешниц</v>
      </c>
      <c r="Q3724" s="23" t="str">
        <f>VLOOKUP(A3724,'ИЗ ОСНОВЫ НОМЕНКЛАТУР'!D:F,3,0)</f>
        <v>Планки торцевые, соеденительные, угловые для столешницы</v>
      </c>
      <c r="R3724" s="40">
        <f>VLOOKUP(A:A,'ИЗ ОСНОВЫ НОМЕНКЛАТУР'!D:G,4,0)</f>
        <v>244.96470588235292</v>
      </c>
      <c r="S3724" s="12" t="str">
        <f>VLOOKUP(A:A,'ИЗ ОСНОВЫ НОМЕНКЛАТУР'!D:H,5,0)</f>
        <v>C</v>
      </c>
      <c r="T3724" s="44">
        <f t="shared" si="699"/>
        <v>56586.847058823521</v>
      </c>
      <c r="U3724" s="44">
        <f t="shared" si="700"/>
        <v>19352.21176470588</v>
      </c>
      <c r="V3724" s="44">
        <f t="shared" si="701"/>
        <v>0</v>
      </c>
      <c r="W3724" s="44">
        <f t="shared" si="702"/>
        <v>0</v>
      </c>
      <c r="X3724" s="44">
        <f t="shared" si="703"/>
        <v>0</v>
      </c>
      <c r="Y3724" s="44">
        <f t="shared" si="704"/>
        <v>0</v>
      </c>
      <c r="Z3724" s="44">
        <f t="shared" si="705"/>
        <v>0</v>
      </c>
      <c r="AA3724" s="44">
        <f t="shared" si="706"/>
        <v>0</v>
      </c>
      <c r="AB3724" s="44">
        <f t="shared" si="707"/>
        <v>0</v>
      </c>
      <c r="AC3724" s="44">
        <f t="shared" si="708"/>
        <v>0</v>
      </c>
      <c r="AD3724" s="44">
        <f t="shared" si="709"/>
        <v>0</v>
      </c>
      <c r="AE3724" s="12">
        <f t="shared" si="710"/>
        <v>75939.058823529398</v>
      </c>
    </row>
    <row r="3725" spans="1:31" ht="12.6" hidden="1" customHeight="1" x14ac:dyDescent="0.2">
      <c r="A3725" s="26" t="s">
        <v>1604</v>
      </c>
      <c r="B3725" s="19"/>
      <c r="C3725" s="19"/>
      <c r="D3725" s="20"/>
      <c r="E3725" s="21"/>
      <c r="F3725" s="22"/>
      <c r="G3725" s="21"/>
      <c r="H3725" s="22"/>
      <c r="I3725" s="20"/>
      <c r="J3725" s="20">
        <v>80</v>
      </c>
      <c r="K3725" s="20">
        <v>300</v>
      </c>
      <c r="L3725" s="20"/>
      <c r="M3725" s="20"/>
      <c r="N3725" s="20">
        <v>149</v>
      </c>
      <c r="O3725" s="20">
        <v>529</v>
      </c>
      <c r="P3725" s="23" t="str">
        <f>VLOOKUP(A3725,'ИЗ ОСНОВЫ НОМЕНКЛАТУР'!D:E,2,0)</f>
        <v>Аксессуары для столешниц</v>
      </c>
      <c r="Q3725" s="23" t="str">
        <f>VLOOKUP(A3725,'ИЗ ОСНОВЫ НОМЕНКЛАТУР'!D:F,3,0)</f>
        <v>Планки торцевые, соеденительные, угловые для столешницы</v>
      </c>
      <c r="R3725" s="40">
        <f>VLOOKUP(A:A,'ИЗ ОСНОВЫ НОМЕНКЛАТУР'!D:G,4,0)</f>
        <v>327.99565217391302</v>
      </c>
      <c r="S3725" s="12" t="str">
        <f>VLOOKUP(A:A,'ИЗ ОСНОВЫ НОМЕНКЛАТУР'!D:H,5,0)</f>
        <v>C</v>
      </c>
      <c r="T3725" s="44">
        <f t="shared" si="699"/>
        <v>0</v>
      </c>
      <c r="U3725" s="44">
        <f t="shared" si="700"/>
        <v>0</v>
      </c>
      <c r="V3725" s="44">
        <f t="shared" si="701"/>
        <v>0</v>
      </c>
      <c r="W3725" s="44">
        <f t="shared" si="702"/>
        <v>0</v>
      </c>
      <c r="X3725" s="44">
        <f t="shared" si="703"/>
        <v>0</v>
      </c>
      <c r="Y3725" s="44">
        <f t="shared" si="704"/>
        <v>0</v>
      </c>
      <c r="Z3725" s="44">
        <f t="shared" si="705"/>
        <v>26239.65217391304</v>
      </c>
      <c r="AA3725" s="44">
        <f t="shared" si="706"/>
        <v>98398.695652173905</v>
      </c>
      <c r="AB3725" s="44">
        <f t="shared" si="707"/>
        <v>0</v>
      </c>
      <c r="AC3725" s="44">
        <f t="shared" si="708"/>
        <v>0</v>
      </c>
      <c r="AD3725" s="44">
        <f t="shared" si="709"/>
        <v>48871.352173913037</v>
      </c>
      <c r="AE3725" s="12">
        <f t="shared" si="710"/>
        <v>173509.69999999998</v>
      </c>
    </row>
    <row r="3726" spans="1:31" ht="12.6" hidden="1" customHeight="1" x14ac:dyDescent="0.2">
      <c r="A3726" s="26" t="s">
        <v>1600</v>
      </c>
      <c r="B3726" s="19"/>
      <c r="C3726" s="19"/>
      <c r="D3726" s="20"/>
      <c r="E3726" s="20">
        <v>49</v>
      </c>
      <c r="F3726" s="20"/>
      <c r="G3726" s="21"/>
      <c r="H3726" s="22"/>
      <c r="I3726" s="20"/>
      <c r="J3726" s="20">
        <v>154</v>
      </c>
      <c r="K3726" s="20">
        <v>200</v>
      </c>
      <c r="L3726" s="20">
        <v>68</v>
      </c>
      <c r="M3726" s="20"/>
      <c r="N3726" s="20">
        <v>105</v>
      </c>
      <c r="O3726" s="20">
        <v>576</v>
      </c>
      <c r="P3726" s="23" t="str">
        <f>VLOOKUP(A3726,'ИЗ ОСНОВЫ НОМЕНКЛАТУР'!D:E,2,0)</f>
        <v>Аксессуары для столешниц</v>
      </c>
      <c r="Q3726" s="23" t="str">
        <f>VLOOKUP(A3726,'ИЗ ОСНОВЫ НОМЕНКЛАТУР'!D:F,3,0)</f>
        <v>Планки торцевые, соеденительные, угловые для столешницы</v>
      </c>
      <c r="R3726" s="40">
        <f>VLOOKUP(A:A,'ИЗ ОСНОВЫ НОМЕНКЛАТУР'!D:G,4,0)</f>
        <v>401.95288461538462</v>
      </c>
      <c r="S3726" s="12" t="str">
        <f>VLOOKUP(A:A,'ИЗ ОСНОВЫ НОМЕНКЛАТУР'!D:H,5,0)</f>
        <v>C</v>
      </c>
      <c r="T3726" s="44">
        <f t="shared" si="699"/>
        <v>0</v>
      </c>
      <c r="U3726" s="44">
        <f t="shared" si="700"/>
        <v>19695.691346153846</v>
      </c>
      <c r="V3726" s="44">
        <f t="shared" si="701"/>
        <v>0</v>
      </c>
      <c r="W3726" s="44">
        <f t="shared" si="702"/>
        <v>0</v>
      </c>
      <c r="X3726" s="44">
        <f t="shared" si="703"/>
        <v>0</v>
      </c>
      <c r="Y3726" s="44">
        <f t="shared" si="704"/>
        <v>0</v>
      </c>
      <c r="Z3726" s="44">
        <f t="shared" si="705"/>
        <v>61900.744230769233</v>
      </c>
      <c r="AA3726" s="44">
        <f t="shared" si="706"/>
        <v>80390.576923076922</v>
      </c>
      <c r="AB3726" s="44">
        <f t="shared" si="707"/>
        <v>27332.796153846153</v>
      </c>
      <c r="AC3726" s="44">
        <f t="shared" si="708"/>
        <v>0</v>
      </c>
      <c r="AD3726" s="44">
        <f t="shared" si="709"/>
        <v>42205.052884615383</v>
      </c>
      <c r="AE3726" s="12">
        <f t="shared" si="710"/>
        <v>231524.86153846153</v>
      </c>
    </row>
    <row r="3727" spans="1:31" ht="12.6" hidden="1" customHeight="1" x14ac:dyDescent="0.2">
      <c r="A3727" s="26" t="s">
        <v>1599</v>
      </c>
      <c r="B3727" s="19"/>
      <c r="C3727" s="19"/>
      <c r="D3727" s="20"/>
      <c r="E3727" s="20">
        <v>97</v>
      </c>
      <c r="F3727" s="20"/>
      <c r="G3727" s="21"/>
      <c r="H3727" s="22"/>
      <c r="I3727" s="20"/>
      <c r="J3727" s="20">
        <v>147</v>
      </c>
      <c r="K3727" s="20">
        <v>100</v>
      </c>
      <c r="L3727" s="20">
        <v>65</v>
      </c>
      <c r="M3727" s="20"/>
      <c r="N3727" s="20">
        <v>103</v>
      </c>
      <c r="O3727" s="20">
        <v>512</v>
      </c>
      <c r="P3727" s="23" t="str">
        <f>VLOOKUP(A3727,'ИЗ ОСНОВЫ НОМЕНКЛАТУР'!D:E,2,0)</f>
        <v>Аксессуары для столешниц</v>
      </c>
      <c r="Q3727" s="23" t="str">
        <f>VLOOKUP(A3727,'ИЗ ОСНОВЫ НОМЕНКЛАТУР'!D:F,3,0)</f>
        <v>Планки торцевые, соеденительные, угловые для столешницы</v>
      </c>
      <c r="R3727" s="40">
        <f>VLOOKUP(A:A,'ИЗ ОСНОВЫ НОМЕНКЛАТУР'!D:G,4,0)</f>
        <v>393.18712328767123</v>
      </c>
      <c r="S3727" s="12" t="str">
        <f>VLOOKUP(A:A,'ИЗ ОСНОВЫ НОМЕНКЛАТУР'!D:H,5,0)</f>
        <v>C</v>
      </c>
      <c r="T3727" s="44">
        <f t="shared" si="699"/>
        <v>0</v>
      </c>
      <c r="U3727" s="44">
        <f t="shared" si="700"/>
        <v>38139.150958904109</v>
      </c>
      <c r="V3727" s="44">
        <f t="shared" si="701"/>
        <v>0</v>
      </c>
      <c r="W3727" s="44">
        <f t="shared" si="702"/>
        <v>0</v>
      </c>
      <c r="X3727" s="44">
        <f t="shared" si="703"/>
        <v>0</v>
      </c>
      <c r="Y3727" s="44">
        <f t="shared" si="704"/>
        <v>0</v>
      </c>
      <c r="Z3727" s="44">
        <f t="shared" si="705"/>
        <v>57798.507123287673</v>
      </c>
      <c r="AA3727" s="44">
        <f t="shared" si="706"/>
        <v>39318.71232876712</v>
      </c>
      <c r="AB3727" s="44">
        <f t="shared" si="707"/>
        <v>25557.163013698631</v>
      </c>
      <c r="AC3727" s="44">
        <f t="shared" si="708"/>
        <v>0</v>
      </c>
      <c r="AD3727" s="44">
        <f t="shared" si="709"/>
        <v>40498.273698630139</v>
      </c>
      <c r="AE3727" s="12">
        <f t="shared" si="710"/>
        <v>201311.80712328764</v>
      </c>
    </row>
    <row r="3728" spans="1:31" ht="12.6" hidden="1" customHeight="1" x14ac:dyDescent="0.2">
      <c r="A3728" s="26" t="s">
        <v>1588</v>
      </c>
      <c r="B3728" s="19"/>
      <c r="C3728" s="19"/>
      <c r="D3728" s="20"/>
      <c r="E3728" s="21"/>
      <c r="F3728" s="22"/>
      <c r="G3728" s="21"/>
      <c r="H3728" s="22"/>
      <c r="I3728" s="20"/>
      <c r="J3728" s="20">
        <v>28</v>
      </c>
      <c r="K3728" s="20">
        <v>700</v>
      </c>
      <c r="L3728" s="20">
        <v>27</v>
      </c>
      <c r="M3728" s="20">
        <v>100</v>
      </c>
      <c r="N3728" s="20">
        <v>94</v>
      </c>
      <c r="O3728" s="20">
        <v>949</v>
      </c>
      <c r="P3728" s="23" t="str">
        <f>VLOOKUP(A3728,'ИЗ ОСНОВЫ НОМЕНКЛАТУР'!D:E,2,0)</f>
        <v>Аксессуары для столешниц</v>
      </c>
      <c r="Q3728" s="23" t="str">
        <f>VLOOKUP(A3728,'ИЗ ОСНОВЫ НОМЕНКЛАТУР'!D:F,3,0)</f>
        <v>Планки торцевые, соеденительные, угловые для столешницы</v>
      </c>
      <c r="R3728" s="40">
        <f>VLOOKUP(A:A,'ИЗ ОСНОВЫ НОМЕНКЛАТУР'!D:G,4,0)</f>
        <v>343.84917500000006</v>
      </c>
      <c r="S3728" s="12" t="str">
        <f>VLOOKUP(A:A,'ИЗ ОСНОВЫ НОМЕНКЛАТУР'!D:H,5,0)</f>
        <v>B</v>
      </c>
      <c r="T3728" s="44">
        <f t="shared" si="699"/>
        <v>0</v>
      </c>
      <c r="U3728" s="44">
        <f t="shared" si="700"/>
        <v>0</v>
      </c>
      <c r="V3728" s="44">
        <f t="shared" si="701"/>
        <v>0</v>
      </c>
      <c r="W3728" s="44">
        <f t="shared" si="702"/>
        <v>0</v>
      </c>
      <c r="X3728" s="44">
        <f t="shared" si="703"/>
        <v>0</v>
      </c>
      <c r="Y3728" s="44">
        <f t="shared" si="704"/>
        <v>0</v>
      </c>
      <c r="Z3728" s="44">
        <f t="shared" si="705"/>
        <v>9627.7769000000008</v>
      </c>
      <c r="AA3728" s="44">
        <f t="shared" si="706"/>
        <v>240694.42250000004</v>
      </c>
      <c r="AB3728" s="44">
        <f t="shared" si="707"/>
        <v>9283.9277250000014</v>
      </c>
      <c r="AC3728" s="44">
        <f t="shared" si="708"/>
        <v>34384.917500000003</v>
      </c>
      <c r="AD3728" s="44">
        <f t="shared" si="709"/>
        <v>32321.822450000007</v>
      </c>
      <c r="AE3728" s="12">
        <f t="shared" si="710"/>
        <v>326312.86707500007</v>
      </c>
    </row>
    <row r="3729" spans="1:31" ht="12.6" hidden="1" customHeight="1" x14ac:dyDescent="0.2">
      <c r="A3729" s="26" t="s">
        <v>1589</v>
      </c>
      <c r="B3729" s="19"/>
      <c r="C3729" s="19"/>
      <c r="D3729" s="20"/>
      <c r="E3729" s="21"/>
      <c r="F3729" s="22"/>
      <c r="G3729" s="21"/>
      <c r="H3729" s="22"/>
      <c r="I3729" s="20"/>
      <c r="J3729" s="20">
        <v>268</v>
      </c>
      <c r="K3729" s="20"/>
      <c r="L3729" s="20"/>
      <c r="M3729" s="20"/>
      <c r="N3729" s="20">
        <v>152</v>
      </c>
      <c r="O3729" s="20">
        <v>420</v>
      </c>
      <c r="P3729" s="23" t="str">
        <f>VLOOKUP(A3729,'ИЗ ОСНОВЫ НОМЕНКЛАТУР'!D:E,2,0)</f>
        <v>Аксессуары для столешниц</v>
      </c>
      <c r="Q3729" s="23" t="str">
        <f>VLOOKUP(A3729,'ИЗ ОСНОВЫ НОМЕНКЛАТУР'!D:F,3,0)</f>
        <v>Планки торцевые, соеденительные, угловые для столешницы</v>
      </c>
      <c r="R3729" s="40">
        <f>VLOOKUP(A:A,'ИЗ ОСНОВЫ НОМЕНКЛАТУР'!D:G,4,0)</f>
        <v>485.05615384615385</v>
      </c>
      <c r="S3729" s="12" t="str">
        <f>VLOOKUP(A:A,'ИЗ ОСНОВЫ НОМЕНКЛАТУР'!D:H,5,0)</f>
        <v>C</v>
      </c>
      <c r="T3729" s="44">
        <f t="shared" si="699"/>
        <v>0</v>
      </c>
      <c r="U3729" s="44">
        <f t="shared" si="700"/>
        <v>0</v>
      </c>
      <c r="V3729" s="44">
        <f t="shared" si="701"/>
        <v>0</v>
      </c>
      <c r="W3729" s="44">
        <f t="shared" si="702"/>
        <v>0</v>
      </c>
      <c r="X3729" s="44">
        <f t="shared" si="703"/>
        <v>0</v>
      </c>
      <c r="Y3729" s="44">
        <f t="shared" si="704"/>
        <v>0</v>
      </c>
      <c r="Z3729" s="44">
        <f t="shared" si="705"/>
        <v>129995.04923076923</v>
      </c>
      <c r="AA3729" s="44">
        <f t="shared" si="706"/>
        <v>0</v>
      </c>
      <c r="AB3729" s="44">
        <f t="shared" si="707"/>
        <v>0</v>
      </c>
      <c r="AC3729" s="44">
        <f t="shared" si="708"/>
        <v>0</v>
      </c>
      <c r="AD3729" s="44">
        <f t="shared" si="709"/>
        <v>73728.535384615388</v>
      </c>
      <c r="AE3729" s="12">
        <f t="shared" si="710"/>
        <v>203723.58461538464</v>
      </c>
    </row>
    <row r="3730" spans="1:31" ht="12.6" hidden="1" customHeight="1" x14ac:dyDescent="0.2">
      <c r="A3730" s="26" t="s">
        <v>1590</v>
      </c>
      <c r="B3730" s="19"/>
      <c r="C3730" s="19"/>
      <c r="D3730" s="20">
        <v>100</v>
      </c>
      <c r="E3730" s="20">
        <v>55</v>
      </c>
      <c r="F3730" s="20"/>
      <c r="G3730" s="21"/>
      <c r="H3730" s="22"/>
      <c r="I3730" s="20"/>
      <c r="J3730" s="20">
        <v>244</v>
      </c>
      <c r="K3730" s="20">
        <v>200</v>
      </c>
      <c r="L3730" s="20">
        <v>53</v>
      </c>
      <c r="M3730" s="20">
        <v>200</v>
      </c>
      <c r="N3730" s="20">
        <v>54</v>
      </c>
      <c r="O3730" s="20">
        <v>906</v>
      </c>
      <c r="P3730" s="23" t="str">
        <f>VLOOKUP(A3730,'ИЗ ОСНОВЫ НОМЕНКЛАТУР'!D:E,2,0)</f>
        <v>Аксессуары для столешниц</v>
      </c>
      <c r="Q3730" s="23" t="str">
        <f>VLOOKUP(A3730,'ИЗ ОСНОВЫ НОМЕНКЛАТУР'!D:F,3,0)</f>
        <v>Планки торцевые, соеденительные, угловые для столешницы</v>
      </c>
      <c r="R3730" s="40">
        <f>VLOOKUP(A:A,'ИЗ ОСНОВЫ НОМЕНКЛАТУР'!D:G,4,0)</f>
        <v>466.97809756097558</v>
      </c>
      <c r="S3730" s="12" t="str">
        <f>VLOOKUP(A:A,'ИЗ ОСНОВЫ НОМЕНКЛАТУР'!D:H,5,0)</f>
        <v>C</v>
      </c>
      <c r="T3730" s="44">
        <f t="shared" si="699"/>
        <v>46697.809756097558</v>
      </c>
      <c r="U3730" s="44">
        <f t="shared" si="700"/>
        <v>25683.795365853657</v>
      </c>
      <c r="V3730" s="44">
        <f t="shared" si="701"/>
        <v>0</v>
      </c>
      <c r="W3730" s="44">
        <f t="shared" si="702"/>
        <v>0</v>
      </c>
      <c r="X3730" s="44">
        <f t="shared" si="703"/>
        <v>0</v>
      </c>
      <c r="Y3730" s="44">
        <f t="shared" si="704"/>
        <v>0</v>
      </c>
      <c r="Z3730" s="44">
        <f t="shared" si="705"/>
        <v>113942.65580487804</v>
      </c>
      <c r="AA3730" s="44">
        <f t="shared" si="706"/>
        <v>93395.619512195117</v>
      </c>
      <c r="AB3730" s="44">
        <f t="shared" si="707"/>
        <v>24749.839170731706</v>
      </c>
      <c r="AC3730" s="44">
        <f t="shared" si="708"/>
        <v>93395.619512195117</v>
      </c>
      <c r="AD3730" s="44">
        <f t="shared" si="709"/>
        <v>25216.817268292682</v>
      </c>
      <c r="AE3730" s="12">
        <f t="shared" si="710"/>
        <v>423082.15639024391</v>
      </c>
    </row>
    <row r="3731" spans="1:31" ht="12.6" hidden="1" customHeight="1" x14ac:dyDescent="0.2">
      <c r="A3731" s="26" t="s">
        <v>1587</v>
      </c>
      <c r="B3731" s="19"/>
      <c r="C3731" s="19"/>
      <c r="D3731" s="20">
        <v>68</v>
      </c>
      <c r="E3731" s="20">
        <v>68</v>
      </c>
      <c r="F3731" s="20"/>
      <c r="G3731" s="21"/>
      <c r="H3731" s="22"/>
      <c r="I3731" s="20"/>
      <c r="J3731" s="20">
        <v>226</v>
      </c>
      <c r="K3731" s="20"/>
      <c r="L3731" s="20">
        <v>46</v>
      </c>
      <c r="M3731" s="20">
        <v>99</v>
      </c>
      <c r="N3731" s="20">
        <v>94</v>
      </c>
      <c r="O3731" s="20">
        <v>601</v>
      </c>
      <c r="P3731" s="23" t="str">
        <f>VLOOKUP(A3731,'ИЗ ОСНОВЫ НОМЕНКЛАТУР'!D:E,2,0)</f>
        <v>Аксессуары для столешниц</v>
      </c>
      <c r="Q3731" s="23" t="str">
        <f>VLOOKUP(A3731,'ИЗ ОСНОВЫ НОМЕНКЛАТУР'!D:F,3,0)</f>
        <v>Планки торцевые, соеденительные, угловые для столешницы</v>
      </c>
      <c r="R3731" s="40">
        <f>VLOOKUP(A:A,'ИЗ ОСНОВЫ НОМЕНКЛАТУР'!D:G,4,0)</f>
        <v>453.34531645569621</v>
      </c>
      <c r="S3731" s="12" t="str">
        <f>VLOOKUP(A:A,'ИЗ ОСНОВЫ НОМЕНКЛАТУР'!D:H,5,0)</f>
        <v>B</v>
      </c>
      <c r="T3731" s="44">
        <f t="shared" si="699"/>
        <v>30827.481518987341</v>
      </c>
      <c r="U3731" s="44">
        <f t="shared" si="700"/>
        <v>30827.481518987341</v>
      </c>
      <c r="V3731" s="44">
        <f t="shared" si="701"/>
        <v>0</v>
      </c>
      <c r="W3731" s="44">
        <f t="shared" si="702"/>
        <v>0</v>
      </c>
      <c r="X3731" s="44">
        <f t="shared" si="703"/>
        <v>0</v>
      </c>
      <c r="Y3731" s="44">
        <f t="shared" si="704"/>
        <v>0</v>
      </c>
      <c r="Z3731" s="44">
        <f t="shared" si="705"/>
        <v>102456.04151898735</v>
      </c>
      <c r="AA3731" s="44">
        <f t="shared" si="706"/>
        <v>0</v>
      </c>
      <c r="AB3731" s="44">
        <f t="shared" si="707"/>
        <v>20853.884556962024</v>
      </c>
      <c r="AC3731" s="44">
        <f t="shared" si="708"/>
        <v>44881.186329113923</v>
      </c>
      <c r="AD3731" s="44">
        <f t="shared" si="709"/>
        <v>42614.45974683544</v>
      </c>
      <c r="AE3731" s="12">
        <f t="shared" si="710"/>
        <v>272460.53518987342</v>
      </c>
    </row>
    <row r="3732" spans="1:31" ht="12.6" hidden="1" customHeight="1" x14ac:dyDescent="0.2">
      <c r="A3732" s="26" t="s">
        <v>1978</v>
      </c>
      <c r="B3732" s="19"/>
      <c r="C3732" s="19"/>
      <c r="D3732" s="20"/>
      <c r="E3732" s="20">
        <v>270</v>
      </c>
      <c r="F3732" s="20"/>
      <c r="G3732" s="21"/>
      <c r="H3732" s="22"/>
      <c r="I3732" s="20"/>
      <c r="J3732" s="20"/>
      <c r="K3732" s="20"/>
      <c r="L3732" s="20"/>
      <c r="M3732" s="20"/>
      <c r="N3732" s="20"/>
      <c r="O3732" s="20">
        <v>270</v>
      </c>
      <c r="P3732" s="23" t="str">
        <f>VLOOKUP(A3732,'ИЗ ОСНОВЫ НОМЕНКЛАТУР'!D:E,2,0)</f>
        <v>Крепежные системы</v>
      </c>
      <c r="Q3732" s="23" t="str">
        <f>VLOOKUP(A3732,'ИЗ ОСНОВЫ НОМЕНКЛАТУР'!D:F,3,0)</f>
        <v>Минификсы, рафиксы</v>
      </c>
      <c r="R3732" s="40">
        <f>VLOOKUP(A:A,'ИЗ ОСНОВЫ НОМЕНКЛАТУР'!D:G,4,0)</f>
        <v>26.473798854447441</v>
      </c>
      <c r="S3732" s="12" t="str">
        <f>VLOOKUP(A:A,'ИЗ ОСНОВЫ НОМЕНКЛАТУР'!D:H,5,0)</f>
        <v>C</v>
      </c>
      <c r="T3732" s="44">
        <f t="shared" si="699"/>
        <v>0</v>
      </c>
      <c r="U3732" s="44">
        <f t="shared" si="700"/>
        <v>7147.9256907008094</v>
      </c>
      <c r="V3732" s="44">
        <f t="shared" si="701"/>
        <v>0</v>
      </c>
      <c r="W3732" s="44">
        <f t="shared" si="702"/>
        <v>0</v>
      </c>
      <c r="X3732" s="44">
        <f t="shared" si="703"/>
        <v>0</v>
      </c>
      <c r="Y3732" s="44">
        <f t="shared" si="704"/>
        <v>0</v>
      </c>
      <c r="Z3732" s="44">
        <f t="shared" si="705"/>
        <v>0</v>
      </c>
      <c r="AA3732" s="44">
        <f t="shared" si="706"/>
        <v>0</v>
      </c>
      <c r="AB3732" s="44">
        <f t="shared" si="707"/>
        <v>0</v>
      </c>
      <c r="AC3732" s="44">
        <f t="shared" si="708"/>
        <v>0</v>
      </c>
      <c r="AD3732" s="44">
        <f t="shared" si="709"/>
        <v>0</v>
      </c>
      <c r="AE3732" s="12">
        <f t="shared" si="710"/>
        <v>7147.9256907008094</v>
      </c>
    </row>
    <row r="3733" spans="1:31" ht="12.6" hidden="1" customHeight="1" x14ac:dyDescent="0.2">
      <c r="A3733" s="26" t="s">
        <v>1977</v>
      </c>
      <c r="B3733" s="19"/>
      <c r="C3733" s="19"/>
      <c r="D3733" s="20"/>
      <c r="E3733" s="21"/>
      <c r="F3733" s="22"/>
      <c r="G3733" s="21"/>
      <c r="H3733" s="22"/>
      <c r="I3733" s="20">
        <v>9000</v>
      </c>
      <c r="J3733" s="20">
        <v>6576</v>
      </c>
      <c r="K3733" s="20">
        <v>4000</v>
      </c>
      <c r="L3733" s="20">
        <v>640</v>
      </c>
      <c r="M3733" s="20">
        <v>4500</v>
      </c>
      <c r="N3733" s="20">
        <v>4036</v>
      </c>
      <c r="O3733" s="20">
        <v>28752</v>
      </c>
      <c r="P3733" s="23" t="str">
        <f>VLOOKUP(A3733,'ИЗ ОСНОВЫ НОМЕНКЛАТУР'!D:E,2,0)</f>
        <v>Крепежные системы</v>
      </c>
      <c r="Q3733" s="23" t="str">
        <f>VLOOKUP(A3733,'ИЗ ОСНОВЫ НОМЕНКЛАТУР'!D:F,3,0)</f>
        <v>Минификсы, рафиксы</v>
      </c>
      <c r="R3733" s="40">
        <f>VLOOKUP(A:A,'ИЗ ОСНОВЫ НОМЕНКЛАТУР'!D:G,4,0)</f>
        <v>12.513060894557213</v>
      </c>
      <c r="S3733" s="12" t="str">
        <f>VLOOKUP(A:A,'ИЗ ОСНОВЫ НОМЕНКЛАТУР'!D:H,5,0)</f>
        <v>C</v>
      </c>
      <c r="T3733" s="44">
        <f t="shared" si="699"/>
        <v>0</v>
      </c>
      <c r="U3733" s="44">
        <f t="shared" si="700"/>
        <v>0</v>
      </c>
      <c r="V3733" s="44">
        <f t="shared" si="701"/>
        <v>0</v>
      </c>
      <c r="W3733" s="44">
        <f t="shared" si="702"/>
        <v>0</v>
      </c>
      <c r="X3733" s="44">
        <f t="shared" si="703"/>
        <v>0</v>
      </c>
      <c r="Y3733" s="44">
        <f t="shared" si="704"/>
        <v>112617.54805101492</v>
      </c>
      <c r="Z3733" s="44">
        <f t="shared" si="705"/>
        <v>82285.888442608237</v>
      </c>
      <c r="AA3733" s="44">
        <f t="shared" si="706"/>
        <v>50052.243578228852</v>
      </c>
      <c r="AB3733" s="44">
        <f t="shared" si="707"/>
        <v>8008.3589725166166</v>
      </c>
      <c r="AC3733" s="44">
        <f t="shared" si="708"/>
        <v>56308.77402550746</v>
      </c>
      <c r="AD3733" s="44">
        <f t="shared" si="709"/>
        <v>50502.713770432914</v>
      </c>
      <c r="AE3733" s="12">
        <f t="shared" si="710"/>
        <v>359775.52684030897</v>
      </c>
    </row>
    <row r="3734" spans="1:31" ht="12.6" hidden="1" customHeight="1" x14ac:dyDescent="0.2">
      <c r="A3734" s="26" t="s">
        <v>1990</v>
      </c>
      <c r="B3734" s="19"/>
      <c r="C3734" s="19"/>
      <c r="D3734" s="20"/>
      <c r="E3734" s="21"/>
      <c r="F3734" s="22"/>
      <c r="G3734" s="21"/>
      <c r="H3734" s="22"/>
      <c r="I3734" s="20"/>
      <c r="J3734" s="20">
        <v>14</v>
      </c>
      <c r="K3734" s="20"/>
      <c r="L3734" s="20"/>
      <c r="M3734" s="20"/>
      <c r="N3734" s="20"/>
      <c r="O3734" s="20">
        <v>14</v>
      </c>
      <c r="P3734" s="23" t="str">
        <f>VLOOKUP(A3734,'ИЗ ОСНОВЫ НОМЕНКЛАТУР'!D:E,2,0)</f>
        <v>Крепежные системы</v>
      </c>
      <c r="Q3734" s="23" t="str">
        <f>VLOOKUP(A3734,'ИЗ ОСНОВЫ НОМЕНКЛАТУР'!D:F,3,0)</f>
        <v>Минификсы, рафиксы</v>
      </c>
      <c r="R3734" s="40">
        <f>VLOOKUP(A:A,'ИЗ ОСНОВЫ НОМЕНКЛАТУР'!D:G,4,0)</f>
        <v>28.963094629156011</v>
      </c>
      <c r="S3734" s="12" t="str">
        <f>VLOOKUP(A:A,'ИЗ ОСНОВЫ НОМЕНКЛАТУР'!D:H,5,0)</f>
        <v>C</v>
      </c>
      <c r="T3734" s="44">
        <f t="shared" si="699"/>
        <v>0</v>
      </c>
      <c r="U3734" s="44">
        <f t="shared" si="700"/>
        <v>0</v>
      </c>
      <c r="V3734" s="44">
        <f t="shared" si="701"/>
        <v>0</v>
      </c>
      <c r="W3734" s="44">
        <f t="shared" si="702"/>
        <v>0</v>
      </c>
      <c r="X3734" s="44">
        <f t="shared" si="703"/>
        <v>0</v>
      </c>
      <c r="Y3734" s="44">
        <f t="shared" si="704"/>
        <v>0</v>
      </c>
      <c r="Z3734" s="44">
        <f t="shared" si="705"/>
        <v>405.48332480818414</v>
      </c>
      <c r="AA3734" s="44">
        <f t="shared" si="706"/>
        <v>0</v>
      </c>
      <c r="AB3734" s="44">
        <f t="shared" si="707"/>
        <v>0</v>
      </c>
      <c r="AC3734" s="44">
        <f t="shared" si="708"/>
        <v>0</v>
      </c>
      <c r="AD3734" s="44">
        <f t="shared" si="709"/>
        <v>0</v>
      </c>
      <c r="AE3734" s="12">
        <f t="shared" si="710"/>
        <v>405.48332480818414</v>
      </c>
    </row>
    <row r="3735" spans="1:31" ht="12.6" hidden="1" customHeight="1" x14ac:dyDescent="0.2">
      <c r="A3735" s="26" t="s">
        <v>1989</v>
      </c>
      <c r="B3735" s="19"/>
      <c r="C3735" s="19"/>
      <c r="D3735" s="20"/>
      <c r="E3735" s="21"/>
      <c r="F3735" s="22"/>
      <c r="G3735" s="21"/>
      <c r="H3735" s="22"/>
      <c r="I3735" s="20"/>
      <c r="J3735" s="20">
        <v>1290</v>
      </c>
      <c r="K3735" s="20"/>
      <c r="L3735" s="20"/>
      <c r="M3735" s="20"/>
      <c r="N3735" s="20"/>
      <c r="O3735" s="20">
        <v>1290</v>
      </c>
      <c r="P3735" s="23" t="str">
        <f>VLOOKUP(A3735,'ИЗ ОСНОВЫ НОМЕНКЛАТУР'!D:E,2,0)</f>
        <v>Крепежные системы</v>
      </c>
      <c r="Q3735" s="23" t="str">
        <f>VLOOKUP(A3735,'ИЗ ОСНОВЫ НОМЕНКЛАТУР'!D:F,3,0)</f>
        <v>Минификсы, рафиксы</v>
      </c>
      <c r="R3735" s="40">
        <f>VLOOKUP(A:A,'ИЗ ОСНОВЫ НОМЕНКЛАТУР'!D:G,4,0)</f>
        <v>31</v>
      </c>
      <c r="S3735" s="12" t="str">
        <f>VLOOKUP(A:A,'ИЗ ОСНОВЫ НОМЕНКЛАТУР'!D:H,5,0)</f>
        <v>C</v>
      </c>
      <c r="T3735" s="44">
        <f t="shared" si="699"/>
        <v>0</v>
      </c>
      <c r="U3735" s="44">
        <f t="shared" si="700"/>
        <v>0</v>
      </c>
      <c r="V3735" s="44">
        <f t="shared" si="701"/>
        <v>0</v>
      </c>
      <c r="W3735" s="44">
        <f t="shared" si="702"/>
        <v>0</v>
      </c>
      <c r="X3735" s="44">
        <f t="shared" si="703"/>
        <v>0</v>
      </c>
      <c r="Y3735" s="44">
        <f t="shared" si="704"/>
        <v>0</v>
      </c>
      <c r="Z3735" s="44">
        <f t="shared" si="705"/>
        <v>39990</v>
      </c>
      <c r="AA3735" s="44">
        <f t="shared" si="706"/>
        <v>0</v>
      </c>
      <c r="AB3735" s="44">
        <f t="shared" si="707"/>
        <v>0</v>
      </c>
      <c r="AC3735" s="44">
        <f t="shared" si="708"/>
        <v>0</v>
      </c>
      <c r="AD3735" s="44">
        <f t="shared" si="709"/>
        <v>0</v>
      </c>
      <c r="AE3735" s="12">
        <f t="shared" si="710"/>
        <v>39990</v>
      </c>
    </row>
    <row r="3736" spans="1:31" ht="12.6" hidden="1" customHeight="1" x14ac:dyDescent="0.2">
      <c r="A3736" s="26" t="s">
        <v>1979</v>
      </c>
      <c r="B3736" s="19"/>
      <c r="C3736" s="19"/>
      <c r="D3736" s="20"/>
      <c r="E3736" s="20">
        <v>1004</v>
      </c>
      <c r="F3736" s="20"/>
      <c r="G3736" s="21"/>
      <c r="H3736" s="22"/>
      <c r="I3736" s="20"/>
      <c r="J3736" s="20"/>
      <c r="K3736" s="20"/>
      <c r="L3736" s="20"/>
      <c r="M3736" s="20"/>
      <c r="N3736" s="20"/>
      <c r="O3736" s="20">
        <v>1004</v>
      </c>
      <c r="P3736" s="23" t="str">
        <f>VLOOKUP(A3736,'ИЗ ОСНОВЫ НОМЕНКЛАТУР'!D:E,2,0)</f>
        <v>Крепежные системы</v>
      </c>
      <c r="Q3736" s="23" t="str">
        <f>VLOOKUP(A3736,'ИЗ ОСНОВЫ НОМЕНКЛАТУР'!D:F,3,0)</f>
        <v>Минификсы, рафиксы</v>
      </c>
      <c r="R3736" s="40">
        <f>VLOOKUP(A:A,'ИЗ ОСНОВЫ НОМЕНКЛАТУР'!D:G,4,0)</f>
        <v>47.190574018126888</v>
      </c>
      <c r="S3736" s="12" t="str">
        <f>VLOOKUP(A:A,'ИЗ ОСНОВЫ НОМЕНКЛАТУР'!D:H,5,0)</f>
        <v>C</v>
      </c>
      <c r="T3736" s="44">
        <f t="shared" si="699"/>
        <v>0</v>
      </c>
      <c r="U3736" s="44">
        <f t="shared" si="700"/>
        <v>47379.336314199398</v>
      </c>
      <c r="V3736" s="44">
        <f t="shared" si="701"/>
        <v>0</v>
      </c>
      <c r="W3736" s="44">
        <f t="shared" si="702"/>
        <v>0</v>
      </c>
      <c r="X3736" s="44">
        <f t="shared" si="703"/>
        <v>0</v>
      </c>
      <c r="Y3736" s="44">
        <f t="shared" si="704"/>
        <v>0</v>
      </c>
      <c r="Z3736" s="44">
        <f t="shared" si="705"/>
        <v>0</v>
      </c>
      <c r="AA3736" s="44">
        <f t="shared" si="706"/>
        <v>0</v>
      </c>
      <c r="AB3736" s="44">
        <f t="shared" si="707"/>
        <v>0</v>
      </c>
      <c r="AC3736" s="44">
        <f t="shared" si="708"/>
        <v>0</v>
      </c>
      <c r="AD3736" s="44">
        <f t="shared" si="709"/>
        <v>0</v>
      </c>
      <c r="AE3736" s="12">
        <f t="shared" si="710"/>
        <v>47379.336314199398</v>
      </c>
    </row>
    <row r="3737" spans="1:31" ht="12.6" hidden="1" customHeight="1" x14ac:dyDescent="0.2">
      <c r="A3737" s="26" t="s">
        <v>1981</v>
      </c>
      <c r="B3737" s="19"/>
      <c r="C3737" s="19"/>
      <c r="D3737" s="20"/>
      <c r="E3737" s="21"/>
      <c r="F3737" s="22"/>
      <c r="G3737" s="21"/>
      <c r="H3737" s="22"/>
      <c r="I3737" s="20"/>
      <c r="J3737" s="20"/>
      <c r="K3737" s="20"/>
      <c r="L3737" s="20"/>
      <c r="M3737" s="20"/>
      <c r="N3737" s="20">
        <v>27</v>
      </c>
      <c r="O3737" s="20">
        <v>27</v>
      </c>
      <c r="P3737" s="23" t="str">
        <f>VLOOKUP(A3737,'ИЗ ОСНОВЫ НОМЕНКЛАТУР'!D:E,2,0)</f>
        <v>Крепежные системы</v>
      </c>
      <c r="Q3737" s="23" t="str">
        <f>VLOOKUP(A3737,'ИЗ ОСНОВЫ НОМЕНКЛАТУР'!D:F,3,0)</f>
        <v>Минификсы, рафиксы</v>
      </c>
      <c r="R3737" s="40">
        <f>VLOOKUP(A:A,'ИЗ ОСНОВЫ НОМЕНКЛАТУР'!D:G,4,0)</f>
        <v>125</v>
      </c>
      <c r="S3737" s="12" t="str">
        <f>VLOOKUP(A:A,'ИЗ ОСНОВЫ НОМЕНКЛАТУР'!D:H,5,0)</f>
        <v>C</v>
      </c>
      <c r="T3737" s="44">
        <f t="shared" si="699"/>
        <v>0</v>
      </c>
      <c r="U3737" s="44">
        <f t="shared" si="700"/>
        <v>0</v>
      </c>
      <c r="V3737" s="44">
        <f t="shared" si="701"/>
        <v>0</v>
      </c>
      <c r="W3737" s="44">
        <f t="shared" si="702"/>
        <v>0</v>
      </c>
      <c r="X3737" s="44">
        <f t="shared" si="703"/>
        <v>0</v>
      </c>
      <c r="Y3737" s="44">
        <f t="shared" si="704"/>
        <v>0</v>
      </c>
      <c r="Z3737" s="44">
        <f t="shared" si="705"/>
        <v>0</v>
      </c>
      <c r="AA3737" s="44">
        <f t="shared" si="706"/>
        <v>0</v>
      </c>
      <c r="AB3737" s="44">
        <f t="shared" si="707"/>
        <v>0</v>
      </c>
      <c r="AC3737" s="44">
        <f t="shared" si="708"/>
        <v>0</v>
      </c>
      <c r="AD3737" s="44">
        <f t="shared" si="709"/>
        <v>3375</v>
      </c>
      <c r="AE3737" s="12">
        <f t="shared" si="710"/>
        <v>3375</v>
      </c>
    </row>
    <row r="3738" spans="1:31" ht="12.6" hidden="1" customHeight="1" x14ac:dyDescent="0.2">
      <c r="A3738" s="26" t="s">
        <v>1983</v>
      </c>
      <c r="B3738" s="19"/>
      <c r="C3738" s="19"/>
      <c r="D3738" s="20"/>
      <c r="E3738" s="21"/>
      <c r="F3738" s="22"/>
      <c r="G3738" s="21"/>
      <c r="H3738" s="22"/>
      <c r="I3738" s="20"/>
      <c r="J3738" s="20"/>
      <c r="K3738" s="20"/>
      <c r="L3738" s="20"/>
      <c r="M3738" s="20"/>
      <c r="N3738" s="20">
        <v>6</v>
      </c>
      <c r="O3738" s="20">
        <v>6</v>
      </c>
      <c r="P3738" s="23" t="str">
        <f>VLOOKUP(A3738,'ИЗ ОСНОВЫ НОМЕНКЛАТУР'!D:E,2,0)</f>
        <v>Крепежные системы</v>
      </c>
      <c r="Q3738" s="23" t="str">
        <f>VLOOKUP(A3738,'ИЗ ОСНОВЫ НОМЕНКЛАТУР'!D:F,3,0)</f>
        <v>Минификсы, рафиксы</v>
      </c>
      <c r="R3738" s="40">
        <f>VLOOKUP(A:A,'ИЗ ОСНОВЫ НОМЕНКЛАТУР'!D:G,4,0)</f>
        <v>85</v>
      </c>
      <c r="S3738" s="12" t="str">
        <f>VLOOKUP(A:A,'ИЗ ОСНОВЫ НОМЕНКЛАТУР'!D:H,5,0)</f>
        <v>C</v>
      </c>
      <c r="T3738" s="44">
        <f t="shared" si="699"/>
        <v>0</v>
      </c>
      <c r="U3738" s="44">
        <f t="shared" si="700"/>
        <v>0</v>
      </c>
      <c r="V3738" s="44">
        <f t="shared" si="701"/>
        <v>0</v>
      </c>
      <c r="W3738" s="44">
        <f t="shared" si="702"/>
        <v>0</v>
      </c>
      <c r="X3738" s="44">
        <f t="shared" si="703"/>
        <v>0</v>
      </c>
      <c r="Y3738" s="44">
        <f t="shared" si="704"/>
        <v>0</v>
      </c>
      <c r="Z3738" s="44">
        <f t="shared" si="705"/>
        <v>0</v>
      </c>
      <c r="AA3738" s="44">
        <f t="shared" si="706"/>
        <v>0</v>
      </c>
      <c r="AB3738" s="44">
        <f t="shared" si="707"/>
        <v>0</v>
      </c>
      <c r="AC3738" s="44">
        <f t="shared" si="708"/>
        <v>0</v>
      </c>
      <c r="AD3738" s="44">
        <f t="shared" si="709"/>
        <v>510</v>
      </c>
      <c r="AE3738" s="12">
        <f t="shared" si="710"/>
        <v>510</v>
      </c>
    </row>
    <row r="3739" spans="1:31" ht="12.6" hidden="1" customHeight="1" x14ac:dyDescent="0.2">
      <c r="A3739" s="26" t="s">
        <v>1991</v>
      </c>
      <c r="B3739" s="19"/>
      <c r="C3739" s="19"/>
      <c r="D3739" s="20"/>
      <c r="E3739" s="21"/>
      <c r="F3739" s="22"/>
      <c r="G3739" s="21"/>
      <c r="H3739" s="22"/>
      <c r="I3739" s="20"/>
      <c r="J3739" s="20">
        <v>363</v>
      </c>
      <c r="K3739" s="20"/>
      <c r="L3739" s="20"/>
      <c r="M3739" s="20"/>
      <c r="N3739" s="20">
        <v>2380</v>
      </c>
      <c r="O3739" s="20">
        <v>2743</v>
      </c>
      <c r="P3739" s="23" t="str">
        <f>VLOOKUP(A3739,'ИЗ ОСНОВЫ НОМЕНКЛАТУР'!D:E,2,0)</f>
        <v>Крепежные системы</v>
      </c>
      <c r="Q3739" s="23" t="str">
        <f>VLOOKUP(A3739,'ИЗ ОСНОВЫ НОМЕНКЛАТУР'!D:F,3,0)</f>
        <v>Минификсы, рафиксы</v>
      </c>
      <c r="R3739" s="40">
        <f>VLOOKUP(A:A,'ИЗ ОСНОВЫ НОМЕНКЛАТУР'!D:G,4,0)</f>
        <v>45.915674984005115</v>
      </c>
      <c r="S3739" s="12" t="str">
        <f>VLOOKUP(A:A,'ИЗ ОСНОВЫ НОМЕНКЛАТУР'!D:H,5,0)</f>
        <v>C</v>
      </c>
      <c r="T3739" s="44">
        <f t="shared" si="699"/>
        <v>0</v>
      </c>
      <c r="U3739" s="44">
        <f t="shared" si="700"/>
        <v>0</v>
      </c>
      <c r="V3739" s="44">
        <f t="shared" si="701"/>
        <v>0</v>
      </c>
      <c r="W3739" s="44">
        <f t="shared" si="702"/>
        <v>0</v>
      </c>
      <c r="X3739" s="44">
        <f t="shared" si="703"/>
        <v>0</v>
      </c>
      <c r="Y3739" s="44">
        <f t="shared" si="704"/>
        <v>0</v>
      </c>
      <c r="Z3739" s="44">
        <f t="shared" si="705"/>
        <v>16667.390019193856</v>
      </c>
      <c r="AA3739" s="44">
        <f t="shared" si="706"/>
        <v>0</v>
      </c>
      <c r="AB3739" s="44">
        <f t="shared" si="707"/>
        <v>0</v>
      </c>
      <c r="AC3739" s="44">
        <f t="shared" si="708"/>
        <v>0</v>
      </c>
      <c r="AD3739" s="44">
        <f t="shared" si="709"/>
        <v>109279.30646193217</v>
      </c>
      <c r="AE3739" s="12">
        <f t="shared" si="710"/>
        <v>125946.69648112603</v>
      </c>
    </row>
    <row r="3740" spans="1:31" ht="12.6" hidden="1" customHeight="1" x14ac:dyDescent="0.2">
      <c r="A3740" s="26" t="s">
        <v>1986</v>
      </c>
      <c r="B3740" s="19"/>
      <c r="C3740" s="19"/>
      <c r="D3740" s="20"/>
      <c r="E3740" s="21"/>
      <c r="F3740" s="22"/>
      <c r="G3740" s="21"/>
      <c r="H3740" s="22"/>
      <c r="I3740" s="20">
        <v>4000</v>
      </c>
      <c r="J3740" s="20">
        <v>75</v>
      </c>
      <c r="K3740" s="20"/>
      <c r="L3740" s="20"/>
      <c r="M3740" s="20">
        <v>484</v>
      </c>
      <c r="N3740" s="20"/>
      <c r="O3740" s="20">
        <v>4559</v>
      </c>
      <c r="P3740" s="23" t="str">
        <f>VLOOKUP(A3740,'ИЗ ОСНОВЫ НОМЕНКЛАТУР'!D:E,2,0)</f>
        <v>Крепежные системы</v>
      </c>
      <c r="Q3740" s="23" t="str">
        <f>VLOOKUP(A3740,'ИЗ ОСНОВЫ НОМЕНКЛАТУР'!D:F,3,0)</f>
        <v>Минификсы, рафиксы</v>
      </c>
      <c r="R3740" s="40">
        <f>VLOOKUP(A:A,'ИЗ ОСНОВЫ НОМЕНКЛАТУР'!D:G,4,0)</f>
        <v>8.1369511184755581</v>
      </c>
      <c r="S3740" s="12" t="str">
        <f>VLOOKUP(A:A,'ИЗ ОСНОВЫ НОМЕНКЛАТУР'!D:H,5,0)</f>
        <v>C</v>
      </c>
      <c r="T3740" s="44">
        <f t="shared" si="699"/>
        <v>0</v>
      </c>
      <c r="U3740" s="44">
        <f t="shared" si="700"/>
        <v>0</v>
      </c>
      <c r="V3740" s="44">
        <f t="shared" si="701"/>
        <v>0</v>
      </c>
      <c r="W3740" s="44">
        <f t="shared" si="702"/>
        <v>0</v>
      </c>
      <c r="X3740" s="44">
        <f t="shared" si="703"/>
        <v>0</v>
      </c>
      <c r="Y3740" s="44">
        <f t="shared" si="704"/>
        <v>32547.804473902233</v>
      </c>
      <c r="Z3740" s="44">
        <f t="shared" si="705"/>
        <v>610.27133388566688</v>
      </c>
      <c r="AA3740" s="44">
        <f t="shared" si="706"/>
        <v>0</v>
      </c>
      <c r="AB3740" s="44">
        <f t="shared" si="707"/>
        <v>0</v>
      </c>
      <c r="AC3740" s="44">
        <f t="shared" si="708"/>
        <v>3938.2843413421701</v>
      </c>
      <c r="AD3740" s="44">
        <f t="shared" si="709"/>
        <v>0</v>
      </c>
      <c r="AE3740" s="12">
        <f t="shared" si="710"/>
        <v>37096.360149130072</v>
      </c>
    </row>
    <row r="3741" spans="1:31" ht="12.6" hidden="1" customHeight="1" x14ac:dyDescent="0.2">
      <c r="A3741" s="26" t="s">
        <v>1985</v>
      </c>
      <c r="B3741" s="19"/>
      <c r="C3741" s="19"/>
      <c r="D3741" s="20"/>
      <c r="E3741" s="21"/>
      <c r="F3741" s="22"/>
      <c r="G3741" s="21"/>
      <c r="H3741" s="22"/>
      <c r="I3741" s="20"/>
      <c r="J3741" s="20">
        <v>8693</v>
      </c>
      <c r="K3741" s="20"/>
      <c r="L3741" s="20"/>
      <c r="M3741" s="20"/>
      <c r="N3741" s="20">
        <v>3860</v>
      </c>
      <c r="O3741" s="20">
        <v>12553</v>
      </c>
      <c r="P3741" s="23" t="str">
        <f>VLOOKUP(A3741,'ИЗ ОСНОВЫ НОМЕНКЛАТУР'!D:E,2,0)</f>
        <v>Крепежные системы</v>
      </c>
      <c r="Q3741" s="23" t="str">
        <f>VLOOKUP(A3741,'ИЗ ОСНОВЫ НОМЕНКЛАТУР'!D:F,3,0)</f>
        <v>Минификсы, рафиксы</v>
      </c>
      <c r="R3741" s="40">
        <f>VLOOKUP(A:A,'ИЗ ОСНОВЫ НОМЕНКЛАТУР'!D:G,4,0)</f>
        <v>37.270951219512199</v>
      </c>
      <c r="S3741" s="12" t="str">
        <f>VLOOKUP(A:A,'ИЗ ОСНОВЫ НОМЕНКЛАТУР'!D:H,5,0)</f>
        <v>C</v>
      </c>
      <c r="T3741" s="44">
        <f t="shared" si="699"/>
        <v>0</v>
      </c>
      <c r="U3741" s="44">
        <f t="shared" si="700"/>
        <v>0</v>
      </c>
      <c r="V3741" s="44">
        <f t="shared" si="701"/>
        <v>0</v>
      </c>
      <c r="W3741" s="44">
        <f t="shared" si="702"/>
        <v>0</v>
      </c>
      <c r="X3741" s="44">
        <f t="shared" si="703"/>
        <v>0</v>
      </c>
      <c r="Y3741" s="44">
        <f t="shared" si="704"/>
        <v>0</v>
      </c>
      <c r="Z3741" s="44">
        <f t="shared" si="705"/>
        <v>323996.37895121955</v>
      </c>
      <c r="AA3741" s="44">
        <f t="shared" si="706"/>
        <v>0</v>
      </c>
      <c r="AB3741" s="44">
        <f t="shared" si="707"/>
        <v>0</v>
      </c>
      <c r="AC3741" s="44">
        <f t="shared" si="708"/>
        <v>0</v>
      </c>
      <c r="AD3741" s="44">
        <f t="shared" si="709"/>
        <v>143865.8717073171</v>
      </c>
      <c r="AE3741" s="12">
        <f t="shared" si="710"/>
        <v>467862.25065853668</v>
      </c>
    </row>
    <row r="3742" spans="1:31" ht="12.6" hidden="1" customHeight="1" x14ac:dyDescent="0.2">
      <c r="A3742" s="26" t="s">
        <v>5028</v>
      </c>
      <c r="B3742" s="19"/>
      <c r="C3742" s="19"/>
      <c r="D3742" s="20"/>
      <c r="E3742" s="21"/>
      <c r="F3742" s="22"/>
      <c r="G3742" s="21"/>
      <c r="H3742" s="22"/>
      <c r="I3742" s="20"/>
      <c r="J3742" s="20"/>
      <c r="K3742" s="20">
        <v>1</v>
      </c>
      <c r="L3742" s="20"/>
      <c r="M3742" s="20"/>
      <c r="N3742" s="20"/>
      <c r="O3742" s="20">
        <v>1</v>
      </c>
      <c r="P3742" s="23" t="str">
        <f>VLOOKUP(A3742,'ИЗ ОСНОВЫ НОМЕНКЛАТУР'!D:E,2,0)</f>
        <v>Аксессуары для шкафов</v>
      </c>
      <c r="Q3742" s="23" t="str">
        <f>VLOOKUP(A3742,'ИЗ ОСНОВЫ НОМЕНКЛАТУР'!D:F,3,0)</f>
        <v>Шкаф/шкаф-купе наполнение (бренд Aristo)</v>
      </c>
      <c r="R3742" s="40">
        <f>VLOOKUP(A:A,'ИЗ ОСНОВЫ НОМЕНКЛАТУР'!D:G,4,0)</f>
        <v>8475</v>
      </c>
      <c r="S3742" s="12" t="str">
        <f>VLOOKUP(A:A,'ИЗ ОСНОВЫ НОМЕНКЛАТУР'!D:H,5,0)</f>
        <v>C</v>
      </c>
      <c r="T3742" s="44">
        <f t="shared" si="699"/>
        <v>0</v>
      </c>
      <c r="U3742" s="44">
        <f t="shared" si="700"/>
        <v>0</v>
      </c>
      <c r="V3742" s="44">
        <f t="shared" si="701"/>
        <v>0</v>
      </c>
      <c r="W3742" s="44">
        <f t="shared" si="702"/>
        <v>0</v>
      </c>
      <c r="X3742" s="44">
        <f t="shared" si="703"/>
        <v>0</v>
      </c>
      <c r="Y3742" s="44">
        <f t="shared" si="704"/>
        <v>0</v>
      </c>
      <c r="Z3742" s="44">
        <f t="shared" si="705"/>
        <v>0</v>
      </c>
      <c r="AA3742" s="44">
        <f t="shared" si="706"/>
        <v>8475</v>
      </c>
      <c r="AB3742" s="44">
        <f t="shared" si="707"/>
        <v>0</v>
      </c>
      <c r="AC3742" s="44">
        <f t="shared" si="708"/>
        <v>0</v>
      </c>
      <c r="AD3742" s="44">
        <f t="shared" si="709"/>
        <v>0</v>
      </c>
      <c r="AE3742" s="12">
        <f t="shared" si="710"/>
        <v>8475</v>
      </c>
    </row>
    <row r="3743" spans="1:31" ht="12.6" hidden="1" customHeight="1" x14ac:dyDescent="0.2">
      <c r="A3743" s="26" t="s">
        <v>5029</v>
      </c>
      <c r="B3743" s="19"/>
      <c r="C3743" s="19"/>
      <c r="D3743" s="20"/>
      <c r="E3743" s="21"/>
      <c r="F3743" s="22"/>
      <c r="G3743" s="21"/>
      <c r="H3743" s="22"/>
      <c r="I3743" s="20"/>
      <c r="J3743" s="20"/>
      <c r="K3743" s="20">
        <v>1</v>
      </c>
      <c r="L3743" s="20"/>
      <c r="M3743" s="20"/>
      <c r="N3743" s="20"/>
      <c r="O3743" s="20">
        <v>1</v>
      </c>
      <c r="P3743" s="23" t="str">
        <f>VLOOKUP(A3743,'ИЗ ОСНОВЫ НОМЕНКЛАТУР'!D:E,2,0)</f>
        <v>Аксессуары для шкафов</v>
      </c>
      <c r="Q3743" s="23" t="str">
        <f>VLOOKUP(A3743,'ИЗ ОСНОВЫ НОМЕНКЛАТУР'!D:F,3,0)</f>
        <v>Шкаф/шкаф-купе наполнение (бренд Aristo)</v>
      </c>
      <c r="R3743" s="40">
        <f>VLOOKUP(A:A,'ИЗ ОСНОВЫ НОМЕНКЛАТУР'!D:G,4,0)</f>
        <v>8475</v>
      </c>
      <c r="S3743" s="12" t="str">
        <f>VLOOKUP(A:A,'ИЗ ОСНОВЫ НОМЕНКЛАТУР'!D:H,5,0)</f>
        <v>C</v>
      </c>
      <c r="T3743" s="44">
        <f t="shared" si="699"/>
        <v>0</v>
      </c>
      <c r="U3743" s="44">
        <f t="shared" si="700"/>
        <v>0</v>
      </c>
      <c r="V3743" s="44">
        <f t="shared" si="701"/>
        <v>0</v>
      </c>
      <c r="W3743" s="44">
        <f t="shared" si="702"/>
        <v>0</v>
      </c>
      <c r="X3743" s="44">
        <f t="shared" si="703"/>
        <v>0</v>
      </c>
      <c r="Y3743" s="44">
        <f t="shared" si="704"/>
        <v>0</v>
      </c>
      <c r="Z3743" s="44">
        <f t="shared" si="705"/>
        <v>0</v>
      </c>
      <c r="AA3743" s="44">
        <f t="shared" si="706"/>
        <v>8475</v>
      </c>
      <c r="AB3743" s="44">
        <f t="shared" si="707"/>
        <v>0</v>
      </c>
      <c r="AC3743" s="44">
        <f t="shared" si="708"/>
        <v>0</v>
      </c>
      <c r="AD3743" s="44">
        <f t="shared" si="709"/>
        <v>0</v>
      </c>
      <c r="AE3743" s="12">
        <f t="shared" si="710"/>
        <v>8475</v>
      </c>
    </row>
    <row r="3744" spans="1:31" ht="12.6" hidden="1" customHeight="1" x14ac:dyDescent="0.2">
      <c r="A3744" s="26" t="s">
        <v>5030</v>
      </c>
      <c r="B3744" s="19"/>
      <c r="C3744" s="19"/>
      <c r="D3744" s="20"/>
      <c r="E3744" s="21"/>
      <c r="F3744" s="22"/>
      <c r="G3744" s="21"/>
      <c r="H3744" s="22"/>
      <c r="I3744" s="20"/>
      <c r="J3744" s="20"/>
      <c r="K3744" s="20">
        <v>1</v>
      </c>
      <c r="L3744" s="20"/>
      <c r="M3744" s="20"/>
      <c r="N3744" s="20"/>
      <c r="O3744" s="20">
        <v>1</v>
      </c>
      <c r="P3744" s="23" t="str">
        <f>VLOOKUP(A3744,'ИЗ ОСНОВЫ НОМЕНКЛАТУР'!D:E,2,0)</f>
        <v>Аксессуары для шкафов</v>
      </c>
      <c r="Q3744" s="23" t="str">
        <f>VLOOKUP(A3744,'ИЗ ОСНОВЫ НОМЕНКЛАТУР'!D:F,3,0)</f>
        <v>Шкаф/шкаф-купе наполнение (бренд Aristo)</v>
      </c>
      <c r="R3744" s="40">
        <f>VLOOKUP(A:A,'ИЗ ОСНОВЫ НОМЕНКЛАТУР'!D:G,4,0)</f>
        <v>9323</v>
      </c>
      <c r="S3744" s="12" t="str">
        <f>VLOOKUP(A:A,'ИЗ ОСНОВЫ НОМЕНКЛАТУР'!D:H,5,0)</f>
        <v>C</v>
      </c>
      <c r="T3744" s="44">
        <f t="shared" si="699"/>
        <v>0</v>
      </c>
      <c r="U3744" s="44">
        <f t="shared" si="700"/>
        <v>0</v>
      </c>
      <c r="V3744" s="44">
        <f t="shared" si="701"/>
        <v>0</v>
      </c>
      <c r="W3744" s="44">
        <f t="shared" si="702"/>
        <v>0</v>
      </c>
      <c r="X3744" s="44">
        <f t="shared" si="703"/>
        <v>0</v>
      </c>
      <c r="Y3744" s="44">
        <f t="shared" si="704"/>
        <v>0</v>
      </c>
      <c r="Z3744" s="44">
        <f t="shared" si="705"/>
        <v>0</v>
      </c>
      <c r="AA3744" s="44">
        <f t="shared" si="706"/>
        <v>9323</v>
      </c>
      <c r="AB3744" s="44">
        <f t="shared" si="707"/>
        <v>0</v>
      </c>
      <c r="AC3744" s="44">
        <f t="shared" si="708"/>
        <v>0</v>
      </c>
      <c r="AD3744" s="44">
        <f t="shared" si="709"/>
        <v>0</v>
      </c>
      <c r="AE3744" s="12">
        <f t="shared" si="710"/>
        <v>9323</v>
      </c>
    </row>
    <row r="3745" spans="1:31" ht="12.6" hidden="1" customHeight="1" x14ac:dyDescent="0.2">
      <c r="A3745" s="26" t="s">
        <v>3258</v>
      </c>
      <c r="B3745" s="19"/>
      <c r="C3745" s="19"/>
      <c r="D3745" s="20"/>
      <c r="E3745" s="21"/>
      <c r="F3745" s="22"/>
      <c r="G3745" s="21"/>
      <c r="H3745" s="22"/>
      <c r="I3745" s="20"/>
      <c r="J3745" s="20">
        <v>35</v>
      </c>
      <c r="K3745" s="20"/>
      <c r="L3745" s="20"/>
      <c r="M3745" s="20"/>
      <c r="N3745" s="20">
        <v>596</v>
      </c>
      <c r="O3745" s="20">
        <v>631</v>
      </c>
      <c r="P3745" s="23" t="str">
        <f>VLOOKUP(A3745,'ИЗ ОСНОВЫ НОМЕНКЛАТУР'!D:E,2,0)</f>
        <v>Навесы мебельные (петли)</v>
      </c>
      <c r="Q3745" s="23" t="str">
        <f>VLOOKUP(A3745,'ИЗ ОСНОВЫ НОМЕНКЛАТУР'!D:F,3,0)</f>
        <v>Толкатели</v>
      </c>
      <c r="R3745" s="40">
        <f>VLOOKUP(A:A,'ИЗ ОСНОВЫ НОМЕНКЛАТУР'!D:G,4,0)</f>
        <v>90.548818826368986</v>
      </c>
      <c r="S3745" s="12" t="str">
        <f>VLOOKUP(A:A,'ИЗ ОСНОВЫ НОМЕНКЛАТУР'!D:H,5,0)</f>
        <v>B</v>
      </c>
      <c r="T3745" s="44">
        <f t="shared" si="699"/>
        <v>0</v>
      </c>
      <c r="U3745" s="44">
        <f t="shared" si="700"/>
        <v>0</v>
      </c>
      <c r="V3745" s="44">
        <f t="shared" si="701"/>
        <v>0</v>
      </c>
      <c r="W3745" s="44">
        <f t="shared" si="702"/>
        <v>0</v>
      </c>
      <c r="X3745" s="44">
        <f t="shared" si="703"/>
        <v>0</v>
      </c>
      <c r="Y3745" s="44">
        <f t="shared" si="704"/>
        <v>0</v>
      </c>
      <c r="Z3745" s="44">
        <f t="shared" si="705"/>
        <v>3169.2086589229143</v>
      </c>
      <c r="AA3745" s="44">
        <f t="shared" si="706"/>
        <v>0</v>
      </c>
      <c r="AB3745" s="44">
        <f t="shared" si="707"/>
        <v>0</v>
      </c>
      <c r="AC3745" s="44">
        <f t="shared" si="708"/>
        <v>0</v>
      </c>
      <c r="AD3745" s="44">
        <f t="shared" si="709"/>
        <v>53967.096020515914</v>
      </c>
      <c r="AE3745" s="12">
        <f t="shared" si="710"/>
        <v>57136.304679438828</v>
      </c>
    </row>
    <row r="3746" spans="1:31" ht="12.6" hidden="1" customHeight="1" x14ac:dyDescent="0.2">
      <c r="A3746" s="26" t="s">
        <v>3257</v>
      </c>
      <c r="B3746" s="19"/>
      <c r="C3746" s="19"/>
      <c r="D3746" s="20"/>
      <c r="E3746" s="21"/>
      <c r="F3746" s="22"/>
      <c r="G3746" s="21"/>
      <c r="H3746" s="22"/>
      <c r="I3746" s="20"/>
      <c r="J3746" s="20">
        <v>842</v>
      </c>
      <c r="K3746" s="20"/>
      <c r="L3746" s="20">
        <v>131</v>
      </c>
      <c r="M3746" s="20">
        <v>700</v>
      </c>
      <c r="N3746" s="20">
        <v>998</v>
      </c>
      <c r="O3746" s="20">
        <v>2671</v>
      </c>
      <c r="P3746" s="23" t="str">
        <f>VLOOKUP(A3746,'ИЗ ОСНОВЫ НОМЕНКЛАТУР'!D:E,2,0)</f>
        <v>Навесы мебельные (петли)</v>
      </c>
      <c r="Q3746" s="23" t="str">
        <f>VLOOKUP(A3746,'ИЗ ОСНОВЫ НОМЕНКЛАТУР'!D:F,3,0)</f>
        <v>Толкатели</v>
      </c>
      <c r="R3746" s="40">
        <f>VLOOKUP(A:A,'ИЗ ОСНОВЫ НОМЕНКЛАТУР'!D:G,4,0)</f>
        <v>198.47120583286593</v>
      </c>
      <c r="S3746" s="12" t="str">
        <f>VLOOKUP(A:A,'ИЗ ОСНОВЫ НОМЕНКЛАТУР'!D:H,5,0)</f>
        <v>B</v>
      </c>
      <c r="T3746" s="44">
        <f t="shared" si="699"/>
        <v>0</v>
      </c>
      <c r="U3746" s="44">
        <f t="shared" si="700"/>
        <v>0</v>
      </c>
      <c r="V3746" s="44">
        <f t="shared" si="701"/>
        <v>0</v>
      </c>
      <c r="W3746" s="44">
        <f t="shared" si="702"/>
        <v>0</v>
      </c>
      <c r="X3746" s="44">
        <f t="shared" si="703"/>
        <v>0</v>
      </c>
      <c r="Y3746" s="44">
        <f t="shared" si="704"/>
        <v>0</v>
      </c>
      <c r="Z3746" s="44">
        <f t="shared" si="705"/>
        <v>167112.75531127313</v>
      </c>
      <c r="AA3746" s="44">
        <f t="shared" si="706"/>
        <v>0</v>
      </c>
      <c r="AB3746" s="44">
        <f t="shared" si="707"/>
        <v>25999.727964105437</v>
      </c>
      <c r="AC3746" s="44">
        <f t="shared" si="708"/>
        <v>138929.84408300614</v>
      </c>
      <c r="AD3746" s="44">
        <f t="shared" si="709"/>
        <v>198074.26342120022</v>
      </c>
      <c r="AE3746" s="12">
        <f t="shared" si="710"/>
        <v>530116.59077958495</v>
      </c>
    </row>
    <row r="3747" spans="1:31" ht="12.6" hidden="1" customHeight="1" x14ac:dyDescent="0.2">
      <c r="A3747" s="26" t="s">
        <v>3256</v>
      </c>
      <c r="B3747" s="19"/>
      <c r="C3747" s="19"/>
      <c r="D3747" s="20"/>
      <c r="E3747" s="21"/>
      <c r="F3747" s="22"/>
      <c r="G3747" s="21"/>
      <c r="H3747" s="22"/>
      <c r="I3747" s="20"/>
      <c r="J3747" s="20"/>
      <c r="K3747" s="20"/>
      <c r="L3747" s="20">
        <v>158</v>
      </c>
      <c r="M3747" s="20">
        <v>1300</v>
      </c>
      <c r="N3747" s="20"/>
      <c r="O3747" s="20">
        <v>1458</v>
      </c>
      <c r="P3747" s="23" t="str">
        <f>VLOOKUP(A3747,'ИЗ ОСНОВЫ НОМЕНКЛАТУР'!D:E,2,0)</f>
        <v>Навесы мебельные (петли)</v>
      </c>
      <c r="Q3747" s="23" t="str">
        <f>VLOOKUP(A3747,'ИЗ ОСНОВЫ НОМЕНКЛАТУР'!D:F,3,0)</f>
        <v>Толкатели</v>
      </c>
      <c r="R3747" s="40">
        <f>VLOOKUP(A:A,'ИЗ ОСНОВЫ НОМЕНКЛАТУР'!D:G,4,0)</f>
        <v>204.86175170068029</v>
      </c>
      <c r="S3747" s="12" t="str">
        <f>VLOOKUP(A:A,'ИЗ ОСНОВЫ НОМЕНКЛАТУР'!D:H,5,0)</f>
        <v>C</v>
      </c>
      <c r="T3747" s="44">
        <f t="shared" si="699"/>
        <v>0</v>
      </c>
      <c r="U3747" s="44">
        <f t="shared" si="700"/>
        <v>0</v>
      </c>
      <c r="V3747" s="44">
        <f t="shared" si="701"/>
        <v>0</v>
      </c>
      <c r="W3747" s="44">
        <f t="shared" si="702"/>
        <v>0</v>
      </c>
      <c r="X3747" s="44">
        <f t="shared" si="703"/>
        <v>0</v>
      </c>
      <c r="Y3747" s="44">
        <f t="shared" si="704"/>
        <v>0</v>
      </c>
      <c r="Z3747" s="44">
        <f t="shared" si="705"/>
        <v>0</v>
      </c>
      <c r="AA3747" s="44">
        <f t="shared" si="706"/>
        <v>0</v>
      </c>
      <c r="AB3747" s="44">
        <f t="shared" si="707"/>
        <v>32368.156768707486</v>
      </c>
      <c r="AC3747" s="44">
        <f t="shared" si="708"/>
        <v>266320.27721088438</v>
      </c>
      <c r="AD3747" s="44">
        <f t="shared" si="709"/>
        <v>0</v>
      </c>
      <c r="AE3747" s="12">
        <f t="shared" si="710"/>
        <v>298688.43397959188</v>
      </c>
    </row>
    <row r="3748" spans="1:31" ht="12.6" hidden="1" customHeight="1" x14ac:dyDescent="0.2">
      <c r="A3748" s="26" t="s">
        <v>3255</v>
      </c>
      <c r="B3748" s="19"/>
      <c r="C3748" s="19"/>
      <c r="D3748" s="20"/>
      <c r="E3748" s="21"/>
      <c r="F3748" s="22"/>
      <c r="G3748" s="21"/>
      <c r="H3748" s="22"/>
      <c r="I3748" s="20"/>
      <c r="J3748" s="20"/>
      <c r="K3748" s="20"/>
      <c r="L3748" s="20">
        <v>125</v>
      </c>
      <c r="M3748" s="20">
        <v>1300</v>
      </c>
      <c r="N3748" s="20"/>
      <c r="O3748" s="20">
        <v>1425</v>
      </c>
      <c r="P3748" s="23" t="str">
        <f>VLOOKUP(A3748,'ИЗ ОСНОВЫ НОМЕНКЛАТУР'!D:E,2,0)</f>
        <v>Навесы мебельные (петли)</v>
      </c>
      <c r="Q3748" s="23" t="str">
        <f>VLOOKUP(A3748,'ИЗ ОСНОВЫ НОМЕНКЛАТУР'!D:F,3,0)</f>
        <v>Толкатели</v>
      </c>
      <c r="R3748" s="40">
        <f>VLOOKUP(A:A,'ИЗ ОСНОВЫ НОМЕНКЛАТУР'!D:G,4,0)</f>
        <v>104.93689898752061</v>
      </c>
      <c r="S3748" s="12" t="str">
        <f>VLOOKUP(A:A,'ИЗ ОСНОВЫ НОМЕНКЛАТУР'!D:H,5,0)</f>
        <v>B</v>
      </c>
      <c r="T3748" s="44">
        <f t="shared" si="699"/>
        <v>0</v>
      </c>
      <c r="U3748" s="44">
        <f t="shared" si="700"/>
        <v>0</v>
      </c>
      <c r="V3748" s="44">
        <f t="shared" si="701"/>
        <v>0</v>
      </c>
      <c r="W3748" s="44">
        <f t="shared" si="702"/>
        <v>0</v>
      </c>
      <c r="X3748" s="44">
        <f t="shared" si="703"/>
        <v>0</v>
      </c>
      <c r="Y3748" s="44">
        <f t="shared" si="704"/>
        <v>0</v>
      </c>
      <c r="Z3748" s="44">
        <f t="shared" si="705"/>
        <v>0</v>
      </c>
      <c r="AA3748" s="44">
        <f t="shared" si="706"/>
        <v>0</v>
      </c>
      <c r="AB3748" s="44">
        <f t="shared" si="707"/>
        <v>13117.112373440075</v>
      </c>
      <c r="AC3748" s="44">
        <f t="shared" si="708"/>
        <v>136417.96868377679</v>
      </c>
      <c r="AD3748" s="44">
        <f t="shared" si="709"/>
        <v>0</v>
      </c>
      <c r="AE3748" s="12">
        <f t="shared" si="710"/>
        <v>149535.08105721686</v>
      </c>
    </row>
    <row r="3749" spans="1:31" ht="12.6" hidden="1" customHeight="1" x14ac:dyDescent="0.2">
      <c r="A3749" s="26" t="s">
        <v>3254</v>
      </c>
      <c r="B3749" s="19"/>
      <c r="C3749" s="19"/>
      <c r="D3749" s="20">
        <v>200</v>
      </c>
      <c r="E3749" s="20">
        <v>134</v>
      </c>
      <c r="F3749" s="20"/>
      <c r="G3749" s="21"/>
      <c r="H3749" s="22"/>
      <c r="I3749" s="20"/>
      <c r="J3749" s="20">
        <v>1403</v>
      </c>
      <c r="K3749" s="20">
        <v>1800</v>
      </c>
      <c r="L3749" s="20"/>
      <c r="M3749" s="20"/>
      <c r="N3749" s="20">
        <v>227</v>
      </c>
      <c r="O3749" s="20">
        <v>3764</v>
      </c>
      <c r="P3749" s="23" t="str">
        <f>VLOOKUP(A3749,'ИЗ ОСНОВЫ НОМЕНКЛАТУР'!D:E,2,0)</f>
        <v>Навесы мебельные (петли)</v>
      </c>
      <c r="Q3749" s="23" t="str">
        <f>VLOOKUP(A3749,'ИЗ ОСНОВЫ НОМЕНКЛАТУР'!D:F,3,0)</f>
        <v>Толкатели</v>
      </c>
      <c r="R3749" s="40">
        <f>VLOOKUP(A:A,'ИЗ ОСНОВЫ НОМЕНКЛАТУР'!D:G,4,0)</f>
        <v>265.11922037138174</v>
      </c>
      <c r="S3749" s="12" t="str">
        <f>VLOOKUP(A:A,'ИЗ ОСНОВЫ НОМЕНКЛАТУР'!D:H,5,0)</f>
        <v>B</v>
      </c>
      <c r="T3749" s="44">
        <f t="shared" si="699"/>
        <v>53023.844074276349</v>
      </c>
      <c r="U3749" s="44">
        <f t="shared" si="700"/>
        <v>35525.975529765157</v>
      </c>
      <c r="V3749" s="44">
        <f t="shared" si="701"/>
        <v>0</v>
      </c>
      <c r="W3749" s="44">
        <f t="shared" si="702"/>
        <v>0</v>
      </c>
      <c r="X3749" s="44">
        <f t="shared" si="703"/>
        <v>0</v>
      </c>
      <c r="Y3749" s="44">
        <f t="shared" si="704"/>
        <v>0</v>
      </c>
      <c r="Z3749" s="44">
        <f t="shared" si="705"/>
        <v>371962.26618104859</v>
      </c>
      <c r="AA3749" s="44">
        <f t="shared" si="706"/>
        <v>477214.59666848712</v>
      </c>
      <c r="AB3749" s="44">
        <f t="shared" si="707"/>
        <v>0</v>
      </c>
      <c r="AC3749" s="44">
        <f t="shared" si="708"/>
        <v>0</v>
      </c>
      <c r="AD3749" s="44">
        <f t="shared" si="709"/>
        <v>60182.063024303658</v>
      </c>
      <c r="AE3749" s="12">
        <f t="shared" si="710"/>
        <v>997908.74547788082</v>
      </c>
    </row>
    <row r="3750" spans="1:31" ht="12.6" hidden="1" customHeight="1" x14ac:dyDescent="0.2">
      <c r="A3750" s="26" t="s">
        <v>3259</v>
      </c>
      <c r="B3750" s="19"/>
      <c r="C3750" s="19"/>
      <c r="D3750" s="20"/>
      <c r="E3750" s="21"/>
      <c r="F3750" s="22"/>
      <c r="G3750" s="21"/>
      <c r="H3750" s="22"/>
      <c r="I3750" s="20"/>
      <c r="J3750" s="20"/>
      <c r="K3750" s="20"/>
      <c r="L3750" s="20"/>
      <c r="M3750" s="20"/>
      <c r="N3750" s="20">
        <v>167</v>
      </c>
      <c r="O3750" s="20">
        <v>167</v>
      </c>
      <c r="P3750" s="23" t="str">
        <f>VLOOKUP(A3750,'ИЗ ОСНОВЫ НОМЕНКЛАТУР'!D:E,2,0)</f>
        <v>Навесы мебельные (петли)</v>
      </c>
      <c r="Q3750" s="23" t="str">
        <f>VLOOKUP(A3750,'ИЗ ОСНОВЫ НОМЕНКЛАТУР'!D:F,3,0)</f>
        <v>Толкатели</v>
      </c>
      <c r="R3750" s="40">
        <f>VLOOKUP(A:A,'ИЗ ОСНОВЫ НОМЕНКЛАТУР'!D:G,4,0)</f>
        <v>150</v>
      </c>
      <c r="S3750" s="12" t="str">
        <f>VLOOKUP(A:A,'ИЗ ОСНОВЫ НОМЕНКЛАТУР'!D:H,5,0)</f>
        <v>B</v>
      </c>
      <c r="T3750" s="44">
        <f t="shared" si="699"/>
        <v>0</v>
      </c>
      <c r="U3750" s="44">
        <f t="shared" si="700"/>
        <v>0</v>
      </c>
      <c r="V3750" s="44">
        <f t="shared" si="701"/>
        <v>0</v>
      </c>
      <c r="W3750" s="44">
        <f t="shared" si="702"/>
        <v>0</v>
      </c>
      <c r="X3750" s="44">
        <f t="shared" si="703"/>
        <v>0</v>
      </c>
      <c r="Y3750" s="44">
        <f t="shared" si="704"/>
        <v>0</v>
      </c>
      <c r="Z3750" s="44">
        <f t="shared" si="705"/>
        <v>0</v>
      </c>
      <c r="AA3750" s="44">
        <f t="shared" si="706"/>
        <v>0</v>
      </c>
      <c r="AB3750" s="44">
        <f t="shared" si="707"/>
        <v>0</v>
      </c>
      <c r="AC3750" s="44">
        <f t="shared" si="708"/>
        <v>0</v>
      </c>
      <c r="AD3750" s="44">
        <f t="shared" si="709"/>
        <v>25050</v>
      </c>
      <c r="AE3750" s="12">
        <f t="shared" si="710"/>
        <v>25050</v>
      </c>
    </row>
    <row r="3751" spans="1:31" ht="12.6" hidden="1" customHeight="1" x14ac:dyDescent="0.2">
      <c r="A3751" s="26" t="s">
        <v>1595</v>
      </c>
      <c r="B3751" s="19"/>
      <c r="C3751" s="19"/>
      <c r="D3751" s="20">
        <v>163</v>
      </c>
      <c r="E3751" s="20">
        <v>74</v>
      </c>
      <c r="F3751" s="20"/>
      <c r="G3751" s="21"/>
      <c r="H3751" s="22"/>
      <c r="I3751" s="20"/>
      <c r="J3751" s="20">
        <v>323</v>
      </c>
      <c r="K3751" s="20"/>
      <c r="L3751" s="20">
        <v>140</v>
      </c>
      <c r="M3751" s="20"/>
      <c r="N3751" s="20">
        <v>49</v>
      </c>
      <c r="O3751" s="20">
        <v>749</v>
      </c>
      <c r="P3751" s="23" t="str">
        <f>VLOOKUP(A3751,'ИЗ ОСНОВЫ НОМЕНКЛАТУР'!D:E,2,0)</f>
        <v>Аксессуары для столешниц</v>
      </c>
      <c r="Q3751" s="23" t="str">
        <f>VLOOKUP(A3751,'ИЗ ОСНОВЫ НОМЕНКЛАТУР'!D:F,3,0)</f>
        <v>Планки торцевые, соеденительные, угловые для столешницы</v>
      </c>
      <c r="R3751" s="40">
        <f>VLOOKUP(A:A,'ИЗ ОСНОВЫ НОМЕНКЛАТУР'!D:G,4,0)</f>
        <v>345.81596491228066</v>
      </c>
      <c r="S3751" s="12" t="str">
        <f>VLOOKUP(A:A,'ИЗ ОСНОВЫ НОМЕНКЛАТУР'!D:H,5,0)</f>
        <v>C</v>
      </c>
      <c r="T3751" s="44">
        <f t="shared" si="699"/>
        <v>56368.002280701745</v>
      </c>
      <c r="U3751" s="44">
        <f t="shared" si="700"/>
        <v>25590.381403508771</v>
      </c>
      <c r="V3751" s="44">
        <f t="shared" si="701"/>
        <v>0</v>
      </c>
      <c r="W3751" s="44">
        <f t="shared" si="702"/>
        <v>0</v>
      </c>
      <c r="X3751" s="44">
        <f t="shared" si="703"/>
        <v>0</v>
      </c>
      <c r="Y3751" s="44">
        <f t="shared" si="704"/>
        <v>0</v>
      </c>
      <c r="Z3751" s="44">
        <f t="shared" si="705"/>
        <v>111698.55666666666</v>
      </c>
      <c r="AA3751" s="44">
        <f t="shared" si="706"/>
        <v>0</v>
      </c>
      <c r="AB3751" s="44">
        <f t="shared" si="707"/>
        <v>48414.235087719295</v>
      </c>
      <c r="AC3751" s="44">
        <f t="shared" si="708"/>
        <v>0</v>
      </c>
      <c r="AD3751" s="44">
        <f t="shared" si="709"/>
        <v>16944.982280701752</v>
      </c>
      <c r="AE3751" s="12">
        <f t="shared" si="710"/>
        <v>259016.15771929821</v>
      </c>
    </row>
    <row r="3752" spans="1:31" ht="12.6" hidden="1" customHeight="1" x14ac:dyDescent="0.2">
      <c r="A3752" s="26" t="s">
        <v>1579</v>
      </c>
      <c r="B3752" s="19"/>
      <c r="C3752" s="19"/>
      <c r="D3752" s="20"/>
      <c r="E3752" s="20">
        <v>72</v>
      </c>
      <c r="F3752" s="20"/>
      <c r="G3752" s="21"/>
      <c r="H3752" s="22"/>
      <c r="I3752" s="20">
        <v>4898</v>
      </c>
      <c r="J3752" s="20">
        <v>836</v>
      </c>
      <c r="K3752" s="20">
        <v>2400</v>
      </c>
      <c r="L3752" s="20">
        <v>66</v>
      </c>
      <c r="M3752" s="20">
        <v>900</v>
      </c>
      <c r="N3752" s="20">
        <v>1</v>
      </c>
      <c r="O3752" s="20">
        <v>9173</v>
      </c>
      <c r="P3752" s="23" t="str">
        <f>VLOOKUP(A3752,'ИЗ ОСНОВЫ НОМЕНКЛАТУР'!D:E,2,0)</f>
        <v>Аксессуары для столешниц</v>
      </c>
      <c r="Q3752" s="23" t="str">
        <f>VLOOKUP(A3752,'ИЗ ОСНОВЫ НОМЕНКЛАТУР'!D:F,3,0)</f>
        <v>Планки торцевые, соеденительные, угловые для столешницы</v>
      </c>
      <c r="R3752" s="40">
        <f>VLOOKUP(A:A,'ИЗ ОСНОВЫ НОМЕНКЛАТУР'!D:G,4,0)</f>
        <v>433.93635775862066</v>
      </c>
      <c r="S3752" s="12" t="str">
        <f>VLOOKUP(A:A,'ИЗ ОСНОВЫ НОМЕНКЛАТУР'!D:H,5,0)</f>
        <v>A</v>
      </c>
      <c r="T3752" s="44">
        <f t="shared" si="699"/>
        <v>0</v>
      </c>
      <c r="U3752" s="44">
        <f t="shared" si="700"/>
        <v>31243.417758620686</v>
      </c>
      <c r="V3752" s="44">
        <f t="shared" si="701"/>
        <v>0</v>
      </c>
      <c r="W3752" s="44">
        <f t="shared" si="702"/>
        <v>0</v>
      </c>
      <c r="X3752" s="44">
        <f t="shared" si="703"/>
        <v>0</v>
      </c>
      <c r="Y3752" s="44">
        <f t="shared" si="704"/>
        <v>2125420.2803017241</v>
      </c>
      <c r="Z3752" s="44">
        <f t="shared" si="705"/>
        <v>362770.79508620687</v>
      </c>
      <c r="AA3752" s="44">
        <f t="shared" si="706"/>
        <v>1041447.2586206896</v>
      </c>
      <c r="AB3752" s="44">
        <f t="shared" si="707"/>
        <v>28639.799612068964</v>
      </c>
      <c r="AC3752" s="44">
        <f t="shared" si="708"/>
        <v>390542.72198275861</v>
      </c>
      <c r="AD3752" s="44">
        <f t="shared" si="709"/>
        <v>433.93635775862066</v>
      </c>
      <c r="AE3752" s="12">
        <f t="shared" si="710"/>
        <v>3980498.2097198274</v>
      </c>
    </row>
    <row r="3753" spans="1:31" ht="12.6" hidden="1" customHeight="1" x14ac:dyDescent="0.2">
      <c r="A3753" s="26" t="s">
        <v>1591</v>
      </c>
      <c r="B3753" s="19"/>
      <c r="C3753" s="19"/>
      <c r="D3753" s="20">
        <v>148</v>
      </c>
      <c r="E3753" s="20">
        <v>72</v>
      </c>
      <c r="F3753" s="20"/>
      <c r="G3753" s="21"/>
      <c r="H3753" s="22"/>
      <c r="I3753" s="20"/>
      <c r="J3753" s="20">
        <v>164</v>
      </c>
      <c r="K3753" s="20"/>
      <c r="L3753" s="20">
        <v>39</v>
      </c>
      <c r="M3753" s="20">
        <v>100</v>
      </c>
      <c r="N3753" s="20">
        <v>109</v>
      </c>
      <c r="O3753" s="20">
        <v>632</v>
      </c>
      <c r="P3753" s="23" t="str">
        <f>VLOOKUP(A3753,'ИЗ ОСНОВЫ НОМЕНКЛАТУР'!D:E,2,0)</f>
        <v>Аксессуары для столешниц</v>
      </c>
      <c r="Q3753" s="23" t="str">
        <f>VLOOKUP(A3753,'ИЗ ОСНОВЫ НОМЕНКЛАТУР'!D:F,3,0)</f>
        <v>Планки торцевые, соеденительные, угловые для столешницы</v>
      </c>
      <c r="R3753" s="40">
        <f>VLOOKUP(A:A,'ИЗ ОСНОВЫ НОМЕНКЛАТУР'!D:G,4,0)</f>
        <v>345.39580524344569</v>
      </c>
      <c r="S3753" s="12" t="str">
        <f>VLOOKUP(A:A,'ИЗ ОСНОВЫ НОМЕНКЛАТУР'!D:H,5,0)</f>
        <v>B</v>
      </c>
      <c r="T3753" s="44">
        <f t="shared" si="699"/>
        <v>51118.579176029962</v>
      </c>
      <c r="U3753" s="44">
        <f t="shared" si="700"/>
        <v>24868.497977528088</v>
      </c>
      <c r="V3753" s="44">
        <f t="shared" si="701"/>
        <v>0</v>
      </c>
      <c r="W3753" s="44">
        <f t="shared" si="702"/>
        <v>0</v>
      </c>
      <c r="X3753" s="44">
        <f t="shared" si="703"/>
        <v>0</v>
      </c>
      <c r="Y3753" s="44">
        <f t="shared" si="704"/>
        <v>0</v>
      </c>
      <c r="Z3753" s="44">
        <f t="shared" si="705"/>
        <v>56644.912059925096</v>
      </c>
      <c r="AA3753" s="44">
        <f t="shared" si="706"/>
        <v>0</v>
      </c>
      <c r="AB3753" s="44">
        <f t="shared" si="707"/>
        <v>13470.436404494381</v>
      </c>
      <c r="AC3753" s="44">
        <f t="shared" si="708"/>
        <v>34539.580524344572</v>
      </c>
      <c r="AD3753" s="44">
        <f t="shared" si="709"/>
        <v>37648.142771535582</v>
      </c>
      <c r="AE3753" s="12">
        <f t="shared" si="710"/>
        <v>218290.1489138577</v>
      </c>
    </row>
    <row r="3754" spans="1:31" ht="12.6" hidden="1" customHeight="1" x14ac:dyDescent="0.2">
      <c r="A3754" s="26" t="s">
        <v>1578</v>
      </c>
      <c r="B3754" s="19"/>
      <c r="C3754" s="19"/>
      <c r="D3754" s="20"/>
      <c r="E3754" s="20">
        <v>56</v>
      </c>
      <c r="F3754" s="20"/>
      <c r="G3754" s="21"/>
      <c r="H3754" s="22"/>
      <c r="I3754" s="20">
        <v>4898</v>
      </c>
      <c r="J3754" s="20">
        <v>943</v>
      </c>
      <c r="K3754" s="20">
        <v>2400</v>
      </c>
      <c r="L3754" s="20">
        <v>82</v>
      </c>
      <c r="M3754" s="20">
        <v>800</v>
      </c>
      <c r="N3754" s="20">
        <v>92</v>
      </c>
      <c r="O3754" s="20">
        <v>9271</v>
      </c>
      <c r="P3754" s="23" t="str">
        <f>VLOOKUP(A3754,'ИЗ ОСНОВЫ НОМЕНКЛАТУР'!D:E,2,0)</f>
        <v>Аксессуары для столешниц</v>
      </c>
      <c r="Q3754" s="23" t="str">
        <f>VLOOKUP(A3754,'ИЗ ОСНОВЫ НОМЕНКЛАТУР'!D:F,3,0)</f>
        <v>Планки торцевые, соеденительные, угловые для столешницы</v>
      </c>
      <c r="R3754" s="40">
        <f>VLOOKUP(A:A,'ИЗ ОСНОВЫ НОМЕНКЛАТУР'!D:G,4,0)</f>
        <v>430.88244422890398</v>
      </c>
      <c r="S3754" s="12" t="str">
        <f>VLOOKUP(A:A,'ИЗ ОСНОВЫ НОМЕНКЛАТУР'!D:H,5,0)</f>
        <v>A</v>
      </c>
      <c r="T3754" s="44">
        <f t="shared" si="699"/>
        <v>0</v>
      </c>
      <c r="U3754" s="44">
        <f t="shared" si="700"/>
        <v>24129.416876818621</v>
      </c>
      <c r="V3754" s="44">
        <f t="shared" si="701"/>
        <v>0</v>
      </c>
      <c r="W3754" s="44">
        <f t="shared" si="702"/>
        <v>0</v>
      </c>
      <c r="X3754" s="44">
        <f t="shared" si="703"/>
        <v>0</v>
      </c>
      <c r="Y3754" s="44">
        <f t="shared" si="704"/>
        <v>2110462.2118331715</v>
      </c>
      <c r="Z3754" s="44">
        <f t="shared" si="705"/>
        <v>406322.14490785648</v>
      </c>
      <c r="AA3754" s="44">
        <f t="shared" si="706"/>
        <v>1034117.8661493695</v>
      </c>
      <c r="AB3754" s="44">
        <f t="shared" si="707"/>
        <v>35332.360426770123</v>
      </c>
      <c r="AC3754" s="44">
        <f t="shared" si="708"/>
        <v>344705.95538312319</v>
      </c>
      <c r="AD3754" s="44">
        <f t="shared" si="709"/>
        <v>39641.184869059165</v>
      </c>
      <c r="AE3754" s="12">
        <f t="shared" si="710"/>
        <v>3994711.1404461688</v>
      </c>
    </row>
    <row r="3755" spans="1:31" ht="12.6" hidden="1" customHeight="1" x14ac:dyDescent="0.2">
      <c r="A3755" s="26" t="s">
        <v>1586</v>
      </c>
      <c r="B3755" s="19"/>
      <c r="C3755" s="19"/>
      <c r="D3755" s="20"/>
      <c r="E3755" s="21"/>
      <c r="F3755" s="22"/>
      <c r="G3755" s="21"/>
      <c r="H3755" s="22"/>
      <c r="I3755" s="20"/>
      <c r="J3755" s="20">
        <v>1</v>
      </c>
      <c r="K3755" s="20">
        <v>600</v>
      </c>
      <c r="L3755" s="20"/>
      <c r="M3755" s="20"/>
      <c r="N3755" s="20">
        <v>127</v>
      </c>
      <c r="O3755" s="20">
        <v>728</v>
      </c>
      <c r="P3755" s="23" t="str">
        <f>VLOOKUP(A3755,'ИЗ ОСНОВЫ НОМЕНКЛАТУР'!D:E,2,0)</f>
        <v>Аксессуары для столешниц</v>
      </c>
      <c r="Q3755" s="23" t="str">
        <f>VLOOKUP(A3755,'ИЗ ОСНОВЫ НОМЕНКЛАТУР'!D:F,3,0)</f>
        <v>Планки торцевые, соеденительные, угловые для столешницы</v>
      </c>
      <c r="R3755" s="40">
        <f>VLOOKUP(A:A,'ИЗ ОСНОВЫ НОМЕНКЛАТУР'!D:G,4,0)</f>
        <v>380.93985739750445</v>
      </c>
      <c r="S3755" s="12" t="str">
        <f>VLOOKUP(A:A,'ИЗ ОСНОВЫ НОМЕНКЛАТУР'!D:H,5,0)</f>
        <v>B</v>
      </c>
      <c r="T3755" s="44">
        <f t="shared" si="699"/>
        <v>0</v>
      </c>
      <c r="U3755" s="44">
        <f t="shared" si="700"/>
        <v>0</v>
      </c>
      <c r="V3755" s="44">
        <f t="shared" si="701"/>
        <v>0</v>
      </c>
      <c r="W3755" s="44">
        <f t="shared" si="702"/>
        <v>0</v>
      </c>
      <c r="X3755" s="44">
        <f t="shared" si="703"/>
        <v>0</v>
      </c>
      <c r="Y3755" s="44">
        <f t="shared" si="704"/>
        <v>0</v>
      </c>
      <c r="Z3755" s="44">
        <f t="shared" si="705"/>
        <v>380.93985739750445</v>
      </c>
      <c r="AA3755" s="44">
        <f t="shared" si="706"/>
        <v>228563.91443850266</v>
      </c>
      <c r="AB3755" s="44">
        <f t="shared" si="707"/>
        <v>0</v>
      </c>
      <c r="AC3755" s="44">
        <f t="shared" si="708"/>
        <v>0</v>
      </c>
      <c r="AD3755" s="44">
        <f t="shared" si="709"/>
        <v>48379.361889483065</v>
      </c>
      <c r="AE3755" s="12">
        <f t="shared" si="710"/>
        <v>277324.21618538321</v>
      </c>
    </row>
    <row r="3756" spans="1:31" ht="12.6" hidden="1" customHeight="1" x14ac:dyDescent="0.2">
      <c r="A3756" s="26" t="s">
        <v>1596</v>
      </c>
      <c r="B3756" s="19"/>
      <c r="C3756" s="19"/>
      <c r="D3756" s="20"/>
      <c r="E3756" s="20">
        <v>92</v>
      </c>
      <c r="F3756" s="20"/>
      <c r="G3756" s="21"/>
      <c r="H3756" s="22"/>
      <c r="I3756" s="20">
        <v>200</v>
      </c>
      <c r="J3756" s="20">
        <v>233</v>
      </c>
      <c r="K3756" s="20"/>
      <c r="L3756" s="20"/>
      <c r="M3756" s="20"/>
      <c r="N3756" s="20">
        <v>68</v>
      </c>
      <c r="O3756" s="20">
        <v>593</v>
      </c>
      <c r="P3756" s="23" t="str">
        <f>VLOOKUP(A3756,'ИЗ ОСНОВЫ НОМЕНКЛАТУР'!D:E,2,0)</f>
        <v>Аксессуары для столешниц</v>
      </c>
      <c r="Q3756" s="23" t="str">
        <f>VLOOKUP(A3756,'ИЗ ОСНОВЫ НОМЕНКЛАТУР'!D:F,3,0)</f>
        <v>Планки торцевые, соеденительные, угловые для столешницы</v>
      </c>
      <c r="R3756" s="40">
        <f>VLOOKUP(A:A,'ИЗ ОСНОВЫ НОМЕНКЛАТУР'!D:G,4,0)</f>
        <v>433.06071999999995</v>
      </c>
      <c r="S3756" s="12" t="str">
        <f>VLOOKUP(A:A,'ИЗ ОСНОВЫ НОМЕНКЛАТУР'!D:H,5,0)</f>
        <v>C</v>
      </c>
      <c r="T3756" s="44">
        <f t="shared" si="699"/>
        <v>0</v>
      </c>
      <c r="U3756" s="44">
        <f t="shared" si="700"/>
        <v>39841.586239999997</v>
      </c>
      <c r="V3756" s="44">
        <f t="shared" si="701"/>
        <v>0</v>
      </c>
      <c r="W3756" s="44">
        <f t="shared" si="702"/>
        <v>0</v>
      </c>
      <c r="X3756" s="44">
        <f t="shared" si="703"/>
        <v>0</v>
      </c>
      <c r="Y3756" s="44">
        <f t="shared" si="704"/>
        <v>86612.143999999986</v>
      </c>
      <c r="Z3756" s="44">
        <f t="shared" si="705"/>
        <v>100903.14775999999</v>
      </c>
      <c r="AA3756" s="44">
        <f t="shared" si="706"/>
        <v>0</v>
      </c>
      <c r="AB3756" s="44">
        <f t="shared" si="707"/>
        <v>0</v>
      </c>
      <c r="AC3756" s="44">
        <f t="shared" si="708"/>
        <v>0</v>
      </c>
      <c r="AD3756" s="44">
        <f t="shared" si="709"/>
        <v>29448.128959999995</v>
      </c>
      <c r="AE3756" s="12">
        <f t="shared" si="710"/>
        <v>256805.00695999997</v>
      </c>
    </row>
    <row r="3757" spans="1:31" ht="12.6" hidden="1" customHeight="1" x14ac:dyDescent="0.2">
      <c r="A3757" s="26" t="s">
        <v>1583</v>
      </c>
      <c r="B3757" s="19"/>
      <c r="C3757" s="19"/>
      <c r="D3757" s="20"/>
      <c r="E3757" s="20">
        <v>55</v>
      </c>
      <c r="F3757" s="20"/>
      <c r="G3757" s="21"/>
      <c r="H3757" s="22"/>
      <c r="I3757" s="20">
        <v>200</v>
      </c>
      <c r="J3757" s="20">
        <v>252</v>
      </c>
      <c r="K3757" s="20"/>
      <c r="L3757" s="20">
        <v>191</v>
      </c>
      <c r="M3757" s="20"/>
      <c r="N3757" s="20">
        <v>252</v>
      </c>
      <c r="O3757" s="20">
        <v>950</v>
      </c>
      <c r="P3757" s="23" t="str">
        <f>VLOOKUP(A3757,'ИЗ ОСНОВЫ НОМЕНКЛАТУР'!D:E,2,0)</f>
        <v>Аксессуары для столешниц</v>
      </c>
      <c r="Q3757" s="23" t="str">
        <f>VLOOKUP(A3757,'ИЗ ОСНОВЫ НОМЕНКЛАТУР'!D:F,3,0)</f>
        <v>Планки торцевые, соеденительные, угловые для столешницы</v>
      </c>
      <c r="R3757" s="40">
        <f>VLOOKUP(A:A,'ИЗ ОСНОВЫ НОМЕНКЛАТУР'!D:G,4,0)</f>
        <v>482.55464143426292</v>
      </c>
      <c r="S3757" s="12" t="str">
        <f>VLOOKUP(A:A,'ИЗ ОСНОВЫ НОМЕНКЛАТУР'!D:H,5,0)</f>
        <v>B</v>
      </c>
      <c r="T3757" s="44">
        <f t="shared" si="699"/>
        <v>0</v>
      </c>
      <c r="U3757" s="44">
        <f t="shared" si="700"/>
        <v>26540.505278884462</v>
      </c>
      <c r="V3757" s="44">
        <f t="shared" si="701"/>
        <v>0</v>
      </c>
      <c r="W3757" s="44">
        <f t="shared" si="702"/>
        <v>0</v>
      </c>
      <c r="X3757" s="44">
        <f t="shared" si="703"/>
        <v>0</v>
      </c>
      <c r="Y3757" s="44">
        <f t="shared" si="704"/>
        <v>96510.928286852577</v>
      </c>
      <c r="Z3757" s="44">
        <f t="shared" si="705"/>
        <v>121603.76964143425</v>
      </c>
      <c r="AA3757" s="44">
        <f t="shared" si="706"/>
        <v>0</v>
      </c>
      <c r="AB3757" s="44">
        <f t="shared" si="707"/>
        <v>92167.936513944223</v>
      </c>
      <c r="AC3757" s="44">
        <f t="shared" si="708"/>
        <v>0</v>
      </c>
      <c r="AD3757" s="44">
        <f t="shared" si="709"/>
        <v>121603.76964143425</v>
      </c>
      <c r="AE3757" s="12">
        <f t="shared" si="710"/>
        <v>458426.90936254978</v>
      </c>
    </row>
    <row r="3758" spans="1:31" ht="12.6" hidden="1" customHeight="1" x14ac:dyDescent="0.2">
      <c r="A3758" s="26" t="s">
        <v>1597</v>
      </c>
      <c r="B3758" s="19"/>
      <c r="C3758" s="19"/>
      <c r="D3758" s="20"/>
      <c r="E3758" s="21"/>
      <c r="F3758" s="22"/>
      <c r="G3758" s="21"/>
      <c r="H3758" s="22"/>
      <c r="I3758" s="20">
        <v>200</v>
      </c>
      <c r="J3758" s="20">
        <v>1347</v>
      </c>
      <c r="K3758" s="20">
        <v>200</v>
      </c>
      <c r="L3758" s="20"/>
      <c r="M3758" s="20"/>
      <c r="N3758" s="20">
        <v>134</v>
      </c>
      <c r="O3758" s="20">
        <v>1881</v>
      </c>
      <c r="P3758" s="23" t="str">
        <f>VLOOKUP(A3758,'ИЗ ОСНОВЫ НОМЕНКЛАТУР'!D:E,2,0)</f>
        <v>Аксессуары для столешниц</v>
      </c>
      <c r="Q3758" s="23" t="str">
        <f>VLOOKUP(A3758,'ИЗ ОСНОВЫ НОМЕНКЛАТУР'!D:F,3,0)</f>
        <v>Планки торцевые, соеденительные, угловые для столешницы</v>
      </c>
      <c r="R3758" s="40">
        <f>VLOOKUP(A:A,'ИЗ ОСНОВЫ НОМЕНКЛАТУР'!D:G,4,0)</f>
        <v>528.24727272727273</v>
      </c>
      <c r="S3758" s="12" t="str">
        <f>VLOOKUP(A:A,'ИЗ ОСНОВЫ НОМЕНКЛАТУР'!D:H,5,0)</f>
        <v>C</v>
      </c>
      <c r="T3758" s="44">
        <f t="shared" si="699"/>
        <v>0</v>
      </c>
      <c r="U3758" s="44">
        <f t="shared" si="700"/>
        <v>0</v>
      </c>
      <c r="V3758" s="44">
        <f t="shared" si="701"/>
        <v>0</v>
      </c>
      <c r="W3758" s="44">
        <f t="shared" si="702"/>
        <v>0</v>
      </c>
      <c r="X3758" s="44">
        <f t="shared" si="703"/>
        <v>0</v>
      </c>
      <c r="Y3758" s="44">
        <f t="shared" si="704"/>
        <v>105649.45454545454</v>
      </c>
      <c r="Z3758" s="44">
        <f t="shared" si="705"/>
        <v>711549.07636363641</v>
      </c>
      <c r="AA3758" s="44">
        <f t="shared" si="706"/>
        <v>105649.45454545454</v>
      </c>
      <c r="AB3758" s="44">
        <f t="shared" si="707"/>
        <v>0</v>
      </c>
      <c r="AC3758" s="44">
        <f t="shared" si="708"/>
        <v>0</v>
      </c>
      <c r="AD3758" s="44">
        <f t="shared" si="709"/>
        <v>70785.134545454552</v>
      </c>
      <c r="AE3758" s="12">
        <f t="shared" si="710"/>
        <v>993633.12000000011</v>
      </c>
    </row>
    <row r="3759" spans="1:31" ht="12.6" hidden="1" customHeight="1" x14ac:dyDescent="0.2">
      <c r="A3759" s="26" t="s">
        <v>1584</v>
      </c>
      <c r="B3759" s="19"/>
      <c r="C3759" s="19"/>
      <c r="D3759" s="20"/>
      <c r="E3759" s="21"/>
      <c r="F3759" s="22"/>
      <c r="G3759" s="21"/>
      <c r="H3759" s="22"/>
      <c r="I3759" s="20"/>
      <c r="J3759" s="20">
        <v>93</v>
      </c>
      <c r="K3759" s="20">
        <v>1600</v>
      </c>
      <c r="L3759" s="20"/>
      <c r="M3759" s="20"/>
      <c r="N3759" s="20">
        <v>217</v>
      </c>
      <c r="O3759" s="20">
        <v>1910</v>
      </c>
      <c r="P3759" s="23" t="str">
        <f>VLOOKUP(A3759,'ИЗ ОСНОВЫ НОМЕНКЛАТУР'!D:E,2,0)</f>
        <v>Аксессуары для столешниц</v>
      </c>
      <c r="Q3759" s="23" t="str">
        <f>VLOOKUP(A3759,'ИЗ ОСНОВЫ НОМЕНКЛАТУР'!D:F,3,0)</f>
        <v>Планки торцевые, соеденительные, угловые для столешницы</v>
      </c>
      <c r="R3759" s="40">
        <f>VLOOKUP(A:A,'ИЗ ОСНОВЫ НОМЕНКЛАТУР'!D:G,4,0)</f>
        <v>431.9731568627451</v>
      </c>
      <c r="S3759" s="12" t="str">
        <f>VLOOKUP(A:A,'ИЗ ОСНОВЫ НОМЕНКЛАТУР'!D:H,5,0)</f>
        <v>B</v>
      </c>
      <c r="T3759" s="44">
        <f t="shared" si="699"/>
        <v>0</v>
      </c>
      <c r="U3759" s="44">
        <f t="shared" si="700"/>
        <v>0</v>
      </c>
      <c r="V3759" s="44">
        <f t="shared" si="701"/>
        <v>0</v>
      </c>
      <c r="W3759" s="44">
        <f t="shared" si="702"/>
        <v>0</v>
      </c>
      <c r="X3759" s="44">
        <f t="shared" si="703"/>
        <v>0</v>
      </c>
      <c r="Y3759" s="44">
        <f t="shared" si="704"/>
        <v>0</v>
      </c>
      <c r="Z3759" s="44">
        <f t="shared" si="705"/>
        <v>40173.503588235297</v>
      </c>
      <c r="AA3759" s="44">
        <f t="shared" si="706"/>
        <v>691157.05098039214</v>
      </c>
      <c r="AB3759" s="44">
        <f t="shared" si="707"/>
        <v>0</v>
      </c>
      <c r="AC3759" s="44">
        <f t="shared" si="708"/>
        <v>0</v>
      </c>
      <c r="AD3759" s="44">
        <f t="shared" si="709"/>
        <v>93738.175039215683</v>
      </c>
      <c r="AE3759" s="12">
        <f t="shared" si="710"/>
        <v>825068.7296078431</v>
      </c>
    </row>
    <row r="3760" spans="1:31" ht="12.6" hidden="1" customHeight="1" x14ac:dyDescent="0.2">
      <c r="A3760" s="26" t="s">
        <v>1581</v>
      </c>
      <c r="B3760" s="19"/>
      <c r="C3760" s="19"/>
      <c r="D3760" s="20">
        <v>10</v>
      </c>
      <c r="E3760" s="20">
        <v>32</v>
      </c>
      <c r="F3760" s="20"/>
      <c r="G3760" s="21"/>
      <c r="H3760" s="22"/>
      <c r="I3760" s="20">
        <v>1200</v>
      </c>
      <c r="J3760" s="20">
        <v>143</v>
      </c>
      <c r="K3760" s="20"/>
      <c r="L3760" s="20">
        <v>175</v>
      </c>
      <c r="M3760" s="20"/>
      <c r="N3760" s="20">
        <v>325</v>
      </c>
      <c r="O3760" s="20">
        <v>1885</v>
      </c>
      <c r="P3760" s="23" t="str">
        <f>VLOOKUP(A3760,'ИЗ ОСНОВЫ НОМЕНКЛАТУР'!D:E,2,0)</f>
        <v>Аксессуары для столешниц</v>
      </c>
      <c r="Q3760" s="23" t="str">
        <f>VLOOKUP(A3760,'ИЗ ОСНОВЫ НОМЕНКЛАТУР'!D:F,3,0)</f>
        <v>Планки торцевые, соеденительные, угловые для столешницы</v>
      </c>
      <c r="R3760" s="40">
        <f>VLOOKUP(A:A,'ИЗ ОСНОВЫ НОМЕНКЛАТУР'!D:G,4,0)</f>
        <v>576.22306385869558</v>
      </c>
      <c r="S3760" s="12" t="str">
        <f>VLOOKUP(A:A,'ИЗ ОСНОВЫ НОМЕНКЛАТУР'!D:H,5,0)</f>
        <v>B</v>
      </c>
      <c r="T3760" s="44">
        <f t="shared" si="699"/>
        <v>5762.230638586956</v>
      </c>
      <c r="U3760" s="44">
        <f t="shared" si="700"/>
        <v>18439.138043478259</v>
      </c>
      <c r="V3760" s="44">
        <f t="shared" si="701"/>
        <v>0</v>
      </c>
      <c r="W3760" s="44">
        <f t="shared" si="702"/>
        <v>0</v>
      </c>
      <c r="X3760" s="44">
        <f t="shared" si="703"/>
        <v>0</v>
      </c>
      <c r="Y3760" s="44">
        <f t="shared" si="704"/>
        <v>691467.6766304347</v>
      </c>
      <c r="Z3760" s="44">
        <f t="shared" si="705"/>
        <v>82399.898131793467</v>
      </c>
      <c r="AA3760" s="44">
        <f t="shared" si="706"/>
        <v>0</v>
      </c>
      <c r="AB3760" s="44">
        <f t="shared" si="707"/>
        <v>100839.03617527173</v>
      </c>
      <c r="AC3760" s="44">
        <f t="shared" si="708"/>
        <v>0</v>
      </c>
      <c r="AD3760" s="44">
        <f t="shared" si="709"/>
        <v>187272.49575407605</v>
      </c>
      <c r="AE3760" s="12">
        <f t="shared" si="710"/>
        <v>1086180.4753736411</v>
      </c>
    </row>
    <row r="3761" spans="1:31" ht="12.6" hidden="1" customHeight="1" x14ac:dyDescent="0.2">
      <c r="A3761" s="26" t="s">
        <v>1577</v>
      </c>
      <c r="B3761" s="19"/>
      <c r="C3761" s="19"/>
      <c r="D3761" s="20"/>
      <c r="E3761" s="20">
        <v>34</v>
      </c>
      <c r="F3761" s="20"/>
      <c r="G3761" s="21"/>
      <c r="H3761" s="22"/>
      <c r="I3761" s="20">
        <v>1000</v>
      </c>
      <c r="J3761" s="20">
        <v>63</v>
      </c>
      <c r="K3761" s="20"/>
      <c r="L3761" s="20">
        <v>197</v>
      </c>
      <c r="M3761" s="20"/>
      <c r="N3761" s="20">
        <v>268</v>
      </c>
      <c r="O3761" s="20">
        <v>1562</v>
      </c>
      <c r="P3761" s="23" t="str">
        <f>VLOOKUP(A3761,'ИЗ ОСНОВЫ НОМЕНКЛАТУР'!D:E,2,0)</f>
        <v>Аксессуары для столешниц</v>
      </c>
      <c r="Q3761" s="23" t="str">
        <f>VLOOKUP(A3761,'ИЗ ОСНОВЫ НОМЕНКЛАТУР'!D:F,3,0)</f>
        <v>Планки торцевые, соеденительные, угловые для столешницы</v>
      </c>
      <c r="R3761" s="40">
        <f>VLOOKUP(A:A,'ИЗ ОСНОВЫ НОМЕНКЛАТУР'!D:G,4,0)</f>
        <v>564.52453442879494</v>
      </c>
      <c r="S3761" s="12" t="str">
        <f>VLOOKUP(A:A,'ИЗ ОСНОВЫ НОМЕНКЛАТУР'!D:H,5,0)</f>
        <v>A</v>
      </c>
      <c r="T3761" s="44">
        <f t="shared" si="699"/>
        <v>0</v>
      </c>
      <c r="U3761" s="44">
        <f t="shared" si="700"/>
        <v>19193.834170579026</v>
      </c>
      <c r="V3761" s="44">
        <f t="shared" si="701"/>
        <v>0</v>
      </c>
      <c r="W3761" s="44">
        <f t="shared" si="702"/>
        <v>0</v>
      </c>
      <c r="X3761" s="44">
        <f t="shared" si="703"/>
        <v>0</v>
      </c>
      <c r="Y3761" s="44">
        <f t="shared" si="704"/>
        <v>564524.53442879498</v>
      </c>
      <c r="Z3761" s="44">
        <f t="shared" si="705"/>
        <v>35565.045669014078</v>
      </c>
      <c r="AA3761" s="44">
        <f t="shared" si="706"/>
        <v>0</v>
      </c>
      <c r="AB3761" s="44">
        <f t="shared" si="707"/>
        <v>111211.33328247261</v>
      </c>
      <c r="AC3761" s="44">
        <f t="shared" si="708"/>
        <v>0</v>
      </c>
      <c r="AD3761" s="44">
        <f t="shared" si="709"/>
        <v>151292.57522691705</v>
      </c>
      <c r="AE3761" s="12">
        <f t="shared" si="710"/>
        <v>881787.32277777768</v>
      </c>
    </row>
    <row r="3762" spans="1:31" ht="12.6" hidden="1" customHeight="1" x14ac:dyDescent="0.2">
      <c r="A3762" s="26" t="s">
        <v>1585</v>
      </c>
      <c r="B3762" s="19"/>
      <c r="C3762" s="19"/>
      <c r="D3762" s="20"/>
      <c r="E3762" s="21"/>
      <c r="F3762" s="22"/>
      <c r="G3762" s="21"/>
      <c r="H3762" s="22"/>
      <c r="I3762" s="20">
        <v>600</v>
      </c>
      <c r="J3762" s="20"/>
      <c r="K3762" s="20">
        <v>600</v>
      </c>
      <c r="L3762" s="20">
        <v>66</v>
      </c>
      <c r="M3762" s="20">
        <v>100</v>
      </c>
      <c r="N3762" s="20">
        <v>138</v>
      </c>
      <c r="O3762" s="20">
        <v>1504</v>
      </c>
      <c r="P3762" s="23" t="str">
        <f>VLOOKUP(A3762,'ИЗ ОСНОВЫ НОМЕНКЛАТУР'!D:E,2,0)</f>
        <v>Аксессуары для столешниц</v>
      </c>
      <c r="Q3762" s="23" t="str">
        <f>VLOOKUP(A3762,'ИЗ ОСНОВЫ НОМЕНКЛАТУР'!D:F,3,0)</f>
        <v>Планки торцевые, соеденительные, угловые для столешницы</v>
      </c>
      <c r="R3762" s="40">
        <f>VLOOKUP(A:A,'ИЗ ОСНОВЫ НОМЕНКЛАТУР'!D:G,4,0)</f>
        <v>449.16794059405942</v>
      </c>
      <c r="S3762" s="12" t="str">
        <f>VLOOKUP(A:A,'ИЗ ОСНОВЫ НОМЕНКЛАТУР'!D:H,5,0)</f>
        <v>B</v>
      </c>
      <c r="T3762" s="44">
        <f t="shared" si="699"/>
        <v>0</v>
      </c>
      <c r="U3762" s="44">
        <f t="shared" si="700"/>
        <v>0</v>
      </c>
      <c r="V3762" s="44">
        <f t="shared" si="701"/>
        <v>0</v>
      </c>
      <c r="W3762" s="44">
        <f t="shared" si="702"/>
        <v>0</v>
      </c>
      <c r="X3762" s="44">
        <f t="shared" si="703"/>
        <v>0</v>
      </c>
      <c r="Y3762" s="44">
        <f t="shared" si="704"/>
        <v>269500.76435643563</v>
      </c>
      <c r="Z3762" s="44">
        <f t="shared" si="705"/>
        <v>0</v>
      </c>
      <c r="AA3762" s="44">
        <f t="shared" si="706"/>
        <v>269500.76435643563</v>
      </c>
      <c r="AB3762" s="44">
        <f t="shared" si="707"/>
        <v>29645.084079207922</v>
      </c>
      <c r="AC3762" s="44">
        <f t="shared" si="708"/>
        <v>44916.79405940594</v>
      </c>
      <c r="AD3762" s="44">
        <f t="shared" si="709"/>
        <v>61985.1758019802</v>
      </c>
      <c r="AE3762" s="12">
        <f t="shared" si="710"/>
        <v>675548.58265346533</v>
      </c>
    </row>
    <row r="3763" spans="1:31" ht="12.6" hidden="1" customHeight="1" x14ac:dyDescent="0.2">
      <c r="A3763" s="26" t="s">
        <v>1602</v>
      </c>
      <c r="B3763" s="19"/>
      <c r="C3763" s="19"/>
      <c r="D3763" s="20"/>
      <c r="E3763" s="21"/>
      <c r="F3763" s="22"/>
      <c r="G3763" s="21"/>
      <c r="H3763" s="22"/>
      <c r="I3763" s="20"/>
      <c r="J3763" s="20"/>
      <c r="K3763" s="20"/>
      <c r="L3763" s="20"/>
      <c r="M3763" s="20"/>
      <c r="N3763" s="20">
        <v>30</v>
      </c>
      <c r="O3763" s="20">
        <v>30</v>
      </c>
      <c r="P3763" s="23" t="str">
        <f>VLOOKUP(A3763,'ИЗ ОСНОВЫ НОМЕНКЛАТУР'!D:E,2,0)</f>
        <v>Аксессуары для столешниц</v>
      </c>
      <c r="Q3763" s="23" t="str">
        <f>VLOOKUP(A3763,'ИЗ ОСНОВЫ НОМЕНКЛАТУР'!D:F,3,0)</f>
        <v>Планки торцевые, соеденительные, угловые для столешницы</v>
      </c>
      <c r="R3763" s="40">
        <f>VLOOKUP(A:A,'ИЗ ОСНОВЫ НОМЕНКЛАТУР'!D:G,4,0)</f>
        <v>1339</v>
      </c>
      <c r="S3763" s="12" t="str">
        <f>VLOOKUP(A:A,'ИЗ ОСНОВЫ НОМЕНКЛАТУР'!D:H,5,0)</f>
        <v>C</v>
      </c>
      <c r="T3763" s="44">
        <f t="shared" si="699"/>
        <v>0</v>
      </c>
      <c r="U3763" s="44">
        <f t="shared" si="700"/>
        <v>0</v>
      </c>
      <c r="V3763" s="44">
        <f t="shared" si="701"/>
        <v>0</v>
      </c>
      <c r="W3763" s="44">
        <f t="shared" si="702"/>
        <v>0</v>
      </c>
      <c r="X3763" s="44">
        <f t="shared" si="703"/>
        <v>0</v>
      </c>
      <c r="Y3763" s="44">
        <f t="shared" si="704"/>
        <v>0</v>
      </c>
      <c r="Z3763" s="44">
        <f t="shared" si="705"/>
        <v>0</v>
      </c>
      <c r="AA3763" s="44">
        <f t="shared" si="706"/>
        <v>0</v>
      </c>
      <c r="AB3763" s="44">
        <f t="shared" si="707"/>
        <v>0</v>
      </c>
      <c r="AC3763" s="44">
        <f t="shared" si="708"/>
        <v>0</v>
      </c>
      <c r="AD3763" s="44">
        <f t="shared" si="709"/>
        <v>40170</v>
      </c>
      <c r="AE3763" s="12">
        <f t="shared" si="710"/>
        <v>40170</v>
      </c>
    </row>
    <row r="3764" spans="1:31" ht="12.6" hidden="1" customHeight="1" x14ac:dyDescent="0.2">
      <c r="A3764" s="26" t="s">
        <v>4143</v>
      </c>
      <c r="B3764" s="19"/>
      <c r="C3764" s="19"/>
      <c r="D3764" s="20"/>
      <c r="E3764" s="21"/>
      <c r="F3764" s="22"/>
      <c r="G3764" s="21"/>
      <c r="H3764" s="22"/>
      <c r="I3764" s="20"/>
      <c r="J3764" s="20"/>
      <c r="K3764" s="20">
        <v>48</v>
      </c>
      <c r="L3764" s="20"/>
      <c r="M3764" s="20"/>
      <c r="N3764" s="20">
        <v>5</v>
      </c>
      <c r="O3764" s="20">
        <v>53</v>
      </c>
      <c r="P3764" s="23" t="str">
        <f>VLOOKUP(A3764,'ИЗ ОСНОВЫ НОМЕНКЛАТУР'!D:E,2,0)</f>
        <v>Освещение</v>
      </c>
      <c r="Q3764" s="23" t="str">
        <f>VLOOKUP(A3764,'ИЗ ОСНОВЫ НОМЕНКЛАТУР'!D:F,3,0)</f>
        <v>Элементы питания</v>
      </c>
      <c r="R3764" s="40">
        <f>VLOOKUP(A:A,'ИЗ ОСНОВЫ НОМЕНКЛАТУР'!D:G,4,0)</f>
        <v>3900</v>
      </c>
      <c r="S3764" s="12" t="str">
        <f>VLOOKUP(A:A,'ИЗ ОСНОВЫ НОМЕНКЛАТУР'!D:H,5,0)</f>
        <v>B</v>
      </c>
      <c r="T3764" s="44">
        <f t="shared" si="699"/>
        <v>0</v>
      </c>
      <c r="U3764" s="44">
        <f t="shared" si="700"/>
        <v>0</v>
      </c>
      <c r="V3764" s="44">
        <f t="shared" si="701"/>
        <v>0</v>
      </c>
      <c r="W3764" s="44">
        <f t="shared" si="702"/>
        <v>0</v>
      </c>
      <c r="X3764" s="44">
        <f t="shared" si="703"/>
        <v>0</v>
      </c>
      <c r="Y3764" s="44">
        <f t="shared" si="704"/>
        <v>0</v>
      </c>
      <c r="Z3764" s="44">
        <f t="shared" si="705"/>
        <v>0</v>
      </c>
      <c r="AA3764" s="44">
        <f t="shared" si="706"/>
        <v>187200</v>
      </c>
      <c r="AB3764" s="44">
        <f t="shared" si="707"/>
        <v>0</v>
      </c>
      <c r="AC3764" s="44">
        <f t="shared" si="708"/>
        <v>0</v>
      </c>
      <c r="AD3764" s="44">
        <f t="shared" si="709"/>
        <v>19500</v>
      </c>
      <c r="AE3764" s="12">
        <f t="shared" si="710"/>
        <v>206700</v>
      </c>
    </row>
    <row r="3765" spans="1:31" ht="12.6" hidden="1" customHeight="1" x14ac:dyDescent="0.2">
      <c r="A3765" s="26" t="s">
        <v>4148</v>
      </c>
      <c r="B3765" s="19"/>
      <c r="C3765" s="19"/>
      <c r="D3765" s="20"/>
      <c r="E3765" s="21"/>
      <c r="F3765" s="22"/>
      <c r="G3765" s="21"/>
      <c r="H3765" s="22"/>
      <c r="I3765" s="20"/>
      <c r="J3765" s="20"/>
      <c r="K3765" s="20">
        <v>20</v>
      </c>
      <c r="L3765" s="20"/>
      <c r="M3765" s="20"/>
      <c r="N3765" s="20">
        <v>1</v>
      </c>
      <c r="O3765" s="20">
        <v>21</v>
      </c>
      <c r="P3765" s="23" t="str">
        <f>VLOOKUP(A3765,'ИЗ ОСНОВЫ НОМЕНКЛАТУР'!D:E,2,0)</f>
        <v>Освещение</v>
      </c>
      <c r="Q3765" s="23" t="str">
        <f>VLOOKUP(A3765,'ИЗ ОСНОВЫ НОМЕНКЛАТУР'!D:F,3,0)</f>
        <v>Элементы питания</v>
      </c>
      <c r="R3765" s="40">
        <f>VLOOKUP(A:A,'ИЗ ОСНОВЫ НОМЕНКЛАТУР'!D:G,4,0)</f>
        <v>2000</v>
      </c>
      <c r="S3765" s="12" t="str">
        <f>VLOOKUP(A:A,'ИЗ ОСНОВЫ НОМЕНКЛАТУР'!D:H,5,0)</f>
        <v>B</v>
      </c>
      <c r="T3765" s="44">
        <f t="shared" si="699"/>
        <v>0</v>
      </c>
      <c r="U3765" s="44">
        <f t="shared" si="700"/>
        <v>0</v>
      </c>
      <c r="V3765" s="44">
        <f t="shared" si="701"/>
        <v>0</v>
      </c>
      <c r="W3765" s="44">
        <f t="shared" si="702"/>
        <v>0</v>
      </c>
      <c r="X3765" s="44">
        <f t="shared" si="703"/>
        <v>0</v>
      </c>
      <c r="Y3765" s="44">
        <f t="shared" si="704"/>
        <v>0</v>
      </c>
      <c r="Z3765" s="44">
        <f t="shared" si="705"/>
        <v>0</v>
      </c>
      <c r="AA3765" s="44">
        <f t="shared" si="706"/>
        <v>40000</v>
      </c>
      <c r="AB3765" s="44">
        <f t="shared" si="707"/>
        <v>0</v>
      </c>
      <c r="AC3765" s="44">
        <f t="shared" si="708"/>
        <v>0</v>
      </c>
      <c r="AD3765" s="44">
        <f t="shared" si="709"/>
        <v>2000</v>
      </c>
      <c r="AE3765" s="12">
        <f t="shared" si="710"/>
        <v>42000</v>
      </c>
    </row>
    <row r="3766" spans="1:31" ht="12.6" hidden="1" customHeight="1" x14ac:dyDescent="0.2">
      <c r="A3766" s="26" t="s">
        <v>3542</v>
      </c>
      <c r="B3766" s="19"/>
      <c r="C3766" s="19"/>
      <c r="D3766" s="20"/>
      <c r="E3766" s="21"/>
      <c r="F3766" s="22"/>
      <c r="G3766" s="21"/>
      <c r="H3766" s="22"/>
      <c r="I3766" s="20"/>
      <c r="J3766" s="20"/>
      <c r="K3766" s="20"/>
      <c r="L3766" s="20">
        <v>2</v>
      </c>
      <c r="M3766" s="20"/>
      <c r="N3766" s="20">
        <v>2</v>
      </c>
      <c r="O3766" s="20">
        <v>4</v>
      </c>
      <c r="P3766" s="23" t="str">
        <f>VLOOKUP(A3766,'ИЗ ОСНОВЫ НОМЕНКЛАТУР'!D:E,2,0)</f>
        <v>Инструменты и расходные материалы</v>
      </c>
      <c r="Q3766" s="23" t="str">
        <f>VLOOKUP(A3766,'ИЗ ОСНОВЫ НОМЕНКЛАТУР'!D:F,3,0)</f>
        <v>Насадки, сверла</v>
      </c>
      <c r="R3766" s="40">
        <f>VLOOKUP(A:A,'ИЗ ОСНОВЫ НОМЕНКЛАТУР'!D:G,4,0)</f>
        <v>2748.2</v>
      </c>
      <c r="S3766" s="12" t="str">
        <f>VLOOKUP(A:A,'ИЗ ОСНОВЫ НОМЕНКЛАТУР'!D:H,5,0)</f>
        <v>C</v>
      </c>
      <c r="T3766" s="44">
        <f t="shared" si="699"/>
        <v>0</v>
      </c>
      <c r="U3766" s="44">
        <f t="shared" si="700"/>
        <v>0</v>
      </c>
      <c r="V3766" s="44">
        <f t="shared" si="701"/>
        <v>0</v>
      </c>
      <c r="W3766" s="44">
        <f t="shared" si="702"/>
        <v>0</v>
      </c>
      <c r="X3766" s="44">
        <f t="shared" si="703"/>
        <v>0</v>
      </c>
      <c r="Y3766" s="44">
        <f t="shared" si="704"/>
        <v>0</v>
      </c>
      <c r="Z3766" s="44">
        <f t="shared" si="705"/>
        <v>0</v>
      </c>
      <c r="AA3766" s="44">
        <f t="shared" si="706"/>
        <v>0</v>
      </c>
      <c r="AB3766" s="44">
        <f t="shared" si="707"/>
        <v>5496.4</v>
      </c>
      <c r="AC3766" s="44">
        <f t="shared" si="708"/>
        <v>0</v>
      </c>
      <c r="AD3766" s="44">
        <f t="shared" si="709"/>
        <v>5496.4</v>
      </c>
      <c r="AE3766" s="12">
        <f t="shared" si="710"/>
        <v>10992.8</v>
      </c>
    </row>
    <row r="3767" spans="1:31" ht="12.6" hidden="1" customHeight="1" x14ac:dyDescent="0.2">
      <c r="A3767" s="26" t="s">
        <v>3281</v>
      </c>
      <c r="B3767" s="19"/>
      <c r="C3767" s="19"/>
      <c r="D3767" s="20">
        <v>20</v>
      </c>
      <c r="E3767" s="20">
        <v>10</v>
      </c>
      <c r="F3767" s="20"/>
      <c r="G3767" s="21"/>
      <c r="H3767" s="22"/>
      <c r="I3767" s="20"/>
      <c r="J3767" s="20">
        <v>16</v>
      </c>
      <c r="K3767" s="20">
        <v>1</v>
      </c>
      <c r="L3767" s="20"/>
      <c r="M3767" s="20"/>
      <c r="N3767" s="20"/>
      <c r="O3767" s="20">
        <v>47</v>
      </c>
      <c r="P3767" s="23" t="str">
        <f>VLOOKUP(A3767,'ИЗ ОСНОВЫ НОМЕНКЛАТУР'!D:E,2,0)</f>
        <v>Трубные системы, рейлинг</v>
      </c>
      <c r="Q3767" s="23" t="str">
        <f>VLOOKUP(A3767,'ИЗ ОСНОВЫ НОМЕНКЛАТУР'!D:F,3,0)</f>
        <v>Круглые трубы</v>
      </c>
      <c r="R3767" s="40">
        <f>VLOOKUP(A:A,'ИЗ ОСНОВЫ НОМЕНКЛАТУР'!D:G,4,0)</f>
        <v>495.60079113924053</v>
      </c>
      <c r="S3767" s="12" t="str">
        <f>VLOOKUP(A:A,'ИЗ ОСНОВЫ НОМЕНКЛАТУР'!D:H,5,0)</f>
        <v>C</v>
      </c>
      <c r="T3767" s="44">
        <f t="shared" si="699"/>
        <v>9912.0158227848115</v>
      </c>
      <c r="U3767" s="44">
        <f t="shared" si="700"/>
        <v>4956.0079113924057</v>
      </c>
      <c r="V3767" s="44">
        <f t="shared" si="701"/>
        <v>0</v>
      </c>
      <c r="W3767" s="44">
        <f t="shared" si="702"/>
        <v>0</v>
      </c>
      <c r="X3767" s="44">
        <f t="shared" si="703"/>
        <v>0</v>
      </c>
      <c r="Y3767" s="44">
        <f t="shared" si="704"/>
        <v>0</v>
      </c>
      <c r="Z3767" s="44">
        <f t="shared" si="705"/>
        <v>7929.6126582278484</v>
      </c>
      <c r="AA3767" s="44">
        <f t="shared" si="706"/>
        <v>495.60079113924053</v>
      </c>
      <c r="AB3767" s="44">
        <f t="shared" si="707"/>
        <v>0</v>
      </c>
      <c r="AC3767" s="44">
        <f t="shared" si="708"/>
        <v>0</v>
      </c>
      <c r="AD3767" s="44">
        <f t="shared" si="709"/>
        <v>0</v>
      </c>
      <c r="AE3767" s="12">
        <f t="shared" si="710"/>
        <v>23293.237183544308</v>
      </c>
    </row>
    <row r="3768" spans="1:31" ht="12.6" hidden="1" customHeight="1" x14ac:dyDescent="0.2">
      <c r="A3768" s="26" t="s">
        <v>3277</v>
      </c>
      <c r="B3768" s="19"/>
      <c r="C3768" s="19"/>
      <c r="D3768" s="20">
        <v>180</v>
      </c>
      <c r="E3768" s="20">
        <v>15</v>
      </c>
      <c r="F3768" s="20"/>
      <c r="G3768" s="21"/>
      <c r="H3768" s="22"/>
      <c r="I3768" s="20">
        <v>500</v>
      </c>
      <c r="J3768" s="20">
        <v>53</v>
      </c>
      <c r="K3768" s="20">
        <v>100</v>
      </c>
      <c r="L3768" s="20">
        <v>3</v>
      </c>
      <c r="M3768" s="20">
        <v>86</v>
      </c>
      <c r="N3768" s="20">
        <v>2</v>
      </c>
      <c r="O3768" s="20">
        <v>939</v>
      </c>
      <c r="P3768" s="23" t="str">
        <f>VLOOKUP(A3768,'ИЗ ОСНОВЫ НОМЕНКЛАТУР'!D:E,2,0)</f>
        <v>Трубные системы, рейлинг</v>
      </c>
      <c r="Q3768" s="23" t="str">
        <f>VLOOKUP(A3768,'ИЗ ОСНОВЫ НОМЕНКЛАТУР'!D:F,3,0)</f>
        <v>Круглые трубы</v>
      </c>
      <c r="R3768" s="40">
        <f>VLOOKUP(A:A,'ИЗ ОСНОВЫ НОМЕНКЛАТУР'!D:G,4,0)</f>
        <v>865.3948113207548</v>
      </c>
      <c r="S3768" s="12" t="str">
        <f>VLOOKUP(A:A,'ИЗ ОСНОВЫ НОМЕНКЛАТУР'!D:H,5,0)</f>
        <v>C</v>
      </c>
      <c r="T3768" s="44">
        <f t="shared" si="699"/>
        <v>155771.06603773587</v>
      </c>
      <c r="U3768" s="44">
        <f t="shared" si="700"/>
        <v>12980.922169811322</v>
      </c>
      <c r="V3768" s="44">
        <f t="shared" si="701"/>
        <v>0</v>
      </c>
      <c r="W3768" s="44">
        <f t="shared" si="702"/>
        <v>0</v>
      </c>
      <c r="X3768" s="44">
        <f t="shared" si="703"/>
        <v>0</v>
      </c>
      <c r="Y3768" s="44">
        <f t="shared" si="704"/>
        <v>432697.40566037741</v>
      </c>
      <c r="Z3768" s="44">
        <f t="shared" si="705"/>
        <v>45865.925000000003</v>
      </c>
      <c r="AA3768" s="44">
        <f t="shared" si="706"/>
        <v>86539.481132075482</v>
      </c>
      <c r="AB3768" s="44">
        <f t="shared" si="707"/>
        <v>2596.1844339622644</v>
      </c>
      <c r="AC3768" s="44">
        <f t="shared" si="708"/>
        <v>74423.953773584915</v>
      </c>
      <c r="AD3768" s="44">
        <f t="shared" si="709"/>
        <v>1730.7896226415096</v>
      </c>
      <c r="AE3768" s="12">
        <f t="shared" si="710"/>
        <v>812605.7278301887</v>
      </c>
    </row>
    <row r="3769" spans="1:31" ht="12.6" hidden="1" customHeight="1" x14ac:dyDescent="0.2">
      <c r="A3769" s="26" t="s">
        <v>3280</v>
      </c>
      <c r="B3769" s="19"/>
      <c r="C3769" s="19"/>
      <c r="D3769" s="20"/>
      <c r="E3769" s="21"/>
      <c r="F3769" s="22"/>
      <c r="G3769" s="21"/>
      <c r="H3769" s="22"/>
      <c r="I3769" s="20"/>
      <c r="J3769" s="20"/>
      <c r="K3769" s="20"/>
      <c r="L3769" s="20"/>
      <c r="M3769" s="20"/>
      <c r="N3769" s="20">
        <v>19</v>
      </c>
      <c r="O3769" s="20">
        <v>19</v>
      </c>
      <c r="P3769" s="23" t="str">
        <f>VLOOKUP(A3769,'ИЗ ОСНОВЫ НОМЕНКЛАТУР'!D:E,2,0)</f>
        <v>Трубные системы, рейлинг</v>
      </c>
      <c r="Q3769" s="23" t="str">
        <f>VLOOKUP(A3769,'ИЗ ОСНОВЫ НОМЕНКЛАТУР'!D:F,3,0)</f>
        <v>Круглые трубы</v>
      </c>
      <c r="R3769" s="40">
        <f>VLOOKUP(A:A,'ИЗ ОСНОВЫ НОМЕНКЛАТУР'!D:G,4,0)</f>
        <v>316.09118421052631</v>
      </c>
      <c r="S3769" s="12" t="str">
        <f>VLOOKUP(A:A,'ИЗ ОСНОВЫ НОМЕНКЛАТУР'!D:H,5,0)</f>
        <v>C</v>
      </c>
      <c r="T3769" s="44">
        <f t="shared" si="699"/>
        <v>0</v>
      </c>
      <c r="U3769" s="44">
        <f t="shared" si="700"/>
        <v>0</v>
      </c>
      <c r="V3769" s="44">
        <f t="shared" si="701"/>
        <v>0</v>
      </c>
      <c r="W3769" s="44">
        <f t="shared" si="702"/>
        <v>0</v>
      </c>
      <c r="X3769" s="44">
        <f t="shared" si="703"/>
        <v>0</v>
      </c>
      <c r="Y3769" s="44">
        <f t="shared" si="704"/>
        <v>0</v>
      </c>
      <c r="Z3769" s="44">
        <f t="shared" si="705"/>
        <v>0</v>
      </c>
      <c r="AA3769" s="44">
        <f t="shared" si="706"/>
        <v>0</v>
      </c>
      <c r="AB3769" s="44">
        <f t="shared" si="707"/>
        <v>0</v>
      </c>
      <c r="AC3769" s="44">
        <f t="shared" si="708"/>
        <v>0</v>
      </c>
      <c r="AD3769" s="44">
        <f t="shared" si="709"/>
        <v>6005.7325000000001</v>
      </c>
      <c r="AE3769" s="12">
        <f t="shared" si="710"/>
        <v>6005.7325000000001</v>
      </c>
    </row>
    <row r="3770" spans="1:31" ht="12.6" hidden="1" customHeight="1" x14ac:dyDescent="0.2">
      <c r="A3770" s="26" t="s">
        <v>3276</v>
      </c>
      <c r="B3770" s="19"/>
      <c r="C3770" s="19"/>
      <c r="D3770" s="20">
        <v>970</v>
      </c>
      <c r="E3770" s="20">
        <v>9</v>
      </c>
      <c r="F3770" s="20"/>
      <c r="G3770" s="21"/>
      <c r="H3770" s="22"/>
      <c r="I3770" s="20">
        <v>22409</v>
      </c>
      <c r="J3770" s="20">
        <v>2162</v>
      </c>
      <c r="K3770" s="20">
        <v>1400</v>
      </c>
      <c r="L3770" s="20">
        <v>14</v>
      </c>
      <c r="M3770" s="20">
        <v>840</v>
      </c>
      <c r="N3770" s="20">
        <v>61</v>
      </c>
      <c r="O3770" s="20">
        <v>27865</v>
      </c>
      <c r="P3770" s="23" t="str">
        <f>VLOOKUP(A3770,'ИЗ ОСНОВЫ НОМЕНКЛАТУР'!D:E,2,0)</f>
        <v>Трубные системы, рейлинг</v>
      </c>
      <c r="Q3770" s="23" t="str">
        <f>VLOOKUP(A3770,'ИЗ ОСНОВЫ НОМЕНКЛАТУР'!D:F,3,0)</f>
        <v>Круглые трубы</v>
      </c>
      <c r="R3770" s="40">
        <f>VLOOKUP(A:A,'ИЗ ОСНОВЫ НОМЕНКЛАТУР'!D:G,4,0)</f>
        <v>604.90517911758468</v>
      </c>
      <c r="S3770" s="12" t="str">
        <f>VLOOKUP(A:A,'ИЗ ОСНОВЫ НОМЕНКЛАТУР'!D:H,5,0)</f>
        <v>A</v>
      </c>
      <c r="T3770" s="44">
        <f t="shared" si="699"/>
        <v>586758.02374405717</v>
      </c>
      <c r="U3770" s="44">
        <f t="shared" si="700"/>
        <v>5444.1466120582618</v>
      </c>
      <c r="V3770" s="44">
        <f t="shared" si="701"/>
        <v>0</v>
      </c>
      <c r="W3770" s="44">
        <f t="shared" si="702"/>
        <v>0</v>
      </c>
      <c r="X3770" s="44">
        <f t="shared" si="703"/>
        <v>0</v>
      </c>
      <c r="Y3770" s="44">
        <f t="shared" si="704"/>
        <v>13555320.158845956</v>
      </c>
      <c r="Z3770" s="44">
        <f t="shared" si="705"/>
        <v>1307804.9972522182</v>
      </c>
      <c r="AA3770" s="44">
        <f t="shared" si="706"/>
        <v>846867.25076461851</v>
      </c>
      <c r="AB3770" s="44">
        <f t="shared" si="707"/>
        <v>8468.6725076461862</v>
      </c>
      <c r="AC3770" s="44">
        <f t="shared" si="708"/>
        <v>508120.35045877111</v>
      </c>
      <c r="AD3770" s="44">
        <f t="shared" si="709"/>
        <v>36899.215926172663</v>
      </c>
      <c r="AE3770" s="12">
        <f t="shared" si="710"/>
        <v>16855682.816111498</v>
      </c>
    </row>
    <row r="3771" spans="1:31" ht="12.6" hidden="1" customHeight="1" x14ac:dyDescent="0.2">
      <c r="A3771" s="26" t="s">
        <v>3282</v>
      </c>
      <c r="B3771" s="19"/>
      <c r="C3771" s="19"/>
      <c r="D3771" s="20"/>
      <c r="E3771" s="21"/>
      <c r="F3771" s="22"/>
      <c r="G3771" s="21"/>
      <c r="H3771" s="22"/>
      <c r="I3771" s="20"/>
      <c r="J3771" s="20"/>
      <c r="K3771" s="20"/>
      <c r="L3771" s="20"/>
      <c r="M3771" s="20">
        <v>23</v>
      </c>
      <c r="N3771" s="20"/>
      <c r="O3771" s="20">
        <v>23</v>
      </c>
      <c r="P3771" s="23" t="str">
        <f>VLOOKUP(A3771,'ИЗ ОСНОВЫ НОМЕНКЛАТУР'!D:E,2,0)</f>
        <v>Трубные системы, рейлинг</v>
      </c>
      <c r="Q3771" s="23" t="str">
        <f>VLOOKUP(A3771,'ИЗ ОСНОВЫ НОМЕНКЛАТУР'!D:F,3,0)</f>
        <v>Круглые трубы</v>
      </c>
      <c r="R3771" s="40">
        <f>VLOOKUP(A:A,'ИЗ ОСНОВЫ НОМЕНКЛАТУР'!D:G,4,0)</f>
        <v>3600</v>
      </c>
      <c r="S3771" s="12" t="str">
        <f>VLOOKUP(A:A,'ИЗ ОСНОВЫ НОМЕНКЛАТУР'!D:H,5,0)</f>
        <v>C</v>
      </c>
      <c r="T3771" s="44">
        <f t="shared" si="699"/>
        <v>0</v>
      </c>
      <c r="U3771" s="44">
        <f t="shared" si="700"/>
        <v>0</v>
      </c>
      <c r="V3771" s="44">
        <f t="shared" si="701"/>
        <v>0</v>
      </c>
      <c r="W3771" s="44">
        <f t="shared" si="702"/>
        <v>0</v>
      </c>
      <c r="X3771" s="44">
        <f t="shared" si="703"/>
        <v>0</v>
      </c>
      <c r="Y3771" s="44">
        <f t="shared" si="704"/>
        <v>0</v>
      </c>
      <c r="Z3771" s="44">
        <f t="shared" si="705"/>
        <v>0</v>
      </c>
      <c r="AA3771" s="44">
        <f t="shared" si="706"/>
        <v>0</v>
      </c>
      <c r="AB3771" s="44">
        <f t="shared" si="707"/>
        <v>0</v>
      </c>
      <c r="AC3771" s="44">
        <f t="shared" si="708"/>
        <v>82800</v>
      </c>
      <c r="AD3771" s="44">
        <f t="shared" si="709"/>
        <v>0</v>
      </c>
      <c r="AE3771" s="12">
        <f t="shared" si="710"/>
        <v>82800</v>
      </c>
    </row>
    <row r="3772" spans="1:31" ht="12.6" hidden="1" customHeight="1" x14ac:dyDescent="0.2">
      <c r="A3772" s="26" t="s">
        <v>3278</v>
      </c>
      <c r="B3772" s="19"/>
      <c r="C3772" s="19"/>
      <c r="D3772" s="20"/>
      <c r="E3772" s="21"/>
      <c r="F3772" s="22"/>
      <c r="G3772" s="21"/>
      <c r="H3772" s="22"/>
      <c r="I3772" s="20">
        <v>160</v>
      </c>
      <c r="J3772" s="20">
        <v>23</v>
      </c>
      <c r="K3772" s="20">
        <v>57</v>
      </c>
      <c r="L3772" s="20"/>
      <c r="M3772" s="20"/>
      <c r="N3772" s="20">
        <v>17</v>
      </c>
      <c r="O3772" s="20">
        <v>257</v>
      </c>
      <c r="P3772" s="23" t="str">
        <f>VLOOKUP(A3772,'ИЗ ОСНОВЫ НОМЕНКЛАТУР'!D:E,2,0)</f>
        <v>Трубные системы, рейлинг</v>
      </c>
      <c r="Q3772" s="23" t="str">
        <f>VLOOKUP(A3772,'ИЗ ОСНОВЫ НОМЕНКЛАТУР'!D:F,3,0)</f>
        <v>Круглые трубы</v>
      </c>
      <c r="R3772" s="40">
        <f>VLOOKUP(A:A,'ИЗ ОСНОВЫ НОМЕНКЛАТУР'!D:G,4,0)</f>
        <v>1587.0326923076923</v>
      </c>
      <c r="S3772" s="12" t="str">
        <f>VLOOKUP(A:A,'ИЗ ОСНОВЫ НОМЕНКЛАТУР'!D:H,5,0)</f>
        <v>C</v>
      </c>
      <c r="T3772" s="44">
        <f t="shared" si="699"/>
        <v>0</v>
      </c>
      <c r="U3772" s="44">
        <f t="shared" si="700"/>
        <v>0</v>
      </c>
      <c r="V3772" s="44">
        <f t="shared" si="701"/>
        <v>0</v>
      </c>
      <c r="W3772" s="44">
        <f t="shared" si="702"/>
        <v>0</v>
      </c>
      <c r="X3772" s="44">
        <f t="shared" si="703"/>
        <v>0</v>
      </c>
      <c r="Y3772" s="44">
        <f t="shared" si="704"/>
        <v>253925.23076923075</v>
      </c>
      <c r="Z3772" s="44">
        <f t="shared" si="705"/>
        <v>36501.751923076925</v>
      </c>
      <c r="AA3772" s="44">
        <f t="shared" si="706"/>
        <v>90460.863461538465</v>
      </c>
      <c r="AB3772" s="44">
        <f t="shared" si="707"/>
        <v>0</v>
      </c>
      <c r="AC3772" s="44">
        <f t="shared" si="708"/>
        <v>0</v>
      </c>
      <c r="AD3772" s="44">
        <f t="shared" si="709"/>
        <v>26979.55576923077</v>
      </c>
      <c r="AE3772" s="12">
        <f t="shared" si="710"/>
        <v>407867.40192307689</v>
      </c>
    </row>
    <row r="3773" spans="1:31" ht="12.6" hidden="1" customHeight="1" x14ac:dyDescent="0.2">
      <c r="A3773" s="26" t="s">
        <v>3286</v>
      </c>
      <c r="B3773" s="19"/>
      <c r="C3773" s="19"/>
      <c r="D3773" s="20"/>
      <c r="E3773" s="21"/>
      <c r="F3773" s="22"/>
      <c r="G3773" s="21"/>
      <c r="H3773" s="22"/>
      <c r="I3773" s="20">
        <v>770</v>
      </c>
      <c r="J3773" s="20">
        <v>156</v>
      </c>
      <c r="K3773" s="20">
        <v>2870</v>
      </c>
      <c r="L3773" s="20">
        <v>13</v>
      </c>
      <c r="M3773" s="20">
        <v>277</v>
      </c>
      <c r="N3773" s="20">
        <v>19</v>
      </c>
      <c r="O3773" s="20">
        <v>4105</v>
      </c>
      <c r="P3773" s="23" t="str">
        <f>VLOOKUP(A3773,'ИЗ ОСНОВЫ НОМЕНКЛАТУР'!D:E,2,0)</f>
        <v>Трубные системы, рейлинг</v>
      </c>
      <c r="Q3773" s="23" t="str">
        <f>VLOOKUP(A3773,'ИЗ ОСНОВЫ НОМЕНКЛАТУР'!D:F,3,0)</f>
        <v>Овальные трубы</v>
      </c>
      <c r="R3773" s="40">
        <f>VLOOKUP(A:A,'ИЗ ОСНОВЫ НОМЕНКЛАТУР'!D:G,4,0)</f>
        <v>691.30946010248908</v>
      </c>
      <c r="S3773" s="12" t="str">
        <f>VLOOKUP(A:A,'ИЗ ОСНОВЫ НОМЕНКЛАТУР'!D:H,5,0)</f>
        <v>B</v>
      </c>
      <c r="T3773" s="44">
        <f t="shared" si="699"/>
        <v>0</v>
      </c>
      <c r="U3773" s="44">
        <f t="shared" si="700"/>
        <v>0</v>
      </c>
      <c r="V3773" s="44">
        <f t="shared" si="701"/>
        <v>0</v>
      </c>
      <c r="W3773" s="44">
        <f t="shared" si="702"/>
        <v>0</v>
      </c>
      <c r="X3773" s="44">
        <f t="shared" si="703"/>
        <v>0</v>
      </c>
      <c r="Y3773" s="44">
        <f t="shared" si="704"/>
        <v>532308.28427891654</v>
      </c>
      <c r="Z3773" s="44">
        <f t="shared" si="705"/>
        <v>107844.2757759883</v>
      </c>
      <c r="AA3773" s="44">
        <f t="shared" si="706"/>
        <v>1984058.1504941436</v>
      </c>
      <c r="AB3773" s="44">
        <f t="shared" si="707"/>
        <v>8987.0229813323585</v>
      </c>
      <c r="AC3773" s="44">
        <f t="shared" si="708"/>
        <v>191492.72044838947</v>
      </c>
      <c r="AD3773" s="44">
        <f t="shared" si="709"/>
        <v>13134.879741947292</v>
      </c>
      <c r="AE3773" s="12">
        <f t="shared" si="710"/>
        <v>2837825.3337207171</v>
      </c>
    </row>
    <row r="3774" spans="1:31" ht="12.6" hidden="1" customHeight="1" x14ac:dyDescent="0.2">
      <c r="A3774" s="26" t="s">
        <v>3381</v>
      </c>
      <c r="B3774" s="19"/>
      <c r="C3774" s="19"/>
      <c r="D3774" s="20"/>
      <c r="E3774" s="21"/>
      <c r="F3774" s="22"/>
      <c r="G3774" s="21"/>
      <c r="H3774" s="22"/>
      <c r="I3774" s="20"/>
      <c r="J3774" s="20">
        <v>2</v>
      </c>
      <c r="K3774" s="20"/>
      <c r="L3774" s="20">
        <v>7</v>
      </c>
      <c r="M3774" s="20"/>
      <c r="N3774" s="20">
        <v>4</v>
      </c>
      <c r="O3774" s="20">
        <v>13</v>
      </c>
      <c r="P3774" s="23" t="str">
        <f>VLOOKUP(A3774,'ИЗ ОСНОВЫ НОМЕНКЛАТУР'!D:E,2,0)</f>
        <v>Инструменты и расходные материалы</v>
      </c>
      <c r="Q3774" s="23" t="str">
        <f>VLOOKUP(A3774,'ИЗ ОСНОВЫ НОМЕНКЛАТУР'!D:F,3,0)</f>
        <v>Электроинструменты</v>
      </c>
      <c r="R3774" s="40">
        <f>VLOOKUP(A:A,'ИЗ ОСНОВЫ НОМЕНКЛАТУР'!D:G,4,0)</f>
        <v>2275.7447712418302</v>
      </c>
      <c r="S3774" s="12" t="str">
        <f>VLOOKUP(A:A,'ИЗ ОСНОВЫ НОМЕНКЛАТУР'!D:H,5,0)</f>
        <v>C</v>
      </c>
      <c r="T3774" s="44">
        <f t="shared" si="699"/>
        <v>0</v>
      </c>
      <c r="U3774" s="44">
        <f t="shared" si="700"/>
        <v>0</v>
      </c>
      <c r="V3774" s="44">
        <f t="shared" si="701"/>
        <v>0</v>
      </c>
      <c r="W3774" s="44">
        <f t="shared" si="702"/>
        <v>0</v>
      </c>
      <c r="X3774" s="44">
        <f t="shared" si="703"/>
        <v>0</v>
      </c>
      <c r="Y3774" s="44">
        <f t="shared" si="704"/>
        <v>0</v>
      </c>
      <c r="Z3774" s="44">
        <f t="shared" si="705"/>
        <v>4551.4895424836604</v>
      </c>
      <c r="AA3774" s="44">
        <f t="shared" si="706"/>
        <v>0</v>
      </c>
      <c r="AB3774" s="44">
        <f t="shared" si="707"/>
        <v>15930.213398692811</v>
      </c>
      <c r="AC3774" s="44">
        <f t="shared" si="708"/>
        <v>0</v>
      </c>
      <c r="AD3774" s="44">
        <f t="shared" si="709"/>
        <v>9102.9790849673209</v>
      </c>
      <c r="AE3774" s="12">
        <f t="shared" si="710"/>
        <v>29584.68202614379</v>
      </c>
    </row>
    <row r="3775" spans="1:31" ht="12.6" hidden="1" customHeight="1" x14ac:dyDescent="0.2">
      <c r="A3775" s="26" t="s">
        <v>3406</v>
      </c>
      <c r="B3775" s="19"/>
      <c r="C3775" s="19"/>
      <c r="D3775" s="20"/>
      <c r="E3775" s="21"/>
      <c r="F3775" s="22"/>
      <c r="G3775" s="21"/>
      <c r="H3775" s="22"/>
      <c r="I3775" s="20"/>
      <c r="J3775" s="20"/>
      <c r="K3775" s="20"/>
      <c r="L3775" s="20"/>
      <c r="M3775" s="20"/>
      <c r="N3775" s="20">
        <v>5</v>
      </c>
      <c r="O3775" s="20">
        <v>5</v>
      </c>
      <c r="P3775" s="23" t="str">
        <f>VLOOKUP(A3775,'ИЗ ОСНОВЫ НОМЕНКЛАТУР'!D:E,2,0)</f>
        <v>Инструменты и расходные материалы</v>
      </c>
      <c r="Q3775" s="23" t="str">
        <f>VLOOKUP(A3775,'ИЗ ОСНОВЫ НОМЕНКЛАТУР'!D:F,3,0)</f>
        <v>Электроинструменты</v>
      </c>
      <c r="R3775" s="40">
        <f>VLOOKUP(A:A,'ИЗ ОСНОВЫ НОМЕНКЛАТУР'!D:G,4,0)</f>
        <v>1220.4000000000001</v>
      </c>
      <c r="S3775" s="12" t="str">
        <f>VLOOKUP(A:A,'ИЗ ОСНОВЫ НОМЕНКЛАТУР'!D:H,5,0)</f>
        <v>C</v>
      </c>
      <c r="T3775" s="44">
        <f t="shared" si="699"/>
        <v>0</v>
      </c>
      <c r="U3775" s="44">
        <f t="shared" si="700"/>
        <v>0</v>
      </c>
      <c r="V3775" s="44">
        <f t="shared" si="701"/>
        <v>0</v>
      </c>
      <c r="W3775" s="44">
        <f t="shared" si="702"/>
        <v>0</v>
      </c>
      <c r="X3775" s="44">
        <f t="shared" si="703"/>
        <v>0</v>
      </c>
      <c r="Y3775" s="44">
        <f t="shared" si="704"/>
        <v>0</v>
      </c>
      <c r="Z3775" s="44">
        <f t="shared" si="705"/>
        <v>0</v>
      </c>
      <c r="AA3775" s="44">
        <f t="shared" si="706"/>
        <v>0</v>
      </c>
      <c r="AB3775" s="44">
        <f t="shared" si="707"/>
        <v>0</v>
      </c>
      <c r="AC3775" s="44">
        <f t="shared" si="708"/>
        <v>0</v>
      </c>
      <c r="AD3775" s="44">
        <f t="shared" si="709"/>
        <v>6102</v>
      </c>
      <c r="AE3775" s="12">
        <f t="shared" si="710"/>
        <v>6102</v>
      </c>
    </row>
    <row r="3776" spans="1:31" ht="12.6" hidden="1" customHeight="1" x14ac:dyDescent="0.2">
      <c r="A3776" s="26" t="s">
        <v>2019</v>
      </c>
      <c r="B3776" s="19"/>
      <c r="C3776" s="19"/>
      <c r="D3776" s="20"/>
      <c r="E3776" s="21"/>
      <c r="F3776" s="22"/>
      <c r="G3776" s="21"/>
      <c r="H3776" s="22"/>
      <c r="I3776" s="20"/>
      <c r="J3776" s="20">
        <v>10</v>
      </c>
      <c r="K3776" s="20">
        <v>24</v>
      </c>
      <c r="L3776" s="20">
        <v>1</v>
      </c>
      <c r="M3776" s="20"/>
      <c r="N3776" s="20">
        <v>59</v>
      </c>
      <c r="O3776" s="20">
        <v>94</v>
      </c>
      <c r="P3776" s="23" t="str">
        <f>VLOOKUP(A3776,'ИЗ ОСНОВЫ НОМЕНКЛАТУР'!D:E,2,0)</f>
        <v>Крепежные системы</v>
      </c>
      <c r="Q3776" s="23" t="str">
        <f>VLOOKUP(A3776,'ИЗ ОСНОВЫ НОМЕНКЛАТУР'!D:F,3,0)</f>
        <v>Замки</v>
      </c>
      <c r="R3776" s="40">
        <f>VLOOKUP(A:A,'ИЗ ОСНОВЫ НОМЕНКЛАТУР'!D:G,4,0)</f>
        <v>1930.076842105263</v>
      </c>
      <c r="S3776" s="12" t="str">
        <f>VLOOKUP(A:A,'ИЗ ОСНОВЫ НОМЕНКЛАТУР'!D:H,5,0)</f>
        <v>C</v>
      </c>
      <c r="T3776" s="44">
        <f t="shared" si="699"/>
        <v>0</v>
      </c>
      <c r="U3776" s="44">
        <f t="shared" si="700"/>
        <v>0</v>
      </c>
      <c r="V3776" s="44">
        <f t="shared" si="701"/>
        <v>0</v>
      </c>
      <c r="W3776" s="44">
        <f t="shared" si="702"/>
        <v>0</v>
      </c>
      <c r="X3776" s="44">
        <f t="shared" si="703"/>
        <v>0</v>
      </c>
      <c r="Y3776" s="44">
        <f t="shared" si="704"/>
        <v>0</v>
      </c>
      <c r="Z3776" s="44">
        <f t="shared" si="705"/>
        <v>19300.768421052631</v>
      </c>
      <c r="AA3776" s="44">
        <f t="shared" si="706"/>
        <v>46321.844210526309</v>
      </c>
      <c r="AB3776" s="44">
        <f t="shared" si="707"/>
        <v>1930.076842105263</v>
      </c>
      <c r="AC3776" s="44">
        <f t="shared" si="708"/>
        <v>0</v>
      </c>
      <c r="AD3776" s="44">
        <f t="shared" si="709"/>
        <v>113874.53368421052</v>
      </c>
      <c r="AE3776" s="12">
        <f t="shared" si="710"/>
        <v>181427.22315789474</v>
      </c>
    </row>
    <row r="3777" spans="1:31" ht="12.6" hidden="1" customHeight="1" x14ac:dyDescent="0.2">
      <c r="A3777" s="26" t="s">
        <v>2022</v>
      </c>
      <c r="B3777" s="19"/>
      <c r="C3777" s="19"/>
      <c r="D3777" s="20"/>
      <c r="E3777" s="21"/>
      <c r="F3777" s="22"/>
      <c r="G3777" s="21"/>
      <c r="H3777" s="22"/>
      <c r="I3777" s="20"/>
      <c r="J3777" s="20"/>
      <c r="K3777" s="20">
        <v>48</v>
      </c>
      <c r="L3777" s="20"/>
      <c r="M3777" s="20">
        <v>4</v>
      </c>
      <c r="N3777" s="20">
        <v>37</v>
      </c>
      <c r="O3777" s="20">
        <v>89</v>
      </c>
      <c r="P3777" s="23" t="str">
        <f>VLOOKUP(A3777,'ИЗ ОСНОВЫ НОМЕНКЛАТУР'!D:E,2,0)</f>
        <v>Крепежные системы</v>
      </c>
      <c r="Q3777" s="23" t="str">
        <f>VLOOKUP(A3777,'ИЗ ОСНОВЫ НОМЕНКЛАТУР'!D:F,3,0)</f>
        <v>Замки</v>
      </c>
      <c r="R3777" s="40">
        <f>VLOOKUP(A:A,'ИЗ ОСНОВЫ НОМЕНКЛАТУР'!D:G,4,0)</f>
        <v>2392.9540000000002</v>
      </c>
      <c r="S3777" s="12" t="str">
        <f>VLOOKUP(A:A,'ИЗ ОСНОВЫ НОМЕНКЛАТУР'!D:H,5,0)</f>
        <v>C</v>
      </c>
      <c r="T3777" s="44">
        <f t="shared" si="699"/>
        <v>0</v>
      </c>
      <c r="U3777" s="44">
        <f t="shared" si="700"/>
        <v>0</v>
      </c>
      <c r="V3777" s="44">
        <f t="shared" si="701"/>
        <v>0</v>
      </c>
      <c r="W3777" s="44">
        <f t="shared" si="702"/>
        <v>0</v>
      </c>
      <c r="X3777" s="44">
        <f t="shared" si="703"/>
        <v>0</v>
      </c>
      <c r="Y3777" s="44">
        <f t="shared" si="704"/>
        <v>0</v>
      </c>
      <c r="Z3777" s="44">
        <f t="shared" si="705"/>
        <v>0</v>
      </c>
      <c r="AA3777" s="44">
        <f t="shared" si="706"/>
        <v>114861.79200000002</v>
      </c>
      <c r="AB3777" s="44">
        <f t="shared" si="707"/>
        <v>0</v>
      </c>
      <c r="AC3777" s="44">
        <f t="shared" si="708"/>
        <v>9571.8160000000007</v>
      </c>
      <c r="AD3777" s="44">
        <f t="shared" si="709"/>
        <v>88539.29800000001</v>
      </c>
      <c r="AE3777" s="12">
        <f t="shared" si="710"/>
        <v>212972.90600000002</v>
      </c>
    </row>
    <row r="3778" spans="1:31" ht="12.6" hidden="1" customHeight="1" x14ac:dyDescent="0.2">
      <c r="A3778" s="26" t="s">
        <v>2016</v>
      </c>
      <c r="B3778" s="19"/>
      <c r="C3778" s="19"/>
      <c r="D3778" s="20"/>
      <c r="E3778" s="21"/>
      <c r="F3778" s="22"/>
      <c r="G3778" s="21"/>
      <c r="H3778" s="22"/>
      <c r="I3778" s="20"/>
      <c r="J3778" s="20">
        <v>37</v>
      </c>
      <c r="K3778" s="20"/>
      <c r="L3778" s="20">
        <v>2</v>
      </c>
      <c r="M3778" s="20">
        <v>76</v>
      </c>
      <c r="N3778" s="20">
        <v>16</v>
      </c>
      <c r="O3778" s="20">
        <v>131</v>
      </c>
      <c r="P3778" s="23" t="str">
        <f>VLOOKUP(A3778,'ИЗ ОСНОВЫ НОМЕНКЛАТУР'!D:E,2,0)</f>
        <v>Крепежные системы</v>
      </c>
      <c r="Q3778" s="23" t="str">
        <f>VLOOKUP(A3778,'ИЗ ОСНОВЫ НОМЕНКЛАТУР'!D:F,3,0)</f>
        <v>Замки</v>
      </c>
      <c r="R3778" s="40">
        <f>VLOOKUP(A:A,'ИЗ ОСНОВЫ НОМЕНКЛАТУР'!D:G,4,0)</f>
        <v>3636.3556390977442</v>
      </c>
      <c r="S3778" s="12" t="str">
        <f>VLOOKUP(A:A,'ИЗ ОСНОВЫ НОМЕНКЛАТУР'!D:H,5,0)</f>
        <v>C</v>
      </c>
      <c r="T3778" s="44">
        <f t="shared" si="699"/>
        <v>0</v>
      </c>
      <c r="U3778" s="44">
        <f t="shared" si="700"/>
        <v>0</v>
      </c>
      <c r="V3778" s="44">
        <f t="shared" si="701"/>
        <v>0</v>
      </c>
      <c r="W3778" s="44">
        <f t="shared" si="702"/>
        <v>0</v>
      </c>
      <c r="X3778" s="44">
        <f t="shared" si="703"/>
        <v>0</v>
      </c>
      <c r="Y3778" s="44">
        <f t="shared" si="704"/>
        <v>0</v>
      </c>
      <c r="Z3778" s="44">
        <f t="shared" si="705"/>
        <v>134545.15864661653</v>
      </c>
      <c r="AA3778" s="44">
        <f t="shared" si="706"/>
        <v>0</v>
      </c>
      <c r="AB3778" s="44">
        <f t="shared" si="707"/>
        <v>7272.7112781954884</v>
      </c>
      <c r="AC3778" s="44">
        <f t="shared" si="708"/>
        <v>276363.02857142856</v>
      </c>
      <c r="AD3778" s="44">
        <f t="shared" si="709"/>
        <v>58181.690225563907</v>
      </c>
      <c r="AE3778" s="12">
        <f t="shared" si="710"/>
        <v>476362.5887218045</v>
      </c>
    </row>
    <row r="3779" spans="1:31" ht="12.6" hidden="1" customHeight="1" x14ac:dyDescent="0.2">
      <c r="A3779" s="26" t="s">
        <v>1592</v>
      </c>
      <c r="B3779" s="19"/>
      <c r="C3779" s="19"/>
      <c r="D3779" s="20"/>
      <c r="E3779" s="20">
        <v>72</v>
      </c>
      <c r="F3779" s="20"/>
      <c r="G3779" s="21"/>
      <c r="H3779" s="22"/>
      <c r="I3779" s="20"/>
      <c r="J3779" s="20">
        <v>84</v>
      </c>
      <c r="K3779" s="20"/>
      <c r="L3779" s="20">
        <v>13</v>
      </c>
      <c r="M3779" s="20"/>
      <c r="N3779" s="20"/>
      <c r="O3779" s="20">
        <v>169</v>
      </c>
      <c r="P3779" s="23" t="str">
        <f>VLOOKUP(A3779,'ИЗ ОСНОВЫ НОМЕНКЛАТУР'!D:E,2,0)</f>
        <v>Аксессуары для столешниц</v>
      </c>
      <c r="Q3779" s="23" t="str">
        <f>VLOOKUP(A3779,'ИЗ ОСНОВЫ НОМЕНКЛАТУР'!D:F,3,0)</f>
        <v>Планки торцевые, соеденительные, угловые для столешницы</v>
      </c>
      <c r="R3779" s="40">
        <f>VLOOKUP(A:A,'ИЗ ОСНОВЫ НОМЕНКЛАТУР'!D:G,4,0)</f>
        <v>501.18469026548672</v>
      </c>
      <c r="S3779" s="12" t="str">
        <f>VLOOKUP(A:A,'ИЗ ОСНОВЫ НОМЕНКЛАТУР'!D:H,5,0)</f>
        <v>C</v>
      </c>
      <c r="T3779" s="44">
        <f t="shared" si="699"/>
        <v>0</v>
      </c>
      <c r="U3779" s="44">
        <f t="shared" si="700"/>
        <v>36085.297699115043</v>
      </c>
      <c r="V3779" s="44">
        <f t="shared" si="701"/>
        <v>0</v>
      </c>
      <c r="W3779" s="44">
        <f t="shared" si="702"/>
        <v>0</v>
      </c>
      <c r="X3779" s="44">
        <f t="shared" si="703"/>
        <v>0</v>
      </c>
      <c r="Y3779" s="44">
        <f t="shared" si="704"/>
        <v>0</v>
      </c>
      <c r="Z3779" s="44">
        <f t="shared" si="705"/>
        <v>42099.513982300887</v>
      </c>
      <c r="AA3779" s="44">
        <f t="shared" si="706"/>
        <v>0</v>
      </c>
      <c r="AB3779" s="44">
        <f t="shared" si="707"/>
        <v>6515.4009734513274</v>
      </c>
      <c r="AC3779" s="44">
        <f t="shared" si="708"/>
        <v>0</v>
      </c>
      <c r="AD3779" s="44">
        <f t="shared" si="709"/>
        <v>0</v>
      </c>
      <c r="AE3779" s="12">
        <f t="shared" si="710"/>
        <v>84700.212654867253</v>
      </c>
    </row>
    <row r="3780" spans="1:31" ht="12.6" hidden="1" customHeight="1" x14ac:dyDescent="0.2">
      <c r="A3780" s="26" t="s">
        <v>1598</v>
      </c>
      <c r="B3780" s="19"/>
      <c r="C3780" s="19"/>
      <c r="D3780" s="20"/>
      <c r="E3780" s="20">
        <v>100</v>
      </c>
      <c r="F3780" s="20"/>
      <c r="G3780" s="21"/>
      <c r="H3780" s="22"/>
      <c r="I3780" s="20"/>
      <c r="J3780" s="20">
        <v>255</v>
      </c>
      <c r="K3780" s="20"/>
      <c r="L3780" s="20">
        <v>59</v>
      </c>
      <c r="M3780" s="20"/>
      <c r="N3780" s="20">
        <v>247</v>
      </c>
      <c r="O3780" s="20">
        <v>661</v>
      </c>
      <c r="P3780" s="23" t="str">
        <f>VLOOKUP(A3780,'ИЗ ОСНОВЫ НОМЕНКЛАТУР'!D:E,2,0)</f>
        <v>Аксессуары для столешниц</v>
      </c>
      <c r="Q3780" s="23" t="str">
        <f>VLOOKUP(A3780,'ИЗ ОСНОВЫ НОМЕНКЛАТУР'!D:F,3,0)</f>
        <v>Планки торцевые, соеденительные, угловые для столешницы</v>
      </c>
      <c r="R3780" s="40">
        <f>VLOOKUP(A:A,'ИЗ ОСНОВЫ НОМЕНКЛАТУР'!D:G,4,0)</f>
        <v>678.86648648648656</v>
      </c>
      <c r="S3780" s="12" t="str">
        <f>VLOOKUP(A:A,'ИЗ ОСНОВЫ НОМЕНКЛАТУР'!D:H,5,0)</f>
        <v>C</v>
      </c>
      <c r="T3780" s="44">
        <f t="shared" si="699"/>
        <v>0</v>
      </c>
      <c r="U3780" s="44">
        <f t="shared" si="700"/>
        <v>67886.648648648654</v>
      </c>
      <c r="V3780" s="44">
        <f t="shared" si="701"/>
        <v>0</v>
      </c>
      <c r="W3780" s="44">
        <f t="shared" si="702"/>
        <v>0</v>
      </c>
      <c r="X3780" s="44">
        <f t="shared" si="703"/>
        <v>0</v>
      </c>
      <c r="Y3780" s="44">
        <f t="shared" si="704"/>
        <v>0</v>
      </c>
      <c r="Z3780" s="44">
        <f t="shared" si="705"/>
        <v>173110.95405405408</v>
      </c>
      <c r="AA3780" s="44">
        <f t="shared" si="706"/>
        <v>0</v>
      </c>
      <c r="AB3780" s="44">
        <f t="shared" si="707"/>
        <v>40053.122702702705</v>
      </c>
      <c r="AC3780" s="44">
        <f t="shared" si="708"/>
        <v>0</v>
      </c>
      <c r="AD3780" s="44">
        <f t="shared" si="709"/>
        <v>167680.02216216217</v>
      </c>
      <c r="AE3780" s="12">
        <f t="shared" si="710"/>
        <v>448730.74756756763</v>
      </c>
    </row>
    <row r="3781" spans="1:31" ht="12.6" hidden="1" customHeight="1" x14ac:dyDescent="0.2">
      <c r="A3781" s="26" t="s">
        <v>1594</v>
      </c>
      <c r="B3781" s="19"/>
      <c r="C3781" s="19"/>
      <c r="D3781" s="20"/>
      <c r="E3781" s="20">
        <v>98</v>
      </c>
      <c r="F3781" s="20"/>
      <c r="G3781" s="21"/>
      <c r="H3781" s="22"/>
      <c r="I3781" s="20"/>
      <c r="J3781" s="20">
        <v>243</v>
      </c>
      <c r="K3781" s="20">
        <v>200</v>
      </c>
      <c r="L3781" s="20">
        <v>85</v>
      </c>
      <c r="M3781" s="20"/>
      <c r="N3781" s="20">
        <v>46</v>
      </c>
      <c r="O3781" s="20">
        <v>672</v>
      </c>
      <c r="P3781" s="23" t="str">
        <f>VLOOKUP(A3781,'ИЗ ОСНОВЫ НОМЕНКЛАТУР'!D:E,2,0)</f>
        <v>Аксессуары для столешниц</v>
      </c>
      <c r="Q3781" s="23" t="str">
        <f>VLOOKUP(A3781,'ИЗ ОСНОВЫ НОМЕНКЛАТУР'!D:F,3,0)</f>
        <v>Планки торцевые, соеденительные, угловые для столешницы</v>
      </c>
      <c r="R3781" s="40">
        <f>VLOOKUP(A:A,'ИЗ ОСНОВЫ НОМЕНКЛАТУР'!D:G,4,0)</f>
        <v>665.74595041322311</v>
      </c>
      <c r="S3781" s="12" t="str">
        <f>VLOOKUP(A:A,'ИЗ ОСНОВЫ НОМЕНКЛАТУР'!D:H,5,0)</f>
        <v>C</v>
      </c>
      <c r="T3781" s="44">
        <f t="shared" si="699"/>
        <v>0</v>
      </c>
      <c r="U3781" s="44">
        <f t="shared" si="700"/>
        <v>65243.103140495863</v>
      </c>
      <c r="V3781" s="44">
        <f t="shared" si="701"/>
        <v>0</v>
      </c>
      <c r="W3781" s="44">
        <f t="shared" si="702"/>
        <v>0</v>
      </c>
      <c r="X3781" s="44">
        <f t="shared" si="703"/>
        <v>0</v>
      </c>
      <c r="Y3781" s="44">
        <f t="shared" si="704"/>
        <v>0</v>
      </c>
      <c r="Z3781" s="44">
        <f t="shared" si="705"/>
        <v>161776.26595041322</v>
      </c>
      <c r="AA3781" s="44">
        <f t="shared" si="706"/>
        <v>133149.19008264464</v>
      </c>
      <c r="AB3781" s="44">
        <f t="shared" si="707"/>
        <v>56588.405785123963</v>
      </c>
      <c r="AC3781" s="44">
        <f t="shared" si="708"/>
        <v>0</v>
      </c>
      <c r="AD3781" s="44">
        <f t="shared" si="709"/>
        <v>30624.313719008263</v>
      </c>
      <c r="AE3781" s="12">
        <f t="shared" si="710"/>
        <v>447381.27867768588</v>
      </c>
    </row>
    <row r="3782" spans="1:31" ht="12.6" hidden="1" customHeight="1" x14ac:dyDescent="0.2">
      <c r="A3782" s="26" t="s">
        <v>1603</v>
      </c>
      <c r="B3782" s="19"/>
      <c r="C3782" s="19"/>
      <c r="D3782" s="20">
        <v>267</v>
      </c>
      <c r="E3782" s="21"/>
      <c r="F3782" s="22"/>
      <c r="G3782" s="21"/>
      <c r="H3782" s="22"/>
      <c r="I3782" s="20"/>
      <c r="J3782" s="20">
        <v>165</v>
      </c>
      <c r="K3782" s="20"/>
      <c r="L3782" s="20"/>
      <c r="M3782" s="20"/>
      <c r="N3782" s="20">
        <v>158</v>
      </c>
      <c r="O3782" s="20">
        <v>590</v>
      </c>
      <c r="P3782" s="23" t="str">
        <f>VLOOKUP(A3782,'ИЗ ОСНОВЫ НОМЕНКЛАТУР'!D:E,2,0)</f>
        <v>Аксессуары для столешниц</v>
      </c>
      <c r="Q3782" s="23" t="str">
        <f>VLOOKUP(A3782,'ИЗ ОСНОВЫ НОМЕНКЛАТУР'!D:F,3,0)</f>
        <v>Планки торцевые, соеденительные, угловые для столешницы</v>
      </c>
      <c r="R3782" s="40">
        <f>VLOOKUP(A:A,'ИЗ ОСНОВЫ НОМЕНКЛАТУР'!D:G,4,0)</f>
        <v>299.46384615384619</v>
      </c>
      <c r="S3782" s="12" t="str">
        <f>VLOOKUP(A:A,'ИЗ ОСНОВЫ НОМЕНКЛАТУР'!D:H,5,0)</f>
        <v>C</v>
      </c>
      <c r="T3782" s="44">
        <f t="shared" si="699"/>
        <v>79956.846923076926</v>
      </c>
      <c r="U3782" s="44">
        <f t="shared" si="700"/>
        <v>0</v>
      </c>
      <c r="V3782" s="44">
        <f t="shared" si="701"/>
        <v>0</v>
      </c>
      <c r="W3782" s="44">
        <f t="shared" si="702"/>
        <v>0</v>
      </c>
      <c r="X3782" s="44">
        <f t="shared" si="703"/>
        <v>0</v>
      </c>
      <c r="Y3782" s="44">
        <f t="shared" si="704"/>
        <v>0</v>
      </c>
      <c r="Z3782" s="44">
        <f t="shared" si="705"/>
        <v>49411.534615384619</v>
      </c>
      <c r="AA3782" s="44">
        <f t="shared" si="706"/>
        <v>0</v>
      </c>
      <c r="AB3782" s="44">
        <f t="shared" si="707"/>
        <v>0</v>
      </c>
      <c r="AC3782" s="44">
        <f t="shared" si="708"/>
        <v>0</v>
      </c>
      <c r="AD3782" s="44">
        <f t="shared" si="709"/>
        <v>47315.287692307698</v>
      </c>
      <c r="AE3782" s="12">
        <f t="shared" si="710"/>
        <v>176683.66923076924</v>
      </c>
    </row>
    <row r="3783" spans="1:31" ht="12.6" hidden="1" customHeight="1" x14ac:dyDescent="0.2">
      <c r="A3783" s="26" t="s">
        <v>1593</v>
      </c>
      <c r="B3783" s="19"/>
      <c r="C3783" s="19"/>
      <c r="D3783" s="20"/>
      <c r="E3783" s="20">
        <v>111</v>
      </c>
      <c r="F3783" s="20"/>
      <c r="G3783" s="21"/>
      <c r="H3783" s="22"/>
      <c r="I3783" s="20"/>
      <c r="J3783" s="20"/>
      <c r="K3783" s="20">
        <v>200</v>
      </c>
      <c r="L3783" s="20">
        <v>28</v>
      </c>
      <c r="M3783" s="20">
        <v>200</v>
      </c>
      <c r="N3783" s="20">
        <v>170</v>
      </c>
      <c r="O3783" s="20">
        <v>709</v>
      </c>
      <c r="P3783" s="23" t="str">
        <f>VLOOKUP(A3783,'ИЗ ОСНОВЫ НОМЕНКЛАТУР'!D:E,2,0)</f>
        <v>Аксессуары для столешниц</v>
      </c>
      <c r="Q3783" s="23" t="str">
        <f>VLOOKUP(A3783,'ИЗ ОСНОВЫ НОМЕНКЛАТУР'!D:F,3,0)</f>
        <v>Планки торцевые, соеденительные, угловые для столешницы</v>
      </c>
      <c r="R3783" s="40">
        <f>VLOOKUP(A:A,'ИЗ ОСНОВЫ НОМЕНКЛАТУР'!D:G,4,0)</f>
        <v>520.07551851851861</v>
      </c>
      <c r="S3783" s="12" t="str">
        <f>VLOOKUP(A:A,'ИЗ ОСНОВЫ НОМЕНКЛАТУР'!D:H,5,0)</f>
        <v>B</v>
      </c>
      <c r="T3783" s="44">
        <f t="shared" si="699"/>
        <v>0</v>
      </c>
      <c r="U3783" s="44">
        <f t="shared" si="700"/>
        <v>57728.382555555567</v>
      </c>
      <c r="V3783" s="44">
        <f t="shared" si="701"/>
        <v>0</v>
      </c>
      <c r="W3783" s="44">
        <f t="shared" si="702"/>
        <v>0</v>
      </c>
      <c r="X3783" s="44">
        <f t="shared" si="703"/>
        <v>0</v>
      </c>
      <c r="Y3783" s="44">
        <f t="shared" si="704"/>
        <v>0</v>
      </c>
      <c r="Z3783" s="44">
        <f t="shared" si="705"/>
        <v>0</v>
      </c>
      <c r="AA3783" s="44">
        <f t="shared" si="706"/>
        <v>104015.10370370372</v>
      </c>
      <c r="AB3783" s="44">
        <f t="shared" si="707"/>
        <v>14562.114518518521</v>
      </c>
      <c r="AC3783" s="44">
        <f t="shared" si="708"/>
        <v>104015.10370370372</v>
      </c>
      <c r="AD3783" s="44">
        <f t="shared" si="709"/>
        <v>88412.838148148163</v>
      </c>
      <c r="AE3783" s="12">
        <f t="shared" si="710"/>
        <v>368733.54262962966</v>
      </c>
    </row>
    <row r="3784" spans="1:31" ht="12.6" hidden="1" customHeight="1" x14ac:dyDescent="0.2">
      <c r="A3784" s="26" t="s">
        <v>1582</v>
      </c>
      <c r="B3784" s="19"/>
      <c r="C3784" s="19"/>
      <c r="D3784" s="20"/>
      <c r="E3784" s="21"/>
      <c r="F3784" s="22"/>
      <c r="G3784" s="21"/>
      <c r="H3784" s="22"/>
      <c r="I3784" s="20"/>
      <c r="J3784" s="20">
        <v>367</v>
      </c>
      <c r="K3784" s="20">
        <v>200</v>
      </c>
      <c r="L3784" s="20">
        <v>92</v>
      </c>
      <c r="M3784" s="20">
        <v>300</v>
      </c>
      <c r="N3784" s="20">
        <v>147</v>
      </c>
      <c r="O3784" s="20">
        <v>1106</v>
      </c>
      <c r="P3784" s="23" t="str">
        <f>VLOOKUP(A3784,'ИЗ ОСНОВЫ НОМЕНКЛАТУР'!D:E,2,0)</f>
        <v>Аксессуары для столешниц</v>
      </c>
      <c r="Q3784" s="23" t="str">
        <f>VLOOKUP(A3784,'ИЗ ОСНОВЫ НОМЕНКЛАТУР'!D:F,3,0)</f>
        <v>Планки торцевые, соеденительные, угловые для столешницы</v>
      </c>
      <c r="R3784" s="40">
        <f>VLOOKUP(A:A,'ИЗ ОСНОВЫ НОМЕНКЛАТУР'!D:G,4,0)</f>
        <v>705.5131462333826</v>
      </c>
      <c r="S3784" s="12" t="str">
        <f>VLOOKUP(A:A,'ИЗ ОСНОВЫ НОМЕНКЛАТУР'!D:H,5,0)</f>
        <v>B</v>
      </c>
      <c r="T3784" s="44">
        <f t="shared" si="699"/>
        <v>0</v>
      </c>
      <c r="U3784" s="44">
        <f t="shared" si="700"/>
        <v>0</v>
      </c>
      <c r="V3784" s="44">
        <f t="shared" si="701"/>
        <v>0</v>
      </c>
      <c r="W3784" s="44">
        <f t="shared" si="702"/>
        <v>0</v>
      </c>
      <c r="X3784" s="44">
        <f t="shared" si="703"/>
        <v>0</v>
      </c>
      <c r="Y3784" s="44">
        <f t="shared" si="704"/>
        <v>0</v>
      </c>
      <c r="Z3784" s="44">
        <f t="shared" si="705"/>
        <v>258923.32466765141</v>
      </c>
      <c r="AA3784" s="44">
        <f t="shared" si="706"/>
        <v>141102.62924667652</v>
      </c>
      <c r="AB3784" s="44">
        <f t="shared" si="707"/>
        <v>64907.209453471201</v>
      </c>
      <c r="AC3784" s="44">
        <f t="shared" si="708"/>
        <v>211653.94387001477</v>
      </c>
      <c r="AD3784" s="44">
        <f t="shared" si="709"/>
        <v>103710.43249630724</v>
      </c>
      <c r="AE3784" s="12">
        <f t="shared" si="710"/>
        <v>780297.53973412118</v>
      </c>
    </row>
    <row r="3785" spans="1:31" ht="12.6" hidden="1" customHeight="1" x14ac:dyDescent="0.2">
      <c r="A3785" s="26" t="s">
        <v>1576</v>
      </c>
      <c r="B3785" s="19"/>
      <c r="C3785" s="19"/>
      <c r="D3785" s="20"/>
      <c r="E3785" s="21"/>
      <c r="F3785" s="22"/>
      <c r="G3785" s="21"/>
      <c r="H3785" s="22"/>
      <c r="I3785" s="20">
        <v>2100</v>
      </c>
      <c r="J3785" s="20">
        <v>81</v>
      </c>
      <c r="K3785" s="20"/>
      <c r="L3785" s="20"/>
      <c r="M3785" s="20"/>
      <c r="N3785" s="20">
        <v>5</v>
      </c>
      <c r="O3785" s="20">
        <v>2186</v>
      </c>
      <c r="P3785" s="23" t="str">
        <f>VLOOKUP(A3785,'ИЗ ОСНОВЫ НОМЕНКЛАТУР'!D:E,2,0)</f>
        <v>Аксессуары для столешниц</v>
      </c>
      <c r="Q3785" s="23" t="str">
        <f>VLOOKUP(A3785,'ИЗ ОСНОВЫ НОМЕНКЛАТУР'!D:F,3,0)</f>
        <v>Планки торцевые, соеденительные, угловые для столешницы</v>
      </c>
      <c r="R3785" s="40">
        <f>VLOOKUP(A:A,'ИЗ ОСНОВЫ НОМЕНКЛАТУР'!D:G,4,0)</f>
        <v>570.28254433833558</v>
      </c>
      <c r="S3785" s="12" t="str">
        <f>VLOOKUP(A:A,'ИЗ ОСНОВЫ НОМЕНКЛАТУР'!D:H,5,0)</f>
        <v>A</v>
      </c>
      <c r="T3785" s="44">
        <f t="shared" ref="T3785:T3848" si="711">$R3785*D3785</f>
        <v>0</v>
      </c>
      <c r="U3785" s="44">
        <f t="shared" ref="U3785:U3848" si="712">$R3785*E3785</f>
        <v>0</v>
      </c>
      <c r="V3785" s="44">
        <f t="shared" ref="V3785:V3848" si="713">$R3785*F3785</f>
        <v>0</v>
      </c>
      <c r="W3785" s="44">
        <f t="shared" ref="W3785:W3848" si="714">$R3785*G3785</f>
        <v>0</v>
      </c>
      <c r="X3785" s="44">
        <f t="shared" ref="X3785:X3848" si="715">$R3785*H3785</f>
        <v>0</v>
      </c>
      <c r="Y3785" s="44">
        <f t="shared" ref="Y3785:Y3848" si="716">$R3785*I3785</f>
        <v>1197593.3431105048</v>
      </c>
      <c r="Z3785" s="44">
        <f t="shared" ref="Z3785:Z3848" si="717">$R3785*J3785</f>
        <v>46192.886091405184</v>
      </c>
      <c r="AA3785" s="44">
        <f t="shared" ref="AA3785:AA3848" si="718">$R3785*K3785</f>
        <v>0</v>
      </c>
      <c r="AB3785" s="44">
        <f t="shared" ref="AB3785:AB3848" si="719">$R3785*L3785</f>
        <v>0</v>
      </c>
      <c r="AC3785" s="44">
        <f t="shared" ref="AC3785:AC3848" si="720">$R3785*M3785</f>
        <v>0</v>
      </c>
      <c r="AD3785" s="44">
        <f t="shared" ref="AD3785:AD3848" si="721">$R3785*N3785</f>
        <v>2851.4127216916777</v>
      </c>
      <c r="AE3785" s="12">
        <f t="shared" ref="AE3785:AE3848" si="722">SUM(T3785:AD3785)</f>
        <v>1246637.6419236017</v>
      </c>
    </row>
    <row r="3786" spans="1:31" ht="12.6" hidden="1" customHeight="1" x14ac:dyDescent="0.2">
      <c r="A3786" s="26" t="s">
        <v>1580</v>
      </c>
      <c r="B3786" s="19"/>
      <c r="C3786" s="19"/>
      <c r="D3786" s="20"/>
      <c r="E3786" s="20">
        <v>28</v>
      </c>
      <c r="F3786" s="20"/>
      <c r="G3786" s="21"/>
      <c r="H3786" s="22"/>
      <c r="I3786" s="20">
        <v>300</v>
      </c>
      <c r="J3786" s="20">
        <v>511</v>
      </c>
      <c r="K3786" s="20">
        <v>200</v>
      </c>
      <c r="L3786" s="20">
        <v>60</v>
      </c>
      <c r="M3786" s="20">
        <v>100</v>
      </c>
      <c r="N3786" s="20">
        <v>126</v>
      </c>
      <c r="O3786" s="20">
        <v>1325</v>
      </c>
      <c r="P3786" s="23" t="str">
        <f>VLOOKUP(A3786,'ИЗ ОСНОВЫ НОМЕНКЛАТУР'!D:E,2,0)</f>
        <v>Аксессуары для столешниц</v>
      </c>
      <c r="Q3786" s="23" t="str">
        <f>VLOOKUP(A3786,'ИЗ ОСНОВЫ НОМЕНКЛАТУР'!D:F,3,0)</f>
        <v>Планки торцевые, соеденительные, угловые для столешницы</v>
      </c>
      <c r="R3786" s="40">
        <f>VLOOKUP(A:A,'ИЗ ОСНОВЫ НОМЕНКЛАТУР'!D:G,4,0)</f>
        <v>704.25253584229392</v>
      </c>
      <c r="S3786" s="12" t="str">
        <f>VLOOKUP(A:A,'ИЗ ОСНОВЫ НОМЕНКЛАТУР'!D:H,5,0)</f>
        <v>B</v>
      </c>
      <c r="T3786" s="44">
        <f t="shared" si="711"/>
        <v>0</v>
      </c>
      <c r="U3786" s="44">
        <f t="shared" si="712"/>
        <v>19719.071003584231</v>
      </c>
      <c r="V3786" s="44">
        <f t="shared" si="713"/>
        <v>0</v>
      </c>
      <c r="W3786" s="44">
        <f t="shared" si="714"/>
        <v>0</v>
      </c>
      <c r="X3786" s="44">
        <f t="shared" si="715"/>
        <v>0</v>
      </c>
      <c r="Y3786" s="44">
        <f t="shared" si="716"/>
        <v>211275.76075268819</v>
      </c>
      <c r="Z3786" s="44">
        <f t="shared" si="717"/>
        <v>359873.04581541219</v>
      </c>
      <c r="AA3786" s="44">
        <f t="shared" si="718"/>
        <v>140850.50716845877</v>
      </c>
      <c r="AB3786" s="44">
        <f t="shared" si="719"/>
        <v>42255.152150537637</v>
      </c>
      <c r="AC3786" s="44">
        <f t="shared" si="720"/>
        <v>70425.253584229387</v>
      </c>
      <c r="AD3786" s="44">
        <f t="shared" si="721"/>
        <v>88735.819516129035</v>
      </c>
      <c r="AE3786" s="12">
        <f t="shared" si="722"/>
        <v>933134.60999103938</v>
      </c>
    </row>
    <row r="3787" spans="1:31" ht="12.6" hidden="1" customHeight="1" x14ac:dyDescent="0.2">
      <c r="A3787" s="26" t="s">
        <v>1607</v>
      </c>
      <c r="B3787" s="19"/>
      <c r="C3787" s="19"/>
      <c r="D3787" s="20"/>
      <c r="E3787" s="21"/>
      <c r="F3787" s="22"/>
      <c r="G3787" s="21"/>
      <c r="H3787" s="22"/>
      <c r="I3787" s="20"/>
      <c r="J3787" s="20"/>
      <c r="K3787" s="20"/>
      <c r="L3787" s="20"/>
      <c r="M3787" s="20"/>
      <c r="N3787" s="20">
        <v>43</v>
      </c>
      <c r="O3787" s="20">
        <v>43</v>
      </c>
      <c r="P3787" s="23" t="str">
        <f>VLOOKUP(A3787,'ИЗ ОСНОВЫ НОМЕНКЛАТУР'!D:E,2,0)</f>
        <v>Аксессуары для столешниц</v>
      </c>
      <c r="Q3787" s="23" t="str">
        <f>VLOOKUP(A3787,'ИЗ ОСНОВЫ НОМЕНКЛАТУР'!D:F,3,0)</f>
        <v>Планки торцевые, соеденительные, угловые для столешницы</v>
      </c>
      <c r="R3787" s="40">
        <f>VLOOKUP(A:A,'ИЗ ОСНОВЫ НОМЕНКЛАТУР'!D:G,4,0)</f>
        <v>1854</v>
      </c>
      <c r="S3787" s="12" t="str">
        <f>VLOOKUP(A:A,'ИЗ ОСНОВЫ НОМЕНКЛАТУР'!D:H,5,0)</f>
        <v>C</v>
      </c>
      <c r="T3787" s="44">
        <f t="shared" si="711"/>
        <v>0</v>
      </c>
      <c r="U3787" s="44">
        <f t="shared" si="712"/>
        <v>0</v>
      </c>
      <c r="V3787" s="44">
        <f t="shared" si="713"/>
        <v>0</v>
      </c>
      <c r="W3787" s="44">
        <f t="shared" si="714"/>
        <v>0</v>
      </c>
      <c r="X3787" s="44">
        <f t="shared" si="715"/>
        <v>0</v>
      </c>
      <c r="Y3787" s="44">
        <f t="shared" si="716"/>
        <v>0</v>
      </c>
      <c r="Z3787" s="44">
        <f t="shared" si="717"/>
        <v>0</v>
      </c>
      <c r="AA3787" s="44">
        <f t="shared" si="718"/>
        <v>0</v>
      </c>
      <c r="AB3787" s="44">
        <f t="shared" si="719"/>
        <v>0</v>
      </c>
      <c r="AC3787" s="44">
        <f t="shared" si="720"/>
        <v>0</v>
      </c>
      <c r="AD3787" s="44">
        <f t="shared" si="721"/>
        <v>79722</v>
      </c>
      <c r="AE3787" s="12">
        <f t="shared" si="722"/>
        <v>79722</v>
      </c>
    </row>
    <row r="3788" spans="1:31" ht="12.6" hidden="1" customHeight="1" x14ac:dyDescent="0.2">
      <c r="A3788" s="26" t="s">
        <v>3710</v>
      </c>
      <c r="B3788" s="19"/>
      <c r="C3788" s="19"/>
      <c r="D3788" s="20"/>
      <c r="E3788" s="21"/>
      <c r="F3788" s="22"/>
      <c r="G3788" s="21"/>
      <c r="H3788" s="22"/>
      <c r="I3788" s="20"/>
      <c r="J3788" s="20"/>
      <c r="K3788" s="20">
        <v>57</v>
      </c>
      <c r="L3788" s="20"/>
      <c r="M3788" s="20"/>
      <c r="N3788" s="20"/>
      <c r="O3788" s="20">
        <v>57</v>
      </c>
      <c r="P3788" s="23" t="str">
        <f>VLOOKUP(A3788,'ИЗ ОСНОВЫ НОМЕНКЛАТУР'!D:E,2,0)</f>
        <v>Аксессуары для шкафов</v>
      </c>
      <c r="Q3788" s="23" t="str">
        <f>VLOOKUP(A3788,'ИЗ ОСНОВЫ НОМЕНКЛАТУР'!D:F,3,0)</f>
        <v>Шкаф/шкаф-купе наполнение (бренд Aristo)</v>
      </c>
      <c r="R3788" s="40">
        <f>VLOOKUP(A:A,'ИЗ ОСНОВЫ НОМЕНКЛАТУР'!D:G,4,0)</f>
        <v>2403.98</v>
      </c>
      <c r="S3788" s="12" t="str">
        <f>VLOOKUP(A:A,'ИЗ ОСНОВЫ НОМЕНКЛАТУР'!D:H,5,0)</f>
        <v>B</v>
      </c>
      <c r="T3788" s="44">
        <f t="shared" si="711"/>
        <v>0</v>
      </c>
      <c r="U3788" s="44">
        <f t="shared" si="712"/>
        <v>0</v>
      </c>
      <c r="V3788" s="44">
        <f t="shared" si="713"/>
        <v>0</v>
      </c>
      <c r="W3788" s="44">
        <f t="shared" si="714"/>
        <v>0</v>
      </c>
      <c r="X3788" s="44">
        <f t="shared" si="715"/>
        <v>0</v>
      </c>
      <c r="Y3788" s="44">
        <f t="shared" si="716"/>
        <v>0</v>
      </c>
      <c r="Z3788" s="44">
        <f t="shared" si="717"/>
        <v>0</v>
      </c>
      <c r="AA3788" s="44">
        <f t="shared" si="718"/>
        <v>137026.86000000002</v>
      </c>
      <c r="AB3788" s="44">
        <f t="shared" si="719"/>
        <v>0</v>
      </c>
      <c r="AC3788" s="44">
        <f t="shared" si="720"/>
        <v>0</v>
      </c>
      <c r="AD3788" s="44">
        <f t="shared" si="721"/>
        <v>0</v>
      </c>
      <c r="AE3788" s="12">
        <f t="shared" si="722"/>
        <v>137026.86000000002</v>
      </c>
    </row>
    <row r="3789" spans="1:31" ht="12.6" hidden="1" customHeight="1" x14ac:dyDescent="0.2">
      <c r="A3789" s="26" t="s">
        <v>5031</v>
      </c>
      <c r="B3789" s="19"/>
      <c r="C3789" s="19"/>
      <c r="D3789" s="20"/>
      <c r="E3789" s="21"/>
      <c r="F3789" s="22"/>
      <c r="G3789" s="21"/>
      <c r="H3789" s="22"/>
      <c r="I3789" s="20"/>
      <c r="J3789" s="20"/>
      <c r="K3789" s="20">
        <v>15</v>
      </c>
      <c r="L3789" s="20"/>
      <c r="M3789" s="20"/>
      <c r="N3789" s="20"/>
      <c r="O3789" s="20">
        <v>15</v>
      </c>
      <c r="P3789" s="23" t="str">
        <f>VLOOKUP(A3789,'ИЗ ОСНОВЫ НОМЕНКЛАТУР'!D:E,2,0)</f>
        <v>Аксессуары для шкафов</v>
      </c>
      <c r="Q3789" s="23" t="str">
        <f>VLOOKUP(A3789,'ИЗ ОСНОВЫ НОМЕНКЛАТУР'!D:F,3,0)</f>
        <v>Шкаф/шкаф-купе наполнение (бренд Aristo)</v>
      </c>
      <c r="R3789" s="40">
        <f>VLOOKUP(A:A,'ИЗ ОСНОВЫ НОМЕНКЛАТУР'!D:G,4,0)</f>
        <v>2316.1333333333332</v>
      </c>
      <c r="S3789" s="12" t="str">
        <f>VLOOKUP(A:A,'ИЗ ОСНОВЫ НОМЕНКЛАТУР'!D:H,5,0)</f>
        <v>C</v>
      </c>
      <c r="T3789" s="44">
        <f t="shared" si="711"/>
        <v>0</v>
      </c>
      <c r="U3789" s="44">
        <f t="shared" si="712"/>
        <v>0</v>
      </c>
      <c r="V3789" s="44">
        <f t="shared" si="713"/>
        <v>0</v>
      </c>
      <c r="W3789" s="44">
        <f t="shared" si="714"/>
        <v>0</v>
      </c>
      <c r="X3789" s="44">
        <f t="shared" si="715"/>
        <v>0</v>
      </c>
      <c r="Y3789" s="44">
        <f t="shared" si="716"/>
        <v>0</v>
      </c>
      <c r="Z3789" s="44">
        <f t="shared" si="717"/>
        <v>0</v>
      </c>
      <c r="AA3789" s="44">
        <f t="shared" si="718"/>
        <v>34742</v>
      </c>
      <c r="AB3789" s="44">
        <f t="shared" si="719"/>
        <v>0</v>
      </c>
      <c r="AC3789" s="44">
        <f t="shared" si="720"/>
        <v>0</v>
      </c>
      <c r="AD3789" s="44">
        <f t="shared" si="721"/>
        <v>0</v>
      </c>
      <c r="AE3789" s="12">
        <f t="shared" si="722"/>
        <v>34742</v>
      </c>
    </row>
    <row r="3790" spans="1:31" ht="12.6" hidden="1" customHeight="1" x14ac:dyDescent="0.2">
      <c r="A3790" s="26" t="s">
        <v>5032</v>
      </c>
      <c r="B3790" s="19"/>
      <c r="C3790" s="19"/>
      <c r="D3790" s="20"/>
      <c r="E3790" s="21"/>
      <c r="F3790" s="22"/>
      <c r="G3790" s="21"/>
      <c r="H3790" s="22"/>
      <c r="I3790" s="20"/>
      <c r="J3790" s="20"/>
      <c r="K3790" s="20">
        <v>5</v>
      </c>
      <c r="L3790" s="20"/>
      <c r="M3790" s="20"/>
      <c r="N3790" s="20"/>
      <c r="O3790" s="20">
        <v>5</v>
      </c>
      <c r="P3790" s="23" t="str">
        <f>VLOOKUP(A3790,'ИЗ ОСНОВЫ НОМЕНКЛАТУР'!D:E,2,0)</f>
        <v>Аксессуары для шкафов</v>
      </c>
      <c r="Q3790" s="23" t="str">
        <f>VLOOKUP(A3790,'ИЗ ОСНОВЫ НОМЕНКЛАТУР'!D:F,3,0)</f>
        <v>Шкаф/шкаф-купе наполнение (бренд Aristo)</v>
      </c>
      <c r="R3790" s="40">
        <f>VLOOKUP(A:A,'ИЗ ОСНОВЫ НОМЕНКЛАТУР'!D:G,4,0)</f>
        <v>10019.4</v>
      </c>
      <c r="S3790" s="12" t="str">
        <f>VLOOKUP(A:A,'ИЗ ОСНОВЫ НОМЕНКЛАТУР'!D:H,5,0)</f>
        <v>C</v>
      </c>
      <c r="T3790" s="44">
        <f t="shared" si="711"/>
        <v>0</v>
      </c>
      <c r="U3790" s="44">
        <f t="shared" si="712"/>
        <v>0</v>
      </c>
      <c r="V3790" s="44">
        <f t="shared" si="713"/>
        <v>0</v>
      </c>
      <c r="W3790" s="44">
        <f t="shared" si="714"/>
        <v>0</v>
      </c>
      <c r="X3790" s="44">
        <f t="shared" si="715"/>
        <v>0</v>
      </c>
      <c r="Y3790" s="44">
        <f t="shared" si="716"/>
        <v>0</v>
      </c>
      <c r="Z3790" s="44">
        <f t="shared" si="717"/>
        <v>0</v>
      </c>
      <c r="AA3790" s="44">
        <f t="shared" si="718"/>
        <v>50097</v>
      </c>
      <c r="AB3790" s="44">
        <f t="shared" si="719"/>
        <v>0</v>
      </c>
      <c r="AC3790" s="44">
        <f t="shared" si="720"/>
        <v>0</v>
      </c>
      <c r="AD3790" s="44">
        <f t="shared" si="721"/>
        <v>0</v>
      </c>
      <c r="AE3790" s="12">
        <f t="shared" si="722"/>
        <v>50097</v>
      </c>
    </row>
    <row r="3791" spans="1:31" ht="12.6" hidden="1" customHeight="1" x14ac:dyDescent="0.2">
      <c r="A3791" s="26" t="s">
        <v>3317</v>
      </c>
      <c r="B3791" s="19"/>
      <c r="C3791" s="19"/>
      <c r="D3791" s="20"/>
      <c r="E3791" s="20">
        <v>32</v>
      </c>
      <c r="F3791" s="20"/>
      <c r="G3791" s="21"/>
      <c r="H3791" s="22"/>
      <c r="I3791" s="20"/>
      <c r="J3791" s="20">
        <v>76</v>
      </c>
      <c r="K3791" s="20"/>
      <c r="L3791" s="20">
        <v>300</v>
      </c>
      <c r="M3791" s="20"/>
      <c r="N3791" s="20">
        <v>447</v>
      </c>
      <c r="O3791" s="20">
        <v>855</v>
      </c>
      <c r="P3791" s="23" t="str">
        <f>VLOOKUP(A3791,'ИЗ ОСНОВЫ НОМЕНКЛАТУР'!D:E,2,0)</f>
        <v>Трубные системы, рейлинг</v>
      </c>
      <c r="Q3791" s="23" t="str">
        <f>VLOOKUP(A3791,'ИЗ ОСНОВЫ НОМЕНКЛАТУР'!D:F,3,0)</f>
        <v>Соединение труб</v>
      </c>
      <c r="R3791" s="40">
        <f>VLOOKUP(A:A,'ИЗ ОСНОВЫ НОМЕНКЛАТУР'!D:G,4,0)</f>
        <v>257.24930909090909</v>
      </c>
      <c r="S3791" s="12" t="str">
        <f>VLOOKUP(A:A,'ИЗ ОСНОВЫ НОМЕНКЛАТУР'!D:H,5,0)</f>
        <v>C</v>
      </c>
      <c r="T3791" s="44">
        <f t="shared" si="711"/>
        <v>0</v>
      </c>
      <c r="U3791" s="44">
        <f t="shared" si="712"/>
        <v>8231.977890909091</v>
      </c>
      <c r="V3791" s="44">
        <f t="shared" si="713"/>
        <v>0</v>
      </c>
      <c r="W3791" s="44">
        <f t="shared" si="714"/>
        <v>0</v>
      </c>
      <c r="X3791" s="44">
        <f t="shared" si="715"/>
        <v>0</v>
      </c>
      <c r="Y3791" s="44">
        <f t="shared" si="716"/>
        <v>0</v>
      </c>
      <c r="Z3791" s="44">
        <f t="shared" si="717"/>
        <v>19550.94749090909</v>
      </c>
      <c r="AA3791" s="44">
        <f t="shared" si="718"/>
        <v>0</v>
      </c>
      <c r="AB3791" s="44">
        <f t="shared" si="719"/>
        <v>77174.792727272725</v>
      </c>
      <c r="AC3791" s="44">
        <f t="shared" si="720"/>
        <v>0</v>
      </c>
      <c r="AD3791" s="44">
        <f t="shared" si="721"/>
        <v>114990.44116363637</v>
      </c>
      <c r="AE3791" s="12">
        <f t="shared" si="722"/>
        <v>219948.15927272727</v>
      </c>
    </row>
    <row r="3792" spans="1:31" ht="12.6" hidden="1" customHeight="1" x14ac:dyDescent="0.2">
      <c r="A3792" s="26" t="s">
        <v>3325</v>
      </c>
      <c r="B3792" s="19"/>
      <c r="C3792" s="19"/>
      <c r="D3792" s="20"/>
      <c r="E3792" s="20">
        <v>49</v>
      </c>
      <c r="F3792" s="20"/>
      <c r="G3792" s="21"/>
      <c r="H3792" s="22"/>
      <c r="I3792" s="20"/>
      <c r="J3792" s="20"/>
      <c r="K3792" s="20"/>
      <c r="L3792" s="20"/>
      <c r="M3792" s="20"/>
      <c r="N3792" s="20"/>
      <c r="O3792" s="20">
        <v>49</v>
      </c>
      <c r="P3792" s="23" t="str">
        <f>VLOOKUP(A3792,'ИЗ ОСНОВЫ НОМЕНКЛАТУР'!D:E,2,0)</f>
        <v>Трубные системы, рейлинг</v>
      </c>
      <c r="Q3792" s="23" t="str">
        <f>VLOOKUP(A3792,'ИЗ ОСНОВЫ НОМЕНКЛАТУР'!D:F,3,0)</f>
        <v>Соединение труб</v>
      </c>
      <c r="R3792" s="40">
        <f>VLOOKUP(A:A,'ИЗ ОСНОВЫ НОМЕНКЛАТУР'!D:G,4,0)</f>
        <v>271.77499999999998</v>
      </c>
      <c r="S3792" s="12" t="str">
        <f>VLOOKUP(A:A,'ИЗ ОСНОВЫ НОМЕНКЛАТУР'!D:H,5,0)</f>
        <v>C</v>
      </c>
      <c r="T3792" s="44">
        <f t="shared" si="711"/>
        <v>0</v>
      </c>
      <c r="U3792" s="44">
        <f t="shared" si="712"/>
        <v>13316.974999999999</v>
      </c>
      <c r="V3792" s="44">
        <f t="shared" si="713"/>
        <v>0</v>
      </c>
      <c r="W3792" s="44">
        <f t="shared" si="714"/>
        <v>0</v>
      </c>
      <c r="X3792" s="44">
        <f t="shared" si="715"/>
        <v>0</v>
      </c>
      <c r="Y3792" s="44">
        <f t="shared" si="716"/>
        <v>0</v>
      </c>
      <c r="Z3792" s="44">
        <f t="shared" si="717"/>
        <v>0</v>
      </c>
      <c r="AA3792" s="44">
        <f t="shared" si="718"/>
        <v>0</v>
      </c>
      <c r="AB3792" s="44">
        <f t="shared" si="719"/>
        <v>0</v>
      </c>
      <c r="AC3792" s="44">
        <f t="shared" si="720"/>
        <v>0</v>
      </c>
      <c r="AD3792" s="44">
        <f t="shared" si="721"/>
        <v>0</v>
      </c>
      <c r="AE3792" s="12">
        <f t="shared" si="722"/>
        <v>13316.974999999999</v>
      </c>
    </row>
    <row r="3793" spans="1:31" ht="12.6" hidden="1" customHeight="1" x14ac:dyDescent="0.2">
      <c r="A3793" s="26" t="s">
        <v>5033</v>
      </c>
      <c r="B3793" s="19"/>
      <c r="C3793" s="19"/>
      <c r="D3793" s="20"/>
      <c r="E3793" s="21"/>
      <c r="F3793" s="22"/>
      <c r="G3793" s="21"/>
      <c r="H3793" s="22"/>
      <c r="I3793" s="20"/>
      <c r="J3793" s="20"/>
      <c r="K3793" s="20"/>
      <c r="L3793" s="20"/>
      <c r="M3793" s="20"/>
      <c r="N3793" s="20">
        <v>8</v>
      </c>
      <c r="O3793" s="20">
        <v>8</v>
      </c>
      <c r="P3793" s="23" t="str">
        <f>VLOOKUP(A3793,'ИЗ ОСНОВЫ НОМЕНКЛАТУР'!D:E,2,0)</f>
        <v>Ручки, крючки, опоры</v>
      </c>
      <c r="Q3793" s="23" t="str">
        <f>VLOOKUP(A3793,'ИЗ ОСНОВЫ НОМЕНКЛАТУР'!D:F,3,0)</f>
        <v>Комплектующие для профильных ручек</v>
      </c>
      <c r="R3793" s="40">
        <f>VLOOKUP(A:A,'ИЗ ОСНОВЫ НОМЕНКЛАТУР'!D:G,4,0)</f>
        <v>543</v>
      </c>
      <c r="S3793" s="12" t="str">
        <f>VLOOKUP(A:A,'ИЗ ОСНОВЫ НОМЕНКЛАТУР'!D:H,5,0)</f>
        <v>C</v>
      </c>
      <c r="T3793" s="44">
        <f t="shared" si="711"/>
        <v>0</v>
      </c>
      <c r="U3793" s="44">
        <f t="shared" si="712"/>
        <v>0</v>
      </c>
      <c r="V3793" s="44">
        <f t="shared" si="713"/>
        <v>0</v>
      </c>
      <c r="W3793" s="44">
        <f t="shared" si="714"/>
        <v>0</v>
      </c>
      <c r="X3793" s="44">
        <f t="shared" si="715"/>
        <v>0</v>
      </c>
      <c r="Y3793" s="44">
        <f t="shared" si="716"/>
        <v>0</v>
      </c>
      <c r="Z3793" s="44">
        <f t="shared" si="717"/>
        <v>0</v>
      </c>
      <c r="AA3793" s="44">
        <f t="shared" si="718"/>
        <v>0</v>
      </c>
      <c r="AB3793" s="44">
        <f t="shared" si="719"/>
        <v>0</v>
      </c>
      <c r="AC3793" s="44">
        <f t="shared" si="720"/>
        <v>0</v>
      </c>
      <c r="AD3793" s="44">
        <f t="shared" si="721"/>
        <v>4344</v>
      </c>
      <c r="AE3793" s="12">
        <f t="shared" si="722"/>
        <v>4344</v>
      </c>
    </row>
    <row r="3794" spans="1:31" ht="12.6" hidden="1" customHeight="1" x14ac:dyDescent="0.2">
      <c r="A3794" s="26" t="s">
        <v>2811</v>
      </c>
      <c r="B3794" s="19"/>
      <c r="C3794" s="19"/>
      <c r="D3794" s="20"/>
      <c r="E3794" s="21"/>
      <c r="F3794" s="22"/>
      <c r="G3794" s="21"/>
      <c r="H3794" s="22"/>
      <c r="I3794" s="20"/>
      <c r="J3794" s="20"/>
      <c r="K3794" s="20"/>
      <c r="L3794" s="20"/>
      <c r="M3794" s="20"/>
      <c r="N3794" s="20">
        <v>4</v>
      </c>
      <c r="O3794" s="20">
        <v>4</v>
      </c>
      <c r="P3794" s="23" t="str">
        <f>VLOOKUP(A3794,'ИЗ ОСНОВЫ НОМЕНКЛАТУР'!D:E,2,0)</f>
        <v>Ручки, крючки, опоры</v>
      </c>
      <c r="Q3794" s="23" t="str">
        <f>VLOOKUP(A3794,'ИЗ ОСНОВЫ НОМЕНКЛАТУР'!D:F,3,0)</f>
        <v>Комплектующие для профильных ручек</v>
      </c>
      <c r="R3794" s="40">
        <f>VLOOKUP(A:A,'ИЗ ОСНОВЫ НОМЕНКЛАТУР'!D:G,4,0)</f>
        <v>489</v>
      </c>
      <c r="S3794" s="12" t="str">
        <f>VLOOKUP(A:A,'ИЗ ОСНОВЫ НОМЕНКЛАТУР'!D:H,5,0)</f>
        <v>C</v>
      </c>
      <c r="T3794" s="44">
        <f t="shared" si="711"/>
        <v>0</v>
      </c>
      <c r="U3794" s="44">
        <f t="shared" si="712"/>
        <v>0</v>
      </c>
      <c r="V3794" s="44">
        <f t="shared" si="713"/>
        <v>0</v>
      </c>
      <c r="W3794" s="44">
        <f t="shared" si="714"/>
        <v>0</v>
      </c>
      <c r="X3794" s="44">
        <f t="shared" si="715"/>
        <v>0</v>
      </c>
      <c r="Y3794" s="44">
        <f t="shared" si="716"/>
        <v>0</v>
      </c>
      <c r="Z3794" s="44">
        <f t="shared" si="717"/>
        <v>0</v>
      </c>
      <c r="AA3794" s="44">
        <f t="shared" si="718"/>
        <v>0</v>
      </c>
      <c r="AB3794" s="44">
        <f t="shared" si="719"/>
        <v>0</v>
      </c>
      <c r="AC3794" s="44">
        <f t="shared" si="720"/>
        <v>0</v>
      </c>
      <c r="AD3794" s="44">
        <f t="shared" si="721"/>
        <v>1956</v>
      </c>
      <c r="AE3794" s="12">
        <f t="shared" si="722"/>
        <v>1956</v>
      </c>
    </row>
    <row r="3795" spans="1:31" ht="12.6" hidden="1" customHeight="1" x14ac:dyDescent="0.2">
      <c r="A3795" s="26" t="s">
        <v>1521</v>
      </c>
      <c r="B3795" s="19"/>
      <c r="C3795" s="19"/>
      <c r="D3795" s="20"/>
      <c r="E3795" s="21"/>
      <c r="F3795" s="22"/>
      <c r="G3795" s="21"/>
      <c r="H3795" s="22"/>
      <c r="I3795" s="20"/>
      <c r="J3795" s="20"/>
      <c r="K3795" s="20"/>
      <c r="L3795" s="20">
        <v>22</v>
      </c>
      <c r="M3795" s="20"/>
      <c r="N3795" s="20"/>
      <c r="O3795" s="20">
        <v>22</v>
      </c>
      <c r="P3795" s="23" t="str">
        <f>VLOOKUP(A3795,'ИЗ ОСНОВЫ НОМЕНКЛАТУР'!D:E,2,0)</f>
        <v>Аксессуары для столешниц</v>
      </c>
      <c r="Q3795" s="23" t="str">
        <f>VLOOKUP(A3795,'ИЗ ОСНОВЫ НОМЕНКЛАТУР'!D:F,3,0)</f>
        <v>Комплектующие для плинтуса к столешнице</v>
      </c>
      <c r="R3795" s="40">
        <f>VLOOKUP(A:A,'ИЗ ОСНОВЫ НОМЕНКЛАТУР'!D:G,4,0)</f>
        <v>49.195833333333333</v>
      </c>
      <c r="S3795" s="12" t="str">
        <f>VLOOKUP(A:A,'ИЗ ОСНОВЫ НОМЕНКЛАТУР'!D:H,5,0)</f>
        <v>C</v>
      </c>
      <c r="T3795" s="44">
        <f t="shared" si="711"/>
        <v>0</v>
      </c>
      <c r="U3795" s="44">
        <f t="shared" si="712"/>
        <v>0</v>
      </c>
      <c r="V3795" s="44">
        <f t="shared" si="713"/>
        <v>0</v>
      </c>
      <c r="W3795" s="44">
        <f t="shared" si="714"/>
        <v>0</v>
      </c>
      <c r="X3795" s="44">
        <f t="shared" si="715"/>
        <v>0</v>
      </c>
      <c r="Y3795" s="44">
        <f t="shared" si="716"/>
        <v>0</v>
      </c>
      <c r="Z3795" s="44">
        <f t="shared" si="717"/>
        <v>0</v>
      </c>
      <c r="AA3795" s="44">
        <f t="shared" si="718"/>
        <v>0</v>
      </c>
      <c r="AB3795" s="44">
        <f t="shared" si="719"/>
        <v>1082.3083333333334</v>
      </c>
      <c r="AC3795" s="44">
        <f t="shared" si="720"/>
        <v>0</v>
      </c>
      <c r="AD3795" s="44">
        <f t="shared" si="721"/>
        <v>0</v>
      </c>
      <c r="AE3795" s="12">
        <f t="shared" si="722"/>
        <v>1082.3083333333334</v>
      </c>
    </row>
    <row r="3796" spans="1:31" ht="12.6" hidden="1" customHeight="1" x14ac:dyDescent="0.2">
      <c r="A3796" s="26" t="s">
        <v>5034</v>
      </c>
      <c r="B3796" s="19"/>
      <c r="C3796" s="19"/>
      <c r="D3796" s="20"/>
      <c r="E3796" s="20">
        <v>44</v>
      </c>
      <c r="F3796" s="20"/>
      <c r="G3796" s="21"/>
      <c r="H3796" s="22"/>
      <c r="I3796" s="20"/>
      <c r="J3796" s="20"/>
      <c r="K3796" s="20"/>
      <c r="L3796" s="20">
        <v>100</v>
      </c>
      <c r="M3796" s="20"/>
      <c r="N3796" s="20"/>
      <c r="O3796" s="20">
        <v>144</v>
      </c>
      <c r="P3796" s="23" t="str">
        <f>VLOOKUP(A3796,'ИЗ ОСНОВЫ НОМЕНКЛАТУР'!D:E,2,0)</f>
        <v>Аксессуары для столешниц</v>
      </c>
      <c r="Q3796" s="23" t="str">
        <f>VLOOKUP(A3796,'ИЗ ОСНОВЫ НОМЕНКЛАТУР'!D:F,3,0)</f>
        <v>Комплектующие для плинтуса к столешнице</v>
      </c>
      <c r="R3796" s="40">
        <f>VLOOKUP(A:A,'ИЗ ОСНОВЫ НОМЕНКЛАТУР'!D:G,4,0)</f>
        <v>35.645833333333336</v>
      </c>
      <c r="S3796" s="12" t="str">
        <f>VLOOKUP(A:A,'ИЗ ОСНОВЫ НОМЕНКЛАТУР'!D:H,5,0)</f>
        <v>C</v>
      </c>
      <c r="T3796" s="44">
        <f t="shared" si="711"/>
        <v>0</v>
      </c>
      <c r="U3796" s="44">
        <f t="shared" si="712"/>
        <v>1568.4166666666667</v>
      </c>
      <c r="V3796" s="44">
        <f t="shared" si="713"/>
        <v>0</v>
      </c>
      <c r="W3796" s="44">
        <f t="shared" si="714"/>
        <v>0</v>
      </c>
      <c r="X3796" s="44">
        <f t="shared" si="715"/>
        <v>0</v>
      </c>
      <c r="Y3796" s="44">
        <f t="shared" si="716"/>
        <v>0</v>
      </c>
      <c r="Z3796" s="44">
        <f t="shared" si="717"/>
        <v>0</v>
      </c>
      <c r="AA3796" s="44">
        <f t="shared" si="718"/>
        <v>0</v>
      </c>
      <c r="AB3796" s="44">
        <f t="shared" si="719"/>
        <v>3564.5833333333335</v>
      </c>
      <c r="AC3796" s="44">
        <f t="shared" si="720"/>
        <v>0</v>
      </c>
      <c r="AD3796" s="44">
        <f t="shared" si="721"/>
        <v>0</v>
      </c>
      <c r="AE3796" s="12">
        <f t="shared" si="722"/>
        <v>5133</v>
      </c>
    </row>
    <row r="3797" spans="1:31" ht="12.6" hidden="1" customHeight="1" x14ac:dyDescent="0.2">
      <c r="A3797" s="26" t="s">
        <v>1559</v>
      </c>
      <c r="B3797" s="19"/>
      <c r="C3797" s="19"/>
      <c r="D3797" s="20"/>
      <c r="E3797" s="20">
        <v>43</v>
      </c>
      <c r="F3797" s="20"/>
      <c r="G3797" s="21"/>
      <c r="H3797" s="22"/>
      <c r="I3797" s="20"/>
      <c r="J3797" s="20"/>
      <c r="K3797" s="20"/>
      <c r="L3797" s="20"/>
      <c r="M3797" s="20"/>
      <c r="N3797" s="20"/>
      <c r="O3797" s="20">
        <v>43</v>
      </c>
      <c r="P3797" s="23" t="str">
        <f>VLOOKUP(A3797,'ИЗ ОСНОВЫ НОМЕНКЛАТУР'!D:E,2,0)</f>
        <v>Аксессуары для столешниц</v>
      </c>
      <c r="Q3797" s="23" t="str">
        <f>VLOOKUP(A3797,'ИЗ ОСНОВЫ НОМЕНКЛАТУР'!D:F,3,0)</f>
        <v>Комплектующие для плинтуса к столешнице</v>
      </c>
      <c r="R3797" s="40">
        <f>VLOOKUP(A:A,'ИЗ ОСНОВЫ НОМЕНКЛАТУР'!D:G,4,0)</f>
        <v>47.6</v>
      </c>
      <c r="S3797" s="12" t="str">
        <f>VLOOKUP(A:A,'ИЗ ОСНОВЫ НОМЕНКЛАТУР'!D:H,5,0)</f>
        <v>C</v>
      </c>
      <c r="T3797" s="44">
        <f t="shared" si="711"/>
        <v>0</v>
      </c>
      <c r="U3797" s="44">
        <f t="shared" si="712"/>
        <v>2046.8</v>
      </c>
      <c r="V3797" s="44">
        <f t="shared" si="713"/>
        <v>0</v>
      </c>
      <c r="W3797" s="44">
        <f t="shared" si="714"/>
        <v>0</v>
      </c>
      <c r="X3797" s="44">
        <f t="shared" si="715"/>
        <v>0</v>
      </c>
      <c r="Y3797" s="44">
        <f t="shared" si="716"/>
        <v>0</v>
      </c>
      <c r="Z3797" s="44">
        <f t="shared" si="717"/>
        <v>0</v>
      </c>
      <c r="AA3797" s="44">
        <f t="shared" si="718"/>
        <v>0</v>
      </c>
      <c r="AB3797" s="44">
        <f t="shared" si="719"/>
        <v>0</v>
      </c>
      <c r="AC3797" s="44">
        <f t="shared" si="720"/>
        <v>0</v>
      </c>
      <c r="AD3797" s="44">
        <f t="shared" si="721"/>
        <v>0</v>
      </c>
      <c r="AE3797" s="12">
        <f t="shared" si="722"/>
        <v>2046.8</v>
      </c>
    </row>
    <row r="3798" spans="1:31" ht="12.6" hidden="1" customHeight="1" x14ac:dyDescent="0.2">
      <c r="A3798" s="26" t="s">
        <v>1522</v>
      </c>
      <c r="B3798" s="19"/>
      <c r="C3798" s="19"/>
      <c r="D3798" s="20"/>
      <c r="E3798" s="20">
        <v>100</v>
      </c>
      <c r="F3798" s="20"/>
      <c r="G3798" s="21"/>
      <c r="H3798" s="22"/>
      <c r="I3798" s="20"/>
      <c r="J3798" s="20"/>
      <c r="K3798" s="20"/>
      <c r="L3798" s="20">
        <v>34</v>
      </c>
      <c r="M3798" s="20"/>
      <c r="N3798" s="20"/>
      <c r="O3798" s="20">
        <v>134</v>
      </c>
      <c r="P3798" s="23" t="str">
        <f>VLOOKUP(A3798,'ИЗ ОСНОВЫ НОМЕНКЛАТУР'!D:E,2,0)</f>
        <v>Аксессуары для столешниц</v>
      </c>
      <c r="Q3798" s="23" t="str">
        <f>VLOOKUP(A3798,'ИЗ ОСНОВЫ НОМЕНКЛАТУР'!D:F,3,0)</f>
        <v>Комплектующие для плинтуса к столешнице</v>
      </c>
      <c r="R3798" s="40">
        <f>VLOOKUP(A:A,'ИЗ ОСНОВЫ НОМЕНКЛАТУР'!D:G,4,0)</f>
        <v>35.887499999999996</v>
      </c>
      <c r="S3798" s="12" t="str">
        <f>VLOOKUP(A:A,'ИЗ ОСНОВЫ НОМЕНКЛАТУР'!D:H,5,0)</f>
        <v>C</v>
      </c>
      <c r="T3798" s="44">
        <f t="shared" si="711"/>
        <v>0</v>
      </c>
      <c r="U3798" s="44">
        <f t="shared" si="712"/>
        <v>3588.7499999999995</v>
      </c>
      <c r="V3798" s="44">
        <f t="shared" si="713"/>
        <v>0</v>
      </c>
      <c r="W3798" s="44">
        <f t="shared" si="714"/>
        <v>0</v>
      </c>
      <c r="X3798" s="44">
        <f t="shared" si="715"/>
        <v>0</v>
      </c>
      <c r="Y3798" s="44">
        <f t="shared" si="716"/>
        <v>0</v>
      </c>
      <c r="Z3798" s="44">
        <f t="shared" si="717"/>
        <v>0</v>
      </c>
      <c r="AA3798" s="44">
        <f t="shared" si="718"/>
        <v>0</v>
      </c>
      <c r="AB3798" s="44">
        <f t="shared" si="719"/>
        <v>1220.175</v>
      </c>
      <c r="AC3798" s="44">
        <f t="shared" si="720"/>
        <v>0</v>
      </c>
      <c r="AD3798" s="44">
        <f t="shared" si="721"/>
        <v>0</v>
      </c>
      <c r="AE3798" s="12">
        <f t="shared" si="722"/>
        <v>4808.9249999999993</v>
      </c>
    </row>
    <row r="3799" spans="1:31" ht="12.6" hidden="1" customHeight="1" x14ac:dyDescent="0.2">
      <c r="A3799" s="26" t="s">
        <v>2002</v>
      </c>
      <c r="B3799" s="19"/>
      <c r="C3799" s="19"/>
      <c r="D3799" s="20"/>
      <c r="E3799" s="21"/>
      <c r="F3799" s="22"/>
      <c r="G3799" s="21"/>
      <c r="H3799" s="22"/>
      <c r="I3799" s="20"/>
      <c r="J3799" s="20">
        <v>206</v>
      </c>
      <c r="K3799" s="20">
        <v>400</v>
      </c>
      <c r="L3799" s="20"/>
      <c r="M3799" s="20"/>
      <c r="N3799" s="20">
        <v>44</v>
      </c>
      <c r="O3799" s="20">
        <v>650</v>
      </c>
      <c r="P3799" s="23" t="str">
        <f>VLOOKUP(A3799,'ИЗ ОСНОВЫ НОМЕНКЛАТУР'!D:E,2,0)</f>
        <v>Крепежные системы</v>
      </c>
      <c r="Q3799" s="23" t="str">
        <f>VLOOKUP(A3799,'ИЗ ОСНОВЫ НОМЕНКЛАТУР'!D:F,3,0)</f>
        <v>Крепежные пластины</v>
      </c>
      <c r="R3799" s="40">
        <f>VLOOKUP(A:A,'ИЗ ОСНОВЫ НОМЕНКЛАТУР'!D:G,4,0)</f>
        <v>560</v>
      </c>
      <c r="S3799" s="12" t="str">
        <f>VLOOKUP(A:A,'ИЗ ОСНОВЫ НОМЕНКЛАТУР'!D:H,5,0)</f>
        <v>C</v>
      </c>
      <c r="T3799" s="44">
        <f t="shared" si="711"/>
        <v>0</v>
      </c>
      <c r="U3799" s="44">
        <f t="shared" si="712"/>
        <v>0</v>
      </c>
      <c r="V3799" s="44">
        <f t="shared" si="713"/>
        <v>0</v>
      </c>
      <c r="W3799" s="44">
        <f t="shared" si="714"/>
        <v>0</v>
      </c>
      <c r="X3799" s="44">
        <f t="shared" si="715"/>
        <v>0</v>
      </c>
      <c r="Y3799" s="44">
        <f t="shared" si="716"/>
        <v>0</v>
      </c>
      <c r="Z3799" s="44">
        <f t="shared" si="717"/>
        <v>115360</v>
      </c>
      <c r="AA3799" s="44">
        <f t="shared" si="718"/>
        <v>224000</v>
      </c>
      <c r="AB3799" s="44">
        <f t="shared" si="719"/>
        <v>0</v>
      </c>
      <c r="AC3799" s="44">
        <f t="shared" si="720"/>
        <v>0</v>
      </c>
      <c r="AD3799" s="44">
        <f t="shared" si="721"/>
        <v>24640</v>
      </c>
      <c r="AE3799" s="12">
        <f t="shared" si="722"/>
        <v>364000</v>
      </c>
    </row>
    <row r="3800" spans="1:31" ht="12.6" hidden="1" customHeight="1" x14ac:dyDescent="0.2">
      <c r="A3800" s="26" t="s">
        <v>5035</v>
      </c>
      <c r="B3800" s="19"/>
      <c r="C3800" s="19"/>
      <c r="D3800" s="20"/>
      <c r="E3800" s="21"/>
      <c r="F3800" s="22"/>
      <c r="G3800" s="21"/>
      <c r="H3800" s="22"/>
      <c r="I3800" s="20"/>
      <c r="J3800" s="20"/>
      <c r="K3800" s="20">
        <v>5</v>
      </c>
      <c r="L3800" s="20"/>
      <c r="M3800" s="20"/>
      <c r="N3800" s="20"/>
      <c r="O3800" s="20">
        <v>5</v>
      </c>
      <c r="P3800" s="23" t="str">
        <f>VLOOKUP(A3800,'ИЗ ОСНОВЫ НОМЕНКЛАТУР'!D:E,2,0)</f>
        <v>Аксессуары для шкафов</v>
      </c>
      <c r="Q3800" s="23" t="str">
        <f>VLOOKUP(A3800,'ИЗ ОСНОВЫ НОМЕНКЛАТУР'!D:F,3,0)</f>
        <v>Шкаф/шкаф-купе наполнение (бренд Aristo)</v>
      </c>
      <c r="R3800" s="40">
        <f>VLOOKUP(A:A,'ИЗ ОСНОВЫ НОМЕНКЛАТУР'!D:G,4,0)</f>
        <v>860.4</v>
      </c>
      <c r="S3800" s="12" t="str">
        <f>VLOOKUP(A:A,'ИЗ ОСНОВЫ НОМЕНКЛАТУР'!D:H,5,0)</f>
        <v>C</v>
      </c>
      <c r="T3800" s="44">
        <f t="shared" si="711"/>
        <v>0</v>
      </c>
      <c r="U3800" s="44">
        <f t="shared" si="712"/>
        <v>0</v>
      </c>
      <c r="V3800" s="44">
        <f t="shared" si="713"/>
        <v>0</v>
      </c>
      <c r="W3800" s="44">
        <f t="shared" si="714"/>
        <v>0</v>
      </c>
      <c r="X3800" s="44">
        <f t="shared" si="715"/>
        <v>0</v>
      </c>
      <c r="Y3800" s="44">
        <f t="shared" si="716"/>
        <v>0</v>
      </c>
      <c r="Z3800" s="44">
        <f t="shared" si="717"/>
        <v>0</v>
      </c>
      <c r="AA3800" s="44">
        <f t="shared" si="718"/>
        <v>4302</v>
      </c>
      <c r="AB3800" s="44">
        <f t="shared" si="719"/>
        <v>0</v>
      </c>
      <c r="AC3800" s="44">
        <f t="shared" si="720"/>
        <v>0</v>
      </c>
      <c r="AD3800" s="44">
        <f t="shared" si="721"/>
        <v>0</v>
      </c>
      <c r="AE3800" s="12">
        <f t="shared" si="722"/>
        <v>4302</v>
      </c>
    </row>
    <row r="3801" spans="1:31" ht="12.6" hidden="1" customHeight="1" x14ac:dyDescent="0.2">
      <c r="A3801" s="26" t="s">
        <v>5036</v>
      </c>
      <c r="B3801" s="19"/>
      <c r="C3801" s="19"/>
      <c r="D3801" s="20"/>
      <c r="E3801" s="21"/>
      <c r="F3801" s="22"/>
      <c r="G3801" s="21"/>
      <c r="H3801" s="22"/>
      <c r="I3801" s="20"/>
      <c r="J3801" s="20"/>
      <c r="K3801" s="20">
        <v>5</v>
      </c>
      <c r="L3801" s="20"/>
      <c r="M3801" s="20"/>
      <c r="N3801" s="20"/>
      <c r="O3801" s="20">
        <v>5</v>
      </c>
      <c r="P3801" s="23" t="str">
        <f>VLOOKUP(A3801,'ИЗ ОСНОВЫ НОМЕНКЛАТУР'!D:E,2,0)</f>
        <v>Аксессуары для шкафов</v>
      </c>
      <c r="Q3801" s="23" t="str">
        <f>VLOOKUP(A3801,'ИЗ ОСНОВЫ НОМЕНКЛАТУР'!D:F,3,0)</f>
        <v>Шкаф/шкаф-купе наполнение (бренд Aristo)</v>
      </c>
      <c r="R3801" s="40">
        <f>VLOOKUP(A:A,'ИЗ ОСНОВЫ НОМЕНКЛАТУР'!D:G,4,0)</f>
        <v>860.4</v>
      </c>
      <c r="S3801" s="12" t="str">
        <f>VLOOKUP(A:A,'ИЗ ОСНОВЫ НОМЕНКЛАТУР'!D:H,5,0)</f>
        <v>C</v>
      </c>
      <c r="T3801" s="44">
        <f t="shared" si="711"/>
        <v>0</v>
      </c>
      <c r="U3801" s="44">
        <f t="shared" si="712"/>
        <v>0</v>
      </c>
      <c r="V3801" s="44">
        <f t="shared" si="713"/>
        <v>0</v>
      </c>
      <c r="W3801" s="44">
        <f t="shared" si="714"/>
        <v>0</v>
      </c>
      <c r="X3801" s="44">
        <f t="shared" si="715"/>
        <v>0</v>
      </c>
      <c r="Y3801" s="44">
        <f t="shared" si="716"/>
        <v>0</v>
      </c>
      <c r="Z3801" s="44">
        <f t="shared" si="717"/>
        <v>0</v>
      </c>
      <c r="AA3801" s="44">
        <f t="shared" si="718"/>
        <v>4302</v>
      </c>
      <c r="AB3801" s="44">
        <f t="shared" si="719"/>
        <v>0</v>
      </c>
      <c r="AC3801" s="44">
        <f t="shared" si="720"/>
        <v>0</v>
      </c>
      <c r="AD3801" s="44">
        <f t="shared" si="721"/>
        <v>0</v>
      </c>
      <c r="AE3801" s="12">
        <f t="shared" si="722"/>
        <v>4302</v>
      </c>
    </row>
    <row r="3802" spans="1:31" ht="12.6" hidden="1" customHeight="1" x14ac:dyDescent="0.2">
      <c r="A3802" s="26" t="s">
        <v>3754</v>
      </c>
      <c r="B3802" s="19"/>
      <c r="C3802" s="19"/>
      <c r="D3802" s="20"/>
      <c r="E3802" s="21"/>
      <c r="F3802" s="22"/>
      <c r="G3802" s="21"/>
      <c r="H3802" s="22"/>
      <c r="I3802" s="20"/>
      <c r="J3802" s="20"/>
      <c r="K3802" s="20">
        <v>3</v>
      </c>
      <c r="L3802" s="20"/>
      <c r="M3802" s="20"/>
      <c r="N3802" s="20"/>
      <c r="O3802" s="20">
        <v>3</v>
      </c>
      <c r="P3802" s="23" t="str">
        <f>VLOOKUP(A3802,'ИЗ ОСНОВЫ НОМЕНКЛАТУР'!D:E,2,0)</f>
        <v>Аксессуары для шкафов</v>
      </c>
      <c r="Q3802" s="23" t="str">
        <f>VLOOKUP(A3802,'ИЗ ОСНОВЫ НОМЕНКЛАТУР'!D:F,3,0)</f>
        <v>Шкаф/шкаф-купе наполнение (бренд Aristo)</v>
      </c>
      <c r="R3802" s="40">
        <f>VLOOKUP(A:A,'ИЗ ОСНОВЫ НОМЕНКЛАТУР'!D:G,4,0)</f>
        <v>860.42</v>
      </c>
      <c r="S3802" s="12" t="str">
        <f>VLOOKUP(A:A,'ИЗ ОСНОВЫ НОМЕНКЛАТУР'!D:H,5,0)</f>
        <v>C</v>
      </c>
      <c r="T3802" s="44">
        <f t="shared" si="711"/>
        <v>0</v>
      </c>
      <c r="U3802" s="44">
        <f t="shared" si="712"/>
        <v>0</v>
      </c>
      <c r="V3802" s="44">
        <f t="shared" si="713"/>
        <v>0</v>
      </c>
      <c r="W3802" s="44">
        <f t="shared" si="714"/>
        <v>0</v>
      </c>
      <c r="X3802" s="44">
        <f t="shared" si="715"/>
        <v>0</v>
      </c>
      <c r="Y3802" s="44">
        <f t="shared" si="716"/>
        <v>0</v>
      </c>
      <c r="Z3802" s="44">
        <f t="shared" si="717"/>
        <v>0</v>
      </c>
      <c r="AA3802" s="44">
        <f t="shared" si="718"/>
        <v>2581.2599999999998</v>
      </c>
      <c r="AB3802" s="44">
        <f t="shared" si="719"/>
        <v>0</v>
      </c>
      <c r="AC3802" s="44">
        <f t="shared" si="720"/>
        <v>0</v>
      </c>
      <c r="AD3802" s="44">
        <f t="shared" si="721"/>
        <v>0</v>
      </c>
      <c r="AE3802" s="12">
        <f t="shared" si="722"/>
        <v>2581.2599999999998</v>
      </c>
    </row>
    <row r="3803" spans="1:31" ht="12.6" hidden="1" customHeight="1" x14ac:dyDescent="0.2">
      <c r="A3803" s="26" t="s">
        <v>1707</v>
      </c>
      <c r="B3803" s="19"/>
      <c r="C3803" s="19"/>
      <c r="D3803" s="20">
        <v>2000</v>
      </c>
      <c r="E3803" s="20">
        <v>2189</v>
      </c>
      <c r="F3803" s="20"/>
      <c r="G3803" s="21"/>
      <c r="H3803" s="22"/>
      <c r="I3803" s="20"/>
      <c r="J3803" s="20">
        <v>11478</v>
      </c>
      <c r="K3803" s="20">
        <v>6000</v>
      </c>
      <c r="L3803" s="20">
        <v>950</v>
      </c>
      <c r="M3803" s="20">
        <v>11000</v>
      </c>
      <c r="N3803" s="20">
        <v>10059</v>
      </c>
      <c r="O3803" s="20">
        <v>43676</v>
      </c>
      <c r="P3803" s="23" t="str">
        <f>VLOOKUP(A3803,'ИЗ ОСНОВЫ НОМЕНКЛАТУР'!D:E,2,0)</f>
        <v>Крепежные системы</v>
      </c>
      <c r="Q3803" s="23" t="str">
        <f>VLOOKUP(A3803,'ИЗ ОСНОВЫ НОМЕНКЛАТУР'!D:F,3,0)</f>
        <v>Держатели угловые</v>
      </c>
      <c r="R3803" s="40">
        <f>VLOOKUP(A:A,'ИЗ ОСНОВЫ НОМЕНКЛАТУР'!D:G,4,0)</f>
        <v>5.132684883881157</v>
      </c>
      <c r="S3803" s="12" t="str">
        <f>VLOOKUP(A:A,'ИЗ ОСНОВЫ НОМЕНКЛАТУР'!D:H,5,0)</f>
        <v>B</v>
      </c>
      <c r="T3803" s="44">
        <f t="shared" si="711"/>
        <v>10265.369767762313</v>
      </c>
      <c r="U3803" s="44">
        <f t="shared" si="712"/>
        <v>11235.447210815853</v>
      </c>
      <c r="V3803" s="44">
        <f t="shared" si="713"/>
        <v>0</v>
      </c>
      <c r="W3803" s="44">
        <f t="shared" si="714"/>
        <v>0</v>
      </c>
      <c r="X3803" s="44">
        <f t="shared" si="715"/>
        <v>0</v>
      </c>
      <c r="Y3803" s="44">
        <f t="shared" si="716"/>
        <v>0</v>
      </c>
      <c r="Z3803" s="44">
        <f t="shared" si="717"/>
        <v>58912.957097187922</v>
      </c>
      <c r="AA3803" s="44">
        <f t="shared" si="718"/>
        <v>30796.109303286943</v>
      </c>
      <c r="AB3803" s="44">
        <f t="shared" si="719"/>
        <v>4876.0506396870987</v>
      </c>
      <c r="AC3803" s="44">
        <f t="shared" si="720"/>
        <v>56459.533722692729</v>
      </c>
      <c r="AD3803" s="44">
        <f t="shared" si="721"/>
        <v>51629.677246960557</v>
      </c>
      <c r="AE3803" s="12">
        <f t="shared" si="722"/>
        <v>224175.14498839341</v>
      </c>
    </row>
    <row r="3804" spans="1:31" ht="12.6" hidden="1" customHeight="1" x14ac:dyDescent="0.2">
      <c r="A3804" s="26" t="s">
        <v>1705</v>
      </c>
      <c r="B3804" s="19"/>
      <c r="C3804" s="19"/>
      <c r="D3804" s="20"/>
      <c r="E3804" s="21"/>
      <c r="F3804" s="22"/>
      <c r="G3804" s="21"/>
      <c r="H3804" s="22"/>
      <c r="I3804" s="20"/>
      <c r="J3804" s="20">
        <v>25193</v>
      </c>
      <c r="K3804" s="20">
        <v>25000</v>
      </c>
      <c r="L3804" s="20">
        <v>800</v>
      </c>
      <c r="M3804" s="20">
        <v>32000</v>
      </c>
      <c r="N3804" s="20">
        <v>2184</v>
      </c>
      <c r="O3804" s="20">
        <v>85177</v>
      </c>
      <c r="P3804" s="23" t="str">
        <f>VLOOKUP(A3804,'ИЗ ОСНОВЫ НОМЕНКЛАТУР'!D:E,2,0)</f>
        <v>Крепежные системы</v>
      </c>
      <c r="Q3804" s="23" t="str">
        <f>VLOOKUP(A3804,'ИЗ ОСНОВЫ НОМЕНКЛАТУР'!D:F,3,0)</f>
        <v>Держатели угловые</v>
      </c>
      <c r="R3804" s="40">
        <f>VLOOKUP(A:A,'ИЗ ОСНОВЫ НОМЕНКЛАТУР'!D:G,4,0)</f>
        <v>8.1292144046152703</v>
      </c>
      <c r="S3804" s="12" t="str">
        <f>VLOOKUP(A:A,'ИЗ ОСНОВЫ НОМЕНКЛАТУР'!D:H,5,0)</f>
        <v>A</v>
      </c>
      <c r="T3804" s="44">
        <f t="shared" si="711"/>
        <v>0</v>
      </c>
      <c r="U3804" s="44">
        <f t="shared" si="712"/>
        <v>0</v>
      </c>
      <c r="V3804" s="44">
        <f t="shared" si="713"/>
        <v>0</v>
      </c>
      <c r="W3804" s="44">
        <f t="shared" si="714"/>
        <v>0</v>
      </c>
      <c r="X3804" s="44">
        <f t="shared" si="715"/>
        <v>0</v>
      </c>
      <c r="Y3804" s="44">
        <f t="shared" si="716"/>
        <v>0</v>
      </c>
      <c r="Z3804" s="44">
        <f t="shared" si="717"/>
        <v>204799.2984954725</v>
      </c>
      <c r="AA3804" s="44">
        <f t="shared" si="718"/>
        <v>203230.36011538177</v>
      </c>
      <c r="AB3804" s="44">
        <f t="shared" si="719"/>
        <v>6503.3715236922162</v>
      </c>
      <c r="AC3804" s="44">
        <f t="shared" si="720"/>
        <v>260134.86094768866</v>
      </c>
      <c r="AD3804" s="44">
        <f t="shared" si="721"/>
        <v>17754.204259679751</v>
      </c>
      <c r="AE3804" s="12">
        <f t="shared" si="722"/>
        <v>692422.09534191492</v>
      </c>
    </row>
    <row r="3805" spans="1:31" ht="12.6" hidden="1" customHeight="1" x14ac:dyDescent="0.2">
      <c r="A3805" s="26" t="s">
        <v>1710</v>
      </c>
      <c r="B3805" s="19"/>
      <c r="C3805" s="19"/>
      <c r="D3805" s="20">
        <v>1000</v>
      </c>
      <c r="E3805" s="20">
        <v>313</v>
      </c>
      <c r="F3805" s="20"/>
      <c r="G3805" s="21"/>
      <c r="H3805" s="22"/>
      <c r="I3805" s="20"/>
      <c r="J3805" s="20">
        <v>3710</v>
      </c>
      <c r="K3805" s="20">
        <v>3200</v>
      </c>
      <c r="L3805" s="20">
        <v>220</v>
      </c>
      <c r="M3805" s="20">
        <v>1400</v>
      </c>
      <c r="N3805" s="20">
        <v>1060</v>
      </c>
      <c r="O3805" s="20">
        <v>10903</v>
      </c>
      <c r="P3805" s="23" t="str">
        <f>VLOOKUP(A3805,'ИЗ ОСНОВЫ НОМЕНКЛАТУР'!D:E,2,0)</f>
        <v>Крепежные системы</v>
      </c>
      <c r="Q3805" s="23" t="str">
        <f>VLOOKUP(A3805,'ИЗ ОСНОВЫ НОМЕНКЛАТУР'!D:F,3,0)</f>
        <v>Держатели угловые</v>
      </c>
      <c r="R3805" s="40">
        <f>VLOOKUP(A:A,'ИЗ ОСНОВЫ НОМЕНКЛАТУР'!D:G,4,0)</f>
        <v>56.169692839316568</v>
      </c>
      <c r="S3805" s="12" t="str">
        <f>VLOOKUP(A:A,'ИЗ ОСНОВЫ НОМЕНКЛАТУР'!D:H,5,0)</f>
        <v>C</v>
      </c>
      <c r="T3805" s="44">
        <f t="shared" si="711"/>
        <v>56169.692839316565</v>
      </c>
      <c r="U3805" s="44">
        <f t="shared" si="712"/>
        <v>17581.113858706085</v>
      </c>
      <c r="V3805" s="44">
        <f t="shared" si="713"/>
        <v>0</v>
      </c>
      <c r="W3805" s="44">
        <f t="shared" si="714"/>
        <v>0</v>
      </c>
      <c r="X3805" s="44">
        <f t="shared" si="715"/>
        <v>0</v>
      </c>
      <c r="Y3805" s="44">
        <f t="shared" si="716"/>
        <v>0</v>
      </c>
      <c r="Z3805" s="44">
        <f t="shared" si="717"/>
        <v>208389.56043386448</v>
      </c>
      <c r="AA3805" s="44">
        <f t="shared" si="718"/>
        <v>179743.01708581302</v>
      </c>
      <c r="AB3805" s="44">
        <f t="shared" si="719"/>
        <v>12357.332424649645</v>
      </c>
      <c r="AC3805" s="44">
        <f t="shared" si="720"/>
        <v>78637.569975043196</v>
      </c>
      <c r="AD3805" s="44">
        <f t="shared" si="721"/>
        <v>59539.874409675562</v>
      </c>
      <c r="AE3805" s="12">
        <f t="shared" si="722"/>
        <v>612418.16102706851</v>
      </c>
    </row>
    <row r="3806" spans="1:31" ht="12.6" hidden="1" customHeight="1" x14ac:dyDescent="0.2">
      <c r="A3806" s="26" t="s">
        <v>1708</v>
      </c>
      <c r="B3806" s="19"/>
      <c r="C3806" s="19"/>
      <c r="D3806" s="20"/>
      <c r="E3806" s="20">
        <v>438</v>
      </c>
      <c r="F3806" s="20"/>
      <c r="G3806" s="21"/>
      <c r="H3806" s="22"/>
      <c r="I3806" s="20"/>
      <c r="J3806" s="20">
        <v>392</v>
      </c>
      <c r="K3806" s="20">
        <v>2400</v>
      </c>
      <c r="L3806" s="20"/>
      <c r="M3806" s="20"/>
      <c r="N3806" s="20">
        <v>951</v>
      </c>
      <c r="O3806" s="20">
        <v>4181</v>
      </c>
      <c r="P3806" s="23" t="str">
        <f>VLOOKUP(A3806,'ИЗ ОСНОВЫ НОМЕНКЛАТУР'!D:E,2,0)</f>
        <v>Крепежные системы</v>
      </c>
      <c r="Q3806" s="23" t="str">
        <f>VLOOKUP(A3806,'ИЗ ОСНОВЫ НОМЕНКЛАТУР'!D:F,3,0)</f>
        <v>Держатели угловые</v>
      </c>
      <c r="R3806" s="40">
        <f>VLOOKUP(A:A,'ИЗ ОСНОВЫ НОМЕНКЛАТУР'!D:G,4,0)</f>
        <v>18.549183472700445</v>
      </c>
      <c r="S3806" s="12" t="str">
        <f>VLOOKUP(A:A,'ИЗ ОСНОВЫ НОМЕНКЛАТУР'!D:H,5,0)</f>
        <v>B</v>
      </c>
      <c r="T3806" s="44">
        <f t="shared" si="711"/>
        <v>0</v>
      </c>
      <c r="U3806" s="44">
        <f t="shared" si="712"/>
        <v>8124.5423610427952</v>
      </c>
      <c r="V3806" s="44">
        <f t="shared" si="713"/>
        <v>0</v>
      </c>
      <c r="W3806" s="44">
        <f t="shared" si="714"/>
        <v>0</v>
      </c>
      <c r="X3806" s="44">
        <f t="shared" si="715"/>
        <v>0</v>
      </c>
      <c r="Y3806" s="44">
        <f t="shared" si="716"/>
        <v>0</v>
      </c>
      <c r="Z3806" s="44">
        <f t="shared" si="717"/>
        <v>7271.2799212985747</v>
      </c>
      <c r="AA3806" s="44">
        <f t="shared" si="718"/>
        <v>44518.040334481069</v>
      </c>
      <c r="AB3806" s="44">
        <f t="shared" si="719"/>
        <v>0</v>
      </c>
      <c r="AC3806" s="44">
        <f t="shared" si="720"/>
        <v>0</v>
      </c>
      <c r="AD3806" s="44">
        <f t="shared" si="721"/>
        <v>17640.273482538123</v>
      </c>
      <c r="AE3806" s="12">
        <f t="shared" si="722"/>
        <v>77554.136099360563</v>
      </c>
    </row>
    <row r="3807" spans="1:31" ht="12.6" hidden="1" customHeight="1" x14ac:dyDescent="0.2">
      <c r="A3807" s="26" t="s">
        <v>1724</v>
      </c>
      <c r="B3807" s="19"/>
      <c r="C3807" s="19"/>
      <c r="D3807" s="20"/>
      <c r="E3807" s="21"/>
      <c r="F3807" s="22"/>
      <c r="G3807" s="21"/>
      <c r="H3807" s="22"/>
      <c r="I3807" s="20"/>
      <c r="J3807" s="20">
        <v>20</v>
      </c>
      <c r="K3807" s="20"/>
      <c r="L3807" s="20"/>
      <c r="M3807" s="20"/>
      <c r="N3807" s="20">
        <v>5106</v>
      </c>
      <c r="O3807" s="20">
        <v>5126</v>
      </c>
      <c r="P3807" s="23" t="str">
        <f>VLOOKUP(A3807,'ИЗ ОСНОВЫ НОМЕНКЛАТУР'!D:E,2,0)</f>
        <v>Крепежные системы</v>
      </c>
      <c r="Q3807" s="23" t="str">
        <f>VLOOKUP(A3807,'ИЗ ОСНОВЫ НОМЕНКЛАТУР'!D:F,3,0)</f>
        <v>Держатели угловые</v>
      </c>
      <c r="R3807" s="40">
        <f>VLOOKUP(A:A,'ИЗ ОСНОВЫ НОМЕНКЛАТУР'!D:G,4,0)</f>
        <v>16.000276035131744</v>
      </c>
      <c r="S3807" s="12" t="str">
        <f>VLOOKUP(A:A,'ИЗ ОСНОВЫ НОМЕНКЛАТУР'!D:H,5,0)</f>
        <v>C</v>
      </c>
      <c r="T3807" s="44">
        <f t="shared" si="711"/>
        <v>0</v>
      </c>
      <c r="U3807" s="44">
        <f t="shared" si="712"/>
        <v>0</v>
      </c>
      <c r="V3807" s="44">
        <f t="shared" si="713"/>
        <v>0</v>
      </c>
      <c r="W3807" s="44">
        <f t="shared" si="714"/>
        <v>0</v>
      </c>
      <c r="X3807" s="44">
        <f t="shared" si="715"/>
        <v>0</v>
      </c>
      <c r="Y3807" s="44">
        <f t="shared" si="716"/>
        <v>0</v>
      </c>
      <c r="Z3807" s="44">
        <f t="shared" si="717"/>
        <v>320.0055207026349</v>
      </c>
      <c r="AA3807" s="44">
        <f t="shared" si="718"/>
        <v>0</v>
      </c>
      <c r="AB3807" s="44">
        <f t="shared" si="719"/>
        <v>0</v>
      </c>
      <c r="AC3807" s="44">
        <f t="shared" si="720"/>
        <v>0</v>
      </c>
      <c r="AD3807" s="44">
        <f t="shared" si="721"/>
        <v>81697.40943538268</v>
      </c>
      <c r="AE3807" s="12">
        <f t="shared" si="722"/>
        <v>82017.414956085311</v>
      </c>
    </row>
    <row r="3808" spans="1:31" ht="12.6" hidden="1" customHeight="1" x14ac:dyDescent="0.2">
      <c r="A3808" s="26" t="s">
        <v>1709</v>
      </c>
      <c r="B3808" s="19"/>
      <c r="C3808" s="19"/>
      <c r="D3808" s="20"/>
      <c r="E3808" s="21"/>
      <c r="F3808" s="22"/>
      <c r="G3808" s="21"/>
      <c r="H3808" s="22"/>
      <c r="I3808" s="20"/>
      <c r="J3808" s="20">
        <v>120</v>
      </c>
      <c r="K3808" s="20"/>
      <c r="L3808" s="20"/>
      <c r="M3808" s="20"/>
      <c r="N3808" s="20"/>
      <c r="O3808" s="20">
        <v>120</v>
      </c>
      <c r="P3808" s="23" t="str">
        <f>VLOOKUP(A3808,'ИЗ ОСНОВЫ НОМЕНКЛАТУР'!D:E,2,0)</f>
        <v>Крепежные системы</v>
      </c>
      <c r="Q3808" s="23" t="str">
        <f>VLOOKUP(A3808,'ИЗ ОСНОВЫ НОМЕНКЛАТУР'!D:F,3,0)</f>
        <v>Держатели угловые</v>
      </c>
      <c r="R3808" s="40">
        <f>VLOOKUP(A:A,'ИЗ ОСНОВЫ НОМЕНКЛАТУР'!D:G,4,0)</f>
        <v>15.97305124421149</v>
      </c>
      <c r="S3808" s="12" t="str">
        <f>VLOOKUP(A:A,'ИЗ ОСНОВЫ НОМЕНКЛАТУР'!D:H,5,0)</f>
        <v>B</v>
      </c>
      <c r="T3808" s="44">
        <f t="shared" si="711"/>
        <v>0</v>
      </c>
      <c r="U3808" s="44">
        <f t="shared" si="712"/>
        <v>0</v>
      </c>
      <c r="V3808" s="44">
        <f t="shared" si="713"/>
        <v>0</v>
      </c>
      <c r="W3808" s="44">
        <f t="shared" si="714"/>
        <v>0</v>
      </c>
      <c r="X3808" s="44">
        <f t="shared" si="715"/>
        <v>0</v>
      </c>
      <c r="Y3808" s="44">
        <f t="shared" si="716"/>
        <v>0</v>
      </c>
      <c r="Z3808" s="44">
        <f t="shared" si="717"/>
        <v>1916.7661493053788</v>
      </c>
      <c r="AA3808" s="44">
        <f t="shared" si="718"/>
        <v>0</v>
      </c>
      <c r="AB3808" s="44">
        <f t="shared" si="719"/>
        <v>0</v>
      </c>
      <c r="AC3808" s="44">
        <f t="shared" si="720"/>
        <v>0</v>
      </c>
      <c r="AD3808" s="44">
        <f t="shared" si="721"/>
        <v>0</v>
      </c>
      <c r="AE3808" s="12">
        <f t="shared" si="722"/>
        <v>1916.7661493053788</v>
      </c>
    </row>
    <row r="3809" spans="1:31" ht="12.6" hidden="1" customHeight="1" x14ac:dyDescent="0.2">
      <c r="A3809" s="26" t="s">
        <v>1722</v>
      </c>
      <c r="B3809" s="19"/>
      <c r="C3809" s="19"/>
      <c r="D3809" s="20"/>
      <c r="E3809" s="21"/>
      <c r="F3809" s="22"/>
      <c r="G3809" s="21"/>
      <c r="H3809" s="22"/>
      <c r="I3809" s="20"/>
      <c r="J3809" s="20">
        <v>220</v>
      </c>
      <c r="K3809" s="20"/>
      <c r="L3809" s="20"/>
      <c r="M3809" s="20"/>
      <c r="N3809" s="20"/>
      <c r="O3809" s="20">
        <v>220</v>
      </c>
      <c r="P3809" s="23" t="str">
        <f>VLOOKUP(A3809,'ИЗ ОСНОВЫ НОМЕНКЛАТУР'!D:E,2,0)</f>
        <v>Крепежные системы</v>
      </c>
      <c r="Q3809" s="23" t="str">
        <f>VLOOKUP(A3809,'ИЗ ОСНОВЫ НОМЕНКЛАТУР'!D:F,3,0)</f>
        <v>Держатели угловые</v>
      </c>
      <c r="R3809" s="40">
        <f>VLOOKUP(A:A,'ИЗ ОСНОВЫ НОМЕНКЛАТУР'!D:G,4,0)</f>
        <v>15.24</v>
      </c>
      <c r="S3809" s="12" t="str">
        <f>VLOOKUP(A:A,'ИЗ ОСНОВЫ НОМЕНКЛАТУР'!D:H,5,0)</f>
        <v>C</v>
      </c>
      <c r="T3809" s="44">
        <f t="shared" si="711"/>
        <v>0</v>
      </c>
      <c r="U3809" s="44">
        <f t="shared" si="712"/>
        <v>0</v>
      </c>
      <c r="V3809" s="44">
        <f t="shared" si="713"/>
        <v>0</v>
      </c>
      <c r="W3809" s="44">
        <f t="shared" si="714"/>
        <v>0</v>
      </c>
      <c r="X3809" s="44">
        <f t="shared" si="715"/>
        <v>0</v>
      </c>
      <c r="Y3809" s="44">
        <f t="shared" si="716"/>
        <v>0</v>
      </c>
      <c r="Z3809" s="44">
        <f t="shared" si="717"/>
        <v>3352.8</v>
      </c>
      <c r="AA3809" s="44">
        <f t="shared" si="718"/>
        <v>0</v>
      </c>
      <c r="AB3809" s="44">
        <f t="shared" si="719"/>
        <v>0</v>
      </c>
      <c r="AC3809" s="44">
        <f t="shared" si="720"/>
        <v>0</v>
      </c>
      <c r="AD3809" s="44">
        <f t="shared" si="721"/>
        <v>0</v>
      </c>
      <c r="AE3809" s="12">
        <f t="shared" si="722"/>
        <v>3352.8</v>
      </c>
    </row>
    <row r="3810" spans="1:31" ht="12.6" hidden="1" customHeight="1" x14ac:dyDescent="0.2">
      <c r="A3810" s="26" t="s">
        <v>1704</v>
      </c>
      <c r="B3810" s="19"/>
      <c r="C3810" s="19"/>
      <c r="D3810" s="20"/>
      <c r="E3810" s="21"/>
      <c r="F3810" s="22"/>
      <c r="G3810" s="21"/>
      <c r="H3810" s="22"/>
      <c r="I3810" s="20"/>
      <c r="J3810" s="20">
        <v>5744</v>
      </c>
      <c r="K3810" s="20">
        <v>40000</v>
      </c>
      <c r="L3810" s="20"/>
      <c r="M3810" s="20">
        <v>7000</v>
      </c>
      <c r="N3810" s="20">
        <v>9616</v>
      </c>
      <c r="O3810" s="20">
        <v>62360</v>
      </c>
      <c r="P3810" s="23" t="str">
        <f>VLOOKUP(A3810,'ИЗ ОСНОВЫ НОМЕНКЛАТУР'!D:E,2,0)</f>
        <v>Крепежные системы</v>
      </c>
      <c r="Q3810" s="23" t="str">
        <f>VLOOKUP(A3810,'ИЗ ОСНОВЫ НОМЕНКЛАТУР'!D:F,3,0)</f>
        <v>Держатели угловые</v>
      </c>
      <c r="R3810" s="40">
        <f>VLOOKUP(A:A,'ИЗ ОСНОВЫ НОМЕНКЛАТУР'!D:G,4,0)</f>
        <v>6.6019894988357413</v>
      </c>
      <c r="S3810" s="12" t="str">
        <f>VLOOKUP(A:A,'ИЗ ОСНОВЫ НОМЕНКЛАТУР'!D:H,5,0)</f>
        <v>A</v>
      </c>
      <c r="T3810" s="44">
        <f t="shared" si="711"/>
        <v>0</v>
      </c>
      <c r="U3810" s="44">
        <f t="shared" si="712"/>
        <v>0</v>
      </c>
      <c r="V3810" s="44">
        <f t="shared" si="713"/>
        <v>0</v>
      </c>
      <c r="W3810" s="44">
        <f t="shared" si="714"/>
        <v>0</v>
      </c>
      <c r="X3810" s="44">
        <f t="shared" si="715"/>
        <v>0</v>
      </c>
      <c r="Y3810" s="44">
        <f t="shared" si="716"/>
        <v>0</v>
      </c>
      <c r="Z3810" s="44">
        <f t="shared" si="717"/>
        <v>37921.827681312498</v>
      </c>
      <c r="AA3810" s="44">
        <f t="shared" si="718"/>
        <v>264079.57995342964</v>
      </c>
      <c r="AB3810" s="44">
        <f t="shared" si="719"/>
        <v>0</v>
      </c>
      <c r="AC3810" s="44">
        <f t="shared" si="720"/>
        <v>46213.926491850187</v>
      </c>
      <c r="AD3810" s="44">
        <f t="shared" si="721"/>
        <v>63484.731020804487</v>
      </c>
      <c r="AE3810" s="12">
        <f t="shared" si="722"/>
        <v>411700.06514739682</v>
      </c>
    </row>
    <row r="3811" spans="1:31" ht="12.6" hidden="1" customHeight="1" x14ac:dyDescent="0.2">
      <c r="A3811" s="26" t="s">
        <v>1712</v>
      </c>
      <c r="B3811" s="19"/>
      <c r="C3811" s="19"/>
      <c r="D3811" s="20"/>
      <c r="E3811" s="21"/>
      <c r="F3811" s="22"/>
      <c r="G3811" s="21"/>
      <c r="H3811" s="22"/>
      <c r="I3811" s="20"/>
      <c r="J3811" s="20">
        <v>12293</v>
      </c>
      <c r="K3811" s="20">
        <v>7800</v>
      </c>
      <c r="L3811" s="20">
        <v>228</v>
      </c>
      <c r="M3811" s="20">
        <v>900</v>
      </c>
      <c r="N3811" s="20">
        <v>1396</v>
      </c>
      <c r="O3811" s="20">
        <v>22617</v>
      </c>
      <c r="P3811" s="23" t="str">
        <f>VLOOKUP(A3811,'ИЗ ОСНОВЫ НОМЕНКЛАТУР'!D:E,2,0)</f>
        <v>Крепежные системы</v>
      </c>
      <c r="Q3811" s="23" t="str">
        <f>VLOOKUP(A3811,'ИЗ ОСНОВЫ НОМЕНКЛАТУР'!D:F,3,0)</f>
        <v>Держатели угловые</v>
      </c>
      <c r="R3811" s="40">
        <f>VLOOKUP(A:A,'ИЗ ОСНОВЫ НОМЕНКЛАТУР'!D:G,4,0)</f>
        <v>43.255285955372209</v>
      </c>
      <c r="S3811" s="12" t="str">
        <f>VLOOKUP(A:A,'ИЗ ОСНОВЫ НОМЕНКЛАТУР'!D:H,5,0)</f>
        <v>C</v>
      </c>
      <c r="T3811" s="44">
        <f t="shared" si="711"/>
        <v>0</v>
      </c>
      <c r="U3811" s="44">
        <f t="shared" si="712"/>
        <v>0</v>
      </c>
      <c r="V3811" s="44">
        <f t="shared" si="713"/>
        <v>0</v>
      </c>
      <c r="W3811" s="44">
        <f t="shared" si="714"/>
        <v>0</v>
      </c>
      <c r="X3811" s="44">
        <f t="shared" si="715"/>
        <v>0</v>
      </c>
      <c r="Y3811" s="44">
        <f t="shared" si="716"/>
        <v>0</v>
      </c>
      <c r="Z3811" s="44">
        <f t="shared" si="717"/>
        <v>531737.23024939059</v>
      </c>
      <c r="AA3811" s="44">
        <f t="shared" si="718"/>
        <v>337391.23045190325</v>
      </c>
      <c r="AB3811" s="44">
        <f t="shared" si="719"/>
        <v>9862.2051978248637</v>
      </c>
      <c r="AC3811" s="44">
        <f t="shared" si="720"/>
        <v>38929.757359834985</v>
      </c>
      <c r="AD3811" s="44">
        <f t="shared" si="721"/>
        <v>60384.379193699606</v>
      </c>
      <c r="AE3811" s="12">
        <f t="shared" si="722"/>
        <v>978304.80245265318</v>
      </c>
    </row>
    <row r="3812" spans="1:31" ht="12.6" hidden="1" customHeight="1" x14ac:dyDescent="0.2">
      <c r="A3812" s="26" t="s">
        <v>1516</v>
      </c>
      <c r="B3812" s="19"/>
      <c r="C3812" s="19"/>
      <c r="D3812" s="20">
        <v>200</v>
      </c>
      <c r="E3812" s="20">
        <v>294</v>
      </c>
      <c r="F3812" s="20"/>
      <c r="G3812" s="21"/>
      <c r="H3812" s="22"/>
      <c r="I3812" s="20">
        <v>500</v>
      </c>
      <c r="J3812" s="20">
        <v>220</v>
      </c>
      <c r="K3812" s="20">
        <v>725</v>
      </c>
      <c r="L3812" s="20">
        <v>14</v>
      </c>
      <c r="M3812" s="20"/>
      <c r="N3812" s="20">
        <v>288</v>
      </c>
      <c r="O3812" s="20">
        <v>2241</v>
      </c>
      <c r="P3812" s="23" t="str">
        <f>VLOOKUP(A3812,'ИЗ ОСНОВЫ НОМЕНКЛАТУР'!D:E,2,0)</f>
        <v>Аксессуары для столешниц</v>
      </c>
      <c r="Q3812" s="23" t="str">
        <f>VLOOKUP(A3812,'ИЗ ОСНОВЫ НОМЕНКЛАТУР'!D:F,3,0)</f>
        <v>Комплектующие для плинтуса к столешнице</v>
      </c>
      <c r="R3812" s="40">
        <f>VLOOKUP(A:A,'ИЗ ОСНОВЫ НОМЕНКЛАТУР'!D:G,4,0)</f>
        <v>58.507000000000005</v>
      </c>
      <c r="S3812" s="12" t="str">
        <f>VLOOKUP(A:A,'ИЗ ОСНОВЫ НОМЕНКЛАТУР'!D:H,5,0)</f>
        <v>C</v>
      </c>
      <c r="T3812" s="44">
        <f t="shared" si="711"/>
        <v>11701.400000000001</v>
      </c>
      <c r="U3812" s="44">
        <f t="shared" si="712"/>
        <v>17201.058000000001</v>
      </c>
      <c r="V3812" s="44">
        <f t="shared" si="713"/>
        <v>0</v>
      </c>
      <c r="W3812" s="44">
        <f t="shared" si="714"/>
        <v>0</v>
      </c>
      <c r="X3812" s="44">
        <f t="shared" si="715"/>
        <v>0</v>
      </c>
      <c r="Y3812" s="44">
        <f t="shared" si="716"/>
        <v>29253.500000000004</v>
      </c>
      <c r="Z3812" s="44">
        <f t="shared" si="717"/>
        <v>12871.54</v>
      </c>
      <c r="AA3812" s="44">
        <f t="shared" si="718"/>
        <v>42417.575000000004</v>
      </c>
      <c r="AB3812" s="44">
        <f t="shared" si="719"/>
        <v>819.09800000000007</v>
      </c>
      <c r="AC3812" s="44">
        <f t="shared" si="720"/>
        <v>0</v>
      </c>
      <c r="AD3812" s="44">
        <f t="shared" si="721"/>
        <v>16850.016000000003</v>
      </c>
      <c r="AE3812" s="12">
        <f t="shared" si="722"/>
        <v>131114.18700000001</v>
      </c>
    </row>
    <row r="3813" spans="1:31" ht="12.6" hidden="1" customHeight="1" x14ac:dyDescent="0.2">
      <c r="A3813" s="26" t="s">
        <v>1531</v>
      </c>
      <c r="B3813" s="19"/>
      <c r="C3813" s="19"/>
      <c r="D3813" s="20"/>
      <c r="E3813" s="20">
        <v>36</v>
      </c>
      <c r="F3813" s="20"/>
      <c r="G3813" s="21"/>
      <c r="H3813" s="22"/>
      <c r="I3813" s="20"/>
      <c r="J3813" s="20">
        <v>36</v>
      </c>
      <c r="K3813" s="20"/>
      <c r="L3813" s="20"/>
      <c r="M3813" s="20"/>
      <c r="N3813" s="20">
        <v>202</v>
      </c>
      <c r="O3813" s="20">
        <v>274</v>
      </c>
      <c r="P3813" s="23" t="str">
        <f>VLOOKUP(A3813,'ИЗ ОСНОВЫ НОМЕНКЛАТУР'!D:E,2,0)</f>
        <v>Аксессуары для столешниц</v>
      </c>
      <c r="Q3813" s="23" t="str">
        <f>VLOOKUP(A3813,'ИЗ ОСНОВЫ НОМЕНКЛАТУР'!D:F,3,0)</f>
        <v>Комплектующие для плинтуса к столешнице</v>
      </c>
      <c r="R3813" s="40">
        <f>VLOOKUP(A:A,'ИЗ ОСНОВЫ НОМЕНКЛАТУР'!D:G,4,0)</f>
        <v>64.251428571428576</v>
      </c>
      <c r="S3813" s="12" t="str">
        <f>VLOOKUP(A:A,'ИЗ ОСНОВЫ НОМЕНКЛАТУР'!D:H,5,0)</f>
        <v>C</v>
      </c>
      <c r="T3813" s="44">
        <f t="shared" si="711"/>
        <v>0</v>
      </c>
      <c r="U3813" s="44">
        <f t="shared" si="712"/>
        <v>2313.0514285714289</v>
      </c>
      <c r="V3813" s="44">
        <f t="shared" si="713"/>
        <v>0</v>
      </c>
      <c r="W3813" s="44">
        <f t="shared" si="714"/>
        <v>0</v>
      </c>
      <c r="X3813" s="44">
        <f t="shared" si="715"/>
        <v>0</v>
      </c>
      <c r="Y3813" s="44">
        <f t="shared" si="716"/>
        <v>0</v>
      </c>
      <c r="Z3813" s="44">
        <f t="shared" si="717"/>
        <v>2313.0514285714289</v>
      </c>
      <c r="AA3813" s="44">
        <f t="shared" si="718"/>
        <v>0</v>
      </c>
      <c r="AB3813" s="44">
        <f t="shared" si="719"/>
        <v>0</v>
      </c>
      <c r="AC3813" s="44">
        <f t="shared" si="720"/>
        <v>0</v>
      </c>
      <c r="AD3813" s="44">
        <f t="shared" si="721"/>
        <v>12978.788571428573</v>
      </c>
      <c r="AE3813" s="12">
        <f t="shared" si="722"/>
        <v>17604.891428571431</v>
      </c>
    </row>
    <row r="3814" spans="1:31" ht="12.6" hidden="1" customHeight="1" x14ac:dyDescent="0.2">
      <c r="A3814" s="26" t="s">
        <v>1544</v>
      </c>
      <c r="B3814" s="19"/>
      <c r="C3814" s="19"/>
      <c r="D3814" s="20"/>
      <c r="E3814" s="20">
        <v>42</v>
      </c>
      <c r="F3814" s="20"/>
      <c r="G3814" s="21"/>
      <c r="H3814" s="22"/>
      <c r="I3814" s="20"/>
      <c r="J3814" s="20">
        <v>77</v>
      </c>
      <c r="K3814" s="20"/>
      <c r="L3814" s="20"/>
      <c r="M3814" s="20"/>
      <c r="N3814" s="20">
        <v>1</v>
      </c>
      <c r="O3814" s="20">
        <v>120</v>
      </c>
      <c r="P3814" s="23" t="str">
        <f>VLOOKUP(A3814,'ИЗ ОСНОВЫ НОМЕНКЛАТУР'!D:E,2,0)</f>
        <v>Аксессуары для столешниц</v>
      </c>
      <c r="Q3814" s="23" t="str">
        <f>VLOOKUP(A3814,'ИЗ ОСНОВЫ НОМЕНКЛАТУР'!D:F,3,0)</f>
        <v>Комплектующие для плинтуса к столешнице</v>
      </c>
      <c r="R3814" s="40">
        <f>VLOOKUP(A:A,'ИЗ ОСНОВЫ НОМЕНКЛАТУР'!D:G,4,0)</f>
        <v>66.37</v>
      </c>
      <c r="S3814" s="12" t="str">
        <f>VLOOKUP(A:A,'ИЗ ОСНОВЫ НОМЕНКЛАТУР'!D:H,5,0)</f>
        <v>C</v>
      </c>
      <c r="T3814" s="44">
        <f t="shared" si="711"/>
        <v>0</v>
      </c>
      <c r="U3814" s="44">
        <f t="shared" si="712"/>
        <v>2787.54</v>
      </c>
      <c r="V3814" s="44">
        <f t="shared" si="713"/>
        <v>0</v>
      </c>
      <c r="W3814" s="44">
        <f t="shared" si="714"/>
        <v>0</v>
      </c>
      <c r="X3814" s="44">
        <f t="shared" si="715"/>
        <v>0</v>
      </c>
      <c r="Y3814" s="44">
        <f t="shared" si="716"/>
        <v>0</v>
      </c>
      <c r="Z3814" s="44">
        <f t="shared" si="717"/>
        <v>5110.4900000000007</v>
      </c>
      <c r="AA3814" s="44">
        <f t="shared" si="718"/>
        <v>0</v>
      </c>
      <c r="AB3814" s="44">
        <f t="shared" si="719"/>
        <v>0</v>
      </c>
      <c r="AC3814" s="44">
        <f t="shared" si="720"/>
        <v>0</v>
      </c>
      <c r="AD3814" s="44">
        <f t="shared" si="721"/>
        <v>66.37</v>
      </c>
      <c r="AE3814" s="12">
        <f t="shared" si="722"/>
        <v>7964.4000000000005</v>
      </c>
    </row>
    <row r="3815" spans="1:31" ht="12.6" hidden="1" customHeight="1" x14ac:dyDescent="0.2">
      <c r="A3815" s="26" t="s">
        <v>1542</v>
      </c>
      <c r="B3815" s="19"/>
      <c r="C3815" s="19"/>
      <c r="D3815" s="20"/>
      <c r="E3815" s="21"/>
      <c r="F3815" s="22"/>
      <c r="G3815" s="21"/>
      <c r="H3815" s="22"/>
      <c r="I3815" s="20"/>
      <c r="J3815" s="20">
        <v>1</v>
      </c>
      <c r="K3815" s="20"/>
      <c r="L3815" s="20"/>
      <c r="M3815" s="20"/>
      <c r="N3815" s="20"/>
      <c r="O3815" s="20">
        <v>1</v>
      </c>
      <c r="P3815" s="23" t="str">
        <f>VLOOKUP(A3815,'ИЗ ОСНОВЫ НОМЕНКЛАТУР'!D:E,2,0)</f>
        <v>Аксессуары для столешниц</v>
      </c>
      <c r="Q3815" s="23" t="str">
        <f>VLOOKUP(A3815,'ИЗ ОСНОВЫ НОМЕНКЛАТУР'!D:F,3,0)</f>
        <v>Комплектующие для плинтуса к столешнице</v>
      </c>
      <c r="R3815" s="40">
        <f>VLOOKUP(A:A,'ИЗ ОСНОВЫ НОМЕНКЛАТУР'!D:G,4,0)</f>
        <v>124.056</v>
      </c>
      <c r="S3815" s="12" t="str">
        <f>VLOOKUP(A:A,'ИЗ ОСНОВЫ НОМЕНКЛАТУР'!D:H,5,0)</f>
        <v>C</v>
      </c>
      <c r="T3815" s="44">
        <f t="shared" si="711"/>
        <v>0</v>
      </c>
      <c r="U3815" s="44">
        <f t="shared" si="712"/>
        <v>0</v>
      </c>
      <c r="V3815" s="44">
        <f t="shared" si="713"/>
        <v>0</v>
      </c>
      <c r="W3815" s="44">
        <f t="shared" si="714"/>
        <v>0</v>
      </c>
      <c r="X3815" s="44">
        <f t="shared" si="715"/>
        <v>0</v>
      </c>
      <c r="Y3815" s="44">
        <f t="shared" si="716"/>
        <v>0</v>
      </c>
      <c r="Z3815" s="44">
        <f t="shared" si="717"/>
        <v>124.056</v>
      </c>
      <c r="AA3815" s="44">
        <f t="shared" si="718"/>
        <v>0</v>
      </c>
      <c r="AB3815" s="44">
        <f t="shared" si="719"/>
        <v>0</v>
      </c>
      <c r="AC3815" s="44">
        <f t="shared" si="720"/>
        <v>0</v>
      </c>
      <c r="AD3815" s="44">
        <f t="shared" si="721"/>
        <v>0</v>
      </c>
      <c r="AE3815" s="12">
        <f t="shared" si="722"/>
        <v>124.056</v>
      </c>
    </row>
    <row r="3816" spans="1:31" ht="12.6" hidden="1" customHeight="1" x14ac:dyDescent="0.2">
      <c r="A3816" s="26" t="s">
        <v>1513</v>
      </c>
      <c r="B3816" s="19"/>
      <c r="C3816" s="19"/>
      <c r="D3816" s="20"/>
      <c r="E3816" s="21"/>
      <c r="F3816" s="22"/>
      <c r="G3816" s="21"/>
      <c r="H3816" s="22"/>
      <c r="I3816" s="20"/>
      <c r="J3816" s="20">
        <v>601</v>
      </c>
      <c r="K3816" s="20"/>
      <c r="L3816" s="20"/>
      <c r="M3816" s="20"/>
      <c r="N3816" s="20">
        <v>113</v>
      </c>
      <c r="O3816" s="20">
        <v>714</v>
      </c>
      <c r="P3816" s="23" t="str">
        <f>VLOOKUP(A3816,'ИЗ ОСНОВЫ НОМЕНКЛАТУР'!D:E,2,0)</f>
        <v>Аксессуары для столешниц</v>
      </c>
      <c r="Q3816" s="23" t="str">
        <f>VLOOKUP(A3816,'ИЗ ОСНОВЫ НОМЕНКЛАТУР'!D:F,3,0)</f>
        <v>Комплектующие для плинтуса к столешнице</v>
      </c>
      <c r="R3816" s="40">
        <f>VLOOKUP(A:A,'ИЗ ОСНОВЫ НОМЕНКЛАТУР'!D:G,4,0)</f>
        <v>58.762</v>
      </c>
      <c r="S3816" s="12" t="str">
        <f>VLOOKUP(A:A,'ИЗ ОСНОВЫ НОМЕНКЛАТУР'!D:H,5,0)</f>
        <v>C</v>
      </c>
      <c r="T3816" s="44">
        <f t="shared" si="711"/>
        <v>0</v>
      </c>
      <c r="U3816" s="44">
        <f t="shared" si="712"/>
        <v>0</v>
      </c>
      <c r="V3816" s="44">
        <f t="shared" si="713"/>
        <v>0</v>
      </c>
      <c r="W3816" s="44">
        <f t="shared" si="714"/>
        <v>0</v>
      </c>
      <c r="X3816" s="44">
        <f t="shared" si="715"/>
        <v>0</v>
      </c>
      <c r="Y3816" s="44">
        <f t="shared" si="716"/>
        <v>0</v>
      </c>
      <c r="Z3816" s="44">
        <f t="shared" si="717"/>
        <v>35315.962</v>
      </c>
      <c r="AA3816" s="44">
        <f t="shared" si="718"/>
        <v>0</v>
      </c>
      <c r="AB3816" s="44">
        <f t="shared" si="719"/>
        <v>0</v>
      </c>
      <c r="AC3816" s="44">
        <f t="shared" si="720"/>
        <v>0</v>
      </c>
      <c r="AD3816" s="44">
        <f t="shared" si="721"/>
        <v>6640.1059999999998</v>
      </c>
      <c r="AE3816" s="12">
        <f t="shared" si="722"/>
        <v>41956.067999999999</v>
      </c>
    </row>
    <row r="3817" spans="1:31" ht="12.6" hidden="1" customHeight="1" x14ac:dyDescent="0.2">
      <c r="A3817" s="26" t="s">
        <v>1561</v>
      </c>
      <c r="B3817" s="19"/>
      <c r="C3817" s="19"/>
      <c r="D3817" s="20"/>
      <c r="E3817" s="20">
        <v>50</v>
      </c>
      <c r="F3817" s="20"/>
      <c r="G3817" s="21"/>
      <c r="H3817" s="22"/>
      <c r="I3817" s="20"/>
      <c r="J3817" s="20">
        <v>83</v>
      </c>
      <c r="K3817" s="20"/>
      <c r="L3817" s="20"/>
      <c r="M3817" s="20"/>
      <c r="N3817" s="20"/>
      <c r="O3817" s="20">
        <v>133</v>
      </c>
      <c r="P3817" s="23" t="str">
        <f>VLOOKUP(A3817,'ИЗ ОСНОВЫ НОМЕНКЛАТУР'!D:E,2,0)</f>
        <v>Аксессуары для столешниц</v>
      </c>
      <c r="Q3817" s="23" t="str">
        <f>VLOOKUP(A3817,'ИЗ ОСНОВЫ НОМЕНКЛАТУР'!D:F,3,0)</f>
        <v>Комплектующие для плинтуса к столешнице</v>
      </c>
      <c r="R3817" s="40">
        <f>VLOOKUP(A:A,'ИЗ ОСНОВЫ НОМЕНКЛАТУР'!D:G,4,0)</f>
        <v>133.655</v>
      </c>
      <c r="S3817" s="12" t="str">
        <f>VLOOKUP(A:A,'ИЗ ОСНОВЫ НОМЕНКЛАТУР'!D:H,5,0)</f>
        <v>C</v>
      </c>
      <c r="T3817" s="44">
        <f t="shared" si="711"/>
        <v>0</v>
      </c>
      <c r="U3817" s="44">
        <f t="shared" si="712"/>
        <v>6682.75</v>
      </c>
      <c r="V3817" s="44">
        <f t="shared" si="713"/>
        <v>0</v>
      </c>
      <c r="W3817" s="44">
        <f t="shared" si="714"/>
        <v>0</v>
      </c>
      <c r="X3817" s="44">
        <f t="shared" si="715"/>
        <v>0</v>
      </c>
      <c r="Y3817" s="44">
        <f t="shared" si="716"/>
        <v>0</v>
      </c>
      <c r="Z3817" s="44">
        <f t="shared" si="717"/>
        <v>11093.365</v>
      </c>
      <c r="AA3817" s="44">
        <f t="shared" si="718"/>
        <v>0</v>
      </c>
      <c r="AB3817" s="44">
        <f t="shared" si="719"/>
        <v>0</v>
      </c>
      <c r="AC3817" s="44">
        <f t="shared" si="720"/>
        <v>0</v>
      </c>
      <c r="AD3817" s="44">
        <f t="shared" si="721"/>
        <v>0</v>
      </c>
      <c r="AE3817" s="12">
        <f t="shared" si="722"/>
        <v>17776.114999999998</v>
      </c>
    </row>
    <row r="3818" spans="1:31" ht="12.6" hidden="1" customHeight="1" x14ac:dyDescent="0.2">
      <c r="A3818" s="26" t="s">
        <v>1537</v>
      </c>
      <c r="B3818" s="19"/>
      <c r="C3818" s="19"/>
      <c r="D3818" s="20"/>
      <c r="E3818" s="21"/>
      <c r="F3818" s="22"/>
      <c r="G3818" s="21"/>
      <c r="H3818" s="22"/>
      <c r="I3818" s="20"/>
      <c r="J3818" s="20">
        <v>187</v>
      </c>
      <c r="K3818" s="20">
        <v>500</v>
      </c>
      <c r="L3818" s="20"/>
      <c r="M3818" s="20"/>
      <c r="N3818" s="20">
        <v>50</v>
      </c>
      <c r="O3818" s="20">
        <v>737</v>
      </c>
      <c r="P3818" s="23" t="str">
        <f>VLOOKUP(A3818,'ИЗ ОСНОВЫ НОМЕНКЛАТУР'!D:E,2,0)</f>
        <v>Аксессуары для столешниц</v>
      </c>
      <c r="Q3818" s="23" t="str">
        <f>VLOOKUP(A3818,'ИЗ ОСНОВЫ НОМЕНКЛАТУР'!D:F,3,0)</f>
        <v>Комплектующие для плинтуса к столешнице</v>
      </c>
      <c r="R3818" s="40">
        <f>VLOOKUP(A:A,'ИЗ ОСНОВЫ НОМЕНКЛАТУР'!D:G,4,0)</f>
        <v>61.82</v>
      </c>
      <c r="S3818" s="12" t="str">
        <f>VLOOKUP(A:A,'ИЗ ОСНОВЫ НОМЕНКЛАТУР'!D:H,5,0)</f>
        <v>C</v>
      </c>
      <c r="T3818" s="44">
        <f t="shared" si="711"/>
        <v>0</v>
      </c>
      <c r="U3818" s="44">
        <f t="shared" si="712"/>
        <v>0</v>
      </c>
      <c r="V3818" s="44">
        <f t="shared" si="713"/>
        <v>0</v>
      </c>
      <c r="W3818" s="44">
        <f t="shared" si="714"/>
        <v>0</v>
      </c>
      <c r="X3818" s="44">
        <f t="shared" si="715"/>
        <v>0</v>
      </c>
      <c r="Y3818" s="44">
        <f t="shared" si="716"/>
        <v>0</v>
      </c>
      <c r="Z3818" s="44">
        <f t="shared" si="717"/>
        <v>11560.34</v>
      </c>
      <c r="AA3818" s="44">
        <f t="shared" si="718"/>
        <v>30910</v>
      </c>
      <c r="AB3818" s="44">
        <f t="shared" si="719"/>
        <v>0</v>
      </c>
      <c r="AC3818" s="44">
        <f t="shared" si="720"/>
        <v>0</v>
      </c>
      <c r="AD3818" s="44">
        <f t="shared" si="721"/>
        <v>3091</v>
      </c>
      <c r="AE3818" s="12">
        <f t="shared" si="722"/>
        <v>45561.34</v>
      </c>
    </row>
    <row r="3819" spans="1:31" ht="12.6" hidden="1" customHeight="1" x14ac:dyDescent="0.2">
      <c r="A3819" s="26" t="s">
        <v>5037</v>
      </c>
      <c r="B3819" s="19"/>
      <c r="C3819" s="19"/>
      <c r="D3819" s="20"/>
      <c r="E3819" s="21"/>
      <c r="F3819" s="22"/>
      <c r="G3819" s="21"/>
      <c r="H3819" s="22"/>
      <c r="I3819" s="20"/>
      <c r="J3819" s="20">
        <v>316</v>
      </c>
      <c r="K3819" s="20">
        <v>125</v>
      </c>
      <c r="L3819" s="20">
        <v>64</v>
      </c>
      <c r="M3819" s="20"/>
      <c r="N3819" s="20">
        <v>1006</v>
      </c>
      <c r="O3819" s="20">
        <v>1511</v>
      </c>
      <c r="P3819" s="23" t="str">
        <f>VLOOKUP(A3819,'ИЗ ОСНОВЫ НОМЕНКЛАТУР'!D:E,2,0)</f>
        <v>Аксессуары для столешниц</v>
      </c>
      <c r="Q3819" s="23" t="str">
        <f>VLOOKUP(A3819,'ИЗ ОСНОВЫ НОМЕНКЛАТУР'!D:F,3,0)</f>
        <v>Комплектующие для плинтуса к столешнице</v>
      </c>
      <c r="R3819" s="40">
        <f>VLOOKUP(A:A,'ИЗ ОСНОВЫ НОМЕНКЛАТУР'!D:G,4,0)</f>
        <v>81.167441860465118</v>
      </c>
      <c r="S3819" s="12" t="str">
        <f>VLOOKUP(A:A,'ИЗ ОСНОВЫ НОМЕНКЛАТУР'!D:H,5,0)</f>
        <v>C</v>
      </c>
      <c r="T3819" s="44">
        <f t="shared" si="711"/>
        <v>0</v>
      </c>
      <c r="U3819" s="44">
        <f t="shared" si="712"/>
        <v>0</v>
      </c>
      <c r="V3819" s="44">
        <f t="shared" si="713"/>
        <v>0</v>
      </c>
      <c r="W3819" s="44">
        <f t="shared" si="714"/>
        <v>0</v>
      </c>
      <c r="X3819" s="44">
        <f t="shared" si="715"/>
        <v>0</v>
      </c>
      <c r="Y3819" s="44">
        <f t="shared" si="716"/>
        <v>0</v>
      </c>
      <c r="Z3819" s="44">
        <f t="shared" si="717"/>
        <v>25648.911627906979</v>
      </c>
      <c r="AA3819" s="44">
        <f t="shared" si="718"/>
        <v>10145.930232558139</v>
      </c>
      <c r="AB3819" s="44">
        <f t="shared" si="719"/>
        <v>5194.7162790697676</v>
      </c>
      <c r="AC3819" s="44">
        <f t="shared" si="720"/>
        <v>0</v>
      </c>
      <c r="AD3819" s="44">
        <f t="shared" si="721"/>
        <v>81654.446511627903</v>
      </c>
      <c r="AE3819" s="12">
        <f t="shared" si="722"/>
        <v>122644.00465116279</v>
      </c>
    </row>
    <row r="3820" spans="1:31" ht="12.6" hidden="1" customHeight="1" x14ac:dyDescent="0.2">
      <c r="A3820" s="26" t="s">
        <v>1518</v>
      </c>
      <c r="B3820" s="19"/>
      <c r="C3820" s="19"/>
      <c r="D3820" s="20"/>
      <c r="E3820" s="21"/>
      <c r="F3820" s="22"/>
      <c r="G3820" s="21"/>
      <c r="H3820" s="22"/>
      <c r="I3820" s="20"/>
      <c r="J3820" s="20"/>
      <c r="K3820" s="20">
        <v>379</v>
      </c>
      <c r="L3820" s="20"/>
      <c r="M3820" s="20"/>
      <c r="N3820" s="20">
        <v>464</v>
      </c>
      <c r="O3820" s="20">
        <v>843</v>
      </c>
      <c r="P3820" s="23" t="str">
        <f>VLOOKUP(A3820,'ИЗ ОСНОВЫ НОМЕНКЛАТУР'!D:E,2,0)</f>
        <v>Аксессуары для столешниц</v>
      </c>
      <c r="Q3820" s="23" t="str">
        <f>VLOOKUP(A3820,'ИЗ ОСНОВЫ НОМЕНКЛАТУР'!D:F,3,0)</f>
        <v>Комплектующие для плинтуса к столешнице</v>
      </c>
      <c r="R3820" s="40">
        <f>VLOOKUP(A:A,'ИЗ ОСНОВЫ НОМЕНКЛАТУР'!D:G,4,0)</f>
        <v>49.99</v>
      </c>
      <c r="S3820" s="12" t="str">
        <f>VLOOKUP(A:A,'ИЗ ОСНОВЫ НОМЕНКЛАТУР'!D:H,5,0)</f>
        <v>C</v>
      </c>
      <c r="T3820" s="44">
        <f t="shared" si="711"/>
        <v>0</v>
      </c>
      <c r="U3820" s="44">
        <f t="shared" si="712"/>
        <v>0</v>
      </c>
      <c r="V3820" s="44">
        <f t="shared" si="713"/>
        <v>0</v>
      </c>
      <c r="W3820" s="44">
        <f t="shared" si="714"/>
        <v>0</v>
      </c>
      <c r="X3820" s="44">
        <f t="shared" si="715"/>
        <v>0</v>
      </c>
      <c r="Y3820" s="44">
        <f t="shared" si="716"/>
        <v>0</v>
      </c>
      <c r="Z3820" s="44">
        <f t="shared" si="717"/>
        <v>0</v>
      </c>
      <c r="AA3820" s="44">
        <f t="shared" si="718"/>
        <v>18946.21</v>
      </c>
      <c r="AB3820" s="44">
        <f t="shared" si="719"/>
        <v>0</v>
      </c>
      <c r="AC3820" s="44">
        <f t="shared" si="720"/>
        <v>0</v>
      </c>
      <c r="AD3820" s="44">
        <f t="shared" si="721"/>
        <v>23195.360000000001</v>
      </c>
      <c r="AE3820" s="12">
        <f t="shared" si="722"/>
        <v>42141.57</v>
      </c>
    </row>
    <row r="3821" spans="1:31" ht="12.6" hidden="1" customHeight="1" x14ac:dyDescent="0.2">
      <c r="A3821" s="26" t="s">
        <v>1568</v>
      </c>
      <c r="B3821" s="19"/>
      <c r="C3821" s="19"/>
      <c r="D3821" s="20"/>
      <c r="E3821" s="21"/>
      <c r="F3821" s="22"/>
      <c r="G3821" s="21"/>
      <c r="H3821" s="22"/>
      <c r="I3821" s="20"/>
      <c r="J3821" s="20">
        <v>269</v>
      </c>
      <c r="K3821" s="20">
        <v>71</v>
      </c>
      <c r="L3821" s="20">
        <v>157</v>
      </c>
      <c r="M3821" s="20"/>
      <c r="N3821" s="20"/>
      <c r="O3821" s="20">
        <v>497</v>
      </c>
      <c r="P3821" s="23" t="str">
        <f>VLOOKUP(A3821,'ИЗ ОСНОВЫ НОМЕНКЛАТУР'!D:E,2,0)</f>
        <v>Аксессуары для столешниц</v>
      </c>
      <c r="Q3821" s="23" t="str">
        <f>VLOOKUP(A3821,'ИЗ ОСНОВЫ НОМЕНКЛАТУР'!D:F,3,0)</f>
        <v>Комплектующие для плинтуса к столешнице</v>
      </c>
      <c r="R3821" s="40">
        <f>VLOOKUP(A:A,'ИЗ ОСНОВЫ НОМЕНКЛАТУР'!D:G,4,0)</f>
        <v>98.799629629629635</v>
      </c>
      <c r="S3821" s="12" t="str">
        <f>VLOOKUP(A:A,'ИЗ ОСНОВЫ НОМЕНКЛАТУР'!D:H,5,0)</f>
        <v>C</v>
      </c>
      <c r="T3821" s="44">
        <f t="shared" si="711"/>
        <v>0</v>
      </c>
      <c r="U3821" s="44">
        <f t="shared" si="712"/>
        <v>0</v>
      </c>
      <c r="V3821" s="44">
        <f t="shared" si="713"/>
        <v>0</v>
      </c>
      <c r="W3821" s="44">
        <f t="shared" si="714"/>
        <v>0</v>
      </c>
      <c r="X3821" s="44">
        <f t="shared" si="715"/>
        <v>0</v>
      </c>
      <c r="Y3821" s="44">
        <f t="shared" si="716"/>
        <v>0</v>
      </c>
      <c r="Z3821" s="44">
        <f t="shared" si="717"/>
        <v>26577.100370370372</v>
      </c>
      <c r="AA3821" s="44">
        <f t="shared" si="718"/>
        <v>7014.7737037037041</v>
      </c>
      <c r="AB3821" s="44">
        <f t="shared" si="719"/>
        <v>15511.541851851853</v>
      </c>
      <c r="AC3821" s="44">
        <f t="shared" si="720"/>
        <v>0</v>
      </c>
      <c r="AD3821" s="44">
        <f t="shared" si="721"/>
        <v>0</v>
      </c>
      <c r="AE3821" s="12">
        <f t="shared" si="722"/>
        <v>49103.415925925932</v>
      </c>
    </row>
    <row r="3822" spans="1:31" ht="12.6" hidden="1" customHeight="1" x14ac:dyDescent="0.2">
      <c r="A3822" s="26" t="s">
        <v>1502</v>
      </c>
      <c r="B3822" s="19"/>
      <c r="C3822" s="19"/>
      <c r="D3822" s="20"/>
      <c r="E3822" s="20">
        <v>15</v>
      </c>
      <c r="F3822" s="20"/>
      <c r="G3822" s="21"/>
      <c r="H3822" s="22"/>
      <c r="I3822" s="20"/>
      <c r="J3822" s="20">
        <v>418</v>
      </c>
      <c r="K3822" s="20">
        <v>225</v>
      </c>
      <c r="L3822" s="20">
        <v>6</v>
      </c>
      <c r="M3822" s="20">
        <v>128</v>
      </c>
      <c r="N3822" s="20">
        <v>1001</v>
      </c>
      <c r="O3822" s="20">
        <v>1793</v>
      </c>
      <c r="P3822" s="23" t="str">
        <f>VLOOKUP(A3822,'ИЗ ОСНОВЫ НОМЕНКЛАТУР'!D:E,2,0)</f>
        <v>Аксессуары для столешниц</v>
      </c>
      <c r="Q3822" s="23" t="str">
        <f>VLOOKUP(A3822,'ИЗ ОСНОВЫ НОМЕНКЛАТУР'!D:F,3,0)</f>
        <v>Комплектующие для плинтуса к столешнице</v>
      </c>
      <c r="R3822" s="40">
        <f>VLOOKUP(A:A,'ИЗ ОСНОВЫ НОМЕНКЛАТУР'!D:G,4,0)</f>
        <v>74.420556792873057</v>
      </c>
      <c r="S3822" s="12" t="str">
        <f>VLOOKUP(A:A,'ИЗ ОСНОВЫ НОМЕНКЛАТУР'!D:H,5,0)</f>
        <v>B</v>
      </c>
      <c r="T3822" s="44">
        <f t="shared" si="711"/>
        <v>0</v>
      </c>
      <c r="U3822" s="44">
        <f t="shared" si="712"/>
        <v>1116.308351893096</v>
      </c>
      <c r="V3822" s="44">
        <f t="shared" si="713"/>
        <v>0</v>
      </c>
      <c r="W3822" s="44">
        <f t="shared" si="714"/>
        <v>0</v>
      </c>
      <c r="X3822" s="44">
        <f t="shared" si="715"/>
        <v>0</v>
      </c>
      <c r="Y3822" s="44">
        <f t="shared" si="716"/>
        <v>0</v>
      </c>
      <c r="Z3822" s="44">
        <f t="shared" si="717"/>
        <v>31107.792739420936</v>
      </c>
      <c r="AA3822" s="44">
        <f t="shared" si="718"/>
        <v>16744.625278396437</v>
      </c>
      <c r="AB3822" s="44">
        <f t="shared" si="719"/>
        <v>446.52334075723832</v>
      </c>
      <c r="AC3822" s="44">
        <f t="shared" si="720"/>
        <v>9525.8312694877513</v>
      </c>
      <c r="AD3822" s="44">
        <f t="shared" si="721"/>
        <v>74494.977349665933</v>
      </c>
      <c r="AE3822" s="12">
        <f t="shared" si="722"/>
        <v>133436.05832962139</v>
      </c>
    </row>
    <row r="3823" spans="1:31" ht="12.6" hidden="1" customHeight="1" x14ac:dyDescent="0.2">
      <c r="A3823" s="26" t="s">
        <v>1527</v>
      </c>
      <c r="B3823" s="19"/>
      <c r="C3823" s="19"/>
      <c r="D3823" s="20"/>
      <c r="E3823" s="20">
        <v>96</v>
      </c>
      <c r="F3823" s="20"/>
      <c r="G3823" s="21"/>
      <c r="H3823" s="22"/>
      <c r="I3823" s="20"/>
      <c r="J3823" s="20"/>
      <c r="K3823" s="20"/>
      <c r="L3823" s="20"/>
      <c r="M3823" s="20"/>
      <c r="N3823" s="20"/>
      <c r="O3823" s="20">
        <v>96</v>
      </c>
      <c r="P3823" s="23" t="str">
        <f>VLOOKUP(A3823,'ИЗ ОСНОВЫ НОМЕНКЛАТУР'!D:E,2,0)</f>
        <v>Аксессуары для столешниц</v>
      </c>
      <c r="Q3823" s="23" t="str">
        <f>VLOOKUP(A3823,'ИЗ ОСНОВЫ НОМЕНКЛАТУР'!D:F,3,0)</f>
        <v>Комплектующие для плинтуса к столешнице</v>
      </c>
      <c r="R3823" s="40">
        <f>VLOOKUP(A:A,'ИЗ ОСНОВЫ НОМЕНКЛАТУР'!D:G,4,0)</f>
        <v>116.42210526315789</v>
      </c>
      <c r="S3823" s="12" t="str">
        <f>VLOOKUP(A:A,'ИЗ ОСНОВЫ НОМЕНКЛАТУР'!D:H,5,0)</f>
        <v>C</v>
      </c>
      <c r="T3823" s="44">
        <f t="shared" si="711"/>
        <v>0</v>
      </c>
      <c r="U3823" s="44">
        <f t="shared" si="712"/>
        <v>11176.522105263157</v>
      </c>
      <c r="V3823" s="44">
        <f t="shared" si="713"/>
        <v>0</v>
      </c>
      <c r="W3823" s="44">
        <f t="shared" si="714"/>
        <v>0</v>
      </c>
      <c r="X3823" s="44">
        <f t="shared" si="715"/>
        <v>0</v>
      </c>
      <c r="Y3823" s="44">
        <f t="shared" si="716"/>
        <v>0</v>
      </c>
      <c r="Z3823" s="44">
        <f t="shared" si="717"/>
        <v>0</v>
      </c>
      <c r="AA3823" s="44">
        <f t="shared" si="718"/>
        <v>0</v>
      </c>
      <c r="AB3823" s="44">
        <f t="shared" si="719"/>
        <v>0</v>
      </c>
      <c r="AC3823" s="44">
        <f t="shared" si="720"/>
        <v>0</v>
      </c>
      <c r="AD3823" s="44">
        <f t="shared" si="721"/>
        <v>0</v>
      </c>
      <c r="AE3823" s="12">
        <f t="shared" si="722"/>
        <v>11176.522105263157</v>
      </c>
    </row>
    <row r="3824" spans="1:31" ht="12.6" hidden="1" customHeight="1" x14ac:dyDescent="0.2">
      <c r="A3824" s="26" t="s">
        <v>1508</v>
      </c>
      <c r="B3824" s="19"/>
      <c r="C3824" s="19"/>
      <c r="D3824" s="20"/>
      <c r="E3824" s="21"/>
      <c r="F3824" s="22"/>
      <c r="G3824" s="21"/>
      <c r="H3824" s="22"/>
      <c r="I3824" s="20"/>
      <c r="J3824" s="20">
        <v>431</v>
      </c>
      <c r="K3824" s="20">
        <v>1150</v>
      </c>
      <c r="L3824" s="20"/>
      <c r="M3824" s="20"/>
      <c r="N3824" s="20">
        <v>619</v>
      </c>
      <c r="O3824" s="20">
        <v>2200</v>
      </c>
      <c r="P3824" s="23" t="str">
        <f>VLOOKUP(A3824,'ИЗ ОСНОВЫ НОМЕНКЛАТУР'!D:E,2,0)</f>
        <v>Аксессуары для столешниц</v>
      </c>
      <c r="Q3824" s="23" t="str">
        <f>VLOOKUP(A3824,'ИЗ ОСНОВЫ НОМЕНКЛАТУР'!D:F,3,0)</f>
        <v>Комплектующие для плинтуса к столешнице</v>
      </c>
      <c r="R3824" s="40">
        <f>VLOOKUP(A:A,'ИЗ ОСНОВЫ НОМЕНКЛАТУР'!D:G,4,0)</f>
        <v>76.703571428571422</v>
      </c>
      <c r="S3824" s="12" t="str">
        <f>VLOOKUP(A:A,'ИЗ ОСНОВЫ НОМЕНКЛАТУР'!D:H,5,0)</f>
        <v>C</v>
      </c>
      <c r="T3824" s="44">
        <f t="shared" si="711"/>
        <v>0</v>
      </c>
      <c r="U3824" s="44">
        <f t="shared" si="712"/>
        <v>0</v>
      </c>
      <c r="V3824" s="44">
        <f t="shared" si="713"/>
        <v>0</v>
      </c>
      <c r="W3824" s="44">
        <f t="shared" si="714"/>
        <v>0</v>
      </c>
      <c r="X3824" s="44">
        <f t="shared" si="715"/>
        <v>0</v>
      </c>
      <c r="Y3824" s="44">
        <f t="shared" si="716"/>
        <v>0</v>
      </c>
      <c r="Z3824" s="44">
        <f t="shared" si="717"/>
        <v>33059.239285714284</v>
      </c>
      <c r="AA3824" s="44">
        <f t="shared" si="718"/>
        <v>88209.10714285713</v>
      </c>
      <c r="AB3824" s="44">
        <f t="shared" si="719"/>
        <v>0</v>
      </c>
      <c r="AC3824" s="44">
        <f t="shared" si="720"/>
        <v>0</v>
      </c>
      <c r="AD3824" s="44">
        <f t="shared" si="721"/>
        <v>47479.510714285709</v>
      </c>
      <c r="AE3824" s="12">
        <f t="shared" si="722"/>
        <v>168747.85714285713</v>
      </c>
    </row>
    <row r="3825" spans="1:31" ht="12.6" hidden="1" customHeight="1" x14ac:dyDescent="0.2">
      <c r="A3825" s="26" t="s">
        <v>1525</v>
      </c>
      <c r="B3825" s="19"/>
      <c r="C3825" s="19"/>
      <c r="D3825" s="20"/>
      <c r="E3825" s="20">
        <v>76</v>
      </c>
      <c r="F3825" s="20"/>
      <c r="G3825" s="21"/>
      <c r="H3825" s="22"/>
      <c r="I3825" s="20"/>
      <c r="J3825" s="20">
        <v>927</v>
      </c>
      <c r="K3825" s="20">
        <v>1850</v>
      </c>
      <c r="L3825" s="20">
        <v>108</v>
      </c>
      <c r="M3825" s="20"/>
      <c r="N3825" s="20">
        <v>697</v>
      </c>
      <c r="O3825" s="20">
        <v>3658</v>
      </c>
      <c r="P3825" s="23" t="str">
        <f>VLOOKUP(A3825,'ИЗ ОСНОВЫ НОМЕНКЛАТУР'!D:E,2,0)</f>
        <v>Аксессуары для столешниц</v>
      </c>
      <c r="Q3825" s="23" t="str">
        <f>VLOOKUP(A3825,'ИЗ ОСНОВЫ НОМЕНКЛАТУР'!D:F,3,0)</f>
        <v>Комплектующие для плинтуса к столешнице</v>
      </c>
      <c r="R3825" s="40">
        <f>VLOOKUP(A:A,'ИЗ ОСНОВЫ НОМЕНКЛАТУР'!D:G,4,0)</f>
        <v>54.420833333333327</v>
      </c>
      <c r="S3825" s="12" t="str">
        <f>VLOOKUP(A:A,'ИЗ ОСНОВЫ НОМЕНКЛАТУР'!D:H,5,0)</f>
        <v>C</v>
      </c>
      <c r="T3825" s="44">
        <f t="shared" si="711"/>
        <v>0</v>
      </c>
      <c r="U3825" s="44">
        <f t="shared" si="712"/>
        <v>4135.9833333333327</v>
      </c>
      <c r="V3825" s="44">
        <f t="shared" si="713"/>
        <v>0</v>
      </c>
      <c r="W3825" s="44">
        <f t="shared" si="714"/>
        <v>0</v>
      </c>
      <c r="X3825" s="44">
        <f t="shared" si="715"/>
        <v>0</v>
      </c>
      <c r="Y3825" s="44">
        <f t="shared" si="716"/>
        <v>0</v>
      </c>
      <c r="Z3825" s="44">
        <f t="shared" si="717"/>
        <v>50448.112499999996</v>
      </c>
      <c r="AA3825" s="44">
        <f t="shared" si="718"/>
        <v>100678.54166666666</v>
      </c>
      <c r="AB3825" s="44">
        <f t="shared" si="719"/>
        <v>5877.4499999999989</v>
      </c>
      <c r="AC3825" s="44">
        <f t="shared" si="720"/>
        <v>0</v>
      </c>
      <c r="AD3825" s="44">
        <f t="shared" si="721"/>
        <v>37931.320833333331</v>
      </c>
      <c r="AE3825" s="12">
        <f t="shared" si="722"/>
        <v>199071.40833333333</v>
      </c>
    </row>
    <row r="3826" spans="1:31" ht="12.6" hidden="1" customHeight="1" x14ac:dyDescent="0.2">
      <c r="A3826" s="26" t="s">
        <v>1498</v>
      </c>
      <c r="B3826" s="19"/>
      <c r="C3826" s="19"/>
      <c r="D3826" s="20"/>
      <c r="E3826" s="21"/>
      <c r="F3826" s="22"/>
      <c r="G3826" s="21"/>
      <c r="H3826" s="22"/>
      <c r="I3826" s="20"/>
      <c r="J3826" s="20"/>
      <c r="K3826" s="20"/>
      <c r="L3826" s="20"/>
      <c r="M3826" s="20"/>
      <c r="N3826" s="20">
        <v>498</v>
      </c>
      <c r="O3826" s="20">
        <v>498</v>
      </c>
      <c r="P3826" s="23" t="str">
        <f>VLOOKUP(A3826,'ИЗ ОСНОВЫ НОМЕНКЛАТУР'!D:E,2,0)</f>
        <v>Аксессуары для столешниц</v>
      </c>
      <c r="Q3826" s="23" t="str">
        <f>VLOOKUP(A3826,'ИЗ ОСНОВЫ НОМЕНКЛАТУР'!D:F,3,0)</f>
        <v>Комплектующие для плинтуса к столешнице</v>
      </c>
      <c r="R3826" s="40">
        <f>VLOOKUP(A:A,'ИЗ ОСНОВЫ НОМЕНКЛАТУР'!D:G,4,0)</f>
        <v>42.157671232876716</v>
      </c>
      <c r="S3826" s="12" t="str">
        <f>VLOOKUP(A:A,'ИЗ ОСНОВЫ НОМЕНКЛАТУР'!D:H,5,0)</f>
        <v>C</v>
      </c>
      <c r="T3826" s="44">
        <f t="shared" si="711"/>
        <v>0</v>
      </c>
      <c r="U3826" s="44">
        <f t="shared" si="712"/>
        <v>0</v>
      </c>
      <c r="V3826" s="44">
        <f t="shared" si="713"/>
        <v>0</v>
      </c>
      <c r="W3826" s="44">
        <f t="shared" si="714"/>
        <v>0</v>
      </c>
      <c r="X3826" s="44">
        <f t="shared" si="715"/>
        <v>0</v>
      </c>
      <c r="Y3826" s="44">
        <f t="shared" si="716"/>
        <v>0</v>
      </c>
      <c r="Z3826" s="44">
        <f t="shared" si="717"/>
        <v>0</v>
      </c>
      <c r="AA3826" s="44">
        <f t="shared" si="718"/>
        <v>0</v>
      </c>
      <c r="AB3826" s="44">
        <f t="shared" si="719"/>
        <v>0</v>
      </c>
      <c r="AC3826" s="44">
        <f t="shared" si="720"/>
        <v>0</v>
      </c>
      <c r="AD3826" s="44">
        <f t="shared" si="721"/>
        <v>20994.520273972605</v>
      </c>
      <c r="AE3826" s="12">
        <f t="shared" si="722"/>
        <v>20994.520273972605</v>
      </c>
    </row>
    <row r="3827" spans="1:31" ht="12.6" hidden="1" customHeight="1" x14ac:dyDescent="0.2">
      <c r="A3827" s="26" t="s">
        <v>1500</v>
      </c>
      <c r="B3827" s="19"/>
      <c r="C3827" s="19"/>
      <c r="D3827" s="20"/>
      <c r="E3827" s="21"/>
      <c r="F3827" s="22"/>
      <c r="G3827" s="21"/>
      <c r="H3827" s="22"/>
      <c r="I3827" s="20"/>
      <c r="J3827" s="20">
        <v>345</v>
      </c>
      <c r="K3827" s="20">
        <v>975</v>
      </c>
      <c r="L3827" s="20">
        <v>26</v>
      </c>
      <c r="M3827" s="20"/>
      <c r="N3827" s="20"/>
      <c r="O3827" s="20">
        <v>1346</v>
      </c>
      <c r="P3827" s="23" t="str">
        <f>VLOOKUP(A3827,'ИЗ ОСНОВЫ НОМЕНКЛАТУР'!D:E,2,0)</f>
        <v>Аксессуары для столешниц</v>
      </c>
      <c r="Q3827" s="23" t="str">
        <f>VLOOKUP(A3827,'ИЗ ОСНОВЫ НОМЕНКЛАТУР'!D:F,3,0)</f>
        <v>Комплектующие для плинтуса к столешнице</v>
      </c>
      <c r="R3827" s="40">
        <f>VLOOKUP(A:A,'ИЗ ОСНОВЫ НОМЕНКЛАТУР'!D:G,4,0)</f>
        <v>87.843611111111116</v>
      </c>
      <c r="S3827" s="12" t="str">
        <f>VLOOKUP(A:A,'ИЗ ОСНОВЫ НОМЕНКЛАТУР'!D:H,5,0)</f>
        <v>C</v>
      </c>
      <c r="T3827" s="44">
        <f t="shared" si="711"/>
        <v>0</v>
      </c>
      <c r="U3827" s="44">
        <f t="shared" si="712"/>
        <v>0</v>
      </c>
      <c r="V3827" s="44">
        <f t="shared" si="713"/>
        <v>0</v>
      </c>
      <c r="W3827" s="44">
        <f t="shared" si="714"/>
        <v>0</v>
      </c>
      <c r="X3827" s="44">
        <f t="shared" si="715"/>
        <v>0</v>
      </c>
      <c r="Y3827" s="44">
        <f t="shared" si="716"/>
        <v>0</v>
      </c>
      <c r="Z3827" s="44">
        <f t="shared" si="717"/>
        <v>30306.045833333334</v>
      </c>
      <c r="AA3827" s="44">
        <f t="shared" si="718"/>
        <v>85647.520833333343</v>
      </c>
      <c r="AB3827" s="44">
        <f t="shared" si="719"/>
        <v>2283.9338888888892</v>
      </c>
      <c r="AC3827" s="44">
        <f t="shared" si="720"/>
        <v>0</v>
      </c>
      <c r="AD3827" s="44">
        <f t="shared" si="721"/>
        <v>0</v>
      </c>
      <c r="AE3827" s="12">
        <f t="shared" si="722"/>
        <v>118237.50055555557</v>
      </c>
    </row>
    <row r="3828" spans="1:31" ht="12.6" hidden="1" customHeight="1" x14ac:dyDescent="0.2">
      <c r="A3828" s="26" t="s">
        <v>1505</v>
      </c>
      <c r="B3828" s="19"/>
      <c r="C3828" s="19"/>
      <c r="D3828" s="20"/>
      <c r="E3828" s="20">
        <v>33</v>
      </c>
      <c r="F3828" s="20"/>
      <c r="G3828" s="21"/>
      <c r="H3828" s="22"/>
      <c r="I3828" s="20"/>
      <c r="J3828" s="20"/>
      <c r="K3828" s="20"/>
      <c r="L3828" s="20"/>
      <c r="M3828" s="20"/>
      <c r="N3828" s="20"/>
      <c r="O3828" s="20">
        <v>33</v>
      </c>
      <c r="P3828" s="23" t="str">
        <f>VLOOKUP(A3828,'ИЗ ОСНОВЫ НОМЕНКЛАТУР'!D:E,2,0)</f>
        <v>Аксессуары для столешниц</v>
      </c>
      <c r="Q3828" s="23" t="str">
        <f>VLOOKUP(A3828,'ИЗ ОСНОВЫ НОМЕНКЛАТУР'!D:F,3,0)</f>
        <v>Комплектующие для плинтуса к столешнице</v>
      </c>
      <c r="R3828" s="40">
        <f>VLOOKUP(A:A,'ИЗ ОСНОВЫ НОМЕНКЛАТУР'!D:G,4,0)</f>
        <v>112.73684210526316</v>
      </c>
      <c r="S3828" s="12" t="str">
        <f>VLOOKUP(A:A,'ИЗ ОСНОВЫ НОМЕНКЛАТУР'!D:H,5,0)</f>
        <v>C</v>
      </c>
      <c r="T3828" s="44">
        <f t="shared" si="711"/>
        <v>0</v>
      </c>
      <c r="U3828" s="44">
        <f t="shared" si="712"/>
        <v>3720.3157894736846</v>
      </c>
      <c r="V3828" s="44">
        <f t="shared" si="713"/>
        <v>0</v>
      </c>
      <c r="W3828" s="44">
        <f t="shared" si="714"/>
        <v>0</v>
      </c>
      <c r="X3828" s="44">
        <f t="shared" si="715"/>
        <v>0</v>
      </c>
      <c r="Y3828" s="44">
        <f t="shared" si="716"/>
        <v>0</v>
      </c>
      <c r="Z3828" s="44">
        <f t="shared" si="717"/>
        <v>0</v>
      </c>
      <c r="AA3828" s="44">
        <f t="shared" si="718"/>
        <v>0</v>
      </c>
      <c r="AB3828" s="44">
        <f t="shared" si="719"/>
        <v>0</v>
      </c>
      <c r="AC3828" s="44">
        <f t="shared" si="720"/>
        <v>0</v>
      </c>
      <c r="AD3828" s="44">
        <f t="shared" si="721"/>
        <v>0</v>
      </c>
      <c r="AE3828" s="12">
        <f t="shared" si="722"/>
        <v>3720.3157894736846</v>
      </c>
    </row>
    <row r="3829" spans="1:31" ht="12.6" hidden="1" customHeight="1" x14ac:dyDescent="0.2">
      <c r="A3829" s="26" t="s">
        <v>1519</v>
      </c>
      <c r="B3829" s="19"/>
      <c r="C3829" s="19"/>
      <c r="D3829" s="20"/>
      <c r="E3829" s="20">
        <v>19</v>
      </c>
      <c r="F3829" s="20"/>
      <c r="G3829" s="21"/>
      <c r="H3829" s="22"/>
      <c r="I3829" s="20"/>
      <c r="J3829" s="20"/>
      <c r="K3829" s="20"/>
      <c r="L3829" s="20"/>
      <c r="M3829" s="20"/>
      <c r="N3829" s="20">
        <v>56</v>
      </c>
      <c r="O3829" s="20">
        <v>75</v>
      </c>
      <c r="P3829" s="23" t="str">
        <f>VLOOKUP(A3829,'ИЗ ОСНОВЫ НОМЕНКЛАТУР'!D:E,2,0)</f>
        <v>Аксессуары для столешниц</v>
      </c>
      <c r="Q3829" s="23" t="str">
        <f>VLOOKUP(A3829,'ИЗ ОСНОВЫ НОМЕНКЛАТУР'!D:F,3,0)</f>
        <v>Комплектующие для плинтуса к столешнице</v>
      </c>
      <c r="R3829" s="40">
        <f>VLOOKUP(A:A,'ИЗ ОСНОВЫ НОМЕНКЛАТУР'!D:G,4,0)</f>
        <v>121.90750000000001</v>
      </c>
      <c r="S3829" s="12" t="str">
        <f>VLOOKUP(A:A,'ИЗ ОСНОВЫ НОМЕНКЛАТУР'!D:H,5,0)</f>
        <v>C</v>
      </c>
      <c r="T3829" s="44">
        <f t="shared" si="711"/>
        <v>0</v>
      </c>
      <c r="U3829" s="44">
        <f t="shared" si="712"/>
        <v>2316.2425000000003</v>
      </c>
      <c r="V3829" s="44">
        <f t="shared" si="713"/>
        <v>0</v>
      </c>
      <c r="W3829" s="44">
        <f t="shared" si="714"/>
        <v>0</v>
      </c>
      <c r="X3829" s="44">
        <f t="shared" si="715"/>
        <v>0</v>
      </c>
      <c r="Y3829" s="44">
        <f t="shared" si="716"/>
        <v>0</v>
      </c>
      <c r="Z3829" s="44">
        <f t="shared" si="717"/>
        <v>0</v>
      </c>
      <c r="AA3829" s="44">
        <f t="shared" si="718"/>
        <v>0</v>
      </c>
      <c r="AB3829" s="44">
        <f t="shared" si="719"/>
        <v>0</v>
      </c>
      <c r="AC3829" s="44">
        <f t="shared" si="720"/>
        <v>0</v>
      </c>
      <c r="AD3829" s="44">
        <f t="shared" si="721"/>
        <v>6826.8200000000006</v>
      </c>
      <c r="AE3829" s="12">
        <f t="shared" si="722"/>
        <v>9143.0625</v>
      </c>
    </row>
    <row r="3830" spans="1:31" ht="12.6" hidden="1" customHeight="1" x14ac:dyDescent="0.2">
      <c r="A3830" s="26" t="s">
        <v>1499</v>
      </c>
      <c r="B3830" s="19"/>
      <c r="C3830" s="19"/>
      <c r="D3830" s="20"/>
      <c r="E3830" s="21"/>
      <c r="F3830" s="22"/>
      <c r="G3830" s="21"/>
      <c r="H3830" s="22"/>
      <c r="I3830" s="20">
        <v>3500</v>
      </c>
      <c r="J3830" s="20">
        <v>473</v>
      </c>
      <c r="K3830" s="20">
        <v>1666</v>
      </c>
      <c r="L3830" s="20"/>
      <c r="M3830" s="20"/>
      <c r="N3830" s="20">
        <v>181</v>
      </c>
      <c r="O3830" s="20">
        <v>5820</v>
      </c>
      <c r="P3830" s="23" t="str">
        <f>VLOOKUP(A3830,'ИЗ ОСНОВЫ НОМЕНКЛАТУР'!D:E,2,0)</f>
        <v>Аксессуары для столешниц</v>
      </c>
      <c r="Q3830" s="23" t="str">
        <f>VLOOKUP(A3830,'ИЗ ОСНОВЫ НОМЕНКЛАТУР'!D:F,3,0)</f>
        <v>Комплектующие для плинтуса к столешнице</v>
      </c>
      <c r="R3830" s="40">
        <f>VLOOKUP(A:A,'ИЗ ОСНОВЫ НОМЕНКЛАТУР'!D:G,4,0)</f>
        <v>105.26897058823529</v>
      </c>
      <c r="S3830" s="12" t="str">
        <f>VLOOKUP(A:A,'ИЗ ОСНОВЫ НОМЕНКЛАТУР'!D:H,5,0)</f>
        <v>C</v>
      </c>
      <c r="T3830" s="44">
        <f t="shared" si="711"/>
        <v>0</v>
      </c>
      <c r="U3830" s="44">
        <f t="shared" si="712"/>
        <v>0</v>
      </c>
      <c r="V3830" s="44">
        <f t="shared" si="713"/>
        <v>0</v>
      </c>
      <c r="W3830" s="44">
        <f t="shared" si="714"/>
        <v>0</v>
      </c>
      <c r="X3830" s="44">
        <f t="shared" si="715"/>
        <v>0</v>
      </c>
      <c r="Y3830" s="44">
        <f t="shared" si="716"/>
        <v>368441.3970588235</v>
      </c>
      <c r="Z3830" s="44">
        <f t="shared" si="717"/>
        <v>49792.223088235296</v>
      </c>
      <c r="AA3830" s="44">
        <f t="shared" si="718"/>
        <v>175378.10499999998</v>
      </c>
      <c r="AB3830" s="44">
        <f t="shared" si="719"/>
        <v>0</v>
      </c>
      <c r="AC3830" s="44">
        <f t="shared" si="720"/>
        <v>0</v>
      </c>
      <c r="AD3830" s="44">
        <f t="shared" si="721"/>
        <v>19053.683676470588</v>
      </c>
      <c r="AE3830" s="12">
        <f t="shared" si="722"/>
        <v>612665.40882352926</v>
      </c>
    </row>
    <row r="3831" spans="1:31" ht="12.6" hidden="1" customHeight="1" x14ac:dyDescent="0.2">
      <c r="A3831" s="26" t="s">
        <v>1470</v>
      </c>
      <c r="B3831" s="19"/>
      <c r="C3831" s="19"/>
      <c r="D3831" s="20"/>
      <c r="E3831" s="20">
        <v>36</v>
      </c>
      <c r="F3831" s="20"/>
      <c r="G3831" s="21"/>
      <c r="H3831" s="22"/>
      <c r="I3831" s="20">
        <v>3547</v>
      </c>
      <c r="J3831" s="20">
        <v>138</v>
      </c>
      <c r="K3831" s="20">
        <v>250</v>
      </c>
      <c r="L3831" s="20">
        <v>57</v>
      </c>
      <c r="M3831" s="20">
        <v>276</v>
      </c>
      <c r="N3831" s="20">
        <v>1091</v>
      </c>
      <c r="O3831" s="20">
        <v>5395</v>
      </c>
      <c r="P3831" s="23" t="str">
        <f>VLOOKUP(A3831,'ИЗ ОСНОВЫ НОМЕНКЛАТУР'!D:E,2,0)</f>
        <v>Аксессуары для столешниц</v>
      </c>
      <c r="Q3831" s="23" t="str">
        <f>VLOOKUP(A3831,'ИЗ ОСНОВЫ НОМЕНКЛАТУР'!D:F,3,0)</f>
        <v>Комплектующие для плинтуса к столешнице</v>
      </c>
      <c r="R3831" s="40">
        <f>VLOOKUP(A:A,'ИЗ ОСНОВЫ НОМЕНКЛАТУР'!D:G,4,0)</f>
        <v>118.1107362355954</v>
      </c>
      <c r="S3831" s="12" t="str">
        <f>VLOOKUP(A:A,'ИЗ ОСНОВЫ НОМЕНКЛАТУР'!D:H,5,0)</f>
        <v>B</v>
      </c>
      <c r="T3831" s="44">
        <f t="shared" si="711"/>
        <v>0</v>
      </c>
      <c r="U3831" s="44">
        <f t="shared" si="712"/>
        <v>4251.9865044814342</v>
      </c>
      <c r="V3831" s="44">
        <f t="shared" si="713"/>
        <v>0</v>
      </c>
      <c r="W3831" s="44">
        <f t="shared" si="714"/>
        <v>0</v>
      </c>
      <c r="X3831" s="44">
        <f t="shared" si="715"/>
        <v>0</v>
      </c>
      <c r="Y3831" s="44">
        <f t="shared" si="716"/>
        <v>418938.78142765688</v>
      </c>
      <c r="Z3831" s="44">
        <f t="shared" si="717"/>
        <v>16299.281600512164</v>
      </c>
      <c r="AA3831" s="44">
        <f t="shared" si="718"/>
        <v>29527.684058898849</v>
      </c>
      <c r="AB3831" s="44">
        <f t="shared" si="719"/>
        <v>6732.3119654289376</v>
      </c>
      <c r="AC3831" s="44">
        <f t="shared" si="720"/>
        <v>32598.563201024328</v>
      </c>
      <c r="AD3831" s="44">
        <f t="shared" si="721"/>
        <v>128858.81323303458</v>
      </c>
      <c r="AE3831" s="12">
        <f t="shared" si="722"/>
        <v>637207.42199103709</v>
      </c>
    </row>
    <row r="3832" spans="1:31" ht="12.6" hidden="1" customHeight="1" x14ac:dyDescent="0.2">
      <c r="A3832" s="26" t="s">
        <v>1472</v>
      </c>
      <c r="B3832" s="19"/>
      <c r="C3832" s="19"/>
      <c r="D3832" s="20">
        <v>360</v>
      </c>
      <c r="E3832" s="20">
        <v>222</v>
      </c>
      <c r="F3832" s="20"/>
      <c r="G3832" s="21"/>
      <c r="H3832" s="22"/>
      <c r="I3832" s="20">
        <v>6300</v>
      </c>
      <c r="J3832" s="20">
        <v>954</v>
      </c>
      <c r="K3832" s="20">
        <v>300</v>
      </c>
      <c r="L3832" s="20">
        <v>6</v>
      </c>
      <c r="M3832" s="20">
        <v>225</v>
      </c>
      <c r="N3832" s="20">
        <v>499</v>
      </c>
      <c r="O3832" s="20">
        <v>8866</v>
      </c>
      <c r="P3832" s="23" t="str">
        <f>VLOOKUP(A3832,'ИЗ ОСНОВЫ НОМЕНКЛАТУР'!D:E,2,0)</f>
        <v>Аксессуары для столешниц</v>
      </c>
      <c r="Q3832" s="23" t="str">
        <f>VLOOKUP(A3832,'ИЗ ОСНОВЫ НОМЕНКЛАТУР'!D:F,3,0)</f>
        <v>Комплектующие для плинтуса к столешнице</v>
      </c>
      <c r="R3832" s="40">
        <f>VLOOKUP(A:A,'ИЗ ОСНОВЫ НОМЕНКЛАТУР'!D:G,4,0)</f>
        <v>128.2362119205298</v>
      </c>
      <c r="S3832" s="12" t="str">
        <f>VLOOKUP(A:A,'ИЗ ОСНОВЫ НОМЕНКЛАТУР'!D:H,5,0)</f>
        <v>B</v>
      </c>
      <c r="T3832" s="44">
        <f t="shared" si="711"/>
        <v>46165.03629139073</v>
      </c>
      <c r="U3832" s="44">
        <f t="shared" si="712"/>
        <v>28468.439046357616</v>
      </c>
      <c r="V3832" s="44">
        <f t="shared" si="713"/>
        <v>0</v>
      </c>
      <c r="W3832" s="44">
        <f t="shared" si="714"/>
        <v>0</v>
      </c>
      <c r="X3832" s="44">
        <f t="shared" si="715"/>
        <v>0</v>
      </c>
      <c r="Y3832" s="44">
        <f t="shared" si="716"/>
        <v>807888.13509933767</v>
      </c>
      <c r="Z3832" s="44">
        <f t="shared" si="717"/>
        <v>122337.34617218543</v>
      </c>
      <c r="AA3832" s="44">
        <f t="shared" si="718"/>
        <v>38470.863576158939</v>
      </c>
      <c r="AB3832" s="44">
        <f t="shared" si="719"/>
        <v>769.41727152317878</v>
      </c>
      <c r="AC3832" s="44">
        <f t="shared" si="720"/>
        <v>28853.147682119205</v>
      </c>
      <c r="AD3832" s="44">
        <f t="shared" si="721"/>
        <v>63989.869748344368</v>
      </c>
      <c r="AE3832" s="12">
        <f t="shared" si="722"/>
        <v>1136942.2548874172</v>
      </c>
    </row>
    <row r="3833" spans="1:31" ht="12.6" hidden="1" customHeight="1" x14ac:dyDescent="0.2">
      <c r="A3833" s="26" t="s">
        <v>1501</v>
      </c>
      <c r="B3833" s="19"/>
      <c r="C3833" s="19"/>
      <c r="D3833" s="20"/>
      <c r="E3833" s="21"/>
      <c r="F3833" s="22"/>
      <c r="G3833" s="21"/>
      <c r="H3833" s="22"/>
      <c r="I3833" s="20">
        <v>7500</v>
      </c>
      <c r="J3833" s="20">
        <v>339</v>
      </c>
      <c r="K3833" s="20">
        <v>100</v>
      </c>
      <c r="L3833" s="20">
        <v>35</v>
      </c>
      <c r="M3833" s="20">
        <v>275</v>
      </c>
      <c r="N3833" s="20">
        <v>567</v>
      </c>
      <c r="O3833" s="20">
        <v>8816</v>
      </c>
      <c r="P3833" s="23" t="str">
        <f>VLOOKUP(A3833,'ИЗ ОСНОВЫ НОМЕНКЛАТУР'!D:E,2,0)</f>
        <v>Аксессуары для столешниц</v>
      </c>
      <c r="Q3833" s="23" t="str">
        <f>VLOOKUP(A3833,'ИЗ ОСНОВЫ НОМЕНКЛАТУР'!D:F,3,0)</f>
        <v>Комплектующие для плинтуса к столешнице</v>
      </c>
      <c r="R3833" s="40">
        <f>VLOOKUP(A:A,'ИЗ ОСНОВЫ НОМЕНКЛАТУР'!D:G,4,0)</f>
        <v>140.41408376963352</v>
      </c>
      <c r="S3833" s="12" t="str">
        <f>VLOOKUP(A:A,'ИЗ ОСНОВЫ НОМЕНКЛАТУР'!D:H,5,0)</f>
        <v>C</v>
      </c>
      <c r="T3833" s="44">
        <f t="shared" si="711"/>
        <v>0</v>
      </c>
      <c r="U3833" s="44">
        <f t="shared" si="712"/>
        <v>0</v>
      </c>
      <c r="V3833" s="44">
        <f t="shared" si="713"/>
        <v>0</v>
      </c>
      <c r="W3833" s="44">
        <f t="shared" si="714"/>
        <v>0</v>
      </c>
      <c r="X3833" s="44">
        <f t="shared" si="715"/>
        <v>0</v>
      </c>
      <c r="Y3833" s="44">
        <f t="shared" si="716"/>
        <v>1053105.6282722515</v>
      </c>
      <c r="Z3833" s="44">
        <f t="shared" si="717"/>
        <v>47600.374397905762</v>
      </c>
      <c r="AA3833" s="44">
        <f t="shared" si="718"/>
        <v>14041.408376963353</v>
      </c>
      <c r="AB3833" s="44">
        <f t="shared" si="719"/>
        <v>4914.4929319371731</v>
      </c>
      <c r="AC3833" s="44">
        <f t="shared" si="720"/>
        <v>38613.873036649216</v>
      </c>
      <c r="AD3833" s="44">
        <f t="shared" si="721"/>
        <v>79614.78549738221</v>
      </c>
      <c r="AE3833" s="12">
        <f t="shared" si="722"/>
        <v>1237890.5625130893</v>
      </c>
    </row>
    <row r="3834" spans="1:31" ht="12.6" hidden="1" customHeight="1" x14ac:dyDescent="0.2">
      <c r="A3834" s="26" t="s">
        <v>1488</v>
      </c>
      <c r="B3834" s="19"/>
      <c r="C3834" s="19"/>
      <c r="D3834" s="20"/>
      <c r="E3834" s="20">
        <v>63</v>
      </c>
      <c r="F3834" s="20"/>
      <c r="G3834" s="21"/>
      <c r="H3834" s="22"/>
      <c r="I3834" s="20">
        <v>2000</v>
      </c>
      <c r="J3834" s="20">
        <v>1012</v>
      </c>
      <c r="K3834" s="20">
        <v>500</v>
      </c>
      <c r="L3834" s="20">
        <v>32</v>
      </c>
      <c r="M3834" s="20">
        <v>275</v>
      </c>
      <c r="N3834" s="20">
        <v>546</v>
      </c>
      <c r="O3834" s="20">
        <v>4428</v>
      </c>
      <c r="P3834" s="23" t="str">
        <f>VLOOKUP(A3834,'ИЗ ОСНОВЫ НОМЕНКЛАТУР'!D:E,2,0)</f>
        <v>Аксессуары для столешниц</v>
      </c>
      <c r="Q3834" s="23" t="str">
        <f>VLOOKUP(A3834,'ИЗ ОСНОВЫ НОМЕНКЛАТУР'!D:F,3,0)</f>
        <v>Комплектующие для плинтуса к столешнице</v>
      </c>
      <c r="R3834" s="40">
        <f>VLOOKUP(A:A,'ИЗ ОСНОВЫ НОМЕНКЛАТУР'!D:G,4,0)</f>
        <v>129.57350230414747</v>
      </c>
      <c r="S3834" s="12" t="str">
        <f>VLOOKUP(A:A,'ИЗ ОСНОВЫ НОМЕНКЛАТУР'!D:H,5,0)</f>
        <v>C</v>
      </c>
      <c r="T3834" s="44">
        <f t="shared" si="711"/>
        <v>0</v>
      </c>
      <c r="U3834" s="44">
        <f t="shared" si="712"/>
        <v>8163.1306451612909</v>
      </c>
      <c r="V3834" s="44">
        <f t="shared" si="713"/>
        <v>0</v>
      </c>
      <c r="W3834" s="44">
        <f t="shared" si="714"/>
        <v>0</v>
      </c>
      <c r="X3834" s="44">
        <f t="shared" si="715"/>
        <v>0</v>
      </c>
      <c r="Y3834" s="44">
        <f t="shared" si="716"/>
        <v>259147.00460829493</v>
      </c>
      <c r="Z3834" s="44">
        <f t="shared" si="717"/>
        <v>131128.38433179725</v>
      </c>
      <c r="AA3834" s="44">
        <f t="shared" si="718"/>
        <v>64786.751152073732</v>
      </c>
      <c r="AB3834" s="44">
        <f t="shared" si="719"/>
        <v>4146.352073732719</v>
      </c>
      <c r="AC3834" s="44">
        <f t="shared" si="720"/>
        <v>35632.713133640551</v>
      </c>
      <c r="AD3834" s="44">
        <f t="shared" si="721"/>
        <v>70747.132258064521</v>
      </c>
      <c r="AE3834" s="12">
        <f t="shared" si="722"/>
        <v>573751.46820276487</v>
      </c>
    </row>
    <row r="3835" spans="1:31" ht="12.6" hidden="1" customHeight="1" x14ac:dyDescent="0.2">
      <c r="A3835" s="26" t="s">
        <v>1483</v>
      </c>
      <c r="B3835" s="19"/>
      <c r="C3835" s="19"/>
      <c r="D3835" s="20"/>
      <c r="E3835" s="21"/>
      <c r="F3835" s="22"/>
      <c r="G3835" s="21"/>
      <c r="H3835" s="22"/>
      <c r="I3835" s="20">
        <v>5400</v>
      </c>
      <c r="J3835" s="20">
        <v>1317</v>
      </c>
      <c r="K3835" s="20">
        <v>116</v>
      </c>
      <c r="L3835" s="20">
        <v>31</v>
      </c>
      <c r="M3835" s="20">
        <v>375</v>
      </c>
      <c r="N3835" s="20">
        <v>1243</v>
      </c>
      <c r="O3835" s="20">
        <v>8482</v>
      </c>
      <c r="P3835" s="23" t="str">
        <f>VLOOKUP(A3835,'ИЗ ОСНОВЫ НОМЕНКЛАТУР'!D:E,2,0)</f>
        <v>Аксессуары для столешниц</v>
      </c>
      <c r="Q3835" s="23" t="str">
        <f>VLOOKUP(A3835,'ИЗ ОСНОВЫ НОМЕНКЛАТУР'!D:F,3,0)</f>
        <v>Комплектующие для плинтуса к столешнице</v>
      </c>
      <c r="R3835" s="40">
        <f>VLOOKUP(A:A,'ИЗ ОСНОВЫ НОМЕНКЛАТУР'!D:G,4,0)</f>
        <v>124.82677419354839</v>
      </c>
      <c r="S3835" s="12" t="str">
        <f>VLOOKUP(A:A,'ИЗ ОСНОВЫ НОМЕНКЛАТУР'!D:H,5,0)</f>
        <v>B</v>
      </c>
      <c r="T3835" s="44">
        <f t="shared" si="711"/>
        <v>0</v>
      </c>
      <c r="U3835" s="44">
        <f t="shared" si="712"/>
        <v>0</v>
      </c>
      <c r="V3835" s="44">
        <f t="shared" si="713"/>
        <v>0</v>
      </c>
      <c r="W3835" s="44">
        <f t="shared" si="714"/>
        <v>0</v>
      </c>
      <c r="X3835" s="44">
        <f t="shared" si="715"/>
        <v>0</v>
      </c>
      <c r="Y3835" s="44">
        <f t="shared" si="716"/>
        <v>674064.58064516133</v>
      </c>
      <c r="Z3835" s="44">
        <f t="shared" si="717"/>
        <v>164396.86161290322</v>
      </c>
      <c r="AA3835" s="44">
        <f t="shared" si="718"/>
        <v>14479.905806451614</v>
      </c>
      <c r="AB3835" s="44">
        <f t="shared" si="719"/>
        <v>3869.63</v>
      </c>
      <c r="AC3835" s="44">
        <f t="shared" si="720"/>
        <v>46810.040322580644</v>
      </c>
      <c r="AD3835" s="44">
        <f t="shared" si="721"/>
        <v>155159.68032258065</v>
      </c>
      <c r="AE3835" s="12">
        <f t="shared" si="722"/>
        <v>1058780.6987096774</v>
      </c>
    </row>
    <row r="3836" spans="1:31" ht="12.6" hidden="1" customHeight="1" x14ac:dyDescent="0.2">
      <c r="A3836" s="26" t="s">
        <v>1474</v>
      </c>
      <c r="B3836" s="19"/>
      <c r="C3836" s="19"/>
      <c r="D3836" s="20"/>
      <c r="E3836" s="20">
        <v>183</v>
      </c>
      <c r="F3836" s="20"/>
      <c r="G3836" s="21"/>
      <c r="H3836" s="22"/>
      <c r="I3836" s="20">
        <v>2500</v>
      </c>
      <c r="J3836" s="20">
        <v>698</v>
      </c>
      <c r="K3836" s="20">
        <v>17</v>
      </c>
      <c r="L3836" s="20">
        <v>23</v>
      </c>
      <c r="M3836" s="20">
        <v>274</v>
      </c>
      <c r="N3836" s="20">
        <v>1098</v>
      </c>
      <c r="O3836" s="20">
        <v>4793</v>
      </c>
      <c r="P3836" s="23" t="str">
        <f>VLOOKUP(A3836,'ИЗ ОСНОВЫ НОМЕНКЛАТУР'!D:E,2,0)</f>
        <v>Аксессуары для столешниц</v>
      </c>
      <c r="Q3836" s="23" t="str">
        <f>VLOOKUP(A3836,'ИЗ ОСНОВЫ НОМЕНКЛАТУР'!D:F,3,0)</f>
        <v>Комплектующие для плинтуса к столешнице</v>
      </c>
      <c r="R3836" s="40">
        <f>VLOOKUP(A:A,'ИЗ ОСНОВЫ НОМЕНКЛАТУР'!D:G,4,0)</f>
        <v>125.26684737281069</v>
      </c>
      <c r="S3836" s="12" t="str">
        <f>VLOOKUP(A:A,'ИЗ ОСНОВЫ НОМЕНКЛАТУР'!D:H,5,0)</f>
        <v>B</v>
      </c>
      <c r="T3836" s="44">
        <f t="shared" si="711"/>
        <v>0</v>
      </c>
      <c r="U3836" s="44">
        <f t="shared" si="712"/>
        <v>22923.833069224354</v>
      </c>
      <c r="V3836" s="44">
        <f t="shared" si="713"/>
        <v>0</v>
      </c>
      <c r="W3836" s="44">
        <f t="shared" si="714"/>
        <v>0</v>
      </c>
      <c r="X3836" s="44">
        <f t="shared" si="715"/>
        <v>0</v>
      </c>
      <c r="Y3836" s="44">
        <f t="shared" si="716"/>
        <v>313167.11843202671</v>
      </c>
      <c r="Z3836" s="44">
        <f t="shared" si="717"/>
        <v>87436.259466221862</v>
      </c>
      <c r="AA3836" s="44">
        <f t="shared" si="718"/>
        <v>2129.5364053377816</v>
      </c>
      <c r="AB3836" s="44">
        <f t="shared" si="719"/>
        <v>2881.1374895746458</v>
      </c>
      <c r="AC3836" s="44">
        <f t="shared" si="720"/>
        <v>34323.116180150129</v>
      </c>
      <c r="AD3836" s="44">
        <f t="shared" si="721"/>
        <v>137542.99841534614</v>
      </c>
      <c r="AE3836" s="12">
        <f t="shared" si="722"/>
        <v>600403.99945788167</v>
      </c>
    </row>
    <row r="3837" spans="1:31" ht="12.6" hidden="1" customHeight="1" x14ac:dyDescent="0.2">
      <c r="A3837" s="26" t="s">
        <v>1459</v>
      </c>
      <c r="B3837" s="19"/>
      <c r="C3837" s="19"/>
      <c r="D3837" s="20">
        <v>3553</v>
      </c>
      <c r="E3837" s="20">
        <v>88</v>
      </c>
      <c r="F3837" s="20"/>
      <c r="G3837" s="21"/>
      <c r="H3837" s="22"/>
      <c r="I3837" s="20">
        <v>3500</v>
      </c>
      <c r="J3837" s="20">
        <v>4138</v>
      </c>
      <c r="K3837" s="20">
        <v>3800</v>
      </c>
      <c r="L3837" s="20">
        <v>44</v>
      </c>
      <c r="M3837" s="20">
        <v>1325</v>
      </c>
      <c r="N3837" s="20">
        <v>342</v>
      </c>
      <c r="O3837" s="20">
        <v>16790</v>
      </c>
      <c r="P3837" s="23" t="str">
        <f>VLOOKUP(A3837,'ИЗ ОСНОВЫ НОМЕНКЛАТУР'!D:E,2,0)</f>
        <v>Аксессуары для столешниц</v>
      </c>
      <c r="Q3837" s="23" t="str">
        <f>VLOOKUP(A3837,'ИЗ ОСНОВЫ НОМЕНКЛАТУР'!D:F,3,0)</f>
        <v>Комплектующие для плинтуса к столешнице</v>
      </c>
      <c r="R3837" s="40">
        <f>VLOOKUP(A:A,'ИЗ ОСНОВЫ НОМЕНКЛАТУР'!D:G,4,0)</f>
        <v>109.82880016380017</v>
      </c>
      <c r="S3837" s="12" t="str">
        <f>VLOOKUP(A:A,'ИЗ ОСНОВЫ НОМЕНКЛАТУР'!D:H,5,0)</f>
        <v>A</v>
      </c>
      <c r="T3837" s="44">
        <f t="shared" si="711"/>
        <v>390221.72698198201</v>
      </c>
      <c r="U3837" s="44">
        <f t="shared" si="712"/>
        <v>9664.9344144144143</v>
      </c>
      <c r="V3837" s="44">
        <f t="shared" si="713"/>
        <v>0</v>
      </c>
      <c r="W3837" s="44">
        <f t="shared" si="714"/>
        <v>0</v>
      </c>
      <c r="X3837" s="44">
        <f t="shared" si="715"/>
        <v>0</v>
      </c>
      <c r="Y3837" s="44">
        <f t="shared" si="716"/>
        <v>384400.80057330057</v>
      </c>
      <c r="Z3837" s="44">
        <f t="shared" si="717"/>
        <v>454471.57507780509</v>
      </c>
      <c r="AA3837" s="44">
        <f t="shared" si="718"/>
        <v>417349.44062244066</v>
      </c>
      <c r="AB3837" s="44">
        <f t="shared" si="719"/>
        <v>4832.4672072072071</v>
      </c>
      <c r="AC3837" s="44">
        <f t="shared" si="720"/>
        <v>145523.16021703521</v>
      </c>
      <c r="AD3837" s="44">
        <f t="shared" si="721"/>
        <v>37561.449656019657</v>
      </c>
      <c r="AE3837" s="12">
        <f t="shared" si="722"/>
        <v>1844025.5547502048</v>
      </c>
    </row>
    <row r="3838" spans="1:31" ht="12.6" hidden="1" customHeight="1" x14ac:dyDescent="0.2">
      <c r="A3838" s="26" t="s">
        <v>1475</v>
      </c>
      <c r="B3838" s="19"/>
      <c r="C3838" s="19"/>
      <c r="D3838" s="20"/>
      <c r="E3838" s="20">
        <v>48</v>
      </c>
      <c r="F3838" s="20"/>
      <c r="G3838" s="21"/>
      <c r="H3838" s="22"/>
      <c r="I3838" s="20">
        <v>7000</v>
      </c>
      <c r="J3838" s="20">
        <v>1579</v>
      </c>
      <c r="K3838" s="20">
        <v>1000</v>
      </c>
      <c r="L3838" s="20"/>
      <c r="M3838" s="20"/>
      <c r="N3838" s="20">
        <v>968</v>
      </c>
      <c r="O3838" s="20">
        <v>10595</v>
      </c>
      <c r="P3838" s="23" t="str">
        <f>VLOOKUP(A3838,'ИЗ ОСНОВЫ НОМЕНКЛАТУР'!D:E,2,0)</f>
        <v>Аксессуары для столешниц</v>
      </c>
      <c r="Q3838" s="23" t="str">
        <f>VLOOKUP(A3838,'ИЗ ОСНОВЫ НОМЕНКЛАТУР'!D:F,3,0)</f>
        <v>Комплектующие для плинтуса к столешнице</v>
      </c>
      <c r="R3838" s="40">
        <f>VLOOKUP(A:A,'ИЗ ОСНОВЫ НОМЕНКЛАТУР'!D:G,4,0)</f>
        <v>92.515726872246688</v>
      </c>
      <c r="S3838" s="12" t="str">
        <f>VLOOKUP(A:A,'ИЗ ОСНОВЫ НОМЕНКЛАТУР'!D:H,5,0)</f>
        <v>B</v>
      </c>
      <c r="T3838" s="44">
        <f t="shared" si="711"/>
        <v>0</v>
      </c>
      <c r="U3838" s="44">
        <f t="shared" si="712"/>
        <v>4440.7548898678415</v>
      </c>
      <c r="V3838" s="44">
        <f t="shared" si="713"/>
        <v>0</v>
      </c>
      <c r="W3838" s="44">
        <f t="shared" si="714"/>
        <v>0</v>
      </c>
      <c r="X3838" s="44">
        <f t="shared" si="715"/>
        <v>0</v>
      </c>
      <c r="Y3838" s="44">
        <f t="shared" si="716"/>
        <v>647610.08810572687</v>
      </c>
      <c r="Z3838" s="44">
        <f t="shared" si="717"/>
        <v>146082.33273127751</v>
      </c>
      <c r="AA3838" s="44">
        <f t="shared" si="718"/>
        <v>92515.726872246683</v>
      </c>
      <c r="AB3838" s="44">
        <f t="shared" si="719"/>
        <v>0</v>
      </c>
      <c r="AC3838" s="44">
        <f t="shared" si="720"/>
        <v>0</v>
      </c>
      <c r="AD3838" s="44">
        <f t="shared" si="721"/>
        <v>89555.223612334798</v>
      </c>
      <c r="AE3838" s="12">
        <f t="shared" si="722"/>
        <v>980204.12621145369</v>
      </c>
    </row>
    <row r="3839" spans="1:31" ht="12.6" hidden="1" customHeight="1" x14ac:dyDescent="0.2">
      <c r="A3839" s="26" t="s">
        <v>1486</v>
      </c>
      <c r="B3839" s="19"/>
      <c r="C3839" s="19"/>
      <c r="D3839" s="20">
        <v>417</v>
      </c>
      <c r="E3839" s="20">
        <v>268</v>
      </c>
      <c r="F3839" s="20"/>
      <c r="G3839" s="21"/>
      <c r="H3839" s="22"/>
      <c r="I3839" s="20"/>
      <c r="J3839" s="20">
        <v>1853</v>
      </c>
      <c r="K3839" s="20">
        <v>1650</v>
      </c>
      <c r="L3839" s="20">
        <v>46</v>
      </c>
      <c r="M3839" s="20">
        <v>400</v>
      </c>
      <c r="N3839" s="20">
        <v>222</v>
      </c>
      <c r="O3839" s="20">
        <v>4856</v>
      </c>
      <c r="P3839" s="23" t="str">
        <f>VLOOKUP(A3839,'ИЗ ОСНОВЫ НОМЕНКЛАТУР'!D:E,2,0)</f>
        <v>Аксессуары для столешниц</v>
      </c>
      <c r="Q3839" s="23" t="str">
        <f>VLOOKUP(A3839,'ИЗ ОСНОВЫ НОМЕНКЛАТУР'!D:F,3,0)</f>
        <v>Комплектующие для плинтуса к столешнице</v>
      </c>
      <c r="R3839" s="40">
        <f>VLOOKUP(A:A,'ИЗ ОСНОВЫ НОМЕНКЛАТУР'!D:G,4,0)</f>
        <v>122.65748663101604</v>
      </c>
      <c r="S3839" s="12" t="str">
        <f>VLOOKUP(A:A,'ИЗ ОСНОВЫ НОМЕНКЛАТУР'!D:H,5,0)</f>
        <v>C</v>
      </c>
      <c r="T3839" s="44">
        <f t="shared" si="711"/>
        <v>51148.171925133691</v>
      </c>
      <c r="U3839" s="44">
        <f t="shared" si="712"/>
        <v>32872.206417112298</v>
      </c>
      <c r="V3839" s="44">
        <f t="shared" si="713"/>
        <v>0</v>
      </c>
      <c r="W3839" s="44">
        <f t="shared" si="714"/>
        <v>0</v>
      </c>
      <c r="X3839" s="44">
        <f t="shared" si="715"/>
        <v>0</v>
      </c>
      <c r="Y3839" s="44">
        <f t="shared" si="716"/>
        <v>0</v>
      </c>
      <c r="Z3839" s="44">
        <f t="shared" si="717"/>
        <v>227284.32272727272</v>
      </c>
      <c r="AA3839" s="44">
        <f t="shared" si="718"/>
        <v>202384.85294117648</v>
      </c>
      <c r="AB3839" s="44">
        <f t="shared" si="719"/>
        <v>5642.2443850267382</v>
      </c>
      <c r="AC3839" s="44">
        <f t="shared" si="720"/>
        <v>49062.994652406414</v>
      </c>
      <c r="AD3839" s="44">
        <f t="shared" si="721"/>
        <v>27229.962032085561</v>
      </c>
      <c r="AE3839" s="12">
        <f t="shared" si="722"/>
        <v>595624.75508021389</v>
      </c>
    </row>
    <row r="3840" spans="1:31" ht="12.6" hidden="1" customHeight="1" x14ac:dyDescent="0.2">
      <c r="A3840" s="26" t="s">
        <v>1457</v>
      </c>
      <c r="B3840" s="19"/>
      <c r="C3840" s="19"/>
      <c r="D3840" s="20">
        <v>500</v>
      </c>
      <c r="E3840" s="20">
        <v>205</v>
      </c>
      <c r="F3840" s="20"/>
      <c r="G3840" s="21"/>
      <c r="H3840" s="22"/>
      <c r="I3840" s="20">
        <v>16998</v>
      </c>
      <c r="J3840" s="20">
        <v>3630</v>
      </c>
      <c r="K3840" s="20">
        <v>1150</v>
      </c>
      <c r="L3840" s="20">
        <v>171</v>
      </c>
      <c r="M3840" s="20">
        <v>678</v>
      </c>
      <c r="N3840" s="20">
        <v>794</v>
      </c>
      <c r="O3840" s="20">
        <v>24126</v>
      </c>
      <c r="P3840" s="23" t="str">
        <f>VLOOKUP(A3840,'ИЗ ОСНОВЫ НОМЕНКЛАТУР'!D:E,2,0)</f>
        <v>Аксессуары для столешниц</v>
      </c>
      <c r="Q3840" s="23" t="str">
        <f>VLOOKUP(A3840,'ИЗ ОСНОВЫ НОМЕНКЛАТУР'!D:F,3,0)</f>
        <v>Комплектующие для плинтуса к столешнице</v>
      </c>
      <c r="R3840" s="40">
        <f>VLOOKUP(A:A,'ИЗ ОСНОВЫ НОМЕНКЛАТУР'!D:G,4,0)</f>
        <v>109.50551217927899</v>
      </c>
      <c r="S3840" s="12" t="str">
        <f>VLOOKUP(A:A,'ИЗ ОСНОВЫ НОМЕНКЛАТУР'!D:H,5,0)</f>
        <v>A</v>
      </c>
      <c r="T3840" s="44">
        <f t="shared" si="711"/>
        <v>54752.756089639501</v>
      </c>
      <c r="U3840" s="44">
        <f t="shared" si="712"/>
        <v>22448.629996752195</v>
      </c>
      <c r="V3840" s="44">
        <f t="shared" si="713"/>
        <v>0</v>
      </c>
      <c r="W3840" s="44">
        <f t="shared" si="714"/>
        <v>0</v>
      </c>
      <c r="X3840" s="44">
        <f t="shared" si="715"/>
        <v>0</v>
      </c>
      <c r="Y3840" s="44">
        <f t="shared" si="716"/>
        <v>1861374.6960233843</v>
      </c>
      <c r="Z3840" s="44">
        <f t="shared" si="717"/>
        <v>397505.00921078277</v>
      </c>
      <c r="AA3840" s="44">
        <f t="shared" si="718"/>
        <v>125931.33900617085</v>
      </c>
      <c r="AB3840" s="44">
        <f t="shared" si="719"/>
        <v>18725.442582656709</v>
      </c>
      <c r="AC3840" s="44">
        <f t="shared" si="720"/>
        <v>74244.737257551154</v>
      </c>
      <c r="AD3840" s="44">
        <f t="shared" si="721"/>
        <v>86947.376670347527</v>
      </c>
      <c r="AE3840" s="12">
        <f t="shared" si="722"/>
        <v>2641929.9868372846</v>
      </c>
    </row>
    <row r="3841" spans="1:31" ht="12.6" hidden="1" customHeight="1" x14ac:dyDescent="0.2">
      <c r="A3841" s="26" t="s">
        <v>1481</v>
      </c>
      <c r="B3841" s="19"/>
      <c r="C3841" s="19"/>
      <c r="D3841" s="20">
        <v>4515</v>
      </c>
      <c r="E3841" s="20">
        <v>137</v>
      </c>
      <c r="F3841" s="20"/>
      <c r="G3841" s="21"/>
      <c r="H3841" s="22"/>
      <c r="I3841" s="20">
        <v>2000</v>
      </c>
      <c r="J3841" s="20">
        <v>1752</v>
      </c>
      <c r="K3841" s="20">
        <v>3975</v>
      </c>
      <c r="L3841" s="20">
        <v>93</v>
      </c>
      <c r="M3841" s="20">
        <v>498</v>
      </c>
      <c r="N3841" s="20">
        <v>1196</v>
      </c>
      <c r="O3841" s="20">
        <v>14166</v>
      </c>
      <c r="P3841" s="23" t="str">
        <f>VLOOKUP(A3841,'ИЗ ОСНОВЫ НОМЕНКЛАТУР'!D:E,2,0)</f>
        <v>Аксессуары для столешниц</v>
      </c>
      <c r="Q3841" s="23" t="str">
        <f>VLOOKUP(A3841,'ИЗ ОСНОВЫ НОМЕНКЛАТУР'!D:F,3,0)</f>
        <v>Комплектующие для плинтуса к столешнице</v>
      </c>
      <c r="R3841" s="40">
        <f>VLOOKUP(A:A,'ИЗ ОСНОВЫ НОМЕНКЛАТУР'!D:G,4,0)</f>
        <v>130.82450040617383</v>
      </c>
      <c r="S3841" s="12" t="str">
        <f>VLOOKUP(A:A,'ИЗ ОСНОВЫ НОМЕНКЛАТУР'!D:H,5,0)</f>
        <v>B</v>
      </c>
      <c r="T3841" s="44">
        <f t="shared" si="711"/>
        <v>590672.61933387478</v>
      </c>
      <c r="U3841" s="44">
        <f t="shared" si="712"/>
        <v>17922.956555645815</v>
      </c>
      <c r="V3841" s="44">
        <f t="shared" si="713"/>
        <v>0</v>
      </c>
      <c r="W3841" s="44">
        <f t="shared" si="714"/>
        <v>0</v>
      </c>
      <c r="X3841" s="44">
        <f t="shared" si="715"/>
        <v>0</v>
      </c>
      <c r="Y3841" s="44">
        <f t="shared" si="716"/>
        <v>261649.00081234766</v>
      </c>
      <c r="Z3841" s="44">
        <f t="shared" si="717"/>
        <v>229204.52471161654</v>
      </c>
      <c r="AA3841" s="44">
        <f t="shared" si="718"/>
        <v>520027.38911454094</v>
      </c>
      <c r="AB3841" s="44">
        <f t="shared" si="719"/>
        <v>12166.678537774165</v>
      </c>
      <c r="AC3841" s="44">
        <f t="shared" si="720"/>
        <v>65150.601202274564</v>
      </c>
      <c r="AD3841" s="44">
        <f t="shared" si="721"/>
        <v>156466.10248578389</v>
      </c>
      <c r="AE3841" s="12">
        <f t="shared" si="722"/>
        <v>1853259.8727538583</v>
      </c>
    </row>
    <row r="3842" spans="1:31" ht="12.6" hidden="1" customHeight="1" x14ac:dyDescent="0.2">
      <c r="A3842" s="26" t="s">
        <v>1482</v>
      </c>
      <c r="B3842" s="19"/>
      <c r="C3842" s="19"/>
      <c r="D3842" s="20">
        <v>1342</v>
      </c>
      <c r="E3842" s="20">
        <v>171</v>
      </c>
      <c r="F3842" s="20"/>
      <c r="G3842" s="21"/>
      <c r="H3842" s="22"/>
      <c r="I3842" s="20">
        <v>6500</v>
      </c>
      <c r="J3842" s="20">
        <v>1318</v>
      </c>
      <c r="K3842" s="20">
        <v>634</v>
      </c>
      <c r="L3842" s="20">
        <v>41</v>
      </c>
      <c r="M3842" s="20">
        <v>825</v>
      </c>
      <c r="N3842" s="20">
        <v>15</v>
      </c>
      <c r="O3842" s="20">
        <v>10846</v>
      </c>
      <c r="P3842" s="23" t="str">
        <f>VLOOKUP(A3842,'ИЗ ОСНОВЫ НОМЕНКЛАТУР'!D:E,2,0)</f>
        <v>Аксессуары для столешниц</v>
      </c>
      <c r="Q3842" s="23" t="str">
        <f>VLOOKUP(A3842,'ИЗ ОСНОВЫ НОМЕНКЛАТУР'!D:F,3,0)</f>
        <v>Комплектующие для плинтуса к столешнице</v>
      </c>
      <c r="R3842" s="40">
        <f>VLOOKUP(A:A,'ИЗ ОСНОВЫ НОМЕНКЛАТУР'!D:G,4,0)</f>
        <v>135.21192746113988</v>
      </c>
      <c r="S3842" s="12" t="str">
        <f>VLOOKUP(A:A,'ИЗ ОСНОВЫ НОМЕНКЛАТУР'!D:H,5,0)</f>
        <v>B</v>
      </c>
      <c r="T3842" s="44">
        <f t="shared" si="711"/>
        <v>181454.40665284972</v>
      </c>
      <c r="U3842" s="44">
        <f t="shared" si="712"/>
        <v>23121.23959585492</v>
      </c>
      <c r="V3842" s="44">
        <f t="shared" si="713"/>
        <v>0</v>
      </c>
      <c r="W3842" s="44">
        <f t="shared" si="714"/>
        <v>0</v>
      </c>
      <c r="X3842" s="44">
        <f t="shared" si="715"/>
        <v>0</v>
      </c>
      <c r="Y3842" s="44">
        <f t="shared" si="716"/>
        <v>878877.52849740919</v>
      </c>
      <c r="Z3842" s="44">
        <f t="shared" si="717"/>
        <v>178209.32039378237</v>
      </c>
      <c r="AA3842" s="44">
        <f t="shared" si="718"/>
        <v>85724.362010362689</v>
      </c>
      <c r="AB3842" s="44">
        <f t="shared" si="719"/>
        <v>5543.689025906735</v>
      </c>
      <c r="AC3842" s="44">
        <f t="shared" si="720"/>
        <v>111549.8401554404</v>
      </c>
      <c r="AD3842" s="44">
        <f t="shared" si="721"/>
        <v>2028.1789119170983</v>
      </c>
      <c r="AE3842" s="12">
        <f t="shared" si="722"/>
        <v>1466508.5652435233</v>
      </c>
    </row>
    <row r="3843" spans="1:31" ht="12.6" hidden="1" customHeight="1" x14ac:dyDescent="0.2">
      <c r="A3843" s="26" t="s">
        <v>1466</v>
      </c>
      <c r="B3843" s="19"/>
      <c r="C3843" s="19"/>
      <c r="D3843" s="20">
        <v>3142</v>
      </c>
      <c r="E3843" s="20">
        <v>129</v>
      </c>
      <c r="F3843" s="20"/>
      <c r="G3843" s="21"/>
      <c r="H3843" s="22"/>
      <c r="I3843" s="20">
        <v>1000</v>
      </c>
      <c r="J3843" s="20">
        <v>2418</v>
      </c>
      <c r="K3843" s="20">
        <v>3225</v>
      </c>
      <c r="L3843" s="20">
        <v>37</v>
      </c>
      <c r="M3843" s="20">
        <v>1048</v>
      </c>
      <c r="N3843" s="20">
        <v>514</v>
      </c>
      <c r="O3843" s="20">
        <v>11513</v>
      </c>
      <c r="P3843" s="23" t="str">
        <f>VLOOKUP(A3843,'ИЗ ОСНОВЫ НОМЕНКЛАТУР'!D:E,2,0)</f>
        <v>Аксессуары для столешниц</v>
      </c>
      <c r="Q3843" s="23" t="str">
        <f>VLOOKUP(A3843,'ИЗ ОСНОВЫ НОМЕНКЛАТУР'!D:F,3,0)</f>
        <v>Комплектующие для плинтуса к столешнице</v>
      </c>
      <c r="R3843" s="40">
        <f>VLOOKUP(A:A,'ИЗ ОСНОВЫ НОМЕНКЛАТУР'!D:G,4,0)</f>
        <v>113.12666784828076</v>
      </c>
      <c r="S3843" s="12" t="str">
        <f>VLOOKUP(A:A,'ИЗ ОСНОВЫ НОМЕНКЛАТУР'!D:H,5,0)</f>
        <v>A</v>
      </c>
      <c r="T3843" s="44">
        <f t="shared" si="711"/>
        <v>355443.99037929816</v>
      </c>
      <c r="U3843" s="44">
        <f t="shared" si="712"/>
        <v>14593.340152428218</v>
      </c>
      <c r="V3843" s="44">
        <f t="shared" si="713"/>
        <v>0</v>
      </c>
      <c r="W3843" s="44">
        <f t="shared" si="714"/>
        <v>0</v>
      </c>
      <c r="X3843" s="44">
        <f t="shared" si="715"/>
        <v>0</v>
      </c>
      <c r="Y3843" s="44">
        <f t="shared" si="716"/>
        <v>113126.66784828076</v>
      </c>
      <c r="Z3843" s="44">
        <f t="shared" si="717"/>
        <v>273540.28285714285</v>
      </c>
      <c r="AA3843" s="44">
        <f t="shared" si="718"/>
        <v>364833.50381070544</v>
      </c>
      <c r="AB3843" s="44">
        <f t="shared" si="719"/>
        <v>4185.6867103863879</v>
      </c>
      <c r="AC3843" s="44">
        <f t="shared" si="720"/>
        <v>118556.74790499824</v>
      </c>
      <c r="AD3843" s="44">
        <f t="shared" si="721"/>
        <v>58147.107274016314</v>
      </c>
      <c r="AE3843" s="12">
        <f t="shared" si="722"/>
        <v>1302427.3269372564</v>
      </c>
    </row>
    <row r="3844" spans="1:31" ht="12.6" hidden="1" customHeight="1" x14ac:dyDescent="0.2">
      <c r="A3844" s="26" t="s">
        <v>1463</v>
      </c>
      <c r="B3844" s="19"/>
      <c r="C3844" s="19"/>
      <c r="D3844" s="20"/>
      <c r="E3844" s="20">
        <v>396</v>
      </c>
      <c r="F3844" s="20"/>
      <c r="G3844" s="21"/>
      <c r="H3844" s="22"/>
      <c r="I3844" s="20">
        <v>3998</v>
      </c>
      <c r="J3844" s="20">
        <v>1044</v>
      </c>
      <c r="K3844" s="20">
        <v>2100</v>
      </c>
      <c r="L3844" s="20">
        <v>74</v>
      </c>
      <c r="M3844" s="20">
        <v>874</v>
      </c>
      <c r="N3844" s="20">
        <v>217</v>
      </c>
      <c r="O3844" s="20">
        <v>8703</v>
      </c>
      <c r="P3844" s="23" t="str">
        <f>VLOOKUP(A3844,'ИЗ ОСНОВЫ НОМЕНКЛАТУР'!D:E,2,0)</f>
        <v>Аксессуары для столешниц</v>
      </c>
      <c r="Q3844" s="23" t="str">
        <f>VLOOKUP(A3844,'ИЗ ОСНОВЫ НОМЕНКЛАТУР'!D:F,3,0)</f>
        <v>Комплектующие для плинтуса к столешнице</v>
      </c>
      <c r="R3844" s="40">
        <f>VLOOKUP(A:A,'ИЗ ОСНОВЫ НОМЕНКЛАТУР'!D:G,4,0)</f>
        <v>112.43833660258925</v>
      </c>
      <c r="S3844" s="12" t="str">
        <f>VLOOKUP(A:A,'ИЗ ОСНОВЫ НОМЕНКЛАТУР'!D:H,5,0)</f>
        <v>A</v>
      </c>
      <c r="T3844" s="44">
        <f t="shared" si="711"/>
        <v>0</v>
      </c>
      <c r="U3844" s="44">
        <f t="shared" si="712"/>
        <v>44525.581294625343</v>
      </c>
      <c r="V3844" s="44">
        <f t="shared" si="713"/>
        <v>0</v>
      </c>
      <c r="W3844" s="44">
        <f t="shared" si="714"/>
        <v>0</v>
      </c>
      <c r="X3844" s="44">
        <f t="shared" si="715"/>
        <v>0</v>
      </c>
      <c r="Y3844" s="44">
        <f t="shared" si="716"/>
        <v>449528.46973715181</v>
      </c>
      <c r="Z3844" s="44">
        <f t="shared" si="717"/>
        <v>117385.62341310317</v>
      </c>
      <c r="AA3844" s="44">
        <f t="shared" si="718"/>
        <v>236120.5068654374</v>
      </c>
      <c r="AB3844" s="44">
        <f t="shared" si="719"/>
        <v>8320.4369085916042</v>
      </c>
      <c r="AC3844" s="44">
        <f t="shared" si="720"/>
        <v>98271.106190663006</v>
      </c>
      <c r="AD3844" s="44">
        <f t="shared" si="721"/>
        <v>24399.119042761868</v>
      </c>
      <c r="AE3844" s="12">
        <f t="shared" si="722"/>
        <v>978550.84345233417</v>
      </c>
    </row>
    <row r="3845" spans="1:31" ht="12.6" hidden="1" customHeight="1" x14ac:dyDescent="0.2">
      <c r="A3845" s="26" t="s">
        <v>1509</v>
      </c>
      <c r="B3845" s="19"/>
      <c r="C3845" s="19"/>
      <c r="D3845" s="20"/>
      <c r="E3845" s="20">
        <v>124</v>
      </c>
      <c r="F3845" s="20"/>
      <c r="G3845" s="21"/>
      <c r="H3845" s="22"/>
      <c r="I3845" s="20"/>
      <c r="J3845" s="20">
        <v>78</v>
      </c>
      <c r="K3845" s="20"/>
      <c r="L3845" s="20"/>
      <c r="M3845" s="20"/>
      <c r="N3845" s="20">
        <v>89</v>
      </c>
      <c r="O3845" s="20">
        <v>291</v>
      </c>
      <c r="P3845" s="23" t="str">
        <f>VLOOKUP(A3845,'ИЗ ОСНОВЫ НОМЕНКЛАТУР'!D:E,2,0)</f>
        <v>Аксессуары для столешниц</v>
      </c>
      <c r="Q3845" s="23" t="str">
        <f>VLOOKUP(A3845,'ИЗ ОСНОВЫ НОМЕНКЛАТУР'!D:F,3,0)</f>
        <v>Комплектующие для плинтуса к столешнице</v>
      </c>
      <c r="R3845" s="40">
        <f>VLOOKUP(A:A,'ИЗ ОСНОВЫ НОМЕНКЛАТУР'!D:G,4,0)</f>
        <v>73.718363636363634</v>
      </c>
      <c r="S3845" s="12" t="str">
        <f>VLOOKUP(A:A,'ИЗ ОСНОВЫ НОМЕНКЛАТУР'!D:H,5,0)</f>
        <v>C</v>
      </c>
      <c r="T3845" s="44">
        <f t="shared" si="711"/>
        <v>0</v>
      </c>
      <c r="U3845" s="44">
        <f t="shared" si="712"/>
        <v>9141.0770909090897</v>
      </c>
      <c r="V3845" s="44">
        <f t="shared" si="713"/>
        <v>0</v>
      </c>
      <c r="W3845" s="44">
        <f t="shared" si="714"/>
        <v>0</v>
      </c>
      <c r="X3845" s="44">
        <f t="shared" si="715"/>
        <v>0</v>
      </c>
      <c r="Y3845" s="44">
        <f t="shared" si="716"/>
        <v>0</v>
      </c>
      <c r="Z3845" s="44">
        <f t="shared" si="717"/>
        <v>5750.0323636363637</v>
      </c>
      <c r="AA3845" s="44">
        <f t="shared" si="718"/>
        <v>0</v>
      </c>
      <c r="AB3845" s="44">
        <f t="shared" si="719"/>
        <v>0</v>
      </c>
      <c r="AC3845" s="44">
        <f t="shared" si="720"/>
        <v>0</v>
      </c>
      <c r="AD3845" s="44">
        <f t="shared" si="721"/>
        <v>6560.9343636363637</v>
      </c>
      <c r="AE3845" s="12">
        <f t="shared" si="722"/>
        <v>21452.043818181817</v>
      </c>
    </row>
    <row r="3846" spans="1:31" ht="12.6" hidden="1" customHeight="1" x14ac:dyDescent="0.2">
      <c r="A3846" s="26" t="s">
        <v>1495</v>
      </c>
      <c r="B3846" s="19"/>
      <c r="C3846" s="19"/>
      <c r="D3846" s="20"/>
      <c r="E3846" s="20">
        <v>132</v>
      </c>
      <c r="F3846" s="20"/>
      <c r="G3846" s="21"/>
      <c r="H3846" s="22"/>
      <c r="I3846" s="20">
        <v>1950</v>
      </c>
      <c r="J3846" s="20">
        <v>45</v>
      </c>
      <c r="K3846" s="20"/>
      <c r="L3846" s="20"/>
      <c r="M3846" s="20">
        <v>49</v>
      </c>
      <c r="N3846" s="20">
        <v>650</v>
      </c>
      <c r="O3846" s="20">
        <v>2826</v>
      </c>
      <c r="P3846" s="23" t="str">
        <f>VLOOKUP(A3846,'ИЗ ОСНОВЫ НОМЕНКЛАТУР'!D:E,2,0)</f>
        <v>Аксессуары для столешниц</v>
      </c>
      <c r="Q3846" s="23" t="str">
        <f>VLOOKUP(A3846,'ИЗ ОСНОВЫ НОМЕНКЛАТУР'!D:F,3,0)</f>
        <v>Комплектующие для плинтуса к столешнице</v>
      </c>
      <c r="R3846" s="40">
        <f>VLOOKUP(A:A,'ИЗ ОСНОВЫ НОМЕНКЛАТУР'!D:G,4,0)</f>
        <v>78.912195121951228</v>
      </c>
      <c r="S3846" s="12" t="str">
        <f>VLOOKUP(A:A,'ИЗ ОСНОВЫ НОМЕНКЛАТУР'!D:H,5,0)</f>
        <v>C</v>
      </c>
      <c r="T3846" s="44">
        <f t="shared" si="711"/>
        <v>0</v>
      </c>
      <c r="U3846" s="44">
        <f t="shared" si="712"/>
        <v>10416.409756097562</v>
      </c>
      <c r="V3846" s="44">
        <f t="shared" si="713"/>
        <v>0</v>
      </c>
      <c r="W3846" s="44">
        <f t="shared" si="714"/>
        <v>0</v>
      </c>
      <c r="X3846" s="44">
        <f t="shared" si="715"/>
        <v>0</v>
      </c>
      <c r="Y3846" s="44">
        <f t="shared" si="716"/>
        <v>153878.78048780491</v>
      </c>
      <c r="Z3846" s="44">
        <f t="shared" si="717"/>
        <v>3551.0487804878053</v>
      </c>
      <c r="AA3846" s="44">
        <f t="shared" si="718"/>
        <v>0</v>
      </c>
      <c r="AB3846" s="44">
        <f t="shared" si="719"/>
        <v>0</v>
      </c>
      <c r="AC3846" s="44">
        <f t="shared" si="720"/>
        <v>3866.69756097561</v>
      </c>
      <c r="AD3846" s="44">
        <f t="shared" si="721"/>
        <v>51292.926829268297</v>
      </c>
      <c r="AE3846" s="12">
        <f t="shared" si="722"/>
        <v>223005.86341463419</v>
      </c>
    </row>
    <row r="3847" spans="1:31" ht="12.6" hidden="1" customHeight="1" x14ac:dyDescent="0.2">
      <c r="A3847" s="26" t="s">
        <v>1523</v>
      </c>
      <c r="B3847" s="19"/>
      <c r="C3847" s="19"/>
      <c r="D3847" s="20"/>
      <c r="E3847" s="21"/>
      <c r="F3847" s="22"/>
      <c r="G3847" s="21"/>
      <c r="H3847" s="22"/>
      <c r="I3847" s="20"/>
      <c r="J3847" s="20">
        <v>38</v>
      </c>
      <c r="K3847" s="20"/>
      <c r="L3847" s="20"/>
      <c r="M3847" s="20"/>
      <c r="N3847" s="20">
        <v>88</v>
      </c>
      <c r="O3847" s="20">
        <v>126</v>
      </c>
      <c r="P3847" s="23" t="str">
        <f>VLOOKUP(A3847,'ИЗ ОСНОВЫ НОМЕНКЛАТУР'!D:E,2,0)</f>
        <v>Аксессуары для столешниц</v>
      </c>
      <c r="Q3847" s="23" t="str">
        <f>VLOOKUP(A3847,'ИЗ ОСНОВЫ НОМЕНКЛАТУР'!D:F,3,0)</f>
        <v>Комплектующие для плинтуса к столешнице</v>
      </c>
      <c r="R3847" s="40">
        <f>VLOOKUP(A:A,'ИЗ ОСНОВЫ НОМЕНКЛАТУР'!D:G,4,0)</f>
        <v>63.214285714285715</v>
      </c>
      <c r="S3847" s="12" t="str">
        <f>VLOOKUP(A:A,'ИЗ ОСНОВЫ НОМЕНКЛАТУР'!D:H,5,0)</f>
        <v>C</v>
      </c>
      <c r="T3847" s="44">
        <f t="shared" si="711"/>
        <v>0</v>
      </c>
      <c r="U3847" s="44">
        <f t="shared" si="712"/>
        <v>0</v>
      </c>
      <c r="V3847" s="44">
        <f t="shared" si="713"/>
        <v>0</v>
      </c>
      <c r="W3847" s="44">
        <f t="shared" si="714"/>
        <v>0</v>
      </c>
      <c r="X3847" s="44">
        <f t="shared" si="715"/>
        <v>0</v>
      </c>
      <c r="Y3847" s="44">
        <f t="shared" si="716"/>
        <v>0</v>
      </c>
      <c r="Z3847" s="44">
        <f t="shared" si="717"/>
        <v>2402.1428571428573</v>
      </c>
      <c r="AA3847" s="44">
        <f t="shared" si="718"/>
        <v>0</v>
      </c>
      <c r="AB3847" s="44">
        <f t="shared" si="719"/>
        <v>0</v>
      </c>
      <c r="AC3847" s="44">
        <f t="shared" si="720"/>
        <v>0</v>
      </c>
      <c r="AD3847" s="44">
        <f t="shared" si="721"/>
        <v>5562.8571428571431</v>
      </c>
      <c r="AE3847" s="12">
        <f t="shared" si="722"/>
        <v>7965</v>
      </c>
    </row>
    <row r="3848" spans="1:31" ht="12.6" hidden="1" customHeight="1" x14ac:dyDescent="0.2">
      <c r="A3848" s="26" t="s">
        <v>1487</v>
      </c>
      <c r="B3848" s="19"/>
      <c r="C3848" s="19"/>
      <c r="D3848" s="20"/>
      <c r="E3848" s="20">
        <v>13</v>
      </c>
      <c r="F3848" s="20"/>
      <c r="G3848" s="21"/>
      <c r="H3848" s="22"/>
      <c r="I3848" s="20">
        <v>500</v>
      </c>
      <c r="J3848" s="20">
        <v>195</v>
      </c>
      <c r="K3848" s="20"/>
      <c r="L3848" s="20"/>
      <c r="M3848" s="20"/>
      <c r="N3848" s="20">
        <v>250</v>
      </c>
      <c r="O3848" s="20">
        <v>958</v>
      </c>
      <c r="P3848" s="23" t="str">
        <f>VLOOKUP(A3848,'ИЗ ОСНОВЫ НОМЕНКЛАТУР'!D:E,2,0)</f>
        <v>Аксессуары для столешниц</v>
      </c>
      <c r="Q3848" s="23" t="str">
        <f>VLOOKUP(A3848,'ИЗ ОСНОВЫ НОМЕНКЛАТУР'!D:F,3,0)</f>
        <v>Комплектующие для плинтуса к столешнице</v>
      </c>
      <c r="R3848" s="40">
        <f>VLOOKUP(A:A,'ИЗ ОСНОВЫ НОМЕНКЛАТУР'!D:G,4,0)</f>
        <v>75.991841269841274</v>
      </c>
      <c r="S3848" s="12" t="str">
        <f>VLOOKUP(A:A,'ИЗ ОСНОВЫ НОМЕНКЛАТУР'!D:H,5,0)</f>
        <v>B</v>
      </c>
      <c r="T3848" s="44">
        <f t="shared" si="711"/>
        <v>0</v>
      </c>
      <c r="U3848" s="44">
        <f t="shared" si="712"/>
        <v>987.89393650793659</v>
      </c>
      <c r="V3848" s="44">
        <f t="shared" si="713"/>
        <v>0</v>
      </c>
      <c r="W3848" s="44">
        <f t="shared" si="714"/>
        <v>0</v>
      </c>
      <c r="X3848" s="44">
        <f t="shared" si="715"/>
        <v>0</v>
      </c>
      <c r="Y3848" s="44">
        <f t="shared" si="716"/>
        <v>37995.920634920636</v>
      </c>
      <c r="Z3848" s="44">
        <f t="shared" si="717"/>
        <v>14818.409047619049</v>
      </c>
      <c r="AA3848" s="44">
        <f t="shared" si="718"/>
        <v>0</v>
      </c>
      <c r="AB3848" s="44">
        <f t="shared" si="719"/>
        <v>0</v>
      </c>
      <c r="AC3848" s="44">
        <f t="shared" si="720"/>
        <v>0</v>
      </c>
      <c r="AD3848" s="44">
        <f t="shared" si="721"/>
        <v>18997.960317460318</v>
      </c>
      <c r="AE3848" s="12">
        <f t="shared" si="722"/>
        <v>72800.183936507936</v>
      </c>
    </row>
    <row r="3849" spans="1:31" ht="12.6" hidden="1" customHeight="1" x14ac:dyDescent="0.2">
      <c r="A3849" s="26" t="s">
        <v>1471</v>
      </c>
      <c r="B3849" s="19"/>
      <c r="C3849" s="19"/>
      <c r="D3849" s="20"/>
      <c r="E3849" s="20">
        <v>127</v>
      </c>
      <c r="F3849" s="20"/>
      <c r="G3849" s="21"/>
      <c r="H3849" s="22"/>
      <c r="I3849" s="20">
        <v>2950</v>
      </c>
      <c r="J3849" s="20">
        <v>105</v>
      </c>
      <c r="K3849" s="20"/>
      <c r="L3849" s="20"/>
      <c r="M3849" s="20">
        <v>35</v>
      </c>
      <c r="N3849" s="20">
        <v>2016</v>
      </c>
      <c r="O3849" s="20">
        <v>5233</v>
      </c>
      <c r="P3849" s="23" t="str">
        <f>VLOOKUP(A3849,'ИЗ ОСНОВЫ НОМЕНКЛАТУР'!D:E,2,0)</f>
        <v>Аксессуары для столешниц</v>
      </c>
      <c r="Q3849" s="23" t="str">
        <f>VLOOKUP(A3849,'ИЗ ОСНОВЫ НОМЕНКЛАТУР'!D:F,3,0)</f>
        <v>Комплектующие для плинтуса к столешнице</v>
      </c>
      <c r="R3849" s="40">
        <f>VLOOKUP(A:A,'ИЗ ОСНОВЫ НОМЕНКЛАТУР'!D:G,4,0)</f>
        <v>79.490994949494961</v>
      </c>
      <c r="S3849" s="12" t="str">
        <f>VLOOKUP(A:A,'ИЗ ОСНОВЫ НОМЕНКЛАТУР'!D:H,5,0)</f>
        <v>B</v>
      </c>
      <c r="T3849" s="44">
        <f t="shared" ref="T3849:T3912" si="723">$R3849*D3849</f>
        <v>0</v>
      </c>
      <c r="U3849" s="44">
        <f t="shared" ref="U3849:U3912" si="724">$R3849*E3849</f>
        <v>10095.356358585861</v>
      </c>
      <c r="V3849" s="44">
        <f t="shared" ref="V3849:V3912" si="725">$R3849*F3849</f>
        <v>0</v>
      </c>
      <c r="W3849" s="44">
        <f t="shared" ref="W3849:W3912" si="726">$R3849*G3849</f>
        <v>0</v>
      </c>
      <c r="X3849" s="44">
        <f t="shared" ref="X3849:X3912" si="727">$R3849*H3849</f>
        <v>0</v>
      </c>
      <c r="Y3849" s="44">
        <f t="shared" ref="Y3849:Y3912" si="728">$R3849*I3849</f>
        <v>234498.43510101014</v>
      </c>
      <c r="Z3849" s="44">
        <f t="shared" ref="Z3849:Z3912" si="729">$R3849*J3849</f>
        <v>8346.55446969697</v>
      </c>
      <c r="AA3849" s="44">
        <f t="shared" ref="AA3849:AA3912" si="730">$R3849*K3849</f>
        <v>0</v>
      </c>
      <c r="AB3849" s="44">
        <f t="shared" ref="AB3849:AB3912" si="731">$R3849*L3849</f>
        <v>0</v>
      </c>
      <c r="AC3849" s="44">
        <f t="shared" ref="AC3849:AC3912" si="732">$R3849*M3849</f>
        <v>2782.1848232323237</v>
      </c>
      <c r="AD3849" s="44">
        <f t="shared" ref="AD3849:AD3912" si="733">$R3849*N3849</f>
        <v>160253.84581818184</v>
      </c>
      <c r="AE3849" s="12">
        <f t="shared" ref="AE3849:AE3912" si="734">SUM(T3849:AD3849)</f>
        <v>415976.37657070713</v>
      </c>
    </row>
    <row r="3850" spans="1:31" ht="12.6" hidden="1" customHeight="1" x14ac:dyDescent="0.2">
      <c r="A3850" s="26" t="s">
        <v>1532</v>
      </c>
      <c r="B3850" s="19"/>
      <c r="C3850" s="19"/>
      <c r="D3850" s="20"/>
      <c r="E3850" s="21"/>
      <c r="F3850" s="22"/>
      <c r="G3850" s="21"/>
      <c r="H3850" s="22"/>
      <c r="I3850" s="20"/>
      <c r="J3850" s="20">
        <v>36</v>
      </c>
      <c r="K3850" s="20"/>
      <c r="L3850" s="20"/>
      <c r="M3850" s="20"/>
      <c r="N3850" s="20">
        <v>20</v>
      </c>
      <c r="O3850" s="20">
        <v>56</v>
      </c>
      <c r="P3850" s="23" t="str">
        <f>VLOOKUP(A3850,'ИЗ ОСНОВЫ НОМЕНКЛАТУР'!D:E,2,0)</f>
        <v>Аксессуары для столешниц</v>
      </c>
      <c r="Q3850" s="23" t="str">
        <f>VLOOKUP(A3850,'ИЗ ОСНОВЫ НОМЕНКЛАТУР'!D:F,3,0)</f>
        <v>Комплектующие для плинтуса к столешнице</v>
      </c>
      <c r="R3850" s="40">
        <f>VLOOKUP(A:A,'ИЗ ОСНОВЫ НОМЕНКЛАТУР'!D:G,4,0)</f>
        <v>87.2</v>
      </c>
      <c r="S3850" s="12" t="str">
        <f>VLOOKUP(A:A,'ИЗ ОСНОВЫ НОМЕНКЛАТУР'!D:H,5,0)</f>
        <v>C</v>
      </c>
      <c r="T3850" s="44">
        <f t="shared" si="723"/>
        <v>0</v>
      </c>
      <c r="U3850" s="44">
        <f t="shared" si="724"/>
        <v>0</v>
      </c>
      <c r="V3850" s="44">
        <f t="shared" si="725"/>
        <v>0</v>
      </c>
      <c r="W3850" s="44">
        <f t="shared" si="726"/>
        <v>0</v>
      </c>
      <c r="X3850" s="44">
        <f t="shared" si="727"/>
        <v>0</v>
      </c>
      <c r="Y3850" s="44">
        <f t="shared" si="728"/>
        <v>0</v>
      </c>
      <c r="Z3850" s="44">
        <f t="shared" si="729"/>
        <v>3139.2000000000003</v>
      </c>
      <c r="AA3850" s="44">
        <f t="shared" si="730"/>
        <v>0</v>
      </c>
      <c r="AB3850" s="44">
        <f t="shared" si="731"/>
        <v>0</v>
      </c>
      <c r="AC3850" s="44">
        <f t="shared" si="732"/>
        <v>0</v>
      </c>
      <c r="AD3850" s="44">
        <f t="shared" si="733"/>
        <v>1744</v>
      </c>
      <c r="AE3850" s="12">
        <f t="shared" si="734"/>
        <v>4883.2000000000007</v>
      </c>
    </row>
    <row r="3851" spans="1:31" ht="12.6" hidden="1" customHeight="1" x14ac:dyDescent="0.2">
      <c r="A3851" s="26" t="s">
        <v>1541</v>
      </c>
      <c r="B3851" s="19"/>
      <c r="C3851" s="19"/>
      <c r="D3851" s="20"/>
      <c r="E3851" s="21"/>
      <c r="F3851" s="22"/>
      <c r="G3851" s="21"/>
      <c r="H3851" s="22"/>
      <c r="I3851" s="20"/>
      <c r="J3851" s="20">
        <v>47</v>
      </c>
      <c r="K3851" s="20"/>
      <c r="L3851" s="20"/>
      <c r="M3851" s="20"/>
      <c r="N3851" s="20">
        <v>39</v>
      </c>
      <c r="O3851" s="20">
        <v>86</v>
      </c>
      <c r="P3851" s="23" t="str">
        <f>VLOOKUP(A3851,'ИЗ ОСНОВЫ НОМЕНКЛАТУР'!D:E,2,0)</f>
        <v>Аксессуары для столешниц</v>
      </c>
      <c r="Q3851" s="23" t="str">
        <f>VLOOKUP(A3851,'ИЗ ОСНОВЫ НОМЕНКЛАТУР'!D:F,3,0)</f>
        <v>Комплектующие для плинтуса к столешнице</v>
      </c>
      <c r="R3851" s="40">
        <f>VLOOKUP(A:A,'ИЗ ОСНОВЫ НОМЕНКЛАТУР'!D:G,4,0)</f>
        <v>87.2</v>
      </c>
      <c r="S3851" s="12" t="str">
        <f>VLOOKUP(A:A,'ИЗ ОСНОВЫ НОМЕНКЛАТУР'!D:H,5,0)</f>
        <v>C</v>
      </c>
      <c r="T3851" s="44">
        <f t="shared" si="723"/>
        <v>0</v>
      </c>
      <c r="U3851" s="44">
        <f t="shared" si="724"/>
        <v>0</v>
      </c>
      <c r="V3851" s="44">
        <f t="shared" si="725"/>
        <v>0</v>
      </c>
      <c r="W3851" s="44">
        <f t="shared" si="726"/>
        <v>0</v>
      </c>
      <c r="X3851" s="44">
        <f t="shared" si="727"/>
        <v>0</v>
      </c>
      <c r="Y3851" s="44">
        <f t="shared" si="728"/>
        <v>0</v>
      </c>
      <c r="Z3851" s="44">
        <f t="shared" si="729"/>
        <v>4098.4000000000005</v>
      </c>
      <c r="AA3851" s="44">
        <f t="shared" si="730"/>
        <v>0</v>
      </c>
      <c r="AB3851" s="44">
        <f t="shared" si="731"/>
        <v>0</v>
      </c>
      <c r="AC3851" s="44">
        <f t="shared" si="732"/>
        <v>0</v>
      </c>
      <c r="AD3851" s="44">
        <f t="shared" si="733"/>
        <v>3400.8</v>
      </c>
      <c r="AE3851" s="12">
        <f t="shared" si="734"/>
        <v>7499.2000000000007</v>
      </c>
    </row>
    <row r="3852" spans="1:31" ht="12.6" hidden="1" customHeight="1" x14ac:dyDescent="0.2">
      <c r="A3852" s="26" t="s">
        <v>1533</v>
      </c>
      <c r="B3852" s="19"/>
      <c r="C3852" s="19"/>
      <c r="D3852" s="20"/>
      <c r="E3852" s="21"/>
      <c r="F3852" s="22"/>
      <c r="G3852" s="21"/>
      <c r="H3852" s="22"/>
      <c r="I3852" s="20"/>
      <c r="J3852" s="20">
        <v>52</v>
      </c>
      <c r="K3852" s="20"/>
      <c r="L3852" s="20"/>
      <c r="M3852" s="20"/>
      <c r="N3852" s="20">
        <v>49</v>
      </c>
      <c r="O3852" s="20">
        <v>101</v>
      </c>
      <c r="P3852" s="23" t="str">
        <f>VLOOKUP(A3852,'ИЗ ОСНОВЫ НОМЕНКЛАТУР'!D:E,2,0)</f>
        <v>Аксессуары для столешниц</v>
      </c>
      <c r="Q3852" s="23" t="str">
        <f>VLOOKUP(A3852,'ИЗ ОСНОВЫ НОМЕНКЛАТУР'!D:F,3,0)</f>
        <v>Комплектующие для плинтуса к столешнице</v>
      </c>
      <c r="R3852" s="40">
        <f>VLOOKUP(A:A,'ИЗ ОСНОВЫ НОМЕНКЛАТУР'!D:G,4,0)</f>
        <v>87.199999999999989</v>
      </c>
      <c r="S3852" s="12" t="str">
        <f>VLOOKUP(A:A,'ИЗ ОСНОВЫ НОМЕНКЛАТУР'!D:H,5,0)</f>
        <v>C</v>
      </c>
      <c r="T3852" s="44">
        <f t="shared" si="723"/>
        <v>0</v>
      </c>
      <c r="U3852" s="44">
        <f t="shared" si="724"/>
        <v>0</v>
      </c>
      <c r="V3852" s="44">
        <f t="shared" si="725"/>
        <v>0</v>
      </c>
      <c r="W3852" s="44">
        <f t="shared" si="726"/>
        <v>0</v>
      </c>
      <c r="X3852" s="44">
        <f t="shared" si="727"/>
        <v>0</v>
      </c>
      <c r="Y3852" s="44">
        <f t="shared" si="728"/>
        <v>0</v>
      </c>
      <c r="Z3852" s="44">
        <f t="shared" si="729"/>
        <v>4534.3999999999996</v>
      </c>
      <c r="AA3852" s="44">
        <f t="shared" si="730"/>
        <v>0</v>
      </c>
      <c r="AB3852" s="44">
        <f t="shared" si="731"/>
        <v>0</v>
      </c>
      <c r="AC3852" s="44">
        <f t="shared" si="732"/>
        <v>0</v>
      </c>
      <c r="AD3852" s="44">
        <f t="shared" si="733"/>
        <v>4272.7999999999993</v>
      </c>
      <c r="AE3852" s="12">
        <f t="shared" si="734"/>
        <v>8807.1999999999989</v>
      </c>
    </row>
    <row r="3853" spans="1:31" ht="12.6" hidden="1" customHeight="1" x14ac:dyDescent="0.2">
      <c r="A3853" s="26" t="s">
        <v>1520</v>
      </c>
      <c r="B3853" s="19"/>
      <c r="C3853" s="19"/>
      <c r="D3853" s="20"/>
      <c r="E3853" s="20">
        <v>18</v>
      </c>
      <c r="F3853" s="20"/>
      <c r="G3853" s="21"/>
      <c r="H3853" s="22"/>
      <c r="I3853" s="20"/>
      <c r="J3853" s="20">
        <v>104</v>
      </c>
      <c r="K3853" s="20"/>
      <c r="L3853" s="20"/>
      <c r="M3853" s="20"/>
      <c r="N3853" s="20">
        <v>3</v>
      </c>
      <c r="O3853" s="20">
        <v>125</v>
      </c>
      <c r="P3853" s="23" t="str">
        <f>VLOOKUP(A3853,'ИЗ ОСНОВЫ НОМЕНКЛАТУР'!D:E,2,0)</f>
        <v>Аксессуары для столешниц</v>
      </c>
      <c r="Q3853" s="23" t="str">
        <f>VLOOKUP(A3853,'ИЗ ОСНОВЫ НОМЕНКЛАТУР'!D:F,3,0)</f>
        <v>Комплектующие для плинтуса к столешнице</v>
      </c>
      <c r="R3853" s="40">
        <f>VLOOKUP(A:A,'ИЗ ОСНОВЫ НОМЕНКЛАТУР'!D:G,4,0)</f>
        <v>87.28</v>
      </c>
      <c r="S3853" s="12" t="str">
        <f>VLOOKUP(A:A,'ИЗ ОСНОВЫ НОМЕНКЛАТУР'!D:H,5,0)</f>
        <v>C</v>
      </c>
      <c r="T3853" s="44">
        <f t="shared" si="723"/>
        <v>0</v>
      </c>
      <c r="U3853" s="44">
        <f t="shared" si="724"/>
        <v>1571.04</v>
      </c>
      <c r="V3853" s="44">
        <f t="shared" si="725"/>
        <v>0</v>
      </c>
      <c r="W3853" s="44">
        <f t="shared" si="726"/>
        <v>0</v>
      </c>
      <c r="X3853" s="44">
        <f t="shared" si="727"/>
        <v>0</v>
      </c>
      <c r="Y3853" s="44">
        <f t="shared" si="728"/>
        <v>0</v>
      </c>
      <c r="Z3853" s="44">
        <f t="shared" si="729"/>
        <v>9077.1200000000008</v>
      </c>
      <c r="AA3853" s="44">
        <f t="shared" si="730"/>
        <v>0</v>
      </c>
      <c r="AB3853" s="44">
        <f t="shared" si="731"/>
        <v>0</v>
      </c>
      <c r="AC3853" s="44">
        <f t="shared" si="732"/>
        <v>0</v>
      </c>
      <c r="AD3853" s="44">
        <f t="shared" si="733"/>
        <v>261.84000000000003</v>
      </c>
      <c r="AE3853" s="12">
        <f t="shared" si="734"/>
        <v>10910</v>
      </c>
    </row>
    <row r="3854" spans="1:31" ht="12.6" hidden="1" customHeight="1" x14ac:dyDescent="0.2">
      <c r="A3854" s="26" t="s">
        <v>1524</v>
      </c>
      <c r="B3854" s="19"/>
      <c r="C3854" s="19"/>
      <c r="D3854" s="20"/>
      <c r="E3854" s="21"/>
      <c r="F3854" s="22"/>
      <c r="G3854" s="21"/>
      <c r="H3854" s="22"/>
      <c r="I3854" s="20"/>
      <c r="J3854" s="20">
        <v>118</v>
      </c>
      <c r="K3854" s="20"/>
      <c r="L3854" s="20"/>
      <c r="M3854" s="20"/>
      <c r="N3854" s="20">
        <v>71</v>
      </c>
      <c r="O3854" s="20">
        <v>189</v>
      </c>
      <c r="P3854" s="23" t="str">
        <f>VLOOKUP(A3854,'ИЗ ОСНОВЫ НОМЕНКЛАТУР'!D:E,2,0)</f>
        <v>Аксессуары для столешниц</v>
      </c>
      <c r="Q3854" s="23" t="str">
        <f>VLOOKUP(A3854,'ИЗ ОСНОВЫ НОМЕНКЛАТУР'!D:F,3,0)</f>
        <v>Комплектующие для плинтуса к столешнице</v>
      </c>
      <c r="R3854" s="40">
        <f>VLOOKUP(A:A,'ИЗ ОСНОВЫ НОМЕНКЛАТУР'!D:G,4,0)</f>
        <v>84.296999999999997</v>
      </c>
      <c r="S3854" s="12" t="str">
        <f>VLOOKUP(A:A,'ИЗ ОСНОВЫ НОМЕНКЛАТУР'!D:H,5,0)</f>
        <v>C</v>
      </c>
      <c r="T3854" s="44">
        <f t="shared" si="723"/>
        <v>0</v>
      </c>
      <c r="U3854" s="44">
        <f t="shared" si="724"/>
        <v>0</v>
      </c>
      <c r="V3854" s="44">
        <f t="shared" si="725"/>
        <v>0</v>
      </c>
      <c r="W3854" s="44">
        <f t="shared" si="726"/>
        <v>0</v>
      </c>
      <c r="X3854" s="44">
        <f t="shared" si="727"/>
        <v>0</v>
      </c>
      <c r="Y3854" s="44">
        <f t="shared" si="728"/>
        <v>0</v>
      </c>
      <c r="Z3854" s="44">
        <f t="shared" si="729"/>
        <v>9947.0460000000003</v>
      </c>
      <c r="AA3854" s="44">
        <f t="shared" si="730"/>
        <v>0</v>
      </c>
      <c r="AB3854" s="44">
        <f t="shared" si="731"/>
        <v>0</v>
      </c>
      <c r="AC3854" s="44">
        <f t="shared" si="732"/>
        <v>0</v>
      </c>
      <c r="AD3854" s="44">
        <f t="shared" si="733"/>
        <v>5985.0869999999995</v>
      </c>
      <c r="AE3854" s="12">
        <f t="shared" si="734"/>
        <v>15932.133</v>
      </c>
    </row>
    <row r="3855" spans="1:31" ht="12.6" hidden="1" customHeight="1" x14ac:dyDescent="0.2">
      <c r="A3855" s="26" t="s">
        <v>1553</v>
      </c>
      <c r="B3855" s="19"/>
      <c r="C3855" s="19"/>
      <c r="D3855" s="20"/>
      <c r="E3855" s="21"/>
      <c r="F3855" s="22"/>
      <c r="G3855" s="21"/>
      <c r="H3855" s="22"/>
      <c r="I3855" s="20"/>
      <c r="J3855" s="20">
        <v>64</v>
      </c>
      <c r="K3855" s="20"/>
      <c r="L3855" s="20"/>
      <c r="M3855" s="20"/>
      <c r="N3855" s="20"/>
      <c r="O3855" s="20">
        <v>64</v>
      </c>
      <c r="P3855" s="23" t="str">
        <f>VLOOKUP(A3855,'ИЗ ОСНОВЫ НОМЕНКЛАТУР'!D:E,2,0)</f>
        <v>Аксессуары для столешниц</v>
      </c>
      <c r="Q3855" s="23" t="str">
        <f>VLOOKUP(A3855,'ИЗ ОСНОВЫ НОМЕНКЛАТУР'!D:F,3,0)</f>
        <v>Комплектующие для плинтуса к столешнице</v>
      </c>
      <c r="R3855" s="40">
        <f>VLOOKUP(A:A,'ИЗ ОСНОВЫ НОМЕНКЛАТУР'!D:G,4,0)</f>
        <v>64.311428571428578</v>
      </c>
      <c r="S3855" s="12" t="str">
        <f>VLOOKUP(A:A,'ИЗ ОСНОВЫ НОМЕНКЛАТУР'!D:H,5,0)</f>
        <v>C</v>
      </c>
      <c r="T3855" s="44">
        <f t="shared" si="723"/>
        <v>0</v>
      </c>
      <c r="U3855" s="44">
        <f t="shared" si="724"/>
        <v>0</v>
      </c>
      <c r="V3855" s="44">
        <f t="shared" si="725"/>
        <v>0</v>
      </c>
      <c r="W3855" s="44">
        <f t="shared" si="726"/>
        <v>0</v>
      </c>
      <c r="X3855" s="44">
        <f t="shared" si="727"/>
        <v>0</v>
      </c>
      <c r="Y3855" s="44">
        <f t="shared" si="728"/>
        <v>0</v>
      </c>
      <c r="Z3855" s="44">
        <f t="shared" si="729"/>
        <v>4115.931428571429</v>
      </c>
      <c r="AA3855" s="44">
        <f t="shared" si="730"/>
        <v>0</v>
      </c>
      <c r="AB3855" s="44">
        <f t="shared" si="731"/>
        <v>0</v>
      </c>
      <c r="AC3855" s="44">
        <f t="shared" si="732"/>
        <v>0</v>
      </c>
      <c r="AD3855" s="44">
        <f t="shared" si="733"/>
        <v>0</v>
      </c>
      <c r="AE3855" s="12">
        <f t="shared" si="734"/>
        <v>4115.931428571429</v>
      </c>
    </row>
    <row r="3856" spans="1:31" ht="12.6" hidden="1" customHeight="1" x14ac:dyDescent="0.2">
      <c r="A3856" s="26" t="s">
        <v>1546</v>
      </c>
      <c r="B3856" s="19"/>
      <c r="C3856" s="19"/>
      <c r="D3856" s="20"/>
      <c r="E3856" s="21"/>
      <c r="F3856" s="22"/>
      <c r="G3856" s="21"/>
      <c r="H3856" s="22"/>
      <c r="I3856" s="20"/>
      <c r="J3856" s="20">
        <v>42</v>
      </c>
      <c r="K3856" s="20"/>
      <c r="L3856" s="20"/>
      <c r="M3856" s="20">
        <v>29</v>
      </c>
      <c r="N3856" s="20"/>
      <c r="O3856" s="20">
        <v>71</v>
      </c>
      <c r="P3856" s="23" t="str">
        <f>VLOOKUP(A3856,'ИЗ ОСНОВЫ НОМЕНКЛАТУР'!D:E,2,0)</f>
        <v>Аксессуары для столешниц</v>
      </c>
      <c r="Q3856" s="23" t="str">
        <f>VLOOKUP(A3856,'ИЗ ОСНОВЫ НОМЕНКЛАТУР'!D:F,3,0)</f>
        <v>Комплектующие для плинтуса к столешнице</v>
      </c>
      <c r="R3856" s="40">
        <f>VLOOKUP(A:A,'ИЗ ОСНОВЫ НОМЕНКЛАТУР'!D:G,4,0)</f>
        <v>67.400000000000006</v>
      </c>
      <c r="S3856" s="12" t="str">
        <f>VLOOKUP(A:A,'ИЗ ОСНОВЫ НОМЕНКЛАТУР'!D:H,5,0)</f>
        <v>C</v>
      </c>
      <c r="T3856" s="44">
        <f t="shared" si="723"/>
        <v>0</v>
      </c>
      <c r="U3856" s="44">
        <f t="shared" si="724"/>
        <v>0</v>
      </c>
      <c r="V3856" s="44">
        <f t="shared" si="725"/>
        <v>0</v>
      </c>
      <c r="W3856" s="44">
        <f t="shared" si="726"/>
        <v>0</v>
      </c>
      <c r="X3856" s="44">
        <f t="shared" si="727"/>
        <v>0</v>
      </c>
      <c r="Y3856" s="44">
        <f t="shared" si="728"/>
        <v>0</v>
      </c>
      <c r="Z3856" s="44">
        <f t="shared" si="729"/>
        <v>2830.8</v>
      </c>
      <c r="AA3856" s="44">
        <f t="shared" si="730"/>
        <v>0</v>
      </c>
      <c r="AB3856" s="44">
        <f t="shared" si="731"/>
        <v>0</v>
      </c>
      <c r="AC3856" s="44">
        <f t="shared" si="732"/>
        <v>1954.6000000000001</v>
      </c>
      <c r="AD3856" s="44">
        <f t="shared" si="733"/>
        <v>0</v>
      </c>
      <c r="AE3856" s="12">
        <f t="shared" si="734"/>
        <v>4785.4000000000005</v>
      </c>
    </row>
    <row r="3857" spans="1:31" ht="12.6" hidden="1" customHeight="1" x14ac:dyDescent="0.2">
      <c r="A3857" s="26" t="s">
        <v>1564</v>
      </c>
      <c r="B3857" s="19"/>
      <c r="C3857" s="19"/>
      <c r="D3857" s="20"/>
      <c r="E3857" s="21"/>
      <c r="F3857" s="22"/>
      <c r="G3857" s="21"/>
      <c r="H3857" s="22"/>
      <c r="I3857" s="20"/>
      <c r="J3857" s="20">
        <v>55</v>
      </c>
      <c r="K3857" s="20"/>
      <c r="L3857" s="20"/>
      <c r="M3857" s="20"/>
      <c r="N3857" s="20"/>
      <c r="O3857" s="20">
        <v>55</v>
      </c>
      <c r="P3857" s="23" t="str">
        <f>VLOOKUP(A3857,'ИЗ ОСНОВЫ НОМЕНКЛАТУР'!D:E,2,0)</f>
        <v>Аксессуары для столешниц</v>
      </c>
      <c r="Q3857" s="23" t="str">
        <f>VLOOKUP(A3857,'ИЗ ОСНОВЫ НОМЕНКЛАТУР'!D:F,3,0)</f>
        <v>Комплектующие для плинтуса к столешнице</v>
      </c>
      <c r="R3857" s="40">
        <f>VLOOKUP(A:A,'ИЗ ОСНОВЫ НОМЕНКЛАТУР'!D:G,4,0)</f>
        <v>202</v>
      </c>
      <c r="S3857" s="12" t="str">
        <f>VLOOKUP(A:A,'ИЗ ОСНОВЫ НОМЕНКЛАТУР'!D:H,5,0)</f>
        <v>C</v>
      </c>
      <c r="T3857" s="44">
        <f t="shared" si="723"/>
        <v>0</v>
      </c>
      <c r="U3857" s="44">
        <f t="shared" si="724"/>
        <v>0</v>
      </c>
      <c r="V3857" s="44">
        <f t="shared" si="725"/>
        <v>0</v>
      </c>
      <c r="W3857" s="44">
        <f t="shared" si="726"/>
        <v>0</v>
      </c>
      <c r="X3857" s="44">
        <f t="shared" si="727"/>
        <v>0</v>
      </c>
      <c r="Y3857" s="44">
        <f t="shared" si="728"/>
        <v>0</v>
      </c>
      <c r="Z3857" s="44">
        <f t="shared" si="729"/>
        <v>11110</v>
      </c>
      <c r="AA3857" s="44">
        <f t="shared" si="730"/>
        <v>0</v>
      </c>
      <c r="AB3857" s="44">
        <f t="shared" si="731"/>
        <v>0</v>
      </c>
      <c r="AC3857" s="44">
        <f t="shared" si="732"/>
        <v>0</v>
      </c>
      <c r="AD3857" s="44">
        <f t="shared" si="733"/>
        <v>0</v>
      </c>
      <c r="AE3857" s="12">
        <f t="shared" si="734"/>
        <v>11110</v>
      </c>
    </row>
    <row r="3858" spans="1:31" ht="12.6" hidden="1" customHeight="1" x14ac:dyDescent="0.2">
      <c r="A3858" s="26" t="s">
        <v>1558</v>
      </c>
      <c r="B3858" s="19"/>
      <c r="C3858" s="19"/>
      <c r="D3858" s="20"/>
      <c r="E3858" s="20">
        <v>8</v>
      </c>
      <c r="F3858" s="20"/>
      <c r="G3858" s="21"/>
      <c r="H3858" s="22"/>
      <c r="I3858" s="20"/>
      <c r="J3858" s="20">
        <v>155</v>
      </c>
      <c r="K3858" s="20"/>
      <c r="L3858" s="20"/>
      <c r="M3858" s="20">
        <v>29</v>
      </c>
      <c r="N3858" s="20"/>
      <c r="O3858" s="20">
        <v>192</v>
      </c>
      <c r="P3858" s="23" t="str">
        <f>VLOOKUP(A3858,'ИЗ ОСНОВЫ НОМЕНКЛАТУР'!D:E,2,0)</f>
        <v>Аксессуары для столешниц</v>
      </c>
      <c r="Q3858" s="23" t="str">
        <f>VLOOKUP(A3858,'ИЗ ОСНОВЫ НОМЕНКЛАТУР'!D:F,3,0)</f>
        <v>Комплектующие для плинтуса к столешнице</v>
      </c>
      <c r="R3858" s="40">
        <f>VLOOKUP(A:A,'ИЗ ОСНОВЫ НОМЕНКЛАТУР'!D:G,4,0)</f>
        <v>64.25</v>
      </c>
      <c r="S3858" s="12" t="str">
        <f>VLOOKUP(A:A,'ИЗ ОСНОВЫ НОМЕНКЛАТУР'!D:H,5,0)</f>
        <v>C</v>
      </c>
      <c r="T3858" s="44">
        <f t="shared" si="723"/>
        <v>0</v>
      </c>
      <c r="U3858" s="44">
        <f t="shared" si="724"/>
        <v>514</v>
      </c>
      <c r="V3858" s="44">
        <f t="shared" si="725"/>
        <v>0</v>
      </c>
      <c r="W3858" s="44">
        <f t="shared" si="726"/>
        <v>0</v>
      </c>
      <c r="X3858" s="44">
        <f t="shared" si="727"/>
        <v>0</v>
      </c>
      <c r="Y3858" s="44">
        <f t="shared" si="728"/>
        <v>0</v>
      </c>
      <c r="Z3858" s="44">
        <f t="shared" si="729"/>
        <v>9958.75</v>
      </c>
      <c r="AA3858" s="44">
        <f t="shared" si="730"/>
        <v>0</v>
      </c>
      <c r="AB3858" s="44">
        <f t="shared" si="731"/>
        <v>0</v>
      </c>
      <c r="AC3858" s="44">
        <f t="shared" si="732"/>
        <v>1863.25</v>
      </c>
      <c r="AD3858" s="44">
        <f t="shared" si="733"/>
        <v>0</v>
      </c>
      <c r="AE3858" s="12">
        <f t="shared" si="734"/>
        <v>12336</v>
      </c>
    </row>
    <row r="3859" spans="1:31" ht="12.6" hidden="1" customHeight="1" x14ac:dyDescent="0.2">
      <c r="A3859" s="26" t="s">
        <v>1547</v>
      </c>
      <c r="B3859" s="19"/>
      <c r="C3859" s="19"/>
      <c r="D3859" s="20"/>
      <c r="E3859" s="20">
        <v>39</v>
      </c>
      <c r="F3859" s="20"/>
      <c r="G3859" s="21"/>
      <c r="H3859" s="22"/>
      <c r="I3859" s="20"/>
      <c r="J3859" s="20"/>
      <c r="K3859" s="20"/>
      <c r="L3859" s="20"/>
      <c r="M3859" s="20"/>
      <c r="N3859" s="20"/>
      <c r="O3859" s="20">
        <v>39</v>
      </c>
      <c r="P3859" s="23" t="str">
        <f>VLOOKUP(A3859,'ИЗ ОСНОВЫ НОМЕНКЛАТУР'!D:E,2,0)</f>
        <v>Аксессуары для столешниц</v>
      </c>
      <c r="Q3859" s="23" t="str">
        <f>VLOOKUP(A3859,'ИЗ ОСНОВЫ НОМЕНКЛАТУР'!D:F,3,0)</f>
        <v>Комплектующие для плинтуса к столешнице</v>
      </c>
      <c r="R3859" s="40">
        <f>VLOOKUP(A:A,'ИЗ ОСНОВЫ НОМЕНКЛАТУР'!D:G,4,0)</f>
        <v>63.205999999999996</v>
      </c>
      <c r="S3859" s="12" t="str">
        <f>VLOOKUP(A:A,'ИЗ ОСНОВЫ НОМЕНКЛАТУР'!D:H,5,0)</f>
        <v>C</v>
      </c>
      <c r="T3859" s="44">
        <f t="shared" si="723"/>
        <v>0</v>
      </c>
      <c r="U3859" s="44">
        <f t="shared" si="724"/>
        <v>2465.0339999999997</v>
      </c>
      <c r="V3859" s="44">
        <f t="shared" si="725"/>
        <v>0</v>
      </c>
      <c r="W3859" s="44">
        <f t="shared" si="726"/>
        <v>0</v>
      </c>
      <c r="X3859" s="44">
        <f t="shared" si="727"/>
        <v>0</v>
      </c>
      <c r="Y3859" s="44">
        <f t="shared" si="728"/>
        <v>0</v>
      </c>
      <c r="Z3859" s="44">
        <f t="shared" si="729"/>
        <v>0</v>
      </c>
      <c r="AA3859" s="44">
        <f t="shared" si="730"/>
        <v>0</v>
      </c>
      <c r="AB3859" s="44">
        <f t="shared" si="731"/>
        <v>0</v>
      </c>
      <c r="AC3859" s="44">
        <f t="shared" si="732"/>
        <v>0</v>
      </c>
      <c r="AD3859" s="44">
        <f t="shared" si="733"/>
        <v>0</v>
      </c>
      <c r="AE3859" s="12">
        <f t="shared" si="734"/>
        <v>2465.0339999999997</v>
      </c>
    </row>
    <row r="3860" spans="1:31" ht="12.6" hidden="1" customHeight="1" x14ac:dyDescent="0.2">
      <c r="A3860" s="26" t="s">
        <v>1562</v>
      </c>
      <c r="B3860" s="19"/>
      <c r="C3860" s="19"/>
      <c r="D3860" s="20"/>
      <c r="E3860" s="20">
        <v>13</v>
      </c>
      <c r="F3860" s="20"/>
      <c r="G3860" s="21"/>
      <c r="H3860" s="22"/>
      <c r="I3860" s="20"/>
      <c r="J3860" s="20">
        <v>53</v>
      </c>
      <c r="K3860" s="20"/>
      <c r="L3860" s="20"/>
      <c r="M3860" s="20"/>
      <c r="N3860" s="20"/>
      <c r="O3860" s="20">
        <v>66</v>
      </c>
      <c r="P3860" s="23" t="str">
        <f>VLOOKUP(A3860,'ИЗ ОСНОВЫ НОМЕНКЛАТУР'!D:E,2,0)</f>
        <v>Аксессуары для столешниц</v>
      </c>
      <c r="Q3860" s="23" t="str">
        <f>VLOOKUP(A3860,'ИЗ ОСНОВЫ НОМЕНКЛАТУР'!D:F,3,0)</f>
        <v>Комплектующие для плинтуса к столешнице</v>
      </c>
      <c r="R3860" s="40">
        <f>VLOOKUP(A:A,'ИЗ ОСНОВЫ НОМЕНКЛАТУР'!D:G,4,0)</f>
        <v>85.912000000000006</v>
      </c>
      <c r="S3860" s="12" t="str">
        <f>VLOOKUP(A:A,'ИЗ ОСНОВЫ НОМЕНКЛАТУР'!D:H,5,0)</f>
        <v>C</v>
      </c>
      <c r="T3860" s="44">
        <f t="shared" si="723"/>
        <v>0</v>
      </c>
      <c r="U3860" s="44">
        <f t="shared" si="724"/>
        <v>1116.856</v>
      </c>
      <c r="V3860" s="44">
        <f t="shared" si="725"/>
        <v>0</v>
      </c>
      <c r="W3860" s="44">
        <f t="shared" si="726"/>
        <v>0</v>
      </c>
      <c r="X3860" s="44">
        <f t="shared" si="727"/>
        <v>0</v>
      </c>
      <c r="Y3860" s="44">
        <f t="shared" si="728"/>
        <v>0</v>
      </c>
      <c r="Z3860" s="44">
        <f t="shared" si="729"/>
        <v>4553.3360000000002</v>
      </c>
      <c r="AA3860" s="44">
        <f t="shared" si="730"/>
        <v>0</v>
      </c>
      <c r="AB3860" s="44">
        <f t="shared" si="731"/>
        <v>0</v>
      </c>
      <c r="AC3860" s="44">
        <f t="shared" si="732"/>
        <v>0</v>
      </c>
      <c r="AD3860" s="44">
        <f t="shared" si="733"/>
        <v>0</v>
      </c>
      <c r="AE3860" s="12">
        <f t="shared" si="734"/>
        <v>5670.192</v>
      </c>
    </row>
    <row r="3861" spans="1:31" ht="12.6" hidden="1" customHeight="1" x14ac:dyDescent="0.2">
      <c r="A3861" s="26" t="s">
        <v>1540</v>
      </c>
      <c r="B3861" s="19"/>
      <c r="C3861" s="19"/>
      <c r="D3861" s="20"/>
      <c r="E3861" s="20">
        <v>1</v>
      </c>
      <c r="F3861" s="20"/>
      <c r="G3861" s="21"/>
      <c r="H3861" s="22"/>
      <c r="I3861" s="20"/>
      <c r="J3861" s="20">
        <v>86</v>
      </c>
      <c r="K3861" s="20"/>
      <c r="L3861" s="20"/>
      <c r="M3861" s="20">
        <v>29</v>
      </c>
      <c r="N3861" s="20"/>
      <c r="O3861" s="20">
        <v>116</v>
      </c>
      <c r="P3861" s="23" t="str">
        <f>VLOOKUP(A3861,'ИЗ ОСНОВЫ НОМЕНКЛАТУР'!D:E,2,0)</f>
        <v>Аксессуары для столешниц</v>
      </c>
      <c r="Q3861" s="23" t="str">
        <f>VLOOKUP(A3861,'ИЗ ОСНОВЫ НОМЕНКЛАТУР'!D:F,3,0)</f>
        <v>Комплектующие для плинтуса к столешнице</v>
      </c>
      <c r="R3861" s="40">
        <f>VLOOKUP(A:A,'ИЗ ОСНОВЫ НОМЕНКЛАТУР'!D:G,4,0)</f>
        <v>66.63</v>
      </c>
      <c r="S3861" s="12" t="str">
        <f>VLOOKUP(A:A,'ИЗ ОСНОВЫ НОМЕНКЛАТУР'!D:H,5,0)</f>
        <v>C</v>
      </c>
      <c r="T3861" s="44">
        <f t="shared" si="723"/>
        <v>0</v>
      </c>
      <c r="U3861" s="44">
        <f t="shared" si="724"/>
        <v>66.63</v>
      </c>
      <c r="V3861" s="44">
        <f t="shared" si="725"/>
        <v>0</v>
      </c>
      <c r="W3861" s="44">
        <f t="shared" si="726"/>
        <v>0</v>
      </c>
      <c r="X3861" s="44">
        <f t="shared" si="727"/>
        <v>0</v>
      </c>
      <c r="Y3861" s="44">
        <f t="shared" si="728"/>
        <v>0</v>
      </c>
      <c r="Z3861" s="44">
        <f t="shared" si="729"/>
        <v>5730.1799999999994</v>
      </c>
      <c r="AA3861" s="44">
        <f t="shared" si="730"/>
        <v>0</v>
      </c>
      <c r="AB3861" s="44">
        <f t="shared" si="731"/>
        <v>0</v>
      </c>
      <c r="AC3861" s="44">
        <f t="shared" si="732"/>
        <v>1932.27</v>
      </c>
      <c r="AD3861" s="44">
        <f t="shared" si="733"/>
        <v>0</v>
      </c>
      <c r="AE3861" s="12">
        <f t="shared" si="734"/>
        <v>7729.08</v>
      </c>
    </row>
    <row r="3862" spans="1:31" ht="12.6" hidden="1" customHeight="1" x14ac:dyDescent="0.2">
      <c r="A3862" s="26" t="s">
        <v>1570</v>
      </c>
      <c r="B3862" s="19"/>
      <c r="C3862" s="19"/>
      <c r="D3862" s="20"/>
      <c r="E3862" s="21"/>
      <c r="F3862" s="22"/>
      <c r="G3862" s="21"/>
      <c r="H3862" s="22"/>
      <c r="I3862" s="20"/>
      <c r="J3862" s="20">
        <v>115</v>
      </c>
      <c r="K3862" s="20"/>
      <c r="L3862" s="20"/>
      <c r="M3862" s="20"/>
      <c r="N3862" s="20"/>
      <c r="O3862" s="20">
        <v>115</v>
      </c>
      <c r="P3862" s="23" t="str">
        <f>VLOOKUP(A3862,'ИЗ ОСНОВЫ НОМЕНКЛАТУР'!D:E,2,0)</f>
        <v>Аксессуары для столешниц</v>
      </c>
      <c r="Q3862" s="23" t="str">
        <f>VLOOKUP(A3862,'ИЗ ОСНОВЫ НОМЕНКЛАТУР'!D:F,3,0)</f>
        <v>Комплектующие для плинтуса к столешнице</v>
      </c>
      <c r="R3862" s="40">
        <f>VLOOKUP(A:A,'ИЗ ОСНОВЫ НОМЕНКЛАТУР'!D:G,4,0)</f>
        <v>199.34399999999999</v>
      </c>
      <c r="S3862" s="12" t="str">
        <f>VLOOKUP(A:A,'ИЗ ОСНОВЫ НОМЕНКЛАТУР'!D:H,5,0)</f>
        <v>C</v>
      </c>
      <c r="T3862" s="44">
        <f t="shared" si="723"/>
        <v>0</v>
      </c>
      <c r="U3862" s="44">
        <f t="shared" si="724"/>
        <v>0</v>
      </c>
      <c r="V3862" s="44">
        <f t="shared" si="725"/>
        <v>0</v>
      </c>
      <c r="W3862" s="44">
        <f t="shared" si="726"/>
        <v>0</v>
      </c>
      <c r="X3862" s="44">
        <f t="shared" si="727"/>
        <v>0</v>
      </c>
      <c r="Y3862" s="44">
        <f t="shared" si="728"/>
        <v>0</v>
      </c>
      <c r="Z3862" s="44">
        <f t="shared" si="729"/>
        <v>22924.559999999998</v>
      </c>
      <c r="AA3862" s="44">
        <f t="shared" si="730"/>
        <v>0</v>
      </c>
      <c r="AB3862" s="44">
        <f t="shared" si="731"/>
        <v>0</v>
      </c>
      <c r="AC3862" s="44">
        <f t="shared" si="732"/>
        <v>0</v>
      </c>
      <c r="AD3862" s="44">
        <f t="shared" si="733"/>
        <v>0</v>
      </c>
      <c r="AE3862" s="12">
        <f t="shared" si="734"/>
        <v>22924.559999999998</v>
      </c>
    </row>
    <row r="3863" spans="1:31" ht="12.6" hidden="1" customHeight="1" x14ac:dyDescent="0.2">
      <c r="A3863" s="26" t="s">
        <v>1538</v>
      </c>
      <c r="B3863" s="19"/>
      <c r="C3863" s="19"/>
      <c r="D3863" s="20"/>
      <c r="E3863" s="21"/>
      <c r="F3863" s="22"/>
      <c r="G3863" s="21"/>
      <c r="H3863" s="22"/>
      <c r="I3863" s="20"/>
      <c r="J3863" s="20">
        <v>164</v>
      </c>
      <c r="K3863" s="20"/>
      <c r="L3863" s="20"/>
      <c r="M3863" s="20">
        <v>6</v>
      </c>
      <c r="N3863" s="20"/>
      <c r="O3863" s="20">
        <v>170</v>
      </c>
      <c r="P3863" s="23" t="str">
        <f>VLOOKUP(A3863,'ИЗ ОСНОВЫ НОМЕНКЛАТУР'!D:E,2,0)</f>
        <v>Аксессуары для столешниц</v>
      </c>
      <c r="Q3863" s="23" t="str">
        <f>VLOOKUP(A3863,'ИЗ ОСНОВЫ НОМЕНКЛАТУР'!D:F,3,0)</f>
        <v>Комплектующие для плинтуса к столешнице</v>
      </c>
      <c r="R3863" s="40">
        <f>VLOOKUP(A:A,'ИЗ ОСНОВЫ НОМЕНКЛАТУР'!D:G,4,0)</f>
        <v>64.917142857142863</v>
      </c>
      <c r="S3863" s="12" t="str">
        <f>VLOOKUP(A:A,'ИЗ ОСНОВЫ НОМЕНКЛАТУР'!D:H,5,0)</f>
        <v>C</v>
      </c>
      <c r="T3863" s="44">
        <f t="shared" si="723"/>
        <v>0</v>
      </c>
      <c r="U3863" s="44">
        <f t="shared" si="724"/>
        <v>0</v>
      </c>
      <c r="V3863" s="44">
        <f t="shared" si="725"/>
        <v>0</v>
      </c>
      <c r="W3863" s="44">
        <f t="shared" si="726"/>
        <v>0</v>
      </c>
      <c r="X3863" s="44">
        <f t="shared" si="727"/>
        <v>0</v>
      </c>
      <c r="Y3863" s="44">
        <f t="shared" si="728"/>
        <v>0</v>
      </c>
      <c r="Z3863" s="44">
        <f t="shared" si="729"/>
        <v>10646.411428571429</v>
      </c>
      <c r="AA3863" s="44">
        <f t="shared" si="730"/>
        <v>0</v>
      </c>
      <c r="AB3863" s="44">
        <f t="shared" si="731"/>
        <v>0</v>
      </c>
      <c r="AC3863" s="44">
        <f t="shared" si="732"/>
        <v>389.50285714285718</v>
      </c>
      <c r="AD3863" s="44">
        <f t="shared" si="733"/>
        <v>0</v>
      </c>
      <c r="AE3863" s="12">
        <f t="shared" si="734"/>
        <v>11035.914285714287</v>
      </c>
    </row>
    <row r="3864" spans="1:31" ht="12.6" hidden="1" customHeight="1" x14ac:dyDescent="0.2">
      <c r="A3864" s="26" t="s">
        <v>5038</v>
      </c>
      <c r="B3864" s="19"/>
      <c r="C3864" s="19"/>
      <c r="D3864" s="20"/>
      <c r="E3864" s="21"/>
      <c r="F3864" s="22"/>
      <c r="G3864" s="21"/>
      <c r="H3864" s="22"/>
      <c r="I3864" s="20"/>
      <c r="J3864" s="20">
        <v>126</v>
      </c>
      <c r="K3864" s="20"/>
      <c r="L3864" s="20"/>
      <c r="M3864" s="20"/>
      <c r="N3864" s="20"/>
      <c r="O3864" s="20">
        <v>126</v>
      </c>
      <c r="P3864" s="23" t="str">
        <f>VLOOKUP(A3864,'ИЗ ОСНОВЫ НОМЕНКЛАТУР'!D:E,2,0)</f>
        <v>Аксессуары для столешниц</v>
      </c>
      <c r="Q3864" s="23" t="str">
        <f>VLOOKUP(A3864,'ИЗ ОСНОВЫ НОМЕНКЛАТУР'!D:F,3,0)</f>
        <v>Комплектующие для плинтуса к столешнице</v>
      </c>
      <c r="R3864" s="40">
        <f>VLOOKUP(A:A,'ИЗ ОСНОВЫ НОМЕНКЛАТУР'!D:G,4,0)</f>
        <v>197.60962566844921</v>
      </c>
      <c r="S3864" s="12" t="str">
        <f>VLOOKUP(A:A,'ИЗ ОСНОВЫ НОМЕНКЛАТУР'!D:H,5,0)</f>
        <v>C</v>
      </c>
      <c r="T3864" s="44">
        <f t="shared" si="723"/>
        <v>0</v>
      </c>
      <c r="U3864" s="44">
        <f t="shared" si="724"/>
        <v>0</v>
      </c>
      <c r="V3864" s="44">
        <f t="shared" si="725"/>
        <v>0</v>
      </c>
      <c r="W3864" s="44">
        <f t="shared" si="726"/>
        <v>0</v>
      </c>
      <c r="X3864" s="44">
        <f t="shared" si="727"/>
        <v>0</v>
      </c>
      <c r="Y3864" s="44">
        <f t="shared" si="728"/>
        <v>0</v>
      </c>
      <c r="Z3864" s="44">
        <f t="shared" si="729"/>
        <v>24898.812834224602</v>
      </c>
      <c r="AA3864" s="44">
        <f t="shared" si="730"/>
        <v>0</v>
      </c>
      <c r="AB3864" s="44">
        <f t="shared" si="731"/>
        <v>0</v>
      </c>
      <c r="AC3864" s="44">
        <f t="shared" si="732"/>
        <v>0</v>
      </c>
      <c r="AD3864" s="44">
        <f t="shared" si="733"/>
        <v>0</v>
      </c>
      <c r="AE3864" s="12">
        <f t="shared" si="734"/>
        <v>24898.812834224602</v>
      </c>
    </row>
    <row r="3865" spans="1:31" ht="12.6" hidden="1" customHeight="1" x14ac:dyDescent="0.2">
      <c r="A3865" s="26" t="s">
        <v>1545</v>
      </c>
      <c r="B3865" s="19"/>
      <c r="C3865" s="19"/>
      <c r="D3865" s="20"/>
      <c r="E3865" s="20">
        <v>37</v>
      </c>
      <c r="F3865" s="20"/>
      <c r="G3865" s="21"/>
      <c r="H3865" s="22"/>
      <c r="I3865" s="20"/>
      <c r="J3865" s="20"/>
      <c r="K3865" s="20"/>
      <c r="L3865" s="20"/>
      <c r="M3865" s="20"/>
      <c r="N3865" s="20"/>
      <c r="O3865" s="20">
        <v>37</v>
      </c>
      <c r="P3865" s="23" t="str">
        <f>VLOOKUP(A3865,'ИЗ ОСНОВЫ НОМЕНКЛАТУР'!D:E,2,0)</f>
        <v>Аксессуары для столешниц</v>
      </c>
      <c r="Q3865" s="23" t="str">
        <f>VLOOKUP(A3865,'ИЗ ОСНОВЫ НОМЕНКЛАТУР'!D:F,3,0)</f>
        <v>Комплектующие для плинтуса к столешнице</v>
      </c>
      <c r="R3865" s="40">
        <f>VLOOKUP(A:A,'ИЗ ОСНОВЫ НОМЕНКЛАТУР'!D:G,4,0)</f>
        <v>63.748333333333335</v>
      </c>
      <c r="S3865" s="12" t="str">
        <f>VLOOKUP(A:A,'ИЗ ОСНОВЫ НОМЕНКЛАТУР'!D:H,5,0)</f>
        <v>C</v>
      </c>
      <c r="T3865" s="44">
        <f t="shared" si="723"/>
        <v>0</v>
      </c>
      <c r="U3865" s="44">
        <f t="shared" si="724"/>
        <v>2358.6883333333335</v>
      </c>
      <c r="V3865" s="44">
        <f t="shared" si="725"/>
        <v>0</v>
      </c>
      <c r="W3865" s="44">
        <f t="shared" si="726"/>
        <v>0</v>
      </c>
      <c r="X3865" s="44">
        <f t="shared" si="727"/>
        <v>0</v>
      </c>
      <c r="Y3865" s="44">
        <f t="shared" si="728"/>
        <v>0</v>
      </c>
      <c r="Z3865" s="44">
        <f t="shared" si="729"/>
        <v>0</v>
      </c>
      <c r="AA3865" s="44">
        <f t="shared" si="730"/>
        <v>0</v>
      </c>
      <c r="AB3865" s="44">
        <f t="shared" si="731"/>
        <v>0</v>
      </c>
      <c r="AC3865" s="44">
        <f t="shared" si="732"/>
        <v>0</v>
      </c>
      <c r="AD3865" s="44">
        <f t="shared" si="733"/>
        <v>0</v>
      </c>
      <c r="AE3865" s="12">
        <f t="shared" si="734"/>
        <v>2358.6883333333335</v>
      </c>
    </row>
    <row r="3866" spans="1:31" ht="12.6" hidden="1" customHeight="1" x14ac:dyDescent="0.2">
      <c r="A3866" s="26" t="s">
        <v>1536</v>
      </c>
      <c r="B3866" s="19"/>
      <c r="C3866" s="19"/>
      <c r="D3866" s="20"/>
      <c r="E3866" s="20">
        <v>8</v>
      </c>
      <c r="F3866" s="20"/>
      <c r="G3866" s="21"/>
      <c r="H3866" s="22"/>
      <c r="I3866" s="20"/>
      <c r="J3866" s="20">
        <v>229</v>
      </c>
      <c r="K3866" s="20"/>
      <c r="L3866" s="20"/>
      <c r="M3866" s="20">
        <v>21</v>
      </c>
      <c r="N3866" s="20"/>
      <c r="O3866" s="20">
        <v>258</v>
      </c>
      <c r="P3866" s="23" t="str">
        <f>VLOOKUP(A3866,'ИЗ ОСНОВЫ НОМЕНКЛАТУР'!D:E,2,0)</f>
        <v>Аксессуары для столешниц</v>
      </c>
      <c r="Q3866" s="23" t="str">
        <f>VLOOKUP(A3866,'ИЗ ОСНОВЫ НОМЕНКЛАТУР'!D:F,3,0)</f>
        <v>Комплектующие для плинтуса к столешнице</v>
      </c>
      <c r="R3866" s="40">
        <f>VLOOKUP(A:A,'ИЗ ОСНОВЫ НОМЕНКЛАТУР'!D:G,4,0)</f>
        <v>65.181818181818187</v>
      </c>
      <c r="S3866" s="12" t="str">
        <f>VLOOKUP(A:A,'ИЗ ОСНОВЫ НОМЕНКЛАТУР'!D:H,5,0)</f>
        <v>C</v>
      </c>
      <c r="T3866" s="44">
        <f t="shared" si="723"/>
        <v>0</v>
      </c>
      <c r="U3866" s="44">
        <f t="shared" si="724"/>
        <v>521.4545454545455</v>
      </c>
      <c r="V3866" s="44">
        <f t="shared" si="725"/>
        <v>0</v>
      </c>
      <c r="W3866" s="44">
        <f t="shared" si="726"/>
        <v>0</v>
      </c>
      <c r="X3866" s="44">
        <f t="shared" si="727"/>
        <v>0</v>
      </c>
      <c r="Y3866" s="44">
        <f t="shared" si="728"/>
        <v>0</v>
      </c>
      <c r="Z3866" s="44">
        <f t="shared" si="729"/>
        <v>14926.636363636364</v>
      </c>
      <c r="AA3866" s="44">
        <f t="shared" si="730"/>
        <v>0</v>
      </c>
      <c r="AB3866" s="44">
        <f t="shared" si="731"/>
        <v>0</v>
      </c>
      <c r="AC3866" s="44">
        <f t="shared" si="732"/>
        <v>1368.818181818182</v>
      </c>
      <c r="AD3866" s="44">
        <f t="shared" si="733"/>
        <v>0</v>
      </c>
      <c r="AE3866" s="12">
        <f t="shared" si="734"/>
        <v>16816.909090909092</v>
      </c>
    </row>
    <row r="3867" spans="1:31" ht="12.6" hidden="1" customHeight="1" x14ac:dyDescent="0.2">
      <c r="A3867" s="26" t="s">
        <v>1560</v>
      </c>
      <c r="B3867" s="19"/>
      <c r="C3867" s="19"/>
      <c r="D3867" s="20"/>
      <c r="E3867" s="20">
        <v>35</v>
      </c>
      <c r="F3867" s="20"/>
      <c r="G3867" s="21"/>
      <c r="H3867" s="22"/>
      <c r="I3867" s="20"/>
      <c r="J3867" s="20"/>
      <c r="K3867" s="20"/>
      <c r="L3867" s="20"/>
      <c r="M3867" s="20"/>
      <c r="N3867" s="20"/>
      <c r="O3867" s="20">
        <v>35</v>
      </c>
      <c r="P3867" s="23" t="str">
        <f>VLOOKUP(A3867,'ИЗ ОСНОВЫ НОМЕНКЛАТУР'!D:E,2,0)</f>
        <v>Аксессуары для столешниц</v>
      </c>
      <c r="Q3867" s="23" t="str">
        <f>VLOOKUP(A3867,'ИЗ ОСНОВЫ НОМЕНКЛАТУР'!D:F,3,0)</f>
        <v>Комплектующие для плинтуса к столешнице</v>
      </c>
      <c r="R3867" s="40">
        <f>VLOOKUP(A:A,'ИЗ ОСНОВЫ НОМЕНКЛАТУР'!D:G,4,0)</f>
        <v>56.89</v>
      </c>
      <c r="S3867" s="12" t="str">
        <f>VLOOKUP(A:A,'ИЗ ОСНОВЫ НОМЕНКЛАТУР'!D:H,5,0)</f>
        <v>C</v>
      </c>
      <c r="T3867" s="44">
        <f t="shared" si="723"/>
        <v>0</v>
      </c>
      <c r="U3867" s="44">
        <f t="shared" si="724"/>
        <v>1991.15</v>
      </c>
      <c r="V3867" s="44">
        <f t="shared" si="725"/>
        <v>0</v>
      </c>
      <c r="W3867" s="44">
        <f t="shared" si="726"/>
        <v>0</v>
      </c>
      <c r="X3867" s="44">
        <f t="shared" si="727"/>
        <v>0</v>
      </c>
      <c r="Y3867" s="44">
        <f t="shared" si="728"/>
        <v>0</v>
      </c>
      <c r="Z3867" s="44">
        <f t="shared" si="729"/>
        <v>0</v>
      </c>
      <c r="AA3867" s="44">
        <f t="shared" si="730"/>
        <v>0</v>
      </c>
      <c r="AB3867" s="44">
        <f t="shared" si="731"/>
        <v>0</v>
      </c>
      <c r="AC3867" s="44">
        <f t="shared" si="732"/>
        <v>0</v>
      </c>
      <c r="AD3867" s="44">
        <f t="shared" si="733"/>
        <v>0</v>
      </c>
      <c r="AE3867" s="12">
        <f t="shared" si="734"/>
        <v>1991.15</v>
      </c>
    </row>
    <row r="3868" spans="1:31" ht="12.6" hidden="1" customHeight="1" x14ac:dyDescent="0.2">
      <c r="A3868" s="26" t="s">
        <v>1567</v>
      </c>
      <c r="B3868" s="19"/>
      <c r="C3868" s="19"/>
      <c r="D3868" s="20"/>
      <c r="E3868" s="21"/>
      <c r="F3868" s="22"/>
      <c r="G3868" s="21"/>
      <c r="H3868" s="22"/>
      <c r="I3868" s="20"/>
      <c r="J3868" s="20">
        <v>128</v>
      </c>
      <c r="K3868" s="20"/>
      <c r="L3868" s="20"/>
      <c r="M3868" s="20"/>
      <c r="N3868" s="20"/>
      <c r="O3868" s="20">
        <v>128</v>
      </c>
      <c r="P3868" s="23" t="str">
        <f>VLOOKUP(A3868,'ИЗ ОСНОВЫ НОМЕНКЛАТУР'!D:E,2,0)</f>
        <v>Аксессуары для столешниц</v>
      </c>
      <c r="Q3868" s="23" t="str">
        <f>VLOOKUP(A3868,'ИЗ ОСНОВЫ НОМЕНКЛАТУР'!D:F,3,0)</f>
        <v>Комплектующие для плинтуса к столешнице</v>
      </c>
      <c r="R3868" s="40">
        <f>VLOOKUP(A:A,'ИЗ ОСНОВЫ НОМЕНКЛАТУР'!D:G,4,0)</f>
        <v>140.51555555555558</v>
      </c>
      <c r="S3868" s="12" t="str">
        <f>VLOOKUP(A:A,'ИЗ ОСНОВЫ НОМЕНКЛАТУР'!D:H,5,0)</f>
        <v>C</v>
      </c>
      <c r="T3868" s="44">
        <f t="shared" si="723"/>
        <v>0</v>
      </c>
      <c r="U3868" s="44">
        <f t="shared" si="724"/>
        <v>0</v>
      </c>
      <c r="V3868" s="44">
        <f t="shared" si="725"/>
        <v>0</v>
      </c>
      <c r="W3868" s="44">
        <f t="shared" si="726"/>
        <v>0</v>
      </c>
      <c r="X3868" s="44">
        <f t="shared" si="727"/>
        <v>0</v>
      </c>
      <c r="Y3868" s="44">
        <f t="shared" si="728"/>
        <v>0</v>
      </c>
      <c r="Z3868" s="44">
        <f t="shared" si="729"/>
        <v>17985.991111111114</v>
      </c>
      <c r="AA3868" s="44">
        <f t="shared" si="730"/>
        <v>0</v>
      </c>
      <c r="AB3868" s="44">
        <f t="shared" si="731"/>
        <v>0</v>
      </c>
      <c r="AC3868" s="44">
        <f t="shared" si="732"/>
        <v>0</v>
      </c>
      <c r="AD3868" s="44">
        <f t="shared" si="733"/>
        <v>0</v>
      </c>
      <c r="AE3868" s="12">
        <f t="shared" si="734"/>
        <v>17985.991111111114</v>
      </c>
    </row>
    <row r="3869" spans="1:31" ht="12.6" hidden="1" customHeight="1" x14ac:dyDescent="0.2">
      <c r="A3869" s="26" t="s">
        <v>1529</v>
      </c>
      <c r="B3869" s="19"/>
      <c r="C3869" s="19"/>
      <c r="D3869" s="20"/>
      <c r="E3869" s="20">
        <v>5</v>
      </c>
      <c r="F3869" s="20"/>
      <c r="G3869" s="21"/>
      <c r="H3869" s="22"/>
      <c r="I3869" s="20"/>
      <c r="J3869" s="20">
        <v>146</v>
      </c>
      <c r="K3869" s="20"/>
      <c r="L3869" s="20"/>
      <c r="M3869" s="20">
        <v>25</v>
      </c>
      <c r="N3869" s="20"/>
      <c r="O3869" s="20">
        <v>176</v>
      </c>
      <c r="P3869" s="23" t="str">
        <f>VLOOKUP(A3869,'ИЗ ОСНОВЫ НОМЕНКЛАТУР'!D:E,2,0)</f>
        <v>Аксессуары для столешниц</v>
      </c>
      <c r="Q3869" s="23" t="str">
        <f>VLOOKUP(A3869,'ИЗ ОСНОВЫ НОМЕНКЛАТУР'!D:F,3,0)</f>
        <v>Комплектующие для плинтуса к столешнице</v>
      </c>
      <c r="R3869" s="40">
        <f>VLOOKUP(A:A,'ИЗ ОСНОВЫ НОМЕНКЛАТУР'!D:G,4,0)</f>
        <v>65.587222222222223</v>
      </c>
      <c r="S3869" s="12" t="str">
        <f>VLOOKUP(A:A,'ИЗ ОСНОВЫ НОМЕНКЛАТУР'!D:H,5,0)</f>
        <v>C</v>
      </c>
      <c r="T3869" s="44">
        <f t="shared" si="723"/>
        <v>0</v>
      </c>
      <c r="U3869" s="44">
        <f t="shared" si="724"/>
        <v>327.93611111111113</v>
      </c>
      <c r="V3869" s="44">
        <f t="shared" si="725"/>
        <v>0</v>
      </c>
      <c r="W3869" s="44">
        <f t="shared" si="726"/>
        <v>0</v>
      </c>
      <c r="X3869" s="44">
        <f t="shared" si="727"/>
        <v>0</v>
      </c>
      <c r="Y3869" s="44">
        <f t="shared" si="728"/>
        <v>0</v>
      </c>
      <c r="Z3869" s="44">
        <f t="shared" si="729"/>
        <v>9575.7344444444443</v>
      </c>
      <c r="AA3869" s="44">
        <f t="shared" si="730"/>
        <v>0</v>
      </c>
      <c r="AB3869" s="44">
        <f t="shared" si="731"/>
        <v>0</v>
      </c>
      <c r="AC3869" s="44">
        <f t="shared" si="732"/>
        <v>1639.6805555555557</v>
      </c>
      <c r="AD3869" s="44">
        <f t="shared" si="733"/>
        <v>0</v>
      </c>
      <c r="AE3869" s="12">
        <f t="shared" si="734"/>
        <v>11543.351111111111</v>
      </c>
    </row>
    <row r="3870" spans="1:31" ht="12.6" hidden="1" customHeight="1" x14ac:dyDescent="0.2">
      <c r="A3870" s="26" t="s">
        <v>1543</v>
      </c>
      <c r="B3870" s="19"/>
      <c r="C3870" s="19"/>
      <c r="D3870" s="20"/>
      <c r="E3870" s="21"/>
      <c r="F3870" s="22"/>
      <c r="G3870" s="21"/>
      <c r="H3870" s="22"/>
      <c r="I3870" s="20"/>
      <c r="J3870" s="20">
        <v>14</v>
      </c>
      <c r="K3870" s="20"/>
      <c r="L3870" s="20"/>
      <c r="M3870" s="20">
        <v>12</v>
      </c>
      <c r="N3870" s="20"/>
      <c r="O3870" s="20">
        <v>26</v>
      </c>
      <c r="P3870" s="23" t="str">
        <f>VLOOKUP(A3870,'ИЗ ОСНОВЫ НОМЕНКЛАТУР'!D:E,2,0)</f>
        <v>Аксессуары для столешниц</v>
      </c>
      <c r="Q3870" s="23" t="str">
        <f>VLOOKUP(A3870,'ИЗ ОСНОВЫ НОМЕНКЛАТУР'!D:F,3,0)</f>
        <v>Комплектующие для плинтуса к столешнице</v>
      </c>
      <c r="R3870" s="40">
        <f>VLOOKUP(A:A,'ИЗ ОСНОВЫ НОМЕНКЛАТУР'!D:G,4,0)</f>
        <v>124.056</v>
      </c>
      <c r="S3870" s="12" t="str">
        <f>VLOOKUP(A:A,'ИЗ ОСНОВЫ НОМЕНКЛАТУР'!D:H,5,0)</f>
        <v>C</v>
      </c>
      <c r="T3870" s="44">
        <f t="shared" si="723"/>
        <v>0</v>
      </c>
      <c r="U3870" s="44">
        <f t="shared" si="724"/>
        <v>0</v>
      </c>
      <c r="V3870" s="44">
        <f t="shared" si="725"/>
        <v>0</v>
      </c>
      <c r="W3870" s="44">
        <f t="shared" si="726"/>
        <v>0</v>
      </c>
      <c r="X3870" s="44">
        <f t="shared" si="727"/>
        <v>0</v>
      </c>
      <c r="Y3870" s="44">
        <f t="shared" si="728"/>
        <v>0</v>
      </c>
      <c r="Z3870" s="44">
        <f t="shared" si="729"/>
        <v>1736.7839999999999</v>
      </c>
      <c r="AA3870" s="44">
        <f t="shared" si="730"/>
        <v>0</v>
      </c>
      <c r="AB3870" s="44">
        <f t="shared" si="731"/>
        <v>0</v>
      </c>
      <c r="AC3870" s="44">
        <f t="shared" si="732"/>
        <v>1488.672</v>
      </c>
      <c r="AD3870" s="44">
        <f t="shared" si="733"/>
        <v>0</v>
      </c>
      <c r="AE3870" s="12">
        <f t="shared" si="734"/>
        <v>3225.4560000000001</v>
      </c>
    </row>
    <row r="3871" spans="1:31" ht="12.6" hidden="1" customHeight="1" x14ac:dyDescent="0.2">
      <c r="A3871" s="26" t="s">
        <v>5039</v>
      </c>
      <c r="B3871" s="19"/>
      <c r="C3871" s="19"/>
      <c r="D3871" s="20"/>
      <c r="E3871" s="21"/>
      <c r="F3871" s="22"/>
      <c r="G3871" s="21"/>
      <c r="H3871" s="22"/>
      <c r="I3871" s="20"/>
      <c r="J3871" s="20">
        <v>16</v>
      </c>
      <c r="K3871" s="20"/>
      <c r="L3871" s="20"/>
      <c r="M3871" s="20">
        <v>16</v>
      </c>
      <c r="N3871" s="20"/>
      <c r="O3871" s="20">
        <v>32</v>
      </c>
      <c r="P3871" s="23" t="str">
        <f>VLOOKUP(A3871,'ИЗ ОСНОВЫ НОМЕНКЛАТУР'!D:E,2,0)</f>
        <v>Аксессуары для столешниц</v>
      </c>
      <c r="Q3871" s="23" t="str">
        <f>VLOOKUP(A3871,'ИЗ ОСНОВЫ НОМЕНКЛАТУР'!D:F,3,0)</f>
        <v>Комплектующие для плинтуса к столешнице</v>
      </c>
      <c r="R3871" s="40">
        <f>VLOOKUP(A:A,'ИЗ ОСНОВЫ НОМЕНКЛАТУР'!D:G,4,0)</f>
        <v>124.53125</v>
      </c>
      <c r="S3871" s="12" t="str">
        <f>VLOOKUP(A:A,'ИЗ ОСНОВЫ НОМЕНКЛАТУР'!D:H,5,0)</f>
        <v>C</v>
      </c>
      <c r="T3871" s="44">
        <f t="shared" si="723"/>
        <v>0</v>
      </c>
      <c r="U3871" s="44">
        <f t="shared" si="724"/>
        <v>0</v>
      </c>
      <c r="V3871" s="44">
        <f t="shared" si="725"/>
        <v>0</v>
      </c>
      <c r="W3871" s="44">
        <f t="shared" si="726"/>
        <v>0</v>
      </c>
      <c r="X3871" s="44">
        <f t="shared" si="727"/>
        <v>0</v>
      </c>
      <c r="Y3871" s="44">
        <f t="shared" si="728"/>
        <v>0</v>
      </c>
      <c r="Z3871" s="44">
        <f t="shared" si="729"/>
        <v>1992.5</v>
      </c>
      <c r="AA3871" s="44">
        <f t="shared" si="730"/>
        <v>0</v>
      </c>
      <c r="AB3871" s="44">
        <f t="shared" si="731"/>
        <v>0</v>
      </c>
      <c r="AC3871" s="44">
        <f t="shared" si="732"/>
        <v>1992.5</v>
      </c>
      <c r="AD3871" s="44">
        <f t="shared" si="733"/>
        <v>0</v>
      </c>
      <c r="AE3871" s="12">
        <f t="shared" si="734"/>
        <v>3985</v>
      </c>
    </row>
    <row r="3872" spans="1:31" ht="12.6" hidden="1" customHeight="1" x14ac:dyDescent="0.2">
      <c r="A3872" s="26" t="s">
        <v>5040</v>
      </c>
      <c r="B3872" s="19"/>
      <c r="C3872" s="19"/>
      <c r="D3872" s="20"/>
      <c r="E3872" s="21"/>
      <c r="F3872" s="22"/>
      <c r="G3872" s="21"/>
      <c r="H3872" s="22"/>
      <c r="I3872" s="20"/>
      <c r="J3872" s="20">
        <v>13</v>
      </c>
      <c r="K3872" s="20"/>
      <c r="L3872" s="20"/>
      <c r="M3872" s="20">
        <v>14</v>
      </c>
      <c r="N3872" s="20"/>
      <c r="O3872" s="20">
        <v>27</v>
      </c>
      <c r="P3872" s="23" t="str">
        <f>VLOOKUP(A3872,'ИЗ ОСНОВЫ НОМЕНКЛАТУР'!D:E,2,0)</f>
        <v>Аксессуары для столешниц</v>
      </c>
      <c r="Q3872" s="23" t="str">
        <f>VLOOKUP(A3872,'ИЗ ОСНОВЫ НОМЕНКЛАТУР'!D:F,3,0)</f>
        <v>Комплектующие для плинтуса к столешнице</v>
      </c>
      <c r="R3872" s="40">
        <f>VLOOKUP(A:A,'ИЗ ОСНОВЫ НОМЕНКЛАТУР'!D:G,4,0)</f>
        <v>59.444444444444443</v>
      </c>
      <c r="S3872" s="12" t="str">
        <f>VLOOKUP(A:A,'ИЗ ОСНОВЫ НОМЕНКЛАТУР'!D:H,5,0)</f>
        <v>C</v>
      </c>
      <c r="T3872" s="44">
        <f t="shared" si="723"/>
        <v>0</v>
      </c>
      <c r="U3872" s="44">
        <f t="shared" si="724"/>
        <v>0</v>
      </c>
      <c r="V3872" s="44">
        <f t="shared" si="725"/>
        <v>0</v>
      </c>
      <c r="W3872" s="44">
        <f t="shared" si="726"/>
        <v>0</v>
      </c>
      <c r="X3872" s="44">
        <f t="shared" si="727"/>
        <v>0</v>
      </c>
      <c r="Y3872" s="44">
        <f t="shared" si="728"/>
        <v>0</v>
      </c>
      <c r="Z3872" s="44">
        <f t="shared" si="729"/>
        <v>772.77777777777771</v>
      </c>
      <c r="AA3872" s="44">
        <f t="shared" si="730"/>
        <v>0</v>
      </c>
      <c r="AB3872" s="44">
        <f t="shared" si="731"/>
        <v>0</v>
      </c>
      <c r="AC3872" s="44">
        <f t="shared" si="732"/>
        <v>832.22222222222217</v>
      </c>
      <c r="AD3872" s="44">
        <f t="shared" si="733"/>
        <v>0</v>
      </c>
      <c r="AE3872" s="12">
        <f t="shared" si="734"/>
        <v>1605</v>
      </c>
    </row>
    <row r="3873" spans="1:31" ht="12.6" hidden="1" customHeight="1" x14ac:dyDescent="0.2">
      <c r="A3873" s="26" t="s">
        <v>5041</v>
      </c>
      <c r="B3873" s="19"/>
      <c r="C3873" s="19"/>
      <c r="D3873" s="20"/>
      <c r="E3873" s="21"/>
      <c r="F3873" s="22"/>
      <c r="G3873" s="21"/>
      <c r="H3873" s="22"/>
      <c r="I3873" s="20"/>
      <c r="J3873" s="20">
        <v>1</v>
      </c>
      <c r="K3873" s="20"/>
      <c r="L3873" s="20"/>
      <c r="M3873" s="20"/>
      <c r="N3873" s="20"/>
      <c r="O3873" s="20">
        <v>1</v>
      </c>
      <c r="P3873" s="23" t="str">
        <f>VLOOKUP(A3873,'ИЗ ОСНОВЫ НОМЕНКЛАТУР'!D:E,2,0)</f>
        <v>Аксессуары для столешниц</v>
      </c>
      <c r="Q3873" s="23" t="str">
        <f>VLOOKUP(A3873,'ИЗ ОСНОВЫ НОМЕНКЛАТУР'!D:F,3,0)</f>
        <v>Комплектующие для плинтуса к столешнице</v>
      </c>
      <c r="R3873" s="40">
        <f>VLOOKUP(A:A,'ИЗ ОСНОВЫ НОМЕНКЛАТУР'!D:G,4,0)</f>
        <v>124</v>
      </c>
      <c r="S3873" s="12" t="str">
        <f>VLOOKUP(A:A,'ИЗ ОСНОВЫ НОМЕНКЛАТУР'!D:H,5,0)</f>
        <v>C</v>
      </c>
      <c r="T3873" s="44">
        <f t="shared" si="723"/>
        <v>0</v>
      </c>
      <c r="U3873" s="44">
        <f t="shared" si="724"/>
        <v>0</v>
      </c>
      <c r="V3873" s="44">
        <f t="shared" si="725"/>
        <v>0</v>
      </c>
      <c r="W3873" s="44">
        <f t="shared" si="726"/>
        <v>0</v>
      </c>
      <c r="X3873" s="44">
        <f t="shared" si="727"/>
        <v>0</v>
      </c>
      <c r="Y3873" s="44">
        <f t="shared" si="728"/>
        <v>0</v>
      </c>
      <c r="Z3873" s="44">
        <f t="shared" si="729"/>
        <v>124</v>
      </c>
      <c r="AA3873" s="44">
        <f t="shared" si="730"/>
        <v>0</v>
      </c>
      <c r="AB3873" s="44">
        <f t="shared" si="731"/>
        <v>0</v>
      </c>
      <c r="AC3873" s="44">
        <f t="shared" si="732"/>
        <v>0</v>
      </c>
      <c r="AD3873" s="44">
        <f t="shared" si="733"/>
        <v>0</v>
      </c>
      <c r="AE3873" s="12">
        <f t="shared" si="734"/>
        <v>124</v>
      </c>
    </row>
    <row r="3874" spans="1:31" ht="12.6" hidden="1" customHeight="1" x14ac:dyDescent="0.2">
      <c r="A3874" s="26" t="s">
        <v>5042</v>
      </c>
      <c r="B3874" s="19"/>
      <c r="C3874" s="19"/>
      <c r="D3874" s="20"/>
      <c r="E3874" s="21"/>
      <c r="F3874" s="22"/>
      <c r="G3874" s="21"/>
      <c r="H3874" s="22"/>
      <c r="I3874" s="20"/>
      <c r="J3874" s="20">
        <v>10</v>
      </c>
      <c r="K3874" s="20"/>
      <c r="L3874" s="20"/>
      <c r="M3874" s="20">
        <v>5</v>
      </c>
      <c r="N3874" s="20"/>
      <c r="O3874" s="20">
        <v>15</v>
      </c>
      <c r="P3874" s="23" t="str">
        <f>VLOOKUP(A3874,'ИЗ ОСНОВЫ НОМЕНКЛАТУР'!D:E,2,0)</f>
        <v>Аксессуары для столешниц</v>
      </c>
      <c r="Q3874" s="23" t="str">
        <f>VLOOKUP(A3874,'ИЗ ОСНОВЫ НОМЕНКЛАТУР'!D:F,3,0)</f>
        <v>Комплектующие для плинтуса к столешнице</v>
      </c>
      <c r="R3874" s="40">
        <f>VLOOKUP(A:A,'ИЗ ОСНОВЫ НОМЕНКЛАТУР'!D:G,4,0)</f>
        <v>59.266666666666666</v>
      </c>
      <c r="S3874" s="12" t="str">
        <f>VLOOKUP(A:A,'ИЗ ОСНОВЫ НОМЕНКЛАТУР'!D:H,5,0)</f>
        <v>C</v>
      </c>
      <c r="T3874" s="44">
        <f t="shared" si="723"/>
        <v>0</v>
      </c>
      <c r="U3874" s="44">
        <f t="shared" si="724"/>
        <v>0</v>
      </c>
      <c r="V3874" s="44">
        <f t="shared" si="725"/>
        <v>0</v>
      </c>
      <c r="W3874" s="44">
        <f t="shared" si="726"/>
        <v>0</v>
      </c>
      <c r="X3874" s="44">
        <f t="shared" si="727"/>
        <v>0</v>
      </c>
      <c r="Y3874" s="44">
        <f t="shared" si="728"/>
        <v>0</v>
      </c>
      <c r="Z3874" s="44">
        <f t="shared" si="729"/>
        <v>592.66666666666663</v>
      </c>
      <c r="AA3874" s="44">
        <f t="shared" si="730"/>
        <v>0</v>
      </c>
      <c r="AB3874" s="44">
        <f t="shared" si="731"/>
        <v>0</v>
      </c>
      <c r="AC3874" s="44">
        <f t="shared" si="732"/>
        <v>296.33333333333331</v>
      </c>
      <c r="AD3874" s="44">
        <f t="shared" si="733"/>
        <v>0</v>
      </c>
      <c r="AE3874" s="12">
        <f t="shared" si="734"/>
        <v>889</v>
      </c>
    </row>
    <row r="3875" spans="1:31" ht="12.6" hidden="1" customHeight="1" x14ac:dyDescent="0.2">
      <c r="A3875" s="26" t="s">
        <v>1727</v>
      </c>
      <c r="B3875" s="19"/>
      <c r="C3875" s="19"/>
      <c r="D3875" s="20"/>
      <c r="E3875" s="21"/>
      <c r="F3875" s="22"/>
      <c r="G3875" s="21"/>
      <c r="H3875" s="22"/>
      <c r="I3875" s="20"/>
      <c r="J3875" s="20">
        <v>6770</v>
      </c>
      <c r="K3875" s="20"/>
      <c r="L3875" s="20"/>
      <c r="M3875" s="20"/>
      <c r="N3875" s="20">
        <v>1050</v>
      </c>
      <c r="O3875" s="20">
        <v>7820</v>
      </c>
      <c r="P3875" s="23" t="str">
        <f>VLOOKUP(A3875,'ИЗ ОСНОВЫ НОМЕНКЛАТУР'!D:E,2,0)</f>
        <v>Крепежные системы</v>
      </c>
      <c r="Q3875" s="23" t="str">
        <f>VLOOKUP(A3875,'ИЗ ОСНОВЫ НОМЕНКЛАТУР'!D:F,3,0)</f>
        <v>Держатели угловые</v>
      </c>
      <c r="R3875" s="40">
        <f>VLOOKUP(A:A,'ИЗ ОСНОВЫ НОМЕНКЛАТУР'!D:G,4,0)</f>
        <v>8.2293043124491447</v>
      </c>
      <c r="S3875" s="12" t="str">
        <f>VLOOKUP(A:A,'ИЗ ОСНОВЫ НОМЕНКЛАТУР'!D:H,5,0)</f>
        <v>C</v>
      </c>
      <c r="T3875" s="44">
        <f t="shared" si="723"/>
        <v>0</v>
      </c>
      <c r="U3875" s="44">
        <f t="shared" si="724"/>
        <v>0</v>
      </c>
      <c r="V3875" s="44">
        <f t="shared" si="725"/>
        <v>0</v>
      </c>
      <c r="W3875" s="44">
        <f t="shared" si="726"/>
        <v>0</v>
      </c>
      <c r="X3875" s="44">
        <f t="shared" si="727"/>
        <v>0</v>
      </c>
      <c r="Y3875" s="44">
        <f t="shared" si="728"/>
        <v>0</v>
      </c>
      <c r="Z3875" s="44">
        <f t="shared" si="729"/>
        <v>55712.390195280706</v>
      </c>
      <c r="AA3875" s="44">
        <f t="shared" si="730"/>
        <v>0</v>
      </c>
      <c r="AB3875" s="44">
        <f t="shared" si="731"/>
        <v>0</v>
      </c>
      <c r="AC3875" s="44">
        <f t="shared" si="732"/>
        <v>0</v>
      </c>
      <c r="AD3875" s="44">
        <f t="shared" si="733"/>
        <v>8640.7695280716016</v>
      </c>
      <c r="AE3875" s="12">
        <f t="shared" si="734"/>
        <v>64353.159723352306</v>
      </c>
    </row>
    <row r="3876" spans="1:31" ht="12.6" hidden="1" customHeight="1" x14ac:dyDescent="0.2">
      <c r="A3876" s="26" t="s">
        <v>1732</v>
      </c>
      <c r="B3876" s="19"/>
      <c r="C3876" s="19"/>
      <c r="D3876" s="20"/>
      <c r="E3876" s="20">
        <v>300</v>
      </c>
      <c r="F3876" s="20"/>
      <c r="G3876" s="21"/>
      <c r="H3876" s="22"/>
      <c r="I3876" s="20"/>
      <c r="J3876" s="20">
        <v>2080</v>
      </c>
      <c r="K3876" s="20"/>
      <c r="L3876" s="20"/>
      <c r="M3876" s="20">
        <v>3000</v>
      </c>
      <c r="N3876" s="20">
        <v>705</v>
      </c>
      <c r="O3876" s="20">
        <v>6085</v>
      </c>
      <c r="P3876" s="23" t="str">
        <f>VLOOKUP(A3876,'ИЗ ОСНОВЫ НОМЕНКЛАТУР'!D:E,2,0)</f>
        <v>Крепежные системы</v>
      </c>
      <c r="Q3876" s="23" t="str">
        <f>VLOOKUP(A3876,'ИЗ ОСНОВЫ НОМЕНКЛАТУР'!D:F,3,0)</f>
        <v>Держатели угловые</v>
      </c>
      <c r="R3876" s="40">
        <f>VLOOKUP(A:A,'ИЗ ОСНОВЫ НОМЕНКЛАТУР'!D:G,4,0)</f>
        <v>10</v>
      </c>
      <c r="S3876" s="12" t="str">
        <f>VLOOKUP(A:A,'ИЗ ОСНОВЫ НОМЕНКЛАТУР'!D:H,5,0)</f>
        <v>C</v>
      </c>
      <c r="T3876" s="44">
        <f t="shared" si="723"/>
        <v>0</v>
      </c>
      <c r="U3876" s="44">
        <f t="shared" si="724"/>
        <v>3000</v>
      </c>
      <c r="V3876" s="44">
        <f t="shared" si="725"/>
        <v>0</v>
      </c>
      <c r="W3876" s="44">
        <f t="shared" si="726"/>
        <v>0</v>
      </c>
      <c r="X3876" s="44">
        <f t="shared" si="727"/>
        <v>0</v>
      </c>
      <c r="Y3876" s="44">
        <f t="shared" si="728"/>
        <v>0</v>
      </c>
      <c r="Z3876" s="44">
        <f t="shared" si="729"/>
        <v>20800</v>
      </c>
      <c r="AA3876" s="44">
        <f t="shared" si="730"/>
        <v>0</v>
      </c>
      <c r="AB3876" s="44">
        <f t="shared" si="731"/>
        <v>0</v>
      </c>
      <c r="AC3876" s="44">
        <f t="shared" si="732"/>
        <v>30000</v>
      </c>
      <c r="AD3876" s="44">
        <f t="shared" si="733"/>
        <v>7050</v>
      </c>
      <c r="AE3876" s="12">
        <f t="shared" si="734"/>
        <v>60850</v>
      </c>
    </row>
    <row r="3877" spans="1:31" ht="12.6" hidden="1" customHeight="1" x14ac:dyDescent="0.2">
      <c r="A3877" s="26" t="s">
        <v>1734</v>
      </c>
      <c r="B3877" s="19"/>
      <c r="C3877" s="19"/>
      <c r="D3877" s="20"/>
      <c r="E3877" s="21"/>
      <c r="F3877" s="22"/>
      <c r="G3877" s="21"/>
      <c r="H3877" s="22"/>
      <c r="I3877" s="20"/>
      <c r="J3877" s="20"/>
      <c r="K3877" s="20"/>
      <c r="L3877" s="20">
        <v>250</v>
      </c>
      <c r="M3877" s="20"/>
      <c r="N3877" s="20"/>
      <c r="O3877" s="20">
        <v>250</v>
      </c>
      <c r="P3877" s="23" t="str">
        <f>VLOOKUP(A3877,'ИЗ ОСНОВЫ НОМЕНКЛАТУР'!D:E,2,0)</f>
        <v>Крепежные системы</v>
      </c>
      <c r="Q3877" s="23" t="str">
        <f>VLOOKUP(A3877,'ИЗ ОСНОВЫ НОМЕНКЛАТУР'!D:F,3,0)</f>
        <v>Держатели угловые</v>
      </c>
      <c r="R3877" s="40">
        <f>VLOOKUP(A:A,'ИЗ ОСНОВЫ НОМЕНКЛАТУР'!D:G,4,0)</f>
        <v>9.1999999999999993</v>
      </c>
      <c r="S3877" s="12" t="str">
        <f>VLOOKUP(A:A,'ИЗ ОСНОВЫ НОМЕНКЛАТУР'!D:H,5,0)</f>
        <v>C</v>
      </c>
      <c r="T3877" s="44">
        <f t="shared" si="723"/>
        <v>0</v>
      </c>
      <c r="U3877" s="44">
        <f t="shared" si="724"/>
        <v>0</v>
      </c>
      <c r="V3877" s="44">
        <f t="shared" si="725"/>
        <v>0</v>
      </c>
      <c r="W3877" s="44">
        <f t="shared" si="726"/>
        <v>0</v>
      </c>
      <c r="X3877" s="44">
        <f t="shared" si="727"/>
        <v>0</v>
      </c>
      <c r="Y3877" s="44">
        <f t="shared" si="728"/>
        <v>0</v>
      </c>
      <c r="Z3877" s="44">
        <f t="shared" si="729"/>
        <v>0</v>
      </c>
      <c r="AA3877" s="44">
        <f t="shared" si="730"/>
        <v>0</v>
      </c>
      <c r="AB3877" s="44">
        <f t="shared" si="731"/>
        <v>2300</v>
      </c>
      <c r="AC3877" s="44">
        <f t="shared" si="732"/>
        <v>0</v>
      </c>
      <c r="AD3877" s="44">
        <f t="shared" si="733"/>
        <v>0</v>
      </c>
      <c r="AE3877" s="12">
        <f t="shared" si="734"/>
        <v>2300</v>
      </c>
    </row>
    <row r="3878" spans="1:31" ht="12.6" hidden="1" customHeight="1" x14ac:dyDescent="0.2">
      <c r="A3878" s="26" t="s">
        <v>1706</v>
      </c>
      <c r="B3878" s="19"/>
      <c r="C3878" s="19"/>
      <c r="D3878" s="20">
        <v>9619</v>
      </c>
      <c r="E3878" s="20">
        <v>448</v>
      </c>
      <c r="F3878" s="20"/>
      <c r="G3878" s="21"/>
      <c r="H3878" s="22"/>
      <c r="I3878" s="20">
        <v>2000</v>
      </c>
      <c r="J3878" s="20">
        <v>38898</v>
      </c>
      <c r="K3878" s="20">
        <v>42000</v>
      </c>
      <c r="L3878" s="20">
        <v>306</v>
      </c>
      <c r="M3878" s="20">
        <v>2500</v>
      </c>
      <c r="N3878" s="20">
        <v>1841</v>
      </c>
      <c r="O3878" s="20">
        <v>97612</v>
      </c>
      <c r="P3878" s="23" t="str">
        <f>VLOOKUP(A3878,'ИЗ ОСНОВЫ НОМЕНКЛАТУР'!D:E,2,0)</f>
        <v>Крепежные системы</v>
      </c>
      <c r="Q3878" s="23" t="str">
        <f>VLOOKUP(A3878,'ИЗ ОСНОВЫ НОМЕНКЛАТУР'!D:F,3,0)</f>
        <v>Держатели угловые</v>
      </c>
      <c r="R3878" s="40">
        <f>VLOOKUP(A:A,'ИЗ ОСНОВЫ НОМЕНКЛАТУР'!D:G,4,0)</f>
        <v>11.557004849729195</v>
      </c>
      <c r="S3878" s="12" t="str">
        <f>VLOOKUP(A:A,'ИЗ ОСНОВЫ НОМЕНКЛАТУР'!D:H,5,0)</f>
        <v>B</v>
      </c>
      <c r="T3878" s="44">
        <f t="shared" si="723"/>
        <v>111166.82964954512</v>
      </c>
      <c r="U3878" s="44">
        <f t="shared" si="724"/>
        <v>5177.5381726786791</v>
      </c>
      <c r="V3878" s="44">
        <f t="shared" si="725"/>
        <v>0</v>
      </c>
      <c r="W3878" s="44">
        <f t="shared" si="726"/>
        <v>0</v>
      </c>
      <c r="X3878" s="44">
        <f t="shared" si="727"/>
        <v>0</v>
      </c>
      <c r="Y3878" s="44">
        <f t="shared" si="728"/>
        <v>23114.009699458391</v>
      </c>
      <c r="Z3878" s="44">
        <f t="shared" si="729"/>
        <v>449544.37464476621</v>
      </c>
      <c r="AA3878" s="44">
        <f t="shared" si="730"/>
        <v>485394.20368862618</v>
      </c>
      <c r="AB3878" s="44">
        <f t="shared" si="731"/>
        <v>3536.4434840171334</v>
      </c>
      <c r="AC3878" s="44">
        <f t="shared" si="732"/>
        <v>28892.512124322988</v>
      </c>
      <c r="AD3878" s="44">
        <f t="shared" si="733"/>
        <v>21276.445928351448</v>
      </c>
      <c r="AE3878" s="12">
        <f t="shared" si="734"/>
        <v>1128102.3573917663</v>
      </c>
    </row>
    <row r="3879" spans="1:31" ht="12.6" hidden="1" customHeight="1" x14ac:dyDescent="0.2">
      <c r="A3879" s="26" t="s">
        <v>1733</v>
      </c>
      <c r="B3879" s="19"/>
      <c r="C3879" s="19"/>
      <c r="D3879" s="20"/>
      <c r="E3879" s="21"/>
      <c r="F3879" s="22"/>
      <c r="G3879" s="21"/>
      <c r="H3879" s="22"/>
      <c r="I3879" s="20"/>
      <c r="J3879" s="20">
        <v>4530</v>
      </c>
      <c r="K3879" s="20"/>
      <c r="L3879" s="20"/>
      <c r="M3879" s="20"/>
      <c r="N3879" s="20">
        <v>3000</v>
      </c>
      <c r="O3879" s="20">
        <v>7530</v>
      </c>
      <c r="P3879" s="23" t="str">
        <f>VLOOKUP(A3879,'ИЗ ОСНОВЫ НОМЕНКЛАТУР'!D:E,2,0)</f>
        <v>Крепежные системы</v>
      </c>
      <c r="Q3879" s="23" t="str">
        <f>VLOOKUP(A3879,'ИЗ ОСНОВЫ НОМЕНКЛАТУР'!D:F,3,0)</f>
        <v>Держатели угловые</v>
      </c>
      <c r="R3879" s="40">
        <f>VLOOKUP(A:A,'ИЗ ОСНОВЫ НОМЕНКЛАТУР'!D:G,4,0)</f>
        <v>8.0908087091757395</v>
      </c>
      <c r="S3879" s="12" t="str">
        <f>VLOOKUP(A:A,'ИЗ ОСНОВЫ НОМЕНКЛАТУР'!D:H,5,0)</f>
        <v>C</v>
      </c>
      <c r="T3879" s="44">
        <f t="shared" si="723"/>
        <v>0</v>
      </c>
      <c r="U3879" s="44">
        <f t="shared" si="724"/>
        <v>0</v>
      </c>
      <c r="V3879" s="44">
        <f t="shared" si="725"/>
        <v>0</v>
      </c>
      <c r="W3879" s="44">
        <f t="shared" si="726"/>
        <v>0</v>
      </c>
      <c r="X3879" s="44">
        <f t="shared" si="727"/>
        <v>0</v>
      </c>
      <c r="Y3879" s="44">
        <f t="shared" si="728"/>
        <v>0</v>
      </c>
      <c r="Z3879" s="44">
        <f t="shared" si="729"/>
        <v>36651.363452566096</v>
      </c>
      <c r="AA3879" s="44">
        <f t="shared" si="730"/>
        <v>0</v>
      </c>
      <c r="AB3879" s="44">
        <f t="shared" si="731"/>
        <v>0</v>
      </c>
      <c r="AC3879" s="44">
        <f t="shared" si="732"/>
        <v>0</v>
      </c>
      <c r="AD3879" s="44">
        <f t="shared" si="733"/>
        <v>24272.426127527218</v>
      </c>
      <c r="AE3879" s="12">
        <f t="shared" si="734"/>
        <v>60923.789580093318</v>
      </c>
    </row>
    <row r="3880" spans="1:31" ht="12.6" hidden="1" customHeight="1" x14ac:dyDescent="0.2">
      <c r="A3880" s="26" t="s">
        <v>1728</v>
      </c>
      <c r="B3880" s="19"/>
      <c r="C3880" s="19"/>
      <c r="D3880" s="20"/>
      <c r="E3880" s="21"/>
      <c r="F3880" s="22"/>
      <c r="G3880" s="21"/>
      <c r="H3880" s="22"/>
      <c r="I3880" s="20">
        <v>3100</v>
      </c>
      <c r="J3880" s="20">
        <v>10202</v>
      </c>
      <c r="K3880" s="20">
        <v>5000</v>
      </c>
      <c r="L3880" s="20">
        <v>200</v>
      </c>
      <c r="M3880" s="20">
        <v>1200</v>
      </c>
      <c r="N3880" s="20">
        <v>5000</v>
      </c>
      <c r="O3880" s="20">
        <v>24702</v>
      </c>
      <c r="P3880" s="23" t="str">
        <f>VLOOKUP(A3880,'ИЗ ОСНОВЫ НОМЕНКЛАТУР'!D:E,2,0)</f>
        <v>Крепежные системы</v>
      </c>
      <c r="Q3880" s="23" t="str">
        <f>VLOOKUP(A3880,'ИЗ ОСНОВЫ НОМЕНКЛАТУР'!D:F,3,0)</f>
        <v>Держатели угловые</v>
      </c>
      <c r="R3880" s="40">
        <f>VLOOKUP(A:A,'ИЗ ОСНОВЫ НОМЕНКЛАТУР'!D:G,4,0)</f>
        <v>4.7784544812985175</v>
      </c>
      <c r="S3880" s="12" t="str">
        <f>VLOOKUP(A:A,'ИЗ ОСНОВЫ НОМЕНКЛАТУР'!D:H,5,0)</f>
        <v>C</v>
      </c>
      <c r="T3880" s="44">
        <f t="shared" si="723"/>
        <v>0</v>
      </c>
      <c r="U3880" s="44">
        <f t="shared" si="724"/>
        <v>0</v>
      </c>
      <c r="V3880" s="44">
        <f t="shared" si="725"/>
        <v>0</v>
      </c>
      <c r="W3880" s="44">
        <f t="shared" si="726"/>
        <v>0</v>
      </c>
      <c r="X3880" s="44">
        <f t="shared" si="727"/>
        <v>0</v>
      </c>
      <c r="Y3880" s="44">
        <f t="shared" si="728"/>
        <v>14813.208892025405</v>
      </c>
      <c r="Z3880" s="44">
        <f t="shared" si="729"/>
        <v>48749.792618207473</v>
      </c>
      <c r="AA3880" s="44">
        <f t="shared" si="730"/>
        <v>23892.272406492586</v>
      </c>
      <c r="AB3880" s="44">
        <f t="shared" si="731"/>
        <v>955.69089625970355</v>
      </c>
      <c r="AC3880" s="44">
        <f t="shared" si="732"/>
        <v>5734.1453775582213</v>
      </c>
      <c r="AD3880" s="44">
        <f t="shared" si="733"/>
        <v>23892.272406492586</v>
      </c>
      <c r="AE3880" s="12">
        <f t="shared" si="734"/>
        <v>118037.38259703598</v>
      </c>
    </row>
    <row r="3881" spans="1:31" ht="12.6" hidden="1" customHeight="1" x14ac:dyDescent="0.2">
      <c r="A3881" s="26" t="s">
        <v>1725</v>
      </c>
      <c r="B3881" s="19"/>
      <c r="C3881" s="19"/>
      <c r="D3881" s="20"/>
      <c r="E3881" s="20">
        <v>50</v>
      </c>
      <c r="F3881" s="20"/>
      <c r="G3881" s="21"/>
      <c r="H3881" s="22"/>
      <c r="I3881" s="20"/>
      <c r="J3881" s="20">
        <v>54921</v>
      </c>
      <c r="K3881" s="20">
        <v>35900</v>
      </c>
      <c r="L3881" s="20"/>
      <c r="M3881" s="20"/>
      <c r="N3881" s="20">
        <v>1780</v>
      </c>
      <c r="O3881" s="20">
        <v>92651</v>
      </c>
      <c r="P3881" s="23" t="str">
        <f>VLOOKUP(A3881,'ИЗ ОСНОВЫ НОМЕНКЛАТУР'!D:E,2,0)</f>
        <v>Крепежные системы</v>
      </c>
      <c r="Q3881" s="23" t="str">
        <f>VLOOKUP(A3881,'ИЗ ОСНОВЫ НОМЕНКЛАТУР'!D:F,3,0)</f>
        <v>Держатели угловые</v>
      </c>
      <c r="R3881" s="40">
        <f>VLOOKUP(A:A,'ИЗ ОСНОВЫ НОМЕНКЛАТУР'!D:G,4,0)</f>
        <v>17.077452253628724</v>
      </c>
      <c r="S3881" s="12" t="str">
        <f>VLOOKUP(A:A,'ИЗ ОСНОВЫ НОМЕНКЛАТУР'!D:H,5,0)</f>
        <v>C</v>
      </c>
      <c r="T3881" s="44">
        <f t="shared" si="723"/>
        <v>0</v>
      </c>
      <c r="U3881" s="44">
        <f t="shared" si="724"/>
        <v>853.87261268143618</v>
      </c>
      <c r="V3881" s="44">
        <f t="shared" si="725"/>
        <v>0</v>
      </c>
      <c r="W3881" s="44">
        <f t="shared" si="726"/>
        <v>0</v>
      </c>
      <c r="X3881" s="44">
        <f t="shared" si="727"/>
        <v>0</v>
      </c>
      <c r="Y3881" s="44">
        <f t="shared" si="728"/>
        <v>0</v>
      </c>
      <c r="Z3881" s="44">
        <f t="shared" si="729"/>
        <v>937910.75522154314</v>
      </c>
      <c r="AA3881" s="44">
        <f t="shared" si="730"/>
        <v>613080.53590527119</v>
      </c>
      <c r="AB3881" s="44">
        <f t="shared" si="731"/>
        <v>0</v>
      </c>
      <c r="AC3881" s="44">
        <f t="shared" si="732"/>
        <v>0</v>
      </c>
      <c r="AD3881" s="44">
        <f t="shared" si="733"/>
        <v>30397.865011459129</v>
      </c>
      <c r="AE3881" s="12">
        <f t="shared" si="734"/>
        <v>1582243.0287509551</v>
      </c>
    </row>
    <row r="3882" spans="1:31" ht="12.6" hidden="1" customHeight="1" x14ac:dyDescent="0.2">
      <c r="A3882" s="26" t="s">
        <v>1729</v>
      </c>
      <c r="B3882" s="19"/>
      <c r="C3882" s="19"/>
      <c r="D3882" s="20"/>
      <c r="E3882" s="21"/>
      <c r="F3882" s="22"/>
      <c r="G3882" s="21"/>
      <c r="H3882" s="22"/>
      <c r="I3882" s="20">
        <v>8000</v>
      </c>
      <c r="J3882" s="20">
        <v>18340</v>
      </c>
      <c r="K3882" s="20">
        <v>4600</v>
      </c>
      <c r="L3882" s="20">
        <v>389</v>
      </c>
      <c r="M3882" s="20">
        <v>2236</v>
      </c>
      <c r="N3882" s="20">
        <v>1466</v>
      </c>
      <c r="O3882" s="20">
        <v>35031</v>
      </c>
      <c r="P3882" s="23" t="str">
        <f>VLOOKUP(A3882,'ИЗ ОСНОВЫ НОМЕНКЛАТУР'!D:E,2,0)</f>
        <v>Крепежные системы</v>
      </c>
      <c r="Q3882" s="23" t="str">
        <f>VLOOKUP(A3882,'ИЗ ОСНОВЫ НОМЕНКЛАТУР'!D:F,3,0)</f>
        <v>Держатели угловые</v>
      </c>
      <c r="R3882" s="40">
        <f>VLOOKUP(A:A,'ИЗ ОСНОВЫ НОМЕНКЛАТУР'!D:G,4,0)</f>
        <v>6.762778827977316</v>
      </c>
      <c r="S3882" s="12" t="str">
        <f>VLOOKUP(A:A,'ИЗ ОСНОВЫ НОМЕНКЛАТУР'!D:H,5,0)</f>
        <v>C</v>
      </c>
      <c r="T3882" s="44">
        <f t="shared" si="723"/>
        <v>0</v>
      </c>
      <c r="U3882" s="44">
        <f t="shared" si="724"/>
        <v>0</v>
      </c>
      <c r="V3882" s="44">
        <f t="shared" si="725"/>
        <v>0</v>
      </c>
      <c r="W3882" s="44">
        <f t="shared" si="726"/>
        <v>0</v>
      </c>
      <c r="X3882" s="44">
        <f t="shared" si="727"/>
        <v>0</v>
      </c>
      <c r="Y3882" s="44">
        <f t="shared" si="728"/>
        <v>54102.230623818527</v>
      </c>
      <c r="Z3882" s="44">
        <f t="shared" si="729"/>
        <v>124029.36370510397</v>
      </c>
      <c r="AA3882" s="44">
        <f t="shared" si="730"/>
        <v>31108.782608695652</v>
      </c>
      <c r="AB3882" s="44">
        <f t="shared" si="731"/>
        <v>2630.7209640831761</v>
      </c>
      <c r="AC3882" s="44">
        <f t="shared" si="732"/>
        <v>15121.573459357278</v>
      </c>
      <c r="AD3882" s="44">
        <f t="shared" si="733"/>
        <v>9914.2337618147449</v>
      </c>
      <c r="AE3882" s="12">
        <f t="shared" si="734"/>
        <v>236906.90512287337</v>
      </c>
    </row>
    <row r="3883" spans="1:31" ht="12.6" hidden="1" customHeight="1" x14ac:dyDescent="0.2">
      <c r="A3883" s="26" t="s">
        <v>1714</v>
      </c>
      <c r="B3883" s="19"/>
      <c r="C3883" s="19"/>
      <c r="D3883" s="20"/>
      <c r="E3883" s="20">
        <v>40</v>
      </c>
      <c r="F3883" s="20"/>
      <c r="G3883" s="21"/>
      <c r="H3883" s="22"/>
      <c r="I3883" s="20">
        <v>106000</v>
      </c>
      <c r="J3883" s="20">
        <v>37793</v>
      </c>
      <c r="K3883" s="20">
        <v>52000</v>
      </c>
      <c r="L3883" s="20"/>
      <c r="M3883" s="20"/>
      <c r="N3883" s="20">
        <v>364</v>
      </c>
      <c r="O3883" s="20">
        <v>196197</v>
      </c>
      <c r="P3883" s="23" t="str">
        <f>VLOOKUP(A3883,'ИЗ ОСНОВЫ НОМЕНКЛАТУР'!D:E,2,0)</f>
        <v>Крепежные системы</v>
      </c>
      <c r="Q3883" s="23" t="str">
        <f>VLOOKUP(A3883,'ИЗ ОСНОВЫ НОМЕНКЛАТУР'!D:F,3,0)</f>
        <v>Держатели угловые</v>
      </c>
      <c r="R3883" s="40">
        <f>VLOOKUP(A:A,'ИЗ ОСНОВЫ НОМЕНКЛАТУР'!D:G,4,0)</f>
        <v>12.400902612826604</v>
      </c>
      <c r="S3883" s="12" t="str">
        <f>VLOOKUP(A:A,'ИЗ ОСНОВЫ НОМЕНКЛАТУР'!D:H,5,0)</f>
        <v>C</v>
      </c>
      <c r="T3883" s="44">
        <f t="shared" si="723"/>
        <v>0</v>
      </c>
      <c r="U3883" s="44">
        <f t="shared" si="724"/>
        <v>496.03610451306417</v>
      </c>
      <c r="V3883" s="44">
        <f t="shared" si="725"/>
        <v>0</v>
      </c>
      <c r="W3883" s="44">
        <f t="shared" si="726"/>
        <v>0</v>
      </c>
      <c r="X3883" s="44">
        <f t="shared" si="727"/>
        <v>0</v>
      </c>
      <c r="Y3883" s="44">
        <f t="shared" si="728"/>
        <v>1314495.6769596201</v>
      </c>
      <c r="Z3883" s="44">
        <f t="shared" si="729"/>
        <v>468667.31244655582</v>
      </c>
      <c r="AA3883" s="44">
        <f t="shared" si="730"/>
        <v>644846.93586698337</v>
      </c>
      <c r="AB3883" s="44">
        <f t="shared" si="731"/>
        <v>0</v>
      </c>
      <c r="AC3883" s="44">
        <f t="shared" si="732"/>
        <v>0</v>
      </c>
      <c r="AD3883" s="44">
        <f t="shared" si="733"/>
        <v>4513.9285510688842</v>
      </c>
      <c r="AE3883" s="12">
        <f t="shared" si="734"/>
        <v>2433019.8899287414</v>
      </c>
    </row>
    <row r="3884" spans="1:31" ht="12.6" hidden="1" customHeight="1" x14ac:dyDescent="0.2">
      <c r="A3884" s="26" t="s">
        <v>1720</v>
      </c>
      <c r="B3884" s="19"/>
      <c r="C3884" s="19"/>
      <c r="D3884" s="20"/>
      <c r="E3884" s="21"/>
      <c r="F3884" s="22"/>
      <c r="G3884" s="21"/>
      <c r="H3884" s="22"/>
      <c r="I3884" s="20"/>
      <c r="J3884" s="20">
        <v>60051</v>
      </c>
      <c r="K3884" s="20">
        <v>34000</v>
      </c>
      <c r="L3884" s="20"/>
      <c r="M3884" s="20"/>
      <c r="N3884" s="20">
        <v>710</v>
      </c>
      <c r="O3884" s="20">
        <v>94761</v>
      </c>
      <c r="P3884" s="23" t="str">
        <f>VLOOKUP(A3884,'ИЗ ОСНОВЫ НОМЕНКЛАТУР'!D:E,2,0)</f>
        <v>Крепежные системы</v>
      </c>
      <c r="Q3884" s="23" t="str">
        <f>VLOOKUP(A3884,'ИЗ ОСНОВЫ НОМЕНКЛАТУР'!D:F,3,0)</f>
        <v>Держатели угловые</v>
      </c>
      <c r="R3884" s="40">
        <f>VLOOKUP(A:A,'ИЗ ОСНОВЫ НОМЕНКЛАТУР'!D:G,4,0)</f>
        <v>14.360462104488594</v>
      </c>
      <c r="S3884" s="12" t="str">
        <f>VLOOKUP(A:A,'ИЗ ОСНОВЫ НОМЕНКЛАТУР'!D:H,5,0)</f>
        <v>C</v>
      </c>
      <c r="T3884" s="44">
        <f t="shared" si="723"/>
        <v>0</v>
      </c>
      <c r="U3884" s="44">
        <f t="shared" si="724"/>
        <v>0</v>
      </c>
      <c r="V3884" s="44">
        <f t="shared" si="725"/>
        <v>0</v>
      </c>
      <c r="W3884" s="44">
        <f t="shared" si="726"/>
        <v>0</v>
      </c>
      <c r="X3884" s="44">
        <f t="shared" si="727"/>
        <v>0</v>
      </c>
      <c r="Y3884" s="44">
        <f t="shared" si="728"/>
        <v>0</v>
      </c>
      <c r="Z3884" s="44">
        <f t="shared" si="729"/>
        <v>862360.10983664449</v>
      </c>
      <c r="AA3884" s="44">
        <f t="shared" si="730"/>
        <v>488255.71155261219</v>
      </c>
      <c r="AB3884" s="44">
        <f t="shared" si="731"/>
        <v>0</v>
      </c>
      <c r="AC3884" s="44">
        <f t="shared" si="732"/>
        <v>0</v>
      </c>
      <c r="AD3884" s="44">
        <f t="shared" si="733"/>
        <v>10195.928094186902</v>
      </c>
      <c r="AE3884" s="12">
        <f t="shared" si="734"/>
        <v>1360811.7494834436</v>
      </c>
    </row>
    <row r="3885" spans="1:31" ht="12.6" hidden="1" customHeight="1" x14ac:dyDescent="0.2">
      <c r="A3885" s="26" t="s">
        <v>1718</v>
      </c>
      <c r="B3885" s="19"/>
      <c r="C3885" s="19"/>
      <c r="D3885" s="20"/>
      <c r="E3885" s="20">
        <v>342</v>
      </c>
      <c r="F3885" s="20"/>
      <c r="G3885" s="21"/>
      <c r="H3885" s="22"/>
      <c r="I3885" s="20"/>
      <c r="J3885" s="20">
        <v>950</v>
      </c>
      <c r="K3885" s="20"/>
      <c r="L3885" s="20">
        <v>84</v>
      </c>
      <c r="M3885" s="20">
        <v>2600</v>
      </c>
      <c r="N3885" s="20"/>
      <c r="O3885" s="20">
        <v>3976</v>
      </c>
      <c r="P3885" s="23" t="str">
        <f>VLOOKUP(A3885,'ИЗ ОСНОВЫ НОМЕНКЛАТУР'!D:E,2,0)</f>
        <v>Крепежные системы</v>
      </c>
      <c r="Q3885" s="23" t="str">
        <f>VLOOKUP(A3885,'ИЗ ОСНОВЫ НОМЕНКЛАТУР'!D:F,3,0)</f>
        <v>Держатели угловые</v>
      </c>
      <c r="R3885" s="40">
        <f>VLOOKUP(A:A,'ИЗ ОСНОВЫ НОМЕНКЛАТУР'!D:G,4,0)</f>
        <v>26.782868551147164</v>
      </c>
      <c r="S3885" s="12" t="str">
        <f>VLOOKUP(A:A,'ИЗ ОСНОВЫ НОМЕНКЛАТУР'!D:H,5,0)</f>
        <v>C</v>
      </c>
      <c r="T3885" s="44">
        <f t="shared" si="723"/>
        <v>0</v>
      </c>
      <c r="U3885" s="44">
        <f t="shared" si="724"/>
        <v>9159.7410444923298</v>
      </c>
      <c r="V3885" s="44">
        <f t="shared" si="725"/>
        <v>0</v>
      </c>
      <c r="W3885" s="44">
        <f t="shared" si="726"/>
        <v>0</v>
      </c>
      <c r="X3885" s="44">
        <f t="shared" si="727"/>
        <v>0</v>
      </c>
      <c r="Y3885" s="44">
        <f t="shared" si="728"/>
        <v>0</v>
      </c>
      <c r="Z3885" s="44">
        <f t="shared" si="729"/>
        <v>25443.725123589807</v>
      </c>
      <c r="AA3885" s="44">
        <f t="shared" si="730"/>
        <v>0</v>
      </c>
      <c r="AB3885" s="44">
        <f t="shared" si="731"/>
        <v>2249.7609582963619</v>
      </c>
      <c r="AC3885" s="44">
        <f t="shared" si="732"/>
        <v>69635.458232982623</v>
      </c>
      <c r="AD3885" s="44">
        <f t="shared" si="733"/>
        <v>0</v>
      </c>
      <c r="AE3885" s="12">
        <f t="shared" si="734"/>
        <v>106488.68535936112</v>
      </c>
    </row>
    <row r="3886" spans="1:31" ht="12.6" hidden="1" customHeight="1" x14ac:dyDescent="0.2">
      <c r="A3886" s="26" t="s">
        <v>5043</v>
      </c>
      <c r="B3886" s="19"/>
      <c r="C3886" s="19"/>
      <c r="D3886" s="20"/>
      <c r="E3886" s="21"/>
      <c r="F3886" s="22"/>
      <c r="G3886" s="21"/>
      <c r="H3886" s="22"/>
      <c r="I3886" s="20"/>
      <c r="J3886" s="20"/>
      <c r="K3886" s="20">
        <v>270</v>
      </c>
      <c r="L3886" s="20"/>
      <c r="M3886" s="20"/>
      <c r="N3886" s="20"/>
      <c r="O3886" s="20">
        <v>270</v>
      </c>
      <c r="P3886" s="23" t="str">
        <f>VLOOKUP(A3886,'ИЗ ОСНОВЫ НОМЕНКЛАТУР'!D:E,2,0)</f>
        <v>Аксессуары для шкафов</v>
      </c>
      <c r="Q3886" s="23" t="str">
        <f>VLOOKUP(A3886,'ИЗ ОСНОВЫ НОМЕНКЛАТУР'!D:F,3,0)</f>
        <v>Шкаф/шкаф-купе наполнение (бренд Aristo)</v>
      </c>
      <c r="R3886" s="40">
        <f>VLOOKUP(A:A,'ИЗ ОСНОВЫ НОМЕНКЛАТУР'!D:G,4,0)</f>
        <v>180.61481481481482</v>
      </c>
      <c r="S3886" s="12" t="str">
        <f>VLOOKUP(A:A,'ИЗ ОСНОВЫ НОМЕНКЛАТУР'!D:H,5,0)</f>
        <v>C</v>
      </c>
      <c r="T3886" s="44">
        <f t="shared" si="723"/>
        <v>0</v>
      </c>
      <c r="U3886" s="44">
        <f t="shared" si="724"/>
        <v>0</v>
      </c>
      <c r="V3886" s="44">
        <f t="shared" si="725"/>
        <v>0</v>
      </c>
      <c r="W3886" s="44">
        <f t="shared" si="726"/>
        <v>0</v>
      </c>
      <c r="X3886" s="44">
        <f t="shared" si="727"/>
        <v>0</v>
      </c>
      <c r="Y3886" s="44">
        <f t="shared" si="728"/>
        <v>0</v>
      </c>
      <c r="Z3886" s="44">
        <f t="shared" si="729"/>
        <v>0</v>
      </c>
      <c r="AA3886" s="44">
        <f t="shared" si="730"/>
        <v>48766</v>
      </c>
      <c r="AB3886" s="44">
        <f t="shared" si="731"/>
        <v>0</v>
      </c>
      <c r="AC3886" s="44">
        <f t="shared" si="732"/>
        <v>0</v>
      </c>
      <c r="AD3886" s="44">
        <f t="shared" si="733"/>
        <v>0</v>
      </c>
      <c r="AE3886" s="12">
        <f t="shared" si="734"/>
        <v>48766</v>
      </c>
    </row>
    <row r="3887" spans="1:31" ht="12.6" hidden="1" customHeight="1" x14ac:dyDescent="0.2">
      <c r="A3887" s="26" t="s">
        <v>5044</v>
      </c>
      <c r="B3887" s="19"/>
      <c r="C3887" s="19"/>
      <c r="D3887" s="20"/>
      <c r="E3887" s="21"/>
      <c r="F3887" s="22"/>
      <c r="G3887" s="21"/>
      <c r="H3887" s="22"/>
      <c r="I3887" s="20"/>
      <c r="J3887" s="20"/>
      <c r="K3887" s="20">
        <v>20</v>
      </c>
      <c r="L3887" s="20"/>
      <c r="M3887" s="20"/>
      <c r="N3887" s="20"/>
      <c r="O3887" s="20">
        <v>20</v>
      </c>
      <c r="P3887" s="23" t="str">
        <f>VLOOKUP(A3887,'ИЗ ОСНОВЫ НОМЕНКЛАТУР'!D:E,2,0)</f>
        <v>Аксессуары для шкафов</v>
      </c>
      <c r="Q3887" s="23" t="str">
        <f>VLOOKUP(A3887,'ИЗ ОСНОВЫ НОМЕНКЛАТУР'!D:F,3,0)</f>
        <v>Шкаф/шкаф-купе наполнение (бренд Aristo)</v>
      </c>
      <c r="R3887" s="40">
        <f>VLOOKUP(A:A,'ИЗ ОСНОВЫ НОМЕНКЛАТУР'!D:G,4,0)</f>
        <v>2017.95</v>
      </c>
      <c r="S3887" s="12" t="str">
        <f>VLOOKUP(A:A,'ИЗ ОСНОВЫ НОМЕНКЛАТУР'!D:H,5,0)</f>
        <v>C</v>
      </c>
      <c r="T3887" s="44">
        <f t="shared" si="723"/>
        <v>0</v>
      </c>
      <c r="U3887" s="44">
        <f t="shared" si="724"/>
        <v>0</v>
      </c>
      <c r="V3887" s="44">
        <f t="shared" si="725"/>
        <v>0</v>
      </c>
      <c r="W3887" s="44">
        <f t="shared" si="726"/>
        <v>0</v>
      </c>
      <c r="X3887" s="44">
        <f t="shared" si="727"/>
        <v>0</v>
      </c>
      <c r="Y3887" s="44">
        <f t="shared" si="728"/>
        <v>0</v>
      </c>
      <c r="Z3887" s="44">
        <f t="shared" si="729"/>
        <v>0</v>
      </c>
      <c r="AA3887" s="44">
        <f t="shared" si="730"/>
        <v>40359</v>
      </c>
      <c r="AB3887" s="44">
        <f t="shared" si="731"/>
        <v>0</v>
      </c>
      <c r="AC3887" s="44">
        <f t="shared" si="732"/>
        <v>0</v>
      </c>
      <c r="AD3887" s="44">
        <f t="shared" si="733"/>
        <v>0</v>
      </c>
      <c r="AE3887" s="12">
        <f t="shared" si="734"/>
        <v>40359</v>
      </c>
    </row>
    <row r="3888" spans="1:31" ht="12.6" hidden="1" customHeight="1" x14ac:dyDescent="0.2">
      <c r="A3888" s="26" t="s">
        <v>5045</v>
      </c>
      <c r="B3888" s="19"/>
      <c r="C3888" s="19"/>
      <c r="D3888" s="20"/>
      <c r="E3888" s="21"/>
      <c r="F3888" s="22"/>
      <c r="G3888" s="21"/>
      <c r="H3888" s="22"/>
      <c r="I3888" s="20"/>
      <c r="J3888" s="20"/>
      <c r="K3888" s="20">
        <v>20</v>
      </c>
      <c r="L3888" s="20"/>
      <c r="M3888" s="20"/>
      <c r="N3888" s="20"/>
      <c r="O3888" s="20">
        <v>20</v>
      </c>
      <c r="P3888" s="23" t="str">
        <f>VLOOKUP(A3888,'ИЗ ОСНОВЫ НОМЕНКЛАТУР'!D:E,2,0)</f>
        <v>Аксессуары для шкафов</v>
      </c>
      <c r="Q3888" s="23" t="str">
        <f>VLOOKUP(A3888,'ИЗ ОСНОВЫ НОМЕНКЛАТУР'!D:F,3,0)</f>
        <v>Шкаф/шкаф-купе наполнение (бренд Aristo)</v>
      </c>
      <c r="R3888" s="40">
        <f>VLOOKUP(A:A,'ИЗ ОСНОВЫ НОМЕНКЛАТУР'!D:G,4,0)</f>
        <v>2049.6</v>
      </c>
      <c r="S3888" s="12" t="str">
        <f>VLOOKUP(A:A,'ИЗ ОСНОВЫ НОМЕНКЛАТУР'!D:H,5,0)</f>
        <v>C</v>
      </c>
      <c r="T3888" s="44">
        <f t="shared" si="723"/>
        <v>0</v>
      </c>
      <c r="U3888" s="44">
        <f t="shared" si="724"/>
        <v>0</v>
      </c>
      <c r="V3888" s="44">
        <f t="shared" si="725"/>
        <v>0</v>
      </c>
      <c r="W3888" s="44">
        <f t="shared" si="726"/>
        <v>0</v>
      </c>
      <c r="X3888" s="44">
        <f t="shared" si="727"/>
        <v>0</v>
      </c>
      <c r="Y3888" s="44">
        <f t="shared" si="728"/>
        <v>0</v>
      </c>
      <c r="Z3888" s="44">
        <f t="shared" si="729"/>
        <v>0</v>
      </c>
      <c r="AA3888" s="44">
        <f t="shared" si="730"/>
        <v>40992</v>
      </c>
      <c r="AB3888" s="44">
        <f t="shared" si="731"/>
        <v>0</v>
      </c>
      <c r="AC3888" s="44">
        <f t="shared" si="732"/>
        <v>0</v>
      </c>
      <c r="AD3888" s="44">
        <f t="shared" si="733"/>
        <v>0</v>
      </c>
      <c r="AE3888" s="12">
        <f t="shared" si="734"/>
        <v>40992</v>
      </c>
    </row>
    <row r="3889" spans="1:31" ht="12.6" hidden="1" customHeight="1" x14ac:dyDescent="0.2">
      <c r="A3889" s="26" t="s">
        <v>1736</v>
      </c>
      <c r="B3889" s="19"/>
      <c r="C3889" s="19"/>
      <c r="D3889" s="20"/>
      <c r="E3889" s="21"/>
      <c r="F3889" s="22"/>
      <c r="G3889" s="21"/>
      <c r="H3889" s="22"/>
      <c r="I3889" s="20"/>
      <c r="J3889" s="20">
        <v>2440</v>
      </c>
      <c r="K3889" s="20">
        <v>300</v>
      </c>
      <c r="L3889" s="20">
        <v>215</v>
      </c>
      <c r="M3889" s="20">
        <v>300</v>
      </c>
      <c r="N3889" s="20">
        <v>2900</v>
      </c>
      <c r="O3889" s="20">
        <v>6155</v>
      </c>
      <c r="P3889" s="23" t="str">
        <f>VLOOKUP(A3889,'ИЗ ОСНОВЫ НОМЕНКЛАТУР'!D:E,2,0)</f>
        <v>Крепежные системы</v>
      </c>
      <c r="Q3889" s="23" t="str">
        <f>VLOOKUP(A3889,'ИЗ ОСНОВЫ НОМЕНКЛАТУР'!D:F,3,0)</f>
        <v>Держатели угловые</v>
      </c>
      <c r="R3889" s="40">
        <f>VLOOKUP(A:A,'ИЗ ОСНОВЫ НОМЕНКЛАТУР'!D:G,4,0)</f>
        <v>59.264021534320321</v>
      </c>
      <c r="S3889" s="12" t="str">
        <f>VLOOKUP(A:A,'ИЗ ОСНОВЫ НОМЕНКЛАТУР'!D:H,5,0)</f>
        <v>C</v>
      </c>
      <c r="T3889" s="44">
        <f t="shared" si="723"/>
        <v>0</v>
      </c>
      <c r="U3889" s="44">
        <f t="shared" si="724"/>
        <v>0</v>
      </c>
      <c r="V3889" s="44">
        <f t="shared" si="725"/>
        <v>0</v>
      </c>
      <c r="W3889" s="44">
        <f t="shared" si="726"/>
        <v>0</v>
      </c>
      <c r="X3889" s="44">
        <f t="shared" si="727"/>
        <v>0</v>
      </c>
      <c r="Y3889" s="44">
        <f t="shared" si="728"/>
        <v>0</v>
      </c>
      <c r="Z3889" s="44">
        <f t="shared" si="729"/>
        <v>144604.2125437416</v>
      </c>
      <c r="AA3889" s="44">
        <f t="shared" si="730"/>
        <v>17779.206460296096</v>
      </c>
      <c r="AB3889" s="44">
        <f t="shared" si="731"/>
        <v>12741.76462987887</v>
      </c>
      <c r="AC3889" s="44">
        <f t="shared" si="732"/>
        <v>17779.206460296096</v>
      </c>
      <c r="AD3889" s="44">
        <f t="shared" si="733"/>
        <v>171865.66244952893</v>
      </c>
      <c r="AE3889" s="12">
        <f t="shared" si="734"/>
        <v>364770.05254374153</v>
      </c>
    </row>
    <row r="3890" spans="1:31" ht="12.6" hidden="1" customHeight="1" x14ac:dyDescent="0.2">
      <c r="A3890" s="26" t="s">
        <v>1719</v>
      </c>
      <c r="B3890" s="19"/>
      <c r="C3890" s="19"/>
      <c r="D3890" s="20"/>
      <c r="E3890" s="21"/>
      <c r="F3890" s="22"/>
      <c r="G3890" s="21"/>
      <c r="H3890" s="22"/>
      <c r="I3890" s="20"/>
      <c r="J3890" s="20">
        <v>470</v>
      </c>
      <c r="K3890" s="20">
        <v>500</v>
      </c>
      <c r="L3890" s="20"/>
      <c r="M3890" s="20"/>
      <c r="N3890" s="20">
        <v>300</v>
      </c>
      <c r="O3890" s="20">
        <v>1270</v>
      </c>
      <c r="P3890" s="23" t="str">
        <f>VLOOKUP(A3890,'ИЗ ОСНОВЫ НОМЕНКЛАТУР'!D:E,2,0)</f>
        <v>Крепежные системы</v>
      </c>
      <c r="Q3890" s="23" t="str">
        <f>VLOOKUP(A3890,'ИЗ ОСНОВЫ НОМЕНКЛАТУР'!D:F,3,0)</f>
        <v>Держатели угловые</v>
      </c>
      <c r="R3890" s="40">
        <f>VLOOKUP(A:A,'ИЗ ОСНОВЫ НОМЕНКЛАТУР'!D:G,4,0)</f>
        <v>15.5</v>
      </c>
      <c r="S3890" s="12" t="str">
        <f>VLOOKUP(A:A,'ИЗ ОСНОВЫ НОМЕНКЛАТУР'!D:H,5,0)</f>
        <v>C</v>
      </c>
      <c r="T3890" s="44">
        <f t="shared" si="723"/>
        <v>0</v>
      </c>
      <c r="U3890" s="44">
        <f t="shared" si="724"/>
        <v>0</v>
      </c>
      <c r="V3890" s="44">
        <f t="shared" si="725"/>
        <v>0</v>
      </c>
      <c r="W3890" s="44">
        <f t="shared" si="726"/>
        <v>0</v>
      </c>
      <c r="X3890" s="44">
        <f t="shared" si="727"/>
        <v>0</v>
      </c>
      <c r="Y3890" s="44">
        <f t="shared" si="728"/>
        <v>0</v>
      </c>
      <c r="Z3890" s="44">
        <f t="shared" si="729"/>
        <v>7285</v>
      </c>
      <c r="AA3890" s="44">
        <f t="shared" si="730"/>
        <v>7750</v>
      </c>
      <c r="AB3890" s="44">
        <f t="shared" si="731"/>
        <v>0</v>
      </c>
      <c r="AC3890" s="44">
        <f t="shared" si="732"/>
        <v>0</v>
      </c>
      <c r="AD3890" s="44">
        <f t="shared" si="733"/>
        <v>4650</v>
      </c>
      <c r="AE3890" s="12">
        <f t="shared" si="734"/>
        <v>19685</v>
      </c>
    </row>
    <row r="3891" spans="1:31" ht="12.6" hidden="1" customHeight="1" x14ac:dyDescent="0.2">
      <c r="A3891" s="26" t="s">
        <v>4130</v>
      </c>
      <c r="B3891" s="19"/>
      <c r="C3891" s="19"/>
      <c r="D3891" s="20"/>
      <c r="E3891" s="21"/>
      <c r="F3891" s="22"/>
      <c r="G3891" s="21"/>
      <c r="H3891" s="22"/>
      <c r="I3891" s="20"/>
      <c r="J3891" s="20"/>
      <c r="K3891" s="20"/>
      <c r="L3891" s="20"/>
      <c r="M3891" s="20"/>
      <c r="N3891" s="20">
        <v>2</v>
      </c>
      <c r="O3891" s="20">
        <v>2</v>
      </c>
      <c r="P3891" s="23" t="str">
        <f>VLOOKUP(A3891,'ИЗ ОСНОВЫ НОМЕНКЛАТУР'!D:E,2,0)</f>
        <v>Освещение</v>
      </c>
      <c r="Q3891" s="23" t="str">
        <f>VLOOKUP(A3891,'ИЗ ОСНОВЫ НОМЕНКЛАТУР'!D:F,3,0)</f>
        <v>Удлинители и колодки</v>
      </c>
      <c r="R3891" s="40">
        <f>VLOOKUP(A:A,'ИЗ ОСНОВЫ НОМЕНКЛАТУР'!D:G,4,0)</f>
        <v>7176</v>
      </c>
      <c r="S3891" s="12" t="str">
        <f>VLOOKUP(A:A,'ИЗ ОСНОВЫ НОМЕНКЛАТУР'!D:H,5,0)</f>
        <v>C</v>
      </c>
      <c r="T3891" s="44">
        <f t="shared" si="723"/>
        <v>0</v>
      </c>
      <c r="U3891" s="44">
        <f t="shared" si="724"/>
        <v>0</v>
      </c>
      <c r="V3891" s="44">
        <f t="shared" si="725"/>
        <v>0</v>
      </c>
      <c r="W3891" s="44">
        <f t="shared" si="726"/>
        <v>0</v>
      </c>
      <c r="X3891" s="44">
        <f t="shared" si="727"/>
        <v>0</v>
      </c>
      <c r="Y3891" s="44">
        <f t="shared" si="728"/>
        <v>0</v>
      </c>
      <c r="Z3891" s="44">
        <f t="shared" si="729"/>
        <v>0</v>
      </c>
      <c r="AA3891" s="44">
        <f t="shared" si="730"/>
        <v>0</v>
      </c>
      <c r="AB3891" s="44">
        <f t="shared" si="731"/>
        <v>0</v>
      </c>
      <c r="AC3891" s="44">
        <f t="shared" si="732"/>
        <v>0</v>
      </c>
      <c r="AD3891" s="44">
        <f t="shared" si="733"/>
        <v>14352</v>
      </c>
      <c r="AE3891" s="12">
        <f t="shared" si="734"/>
        <v>14352</v>
      </c>
    </row>
    <row r="3892" spans="1:31" ht="12.6" hidden="1" customHeight="1" x14ac:dyDescent="0.2">
      <c r="A3892" s="26" t="s">
        <v>4125</v>
      </c>
      <c r="B3892" s="19"/>
      <c r="C3892" s="19"/>
      <c r="D3892" s="20"/>
      <c r="E3892" s="21"/>
      <c r="F3892" s="22"/>
      <c r="G3892" s="21"/>
      <c r="H3892" s="22"/>
      <c r="I3892" s="20"/>
      <c r="J3892" s="20">
        <v>2</v>
      </c>
      <c r="K3892" s="20"/>
      <c r="L3892" s="20">
        <v>1</v>
      </c>
      <c r="M3892" s="20"/>
      <c r="N3892" s="20">
        <v>1</v>
      </c>
      <c r="O3892" s="20">
        <v>4</v>
      </c>
      <c r="P3892" s="23" t="str">
        <f>VLOOKUP(A3892,'ИЗ ОСНОВЫ НОМЕНКЛАТУР'!D:E,2,0)</f>
        <v>Освещение</v>
      </c>
      <c r="Q3892" s="23" t="str">
        <f>VLOOKUP(A3892,'ИЗ ОСНОВЫ НОМЕНКЛАТУР'!D:F,3,0)</f>
        <v>Удлинители и колодки</v>
      </c>
      <c r="R3892" s="40">
        <f>VLOOKUP(A:A,'ИЗ ОСНОВЫ НОМЕНКЛАТУР'!D:G,4,0)</f>
        <v>20087</v>
      </c>
      <c r="S3892" s="12" t="str">
        <f>VLOOKUP(A:A,'ИЗ ОСНОВЫ НОМЕНКЛАТУР'!D:H,5,0)</f>
        <v>C</v>
      </c>
      <c r="T3892" s="44">
        <f t="shared" si="723"/>
        <v>0</v>
      </c>
      <c r="U3892" s="44">
        <f t="shared" si="724"/>
        <v>0</v>
      </c>
      <c r="V3892" s="44">
        <f t="shared" si="725"/>
        <v>0</v>
      </c>
      <c r="W3892" s="44">
        <f t="shared" si="726"/>
        <v>0</v>
      </c>
      <c r="X3892" s="44">
        <f t="shared" si="727"/>
        <v>0</v>
      </c>
      <c r="Y3892" s="44">
        <f t="shared" si="728"/>
        <v>0</v>
      </c>
      <c r="Z3892" s="44">
        <f t="shared" si="729"/>
        <v>40174</v>
      </c>
      <c r="AA3892" s="44">
        <f t="shared" si="730"/>
        <v>0</v>
      </c>
      <c r="AB3892" s="44">
        <f t="shared" si="731"/>
        <v>20087</v>
      </c>
      <c r="AC3892" s="44">
        <f t="shared" si="732"/>
        <v>0</v>
      </c>
      <c r="AD3892" s="44">
        <f t="shared" si="733"/>
        <v>20087</v>
      </c>
      <c r="AE3892" s="12">
        <f t="shared" si="734"/>
        <v>80348</v>
      </c>
    </row>
    <row r="3893" spans="1:31" ht="12.6" hidden="1" customHeight="1" x14ac:dyDescent="0.2">
      <c r="A3893" s="26" t="s">
        <v>4124</v>
      </c>
      <c r="B3893" s="19"/>
      <c r="C3893" s="19"/>
      <c r="D3893" s="20"/>
      <c r="E3893" s="21"/>
      <c r="F3893" s="22"/>
      <c r="G3893" s="21"/>
      <c r="H3893" s="22"/>
      <c r="I3893" s="20"/>
      <c r="J3893" s="20">
        <v>1</v>
      </c>
      <c r="K3893" s="20"/>
      <c r="L3893" s="20">
        <v>2</v>
      </c>
      <c r="M3893" s="20"/>
      <c r="N3893" s="20"/>
      <c r="O3893" s="20">
        <v>3</v>
      </c>
      <c r="P3893" s="23" t="str">
        <f>VLOOKUP(A3893,'ИЗ ОСНОВЫ НОМЕНКЛАТУР'!D:E,2,0)</f>
        <v>Освещение</v>
      </c>
      <c r="Q3893" s="23" t="str">
        <f>VLOOKUP(A3893,'ИЗ ОСНОВЫ НОМЕНКЛАТУР'!D:F,3,0)</f>
        <v>Удлинители и колодки</v>
      </c>
      <c r="R3893" s="40">
        <f>VLOOKUP(A:A,'ИЗ ОСНОВЫ НОМЕНКЛАТУР'!D:G,4,0)</f>
        <v>19500</v>
      </c>
      <c r="S3893" s="12" t="str">
        <f>VLOOKUP(A:A,'ИЗ ОСНОВЫ НОМЕНКЛАТУР'!D:H,5,0)</f>
        <v>C</v>
      </c>
      <c r="T3893" s="44">
        <f t="shared" si="723"/>
        <v>0</v>
      </c>
      <c r="U3893" s="44">
        <f t="shared" si="724"/>
        <v>0</v>
      </c>
      <c r="V3893" s="44">
        <f t="shared" si="725"/>
        <v>0</v>
      </c>
      <c r="W3893" s="44">
        <f t="shared" si="726"/>
        <v>0</v>
      </c>
      <c r="X3893" s="44">
        <f t="shared" si="727"/>
        <v>0</v>
      </c>
      <c r="Y3893" s="44">
        <f t="shared" si="728"/>
        <v>0</v>
      </c>
      <c r="Z3893" s="44">
        <f t="shared" si="729"/>
        <v>19500</v>
      </c>
      <c r="AA3893" s="44">
        <f t="shared" si="730"/>
        <v>0</v>
      </c>
      <c r="AB3893" s="44">
        <f t="shared" si="731"/>
        <v>39000</v>
      </c>
      <c r="AC3893" s="44">
        <f t="shared" si="732"/>
        <v>0</v>
      </c>
      <c r="AD3893" s="44">
        <f t="shared" si="733"/>
        <v>0</v>
      </c>
      <c r="AE3893" s="12">
        <f t="shared" si="734"/>
        <v>58500</v>
      </c>
    </row>
    <row r="3894" spans="1:31" ht="12.6" hidden="1" customHeight="1" x14ac:dyDescent="0.2">
      <c r="A3894" s="26" t="s">
        <v>4111</v>
      </c>
      <c r="B3894" s="19"/>
      <c r="C3894" s="19"/>
      <c r="D3894" s="20"/>
      <c r="E3894" s="21"/>
      <c r="F3894" s="22"/>
      <c r="G3894" s="21"/>
      <c r="H3894" s="22"/>
      <c r="I3894" s="20"/>
      <c r="J3894" s="20">
        <v>2</v>
      </c>
      <c r="K3894" s="20"/>
      <c r="L3894" s="20"/>
      <c r="M3894" s="20"/>
      <c r="N3894" s="20"/>
      <c r="O3894" s="20">
        <v>2</v>
      </c>
      <c r="P3894" s="23" t="str">
        <f>VLOOKUP(A3894,'ИЗ ОСНОВЫ НОМЕНКЛАТУР'!D:E,2,0)</f>
        <v>Освещение</v>
      </c>
      <c r="Q3894" s="23" t="str">
        <f>VLOOKUP(A3894,'ИЗ ОСНОВЫ НОМЕНКЛАТУР'!D:F,3,0)</f>
        <v>Удлинители и колодки</v>
      </c>
      <c r="R3894" s="40">
        <f>VLOOKUP(A:A,'ИЗ ОСНОВЫ НОМЕНКЛАТУР'!D:G,4,0)</f>
        <v>18361.233333333334</v>
      </c>
      <c r="S3894" s="12" t="str">
        <f>VLOOKUP(A:A,'ИЗ ОСНОВЫ НОМЕНКЛАТУР'!D:H,5,0)</f>
        <v>B</v>
      </c>
      <c r="T3894" s="44">
        <f t="shared" si="723"/>
        <v>0</v>
      </c>
      <c r="U3894" s="44">
        <f t="shared" si="724"/>
        <v>0</v>
      </c>
      <c r="V3894" s="44">
        <f t="shared" si="725"/>
        <v>0</v>
      </c>
      <c r="W3894" s="44">
        <f t="shared" si="726"/>
        <v>0</v>
      </c>
      <c r="X3894" s="44">
        <f t="shared" si="727"/>
        <v>0</v>
      </c>
      <c r="Y3894" s="44">
        <f t="shared" si="728"/>
        <v>0</v>
      </c>
      <c r="Z3894" s="44">
        <f t="shared" si="729"/>
        <v>36722.466666666667</v>
      </c>
      <c r="AA3894" s="44">
        <f t="shared" si="730"/>
        <v>0</v>
      </c>
      <c r="AB3894" s="44">
        <f t="shared" si="731"/>
        <v>0</v>
      </c>
      <c r="AC3894" s="44">
        <f t="shared" si="732"/>
        <v>0</v>
      </c>
      <c r="AD3894" s="44">
        <f t="shared" si="733"/>
        <v>0</v>
      </c>
      <c r="AE3894" s="12">
        <f t="shared" si="734"/>
        <v>36722.466666666667</v>
      </c>
    </row>
    <row r="3895" spans="1:31" ht="12.6" hidden="1" customHeight="1" x14ac:dyDescent="0.2">
      <c r="A3895" s="26" t="s">
        <v>4117</v>
      </c>
      <c r="B3895" s="19"/>
      <c r="C3895" s="19"/>
      <c r="D3895" s="20"/>
      <c r="E3895" s="21"/>
      <c r="F3895" s="22"/>
      <c r="G3895" s="21"/>
      <c r="H3895" s="22"/>
      <c r="I3895" s="20"/>
      <c r="J3895" s="20">
        <v>1</v>
      </c>
      <c r="K3895" s="20"/>
      <c r="L3895" s="20"/>
      <c r="M3895" s="20"/>
      <c r="N3895" s="20">
        <v>4</v>
      </c>
      <c r="O3895" s="20">
        <v>5</v>
      </c>
      <c r="P3895" s="23" t="str">
        <f>VLOOKUP(A3895,'ИЗ ОСНОВЫ НОМЕНКЛАТУР'!D:E,2,0)</f>
        <v>Освещение</v>
      </c>
      <c r="Q3895" s="23" t="str">
        <f>VLOOKUP(A3895,'ИЗ ОСНОВЫ НОМЕНКЛАТУР'!D:F,3,0)</f>
        <v>Удлинители и колодки</v>
      </c>
      <c r="R3895" s="40">
        <f>VLOOKUP(A:A,'ИЗ ОСНОВЫ НОМЕНКЛАТУР'!D:G,4,0)</f>
        <v>15451.55</v>
      </c>
      <c r="S3895" s="12" t="str">
        <f>VLOOKUP(A:A,'ИЗ ОСНОВЫ НОМЕНКЛАТУР'!D:H,5,0)</f>
        <v>C</v>
      </c>
      <c r="T3895" s="44">
        <f t="shared" si="723"/>
        <v>0</v>
      </c>
      <c r="U3895" s="44">
        <f t="shared" si="724"/>
        <v>0</v>
      </c>
      <c r="V3895" s="44">
        <f t="shared" si="725"/>
        <v>0</v>
      </c>
      <c r="W3895" s="44">
        <f t="shared" si="726"/>
        <v>0</v>
      </c>
      <c r="X3895" s="44">
        <f t="shared" si="727"/>
        <v>0</v>
      </c>
      <c r="Y3895" s="44">
        <f t="shared" si="728"/>
        <v>0</v>
      </c>
      <c r="Z3895" s="44">
        <f t="shared" si="729"/>
        <v>15451.55</v>
      </c>
      <c r="AA3895" s="44">
        <f t="shared" si="730"/>
        <v>0</v>
      </c>
      <c r="AB3895" s="44">
        <f t="shared" si="731"/>
        <v>0</v>
      </c>
      <c r="AC3895" s="44">
        <f t="shared" si="732"/>
        <v>0</v>
      </c>
      <c r="AD3895" s="44">
        <f t="shared" si="733"/>
        <v>61806.2</v>
      </c>
      <c r="AE3895" s="12">
        <f t="shared" si="734"/>
        <v>77257.75</v>
      </c>
    </row>
    <row r="3896" spans="1:31" ht="12.6" hidden="1" customHeight="1" x14ac:dyDescent="0.2">
      <c r="A3896" s="26" t="s">
        <v>4113</v>
      </c>
      <c r="B3896" s="19"/>
      <c r="C3896" s="19"/>
      <c r="D3896" s="20"/>
      <c r="E3896" s="21"/>
      <c r="F3896" s="22"/>
      <c r="G3896" s="21"/>
      <c r="H3896" s="22"/>
      <c r="I3896" s="20"/>
      <c r="J3896" s="20">
        <v>2</v>
      </c>
      <c r="K3896" s="20"/>
      <c r="L3896" s="20"/>
      <c r="M3896" s="20"/>
      <c r="N3896" s="20">
        <v>3</v>
      </c>
      <c r="O3896" s="20">
        <v>5</v>
      </c>
      <c r="P3896" s="23" t="str">
        <f>VLOOKUP(A3896,'ИЗ ОСНОВЫ НОМЕНКЛАТУР'!D:E,2,0)</f>
        <v>Освещение</v>
      </c>
      <c r="Q3896" s="23" t="str">
        <f>VLOOKUP(A3896,'ИЗ ОСНОВЫ НОМЕНКЛАТУР'!D:F,3,0)</f>
        <v>Удлинители и колодки</v>
      </c>
      <c r="R3896" s="40">
        <f>VLOOKUP(A:A,'ИЗ ОСНОВЫ НОМЕНКЛАТУР'!D:G,4,0)</f>
        <v>15301.033333333333</v>
      </c>
      <c r="S3896" s="12" t="str">
        <f>VLOOKUP(A:A,'ИЗ ОСНОВЫ НОМЕНКЛАТУР'!D:H,5,0)</f>
        <v>B</v>
      </c>
      <c r="T3896" s="44">
        <f t="shared" si="723"/>
        <v>0</v>
      </c>
      <c r="U3896" s="44">
        <f t="shared" si="724"/>
        <v>0</v>
      </c>
      <c r="V3896" s="44">
        <f t="shared" si="725"/>
        <v>0</v>
      </c>
      <c r="W3896" s="44">
        <f t="shared" si="726"/>
        <v>0</v>
      </c>
      <c r="X3896" s="44">
        <f t="shared" si="727"/>
        <v>0</v>
      </c>
      <c r="Y3896" s="44">
        <f t="shared" si="728"/>
        <v>0</v>
      </c>
      <c r="Z3896" s="44">
        <f t="shared" si="729"/>
        <v>30602.066666666666</v>
      </c>
      <c r="AA3896" s="44">
        <f t="shared" si="730"/>
        <v>0</v>
      </c>
      <c r="AB3896" s="44">
        <f t="shared" si="731"/>
        <v>0</v>
      </c>
      <c r="AC3896" s="44">
        <f t="shared" si="732"/>
        <v>0</v>
      </c>
      <c r="AD3896" s="44">
        <f t="shared" si="733"/>
        <v>45903.1</v>
      </c>
      <c r="AE3896" s="12">
        <f t="shared" si="734"/>
        <v>76505.166666666657</v>
      </c>
    </row>
    <row r="3897" spans="1:31" ht="12.6" hidden="1" customHeight="1" x14ac:dyDescent="0.2">
      <c r="A3897" s="26" t="s">
        <v>4108</v>
      </c>
      <c r="B3897" s="19"/>
      <c r="C3897" s="19"/>
      <c r="D3897" s="20"/>
      <c r="E3897" s="21"/>
      <c r="F3897" s="22"/>
      <c r="G3897" s="21"/>
      <c r="H3897" s="22"/>
      <c r="I3897" s="20"/>
      <c r="J3897" s="20">
        <v>2</v>
      </c>
      <c r="K3897" s="20"/>
      <c r="L3897" s="20"/>
      <c r="M3897" s="20"/>
      <c r="N3897" s="20"/>
      <c r="O3897" s="20">
        <v>2</v>
      </c>
      <c r="P3897" s="23" t="str">
        <f>VLOOKUP(A3897,'ИЗ ОСНОВЫ НОМЕНКЛАТУР'!D:E,2,0)</f>
        <v>Освещение</v>
      </c>
      <c r="Q3897" s="23" t="str">
        <f>VLOOKUP(A3897,'ИЗ ОСНОВЫ НОМЕНКЛАТУР'!D:F,3,0)</f>
        <v>Удлинители и колодки</v>
      </c>
      <c r="R3897" s="40">
        <f>VLOOKUP(A:A,'ИЗ ОСНОВЫ НОМЕНКЛАТУР'!D:G,4,0)</f>
        <v>15090.310000000001</v>
      </c>
      <c r="S3897" s="12" t="str">
        <f>VLOOKUP(A:A,'ИЗ ОСНОВЫ НОМЕНКЛАТУР'!D:H,5,0)</f>
        <v>B</v>
      </c>
      <c r="T3897" s="44">
        <f t="shared" si="723"/>
        <v>0</v>
      </c>
      <c r="U3897" s="44">
        <f t="shared" si="724"/>
        <v>0</v>
      </c>
      <c r="V3897" s="44">
        <f t="shared" si="725"/>
        <v>0</v>
      </c>
      <c r="W3897" s="44">
        <f t="shared" si="726"/>
        <v>0</v>
      </c>
      <c r="X3897" s="44">
        <f t="shared" si="727"/>
        <v>0</v>
      </c>
      <c r="Y3897" s="44">
        <f t="shared" si="728"/>
        <v>0</v>
      </c>
      <c r="Z3897" s="44">
        <f t="shared" si="729"/>
        <v>30180.620000000003</v>
      </c>
      <c r="AA3897" s="44">
        <f t="shared" si="730"/>
        <v>0</v>
      </c>
      <c r="AB3897" s="44">
        <f t="shared" si="731"/>
        <v>0</v>
      </c>
      <c r="AC3897" s="44">
        <f t="shared" si="732"/>
        <v>0</v>
      </c>
      <c r="AD3897" s="44">
        <f t="shared" si="733"/>
        <v>0</v>
      </c>
      <c r="AE3897" s="12">
        <f t="shared" si="734"/>
        <v>30180.620000000003</v>
      </c>
    </row>
    <row r="3898" spans="1:31" ht="12.6" hidden="1" customHeight="1" x14ac:dyDescent="0.2">
      <c r="A3898" s="26" t="s">
        <v>5046</v>
      </c>
      <c r="B3898" s="19"/>
      <c r="C3898" s="19"/>
      <c r="D3898" s="20"/>
      <c r="E3898" s="21"/>
      <c r="F3898" s="22"/>
      <c r="G3898" s="21"/>
      <c r="H3898" s="22"/>
      <c r="I3898" s="20"/>
      <c r="J3898" s="20"/>
      <c r="K3898" s="20"/>
      <c r="L3898" s="20"/>
      <c r="M3898" s="20"/>
      <c r="N3898" s="20">
        <v>3</v>
      </c>
      <c r="O3898" s="20">
        <v>3</v>
      </c>
      <c r="P3898" s="23" t="str">
        <f>VLOOKUP(A3898,'ИЗ ОСНОВЫ НОМЕНКЛАТУР'!D:E,2,0)</f>
        <v>Освещение</v>
      </c>
      <c r="Q3898" s="23" t="str">
        <f>VLOOKUP(A3898,'ИЗ ОСНОВЫ НОМЕНКЛАТУР'!D:F,3,0)</f>
        <v>Удлинители и колодки</v>
      </c>
      <c r="R3898" s="40">
        <f>VLOOKUP(A:A,'ИЗ ОСНОВЫ НОМЕНКЛАТУР'!D:G,4,0)</f>
        <v>15100</v>
      </c>
      <c r="S3898" s="12" t="str">
        <f>VLOOKUP(A:A,'ИЗ ОСНОВЫ НОМЕНКЛАТУР'!D:H,5,0)</f>
        <v>C</v>
      </c>
      <c r="T3898" s="44">
        <f t="shared" si="723"/>
        <v>0</v>
      </c>
      <c r="U3898" s="44">
        <f t="shared" si="724"/>
        <v>0</v>
      </c>
      <c r="V3898" s="44">
        <f t="shared" si="725"/>
        <v>0</v>
      </c>
      <c r="W3898" s="44">
        <f t="shared" si="726"/>
        <v>0</v>
      </c>
      <c r="X3898" s="44">
        <f t="shared" si="727"/>
        <v>0</v>
      </c>
      <c r="Y3898" s="44">
        <f t="shared" si="728"/>
        <v>0</v>
      </c>
      <c r="Z3898" s="44">
        <f t="shared" si="729"/>
        <v>0</v>
      </c>
      <c r="AA3898" s="44">
        <f t="shared" si="730"/>
        <v>0</v>
      </c>
      <c r="AB3898" s="44">
        <f t="shared" si="731"/>
        <v>0</v>
      </c>
      <c r="AC3898" s="44">
        <f t="shared" si="732"/>
        <v>0</v>
      </c>
      <c r="AD3898" s="44">
        <f t="shared" si="733"/>
        <v>45300</v>
      </c>
      <c r="AE3898" s="12">
        <f t="shared" si="734"/>
        <v>45300</v>
      </c>
    </row>
    <row r="3899" spans="1:31" ht="12.6" hidden="1" customHeight="1" x14ac:dyDescent="0.2">
      <c r="A3899" s="26" t="s">
        <v>5047</v>
      </c>
      <c r="B3899" s="19"/>
      <c r="C3899" s="19"/>
      <c r="D3899" s="20"/>
      <c r="E3899" s="21"/>
      <c r="F3899" s="22"/>
      <c r="G3899" s="21"/>
      <c r="H3899" s="22"/>
      <c r="I3899" s="20"/>
      <c r="J3899" s="20"/>
      <c r="K3899" s="20"/>
      <c r="L3899" s="20"/>
      <c r="M3899" s="20"/>
      <c r="N3899" s="20">
        <v>2</v>
      </c>
      <c r="O3899" s="20">
        <v>2</v>
      </c>
      <c r="P3899" s="23" t="str">
        <f>VLOOKUP(A3899,'ИЗ ОСНОВЫ НОМЕНКЛАТУР'!D:E,2,0)</f>
        <v>Освещение</v>
      </c>
      <c r="Q3899" s="23" t="str">
        <f>VLOOKUP(A3899,'ИЗ ОСНОВЫ НОМЕНКЛАТУР'!D:F,3,0)</f>
        <v>Удлинители и колодки</v>
      </c>
      <c r="R3899" s="40">
        <f>VLOOKUP(A:A,'ИЗ ОСНОВЫ НОМЕНКЛАТУР'!D:G,4,0)</f>
        <v>15200</v>
      </c>
      <c r="S3899" s="12" t="str">
        <f>VLOOKUP(A:A,'ИЗ ОСНОВЫ НОМЕНКЛАТУР'!D:H,5,0)</f>
        <v>C</v>
      </c>
      <c r="T3899" s="44">
        <f t="shared" si="723"/>
        <v>0</v>
      </c>
      <c r="U3899" s="44">
        <f t="shared" si="724"/>
        <v>0</v>
      </c>
      <c r="V3899" s="44">
        <f t="shared" si="725"/>
        <v>0</v>
      </c>
      <c r="W3899" s="44">
        <f t="shared" si="726"/>
        <v>0</v>
      </c>
      <c r="X3899" s="44">
        <f t="shared" si="727"/>
        <v>0</v>
      </c>
      <c r="Y3899" s="44">
        <f t="shared" si="728"/>
        <v>0</v>
      </c>
      <c r="Z3899" s="44">
        <f t="shared" si="729"/>
        <v>0</v>
      </c>
      <c r="AA3899" s="44">
        <f t="shared" si="730"/>
        <v>0</v>
      </c>
      <c r="AB3899" s="44">
        <f t="shared" si="731"/>
        <v>0</v>
      </c>
      <c r="AC3899" s="44">
        <f t="shared" si="732"/>
        <v>0</v>
      </c>
      <c r="AD3899" s="44">
        <f t="shared" si="733"/>
        <v>30400</v>
      </c>
      <c r="AE3899" s="12">
        <f t="shared" si="734"/>
        <v>30400</v>
      </c>
    </row>
    <row r="3900" spans="1:31" ht="12.6" hidden="1" customHeight="1" x14ac:dyDescent="0.2">
      <c r="A3900" s="26" t="s">
        <v>5048</v>
      </c>
      <c r="B3900" s="19"/>
      <c r="C3900" s="19"/>
      <c r="D3900" s="20"/>
      <c r="E3900" s="21"/>
      <c r="F3900" s="22"/>
      <c r="G3900" s="21"/>
      <c r="H3900" s="22"/>
      <c r="I3900" s="20"/>
      <c r="J3900" s="20"/>
      <c r="K3900" s="20"/>
      <c r="L3900" s="20"/>
      <c r="M3900" s="20"/>
      <c r="N3900" s="20">
        <v>3</v>
      </c>
      <c r="O3900" s="20">
        <v>3</v>
      </c>
      <c r="P3900" s="23" t="str">
        <f>VLOOKUP(A3900,'ИЗ ОСНОВЫ НОМЕНКЛАТУР'!D:E,2,0)</f>
        <v>Освещение</v>
      </c>
      <c r="Q3900" s="23" t="str">
        <f>VLOOKUP(A3900,'ИЗ ОСНОВЫ НОМЕНКЛАТУР'!D:F,3,0)</f>
        <v>Удлинители и колодки</v>
      </c>
      <c r="R3900" s="40">
        <f>VLOOKUP(A:A,'ИЗ ОСНОВЫ НОМЕНКЛАТУР'!D:G,4,0)</f>
        <v>9100</v>
      </c>
      <c r="S3900" s="12" t="str">
        <f>VLOOKUP(A:A,'ИЗ ОСНОВЫ НОМЕНКЛАТУР'!D:H,5,0)</f>
        <v>C</v>
      </c>
      <c r="T3900" s="44">
        <f t="shared" si="723"/>
        <v>0</v>
      </c>
      <c r="U3900" s="44">
        <f t="shared" si="724"/>
        <v>0</v>
      </c>
      <c r="V3900" s="44">
        <f t="shared" si="725"/>
        <v>0</v>
      </c>
      <c r="W3900" s="44">
        <f t="shared" si="726"/>
        <v>0</v>
      </c>
      <c r="X3900" s="44">
        <f t="shared" si="727"/>
        <v>0</v>
      </c>
      <c r="Y3900" s="44">
        <f t="shared" si="728"/>
        <v>0</v>
      </c>
      <c r="Z3900" s="44">
        <f t="shared" si="729"/>
        <v>0</v>
      </c>
      <c r="AA3900" s="44">
        <f t="shared" si="730"/>
        <v>0</v>
      </c>
      <c r="AB3900" s="44">
        <f t="shared" si="731"/>
        <v>0</v>
      </c>
      <c r="AC3900" s="44">
        <f t="shared" si="732"/>
        <v>0</v>
      </c>
      <c r="AD3900" s="44">
        <f t="shared" si="733"/>
        <v>27300</v>
      </c>
      <c r="AE3900" s="12">
        <f t="shared" si="734"/>
        <v>27300</v>
      </c>
    </row>
    <row r="3901" spans="1:31" ht="12.6" hidden="1" customHeight="1" x14ac:dyDescent="0.2">
      <c r="A3901" s="26" t="s">
        <v>5049</v>
      </c>
      <c r="B3901" s="19"/>
      <c r="C3901" s="19"/>
      <c r="D3901" s="20"/>
      <c r="E3901" s="21"/>
      <c r="F3901" s="22"/>
      <c r="G3901" s="21"/>
      <c r="H3901" s="22"/>
      <c r="I3901" s="20"/>
      <c r="J3901" s="20">
        <v>1</v>
      </c>
      <c r="K3901" s="20"/>
      <c r="L3901" s="20"/>
      <c r="M3901" s="20"/>
      <c r="N3901" s="20"/>
      <c r="O3901" s="20">
        <v>1</v>
      </c>
      <c r="P3901" s="23" t="str">
        <f>VLOOKUP(A3901,'ИЗ ОСНОВЫ НОМЕНКЛАТУР'!D:E,2,0)</f>
        <v>Освещение</v>
      </c>
      <c r="Q3901" s="23" t="str">
        <f>VLOOKUP(A3901,'ИЗ ОСНОВЫ НОМЕНКЛАТУР'!D:F,3,0)</f>
        <v>Удлинители и колодки</v>
      </c>
      <c r="R3901" s="40">
        <f>VLOOKUP(A:A,'ИЗ ОСНОВЫ НОМЕНКЛАТУР'!D:G,4,0)</f>
        <v>9000</v>
      </c>
      <c r="S3901" s="12" t="str">
        <f>VLOOKUP(A:A,'ИЗ ОСНОВЫ НОМЕНКЛАТУР'!D:H,5,0)</f>
        <v>C</v>
      </c>
      <c r="T3901" s="44">
        <f t="shared" si="723"/>
        <v>0</v>
      </c>
      <c r="U3901" s="44">
        <f t="shared" si="724"/>
        <v>0</v>
      </c>
      <c r="V3901" s="44">
        <f t="shared" si="725"/>
        <v>0</v>
      </c>
      <c r="W3901" s="44">
        <f t="shared" si="726"/>
        <v>0</v>
      </c>
      <c r="X3901" s="44">
        <f t="shared" si="727"/>
        <v>0</v>
      </c>
      <c r="Y3901" s="44">
        <f t="shared" si="728"/>
        <v>0</v>
      </c>
      <c r="Z3901" s="44">
        <f t="shared" si="729"/>
        <v>9000</v>
      </c>
      <c r="AA3901" s="44">
        <f t="shared" si="730"/>
        <v>0</v>
      </c>
      <c r="AB3901" s="44">
        <f t="shared" si="731"/>
        <v>0</v>
      </c>
      <c r="AC3901" s="44">
        <f t="shared" si="732"/>
        <v>0</v>
      </c>
      <c r="AD3901" s="44">
        <f t="shared" si="733"/>
        <v>0</v>
      </c>
      <c r="AE3901" s="12">
        <f t="shared" si="734"/>
        <v>9000</v>
      </c>
    </row>
    <row r="3902" spans="1:31" ht="12.6" hidden="1" customHeight="1" x14ac:dyDescent="0.2">
      <c r="A3902" s="26" t="s">
        <v>4114</v>
      </c>
      <c r="B3902" s="19"/>
      <c r="C3902" s="19"/>
      <c r="D3902" s="20"/>
      <c r="E3902" s="21"/>
      <c r="F3902" s="22"/>
      <c r="G3902" s="21"/>
      <c r="H3902" s="22"/>
      <c r="I3902" s="20"/>
      <c r="J3902" s="20"/>
      <c r="K3902" s="20"/>
      <c r="L3902" s="20"/>
      <c r="M3902" s="20"/>
      <c r="N3902" s="20">
        <v>2</v>
      </c>
      <c r="O3902" s="20">
        <v>2</v>
      </c>
      <c r="P3902" s="23" t="str">
        <f>VLOOKUP(A3902,'ИЗ ОСНОВЫ НОМЕНКЛАТУР'!D:E,2,0)</f>
        <v>Освещение</v>
      </c>
      <c r="Q3902" s="23" t="str">
        <f>VLOOKUP(A3902,'ИЗ ОСНОВЫ НОМЕНКЛАТУР'!D:F,3,0)</f>
        <v>Удлинители и колодки</v>
      </c>
      <c r="R3902" s="40">
        <f>VLOOKUP(A:A,'ИЗ ОСНОВЫ НОМЕНКЛАТУР'!D:G,4,0)</f>
        <v>20600</v>
      </c>
      <c r="S3902" s="12" t="str">
        <f>VLOOKUP(A:A,'ИЗ ОСНОВЫ НОМЕНКЛАТУР'!D:H,5,0)</f>
        <v>C</v>
      </c>
      <c r="T3902" s="44">
        <f t="shared" si="723"/>
        <v>0</v>
      </c>
      <c r="U3902" s="44">
        <f t="shared" si="724"/>
        <v>0</v>
      </c>
      <c r="V3902" s="44">
        <f t="shared" si="725"/>
        <v>0</v>
      </c>
      <c r="W3902" s="44">
        <f t="shared" si="726"/>
        <v>0</v>
      </c>
      <c r="X3902" s="44">
        <f t="shared" si="727"/>
        <v>0</v>
      </c>
      <c r="Y3902" s="44">
        <f t="shared" si="728"/>
        <v>0</v>
      </c>
      <c r="Z3902" s="44">
        <f t="shared" si="729"/>
        <v>0</v>
      </c>
      <c r="AA3902" s="44">
        <f t="shared" si="730"/>
        <v>0</v>
      </c>
      <c r="AB3902" s="44">
        <f t="shared" si="731"/>
        <v>0</v>
      </c>
      <c r="AC3902" s="44">
        <f t="shared" si="732"/>
        <v>0</v>
      </c>
      <c r="AD3902" s="44">
        <f t="shared" si="733"/>
        <v>41200</v>
      </c>
      <c r="AE3902" s="12">
        <f t="shared" si="734"/>
        <v>41200</v>
      </c>
    </row>
    <row r="3903" spans="1:31" ht="12.6" hidden="1" customHeight="1" x14ac:dyDescent="0.2">
      <c r="A3903" s="26" t="s">
        <v>5050</v>
      </c>
      <c r="B3903" s="19"/>
      <c r="C3903" s="19"/>
      <c r="D3903" s="20"/>
      <c r="E3903" s="21"/>
      <c r="F3903" s="22"/>
      <c r="G3903" s="21"/>
      <c r="H3903" s="22"/>
      <c r="I3903" s="20"/>
      <c r="J3903" s="20"/>
      <c r="K3903" s="20"/>
      <c r="L3903" s="20"/>
      <c r="M3903" s="20"/>
      <c r="N3903" s="20">
        <v>3</v>
      </c>
      <c r="O3903" s="20">
        <v>3</v>
      </c>
      <c r="P3903" s="23" t="str">
        <f>VLOOKUP(A3903,'ИЗ ОСНОВЫ НОМЕНКЛАТУР'!D:E,2,0)</f>
        <v>Освещение</v>
      </c>
      <c r="Q3903" s="23" t="str">
        <f>VLOOKUP(A3903,'ИЗ ОСНОВЫ НОМЕНКЛАТУР'!D:F,3,0)</f>
        <v>Удлинители и колодки</v>
      </c>
      <c r="R3903" s="40">
        <f>VLOOKUP(A:A,'ИЗ ОСНОВЫ НОМЕНКЛАТУР'!D:G,4,0)</f>
        <v>13721</v>
      </c>
      <c r="S3903" s="12" t="str">
        <f>VLOOKUP(A:A,'ИЗ ОСНОВЫ НОМЕНКЛАТУР'!D:H,5,0)</f>
        <v>C</v>
      </c>
      <c r="T3903" s="44">
        <f t="shared" si="723"/>
        <v>0</v>
      </c>
      <c r="U3903" s="44">
        <f t="shared" si="724"/>
        <v>0</v>
      </c>
      <c r="V3903" s="44">
        <f t="shared" si="725"/>
        <v>0</v>
      </c>
      <c r="W3903" s="44">
        <f t="shared" si="726"/>
        <v>0</v>
      </c>
      <c r="X3903" s="44">
        <f t="shared" si="727"/>
        <v>0</v>
      </c>
      <c r="Y3903" s="44">
        <f t="shared" si="728"/>
        <v>0</v>
      </c>
      <c r="Z3903" s="44">
        <f t="shared" si="729"/>
        <v>0</v>
      </c>
      <c r="AA3903" s="44">
        <f t="shared" si="730"/>
        <v>0</v>
      </c>
      <c r="AB3903" s="44">
        <f t="shared" si="731"/>
        <v>0</v>
      </c>
      <c r="AC3903" s="44">
        <f t="shared" si="732"/>
        <v>0</v>
      </c>
      <c r="AD3903" s="44">
        <f t="shared" si="733"/>
        <v>41163</v>
      </c>
      <c r="AE3903" s="12">
        <f t="shared" si="734"/>
        <v>41163</v>
      </c>
    </row>
    <row r="3904" spans="1:31" ht="12.6" hidden="1" customHeight="1" x14ac:dyDescent="0.2">
      <c r="A3904" s="26" t="s">
        <v>5051</v>
      </c>
      <c r="B3904" s="19"/>
      <c r="C3904" s="19"/>
      <c r="D3904" s="20"/>
      <c r="E3904" s="21"/>
      <c r="F3904" s="22"/>
      <c r="G3904" s="21"/>
      <c r="H3904" s="22"/>
      <c r="I3904" s="20"/>
      <c r="J3904" s="20">
        <v>2</v>
      </c>
      <c r="K3904" s="20"/>
      <c r="L3904" s="20"/>
      <c r="M3904" s="20"/>
      <c r="N3904" s="20">
        <v>1</v>
      </c>
      <c r="O3904" s="20">
        <v>3</v>
      </c>
      <c r="P3904" s="23" t="str">
        <f>VLOOKUP(A3904,'ИЗ ОСНОВЫ НОМЕНКЛАТУР'!D:E,2,0)</f>
        <v>Освещение</v>
      </c>
      <c r="Q3904" s="23" t="str">
        <f>VLOOKUP(A3904,'ИЗ ОСНОВЫ НОМЕНКЛАТУР'!D:F,3,0)</f>
        <v>Удлинители и колодки</v>
      </c>
      <c r="R3904" s="40">
        <f>VLOOKUP(A:A,'ИЗ ОСНОВЫ НОМЕНКЛАТУР'!D:G,4,0)</f>
        <v>19500</v>
      </c>
      <c r="S3904" s="12" t="str">
        <f>VLOOKUP(A:A,'ИЗ ОСНОВЫ НОМЕНКЛАТУР'!D:H,5,0)</f>
        <v>C</v>
      </c>
      <c r="T3904" s="44">
        <f t="shared" si="723"/>
        <v>0</v>
      </c>
      <c r="U3904" s="44">
        <f t="shared" si="724"/>
        <v>0</v>
      </c>
      <c r="V3904" s="44">
        <f t="shared" si="725"/>
        <v>0</v>
      </c>
      <c r="W3904" s="44">
        <f t="shared" si="726"/>
        <v>0</v>
      </c>
      <c r="X3904" s="44">
        <f t="shared" si="727"/>
        <v>0</v>
      </c>
      <c r="Y3904" s="44">
        <f t="shared" si="728"/>
        <v>0</v>
      </c>
      <c r="Z3904" s="44">
        <f t="shared" si="729"/>
        <v>39000</v>
      </c>
      <c r="AA3904" s="44">
        <f t="shared" si="730"/>
        <v>0</v>
      </c>
      <c r="AB3904" s="44">
        <f t="shared" si="731"/>
        <v>0</v>
      </c>
      <c r="AC3904" s="44">
        <f t="shared" si="732"/>
        <v>0</v>
      </c>
      <c r="AD3904" s="44">
        <f t="shared" si="733"/>
        <v>19500</v>
      </c>
      <c r="AE3904" s="12">
        <f t="shared" si="734"/>
        <v>58500</v>
      </c>
    </row>
    <row r="3905" spans="1:31" ht="12.6" hidden="1" customHeight="1" x14ac:dyDescent="0.2">
      <c r="A3905" s="26" t="s">
        <v>4107</v>
      </c>
      <c r="B3905" s="19"/>
      <c r="C3905" s="19"/>
      <c r="D3905" s="20"/>
      <c r="E3905" s="21"/>
      <c r="F3905" s="22"/>
      <c r="G3905" s="21"/>
      <c r="H3905" s="22"/>
      <c r="I3905" s="20"/>
      <c r="J3905" s="20"/>
      <c r="K3905" s="20"/>
      <c r="L3905" s="20"/>
      <c r="M3905" s="20"/>
      <c r="N3905" s="20">
        <v>1</v>
      </c>
      <c r="O3905" s="20">
        <v>1</v>
      </c>
      <c r="P3905" s="23" t="str">
        <f>VLOOKUP(A3905,'ИЗ ОСНОВЫ НОМЕНКЛАТУР'!D:E,2,0)</f>
        <v>Освещение</v>
      </c>
      <c r="Q3905" s="23" t="str">
        <f>VLOOKUP(A3905,'ИЗ ОСНОВЫ НОМЕНКЛАТУР'!D:F,3,0)</f>
        <v>Удлинители и колодки</v>
      </c>
      <c r="R3905" s="40">
        <f>VLOOKUP(A:A,'ИЗ ОСНОВЫ НОМЕНКЛАТУР'!D:G,4,0)</f>
        <v>14666.666666666666</v>
      </c>
      <c r="S3905" s="12" t="str">
        <f>VLOOKUP(A:A,'ИЗ ОСНОВЫ НОМЕНКЛАТУР'!D:H,5,0)</f>
        <v>B</v>
      </c>
      <c r="T3905" s="44">
        <f t="shared" si="723"/>
        <v>0</v>
      </c>
      <c r="U3905" s="44">
        <f t="shared" si="724"/>
        <v>0</v>
      </c>
      <c r="V3905" s="44">
        <f t="shared" si="725"/>
        <v>0</v>
      </c>
      <c r="W3905" s="44">
        <f t="shared" si="726"/>
        <v>0</v>
      </c>
      <c r="X3905" s="44">
        <f t="shared" si="727"/>
        <v>0</v>
      </c>
      <c r="Y3905" s="44">
        <f t="shared" si="728"/>
        <v>0</v>
      </c>
      <c r="Z3905" s="44">
        <f t="shared" si="729"/>
        <v>0</v>
      </c>
      <c r="AA3905" s="44">
        <f t="shared" si="730"/>
        <v>0</v>
      </c>
      <c r="AB3905" s="44">
        <f t="shared" si="731"/>
        <v>0</v>
      </c>
      <c r="AC3905" s="44">
        <f t="shared" si="732"/>
        <v>0</v>
      </c>
      <c r="AD3905" s="44">
        <f t="shared" si="733"/>
        <v>14666.666666666666</v>
      </c>
      <c r="AE3905" s="12">
        <f t="shared" si="734"/>
        <v>14666.666666666666</v>
      </c>
    </row>
    <row r="3906" spans="1:31" ht="12.6" hidden="1" customHeight="1" x14ac:dyDescent="0.2">
      <c r="A3906" s="26" t="s">
        <v>4121</v>
      </c>
      <c r="B3906" s="19"/>
      <c r="C3906" s="19"/>
      <c r="D3906" s="20"/>
      <c r="E3906" s="21"/>
      <c r="F3906" s="22"/>
      <c r="G3906" s="21"/>
      <c r="H3906" s="22"/>
      <c r="I3906" s="20"/>
      <c r="J3906" s="20">
        <v>1</v>
      </c>
      <c r="K3906" s="20"/>
      <c r="L3906" s="20">
        <v>2</v>
      </c>
      <c r="M3906" s="20"/>
      <c r="N3906" s="20">
        <v>1</v>
      </c>
      <c r="O3906" s="20">
        <v>4</v>
      </c>
      <c r="P3906" s="23" t="str">
        <f>VLOOKUP(A3906,'ИЗ ОСНОВЫ НОМЕНКЛАТУР'!D:E,2,0)</f>
        <v>Освещение</v>
      </c>
      <c r="Q3906" s="23" t="str">
        <f>VLOOKUP(A3906,'ИЗ ОСНОВЫ НОМЕНКЛАТУР'!D:F,3,0)</f>
        <v>Удлинители и колодки</v>
      </c>
      <c r="R3906" s="40">
        <f>VLOOKUP(A:A,'ИЗ ОСНОВЫ НОМЕНКЛАТУР'!D:G,4,0)</f>
        <v>15600</v>
      </c>
      <c r="S3906" s="12" t="str">
        <f>VLOOKUP(A:A,'ИЗ ОСНОВЫ НОМЕНКЛАТУР'!D:H,5,0)</f>
        <v>C</v>
      </c>
      <c r="T3906" s="44">
        <f t="shared" si="723"/>
        <v>0</v>
      </c>
      <c r="U3906" s="44">
        <f t="shared" si="724"/>
        <v>0</v>
      </c>
      <c r="V3906" s="44">
        <f t="shared" si="725"/>
        <v>0</v>
      </c>
      <c r="W3906" s="44">
        <f t="shared" si="726"/>
        <v>0</v>
      </c>
      <c r="X3906" s="44">
        <f t="shared" si="727"/>
        <v>0</v>
      </c>
      <c r="Y3906" s="44">
        <f t="shared" si="728"/>
        <v>0</v>
      </c>
      <c r="Z3906" s="44">
        <f t="shared" si="729"/>
        <v>15600</v>
      </c>
      <c r="AA3906" s="44">
        <f t="shared" si="730"/>
        <v>0</v>
      </c>
      <c r="AB3906" s="44">
        <f t="shared" si="731"/>
        <v>31200</v>
      </c>
      <c r="AC3906" s="44">
        <f t="shared" si="732"/>
        <v>0</v>
      </c>
      <c r="AD3906" s="44">
        <f t="shared" si="733"/>
        <v>15600</v>
      </c>
      <c r="AE3906" s="12">
        <f t="shared" si="734"/>
        <v>62400</v>
      </c>
    </row>
    <row r="3907" spans="1:31" ht="12.6" hidden="1" customHeight="1" x14ac:dyDescent="0.2">
      <c r="A3907" s="26" t="s">
        <v>3661</v>
      </c>
      <c r="B3907" s="19"/>
      <c r="C3907" s="19"/>
      <c r="D3907" s="20">
        <v>34</v>
      </c>
      <c r="E3907" s="20">
        <v>20</v>
      </c>
      <c r="F3907" s="20"/>
      <c r="G3907" s="21"/>
      <c r="H3907" s="22"/>
      <c r="I3907" s="20"/>
      <c r="J3907" s="20">
        <v>6</v>
      </c>
      <c r="K3907" s="20">
        <v>50</v>
      </c>
      <c r="L3907" s="20"/>
      <c r="M3907" s="20"/>
      <c r="N3907" s="20">
        <v>89</v>
      </c>
      <c r="O3907" s="20">
        <v>199</v>
      </c>
      <c r="P3907" s="23" t="str">
        <f>VLOOKUP(A3907,'ИЗ ОСНОВЫ НОМЕНКЛАТУР'!D:E,2,0)</f>
        <v>Аксессуары для шкафов</v>
      </c>
      <c r="Q3907" s="23" t="str">
        <f>VLOOKUP(A3907,'ИЗ ОСНОВЫ НОМЕНКЛАТУР'!D:F,3,0)</f>
        <v>Бренд "Найди"</v>
      </c>
      <c r="R3907" s="40">
        <f>VLOOKUP(A:A,'ИЗ ОСНОВЫ НОМЕНКЛАТУР'!D:G,4,0)</f>
        <v>91.7</v>
      </c>
      <c r="S3907" s="12" t="str">
        <f>VLOOKUP(A:A,'ИЗ ОСНОВЫ НОМЕНКЛАТУР'!D:H,5,0)</f>
        <v>C</v>
      </c>
      <c r="T3907" s="44">
        <f t="shared" si="723"/>
        <v>3117.8</v>
      </c>
      <c r="U3907" s="44">
        <f t="shared" si="724"/>
        <v>1834</v>
      </c>
      <c r="V3907" s="44">
        <f t="shared" si="725"/>
        <v>0</v>
      </c>
      <c r="W3907" s="44">
        <f t="shared" si="726"/>
        <v>0</v>
      </c>
      <c r="X3907" s="44">
        <f t="shared" si="727"/>
        <v>0</v>
      </c>
      <c r="Y3907" s="44">
        <f t="shared" si="728"/>
        <v>0</v>
      </c>
      <c r="Z3907" s="44">
        <f t="shared" si="729"/>
        <v>550.20000000000005</v>
      </c>
      <c r="AA3907" s="44">
        <f t="shared" si="730"/>
        <v>4585</v>
      </c>
      <c r="AB3907" s="44">
        <f t="shared" si="731"/>
        <v>0</v>
      </c>
      <c r="AC3907" s="44">
        <f t="shared" si="732"/>
        <v>0</v>
      </c>
      <c r="AD3907" s="44">
        <f t="shared" si="733"/>
        <v>8161.3</v>
      </c>
      <c r="AE3907" s="12">
        <f t="shared" si="734"/>
        <v>18248.3</v>
      </c>
    </row>
    <row r="3908" spans="1:31" ht="12.6" hidden="1" customHeight="1" x14ac:dyDescent="0.2">
      <c r="A3908" s="26" t="s">
        <v>5052</v>
      </c>
      <c r="B3908" s="19"/>
      <c r="C3908" s="19"/>
      <c r="D3908" s="20"/>
      <c r="E3908" s="21"/>
      <c r="F3908" s="22"/>
      <c r="G3908" s="21"/>
      <c r="H3908" s="22"/>
      <c r="I3908" s="20"/>
      <c r="J3908" s="20"/>
      <c r="K3908" s="20">
        <v>100</v>
      </c>
      <c r="L3908" s="20"/>
      <c r="M3908" s="20"/>
      <c r="N3908" s="20"/>
      <c r="O3908" s="20">
        <v>100</v>
      </c>
      <c r="P3908" s="23" t="str">
        <f>VLOOKUP(A3908,'ИЗ ОСНОВЫ НОМЕНКЛАТУР'!D:E,2,0)</f>
        <v>Аксессуары для шкафов</v>
      </c>
      <c r="Q3908" s="23" t="str">
        <f>VLOOKUP(A3908,'ИЗ ОСНОВЫ НОМЕНКЛАТУР'!D:F,3,0)</f>
        <v>Шкаф/шкаф-купе наполнение (бренд Aristo)</v>
      </c>
      <c r="R3908" s="40">
        <f>VLOOKUP(A:A,'ИЗ ОСНОВЫ НОМЕНКЛАТУР'!D:G,4,0)</f>
        <v>145.9</v>
      </c>
      <c r="S3908" s="12" t="str">
        <f>VLOOKUP(A:A,'ИЗ ОСНОВЫ НОМЕНКЛАТУР'!D:H,5,0)</f>
        <v>C</v>
      </c>
      <c r="T3908" s="44">
        <f t="shared" si="723"/>
        <v>0</v>
      </c>
      <c r="U3908" s="44">
        <f t="shared" si="724"/>
        <v>0</v>
      </c>
      <c r="V3908" s="44">
        <f t="shared" si="725"/>
        <v>0</v>
      </c>
      <c r="W3908" s="44">
        <f t="shared" si="726"/>
        <v>0</v>
      </c>
      <c r="X3908" s="44">
        <f t="shared" si="727"/>
        <v>0</v>
      </c>
      <c r="Y3908" s="44">
        <f t="shared" si="728"/>
        <v>0</v>
      </c>
      <c r="Z3908" s="44">
        <f t="shared" si="729"/>
        <v>0</v>
      </c>
      <c r="AA3908" s="44">
        <f t="shared" si="730"/>
        <v>14590</v>
      </c>
      <c r="AB3908" s="44">
        <f t="shared" si="731"/>
        <v>0</v>
      </c>
      <c r="AC3908" s="44">
        <f t="shared" si="732"/>
        <v>0</v>
      </c>
      <c r="AD3908" s="44">
        <f t="shared" si="733"/>
        <v>0</v>
      </c>
      <c r="AE3908" s="12">
        <f t="shared" si="734"/>
        <v>14590</v>
      </c>
    </row>
    <row r="3909" spans="1:31" ht="12.6" hidden="1" customHeight="1" x14ac:dyDescent="0.2">
      <c r="A3909" s="26" t="s">
        <v>5053</v>
      </c>
      <c r="B3909" s="19"/>
      <c r="C3909" s="19"/>
      <c r="D3909" s="20"/>
      <c r="E3909" s="21"/>
      <c r="F3909" s="22"/>
      <c r="G3909" s="21"/>
      <c r="H3909" s="22"/>
      <c r="I3909" s="20"/>
      <c r="J3909" s="20"/>
      <c r="K3909" s="20">
        <v>100</v>
      </c>
      <c r="L3909" s="20"/>
      <c r="M3909" s="20"/>
      <c r="N3909" s="20"/>
      <c r="O3909" s="20">
        <v>100</v>
      </c>
      <c r="P3909" s="23" t="str">
        <f>VLOOKUP(A3909,'ИЗ ОСНОВЫ НОМЕНКЛАТУР'!D:E,2,0)</f>
        <v>Аксессуары для шкафов</v>
      </c>
      <c r="Q3909" s="23" t="str">
        <f>VLOOKUP(A3909,'ИЗ ОСНОВЫ НОМЕНКЛАТУР'!D:F,3,0)</f>
        <v>Шкаф/шкаф-купе наполнение (бренд Aristo)</v>
      </c>
      <c r="R3909" s="40">
        <f>VLOOKUP(A:A,'ИЗ ОСНОВЫ НОМЕНКЛАТУР'!D:G,4,0)</f>
        <v>145.9</v>
      </c>
      <c r="S3909" s="12" t="str">
        <f>VLOOKUP(A:A,'ИЗ ОСНОВЫ НОМЕНКЛАТУР'!D:H,5,0)</f>
        <v>C</v>
      </c>
      <c r="T3909" s="44">
        <f t="shared" si="723"/>
        <v>0</v>
      </c>
      <c r="U3909" s="44">
        <f t="shared" si="724"/>
        <v>0</v>
      </c>
      <c r="V3909" s="44">
        <f t="shared" si="725"/>
        <v>0</v>
      </c>
      <c r="W3909" s="44">
        <f t="shared" si="726"/>
        <v>0</v>
      </c>
      <c r="X3909" s="44">
        <f t="shared" si="727"/>
        <v>0</v>
      </c>
      <c r="Y3909" s="44">
        <f t="shared" si="728"/>
        <v>0</v>
      </c>
      <c r="Z3909" s="44">
        <f t="shared" si="729"/>
        <v>0</v>
      </c>
      <c r="AA3909" s="44">
        <f t="shared" si="730"/>
        <v>14590</v>
      </c>
      <c r="AB3909" s="44">
        <f t="shared" si="731"/>
        <v>0</v>
      </c>
      <c r="AC3909" s="44">
        <f t="shared" si="732"/>
        <v>0</v>
      </c>
      <c r="AD3909" s="44">
        <f t="shared" si="733"/>
        <v>0</v>
      </c>
      <c r="AE3909" s="12">
        <f t="shared" si="734"/>
        <v>14590</v>
      </c>
    </row>
    <row r="3910" spans="1:31" ht="12.6" hidden="1" customHeight="1" x14ac:dyDescent="0.2">
      <c r="A3910" s="26" t="s">
        <v>5054</v>
      </c>
      <c r="B3910" s="19"/>
      <c r="C3910" s="19"/>
      <c r="D3910" s="20"/>
      <c r="E3910" s="21"/>
      <c r="F3910" s="22"/>
      <c r="G3910" s="21"/>
      <c r="H3910" s="22"/>
      <c r="I3910" s="20"/>
      <c r="J3910" s="20"/>
      <c r="K3910" s="20">
        <v>200</v>
      </c>
      <c r="L3910" s="20"/>
      <c r="M3910" s="20"/>
      <c r="N3910" s="20"/>
      <c r="O3910" s="20">
        <v>200</v>
      </c>
      <c r="P3910" s="23" t="str">
        <f>VLOOKUP(A3910,'ИЗ ОСНОВЫ НОМЕНКЛАТУР'!D:E,2,0)</f>
        <v>Аксессуары для шкафов</v>
      </c>
      <c r="Q3910" s="23" t="str">
        <f>VLOOKUP(A3910,'ИЗ ОСНОВЫ НОМЕНКЛАТУР'!D:F,3,0)</f>
        <v>Шкаф/шкаф-купе наполнение (бренд Aristo)</v>
      </c>
      <c r="R3910" s="40">
        <f>VLOOKUP(A:A,'ИЗ ОСНОВЫ НОМЕНКЛАТУР'!D:G,4,0)</f>
        <v>135.49</v>
      </c>
      <c r="S3910" s="12" t="str">
        <f>VLOOKUP(A:A,'ИЗ ОСНОВЫ НОМЕНКЛАТУР'!D:H,5,0)</f>
        <v>C</v>
      </c>
      <c r="T3910" s="44">
        <f t="shared" si="723"/>
        <v>0</v>
      </c>
      <c r="U3910" s="44">
        <f t="shared" si="724"/>
        <v>0</v>
      </c>
      <c r="V3910" s="44">
        <f t="shared" si="725"/>
        <v>0</v>
      </c>
      <c r="W3910" s="44">
        <f t="shared" si="726"/>
        <v>0</v>
      </c>
      <c r="X3910" s="44">
        <f t="shared" si="727"/>
        <v>0</v>
      </c>
      <c r="Y3910" s="44">
        <f t="shared" si="728"/>
        <v>0</v>
      </c>
      <c r="Z3910" s="44">
        <f t="shared" si="729"/>
        <v>0</v>
      </c>
      <c r="AA3910" s="44">
        <f t="shared" si="730"/>
        <v>27098</v>
      </c>
      <c r="AB3910" s="44">
        <f t="shared" si="731"/>
        <v>0</v>
      </c>
      <c r="AC3910" s="44">
        <f t="shared" si="732"/>
        <v>0</v>
      </c>
      <c r="AD3910" s="44">
        <f t="shared" si="733"/>
        <v>0</v>
      </c>
      <c r="AE3910" s="12">
        <f t="shared" si="734"/>
        <v>27098</v>
      </c>
    </row>
    <row r="3911" spans="1:31" ht="12.6" hidden="1" customHeight="1" x14ac:dyDescent="0.2">
      <c r="A3911" s="26" t="s">
        <v>5055</v>
      </c>
      <c r="B3911" s="19"/>
      <c r="C3911" s="19"/>
      <c r="D3911" s="20"/>
      <c r="E3911" s="21"/>
      <c r="F3911" s="22"/>
      <c r="G3911" s="21"/>
      <c r="H3911" s="22"/>
      <c r="I3911" s="20">
        <v>340</v>
      </c>
      <c r="J3911" s="20">
        <v>57</v>
      </c>
      <c r="K3911" s="20">
        <v>80</v>
      </c>
      <c r="L3911" s="20"/>
      <c r="M3911" s="20"/>
      <c r="N3911" s="20">
        <v>20</v>
      </c>
      <c r="O3911" s="20">
        <v>497</v>
      </c>
      <c r="P3911" s="23" t="str">
        <f>VLOOKUP(A3911,'ИЗ ОСНОВЫ НОМЕНКЛАТУР'!D:E,2,0)</f>
        <v>Аксессуары для столешниц</v>
      </c>
      <c r="Q3911" s="23" t="str">
        <f>VLOOKUP(A3911,'ИЗ ОСНОВЫ НОМЕНКЛАТУР'!D:F,3,0)</f>
        <v>Профиль уплотнительный</v>
      </c>
      <c r="R3911" s="40">
        <f>VLOOKUP(A:A,'ИЗ ОСНОВЫ НОМЕНКЛАТУР'!D:G,4,0)</f>
        <v>1416.6317907444668</v>
      </c>
      <c r="S3911" s="12" t="str">
        <f>VLOOKUP(A:A,'ИЗ ОСНОВЫ НОМЕНКЛАТУР'!D:H,5,0)</f>
        <v>C</v>
      </c>
      <c r="T3911" s="44">
        <f t="shared" si="723"/>
        <v>0</v>
      </c>
      <c r="U3911" s="44">
        <f t="shared" si="724"/>
        <v>0</v>
      </c>
      <c r="V3911" s="44">
        <f t="shared" si="725"/>
        <v>0</v>
      </c>
      <c r="W3911" s="44">
        <f t="shared" si="726"/>
        <v>0</v>
      </c>
      <c r="X3911" s="44">
        <f t="shared" si="727"/>
        <v>0</v>
      </c>
      <c r="Y3911" s="44">
        <f t="shared" si="728"/>
        <v>481654.80885311874</v>
      </c>
      <c r="Z3911" s="44">
        <f t="shared" si="729"/>
        <v>80748.012072434605</v>
      </c>
      <c r="AA3911" s="44">
        <f t="shared" si="730"/>
        <v>113330.54325955734</v>
      </c>
      <c r="AB3911" s="44">
        <f t="shared" si="731"/>
        <v>0</v>
      </c>
      <c r="AC3911" s="44">
        <f t="shared" si="732"/>
        <v>0</v>
      </c>
      <c r="AD3911" s="44">
        <f t="shared" si="733"/>
        <v>28332.635814889334</v>
      </c>
      <c r="AE3911" s="12">
        <f t="shared" si="734"/>
        <v>704066</v>
      </c>
    </row>
    <row r="3912" spans="1:31" ht="12.6" hidden="1" customHeight="1" x14ac:dyDescent="0.2">
      <c r="A3912" s="26" t="s">
        <v>1622</v>
      </c>
      <c r="B3912" s="19"/>
      <c r="C3912" s="19"/>
      <c r="D3912" s="20"/>
      <c r="E3912" s="21"/>
      <c r="F3912" s="22"/>
      <c r="G3912" s="21"/>
      <c r="H3912" s="22"/>
      <c r="I3912" s="20">
        <v>80</v>
      </c>
      <c r="J3912" s="20">
        <v>57</v>
      </c>
      <c r="K3912" s="20">
        <v>40</v>
      </c>
      <c r="L3912" s="20"/>
      <c r="M3912" s="20"/>
      <c r="N3912" s="20">
        <v>17</v>
      </c>
      <c r="O3912" s="20">
        <v>194</v>
      </c>
      <c r="P3912" s="23" t="str">
        <f>VLOOKUP(A3912,'ИЗ ОСНОВЫ НОМЕНКЛАТУР'!D:E,2,0)</f>
        <v>Аксессуары для столешниц</v>
      </c>
      <c r="Q3912" s="23" t="str">
        <f>VLOOKUP(A3912,'ИЗ ОСНОВЫ НОМЕНКЛАТУР'!D:F,3,0)</f>
        <v>Профиль уплотнительный</v>
      </c>
      <c r="R3912" s="40">
        <f>VLOOKUP(A:A,'ИЗ ОСНОВЫ НОМЕНКЛАТУР'!D:G,4,0)</f>
        <v>1945.8500000000001</v>
      </c>
      <c r="S3912" s="12" t="str">
        <f>VLOOKUP(A:A,'ИЗ ОСНОВЫ НОМЕНКЛАТУР'!D:H,5,0)</f>
        <v>C</v>
      </c>
      <c r="T3912" s="44">
        <f t="shared" si="723"/>
        <v>0</v>
      </c>
      <c r="U3912" s="44">
        <f t="shared" si="724"/>
        <v>0</v>
      </c>
      <c r="V3912" s="44">
        <f t="shared" si="725"/>
        <v>0</v>
      </c>
      <c r="W3912" s="44">
        <f t="shared" si="726"/>
        <v>0</v>
      </c>
      <c r="X3912" s="44">
        <f t="shared" si="727"/>
        <v>0</v>
      </c>
      <c r="Y3912" s="44">
        <f t="shared" si="728"/>
        <v>155668</v>
      </c>
      <c r="Z3912" s="44">
        <f t="shared" si="729"/>
        <v>110913.45000000001</v>
      </c>
      <c r="AA3912" s="44">
        <f t="shared" si="730"/>
        <v>77834</v>
      </c>
      <c r="AB3912" s="44">
        <f t="shared" si="731"/>
        <v>0</v>
      </c>
      <c r="AC3912" s="44">
        <f t="shared" si="732"/>
        <v>0</v>
      </c>
      <c r="AD3912" s="44">
        <f t="shared" si="733"/>
        <v>33079.450000000004</v>
      </c>
      <c r="AE3912" s="12">
        <f t="shared" si="734"/>
        <v>377494.9</v>
      </c>
    </row>
    <row r="3913" spans="1:31" ht="12.6" hidden="1" customHeight="1" x14ac:dyDescent="0.2">
      <c r="A3913" s="26" t="s">
        <v>1615</v>
      </c>
      <c r="B3913" s="19"/>
      <c r="C3913" s="19"/>
      <c r="D3913" s="20"/>
      <c r="E3913" s="21"/>
      <c r="F3913" s="22"/>
      <c r="G3913" s="21"/>
      <c r="H3913" s="22"/>
      <c r="I3913" s="20">
        <v>350</v>
      </c>
      <c r="J3913" s="20">
        <v>643</v>
      </c>
      <c r="K3913" s="20">
        <v>1750</v>
      </c>
      <c r="L3913" s="20">
        <v>1</v>
      </c>
      <c r="M3913" s="20">
        <v>17</v>
      </c>
      <c r="N3913" s="20">
        <v>31</v>
      </c>
      <c r="O3913" s="20">
        <v>2792</v>
      </c>
      <c r="P3913" s="23" t="str">
        <f>VLOOKUP(A3913,'ИЗ ОСНОВЫ НОМЕНКЛАТУР'!D:E,2,0)</f>
        <v>Аксессуары для столешниц</v>
      </c>
      <c r="Q3913" s="23" t="str">
        <f>VLOOKUP(A3913,'ИЗ ОСНОВЫ НОМЕНКЛАТУР'!D:F,3,0)</f>
        <v>Профиль уплотнительный</v>
      </c>
      <c r="R3913" s="40">
        <f>VLOOKUP(A:A,'ИЗ ОСНОВЫ НОМЕНКЛАТУР'!D:G,4,0)</f>
        <v>407.89840088839537</v>
      </c>
      <c r="S3913" s="12" t="str">
        <f>VLOOKUP(A:A,'ИЗ ОСНОВЫ НОМЕНКЛАТУР'!D:H,5,0)</f>
        <v>B</v>
      </c>
      <c r="T3913" s="44">
        <f t="shared" ref="T3913:T3976" si="735">$R3913*D3913</f>
        <v>0</v>
      </c>
      <c r="U3913" s="44">
        <f t="shared" ref="U3913:U3976" si="736">$R3913*E3913</f>
        <v>0</v>
      </c>
      <c r="V3913" s="44">
        <f t="shared" ref="V3913:V3976" si="737">$R3913*F3913</f>
        <v>0</v>
      </c>
      <c r="W3913" s="44">
        <f t="shared" ref="W3913:W3976" si="738">$R3913*G3913</f>
        <v>0</v>
      </c>
      <c r="X3913" s="44">
        <f t="shared" ref="X3913:X3976" si="739">$R3913*H3913</f>
        <v>0</v>
      </c>
      <c r="Y3913" s="44">
        <f t="shared" ref="Y3913:Y3976" si="740">$R3913*I3913</f>
        <v>142764.44031093837</v>
      </c>
      <c r="Z3913" s="44">
        <f t="shared" ref="Z3913:Z3976" si="741">$R3913*J3913</f>
        <v>262278.67177123821</v>
      </c>
      <c r="AA3913" s="44">
        <f t="shared" ref="AA3913:AA3976" si="742">$R3913*K3913</f>
        <v>713822.20155469188</v>
      </c>
      <c r="AB3913" s="44">
        <f t="shared" ref="AB3913:AB3976" si="743">$R3913*L3913</f>
        <v>407.89840088839537</v>
      </c>
      <c r="AC3913" s="44">
        <f t="shared" ref="AC3913:AC3976" si="744">$R3913*M3913</f>
        <v>6934.2728151027213</v>
      </c>
      <c r="AD3913" s="44">
        <f t="shared" ref="AD3913:AD3976" si="745">$R3913*N3913</f>
        <v>12644.850427540256</v>
      </c>
      <c r="AE3913" s="12">
        <f t="shared" ref="AE3913:AE3976" si="746">SUM(T3913:AD3913)</f>
        <v>1138852.3352803998</v>
      </c>
    </row>
    <row r="3914" spans="1:31" ht="12.6" hidden="1" customHeight="1" x14ac:dyDescent="0.2">
      <c r="A3914" s="26" t="s">
        <v>5056</v>
      </c>
      <c r="B3914" s="19"/>
      <c r="C3914" s="19"/>
      <c r="D3914" s="20"/>
      <c r="E3914" s="21"/>
      <c r="F3914" s="22"/>
      <c r="G3914" s="21"/>
      <c r="H3914" s="22"/>
      <c r="I3914" s="20"/>
      <c r="J3914" s="20"/>
      <c r="K3914" s="20">
        <v>100</v>
      </c>
      <c r="L3914" s="20"/>
      <c r="M3914" s="20"/>
      <c r="N3914" s="20"/>
      <c r="O3914" s="20">
        <v>100</v>
      </c>
      <c r="P3914" s="23" t="str">
        <f>VLOOKUP(A3914,'ИЗ ОСНОВЫ НОМЕНКЛАТУР'!D:E,2,0)</f>
        <v>Аксессуары для шкафов</v>
      </c>
      <c r="Q3914" s="23" t="str">
        <f>VLOOKUP(A3914,'ИЗ ОСНОВЫ НОМЕНКЛАТУР'!D:F,3,0)</f>
        <v>Шкаф/шкаф-купе наполнение (бренд Aristo)</v>
      </c>
      <c r="R3914" s="40">
        <f>VLOOKUP(A:A,'ИЗ ОСНОВЫ НОМЕНКЛАТУР'!D:G,4,0)</f>
        <v>162.15</v>
      </c>
      <c r="S3914" s="12" t="str">
        <f>VLOOKUP(A:A,'ИЗ ОСНОВЫ НОМЕНКЛАТУР'!D:H,5,0)</f>
        <v>C</v>
      </c>
      <c r="T3914" s="44">
        <f t="shared" si="735"/>
        <v>0</v>
      </c>
      <c r="U3914" s="44">
        <f t="shared" si="736"/>
        <v>0</v>
      </c>
      <c r="V3914" s="44">
        <f t="shared" si="737"/>
        <v>0</v>
      </c>
      <c r="W3914" s="44">
        <f t="shared" si="738"/>
        <v>0</v>
      </c>
      <c r="X3914" s="44">
        <f t="shared" si="739"/>
        <v>0</v>
      </c>
      <c r="Y3914" s="44">
        <f t="shared" si="740"/>
        <v>0</v>
      </c>
      <c r="Z3914" s="44">
        <f t="shared" si="741"/>
        <v>0</v>
      </c>
      <c r="AA3914" s="44">
        <f t="shared" si="742"/>
        <v>16215</v>
      </c>
      <c r="AB3914" s="44">
        <f t="shared" si="743"/>
        <v>0</v>
      </c>
      <c r="AC3914" s="44">
        <f t="shared" si="744"/>
        <v>0</v>
      </c>
      <c r="AD3914" s="44">
        <f t="shared" si="745"/>
        <v>0</v>
      </c>
      <c r="AE3914" s="12">
        <f t="shared" si="746"/>
        <v>16215</v>
      </c>
    </row>
    <row r="3915" spans="1:31" ht="12.6" hidden="1" customHeight="1" x14ac:dyDescent="0.2">
      <c r="A3915" s="26" t="s">
        <v>5057</v>
      </c>
      <c r="B3915" s="19"/>
      <c r="C3915" s="19"/>
      <c r="D3915" s="20"/>
      <c r="E3915" s="21"/>
      <c r="F3915" s="22"/>
      <c r="G3915" s="21"/>
      <c r="H3915" s="22"/>
      <c r="I3915" s="20"/>
      <c r="J3915" s="20"/>
      <c r="K3915" s="20">
        <v>100</v>
      </c>
      <c r="L3915" s="20"/>
      <c r="M3915" s="20"/>
      <c r="N3915" s="20"/>
      <c r="O3915" s="20">
        <v>100</v>
      </c>
      <c r="P3915" s="23" t="str">
        <f>VLOOKUP(A3915,'ИЗ ОСНОВЫ НОМЕНКЛАТУР'!D:E,2,0)</f>
        <v>Аксессуары для шкафов</v>
      </c>
      <c r="Q3915" s="23" t="str">
        <f>VLOOKUP(A3915,'ИЗ ОСНОВЫ НОМЕНКЛАТУР'!D:F,3,0)</f>
        <v>Шкаф/шкаф-купе наполнение (бренд Aristo)</v>
      </c>
      <c r="R3915" s="40">
        <f>VLOOKUP(A:A,'ИЗ ОСНОВЫ НОМЕНКЛАТУР'!D:G,4,0)</f>
        <v>145.9</v>
      </c>
      <c r="S3915" s="12" t="str">
        <f>VLOOKUP(A:A,'ИЗ ОСНОВЫ НОМЕНКЛАТУР'!D:H,5,0)</f>
        <v>C</v>
      </c>
      <c r="T3915" s="44">
        <f t="shared" si="735"/>
        <v>0</v>
      </c>
      <c r="U3915" s="44">
        <f t="shared" si="736"/>
        <v>0</v>
      </c>
      <c r="V3915" s="44">
        <f t="shared" si="737"/>
        <v>0</v>
      </c>
      <c r="W3915" s="44">
        <f t="shared" si="738"/>
        <v>0</v>
      </c>
      <c r="X3915" s="44">
        <f t="shared" si="739"/>
        <v>0</v>
      </c>
      <c r="Y3915" s="44">
        <f t="shared" si="740"/>
        <v>0</v>
      </c>
      <c r="Z3915" s="44">
        <f t="shared" si="741"/>
        <v>0</v>
      </c>
      <c r="AA3915" s="44">
        <f t="shared" si="742"/>
        <v>14590</v>
      </c>
      <c r="AB3915" s="44">
        <f t="shared" si="743"/>
        <v>0</v>
      </c>
      <c r="AC3915" s="44">
        <f t="shared" si="744"/>
        <v>0</v>
      </c>
      <c r="AD3915" s="44">
        <f t="shared" si="745"/>
        <v>0</v>
      </c>
      <c r="AE3915" s="12">
        <f t="shared" si="746"/>
        <v>14590</v>
      </c>
    </row>
    <row r="3916" spans="1:31" ht="12.6" hidden="1" customHeight="1" x14ac:dyDescent="0.2">
      <c r="A3916" s="26" t="s">
        <v>3736</v>
      </c>
      <c r="B3916" s="19"/>
      <c r="C3916" s="19"/>
      <c r="D3916" s="20"/>
      <c r="E3916" s="21"/>
      <c r="F3916" s="22"/>
      <c r="G3916" s="21"/>
      <c r="H3916" s="22"/>
      <c r="I3916" s="20"/>
      <c r="J3916" s="20"/>
      <c r="K3916" s="20">
        <v>88</v>
      </c>
      <c r="L3916" s="20"/>
      <c r="M3916" s="20"/>
      <c r="N3916" s="20"/>
      <c r="O3916" s="20">
        <v>88</v>
      </c>
      <c r="P3916" s="23" t="str">
        <f>VLOOKUP(A3916,'ИЗ ОСНОВЫ НОМЕНКЛАТУР'!D:E,2,0)</f>
        <v>Аксессуары для шкафов</v>
      </c>
      <c r="Q3916" s="23" t="str">
        <f>VLOOKUP(A3916,'ИЗ ОСНОВЫ НОМЕНКЛАТУР'!D:F,3,0)</f>
        <v>Шкаф/шкаф-купе наполнение (бренд Aristo)</v>
      </c>
      <c r="R3916" s="40">
        <f>VLOOKUP(A:A,'ИЗ ОСНОВЫ НОМЕНКЛАТУР'!D:G,4,0)</f>
        <v>190.67</v>
      </c>
      <c r="S3916" s="12" t="str">
        <f>VLOOKUP(A:A,'ИЗ ОСНОВЫ НОМЕНКЛАТУР'!D:H,5,0)</f>
        <v>C</v>
      </c>
      <c r="T3916" s="44">
        <f t="shared" si="735"/>
        <v>0</v>
      </c>
      <c r="U3916" s="44">
        <f t="shared" si="736"/>
        <v>0</v>
      </c>
      <c r="V3916" s="44">
        <f t="shared" si="737"/>
        <v>0</v>
      </c>
      <c r="W3916" s="44">
        <f t="shared" si="738"/>
        <v>0</v>
      </c>
      <c r="X3916" s="44">
        <f t="shared" si="739"/>
        <v>0</v>
      </c>
      <c r="Y3916" s="44">
        <f t="shared" si="740"/>
        <v>0</v>
      </c>
      <c r="Z3916" s="44">
        <f t="shared" si="741"/>
        <v>0</v>
      </c>
      <c r="AA3916" s="44">
        <f t="shared" si="742"/>
        <v>16778.96</v>
      </c>
      <c r="AB3916" s="44">
        <f t="shared" si="743"/>
        <v>0</v>
      </c>
      <c r="AC3916" s="44">
        <f t="shared" si="744"/>
        <v>0</v>
      </c>
      <c r="AD3916" s="44">
        <f t="shared" si="745"/>
        <v>0</v>
      </c>
      <c r="AE3916" s="12">
        <f t="shared" si="746"/>
        <v>16778.96</v>
      </c>
    </row>
    <row r="3917" spans="1:31" ht="12.6" hidden="1" customHeight="1" x14ac:dyDescent="0.2">
      <c r="A3917" s="26" t="s">
        <v>5058</v>
      </c>
      <c r="B3917" s="19"/>
      <c r="C3917" s="19"/>
      <c r="D3917" s="20"/>
      <c r="E3917" s="21"/>
      <c r="F3917" s="22"/>
      <c r="G3917" s="21"/>
      <c r="H3917" s="22"/>
      <c r="I3917" s="20"/>
      <c r="J3917" s="20"/>
      <c r="K3917" s="20">
        <v>50</v>
      </c>
      <c r="L3917" s="20"/>
      <c r="M3917" s="20"/>
      <c r="N3917" s="20"/>
      <c r="O3917" s="20">
        <v>50</v>
      </c>
      <c r="P3917" s="23" t="str">
        <f>VLOOKUP(A3917,'ИЗ ОСНОВЫ НОМЕНКЛАТУР'!D:E,2,0)</f>
        <v>Аксессуары для шкафов</v>
      </c>
      <c r="Q3917" s="23" t="str">
        <f>VLOOKUP(A3917,'ИЗ ОСНОВЫ НОМЕНКЛАТУР'!D:F,3,0)</f>
        <v>Шкаф/шкаф-купе наполнение (бренд Aristo)</v>
      </c>
      <c r="R3917" s="40">
        <f>VLOOKUP(A:A,'ИЗ ОСНОВЫ НОМЕНКЛАТУР'!D:G,4,0)</f>
        <v>355.58</v>
      </c>
      <c r="S3917" s="12" t="str">
        <f>VLOOKUP(A:A,'ИЗ ОСНОВЫ НОМЕНКЛАТУР'!D:H,5,0)</f>
        <v>C</v>
      </c>
      <c r="T3917" s="44">
        <f t="shared" si="735"/>
        <v>0</v>
      </c>
      <c r="U3917" s="44">
        <f t="shared" si="736"/>
        <v>0</v>
      </c>
      <c r="V3917" s="44">
        <f t="shared" si="737"/>
        <v>0</v>
      </c>
      <c r="W3917" s="44">
        <f t="shared" si="738"/>
        <v>0</v>
      </c>
      <c r="X3917" s="44">
        <f t="shared" si="739"/>
        <v>0</v>
      </c>
      <c r="Y3917" s="44">
        <f t="shared" si="740"/>
        <v>0</v>
      </c>
      <c r="Z3917" s="44">
        <f t="shared" si="741"/>
        <v>0</v>
      </c>
      <c r="AA3917" s="44">
        <f t="shared" si="742"/>
        <v>17779</v>
      </c>
      <c r="AB3917" s="44">
        <f t="shared" si="743"/>
        <v>0</v>
      </c>
      <c r="AC3917" s="44">
        <f t="shared" si="744"/>
        <v>0</v>
      </c>
      <c r="AD3917" s="44">
        <f t="shared" si="745"/>
        <v>0</v>
      </c>
      <c r="AE3917" s="12">
        <f t="shared" si="746"/>
        <v>17779</v>
      </c>
    </row>
    <row r="3918" spans="1:31" ht="12.6" hidden="1" customHeight="1" x14ac:dyDescent="0.2">
      <c r="A3918" s="26" t="s">
        <v>3796</v>
      </c>
      <c r="B3918" s="19"/>
      <c r="C3918" s="19"/>
      <c r="D3918" s="20"/>
      <c r="E3918" s="21"/>
      <c r="F3918" s="22"/>
      <c r="G3918" s="21"/>
      <c r="H3918" s="22"/>
      <c r="I3918" s="20"/>
      <c r="J3918" s="20"/>
      <c r="K3918" s="20">
        <v>183.6</v>
      </c>
      <c r="L3918" s="20"/>
      <c r="M3918" s="20"/>
      <c r="N3918" s="20"/>
      <c r="O3918" s="20">
        <v>183.6</v>
      </c>
      <c r="P3918" s="23" t="str">
        <f>VLOOKUP(A3918,'ИЗ ОСНОВЫ НОМЕНКЛАТУР'!D:E,2,0)</f>
        <v>Аксессуары для шкафов</v>
      </c>
      <c r="Q3918" s="23" t="str">
        <f>VLOOKUP(A3918,'ИЗ ОСНОВЫ НОМЕНКЛАТУР'!D:F,3,0)</f>
        <v>Шкаф/шкаф-купе наполнение (бренд Aristo)</v>
      </c>
      <c r="R3918" s="40">
        <f>VLOOKUP(A:A,'ИЗ ОСНОВЫ НОМЕНКЛАТУР'!D:G,4,0)</f>
        <v>192.72987804878051</v>
      </c>
      <c r="S3918" s="12" t="str">
        <f>VLOOKUP(A:A,'ИЗ ОСНОВЫ НОМЕНКЛАТУР'!D:H,5,0)</f>
        <v>C</v>
      </c>
      <c r="T3918" s="44">
        <f t="shared" si="735"/>
        <v>0</v>
      </c>
      <c r="U3918" s="44">
        <f t="shared" si="736"/>
        <v>0</v>
      </c>
      <c r="V3918" s="44">
        <f t="shared" si="737"/>
        <v>0</v>
      </c>
      <c r="W3918" s="44">
        <f t="shared" si="738"/>
        <v>0</v>
      </c>
      <c r="X3918" s="44">
        <f t="shared" si="739"/>
        <v>0</v>
      </c>
      <c r="Y3918" s="44">
        <f t="shared" si="740"/>
        <v>0</v>
      </c>
      <c r="Z3918" s="44">
        <f t="shared" si="741"/>
        <v>0</v>
      </c>
      <c r="AA3918" s="44">
        <f t="shared" si="742"/>
        <v>35385.2056097561</v>
      </c>
      <c r="AB3918" s="44">
        <f t="shared" si="743"/>
        <v>0</v>
      </c>
      <c r="AC3918" s="44">
        <f t="shared" si="744"/>
        <v>0</v>
      </c>
      <c r="AD3918" s="44">
        <f t="shared" si="745"/>
        <v>0</v>
      </c>
      <c r="AE3918" s="12">
        <f t="shared" si="746"/>
        <v>35385.2056097561</v>
      </c>
    </row>
    <row r="3919" spans="1:31" ht="12.6" hidden="1" customHeight="1" x14ac:dyDescent="0.2">
      <c r="A3919" s="26" t="s">
        <v>5059</v>
      </c>
      <c r="B3919" s="19"/>
      <c r="C3919" s="19"/>
      <c r="D3919" s="20"/>
      <c r="E3919" s="21"/>
      <c r="F3919" s="22"/>
      <c r="G3919" s="21"/>
      <c r="H3919" s="22"/>
      <c r="I3919" s="20"/>
      <c r="J3919" s="20"/>
      <c r="K3919" s="20">
        <v>200</v>
      </c>
      <c r="L3919" s="20"/>
      <c r="M3919" s="20"/>
      <c r="N3919" s="20"/>
      <c r="O3919" s="20">
        <v>200</v>
      </c>
      <c r="P3919" s="23" t="str">
        <f>VLOOKUP(A3919,'ИЗ ОСНОВЫ НОМЕНКЛАТУР'!D:E,2,0)</f>
        <v>Аксессуары для шкафов</v>
      </c>
      <c r="Q3919" s="23" t="str">
        <f>VLOOKUP(A3919,'ИЗ ОСНОВЫ НОМЕНКЛАТУР'!D:F,3,0)</f>
        <v>Шкаф/шкаф-купе наполнение (бренд Aristo)</v>
      </c>
      <c r="R3919" s="40">
        <f>VLOOKUP(A:A,'ИЗ ОСНОВЫ НОМЕНКЛАТУР'!D:G,4,0)</f>
        <v>134.755</v>
      </c>
      <c r="S3919" s="12" t="str">
        <f>VLOOKUP(A:A,'ИЗ ОСНОВЫ НОМЕНКЛАТУР'!D:H,5,0)</f>
        <v>C</v>
      </c>
      <c r="T3919" s="44">
        <f t="shared" si="735"/>
        <v>0</v>
      </c>
      <c r="U3919" s="44">
        <f t="shared" si="736"/>
        <v>0</v>
      </c>
      <c r="V3919" s="44">
        <f t="shared" si="737"/>
        <v>0</v>
      </c>
      <c r="W3919" s="44">
        <f t="shared" si="738"/>
        <v>0</v>
      </c>
      <c r="X3919" s="44">
        <f t="shared" si="739"/>
        <v>0</v>
      </c>
      <c r="Y3919" s="44">
        <f t="shared" si="740"/>
        <v>0</v>
      </c>
      <c r="Z3919" s="44">
        <f t="shared" si="741"/>
        <v>0</v>
      </c>
      <c r="AA3919" s="44">
        <f t="shared" si="742"/>
        <v>26951</v>
      </c>
      <c r="AB3919" s="44">
        <f t="shared" si="743"/>
        <v>0</v>
      </c>
      <c r="AC3919" s="44">
        <f t="shared" si="744"/>
        <v>0</v>
      </c>
      <c r="AD3919" s="44">
        <f t="shared" si="745"/>
        <v>0</v>
      </c>
      <c r="AE3919" s="12">
        <f t="shared" si="746"/>
        <v>26951</v>
      </c>
    </row>
    <row r="3920" spans="1:31" ht="12.6" hidden="1" customHeight="1" x14ac:dyDescent="0.2">
      <c r="A3920" s="26" t="s">
        <v>3746</v>
      </c>
      <c r="B3920" s="19"/>
      <c r="C3920" s="19"/>
      <c r="D3920" s="20"/>
      <c r="E3920" s="21"/>
      <c r="F3920" s="22"/>
      <c r="G3920" s="21"/>
      <c r="H3920" s="22"/>
      <c r="I3920" s="20"/>
      <c r="J3920" s="20"/>
      <c r="K3920" s="20">
        <v>193</v>
      </c>
      <c r="L3920" s="20"/>
      <c r="M3920" s="20"/>
      <c r="N3920" s="20"/>
      <c r="O3920" s="20">
        <v>193</v>
      </c>
      <c r="P3920" s="23" t="str">
        <f>VLOOKUP(A3920,'ИЗ ОСНОВЫ НОМЕНКЛАТУР'!D:E,2,0)</f>
        <v>Аксессуары для шкафов</v>
      </c>
      <c r="Q3920" s="23" t="str">
        <f>VLOOKUP(A3920,'ИЗ ОСНОВЫ НОМЕНКЛАТУР'!D:F,3,0)</f>
        <v>Шкаф/шкаф-купе наполнение (бренд Aristo)</v>
      </c>
      <c r="R3920" s="40">
        <f>VLOOKUP(A:A,'ИЗ ОСНОВЫ НОМЕНКЛАТУР'!D:G,4,0)</f>
        <v>134.77000000000001</v>
      </c>
      <c r="S3920" s="12" t="str">
        <f>VLOOKUP(A:A,'ИЗ ОСНОВЫ НОМЕНКЛАТУР'!D:H,5,0)</f>
        <v>C</v>
      </c>
      <c r="T3920" s="44">
        <f t="shared" si="735"/>
        <v>0</v>
      </c>
      <c r="U3920" s="44">
        <f t="shared" si="736"/>
        <v>0</v>
      </c>
      <c r="V3920" s="44">
        <f t="shared" si="737"/>
        <v>0</v>
      </c>
      <c r="W3920" s="44">
        <f t="shared" si="738"/>
        <v>0</v>
      </c>
      <c r="X3920" s="44">
        <f t="shared" si="739"/>
        <v>0</v>
      </c>
      <c r="Y3920" s="44">
        <f t="shared" si="740"/>
        <v>0</v>
      </c>
      <c r="Z3920" s="44">
        <f t="shared" si="741"/>
        <v>0</v>
      </c>
      <c r="AA3920" s="44">
        <f t="shared" si="742"/>
        <v>26010.61</v>
      </c>
      <c r="AB3920" s="44">
        <f t="shared" si="743"/>
        <v>0</v>
      </c>
      <c r="AC3920" s="44">
        <f t="shared" si="744"/>
        <v>0</v>
      </c>
      <c r="AD3920" s="44">
        <f t="shared" si="745"/>
        <v>0</v>
      </c>
      <c r="AE3920" s="12">
        <f t="shared" si="746"/>
        <v>26010.61</v>
      </c>
    </row>
    <row r="3921" spans="1:31" ht="12.6" hidden="1" customHeight="1" x14ac:dyDescent="0.2">
      <c r="A3921" s="26" t="s">
        <v>3738</v>
      </c>
      <c r="B3921" s="19"/>
      <c r="C3921" s="19"/>
      <c r="D3921" s="20"/>
      <c r="E3921" s="21"/>
      <c r="F3921" s="22"/>
      <c r="G3921" s="21"/>
      <c r="H3921" s="22"/>
      <c r="I3921" s="20"/>
      <c r="J3921" s="20"/>
      <c r="K3921" s="20">
        <v>166</v>
      </c>
      <c r="L3921" s="20"/>
      <c r="M3921" s="20"/>
      <c r="N3921" s="20"/>
      <c r="O3921" s="20">
        <v>166</v>
      </c>
      <c r="P3921" s="23" t="str">
        <f>VLOOKUP(A3921,'ИЗ ОСНОВЫ НОМЕНКЛАТУР'!D:E,2,0)</f>
        <v>Аксессуары для шкафов</v>
      </c>
      <c r="Q3921" s="23" t="str">
        <f>VLOOKUP(A3921,'ИЗ ОСНОВЫ НОМЕНКЛАТУР'!D:F,3,0)</f>
        <v>Шкаф/шкаф-купе наполнение (бренд Aristo)</v>
      </c>
      <c r="R3921" s="40">
        <f>VLOOKUP(A:A,'ИЗ ОСНОВЫ НОМЕНКЛАТУР'!D:G,4,0)</f>
        <v>135.48999999999998</v>
      </c>
      <c r="S3921" s="12" t="str">
        <f>VLOOKUP(A:A,'ИЗ ОСНОВЫ НОМЕНКЛАТУР'!D:H,5,0)</f>
        <v>B</v>
      </c>
      <c r="T3921" s="44">
        <f t="shared" si="735"/>
        <v>0</v>
      </c>
      <c r="U3921" s="44">
        <f t="shared" si="736"/>
        <v>0</v>
      </c>
      <c r="V3921" s="44">
        <f t="shared" si="737"/>
        <v>0</v>
      </c>
      <c r="W3921" s="44">
        <f t="shared" si="738"/>
        <v>0</v>
      </c>
      <c r="X3921" s="44">
        <f t="shared" si="739"/>
        <v>0</v>
      </c>
      <c r="Y3921" s="44">
        <f t="shared" si="740"/>
        <v>0</v>
      </c>
      <c r="Z3921" s="44">
        <f t="shared" si="741"/>
        <v>0</v>
      </c>
      <c r="AA3921" s="44">
        <f t="shared" si="742"/>
        <v>22491.339999999997</v>
      </c>
      <c r="AB3921" s="44">
        <f t="shared" si="743"/>
        <v>0</v>
      </c>
      <c r="AC3921" s="44">
        <f t="shared" si="744"/>
        <v>0</v>
      </c>
      <c r="AD3921" s="44">
        <f t="shared" si="745"/>
        <v>0</v>
      </c>
      <c r="AE3921" s="12">
        <f t="shared" si="746"/>
        <v>22491.339999999997</v>
      </c>
    </row>
    <row r="3922" spans="1:31" ht="12.6" hidden="1" customHeight="1" x14ac:dyDescent="0.2">
      <c r="A3922" s="26" t="s">
        <v>3729</v>
      </c>
      <c r="B3922" s="19"/>
      <c r="C3922" s="19"/>
      <c r="D3922" s="20"/>
      <c r="E3922" s="21"/>
      <c r="F3922" s="22"/>
      <c r="G3922" s="21"/>
      <c r="H3922" s="22"/>
      <c r="I3922" s="20"/>
      <c r="J3922" s="20"/>
      <c r="K3922" s="20">
        <v>58</v>
      </c>
      <c r="L3922" s="20"/>
      <c r="M3922" s="20"/>
      <c r="N3922" s="20"/>
      <c r="O3922" s="20">
        <v>58</v>
      </c>
      <c r="P3922" s="23" t="str">
        <f>VLOOKUP(A3922,'ИЗ ОСНОВЫ НОМЕНКЛАТУР'!D:E,2,0)</f>
        <v>Аксессуары для шкафов</v>
      </c>
      <c r="Q3922" s="23" t="str">
        <f>VLOOKUP(A3922,'ИЗ ОСНОВЫ НОМЕНКЛАТУР'!D:F,3,0)</f>
        <v>Шкаф/шкаф-купе наполнение (бренд Aristo)</v>
      </c>
      <c r="R3922" s="40">
        <f>VLOOKUP(A:A,'ИЗ ОСНОВЫ НОМЕНКЛАТУР'!D:G,4,0)</f>
        <v>144.05609523809522</v>
      </c>
      <c r="S3922" s="12" t="str">
        <f>VLOOKUP(A:A,'ИЗ ОСНОВЫ НОМЕНКЛАТУР'!D:H,5,0)</f>
        <v>B</v>
      </c>
      <c r="T3922" s="44">
        <f t="shared" si="735"/>
        <v>0</v>
      </c>
      <c r="U3922" s="44">
        <f t="shared" si="736"/>
        <v>0</v>
      </c>
      <c r="V3922" s="44">
        <f t="shared" si="737"/>
        <v>0</v>
      </c>
      <c r="W3922" s="44">
        <f t="shared" si="738"/>
        <v>0</v>
      </c>
      <c r="X3922" s="44">
        <f t="shared" si="739"/>
        <v>0</v>
      </c>
      <c r="Y3922" s="44">
        <f t="shared" si="740"/>
        <v>0</v>
      </c>
      <c r="Z3922" s="44">
        <f t="shared" si="741"/>
        <v>0</v>
      </c>
      <c r="AA3922" s="44">
        <f t="shared" si="742"/>
        <v>8355.2535238095224</v>
      </c>
      <c r="AB3922" s="44">
        <f t="shared" si="743"/>
        <v>0</v>
      </c>
      <c r="AC3922" s="44">
        <f t="shared" si="744"/>
        <v>0</v>
      </c>
      <c r="AD3922" s="44">
        <f t="shared" si="745"/>
        <v>0</v>
      </c>
      <c r="AE3922" s="12">
        <f t="shared" si="746"/>
        <v>8355.2535238095224</v>
      </c>
    </row>
    <row r="3923" spans="1:31" ht="12.6" hidden="1" customHeight="1" x14ac:dyDescent="0.2">
      <c r="A3923" s="26" t="s">
        <v>1617</v>
      </c>
      <c r="B3923" s="19"/>
      <c r="C3923" s="19"/>
      <c r="D3923" s="20"/>
      <c r="E3923" s="21"/>
      <c r="F3923" s="22"/>
      <c r="G3923" s="21"/>
      <c r="H3923" s="22"/>
      <c r="I3923" s="20"/>
      <c r="J3923" s="20">
        <v>123</v>
      </c>
      <c r="K3923" s="20"/>
      <c r="L3923" s="20"/>
      <c r="M3923" s="20"/>
      <c r="N3923" s="20">
        <v>57</v>
      </c>
      <c r="O3923" s="20">
        <v>180</v>
      </c>
      <c r="P3923" s="23" t="str">
        <f>VLOOKUP(A3923,'ИЗ ОСНОВЫ НОМЕНКЛАТУР'!D:E,2,0)</f>
        <v>Аксессуары для столешниц</v>
      </c>
      <c r="Q3923" s="23" t="str">
        <f>VLOOKUP(A3923,'ИЗ ОСНОВЫ НОМЕНКЛАТУР'!D:F,3,0)</f>
        <v>Профиль уплотнительный</v>
      </c>
      <c r="R3923" s="40">
        <f>VLOOKUP(A:A,'ИЗ ОСНОВЫ НОМЕНКЛАТУР'!D:G,4,0)</f>
        <v>519.81843558282208</v>
      </c>
      <c r="S3923" s="12" t="str">
        <f>VLOOKUP(A:A,'ИЗ ОСНОВЫ НОМЕНКЛАТУР'!D:H,5,0)</f>
        <v>B</v>
      </c>
      <c r="T3923" s="44">
        <f t="shared" si="735"/>
        <v>0</v>
      </c>
      <c r="U3923" s="44">
        <f t="shared" si="736"/>
        <v>0</v>
      </c>
      <c r="V3923" s="44">
        <f t="shared" si="737"/>
        <v>0</v>
      </c>
      <c r="W3923" s="44">
        <f t="shared" si="738"/>
        <v>0</v>
      </c>
      <c r="X3923" s="44">
        <f t="shared" si="739"/>
        <v>0</v>
      </c>
      <c r="Y3923" s="44">
        <f t="shared" si="740"/>
        <v>0</v>
      </c>
      <c r="Z3923" s="44">
        <f t="shared" si="741"/>
        <v>63937.667576687112</v>
      </c>
      <c r="AA3923" s="44">
        <f t="shared" si="742"/>
        <v>0</v>
      </c>
      <c r="AB3923" s="44">
        <f t="shared" si="743"/>
        <v>0</v>
      </c>
      <c r="AC3923" s="44">
        <f t="shared" si="744"/>
        <v>0</v>
      </c>
      <c r="AD3923" s="44">
        <f t="shared" si="745"/>
        <v>29629.65082822086</v>
      </c>
      <c r="AE3923" s="12">
        <f t="shared" si="746"/>
        <v>93567.318404907972</v>
      </c>
    </row>
    <row r="3924" spans="1:31" ht="12.6" hidden="1" customHeight="1" x14ac:dyDescent="0.2">
      <c r="A3924" s="26" t="s">
        <v>5060</v>
      </c>
      <c r="B3924" s="19"/>
      <c r="C3924" s="19"/>
      <c r="D3924" s="20"/>
      <c r="E3924" s="21"/>
      <c r="F3924" s="22"/>
      <c r="G3924" s="21"/>
      <c r="H3924" s="22"/>
      <c r="I3924" s="20"/>
      <c r="J3924" s="20"/>
      <c r="K3924" s="20">
        <v>20</v>
      </c>
      <c r="L3924" s="20"/>
      <c r="M3924" s="20"/>
      <c r="N3924" s="20"/>
      <c r="O3924" s="20">
        <v>20</v>
      </c>
      <c r="P3924" s="23" t="str">
        <f>VLOOKUP(A3924,'ИЗ ОСНОВЫ НОМЕНКЛАТУР'!D:E,2,0)</f>
        <v>Аксессуары для шкафов</v>
      </c>
      <c r="Q3924" s="23" t="str">
        <f>VLOOKUP(A3924,'ИЗ ОСНОВЫ НОМЕНКЛАТУР'!D:F,3,0)</f>
        <v>Шкаф/шкаф-купе наполнение (бренд Aristo)</v>
      </c>
      <c r="R3924" s="40">
        <f>VLOOKUP(A:A,'ИЗ ОСНОВЫ НОМЕНКЛАТУР'!D:G,4,0)</f>
        <v>310.45</v>
      </c>
      <c r="S3924" s="12" t="str">
        <f>VLOOKUP(A:A,'ИЗ ОСНОВЫ НОМЕНКЛАТУР'!D:H,5,0)</f>
        <v>C</v>
      </c>
      <c r="T3924" s="44">
        <f t="shared" si="735"/>
        <v>0</v>
      </c>
      <c r="U3924" s="44">
        <f t="shared" si="736"/>
        <v>0</v>
      </c>
      <c r="V3924" s="44">
        <f t="shared" si="737"/>
        <v>0</v>
      </c>
      <c r="W3924" s="44">
        <f t="shared" si="738"/>
        <v>0</v>
      </c>
      <c r="X3924" s="44">
        <f t="shared" si="739"/>
        <v>0</v>
      </c>
      <c r="Y3924" s="44">
        <f t="shared" si="740"/>
        <v>0</v>
      </c>
      <c r="Z3924" s="44">
        <f t="shared" si="741"/>
        <v>0</v>
      </c>
      <c r="AA3924" s="44">
        <f t="shared" si="742"/>
        <v>6209</v>
      </c>
      <c r="AB3924" s="44">
        <f t="shared" si="743"/>
        <v>0</v>
      </c>
      <c r="AC3924" s="44">
        <f t="shared" si="744"/>
        <v>0</v>
      </c>
      <c r="AD3924" s="44">
        <f t="shared" si="745"/>
        <v>0</v>
      </c>
      <c r="AE3924" s="12">
        <f t="shared" si="746"/>
        <v>6209</v>
      </c>
    </row>
    <row r="3925" spans="1:31" ht="12.6" hidden="1" customHeight="1" x14ac:dyDescent="0.2">
      <c r="A3925" s="26" t="s">
        <v>5061</v>
      </c>
      <c r="B3925" s="19"/>
      <c r="C3925" s="19"/>
      <c r="D3925" s="20"/>
      <c r="E3925" s="21"/>
      <c r="F3925" s="22"/>
      <c r="G3925" s="21"/>
      <c r="H3925" s="22"/>
      <c r="I3925" s="20"/>
      <c r="J3925" s="20"/>
      <c r="K3925" s="20">
        <v>100</v>
      </c>
      <c r="L3925" s="20"/>
      <c r="M3925" s="20"/>
      <c r="N3925" s="20"/>
      <c r="O3925" s="20">
        <v>100</v>
      </c>
      <c r="P3925" s="23" t="str">
        <f>VLOOKUP(A3925,'ИЗ ОСНОВЫ НОМЕНКЛАТУР'!D:E,2,0)</f>
        <v>Аксессуары для шкафов</v>
      </c>
      <c r="Q3925" s="23" t="str">
        <f>VLOOKUP(A3925,'ИЗ ОСНОВЫ НОМЕНКЛАТУР'!D:F,3,0)</f>
        <v>Шкаф/шкаф-купе наполнение (бренд Aristo)</v>
      </c>
      <c r="R3925" s="40">
        <f>VLOOKUP(A:A,'ИЗ ОСНОВЫ НОМЕНКЛАТУР'!D:G,4,0)</f>
        <v>317.20999999999998</v>
      </c>
      <c r="S3925" s="12" t="str">
        <f>VLOOKUP(A:A,'ИЗ ОСНОВЫ НОМЕНКЛАТУР'!D:H,5,0)</f>
        <v>C</v>
      </c>
      <c r="T3925" s="44">
        <f t="shared" si="735"/>
        <v>0</v>
      </c>
      <c r="U3925" s="44">
        <f t="shared" si="736"/>
        <v>0</v>
      </c>
      <c r="V3925" s="44">
        <f t="shared" si="737"/>
        <v>0</v>
      </c>
      <c r="W3925" s="44">
        <f t="shared" si="738"/>
        <v>0</v>
      </c>
      <c r="X3925" s="44">
        <f t="shared" si="739"/>
        <v>0</v>
      </c>
      <c r="Y3925" s="44">
        <f t="shared" si="740"/>
        <v>0</v>
      </c>
      <c r="Z3925" s="44">
        <f t="shared" si="741"/>
        <v>0</v>
      </c>
      <c r="AA3925" s="44">
        <f t="shared" si="742"/>
        <v>31720.999999999996</v>
      </c>
      <c r="AB3925" s="44">
        <f t="shared" si="743"/>
        <v>0</v>
      </c>
      <c r="AC3925" s="44">
        <f t="shared" si="744"/>
        <v>0</v>
      </c>
      <c r="AD3925" s="44">
        <f t="shared" si="745"/>
        <v>0</v>
      </c>
      <c r="AE3925" s="12">
        <f t="shared" si="746"/>
        <v>31720.999999999996</v>
      </c>
    </row>
    <row r="3926" spans="1:31" ht="12.6" hidden="1" customHeight="1" x14ac:dyDescent="0.2">
      <c r="A3926" s="26" t="s">
        <v>5062</v>
      </c>
      <c r="B3926" s="19"/>
      <c r="C3926" s="19"/>
      <c r="D3926" s="20"/>
      <c r="E3926" s="21"/>
      <c r="F3926" s="22"/>
      <c r="G3926" s="21"/>
      <c r="H3926" s="22"/>
      <c r="I3926" s="20"/>
      <c r="J3926" s="20"/>
      <c r="K3926" s="20">
        <v>193</v>
      </c>
      <c r="L3926" s="20"/>
      <c r="M3926" s="20"/>
      <c r="N3926" s="20"/>
      <c r="O3926" s="20">
        <v>193</v>
      </c>
      <c r="P3926" s="23" t="str">
        <f>VLOOKUP(A3926,'ИЗ ОСНОВЫ НОМЕНКЛАТУР'!D:E,2,0)</f>
        <v>Аксессуары для шкафов</v>
      </c>
      <c r="Q3926" s="23" t="str">
        <f>VLOOKUP(A3926,'ИЗ ОСНОВЫ НОМЕНКЛАТУР'!D:F,3,0)</f>
        <v>Шкаф/шкаф-купе наполнение (бренд Aristo)</v>
      </c>
      <c r="R3926" s="40">
        <f>VLOOKUP(A:A,'ИЗ ОСНОВЫ НОМЕНКЛАТУР'!D:G,4,0)</f>
        <v>317.21243523316065</v>
      </c>
      <c r="S3926" s="12" t="str">
        <f>VLOOKUP(A:A,'ИЗ ОСНОВЫ НОМЕНКЛАТУР'!D:H,5,0)</f>
        <v>C</v>
      </c>
      <c r="T3926" s="44">
        <f t="shared" si="735"/>
        <v>0</v>
      </c>
      <c r="U3926" s="44">
        <f t="shared" si="736"/>
        <v>0</v>
      </c>
      <c r="V3926" s="44">
        <f t="shared" si="737"/>
        <v>0</v>
      </c>
      <c r="W3926" s="44">
        <f t="shared" si="738"/>
        <v>0</v>
      </c>
      <c r="X3926" s="44">
        <f t="shared" si="739"/>
        <v>0</v>
      </c>
      <c r="Y3926" s="44">
        <f t="shared" si="740"/>
        <v>0</v>
      </c>
      <c r="Z3926" s="44">
        <f t="shared" si="741"/>
        <v>0</v>
      </c>
      <c r="AA3926" s="44">
        <f t="shared" si="742"/>
        <v>61222.000000000007</v>
      </c>
      <c r="AB3926" s="44">
        <f t="shared" si="743"/>
        <v>0</v>
      </c>
      <c r="AC3926" s="44">
        <f t="shared" si="744"/>
        <v>0</v>
      </c>
      <c r="AD3926" s="44">
        <f t="shared" si="745"/>
        <v>0</v>
      </c>
      <c r="AE3926" s="12">
        <f t="shared" si="746"/>
        <v>61222.000000000007</v>
      </c>
    </row>
    <row r="3927" spans="1:31" ht="12.6" hidden="1" customHeight="1" x14ac:dyDescent="0.2">
      <c r="A3927" s="26" t="s">
        <v>5063</v>
      </c>
      <c r="B3927" s="19"/>
      <c r="C3927" s="19"/>
      <c r="D3927" s="20"/>
      <c r="E3927" s="21"/>
      <c r="F3927" s="22"/>
      <c r="G3927" s="21"/>
      <c r="H3927" s="22"/>
      <c r="I3927" s="20"/>
      <c r="J3927" s="20"/>
      <c r="K3927" s="20">
        <v>2</v>
      </c>
      <c r="L3927" s="20"/>
      <c r="M3927" s="20"/>
      <c r="N3927" s="20"/>
      <c r="O3927" s="20">
        <v>2</v>
      </c>
      <c r="P3927" s="23" t="str">
        <f>VLOOKUP(A3927,'ИЗ ОСНОВЫ НОМЕНКЛАТУР'!D:E,2,0)</f>
        <v>Аксессуары для шкафов</v>
      </c>
      <c r="Q3927" s="23" t="str">
        <f>VLOOKUP(A3927,'ИЗ ОСНОВЫ НОМЕНКЛАТУР'!D:F,3,0)</f>
        <v>Шкаф/шкаф-купе наполнение (бренд Aristo)</v>
      </c>
      <c r="R3927" s="40">
        <f>VLOOKUP(A:A,'ИЗ ОСНОВЫ НОМЕНКЛАТУР'!D:G,4,0)</f>
        <v>1396</v>
      </c>
      <c r="S3927" s="12" t="str">
        <f>VLOOKUP(A:A,'ИЗ ОСНОВЫ НОМЕНКЛАТУР'!D:H,5,0)</f>
        <v>C</v>
      </c>
      <c r="T3927" s="44">
        <f t="shared" si="735"/>
        <v>0</v>
      </c>
      <c r="U3927" s="44">
        <f t="shared" si="736"/>
        <v>0</v>
      </c>
      <c r="V3927" s="44">
        <f t="shared" si="737"/>
        <v>0</v>
      </c>
      <c r="W3927" s="44">
        <f t="shared" si="738"/>
        <v>0</v>
      </c>
      <c r="X3927" s="44">
        <f t="shared" si="739"/>
        <v>0</v>
      </c>
      <c r="Y3927" s="44">
        <f t="shared" si="740"/>
        <v>0</v>
      </c>
      <c r="Z3927" s="44">
        <f t="shared" si="741"/>
        <v>0</v>
      </c>
      <c r="AA3927" s="44">
        <f t="shared" si="742"/>
        <v>2792</v>
      </c>
      <c r="AB3927" s="44">
        <f t="shared" si="743"/>
        <v>0</v>
      </c>
      <c r="AC3927" s="44">
        <f t="shared" si="744"/>
        <v>0</v>
      </c>
      <c r="AD3927" s="44">
        <f t="shared" si="745"/>
        <v>0</v>
      </c>
      <c r="AE3927" s="12">
        <f t="shared" si="746"/>
        <v>2792</v>
      </c>
    </row>
    <row r="3928" spans="1:31" ht="12.6" hidden="1" customHeight="1" x14ac:dyDescent="0.2">
      <c r="A3928" s="26" t="s">
        <v>5064</v>
      </c>
      <c r="B3928" s="19"/>
      <c r="C3928" s="19"/>
      <c r="D3928" s="20"/>
      <c r="E3928" s="21"/>
      <c r="F3928" s="22"/>
      <c r="G3928" s="21"/>
      <c r="H3928" s="22"/>
      <c r="I3928" s="20"/>
      <c r="J3928" s="20"/>
      <c r="K3928" s="20">
        <v>2</v>
      </c>
      <c r="L3928" s="20"/>
      <c r="M3928" s="20"/>
      <c r="N3928" s="20"/>
      <c r="O3928" s="20">
        <v>2</v>
      </c>
      <c r="P3928" s="23" t="str">
        <f>VLOOKUP(A3928,'ИЗ ОСНОВЫ НОМЕНКЛАТУР'!D:E,2,0)</f>
        <v>Аксессуары для шкафов</v>
      </c>
      <c r="Q3928" s="23" t="str">
        <f>VLOOKUP(A3928,'ИЗ ОСНОВЫ НОМЕНКЛАТУР'!D:F,3,0)</f>
        <v>Шкаф/шкаф-купе наполнение (бренд Aristo)</v>
      </c>
      <c r="R3928" s="40">
        <f>VLOOKUP(A:A,'ИЗ ОСНОВЫ НОМЕНКЛАТУР'!D:G,4,0)</f>
        <v>1396</v>
      </c>
      <c r="S3928" s="12" t="str">
        <f>VLOOKUP(A:A,'ИЗ ОСНОВЫ НОМЕНКЛАТУР'!D:H,5,0)</f>
        <v>C</v>
      </c>
      <c r="T3928" s="44">
        <f t="shared" si="735"/>
        <v>0</v>
      </c>
      <c r="U3928" s="44">
        <f t="shared" si="736"/>
        <v>0</v>
      </c>
      <c r="V3928" s="44">
        <f t="shared" si="737"/>
        <v>0</v>
      </c>
      <c r="W3928" s="44">
        <f t="shared" si="738"/>
        <v>0</v>
      </c>
      <c r="X3928" s="44">
        <f t="shared" si="739"/>
        <v>0</v>
      </c>
      <c r="Y3928" s="44">
        <f t="shared" si="740"/>
        <v>0</v>
      </c>
      <c r="Z3928" s="44">
        <f t="shared" si="741"/>
        <v>0</v>
      </c>
      <c r="AA3928" s="44">
        <f t="shared" si="742"/>
        <v>2792</v>
      </c>
      <c r="AB3928" s="44">
        <f t="shared" si="743"/>
        <v>0</v>
      </c>
      <c r="AC3928" s="44">
        <f t="shared" si="744"/>
        <v>0</v>
      </c>
      <c r="AD3928" s="44">
        <f t="shared" si="745"/>
        <v>0</v>
      </c>
      <c r="AE3928" s="12">
        <f t="shared" si="746"/>
        <v>2792</v>
      </c>
    </row>
    <row r="3929" spans="1:31" ht="12.6" hidden="1" customHeight="1" x14ac:dyDescent="0.2">
      <c r="A3929" s="26" t="s">
        <v>5065</v>
      </c>
      <c r="B3929" s="19"/>
      <c r="C3929" s="19"/>
      <c r="D3929" s="20"/>
      <c r="E3929" s="21"/>
      <c r="F3929" s="22"/>
      <c r="G3929" s="21"/>
      <c r="H3929" s="22"/>
      <c r="I3929" s="20"/>
      <c r="J3929" s="20"/>
      <c r="K3929" s="20">
        <v>2</v>
      </c>
      <c r="L3929" s="20"/>
      <c r="M3929" s="20"/>
      <c r="N3929" s="20"/>
      <c r="O3929" s="20">
        <v>2</v>
      </c>
      <c r="P3929" s="23" t="str">
        <f>VLOOKUP(A3929,'ИЗ ОСНОВЫ НОМЕНКЛАТУР'!D:E,2,0)</f>
        <v>Аксессуары для шкафов</v>
      </c>
      <c r="Q3929" s="23" t="str">
        <f>VLOOKUP(A3929,'ИЗ ОСНОВЫ НОМЕНКЛАТУР'!D:F,3,0)</f>
        <v>Шкаф/шкаф-купе наполнение (бренд Aristo)</v>
      </c>
      <c r="R3929" s="40">
        <f>VLOOKUP(A:A,'ИЗ ОСНОВЫ НОМЕНКЛАТУР'!D:G,4,0)</f>
        <v>1535.5</v>
      </c>
      <c r="S3929" s="12" t="str">
        <f>VLOOKUP(A:A,'ИЗ ОСНОВЫ НОМЕНКЛАТУР'!D:H,5,0)</f>
        <v>C</v>
      </c>
      <c r="T3929" s="44">
        <f t="shared" si="735"/>
        <v>0</v>
      </c>
      <c r="U3929" s="44">
        <f t="shared" si="736"/>
        <v>0</v>
      </c>
      <c r="V3929" s="44">
        <f t="shared" si="737"/>
        <v>0</v>
      </c>
      <c r="W3929" s="44">
        <f t="shared" si="738"/>
        <v>0</v>
      </c>
      <c r="X3929" s="44">
        <f t="shared" si="739"/>
        <v>0</v>
      </c>
      <c r="Y3929" s="44">
        <f t="shared" si="740"/>
        <v>0</v>
      </c>
      <c r="Z3929" s="44">
        <f t="shared" si="741"/>
        <v>0</v>
      </c>
      <c r="AA3929" s="44">
        <f t="shared" si="742"/>
        <v>3071</v>
      </c>
      <c r="AB3929" s="44">
        <f t="shared" si="743"/>
        <v>0</v>
      </c>
      <c r="AC3929" s="44">
        <f t="shared" si="744"/>
        <v>0</v>
      </c>
      <c r="AD3929" s="44">
        <f t="shared" si="745"/>
        <v>0</v>
      </c>
      <c r="AE3929" s="12">
        <f t="shared" si="746"/>
        <v>3071</v>
      </c>
    </row>
    <row r="3930" spans="1:31" ht="12.6" hidden="1" customHeight="1" x14ac:dyDescent="0.2">
      <c r="A3930" s="26" t="s">
        <v>3538</v>
      </c>
      <c r="B3930" s="19"/>
      <c r="C3930" s="19"/>
      <c r="D3930" s="20"/>
      <c r="E3930" s="21"/>
      <c r="F3930" s="22"/>
      <c r="G3930" s="21"/>
      <c r="H3930" s="22"/>
      <c r="I3930" s="20"/>
      <c r="J3930" s="20"/>
      <c r="K3930" s="20"/>
      <c r="L3930" s="20">
        <v>1</v>
      </c>
      <c r="M3930" s="20"/>
      <c r="N3930" s="20"/>
      <c r="O3930" s="20">
        <v>1</v>
      </c>
      <c r="P3930" s="23" t="str">
        <f>VLOOKUP(A3930,'ИЗ ОСНОВЫ НОМЕНКЛАТУР'!D:E,2,0)</f>
        <v>Инструменты и расходные материалы</v>
      </c>
      <c r="Q3930" s="23" t="str">
        <f>VLOOKUP(A3930,'ИЗ ОСНОВЫ НОМЕНКЛАТУР'!D:F,3,0)</f>
        <v>Насадки, сверла</v>
      </c>
      <c r="R3930" s="40">
        <f>VLOOKUP(A:A,'ИЗ ОСНОВЫ НОМЕНКЛАТУР'!D:G,4,0)</f>
        <v>1901.09</v>
      </c>
      <c r="S3930" s="12" t="str">
        <f>VLOOKUP(A:A,'ИЗ ОСНОВЫ НОМЕНКЛАТУР'!D:H,5,0)</f>
        <v>C</v>
      </c>
      <c r="T3930" s="44">
        <f t="shared" si="735"/>
        <v>0</v>
      </c>
      <c r="U3930" s="44">
        <f t="shared" si="736"/>
        <v>0</v>
      </c>
      <c r="V3930" s="44">
        <f t="shared" si="737"/>
        <v>0</v>
      </c>
      <c r="W3930" s="44">
        <f t="shared" si="738"/>
        <v>0</v>
      </c>
      <c r="X3930" s="44">
        <f t="shared" si="739"/>
        <v>0</v>
      </c>
      <c r="Y3930" s="44">
        <f t="shared" si="740"/>
        <v>0</v>
      </c>
      <c r="Z3930" s="44">
        <f t="shared" si="741"/>
        <v>0</v>
      </c>
      <c r="AA3930" s="44">
        <f t="shared" si="742"/>
        <v>0</v>
      </c>
      <c r="AB3930" s="44">
        <f t="shared" si="743"/>
        <v>1901.09</v>
      </c>
      <c r="AC3930" s="44">
        <f t="shared" si="744"/>
        <v>0</v>
      </c>
      <c r="AD3930" s="44">
        <f t="shared" si="745"/>
        <v>0</v>
      </c>
      <c r="AE3930" s="12">
        <f t="shared" si="746"/>
        <v>1901.09</v>
      </c>
    </row>
    <row r="3931" spans="1:31" ht="12.6" hidden="1" customHeight="1" x14ac:dyDescent="0.2">
      <c r="A3931" s="26" t="s">
        <v>3524</v>
      </c>
      <c r="B3931" s="19"/>
      <c r="C3931" s="19"/>
      <c r="D3931" s="20"/>
      <c r="E3931" s="21"/>
      <c r="F3931" s="22"/>
      <c r="G3931" s="21"/>
      <c r="H3931" s="22"/>
      <c r="I3931" s="20"/>
      <c r="J3931" s="20">
        <v>1</v>
      </c>
      <c r="K3931" s="20"/>
      <c r="L3931" s="20">
        <v>4</v>
      </c>
      <c r="M3931" s="20"/>
      <c r="N3931" s="20">
        <v>36</v>
      </c>
      <c r="O3931" s="20">
        <v>41</v>
      </c>
      <c r="P3931" s="23" t="str">
        <f>VLOOKUP(A3931,'ИЗ ОСНОВЫ НОМЕНКЛАТУР'!D:E,2,0)</f>
        <v>Инструменты и расходные материалы</v>
      </c>
      <c r="Q3931" s="23" t="str">
        <f>VLOOKUP(A3931,'ИЗ ОСНОВЫ НОМЕНКЛАТУР'!D:F,3,0)</f>
        <v>Насадки, сверла</v>
      </c>
      <c r="R3931" s="40">
        <f>VLOOKUP(A:A,'ИЗ ОСНОВЫ НОМЕНКЛАТУР'!D:G,4,0)</f>
        <v>1746.3762162162161</v>
      </c>
      <c r="S3931" s="12" t="str">
        <f>VLOOKUP(A:A,'ИЗ ОСНОВЫ НОМЕНКЛАТУР'!D:H,5,0)</f>
        <v>C</v>
      </c>
      <c r="T3931" s="44">
        <f t="shared" si="735"/>
        <v>0</v>
      </c>
      <c r="U3931" s="44">
        <f t="shared" si="736"/>
        <v>0</v>
      </c>
      <c r="V3931" s="44">
        <f t="shared" si="737"/>
        <v>0</v>
      </c>
      <c r="W3931" s="44">
        <f t="shared" si="738"/>
        <v>0</v>
      </c>
      <c r="X3931" s="44">
        <f t="shared" si="739"/>
        <v>0</v>
      </c>
      <c r="Y3931" s="44">
        <f t="shared" si="740"/>
        <v>0</v>
      </c>
      <c r="Z3931" s="44">
        <f t="shared" si="741"/>
        <v>1746.3762162162161</v>
      </c>
      <c r="AA3931" s="44">
        <f t="shared" si="742"/>
        <v>0</v>
      </c>
      <c r="AB3931" s="44">
        <f t="shared" si="743"/>
        <v>6985.5048648648644</v>
      </c>
      <c r="AC3931" s="44">
        <f t="shared" si="744"/>
        <v>0</v>
      </c>
      <c r="AD3931" s="44">
        <f t="shared" si="745"/>
        <v>62869.543783783782</v>
      </c>
      <c r="AE3931" s="12">
        <f t="shared" si="746"/>
        <v>71601.424864864865</v>
      </c>
    </row>
    <row r="3932" spans="1:31" ht="12.6" hidden="1" customHeight="1" x14ac:dyDescent="0.2">
      <c r="A3932" s="26" t="s">
        <v>3477</v>
      </c>
      <c r="B3932" s="19"/>
      <c r="C3932" s="19"/>
      <c r="D3932" s="20"/>
      <c r="E3932" s="21"/>
      <c r="F3932" s="22"/>
      <c r="G3932" s="21"/>
      <c r="H3932" s="22"/>
      <c r="I3932" s="20"/>
      <c r="J3932" s="20">
        <v>2</v>
      </c>
      <c r="K3932" s="20"/>
      <c r="L3932" s="20"/>
      <c r="M3932" s="20"/>
      <c r="N3932" s="20"/>
      <c r="O3932" s="20">
        <v>2</v>
      </c>
      <c r="P3932" s="23" t="str">
        <f>VLOOKUP(A3932,'ИЗ ОСНОВЫ НОМЕНКЛАТУР'!D:E,2,0)</f>
        <v>Инструменты и расходные материалы</v>
      </c>
      <c r="Q3932" s="23" t="str">
        <f>VLOOKUP(A3932,'ИЗ ОСНОВЫ НОМЕНКЛАТУР'!D:F,3,0)</f>
        <v>Ручные инструменты</v>
      </c>
      <c r="R3932" s="40">
        <f>VLOOKUP(A:A,'ИЗ ОСНОВЫ НОМЕНКЛАТУР'!D:G,4,0)</f>
        <v>5535.71</v>
      </c>
      <c r="S3932" s="12" t="str">
        <f>VLOOKUP(A:A,'ИЗ ОСНОВЫ НОМЕНКЛАТУР'!D:H,5,0)</f>
        <v>C</v>
      </c>
      <c r="T3932" s="44">
        <f t="shared" si="735"/>
        <v>0</v>
      </c>
      <c r="U3932" s="44">
        <f t="shared" si="736"/>
        <v>0</v>
      </c>
      <c r="V3932" s="44">
        <f t="shared" si="737"/>
        <v>0</v>
      </c>
      <c r="W3932" s="44">
        <f t="shared" si="738"/>
        <v>0</v>
      </c>
      <c r="X3932" s="44">
        <f t="shared" si="739"/>
        <v>0</v>
      </c>
      <c r="Y3932" s="44">
        <f t="shared" si="740"/>
        <v>0</v>
      </c>
      <c r="Z3932" s="44">
        <f t="shared" si="741"/>
        <v>11071.42</v>
      </c>
      <c r="AA3932" s="44">
        <f t="shared" si="742"/>
        <v>0</v>
      </c>
      <c r="AB3932" s="44">
        <f t="shared" si="743"/>
        <v>0</v>
      </c>
      <c r="AC3932" s="44">
        <f t="shared" si="744"/>
        <v>0</v>
      </c>
      <c r="AD3932" s="44">
        <f t="shared" si="745"/>
        <v>0</v>
      </c>
      <c r="AE3932" s="12">
        <f t="shared" si="746"/>
        <v>11071.42</v>
      </c>
    </row>
    <row r="3933" spans="1:31" ht="12.6" hidden="1" customHeight="1" x14ac:dyDescent="0.2">
      <c r="A3933" s="26" t="s">
        <v>5066</v>
      </c>
      <c r="B3933" s="19"/>
      <c r="C3933" s="19"/>
      <c r="D3933" s="20"/>
      <c r="E3933" s="21"/>
      <c r="F3933" s="22"/>
      <c r="G3933" s="21"/>
      <c r="H3933" s="22"/>
      <c r="I3933" s="20"/>
      <c r="J3933" s="20">
        <v>4</v>
      </c>
      <c r="K3933" s="20"/>
      <c r="L3933" s="20"/>
      <c r="M3933" s="20"/>
      <c r="N3933" s="20"/>
      <c r="O3933" s="20">
        <v>4</v>
      </c>
      <c r="P3933" s="23" t="str">
        <f>VLOOKUP(A3933,'ИЗ ОСНОВЫ НОМЕНКЛАТУР'!D:E,2,0)</f>
        <v>Инструменты и расходные материалы</v>
      </c>
      <c r="Q3933" s="23" t="str">
        <f>VLOOKUP(A3933,'ИЗ ОСНОВЫ НОМЕНКЛАТУР'!D:F,3,0)</f>
        <v>Ручные инструменты</v>
      </c>
      <c r="R3933" s="40">
        <f>VLOOKUP(A:A,'ИЗ ОСНОВЫ НОМЕНКЛАТУР'!D:G,4,0)</f>
        <v>5937.5</v>
      </c>
      <c r="S3933" s="12" t="str">
        <f>VLOOKUP(A:A,'ИЗ ОСНОВЫ НОМЕНКЛАТУР'!D:H,5,0)</f>
        <v>C</v>
      </c>
      <c r="T3933" s="44">
        <f t="shared" si="735"/>
        <v>0</v>
      </c>
      <c r="U3933" s="44">
        <f t="shared" si="736"/>
        <v>0</v>
      </c>
      <c r="V3933" s="44">
        <f t="shared" si="737"/>
        <v>0</v>
      </c>
      <c r="W3933" s="44">
        <f t="shared" si="738"/>
        <v>0</v>
      </c>
      <c r="X3933" s="44">
        <f t="shared" si="739"/>
        <v>0</v>
      </c>
      <c r="Y3933" s="44">
        <f t="shared" si="740"/>
        <v>0</v>
      </c>
      <c r="Z3933" s="44">
        <f t="shared" si="741"/>
        <v>23750</v>
      </c>
      <c r="AA3933" s="44">
        <f t="shared" si="742"/>
        <v>0</v>
      </c>
      <c r="AB3933" s="44">
        <f t="shared" si="743"/>
        <v>0</v>
      </c>
      <c r="AC3933" s="44">
        <f t="shared" si="744"/>
        <v>0</v>
      </c>
      <c r="AD3933" s="44">
        <f t="shared" si="745"/>
        <v>0</v>
      </c>
      <c r="AE3933" s="12">
        <f t="shared" si="746"/>
        <v>23750</v>
      </c>
    </row>
    <row r="3934" spans="1:31" ht="12.6" hidden="1" customHeight="1" x14ac:dyDescent="0.2">
      <c r="A3934" s="26" t="s">
        <v>5067</v>
      </c>
      <c r="B3934" s="19"/>
      <c r="C3934" s="19"/>
      <c r="D3934" s="20"/>
      <c r="E3934" s="21"/>
      <c r="F3934" s="22"/>
      <c r="G3934" s="21"/>
      <c r="H3934" s="22"/>
      <c r="I3934" s="20"/>
      <c r="J3934" s="20">
        <v>32</v>
      </c>
      <c r="K3934" s="20"/>
      <c r="L3934" s="20"/>
      <c r="M3934" s="20"/>
      <c r="N3934" s="20"/>
      <c r="O3934" s="20">
        <v>32</v>
      </c>
      <c r="P3934" s="23" t="str">
        <f>VLOOKUP(A3934,'ИЗ ОСНОВЫ НОМЕНКЛАТУР'!D:E,2,0)</f>
        <v>Аксессуары для шкафов</v>
      </c>
      <c r="Q3934" s="23" t="str">
        <f>VLOOKUP(A3934,'ИЗ ОСНОВЫ НОМЕНКЛАТУР'!D:F,3,0)</f>
        <v>Шкаф/шкаф-купе наполнение (бренд Aristo)</v>
      </c>
      <c r="R3934" s="40">
        <f>VLOOKUP(A:A,'ИЗ ОСНОВЫ НОМЕНКЛАТУР'!D:G,4,0)</f>
        <v>4189.25</v>
      </c>
      <c r="S3934" s="12" t="str">
        <f>VLOOKUP(A:A,'ИЗ ОСНОВЫ НОМЕНКЛАТУР'!D:H,5,0)</f>
        <v>C</v>
      </c>
      <c r="T3934" s="44">
        <f t="shared" si="735"/>
        <v>0</v>
      </c>
      <c r="U3934" s="44">
        <f t="shared" si="736"/>
        <v>0</v>
      </c>
      <c r="V3934" s="44">
        <f t="shared" si="737"/>
        <v>0</v>
      </c>
      <c r="W3934" s="44">
        <f t="shared" si="738"/>
        <v>0</v>
      </c>
      <c r="X3934" s="44">
        <f t="shared" si="739"/>
        <v>0</v>
      </c>
      <c r="Y3934" s="44">
        <f t="shared" si="740"/>
        <v>0</v>
      </c>
      <c r="Z3934" s="44">
        <f t="shared" si="741"/>
        <v>134056</v>
      </c>
      <c r="AA3934" s="44">
        <f t="shared" si="742"/>
        <v>0</v>
      </c>
      <c r="AB3934" s="44">
        <f t="shared" si="743"/>
        <v>0</v>
      </c>
      <c r="AC3934" s="44">
        <f t="shared" si="744"/>
        <v>0</v>
      </c>
      <c r="AD3934" s="44">
        <f t="shared" si="745"/>
        <v>0</v>
      </c>
      <c r="AE3934" s="12">
        <f t="shared" si="746"/>
        <v>134056</v>
      </c>
    </row>
    <row r="3935" spans="1:31" ht="12.6" hidden="1" customHeight="1" x14ac:dyDescent="0.2">
      <c r="A3935" s="26" t="s">
        <v>3394</v>
      </c>
      <c r="B3935" s="19"/>
      <c r="C3935" s="19"/>
      <c r="D3935" s="20"/>
      <c r="E3935" s="21"/>
      <c r="F3935" s="22"/>
      <c r="G3935" s="21"/>
      <c r="H3935" s="22"/>
      <c r="I3935" s="20"/>
      <c r="J3935" s="20"/>
      <c r="K3935" s="20"/>
      <c r="L3935" s="20">
        <v>1</v>
      </c>
      <c r="M3935" s="20">
        <v>6</v>
      </c>
      <c r="N3935" s="20">
        <v>1</v>
      </c>
      <c r="O3935" s="20">
        <v>8</v>
      </c>
      <c r="P3935" s="23" t="str">
        <f>VLOOKUP(A3935,'ИЗ ОСНОВЫ НОМЕНКЛАТУР'!D:E,2,0)</f>
        <v>Инструменты и расходные материалы</v>
      </c>
      <c r="Q3935" s="23" t="str">
        <f>VLOOKUP(A3935,'ИЗ ОСНОВЫ НОМЕНКЛАТУР'!D:F,3,0)</f>
        <v>Электроинструменты</v>
      </c>
      <c r="R3935" s="40">
        <f>VLOOKUP(A:A,'ИЗ ОСНОВЫ НОМЕНКЛАТУР'!D:G,4,0)</f>
        <v>7243.8924999999999</v>
      </c>
      <c r="S3935" s="12" t="str">
        <f>VLOOKUP(A:A,'ИЗ ОСНОВЫ НОМЕНКЛАТУР'!D:H,5,0)</f>
        <v>C</v>
      </c>
      <c r="T3935" s="44">
        <f t="shared" si="735"/>
        <v>0</v>
      </c>
      <c r="U3935" s="44">
        <f t="shared" si="736"/>
        <v>0</v>
      </c>
      <c r="V3935" s="44">
        <f t="shared" si="737"/>
        <v>0</v>
      </c>
      <c r="W3935" s="44">
        <f t="shared" si="738"/>
        <v>0</v>
      </c>
      <c r="X3935" s="44">
        <f t="shared" si="739"/>
        <v>0</v>
      </c>
      <c r="Y3935" s="44">
        <f t="shared" si="740"/>
        <v>0</v>
      </c>
      <c r="Z3935" s="44">
        <f t="shared" si="741"/>
        <v>0</v>
      </c>
      <c r="AA3935" s="44">
        <f t="shared" si="742"/>
        <v>0</v>
      </c>
      <c r="AB3935" s="44">
        <f t="shared" si="743"/>
        <v>7243.8924999999999</v>
      </c>
      <c r="AC3935" s="44">
        <f t="shared" si="744"/>
        <v>43463.354999999996</v>
      </c>
      <c r="AD3935" s="44">
        <f t="shared" si="745"/>
        <v>7243.8924999999999</v>
      </c>
      <c r="AE3935" s="12">
        <f t="shared" si="746"/>
        <v>57951.14</v>
      </c>
    </row>
    <row r="3936" spans="1:31" ht="12.6" hidden="1" customHeight="1" x14ac:dyDescent="0.2">
      <c r="A3936" s="26" t="s">
        <v>3385</v>
      </c>
      <c r="B3936" s="19"/>
      <c r="C3936" s="19"/>
      <c r="D3936" s="20"/>
      <c r="E3936" s="21"/>
      <c r="F3936" s="22"/>
      <c r="G3936" s="21"/>
      <c r="H3936" s="22"/>
      <c r="I3936" s="20"/>
      <c r="J3936" s="20"/>
      <c r="K3936" s="20"/>
      <c r="L3936" s="20">
        <v>1</v>
      </c>
      <c r="M3936" s="20"/>
      <c r="N3936" s="20"/>
      <c r="O3936" s="20">
        <v>1</v>
      </c>
      <c r="P3936" s="23" t="str">
        <f>VLOOKUP(A3936,'ИЗ ОСНОВЫ НОМЕНКЛАТУР'!D:E,2,0)</f>
        <v>Инструменты и расходные материалы</v>
      </c>
      <c r="Q3936" s="23" t="str">
        <f>VLOOKUP(A3936,'ИЗ ОСНОВЫ НОМЕНКЛАТУР'!D:F,3,0)</f>
        <v>Электроинструменты</v>
      </c>
      <c r="R3936" s="40">
        <f>VLOOKUP(A:A,'ИЗ ОСНОВЫ НОМЕНКЛАТУР'!D:G,4,0)</f>
        <v>10433.61</v>
      </c>
      <c r="S3936" s="12" t="str">
        <f>VLOOKUP(A:A,'ИЗ ОСНОВЫ НОМЕНКЛАТУР'!D:H,5,0)</f>
        <v>C</v>
      </c>
      <c r="T3936" s="44">
        <f t="shared" si="735"/>
        <v>0</v>
      </c>
      <c r="U3936" s="44">
        <f t="shared" si="736"/>
        <v>0</v>
      </c>
      <c r="V3936" s="44">
        <f t="shared" si="737"/>
        <v>0</v>
      </c>
      <c r="W3936" s="44">
        <f t="shared" si="738"/>
        <v>0</v>
      </c>
      <c r="X3936" s="44">
        <f t="shared" si="739"/>
        <v>0</v>
      </c>
      <c r="Y3936" s="44">
        <f t="shared" si="740"/>
        <v>0</v>
      </c>
      <c r="Z3936" s="44">
        <f t="shared" si="741"/>
        <v>0</v>
      </c>
      <c r="AA3936" s="44">
        <f t="shared" si="742"/>
        <v>0</v>
      </c>
      <c r="AB3936" s="44">
        <f t="shared" si="743"/>
        <v>10433.61</v>
      </c>
      <c r="AC3936" s="44">
        <f t="shared" si="744"/>
        <v>0</v>
      </c>
      <c r="AD3936" s="44">
        <f t="shared" si="745"/>
        <v>0</v>
      </c>
      <c r="AE3936" s="12">
        <f t="shared" si="746"/>
        <v>10433.61</v>
      </c>
    </row>
    <row r="3937" spans="1:31" ht="12.6" hidden="1" customHeight="1" x14ac:dyDescent="0.2">
      <c r="A3937" s="26" t="s">
        <v>3722</v>
      </c>
      <c r="B3937" s="19"/>
      <c r="C3937" s="19"/>
      <c r="D3937" s="20"/>
      <c r="E3937" s="21"/>
      <c r="F3937" s="22"/>
      <c r="G3937" s="21"/>
      <c r="H3937" s="22"/>
      <c r="I3937" s="20"/>
      <c r="J3937" s="20"/>
      <c r="K3937" s="20">
        <v>3</v>
      </c>
      <c r="L3937" s="20"/>
      <c r="M3937" s="20"/>
      <c r="N3937" s="20"/>
      <c r="O3937" s="20">
        <v>3</v>
      </c>
      <c r="P3937" s="23" t="str">
        <f>VLOOKUP(A3937,'ИЗ ОСНОВЫ НОМЕНКЛАТУР'!D:E,2,0)</f>
        <v>Аксессуары для шкафов</v>
      </c>
      <c r="Q3937" s="23" t="str">
        <f>VLOOKUP(A3937,'ИЗ ОСНОВЫ НОМЕНКЛАТУР'!D:F,3,0)</f>
        <v>Шкаф/шкаф-купе наполнение (бренд Aristo)</v>
      </c>
      <c r="R3937" s="40">
        <f>VLOOKUP(A:A,'ИЗ ОСНОВЫ НОМЕНКЛАТУР'!D:G,4,0)</f>
        <v>5754.63</v>
      </c>
      <c r="S3937" s="12" t="str">
        <f>VLOOKUP(A:A,'ИЗ ОСНОВЫ НОМЕНКЛАТУР'!D:H,5,0)</f>
        <v>C</v>
      </c>
      <c r="T3937" s="44">
        <f t="shared" si="735"/>
        <v>0</v>
      </c>
      <c r="U3937" s="44">
        <f t="shared" si="736"/>
        <v>0</v>
      </c>
      <c r="V3937" s="44">
        <f t="shared" si="737"/>
        <v>0</v>
      </c>
      <c r="W3937" s="44">
        <f t="shared" si="738"/>
        <v>0</v>
      </c>
      <c r="X3937" s="44">
        <f t="shared" si="739"/>
        <v>0</v>
      </c>
      <c r="Y3937" s="44">
        <f t="shared" si="740"/>
        <v>0</v>
      </c>
      <c r="Z3937" s="44">
        <f t="shared" si="741"/>
        <v>0</v>
      </c>
      <c r="AA3937" s="44">
        <f t="shared" si="742"/>
        <v>17263.89</v>
      </c>
      <c r="AB3937" s="44">
        <f t="shared" si="743"/>
        <v>0</v>
      </c>
      <c r="AC3937" s="44">
        <f t="shared" si="744"/>
        <v>0</v>
      </c>
      <c r="AD3937" s="44">
        <f t="shared" si="745"/>
        <v>0</v>
      </c>
      <c r="AE3937" s="12">
        <f t="shared" si="746"/>
        <v>17263.89</v>
      </c>
    </row>
    <row r="3938" spans="1:31" ht="12.6" hidden="1" customHeight="1" x14ac:dyDescent="0.2">
      <c r="A3938" s="26" t="s">
        <v>5068</v>
      </c>
      <c r="B3938" s="19"/>
      <c r="C3938" s="19"/>
      <c r="D3938" s="20"/>
      <c r="E3938" s="21"/>
      <c r="F3938" s="22"/>
      <c r="G3938" s="21"/>
      <c r="H3938" s="22"/>
      <c r="I3938" s="20"/>
      <c r="J3938" s="20"/>
      <c r="K3938" s="20">
        <v>50</v>
      </c>
      <c r="L3938" s="20"/>
      <c r="M3938" s="20"/>
      <c r="N3938" s="20"/>
      <c r="O3938" s="20">
        <v>50</v>
      </c>
      <c r="P3938" s="23" t="str">
        <f>VLOOKUP(A3938,'ИЗ ОСНОВЫ НОМЕНКЛАТУР'!D:E,2,0)</f>
        <v>Аксессуары для шкафов</v>
      </c>
      <c r="Q3938" s="23" t="str">
        <f>VLOOKUP(A3938,'ИЗ ОСНОВЫ НОМЕНКЛАТУР'!D:F,3,0)</f>
        <v>Шкаф/шкаф-купе наполнение (бренд Aristo)</v>
      </c>
      <c r="R3938" s="40">
        <f>VLOOKUP(A:A,'ИЗ ОСНОВЫ НОМЕНКЛАТУР'!D:G,4,0)</f>
        <v>466.44</v>
      </c>
      <c r="S3938" s="12" t="str">
        <f>VLOOKUP(A:A,'ИЗ ОСНОВЫ НОМЕНКЛАТУР'!D:H,5,0)</f>
        <v>C</v>
      </c>
      <c r="T3938" s="44">
        <f t="shared" si="735"/>
        <v>0</v>
      </c>
      <c r="U3938" s="44">
        <f t="shared" si="736"/>
        <v>0</v>
      </c>
      <c r="V3938" s="44">
        <f t="shared" si="737"/>
        <v>0</v>
      </c>
      <c r="W3938" s="44">
        <f t="shared" si="738"/>
        <v>0</v>
      </c>
      <c r="X3938" s="44">
        <f t="shared" si="739"/>
        <v>0</v>
      </c>
      <c r="Y3938" s="44">
        <f t="shared" si="740"/>
        <v>0</v>
      </c>
      <c r="Z3938" s="44">
        <f t="shared" si="741"/>
        <v>0</v>
      </c>
      <c r="AA3938" s="44">
        <f t="shared" si="742"/>
        <v>23322</v>
      </c>
      <c r="AB3938" s="44">
        <f t="shared" si="743"/>
        <v>0</v>
      </c>
      <c r="AC3938" s="44">
        <f t="shared" si="744"/>
        <v>0</v>
      </c>
      <c r="AD3938" s="44">
        <f t="shared" si="745"/>
        <v>0</v>
      </c>
      <c r="AE3938" s="12">
        <f t="shared" si="746"/>
        <v>23322</v>
      </c>
    </row>
    <row r="3939" spans="1:31" ht="12.6" hidden="1" customHeight="1" x14ac:dyDescent="0.2">
      <c r="A3939" s="26" t="s">
        <v>4163</v>
      </c>
      <c r="B3939" s="19"/>
      <c r="C3939" s="19"/>
      <c r="D3939" s="20"/>
      <c r="E3939" s="21"/>
      <c r="F3939" s="22"/>
      <c r="G3939" s="21"/>
      <c r="H3939" s="22"/>
      <c r="I3939" s="20"/>
      <c r="J3939" s="20">
        <v>4</v>
      </c>
      <c r="K3939" s="20"/>
      <c r="L3939" s="20"/>
      <c r="M3939" s="20"/>
      <c r="N3939" s="20">
        <v>3</v>
      </c>
      <c r="O3939" s="20">
        <v>7</v>
      </c>
      <c r="P3939" s="23" t="str">
        <f>VLOOKUP(A3939,'ИЗ ОСНОВЫ НОМЕНКЛАТУР'!D:E,2,0)</f>
        <v>Освещение</v>
      </c>
      <c r="Q3939" s="23" t="str">
        <f>VLOOKUP(A3939,'ИЗ ОСНОВЫ НОМЕНКЛАТУР'!D:F,3,0)</f>
        <v>Лампы, фонарики, лед ленты</v>
      </c>
      <c r="R3939" s="40">
        <f>VLOOKUP(A:A,'ИЗ ОСНОВЫ НОМЕНКЛАТУР'!D:G,4,0)</f>
        <v>700</v>
      </c>
      <c r="S3939" s="12" t="str">
        <f>VLOOKUP(A:A,'ИЗ ОСНОВЫ НОМЕНКЛАТУР'!D:H,5,0)</f>
        <v>C</v>
      </c>
      <c r="T3939" s="44">
        <f t="shared" si="735"/>
        <v>0</v>
      </c>
      <c r="U3939" s="44">
        <f t="shared" si="736"/>
        <v>0</v>
      </c>
      <c r="V3939" s="44">
        <f t="shared" si="737"/>
        <v>0</v>
      </c>
      <c r="W3939" s="44">
        <f t="shared" si="738"/>
        <v>0</v>
      </c>
      <c r="X3939" s="44">
        <f t="shared" si="739"/>
        <v>0</v>
      </c>
      <c r="Y3939" s="44">
        <f t="shared" si="740"/>
        <v>0</v>
      </c>
      <c r="Z3939" s="44">
        <f t="shared" si="741"/>
        <v>2800</v>
      </c>
      <c r="AA3939" s="44">
        <f t="shared" si="742"/>
        <v>0</v>
      </c>
      <c r="AB3939" s="44">
        <f t="shared" si="743"/>
        <v>0</v>
      </c>
      <c r="AC3939" s="44">
        <f t="shared" si="744"/>
        <v>0</v>
      </c>
      <c r="AD3939" s="44">
        <f t="shared" si="745"/>
        <v>2100</v>
      </c>
      <c r="AE3939" s="12">
        <f t="shared" si="746"/>
        <v>4900</v>
      </c>
    </row>
    <row r="3940" spans="1:31" ht="12.6" hidden="1" customHeight="1" x14ac:dyDescent="0.2">
      <c r="A3940" s="26" t="s">
        <v>4162</v>
      </c>
      <c r="B3940" s="19"/>
      <c r="C3940" s="19"/>
      <c r="D3940" s="20"/>
      <c r="E3940" s="21"/>
      <c r="F3940" s="22"/>
      <c r="G3940" s="21"/>
      <c r="H3940" s="22"/>
      <c r="I3940" s="20"/>
      <c r="J3940" s="20"/>
      <c r="K3940" s="20"/>
      <c r="L3940" s="20">
        <v>5</v>
      </c>
      <c r="M3940" s="20"/>
      <c r="N3940" s="20">
        <v>1</v>
      </c>
      <c r="O3940" s="20">
        <v>6</v>
      </c>
      <c r="P3940" s="23" t="str">
        <f>VLOOKUP(A3940,'ИЗ ОСНОВЫ НОМЕНКЛАТУР'!D:E,2,0)</f>
        <v>Освещение</v>
      </c>
      <c r="Q3940" s="23" t="str">
        <f>VLOOKUP(A3940,'ИЗ ОСНОВЫ НОМЕНКЛАТУР'!D:F,3,0)</f>
        <v>Лампы, фонарики, лед ленты</v>
      </c>
      <c r="R3940" s="40">
        <f>VLOOKUP(A:A,'ИЗ ОСНОВЫ НОМЕНКЛАТУР'!D:G,4,0)</f>
        <v>2498.335</v>
      </c>
      <c r="S3940" s="12" t="str">
        <f>VLOOKUP(A:A,'ИЗ ОСНОВЫ НОМЕНКЛАТУР'!D:H,5,0)</f>
        <v>C</v>
      </c>
      <c r="T3940" s="44">
        <f t="shared" si="735"/>
        <v>0</v>
      </c>
      <c r="U3940" s="44">
        <f t="shared" si="736"/>
        <v>0</v>
      </c>
      <c r="V3940" s="44">
        <f t="shared" si="737"/>
        <v>0</v>
      </c>
      <c r="W3940" s="44">
        <f t="shared" si="738"/>
        <v>0</v>
      </c>
      <c r="X3940" s="44">
        <f t="shared" si="739"/>
        <v>0</v>
      </c>
      <c r="Y3940" s="44">
        <f t="shared" si="740"/>
        <v>0</v>
      </c>
      <c r="Z3940" s="44">
        <f t="shared" si="741"/>
        <v>0</v>
      </c>
      <c r="AA3940" s="44">
        <f t="shared" si="742"/>
        <v>0</v>
      </c>
      <c r="AB3940" s="44">
        <f t="shared" si="743"/>
        <v>12491.674999999999</v>
      </c>
      <c r="AC3940" s="44">
        <f t="shared" si="744"/>
        <v>0</v>
      </c>
      <c r="AD3940" s="44">
        <f t="shared" si="745"/>
        <v>2498.335</v>
      </c>
      <c r="AE3940" s="12">
        <f t="shared" si="746"/>
        <v>14990.009999999998</v>
      </c>
    </row>
    <row r="3941" spans="1:31" ht="12.6" hidden="1" customHeight="1" x14ac:dyDescent="0.2">
      <c r="A3941" s="26" t="s">
        <v>4166</v>
      </c>
      <c r="B3941" s="19"/>
      <c r="C3941" s="19"/>
      <c r="D3941" s="20"/>
      <c r="E3941" s="21"/>
      <c r="F3941" s="22"/>
      <c r="G3941" s="21"/>
      <c r="H3941" s="22"/>
      <c r="I3941" s="20"/>
      <c r="J3941" s="20">
        <v>5</v>
      </c>
      <c r="K3941" s="20"/>
      <c r="L3941" s="20"/>
      <c r="M3941" s="20"/>
      <c r="N3941" s="20"/>
      <c r="O3941" s="20">
        <v>5</v>
      </c>
      <c r="P3941" s="23" t="str">
        <f>VLOOKUP(A3941,'ИЗ ОСНОВЫ НОМЕНКЛАТУР'!D:E,2,0)</f>
        <v>Освещение</v>
      </c>
      <c r="Q3941" s="23" t="str">
        <f>VLOOKUP(A3941,'ИЗ ОСНОВЫ НОМЕНКЛАТУР'!D:F,3,0)</f>
        <v>Лампы, фонарики, лед ленты</v>
      </c>
      <c r="R3941" s="40">
        <f>VLOOKUP(A:A,'ИЗ ОСНОВЫ НОМЕНКЛАТУР'!D:G,4,0)</f>
        <v>691.97</v>
      </c>
      <c r="S3941" s="12" t="str">
        <f>VLOOKUP(A:A,'ИЗ ОСНОВЫ НОМЕНКЛАТУР'!D:H,5,0)</f>
        <v>C</v>
      </c>
      <c r="T3941" s="44">
        <f t="shared" si="735"/>
        <v>0</v>
      </c>
      <c r="U3941" s="44">
        <f t="shared" si="736"/>
        <v>0</v>
      </c>
      <c r="V3941" s="44">
        <f t="shared" si="737"/>
        <v>0</v>
      </c>
      <c r="W3941" s="44">
        <f t="shared" si="738"/>
        <v>0</v>
      </c>
      <c r="X3941" s="44">
        <f t="shared" si="739"/>
        <v>0</v>
      </c>
      <c r="Y3941" s="44">
        <f t="shared" si="740"/>
        <v>0</v>
      </c>
      <c r="Z3941" s="44">
        <f t="shared" si="741"/>
        <v>3459.8500000000004</v>
      </c>
      <c r="AA3941" s="44">
        <f t="shared" si="742"/>
        <v>0</v>
      </c>
      <c r="AB3941" s="44">
        <f t="shared" si="743"/>
        <v>0</v>
      </c>
      <c r="AC3941" s="44">
        <f t="shared" si="744"/>
        <v>0</v>
      </c>
      <c r="AD3941" s="44">
        <f t="shared" si="745"/>
        <v>0</v>
      </c>
      <c r="AE3941" s="12">
        <f t="shared" si="746"/>
        <v>3459.8500000000004</v>
      </c>
    </row>
    <row r="3942" spans="1:31" ht="12.6" hidden="1" customHeight="1" x14ac:dyDescent="0.2">
      <c r="A3942" s="26" t="s">
        <v>5069</v>
      </c>
      <c r="B3942" s="19"/>
      <c r="C3942" s="19"/>
      <c r="D3942" s="20"/>
      <c r="E3942" s="21"/>
      <c r="F3942" s="22"/>
      <c r="G3942" s="21"/>
      <c r="H3942" s="22"/>
      <c r="I3942" s="20"/>
      <c r="J3942" s="20">
        <v>10</v>
      </c>
      <c r="K3942" s="20"/>
      <c r="L3942" s="20"/>
      <c r="M3942" s="20"/>
      <c r="N3942" s="20"/>
      <c r="O3942" s="20">
        <v>10</v>
      </c>
      <c r="P3942" s="23" t="str">
        <f>VLOOKUP(A3942,'ИЗ ОСНОВЫ НОМЕНКЛАТУР'!D:E,2,0)</f>
        <v>Навесы мебельные (петли)</v>
      </c>
      <c r="Q3942" s="23" t="str">
        <f>VLOOKUP(A3942,'ИЗ ОСНОВЫ НОМЕНКЛАТУР'!D:F,3,0)</f>
        <v>Толкатели</v>
      </c>
      <c r="R3942" s="40">
        <f>VLOOKUP(A:A,'ИЗ ОСНОВЫ НОМЕНКЛАТУР'!D:G,4,0)</f>
        <v>529.4</v>
      </c>
      <c r="S3942" s="12" t="str">
        <f>VLOOKUP(A:A,'ИЗ ОСНОВЫ НОМЕНКЛАТУР'!D:H,5,0)</f>
        <v>C</v>
      </c>
      <c r="T3942" s="44">
        <f t="shared" si="735"/>
        <v>0</v>
      </c>
      <c r="U3942" s="44">
        <f t="shared" si="736"/>
        <v>0</v>
      </c>
      <c r="V3942" s="44">
        <f t="shared" si="737"/>
        <v>0</v>
      </c>
      <c r="W3942" s="44">
        <f t="shared" si="738"/>
        <v>0</v>
      </c>
      <c r="X3942" s="44">
        <f t="shared" si="739"/>
        <v>0</v>
      </c>
      <c r="Y3942" s="44">
        <f t="shared" si="740"/>
        <v>0</v>
      </c>
      <c r="Z3942" s="44">
        <f t="shared" si="741"/>
        <v>5294</v>
      </c>
      <c r="AA3942" s="44">
        <f t="shared" si="742"/>
        <v>0</v>
      </c>
      <c r="AB3942" s="44">
        <f t="shared" si="743"/>
        <v>0</v>
      </c>
      <c r="AC3942" s="44">
        <f t="shared" si="744"/>
        <v>0</v>
      </c>
      <c r="AD3942" s="44">
        <f t="shared" si="745"/>
        <v>0</v>
      </c>
      <c r="AE3942" s="12">
        <f t="shared" si="746"/>
        <v>5294</v>
      </c>
    </row>
    <row r="3943" spans="1:31" ht="12.6" hidden="1" customHeight="1" x14ac:dyDescent="0.2">
      <c r="A3943" s="26" t="s">
        <v>2033</v>
      </c>
      <c r="B3943" s="19"/>
      <c r="C3943" s="19"/>
      <c r="D3943" s="20"/>
      <c r="E3943" s="21"/>
      <c r="F3943" s="22"/>
      <c r="G3943" s="21"/>
      <c r="H3943" s="22"/>
      <c r="I3943" s="20"/>
      <c r="J3943" s="20">
        <v>1</v>
      </c>
      <c r="K3943" s="20"/>
      <c r="L3943" s="20"/>
      <c r="M3943" s="20"/>
      <c r="N3943" s="20">
        <v>10</v>
      </c>
      <c r="O3943" s="20">
        <v>11</v>
      </c>
      <c r="P3943" s="23" t="str">
        <f>VLOOKUP(A3943,'ИЗ ОСНОВЫ НОМЕНКЛАТУР'!D:E,2,0)</f>
        <v>Крепежные системы</v>
      </c>
      <c r="Q3943" s="23" t="str">
        <f>VLOOKUP(A3943,'ИЗ ОСНОВЫ НОМЕНКЛАТУР'!D:F,3,0)</f>
        <v>Хомуты</v>
      </c>
      <c r="R3943" s="40">
        <f>VLOOKUP(A:A,'ИЗ ОСНОВЫ НОМЕНКЛАТУР'!D:G,4,0)</f>
        <v>872.7503999999999</v>
      </c>
      <c r="S3943" s="12" t="str">
        <f>VLOOKUP(A:A,'ИЗ ОСНОВЫ НОМЕНКЛАТУР'!D:H,5,0)</f>
        <v>C</v>
      </c>
      <c r="T3943" s="44">
        <f t="shared" si="735"/>
        <v>0</v>
      </c>
      <c r="U3943" s="44">
        <f t="shared" si="736"/>
        <v>0</v>
      </c>
      <c r="V3943" s="44">
        <f t="shared" si="737"/>
        <v>0</v>
      </c>
      <c r="W3943" s="44">
        <f t="shared" si="738"/>
        <v>0</v>
      </c>
      <c r="X3943" s="44">
        <f t="shared" si="739"/>
        <v>0</v>
      </c>
      <c r="Y3943" s="44">
        <f t="shared" si="740"/>
        <v>0</v>
      </c>
      <c r="Z3943" s="44">
        <f t="shared" si="741"/>
        <v>872.7503999999999</v>
      </c>
      <c r="AA3943" s="44">
        <f t="shared" si="742"/>
        <v>0</v>
      </c>
      <c r="AB3943" s="44">
        <f t="shared" si="743"/>
        <v>0</v>
      </c>
      <c r="AC3943" s="44">
        <f t="shared" si="744"/>
        <v>0</v>
      </c>
      <c r="AD3943" s="44">
        <f t="shared" si="745"/>
        <v>8727.503999999999</v>
      </c>
      <c r="AE3943" s="12">
        <f t="shared" si="746"/>
        <v>9600.254399999998</v>
      </c>
    </row>
    <row r="3944" spans="1:31" ht="12.6" hidden="1" customHeight="1" x14ac:dyDescent="0.2">
      <c r="A3944" s="26" t="s">
        <v>2037</v>
      </c>
      <c r="B3944" s="19"/>
      <c r="C3944" s="19"/>
      <c r="D3944" s="20"/>
      <c r="E3944" s="21"/>
      <c r="F3944" s="22"/>
      <c r="G3944" s="21"/>
      <c r="H3944" s="22"/>
      <c r="I3944" s="20"/>
      <c r="J3944" s="20"/>
      <c r="K3944" s="20"/>
      <c r="L3944" s="20"/>
      <c r="M3944" s="20"/>
      <c r="N3944" s="20">
        <v>10</v>
      </c>
      <c r="O3944" s="20">
        <v>10</v>
      </c>
      <c r="P3944" s="23" t="str">
        <f>VLOOKUP(A3944,'ИЗ ОСНОВЫ НОМЕНКЛАТУР'!D:E,2,0)</f>
        <v>Крепежные системы</v>
      </c>
      <c r="Q3944" s="23" t="str">
        <f>VLOOKUP(A3944,'ИЗ ОСНОВЫ НОМЕНКЛАТУР'!D:F,3,0)</f>
        <v>Хомуты</v>
      </c>
      <c r="R3944" s="40">
        <f>VLOOKUP(A:A,'ИЗ ОСНОВЫ НОМЕНКЛАТУР'!D:G,4,0)</f>
        <v>859.87249999999995</v>
      </c>
      <c r="S3944" s="12" t="str">
        <f>VLOOKUP(A:A,'ИЗ ОСНОВЫ НОМЕНКЛАТУР'!D:H,5,0)</f>
        <v>C</v>
      </c>
      <c r="T3944" s="44">
        <f t="shared" si="735"/>
        <v>0</v>
      </c>
      <c r="U3944" s="44">
        <f t="shared" si="736"/>
        <v>0</v>
      </c>
      <c r="V3944" s="44">
        <f t="shared" si="737"/>
        <v>0</v>
      </c>
      <c r="W3944" s="44">
        <f t="shared" si="738"/>
        <v>0</v>
      </c>
      <c r="X3944" s="44">
        <f t="shared" si="739"/>
        <v>0</v>
      </c>
      <c r="Y3944" s="44">
        <f t="shared" si="740"/>
        <v>0</v>
      </c>
      <c r="Z3944" s="44">
        <f t="shared" si="741"/>
        <v>0</v>
      </c>
      <c r="AA3944" s="44">
        <f t="shared" si="742"/>
        <v>0</v>
      </c>
      <c r="AB3944" s="44">
        <f t="shared" si="743"/>
        <v>0</v>
      </c>
      <c r="AC3944" s="44">
        <f t="shared" si="744"/>
        <v>0</v>
      </c>
      <c r="AD3944" s="44">
        <f t="shared" si="745"/>
        <v>8598.7249999999985</v>
      </c>
      <c r="AE3944" s="12">
        <f t="shared" si="746"/>
        <v>8598.7249999999985</v>
      </c>
    </row>
    <row r="3945" spans="1:31" ht="12.6" hidden="1" customHeight="1" x14ac:dyDescent="0.2">
      <c r="A3945" s="26" t="s">
        <v>2034</v>
      </c>
      <c r="B3945" s="19"/>
      <c r="C3945" s="19"/>
      <c r="D3945" s="20"/>
      <c r="E3945" s="21"/>
      <c r="F3945" s="22"/>
      <c r="G3945" s="21"/>
      <c r="H3945" s="22"/>
      <c r="I3945" s="20"/>
      <c r="J3945" s="20"/>
      <c r="K3945" s="20"/>
      <c r="L3945" s="20"/>
      <c r="M3945" s="20"/>
      <c r="N3945" s="20">
        <v>11</v>
      </c>
      <c r="O3945" s="20">
        <v>11</v>
      </c>
      <c r="P3945" s="23" t="str">
        <f>VLOOKUP(A3945,'ИЗ ОСНОВЫ НОМЕНКЛАТУР'!D:E,2,0)</f>
        <v>Крепежные системы</v>
      </c>
      <c r="Q3945" s="23" t="str">
        <f>VLOOKUP(A3945,'ИЗ ОСНОВЫ НОМЕНКЛАТУР'!D:F,3,0)</f>
        <v>Хомуты</v>
      </c>
      <c r="R3945" s="40">
        <f>VLOOKUP(A:A,'ИЗ ОСНОВЫ НОМЕНКЛАТУР'!D:G,4,0)</f>
        <v>884.39272727272726</v>
      </c>
      <c r="S3945" s="12" t="str">
        <f>VLOOKUP(A:A,'ИЗ ОСНОВЫ НОМЕНКЛАТУР'!D:H,5,0)</f>
        <v>C</v>
      </c>
      <c r="T3945" s="44">
        <f t="shared" si="735"/>
        <v>0</v>
      </c>
      <c r="U3945" s="44">
        <f t="shared" si="736"/>
        <v>0</v>
      </c>
      <c r="V3945" s="44">
        <f t="shared" si="737"/>
        <v>0</v>
      </c>
      <c r="W3945" s="44">
        <f t="shared" si="738"/>
        <v>0</v>
      </c>
      <c r="X3945" s="44">
        <f t="shared" si="739"/>
        <v>0</v>
      </c>
      <c r="Y3945" s="44">
        <f t="shared" si="740"/>
        <v>0</v>
      </c>
      <c r="Z3945" s="44">
        <f t="shared" si="741"/>
        <v>0</v>
      </c>
      <c r="AA3945" s="44">
        <f t="shared" si="742"/>
        <v>0</v>
      </c>
      <c r="AB3945" s="44">
        <f t="shared" si="743"/>
        <v>0</v>
      </c>
      <c r="AC3945" s="44">
        <f t="shared" si="744"/>
        <v>0</v>
      </c>
      <c r="AD3945" s="44">
        <f t="shared" si="745"/>
        <v>9728.32</v>
      </c>
      <c r="AE3945" s="12">
        <f t="shared" si="746"/>
        <v>9728.32</v>
      </c>
    </row>
    <row r="3946" spans="1:31" ht="12.6" hidden="1" customHeight="1" x14ac:dyDescent="0.2">
      <c r="A3946" s="26" t="s">
        <v>2035</v>
      </c>
      <c r="B3946" s="19"/>
      <c r="C3946" s="19"/>
      <c r="D3946" s="20"/>
      <c r="E3946" s="21"/>
      <c r="F3946" s="22"/>
      <c r="G3946" s="21"/>
      <c r="H3946" s="22"/>
      <c r="I3946" s="20"/>
      <c r="J3946" s="20">
        <v>3</v>
      </c>
      <c r="K3946" s="20"/>
      <c r="L3946" s="20"/>
      <c r="M3946" s="20"/>
      <c r="N3946" s="20">
        <v>9</v>
      </c>
      <c r="O3946" s="20">
        <v>12</v>
      </c>
      <c r="P3946" s="23" t="str">
        <f>VLOOKUP(A3946,'ИЗ ОСНОВЫ НОМЕНКЛАТУР'!D:E,2,0)</f>
        <v>Крепежные системы</v>
      </c>
      <c r="Q3946" s="23" t="str">
        <f>VLOOKUP(A3946,'ИЗ ОСНОВЫ НОМЕНКЛАТУР'!D:F,3,0)</f>
        <v>Хомуты</v>
      </c>
      <c r="R3946" s="40">
        <f>VLOOKUP(A:A,'ИЗ ОСНОВЫ НОМЕНКЛАТУР'!D:G,4,0)</f>
        <v>860.70526315789471</v>
      </c>
      <c r="S3946" s="12" t="str">
        <f>VLOOKUP(A:A,'ИЗ ОСНОВЫ НОМЕНКЛАТУР'!D:H,5,0)</f>
        <v>C</v>
      </c>
      <c r="T3946" s="44">
        <f t="shared" si="735"/>
        <v>0</v>
      </c>
      <c r="U3946" s="44">
        <f t="shared" si="736"/>
        <v>0</v>
      </c>
      <c r="V3946" s="44">
        <f t="shared" si="737"/>
        <v>0</v>
      </c>
      <c r="W3946" s="44">
        <f t="shared" si="738"/>
        <v>0</v>
      </c>
      <c r="X3946" s="44">
        <f t="shared" si="739"/>
        <v>0</v>
      </c>
      <c r="Y3946" s="44">
        <f t="shared" si="740"/>
        <v>0</v>
      </c>
      <c r="Z3946" s="44">
        <f t="shared" si="741"/>
        <v>2582.1157894736843</v>
      </c>
      <c r="AA3946" s="44">
        <f t="shared" si="742"/>
        <v>0</v>
      </c>
      <c r="AB3946" s="44">
        <f t="shared" si="743"/>
        <v>0</v>
      </c>
      <c r="AC3946" s="44">
        <f t="shared" si="744"/>
        <v>0</v>
      </c>
      <c r="AD3946" s="44">
        <f t="shared" si="745"/>
        <v>7746.3473684210521</v>
      </c>
      <c r="AE3946" s="12">
        <f t="shared" si="746"/>
        <v>10328.463157894737</v>
      </c>
    </row>
    <row r="3947" spans="1:31" ht="12.6" hidden="1" customHeight="1" x14ac:dyDescent="0.2">
      <c r="A3947" s="26" t="s">
        <v>2036</v>
      </c>
      <c r="B3947" s="19"/>
      <c r="C3947" s="19"/>
      <c r="D3947" s="20"/>
      <c r="E3947" s="21"/>
      <c r="F3947" s="22"/>
      <c r="G3947" s="21"/>
      <c r="H3947" s="22"/>
      <c r="I3947" s="20"/>
      <c r="J3947" s="20"/>
      <c r="K3947" s="20"/>
      <c r="L3947" s="20"/>
      <c r="M3947" s="20"/>
      <c r="N3947" s="20">
        <v>169</v>
      </c>
      <c r="O3947" s="20">
        <v>169</v>
      </c>
      <c r="P3947" s="23" t="str">
        <f>VLOOKUP(A3947,'ИЗ ОСНОВЫ НОМЕНКЛАТУР'!D:E,2,0)</f>
        <v>Крепежные системы</v>
      </c>
      <c r="Q3947" s="23" t="str">
        <f>VLOOKUP(A3947,'ИЗ ОСНОВЫ НОМЕНКЛАТУР'!D:F,3,0)</f>
        <v>Хомуты</v>
      </c>
      <c r="R3947" s="40">
        <f>VLOOKUP(A:A,'ИЗ ОСНОВЫ НОМЕНКЛАТУР'!D:G,4,0)</f>
        <v>1212.5</v>
      </c>
      <c r="S3947" s="12" t="str">
        <f>VLOOKUP(A:A,'ИЗ ОСНОВЫ НОМЕНКЛАТУР'!D:H,5,0)</f>
        <v>C</v>
      </c>
      <c r="T3947" s="44">
        <f t="shared" si="735"/>
        <v>0</v>
      </c>
      <c r="U3947" s="44">
        <f t="shared" si="736"/>
        <v>0</v>
      </c>
      <c r="V3947" s="44">
        <f t="shared" si="737"/>
        <v>0</v>
      </c>
      <c r="W3947" s="44">
        <f t="shared" si="738"/>
        <v>0</v>
      </c>
      <c r="X3947" s="44">
        <f t="shared" si="739"/>
        <v>0</v>
      </c>
      <c r="Y3947" s="44">
        <f t="shared" si="740"/>
        <v>0</v>
      </c>
      <c r="Z3947" s="44">
        <f t="shared" si="741"/>
        <v>0</v>
      </c>
      <c r="AA3947" s="44">
        <f t="shared" si="742"/>
        <v>0</v>
      </c>
      <c r="AB3947" s="44">
        <f t="shared" si="743"/>
        <v>0</v>
      </c>
      <c r="AC3947" s="44">
        <f t="shared" si="744"/>
        <v>0</v>
      </c>
      <c r="AD3947" s="44">
        <f t="shared" si="745"/>
        <v>204912.5</v>
      </c>
      <c r="AE3947" s="12">
        <f t="shared" si="746"/>
        <v>204912.5</v>
      </c>
    </row>
    <row r="3948" spans="1:31" ht="12.6" hidden="1" customHeight="1" x14ac:dyDescent="0.2">
      <c r="A3948" s="26" t="s">
        <v>1625</v>
      </c>
      <c r="B3948" s="19"/>
      <c r="C3948" s="19"/>
      <c r="D3948" s="20"/>
      <c r="E3948" s="21"/>
      <c r="F3948" s="22"/>
      <c r="G3948" s="21"/>
      <c r="H3948" s="22"/>
      <c r="I3948" s="20"/>
      <c r="J3948" s="20">
        <v>6</v>
      </c>
      <c r="K3948" s="20"/>
      <c r="L3948" s="20"/>
      <c r="M3948" s="20"/>
      <c r="N3948" s="20"/>
      <c r="O3948" s="20">
        <v>6</v>
      </c>
      <c r="P3948" s="23" t="str">
        <f>VLOOKUP(A3948,'ИЗ ОСНОВЫ НОМЕНКЛАТУР'!D:E,2,0)</f>
        <v>Аксессуары для столешниц</v>
      </c>
      <c r="Q3948" s="23" t="str">
        <f>VLOOKUP(A3948,'ИЗ ОСНОВЫ НОМЕНКЛАТУР'!D:F,3,0)</f>
        <v>Цоколь</v>
      </c>
      <c r="R3948" s="40">
        <f>VLOOKUP(A:A,'ИЗ ОСНОВЫ НОМЕНКЛАТУР'!D:G,4,0)</f>
        <v>2108.375</v>
      </c>
      <c r="S3948" s="12" t="str">
        <f>VLOOKUP(A:A,'ИЗ ОСНОВЫ НОМЕНКЛАТУР'!D:H,5,0)</f>
        <v>C</v>
      </c>
      <c r="T3948" s="44">
        <f t="shared" si="735"/>
        <v>0</v>
      </c>
      <c r="U3948" s="44">
        <f t="shared" si="736"/>
        <v>0</v>
      </c>
      <c r="V3948" s="44">
        <f t="shared" si="737"/>
        <v>0</v>
      </c>
      <c r="W3948" s="44">
        <f t="shared" si="738"/>
        <v>0</v>
      </c>
      <c r="X3948" s="44">
        <f t="shared" si="739"/>
        <v>0</v>
      </c>
      <c r="Y3948" s="44">
        <f t="shared" si="740"/>
        <v>0</v>
      </c>
      <c r="Z3948" s="44">
        <f t="shared" si="741"/>
        <v>12650.25</v>
      </c>
      <c r="AA3948" s="44">
        <f t="shared" si="742"/>
        <v>0</v>
      </c>
      <c r="AB3948" s="44">
        <f t="shared" si="743"/>
        <v>0</v>
      </c>
      <c r="AC3948" s="44">
        <f t="shared" si="744"/>
        <v>0</v>
      </c>
      <c r="AD3948" s="44">
        <f t="shared" si="745"/>
        <v>0</v>
      </c>
      <c r="AE3948" s="12">
        <f t="shared" si="746"/>
        <v>12650.25</v>
      </c>
    </row>
    <row r="3949" spans="1:31" ht="12.6" hidden="1" customHeight="1" x14ac:dyDescent="0.2">
      <c r="A3949" s="26" t="s">
        <v>1624</v>
      </c>
      <c r="B3949" s="19"/>
      <c r="C3949" s="19"/>
      <c r="D3949" s="20"/>
      <c r="E3949" s="21"/>
      <c r="F3949" s="22"/>
      <c r="G3949" s="21"/>
      <c r="H3949" s="22"/>
      <c r="I3949" s="20"/>
      <c r="J3949" s="20">
        <v>119</v>
      </c>
      <c r="K3949" s="20"/>
      <c r="L3949" s="20"/>
      <c r="M3949" s="20"/>
      <c r="N3949" s="20">
        <v>3</v>
      </c>
      <c r="O3949" s="20">
        <v>122</v>
      </c>
      <c r="P3949" s="23" t="str">
        <f>VLOOKUP(A3949,'ИЗ ОСНОВЫ НОМЕНКЛАТУР'!D:E,2,0)</f>
        <v>Аксессуары для столешниц</v>
      </c>
      <c r="Q3949" s="23" t="str">
        <f>VLOOKUP(A3949,'ИЗ ОСНОВЫ НОМЕНКЛАТУР'!D:F,3,0)</f>
        <v>Цоколь</v>
      </c>
      <c r="R3949" s="40">
        <f>VLOOKUP(A:A,'ИЗ ОСНОВЫ НОМЕНКЛАТУР'!D:G,4,0)</f>
        <v>2709.8991596638657</v>
      </c>
      <c r="S3949" s="12" t="str">
        <f>VLOOKUP(A:A,'ИЗ ОСНОВЫ НОМЕНКЛАТУР'!D:H,5,0)</f>
        <v>C</v>
      </c>
      <c r="T3949" s="44">
        <f t="shared" si="735"/>
        <v>0</v>
      </c>
      <c r="U3949" s="44">
        <f t="shared" si="736"/>
        <v>0</v>
      </c>
      <c r="V3949" s="44">
        <f t="shared" si="737"/>
        <v>0</v>
      </c>
      <c r="W3949" s="44">
        <f t="shared" si="738"/>
        <v>0</v>
      </c>
      <c r="X3949" s="44">
        <f t="shared" si="739"/>
        <v>0</v>
      </c>
      <c r="Y3949" s="44">
        <f t="shared" si="740"/>
        <v>0</v>
      </c>
      <c r="Z3949" s="44">
        <f t="shared" si="741"/>
        <v>322478</v>
      </c>
      <c r="AA3949" s="44">
        <f t="shared" si="742"/>
        <v>0</v>
      </c>
      <c r="AB3949" s="44">
        <f t="shared" si="743"/>
        <v>0</v>
      </c>
      <c r="AC3949" s="44">
        <f t="shared" si="744"/>
        <v>0</v>
      </c>
      <c r="AD3949" s="44">
        <f t="shared" si="745"/>
        <v>8129.6974789915967</v>
      </c>
      <c r="AE3949" s="12">
        <f t="shared" si="746"/>
        <v>330607.69747899158</v>
      </c>
    </row>
    <row r="3950" spans="1:31" ht="12.6" hidden="1" customHeight="1" x14ac:dyDescent="0.2">
      <c r="A3950" s="26" t="s">
        <v>1652</v>
      </c>
      <c r="B3950" s="19"/>
      <c r="C3950" s="19"/>
      <c r="D3950" s="20"/>
      <c r="E3950" s="21"/>
      <c r="F3950" s="22"/>
      <c r="G3950" s="21"/>
      <c r="H3950" s="22"/>
      <c r="I3950" s="20"/>
      <c r="J3950" s="20">
        <v>17</v>
      </c>
      <c r="K3950" s="20"/>
      <c r="L3950" s="20">
        <v>1</v>
      </c>
      <c r="M3950" s="20">
        <v>9</v>
      </c>
      <c r="N3950" s="20"/>
      <c r="O3950" s="20">
        <v>27</v>
      </c>
      <c r="P3950" s="23" t="str">
        <f>VLOOKUP(A3950,'ИЗ ОСНОВЫ НОМЕНКЛАТУР'!D:E,2,0)</f>
        <v>Аксессуары для столешниц</v>
      </c>
      <c r="Q3950" s="23" t="str">
        <f>VLOOKUP(A3950,'ИЗ ОСНОВЫ НОМЕНКЛАТУР'!D:F,3,0)</f>
        <v>Цоколь</v>
      </c>
      <c r="R3950" s="40">
        <f>VLOOKUP(A:A,'ИЗ ОСНОВЫ НОМЕНКЛАТУР'!D:G,4,0)</f>
        <v>4999.0464285714279</v>
      </c>
      <c r="S3950" s="12" t="str">
        <f>VLOOKUP(A:A,'ИЗ ОСНОВЫ НОМЕНКЛАТУР'!D:H,5,0)</f>
        <v>C</v>
      </c>
      <c r="T3950" s="44">
        <f t="shared" si="735"/>
        <v>0</v>
      </c>
      <c r="U3950" s="44">
        <f t="shared" si="736"/>
        <v>0</v>
      </c>
      <c r="V3950" s="44">
        <f t="shared" si="737"/>
        <v>0</v>
      </c>
      <c r="W3950" s="44">
        <f t="shared" si="738"/>
        <v>0</v>
      </c>
      <c r="X3950" s="44">
        <f t="shared" si="739"/>
        <v>0</v>
      </c>
      <c r="Y3950" s="44">
        <f t="shared" si="740"/>
        <v>0</v>
      </c>
      <c r="Z3950" s="44">
        <f t="shared" si="741"/>
        <v>84983.789285714272</v>
      </c>
      <c r="AA3950" s="44">
        <f t="shared" si="742"/>
        <v>0</v>
      </c>
      <c r="AB3950" s="44">
        <f t="shared" si="743"/>
        <v>4999.0464285714279</v>
      </c>
      <c r="AC3950" s="44">
        <f t="shared" si="744"/>
        <v>44991.417857142849</v>
      </c>
      <c r="AD3950" s="44">
        <f t="shared" si="745"/>
        <v>0</v>
      </c>
      <c r="AE3950" s="12">
        <f t="shared" si="746"/>
        <v>134974.25357142853</v>
      </c>
    </row>
    <row r="3951" spans="1:31" ht="12.6" hidden="1" customHeight="1" x14ac:dyDescent="0.2">
      <c r="A3951" s="26" t="s">
        <v>1653</v>
      </c>
      <c r="B3951" s="19"/>
      <c r="C3951" s="19"/>
      <c r="D3951" s="20"/>
      <c r="E3951" s="21"/>
      <c r="F3951" s="22"/>
      <c r="G3951" s="21"/>
      <c r="H3951" s="22"/>
      <c r="I3951" s="20"/>
      <c r="J3951" s="20">
        <v>11</v>
      </c>
      <c r="K3951" s="20"/>
      <c r="L3951" s="20">
        <v>1</v>
      </c>
      <c r="M3951" s="20">
        <v>6</v>
      </c>
      <c r="N3951" s="20">
        <v>2</v>
      </c>
      <c r="O3951" s="20">
        <v>20</v>
      </c>
      <c r="P3951" s="23" t="str">
        <f>VLOOKUP(A3951,'ИЗ ОСНОВЫ НОМЕНКЛАТУР'!D:E,2,0)</f>
        <v>Аксессуары для столешниц</v>
      </c>
      <c r="Q3951" s="23" t="str">
        <f>VLOOKUP(A3951,'ИЗ ОСНОВЫ НОМЕНКЛАТУР'!D:F,3,0)</f>
        <v>Цоколь</v>
      </c>
      <c r="R3951" s="40">
        <f>VLOOKUP(A:A,'ИЗ ОСНОВЫ НОМЕНКЛАТУР'!D:G,4,0)</f>
        <v>4959.1484615384616</v>
      </c>
      <c r="S3951" s="12" t="str">
        <f>VLOOKUP(A:A,'ИЗ ОСНОВЫ НОМЕНКЛАТУР'!D:H,5,0)</f>
        <v>C</v>
      </c>
      <c r="T3951" s="44">
        <f t="shared" si="735"/>
        <v>0</v>
      </c>
      <c r="U3951" s="44">
        <f t="shared" si="736"/>
        <v>0</v>
      </c>
      <c r="V3951" s="44">
        <f t="shared" si="737"/>
        <v>0</v>
      </c>
      <c r="W3951" s="44">
        <f t="shared" si="738"/>
        <v>0</v>
      </c>
      <c r="X3951" s="44">
        <f t="shared" si="739"/>
        <v>0</v>
      </c>
      <c r="Y3951" s="44">
        <f t="shared" si="740"/>
        <v>0</v>
      </c>
      <c r="Z3951" s="44">
        <f t="shared" si="741"/>
        <v>54550.633076923077</v>
      </c>
      <c r="AA3951" s="44">
        <f t="shared" si="742"/>
        <v>0</v>
      </c>
      <c r="AB3951" s="44">
        <f t="shared" si="743"/>
        <v>4959.1484615384616</v>
      </c>
      <c r="AC3951" s="44">
        <f t="shared" si="744"/>
        <v>29754.890769230769</v>
      </c>
      <c r="AD3951" s="44">
        <f t="shared" si="745"/>
        <v>9918.2969230769231</v>
      </c>
      <c r="AE3951" s="12">
        <f t="shared" si="746"/>
        <v>99182.969230769231</v>
      </c>
    </row>
    <row r="3952" spans="1:31" ht="12.6" hidden="1" customHeight="1" x14ac:dyDescent="0.2">
      <c r="A3952" s="26" t="s">
        <v>1650</v>
      </c>
      <c r="B3952" s="19"/>
      <c r="C3952" s="19"/>
      <c r="D3952" s="20"/>
      <c r="E3952" s="21"/>
      <c r="F3952" s="22"/>
      <c r="G3952" s="21"/>
      <c r="H3952" s="22"/>
      <c r="I3952" s="20"/>
      <c r="J3952" s="20">
        <v>20</v>
      </c>
      <c r="K3952" s="20"/>
      <c r="L3952" s="20">
        <v>1</v>
      </c>
      <c r="M3952" s="20">
        <v>9</v>
      </c>
      <c r="N3952" s="20"/>
      <c r="O3952" s="20">
        <v>30</v>
      </c>
      <c r="P3952" s="23" t="str">
        <f>VLOOKUP(A3952,'ИЗ ОСНОВЫ НОМЕНКЛАТУР'!D:E,2,0)</f>
        <v>Аксессуары для столешниц</v>
      </c>
      <c r="Q3952" s="23" t="str">
        <f>VLOOKUP(A3952,'ИЗ ОСНОВЫ НОМЕНКЛАТУР'!D:F,3,0)</f>
        <v>Цоколь</v>
      </c>
      <c r="R3952" s="40">
        <f>VLOOKUP(A:A,'ИЗ ОСНОВЫ НОМЕНКЛАТУР'!D:G,4,0)</f>
        <v>6538</v>
      </c>
      <c r="S3952" s="12" t="str">
        <f>VLOOKUP(A:A,'ИЗ ОСНОВЫ НОМЕНКЛАТУР'!D:H,5,0)</f>
        <v>C</v>
      </c>
      <c r="T3952" s="44">
        <f t="shared" si="735"/>
        <v>0</v>
      </c>
      <c r="U3952" s="44">
        <f t="shared" si="736"/>
        <v>0</v>
      </c>
      <c r="V3952" s="44">
        <f t="shared" si="737"/>
        <v>0</v>
      </c>
      <c r="W3952" s="44">
        <f t="shared" si="738"/>
        <v>0</v>
      </c>
      <c r="X3952" s="44">
        <f t="shared" si="739"/>
        <v>0</v>
      </c>
      <c r="Y3952" s="44">
        <f t="shared" si="740"/>
        <v>0</v>
      </c>
      <c r="Z3952" s="44">
        <f t="shared" si="741"/>
        <v>130760</v>
      </c>
      <c r="AA3952" s="44">
        <f t="shared" si="742"/>
        <v>0</v>
      </c>
      <c r="AB3952" s="44">
        <f t="shared" si="743"/>
        <v>6538</v>
      </c>
      <c r="AC3952" s="44">
        <f t="shared" si="744"/>
        <v>58842</v>
      </c>
      <c r="AD3952" s="44">
        <f t="shared" si="745"/>
        <v>0</v>
      </c>
      <c r="AE3952" s="12">
        <f t="shared" si="746"/>
        <v>196140</v>
      </c>
    </row>
    <row r="3953" spans="1:31" ht="12.6" hidden="1" customHeight="1" x14ac:dyDescent="0.2">
      <c r="A3953" s="26" t="s">
        <v>1628</v>
      </c>
      <c r="B3953" s="19"/>
      <c r="C3953" s="19"/>
      <c r="D3953" s="20"/>
      <c r="E3953" s="21"/>
      <c r="F3953" s="22"/>
      <c r="G3953" s="21"/>
      <c r="H3953" s="22"/>
      <c r="I3953" s="20"/>
      <c r="J3953" s="20">
        <v>15</v>
      </c>
      <c r="K3953" s="20"/>
      <c r="L3953" s="20">
        <v>1</v>
      </c>
      <c r="M3953" s="20"/>
      <c r="N3953" s="20"/>
      <c r="O3953" s="20">
        <v>16</v>
      </c>
      <c r="P3953" s="23" t="str">
        <f>VLOOKUP(A3953,'ИЗ ОСНОВЫ НОМЕНКЛАТУР'!D:E,2,0)</f>
        <v>Аксессуары для столешниц</v>
      </c>
      <c r="Q3953" s="23" t="str">
        <f>VLOOKUP(A3953,'ИЗ ОСНОВЫ НОМЕНКЛАТУР'!D:F,3,0)</f>
        <v>Цоколь</v>
      </c>
      <c r="R3953" s="40">
        <f>VLOOKUP(A:A,'ИЗ ОСНОВЫ НОМЕНКЛАТУР'!D:G,4,0)</f>
        <v>5164.4100000000008</v>
      </c>
      <c r="S3953" s="12" t="str">
        <f>VLOOKUP(A:A,'ИЗ ОСНОВЫ НОМЕНКЛАТУР'!D:H,5,0)</f>
        <v>C</v>
      </c>
      <c r="T3953" s="44">
        <f t="shared" si="735"/>
        <v>0</v>
      </c>
      <c r="U3953" s="44">
        <f t="shared" si="736"/>
        <v>0</v>
      </c>
      <c r="V3953" s="44">
        <f t="shared" si="737"/>
        <v>0</v>
      </c>
      <c r="W3953" s="44">
        <f t="shared" si="738"/>
        <v>0</v>
      </c>
      <c r="X3953" s="44">
        <f t="shared" si="739"/>
        <v>0</v>
      </c>
      <c r="Y3953" s="44">
        <f t="shared" si="740"/>
        <v>0</v>
      </c>
      <c r="Z3953" s="44">
        <f t="shared" si="741"/>
        <v>77466.150000000009</v>
      </c>
      <c r="AA3953" s="44">
        <f t="shared" si="742"/>
        <v>0</v>
      </c>
      <c r="AB3953" s="44">
        <f t="shared" si="743"/>
        <v>5164.4100000000008</v>
      </c>
      <c r="AC3953" s="44">
        <f t="shared" si="744"/>
        <v>0</v>
      </c>
      <c r="AD3953" s="44">
        <f t="shared" si="745"/>
        <v>0</v>
      </c>
      <c r="AE3953" s="12">
        <f t="shared" si="746"/>
        <v>82630.560000000012</v>
      </c>
    </row>
    <row r="3954" spans="1:31" ht="12.6" hidden="1" customHeight="1" x14ac:dyDescent="0.2">
      <c r="A3954" s="26" t="s">
        <v>1626</v>
      </c>
      <c r="B3954" s="19"/>
      <c r="C3954" s="19"/>
      <c r="D3954" s="20"/>
      <c r="E3954" s="21"/>
      <c r="F3954" s="22"/>
      <c r="G3954" s="21"/>
      <c r="H3954" s="22"/>
      <c r="I3954" s="20"/>
      <c r="J3954" s="20">
        <v>5</v>
      </c>
      <c r="K3954" s="20"/>
      <c r="L3954" s="20"/>
      <c r="M3954" s="20">
        <v>4</v>
      </c>
      <c r="N3954" s="20"/>
      <c r="O3954" s="20">
        <v>9</v>
      </c>
      <c r="P3954" s="23" t="str">
        <f>VLOOKUP(A3954,'ИЗ ОСНОВЫ НОМЕНКЛАТУР'!D:E,2,0)</f>
        <v>Аксессуары для столешниц</v>
      </c>
      <c r="Q3954" s="23" t="str">
        <f>VLOOKUP(A3954,'ИЗ ОСНОВЫ НОМЕНКЛАТУР'!D:F,3,0)</f>
        <v>Цоколь</v>
      </c>
      <c r="R3954" s="40">
        <f>VLOOKUP(A:A,'ИЗ ОСНОВЫ НОМЕНКЛАТУР'!D:G,4,0)</f>
        <v>5230.6260000000002</v>
      </c>
      <c r="S3954" s="12" t="str">
        <f>VLOOKUP(A:A,'ИЗ ОСНОВЫ НОМЕНКЛАТУР'!D:H,5,0)</f>
        <v>C</v>
      </c>
      <c r="T3954" s="44">
        <f t="shared" si="735"/>
        <v>0</v>
      </c>
      <c r="U3954" s="44">
        <f t="shared" si="736"/>
        <v>0</v>
      </c>
      <c r="V3954" s="44">
        <f t="shared" si="737"/>
        <v>0</v>
      </c>
      <c r="W3954" s="44">
        <f t="shared" si="738"/>
        <v>0</v>
      </c>
      <c r="X3954" s="44">
        <f t="shared" si="739"/>
        <v>0</v>
      </c>
      <c r="Y3954" s="44">
        <f t="shared" si="740"/>
        <v>0</v>
      </c>
      <c r="Z3954" s="44">
        <f t="shared" si="741"/>
        <v>26153.13</v>
      </c>
      <c r="AA3954" s="44">
        <f t="shared" si="742"/>
        <v>0</v>
      </c>
      <c r="AB3954" s="44">
        <f t="shared" si="743"/>
        <v>0</v>
      </c>
      <c r="AC3954" s="44">
        <f t="shared" si="744"/>
        <v>20922.504000000001</v>
      </c>
      <c r="AD3954" s="44">
        <f t="shared" si="745"/>
        <v>0</v>
      </c>
      <c r="AE3954" s="12">
        <f t="shared" si="746"/>
        <v>47075.634000000005</v>
      </c>
    </row>
    <row r="3955" spans="1:31" ht="12.6" hidden="1" customHeight="1" x14ac:dyDescent="0.2">
      <c r="A3955" s="26" t="s">
        <v>1627</v>
      </c>
      <c r="B3955" s="19"/>
      <c r="C3955" s="19"/>
      <c r="D3955" s="20"/>
      <c r="E3955" s="20">
        <v>1</v>
      </c>
      <c r="F3955" s="20"/>
      <c r="G3955" s="21"/>
      <c r="H3955" s="22"/>
      <c r="I3955" s="20"/>
      <c r="J3955" s="20">
        <v>16</v>
      </c>
      <c r="K3955" s="20"/>
      <c r="L3955" s="20">
        <v>1</v>
      </c>
      <c r="M3955" s="20">
        <v>4</v>
      </c>
      <c r="N3955" s="20"/>
      <c r="O3955" s="20">
        <v>22</v>
      </c>
      <c r="P3955" s="23" t="str">
        <f>VLOOKUP(A3955,'ИЗ ОСНОВЫ НОМЕНКЛАТУР'!D:E,2,0)</f>
        <v>Аксессуары для столешниц</v>
      </c>
      <c r="Q3955" s="23" t="str">
        <f>VLOOKUP(A3955,'ИЗ ОСНОВЫ НОМЕНКЛАТУР'!D:F,3,0)</f>
        <v>Цоколь</v>
      </c>
      <c r="R3955" s="40">
        <f>VLOOKUP(A:A,'ИЗ ОСНОВЫ НОМЕНКЛАТУР'!D:G,4,0)</f>
        <v>5947.9485714285711</v>
      </c>
      <c r="S3955" s="12" t="str">
        <f>VLOOKUP(A:A,'ИЗ ОСНОВЫ НОМЕНКЛАТУР'!D:H,5,0)</f>
        <v>C</v>
      </c>
      <c r="T3955" s="44">
        <f t="shared" si="735"/>
        <v>0</v>
      </c>
      <c r="U3955" s="44">
        <f t="shared" si="736"/>
        <v>5947.9485714285711</v>
      </c>
      <c r="V3955" s="44">
        <f t="shared" si="737"/>
        <v>0</v>
      </c>
      <c r="W3955" s="44">
        <f t="shared" si="738"/>
        <v>0</v>
      </c>
      <c r="X3955" s="44">
        <f t="shared" si="739"/>
        <v>0</v>
      </c>
      <c r="Y3955" s="44">
        <f t="shared" si="740"/>
        <v>0</v>
      </c>
      <c r="Z3955" s="44">
        <f t="shared" si="741"/>
        <v>95167.177142857137</v>
      </c>
      <c r="AA3955" s="44">
        <f t="shared" si="742"/>
        <v>0</v>
      </c>
      <c r="AB3955" s="44">
        <f t="shared" si="743"/>
        <v>5947.9485714285711</v>
      </c>
      <c r="AC3955" s="44">
        <f t="shared" si="744"/>
        <v>23791.794285714284</v>
      </c>
      <c r="AD3955" s="44">
        <f t="shared" si="745"/>
        <v>0</v>
      </c>
      <c r="AE3955" s="12">
        <f t="shared" si="746"/>
        <v>130854.86857142855</v>
      </c>
    </row>
    <row r="3956" spans="1:31" ht="12.6" hidden="1" customHeight="1" x14ac:dyDescent="0.2">
      <c r="A3956" s="26" t="s">
        <v>5070</v>
      </c>
      <c r="B3956" s="19"/>
      <c r="C3956" s="19"/>
      <c r="D3956" s="20"/>
      <c r="E3956" s="21"/>
      <c r="F3956" s="22"/>
      <c r="G3956" s="21"/>
      <c r="H3956" s="22"/>
      <c r="I3956" s="20"/>
      <c r="J3956" s="20">
        <v>16</v>
      </c>
      <c r="K3956" s="20"/>
      <c r="L3956" s="20">
        <v>1</v>
      </c>
      <c r="M3956" s="20">
        <v>9</v>
      </c>
      <c r="N3956" s="20"/>
      <c r="O3956" s="20">
        <v>26</v>
      </c>
      <c r="P3956" s="23" t="str">
        <f>VLOOKUP(A3956,'ИЗ ОСНОВЫ НОМЕНКЛАТУР'!D:E,2,0)</f>
        <v>Аксессуары для столешниц</v>
      </c>
      <c r="Q3956" s="23" t="str">
        <f>VLOOKUP(A3956,'ИЗ ОСНОВЫ НОМЕНКЛАТУР'!D:F,3,0)</f>
        <v>Цоколь</v>
      </c>
      <c r="R3956" s="40">
        <f>VLOOKUP(A:A,'ИЗ ОСНОВЫ НОМЕНКЛАТУР'!D:G,4,0)</f>
        <v>6162.2307692307695</v>
      </c>
      <c r="S3956" s="12" t="str">
        <f>VLOOKUP(A:A,'ИЗ ОСНОВЫ НОМЕНКЛАТУР'!D:H,5,0)</f>
        <v>C</v>
      </c>
      <c r="T3956" s="44">
        <f t="shared" si="735"/>
        <v>0</v>
      </c>
      <c r="U3956" s="44">
        <f t="shared" si="736"/>
        <v>0</v>
      </c>
      <c r="V3956" s="44">
        <f t="shared" si="737"/>
        <v>0</v>
      </c>
      <c r="W3956" s="44">
        <f t="shared" si="738"/>
        <v>0</v>
      </c>
      <c r="X3956" s="44">
        <f t="shared" si="739"/>
        <v>0</v>
      </c>
      <c r="Y3956" s="44">
        <f t="shared" si="740"/>
        <v>0</v>
      </c>
      <c r="Z3956" s="44">
        <f t="shared" si="741"/>
        <v>98595.692307692312</v>
      </c>
      <c r="AA3956" s="44">
        <f t="shared" si="742"/>
        <v>0</v>
      </c>
      <c r="AB3956" s="44">
        <f t="shared" si="743"/>
        <v>6162.2307692307695</v>
      </c>
      <c r="AC3956" s="44">
        <f t="shared" si="744"/>
        <v>55460.076923076922</v>
      </c>
      <c r="AD3956" s="44">
        <f t="shared" si="745"/>
        <v>0</v>
      </c>
      <c r="AE3956" s="12">
        <f t="shared" si="746"/>
        <v>160218</v>
      </c>
    </row>
    <row r="3957" spans="1:31" ht="12.6" hidden="1" customHeight="1" x14ac:dyDescent="0.2">
      <c r="A3957" s="26" t="s">
        <v>1651</v>
      </c>
      <c r="B3957" s="19"/>
      <c r="C3957" s="19"/>
      <c r="D3957" s="20"/>
      <c r="E3957" s="21"/>
      <c r="F3957" s="22"/>
      <c r="G3957" s="21"/>
      <c r="H3957" s="22"/>
      <c r="I3957" s="20"/>
      <c r="J3957" s="20">
        <v>10</v>
      </c>
      <c r="K3957" s="20"/>
      <c r="L3957" s="20"/>
      <c r="M3957" s="20">
        <v>6</v>
      </c>
      <c r="N3957" s="20"/>
      <c r="O3957" s="20">
        <v>16</v>
      </c>
      <c r="P3957" s="23" t="str">
        <f>VLOOKUP(A3957,'ИЗ ОСНОВЫ НОМЕНКЛАТУР'!D:E,2,0)</f>
        <v>Аксессуары для столешниц</v>
      </c>
      <c r="Q3957" s="23" t="str">
        <f>VLOOKUP(A3957,'ИЗ ОСНОВЫ НОМЕНКЛАТУР'!D:F,3,0)</f>
        <v>Цоколь</v>
      </c>
      <c r="R3957" s="40">
        <f>VLOOKUP(A:A,'ИЗ ОСНОВЫ НОМЕНКЛАТУР'!D:G,4,0)</f>
        <v>4655.4766666666665</v>
      </c>
      <c r="S3957" s="12" t="str">
        <f>VLOOKUP(A:A,'ИЗ ОСНОВЫ НОМЕНКЛАТУР'!D:H,5,0)</f>
        <v>C</v>
      </c>
      <c r="T3957" s="44">
        <f t="shared" si="735"/>
        <v>0</v>
      </c>
      <c r="U3957" s="44">
        <f t="shared" si="736"/>
        <v>0</v>
      </c>
      <c r="V3957" s="44">
        <f t="shared" si="737"/>
        <v>0</v>
      </c>
      <c r="W3957" s="44">
        <f t="shared" si="738"/>
        <v>0</v>
      </c>
      <c r="X3957" s="44">
        <f t="shared" si="739"/>
        <v>0</v>
      </c>
      <c r="Y3957" s="44">
        <f t="shared" si="740"/>
        <v>0</v>
      </c>
      <c r="Z3957" s="44">
        <f t="shared" si="741"/>
        <v>46554.766666666663</v>
      </c>
      <c r="AA3957" s="44">
        <f t="shared" si="742"/>
        <v>0</v>
      </c>
      <c r="AB3957" s="44">
        <f t="shared" si="743"/>
        <v>0</v>
      </c>
      <c r="AC3957" s="44">
        <f t="shared" si="744"/>
        <v>27932.86</v>
      </c>
      <c r="AD3957" s="44">
        <f t="shared" si="745"/>
        <v>0</v>
      </c>
      <c r="AE3957" s="12">
        <f t="shared" si="746"/>
        <v>74487.626666666663</v>
      </c>
    </row>
    <row r="3958" spans="1:31" ht="12.6" hidden="1" customHeight="1" x14ac:dyDescent="0.2">
      <c r="A3958" s="26" t="s">
        <v>1630</v>
      </c>
      <c r="B3958" s="19"/>
      <c r="C3958" s="19"/>
      <c r="D3958" s="20"/>
      <c r="E3958" s="21"/>
      <c r="F3958" s="22"/>
      <c r="G3958" s="21"/>
      <c r="H3958" s="22"/>
      <c r="I3958" s="20"/>
      <c r="J3958" s="20">
        <v>10</v>
      </c>
      <c r="K3958" s="20"/>
      <c r="L3958" s="20">
        <v>1</v>
      </c>
      <c r="M3958" s="20">
        <v>9</v>
      </c>
      <c r="N3958" s="20"/>
      <c r="O3958" s="20">
        <v>20</v>
      </c>
      <c r="P3958" s="23" t="str">
        <f>VLOOKUP(A3958,'ИЗ ОСНОВЫ НОМЕНКЛАТУР'!D:E,2,0)</f>
        <v>Аксессуары для столешниц</v>
      </c>
      <c r="Q3958" s="23" t="str">
        <f>VLOOKUP(A3958,'ИЗ ОСНОВЫ НОМЕНКЛАТУР'!D:F,3,0)</f>
        <v>Цоколь</v>
      </c>
      <c r="R3958" s="40">
        <f>VLOOKUP(A:A,'ИЗ ОСНОВЫ НОМЕНКЛАТУР'!D:G,4,0)</f>
        <v>5164.41</v>
      </c>
      <c r="S3958" s="12" t="str">
        <f>VLOOKUP(A:A,'ИЗ ОСНОВЫ НОМЕНКЛАТУР'!D:H,5,0)</f>
        <v>C</v>
      </c>
      <c r="T3958" s="44">
        <f t="shared" si="735"/>
        <v>0</v>
      </c>
      <c r="U3958" s="44">
        <f t="shared" si="736"/>
        <v>0</v>
      </c>
      <c r="V3958" s="44">
        <f t="shared" si="737"/>
        <v>0</v>
      </c>
      <c r="W3958" s="44">
        <f t="shared" si="738"/>
        <v>0</v>
      </c>
      <c r="X3958" s="44">
        <f t="shared" si="739"/>
        <v>0</v>
      </c>
      <c r="Y3958" s="44">
        <f t="shared" si="740"/>
        <v>0</v>
      </c>
      <c r="Z3958" s="44">
        <f t="shared" si="741"/>
        <v>51644.1</v>
      </c>
      <c r="AA3958" s="44">
        <f t="shared" si="742"/>
        <v>0</v>
      </c>
      <c r="AB3958" s="44">
        <f t="shared" si="743"/>
        <v>5164.41</v>
      </c>
      <c r="AC3958" s="44">
        <f t="shared" si="744"/>
        <v>46479.69</v>
      </c>
      <c r="AD3958" s="44">
        <f t="shared" si="745"/>
        <v>0</v>
      </c>
      <c r="AE3958" s="12">
        <f t="shared" si="746"/>
        <v>103288.2</v>
      </c>
    </row>
    <row r="3959" spans="1:31" ht="12.6" hidden="1" customHeight="1" x14ac:dyDescent="0.2">
      <c r="A3959" s="26" t="s">
        <v>4013</v>
      </c>
      <c r="B3959" s="19"/>
      <c r="C3959" s="19"/>
      <c r="D3959" s="20"/>
      <c r="E3959" s="21"/>
      <c r="F3959" s="22"/>
      <c r="G3959" s="21"/>
      <c r="H3959" s="22"/>
      <c r="I3959" s="20"/>
      <c r="J3959" s="20"/>
      <c r="K3959" s="20"/>
      <c r="L3959" s="20"/>
      <c r="M3959" s="20"/>
      <c r="N3959" s="20">
        <v>9</v>
      </c>
      <c r="O3959" s="20">
        <v>9</v>
      </c>
      <c r="P3959" s="23" t="str">
        <f>VLOOKUP(A3959,'ИЗ ОСНОВЫ НОМЕНКЛАТУР'!D:E,2,0)</f>
        <v>Реставрационные материалы</v>
      </c>
      <c r="Q3959" s="23" t="str">
        <f>VLOOKUP(A3959,'ИЗ ОСНОВЫ НОМЕНКЛАТУР'!D:F,3,0)</f>
        <v>Бытовая химия</v>
      </c>
      <c r="R3959" s="40">
        <f>VLOOKUP(A:A,'ИЗ ОСНОВЫ НОМЕНКЛАТУР'!D:G,4,0)</f>
        <v>887.25200000000007</v>
      </c>
      <c r="S3959" s="12" t="str">
        <f>VLOOKUP(A:A,'ИЗ ОСНОВЫ НОМЕНКЛАТУР'!D:H,5,0)</f>
        <v>C</v>
      </c>
      <c r="T3959" s="44">
        <f t="shared" si="735"/>
        <v>0</v>
      </c>
      <c r="U3959" s="44">
        <f t="shared" si="736"/>
        <v>0</v>
      </c>
      <c r="V3959" s="44">
        <f t="shared" si="737"/>
        <v>0</v>
      </c>
      <c r="W3959" s="44">
        <f t="shared" si="738"/>
        <v>0</v>
      </c>
      <c r="X3959" s="44">
        <f t="shared" si="739"/>
        <v>0</v>
      </c>
      <c r="Y3959" s="44">
        <f t="shared" si="740"/>
        <v>0</v>
      </c>
      <c r="Z3959" s="44">
        <f t="shared" si="741"/>
        <v>0</v>
      </c>
      <c r="AA3959" s="44">
        <f t="shared" si="742"/>
        <v>0</v>
      </c>
      <c r="AB3959" s="44">
        <f t="shared" si="743"/>
        <v>0</v>
      </c>
      <c r="AC3959" s="44">
        <f t="shared" si="744"/>
        <v>0</v>
      </c>
      <c r="AD3959" s="44">
        <f t="shared" si="745"/>
        <v>7985.2680000000009</v>
      </c>
      <c r="AE3959" s="12">
        <f t="shared" si="746"/>
        <v>7985.2680000000009</v>
      </c>
    </row>
    <row r="3960" spans="1:31" ht="12.6" hidden="1" customHeight="1" x14ac:dyDescent="0.2">
      <c r="A3960" s="26" t="s">
        <v>4010</v>
      </c>
      <c r="B3960" s="19"/>
      <c r="C3960" s="19"/>
      <c r="D3960" s="20"/>
      <c r="E3960" s="21"/>
      <c r="F3960" s="22"/>
      <c r="G3960" s="21"/>
      <c r="H3960" s="22"/>
      <c r="I3960" s="20"/>
      <c r="J3960" s="20"/>
      <c r="K3960" s="20"/>
      <c r="L3960" s="20"/>
      <c r="M3960" s="20"/>
      <c r="N3960" s="20">
        <v>3</v>
      </c>
      <c r="O3960" s="20">
        <v>3</v>
      </c>
      <c r="P3960" s="23" t="str">
        <f>VLOOKUP(A3960,'ИЗ ОСНОВЫ НОМЕНКЛАТУР'!D:E,2,0)</f>
        <v>Реставрационные материалы</v>
      </c>
      <c r="Q3960" s="23" t="str">
        <f>VLOOKUP(A3960,'ИЗ ОСНОВЫ НОМЕНКЛАТУР'!D:F,3,0)</f>
        <v>Бытовая химия</v>
      </c>
      <c r="R3960" s="40">
        <f>VLOOKUP(A:A,'ИЗ ОСНОВЫ НОМЕНКЛАТУР'!D:G,4,0)</f>
        <v>1100.0478947368422</v>
      </c>
      <c r="S3960" s="12" t="str">
        <f>VLOOKUP(A:A,'ИЗ ОСНОВЫ НОМЕНКЛАТУР'!D:H,5,0)</f>
        <v>C</v>
      </c>
      <c r="T3960" s="44">
        <f t="shared" si="735"/>
        <v>0</v>
      </c>
      <c r="U3960" s="44">
        <f t="shared" si="736"/>
        <v>0</v>
      </c>
      <c r="V3960" s="44">
        <f t="shared" si="737"/>
        <v>0</v>
      </c>
      <c r="W3960" s="44">
        <f t="shared" si="738"/>
        <v>0</v>
      </c>
      <c r="X3960" s="44">
        <f t="shared" si="739"/>
        <v>0</v>
      </c>
      <c r="Y3960" s="44">
        <f t="shared" si="740"/>
        <v>0</v>
      </c>
      <c r="Z3960" s="44">
        <f t="shared" si="741"/>
        <v>0</v>
      </c>
      <c r="AA3960" s="44">
        <f t="shared" si="742"/>
        <v>0</v>
      </c>
      <c r="AB3960" s="44">
        <f t="shared" si="743"/>
        <v>0</v>
      </c>
      <c r="AC3960" s="44">
        <f t="shared" si="744"/>
        <v>0</v>
      </c>
      <c r="AD3960" s="44">
        <f t="shared" si="745"/>
        <v>3300.1436842105268</v>
      </c>
      <c r="AE3960" s="12">
        <f t="shared" si="746"/>
        <v>3300.1436842105268</v>
      </c>
    </row>
    <row r="3961" spans="1:31" ht="12.6" hidden="1" customHeight="1" x14ac:dyDescent="0.2">
      <c r="A3961" s="26" t="s">
        <v>5071</v>
      </c>
      <c r="B3961" s="19"/>
      <c r="C3961" s="19"/>
      <c r="D3961" s="20"/>
      <c r="E3961" s="20">
        <v>2</v>
      </c>
      <c r="F3961" s="20"/>
      <c r="G3961" s="21"/>
      <c r="H3961" s="22"/>
      <c r="I3961" s="20"/>
      <c r="J3961" s="20"/>
      <c r="K3961" s="20"/>
      <c r="L3961" s="20"/>
      <c r="M3961" s="20"/>
      <c r="N3961" s="20"/>
      <c r="O3961" s="20">
        <v>2</v>
      </c>
      <c r="P3961" s="23" t="str">
        <f>VLOOKUP(A3961,'ИЗ ОСНОВЫ НОМЕНКЛАТУР'!D:E,2,0)</f>
        <v>Ручки, крючки, опоры</v>
      </c>
      <c r="Q3961" s="23" t="str">
        <f>VLOOKUP(A3961,'ИЗ ОСНОВЫ НОМЕНКЛАТУР'!D:F,3,0)</f>
        <v>Комплектующие для профильных ручек</v>
      </c>
      <c r="R3961" s="40">
        <f>VLOOKUP(A:A,'ИЗ ОСНОВЫ НОМЕНКЛАТУР'!D:G,4,0)</f>
        <v>1817</v>
      </c>
      <c r="S3961" s="12" t="str">
        <f>VLOOKUP(A:A,'ИЗ ОСНОВЫ НОМЕНКЛАТУР'!D:H,5,0)</f>
        <v>C</v>
      </c>
      <c r="T3961" s="44">
        <f t="shared" si="735"/>
        <v>0</v>
      </c>
      <c r="U3961" s="44">
        <f t="shared" si="736"/>
        <v>3634</v>
      </c>
      <c r="V3961" s="44">
        <f t="shared" si="737"/>
        <v>0</v>
      </c>
      <c r="W3961" s="44">
        <f t="shared" si="738"/>
        <v>0</v>
      </c>
      <c r="X3961" s="44">
        <f t="shared" si="739"/>
        <v>0</v>
      </c>
      <c r="Y3961" s="44">
        <f t="shared" si="740"/>
        <v>0</v>
      </c>
      <c r="Z3961" s="44">
        <f t="shared" si="741"/>
        <v>0</v>
      </c>
      <c r="AA3961" s="44">
        <f t="shared" si="742"/>
        <v>0</v>
      </c>
      <c r="AB3961" s="44">
        <f t="shared" si="743"/>
        <v>0</v>
      </c>
      <c r="AC3961" s="44">
        <f t="shared" si="744"/>
        <v>0</v>
      </c>
      <c r="AD3961" s="44">
        <f t="shared" si="745"/>
        <v>0</v>
      </c>
      <c r="AE3961" s="12">
        <f t="shared" si="746"/>
        <v>3634</v>
      </c>
    </row>
    <row r="3962" spans="1:31" ht="12.6" hidden="1" customHeight="1" x14ac:dyDescent="0.2">
      <c r="A3962" s="26" t="s">
        <v>3478</v>
      </c>
      <c r="B3962" s="19"/>
      <c r="C3962" s="19"/>
      <c r="D3962" s="20"/>
      <c r="E3962" s="21"/>
      <c r="F3962" s="22"/>
      <c r="G3962" s="21"/>
      <c r="H3962" s="22"/>
      <c r="I3962" s="20"/>
      <c r="J3962" s="20">
        <v>1463</v>
      </c>
      <c r="K3962" s="20"/>
      <c r="L3962" s="20"/>
      <c r="M3962" s="20"/>
      <c r="N3962" s="20">
        <v>1298</v>
      </c>
      <c r="O3962" s="20">
        <v>2761</v>
      </c>
      <c r="P3962" s="23" t="str">
        <f>VLOOKUP(A3962,'ИЗ ОСНОВЫ НОМЕНКЛАТУР'!D:E,2,0)</f>
        <v>Инструменты и расходные материалы</v>
      </c>
      <c r="Q3962" s="23" t="str">
        <f>VLOOKUP(A3962,'ИЗ ОСНОВЫ НОМЕНКЛАТУР'!D:F,3,0)</f>
        <v>Ручные инструменты</v>
      </c>
      <c r="R3962" s="40">
        <f>VLOOKUP(A:A,'ИЗ ОСНОВЫ НОМЕНКЛАТУР'!D:G,4,0)</f>
        <v>12.324835013748855</v>
      </c>
      <c r="S3962" s="12" t="str">
        <f>VLOOKUP(A:A,'ИЗ ОСНОВЫ НОМЕНКЛАТУР'!D:H,5,0)</f>
        <v>B</v>
      </c>
      <c r="T3962" s="44">
        <f t="shared" si="735"/>
        <v>0</v>
      </c>
      <c r="U3962" s="44">
        <f t="shared" si="736"/>
        <v>0</v>
      </c>
      <c r="V3962" s="44">
        <f t="shared" si="737"/>
        <v>0</v>
      </c>
      <c r="W3962" s="44">
        <f t="shared" si="738"/>
        <v>0</v>
      </c>
      <c r="X3962" s="44">
        <f t="shared" si="739"/>
        <v>0</v>
      </c>
      <c r="Y3962" s="44">
        <f t="shared" si="740"/>
        <v>0</v>
      </c>
      <c r="Z3962" s="44">
        <f t="shared" si="741"/>
        <v>18031.233625114575</v>
      </c>
      <c r="AA3962" s="44">
        <f t="shared" si="742"/>
        <v>0</v>
      </c>
      <c r="AB3962" s="44">
        <f t="shared" si="743"/>
        <v>0</v>
      </c>
      <c r="AC3962" s="44">
        <f t="shared" si="744"/>
        <v>0</v>
      </c>
      <c r="AD3962" s="44">
        <f t="shared" si="745"/>
        <v>15997.635847846013</v>
      </c>
      <c r="AE3962" s="12">
        <f t="shared" si="746"/>
        <v>34028.869472960592</v>
      </c>
    </row>
    <row r="3963" spans="1:31" ht="12.6" hidden="1" customHeight="1" x14ac:dyDescent="0.2">
      <c r="A3963" s="26" t="s">
        <v>3454</v>
      </c>
      <c r="B3963" s="19"/>
      <c r="C3963" s="19"/>
      <c r="D3963" s="20"/>
      <c r="E3963" s="21"/>
      <c r="F3963" s="22"/>
      <c r="G3963" s="21"/>
      <c r="H3963" s="22"/>
      <c r="I3963" s="20"/>
      <c r="J3963" s="20"/>
      <c r="K3963" s="20"/>
      <c r="L3963" s="20"/>
      <c r="M3963" s="20"/>
      <c r="N3963" s="20">
        <v>7</v>
      </c>
      <c r="O3963" s="20">
        <v>7</v>
      </c>
      <c r="P3963" s="23" t="str">
        <f>VLOOKUP(A3963,'ИЗ ОСНОВЫ НОМЕНКЛАТУР'!D:E,2,0)</f>
        <v>Инструменты и расходные материалы</v>
      </c>
      <c r="Q3963" s="23" t="str">
        <f>VLOOKUP(A3963,'ИЗ ОСНОВЫ НОМЕНКЛАТУР'!D:F,3,0)</f>
        <v>Ручные инструменты</v>
      </c>
      <c r="R3963" s="40">
        <f>VLOOKUP(A:A,'ИЗ ОСНОВЫ НОМЕНКЛАТУР'!D:G,4,0)</f>
        <v>650</v>
      </c>
      <c r="S3963" s="12" t="str">
        <f>VLOOKUP(A:A,'ИЗ ОСНОВЫ НОМЕНКЛАТУР'!D:H,5,0)</f>
        <v>C</v>
      </c>
      <c r="T3963" s="44">
        <f t="shared" si="735"/>
        <v>0</v>
      </c>
      <c r="U3963" s="44">
        <f t="shared" si="736"/>
        <v>0</v>
      </c>
      <c r="V3963" s="44">
        <f t="shared" si="737"/>
        <v>0</v>
      </c>
      <c r="W3963" s="44">
        <f t="shared" si="738"/>
        <v>0</v>
      </c>
      <c r="X3963" s="44">
        <f t="shared" si="739"/>
        <v>0</v>
      </c>
      <c r="Y3963" s="44">
        <f t="shared" si="740"/>
        <v>0</v>
      </c>
      <c r="Z3963" s="44">
        <f t="shared" si="741"/>
        <v>0</v>
      </c>
      <c r="AA3963" s="44">
        <f t="shared" si="742"/>
        <v>0</v>
      </c>
      <c r="AB3963" s="44">
        <f t="shared" si="743"/>
        <v>0</v>
      </c>
      <c r="AC3963" s="44">
        <f t="shared" si="744"/>
        <v>0</v>
      </c>
      <c r="AD3963" s="44">
        <f t="shared" si="745"/>
        <v>4550</v>
      </c>
      <c r="AE3963" s="12">
        <f t="shared" si="746"/>
        <v>4550</v>
      </c>
    </row>
    <row r="3964" spans="1:31" ht="12.6" hidden="1" customHeight="1" x14ac:dyDescent="0.2">
      <c r="A3964" s="26" t="s">
        <v>3408</v>
      </c>
      <c r="B3964" s="19"/>
      <c r="C3964" s="19"/>
      <c r="D3964" s="20"/>
      <c r="E3964" s="21"/>
      <c r="F3964" s="22"/>
      <c r="G3964" s="21"/>
      <c r="H3964" s="22"/>
      <c r="I3964" s="20"/>
      <c r="J3964" s="20"/>
      <c r="K3964" s="20"/>
      <c r="L3964" s="20">
        <v>1744</v>
      </c>
      <c r="M3964" s="20">
        <v>6000</v>
      </c>
      <c r="N3964" s="20"/>
      <c r="O3964" s="20">
        <v>7744</v>
      </c>
      <c r="P3964" s="23" t="str">
        <f>VLOOKUP(A3964,'ИЗ ОСНОВЫ НОМЕНКЛАТУР'!D:E,2,0)</f>
        <v>Инструменты и расходные материалы</v>
      </c>
      <c r="Q3964" s="23" t="str">
        <f>VLOOKUP(A3964,'ИЗ ОСНОВЫ НОМЕНКЛАТУР'!D:F,3,0)</f>
        <v>Ручные инструменты</v>
      </c>
      <c r="R3964" s="40">
        <f>VLOOKUP(A:A,'ИЗ ОСНОВЫ НОМЕНКЛАТУР'!D:G,4,0)</f>
        <v>7.3223534088105486</v>
      </c>
      <c r="S3964" s="12" t="str">
        <f>VLOOKUP(A:A,'ИЗ ОСНОВЫ НОМЕНКЛАТУР'!D:H,5,0)</f>
        <v>B</v>
      </c>
      <c r="T3964" s="44">
        <f t="shared" si="735"/>
        <v>0</v>
      </c>
      <c r="U3964" s="44">
        <f t="shared" si="736"/>
        <v>0</v>
      </c>
      <c r="V3964" s="44">
        <f t="shared" si="737"/>
        <v>0</v>
      </c>
      <c r="W3964" s="44">
        <f t="shared" si="738"/>
        <v>0</v>
      </c>
      <c r="X3964" s="44">
        <f t="shared" si="739"/>
        <v>0</v>
      </c>
      <c r="Y3964" s="44">
        <f t="shared" si="740"/>
        <v>0</v>
      </c>
      <c r="Z3964" s="44">
        <f t="shared" si="741"/>
        <v>0</v>
      </c>
      <c r="AA3964" s="44">
        <f t="shared" si="742"/>
        <v>0</v>
      </c>
      <c r="AB3964" s="44">
        <f t="shared" si="743"/>
        <v>12770.184344965597</v>
      </c>
      <c r="AC3964" s="44">
        <f t="shared" si="744"/>
        <v>43934.120452863295</v>
      </c>
      <c r="AD3964" s="44">
        <f t="shared" si="745"/>
        <v>0</v>
      </c>
      <c r="AE3964" s="12">
        <f t="shared" si="746"/>
        <v>56704.304797828896</v>
      </c>
    </row>
    <row r="3965" spans="1:31" ht="12.6" hidden="1" customHeight="1" x14ac:dyDescent="0.2">
      <c r="A3965" s="26" t="s">
        <v>3444</v>
      </c>
      <c r="B3965" s="19"/>
      <c r="C3965" s="19"/>
      <c r="D3965" s="20"/>
      <c r="E3965" s="21"/>
      <c r="F3965" s="22"/>
      <c r="G3965" s="21"/>
      <c r="H3965" s="22"/>
      <c r="I3965" s="20"/>
      <c r="J3965" s="20"/>
      <c r="K3965" s="20"/>
      <c r="L3965" s="20"/>
      <c r="M3965" s="20"/>
      <c r="N3965" s="20">
        <v>11</v>
      </c>
      <c r="O3965" s="20">
        <v>11</v>
      </c>
      <c r="P3965" s="23" t="str">
        <f>VLOOKUP(A3965,'ИЗ ОСНОВЫ НОМЕНКЛАТУР'!D:E,2,0)</f>
        <v>Инструменты и расходные материалы</v>
      </c>
      <c r="Q3965" s="23" t="str">
        <f>VLOOKUP(A3965,'ИЗ ОСНОВЫ НОМЕНКЛАТУР'!D:F,3,0)</f>
        <v>Ручные инструменты</v>
      </c>
      <c r="R3965" s="40">
        <f>VLOOKUP(A:A,'ИЗ ОСНОВЫ НОМЕНКЛАТУР'!D:G,4,0)</f>
        <v>1300</v>
      </c>
      <c r="S3965" s="12" t="str">
        <f>VLOOKUP(A:A,'ИЗ ОСНОВЫ НОМЕНКЛАТУР'!D:H,5,0)</f>
        <v>C</v>
      </c>
      <c r="T3965" s="44">
        <f t="shared" si="735"/>
        <v>0</v>
      </c>
      <c r="U3965" s="44">
        <f t="shared" si="736"/>
        <v>0</v>
      </c>
      <c r="V3965" s="44">
        <f t="shared" si="737"/>
        <v>0</v>
      </c>
      <c r="W3965" s="44">
        <f t="shared" si="738"/>
        <v>0</v>
      </c>
      <c r="X3965" s="44">
        <f t="shared" si="739"/>
        <v>0</v>
      </c>
      <c r="Y3965" s="44">
        <f t="shared" si="740"/>
        <v>0</v>
      </c>
      <c r="Z3965" s="44">
        <f t="shared" si="741"/>
        <v>0</v>
      </c>
      <c r="AA3965" s="44">
        <f t="shared" si="742"/>
        <v>0</v>
      </c>
      <c r="AB3965" s="44">
        <f t="shared" si="743"/>
        <v>0</v>
      </c>
      <c r="AC3965" s="44">
        <f t="shared" si="744"/>
        <v>0</v>
      </c>
      <c r="AD3965" s="44">
        <f t="shared" si="745"/>
        <v>14300</v>
      </c>
      <c r="AE3965" s="12">
        <f t="shared" si="746"/>
        <v>14300</v>
      </c>
    </row>
    <row r="3966" spans="1:31" ht="12.6" hidden="1" customHeight="1" x14ac:dyDescent="0.2">
      <c r="A3966" s="26" t="s">
        <v>3430</v>
      </c>
      <c r="B3966" s="19"/>
      <c r="C3966" s="19"/>
      <c r="D3966" s="20"/>
      <c r="E3966" s="21"/>
      <c r="F3966" s="22"/>
      <c r="G3966" s="21"/>
      <c r="H3966" s="22"/>
      <c r="I3966" s="20"/>
      <c r="J3966" s="20"/>
      <c r="K3966" s="20"/>
      <c r="L3966" s="20"/>
      <c r="M3966" s="20"/>
      <c r="N3966" s="20">
        <v>4</v>
      </c>
      <c r="O3966" s="20">
        <v>4</v>
      </c>
      <c r="P3966" s="23" t="str">
        <f>VLOOKUP(A3966,'ИЗ ОСНОВЫ НОМЕНКЛАТУР'!D:E,2,0)</f>
        <v>Инструменты и расходные материалы</v>
      </c>
      <c r="Q3966" s="23" t="str">
        <f>VLOOKUP(A3966,'ИЗ ОСНОВЫ НОМЕНКЛАТУР'!D:F,3,0)</f>
        <v>Ручные инструменты</v>
      </c>
      <c r="R3966" s="40">
        <f>VLOOKUP(A:A,'ИЗ ОСНОВЫ НОМЕНКЛАТУР'!D:G,4,0)</f>
        <v>1600</v>
      </c>
      <c r="S3966" s="12" t="str">
        <f>VLOOKUP(A:A,'ИЗ ОСНОВЫ НОМЕНКЛАТУР'!D:H,5,0)</f>
        <v>C</v>
      </c>
      <c r="T3966" s="44">
        <f t="shared" si="735"/>
        <v>0</v>
      </c>
      <c r="U3966" s="44">
        <f t="shared" si="736"/>
        <v>0</v>
      </c>
      <c r="V3966" s="44">
        <f t="shared" si="737"/>
        <v>0</v>
      </c>
      <c r="W3966" s="44">
        <f t="shared" si="738"/>
        <v>0</v>
      </c>
      <c r="X3966" s="44">
        <f t="shared" si="739"/>
        <v>0</v>
      </c>
      <c r="Y3966" s="44">
        <f t="shared" si="740"/>
        <v>0</v>
      </c>
      <c r="Z3966" s="44">
        <f t="shared" si="741"/>
        <v>0</v>
      </c>
      <c r="AA3966" s="44">
        <f t="shared" si="742"/>
        <v>0</v>
      </c>
      <c r="AB3966" s="44">
        <f t="shared" si="743"/>
        <v>0</v>
      </c>
      <c r="AC3966" s="44">
        <f t="shared" si="744"/>
        <v>0</v>
      </c>
      <c r="AD3966" s="44">
        <f t="shared" si="745"/>
        <v>6400</v>
      </c>
      <c r="AE3966" s="12">
        <f t="shared" si="746"/>
        <v>6400</v>
      </c>
    </row>
    <row r="3967" spans="1:31" ht="12.6" hidden="1" customHeight="1" x14ac:dyDescent="0.2">
      <c r="A3967" s="26" t="s">
        <v>1740</v>
      </c>
      <c r="B3967" s="19"/>
      <c r="C3967" s="19"/>
      <c r="D3967" s="20"/>
      <c r="E3967" s="20">
        <v>34</v>
      </c>
      <c r="F3967" s="20"/>
      <c r="G3967" s="21"/>
      <c r="H3967" s="22"/>
      <c r="I3967" s="20"/>
      <c r="J3967" s="20">
        <v>31</v>
      </c>
      <c r="K3967" s="20">
        <v>520</v>
      </c>
      <c r="L3967" s="20">
        <v>1</v>
      </c>
      <c r="M3967" s="20">
        <v>99</v>
      </c>
      <c r="N3967" s="20">
        <v>94</v>
      </c>
      <c r="O3967" s="20">
        <v>779</v>
      </c>
      <c r="P3967" s="23" t="str">
        <f>VLOOKUP(A3967,'ИЗ ОСНОВЫ НОМЕНКЛАТУР'!D:E,2,0)</f>
        <v>Крепежные системы</v>
      </c>
      <c r="Q3967" s="23" t="str">
        <f>VLOOKUP(A3967,'ИЗ ОСНОВЫ НОМЕНКЛАТУР'!D:F,3,0)</f>
        <v>Полкодержатели</v>
      </c>
      <c r="R3967" s="40">
        <f>VLOOKUP(A:A,'ИЗ ОСНОВЫ НОМЕНКЛАТУР'!D:G,4,0)</f>
        <v>770.33722633744856</v>
      </c>
      <c r="S3967" s="12" t="str">
        <f>VLOOKUP(A:A,'ИЗ ОСНОВЫ НОМЕНКЛАТУР'!D:H,5,0)</f>
        <v>C</v>
      </c>
      <c r="T3967" s="44">
        <f t="shared" si="735"/>
        <v>0</v>
      </c>
      <c r="U3967" s="44">
        <f t="shared" si="736"/>
        <v>26191.465695473249</v>
      </c>
      <c r="V3967" s="44">
        <f t="shared" si="737"/>
        <v>0</v>
      </c>
      <c r="W3967" s="44">
        <f t="shared" si="738"/>
        <v>0</v>
      </c>
      <c r="X3967" s="44">
        <f t="shared" si="739"/>
        <v>0</v>
      </c>
      <c r="Y3967" s="44">
        <f t="shared" si="740"/>
        <v>0</v>
      </c>
      <c r="Z3967" s="44">
        <f t="shared" si="741"/>
        <v>23880.454016460906</v>
      </c>
      <c r="AA3967" s="44">
        <f t="shared" si="742"/>
        <v>400575.35769547324</v>
      </c>
      <c r="AB3967" s="44">
        <f t="shared" si="743"/>
        <v>770.33722633744856</v>
      </c>
      <c r="AC3967" s="44">
        <f t="shared" si="744"/>
        <v>76263.385407407404</v>
      </c>
      <c r="AD3967" s="44">
        <f t="shared" si="745"/>
        <v>72411.699275720166</v>
      </c>
      <c r="AE3967" s="12">
        <f t="shared" si="746"/>
        <v>600092.6993168724</v>
      </c>
    </row>
    <row r="3968" spans="1:31" ht="12.6" hidden="1" customHeight="1" x14ac:dyDescent="0.2">
      <c r="A3968" s="26" t="s">
        <v>1776</v>
      </c>
      <c r="B3968" s="19"/>
      <c r="C3968" s="19"/>
      <c r="D3968" s="20"/>
      <c r="E3968" s="20">
        <v>6927</v>
      </c>
      <c r="F3968" s="20"/>
      <c r="G3968" s="21"/>
      <c r="H3968" s="22"/>
      <c r="I3968" s="20">
        <v>100000</v>
      </c>
      <c r="J3968" s="20">
        <v>7200</v>
      </c>
      <c r="K3968" s="20">
        <v>96000</v>
      </c>
      <c r="L3968" s="20">
        <v>2040</v>
      </c>
      <c r="M3968" s="20">
        <v>6000</v>
      </c>
      <c r="N3968" s="20">
        <v>17150</v>
      </c>
      <c r="O3968" s="20">
        <v>235317</v>
      </c>
      <c r="P3968" s="23" t="str">
        <f>VLOOKUP(A3968,'ИЗ ОСНОВЫ НОМЕНКЛАТУР'!D:E,2,0)</f>
        <v>Крепежные системы</v>
      </c>
      <c r="Q3968" s="23" t="str">
        <f>VLOOKUP(A3968,'ИЗ ОСНОВЫ НОМЕНКЛАТУР'!D:F,3,0)</f>
        <v>Шкант</v>
      </c>
      <c r="R3968" s="40">
        <f>VLOOKUP(A:A,'ИЗ ОСНОВЫ НОМЕНКЛАТУР'!D:G,4,0)</f>
        <v>0.7128274033957176</v>
      </c>
      <c r="S3968" s="12" t="str">
        <f>VLOOKUP(A:A,'ИЗ ОСНОВЫ НОМЕНКЛАТУР'!D:H,5,0)</f>
        <v>A</v>
      </c>
      <c r="T3968" s="44">
        <f t="shared" si="735"/>
        <v>0</v>
      </c>
      <c r="U3968" s="44">
        <f t="shared" si="736"/>
        <v>4937.7554233221354</v>
      </c>
      <c r="V3968" s="44">
        <f t="shared" si="737"/>
        <v>0</v>
      </c>
      <c r="W3968" s="44">
        <f t="shared" si="738"/>
        <v>0</v>
      </c>
      <c r="X3968" s="44">
        <f t="shared" si="739"/>
        <v>0</v>
      </c>
      <c r="Y3968" s="44">
        <f t="shared" si="740"/>
        <v>71282.740339571756</v>
      </c>
      <c r="Z3968" s="44">
        <f t="shared" si="741"/>
        <v>5132.3573044491668</v>
      </c>
      <c r="AA3968" s="44">
        <f t="shared" si="742"/>
        <v>68431.430725988888</v>
      </c>
      <c r="AB3968" s="44">
        <f t="shared" si="743"/>
        <v>1454.1679029272639</v>
      </c>
      <c r="AC3968" s="44">
        <f t="shared" si="744"/>
        <v>4276.9644203743055</v>
      </c>
      <c r="AD3968" s="44">
        <f t="shared" si="745"/>
        <v>12224.989968236558</v>
      </c>
      <c r="AE3968" s="12">
        <f t="shared" si="746"/>
        <v>167740.40608487008</v>
      </c>
    </row>
    <row r="3969" spans="1:31" ht="12.6" hidden="1" customHeight="1" x14ac:dyDescent="0.2">
      <c r="A3969" s="26" t="s">
        <v>3790</v>
      </c>
      <c r="B3969" s="19"/>
      <c r="C3969" s="19"/>
      <c r="D3969" s="20"/>
      <c r="E3969" s="21"/>
      <c r="F3969" s="22"/>
      <c r="G3969" s="21"/>
      <c r="H3969" s="22"/>
      <c r="I3969" s="20"/>
      <c r="J3969" s="20"/>
      <c r="K3969" s="20">
        <v>120</v>
      </c>
      <c r="L3969" s="20"/>
      <c r="M3969" s="20"/>
      <c r="N3969" s="20"/>
      <c r="O3969" s="20">
        <v>120</v>
      </c>
      <c r="P3969" s="23" t="str">
        <f>VLOOKUP(A3969,'ИЗ ОСНОВЫ НОМЕНКЛАТУР'!D:E,2,0)</f>
        <v>Аксессуары для шкафов</v>
      </c>
      <c r="Q3969" s="23" t="str">
        <f>VLOOKUP(A3969,'ИЗ ОСНОВЫ НОМЕНКЛАТУР'!D:F,3,0)</f>
        <v>Шкаф/шкаф-купе наполнение (бренд Aristo)</v>
      </c>
      <c r="R3969" s="40">
        <f>VLOOKUP(A:A,'ИЗ ОСНОВЫ НОМЕНКЛАТУР'!D:G,4,0)</f>
        <v>80.45</v>
      </c>
      <c r="S3969" s="12" t="str">
        <f>VLOOKUP(A:A,'ИЗ ОСНОВЫ НОМЕНКЛАТУР'!D:H,5,0)</f>
        <v>B</v>
      </c>
      <c r="T3969" s="44">
        <f t="shared" si="735"/>
        <v>0</v>
      </c>
      <c r="U3969" s="44">
        <f t="shared" si="736"/>
        <v>0</v>
      </c>
      <c r="V3969" s="44">
        <f t="shared" si="737"/>
        <v>0</v>
      </c>
      <c r="W3969" s="44">
        <f t="shared" si="738"/>
        <v>0</v>
      </c>
      <c r="X3969" s="44">
        <f t="shared" si="739"/>
        <v>0</v>
      </c>
      <c r="Y3969" s="44">
        <f t="shared" si="740"/>
        <v>0</v>
      </c>
      <c r="Z3969" s="44">
        <f t="shared" si="741"/>
        <v>0</v>
      </c>
      <c r="AA3969" s="44">
        <f t="shared" si="742"/>
        <v>9654</v>
      </c>
      <c r="AB3969" s="44">
        <f t="shared" si="743"/>
        <v>0</v>
      </c>
      <c r="AC3969" s="44">
        <f t="shared" si="744"/>
        <v>0</v>
      </c>
      <c r="AD3969" s="44">
        <f t="shared" si="745"/>
        <v>0</v>
      </c>
      <c r="AE3969" s="12">
        <f t="shared" si="746"/>
        <v>9654</v>
      </c>
    </row>
    <row r="3970" spans="1:31" ht="12.6" hidden="1" customHeight="1" x14ac:dyDescent="0.2">
      <c r="A3970" s="26" t="s">
        <v>3739</v>
      </c>
      <c r="B3970" s="19"/>
      <c r="C3970" s="19"/>
      <c r="D3970" s="20"/>
      <c r="E3970" s="21"/>
      <c r="F3970" s="22"/>
      <c r="G3970" s="21"/>
      <c r="H3970" s="22"/>
      <c r="I3970" s="20"/>
      <c r="J3970" s="20"/>
      <c r="K3970" s="20">
        <v>126</v>
      </c>
      <c r="L3970" s="20"/>
      <c r="M3970" s="20"/>
      <c r="N3970" s="20"/>
      <c r="O3970" s="20">
        <v>126</v>
      </c>
      <c r="P3970" s="23" t="str">
        <f>VLOOKUP(A3970,'ИЗ ОСНОВЫ НОМЕНКЛАТУР'!D:E,2,0)</f>
        <v>Аксессуары для шкафов</v>
      </c>
      <c r="Q3970" s="23" t="str">
        <f>VLOOKUP(A3970,'ИЗ ОСНОВЫ НОМЕНКЛАТУР'!D:F,3,0)</f>
        <v>Шкаф/шкаф-купе наполнение (бренд Aristo)</v>
      </c>
      <c r="R3970" s="40">
        <f>VLOOKUP(A:A,'ИЗ ОСНОВЫ НОМЕНКЛАТУР'!D:G,4,0)</f>
        <v>80.45</v>
      </c>
      <c r="S3970" s="12" t="str">
        <f>VLOOKUP(A:A,'ИЗ ОСНОВЫ НОМЕНКЛАТУР'!D:H,5,0)</f>
        <v>C</v>
      </c>
      <c r="T3970" s="44">
        <f t="shared" si="735"/>
        <v>0</v>
      </c>
      <c r="U3970" s="44">
        <f t="shared" si="736"/>
        <v>0</v>
      </c>
      <c r="V3970" s="44">
        <f t="shared" si="737"/>
        <v>0</v>
      </c>
      <c r="W3970" s="44">
        <f t="shared" si="738"/>
        <v>0</v>
      </c>
      <c r="X3970" s="44">
        <f t="shared" si="739"/>
        <v>0</v>
      </c>
      <c r="Y3970" s="44">
        <f t="shared" si="740"/>
        <v>0</v>
      </c>
      <c r="Z3970" s="44">
        <f t="shared" si="741"/>
        <v>0</v>
      </c>
      <c r="AA3970" s="44">
        <f t="shared" si="742"/>
        <v>10136.700000000001</v>
      </c>
      <c r="AB3970" s="44">
        <f t="shared" si="743"/>
        <v>0</v>
      </c>
      <c r="AC3970" s="44">
        <f t="shared" si="744"/>
        <v>0</v>
      </c>
      <c r="AD3970" s="44">
        <f t="shared" si="745"/>
        <v>0</v>
      </c>
      <c r="AE3970" s="12">
        <f t="shared" si="746"/>
        <v>10136.700000000001</v>
      </c>
    </row>
    <row r="3971" spans="1:31" ht="12.6" hidden="1" customHeight="1" x14ac:dyDescent="0.2">
      <c r="A3971" s="26" t="s">
        <v>5072</v>
      </c>
      <c r="B3971" s="19"/>
      <c r="C3971" s="19"/>
      <c r="D3971" s="20"/>
      <c r="E3971" s="21"/>
      <c r="F3971" s="22"/>
      <c r="G3971" s="21"/>
      <c r="H3971" s="22"/>
      <c r="I3971" s="20"/>
      <c r="J3971" s="20"/>
      <c r="K3971" s="20">
        <v>121</v>
      </c>
      <c r="L3971" s="20"/>
      <c r="M3971" s="20"/>
      <c r="N3971" s="20"/>
      <c r="O3971" s="20">
        <v>121</v>
      </c>
      <c r="P3971" s="23" t="str">
        <f>VLOOKUP(A3971,'ИЗ ОСНОВЫ НОМЕНКЛАТУР'!D:E,2,0)</f>
        <v>Аксессуары для шкафов</v>
      </c>
      <c r="Q3971" s="23" t="str">
        <f>VLOOKUP(A3971,'ИЗ ОСНОВЫ НОМЕНКЛАТУР'!D:F,3,0)</f>
        <v>Шкаф/шкаф-купе наполнение (бренд Aristo)</v>
      </c>
      <c r="R3971" s="40">
        <f>VLOOKUP(A:A,'ИЗ ОСНОВЫ НОМЕНКЛАТУР'!D:G,4,0)</f>
        <v>80.446280991735534</v>
      </c>
      <c r="S3971" s="12" t="str">
        <f>VLOOKUP(A:A,'ИЗ ОСНОВЫ НОМЕНКЛАТУР'!D:H,5,0)</f>
        <v>C</v>
      </c>
      <c r="T3971" s="44">
        <f t="shared" si="735"/>
        <v>0</v>
      </c>
      <c r="U3971" s="44">
        <f t="shared" si="736"/>
        <v>0</v>
      </c>
      <c r="V3971" s="44">
        <f t="shared" si="737"/>
        <v>0</v>
      </c>
      <c r="W3971" s="44">
        <f t="shared" si="738"/>
        <v>0</v>
      </c>
      <c r="X3971" s="44">
        <f t="shared" si="739"/>
        <v>0</v>
      </c>
      <c r="Y3971" s="44">
        <f t="shared" si="740"/>
        <v>0</v>
      </c>
      <c r="Z3971" s="44">
        <f t="shared" si="741"/>
        <v>0</v>
      </c>
      <c r="AA3971" s="44">
        <f t="shared" si="742"/>
        <v>9734</v>
      </c>
      <c r="AB3971" s="44">
        <f t="shared" si="743"/>
        <v>0</v>
      </c>
      <c r="AC3971" s="44">
        <f t="shared" si="744"/>
        <v>0</v>
      </c>
      <c r="AD3971" s="44">
        <f t="shared" si="745"/>
        <v>0</v>
      </c>
      <c r="AE3971" s="12">
        <f t="shared" si="746"/>
        <v>9734</v>
      </c>
    </row>
    <row r="3972" spans="1:31" ht="12.6" hidden="1" customHeight="1" x14ac:dyDescent="0.2">
      <c r="A3972" s="26" t="s">
        <v>5073</v>
      </c>
      <c r="B3972" s="19"/>
      <c r="C3972" s="19"/>
      <c r="D3972" s="20"/>
      <c r="E3972" s="21"/>
      <c r="F3972" s="22"/>
      <c r="G3972" s="21"/>
      <c r="H3972" s="22"/>
      <c r="I3972" s="20"/>
      <c r="J3972" s="20"/>
      <c r="K3972" s="20">
        <v>150</v>
      </c>
      <c r="L3972" s="20"/>
      <c r="M3972" s="20"/>
      <c r="N3972" s="20"/>
      <c r="O3972" s="20">
        <v>150</v>
      </c>
      <c r="P3972" s="23" t="str">
        <f>VLOOKUP(A3972,'ИЗ ОСНОВЫ НОМЕНКЛАТУР'!D:E,2,0)</f>
        <v>Аксессуары для шкафов</v>
      </c>
      <c r="Q3972" s="23" t="str">
        <f>VLOOKUP(A3972,'ИЗ ОСНОВЫ НОМЕНКЛАТУР'!D:F,3,0)</f>
        <v>Шкаф/шкаф-купе наполнение (бренд Aristo)</v>
      </c>
      <c r="R3972" s="40">
        <f>VLOOKUP(A:A,'ИЗ ОСНОВЫ НОМЕНКЛАТУР'!D:G,4,0)</f>
        <v>80.453333333333333</v>
      </c>
      <c r="S3972" s="12" t="str">
        <f>VLOOKUP(A:A,'ИЗ ОСНОВЫ НОМЕНКЛАТУР'!D:H,5,0)</f>
        <v>C</v>
      </c>
      <c r="T3972" s="44">
        <f t="shared" si="735"/>
        <v>0</v>
      </c>
      <c r="U3972" s="44">
        <f t="shared" si="736"/>
        <v>0</v>
      </c>
      <c r="V3972" s="44">
        <f t="shared" si="737"/>
        <v>0</v>
      </c>
      <c r="W3972" s="44">
        <f t="shared" si="738"/>
        <v>0</v>
      </c>
      <c r="X3972" s="44">
        <f t="shared" si="739"/>
        <v>0</v>
      </c>
      <c r="Y3972" s="44">
        <f t="shared" si="740"/>
        <v>0</v>
      </c>
      <c r="Z3972" s="44">
        <f t="shared" si="741"/>
        <v>0</v>
      </c>
      <c r="AA3972" s="44">
        <f t="shared" si="742"/>
        <v>12068</v>
      </c>
      <c r="AB3972" s="44">
        <f t="shared" si="743"/>
        <v>0</v>
      </c>
      <c r="AC3972" s="44">
        <f t="shared" si="744"/>
        <v>0</v>
      </c>
      <c r="AD3972" s="44">
        <f t="shared" si="745"/>
        <v>0</v>
      </c>
      <c r="AE3972" s="12">
        <f t="shared" si="746"/>
        <v>12068</v>
      </c>
    </row>
    <row r="3973" spans="1:31" ht="12.6" hidden="1" customHeight="1" x14ac:dyDescent="0.2">
      <c r="A3973" s="26" t="s">
        <v>3732</v>
      </c>
      <c r="B3973" s="19"/>
      <c r="C3973" s="19"/>
      <c r="D3973" s="20"/>
      <c r="E3973" s="21"/>
      <c r="F3973" s="22"/>
      <c r="G3973" s="21"/>
      <c r="H3973" s="22"/>
      <c r="I3973" s="20"/>
      <c r="J3973" s="20"/>
      <c r="K3973" s="20">
        <v>195</v>
      </c>
      <c r="L3973" s="20"/>
      <c r="M3973" s="20"/>
      <c r="N3973" s="20"/>
      <c r="O3973" s="20">
        <v>195</v>
      </c>
      <c r="P3973" s="23" t="str">
        <f>VLOOKUP(A3973,'ИЗ ОСНОВЫ НОМЕНКЛАТУР'!D:E,2,0)</f>
        <v>Аксессуары для шкафов</v>
      </c>
      <c r="Q3973" s="23" t="str">
        <f>VLOOKUP(A3973,'ИЗ ОСНОВЫ НОМЕНКЛАТУР'!D:F,3,0)</f>
        <v>Шкаф/шкаф-купе наполнение (бренд Aristo)</v>
      </c>
      <c r="R3973" s="40">
        <f>VLOOKUP(A:A,'ИЗ ОСНОВЫ НОМЕНКЛАТУР'!D:G,4,0)</f>
        <v>80.45</v>
      </c>
      <c r="S3973" s="12" t="str">
        <f>VLOOKUP(A:A,'ИЗ ОСНОВЫ НОМЕНКЛАТУР'!D:H,5,0)</f>
        <v>B</v>
      </c>
      <c r="T3973" s="44">
        <f t="shared" si="735"/>
        <v>0</v>
      </c>
      <c r="U3973" s="44">
        <f t="shared" si="736"/>
        <v>0</v>
      </c>
      <c r="V3973" s="44">
        <f t="shared" si="737"/>
        <v>0</v>
      </c>
      <c r="W3973" s="44">
        <f t="shared" si="738"/>
        <v>0</v>
      </c>
      <c r="X3973" s="44">
        <f t="shared" si="739"/>
        <v>0</v>
      </c>
      <c r="Y3973" s="44">
        <f t="shared" si="740"/>
        <v>0</v>
      </c>
      <c r="Z3973" s="44">
        <f t="shared" si="741"/>
        <v>0</v>
      </c>
      <c r="AA3973" s="44">
        <f t="shared" si="742"/>
        <v>15687.75</v>
      </c>
      <c r="AB3973" s="44">
        <f t="shared" si="743"/>
        <v>0</v>
      </c>
      <c r="AC3973" s="44">
        <f t="shared" si="744"/>
        <v>0</v>
      </c>
      <c r="AD3973" s="44">
        <f t="shared" si="745"/>
        <v>0</v>
      </c>
      <c r="AE3973" s="12">
        <f t="shared" si="746"/>
        <v>15687.75</v>
      </c>
    </row>
    <row r="3974" spans="1:31" ht="12.6" hidden="1" customHeight="1" x14ac:dyDescent="0.2">
      <c r="A3974" s="26" t="s">
        <v>3765</v>
      </c>
      <c r="B3974" s="19"/>
      <c r="C3974" s="19"/>
      <c r="D3974" s="20"/>
      <c r="E3974" s="21"/>
      <c r="F3974" s="22"/>
      <c r="G3974" s="21"/>
      <c r="H3974" s="22"/>
      <c r="I3974" s="20"/>
      <c r="J3974" s="20"/>
      <c r="K3974" s="20">
        <v>147</v>
      </c>
      <c r="L3974" s="20"/>
      <c r="M3974" s="20"/>
      <c r="N3974" s="20"/>
      <c r="O3974" s="20">
        <v>147</v>
      </c>
      <c r="P3974" s="23" t="str">
        <f>VLOOKUP(A3974,'ИЗ ОСНОВЫ НОМЕНКЛАТУР'!D:E,2,0)</f>
        <v>Аксессуары для шкафов</v>
      </c>
      <c r="Q3974" s="23" t="str">
        <f>VLOOKUP(A3974,'ИЗ ОСНОВЫ НОМЕНКЛАТУР'!D:F,3,0)</f>
        <v>Шкаф/шкаф-купе наполнение (бренд Aristo)</v>
      </c>
      <c r="R3974" s="40">
        <f>VLOOKUP(A:A,'ИЗ ОСНОВЫ НОМЕНКЛАТУР'!D:G,4,0)</f>
        <v>80.45</v>
      </c>
      <c r="S3974" s="12" t="str">
        <f>VLOOKUP(A:A,'ИЗ ОСНОВЫ НОМЕНКЛАТУР'!D:H,5,0)</f>
        <v>B</v>
      </c>
      <c r="T3974" s="44">
        <f t="shared" si="735"/>
        <v>0</v>
      </c>
      <c r="U3974" s="44">
        <f t="shared" si="736"/>
        <v>0</v>
      </c>
      <c r="V3974" s="44">
        <f t="shared" si="737"/>
        <v>0</v>
      </c>
      <c r="W3974" s="44">
        <f t="shared" si="738"/>
        <v>0</v>
      </c>
      <c r="X3974" s="44">
        <f t="shared" si="739"/>
        <v>0</v>
      </c>
      <c r="Y3974" s="44">
        <f t="shared" si="740"/>
        <v>0</v>
      </c>
      <c r="Z3974" s="44">
        <f t="shared" si="741"/>
        <v>0</v>
      </c>
      <c r="AA3974" s="44">
        <f t="shared" si="742"/>
        <v>11826.15</v>
      </c>
      <c r="AB3974" s="44">
        <f t="shared" si="743"/>
        <v>0</v>
      </c>
      <c r="AC3974" s="44">
        <f t="shared" si="744"/>
        <v>0</v>
      </c>
      <c r="AD3974" s="44">
        <f t="shared" si="745"/>
        <v>0</v>
      </c>
      <c r="AE3974" s="12">
        <f t="shared" si="746"/>
        <v>11826.15</v>
      </c>
    </row>
    <row r="3975" spans="1:31" ht="12.6" hidden="1" customHeight="1" x14ac:dyDescent="0.2">
      <c r="A3975" s="26" t="s">
        <v>5074</v>
      </c>
      <c r="B3975" s="19"/>
      <c r="C3975" s="19"/>
      <c r="D3975" s="20"/>
      <c r="E3975" s="21"/>
      <c r="F3975" s="22"/>
      <c r="G3975" s="21"/>
      <c r="H3975" s="22"/>
      <c r="I3975" s="20"/>
      <c r="J3975" s="20"/>
      <c r="K3975" s="20">
        <v>150</v>
      </c>
      <c r="L3975" s="20"/>
      <c r="M3975" s="20"/>
      <c r="N3975" s="20"/>
      <c r="O3975" s="20">
        <v>150</v>
      </c>
      <c r="P3975" s="23" t="str">
        <f>VLOOKUP(A3975,'ИЗ ОСНОВЫ НОМЕНКЛАТУР'!D:E,2,0)</f>
        <v>Аксессуары для шкафов</v>
      </c>
      <c r="Q3975" s="23" t="str">
        <f>VLOOKUP(A3975,'ИЗ ОСНОВЫ НОМЕНКЛАТУР'!D:F,3,0)</f>
        <v>Шкаф/шкаф-купе наполнение (бренд Aristo)</v>
      </c>
      <c r="R3975" s="40">
        <f>VLOOKUP(A:A,'ИЗ ОСНОВЫ НОМЕНКЛАТУР'!D:G,4,0)</f>
        <v>32.446666666666665</v>
      </c>
      <c r="S3975" s="12" t="str">
        <f>VLOOKUP(A:A,'ИЗ ОСНОВЫ НОМЕНКЛАТУР'!D:H,5,0)</f>
        <v>C</v>
      </c>
      <c r="T3975" s="44">
        <f t="shared" si="735"/>
        <v>0</v>
      </c>
      <c r="U3975" s="44">
        <f t="shared" si="736"/>
        <v>0</v>
      </c>
      <c r="V3975" s="44">
        <f t="shared" si="737"/>
        <v>0</v>
      </c>
      <c r="W3975" s="44">
        <f t="shared" si="738"/>
        <v>0</v>
      </c>
      <c r="X3975" s="44">
        <f t="shared" si="739"/>
        <v>0</v>
      </c>
      <c r="Y3975" s="44">
        <f t="shared" si="740"/>
        <v>0</v>
      </c>
      <c r="Z3975" s="44">
        <f t="shared" si="741"/>
        <v>0</v>
      </c>
      <c r="AA3975" s="44">
        <f t="shared" si="742"/>
        <v>4867</v>
      </c>
      <c r="AB3975" s="44">
        <f t="shared" si="743"/>
        <v>0</v>
      </c>
      <c r="AC3975" s="44">
        <f t="shared" si="744"/>
        <v>0</v>
      </c>
      <c r="AD3975" s="44">
        <f t="shared" si="745"/>
        <v>0</v>
      </c>
      <c r="AE3975" s="12">
        <f t="shared" si="746"/>
        <v>4867</v>
      </c>
    </row>
    <row r="3976" spans="1:31" ht="12.6" hidden="1" customHeight="1" x14ac:dyDescent="0.2">
      <c r="A3976" s="26" t="s">
        <v>5075</v>
      </c>
      <c r="B3976" s="19"/>
      <c r="C3976" s="19"/>
      <c r="D3976" s="20"/>
      <c r="E3976" s="21"/>
      <c r="F3976" s="22"/>
      <c r="G3976" s="21"/>
      <c r="H3976" s="22"/>
      <c r="I3976" s="20"/>
      <c r="J3976" s="20"/>
      <c r="K3976" s="20">
        <v>150</v>
      </c>
      <c r="L3976" s="20"/>
      <c r="M3976" s="20"/>
      <c r="N3976" s="20"/>
      <c r="O3976" s="20">
        <v>150</v>
      </c>
      <c r="P3976" s="23" t="str">
        <f>VLOOKUP(A3976,'ИЗ ОСНОВЫ НОМЕНКЛАТУР'!D:E,2,0)</f>
        <v>Аксессуары для шкафов</v>
      </c>
      <c r="Q3976" s="23" t="str">
        <f>VLOOKUP(A3976,'ИЗ ОСНОВЫ НОМЕНКЛАТУР'!D:F,3,0)</f>
        <v>Шкаф/шкаф-купе наполнение (бренд Aristo)</v>
      </c>
      <c r="R3976" s="40">
        <f>VLOOKUP(A:A,'ИЗ ОСНОВЫ НОМЕНКЛАТУР'!D:G,4,0)</f>
        <v>32.26</v>
      </c>
      <c r="S3976" s="12" t="str">
        <f>VLOOKUP(A:A,'ИЗ ОСНОВЫ НОМЕНКЛАТУР'!D:H,5,0)</f>
        <v>C</v>
      </c>
      <c r="T3976" s="44">
        <f t="shared" si="735"/>
        <v>0</v>
      </c>
      <c r="U3976" s="44">
        <f t="shared" si="736"/>
        <v>0</v>
      </c>
      <c r="V3976" s="44">
        <f t="shared" si="737"/>
        <v>0</v>
      </c>
      <c r="W3976" s="44">
        <f t="shared" si="738"/>
        <v>0</v>
      </c>
      <c r="X3976" s="44">
        <f t="shared" si="739"/>
        <v>0</v>
      </c>
      <c r="Y3976" s="44">
        <f t="shared" si="740"/>
        <v>0</v>
      </c>
      <c r="Z3976" s="44">
        <f t="shared" si="741"/>
        <v>0</v>
      </c>
      <c r="AA3976" s="44">
        <f t="shared" si="742"/>
        <v>4839</v>
      </c>
      <c r="AB3976" s="44">
        <f t="shared" si="743"/>
        <v>0</v>
      </c>
      <c r="AC3976" s="44">
        <f t="shared" si="744"/>
        <v>0</v>
      </c>
      <c r="AD3976" s="44">
        <f t="shared" si="745"/>
        <v>0</v>
      </c>
      <c r="AE3976" s="12">
        <f t="shared" si="746"/>
        <v>4839</v>
      </c>
    </row>
    <row r="3977" spans="1:31" ht="12.6" hidden="1" customHeight="1" x14ac:dyDescent="0.2">
      <c r="A3977" s="26" t="s">
        <v>4005</v>
      </c>
      <c r="B3977" s="19"/>
      <c r="C3977" s="19"/>
      <c r="D3977" s="20"/>
      <c r="E3977" s="20">
        <v>45</v>
      </c>
      <c r="F3977" s="20"/>
      <c r="G3977" s="21"/>
      <c r="H3977" s="22"/>
      <c r="I3977" s="20"/>
      <c r="J3977" s="20">
        <v>125</v>
      </c>
      <c r="K3977" s="20"/>
      <c r="L3977" s="20"/>
      <c r="M3977" s="20"/>
      <c r="N3977" s="20"/>
      <c r="O3977" s="20">
        <v>170</v>
      </c>
      <c r="P3977" s="23" t="str">
        <f>VLOOKUP(A3977,'ИЗ ОСНОВЫ НОМЕНКЛАТУР'!D:E,2,0)</f>
        <v>Реставрационные материалы</v>
      </c>
      <c r="Q3977" s="23" t="str">
        <f>VLOOKUP(A3977,'ИЗ ОСНОВЫ НОМЕНКЛАТУР'!D:F,3,0)</f>
        <v>Шпатлевка мебельная</v>
      </c>
      <c r="R3977" s="40">
        <f>VLOOKUP(A:A,'ИЗ ОСНОВЫ НОМЕНКЛАТУР'!D:G,4,0)</f>
        <v>46.982692307692304</v>
      </c>
      <c r="S3977" s="12" t="str">
        <f>VLOOKUP(A:A,'ИЗ ОСНОВЫ НОМЕНКЛАТУР'!D:H,5,0)</f>
        <v>C</v>
      </c>
      <c r="T3977" s="44">
        <f t="shared" ref="T3977:T4040" si="747">$R3977*D3977</f>
        <v>0</v>
      </c>
      <c r="U3977" s="44">
        <f t="shared" ref="U3977:U4040" si="748">$R3977*E3977</f>
        <v>2114.2211538461538</v>
      </c>
      <c r="V3977" s="44">
        <f t="shared" ref="V3977:V4040" si="749">$R3977*F3977</f>
        <v>0</v>
      </c>
      <c r="W3977" s="44">
        <f t="shared" ref="W3977:W4040" si="750">$R3977*G3977</f>
        <v>0</v>
      </c>
      <c r="X3977" s="44">
        <f t="shared" ref="X3977:X4040" si="751">$R3977*H3977</f>
        <v>0</v>
      </c>
      <c r="Y3977" s="44">
        <f t="shared" ref="Y3977:Y4040" si="752">$R3977*I3977</f>
        <v>0</v>
      </c>
      <c r="Z3977" s="44">
        <f t="shared" ref="Z3977:Z4040" si="753">$R3977*J3977</f>
        <v>5872.8365384615381</v>
      </c>
      <c r="AA3977" s="44">
        <f t="shared" ref="AA3977:AA4040" si="754">$R3977*K3977</f>
        <v>0</v>
      </c>
      <c r="AB3977" s="44">
        <f t="shared" ref="AB3977:AB4040" si="755">$R3977*L3977</f>
        <v>0</v>
      </c>
      <c r="AC3977" s="44">
        <f t="shared" ref="AC3977:AC4040" si="756">$R3977*M3977</f>
        <v>0</v>
      </c>
      <c r="AD3977" s="44">
        <f t="shared" ref="AD3977:AD4040" si="757">$R3977*N3977</f>
        <v>0</v>
      </c>
      <c r="AE3977" s="12">
        <f t="shared" ref="AE3977:AE4040" si="758">SUM(T3977:AD3977)</f>
        <v>7987.0576923076915</v>
      </c>
    </row>
    <row r="3978" spans="1:31" ht="12.6" hidden="1" customHeight="1" x14ac:dyDescent="0.2">
      <c r="A3978" s="26" t="s">
        <v>3998</v>
      </c>
      <c r="B3978" s="19"/>
      <c r="C3978" s="19"/>
      <c r="D3978" s="20"/>
      <c r="E3978" s="20">
        <v>3</v>
      </c>
      <c r="F3978" s="20"/>
      <c r="G3978" s="21"/>
      <c r="H3978" s="22"/>
      <c r="I3978" s="20">
        <v>170</v>
      </c>
      <c r="J3978" s="20">
        <v>89</v>
      </c>
      <c r="K3978" s="20"/>
      <c r="L3978" s="20">
        <v>65</v>
      </c>
      <c r="M3978" s="20"/>
      <c r="N3978" s="20">
        <v>1</v>
      </c>
      <c r="O3978" s="20">
        <v>328</v>
      </c>
      <c r="P3978" s="23" t="str">
        <f>VLOOKUP(A3978,'ИЗ ОСНОВЫ НОМЕНКЛАТУР'!D:E,2,0)</f>
        <v>Реставрационные материалы</v>
      </c>
      <c r="Q3978" s="23" t="str">
        <f>VLOOKUP(A3978,'ИЗ ОСНОВЫ НОМЕНКЛАТУР'!D:F,3,0)</f>
        <v>Шпатлевка мебельная</v>
      </c>
      <c r="R3978" s="40">
        <f>VLOOKUP(A:A,'ИЗ ОСНОВЫ НОМЕНКЛАТУР'!D:G,4,0)</f>
        <v>396.33581871345029</v>
      </c>
      <c r="S3978" s="12" t="str">
        <f>VLOOKUP(A:A,'ИЗ ОСНОВЫ НОМЕНКЛАТУР'!D:H,5,0)</f>
        <v>B</v>
      </c>
      <c r="T3978" s="44">
        <f t="shared" si="747"/>
        <v>0</v>
      </c>
      <c r="U3978" s="44">
        <f t="shared" si="748"/>
        <v>1189.0074561403508</v>
      </c>
      <c r="V3978" s="44">
        <f t="shared" si="749"/>
        <v>0</v>
      </c>
      <c r="W3978" s="44">
        <f t="shared" si="750"/>
        <v>0</v>
      </c>
      <c r="X3978" s="44">
        <f t="shared" si="751"/>
        <v>0</v>
      </c>
      <c r="Y3978" s="44">
        <f t="shared" si="752"/>
        <v>67377.089181286545</v>
      </c>
      <c r="Z3978" s="44">
        <f t="shared" si="753"/>
        <v>35273.887865497076</v>
      </c>
      <c r="AA3978" s="44">
        <f t="shared" si="754"/>
        <v>0</v>
      </c>
      <c r="AB3978" s="44">
        <f t="shared" si="755"/>
        <v>25761.82821637427</v>
      </c>
      <c r="AC3978" s="44">
        <f t="shared" si="756"/>
        <v>0</v>
      </c>
      <c r="AD3978" s="44">
        <f t="shared" si="757"/>
        <v>396.33581871345029</v>
      </c>
      <c r="AE3978" s="12">
        <f t="shared" si="758"/>
        <v>129998.14853801168</v>
      </c>
    </row>
    <row r="3979" spans="1:31" ht="12.6" hidden="1" customHeight="1" x14ac:dyDescent="0.2">
      <c r="A3979" s="26" t="s">
        <v>4004</v>
      </c>
      <c r="B3979" s="19"/>
      <c r="C3979" s="19"/>
      <c r="D3979" s="20"/>
      <c r="E3979" s="21"/>
      <c r="F3979" s="22"/>
      <c r="G3979" s="21"/>
      <c r="H3979" s="22"/>
      <c r="I3979" s="20"/>
      <c r="J3979" s="20">
        <v>1</v>
      </c>
      <c r="K3979" s="20"/>
      <c r="L3979" s="20"/>
      <c r="M3979" s="20"/>
      <c r="N3979" s="20"/>
      <c r="O3979" s="20">
        <v>1</v>
      </c>
      <c r="P3979" s="23" t="str">
        <f>VLOOKUP(A3979,'ИЗ ОСНОВЫ НОМЕНКЛАТУР'!D:E,2,0)</f>
        <v>Реставрационные материалы</v>
      </c>
      <c r="Q3979" s="23" t="str">
        <f>VLOOKUP(A3979,'ИЗ ОСНОВЫ НОМЕНКЛАТУР'!D:F,3,0)</f>
        <v>Шпатлевка мебельная</v>
      </c>
      <c r="R3979" s="40">
        <f>VLOOKUP(A:A,'ИЗ ОСНОВЫ НОМЕНКЛАТУР'!D:G,4,0)</f>
        <v>422.48</v>
      </c>
      <c r="S3979" s="12" t="str">
        <f>VLOOKUP(A:A,'ИЗ ОСНОВЫ НОМЕНКЛАТУР'!D:H,5,0)</f>
        <v>C</v>
      </c>
      <c r="T3979" s="44">
        <f t="shared" si="747"/>
        <v>0</v>
      </c>
      <c r="U3979" s="44">
        <f t="shared" si="748"/>
        <v>0</v>
      </c>
      <c r="V3979" s="44">
        <f t="shared" si="749"/>
        <v>0</v>
      </c>
      <c r="W3979" s="44">
        <f t="shared" si="750"/>
        <v>0</v>
      </c>
      <c r="X3979" s="44">
        <f t="shared" si="751"/>
        <v>0</v>
      </c>
      <c r="Y3979" s="44">
        <f t="shared" si="752"/>
        <v>0</v>
      </c>
      <c r="Z3979" s="44">
        <f t="shared" si="753"/>
        <v>422.48</v>
      </c>
      <c r="AA3979" s="44">
        <f t="shared" si="754"/>
        <v>0</v>
      </c>
      <c r="AB3979" s="44">
        <f t="shared" si="755"/>
        <v>0</v>
      </c>
      <c r="AC3979" s="44">
        <f t="shared" si="756"/>
        <v>0</v>
      </c>
      <c r="AD3979" s="44">
        <f t="shared" si="757"/>
        <v>0</v>
      </c>
      <c r="AE3979" s="12">
        <f t="shared" si="758"/>
        <v>422.48</v>
      </c>
    </row>
    <row r="3980" spans="1:31" ht="12.6" hidden="1" customHeight="1" x14ac:dyDescent="0.2">
      <c r="A3980" s="26" t="s">
        <v>4003</v>
      </c>
      <c r="B3980" s="19"/>
      <c r="C3980" s="19"/>
      <c r="D3980" s="20"/>
      <c r="E3980" s="21"/>
      <c r="F3980" s="22"/>
      <c r="G3980" s="21"/>
      <c r="H3980" s="22"/>
      <c r="I3980" s="20"/>
      <c r="J3980" s="20">
        <v>54</v>
      </c>
      <c r="K3980" s="20"/>
      <c r="L3980" s="20"/>
      <c r="M3980" s="20"/>
      <c r="N3980" s="20"/>
      <c r="O3980" s="20">
        <v>54</v>
      </c>
      <c r="P3980" s="23" t="str">
        <f>VLOOKUP(A3980,'ИЗ ОСНОВЫ НОМЕНКЛАТУР'!D:E,2,0)</f>
        <v>Реставрационные материалы</v>
      </c>
      <c r="Q3980" s="23" t="str">
        <f>VLOOKUP(A3980,'ИЗ ОСНОВЫ НОМЕНКЛАТУР'!D:F,3,0)</f>
        <v>Шпатлевка мебельная</v>
      </c>
      <c r="R3980" s="40">
        <f>VLOOKUP(A:A,'ИЗ ОСНОВЫ НОМЕНКЛАТУР'!D:G,4,0)</f>
        <v>381.39074074074074</v>
      </c>
      <c r="S3980" s="12" t="str">
        <f>VLOOKUP(A:A,'ИЗ ОСНОВЫ НОМЕНКЛАТУР'!D:H,5,0)</f>
        <v>C</v>
      </c>
      <c r="T3980" s="44">
        <f t="shared" si="747"/>
        <v>0</v>
      </c>
      <c r="U3980" s="44">
        <f t="shared" si="748"/>
        <v>0</v>
      </c>
      <c r="V3980" s="44">
        <f t="shared" si="749"/>
        <v>0</v>
      </c>
      <c r="W3980" s="44">
        <f t="shared" si="750"/>
        <v>0</v>
      </c>
      <c r="X3980" s="44">
        <f t="shared" si="751"/>
        <v>0</v>
      </c>
      <c r="Y3980" s="44">
        <f t="shared" si="752"/>
        <v>0</v>
      </c>
      <c r="Z3980" s="44">
        <f t="shared" si="753"/>
        <v>20595.099999999999</v>
      </c>
      <c r="AA3980" s="44">
        <f t="shared" si="754"/>
        <v>0</v>
      </c>
      <c r="AB3980" s="44">
        <f t="shared" si="755"/>
        <v>0</v>
      </c>
      <c r="AC3980" s="44">
        <f t="shared" si="756"/>
        <v>0</v>
      </c>
      <c r="AD3980" s="44">
        <f t="shared" si="757"/>
        <v>0</v>
      </c>
      <c r="AE3980" s="12">
        <f t="shared" si="758"/>
        <v>20595.099999999999</v>
      </c>
    </row>
    <row r="3981" spans="1:31" ht="12.6" hidden="1" customHeight="1" x14ac:dyDescent="0.2">
      <c r="A3981" s="26" t="s">
        <v>4001</v>
      </c>
      <c r="B3981" s="19"/>
      <c r="C3981" s="19"/>
      <c r="D3981" s="20"/>
      <c r="E3981" s="20">
        <v>9</v>
      </c>
      <c r="F3981" s="20"/>
      <c r="G3981" s="21"/>
      <c r="H3981" s="22"/>
      <c r="I3981" s="20">
        <v>20</v>
      </c>
      <c r="J3981" s="20">
        <v>24</v>
      </c>
      <c r="K3981" s="20"/>
      <c r="L3981" s="20">
        <v>16</v>
      </c>
      <c r="M3981" s="20"/>
      <c r="N3981" s="20"/>
      <c r="O3981" s="20">
        <v>69</v>
      </c>
      <c r="P3981" s="23" t="str">
        <f>VLOOKUP(A3981,'ИЗ ОСНОВЫ НОМЕНКЛАТУР'!D:E,2,0)</f>
        <v>Реставрационные материалы</v>
      </c>
      <c r="Q3981" s="23" t="str">
        <f>VLOOKUP(A3981,'ИЗ ОСНОВЫ НОМЕНКЛАТУР'!D:F,3,0)</f>
        <v>Шпатлевка мебельная</v>
      </c>
      <c r="R3981" s="40">
        <f>VLOOKUP(A:A,'ИЗ ОСНОВЫ НОМЕНКЛАТУР'!D:G,4,0)</f>
        <v>411.55149425287362</v>
      </c>
      <c r="S3981" s="12" t="str">
        <f>VLOOKUP(A:A,'ИЗ ОСНОВЫ НОМЕНКЛАТУР'!D:H,5,0)</f>
        <v>C</v>
      </c>
      <c r="T3981" s="44">
        <f t="shared" si="747"/>
        <v>0</v>
      </c>
      <c r="U3981" s="44">
        <f t="shared" si="748"/>
        <v>3703.9634482758624</v>
      </c>
      <c r="V3981" s="44">
        <f t="shared" si="749"/>
        <v>0</v>
      </c>
      <c r="W3981" s="44">
        <f t="shared" si="750"/>
        <v>0</v>
      </c>
      <c r="X3981" s="44">
        <f t="shared" si="751"/>
        <v>0</v>
      </c>
      <c r="Y3981" s="44">
        <f t="shared" si="752"/>
        <v>8231.0298850574727</v>
      </c>
      <c r="Z3981" s="44">
        <f t="shared" si="753"/>
        <v>9877.2358620689665</v>
      </c>
      <c r="AA3981" s="44">
        <f t="shared" si="754"/>
        <v>0</v>
      </c>
      <c r="AB3981" s="44">
        <f t="shared" si="755"/>
        <v>6584.823908045978</v>
      </c>
      <c r="AC3981" s="44">
        <f t="shared" si="756"/>
        <v>0</v>
      </c>
      <c r="AD3981" s="44">
        <f t="shared" si="757"/>
        <v>0</v>
      </c>
      <c r="AE3981" s="12">
        <f t="shared" si="758"/>
        <v>28397.053103448281</v>
      </c>
    </row>
    <row r="3982" spans="1:31" ht="12.6" hidden="1" customHeight="1" x14ac:dyDescent="0.2">
      <c r="A3982" s="26" t="s">
        <v>4002</v>
      </c>
      <c r="B3982" s="19"/>
      <c r="C3982" s="19"/>
      <c r="D3982" s="20"/>
      <c r="E3982" s="20">
        <v>8</v>
      </c>
      <c r="F3982" s="20"/>
      <c r="G3982" s="21"/>
      <c r="H3982" s="22"/>
      <c r="I3982" s="20">
        <v>20</v>
      </c>
      <c r="J3982" s="20">
        <v>32</v>
      </c>
      <c r="K3982" s="20"/>
      <c r="L3982" s="20">
        <v>8</v>
      </c>
      <c r="M3982" s="20"/>
      <c r="N3982" s="20">
        <v>3</v>
      </c>
      <c r="O3982" s="20">
        <v>71</v>
      </c>
      <c r="P3982" s="23" t="str">
        <f>VLOOKUP(A3982,'ИЗ ОСНОВЫ НОМЕНКЛАТУР'!D:E,2,0)</f>
        <v>Реставрационные материалы</v>
      </c>
      <c r="Q3982" s="23" t="str">
        <f>VLOOKUP(A3982,'ИЗ ОСНОВЫ НОМЕНКЛАТУР'!D:F,3,0)</f>
        <v>Шпатлевка мебельная</v>
      </c>
      <c r="R3982" s="40">
        <f>VLOOKUP(A:A,'ИЗ ОСНОВЫ НОМЕНКЛАТУР'!D:G,4,0)</f>
        <v>405.49890243902445</v>
      </c>
      <c r="S3982" s="12" t="str">
        <f>VLOOKUP(A:A,'ИЗ ОСНОВЫ НОМЕНКЛАТУР'!D:H,5,0)</f>
        <v>C</v>
      </c>
      <c r="T3982" s="44">
        <f t="shared" si="747"/>
        <v>0</v>
      </c>
      <c r="U3982" s="44">
        <f t="shared" si="748"/>
        <v>3243.9912195121956</v>
      </c>
      <c r="V3982" s="44">
        <f t="shared" si="749"/>
        <v>0</v>
      </c>
      <c r="W3982" s="44">
        <f t="shared" si="750"/>
        <v>0</v>
      </c>
      <c r="X3982" s="44">
        <f t="shared" si="751"/>
        <v>0</v>
      </c>
      <c r="Y3982" s="44">
        <f t="shared" si="752"/>
        <v>8109.9780487804892</v>
      </c>
      <c r="Z3982" s="44">
        <f t="shared" si="753"/>
        <v>12975.964878048782</v>
      </c>
      <c r="AA3982" s="44">
        <f t="shared" si="754"/>
        <v>0</v>
      </c>
      <c r="AB3982" s="44">
        <f t="shared" si="755"/>
        <v>3243.9912195121956</v>
      </c>
      <c r="AC3982" s="44">
        <f t="shared" si="756"/>
        <v>0</v>
      </c>
      <c r="AD3982" s="44">
        <f t="shared" si="757"/>
        <v>1216.4967073170733</v>
      </c>
      <c r="AE3982" s="12">
        <f t="shared" si="758"/>
        <v>28790.422073170736</v>
      </c>
    </row>
    <row r="3983" spans="1:31" ht="12.6" hidden="1" customHeight="1" x14ac:dyDescent="0.2">
      <c r="A3983" s="26" t="s">
        <v>3999</v>
      </c>
      <c r="B3983" s="19"/>
      <c r="C3983" s="19"/>
      <c r="D3983" s="20"/>
      <c r="E3983" s="20">
        <v>8</v>
      </c>
      <c r="F3983" s="20"/>
      <c r="G3983" s="21"/>
      <c r="H3983" s="22"/>
      <c r="I3983" s="20">
        <v>50</v>
      </c>
      <c r="J3983" s="20">
        <v>41</v>
      </c>
      <c r="K3983" s="20"/>
      <c r="L3983" s="20">
        <v>16</v>
      </c>
      <c r="M3983" s="20"/>
      <c r="N3983" s="20"/>
      <c r="O3983" s="20">
        <v>115</v>
      </c>
      <c r="P3983" s="23" t="str">
        <f>VLOOKUP(A3983,'ИЗ ОСНОВЫ НОМЕНКЛАТУР'!D:E,2,0)</f>
        <v>Реставрационные материалы</v>
      </c>
      <c r="Q3983" s="23" t="str">
        <f>VLOOKUP(A3983,'ИЗ ОСНОВЫ НОМЕНКЛАТУР'!D:F,3,0)</f>
        <v>Шпатлевка мебельная</v>
      </c>
      <c r="R3983" s="40">
        <f>VLOOKUP(A:A,'ИЗ ОСНОВЫ НОМЕНКЛАТУР'!D:G,4,0)</f>
        <v>398.24300699300699</v>
      </c>
      <c r="S3983" s="12" t="str">
        <f>VLOOKUP(A:A,'ИЗ ОСНОВЫ НОМЕНКЛАТУР'!D:H,5,0)</f>
        <v>B</v>
      </c>
      <c r="T3983" s="44">
        <f t="shared" si="747"/>
        <v>0</v>
      </c>
      <c r="U3983" s="44">
        <f t="shared" si="748"/>
        <v>3185.9440559440559</v>
      </c>
      <c r="V3983" s="44">
        <f t="shared" si="749"/>
        <v>0</v>
      </c>
      <c r="W3983" s="44">
        <f t="shared" si="750"/>
        <v>0</v>
      </c>
      <c r="X3983" s="44">
        <f t="shared" si="751"/>
        <v>0</v>
      </c>
      <c r="Y3983" s="44">
        <f t="shared" si="752"/>
        <v>19912.15034965035</v>
      </c>
      <c r="Z3983" s="44">
        <f t="shared" si="753"/>
        <v>16327.963286713286</v>
      </c>
      <c r="AA3983" s="44">
        <f t="shared" si="754"/>
        <v>0</v>
      </c>
      <c r="AB3983" s="44">
        <f t="shared" si="755"/>
        <v>6371.8881118881118</v>
      </c>
      <c r="AC3983" s="44">
        <f t="shared" si="756"/>
        <v>0</v>
      </c>
      <c r="AD3983" s="44">
        <f t="shared" si="757"/>
        <v>0</v>
      </c>
      <c r="AE3983" s="12">
        <f t="shared" si="758"/>
        <v>45797.945804195799</v>
      </c>
    </row>
    <row r="3984" spans="1:31" ht="12.6" hidden="1" customHeight="1" x14ac:dyDescent="0.2">
      <c r="A3984" s="26" t="s">
        <v>4000</v>
      </c>
      <c r="B3984" s="19"/>
      <c r="C3984" s="19"/>
      <c r="D3984" s="20"/>
      <c r="E3984" s="20">
        <v>7</v>
      </c>
      <c r="F3984" s="20"/>
      <c r="G3984" s="21"/>
      <c r="H3984" s="22"/>
      <c r="I3984" s="20">
        <v>20</v>
      </c>
      <c r="J3984" s="20">
        <v>36</v>
      </c>
      <c r="K3984" s="20"/>
      <c r="L3984" s="20">
        <v>20</v>
      </c>
      <c r="M3984" s="20"/>
      <c r="N3984" s="20"/>
      <c r="O3984" s="20">
        <v>83</v>
      </c>
      <c r="P3984" s="23" t="str">
        <f>VLOOKUP(A3984,'ИЗ ОСНОВЫ НОМЕНКЛАТУР'!D:E,2,0)</f>
        <v>Реставрационные материалы</v>
      </c>
      <c r="Q3984" s="23" t="str">
        <f>VLOOKUP(A3984,'ИЗ ОСНОВЫ НОМЕНКЛАТУР'!D:F,3,0)</f>
        <v>Шпатлевка мебельная</v>
      </c>
      <c r="R3984" s="40">
        <f>VLOOKUP(A:A,'ИЗ ОСНОВЫ НОМЕНКЛАТУР'!D:G,4,0)</f>
        <v>399.848345323741</v>
      </c>
      <c r="S3984" s="12" t="str">
        <f>VLOOKUP(A:A,'ИЗ ОСНОВЫ НОМЕНКЛАТУР'!D:H,5,0)</f>
        <v>B</v>
      </c>
      <c r="T3984" s="44">
        <f t="shared" si="747"/>
        <v>0</v>
      </c>
      <c r="U3984" s="44">
        <f t="shared" si="748"/>
        <v>2798.9384172661871</v>
      </c>
      <c r="V3984" s="44">
        <f t="shared" si="749"/>
        <v>0</v>
      </c>
      <c r="W3984" s="44">
        <f t="shared" si="750"/>
        <v>0</v>
      </c>
      <c r="X3984" s="44">
        <f t="shared" si="751"/>
        <v>0</v>
      </c>
      <c r="Y3984" s="44">
        <f t="shared" si="752"/>
        <v>7996.9669064748196</v>
      </c>
      <c r="Z3984" s="44">
        <f t="shared" si="753"/>
        <v>14394.540431654676</v>
      </c>
      <c r="AA3984" s="44">
        <f t="shared" si="754"/>
        <v>0</v>
      </c>
      <c r="AB3984" s="44">
        <f t="shared" si="755"/>
        <v>7996.9669064748196</v>
      </c>
      <c r="AC3984" s="44">
        <f t="shared" si="756"/>
        <v>0</v>
      </c>
      <c r="AD3984" s="44">
        <f t="shared" si="757"/>
        <v>0</v>
      </c>
      <c r="AE3984" s="12">
        <f t="shared" si="758"/>
        <v>33187.412661870505</v>
      </c>
    </row>
    <row r="3985" spans="1:31" ht="12.6" hidden="1" customHeight="1" x14ac:dyDescent="0.2">
      <c r="A3985" s="26" t="s">
        <v>2021</v>
      </c>
      <c r="B3985" s="19"/>
      <c r="C3985" s="19"/>
      <c r="D3985" s="20">
        <v>600</v>
      </c>
      <c r="E3985" s="20">
        <v>159</v>
      </c>
      <c r="F3985" s="20"/>
      <c r="G3985" s="21"/>
      <c r="H3985" s="22"/>
      <c r="I3985" s="20"/>
      <c r="J3985" s="20">
        <v>741</v>
      </c>
      <c r="K3985" s="20"/>
      <c r="L3985" s="20">
        <v>167</v>
      </c>
      <c r="M3985" s="20"/>
      <c r="N3985" s="20">
        <v>1</v>
      </c>
      <c r="O3985" s="20">
        <v>1668</v>
      </c>
      <c r="P3985" s="23" t="str">
        <f>VLOOKUP(A3985,'ИЗ ОСНОВЫ НОМЕНКЛАТУР'!D:E,2,0)</f>
        <v>Крепежные системы</v>
      </c>
      <c r="Q3985" s="23" t="str">
        <f>VLOOKUP(A3985,'ИЗ ОСНОВЫ НОМЕНКЛАТУР'!D:F,3,0)</f>
        <v>Замки</v>
      </c>
      <c r="R3985" s="40">
        <f>VLOOKUP(A:A,'ИЗ ОСНОВЫ НОМЕНКЛАТУР'!D:G,4,0)</f>
        <v>153.45316929133858</v>
      </c>
      <c r="S3985" s="12" t="str">
        <f>VLOOKUP(A:A,'ИЗ ОСНОВЫ НОМЕНКЛАТУР'!D:H,5,0)</f>
        <v>C</v>
      </c>
      <c r="T3985" s="44">
        <f t="shared" si="747"/>
        <v>92071.901574803152</v>
      </c>
      <c r="U3985" s="44">
        <f t="shared" si="748"/>
        <v>24399.053917322835</v>
      </c>
      <c r="V3985" s="44">
        <f t="shared" si="749"/>
        <v>0</v>
      </c>
      <c r="W3985" s="44">
        <f t="shared" si="750"/>
        <v>0</v>
      </c>
      <c r="X3985" s="44">
        <f t="shared" si="751"/>
        <v>0</v>
      </c>
      <c r="Y3985" s="44">
        <f t="shared" si="752"/>
        <v>0</v>
      </c>
      <c r="Z3985" s="44">
        <f t="shared" si="753"/>
        <v>113708.79844488189</v>
      </c>
      <c r="AA3985" s="44">
        <f t="shared" si="754"/>
        <v>0</v>
      </c>
      <c r="AB3985" s="44">
        <f t="shared" si="755"/>
        <v>25626.679271653542</v>
      </c>
      <c r="AC3985" s="44">
        <f t="shared" si="756"/>
        <v>0</v>
      </c>
      <c r="AD3985" s="44">
        <f t="shared" si="757"/>
        <v>153.45316929133858</v>
      </c>
      <c r="AE3985" s="12">
        <f t="shared" si="758"/>
        <v>255959.88637795273</v>
      </c>
    </row>
    <row r="3986" spans="1:31" ht="12.6" hidden="1" customHeight="1" x14ac:dyDescent="0.2">
      <c r="A3986" s="26" t="s">
        <v>5076</v>
      </c>
      <c r="B3986" s="19"/>
      <c r="C3986" s="19"/>
      <c r="D3986" s="20"/>
      <c r="E3986" s="21"/>
      <c r="F3986" s="22"/>
      <c r="G3986" s="21"/>
      <c r="H3986" s="22"/>
      <c r="I3986" s="20"/>
      <c r="J3986" s="20"/>
      <c r="K3986" s="20">
        <v>2</v>
      </c>
      <c r="L3986" s="20"/>
      <c r="M3986" s="20"/>
      <c r="N3986" s="20"/>
      <c r="O3986" s="20">
        <v>2</v>
      </c>
      <c r="P3986" s="23" t="str">
        <f>VLOOKUP(A3986,'ИЗ ОСНОВЫ НОМЕНКЛАТУР'!D:E,2,0)</f>
        <v>Аксессуары для шкафов</v>
      </c>
      <c r="Q3986" s="23" t="str">
        <f>VLOOKUP(A3986,'ИЗ ОСНОВЫ НОМЕНКЛАТУР'!D:F,3,0)</f>
        <v>Шкаф/шкаф-купе наполнение (бренд Aristo)</v>
      </c>
      <c r="R3986" s="40">
        <f>VLOOKUP(A:A,'ИЗ ОСНОВЫ НОМЕНКЛАТУР'!D:G,4,0)</f>
        <v>4531.5</v>
      </c>
      <c r="S3986" s="12" t="str">
        <f>VLOOKUP(A:A,'ИЗ ОСНОВЫ НОМЕНКЛАТУР'!D:H,5,0)</f>
        <v>C</v>
      </c>
      <c r="T3986" s="44">
        <f t="shared" si="747"/>
        <v>0</v>
      </c>
      <c r="U3986" s="44">
        <f t="shared" si="748"/>
        <v>0</v>
      </c>
      <c r="V3986" s="44">
        <f t="shared" si="749"/>
        <v>0</v>
      </c>
      <c r="W3986" s="44">
        <f t="shared" si="750"/>
        <v>0</v>
      </c>
      <c r="X3986" s="44">
        <f t="shared" si="751"/>
        <v>0</v>
      </c>
      <c r="Y3986" s="44">
        <f t="shared" si="752"/>
        <v>0</v>
      </c>
      <c r="Z3986" s="44">
        <f t="shared" si="753"/>
        <v>0</v>
      </c>
      <c r="AA3986" s="44">
        <f t="shared" si="754"/>
        <v>9063</v>
      </c>
      <c r="AB3986" s="44">
        <f t="shared" si="755"/>
        <v>0</v>
      </c>
      <c r="AC3986" s="44">
        <f t="shared" si="756"/>
        <v>0</v>
      </c>
      <c r="AD3986" s="44">
        <f t="shared" si="757"/>
        <v>0</v>
      </c>
      <c r="AE3986" s="12">
        <f t="shared" si="758"/>
        <v>9063</v>
      </c>
    </row>
    <row r="3987" spans="1:31" ht="12.6" hidden="1" customHeight="1" x14ac:dyDescent="0.2">
      <c r="A3987" s="26" t="s">
        <v>5077</v>
      </c>
      <c r="B3987" s="19"/>
      <c r="C3987" s="19"/>
      <c r="D3987" s="20"/>
      <c r="E3987" s="21"/>
      <c r="F3987" s="22"/>
      <c r="G3987" s="21"/>
      <c r="H3987" s="22"/>
      <c r="I3987" s="20"/>
      <c r="J3987" s="20"/>
      <c r="K3987" s="20">
        <v>2</v>
      </c>
      <c r="L3987" s="20"/>
      <c r="M3987" s="20"/>
      <c r="N3987" s="20"/>
      <c r="O3987" s="20">
        <v>2</v>
      </c>
      <c r="P3987" s="23" t="str">
        <f>VLOOKUP(A3987,'ИЗ ОСНОВЫ НОМЕНКЛАТУР'!D:E,2,0)</f>
        <v>Аксессуары для шкафов</v>
      </c>
      <c r="Q3987" s="23" t="str">
        <f>VLOOKUP(A3987,'ИЗ ОСНОВЫ НОМЕНКЛАТУР'!D:F,3,0)</f>
        <v>Шкаф/шкаф-купе наполнение (бренд Aristo)</v>
      </c>
      <c r="R3987" s="40">
        <f>VLOOKUP(A:A,'ИЗ ОСНОВЫ НОМЕНКЛАТУР'!D:G,4,0)</f>
        <v>4265</v>
      </c>
      <c r="S3987" s="12" t="str">
        <f>VLOOKUP(A:A,'ИЗ ОСНОВЫ НОМЕНКЛАТУР'!D:H,5,0)</f>
        <v>C</v>
      </c>
      <c r="T3987" s="44">
        <f t="shared" si="747"/>
        <v>0</v>
      </c>
      <c r="U3987" s="44">
        <f t="shared" si="748"/>
        <v>0</v>
      </c>
      <c r="V3987" s="44">
        <f t="shared" si="749"/>
        <v>0</v>
      </c>
      <c r="W3987" s="44">
        <f t="shared" si="750"/>
        <v>0</v>
      </c>
      <c r="X3987" s="44">
        <f t="shared" si="751"/>
        <v>0</v>
      </c>
      <c r="Y3987" s="44">
        <f t="shared" si="752"/>
        <v>0</v>
      </c>
      <c r="Z3987" s="44">
        <f t="shared" si="753"/>
        <v>0</v>
      </c>
      <c r="AA3987" s="44">
        <f t="shared" si="754"/>
        <v>8530</v>
      </c>
      <c r="AB3987" s="44">
        <f t="shared" si="755"/>
        <v>0</v>
      </c>
      <c r="AC3987" s="44">
        <f t="shared" si="756"/>
        <v>0</v>
      </c>
      <c r="AD3987" s="44">
        <f t="shared" si="757"/>
        <v>0</v>
      </c>
      <c r="AE3987" s="12">
        <f t="shared" si="758"/>
        <v>8530</v>
      </c>
    </row>
    <row r="3988" spans="1:31" ht="12.6" hidden="1" customHeight="1" x14ac:dyDescent="0.2">
      <c r="A3988" s="26" t="s">
        <v>5078</v>
      </c>
      <c r="B3988" s="19"/>
      <c r="C3988" s="19"/>
      <c r="D3988" s="20"/>
      <c r="E3988" s="21"/>
      <c r="F3988" s="22"/>
      <c r="G3988" s="21"/>
      <c r="H3988" s="22"/>
      <c r="I3988" s="20"/>
      <c r="J3988" s="20"/>
      <c r="K3988" s="20">
        <v>2</v>
      </c>
      <c r="L3988" s="20"/>
      <c r="M3988" s="20"/>
      <c r="N3988" s="20"/>
      <c r="O3988" s="20">
        <v>2</v>
      </c>
      <c r="P3988" s="23" t="str">
        <f>VLOOKUP(A3988,'ИЗ ОСНОВЫ НОМЕНКЛАТУР'!D:E,2,0)</f>
        <v>Аксессуары для шкафов</v>
      </c>
      <c r="Q3988" s="23" t="str">
        <f>VLOOKUP(A3988,'ИЗ ОСНОВЫ НОМЕНКЛАТУР'!D:F,3,0)</f>
        <v>Шкаф/шкаф-купе наполнение (бренд Aristo)</v>
      </c>
      <c r="R3988" s="40">
        <f>VLOOKUP(A:A,'ИЗ ОСНОВЫ НОМЕНКЛАТУР'!D:G,4,0)</f>
        <v>6648.5</v>
      </c>
      <c r="S3988" s="12" t="str">
        <f>VLOOKUP(A:A,'ИЗ ОСНОВЫ НОМЕНКЛАТУР'!D:H,5,0)</f>
        <v>C</v>
      </c>
      <c r="T3988" s="44">
        <f t="shared" si="747"/>
        <v>0</v>
      </c>
      <c r="U3988" s="44">
        <f t="shared" si="748"/>
        <v>0</v>
      </c>
      <c r="V3988" s="44">
        <f t="shared" si="749"/>
        <v>0</v>
      </c>
      <c r="W3988" s="44">
        <f t="shared" si="750"/>
        <v>0</v>
      </c>
      <c r="X3988" s="44">
        <f t="shared" si="751"/>
        <v>0</v>
      </c>
      <c r="Y3988" s="44">
        <f t="shared" si="752"/>
        <v>0</v>
      </c>
      <c r="Z3988" s="44">
        <f t="shared" si="753"/>
        <v>0</v>
      </c>
      <c r="AA3988" s="44">
        <f t="shared" si="754"/>
        <v>13297</v>
      </c>
      <c r="AB3988" s="44">
        <f t="shared" si="755"/>
        <v>0</v>
      </c>
      <c r="AC3988" s="44">
        <f t="shared" si="756"/>
        <v>0</v>
      </c>
      <c r="AD3988" s="44">
        <f t="shared" si="757"/>
        <v>0</v>
      </c>
      <c r="AE3988" s="12">
        <f t="shared" si="758"/>
        <v>13297</v>
      </c>
    </row>
    <row r="3989" spans="1:31" ht="12.6" hidden="1" customHeight="1" x14ac:dyDescent="0.2">
      <c r="A3989" s="26" t="s">
        <v>5079</v>
      </c>
      <c r="B3989" s="19"/>
      <c r="C3989" s="19"/>
      <c r="D3989" s="20"/>
      <c r="E3989" s="21"/>
      <c r="F3989" s="22"/>
      <c r="G3989" s="21"/>
      <c r="H3989" s="22"/>
      <c r="I3989" s="20"/>
      <c r="J3989" s="20"/>
      <c r="K3989" s="20">
        <v>2</v>
      </c>
      <c r="L3989" s="20"/>
      <c r="M3989" s="20"/>
      <c r="N3989" s="20"/>
      <c r="O3989" s="20">
        <v>2</v>
      </c>
      <c r="P3989" s="23" t="str">
        <f>VLOOKUP(A3989,'ИЗ ОСНОВЫ НОМЕНКЛАТУР'!D:E,2,0)</f>
        <v>Аксессуары для шкафов</v>
      </c>
      <c r="Q3989" s="23" t="str">
        <f>VLOOKUP(A3989,'ИЗ ОСНОВЫ НОМЕНКЛАТУР'!D:F,3,0)</f>
        <v>Шкаф/шкаф-купе наполнение (бренд Aristo)</v>
      </c>
      <c r="R3989" s="40">
        <f>VLOOKUP(A:A,'ИЗ ОСНОВЫ НОМЕНКЛАТУР'!D:G,4,0)</f>
        <v>7071</v>
      </c>
      <c r="S3989" s="12" t="str">
        <f>VLOOKUP(A:A,'ИЗ ОСНОВЫ НОМЕНКЛАТУР'!D:H,5,0)</f>
        <v>C</v>
      </c>
      <c r="T3989" s="44">
        <f t="shared" si="747"/>
        <v>0</v>
      </c>
      <c r="U3989" s="44">
        <f t="shared" si="748"/>
        <v>0</v>
      </c>
      <c r="V3989" s="44">
        <f t="shared" si="749"/>
        <v>0</v>
      </c>
      <c r="W3989" s="44">
        <f t="shared" si="750"/>
        <v>0</v>
      </c>
      <c r="X3989" s="44">
        <f t="shared" si="751"/>
        <v>0</v>
      </c>
      <c r="Y3989" s="44">
        <f t="shared" si="752"/>
        <v>0</v>
      </c>
      <c r="Z3989" s="44">
        <f t="shared" si="753"/>
        <v>0</v>
      </c>
      <c r="AA3989" s="44">
        <f t="shared" si="754"/>
        <v>14142</v>
      </c>
      <c r="AB3989" s="44">
        <f t="shared" si="755"/>
        <v>0</v>
      </c>
      <c r="AC3989" s="44">
        <f t="shared" si="756"/>
        <v>0</v>
      </c>
      <c r="AD3989" s="44">
        <f t="shared" si="757"/>
        <v>0</v>
      </c>
      <c r="AE3989" s="12">
        <f t="shared" si="758"/>
        <v>14142</v>
      </c>
    </row>
    <row r="3990" spans="1:31" ht="12.6" hidden="1" customHeight="1" x14ac:dyDescent="0.2">
      <c r="A3990" s="26" t="s">
        <v>3737</v>
      </c>
      <c r="B3990" s="19"/>
      <c r="C3990" s="19"/>
      <c r="D3990" s="20"/>
      <c r="E3990" s="21"/>
      <c r="F3990" s="22"/>
      <c r="G3990" s="21"/>
      <c r="H3990" s="22"/>
      <c r="I3990" s="20"/>
      <c r="J3990" s="20"/>
      <c r="K3990" s="20"/>
      <c r="L3990" s="20"/>
      <c r="M3990" s="20"/>
      <c r="N3990" s="20">
        <v>2</v>
      </c>
      <c r="O3990" s="20">
        <v>2</v>
      </c>
      <c r="P3990" s="23" t="str">
        <f>VLOOKUP(A3990,'ИЗ ОСНОВЫ НОМЕНКЛАТУР'!D:E,2,0)</f>
        <v>Аксессуары для шкафов</v>
      </c>
      <c r="Q3990" s="23" t="str">
        <f>VLOOKUP(A3990,'ИЗ ОСНОВЫ НОМЕНКЛАТУР'!D:F,3,0)</f>
        <v>Шкаф/шкаф-купе наполнение (бренд Aristo)</v>
      </c>
      <c r="R3990" s="40">
        <f>VLOOKUP(A:A,'ИЗ ОСНОВЫ НОМЕНКЛАТУР'!D:G,4,0)</f>
        <v>190.56753623188405</v>
      </c>
      <c r="S3990" s="12" t="str">
        <f>VLOOKUP(A:A,'ИЗ ОСНОВЫ НОМЕНКЛАТУР'!D:H,5,0)</f>
        <v>B</v>
      </c>
      <c r="T3990" s="44">
        <f t="shared" si="747"/>
        <v>0</v>
      </c>
      <c r="U3990" s="44">
        <f t="shared" si="748"/>
        <v>0</v>
      </c>
      <c r="V3990" s="44">
        <f t="shared" si="749"/>
        <v>0</v>
      </c>
      <c r="W3990" s="44">
        <f t="shared" si="750"/>
        <v>0</v>
      </c>
      <c r="X3990" s="44">
        <f t="shared" si="751"/>
        <v>0</v>
      </c>
      <c r="Y3990" s="44">
        <f t="shared" si="752"/>
        <v>0</v>
      </c>
      <c r="Z3990" s="44">
        <f t="shared" si="753"/>
        <v>0</v>
      </c>
      <c r="AA3990" s="44">
        <f t="shared" si="754"/>
        <v>0</v>
      </c>
      <c r="AB3990" s="44">
        <f t="shared" si="755"/>
        <v>0</v>
      </c>
      <c r="AC3990" s="44">
        <f t="shared" si="756"/>
        <v>0</v>
      </c>
      <c r="AD3990" s="44">
        <f t="shared" si="757"/>
        <v>381.1350724637681</v>
      </c>
      <c r="AE3990" s="12">
        <f t="shared" si="758"/>
        <v>381.1350724637681</v>
      </c>
    </row>
    <row r="3991" spans="1:31" ht="12.6" hidden="1" customHeight="1" x14ac:dyDescent="0.2">
      <c r="A3991" s="26" t="s">
        <v>5080</v>
      </c>
      <c r="B3991" s="19"/>
      <c r="C3991" s="19"/>
      <c r="D3991" s="20"/>
      <c r="E3991" s="21"/>
      <c r="F3991" s="22"/>
      <c r="G3991" s="21"/>
      <c r="H3991" s="22"/>
      <c r="I3991" s="20"/>
      <c r="J3991" s="20"/>
      <c r="K3991" s="20">
        <v>10</v>
      </c>
      <c r="L3991" s="20"/>
      <c r="M3991" s="20"/>
      <c r="N3991" s="20"/>
      <c r="O3991" s="20">
        <v>10</v>
      </c>
      <c r="P3991" s="23" t="str">
        <f>VLOOKUP(A3991,'ИЗ ОСНОВЫ НОМЕНКЛАТУР'!D:E,2,0)</f>
        <v>Аксессуары для шкафов</v>
      </c>
      <c r="Q3991" s="23" t="str">
        <f>VLOOKUP(A3991,'ИЗ ОСНОВЫ НОМЕНКЛАТУР'!D:F,3,0)</f>
        <v>Шкаф/шкаф-купе наполнение (бренд Aristo)</v>
      </c>
      <c r="R3991" s="40">
        <f>VLOOKUP(A:A,'ИЗ ОСНОВЫ НОМЕНКЛАТУР'!D:G,4,0)</f>
        <v>1093.9000000000001</v>
      </c>
      <c r="S3991" s="12" t="str">
        <f>VLOOKUP(A:A,'ИЗ ОСНОВЫ НОМЕНКЛАТУР'!D:H,5,0)</f>
        <v>C</v>
      </c>
      <c r="T3991" s="44">
        <f t="shared" si="747"/>
        <v>0</v>
      </c>
      <c r="U3991" s="44">
        <f t="shared" si="748"/>
        <v>0</v>
      </c>
      <c r="V3991" s="44">
        <f t="shared" si="749"/>
        <v>0</v>
      </c>
      <c r="W3991" s="44">
        <f t="shared" si="750"/>
        <v>0</v>
      </c>
      <c r="X3991" s="44">
        <f t="shared" si="751"/>
        <v>0</v>
      </c>
      <c r="Y3991" s="44">
        <f t="shared" si="752"/>
        <v>0</v>
      </c>
      <c r="Z3991" s="44">
        <f t="shared" si="753"/>
        <v>0</v>
      </c>
      <c r="AA3991" s="44">
        <f t="shared" si="754"/>
        <v>10939</v>
      </c>
      <c r="AB3991" s="44">
        <f t="shared" si="755"/>
        <v>0</v>
      </c>
      <c r="AC3991" s="44">
        <f t="shared" si="756"/>
        <v>0</v>
      </c>
      <c r="AD3991" s="44">
        <f t="shared" si="757"/>
        <v>0</v>
      </c>
      <c r="AE3991" s="12">
        <f t="shared" si="758"/>
        <v>10939</v>
      </c>
    </row>
    <row r="3992" spans="1:31" ht="12.6" hidden="1" customHeight="1" x14ac:dyDescent="0.2">
      <c r="A3992" s="26" t="s">
        <v>3759</v>
      </c>
      <c r="B3992" s="19"/>
      <c r="C3992" s="19"/>
      <c r="D3992" s="20"/>
      <c r="E3992" s="21"/>
      <c r="F3992" s="22"/>
      <c r="G3992" s="21"/>
      <c r="H3992" s="22"/>
      <c r="I3992" s="20"/>
      <c r="J3992" s="20"/>
      <c r="K3992" s="20">
        <v>6</v>
      </c>
      <c r="L3992" s="20"/>
      <c r="M3992" s="20"/>
      <c r="N3992" s="20"/>
      <c r="O3992" s="20">
        <v>6</v>
      </c>
      <c r="P3992" s="23" t="str">
        <f>VLOOKUP(A3992,'ИЗ ОСНОВЫ НОМЕНКЛАТУР'!D:E,2,0)</f>
        <v>Аксессуары для шкафов</v>
      </c>
      <c r="Q3992" s="23" t="str">
        <f>VLOOKUP(A3992,'ИЗ ОСНОВЫ НОМЕНКЛАТУР'!D:F,3,0)</f>
        <v>Шкаф/шкаф-купе наполнение (бренд Aristo)</v>
      </c>
      <c r="R3992" s="40">
        <f>VLOOKUP(A:A,'ИЗ ОСНОВЫ НОМЕНКЛАТУР'!D:G,4,0)</f>
        <v>1093.93</v>
      </c>
      <c r="S3992" s="12" t="str">
        <f>VLOOKUP(A:A,'ИЗ ОСНОВЫ НОМЕНКЛАТУР'!D:H,5,0)</f>
        <v>C</v>
      </c>
      <c r="T3992" s="44">
        <f t="shared" si="747"/>
        <v>0</v>
      </c>
      <c r="U3992" s="44">
        <f t="shared" si="748"/>
        <v>0</v>
      </c>
      <c r="V3992" s="44">
        <f t="shared" si="749"/>
        <v>0</v>
      </c>
      <c r="W3992" s="44">
        <f t="shared" si="750"/>
        <v>0</v>
      </c>
      <c r="X3992" s="44">
        <f t="shared" si="751"/>
        <v>0</v>
      </c>
      <c r="Y3992" s="44">
        <f t="shared" si="752"/>
        <v>0</v>
      </c>
      <c r="Z3992" s="44">
        <f t="shared" si="753"/>
        <v>0</v>
      </c>
      <c r="AA3992" s="44">
        <f t="shared" si="754"/>
        <v>6563.58</v>
      </c>
      <c r="AB3992" s="44">
        <f t="shared" si="755"/>
        <v>0</v>
      </c>
      <c r="AC3992" s="44">
        <f t="shared" si="756"/>
        <v>0</v>
      </c>
      <c r="AD3992" s="44">
        <f t="shared" si="757"/>
        <v>0</v>
      </c>
      <c r="AE3992" s="12">
        <f t="shared" si="758"/>
        <v>6563.58</v>
      </c>
    </row>
    <row r="3993" spans="1:31" ht="12.6" hidden="1" customHeight="1" x14ac:dyDescent="0.2">
      <c r="A3993" s="26" t="s">
        <v>3962</v>
      </c>
      <c r="B3993" s="19"/>
      <c r="C3993" s="19"/>
      <c r="D3993" s="20"/>
      <c r="E3993" s="21"/>
      <c r="F3993" s="22"/>
      <c r="G3993" s="21"/>
      <c r="H3993" s="22"/>
      <c r="I3993" s="20">
        <v>30</v>
      </c>
      <c r="J3993" s="20">
        <v>11</v>
      </c>
      <c r="K3993" s="20"/>
      <c r="L3993" s="20">
        <v>28</v>
      </c>
      <c r="M3993" s="20"/>
      <c r="N3993" s="20"/>
      <c r="O3993" s="20">
        <v>69</v>
      </c>
      <c r="P3993" s="23" t="str">
        <f>VLOOKUP(A3993,'ИЗ ОСНОВЫ НОМЕНКЛАТУР'!D:E,2,0)</f>
        <v>Реставрационные материалы</v>
      </c>
      <c r="Q3993" s="23" t="str">
        <f>VLOOKUP(A3993,'ИЗ ОСНОВЫ НОМЕНКЛАТУР'!D:F,3,0)</f>
        <v>Штрих мебельный</v>
      </c>
      <c r="R3993" s="40">
        <f>VLOOKUP(A:A,'ИЗ ОСНОВЫ НОМЕНКЛАТУР'!D:G,4,0)</f>
        <v>398.74450704225353</v>
      </c>
      <c r="S3993" s="12" t="str">
        <f>VLOOKUP(A:A,'ИЗ ОСНОВЫ НОМЕНКЛАТУР'!D:H,5,0)</f>
        <v>B</v>
      </c>
      <c r="T3993" s="44">
        <f t="shared" si="747"/>
        <v>0</v>
      </c>
      <c r="U3993" s="44">
        <f t="shared" si="748"/>
        <v>0</v>
      </c>
      <c r="V3993" s="44">
        <f t="shared" si="749"/>
        <v>0</v>
      </c>
      <c r="W3993" s="44">
        <f t="shared" si="750"/>
        <v>0</v>
      </c>
      <c r="X3993" s="44">
        <f t="shared" si="751"/>
        <v>0</v>
      </c>
      <c r="Y3993" s="44">
        <f t="shared" si="752"/>
        <v>11962.335211267606</v>
      </c>
      <c r="Z3993" s="44">
        <f t="shared" si="753"/>
        <v>4386.1895774647892</v>
      </c>
      <c r="AA3993" s="44">
        <f t="shared" si="754"/>
        <v>0</v>
      </c>
      <c r="AB3993" s="44">
        <f t="shared" si="755"/>
        <v>11164.846197183098</v>
      </c>
      <c r="AC3993" s="44">
        <f t="shared" si="756"/>
        <v>0</v>
      </c>
      <c r="AD3993" s="44">
        <f t="shared" si="757"/>
        <v>0</v>
      </c>
      <c r="AE3993" s="12">
        <f t="shared" si="758"/>
        <v>27513.370985915491</v>
      </c>
    </row>
    <row r="3994" spans="1:31" ht="12.6" hidden="1" customHeight="1" x14ac:dyDescent="0.2">
      <c r="A3994" s="26" t="s">
        <v>3959</v>
      </c>
      <c r="B3994" s="19"/>
      <c r="C3994" s="19"/>
      <c r="D3994" s="20"/>
      <c r="E3994" s="21"/>
      <c r="F3994" s="22"/>
      <c r="G3994" s="21"/>
      <c r="H3994" s="22"/>
      <c r="I3994" s="20">
        <v>790</v>
      </c>
      <c r="J3994" s="20">
        <v>196</v>
      </c>
      <c r="K3994" s="20"/>
      <c r="L3994" s="20">
        <v>281</v>
      </c>
      <c r="M3994" s="20"/>
      <c r="N3994" s="20">
        <v>79</v>
      </c>
      <c r="O3994" s="20">
        <v>1346</v>
      </c>
      <c r="P3994" s="23" t="str">
        <f>VLOOKUP(A3994,'ИЗ ОСНОВЫ НОМЕНКЛАТУР'!D:E,2,0)</f>
        <v>Реставрационные материалы</v>
      </c>
      <c r="Q3994" s="23" t="str">
        <f>VLOOKUP(A3994,'ИЗ ОСНОВЫ НОМЕНКЛАТУР'!D:F,3,0)</f>
        <v>Штрих мебельный</v>
      </c>
      <c r="R3994" s="40">
        <f>VLOOKUP(A:A,'ИЗ ОСНОВЫ НОМЕНКЛАТУР'!D:G,4,0)</f>
        <v>376.72346482577251</v>
      </c>
      <c r="S3994" s="12" t="str">
        <f>VLOOKUP(A:A,'ИЗ ОСНОВЫ НОМЕНКЛАТУР'!D:H,5,0)</f>
        <v>A</v>
      </c>
      <c r="T3994" s="44">
        <f t="shared" si="747"/>
        <v>0</v>
      </c>
      <c r="U3994" s="44">
        <f t="shared" si="748"/>
        <v>0</v>
      </c>
      <c r="V3994" s="44">
        <f t="shared" si="749"/>
        <v>0</v>
      </c>
      <c r="W3994" s="44">
        <f t="shared" si="750"/>
        <v>0</v>
      </c>
      <c r="X3994" s="44">
        <f t="shared" si="751"/>
        <v>0</v>
      </c>
      <c r="Y3994" s="44">
        <f t="shared" si="752"/>
        <v>297611.5372123603</v>
      </c>
      <c r="Z3994" s="44">
        <f t="shared" si="753"/>
        <v>73837.799105851416</v>
      </c>
      <c r="AA3994" s="44">
        <f t="shared" si="754"/>
        <v>0</v>
      </c>
      <c r="AB3994" s="44">
        <f t="shared" si="755"/>
        <v>105859.29361604208</v>
      </c>
      <c r="AC3994" s="44">
        <f t="shared" si="756"/>
        <v>0</v>
      </c>
      <c r="AD3994" s="44">
        <f t="shared" si="757"/>
        <v>29761.153721236027</v>
      </c>
      <c r="AE3994" s="12">
        <f t="shared" si="758"/>
        <v>507069.78365548985</v>
      </c>
    </row>
    <row r="3995" spans="1:31" ht="12.6" hidden="1" customHeight="1" x14ac:dyDescent="0.2">
      <c r="A3995" s="26" t="s">
        <v>3965</v>
      </c>
      <c r="B3995" s="19"/>
      <c r="C3995" s="19"/>
      <c r="D3995" s="20"/>
      <c r="E3995" s="21"/>
      <c r="F3995" s="22"/>
      <c r="G3995" s="21"/>
      <c r="H3995" s="22"/>
      <c r="I3995" s="20">
        <v>40</v>
      </c>
      <c r="J3995" s="20">
        <v>10</v>
      </c>
      <c r="K3995" s="20"/>
      <c r="L3995" s="20">
        <v>29</v>
      </c>
      <c r="M3995" s="20"/>
      <c r="N3995" s="20"/>
      <c r="O3995" s="20">
        <v>79</v>
      </c>
      <c r="P3995" s="23" t="str">
        <f>VLOOKUP(A3995,'ИЗ ОСНОВЫ НОМЕНКЛАТУР'!D:E,2,0)</f>
        <v>Реставрационные материалы</v>
      </c>
      <c r="Q3995" s="23" t="str">
        <f>VLOOKUP(A3995,'ИЗ ОСНОВЫ НОМЕНКЛАТУР'!D:F,3,0)</f>
        <v>Штрих мебельный</v>
      </c>
      <c r="R3995" s="40">
        <f>VLOOKUP(A:A,'ИЗ ОСНОВЫ НОМЕНКЛАТУР'!D:G,4,0)</f>
        <v>369.49850000000004</v>
      </c>
      <c r="S3995" s="12" t="str">
        <f>VLOOKUP(A:A,'ИЗ ОСНОВЫ НОМЕНКЛАТУР'!D:H,5,0)</f>
        <v>C</v>
      </c>
      <c r="T3995" s="44">
        <f t="shared" si="747"/>
        <v>0</v>
      </c>
      <c r="U3995" s="44">
        <f t="shared" si="748"/>
        <v>0</v>
      </c>
      <c r="V3995" s="44">
        <f t="shared" si="749"/>
        <v>0</v>
      </c>
      <c r="W3995" s="44">
        <f t="shared" si="750"/>
        <v>0</v>
      </c>
      <c r="X3995" s="44">
        <f t="shared" si="751"/>
        <v>0</v>
      </c>
      <c r="Y3995" s="44">
        <f t="shared" si="752"/>
        <v>14779.940000000002</v>
      </c>
      <c r="Z3995" s="44">
        <f t="shared" si="753"/>
        <v>3694.9850000000006</v>
      </c>
      <c r="AA3995" s="44">
        <f t="shared" si="754"/>
        <v>0</v>
      </c>
      <c r="AB3995" s="44">
        <f t="shared" si="755"/>
        <v>10715.4565</v>
      </c>
      <c r="AC3995" s="44">
        <f t="shared" si="756"/>
        <v>0</v>
      </c>
      <c r="AD3995" s="44">
        <f t="shared" si="757"/>
        <v>0</v>
      </c>
      <c r="AE3995" s="12">
        <f t="shared" si="758"/>
        <v>29190.381500000003</v>
      </c>
    </row>
    <row r="3996" spans="1:31" ht="12.6" hidden="1" customHeight="1" x14ac:dyDescent="0.2">
      <c r="A3996" s="26" t="s">
        <v>3985</v>
      </c>
      <c r="B3996" s="19"/>
      <c r="C3996" s="19"/>
      <c r="D3996" s="20"/>
      <c r="E3996" s="21"/>
      <c r="F3996" s="22"/>
      <c r="G3996" s="21"/>
      <c r="H3996" s="22"/>
      <c r="I3996" s="20"/>
      <c r="J3996" s="20">
        <v>14</v>
      </c>
      <c r="K3996" s="20"/>
      <c r="L3996" s="20"/>
      <c r="M3996" s="20"/>
      <c r="N3996" s="20">
        <v>113</v>
      </c>
      <c r="O3996" s="20">
        <v>127</v>
      </c>
      <c r="P3996" s="23" t="str">
        <f>VLOOKUP(A3996,'ИЗ ОСНОВЫ НОМЕНКЛАТУР'!D:E,2,0)</f>
        <v>Реставрационные материалы</v>
      </c>
      <c r="Q3996" s="23" t="str">
        <f>VLOOKUP(A3996,'ИЗ ОСНОВЫ НОМЕНКЛАТУР'!D:F,3,0)</f>
        <v>Штрих мебельный</v>
      </c>
      <c r="R3996" s="40">
        <f>VLOOKUP(A:A,'ИЗ ОСНОВЫ НОМЕНКЛАТУР'!D:G,4,0)</f>
        <v>165.69652173913042</v>
      </c>
      <c r="S3996" s="12" t="str">
        <f>VLOOKUP(A:A,'ИЗ ОСНОВЫ НОМЕНКЛАТУР'!D:H,5,0)</f>
        <v>C</v>
      </c>
      <c r="T3996" s="44">
        <f t="shared" si="747"/>
        <v>0</v>
      </c>
      <c r="U3996" s="44">
        <f t="shared" si="748"/>
        <v>0</v>
      </c>
      <c r="V3996" s="44">
        <f t="shared" si="749"/>
        <v>0</v>
      </c>
      <c r="W3996" s="44">
        <f t="shared" si="750"/>
        <v>0</v>
      </c>
      <c r="X3996" s="44">
        <f t="shared" si="751"/>
        <v>0</v>
      </c>
      <c r="Y3996" s="44">
        <f t="shared" si="752"/>
        <v>0</v>
      </c>
      <c r="Z3996" s="44">
        <f t="shared" si="753"/>
        <v>2319.7513043478257</v>
      </c>
      <c r="AA3996" s="44">
        <f t="shared" si="754"/>
        <v>0</v>
      </c>
      <c r="AB3996" s="44">
        <f t="shared" si="755"/>
        <v>0</v>
      </c>
      <c r="AC3996" s="44">
        <f t="shared" si="756"/>
        <v>0</v>
      </c>
      <c r="AD3996" s="44">
        <f t="shared" si="757"/>
        <v>18723.706956521739</v>
      </c>
      <c r="AE3996" s="12">
        <f t="shared" si="758"/>
        <v>21043.458260869564</v>
      </c>
    </row>
    <row r="3997" spans="1:31" ht="12.6" hidden="1" customHeight="1" x14ac:dyDescent="0.2">
      <c r="A3997" s="26" t="s">
        <v>3982</v>
      </c>
      <c r="B3997" s="19"/>
      <c r="C3997" s="19"/>
      <c r="D3997" s="20"/>
      <c r="E3997" s="21"/>
      <c r="F3997" s="22"/>
      <c r="G3997" s="21"/>
      <c r="H3997" s="22"/>
      <c r="I3997" s="20"/>
      <c r="J3997" s="20">
        <v>8</v>
      </c>
      <c r="K3997" s="20"/>
      <c r="L3997" s="20"/>
      <c r="M3997" s="20"/>
      <c r="N3997" s="20"/>
      <c r="O3997" s="20">
        <v>8</v>
      </c>
      <c r="P3997" s="23" t="str">
        <f>VLOOKUP(A3997,'ИЗ ОСНОВЫ НОМЕНКЛАТУР'!D:E,2,0)</f>
        <v>Реставрационные материалы</v>
      </c>
      <c r="Q3997" s="23" t="str">
        <f>VLOOKUP(A3997,'ИЗ ОСНОВЫ НОМЕНКЛАТУР'!D:F,3,0)</f>
        <v>Штрих мебельный</v>
      </c>
      <c r="R3997" s="40">
        <f>VLOOKUP(A:A,'ИЗ ОСНОВЫ НОМЕНКЛАТУР'!D:G,4,0)</f>
        <v>277.58249999999998</v>
      </c>
      <c r="S3997" s="12" t="str">
        <f>VLOOKUP(A:A,'ИЗ ОСНОВЫ НОМЕНКЛАТУР'!D:H,5,0)</f>
        <v>C</v>
      </c>
      <c r="T3997" s="44">
        <f t="shared" si="747"/>
        <v>0</v>
      </c>
      <c r="U3997" s="44">
        <f t="shared" si="748"/>
        <v>0</v>
      </c>
      <c r="V3997" s="44">
        <f t="shared" si="749"/>
        <v>0</v>
      </c>
      <c r="W3997" s="44">
        <f t="shared" si="750"/>
        <v>0</v>
      </c>
      <c r="X3997" s="44">
        <f t="shared" si="751"/>
        <v>0</v>
      </c>
      <c r="Y3997" s="44">
        <f t="shared" si="752"/>
        <v>0</v>
      </c>
      <c r="Z3997" s="44">
        <f t="shared" si="753"/>
        <v>2220.66</v>
      </c>
      <c r="AA3997" s="44">
        <f t="shared" si="754"/>
        <v>0</v>
      </c>
      <c r="AB3997" s="44">
        <f t="shared" si="755"/>
        <v>0</v>
      </c>
      <c r="AC3997" s="44">
        <f t="shared" si="756"/>
        <v>0</v>
      </c>
      <c r="AD3997" s="44">
        <f t="shared" si="757"/>
        <v>0</v>
      </c>
      <c r="AE3997" s="12">
        <f t="shared" si="758"/>
        <v>2220.66</v>
      </c>
    </row>
    <row r="3998" spans="1:31" ht="12.6" hidden="1" customHeight="1" x14ac:dyDescent="0.2">
      <c r="A3998" s="26" t="s">
        <v>3987</v>
      </c>
      <c r="B3998" s="19"/>
      <c r="C3998" s="19"/>
      <c r="D3998" s="20"/>
      <c r="E3998" s="21"/>
      <c r="F3998" s="22"/>
      <c r="G3998" s="21"/>
      <c r="H3998" s="22"/>
      <c r="I3998" s="20"/>
      <c r="J3998" s="20">
        <v>2</v>
      </c>
      <c r="K3998" s="20"/>
      <c r="L3998" s="20"/>
      <c r="M3998" s="20"/>
      <c r="N3998" s="20">
        <v>95</v>
      </c>
      <c r="O3998" s="20">
        <v>97</v>
      </c>
      <c r="P3998" s="23" t="str">
        <f>VLOOKUP(A3998,'ИЗ ОСНОВЫ НОМЕНКЛАТУР'!D:E,2,0)</f>
        <v>Реставрационные материалы</v>
      </c>
      <c r="Q3998" s="23" t="str">
        <f>VLOOKUP(A3998,'ИЗ ОСНОВЫ НОМЕНКЛАТУР'!D:F,3,0)</f>
        <v>Штрих мебельный</v>
      </c>
      <c r="R3998" s="40">
        <f>VLOOKUP(A:A,'ИЗ ОСНОВЫ НОМЕНКЛАТУР'!D:G,4,0)</f>
        <v>180.96804878048781</v>
      </c>
      <c r="S3998" s="12" t="str">
        <f>VLOOKUP(A:A,'ИЗ ОСНОВЫ НОМЕНКЛАТУР'!D:H,5,0)</f>
        <v>C</v>
      </c>
      <c r="T3998" s="44">
        <f t="shared" si="747"/>
        <v>0</v>
      </c>
      <c r="U3998" s="44">
        <f t="shared" si="748"/>
        <v>0</v>
      </c>
      <c r="V3998" s="44">
        <f t="shared" si="749"/>
        <v>0</v>
      </c>
      <c r="W3998" s="44">
        <f t="shared" si="750"/>
        <v>0</v>
      </c>
      <c r="X3998" s="44">
        <f t="shared" si="751"/>
        <v>0</v>
      </c>
      <c r="Y3998" s="44">
        <f t="shared" si="752"/>
        <v>0</v>
      </c>
      <c r="Z3998" s="44">
        <f t="shared" si="753"/>
        <v>361.93609756097561</v>
      </c>
      <c r="AA3998" s="44">
        <f t="shared" si="754"/>
        <v>0</v>
      </c>
      <c r="AB3998" s="44">
        <f t="shared" si="755"/>
        <v>0</v>
      </c>
      <c r="AC3998" s="44">
        <f t="shared" si="756"/>
        <v>0</v>
      </c>
      <c r="AD3998" s="44">
        <f t="shared" si="757"/>
        <v>17191.964634146341</v>
      </c>
      <c r="AE3998" s="12">
        <f t="shared" si="758"/>
        <v>17553.900731707316</v>
      </c>
    </row>
    <row r="3999" spans="1:31" ht="12.6" hidden="1" customHeight="1" x14ac:dyDescent="0.2">
      <c r="A3999" s="26" t="s">
        <v>3976</v>
      </c>
      <c r="B3999" s="19"/>
      <c r="C3999" s="19"/>
      <c r="D3999" s="20"/>
      <c r="E3999" s="21"/>
      <c r="F3999" s="22"/>
      <c r="G3999" s="21"/>
      <c r="H3999" s="22"/>
      <c r="I3999" s="20"/>
      <c r="J3999" s="20"/>
      <c r="K3999" s="20"/>
      <c r="L3999" s="20"/>
      <c r="M3999" s="20"/>
      <c r="N3999" s="20">
        <v>72</v>
      </c>
      <c r="O3999" s="20">
        <v>72</v>
      </c>
      <c r="P3999" s="23" t="str">
        <f>VLOOKUP(A3999,'ИЗ ОСНОВЫ НОМЕНКЛАТУР'!D:E,2,0)</f>
        <v>Реставрационные материалы</v>
      </c>
      <c r="Q3999" s="23" t="str">
        <f>VLOOKUP(A3999,'ИЗ ОСНОВЫ НОМЕНКЛАТУР'!D:F,3,0)</f>
        <v>Штрих мебельный</v>
      </c>
      <c r="R3999" s="40">
        <f>VLOOKUP(A:A,'ИЗ ОСНОВЫ НОМЕНКЛАТУР'!D:G,4,0)</f>
        <v>144.95806451612901</v>
      </c>
      <c r="S3999" s="12" t="str">
        <f>VLOOKUP(A:A,'ИЗ ОСНОВЫ НОМЕНКЛАТУР'!D:H,5,0)</f>
        <v>C</v>
      </c>
      <c r="T3999" s="44">
        <f t="shared" si="747"/>
        <v>0</v>
      </c>
      <c r="U3999" s="44">
        <f t="shared" si="748"/>
        <v>0</v>
      </c>
      <c r="V3999" s="44">
        <f t="shared" si="749"/>
        <v>0</v>
      </c>
      <c r="W3999" s="44">
        <f t="shared" si="750"/>
        <v>0</v>
      </c>
      <c r="X3999" s="44">
        <f t="shared" si="751"/>
        <v>0</v>
      </c>
      <c r="Y3999" s="44">
        <f t="shared" si="752"/>
        <v>0</v>
      </c>
      <c r="Z3999" s="44">
        <f t="shared" si="753"/>
        <v>0</v>
      </c>
      <c r="AA3999" s="44">
        <f t="shared" si="754"/>
        <v>0</v>
      </c>
      <c r="AB3999" s="44">
        <f t="shared" si="755"/>
        <v>0</v>
      </c>
      <c r="AC3999" s="44">
        <f t="shared" si="756"/>
        <v>0</v>
      </c>
      <c r="AD3999" s="44">
        <f t="shared" si="757"/>
        <v>10436.980645161289</v>
      </c>
      <c r="AE3999" s="12">
        <f t="shared" si="758"/>
        <v>10436.980645161289</v>
      </c>
    </row>
    <row r="4000" spans="1:31" ht="12.6" hidden="1" customHeight="1" x14ac:dyDescent="0.2">
      <c r="A4000" s="26" t="s">
        <v>3990</v>
      </c>
      <c r="B4000" s="19"/>
      <c r="C4000" s="19"/>
      <c r="D4000" s="20"/>
      <c r="E4000" s="21"/>
      <c r="F4000" s="22"/>
      <c r="G4000" s="21"/>
      <c r="H4000" s="22"/>
      <c r="I4000" s="20"/>
      <c r="J4000" s="20"/>
      <c r="K4000" s="20"/>
      <c r="L4000" s="20"/>
      <c r="M4000" s="20"/>
      <c r="N4000" s="20">
        <v>23</v>
      </c>
      <c r="O4000" s="20">
        <v>23</v>
      </c>
      <c r="P4000" s="23" t="str">
        <f>VLOOKUP(A4000,'ИЗ ОСНОВЫ НОМЕНКЛАТУР'!D:E,2,0)</f>
        <v>Реставрационные материалы</v>
      </c>
      <c r="Q4000" s="23" t="str">
        <f>VLOOKUP(A4000,'ИЗ ОСНОВЫ НОМЕНКЛАТУР'!D:F,3,0)</f>
        <v>Штрих мебельный</v>
      </c>
      <c r="R4000" s="40">
        <f>VLOOKUP(A:A,'ИЗ ОСНОВЫ НОМЕНКЛАТУР'!D:G,4,0)</f>
        <v>352.24304347826086</v>
      </c>
      <c r="S4000" s="12" t="str">
        <f>VLOOKUP(A:A,'ИЗ ОСНОВЫ НОМЕНКЛАТУР'!D:H,5,0)</f>
        <v>C</v>
      </c>
      <c r="T4000" s="44">
        <f t="shared" si="747"/>
        <v>0</v>
      </c>
      <c r="U4000" s="44">
        <f t="shared" si="748"/>
        <v>0</v>
      </c>
      <c r="V4000" s="44">
        <f t="shared" si="749"/>
        <v>0</v>
      </c>
      <c r="W4000" s="44">
        <f t="shared" si="750"/>
        <v>0</v>
      </c>
      <c r="X4000" s="44">
        <f t="shared" si="751"/>
        <v>0</v>
      </c>
      <c r="Y4000" s="44">
        <f t="shared" si="752"/>
        <v>0</v>
      </c>
      <c r="Z4000" s="44">
        <f t="shared" si="753"/>
        <v>0</v>
      </c>
      <c r="AA4000" s="44">
        <f t="shared" si="754"/>
        <v>0</v>
      </c>
      <c r="AB4000" s="44">
        <f t="shared" si="755"/>
        <v>0</v>
      </c>
      <c r="AC4000" s="44">
        <f t="shared" si="756"/>
        <v>0</v>
      </c>
      <c r="AD4000" s="44">
        <f t="shared" si="757"/>
        <v>8101.59</v>
      </c>
      <c r="AE4000" s="12">
        <f t="shared" si="758"/>
        <v>8101.59</v>
      </c>
    </row>
    <row r="4001" spans="1:31" ht="12.6" hidden="1" customHeight="1" x14ac:dyDescent="0.2">
      <c r="A4001" s="26" t="s">
        <v>3964</v>
      </c>
      <c r="B4001" s="19"/>
      <c r="C4001" s="19"/>
      <c r="D4001" s="20"/>
      <c r="E4001" s="21"/>
      <c r="F4001" s="22"/>
      <c r="G4001" s="21"/>
      <c r="H4001" s="22"/>
      <c r="I4001" s="20">
        <v>40</v>
      </c>
      <c r="J4001" s="20">
        <v>13</v>
      </c>
      <c r="K4001" s="20"/>
      <c r="L4001" s="20">
        <v>16</v>
      </c>
      <c r="M4001" s="20"/>
      <c r="N4001" s="20"/>
      <c r="O4001" s="20">
        <v>69</v>
      </c>
      <c r="P4001" s="23" t="str">
        <f>VLOOKUP(A4001,'ИЗ ОСНОВЫ НОМЕНКЛАТУР'!D:E,2,0)</f>
        <v>Реставрационные материалы</v>
      </c>
      <c r="Q4001" s="23" t="str">
        <f>VLOOKUP(A4001,'ИЗ ОСНОВЫ НОМЕНКЛАТУР'!D:F,3,0)</f>
        <v>Штрих мебельный</v>
      </c>
      <c r="R4001" s="40">
        <f>VLOOKUP(A:A,'ИЗ ОСНОВЫ НОМЕНКЛАТУР'!D:G,4,0)</f>
        <v>376.11512195121952</v>
      </c>
      <c r="S4001" s="12" t="str">
        <f>VLOOKUP(A:A,'ИЗ ОСНОВЫ НОМЕНКЛАТУР'!D:H,5,0)</f>
        <v>C</v>
      </c>
      <c r="T4001" s="44">
        <f t="shared" si="747"/>
        <v>0</v>
      </c>
      <c r="U4001" s="44">
        <f t="shared" si="748"/>
        <v>0</v>
      </c>
      <c r="V4001" s="44">
        <f t="shared" si="749"/>
        <v>0</v>
      </c>
      <c r="W4001" s="44">
        <f t="shared" si="750"/>
        <v>0</v>
      </c>
      <c r="X4001" s="44">
        <f t="shared" si="751"/>
        <v>0</v>
      </c>
      <c r="Y4001" s="44">
        <f t="shared" si="752"/>
        <v>15044.60487804878</v>
      </c>
      <c r="Z4001" s="44">
        <f t="shared" si="753"/>
        <v>4889.4965853658541</v>
      </c>
      <c r="AA4001" s="44">
        <f t="shared" si="754"/>
        <v>0</v>
      </c>
      <c r="AB4001" s="44">
        <f t="shared" si="755"/>
        <v>6017.8419512195123</v>
      </c>
      <c r="AC4001" s="44">
        <f t="shared" si="756"/>
        <v>0</v>
      </c>
      <c r="AD4001" s="44">
        <f t="shared" si="757"/>
        <v>0</v>
      </c>
      <c r="AE4001" s="12">
        <f t="shared" si="758"/>
        <v>25951.943414634145</v>
      </c>
    </row>
    <row r="4002" spans="1:31" ht="12.6" hidden="1" customHeight="1" x14ac:dyDescent="0.2">
      <c r="A4002" s="26" t="s">
        <v>3983</v>
      </c>
      <c r="B4002" s="19"/>
      <c r="C4002" s="19"/>
      <c r="D4002" s="20"/>
      <c r="E4002" s="21"/>
      <c r="F4002" s="22"/>
      <c r="G4002" s="21"/>
      <c r="H4002" s="22"/>
      <c r="I4002" s="20"/>
      <c r="J4002" s="20"/>
      <c r="K4002" s="20"/>
      <c r="L4002" s="20"/>
      <c r="M4002" s="20"/>
      <c r="N4002" s="20">
        <v>129</v>
      </c>
      <c r="O4002" s="20">
        <v>129</v>
      </c>
      <c r="P4002" s="23" t="str">
        <f>VLOOKUP(A4002,'ИЗ ОСНОВЫ НОМЕНКЛАТУР'!D:E,2,0)</f>
        <v>Реставрационные материалы</v>
      </c>
      <c r="Q4002" s="23" t="str">
        <f>VLOOKUP(A4002,'ИЗ ОСНОВЫ НОМЕНКЛАТУР'!D:F,3,0)</f>
        <v>Штрих мебельный</v>
      </c>
      <c r="R4002" s="40">
        <f>VLOOKUP(A:A,'ИЗ ОСНОВЫ НОМЕНКЛАТУР'!D:G,4,0)</f>
        <v>169.45771929824562</v>
      </c>
      <c r="S4002" s="12" t="str">
        <f>VLOOKUP(A:A,'ИЗ ОСНОВЫ НОМЕНКЛАТУР'!D:H,5,0)</f>
        <v>C</v>
      </c>
      <c r="T4002" s="44">
        <f t="shared" si="747"/>
        <v>0</v>
      </c>
      <c r="U4002" s="44">
        <f t="shared" si="748"/>
        <v>0</v>
      </c>
      <c r="V4002" s="44">
        <f t="shared" si="749"/>
        <v>0</v>
      </c>
      <c r="W4002" s="44">
        <f t="shared" si="750"/>
        <v>0</v>
      </c>
      <c r="X4002" s="44">
        <f t="shared" si="751"/>
        <v>0</v>
      </c>
      <c r="Y4002" s="44">
        <f t="shared" si="752"/>
        <v>0</v>
      </c>
      <c r="Z4002" s="44">
        <f t="shared" si="753"/>
        <v>0</v>
      </c>
      <c r="AA4002" s="44">
        <f t="shared" si="754"/>
        <v>0</v>
      </c>
      <c r="AB4002" s="44">
        <f t="shared" si="755"/>
        <v>0</v>
      </c>
      <c r="AC4002" s="44">
        <f t="shared" si="756"/>
        <v>0</v>
      </c>
      <c r="AD4002" s="44">
        <f t="shared" si="757"/>
        <v>21860.045789473686</v>
      </c>
      <c r="AE4002" s="12">
        <f t="shared" si="758"/>
        <v>21860.045789473686</v>
      </c>
    </row>
    <row r="4003" spans="1:31" ht="12.6" hidden="1" customHeight="1" x14ac:dyDescent="0.2">
      <c r="A4003" s="26" t="s">
        <v>3974</v>
      </c>
      <c r="B4003" s="19"/>
      <c r="C4003" s="19"/>
      <c r="D4003" s="20"/>
      <c r="E4003" s="21"/>
      <c r="F4003" s="22"/>
      <c r="G4003" s="21"/>
      <c r="H4003" s="22"/>
      <c r="I4003" s="20"/>
      <c r="J4003" s="20">
        <v>4</v>
      </c>
      <c r="K4003" s="20"/>
      <c r="L4003" s="20"/>
      <c r="M4003" s="20"/>
      <c r="N4003" s="20">
        <v>117</v>
      </c>
      <c r="O4003" s="20">
        <v>121</v>
      </c>
      <c r="P4003" s="23" t="str">
        <f>VLOOKUP(A4003,'ИЗ ОСНОВЫ НОМЕНКЛАТУР'!D:E,2,0)</f>
        <v>Реставрационные материалы</v>
      </c>
      <c r="Q4003" s="23" t="str">
        <f>VLOOKUP(A4003,'ИЗ ОСНОВЫ НОМЕНКЛАТУР'!D:F,3,0)</f>
        <v>Штрих мебельный</v>
      </c>
      <c r="R4003" s="40">
        <f>VLOOKUP(A:A,'ИЗ ОСНОВЫ НОМЕНКЛАТУР'!D:G,4,0)</f>
        <v>136.26313725490195</v>
      </c>
      <c r="S4003" s="12" t="str">
        <f>VLOOKUP(A:A,'ИЗ ОСНОВЫ НОМЕНКЛАТУР'!D:H,5,0)</f>
        <v>C</v>
      </c>
      <c r="T4003" s="44">
        <f t="shared" si="747"/>
        <v>0</v>
      </c>
      <c r="U4003" s="44">
        <f t="shared" si="748"/>
        <v>0</v>
      </c>
      <c r="V4003" s="44">
        <f t="shared" si="749"/>
        <v>0</v>
      </c>
      <c r="W4003" s="44">
        <f t="shared" si="750"/>
        <v>0</v>
      </c>
      <c r="X4003" s="44">
        <f t="shared" si="751"/>
        <v>0</v>
      </c>
      <c r="Y4003" s="44">
        <f t="shared" si="752"/>
        <v>0</v>
      </c>
      <c r="Z4003" s="44">
        <f t="shared" si="753"/>
        <v>545.0525490196078</v>
      </c>
      <c r="AA4003" s="44">
        <f t="shared" si="754"/>
        <v>0</v>
      </c>
      <c r="AB4003" s="44">
        <f t="shared" si="755"/>
        <v>0</v>
      </c>
      <c r="AC4003" s="44">
        <f t="shared" si="756"/>
        <v>0</v>
      </c>
      <c r="AD4003" s="44">
        <f t="shared" si="757"/>
        <v>15942.787058823527</v>
      </c>
      <c r="AE4003" s="12">
        <f t="shared" si="758"/>
        <v>16487.839607843136</v>
      </c>
    </row>
    <row r="4004" spans="1:31" ht="12.6" hidden="1" customHeight="1" x14ac:dyDescent="0.2">
      <c r="A4004" s="26" t="s">
        <v>3967</v>
      </c>
      <c r="B4004" s="19"/>
      <c r="C4004" s="19"/>
      <c r="D4004" s="20"/>
      <c r="E4004" s="21"/>
      <c r="F4004" s="22"/>
      <c r="G4004" s="21"/>
      <c r="H4004" s="22"/>
      <c r="I4004" s="20">
        <v>20</v>
      </c>
      <c r="J4004" s="20">
        <v>10</v>
      </c>
      <c r="K4004" s="20"/>
      <c r="L4004" s="20"/>
      <c r="M4004" s="20"/>
      <c r="N4004" s="20"/>
      <c r="O4004" s="20">
        <v>30</v>
      </c>
      <c r="P4004" s="23" t="str">
        <f>VLOOKUP(A4004,'ИЗ ОСНОВЫ НОМЕНКЛАТУР'!D:E,2,0)</f>
        <v>Реставрационные материалы</v>
      </c>
      <c r="Q4004" s="23" t="str">
        <f>VLOOKUP(A4004,'ИЗ ОСНОВЫ НОМЕНКЛАТУР'!D:F,3,0)</f>
        <v>Штрих мебельный</v>
      </c>
      <c r="R4004" s="40">
        <f>VLOOKUP(A:A,'ИЗ ОСНОВЫ НОМЕНКЛАТУР'!D:G,4,0)</f>
        <v>186.43261904761906</v>
      </c>
      <c r="S4004" s="12" t="str">
        <f>VLOOKUP(A:A,'ИЗ ОСНОВЫ НОМЕНКЛАТУР'!D:H,5,0)</f>
        <v>C</v>
      </c>
      <c r="T4004" s="44">
        <f t="shared" si="747"/>
        <v>0</v>
      </c>
      <c r="U4004" s="44">
        <f t="shared" si="748"/>
        <v>0</v>
      </c>
      <c r="V4004" s="44">
        <f t="shared" si="749"/>
        <v>0</v>
      </c>
      <c r="W4004" s="44">
        <f t="shared" si="750"/>
        <v>0</v>
      </c>
      <c r="X4004" s="44">
        <f t="shared" si="751"/>
        <v>0</v>
      </c>
      <c r="Y4004" s="44">
        <f t="shared" si="752"/>
        <v>3728.652380952381</v>
      </c>
      <c r="Z4004" s="44">
        <f t="shared" si="753"/>
        <v>1864.3261904761905</v>
      </c>
      <c r="AA4004" s="44">
        <f t="shared" si="754"/>
        <v>0</v>
      </c>
      <c r="AB4004" s="44">
        <f t="shared" si="755"/>
        <v>0</v>
      </c>
      <c r="AC4004" s="44">
        <f t="shared" si="756"/>
        <v>0</v>
      </c>
      <c r="AD4004" s="44">
        <f t="shared" si="757"/>
        <v>0</v>
      </c>
      <c r="AE4004" s="12">
        <f t="shared" si="758"/>
        <v>5592.9785714285717</v>
      </c>
    </row>
    <row r="4005" spans="1:31" ht="12.6" hidden="1" customHeight="1" x14ac:dyDescent="0.2">
      <c r="A4005" s="26" t="s">
        <v>3969</v>
      </c>
      <c r="B4005" s="19"/>
      <c r="C4005" s="19"/>
      <c r="D4005" s="20"/>
      <c r="E4005" s="21"/>
      <c r="F4005" s="22"/>
      <c r="G4005" s="21"/>
      <c r="H4005" s="22"/>
      <c r="I4005" s="20"/>
      <c r="J4005" s="20"/>
      <c r="K4005" s="20"/>
      <c r="L4005" s="20"/>
      <c r="M4005" s="20"/>
      <c r="N4005" s="20">
        <v>40</v>
      </c>
      <c r="O4005" s="20">
        <v>40</v>
      </c>
      <c r="P4005" s="23" t="str">
        <f>VLOOKUP(A4005,'ИЗ ОСНОВЫ НОМЕНКЛАТУР'!D:E,2,0)</f>
        <v>Реставрационные материалы</v>
      </c>
      <c r="Q4005" s="23" t="str">
        <f>VLOOKUP(A4005,'ИЗ ОСНОВЫ НОМЕНКЛАТУР'!D:F,3,0)</f>
        <v>Штрих мебельный</v>
      </c>
      <c r="R4005" s="40">
        <f>VLOOKUP(A:A,'ИЗ ОСНОВЫ НОМЕНКЛАТУР'!D:G,4,0)</f>
        <v>114.45666666666666</v>
      </c>
      <c r="S4005" s="12" t="str">
        <f>VLOOKUP(A:A,'ИЗ ОСНОВЫ НОМЕНКЛАТУР'!D:H,5,0)</f>
        <v>C</v>
      </c>
      <c r="T4005" s="44">
        <f t="shared" si="747"/>
        <v>0</v>
      </c>
      <c r="U4005" s="44">
        <f t="shared" si="748"/>
        <v>0</v>
      </c>
      <c r="V4005" s="44">
        <f t="shared" si="749"/>
        <v>0</v>
      </c>
      <c r="W4005" s="44">
        <f t="shared" si="750"/>
        <v>0</v>
      </c>
      <c r="X4005" s="44">
        <f t="shared" si="751"/>
        <v>0</v>
      </c>
      <c r="Y4005" s="44">
        <f t="shared" si="752"/>
        <v>0</v>
      </c>
      <c r="Z4005" s="44">
        <f t="shared" si="753"/>
        <v>0</v>
      </c>
      <c r="AA4005" s="44">
        <f t="shared" si="754"/>
        <v>0</v>
      </c>
      <c r="AB4005" s="44">
        <f t="shared" si="755"/>
        <v>0</v>
      </c>
      <c r="AC4005" s="44">
        <f t="shared" si="756"/>
        <v>0</v>
      </c>
      <c r="AD4005" s="44">
        <f t="shared" si="757"/>
        <v>4578.2666666666664</v>
      </c>
      <c r="AE4005" s="12">
        <f t="shared" si="758"/>
        <v>4578.2666666666664</v>
      </c>
    </row>
    <row r="4006" spans="1:31" ht="12.6" hidden="1" customHeight="1" x14ac:dyDescent="0.2">
      <c r="A4006" s="26" t="s">
        <v>3981</v>
      </c>
      <c r="B4006" s="19"/>
      <c r="C4006" s="19"/>
      <c r="D4006" s="20"/>
      <c r="E4006" s="21"/>
      <c r="F4006" s="22"/>
      <c r="G4006" s="21"/>
      <c r="H4006" s="22"/>
      <c r="I4006" s="20"/>
      <c r="J4006" s="20">
        <v>1</v>
      </c>
      <c r="K4006" s="20"/>
      <c r="L4006" s="20"/>
      <c r="M4006" s="20"/>
      <c r="N4006" s="20">
        <v>154</v>
      </c>
      <c r="O4006" s="20">
        <v>155</v>
      </c>
      <c r="P4006" s="23" t="str">
        <f>VLOOKUP(A4006,'ИЗ ОСНОВЫ НОМЕНКЛАТУР'!D:E,2,0)</f>
        <v>Реставрационные материалы</v>
      </c>
      <c r="Q4006" s="23" t="str">
        <f>VLOOKUP(A4006,'ИЗ ОСНОВЫ НОМЕНКЛАТУР'!D:F,3,0)</f>
        <v>Штрих мебельный</v>
      </c>
      <c r="R4006" s="40">
        <f>VLOOKUP(A:A,'ИЗ ОСНОВЫ НОМЕНКЛАТУР'!D:G,4,0)</f>
        <v>192.44296296296295</v>
      </c>
      <c r="S4006" s="12" t="str">
        <f>VLOOKUP(A:A,'ИЗ ОСНОВЫ НОМЕНКЛАТУР'!D:H,5,0)</f>
        <v>C</v>
      </c>
      <c r="T4006" s="44">
        <f t="shared" si="747"/>
        <v>0</v>
      </c>
      <c r="U4006" s="44">
        <f t="shared" si="748"/>
        <v>0</v>
      </c>
      <c r="V4006" s="44">
        <f t="shared" si="749"/>
        <v>0</v>
      </c>
      <c r="W4006" s="44">
        <f t="shared" si="750"/>
        <v>0</v>
      </c>
      <c r="X4006" s="44">
        <f t="shared" si="751"/>
        <v>0</v>
      </c>
      <c r="Y4006" s="44">
        <f t="shared" si="752"/>
        <v>0</v>
      </c>
      <c r="Z4006" s="44">
        <f t="shared" si="753"/>
        <v>192.44296296296295</v>
      </c>
      <c r="AA4006" s="44">
        <f t="shared" si="754"/>
        <v>0</v>
      </c>
      <c r="AB4006" s="44">
        <f t="shared" si="755"/>
        <v>0</v>
      </c>
      <c r="AC4006" s="44">
        <f t="shared" si="756"/>
        <v>0</v>
      </c>
      <c r="AD4006" s="44">
        <f t="shared" si="757"/>
        <v>29636.216296296294</v>
      </c>
      <c r="AE4006" s="12">
        <f t="shared" si="758"/>
        <v>29828.659259259257</v>
      </c>
    </row>
    <row r="4007" spans="1:31" ht="12.6" hidden="1" customHeight="1" x14ac:dyDescent="0.2">
      <c r="A4007" s="26" t="s">
        <v>3966</v>
      </c>
      <c r="B4007" s="19"/>
      <c r="C4007" s="19"/>
      <c r="D4007" s="20"/>
      <c r="E4007" s="21"/>
      <c r="F4007" s="22"/>
      <c r="G4007" s="21"/>
      <c r="H4007" s="22"/>
      <c r="I4007" s="20">
        <v>20</v>
      </c>
      <c r="J4007" s="20">
        <v>12</v>
      </c>
      <c r="K4007" s="20"/>
      <c r="L4007" s="20">
        <v>2</v>
      </c>
      <c r="M4007" s="20"/>
      <c r="N4007" s="20">
        <v>3</v>
      </c>
      <c r="O4007" s="20">
        <v>37</v>
      </c>
      <c r="P4007" s="23" t="str">
        <f>VLOOKUP(A4007,'ИЗ ОСНОВЫ НОМЕНКЛАТУР'!D:E,2,0)</f>
        <v>Реставрационные материалы</v>
      </c>
      <c r="Q4007" s="23" t="str">
        <f>VLOOKUP(A4007,'ИЗ ОСНОВЫ НОМЕНКЛАТУР'!D:F,3,0)</f>
        <v>Штрих мебельный</v>
      </c>
      <c r="R4007" s="40">
        <f>VLOOKUP(A:A,'ИЗ ОСНОВЫ НОМЕНКЛАТУР'!D:G,4,0)</f>
        <v>168.40216981132076</v>
      </c>
      <c r="S4007" s="12" t="str">
        <f>VLOOKUP(A:A,'ИЗ ОСНОВЫ НОМЕНКЛАТУР'!D:H,5,0)</f>
        <v>C</v>
      </c>
      <c r="T4007" s="44">
        <f t="shared" si="747"/>
        <v>0</v>
      </c>
      <c r="U4007" s="44">
        <f t="shared" si="748"/>
        <v>0</v>
      </c>
      <c r="V4007" s="44">
        <f t="shared" si="749"/>
        <v>0</v>
      </c>
      <c r="W4007" s="44">
        <f t="shared" si="750"/>
        <v>0</v>
      </c>
      <c r="X4007" s="44">
        <f t="shared" si="751"/>
        <v>0</v>
      </c>
      <c r="Y4007" s="44">
        <f t="shared" si="752"/>
        <v>3368.0433962264151</v>
      </c>
      <c r="Z4007" s="44">
        <f t="shared" si="753"/>
        <v>2020.8260377358492</v>
      </c>
      <c r="AA4007" s="44">
        <f t="shared" si="754"/>
        <v>0</v>
      </c>
      <c r="AB4007" s="44">
        <f t="shared" si="755"/>
        <v>336.80433962264152</v>
      </c>
      <c r="AC4007" s="44">
        <f t="shared" si="756"/>
        <v>0</v>
      </c>
      <c r="AD4007" s="44">
        <f t="shared" si="757"/>
        <v>505.20650943396231</v>
      </c>
      <c r="AE4007" s="12">
        <f t="shared" si="758"/>
        <v>6230.8802830188679</v>
      </c>
    </row>
    <row r="4008" spans="1:31" ht="12.6" hidden="1" customHeight="1" x14ac:dyDescent="0.2">
      <c r="A4008" s="26" t="s">
        <v>3970</v>
      </c>
      <c r="B4008" s="19"/>
      <c r="C4008" s="19"/>
      <c r="D4008" s="20"/>
      <c r="E4008" s="21"/>
      <c r="F4008" s="22"/>
      <c r="G4008" s="21"/>
      <c r="H4008" s="22"/>
      <c r="I4008" s="20"/>
      <c r="J4008" s="20">
        <v>17</v>
      </c>
      <c r="K4008" s="20"/>
      <c r="L4008" s="20"/>
      <c r="M4008" s="20"/>
      <c r="N4008" s="20"/>
      <c r="O4008" s="20">
        <v>17</v>
      </c>
      <c r="P4008" s="23" t="str">
        <f>VLOOKUP(A4008,'ИЗ ОСНОВЫ НОМЕНКЛАТУР'!D:E,2,0)</f>
        <v>Реставрационные материалы</v>
      </c>
      <c r="Q4008" s="23" t="str">
        <f>VLOOKUP(A4008,'ИЗ ОСНОВЫ НОМЕНКЛАТУР'!D:F,3,0)</f>
        <v>Штрих мебельный</v>
      </c>
      <c r="R4008" s="40">
        <f>VLOOKUP(A:A,'ИЗ ОСНОВЫ НОМЕНКЛАТУР'!D:G,4,0)</f>
        <v>120.42</v>
      </c>
      <c r="S4008" s="12" t="str">
        <f>VLOOKUP(A:A,'ИЗ ОСНОВЫ НОМЕНКЛАТУР'!D:H,5,0)</f>
        <v>C</v>
      </c>
      <c r="T4008" s="44">
        <f t="shared" si="747"/>
        <v>0</v>
      </c>
      <c r="U4008" s="44">
        <f t="shared" si="748"/>
        <v>0</v>
      </c>
      <c r="V4008" s="44">
        <f t="shared" si="749"/>
        <v>0</v>
      </c>
      <c r="W4008" s="44">
        <f t="shared" si="750"/>
        <v>0</v>
      </c>
      <c r="X4008" s="44">
        <f t="shared" si="751"/>
        <v>0</v>
      </c>
      <c r="Y4008" s="44">
        <f t="shared" si="752"/>
        <v>0</v>
      </c>
      <c r="Z4008" s="44">
        <f t="shared" si="753"/>
        <v>2047.14</v>
      </c>
      <c r="AA4008" s="44">
        <f t="shared" si="754"/>
        <v>0</v>
      </c>
      <c r="AB4008" s="44">
        <f t="shared" si="755"/>
        <v>0</v>
      </c>
      <c r="AC4008" s="44">
        <f t="shared" si="756"/>
        <v>0</v>
      </c>
      <c r="AD4008" s="44">
        <f t="shared" si="757"/>
        <v>0</v>
      </c>
      <c r="AE4008" s="12">
        <f t="shared" si="758"/>
        <v>2047.14</v>
      </c>
    </row>
    <row r="4009" spans="1:31" ht="12.6" hidden="1" customHeight="1" x14ac:dyDescent="0.2">
      <c r="A4009" s="26" t="s">
        <v>3977</v>
      </c>
      <c r="B4009" s="19"/>
      <c r="C4009" s="19"/>
      <c r="D4009" s="20"/>
      <c r="E4009" s="21"/>
      <c r="F4009" s="22"/>
      <c r="G4009" s="21"/>
      <c r="H4009" s="22"/>
      <c r="I4009" s="20"/>
      <c r="J4009" s="20">
        <v>3</v>
      </c>
      <c r="K4009" s="20"/>
      <c r="L4009" s="20"/>
      <c r="M4009" s="20"/>
      <c r="N4009" s="20">
        <v>64</v>
      </c>
      <c r="O4009" s="20">
        <v>67</v>
      </c>
      <c r="P4009" s="23" t="str">
        <f>VLOOKUP(A4009,'ИЗ ОСНОВЫ НОМЕНКЛАТУР'!D:E,2,0)</f>
        <v>Реставрационные материалы</v>
      </c>
      <c r="Q4009" s="23" t="str">
        <f>VLOOKUP(A4009,'ИЗ ОСНОВЫ НОМЕНКЛАТУР'!D:F,3,0)</f>
        <v>Штрих мебельный</v>
      </c>
      <c r="R4009" s="40">
        <f>VLOOKUP(A:A,'ИЗ ОСНОВЫ НОМЕНКЛАТУР'!D:G,4,0)</f>
        <v>149.54771428571428</v>
      </c>
      <c r="S4009" s="12" t="str">
        <f>VLOOKUP(A:A,'ИЗ ОСНОВЫ НОМЕНКЛАТУР'!D:H,5,0)</f>
        <v>C</v>
      </c>
      <c r="T4009" s="44">
        <f t="shared" si="747"/>
        <v>0</v>
      </c>
      <c r="U4009" s="44">
        <f t="shared" si="748"/>
        <v>0</v>
      </c>
      <c r="V4009" s="44">
        <f t="shared" si="749"/>
        <v>0</v>
      </c>
      <c r="W4009" s="44">
        <f t="shared" si="750"/>
        <v>0</v>
      </c>
      <c r="X4009" s="44">
        <f t="shared" si="751"/>
        <v>0</v>
      </c>
      <c r="Y4009" s="44">
        <f t="shared" si="752"/>
        <v>0</v>
      </c>
      <c r="Z4009" s="44">
        <f t="shared" si="753"/>
        <v>448.64314285714283</v>
      </c>
      <c r="AA4009" s="44">
        <f t="shared" si="754"/>
        <v>0</v>
      </c>
      <c r="AB4009" s="44">
        <f t="shared" si="755"/>
        <v>0</v>
      </c>
      <c r="AC4009" s="44">
        <f t="shared" si="756"/>
        <v>0</v>
      </c>
      <c r="AD4009" s="44">
        <f t="shared" si="757"/>
        <v>9571.0537142857138</v>
      </c>
      <c r="AE4009" s="12">
        <f t="shared" si="758"/>
        <v>10019.696857142857</v>
      </c>
    </row>
    <row r="4010" spans="1:31" ht="12.6" hidden="1" customHeight="1" x14ac:dyDescent="0.2">
      <c r="A4010" s="26" t="s">
        <v>3972</v>
      </c>
      <c r="B4010" s="19"/>
      <c r="C4010" s="19"/>
      <c r="D4010" s="20"/>
      <c r="E4010" s="21"/>
      <c r="F4010" s="22"/>
      <c r="G4010" s="21"/>
      <c r="H4010" s="22"/>
      <c r="I4010" s="20"/>
      <c r="J4010" s="20">
        <v>29</v>
      </c>
      <c r="K4010" s="20"/>
      <c r="L4010" s="20"/>
      <c r="M4010" s="20"/>
      <c r="N4010" s="20"/>
      <c r="O4010" s="20">
        <v>29</v>
      </c>
      <c r="P4010" s="23" t="str">
        <f>VLOOKUP(A4010,'ИЗ ОСНОВЫ НОМЕНКЛАТУР'!D:E,2,0)</f>
        <v>Реставрационные материалы</v>
      </c>
      <c r="Q4010" s="23" t="str">
        <f>VLOOKUP(A4010,'ИЗ ОСНОВЫ НОМЕНКЛАТУР'!D:F,3,0)</f>
        <v>Штрих мебельный</v>
      </c>
      <c r="R4010" s="40">
        <f>VLOOKUP(A:A,'ИЗ ОСНОВЫ НОМЕНКЛАТУР'!D:G,4,0)</f>
        <v>121.47793103448276</v>
      </c>
      <c r="S4010" s="12" t="str">
        <f>VLOOKUP(A:A,'ИЗ ОСНОВЫ НОМЕНКЛАТУР'!D:H,5,0)</f>
        <v>C</v>
      </c>
      <c r="T4010" s="44">
        <f t="shared" si="747"/>
        <v>0</v>
      </c>
      <c r="U4010" s="44">
        <f t="shared" si="748"/>
        <v>0</v>
      </c>
      <c r="V4010" s="44">
        <f t="shared" si="749"/>
        <v>0</v>
      </c>
      <c r="W4010" s="44">
        <f t="shared" si="750"/>
        <v>0</v>
      </c>
      <c r="X4010" s="44">
        <f t="shared" si="751"/>
        <v>0</v>
      </c>
      <c r="Y4010" s="44">
        <f t="shared" si="752"/>
        <v>0</v>
      </c>
      <c r="Z4010" s="44">
        <f t="shared" si="753"/>
        <v>3522.86</v>
      </c>
      <c r="AA4010" s="44">
        <f t="shared" si="754"/>
        <v>0</v>
      </c>
      <c r="AB4010" s="44">
        <f t="shared" si="755"/>
        <v>0</v>
      </c>
      <c r="AC4010" s="44">
        <f t="shared" si="756"/>
        <v>0</v>
      </c>
      <c r="AD4010" s="44">
        <f t="shared" si="757"/>
        <v>0</v>
      </c>
      <c r="AE4010" s="12">
        <f t="shared" si="758"/>
        <v>3522.86</v>
      </c>
    </row>
    <row r="4011" spans="1:31" ht="12.6" hidden="1" customHeight="1" x14ac:dyDescent="0.2">
      <c r="A4011" s="26" t="s">
        <v>3975</v>
      </c>
      <c r="B4011" s="19"/>
      <c r="C4011" s="19"/>
      <c r="D4011" s="20"/>
      <c r="E4011" s="21"/>
      <c r="F4011" s="22"/>
      <c r="G4011" s="21"/>
      <c r="H4011" s="22"/>
      <c r="I4011" s="20"/>
      <c r="J4011" s="20">
        <v>5</v>
      </c>
      <c r="K4011" s="20"/>
      <c r="L4011" s="20"/>
      <c r="M4011" s="20"/>
      <c r="N4011" s="20">
        <v>28</v>
      </c>
      <c r="O4011" s="20">
        <v>33</v>
      </c>
      <c r="P4011" s="23" t="str">
        <f>VLOOKUP(A4011,'ИЗ ОСНОВЫ НОМЕНКЛАТУР'!D:E,2,0)</f>
        <v>Реставрационные материалы</v>
      </c>
      <c r="Q4011" s="23" t="str">
        <f>VLOOKUP(A4011,'ИЗ ОСНОВЫ НОМЕНКЛАТУР'!D:F,3,0)</f>
        <v>Штрих мебельный</v>
      </c>
      <c r="R4011" s="40">
        <f>VLOOKUP(A:A,'ИЗ ОСНОВЫ НОМЕНКЛАТУР'!D:G,4,0)</f>
        <v>136.75484848484848</v>
      </c>
      <c r="S4011" s="12" t="str">
        <f>VLOOKUP(A:A,'ИЗ ОСНОВЫ НОМЕНКЛАТУР'!D:H,5,0)</f>
        <v>C</v>
      </c>
      <c r="T4011" s="44">
        <f t="shared" si="747"/>
        <v>0</v>
      </c>
      <c r="U4011" s="44">
        <f t="shared" si="748"/>
        <v>0</v>
      </c>
      <c r="V4011" s="44">
        <f t="shared" si="749"/>
        <v>0</v>
      </c>
      <c r="W4011" s="44">
        <f t="shared" si="750"/>
        <v>0</v>
      </c>
      <c r="X4011" s="44">
        <f t="shared" si="751"/>
        <v>0</v>
      </c>
      <c r="Y4011" s="44">
        <f t="shared" si="752"/>
        <v>0</v>
      </c>
      <c r="Z4011" s="44">
        <f t="shared" si="753"/>
        <v>683.7742424242424</v>
      </c>
      <c r="AA4011" s="44">
        <f t="shared" si="754"/>
        <v>0</v>
      </c>
      <c r="AB4011" s="44">
        <f t="shared" si="755"/>
        <v>0</v>
      </c>
      <c r="AC4011" s="44">
        <f t="shared" si="756"/>
        <v>0</v>
      </c>
      <c r="AD4011" s="44">
        <f t="shared" si="757"/>
        <v>3829.1357575757575</v>
      </c>
      <c r="AE4011" s="12">
        <f t="shared" si="758"/>
        <v>4512.91</v>
      </c>
    </row>
    <row r="4012" spans="1:31" ht="12.6" hidden="1" customHeight="1" x14ac:dyDescent="0.2">
      <c r="A4012" s="26" t="s">
        <v>3984</v>
      </c>
      <c r="B4012" s="19"/>
      <c r="C4012" s="19"/>
      <c r="D4012" s="20"/>
      <c r="E4012" s="21"/>
      <c r="F4012" s="22"/>
      <c r="G4012" s="21"/>
      <c r="H4012" s="22"/>
      <c r="I4012" s="20"/>
      <c r="J4012" s="20"/>
      <c r="K4012" s="20"/>
      <c r="L4012" s="20"/>
      <c r="M4012" s="20"/>
      <c r="N4012" s="20">
        <v>1</v>
      </c>
      <c r="O4012" s="20">
        <v>1</v>
      </c>
      <c r="P4012" s="23" t="str">
        <f>VLOOKUP(A4012,'ИЗ ОСНОВЫ НОМЕНКЛАТУР'!D:E,2,0)</f>
        <v>Реставрационные материалы</v>
      </c>
      <c r="Q4012" s="23" t="str">
        <f>VLOOKUP(A4012,'ИЗ ОСНОВЫ НОМЕНКЛАТУР'!D:F,3,0)</f>
        <v>Штрих мебельный</v>
      </c>
      <c r="R4012" s="40">
        <f>VLOOKUP(A:A,'ИЗ ОСНОВЫ НОМЕНКЛАТУР'!D:G,4,0)</f>
        <v>339.71</v>
      </c>
      <c r="S4012" s="12" t="str">
        <f>VLOOKUP(A:A,'ИЗ ОСНОВЫ НОМЕНКЛАТУР'!D:H,5,0)</f>
        <v>C</v>
      </c>
      <c r="T4012" s="44">
        <f t="shared" si="747"/>
        <v>0</v>
      </c>
      <c r="U4012" s="44">
        <f t="shared" si="748"/>
        <v>0</v>
      </c>
      <c r="V4012" s="44">
        <f t="shared" si="749"/>
        <v>0</v>
      </c>
      <c r="W4012" s="44">
        <f t="shared" si="750"/>
        <v>0</v>
      </c>
      <c r="X4012" s="44">
        <f t="shared" si="751"/>
        <v>0</v>
      </c>
      <c r="Y4012" s="44">
        <f t="shared" si="752"/>
        <v>0</v>
      </c>
      <c r="Z4012" s="44">
        <f t="shared" si="753"/>
        <v>0</v>
      </c>
      <c r="AA4012" s="44">
        <f t="shared" si="754"/>
        <v>0</v>
      </c>
      <c r="AB4012" s="44">
        <f t="shared" si="755"/>
        <v>0</v>
      </c>
      <c r="AC4012" s="44">
        <f t="shared" si="756"/>
        <v>0</v>
      </c>
      <c r="AD4012" s="44">
        <f t="shared" si="757"/>
        <v>339.71</v>
      </c>
      <c r="AE4012" s="12">
        <f t="shared" si="758"/>
        <v>339.71</v>
      </c>
    </row>
    <row r="4013" spans="1:31" ht="12.6" hidden="1" customHeight="1" x14ac:dyDescent="0.2">
      <c r="A4013" s="26" t="s">
        <v>3978</v>
      </c>
      <c r="B4013" s="19"/>
      <c r="C4013" s="19"/>
      <c r="D4013" s="20"/>
      <c r="E4013" s="21"/>
      <c r="F4013" s="22"/>
      <c r="G4013" s="21"/>
      <c r="H4013" s="22"/>
      <c r="I4013" s="20"/>
      <c r="J4013" s="20"/>
      <c r="K4013" s="20"/>
      <c r="L4013" s="20"/>
      <c r="M4013" s="20"/>
      <c r="N4013" s="20">
        <v>68</v>
      </c>
      <c r="O4013" s="20">
        <v>68</v>
      </c>
      <c r="P4013" s="23" t="str">
        <f>VLOOKUP(A4013,'ИЗ ОСНОВЫ НОМЕНКЛАТУР'!D:E,2,0)</f>
        <v>Реставрационные материалы</v>
      </c>
      <c r="Q4013" s="23" t="str">
        <f>VLOOKUP(A4013,'ИЗ ОСНОВЫ НОМЕНКЛАТУР'!D:F,3,0)</f>
        <v>Штрих мебельный</v>
      </c>
      <c r="R4013" s="40">
        <f>VLOOKUP(A:A,'ИЗ ОСНОВЫ НОМЕНКЛАТУР'!D:G,4,0)</f>
        <v>163.43761904761905</v>
      </c>
      <c r="S4013" s="12" t="str">
        <f>VLOOKUP(A:A,'ИЗ ОСНОВЫ НОМЕНКЛАТУР'!D:H,5,0)</f>
        <v>C</v>
      </c>
      <c r="T4013" s="44">
        <f t="shared" si="747"/>
        <v>0</v>
      </c>
      <c r="U4013" s="44">
        <f t="shared" si="748"/>
        <v>0</v>
      </c>
      <c r="V4013" s="44">
        <f t="shared" si="749"/>
        <v>0</v>
      </c>
      <c r="W4013" s="44">
        <f t="shared" si="750"/>
        <v>0</v>
      </c>
      <c r="X4013" s="44">
        <f t="shared" si="751"/>
        <v>0</v>
      </c>
      <c r="Y4013" s="44">
        <f t="shared" si="752"/>
        <v>0</v>
      </c>
      <c r="Z4013" s="44">
        <f t="shared" si="753"/>
        <v>0</v>
      </c>
      <c r="AA4013" s="44">
        <f t="shared" si="754"/>
        <v>0</v>
      </c>
      <c r="AB4013" s="44">
        <f t="shared" si="755"/>
        <v>0</v>
      </c>
      <c r="AC4013" s="44">
        <f t="shared" si="756"/>
        <v>0</v>
      </c>
      <c r="AD4013" s="44">
        <f t="shared" si="757"/>
        <v>11113.758095238096</v>
      </c>
      <c r="AE4013" s="12">
        <f t="shared" si="758"/>
        <v>11113.758095238096</v>
      </c>
    </row>
    <row r="4014" spans="1:31" ht="12.6" hidden="1" customHeight="1" x14ac:dyDescent="0.2">
      <c r="A4014" s="26" t="s">
        <v>3973</v>
      </c>
      <c r="B4014" s="19"/>
      <c r="C4014" s="19"/>
      <c r="D4014" s="20"/>
      <c r="E4014" s="21"/>
      <c r="F4014" s="22"/>
      <c r="G4014" s="21"/>
      <c r="H4014" s="22"/>
      <c r="I4014" s="20"/>
      <c r="J4014" s="20">
        <v>11</v>
      </c>
      <c r="K4014" s="20"/>
      <c r="L4014" s="20"/>
      <c r="M4014" s="20"/>
      <c r="N4014" s="20"/>
      <c r="O4014" s="20">
        <v>11</v>
      </c>
      <c r="P4014" s="23" t="str">
        <f>VLOOKUP(A4014,'ИЗ ОСНОВЫ НОМЕНКЛАТУР'!D:E,2,0)</f>
        <v>Реставрационные материалы</v>
      </c>
      <c r="Q4014" s="23" t="str">
        <f>VLOOKUP(A4014,'ИЗ ОСНОВЫ НОМЕНКЛАТУР'!D:F,3,0)</f>
        <v>Штрих мебельный</v>
      </c>
      <c r="R4014" s="40">
        <f>VLOOKUP(A:A,'ИЗ ОСНОВЫ НОМЕНКЛАТУР'!D:G,4,0)</f>
        <v>116.88699999999999</v>
      </c>
      <c r="S4014" s="12" t="str">
        <f>VLOOKUP(A:A,'ИЗ ОСНОВЫ НОМЕНКЛАТУР'!D:H,5,0)</f>
        <v>C</v>
      </c>
      <c r="T4014" s="44">
        <f t="shared" si="747"/>
        <v>0</v>
      </c>
      <c r="U4014" s="44">
        <f t="shared" si="748"/>
        <v>0</v>
      </c>
      <c r="V4014" s="44">
        <f t="shared" si="749"/>
        <v>0</v>
      </c>
      <c r="W4014" s="44">
        <f t="shared" si="750"/>
        <v>0</v>
      </c>
      <c r="X4014" s="44">
        <f t="shared" si="751"/>
        <v>0</v>
      </c>
      <c r="Y4014" s="44">
        <f t="shared" si="752"/>
        <v>0</v>
      </c>
      <c r="Z4014" s="44">
        <f t="shared" si="753"/>
        <v>1285.7569999999998</v>
      </c>
      <c r="AA4014" s="44">
        <f t="shared" si="754"/>
        <v>0</v>
      </c>
      <c r="AB4014" s="44">
        <f t="shared" si="755"/>
        <v>0</v>
      </c>
      <c r="AC4014" s="44">
        <f t="shared" si="756"/>
        <v>0</v>
      </c>
      <c r="AD4014" s="44">
        <f t="shared" si="757"/>
        <v>0</v>
      </c>
      <c r="AE4014" s="12">
        <f t="shared" si="758"/>
        <v>1285.7569999999998</v>
      </c>
    </row>
    <row r="4015" spans="1:31" ht="12.6" hidden="1" customHeight="1" x14ac:dyDescent="0.2">
      <c r="A4015" s="26" t="s">
        <v>3979</v>
      </c>
      <c r="B4015" s="19"/>
      <c r="C4015" s="19"/>
      <c r="D4015" s="20"/>
      <c r="E4015" s="21"/>
      <c r="F4015" s="22"/>
      <c r="G4015" s="21"/>
      <c r="H4015" s="22"/>
      <c r="I4015" s="20"/>
      <c r="J4015" s="20"/>
      <c r="K4015" s="20"/>
      <c r="L4015" s="20"/>
      <c r="M4015" s="20"/>
      <c r="N4015" s="20">
        <v>18</v>
      </c>
      <c r="O4015" s="20">
        <v>18</v>
      </c>
      <c r="P4015" s="23" t="str">
        <f>VLOOKUP(A4015,'ИЗ ОСНОВЫ НОМЕНКЛАТУР'!D:E,2,0)</f>
        <v>Реставрационные материалы</v>
      </c>
      <c r="Q4015" s="23" t="str">
        <f>VLOOKUP(A4015,'ИЗ ОСНОВЫ НОМЕНКЛАТУР'!D:F,3,0)</f>
        <v>Штрих мебельный</v>
      </c>
      <c r="R4015" s="40">
        <f>VLOOKUP(A:A,'ИЗ ОСНОВЫ НОМЕНКЛАТУР'!D:G,4,0)</f>
        <v>155.20508196721312</v>
      </c>
      <c r="S4015" s="12" t="str">
        <f>VLOOKUP(A:A,'ИЗ ОСНОВЫ НОМЕНКЛАТУР'!D:H,5,0)</f>
        <v>C</v>
      </c>
      <c r="T4015" s="44">
        <f t="shared" si="747"/>
        <v>0</v>
      </c>
      <c r="U4015" s="44">
        <f t="shared" si="748"/>
        <v>0</v>
      </c>
      <c r="V4015" s="44">
        <f t="shared" si="749"/>
        <v>0</v>
      </c>
      <c r="W4015" s="44">
        <f t="shared" si="750"/>
        <v>0</v>
      </c>
      <c r="X4015" s="44">
        <f t="shared" si="751"/>
        <v>0</v>
      </c>
      <c r="Y4015" s="44">
        <f t="shared" si="752"/>
        <v>0</v>
      </c>
      <c r="Z4015" s="44">
        <f t="shared" si="753"/>
        <v>0</v>
      </c>
      <c r="AA4015" s="44">
        <f t="shared" si="754"/>
        <v>0</v>
      </c>
      <c r="AB4015" s="44">
        <f t="shared" si="755"/>
        <v>0</v>
      </c>
      <c r="AC4015" s="44">
        <f t="shared" si="756"/>
        <v>0</v>
      </c>
      <c r="AD4015" s="44">
        <f t="shared" si="757"/>
        <v>2793.6914754098361</v>
      </c>
      <c r="AE4015" s="12">
        <f t="shared" si="758"/>
        <v>2793.6914754098361</v>
      </c>
    </row>
    <row r="4016" spans="1:31" ht="12.6" hidden="1" customHeight="1" x14ac:dyDescent="0.2">
      <c r="A4016" s="26" t="s">
        <v>3960</v>
      </c>
      <c r="B4016" s="19"/>
      <c r="C4016" s="19"/>
      <c r="D4016" s="20"/>
      <c r="E4016" s="21"/>
      <c r="F4016" s="22"/>
      <c r="G4016" s="21"/>
      <c r="H4016" s="22"/>
      <c r="I4016" s="20">
        <v>120</v>
      </c>
      <c r="J4016" s="20">
        <v>72</v>
      </c>
      <c r="K4016" s="20"/>
      <c r="L4016" s="20">
        <v>58</v>
      </c>
      <c r="M4016" s="20"/>
      <c r="N4016" s="20"/>
      <c r="O4016" s="20">
        <v>250</v>
      </c>
      <c r="P4016" s="23" t="str">
        <f>VLOOKUP(A4016,'ИЗ ОСНОВЫ НОМЕНКЛАТУР'!D:E,2,0)</f>
        <v>Реставрационные материалы</v>
      </c>
      <c r="Q4016" s="23" t="str">
        <f>VLOOKUP(A4016,'ИЗ ОСНОВЫ НОМЕНКЛАТУР'!D:F,3,0)</f>
        <v>Штрих мебельный</v>
      </c>
      <c r="R4016" s="40">
        <f>VLOOKUP(A:A,'ИЗ ОСНОВЫ НОМЕНКЛАТУР'!D:G,4,0)</f>
        <v>396.11443579766541</v>
      </c>
      <c r="S4016" s="12" t="str">
        <f>VLOOKUP(A:A,'ИЗ ОСНОВЫ НОМЕНКЛАТУР'!D:H,5,0)</f>
        <v>B</v>
      </c>
      <c r="T4016" s="44">
        <f t="shared" si="747"/>
        <v>0</v>
      </c>
      <c r="U4016" s="44">
        <f t="shared" si="748"/>
        <v>0</v>
      </c>
      <c r="V4016" s="44">
        <f t="shared" si="749"/>
        <v>0</v>
      </c>
      <c r="W4016" s="44">
        <f t="shared" si="750"/>
        <v>0</v>
      </c>
      <c r="X4016" s="44">
        <f t="shared" si="751"/>
        <v>0</v>
      </c>
      <c r="Y4016" s="44">
        <f t="shared" si="752"/>
        <v>47533.732295719848</v>
      </c>
      <c r="Z4016" s="44">
        <f t="shared" si="753"/>
        <v>28520.23937743191</v>
      </c>
      <c r="AA4016" s="44">
        <f t="shared" si="754"/>
        <v>0</v>
      </c>
      <c r="AB4016" s="44">
        <f t="shared" si="755"/>
        <v>22974.637276264595</v>
      </c>
      <c r="AC4016" s="44">
        <f t="shared" si="756"/>
        <v>0</v>
      </c>
      <c r="AD4016" s="44">
        <f t="shared" si="757"/>
        <v>0</v>
      </c>
      <c r="AE4016" s="12">
        <f t="shared" si="758"/>
        <v>99028.608949416346</v>
      </c>
    </row>
    <row r="4017" spans="1:31" ht="12.6" hidden="1" customHeight="1" x14ac:dyDescent="0.2">
      <c r="A4017" s="26" t="s">
        <v>3963</v>
      </c>
      <c r="B4017" s="19"/>
      <c r="C4017" s="19"/>
      <c r="D4017" s="20"/>
      <c r="E4017" s="21"/>
      <c r="F4017" s="22"/>
      <c r="G4017" s="21"/>
      <c r="H4017" s="22"/>
      <c r="I4017" s="20">
        <v>50</v>
      </c>
      <c r="J4017" s="20">
        <v>10</v>
      </c>
      <c r="K4017" s="20"/>
      <c r="L4017" s="20">
        <v>39</v>
      </c>
      <c r="M4017" s="20"/>
      <c r="N4017" s="20"/>
      <c r="O4017" s="20">
        <v>99</v>
      </c>
      <c r="P4017" s="23" t="str">
        <f>VLOOKUP(A4017,'ИЗ ОСНОВЫ НОМЕНКЛАТУР'!D:E,2,0)</f>
        <v>Реставрационные материалы</v>
      </c>
      <c r="Q4017" s="23" t="str">
        <f>VLOOKUP(A4017,'ИЗ ОСНОВЫ НОМЕНКЛАТУР'!D:F,3,0)</f>
        <v>Штрих мебельный</v>
      </c>
      <c r="R4017" s="40">
        <f>VLOOKUP(A:A,'ИЗ ОСНОВЫ НОМЕНКЛАТУР'!D:G,4,0)</f>
        <v>399.83531249999999</v>
      </c>
      <c r="S4017" s="12" t="str">
        <f>VLOOKUP(A:A,'ИЗ ОСНОВЫ НОМЕНКЛАТУР'!D:H,5,0)</f>
        <v>C</v>
      </c>
      <c r="T4017" s="44">
        <f t="shared" si="747"/>
        <v>0</v>
      </c>
      <c r="U4017" s="44">
        <f t="shared" si="748"/>
        <v>0</v>
      </c>
      <c r="V4017" s="44">
        <f t="shared" si="749"/>
        <v>0</v>
      </c>
      <c r="W4017" s="44">
        <f t="shared" si="750"/>
        <v>0</v>
      </c>
      <c r="X4017" s="44">
        <f t="shared" si="751"/>
        <v>0</v>
      </c>
      <c r="Y4017" s="44">
        <f t="shared" si="752"/>
        <v>19991.765625</v>
      </c>
      <c r="Z4017" s="44">
        <f t="shared" si="753"/>
        <v>3998.3531249999996</v>
      </c>
      <c r="AA4017" s="44">
        <f t="shared" si="754"/>
        <v>0</v>
      </c>
      <c r="AB4017" s="44">
        <f t="shared" si="755"/>
        <v>15593.577187499999</v>
      </c>
      <c r="AC4017" s="44">
        <f t="shared" si="756"/>
        <v>0</v>
      </c>
      <c r="AD4017" s="44">
        <f t="shared" si="757"/>
        <v>0</v>
      </c>
      <c r="AE4017" s="12">
        <f t="shared" si="758"/>
        <v>39583.695937500001</v>
      </c>
    </row>
    <row r="4018" spans="1:31" ht="12.6" hidden="1" customHeight="1" x14ac:dyDescent="0.2">
      <c r="A4018" s="26" t="s">
        <v>3980</v>
      </c>
      <c r="B4018" s="19"/>
      <c r="C4018" s="19"/>
      <c r="D4018" s="20"/>
      <c r="E4018" s="21"/>
      <c r="F4018" s="22"/>
      <c r="G4018" s="21"/>
      <c r="H4018" s="22"/>
      <c r="I4018" s="20"/>
      <c r="J4018" s="20">
        <v>50</v>
      </c>
      <c r="K4018" s="20"/>
      <c r="L4018" s="20"/>
      <c r="M4018" s="20"/>
      <c r="N4018" s="20">
        <v>43</v>
      </c>
      <c r="O4018" s="20">
        <v>93</v>
      </c>
      <c r="P4018" s="23" t="str">
        <f>VLOOKUP(A4018,'ИЗ ОСНОВЫ НОМЕНКЛАТУР'!D:E,2,0)</f>
        <v>Реставрационные материалы</v>
      </c>
      <c r="Q4018" s="23" t="str">
        <f>VLOOKUP(A4018,'ИЗ ОСНОВЫ НОМЕНКЛАТУР'!D:F,3,0)</f>
        <v>Штрих мебельный</v>
      </c>
      <c r="R4018" s="40">
        <f>VLOOKUP(A:A,'ИЗ ОСНОВЫ НОМЕНКЛАТУР'!D:G,4,0)</f>
        <v>159.48849999999999</v>
      </c>
      <c r="S4018" s="12" t="str">
        <f>VLOOKUP(A:A,'ИЗ ОСНОВЫ НОМЕНКЛАТУР'!D:H,5,0)</f>
        <v>C</v>
      </c>
      <c r="T4018" s="44">
        <f t="shared" si="747"/>
        <v>0</v>
      </c>
      <c r="U4018" s="44">
        <f t="shared" si="748"/>
        <v>0</v>
      </c>
      <c r="V4018" s="44">
        <f t="shared" si="749"/>
        <v>0</v>
      </c>
      <c r="W4018" s="44">
        <f t="shared" si="750"/>
        <v>0</v>
      </c>
      <c r="X4018" s="44">
        <f t="shared" si="751"/>
        <v>0</v>
      </c>
      <c r="Y4018" s="44">
        <f t="shared" si="752"/>
        <v>0</v>
      </c>
      <c r="Z4018" s="44">
        <f t="shared" si="753"/>
        <v>7974.4249999999993</v>
      </c>
      <c r="AA4018" s="44">
        <f t="shared" si="754"/>
        <v>0</v>
      </c>
      <c r="AB4018" s="44">
        <f t="shared" si="755"/>
        <v>0</v>
      </c>
      <c r="AC4018" s="44">
        <f t="shared" si="756"/>
        <v>0</v>
      </c>
      <c r="AD4018" s="44">
        <f t="shared" si="757"/>
        <v>6858.0054999999993</v>
      </c>
      <c r="AE4018" s="12">
        <f t="shared" si="758"/>
        <v>14832.430499999999</v>
      </c>
    </row>
    <row r="4019" spans="1:31" ht="12.6" hidden="1" customHeight="1" x14ac:dyDescent="0.2">
      <c r="A4019" s="26" t="s">
        <v>3971</v>
      </c>
      <c r="B4019" s="19"/>
      <c r="C4019" s="19"/>
      <c r="D4019" s="20"/>
      <c r="E4019" s="21"/>
      <c r="F4019" s="22"/>
      <c r="G4019" s="21"/>
      <c r="H4019" s="22"/>
      <c r="I4019" s="20"/>
      <c r="J4019" s="20">
        <v>7</v>
      </c>
      <c r="K4019" s="20"/>
      <c r="L4019" s="20"/>
      <c r="M4019" s="20"/>
      <c r="N4019" s="20"/>
      <c r="O4019" s="20">
        <v>7</v>
      </c>
      <c r="P4019" s="23" t="str">
        <f>VLOOKUP(A4019,'ИЗ ОСНОВЫ НОМЕНКЛАТУР'!D:E,2,0)</f>
        <v>Реставрационные материалы</v>
      </c>
      <c r="Q4019" s="23" t="str">
        <f>VLOOKUP(A4019,'ИЗ ОСНОВЫ НОМЕНКЛАТУР'!D:F,3,0)</f>
        <v>Штрих мебельный</v>
      </c>
      <c r="R4019" s="40">
        <f>VLOOKUP(A:A,'ИЗ ОСНОВЫ НОМЕНКЛАТУР'!D:G,4,0)</f>
        <v>38.6</v>
      </c>
      <c r="S4019" s="12" t="str">
        <f>VLOOKUP(A:A,'ИЗ ОСНОВЫ НОМЕНКЛАТУР'!D:H,5,0)</f>
        <v>C</v>
      </c>
      <c r="T4019" s="44">
        <f t="shared" si="747"/>
        <v>0</v>
      </c>
      <c r="U4019" s="44">
        <f t="shared" si="748"/>
        <v>0</v>
      </c>
      <c r="V4019" s="44">
        <f t="shared" si="749"/>
        <v>0</v>
      </c>
      <c r="W4019" s="44">
        <f t="shared" si="750"/>
        <v>0</v>
      </c>
      <c r="X4019" s="44">
        <f t="shared" si="751"/>
        <v>0</v>
      </c>
      <c r="Y4019" s="44">
        <f t="shared" si="752"/>
        <v>0</v>
      </c>
      <c r="Z4019" s="44">
        <f t="shared" si="753"/>
        <v>270.2</v>
      </c>
      <c r="AA4019" s="44">
        <f t="shared" si="754"/>
        <v>0</v>
      </c>
      <c r="AB4019" s="44">
        <f t="shared" si="755"/>
        <v>0</v>
      </c>
      <c r="AC4019" s="44">
        <f t="shared" si="756"/>
        <v>0</v>
      </c>
      <c r="AD4019" s="44">
        <f t="shared" si="757"/>
        <v>0</v>
      </c>
      <c r="AE4019" s="12">
        <f t="shared" si="758"/>
        <v>270.2</v>
      </c>
    </row>
    <row r="4020" spans="1:31" ht="12.6" hidden="1" customHeight="1" x14ac:dyDescent="0.2">
      <c r="A4020" s="26" t="s">
        <v>3961</v>
      </c>
      <c r="B4020" s="19"/>
      <c r="C4020" s="19"/>
      <c r="D4020" s="20"/>
      <c r="E4020" s="20">
        <v>10</v>
      </c>
      <c r="F4020" s="20"/>
      <c r="G4020" s="21"/>
      <c r="H4020" s="22"/>
      <c r="I4020" s="20">
        <v>120</v>
      </c>
      <c r="J4020" s="20">
        <v>74</v>
      </c>
      <c r="K4020" s="20"/>
      <c r="L4020" s="20">
        <v>61</v>
      </c>
      <c r="M4020" s="20"/>
      <c r="N4020" s="20">
        <v>2</v>
      </c>
      <c r="O4020" s="20">
        <v>267</v>
      </c>
      <c r="P4020" s="23" t="str">
        <f>VLOOKUP(A4020,'ИЗ ОСНОВЫ НОМЕНКЛАТУР'!D:E,2,0)</f>
        <v>Реставрационные материалы</v>
      </c>
      <c r="Q4020" s="23" t="str">
        <f>VLOOKUP(A4020,'ИЗ ОСНОВЫ НОМЕНКЛАТУР'!D:F,3,0)</f>
        <v>Штрих мебельный</v>
      </c>
      <c r="R4020" s="40">
        <f>VLOOKUP(A:A,'ИЗ ОСНОВЫ НОМЕНКЛАТУР'!D:G,4,0)</f>
        <v>385.88461956521741</v>
      </c>
      <c r="S4020" s="12" t="str">
        <f>VLOOKUP(A:A,'ИЗ ОСНОВЫ НОМЕНКЛАТУР'!D:H,5,0)</f>
        <v>B</v>
      </c>
      <c r="T4020" s="44">
        <f t="shared" si="747"/>
        <v>0</v>
      </c>
      <c r="U4020" s="44">
        <f t="shared" si="748"/>
        <v>3858.8461956521742</v>
      </c>
      <c r="V4020" s="44">
        <f t="shared" si="749"/>
        <v>0</v>
      </c>
      <c r="W4020" s="44">
        <f t="shared" si="750"/>
        <v>0</v>
      </c>
      <c r="X4020" s="44">
        <f t="shared" si="751"/>
        <v>0</v>
      </c>
      <c r="Y4020" s="44">
        <f t="shared" si="752"/>
        <v>46306.154347826086</v>
      </c>
      <c r="Z4020" s="44">
        <f t="shared" si="753"/>
        <v>28555.461847826089</v>
      </c>
      <c r="AA4020" s="44">
        <f t="shared" si="754"/>
        <v>0</v>
      </c>
      <c r="AB4020" s="44">
        <f t="shared" si="755"/>
        <v>23538.961793478262</v>
      </c>
      <c r="AC4020" s="44">
        <f t="shared" si="756"/>
        <v>0</v>
      </c>
      <c r="AD4020" s="44">
        <f t="shared" si="757"/>
        <v>771.76923913043481</v>
      </c>
      <c r="AE4020" s="12">
        <f t="shared" si="758"/>
        <v>103031.19342391304</v>
      </c>
    </row>
    <row r="4021" spans="1:31" ht="12.6" hidden="1" customHeight="1" x14ac:dyDescent="0.2">
      <c r="A4021" s="26" t="s">
        <v>3988</v>
      </c>
      <c r="B4021" s="19"/>
      <c r="C4021" s="19"/>
      <c r="D4021" s="20"/>
      <c r="E4021" s="21"/>
      <c r="F4021" s="22"/>
      <c r="G4021" s="21"/>
      <c r="H4021" s="22"/>
      <c r="I4021" s="20"/>
      <c r="J4021" s="20">
        <v>29</v>
      </c>
      <c r="K4021" s="20"/>
      <c r="L4021" s="20"/>
      <c r="M4021" s="20"/>
      <c r="N4021" s="20"/>
      <c r="O4021" s="20">
        <v>29</v>
      </c>
      <c r="P4021" s="23" t="str">
        <f>VLOOKUP(A4021,'ИЗ ОСНОВЫ НОМЕНКЛАТУР'!D:E,2,0)</f>
        <v>Реставрационные материалы</v>
      </c>
      <c r="Q4021" s="23" t="str">
        <f>VLOOKUP(A4021,'ИЗ ОСНОВЫ НОМЕНКЛАТУР'!D:F,3,0)</f>
        <v>Штрих мебельный</v>
      </c>
      <c r="R4021" s="40">
        <f>VLOOKUP(A:A,'ИЗ ОСНОВЫ НОМЕНКЛАТУР'!D:G,4,0)</f>
        <v>338.41260869565218</v>
      </c>
      <c r="S4021" s="12" t="str">
        <f>VLOOKUP(A:A,'ИЗ ОСНОВЫ НОМЕНКЛАТУР'!D:H,5,0)</f>
        <v>C</v>
      </c>
      <c r="T4021" s="44">
        <f t="shared" si="747"/>
        <v>0</v>
      </c>
      <c r="U4021" s="44">
        <f t="shared" si="748"/>
        <v>0</v>
      </c>
      <c r="V4021" s="44">
        <f t="shared" si="749"/>
        <v>0</v>
      </c>
      <c r="W4021" s="44">
        <f t="shared" si="750"/>
        <v>0</v>
      </c>
      <c r="X4021" s="44">
        <f t="shared" si="751"/>
        <v>0</v>
      </c>
      <c r="Y4021" s="44">
        <f t="shared" si="752"/>
        <v>0</v>
      </c>
      <c r="Z4021" s="44">
        <f t="shared" si="753"/>
        <v>9813.9656521739125</v>
      </c>
      <c r="AA4021" s="44">
        <f t="shared" si="754"/>
        <v>0</v>
      </c>
      <c r="AB4021" s="44">
        <f t="shared" si="755"/>
        <v>0</v>
      </c>
      <c r="AC4021" s="44">
        <f t="shared" si="756"/>
        <v>0</v>
      </c>
      <c r="AD4021" s="44">
        <f t="shared" si="757"/>
        <v>0</v>
      </c>
      <c r="AE4021" s="12">
        <f t="shared" si="758"/>
        <v>9813.9656521739125</v>
      </c>
    </row>
    <row r="4022" spans="1:31" ht="12.6" hidden="1" customHeight="1" x14ac:dyDescent="0.2">
      <c r="A4022" s="26" t="s">
        <v>1670</v>
      </c>
      <c r="B4022" s="19"/>
      <c r="C4022" s="19"/>
      <c r="D4022" s="20"/>
      <c r="E4022" s="21"/>
      <c r="F4022" s="22"/>
      <c r="G4022" s="21"/>
      <c r="H4022" s="22"/>
      <c r="I4022" s="20"/>
      <c r="J4022" s="20">
        <v>15900</v>
      </c>
      <c r="K4022" s="20"/>
      <c r="L4022" s="20">
        <v>1800</v>
      </c>
      <c r="M4022" s="20"/>
      <c r="N4022" s="20">
        <v>199</v>
      </c>
      <c r="O4022" s="20">
        <v>17899</v>
      </c>
      <c r="P4022" s="23" t="str">
        <f>VLOOKUP(A4022,'ИЗ ОСНОВЫ НОМЕНКЛАТУР'!D:E,2,0)</f>
        <v>Крепежные системы</v>
      </c>
      <c r="Q4022" s="23" t="str">
        <f>VLOOKUP(A4022,'ИЗ ОСНОВЫ НОМЕНКЛАТУР'!D:F,3,0)</f>
        <v>Конфирматы шурупы дюбель</v>
      </c>
      <c r="R4022" s="40">
        <f>VLOOKUP(A:A,'ИЗ ОСНОВЫ НОМЕНКЛАТУР'!D:G,4,0)</f>
        <v>2.0014539132069267</v>
      </c>
      <c r="S4022" s="12" t="str">
        <f>VLOOKUP(A:A,'ИЗ ОСНОВЫ НОМЕНКЛАТУР'!D:H,5,0)</f>
        <v>B</v>
      </c>
      <c r="T4022" s="44">
        <f t="shared" si="747"/>
        <v>0</v>
      </c>
      <c r="U4022" s="44">
        <f t="shared" si="748"/>
        <v>0</v>
      </c>
      <c r="V4022" s="44">
        <f t="shared" si="749"/>
        <v>0</v>
      </c>
      <c r="W4022" s="44">
        <f t="shared" si="750"/>
        <v>0</v>
      </c>
      <c r="X4022" s="44">
        <f t="shared" si="751"/>
        <v>0</v>
      </c>
      <c r="Y4022" s="44">
        <f t="shared" si="752"/>
        <v>0</v>
      </c>
      <c r="Z4022" s="44">
        <f t="shared" si="753"/>
        <v>31823.117219990134</v>
      </c>
      <c r="AA4022" s="44">
        <f t="shared" si="754"/>
        <v>0</v>
      </c>
      <c r="AB4022" s="44">
        <f t="shared" si="755"/>
        <v>3602.6170437724682</v>
      </c>
      <c r="AC4022" s="44">
        <f t="shared" si="756"/>
        <v>0</v>
      </c>
      <c r="AD4022" s="44">
        <f t="shared" si="757"/>
        <v>398.28932872817842</v>
      </c>
      <c r="AE4022" s="12">
        <f t="shared" si="758"/>
        <v>35824.023592490776</v>
      </c>
    </row>
    <row r="4023" spans="1:31" ht="12.6" hidden="1" customHeight="1" x14ac:dyDescent="0.2">
      <c r="A4023" s="26" t="s">
        <v>1688</v>
      </c>
      <c r="B4023" s="19"/>
      <c r="C4023" s="19"/>
      <c r="D4023" s="20"/>
      <c r="E4023" s="21"/>
      <c r="F4023" s="22"/>
      <c r="G4023" s="21"/>
      <c r="H4023" s="22"/>
      <c r="I4023" s="20"/>
      <c r="J4023" s="20"/>
      <c r="K4023" s="20"/>
      <c r="L4023" s="20"/>
      <c r="M4023" s="20"/>
      <c r="N4023" s="20">
        <v>19</v>
      </c>
      <c r="O4023" s="20">
        <v>19</v>
      </c>
      <c r="P4023" s="23" t="str">
        <f>VLOOKUP(A4023,'ИЗ ОСНОВЫ НОМЕНКЛАТУР'!D:E,2,0)</f>
        <v>Крепежные системы</v>
      </c>
      <c r="Q4023" s="23" t="str">
        <f>VLOOKUP(A4023,'ИЗ ОСНОВЫ НОМЕНКЛАТУР'!D:F,3,0)</f>
        <v>Конфирматы шурупы дюбель</v>
      </c>
      <c r="R4023" s="40">
        <f>VLOOKUP(A:A,'ИЗ ОСНОВЫ НОМЕНКЛАТУР'!D:G,4,0)</f>
        <v>473.79310344827587</v>
      </c>
      <c r="S4023" s="12" t="str">
        <f>VLOOKUP(A:A,'ИЗ ОСНОВЫ НОМЕНКЛАТУР'!D:H,5,0)</f>
        <v>C</v>
      </c>
      <c r="T4023" s="44">
        <f t="shared" si="747"/>
        <v>0</v>
      </c>
      <c r="U4023" s="44">
        <f t="shared" si="748"/>
        <v>0</v>
      </c>
      <c r="V4023" s="44">
        <f t="shared" si="749"/>
        <v>0</v>
      </c>
      <c r="W4023" s="44">
        <f t="shared" si="750"/>
        <v>0</v>
      </c>
      <c r="X4023" s="44">
        <f t="shared" si="751"/>
        <v>0</v>
      </c>
      <c r="Y4023" s="44">
        <f t="shared" si="752"/>
        <v>0</v>
      </c>
      <c r="Z4023" s="44">
        <f t="shared" si="753"/>
        <v>0</v>
      </c>
      <c r="AA4023" s="44">
        <f t="shared" si="754"/>
        <v>0</v>
      </c>
      <c r="AB4023" s="44">
        <f t="shared" si="755"/>
        <v>0</v>
      </c>
      <c r="AC4023" s="44">
        <f t="shared" si="756"/>
        <v>0</v>
      </c>
      <c r="AD4023" s="44">
        <f t="shared" si="757"/>
        <v>9002.0689655172409</v>
      </c>
      <c r="AE4023" s="12">
        <f t="shared" si="758"/>
        <v>9002.0689655172409</v>
      </c>
    </row>
    <row r="4024" spans="1:31" ht="12.6" hidden="1" customHeight="1" x14ac:dyDescent="0.2">
      <c r="A4024" s="26" t="s">
        <v>1660</v>
      </c>
      <c r="B4024" s="19"/>
      <c r="C4024" s="19"/>
      <c r="D4024" s="20"/>
      <c r="E4024" s="21"/>
      <c r="F4024" s="22"/>
      <c r="G4024" s="21"/>
      <c r="H4024" s="22"/>
      <c r="I4024" s="20"/>
      <c r="J4024" s="20"/>
      <c r="K4024" s="20"/>
      <c r="L4024" s="20">
        <v>60</v>
      </c>
      <c r="M4024" s="20">
        <v>373</v>
      </c>
      <c r="N4024" s="20"/>
      <c r="O4024" s="20">
        <v>433</v>
      </c>
      <c r="P4024" s="23" t="str">
        <f>VLOOKUP(A4024,'ИЗ ОСНОВЫ НОМЕНКЛАТУР'!D:E,2,0)</f>
        <v>Крепежные системы</v>
      </c>
      <c r="Q4024" s="23" t="str">
        <f>VLOOKUP(A4024,'ИЗ ОСНОВЫ НОМЕНКЛАТУР'!D:F,3,0)</f>
        <v>Конфирматы шурупы дюбель</v>
      </c>
      <c r="R4024" s="40">
        <f>VLOOKUP(A:A,'ИЗ ОСНОВЫ НОМЕНКЛАТУР'!D:G,4,0)</f>
        <v>1084.6940409207161</v>
      </c>
      <c r="S4024" s="12" t="str">
        <f>VLOOKUP(A:A,'ИЗ ОСНОВЫ НОМЕНКЛАТУР'!D:H,5,0)</f>
        <v>C</v>
      </c>
      <c r="T4024" s="44">
        <f t="shared" si="747"/>
        <v>0</v>
      </c>
      <c r="U4024" s="44">
        <f t="shared" si="748"/>
        <v>0</v>
      </c>
      <c r="V4024" s="44">
        <f t="shared" si="749"/>
        <v>0</v>
      </c>
      <c r="W4024" s="44">
        <f t="shared" si="750"/>
        <v>0</v>
      </c>
      <c r="X4024" s="44">
        <f t="shared" si="751"/>
        <v>0</v>
      </c>
      <c r="Y4024" s="44">
        <f t="shared" si="752"/>
        <v>0</v>
      </c>
      <c r="Z4024" s="44">
        <f t="shared" si="753"/>
        <v>0</v>
      </c>
      <c r="AA4024" s="44">
        <f t="shared" si="754"/>
        <v>0</v>
      </c>
      <c r="AB4024" s="44">
        <f t="shared" si="755"/>
        <v>65081.642455242967</v>
      </c>
      <c r="AC4024" s="44">
        <f t="shared" si="756"/>
        <v>404590.87726342713</v>
      </c>
      <c r="AD4024" s="44">
        <f t="shared" si="757"/>
        <v>0</v>
      </c>
      <c r="AE4024" s="12">
        <f t="shared" si="758"/>
        <v>469672.51971867011</v>
      </c>
    </row>
    <row r="4025" spans="1:31" ht="12.6" hidden="1" customHeight="1" x14ac:dyDescent="0.2">
      <c r="A4025" s="26" t="s">
        <v>1678</v>
      </c>
      <c r="B4025" s="19"/>
      <c r="C4025" s="19"/>
      <c r="D4025" s="20"/>
      <c r="E4025" s="21"/>
      <c r="F4025" s="22"/>
      <c r="G4025" s="21"/>
      <c r="H4025" s="22"/>
      <c r="I4025" s="20"/>
      <c r="J4025" s="20"/>
      <c r="K4025" s="20"/>
      <c r="L4025" s="20"/>
      <c r="M4025" s="20"/>
      <c r="N4025" s="20">
        <v>13</v>
      </c>
      <c r="O4025" s="20">
        <v>13</v>
      </c>
      <c r="P4025" s="23" t="str">
        <f>VLOOKUP(A4025,'ИЗ ОСНОВЫ НОМЕНКЛАТУР'!D:E,2,0)</f>
        <v>Крепежные системы</v>
      </c>
      <c r="Q4025" s="23" t="str">
        <f>VLOOKUP(A4025,'ИЗ ОСНОВЫ НОМЕНКЛАТУР'!D:F,3,0)</f>
        <v>Конфирматы шурупы дюбель</v>
      </c>
      <c r="R4025" s="40">
        <f>VLOOKUP(A:A,'ИЗ ОСНОВЫ НОМЕНКЛАТУР'!D:G,4,0)</f>
        <v>980.95358974358976</v>
      </c>
      <c r="S4025" s="12" t="str">
        <f>VLOOKUP(A:A,'ИЗ ОСНОВЫ НОМЕНКЛАТУР'!D:H,5,0)</f>
        <v>C</v>
      </c>
      <c r="T4025" s="44">
        <f t="shared" si="747"/>
        <v>0</v>
      </c>
      <c r="U4025" s="44">
        <f t="shared" si="748"/>
        <v>0</v>
      </c>
      <c r="V4025" s="44">
        <f t="shared" si="749"/>
        <v>0</v>
      </c>
      <c r="W4025" s="44">
        <f t="shared" si="750"/>
        <v>0</v>
      </c>
      <c r="X4025" s="44">
        <f t="shared" si="751"/>
        <v>0</v>
      </c>
      <c r="Y4025" s="44">
        <f t="shared" si="752"/>
        <v>0</v>
      </c>
      <c r="Z4025" s="44">
        <f t="shared" si="753"/>
        <v>0</v>
      </c>
      <c r="AA4025" s="44">
        <f t="shared" si="754"/>
        <v>0</v>
      </c>
      <c r="AB4025" s="44">
        <f t="shared" si="755"/>
        <v>0</v>
      </c>
      <c r="AC4025" s="44">
        <f t="shared" si="756"/>
        <v>0</v>
      </c>
      <c r="AD4025" s="44">
        <f t="shared" si="757"/>
        <v>12752.396666666667</v>
      </c>
      <c r="AE4025" s="12">
        <f t="shared" si="758"/>
        <v>12752.396666666667</v>
      </c>
    </row>
    <row r="4026" spans="1:31" ht="12.6" hidden="1" customHeight="1" x14ac:dyDescent="0.2">
      <c r="A4026" s="26" t="s">
        <v>1657</v>
      </c>
      <c r="B4026" s="19"/>
      <c r="C4026" s="19"/>
      <c r="D4026" s="20"/>
      <c r="E4026" s="21"/>
      <c r="F4026" s="22"/>
      <c r="G4026" s="21"/>
      <c r="H4026" s="22"/>
      <c r="I4026" s="20"/>
      <c r="J4026" s="20">
        <v>198</v>
      </c>
      <c r="K4026" s="20">
        <v>288</v>
      </c>
      <c r="L4026" s="20"/>
      <c r="M4026" s="20"/>
      <c r="N4026" s="20">
        <v>26</v>
      </c>
      <c r="O4026" s="20">
        <v>512</v>
      </c>
      <c r="P4026" s="23" t="str">
        <f>VLOOKUP(A4026,'ИЗ ОСНОВЫ НОМЕНКЛАТУР'!D:E,2,0)</f>
        <v>Крепежные системы</v>
      </c>
      <c r="Q4026" s="23" t="str">
        <f>VLOOKUP(A4026,'ИЗ ОСНОВЫ НОМЕНКЛАТУР'!D:F,3,0)</f>
        <v>Конфирматы шурупы дюбель</v>
      </c>
      <c r="R4026" s="40">
        <f>VLOOKUP(A:A,'ИЗ ОСНОВЫ НОМЕНКЛАТУР'!D:G,4,0)</f>
        <v>993.89760826463521</v>
      </c>
      <c r="S4026" s="12" t="str">
        <f>VLOOKUP(A:A,'ИЗ ОСНОВЫ НОМЕНКЛАТУР'!D:H,5,0)</f>
        <v>C</v>
      </c>
      <c r="T4026" s="44">
        <f t="shared" si="747"/>
        <v>0</v>
      </c>
      <c r="U4026" s="44">
        <f t="shared" si="748"/>
        <v>0</v>
      </c>
      <c r="V4026" s="44">
        <f t="shared" si="749"/>
        <v>0</v>
      </c>
      <c r="W4026" s="44">
        <f t="shared" si="750"/>
        <v>0</v>
      </c>
      <c r="X4026" s="44">
        <f t="shared" si="751"/>
        <v>0</v>
      </c>
      <c r="Y4026" s="44">
        <f t="shared" si="752"/>
        <v>0</v>
      </c>
      <c r="Z4026" s="44">
        <f t="shared" si="753"/>
        <v>196791.72643639776</v>
      </c>
      <c r="AA4026" s="44">
        <f t="shared" si="754"/>
        <v>286242.51118021493</v>
      </c>
      <c r="AB4026" s="44">
        <f t="shared" si="755"/>
        <v>0</v>
      </c>
      <c r="AC4026" s="44">
        <f t="shared" si="756"/>
        <v>0</v>
      </c>
      <c r="AD4026" s="44">
        <f t="shared" si="757"/>
        <v>25841.337814880517</v>
      </c>
      <c r="AE4026" s="12">
        <f t="shared" si="758"/>
        <v>508875.57543149323</v>
      </c>
    </row>
    <row r="4027" spans="1:31" ht="12.6" hidden="1" customHeight="1" x14ac:dyDescent="0.2">
      <c r="A4027" s="26" t="s">
        <v>1672</v>
      </c>
      <c r="B4027" s="19"/>
      <c r="C4027" s="19"/>
      <c r="D4027" s="20"/>
      <c r="E4027" s="21"/>
      <c r="F4027" s="22"/>
      <c r="G4027" s="21"/>
      <c r="H4027" s="22"/>
      <c r="I4027" s="20"/>
      <c r="J4027" s="20">
        <v>29</v>
      </c>
      <c r="K4027" s="20"/>
      <c r="L4027" s="20"/>
      <c r="M4027" s="20"/>
      <c r="N4027" s="20"/>
      <c r="O4027" s="20">
        <v>29</v>
      </c>
      <c r="P4027" s="23" t="str">
        <f>VLOOKUP(A4027,'ИЗ ОСНОВЫ НОМЕНКЛАТУР'!D:E,2,0)</f>
        <v>Крепежные системы</v>
      </c>
      <c r="Q4027" s="23" t="str">
        <f>VLOOKUP(A4027,'ИЗ ОСНОВЫ НОМЕНКЛАТУР'!D:F,3,0)</f>
        <v>Конфирматы шурупы дюбель</v>
      </c>
      <c r="R4027" s="40">
        <f>VLOOKUP(A:A,'ИЗ ОСНОВЫ НОМЕНКЛАТУР'!D:G,4,0)</f>
        <v>939.89046874999997</v>
      </c>
      <c r="S4027" s="12" t="str">
        <f>VLOOKUP(A:A,'ИЗ ОСНОВЫ НОМЕНКЛАТУР'!D:H,5,0)</f>
        <v>C</v>
      </c>
      <c r="T4027" s="44">
        <f t="shared" si="747"/>
        <v>0</v>
      </c>
      <c r="U4027" s="44">
        <f t="shared" si="748"/>
        <v>0</v>
      </c>
      <c r="V4027" s="44">
        <f t="shared" si="749"/>
        <v>0</v>
      </c>
      <c r="W4027" s="44">
        <f t="shared" si="750"/>
        <v>0</v>
      </c>
      <c r="X4027" s="44">
        <f t="shared" si="751"/>
        <v>0</v>
      </c>
      <c r="Y4027" s="44">
        <f t="shared" si="752"/>
        <v>0</v>
      </c>
      <c r="Z4027" s="44">
        <f t="shared" si="753"/>
        <v>27256.823593749999</v>
      </c>
      <c r="AA4027" s="44">
        <f t="shared" si="754"/>
        <v>0</v>
      </c>
      <c r="AB4027" s="44">
        <f t="shared" si="755"/>
        <v>0</v>
      </c>
      <c r="AC4027" s="44">
        <f t="shared" si="756"/>
        <v>0</v>
      </c>
      <c r="AD4027" s="44">
        <f t="shared" si="757"/>
        <v>0</v>
      </c>
      <c r="AE4027" s="12">
        <f t="shared" si="758"/>
        <v>27256.823593749999</v>
      </c>
    </row>
    <row r="4028" spans="1:31" ht="12.6" hidden="1" customHeight="1" x14ac:dyDescent="0.2">
      <c r="A4028" s="26" t="s">
        <v>1662</v>
      </c>
      <c r="B4028" s="19"/>
      <c r="C4028" s="19"/>
      <c r="D4028" s="20"/>
      <c r="E4028" s="21"/>
      <c r="F4028" s="22"/>
      <c r="G4028" s="21"/>
      <c r="H4028" s="22"/>
      <c r="I4028" s="20"/>
      <c r="J4028" s="20">
        <v>686</v>
      </c>
      <c r="K4028" s="20">
        <v>108</v>
      </c>
      <c r="L4028" s="20">
        <v>44</v>
      </c>
      <c r="M4028" s="20">
        <v>318</v>
      </c>
      <c r="N4028" s="20">
        <v>17</v>
      </c>
      <c r="O4028" s="20">
        <v>1173</v>
      </c>
      <c r="P4028" s="23" t="str">
        <f>VLOOKUP(A4028,'ИЗ ОСНОВЫ НОМЕНКЛАТУР'!D:E,2,0)</f>
        <v>Крепежные системы</v>
      </c>
      <c r="Q4028" s="23" t="str">
        <f>VLOOKUP(A4028,'ИЗ ОСНОВЫ НОМЕНКЛАТУР'!D:F,3,0)</f>
        <v>Конфирматы шурупы дюбель</v>
      </c>
      <c r="R4028" s="40">
        <f>VLOOKUP(A:A,'ИЗ ОСНОВЫ НОМЕНКЛАТУР'!D:G,4,0)</f>
        <v>1143.8816770963704</v>
      </c>
      <c r="S4028" s="12" t="str">
        <f>VLOOKUP(A:A,'ИЗ ОСНОВЫ НОМЕНКЛАТУР'!D:H,5,0)</f>
        <v>C</v>
      </c>
      <c r="T4028" s="44">
        <f t="shared" si="747"/>
        <v>0</v>
      </c>
      <c r="U4028" s="44">
        <f t="shared" si="748"/>
        <v>0</v>
      </c>
      <c r="V4028" s="44">
        <f t="shared" si="749"/>
        <v>0</v>
      </c>
      <c r="W4028" s="44">
        <f t="shared" si="750"/>
        <v>0</v>
      </c>
      <c r="X4028" s="44">
        <f t="shared" si="751"/>
        <v>0</v>
      </c>
      <c r="Y4028" s="44">
        <f t="shared" si="752"/>
        <v>0</v>
      </c>
      <c r="Z4028" s="44">
        <f t="shared" si="753"/>
        <v>784702.83048811008</v>
      </c>
      <c r="AA4028" s="44">
        <f t="shared" si="754"/>
        <v>123539.221126408</v>
      </c>
      <c r="AB4028" s="44">
        <f t="shared" si="755"/>
        <v>50330.793792240293</v>
      </c>
      <c r="AC4028" s="44">
        <f t="shared" si="756"/>
        <v>363754.3733166458</v>
      </c>
      <c r="AD4028" s="44">
        <f t="shared" si="757"/>
        <v>19445.988510638297</v>
      </c>
      <c r="AE4028" s="12">
        <f t="shared" si="758"/>
        <v>1341773.2072340425</v>
      </c>
    </row>
    <row r="4029" spans="1:31" ht="12.6" hidden="1" customHeight="1" x14ac:dyDescent="0.2">
      <c r="A4029" s="26" t="s">
        <v>1679</v>
      </c>
      <c r="B4029" s="19"/>
      <c r="C4029" s="19"/>
      <c r="D4029" s="20"/>
      <c r="E4029" s="21"/>
      <c r="F4029" s="22"/>
      <c r="G4029" s="21"/>
      <c r="H4029" s="22"/>
      <c r="I4029" s="20"/>
      <c r="J4029" s="20"/>
      <c r="K4029" s="20"/>
      <c r="L4029" s="20"/>
      <c r="M4029" s="20"/>
      <c r="N4029" s="20">
        <v>17</v>
      </c>
      <c r="O4029" s="20">
        <v>17</v>
      </c>
      <c r="P4029" s="23" t="str">
        <f>VLOOKUP(A4029,'ИЗ ОСНОВЫ НОМЕНКЛАТУР'!D:E,2,0)</f>
        <v>Крепежные системы</v>
      </c>
      <c r="Q4029" s="23" t="str">
        <f>VLOOKUP(A4029,'ИЗ ОСНОВЫ НОМЕНКЛАТУР'!D:F,3,0)</f>
        <v>Конфирматы шурупы дюбель</v>
      </c>
      <c r="R4029" s="40">
        <f>VLOOKUP(A:A,'ИЗ ОСНОВЫ НОМЕНКЛАТУР'!D:G,4,0)</f>
        <v>902.09999999999991</v>
      </c>
      <c r="S4029" s="12" t="str">
        <f>VLOOKUP(A:A,'ИЗ ОСНОВЫ НОМЕНКЛАТУР'!D:H,5,0)</f>
        <v>C</v>
      </c>
      <c r="T4029" s="44">
        <f t="shared" si="747"/>
        <v>0</v>
      </c>
      <c r="U4029" s="44">
        <f t="shared" si="748"/>
        <v>0</v>
      </c>
      <c r="V4029" s="44">
        <f t="shared" si="749"/>
        <v>0</v>
      </c>
      <c r="W4029" s="44">
        <f t="shared" si="750"/>
        <v>0</v>
      </c>
      <c r="X4029" s="44">
        <f t="shared" si="751"/>
        <v>0</v>
      </c>
      <c r="Y4029" s="44">
        <f t="shared" si="752"/>
        <v>0</v>
      </c>
      <c r="Z4029" s="44">
        <f t="shared" si="753"/>
        <v>0</v>
      </c>
      <c r="AA4029" s="44">
        <f t="shared" si="754"/>
        <v>0</v>
      </c>
      <c r="AB4029" s="44">
        <f t="shared" si="755"/>
        <v>0</v>
      </c>
      <c r="AC4029" s="44">
        <f t="shared" si="756"/>
        <v>0</v>
      </c>
      <c r="AD4029" s="44">
        <f t="shared" si="757"/>
        <v>15335.699999999999</v>
      </c>
      <c r="AE4029" s="12">
        <f t="shared" si="758"/>
        <v>15335.699999999999</v>
      </c>
    </row>
    <row r="4030" spans="1:31" ht="12.6" hidden="1" customHeight="1" x14ac:dyDescent="0.2">
      <c r="A4030" s="26" t="s">
        <v>1675</v>
      </c>
      <c r="B4030" s="19"/>
      <c r="C4030" s="19"/>
      <c r="D4030" s="20"/>
      <c r="E4030" s="21"/>
      <c r="F4030" s="22"/>
      <c r="G4030" s="21"/>
      <c r="H4030" s="22"/>
      <c r="I4030" s="20"/>
      <c r="J4030" s="20">
        <v>112</v>
      </c>
      <c r="K4030" s="20"/>
      <c r="L4030" s="20">
        <v>10</v>
      </c>
      <c r="M4030" s="20"/>
      <c r="N4030" s="20"/>
      <c r="O4030" s="20">
        <v>122</v>
      </c>
      <c r="P4030" s="23" t="str">
        <f>VLOOKUP(A4030,'ИЗ ОСНОВЫ НОМЕНКЛАТУР'!D:E,2,0)</f>
        <v>Крепежные системы</v>
      </c>
      <c r="Q4030" s="23" t="str">
        <f>VLOOKUP(A4030,'ИЗ ОСНОВЫ НОМЕНКЛАТУР'!D:F,3,0)</f>
        <v>Конфирматы шурупы дюбель</v>
      </c>
      <c r="R4030" s="40">
        <f>VLOOKUP(A:A,'ИЗ ОСНОВЫ НОМЕНКЛАТУР'!D:G,4,0)</f>
        <v>1413.4658333333334</v>
      </c>
      <c r="S4030" s="12" t="str">
        <f>VLOOKUP(A:A,'ИЗ ОСНОВЫ НОМЕНКЛАТУР'!D:H,5,0)</f>
        <v>C</v>
      </c>
      <c r="T4030" s="44">
        <f t="shared" si="747"/>
        <v>0</v>
      </c>
      <c r="U4030" s="44">
        <f t="shared" si="748"/>
        <v>0</v>
      </c>
      <c r="V4030" s="44">
        <f t="shared" si="749"/>
        <v>0</v>
      </c>
      <c r="W4030" s="44">
        <f t="shared" si="750"/>
        <v>0</v>
      </c>
      <c r="X4030" s="44">
        <f t="shared" si="751"/>
        <v>0</v>
      </c>
      <c r="Y4030" s="44">
        <f t="shared" si="752"/>
        <v>0</v>
      </c>
      <c r="Z4030" s="44">
        <f t="shared" si="753"/>
        <v>158308.17333333334</v>
      </c>
      <c r="AA4030" s="44">
        <f t="shared" si="754"/>
        <v>0</v>
      </c>
      <c r="AB4030" s="44">
        <f t="shared" si="755"/>
        <v>14134.658333333335</v>
      </c>
      <c r="AC4030" s="44">
        <f t="shared" si="756"/>
        <v>0</v>
      </c>
      <c r="AD4030" s="44">
        <f t="shared" si="757"/>
        <v>0</v>
      </c>
      <c r="AE4030" s="12">
        <f t="shared" si="758"/>
        <v>172442.83166666667</v>
      </c>
    </row>
    <row r="4031" spans="1:31" ht="12.6" hidden="1" customHeight="1" x14ac:dyDescent="0.2">
      <c r="A4031" s="26" t="s">
        <v>1690</v>
      </c>
      <c r="B4031" s="19"/>
      <c r="C4031" s="19"/>
      <c r="D4031" s="20"/>
      <c r="E4031" s="21"/>
      <c r="F4031" s="22"/>
      <c r="G4031" s="21"/>
      <c r="H4031" s="22"/>
      <c r="I4031" s="20"/>
      <c r="J4031" s="20"/>
      <c r="K4031" s="20"/>
      <c r="L4031" s="20"/>
      <c r="M4031" s="20"/>
      <c r="N4031" s="20">
        <v>2</v>
      </c>
      <c r="O4031" s="20">
        <v>2</v>
      </c>
      <c r="P4031" s="23" t="str">
        <f>VLOOKUP(A4031,'ИЗ ОСНОВЫ НОМЕНКЛАТУР'!D:E,2,0)</f>
        <v>Крепежные системы</v>
      </c>
      <c r="Q4031" s="23" t="str">
        <f>VLOOKUP(A4031,'ИЗ ОСНОВЫ НОМЕНКЛАТУР'!D:F,3,0)</f>
        <v>Конфирматы шурупы дюбель</v>
      </c>
      <c r="R4031" s="40">
        <f>VLOOKUP(A:A,'ИЗ ОСНОВЫ НОМЕНКЛАТУР'!D:G,4,0)</f>
        <v>980</v>
      </c>
      <c r="S4031" s="12" t="str">
        <f>VLOOKUP(A:A,'ИЗ ОСНОВЫ НОМЕНКЛАТУР'!D:H,5,0)</f>
        <v>C</v>
      </c>
      <c r="T4031" s="44">
        <f t="shared" si="747"/>
        <v>0</v>
      </c>
      <c r="U4031" s="44">
        <f t="shared" si="748"/>
        <v>0</v>
      </c>
      <c r="V4031" s="44">
        <f t="shared" si="749"/>
        <v>0</v>
      </c>
      <c r="W4031" s="44">
        <f t="shared" si="750"/>
        <v>0</v>
      </c>
      <c r="X4031" s="44">
        <f t="shared" si="751"/>
        <v>0</v>
      </c>
      <c r="Y4031" s="44">
        <f t="shared" si="752"/>
        <v>0</v>
      </c>
      <c r="Z4031" s="44">
        <f t="shared" si="753"/>
        <v>0</v>
      </c>
      <c r="AA4031" s="44">
        <f t="shared" si="754"/>
        <v>0</v>
      </c>
      <c r="AB4031" s="44">
        <f t="shared" si="755"/>
        <v>0</v>
      </c>
      <c r="AC4031" s="44">
        <f t="shared" si="756"/>
        <v>0</v>
      </c>
      <c r="AD4031" s="44">
        <f t="shared" si="757"/>
        <v>1960</v>
      </c>
      <c r="AE4031" s="12">
        <f t="shared" si="758"/>
        <v>1960</v>
      </c>
    </row>
    <row r="4032" spans="1:31" ht="12.6" hidden="1" customHeight="1" x14ac:dyDescent="0.2">
      <c r="A4032" s="26" t="s">
        <v>1674</v>
      </c>
      <c r="B4032" s="19"/>
      <c r="C4032" s="19"/>
      <c r="D4032" s="20"/>
      <c r="E4032" s="20">
        <v>17</v>
      </c>
      <c r="F4032" s="20"/>
      <c r="G4032" s="21"/>
      <c r="H4032" s="22"/>
      <c r="I4032" s="20"/>
      <c r="J4032" s="20"/>
      <c r="K4032" s="20"/>
      <c r="L4032" s="20"/>
      <c r="M4032" s="20"/>
      <c r="N4032" s="20">
        <v>13</v>
      </c>
      <c r="O4032" s="20">
        <v>30</v>
      </c>
      <c r="P4032" s="23" t="str">
        <f>VLOOKUP(A4032,'ИЗ ОСНОВЫ НОМЕНКЛАТУР'!D:E,2,0)</f>
        <v>Крепежные системы</v>
      </c>
      <c r="Q4032" s="23" t="str">
        <f>VLOOKUP(A4032,'ИЗ ОСНОВЫ НОМЕНКЛАТУР'!D:F,3,0)</f>
        <v>Конфирматы шурупы дюбель</v>
      </c>
      <c r="R4032" s="40">
        <f>VLOOKUP(A:A,'ИЗ ОСНОВЫ НОМЕНКЛАТУР'!D:G,4,0)</f>
        <v>8200</v>
      </c>
      <c r="S4032" s="12" t="str">
        <f>VLOOKUP(A:A,'ИЗ ОСНОВЫ НОМЕНКЛАТУР'!D:H,5,0)</f>
        <v>C</v>
      </c>
      <c r="T4032" s="44">
        <f t="shared" si="747"/>
        <v>0</v>
      </c>
      <c r="U4032" s="44">
        <f t="shared" si="748"/>
        <v>139400</v>
      </c>
      <c r="V4032" s="44">
        <f t="shared" si="749"/>
        <v>0</v>
      </c>
      <c r="W4032" s="44">
        <f t="shared" si="750"/>
        <v>0</v>
      </c>
      <c r="X4032" s="44">
        <f t="shared" si="751"/>
        <v>0</v>
      </c>
      <c r="Y4032" s="44">
        <f t="shared" si="752"/>
        <v>0</v>
      </c>
      <c r="Z4032" s="44">
        <f t="shared" si="753"/>
        <v>0</v>
      </c>
      <c r="AA4032" s="44">
        <f t="shared" si="754"/>
        <v>0</v>
      </c>
      <c r="AB4032" s="44">
        <f t="shared" si="755"/>
        <v>0</v>
      </c>
      <c r="AC4032" s="44">
        <f t="shared" si="756"/>
        <v>0</v>
      </c>
      <c r="AD4032" s="44">
        <f t="shared" si="757"/>
        <v>106600</v>
      </c>
      <c r="AE4032" s="12">
        <f t="shared" si="758"/>
        <v>246000</v>
      </c>
    </row>
    <row r="4033" spans="1:31" ht="12.6" hidden="1" customHeight="1" x14ac:dyDescent="0.2">
      <c r="A4033" s="26" t="s">
        <v>1680</v>
      </c>
      <c r="B4033" s="19"/>
      <c r="C4033" s="19"/>
      <c r="D4033" s="20"/>
      <c r="E4033" s="21"/>
      <c r="F4033" s="22"/>
      <c r="G4033" s="21"/>
      <c r="H4033" s="22"/>
      <c r="I4033" s="20"/>
      <c r="J4033" s="20"/>
      <c r="K4033" s="20"/>
      <c r="L4033" s="20"/>
      <c r="M4033" s="20"/>
      <c r="N4033" s="20">
        <v>11</v>
      </c>
      <c r="O4033" s="20">
        <v>11</v>
      </c>
      <c r="P4033" s="23" t="str">
        <f>VLOOKUP(A4033,'ИЗ ОСНОВЫ НОМЕНКЛАТУР'!D:E,2,0)</f>
        <v>Крепежные системы</v>
      </c>
      <c r="Q4033" s="23" t="str">
        <f>VLOOKUP(A4033,'ИЗ ОСНОВЫ НОМЕНКЛАТУР'!D:F,3,0)</f>
        <v>Конфирматы шурупы дюбель</v>
      </c>
      <c r="R4033" s="40">
        <f>VLOOKUP(A:A,'ИЗ ОСНОВЫ НОМЕНКЛАТУР'!D:G,4,0)</f>
        <v>522.66759259259254</v>
      </c>
      <c r="S4033" s="12" t="str">
        <f>VLOOKUP(A:A,'ИЗ ОСНОВЫ НОМЕНКЛАТУР'!D:H,5,0)</f>
        <v>C</v>
      </c>
      <c r="T4033" s="44">
        <f t="shared" si="747"/>
        <v>0</v>
      </c>
      <c r="U4033" s="44">
        <f t="shared" si="748"/>
        <v>0</v>
      </c>
      <c r="V4033" s="44">
        <f t="shared" si="749"/>
        <v>0</v>
      </c>
      <c r="W4033" s="44">
        <f t="shared" si="750"/>
        <v>0</v>
      </c>
      <c r="X4033" s="44">
        <f t="shared" si="751"/>
        <v>0</v>
      </c>
      <c r="Y4033" s="44">
        <f t="shared" si="752"/>
        <v>0</v>
      </c>
      <c r="Z4033" s="44">
        <f t="shared" si="753"/>
        <v>0</v>
      </c>
      <c r="AA4033" s="44">
        <f t="shared" si="754"/>
        <v>0</v>
      </c>
      <c r="AB4033" s="44">
        <f t="shared" si="755"/>
        <v>0</v>
      </c>
      <c r="AC4033" s="44">
        <f t="shared" si="756"/>
        <v>0</v>
      </c>
      <c r="AD4033" s="44">
        <f t="shared" si="757"/>
        <v>5749.3435185185181</v>
      </c>
      <c r="AE4033" s="12">
        <f t="shared" si="758"/>
        <v>5749.3435185185181</v>
      </c>
    </row>
    <row r="4034" spans="1:31" ht="12.6" hidden="1" customHeight="1" x14ac:dyDescent="0.2">
      <c r="A4034" s="26" t="s">
        <v>1692</v>
      </c>
      <c r="B4034" s="19"/>
      <c r="C4034" s="19"/>
      <c r="D4034" s="20"/>
      <c r="E4034" s="21"/>
      <c r="F4034" s="22"/>
      <c r="G4034" s="21"/>
      <c r="H4034" s="22"/>
      <c r="I4034" s="20"/>
      <c r="J4034" s="20"/>
      <c r="K4034" s="20"/>
      <c r="L4034" s="20"/>
      <c r="M4034" s="20"/>
      <c r="N4034" s="20">
        <v>3</v>
      </c>
      <c r="O4034" s="20">
        <v>3</v>
      </c>
      <c r="P4034" s="23" t="str">
        <f>VLOOKUP(A4034,'ИЗ ОСНОВЫ НОМЕНКЛАТУР'!D:E,2,0)</f>
        <v>Крепежные системы</v>
      </c>
      <c r="Q4034" s="23" t="str">
        <f>VLOOKUP(A4034,'ИЗ ОСНОВЫ НОМЕНКЛАТУР'!D:F,3,0)</f>
        <v>Конфирматы шурупы дюбель</v>
      </c>
      <c r="R4034" s="40">
        <f>VLOOKUP(A:A,'ИЗ ОСНОВЫ НОМЕНКЛАТУР'!D:G,4,0)</f>
        <v>980</v>
      </c>
      <c r="S4034" s="12" t="str">
        <f>VLOOKUP(A:A,'ИЗ ОСНОВЫ НОМЕНКЛАТУР'!D:H,5,0)</f>
        <v>C</v>
      </c>
      <c r="T4034" s="44">
        <f t="shared" si="747"/>
        <v>0</v>
      </c>
      <c r="U4034" s="44">
        <f t="shared" si="748"/>
        <v>0</v>
      </c>
      <c r="V4034" s="44">
        <f t="shared" si="749"/>
        <v>0</v>
      </c>
      <c r="W4034" s="44">
        <f t="shared" si="750"/>
        <v>0</v>
      </c>
      <c r="X4034" s="44">
        <f t="shared" si="751"/>
        <v>0</v>
      </c>
      <c r="Y4034" s="44">
        <f t="shared" si="752"/>
        <v>0</v>
      </c>
      <c r="Z4034" s="44">
        <f t="shared" si="753"/>
        <v>0</v>
      </c>
      <c r="AA4034" s="44">
        <f t="shared" si="754"/>
        <v>0</v>
      </c>
      <c r="AB4034" s="44">
        <f t="shared" si="755"/>
        <v>0</v>
      </c>
      <c r="AC4034" s="44">
        <f t="shared" si="756"/>
        <v>0</v>
      </c>
      <c r="AD4034" s="44">
        <f t="shared" si="757"/>
        <v>2940</v>
      </c>
      <c r="AE4034" s="12">
        <f t="shared" si="758"/>
        <v>2940</v>
      </c>
    </row>
    <row r="4035" spans="1:31" ht="12.6" hidden="1" customHeight="1" x14ac:dyDescent="0.2">
      <c r="A4035" s="26" t="s">
        <v>1681</v>
      </c>
      <c r="B4035" s="19"/>
      <c r="C4035" s="19"/>
      <c r="D4035" s="20">
        <v>43000</v>
      </c>
      <c r="E4035" s="20">
        <v>5163</v>
      </c>
      <c r="F4035" s="20"/>
      <c r="G4035" s="21"/>
      <c r="H4035" s="22"/>
      <c r="I4035" s="20"/>
      <c r="J4035" s="20">
        <v>51000</v>
      </c>
      <c r="K4035" s="20"/>
      <c r="L4035" s="20">
        <v>11000</v>
      </c>
      <c r="M4035" s="20"/>
      <c r="N4035" s="20"/>
      <c r="O4035" s="20">
        <v>110163</v>
      </c>
      <c r="P4035" s="23" t="str">
        <f>VLOOKUP(A4035,'ИЗ ОСНОВЫ НОМЕНКЛАТУР'!D:E,2,0)</f>
        <v>Крепежные системы</v>
      </c>
      <c r="Q4035" s="23" t="str">
        <f>VLOOKUP(A4035,'ИЗ ОСНОВЫ НОМЕНКЛАТУР'!D:F,3,0)</f>
        <v>Конфирматы шурупы дюбель</v>
      </c>
      <c r="R4035" s="40">
        <f>VLOOKUP(A:A,'ИЗ ОСНОВЫ НОМЕНКЛАТУР'!D:G,4,0)</f>
        <v>1.303499298655068</v>
      </c>
      <c r="S4035" s="12" t="str">
        <f>VLOOKUP(A:A,'ИЗ ОСНОВЫ НОМЕНКЛАТУР'!D:H,5,0)</f>
        <v>B</v>
      </c>
      <c r="T4035" s="44">
        <f t="shared" si="747"/>
        <v>56050.46984216792</v>
      </c>
      <c r="U4035" s="44">
        <f t="shared" si="748"/>
        <v>6729.9668789561156</v>
      </c>
      <c r="V4035" s="44">
        <f t="shared" si="749"/>
        <v>0</v>
      </c>
      <c r="W4035" s="44">
        <f t="shared" si="750"/>
        <v>0</v>
      </c>
      <c r="X4035" s="44">
        <f t="shared" si="751"/>
        <v>0</v>
      </c>
      <c r="Y4035" s="44">
        <f t="shared" si="752"/>
        <v>0</v>
      </c>
      <c r="Z4035" s="44">
        <f t="shared" si="753"/>
        <v>66478.464231408463</v>
      </c>
      <c r="AA4035" s="44">
        <f t="shared" si="754"/>
        <v>0</v>
      </c>
      <c r="AB4035" s="44">
        <f t="shared" si="755"/>
        <v>14338.492285205748</v>
      </c>
      <c r="AC4035" s="44">
        <f t="shared" si="756"/>
        <v>0</v>
      </c>
      <c r="AD4035" s="44">
        <f t="shared" si="757"/>
        <v>0</v>
      </c>
      <c r="AE4035" s="12">
        <f t="shared" si="758"/>
        <v>143597.39323773826</v>
      </c>
    </row>
    <row r="4036" spans="1:31" ht="12.6" hidden="1" customHeight="1" x14ac:dyDescent="0.2">
      <c r="A4036" s="26" t="s">
        <v>1659</v>
      </c>
      <c r="B4036" s="19"/>
      <c r="C4036" s="19"/>
      <c r="D4036" s="20">
        <v>24</v>
      </c>
      <c r="E4036" s="20">
        <v>23</v>
      </c>
      <c r="F4036" s="20"/>
      <c r="G4036" s="21"/>
      <c r="H4036" s="22"/>
      <c r="I4036" s="20"/>
      <c r="J4036" s="20">
        <v>161</v>
      </c>
      <c r="K4036" s="20">
        <v>720</v>
      </c>
      <c r="L4036" s="20"/>
      <c r="M4036" s="20"/>
      <c r="N4036" s="20">
        <v>148</v>
      </c>
      <c r="O4036" s="20">
        <v>1076</v>
      </c>
      <c r="P4036" s="23" t="str">
        <f>VLOOKUP(A4036,'ИЗ ОСНОВЫ НОМЕНКЛАТУР'!D:E,2,0)</f>
        <v>Крепежные системы</v>
      </c>
      <c r="Q4036" s="23" t="str">
        <f>VLOOKUP(A4036,'ИЗ ОСНОВЫ НОМЕНКЛАТУР'!D:F,3,0)</f>
        <v>Конфирматы шурупы дюбель</v>
      </c>
      <c r="R4036" s="40">
        <f>VLOOKUP(A:A,'ИЗ ОСНОВЫ НОМЕНКЛАТУР'!D:G,4,0)</f>
        <v>922.97469839345251</v>
      </c>
      <c r="S4036" s="12" t="str">
        <f>VLOOKUP(A:A,'ИЗ ОСНОВЫ НОМЕНКЛАТУР'!D:H,5,0)</f>
        <v>C</v>
      </c>
      <c r="T4036" s="44">
        <f t="shared" si="747"/>
        <v>22151.392761442861</v>
      </c>
      <c r="U4036" s="44">
        <f t="shared" si="748"/>
        <v>21228.418063049408</v>
      </c>
      <c r="V4036" s="44">
        <f t="shared" si="749"/>
        <v>0</v>
      </c>
      <c r="W4036" s="44">
        <f t="shared" si="750"/>
        <v>0</v>
      </c>
      <c r="X4036" s="44">
        <f t="shared" si="751"/>
        <v>0</v>
      </c>
      <c r="Y4036" s="44">
        <f t="shared" si="752"/>
        <v>0</v>
      </c>
      <c r="Z4036" s="44">
        <f t="shared" si="753"/>
        <v>148598.92644134586</v>
      </c>
      <c r="AA4036" s="44">
        <f t="shared" si="754"/>
        <v>664541.78284328582</v>
      </c>
      <c r="AB4036" s="44">
        <f t="shared" si="755"/>
        <v>0</v>
      </c>
      <c r="AC4036" s="44">
        <f t="shared" si="756"/>
        <v>0</v>
      </c>
      <c r="AD4036" s="44">
        <f t="shared" si="757"/>
        <v>136600.25536223096</v>
      </c>
      <c r="AE4036" s="12">
        <f t="shared" si="758"/>
        <v>993120.77547135495</v>
      </c>
    </row>
    <row r="4037" spans="1:31" ht="12.6" hidden="1" customHeight="1" x14ac:dyDescent="0.2">
      <c r="A4037" s="26" t="s">
        <v>1694</v>
      </c>
      <c r="B4037" s="19"/>
      <c r="C4037" s="19"/>
      <c r="D4037" s="20"/>
      <c r="E4037" s="21"/>
      <c r="F4037" s="22"/>
      <c r="G4037" s="21"/>
      <c r="H4037" s="22"/>
      <c r="I4037" s="20"/>
      <c r="J4037" s="20"/>
      <c r="K4037" s="20"/>
      <c r="L4037" s="20"/>
      <c r="M4037" s="20"/>
      <c r="N4037" s="20">
        <v>806</v>
      </c>
      <c r="O4037" s="20">
        <v>806</v>
      </c>
      <c r="P4037" s="23" t="str">
        <f>VLOOKUP(A4037,'ИЗ ОСНОВЫ НОМЕНКЛАТУР'!D:E,2,0)</f>
        <v>Крепежные системы</v>
      </c>
      <c r="Q4037" s="23" t="str">
        <f>VLOOKUP(A4037,'ИЗ ОСНОВЫ НОМЕНКЛАТУР'!D:F,3,0)</f>
        <v>Конфирматы шурупы дюбель</v>
      </c>
      <c r="R4037" s="40">
        <f>VLOOKUP(A:A,'ИЗ ОСНОВЫ НОМЕНКЛАТУР'!D:G,4,0)</f>
        <v>22</v>
      </c>
      <c r="S4037" s="12" t="str">
        <f>VLOOKUP(A:A,'ИЗ ОСНОВЫ НОМЕНКЛАТУР'!D:H,5,0)</f>
        <v>C</v>
      </c>
      <c r="T4037" s="44">
        <f t="shared" si="747"/>
        <v>0</v>
      </c>
      <c r="U4037" s="44">
        <f t="shared" si="748"/>
        <v>0</v>
      </c>
      <c r="V4037" s="44">
        <f t="shared" si="749"/>
        <v>0</v>
      </c>
      <c r="W4037" s="44">
        <f t="shared" si="750"/>
        <v>0</v>
      </c>
      <c r="X4037" s="44">
        <f t="shared" si="751"/>
        <v>0</v>
      </c>
      <c r="Y4037" s="44">
        <f t="shared" si="752"/>
        <v>0</v>
      </c>
      <c r="Z4037" s="44">
        <f t="shared" si="753"/>
        <v>0</v>
      </c>
      <c r="AA4037" s="44">
        <f t="shared" si="754"/>
        <v>0</v>
      </c>
      <c r="AB4037" s="44">
        <f t="shared" si="755"/>
        <v>0</v>
      </c>
      <c r="AC4037" s="44">
        <f t="shared" si="756"/>
        <v>0</v>
      </c>
      <c r="AD4037" s="44">
        <f t="shared" si="757"/>
        <v>17732</v>
      </c>
      <c r="AE4037" s="12">
        <f t="shared" si="758"/>
        <v>17732</v>
      </c>
    </row>
    <row r="4038" spans="1:31" ht="12.6" hidden="1" customHeight="1" x14ac:dyDescent="0.2">
      <c r="A4038" s="26" t="s">
        <v>5081</v>
      </c>
      <c r="B4038" s="19"/>
      <c r="C4038" s="19"/>
      <c r="D4038" s="20"/>
      <c r="E4038" s="21"/>
      <c r="F4038" s="22"/>
      <c r="G4038" s="21"/>
      <c r="H4038" s="22"/>
      <c r="I4038" s="20"/>
      <c r="J4038" s="20"/>
      <c r="K4038" s="20"/>
      <c r="L4038" s="20"/>
      <c r="M4038" s="20"/>
      <c r="N4038" s="20">
        <v>1</v>
      </c>
      <c r="O4038" s="20">
        <v>1</v>
      </c>
      <c r="P4038" s="23" t="str">
        <f>VLOOKUP(A4038,'ИЗ ОСНОВЫ НОМЕНКЛАТУР'!D:E,2,0)</f>
        <v>Инструменты и расходные материалы</v>
      </c>
      <c r="Q4038" s="23" t="str">
        <f>VLOOKUP(A4038,'ИЗ ОСНОВЫ НОМЕНКЛАТУР'!D:F,3,0)</f>
        <v>Электроинструменты</v>
      </c>
      <c r="R4038" s="40">
        <f>VLOOKUP(A:A,'ИЗ ОСНОВЫ НОМЕНКЛАТУР'!D:G,4,0)</f>
        <v>10477</v>
      </c>
      <c r="S4038" s="12" t="str">
        <f>VLOOKUP(A:A,'ИЗ ОСНОВЫ НОМЕНКЛАТУР'!D:H,5,0)</f>
        <v>C</v>
      </c>
      <c r="T4038" s="44">
        <f t="shared" si="747"/>
        <v>0</v>
      </c>
      <c r="U4038" s="44">
        <f t="shared" si="748"/>
        <v>0</v>
      </c>
      <c r="V4038" s="44">
        <f t="shared" si="749"/>
        <v>0</v>
      </c>
      <c r="W4038" s="44">
        <f t="shared" si="750"/>
        <v>0</v>
      </c>
      <c r="X4038" s="44">
        <f t="shared" si="751"/>
        <v>0</v>
      </c>
      <c r="Y4038" s="44">
        <f t="shared" si="752"/>
        <v>0</v>
      </c>
      <c r="Z4038" s="44">
        <f t="shared" si="753"/>
        <v>0</v>
      </c>
      <c r="AA4038" s="44">
        <f t="shared" si="754"/>
        <v>0</v>
      </c>
      <c r="AB4038" s="44">
        <f t="shared" si="755"/>
        <v>0</v>
      </c>
      <c r="AC4038" s="44">
        <f t="shared" si="756"/>
        <v>0</v>
      </c>
      <c r="AD4038" s="44">
        <f t="shared" si="757"/>
        <v>10477</v>
      </c>
      <c r="AE4038" s="12">
        <f t="shared" si="758"/>
        <v>10477</v>
      </c>
    </row>
    <row r="4039" spans="1:31" ht="12.6" hidden="1" customHeight="1" x14ac:dyDescent="0.2">
      <c r="A4039" s="26" t="s">
        <v>5082</v>
      </c>
      <c r="B4039" s="19"/>
      <c r="C4039" s="19"/>
      <c r="D4039" s="20"/>
      <c r="E4039" s="21"/>
      <c r="F4039" s="22"/>
      <c r="G4039" s="21"/>
      <c r="H4039" s="22"/>
      <c r="I4039" s="20"/>
      <c r="J4039" s="20"/>
      <c r="K4039" s="20"/>
      <c r="L4039" s="20"/>
      <c r="M4039" s="20"/>
      <c r="N4039" s="20">
        <v>1</v>
      </c>
      <c r="O4039" s="20">
        <v>1</v>
      </c>
      <c r="P4039" s="23" t="str">
        <f>VLOOKUP(A4039,'ИЗ ОСНОВЫ НОМЕНКЛАТУР'!D:E,2,0)</f>
        <v>Инструменты и расходные материалы</v>
      </c>
      <c r="Q4039" s="23" t="str">
        <f>VLOOKUP(A4039,'ИЗ ОСНОВЫ НОМЕНКЛАТУР'!D:F,3,0)</f>
        <v>Электроинструменты</v>
      </c>
      <c r="R4039" s="40">
        <f>VLOOKUP(A:A,'ИЗ ОСНОВЫ НОМЕНКЛАТУР'!D:G,4,0)</f>
        <v>34830</v>
      </c>
      <c r="S4039" s="12" t="str">
        <f>VLOOKUP(A:A,'ИЗ ОСНОВЫ НОМЕНКЛАТУР'!D:H,5,0)</f>
        <v>C</v>
      </c>
      <c r="T4039" s="44">
        <f t="shared" si="747"/>
        <v>0</v>
      </c>
      <c r="U4039" s="44">
        <f t="shared" si="748"/>
        <v>0</v>
      </c>
      <c r="V4039" s="44">
        <f t="shared" si="749"/>
        <v>0</v>
      </c>
      <c r="W4039" s="44">
        <f t="shared" si="750"/>
        <v>0</v>
      </c>
      <c r="X4039" s="44">
        <f t="shared" si="751"/>
        <v>0</v>
      </c>
      <c r="Y4039" s="44">
        <f t="shared" si="752"/>
        <v>0</v>
      </c>
      <c r="Z4039" s="44">
        <f t="shared" si="753"/>
        <v>0</v>
      </c>
      <c r="AA4039" s="44">
        <f t="shared" si="754"/>
        <v>0</v>
      </c>
      <c r="AB4039" s="44">
        <f t="shared" si="755"/>
        <v>0</v>
      </c>
      <c r="AC4039" s="44">
        <f t="shared" si="756"/>
        <v>0</v>
      </c>
      <c r="AD4039" s="44">
        <f t="shared" si="757"/>
        <v>34830</v>
      </c>
      <c r="AE4039" s="12">
        <f t="shared" si="758"/>
        <v>34830</v>
      </c>
    </row>
    <row r="4040" spans="1:31" ht="12.6" hidden="1" customHeight="1" x14ac:dyDescent="0.2">
      <c r="A4040" s="26" t="s">
        <v>3382</v>
      </c>
      <c r="B4040" s="19"/>
      <c r="C4040" s="19"/>
      <c r="D4040" s="20"/>
      <c r="E4040" s="21"/>
      <c r="F4040" s="22"/>
      <c r="G4040" s="21"/>
      <c r="H4040" s="22"/>
      <c r="I4040" s="20"/>
      <c r="J4040" s="20"/>
      <c r="K4040" s="20"/>
      <c r="L4040" s="20">
        <v>1</v>
      </c>
      <c r="M4040" s="20">
        <v>8</v>
      </c>
      <c r="N4040" s="20"/>
      <c r="O4040" s="20">
        <v>9</v>
      </c>
      <c r="P4040" s="23" t="str">
        <f>VLOOKUP(A4040,'ИЗ ОСНОВЫ НОМЕНКЛАТУР'!D:E,2,0)</f>
        <v>Инструменты и расходные материалы</v>
      </c>
      <c r="Q4040" s="23" t="str">
        <f>VLOOKUP(A4040,'ИЗ ОСНОВЫ НОМЕНКЛАТУР'!D:F,3,0)</f>
        <v>Электроинструменты</v>
      </c>
      <c r="R4040" s="40">
        <f>VLOOKUP(A:A,'ИЗ ОСНОВЫ НОМЕНКЛАТУР'!D:G,4,0)</f>
        <v>25360.606428571427</v>
      </c>
      <c r="S4040" s="12" t="str">
        <f>VLOOKUP(A:A,'ИЗ ОСНОВЫ НОМЕНКЛАТУР'!D:H,5,0)</f>
        <v>C</v>
      </c>
      <c r="T4040" s="44">
        <f t="shared" si="747"/>
        <v>0</v>
      </c>
      <c r="U4040" s="44">
        <f t="shared" si="748"/>
        <v>0</v>
      </c>
      <c r="V4040" s="44">
        <f t="shared" si="749"/>
        <v>0</v>
      </c>
      <c r="W4040" s="44">
        <f t="shared" si="750"/>
        <v>0</v>
      </c>
      <c r="X4040" s="44">
        <f t="shared" si="751"/>
        <v>0</v>
      </c>
      <c r="Y4040" s="44">
        <f t="shared" si="752"/>
        <v>0</v>
      </c>
      <c r="Z4040" s="44">
        <f t="shared" si="753"/>
        <v>0</v>
      </c>
      <c r="AA4040" s="44">
        <f t="shared" si="754"/>
        <v>0</v>
      </c>
      <c r="AB4040" s="44">
        <f t="shared" si="755"/>
        <v>25360.606428571427</v>
      </c>
      <c r="AC4040" s="44">
        <f t="shared" si="756"/>
        <v>202884.85142857142</v>
      </c>
      <c r="AD4040" s="44">
        <f t="shared" si="757"/>
        <v>0</v>
      </c>
      <c r="AE4040" s="12">
        <f t="shared" si="758"/>
        <v>228245.45785714284</v>
      </c>
    </row>
    <row r="4041" spans="1:31" ht="12.6" hidden="1" customHeight="1" x14ac:dyDescent="0.2">
      <c r="A4041" s="26" t="s">
        <v>3388</v>
      </c>
      <c r="B4041" s="19"/>
      <c r="C4041" s="19"/>
      <c r="D4041" s="20"/>
      <c r="E4041" s="21"/>
      <c r="F4041" s="22"/>
      <c r="G4041" s="21"/>
      <c r="H4041" s="22"/>
      <c r="I4041" s="20"/>
      <c r="J4041" s="20">
        <v>1</v>
      </c>
      <c r="K4041" s="20"/>
      <c r="L4041" s="20">
        <v>1</v>
      </c>
      <c r="M4041" s="20"/>
      <c r="N4041" s="20">
        <v>2</v>
      </c>
      <c r="O4041" s="20">
        <v>4</v>
      </c>
      <c r="P4041" s="23" t="str">
        <f>VLOOKUP(A4041,'ИЗ ОСНОВЫ НОМЕНКЛАТУР'!D:E,2,0)</f>
        <v>Инструменты и расходные материалы</v>
      </c>
      <c r="Q4041" s="23" t="str">
        <f>VLOOKUP(A4041,'ИЗ ОСНОВЫ НОМЕНКЛАТУР'!D:F,3,0)</f>
        <v>Электроинструменты</v>
      </c>
      <c r="R4041" s="40">
        <f>VLOOKUP(A:A,'ИЗ ОСНОВЫ НОМЕНКЛАТУР'!D:G,4,0)</f>
        <v>10516.618333333334</v>
      </c>
      <c r="S4041" s="12" t="str">
        <f>VLOOKUP(A:A,'ИЗ ОСНОВЫ НОМЕНКЛАТУР'!D:H,5,0)</f>
        <v>C</v>
      </c>
      <c r="T4041" s="44">
        <f t="shared" ref="T4041:T4042" si="759">$R4041*D4041</f>
        <v>0</v>
      </c>
      <c r="U4041" s="44">
        <f t="shared" ref="U4041:U4042" si="760">$R4041*E4041</f>
        <v>0</v>
      </c>
      <c r="V4041" s="44">
        <f t="shared" ref="V4041:V4042" si="761">$R4041*F4041</f>
        <v>0</v>
      </c>
      <c r="W4041" s="44">
        <f t="shared" ref="W4041:W4042" si="762">$R4041*G4041</f>
        <v>0</v>
      </c>
      <c r="X4041" s="44">
        <f t="shared" ref="X4041:X4042" si="763">$R4041*H4041</f>
        <v>0</v>
      </c>
      <c r="Y4041" s="44">
        <f t="shared" ref="Y4041:Y4042" si="764">$R4041*I4041</f>
        <v>0</v>
      </c>
      <c r="Z4041" s="44">
        <f t="shared" ref="Z4041:Z4042" si="765">$R4041*J4041</f>
        <v>10516.618333333334</v>
      </c>
      <c r="AA4041" s="44">
        <f t="shared" ref="AA4041:AA4042" si="766">$R4041*K4041</f>
        <v>0</v>
      </c>
      <c r="AB4041" s="44">
        <f t="shared" ref="AB4041:AB4042" si="767">$R4041*L4041</f>
        <v>10516.618333333334</v>
      </c>
      <c r="AC4041" s="44">
        <f t="shared" ref="AC4041:AC4042" si="768">$R4041*M4041</f>
        <v>0</v>
      </c>
      <c r="AD4041" s="44">
        <f t="shared" ref="AD4041:AD4042" si="769">$R4041*N4041</f>
        <v>21033.236666666668</v>
      </c>
      <c r="AE4041" s="12">
        <f t="shared" ref="AE4041:AE4042" si="770">SUM(T4041:AD4041)</f>
        <v>42066.473333333335</v>
      </c>
    </row>
    <row r="4042" spans="1:31" ht="12.6" hidden="1" customHeight="1" x14ac:dyDescent="0.2">
      <c r="A4042" s="26" t="s">
        <v>5083</v>
      </c>
      <c r="B4042" s="19"/>
      <c r="C4042" s="19"/>
      <c r="D4042" s="20"/>
      <c r="E4042" s="21"/>
      <c r="F4042" s="22"/>
      <c r="G4042" s="21"/>
      <c r="H4042" s="22"/>
      <c r="I4042" s="20"/>
      <c r="J4042" s="20"/>
      <c r="K4042" s="20"/>
      <c r="L4042" s="20"/>
      <c r="M4042" s="20"/>
      <c r="N4042" s="20">
        <v>1</v>
      </c>
      <c r="O4042" s="20">
        <v>1</v>
      </c>
      <c r="P4042" s="23" t="str">
        <f>VLOOKUP(A4042,'ИЗ ОСНОВЫ НОМЕНКЛАТУР'!D:E,2,0)</f>
        <v>Инструменты и расходные материалы</v>
      </c>
      <c r="Q4042" s="23" t="str">
        <f>VLOOKUP(A4042,'ИЗ ОСНОВЫ НОМЕНКЛАТУР'!D:F,3,0)</f>
        <v>Электроинструменты</v>
      </c>
      <c r="R4042" s="40">
        <f>VLOOKUP(A:A,'ИЗ ОСНОВЫ НОМЕНКЛАТУР'!D:G,4,0)</f>
        <v>25014</v>
      </c>
      <c r="S4042" s="12" t="str">
        <f>VLOOKUP(A:A,'ИЗ ОСНОВЫ НОМЕНКЛАТУР'!D:H,5,0)</f>
        <v>C</v>
      </c>
      <c r="T4042" s="44">
        <f t="shared" si="759"/>
        <v>0</v>
      </c>
      <c r="U4042" s="44">
        <f t="shared" si="760"/>
        <v>0</v>
      </c>
      <c r="V4042" s="44">
        <f t="shared" si="761"/>
        <v>0</v>
      </c>
      <c r="W4042" s="44">
        <f t="shared" si="762"/>
        <v>0</v>
      </c>
      <c r="X4042" s="44">
        <f t="shared" si="763"/>
        <v>0</v>
      </c>
      <c r="Y4042" s="44">
        <f t="shared" si="764"/>
        <v>0</v>
      </c>
      <c r="Z4042" s="44">
        <f t="shared" si="765"/>
        <v>0</v>
      </c>
      <c r="AA4042" s="44">
        <f t="shared" si="766"/>
        <v>0</v>
      </c>
      <c r="AB4042" s="44">
        <f t="shared" si="767"/>
        <v>0</v>
      </c>
      <c r="AC4042" s="44">
        <f t="shared" si="768"/>
        <v>0</v>
      </c>
      <c r="AD4042" s="44">
        <f t="shared" si="769"/>
        <v>25014</v>
      </c>
      <c r="AE4042" s="12">
        <f t="shared" si="770"/>
        <v>25014</v>
      </c>
    </row>
  </sheetData>
  <autoFilter ref="A7:AE4042" xr:uid="{9D06067D-15D6-4DE9-A3AE-505FB08538E3}">
    <filterColumn colId="16">
      <filters>
        <filter val="Торцевые ручки"/>
      </filters>
    </filterColumn>
  </autoFilter>
  <conditionalFormatting sqref="A3:O3">
    <cfRule type="containsText" dxfId="2" priority="2" operator="containsText" text="ИСТИНА">
      <formula>NOT(ISERROR(SEARCH("ИСТИНА",A3)))</formula>
    </cfRule>
  </conditionalFormatting>
  <conditionalFormatting sqref="T3:AD3">
    <cfRule type="containsText" dxfId="1" priority="1" operator="containsText" text="ИСТИНА">
      <formula>NOT(ISERROR(SEARCH("ИСТИНА",T3)))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175B-6870-4C07-9FDE-862DEDC116C1}">
  <dimension ref="A1:AE4173"/>
  <sheetViews>
    <sheetView topLeftCell="M1" workbookViewId="0">
      <selection activeCell="T2" sqref="T2"/>
    </sheetView>
  </sheetViews>
  <sheetFormatPr defaultRowHeight="9.6" customHeight="1" x14ac:dyDescent="0.2"/>
  <cols>
    <col min="1" max="3" width="8.88671875" style="10"/>
    <col min="4" max="4" width="10" style="10" bestFit="1" customWidth="1"/>
    <col min="5" max="8" width="9" style="10" bestFit="1" customWidth="1"/>
    <col min="9" max="9" width="10" style="10" bestFit="1" customWidth="1"/>
    <col min="10" max="11" width="9" style="10" bestFit="1" customWidth="1"/>
    <col min="12" max="14" width="11" style="10" bestFit="1" customWidth="1"/>
    <col min="15" max="15" width="10" style="10" bestFit="1" customWidth="1"/>
    <col min="16" max="17" width="11" style="10" bestFit="1" customWidth="1"/>
    <col min="18" max="18" width="9" style="10" bestFit="1" customWidth="1"/>
    <col min="19" max="19" width="11" style="10" bestFit="1" customWidth="1"/>
    <col min="20" max="20" width="10" style="10" bestFit="1" customWidth="1"/>
    <col min="21" max="21" width="9" style="10" bestFit="1" customWidth="1"/>
    <col min="22" max="22" width="10" style="10" bestFit="1" customWidth="1"/>
    <col min="23" max="23" width="9" style="10" bestFit="1" customWidth="1"/>
    <col min="24" max="25" width="10" style="10" bestFit="1" customWidth="1"/>
    <col min="26" max="26" width="9" style="10" bestFit="1" customWidth="1"/>
    <col min="27" max="27" width="10" style="10" bestFit="1" customWidth="1"/>
    <col min="28" max="28" width="12.109375" style="10" customWidth="1"/>
    <col min="29" max="16384" width="8.88671875" style="10"/>
  </cols>
  <sheetData>
    <row r="1" spans="1:31" ht="9.6" customHeight="1" x14ac:dyDescent="0.2">
      <c r="A1" s="55"/>
      <c r="B1" s="56"/>
      <c r="C1" s="56"/>
      <c r="D1" s="57" t="s">
        <v>5102</v>
      </c>
      <c r="E1" s="57" t="s">
        <v>5102</v>
      </c>
      <c r="F1" s="57" t="s">
        <v>5102</v>
      </c>
      <c r="G1" s="57" t="s">
        <v>5102</v>
      </c>
      <c r="H1" s="57" t="s">
        <v>5102</v>
      </c>
      <c r="I1" s="57" t="s">
        <v>5102</v>
      </c>
      <c r="J1" s="57" t="s">
        <v>5102</v>
      </c>
      <c r="K1" s="57" t="s">
        <v>5102</v>
      </c>
      <c r="L1" s="58" t="s">
        <v>5103</v>
      </c>
      <c r="M1" s="58" t="s">
        <v>5103</v>
      </c>
      <c r="N1" s="58" t="s">
        <v>5103</v>
      </c>
      <c r="O1" s="58" t="s">
        <v>5103</v>
      </c>
      <c r="P1" s="58" t="s">
        <v>5103</v>
      </c>
      <c r="Q1" s="58" t="s">
        <v>5103</v>
      </c>
      <c r="R1" s="58" t="s">
        <v>5103</v>
      </c>
      <c r="S1" s="58" t="s">
        <v>5103</v>
      </c>
      <c r="T1" s="59" t="s">
        <v>5101</v>
      </c>
      <c r="U1" s="59" t="s">
        <v>5101</v>
      </c>
      <c r="V1" s="59" t="s">
        <v>5101</v>
      </c>
      <c r="W1" s="59" t="s">
        <v>5101</v>
      </c>
      <c r="X1" s="59" t="s">
        <v>5101</v>
      </c>
      <c r="Y1" s="59" t="s">
        <v>5101</v>
      </c>
      <c r="Z1" s="59" t="s">
        <v>5101</v>
      </c>
      <c r="AA1" s="60" t="s">
        <v>5101</v>
      </c>
      <c r="AB1" s="47" t="s">
        <v>5101</v>
      </c>
    </row>
    <row r="2" spans="1:31" s="51" customFormat="1" ht="93" customHeight="1" thickBot="1" x14ac:dyDescent="0.25">
      <c r="A2" s="61" t="s">
        <v>0</v>
      </c>
      <c r="B2" s="62" t="s">
        <v>2</v>
      </c>
      <c r="C2" s="62" t="s">
        <v>3</v>
      </c>
      <c r="D2" s="63" t="s">
        <v>5093</v>
      </c>
      <c r="E2" s="63" t="s">
        <v>5094</v>
      </c>
      <c r="F2" s="63" t="s">
        <v>5095</v>
      </c>
      <c r="G2" s="63" t="s">
        <v>5096</v>
      </c>
      <c r="H2" s="63" t="s">
        <v>5097</v>
      </c>
      <c r="I2" s="63" t="s">
        <v>5098</v>
      </c>
      <c r="J2" s="63" t="s">
        <v>5099</v>
      </c>
      <c r="K2" s="63" t="s">
        <v>5100</v>
      </c>
      <c r="L2" s="63" t="s">
        <v>5093</v>
      </c>
      <c r="M2" s="63" t="s">
        <v>5094</v>
      </c>
      <c r="N2" s="63" t="s">
        <v>5095</v>
      </c>
      <c r="O2" s="63" t="s">
        <v>5096</v>
      </c>
      <c r="P2" s="63" t="s">
        <v>5097</v>
      </c>
      <c r="Q2" s="63" t="s">
        <v>5098</v>
      </c>
      <c r="R2" s="63" t="s">
        <v>5099</v>
      </c>
      <c r="S2" s="63" t="s">
        <v>5100</v>
      </c>
      <c r="T2" s="63" t="s">
        <v>5093</v>
      </c>
      <c r="U2" s="63" t="s">
        <v>5094</v>
      </c>
      <c r="V2" s="63" t="s">
        <v>5095</v>
      </c>
      <c r="W2" s="63" t="s">
        <v>5096</v>
      </c>
      <c r="X2" s="63" t="s">
        <v>5097</v>
      </c>
      <c r="Y2" s="63" t="s">
        <v>5098</v>
      </c>
      <c r="Z2" s="63" t="s">
        <v>5099</v>
      </c>
      <c r="AA2" s="64" t="s">
        <v>5100</v>
      </c>
      <c r="AB2" s="52" t="s">
        <v>5106</v>
      </c>
      <c r="AC2" s="65" t="s">
        <v>5104</v>
      </c>
      <c r="AD2" s="65" t="s">
        <v>5105</v>
      </c>
      <c r="AE2" s="65" t="s">
        <v>5087</v>
      </c>
    </row>
    <row r="3" spans="1:31" ht="9.6" customHeight="1" x14ac:dyDescent="0.2">
      <c r="A3" s="54" t="s">
        <v>5</v>
      </c>
      <c r="B3" s="54"/>
      <c r="C3" s="54"/>
      <c r="D3" s="44">
        <v>0</v>
      </c>
      <c r="E3" s="44">
        <v>0</v>
      </c>
      <c r="F3" s="48">
        <v>0</v>
      </c>
      <c r="G3" s="48">
        <v>0</v>
      </c>
      <c r="H3" s="44">
        <v>0</v>
      </c>
      <c r="I3" s="44">
        <v>0</v>
      </c>
      <c r="J3" s="48">
        <v>0</v>
      </c>
      <c r="K3" s="48">
        <v>0</v>
      </c>
      <c r="L3" s="49">
        <v>0</v>
      </c>
      <c r="M3" s="49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50">
        <f>L3/12</f>
        <v>0</v>
      </c>
      <c r="U3" s="50">
        <f t="shared" ref="U3:AA18" si="0">M3/12</f>
        <v>0</v>
      </c>
      <c r="V3" s="50">
        <f t="shared" si="0"/>
        <v>0</v>
      </c>
      <c r="W3" s="50">
        <f t="shared" si="0"/>
        <v>0</v>
      </c>
      <c r="X3" s="50">
        <f t="shared" si="0"/>
        <v>0</v>
      </c>
      <c r="Y3" s="50">
        <f t="shared" si="0"/>
        <v>0</v>
      </c>
      <c r="Z3" s="50">
        <f t="shared" si="0"/>
        <v>0</v>
      </c>
      <c r="AA3" s="50">
        <f t="shared" si="0"/>
        <v>0</v>
      </c>
      <c r="AB3" s="53">
        <f>T3+U3+V3+W3+X3+Y3+Z3+AA3</f>
        <v>0</v>
      </c>
      <c r="AC3" s="66" t="e">
        <f>VLOOKUP(ПРОДАЖИ!C:C,'ИЗ ОСНОВЫ НОМЕНКЛАТУР'!D:E,2,0)</f>
        <v>#N/A</v>
      </c>
      <c r="AD3" s="66" t="e">
        <f>VLOOKUP(C:C,'ИЗ ОСНОВЫ НОМЕНКЛАТУР'!D:F,3,0)</f>
        <v>#N/A</v>
      </c>
      <c r="AE3" s="66" t="e">
        <f>VLOOKUP(C:C,'ИЗ ОСНОВЫ НОМЕНКЛАТУР'!D:H,5,0)</f>
        <v>#N/A</v>
      </c>
    </row>
    <row r="4" spans="1:31" ht="9.6" customHeight="1" x14ac:dyDescent="0.2">
      <c r="A4" s="45" t="s">
        <v>5</v>
      </c>
      <c r="B4" s="46" t="s">
        <v>6</v>
      </c>
      <c r="C4" s="46"/>
      <c r="D4" s="44">
        <v>0</v>
      </c>
      <c r="E4" s="44">
        <v>0</v>
      </c>
      <c r="F4" s="48">
        <v>0</v>
      </c>
      <c r="G4" s="48">
        <v>0</v>
      </c>
      <c r="H4" s="44">
        <v>0</v>
      </c>
      <c r="I4" s="44">
        <v>0</v>
      </c>
      <c r="J4" s="48">
        <v>0</v>
      </c>
      <c r="K4" s="48">
        <v>0</v>
      </c>
      <c r="L4" s="49">
        <v>0</v>
      </c>
      <c r="M4" s="49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50">
        <f t="shared" ref="T4:AA48" si="1">L4/12</f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3">
        <f t="shared" ref="AB4:AB67" si="2">T4+U4+V4+W4+X4+Y4+Z4+AA4</f>
        <v>0</v>
      </c>
      <c r="AC4" s="66" t="e">
        <f>VLOOKUP(ПРОДАЖИ!C:C,'ИЗ ОСНОВЫ НОМЕНКЛАТУР'!D:E,2,0)</f>
        <v>#N/A</v>
      </c>
      <c r="AD4" s="66" t="e">
        <f>VLOOKUP(C:C,'ИЗ ОСНОВЫ НОМЕНКЛАТУР'!D:F,3,0)</f>
        <v>#N/A</v>
      </c>
      <c r="AE4" s="66" t="e">
        <f>VLOOKUP(C:C,'ИЗ ОСНОВЫ НОМЕНКЛАТУР'!D:H,5,0)</f>
        <v>#N/A</v>
      </c>
    </row>
    <row r="5" spans="1:31" ht="9.6" customHeight="1" x14ac:dyDescent="0.2">
      <c r="A5" s="45" t="s">
        <v>5</v>
      </c>
      <c r="B5" s="46" t="s">
        <v>7</v>
      </c>
      <c r="C5" s="46"/>
      <c r="D5" s="44">
        <v>0</v>
      </c>
      <c r="E5" s="44">
        <v>0</v>
      </c>
      <c r="F5" s="48">
        <v>0</v>
      </c>
      <c r="G5" s="48">
        <v>0</v>
      </c>
      <c r="H5" s="44">
        <v>0</v>
      </c>
      <c r="I5" s="44">
        <v>0</v>
      </c>
      <c r="J5" s="48">
        <v>0</v>
      </c>
      <c r="K5" s="48">
        <v>0</v>
      </c>
      <c r="L5" s="49">
        <v>0</v>
      </c>
      <c r="M5" s="49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50">
        <f t="shared" si="1"/>
        <v>0</v>
      </c>
      <c r="U5" s="50">
        <f t="shared" si="0"/>
        <v>0</v>
      </c>
      <c r="V5" s="50">
        <f t="shared" si="0"/>
        <v>0</v>
      </c>
      <c r="W5" s="50">
        <f t="shared" si="0"/>
        <v>0</v>
      </c>
      <c r="X5" s="50">
        <f t="shared" si="0"/>
        <v>0</v>
      </c>
      <c r="Y5" s="50">
        <f t="shared" si="0"/>
        <v>0</v>
      </c>
      <c r="Z5" s="50">
        <f t="shared" si="0"/>
        <v>0</v>
      </c>
      <c r="AA5" s="50">
        <f t="shared" si="0"/>
        <v>0</v>
      </c>
      <c r="AB5" s="53">
        <f t="shared" si="2"/>
        <v>0</v>
      </c>
      <c r="AC5" s="66" t="e">
        <f>VLOOKUP(ПРОДАЖИ!C:C,'ИЗ ОСНОВЫ НОМЕНКЛАТУР'!D:E,2,0)</f>
        <v>#N/A</v>
      </c>
      <c r="AD5" s="66" t="e">
        <f>VLOOKUP(C:C,'ИЗ ОСНОВЫ НОМЕНКЛАТУР'!D:F,3,0)</f>
        <v>#N/A</v>
      </c>
      <c r="AE5" s="66" t="e">
        <f>VLOOKUP(C:C,'ИЗ ОСНОВЫ НОМЕНКЛАТУР'!D:H,5,0)</f>
        <v>#N/A</v>
      </c>
    </row>
    <row r="6" spans="1:31" ht="9.6" customHeight="1" x14ac:dyDescent="0.2">
      <c r="A6" s="45" t="s">
        <v>5</v>
      </c>
      <c r="B6" s="46" t="s">
        <v>8</v>
      </c>
      <c r="C6" s="46"/>
      <c r="D6" s="44">
        <v>0</v>
      </c>
      <c r="E6" s="44">
        <v>0</v>
      </c>
      <c r="F6" s="48">
        <v>0</v>
      </c>
      <c r="G6" s="48">
        <v>0</v>
      </c>
      <c r="H6" s="44">
        <v>0</v>
      </c>
      <c r="I6" s="44">
        <v>0</v>
      </c>
      <c r="J6" s="48">
        <v>0</v>
      </c>
      <c r="K6" s="48">
        <v>0</v>
      </c>
      <c r="L6" s="49">
        <v>0</v>
      </c>
      <c r="M6" s="49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50">
        <f t="shared" si="1"/>
        <v>0</v>
      </c>
      <c r="U6" s="50">
        <f t="shared" si="0"/>
        <v>0</v>
      </c>
      <c r="V6" s="50">
        <f t="shared" si="0"/>
        <v>0</v>
      </c>
      <c r="W6" s="50">
        <f t="shared" si="0"/>
        <v>0</v>
      </c>
      <c r="X6" s="50">
        <f t="shared" si="0"/>
        <v>0</v>
      </c>
      <c r="Y6" s="50">
        <f t="shared" si="0"/>
        <v>0</v>
      </c>
      <c r="Z6" s="50">
        <f t="shared" si="0"/>
        <v>0</v>
      </c>
      <c r="AA6" s="50">
        <f t="shared" si="0"/>
        <v>0</v>
      </c>
      <c r="AB6" s="53">
        <f t="shared" si="2"/>
        <v>0</v>
      </c>
      <c r="AC6" s="66" t="e">
        <f>VLOOKUP(ПРОДАЖИ!C:C,'ИЗ ОСНОВЫ НОМЕНКЛАТУР'!D:E,2,0)</f>
        <v>#N/A</v>
      </c>
      <c r="AD6" s="66" t="e">
        <f>VLOOKUP(C:C,'ИЗ ОСНОВЫ НОМЕНКЛАТУР'!D:F,3,0)</f>
        <v>#N/A</v>
      </c>
      <c r="AE6" s="66" t="e">
        <f>VLOOKUP(C:C,'ИЗ ОСНОВЫ НОМЕНКЛАТУР'!D:H,5,0)</f>
        <v>#N/A</v>
      </c>
    </row>
    <row r="7" spans="1:31" ht="9.6" customHeight="1" x14ac:dyDescent="0.2">
      <c r="A7" s="45" t="s">
        <v>5</v>
      </c>
      <c r="B7" s="11"/>
      <c r="C7" s="11" t="s">
        <v>9</v>
      </c>
      <c r="D7" s="44">
        <v>1397761</v>
      </c>
      <c r="E7" s="44">
        <v>520079</v>
      </c>
      <c r="F7" s="48">
        <v>1709519</v>
      </c>
      <c r="G7" s="48">
        <v>117814</v>
      </c>
      <c r="H7" s="44">
        <v>738367</v>
      </c>
      <c r="I7" s="44">
        <v>1546280</v>
      </c>
      <c r="J7" s="44">
        <v>1800</v>
      </c>
      <c r="K7" s="48">
        <v>1782465</v>
      </c>
      <c r="L7" s="49">
        <v>27977553.539999999</v>
      </c>
      <c r="M7" s="49">
        <v>9629845.9199999999</v>
      </c>
      <c r="N7" s="10">
        <v>31636898</v>
      </c>
      <c r="O7" s="10">
        <v>2189874.15</v>
      </c>
      <c r="P7" s="10">
        <v>13645556.279999999</v>
      </c>
      <c r="Q7" s="10">
        <v>27971742.170000002</v>
      </c>
      <c r="R7" s="10">
        <v>29186</v>
      </c>
      <c r="S7" s="10">
        <v>28053747.690000001</v>
      </c>
      <c r="T7" s="50">
        <f t="shared" si="1"/>
        <v>2331462.7949999999</v>
      </c>
      <c r="U7" s="50">
        <f t="shared" si="0"/>
        <v>802487.16</v>
      </c>
      <c r="V7" s="50">
        <f t="shared" si="0"/>
        <v>2636408.1666666665</v>
      </c>
      <c r="W7" s="50">
        <f t="shared" si="0"/>
        <v>182489.51249999998</v>
      </c>
      <c r="X7" s="50">
        <f t="shared" si="0"/>
        <v>1137129.69</v>
      </c>
      <c r="Y7" s="50">
        <f t="shared" si="0"/>
        <v>2330978.5141666667</v>
      </c>
      <c r="Z7" s="50">
        <f t="shared" si="0"/>
        <v>2432.1666666666665</v>
      </c>
      <c r="AA7" s="50">
        <f t="shared" si="0"/>
        <v>2337812.3075000001</v>
      </c>
      <c r="AB7" s="53">
        <f t="shared" si="2"/>
        <v>11761200.3125</v>
      </c>
      <c r="AC7" s="66" t="str">
        <f>VLOOKUP(ПРОДАЖИ!C:C,'ИЗ ОСНОВЫ НОМЕНКЛАТУР'!D:E,2,0)</f>
        <v>Кромочные материалы</v>
      </c>
      <c r="AD7" s="66" t="str">
        <f>VLOOKUP(C:C,'ИЗ ОСНОВЫ НОМЕНКЛАТУР'!D:F,3,0)</f>
        <v>Кромка ПВХ Китай</v>
      </c>
      <c r="AE7" s="66" t="str">
        <f>VLOOKUP(C:C,'ИЗ ОСНОВЫ НОМЕНКЛАТУР'!D:H,5,0)</f>
        <v>A</v>
      </c>
    </row>
    <row r="8" spans="1:31" ht="9.6" customHeight="1" x14ac:dyDescent="0.2">
      <c r="A8" s="45" t="s">
        <v>5</v>
      </c>
      <c r="B8" s="11"/>
      <c r="C8" s="11" t="s">
        <v>10</v>
      </c>
      <c r="D8" s="44">
        <v>168499</v>
      </c>
      <c r="E8" s="44">
        <v>77200</v>
      </c>
      <c r="F8" s="48">
        <v>132474</v>
      </c>
      <c r="G8" s="48">
        <v>10134</v>
      </c>
      <c r="H8" s="44">
        <v>129885</v>
      </c>
      <c r="I8" s="44">
        <v>208513</v>
      </c>
      <c r="J8" s="44">
        <v>1600</v>
      </c>
      <c r="K8" s="48">
        <v>58766</v>
      </c>
      <c r="L8" s="49">
        <v>4184268.85</v>
      </c>
      <c r="M8" s="49">
        <v>1939265.05</v>
      </c>
      <c r="N8" s="10">
        <v>3247768.04</v>
      </c>
      <c r="O8" s="10">
        <v>264045.7</v>
      </c>
      <c r="P8" s="10">
        <v>3315092.57</v>
      </c>
      <c r="Q8" s="10">
        <v>5264210.6399999997</v>
      </c>
      <c r="R8" s="10">
        <v>38750.81</v>
      </c>
      <c r="S8" s="10">
        <v>1452541.59</v>
      </c>
      <c r="T8" s="50">
        <f t="shared" si="1"/>
        <v>348689.07083333336</v>
      </c>
      <c r="U8" s="50">
        <f t="shared" si="0"/>
        <v>161605.42083333334</v>
      </c>
      <c r="V8" s="50">
        <f t="shared" si="0"/>
        <v>270647.33666666667</v>
      </c>
      <c r="W8" s="50">
        <f t="shared" si="0"/>
        <v>22003.808333333334</v>
      </c>
      <c r="X8" s="50">
        <f t="shared" si="0"/>
        <v>276257.71416666667</v>
      </c>
      <c r="Y8" s="50">
        <f t="shared" si="0"/>
        <v>438684.22</v>
      </c>
      <c r="Z8" s="50">
        <f t="shared" si="0"/>
        <v>3229.2341666666666</v>
      </c>
      <c r="AA8" s="50">
        <f t="shared" si="0"/>
        <v>121045.13250000001</v>
      </c>
      <c r="AB8" s="53">
        <f t="shared" si="2"/>
        <v>1642161.9375</v>
      </c>
      <c r="AC8" s="66" t="str">
        <f>VLOOKUP(ПРОДАЖИ!C:C,'ИЗ ОСНОВЫ НОМЕНКЛАТУР'!D:E,2,0)</f>
        <v>Кромочные материалы</v>
      </c>
      <c r="AD8" s="66" t="str">
        <f>VLOOKUP(C:C,'ИЗ ОСНОВЫ НОМЕНКЛАТУР'!D:F,3,0)</f>
        <v>Кромка ПВХ Китай</v>
      </c>
      <c r="AE8" s="66" t="str">
        <f>VLOOKUP(C:C,'ИЗ ОСНОВЫ НОМЕНКЛАТУР'!D:H,5,0)</f>
        <v>A</v>
      </c>
    </row>
    <row r="9" spans="1:31" ht="9.6" customHeight="1" x14ac:dyDescent="0.2">
      <c r="A9" s="45" t="s">
        <v>5</v>
      </c>
      <c r="B9" s="11"/>
      <c r="C9" s="11" t="s">
        <v>11</v>
      </c>
      <c r="D9" s="44">
        <v>176065</v>
      </c>
      <c r="E9" s="44">
        <v>18200</v>
      </c>
      <c r="F9" s="48">
        <v>180289</v>
      </c>
      <c r="G9" s="48">
        <v>22501</v>
      </c>
      <c r="H9" s="44">
        <v>166449</v>
      </c>
      <c r="I9" s="44">
        <v>99000</v>
      </c>
      <c r="J9" s="44">
        <v>800</v>
      </c>
      <c r="K9" s="48">
        <v>117622</v>
      </c>
      <c r="L9" s="49">
        <v>5120115.91</v>
      </c>
      <c r="M9" s="49">
        <v>530730.86</v>
      </c>
      <c r="N9" s="10">
        <v>4451845.26</v>
      </c>
      <c r="O9" s="10">
        <v>561167.56999999995</v>
      </c>
      <c r="P9" s="10">
        <v>4249831.32</v>
      </c>
      <c r="Q9" s="10">
        <v>2532691.7599999998</v>
      </c>
      <c r="R9" s="10">
        <v>20076.04</v>
      </c>
      <c r="S9" s="10">
        <v>2951405.93</v>
      </c>
      <c r="T9" s="50">
        <f t="shared" si="1"/>
        <v>426676.32583333337</v>
      </c>
      <c r="U9" s="50">
        <f t="shared" si="0"/>
        <v>44227.571666666663</v>
      </c>
      <c r="V9" s="50">
        <f t="shared" si="0"/>
        <v>370987.10499999998</v>
      </c>
      <c r="W9" s="50">
        <f t="shared" si="0"/>
        <v>46763.964166666665</v>
      </c>
      <c r="X9" s="50">
        <f t="shared" si="0"/>
        <v>354152.61000000004</v>
      </c>
      <c r="Y9" s="50">
        <f t="shared" si="0"/>
        <v>211057.64666666664</v>
      </c>
      <c r="Z9" s="50">
        <f t="shared" si="0"/>
        <v>1673.0033333333333</v>
      </c>
      <c r="AA9" s="50">
        <f t="shared" si="0"/>
        <v>245950.49416666667</v>
      </c>
      <c r="AB9" s="53">
        <f t="shared" si="2"/>
        <v>1701488.7208333334</v>
      </c>
      <c r="AC9" s="66" t="str">
        <f>VLOOKUP(ПРОДАЖИ!C:C,'ИЗ ОСНОВЫ НОМЕНКЛАТУР'!D:E,2,0)</f>
        <v>Кромочные материалы</v>
      </c>
      <c r="AD9" s="66" t="str">
        <f>VLOOKUP(C:C,'ИЗ ОСНОВЫ НОМЕНКЛАТУР'!D:F,3,0)</f>
        <v>Кромка ПВХ Китай</v>
      </c>
      <c r="AE9" s="66" t="str">
        <f>VLOOKUP(C:C,'ИЗ ОСНОВЫ НОМЕНКЛАТУР'!D:H,5,0)</f>
        <v>A</v>
      </c>
    </row>
    <row r="10" spans="1:31" ht="9.6" customHeight="1" x14ac:dyDescent="0.2">
      <c r="A10" s="45" t="s">
        <v>5</v>
      </c>
      <c r="B10" s="11"/>
      <c r="C10" s="11" t="s">
        <v>12</v>
      </c>
      <c r="D10" s="44">
        <v>122753</v>
      </c>
      <c r="E10" s="44">
        <v>24800</v>
      </c>
      <c r="F10" s="48">
        <v>98781</v>
      </c>
      <c r="G10" s="48">
        <v>12107</v>
      </c>
      <c r="H10" s="44">
        <v>104677</v>
      </c>
      <c r="I10" s="44">
        <v>66700</v>
      </c>
      <c r="J10" s="44">
        <v>400</v>
      </c>
      <c r="K10" s="48">
        <v>127152</v>
      </c>
      <c r="L10" s="49">
        <v>2217369.29</v>
      </c>
      <c r="M10" s="49">
        <v>452489.3</v>
      </c>
      <c r="N10" s="10">
        <v>1783910.89</v>
      </c>
      <c r="O10" s="10">
        <v>222545.7</v>
      </c>
      <c r="P10" s="10">
        <v>1913177.48</v>
      </c>
      <c r="Q10" s="10">
        <v>1208221.92</v>
      </c>
      <c r="R10" s="10">
        <v>7073.17</v>
      </c>
      <c r="S10" s="10">
        <v>2322400.59</v>
      </c>
      <c r="T10" s="50">
        <f t="shared" si="1"/>
        <v>184780.77416666667</v>
      </c>
      <c r="U10" s="50">
        <f t="shared" si="0"/>
        <v>37707.441666666666</v>
      </c>
      <c r="V10" s="50">
        <f t="shared" si="0"/>
        <v>148659.24083333332</v>
      </c>
      <c r="W10" s="50">
        <f t="shared" si="0"/>
        <v>18545.475000000002</v>
      </c>
      <c r="X10" s="50">
        <f t="shared" si="0"/>
        <v>159431.45666666667</v>
      </c>
      <c r="Y10" s="50">
        <f t="shared" si="0"/>
        <v>100685.15999999999</v>
      </c>
      <c r="Z10" s="50">
        <f t="shared" si="0"/>
        <v>589.43083333333334</v>
      </c>
      <c r="AA10" s="50">
        <f t="shared" si="0"/>
        <v>193533.38249999998</v>
      </c>
      <c r="AB10" s="53">
        <f t="shared" si="2"/>
        <v>843932.36166666658</v>
      </c>
      <c r="AC10" s="66" t="str">
        <f>VLOOKUP(ПРОДАЖИ!C:C,'ИЗ ОСНОВЫ НОМЕНКЛАТУР'!D:E,2,0)</f>
        <v>Кромочные материалы</v>
      </c>
      <c r="AD10" s="66" t="str">
        <f>VLOOKUP(C:C,'ИЗ ОСНОВЫ НОМЕНКЛАТУР'!D:F,3,0)</f>
        <v>Кромка ПВХ Китай</v>
      </c>
      <c r="AE10" s="66" t="str">
        <f>VLOOKUP(C:C,'ИЗ ОСНОВЫ НОМЕНКЛАТУР'!D:H,5,0)</f>
        <v>A</v>
      </c>
    </row>
    <row r="11" spans="1:31" ht="9.6" customHeight="1" x14ac:dyDescent="0.2">
      <c r="A11" s="45" t="s">
        <v>5</v>
      </c>
      <c r="B11" s="11"/>
      <c r="C11" s="11" t="s">
        <v>13</v>
      </c>
      <c r="D11" s="44">
        <v>60185</v>
      </c>
      <c r="E11" s="44">
        <v>2000</v>
      </c>
      <c r="F11" s="48">
        <v>50983</v>
      </c>
      <c r="G11" s="48">
        <v>6000</v>
      </c>
      <c r="H11" s="44">
        <v>111813</v>
      </c>
      <c r="I11" s="44">
        <v>72900</v>
      </c>
      <c r="J11" s="44">
        <v>600</v>
      </c>
      <c r="K11" s="48">
        <v>61169</v>
      </c>
      <c r="L11" s="49">
        <v>1059256</v>
      </c>
      <c r="M11" s="49">
        <v>35200</v>
      </c>
      <c r="N11" s="10">
        <v>898551.38</v>
      </c>
      <c r="O11" s="10">
        <v>106500</v>
      </c>
      <c r="P11" s="10">
        <v>1993577.2</v>
      </c>
      <c r="Q11" s="10">
        <v>1297907.94</v>
      </c>
      <c r="R11" s="10">
        <v>10679.37</v>
      </c>
      <c r="S11" s="10">
        <v>1091571.7</v>
      </c>
      <c r="T11" s="50">
        <f t="shared" si="1"/>
        <v>88271.333333333328</v>
      </c>
      <c r="U11" s="50">
        <f t="shared" si="0"/>
        <v>2933.3333333333335</v>
      </c>
      <c r="V11" s="50">
        <f t="shared" si="0"/>
        <v>74879.281666666662</v>
      </c>
      <c r="W11" s="50">
        <f t="shared" si="0"/>
        <v>8875</v>
      </c>
      <c r="X11" s="50">
        <f t="shared" si="0"/>
        <v>166131.43333333332</v>
      </c>
      <c r="Y11" s="50">
        <f t="shared" si="0"/>
        <v>108158.995</v>
      </c>
      <c r="Z11" s="50">
        <f t="shared" si="0"/>
        <v>889.9475000000001</v>
      </c>
      <c r="AA11" s="50">
        <f t="shared" si="0"/>
        <v>90964.308333333334</v>
      </c>
      <c r="AB11" s="53">
        <f t="shared" si="2"/>
        <v>541103.63249999995</v>
      </c>
      <c r="AC11" s="66" t="str">
        <f>VLOOKUP(ПРОДАЖИ!C:C,'ИЗ ОСНОВЫ НОМЕНКЛАТУР'!D:E,2,0)</f>
        <v>Кромочные материалы</v>
      </c>
      <c r="AD11" s="66" t="str">
        <f>VLOOKUP(C:C,'ИЗ ОСНОВЫ НОМЕНКЛАТУР'!D:F,3,0)</f>
        <v>Кромка ПВХ Китай</v>
      </c>
      <c r="AE11" s="66" t="str">
        <f>VLOOKUP(C:C,'ИЗ ОСНОВЫ НОМЕНКЛАТУР'!D:H,5,0)</f>
        <v>A</v>
      </c>
    </row>
    <row r="12" spans="1:31" ht="9.6" customHeight="1" x14ac:dyDescent="0.2">
      <c r="A12" s="45" t="s">
        <v>5</v>
      </c>
      <c r="B12" s="11"/>
      <c r="C12" s="11" t="s">
        <v>14</v>
      </c>
      <c r="D12" s="44">
        <v>103898</v>
      </c>
      <c r="E12" s="44">
        <v>9020</v>
      </c>
      <c r="F12" s="48">
        <v>50331</v>
      </c>
      <c r="G12" s="48">
        <v>8260</v>
      </c>
      <c r="H12" s="44">
        <v>66838</v>
      </c>
      <c r="I12" s="44">
        <v>42400</v>
      </c>
      <c r="J12" s="44">
        <v>600</v>
      </c>
      <c r="K12" s="48">
        <v>96259</v>
      </c>
      <c r="L12" s="49">
        <v>1957051.89</v>
      </c>
      <c r="M12" s="49">
        <v>160613.16</v>
      </c>
      <c r="N12" s="10">
        <v>960658.82</v>
      </c>
      <c r="O12" s="10">
        <v>155643.99</v>
      </c>
      <c r="P12" s="10">
        <v>1906615.66</v>
      </c>
      <c r="Q12" s="10">
        <v>1278182.94</v>
      </c>
      <c r="R12" s="10">
        <v>10680</v>
      </c>
      <c r="S12" s="10">
        <v>1724703.27</v>
      </c>
      <c r="T12" s="50">
        <f t="shared" si="1"/>
        <v>163087.6575</v>
      </c>
      <c r="U12" s="50">
        <f t="shared" si="0"/>
        <v>13384.43</v>
      </c>
      <c r="V12" s="50">
        <f t="shared" si="0"/>
        <v>80054.901666666658</v>
      </c>
      <c r="W12" s="50">
        <f t="shared" si="0"/>
        <v>12970.332499999999</v>
      </c>
      <c r="X12" s="50">
        <f t="shared" si="0"/>
        <v>158884.63833333334</v>
      </c>
      <c r="Y12" s="50">
        <f t="shared" si="0"/>
        <v>106515.245</v>
      </c>
      <c r="Z12" s="50">
        <f t="shared" si="0"/>
        <v>890</v>
      </c>
      <c r="AA12" s="50">
        <f t="shared" si="0"/>
        <v>143725.27249999999</v>
      </c>
      <c r="AB12" s="53">
        <f t="shared" si="2"/>
        <v>679512.47749999992</v>
      </c>
      <c r="AC12" s="66" t="str">
        <f>VLOOKUP(ПРОДАЖИ!C:C,'ИЗ ОСНОВЫ НОМЕНКЛАТУР'!D:E,2,0)</f>
        <v>Кромочные материалы</v>
      </c>
      <c r="AD12" s="66" t="str">
        <f>VLOOKUP(C:C,'ИЗ ОСНОВЫ НОМЕНКЛАТУР'!D:F,3,0)</f>
        <v>Кромка ПВХ Китай</v>
      </c>
      <c r="AE12" s="66" t="str">
        <f>VLOOKUP(C:C,'ИЗ ОСНОВЫ НОМЕНКЛАТУР'!D:H,5,0)</f>
        <v>A</v>
      </c>
    </row>
    <row r="13" spans="1:31" ht="9.6" customHeight="1" x14ac:dyDescent="0.2">
      <c r="A13" s="45" t="s">
        <v>5</v>
      </c>
      <c r="B13" s="11"/>
      <c r="C13" s="11" t="s">
        <v>15</v>
      </c>
      <c r="D13" s="44">
        <v>153308</v>
      </c>
      <c r="E13" s="44">
        <v>37858</v>
      </c>
      <c r="F13" s="48">
        <v>97984</v>
      </c>
      <c r="G13" s="48">
        <v>5878</v>
      </c>
      <c r="H13" s="44">
        <v>32055</v>
      </c>
      <c r="I13" s="44">
        <v>39710</v>
      </c>
      <c r="J13" s="44">
        <v>400</v>
      </c>
      <c r="K13" s="48">
        <v>70396</v>
      </c>
      <c r="L13" s="49">
        <v>2902112.4</v>
      </c>
      <c r="M13" s="49">
        <v>681709.41</v>
      </c>
      <c r="N13" s="10">
        <v>1919043.98</v>
      </c>
      <c r="O13" s="10">
        <v>109641.97</v>
      </c>
      <c r="P13" s="10">
        <v>592327.77</v>
      </c>
      <c r="Q13" s="10">
        <v>742134.46</v>
      </c>
      <c r="R13" s="10">
        <v>9726.91</v>
      </c>
      <c r="S13" s="10">
        <v>1276862.3799999999</v>
      </c>
      <c r="T13" s="50">
        <f t="shared" si="1"/>
        <v>241842.69999999998</v>
      </c>
      <c r="U13" s="50">
        <f t="shared" si="0"/>
        <v>56809.1175</v>
      </c>
      <c r="V13" s="50">
        <f t="shared" si="0"/>
        <v>159920.33166666667</v>
      </c>
      <c r="W13" s="50">
        <f t="shared" si="0"/>
        <v>9136.8308333333334</v>
      </c>
      <c r="X13" s="50">
        <f t="shared" si="0"/>
        <v>49360.647499999999</v>
      </c>
      <c r="Y13" s="50">
        <f t="shared" si="0"/>
        <v>61844.53833333333</v>
      </c>
      <c r="Z13" s="50">
        <f t="shared" si="0"/>
        <v>810.57583333333332</v>
      </c>
      <c r="AA13" s="50">
        <f t="shared" si="0"/>
        <v>106405.19833333332</v>
      </c>
      <c r="AB13" s="53">
        <f t="shared" si="2"/>
        <v>686129.94</v>
      </c>
      <c r="AC13" s="66" t="str">
        <f>VLOOKUP(ПРОДАЖИ!C:C,'ИЗ ОСНОВЫ НОМЕНКЛАТУР'!D:E,2,0)</f>
        <v>Кромочные материалы</v>
      </c>
      <c r="AD13" s="66" t="str">
        <f>VLOOKUP(C:C,'ИЗ ОСНОВЫ НОМЕНКЛАТУР'!D:F,3,0)</f>
        <v>Кромка ПВХ Китай</v>
      </c>
      <c r="AE13" s="66" t="str">
        <f>VLOOKUP(C:C,'ИЗ ОСНОВЫ НОМЕНКЛАТУР'!D:H,5,0)</f>
        <v>A</v>
      </c>
    </row>
    <row r="14" spans="1:31" ht="9.6" customHeight="1" x14ac:dyDescent="0.2">
      <c r="A14" s="45" t="s">
        <v>5</v>
      </c>
      <c r="B14" s="11"/>
      <c r="C14" s="11" t="s">
        <v>16</v>
      </c>
      <c r="D14" s="44">
        <v>343849</v>
      </c>
      <c r="E14" s="44">
        <v>23000</v>
      </c>
      <c r="F14" s="48">
        <v>136196</v>
      </c>
      <c r="G14" s="48">
        <v>29502</v>
      </c>
      <c r="H14" s="44">
        <v>49162</v>
      </c>
      <c r="I14" s="44">
        <v>42240</v>
      </c>
      <c r="J14" s="44">
        <v>803</v>
      </c>
      <c r="K14" s="48">
        <v>159220</v>
      </c>
      <c r="L14" s="49">
        <v>7785864.3799999999</v>
      </c>
      <c r="M14" s="49">
        <v>510245.27</v>
      </c>
      <c r="N14" s="10">
        <v>3164468.67</v>
      </c>
      <c r="O14" s="10">
        <v>641148.80000000005</v>
      </c>
      <c r="P14" s="10">
        <v>1089334.8</v>
      </c>
      <c r="Q14" s="10">
        <v>957704.07</v>
      </c>
      <c r="R14" s="10">
        <v>15979.7</v>
      </c>
      <c r="S14" s="10">
        <v>3280901.83</v>
      </c>
      <c r="T14" s="50">
        <f t="shared" si="1"/>
        <v>648822.03166666662</v>
      </c>
      <c r="U14" s="50">
        <f t="shared" si="0"/>
        <v>42520.439166666671</v>
      </c>
      <c r="V14" s="50">
        <f t="shared" si="0"/>
        <v>263705.72249999997</v>
      </c>
      <c r="W14" s="50">
        <f t="shared" si="0"/>
        <v>53429.066666666673</v>
      </c>
      <c r="X14" s="50">
        <f t="shared" si="0"/>
        <v>90777.900000000009</v>
      </c>
      <c r="Y14" s="50">
        <f t="shared" si="0"/>
        <v>79808.672500000001</v>
      </c>
      <c r="Z14" s="50">
        <f t="shared" si="0"/>
        <v>1331.6416666666667</v>
      </c>
      <c r="AA14" s="50">
        <f t="shared" si="0"/>
        <v>273408.48583333334</v>
      </c>
      <c r="AB14" s="53">
        <f t="shared" si="2"/>
        <v>1453803.96</v>
      </c>
      <c r="AC14" s="66" t="str">
        <f>VLOOKUP(ПРОДАЖИ!C:C,'ИЗ ОСНОВЫ НОМЕНКЛАТУР'!D:E,2,0)</f>
        <v>Кромочные материалы</v>
      </c>
      <c r="AD14" s="66" t="str">
        <f>VLOOKUP(C:C,'ИЗ ОСНОВЫ НОМЕНКЛАТУР'!D:F,3,0)</f>
        <v>Кромка ПВХ Китай</v>
      </c>
      <c r="AE14" s="66" t="str">
        <f>VLOOKUP(C:C,'ИЗ ОСНОВЫ НОМЕНКЛАТУР'!D:H,5,0)</f>
        <v>A</v>
      </c>
    </row>
    <row r="15" spans="1:31" ht="9.6" customHeight="1" x14ac:dyDescent="0.2">
      <c r="A15" s="45" t="s">
        <v>5</v>
      </c>
      <c r="B15" s="11"/>
      <c r="C15" s="11" t="s">
        <v>17</v>
      </c>
      <c r="D15" s="44">
        <v>81600</v>
      </c>
      <c r="E15" s="44">
        <v>3000</v>
      </c>
      <c r="F15" s="48">
        <v>31118</v>
      </c>
      <c r="G15" s="48">
        <v>6151</v>
      </c>
      <c r="H15" s="44">
        <v>29450</v>
      </c>
      <c r="I15" s="44">
        <v>12210</v>
      </c>
      <c r="J15" s="44">
        <v>800</v>
      </c>
      <c r="K15" s="48">
        <v>59867</v>
      </c>
      <c r="L15" s="49">
        <v>1891308.82</v>
      </c>
      <c r="M15" s="49">
        <v>69329.63</v>
      </c>
      <c r="N15" s="10">
        <v>718946.34</v>
      </c>
      <c r="O15" s="10">
        <v>142001.07999999999</v>
      </c>
      <c r="P15" s="10">
        <v>680434.8</v>
      </c>
      <c r="Q15" s="10">
        <v>282135.48</v>
      </c>
      <c r="R15" s="10">
        <v>18449.189999999999</v>
      </c>
      <c r="S15" s="10">
        <v>1378481.49</v>
      </c>
      <c r="T15" s="50">
        <f t="shared" si="1"/>
        <v>157609.06833333333</v>
      </c>
      <c r="U15" s="50">
        <f t="shared" si="0"/>
        <v>5777.4691666666668</v>
      </c>
      <c r="V15" s="50">
        <f t="shared" si="0"/>
        <v>59912.195</v>
      </c>
      <c r="W15" s="50">
        <f t="shared" si="0"/>
        <v>11833.423333333332</v>
      </c>
      <c r="X15" s="50">
        <f t="shared" si="0"/>
        <v>56702.9</v>
      </c>
      <c r="Y15" s="50">
        <f t="shared" si="0"/>
        <v>23511.289999999997</v>
      </c>
      <c r="Z15" s="50">
        <f t="shared" si="0"/>
        <v>1537.4324999999999</v>
      </c>
      <c r="AA15" s="50">
        <f t="shared" si="0"/>
        <v>114873.4575</v>
      </c>
      <c r="AB15" s="53">
        <f t="shared" si="2"/>
        <v>431757.23583333334</v>
      </c>
      <c r="AC15" s="66" t="str">
        <f>VLOOKUP(ПРОДАЖИ!C:C,'ИЗ ОСНОВЫ НОМЕНКЛАТУР'!D:E,2,0)</f>
        <v>Кромочные материалы</v>
      </c>
      <c r="AD15" s="66" t="str">
        <f>VLOOKUP(C:C,'ИЗ ОСНОВЫ НОМЕНКЛАТУР'!D:F,3,0)</f>
        <v>Кромка ПВХ Китай</v>
      </c>
      <c r="AE15" s="66" t="str">
        <f>VLOOKUP(C:C,'ИЗ ОСНОВЫ НОМЕНКЛАТУР'!D:H,5,0)</f>
        <v>A</v>
      </c>
    </row>
    <row r="16" spans="1:31" ht="9.6" customHeight="1" x14ac:dyDescent="0.2">
      <c r="A16" s="45" t="s">
        <v>5</v>
      </c>
      <c r="B16" s="11"/>
      <c r="C16" s="11" t="s">
        <v>18</v>
      </c>
      <c r="D16" s="44">
        <v>118711</v>
      </c>
      <c r="E16" s="44">
        <v>8700</v>
      </c>
      <c r="F16" s="48">
        <v>50202</v>
      </c>
      <c r="G16" s="48">
        <v>3932</v>
      </c>
      <c r="H16" s="44">
        <v>29463</v>
      </c>
      <c r="I16" s="44">
        <v>19430</v>
      </c>
      <c r="J16" s="44">
        <v>1000</v>
      </c>
      <c r="K16" s="48">
        <v>115269</v>
      </c>
      <c r="L16" s="49">
        <v>2396709.44</v>
      </c>
      <c r="M16" s="49">
        <v>173941.18</v>
      </c>
      <c r="N16" s="10">
        <v>1039548.57</v>
      </c>
      <c r="O16" s="10">
        <v>80475.7</v>
      </c>
      <c r="P16" s="10">
        <v>591737.27</v>
      </c>
      <c r="Q16" s="10">
        <v>393747.56</v>
      </c>
      <c r="R16" s="10">
        <v>19482.88</v>
      </c>
      <c r="S16" s="10">
        <v>2168650.92</v>
      </c>
      <c r="T16" s="50">
        <f t="shared" si="1"/>
        <v>199725.78666666665</v>
      </c>
      <c r="U16" s="50">
        <f t="shared" si="0"/>
        <v>14495.098333333333</v>
      </c>
      <c r="V16" s="50">
        <f t="shared" si="0"/>
        <v>86629.047500000001</v>
      </c>
      <c r="W16" s="50">
        <f t="shared" si="0"/>
        <v>6706.3083333333334</v>
      </c>
      <c r="X16" s="50">
        <f t="shared" si="0"/>
        <v>49311.439166666671</v>
      </c>
      <c r="Y16" s="50">
        <f t="shared" si="0"/>
        <v>32812.296666666669</v>
      </c>
      <c r="Z16" s="50">
        <f t="shared" si="0"/>
        <v>1623.5733333333335</v>
      </c>
      <c r="AA16" s="50">
        <f t="shared" si="0"/>
        <v>180720.91</v>
      </c>
      <c r="AB16" s="53">
        <f t="shared" si="2"/>
        <v>572024.46</v>
      </c>
      <c r="AC16" s="66" t="str">
        <f>VLOOKUP(ПРОДАЖИ!C:C,'ИЗ ОСНОВЫ НОМЕНКЛАТУР'!D:E,2,0)</f>
        <v>Кромочные материалы</v>
      </c>
      <c r="AD16" s="66" t="str">
        <f>VLOOKUP(C:C,'ИЗ ОСНОВЫ НОМЕНКЛАТУР'!D:F,3,0)</f>
        <v>Кромка ПВХ Китай</v>
      </c>
      <c r="AE16" s="66" t="str">
        <f>VLOOKUP(C:C,'ИЗ ОСНОВЫ НОМЕНКЛАТУР'!D:H,5,0)</f>
        <v>A</v>
      </c>
    </row>
    <row r="17" spans="1:31" ht="9.6" customHeight="1" x14ac:dyDescent="0.2">
      <c r="A17" s="45" t="s">
        <v>5</v>
      </c>
      <c r="B17" s="11"/>
      <c r="C17" s="11" t="s">
        <v>19</v>
      </c>
      <c r="D17" s="44">
        <v>72133</v>
      </c>
      <c r="E17" s="44">
        <v>58800</v>
      </c>
      <c r="F17" s="48">
        <v>25854</v>
      </c>
      <c r="G17" s="48">
        <v>2165</v>
      </c>
      <c r="H17" s="44">
        <v>22287</v>
      </c>
      <c r="I17" s="44">
        <v>14700</v>
      </c>
      <c r="J17" s="44">
        <v>200</v>
      </c>
      <c r="K17" s="48">
        <v>5849</v>
      </c>
      <c r="L17" s="49">
        <v>1851227.85</v>
      </c>
      <c r="M17" s="49">
        <v>1414097.44</v>
      </c>
      <c r="N17" s="10">
        <v>668558.86</v>
      </c>
      <c r="O17" s="10">
        <v>55150.49</v>
      </c>
      <c r="P17" s="10">
        <v>542383.41</v>
      </c>
      <c r="Q17" s="10">
        <v>369403.04</v>
      </c>
      <c r="R17" s="10">
        <v>5716.37</v>
      </c>
      <c r="S17" s="10">
        <v>151929.71</v>
      </c>
      <c r="T17" s="50">
        <f t="shared" si="1"/>
        <v>154268.98750000002</v>
      </c>
      <c r="U17" s="50">
        <f t="shared" si="0"/>
        <v>117841.45333333332</v>
      </c>
      <c r="V17" s="50">
        <f t="shared" si="0"/>
        <v>55713.238333333335</v>
      </c>
      <c r="W17" s="50">
        <f t="shared" si="0"/>
        <v>4595.8741666666665</v>
      </c>
      <c r="X17" s="50">
        <f t="shared" si="0"/>
        <v>45198.6175</v>
      </c>
      <c r="Y17" s="50">
        <f t="shared" si="0"/>
        <v>30783.586666666666</v>
      </c>
      <c r="Z17" s="50">
        <f t="shared" si="0"/>
        <v>476.36416666666668</v>
      </c>
      <c r="AA17" s="50">
        <f t="shared" si="0"/>
        <v>12660.809166666666</v>
      </c>
      <c r="AB17" s="53">
        <f t="shared" si="2"/>
        <v>421538.93083333335</v>
      </c>
      <c r="AC17" s="66" t="str">
        <f>VLOOKUP(ПРОДАЖИ!C:C,'ИЗ ОСНОВЫ НОМЕНКЛАТУР'!D:E,2,0)</f>
        <v>Кромочные материалы</v>
      </c>
      <c r="AD17" s="66" t="str">
        <f>VLOOKUP(C:C,'ИЗ ОСНОВЫ НОМЕНКЛАТУР'!D:F,3,0)</f>
        <v>Кромка ПВХ Китай</v>
      </c>
      <c r="AE17" s="66" t="str">
        <f>VLOOKUP(C:C,'ИЗ ОСНОВЫ НОМЕНКЛАТУР'!D:H,5,0)</f>
        <v>A</v>
      </c>
    </row>
    <row r="18" spans="1:31" ht="9.6" customHeight="1" x14ac:dyDescent="0.2">
      <c r="A18" s="45" t="s">
        <v>5</v>
      </c>
      <c r="B18" s="11"/>
      <c r="C18" s="11" t="s">
        <v>20</v>
      </c>
      <c r="D18" s="44">
        <v>99580</v>
      </c>
      <c r="E18" s="44">
        <v>3816</v>
      </c>
      <c r="F18" s="48">
        <v>42073</v>
      </c>
      <c r="G18" s="48">
        <v>6897</v>
      </c>
      <c r="H18" s="44">
        <v>51073</v>
      </c>
      <c r="I18" s="44">
        <v>37950</v>
      </c>
      <c r="J18" s="44">
        <v>200</v>
      </c>
      <c r="K18" s="48">
        <v>44879</v>
      </c>
      <c r="L18" s="49">
        <v>2043489.7</v>
      </c>
      <c r="M18" s="49">
        <v>78275.53</v>
      </c>
      <c r="N18" s="10">
        <v>863957.02</v>
      </c>
      <c r="O18" s="10">
        <v>141437.56</v>
      </c>
      <c r="P18" s="10">
        <v>1051446.02</v>
      </c>
      <c r="Q18" s="10">
        <v>781007.89</v>
      </c>
      <c r="R18" s="10">
        <v>4688.1400000000003</v>
      </c>
      <c r="S18" s="10">
        <v>926500.81</v>
      </c>
      <c r="T18" s="50">
        <f t="shared" si="1"/>
        <v>170290.80833333332</v>
      </c>
      <c r="U18" s="50">
        <f t="shared" si="0"/>
        <v>6522.9608333333335</v>
      </c>
      <c r="V18" s="50">
        <f t="shared" si="0"/>
        <v>71996.418333333335</v>
      </c>
      <c r="W18" s="50">
        <f t="shared" si="0"/>
        <v>11786.463333333333</v>
      </c>
      <c r="X18" s="50">
        <f t="shared" si="0"/>
        <v>87620.501666666663</v>
      </c>
      <c r="Y18" s="50">
        <f t="shared" si="0"/>
        <v>65083.990833333337</v>
      </c>
      <c r="Z18" s="50">
        <f t="shared" si="0"/>
        <v>390.67833333333334</v>
      </c>
      <c r="AA18" s="50">
        <f t="shared" si="0"/>
        <v>77208.400833333333</v>
      </c>
      <c r="AB18" s="53">
        <f t="shared" si="2"/>
        <v>490900.22249999997</v>
      </c>
      <c r="AC18" s="66" t="str">
        <f>VLOOKUP(ПРОДАЖИ!C:C,'ИЗ ОСНОВЫ НОМЕНКЛАТУР'!D:E,2,0)</f>
        <v>Кромочные материалы</v>
      </c>
      <c r="AD18" s="66" t="str">
        <f>VLOOKUP(C:C,'ИЗ ОСНОВЫ НОМЕНКЛАТУР'!D:F,3,0)</f>
        <v>Кромка ПВХ Китай</v>
      </c>
      <c r="AE18" s="66" t="str">
        <f>VLOOKUP(C:C,'ИЗ ОСНОВЫ НОМЕНКЛАТУР'!D:H,5,0)</f>
        <v>A</v>
      </c>
    </row>
    <row r="19" spans="1:31" ht="9.6" customHeight="1" x14ac:dyDescent="0.2">
      <c r="A19" s="45" t="s">
        <v>5</v>
      </c>
      <c r="B19" s="11"/>
      <c r="C19" s="11" t="s">
        <v>21</v>
      </c>
      <c r="D19" s="44">
        <v>62818</v>
      </c>
      <c r="E19" s="44">
        <v>16000</v>
      </c>
      <c r="F19" s="48">
        <v>27776</v>
      </c>
      <c r="G19" s="48">
        <v>0</v>
      </c>
      <c r="H19" s="44">
        <v>19780</v>
      </c>
      <c r="I19" s="44">
        <v>10200</v>
      </c>
      <c r="J19" s="44">
        <v>200</v>
      </c>
      <c r="K19" s="48">
        <v>15058</v>
      </c>
      <c r="L19" s="49">
        <v>1520856.71</v>
      </c>
      <c r="M19" s="49">
        <v>385800</v>
      </c>
      <c r="N19" s="10">
        <v>667081.05000000005</v>
      </c>
      <c r="O19" s="10">
        <v>0</v>
      </c>
      <c r="P19" s="10">
        <v>474720</v>
      </c>
      <c r="Q19" s="10">
        <v>244800</v>
      </c>
      <c r="R19" s="10">
        <v>4855.4399999999996</v>
      </c>
      <c r="S19" s="10">
        <v>362908.8</v>
      </c>
      <c r="T19" s="50">
        <f t="shared" si="1"/>
        <v>126738.05916666666</v>
      </c>
      <c r="U19" s="50">
        <f t="shared" si="1"/>
        <v>32150</v>
      </c>
      <c r="V19" s="50">
        <f t="shared" si="1"/>
        <v>55590.087500000001</v>
      </c>
      <c r="W19" s="50">
        <f t="shared" si="1"/>
        <v>0</v>
      </c>
      <c r="X19" s="50">
        <f t="shared" si="1"/>
        <v>39560</v>
      </c>
      <c r="Y19" s="50">
        <f t="shared" si="1"/>
        <v>20400</v>
      </c>
      <c r="Z19" s="50">
        <f t="shared" si="1"/>
        <v>404.61999999999995</v>
      </c>
      <c r="AA19" s="50">
        <f t="shared" si="1"/>
        <v>30242.399999999998</v>
      </c>
      <c r="AB19" s="53">
        <f t="shared" si="2"/>
        <v>305085.16666666663</v>
      </c>
      <c r="AC19" s="66" t="str">
        <f>VLOOKUP(ПРОДАЖИ!C:C,'ИЗ ОСНОВЫ НОМЕНКЛАТУР'!D:E,2,0)</f>
        <v>Кромочные материалы</v>
      </c>
      <c r="AD19" s="66" t="str">
        <f>VLOOKUP(C:C,'ИЗ ОСНОВЫ НОМЕНКЛАТУР'!D:F,3,0)</f>
        <v>Кромка ПВХ Китай</v>
      </c>
      <c r="AE19" s="66" t="str">
        <f>VLOOKUP(C:C,'ИЗ ОСНОВЫ НОМЕНКЛАТУР'!D:H,5,0)</f>
        <v>A</v>
      </c>
    </row>
    <row r="20" spans="1:31" ht="9.6" customHeight="1" x14ac:dyDescent="0.2">
      <c r="A20" s="45" t="s">
        <v>5</v>
      </c>
      <c r="B20" s="11"/>
      <c r="C20" s="11" t="s">
        <v>22</v>
      </c>
      <c r="D20" s="44">
        <v>30192</v>
      </c>
      <c r="E20" s="44">
        <v>2000</v>
      </c>
      <c r="F20" s="48">
        <v>39873</v>
      </c>
      <c r="G20" s="48">
        <v>1000</v>
      </c>
      <c r="H20" s="44">
        <v>25400</v>
      </c>
      <c r="I20" s="44">
        <v>24600</v>
      </c>
      <c r="J20" s="44">
        <v>200</v>
      </c>
      <c r="K20" s="48">
        <v>9918</v>
      </c>
      <c r="L20" s="49">
        <v>724764.18</v>
      </c>
      <c r="M20" s="49">
        <v>48022.04</v>
      </c>
      <c r="N20" s="10">
        <v>956952</v>
      </c>
      <c r="O20" s="10">
        <v>24000</v>
      </c>
      <c r="P20" s="10">
        <v>609600</v>
      </c>
      <c r="Q20" s="10">
        <v>590400</v>
      </c>
      <c r="R20" s="10">
        <v>4800</v>
      </c>
      <c r="S20" s="10">
        <v>238032</v>
      </c>
      <c r="T20" s="50">
        <f t="shared" si="1"/>
        <v>60397.015000000007</v>
      </c>
      <c r="U20" s="50">
        <f t="shared" si="1"/>
        <v>4001.8366666666666</v>
      </c>
      <c r="V20" s="50">
        <f t="shared" si="1"/>
        <v>79746</v>
      </c>
      <c r="W20" s="50">
        <f t="shared" si="1"/>
        <v>2000</v>
      </c>
      <c r="X20" s="50">
        <f t="shared" si="1"/>
        <v>50800</v>
      </c>
      <c r="Y20" s="50">
        <f t="shared" si="1"/>
        <v>49200</v>
      </c>
      <c r="Z20" s="50">
        <f t="shared" si="1"/>
        <v>400</v>
      </c>
      <c r="AA20" s="50">
        <f t="shared" si="1"/>
        <v>19836</v>
      </c>
      <c r="AB20" s="53">
        <f t="shared" si="2"/>
        <v>266380.85166666668</v>
      </c>
      <c r="AC20" s="66" t="str">
        <f>VLOOKUP(ПРОДАЖИ!C:C,'ИЗ ОСНОВЫ НОМЕНКЛАТУР'!D:E,2,0)</f>
        <v>Кромочные материалы</v>
      </c>
      <c r="AD20" s="66" t="str">
        <f>VLOOKUP(C:C,'ИЗ ОСНОВЫ НОМЕНКЛАТУР'!D:F,3,0)</f>
        <v>Кромка ПВХ Китай</v>
      </c>
      <c r="AE20" s="66" t="str">
        <f>VLOOKUP(C:C,'ИЗ ОСНОВЫ НОМЕНКЛАТУР'!D:H,5,0)</f>
        <v>A</v>
      </c>
    </row>
    <row r="21" spans="1:31" ht="9.6" customHeight="1" x14ac:dyDescent="0.2">
      <c r="A21" s="45" t="s">
        <v>5</v>
      </c>
      <c r="B21" s="11"/>
      <c r="C21" s="11" t="s">
        <v>23</v>
      </c>
      <c r="D21" s="44">
        <v>62342</v>
      </c>
      <c r="E21" s="44">
        <v>6000</v>
      </c>
      <c r="F21" s="48">
        <v>31725</v>
      </c>
      <c r="G21" s="48">
        <v>4686</v>
      </c>
      <c r="H21" s="44">
        <v>53200</v>
      </c>
      <c r="I21" s="44">
        <v>37800</v>
      </c>
      <c r="J21" s="44">
        <v>200</v>
      </c>
      <c r="K21" s="48">
        <v>54828</v>
      </c>
      <c r="L21" s="49">
        <v>1287358.29</v>
      </c>
      <c r="M21" s="49">
        <v>123900</v>
      </c>
      <c r="N21" s="10">
        <v>655101</v>
      </c>
      <c r="O21" s="10">
        <v>96351.17</v>
      </c>
      <c r="P21" s="10">
        <v>1098580</v>
      </c>
      <c r="Q21" s="10">
        <v>780570</v>
      </c>
      <c r="R21" s="10">
        <v>4130</v>
      </c>
      <c r="S21" s="10">
        <v>1132190.81</v>
      </c>
      <c r="T21" s="50">
        <f t="shared" si="1"/>
        <v>107279.8575</v>
      </c>
      <c r="U21" s="50">
        <f t="shared" si="1"/>
        <v>10325</v>
      </c>
      <c r="V21" s="50">
        <f t="shared" si="1"/>
        <v>54591.75</v>
      </c>
      <c r="W21" s="50">
        <f t="shared" si="1"/>
        <v>8029.2641666666668</v>
      </c>
      <c r="X21" s="50">
        <f t="shared" si="1"/>
        <v>91548.333333333328</v>
      </c>
      <c r="Y21" s="50">
        <f t="shared" si="1"/>
        <v>65047.5</v>
      </c>
      <c r="Z21" s="50">
        <f t="shared" si="1"/>
        <v>344.16666666666669</v>
      </c>
      <c r="AA21" s="50">
        <f t="shared" si="1"/>
        <v>94349.234166666676</v>
      </c>
      <c r="AB21" s="53">
        <f t="shared" si="2"/>
        <v>431515.10583333333</v>
      </c>
      <c r="AC21" s="66" t="str">
        <f>VLOOKUP(ПРОДАЖИ!C:C,'ИЗ ОСНОВЫ НОМЕНКЛАТУР'!D:E,2,0)</f>
        <v>Кромочные материалы</v>
      </c>
      <c r="AD21" s="66" t="str">
        <f>VLOOKUP(C:C,'ИЗ ОСНОВЫ НОМЕНКЛАТУР'!D:F,3,0)</f>
        <v>Кромка ПВХ Китай</v>
      </c>
      <c r="AE21" s="66" t="str">
        <f>VLOOKUP(C:C,'ИЗ ОСНОВЫ НОМЕНКЛАТУР'!D:H,5,0)</f>
        <v>A</v>
      </c>
    </row>
    <row r="22" spans="1:31" ht="9.6" customHeight="1" x14ac:dyDescent="0.2">
      <c r="A22" s="45" t="s">
        <v>5</v>
      </c>
      <c r="B22" s="11"/>
      <c r="C22" s="11" t="s">
        <v>24</v>
      </c>
      <c r="D22" s="44">
        <v>53742</v>
      </c>
      <c r="E22" s="44">
        <v>1000</v>
      </c>
      <c r="F22" s="48">
        <v>16998</v>
      </c>
      <c r="G22" s="48">
        <v>4000</v>
      </c>
      <c r="H22" s="44">
        <v>32600</v>
      </c>
      <c r="I22" s="44">
        <v>22600</v>
      </c>
      <c r="J22" s="44">
        <v>200</v>
      </c>
      <c r="K22" s="48">
        <v>19820</v>
      </c>
      <c r="L22" s="49">
        <v>948867.58</v>
      </c>
      <c r="M22" s="49">
        <v>17683.330000000002</v>
      </c>
      <c r="N22" s="10">
        <v>299232.64000000001</v>
      </c>
      <c r="O22" s="10">
        <v>70800</v>
      </c>
      <c r="P22" s="10">
        <v>576358.44999999995</v>
      </c>
      <c r="Q22" s="10">
        <v>399407.57</v>
      </c>
      <c r="R22" s="10">
        <v>3532.72</v>
      </c>
      <c r="S22" s="10">
        <v>349820.49</v>
      </c>
      <c r="T22" s="50">
        <f t="shared" si="1"/>
        <v>79072.298333333325</v>
      </c>
      <c r="U22" s="50">
        <f t="shared" si="1"/>
        <v>1473.6108333333334</v>
      </c>
      <c r="V22" s="50">
        <f t="shared" si="1"/>
        <v>24936.053333333333</v>
      </c>
      <c r="W22" s="50">
        <f t="shared" si="1"/>
        <v>5900</v>
      </c>
      <c r="X22" s="50">
        <f t="shared" si="1"/>
        <v>48029.870833333327</v>
      </c>
      <c r="Y22" s="50">
        <f t="shared" si="1"/>
        <v>33283.964166666665</v>
      </c>
      <c r="Z22" s="50">
        <f t="shared" si="1"/>
        <v>294.39333333333332</v>
      </c>
      <c r="AA22" s="50">
        <f t="shared" si="1"/>
        <v>29151.7075</v>
      </c>
      <c r="AB22" s="53">
        <f t="shared" si="2"/>
        <v>222141.89833333332</v>
      </c>
      <c r="AC22" s="66" t="str">
        <f>VLOOKUP(ПРОДАЖИ!C:C,'ИЗ ОСНОВЫ НОМЕНКЛАТУР'!D:E,2,0)</f>
        <v>Кромочные материалы</v>
      </c>
      <c r="AD22" s="66" t="str">
        <f>VLOOKUP(C:C,'ИЗ ОСНОВЫ НОМЕНКЛАТУР'!D:F,3,0)</f>
        <v>Кромка ПВХ Китай</v>
      </c>
      <c r="AE22" s="66" t="str">
        <f>VLOOKUP(C:C,'ИЗ ОСНОВЫ НОМЕНКЛАТУР'!D:H,5,0)</f>
        <v>A</v>
      </c>
    </row>
    <row r="23" spans="1:31" ht="9.6" customHeight="1" x14ac:dyDescent="0.2">
      <c r="A23" s="45" t="s">
        <v>5</v>
      </c>
      <c r="B23" s="11"/>
      <c r="C23" s="11" t="s">
        <v>25</v>
      </c>
      <c r="D23" s="44">
        <v>31677</v>
      </c>
      <c r="E23" s="44">
        <v>18000</v>
      </c>
      <c r="F23" s="48">
        <v>11649</v>
      </c>
      <c r="G23" s="48">
        <v>1976</v>
      </c>
      <c r="H23" s="44">
        <v>24339</v>
      </c>
      <c r="I23" s="44">
        <v>19500</v>
      </c>
      <c r="J23" s="44">
        <v>200</v>
      </c>
      <c r="K23" s="48">
        <v>17389</v>
      </c>
      <c r="L23" s="49">
        <v>686625.42</v>
      </c>
      <c r="M23" s="49">
        <v>396310.98</v>
      </c>
      <c r="N23" s="10">
        <v>271085.38</v>
      </c>
      <c r="O23" s="10">
        <v>38960.35</v>
      </c>
      <c r="P23" s="10">
        <v>466828.56</v>
      </c>
      <c r="Q23" s="10">
        <v>375825.09</v>
      </c>
      <c r="R23" s="10">
        <v>5965.1</v>
      </c>
      <c r="S23" s="10">
        <v>350695.11</v>
      </c>
      <c r="T23" s="50">
        <f t="shared" si="1"/>
        <v>57218.785000000003</v>
      </c>
      <c r="U23" s="50">
        <f t="shared" si="1"/>
        <v>33025.915000000001</v>
      </c>
      <c r="V23" s="50">
        <f t="shared" si="1"/>
        <v>22590.448333333334</v>
      </c>
      <c r="W23" s="50">
        <f t="shared" si="1"/>
        <v>3246.6958333333332</v>
      </c>
      <c r="X23" s="50">
        <f t="shared" si="1"/>
        <v>38902.379999999997</v>
      </c>
      <c r="Y23" s="50">
        <f t="shared" si="1"/>
        <v>31318.757500000003</v>
      </c>
      <c r="Z23" s="50">
        <f t="shared" si="1"/>
        <v>497.0916666666667</v>
      </c>
      <c r="AA23" s="50">
        <f t="shared" si="1"/>
        <v>29224.592499999999</v>
      </c>
      <c r="AB23" s="53">
        <f t="shared" si="2"/>
        <v>216024.66583333336</v>
      </c>
      <c r="AC23" s="66" t="str">
        <f>VLOOKUP(ПРОДАЖИ!C:C,'ИЗ ОСНОВЫ НОМЕНКЛАТУР'!D:E,2,0)</f>
        <v>Кромочные материалы</v>
      </c>
      <c r="AD23" s="66" t="str">
        <f>VLOOKUP(C:C,'ИЗ ОСНОВЫ НОМЕНКЛАТУР'!D:F,3,0)</f>
        <v>Кромка ПВХ Китай</v>
      </c>
      <c r="AE23" s="66" t="str">
        <f>VLOOKUP(C:C,'ИЗ ОСНОВЫ НОМЕНКЛАТУР'!D:H,5,0)</f>
        <v>A</v>
      </c>
    </row>
    <row r="24" spans="1:31" ht="9.6" customHeight="1" x14ac:dyDescent="0.2">
      <c r="A24" s="45" t="s">
        <v>5</v>
      </c>
      <c r="B24" s="11"/>
      <c r="C24" s="11" t="s">
        <v>26</v>
      </c>
      <c r="D24" s="44">
        <v>52897</v>
      </c>
      <c r="E24" s="44">
        <v>4000</v>
      </c>
      <c r="F24" s="48">
        <v>30708</v>
      </c>
      <c r="G24" s="48">
        <v>4045</v>
      </c>
      <c r="H24" s="44">
        <v>27936</v>
      </c>
      <c r="I24" s="44">
        <v>10800</v>
      </c>
      <c r="J24" s="44">
        <v>998</v>
      </c>
      <c r="K24" s="48">
        <v>20152</v>
      </c>
      <c r="L24" s="49">
        <v>967778.13</v>
      </c>
      <c r="M24" s="49">
        <v>80873.440000000002</v>
      </c>
      <c r="N24" s="10">
        <v>566520.81999999995</v>
      </c>
      <c r="O24" s="10">
        <v>82443.990000000005</v>
      </c>
      <c r="P24" s="10">
        <v>530781.17000000004</v>
      </c>
      <c r="Q24" s="10">
        <v>195143.55</v>
      </c>
      <c r="R24" s="10">
        <v>21472.53</v>
      </c>
      <c r="S24" s="10">
        <v>395814.84</v>
      </c>
      <c r="T24" s="50">
        <f t="shared" si="1"/>
        <v>80648.177500000005</v>
      </c>
      <c r="U24" s="50">
        <f t="shared" si="1"/>
        <v>6739.4533333333338</v>
      </c>
      <c r="V24" s="50">
        <f t="shared" si="1"/>
        <v>47210.068333333329</v>
      </c>
      <c r="W24" s="50">
        <f t="shared" si="1"/>
        <v>6870.3325000000004</v>
      </c>
      <c r="X24" s="50">
        <f t="shared" si="1"/>
        <v>44231.764166666668</v>
      </c>
      <c r="Y24" s="50">
        <f t="shared" si="1"/>
        <v>16261.9625</v>
      </c>
      <c r="Z24" s="50">
        <f t="shared" si="1"/>
        <v>1789.3774999999998</v>
      </c>
      <c r="AA24" s="50">
        <f t="shared" si="1"/>
        <v>32984.57</v>
      </c>
      <c r="AB24" s="53">
        <f t="shared" si="2"/>
        <v>236735.70583333331</v>
      </c>
      <c r="AC24" s="66" t="str">
        <f>VLOOKUP(ПРОДАЖИ!C:C,'ИЗ ОСНОВЫ НОМЕНКЛАТУР'!D:E,2,0)</f>
        <v>Кромочные материалы</v>
      </c>
      <c r="AD24" s="66" t="str">
        <f>VLOOKUP(C:C,'ИЗ ОСНОВЫ НОМЕНКЛАТУР'!D:F,3,0)</f>
        <v>Кромка ПВХ Китай</v>
      </c>
      <c r="AE24" s="66" t="str">
        <f>VLOOKUP(C:C,'ИЗ ОСНОВЫ НОМЕНКЛАТУР'!D:H,5,0)</f>
        <v>A</v>
      </c>
    </row>
    <row r="25" spans="1:31" ht="9.6" customHeight="1" x14ac:dyDescent="0.2">
      <c r="A25" s="45" t="s">
        <v>5</v>
      </c>
      <c r="B25" s="11"/>
      <c r="C25" s="11" t="s">
        <v>27</v>
      </c>
      <c r="D25" s="44">
        <v>30303</v>
      </c>
      <c r="E25" s="44">
        <v>3000</v>
      </c>
      <c r="F25" s="48">
        <v>7375</v>
      </c>
      <c r="G25" s="48">
        <v>921</v>
      </c>
      <c r="H25" s="44">
        <v>43159</v>
      </c>
      <c r="I25" s="44">
        <v>36005</v>
      </c>
      <c r="J25" s="44">
        <v>800</v>
      </c>
      <c r="K25" s="48">
        <v>10289</v>
      </c>
      <c r="L25" s="49">
        <v>533343.94999999995</v>
      </c>
      <c r="M25" s="49">
        <v>52800</v>
      </c>
      <c r="N25" s="10">
        <v>129800</v>
      </c>
      <c r="O25" s="10">
        <v>16209.6</v>
      </c>
      <c r="P25" s="10">
        <v>762374.47</v>
      </c>
      <c r="Q25" s="10">
        <v>635847.39</v>
      </c>
      <c r="R25" s="10">
        <v>14116.32</v>
      </c>
      <c r="S25" s="10">
        <v>181815.84</v>
      </c>
      <c r="T25" s="50">
        <f t="shared" si="1"/>
        <v>44445.329166666663</v>
      </c>
      <c r="U25" s="50">
        <f t="shared" si="1"/>
        <v>4400</v>
      </c>
      <c r="V25" s="50">
        <f t="shared" si="1"/>
        <v>10816.666666666666</v>
      </c>
      <c r="W25" s="50">
        <f t="shared" si="1"/>
        <v>1350.8</v>
      </c>
      <c r="X25" s="50">
        <f t="shared" si="1"/>
        <v>63531.205833333333</v>
      </c>
      <c r="Y25" s="50">
        <f t="shared" si="1"/>
        <v>52987.282500000001</v>
      </c>
      <c r="Z25" s="50">
        <f t="shared" si="1"/>
        <v>1176.3599999999999</v>
      </c>
      <c r="AA25" s="50">
        <f t="shared" si="1"/>
        <v>15151.32</v>
      </c>
      <c r="AB25" s="53">
        <f t="shared" si="2"/>
        <v>193858.96416666667</v>
      </c>
      <c r="AC25" s="66" t="str">
        <f>VLOOKUP(ПРОДАЖИ!C:C,'ИЗ ОСНОВЫ НОМЕНКЛАТУР'!D:E,2,0)</f>
        <v>Кромочные материалы</v>
      </c>
      <c r="AD25" s="66" t="str">
        <f>VLOOKUP(C:C,'ИЗ ОСНОВЫ НОМЕНКЛАТУР'!D:F,3,0)</f>
        <v>Кромка ПВХ Китай</v>
      </c>
      <c r="AE25" s="66" t="str">
        <f>VLOOKUP(C:C,'ИЗ ОСНОВЫ НОМЕНКЛАТУР'!D:H,5,0)</f>
        <v>A</v>
      </c>
    </row>
    <row r="26" spans="1:31" ht="9.6" customHeight="1" x14ac:dyDescent="0.2">
      <c r="A26" s="45" t="s">
        <v>5</v>
      </c>
      <c r="B26" s="11"/>
      <c r="C26" s="11" t="s">
        <v>28</v>
      </c>
      <c r="D26" s="44">
        <v>25745</v>
      </c>
      <c r="E26" s="44">
        <v>6000</v>
      </c>
      <c r="F26" s="48">
        <v>21525</v>
      </c>
      <c r="G26" s="48">
        <v>5504</v>
      </c>
      <c r="H26" s="44">
        <v>15274</v>
      </c>
      <c r="I26" s="44">
        <v>26800</v>
      </c>
      <c r="J26" s="44">
        <v>400</v>
      </c>
      <c r="K26" s="48">
        <v>21719</v>
      </c>
      <c r="L26" s="49">
        <v>766262.82</v>
      </c>
      <c r="M26" s="49">
        <v>178204.88</v>
      </c>
      <c r="N26" s="10">
        <v>625578.84</v>
      </c>
      <c r="O26" s="10">
        <v>160443.85999999999</v>
      </c>
      <c r="P26" s="10">
        <v>446562.05</v>
      </c>
      <c r="Q26" s="10">
        <v>782552.09</v>
      </c>
      <c r="R26" s="10">
        <v>11756.1</v>
      </c>
      <c r="S26" s="10">
        <v>631898.11</v>
      </c>
      <c r="T26" s="50">
        <f t="shared" si="1"/>
        <v>63855.234999999993</v>
      </c>
      <c r="U26" s="50">
        <f t="shared" si="1"/>
        <v>14850.406666666668</v>
      </c>
      <c r="V26" s="50">
        <f t="shared" si="1"/>
        <v>52131.57</v>
      </c>
      <c r="W26" s="50">
        <f t="shared" si="1"/>
        <v>13370.321666666665</v>
      </c>
      <c r="X26" s="50">
        <f t="shared" si="1"/>
        <v>37213.504166666666</v>
      </c>
      <c r="Y26" s="50">
        <f t="shared" si="1"/>
        <v>65212.674166666664</v>
      </c>
      <c r="Z26" s="50">
        <f t="shared" si="1"/>
        <v>979.67500000000007</v>
      </c>
      <c r="AA26" s="50">
        <f t="shared" si="1"/>
        <v>52658.175833333335</v>
      </c>
      <c r="AB26" s="53">
        <f t="shared" si="2"/>
        <v>300271.56249999994</v>
      </c>
      <c r="AC26" s="66" t="str">
        <f>VLOOKUP(ПРОДАЖИ!C:C,'ИЗ ОСНОВЫ НОМЕНКЛАТУР'!D:E,2,0)</f>
        <v>Кромочные материалы</v>
      </c>
      <c r="AD26" s="66" t="str">
        <f>VLOOKUP(C:C,'ИЗ ОСНОВЫ НОМЕНКЛАТУР'!D:F,3,0)</f>
        <v>Кромка ПВХ Китай</v>
      </c>
      <c r="AE26" s="66" t="str">
        <f>VLOOKUP(C:C,'ИЗ ОСНОВЫ НОМЕНКЛАТУР'!D:H,5,0)</f>
        <v>A</v>
      </c>
    </row>
    <row r="27" spans="1:31" ht="9.6" customHeight="1" x14ac:dyDescent="0.2">
      <c r="A27" s="45" t="s">
        <v>5</v>
      </c>
      <c r="B27" s="11"/>
      <c r="C27" s="11" t="s">
        <v>29</v>
      </c>
      <c r="D27" s="44">
        <v>13508</v>
      </c>
      <c r="E27" s="44">
        <v>0</v>
      </c>
      <c r="F27" s="48">
        <v>151</v>
      </c>
      <c r="G27" s="48">
        <v>102</v>
      </c>
      <c r="H27" s="44">
        <v>25000</v>
      </c>
      <c r="I27" s="44">
        <v>21000</v>
      </c>
      <c r="J27" s="44">
        <v>400</v>
      </c>
      <c r="K27" s="48">
        <v>10602</v>
      </c>
      <c r="L27" s="49">
        <v>329069.75</v>
      </c>
      <c r="M27" s="49">
        <v>0</v>
      </c>
      <c r="N27" s="10">
        <v>3744.8</v>
      </c>
      <c r="O27" s="10">
        <v>2550</v>
      </c>
      <c r="P27" s="10">
        <v>611355.23</v>
      </c>
      <c r="Q27" s="10">
        <v>513044.79</v>
      </c>
      <c r="R27" s="10">
        <v>9915.3799999999992</v>
      </c>
      <c r="S27" s="10">
        <v>263033.2</v>
      </c>
      <c r="T27" s="50">
        <f t="shared" si="1"/>
        <v>27422.479166666668</v>
      </c>
      <c r="U27" s="50">
        <f t="shared" si="1"/>
        <v>0</v>
      </c>
      <c r="V27" s="50">
        <f t="shared" si="1"/>
        <v>312.06666666666666</v>
      </c>
      <c r="W27" s="50">
        <f t="shared" si="1"/>
        <v>212.5</v>
      </c>
      <c r="X27" s="50">
        <f t="shared" si="1"/>
        <v>50946.269166666665</v>
      </c>
      <c r="Y27" s="50">
        <f t="shared" si="1"/>
        <v>42753.732499999998</v>
      </c>
      <c r="Z27" s="50">
        <f t="shared" si="1"/>
        <v>826.28166666666664</v>
      </c>
      <c r="AA27" s="50">
        <f t="shared" si="1"/>
        <v>21919.433333333334</v>
      </c>
      <c r="AB27" s="53">
        <f t="shared" si="2"/>
        <v>144392.76250000001</v>
      </c>
      <c r="AC27" s="66" t="str">
        <f>VLOOKUP(ПРОДАЖИ!C:C,'ИЗ ОСНОВЫ НОМЕНКЛАТУР'!D:E,2,0)</f>
        <v>Кромочные материалы</v>
      </c>
      <c r="AD27" s="66" t="str">
        <f>VLOOKUP(C:C,'ИЗ ОСНОВЫ НОМЕНКЛАТУР'!D:F,3,0)</f>
        <v>Кромка ПВХ Китай</v>
      </c>
      <c r="AE27" s="66" t="str">
        <f>VLOOKUP(C:C,'ИЗ ОСНОВЫ НОМЕНКЛАТУР'!D:H,5,0)</f>
        <v>A</v>
      </c>
    </row>
    <row r="28" spans="1:31" ht="9.6" customHeight="1" x14ac:dyDescent="0.2">
      <c r="A28" s="45" t="s">
        <v>5</v>
      </c>
      <c r="B28" s="11"/>
      <c r="C28" s="11" t="s">
        <v>30</v>
      </c>
      <c r="D28" s="44">
        <v>38507</v>
      </c>
      <c r="E28" s="44">
        <v>19400</v>
      </c>
      <c r="F28" s="48">
        <v>11511</v>
      </c>
      <c r="G28" s="48">
        <v>2501</v>
      </c>
      <c r="H28" s="44">
        <v>7161</v>
      </c>
      <c r="I28" s="44">
        <v>6800</v>
      </c>
      <c r="J28" s="44">
        <v>200</v>
      </c>
      <c r="K28" s="48">
        <v>7176</v>
      </c>
      <c r="L28" s="49">
        <v>1073412.95</v>
      </c>
      <c r="M28" s="49">
        <v>533342.87</v>
      </c>
      <c r="N28" s="10">
        <v>321792.73</v>
      </c>
      <c r="O28" s="10">
        <v>67943.27</v>
      </c>
      <c r="P28" s="10">
        <v>195326.25</v>
      </c>
      <c r="Q28" s="10">
        <v>185369.54</v>
      </c>
      <c r="R28" s="10">
        <v>5478.24</v>
      </c>
      <c r="S28" s="10">
        <v>192625.64</v>
      </c>
      <c r="T28" s="50">
        <f t="shared" si="1"/>
        <v>89451.079166666663</v>
      </c>
      <c r="U28" s="50">
        <f t="shared" si="1"/>
        <v>44445.239166666666</v>
      </c>
      <c r="V28" s="50">
        <f t="shared" si="1"/>
        <v>26816.060833333333</v>
      </c>
      <c r="W28" s="50">
        <f t="shared" si="1"/>
        <v>5661.939166666667</v>
      </c>
      <c r="X28" s="50">
        <f t="shared" si="1"/>
        <v>16277.1875</v>
      </c>
      <c r="Y28" s="50">
        <f t="shared" si="1"/>
        <v>15447.461666666668</v>
      </c>
      <c r="Z28" s="50">
        <f t="shared" si="1"/>
        <v>456.52</v>
      </c>
      <c r="AA28" s="50">
        <f t="shared" si="1"/>
        <v>16052.136666666667</v>
      </c>
      <c r="AB28" s="53">
        <f t="shared" si="2"/>
        <v>214607.62416666665</v>
      </c>
      <c r="AC28" s="66" t="str">
        <f>VLOOKUP(ПРОДАЖИ!C:C,'ИЗ ОСНОВЫ НОМЕНКЛАТУР'!D:E,2,0)</f>
        <v>Кромочные материалы</v>
      </c>
      <c r="AD28" s="66" t="str">
        <f>VLOOKUP(C:C,'ИЗ ОСНОВЫ НОМЕНКЛАТУР'!D:F,3,0)</f>
        <v>Кромка ПВХ Китай</v>
      </c>
      <c r="AE28" s="66" t="str">
        <f>VLOOKUP(C:C,'ИЗ ОСНОВЫ НОМЕНКЛАТУР'!D:H,5,0)</f>
        <v>A</v>
      </c>
    </row>
    <row r="29" spans="1:31" ht="9.6" customHeight="1" x14ac:dyDescent="0.2">
      <c r="A29" s="45" t="s">
        <v>5</v>
      </c>
      <c r="B29" s="11"/>
      <c r="C29" s="11" t="s">
        <v>31</v>
      </c>
      <c r="D29" s="44">
        <v>23082</v>
      </c>
      <c r="E29" s="44">
        <v>8200</v>
      </c>
      <c r="F29" s="48">
        <v>21696</v>
      </c>
      <c r="G29" s="48">
        <v>1743</v>
      </c>
      <c r="H29" s="44">
        <v>10260</v>
      </c>
      <c r="I29" s="44">
        <v>3800</v>
      </c>
      <c r="J29" s="44">
        <v>200</v>
      </c>
      <c r="K29" s="48">
        <v>15825</v>
      </c>
      <c r="L29" s="49">
        <v>577378.5</v>
      </c>
      <c r="M29" s="49">
        <v>197834.51</v>
      </c>
      <c r="N29" s="10">
        <v>554660.59</v>
      </c>
      <c r="O29" s="10">
        <v>46873.11</v>
      </c>
      <c r="P29" s="10">
        <v>256789.14</v>
      </c>
      <c r="Q29" s="10">
        <v>95552.42</v>
      </c>
      <c r="R29" s="10">
        <v>4768.29</v>
      </c>
      <c r="S29" s="10">
        <v>420645.72</v>
      </c>
      <c r="T29" s="50">
        <f t="shared" si="1"/>
        <v>48114.875</v>
      </c>
      <c r="U29" s="50">
        <f t="shared" si="1"/>
        <v>16486.209166666667</v>
      </c>
      <c r="V29" s="50">
        <f t="shared" si="1"/>
        <v>46221.715833333328</v>
      </c>
      <c r="W29" s="50">
        <f t="shared" si="1"/>
        <v>3906.0925000000002</v>
      </c>
      <c r="X29" s="50">
        <f t="shared" si="1"/>
        <v>21399.095000000001</v>
      </c>
      <c r="Y29" s="50">
        <f t="shared" si="1"/>
        <v>7962.7016666666668</v>
      </c>
      <c r="Z29" s="50">
        <f t="shared" si="1"/>
        <v>397.35750000000002</v>
      </c>
      <c r="AA29" s="50">
        <f t="shared" si="1"/>
        <v>35053.81</v>
      </c>
      <c r="AB29" s="53">
        <f t="shared" si="2"/>
        <v>179541.85666666666</v>
      </c>
      <c r="AC29" s="66" t="str">
        <f>VLOOKUP(ПРОДАЖИ!C:C,'ИЗ ОСНОВЫ НОМЕНКЛАТУР'!D:E,2,0)</f>
        <v>Кромочные материалы</v>
      </c>
      <c r="AD29" s="66" t="str">
        <f>VLOOKUP(C:C,'ИЗ ОСНОВЫ НОМЕНКЛАТУР'!D:F,3,0)</f>
        <v>Кромка ПВХ Китай</v>
      </c>
      <c r="AE29" s="66" t="str">
        <f>VLOOKUP(C:C,'ИЗ ОСНОВЫ НОМЕНКЛАТУР'!D:H,5,0)</f>
        <v>A</v>
      </c>
    </row>
    <row r="30" spans="1:31" ht="9.6" customHeight="1" x14ac:dyDescent="0.2">
      <c r="A30" s="45" t="s">
        <v>5</v>
      </c>
      <c r="B30" s="11"/>
      <c r="C30" s="11" t="s">
        <v>32</v>
      </c>
      <c r="D30" s="44">
        <v>21127</v>
      </c>
      <c r="E30" s="44">
        <v>6000</v>
      </c>
      <c r="F30" s="48">
        <v>37312</v>
      </c>
      <c r="G30" s="48">
        <v>1712</v>
      </c>
      <c r="H30" s="44">
        <v>16944</v>
      </c>
      <c r="I30" s="44">
        <v>9400</v>
      </c>
      <c r="J30" s="44">
        <v>200</v>
      </c>
      <c r="K30" s="48">
        <v>12342</v>
      </c>
      <c r="L30" s="49">
        <v>648047.79</v>
      </c>
      <c r="M30" s="49">
        <v>180742.99</v>
      </c>
      <c r="N30" s="10">
        <v>967477.25</v>
      </c>
      <c r="O30" s="10">
        <v>46898.1</v>
      </c>
      <c r="P30" s="10">
        <v>445510.49</v>
      </c>
      <c r="Q30" s="10">
        <v>256485.26</v>
      </c>
      <c r="R30" s="10">
        <v>4838.45</v>
      </c>
      <c r="S30" s="10">
        <v>313623.67</v>
      </c>
      <c r="T30" s="50">
        <f t="shared" si="1"/>
        <v>54003.982500000006</v>
      </c>
      <c r="U30" s="50">
        <f t="shared" si="1"/>
        <v>15061.915833333333</v>
      </c>
      <c r="V30" s="50">
        <f t="shared" si="1"/>
        <v>80623.104166666672</v>
      </c>
      <c r="W30" s="50">
        <f t="shared" si="1"/>
        <v>3908.1749999999997</v>
      </c>
      <c r="X30" s="50">
        <f t="shared" si="1"/>
        <v>37125.874166666668</v>
      </c>
      <c r="Y30" s="50">
        <f t="shared" si="1"/>
        <v>21373.771666666667</v>
      </c>
      <c r="Z30" s="50">
        <f t="shared" si="1"/>
        <v>403.20416666666665</v>
      </c>
      <c r="AA30" s="50">
        <f t="shared" si="1"/>
        <v>26135.305833333332</v>
      </c>
      <c r="AB30" s="53">
        <f t="shared" si="2"/>
        <v>238635.33333333331</v>
      </c>
      <c r="AC30" s="66" t="str">
        <f>VLOOKUP(ПРОДАЖИ!C:C,'ИЗ ОСНОВЫ НОМЕНКЛАТУР'!D:E,2,0)</f>
        <v>Кромочные материалы</v>
      </c>
      <c r="AD30" s="66" t="str">
        <f>VLOOKUP(C:C,'ИЗ ОСНОВЫ НОМЕНКЛАТУР'!D:F,3,0)</f>
        <v>Кромка ПВХ Китай</v>
      </c>
      <c r="AE30" s="66" t="str">
        <f>VLOOKUP(C:C,'ИЗ ОСНОВЫ НОМЕНКЛАТУР'!D:H,5,0)</f>
        <v>A</v>
      </c>
    </row>
    <row r="31" spans="1:31" ht="9.6" customHeight="1" x14ac:dyDescent="0.2">
      <c r="A31" s="45" t="s">
        <v>5</v>
      </c>
      <c r="B31" s="11"/>
      <c r="C31" s="11" t="s">
        <v>33</v>
      </c>
      <c r="D31" s="44">
        <v>32547</v>
      </c>
      <c r="E31" s="44">
        <v>6400</v>
      </c>
      <c r="F31" s="48">
        <v>28705</v>
      </c>
      <c r="G31" s="48">
        <v>2689</v>
      </c>
      <c r="H31" s="44">
        <v>11064</v>
      </c>
      <c r="I31" s="44">
        <v>11600</v>
      </c>
      <c r="J31" s="44">
        <v>200</v>
      </c>
      <c r="K31" s="48">
        <v>9478</v>
      </c>
      <c r="L31" s="49">
        <v>979977.47</v>
      </c>
      <c r="M31" s="49">
        <v>193011.57</v>
      </c>
      <c r="N31" s="10">
        <v>865499.35</v>
      </c>
      <c r="O31" s="10">
        <v>80870.67</v>
      </c>
      <c r="P31" s="10">
        <v>332854.05</v>
      </c>
      <c r="Q31" s="10">
        <v>348985.97</v>
      </c>
      <c r="R31" s="10">
        <v>5869.08</v>
      </c>
      <c r="S31" s="10">
        <v>282971.58</v>
      </c>
      <c r="T31" s="50">
        <f t="shared" si="1"/>
        <v>81664.789166666669</v>
      </c>
      <c r="U31" s="50">
        <f t="shared" si="1"/>
        <v>16084.297500000001</v>
      </c>
      <c r="V31" s="50">
        <f t="shared" si="1"/>
        <v>72124.945833333331</v>
      </c>
      <c r="W31" s="50">
        <f t="shared" si="1"/>
        <v>6739.2224999999999</v>
      </c>
      <c r="X31" s="50">
        <f t="shared" si="1"/>
        <v>27737.837499999998</v>
      </c>
      <c r="Y31" s="50">
        <f t="shared" si="1"/>
        <v>29082.164166666666</v>
      </c>
      <c r="Z31" s="50">
        <f t="shared" si="1"/>
        <v>489.09</v>
      </c>
      <c r="AA31" s="50">
        <f t="shared" si="1"/>
        <v>23580.965</v>
      </c>
      <c r="AB31" s="53">
        <f t="shared" si="2"/>
        <v>257503.31166666665</v>
      </c>
      <c r="AC31" s="66" t="str">
        <f>VLOOKUP(ПРОДАЖИ!C:C,'ИЗ ОСНОВЫ НОМЕНКЛАТУР'!D:E,2,0)</f>
        <v>Кромочные материалы</v>
      </c>
      <c r="AD31" s="66" t="str">
        <f>VLOOKUP(C:C,'ИЗ ОСНОВЫ НОМЕНКЛАТУР'!D:F,3,0)</f>
        <v>Кромка ПВХ Китай</v>
      </c>
      <c r="AE31" s="66" t="str">
        <f>VLOOKUP(C:C,'ИЗ ОСНОВЫ НОМЕНКЛАТУР'!D:H,5,0)</f>
        <v>A</v>
      </c>
    </row>
    <row r="32" spans="1:31" ht="9.6" customHeight="1" x14ac:dyDescent="0.2">
      <c r="A32" s="45" t="s">
        <v>5</v>
      </c>
      <c r="B32" s="11"/>
      <c r="C32" s="11" t="s">
        <v>34</v>
      </c>
      <c r="D32" s="44">
        <v>18262</v>
      </c>
      <c r="E32" s="44">
        <v>5000</v>
      </c>
      <c r="F32" s="48">
        <v>31581</v>
      </c>
      <c r="G32" s="48">
        <v>2294</v>
      </c>
      <c r="H32" s="44">
        <v>13525</v>
      </c>
      <c r="I32" s="44">
        <v>6475</v>
      </c>
      <c r="J32" s="44">
        <v>0</v>
      </c>
      <c r="K32" s="48">
        <v>17952</v>
      </c>
      <c r="L32" s="49">
        <v>337564.7</v>
      </c>
      <c r="M32" s="49">
        <v>99996.53</v>
      </c>
      <c r="N32" s="10">
        <v>581612.78</v>
      </c>
      <c r="O32" s="10">
        <v>44628.74</v>
      </c>
      <c r="P32" s="10">
        <v>252760</v>
      </c>
      <c r="Q32" s="10">
        <v>123240</v>
      </c>
      <c r="R32" s="10">
        <v>0</v>
      </c>
      <c r="S32" s="10">
        <v>404034.03</v>
      </c>
      <c r="T32" s="50">
        <f t="shared" si="1"/>
        <v>28130.391666666666</v>
      </c>
      <c r="U32" s="50">
        <f t="shared" si="1"/>
        <v>8333.0441666666666</v>
      </c>
      <c r="V32" s="50">
        <f t="shared" si="1"/>
        <v>48467.731666666667</v>
      </c>
      <c r="W32" s="50">
        <f t="shared" si="1"/>
        <v>3719.0616666666665</v>
      </c>
      <c r="X32" s="50">
        <f t="shared" si="1"/>
        <v>21063.333333333332</v>
      </c>
      <c r="Y32" s="50">
        <f t="shared" si="1"/>
        <v>10270</v>
      </c>
      <c r="Z32" s="50">
        <f t="shared" si="1"/>
        <v>0</v>
      </c>
      <c r="AA32" s="50">
        <f t="shared" si="1"/>
        <v>33669.502500000002</v>
      </c>
      <c r="AB32" s="53">
        <f t="shared" si="2"/>
        <v>153653.065</v>
      </c>
      <c r="AC32" s="66" t="str">
        <f>VLOOKUP(ПРОДАЖИ!C:C,'ИЗ ОСНОВЫ НОМЕНКЛАТУР'!D:E,2,0)</f>
        <v>Кромочные материалы</v>
      </c>
      <c r="AD32" s="66" t="str">
        <f>VLOOKUP(C:C,'ИЗ ОСНОВЫ НОМЕНКЛАТУР'!D:F,3,0)</f>
        <v>Кромка ПВХ Китай</v>
      </c>
      <c r="AE32" s="66" t="str">
        <f>VLOOKUP(C:C,'ИЗ ОСНОВЫ НОМЕНКЛАТУР'!D:H,5,0)</f>
        <v>A</v>
      </c>
    </row>
    <row r="33" spans="1:31" ht="9.6" customHeight="1" x14ac:dyDescent="0.2">
      <c r="A33" s="45" t="s">
        <v>5</v>
      </c>
      <c r="B33" s="11"/>
      <c r="C33" s="11" t="s">
        <v>35</v>
      </c>
      <c r="D33" s="44">
        <v>36911</v>
      </c>
      <c r="E33" s="44">
        <v>13100</v>
      </c>
      <c r="F33" s="48">
        <v>0</v>
      </c>
      <c r="G33" s="48">
        <v>0</v>
      </c>
      <c r="H33" s="44">
        <v>4000</v>
      </c>
      <c r="I33" s="44">
        <v>6400</v>
      </c>
      <c r="J33" s="44">
        <v>0</v>
      </c>
      <c r="K33" s="48">
        <v>5000</v>
      </c>
      <c r="L33" s="49">
        <v>649633.6</v>
      </c>
      <c r="M33" s="49">
        <v>230560</v>
      </c>
      <c r="N33" s="10">
        <v>0</v>
      </c>
      <c r="O33" s="10">
        <v>0</v>
      </c>
      <c r="P33" s="10">
        <v>70729.55</v>
      </c>
      <c r="Q33" s="10">
        <v>112786.45</v>
      </c>
      <c r="R33" s="10">
        <v>0</v>
      </c>
      <c r="S33" s="10">
        <v>88000</v>
      </c>
      <c r="T33" s="50">
        <f t="shared" si="1"/>
        <v>54136.133333333331</v>
      </c>
      <c r="U33" s="50">
        <f t="shared" si="1"/>
        <v>19213.333333333332</v>
      </c>
      <c r="V33" s="50">
        <f t="shared" si="1"/>
        <v>0</v>
      </c>
      <c r="W33" s="50">
        <f t="shared" si="1"/>
        <v>0</v>
      </c>
      <c r="X33" s="50">
        <f t="shared" si="1"/>
        <v>5894.1291666666666</v>
      </c>
      <c r="Y33" s="50">
        <f t="shared" si="1"/>
        <v>9398.8708333333325</v>
      </c>
      <c r="Z33" s="50">
        <f t="shared" si="1"/>
        <v>0</v>
      </c>
      <c r="AA33" s="50">
        <f t="shared" si="1"/>
        <v>7333.333333333333</v>
      </c>
      <c r="AB33" s="53">
        <f t="shared" si="2"/>
        <v>95975.799999999988</v>
      </c>
      <c r="AC33" s="66" t="str">
        <f>VLOOKUP(ПРОДАЖИ!C:C,'ИЗ ОСНОВЫ НОМЕНКЛАТУР'!D:E,2,0)</f>
        <v>Кромочные материалы</v>
      </c>
      <c r="AD33" s="66" t="str">
        <f>VLOOKUP(C:C,'ИЗ ОСНОВЫ НОМЕНКЛАТУР'!D:F,3,0)</f>
        <v>Кромка ПВХ Китай</v>
      </c>
      <c r="AE33" s="66" t="str">
        <f>VLOOKUP(C:C,'ИЗ ОСНОВЫ НОМЕНКЛАТУР'!D:H,5,0)</f>
        <v>A</v>
      </c>
    </row>
    <row r="34" spans="1:31" ht="9.6" customHeight="1" x14ac:dyDescent="0.2">
      <c r="A34" s="45" t="s">
        <v>5</v>
      </c>
      <c r="B34" s="11"/>
      <c r="C34" s="11" t="s">
        <v>36</v>
      </c>
      <c r="D34" s="44">
        <v>4220</v>
      </c>
      <c r="E34" s="44">
        <v>0</v>
      </c>
      <c r="F34" s="48">
        <v>4292</v>
      </c>
      <c r="G34" s="48">
        <v>0</v>
      </c>
      <c r="H34" s="44">
        <v>17950</v>
      </c>
      <c r="I34" s="44">
        <v>15250</v>
      </c>
      <c r="J34" s="44">
        <v>600</v>
      </c>
      <c r="K34" s="48">
        <v>9369</v>
      </c>
      <c r="L34" s="49">
        <v>102860.59</v>
      </c>
      <c r="M34" s="49">
        <v>0</v>
      </c>
      <c r="N34" s="10">
        <v>106380.3</v>
      </c>
      <c r="O34" s="10">
        <v>0</v>
      </c>
      <c r="P34" s="10">
        <v>444012.16</v>
      </c>
      <c r="Q34" s="10">
        <v>378073.87</v>
      </c>
      <c r="R34" s="10">
        <v>14826.86</v>
      </c>
      <c r="S34" s="10">
        <v>232996.6</v>
      </c>
      <c r="T34" s="50">
        <f t="shared" si="1"/>
        <v>8571.7158333333336</v>
      </c>
      <c r="U34" s="50">
        <f t="shared" si="1"/>
        <v>0</v>
      </c>
      <c r="V34" s="50">
        <f t="shared" si="1"/>
        <v>8865.0249999999996</v>
      </c>
      <c r="W34" s="50">
        <f t="shared" si="1"/>
        <v>0</v>
      </c>
      <c r="X34" s="50">
        <f t="shared" si="1"/>
        <v>37001.013333333329</v>
      </c>
      <c r="Y34" s="50">
        <f t="shared" si="1"/>
        <v>31506.155833333334</v>
      </c>
      <c r="Z34" s="50">
        <f t="shared" si="1"/>
        <v>1235.5716666666667</v>
      </c>
      <c r="AA34" s="50">
        <f t="shared" si="1"/>
        <v>19416.383333333335</v>
      </c>
      <c r="AB34" s="53">
        <f t="shared" si="2"/>
        <v>106595.86500000001</v>
      </c>
      <c r="AC34" s="66" t="str">
        <f>VLOOKUP(ПРОДАЖИ!C:C,'ИЗ ОСНОВЫ НОМЕНКЛАТУР'!D:E,2,0)</f>
        <v>Кромочные материалы</v>
      </c>
      <c r="AD34" s="66" t="str">
        <f>VLOOKUP(C:C,'ИЗ ОСНОВЫ НОМЕНКЛАТУР'!D:F,3,0)</f>
        <v>Кромка ПВХ Китай</v>
      </c>
      <c r="AE34" s="66" t="str">
        <f>VLOOKUP(C:C,'ИЗ ОСНОВЫ НОМЕНКЛАТУР'!D:H,5,0)</f>
        <v>B</v>
      </c>
    </row>
    <row r="35" spans="1:31" ht="9.6" customHeight="1" x14ac:dyDescent="0.2">
      <c r="A35" s="45" t="s">
        <v>5</v>
      </c>
      <c r="B35" s="11"/>
      <c r="C35" s="11" t="s">
        <v>37</v>
      </c>
      <c r="D35" s="44">
        <v>25075</v>
      </c>
      <c r="E35" s="44">
        <v>36000</v>
      </c>
      <c r="F35" s="48">
        <v>19825</v>
      </c>
      <c r="G35" s="48">
        <v>4749</v>
      </c>
      <c r="H35" s="44">
        <v>11600</v>
      </c>
      <c r="I35" s="44">
        <v>3400</v>
      </c>
      <c r="J35" s="44">
        <v>0</v>
      </c>
      <c r="K35" s="48">
        <v>13014</v>
      </c>
      <c r="L35" s="49">
        <v>594120.06999999995</v>
      </c>
      <c r="M35" s="49">
        <v>827279.09</v>
      </c>
      <c r="N35" s="10">
        <v>443140.77</v>
      </c>
      <c r="O35" s="10">
        <v>105659.51</v>
      </c>
      <c r="P35" s="10">
        <v>257404</v>
      </c>
      <c r="Q35" s="10">
        <v>75446</v>
      </c>
      <c r="R35" s="10">
        <v>0</v>
      </c>
      <c r="S35" s="10">
        <v>288778.06</v>
      </c>
      <c r="T35" s="50">
        <f t="shared" si="1"/>
        <v>49510.005833333329</v>
      </c>
      <c r="U35" s="50">
        <f t="shared" si="1"/>
        <v>68939.924166666664</v>
      </c>
      <c r="V35" s="50">
        <f t="shared" si="1"/>
        <v>36928.397499999999</v>
      </c>
      <c r="W35" s="50">
        <f t="shared" si="1"/>
        <v>8804.9591666666656</v>
      </c>
      <c r="X35" s="50">
        <f t="shared" si="1"/>
        <v>21450.333333333332</v>
      </c>
      <c r="Y35" s="50">
        <f t="shared" si="1"/>
        <v>6287.166666666667</v>
      </c>
      <c r="Z35" s="50">
        <f t="shared" si="1"/>
        <v>0</v>
      </c>
      <c r="AA35" s="50">
        <f t="shared" si="1"/>
        <v>24064.838333333333</v>
      </c>
      <c r="AB35" s="53">
        <f t="shared" si="2"/>
        <v>215985.625</v>
      </c>
      <c r="AC35" s="66" t="str">
        <f>VLOOKUP(ПРОДАЖИ!C:C,'ИЗ ОСНОВЫ НОМЕНКЛАТУР'!D:E,2,0)</f>
        <v>Кромочные материалы</v>
      </c>
      <c r="AD35" s="66" t="str">
        <f>VLOOKUP(C:C,'ИЗ ОСНОВЫ НОМЕНКЛАТУР'!D:F,3,0)</f>
        <v>Кромка ПВХ Китай</v>
      </c>
      <c r="AE35" s="66" t="str">
        <f>VLOOKUP(C:C,'ИЗ ОСНОВЫ НОМЕНКЛАТУР'!D:H,5,0)</f>
        <v>A</v>
      </c>
    </row>
    <row r="36" spans="1:31" ht="9.6" customHeight="1" x14ac:dyDescent="0.2">
      <c r="A36" s="45" t="s">
        <v>5</v>
      </c>
      <c r="B36" s="11"/>
      <c r="C36" s="11" t="s">
        <v>38</v>
      </c>
      <c r="D36" s="44">
        <v>8612</v>
      </c>
      <c r="E36" s="44">
        <v>10000</v>
      </c>
      <c r="F36" s="48">
        <v>6289</v>
      </c>
      <c r="G36" s="48">
        <v>0</v>
      </c>
      <c r="H36" s="44">
        <v>2000</v>
      </c>
      <c r="I36" s="44">
        <v>8000</v>
      </c>
      <c r="J36" s="44">
        <v>0</v>
      </c>
      <c r="K36" s="48">
        <v>14609</v>
      </c>
      <c r="L36" s="49">
        <v>206731.04</v>
      </c>
      <c r="M36" s="49">
        <v>240123.07</v>
      </c>
      <c r="N36" s="10">
        <v>150936</v>
      </c>
      <c r="O36" s="10">
        <v>0</v>
      </c>
      <c r="P36" s="10">
        <v>48000.02</v>
      </c>
      <c r="Q36" s="10">
        <v>192000</v>
      </c>
      <c r="R36" s="10">
        <v>0</v>
      </c>
      <c r="S36" s="10">
        <v>352490.51</v>
      </c>
      <c r="T36" s="50">
        <f t="shared" si="1"/>
        <v>17227.586666666666</v>
      </c>
      <c r="U36" s="50">
        <f t="shared" si="1"/>
        <v>20010.255833333333</v>
      </c>
      <c r="V36" s="50">
        <f t="shared" si="1"/>
        <v>12578</v>
      </c>
      <c r="W36" s="50">
        <f t="shared" si="1"/>
        <v>0</v>
      </c>
      <c r="X36" s="50">
        <f t="shared" si="1"/>
        <v>4000.0016666666666</v>
      </c>
      <c r="Y36" s="50">
        <f t="shared" si="1"/>
        <v>16000</v>
      </c>
      <c r="Z36" s="50">
        <f t="shared" si="1"/>
        <v>0</v>
      </c>
      <c r="AA36" s="50">
        <f t="shared" si="1"/>
        <v>29374.209166666667</v>
      </c>
      <c r="AB36" s="53">
        <f t="shared" si="2"/>
        <v>99190.05333333333</v>
      </c>
      <c r="AC36" s="66" t="str">
        <f>VLOOKUP(ПРОДАЖИ!C:C,'ИЗ ОСНОВЫ НОМЕНКЛАТУР'!D:E,2,0)</f>
        <v>Кромочные материалы</v>
      </c>
      <c r="AD36" s="66" t="str">
        <f>VLOOKUP(C:C,'ИЗ ОСНОВЫ НОМЕНКЛАТУР'!D:F,3,0)</f>
        <v>Кромка ПВХ Китай</v>
      </c>
      <c r="AE36" s="66" t="str">
        <f>VLOOKUP(C:C,'ИЗ ОСНОВЫ НОМЕНКЛАТУР'!D:H,5,0)</f>
        <v>A</v>
      </c>
    </row>
    <row r="37" spans="1:31" ht="9.6" customHeight="1" x14ac:dyDescent="0.2">
      <c r="A37" s="45" t="s">
        <v>5</v>
      </c>
      <c r="B37" s="11"/>
      <c r="C37" s="11" t="s">
        <v>39</v>
      </c>
      <c r="D37" s="44">
        <v>25136</v>
      </c>
      <c r="E37" s="44">
        <v>36000</v>
      </c>
      <c r="F37" s="48">
        <v>0</v>
      </c>
      <c r="G37" s="48">
        <v>1805</v>
      </c>
      <c r="H37" s="44">
        <v>1200</v>
      </c>
      <c r="I37" s="44">
        <v>1800</v>
      </c>
      <c r="J37" s="44">
        <v>200</v>
      </c>
      <c r="K37" s="48">
        <v>12449</v>
      </c>
      <c r="L37" s="49">
        <v>463834.3</v>
      </c>
      <c r="M37" s="49">
        <v>662142.46</v>
      </c>
      <c r="N37" s="10">
        <v>0</v>
      </c>
      <c r="O37" s="10">
        <v>31768</v>
      </c>
      <c r="P37" s="10">
        <v>21120</v>
      </c>
      <c r="Q37" s="10">
        <v>31680</v>
      </c>
      <c r="R37" s="10">
        <v>3660</v>
      </c>
      <c r="S37" s="10">
        <v>229266.09</v>
      </c>
      <c r="T37" s="50">
        <f t="shared" si="1"/>
        <v>38652.85833333333</v>
      </c>
      <c r="U37" s="50">
        <f t="shared" si="1"/>
        <v>55178.53833333333</v>
      </c>
      <c r="V37" s="50">
        <f t="shared" si="1"/>
        <v>0</v>
      </c>
      <c r="W37" s="50">
        <f t="shared" si="1"/>
        <v>2647.3333333333335</v>
      </c>
      <c r="X37" s="50">
        <f t="shared" si="1"/>
        <v>1760</v>
      </c>
      <c r="Y37" s="50">
        <f t="shared" si="1"/>
        <v>2640</v>
      </c>
      <c r="Z37" s="50">
        <f t="shared" si="1"/>
        <v>305</v>
      </c>
      <c r="AA37" s="50">
        <f t="shared" si="1"/>
        <v>19105.5075</v>
      </c>
      <c r="AB37" s="53">
        <f t="shared" si="2"/>
        <v>120289.23749999999</v>
      </c>
      <c r="AC37" s="66" t="str">
        <f>VLOOKUP(ПРОДАЖИ!C:C,'ИЗ ОСНОВЫ НОМЕНКЛАТУР'!D:E,2,0)</f>
        <v>Кромочные материалы</v>
      </c>
      <c r="AD37" s="66" t="str">
        <f>VLOOKUP(C:C,'ИЗ ОСНОВЫ НОМЕНКЛАТУР'!D:F,3,0)</f>
        <v>Кромка ПВХ Китай</v>
      </c>
      <c r="AE37" s="66" t="str">
        <f>VLOOKUP(C:C,'ИЗ ОСНОВЫ НОМЕНКЛАТУР'!D:H,5,0)</f>
        <v>A</v>
      </c>
    </row>
    <row r="38" spans="1:31" ht="9.6" customHeight="1" x14ac:dyDescent="0.2">
      <c r="A38" s="45" t="s">
        <v>5</v>
      </c>
      <c r="B38" s="11"/>
      <c r="C38" s="11" t="s">
        <v>40</v>
      </c>
      <c r="D38" s="44">
        <v>9643</v>
      </c>
      <c r="E38" s="44">
        <v>9000</v>
      </c>
      <c r="F38" s="48">
        <v>4862</v>
      </c>
      <c r="G38" s="48">
        <v>350</v>
      </c>
      <c r="H38" s="44">
        <v>14615</v>
      </c>
      <c r="I38" s="44">
        <v>12400</v>
      </c>
      <c r="J38" s="44">
        <v>200</v>
      </c>
      <c r="K38" s="48">
        <v>3668</v>
      </c>
      <c r="L38" s="49">
        <v>274157.18</v>
      </c>
      <c r="M38" s="49">
        <v>259753.19</v>
      </c>
      <c r="N38" s="10">
        <v>132380.17000000001</v>
      </c>
      <c r="O38" s="10">
        <v>10157</v>
      </c>
      <c r="P38" s="10">
        <v>378497.1</v>
      </c>
      <c r="Q38" s="10">
        <v>319014</v>
      </c>
      <c r="R38" s="10">
        <v>5329.09</v>
      </c>
      <c r="S38" s="10">
        <v>100228.17</v>
      </c>
      <c r="T38" s="50">
        <f t="shared" si="1"/>
        <v>22846.431666666667</v>
      </c>
      <c r="U38" s="50">
        <f t="shared" si="1"/>
        <v>21646.099166666667</v>
      </c>
      <c r="V38" s="50">
        <f t="shared" si="1"/>
        <v>11031.680833333334</v>
      </c>
      <c r="W38" s="50">
        <f t="shared" si="1"/>
        <v>846.41666666666663</v>
      </c>
      <c r="X38" s="50">
        <f t="shared" si="1"/>
        <v>31541.424999999999</v>
      </c>
      <c r="Y38" s="50">
        <f t="shared" si="1"/>
        <v>26584.5</v>
      </c>
      <c r="Z38" s="50">
        <f t="shared" si="1"/>
        <v>444.09083333333336</v>
      </c>
      <c r="AA38" s="50">
        <f t="shared" si="1"/>
        <v>8352.3474999999999</v>
      </c>
      <c r="AB38" s="53">
        <f t="shared" si="2"/>
        <v>123292.99166666667</v>
      </c>
      <c r="AC38" s="66" t="str">
        <f>VLOOKUP(ПРОДАЖИ!C:C,'ИЗ ОСНОВЫ НОМЕНКЛАТУР'!D:E,2,0)</f>
        <v>Кромочные материалы</v>
      </c>
      <c r="AD38" s="66" t="str">
        <f>VLOOKUP(C:C,'ИЗ ОСНОВЫ НОМЕНКЛАТУР'!D:F,3,0)</f>
        <v>Кромка ПВХ Китай</v>
      </c>
      <c r="AE38" s="66" t="str">
        <f>VLOOKUP(C:C,'ИЗ ОСНОВЫ НОМЕНКЛАТУР'!D:H,5,0)</f>
        <v>A</v>
      </c>
    </row>
    <row r="39" spans="1:31" ht="9.6" customHeight="1" x14ac:dyDescent="0.2">
      <c r="A39" s="45" t="s">
        <v>5</v>
      </c>
      <c r="B39" s="11"/>
      <c r="C39" s="11" t="s">
        <v>41</v>
      </c>
      <c r="D39" s="44">
        <v>15811</v>
      </c>
      <c r="E39" s="44">
        <v>2800</v>
      </c>
      <c r="F39" s="48">
        <v>6974</v>
      </c>
      <c r="G39" s="48">
        <v>1489</v>
      </c>
      <c r="H39" s="44">
        <v>11180</v>
      </c>
      <c r="I39" s="44">
        <v>5000</v>
      </c>
      <c r="J39" s="44">
        <v>400</v>
      </c>
      <c r="K39" s="48">
        <v>7197</v>
      </c>
      <c r="L39" s="49">
        <v>444027.6</v>
      </c>
      <c r="M39" s="49">
        <v>78585.34</v>
      </c>
      <c r="N39" s="10">
        <v>198571.82</v>
      </c>
      <c r="O39" s="10">
        <v>43367.27</v>
      </c>
      <c r="P39" s="10">
        <v>293848.84999999998</v>
      </c>
      <c r="Q39" s="10">
        <v>130957.63</v>
      </c>
      <c r="R39" s="10">
        <v>10426.39</v>
      </c>
      <c r="S39" s="10">
        <v>188825.42</v>
      </c>
      <c r="T39" s="50">
        <f t="shared" si="1"/>
        <v>37002.299999999996</v>
      </c>
      <c r="U39" s="50">
        <f t="shared" si="1"/>
        <v>6548.7783333333327</v>
      </c>
      <c r="V39" s="50">
        <f t="shared" si="1"/>
        <v>16547.651666666668</v>
      </c>
      <c r="W39" s="50">
        <f t="shared" si="1"/>
        <v>3613.9391666666666</v>
      </c>
      <c r="X39" s="50">
        <f t="shared" si="1"/>
        <v>24487.404166666664</v>
      </c>
      <c r="Y39" s="50">
        <f t="shared" si="1"/>
        <v>10913.135833333334</v>
      </c>
      <c r="Z39" s="50">
        <f t="shared" si="1"/>
        <v>868.86583333333328</v>
      </c>
      <c r="AA39" s="50">
        <f t="shared" si="1"/>
        <v>15735.451666666668</v>
      </c>
      <c r="AB39" s="53">
        <f t="shared" si="2"/>
        <v>115717.52666666664</v>
      </c>
      <c r="AC39" s="66" t="str">
        <f>VLOOKUP(ПРОДАЖИ!C:C,'ИЗ ОСНОВЫ НОМЕНКЛАТУР'!D:E,2,0)</f>
        <v>Кромочные материалы</v>
      </c>
      <c r="AD39" s="66" t="str">
        <f>VLOOKUP(C:C,'ИЗ ОСНОВЫ НОМЕНКЛАТУР'!D:F,3,0)</f>
        <v>Кромка ПВХ Китай</v>
      </c>
      <c r="AE39" s="66" t="str">
        <f>VLOOKUP(C:C,'ИЗ ОСНОВЫ НОМЕНКЛАТУР'!D:H,5,0)</f>
        <v>B</v>
      </c>
    </row>
    <row r="40" spans="1:31" ht="9.6" customHeight="1" x14ac:dyDescent="0.2">
      <c r="A40" s="45" t="s">
        <v>5</v>
      </c>
      <c r="B40" s="11"/>
      <c r="C40" s="11" t="s">
        <v>42</v>
      </c>
      <c r="D40" s="44">
        <v>13500</v>
      </c>
      <c r="E40" s="44">
        <v>0</v>
      </c>
      <c r="F40" s="48">
        <v>4563</v>
      </c>
      <c r="G40" s="48">
        <v>0</v>
      </c>
      <c r="H40" s="44">
        <v>11200</v>
      </c>
      <c r="I40" s="44">
        <v>7800</v>
      </c>
      <c r="J40" s="44">
        <v>0</v>
      </c>
      <c r="K40" s="48">
        <v>3036</v>
      </c>
      <c r="L40" s="49">
        <v>333813.56</v>
      </c>
      <c r="M40" s="49">
        <v>0</v>
      </c>
      <c r="N40" s="10">
        <v>111311.93</v>
      </c>
      <c r="O40" s="10">
        <v>0</v>
      </c>
      <c r="P40" s="10">
        <v>273839.61</v>
      </c>
      <c r="Q40" s="10">
        <v>190960.35</v>
      </c>
      <c r="R40" s="10">
        <v>0</v>
      </c>
      <c r="S40" s="10">
        <v>74238.5</v>
      </c>
      <c r="T40" s="50">
        <f t="shared" si="1"/>
        <v>27817.796666666665</v>
      </c>
      <c r="U40" s="50">
        <f t="shared" si="1"/>
        <v>0</v>
      </c>
      <c r="V40" s="50">
        <f t="shared" si="1"/>
        <v>9275.9941666666655</v>
      </c>
      <c r="W40" s="50">
        <f t="shared" si="1"/>
        <v>0</v>
      </c>
      <c r="X40" s="50">
        <f t="shared" si="1"/>
        <v>22819.967499999999</v>
      </c>
      <c r="Y40" s="50">
        <f t="shared" si="1"/>
        <v>15913.362500000001</v>
      </c>
      <c r="Z40" s="50">
        <f t="shared" si="1"/>
        <v>0</v>
      </c>
      <c r="AA40" s="50">
        <f t="shared" si="1"/>
        <v>6186.541666666667</v>
      </c>
      <c r="AB40" s="53">
        <f t="shared" si="2"/>
        <v>82013.662500000006</v>
      </c>
      <c r="AC40" s="66" t="str">
        <f>VLOOKUP(ПРОДАЖИ!C:C,'ИЗ ОСНОВЫ НОМЕНКЛАТУР'!D:E,2,0)</f>
        <v>Кромочные материалы</v>
      </c>
      <c r="AD40" s="66" t="str">
        <f>VLOOKUP(C:C,'ИЗ ОСНОВЫ НОМЕНКЛАТУР'!D:F,3,0)</f>
        <v>Кромка ПВХ Китай</v>
      </c>
      <c r="AE40" s="66" t="str">
        <f>VLOOKUP(C:C,'ИЗ ОСНОВЫ НОМЕНКЛАТУР'!D:H,5,0)</f>
        <v>B</v>
      </c>
    </row>
    <row r="41" spans="1:31" ht="9.6" customHeight="1" x14ac:dyDescent="0.2">
      <c r="A41" s="45" t="s">
        <v>5</v>
      </c>
      <c r="B41" s="11"/>
      <c r="C41" s="11" t="s">
        <v>43</v>
      </c>
      <c r="D41" s="44">
        <v>14402</v>
      </c>
      <c r="E41" s="44">
        <v>2000</v>
      </c>
      <c r="F41" s="48">
        <v>5314</v>
      </c>
      <c r="G41" s="48">
        <v>1973</v>
      </c>
      <c r="H41" s="44">
        <v>12385</v>
      </c>
      <c r="I41" s="44">
        <v>11800</v>
      </c>
      <c r="J41" s="44">
        <v>0</v>
      </c>
      <c r="K41" s="48">
        <v>8043</v>
      </c>
      <c r="L41" s="49">
        <v>416699.86</v>
      </c>
      <c r="M41" s="49">
        <v>57722.9</v>
      </c>
      <c r="N41" s="10">
        <v>150059.47</v>
      </c>
      <c r="O41" s="10">
        <v>55859.85</v>
      </c>
      <c r="P41" s="10">
        <v>341140.07</v>
      </c>
      <c r="Q41" s="10">
        <v>325295.40999999997</v>
      </c>
      <c r="R41" s="10">
        <v>0</v>
      </c>
      <c r="S41" s="10">
        <v>231486.22</v>
      </c>
      <c r="T41" s="50">
        <f t="shared" si="1"/>
        <v>34724.988333333335</v>
      </c>
      <c r="U41" s="50">
        <f t="shared" si="1"/>
        <v>4810.2416666666668</v>
      </c>
      <c r="V41" s="50">
        <f t="shared" si="1"/>
        <v>12504.955833333333</v>
      </c>
      <c r="W41" s="50">
        <f t="shared" si="1"/>
        <v>4654.9875000000002</v>
      </c>
      <c r="X41" s="50">
        <f t="shared" si="1"/>
        <v>28428.339166666668</v>
      </c>
      <c r="Y41" s="50">
        <f t="shared" si="1"/>
        <v>27107.950833333332</v>
      </c>
      <c r="Z41" s="50">
        <f t="shared" si="1"/>
        <v>0</v>
      </c>
      <c r="AA41" s="50">
        <f t="shared" si="1"/>
        <v>19290.518333333333</v>
      </c>
      <c r="AB41" s="53">
        <f t="shared" si="2"/>
        <v>131521.98166666669</v>
      </c>
      <c r="AC41" s="66" t="str">
        <f>VLOOKUP(ПРОДАЖИ!C:C,'ИЗ ОСНОВЫ НОМЕНКЛАТУР'!D:E,2,0)</f>
        <v>Кромочные материалы</v>
      </c>
      <c r="AD41" s="66" t="str">
        <f>VLOOKUP(C:C,'ИЗ ОСНОВЫ НОМЕНКЛАТУР'!D:F,3,0)</f>
        <v>Кромка ПВХ Китай</v>
      </c>
      <c r="AE41" s="66" t="str">
        <f>VLOOKUP(C:C,'ИЗ ОСНОВЫ НОМЕНКЛАТУР'!D:H,5,0)</f>
        <v>A</v>
      </c>
    </row>
    <row r="42" spans="1:31" ht="9.6" customHeight="1" x14ac:dyDescent="0.2">
      <c r="A42" s="45" t="s">
        <v>5</v>
      </c>
      <c r="B42" s="11"/>
      <c r="C42" s="11" t="s">
        <v>44</v>
      </c>
      <c r="D42" s="44">
        <v>28373</v>
      </c>
      <c r="E42" s="44">
        <v>22400</v>
      </c>
      <c r="F42" s="48">
        <v>8850</v>
      </c>
      <c r="G42" s="48">
        <v>2266</v>
      </c>
      <c r="H42" s="44">
        <v>7613</v>
      </c>
      <c r="I42" s="44">
        <v>3600</v>
      </c>
      <c r="J42" s="44">
        <v>400</v>
      </c>
      <c r="K42" s="48">
        <v>11119</v>
      </c>
      <c r="L42" s="49">
        <v>661917.30000000005</v>
      </c>
      <c r="M42" s="49">
        <v>522210.45</v>
      </c>
      <c r="N42" s="10">
        <v>211141.91</v>
      </c>
      <c r="O42" s="10">
        <v>51770.3</v>
      </c>
      <c r="P42" s="10">
        <v>175681.11</v>
      </c>
      <c r="Q42" s="10">
        <v>82976.78</v>
      </c>
      <c r="R42" s="10">
        <v>9377.1</v>
      </c>
      <c r="S42" s="10">
        <v>260659.65</v>
      </c>
      <c r="T42" s="50">
        <f t="shared" si="1"/>
        <v>55159.775000000001</v>
      </c>
      <c r="U42" s="50">
        <f t="shared" si="1"/>
        <v>43517.537499999999</v>
      </c>
      <c r="V42" s="50">
        <f t="shared" si="1"/>
        <v>17595.159166666668</v>
      </c>
      <c r="W42" s="50">
        <f t="shared" si="1"/>
        <v>4314.1916666666666</v>
      </c>
      <c r="X42" s="50">
        <f t="shared" si="1"/>
        <v>14640.092499999999</v>
      </c>
      <c r="Y42" s="50">
        <f t="shared" si="1"/>
        <v>6914.7316666666666</v>
      </c>
      <c r="Z42" s="50">
        <f t="shared" si="1"/>
        <v>781.42500000000007</v>
      </c>
      <c r="AA42" s="50">
        <f t="shared" si="1"/>
        <v>21721.637500000001</v>
      </c>
      <c r="AB42" s="53">
        <f t="shared" si="2"/>
        <v>164644.54999999999</v>
      </c>
      <c r="AC42" s="66" t="str">
        <f>VLOOKUP(ПРОДАЖИ!C:C,'ИЗ ОСНОВЫ НОМЕНКЛАТУР'!D:E,2,0)</f>
        <v>Кромочные материалы</v>
      </c>
      <c r="AD42" s="66" t="str">
        <f>VLOOKUP(C:C,'ИЗ ОСНОВЫ НОМЕНКЛАТУР'!D:F,3,0)</f>
        <v>Кромка ПВХ Китай</v>
      </c>
      <c r="AE42" s="66" t="str">
        <f>VLOOKUP(C:C,'ИЗ ОСНОВЫ НОМЕНКЛАТУР'!D:H,5,0)</f>
        <v>A</v>
      </c>
    </row>
    <row r="43" spans="1:31" ht="9.6" customHeight="1" x14ac:dyDescent="0.2">
      <c r="A43" s="45" t="s">
        <v>5</v>
      </c>
      <c r="B43" s="11"/>
      <c r="C43" s="11" t="s">
        <v>45</v>
      </c>
      <c r="D43" s="44">
        <v>11215</v>
      </c>
      <c r="E43" s="44">
        <v>6500</v>
      </c>
      <c r="F43" s="48">
        <v>3999</v>
      </c>
      <c r="G43" s="48">
        <v>355</v>
      </c>
      <c r="H43" s="44">
        <v>7394</v>
      </c>
      <c r="I43" s="44">
        <v>11000</v>
      </c>
      <c r="J43" s="44">
        <v>200</v>
      </c>
      <c r="K43" s="48">
        <v>11676</v>
      </c>
      <c r="L43" s="49">
        <v>317284.93</v>
      </c>
      <c r="M43" s="49">
        <v>183208.91</v>
      </c>
      <c r="N43" s="10">
        <v>118443.16</v>
      </c>
      <c r="O43" s="10">
        <v>10535.46</v>
      </c>
      <c r="P43" s="10">
        <v>199140.54</v>
      </c>
      <c r="Q43" s="10">
        <v>299083.38</v>
      </c>
      <c r="R43" s="10">
        <v>5853.02</v>
      </c>
      <c r="S43" s="10">
        <v>323811.03000000003</v>
      </c>
      <c r="T43" s="50">
        <f t="shared" si="1"/>
        <v>26440.410833333332</v>
      </c>
      <c r="U43" s="50">
        <f t="shared" si="1"/>
        <v>15267.409166666666</v>
      </c>
      <c r="V43" s="50">
        <f t="shared" si="1"/>
        <v>9870.2633333333342</v>
      </c>
      <c r="W43" s="50">
        <f t="shared" si="1"/>
        <v>877.95499999999993</v>
      </c>
      <c r="X43" s="50">
        <f t="shared" si="1"/>
        <v>16595.045000000002</v>
      </c>
      <c r="Y43" s="50">
        <f t="shared" si="1"/>
        <v>24923.615000000002</v>
      </c>
      <c r="Z43" s="50">
        <f t="shared" si="1"/>
        <v>487.75166666666672</v>
      </c>
      <c r="AA43" s="50">
        <f t="shared" si="1"/>
        <v>26984.252500000002</v>
      </c>
      <c r="AB43" s="53">
        <f t="shared" si="2"/>
        <v>121446.70250000001</v>
      </c>
      <c r="AC43" s="66" t="str">
        <f>VLOOKUP(ПРОДАЖИ!C:C,'ИЗ ОСНОВЫ НОМЕНКЛАТУР'!D:E,2,0)</f>
        <v>Кромочные материалы</v>
      </c>
      <c r="AD43" s="66" t="str">
        <f>VLOOKUP(C:C,'ИЗ ОСНОВЫ НОМЕНКЛАТУР'!D:F,3,0)</f>
        <v>Кромка ПВХ Китай</v>
      </c>
      <c r="AE43" s="66" t="str">
        <f>VLOOKUP(C:C,'ИЗ ОСНОВЫ НОМЕНКЛАТУР'!D:H,5,0)</f>
        <v>B</v>
      </c>
    </row>
    <row r="44" spans="1:31" ht="9.6" customHeight="1" x14ac:dyDescent="0.2">
      <c r="A44" s="45" t="s">
        <v>5</v>
      </c>
      <c r="B44" s="11"/>
      <c r="C44" s="11" t="s">
        <v>46</v>
      </c>
      <c r="D44" s="44">
        <v>4411</v>
      </c>
      <c r="E44" s="44">
        <v>0</v>
      </c>
      <c r="F44" s="48">
        <v>5081</v>
      </c>
      <c r="G44" s="48">
        <v>0</v>
      </c>
      <c r="H44" s="44">
        <v>12004</v>
      </c>
      <c r="I44" s="44">
        <v>6650</v>
      </c>
      <c r="J44" s="44">
        <v>0</v>
      </c>
      <c r="K44" s="48">
        <v>6421</v>
      </c>
      <c r="L44" s="49">
        <v>105864</v>
      </c>
      <c r="M44" s="49">
        <v>0</v>
      </c>
      <c r="N44" s="10">
        <v>123552.63</v>
      </c>
      <c r="O44" s="10">
        <v>0</v>
      </c>
      <c r="P44" s="10">
        <v>291667.28999999998</v>
      </c>
      <c r="Q44" s="10">
        <v>161497.39000000001</v>
      </c>
      <c r="R44" s="10">
        <v>0</v>
      </c>
      <c r="S44" s="10">
        <v>156560.60999999999</v>
      </c>
      <c r="T44" s="50">
        <f t="shared" si="1"/>
        <v>8822</v>
      </c>
      <c r="U44" s="50">
        <f t="shared" si="1"/>
        <v>0</v>
      </c>
      <c r="V44" s="50">
        <f t="shared" si="1"/>
        <v>10296.0525</v>
      </c>
      <c r="W44" s="50">
        <f t="shared" si="1"/>
        <v>0</v>
      </c>
      <c r="X44" s="50">
        <f t="shared" si="1"/>
        <v>24305.607499999998</v>
      </c>
      <c r="Y44" s="50">
        <f t="shared" si="1"/>
        <v>13458.115833333335</v>
      </c>
      <c r="Z44" s="50">
        <f t="shared" si="1"/>
        <v>0</v>
      </c>
      <c r="AA44" s="50">
        <f t="shared" si="1"/>
        <v>13046.717499999999</v>
      </c>
      <c r="AB44" s="53">
        <f t="shared" si="2"/>
        <v>69928.493333333332</v>
      </c>
      <c r="AC44" s="66" t="str">
        <f>VLOOKUP(ПРОДАЖИ!C:C,'ИЗ ОСНОВЫ НОМЕНКЛАТУР'!D:E,2,0)</f>
        <v>Кромочные материалы</v>
      </c>
      <c r="AD44" s="66" t="str">
        <f>VLOOKUP(C:C,'ИЗ ОСНОВЫ НОМЕНКЛАТУР'!D:F,3,0)</f>
        <v>Кромка ПВХ Китай</v>
      </c>
      <c r="AE44" s="66" t="str">
        <f>VLOOKUP(C:C,'ИЗ ОСНОВЫ НОМЕНКЛАТУР'!D:H,5,0)</f>
        <v>B</v>
      </c>
    </row>
    <row r="45" spans="1:31" ht="9.6" customHeight="1" x14ac:dyDescent="0.2">
      <c r="A45" s="45" t="s">
        <v>5</v>
      </c>
      <c r="B45" s="11"/>
      <c r="C45" s="11" t="s">
        <v>47</v>
      </c>
      <c r="D45" s="44">
        <v>18780</v>
      </c>
      <c r="E45" s="44">
        <v>5129</v>
      </c>
      <c r="F45" s="48">
        <v>4896</v>
      </c>
      <c r="G45" s="48">
        <v>1027</v>
      </c>
      <c r="H45" s="44">
        <v>6614</v>
      </c>
      <c r="I45" s="44">
        <v>4488</v>
      </c>
      <c r="J45" s="44">
        <v>0</v>
      </c>
      <c r="K45" s="48">
        <v>1065</v>
      </c>
      <c r="L45" s="49">
        <v>501858.62</v>
      </c>
      <c r="M45" s="49">
        <v>139955.23000000001</v>
      </c>
      <c r="N45" s="10">
        <v>126674.97</v>
      </c>
      <c r="O45" s="10">
        <v>28043.82</v>
      </c>
      <c r="P45" s="10">
        <v>176455.05</v>
      </c>
      <c r="Q45" s="10">
        <v>119641.3</v>
      </c>
      <c r="R45" s="10">
        <v>0</v>
      </c>
      <c r="S45" s="10">
        <v>31808.5</v>
      </c>
      <c r="T45" s="50">
        <f t="shared" si="1"/>
        <v>41821.551666666666</v>
      </c>
      <c r="U45" s="50">
        <f t="shared" si="1"/>
        <v>11662.935833333335</v>
      </c>
      <c r="V45" s="50">
        <f t="shared" si="1"/>
        <v>10556.247499999999</v>
      </c>
      <c r="W45" s="50">
        <f t="shared" si="1"/>
        <v>2336.9850000000001</v>
      </c>
      <c r="X45" s="50">
        <f t="shared" si="1"/>
        <v>14704.5875</v>
      </c>
      <c r="Y45" s="50">
        <f t="shared" si="1"/>
        <v>9970.1083333333336</v>
      </c>
      <c r="Z45" s="50">
        <f t="shared" si="1"/>
        <v>0</v>
      </c>
      <c r="AA45" s="50">
        <f t="shared" si="1"/>
        <v>2650.7083333333335</v>
      </c>
      <c r="AB45" s="53">
        <f t="shared" si="2"/>
        <v>93703.124166666661</v>
      </c>
      <c r="AC45" s="66" t="str">
        <f>VLOOKUP(ПРОДАЖИ!C:C,'ИЗ ОСНОВЫ НОМЕНКЛАТУР'!D:E,2,0)</f>
        <v>Кромочные материалы</v>
      </c>
      <c r="AD45" s="66" t="str">
        <f>VLOOKUP(C:C,'ИЗ ОСНОВЫ НОМЕНКЛАТУР'!D:F,3,0)</f>
        <v>Кромка ПВХ Китай</v>
      </c>
      <c r="AE45" s="66" t="str">
        <f>VLOOKUP(C:C,'ИЗ ОСНОВЫ НОМЕНКЛАТУР'!D:H,5,0)</f>
        <v>B</v>
      </c>
    </row>
    <row r="46" spans="1:31" ht="9.6" customHeight="1" x14ac:dyDescent="0.2">
      <c r="A46" s="45" t="s">
        <v>5</v>
      </c>
      <c r="B46" s="11"/>
      <c r="C46" s="11" t="s">
        <v>48</v>
      </c>
      <c r="D46" s="44">
        <v>16931</v>
      </c>
      <c r="E46" s="44">
        <v>0</v>
      </c>
      <c r="F46" s="48">
        <v>6815</v>
      </c>
      <c r="G46" s="48">
        <v>0</v>
      </c>
      <c r="H46" s="44">
        <v>4000</v>
      </c>
      <c r="I46" s="44">
        <v>3000</v>
      </c>
      <c r="J46" s="44">
        <v>400</v>
      </c>
      <c r="K46" s="48">
        <v>4592</v>
      </c>
      <c r="L46" s="49">
        <v>424107.13</v>
      </c>
      <c r="M46" s="49">
        <v>0</v>
      </c>
      <c r="N46" s="10">
        <v>167748.79999999999</v>
      </c>
      <c r="O46" s="10">
        <v>0</v>
      </c>
      <c r="P46" s="10">
        <v>98380</v>
      </c>
      <c r="Q46" s="10">
        <v>73820</v>
      </c>
      <c r="R46" s="10">
        <v>9718.74</v>
      </c>
      <c r="S46" s="10">
        <v>110784.52</v>
      </c>
      <c r="T46" s="50">
        <f t="shared" si="1"/>
        <v>35342.260833333334</v>
      </c>
      <c r="U46" s="50">
        <f t="shared" si="1"/>
        <v>0</v>
      </c>
      <c r="V46" s="50">
        <f t="shared" si="1"/>
        <v>13979.066666666666</v>
      </c>
      <c r="W46" s="50">
        <f t="shared" si="1"/>
        <v>0</v>
      </c>
      <c r="X46" s="50">
        <f t="shared" si="1"/>
        <v>8198.3333333333339</v>
      </c>
      <c r="Y46" s="50">
        <f t="shared" si="1"/>
        <v>6151.666666666667</v>
      </c>
      <c r="Z46" s="50">
        <f t="shared" si="1"/>
        <v>809.89499999999998</v>
      </c>
      <c r="AA46" s="50">
        <f t="shared" si="1"/>
        <v>9232.0433333333331</v>
      </c>
      <c r="AB46" s="53">
        <f t="shared" si="2"/>
        <v>73713.265833333324</v>
      </c>
      <c r="AC46" s="66" t="str">
        <f>VLOOKUP(ПРОДАЖИ!C:C,'ИЗ ОСНОВЫ НОМЕНКЛАТУР'!D:E,2,0)</f>
        <v>Кромочные материалы</v>
      </c>
      <c r="AD46" s="66" t="str">
        <f>VLOOKUP(C:C,'ИЗ ОСНОВЫ НОМЕНКЛАТУР'!D:F,3,0)</f>
        <v>Кромка ПВХ Китай</v>
      </c>
      <c r="AE46" s="66" t="str">
        <f>VLOOKUP(C:C,'ИЗ ОСНОВЫ НОМЕНКЛАТУР'!D:H,5,0)</f>
        <v>B</v>
      </c>
    </row>
    <row r="47" spans="1:31" ht="9.6" customHeight="1" x14ac:dyDescent="0.2">
      <c r="A47" s="45" t="s">
        <v>5</v>
      </c>
      <c r="B47" s="11"/>
      <c r="C47" s="11" t="s">
        <v>49</v>
      </c>
      <c r="D47" s="44">
        <v>17318</v>
      </c>
      <c r="E47" s="44">
        <v>0</v>
      </c>
      <c r="F47" s="48">
        <v>1394</v>
      </c>
      <c r="G47" s="48">
        <v>0</v>
      </c>
      <c r="H47" s="44">
        <v>3800</v>
      </c>
      <c r="I47" s="44">
        <v>1200</v>
      </c>
      <c r="J47" s="44">
        <v>0</v>
      </c>
      <c r="K47" s="48">
        <v>10024</v>
      </c>
      <c r="L47" s="49">
        <v>423401.6</v>
      </c>
      <c r="M47" s="49">
        <v>0</v>
      </c>
      <c r="N47" s="10">
        <v>33456</v>
      </c>
      <c r="O47" s="10">
        <v>0</v>
      </c>
      <c r="P47" s="10">
        <v>91200</v>
      </c>
      <c r="Q47" s="10">
        <v>28800</v>
      </c>
      <c r="R47" s="10">
        <v>0</v>
      </c>
      <c r="S47" s="10">
        <v>240576</v>
      </c>
      <c r="T47" s="50">
        <f t="shared" si="1"/>
        <v>35283.466666666667</v>
      </c>
      <c r="U47" s="50">
        <f t="shared" si="1"/>
        <v>0</v>
      </c>
      <c r="V47" s="50">
        <f t="shared" si="1"/>
        <v>2788</v>
      </c>
      <c r="W47" s="50">
        <f t="shared" si="1"/>
        <v>0</v>
      </c>
      <c r="X47" s="50">
        <f t="shared" si="1"/>
        <v>7600</v>
      </c>
      <c r="Y47" s="50">
        <f t="shared" si="1"/>
        <v>2400</v>
      </c>
      <c r="Z47" s="50">
        <f t="shared" si="1"/>
        <v>0</v>
      </c>
      <c r="AA47" s="50">
        <f t="shared" si="1"/>
        <v>20048</v>
      </c>
      <c r="AB47" s="53">
        <f t="shared" si="2"/>
        <v>68119.466666666674</v>
      </c>
      <c r="AC47" s="66" t="str">
        <f>VLOOKUP(ПРОДАЖИ!C:C,'ИЗ ОСНОВЫ НОМЕНКЛАТУР'!D:E,2,0)</f>
        <v>Кромочные материалы</v>
      </c>
      <c r="AD47" s="66" t="str">
        <f>VLOOKUP(C:C,'ИЗ ОСНОВЫ НОМЕНКЛАТУР'!D:F,3,0)</f>
        <v>Кромка ПВХ Китай</v>
      </c>
      <c r="AE47" s="66" t="str">
        <f>VLOOKUP(C:C,'ИЗ ОСНОВЫ НОМЕНКЛАТУР'!D:H,5,0)</f>
        <v>B</v>
      </c>
    </row>
    <row r="48" spans="1:31" ht="9.6" customHeight="1" x14ac:dyDescent="0.2">
      <c r="A48" s="45" t="s">
        <v>5</v>
      </c>
      <c r="B48" s="11"/>
      <c r="C48" s="11" t="s">
        <v>50</v>
      </c>
      <c r="D48" s="44">
        <v>12653</v>
      </c>
      <c r="E48" s="44">
        <v>0</v>
      </c>
      <c r="F48" s="48">
        <v>4747</v>
      </c>
      <c r="G48" s="48">
        <v>312</v>
      </c>
      <c r="H48" s="44">
        <v>12974</v>
      </c>
      <c r="I48" s="44">
        <v>9900</v>
      </c>
      <c r="J48" s="44">
        <v>0</v>
      </c>
      <c r="K48" s="48">
        <v>1722</v>
      </c>
      <c r="L48" s="49">
        <v>350299.79</v>
      </c>
      <c r="M48" s="49">
        <v>0</v>
      </c>
      <c r="N48" s="10">
        <v>132988.59</v>
      </c>
      <c r="O48" s="10">
        <v>9334.8700000000008</v>
      </c>
      <c r="P48" s="10">
        <v>330713.39</v>
      </c>
      <c r="Q48" s="10">
        <v>256776.39</v>
      </c>
      <c r="R48" s="10">
        <v>0</v>
      </c>
      <c r="S48" s="10">
        <v>52361.93</v>
      </c>
      <c r="T48" s="50">
        <f t="shared" si="1"/>
        <v>29191.649166666666</v>
      </c>
      <c r="U48" s="50">
        <f t="shared" si="1"/>
        <v>0</v>
      </c>
      <c r="V48" s="50">
        <f t="shared" si="1"/>
        <v>11082.3825</v>
      </c>
      <c r="W48" s="50">
        <f t="shared" si="1"/>
        <v>777.90583333333336</v>
      </c>
      <c r="X48" s="50">
        <f t="shared" si="1"/>
        <v>27559.449166666669</v>
      </c>
      <c r="Y48" s="50">
        <f t="shared" si="1"/>
        <v>21398.032500000001</v>
      </c>
      <c r="Z48" s="50">
        <f t="shared" si="1"/>
        <v>0</v>
      </c>
      <c r="AA48" s="50">
        <f t="shared" si="1"/>
        <v>4363.4941666666664</v>
      </c>
      <c r="AB48" s="53">
        <f t="shared" si="2"/>
        <v>94372.91333333333</v>
      </c>
      <c r="AC48" s="66" t="str">
        <f>VLOOKUP(ПРОДАЖИ!C:C,'ИЗ ОСНОВЫ НОМЕНКЛАТУР'!D:E,2,0)</f>
        <v>Кромочные материалы</v>
      </c>
      <c r="AD48" s="66" t="str">
        <f>VLOOKUP(C:C,'ИЗ ОСНОВЫ НОМЕНКЛАТУР'!D:F,3,0)</f>
        <v>Кромка ПВХ Китай</v>
      </c>
      <c r="AE48" s="66" t="str">
        <f>VLOOKUP(C:C,'ИЗ ОСНОВЫ НОМЕНКЛАТУР'!D:H,5,0)</f>
        <v>B</v>
      </c>
    </row>
    <row r="49" spans="1:31" ht="9.6" customHeight="1" x14ac:dyDescent="0.2">
      <c r="A49" s="45" t="s">
        <v>5</v>
      </c>
      <c r="B49" s="11"/>
      <c r="C49" s="11" t="s">
        <v>51</v>
      </c>
      <c r="D49" s="44">
        <v>13526</v>
      </c>
      <c r="E49" s="44">
        <v>2000</v>
      </c>
      <c r="F49" s="48">
        <v>4769</v>
      </c>
      <c r="G49" s="48">
        <v>1135</v>
      </c>
      <c r="H49" s="44">
        <v>6994</v>
      </c>
      <c r="I49" s="44">
        <v>2200</v>
      </c>
      <c r="J49" s="44">
        <v>800</v>
      </c>
      <c r="K49" s="48">
        <v>16926</v>
      </c>
      <c r="L49" s="49">
        <v>391055.55</v>
      </c>
      <c r="M49" s="49">
        <v>57838.33</v>
      </c>
      <c r="N49" s="10">
        <v>138021.21</v>
      </c>
      <c r="O49" s="10">
        <v>32265.15</v>
      </c>
      <c r="P49" s="10">
        <v>199614.69</v>
      </c>
      <c r="Q49" s="10">
        <v>62844.53</v>
      </c>
      <c r="R49" s="10">
        <v>20880</v>
      </c>
      <c r="S49" s="10">
        <v>457453.37</v>
      </c>
      <c r="T49" s="50">
        <f t="shared" ref="T49:AA80" si="3">L49/12</f>
        <v>32587.962499999998</v>
      </c>
      <c r="U49" s="50">
        <f t="shared" si="3"/>
        <v>4819.8608333333332</v>
      </c>
      <c r="V49" s="50">
        <f t="shared" si="3"/>
        <v>11501.7675</v>
      </c>
      <c r="W49" s="50">
        <f t="shared" si="3"/>
        <v>2688.7625000000003</v>
      </c>
      <c r="X49" s="50">
        <f t="shared" si="3"/>
        <v>16634.557499999999</v>
      </c>
      <c r="Y49" s="50">
        <f t="shared" si="3"/>
        <v>5237.0441666666666</v>
      </c>
      <c r="Z49" s="50">
        <f t="shared" si="3"/>
        <v>1740</v>
      </c>
      <c r="AA49" s="50">
        <f t="shared" si="3"/>
        <v>38121.114166666666</v>
      </c>
      <c r="AB49" s="53">
        <f t="shared" si="2"/>
        <v>113331.06916666665</v>
      </c>
      <c r="AC49" s="66" t="str">
        <f>VLOOKUP(ПРОДАЖИ!C:C,'ИЗ ОСНОВЫ НОМЕНКЛАТУР'!D:E,2,0)</f>
        <v>Кромочные материалы</v>
      </c>
      <c r="AD49" s="66" t="str">
        <f>VLOOKUP(C:C,'ИЗ ОСНОВЫ НОМЕНКЛАТУР'!D:F,3,0)</f>
        <v>Кромка ПВХ Китай</v>
      </c>
      <c r="AE49" s="66" t="str">
        <f>VLOOKUP(C:C,'ИЗ ОСНОВЫ НОМЕНКЛАТУР'!D:H,5,0)</f>
        <v>B</v>
      </c>
    </row>
    <row r="50" spans="1:31" ht="9.6" customHeight="1" x14ac:dyDescent="0.2">
      <c r="A50" s="45" t="s">
        <v>5</v>
      </c>
      <c r="B50" s="11"/>
      <c r="C50" s="11" t="s">
        <v>52</v>
      </c>
      <c r="D50" s="44">
        <v>19329</v>
      </c>
      <c r="E50" s="44">
        <v>10800</v>
      </c>
      <c r="F50" s="48">
        <v>8005</v>
      </c>
      <c r="G50" s="48">
        <v>1600</v>
      </c>
      <c r="H50" s="44">
        <v>4376</v>
      </c>
      <c r="I50" s="44">
        <v>3200</v>
      </c>
      <c r="J50" s="44">
        <v>200</v>
      </c>
      <c r="K50" s="48">
        <v>3955</v>
      </c>
      <c r="L50" s="49">
        <v>562539.55000000005</v>
      </c>
      <c r="M50" s="49">
        <v>314100.2</v>
      </c>
      <c r="N50" s="10">
        <v>228958.53</v>
      </c>
      <c r="O50" s="10">
        <v>46204.42</v>
      </c>
      <c r="P50" s="10">
        <v>126864.53</v>
      </c>
      <c r="Q50" s="10">
        <v>92808.68</v>
      </c>
      <c r="R50" s="10">
        <v>6173.6</v>
      </c>
      <c r="S50" s="10">
        <v>113692.58</v>
      </c>
      <c r="T50" s="50">
        <f t="shared" si="3"/>
        <v>46878.295833333337</v>
      </c>
      <c r="U50" s="50">
        <f t="shared" si="3"/>
        <v>26175.016666666666</v>
      </c>
      <c r="V50" s="50">
        <f t="shared" si="3"/>
        <v>19079.877499999999</v>
      </c>
      <c r="W50" s="50">
        <f t="shared" si="3"/>
        <v>3850.3683333333333</v>
      </c>
      <c r="X50" s="50">
        <f t="shared" si="3"/>
        <v>10572.044166666667</v>
      </c>
      <c r="Y50" s="50">
        <f t="shared" si="3"/>
        <v>7734.0566666666664</v>
      </c>
      <c r="Z50" s="50">
        <f t="shared" si="3"/>
        <v>514.4666666666667</v>
      </c>
      <c r="AA50" s="50">
        <f t="shared" si="3"/>
        <v>9474.3816666666662</v>
      </c>
      <c r="AB50" s="53">
        <f t="shared" si="2"/>
        <v>124278.50750000001</v>
      </c>
      <c r="AC50" s="66" t="str">
        <f>VLOOKUP(ПРОДАЖИ!C:C,'ИЗ ОСНОВЫ НОМЕНКЛАТУР'!D:E,2,0)</f>
        <v>Кромочные материалы</v>
      </c>
      <c r="AD50" s="66" t="str">
        <f>VLOOKUP(C:C,'ИЗ ОСНОВЫ НОМЕНКЛАТУР'!D:F,3,0)</f>
        <v>Кромка ПВХ Китай</v>
      </c>
      <c r="AE50" s="66" t="str">
        <f>VLOOKUP(C:C,'ИЗ ОСНОВЫ НОМЕНКЛАТУР'!D:H,5,0)</f>
        <v>B</v>
      </c>
    </row>
    <row r="51" spans="1:31" ht="9.6" customHeight="1" x14ac:dyDescent="0.2">
      <c r="A51" s="45" t="s">
        <v>5</v>
      </c>
      <c r="B51" s="11"/>
      <c r="C51" s="11" t="s">
        <v>53</v>
      </c>
      <c r="D51" s="44">
        <v>25604</v>
      </c>
      <c r="E51" s="44">
        <v>0</v>
      </c>
      <c r="F51" s="48">
        <v>6883</v>
      </c>
      <c r="G51" s="48">
        <v>0</v>
      </c>
      <c r="H51" s="44">
        <v>5795</v>
      </c>
      <c r="I51" s="44">
        <v>2400</v>
      </c>
      <c r="J51" s="44">
        <v>0</v>
      </c>
      <c r="K51" s="48">
        <v>0</v>
      </c>
      <c r="L51" s="49">
        <v>734386.4</v>
      </c>
      <c r="M51" s="49">
        <v>0</v>
      </c>
      <c r="N51" s="10">
        <v>194470.15</v>
      </c>
      <c r="O51" s="10">
        <v>0</v>
      </c>
      <c r="P51" s="10">
        <v>160226.75</v>
      </c>
      <c r="Q51" s="10">
        <v>66918.53</v>
      </c>
      <c r="R51" s="10">
        <v>0</v>
      </c>
      <c r="S51" s="10">
        <v>0</v>
      </c>
      <c r="T51" s="50">
        <f t="shared" si="3"/>
        <v>61198.866666666669</v>
      </c>
      <c r="U51" s="50">
        <f t="shared" si="3"/>
        <v>0</v>
      </c>
      <c r="V51" s="50">
        <f t="shared" si="3"/>
        <v>16205.845833333333</v>
      </c>
      <c r="W51" s="50">
        <f t="shared" si="3"/>
        <v>0</v>
      </c>
      <c r="X51" s="50">
        <f t="shared" si="3"/>
        <v>13352.229166666666</v>
      </c>
      <c r="Y51" s="50">
        <f t="shared" si="3"/>
        <v>5576.5441666666666</v>
      </c>
      <c r="Z51" s="50">
        <f t="shared" si="3"/>
        <v>0</v>
      </c>
      <c r="AA51" s="50">
        <f t="shared" si="3"/>
        <v>0</v>
      </c>
      <c r="AB51" s="53">
        <f t="shared" si="2"/>
        <v>96333.48583333334</v>
      </c>
      <c r="AC51" s="66" t="str">
        <f>VLOOKUP(ПРОДАЖИ!C:C,'ИЗ ОСНОВЫ НОМЕНКЛАТУР'!D:E,2,0)</f>
        <v>Кромочные материалы</v>
      </c>
      <c r="AD51" s="66" t="str">
        <f>VLOOKUP(C:C,'ИЗ ОСНОВЫ НОМЕНКЛАТУР'!D:F,3,0)</f>
        <v>Кромка ПВХ Китай</v>
      </c>
      <c r="AE51" s="66" t="str">
        <f>VLOOKUP(C:C,'ИЗ ОСНОВЫ НОМЕНКЛАТУР'!D:H,5,0)</f>
        <v>B</v>
      </c>
    </row>
    <row r="52" spans="1:31" ht="9.6" customHeight="1" x14ac:dyDescent="0.2">
      <c r="A52" s="45" t="s">
        <v>5</v>
      </c>
      <c r="B52" s="11"/>
      <c r="C52" s="11" t="s">
        <v>54</v>
      </c>
      <c r="D52" s="44">
        <v>14866</v>
      </c>
      <c r="E52" s="44">
        <v>0</v>
      </c>
      <c r="F52" s="48">
        <v>8994</v>
      </c>
      <c r="G52" s="48">
        <v>2099</v>
      </c>
      <c r="H52" s="44">
        <v>1190</v>
      </c>
      <c r="I52" s="44">
        <v>0</v>
      </c>
      <c r="J52" s="44">
        <v>200</v>
      </c>
      <c r="K52" s="48">
        <v>1446</v>
      </c>
      <c r="L52" s="49">
        <v>356596.72</v>
      </c>
      <c r="M52" s="49">
        <v>0</v>
      </c>
      <c r="N52" s="10">
        <v>230089.73</v>
      </c>
      <c r="O52" s="10">
        <v>51259.61</v>
      </c>
      <c r="P52" s="10">
        <v>28312.63</v>
      </c>
      <c r="Q52" s="10">
        <v>0</v>
      </c>
      <c r="R52" s="10">
        <v>5347.68</v>
      </c>
      <c r="S52" s="10">
        <v>38663.68</v>
      </c>
      <c r="T52" s="50">
        <f t="shared" si="3"/>
        <v>29716.39333333333</v>
      </c>
      <c r="U52" s="50">
        <f t="shared" si="3"/>
        <v>0</v>
      </c>
      <c r="V52" s="50">
        <f t="shared" si="3"/>
        <v>19174.144166666669</v>
      </c>
      <c r="W52" s="50">
        <f t="shared" si="3"/>
        <v>4271.6341666666667</v>
      </c>
      <c r="X52" s="50">
        <f t="shared" si="3"/>
        <v>2359.3858333333333</v>
      </c>
      <c r="Y52" s="50">
        <f t="shared" si="3"/>
        <v>0</v>
      </c>
      <c r="Z52" s="50">
        <f t="shared" si="3"/>
        <v>445.64000000000004</v>
      </c>
      <c r="AA52" s="50">
        <f t="shared" si="3"/>
        <v>3221.9733333333334</v>
      </c>
      <c r="AB52" s="53">
        <f t="shared" si="2"/>
        <v>59189.17083333333</v>
      </c>
      <c r="AC52" s="66" t="str">
        <f>VLOOKUP(ПРОДАЖИ!C:C,'ИЗ ОСНОВЫ НОМЕНКЛАТУР'!D:E,2,0)</f>
        <v>Кромочные материалы</v>
      </c>
      <c r="AD52" s="66" t="str">
        <f>VLOOKUP(C:C,'ИЗ ОСНОВЫ НОМЕНКЛАТУР'!D:F,3,0)</f>
        <v>Кромка ПВХ Китай</v>
      </c>
      <c r="AE52" s="66" t="str">
        <f>VLOOKUP(C:C,'ИЗ ОСНОВЫ НОМЕНКЛАТУР'!D:H,5,0)</f>
        <v>B</v>
      </c>
    </row>
    <row r="53" spans="1:31" ht="9.6" customHeight="1" x14ac:dyDescent="0.2">
      <c r="A53" s="45" t="s">
        <v>5</v>
      </c>
      <c r="B53" s="11"/>
      <c r="C53" s="11" t="s">
        <v>55</v>
      </c>
      <c r="D53" s="44">
        <v>15751</v>
      </c>
      <c r="E53" s="44">
        <v>9600</v>
      </c>
      <c r="F53" s="48">
        <v>8867</v>
      </c>
      <c r="G53" s="48">
        <v>888</v>
      </c>
      <c r="H53" s="44">
        <v>8125</v>
      </c>
      <c r="I53" s="44">
        <v>3800</v>
      </c>
      <c r="J53" s="44">
        <v>0</v>
      </c>
      <c r="K53" s="48">
        <v>3307</v>
      </c>
      <c r="L53" s="49">
        <v>460641.6</v>
      </c>
      <c r="M53" s="49">
        <v>279440.52</v>
      </c>
      <c r="N53" s="10">
        <v>255971.41</v>
      </c>
      <c r="O53" s="10">
        <v>26491.23</v>
      </c>
      <c r="P53" s="10">
        <v>236305.98</v>
      </c>
      <c r="Q53" s="10">
        <v>110477.08</v>
      </c>
      <c r="R53" s="10">
        <v>0</v>
      </c>
      <c r="S53" s="10">
        <v>99200.89</v>
      </c>
      <c r="T53" s="50">
        <f t="shared" si="3"/>
        <v>38386.799999999996</v>
      </c>
      <c r="U53" s="50">
        <f t="shared" si="3"/>
        <v>23286.710000000003</v>
      </c>
      <c r="V53" s="50">
        <f t="shared" si="3"/>
        <v>21330.950833333332</v>
      </c>
      <c r="W53" s="50">
        <f t="shared" si="3"/>
        <v>2207.6025</v>
      </c>
      <c r="X53" s="50">
        <f t="shared" si="3"/>
        <v>19692.165000000001</v>
      </c>
      <c r="Y53" s="50">
        <f t="shared" si="3"/>
        <v>9206.4233333333341</v>
      </c>
      <c r="Z53" s="50">
        <f t="shared" si="3"/>
        <v>0</v>
      </c>
      <c r="AA53" s="50">
        <f t="shared" si="3"/>
        <v>8266.7408333333333</v>
      </c>
      <c r="AB53" s="53">
        <f t="shared" si="2"/>
        <v>122377.3925</v>
      </c>
      <c r="AC53" s="66" t="str">
        <f>VLOOKUP(ПРОДАЖИ!C:C,'ИЗ ОСНОВЫ НОМЕНКЛАТУР'!D:E,2,0)</f>
        <v>Кромочные материалы</v>
      </c>
      <c r="AD53" s="66" t="str">
        <f>VLOOKUP(C:C,'ИЗ ОСНОВЫ НОМЕНКЛАТУР'!D:F,3,0)</f>
        <v>Кромка ПВХ Китай</v>
      </c>
      <c r="AE53" s="66" t="str">
        <f>VLOOKUP(C:C,'ИЗ ОСНОВЫ НОМЕНКЛАТУР'!D:H,5,0)</f>
        <v>B</v>
      </c>
    </row>
    <row r="54" spans="1:31" ht="9.6" customHeight="1" x14ac:dyDescent="0.2">
      <c r="A54" s="45" t="s">
        <v>5</v>
      </c>
      <c r="B54" s="11"/>
      <c r="C54" s="11" t="s">
        <v>56</v>
      </c>
      <c r="D54" s="44">
        <v>15916</v>
      </c>
      <c r="E54" s="44">
        <v>1000</v>
      </c>
      <c r="F54" s="48">
        <v>6601</v>
      </c>
      <c r="G54" s="48">
        <v>1251</v>
      </c>
      <c r="H54" s="44">
        <v>4794</v>
      </c>
      <c r="I54" s="44">
        <v>6600</v>
      </c>
      <c r="J54" s="44">
        <v>0</v>
      </c>
      <c r="K54" s="48">
        <v>9209</v>
      </c>
      <c r="L54" s="49">
        <v>458201.86</v>
      </c>
      <c r="M54" s="49">
        <v>28860.98</v>
      </c>
      <c r="N54" s="10">
        <v>190254.54</v>
      </c>
      <c r="O54" s="10">
        <v>35872.47</v>
      </c>
      <c r="P54" s="10">
        <v>137856.31</v>
      </c>
      <c r="Q54" s="10">
        <v>189713.36</v>
      </c>
      <c r="R54" s="10">
        <v>0</v>
      </c>
      <c r="S54" s="10">
        <v>272180.26</v>
      </c>
      <c r="T54" s="50">
        <f t="shared" si="3"/>
        <v>38183.488333333335</v>
      </c>
      <c r="U54" s="50">
        <f t="shared" si="3"/>
        <v>2405.0816666666665</v>
      </c>
      <c r="V54" s="50">
        <f t="shared" si="3"/>
        <v>15854.545</v>
      </c>
      <c r="W54" s="50">
        <f t="shared" si="3"/>
        <v>2989.3724999999999</v>
      </c>
      <c r="X54" s="50">
        <f t="shared" si="3"/>
        <v>11488.025833333333</v>
      </c>
      <c r="Y54" s="50">
        <f t="shared" si="3"/>
        <v>15809.446666666665</v>
      </c>
      <c r="Z54" s="50">
        <f t="shared" si="3"/>
        <v>0</v>
      </c>
      <c r="AA54" s="50">
        <f t="shared" si="3"/>
        <v>22681.688333333335</v>
      </c>
      <c r="AB54" s="53">
        <f t="shared" si="2"/>
        <v>109411.64833333335</v>
      </c>
      <c r="AC54" s="66" t="str">
        <f>VLOOKUP(ПРОДАЖИ!C:C,'ИЗ ОСНОВЫ НОМЕНКЛАТУР'!D:E,2,0)</f>
        <v>Кромочные материалы</v>
      </c>
      <c r="AD54" s="66" t="str">
        <f>VLOOKUP(C:C,'ИЗ ОСНОВЫ НОМЕНКЛАТУР'!D:F,3,0)</f>
        <v>Кромка ПВХ Китай</v>
      </c>
      <c r="AE54" s="66" t="str">
        <f>VLOOKUP(C:C,'ИЗ ОСНОВЫ НОМЕНКЛАТУР'!D:H,5,0)</f>
        <v>B</v>
      </c>
    </row>
    <row r="55" spans="1:31" ht="9.6" customHeight="1" x14ac:dyDescent="0.2">
      <c r="A55" s="45" t="s">
        <v>5</v>
      </c>
      <c r="B55" s="11"/>
      <c r="C55" s="11" t="s">
        <v>57</v>
      </c>
      <c r="D55" s="44">
        <v>18240</v>
      </c>
      <c r="E55" s="44">
        <v>0</v>
      </c>
      <c r="F55" s="48">
        <v>10119</v>
      </c>
      <c r="G55" s="48">
        <v>0</v>
      </c>
      <c r="H55" s="44">
        <v>2073</v>
      </c>
      <c r="I55" s="44">
        <v>3200</v>
      </c>
      <c r="J55" s="44">
        <v>0</v>
      </c>
      <c r="K55" s="48">
        <v>0</v>
      </c>
      <c r="L55" s="49">
        <v>505340.91</v>
      </c>
      <c r="M55" s="49">
        <v>0</v>
      </c>
      <c r="N55" s="10">
        <v>281552.96000000002</v>
      </c>
      <c r="O55" s="10">
        <v>0</v>
      </c>
      <c r="P55" s="10">
        <v>55547.65</v>
      </c>
      <c r="Q55" s="10">
        <v>85802.42</v>
      </c>
      <c r="R55" s="10">
        <v>0</v>
      </c>
      <c r="S55" s="10">
        <v>0</v>
      </c>
      <c r="T55" s="50">
        <f t="shared" si="3"/>
        <v>42111.7425</v>
      </c>
      <c r="U55" s="50">
        <f t="shared" si="3"/>
        <v>0</v>
      </c>
      <c r="V55" s="50">
        <f t="shared" si="3"/>
        <v>23462.74666666667</v>
      </c>
      <c r="W55" s="50">
        <f t="shared" si="3"/>
        <v>0</v>
      </c>
      <c r="X55" s="50">
        <f t="shared" si="3"/>
        <v>4628.9708333333338</v>
      </c>
      <c r="Y55" s="50">
        <f t="shared" si="3"/>
        <v>7150.2016666666668</v>
      </c>
      <c r="Z55" s="50">
        <f t="shared" si="3"/>
        <v>0</v>
      </c>
      <c r="AA55" s="50">
        <f t="shared" si="3"/>
        <v>0</v>
      </c>
      <c r="AB55" s="53">
        <f t="shared" si="2"/>
        <v>77353.661666666667</v>
      </c>
      <c r="AC55" s="66" t="str">
        <f>VLOOKUP(ПРОДАЖИ!C:C,'ИЗ ОСНОВЫ НОМЕНКЛАТУР'!D:E,2,0)</f>
        <v>Кромочные материалы</v>
      </c>
      <c r="AD55" s="66" t="str">
        <f>VLOOKUP(C:C,'ИЗ ОСНОВЫ НОМЕНКЛАТУР'!D:F,3,0)</f>
        <v>Кромка ПВХ Китай</v>
      </c>
      <c r="AE55" s="66" t="str">
        <f>VLOOKUP(C:C,'ИЗ ОСНОВЫ НОМЕНКЛАТУР'!D:H,5,0)</f>
        <v>B</v>
      </c>
    </row>
    <row r="56" spans="1:31" ht="9.6" customHeight="1" x14ac:dyDescent="0.2">
      <c r="A56" s="45" t="s">
        <v>5</v>
      </c>
      <c r="B56" s="11"/>
      <c r="C56" s="11" t="s">
        <v>58</v>
      </c>
      <c r="D56" s="44">
        <v>6459</v>
      </c>
      <c r="E56" s="44">
        <v>0</v>
      </c>
      <c r="F56" s="48">
        <v>6951</v>
      </c>
      <c r="G56" s="48">
        <v>1864</v>
      </c>
      <c r="H56" s="44">
        <v>8060</v>
      </c>
      <c r="I56" s="44">
        <v>6000</v>
      </c>
      <c r="J56" s="44">
        <v>0</v>
      </c>
      <c r="K56" s="48">
        <v>5351</v>
      </c>
      <c r="L56" s="49">
        <v>132188.9</v>
      </c>
      <c r="M56" s="49">
        <v>0</v>
      </c>
      <c r="N56" s="10">
        <v>133423.31</v>
      </c>
      <c r="O56" s="10">
        <v>38439.360000000001</v>
      </c>
      <c r="P56" s="10">
        <v>143468</v>
      </c>
      <c r="Q56" s="10">
        <v>106800</v>
      </c>
      <c r="R56" s="10">
        <v>0</v>
      </c>
      <c r="S56" s="10">
        <v>104074.99</v>
      </c>
      <c r="T56" s="50">
        <f t="shared" si="3"/>
        <v>11015.741666666667</v>
      </c>
      <c r="U56" s="50">
        <f t="shared" si="3"/>
        <v>0</v>
      </c>
      <c r="V56" s="50">
        <f t="shared" si="3"/>
        <v>11118.609166666667</v>
      </c>
      <c r="W56" s="50">
        <f t="shared" si="3"/>
        <v>3203.28</v>
      </c>
      <c r="X56" s="50">
        <f t="shared" si="3"/>
        <v>11955.666666666666</v>
      </c>
      <c r="Y56" s="50">
        <f t="shared" si="3"/>
        <v>8900</v>
      </c>
      <c r="Z56" s="50">
        <f t="shared" si="3"/>
        <v>0</v>
      </c>
      <c r="AA56" s="50">
        <f t="shared" si="3"/>
        <v>8672.9158333333344</v>
      </c>
      <c r="AB56" s="53">
        <f t="shared" si="2"/>
        <v>54866.213333333333</v>
      </c>
      <c r="AC56" s="66" t="str">
        <f>VLOOKUP(ПРОДАЖИ!C:C,'ИЗ ОСНОВЫ НОМЕНКЛАТУР'!D:E,2,0)</f>
        <v>Кромочные материалы</v>
      </c>
      <c r="AD56" s="66" t="str">
        <f>VLOOKUP(C:C,'ИЗ ОСНОВЫ НОМЕНКЛАТУР'!D:F,3,0)</f>
        <v>Кромка ПВХ Китай</v>
      </c>
      <c r="AE56" s="66" t="str">
        <f>VLOOKUP(C:C,'ИЗ ОСНОВЫ НОМЕНКЛАТУР'!D:H,5,0)</f>
        <v>B</v>
      </c>
    </row>
    <row r="57" spans="1:31" ht="9.6" customHeight="1" x14ac:dyDescent="0.2">
      <c r="A57" s="45" t="s">
        <v>5</v>
      </c>
      <c r="B57" s="11"/>
      <c r="C57" s="11" t="s">
        <v>59</v>
      </c>
      <c r="D57" s="44">
        <v>21737</v>
      </c>
      <c r="E57" s="44">
        <v>2000</v>
      </c>
      <c r="F57" s="48">
        <v>3339</v>
      </c>
      <c r="G57" s="48">
        <v>63</v>
      </c>
      <c r="H57" s="44">
        <v>4086</v>
      </c>
      <c r="I57" s="44">
        <v>1800</v>
      </c>
      <c r="J57" s="44">
        <v>400</v>
      </c>
      <c r="K57" s="48">
        <v>3343</v>
      </c>
      <c r="L57" s="49">
        <v>623586.23</v>
      </c>
      <c r="M57" s="49">
        <v>57474.67</v>
      </c>
      <c r="N57" s="10">
        <v>94901.18</v>
      </c>
      <c r="O57" s="10">
        <v>1808.73</v>
      </c>
      <c r="P57" s="10">
        <v>119192.46</v>
      </c>
      <c r="Q57" s="10">
        <v>52507.66</v>
      </c>
      <c r="R57" s="10">
        <v>11715</v>
      </c>
      <c r="S57" s="10">
        <v>97908.11</v>
      </c>
      <c r="T57" s="50">
        <f t="shared" si="3"/>
        <v>51965.519166666665</v>
      </c>
      <c r="U57" s="50">
        <f t="shared" si="3"/>
        <v>4789.5558333333329</v>
      </c>
      <c r="V57" s="50">
        <f t="shared" si="3"/>
        <v>7908.4316666666664</v>
      </c>
      <c r="W57" s="50">
        <f t="shared" si="3"/>
        <v>150.72749999999999</v>
      </c>
      <c r="X57" s="50">
        <f t="shared" si="3"/>
        <v>9932.7049999999999</v>
      </c>
      <c r="Y57" s="50">
        <f t="shared" si="3"/>
        <v>4375.6383333333333</v>
      </c>
      <c r="Z57" s="50">
        <f t="shared" si="3"/>
        <v>976.25</v>
      </c>
      <c r="AA57" s="50">
        <f t="shared" si="3"/>
        <v>8159.0091666666667</v>
      </c>
      <c r="AB57" s="53">
        <f t="shared" si="2"/>
        <v>88257.83666666667</v>
      </c>
      <c r="AC57" s="66" t="str">
        <f>VLOOKUP(ПРОДАЖИ!C:C,'ИЗ ОСНОВЫ НОМЕНКЛАТУР'!D:E,2,0)</f>
        <v>Кромочные материалы</v>
      </c>
      <c r="AD57" s="66" t="str">
        <f>VLOOKUP(C:C,'ИЗ ОСНОВЫ НОМЕНКЛАТУР'!D:F,3,0)</f>
        <v>Кромка ПВХ Китай</v>
      </c>
      <c r="AE57" s="66" t="str">
        <f>VLOOKUP(C:C,'ИЗ ОСНОВЫ НОМЕНКЛАТУР'!D:H,5,0)</f>
        <v>B</v>
      </c>
    </row>
    <row r="58" spans="1:31" ht="9.6" customHeight="1" x14ac:dyDescent="0.2">
      <c r="A58" s="45" t="s">
        <v>5</v>
      </c>
      <c r="B58" s="11"/>
      <c r="C58" s="11" t="s">
        <v>60</v>
      </c>
      <c r="D58" s="44">
        <v>20689</v>
      </c>
      <c r="E58" s="44">
        <v>0</v>
      </c>
      <c r="F58" s="48">
        <v>3544</v>
      </c>
      <c r="G58" s="48">
        <v>1373</v>
      </c>
      <c r="H58" s="44">
        <v>1500</v>
      </c>
      <c r="I58" s="44">
        <v>1400</v>
      </c>
      <c r="J58" s="44">
        <v>200</v>
      </c>
      <c r="K58" s="48">
        <v>12250</v>
      </c>
      <c r="L58" s="49">
        <v>387774.53</v>
      </c>
      <c r="M58" s="49">
        <v>0</v>
      </c>
      <c r="N58" s="10">
        <v>65207.82</v>
      </c>
      <c r="O58" s="10">
        <v>26492.26</v>
      </c>
      <c r="P58" s="10">
        <v>28112.07</v>
      </c>
      <c r="Q58" s="10">
        <v>26460.47</v>
      </c>
      <c r="R58" s="10">
        <v>3608.98</v>
      </c>
      <c r="S58" s="10">
        <v>243669.96</v>
      </c>
      <c r="T58" s="50">
        <f t="shared" si="3"/>
        <v>32314.54416666667</v>
      </c>
      <c r="U58" s="50">
        <f t="shared" si="3"/>
        <v>0</v>
      </c>
      <c r="V58" s="50">
        <f t="shared" si="3"/>
        <v>5433.9849999999997</v>
      </c>
      <c r="W58" s="50">
        <f t="shared" si="3"/>
        <v>2207.688333333333</v>
      </c>
      <c r="X58" s="50">
        <f t="shared" si="3"/>
        <v>2342.6725000000001</v>
      </c>
      <c r="Y58" s="50">
        <f t="shared" si="3"/>
        <v>2205.0391666666669</v>
      </c>
      <c r="Z58" s="50">
        <f t="shared" si="3"/>
        <v>300.74833333333333</v>
      </c>
      <c r="AA58" s="50">
        <f t="shared" si="3"/>
        <v>20305.829999999998</v>
      </c>
      <c r="AB58" s="53">
        <f t="shared" si="2"/>
        <v>65110.507500000007</v>
      </c>
      <c r="AC58" s="66" t="str">
        <f>VLOOKUP(ПРОДАЖИ!C:C,'ИЗ ОСНОВЫ НОМЕНКЛАТУР'!D:E,2,0)</f>
        <v>Кромочные материалы</v>
      </c>
      <c r="AD58" s="66" t="str">
        <f>VLOOKUP(C:C,'ИЗ ОСНОВЫ НОМЕНКЛАТУР'!D:F,3,0)</f>
        <v>Кромка ПВХ Китай</v>
      </c>
      <c r="AE58" s="66" t="str">
        <f>VLOOKUP(C:C,'ИЗ ОСНОВЫ НОМЕНКЛАТУР'!D:H,5,0)</f>
        <v>A</v>
      </c>
    </row>
    <row r="59" spans="1:31" ht="9.6" customHeight="1" x14ac:dyDescent="0.2">
      <c r="A59" s="45" t="s">
        <v>5</v>
      </c>
      <c r="B59" s="11"/>
      <c r="C59" s="11" t="s">
        <v>61</v>
      </c>
      <c r="D59" s="44">
        <v>16553</v>
      </c>
      <c r="E59" s="44">
        <v>2000</v>
      </c>
      <c r="F59" s="48">
        <v>11489</v>
      </c>
      <c r="G59" s="48">
        <v>605</v>
      </c>
      <c r="H59" s="44">
        <v>5335</v>
      </c>
      <c r="I59" s="44">
        <v>6000</v>
      </c>
      <c r="J59" s="44">
        <v>200</v>
      </c>
      <c r="K59" s="48">
        <v>2096</v>
      </c>
      <c r="L59" s="49">
        <v>487841.61</v>
      </c>
      <c r="M59" s="49">
        <v>58813.440000000002</v>
      </c>
      <c r="N59" s="10">
        <v>333350.48</v>
      </c>
      <c r="O59" s="10">
        <v>18858.32</v>
      </c>
      <c r="P59" s="10">
        <v>153939.57</v>
      </c>
      <c r="Q59" s="10">
        <v>173121.16</v>
      </c>
      <c r="R59" s="10">
        <v>5634.74</v>
      </c>
      <c r="S59" s="10">
        <v>59895.86</v>
      </c>
      <c r="T59" s="50">
        <f t="shared" si="3"/>
        <v>40653.467499999999</v>
      </c>
      <c r="U59" s="50">
        <f t="shared" si="3"/>
        <v>4901.12</v>
      </c>
      <c r="V59" s="50">
        <f t="shared" si="3"/>
        <v>27779.206666666665</v>
      </c>
      <c r="W59" s="50">
        <f t="shared" si="3"/>
        <v>1571.5266666666666</v>
      </c>
      <c r="X59" s="50">
        <f t="shared" si="3"/>
        <v>12828.297500000001</v>
      </c>
      <c r="Y59" s="50">
        <f t="shared" si="3"/>
        <v>14426.763333333334</v>
      </c>
      <c r="Z59" s="50">
        <f t="shared" si="3"/>
        <v>469.56166666666667</v>
      </c>
      <c r="AA59" s="50">
        <f t="shared" si="3"/>
        <v>4991.3216666666667</v>
      </c>
      <c r="AB59" s="53">
        <f t="shared" si="2"/>
        <v>107621.265</v>
      </c>
      <c r="AC59" s="66" t="str">
        <f>VLOOKUP(ПРОДАЖИ!C:C,'ИЗ ОСНОВЫ НОМЕНКЛАТУР'!D:E,2,0)</f>
        <v>Кромочные материалы</v>
      </c>
      <c r="AD59" s="66" t="str">
        <f>VLOOKUP(C:C,'ИЗ ОСНОВЫ НОМЕНКЛАТУР'!D:F,3,0)</f>
        <v>Кромка ПВХ Китай</v>
      </c>
      <c r="AE59" s="66" t="str">
        <f>VLOOKUP(C:C,'ИЗ ОСНОВЫ НОМЕНКЛАТУР'!D:H,5,0)</f>
        <v>B</v>
      </c>
    </row>
    <row r="60" spans="1:31" ht="9.6" customHeight="1" x14ac:dyDescent="0.2">
      <c r="A60" s="45" t="s">
        <v>5</v>
      </c>
      <c r="B60" s="11"/>
      <c r="C60" s="11" t="s">
        <v>62</v>
      </c>
      <c r="D60" s="44">
        <v>18837</v>
      </c>
      <c r="E60" s="44">
        <v>400</v>
      </c>
      <c r="F60" s="48">
        <v>8397</v>
      </c>
      <c r="G60" s="48">
        <v>2681</v>
      </c>
      <c r="H60" s="44">
        <v>9658</v>
      </c>
      <c r="I60" s="44">
        <v>4400</v>
      </c>
      <c r="J60" s="44">
        <v>600</v>
      </c>
      <c r="K60" s="48">
        <v>9208</v>
      </c>
      <c r="L60" s="49">
        <v>421137.3</v>
      </c>
      <c r="M60" s="49">
        <v>8936.27</v>
      </c>
      <c r="N60" s="10">
        <v>187187.75</v>
      </c>
      <c r="O60" s="10">
        <v>59190.89</v>
      </c>
      <c r="P60" s="10">
        <v>218668.01</v>
      </c>
      <c r="Q60" s="10">
        <v>99758.83</v>
      </c>
      <c r="R60" s="10">
        <v>13598.55</v>
      </c>
      <c r="S60" s="10">
        <v>208692.26</v>
      </c>
      <c r="T60" s="50">
        <f t="shared" si="3"/>
        <v>35094.775000000001</v>
      </c>
      <c r="U60" s="50">
        <f t="shared" si="3"/>
        <v>744.68916666666667</v>
      </c>
      <c r="V60" s="50">
        <f t="shared" si="3"/>
        <v>15598.979166666666</v>
      </c>
      <c r="W60" s="50">
        <f t="shared" si="3"/>
        <v>4932.5741666666663</v>
      </c>
      <c r="X60" s="50">
        <f t="shared" si="3"/>
        <v>18222.334166666667</v>
      </c>
      <c r="Y60" s="50">
        <f t="shared" si="3"/>
        <v>8313.2358333333341</v>
      </c>
      <c r="Z60" s="50">
        <f t="shared" si="3"/>
        <v>1133.2124999999999</v>
      </c>
      <c r="AA60" s="50">
        <f t="shared" si="3"/>
        <v>17391.021666666667</v>
      </c>
      <c r="AB60" s="53">
        <f t="shared" si="2"/>
        <v>101430.82166666666</v>
      </c>
      <c r="AC60" s="66" t="str">
        <f>VLOOKUP(ПРОДАЖИ!C:C,'ИЗ ОСНОВЫ НОМЕНКЛАТУР'!D:E,2,0)</f>
        <v>Кромочные материалы</v>
      </c>
      <c r="AD60" s="66" t="str">
        <f>VLOOKUP(C:C,'ИЗ ОСНОВЫ НОМЕНКЛАТУР'!D:F,3,0)</f>
        <v>Кромка ПВХ Китай</v>
      </c>
      <c r="AE60" s="66" t="str">
        <f>VLOOKUP(C:C,'ИЗ ОСНОВЫ НОМЕНКЛАТУР'!D:H,5,0)</f>
        <v>A</v>
      </c>
    </row>
    <row r="61" spans="1:31" ht="9.6" customHeight="1" x14ac:dyDescent="0.2">
      <c r="A61" s="45" t="s">
        <v>5</v>
      </c>
      <c r="B61" s="11"/>
      <c r="C61" s="11" t="s">
        <v>63</v>
      </c>
      <c r="D61" s="44">
        <v>15223</v>
      </c>
      <c r="E61" s="44">
        <v>0</v>
      </c>
      <c r="F61" s="48">
        <v>3953</v>
      </c>
      <c r="G61" s="48">
        <v>0</v>
      </c>
      <c r="H61" s="44">
        <v>4000</v>
      </c>
      <c r="I61" s="44">
        <v>1800</v>
      </c>
      <c r="J61" s="44">
        <v>200</v>
      </c>
      <c r="K61" s="48">
        <v>13140</v>
      </c>
      <c r="L61" s="49">
        <v>287756.46999999997</v>
      </c>
      <c r="M61" s="49">
        <v>0</v>
      </c>
      <c r="N61" s="10">
        <v>76178.14</v>
      </c>
      <c r="O61" s="10">
        <v>0</v>
      </c>
      <c r="P61" s="10">
        <v>75588.850000000006</v>
      </c>
      <c r="Q61" s="10">
        <v>34042.1</v>
      </c>
      <c r="R61" s="10">
        <v>3680</v>
      </c>
      <c r="S61" s="10">
        <v>243900.79</v>
      </c>
      <c r="T61" s="50">
        <f t="shared" si="3"/>
        <v>23979.70583333333</v>
      </c>
      <c r="U61" s="50">
        <f t="shared" si="3"/>
        <v>0</v>
      </c>
      <c r="V61" s="50">
        <f t="shared" si="3"/>
        <v>6348.1783333333333</v>
      </c>
      <c r="W61" s="50">
        <f t="shared" si="3"/>
        <v>0</v>
      </c>
      <c r="X61" s="50">
        <f t="shared" si="3"/>
        <v>6299.0708333333341</v>
      </c>
      <c r="Y61" s="50">
        <f t="shared" si="3"/>
        <v>2836.8416666666667</v>
      </c>
      <c r="Z61" s="50">
        <f t="shared" si="3"/>
        <v>306.66666666666669</v>
      </c>
      <c r="AA61" s="50">
        <f t="shared" si="3"/>
        <v>20325.065833333334</v>
      </c>
      <c r="AB61" s="53">
        <f t="shared" si="2"/>
        <v>60095.52916666666</v>
      </c>
      <c r="AC61" s="66" t="str">
        <f>VLOOKUP(ПРОДАЖИ!C:C,'ИЗ ОСНОВЫ НОМЕНКЛАТУР'!D:E,2,0)</f>
        <v>Кромочные материалы</v>
      </c>
      <c r="AD61" s="66" t="str">
        <f>VLOOKUP(C:C,'ИЗ ОСНОВЫ НОМЕНКЛАТУР'!D:F,3,0)</f>
        <v>Кромка ПВХ Китай</v>
      </c>
      <c r="AE61" s="66" t="str">
        <f>VLOOKUP(C:C,'ИЗ ОСНОВЫ НОМЕНКЛАТУР'!D:H,5,0)</f>
        <v>B</v>
      </c>
    </row>
    <row r="62" spans="1:31" ht="9.6" customHeight="1" x14ac:dyDescent="0.2">
      <c r="A62" s="45" t="s">
        <v>5</v>
      </c>
      <c r="B62" s="11"/>
      <c r="C62" s="11" t="s">
        <v>64</v>
      </c>
      <c r="D62" s="44">
        <v>15268</v>
      </c>
      <c r="E62" s="44">
        <v>17</v>
      </c>
      <c r="F62" s="48">
        <v>3729</v>
      </c>
      <c r="G62" s="48">
        <v>2424</v>
      </c>
      <c r="H62" s="44">
        <v>3902</v>
      </c>
      <c r="I62" s="44">
        <v>1000</v>
      </c>
      <c r="J62" s="44">
        <v>0</v>
      </c>
      <c r="K62" s="48">
        <v>11374</v>
      </c>
      <c r="L62" s="49">
        <v>454290.1</v>
      </c>
      <c r="M62" s="49">
        <v>503.95</v>
      </c>
      <c r="N62" s="10">
        <v>115239.42</v>
      </c>
      <c r="O62" s="10">
        <v>72520.62</v>
      </c>
      <c r="P62" s="10">
        <v>119194.26</v>
      </c>
      <c r="Q62" s="10">
        <v>30690.28</v>
      </c>
      <c r="R62" s="10">
        <v>0</v>
      </c>
      <c r="S62" s="10">
        <v>334735.45</v>
      </c>
      <c r="T62" s="50">
        <f t="shared" si="3"/>
        <v>37857.508333333331</v>
      </c>
      <c r="U62" s="50">
        <f t="shared" si="3"/>
        <v>41.99583333333333</v>
      </c>
      <c r="V62" s="50">
        <f t="shared" si="3"/>
        <v>9603.2849999999999</v>
      </c>
      <c r="W62" s="50">
        <f t="shared" si="3"/>
        <v>6043.3849999999993</v>
      </c>
      <c r="X62" s="50">
        <f t="shared" si="3"/>
        <v>9932.8549999999996</v>
      </c>
      <c r="Y62" s="50">
        <f t="shared" si="3"/>
        <v>2557.5233333333331</v>
      </c>
      <c r="Z62" s="50">
        <f t="shared" si="3"/>
        <v>0</v>
      </c>
      <c r="AA62" s="50">
        <f t="shared" si="3"/>
        <v>27894.620833333334</v>
      </c>
      <c r="AB62" s="53">
        <f t="shared" si="2"/>
        <v>93931.17333333334</v>
      </c>
      <c r="AC62" s="66" t="str">
        <f>VLOOKUP(ПРОДАЖИ!C:C,'ИЗ ОСНОВЫ НОМЕНКЛАТУР'!D:E,2,0)</f>
        <v>Кромочные материалы</v>
      </c>
      <c r="AD62" s="66" t="str">
        <f>VLOOKUP(C:C,'ИЗ ОСНОВЫ НОМЕНКЛАТУР'!D:F,3,0)</f>
        <v>Кромка ПВХ Китай</v>
      </c>
      <c r="AE62" s="66" t="str">
        <f>VLOOKUP(C:C,'ИЗ ОСНОВЫ НОМЕНКЛАТУР'!D:H,5,0)</f>
        <v>B</v>
      </c>
    </row>
    <row r="63" spans="1:31" ht="9.6" customHeight="1" x14ac:dyDescent="0.2">
      <c r="A63" s="45" t="s">
        <v>5</v>
      </c>
      <c r="B63" s="11"/>
      <c r="C63" s="11" t="s">
        <v>65</v>
      </c>
      <c r="D63" s="44">
        <v>14220</v>
      </c>
      <c r="E63" s="44">
        <v>3050</v>
      </c>
      <c r="F63" s="48">
        <v>1993</v>
      </c>
      <c r="G63" s="48">
        <v>0</v>
      </c>
      <c r="H63" s="44">
        <v>5282</v>
      </c>
      <c r="I63" s="44">
        <v>7438</v>
      </c>
      <c r="J63" s="44">
        <v>0</v>
      </c>
      <c r="K63" s="48">
        <v>0</v>
      </c>
      <c r="L63" s="49">
        <v>383468.91</v>
      </c>
      <c r="M63" s="49">
        <v>81547.740000000005</v>
      </c>
      <c r="N63" s="10">
        <v>58347.87</v>
      </c>
      <c r="O63" s="10">
        <v>0</v>
      </c>
      <c r="P63" s="10">
        <v>141187.85999999999</v>
      </c>
      <c r="Q63" s="10">
        <v>198817.74</v>
      </c>
      <c r="R63" s="10">
        <v>0</v>
      </c>
      <c r="S63" s="10">
        <v>0</v>
      </c>
      <c r="T63" s="50">
        <f t="shared" si="3"/>
        <v>31955.742499999997</v>
      </c>
      <c r="U63" s="50">
        <f t="shared" si="3"/>
        <v>6795.6450000000004</v>
      </c>
      <c r="V63" s="50">
        <f t="shared" si="3"/>
        <v>4862.3225000000002</v>
      </c>
      <c r="W63" s="50">
        <f t="shared" si="3"/>
        <v>0</v>
      </c>
      <c r="X63" s="50">
        <f t="shared" si="3"/>
        <v>11765.654999999999</v>
      </c>
      <c r="Y63" s="50">
        <f t="shared" si="3"/>
        <v>16568.145</v>
      </c>
      <c r="Z63" s="50">
        <f t="shared" si="3"/>
        <v>0</v>
      </c>
      <c r="AA63" s="50">
        <f t="shared" si="3"/>
        <v>0</v>
      </c>
      <c r="AB63" s="53">
        <f t="shared" si="2"/>
        <v>71947.509999999995</v>
      </c>
      <c r="AC63" s="66" t="str">
        <f>VLOOKUP(ПРОДАЖИ!C:C,'ИЗ ОСНОВЫ НОМЕНКЛАТУР'!D:E,2,0)</f>
        <v>Кромочные материалы</v>
      </c>
      <c r="AD63" s="66" t="str">
        <f>VLOOKUP(C:C,'ИЗ ОСНОВЫ НОМЕНКЛАТУР'!D:F,3,0)</f>
        <v>Кромка ПВХ Китай</v>
      </c>
      <c r="AE63" s="66" t="str">
        <f>VLOOKUP(C:C,'ИЗ ОСНОВЫ НОМЕНКЛАТУР'!D:H,5,0)</f>
        <v>B</v>
      </c>
    </row>
    <row r="64" spans="1:31" ht="9.6" customHeight="1" x14ac:dyDescent="0.2">
      <c r="A64" s="45" t="s">
        <v>5</v>
      </c>
      <c r="B64" s="11"/>
      <c r="C64" s="11" t="s">
        <v>66</v>
      </c>
      <c r="D64" s="44">
        <v>13522</v>
      </c>
      <c r="E64" s="44">
        <v>3000</v>
      </c>
      <c r="F64" s="48">
        <v>9039</v>
      </c>
      <c r="G64" s="48">
        <v>50</v>
      </c>
      <c r="H64" s="44">
        <v>8923</v>
      </c>
      <c r="I64" s="44">
        <v>1000</v>
      </c>
      <c r="J64" s="44">
        <v>0</v>
      </c>
      <c r="K64" s="48">
        <v>1119</v>
      </c>
      <c r="L64" s="49">
        <v>273341.21999999997</v>
      </c>
      <c r="M64" s="49">
        <v>60797.65</v>
      </c>
      <c r="N64" s="10">
        <v>187793.75</v>
      </c>
      <c r="O64" s="10">
        <v>1013.64</v>
      </c>
      <c r="P64" s="10">
        <v>179860.43</v>
      </c>
      <c r="Q64" s="10">
        <v>20093.2</v>
      </c>
      <c r="R64" s="10">
        <v>0</v>
      </c>
      <c r="S64" s="10">
        <v>22228.35</v>
      </c>
      <c r="T64" s="50">
        <f t="shared" si="3"/>
        <v>22778.434999999998</v>
      </c>
      <c r="U64" s="50">
        <f t="shared" si="3"/>
        <v>5066.4708333333338</v>
      </c>
      <c r="V64" s="50">
        <f t="shared" si="3"/>
        <v>15649.479166666666</v>
      </c>
      <c r="W64" s="50">
        <f t="shared" si="3"/>
        <v>84.47</v>
      </c>
      <c r="X64" s="50">
        <f t="shared" si="3"/>
        <v>14988.369166666665</v>
      </c>
      <c r="Y64" s="50">
        <f t="shared" si="3"/>
        <v>1674.4333333333334</v>
      </c>
      <c r="Z64" s="50">
        <f t="shared" si="3"/>
        <v>0</v>
      </c>
      <c r="AA64" s="50">
        <f t="shared" si="3"/>
        <v>1852.3625</v>
      </c>
      <c r="AB64" s="53">
        <f t="shared" si="2"/>
        <v>62094.02</v>
      </c>
      <c r="AC64" s="66" t="str">
        <f>VLOOKUP(ПРОДАЖИ!C:C,'ИЗ ОСНОВЫ НОМЕНКЛАТУР'!D:E,2,0)</f>
        <v>Кромочные материалы</v>
      </c>
      <c r="AD64" s="66" t="str">
        <f>VLOOKUP(C:C,'ИЗ ОСНОВЫ НОМЕНКЛАТУР'!D:F,3,0)</f>
        <v>Кромка ПВХ Китай</v>
      </c>
      <c r="AE64" s="66" t="str">
        <f>VLOOKUP(C:C,'ИЗ ОСНОВЫ НОМЕНКЛАТУР'!D:H,5,0)</f>
        <v>B</v>
      </c>
    </row>
    <row r="65" spans="1:31" ht="9.6" customHeight="1" x14ac:dyDescent="0.2">
      <c r="A65" s="45" t="s">
        <v>5</v>
      </c>
      <c r="B65" s="11"/>
      <c r="C65" s="11" t="s">
        <v>67</v>
      </c>
      <c r="D65" s="44">
        <v>12638</v>
      </c>
      <c r="E65" s="44">
        <v>0</v>
      </c>
      <c r="F65" s="48">
        <v>3056</v>
      </c>
      <c r="G65" s="48">
        <v>994</v>
      </c>
      <c r="H65" s="44">
        <v>6648</v>
      </c>
      <c r="I65" s="44">
        <v>1800</v>
      </c>
      <c r="J65" s="44">
        <v>0</v>
      </c>
      <c r="K65" s="48">
        <v>2800</v>
      </c>
      <c r="L65" s="49">
        <v>222534.59</v>
      </c>
      <c r="M65" s="49">
        <v>0</v>
      </c>
      <c r="N65" s="10">
        <v>53832.01</v>
      </c>
      <c r="O65" s="10">
        <v>17494.400000000001</v>
      </c>
      <c r="P65" s="10">
        <v>117657.73</v>
      </c>
      <c r="Q65" s="10">
        <v>31776.78</v>
      </c>
      <c r="R65" s="10">
        <v>0</v>
      </c>
      <c r="S65" s="10">
        <v>49840</v>
      </c>
      <c r="T65" s="50">
        <f t="shared" si="3"/>
        <v>18544.549166666668</v>
      </c>
      <c r="U65" s="50">
        <f t="shared" si="3"/>
        <v>0</v>
      </c>
      <c r="V65" s="50">
        <f t="shared" si="3"/>
        <v>4486.0008333333335</v>
      </c>
      <c r="W65" s="50">
        <f t="shared" si="3"/>
        <v>1457.8666666666668</v>
      </c>
      <c r="X65" s="50">
        <f t="shared" si="3"/>
        <v>9804.810833333333</v>
      </c>
      <c r="Y65" s="50">
        <f t="shared" si="3"/>
        <v>2648.0650000000001</v>
      </c>
      <c r="Z65" s="50">
        <f t="shared" si="3"/>
        <v>0</v>
      </c>
      <c r="AA65" s="50">
        <f t="shared" si="3"/>
        <v>4153.333333333333</v>
      </c>
      <c r="AB65" s="53">
        <f t="shared" si="2"/>
        <v>41094.625833333346</v>
      </c>
      <c r="AC65" s="66" t="str">
        <f>VLOOKUP(ПРОДАЖИ!C:C,'ИЗ ОСНОВЫ НОМЕНКЛАТУР'!D:E,2,0)</f>
        <v>Кромочные материалы</v>
      </c>
      <c r="AD65" s="66" t="str">
        <f>VLOOKUP(C:C,'ИЗ ОСНОВЫ НОМЕНКЛАТУР'!D:F,3,0)</f>
        <v>Кромка ПВХ Китай</v>
      </c>
      <c r="AE65" s="66" t="str">
        <f>VLOOKUP(C:C,'ИЗ ОСНОВЫ НОМЕНКЛАТУР'!D:H,5,0)</f>
        <v>B</v>
      </c>
    </row>
    <row r="66" spans="1:31" ht="9.6" customHeight="1" x14ac:dyDescent="0.2">
      <c r="A66" s="45" t="s">
        <v>5</v>
      </c>
      <c r="B66" s="11"/>
      <c r="C66" s="11" t="s">
        <v>68</v>
      </c>
      <c r="D66" s="44">
        <v>14619</v>
      </c>
      <c r="E66" s="44">
        <v>0</v>
      </c>
      <c r="F66" s="48">
        <v>750</v>
      </c>
      <c r="G66" s="48">
        <v>0</v>
      </c>
      <c r="H66" s="44">
        <v>2995</v>
      </c>
      <c r="I66" s="44">
        <v>3000</v>
      </c>
      <c r="J66" s="44">
        <v>0</v>
      </c>
      <c r="K66" s="48">
        <v>2000</v>
      </c>
      <c r="L66" s="49">
        <v>359282.54</v>
      </c>
      <c r="M66" s="49">
        <v>0</v>
      </c>
      <c r="N66" s="10">
        <v>18300</v>
      </c>
      <c r="O66" s="10">
        <v>0</v>
      </c>
      <c r="P66" s="10">
        <v>73311.350000000006</v>
      </c>
      <c r="Q66" s="10">
        <v>73566.679999999993</v>
      </c>
      <c r="R66" s="10">
        <v>0</v>
      </c>
      <c r="S66" s="10">
        <v>50000</v>
      </c>
      <c r="T66" s="50">
        <f t="shared" si="3"/>
        <v>29940.211666666666</v>
      </c>
      <c r="U66" s="50">
        <f t="shared" si="3"/>
        <v>0</v>
      </c>
      <c r="V66" s="50">
        <f t="shared" si="3"/>
        <v>1525</v>
      </c>
      <c r="W66" s="50">
        <f t="shared" si="3"/>
        <v>0</v>
      </c>
      <c r="X66" s="50">
        <f t="shared" si="3"/>
        <v>6109.2791666666672</v>
      </c>
      <c r="Y66" s="50">
        <f t="shared" si="3"/>
        <v>6130.5566666666664</v>
      </c>
      <c r="Z66" s="50">
        <f t="shared" si="3"/>
        <v>0</v>
      </c>
      <c r="AA66" s="50">
        <f t="shared" si="3"/>
        <v>4166.666666666667</v>
      </c>
      <c r="AB66" s="53">
        <f t="shared" si="2"/>
        <v>47871.714166666658</v>
      </c>
      <c r="AC66" s="66" t="str">
        <f>VLOOKUP(ПРОДАЖИ!C:C,'ИЗ ОСНОВЫ НОМЕНКЛАТУР'!D:E,2,0)</f>
        <v>Кромочные материалы</v>
      </c>
      <c r="AD66" s="66" t="str">
        <f>VLOOKUP(C:C,'ИЗ ОСНОВЫ НОМЕНКЛАТУР'!D:F,3,0)</f>
        <v>Кромка ПВХ Китай</v>
      </c>
      <c r="AE66" s="66" t="str">
        <f>VLOOKUP(C:C,'ИЗ ОСНОВЫ НОМЕНКЛАТУР'!D:H,5,0)</f>
        <v>B</v>
      </c>
    </row>
    <row r="67" spans="1:31" ht="9.6" customHeight="1" x14ac:dyDescent="0.2">
      <c r="A67" s="45" t="s">
        <v>5</v>
      </c>
      <c r="B67" s="11"/>
      <c r="C67" s="11" t="s">
        <v>69</v>
      </c>
      <c r="D67" s="44">
        <v>6999</v>
      </c>
      <c r="E67" s="44">
        <v>0</v>
      </c>
      <c r="F67" s="48">
        <v>5122</v>
      </c>
      <c r="G67" s="48">
        <v>0</v>
      </c>
      <c r="H67" s="44">
        <v>6905</v>
      </c>
      <c r="I67" s="44">
        <v>3600</v>
      </c>
      <c r="J67" s="44">
        <v>0</v>
      </c>
      <c r="K67" s="48">
        <v>0</v>
      </c>
      <c r="L67" s="49">
        <v>169651.99</v>
      </c>
      <c r="M67" s="49">
        <v>0</v>
      </c>
      <c r="N67" s="10">
        <v>123962.29</v>
      </c>
      <c r="O67" s="10">
        <v>0</v>
      </c>
      <c r="P67" s="10">
        <v>167387.1</v>
      </c>
      <c r="Q67" s="10">
        <v>87249.15</v>
      </c>
      <c r="R67" s="10">
        <v>0</v>
      </c>
      <c r="S67" s="10">
        <v>0</v>
      </c>
      <c r="T67" s="50">
        <f t="shared" si="3"/>
        <v>14137.665833333333</v>
      </c>
      <c r="U67" s="50">
        <f t="shared" si="3"/>
        <v>0</v>
      </c>
      <c r="V67" s="50">
        <f t="shared" si="3"/>
        <v>10330.190833333332</v>
      </c>
      <c r="W67" s="50">
        <f t="shared" si="3"/>
        <v>0</v>
      </c>
      <c r="X67" s="50">
        <f t="shared" si="3"/>
        <v>13948.925000000001</v>
      </c>
      <c r="Y67" s="50">
        <f t="shared" si="3"/>
        <v>7270.7624999999998</v>
      </c>
      <c r="Z67" s="50">
        <f t="shared" si="3"/>
        <v>0</v>
      </c>
      <c r="AA67" s="50">
        <f t="shared" si="3"/>
        <v>0</v>
      </c>
      <c r="AB67" s="53">
        <f t="shared" si="2"/>
        <v>45687.544166666667</v>
      </c>
      <c r="AC67" s="66" t="str">
        <f>VLOOKUP(ПРОДАЖИ!C:C,'ИЗ ОСНОВЫ НОМЕНКЛАТУР'!D:E,2,0)</f>
        <v>Кромочные материалы</v>
      </c>
      <c r="AD67" s="66" t="str">
        <f>VLOOKUP(C:C,'ИЗ ОСНОВЫ НОМЕНКЛАТУР'!D:F,3,0)</f>
        <v>Кромка ПВХ Китай</v>
      </c>
      <c r="AE67" s="66" t="str">
        <f>VLOOKUP(C:C,'ИЗ ОСНОВЫ НОМЕНКЛАТУР'!D:H,5,0)</f>
        <v>B</v>
      </c>
    </row>
    <row r="68" spans="1:31" ht="9.6" customHeight="1" x14ac:dyDescent="0.2">
      <c r="A68" s="45" t="s">
        <v>5</v>
      </c>
      <c r="B68" s="11"/>
      <c r="C68" s="11" t="s">
        <v>70</v>
      </c>
      <c r="D68" s="44">
        <v>11896</v>
      </c>
      <c r="E68" s="44">
        <v>5000</v>
      </c>
      <c r="F68" s="48">
        <v>4867</v>
      </c>
      <c r="G68" s="48">
        <v>667</v>
      </c>
      <c r="H68" s="44">
        <v>7138</v>
      </c>
      <c r="I68" s="44">
        <v>3400</v>
      </c>
      <c r="J68" s="44">
        <v>600</v>
      </c>
      <c r="K68" s="48">
        <v>1484</v>
      </c>
      <c r="L68" s="49">
        <v>343465.66</v>
      </c>
      <c r="M68" s="49">
        <v>144043.43</v>
      </c>
      <c r="N68" s="10">
        <v>141983.26</v>
      </c>
      <c r="O68" s="10">
        <v>20117.87</v>
      </c>
      <c r="P68" s="10">
        <v>204942.19</v>
      </c>
      <c r="Q68" s="10">
        <v>97620.24</v>
      </c>
      <c r="R68" s="10">
        <v>17700.419999999998</v>
      </c>
      <c r="S68" s="10">
        <v>43779.040000000001</v>
      </c>
      <c r="T68" s="50">
        <f t="shared" si="3"/>
        <v>28622.138333333332</v>
      </c>
      <c r="U68" s="50">
        <f t="shared" si="3"/>
        <v>12003.619166666665</v>
      </c>
      <c r="V68" s="50">
        <f t="shared" si="3"/>
        <v>11831.938333333334</v>
      </c>
      <c r="W68" s="50">
        <f t="shared" si="3"/>
        <v>1676.4891666666665</v>
      </c>
      <c r="X68" s="50">
        <f t="shared" si="3"/>
        <v>17078.515833333335</v>
      </c>
      <c r="Y68" s="50">
        <f t="shared" si="3"/>
        <v>8135.02</v>
      </c>
      <c r="Z68" s="50">
        <f t="shared" si="3"/>
        <v>1475.0349999999999</v>
      </c>
      <c r="AA68" s="50">
        <f t="shared" si="3"/>
        <v>3648.2533333333336</v>
      </c>
      <c r="AB68" s="53">
        <f t="shared" ref="AB68:AB131" si="4">T68+U68+V68+W68+X68+Y68+Z68+AA68</f>
        <v>84471.00916666667</v>
      </c>
      <c r="AC68" s="66" t="str">
        <f>VLOOKUP(ПРОДАЖИ!C:C,'ИЗ ОСНОВЫ НОМЕНКЛАТУР'!D:E,2,0)</f>
        <v>Кромочные материалы</v>
      </c>
      <c r="AD68" s="66" t="str">
        <f>VLOOKUP(C:C,'ИЗ ОСНОВЫ НОМЕНКЛАТУР'!D:F,3,0)</f>
        <v>Кромка ПВХ Китай</v>
      </c>
      <c r="AE68" s="66" t="str">
        <f>VLOOKUP(C:C,'ИЗ ОСНОВЫ НОМЕНКЛАТУР'!D:H,5,0)</f>
        <v>B</v>
      </c>
    </row>
    <row r="69" spans="1:31" ht="9.6" customHeight="1" x14ac:dyDescent="0.2">
      <c r="A69" s="45" t="s">
        <v>5</v>
      </c>
      <c r="B69" s="11"/>
      <c r="C69" s="11" t="s">
        <v>71</v>
      </c>
      <c r="D69" s="44">
        <v>7717</v>
      </c>
      <c r="E69" s="44">
        <v>0</v>
      </c>
      <c r="F69" s="48">
        <v>3200</v>
      </c>
      <c r="G69" s="48">
        <v>0</v>
      </c>
      <c r="H69" s="44">
        <v>5010</v>
      </c>
      <c r="I69" s="44">
        <v>2800</v>
      </c>
      <c r="J69" s="44">
        <v>0</v>
      </c>
      <c r="K69" s="48">
        <v>0</v>
      </c>
      <c r="L69" s="49">
        <v>185208</v>
      </c>
      <c r="M69" s="49">
        <v>0</v>
      </c>
      <c r="N69" s="10">
        <v>76800</v>
      </c>
      <c r="O69" s="10">
        <v>0</v>
      </c>
      <c r="P69" s="10">
        <v>120251.9</v>
      </c>
      <c r="Q69" s="10">
        <v>67200</v>
      </c>
      <c r="R69" s="10">
        <v>0</v>
      </c>
      <c r="S69" s="10">
        <v>0</v>
      </c>
      <c r="T69" s="50">
        <f t="shared" si="3"/>
        <v>15434</v>
      </c>
      <c r="U69" s="50">
        <f t="shared" si="3"/>
        <v>0</v>
      </c>
      <c r="V69" s="50">
        <f t="shared" si="3"/>
        <v>6400</v>
      </c>
      <c r="W69" s="50">
        <f t="shared" si="3"/>
        <v>0</v>
      </c>
      <c r="X69" s="50">
        <f t="shared" si="3"/>
        <v>10020.991666666667</v>
      </c>
      <c r="Y69" s="50">
        <f t="shared" si="3"/>
        <v>5600</v>
      </c>
      <c r="Z69" s="50">
        <f t="shared" si="3"/>
        <v>0</v>
      </c>
      <c r="AA69" s="50">
        <f t="shared" si="3"/>
        <v>0</v>
      </c>
      <c r="AB69" s="53">
        <f t="shared" si="4"/>
        <v>37454.991666666669</v>
      </c>
      <c r="AC69" s="66" t="str">
        <f>VLOOKUP(ПРОДАЖИ!C:C,'ИЗ ОСНОВЫ НОМЕНКЛАТУР'!D:E,2,0)</f>
        <v>Кромочные материалы</v>
      </c>
      <c r="AD69" s="66" t="str">
        <f>VLOOKUP(C:C,'ИЗ ОСНОВЫ НОМЕНКЛАТУР'!D:F,3,0)</f>
        <v>Кромка ПВХ Китай</v>
      </c>
      <c r="AE69" s="66" t="str">
        <f>VLOOKUP(C:C,'ИЗ ОСНОВЫ НОМЕНКЛАТУР'!D:H,5,0)</f>
        <v>A</v>
      </c>
    </row>
    <row r="70" spans="1:31" ht="9.6" customHeight="1" x14ac:dyDescent="0.2">
      <c r="A70" s="45" t="s">
        <v>5</v>
      </c>
      <c r="B70" s="11"/>
      <c r="C70" s="11" t="s">
        <v>72</v>
      </c>
      <c r="D70" s="44">
        <v>10984</v>
      </c>
      <c r="E70" s="44">
        <v>0</v>
      </c>
      <c r="F70" s="48">
        <v>4463</v>
      </c>
      <c r="G70" s="48">
        <v>689</v>
      </c>
      <c r="H70" s="44">
        <v>5102</v>
      </c>
      <c r="I70" s="44">
        <v>600</v>
      </c>
      <c r="J70" s="44">
        <v>200</v>
      </c>
      <c r="K70" s="48">
        <v>6307</v>
      </c>
      <c r="L70" s="49">
        <v>322739.37</v>
      </c>
      <c r="M70" s="49">
        <v>0</v>
      </c>
      <c r="N70" s="10">
        <v>127143.76</v>
      </c>
      <c r="O70" s="10">
        <v>19812.259999999998</v>
      </c>
      <c r="P70" s="10">
        <v>146360.32999999999</v>
      </c>
      <c r="Q70" s="10">
        <v>17223.78</v>
      </c>
      <c r="R70" s="10">
        <v>5574</v>
      </c>
      <c r="S70" s="10">
        <v>180506.08</v>
      </c>
      <c r="T70" s="50">
        <f t="shared" si="3"/>
        <v>26894.947499999998</v>
      </c>
      <c r="U70" s="50">
        <f t="shared" si="3"/>
        <v>0</v>
      </c>
      <c r="V70" s="50">
        <f t="shared" si="3"/>
        <v>10595.313333333334</v>
      </c>
      <c r="W70" s="50">
        <f t="shared" si="3"/>
        <v>1651.0216666666665</v>
      </c>
      <c r="X70" s="50">
        <f t="shared" si="3"/>
        <v>12196.694166666666</v>
      </c>
      <c r="Y70" s="50">
        <f t="shared" si="3"/>
        <v>1435.3149999999998</v>
      </c>
      <c r="Z70" s="50">
        <f t="shared" si="3"/>
        <v>464.5</v>
      </c>
      <c r="AA70" s="50">
        <f t="shared" si="3"/>
        <v>15042.173333333332</v>
      </c>
      <c r="AB70" s="53">
        <f t="shared" si="4"/>
        <v>68279.964999999997</v>
      </c>
      <c r="AC70" s="66" t="str">
        <f>VLOOKUP(ПРОДАЖИ!C:C,'ИЗ ОСНОВЫ НОМЕНКЛАТУР'!D:E,2,0)</f>
        <v>Кромочные материалы</v>
      </c>
      <c r="AD70" s="66" t="str">
        <f>VLOOKUP(C:C,'ИЗ ОСНОВЫ НОМЕНКЛАТУР'!D:F,3,0)</f>
        <v>Кромка ПВХ Китай</v>
      </c>
      <c r="AE70" s="66" t="str">
        <f>VLOOKUP(C:C,'ИЗ ОСНОВЫ НОМЕНКЛАТУР'!D:H,5,0)</f>
        <v>B</v>
      </c>
    </row>
    <row r="71" spans="1:31" ht="9.6" customHeight="1" x14ac:dyDescent="0.2">
      <c r="A71" s="45" t="s">
        <v>5</v>
      </c>
      <c r="B71" s="11"/>
      <c r="C71" s="11" t="s">
        <v>73</v>
      </c>
      <c r="D71" s="44">
        <v>7654</v>
      </c>
      <c r="E71" s="44">
        <v>0</v>
      </c>
      <c r="F71" s="48">
        <v>2075</v>
      </c>
      <c r="G71" s="48">
        <v>0</v>
      </c>
      <c r="H71" s="44">
        <v>1380</v>
      </c>
      <c r="I71" s="44">
        <v>3600</v>
      </c>
      <c r="J71" s="44">
        <v>200</v>
      </c>
      <c r="K71" s="48">
        <v>2800</v>
      </c>
      <c r="L71" s="49">
        <v>134710.39999999999</v>
      </c>
      <c r="M71" s="49">
        <v>0</v>
      </c>
      <c r="N71" s="10">
        <v>36520</v>
      </c>
      <c r="O71" s="10">
        <v>0</v>
      </c>
      <c r="P71" s="10">
        <v>24288</v>
      </c>
      <c r="Q71" s="10">
        <v>63360</v>
      </c>
      <c r="R71" s="10">
        <v>3520</v>
      </c>
      <c r="S71" s="10">
        <v>49280</v>
      </c>
      <c r="T71" s="50">
        <f t="shared" si="3"/>
        <v>11225.866666666667</v>
      </c>
      <c r="U71" s="50">
        <f t="shared" si="3"/>
        <v>0</v>
      </c>
      <c r="V71" s="50">
        <f t="shared" si="3"/>
        <v>3043.3333333333335</v>
      </c>
      <c r="W71" s="50">
        <f t="shared" si="3"/>
        <v>0</v>
      </c>
      <c r="X71" s="50">
        <f t="shared" si="3"/>
        <v>2024</v>
      </c>
      <c r="Y71" s="50">
        <f t="shared" si="3"/>
        <v>5280</v>
      </c>
      <c r="Z71" s="50">
        <f t="shared" si="3"/>
        <v>293.33333333333331</v>
      </c>
      <c r="AA71" s="50">
        <f t="shared" si="3"/>
        <v>4106.666666666667</v>
      </c>
      <c r="AB71" s="53">
        <f t="shared" si="4"/>
        <v>25973.200000000001</v>
      </c>
      <c r="AC71" s="66" t="str">
        <f>VLOOKUP(ПРОДАЖИ!C:C,'ИЗ ОСНОВЫ НОМЕНКЛАТУР'!D:E,2,0)</f>
        <v>Кромочные материалы</v>
      </c>
      <c r="AD71" s="66" t="str">
        <f>VLOOKUP(C:C,'ИЗ ОСНОВЫ НОМЕНКЛАТУР'!D:F,3,0)</f>
        <v>Кромка ПВХ Китай</v>
      </c>
      <c r="AE71" s="66" t="str">
        <f>VLOOKUP(C:C,'ИЗ ОСНОВЫ НОМЕНКЛАТУР'!D:H,5,0)</f>
        <v>A</v>
      </c>
    </row>
    <row r="72" spans="1:31" ht="9.6" customHeight="1" x14ac:dyDescent="0.2">
      <c r="A72" s="45" t="s">
        <v>5</v>
      </c>
      <c r="B72" s="11"/>
      <c r="C72" s="11" t="s">
        <v>74</v>
      </c>
      <c r="D72" s="44">
        <v>4699</v>
      </c>
      <c r="E72" s="44">
        <v>11200</v>
      </c>
      <c r="F72" s="48">
        <v>5856</v>
      </c>
      <c r="G72" s="48">
        <v>809</v>
      </c>
      <c r="H72" s="44">
        <v>1841</v>
      </c>
      <c r="I72" s="44">
        <v>1400</v>
      </c>
      <c r="J72" s="44">
        <v>200</v>
      </c>
      <c r="K72" s="48">
        <v>4079</v>
      </c>
      <c r="L72" s="49">
        <v>83006.22</v>
      </c>
      <c r="M72" s="49">
        <v>211500</v>
      </c>
      <c r="N72" s="10">
        <v>107994.55</v>
      </c>
      <c r="O72" s="10">
        <v>14529.76</v>
      </c>
      <c r="P72" s="10">
        <v>32401.599999999999</v>
      </c>
      <c r="Q72" s="10">
        <v>24640</v>
      </c>
      <c r="R72" s="10">
        <v>3800</v>
      </c>
      <c r="S72" s="10">
        <v>77501</v>
      </c>
      <c r="T72" s="50">
        <f t="shared" si="3"/>
        <v>6917.1850000000004</v>
      </c>
      <c r="U72" s="50">
        <f t="shared" si="3"/>
        <v>17625</v>
      </c>
      <c r="V72" s="50">
        <f t="shared" si="3"/>
        <v>8999.5458333333336</v>
      </c>
      <c r="W72" s="50">
        <f t="shared" si="3"/>
        <v>1210.8133333333333</v>
      </c>
      <c r="X72" s="50">
        <f t="shared" si="3"/>
        <v>2700.1333333333332</v>
      </c>
      <c r="Y72" s="50">
        <f t="shared" si="3"/>
        <v>2053.3333333333335</v>
      </c>
      <c r="Z72" s="50">
        <f t="shared" si="3"/>
        <v>316.66666666666669</v>
      </c>
      <c r="AA72" s="50">
        <f t="shared" si="3"/>
        <v>6458.416666666667</v>
      </c>
      <c r="AB72" s="53">
        <f t="shared" si="4"/>
        <v>46281.094166666662</v>
      </c>
      <c r="AC72" s="66" t="str">
        <f>VLOOKUP(ПРОДАЖИ!C:C,'ИЗ ОСНОВЫ НОМЕНКЛАТУР'!D:E,2,0)</f>
        <v>Кромочные материалы</v>
      </c>
      <c r="AD72" s="66" t="str">
        <f>VLOOKUP(C:C,'ИЗ ОСНОВЫ НОМЕНКЛАТУР'!D:F,3,0)</f>
        <v>Кромка ПВХ Китай</v>
      </c>
      <c r="AE72" s="66" t="str">
        <f>VLOOKUP(C:C,'ИЗ ОСНОВЫ НОМЕНКЛАТУР'!D:H,5,0)</f>
        <v>B</v>
      </c>
    </row>
    <row r="73" spans="1:31" ht="9.6" customHeight="1" x14ac:dyDescent="0.2">
      <c r="A73" s="45" t="s">
        <v>5</v>
      </c>
      <c r="B73" s="11"/>
      <c r="C73" s="11" t="s">
        <v>75</v>
      </c>
      <c r="D73" s="44">
        <v>542</v>
      </c>
      <c r="E73" s="44">
        <v>0</v>
      </c>
      <c r="F73" s="48">
        <v>231</v>
      </c>
      <c r="G73" s="48">
        <v>733</v>
      </c>
      <c r="H73" s="44">
        <v>6400</v>
      </c>
      <c r="I73" s="44">
        <v>2400</v>
      </c>
      <c r="J73" s="44">
        <v>0</v>
      </c>
      <c r="K73" s="48">
        <v>11800</v>
      </c>
      <c r="L73" s="49">
        <v>13012.46</v>
      </c>
      <c r="M73" s="49">
        <v>0</v>
      </c>
      <c r="N73" s="10">
        <v>5544</v>
      </c>
      <c r="O73" s="10">
        <v>17592</v>
      </c>
      <c r="P73" s="10">
        <v>155600</v>
      </c>
      <c r="Q73" s="10">
        <v>58320</v>
      </c>
      <c r="R73" s="10">
        <v>0</v>
      </c>
      <c r="S73" s="10">
        <v>285248.55</v>
      </c>
      <c r="T73" s="50">
        <f t="shared" si="3"/>
        <v>1084.3716666666667</v>
      </c>
      <c r="U73" s="50">
        <f t="shared" si="3"/>
        <v>0</v>
      </c>
      <c r="V73" s="50">
        <f t="shared" si="3"/>
        <v>462</v>
      </c>
      <c r="W73" s="50">
        <f t="shared" si="3"/>
        <v>1466</v>
      </c>
      <c r="X73" s="50">
        <f t="shared" si="3"/>
        <v>12966.666666666666</v>
      </c>
      <c r="Y73" s="50">
        <f t="shared" si="3"/>
        <v>4860</v>
      </c>
      <c r="Z73" s="50">
        <f t="shared" si="3"/>
        <v>0</v>
      </c>
      <c r="AA73" s="50">
        <f t="shared" si="3"/>
        <v>23770.712499999998</v>
      </c>
      <c r="AB73" s="53">
        <f t="shared" si="4"/>
        <v>44609.750833333332</v>
      </c>
      <c r="AC73" s="66" t="str">
        <f>VLOOKUP(ПРОДАЖИ!C:C,'ИЗ ОСНОВЫ НОМЕНКЛАТУР'!D:E,2,0)</f>
        <v>Кромочные материалы</v>
      </c>
      <c r="AD73" s="66" t="str">
        <f>VLOOKUP(C:C,'ИЗ ОСНОВЫ НОМЕНКЛАТУР'!D:F,3,0)</f>
        <v>Кромка ПВХ Китай</v>
      </c>
      <c r="AE73" s="66" t="str">
        <f>VLOOKUP(C:C,'ИЗ ОСНОВЫ НОМЕНКЛАТУР'!D:H,5,0)</f>
        <v>B</v>
      </c>
    </row>
    <row r="74" spans="1:31" ht="9.6" customHeight="1" x14ac:dyDescent="0.2">
      <c r="A74" s="45" t="s">
        <v>5</v>
      </c>
      <c r="B74" s="11"/>
      <c r="C74" s="11" t="s">
        <v>76</v>
      </c>
      <c r="D74" s="44">
        <v>7001</v>
      </c>
      <c r="E74" s="44">
        <v>9000</v>
      </c>
      <c r="F74" s="48">
        <v>6314</v>
      </c>
      <c r="G74" s="48">
        <v>0</v>
      </c>
      <c r="H74" s="44">
        <v>6051</v>
      </c>
      <c r="I74" s="44">
        <v>3800</v>
      </c>
      <c r="J74" s="44">
        <v>0</v>
      </c>
      <c r="K74" s="48">
        <v>7834</v>
      </c>
      <c r="L74" s="49">
        <v>206616.86</v>
      </c>
      <c r="M74" s="49">
        <v>265154.53999999998</v>
      </c>
      <c r="N74" s="10">
        <v>184143.42</v>
      </c>
      <c r="O74" s="10">
        <v>0</v>
      </c>
      <c r="P74" s="10">
        <v>171760.79</v>
      </c>
      <c r="Q74" s="10">
        <v>108061.62</v>
      </c>
      <c r="R74" s="10">
        <v>0</v>
      </c>
      <c r="S74" s="10">
        <v>235484.12</v>
      </c>
      <c r="T74" s="50">
        <f t="shared" si="3"/>
        <v>17218.071666666667</v>
      </c>
      <c r="U74" s="50">
        <f t="shared" si="3"/>
        <v>22096.211666666666</v>
      </c>
      <c r="V74" s="50">
        <f t="shared" si="3"/>
        <v>15345.285000000002</v>
      </c>
      <c r="W74" s="50">
        <f t="shared" si="3"/>
        <v>0</v>
      </c>
      <c r="X74" s="50">
        <f t="shared" si="3"/>
        <v>14313.399166666668</v>
      </c>
      <c r="Y74" s="50">
        <f t="shared" si="3"/>
        <v>9005.1350000000002</v>
      </c>
      <c r="Z74" s="50">
        <f t="shared" si="3"/>
        <v>0</v>
      </c>
      <c r="AA74" s="50">
        <f t="shared" si="3"/>
        <v>19623.676666666666</v>
      </c>
      <c r="AB74" s="53">
        <f t="shared" si="4"/>
        <v>97601.77916666666</v>
      </c>
      <c r="AC74" s="66" t="str">
        <f>VLOOKUP(ПРОДАЖИ!C:C,'ИЗ ОСНОВЫ НОМЕНКЛАТУР'!D:E,2,0)</f>
        <v>Кромочные материалы</v>
      </c>
      <c r="AD74" s="66" t="str">
        <f>VLOOKUP(C:C,'ИЗ ОСНОВЫ НОМЕНКЛАТУР'!D:F,3,0)</f>
        <v>Кромка ПВХ Китай</v>
      </c>
      <c r="AE74" s="66" t="str">
        <f>VLOOKUP(C:C,'ИЗ ОСНОВЫ НОМЕНКЛАТУР'!D:H,5,0)</f>
        <v>B</v>
      </c>
    </row>
    <row r="75" spans="1:31" ht="9.6" customHeight="1" x14ac:dyDescent="0.2">
      <c r="A75" s="45" t="s">
        <v>5</v>
      </c>
      <c r="B75" s="11"/>
      <c r="C75" s="11" t="s">
        <v>77</v>
      </c>
      <c r="D75" s="44">
        <v>10788</v>
      </c>
      <c r="E75" s="44">
        <v>1000</v>
      </c>
      <c r="F75" s="48">
        <v>2604</v>
      </c>
      <c r="G75" s="48">
        <v>0</v>
      </c>
      <c r="H75" s="44">
        <v>8918</v>
      </c>
      <c r="I75" s="44">
        <v>3400</v>
      </c>
      <c r="J75" s="44">
        <v>1000</v>
      </c>
      <c r="K75" s="48">
        <v>4947</v>
      </c>
      <c r="L75" s="49">
        <v>317439.95</v>
      </c>
      <c r="M75" s="49">
        <v>29328</v>
      </c>
      <c r="N75" s="10">
        <v>75589.67</v>
      </c>
      <c r="O75" s="10">
        <v>0</v>
      </c>
      <c r="P75" s="10">
        <v>260076.34</v>
      </c>
      <c r="Q75" s="10">
        <v>99111.45</v>
      </c>
      <c r="R75" s="10">
        <v>28729.09</v>
      </c>
      <c r="S75" s="10">
        <v>142035.43</v>
      </c>
      <c r="T75" s="50">
        <f t="shared" si="3"/>
        <v>26453.329166666666</v>
      </c>
      <c r="U75" s="50">
        <f t="shared" si="3"/>
        <v>2444</v>
      </c>
      <c r="V75" s="50">
        <f t="shared" si="3"/>
        <v>6299.1391666666668</v>
      </c>
      <c r="W75" s="50">
        <f t="shared" si="3"/>
        <v>0</v>
      </c>
      <c r="X75" s="50">
        <f t="shared" si="3"/>
        <v>21673.028333333332</v>
      </c>
      <c r="Y75" s="50">
        <f t="shared" si="3"/>
        <v>8259.2875000000004</v>
      </c>
      <c r="Z75" s="50">
        <f t="shared" si="3"/>
        <v>2394.0908333333332</v>
      </c>
      <c r="AA75" s="50">
        <f t="shared" si="3"/>
        <v>11836.285833333333</v>
      </c>
      <c r="AB75" s="53">
        <f t="shared" si="4"/>
        <v>79359.160833333313</v>
      </c>
      <c r="AC75" s="66" t="str">
        <f>VLOOKUP(ПРОДАЖИ!C:C,'ИЗ ОСНОВЫ НОМЕНКЛАТУР'!D:E,2,0)</f>
        <v>Кромочные материалы</v>
      </c>
      <c r="AD75" s="66" t="str">
        <f>VLOOKUP(C:C,'ИЗ ОСНОВЫ НОМЕНКЛАТУР'!D:F,3,0)</f>
        <v>Кромка ПВХ Китай</v>
      </c>
      <c r="AE75" s="66" t="str">
        <f>VLOOKUP(C:C,'ИЗ ОСНОВЫ НОМЕНКЛАТУР'!D:H,5,0)</f>
        <v>B</v>
      </c>
    </row>
    <row r="76" spans="1:31" ht="9.6" customHeight="1" x14ac:dyDescent="0.2">
      <c r="A76" s="45" t="s">
        <v>5</v>
      </c>
      <c r="B76" s="11"/>
      <c r="C76" s="11" t="s">
        <v>78</v>
      </c>
      <c r="D76" s="44">
        <v>8663</v>
      </c>
      <c r="E76" s="44">
        <v>6600</v>
      </c>
      <c r="F76" s="48">
        <v>4802</v>
      </c>
      <c r="G76" s="48">
        <v>356</v>
      </c>
      <c r="H76" s="44">
        <v>4747</v>
      </c>
      <c r="I76" s="44">
        <v>4600</v>
      </c>
      <c r="J76" s="44">
        <v>600</v>
      </c>
      <c r="K76" s="48">
        <v>4251</v>
      </c>
      <c r="L76" s="49">
        <v>194588.69</v>
      </c>
      <c r="M76" s="49">
        <v>143898.82999999999</v>
      </c>
      <c r="N76" s="10">
        <v>103808.75</v>
      </c>
      <c r="O76" s="10">
        <v>7570.9</v>
      </c>
      <c r="P76" s="10">
        <v>98895.73</v>
      </c>
      <c r="Q76" s="10">
        <v>96216.43</v>
      </c>
      <c r="R76" s="10">
        <v>12481.3</v>
      </c>
      <c r="S76" s="10">
        <v>89913.72</v>
      </c>
      <c r="T76" s="50">
        <f t="shared" si="3"/>
        <v>16215.724166666667</v>
      </c>
      <c r="U76" s="50">
        <f t="shared" si="3"/>
        <v>11991.569166666666</v>
      </c>
      <c r="V76" s="50">
        <f t="shared" si="3"/>
        <v>8650.7291666666661</v>
      </c>
      <c r="W76" s="50">
        <f t="shared" si="3"/>
        <v>630.9083333333333</v>
      </c>
      <c r="X76" s="50">
        <f t="shared" si="3"/>
        <v>8241.310833333333</v>
      </c>
      <c r="Y76" s="50">
        <f t="shared" si="3"/>
        <v>8018.0358333333324</v>
      </c>
      <c r="Z76" s="50">
        <f t="shared" si="3"/>
        <v>1040.1083333333333</v>
      </c>
      <c r="AA76" s="50">
        <f t="shared" si="3"/>
        <v>7492.81</v>
      </c>
      <c r="AB76" s="53">
        <f t="shared" si="4"/>
        <v>62281.195833333331</v>
      </c>
      <c r="AC76" s="66" t="str">
        <f>VLOOKUP(ПРОДАЖИ!C:C,'ИЗ ОСНОВЫ НОМЕНКЛАТУР'!D:E,2,0)</f>
        <v>Кромочные материалы</v>
      </c>
      <c r="AD76" s="66" t="str">
        <f>VLOOKUP(C:C,'ИЗ ОСНОВЫ НОМЕНКЛАТУР'!D:F,3,0)</f>
        <v>Кромка ПВХ Китай</v>
      </c>
      <c r="AE76" s="66" t="str">
        <f>VLOOKUP(C:C,'ИЗ ОСНОВЫ НОМЕНКЛАТУР'!D:H,5,0)</f>
        <v>B</v>
      </c>
    </row>
    <row r="77" spans="1:31" ht="9.6" customHeight="1" x14ac:dyDescent="0.2">
      <c r="A77" s="45" t="s">
        <v>5</v>
      </c>
      <c r="B77" s="11"/>
      <c r="C77" s="11" t="s">
        <v>79</v>
      </c>
      <c r="D77" s="44">
        <v>8464</v>
      </c>
      <c r="E77" s="44">
        <v>5000</v>
      </c>
      <c r="F77" s="48">
        <v>5333</v>
      </c>
      <c r="G77" s="48">
        <v>1124</v>
      </c>
      <c r="H77" s="44">
        <v>2392</v>
      </c>
      <c r="I77" s="44">
        <v>10000</v>
      </c>
      <c r="J77" s="44">
        <v>0</v>
      </c>
      <c r="K77" s="48">
        <v>4769</v>
      </c>
      <c r="L77" s="49">
        <v>244609.69</v>
      </c>
      <c r="M77" s="49">
        <v>144613.19</v>
      </c>
      <c r="N77" s="10">
        <v>152684.23000000001</v>
      </c>
      <c r="O77" s="10">
        <v>32359.75</v>
      </c>
      <c r="P77" s="10">
        <v>68718.38</v>
      </c>
      <c r="Q77" s="10">
        <v>287599.77</v>
      </c>
      <c r="R77" s="10">
        <v>0</v>
      </c>
      <c r="S77" s="10">
        <v>136129.78</v>
      </c>
      <c r="T77" s="50">
        <f t="shared" si="3"/>
        <v>20384.140833333335</v>
      </c>
      <c r="U77" s="50">
        <f t="shared" si="3"/>
        <v>12051.099166666667</v>
      </c>
      <c r="V77" s="50">
        <f t="shared" si="3"/>
        <v>12723.685833333335</v>
      </c>
      <c r="W77" s="50">
        <f t="shared" si="3"/>
        <v>2696.6458333333335</v>
      </c>
      <c r="X77" s="50">
        <f t="shared" si="3"/>
        <v>5726.5316666666668</v>
      </c>
      <c r="Y77" s="50">
        <f t="shared" si="3"/>
        <v>23966.647500000003</v>
      </c>
      <c r="Z77" s="50">
        <f t="shared" si="3"/>
        <v>0</v>
      </c>
      <c r="AA77" s="50">
        <f t="shared" si="3"/>
        <v>11344.148333333333</v>
      </c>
      <c r="AB77" s="53">
        <f t="shared" si="4"/>
        <v>88892.89916666667</v>
      </c>
      <c r="AC77" s="66" t="str">
        <f>VLOOKUP(ПРОДАЖИ!C:C,'ИЗ ОСНОВЫ НОМЕНКЛАТУР'!D:E,2,0)</f>
        <v>Кромочные материалы</v>
      </c>
      <c r="AD77" s="66" t="str">
        <f>VLOOKUP(C:C,'ИЗ ОСНОВЫ НОМЕНКЛАТУР'!D:F,3,0)</f>
        <v>Кромка ПВХ Китай</v>
      </c>
      <c r="AE77" s="66" t="str">
        <f>VLOOKUP(C:C,'ИЗ ОСНОВЫ НОМЕНКЛАТУР'!D:H,5,0)</f>
        <v>B</v>
      </c>
    </row>
    <row r="78" spans="1:31" ht="9.6" customHeight="1" x14ac:dyDescent="0.2">
      <c r="A78" s="45" t="s">
        <v>5</v>
      </c>
      <c r="B78" s="11"/>
      <c r="C78" s="11" t="s">
        <v>80</v>
      </c>
      <c r="D78" s="44">
        <v>11911</v>
      </c>
      <c r="E78" s="44">
        <v>0</v>
      </c>
      <c r="F78" s="48">
        <v>0</v>
      </c>
      <c r="G78" s="48">
        <v>0</v>
      </c>
      <c r="H78" s="44">
        <v>2947</v>
      </c>
      <c r="I78" s="44">
        <v>800</v>
      </c>
      <c r="J78" s="44">
        <v>800</v>
      </c>
      <c r="K78" s="48">
        <v>3272</v>
      </c>
      <c r="L78" s="49">
        <v>304247.03000000003</v>
      </c>
      <c r="M78" s="49">
        <v>0</v>
      </c>
      <c r="N78" s="10">
        <v>0</v>
      </c>
      <c r="O78" s="10">
        <v>0</v>
      </c>
      <c r="P78" s="10">
        <v>75062.23</v>
      </c>
      <c r="Q78" s="10">
        <v>20340.650000000001</v>
      </c>
      <c r="R78" s="10">
        <v>20429.7</v>
      </c>
      <c r="S78" s="10">
        <v>83135.149999999994</v>
      </c>
      <c r="T78" s="50">
        <f t="shared" si="3"/>
        <v>25353.91916666667</v>
      </c>
      <c r="U78" s="50">
        <f t="shared" si="3"/>
        <v>0</v>
      </c>
      <c r="V78" s="50">
        <f t="shared" si="3"/>
        <v>0</v>
      </c>
      <c r="W78" s="50">
        <f t="shared" si="3"/>
        <v>0</v>
      </c>
      <c r="X78" s="50">
        <f t="shared" si="3"/>
        <v>6255.185833333333</v>
      </c>
      <c r="Y78" s="50">
        <f t="shared" si="3"/>
        <v>1695.0541666666668</v>
      </c>
      <c r="Z78" s="50">
        <f t="shared" si="3"/>
        <v>1702.4750000000001</v>
      </c>
      <c r="AA78" s="50">
        <f t="shared" si="3"/>
        <v>6927.9291666666659</v>
      </c>
      <c r="AB78" s="53">
        <f t="shared" si="4"/>
        <v>41934.563333333339</v>
      </c>
      <c r="AC78" s="66" t="str">
        <f>VLOOKUP(ПРОДАЖИ!C:C,'ИЗ ОСНОВЫ НОМЕНКЛАТУР'!D:E,2,0)</f>
        <v>Кромочные материалы</v>
      </c>
      <c r="AD78" s="66" t="str">
        <f>VLOOKUP(C:C,'ИЗ ОСНОВЫ НОМЕНКЛАТУР'!D:F,3,0)</f>
        <v>Кромка ПВХ Китай</v>
      </c>
      <c r="AE78" s="66" t="str">
        <f>VLOOKUP(C:C,'ИЗ ОСНОВЫ НОМЕНКЛАТУР'!D:H,5,0)</f>
        <v>B</v>
      </c>
    </row>
    <row r="79" spans="1:31" ht="9.6" customHeight="1" x14ac:dyDescent="0.2">
      <c r="A79" s="45" t="s">
        <v>5</v>
      </c>
      <c r="B79" s="11"/>
      <c r="C79" s="11" t="s">
        <v>81</v>
      </c>
      <c r="D79" s="44">
        <v>3326</v>
      </c>
      <c r="E79" s="44">
        <v>0</v>
      </c>
      <c r="F79" s="48">
        <v>5000</v>
      </c>
      <c r="G79" s="48">
        <v>0</v>
      </c>
      <c r="H79" s="44">
        <v>7227</v>
      </c>
      <c r="I79" s="44">
        <v>3600</v>
      </c>
      <c r="J79" s="44">
        <v>0</v>
      </c>
      <c r="K79" s="48">
        <v>0</v>
      </c>
      <c r="L79" s="49">
        <v>80706.63</v>
      </c>
      <c r="M79" s="49">
        <v>0</v>
      </c>
      <c r="N79" s="10">
        <v>127500</v>
      </c>
      <c r="O79" s="10">
        <v>0</v>
      </c>
      <c r="P79" s="10">
        <v>180207.1</v>
      </c>
      <c r="Q79" s="10">
        <v>89134.97</v>
      </c>
      <c r="R79" s="10">
        <v>0</v>
      </c>
      <c r="S79" s="10">
        <v>0</v>
      </c>
      <c r="T79" s="50">
        <f t="shared" si="3"/>
        <v>6725.5525000000007</v>
      </c>
      <c r="U79" s="50">
        <f t="shared" si="3"/>
        <v>0</v>
      </c>
      <c r="V79" s="50">
        <f t="shared" si="3"/>
        <v>10625</v>
      </c>
      <c r="W79" s="50">
        <f t="shared" si="3"/>
        <v>0</v>
      </c>
      <c r="X79" s="50">
        <f t="shared" si="3"/>
        <v>15017.258333333333</v>
      </c>
      <c r="Y79" s="50">
        <f t="shared" si="3"/>
        <v>7427.9141666666665</v>
      </c>
      <c r="Z79" s="50">
        <f t="shared" si="3"/>
        <v>0</v>
      </c>
      <c r="AA79" s="50">
        <f t="shared" si="3"/>
        <v>0</v>
      </c>
      <c r="AB79" s="53">
        <f t="shared" si="4"/>
        <v>39795.725000000006</v>
      </c>
      <c r="AC79" s="66" t="str">
        <f>VLOOKUP(ПРОДАЖИ!C:C,'ИЗ ОСНОВЫ НОМЕНКЛАТУР'!D:E,2,0)</f>
        <v>Кромочные материалы</v>
      </c>
      <c r="AD79" s="66" t="str">
        <f>VLOOKUP(C:C,'ИЗ ОСНОВЫ НОМЕНКЛАТУР'!D:F,3,0)</f>
        <v>Кромка ПВХ Китай</v>
      </c>
      <c r="AE79" s="66" t="str">
        <f>VLOOKUP(C:C,'ИЗ ОСНОВЫ НОМЕНКЛАТУР'!D:H,5,0)</f>
        <v>B</v>
      </c>
    </row>
    <row r="80" spans="1:31" ht="9.6" customHeight="1" x14ac:dyDescent="0.2">
      <c r="A80" s="45" t="s">
        <v>5</v>
      </c>
      <c r="B80" s="11"/>
      <c r="C80" s="11" t="s">
        <v>82</v>
      </c>
      <c r="D80" s="44">
        <v>7855</v>
      </c>
      <c r="E80" s="44">
        <v>0</v>
      </c>
      <c r="F80" s="48">
        <v>6105</v>
      </c>
      <c r="G80" s="48">
        <v>206</v>
      </c>
      <c r="H80" s="44">
        <v>6404</v>
      </c>
      <c r="I80" s="44">
        <v>2400</v>
      </c>
      <c r="J80" s="44">
        <v>200</v>
      </c>
      <c r="K80" s="48">
        <v>4904</v>
      </c>
      <c r="L80" s="49">
        <v>229619.77</v>
      </c>
      <c r="M80" s="49">
        <v>0</v>
      </c>
      <c r="N80" s="10">
        <v>171351.93</v>
      </c>
      <c r="O80" s="10">
        <v>5806.99</v>
      </c>
      <c r="P80" s="10">
        <v>183590.39</v>
      </c>
      <c r="Q80" s="10">
        <v>68407.13</v>
      </c>
      <c r="R80" s="10">
        <v>5930.22</v>
      </c>
      <c r="S80" s="10">
        <v>145408.9</v>
      </c>
      <c r="T80" s="50">
        <f t="shared" si="3"/>
        <v>19134.980833333331</v>
      </c>
      <c r="U80" s="50">
        <f t="shared" si="3"/>
        <v>0</v>
      </c>
      <c r="V80" s="50">
        <f t="shared" si="3"/>
        <v>14279.327499999999</v>
      </c>
      <c r="W80" s="50">
        <f t="shared" si="3"/>
        <v>483.9158333333333</v>
      </c>
      <c r="X80" s="50">
        <f t="shared" si="3"/>
        <v>15299.199166666667</v>
      </c>
      <c r="Y80" s="50">
        <f t="shared" si="3"/>
        <v>5700.5941666666668</v>
      </c>
      <c r="Z80" s="50">
        <f t="shared" si="3"/>
        <v>494.185</v>
      </c>
      <c r="AA80" s="50">
        <f t="shared" ref="AA80:AA143" si="5">S80/12</f>
        <v>12117.408333333333</v>
      </c>
      <c r="AB80" s="53">
        <f t="shared" si="4"/>
        <v>67509.61083333334</v>
      </c>
      <c r="AC80" s="66" t="str">
        <f>VLOOKUP(ПРОДАЖИ!C:C,'ИЗ ОСНОВЫ НОМЕНКЛАТУР'!D:E,2,0)</f>
        <v>Кромочные материалы</v>
      </c>
      <c r="AD80" s="66" t="str">
        <f>VLOOKUP(C:C,'ИЗ ОСНОВЫ НОМЕНКЛАТУР'!D:F,3,0)</f>
        <v>Кромка ПВХ Китай</v>
      </c>
      <c r="AE80" s="66" t="str">
        <f>VLOOKUP(C:C,'ИЗ ОСНОВЫ НОМЕНКЛАТУР'!D:H,5,0)</f>
        <v>B</v>
      </c>
    </row>
    <row r="81" spans="1:31" ht="9.6" customHeight="1" x14ac:dyDescent="0.2">
      <c r="A81" s="45" t="s">
        <v>5</v>
      </c>
      <c r="B81" s="11"/>
      <c r="C81" s="11" t="s">
        <v>83</v>
      </c>
      <c r="D81" s="44">
        <v>0</v>
      </c>
      <c r="E81" s="44">
        <v>1000</v>
      </c>
      <c r="F81" s="48">
        <v>1355</v>
      </c>
      <c r="G81" s="48">
        <v>0</v>
      </c>
      <c r="H81" s="44">
        <v>6991</v>
      </c>
      <c r="I81" s="44">
        <v>5800</v>
      </c>
      <c r="J81" s="44">
        <v>200</v>
      </c>
      <c r="K81" s="48">
        <v>2800</v>
      </c>
      <c r="L81" s="49">
        <v>0</v>
      </c>
      <c r="M81" s="49">
        <v>24700</v>
      </c>
      <c r="N81" s="10">
        <v>33468.5</v>
      </c>
      <c r="O81" s="10">
        <v>0</v>
      </c>
      <c r="P81" s="10">
        <v>172677.7</v>
      </c>
      <c r="Q81" s="10">
        <v>143260</v>
      </c>
      <c r="R81" s="10">
        <v>4940</v>
      </c>
      <c r="S81" s="10">
        <v>69160</v>
      </c>
      <c r="T81" s="50">
        <f t="shared" ref="T81:Z117" si="6">L81/12</f>
        <v>0</v>
      </c>
      <c r="U81" s="50">
        <f t="shared" si="6"/>
        <v>2058.3333333333335</v>
      </c>
      <c r="V81" s="50">
        <f t="shared" si="6"/>
        <v>2789.0416666666665</v>
      </c>
      <c r="W81" s="50">
        <f t="shared" si="6"/>
        <v>0</v>
      </c>
      <c r="X81" s="50">
        <f t="shared" si="6"/>
        <v>14389.808333333334</v>
      </c>
      <c r="Y81" s="50">
        <f t="shared" si="6"/>
        <v>11938.333333333334</v>
      </c>
      <c r="Z81" s="50">
        <f t="shared" si="6"/>
        <v>411.66666666666669</v>
      </c>
      <c r="AA81" s="50">
        <f t="shared" si="5"/>
        <v>5763.333333333333</v>
      </c>
      <c r="AB81" s="53">
        <f t="shared" si="4"/>
        <v>37350.51666666667</v>
      </c>
      <c r="AC81" s="66" t="str">
        <f>VLOOKUP(ПРОДАЖИ!C:C,'ИЗ ОСНОВЫ НОМЕНКЛАТУР'!D:E,2,0)</f>
        <v>Кромочные материалы</v>
      </c>
      <c r="AD81" s="66" t="str">
        <f>VLOOKUP(C:C,'ИЗ ОСНОВЫ НОМЕНКЛАТУР'!D:F,3,0)</f>
        <v>Кромка ПВХ Китай</v>
      </c>
      <c r="AE81" s="66" t="str">
        <f>VLOOKUP(C:C,'ИЗ ОСНОВЫ НОМЕНКЛАТУР'!D:H,5,0)</f>
        <v>B</v>
      </c>
    </row>
    <row r="82" spans="1:31" ht="9.6" customHeight="1" x14ac:dyDescent="0.2">
      <c r="A82" s="45" t="s">
        <v>5</v>
      </c>
      <c r="B82" s="11"/>
      <c r="C82" s="11" t="s">
        <v>84</v>
      </c>
      <c r="D82" s="44">
        <v>8500</v>
      </c>
      <c r="E82" s="44">
        <v>0</v>
      </c>
      <c r="F82" s="48">
        <v>3111</v>
      </c>
      <c r="G82" s="48">
        <v>0</v>
      </c>
      <c r="H82" s="44">
        <v>1145</v>
      </c>
      <c r="I82" s="44">
        <v>65</v>
      </c>
      <c r="J82" s="44">
        <v>200</v>
      </c>
      <c r="K82" s="48">
        <v>4505</v>
      </c>
      <c r="L82" s="49">
        <v>222685.79</v>
      </c>
      <c r="M82" s="49">
        <v>0</v>
      </c>
      <c r="N82" s="10">
        <v>80653.3</v>
      </c>
      <c r="O82" s="10">
        <v>0</v>
      </c>
      <c r="P82" s="10">
        <v>29140.25</v>
      </c>
      <c r="Q82" s="10">
        <v>1654.25</v>
      </c>
      <c r="R82" s="10">
        <v>5199.5600000000004</v>
      </c>
      <c r="S82" s="10">
        <v>118732.69</v>
      </c>
      <c r="T82" s="50">
        <f t="shared" si="6"/>
        <v>18557.149166666666</v>
      </c>
      <c r="U82" s="50">
        <f t="shared" si="6"/>
        <v>0</v>
      </c>
      <c r="V82" s="50">
        <f t="shared" si="6"/>
        <v>6721.1083333333336</v>
      </c>
      <c r="W82" s="50">
        <f t="shared" si="6"/>
        <v>0</v>
      </c>
      <c r="X82" s="50">
        <f t="shared" si="6"/>
        <v>2428.3541666666665</v>
      </c>
      <c r="Y82" s="50">
        <f t="shared" si="6"/>
        <v>137.85416666666666</v>
      </c>
      <c r="Z82" s="50">
        <f t="shared" si="6"/>
        <v>433.29666666666668</v>
      </c>
      <c r="AA82" s="50">
        <f t="shared" si="5"/>
        <v>9894.3908333333329</v>
      </c>
      <c r="AB82" s="53">
        <f t="shared" si="4"/>
        <v>38172.153333333335</v>
      </c>
      <c r="AC82" s="66" t="str">
        <f>VLOOKUP(ПРОДАЖИ!C:C,'ИЗ ОСНОВЫ НОМЕНКЛАТУР'!D:E,2,0)</f>
        <v>Кромочные материалы</v>
      </c>
      <c r="AD82" s="66" t="str">
        <f>VLOOKUP(C:C,'ИЗ ОСНОВЫ НОМЕНКЛАТУР'!D:F,3,0)</f>
        <v>Кромка ПВХ Китай</v>
      </c>
      <c r="AE82" s="66" t="str">
        <f>VLOOKUP(C:C,'ИЗ ОСНОВЫ НОМЕНКЛАТУР'!D:H,5,0)</f>
        <v>B</v>
      </c>
    </row>
    <row r="83" spans="1:31" ht="9.6" customHeight="1" x14ac:dyDescent="0.2">
      <c r="A83" s="45" t="s">
        <v>5</v>
      </c>
      <c r="B83" s="11"/>
      <c r="C83" s="11" t="s">
        <v>85</v>
      </c>
      <c r="D83" s="44">
        <v>6188</v>
      </c>
      <c r="E83" s="44">
        <v>1000</v>
      </c>
      <c r="F83" s="48">
        <v>425</v>
      </c>
      <c r="G83" s="48">
        <v>0</v>
      </c>
      <c r="H83" s="44">
        <v>4555</v>
      </c>
      <c r="I83" s="44">
        <v>5800</v>
      </c>
      <c r="J83" s="44">
        <v>0</v>
      </c>
      <c r="K83" s="48">
        <v>0</v>
      </c>
      <c r="L83" s="49">
        <v>163201.89000000001</v>
      </c>
      <c r="M83" s="49">
        <v>25100</v>
      </c>
      <c r="N83" s="10">
        <v>11347.5</v>
      </c>
      <c r="O83" s="10">
        <v>0</v>
      </c>
      <c r="P83" s="10">
        <v>117850.5</v>
      </c>
      <c r="Q83" s="10">
        <v>150060</v>
      </c>
      <c r="R83" s="10">
        <v>0</v>
      </c>
      <c r="S83" s="10">
        <v>0</v>
      </c>
      <c r="T83" s="50">
        <f t="shared" si="6"/>
        <v>13600.157500000001</v>
      </c>
      <c r="U83" s="50">
        <f t="shared" si="6"/>
        <v>2091.6666666666665</v>
      </c>
      <c r="V83" s="50">
        <f t="shared" si="6"/>
        <v>945.625</v>
      </c>
      <c r="W83" s="50">
        <f t="shared" si="6"/>
        <v>0</v>
      </c>
      <c r="X83" s="50">
        <f t="shared" si="6"/>
        <v>9820.875</v>
      </c>
      <c r="Y83" s="50">
        <f t="shared" si="6"/>
        <v>12505</v>
      </c>
      <c r="Z83" s="50">
        <f t="shared" si="6"/>
        <v>0</v>
      </c>
      <c r="AA83" s="50">
        <f t="shared" si="5"/>
        <v>0</v>
      </c>
      <c r="AB83" s="53">
        <f t="shared" si="4"/>
        <v>38963.324166666665</v>
      </c>
      <c r="AC83" s="66" t="str">
        <f>VLOOKUP(ПРОДАЖИ!C:C,'ИЗ ОСНОВЫ НОМЕНКЛАТУР'!D:E,2,0)</f>
        <v>Кромочные материалы</v>
      </c>
      <c r="AD83" s="66" t="str">
        <f>VLOOKUP(C:C,'ИЗ ОСНОВЫ НОМЕНКЛАТУР'!D:F,3,0)</f>
        <v>Кромка ПВХ Китай</v>
      </c>
      <c r="AE83" s="66" t="str">
        <f>VLOOKUP(C:C,'ИЗ ОСНОВЫ НОМЕНКЛАТУР'!D:H,5,0)</f>
        <v>B</v>
      </c>
    </row>
    <row r="84" spans="1:31" ht="9.6" customHeight="1" x14ac:dyDescent="0.2">
      <c r="A84" s="45" t="s">
        <v>5</v>
      </c>
      <c r="B84" s="11"/>
      <c r="C84" s="11" t="s">
        <v>86</v>
      </c>
      <c r="D84" s="44">
        <v>5298</v>
      </c>
      <c r="E84" s="44">
        <v>0</v>
      </c>
      <c r="F84" s="48">
        <v>4888</v>
      </c>
      <c r="G84" s="48">
        <v>829</v>
      </c>
      <c r="H84" s="44">
        <v>4065</v>
      </c>
      <c r="I84" s="44">
        <v>2000</v>
      </c>
      <c r="J84" s="44">
        <v>400</v>
      </c>
      <c r="K84" s="48">
        <v>6927</v>
      </c>
      <c r="L84" s="49">
        <v>153413.91</v>
      </c>
      <c r="M84" s="49">
        <v>0</v>
      </c>
      <c r="N84" s="10">
        <v>141341.14000000001</v>
      </c>
      <c r="O84" s="10">
        <v>23783.61</v>
      </c>
      <c r="P84" s="10">
        <v>117533.23</v>
      </c>
      <c r="Q84" s="10">
        <v>57823.69</v>
      </c>
      <c r="R84" s="10">
        <v>11861.24</v>
      </c>
      <c r="S84" s="10">
        <v>208924.73</v>
      </c>
      <c r="T84" s="50">
        <f t="shared" si="6"/>
        <v>12784.4925</v>
      </c>
      <c r="U84" s="50">
        <f t="shared" si="6"/>
        <v>0</v>
      </c>
      <c r="V84" s="50">
        <f t="shared" si="6"/>
        <v>11778.428333333335</v>
      </c>
      <c r="W84" s="50">
        <f t="shared" si="6"/>
        <v>1981.9675</v>
      </c>
      <c r="X84" s="50">
        <f t="shared" si="6"/>
        <v>9794.435833333333</v>
      </c>
      <c r="Y84" s="50">
        <f t="shared" si="6"/>
        <v>4818.6408333333338</v>
      </c>
      <c r="Z84" s="50">
        <f t="shared" si="6"/>
        <v>988.43666666666661</v>
      </c>
      <c r="AA84" s="50">
        <f t="shared" si="5"/>
        <v>17410.394166666669</v>
      </c>
      <c r="AB84" s="53">
        <f t="shared" si="4"/>
        <v>59556.795833333337</v>
      </c>
      <c r="AC84" s="66" t="str">
        <f>VLOOKUP(ПРОДАЖИ!C:C,'ИЗ ОСНОВЫ НОМЕНКЛАТУР'!D:E,2,0)</f>
        <v>Кромочные материалы</v>
      </c>
      <c r="AD84" s="66" t="str">
        <f>VLOOKUP(C:C,'ИЗ ОСНОВЫ НОМЕНКЛАТУР'!D:F,3,0)</f>
        <v>Кромка ПВХ Китай</v>
      </c>
      <c r="AE84" s="66" t="str">
        <f>VLOOKUP(C:C,'ИЗ ОСНОВЫ НОМЕНКЛАТУР'!D:H,5,0)</f>
        <v>B</v>
      </c>
    </row>
    <row r="85" spans="1:31" ht="9.6" customHeight="1" x14ac:dyDescent="0.2">
      <c r="A85" s="45" t="s">
        <v>5</v>
      </c>
      <c r="B85" s="11"/>
      <c r="C85" s="11" t="s">
        <v>87</v>
      </c>
      <c r="D85" s="44">
        <v>7613</v>
      </c>
      <c r="E85" s="44">
        <v>5000</v>
      </c>
      <c r="F85" s="48">
        <v>5359</v>
      </c>
      <c r="G85" s="48">
        <v>0</v>
      </c>
      <c r="H85" s="44">
        <v>2330</v>
      </c>
      <c r="I85" s="44">
        <v>1600</v>
      </c>
      <c r="J85" s="44">
        <v>200</v>
      </c>
      <c r="K85" s="48">
        <v>4295</v>
      </c>
      <c r="L85" s="49">
        <v>157576.07</v>
      </c>
      <c r="M85" s="49">
        <v>102331.28</v>
      </c>
      <c r="N85" s="10">
        <v>111951.75</v>
      </c>
      <c r="O85" s="10">
        <v>0</v>
      </c>
      <c r="P85" s="10">
        <v>48114.5</v>
      </c>
      <c r="Q85" s="10">
        <v>33040</v>
      </c>
      <c r="R85" s="10">
        <v>3978.23</v>
      </c>
      <c r="S85" s="10">
        <v>84995.55</v>
      </c>
      <c r="T85" s="50">
        <f t="shared" si="6"/>
        <v>13131.339166666667</v>
      </c>
      <c r="U85" s="50">
        <f t="shared" si="6"/>
        <v>8527.6066666666666</v>
      </c>
      <c r="V85" s="50">
        <f t="shared" si="6"/>
        <v>9329.3125</v>
      </c>
      <c r="W85" s="50">
        <f t="shared" si="6"/>
        <v>0</v>
      </c>
      <c r="X85" s="50">
        <f t="shared" si="6"/>
        <v>4009.5416666666665</v>
      </c>
      <c r="Y85" s="50">
        <f t="shared" si="6"/>
        <v>2753.3333333333335</v>
      </c>
      <c r="Z85" s="50">
        <f t="shared" si="6"/>
        <v>331.51916666666665</v>
      </c>
      <c r="AA85" s="50">
        <f t="shared" si="5"/>
        <v>7082.9625000000005</v>
      </c>
      <c r="AB85" s="53">
        <f t="shared" si="4"/>
        <v>45165.614999999998</v>
      </c>
      <c r="AC85" s="66" t="str">
        <f>VLOOKUP(ПРОДАЖИ!C:C,'ИЗ ОСНОВЫ НОМЕНКЛАТУР'!D:E,2,0)</f>
        <v>Кромочные материалы</v>
      </c>
      <c r="AD85" s="66" t="str">
        <f>VLOOKUP(C:C,'ИЗ ОСНОВЫ НОМЕНКЛАТУР'!D:F,3,0)</f>
        <v>Кромка ПВХ Китай</v>
      </c>
      <c r="AE85" s="66" t="str">
        <f>VLOOKUP(C:C,'ИЗ ОСНОВЫ НОМЕНКЛАТУР'!D:H,5,0)</f>
        <v>B</v>
      </c>
    </row>
    <row r="86" spans="1:31" ht="9.6" customHeight="1" x14ac:dyDescent="0.2">
      <c r="A86" s="45" t="s">
        <v>5</v>
      </c>
      <c r="B86" s="11"/>
      <c r="C86" s="11" t="s">
        <v>88</v>
      </c>
      <c r="D86" s="44">
        <v>0</v>
      </c>
      <c r="E86" s="44">
        <v>3000</v>
      </c>
      <c r="F86" s="48">
        <v>313</v>
      </c>
      <c r="G86" s="48">
        <v>0</v>
      </c>
      <c r="H86" s="44">
        <v>6280</v>
      </c>
      <c r="I86" s="44">
        <v>8720</v>
      </c>
      <c r="J86" s="44">
        <v>0</v>
      </c>
      <c r="K86" s="48">
        <v>0</v>
      </c>
      <c r="L86" s="49">
        <v>0</v>
      </c>
      <c r="M86" s="49">
        <v>76028.570000000007</v>
      </c>
      <c r="N86" s="10">
        <v>7932.31</v>
      </c>
      <c r="O86" s="10">
        <v>0</v>
      </c>
      <c r="P86" s="10">
        <v>159241.53</v>
      </c>
      <c r="Q86" s="10">
        <v>221358.4</v>
      </c>
      <c r="R86" s="10">
        <v>0</v>
      </c>
      <c r="S86" s="10">
        <v>0</v>
      </c>
      <c r="T86" s="50">
        <f t="shared" si="6"/>
        <v>0</v>
      </c>
      <c r="U86" s="50">
        <f t="shared" si="6"/>
        <v>6335.7141666666676</v>
      </c>
      <c r="V86" s="50">
        <f t="shared" si="6"/>
        <v>661.02583333333337</v>
      </c>
      <c r="W86" s="50">
        <f t="shared" si="6"/>
        <v>0</v>
      </c>
      <c r="X86" s="50">
        <f t="shared" si="6"/>
        <v>13270.127500000001</v>
      </c>
      <c r="Y86" s="50">
        <f t="shared" si="6"/>
        <v>18446.533333333333</v>
      </c>
      <c r="Z86" s="50">
        <f t="shared" si="6"/>
        <v>0</v>
      </c>
      <c r="AA86" s="50">
        <f t="shared" si="5"/>
        <v>0</v>
      </c>
      <c r="AB86" s="53">
        <f t="shared" si="4"/>
        <v>38713.400833333333</v>
      </c>
      <c r="AC86" s="66" t="str">
        <f>VLOOKUP(ПРОДАЖИ!C:C,'ИЗ ОСНОВЫ НОМЕНКЛАТУР'!D:E,2,0)</f>
        <v>Кромочные материалы</v>
      </c>
      <c r="AD86" s="66" t="str">
        <f>VLOOKUP(C:C,'ИЗ ОСНОВЫ НОМЕНКЛАТУР'!D:F,3,0)</f>
        <v>Кромка ПВХ Китай</v>
      </c>
      <c r="AE86" s="66" t="str">
        <f>VLOOKUP(C:C,'ИЗ ОСНОВЫ НОМЕНКЛАТУР'!D:H,5,0)</f>
        <v>B</v>
      </c>
    </row>
    <row r="87" spans="1:31" ht="9.6" customHeight="1" x14ac:dyDescent="0.2">
      <c r="A87" s="45" t="s">
        <v>5</v>
      </c>
      <c r="B87" s="11"/>
      <c r="C87" s="11" t="s">
        <v>89</v>
      </c>
      <c r="D87" s="44">
        <v>6654</v>
      </c>
      <c r="E87" s="44">
        <v>0</v>
      </c>
      <c r="F87" s="48">
        <v>0</v>
      </c>
      <c r="G87" s="48">
        <v>0</v>
      </c>
      <c r="H87" s="44">
        <v>3637</v>
      </c>
      <c r="I87" s="44">
        <v>3600</v>
      </c>
      <c r="J87" s="44">
        <v>0</v>
      </c>
      <c r="K87" s="48">
        <v>0</v>
      </c>
      <c r="L87" s="49">
        <v>160289.39000000001</v>
      </c>
      <c r="M87" s="49">
        <v>0</v>
      </c>
      <c r="N87" s="10">
        <v>0</v>
      </c>
      <c r="O87" s="10">
        <v>0</v>
      </c>
      <c r="P87" s="10">
        <v>89122</v>
      </c>
      <c r="Q87" s="10">
        <v>87240</v>
      </c>
      <c r="R87" s="10">
        <v>0</v>
      </c>
      <c r="S87" s="10">
        <v>0</v>
      </c>
      <c r="T87" s="50">
        <f t="shared" si="6"/>
        <v>13357.449166666667</v>
      </c>
      <c r="U87" s="50">
        <f t="shared" si="6"/>
        <v>0</v>
      </c>
      <c r="V87" s="50">
        <f t="shared" si="6"/>
        <v>0</v>
      </c>
      <c r="W87" s="50">
        <f t="shared" si="6"/>
        <v>0</v>
      </c>
      <c r="X87" s="50">
        <f t="shared" si="6"/>
        <v>7426.833333333333</v>
      </c>
      <c r="Y87" s="50">
        <f t="shared" si="6"/>
        <v>7270</v>
      </c>
      <c r="Z87" s="50">
        <f t="shared" si="6"/>
        <v>0</v>
      </c>
      <c r="AA87" s="50">
        <f t="shared" si="5"/>
        <v>0</v>
      </c>
      <c r="AB87" s="53">
        <f t="shared" si="4"/>
        <v>28054.282500000001</v>
      </c>
      <c r="AC87" s="66" t="str">
        <f>VLOOKUP(ПРОДАЖИ!C:C,'ИЗ ОСНОВЫ НОМЕНКЛАТУР'!D:E,2,0)</f>
        <v>Кромочные материалы</v>
      </c>
      <c r="AD87" s="66" t="str">
        <f>VLOOKUP(C:C,'ИЗ ОСНОВЫ НОМЕНКЛАТУР'!D:F,3,0)</f>
        <v>Кромка ПВХ Китай</v>
      </c>
      <c r="AE87" s="66" t="str">
        <f>VLOOKUP(C:C,'ИЗ ОСНОВЫ НОМЕНКЛАТУР'!D:H,5,0)</f>
        <v>B</v>
      </c>
    </row>
    <row r="88" spans="1:31" ht="9.6" customHeight="1" x14ac:dyDescent="0.2">
      <c r="A88" s="45" t="s">
        <v>5</v>
      </c>
      <c r="B88" s="11"/>
      <c r="C88" s="11" t="s">
        <v>90</v>
      </c>
      <c r="D88" s="44">
        <v>6031</v>
      </c>
      <c r="E88" s="44">
        <v>0</v>
      </c>
      <c r="F88" s="48">
        <v>3083</v>
      </c>
      <c r="G88" s="48">
        <v>797</v>
      </c>
      <c r="H88" s="44">
        <v>1213</v>
      </c>
      <c r="I88" s="44">
        <v>1000</v>
      </c>
      <c r="J88" s="44">
        <v>200</v>
      </c>
      <c r="K88" s="48">
        <v>5562</v>
      </c>
      <c r="L88" s="49">
        <v>169970.16</v>
      </c>
      <c r="M88" s="49">
        <v>0</v>
      </c>
      <c r="N88" s="10">
        <v>84567.89</v>
      </c>
      <c r="O88" s="10">
        <v>23960.77</v>
      </c>
      <c r="P88" s="10">
        <v>36605.46</v>
      </c>
      <c r="Q88" s="10">
        <v>30176.75</v>
      </c>
      <c r="R88" s="10">
        <v>5369.08</v>
      </c>
      <c r="S88" s="10">
        <v>144395.39000000001</v>
      </c>
      <c r="T88" s="50">
        <f t="shared" si="6"/>
        <v>14164.18</v>
      </c>
      <c r="U88" s="50">
        <f t="shared" si="6"/>
        <v>0</v>
      </c>
      <c r="V88" s="50">
        <f t="shared" si="6"/>
        <v>7047.3241666666663</v>
      </c>
      <c r="W88" s="50">
        <f t="shared" si="6"/>
        <v>1996.7308333333333</v>
      </c>
      <c r="X88" s="50">
        <f t="shared" si="6"/>
        <v>3050.4549999999999</v>
      </c>
      <c r="Y88" s="50">
        <f t="shared" si="6"/>
        <v>2514.7291666666665</v>
      </c>
      <c r="Z88" s="50">
        <f t="shared" si="6"/>
        <v>447.42333333333335</v>
      </c>
      <c r="AA88" s="50">
        <f t="shared" si="5"/>
        <v>12032.949166666667</v>
      </c>
      <c r="AB88" s="53">
        <f t="shared" si="4"/>
        <v>41253.791666666672</v>
      </c>
      <c r="AC88" s="66" t="str">
        <f>VLOOKUP(ПРОДАЖИ!C:C,'ИЗ ОСНОВЫ НОМЕНКЛАТУР'!D:E,2,0)</f>
        <v>Кромочные материалы</v>
      </c>
      <c r="AD88" s="66" t="str">
        <f>VLOOKUP(C:C,'ИЗ ОСНОВЫ НОМЕНКЛАТУР'!D:F,3,0)</f>
        <v>Кромка ПВХ Китай</v>
      </c>
      <c r="AE88" s="66" t="str">
        <f>VLOOKUP(C:C,'ИЗ ОСНОВЫ НОМЕНКЛАТУР'!D:H,5,0)</f>
        <v>B</v>
      </c>
    </row>
    <row r="89" spans="1:31" ht="9.6" customHeight="1" x14ac:dyDescent="0.2">
      <c r="A89" s="45" t="s">
        <v>5</v>
      </c>
      <c r="B89" s="11"/>
      <c r="C89" s="11" t="s">
        <v>91</v>
      </c>
      <c r="D89" s="44">
        <v>7801</v>
      </c>
      <c r="E89" s="44">
        <v>4000</v>
      </c>
      <c r="F89" s="48">
        <v>9207</v>
      </c>
      <c r="G89" s="48">
        <v>479</v>
      </c>
      <c r="H89" s="44">
        <v>1827</v>
      </c>
      <c r="I89" s="44">
        <v>4000</v>
      </c>
      <c r="J89" s="44">
        <v>600</v>
      </c>
      <c r="K89" s="48">
        <v>4251</v>
      </c>
      <c r="L89" s="49">
        <v>177505.27</v>
      </c>
      <c r="M89" s="49">
        <v>90915.46</v>
      </c>
      <c r="N89" s="10">
        <v>210242.94</v>
      </c>
      <c r="O89" s="10">
        <v>11218.81</v>
      </c>
      <c r="P89" s="10">
        <v>37898.480000000003</v>
      </c>
      <c r="Q89" s="10">
        <v>84556.5</v>
      </c>
      <c r="R89" s="10">
        <v>14094.5</v>
      </c>
      <c r="S89" s="10">
        <v>99173.01</v>
      </c>
      <c r="T89" s="50">
        <f t="shared" si="6"/>
        <v>14792.105833333333</v>
      </c>
      <c r="U89" s="50">
        <f t="shared" si="6"/>
        <v>7576.2883333333339</v>
      </c>
      <c r="V89" s="50">
        <f t="shared" si="6"/>
        <v>17520.244999999999</v>
      </c>
      <c r="W89" s="50">
        <f t="shared" si="6"/>
        <v>934.90083333333325</v>
      </c>
      <c r="X89" s="50">
        <f t="shared" si="6"/>
        <v>3158.2066666666669</v>
      </c>
      <c r="Y89" s="50">
        <f t="shared" si="6"/>
        <v>7046.375</v>
      </c>
      <c r="Z89" s="50">
        <f t="shared" si="6"/>
        <v>1174.5416666666667</v>
      </c>
      <c r="AA89" s="50">
        <f t="shared" si="5"/>
        <v>8264.4174999999996</v>
      </c>
      <c r="AB89" s="53">
        <f t="shared" si="4"/>
        <v>60467.080833333326</v>
      </c>
      <c r="AC89" s="66" t="str">
        <f>VLOOKUP(ПРОДАЖИ!C:C,'ИЗ ОСНОВЫ НОМЕНКЛАТУР'!D:E,2,0)</f>
        <v>Кромочные материалы</v>
      </c>
      <c r="AD89" s="66" t="str">
        <f>VLOOKUP(C:C,'ИЗ ОСНОВЫ НОМЕНКЛАТУР'!D:F,3,0)</f>
        <v>Кромка ПВХ Китай</v>
      </c>
      <c r="AE89" s="66" t="str">
        <f>VLOOKUP(C:C,'ИЗ ОСНОВЫ НОМЕНКЛАТУР'!D:H,5,0)</f>
        <v>B</v>
      </c>
    </row>
    <row r="90" spans="1:31" ht="9.6" customHeight="1" x14ac:dyDescent="0.2">
      <c r="A90" s="45" t="s">
        <v>5</v>
      </c>
      <c r="B90" s="11"/>
      <c r="C90" s="11" t="s">
        <v>92</v>
      </c>
      <c r="D90" s="44">
        <v>9621</v>
      </c>
      <c r="E90" s="44">
        <v>7000</v>
      </c>
      <c r="F90" s="48">
        <v>3987</v>
      </c>
      <c r="G90" s="48">
        <v>564</v>
      </c>
      <c r="H90" s="44">
        <v>3356</v>
      </c>
      <c r="I90" s="44">
        <v>3300</v>
      </c>
      <c r="J90" s="44">
        <v>200</v>
      </c>
      <c r="K90" s="48">
        <v>2869</v>
      </c>
      <c r="L90" s="49">
        <v>209741.64</v>
      </c>
      <c r="M90" s="49">
        <v>144851.19</v>
      </c>
      <c r="N90" s="10">
        <v>83748.5</v>
      </c>
      <c r="O90" s="10">
        <v>12376.51</v>
      </c>
      <c r="P90" s="10">
        <v>70680.98</v>
      </c>
      <c r="Q90" s="10">
        <v>69659.320000000007</v>
      </c>
      <c r="R90" s="10">
        <v>4721.59</v>
      </c>
      <c r="S90" s="10">
        <v>67731.240000000005</v>
      </c>
      <c r="T90" s="50">
        <f t="shared" si="6"/>
        <v>17478.47</v>
      </c>
      <c r="U90" s="50">
        <f t="shared" si="6"/>
        <v>12070.932500000001</v>
      </c>
      <c r="V90" s="50">
        <f t="shared" si="6"/>
        <v>6979.041666666667</v>
      </c>
      <c r="W90" s="50">
        <f t="shared" si="6"/>
        <v>1031.3758333333333</v>
      </c>
      <c r="X90" s="50">
        <f t="shared" si="6"/>
        <v>5890.081666666666</v>
      </c>
      <c r="Y90" s="50">
        <f t="shared" si="6"/>
        <v>5804.9433333333336</v>
      </c>
      <c r="Z90" s="50">
        <f t="shared" si="6"/>
        <v>393.46583333333336</v>
      </c>
      <c r="AA90" s="50">
        <f t="shared" si="5"/>
        <v>5644.27</v>
      </c>
      <c r="AB90" s="53">
        <f t="shared" si="4"/>
        <v>55292.580833333341</v>
      </c>
      <c r="AC90" s="66" t="str">
        <f>VLOOKUP(ПРОДАЖИ!C:C,'ИЗ ОСНОВЫ НОМЕНКЛАТУР'!D:E,2,0)</f>
        <v>Кромочные материалы</v>
      </c>
      <c r="AD90" s="66" t="str">
        <f>VLOOKUP(C:C,'ИЗ ОСНОВЫ НОМЕНКЛАТУР'!D:F,3,0)</f>
        <v>Кромка ПВХ Китай</v>
      </c>
      <c r="AE90" s="66" t="str">
        <f>VLOOKUP(C:C,'ИЗ ОСНОВЫ НОМЕНКЛАТУР'!D:H,5,0)</f>
        <v>B</v>
      </c>
    </row>
    <row r="91" spans="1:31" ht="9.6" customHeight="1" x14ac:dyDescent="0.2">
      <c r="A91" s="45" t="s">
        <v>5</v>
      </c>
      <c r="B91" s="11"/>
      <c r="C91" s="11" t="s">
        <v>93</v>
      </c>
      <c r="D91" s="44">
        <v>6944</v>
      </c>
      <c r="E91" s="44">
        <v>0</v>
      </c>
      <c r="F91" s="48">
        <v>2878</v>
      </c>
      <c r="G91" s="48">
        <v>0</v>
      </c>
      <c r="H91" s="44">
        <v>1445</v>
      </c>
      <c r="I91" s="44">
        <v>800</v>
      </c>
      <c r="J91" s="44">
        <v>0</v>
      </c>
      <c r="K91" s="48">
        <v>1783</v>
      </c>
      <c r="L91" s="49">
        <v>183052.72</v>
      </c>
      <c r="M91" s="49">
        <v>0</v>
      </c>
      <c r="N91" s="10">
        <v>75773.740000000005</v>
      </c>
      <c r="O91" s="10">
        <v>0</v>
      </c>
      <c r="P91" s="10">
        <v>37903.519999999997</v>
      </c>
      <c r="Q91" s="10">
        <v>21098.28</v>
      </c>
      <c r="R91" s="10">
        <v>0</v>
      </c>
      <c r="S91" s="10">
        <v>45430.84</v>
      </c>
      <c r="T91" s="50">
        <f t="shared" si="6"/>
        <v>15254.393333333333</v>
      </c>
      <c r="U91" s="50">
        <f t="shared" si="6"/>
        <v>0</v>
      </c>
      <c r="V91" s="50">
        <f t="shared" si="6"/>
        <v>6314.4783333333335</v>
      </c>
      <c r="W91" s="50">
        <f t="shared" si="6"/>
        <v>0</v>
      </c>
      <c r="X91" s="50">
        <f t="shared" si="6"/>
        <v>3158.6266666666666</v>
      </c>
      <c r="Y91" s="50">
        <f t="shared" si="6"/>
        <v>1758.1899999999998</v>
      </c>
      <c r="Z91" s="50">
        <f t="shared" si="6"/>
        <v>0</v>
      </c>
      <c r="AA91" s="50">
        <f t="shared" si="5"/>
        <v>3785.9033333333332</v>
      </c>
      <c r="AB91" s="53">
        <f t="shared" si="4"/>
        <v>30271.591666666664</v>
      </c>
      <c r="AC91" s="66" t="str">
        <f>VLOOKUP(ПРОДАЖИ!C:C,'ИЗ ОСНОВЫ НОМЕНКЛАТУР'!D:E,2,0)</f>
        <v>Кромочные материалы</v>
      </c>
      <c r="AD91" s="66" t="str">
        <f>VLOOKUP(C:C,'ИЗ ОСНОВЫ НОМЕНКЛАТУР'!D:F,3,0)</f>
        <v>Кромка ПВХ Китай</v>
      </c>
      <c r="AE91" s="66" t="str">
        <f>VLOOKUP(C:C,'ИЗ ОСНОВЫ НОМЕНКЛАТУР'!D:H,5,0)</f>
        <v>B</v>
      </c>
    </row>
    <row r="92" spans="1:31" ht="9.6" customHeight="1" x14ac:dyDescent="0.2">
      <c r="A92" s="45" t="s">
        <v>5</v>
      </c>
      <c r="B92" s="11"/>
      <c r="C92" s="11" t="s">
        <v>94</v>
      </c>
      <c r="D92" s="44">
        <v>8841</v>
      </c>
      <c r="E92" s="44">
        <v>0</v>
      </c>
      <c r="F92" s="48">
        <v>6568</v>
      </c>
      <c r="G92" s="48">
        <v>0</v>
      </c>
      <c r="H92" s="44">
        <v>0</v>
      </c>
      <c r="I92" s="44">
        <v>0</v>
      </c>
      <c r="J92" s="44">
        <v>0</v>
      </c>
      <c r="K92" s="48">
        <v>1600</v>
      </c>
      <c r="L92" s="49">
        <v>176882.23</v>
      </c>
      <c r="M92" s="49">
        <v>0</v>
      </c>
      <c r="N92" s="10">
        <v>134083.22</v>
      </c>
      <c r="O92" s="10">
        <v>0</v>
      </c>
      <c r="P92" s="10">
        <v>0</v>
      </c>
      <c r="Q92" s="10">
        <v>0</v>
      </c>
      <c r="R92" s="10">
        <v>0</v>
      </c>
      <c r="S92" s="10">
        <v>31488</v>
      </c>
      <c r="T92" s="50">
        <f t="shared" si="6"/>
        <v>14740.185833333335</v>
      </c>
      <c r="U92" s="50">
        <f t="shared" si="6"/>
        <v>0</v>
      </c>
      <c r="V92" s="50">
        <f t="shared" si="6"/>
        <v>11173.601666666667</v>
      </c>
      <c r="W92" s="50">
        <f t="shared" si="6"/>
        <v>0</v>
      </c>
      <c r="X92" s="50">
        <f t="shared" si="6"/>
        <v>0</v>
      </c>
      <c r="Y92" s="50">
        <f t="shared" si="6"/>
        <v>0</v>
      </c>
      <c r="Z92" s="50">
        <f t="shared" si="6"/>
        <v>0</v>
      </c>
      <c r="AA92" s="50">
        <f t="shared" si="5"/>
        <v>2624</v>
      </c>
      <c r="AB92" s="53">
        <f t="shared" si="4"/>
        <v>28537.787500000002</v>
      </c>
      <c r="AC92" s="66" t="str">
        <f>VLOOKUP(ПРОДАЖИ!C:C,'ИЗ ОСНОВЫ НОМЕНКЛАТУР'!D:E,2,0)</f>
        <v>Кромочные материалы</v>
      </c>
      <c r="AD92" s="66" t="str">
        <f>VLOOKUP(C:C,'ИЗ ОСНОВЫ НОМЕНКЛАТУР'!D:F,3,0)</f>
        <v>Кромка ПВХ Китай</v>
      </c>
      <c r="AE92" s="66" t="str">
        <f>VLOOKUP(C:C,'ИЗ ОСНОВЫ НОМЕНКЛАТУР'!D:H,5,0)</f>
        <v>B</v>
      </c>
    </row>
    <row r="93" spans="1:31" ht="9.6" customHeight="1" x14ac:dyDescent="0.2">
      <c r="A93" s="45" t="s">
        <v>5</v>
      </c>
      <c r="B93" s="11"/>
      <c r="C93" s="11" t="s">
        <v>95</v>
      </c>
      <c r="D93" s="44">
        <v>10491</v>
      </c>
      <c r="E93" s="44">
        <v>0</v>
      </c>
      <c r="F93" s="48">
        <v>3337</v>
      </c>
      <c r="G93" s="48">
        <v>0</v>
      </c>
      <c r="H93" s="44">
        <v>4185</v>
      </c>
      <c r="I93" s="44">
        <v>800</v>
      </c>
      <c r="J93" s="44">
        <v>400</v>
      </c>
      <c r="K93" s="48">
        <v>640</v>
      </c>
      <c r="L93" s="49">
        <v>217132.29</v>
      </c>
      <c r="M93" s="49">
        <v>0</v>
      </c>
      <c r="N93" s="10">
        <v>69018.539999999994</v>
      </c>
      <c r="O93" s="10">
        <v>0</v>
      </c>
      <c r="P93" s="10">
        <v>86420.25</v>
      </c>
      <c r="Q93" s="10">
        <v>16520</v>
      </c>
      <c r="R93" s="10">
        <v>9320</v>
      </c>
      <c r="S93" s="10">
        <v>14912</v>
      </c>
      <c r="T93" s="50">
        <f t="shared" si="6"/>
        <v>18094.357500000002</v>
      </c>
      <c r="U93" s="50">
        <f t="shared" si="6"/>
        <v>0</v>
      </c>
      <c r="V93" s="50">
        <f t="shared" si="6"/>
        <v>5751.5449999999992</v>
      </c>
      <c r="W93" s="50">
        <f t="shared" si="6"/>
        <v>0</v>
      </c>
      <c r="X93" s="50">
        <f t="shared" si="6"/>
        <v>7201.6875</v>
      </c>
      <c r="Y93" s="50">
        <f t="shared" si="6"/>
        <v>1376.6666666666667</v>
      </c>
      <c r="Z93" s="50">
        <f t="shared" si="6"/>
        <v>776.66666666666663</v>
      </c>
      <c r="AA93" s="50">
        <f t="shared" si="5"/>
        <v>1242.6666666666667</v>
      </c>
      <c r="AB93" s="53">
        <f t="shared" si="4"/>
        <v>34443.589999999997</v>
      </c>
      <c r="AC93" s="66" t="str">
        <f>VLOOKUP(ПРОДАЖИ!C:C,'ИЗ ОСНОВЫ НОМЕНКЛАТУР'!D:E,2,0)</f>
        <v>Кромочные материалы</v>
      </c>
      <c r="AD93" s="66" t="str">
        <f>VLOOKUP(C:C,'ИЗ ОСНОВЫ НОМЕНКЛАТУР'!D:F,3,0)</f>
        <v>Кромка ПВХ Китай</v>
      </c>
      <c r="AE93" s="66" t="str">
        <f>VLOOKUP(C:C,'ИЗ ОСНОВЫ НОМЕНКЛАТУР'!D:H,5,0)</f>
        <v>B</v>
      </c>
    </row>
    <row r="94" spans="1:31" ht="9.6" customHeight="1" x14ac:dyDescent="0.2">
      <c r="A94" s="45" t="s">
        <v>5</v>
      </c>
      <c r="B94" s="11"/>
      <c r="C94" s="11" t="s">
        <v>96</v>
      </c>
      <c r="D94" s="44">
        <v>20000</v>
      </c>
      <c r="E94" s="44">
        <v>0</v>
      </c>
      <c r="F94" s="48">
        <v>137</v>
      </c>
      <c r="G94" s="48">
        <v>0</v>
      </c>
      <c r="H94" s="44">
        <v>0</v>
      </c>
      <c r="I94" s="44">
        <v>0</v>
      </c>
      <c r="J94" s="44">
        <v>0</v>
      </c>
      <c r="K94" s="48">
        <v>0</v>
      </c>
      <c r="L94" s="49">
        <v>328000</v>
      </c>
      <c r="M94" s="49">
        <v>0</v>
      </c>
      <c r="N94" s="10">
        <v>2315.3000000000002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50">
        <f t="shared" si="6"/>
        <v>27333.333333333332</v>
      </c>
      <c r="U94" s="50">
        <f t="shared" si="6"/>
        <v>0</v>
      </c>
      <c r="V94" s="50">
        <f t="shared" si="6"/>
        <v>192.94166666666669</v>
      </c>
      <c r="W94" s="50">
        <f t="shared" si="6"/>
        <v>0</v>
      </c>
      <c r="X94" s="50">
        <f t="shared" si="6"/>
        <v>0</v>
      </c>
      <c r="Y94" s="50">
        <f t="shared" si="6"/>
        <v>0</v>
      </c>
      <c r="Z94" s="50">
        <f t="shared" si="6"/>
        <v>0</v>
      </c>
      <c r="AA94" s="50">
        <f t="shared" si="5"/>
        <v>0</v>
      </c>
      <c r="AB94" s="53">
        <f t="shared" si="4"/>
        <v>27526.274999999998</v>
      </c>
      <c r="AC94" s="66" t="str">
        <f>VLOOKUP(ПРОДАЖИ!C:C,'ИЗ ОСНОВЫ НОМЕНКЛАТУР'!D:E,2,0)</f>
        <v>Кромочные материалы</v>
      </c>
      <c r="AD94" s="66" t="str">
        <f>VLOOKUP(C:C,'ИЗ ОСНОВЫ НОМЕНКЛАТУР'!D:F,3,0)</f>
        <v>Кромка ПВХ Китай</v>
      </c>
      <c r="AE94" s="66" t="str">
        <f>VLOOKUP(C:C,'ИЗ ОСНОВЫ НОМЕНКЛАТУР'!D:H,5,0)</f>
        <v>A</v>
      </c>
    </row>
    <row r="95" spans="1:31" ht="9.6" customHeight="1" x14ac:dyDescent="0.2">
      <c r="A95" s="45" t="s">
        <v>5</v>
      </c>
      <c r="B95" s="11"/>
      <c r="C95" s="11" t="s">
        <v>97</v>
      </c>
      <c r="D95" s="44">
        <v>3121</v>
      </c>
      <c r="E95" s="44">
        <v>0</v>
      </c>
      <c r="F95" s="48">
        <v>4034</v>
      </c>
      <c r="G95" s="48">
        <v>248</v>
      </c>
      <c r="H95" s="44">
        <v>2345</v>
      </c>
      <c r="I95" s="44">
        <v>600</v>
      </c>
      <c r="J95" s="44">
        <v>600</v>
      </c>
      <c r="K95" s="48">
        <v>4698</v>
      </c>
      <c r="L95" s="49">
        <v>64042.06</v>
      </c>
      <c r="M95" s="49">
        <v>0</v>
      </c>
      <c r="N95" s="10">
        <v>80347.09</v>
      </c>
      <c r="O95" s="10">
        <v>4444.8999999999996</v>
      </c>
      <c r="P95" s="10">
        <v>46006.44</v>
      </c>
      <c r="Q95" s="10">
        <v>11784.73</v>
      </c>
      <c r="R95" s="10">
        <v>12354.48</v>
      </c>
      <c r="S95" s="10">
        <v>87226.63</v>
      </c>
      <c r="T95" s="50">
        <f t="shared" si="6"/>
        <v>5336.8383333333331</v>
      </c>
      <c r="U95" s="50">
        <f t="shared" si="6"/>
        <v>0</v>
      </c>
      <c r="V95" s="50">
        <f t="shared" si="6"/>
        <v>6695.5908333333327</v>
      </c>
      <c r="W95" s="50">
        <f t="shared" si="6"/>
        <v>370.4083333333333</v>
      </c>
      <c r="X95" s="50">
        <f t="shared" si="6"/>
        <v>3833.8700000000003</v>
      </c>
      <c r="Y95" s="50">
        <f t="shared" si="6"/>
        <v>982.06083333333333</v>
      </c>
      <c r="Z95" s="50">
        <f t="shared" si="6"/>
        <v>1029.54</v>
      </c>
      <c r="AA95" s="50">
        <f t="shared" si="5"/>
        <v>7268.8858333333337</v>
      </c>
      <c r="AB95" s="53">
        <f t="shared" si="4"/>
        <v>25517.194166666668</v>
      </c>
      <c r="AC95" s="66" t="str">
        <f>VLOOKUP(ПРОДАЖИ!C:C,'ИЗ ОСНОВЫ НОМЕНКЛАТУР'!D:E,2,0)</f>
        <v>Кромочные материалы</v>
      </c>
      <c r="AD95" s="66" t="str">
        <f>VLOOKUP(C:C,'ИЗ ОСНОВЫ НОМЕНКЛАТУР'!D:F,3,0)</f>
        <v>Кромка ПВХ Китай</v>
      </c>
      <c r="AE95" s="66" t="str">
        <f>VLOOKUP(C:C,'ИЗ ОСНОВЫ НОМЕНКЛАТУР'!D:H,5,0)</f>
        <v>B</v>
      </c>
    </row>
    <row r="96" spans="1:31" ht="9.6" customHeight="1" x14ac:dyDescent="0.2">
      <c r="A96" s="45" t="s">
        <v>5</v>
      </c>
      <c r="B96" s="11"/>
      <c r="C96" s="11" t="s">
        <v>98</v>
      </c>
      <c r="D96" s="44">
        <v>4667</v>
      </c>
      <c r="E96" s="44">
        <v>1000</v>
      </c>
      <c r="F96" s="48">
        <v>1309</v>
      </c>
      <c r="G96" s="48">
        <v>468</v>
      </c>
      <c r="H96" s="44">
        <v>4658</v>
      </c>
      <c r="I96" s="44">
        <v>1800</v>
      </c>
      <c r="J96" s="44">
        <v>600</v>
      </c>
      <c r="K96" s="48">
        <v>7104</v>
      </c>
      <c r="L96" s="49">
        <v>137295.29999999999</v>
      </c>
      <c r="M96" s="49">
        <v>29251.77</v>
      </c>
      <c r="N96" s="10">
        <v>39514</v>
      </c>
      <c r="O96" s="10">
        <v>13624.59</v>
      </c>
      <c r="P96" s="10">
        <v>134108.23000000001</v>
      </c>
      <c r="Q96" s="10">
        <v>51681.78</v>
      </c>
      <c r="R96" s="10">
        <v>18141.61</v>
      </c>
      <c r="S96" s="10">
        <v>214684.14</v>
      </c>
      <c r="T96" s="50">
        <f t="shared" si="6"/>
        <v>11441.275</v>
      </c>
      <c r="U96" s="50">
        <f t="shared" si="6"/>
        <v>2437.6475</v>
      </c>
      <c r="V96" s="50">
        <f t="shared" si="6"/>
        <v>3292.8333333333335</v>
      </c>
      <c r="W96" s="50">
        <f t="shared" si="6"/>
        <v>1135.3824999999999</v>
      </c>
      <c r="X96" s="50">
        <f t="shared" si="6"/>
        <v>11175.685833333335</v>
      </c>
      <c r="Y96" s="50">
        <f t="shared" si="6"/>
        <v>4306.8149999999996</v>
      </c>
      <c r="Z96" s="50">
        <f t="shared" si="6"/>
        <v>1511.8008333333335</v>
      </c>
      <c r="AA96" s="50">
        <f t="shared" si="5"/>
        <v>17890.345000000001</v>
      </c>
      <c r="AB96" s="53">
        <f t="shared" si="4"/>
        <v>53191.785000000003</v>
      </c>
      <c r="AC96" s="66" t="str">
        <f>VLOOKUP(ПРОДАЖИ!C:C,'ИЗ ОСНОВЫ НОМЕНКЛАТУР'!D:E,2,0)</f>
        <v>Кромочные материалы</v>
      </c>
      <c r="AD96" s="66" t="str">
        <f>VLOOKUP(C:C,'ИЗ ОСНОВЫ НОМЕНКЛАТУР'!D:F,3,0)</f>
        <v>Кромка ПВХ Китай</v>
      </c>
      <c r="AE96" s="66" t="str">
        <f>VLOOKUP(C:C,'ИЗ ОСНОВЫ НОМЕНКЛАТУР'!D:H,5,0)</f>
        <v>B</v>
      </c>
    </row>
    <row r="97" spans="1:31" ht="9.6" customHeight="1" x14ac:dyDescent="0.2">
      <c r="A97" s="45" t="s">
        <v>5</v>
      </c>
      <c r="B97" s="11"/>
      <c r="C97" s="11" t="s">
        <v>99</v>
      </c>
      <c r="D97" s="44">
        <v>4330</v>
      </c>
      <c r="E97" s="44">
        <v>1000</v>
      </c>
      <c r="F97" s="48">
        <v>1926</v>
      </c>
      <c r="G97" s="48">
        <v>654</v>
      </c>
      <c r="H97" s="44">
        <v>4624</v>
      </c>
      <c r="I97" s="44">
        <v>2600</v>
      </c>
      <c r="J97" s="44">
        <v>0</v>
      </c>
      <c r="K97" s="48">
        <v>116</v>
      </c>
      <c r="L97" s="49">
        <v>126050.77</v>
      </c>
      <c r="M97" s="49">
        <v>28804.09</v>
      </c>
      <c r="N97" s="10">
        <v>59654.47</v>
      </c>
      <c r="O97" s="10">
        <v>17608.599999999999</v>
      </c>
      <c r="P97" s="10">
        <v>123599.52</v>
      </c>
      <c r="Q97" s="10">
        <v>69498</v>
      </c>
      <c r="R97" s="10">
        <v>0</v>
      </c>
      <c r="S97" s="10">
        <v>3231.3</v>
      </c>
      <c r="T97" s="50">
        <f t="shared" si="6"/>
        <v>10504.230833333333</v>
      </c>
      <c r="U97" s="50">
        <f t="shared" si="6"/>
        <v>2400.3408333333332</v>
      </c>
      <c r="V97" s="50">
        <f t="shared" si="6"/>
        <v>4971.2058333333334</v>
      </c>
      <c r="W97" s="50">
        <f t="shared" si="6"/>
        <v>1467.3833333333332</v>
      </c>
      <c r="X97" s="50">
        <f t="shared" si="6"/>
        <v>10299.960000000001</v>
      </c>
      <c r="Y97" s="50">
        <f t="shared" si="6"/>
        <v>5791.5</v>
      </c>
      <c r="Z97" s="50">
        <f t="shared" si="6"/>
        <v>0</v>
      </c>
      <c r="AA97" s="50">
        <f t="shared" si="5"/>
        <v>269.27500000000003</v>
      </c>
      <c r="AB97" s="53">
        <f t="shared" si="4"/>
        <v>35703.895833333336</v>
      </c>
      <c r="AC97" s="66" t="str">
        <f>VLOOKUP(ПРОДАЖИ!C:C,'ИЗ ОСНОВЫ НОМЕНКЛАТУР'!D:E,2,0)</f>
        <v>Кромочные материалы</v>
      </c>
      <c r="AD97" s="66" t="str">
        <f>VLOOKUP(C:C,'ИЗ ОСНОВЫ НОМЕНКЛАТУР'!D:F,3,0)</f>
        <v>Кромка ПВХ Китай</v>
      </c>
      <c r="AE97" s="66" t="str">
        <f>VLOOKUP(C:C,'ИЗ ОСНОВЫ НОМЕНКЛАТУР'!D:H,5,0)</f>
        <v>B</v>
      </c>
    </row>
    <row r="98" spans="1:31" ht="9.6" customHeight="1" x14ac:dyDescent="0.2">
      <c r="A98" s="45" t="s">
        <v>5</v>
      </c>
      <c r="B98" s="11"/>
      <c r="C98" s="11" t="s">
        <v>100</v>
      </c>
      <c r="D98" s="44">
        <v>2866</v>
      </c>
      <c r="E98" s="44">
        <v>0</v>
      </c>
      <c r="F98" s="48">
        <v>290</v>
      </c>
      <c r="G98" s="48">
        <v>0</v>
      </c>
      <c r="H98" s="44">
        <v>4795</v>
      </c>
      <c r="I98" s="44">
        <v>3000</v>
      </c>
      <c r="J98" s="44">
        <v>0</v>
      </c>
      <c r="K98" s="48">
        <v>943</v>
      </c>
      <c r="L98" s="49">
        <v>68805.399999999994</v>
      </c>
      <c r="M98" s="49">
        <v>0</v>
      </c>
      <c r="N98" s="10">
        <v>6960</v>
      </c>
      <c r="O98" s="10">
        <v>0</v>
      </c>
      <c r="P98" s="10">
        <v>116532.11</v>
      </c>
      <c r="Q98" s="10">
        <v>72692.3</v>
      </c>
      <c r="R98" s="10">
        <v>0</v>
      </c>
      <c r="S98" s="10">
        <v>23009.200000000001</v>
      </c>
      <c r="T98" s="50">
        <f t="shared" si="6"/>
        <v>5733.7833333333328</v>
      </c>
      <c r="U98" s="50">
        <f t="shared" si="6"/>
        <v>0</v>
      </c>
      <c r="V98" s="50">
        <f t="shared" si="6"/>
        <v>580</v>
      </c>
      <c r="W98" s="50">
        <f t="shared" si="6"/>
        <v>0</v>
      </c>
      <c r="X98" s="50">
        <f t="shared" si="6"/>
        <v>9711.0091666666667</v>
      </c>
      <c r="Y98" s="50">
        <f t="shared" si="6"/>
        <v>6057.6916666666666</v>
      </c>
      <c r="Z98" s="50">
        <f t="shared" si="6"/>
        <v>0</v>
      </c>
      <c r="AA98" s="50">
        <f t="shared" si="5"/>
        <v>1917.4333333333334</v>
      </c>
      <c r="AB98" s="53">
        <f t="shared" si="4"/>
        <v>23999.9175</v>
      </c>
      <c r="AC98" s="66" t="str">
        <f>VLOOKUP(ПРОДАЖИ!C:C,'ИЗ ОСНОВЫ НОМЕНКЛАТУР'!D:E,2,0)</f>
        <v>Кромочные материалы</v>
      </c>
      <c r="AD98" s="66" t="str">
        <f>VLOOKUP(C:C,'ИЗ ОСНОВЫ НОМЕНКЛАТУР'!D:F,3,0)</f>
        <v>Кромка ПВХ Китай</v>
      </c>
      <c r="AE98" s="66" t="str">
        <f>VLOOKUP(C:C,'ИЗ ОСНОВЫ НОМЕНКЛАТУР'!D:H,5,0)</f>
        <v>B</v>
      </c>
    </row>
    <row r="99" spans="1:31" ht="9.6" customHeight="1" x14ac:dyDescent="0.2">
      <c r="A99" s="45" t="s">
        <v>5</v>
      </c>
      <c r="B99" s="11"/>
      <c r="C99" s="11" t="s">
        <v>101</v>
      </c>
      <c r="D99" s="44">
        <v>7515</v>
      </c>
      <c r="E99" s="44">
        <v>0</v>
      </c>
      <c r="F99" s="48">
        <v>1236</v>
      </c>
      <c r="G99" s="48">
        <v>0</v>
      </c>
      <c r="H99" s="44">
        <v>1508</v>
      </c>
      <c r="I99" s="44">
        <v>1200</v>
      </c>
      <c r="J99" s="44">
        <v>200</v>
      </c>
      <c r="K99" s="48">
        <v>574</v>
      </c>
      <c r="L99" s="49">
        <v>197563.36</v>
      </c>
      <c r="M99" s="49">
        <v>0</v>
      </c>
      <c r="N99" s="10">
        <v>32763.32</v>
      </c>
      <c r="O99" s="10">
        <v>0</v>
      </c>
      <c r="P99" s="10">
        <v>40266.07</v>
      </c>
      <c r="Q99" s="10">
        <v>32076</v>
      </c>
      <c r="R99" s="10">
        <v>5096</v>
      </c>
      <c r="S99" s="10">
        <v>14625.52</v>
      </c>
      <c r="T99" s="50">
        <f t="shared" si="6"/>
        <v>16463.613333333331</v>
      </c>
      <c r="U99" s="50">
        <f t="shared" si="6"/>
        <v>0</v>
      </c>
      <c r="V99" s="50">
        <f t="shared" si="6"/>
        <v>2730.2766666666666</v>
      </c>
      <c r="W99" s="50">
        <f t="shared" si="6"/>
        <v>0</v>
      </c>
      <c r="X99" s="50">
        <f t="shared" si="6"/>
        <v>3355.5058333333332</v>
      </c>
      <c r="Y99" s="50">
        <f t="shared" si="6"/>
        <v>2673</v>
      </c>
      <c r="Z99" s="50">
        <f t="shared" si="6"/>
        <v>424.66666666666669</v>
      </c>
      <c r="AA99" s="50">
        <f t="shared" si="5"/>
        <v>1218.7933333333333</v>
      </c>
      <c r="AB99" s="53">
        <f t="shared" si="4"/>
        <v>26865.855833333335</v>
      </c>
      <c r="AC99" s="66" t="str">
        <f>VLOOKUP(ПРОДАЖИ!C:C,'ИЗ ОСНОВЫ НОМЕНКЛАТУР'!D:E,2,0)</f>
        <v>Кромочные материалы</v>
      </c>
      <c r="AD99" s="66" t="str">
        <f>VLOOKUP(C:C,'ИЗ ОСНОВЫ НОМЕНКЛАТУР'!D:F,3,0)</f>
        <v>Кромка ПВХ Китай</v>
      </c>
      <c r="AE99" s="66" t="str">
        <f>VLOOKUP(C:C,'ИЗ ОСНОВЫ НОМЕНКЛАТУР'!D:H,5,0)</f>
        <v>B</v>
      </c>
    </row>
    <row r="100" spans="1:31" ht="9.6" customHeight="1" x14ac:dyDescent="0.2">
      <c r="A100" s="45" t="s">
        <v>5</v>
      </c>
      <c r="B100" s="11"/>
      <c r="C100" s="11" t="s">
        <v>102</v>
      </c>
      <c r="D100" s="44">
        <v>6658</v>
      </c>
      <c r="E100" s="44">
        <v>0</v>
      </c>
      <c r="F100" s="48">
        <v>697</v>
      </c>
      <c r="G100" s="48">
        <v>0</v>
      </c>
      <c r="H100" s="44">
        <v>2668</v>
      </c>
      <c r="I100" s="44">
        <v>800</v>
      </c>
      <c r="J100" s="44">
        <v>0</v>
      </c>
      <c r="K100" s="48">
        <v>1870</v>
      </c>
      <c r="L100" s="49">
        <v>175581.65</v>
      </c>
      <c r="M100" s="49">
        <v>0</v>
      </c>
      <c r="N100" s="10">
        <v>17759.560000000001</v>
      </c>
      <c r="O100" s="10">
        <v>0</v>
      </c>
      <c r="P100" s="10">
        <v>70730.259999999995</v>
      </c>
      <c r="Q100" s="10">
        <v>21217.33</v>
      </c>
      <c r="R100" s="10">
        <v>0</v>
      </c>
      <c r="S100" s="10">
        <v>49953.97</v>
      </c>
      <c r="T100" s="50">
        <f t="shared" si="6"/>
        <v>14631.804166666667</v>
      </c>
      <c r="U100" s="50">
        <f t="shared" si="6"/>
        <v>0</v>
      </c>
      <c r="V100" s="50">
        <f t="shared" si="6"/>
        <v>1479.9633333333334</v>
      </c>
      <c r="W100" s="50">
        <f t="shared" si="6"/>
        <v>0</v>
      </c>
      <c r="X100" s="50">
        <f t="shared" si="6"/>
        <v>5894.1883333333326</v>
      </c>
      <c r="Y100" s="50">
        <f t="shared" si="6"/>
        <v>1768.1108333333334</v>
      </c>
      <c r="Z100" s="50">
        <f t="shared" si="6"/>
        <v>0</v>
      </c>
      <c r="AA100" s="50">
        <f t="shared" si="5"/>
        <v>4162.8308333333334</v>
      </c>
      <c r="AB100" s="53">
        <f t="shared" si="4"/>
        <v>27936.897499999999</v>
      </c>
      <c r="AC100" s="66" t="str">
        <f>VLOOKUP(ПРОДАЖИ!C:C,'ИЗ ОСНОВЫ НОМЕНКЛАТУР'!D:E,2,0)</f>
        <v>Кромочные материалы</v>
      </c>
      <c r="AD100" s="66" t="str">
        <f>VLOOKUP(C:C,'ИЗ ОСНОВЫ НОМЕНКЛАТУР'!D:F,3,0)</f>
        <v>Кромка ПВХ Китай</v>
      </c>
      <c r="AE100" s="66" t="str">
        <f>VLOOKUP(C:C,'ИЗ ОСНОВЫ НОМЕНКЛАТУР'!D:H,5,0)</f>
        <v>B</v>
      </c>
    </row>
    <row r="101" spans="1:31" ht="9.6" customHeight="1" x14ac:dyDescent="0.2">
      <c r="A101" s="45" t="s">
        <v>5</v>
      </c>
      <c r="B101" s="11"/>
      <c r="C101" s="11" t="s">
        <v>103</v>
      </c>
      <c r="D101" s="44">
        <v>8646</v>
      </c>
      <c r="E101" s="44">
        <v>86</v>
      </c>
      <c r="F101" s="48">
        <v>1624</v>
      </c>
      <c r="G101" s="48">
        <v>0</v>
      </c>
      <c r="H101" s="44">
        <v>86</v>
      </c>
      <c r="I101" s="44">
        <v>600</v>
      </c>
      <c r="J101" s="44">
        <v>600</v>
      </c>
      <c r="K101" s="48">
        <v>4000</v>
      </c>
      <c r="L101" s="49">
        <v>247624.45</v>
      </c>
      <c r="M101" s="49">
        <v>2337.42</v>
      </c>
      <c r="N101" s="10">
        <v>43733.27</v>
      </c>
      <c r="O101" s="10">
        <v>0</v>
      </c>
      <c r="P101" s="10">
        <v>2782.96</v>
      </c>
      <c r="Q101" s="10">
        <v>19416</v>
      </c>
      <c r="R101" s="10">
        <v>17814</v>
      </c>
      <c r="S101" s="10">
        <v>118604.96</v>
      </c>
      <c r="T101" s="50">
        <f t="shared" si="6"/>
        <v>20635.370833333334</v>
      </c>
      <c r="U101" s="50">
        <f t="shared" si="6"/>
        <v>194.785</v>
      </c>
      <c r="V101" s="50">
        <f t="shared" si="6"/>
        <v>3644.4391666666666</v>
      </c>
      <c r="W101" s="50">
        <f t="shared" si="6"/>
        <v>0</v>
      </c>
      <c r="X101" s="50">
        <f t="shared" si="6"/>
        <v>231.91333333333333</v>
      </c>
      <c r="Y101" s="50">
        <f t="shared" si="6"/>
        <v>1618</v>
      </c>
      <c r="Z101" s="50">
        <f t="shared" si="6"/>
        <v>1484.5</v>
      </c>
      <c r="AA101" s="50">
        <f t="shared" si="5"/>
        <v>9883.7466666666678</v>
      </c>
      <c r="AB101" s="53">
        <f t="shared" si="4"/>
        <v>37692.755000000005</v>
      </c>
      <c r="AC101" s="66" t="str">
        <f>VLOOKUP(ПРОДАЖИ!C:C,'ИЗ ОСНОВЫ НОМЕНКЛАТУР'!D:E,2,0)</f>
        <v>Кромочные материалы</v>
      </c>
      <c r="AD101" s="66" t="str">
        <f>VLOOKUP(C:C,'ИЗ ОСНОВЫ НОМЕНКЛАТУР'!D:F,3,0)</f>
        <v>Кромка ПВХ Китай</v>
      </c>
      <c r="AE101" s="66" t="str">
        <f>VLOOKUP(C:C,'ИЗ ОСНОВЫ НОМЕНКЛАТУР'!D:H,5,0)</f>
        <v>B</v>
      </c>
    </row>
    <row r="102" spans="1:31" ht="9.6" customHeight="1" x14ac:dyDescent="0.2">
      <c r="A102" s="45" t="s">
        <v>5</v>
      </c>
      <c r="B102" s="11"/>
      <c r="C102" s="11" t="s">
        <v>104</v>
      </c>
      <c r="D102" s="44">
        <v>6344</v>
      </c>
      <c r="E102" s="44">
        <v>0</v>
      </c>
      <c r="F102" s="48">
        <v>1386</v>
      </c>
      <c r="G102" s="48">
        <v>0</v>
      </c>
      <c r="H102" s="44">
        <v>1683</v>
      </c>
      <c r="I102" s="44">
        <v>800</v>
      </c>
      <c r="J102" s="44">
        <v>0</v>
      </c>
      <c r="K102" s="48">
        <v>1279</v>
      </c>
      <c r="L102" s="49">
        <v>167124.51</v>
      </c>
      <c r="M102" s="49">
        <v>0</v>
      </c>
      <c r="N102" s="10">
        <v>35326.92</v>
      </c>
      <c r="O102" s="10">
        <v>0</v>
      </c>
      <c r="P102" s="10">
        <v>44828.26</v>
      </c>
      <c r="Q102" s="10">
        <v>21321</v>
      </c>
      <c r="R102" s="10">
        <v>0</v>
      </c>
      <c r="S102" s="10">
        <v>34162.29</v>
      </c>
      <c r="T102" s="50">
        <f t="shared" si="6"/>
        <v>13927.042500000001</v>
      </c>
      <c r="U102" s="50">
        <f t="shared" si="6"/>
        <v>0</v>
      </c>
      <c r="V102" s="50">
        <f t="shared" si="6"/>
        <v>2943.91</v>
      </c>
      <c r="W102" s="50">
        <f t="shared" si="6"/>
        <v>0</v>
      </c>
      <c r="X102" s="50">
        <f t="shared" si="6"/>
        <v>3735.6883333333335</v>
      </c>
      <c r="Y102" s="50">
        <f t="shared" si="6"/>
        <v>1776.75</v>
      </c>
      <c r="Z102" s="50">
        <f t="shared" si="6"/>
        <v>0</v>
      </c>
      <c r="AA102" s="50">
        <f t="shared" si="5"/>
        <v>2846.8575000000001</v>
      </c>
      <c r="AB102" s="53">
        <f t="shared" si="4"/>
        <v>25230.248333333329</v>
      </c>
      <c r="AC102" s="66" t="str">
        <f>VLOOKUP(ПРОДАЖИ!C:C,'ИЗ ОСНОВЫ НОМЕНКЛАТУР'!D:E,2,0)</f>
        <v>Кромочные материалы</v>
      </c>
      <c r="AD102" s="66" t="str">
        <f>VLOOKUP(C:C,'ИЗ ОСНОВЫ НОМЕНКЛАТУР'!D:F,3,0)</f>
        <v>Кромка ПВХ Китай</v>
      </c>
      <c r="AE102" s="66" t="str">
        <f>VLOOKUP(C:C,'ИЗ ОСНОВЫ НОМЕНКЛАТУР'!D:H,5,0)</f>
        <v>B</v>
      </c>
    </row>
    <row r="103" spans="1:31" ht="9.6" customHeight="1" x14ac:dyDescent="0.2">
      <c r="A103" s="45" t="s">
        <v>5</v>
      </c>
      <c r="B103" s="11"/>
      <c r="C103" s="11" t="s">
        <v>105</v>
      </c>
      <c r="D103" s="44">
        <v>950</v>
      </c>
      <c r="E103" s="44">
        <v>1000</v>
      </c>
      <c r="F103" s="48">
        <v>0</v>
      </c>
      <c r="G103" s="48">
        <v>3000</v>
      </c>
      <c r="H103" s="44">
        <v>3867</v>
      </c>
      <c r="I103" s="44">
        <v>1600</v>
      </c>
      <c r="J103" s="44">
        <v>200</v>
      </c>
      <c r="K103" s="48">
        <v>3249</v>
      </c>
      <c r="L103" s="49">
        <v>25240.31</v>
      </c>
      <c r="M103" s="49">
        <v>26000</v>
      </c>
      <c r="N103" s="10">
        <v>0</v>
      </c>
      <c r="O103" s="10">
        <v>76500</v>
      </c>
      <c r="P103" s="10">
        <v>99690.06</v>
      </c>
      <c r="Q103" s="10">
        <v>41211.089999999997</v>
      </c>
      <c r="R103" s="10">
        <v>5200</v>
      </c>
      <c r="S103" s="10">
        <v>84118.04</v>
      </c>
      <c r="T103" s="50">
        <f t="shared" si="6"/>
        <v>2103.3591666666666</v>
      </c>
      <c r="U103" s="50">
        <f t="shared" si="6"/>
        <v>2166.6666666666665</v>
      </c>
      <c r="V103" s="50">
        <f t="shared" si="6"/>
        <v>0</v>
      </c>
      <c r="W103" s="50">
        <f t="shared" si="6"/>
        <v>6375</v>
      </c>
      <c r="X103" s="50">
        <f t="shared" si="6"/>
        <v>8307.5049999999992</v>
      </c>
      <c r="Y103" s="50">
        <f t="shared" si="6"/>
        <v>3434.2574999999997</v>
      </c>
      <c r="Z103" s="50">
        <f t="shared" si="6"/>
        <v>433.33333333333331</v>
      </c>
      <c r="AA103" s="50">
        <f t="shared" si="5"/>
        <v>7009.8366666666661</v>
      </c>
      <c r="AB103" s="53">
        <f t="shared" si="4"/>
        <v>29829.958333333328</v>
      </c>
      <c r="AC103" s="66" t="str">
        <f>VLOOKUP(ПРОДАЖИ!C:C,'ИЗ ОСНОВЫ НОМЕНКЛАТУР'!D:E,2,0)</f>
        <v>Кромочные материалы</v>
      </c>
      <c r="AD103" s="66" t="str">
        <f>VLOOKUP(C:C,'ИЗ ОСНОВЫ НОМЕНКЛАТУР'!D:F,3,0)</f>
        <v>Кромка ПВХ Китай</v>
      </c>
      <c r="AE103" s="66" t="str">
        <f>VLOOKUP(C:C,'ИЗ ОСНОВЫ НОМЕНКЛАТУР'!D:H,5,0)</f>
        <v>A</v>
      </c>
    </row>
    <row r="104" spans="1:31" ht="9.6" customHeight="1" x14ac:dyDescent="0.2">
      <c r="A104" s="45" t="s">
        <v>5</v>
      </c>
      <c r="B104" s="11"/>
      <c r="C104" s="11" t="s">
        <v>106</v>
      </c>
      <c r="D104" s="44">
        <v>3572</v>
      </c>
      <c r="E104" s="44">
        <v>2500</v>
      </c>
      <c r="F104" s="48">
        <v>0</v>
      </c>
      <c r="G104" s="48">
        <v>0</v>
      </c>
      <c r="H104" s="44">
        <v>2400</v>
      </c>
      <c r="I104" s="44">
        <v>2600</v>
      </c>
      <c r="J104" s="44">
        <v>0</v>
      </c>
      <c r="K104" s="48">
        <v>0</v>
      </c>
      <c r="L104" s="49">
        <v>85895.82</v>
      </c>
      <c r="M104" s="49">
        <v>63750</v>
      </c>
      <c r="N104" s="10">
        <v>0</v>
      </c>
      <c r="O104" s="10">
        <v>0</v>
      </c>
      <c r="P104" s="10">
        <v>57600</v>
      </c>
      <c r="Q104" s="10">
        <v>62400</v>
      </c>
      <c r="R104" s="10">
        <v>0</v>
      </c>
      <c r="S104" s="10">
        <v>0</v>
      </c>
      <c r="T104" s="50">
        <f t="shared" si="6"/>
        <v>7157.9850000000006</v>
      </c>
      <c r="U104" s="50">
        <f t="shared" si="6"/>
        <v>5312.5</v>
      </c>
      <c r="V104" s="50">
        <f t="shared" si="6"/>
        <v>0</v>
      </c>
      <c r="W104" s="50">
        <f t="shared" si="6"/>
        <v>0</v>
      </c>
      <c r="X104" s="50">
        <f t="shared" si="6"/>
        <v>4800</v>
      </c>
      <c r="Y104" s="50">
        <f t="shared" si="6"/>
        <v>5200</v>
      </c>
      <c r="Z104" s="50">
        <f t="shared" si="6"/>
        <v>0</v>
      </c>
      <c r="AA104" s="50">
        <f t="shared" si="5"/>
        <v>0</v>
      </c>
      <c r="AB104" s="53">
        <f t="shared" si="4"/>
        <v>22470.485000000001</v>
      </c>
      <c r="AC104" s="66" t="str">
        <f>VLOOKUP(ПРОДАЖИ!C:C,'ИЗ ОСНОВЫ НОМЕНКЛАТУР'!D:E,2,0)</f>
        <v>Кромочные материалы</v>
      </c>
      <c r="AD104" s="66" t="str">
        <f>VLOOKUP(C:C,'ИЗ ОСНОВЫ НОМЕНКЛАТУР'!D:F,3,0)</f>
        <v>Кромка ПВХ Китай</v>
      </c>
      <c r="AE104" s="66" t="str">
        <f>VLOOKUP(C:C,'ИЗ ОСНОВЫ НОМЕНКЛАТУР'!D:H,5,0)</f>
        <v>A</v>
      </c>
    </row>
    <row r="105" spans="1:31" ht="9.6" customHeight="1" x14ac:dyDescent="0.2">
      <c r="A105" s="45" t="s">
        <v>5</v>
      </c>
      <c r="B105" s="11"/>
      <c r="C105" s="11" t="s">
        <v>107</v>
      </c>
      <c r="D105" s="44">
        <v>4045</v>
      </c>
      <c r="E105" s="44">
        <v>0</v>
      </c>
      <c r="F105" s="48">
        <v>2571</v>
      </c>
      <c r="G105" s="48">
        <v>0</v>
      </c>
      <c r="H105" s="44">
        <v>3000</v>
      </c>
      <c r="I105" s="44">
        <v>1600</v>
      </c>
      <c r="J105" s="44">
        <v>200</v>
      </c>
      <c r="K105" s="48">
        <v>1368</v>
      </c>
      <c r="L105" s="49">
        <v>106504.81</v>
      </c>
      <c r="M105" s="49">
        <v>0</v>
      </c>
      <c r="N105" s="10">
        <v>67986.47</v>
      </c>
      <c r="O105" s="10">
        <v>0</v>
      </c>
      <c r="P105" s="10">
        <v>78854.36</v>
      </c>
      <c r="Q105" s="10">
        <v>42055.65</v>
      </c>
      <c r="R105" s="10">
        <v>5090</v>
      </c>
      <c r="S105" s="10">
        <v>34815.599999999999</v>
      </c>
      <c r="T105" s="50">
        <f t="shared" si="6"/>
        <v>8875.4008333333331</v>
      </c>
      <c r="U105" s="50">
        <f t="shared" si="6"/>
        <v>0</v>
      </c>
      <c r="V105" s="50">
        <f t="shared" si="6"/>
        <v>5665.5391666666665</v>
      </c>
      <c r="W105" s="50">
        <f t="shared" si="6"/>
        <v>0</v>
      </c>
      <c r="X105" s="50">
        <f t="shared" si="6"/>
        <v>6571.1966666666667</v>
      </c>
      <c r="Y105" s="50">
        <f t="shared" si="6"/>
        <v>3504.6375000000003</v>
      </c>
      <c r="Z105" s="50">
        <f t="shared" si="6"/>
        <v>424.16666666666669</v>
      </c>
      <c r="AA105" s="50">
        <f t="shared" si="5"/>
        <v>2901.2999999999997</v>
      </c>
      <c r="AB105" s="53">
        <f t="shared" si="4"/>
        <v>27942.240833333333</v>
      </c>
      <c r="AC105" s="66" t="str">
        <f>VLOOKUP(ПРОДАЖИ!C:C,'ИЗ ОСНОВЫ НОМЕНКЛАТУР'!D:E,2,0)</f>
        <v>Кромочные материалы</v>
      </c>
      <c r="AD105" s="66" t="str">
        <f>VLOOKUP(C:C,'ИЗ ОСНОВЫ НОМЕНКЛАТУР'!D:F,3,0)</f>
        <v>Кромка ПВХ Китай</v>
      </c>
      <c r="AE105" s="66" t="str">
        <f>VLOOKUP(C:C,'ИЗ ОСНОВЫ НОМЕНКЛАТУР'!D:H,5,0)</f>
        <v>B</v>
      </c>
    </row>
    <row r="106" spans="1:31" ht="9.6" customHeight="1" x14ac:dyDescent="0.2">
      <c r="A106" s="45" t="s">
        <v>5</v>
      </c>
      <c r="B106" s="11"/>
      <c r="C106" s="11" t="s">
        <v>108</v>
      </c>
      <c r="D106" s="44">
        <v>8429</v>
      </c>
      <c r="E106" s="44">
        <v>1000</v>
      </c>
      <c r="F106" s="48">
        <v>1363</v>
      </c>
      <c r="G106" s="48">
        <v>0</v>
      </c>
      <c r="H106" s="44">
        <v>2058</v>
      </c>
      <c r="I106" s="44">
        <v>400</v>
      </c>
      <c r="J106" s="44">
        <v>0</v>
      </c>
      <c r="K106" s="48">
        <v>766</v>
      </c>
      <c r="L106" s="49">
        <v>245716.38</v>
      </c>
      <c r="M106" s="49">
        <v>28953.54</v>
      </c>
      <c r="N106" s="10">
        <v>39505.870000000003</v>
      </c>
      <c r="O106" s="10">
        <v>0</v>
      </c>
      <c r="P106" s="10">
        <v>58711.57</v>
      </c>
      <c r="Q106" s="10">
        <v>11484</v>
      </c>
      <c r="R106" s="10">
        <v>0</v>
      </c>
      <c r="S106" s="10">
        <v>22291.02</v>
      </c>
      <c r="T106" s="50">
        <f t="shared" si="6"/>
        <v>20476.365000000002</v>
      </c>
      <c r="U106" s="50">
        <f t="shared" si="6"/>
        <v>2412.7950000000001</v>
      </c>
      <c r="V106" s="50">
        <f t="shared" si="6"/>
        <v>3292.1558333333337</v>
      </c>
      <c r="W106" s="50">
        <f t="shared" si="6"/>
        <v>0</v>
      </c>
      <c r="X106" s="50">
        <f t="shared" si="6"/>
        <v>4892.6308333333336</v>
      </c>
      <c r="Y106" s="50">
        <f t="shared" si="6"/>
        <v>957</v>
      </c>
      <c r="Z106" s="50">
        <f t="shared" si="6"/>
        <v>0</v>
      </c>
      <c r="AA106" s="50">
        <f t="shared" si="5"/>
        <v>1857.585</v>
      </c>
      <c r="AB106" s="53">
        <f t="shared" si="4"/>
        <v>33888.531666666669</v>
      </c>
      <c r="AC106" s="66" t="str">
        <f>VLOOKUP(ПРОДАЖИ!C:C,'ИЗ ОСНОВЫ НОМЕНКЛАТУР'!D:E,2,0)</f>
        <v>Кромочные материалы</v>
      </c>
      <c r="AD106" s="66" t="str">
        <f>VLOOKUP(C:C,'ИЗ ОСНОВЫ НОМЕНКЛАТУР'!D:F,3,0)</f>
        <v>Кромка ПВХ Китай</v>
      </c>
      <c r="AE106" s="66" t="str">
        <f>VLOOKUP(C:C,'ИЗ ОСНОВЫ НОМЕНКЛАТУР'!D:H,5,0)</f>
        <v>B</v>
      </c>
    </row>
    <row r="107" spans="1:31" ht="9.6" customHeight="1" x14ac:dyDescent="0.2">
      <c r="A107" s="45" t="s">
        <v>5</v>
      </c>
      <c r="B107" s="11"/>
      <c r="C107" s="11" t="s">
        <v>109</v>
      </c>
      <c r="D107" s="44">
        <v>4270</v>
      </c>
      <c r="E107" s="44">
        <v>2000</v>
      </c>
      <c r="F107" s="48">
        <v>3428</v>
      </c>
      <c r="G107" s="48">
        <v>0</v>
      </c>
      <c r="H107" s="44">
        <v>1208</v>
      </c>
      <c r="I107" s="44">
        <v>800</v>
      </c>
      <c r="J107" s="44">
        <v>400</v>
      </c>
      <c r="K107" s="48">
        <v>1266</v>
      </c>
      <c r="L107" s="49">
        <v>112523.18</v>
      </c>
      <c r="M107" s="49">
        <v>52649.72</v>
      </c>
      <c r="N107" s="10">
        <v>90713.54</v>
      </c>
      <c r="O107" s="10">
        <v>0</v>
      </c>
      <c r="P107" s="10">
        <v>32279.599999999999</v>
      </c>
      <c r="Q107" s="10">
        <v>21384</v>
      </c>
      <c r="R107" s="10">
        <v>10180</v>
      </c>
      <c r="S107" s="10">
        <v>32219.7</v>
      </c>
      <c r="T107" s="50">
        <f t="shared" si="6"/>
        <v>9376.9316666666655</v>
      </c>
      <c r="U107" s="50">
        <f t="shared" si="6"/>
        <v>4387.4766666666665</v>
      </c>
      <c r="V107" s="50">
        <f t="shared" si="6"/>
        <v>7559.4616666666661</v>
      </c>
      <c r="W107" s="50">
        <f t="shared" si="6"/>
        <v>0</v>
      </c>
      <c r="X107" s="50">
        <f t="shared" si="6"/>
        <v>2689.9666666666667</v>
      </c>
      <c r="Y107" s="50">
        <f t="shared" si="6"/>
        <v>1782</v>
      </c>
      <c r="Z107" s="50">
        <f t="shared" si="6"/>
        <v>848.33333333333337</v>
      </c>
      <c r="AA107" s="50">
        <f t="shared" si="5"/>
        <v>2684.9749999999999</v>
      </c>
      <c r="AB107" s="53">
        <f t="shared" si="4"/>
        <v>29329.144999999997</v>
      </c>
      <c r="AC107" s="66" t="str">
        <f>VLOOKUP(ПРОДАЖИ!C:C,'ИЗ ОСНОВЫ НОМЕНКЛАТУР'!D:E,2,0)</f>
        <v>Кромочные материалы</v>
      </c>
      <c r="AD107" s="66" t="str">
        <f>VLOOKUP(C:C,'ИЗ ОСНОВЫ НОМЕНКЛАТУР'!D:F,3,0)</f>
        <v>Кромка ПВХ Китай</v>
      </c>
      <c r="AE107" s="66" t="str">
        <f>VLOOKUP(C:C,'ИЗ ОСНОВЫ НОМЕНКЛАТУР'!D:H,5,0)</f>
        <v>B</v>
      </c>
    </row>
    <row r="108" spans="1:31" ht="9.6" customHeight="1" x14ac:dyDescent="0.2">
      <c r="A108" s="45" t="s">
        <v>5</v>
      </c>
      <c r="B108" s="11"/>
      <c r="C108" s="11" t="s">
        <v>110</v>
      </c>
      <c r="D108" s="44">
        <v>3565</v>
      </c>
      <c r="E108" s="44">
        <v>1000</v>
      </c>
      <c r="F108" s="48">
        <v>2149</v>
      </c>
      <c r="G108" s="48">
        <v>0</v>
      </c>
      <c r="H108" s="44">
        <v>5337</v>
      </c>
      <c r="I108" s="44">
        <v>2400</v>
      </c>
      <c r="J108" s="44">
        <v>0</v>
      </c>
      <c r="K108" s="48">
        <v>1237</v>
      </c>
      <c r="L108" s="49">
        <v>103835.66</v>
      </c>
      <c r="M108" s="49">
        <v>29950</v>
      </c>
      <c r="N108" s="10">
        <v>62640.01</v>
      </c>
      <c r="O108" s="10">
        <v>0</v>
      </c>
      <c r="P108" s="10">
        <v>148796.63</v>
      </c>
      <c r="Q108" s="10">
        <v>68270.23</v>
      </c>
      <c r="R108" s="10">
        <v>0</v>
      </c>
      <c r="S108" s="10">
        <v>33769.08</v>
      </c>
      <c r="T108" s="50">
        <f t="shared" si="6"/>
        <v>8652.9716666666664</v>
      </c>
      <c r="U108" s="50">
        <f t="shared" si="6"/>
        <v>2495.8333333333335</v>
      </c>
      <c r="V108" s="50">
        <f t="shared" si="6"/>
        <v>5220.0008333333335</v>
      </c>
      <c r="W108" s="50">
        <f t="shared" si="6"/>
        <v>0</v>
      </c>
      <c r="X108" s="50">
        <f t="shared" si="6"/>
        <v>12399.719166666668</v>
      </c>
      <c r="Y108" s="50">
        <f t="shared" si="6"/>
        <v>5689.185833333333</v>
      </c>
      <c r="Z108" s="50">
        <f t="shared" si="6"/>
        <v>0</v>
      </c>
      <c r="AA108" s="50">
        <f t="shared" si="5"/>
        <v>2814.09</v>
      </c>
      <c r="AB108" s="53">
        <f t="shared" si="4"/>
        <v>37271.800833333327</v>
      </c>
      <c r="AC108" s="66" t="str">
        <f>VLOOKUP(ПРОДАЖИ!C:C,'ИЗ ОСНОВЫ НОМЕНКЛАТУР'!D:E,2,0)</f>
        <v>Кромочные материалы</v>
      </c>
      <c r="AD108" s="66" t="str">
        <f>VLOOKUP(C:C,'ИЗ ОСНОВЫ НОМЕНКЛАТУР'!D:F,3,0)</f>
        <v>Кромка ПВХ Китай</v>
      </c>
      <c r="AE108" s="66" t="str">
        <f>VLOOKUP(C:C,'ИЗ ОСНОВЫ НОМЕНКЛАТУР'!D:H,5,0)</f>
        <v>B</v>
      </c>
    </row>
    <row r="109" spans="1:31" ht="9.6" customHeight="1" x14ac:dyDescent="0.2">
      <c r="A109" s="45" t="s">
        <v>5</v>
      </c>
      <c r="B109" s="11"/>
      <c r="C109" s="11" t="s">
        <v>111</v>
      </c>
      <c r="D109" s="44">
        <v>4569</v>
      </c>
      <c r="E109" s="44">
        <v>0</v>
      </c>
      <c r="F109" s="48">
        <v>257</v>
      </c>
      <c r="G109" s="48">
        <v>0</v>
      </c>
      <c r="H109" s="44">
        <v>2335</v>
      </c>
      <c r="I109" s="44">
        <v>2400</v>
      </c>
      <c r="J109" s="44">
        <v>200</v>
      </c>
      <c r="K109" s="48">
        <v>1610</v>
      </c>
      <c r="L109" s="49">
        <v>120637.62</v>
      </c>
      <c r="M109" s="49">
        <v>0</v>
      </c>
      <c r="N109" s="10">
        <v>6540.65</v>
      </c>
      <c r="O109" s="10">
        <v>0</v>
      </c>
      <c r="P109" s="10">
        <v>62414.55</v>
      </c>
      <c r="Q109" s="10">
        <v>64152</v>
      </c>
      <c r="R109" s="10">
        <v>5090</v>
      </c>
      <c r="S109" s="10">
        <v>40974.5</v>
      </c>
      <c r="T109" s="50">
        <f t="shared" si="6"/>
        <v>10053.135</v>
      </c>
      <c r="U109" s="50">
        <f t="shared" si="6"/>
        <v>0</v>
      </c>
      <c r="V109" s="50">
        <f t="shared" si="6"/>
        <v>545.05416666666667</v>
      </c>
      <c r="W109" s="50">
        <f t="shared" si="6"/>
        <v>0</v>
      </c>
      <c r="X109" s="50">
        <f t="shared" si="6"/>
        <v>5201.2125000000005</v>
      </c>
      <c r="Y109" s="50">
        <f t="shared" si="6"/>
        <v>5346</v>
      </c>
      <c r="Z109" s="50">
        <f t="shared" si="6"/>
        <v>424.16666666666669</v>
      </c>
      <c r="AA109" s="50">
        <f t="shared" si="5"/>
        <v>3414.5416666666665</v>
      </c>
      <c r="AB109" s="53">
        <f t="shared" si="4"/>
        <v>24984.110000000004</v>
      </c>
      <c r="AC109" s="66" t="str">
        <f>VLOOKUP(ПРОДАЖИ!C:C,'ИЗ ОСНОВЫ НОМЕНКЛАТУР'!D:E,2,0)</f>
        <v>Кромочные материалы</v>
      </c>
      <c r="AD109" s="66" t="str">
        <f>VLOOKUP(C:C,'ИЗ ОСНОВЫ НОМЕНКЛАТУР'!D:F,3,0)</f>
        <v>Кромка ПВХ Китай</v>
      </c>
      <c r="AE109" s="66" t="str">
        <f>VLOOKUP(C:C,'ИЗ ОСНОВЫ НОМЕНКЛАТУР'!D:H,5,0)</f>
        <v>B</v>
      </c>
    </row>
    <row r="110" spans="1:31" ht="9.6" customHeight="1" x14ac:dyDescent="0.2">
      <c r="A110" s="45" t="s">
        <v>5</v>
      </c>
      <c r="B110" s="11"/>
      <c r="C110" s="11" t="s">
        <v>112</v>
      </c>
      <c r="D110" s="44">
        <v>7354</v>
      </c>
      <c r="E110" s="44">
        <v>5000</v>
      </c>
      <c r="F110" s="48">
        <v>1992</v>
      </c>
      <c r="G110" s="48">
        <v>0</v>
      </c>
      <c r="H110" s="44">
        <v>3313</v>
      </c>
      <c r="I110" s="44">
        <v>2200</v>
      </c>
      <c r="J110" s="44">
        <v>400</v>
      </c>
      <c r="K110" s="48">
        <v>751</v>
      </c>
      <c r="L110" s="49">
        <v>162324.39000000001</v>
      </c>
      <c r="M110" s="49">
        <v>108090.51</v>
      </c>
      <c r="N110" s="10">
        <v>41188.269999999997</v>
      </c>
      <c r="O110" s="10">
        <v>0</v>
      </c>
      <c r="P110" s="10">
        <v>68413.45</v>
      </c>
      <c r="Q110" s="10">
        <v>45430</v>
      </c>
      <c r="R110" s="10">
        <v>8777.5300000000007</v>
      </c>
      <c r="S110" s="10">
        <v>16379.74</v>
      </c>
      <c r="T110" s="50">
        <f t="shared" si="6"/>
        <v>13527.032500000001</v>
      </c>
      <c r="U110" s="50">
        <f t="shared" si="6"/>
        <v>9007.5424999999996</v>
      </c>
      <c r="V110" s="50">
        <f t="shared" si="6"/>
        <v>3432.3558333333331</v>
      </c>
      <c r="W110" s="50">
        <f t="shared" si="6"/>
        <v>0</v>
      </c>
      <c r="X110" s="50">
        <f t="shared" si="6"/>
        <v>5701.1208333333334</v>
      </c>
      <c r="Y110" s="50">
        <f t="shared" si="6"/>
        <v>3785.8333333333335</v>
      </c>
      <c r="Z110" s="50">
        <f t="shared" si="6"/>
        <v>731.46083333333343</v>
      </c>
      <c r="AA110" s="50">
        <f t="shared" si="5"/>
        <v>1364.9783333333332</v>
      </c>
      <c r="AB110" s="53">
        <f t="shared" si="4"/>
        <v>37550.324166666665</v>
      </c>
      <c r="AC110" s="66" t="str">
        <f>VLOOKUP(ПРОДАЖИ!C:C,'ИЗ ОСНОВЫ НОМЕНКЛАТУР'!D:E,2,0)</f>
        <v>Кромочные материалы</v>
      </c>
      <c r="AD110" s="66" t="str">
        <f>VLOOKUP(C:C,'ИЗ ОСНОВЫ НОМЕНКЛАТУР'!D:F,3,0)</f>
        <v>Кромка ПВХ Китай</v>
      </c>
      <c r="AE110" s="66" t="str">
        <f>VLOOKUP(C:C,'ИЗ ОСНОВЫ НОМЕНКЛАТУР'!D:H,5,0)</f>
        <v>B</v>
      </c>
    </row>
    <row r="111" spans="1:31" ht="9.6" customHeight="1" x14ac:dyDescent="0.2">
      <c r="A111" s="45" t="s">
        <v>5</v>
      </c>
      <c r="B111" s="11"/>
      <c r="C111" s="11" t="s">
        <v>113</v>
      </c>
      <c r="D111" s="44">
        <v>3251</v>
      </c>
      <c r="E111" s="44">
        <v>0</v>
      </c>
      <c r="F111" s="48">
        <v>2886</v>
      </c>
      <c r="G111" s="48">
        <v>400</v>
      </c>
      <c r="H111" s="44">
        <v>3868</v>
      </c>
      <c r="I111" s="44">
        <v>1400</v>
      </c>
      <c r="J111" s="44">
        <v>0</v>
      </c>
      <c r="K111" s="48">
        <v>0</v>
      </c>
      <c r="L111" s="49">
        <v>90033.87</v>
      </c>
      <c r="M111" s="49">
        <v>0</v>
      </c>
      <c r="N111" s="10">
        <v>81340.45</v>
      </c>
      <c r="O111" s="10">
        <v>11945.34</v>
      </c>
      <c r="P111" s="10">
        <v>100191.09</v>
      </c>
      <c r="Q111" s="10">
        <v>35840</v>
      </c>
      <c r="R111" s="10">
        <v>0</v>
      </c>
      <c r="S111" s="10">
        <v>0</v>
      </c>
      <c r="T111" s="50">
        <f t="shared" si="6"/>
        <v>7502.8224999999993</v>
      </c>
      <c r="U111" s="50">
        <f t="shared" si="6"/>
        <v>0</v>
      </c>
      <c r="V111" s="50">
        <f t="shared" si="6"/>
        <v>6778.3708333333334</v>
      </c>
      <c r="W111" s="50">
        <f t="shared" si="6"/>
        <v>995.44500000000005</v>
      </c>
      <c r="X111" s="50">
        <f t="shared" si="6"/>
        <v>8349.2574999999997</v>
      </c>
      <c r="Y111" s="50">
        <f t="shared" si="6"/>
        <v>2986.6666666666665</v>
      </c>
      <c r="Z111" s="50">
        <f t="shared" si="6"/>
        <v>0</v>
      </c>
      <c r="AA111" s="50">
        <f t="shared" si="5"/>
        <v>0</v>
      </c>
      <c r="AB111" s="53">
        <f t="shared" si="4"/>
        <v>26612.5625</v>
      </c>
      <c r="AC111" s="66" t="str">
        <f>VLOOKUP(ПРОДАЖИ!C:C,'ИЗ ОСНОВЫ НОМЕНКЛАТУР'!D:E,2,0)</f>
        <v>Кромочные материалы</v>
      </c>
      <c r="AD111" s="66" t="str">
        <f>VLOOKUP(C:C,'ИЗ ОСНОВЫ НОМЕНКЛАТУР'!D:F,3,0)</f>
        <v>Кромка ПВХ Китай</v>
      </c>
      <c r="AE111" s="66" t="str">
        <f>VLOOKUP(C:C,'ИЗ ОСНОВЫ НОМЕНКЛАТУР'!D:H,5,0)</f>
        <v>B</v>
      </c>
    </row>
    <row r="112" spans="1:31" ht="9.6" customHeight="1" x14ac:dyDescent="0.2">
      <c r="A112" s="45" t="s">
        <v>5</v>
      </c>
      <c r="B112" s="11"/>
      <c r="C112" s="11" t="s">
        <v>114</v>
      </c>
      <c r="D112" s="44">
        <v>1411</v>
      </c>
      <c r="E112" s="44">
        <v>0</v>
      </c>
      <c r="F112" s="48">
        <v>0</v>
      </c>
      <c r="G112" s="48">
        <v>0</v>
      </c>
      <c r="H112" s="44">
        <v>4000</v>
      </c>
      <c r="I112" s="44">
        <v>3000</v>
      </c>
      <c r="J112" s="44">
        <v>0</v>
      </c>
      <c r="K112" s="48">
        <v>1000</v>
      </c>
      <c r="L112" s="49">
        <v>33864</v>
      </c>
      <c r="M112" s="49">
        <v>0</v>
      </c>
      <c r="N112" s="10">
        <v>0</v>
      </c>
      <c r="O112" s="10">
        <v>0</v>
      </c>
      <c r="P112" s="10">
        <v>96225.17</v>
      </c>
      <c r="Q112" s="10">
        <v>72174.84</v>
      </c>
      <c r="R112" s="10">
        <v>0</v>
      </c>
      <c r="S112" s="10">
        <v>24400</v>
      </c>
      <c r="T112" s="50">
        <f t="shared" si="6"/>
        <v>2822</v>
      </c>
      <c r="U112" s="50">
        <f t="shared" si="6"/>
        <v>0</v>
      </c>
      <c r="V112" s="50">
        <f t="shared" si="6"/>
        <v>0</v>
      </c>
      <c r="W112" s="50">
        <f t="shared" si="6"/>
        <v>0</v>
      </c>
      <c r="X112" s="50">
        <f t="shared" si="6"/>
        <v>8018.7641666666668</v>
      </c>
      <c r="Y112" s="50">
        <f t="shared" si="6"/>
        <v>6014.57</v>
      </c>
      <c r="Z112" s="50">
        <f t="shared" si="6"/>
        <v>0</v>
      </c>
      <c r="AA112" s="50">
        <f t="shared" si="5"/>
        <v>2033.3333333333333</v>
      </c>
      <c r="AB112" s="53">
        <f t="shared" si="4"/>
        <v>18888.6675</v>
      </c>
      <c r="AC112" s="66" t="str">
        <f>VLOOKUP(ПРОДАЖИ!C:C,'ИЗ ОСНОВЫ НОМЕНКЛАТУР'!D:E,2,0)</f>
        <v>Кромочные материалы</v>
      </c>
      <c r="AD112" s="66" t="str">
        <f>VLOOKUP(C:C,'ИЗ ОСНОВЫ НОМЕНКЛАТУР'!D:F,3,0)</f>
        <v>Кромка ПВХ Китай</v>
      </c>
      <c r="AE112" s="66" t="str">
        <f>VLOOKUP(C:C,'ИЗ ОСНОВЫ НОМЕНКЛАТУР'!D:H,5,0)</f>
        <v>B</v>
      </c>
    </row>
    <row r="113" spans="1:31" ht="9.6" customHeight="1" x14ac:dyDescent="0.2">
      <c r="A113" s="45" t="s">
        <v>5</v>
      </c>
      <c r="B113" s="11"/>
      <c r="C113" s="11" t="s">
        <v>115</v>
      </c>
      <c r="D113" s="44">
        <v>6339</v>
      </c>
      <c r="E113" s="44">
        <v>0</v>
      </c>
      <c r="F113" s="48">
        <v>3861</v>
      </c>
      <c r="G113" s="48">
        <v>72</v>
      </c>
      <c r="H113" s="44">
        <v>1355</v>
      </c>
      <c r="I113" s="44">
        <v>200</v>
      </c>
      <c r="J113" s="44">
        <v>0</v>
      </c>
      <c r="K113" s="48">
        <v>2252</v>
      </c>
      <c r="L113" s="49">
        <v>187601.55</v>
      </c>
      <c r="M113" s="49">
        <v>0</v>
      </c>
      <c r="N113" s="10">
        <v>117227.55</v>
      </c>
      <c r="O113" s="10">
        <v>2161.44</v>
      </c>
      <c r="P113" s="10">
        <v>41955.65</v>
      </c>
      <c r="Q113" s="10">
        <v>6193.03</v>
      </c>
      <c r="R113" s="10">
        <v>0</v>
      </c>
      <c r="S113" s="10">
        <v>62967.78</v>
      </c>
      <c r="T113" s="50">
        <f t="shared" si="6"/>
        <v>15633.4625</v>
      </c>
      <c r="U113" s="50">
        <f t="shared" si="6"/>
        <v>0</v>
      </c>
      <c r="V113" s="50">
        <f t="shared" si="6"/>
        <v>9768.9624999999996</v>
      </c>
      <c r="W113" s="50">
        <f t="shared" si="6"/>
        <v>180.12</v>
      </c>
      <c r="X113" s="50">
        <f t="shared" si="6"/>
        <v>3496.3041666666668</v>
      </c>
      <c r="Y113" s="50">
        <f t="shared" si="6"/>
        <v>516.08583333333331</v>
      </c>
      <c r="Z113" s="50">
        <f t="shared" si="6"/>
        <v>0</v>
      </c>
      <c r="AA113" s="50">
        <f t="shared" si="5"/>
        <v>5247.3149999999996</v>
      </c>
      <c r="AB113" s="53">
        <f t="shared" si="4"/>
        <v>34842.25</v>
      </c>
      <c r="AC113" s="66" t="str">
        <f>VLOOKUP(ПРОДАЖИ!C:C,'ИЗ ОСНОВЫ НОМЕНКЛАТУР'!D:E,2,0)</f>
        <v>Кромочные материалы</v>
      </c>
      <c r="AD113" s="66" t="str">
        <f>VLOOKUP(C:C,'ИЗ ОСНОВЫ НОМЕНКЛАТУР'!D:F,3,0)</f>
        <v>Кромка ПВХ Китай</v>
      </c>
      <c r="AE113" s="66" t="str">
        <f>VLOOKUP(C:C,'ИЗ ОСНОВЫ НОМЕНКЛАТУР'!D:H,5,0)</f>
        <v>B</v>
      </c>
    </row>
    <row r="114" spans="1:31" ht="9.6" customHeight="1" x14ac:dyDescent="0.2">
      <c r="A114" s="45" t="s">
        <v>5</v>
      </c>
      <c r="B114" s="11"/>
      <c r="C114" s="11" t="s">
        <v>116</v>
      </c>
      <c r="D114" s="44">
        <v>9725</v>
      </c>
      <c r="E114" s="44">
        <v>2000</v>
      </c>
      <c r="F114" s="48">
        <v>2495</v>
      </c>
      <c r="G114" s="48">
        <v>308</v>
      </c>
      <c r="H114" s="44">
        <v>3485</v>
      </c>
      <c r="I114" s="44">
        <v>1050</v>
      </c>
      <c r="J114" s="44">
        <v>0</v>
      </c>
      <c r="K114" s="48">
        <v>0</v>
      </c>
      <c r="L114" s="49">
        <v>211306.56</v>
      </c>
      <c r="M114" s="49">
        <v>43242.94</v>
      </c>
      <c r="N114" s="10">
        <v>55497.77</v>
      </c>
      <c r="O114" s="10">
        <v>6360.2</v>
      </c>
      <c r="P114" s="10">
        <v>71978.75</v>
      </c>
      <c r="Q114" s="10">
        <v>21682.57</v>
      </c>
      <c r="R114" s="10">
        <v>0</v>
      </c>
      <c r="S114" s="10">
        <v>0</v>
      </c>
      <c r="T114" s="50">
        <f t="shared" si="6"/>
        <v>17608.88</v>
      </c>
      <c r="U114" s="50">
        <f t="shared" si="6"/>
        <v>3603.5783333333334</v>
      </c>
      <c r="V114" s="50">
        <f t="shared" si="6"/>
        <v>4624.8141666666661</v>
      </c>
      <c r="W114" s="50">
        <f t="shared" si="6"/>
        <v>530.01666666666665</v>
      </c>
      <c r="X114" s="50">
        <f t="shared" si="6"/>
        <v>5998.229166666667</v>
      </c>
      <c r="Y114" s="50">
        <f t="shared" si="6"/>
        <v>1806.8808333333334</v>
      </c>
      <c r="Z114" s="50">
        <f t="shared" si="6"/>
        <v>0</v>
      </c>
      <c r="AA114" s="50">
        <f t="shared" si="5"/>
        <v>0</v>
      </c>
      <c r="AB114" s="53">
        <f t="shared" si="4"/>
        <v>34172.39916666667</v>
      </c>
      <c r="AC114" s="66" t="str">
        <f>VLOOKUP(ПРОДАЖИ!C:C,'ИЗ ОСНОВЫ НОМЕНКЛАТУР'!D:E,2,0)</f>
        <v>Кромочные материалы</v>
      </c>
      <c r="AD114" s="66" t="str">
        <f>VLOOKUP(C:C,'ИЗ ОСНОВЫ НОМЕНКЛАТУР'!D:F,3,0)</f>
        <v>Кромка ПВХ Китай</v>
      </c>
      <c r="AE114" s="66" t="str">
        <f>VLOOKUP(C:C,'ИЗ ОСНОВЫ НОМЕНКЛАТУР'!D:H,5,0)</f>
        <v>B</v>
      </c>
    </row>
    <row r="115" spans="1:31" ht="9.6" customHeight="1" x14ac:dyDescent="0.2">
      <c r="A115" s="45" t="s">
        <v>5</v>
      </c>
      <c r="B115" s="11"/>
      <c r="C115" s="11" t="s">
        <v>117</v>
      </c>
      <c r="D115" s="44">
        <v>2679</v>
      </c>
      <c r="E115" s="44">
        <v>0</v>
      </c>
      <c r="F115" s="48">
        <v>3732</v>
      </c>
      <c r="G115" s="48">
        <v>0</v>
      </c>
      <c r="H115" s="44">
        <v>0</v>
      </c>
      <c r="I115" s="44">
        <v>0</v>
      </c>
      <c r="J115" s="44">
        <v>200</v>
      </c>
      <c r="K115" s="48">
        <v>7941</v>
      </c>
      <c r="L115" s="49">
        <v>76602.87</v>
      </c>
      <c r="M115" s="49">
        <v>0</v>
      </c>
      <c r="N115" s="10">
        <v>112715.42</v>
      </c>
      <c r="O115" s="10">
        <v>0</v>
      </c>
      <c r="P115" s="10">
        <v>0</v>
      </c>
      <c r="Q115" s="10">
        <v>0</v>
      </c>
      <c r="R115" s="10">
        <v>5988</v>
      </c>
      <c r="S115" s="10">
        <v>237753.54</v>
      </c>
      <c r="T115" s="50">
        <f t="shared" si="6"/>
        <v>6383.5724999999993</v>
      </c>
      <c r="U115" s="50">
        <f t="shared" si="6"/>
        <v>0</v>
      </c>
      <c r="V115" s="50">
        <f t="shared" si="6"/>
        <v>9392.9516666666659</v>
      </c>
      <c r="W115" s="50">
        <f t="shared" si="6"/>
        <v>0</v>
      </c>
      <c r="X115" s="50">
        <f t="shared" si="6"/>
        <v>0</v>
      </c>
      <c r="Y115" s="50">
        <f t="shared" si="6"/>
        <v>0</v>
      </c>
      <c r="Z115" s="50">
        <f t="shared" si="6"/>
        <v>499</v>
      </c>
      <c r="AA115" s="50">
        <f t="shared" si="5"/>
        <v>19812.795000000002</v>
      </c>
      <c r="AB115" s="53">
        <f t="shared" si="4"/>
        <v>36088.319166666668</v>
      </c>
      <c r="AC115" s="66" t="str">
        <f>VLOOKUP(ПРОДАЖИ!C:C,'ИЗ ОСНОВЫ НОМЕНКЛАТУР'!D:E,2,0)</f>
        <v>Кромочные материалы</v>
      </c>
      <c r="AD115" s="66" t="str">
        <f>VLOOKUP(C:C,'ИЗ ОСНОВЫ НОМЕНКЛАТУР'!D:F,3,0)</f>
        <v>Кромка ПВХ Китай</v>
      </c>
      <c r="AE115" s="66" t="str">
        <f>VLOOKUP(C:C,'ИЗ ОСНОВЫ НОМЕНКЛАТУР'!D:H,5,0)</f>
        <v>B</v>
      </c>
    </row>
    <row r="116" spans="1:31" ht="9.6" customHeight="1" x14ac:dyDescent="0.2">
      <c r="A116" s="45" t="s">
        <v>5</v>
      </c>
      <c r="B116" s="11"/>
      <c r="C116" s="11" t="s">
        <v>118</v>
      </c>
      <c r="D116" s="44">
        <v>8749</v>
      </c>
      <c r="E116" s="44">
        <v>1000</v>
      </c>
      <c r="F116" s="48">
        <v>1029</v>
      </c>
      <c r="G116" s="48">
        <v>0</v>
      </c>
      <c r="H116" s="44">
        <v>2654</v>
      </c>
      <c r="I116" s="44">
        <v>1120</v>
      </c>
      <c r="J116" s="44">
        <v>0</v>
      </c>
      <c r="K116" s="48">
        <v>988</v>
      </c>
      <c r="L116" s="49">
        <v>258394.23999999999</v>
      </c>
      <c r="M116" s="49">
        <v>29279.58</v>
      </c>
      <c r="N116" s="10">
        <v>30795.360000000001</v>
      </c>
      <c r="O116" s="10">
        <v>0</v>
      </c>
      <c r="P116" s="10">
        <v>77605.52</v>
      </c>
      <c r="Q116" s="10">
        <v>32764.75</v>
      </c>
      <c r="R116" s="10">
        <v>0</v>
      </c>
      <c r="S116" s="10">
        <v>32526.95</v>
      </c>
      <c r="T116" s="50">
        <f t="shared" si="6"/>
        <v>21532.853333333333</v>
      </c>
      <c r="U116" s="50">
        <f t="shared" si="6"/>
        <v>2439.9650000000001</v>
      </c>
      <c r="V116" s="50">
        <f t="shared" si="6"/>
        <v>2566.2800000000002</v>
      </c>
      <c r="W116" s="50">
        <f t="shared" si="6"/>
        <v>0</v>
      </c>
      <c r="X116" s="50">
        <f t="shared" si="6"/>
        <v>6467.126666666667</v>
      </c>
      <c r="Y116" s="50">
        <f t="shared" si="6"/>
        <v>2730.3958333333335</v>
      </c>
      <c r="Z116" s="50">
        <f t="shared" si="6"/>
        <v>0</v>
      </c>
      <c r="AA116" s="50">
        <f t="shared" si="5"/>
        <v>2710.5791666666669</v>
      </c>
      <c r="AB116" s="53">
        <f t="shared" si="4"/>
        <v>38447.200000000004</v>
      </c>
      <c r="AC116" s="66" t="str">
        <f>VLOOKUP(ПРОДАЖИ!C:C,'ИЗ ОСНОВЫ НОМЕНКЛАТУР'!D:E,2,0)</f>
        <v>Кромочные материалы</v>
      </c>
      <c r="AD116" s="66" t="str">
        <f>VLOOKUP(C:C,'ИЗ ОСНОВЫ НОМЕНКЛАТУР'!D:F,3,0)</f>
        <v>Кромка ПВХ Китай</v>
      </c>
      <c r="AE116" s="66" t="str">
        <f>VLOOKUP(C:C,'ИЗ ОСНОВЫ НОМЕНКЛАТУР'!D:H,5,0)</f>
        <v>B</v>
      </c>
    </row>
    <row r="117" spans="1:31" ht="9.6" customHeight="1" x14ac:dyDescent="0.2">
      <c r="A117" s="45" t="s">
        <v>5</v>
      </c>
      <c r="B117" s="11"/>
      <c r="C117" s="11" t="s">
        <v>119</v>
      </c>
      <c r="D117" s="44">
        <v>2720</v>
      </c>
      <c r="E117" s="44">
        <v>0</v>
      </c>
      <c r="F117" s="48">
        <v>1115</v>
      </c>
      <c r="G117" s="48">
        <v>0</v>
      </c>
      <c r="H117" s="44">
        <v>1753</v>
      </c>
      <c r="I117" s="44">
        <v>5200</v>
      </c>
      <c r="J117" s="44">
        <v>200</v>
      </c>
      <c r="K117" s="48">
        <v>64</v>
      </c>
      <c r="L117" s="49">
        <v>72222.929999999993</v>
      </c>
      <c r="M117" s="49">
        <v>0</v>
      </c>
      <c r="N117" s="10">
        <v>28376.75</v>
      </c>
      <c r="O117" s="10">
        <v>0</v>
      </c>
      <c r="P117" s="10">
        <v>46337.36</v>
      </c>
      <c r="Q117" s="10">
        <v>137843.10999999999</v>
      </c>
      <c r="R117" s="10">
        <v>5090</v>
      </c>
      <c r="S117" s="10">
        <v>1628.8</v>
      </c>
      <c r="T117" s="50">
        <f t="shared" si="6"/>
        <v>6018.5774999999994</v>
      </c>
      <c r="U117" s="50">
        <f t="shared" si="6"/>
        <v>0</v>
      </c>
      <c r="V117" s="50">
        <f t="shared" si="6"/>
        <v>2364.7291666666665</v>
      </c>
      <c r="W117" s="50">
        <f t="shared" ref="W117:AA173" si="7">O117/12</f>
        <v>0</v>
      </c>
      <c r="X117" s="50">
        <f t="shared" si="7"/>
        <v>3861.4466666666667</v>
      </c>
      <c r="Y117" s="50">
        <f t="shared" si="7"/>
        <v>11486.925833333333</v>
      </c>
      <c r="Z117" s="50">
        <f t="shared" si="7"/>
        <v>424.16666666666669</v>
      </c>
      <c r="AA117" s="50">
        <f t="shared" si="5"/>
        <v>135.73333333333332</v>
      </c>
      <c r="AB117" s="53">
        <f t="shared" si="4"/>
        <v>24291.579166666666</v>
      </c>
      <c r="AC117" s="66" t="str">
        <f>VLOOKUP(ПРОДАЖИ!C:C,'ИЗ ОСНОВЫ НОМЕНКЛАТУР'!D:E,2,0)</f>
        <v>Кромочные материалы</v>
      </c>
      <c r="AD117" s="66" t="str">
        <f>VLOOKUP(C:C,'ИЗ ОСНОВЫ НОМЕНКЛАТУР'!D:F,3,0)</f>
        <v>Кромка ПВХ Китай</v>
      </c>
      <c r="AE117" s="66" t="str">
        <f>VLOOKUP(C:C,'ИЗ ОСНОВЫ НОМЕНКЛАТУР'!D:H,5,0)</f>
        <v>B</v>
      </c>
    </row>
    <row r="118" spans="1:31" ht="9.6" customHeight="1" x14ac:dyDescent="0.2">
      <c r="A118" s="45" t="s">
        <v>5</v>
      </c>
      <c r="B118" s="11"/>
      <c r="C118" s="11" t="s">
        <v>120</v>
      </c>
      <c r="D118" s="44">
        <v>2185</v>
      </c>
      <c r="E118" s="44">
        <v>0</v>
      </c>
      <c r="F118" s="48">
        <v>1335</v>
      </c>
      <c r="G118" s="48">
        <v>0</v>
      </c>
      <c r="H118" s="44">
        <v>889</v>
      </c>
      <c r="I118" s="44">
        <v>200</v>
      </c>
      <c r="J118" s="44">
        <v>600</v>
      </c>
      <c r="K118" s="48">
        <v>3192</v>
      </c>
      <c r="L118" s="49">
        <v>53304.3</v>
      </c>
      <c r="M118" s="49">
        <v>0</v>
      </c>
      <c r="N118" s="10">
        <v>26272.799999999999</v>
      </c>
      <c r="O118" s="10">
        <v>0</v>
      </c>
      <c r="P118" s="10">
        <v>17495.52</v>
      </c>
      <c r="Q118" s="10">
        <v>3936</v>
      </c>
      <c r="R118" s="10">
        <v>14628</v>
      </c>
      <c r="S118" s="10">
        <v>72632.160000000003</v>
      </c>
      <c r="T118" s="50">
        <f t="shared" ref="T118:X181" si="8">L118/12</f>
        <v>4442.0250000000005</v>
      </c>
      <c r="U118" s="50">
        <f t="shared" si="8"/>
        <v>0</v>
      </c>
      <c r="V118" s="50">
        <f t="shared" si="8"/>
        <v>2189.4</v>
      </c>
      <c r="W118" s="50">
        <f t="shared" si="7"/>
        <v>0</v>
      </c>
      <c r="X118" s="50">
        <f t="shared" si="7"/>
        <v>1457.96</v>
      </c>
      <c r="Y118" s="50">
        <f t="shared" si="7"/>
        <v>328</v>
      </c>
      <c r="Z118" s="50">
        <f t="shared" si="7"/>
        <v>1219</v>
      </c>
      <c r="AA118" s="50">
        <f t="shared" si="5"/>
        <v>6052.68</v>
      </c>
      <c r="AB118" s="53">
        <f t="shared" si="4"/>
        <v>15689.065000000002</v>
      </c>
      <c r="AC118" s="66" t="str">
        <f>VLOOKUP(ПРОДАЖИ!C:C,'ИЗ ОСНОВЫ НОМЕНКЛАТУР'!D:E,2,0)</f>
        <v>Кромочные материалы</v>
      </c>
      <c r="AD118" s="66" t="str">
        <f>VLOOKUP(C:C,'ИЗ ОСНОВЫ НОМЕНКЛАТУР'!D:F,3,0)</f>
        <v>Кромка ПВХ Китай</v>
      </c>
      <c r="AE118" s="66" t="str">
        <f>VLOOKUP(C:C,'ИЗ ОСНОВЫ НОМЕНКЛАТУР'!D:H,5,0)</f>
        <v>B</v>
      </c>
    </row>
    <row r="119" spans="1:31" ht="9.6" customHeight="1" x14ac:dyDescent="0.2">
      <c r="A119" s="45" t="s">
        <v>5</v>
      </c>
      <c r="B119" s="11"/>
      <c r="C119" s="11" t="s">
        <v>121</v>
      </c>
      <c r="D119" s="44">
        <v>6282</v>
      </c>
      <c r="E119" s="44">
        <v>4024</v>
      </c>
      <c r="F119" s="48">
        <v>5158</v>
      </c>
      <c r="G119" s="48">
        <v>959</v>
      </c>
      <c r="H119" s="44">
        <v>1617</v>
      </c>
      <c r="I119" s="44">
        <v>2000</v>
      </c>
      <c r="J119" s="44">
        <v>670</v>
      </c>
      <c r="K119" s="48">
        <v>3417</v>
      </c>
      <c r="L119" s="49">
        <v>138576.84</v>
      </c>
      <c r="M119" s="49">
        <v>88299.34</v>
      </c>
      <c r="N119" s="10">
        <v>116810.99</v>
      </c>
      <c r="O119" s="10">
        <v>19803.349999999999</v>
      </c>
      <c r="P119" s="10">
        <v>34218.550000000003</v>
      </c>
      <c r="Q119" s="10">
        <v>42500.74</v>
      </c>
      <c r="R119" s="10">
        <v>15262.66</v>
      </c>
      <c r="S119" s="10">
        <v>77836.289999999994</v>
      </c>
      <c r="T119" s="50">
        <f t="shared" si="8"/>
        <v>11548.07</v>
      </c>
      <c r="U119" s="50">
        <f t="shared" si="8"/>
        <v>7358.2783333333327</v>
      </c>
      <c r="V119" s="50">
        <f t="shared" si="8"/>
        <v>9734.2491666666665</v>
      </c>
      <c r="W119" s="50">
        <f t="shared" si="7"/>
        <v>1650.2791666666665</v>
      </c>
      <c r="X119" s="50">
        <f t="shared" si="7"/>
        <v>2851.5458333333336</v>
      </c>
      <c r="Y119" s="50">
        <f t="shared" si="7"/>
        <v>3541.728333333333</v>
      </c>
      <c r="Z119" s="50">
        <f t="shared" si="7"/>
        <v>1271.8883333333333</v>
      </c>
      <c r="AA119" s="50">
        <f t="shared" si="5"/>
        <v>6486.3574999999992</v>
      </c>
      <c r="AB119" s="53">
        <f t="shared" si="4"/>
        <v>44442.396666666667</v>
      </c>
      <c r="AC119" s="66" t="str">
        <f>VLOOKUP(ПРОДАЖИ!C:C,'ИЗ ОСНОВЫ НОМЕНКЛАТУР'!D:E,2,0)</f>
        <v>Кромочные материалы</v>
      </c>
      <c r="AD119" s="66" t="str">
        <f>VLOOKUP(C:C,'ИЗ ОСНОВЫ НОМЕНКЛАТУР'!D:F,3,0)</f>
        <v>Кромка ПВХ Китай</v>
      </c>
      <c r="AE119" s="66" t="str">
        <f>VLOOKUP(C:C,'ИЗ ОСНОВЫ НОМЕНКЛАТУР'!D:H,5,0)</f>
        <v>B</v>
      </c>
    </row>
    <row r="120" spans="1:31" ht="9.6" customHeight="1" x14ac:dyDescent="0.2">
      <c r="A120" s="45" t="s">
        <v>5</v>
      </c>
      <c r="B120" s="11"/>
      <c r="C120" s="11" t="s">
        <v>122</v>
      </c>
      <c r="D120" s="44">
        <v>5660</v>
      </c>
      <c r="E120" s="44">
        <v>0</v>
      </c>
      <c r="F120" s="48">
        <v>2126</v>
      </c>
      <c r="G120" s="48">
        <v>0</v>
      </c>
      <c r="H120" s="44">
        <v>1128</v>
      </c>
      <c r="I120" s="44">
        <v>600</v>
      </c>
      <c r="J120" s="44">
        <v>600</v>
      </c>
      <c r="K120" s="48">
        <v>3111</v>
      </c>
      <c r="L120" s="49">
        <v>160988.75</v>
      </c>
      <c r="M120" s="49">
        <v>0</v>
      </c>
      <c r="N120" s="10">
        <v>64306.8</v>
      </c>
      <c r="O120" s="10">
        <v>0</v>
      </c>
      <c r="P120" s="10">
        <v>30999.62</v>
      </c>
      <c r="Q120" s="10">
        <v>16483.71</v>
      </c>
      <c r="R120" s="10">
        <v>17550.05</v>
      </c>
      <c r="S120" s="10">
        <v>90996.98</v>
      </c>
      <c r="T120" s="50">
        <f t="shared" si="8"/>
        <v>13415.729166666666</v>
      </c>
      <c r="U120" s="50">
        <f t="shared" si="8"/>
        <v>0</v>
      </c>
      <c r="V120" s="50">
        <f t="shared" si="8"/>
        <v>5358.9000000000005</v>
      </c>
      <c r="W120" s="50">
        <f t="shared" si="7"/>
        <v>0</v>
      </c>
      <c r="X120" s="50">
        <f t="shared" si="7"/>
        <v>2583.3016666666667</v>
      </c>
      <c r="Y120" s="50">
        <f t="shared" si="7"/>
        <v>1373.6424999999999</v>
      </c>
      <c r="Z120" s="50">
        <f t="shared" si="7"/>
        <v>1462.5041666666666</v>
      </c>
      <c r="AA120" s="50">
        <f t="shared" si="5"/>
        <v>7583.081666666666</v>
      </c>
      <c r="AB120" s="53">
        <f t="shared" si="4"/>
        <v>31777.159166666665</v>
      </c>
      <c r="AC120" s="66" t="str">
        <f>VLOOKUP(ПРОДАЖИ!C:C,'ИЗ ОСНОВЫ НОМЕНКЛАТУР'!D:E,2,0)</f>
        <v>Кромочные материалы</v>
      </c>
      <c r="AD120" s="66" t="str">
        <f>VLOOKUP(C:C,'ИЗ ОСНОВЫ НОМЕНКЛАТУР'!D:F,3,0)</f>
        <v>Кромка ПВХ Китай</v>
      </c>
      <c r="AE120" s="66" t="str">
        <f>VLOOKUP(C:C,'ИЗ ОСНОВЫ НОМЕНКЛАТУР'!D:H,5,0)</f>
        <v>B</v>
      </c>
    </row>
    <row r="121" spans="1:31" ht="9.6" customHeight="1" x14ac:dyDescent="0.2">
      <c r="A121" s="45" t="s">
        <v>5</v>
      </c>
      <c r="B121" s="11"/>
      <c r="C121" s="11" t="s">
        <v>123</v>
      </c>
      <c r="D121" s="44">
        <v>11088</v>
      </c>
      <c r="E121" s="44">
        <v>0</v>
      </c>
      <c r="F121" s="48">
        <v>801</v>
      </c>
      <c r="G121" s="48">
        <v>0</v>
      </c>
      <c r="H121" s="44">
        <v>0</v>
      </c>
      <c r="I121" s="44">
        <v>0</v>
      </c>
      <c r="J121" s="44">
        <v>0</v>
      </c>
      <c r="K121" s="48">
        <v>0</v>
      </c>
      <c r="L121" s="49">
        <v>315716.83</v>
      </c>
      <c r="M121" s="49">
        <v>0</v>
      </c>
      <c r="N121" s="10">
        <v>24017.41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50">
        <f t="shared" si="8"/>
        <v>26309.735833333336</v>
      </c>
      <c r="U121" s="50">
        <f t="shared" si="8"/>
        <v>0</v>
      </c>
      <c r="V121" s="50">
        <f t="shared" si="8"/>
        <v>2001.4508333333333</v>
      </c>
      <c r="W121" s="50">
        <f t="shared" si="7"/>
        <v>0</v>
      </c>
      <c r="X121" s="50">
        <f t="shared" si="7"/>
        <v>0</v>
      </c>
      <c r="Y121" s="50">
        <f t="shared" si="7"/>
        <v>0</v>
      </c>
      <c r="Z121" s="50">
        <f t="shared" si="7"/>
        <v>0</v>
      </c>
      <c r="AA121" s="50">
        <f t="shared" si="5"/>
        <v>0</v>
      </c>
      <c r="AB121" s="53">
        <f t="shared" si="4"/>
        <v>28311.186666666668</v>
      </c>
      <c r="AC121" s="66" t="str">
        <f>VLOOKUP(ПРОДАЖИ!C:C,'ИЗ ОСНОВЫ НОМЕНКЛАТУР'!D:E,2,0)</f>
        <v>Кромочные материалы</v>
      </c>
      <c r="AD121" s="66" t="str">
        <f>VLOOKUP(C:C,'ИЗ ОСНОВЫ НОМЕНКЛАТУР'!D:F,3,0)</f>
        <v>Кромка ПВХ Китай</v>
      </c>
      <c r="AE121" s="66" t="str">
        <f>VLOOKUP(C:C,'ИЗ ОСНОВЫ НОМЕНКЛАТУР'!D:H,5,0)</f>
        <v>B</v>
      </c>
    </row>
    <row r="122" spans="1:31" ht="9.6" customHeight="1" x14ac:dyDescent="0.2">
      <c r="A122" s="45" t="s">
        <v>5</v>
      </c>
      <c r="B122" s="11"/>
      <c r="C122" s="11" t="s">
        <v>124</v>
      </c>
      <c r="D122" s="44">
        <v>6268</v>
      </c>
      <c r="E122" s="44">
        <v>0</v>
      </c>
      <c r="F122" s="48">
        <v>745</v>
      </c>
      <c r="G122" s="48">
        <v>0</v>
      </c>
      <c r="H122" s="44">
        <v>693</v>
      </c>
      <c r="I122" s="44">
        <v>800</v>
      </c>
      <c r="J122" s="44">
        <v>600</v>
      </c>
      <c r="K122" s="48">
        <v>1863</v>
      </c>
      <c r="L122" s="49">
        <v>126685.52</v>
      </c>
      <c r="M122" s="49">
        <v>0</v>
      </c>
      <c r="N122" s="10">
        <v>14661.6</v>
      </c>
      <c r="O122" s="10">
        <v>0</v>
      </c>
      <c r="P122" s="10">
        <v>13684.53</v>
      </c>
      <c r="Q122" s="10">
        <v>15744</v>
      </c>
      <c r="R122" s="10">
        <v>12190.64</v>
      </c>
      <c r="S122" s="10">
        <v>36995.78</v>
      </c>
      <c r="T122" s="50">
        <f t="shared" si="8"/>
        <v>10557.126666666667</v>
      </c>
      <c r="U122" s="50">
        <f t="shared" si="8"/>
        <v>0</v>
      </c>
      <c r="V122" s="50">
        <f t="shared" si="8"/>
        <v>1221.8</v>
      </c>
      <c r="W122" s="50">
        <f t="shared" si="7"/>
        <v>0</v>
      </c>
      <c r="X122" s="50">
        <f t="shared" si="7"/>
        <v>1140.3775000000001</v>
      </c>
      <c r="Y122" s="50">
        <f t="shared" si="7"/>
        <v>1312</v>
      </c>
      <c r="Z122" s="50">
        <f t="shared" si="7"/>
        <v>1015.8866666666667</v>
      </c>
      <c r="AA122" s="50">
        <f t="shared" si="5"/>
        <v>3082.9816666666666</v>
      </c>
      <c r="AB122" s="53">
        <f t="shared" si="4"/>
        <v>18330.172500000001</v>
      </c>
      <c r="AC122" s="66" t="str">
        <f>VLOOKUP(ПРОДАЖИ!C:C,'ИЗ ОСНОВЫ НОМЕНКЛАТУР'!D:E,2,0)</f>
        <v>Кромочные материалы</v>
      </c>
      <c r="AD122" s="66" t="str">
        <f>VLOOKUP(C:C,'ИЗ ОСНОВЫ НОМЕНКЛАТУР'!D:F,3,0)</f>
        <v>Кромка ПВХ Китай</v>
      </c>
      <c r="AE122" s="66" t="str">
        <f>VLOOKUP(C:C,'ИЗ ОСНОВЫ НОМЕНКЛАТУР'!D:H,5,0)</f>
        <v>B</v>
      </c>
    </row>
    <row r="123" spans="1:31" ht="9.6" customHeight="1" x14ac:dyDescent="0.2">
      <c r="A123" s="45" t="s">
        <v>5</v>
      </c>
      <c r="B123" s="11"/>
      <c r="C123" s="11" t="s">
        <v>125</v>
      </c>
      <c r="D123" s="44">
        <v>4381</v>
      </c>
      <c r="E123" s="44">
        <v>8000</v>
      </c>
      <c r="F123" s="48">
        <v>3721</v>
      </c>
      <c r="G123" s="48">
        <v>202</v>
      </c>
      <c r="H123" s="44">
        <v>6126</v>
      </c>
      <c r="I123" s="44">
        <v>1600</v>
      </c>
      <c r="J123" s="44">
        <v>0</v>
      </c>
      <c r="K123" s="48">
        <v>0</v>
      </c>
      <c r="L123" s="49">
        <v>98631.01</v>
      </c>
      <c r="M123" s="49">
        <v>179892.7</v>
      </c>
      <c r="N123" s="10">
        <v>83205.37</v>
      </c>
      <c r="O123" s="10">
        <v>4480.3599999999997</v>
      </c>
      <c r="P123" s="10">
        <v>135953.73000000001</v>
      </c>
      <c r="Q123" s="10">
        <v>35507.86</v>
      </c>
      <c r="R123" s="10">
        <v>0</v>
      </c>
      <c r="S123" s="10">
        <v>0</v>
      </c>
      <c r="T123" s="50">
        <f t="shared" si="8"/>
        <v>8219.2508333333335</v>
      </c>
      <c r="U123" s="50">
        <f t="shared" si="8"/>
        <v>14991.058333333334</v>
      </c>
      <c r="V123" s="50">
        <f t="shared" si="8"/>
        <v>6933.7808333333332</v>
      </c>
      <c r="W123" s="50">
        <f t="shared" si="7"/>
        <v>373.36333333333329</v>
      </c>
      <c r="X123" s="50">
        <f t="shared" si="7"/>
        <v>11329.477500000001</v>
      </c>
      <c r="Y123" s="50">
        <f t="shared" si="7"/>
        <v>2958.9883333333332</v>
      </c>
      <c r="Z123" s="50">
        <f t="shared" si="7"/>
        <v>0</v>
      </c>
      <c r="AA123" s="50">
        <f t="shared" si="5"/>
        <v>0</v>
      </c>
      <c r="AB123" s="53">
        <f t="shared" si="4"/>
        <v>44805.919166666667</v>
      </c>
      <c r="AC123" s="66" t="str">
        <f>VLOOKUP(ПРОДАЖИ!C:C,'ИЗ ОСНОВЫ НОМЕНКЛАТУР'!D:E,2,0)</f>
        <v>Кромочные материалы</v>
      </c>
      <c r="AD123" s="66" t="str">
        <f>VLOOKUP(C:C,'ИЗ ОСНОВЫ НОМЕНКЛАТУР'!D:F,3,0)</f>
        <v>Кромка ПВХ Китай</v>
      </c>
      <c r="AE123" s="66" t="str">
        <f>VLOOKUP(C:C,'ИЗ ОСНОВЫ НОМЕНКЛАТУР'!D:H,5,0)</f>
        <v>B</v>
      </c>
    </row>
    <row r="124" spans="1:31" ht="9.6" customHeight="1" x14ac:dyDescent="0.2">
      <c r="A124" s="45" t="s">
        <v>5</v>
      </c>
      <c r="B124" s="11"/>
      <c r="C124" s="11" t="s">
        <v>126</v>
      </c>
      <c r="D124" s="44">
        <v>3424</v>
      </c>
      <c r="E124" s="44">
        <v>0</v>
      </c>
      <c r="F124" s="48">
        <v>3530</v>
      </c>
      <c r="G124" s="48">
        <v>0</v>
      </c>
      <c r="H124" s="44">
        <v>1075</v>
      </c>
      <c r="I124" s="44">
        <v>200</v>
      </c>
      <c r="J124" s="44">
        <v>200</v>
      </c>
      <c r="K124" s="48">
        <v>991</v>
      </c>
      <c r="L124" s="49">
        <v>88866.47</v>
      </c>
      <c r="M124" s="49">
        <v>0</v>
      </c>
      <c r="N124" s="10">
        <v>92020.87</v>
      </c>
      <c r="O124" s="10">
        <v>0</v>
      </c>
      <c r="P124" s="10">
        <v>28223.93</v>
      </c>
      <c r="Q124" s="10">
        <v>5258.35</v>
      </c>
      <c r="R124" s="10">
        <v>5094</v>
      </c>
      <c r="S124" s="10">
        <v>24974.55</v>
      </c>
      <c r="T124" s="50">
        <f t="shared" si="8"/>
        <v>7405.5391666666665</v>
      </c>
      <c r="U124" s="50">
        <f t="shared" si="8"/>
        <v>0</v>
      </c>
      <c r="V124" s="50">
        <f t="shared" si="8"/>
        <v>7668.4058333333332</v>
      </c>
      <c r="W124" s="50">
        <f t="shared" si="7"/>
        <v>0</v>
      </c>
      <c r="X124" s="50">
        <f t="shared" si="7"/>
        <v>2351.9941666666668</v>
      </c>
      <c r="Y124" s="50">
        <f t="shared" si="7"/>
        <v>438.19583333333338</v>
      </c>
      <c r="Z124" s="50">
        <f t="shared" si="7"/>
        <v>424.5</v>
      </c>
      <c r="AA124" s="50">
        <f t="shared" si="5"/>
        <v>2081.2125000000001</v>
      </c>
      <c r="AB124" s="53">
        <f t="shared" si="4"/>
        <v>20369.847500000003</v>
      </c>
      <c r="AC124" s="66" t="str">
        <f>VLOOKUP(ПРОДАЖИ!C:C,'ИЗ ОСНОВЫ НОМЕНКЛАТУР'!D:E,2,0)</f>
        <v>Кромочные материалы</v>
      </c>
      <c r="AD124" s="66" t="str">
        <f>VLOOKUP(C:C,'ИЗ ОСНОВЫ НОМЕНКЛАТУР'!D:F,3,0)</f>
        <v>Кромка ПВХ Китай</v>
      </c>
      <c r="AE124" s="66" t="str">
        <f>VLOOKUP(C:C,'ИЗ ОСНОВЫ НОМЕНКЛАТУР'!D:H,5,0)</f>
        <v>B</v>
      </c>
    </row>
    <row r="125" spans="1:31" ht="9.6" customHeight="1" x14ac:dyDescent="0.2">
      <c r="A125" s="45" t="s">
        <v>5</v>
      </c>
      <c r="B125" s="11"/>
      <c r="C125" s="11" t="s">
        <v>127</v>
      </c>
      <c r="D125" s="44">
        <v>1002</v>
      </c>
      <c r="E125" s="44">
        <v>0</v>
      </c>
      <c r="F125" s="48">
        <v>1324</v>
      </c>
      <c r="G125" s="48">
        <v>0</v>
      </c>
      <c r="H125" s="44">
        <v>2877</v>
      </c>
      <c r="I125" s="44">
        <v>800</v>
      </c>
      <c r="J125" s="44">
        <v>200</v>
      </c>
      <c r="K125" s="48">
        <v>1800</v>
      </c>
      <c r="L125" s="49">
        <v>25225.52</v>
      </c>
      <c r="M125" s="49">
        <v>0</v>
      </c>
      <c r="N125" s="10">
        <v>34424</v>
      </c>
      <c r="O125" s="10">
        <v>0</v>
      </c>
      <c r="P125" s="10">
        <v>73572.28</v>
      </c>
      <c r="Q125" s="10">
        <v>20705.189999999999</v>
      </c>
      <c r="R125" s="10">
        <v>5200</v>
      </c>
      <c r="S125" s="10">
        <v>46800</v>
      </c>
      <c r="T125" s="50">
        <f t="shared" si="8"/>
        <v>2102.1266666666666</v>
      </c>
      <c r="U125" s="50">
        <f t="shared" si="8"/>
        <v>0</v>
      </c>
      <c r="V125" s="50">
        <f t="shared" si="8"/>
        <v>2868.6666666666665</v>
      </c>
      <c r="W125" s="50">
        <f t="shared" si="7"/>
        <v>0</v>
      </c>
      <c r="X125" s="50">
        <f t="shared" si="7"/>
        <v>6131.0233333333335</v>
      </c>
      <c r="Y125" s="50">
        <f t="shared" si="7"/>
        <v>1725.4324999999999</v>
      </c>
      <c r="Z125" s="50">
        <f t="shared" si="7"/>
        <v>433.33333333333331</v>
      </c>
      <c r="AA125" s="50">
        <f t="shared" si="5"/>
        <v>3900</v>
      </c>
      <c r="AB125" s="53">
        <f t="shared" si="4"/>
        <v>17160.582499999997</v>
      </c>
      <c r="AC125" s="66" t="str">
        <f>VLOOKUP(ПРОДАЖИ!C:C,'ИЗ ОСНОВЫ НОМЕНКЛАТУР'!D:E,2,0)</f>
        <v>Кромочные материалы</v>
      </c>
      <c r="AD125" s="66" t="str">
        <f>VLOOKUP(C:C,'ИЗ ОСНОВЫ НОМЕНКЛАТУР'!D:F,3,0)</f>
        <v>Кромка ПВХ Китай</v>
      </c>
      <c r="AE125" s="66" t="str">
        <f>VLOOKUP(C:C,'ИЗ ОСНОВЫ НОМЕНКЛАТУР'!D:H,5,0)</f>
        <v>B</v>
      </c>
    </row>
    <row r="126" spans="1:31" ht="9.6" customHeight="1" x14ac:dyDescent="0.2">
      <c r="A126" s="45" t="s">
        <v>5</v>
      </c>
      <c r="B126" s="11"/>
      <c r="C126" s="11" t="s">
        <v>128</v>
      </c>
      <c r="D126" s="44">
        <v>6462</v>
      </c>
      <c r="E126" s="44">
        <v>1100</v>
      </c>
      <c r="F126" s="48">
        <v>2626</v>
      </c>
      <c r="G126" s="48">
        <v>702</v>
      </c>
      <c r="H126" s="44">
        <v>1059</v>
      </c>
      <c r="I126" s="44">
        <v>400</v>
      </c>
      <c r="J126" s="44">
        <v>0</v>
      </c>
      <c r="K126" s="48">
        <v>0</v>
      </c>
      <c r="L126" s="49">
        <v>122778</v>
      </c>
      <c r="M126" s="49">
        <v>20500</v>
      </c>
      <c r="N126" s="10">
        <v>49491.68</v>
      </c>
      <c r="O126" s="10">
        <v>13338</v>
      </c>
      <c r="P126" s="10">
        <v>20121</v>
      </c>
      <c r="Q126" s="10">
        <v>7600</v>
      </c>
      <c r="R126" s="10">
        <v>0</v>
      </c>
      <c r="S126" s="10">
        <v>0</v>
      </c>
      <c r="T126" s="50">
        <f t="shared" si="8"/>
        <v>10231.5</v>
      </c>
      <c r="U126" s="50">
        <f t="shared" si="8"/>
        <v>1708.3333333333333</v>
      </c>
      <c r="V126" s="50">
        <f t="shared" si="8"/>
        <v>4124.3066666666664</v>
      </c>
      <c r="W126" s="50">
        <f t="shared" si="7"/>
        <v>1111.5</v>
      </c>
      <c r="X126" s="50">
        <f t="shared" si="7"/>
        <v>1676.75</v>
      </c>
      <c r="Y126" s="50">
        <f t="shared" si="7"/>
        <v>633.33333333333337</v>
      </c>
      <c r="Z126" s="50">
        <f t="shared" si="7"/>
        <v>0</v>
      </c>
      <c r="AA126" s="50">
        <f t="shared" si="5"/>
        <v>0</v>
      </c>
      <c r="AB126" s="53">
        <f t="shared" si="4"/>
        <v>19485.723333333332</v>
      </c>
      <c r="AC126" s="66" t="str">
        <f>VLOOKUP(ПРОДАЖИ!C:C,'ИЗ ОСНОВЫ НОМЕНКЛАТУР'!D:E,2,0)</f>
        <v>Кромочные материалы</v>
      </c>
      <c r="AD126" s="66" t="str">
        <f>VLOOKUP(C:C,'ИЗ ОСНОВЫ НОМЕНКЛАТУР'!D:F,3,0)</f>
        <v>Кромка ПВХ Китай</v>
      </c>
      <c r="AE126" s="66" t="str">
        <f>VLOOKUP(C:C,'ИЗ ОСНОВЫ НОМЕНКЛАТУР'!D:H,5,0)</f>
        <v>B</v>
      </c>
    </row>
    <row r="127" spans="1:31" ht="9.6" customHeight="1" x14ac:dyDescent="0.2">
      <c r="A127" s="45" t="s">
        <v>5</v>
      </c>
      <c r="B127" s="11"/>
      <c r="C127" s="11" t="s">
        <v>129</v>
      </c>
      <c r="D127" s="44">
        <v>206</v>
      </c>
      <c r="E127" s="44">
        <v>0</v>
      </c>
      <c r="F127" s="48">
        <v>0</v>
      </c>
      <c r="G127" s="48">
        <v>469</v>
      </c>
      <c r="H127" s="44">
        <v>4255</v>
      </c>
      <c r="I127" s="44">
        <v>4200</v>
      </c>
      <c r="J127" s="44">
        <v>0</v>
      </c>
      <c r="K127" s="48">
        <v>0</v>
      </c>
      <c r="L127" s="49">
        <v>5562</v>
      </c>
      <c r="M127" s="49">
        <v>0</v>
      </c>
      <c r="N127" s="10">
        <v>0</v>
      </c>
      <c r="O127" s="10">
        <v>12663</v>
      </c>
      <c r="P127" s="10">
        <v>114885</v>
      </c>
      <c r="Q127" s="10">
        <v>113400</v>
      </c>
      <c r="R127" s="10">
        <v>0</v>
      </c>
      <c r="S127" s="10">
        <v>0</v>
      </c>
      <c r="T127" s="50">
        <f t="shared" si="8"/>
        <v>463.5</v>
      </c>
      <c r="U127" s="50">
        <f t="shared" si="8"/>
        <v>0</v>
      </c>
      <c r="V127" s="50">
        <f t="shared" si="8"/>
        <v>0</v>
      </c>
      <c r="W127" s="50">
        <f t="shared" si="7"/>
        <v>1055.25</v>
      </c>
      <c r="X127" s="50">
        <f t="shared" si="7"/>
        <v>9573.75</v>
      </c>
      <c r="Y127" s="50">
        <f t="shared" si="7"/>
        <v>9450</v>
      </c>
      <c r="Z127" s="50">
        <f t="shared" si="7"/>
        <v>0</v>
      </c>
      <c r="AA127" s="50">
        <f t="shared" si="5"/>
        <v>0</v>
      </c>
      <c r="AB127" s="53">
        <f t="shared" si="4"/>
        <v>20542.5</v>
      </c>
      <c r="AC127" s="66" t="str">
        <f>VLOOKUP(ПРОДАЖИ!C:C,'ИЗ ОСНОВЫ НОМЕНКЛАТУР'!D:E,2,0)</f>
        <v>Кромочные материалы</v>
      </c>
      <c r="AD127" s="66" t="str">
        <f>VLOOKUP(C:C,'ИЗ ОСНОВЫ НОМЕНКЛАТУР'!D:F,3,0)</f>
        <v>Кромка ПВХ Китай</v>
      </c>
      <c r="AE127" s="66" t="str">
        <f>VLOOKUP(C:C,'ИЗ ОСНОВЫ НОМЕНКЛАТУР'!D:H,5,0)</f>
        <v>B</v>
      </c>
    </row>
    <row r="128" spans="1:31" ht="9.6" customHeight="1" x14ac:dyDescent="0.2">
      <c r="A128" s="45" t="s">
        <v>5</v>
      </c>
      <c r="B128" s="11"/>
      <c r="C128" s="11" t="s">
        <v>130</v>
      </c>
      <c r="D128" s="44">
        <v>4136</v>
      </c>
      <c r="E128" s="44">
        <v>0</v>
      </c>
      <c r="F128" s="48">
        <v>200</v>
      </c>
      <c r="G128" s="48">
        <v>0</v>
      </c>
      <c r="H128" s="44">
        <v>1215</v>
      </c>
      <c r="I128" s="44">
        <v>800</v>
      </c>
      <c r="J128" s="44">
        <v>0</v>
      </c>
      <c r="K128" s="48">
        <v>887</v>
      </c>
      <c r="L128" s="49">
        <v>99264</v>
      </c>
      <c r="M128" s="49">
        <v>0</v>
      </c>
      <c r="N128" s="10">
        <v>4800</v>
      </c>
      <c r="O128" s="10">
        <v>0</v>
      </c>
      <c r="P128" s="10">
        <v>29178</v>
      </c>
      <c r="Q128" s="10">
        <v>19200</v>
      </c>
      <c r="R128" s="10">
        <v>0</v>
      </c>
      <c r="S128" s="10">
        <v>21288</v>
      </c>
      <c r="T128" s="50">
        <f t="shared" si="8"/>
        <v>8272</v>
      </c>
      <c r="U128" s="50">
        <f t="shared" si="8"/>
        <v>0</v>
      </c>
      <c r="V128" s="50">
        <f t="shared" si="8"/>
        <v>400</v>
      </c>
      <c r="W128" s="50">
        <f t="shared" si="7"/>
        <v>0</v>
      </c>
      <c r="X128" s="50">
        <f t="shared" si="7"/>
        <v>2431.5</v>
      </c>
      <c r="Y128" s="50">
        <f t="shared" si="7"/>
        <v>1600</v>
      </c>
      <c r="Z128" s="50">
        <f t="shared" si="7"/>
        <v>0</v>
      </c>
      <c r="AA128" s="50">
        <f t="shared" si="5"/>
        <v>1774</v>
      </c>
      <c r="AB128" s="53">
        <f t="shared" si="4"/>
        <v>14477.5</v>
      </c>
      <c r="AC128" s="66" t="str">
        <f>VLOOKUP(ПРОДАЖИ!C:C,'ИЗ ОСНОВЫ НОМЕНКЛАТУР'!D:E,2,0)</f>
        <v>Кромочные материалы</v>
      </c>
      <c r="AD128" s="66" t="str">
        <f>VLOOKUP(C:C,'ИЗ ОСНОВЫ НОМЕНКЛАТУР'!D:F,3,0)</f>
        <v>Кромка ПВХ Китай</v>
      </c>
      <c r="AE128" s="66" t="str">
        <f>VLOOKUP(C:C,'ИЗ ОСНОВЫ НОМЕНКЛАТУР'!D:H,5,0)</f>
        <v>B</v>
      </c>
    </row>
    <row r="129" spans="1:31" ht="9.6" customHeight="1" x14ac:dyDescent="0.2">
      <c r="A129" s="45" t="s">
        <v>5</v>
      </c>
      <c r="B129" s="11"/>
      <c r="C129" s="11" t="s">
        <v>131</v>
      </c>
      <c r="D129" s="44">
        <v>5264</v>
      </c>
      <c r="E129" s="44">
        <v>5000</v>
      </c>
      <c r="F129" s="48">
        <v>2097</v>
      </c>
      <c r="G129" s="48">
        <v>70</v>
      </c>
      <c r="H129" s="44">
        <v>2583</v>
      </c>
      <c r="I129" s="44">
        <v>1000</v>
      </c>
      <c r="J129" s="44">
        <v>85</v>
      </c>
      <c r="K129" s="48">
        <v>2167</v>
      </c>
      <c r="L129" s="49">
        <v>159473.84</v>
      </c>
      <c r="M129" s="49">
        <v>150176.39000000001</v>
      </c>
      <c r="N129" s="10">
        <v>57545.82</v>
      </c>
      <c r="O129" s="10">
        <v>2254.7600000000002</v>
      </c>
      <c r="P129" s="10">
        <v>72053.78</v>
      </c>
      <c r="Q129" s="10">
        <v>27882.23</v>
      </c>
      <c r="R129" s="10">
        <v>2488.04</v>
      </c>
      <c r="S129" s="10">
        <v>63430.33</v>
      </c>
      <c r="T129" s="50">
        <f t="shared" si="8"/>
        <v>13289.486666666666</v>
      </c>
      <c r="U129" s="50">
        <f t="shared" si="8"/>
        <v>12514.699166666667</v>
      </c>
      <c r="V129" s="50">
        <f t="shared" si="8"/>
        <v>4795.4849999999997</v>
      </c>
      <c r="W129" s="50">
        <f t="shared" si="7"/>
        <v>187.89666666666668</v>
      </c>
      <c r="X129" s="50">
        <f t="shared" si="7"/>
        <v>6004.4816666666666</v>
      </c>
      <c r="Y129" s="50">
        <f t="shared" si="7"/>
        <v>2323.5191666666665</v>
      </c>
      <c r="Z129" s="50">
        <f t="shared" si="7"/>
        <v>207.33666666666667</v>
      </c>
      <c r="AA129" s="50">
        <f t="shared" si="5"/>
        <v>5285.8608333333332</v>
      </c>
      <c r="AB129" s="53">
        <f t="shared" si="4"/>
        <v>44608.765833333331</v>
      </c>
      <c r="AC129" s="66" t="str">
        <f>VLOOKUP(ПРОДАЖИ!C:C,'ИЗ ОСНОВЫ НОМЕНКЛАТУР'!D:E,2,0)</f>
        <v>Кромочные материалы</v>
      </c>
      <c r="AD129" s="66" t="str">
        <f>VLOOKUP(C:C,'ИЗ ОСНОВЫ НОМЕНКЛАТУР'!D:F,3,0)</f>
        <v>Кромка ПВХ Китай</v>
      </c>
      <c r="AE129" s="66" t="str">
        <f>VLOOKUP(C:C,'ИЗ ОСНОВЫ НОМЕНКЛАТУР'!D:H,5,0)</f>
        <v>B</v>
      </c>
    </row>
    <row r="130" spans="1:31" ht="9.6" customHeight="1" x14ac:dyDescent="0.2">
      <c r="A130" s="45" t="s">
        <v>5</v>
      </c>
      <c r="B130" s="11"/>
      <c r="C130" s="11" t="s">
        <v>132</v>
      </c>
      <c r="D130" s="44">
        <v>5480</v>
      </c>
      <c r="E130" s="44">
        <v>0</v>
      </c>
      <c r="F130" s="48">
        <v>239</v>
      </c>
      <c r="G130" s="48">
        <v>0</v>
      </c>
      <c r="H130" s="44">
        <v>420</v>
      </c>
      <c r="I130" s="44">
        <v>800</v>
      </c>
      <c r="J130" s="44">
        <v>0</v>
      </c>
      <c r="K130" s="48">
        <v>744</v>
      </c>
      <c r="L130" s="49">
        <v>144818.25</v>
      </c>
      <c r="M130" s="49">
        <v>0</v>
      </c>
      <c r="N130" s="10">
        <v>6082.55</v>
      </c>
      <c r="O130" s="10">
        <v>0</v>
      </c>
      <c r="P130" s="10">
        <v>11226.6</v>
      </c>
      <c r="Q130" s="10">
        <v>21384</v>
      </c>
      <c r="R130" s="10">
        <v>0</v>
      </c>
      <c r="S130" s="10">
        <v>19746.509999999998</v>
      </c>
      <c r="T130" s="50">
        <f t="shared" si="8"/>
        <v>12068.1875</v>
      </c>
      <c r="U130" s="50">
        <f t="shared" si="8"/>
        <v>0</v>
      </c>
      <c r="V130" s="50">
        <f t="shared" si="8"/>
        <v>506.87916666666666</v>
      </c>
      <c r="W130" s="50">
        <f t="shared" si="7"/>
        <v>0</v>
      </c>
      <c r="X130" s="50">
        <f t="shared" si="7"/>
        <v>935.55000000000007</v>
      </c>
      <c r="Y130" s="50">
        <f t="shared" si="7"/>
        <v>1782</v>
      </c>
      <c r="Z130" s="50">
        <f t="shared" si="7"/>
        <v>0</v>
      </c>
      <c r="AA130" s="50">
        <f t="shared" si="5"/>
        <v>1645.5424999999998</v>
      </c>
      <c r="AB130" s="53">
        <f t="shared" si="4"/>
        <v>16938.159166666668</v>
      </c>
      <c r="AC130" s="66" t="str">
        <f>VLOOKUP(ПРОДАЖИ!C:C,'ИЗ ОСНОВЫ НОМЕНКЛАТУР'!D:E,2,0)</f>
        <v>Кромочные материалы</v>
      </c>
      <c r="AD130" s="66" t="str">
        <f>VLOOKUP(C:C,'ИЗ ОСНОВЫ НОМЕНКЛАТУР'!D:F,3,0)</f>
        <v>Кромка ПВХ Китай</v>
      </c>
      <c r="AE130" s="66" t="str">
        <f>VLOOKUP(C:C,'ИЗ ОСНОВЫ НОМЕНКЛАТУР'!D:H,5,0)</f>
        <v>B</v>
      </c>
    </row>
    <row r="131" spans="1:31" ht="9.6" customHeight="1" x14ac:dyDescent="0.2">
      <c r="A131" s="45" t="s">
        <v>5</v>
      </c>
      <c r="B131" s="11"/>
      <c r="C131" s="11" t="s">
        <v>133</v>
      </c>
      <c r="D131" s="44">
        <v>7381</v>
      </c>
      <c r="E131" s="44">
        <v>0</v>
      </c>
      <c r="F131" s="48">
        <v>3318</v>
      </c>
      <c r="G131" s="48">
        <v>0</v>
      </c>
      <c r="H131" s="44">
        <v>2120</v>
      </c>
      <c r="I131" s="44">
        <v>0</v>
      </c>
      <c r="J131" s="44">
        <v>200</v>
      </c>
      <c r="K131" s="48">
        <v>1707</v>
      </c>
      <c r="L131" s="49">
        <v>168419.25</v>
      </c>
      <c r="M131" s="49">
        <v>0</v>
      </c>
      <c r="N131" s="10">
        <v>74451.320000000007</v>
      </c>
      <c r="O131" s="10">
        <v>0</v>
      </c>
      <c r="P131" s="10">
        <v>48872.22</v>
      </c>
      <c r="Q131" s="10">
        <v>0</v>
      </c>
      <c r="R131" s="10">
        <v>4773.12</v>
      </c>
      <c r="S131" s="10">
        <v>40738.58</v>
      </c>
      <c r="T131" s="50">
        <f t="shared" si="8"/>
        <v>14034.9375</v>
      </c>
      <c r="U131" s="50">
        <f t="shared" si="8"/>
        <v>0</v>
      </c>
      <c r="V131" s="50">
        <f t="shared" si="8"/>
        <v>6204.2766666666676</v>
      </c>
      <c r="W131" s="50">
        <f t="shared" si="7"/>
        <v>0</v>
      </c>
      <c r="X131" s="50">
        <f t="shared" si="7"/>
        <v>4072.6849999999999</v>
      </c>
      <c r="Y131" s="50">
        <f t="shared" si="7"/>
        <v>0</v>
      </c>
      <c r="Z131" s="50">
        <f t="shared" si="7"/>
        <v>397.76</v>
      </c>
      <c r="AA131" s="50">
        <f t="shared" si="5"/>
        <v>3394.8816666666667</v>
      </c>
      <c r="AB131" s="53">
        <f t="shared" si="4"/>
        <v>28104.540833333336</v>
      </c>
      <c r="AC131" s="66" t="str">
        <f>VLOOKUP(ПРОДАЖИ!C:C,'ИЗ ОСНОВЫ НОМЕНКЛАТУР'!D:E,2,0)</f>
        <v>Кромочные материалы</v>
      </c>
      <c r="AD131" s="66" t="str">
        <f>VLOOKUP(C:C,'ИЗ ОСНОВЫ НОМЕНКЛАТУР'!D:F,3,0)</f>
        <v>Кромка ПВХ Китай</v>
      </c>
      <c r="AE131" s="66" t="str">
        <f>VLOOKUP(C:C,'ИЗ ОСНОВЫ НОМЕНКЛАТУР'!D:H,5,0)</f>
        <v>B</v>
      </c>
    </row>
    <row r="132" spans="1:31" ht="9.6" customHeight="1" x14ac:dyDescent="0.2">
      <c r="A132" s="45" t="s">
        <v>5</v>
      </c>
      <c r="B132" s="11"/>
      <c r="C132" s="11" t="s">
        <v>134</v>
      </c>
      <c r="D132" s="44">
        <v>6421</v>
      </c>
      <c r="E132" s="44">
        <v>2000</v>
      </c>
      <c r="F132" s="48">
        <v>2277</v>
      </c>
      <c r="G132" s="48">
        <v>0</v>
      </c>
      <c r="H132" s="44">
        <v>3563</v>
      </c>
      <c r="I132" s="44">
        <v>1000</v>
      </c>
      <c r="J132" s="44">
        <v>0</v>
      </c>
      <c r="K132" s="48">
        <v>269</v>
      </c>
      <c r="L132" s="49">
        <v>146400.04</v>
      </c>
      <c r="M132" s="49">
        <v>46045.65</v>
      </c>
      <c r="N132" s="10">
        <v>52940.25</v>
      </c>
      <c r="O132" s="10">
        <v>0</v>
      </c>
      <c r="P132" s="10">
        <v>82424.14</v>
      </c>
      <c r="Q132" s="10">
        <v>23133.33</v>
      </c>
      <c r="R132" s="10">
        <v>0</v>
      </c>
      <c r="S132" s="10">
        <v>6254.25</v>
      </c>
      <c r="T132" s="50">
        <f t="shared" si="8"/>
        <v>12200.003333333334</v>
      </c>
      <c r="U132" s="50">
        <f t="shared" si="8"/>
        <v>3837.1375000000003</v>
      </c>
      <c r="V132" s="50">
        <f t="shared" si="8"/>
        <v>4411.6875</v>
      </c>
      <c r="W132" s="50">
        <f t="shared" si="7"/>
        <v>0</v>
      </c>
      <c r="X132" s="50">
        <f t="shared" si="7"/>
        <v>6868.6783333333333</v>
      </c>
      <c r="Y132" s="50">
        <f t="shared" si="7"/>
        <v>1927.7775000000001</v>
      </c>
      <c r="Z132" s="50">
        <f t="shared" si="7"/>
        <v>0</v>
      </c>
      <c r="AA132" s="50">
        <f t="shared" si="5"/>
        <v>521.1875</v>
      </c>
      <c r="AB132" s="53">
        <f t="shared" ref="AB132:AB195" si="9">T132+U132+V132+W132+X132+Y132+Z132+AA132</f>
        <v>29766.471666666668</v>
      </c>
      <c r="AC132" s="66" t="str">
        <f>VLOOKUP(ПРОДАЖИ!C:C,'ИЗ ОСНОВЫ НОМЕНКЛАТУР'!D:E,2,0)</f>
        <v>Кромочные материалы</v>
      </c>
      <c r="AD132" s="66" t="str">
        <f>VLOOKUP(C:C,'ИЗ ОСНОВЫ НОМЕНКЛАТУР'!D:F,3,0)</f>
        <v>Кромка ПВХ Китай</v>
      </c>
      <c r="AE132" s="66" t="str">
        <f>VLOOKUP(C:C,'ИЗ ОСНОВЫ НОМЕНКЛАТУР'!D:H,5,0)</f>
        <v>B</v>
      </c>
    </row>
    <row r="133" spans="1:31" ht="9.6" customHeight="1" x14ac:dyDescent="0.2">
      <c r="A133" s="45" t="s">
        <v>5</v>
      </c>
      <c r="B133" s="11"/>
      <c r="C133" s="11" t="s">
        <v>135</v>
      </c>
      <c r="D133" s="44">
        <v>2581</v>
      </c>
      <c r="E133" s="44">
        <v>0</v>
      </c>
      <c r="F133" s="48">
        <v>697</v>
      </c>
      <c r="G133" s="48">
        <v>0</v>
      </c>
      <c r="H133" s="44">
        <v>2887</v>
      </c>
      <c r="I133" s="44">
        <v>600</v>
      </c>
      <c r="J133" s="44">
        <v>0</v>
      </c>
      <c r="K133" s="48">
        <v>700</v>
      </c>
      <c r="L133" s="49">
        <v>68287.740000000005</v>
      </c>
      <c r="M133" s="49">
        <v>0</v>
      </c>
      <c r="N133" s="10">
        <v>18295.21</v>
      </c>
      <c r="O133" s="10">
        <v>0</v>
      </c>
      <c r="P133" s="10">
        <v>76636.53</v>
      </c>
      <c r="Q133" s="10">
        <v>15947.64</v>
      </c>
      <c r="R133" s="10">
        <v>0</v>
      </c>
      <c r="S133" s="10">
        <v>17815</v>
      </c>
      <c r="T133" s="50">
        <f t="shared" si="8"/>
        <v>5690.6450000000004</v>
      </c>
      <c r="U133" s="50">
        <f t="shared" si="8"/>
        <v>0</v>
      </c>
      <c r="V133" s="50">
        <f t="shared" si="8"/>
        <v>1524.6008333333332</v>
      </c>
      <c r="W133" s="50">
        <f t="shared" si="7"/>
        <v>0</v>
      </c>
      <c r="X133" s="50">
        <f t="shared" si="7"/>
        <v>6386.3774999999996</v>
      </c>
      <c r="Y133" s="50">
        <f t="shared" si="7"/>
        <v>1328.97</v>
      </c>
      <c r="Z133" s="50">
        <f t="shared" si="7"/>
        <v>0</v>
      </c>
      <c r="AA133" s="50">
        <f t="shared" si="5"/>
        <v>1484.5833333333333</v>
      </c>
      <c r="AB133" s="53">
        <f t="shared" si="9"/>
        <v>16415.176666666666</v>
      </c>
      <c r="AC133" s="66" t="str">
        <f>VLOOKUP(ПРОДАЖИ!C:C,'ИЗ ОСНОВЫ НОМЕНКЛАТУР'!D:E,2,0)</f>
        <v>Кромочные материалы</v>
      </c>
      <c r="AD133" s="66" t="str">
        <f>VLOOKUP(C:C,'ИЗ ОСНОВЫ НОМЕНКЛАТУР'!D:F,3,0)</f>
        <v>Кромка ПВХ Китай</v>
      </c>
      <c r="AE133" s="66" t="str">
        <f>VLOOKUP(C:C,'ИЗ ОСНОВЫ НОМЕНКЛАТУР'!D:H,5,0)</f>
        <v>C</v>
      </c>
    </row>
    <row r="134" spans="1:31" ht="9.6" customHeight="1" x14ac:dyDescent="0.2">
      <c r="A134" s="45" t="s">
        <v>5</v>
      </c>
      <c r="B134" s="11"/>
      <c r="C134" s="11" t="s">
        <v>136</v>
      </c>
      <c r="D134" s="44">
        <v>5563</v>
      </c>
      <c r="E134" s="44">
        <v>1000</v>
      </c>
      <c r="F134" s="48">
        <v>1092</v>
      </c>
      <c r="G134" s="48">
        <v>0</v>
      </c>
      <c r="H134" s="44">
        <v>1925</v>
      </c>
      <c r="I134" s="44">
        <v>400</v>
      </c>
      <c r="J134" s="44">
        <v>0</v>
      </c>
      <c r="K134" s="48">
        <v>1272</v>
      </c>
      <c r="L134" s="49">
        <v>161230.44</v>
      </c>
      <c r="M134" s="49">
        <v>28941.77</v>
      </c>
      <c r="N134" s="10">
        <v>32572.11</v>
      </c>
      <c r="O134" s="10">
        <v>0</v>
      </c>
      <c r="P134" s="10">
        <v>52832.84</v>
      </c>
      <c r="Q134" s="10">
        <v>10974.95</v>
      </c>
      <c r="R134" s="10">
        <v>0</v>
      </c>
      <c r="S134" s="10">
        <v>37455.21</v>
      </c>
      <c r="T134" s="50">
        <f t="shared" si="8"/>
        <v>13435.87</v>
      </c>
      <c r="U134" s="50">
        <f t="shared" si="8"/>
        <v>2411.8141666666666</v>
      </c>
      <c r="V134" s="50">
        <f t="shared" si="8"/>
        <v>2714.3425000000002</v>
      </c>
      <c r="W134" s="50">
        <f t="shared" si="7"/>
        <v>0</v>
      </c>
      <c r="X134" s="50">
        <f t="shared" si="7"/>
        <v>4402.7366666666667</v>
      </c>
      <c r="Y134" s="50">
        <f t="shared" si="7"/>
        <v>914.57916666666677</v>
      </c>
      <c r="Z134" s="50">
        <f t="shared" si="7"/>
        <v>0</v>
      </c>
      <c r="AA134" s="50">
        <f t="shared" si="5"/>
        <v>3121.2674999999999</v>
      </c>
      <c r="AB134" s="53">
        <f t="shared" si="9"/>
        <v>27000.61</v>
      </c>
      <c r="AC134" s="66" t="str">
        <f>VLOOKUP(ПРОДАЖИ!C:C,'ИЗ ОСНОВЫ НОМЕНКЛАТУР'!D:E,2,0)</f>
        <v>Кромочные материалы</v>
      </c>
      <c r="AD134" s="66" t="str">
        <f>VLOOKUP(C:C,'ИЗ ОСНОВЫ НОМЕНКЛАТУР'!D:F,3,0)</f>
        <v>Кромка ПВХ Китай</v>
      </c>
      <c r="AE134" s="66" t="str">
        <f>VLOOKUP(C:C,'ИЗ ОСНОВЫ НОМЕНКЛАТУР'!D:H,5,0)</f>
        <v>B</v>
      </c>
    </row>
    <row r="135" spans="1:31" ht="9.6" customHeight="1" x14ac:dyDescent="0.2">
      <c r="A135" s="45" t="s">
        <v>5</v>
      </c>
      <c r="B135" s="11"/>
      <c r="C135" s="11" t="s">
        <v>137</v>
      </c>
      <c r="D135" s="44">
        <v>5761</v>
      </c>
      <c r="E135" s="44">
        <v>0</v>
      </c>
      <c r="F135" s="48">
        <v>5319</v>
      </c>
      <c r="G135" s="48">
        <v>198</v>
      </c>
      <c r="H135" s="44">
        <v>1084</v>
      </c>
      <c r="I135" s="44">
        <v>600</v>
      </c>
      <c r="J135" s="44">
        <v>200</v>
      </c>
      <c r="K135" s="48">
        <v>1834</v>
      </c>
      <c r="L135" s="49">
        <v>173647.38</v>
      </c>
      <c r="M135" s="49">
        <v>0</v>
      </c>
      <c r="N135" s="10">
        <v>162215.60999999999</v>
      </c>
      <c r="O135" s="10">
        <v>6357.78</v>
      </c>
      <c r="P135" s="10">
        <v>34835.53</v>
      </c>
      <c r="Q135" s="10">
        <v>19281.91</v>
      </c>
      <c r="R135" s="10">
        <v>5738.62</v>
      </c>
      <c r="S135" s="10">
        <v>52592.12</v>
      </c>
      <c r="T135" s="50">
        <f t="shared" si="8"/>
        <v>14470.615</v>
      </c>
      <c r="U135" s="50">
        <f t="shared" si="8"/>
        <v>0</v>
      </c>
      <c r="V135" s="50">
        <f t="shared" si="8"/>
        <v>13517.967499999999</v>
      </c>
      <c r="W135" s="50">
        <f t="shared" si="7"/>
        <v>529.81499999999994</v>
      </c>
      <c r="X135" s="50">
        <f t="shared" si="7"/>
        <v>2902.9608333333331</v>
      </c>
      <c r="Y135" s="50">
        <f t="shared" si="7"/>
        <v>1606.8258333333333</v>
      </c>
      <c r="Z135" s="50">
        <f t="shared" si="7"/>
        <v>478.21833333333331</v>
      </c>
      <c r="AA135" s="50">
        <f t="shared" si="5"/>
        <v>4382.6766666666672</v>
      </c>
      <c r="AB135" s="53">
        <f t="shared" si="9"/>
        <v>37889.079166666663</v>
      </c>
      <c r="AC135" s="66" t="str">
        <f>VLOOKUP(ПРОДАЖИ!C:C,'ИЗ ОСНОВЫ НОМЕНКЛАТУР'!D:E,2,0)</f>
        <v>Кромочные материалы</v>
      </c>
      <c r="AD135" s="66" t="str">
        <f>VLOOKUP(C:C,'ИЗ ОСНОВЫ НОМЕНКЛАТУР'!D:F,3,0)</f>
        <v>Кромка ПВХ Китай</v>
      </c>
      <c r="AE135" s="66" t="str">
        <f>VLOOKUP(C:C,'ИЗ ОСНОВЫ НОМЕНКЛАТУР'!D:H,5,0)</f>
        <v>B</v>
      </c>
    </row>
    <row r="136" spans="1:31" ht="9.6" customHeight="1" x14ac:dyDescent="0.2">
      <c r="A136" s="45" t="s">
        <v>5</v>
      </c>
      <c r="B136" s="11"/>
      <c r="C136" s="11" t="s">
        <v>138</v>
      </c>
      <c r="D136" s="44">
        <v>2196</v>
      </c>
      <c r="E136" s="44">
        <v>8000</v>
      </c>
      <c r="F136" s="48">
        <v>579</v>
      </c>
      <c r="G136" s="48">
        <v>0</v>
      </c>
      <c r="H136" s="44">
        <v>240</v>
      </c>
      <c r="I136" s="44">
        <v>600</v>
      </c>
      <c r="J136" s="44">
        <v>0</v>
      </c>
      <c r="K136" s="48">
        <v>0</v>
      </c>
      <c r="L136" s="49">
        <v>42808.19</v>
      </c>
      <c r="M136" s="49">
        <v>148799.96</v>
      </c>
      <c r="N136" s="10">
        <v>11580</v>
      </c>
      <c r="O136" s="10">
        <v>0</v>
      </c>
      <c r="P136" s="10">
        <v>4368</v>
      </c>
      <c r="Q136" s="10">
        <v>10920</v>
      </c>
      <c r="R136" s="10">
        <v>0</v>
      </c>
      <c r="S136" s="10">
        <v>0</v>
      </c>
      <c r="T136" s="50">
        <f t="shared" si="8"/>
        <v>3567.3491666666669</v>
      </c>
      <c r="U136" s="50">
        <f t="shared" si="8"/>
        <v>12399.996666666666</v>
      </c>
      <c r="V136" s="50">
        <f t="shared" si="8"/>
        <v>965</v>
      </c>
      <c r="W136" s="50">
        <f t="shared" si="7"/>
        <v>0</v>
      </c>
      <c r="X136" s="50">
        <f t="shared" si="7"/>
        <v>364</v>
      </c>
      <c r="Y136" s="50">
        <f t="shared" si="7"/>
        <v>910</v>
      </c>
      <c r="Z136" s="50">
        <f t="shared" si="7"/>
        <v>0</v>
      </c>
      <c r="AA136" s="50">
        <f t="shared" si="5"/>
        <v>0</v>
      </c>
      <c r="AB136" s="53">
        <f t="shared" si="9"/>
        <v>18206.345833333333</v>
      </c>
      <c r="AC136" s="66" t="str">
        <f>VLOOKUP(ПРОДАЖИ!C:C,'ИЗ ОСНОВЫ НОМЕНКЛАТУР'!D:E,2,0)</f>
        <v>Кромочные материалы</v>
      </c>
      <c r="AD136" s="66" t="str">
        <f>VLOOKUP(C:C,'ИЗ ОСНОВЫ НОМЕНКЛАТУР'!D:F,3,0)</f>
        <v>Кромка ПВХ Китай</v>
      </c>
      <c r="AE136" s="66" t="str">
        <f>VLOOKUP(C:C,'ИЗ ОСНОВЫ НОМЕНКЛАТУР'!D:H,5,0)</f>
        <v>B</v>
      </c>
    </row>
    <row r="137" spans="1:31" ht="9.6" customHeight="1" x14ac:dyDescent="0.2">
      <c r="A137" s="45" t="s">
        <v>5</v>
      </c>
      <c r="B137" s="11"/>
      <c r="C137" s="11" t="s">
        <v>139</v>
      </c>
      <c r="D137" s="44">
        <v>3935</v>
      </c>
      <c r="E137" s="44">
        <v>0</v>
      </c>
      <c r="F137" s="48">
        <v>0</v>
      </c>
      <c r="G137" s="48">
        <v>400</v>
      </c>
      <c r="H137" s="44">
        <v>1808</v>
      </c>
      <c r="I137" s="44">
        <v>2000</v>
      </c>
      <c r="J137" s="44">
        <v>0</v>
      </c>
      <c r="K137" s="48">
        <v>0</v>
      </c>
      <c r="L137" s="49">
        <v>69256</v>
      </c>
      <c r="M137" s="49">
        <v>0</v>
      </c>
      <c r="N137" s="10">
        <v>0</v>
      </c>
      <c r="O137" s="10">
        <v>7040</v>
      </c>
      <c r="P137" s="10">
        <v>31820.799999999999</v>
      </c>
      <c r="Q137" s="10">
        <v>35200</v>
      </c>
      <c r="R137" s="10">
        <v>0</v>
      </c>
      <c r="S137" s="10">
        <v>0</v>
      </c>
      <c r="T137" s="50">
        <f t="shared" si="8"/>
        <v>5771.333333333333</v>
      </c>
      <c r="U137" s="50">
        <f t="shared" si="8"/>
        <v>0</v>
      </c>
      <c r="V137" s="50">
        <f t="shared" si="8"/>
        <v>0</v>
      </c>
      <c r="W137" s="50">
        <f t="shared" si="7"/>
        <v>586.66666666666663</v>
      </c>
      <c r="X137" s="50">
        <f t="shared" si="7"/>
        <v>2651.7333333333331</v>
      </c>
      <c r="Y137" s="50">
        <f t="shared" si="7"/>
        <v>2933.3333333333335</v>
      </c>
      <c r="Z137" s="50">
        <f t="shared" si="7"/>
        <v>0</v>
      </c>
      <c r="AA137" s="50">
        <f t="shared" si="5"/>
        <v>0</v>
      </c>
      <c r="AB137" s="53">
        <f t="shared" si="9"/>
        <v>11943.066666666668</v>
      </c>
      <c r="AC137" s="66" t="str">
        <f>VLOOKUP(ПРОДАЖИ!C:C,'ИЗ ОСНОВЫ НОМЕНКЛАТУР'!D:E,2,0)</f>
        <v>Кромочные материалы</v>
      </c>
      <c r="AD137" s="66" t="str">
        <f>VLOOKUP(C:C,'ИЗ ОСНОВЫ НОМЕНКЛАТУР'!D:F,3,0)</f>
        <v>Кромка ПВХ Китай</v>
      </c>
      <c r="AE137" s="66" t="str">
        <f>VLOOKUP(C:C,'ИЗ ОСНОВЫ НОМЕНКЛАТУР'!D:H,5,0)</f>
        <v>B</v>
      </c>
    </row>
    <row r="138" spans="1:31" ht="9.6" customHeight="1" x14ac:dyDescent="0.2">
      <c r="A138" s="45" t="s">
        <v>5</v>
      </c>
      <c r="B138" s="11"/>
      <c r="C138" s="11" t="s">
        <v>140</v>
      </c>
      <c r="D138" s="44">
        <v>6411</v>
      </c>
      <c r="E138" s="44">
        <v>0</v>
      </c>
      <c r="F138" s="48">
        <v>942</v>
      </c>
      <c r="G138" s="48">
        <v>254</v>
      </c>
      <c r="H138" s="44">
        <v>90</v>
      </c>
      <c r="I138" s="44">
        <v>0</v>
      </c>
      <c r="J138" s="44">
        <v>0</v>
      </c>
      <c r="K138" s="48">
        <v>1454</v>
      </c>
      <c r="L138" s="49">
        <v>177904.08</v>
      </c>
      <c r="M138" s="49">
        <v>0</v>
      </c>
      <c r="N138" s="10">
        <v>26640.31</v>
      </c>
      <c r="O138" s="10">
        <v>6789.42</v>
      </c>
      <c r="P138" s="10">
        <v>2405.6999999999998</v>
      </c>
      <c r="Q138" s="10">
        <v>0</v>
      </c>
      <c r="R138" s="10">
        <v>0</v>
      </c>
      <c r="S138" s="10">
        <v>43796.22</v>
      </c>
      <c r="T138" s="50">
        <f t="shared" si="8"/>
        <v>14825.339999999998</v>
      </c>
      <c r="U138" s="50">
        <f t="shared" si="8"/>
        <v>0</v>
      </c>
      <c r="V138" s="50">
        <f t="shared" si="8"/>
        <v>2220.0258333333336</v>
      </c>
      <c r="W138" s="50">
        <f t="shared" si="7"/>
        <v>565.78499999999997</v>
      </c>
      <c r="X138" s="50">
        <f t="shared" si="7"/>
        <v>200.47499999999999</v>
      </c>
      <c r="Y138" s="50">
        <f t="shared" si="7"/>
        <v>0</v>
      </c>
      <c r="Z138" s="50">
        <f t="shared" si="7"/>
        <v>0</v>
      </c>
      <c r="AA138" s="50">
        <f t="shared" si="5"/>
        <v>3649.6849999999999</v>
      </c>
      <c r="AB138" s="53">
        <f t="shared" si="9"/>
        <v>21461.310833333333</v>
      </c>
      <c r="AC138" s="66" t="str">
        <f>VLOOKUP(ПРОДАЖИ!C:C,'ИЗ ОСНОВЫ НОМЕНКЛАТУР'!D:E,2,0)</f>
        <v>Кромочные материалы</v>
      </c>
      <c r="AD138" s="66" t="str">
        <f>VLOOKUP(C:C,'ИЗ ОСНОВЫ НОМЕНКЛАТУР'!D:F,3,0)</f>
        <v>Кромка ПВХ Китай</v>
      </c>
      <c r="AE138" s="66" t="str">
        <f>VLOOKUP(C:C,'ИЗ ОСНОВЫ НОМЕНКЛАТУР'!D:H,5,0)</f>
        <v>B</v>
      </c>
    </row>
    <row r="139" spans="1:31" ht="9.6" customHeight="1" x14ac:dyDescent="0.2">
      <c r="A139" s="45" t="s">
        <v>5</v>
      </c>
      <c r="B139" s="11"/>
      <c r="C139" s="11" t="s">
        <v>141</v>
      </c>
      <c r="D139" s="44">
        <v>2643</v>
      </c>
      <c r="E139" s="44">
        <v>4800</v>
      </c>
      <c r="F139" s="48">
        <v>1125</v>
      </c>
      <c r="G139" s="48">
        <v>14</v>
      </c>
      <c r="H139" s="44">
        <v>250</v>
      </c>
      <c r="I139" s="44">
        <v>200</v>
      </c>
      <c r="J139" s="44">
        <v>0</v>
      </c>
      <c r="K139" s="48">
        <v>0</v>
      </c>
      <c r="L139" s="49">
        <v>75017.009999999995</v>
      </c>
      <c r="M139" s="49">
        <v>134295.73000000001</v>
      </c>
      <c r="N139" s="10">
        <v>33646.35</v>
      </c>
      <c r="O139" s="10">
        <v>374.3</v>
      </c>
      <c r="P139" s="10">
        <v>6921.77</v>
      </c>
      <c r="Q139" s="10">
        <v>5451</v>
      </c>
      <c r="R139" s="10">
        <v>0</v>
      </c>
      <c r="S139" s="10">
        <v>0</v>
      </c>
      <c r="T139" s="50">
        <f t="shared" si="8"/>
        <v>6251.4174999999996</v>
      </c>
      <c r="U139" s="50">
        <f t="shared" si="8"/>
        <v>11191.310833333335</v>
      </c>
      <c r="V139" s="50">
        <f t="shared" si="8"/>
        <v>2803.8624999999997</v>
      </c>
      <c r="W139" s="50">
        <f t="shared" si="7"/>
        <v>31.191666666666666</v>
      </c>
      <c r="X139" s="50">
        <f t="shared" si="7"/>
        <v>576.81416666666667</v>
      </c>
      <c r="Y139" s="50">
        <f t="shared" si="7"/>
        <v>454.25</v>
      </c>
      <c r="Z139" s="50">
        <f t="shared" si="7"/>
        <v>0</v>
      </c>
      <c r="AA139" s="50">
        <f t="shared" si="5"/>
        <v>0</v>
      </c>
      <c r="AB139" s="53">
        <f t="shared" si="9"/>
        <v>21308.846666666665</v>
      </c>
      <c r="AC139" s="66" t="str">
        <f>VLOOKUP(ПРОДАЖИ!C:C,'ИЗ ОСНОВЫ НОМЕНКЛАТУР'!D:E,2,0)</f>
        <v>Кромочные материалы</v>
      </c>
      <c r="AD139" s="66" t="str">
        <f>VLOOKUP(C:C,'ИЗ ОСНОВЫ НОМЕНКЛАТУР'!D:F,3,0)</f>
        <v>Кромка ПВХ Китай</v>
      </c>
      <c r="AE139" s="66" t="str">
        <f>VLOOKUP(C:C,'ИЗ ОСНОВЫ НОМЕНКЛАТУР'!D:H,5,0)</f>
        <v>B</v>
      </c>
    </row>
    <row r="140" spans="1:31" ht="9.6" customHeight="1" x14ac:dyDescent="0.2">
      <c r="A140" s="45" t="s">
        <v>5</v>
      </c>
      <c r="B140" s="11"/>
      <c r="C140" s="11" t="s">
        <v>142</v>
      </c>
      <c r="D140" s="44">
        <v>5243</v>
      </c>
      <c r="E140" s="44">
        <v>0</v>
      </c>
      <c r="F140" s="48">
        <v>447</v>
      </c>
      <c r="G140" s="48">
        <v>0</v>
      </c>
      <c r="H140" s="44">
        <v>500</v>
      </c>
      <c r="I140" s="44">
        <v>0</v>
      </c>
      <c r="J140" s="44">
        <v>0</v>
      </c>
      <c r="K140" s="48">
        <v>480</v>
      </c>
      <c r="L140" s="49">
        <v>137785.49</v>
      </c>
      <c r="M140" s="49">
        <v>0</v>
      </c>
      <c r="N140" s="10">
        <v>11376.15</v>
      </c>
      <c r="O140" s="10">
        <v>0</v>
      </c>
      <c r="P140" s="10">
        <v>12935.79</v>
      </c>
      <c r="Q140" s="10">
        <v>0</v>
      </c>
      <c r="R140" s="10">
        <v>0</v>
      </c>
      <c r="S140" s="10">
        <v>12216</v>
      </c>
      <c r="T140" s="50">
        <f t="shared" si="8"/>
        <v>11482.124166666666</v>
      </c>
      <c r="U140" s="50">
        <f t="shared" si="8"/>
        <v>0</v>
      </c>
      <c r="V140" s="50">
        <f t="shared" si="8"/>
        <v>948.01249999999993</v>
      </c>
      <c r="W140" s="50">
        <f t="shared" si="7"/>
        <v>0</v>
      </c>
      <c r="X140" s="50">
        <f t="shared" si="7"/>
        <v>1077.9825000000001</v>
      </c>
      <c r="Y140" s="50">
        <f t="shared" si="7"/>
        <v>0</v>
      </c>
      <c r="Z140" s="50">
        <f t="shared" si="7"/>
        <v>0</v>
      </c>
      <c r="AA140" s="50">
        <f t="shared" si="5"/>
        <v>1018</v>
      </c>
      <c r="AB140" s="53">
        <f t="shared" si="9"/>
        <v>14526.119166666667</v>
      </c>
      <c r="AC140" s="66" t="str">
        <f>VLOOKUP(ПРОДАЖИ!C:C,'ИЗ ОСНОВЫ НОМЕНКЛАТУР'!D:E,2,0)</f>
        <v>Кромочные материалы</v>
      </c>
      <c r="AD140" s="66" t="str">
        <f>VLOOKUP(C:C,'ИЗ ОСНОВЫ НОМЕНКЛАТУР'!D:F,3,0)</f>
        <v>Кромка ПВХ Китай</v>
      </c>
      <c r="AE140" s="66" t="str">
        <f>VLOOKUP(C:C,'ИЗ ОСНОВЫ НОМЕНКЛАТУР'!D:H,5,0)</f>
        <v>C</v>
      </c>
    </row>
    <row r="141" spans="1:31" ht="9.6" customHeight="1" x14ac:dyDescent="0.2">
      <c r="A141" s="45" t="s">
        <v>5</v>
      </c>
      <c r="B141" s="11"/>
      <c r="C141" s="11" t="s">
        <v>143</v>
      </c>
      <c r="D141" s="44">
        <v>3854</v>
      </c>
      <c r="E141" s="44">
        <v>6000</v>
      </c>
      <c r="F141" s="48">
        <v>1476</v>
      </c>
      <c r="G141" s="48">
        <v>0</v>
      </c>
      <c r="H141" s="44">
        <v>3825</v>
      </c>
      <c r="I141" s="44">
        <v>800</v>
      </c>
      <c r="J141" s="44">
        <v>0</v>
      </c>
      <c r="K141" s="48">
        <v>478</v>
      </c>
      <c r="L141" s="49">
        <v>116022.08</v>
      </c>
      <c r="M141" s="49">
        <v>182049.48</v>
      </c>
      <c r="N141" s="10">
        <v>44412.84</v>
      </c>
      <c r="O141" s="10">
        <v>0</v>
      </c>
      <c r="P141" s="10">
        <v>112614.65</v>
      </c>
      <c r="Q141" s="10">
        <v>23553.48</v>
      </c>
      <c r="R141" s="10">
        <v>0</v>
      </c>
      <c r="S141" s="10">
        <v>14383.02</v>
      </c>
      <c r="T141" s="50">
        <f t="shared" si="8"/>
        <v>9668.5066666666662</v>
      </c>
      <c r="U141" s="50">
        <f t="shared" si="8"/>
        <v>15170.79</v>
      </c>
      <c r="V141" s="50">
        <f t="shared" si="8"/>
        <v>3701.0699999999997</v>
      </c>
      <c r="W141" s="50">
        <f t="shared" si="7"/>
        <v>0</v>
      </c>
      <c r="X141" s="50">
        <f t="shared" si="7"/>
        <v>9384.5541666666668</v>
      </c>
      <c r="Y141" s="50">
        <f t="shared" si="7"/>
        <v>1962.79</v>
      </c>
      <c r="Z141" s="50">
        <f t="shared" si="7"/>
        <v>0</v>
      </c>
      <c r="AA141" s="50">
        <f t="shared" si="5"/>
        <v>1198.585</v>
      </c>
      <c r="AB141" s="53">
        <f t="shared" si="9"/>
        <v>41086.295833333337</v>
      </c>
      <c r="AC141" s="66" t="str">
        <f>VLOOKUP(ПРОДАЖИ!C:C,'ИЗ ОСНОВЫ НОМЕНКЛАТУР'!D:E,2,0)</f>
        <v>Кромочные материалы</v>
      </c>
      <c r="AD141" s="66" t="str">
        <f>VLOOKUP(C:C,'ИЗ ОСНОВЫ НОМЕНКЛАТУР'!D:F,3,0)</f>
        <v>Кромка ПВХ Китай</v>
      </c>
      <c r="AE141" s="66" t="str">
        <f>VLOOKUP(C:C,'ИЗ ОСНОВЫ НОМЕНКЛАТУР'!D:H,5,0)</f>
        <v>B</v>
      </c>
    </row>
    <row r="142" spans="1:31" ht="9.6" customHeight="1" x14ac:dyDescent="0.2">
      <c r="A142" s="45" t="s">
        <v>5</v>
      </c>
      <c r="B142" s="11"/>
      <c r="C142" s="11" t="s">
        <v>144</v>
      </c>
      <c r="D142" s="44">
        <v>3370</v>
      </c>
      <c r="E142" s="44">
        <v>1400</v>
      </c>
      <c r="F142" s="48">
        <v>244</v>
      </c>
      <c r="G142" s="48">
        <v>96</v>
      </c>
      <c r="H142" s="44">
        <v>2410</v>
      </c>
      <c r="I142" s="44">
        <v>2200</v>
      </c>
      <c r="J142" s="44">
        <v>0</v>
      </c>
      <c r="K142" s="48">
        <v>0</v>
      </c>
      <c r="L142" s="49">
        <v>101425.82</v>
      </c>
      <c r="M142" s="49">
        <v>42101</v>
      </c>
      <c r="N142" s="10">
        <v>7216.05</v>
      </c>
      <c r="O142" s="10">
        <v>2839.11</v>
      </c>
      <c r="P142" s="10">
        <v>64572.93</v>
      </c>
      <c r="Q142" s="10">
        <v>58936.55</v>
      </c>
      <c r="R142" s="10">
        <v>0</v>
      </c>
      <c r="S142" s="10">
        <v>0</v>
      </c>
      <c r="T142" s="50">
        <f t="shared" si="8"/>
        <v>8452.1516666666666</v>
      </c>
      <c r="U142" s="50">
        <f t="shared" si="8"/>
        <v>3508.4166666666665</v>
      </c>
      <c r="V142" s="50">
        <f t="shared" si="8"/>
        <v>601.33749999999998</v>
      </c>
      <c r="W142" s="50">
        <f t="shared" si="7"/>
        <v>236.5925</v>
      </c>
      <c r="X142" s="50">
        <f t="shared" si="7"/>
        <v>5381.0775000000003</v>
      </c>
      <c r="Y142" s="50">
        <f t="shared" si="7"/>
        <v>4911.3791666666666</v>
      </c>
      <c r="Z142" s="50">
        <f t="shared" si="7"/>
        <v>0</v>
      </c>
      <c r="AA142" s="50">
        <f t="shared" si="5"/>
        <v>0</v>
      </c>
      <c r="AB142" s="53">
        <f t="shared" si="9"/>
        <v>23090.954999999998</v>
      </c>
      <c r="AC142" s="66" t="str">
        <f>VLOOKUP(ПРОДАЖИ!C:C,'ИЗ ОСНОВЫ НОМЕНКЛАТУР'!D:E,2,0)</f>
        <v>Кромочные материалы</v>
      </c>
      <c r="AD142" s="66" t="str">
        <f>VLOOKUP(C:C,'ИЗ ОСНОВЫ НОМЕНКЛАТУР'!D:F,3,0)</f>
        <v>Кромка ПВХ Китай</v>
      </c>
      <c r="AE142" s="66" t="str">
        <f>VLOOKUP(C:C,'ИЗ ОСНОВЫ НОМЕНКЛАТУР'!D:H,5,0)</f>
        <v>B</v>
      </c>
    </row>
    <row r="143" spans="1:31" ht="9.6" customHeight="1" x14ac:dyDescent="0.2">
      <c r="A143" s="45" t="s">
        <v>5</v>
      </c>
      <c r="B143" s="11"/>
      <c r="C143" s="11" t="s">
        <v>145</v>
      </c>
      <c r="D143" s="44">
        <v>2061</v>
      </c>
      <c r="E143" s="44">
        <v>0</v>
      </c>
      <c r="F143" s="48">
        <v>1787</v>
      </c>
      <c r="G143" s="48">
        <v>44</v>
      </c>
      <c r="H143" s="44">
        <v>173</v>
      </c>
      <c r="I143" s="44">
        <v>0</v>
      </c>
      <c r="J143" s="44">
        <v>0</v>
      </c>
      <c r="K143" s="48">
        <v>2131</v>
      </c>
      <c r="L143" s="49">
        <v>49563.12</v>
      </c>
      <c r="M143" s="49">
        <v>0</v>
      </c>
      <c r="N143" s="10">
        <v>42888</v>
      </c>
      <c r="O143" s="10">
        <v>1086.8</v>
      </c>
      <c r="P143" s="10">
        <v>4273.1000000000004</v>
      </c>
      <c r="Q143" s="10">
        <v>0</v>
      </c>
      <c r="R143" s="10">
        <v>0</v>
      </c>
      <c r="S143" s="10">
        <v>51241.3</v>
      </c>
      <c r="T143" s="50">
        <f t="shared" si="8"/>
        <v>4130.26</v>
      </c>
      <c r="U143" s="50">
        <f t="shared" si="8"/>
        <v>0</v>
      </c>
      <c r="V143" s="50">
        <f t="shared" si="8"/>
        <v>3574</v>
      </c>
      <c r="W143" s="50">
        <f t="shared" si="7"/>
        <v>90.566666666666663</v>
      </c>
      <c r="X143" s="50">
        <f t="shared" si="7"/>
        <v>356.0916666666667</v>
      </c>
      <c r="Y143" s="50">
        <f t="shared" si="7"/>
        <v>0</v>
      </c>
      <c r="Z143" s="50">
        <f t="shared" si="7"/>
        <v>0</v>
      </c>
      <c r="AA143" s="50">
        <f t="shared" si="5"/>
        <v>4270.1083333333336</v>
      </c>
      <c r="AB143" s="53">
        <f t="shared" si="9"/>
        <v>12421.026666666667</v>
      </c>
      <c r="AC143" s="66" t="str">
        <f>VLOOKUP(ПРОДАЖИ!C:C,'ИЗ ОСНОВЫ НОМЕНКЛАТУР'!D:E,2,0)</f>
        <v>Кромочные материалы</v>
      </c>
      <c r="AD143" s="66" t="str">
        <f>VLOOKUP(C:C,'ИЗ ОСНОВЫ НОМЕНКЛАТУР'!D:F,3,0)</f>
        <v>Кромка ПВХ Китай</v>
      </c>
      <c r="AE143" s="66" t="str">
        <f>VLOOKUP(C:C,'ИЗ ОСНОВЫ НОМЕНКЛАТУР'!D:H,5,0)</f>
        <v>A</v>
      </c>
    </row>
    <row r="144" spans="1:31" ht="9.6" customHeight="1" x14ac:dyDescent="0.2">
      <c r="A144" s="45" t="s">
        <v>5</v>
      </c>
      <c r="B144" s="11"/>
      <c r="C144" s="11" t="s">
        <v>146</v>
      </c>
      <c r="D144" s="44">
        <v>3904</v>
      </c>
      <c r="E144" s="44">
        <v>0</v>
      </c>
      <c r="F144" s="48">
        <v>795</v>
      </c>
      <c r="G144" s="48">
        <v>4</v>
      </c>
      <c r="H144" s="44">
        <v>960</v>
      </c>
      <c r="I144" s="44">
        <v>0</v>
      </c>
      <c r="J144" s="44">
        <v>0</v>
      </c>
      <c r="K144" s="48">
        <v>705</v>
      </c>
      <c r="L144" s="49">
        <v>101369.73</v>
      </c>
      <c r="M144" s="49">
        <v>0</v>
      </c>
      <c r="N144" s="10">
        <v>20707.54</v>
      </c>
      <c r="O144" s="10">
        <v>104.53</v>
      </c>
      <c r="P144" s="10">
        <v>24432</v>
      </c>
      <c r="Q144" s="10">
        <v>0</v>
      </c>
      <c r="R144" s="10">
        <v>0</v>
      </c>
      <c r="S144" s="10">
        <v>17942.25</v>
      </c>
      <c r="T144" s="50">
        <f t="shared" si="8"/>
        <v>8447.4774999999991</v>
      </c>
      <c r="U144" s="50">
        <f t="shared" si="8"/>
        <v>0</v>
      </c>
      <c r="V144" s="50">
        <f t="shared" si="8"/>
        <v>1725.6283333333333</v>
      </c>
      <c r="W144" s="50">
        <f t="shared" si="7"/>
        <v>8.7108333333333334</v>
      </c>
      <c r="X144" s="50">
        <f t="shared" si="7"/>
        <v>2036</v>
      </c>
      <c r="Y144" s="50">
        <f t="shared" si="7"/>
        <v>0</v>
      </c>
      <c r="Z144" s="50">
        <f t="shared" si="7"/>
        <v>0</v>
      </c>
      <c r="AA144" s="50">
        <f t="shared" si="7"/>
        <v>1495.1875</v>
      </c>
      <c r="AB144" s="53">
        <f t="shared" si="9"/>
        <v>13713.004166666666</v>
      </c>
      <c r="AC144" s="66" t="str">
        <f>VLOOKUP(ПРОДАЖИ!C:C,'ИЗ ОСНОВЫ НОМЕНКЛАТУР'!D:E,2,0)</f>
        <v>Кромочные материалы</v>
      </c>
      <c r="AD144" s="66" t="str">
        <f>VLOOKUP(C:C,'ИЗ ОСНОВЫ НОМЕНКЛАТУР'!D:F,3,0)</f>
        <v>Кромка ПВХ Китай</v>
      </c>
      <c r="AE144" s="66" t="str">
        <f>VLOOKUP(C:C,'ИЗ ОСНОВЫ НОМЕНКЛАТУР'!D:H,5,0)</f>
        <v>C</v>
      </c>
    </row>
    <row r="145" spans="1:31" ht="9.6" customHeight="1" x14ac:dyDescent="0.2">
      <c r="A145" s="45" t="s">
        <v>5</v>
      </c>
      <c r="B145" s="11"/>
      <c r="C145" s="11" t="s">
        <v>147</v>
      </c>
      <c r="D145" s="44">
        <v>1398</v>
      </c>
      <c r="E145" s="44">
        <v>0</v>
      </c>
      <c r="F145" s="48">
        <v>1055</v>
      </c>
      <c r="G145" s="48">
        <v>0</v>
      </c>
      <c r="H145" s="44">
        <v>335</v>
      </c>
      <c r="I145" s="44">
        <v>200</v>
      </c>
      <c r="J145" s="44">
        <v>0</v>
      </c>
      <c r="K145" s="48">
        <v>3105</v>
      </c>
      <c r="L145" s="49">
        <v>36135.89</v>
      </c>
      <c r="M145" s="49">
        <v>0</v>
      </c>
      <c r="N145" s="10">
        <v>26881.4</v>
      </c>
      <c r="O145" s="10">
        <v>0</v>
      </c>
      <c r="P145" s="10">
        <v>8521.9500000000007</v>
      </c>
      <c r="Q145" s="10">
        <v>5096</v>
      </c>
      <c r="R145" s="10">
        <v>0</v>
      </c>
      <c r="S145" s="10">
        <v>81671.89</v>
      </c>
      <c r="T145" s="50">
        <f t="shared" si="8"/>
        <v>3011.3241666666668</v>
      </c>
      <c r="U145" s="50">
        <f t="shared" si="8"/>
        <v>0</v>
      </c>
      <c r="V145" s="50">
        <f t="shared" si="8"/>
        <v>2240.1166666666668</v>
      </c>
      <c r="W145" s="50">
        <f t="shared" si="7"/>
        <v>0</v>
      </c>
      <c r="X145" s="50">
        <f t="shared" si="7"/>
        <v>710.16250000000002</v>
      </c>
      <c r="Y145" s="50">
        <f t="shared" si="7"/>
        <v>424.66666666666669</v>
      </c>
      <c r="Z145" s="50">
        <f t="shared" si="7"/>
        <v>0</v>
      </c>
      <c r="AA145" s="50">
        <f t="shared" si="7"/>
        <v>6805.9908333333333</v>
      </c>
      <c r="AB145" s="53">
        <f t="shared" si="9"/>
        <v>13192.260833333334</v>
      </c>
      <c r="AC145" s="66" t="str">
        <f>VLOOKUP(ПРОДАЖИ!C:C,'ИЗ ОСНОВЫ НОМЕНКЛАТУР'!D:E,2,0)</f>
        <v>Кромочные материалы</v>
      </c>
      <c r="AD145" s="66" t="str">
        <f>VLOOKUP(C:C,'ИЗ ОСНОВЫ НОМЕНКЛАТУР'!D:F,3,0)</f>
        <v>Кромка ПВХ Китай</v>
      </c>
      <c r="AE145" s="66" t="str">
        <f>VLOOKUP(C:C,'ИЗ ОСНОВЫ НОМЕНКЛАТУР'!D:H,5,0)</f>
        <v>C</v>
      </c>
    </row>
    <row r="146" spans="1:31" ht="9.6" customHeight="1" x14ac:dyDescent="0.2">
      <c r="A146" s="45" t="s">
        <v>5</v>
      </c>
      <c r="B146" s="11"/>
      <c r="C146" s="11" t="s">
        <v>148</v>
      </c>
      <c r="D146" s="44">
        <v>3935</v>
      </c>
      <c r="E146" s="44">
        <v>0</v>
      </c>
      <c r="F146" s="48">
        <v>2240</v>
      </c>
      <c r="G146" s="48">
        <v>0</v>
      </c>
      <c r="H146" s="44">
        <v>0</v>
      </c>
      <c r="I146" s="44">
        <v>0</v>
      </c>
      <c r="J146" s="44">
        <v>0</v>
      </c>
      <c r="K146" s="48">
        <v>0</v>
      </c>
      <c r="L146" s="49">
        <v>69256</v>
      </c>
      <c r="M146" s="49">
        <v>0</v>
      </c>
      <c r="N146" s="10">
        <v>39424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50">
        <f t="shared" si="8"/>
        <v>5771.333333333333</v>
      </c>
      <c r="U146" s="50">
        <f t="shared" si="8"/>
        <v>0</v>
      </c>
      <c r="V146" s="50">
        <f t="shared" si="8"/>
        <v>3285.3333333333335</v>
      </c>
      <c r="W146" s="50">
        <f t="shared" si="7"/>
        <v>0</v>
      </c>
      <c r="X146" s="50">
        <f t="shared" si="7"/>
        <v>0</v>
      </c>
      <c r="Y146" s="50">
        <f t="shared" si="7"/>
        <v>0</v>
      </c>
      <c r="Z146" s="50">
        <f t="shared" si="7"/>
        <v>0</v>
      </c>
      <c r="AA146" s="50">
        <f t="shared" si="7"/>
        <v>0</v>
      </c>
      <c r="AB146" s="53">
        <f t="shared" si="9"/>
        <v>9056.6666666666661</v>
      </c>
      <c r="AC146" s="66" t="str">
        <f>VLOOKUP(ПРОДАЖИ!C:C,'ИЗ ОСНОВЫ НОМЕНКЛАТУР'!D:E,2,0)</f>
        <v>Кромочные материалы</v>
      </c>
      <c r="AD146" s="66" t="str">
        <f>VLOOKUP(C:C,'ИЗ ОСНОВЫ НОМЕНКЛАТУР'!D:F,3,0)</f>
        <v>Кромка ПВХ Китай</v>
      </c>
      <c r="AE146" s="66" t="str">
        <f>VLOOKUP(C:C,'ИЗ ОСНОВЫ НОМЕНКЛАТУР'!D:H,5,0)</f>
        <v>B</v>
      </c>
    </row>
    <row r="147" spans="1:31" ht="9.6" customHeight="1" x14ac:dyDescent="0.2">
      <c r="A147" s="45" t="s">
        <v>5</v>
      </c>
      <c r="B147" s="11"/>
      <c r="C147" s="11" t="s">
        <v>149</v>
      </c>
      <c r="D147" s="44">
        <v>4278</v>
      </c>
      <c r="E147" s="44">
        <v>0</v>
      </c>
      <c r="F147" s="48">
        <v>1988</v>
      </c>
      <c r="G147" s="48">
        <v>462</v>
      </c>
      <c r="H147" s="44">
        <v>1791</v>
      </c>
      <c r="I147" s="44">
        <v>1240</v>
      </c>
      <c r="J147" s="44">
        <v>0</v>
      </c>
      <c r="K147" s="48">
        <v>339</v>
      </c>
      <c r="L147" s="49">
        <v>88869.4</v>
      </c>
      <c r="M147" s="49">
        <v>0</v>
      </c>
      <c r="N147" s="10">
        <v>41191.699999999997</v>
      </c>
      <c r="O147" s="10">
        <v>10191.030000000001</v>
      </c>
      <c r="P147" s="10">
        <v>37406.339999999997</v>
      </c>
      <c r="Q147" s="10">
        <v>25797.25</v>
      </c>
      <c r="R147" s="10">
        <v>0</v>
      </c>
      <c r="S147" s="10">
        <v>7305.44</v>
      </c>
      <c r="T147" s="50">
        <f t="shared" si="8"/>
        <v>7405.7833333333328</v>
      </c>
      <c r="U147" s="50">
        <f t="shared" si="8"/>
        <v>0</v>
      </c>
      <c r="V147" s="50">
        <f t="shared" si="8"/>
        <v>3432.6416666666664</v>
      </c>
      <c r="W147" s="50">
        <f t="shared" si="7"/>
        <v>849.25250000000005</v>
      </c>
      <c r="X147" s="50">
        <f t="shared" si="7"/>
        <v>3117.1949999999997</v>
      </c>
      <c r="Y147" s="50">
        <f t="shared" si="7"/>
        <v>2149.7708333333335</v>
      </c>
      <c r="Z147" s="50">
        <f t="shared" si="7"/>
        <v>0</v>
      </c>
      <c r="AA147" s="50">
        <f t="shared" si="7"/>
        <v>608.78666666666663</v>
      </c>
      <c r="AB147" s="53">
        <f t="shared" si="9"/>
        <v>17563.43</v>
      </c>
      <c r="AC147" s="66" t="str">
        <f>VLOOKUP(ПРОДАЖИ!C:C,'ИЗ ОСНОВЫ НОМЕНКЛАТУР'!D:E,2,0)</f>
        <v>Кромочные материалы</v>
      </c>
      <c r="AD147" s="66" t="str">
        <f>VLOOKUP(C:C,'ИЗ ОСНОВЫ НОМЕНКЛАТУР'!D:F,3,0)</f>
        <v>Кромка ПВХ Китай</v>
      </c>
      <c r="AE147" s="66" t="str">
        <f>VLOOKUP(C:C,'ИЗ ОСНОВЫ НОМЕНКЛАТУР'!D:H,5,0)</f>
        <v>B</v>
      </c>
    </row>
    <row r="148" spans="1:31" ht="9.6" customHeight="1" x14ac:dyDescent="0.2">
      <c r="A148" s="45" t="s">
        <v>5</v>
      </c>
      <c r="B148" s="11"/>
      <c r="C148" s="11" t="s">
        <v>150</v>
      </c>
      <c r="D148" s="44">
        <v>3743</v>
      </c>
      <c r="E148" s="44">
        <v>1000</v>
      </c>
      <c r="F148" s="48">
        <v>429</v>
      </c>
      <c r="G148" s="48">
        <v>0</v>
      </c>
      <c r="H148" s="44">
        <v>2189</v>
      </c>
      <c r="I148" s="44">
        <v>3200</v>
      </c>
      <c r="J148" s="44">
        <v>0</v>
      </c>
      <c r="K148" s="48">
        <v>0</v>
      </c>
      <c r="L148" s="49">
        <v>113496.36</v>
      </c>
      <c r="M148" s="49">
        <v>31007.67</v>
      </c>
      <c r="N148" s="10">
        <v>13023.96</v>
      </c>
      <c r="O148" s="10">
        <v>0</v>
      </c>
      <c r="P148" s="10">
        <v>64872.81</v>
      </c>
      <c r="Q148" s="10">
        <v>95833.97</v>
      </c>
      <c r="R148" s="10">
        <v>0</v>
      </c>
      <c r="S148" s="10">
        <v>0</v>
      </c>
      <c r="T148" s="50">
        <f t="shared" si="8"/>
        <v>9458.0300000000007</v>
      </c>
      <c r="U148" s="50">
        <f t="shared" si="8"/>
        <v>2583.9724999999999</v>
      </c>
      <c r="V148" s="50">
        <f t="shared" si="8"/>
        <v>1085.33</v>
      </c>
      <c r="W148" s="50">
        <f t="shared" si="7"/>
        <v>0</v>
      </c>
      <c r="X148" s="50">
        <f t="shared" si="7"/>
        <v>5406.0675000000001</v>
      </c>
      <c r="Y148" s="50">
        <f t="shared" si="7"/>
        <v>7986.1641666666665</v>
      </c>
      <c r="Z148" s="50">
        <f t="shared" si="7"/>
        <v>0</v>
      </c>
      <c r="AA148" s="50">
        <f t="shared" si="7"/>
        <v>0</v>
      </c>
      <c r="AB148" s="53">
        <f t="shared" si="9"/>
        <v>26519.564166666667</v>
      </c>
      <c r="AC148" s="66" t="str">
        <f>VLOOKUP(ПРОДАЖИ!C:C,'ИЗ ОСНОВЫ НОМЕНКЛАТУР'!D:E,2,0)</f>
        <v>Кромочные материалы</v>
      </c>
      <c r="AD148" s="66" t="str">
        <f>VLOOKUP(C:C,'ИЗ ОСНОВЫ НОМЕНКЛАТУР'!D:F,3,0)</f>
        <v>Кромка ПВХ Китай</v>
      </c>
      <c r="AE148" s="66" t="str">
        <f>VLOOKUP(C:C,'ИЗ ОСНОВЫ НОМЕНКЛАТУР'!D:H,5,0)</f>
        <v>B</v>
      </c>
    </row>
    <row r="149" spans="1:31" ht="9.6" customHeight="1" x14ac:dyDescent="0.2">
      <c r="A149" s="45" t="s">
        <v>5</v>
      </c>
      <c r="B149" s="11"/>
      <c r="C149" s="11" t="s">
        <v>151</v>
      </c>
      <c r="D149" s="44">
        <v>5482</v>
      </c>
      <c r="E149" s="44">
        <v>0</v>
      </c>
      <c r="F149" s="48">
        <v>2037</v>
      </c>
      <c r="G149" s="48">
        <v>59</v>
      </c>
      <c r="H149" s="44">
        <v>560</v>
      </c>
      <c r="I149" s="44">
        <v>200</v>
      </c>
      <c r="J149" s="44">
        <v>0</v>
      </c>
      <c r="K149" s="48">
        <v>680</v>
      </c>
      <c r="L149" s="49">
        <v>115312.64</v>
      </c>
      <c r="M149" s="49">
        <v>0</v>
      </c>
      <c r="N149" s="10">
        <v>43065.24</v>
      </c>
      <c r="O149" s="10">
        <v>1247.3499999999999</v>
      </c>
      <c r="P149" s="10">
        <v>11564</v>
      </c>
      <c r="Q149" s="10">
        <v>4130</v>
      </c>
      <c r="R149" s="10">
        <v>0</v>
      </c>
      <c r="S149" s="10">
        <v>12988</v>
      </c>
      <c r="T149" s="50">
        <f t="shared" si="8"/>
        <v>9609.3866666666672</v>
      </c>
      <c r="U149" s="50">
        <f t="shared" si="8"/>
        <v>0</v>
      </c>
      <c r="V149" s="50">
        <f t="shared" si="8"/>
        <v>3588.77</v>
      </c>
      <c r="W149" s="50">
        <f t="shared" si="7"/>
        <v>103.94583333333333</v>
      </c>
      <c r="X149" s="50">
        <f t="shared" si="7"/>
        <v>963.66666666666663</v>
      </c>
      <c r="Y149" s="50">
        <f t="shared" si="7"/>
        <v>344.16666666666669</v>
      </c>
      <c r="Z149" s="50">
        <f t="shared" si="7"/>
        <v>0</v>
      </c>
      <c r="AA149" s="50">
        <f t="shared" si="7"/>
        <v>1082.3333333333333</v>
      </c>
      <c r="AB149" s="53">
        <f t="shared" si="9"/>
        <v>15692.269166666667</v>
      </c>
      <c r="AC149" s="66" t="str">
        <f>VLOOKUP(ПРОДАЖИ!C:C,'ИЗ ОСНОВЫ НОМЕНКЛАТУР'!D:E,2,0)</f>
        <v>Кромочные материалы</v>
      </c>
      <c r="AD149" s="66" t="str">
        <f>VLOOKUP(C:C,'ИЗ ОСНОВЫ НОМЕНКЛАТУР'!D:F,3,0)</f>
        <v>Кромка ПВХ Китай</v>
      </c>
      <c r="AE149" s="66" t="str">
        <f>VLOOKUP(C:C,'ИЗ ОСНОВЫ НОМЕНКЛАТУР'!D:H,5,0)</f>
        <v>B</v>
      </c>
    </row>
    <row r="150" spans="1:31" ht="9.6" customHeight="1" x14ac:dyDescent="0.2">
      <c r="A150" s="45" t="s">
        <v>5</v>
      </c>
      <c r="B150" s="11"/>
      <c r="C150" s="11" t="s">
        <v>152</v>
      </c>
      <c r="D150" s="44">
        <v>2836</v>
      </c>
      <c r="E150" s="44">
        <v>1000</v>
      </c>
      <c r="F150" s="48">
        <v>2814</v>
      </c>
      <c r="G150" s="48">
        <v>0</v>
      </c>
      <c r="H150" s="44">
        <v>800</v>
      </c>
      <c r="I150" s="44">
        <v>200</v>
      </c>
      <c r="J150" s="44">
        <v>0</v>
      </c>
      <c r="K150" s="48">
        <v>585</v>
      </c>
      <c r="L150" s="49">
        <v>70616.399999999994</v>
      </c>
      <c r="M150" s="49">
        <v>24900</v>
      </c>
      <c r="N150" s="10">
        <v>70068.600000000006</v>
      </c>
      <c r="O150" s="10">
        <v>0</v>
      </c>
      <c r="P150" s="10">
        <v>19920</v>
      </c>
      <c r="Q150" s="10">
        <v>4980</v>
      </c>
      <c r="R150" s="10">
        <v>0</v>
      </c>
      <c r="S150" s="10">
        <v>14566.5</v>
      </c>
      <c r="T150" s="50">
        <f t="shared" si="8"/>
        <v>5884.7</v>
      </c>
      <c r="U150" s="50">
        <f t="shared" si="8"/>
        <v>2075</v>
      </c>
      <c r="V150" s="50">
        <f t="shared" si="8"/>
        <v>5839.05</v>
      </c>
      <c r="W150" s="50">
        <f t="shared" si="7"/>
        <v>0</v>
      </c>
      <c r="X150" s="50">
        <f t="shared" si="7"/>
        <v>1660</v>
      </c>
      <c r="Y150" s="50">
        <f t="shared" si="7"/>
        <v>415</v>
      </c>
      <c r="Z150" s="50">
        <f t="shared" si="7"/>
        <v>0</v>
      </c>
      <c r="AA150" s="50">
        <f t="shared" si="7"/>
        <v>1213.875</v>
      </c>
      <c r="AB150" s="53">
        <f t="shared" si="9"/>
        <v>17087.625</v>
      </c>
      <c r="AC150" s="66" t="str">
        <f>VLOOKUP(ПРОДАЖИ!C:C,'ИЗ ОСНОВЫ НОМЕНКЛАТУР'!D:E,2,0)</f>
        <v>Кромочные материалы</v>
      </c>
      <c r="AD150" s="66" t="str">
        <f>VLOOKUP(C:C,'ИЗ ОСНОВЫ НОМЕНКЛАТУР'!D:F,3,0)</f>
        <v>Кромка ПВХ Китай</v>
      </c>
      <c r="AE150" s="66" t="str">
        <f>VLOOKUP(C:C,'ИЗ ОСНОВЫ НОМЕНКЛАТУР'!D:H,5,0)</f>
        <v>B</v>
      </c>
    </row>
    <row r="151" spans="1:31" ht="9.6" customHeight="1" x14ac:dyDescent="0.2">
      <c r="A151" s="45" t="s">
        <v>5</v>
      </c>
      <c r="B151" s="11"/>
      <c r="C151" s="11" t="s">
        <v>153</v>
      </c>
      <c r="D151" s="44">
        <v>2889</v>
      </c>
      <c r="E151" s="44">
        <v>0</v>
      </c>
      <c r="F151" s="48">
        <v>6532</v>
      </c>
      <c r="G151" s="48">
        <v>144</v>
      </c>
      <c r="H151" s="44">
        <v>2080</v>
      </c>
      <c r="I151" s="44">
        <v>1200</v>
      </c>
      <c r="J151" s="44">
        <v>0</v>
      </c>
      <c r="K151" s="48">
        <v>0</v>
      </c>
      <c r="L151" s="49">
        <v>55108.26</v>
      </c>
      <c r="M151" s="49">
        <v>0</v>
      </c>
      <c r="N151" s="10">
        <v>121271.58</v>
      </c>
      <c r="O151" s="10">
        <v>2620.8000000000002</v>
      </c>
      <c r="P151" s="10">
        <v>39520</v>
      </c>
      <c r="Q151" s="10">
        <v>22800</v>
      </c>
      <c r="R151" s="10">
        <v>0</v>
      </c>
      <c r="S151" s="10">
        <v>0</v>
      </c>
      <c r="T151" s="50">
        <f t="shared" si="8"/>
        <v>4592.3550000000005</v>
      </c>
      <c r="U151" s="50">
        <f t="shared" si="8"/>
        <v>0</v>
      </c>
      <c r="V151" s="50">
        <f t="shared" si="8"/>
        <v>10105.965</v>
      </c>
      <c r="W151" s="50">
        <f t="shared" si="7"/>
        <v>218.4</v>
      </c>
      <c r="X151" s="50">
        <f t="shared" si="7"/>
        <v>3293.3333333333335</v>
      </c>
      <c r="Y151" s="50">
        <f t="shared" si="7"/>
        <v>1900</v>
      </c>
      <c r="Z151" s="50">
        <f t="shared" si="7"/>
        <v>0</v>
      </c>
      <c r="AA151" s="50">
        <f t="shared" si="7"/>
        <v>0</v>
      </c>
      <c r="AB151" s="53">
        <f t="shared" si="9"/>
        <v>20110.053333333333</v>
      </c>
      <c r="AC151" s="66" t="str">
        <f>VLOOKUP(ПРОДАЖИ!C:C,'ИЗ ОСНОВЫ НОМЕНКЛАТУР'!D:E,2,0)</f>
        <v>Кромочные материалы</v>
      </c>
      <c r="AD151" s="66" t="str">
        <f>VLOOKUP(C:C,'ИЗ ОСНОВЫ НОМЕНКЛАТУР'!D:F,3,0)</f>
        <v>Кромка ПВХ Китай</v>
      </c>
      <c r="AE151" s="66" t="str">
        <f>VLOOKUP(C:C,'ИЗ ОСНОВЫ НОМЕНКЛАТУР'!D:H,5,0)</f>
        <v>B</v>
      </c>
    </row>
    <row r="152" spans="1:31" ht="9.6" customHeight="1" x14ac:dyDescent="0.2">
      <c r="A152" s="45" t="s">
        <v>5</v>
      </c>
      <c r="B152" s="11"/>
      <c r="C152" s="11" t="s">
        <v>154</v>
      </c>
      <c r="D152" s="44">
        <v>3407</v>
      </c>
      <c r="E152" s="44">
        <v>0</v>
      </c>
      <c r="F152" s="48">
        <v>5181</v>
      </c>
      <c r="G152" s="48">
        <v>0</v>
      </c>
      <c r="H152" s="44">
        <v>1320</v>
      </c>
      <c r="I152" s="44">
        <v>1200</v>
      </c>
      <c r="J152" s="44">
        <v>200</v>
      </c>
      <c r="K152" s="48">
        <v>350</v>
      </c>
      <c r="L152" s="49">
        <v>94003.44</v>
      </c>
      <c r="M152" s="49">
        <v>0</v>
      </c>
      <c r="N152" s="10">
        <v>141210.51999999999</v>
      </c>
      <c r="O152" s="10">
        <v>0</v>
      </c>
      <c r="P152" s="10">
        <v>35232.57</v>
      </c>
      <c r="Q152" s="10">
        <v>32076</v>
      </c>
      <c r="R152" s="10">
        <v>5977.89</v>
      </c>
      <c r="S152" s="10">
        <v>10462.5</v>
      </c>
      <c r="T152" s="50">
        <f t="shared" si="8"/>
        <v>7833.62</v>
      </c>
      <c r="U152" s="50">
        <f t="shared" si="8"/>
        <v>0</v>
      </c>
      <c r="V152" s="50">
        <f t="shared" si="8"/>
        <v>11767.543333333333</v>
      </c>
      <c r="W152" s="50">
        <f t="shared" si="7"/>
        <v>0</v>
      </c>
      <c r="X152" s="50">
        <f t="shared" si="7"/>
        <v>2936.0475000000001</v>
      </c>
      <c r="Y152" s="50">
        <f t="shared" si="7"/>
        <v>2673</v>
      </c>
      <c r="Z152" s="50">
        <f t="shared" si="7"/>
        <v>498.15750000000003</v>
      </c>
      <c r="AA152" s="50">
        <f t="shared" si="7"/>
        <v>871.875</v>
      </c>
      <c r="AB152" s="53">
        <f t="shared" si="9"/>
        <v>26580.243333333336</v>
      </c>
      <c r="AC152" s="66" t="str">
        <f>VLOOKUP(ПРОДАЖИ!C:C,'ИЗ ОСНОВЫ НОМЕНКЛАТУР'!D:E,2,0)</f>
        <v>Кромочные материалы</v>
      </c>
      <c r="AD152" s="66" t="str">
        <f>VLOOKUP(C:C,'ИЗ ОСНОВЫ НОМЕНКЛАТУР'!D:F,3,0)</f>
        <v>Кромка ПВХ Китай</v>
      </c>
      <c r="AE152" s="66" t="str">
        <f>VLOOKUP(C:C,'ИЗ ОСНОВЫ НОМЕНКЛАТУР'!D:H,5,0)</f>
        <v>B</v>
      </c>
    </row>
    <row r="153" spans="1:31" ht="9.6" customHeight="1" x14ac:dyDescent="0.2">
      <c r="A153" s="45" t="s">
        <v>5</v>
      </c>
      <c r="B153" s="11"/>
      <c r="C153" s="11" t="s">
        <v>155</v>
      </c>
      <c r="D153" s="44">
        <v>3595</v>
      </c>
      <c r="E153" s="44">
        <v>0</v>
      </c>
      <c r="F153" s="48">
        <v>1130</v>
      </c>
      <c r="G153" s="48">
        <v>0</v>
      </c>
      <c r="H153" s="44">
        <v>1539</v>
      </c>
      <c r="I153" s="44">
        <v>800</v>
      </c>
      <c r="J153" s="44">
        <v>0</v>
      </c>
      <c r="K153" s="48">
        <v>1901</v>
      </c>
      <c r="L153" s="49">
        <v>107961.04</v>
      </c>
      <c r="M153" s="49">
        <v>0</v>
      </c>
      <c r="N153" s="10">
        <v>36940.51</v>
      </c>
      <c r="O153" s="10">
        <v>0</v>
      </c>
      <c r="P153" s="10">
        <v>45732.59</v>
      </c>
      <c r="Q153" s="10">
        <v>23772.639999999999</v>
      </c>
      <c r="R153" s="10">
        <v>0</v>
      </c>
      <c r="S153" s="10">
        <v>53037.2</v>
      </c>
      <c r="T153" s="50">
        <f t="shared" si="8"/>
        <v>8996.7533333333322</v>
      </c>
      <c r="U153" s="50">
        <f t="shared" si="8"/>
        <v>0</v>
      </c>
      <c r="V153" s="50">
        <f t="shared" si="8"/>
        <v>3078.3758333333335</v>
      </c>
      <c r="W153" s="50">
        <f t="shared" si="7"/>
        <v>0</v>
      </c>
      <c r="X153" s="50">
        <f t="shared" si="7"/>
        <v>3811.0491666666662</v>
      </c>
      <c r="Y153" s="50">
        <f t="shared" si="7"/>
        <v>1981.0533333333333</v>
      </c>
      <c r="Z153" s="50">
        <f t="shared" si="7"/>
        <v>0</v>
      </c>
      <c r="AA153" s="50">
        <f t="shared" si="7"/>
        <v>4419.7666666666664</v>
      </c>
      <c r="AB153" s="53">
        <f t="shared" si="9"/>
        <v>22286.998333333333</v>
      </c>
      <c r="AC153" s="66" t="str">
        <f>VLOOKUP(ПРОДАЖИ!C:C,'ИЗ ОСНОВЫ НОМЕНКЛАТУР'!D:E,2,0)</f>
        <v>Кромочные материалы</v>
      </c>
      <c r="AD153" s="66" t="str">
        <f>VLOOKUP(C:C,'ИЗ ОСНОВЫ НОМЕНКЛАТУР'!D:F,3,0)</f>
        <v>Кромка ПВХ Китай</v>
      </c>
      <c r="AE153" s="66" t="str">
        <f>VLOOKUP(C:C,'ИЗ ОСНОВЫ НОМЕНКЛАТУР'!D:H,5,0)</f>
        <v>B</v>
      </c>
    </row>
    <row r="154" spans="1:31" ht="9.6" customHeight="1" x14ac:dyDescent="0.2">
      <c r="A154" s="45" t="s">
        <v>5</v>
      </c>
      <c r="B154" s="11"/>
      <c r="C154" s="11" t="s">
        <v>156</v>
      </c>
      <c r="D154" s="44">
        <v>1900</v>
      </c>
      <c r="E154" s="44">
        <v>0</v>
      </c>
      <c r="F154" s="48">
        <v>1296</v>
      </c>
      <c r="G154" s="48">
        <v>0</v>
      </c>
      <c r="H154" s="44">
        <v>1890</v>
      </c>
      <c r="I154" s="44">
        <v>1400</v>
      </c>
      <c r="J154" s="44">
        <v>0</v>
      </c>
      <c r="K154" s="48">
        <v>2935</v>
      </c>
      <c r="L154" s="49">
        <v>56076.28</v>
      </c>
      <c r="M154" s="49">
        <v>0</v>
      </c>
      <c r="N154" s="10">
        <v>38993.019999999997</v>
      </c>
      <c r="O154" s="10">
        <v>0</v>
      </c>
      <c r="P154" s="10">
        <v>55547.1</v>
      </c>
      <c r="Q154" s="10">
        <v>41146</v>
      </c>
      <c r="R154" s="10">
        <v>0</v>
      </c>
      <c r="S154" s="10">
        <v>78910.45</v>
      </c>
      <c r="T154" s="50">
        <f t="shared" si="8"/>
        <v>4673.0233333333335</v>
      </c>
      <c r="U154" s="50">
        <f t="shared" si="8"/>
        <v>0</v>
      </c>
      <c r="V154" s="50">
        <f t="shared" si="8"/>
        <v>3249.4183333333331</v>
      </c>
      <c r="W154" s="50">
        <f t="shared" si="7"/>
        <v>0</v>
      </c>
      <c r="X154" s="50">
        <f t="shared" si="7"/>
        <v>4628.9250000000002</v>
      </c>
      <c r="Y154" s="50">
        <f t="shared" si="7"/>
        <v>3428.8333333333335</v>
      </c>
      <c r="Z154" s="50">
        <f t="shared" si="7"/>
        <v>0</v>
      </c>
      <c r="AA154" s="50">
        <f t="shared" si="7"/>
        <v>6575.8708333333334</v>
      </c>
      <c r="AB154" s="53">
        <f t="shared" si="9"/>
        <v>22556.070833333335</v>
      </c>
      <c r="AC154" s="66" t="str">
        <f>VLOOKUP(ПРОДАЖИ!C:C,'ИЗ ОСНОВЫ НОМЕНКЛАТУР'!D:E,2,0)</f>
        <v>Кромочные материалы</v>
      </c>
      <c r="AD154" s="66" t="str">
        <f>VLOOKUP(C:C,'ИЗ ОСНОВЫ НОМЕНКЛАТУР'!D:F,3,0)</f>
        <v>Кромка ПВХ Китай</v>
      </c>
      <c r="AE154" s="66" t="str">
        <f>VLOOKUP(C:C,'ИЗ ОСНОВЫ НОМЕНКЛАТУР'!D:H,5,0)</f>
        <v>B</v>
      </c>
    </row>
    <row r="155" spans="1:31" ht="9.6" customHeight="1" x14ac:dyDescent="0.2">
      <c r="A155" s="45" t="s">
        <v>5</v>
      </c>
      <c r="B155" s="11"/>
      <c r="C155" s="11" t="s">
        <v>157</v>
      </c>
      <c r="D155" s="44">
        <v>3812</v>
      </c>
      <c r="E155" s="44">
        <v>0</v>
      </c>
      <c r="F155" s="48">
        <v>1361</v>
      </c>
      <c r="G155" s="48">
        <v>716</v>
      </c>
      <c r="H155" s="44">
        <v>1346</v>
      </c>
      <c r="I155" s="44">
        <v>400</v>
      </c>
      <c r="J155" s="44">
        <v>0</v>
      </c>
      <c r="K155" s="48">
        <v>1379</v>
      </c>
      <c r="L155" s="49">
        <v>114738.53</v>
      </c>
      <c r="M155" s="49">
        <v>0</v>
      </c>
      <c r="N155" s="10">
        <v>46542.5</v>
      </c>
      <c r="O155" s="10">
        <v>20742.34</v>
      </c>
      <c r="P155" s="10">
        <v>41834.959999999999</v>
      </c>
      <c r="Q155" s="10">
        <v>12432.38</v>
      </c>
      <c r="R155" s="10">
        <v>0</v>
      </c>
      <c r="S155" s="10">
        <v>38432.730000000003</v>
      </c>
      <c r="T155" s="50">
        <f t="shared" si="8"/>
        <v>9561.5441666666666</v>
      </c>
      <c r="U155" s="50">
        <f t="shared" si="8"/>
        <v>0</v>
      </c>
      <c r="V155" s="50">
        <f t="shared" si="8"/>
        <v>3878.5416666666665</v>
      </c>
      <c r="W155" s="50">
        <f t="shared" si="7"/>
        <v>1728.5283333333334</v>
      </c>
      <c r="X155" s="50">
        <f t="shared" si="7"/>
        <v>3486.2466666666664</v>
      </c>
      <c r="Y155" s="50">
        <f t="shared" si="7"/>
        <v>1036.0316666666665</v>
      </c>
      <c r="Z155" s="50">
        <f t="shared" si="7"/>
        <v>0</v>
      </c>
      <c r="AA155" s="50">
        <f t="shared" si="7"/>
        <v>3202.7275000000004</v>
      </c>
      <c r="AB155" s="53">
        <f t="shared" si="9"/>
        <v>22893.62</v>
      </c>
      <c r="AC155" s="66" t="str">
        <f>VLOOKUP(ПРОДАЖИ!C:C,'ИЗ ОСНОВЫ НОМЕНКЛАТУР'!D:E,2,0)</f>
        <v>Кромочные материалы</v>
      </c>
      <c r="AD155" s="66" t="str">
        <f>VLOOKUP(C:C,'ИЗ ОСНОВЫ НОМЕНКЛАТУР'!D:F,3,0)</f>
        <v>Кромка ПВХ Китай</v>
      </c>
      <c r="AE155" s="66" t="str">
        <f>VLOOKUP(C:C,'ИЗ ОСНОВЫ НОМЕНКЛАТУР'!D:H,5,0)</f>
        <v>B</v>
      </c>
    </row>
    <row r="156" spans="1:31" ht="9.6" customHeight="1" x14ac:dyDescent="0.2">
      <c r="A156" s="45" t="s">
        <v>5</v>
      </c>
      <c r="B156" s="11"/>
      <c r="C156" s="11" t="s">
        <v>158</v>
      </c>
      <c r="D156" s="44">
        <v>5099</v>
      </c>
      <c r="E156" s="44">
        <v>0</v>
      </c>
      <c r="F156" s="48">
        <v>2000</v>
      </c>
      <c r="G156" s="48">
        <v>0</v>
      </c>
      <c r="H156" s="44">
        <v>0</v>
      </c>
      <c r="I156" s="44">
        <v>0</v>
      </c>
      <c r="J156" s="44">
        <v>0</v>
      </c>
      <c r="K156" s="48">
        <v>0</v>
      </c>
      <c r="L156" s="49">
        <v>104745.33</v>
      </c>
      <c r="M156" s="49">
        <v>0</v>
      </c>
      <c r="N156" s="10">
        <v>41596.370000000003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50">
        <f t="shared" si="8"/>
        <v>8728.7775000000001</v>
      </c>
      <c r="U156" s="50">
        <f t="shared" si="8"/>
        <v>0</v>
      </c>
      <c r="V156" s="50">
        <f t="shared" si="8"/>
        <v>3466.3641666666667</v>
      </c>
      <c r="W156" s="50">
        <f t="shared" si="7"/>
        <v>0</v>
      </c>
      <c r="X156" s="50">
        <f t="shared" si="7"/>
        <v>0</v>
      </c>
      <c r="Y156" s="50">
        <f t="shared" si="7"/>
        <v>0</v>
      </c>
      <c r="Z156" s="50">
        <f t="shared" si="7"/>
        <v>0</v>
      </c>
      <c r="AA156" s="50">
        <f t="shared" si="7"/>
        <v>0</v>
      </c>
      <c r="AB156" s="53">
        <f t="shared" si="9"/>
        <v>12195.141666666666</v>
      </c>
      <c r="AC156" s="66" t="str">
        <f>VLOOKUP(ПРОДАЖИ!C:C,'ИЗ ОСНОВЫ НОМЕНКЛАТУР'!D:E,2,0)</f>
        <v>Кромочные материалы</v>
      </c>
      <c r="AD156" s="66" t="str">
        <f>VLOOKUP(C:C,'ИЗ ОСНОВЫ НОМЕНКЛАТУР'!D:F,3,0)</f>
        <v>Кромка ПВХ Китай</v>
      </c>
      <c r="AE156" s="66" t="str">
        <f>VLOOKUP(C:C,'ИЗ ОСНОВЫ НОМЕНКЛАТУР'!D:H,5,0)</f>
        <v>C</v>
      </c>
    </row>
    <row r="157" spans="1:31" ht="9.6" customHeight="1" x14ac:dyDescent="0.2">
      <c r="A157" s="45" t="s">
        <v>5</v>
      </c>
      <c r="B157" s="11"/>
      <c r="C157" s="11" t="s">
        <v>159</v>
      </c>
      <c r="D157" s="44">
        <v>3071</v>
      </c>
      <c r="E157" s="44">
        <v>0</v>
      </c>
      <c r="F157" s="48">
        <v>913</v>
      </c>
      <c r="G157" s="48">
        <v>0</v>
      </c>
      <c r="H157" s="44">
        <v>900</v>
      </c>
      <c r="I157" s="44">
        <v>0</v>
      </c>
      <c r="J157" s="44">
        <v>0</v>
      </c>
      <c r="K157" s="48">
        <v>5349</v>
      </c>
      <c r="L157" s="49">
        <v>62588.59</v>
      </c>
      <c r="M157" s="49">
        <v>0</v>
      </c>
      <c r="N157" s="10">
        <v>17967.84</v>
      </c>
      <c r="O157" s="10">
        <v>0</v>
      </c>
      <c r="P157" s="10">
        <v>17712</v>
      </c>
      <c r="Q157" s="10">
        <v>0</v>
      </c>
      <c r="R157" s="10">
        <v>0</v>
      </c>
      <c r="S157" s="10">
        <v>109849.63</v>
      </c>
      <c r="T157" s="50">
        <f t="shared" si="8"/>
        <v>5215.7158333333327</v>
      </c>
      <c r="U157" s="50">
        <f t="shared" si="8"/>
        <v>0</v>
      </c>
      <c r="V157" s="50">
        <f t="shared" si="8"/>
        <v>1497.32</v>
      </c>
      <c r="W157" s="50">
        <f t="shared" si="7"/>
        <v>0</v>
      </c>
      <c r="X157" s="50">
        <f t="shared" si="7"/>
        <v>1476</v>
      </c>
      <c r="Y157" s="50">
        <f t="shared" si="7"/>
        <v>0</v>
      </c>
      <c r="Z157" s="50">
        <f t="shared" si="7"/>
        <v>0</v>
      </c>
      <c r="AA157" s="50">
        <f t="shared" si="7"/>
        <v>9154.1358333333337</v>
      </c>
      <c r="AB157" s="53">
        <f t="shared" si="9"/>
        <v>17343.171666666665</v>
      </c>
      <c r="AC157" s="66" t="str">
        <f>VLOOKUP(ПРОДАЖИ!C:C,'ИЗ ОСНОВЫ НОМЕНКЛАТУР'!D:E,2,0)</f>
        <v>Кромочные материалы</v>
      </c>
      <c r="AD157" s="66" t="str">
        <f>VLOOKUP(C:C,'ИЗ ОСНОВЫ НОМЕНКЛАТУР'!D:F,3,0)</f>
        <v>Кромка ПВХ Китай</v>
      </c>
      <c r="AE157" s="66" t="str">
        <f>VLOOKUP(C:C,'ИЗ ОСНОВЫ НОМЕНКЛАТУР'!D:H,5,0)</f>
        <v>B</v>
      </c>
    </row>
    <row r="158" spans="1:31" ht="9.6" customHeight="1" x14ac:dyDescent="0.2">
      <c r="A158" s="45" t="s">
        <v>5</v>
      </c>
      <c r="B158" s="11"/>
      <c r="C158" s="11" t="s">
        <v>160</v>
      </c>
      <c r="D158" s="44">
        <v>4169</v>
      </c>
      <c r="E158" s="44">
        <v>0</v>
      </c>
      <c r="F158" s="48">
        <v>917</v>
      </c>
      <c r="G158" s="48">
        <v>165</v>
      </c>
      <c r="H158" s="44">
        <v>275</v>
      </c>
      <c r="I158" s="44">
        <v>600</v>
      </c>
      <c r="J158" s="44">
        <v>0</v>
      </c>
      <c r="K158" s="48">
        <v>1956</v>
      </c>
      <c r="L158" s="49">
        <v>117474.91</v>
      </c>
      <c r="M158" s="49">
        <v>0</v>
      </c>
      <c r="N158" s="10">
        <v>28119.25</v>
      </c>
      <c r="O158" s="10">
        <v>5010.8</v>
      </c>
      <c r="P158" s="10">
        <v>7935.12</v>
      </c>
      <c r="Q158" s="10">
        <v>18320.3</v>
      </c>
      <c r="R158" s="10">
        <v>0</v>
      </c>
      <c r="S158" s="10">
        <v>57494.32</v>
      </c>
      <c r="T158" s="50">
        <f t="shared" si="8"/>
        <v>9789.5758333333342</v>
      </c>
      <c r="U158" s="50">
        <f t="shared" si="8"/>
        <v>0</v>
      </c>
      <c r="V158" s="50">
        <f t="shared" si="8"/>
        <v>2343.2708333333335</v>
      </c>
      <c r="W158" s="50">
        <f t="shared" si="7"/>
        <v>417.56666666666666</v>
      </c>
      <c r="X158" s="50">
        <f t="shared" si="7"/>
        <v>661.26</v>
      </c>
      <c r="Y158" s="50">
        <f t="shared" si="7"/>
        <v>1526.6916666666666</v>
      </c>
      <c r="Z158" s="50">
        <f t="shared" si="7"/>
        <v>0</v>
      </c>
      <c r="AA158" s="50">
        <f t="shared" si="7"/>
        <v>4791.1933333333336</v>
      </c>
      <c r="AB158" s="53">
        <f t="shared" si="9"/>
        <v>19529.558333333334</v>
      </c>
      <c r="AC158" s="66" t="str">
        <f>VLOOKUP(ПРОДАЖИ!C:C,'ИЗ ОСНОВЫ НОМЕНКЛАТУР'!D:E,2,0)</f>
        <v>Кромочные материалы</v>
      </c>
      <c r="AD158" s="66" t="str">
        <f>VLOOKUP(C:C,'ИЗ ОСНОВЫ НОМЕНКЛАТУР'!D:F,3,0)</f>
        <v>Кромка ПВХ Китай</v>
      </c>
      <c r="AE158" s="66" t="str">
        <f>VLOOKUP(C:C,'ИЗ ОСНОВЫ НОМЕНКЛАТУР'!D:H,5,0)</f>
        <v>C</v>
      </c>
    </row>
    <row r="159" spans="1:31" ht="9.6" customHeight="1" x14ac:dyDescent="0.2">
      <c r="A159" s="45" t="s">
        <v>5</v>
      </c>
      <c r="B159" s="11"/>
      <c r="C159" s="11" t="s">
        <v>161</v>
      </c>
      <c r="D159" s="44">
        <v>4328</v>
      </c>
      <c r="E159" s="44">
        <v>0</v>
      </c>
      <c r="F159" s="48">
        <v>461</v>
      </c>
      <c r="G159" s="48">
        <v>98</v>
      </c>
      <c r="H159" s="44">
        <v>1794</v>
      </c>
      <c r="I159" s="44">
        <v>0</v>
      </c>
      <c r="J159" s="44">
        <v>0</v>
      </c>
      <c r="K159" s="48">
        <v>1783</v>
      </c>
      <c r="L159" s="49">
        <v>134280.67000000001</v>
      </c>
      <c r="M159" s="49">
        <v>0</v>
      </c>
      <c r="N159" s="10">
        <v>15270.64</v>
      </c>
      <c r="O159" s="10">
        <v>3381.64</v>
      </c>
      <c r="P159" s="10">
        <v>58167.77</v>
      </c>
      <c r="Q159" s="10">
        <v>0</v>
      </c>
      <c r="R159" s="10">
        <v>0</v>
      </c>
      <c r="S159" s="10">
        <v>51138.68</v>
      </c>
      <c r="T159" s="50">
        <f t="shared" si="8"/>
        <v>11190.055833333334</v>
      </c>
      <c r="U159" s="50">
        <f t="shared" si="8"/>
        <v>0</v>
      </c>
      <c r="V159" s="50">
        <f t="shared" si="8"/>
        <v>1272.5533333333333</v>
      </c>
      <c r="W159" s="50">
        <f t="shared" si="7"/>
        <v>281.80333333333334</v>
      </c>
      <c r="X159" s="50">
        <f t="shared" si="7"/>
        <v>4847.3141666666661</v>
      </c>
      <c r="Y159" s="50">
        <f t="shared" si="7"/>
        <v>0</v>
      </c>
      <c r="Z159" s="50">
        <f t="shared" si="7"/>
        <v>0</v>
      </c>
      <c r="AA159" s="50">
        <f t="shared" si="7"/>
        <v>4261.5566666666664</v>
      </c>
      <c r="AB159" s="53">
        <f t="shared" si="9"/>
        <v>21853.283333333333</v>
      </c>
      <c r="AC159" s="66" t="str">
        <f>VLOOKUP(ПРОДАЖИ!C:C,'ИЗ ОСНОВЫ НОМЕНКЛАТУР'!D:E,2,0)</f>
        <v>Кромочные материалы</v>
      </c>
      <c r="AD159" s="66" t="str">
        <f>VLOOKUP(C:C,'ИЗ ОСНОВЫ НОМЕНКЛАТУР'!D:F,3,0)</f>
        <v>Кромка ПВХ Китай</v>
      </c>
      <c r="AE159" s="66" t="str">
        <f>VLOOKUP(C:C,'ИЗ ОСНОВЫ НОМЕНКЛАТУР'!D:H,5,0)</f>
        <v>B</v>
      </c>
    </row>
    <row r="160" spans="1:31" ht="9.6" customHeight="1" x14ac:dyDescent="0.2">
      <c r="A160" s="45" t="s">
        <v>5</v>
      </c>
      <c r="B160" s="11"/>
      <c r="C160" s="11" t="s">
        <v>162</v>
      </c>
      <c r="D160" s="44">
        <v>1174</v>
      </c>
      <c r="E160" s="44">
        <v>0</v>
      </c>
      <c r="F160" s="48">
        <v>0</v>
      </c>
      <c r="G160" s="48">
        <v>0</v>
      </c>
      <c r="H160" s="44">
        <v>2986</v>
      </c>
      <c r="I160" s="44">
        <v>1600</v>
      </c>
      <c r="J160" s="44">
        <v>0</v>
      </c>
      <c r="K160" s="48">
        <v>0</v>
      </c>
      <c r="L160" s="49">
        <v>30993.599999999999</v>
      </c>
      <c r="M160" s="49">
        <v>0</v>
      </c>
      <c r="N160" s="10">
        <v>0</v>
      </c>
      <c r="O160" s="10">
        <v>0</v>
      </c>
      <c r="P160" s="10">
        <v>78830.399999999994</v>
      </c>
      <c r="Q160" s="10">
        <v>42240</v>
      </c>
      <c r="R160" s="10">
        <v>0</v>
      </c>
      <c r="S160" s="10">
        <v>0</v>
      </c>
      <c r="T160" s="50">
        <f t="shared" si="8"/>
        <v>2582.7999999999997</v>
      </c>
      <c r="U160" s="50">
        <f t="shared" si="8"/>
        <v>0</v>
      </c>
      <c r="V160" s="50">
        <f t="shared" si="8"/>
        <v>0</v>
      </c>
      <c r="W160" s="50">
        <f t="shared" si="7"/>
        <v>0</v>
      </c>
      <c r="X160" s="50">
        <f t="shared" si="7"/>
        <v>6569.2</v>
      </c>
      <c r="Y160" s="50">
        <f t="shared" si="7"/>
        <v>3520</v>
      </c>
      <c r="Z160" s="50">
        <f t="shared" si="7"/>
        <v>0</v>
      </c>
      <c r="AA160" s="50">
        <f t="shared" si="7"/>
        <v>0</v>
      </c>
      <c r="AB160" s="53">
        <f t="shared" si="9"/>
        <v>12672</v>
      </c>
      <c r="AC160" s="66" t="str">
        <f>VLOOKUP(ПРОДАЖИ!C:C,'ИЗ ОСНОВЫ НОМЕНКЛАТУР'!D:E,2,0)</f>
        <v>Кромочные материалы</v>
      </c>
      <c r="AD160" s="66" t="str">
        <f>VLOOKUP(C:C,'ИЗ ОСНОВЫ НОМЕНКЛАТУР'!D:F,3,0)</f>
        <v>Кромка ПВХ Китай</v>
      </c>
      <c r="AE160" s="66" t="str">
        <f>VLOOKUP(C:C,'ИЗ ОСНОВЫ НОМЕНКЛАТУР'!D:H,5,0)</f>
        <v>B</v>
      </c>
    </row>
    <row r="161" spans="1:31" ht="9.6" customHeight="1" x14ac:dyDescent="0.2">
      <c r="A161" s="45" t="s">
        <v>5</v>
      </c>
      <c r="B161" s="11"/>
      <c r="C161" s="11" t="s">
        <v>163</v>
      </c>
      <c r="D161" s="44">
        <v>235</v>
      </c>
      <c r="E161" s="44">
        <v>0</v>
      </c>
      <c r="F161" s="48">
        <v>0</v>
      </c>
      <c r="G161" s="48">
        <v>0</v>
      </c>
      <c r="H161" s="44">
        <v>3615</v>
      </c>
      <c r="I161" s="44">
        <v>800</v>
      </c>
      <c r="J161" s="44">
        <v>0</v>
      </c>
      <c r="K161" s="48">
        <v>0</v>
      </c>
      <c r="L161" s="49">
        <v>5640</v>
      </c>
      <c r="M161" s="49">
        <v>0</v>
      </c>
      <c r="N161" s="10">
        <v>0</v>
      </c>
      <c r="O161" s="10">
        <v>0</v>
      </c>
      <c r="P161" s="10">
        <v>87115.14</v>
      </c>
      <c r="Q161" s="10">
        <v>19258.82</v>
      </c>
      <c r="R161" s="10">
        <v>0</v>
      </c>
      <c r="S161" s="10">
        <v>0</v>
      </c>
      <c r="T161" s="50">
        <f t="shared" si="8"/>
        <v>470</v>
      </c>
      <c r="U161" s="50">
        <f t="shared" si="8"/>
        <v>0</v>
      </c>
      <c r="V161" s="50">
        <f t="shared" si="8"/>
        <v>0</v>
      </c>
      <c r="W161" s="50">
        <f t="shared" si="7"/>
        <v>0</v>
      </c>
      <c r="X161" s="50">
        <f t="shared" si="7"/>
        <v>7259.5950000000003</v>
      </c>
      <c r="Y161" s="50">
        <f t="shared" si="7"/>
        <v>1604.9016666666666</v>
      </c>
      <c r="Z161" s="50">
        <f t="shared" si="7"/>
        <v>0</v>
      </c>
      <c r="AA161" s="50">
        <f t="shared" si="7"/>
        <v>0</v>
      </c>
      <c r="AB161" s="53">
        <f t="shared" si="9"/>
        <v>9334.496666666666</v>
      </c>
      <c r="AC161" s="66" t="str">
        <f>VLOOKUP(ПРОДАЖИ!C:C,'ИЗ ОСНОВЫ НОМЕНКЛАТУР'!D:E,2,0)</f>
        <v>Кромочные материалы</v>
      </c>
      <c r="AD161" s="66" t="str">
        <f>VLOOKUP(C:C,'ИЗ ОСНОВЫ НОМЕНКЛАТУР'!D:F,3,0)</f>
        <v>Кромка ПВХ Китай</v>
      </c>
      <c r="AE161" s="66" t="str">
        <f>VLOOKUP(C:C,'ИЗ ОСНОВЫ НОМЕНКЛАТУР'!D:H,5,0)</f>
        <v>B</v>
      </c>
    </row>
    <row r="162" spans="1:31" ht="9.6" customHeight="1" x14ac:dyDescent="0.2">
      <c r="A162" s="45" t="s">
        <v>5</v>
      </c>
      <c r="B162" s="11"/>
      <c r="C162" s="11" t="s">
        <v>164</v>
      </c>
      <c r="D162" s="44">
        <v>1900</v>
      </c>
      <c r="E162" s="44">
        <v>0</v>
      </c>
      <c r="F162" s="48">
        <v>1059</v>
      </c>
      <c r="G162" s="48">
        <v>0</v>
      </c>
      <c r="H162" s="44">
        <v>3194</v>
      </c>
      <c r="I162" s="44">
        <v>1800</v>
      </c>
      <c r="J162" s="44">
        <v>0</v>
      </c>
      <c r="K162" s="48">
        <v>1000</v>
      </c>
      <c r="L162" s="49">
        <v>53705.94</v>
      </c>
      <c r="M162" s="49">
        <v>0</v>
      </c>
      <c r="N162" s="10">
        <v>32186.93</v>
      </c>
      <c r="O162" s="10">
        <v>0</v>
      </c>
      <c r="P162" s="10">
        <v>92453.68</v>
      </c>
      <c r="Q162" s="10">
        <v>52596.43</v>
      </c>
      <c r="R162" s="10">
        <v>0</v>
      </c>
      <c r="S162" s="10">
        <v>27878.32</v>
      </c>
      <c r="T162" s="50">
        <f t="shared" si="8"/>
        <v>4475.4949999999999</v>
      </c>
      <c r="U162" s="50">
        <f t="shared" si="8"/>
        <v>0</v>
      </c>
      <c r="V162" s="50">
        <f t="shared" si="8"/>
        <v>2682.2441666666668</v>
      </c>
      <c r="W162" s="50">
        <f t="shared" si="7"/>
        <v>0</v>
      </c>
      <c r="X162" s="50">
        <f t="shared" si="7"/>
        <v>7704.4733333333324</v>
      </c>
      <c r="Y162" s="50">
        <f t="shared" si="7"/>
        <v>4383.0358333333334</v>
      </c>
      <c r="Z162" s="50">
        <f t="shared" si="7"/>
        <v>0</v>
      </c>
      <c r="AA162" s="50">
        <f t="shared" si="7"/>
        <v>2323.1933333333332</v>
      </c>
      <c r="AB162" s="53">
        <f t="shared" si="9"/>
        <v>21568.441666666662</v>
      </c>
      <c r="AC162" s="66" t="str">
        <f>VLOOKUP(ПРОДАЖИ!C:C,'ИЗ ОСНОВЫ НОМЕНКЛАТУР'!D:E,2,0)</f>
        <v>Кромочные материалы</v>
      </c>
      <c r="AD162" s="66" t="str">
        <f>VLOOKUP(C:C,'ИЗ ОСНОВЫ НОМЕНКЛАТУР'!D:F,3,0)</f>
        <v>Кромка ПВХ Китай</v>
      </c>
      <c r="AE162" s="66" t="str">
        <f>VLOOKUP(C:C,'ИЗ ОСНОВЫ НОМЕНКЛАТУР'!D:H,5,0)</f>
        <v>B</v>
      </c>
    </row>
    <row r="163" spans="1:31" ht="9.6" customHeight="1" x14ac:dyDescent="0.2">
      <c r="A163" s="45" t="s">
        <v>5</v>
      </c>
      <c r="B163" s="11"/>
      <c r="C163" s="11" t="s">
        <v>165</v>
      </c>
      <c r="D163" s="44">
        <v>4694</v>
      </c>
      <c r="E163" s="44">
        <v>0</v>
      </c>
      <c r="F163" s="48">
        <v>0</v>
      </c>
      <c r="G163" s="48">
        <v>0</v>
      </c>
      <c r="H163" s="44">
        <v>0</v>
      </c>
      <c r="I163" s="44">
        <v>0</v>
      </c>
      <c r="J163" s="44">
        <v>0</v>
      </c>
      <c r="K163" s="48">
        <v>0</v>
      </c>
      <c r="L163" s="49">
        <v>114701.3</v>
      </c>
      <c r="M163" s="49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50">
        <f t="shared" si="8"/>
        <v>9558.4416666666675</v>
      </c>
      <c r="U163" s="50">
        <f t="shared" si="8"/>
        <v>0</v>
      </c>
      <c r="V163" s="50">
        <f t="shared" si="8"/>
        <v>0</v>
      </c>
      <c r="W163" s="50">
        <f t="shared" si="7"/>
        <v>0</v>
      </c>
      <c r="X163" s="50">
        <f t="shared" si="7"/>
        <v>0</v>
      </c>
      <c r="Y163" s="50">
        <f t="shared" si="7"/>
        <v>0</v>
      </c>
      <c r="Z163" s="50">
        <f t="shared" si="7"/>
        <v>0</v>
      </c>
      <c r="AA163" s="50">
        <f t="shared" si="7"/>
        <v>0</v>
      </c>
      <c r="AB163" s="53">
        <f t="shared" si="9"/>
        <v>9558.4416666666675</v>
      </c>
      <c r="AC163" s="66" t="str">
        <f>VLOOKUP(ПРОДАЖИ!C:C,'ИЗ ОСНОВЫ НОМЕНКЛАТУР'!D:E,2,0)</f>
        <v>Кромочные материалы</v>
      </c>
      <c r="AD163" s="66" t="str">
        <f>VLOOKUP(C:C,'ИЗ ОСНОВЫ НОМЕНКЛАТУР'!D:F,3,0)</f>
        <v>Кромка ПВХ Китай</v>
      </c>
      <c r="AE163" s="66" t="str">
        <f>VLOOKUP(C:C,'ИЗ ОСНОВЫ НОМЕНКЛАТУР'!D:H,5,0)</f>
        <v>B</v>
      </c>
    </row>
    <row r="164" spans="1:31" ht="9.6" customHeight="1" x14ac:dyDescent="0.2">
      <c r="A164" s="45" t="s">
        <v>5</v>
      </c>
      <c r="B164" s="11"/>
      <c r="C164" s="11" t="s">
        <v>166</v>
      </c>
      <c r="D164" s="44">
        <v>5730</v>
      </c>
      <c r="E164" s="44">
        <v>1000</v>
      </c>
      <c r="F164" s="48">
        <v>1896</v>
      </c>
      <c r="G164" s="48">
        <v>0</v>
      </c>
      <c r="H164" s="44">
        <v>70</v>
      </c>
      <c r="I164" s="44">
        <v>0</v>
      </c>
      <c r="J164" s="44">
        <v>0</v>
      </c>
      <c r="K164" s="48">
        <v>0</v>
      </c>
      <c r="L164" s="49">
        <v>118324.5</v>
      </c>
      <c r="M164" s="49">
        <v>20650</v>
      </c>
      <c r="N164" s="10">
        <v>48322.41</v>
      </c>
      <c r="O164" s="10">
        <v>0</v>
      </c>
      <c r="P164" s="10">
        <v>2009.7</v>
      </c>
      <c r="Q164" s="10">
        <v>0</v>
      </c>
      <c r="R164" s="10">
        <v>0</v>
      </c>
      <c r="S164" s="10">
        <v>0</v>
      </c>
      <c r="T164" s="50">
        <f t="shared" si="8"/>
        <v>9860.375</v>
      </c>
      <c r="U164" s="50">
        <f t="shared" si="8"/>
        <v>1720.8333333333333</v>
      </c>
      <c r="V164" s="50">
        <f t="shared" si="8"/>
        <v>4026.8675000000003</v>
      </c>
      <c r="W164" s="50">
        <f t="shared" si="7"/>
        <v>0</v>
      </c>
      <c r="X164" s="50">
        <f t="shared" si="7"/>
        <v>167.47499999999999</v>
      </c>
      <c r="Y164" s="50">
        <f t="shared" si="7"/>
        <v>0</v>
      </c>
      <c r="Z164" s="50">
        <f t="shared" si="7"/>
        <v>0</v>
      </c>
      <c r="AA164" s="50">
        <f t="shared" si="7"/>
        <v>0</v>
      </c>
      <c r="AB164" s="53">
        <f t="shared" si="9"/>
        <v>15775.550833333335</v>
      </c>
      <c r="AC164" s="66" t="str">
        <f>VLOOKUP(ПРОДАЖИ!C:C,'ИЗ ОСНОВЫ НОМЕНКЛАТУР'!D:E,2,0)</f>
        <v>Кромочные материалы</v>
      </c>
      <c r="AD164" s="66" t="str">
        <f>VLOOKUP(C:C,'ИЗ ОСНОВЫ НОМЕНКЛАТУР'!D:F,3,0)</f>
        <v>Кромка ПВХ Китай</v>
      </c>
      <c r="AE164" s="66" t="str">
        <f>VLOOKUP(C:C,'ИЗ ОСНОВЫ НОМЕНКЛАТУР'!D:H,5,0)</f>
        <v>B</v>
      </c>
    </row>
    <row r="165" spans="1:31" ht="9.6" customHeight="1" x14ac:dyDescent="0.2">
      <c r="A165" s="45" t="s">
        <v>5</v>
      </c>
      <c r="B165" s="11"/>
      <c r="C165" s="11" t="s">
        <v>167</v>
      </c>
      <c r="D165" s="44">
        <v>0</v>
      </c>
      <c r="E165" s="44">
        <v>0</v>
      </c>
      <c r="F165" s="48">
        <v>30</v>
      </c>
      <c r="G165" s="48">
        <v>0</v>
      </c>
      <c r="H165" s="44">
        <v>3173</v>
      </c>
      <c r="I165" s="44">
        <v>1400</v>
      </c>
      <c r="J165" s="44">
        <v>0</v>
      </c>
      <c r="K165" s="48">
        <v>3</v>
      </c>
      <c r="L165" s="49">
        <v>0</v>
      </c>
      <c r="M165" s="49">
        <v>0</v>
      </c>
      <c r="N165" s="10">
        <v>720</v>
      </c>
      <c r="O165" s="10">
        <v>0</v>
      </c>
      <c r="P165" s="10">
        <v>78647.7</v>
      </c>
      <c r="Q165" s="10">
        <v>34860</v>
      </c>
      <c r="R165" s="10">
        <v>0</v>
      </c>
      <c r="S165" s="10">
        <v>72</v>
      </c>
      <c r="T165" s="50">
        <f t="shared" si="8"/>
        <v>0</v>
      </c>
      <c r="U165" s="50">
        <f t="shared" si="8"/>
        <v>0</v>
      </c>
      <c r="V165" s="50">
        <f t="shared" si="8"/>
        <v>60</v>
      </c>
      <c r="W165" s="50">
        <f t="shared" si="7"/>
        <v>0</v>
      </c>
      <c r="X165" s="50">
        <f t="shared" si="7"/>
        <v>6553.9749999999995</v>
      </c>
      <c r="Y165" s="50">
        <f t="shared" si="7"/>
        <v>2905</v>
      </c>
      <c r="Z165" s="50">
        <f t="shared" si="7"/>
        <v>0</v>
      </c>
      <c r="AA165" s="50">
        <f t="shared" si="7"/>
        <v>6</v>
      </c>
      <c r="AB165" s="53">
        <f t="shared" si="9"/>
        <v>9524.9749999999985</v>
      </c>
      <c r="AC165" s="66" t="str">
        <f>VLOOKUP(ПРОДАЖИ!C:C,'ИЗ ОСНОВЫ НОМЕНКЛАТУР'!D:E,2,0)</f>
        <v>Кромочные материалы</v>
      </c>
      <c r="AD165" s="66" t="str">
        <f>VLOOKUP(C:C,'ИЗ ОСНОВЫ НОМЕНКЛАТУР'!D:F,3,0)</f>
        <v>Кромка ПВХ Китай</v>
      </c>
      <c r="AE165" s="66" t="str">
        <f>VLOOKUP(C:C,'ИЗ ОСНОВЫ НОМЕНКЛАТУР'!D:H,5,0)</f>
        <v>A</v>
      </c>
    </row>
    <row r="166" spans="1:31" ht="9.6" customHeight="1" x14ac:dyDescent="0.2">
      <c r="A166" s="45" t="s">
        <v>5</v>
      </c>
      <c r="B166" s="11"/>
      <c r="C166" s="11" t="s">
        <v>168</v>
      </c>
      <c r="D166" s="44">
        <v>45</v>
      </c>
      <c r="E166" s="44">
        <v>0</v>
      </c>
      <c r="F166" s="48">
        <v>0</v>
      </c>
      <c r="G166" s="48">
        <v>0</v>
      </c>
      <c r="H166" s="44">
        <v>1443</v>
      </c>
      <c r="I166" s="44">
        <v>3100</v>
      </c>
      <c r="J166" s="44">
        <v>0</v>
      </c>
      <c r="K166" s="48">
        <v>372</v>
      </c>
      <c r="L166" s="49">
        <v>1188</v>
      </c>
      <c r="M166" s="49">
        <v>0</v>
      </c>
      <c r="N166" s="10">
        <v>0</v>
      </c>
      <c r="O166" s="10">
        <v>0</v>
      </c>
      <c r="P166" s="10">
        <v>38095.199999999997</v>
      </c>
      <c r="Q166" s="10">
        <v>81840</v>
      </c>
      <c r="R166" s="10">
        <v>0</v>
      </c>
      <c r="S166" s="10">
        <v>9820.7999999999993</v>
      </c>
      <c r="T166" s="50">
        <f t="shared" si="8"/>
        <v>99</v>
      </c>
      <c r="U166" s="50">
        <f t="shared" si="8"/>
        <v>0</v>
      </c>
      <c r="V166" s="50">
        <f t="shared" si="8"/>
        <v>0</v>
      </c>
      <c r="W166" s="50">
        <f t="shared" si="7"/>
        <v>0</v>
      </c>
      <c r="X166" s="50">
        <f t="shared" si="7"/>
        <v>3174.6</v>
      </c>
      <c r="Y166" s="50">
        <f t="shared" si="7"/>
        <v>6820</v>
      </c>
      <c r="Z166" s="50">
        <f t="shared" si="7"/>
        <v>0</v>
      </c>
      <c r="AA166" s="50">
        <f t="shared" si="7"/>
        <v>818.4</v>
      </c>
      <c r="AB166" s="53">
        <f t="shared" si="9"/>
        <v>10912</v>
      </c>
      <c r="AC166" s="66" t="str">
        <f>VLOOKUP(ПРОДАЖИ!C:C,'ИЗ ОСНОВЫ НОМЕНКЛАТУР'!D:E,2,0)</f>
        <v>Кромочные материалы</v>
      </c>
      <c r="AD166" s="66" t="str">
        <f>VLOOKUP(C:C,'ИЗ ОСНОВЫ НОМЕНКЛАТУР'!D:F,3,0)</f>
        <v>Кромка ПВХ Китай</v>
      </c>
      <c r="AE166" s="66" t="str">
        <f>VLOOKUP(C:C,'ИЗ ОСНОВЫ НОМЕНКЛАТУР'!D:H,5,0)</f>
        <v>B</v>
      </c>
    </row>
    <row r="167" spans="1:31" ht="9.6" customHeight="1" x14ac:dyDescent="0.2">
      <c r="A167" s="45" t="s">
        <v>5</v>
      </c>
      <c r="B167" s="11"/>
      <c r="C167" s="11" t="s">
        <v>169</v>
      </c>
      <c r="D167" s="44">
        <v>447</v>
      </c>
      <c r="E167" s="44">
        <v>0</v>
      </c>
      <c r="F167" s="48">
        <v>1818</v>
      </c>
      <c r="G167" s="48">
        <v>0</v>
      </c>
      <c r="H167" s="44">
        <v>0</v>
      </c>
      <c r="I167" s="44">
        <v>0</v>
      </c>
      <c r="J167" s="44">
        <v>0</v>
      </c>
      <c r="K167" s="48">
        <v>1733</v>
      </c>
      <c r="L167" s="49">
        <v>10728</v>
      </c>
      <c r="M167" s="49">
        <v>0</v>
      </c>
      <c r="N167" s="10">
        <v>43632</v>
      </c>
      <c r="O167" s="10">
        <v>0</v>
      </c>
      <c r="P167" s="10">
        <v>0</v>
      </c>
      <c r="Q167" s="10">
        <v>0</v>
      </c>
      <c r="R167" s="10">
        <v>0</v>
      </c>
      <c r="S167" s="10">
        <v>41592</v>
      </c>
      <c r="T167" s="50">
        <f t="shared" si="8"/>
        <v>894</v>
      </c>
      <c r="U167" s="50">
        <f t="shared" si="8"/>
        <v>0</v>
      </c>
      <c r="V167" s="50">
        <f t="shared" si="8"/>
        <v>3636</v>
      </c>
      <c r="W167" s="50">
        <f t="shared" si="7"/>
        <v>0</v>
      </c>
      <c r="X167" s="50">
        <f t="shared" si="7"/>
        <v>0</v>
      </c>
      <c r="Y167" s="50">
        <f t="shared" si="7"/>
        <v>0</v>
      </c>
      <c r="Z167" s="50">
        <f t="shared" si="7"/>
        <v>0</v>
      </c>
      <c r="AA167" s="50">
        <f t="shared" si="7"/>
        <v>3466</v>
      </c>
      <c r="AB167" s="53">
        <f t="shared" si="9"/>
        <v>7996</v>
      </c>
      <c r="AC167" s="66" t="str">
        <f>VLOOKUP(ПРОДАЖИ!C:C,'ИЗ ОСНОВЫ НОМЕНКЛАТУР'!D:E,2,0)</f>
        <v>Кромочные материалы</v>
      </c>
      <c r="AD167" s="66" t="str">
        <f>VLOOKUP(C:C,'ИЗ ОСНОВЫ НОМЕНКЛАТУР'!D:F,3,0)</f>
        <v>Кромка ПВХ Китай</v>
      </c>
      <c r="AE167" s="66" t="str">
        <f>VLOOKUP(C:C,'ИЗ ОСНОВЫ НОМЕНКЛАТУР'!D:H,5,0)</f>
        <v>B</v>
      </c>
    </row>
    <row r="168" spans="1:31" ht="9.6" customHeight="1" x14ac:dyDescent="0.2">
      <c r="A168" s="45" t="s">
        <v>5</v>
      </c>
      <c r="B168" s="11"/>
      <c r="C168" s="11" t="s">
        <v>170</v>
      </c>
      <c r="D168" s="44">
        <v>302</v>
      </c>
      <c r="E168" s="44">
        <v>0</v>
      </c>
      <c r="F168" s="48">
        <v>27</v>
      </c>
      <c r="G168" s="48">
        <v>0</v>
      </c>
      <c r="H168" s="44">
        <v>0</v>
      </c>
      <c r="I168" s="44">
        <v>0</v>
      </c>
      <c r="J168" s="44">
        <v>0</v>
      </c>
      <c r="K168" s="48">
        <v>3011</v>
      </c>
      <c r="L168" s="49">
        <v>7248</v>
      </c>
      <c r="M168" s="49">
        <v>0</v>
      </c>
      <c r="N168" s="10">
        <v>648</v>
      </c>
      <c r="O168" s="10">
        <v>0</v>
      </c>
      <c r="P168" s="10">
        <v>0</v>
      </c>
      <c r="Q168" s="10">
        <v>0</v>
      </c>
      <c r="R168" s="10">
        <v>0</v>
      </c>
      <c r="S168" s="10">
        <v>72264</v>
      </c>
      <c r="T168" s="50">
        <f t="shared" si="8"/>
        <v>604</v>
      </c>
      <c r="U168" s="50">
        <f t="shared" si="8"/>
        <v>0</v>
      </c>
      <c r="V168" s="50">
        <f t="shared" si="8"/>
        <v>54</v>
      </c>
      <c r="W168" s="50">
        <f t="shared" si="7"/>
        <v>0</v>
      </c>
      <c r="X168" s="50">
        <f t="shared" si="7"/>
        <v>0</v>
      </c>
      <c r="Y168" s="50">
        <f t="shared" si="7"/>
        <v>0</v>
      </c>
      <c r="Z168" s="50">
        <f t="shared" si="7"/>
        <v>0</v>
      </c>
      <c r="AA168" s="50">
        <f t="shared" si="7"/>
        <v>6022</v>
      </c>
      <c r="AB168" s="53">
        <f t="shared" si="9"/>
        <v>6680</v>
      </c>
      <c r="AC168" s="66" t="str">
        <f>VLOOKUP(ПРОДАЖИ!C:C,'ИЗ ОСНОВЫ НОМЕНКЛАТУР'!D:E,2,0)</f>
        <v>Кромочные материалы</v>
      </c>
      <c r="AD168" s="66" t="str">
        <f>VLOOKUP(C:C,'ИЗ ОСНОВЫ НОМЕНКЛАТУР'!D:F,3,0)</f>
        <v>Кромка ПВХ Китай</v>
      </c>
      <c r="AE168" s="66" t="str">
        <f>VLOOKUP(C:C,'ИЗ ОСНОВЫ НОМЕНКЛАТУР'!D:H,5,0)</f>
        <v>B</v>
      </c>
    </row>
    <row r="169" spans="1:31" ht="9.6" customHeight="1" x14ac:dyDescent="0.2">
      <c r="A169" s="45" t="s">
        <v>5</v>
      </c>
      <c r="B169" s="11"/>
      <c r="C169" s="11" t="s">
        <v>171</v>
      </c>
      <c r="D169" s="44">
        <v>0</v>
      </c>
      <c r="E169" s="44">
        <v>0</v>
      </c>
      <c r="F169" s="48">
        <v>0</v>
      </c>
      <c r="G169" s="48">
        <v>0</v>
      </c>
      <c r="H169" s="44">
        <v>400</v>
      </c>
      <c r="I169" s="44">
        <v>1600</v>
      </c>
      <c r="J169" s="44">
        <v>200</v>
      </c>
      <c r="K169" s="48">
        <v>2740</v>
      </c>
      <c r="L169" s="49">
        <v>0</v>
      </c>
      <c r="M169" s="49">
        <v>0</v>
      </c>
      <c r="N169" s="10">
        <v>0</v>
      </c>
      <c r="O169" s="10">
        <v>0</v>
      </c>
      <c r="P169" s="10">
        <v>7280</v>
      </c>
      <c r="Q169" s="10">
        <v>29120</v>
      </c>
      <c r="R169" s="10">
        <v>3640</v>
      </c>
      <c r="S169" s="10">
        <v>52358.19</v>
      </c>
      <c r="T169" s="50">
        <f t="shared" si="8"/>
        <v>0</v>
      </c>
      <c r="U169" s="50">
        <f t="shared" si="8"/>
        <v>0</v>
      </c>
      <c r="V169" s="50">
        <f t="shared" si="8"/>
        <v>0</v>
      </c>
      <c r="W169" s="50">
        <f t="shared" si="7"/>
        <v>0</v>
      </c>
      <c r="X169" s="50">
        <f t="shared" si="7"/>
        <v>606.66666666666663</v>
      </c>
      <c r="Y169" s="50">
        <f t="shared" si="7"/>
        <v>2426.6666666666665</v>
      </c>
      <c r="Z169" s="50">
        <f t="shared" si="7"/>
        <v>303.33333333333331</v>
      </c>
      <c r="AA169" s="50">
        <f t="shared" si="7"/>
        <v>4363.1824999999999</v>
      </c>
      <c r="AB169" s="53">
        <f t="shared" si="9"/>
        <v>7699.8491666666669</v>
      </c>
      <c r="AC169" s="66" t="str">
        <f>VLOOKUP(ПРОДАЖИ!C:C,'ИЗ ОСНОВЫ НОМЕНКЛАТУР'!D:E,2,0)</f>
        <v>Кромочные материалы</v>
      </c>
      <c r="AD169" s="66" t="str">
        <f>VLOOKUP(C:C,'ИЗ ОСНОВЫ НОМЕНКЛАТУР'!D:F,3,0)</f>
        <v>Кромка ПВХ Китай</v>
      </c>
      <c r="AE169" s="66" t="str">
        <f>VLOOKUP(C:C,'ИЗ ОСНОВЫ НОМЕНКЛАТУР'!D:H,5,0)</f>
        <v>B</v>
      </c>
    </row>
    <row r="170" spans="1:31" ht="9.6" customHeight="1" x14ac:dyDescent="0.2">
      <c r="A170" s="45" t="s">
        <v>5</v>
      </c>
      <c r="B170" s="11"/>
      <c r="C170" s="11" t="s">
        <v>172</v>
      </c>
      <c r="D170" s="44">
        <v>325</v>
      </c>
      <c r="E170" s="44">
        <v>0</v>
      </c>
      <c r="F170" s="48">
        <v>1000</v>
      </c>
      <c r="G170" s="48">
        <v>0</v>
      </c>
      <c r="H170" s="44">
        <v>800</v>
      </c>
      <c r="I170" s="44">
        <v>200</v>
      </c>
      <c r="J170" s="44">
        <v>0</v>
      </c>
      <c r="K170" s="48">
        <v>1028</v>
      </c>
      <c r="L170" s="49">
        <v>7800</v>
      </c>
      <c r="M170" s="49">
        <v>0</v>
      </c>
      <c r="N170" s="10">
        <v>24000</v>
      </c>
      <c r="O170" s="10">
        <v>0</v>
      </c>
      <c r="P170" s="10">
        <v>19200</v>
      </c>
      <c r="Q170" s="10">
        <v>4800</v>
      </c>
      <c r="R170" s="10">
        <v>0</v>
      </c>
      <c r="S170" s="10">
        <v>24672</v>
      </c>
      <c r="T170" s="50">
        <f t="shared" si="8"/>
        <v>650</v>
      </c>
      <c r="U170" s="50">
        <f t="shared" si="8"/>
        <v>0</v>
      </c>
      <c r="V170" s="50">
        <f t="shared" si="8"/>
        <v>2000</v>
      </c>
      <c r="W170" s="50">
        <f t="shared" si="7"/>
        <v>0</v>
      </c>
      <c r="X170" s="50">
        <f t="shared" si="7"/>
        <v>1600</v>
      </c>
      <c r="Y170" s="50">
        <f t="shared" si="7"/>
        <v>400</v>
      </c>
      <c r="Z170" s="50">
        <f t="shared" si="7"/>
        <v>0</v>
      </c>
      <c r="AA170" s="50">
        <f t="shared" si="7"/>
        <v>2056</v>
      </c>
      <c r="AB170" s="53">
        <f t="shared" si="9"/>
        <v>6706</v>
      </c>
      <c r="AC170" s="66" t="str">
        <f>VLOOKUP(ПРОДАЖИ!C:C,'ИЗ ОСНОВЫ НОМЕНКЛАТУР'!D:E,2,0)</f>
        <v>Кромочные материалы</v>
      </c>
      <c r="AD170" s="66" t="str">
        <f>VLOOKUP(C:C,'ИЗ ОСНОВЫ НОМЕНКЛАТУР'!D:F,3,0)</f>
        <v>Кромка ПВХ Китай</v>
      </c>
      <c r="AE170" s="66" t="str">
        <f>VLOOKUP(C:C,'ИЗ ОСНОВЫ НОМЕНКЛАТУР'!D:H,5,0)</f>
        <v>B</v>
      </c>
    </row>
    <row r="171" spans="1:31" ht="9.6" customHeight="1" x14ac:dyDescent="0.2">
      <c r="A171" s="45" t="s">
        <v>5</v>
      </c>
      <c r="B171" s="11"/>
      <c r="C171" s="11" t="s">
        <v>173</v>
      </c>
      <c r="D171" s="44">
        <v>650</v>
      </c>
      <c r="E171" s="44">
        <v>0</v>
      </c>
      <c r="F171" s="48">
        <v>3014</v>
      </c>
      <c r="G171" s="48">
        <v>0</v>
      </c>
      <c r="H171" s="44">
        <v>688</v>
      </c>
      <c r="I171" s="44">
        <v>400</v>
      </c>
      <c r="J171" s="44">
        <v>0</v>
      </c>
      <c r="K171" s="48">
        <v>0</v>
      </c>
      <c r="L171" s="49">
        <v>11669.1</v>
      </c>
      <c r="M171" s="49">
        <v>0</v>
      </c>
      <c r="N171" s="10">
        <v>53046.400000000001</v>
      </c>
      <c r="O171" s="10">
        <v>0</v>
      </c>
      <c r="P171" s="10">
        <v>12171.46</v>
      </c>
      <c r="Q171" s="10">
        <v>7082.86</v>
      </c>
      <c r="R171" s="10">
        <v>0</v>
      </c>
      <c r="S171" s="10">
        <v>0</v>
      </c>
      <c r="T171" s="50">
        <f t="shared" si="8"/>
        <v>972.42500000000007</v>
      </c>
      <c r="U171" s="50">
        <f t="shared" si="8"/>
        <v>0</v>
      </c>
      <c r="V171" s="50">
        <f t="shared" si="8"/>
        <v>4420.5333333333338</v>
      </c>
      <c r="W171" s="50">
        <f t="shared" si="7"/>
        <v>0</v>
      </c>
      <c r="X171" s="50">
        <f t="shared" si="7"/>
        <v>1014.2883333333333</v>
      </c>
      <c r="Y171" s="50">
        <f t="shared" si="7"/>
        <v>590.23833333333334</v>
      </c>
      <c r="Z171" s="50">
        <f t="shared" si="7"/>
        <v>0</v>
      </c>
      <c r="AA171" s="50">
        <f t="shared" si="7"/>
        <v>0</v>
      </c>
      <c r="AB171" s="53">
        <f t="shared" si="9"/>
        <v>6997.4850000000006</v>
      </c>
      <c r="AC171" s="66" t="str">
        <f>VLOOKUP(ПРОДАЖИ!C:C,'ИЗ ОСНОВЫ НОМЕНКЛАТУР'!D:E,2,0)</f>
        <v>Кромочные материалы</v>
      </c>
      <c r="AD171" s="66" t="str">
        <f>VLOOKUP(C:C,'ИЗ ОСНОВЫ НОМЕНКЛАТУР'!D:F,3,0)</f>
        <v>Кромка ПВХ Китай</v>
      </c>
      <c r="AE171" s="66" t="str">
        <f>VLOOKUP(C:C,'ИЗ ОСНОВЫ НОМЕНКЛАТУР'!D:H,5,0)</f>
        <v>B</v>
      </c>
    </row>
    <row r="172" spans="1:31" ht="9.6" customHeight="1" x14ac:dyDescent="0.2">
      <c r="A172" s="45" t="s">
        <v>5</v>
      </c>
      <c r="B172" s="11"/>
      <c r="C172" s="11" t="s">
        <v>174</v>
      </c>
      <c r="D172" s="44">
        <v>1936</v>
      </c>
      <c r="E172" s="44">
        <v>0</v>
      </c>
      <c r="F172" s="48">
        <v>1188</v>
      </c>
      <c r="G172" s="48">
        <v>0</v>
      </c>
      <c r="H172" s="44">
        <v>1589</v>
      </c>
      <c r="I172" s="44">
        <v>800</v>
      </c>
      <c r="J172" s="44">
        <v>0</v>
      </c>
      <c r="K172" s="48">
        <v>60</v>
      </c>
      <c r="L172" s="49">
        <v>58339.77</v>
      </c>
      <c r="M172" s="49">
        <v>0</v>
      </c>
      <c r="N172" s="10">
        <v>40635.279999999999</v>
      </c>
      <c r="O172" s="10">
        <v>0</v>
      </c>
      <c r="P172" s="10">
        <v>46936.89</v>
      </c>
      <c r="Q172" s="10">
        <v>23804.35</v>
      </c>
      <c r="R172" s="10">
        <v>0</v>
      </c>
      <c r="S172" s="10">
        <v>1722.6</v>
      </c>
      <c r="T172" s="50">
        <f t="shared" si="8"/>
        <v>4861.6475</v>
      </c>
      <c r="U172" s="50">
        <f t="shared" si="8"/>
        <v>0</v>
      </c>
      <c r="V172" s="50">
        <f t="shared" si="8"/>
        <v>3386.2733333333331</v>
      </c>
      <c r="W172" s="50">
        <f t="shared" si="7"/>
        <v>0</v>
      </c>
      <c r="X172" s="50">
        <f t="shared" si="7"/>
        <v>3911.4074999999998</v>
      </c>
      <c r="Y172" s="50">
        <f t="shared" si="7"/>
        <v>1983.6958333333332</v>
      </c>
      <c r="Z172" s="50">
        <f t="shared" si="7"/>
        <v>0</v>
      </c>
      <c r="AA172" s="50">
        <f t="shared" si="7"/>
        <v>143.54999999999998</v>
      </c>
      <c r="AB172" s="53">
        <f t="shared" si="9"/>
        <v>14286.574166666665</v>
      </c>
      <c r="AC172" s="66" t="str">
        <f>VLOOKUP(ПРОДАЖИ!C:C,'ИЗ ОСНОВЫ НОМЕНКЛАТУР'!D:E,2,0)</f>
        <v>Кромочные материалы</v>
      </c>
      <c r="AD172" s="66" t="str">
        <f>VLOOKUP(C:C,'ИЗ ОСНОВЫ НОМЕНКЛАТУР'!D:F,3,0)</f>
        <v>Кромка ПВХ Китай</v>
      </c>
      <c r="AE172" s="66" t="str">
        <f>VLOOKUP(C:C,'ИЗ ОСНОВЫ НОМЕНКЛАТУР'!D:H,5,0)</f>
        <v>C</v>
      </c>
    </row>
    <row r="173" spans="1:31" ht="9.6" customHeight="1" x14ac:dyDescent="0.2">
      <c r="A173" s="45" t="s">
        <v>5</v>
      </c>
      <c r="B173" s="11"/>
      <c r="C173" s="11" t="s">
        <v>175</v>
      </c>
      <c r="D173" s="44">
        <v>417</v>
      </c>
      <c r="E173" s="44">
        <v>0</v>
      </c>
      <c r="F173" s="48">
        <v>0</v>
      </c>
      <c r="G173" s="48">
        <v>0</v>
      </c>
      <c r="H173" s="44">
        <v>1674</v>
      </c>
      <c r="I173" s="44">
        <v>1000</v>
      </c>
      <c r="J173" s="44">
        <v>0</v>
      </c>
      <c r="K173" s="48">
        <v>0</v>
      </c>
      <c r="L173" s="49">
        <v>10008</v>
      </c>
      <c r="M173" s="49">
        <v>0</v>
      </c>
      <c r="N173" s="10">
        <v>0</v>
      </c>
      <c r="O173" s="10">
        <v>0</v>
      </c>
      <c r="P173" s="10">
        <v>40176</v>
      </c>
      <c r="Q173" s="10">
        <v>24000</v>
      </c>
      <c r="R173" s="10">
        <v>0</v>
      </c>
      <c r="S173" s="10">
        <v>0</v>
      </c>
      <c r="T173" s="50">
        <f t="shared" si="8"/>
        <v>834</v>
      </c>
      <c r="U173" s="50">
        <f t="shared" si="8"/>
        <v>0</v>
      </c>
      <c r="V173" s="50">
        <f t="shared" si="8"/>
        <v>0</v>
      </c>
      <c r="W173" s="50">
        <f t="shared" si="7"/>
        <v>0</v>
      </c>
      <c r="X173" s="50">
        <f t="shared" si="7"/>
        <v>3348</v>
      </c>
      <c r="Y173" s="50">
        <f t="shared" ref="Y173:AA236" si="10">Q173/12</f>
        <v>2000</v>
      </c>
      <c r="Z173" s="50">
        <f t="shared" si="10"/>
        <v>0</v>
      </c>
      <c r="AA173" s="50">
        <f t="shared" si="10"/>
        <v>0</v>
      </c>
      <c r="AB173" s="53">
        <f t="shared" si="9"/>
        <v>6182</v>
      </c>
      <c r="AC173" s="66" t="str">
        <f>VLOOKUP(ПРОДАЖИ!C:C,'ИЗ ОСНОВЫ НОМЕНКЛАТУР'!D:E,2,0)</f>
        <v>Кромочные материалы</v>
      </c>
      <c r="AD173" s="66" t="str">
        <f>VLOOKUP(C:C,'ИЗ ОСНОВЫ НОМЕНКЛАТУР'!D:F,3,0)</f>
        <v>Кромка ПВХ Китай</v>
      </c>
      <c r="AE173" s="66" t="str">
        <f>VLOOKUP(C:C,'ИЗ ОСНОВЫ НОМЕНКЛАТУР'!D:H,5,0)</f>
        <v>B</v>
      </c>
    </row>
    <row r="174" spans="1:31" ht="9.6" customHeight="1" x14ac:dyDescent="0.2">
      <c r="A174" s="45" t="s">
        <v>5</v>
      </c>
      <c r="B174" s="11"/>
      <c r="C174" s="11" t="s">
        <v>176</v>
      </c>
      <c r="D174" s="44">
        <v>30</v>
      </c>
      <c r="E174" s="44">
        <v>1000</v>
      </c>
      <c r="F174" s="48">
        <v>0</v>
      </c>
      <c r="G174" s="48">
        <v>0</v>
      </c>
      <c r="H174" s="44">
        <v>0</v>
      </c>
      <c r="I174" s="44">
        <v>0</v>
      </c>
      <c r="J174" s="44">
        <v>200</v>
      </c>
      <c r="K174" s="48">
        <v>4543</v>
      </c>
      <c r="L174" s="49">
        <v>528</v>
      </c>
      <c r="M174" s="49">
        <v>17600</v>
      </c>
      <c r="N174" s="10">
        <v>0</v>
      </c>
      <c r="O174" s="10">
        <v>0</v>
      </c>
      <c r="P174" s="10">
        <v>0</v>
      </c>
      <c r="Q174" s="10">
        <v>0</v>
      </c>
      <c r="R174" s="10">
        <v>3520</v>
      </c>
      <c r="S174" s="10">
        <v>79956.800000000003</v>
      </c>
      <c r="T174" s="50">
        <f t="shared" si="8"/>
        <v>44</v>
      </c>
      <c r="U174" s="50">
        <f t="shared" si="8"/>
        <v>1466.6666666666667</v>
      </c>
      <c r="V174" s="50">
        <f t="shared" si="8"/>
        <v>0</v>
      </c>
      <c r="W174" s="50">
        <f t="shared" si="8"/>
        <v>0</v>
      </c>
      <c r="X174" s="50">
        <f t="shared" si="8"/>
        <v>0</v>
      </c>
      <c r="Y174" s="50">
        <f t="shared" si="10"/>
        <v>0</v>
      </c>
      <c r="Z174" s="50">
        <f t="shared" si="10"/>
        <v>293.33333333333331</v>
      </c>
      <c r="AA174" s="50">
        <f t="shared" si="10"/>
        <v>6663.0666666666666</v>
      </c>
      <c r="AB174" s="53">
        <f t="shared" si="9"/>
        <v>8467.0666666666657</v>
      </c>
      <c r="AC174" s="66" t="str">
        <f>VLOOKUP(ПРОДАЖИ!C:C,'ИЗ ОСНОВЫ НОМЕНКЛАТУР'!D:E,2,0)</f>
        <v>Кромочные материалы</v>
      </c>
      <c r="AD174" s="66" t="str">
        <f>VLOOKUP(C:C,'ИЗ ОСНОВЫ НОМЕНКЛАТУР'!D:F,3,0)</f>
        <v>Кромка ПВХ Китай</v>
      </c>
      <c r="AE174" s="66" t="str">
        <f>VLOOKUP(C:C,'ИЗ ОСНОВЫ НОМЕНКЛАТУР'!D:H,5,0)</f>
        <v>B</v>
      </c>
    </row>
    <row r="175" spans="1:31" ht="9.6" customHeight="1" x14ac:dyDescent="0.2">
      <c r="A175" s="45" t="s">
        <v>5</v>
      </c>
      <c r="B175" s="11"/>
      <c r="C175" s="11" t="s">
        <v>177</v>
      </c>
      <c r="D175" s="44">
        <v>543</v>
      </c>
      <c r="E175" s="44">
        <v>0</v>
      </c>
      <c r="F175" s="48">
        <v>0</v>
      </c>
      <c r="G175" s="48">
        <v>0</v>
      </c>
      <c r="H175" s="44">
        <v>1976</v>
      </c>
      <c r="I175" s="44">
        <v>800</v>
      </c>
      <c r="J175" s="44">
        <v>0</v>
      </c>
      <c r="K175" s="48">
        <v>0</v>
      </c>
      <c r="L175" s="49">
        <v>13076.92</v>
      </c>
      <c r="M175" s="49">
        <v>0</v>
      </c>
      <c r="N175" s="10">
        <v>0</v>
      </c>
      <c r="O175" s="10">
        <v>0</v>
      </c>
      <c r="P175" s="10">
        <v>48016.800000000003</v>
      </c>
      <c r="Q175" s="10">
        <v>19440</v>
      </c>
      <c r="R175" s="10">
        <v>0</v>
      </c>
      <c r="S175" s="10">
        <v>0</v>
      </c>
      <c r="T175" s="50">
        <f t="shared" si="8"/>
        <v>1089.7433333333333</v>
      </c>
      <c r="U175" s="50">
        <f t="shared" si="8"/>
        <v>0</v>
      </c>
      <c r="V175" s="50">
        <f t="shared" si="8"/>
        <v>0</v>
      </c>
      <c r="W175" s="50">
        <f t="shared" si="8"/>
        <v>0</v>
      </c>
      <c r="X175" s="50">
        <f t="shared" si="8"/>
        <v>4001.4</v>
      </c>
      <c r="Y175" s="50">
        <f t="shared" si="10"/>
        <v>1620</v>
      </c>
      <c r="Z175" s="50">
        <f t="shared" si="10"/>
        <v>0</v>
      </c>
      <c r="AA175" s="50">
        <f t="shared" si="10"/>
        <v>0</v>
      </c>
      <c r="AB175" s="53">
        <f t="shared" si="9"/>
        <v>6711.1433333333334</v>
      </c>
      <c r="AC175" s="66" t="str">
        <f>VLOOKUP(ПРОДАЖИ!C:C,'ИЗ ОСНОВЫ НОМЕНКЛАТУР'!D:E,2,0)</f>
        <v>Кромочные материалы</v>
      </c>
      <c r="AD175" s="66" t="str">
        <f>VLOOKUP(C:C,'ИЗ ОСНОВЫ НОМЕНКЛАТУР'!D:F,3,0)</f>
        <v>Кромка ПВХ Китай</v>
      </c>
      <c r="AE175" s="66" t="str">
        <f>VLOOKUP(C:C,'ИЗ ОСНОВЫ НОМЕНКЛАТУР'!D:H,5,0)</f>
        <v>B</v>
      </c>
    </row>
    <row r="176" spans="1:31" ht="9.6" customHeight="1" x14ac:dyDescent="0.2">
      <c r="A176" s="45" t="s">
        <v>5</v>
      </c>
      <c r="B176" s="11"/>
      <c r="C176" s="11" t="s">
        <v>178</v>
      </c>
      <c r="D176" s="44">
        <v>1171</v>
      </c>
      <c r="E176" s="44">
        <v>0</v>
      </c>
      <c r="F176" s="48">
        <v>1360</v>
      </c>
      <c r="G176" s="48">
        <v>0</v>
      </c>
      <c r="H176" s="44">
        <v>355</v>
      </c>
      <c r="I176" s="44">
        <v>400</v>
      </c>
      <c r="J176" s="44">
        <v>0</v>
      </c>
      <c r="K176" s="48">
        <v>1847</v>
      </c>
      <c r="L176" s="49">
        <v>30729.67</v>
      </c>
      <c r="M176" s="49">
        <v>0</v>
      </c>
      <c r="N176" s="10">
        <v>34612</v>
      </c>
      <c r="O176" s="10">
        <v>0</v>
      </c>
      <c r="P176" s="10">
        <v>9359.33</v>
      </c>
      <c r="Q176" s="10">
        <v>10545.71</v>
      </c>
      <c r="R176" s="10">
        <v>0</v>
      </c>
      <c r="S176" s="10">
        <v>47006.15</v>
      </c>
      <c r="T176" s="50">
        <f t="shared" si="8"/>
        <v>2560.8058333333333</v>
      </c>
      <c r="U176" s="50">
        <f t="shared" si="8"/>
        <v>0</v>
      </c>
      <c r="V176" s="50">
        <f t="shared" si="8"/>
        <v>2884.3333333333335</v>
      </c>
      <c r="W176" s="50">
        <f t="shared" si="8"/>
        <v>0</v>
      </c>
      <c r="X176" s="50">
        <f t="shared" si="8"/>
        <v>779.94416666666666</v>
      </c>
      <c r="Y176" s="50">
        <f t="shared" si="10"/>
        <v>878.80916666666656</v>
      </c>
      <c r="Z176" s="50">
        <f t="shared" si="10"/>
        <v>0</v>
      </c>
      <c r="AA176" s="50">
        <f t="shared" si="10"/>
        <v>3917.1791666666668</v>
      </c>
      <c r="AB176" s="53">
        <f t="shared" si="9"/>
        <v>11021.071666666667</v>
      </c>
      <c r="AC176" s="66" t="str">
        <f>VLOOKUP(ПРОДАЖИ!C:C,'ИЗ ОСНОВЫ НОМЕНКЛАТУР'!D:E,2,0)</f>
        <v>Кромочные материалы</v>
      </c>
      <c r="AD176" s="66" t="str">
        <f>VLOOKUP(C:C,'ИЗ ОСНОВЫ НОМЕНКЛАТУР'!D:F,3,0)</f>
        <v>Кромка ПВХ Китай</v>
      </c>
      <c r="AE176" s="66" t="str">
        <f>VLOOKUP(C:C,'ИЗ ОСНОВЫ НОМЕНКЛАТУР'!D:H,5,0)</f>
        <v>C</v>
      </c>
    </row>
    <row r="177" spans="1:31" ht="9.6" customHeight="1" x14ac:dyDescent="0.2">
      <c r="A177" s="45" t="s">
        <v>5</v>
      </c>
      <c r="B177" s="11"/>
      <c r="C177" s="11" t="s">
        <v>179</v>
      </c>
      <c r="D177" s="44">
        <v>6250</v>
      </c>
      <c r="E177" s="44">
        <v>5000</v>
      </c>
      <c r="F177" s="48">
        <v>1548</v>
      </c>
      <c r="G177" s="48">
        <v>0</v>
      </c>
      <c r="H177" s="44">
        <v>1665</v>
      </c>
      <c r="I177" s="44">
        <v>1600</v>
      </c>
      <c r="J177" s="44">
        <v>0</v>
      </c>
      <c r="K177" s="48">
        <v>0</v>
      </c>
      <c r="L177" s="49">
        <v>171017.39</v>
      </c>
      <c r="M177" s="49">
        <v>113858.02</v>
      </c>
      <c r="N177" s="10">
        <v>34896.449999999997</v>
      </c>
      <c r="O177" s="10">
        <v>0</v>
      </c>
      <c r="P177" s="10">
        <v>37567.25</v>
      </c>
      <c r="Q177" s="10">
        <v>36858.980000000003</v>
      </c>
      <c r="R177" s="10">
        <v>0</v>
      </c>
      <c r="S177" s="10">
        <v>0</v>
      </c>
      <c r="T177" s="50">
        <f t="shared" si="8"/>
        <v>14251.449166666667</v>
      </c>
      <c r="U177" s="50">
        <f t="shared" si="8"/>
        <v>9488.1683333333331</v>
      </c>
      <c r="V177" s="50">
        <f t="shared" si="8"/>
        <v>2908.0374999999999</v>
      </c>
      <c r="W177" s="50">
        <f t="shared" si="8"/>
        <v>0</v>
      </c>
      <c r="X177" s="50">
        <f t="shared" si="8"/>
        <v>3130.6041666666665</v>
      </c>
      <c r="Y177" s="50">
        <f t="shared" si="10"/>
        <v>3071.5816666666669</v>
      </c>
      <c r="Z177" s="50">
        <f t="shared" si="10"/>
        <v>0</v>
      </c>
      <c r="AA177" s="50">
        <f t="shared" si="10"/>
        <v>0</v>
      </c>
      <c r="AB177" s="53">
        <f t="shared" si="9"/>
        <v>32849.840833333335</v>
      </c>
      <c r="AC177" s="66" t="str">
        <f>VLOOKUP(ПРОДАЖИ!C:C,'ИЗ ОСНОВЫ НОМЕНКЛАТУР'!D:E,2,0)</f>
        <v>Кромочные материалы</v>
      </c>
      <c r="AD177" s="66" t="str">
        <f>VLOOKUP(C:C,'ИЗ ОСНОВЫ НОМЕНКЛАТУР'!D:F,3,0)</f>
        <v>Кромка ПВХ Китай</v>
      </c>
      <c r="AE177" s="66" t="str">
        <f>VLOOKUP(C:C,'ИЗ ОСНОВЫ НОМЕНКЛАТУР'!D:H,5,0)</f>
        <v>B</v>
      </c>
    </row>
    <row r="178" spans="1:31" ht="9.6" customHeight="1" x14ac:dyDescent="0.2">
      <c r="A178" s="45" t="s">
        <v>5</v>
      </c>
      <c r="B178" s="11"/>
      <c r="C178" s="11" t="s">
        <v>180</v>
      </c>
      <c r="D178" s="44">
        <v>2405</v>
      </c>
      <c r="E178" s="44">
        <v>0</v>
      </c>
      <c r="F178" s="48">
        <v>564</v>
      </c>
      <c r="G178" s="48">
        <v>0</v>
      </c>
      <c r="H178" s="44">
        <v>1208</v>
      </c>
      <c r="I178" s="44">
        <v>0</v>
      </c>
      <c r="J178" s="44">
        <v>0</v>
      </c>
      <c r="K178" s="48">
        <v>0</v>
      </c>
      <c r="L178" s="49">
        <v>43503.81</v>
      </c>
      <c r="M178" s="49">
        <v>0</v>
      </c>
      <c r="N178" s="10">
        <v>10152</v>
      </c>
      <c r="O178" s="10">
        <v>0</v>
      </c>
      <c r="P178" s="10">
        <v>21839.47</v>
      </c>
      <c r="Q178" s="10">
        <v>0</v>
      </c>
      <c r="R178" s="10">
        <v>0</v>
      </c>
      <c r="S178" s="10">
        <v>0</v>
      </c>
      <c r="T178" s="50">
        <f t="shared" si="8"/>
        <v>3625.3174999999997</v>
      </c>
      <c r="U178" s="50">
        <f t="shared" si="8"/>
        <v>0</v>
      </c>
      <c r="V178" s="50">
        <f t="shared" si="8"/>
        <v>846</v>
      </c>
      <c r="W178" s="50">
        <f t="shared" si="8"/>
        <v>0</v>
      </c>
      <c r="X178" s="50">
        <f t="shared" si="8"/>
        <v>1819.9558333333334</v>
      </c>
      <c r="Y178" s="50">
        <f t="shared" si="10"/>
        <v>0</v>
      </c>
      <c r="Z178" s="50">
        <f t="shared" si="10"/>
        <v>0</v>
      </c>
      <c r="AA178" s="50">
        <f t="shared" si="10"/>
        <v>0</v>
      </c>
      <c r="AB178" s="53">
        <f t="shared" si="9"/>
        <v>6291.2733333333326</v>
      </c>
      <c r="AC178" s="66" t="str">
        <f>VLOOKUP(ПРОДАЖИ!C:C,'ИЗ ОСНОВЫ НОМЕНКЛАТУР'!D:E,2,0)</f>
        <v>Кромочные материалы</v>
      </c>
      <c r="AD178" s="66" t="str">
        <f>VLOOKUP(C:C,'ИЗ ОСНОВЫ НОМЕНКЛАТУР'!D:F,3,0)</f>
        <v>Кромка ПВХ Китай</v>
      </c>
      <c r="AE178" s="66" t="str">
        <f>VLOOKUP(C:C,'ИЗ ОСНОВЫ НОМЕНКЛАТУР'!D:H,5,0)</f>
        <v>B</v>
      </c>
    </row>
    <row r="179" spans="1:31" ht="9.6" customHeight="1" x14ac:dyDescent="0.2">
      <c r="A179" s="45" t="s">
        <v>5</v>
      </c>
      <c r="B179" s="11"/>
      <c r="C179" s="11" t="s">
        <v>181</v>
      </c>
      <c r="D179" s="44">
        <v>1511</v>
      </c>
      <c r="E179" s="44">
        <v>0</v>
      </c>
      <c r="F179" s="48">
        <v>658</v>
      </c>
      <c r="G179" s="48">
        <v>0</v>
      </c>
      <c r="H179" s="44">
        <v>10</v>
      </c>
      <c r="I179" s="44">
        <v>0</v>
      </c>
      <c r="J179" s="44">
        <v>0</v>
      </c>
      <c r="K179" s="48">
        <v>2425</v>
      </c>
      <c r="L179" s="49">
        <v>45203.75</v>
      </c>
      <c r="M179" s="49">
        <v>0</v>
      </c>
      <c r="N179" s="10">
        <v>19759.919999999998</v>
      </c>
      <c r="O179" s="10">
        <v>0</v>
      </c>
      <c r="P179" s="10">
        <v>321.10000000000002</v>
      </c>
      <c r="Q179" s="10">
        <v>0</v>
      </c>
      <c r="R179" s="10">
        <v>0</v>
      </c>
      <c r="S179" s="10">
        <v>71790.25</v>
      </c>
      <c r="T179" s="50">
        <f t="shared" si="8"/>
        <v>3766.9791666666665</v>
      </c>
      <c r="U179" s="50">
        <f t="shared" si="8"/>
        <v>0</v>
      </c>
      <c r="V179" s="50">
        <f t="shared" si="8"/>
        <v>1646.6599999999999</v>
      </c>
      <c r="W179" s="50">
        <f t="shared" si="8"/>
        <v>0</v>
      </c>
      <c r="X179" s="50">
        <f t="shared" si="8"/>
        <v>26.758333333333336</v>
      </c>
      <c r="Y179" s="50">
        <f t="shared" si="10"/>
        <v>0</v>
      </c>
      <c r="Z179" s="50">
        <f t="shared" si="10"/>
        <v>0</v>
      </c>
      <c r="AA179" s="50">
        <f t="shared" si="10"/>
        <v>5982.520833333333</v>
      </c>
      <c r="AB179" s="53">
        <f t="shared" si="9"/>
        <v>11422.918333333331</v>
      </c>
      <c r="AC179" s="66" t="str">
        <f>VLOOKUP(ПРОДАЖИ!C:C,'ИЗ ОСНОВЫ НОМЕНКЛАТУР'!D:E,2,0)</f>
        <v>Кромочные материалы</v>
      </c>
      <c r="AD179" s="66" t="str">
        <f>VLOOKUP(C:C,'ИЗ ОСНОВЫ НОМЕНКЛАТУР'!D:F,3,0)</f>
        <v>Кромка ПВХ Китай</v>
      </c>
      <c r="AE179" s="66" t="str">
        <f>VLOOKUP(C:C,'ИЗ ОСНОВЫ НОМЕНКЛАТУР'!D:H,5,0)</f>
        <v>C</v>
      </c>
    </row>
    <row r="180" spans="1:31" ht="9.6" customHeight="1" x14ac:dyDescent="0.2">
      <c r="A180" s="45" t="s">
        <v>5</v>
      </c>
      <c r="B180" s="11"/>
      <c r="C180" s="11" t="s">
        <v>182</v>
      </c>
      <c r="D180" s="44">
        <v>105</v>
      </c>
      <c r="E180" s="44">
        <v>0</v>
      </c>
      <c r="F180" s="48">
        <v>0</v>
      </c>
      <c r="G180" s="48">
        <v>242</v>
      </c>
      <c r="H180" s="44">
        <v>0</v>
      </c>
      <c r="I180" s="44">
        <v>0</v>
      </c>
      <c r="J180" s="44">
        <v>0</v>
      </c>
      <c r="K180" s="48">
        <v>5000</v>
      </c>
      <c r="L180" s="49">
        <v>2520</v>
      </c>
      <c r="M180" s="49">
        <v>0</v>
      </c>
      <c r="N180" s="10">
        <v>0</v>
      </c>
      <c r="O180" s="10">
        <v>5808</v>
      </c>
      <c r="P180" s="10">
        <v>0</v>
      </c>
      <c r="Q180" s="10">
        <v>0</v>
      </c>
      <c r="R180" s="10">
        <v>0</v>
      </c>
      <c r="S180" s="10">
        <v>120000</v>
      </c>
      <c r="T180" s="50">
        <f t="shared" si="8"/>
        <v>210</v>
      </c>
      <c r="U180" s="50">
        <f t="shared" si="8"/>
        <v>0</v>
      </c>
      <c r="V180" s="50">
        <f t="shared" si="8"/>
        <v>0</v>
      </c>
      <c r="W180" s="50">
        <f t="shared" si="8"/>
        <v>484</v>
      </c>
      <c r="X180" s="50">
        <f t="shared" si="8"/>
        <v>0</v>
      </c>
      <c r="Y180" s="50">
        <f t="shared" si="10"/>
        <v>0</v>
      </c>
      <c r="Z180" s="50">
        <f t="shared" si="10"/>
        <v>0</v>
      </c>
      <c r="AA180" s="50">
        <f t="shared" si="10"/>
        <v>10000</v>
      </c>
      <c r="AB180" s="53">
        <f t="shared" si="9"/>
        <v>10694</v>
      </c>
      <c r="AC180" s="66" t="str">
        <f>VLOOKUP(ПРОДАЖИ!C:C,'ИЗ ОСНОВЫ НОМЕНКЛАТУР'!D:E,2,0)</f>
        <v>Кромочные материалы</v>
      </c>
      <c r="AD180" s="66" t="str">
        <f>VLOOKUP(C:C,'ИЗ ОСНОВЫ НОМЕНКЛАТУР'!D:F,3,0)</f>
        <v>Кромка ПВХ Китай</v>
      </c>
      <c r="AE180" s="66" t="str">
        <f>VLOOKUP(C:C,'ИЗ ОСНОВЫ НОМЕНКЛАТУР'!D:H,5,0)</f>
        <v>C</v>
      </c>
    </row>
    <row r="181" spans="1:31" ht="9.6" customHeight="1" x14ac:dyDescent="0.2">
      <c r="A181" s="45" t="s">
        <v>5</v>
      </c>
      <c r="B181" s="11"/>
      <c r="C181" s="11" t="s">
        <v>183</v>
      </c>
      <c r="D181" s="44">
        <v>788</v>
      </c>
      <c r="E181" s="44">
        <v>0</v>
      </c>
      <c r="F181" s="48">
        <v>0</v>
      </c>
      <c r="G181" s="48">
        <v>570</v>
      </c>
      <c r="H181" s="44">
        <v>2216</v>
      </c>
      <c r="I181" s="44">
        <v>1000</v>
      </c>
      <c r="J181" s="44">
        <v>200</v>
      </c>
      <c r="K181" s="48">
        <v>2515</v>
      </c>
      <c r="L181" s="49">
        <v>14341.6</v>
      </c>
      <c r="M181" s="49">
        <v>0</v>
      </c>
      <c r="N181" s="10">
        <v>0</v>
      </c>
      <c r="O181" s="10">
        <v>10374</v>
      </c>
      <c r="P181" s="10">
        <v>40331.199999999997</v>
      </c>
      <c r="Q181" s="10">
        <v>18200</v>
      </c>
      <c r="R181" s="10">
        <v>3640</v>
      </c>
      <c r="S181" s="10">
        <v>71522.100000000006</v>
      </c>
      <c r="T181" s="50">
        <f t="shared" si="8"/>
        <v>1195.1333333333334</v>
      </c>
      <c r="U181" s="50">
        <f t="shared" si="8"/>
        <v>0</v>
      </c>
      <c r="V181" s="50">
        <f t="shared" si="8"/>
        <v>0</v>
      </c>
      <c r="W181" s="50">
        <f t="shared" si="8"/>
        <v>864.5</v>
      </c>
      <c r="X181" s="50">
        <f t="shared" si="8"/>
        <v>3360.9333333333329</v>
      </c>
      <c r="Y181" s="50">
        <f t="shared" si="10"/>
        <v>1516.6666666666667</v>
      </c>
      <c r="Z181" s="50">
        <f t="shared" si="10"/>
        <v>303.33333333333331</v>
      </c>
      <c r="AA181" s="50">
        <f t="shared" si="10"/>
        <v>5960.1750000000002</v>
      </c>
      <c r="AB181" s="53">
        <f t="shared" si="9"/>
        <v>13200.741666666665</v>
      </c>
      <c r="AC181" s="66" t="str">
        <f>VLOOKUP(ПРОДАЖИ!C:C,'ИЗ ОСНОВЫ НОМЕНКЛАТУР'!D:E,2,0)</f>
        <v>Кромочные материалы</v>
      </c>
      <c r="AD181" s="66" t="str">
        <f>VLOOKUP(C:C,'ИЗ ОСНОВЫ НОМЕНКЛАТУР'!D:F,3,0)</f>
        <v>Кромка ПВХ Китай</v>
      </c>
      <c r="AE181" s="66" t="str">
        <f>VLOOKUP(C:C,'ИЗ ОСНОВЫ НОМЕНКЛАТУР'!D:H,5,0)</f>
        <v>A</v>
      </c>
    </row>
    <row r="182" spans="1:31" ht="9.6" customHeight="1" x14ac:dyDescent="0.2">
      <c r="A182" s="45" t="s">
        <v>5</v>
      </c>
      <c r="B182" s="11"/>
      <c r="C182" s="11" t="s">
        <v>184</v>
      </c>
      <c r="D182" s="44">
        <v>0</v>
      </c>
      <c r="E182" s="44">
        <v>0</v>
      </c>
      <c r="F182" s="48">
        <v>10</v>
      </c>
      <c r="G182" s="48">
        <v>0</v>
      </c>
      <c r="H182" s="44">
        <v>0</v>
      </c>
      <c r="I182" s="44">
        <v>0</v>
      </c>
      <c r="J182" s="44">
        <v>400</v>
      </c>
      <c r="K182" s="48">
        <v>2933</v>
      </c>
      <c r="L182" s="49">
        <v>0</v>
      </c>
      <c r="M182" s="49">
        <v>0</v>
      </c>
      <c r="N182" s="10">
        <v>180</v>
      </c>
      <c r="O182" s="10">
        <v>0</v>
      </c>
      <c r="P182" s="10">
        <v>0</v>
      </c>
      <c r="Q182" s="10">
        <v>0</v>
      </c>
      <c r="R182" s="10">
        <v>7200</v>
      </c>
      <c r="S182" s="10">
        <v>53764.62</v>
      </c>
      <c r="T182" s="50">
        <f t="shared" ref="T182:X232" si="11">L182/12</f>
        <v>0</v>
      </c>
      <c r="U182" s="50">
        <f t="shared" si="11"/>
        <v>0</v>
      </c>
      <c r="V182" s="50">
        <f t="shared" si="11"/>
        <v>15</v>
      </c>
      <c r="W182" s="50">
        <f t="shared" si="11"/>
        <v>0</v>
      </c>
      <c r="X182" s="50">
        <f t="shared" si="11"/>
        <v>0</v>
      </c>
      <c r="Y182" s="50">
        <f t="shared" si="10"/>
        <v>0</v>
      </c>
      <c r="Z182" s="50">
        <f t="shared" si="10"/>
        <v>600</v>
      </c>
      <c r="AA182" s="50">
        <f t="shared" si="10"/>
        <v>4480.3850000000002</v>
      </c>
      <c r="AB182" s="53">
        <f t="shared" si="9"/>
        <v>5095.3850000000002</v>
      </c>
      <c r="AC182" s="66" t="str">
        <f>VLOOKUP(ПРОДАЖИ!C:C,'ИЗ ОСНОВЫ НОМЕНКЛАТУР'!D:E,2,0)</f>
        <v>Кромочные материалы</v>
      </c>
      <c r="AD182" s="66" t="str">
        <f>VLOOKUP(C:C,'ИЗ ОСНОВЫ НОМЕНКЛАТУР'!D:F,3,0)</f>
        <v>Кромка ПВХ Китай</v>
      </c>
      <c r="AE182" s="66" t="str">
        <f>VLOOKUP(C:C,'ИЗ ОСНОВЫ НОМЕНКЛАТУР'!D:H,5,0)</f>
        <v>B</v>
      </c>
    </row>
    <row r="183" spans="1:31" ht="9.6" customHeight="1" x14ac:dyDescent="0.2">
      <c r="A183" s="45" t="s">
        <v>5</v>
      </c>
      <c r="B183" s="11"/>
      <c r="C183" s="11" t="s">
        <v>185</v>
      </c>
      <c r="D183" s="44">
        <v>2163</v>
      </c>
      <c r="E183" s="44">
        <v>0</v>
      </c>
      <c r="F183" s="48">
        <v>717</v>
      </c>
      <c r="G183" s="48">
        <v>0</v>
      </c>
      <c r="H183" s="44">
        <v>0</v>
      </c>
      <c r="I183" s="44">
        <v>0</v>
      </c>
      <c r="J183" s="44">
        <v>0</v>
      </c>
      <c r="K183" s="48">
        <v>0</v>
      </c>
      <c r="L183" s="49">
        <v>57103.199999999997</v>
      </c>
      <c r="M183" s="49">
        <v>0</v>
      </c>
      <c r="N183" s="10">
        <v>19631.099999999999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50">
        <f t="shared" si="11"/>
        <v>4758.5999999999995</v>
      </c>
      <c r="U183" s="50">
        <f t="shared" si="11"/>
        <v>0</v>
      </c>
      <c r="V183" s="50">
        <f t="shared" si="11"/>
        <v>1635.925</v>
      </c>
      <c r="W183" s="50">
        <f t="shared" si="11"/>
        <v>0</v>
      </c>
      <c r="X183" s="50">
        <f t="shared" si="11"/>
        <v>0</v>
      </c>
      <c r="Y183" s="50">
        <f t="shared" si="10"/>
        <v>0</v>
      </c>
      <c r="Z183" s="50">
        <f t="shared" si="10"/>
        <v>0</v>
      </c>
      <c r="AA183" s="50">
        <f t="shared" si="10"/>
        <v>0</v>
      </c>
      <c r="AB183" s="53">
        <f t="shared" si="9"/>
        <v>6394.5249999999996</v>
      </c>
      <c r="AC183" s="66" t="str">
        <f>VLOOKUP(ПРОДАЖИ!C:C,'ИЗ ОСНОВЫ НОМЕНКЛАТУР'!D:E,2,0)</f>
        <v>Кромочные материалы</v>
      </c>
      <c r="AD183" s="66" t="str">
        <f>VLOOKUP(C:C,'ИЗ ОСНОВЫ НОМЕНКЛАТУР'!D:F,3,0)</f>
        <v>Кромка ПВХ Китай</v>
      </c>
      <c r="AE183" s="66" t="str">
        <f>VLOOKUP(C:C,'ИЗ ОСНОВЫ НОМЕНКЛАТУР'!D:H,5,0)</f>
        <v>B</v>
      </c>
    </row>
    <row r="184" spans="1:31" ht="9.6" customHeight="1" x14ac:dyDescent="0.2">
      <c r="A184" s="45" t="s">
        <v>5</v>
      </c>
      <c r="B184" s="11"/>
      <c r="C184" s="11" t="s">
        <v>186</v>
      </c>
      <c r="D184" s="44">
        <v>2456</v>
      </c>
      <c r="E184" s="44">
        <v>0</v>
      </c>
      <c r="F184" s="48">
        <v>693</v>
      </c>
      <c r="G184" s="48">
        <v>0</v>
      </c>
      <c r="H184" s="44">
        <v>195</v>
      </c>
      <c r="I184" s="44">
        <v>0</v>
      </c>
      <c r="J184" s="44">
        <v>0</v>
      </c>
      <c r="K184" s="48">
        <v>565</v>
      </c>
      <c r="L184" s="49">
        <v>79098.87</v>
      </c>
      <c r="M184" s="49">
        <v>0</v>
      </c>
      <c r="N184" s="10">
        <v>22059.07</v>
      </c>
      <c r="O184" s="10">
        <v>0</v>
      </c>
      <c r="P184" s="10">
        <v>5150.05</v>
      </c>
      <c r="Q184" s="10">
        <v>0</v>
      </c>
      <c r="R184" s="10">
        <v>0</v>
      </c>
      <c r="S184" s="10">
        <v>17325.66</v>
      </c>
      <c r="T184" s="50">
        <f t="shared" si="11"/>
        <v>6591.5724999999993</v>
      </c>
      <c r="U184" s="50">
        <f t="shared" si="11"/>
        <v>0</v>
      </c>
      <c r="V184" s="50">
        <f t="shared" si="11"/>
        <v>1838.2558333333334</v>
      </c>
      <c r="W184" s="50">
        <f t="shared" si="11"/>
        <v>0</v>
      </c>
      <c r="X184" s="50">
        <f t="shared" si="11"/>
        <v>429.17083333333335</v>
      </c>
      <c r="Y184" s="50">
        <f t="shared" si="10"/>
        <v>0</v>
      </c>
      <c r="Z184" s="50">
        <f t="shared" si="10"/>
        <v>0</v>
      </c>
      <c r="AA184" s="50">
        <f t="shared" si="10"/>
        <v>1443.8050000000001</v>
      </c>
      <c r="AB184" s="53">
        <f t="shared" si="9"/>
        <v>10302.804166666667</v>
      </c>
      <c r="AC184" s="66" t="str">
        <f>VLOOKUP(ПРОДАЖИ!C:C,'ИЗ ОСНОВЫ НОМЕНКЛАТУР'!D:E,2,0)</f>
        <v>Кромочные материалы</v>
      </c>
      <c r="AD184" s="66" t="str">
        <f>VLOOKUP(C:C,'ИЗ ОСНОВЫ НОМЕНКЛАТУР'!D:F,3,0)</f>
        <v>Кромка ПВХ Китай</v>
      </c>
      <c r="AE184" s="66" t="str">
        <f>VLOOKUP(C:C,'ИЗ ОСНОВЫ НОМЕНКЛАТУР'!D:H,5,0)</f>
        <v>C</v>
      </c>
    </row>
    <row r="185" spans="1:31" ht="9.6" customHeight="1" x14ac:dyDescent="0.2">
      <c r="A185" s="45" t="s">
        <v>5</v>
      </c>
      <c r="B185" s="11"/>
      <c r="C185" s="11" t="s">
        <v>187</v>
      </c>
      <c r="D185" s="44">
        <v>431</v>
      </c>
      <c r="E185" s="44">
        <v>0</v>
      </c>
      <c r="F185" s="48">
        <v>182</v>
      </c>
      <c r="G185" s="48">
        <v>0</v>
      </c>
      <c r="H185" s="44">
        <v>1394</v>
      </c>
      <c r="I185" s="44">
        <v>600</v>
      </c>
      <c r="J185" s="44">
        <v>0</v>
      </c>
      <c r="K185" s="48">
        <v>0</v>
      </c>
      <c r="L185" s="49">
        <v>11973.53</v>
      </c>
      <c r="M185" s="49">
        <v>0</v>
      </c>
      <c r="N185" s="10">
        <v>5123.3</v>
      </c>
      <c r="O185" s="10">
        <v>0</v>
      </c>
      <c r="P185" s="10">
        <v>40026.129999999997</v>
      </c>
      <c r="Q185" s="10">
        <v>17226</v>
      </c>
      <c r="R185" s="10">
        <v>0</v>
      </c>
      <c r="S185" s="10">
        <v>0</v>
      </c>
      <c r="T185" s="50">
        <f t="shared" si="11"/>
        <v>997.79416666666668</v>
      </c>
      <c r="U185" s="50">
        <f t="shared" si="11"/>
        <v>0</v>
      </c>
      <c r="V185" s="50">
        <f t="shared" si="11"/>
        <v>426.94166666666666</v>
      </c>
      <c r="W185" s="50">
        <f t="shared" si="11"/>
        <v>0</v>
      </c>
      <c r="X185" s="50">
        <f t="shared" si="11"/>
        <v>3335.5108333333333</v>
      </c>
      <c r="Y185" s="50">
        <f t="shared" si="10"/>
        <v>1435.5</v>
      </c>
      <c r="Z185" s="50">
        <f t="shared" si="10"/>
        <v>0</v>
      </c>
      <c r="AA185" s="50">
        <f t="shared" si="10"/>
        <v>0</v>
      </c>
      <c r="AB185" s="53">
        <f t="shared" si="9"/>
        <v>6195.7466666666669</v>
      </c>
      <c r="AC185" s="66" t="str">
        <f>VLOOKUP(ПРОДАЖИ!C:C,'ИЗ ОСНОВЫ НОМЕНКЛАТУР'!D:E,2,0)</f>
        <v>Кромочные материалы</v>
      </c>
      <c r="AD185" s="66" t="str">
        <f>VLOOKUP(C:C,'ИЗ ОСНОВЫ НОМЕНКЛАТУР'!D:F,3,0)</f>
        <v>Кромка ПВХ Китай</v>
      </c>
      <c r="AE185" s="66" t="str">
        <f>VLOOKUP(C:C,'ИЗ ОСНОВЫ НОМЕНКЛАТУР'!D:H,5,0)</f>
        <v>C</v>
      </c>
    </row>
    <row r="186" spans="1:31" ht="9.6" customHeight="1" x14ac:dyDescent="0.2">
      <c r="A186" s="45" t="s">
        <v>5</v>
      </c>
      <c r="B186" s="11"/>
      <c r="C186" s="11" t="s">
        <v>188</v>
      </c>
      <c r="D186" s="44">
        <v>1318</v>
      </c>
      <c r="E186" s="44">
        <v>0</v>
      </c>
      <c r="F186" s="48">
        <v>370</v>
      </c>
      <c r="G186" s="48">
        <v>0</v>
      </c>
      <c r="H186" s="44">
        <v>465</v>
      </c>
      <c r="I186" s="44">
        <v>400</v>
      </c>
      <c r="J186" s="44">
        <v>0</v>
      </c>
      <c r="K186" s="48">
        <v>256</v>
      </c>
      <c r="L186" s="49">
        <v>26360</v>
      </c>
      <c r="M186" s="49">
        <v>0</v>
      </c>
      <c r="N186" s="10">
        <v>7400</v>
      </c>
      <c r="O186" s="10">
        <v>0</v>
      </c>
      <c r="P186" s="10">
        <v>9300</v>
      </c>
      <c r="Q186" s="10">
        <v>8000</v>
      </c>
      <c r="R186" s="10">
        <v>0</v>
      </c>
      <c r="S186" s="10">
        <v>4582.3999999999996</v>
      </c>
      <c r="T186" s="50">
        <f t="shared" si="11"/>
        <v>2196.6666666666665</v>
      </c>
      <c r="U186" s="50">
        <f t="shared" si="11"/>
        <v>0</v>
      </c>
      <c r="V186" s="50">
        <f t="shared" si="11"/>
        <v>616.66666666666663</v>
      </c>
      <c r="W186" s="50">
        <f t="shared" si="11"/>
        <v>0</v>
      </c>
      <c r="X186" s="50">
        <f t="shared" si="11"/>
        <v>775</v>
      </c>
      <c r="Y186" s="50">
        <f t="shared" si="10"/>
        <v>666.66666666666663</v>
      </c>
      <c r="Z186" s="50">
        <f t="shared" si="10"/>
        <v>0</v>
      </c>
      <c r="AA186" s="50">
        <f t="shared" si="10"/>
        <v>381.86666666666662</v>
      </c>
      <c r="AB186" s="53">
        <f t="shared" si="9"/>
        <v>4636.8666666666668</v>
      </c>
      <c r="AC186" s="66" t="str">
        <f>VLOOKUP(ПРОДАЖИ!C:C,'ИЗ ОСНОВЫ НОМЕНКЛАТУР'!D:E,2,0)</f>
        <v>Кромочные материалы</v>
      </c>
      <c r="AD186" s="66" t="str">
        <f>VLOOKUP(C:C,'ИЗ ОСНОВЫ НОМЕНКЛАТУР'!D:F,3,0)</f>
        <v>Кромка ПВХ Китай</v>
      </c>
      <c r="AE186" s="66" t="str">
        <f>VLOOKUP(C:C,'ИЗ ОСНОВЫ НОМЕНКЛАТУР'!D:H,5,0)</f>
        <v>C</v>
      </c>
    </row>
    <row r="187" spans="1:31" ht="9.6" customHeight="1" x14ac:dyDescent="0.2">
      <c r="A187" s="45" t="s">
        <v>5</v>
      </c>
      <c r="B187" s="11"/>
      <c r="C187" s="11" t="s">
        <v>189</v>
      </c>
      <c r="D187" s="44">
        <v>1738</v>
      </c>
      <c r="E187" s="44">
        <v>0</v>
      </c>
      <c r="F187" s="48">
        <v>557</v>
      </c>
      <c r="G187" s="48">
        <v>0</v>
      </c>
      <c r="H187" s="44">
        <v>235</v>
      </c>
      <c r="I187" s="44">
        <v>0</v>
      </c>
      <c r="J187" s="44">
        <v>0</v>
      </c>
      <c r="K187" s="48">
        <v>512</v>
      </c>
      <c r="L187" s="49">
        <v>51995.89</v>
      </c>
      <c r="M187" s="49">
        <v>0</v>
      </c>
      <c r="N187" s="10">
        <v>16760.13</v>
      </c>
      <c r="O187" s="10">
        <v>0</v>
      </c>
      <c r="P187" s="10">
        <v>7071.15</v>
      </c>
      <c r="Q187" s="10">
        <v>0</v>
      </c>
      <c r="R187" s="10">
        <v>0</v>
      </c>
      <c r="S187" s="10">
        <v>14330.02</v>
      </c>
      <c r="T187" s="50">
        <f t="shared" si="11"/>
        <v>4332.9908333333333</v>
      </c>
      <c r="U187" s="50">
        <f t="shared" si="11"/>
        <v>0</v>
      </c>
      <c r="V187" s="50">
        <f t="shared" si="11"/>
        <v>1396.6775</v>
      </c>
      <c r="W187" s="50">
        <f t="shared" si="11"/>
        <v>0</v>
      </c>
      <c r="X187" s="50">
        <f t="shared" si="11"/>
        <v>589.26249999999993</v>
      </c>
      <c r="Y187" s="50">
        <f t="shared" si="10"/>
        <v>0</v>
      </c>
      <c r="Z187" s="50">
        <f t="shared" si="10"/>
        <v>0</v>
      </c>
      <c r="AA187" s="50">
        <f t="shared" si="10"/>
        <v>1194.1683333333333</v>
      </c>
      <c r="AB187" s="53">
        <f t="shared" si="9"/>
        <v>7513.099166666666</v>
      </c>
      <c r="AC187" s="66" t="str">
        <f>VLOOKUP(ПРОДАЖИ!C:C,'ИЗ ОСНОВЫ НОМЕНКЛАТУР'!D:E,2,0)</f>
        <v>Кромочные материалы</v>
      </c>
      <c r="AD187" s="66" t="str">
        <f>VLOOKUP(C:C,'ИЗ ОСНОВЫ НОМЕНКЛАТУР'!D:F,3,0)</f>
        <v>Кромка ПВХ Китай</v>
      </c>
      <c r="AE187" s="66" t="str">
        <f>VLOOKUP(C:C,'ИЗ ОСНОВЫ НОМЕНКЛАТУР'!D:H,5,0)</f>
        <v>C</v>
      </c>
    </row>
    <row r="188" spans="1:31" ht="9.6" customHeight="1" x14ac:dyDescent="0.2">
      <c r="A188" s="45" t="s">
        <v>5</v>
      </c>
      <c r="B188" s="11"/>
      <c r="C188" s="11" t="s">
        <v>190</v>
      </c>
      <c r="D188" s="44">
        <v>785</v>
      </c>
      <c r="E188" s="44">
        <v>0</v>
      </c>
      <c r="F188" s="48">
        <v>1214</v>
      </c>
      <c r="G188" s="48">
        <v>0</v>
      </c>
      <c r="H188" s="44">
        <v>485</v>
      </c>
      <c r="I188" s="44">
        <v>400</v>
      </c>
      <c r="J188" s="44">
        <v>0</v>
      </c>
      <c r="K188" s="48">
        <v>0</v>
      </c>
      <c r="L188" s="49">
        <v>17949.96</v>
      </c>
      <c r="M188" s="49">
        <v>0</v>
      </c>
      <c r="N188" s="10">
        <v>27274.07</v>
      </c>
      <c r="O188" s="10">
        <v>0</v>
      </c>
      <c r="P188" s="10">
        <v>9438.61</v>
      </c>
      <c r="Q188" s="10">
        <v>7778.06</v>
      </c>
      <c r="R188" s="10">
        <v>0</v>
      </c>
      <c r="S188" s="10">
        <v>0</v>
      </c>
      <c r="T188" s="50">
        <f t="shared" si="11"/>
        <v>1495.83</v>
      </c>
      <c r="U188" s="50">
        <f t="shared" si="11"/>
        <v>0</v>
      </c>
      <c r="V188" s="50">
        <f t="shared" si="11"/>
        <v>2272.8391666666666</v>
      </c>
      <c r="W188" s="50">
        <f t="shared" si="11"/>
        <v>0</v>
      </c>
      <c r="X188" s="50">
        <f t="shared" si="11"/>
        <v>786.55083333333334</v>
      </c>
      <c r="Y188" s="50">
        <f t="shared" si="10"/>
        <v>648.17166666666674</v>
      </c>
      <c r="Z188" s="50">
        <f t="shared" si="10"/>
        <v>0</v>
      </c>
      <c r="AA188" s="50">
        <f t="shared" si="10"/>
        <v>0</v>
      </c>
      <c r="AB188" s="53">
        <f t="shared" si="9"/>
        <v>5203.3916666666673</v>
      </c>
      <c r="AC188" s="66" t="str">
        <f>VLOOKUP(ПРОДАЖИ!C:C,'ИЗ ОСНОВЫ НОМЕНКЛАТУР'!D:E,2,0)</f>
        <v>Кромочные материалы</v>
      </c>
      <c r="AD188" s="66" t="str">
        <f>VLOOKUP(C:C,'ИЗ ОСНОВЫ НОМЕНКЛАТУР'!D:F,3,0)</f>
        <v>Кромка ПВХ Китай</v>
      </c>
      <c r="AE188" s="66" t="str">
        <f>VLOOKUP(C:C,'ИЗ ОСНОВЫ НОМЕНКЛАТУР'!D:H,5,0)</f>
        <v>C</v>
      </c>
    </row>
    <row r="189" spans="1:31" ht="9.6" customHeight="1" x14ac:dyDescent="0.2">
      <c r="A189" s="45" t="s">
        <v>5</v>
      </c>
      <c r="B189" s="11"/>
      <c r="C189" s="11" t="s">
        <v>191</v>
      </c>
      <c r="D189" s="44">
        <v>0</v>
      </c>
      <c r="E189" s="44">
        <v>0</v>
      </c>
      <c r="F189" s="48">
        <v>290</v>
      </c>
      <c r="G189" s="48">
        <v>0</v>
      </c>
      <c r="H189" s="44">
        <v>757</v>
      </c>
      <c r="I189" s="44">
        <v>400</v>
      </c>
      <c r="J189" s="44">
        <v>0</v>
      </c>
      <c r="K189" s="48">
        <v>0</v>
      </c>
      <c r="L189" s="49">
        <v>0</v>
      </c>
      <c r="M189" s="49">
        <v>0</v>
      </c>
      <c r="N189" s="10">
        <v>6960</v>
      </c>
      <c r="O189" s="10">
        <v>0</v>
      </c>
      <c r="P189" s="10">
        <v>18168</v>
      </c>
      <c r="Q189" s="10">
        <v>9600</v>
      </c>
      <c r="R189" s="10">
        <v>0</v>
      </c>
      <c r="S189" s="10">
        <v>0</v>
      </c>
      <c r="T189" s="50">
        <f t="shared" si="11"/>
        <v>0</v>
      </c>
      <c r="U189" s="50">
        <f t="shared" si="11"/>
        <v>0</v>
      </c>
      <c r="V189" s="50">
        <f t="shared" si="11"/>
        <v>580</v>
      </c>
      <c r="W189" s="50">
        <f t="shared" si="11"/>
        <v>0</v>
      </c>
      <c r="X189" s="50">
        <f t="shared" si="11"/>
        <v>1514</v>
      </c>
      <c r="Y189" s="50">
        <f t="shared" si="10"/>
        <v>800</v>
      </c>
      <c r="Z189" s="50">
        <f t="shared" si="10"/>
        <v>0</v>
      </c>
      <c r="AA189" s="50">
        <f t="shared" si="10"/>
        <v>0</v>
      </c>
      <c r="AB189" s="53">
        <f t="shared" si="9"/>
        <v>2894</v>
      </c>
      <c r="AC189" s="66" t="str">
        <f>VLOOKUP(ПРОДАЖИ!C:C,'ИЗ ОСНОВЫ НОМЕНКЛАТУР'!D:E,2,0)</f>
        <v>Кромочные материалы</v>
      </c>
      <c r="AD189" s="66" t="str">
        <f>VLOOKUP(C:C,'ИЗ ОСНОВЫ НОМЕНКЛАТУР'!D:F,3,0)</f>
        <v>Кромка ПВХ Китай</v>
      </c>
      <c r="AE189" s="66" t="str">
        <f>VLOOKUP(C:C,'ИЗ ОСНОВЫ НОМЕНКЛАТУР'!D:H,5,0)</f>
        <v>B</v>
      </c>
    </row>
    <row r="190" spans="1:31" ht="9.6" customHeight="1" x14ac:dyDescent="0.2">
      <c r="A190" s="45" t="s">
        <v>5</v>
      </c>
      <c r="B190" s="11"/>
      <c r="C190" s="11" t="s">
        <v>192</v>
      </c>
      <c r="D190" s="44">
        <v>200</v>
      </c>
      <c r="E190" s="44">
        <v>0</v>
      </c>
      <c r="F190" s="48">
        <v>0</v>
      </c>
      <c r="G190" s="48">
        <v>0</v>
      </c>
      <c r="H190" s="44">
        <v>0</v>
      </c>
      <c r="I190" s="44">
        <v>0</v>
      </c>
      <c r="J190" s="44">
        <v>0</v>
      </c>
      <c r="K190" s="48">
        <v>1161</v>
      </c>
      <c r="L190" s="49">
        <v>4800</v>
      </c>
      <c r="M190" s="49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27864</v>
      </c>
      <c r="T190" s="50">
        <f t="shared" si="11"/>
        <v>400</v>
      </c>
      <c r="U190" s="50">
        <f t="shared" si="11"/>
        <v>0</v>
      </c>
      <c r="V190" s="50">
        <f t="shared" si="11"/>
        <v>0</v>
      </c>
      <c r="W190" s="50">
        <f t="shared" si="11"/>
        <v>0</v>
      </c>
      <c r="X190" s="50">
        <f t="shared" si="11"/>
        <v>0</v>
      </c>
      <c r="Y190" s="50">
        <f t="shared" si="10"/>
        <v>0</v>
      </c>
      <c r="Z190" s="50">
        <f t="shared" si="10"/>
        <v>0</v>
      </c>
      <c r="AA190" s="50">
        <f t="shared" si="10"/>
        <v>2322</v>
      </c>
      <c r="AB190" s="53">
        <f t="shared" si="9"/>
        <v>2722</v>
      </c>
      <c r="AC190" s="66" t="str">
        <f>VLOOKUP(ПРОДАЖИ!C:C,'ИЗ ОСНОВЫ НОМЕНКЛАТУР'!D:E,2,0)</f>
        <v>Кромочные материалы</v>
      </c>
      <c r="AD190" s="66" t="str">
        <f>VLOOKUP(C:C,'ИЗ ОСНОВЫ НОМЕНКЛАТУР'!D:F,3,0)</f>
        <v>Кромка ПВХ Китай</v>
      </c>
      <c r="AE190" s="66" t="str">
        <f>VLOOKUP(C:C,'ИЗ ОСНОВЫ НОМЕНКЛАТУР'!D:H,5,0)</f>
        <v>B</v>
      </c>
    </row>
    <row r="191" spans="1:31" ht="9.6" customHeight="1" x14ac:dyDescent="0.2">
      <c r="A191" s="45" t="s">
        <v>5</v>
      </c>
      <c r="B191" s="11"/>
      <c r="C191" s="11" t="s">
        <v>193</v>
      </c>
      <c r="D191" s="44">
        <v>0</v>
      </c>
      <c r="E191" s="44">
        <v>0</v>
      </c>
      <c r="F191" s="48">
        <v>0</v>
      </c>
      <c r="G191" s="48">
        <v>0</v>
      </c>
      <c r="H191" s="44">
        <v>0</v>
      </c>
      <c r="I191" s="44">
        <v>0</v>
      </c>
      <c r="J191" s="44">
        <v>0</v>
      </c>
      <c r="K191" s="48">
        <v>2000</v>
      </c>
      <c r="L191" s="49">
        <v>0</v>
      </c>
      <c r="M191" s="49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49800</v>
      </c>
      <c r="T191" s="50">
        <f t="shared" si="11"/>
        <v>0</v>
      </c>
      <c r="U191" s="50">
        <f t="shared" si="11"/>
        <v>0</v>
      </c>
      <c r="V191" s="50">
        <f t="shared" si="11"/>
        <v>0</v>
      </c>
      <c r="W191" s="50">
        <f t="shared" si="11"/>
        <v>0</v>
      </c>
      <c r="X191" s="50">
        <f t="shared" si="11"/>
        <v>0</v>
      </c>
      <c r="Y191" s="50">
        <f t="shared" si="10"/>
        <v>0</v>
      </c>
      <c r="Z191" s="50">
        <f t="shared" si="10"/>
        <v>0</v>
      </c>
      <c r="AA191" s="50">
        <f t="shared" si="10"/>
        <v>4150</v>
      </c>
      <c r="AB191" s="53">
        <f t="shared" si="9"/>
        <v>4150</v>
      </c>
      <c r="AC191" s="66" t="str">
        <f>VLOOKUP(ПРОДАЖИ!C:C,'ИЗ ОСНОВЫ НОМЕНКЛАТУР'!D:E,2,0)</f>
        <v>Кромочные материалы</v>
      </c>
      <c r="AD191" s="66" t="str">
        <f>VLOOKUP(C:C,'ИЗ ОСНОВЫ НОМЕНКЛАТУР'!D:F,3,0)</f>
        <v>Кромка ПВХ Китай</v>
      </c>
      <c r="AE191" s="66" t="str">
        <f>VLOOKUP(C:C,'ИЗ ОСНОВЫ НОМЕНКЛАТУР'!D:H,5,0)</f>
        <v>B</v>
      </c>
    </row>
    <row r="192" spans="1:31" ht="9.6" customHeight="1" x14ac:dyDescent="0.2">
      <c r="A192" s="45" t="s">
        <v>5</v>
      </c>
      <c r="B192" s="11"/>
      <c r="C192" s="11" t="s">
        <v>194</v>
      </c>
      <c r="D192" s="44">
        <v>0</v>
      </c>
      <c r="E192" s="44">
        <v>0</v>
      </c>
      <c r="F192" s="48">
        <v>550</v>
      </c>
      <c r="G192" s="48">
        <v>0</v>
      </c>
      <c r="H192" s="44">
        <v>507</v>
      </c>
      <c r="I192" s="44">
        <v>400</v>
      </c>
      <c r="J192" s="44">
        <v>0</v>
      </c>
      <c r="K192" s="48">
        <v>730</v>
      </c>
      <c r="L192" s="49">
        <v>0</v>
      </c>
      <c r="M192" s="49">
        <v>0</v>
      </c>
      <c r="N192" s="10">
        <v>9790</v>
      </c>
      <c r="O192" s="10">
        <v>0</v>
      </c>
      <c r="P192" s="10">
        <v>9024.6</v>
      </c>
      <c r="Q192" s="10">
        <v>7120</v>
      </c>
      <c r="R192" s="10">
        <v>0</v>
      </c>
      <c r="S192" s="10">
        <v>12994</v>
      </c>
      <c r="T192" s="50">
        <f t="shared" si="11"/>
        <v>0</v>
      </c>
      <c r="U192" s="50">
        <f t="shared" si="11"/>
        <v>0</v>
      </c>
      <c r="V192" s="50">
        <f t="shared" si="11"/>
        <v>815.83333333333337</v>
      </c>
      <c r="W192" s="50">
        <f t="shared" si="11"/>
        <v>0</v>
      </c>
      <c r="X192" s="50">
        <f t="shared" si="11"/>
        <v>752.05000000000007</v>
      </c>
      <c r="Y192" s="50">
        <f t="shared" si="10"/>
        <v>593.33333333333337</v>
      </c>
      <c r="Z192" s="50">
        <f t="shared" si="10"/>
        <v>0</v>
      </c>
      <c r="AA192" s="50">
        <f t="shared" si="10"/>
        <v>1082.8333333333333</v>
      </c>
      <c r="AB192" s="53">
        <f t="shared" si="9"/>
        <v>3244.05</v>
      </c>
      <c r="AC192" s="66" t="str">
        <f>VLOOKUP(ПРОДАЖИ!C:C,'ИЗ ОСНОВЫ НОМЕНКЛАТУР'!D:E,2,0)</f>
        <v>Кромочные материалы</v>
      </c>
      <c r="AD192" s="66" t="str">
        <f>VLOOKUP(C:C,'ИЗ ОСНОВЫ НОМЕНКЛАТУР'!D:F,3,0)</f>
        <v>Кромка ПВХ Китай</v>
      </c>
      <c r="AE192" s="66" t="str">
        <f>VLOOKUP(C:C,'ИЗ ОСНОВЫ НОМЕНКЛАТУР'!D:H,5,0)</f>
        <v>B</v>
      </c>
    </row>
    <row r="193" spans="1:31" ht="9.6" customHeight="1" x14ac:dyDescent="0.2">
      <c r="A193" s="45" t="s">
        <v>5</v>
      </c>
      <c r="B193" s="11"/>
      <c r="C193" s="11" t="s">
        <v>195</v>
      </c>
      <c r="D193" s="44">
        <v>155</v>
      </c>
      <c r="E193" s="44">
        <v>0</v>
      </c>
      <c r="F193" s="48">
        <v>1160</v>
      </c>
      <c r="G193" s="48">
        <v>0</v>
      </c>
      <c r="H193" s="44">
        <v>0</v>
      </c>
      <c r="I193" s="44">
        <v>0</v>
      </c>
      <c r="J193" s="44">
        <v>0</v>
      </c>
      <c r="K193" s="48">
        <v>0</v>
      </c>
      <c r="L193" s="49">
        <v>3720.6</v>
      </c>
      <c r="M193" s="49">
        <v>0</v>
      </c>
      <c r="N193" s="10">
        <v>27940.86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50">
        <f t="shared" si="11"/>
        <v>310.05</v>
      </c>
      <c r="U193" s="50">
        <f t="shared" si="11"/>
        <v>0</v>
      </c>
      <c r="V193" s="50">
        <f t="shared" si="11"/>
        <v>2328.4050000000002</v>
      </c>
      <c r="W193" s="50">
        <f t="shared" si="11"/>
        <v>0</v>
      </c>
      <c r="X193" s="50">
        <f t="shared" si="11"/>
        <v>0</v>
      </c>
      <c r="Y193" s="50">
        <f t="shared" si="10"/>
        <v>0</v>
      </c>
      <c r="Z193" s="50">
        <f t="shared" si="10"/>
        <v>0</v>
      </c>
      <c r="AA193" s="50">
        <f t="shared" si="10"/>
        <v>0</v>
      </c>
      <c r="AB193" s="53">
        <f t="shared" si="9"/>
        <v>2638.4550000000004</v>
      </c>
      <c r="AC193" s="66" t="str">
        <f>VLOOKUP(ПРОДАЖИ!C:C,'ИЗ ОСНОВЫ НОМЕНКЛАТУР'!D:E,2,0)</f>
        <v>Кромочные материалы</v>
      </c>
      <c r="AD193" s="66" t="str">
        <f>VLOOKUP(C:C,'ИЗ ОСНОВЫ НОМЕНКЛАТУР'!D:F,3,0)</f>
        <v>Кромка ПВХ Китай</v>
      </c>
      <c r="AE193" s="66" t="str">
        <f>VLOOKUP(C:C,'ИЗ ОСНОВЫ НОМЕНКЛАТУР'!D:H,5,0)</f>
        <v>B</v>
      </c>
    </row>
    <row r="194" spans="1:31" ht="9.6" customHeight="1" x14ac:dyDescent="0.2">
      <c r="A194" s="45" t="s">
        <v>5</v>
      </c>
      <c r="B194" s="11"/>
      <c r="C194" s="11" t="s">
        <v>196</v>
      </c>
      <c r="D194" s="44">
        <v>310</v>
      </c>
      <c r="E194" s="44">
        <v>0</v>
      </c>
      <c r="F194" s="48">
        <v>3000</v>
      </c>
      <c r="G194" s="48">
        <v>0</v>
      </c>
      <c r="H194" s="44">
        <v>0</v>
      </c>
      <c r="I194" s="44">
        <v>0</v>
      </c>
      <c r="J194" s="44">
        <v>0</v>
      </c>
      <c r="K194" s="48">
        <v>0</v>
      </c>
      <c r="L194" s="49">
        <v>7440.24</v>
      </c>
      <c r="M194" s="49">
        <v>0</v>
      </c>
      <c r="N194" s="10">
        <v>72600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50">
        <f t="shared" si="11"/>
        <v>620.02</v>
      </c>
      <c r="U194" s="50">
        <f t="shared" si="11"/>
        <v>0</v>
      </c>
      <c r="V194" s="50">
        <f t="shared" si="11"/>
        <v>6050</v>
      </c>
      <c r="W194" s="50">
        <f t="shared" si="11"/>
        <v>0</v>
      </c>
      <c r="X194" s="50">
        <f t="shared" si="11"/>
        <v>0</v>
      </c>
      <c r="Y194" s="50">
        <f t="shared" si="10"/>
        <v>0</v>
      </c>
      <c r="Z194" s="50">
        <f t="shared" si="10"/>
        <v>0</v>
      </c>
      <c r="AA194" s="50">
        <f t="shared" si="10"/>
        <v>0</v>
      </c>
      <c r="AB194" s="53">
        <f t="shared" si="9"/>
        <v>6670.02</v>
      </c>
      <c r="AC194" s="66" t="str">
        <f>VLOOKUP(ПРОДАЖИ!C:C,'ИЗ ОСНОВЫ НОМЕНКЛАТУР'!D:E,2,0)</f>
        <v>Кромочные материалы</v>
      </c>
      <c r="AD194" s="66" t="str">
        <f>VLOOKUP(C:C,'ИЗ ОСНОВЫ НОМЕНКЛАТУР'!D:F,3,0)</f>
        <v>Кромка ПВХ Китай</v>
      </c>
      <c r="AE194" s="66" t="str">
        <f>VLOOKUP(C:C,'ИЗ ОСНОВЫ НОМЕНКЛАТУР'!D:H,5,0)</f>
        <v>C</v>
      </c>
    </row>
    <row r="195" spans="1:31" ht="9.6" customHeight="1" x14ac:dyDescent="0.2">
      <c r="A195" s="45" t="s">
        <v>5</v>
      </c>
      <c r="B195" s="11"/>
      <c r="C195" s="11" t="s">
        <v>197</v>
      </c>
      <c r="D195" s="44">
        <v>0</v>
      </c>
      <c r="E195" s="44">
        <v>0</v>
      </c>
      <c r="F195" s="48">
        <v>0</v>
      </c>
      <c r="G195" s="48">
        <v>0</v>
      </c>
      <c r="H195" s="44">
        <v>785</v>
      </c>
      <c r="I195" s="44">
        <v>200</v>
      </c>
      <c r="J195" s="44">
        <v>0</v>
      </c>
      <c r="K195" s="48">
        <v>190</v>
      </c>
      <c r="L195" s="49">
        <v>0</v>
      </c>
      <c r="M195" s="49">
        <v>0</v>
      </c>
      <c r="N195" s="10">
        <v>0</v>
      </c>
      <c r="O195" s="10">
        <v>0</v>
      </c>
      <c r="P195" s="10">
        <v>13973</v>
      </c>
      <c r="Q195" s="10">
        <v>3560</v>
      </c>
      <c r="R195" s="10">
        <v>0</v>
      </c>
      <c r="S195" s="10">
        <v>3607.63</v>
      </c>
      <c r="T195" s="50">
        <f t="shared" si="11"/>
        <v>0</v>
      </c>
      <c r="U195" s="50">
        <f t="shared" si="11"/>
        <v>0</v>
      </c>
      <c r="V195" s="50">
        <f t="shared" si="11"/>
        <v>0</v>
      </c>
      <c r="W195" s="50">
        <f t="shared" si="11"/>
        <v>0</v>
      </c>
      <c r="X195" s="50">
        <f t="shared" si="11"/>
        <v>1164.4166666666667</v>
      </c>
      <c r="Y195" s="50">
        <f t="shared" si="10"/>
        <v>296.66666666666669</v>
      </c>
      <c r="Z195" s="50">
        <f t="shared" si="10"/>
        <v>0</v>
      </c>
      <c r="AA195" s="50">
        <f t="shared" si="10"/>
        <v>300.63583333333332</v>
      </c>
      <c r="AB195" s="53">
        <f t="shared" si="9"/>
        <v>1761.7191666666668</v>
      </c>
      <c r="AC195" s="66" t="str">
        <f>VLOOKUP(ПРОДАЖИ!C:C,'ИЗ ОСНОВЫ НОМЕНКЛАТУР'!D:E,2,0)</f>
        <v>Кромочные материалы</v>
      </c>
      <c r="AD195" s="66" t="str">
        <f>VLOOKUP(C:C,'ИЗ ОСНОВЫ НОМЕНКЛАТУР'!D:F,3,0)</f>
        <v>Кромка ПВХ Китай</v>
      </c>
      <c r="AE195" s="66" t="str">
        <f>VLOOKUP(C:C,'ИЗ ОСНОВЫ НОМЕНКЛАТУР'!D:H,5,0)</f>
        <v>B</v>
      </c>
    </row>
    <row r="196" spans="1:31" ht="9.6" customHeight="1" x14ac:dyDescent="0.2">
      <c r="A196" s="45" t="s">
        <v>5</v>
      </c>
      <c r="B196" s="11"/>
      <c r="C196" s="11" t="s">
        <v>198</v>
      </c>
      <c r="D196" s="44">
        <v>967</v>
      </c>
      <c r="E196" s="44">
        <v>0</v>
      </c>
      <c r="F196" s="48">
        <v>113</v>
      </c>
      <c r="G196" s="48">
        <v>0</v>
      </c>
      <c r="H196" s="44">
        <v>260</v>
      </c>
      <c r="I196" s="44">
        <v>0</v>
      </c>
      <c r="J196" s="44">
        <v>0</v>
      </c>
      <c r="K196" s="48">
        <v>0</v>
      </c>
      <c r="L196" s="49">
        <v>18473.89</v>
      </c>
      <c r="M196" s="49">
        <v>0</v>
      </c>
      <c r="N196" s="10">
        <v>2151.7600000000002</v>
      </c>
      <c r="O196" s="10">
        <v>0</v>
      </c>
      <c r="P196" s="10">
        <v>4940</v>
      </c>
      <c r="Q196" s="10">
        <v>0</v>
      </c>
      <c r="R196" s="10">
        <v>0</v>
      </c>
      <c r="S196" s="10">
        <v>0</v>
      </c>
      <c r="T196" s="50">
        <f t="shared" si="11"/>
        <v>1539.4908333333333</v>
      </c>
      <c r="U196" s="50">
        <f t="shared" si="11"/>
        <v>0</v>
      </c>
      <c r="V196" s="50">
        <f t="shared" si="11"/>
        <v>179.31333333333336</v>
      </c>
      <c r="W196" s="50">
        <f t="shared" si="11"/>
        <v>0</v>
      </c>
      <c r="X196" s="50">
        <f t="shared" si="11"/>
        <v>411.66666666666669</v>
      </c>
      <c r="Y196" s="50">
        <f t="shared" si="10"/>
        <v>0</v>
      </c>
      <c r="Z196" s="50">
        <f t="shared" si="10"/>
        <v>0</v>
      </c>
      <c r="AA196" s="50">
        <f t="shared" si="10"/>
        <v>0</v>
      </c>
      <c r="AB196" s="53">
        <f t="shared" ref="AB196:AB259" si="12">T196+U196+V196+W196+X196+Y196+Z196+AA196</f>
        <v>2130.4708333333333</v>
      </c>
      <c r="AC196" s="66" t="str">
        <f>VLOOKUP(ПРОДАЖИ!C:C,'ИЗ ОСНОВЫ НОМЕНКЛАТУР'!D:E,2,0)</f>
        <v>Кромочные материалы</v>
      </c>
      <c r="AD196" s="66" t="str">
        <f>VLOOKUP(C:C,'ИЗ ОСНОВЫ НОМЕНКЛАТУР'!D:F,3,0)</f>
        <v>Кромка ПВХ Китай</v>
      </c>
      <c r="AE196" s="66" t="str">
        <f>VLOOKUP(C:C,'ИЗ ОСНОВЫ НОМЕНКЛАТУР'!D:H,5,0)</f>
        <v>C</v>
      </c>
    </row>
    <row r="197" spans="1:31" ht="9.6" customHeight="1" x14ac:dyDescent="0.2">
      <c r="A197" s="45" t="s">
        <v>5</v>
      </c>
      <c r="B197" s="11"/>
      <c r="C197" s="11" t="s">
        <v>199</v>
      </c>
      <c r="D197" s="44">
        <v>0</v>
      </c>
      <c r="E197" s="44">
        <v>0</v>
      </c>
      <c r="F197" s="48">
        <v>0</v>
      </c>
      <c r="G197" s="48">
        <v>523</v>
      </c>
      <c r="H197" s="44">
        <v>0</v>
      </c>
      <c r="I197" s="44">
        <v>0</v>
      </c>
      <c r="J197" s="44">
        <v>0</v>
      </c>
      <c r="K197" s="48">
        <v>2000</v>
      </c>
      <c r="L197" s="49">
        <v>0</v>
      </c>
      <c r="M197" s="49">
        <v>0</v>
      </c>
      <c r="N197" s="10">
        <v>0</v>
      </c>
      <c r="O197" s="10">
        <v>12985.69</v>
      </c>
      <c r="P197" s="10">
        <v>0</v>
      </c>
      <c r="Q197" s="10">
        <v>0</v>
      </c>
      <c r="R197" s="10">
        <v>0</v>
      </c>
      <c r="S197" s="10">
        <v>52000</v>
      </c>
      <c r="T197" s="50">
        <f t="shared" si="11"/>
        <v>0</v>
      </c>
      <c r="U197" s="50">
        <f t="shared" si="11"/>
        <v>0</v>
      </c>
      <c r="V197" s="50">
        <f t="shared" si="11"/>
        <v>0</v>
      </c>
      <c r="W197" s="50">
        <f t="shared" si="11"/>
        <v>1082.1408333333334</v>
      </c>
      <c r="X197" s="50">
        <f t="shared" si="11"/>
        <v>0</v>
      </c>
      <c r="Y197" s="50">
        <f t="shared" si="10"/>
        <v>0</v>
      </c>
      <c r="Z197" s="50">
        <f t="shared" si="10"/>
        <v>0</v>
      </c>
      <c r="AA197" s="50">
        <f t="shared" si="10"/>
        <v>4333.333333333333</v>
      </c>
      <c r="AB197" s="53">
        <f t="shared" si="12"/>
        <v>5415.4741666666669</v>
      </c>
      <c r="AC197" s="66" t="str">
        <f>VLOOKUP(ПРОДАЖИ!C:C,'ИЗ ОСНОВЫ НОМЕНКЛАТУР'!D:E,2,0)</f>
        <v>Кромочные материалы</v>
      </c>
      <c r="AD197" s="66" t="str">
        <f>VLOOKUP(C:C,'ИЗ ОСНОВЫ НОМЕНКЛАТУР'!D:F,3,0)</f>
        <v>Кромка ПВХ Китай</v>
      </c>
      <c r="AE197" s="66" t="str">
        <f>VLOOKUP(C:C,'ИЗ ОСНОВЫ НОМЕНКЛАТУР'!D:H,5,0)</f>
        <v>B</v>
      </c>
    </row>
    <row r="198" spans="1:31" ht="9.6" customHeight="1" x14ac:dyDescent="0.2">
      <c r="A198" s="45" t="s">
        <v>5</v>
      </c>
      <c r="B198" s="11"/>
      <c r="C198" s="11" t="s">
        <v>200</v>
      </c>
      <c r="D198" s="44">
        <v>0</v>
      </c>
      <c r="E198" s="44">
        <v>2000</v>
      </c>
      <c r="F198" s="48">
        <v>0</v>
      </c>
      <c r="G198" s="48">
        <v>0</v>
      </c>
      <c r="H198" s="44">
        <v>592</v>
      </c>
      <c r="I198" s="44">
        <v>855</v>
      </c>
      <c r="J198" s="44">
        <v>0</v>
      </c>
      <c r="K198" s="48">
        <v>0</v>
      </c>
      <c r="L198" s="49">
        <v>0</v>
      </c>
      <c r="M198" s="49">
        <v>40000</v>
      </c>
      <c r="N198" s="10">
        <v>0</v>
      </c>
      <c r="O198" s="10">
        <v>0</v>
      </c>
      <c r="P198" s="10">
        <v>11840</v>
      </c>
      <c r="Q198" s="10">
        <v>17100</v>
      </c>
      <c r="R198" s="10">
        <v>0</v>
      </c>
      <c r="S198" s="10">
        <v>0</v>
      </c>
      <c r="T198" s="50">
        <f t="shared" si="11"/>
        <v>0</v>
      </c>
      <c r="U198" s="50">
        <f t="shared" si="11"/>
        <v>3333.3333333333335</v>
      </c>
      <c r="V198" s="50">
        <f t="shared" si="11"/>
        <v>0</v>
      </c>
      <c r="W198" s="50">
        <f t="shared" si="11"/>
        <v>0</v>
      </c>
      <c r="X198" s="50">
        <f t="shared" si="11"/>
        <v>986.66666666666663</v>
      </c>
      <c r="Y198" s="50">
        <f t="shared" si="10"/>
        <v>1425</v>
      </c>
      <c r="Z198" s="50">
        <f t="shared" si="10"/>
        <v>0</v>
      </c>
      <c r="AA198" s="50">
        <f t="shared" si="10"/>
        <v>0</v>
      </c>
      <c r="AB198" s="53">
        <f t="shared" si="12"/>
        <v>5745</v>
      </c>
      <c r="AC198" s="66" t="str">
        <f>VLOOKUP(ПРОДАЖИ!C:C,'ИЗ ОСНОВЫ НОМЕНКЛАТУР'!D:E,2,0)</f>
        <v>Кромочные материалы</v>
      </c>
      <c r="AD198" s="66" t="str">
        <f>VLOOKUP(C:C,'ИЗ ОСНОВЫ НОМЕНКЛАТУР'!D:F,3,0)</f>
        <v>Кромка ПВХ Китай</v>
      </c>
      <c r="AE198" s="66" t="str">
        <f>VLOOKUP(C:C,'ИЗ ОСНОВЫ НОМЕНКЛАТУР'!D:H,5,0)</f>
        <v>B</v>
      </c>
    </row>
    <row r="199" spans="1:31" ht="9.6" customHeight="1" x14ac:dyDescent="0.2">
      <c r="A199" s="45" t="s">
        <v>5</v>
      </c>
      <c r="B199" s="11"/>
      <c r="C199" s="11" t="s">
        <v>201</v>
      </c>
      <c r="D199" s="44">
        <v>398</v>
      </c>
      <c r="E199" s="44">
        <v>1000</v>
      </c>
      <c r="F199" s="48">
        <v>973</v>
      </c>
      <c r="G199" s="48">
        <v>0</v>
      </c>
      <c r="H199" s="44">
        <v>0</v>
      </c>
      <c r="I199" s="44">
        <v>0</v>
      </c>
      <c r="J199" s="44">
        <v>0</v>
      </c>
      <c r="K199" s="48">
        <v>0</v>
      </c>
      <c r="L199" s="49">
        <v>11808.7</v>
      </c>
      <c r="M199" s="49">
        <v>29203.85</v>
      </c>
      <c r="N199" s="10">
        <v>27596.84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50">
        <f t="shared" si="11"/>
        <v>984.05833333333339</v>
      </c>
      <c r="U199" s="50">
        <f t="shared" si="11"/>
        <v>2433.6541666666667</v>
      </c>
      <c r="V199" s="50">
        <f t="shared" si="11"/>
        <v>2299.7366666666667</v>
      </c>
      <c r="W199" s="50">
        <f t="shared" si="11"/>
        <v>0</v>
      </c>
      <c r="X199" s="50">
        <f t="shared" si="11"/>
        <v>0</v>
      </c>
      <c r="Y199" s="50">
        <f t="shared" si="10"/>
        <v>0</v>
      </c>
      <c r="Z199" s="50">
        <f t="shared" si="10"/>
        <v>0</v>
      </c>
      <c r="AA199" s="50">
        <f t="shared" si="10"/>
        <v>0</v>
      </c>
      <c r="AB199" s="53">
        <f t="shared" si="12"/>
        <v>5717.4491666666672</v>
      </c>
      <c r="AC199" s="66" t="str">
        <f>VLOOKUP(ПРОДАЖИ!C:C,'ИЗ ОСНОВЫ НОМЕНКЛАТУР'!D:E,2,0)</f>
        <v>Кромочные материалы</v>
      </c>
      <c r="AD199" s="66" t="str">
        <f>VLOOKUP(C:C,'ИЗ ОСНОВЫ НОМЕНКЛАТУР'!D:F,3,0)</f>
        <v>Кромка ПВХ Китай</v>
      </c>
      <c r="AE199" s="66" t="str">
        <f>VLOOKUP(C:C,'ИЗ ОСНОВЫ НОМЕНКЛАТУР'!D:H,5,0)</f>
        <v>C</v>
      </c>
    </row>
    <row r="200" spans="1:31" ht="9.6" customHeight="1" x14ac:dyDescent="0.2">
      <c r="A200" s="45" t="s">
        <v>5</v>
      </c>
      <c r="B200" s="11"/>
      <c r="C200" s="11" t="s">
        <v>202</v>
      </c>
      <c r="D200" s="44">
        <v>760</v>
      </c>
      <c r="E200" s="44">
        <v>0</v>
      </c>
      <c r="F200" s="48">
        <v>346</v>
      </c>
      <c r="G200" s="48">
        <v>0</v>
      </c>
      <c r="H200" s="44">
        <v>0</v>
      </c>
      <c r="I200" s="44">
        <v>0</v>
      </c>
      <c r="J200" s="44">
        <v>0</v>
      </c>
      <c r="K200" s="48">
        <v>470</v>
      </c>
      <c r="L200" s="49">
        <v>23428.76</v>
      </c>
      <c r="M200" s="49">
        <v>0</v>
      </c>
      <c r="N200" s="10">
        <v>10262.99</v>
      </c>
      <c r="O200" s="10">
        <v>0</v>
      </c>
      <c r="P200" s="10">
        <v>0</v>
      </c>
      <c r="Q200" s="10">
        <v>0</v>
      </c>
      <c r="R200" s="10">
        <v>0</v>
      </c>
      <c r="S200" s="10">
        <v>13493.7</v>
      </c>
      <c r="T200" s="50">
        <f t="shared" si="11"/>
        <v>1952.3966666666665</v>
      </c>
      <c r="U200" s="50">
        <f t="shared" si="11"/>
        <v>0</v>
      </c>
      <c r="V200" s="50">
        <f t="shared" si="11"/>
        <v>855.24916666666661</v>
      </c>
      <c r="W200" s="50">
        <f t="shared" si="11"/>
        <v>0</v>
      </c>
      <c r="X200" s="50">
        <f t="shared" si="11"/>
        <v>0</v>
      </c>
      <c r="Y200" s="50">
        <f t="shared" si="10"/>
        <v>0</v>
      </c>
      <c r="Z200" s="50">
        <f t="shared" si="10"/>
        <v>0</v>
      </c>
      <c r="AA200" s="50">
        <f t="shared" si="10"/>
        <v>1124.4750000000001</v>
      </c>
      <c r="AB200" s="53">
        <f t="shared" si="12"/>
        <v>3932.1208333333334</v>
      </c>
      <c r="AC200" s="66" t="str">
        <f>VLOOKUP(ПРОДАЖИ!C:C,'ИЗ ОСНОВЫ НОМЕНКЛАТУР'!D:E,2,0)</f>
        <v>Кромочные материалы</v>
      </c>
      <c r="AD200" s="66" t="str">
        <f>VLOOKUP(C:C,'ИЗ ОСНОВЫ НОМЕНКЛАТУР'!D:F,3,0)</f>
        <v>Кромка ПВХ Китай</v>
      </c>
      <c r="AE200" s="66" t="str">
        <f>VLOOKUP(C:C,'ИЗ ОСНОВЫ НОМЕНКЛАТУР'!D:H,5,0)</f>
        <v>C</v>
      </c>
    </row>
    <row r="201" spans="1:31" ht="9.6" customHeight="1" x14ac:dyDescent="0.2">
      <c r="A201" s="45" t="s">
        <v>5</v>
      </c>
      <c r="B201" s="11"/>
      <c r="C201" s="11" t="s">
        <v>203</v>
      </c>
      <c r="D201" s="44">
        <v>970</v>
      </c>
      <c r="E201" s="44">
        <v>0</v>
      </c>
      <c r="F201" s="48">
        <v>0</v>
      </c>
      <c r="G201" s="48">
        <v>0</v>
      </c>
      <c r="H201" s="44">
        <v>0</v>
      </c>
      <c r="I201" s="44">
        <v>0</v>
      </c>
      <c r="J201" s="44">
        <v>0</v>
      </c>
      <c r="K201" s="48">
        <v>0</v>
      </c>
      <c r="L201" s="49">
        <v>29724.06</v>
      </c>
      <c r="M201" s="49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50">
        <f t="shared" si="11"/>
        <v>2477.0050000000001</v>
      </c>
      <c r="U201" s="50">
        <f t="shared" si="11"/>
        <v>0</v>
      </c>
      <c r="V201" s="50">
        <f t="shared" si="11"/>
        <v>0</v>
      </c>
      <c r="W201" s="50">
        <f t="shared" si="11"/>
        <v>0</v>
      </c>
      <c r="X201" s="50">
        <f t="shared" si="11"/>
        <v>0</v>
      </c>
      <c r="Y201" s="50">
        <f t="shared" si="10"/>
        <v>0</v>
      </c>
      <c r="Z201" s="50">
        <f t="shared" si="10"/>
        <v>0</v>
      </c>
      <c r="AA201" s="50">
        <f t="shared" si="10"/>
        <v>0</v>
      </c>
      <c r="AB201" s="53">
        <f t="shared" si="12"/>
        <v>2477.0050000000001</v>
      </c>
      <c r="AC201" s="66" t="str">
        <f>VLOOKUP(ПРОДАЖИ!C:C,'ИЗ ОСНОВЫ НОМЕНКЛАТУР'!D:E,2,0)</f>
        <v>Кромочные материалы</v>
      </c>
      <c r="AD201" s="66" t="str">
        <f>VLOOKUP(C:C,'ИЗ ОСНОВЫ НОМЕНКЛАТУР'!D:F,3,0)</f>
        <v>Кромка ПВХ Китай</v>
      </c>
      <c r="AE201" s="66" t="str">
        <f>VLOOKUP(C:C,'ИЗ ОСНОВЫ НОМЕНКЛАТУР'!D:H,5,0)</f>
        <v>C</v>
      </c>
    </row>
    <row r="202" spans="1:31" ht="9.6" customHeight="1" x14ac:dyDescent="0.2">
      <c r="A202" s="45" t="s">
        <v>5</v>
      </c>
      <c r="B202" s="11"/>
      <c r="C202" s="11" t="s">
        <v>204</v>
      </c>
      <c r="D202" s="44">
        <v>327</v>
      </c>
      <c r="E202" s="44">
        <v>0</v>
      </c>
      <c r="F202" s="48">
        <v>165</v>
      </c>
      <c r="G202" s="48">
        <v>0</v>
      </c>
      <c r="H202" s="44">
        <v>310</v>
      </c>
      <c r="I202" s="44">
        <v>0</v>
      </c>
      <c r="J202" s="44">
        <v>150</v>
      </c>
      <c r="K202" s="48">
        <v>20</v>
      </c>
      <c r="L202" s="49">
        <v>9653.33</v>
      </c>
      <c r="M202" s="49">
        <v>0</v>
      </c>
      <c r="N202" s="10">
        <v>4714.05</v>
      </c>
      <c r="O202" s="10">
        <v>0</v>
      </c>
      <c r="P202" s="10">
        <v>8692.4</v>
      </c>
      <c r="Q202" s="10">
        <v>0</v>
      </c>
      <c r="R202" s="10">
        <v>4180.5</v>
      </c>
      <c r="S202" s="10">
        <v>556.42999999999995</v>
      </c>
      <c r="T202" s="50">
        <f t="shared" si="11"/>
        <v>804.44416666666666</v>
      </c>
      <c r="U202" s="50">
        <f t="shared" si="11"/>
        <v>0</v>
      </c>
      <c r="V202" s="50">
        <f t="shared" si="11"/>
        <v>392.83750000000003</v>
      </c>
      <c r="W202" s="50">
        <f t="shared" si="11"/>
        <v>0</v>
      </c>
      <c r="X202" s="50">
        <f t="shared" si="11"/>
        <v>724.36666666666667</v>
      </c>
      <c r="Y202" s="50">
        <f t="shared" si="10"/>
        <v>0</v>
      </c>
      <c r="Z202" s="50">
        <f t="shared" si="10"/>
        <v>348.375</v>
      </c>
      <c r="AA202" s="50">
        <f t="shared" si="10"/>
        <v>46.369166666666665</v>
      </c>
      <c r="AB202" s="53">
        <f t="shared" si="12"/>
        <v>2316.3925000000004</v>
      </c>
      <c r="AC202" s="66" t="str">
        <f>VLOOKUP(ПРОДАЖИ!C:C,'ИЗ ОСНОВЫ НОМЕНКЛАТУР'!D:E,2,0)</f>
        <v>Кромочные материалы</v>
      </c>
      <c r="AD202" s="66" t="str">
        <f>VLOOKUP(C:C,'ИЗ ОСНОВЫ НОМЕНКЛАТУР'!D:F,3,0)</f>
        <v>Кромка ПВХ Китай</v>
      </c>
      <c r="AE202" s="66" t="str">
        <f>VLOOKUP(C:C,'ИЗ ОСНОВЫ НОМЕНКЛАТУР'!D:H,5,0)</f>
        <v>C</v>
      </c>
    </row>
    <row r="203" spans="1:31" ht="9.6" customHeight="1" x14ac:dyDescent="0.2">
      <c r="A203" s="45" t="s">
        <v>5</v>
      </c>
      <c r="B203" s="11"/>
      <c r="C203" s="11" t="s">
        <v>205</v>
      </c>
      <c r="D203" s="44">
        <v>582</v>
      </c>
      <c r="E203" s="44">
        <v>0</v>
      </c>
      <c r="F203" s="48">
        <v>50</v>
      </c>
      <c r="G203" s="48">
        <v>0</v>
      </c>
      <c r="H203" s="44">
        <v>0</v>
      </c>
      <c r="I203" s="44">
        <v>0</v>
      </c>
      <c r="J203" s="44">
        <v>0</v>
      </c>
      <c r="K203" s="48">
        <v>160</v>
      </c>
      <c r="L203" s="49">
        <v>17106.91</v>
      </c>
      <c r="M203" s="49">
        <v>0</v>
      </c>
      <c r="N203" s="10">
        <v>1491.68</v>
      </c>
      <c r="O203" s="10">
        <v>0</v>
      </c>
      <c r="P203" s="10">
        <v>0</v>
      </c>
      <c r="Q203" s="10">
        <v>0</v>
      </c>
      <c r="R203" s="10">
        <v>0</v>
      </c>
      <c r="S203" s="10">
        <v>4545.6099999999997</v>
      </c>
      <c r="T203" s="50">
        <f t="shared" si="11"/>
        <v>1425.5758333333333</v>
      </c>
      <c r="U203" s="50">
        <f t="shared" si="11"/>
        <v>0</v>
      </c>
      <c r="V203" s="50">
        <f t="shared" si="11"/>
        <v>124.30666666666667</v>
      </c>
      <c r="W203" s="50">
        <f t="shared" si="11"/>
        <v>0</v>
      </c>
      <c r="X203" s="50">
        <f t="shared" si="11"/>
        <v>0</v>
      </c>
      <c r="Y203" s="50">
        <f t="shared" si="10"/>
        <v>0</v>
      </c>
      <c r="Z203" s="50">
        <f t="shared" si="10"/>
        <v>0</v>
      </c>
      <c r="AA203" s="50">
        <f t="shared" si="10"/>
        <v>378.80083333333329</v>
      </c>
      <c r="AB203" s="53">
        <f t="shared" si="12"/>
        <v>1928.6833333333332</v>
      </c>
      <c r="AC203" s="66" t="str">
        <f>VLOOKUP(ПРОДАЖИ!C:C,'ИЗ ОСНОВЫ НОМЕНКЛАТУР'!D:E,2,0)</f>
        <v>Кромочные материалы</v>
      </c>
      <c r="AD203" s="66" t="str">
        <f>VLOOKUP(C:C,'ИЗ ОСНОВЫ НОМЕНКЛАТУР'!D:F,3,0)</f>
        <v>Кромка ПВХ Китай</v>
      </c>
      <c r="AE203" s="66" t="str">
        <f>VLOOKUP(C:C,'ИЗ ОСНОВЫ НОМЕНКЛАТУР'!D:H,5,0)</f>
        <v>C</v>
      </c>
    </row>
    <row r="204" spans="1:31" ht="9.6" customHeight="1" x14ac:dyDescent="0.2">
      <c r="A204" s="45" t="s">
        <v>5</v>
      </c>
      <c r="B204" s="11"/>
      <c r="C204" s="11" t="s">
        <v>206</v>
      </c>
      <c r="D204" s="44">
        <v>440</v>
      </c>
      <c r="E204" s="44">
        <v>0</v>
      </c>
      <c r="F204" s="48">
        <v>0</v>
      </c>
      <c r="G204" s="48">
        <v>0</v>
      </c>
      <c r="H204" s="44">
        <v>0</v>
      </c>
      <c r="I204" s="44">
        <v>0</v>
      </c>
      <c r="J204" s="44">
        <v>0</v>
      </c>
      <c r="K204" s="48">
        <v>0</v>
      </c>
      <c r="L204" s="49">
        <v>10736</v>
      </c>
      <c r="M204" s="49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50">
        <f t="shared" si="11"/>
        <v>894.66666666666663</v>
      </c>
      <c r="U204" s="50">
        <f t="shared" si="11"/>
        <v>0</v>
      </c>
      <c r="V204" s="50">
        <f t="shared" si="11"/>
        <v>0</v>
      </c>
      <c r="W204" s="50">
        <f t="shared" si="11"/>
        <v>0</v>
      </c>
      <c r="X204" s="50">
        <f t="shared" si="11"/>
        <v>0</v>
      </c>
      <c r="Y204" s="50">
        <f t="shared" si="10"/>
        <v>0</v>
      </c>
      <c r="Z204" s="50">
        <f t="shared" si="10"/>
        <v>0</v>
      </c>
      <c r="AA204" s="50">
        <f t="shared" si="10"/>
        <v>0</v>
      </c>
      <c r="AB204" s="53">
        <f t="shared" si="12"/>
        <v>894.66666666666663</v>
      </c>
      <c r="AC204" s="66" t="str">
        <f>VLOOKUP(ПРОДАЖИ!C:C,'ИЗ ОСНОВЫ НОМЕНКЛАТУР'!D:E,2,0)</f>
        <v>Кромочные материалы</v>
      </c>
      <c r="AD204" s="66" t="str">
        <f>VLOOKUP(C:C,'ИЗ ОСНОВЫ НОМЕНКЛАТУР'!D:F,3,0)</f>
        <v>Кромка ПВХ Китай</v>
      </c>
      <c r="AE204" s="66" t="str">
        <f>VLOOKUP(C:C,'ИЗ ОСНОВЫ НОМЕНКЛАТУР'!D:H,5,0)</f>
        <v>C</v>
      </c>
    </row>
    <row r="205" spans="1:31" ht="9.6" customHeight="1" x14ac:dyDescent="0.2">
      <c r="A205" s="45" t="s">
        <v>5</v>
      </c>
      <c r="B205" s="11"/>
      <c r="C205" s="11" t="s">
        <v>207</v>
      </c>
      <c r="D205" s="44">
        <v>60</v>
      </c>
      <c r="E205" s="44">
        <v>0</v>
      </c>
      <c r="F205" s="48">
        <v>70</v>
      </c>
      <c r="G205" s="48">
        <v>0</v>
      </c>
      <c r="H205" s="44">
        <v>40</v>
      </c>
      <c r="I205" s="44">
        <v>200</v>
      </c>
      <c r="J205" s="44">
        <v>0</v>
      </c>
      <c r="K205" s="48">
        <v>990</v>
      </c>
      <c r="L205" s="49">
        <v>1774.65</v>
      </c>
      <c r="M205" s="49">
        <v>0</v>
      </c>
      <c r="N205" s="10">
        <v>2069.1999999999998</v>
      </c>
      <c r="O205" s="10">
        <v>0</v>
      </c>
      <c r="P205" s="10">
        <v>1284.4000000000001</v>
      </c>
      <c r="Q205" s="10">
        <v>6422</v>
      </c>
      <c r="R205" s="10">
        <v>0</v>
      </c>
      <c r="S205" s="10">
        <v>27591.3</v>
      </c>
      <c r="T205" s="50">
        <f t="shared" si="11"/>
        <v>147.88750000000002</v>
      </c>
      <c r="U205" s="50">
        <f t="shared" si="11"/>
        <v>0</v>
      </c>
      <c r="V205" s="50">
        <f t="shared" si="11"/>
        <v>172.43333333333331</v>
      </c>
      <c r="W205" s="50">
        <f t="shared" si="11"/>
        <v>0</v>
      </c>
      <c r="X205" s="50">
        <f t="shared" si="11"/>
        <v>107.03333333333335</v>
      </c>
      <c r="Y205" s="50">
        <f t="shared" si="10"/>
        <v>535.16666666666663</v>
      </c>
      <c r="Z205" s="50">
        <f t="shared" si="10"/>
        <v>0</v>
      </c>
      <c r="AA205" s="50">
        <f t="shared" si="10"/>
        <v>2299.2750000000001</v>
      </c>
      <c r="AB205" s="53">
        <f t="shared" si="12"/>
        <v>3261.7958333333336</v>
      </c>
      <c r="AC205" s="66" t="str">
        <f>VLOOKUP(ПРОДАЖИ!C:C,'ИЗ ОСНОВЫ НОМЕНКЛАТУР'!D:E,2,0)</f>
        <v>Кромочные материалы</v>
      </c>
      <c r="AD205" s="66" t="str">
        <f>VLOOKUP(C:C,'ИЗ ОСНОВЫ НОМЕНКЛАТУР'!D:F,3,0)</f>
        <v>Кромка ПВХ Китай</v>
      </c>
      <c r="AE205" s="66" t="str">
        <f>VLOOKUP(C:C,'ИЗ ОСНОВЫ НОМЕНКЛАТУР'!D:H,5,0)</f>
        <v>C</v>
      </c>
    </row>
    <row r="206" spans="1:31" ht="9.6" customHeight="1" x14ac:dyDescent="0.2">
      <c r="A206" s="45" t="s">
        <v>5</v>
      </c>
      <c r="B206" s="11"/>
      <c r="C206" s="11" t="s">
        <v>208</v>
      </c>
      <c r="D206" s="44">
        <v>105</v>
      </c>
      <c r="E206" s="44">
        <v>0</v>
      </c>
      <c r="F206" s="48">
        <v>1445</v>
      </c>
      <c r="G206" s="48">
        <v>0</v>
      </c>
      <c r="H206" s="44">
        <v>163</v>
      </c>
      <c r="I206" s="44">
        <v>0</v>
      </c>
      <c r="J206" s="44">
        <v>800</v>
      </c>
      <c r="K206" s="48">
        <v>169</v>
      </c>
      <c r="L206" s="49">
        <v>3282.66</v>
      </c>
      <c r="M206" s="49">
        <v>0</v>
      </c>
      <c r="N206" s="10">
        <v>45806.52</v>
      </c>
      <c r="O206" s="10">
        <v>0</v>
      </c>
      <c r="P206" s="10">
        <v>4957.58</v>
      </c>
      <c r="Q206" s="10">
        <v>0</v>
      </c>
      <c r="R206" s="10">
        <v>24524.04</v>
      </c>
      <c r="S206" s="10">
        <v>5176.07</v>
      </c>
      <c r="T206" s="50">
        <f t="shared" si="11"/>
        <v>273.55500000000001</v>
      </c>
      <c r="U206" s="50">
        <f t="shared" si="11"/>
        <v>0</v>
      </c>
      <c r="V206" s="50">
        <f t="shared" si="11"/>
        <v>3817.2099999999996</v>
      </c>
      <c r="W206" s="50">
        <f t="shared" si="11"/>
        <v>0</v>
      </c>
      <c r="X206" s="50">
        <f t="shared" si="11"/>
        <v>413.13166666666666</v>
      </c>
      <c r="Y206" s="50">
        <f t="shared" si="10"/>
        <v>0</v>
      </c>
      <c r="Z206" s="50">
        <f t="shared" si="10"/>
        <v>2043.67</v>
      </c>
      <c r="AA206" s="50">
        <f t="shared" si="10"/>
        <v>431.33916666666664</v>
      </c>
      <c r="AB206" s="53">
        <f t="shared" si="12"/>
        <v>6978.9058333333323</v>
      </c>
      <c r="AC206" s="66" t="str">
        <f>VLOOKUP(ПРОДАЖИ!C:C,'ИЗ ОСНОВЫ НОМЕНКЛАТУР'!D:E,2,0)</f>
        <v>Кромочные материалы</v>
      </c>
      <c r="AD206" s="66" t="str">
        <f>VLOOKUP(C:C,'ИЗ ОСНОВЫ НОМЕНКЛАТУР'!D:F,3,0)</f>
        <v>Кромка ПВХ Китай</v>
      </c>
      <c r="AE206" s="66" t="str">
        <f>VLOOKUP(C:C,'ИЗ ОСНОВЫ НОМЕНКЛАТУР'!D:H,5,0)</f>
        <v>C</v>
      </c>
    </row>
    <row r="207" spans="1:31" ht="9.6" customHeight="1" x14ac:dyDescent="0.2">
      <c r="A207" s="45" t="s">
        <v>5</v>
      </c>
      <c r="B207" s="11"/>
      <c r="C207" s="11" t="s">
        <v>209</v>
      </c>
      <c r="D207" s="44">
        <v>0</v>
      </c>
      <c r="E207" s="44">
        <v>0</v>
      </c>
      <c r="F207" s="48">
        <v>0</v>
      </c>
      <c r="G207" s="48">
        <v>379</v>
      </c>
      <c r="H207" s="44">
        <v>0</v>
      </c>
      <c r="I207" s="44">
        <v>0</v>
      </c>
      <c r="J207" s="44">
        <v>0</v>
      </c>
      <c r="K207" s="48">
        <v>0</v>
      </c>
      <c r="L207" s="49">
        <v>0</v>
      </c>
      <c r="M207" s="49">
        <v>0</v>
      </c>
      <c r="N207" s="10">
        <v>0</v>
      </c>
      <c r="O207" s="10">
        <v>10005.6</v>
      </c>
      <c r="P207" s="10">
        <v>0</v>
      </c>
      <c r="Q207" s="10">
        <v>0</v>
      </c>
      <c r="R207" s="10">
        <v>0</v>
      </c>
      <c r="S207" s="10">
        <v>0</v>
      </c>
      <c r="T207" s="50">
        <f t="shared" si="11"/>
        <v>0</v>
      </c>
      <c r="U207" s="50">
        <f t="shared" si="11"/>
        <v>0</v>
      </c>
      <c r="V207" s="50">
        <f t="shared" si="11"/>
        <v>0</v>
      </c>
      <c r="W207" s="50">
        <f t="shared" si="11"/>
        <v>833.80000000000007</v>
      </c>
      <c r="X207" s="50">
        <f t="shared" si="11"/>
        <v>0</v>
      </c>
      <c r="Y207" s="50">
        <f t="shared" si="10"/>
        <v>0</v>
      </c>
      <c r="Z207" s="50">
        <f t="shared" si="10"/>
        <v>0</v>
      </c>
      <c r="AA207" s="50">
        <f t="shared" si="10"/>
        <v>0</v>
      </c>
      <c r="AB207" s="53">
        <f t="shared" si="12"/>
        <v>833.80000000000007</v>
      </c>
      <c r="AC207" s="66" t="str">
        <f>VLOOKUP(ПРОДАЖИ!C:C,'ИЗ ОСНОВЫ НОМЕНКЛАТУР'!D:E,2,0)</f>
        <v>Кромочные материалы</v>
      </c>
      <c r="AD207" s="66" t="str">
        <f>VLOOKUP(C:C,'ИЗ ОСНОВЫ НОМЕНКЛАТУР'!D:F,3,0)</f>
        <v>Кромка ПВХ Китай</v>
      </c>
      <c r="AE207" s="66" t="str">
        <f>VLOOKUP(C:C,'ИЗ ОСНОВЫ НОМЕНКЛАТУР'!D:H,5,0)</f>
        <v>A</v>
      </c>
    </row>
    <row r="208" spans="1:31" ht="9.6" customHeight="1" x14ac:dyDescent="0.2">
      <c r="A208" s="45" t="s">
        <v>5</v>
      </c>
      <c r="B208" s="11"/>
      <c r="C208" s="11" t="s">
        <v>210</v>
      </c>
      <c r="D208" s="44">
        <v>0</v>
      </c>
      <c r="E208" s="44">
        <v>0</v>
      </c>
      <c r="F208" s="48">
        <v>0</v>
      </c>
      <c r="G208" s="48">
        <v>200</v>
      </c>
      <c r="H208" s="44">
        <v>0</v>
      </c>
      <c r="I208" s="44">
        <v>0</v>
      </c>
      <c r="J208" s="44">
        <v>0</v>
      </c>
      <c r="K208" s="48">
        <v>0</v>
      </c>
      <c r="L208" s="49">
        <v>0</v>
      </c>
      <c r="M208" s="49">
        <v>0</v>
      </c>
      <c r="N208" s="10">
        <v>0</v>
      </c>
      <c r="O208" s="10">
        <v>4980</v>
      </c>
      <c r="P208" s="10">
        <v>0</v>
      </c>
      <c r="Q208" s="10">
        <v>0</v>
      </c>
      <c r="R208" s="10">
        <v>0</v>
      </c>
      <c r="S208" s="10">
        <v>0</v>
      </c>
      <c r="T208" s="50">
        <f t="shared" si="11"/>
        <v>0</v>
      </c>
      <c r="U208" s="50">
        <f t="shared" si="11"/>
        <v>0</v>
      </c>
      <c r="V208" s="50">
        <f t="shared" si="11"/>
        <v>0</v>
      </c>
      <c r="W208" s="50">
        <f t="shared" si="11"/>
        <v>415</v>
      </c>
      <c r="X208" s="50">
        <f t="shared" si="11"/>
        <v>0</v>
      </c>
      <c r="Y208" s="50">
        <f t="shared" si="10"/>
        <v>0</v>
      </c>
      <c r="Z208" s="50">
        <f t="shared" si="10"/>
        <v>0</v>
      </c>
      <c r="AA208" s="50">
        <f t="shared" si="10"/>
        <v>0</v>
      </c>
      <c r="AB208" s="53">
        <f t="shared" si="12"/>
        <v>415</v>
      </c>
      <c r="AC208" s="66" t="str">
        <f>VLOOKUP(ПРОДАЖИ!C:C,'ИЗ ОСНОВЫ НОМЕНКЛАТУР'!D:E,2,0)</f>
        <v>Кромочные материалы</v>
      </c>
      <c r="AD208" s="66" t="str">
        <f>VLOOKUP(C:C,'ИЗ ОСНОВЫ НОМЕНКЛАТУР'!D:F,3,0)</f>
        <v>Кромка ПВХ Китай</v>
      </c>
      <c r="AE208" s="66" t="str">
        <f>VLOOKUP(C:C,'ИЗ ОСНОВЫ НОМЕНКЛАТУР'!D:H,5,0)</f>
        <v>C</v>
      </c>
    </row>
    <row r="209" spans="1:31" ht="9.6" customHeight="1" x14ac:dyDescent="0.2">
      <c r="A209" s="45" t="s">
        <v>5</v>
      </c>
      <c r="B209" s="11"/>
      <c r="C209" s="11" t="s">
        <v>211</v>
      </c>
      <c r="D209" s="44">
        <v>0</v>
      </c>
      <c r="E209" s="44">
        <v>0</v>
      </c>
      <c r="F209" s="48">
        <v>0</v>
      </c>
      <c r="G209" s="48">
        <v>0</v>
      </c>
      <c r="H209" s="44">
        <v>0</v>
      </c>
      <c r="I209" s="44">
        <v>0</v>
      </c>
      <c r="J209" s="44">
        <v>0</v>
      </c>
      <c r="K209" s="48">
        <v>40</v>
      </c>
      <c r="L209" s="49">
        <v>0</v>
      </c>
      <c r="M209" s="49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988</v>
      </c>
      <c r="T209" s="50">
        <f t="shared" si="11"/>
        <v>0</v>
      </c>
      <c r="U209" s="50">
        <f t="shared" si="11"/>
        <v>0</v>
      </c>
      <c r="V209" s="50">
        <f t="shared" si="11"/>
        <v>0</v>
      </c>
      <c r="W209" s="50">
        <f t="shared" si="11"/>
        <v>0</v>
      </c>
      <c r="X209" s="50">
        <f t="shared" si="11"/>
        <v>0</v>
      </c>
      <c r="Y209" s="50">
        <f t="shared" si="10"/>
        <v>0</v>
      </c>
      <c r="Z209" s="50">
        <f t="shared" si="10"/>
        <v>0</v>
      </c>
      <c r="AA209" s="50">
        <f t="shared" si="10"/>
        <v>82.333333333333329</v>
      </c>
      <c r="AB209" s="53">
        <f t="shared" si="12"/>
        <v>82.333333333333329</v>
      </c>
      <c r="AC209" s="66" t="str">
        <f>VLOOKUP(ПРОДАЖИ!C:C,'ИЗ ОСНОВЫ НОМЕНКЛАТУР'!D:E,2,0)</f>
        <v>Кромочные материалы</v>
      </c>
      <c r="AD209" s="66" t="str">
        <f>VLOOKUP(C:C,'ИЗ ОСНОВЫ НОМЕНКЛАТУР'!D:F,3,0)</f>
        <v>Кромка ПВХ Китай</v>
      </c>
      <c r="AE209" s="66" t="str">
        <f>VLOOKUP(C:C,'ИЗ ОСНОВЫ НОМЕНКЛАТУР'!D:H,5,0)</f>
        <v>B</v>
      </c>
    </row>
    <row r="210" spans="1:31" ht="9.6" customHeight="1" x14ac:dyDescent="0.2">
      <c r="A210" s="45" t="s">
        <v>5</v>
      </c>
      <c r="B210" s="11"/>
      <c r="C210" s="11" t="s">
        <v>212</v>
      </c>
      <c r="D210" s="44">
        <v>0</v>
      </c>
      <c r="E210" s="44">
        <v>0</v>
      </c>
      <c r="F210" s="48">
        <v>50</v>
      </c>
      <c r="G210" s="48">
        <v>0</v>
      </c>
      <c r="H210" s="44">
        <v>0</v>
      </c>
      <c r="I210" s="44">
        <v>0</v>
      </c>
      <c r="J210" s="44">
        <v>0</v>
      </c>
      <c r="K210" s="48">
        <v>0</v>
      </c>
      <c r="L210" s="49">
        <v>0</v>
      </c>
      <c r="M210" s="49">
        <v>0</v>
      </c>
      <c r="N210" s="10">
        <v>1032.5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50">
        <f t="shared" si="11"/>
        <v>0</v>
      </c>
      <c r="U210" s="50">
        <f t="shared" si="11"/>
        <v>0</v>
      </c>
      <c r="V210" s="50">
        <f t="shared" si="11"/>
        <v>86.041666666666671</v>
      </c>
      <c r="W210" s="50">
        <f t="shared" si="11"/>
        <v>0</v>
      </c>
      <c r="X210" s="50">
        <f t="shared" si="11"/>
        <v>0</v>
      </c>
      <c r="Y210" s="50">
        <f t="shared" si="10"/>
        <v>0</v>
      </c>
      <c r="Z210" s="50">
        <f t="shared" si="10"/>
        <v>0</v>
      </c>
      <c r="AA210" s="50">
        <f t="shared" si="10"/>
        <v>0</v>
      </c>
      <c r="AB210" s="53">
        <f t="shared" si="12"/>
        <v>86.041666666666671</v>
      </c>
      <c r="AC210" s="66" t="str">
        <f>VLOOKUP(ПРОДАЖИ!C:C,'ИЗ ОСНОВЫ НОМЕНКЛАТУР'!D:E,2,0)</f>
        <v>Кромочные материалы</v>
      </c>
      <c r="AD210" s="66" t="str">
        <f>VLOOKUP(C:C,'ИЗ ОСНОВЫ НОМЕНКЛАТУР'!D:F,3,0)</f>
        <v>Кромка ПВХ Китай</v>
      </c>
      <c r="AE210" s="66" t="str">
        <f>VLOOKUP(C:C,'ИЗ ОСНОВЫ НОМЕНКЛАТУР'!D:H,5,0)</f>
        <v>C</v>
      </c>
    </row>
    <row r="211" spans="1:31" ht="9.6" customHeight="1" x14ac:dyDescent="0.2">
      <c r="A211" s="45" t="s">
        <v>5</v>
      </c>
      <c r="B211" s="11"/>
      <c r="C211" s="11" t="s">
        <v>213</v>
      </c>
      <c r="D211" s="44">
        <v>0</v>
      </c>
      <c r="E211" s="44">
        <v>0</v>
      </c>
      <c r="F211" s="48">
        <v>600</v>
      </c>
      <c r="G211" s="48">
        <v>0</v>
      </c>
      <c r="H211" s="44">
        <v>0</v>
      </c>
      <c r="I211" s="44">
        <v>0</v>
      </c>
      <c r="J211" s="44">
        <v>0</v>
      </c>
      <c r="K211" s="48">
        <v>0</v>
      </c>
      <c r="L211" s="49">
        <v>0</v>
      </c>
      <c r="M211" s="49">
        <v>0</v>
      </c>
      <c r="N211" s="10">
        <v>17940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50">
        <f t="shared" si="11"/>
        <v>0</v>
      </c>
      <c r="U211" s="50">
        <f t="shared" si="11"/>
        <v>0</v>
      </c>
      <c r="V211" s="50">
        <f t="shared" si="11"/>
        <v>1495</v>
      </c>
      <c r="W211" s="50">
        <f t="shared" si="11"/>
        <v>0</v>
      </c>
      <c r="X211" s="50">
        <f t="shared" si="11"/>
        <v>0</v>
      </c>
      <c r="Y211" s="50">
        <f t="shared" si="10"/>
        <v>0</v>
      </c>
      <c r="Z211" s="50">
        <f t="shared" si="10"/>
        <v>0</v>
      </c>
      <c r="AA211" s="50">
        <f t="shared" si="10"/>
        <v>0</v>
      </c>
      <c r="AB211" s="53">
        <f t="shared" si="12"/>
        <v>1495</v>
      </c>
      <c r="AC211" s="66" t="str">
        <f>VLOOKUP(ПРОДАЖИ!C:C,'ИЗ ОСНОВЫ НОМЕНКЛАТУР'!D:E,2,0)</f>
        <v>Кромочные материалы</v>
      </c>
      <c r="AD211" s="66" t="str">
        <f>VLOOKUP(C:C,'ИЗ ОСНОВЫ НОМЕНКЛАТУР'!D:F,3,0)</f>
        <v>Кромка ПВХ Китай</v>
      </c>
      <c r="AE211" s="66" t="str">
        <f>VLOOKUP(C:C,'ИЗ ОСНОВЫ НОМЕНКЛАТУР'!D:H,5,0)</f>
        <v>C</v>
      </c>
    </row>
    <row r="212" spans="1:31" ht="9.6" customHeight="1" x14ac:dyDescent="0.2">
      <c r="A212" s="45" t="s">
        <v>5</v>
      </c>
      <c r="B212" s="11"/>
      <c r="C212" s="11" t="s">
        <v>214</v>
      </c>
      <c r="D212" s="44">
        <v>0</v>
      </c>
      <c r="E212" s="44">
        <v>0</v>
      </c>
      <c r="F212" s="48">
        <v>0</v>
      </c>
      <c r="G212" s="48">
        <v>0</v>
      </c>
      <c r="H212" s="44">
        <v>1240</v>
      </c>
      <c r="I212" s="44">
        <v>1348</v>
      </c>
      <c r="J212" s="44">
        <v>0</v>
      </c>
      <c r="K212" s="48">
        <v>0</v>
      </c>
      <c r="L212" s="49">
        <v>0</v>
      </c>
      <c r="M212" s="49">
        <v>0</v>
      </c>
      <c r="N212" s="10">
        <v>0</v>
      </c>
      <c r="O212" s="10">
        <v>0</v>
      </c>
      <c r="P212" s="10">
        <v>39680</v>
      </c>
      <c r="Q212" s="10">
        <v>43136</v>
      </c>
      <c r="R212" s="10">
        <v>0</v>
      </c>
      <c r="S212" s="10">
        <v>0</v>
      </c>
      <c r="T212" s="50">
        <f t="shared" si="11"/>
        <v>0</v>
      </c>
      <c r="U212" s="50">
        <f t="shared" si="11"/>
        <v>0</v>
      </c>
      <c r="V212" s="50">
        <f t="shared" si="11"/>
        <v>0</v>
      </c>
      <c r="W212" s="50">
        <f t="shared" si="11"/>
        <v>0</v>
      </c>
      <c r="X212" s="50">
        <f t="shared" si="11"/>
        <v>3306.6666666666665</v>
      </c>
      <c r="Y212" s="50">
        <f t="shared" si="10"/>
        <v>3594.6666666666665</v>
      </c>
      <c r="Z212" s="50">
        <f t="shared" si="10"/>
        <v>0</v>
      </c>
      <c r="AA212" s="50">
        <f t="shared" si="10"/>
        <v>0</v>
      </c>
      <c r="AB212" s="53">
        <f t="shared" si="12"/>
        <v>6901.333333333333</v>
      </c>
      <c r="AC212" s="66" t="str">
        <f>VLOOKUP(ПРОДАЖИ!C:C,'ИЗ ОСНОВЫ НОМЕНКЛАТУР'!D:E,2,0)</f>
        <v>Кромочные материалы</v>
      </c>
      <c r="AD212" s="66" t="str">
        <f>VLOOKUP(C:C,'ИЗ ОСНОВЫ НОМЕНКЛАТУР'!D:F,3,0)</f>
        <v>Кромка ПВХ Китай</v>
      </c>
      <c r="AE212" s="66" t="str">
        <f>VLOOKUP(C:C,'ИЗ ОСНОВЫ НОМЕНКЛАТУР'!D:H,5,0)</f>
        <v>C</v>
      </c>
    </row>
    <row r="213" spans="1:31" ht="9.6" customHeight="1" x14ac:dyDescent="0.2">
      <c r="A213" s="45" t="s">
        <v>5</v>
      </c>
      <c r="B213" s="11"/>
      <c r="C213" s="11" t="s">
        <v>215</v>
      </c>
      <c r="D213" s="44">
        <v>557</v>
      </c>
      <c r="E213" s="44">
        <v>0</v>
      </c>
      <c r="F213" s="48">
        <v>500</v>
      </c>
      <c r="G213" s="48">
        <v>0</v>
      </c>
      <c r="H213" s="44">
        <v>934</v>
      </c>
      <c r="I213" s="44">
        <v>400</v>
      </c>
      <c r="J213" s="44">
        <v>200</v>
      </c>
      <c r="K213" s="48">
        <v>2664</v>
      </c>
      <c r="L213" s="49">
        <v>20218.59</v>
      </c>
      <c r="M213" s="49">
        <v>0</v>
      </c>
      <c r="N213" s="10">
        <v>118617.59</v>
      </c>
      <c r="O213" s="10">
        <v>0</v>
      </c>
      <c r="P213" s="10">
        <v>103667.62</v>
      </c>
      <c r="Q213" s="10">
        <v>44397.27</v>
      </c>
      <c r="R213" s="10">
        <v>6209.73</v>
      </c>
      <c r="S213" s="10">
        <v>82713.600000000006</v>
      </c>
      <c r="T213" s="50">
        <f t="shared" si="11"/>
        <v>1684.8824999999999</v>
      </c>
      <c r="U213" s="50">
        <f t="shared" si="11"/>
        <v>0</v>
      </c>
      <c r="V213" s="50">
        <f t="shared" si="11"/>
        <v>9884.7991666666658</v>
      </c>
      <c r="W213" s="50">
        <f t="shared" si="11"/>
        <v>0</v>
      </c>
      <c r="X213" s="50">
        <f t="shared" si="11"/>
        <v>8638.9683333333323</v>
      </c>
      <c r="Y213" s="50">
        <f t="shared" si="10"/>
        <v>3699.7724999999996</v>
      </c>
      <c r="Z213" s="50">
        <f t="shared" si="10"/>
        <v>517.47749999999996</v>
      </c>
      <c r="AA213" s="50">
        <f t="shared" si="10"/>
        <v>6892.8</v>
      </c>
      <c r="AB213" s="53">
        <f t="shared" si="12"/>
        <v>31318.699999999997</v>
      </c>
      <c r="AC213" s="66" t="str">
        <f>VLOOKUP(ПРОДАЖИ!C:C,'ИЗ ОСНОВЫ НОМЕНКЛАТУР'!D:E,2,0)</f>
        <v>Кромочные материалы</v>
      </c>
      <c r="AD213" s="66" t="str">
        <f>VLOOKUP(C:C,'ИЗ ОСНОВЫ НОМЕНКЛАТУР'!D:F,3,0)</f>
        <v>Кромка ПВХ Китай</v>
      </c>
      <c r="AE213" s="66" t="str">
        <f>VLOOKUP(C:C,'ИЗ ОСНОВЫ НОМЕНКЛАТУР'!D:H,5,0)</f>
        <v>C</v>
      </c>
    </row>
    <row r="214" spans="1:31" ht="9.6" customHeight="1" x14ac:dyDescent="0.2">
      <c r="A214" s="45" t="s">
        <v>5</v>
      </c>
      <c r="B214" s="46" t="s">
        <v>216</v>
      </c>
      <c r="C214" s="46"/>
      <c r="D214" s="44">
        <v>0</v>
      </c>
      <c r="E214" s="44">
        <v>0</v>
      </c>
      <c r="F214" s="48">
        <v>0</v>
      </c>
      <c r="G214" s="48">
        <v>0</v>
      </c>
      <c r="H214" s="44">
        <v>0</v>
      </c>
      <c r="I214" s="44">
        <v>0</v>
      </c>
      <c r="J214" s="44">
        <v>0</v>
      </c>
      <c r="K214" s="48">
        <v>0</v>
      </c>
      <c r="L214" s="49">
        <v>0</v>
      </c>
      <c r="M214" s="49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50">
        <f t="shared" si="11"/>
        <v>0</v>
      </c>
      <c r="U214" s="50">
        <f t="shared" si="11"/>
        <v>0</v>
      </c>
      <c r="V214" s="50">
        <f t="shared" si="11"/>
        <v>0</v>
      </c>
      <c r="W214" s="50">
        <f t="shared" si="11"/>
        <v>0</v>
      </c>
      <c r="X214" s="50">
        <f t="shared" si="11"/>
        <v>0</v>
      </c>
      <c r="Y214" s="50">
        <f t="shared" si="10"/>
        <v>0</v>
      </c>
      <c r="Z214" s="50">
        <f t="shared" si="10"/>
        <v>0</v>
      </c>
      <c r="AA214" s="50">
        <f t="shared" si="10"/>
        <v>0</v>
      </c>
      <c r="AB214" s="53">
        <f t="shared" si="12"/>
        <v>0</v>
      </c>
      <c r="AC214" s="66" t="e">
        <f>VLOOKUP(ПРОДАЖИ!C:C,'ИЗ ОСНОВЫ НОМЕНКЛАТУР'!D:E,2,0)</f>
        <v>#N/A</v>
      </c>
      <c r="AD214" s="66" t="e">
        <f>VLOOKUP(C:C,'ИЗ ОСНОВЫ НОМЕНКЛАТУР'!D:F,3,0)</f>
        <v>#N/A</v>
      </c>
      <c r="AE214" s="66" t="e">
        <f>VLOOKUP(C:C,'ИЗ ОСНОВЫ НОМЕНКЛАТУР'!D:H,5,0)</f>
        <v>#N/A</v>
      </c>
    </row>
    <row r="215" spans="1:31" ht="9.6" customHeight="1" x14ac:dyDescent="0.2">
      <c r="A215" s="45" t="s">
        <v>5</v>
      </c>
      <c r="B215" s="11"/>
      <c r="C215" s="11" t="s">
        <v>217</v>
      </c>
      <c r="D215" s="44">
        <v>92876</v>
      </c>
      <c r="E215" s="44">
        <v>216670</v>
      </c>
      <c r="F215" s="48">
        <v>43902</v>
      </c>
      <c r="G215" s="48">
        <v>7935</v>
      </c>
      <c r="H215" s="44">
        <v>776</v>
      </c>
      <c r="I215" s="44">
        <v>96900</v>
      </c>
      <c r="J215" s="44">
        <v>0</v>
      </c>
      <c r="K215" s="48">
        <v>2070</v>
      </c>
      <c r="L215" s="49">
        <v>3472191.91</v>
      </c>
      <c r="M215" s="49">
        <v>8042869.4900000002</v>
      </c>
      <c r="N215" s="10">
        <v>1782025.79</v>
      </c>
      <c r="O215" s="10">
        <v>300449.61</v>
      </c>
      <c r="P215" s="10">
        <v>28798.23</v>
      </c>
      <c r="Q215" s="10">
        <v>3580918.83</v>
      </c>
      <c r="R215" s="10">
        <v>0</v>
      </c>
      <c r="S215" s="10">
        <v>76024.759999999995</v>
      </c>
      <c r="T215" s="50">
        <f t="shared" si="11"/>
        <v>289349.32583333337</v>
      </c>
      <c r="U215" s="50">
        <f t="shared" si="11"/>
        <v>670239.12416666665</v>
      </c>
      <c r="V215" s="50">
        <f t="shared" si="11"/>
        <v>148502.14916666667</v>
      </c>
      <c r="W215" s="50">
        <f t="shared" si="11"/>
        <v>25037.467499999999</v>
      </c>
      <c r="X215" s="50">
        <f t="shared" si="11"/>
        <v>2399.8525</v>
      </c>
      <c r="Y215" s="50">
        <f t="shared" si="10"/>
        <v>298409.90250000003</v>
      </c>
      <c r="Z215" s="50">
        <f t="shared" si="10"/>
        <v>0</v>
      </c>
      <c r="AA215" s="50">
        <f t="shared" si="10"/>
        <v>6335.3966666666665</v>
      </c>
      <c r="AB215" s="53">
        <f t="shared" si="12"/>
        <v>1440273.2183333335</v>
      </c>
      <c r="AC215" s="66" t="str">
        <f>VLOOKUP(ПРОДАЖИ!C:C,'ИЗ ОСНОВЫ НОМЕНКЛАТУР'!D:E,2,0)</f>
        <v>Кромочные материалы</v>
      </c>
      <c r="AD215" s="66" t="str">
        <f>VLOOKUP(C:C,'ИЗ ОСНОВЫ НОМЕНКЛАТУР'!D:F,3,0)</f>
        <v>Кромка ПВХ Китай</v>
      </c>
      <c r="AE215" s="66" t="str">
        <f>VLOOKUP(C:C,'ИЗ ОСНОВЫ НОМЕНКЛАТУР'!D:H,5,0)</f>
        <v>A</v>
      </c>
    </row>
    <row r="216" spans="1:31" ht="9.6" customHeight="1" x14ac:dyDescent="0.2">
      <c r="A216" s="45" t="s">
        <v>5</v>
      </c>
      <c r="B216" s="11"/>
      <c r="C216" s="11" t="s">
        <v>218</v>
      </c>
      <c r="D216" s="44">
        <v>1400</v>
      </c>
      <c r="E216" s="44">
        <v>93900</v>
      </c>
      <c r="F216" s="48">
        <v>3439</v>
      </c>
      <c r="G216" s="48">
        <v>0</v>
      </c>
      <c r="H216" s="44">
        <v>0</v>
      </c>
      <c r="I216" s="44">
        <v>46600</v>
      </c>
      <c r="J216" s="44">
        <v>0</v>
      </c>
      <c r="K216" s="48">
        <v>0</v>
      </c>
      <c r="L216" s="49">
        <v>52466.58</v>
      </c>
      <c r="M216" s="49">
        <v>3439415.39</v>
      </c>
      <c r="N216" s="10">
        <v>135496.6</v>
      </c>
      <c r="O216" s="10">
        <v>0</v>
      </c>
      <c r="P216" s="10">
        <v>0</v>
      </c>
      <c r="Q216" s="10">
        <v>1767240</v>
      </c>
      <c r="R216" s="10">
        <v>0</v>
      </c>
      <c r="S216" s="10">
        <v>0</v>
      </c>
      <c r="T216" s="50">
        <f t="shared" si="11"/>
        <v>4372.2150000000001</v>
      </c>
      <c r="U216" s="50">
        <f t="shared" si="11"/>
        <v>286617.94916666666</v>
      </c>
      <c r="V216" s="50">
        <f t="shared" si="11"/>
        <v>11291.383333333333</v>
      </c>
      <c r="W216" s="50">
        <f t="shared" si="11"/>
        <v>0</v>
      </c>
      <c r="X216" s="50">
        <f t="shared" si="11"/>
        <v>0</v>
      </c>
      <c r="Y216" s="50">
        <f t="shared" si="10"/>
        <v>147270</v>
      </c>
      <c r="Z216" s="50">
        <f t="shared" si="10"/>
        <v>0</v>
      </c>
      <c r="AA216" s="50">
        <f t="shared" si="10"/>
        <v>0</v>
      </c>
      <c r="AB216" s="53">
        <f t="shared" si="12"/>
        <v>449551.54750000004</v>
      </c>
      <c r="AC216" s="66" t="str">
        <f>VLOOKUP(ПРОДАЖИ!C:C,'ИЗ ОСНОВЫ НОМЕНКЛАТУР'!D:E,2,0)</f>
        <v>Кромочные материалы</v>
      </c>
      <c r="AD216" s="66" t="str">
        <f>VLOOKUP(C:C,'ИЗ ОСНОВЫ НОМЕНКЛАТУР'!D:F,3,0)</f>
        <v>Кромка ПВХ Китай</v>
      </c>
      <c r="AE216" s="66" t="str">
        <f>VLOOKUP(C:C,'ИЗ ОСНОВЫ НОМЕНКЛАТУР'!D:H,5,0)</f>
        <v>A</v>
      </c>
    </row>
    <row r="217" spans="1:31" ht="9.6" customHeight="1" x14ac:dyDescent="0.2">
      <c r="A217" s="45" t="s">
        <v>5</v>
      </c>
      <c r="B217" s="11"/>
      <c r="C217" s="11" t="s">
        <v>219</v>
      </c>
      <c r="D217" s="44">
        <v>24496</v>
      </c>
      <c r="E217" s="44">
        <v>89080</v>
      </c>
      <c r="F217" s="48">
        <v>7246</v>
      </c>
      <c r="G217" s="48">
        <v>1502</v>
      </c>
      <c r="H217" s="44">
        <v>171</v>
      </c>
      <c r="I217" s="44">
        <v>12100</v>
      </c>
      <c r="J217" s="44">
        <v>0</v>
      </c>
      <c r="K217" s="48">
        <v>0</v>
      </c>
      <c r="L217" s="49">
        <v>1045210.13</v>
      </c>
      <c r="M217" s="49">
        <v>3790321.64</v>
      </c>
      <c r="N217" s="10">
        <v>311045.67</v>
      </c>
      <c r="O217" s="10">
        <v>71747.679999999993</v>
      </c>
      <c r="P217" s="10">
        <v>7852.28</v>
      </c>
      <c r="Q217" s="10">
        <v>526137.99</v>
      </c>
      <c r="R217" s="10">
        <v>0</v>
      </c>
      <c r="S217" s="10">
        <v>0</v>
      </c>
      <c r="T217" s="50">
        <f t="shared" si="11"/>
        <v>87100.844166666662</v>
      </c>
      <c r="U217" s="50">
        <f t="shared" si="11"/>
        <v>315860.13666666666</v>
      </c>
      <c r="V217" s="50">
        <f t="shared" si="11"/>
        <v>25920.4725</v>
      </c>
      <c r="W217" s="50">
        <f t="shared" si="11"/>
        <v>5978.9733333333324</v>
      </c>
      <c r="X217" s="50">
        <f t="shared" si="11"/>
        <v>654.35666666666668</v>
      </c>
      <c r="Y217" s="50">
        <f t="shared" si="10"/>
        <v>43844.832499999997</v>
      </c>
      <c r="Z217" s="50">
        <f t="shared" si="10"/>
        <v>0</v>
      </c>
      <c r="AA217" s="50">
        <f t="shared" si="10"/>
        <v>0</v>
      </c>
      <c r="AB217" s="53">
        <f t="shared" si="12"/>
        <v>479359.61583333334</v>
      </c>
      <c r="AC217" s="66" t="str">
        <f>VLOOKUP(ПРОДАЖИ!C:C,'ИЗ ОСНОВЫ НОМЕНКЛАТУР'!D:E,2,0)</f>
        <v>Кромочные материалы</v>
      </c>
      <c r="AD217" s="66" t="str">
        <f>VLOOKUP(C:C,'ИЗ ОСНОВЫ НОМЕНКЛАТУР'!D:F,3,0)</f>
        <v>Кромка ПВХ Китай</v>
      </c>
      <c r="AE217" s="66" t="str">
        <f>VLOOKUP(C:C,'ИЗ ОСНОВЫ НОМЕНКЛАТУР'!D:H,5,0)</f>
        <v>A</v>
      </c>
    </row>
    <row r="218" spans="1:31" ht="9.6" customHeight="1" x14ac:dyDescent="0.2">
      <c r="A218" s="45" t="s">
        <v>5</v>
      </c>
      <c r="B218" s="11"/>
      <c r="C218" s="11" t="s">
        <v>220</v>
      </c>
      <c r="D218" s="44">
        <v>8486</v>
      </c>
      <c r="E218" s="44">
        <v>79000</v>
      </c>
      <c r="F218" s="48">
        <v>4756</v>
      </c>
      <c r="G218" s="48">
        <v>198</v>
      </c>
      <c r="H218" s="44">
        <v>930</v>
      </c>
      <c r="I218" s="44">
        <v>47700</v>
      </c>
      <c r="J218" s="44">
        <v>0</v>
      </c>
      <c r="K218" s="48">
        <v>1291</v>
      </c>
      <c r="L218" s="49">
        <v>383187.6</v>
      </c>
      <c r="M218" s="49">
        <v>3450486.66</v>
      </c>
      <c r="N218" s="10">
        <v>214564.8</v>
      </c>
      <c r="O218" s="10">
        <v>7665.68</v>
      </c>
      <c r="P218" s="10">
        <v>41847.24</v>
      </c>
      <c r="Q218" s="10">
        <v>2086116.45</v>
      </c>
      <c r="R218" s="10">
        <v>0</v>
      </c>
      <c r="S218" s="10">
        <v>58388.86</v>
      </c>
      <c r="T218" s="50">
        <f t="shared" si="11"/>
        <v>31932.3</v>
      </c>
      <c r="U218" s="50">
        <f t="shared" si="11"/>
        <v>287540.55499999999</v>
      </c>
      <c r="V218" s="50">
        <f t="shared" si="11"/>
        <v>17880.399999999998</v>
      </c>
      <c r="W218" s="50">
        <f t="shared" si="11"/>
        <v>638.80666666666673</v>
      </c>
      <c r="X218" s="50">
        <f t="shared" si="11"/>
        <v>3487.27</v>
      </c>
      <c r="Y218" s="50">
        <f t="shared" si="10"/>
        <v>173843.03750000001</v>
      </c>
      <c r="Z218" s="50">
        <f t="shared" si="10"/>
        <v>0</v>
      </c>
      <c r="AA218" s="50">
        <f t="shared" si="10"/>
        <v>4865.7383333333337</v>
      </c>
      <c r="AB218" s="53">
        <f t="shared" si="12"/>
        <v>520188.10749999998</v>
      </c>
      <c r="AC218" s="66" t="str">
        <f>VLOOKUP(ПРОДАЖИ!C:C,'ИЗ ОСНОВЫ НОМЕНКЛАТУР'!D:E,2,0)</f>
        <v>Кромочные материалы</v>
      </c>
      <c r="AD218" s="66" t="str">
        <f>VLOOKUP(C:C,'ИЗ ОСНОВЫ НОМЕНКЛАТУР'!D:F,3,0)</f>
        <v>Кромка ПВХ Китай</v>
      </c>
      <c r="AE218" s="66" t="str">
        <f>VLOOKUP(C:C,'ИЗ ОСНОВЫ НОМЕНКЛАТУР'!D:H,5,0)</f>
        <v>A</v>
      </c>
    </row>
    <row r="219" spans="1:31" ht="9.6" customHeight="1" x14ac:dyDescent="0.2">
      <c r="A219" s="45" t="s">
        <v>5</v>
      </c>
      <c r="B219" s="11"/>
      <c r="C219" s="11" t="s">
        <v>221</v>
      </c>
      <c r="D219" s="44">
        <v>63522</v>
      </c>
      <c r="E219" s="44">
        <v>71800</v>
      </c>
      <c r="F219" s="48">
        <v>100</v>
      </c>
      <c r="G219" s="48">
        <v>1000</v>
      </c>
      <c r="H219" s="44">
        <v>110</v>
      </c>
      <c r="I219" s="44">
        <v>1000</v>
      </c>
      <c r="J219" s="44">
        <v>0</v>
      </c>
      <c r="K219" s="48">
        <v>0</v>
      </c>
      <c r="L219" s="49">
        <v>2807622.85</v>
      </c>
      <c r="M219" s="49">
        <v>3177691.99</v>
      </c>
      <c r="N219" s="10">
        <v>4571.83</v>
      </c>
      <c r="O219" s="10">
        <v>44030</v>
      </c>
      <c r="P219" s="10">
        <v>5391.1</v>
      </c>
      <c r="Q219" s="10">
        <v>49010</v>
      </c>
      <c r="R219" s="10">
        <v>0</v>
      </c>
      <c r="S219" s="10">
        <v>0</v>
      </c>
      <c r="T219" s="50">
        <f t="shared" si="11"/>
        <v>233968.57083333333</v>
      </c>
      <c r="U219" s="50">
        <f t="shared" si="11"/>
        <v>264807.66583333333</v>
      </c>
      <c r="V219" s="50">
        <f t="shared" si="11"/>
        <v>380.98583333333335</v>
      </c>
      <c r="W219" s="50">
        <f t="shared" si="11"/>
        <v>3669.1666666666665</v>
      </c>
      <c r="X219" s="50">
        <f t="shared" si="11"/>
        <v>449.25833333333338</v>
      </c>
      <c r="Y219" s="50">
        <f t="shared" si="10"/>
        <v>4084.1666666666665</v>
      </c>
      <c r="Z219" s="50">
        <f t="shared" si="10"/>
        <v>0</v>
      </c>
      <c r="AA219" s="50">
        <f t="shared" si="10"/>
        <v>0</v>
      </c>
      <c r="AB219" s="53">
        <f t="shared" si="12"/>
        <v>507359.81416666677</v>
      </c>
      <c r="AC219" s="66" t="str">
        <f>VLOOKUP(ПРОДАЖИ!C:C,'ИЗ ОСНОВЫ НОМЕНКЛАТУР'!D:E,2,0)</f>
        <v>Кромочные материалы</v>
      </c>
      <c r="AD219" s="66" t="str">
        <f>VLOOKUP(C:C,'ИЗ ОСНОВЫ НОМЕНКЛАТУР'!D:F,3,0)</f>
        <v>Кромка ПВХ Китай</v>
      </c>
      <c r="AE219" s="66" t="str">
        <f>VLOOKUP(C:C,'ИЗ ОСНОВЫ НОМЕНКЛАТУР'!D:H,5,0)</f>
        <v>A</v>
      </c>
    </row>
    <row r="220" spans="1:31" ht="9.6" customHeight="1" x14ac:dyDescent="0.2">
      <c r="A220" s="45" t="s">
        <v>5</v>
      </c>
      <c r="B220" s="11"/>
      <c r="C220" s="11" t="s">
        <v>222</v>
      </c>
      <c r="D220" s="44">
        <v>25847</v>
      </c>
      <c r="E220" s="44">
        <v>70200</v>
      </c>
      <c r="F220" s="48">
        <v>3231</v>
      </c>
      <c r="G220" s="48">
        <v>0</v>
      </c>
      <c r="H220" s="44">
        <v>7</v>
      </c>
      <c r="I220" s="44">
        <v>35500</v>
      </c>
      <c r="J220" s="44">
        <v>0</v>
      </c>
      <c r="K220" s="48">
        <v>0</v>
      </c>
      <c r="L220" s="49">
        <v>1252753.77</v>
      </c>
      <c r="M220" s="49">
        <v>3369202.02</v>
      </c>
      <c r="N220" s="10">
        <v>166925.49</v>
      </c>
      <c r="O220" s="10">
        <v>0</v>
      </c>
      <c r="P220" s="10">
        <v>338.16</v>
      </c>
      <c r="Q220" s="10">
        <v>1692752.49</v>
      </c>
      <c r="R220" s="10">
        <v>0</v>
      </c>
      <c r="S220" s="10">
        <v>0</v>
      </c>
      <c r="T220" s="50">
        <f t="shared" si="11"/>
        <v>104396.14750000001</v>
      </c>
      <c r="U220" s="50">
        <f t="shared" si="11"/>
        <v>280766.83500000002</v>
      </c>
      <c r="V220" s="50">
        <f t="shared" si="11"/>
        <v>13910.457499999999</v>
      </c>
      <c r="W220" s="50">
        <f t="shared" si="11"/>
        <v>0</v>
      </c>
      <c r="X220" s="50">
        <f t="shared" si="11"/>
        <v>28.180000000000003</v>
      </c>
      <c r="Y220" s="50">
        <f t="shared" si="10"/>
        <v>141062.70749999999</v>
      </c>
      <c r="Z220" s="50">
        <f t="shared" si="10"/>
        <v>0</v>
      </c>
      <c r="AA220" s="50">
        <f t="shared" si="10"/>
        <v>0</v>
      </c>
      <c r="AB220" s="53">
        <f t="shared" si="12"/>
        <v>540164.32750000001</v>
      </c>
      <c r="AC220" s="66" t="str">
        <f>VLOOKUP(ПРОДАЖИ!C:C,'ИЗ ОСНОВЫ НОМЕНКЛАТУР'!D:E,2,0)</f>
        <v>Кромочные материалы</v>
      </c>
      <c r="AD220" s="66" t="str">
        <f>VLOOKUP(C:C,'ИЗ ОСНОВЫ НОМЕНКЛАТУР'!D:F,3,0)</f>
        <v>Кромка ПВХ Китай</v>
      </c>
      <c r="AE220" s="66" t="str">
        <f>VLOOKUP(C:C,'ИЗ ОСНОВЫ НОМЕНКЛАТУР'!D:H,5,0)</f>
        <v>A</v>
      </c>
    </row>
    <row r="221" spans="1:31" ht="9.6" customHeight="1" x14ac:dyDescent="0.2">
      <c r="A221" s="45" t="s">
        <v>5</v>
      </c>
      <c r="B221" s="11"/>
      <c r="C221" s="11" t="s">
        <v>223</v>
      </c>
      <c r="D221" s="44">
        <v>17817</v>
      </c>
      <c r="E221" s="44">
        <v>23498</v>
      </c>
      <c r="F221" s="48">
        <v>10513</v>
      </c>
      <c r="G221" s="48">
        <v>100</v>
      </c>
      <c r="H221" s="44">
        <v>262</v>
      </c>
      <c r="I221" s="44">
        <v>16800</v>
      </c>
      <c r="J221" s="44">
        <v>0</v>
      </c>
      <c r="K221" s="48">
        <v>408</v>
      </c>
      <c r="L221" s="49">
        <v>858235.42</v>
      </c>
      <c r="M221" s="49">
        <v>1138311.99</v>
      </c>
      <c r="N221" s="10">
        <v>478922.07</v>
      </c>
      <c r="O221" s="10">
        <v>6048.42</v>
      </c>
      <c r="P221" s="10">
        <v>11077.59</v>
      </c>
      <c r="Q221" s="10">
        <v>714698.64</v>
      </c>
      <c r="R221" s="10">
        <v>0</v>
      </c>
      <c r="S221" s="10">
        <v>19476.46</v>
      </c>
      <c r="T221" s="50">
        <f t="shared" si="11"/>
        <v>71519.618333333332</v>
      </c>
      <c r="U221" s="50">
        <f t="shared" si="11"/>
        <v>94859.332500000004</v>
      </c>
      <c r="V221" s="50">
        <f t="shared" si="11"/>
        <v>39910.172500000001</v>
      </c>
      <c r="W221" s="50">
        <f t="shared" si="11"/>
        <v>504.03500000000003</v>
      </c>
      <c r="X221" s="50">
        <f t="shared" si="11"/>
        <v>923.13250000000005</v>
      </c>
      <c r="Y221" s="50">
        <f t="shared" si="10"/>
        <v>59558.22</v>
      </c>
      <c r="Z221" s="50">
        <f t="shared" si="10"/>
        <v>0</v>
      </c>
      <c r="AA221" s="50">
        <f t="shared" si="10"/>
        <v>1623.0383333333332</v>
      </c>
      <c r="AB221" s="53">
        <f t="shared" si="12"/>
        <v>268897.54916666669</v>
      </c>
      <c r="AC221" s="66" t="str">
        <f>VLOOKUP(ПРОДАЖИ!C:C,'ИЗ ОСНОВЫ НОМЕНКЛАТУР'!D:E,2,0)</f>
        <v>Кромочные материалы</v>
      </c>
      <c r="AD221" s="66" t="str">
        <f>VLOOKUP(C:C,'ИЗ ОСНОВЫ НОМЕНКЛАТУР'!D:F,3,0)</f>
        <v>Кромка ПВХ Китай</v>
      </c>
      <c r="AE221" s="66" t="str">
        <f>VLOOKUP(C:C,'ИЗ ОСНОВЫ НОМЕНКЛАТУР'!D:H,5,0)</f>
        <v>A</v>
      </c>
    </row>
    <row r="222" spans="1:31" ht="9.6" customHeight="1" x14ac:dyDescent="0.2">
      <c r="A222" s="45" t="s">
        <v>5</v>
      </c>
      <c r="B222" s="11"/>
      <c r="C222" s="11" t="s">
        <v>224</v>
      </c>
      <c r="D222" s="44">
        <v>109</v>
      </c>
      <c r="E222" s="44">
        <v>33500</v>
      </c>
      <c r="F222" s="48">
        <v>0</v>
      </c>
      <c r="G222" s="48">
        <v>0</v>
      </c>
      <c r="H222" s="44">
        <v>0</v>
      </c>
      <c r="I222" s="44">
        <v>22500</v>
      </c>
      <c r="J222" s="44">
        <v>0</v>
      </c>
      <c r="K222" s="48">
        <v>0</v>
      </c>
      <c r="L222" s="49">
        <v>4687</v>
      </c>
      <c r="M222" s="49">
        <v>1430475</v>
      </c>
      <c r="N222" s="10">
        <v>0</v>
      </c>
      <c r="O222" s="10">
        <v>0</v>
      </c>
      <c r="P222" s="10">
        <v>0</v>
      </c>
      <c r="Q222" s="10">
        <v>956100</v>
      </c>
      <c r="R222" s="10">
        <v>0</v>
      </c>
      <c r="S222" s="10">
        <v>0</v>
      </c>
      <c r="T222" s="50">
        <f t="shared" si="11"/>
        <v>390.58333333333331</v>
      </c>
      <c r="U222" s="50">
        <f t="shared" si="11"/>
        <v>119206.25</v>
      </c>
      <c r="V222" s="50">
        <f t="shared" si="11"/>
        <v>0</v>
      </c>
      <c r="W222" s="50">
        <f t="shared" si="11"/>
        <v>0</v>
      </c>
      <c r="X222" s="50">
        <f t="shared" si="11"/>
        <v>0</v>
      </c>
      <c r="Y222" s="50">
        <f t="shared" si="10"/>
        <v>79675</v>
      </c>
      <c r="Z222" s="50">
        <f t="shared" si="10"/>
        <v>0</v>
      </c>
      <c r="AA222" s="50">
        <f t="shared" si="10"/>
        <v>0</v>
      </c>
      <c r="AB222" s="53">
        <f t="shared" si="12"/>
        <v>199271.83333333331</v>
      </c>
      <c r="AC222" s="66" t="str">
        <f>VLOOKUP(ПРОДАЖИ!C:C,'ИЗ ОСНОВЫ НОМЕНКЛАТУР'!D:E,2,0)</f>
        <v>Кромочные материалы</v>
      </c>
      <c r="AD222" s="66" t="str">
        <f>VLOOKUP(C:C,'ИЗ ОСНОВЫ НОМЕНКЛАТУР'!D:F,3,0)</f>
        <v>Кромка ПВХ Китай</v>
      </c>
      <c r="AE222" s="66" t="str">
        <f>VLOOKUP(C:C,'ИЗ ОСНОВЫ НОМЕНКЛАТУР'!D:H,5,0)</f>
        <v>A</v>
      </c>
    </row>
    <row r="223" spans="1:31" ht="9.6" customHeight="1" x14ac:dyDescent="0.2">
      <c r="A223" s="45" t="s">
        <v>5</v>
      </c>
      <c r="B223" s="11"/>
      <c r="C223" s="11" t="s">
        <v>225</v>
      </c>
      <c r="D223" s="44">
        <v>20672</v>
      </c>
      <c r="E223" s="44">
        <v>25400</v>
      </c>
      <c r="F223" s="48">
        <v>3777</v>
      </c>
      <c r="G223" s="48">
        <v>627</v>
      </c>
      <c r="H223" s="44">
        <v>750</v>
      </c>
      <c r="I223" s="44">
        <v>4800</v>
      </c>
      <c r="J223" s="44">
        <v>300</v>
      </c>
      <c r="K223" s="48">
        <v>574</v>
      </c>
      <c r="L223" s="49">
        <v>775710.74</v>
      </c>
      <c r="M223" s="49">
        <v>951131.91</v>
      </c>
      <c r="N223" s="10">
        <v>176157.17</v>
      </c>
      <c r="O223" s="10">
        <v>28549.040000000001</v>
      </c>
      <c r="P223" s="10">
        <v>32702.42</v>
      </c>
      <c r="Q223" s="10">
        <v>212563.58</v>
      </c>
      <c r="R223" s="10">
        <v>12487.13</v>
      </c>
      <c r="S223" s="10">
        <v>22245.17</v>
      </c>
      <c r="T223" s="50">
        <f t="shared" si="11"/>
        <v>64642.561666666668</v>
      </c>
      <c r="U223" s="50">
        <f t="shared" si="11"/>
        <v>79260.992500000008</v>
      </c>
      <c r="V223" s="50">
        <f t="shared" si="11"/>
        <v>14679.764166666668</v>
      </c>
      <c r="W223" s="50">
        <f t="shared" si="11"/>
        <v>2379.0866666666666</v>
      </c>
      <c r="X223" s="50">
        <f t="shared" si="11"/>
        <v>2725.2016666666664</v>
      </c>
      <c r="Y223" s="50">
        <f t="shared" si="10"/>
        <v>17713.631666666664</v>
      </c>
      <c r="Z223" s="50">
        <f t="shared" si="10"/>
        <v>1040.5941666666665</v>
      </c>
      <c r="AA223" s="50">
        <f t="shared" si="10"/>
        <v>1853.7641666666666</v>
      </c>
      <c r="AB223" s="53">
        <f t="shared" si="12"/>
        <v>184295.59666666665</v>
      </c>
      <c r="AC223" s="66" t="str">
        <f>VLOOKUP(ПРОДАЖИ!C:C,'ИЗ ОСНОВЫ НОМЕНКЛАТУР'!D:E,2,0)</f>
        <v>Кромочные материалы</v>
      </c>
      <c r="AD223" s="66" t="str">
        <f>VLOOKUP(C:C,'ИЗ ОСНОВЫ НОМЕНКЛАТУР'!D:F,3,0)</f>
        <v>Кромка ПВХ Китай</v>
      </c>
      <c r="AE223" s="66" t="str">
        <f>VLOOKUP(C:C,'ИЗ ОСНОВЫ НОМЕНКЛАТУР'!D:H,5,0)</f>
        <v>A</v>
      </c>
    </row>
    <row r="224" spans="1:31" ht="9.6" customHeight="1" x14ac:dyDescent="0.2">
      <c r="A224" s="45" t="s">
        <v>5</v>
      </c>
      <c r="B224" s="11"/>
      <c r="C224" s="11" t="s">
        <v>226</v>
      </c>
      <c r="D224" s="44">
        <v>3839</v>
      </c>
      <c r="E224" s="44">
        <v>11500</v>
      </c>
      <c r="F224" s="48">
        <v>58</v>
      </c>
      <c r="G224" s="48">
        <v>100</v>
      </c>
      <c r="H224" s="44">
        <v>158</v>
      </c>
      <c r="I224" s="44">
        <v>27700</v>
      </c>
      <c r="J224" s="44">
        <v>0</v>
      </c>
      <c r="K224" s="48">
        <v>0</v>
      </c>
      <c r="L224" s="49">
        <v>161809.12</v>
      </c>
      <c r="M224" s="49">
        <v>475018.85</v>
      </c>
      <c r="N224" s="10">
        <v>2331.12</v>
      </c>
      <c r="O224" s="10">
        <v>4300</v>
      </c>
      <c r="P224" s="10">
        <v>6794</v>
      </c>
      <c r="Q224" s="10">
        <v>1160635.6399999999</v>
      </c>
      <c r="R224" s="10">
        <v>0</v>
      </c>
      <c r="S224" s="10">
        <v>0</v>
      </c>
      <c r="T224" s="50">
        <f t="shared" si="11"/>
        <v>13484.093333333332</v>
      </c>
      <c r="U224" s="50">
        <f t="shared" si="11"/>
        <v>39584.904166666667</v>
      </c>
      <c r="V224" s="50">
        <f t="shared" si="11"/>
        <v>194.26</v>
      </c>
      <c r="W224" s="50">
        <f t="shared" si="11"/>
        <v>358.33333333333331</v>
      </c>
      <c r="X224" s="50">
        <f t="shared" si="11"/>
        <v>566.16666666666663</v>
      </c>
      <c r="Y224" s="50">
        <f t="shared" si="10"/>
        <v>96719.636666666658</v>
      </c>
      <c r="Z224" s="50">
        <f t="shared" si="10"/>
        <v>0</v>
      </c>
      <c r="AA224" s="50">
        <f t="shared" si="10"/>
        <v>0</v>
      </c>
      <c r="AB224" s="53">
        <f t="shared" si="12"/>
        <v>150907.39416666667</v>
      </c>
      <c r="AC224" s="66" t="str">
        <f>VLOOKUP(ПРОДАЖИ!C:C,'ИЗ ОСНОВЫ НОМЕНКЛАТУР'!D:E,2,0)</f>
        <v>Кромочные материалы</v>
      </c>
      <c r="AD224" s="66" t="str">
        <f>VLOOKUP(C:C,'ИЗ ОСНОВЫ НОМЕНКЛАТУР'!D:F,3,0)</f>
        <v>Кромка ПВХ Китай</v>
      </c>
      <c r="AE224" s="66" t="str">
        <f>VLOOKUP(C:C,'ИЗ ОСНОВЫ НОМЕНКЛАТУР'!D:H,5,0)</f>
        <v>A</v>
      </c>
    </row>
    <row r="225" spans="1:31" ht="9.6" customHeight="1" x14ac:dyDescent="0.2">
      <c r="A225" s="45" t="s">
        <v>5</v>
      </c>
      <c r="B225" s="11"/>
      <c r="C225" s="11" t="s">
        <v>227</v>
      </c>
      <c r="D225" s="44">
        <v>5979</v>
      </c>
      <c r="E225" s="44">
        <v>35000</v>
      </c>
      <c r="F225" s="48">
        <v>833</v>
      </c>
      <c r="G225" s="48">
        <v>0</v>
      </c>
      <c r="H225" s="44">
        <v>136</v>
      </c>
      <c r="I225" s="44">
        <v>2300</v>
      </c>
      <c r="J225" s="44">
        <v>0</v>
      </c>
      <c r="K225" s="48">
        <v>0</v>
      </c>
      <c r="L225" s="49">
        <v>236860.63</v>
      </c>
      <c r="M225" s="49">
        <v>1351354.43</v>
      </c>
      <c r="N225" s="10">
        <v>35046.239999999998</v>
      </c>
      <c r="O225" s="10">
        <v>0</v>
      </c>
      <c r="P225" s="10">
        <v>6022.97</v>
      </c>
      <c r="Q225" s="10">
        <v>102100.16</v>
      </c>
      <c r="R225" s="10">
        <v>0</v>
      </c>
      <c r="S225" s="10">
        <v>0</v>
      </c>
      <c r="T225" s="50">
        <f t="shared" si="11"/>
        <v>19738.385833333334</v>
      </c>
      <c r="U225" s="50">
        <f t="shared" si="11"/>
        <v>112612.86916666666</v>
      </c>
      <c r="V225" s="50">
        <f t="shared" si="11"/>
        <v>2920.52</v>
      </c>
      <c r="W225" s="50">
        <f t="shared" si="11"/>
        <v>0</v>
      </c>
      <c r="X225" s="50">
        <f t="shared" si="11"/>
        <v>501.91416666666669</v>
      </c>
      <c r="Y225" s="50">
        <f t="shared" si="10"/>
        <v>8508.3466666666664</v>
      </c>
      <c r="Z225" s="50">
        <f t="shared" si="10"/>
        <v>0</v>
      </c>
      <c r="AA225" s="50">
        <f t="shared" si="10"/>
        <v>0</v>
      </c>
      <c r="AB225" s="53">
        <f t="shared" si="12"/>
        <v>144282.03583333333</v>
      </c>
      <c r="AC225" s="66" t="str">
        <f>VLOOKUP(ПРОДАЖИ!C:C,'ИЗ ОСНОВЫ НОМЕНКЛАТУР'!D:E,2,0)</f>
        <v>Кромочные материалы</v>
      </c>
      <c r="AD225" s="66" t="str">
        <f>VLOOKUP(C:C,'ИЗ ОСНОВЫ НОМЕНКЛАТУР'!D:F,3,0)</f>
        <v>Кромка ПВХ Китай</v>
      </c>
      <c r="AE225" s="66" t="str">
        <f>VLOOKUP(C:C,'ИЗ ОСНОВЫ НОМЕНКЛАТУР'!D:H,5,0)</f>
        <v>B</v>
      </c>
    </row>
    <row r="226" spans="1:31" ht="9.6" customHeight="1" x14ac:dyDescent="0.2">
      <c r="A226" s="45" t="s">
        <v>5</v>
      </c>
      <c r="B226" s="11"/>
      <c r="C226" s="11" t="s">
        <v>228</v>
      </c>
      <c r="D226" s="44">
        <v>3724</v>
      </c>
      <c r="E226" s="44">
        <v>500</v>
      </c>
      <c r="F226" s="48">
        <v>503</v>
      </c>
      <c r="G226" s="48">
        <v>12700</v>
      </c>
      <c r="H226" s="44">
        <v>0</v>
      </c>
      <c r="I226" s="44">
        <v>0</v>
      </c>
      <c r="J226" s="44">
        <v>0</v>
      </c>
      <c r="K226" s="48">
        <v>280</v>
      </c>
      <c r="L226" s="49">
        <v>179457.27</v>
      </c>
      <c r="M226" s="49">
        <v>24633.68</v>
      </c>
      <c r="N226" s="10">
        <v>28261.84</v>
      </c>
      <c r="O226" s="10">
        <v>628343.06000000006</v>
      </c>
      <c r="P226" s="10">
        <v>0</v>
      </c>
      <c r="Q226" s="10">
        <v>0</v>
      </c>
      <c r="R226" s="10">
        <v>0</v>
      </c>
      <c r="S226" s="10">
        <v>13840.4</v>
      </c>
      <c r="T226" s="50">
        <f t="shared" si="11"/>
        <v>14954.772499999999</v>
      </c>
      <c r="U226" s="50">
        <f t="shared" si="11"/>
        <v>2052.8066666666668</v>
      </c>
      <c r="V226" s="50">
        <f t="shared" si="11"/>
        <v>2355.1533333333332</v>
      </c>
      <c r="W226" s="50">
        <f t="shared" si="11"/>
        <v>52361.921666666669</v>
      </c>
      <c r="X226" s="50">
        <f t="shared" si="11"/>
        <v>0</v>
      </c>
      <c r="Y226" s="50">
        <f t="shared" si="10"/>
        <v>0</v>
      </c>
      <c r="Z226" s="50">
        <f t="shared" si="10"/>
        <v>0</v>
      </c>
      <c r="AA226" s="50">
        <f t="shared" si="10"/>
        <v>1153.3666666666666</v>
      </c>
      <c r="AB226" s="53">
        <f t="shared" si="12"/>
        <v>72878.020833333343</v>
      </c>
      <c r="AC226" s="66" t="str">
        <f>VLOOKUP(ПРОДАЖИ!C:C,'ИЗ ОСНОВЫ НОМЕНКЛАТУР'!D:E,2,0)</f>
        <v>Кромочные материалы</v>
      </c>
      <c r="AD226" s="66" t="str">
        <f>VLOOKUP(C:C,'ИЗ ОСНОВЫ НОМЕНКЛАТУР'!D:F,3,0)</f>
        <v>Кромка ПВХ Китай</v>
      </c>
      <c r="AE226" s="66" t="str">
        <f>VLOOKUP(C:C,'ИЗ ОСНОВЫ НОМЕНКЛАТУР'!D:H,5,0)</f>
        <v>B</v>
      </c>
    </row>
    <row r="227" spans="1:31" ht="9.6" customHeight="1" x14ac:dyDescent="0.2">
      <c r="A227" s="45" t="s">
        <v>5</v>
      </c>
      <c r="B227" s="11"/>
      <c r="C227" s="11" t="s">
        <v>229</v>
      </c>
      <c r="D227" s="44">
        <v>3040</v>
      </c>
      <c r="E227" s="44">
        <v>10000</v>
      </c>
      <c r="F227" s="48">
        <v>0</v>
      </c>
      <c r="G227" s="48">
        <v>0</v>
      </c>
      <c r="H227" s="44">
        <v>0</v>
      </c>
      <c r="I227" s="44">
        <v>0</v>
      </c>
      <c r="J227" s="44">
        <v>0</v>
      </c>
      <c r="K227" s="48">
        <v>0</v>
      </c>
      <c r="L227" s="49">
        <v>104295.39</v>
      </c>
      <c r="M227" s="49">
        <v>343076.92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50">
        <f t="shared" si="11"/>
        <v>8691.2824999999993</v>
      </c>
      <c r="U227" s="50">
        <f t="shared" si="11"/>
        <v>28589.743333333332</v>
      </c>
      <c r="V227" s="50">
        <f t="shared" si="11"/>
        <v>0</v>
      </c>
      <c r="W227" s="50">
        <f t="shared" si="11"/>
        <v>0</v>
      </c>
      <c r="X227" s="50">
        <f t="shared" si="11"/>
        <v>0</v>
      </c>
      <c r="Y227" s="50">
        <f t="shared" si="10"/>
        <v>0</v>
      </c>
      <c r="Z227" s="50">
        <f t="shared" si="10"/>
        <v>0</v>
      </c>
      <c r="AA227" s="50">
        <f t="shared" si="10"/>
        <v>0</v>
      </c>
      <c r="AB227" s="53">
        <f t="shared" si="12"/>
        <v>37281.025833333333</v>
      </c>
      <c r="AC227" s="66" t="str">
        <f>VLOOKUP(ПРОДАЖИ!C:C,'ИЗ ОСНОВЫ НОМЕНКЛАТУР'!D:E,2,0)</f>
        <v>Кромочные материалы</v>
      </c>
      <c r="AD227" s="66" t="str">
        <f>VLOOKUP(C:C,'ИЗ ОСНОВЫ НОМЕНКЛАТУР'!D:F,3,0)</f>
        <v>Кромка ПВХ Китай</v>
      </c>
      <c r="AE227" s="66" t="str">
        <f>VLOOKUP(C:C,'ИЗ ОСНОВЫ НОМЕНКЛАТУР'!D:H,5,0)</f>
        <v>A</v>
      </c>
    </row>
    <row r="228" spans="1:31" ht="9.6" customHeight="1" x14ac:dyDescent="0.2">
      <c r="A228" s="45" t="s">
        <v>5</v>
      </c>
      <c r="B228" s="11"/>
      <c r="C228" s="11" t="s">
        <v>230</v>
      </c>
      <c r="D228" s="44">
        <v>11157</v>
      </c>
      <c r="E228" s="44">
        <v>622</v>
      </c>
      <c r="F228" s="48">
        <v>3646</v>
      </c>
      <c r="G228" s="48">
        <v>20</v>
      </c>
      <c r="H228" s="44">
        <v>229</v>
      </c>
      <c r="I228" s="44">
        <v>400</v>
      </c>
      <c r="J228" s="44">
        <v>0</v>
      </c>
      <c r="K228" s="48">
        <v>0</v>
      </c>
      <c r="L228" s="49">
        <v>493853.23</v>
      </c>
      <c r="M228" s="49">
        <v>27503.88</v>
      </c>
      <c r="N228" s="10">
        <v>161742.35999999999</v>
      </c>
      <c r="O228" s="10">
        <v>821.16</v>
      </c>
      <c r="P228" s="10">
        <v>10503.88</v>
      </c>
      <c r="Q228" s="10">
        <v>18093.919999999998</v>
      </c>
      <c r="R228" s="10">
        <v>0</v>
      </c>
      <c r="S228" s="10">
        <v>0</v>
      </c>
      <c r="T228" s="50">
        <f t="shared" si="11"/>
        <v>41154.435833333329</v>
      </c>
      <c r="U228" s="50">
        <f t="shared" si="11"/>
        <v>2291.9900000000002</v>
      </c>
      <c r="V228" s="50">
        <f t="shared" si="11"/>
        <v>13478.529999999999</v>
      </c>
      <c r="W228" s="50">
        <f t="shared" si="11"/>
        <v>68.429999999999993</v>
      </c>
      <c r="X228" s="50">
        <f t="shared" si="11"/>
        <v>875.32333333333327</v>
      </c>
      <c r="Y228" s="50">
        <f t="shared" si="10"/>
        <v>1507.8266666666666</v>
      </c>
      <c r="Z228" s="50">
        <f t="shared" si="10"/>
        <v>0</v>
      </c>
      <c r="AA228" s="50">
        <f t="shared" si="10"/>
        <v>0</v>
      </c>
      <c r="AB228" s="53">
        <f t="shared" si="12"/>
        <v>59376.535833333328</v>
      </c>
      <c r="AC228" s="66" t="str">
        <f>VLOOKUP(ПРОДАЖИ!C:C,'ИЗ ОСНОВЫ НОМЕНКЛАТУР'!D:E,2,0)</f>
        <v>Кромочные материалы</v>
      </c>
      <c r="AD228" s="66" t="str">
        <f>VLOOKUP(C:C,'ИЗ ОСНОВЫ НОМЕНКЛАТУР'!D:F,3,0)</f>
        <v>Кромка ПВХ Китай</v>
      </c>
      <c r="AE228" s="66" t="str">
        <f>VLOOKUP(C:C,'ИЗ ОСНОВЫ НОМЕНКЛАТУР'!D:H,5,0)</f>
        <v>B</v>
      </c>
    </row>
    <row r="229" spans="1:31" ht="9.6" customHeight="1" x14ac:dyDescent="0.2">
      <c r="A229" s="45" t="s">
        <v>5</v>
      </c>
      <c r="B229" s="11"/>
      <c r="C229" s="11" t="s">
        <v>231</v>
      </c>
      <c r="D229" s="44">
        <v>8581</v>
      </c>
      <c r="E229" s="44">
        <v>2700</v>
      </c>
      <c r="F229" s="48">
        <v>1196</v>
      </c>
      <c r="G229" s="48">
        <v>0</v>
      </c>
      <c r="H229" s="44">
        <v>299</v>
      </c>
      <c r="I229" s="44">
        <v>100</v>
      </c>
      <c r="J229" s="44">
        <v>0</v>
      </c>
      <c r="K229" s="48">
        <v>0</v>
      </c>
      <c r="L229" s="49">
        <v>453459.67</v>
      </c>
      <c r="M229" s="49">
        <v>141951.35</v>
      </c>
      <c r="N229" s="10">
        <v>62169.07</v>
      </c>
      <c r="O229" s="10">
        <v>0</v>
      </c>
      <c r="P229" s="10">
        <v>14438.71</v>
      </c>
      <c r="Q229" s="10">
        <v>4829</v>
      </c>
      <c r="R229" s="10">
        <v>0</v>
      </c>
      <c r="S229" s="10">
        <v>0</v>
      </c>
      <c r="T229" s="50">
        <f t="shared" si="11"/>
        <v>37788.305833333332</v>
      </c>
      <c r="U229" s="50">
        <f t="shared" si="11"/>
        <v>11829.279166666667</v>
      </c>
      <c r="V229" s="50">
        <f t="shared" si="11"/>
        <v>5180.7558333333336</v>
      </c>
      <c r="W229" s="50">
        <f t="shared" si="11"/>
        <v>0</v>
      </c>
      <c r="X229" s="50">
        <f t="shared" si="11"/>
        <v>1203.2258333333332</v>
      </c>
      <c r="Y229" s="50">
        <f t="shared" si="10"/>
        <v>402.41666666666669</v>
      </c>
      <c r="Z229" s="50">
        <f t="shared" si="10"/>
        <v>0</v>
      </c>
      <c r="AA229" s="50">
        <f t="shared" si="10"/>
        <v>0</v>
      </c>
      <c r="AB229" s="53">
        <f t="shared" si="12"/>
        <v>56403.98333333333</v>
      </c>
      <c r="AC229" s="66" t="str">
        <f>VLOOKUP(ПРОДАЖИ!C:C,'ИЗ ОСНОВЫ НОМЕНКЛАТУР'!D:E,2,0)</f>
        <v>Кромочные материалы</v>
      </c>
      <c r="AD229" s="66" t="str">
        <f>VLOOKUP(C:C,'ИЗ ОСНОВЫ НОМЕНКЛАТУР'!D:F,3,0)</f>
        <v>Кромка ПВХ Китай</v>
      </c>
      <c r="AE229" s="66" t="str">
        <f>VLOOKUP(C:C,'ИЗ ОСНОВЫ НОМЕНКЛАТУР'!D:H,5,0)</f>
        <v>B</v>
      </c>
    </row>
    <row r="230" spans="1:31" ht="9.6" customHeight="1" x14ac:dyDescent="0.2">
      <c r="A230" s="45" t="s">
        <v>5</v>
      </c>
      <c r="B230" s="11"/>
      <c r="C230" s="11" t="s">
        <v>232</v>
      </c>
      <c r="D230" s="44">
        <v>8795</v>
      </c>
      <c r="E230" s="44">
        <v>800</v>
      </c>
      <c r="F230" s="48">
        <v>700</v>
      </c>
      <c r="G230" s="48">
        <v>37</v>
      </c>
      <c r="H230" s="44">
        <v>0</v>
      </c>
      <c r="I230" s="44">
        <v>0</v>
      </c>
      <c r="J230" s="44">
        <v>0</v>
      </c>
      <c r="K230" s="48">
        <v>0</v>
      </c>
      <c r="L230" s="49">
        <v>447579.13</v>
      </c>
      <c r="M230" s="49">
        <v>40745.089999999997</v>
      </c>
      <c r="N230" s="10">
        <v>32770.33</v>
      </c>
      <c r="O230" s="10">
        <v>1662.78</v>
      </c>
      <c r="P230" s="10">
        <v>0</v>
      </c>
      <c r="Q230" s="10">
        <v>0</v>
      </c>
      <c r="R230" s="10">
        <v>0</v>
      </c>
      <c r="S230" s="10">
        <v>0</v>
      </c>
      <c r="T230" s="50">
        <f t="shared" si="11"/>
        <v>37298.260833333334</v>
      </c>
      <c r="U230" s="50">
        <f t="shared" si="11"/>
        <v>3395.4241666666662</v>
      </c>
      <c r="V230" s="50">
        <f t="shared" si="11"/>
        <v>2730.8608333333336</v>
      </c>
      <c r="W230" s="50">
        <f t="shared" si="11"/>
        <v>138.565</v>
      </c>
      <c r="X230" s="50">
        <f t="shared" si="11"/>
        <v>0</v>
      </c>
      <c r="Y230" s="50">
        <f t="shared" si="10"/>
        <v>0</v>
      </c>
      <c r="Z230" s="50">
        <f t="shared" si="10"/>
        <v>0</v>
      </c>
      <c r="AA230" s="50">
        <f t="shared" si="10"/>
        <v>0</v>
      </c>
      <c r="AB230" s="53">
        <f t="shared" si="12"/>
        <v>43563.110833333332</v>
      </c>
      <c r="AC230" s="66" t="str">
        <f>VLOOKUP(ПРОДАЖИ!C:C,'ИЗ ОСНОВЫ НОМЕНКЛАТУР'!D:E,2,0)</f>
        <v>Кромочные материалы</v>
      </c>
      <c r="AD230" s="66" t="str">
        <f>VLOOKUP(C:C,'ИЗ ОСНОВЫ НОМЕНКЛАТУР'!D:F,3,0)</f>
        <v>Кромка ПВХ Китай</v>
      </c>
      <c r="AE230" s="66" t="str">
        <f>VLOOKUP(C:C,'ИЗ ОСНОВЫ НОМЕНКЛАТУР'!D:H,5,0)</f>
        <v>B</v>
      </c>
    </row>
    <row r="231" spans="1:31" ht="9.6" customHeight="1" x14ac:dyDescent="0.2">
      <c r="A231" s="45" t="s">
        <v>5</v>
      </c>
      <c r="B231" s="11"/>
      <c r="C231" s="11" t="s">
        <v>233</v>
      </c>
      <c r="D231" s="44">
        <v>4748</v>
      </c>
      <c r="E231" s="44">
        <v>6200</v>
      </c>
      <c r="F231" s="48">
        <v>293</v>
      </c>
      <c r="G231" s="48">
        <v>0</v>
      </c>
      <c r="H231" s="44">
        <v>120</v>
      </c>
      <c r="I231" s="44">
        <v>0</v>
      </c>
      <c r="J231" s="44">
        <v>0</v>
      </c>
      <c r="K231" s="48">
        <v>0</v>
      </c>
      <c r="L231" s="49">
        <v>200308.22</v>
      </c>
      <c r="M231" s="49">
        <v>262055.7</v>
      </c>
      <c r="N231" s="10">
        <v>11991.9</v>
      </c>
      <c r="O231" s="10">
        <v>0</v>
      </c>
      <c r="P231" s="10">
        <v>5133.2299999999996</v>
      </c>
      <c r="Q231" s="10">
        <v>0</v>
      </c>
      <c r="R231" s="10">
        <v>0</v>
      </c>
      <c r="S231" s="10">
        <v>0</v>
      </c>
      <c r="T231" s="50">
        <f t="shared" si="11"/>
        <v>16692.351666666666</v>
      </c>
      <c r="U231" s="50">
        <f t="shared" si="11"/>
        <v>21837.975000000002</v>
      </c>
      <c r="V231" s="50">
        <f t="shared" si="11"/>
        <v>999.32499999999993</v>
      </c>
      <c r="W231" s="50">
        <f t="shared" si="11"/>
        <v>0</v>
      </c>
      <c r="X231" s="50">
        <f t="shared" si="11"/>
        <v>427.76916666666665</v>
      </c>
      <c r="Y231" s="50">
        <f t="shared" si="10"/>
        <v>0</v>
      </c>
      <c r="Z231" s="50">
        <f t="shared" si="10"/>
        <v>0</v>
      </c>
      <c r="AA231" s="50">
        <f t="shared" si="10"/>
        <v>0</v>
      </c>
      <c r="AB231" s="53">
        <f t="shared" si="12"/>
        <v>39957.42083333333</v>
      </c>
      <c r="AC231" s="66" t="str">
        <f>VLOOKUP(ПРОДАЖИ!C:C,'ИЗ ОСНОВЫ НОМЕНКЛАТУР'!D:E,2,0)</f>
        <v>Кромочные материалы</v>
      </c>
      <c r="AD231" s="66" t="str">
        <f>VLOOKUP(C:C,'ИЗ ОСНОВЫ НОМЕНКЛАТУР'!D:F,3,0)</f>
        <v>Кромка ПВХ Китай</v>
      </c>
      <c r="AE231" s="66" t="str">
        <f>VLOOKUP(C:C,'ИЗ ОСНОВЫ НОМЕНКЛАТУР'!D:H,5,0)</f>
        <v>B</v>
      </c>
    </row>
    <row r="232" spans="1:31" ht="9.6" customHeight="1" x14ac:dyDescent="0.2">
      <c r="A232" s="45" t="s">
        <v>5</v>
      </c>
      <c r="B232" s="11"/>
      <c r="C232" s="11" t="s">
        <v>234</v>
      </c>
      <c r="D232" s="44">
        <v>7166</v>
      </c>
      <c r="E232" s="44">
        <v>1500</v>
      </c>
      <c r="F232" s="48">
        <v>80</v>
      </c>
      <c r="G232" s="48">
        <v>0</v>
      </c>
      <c r="H232" s="44">
        <v>0</v>
      </c>
      <c r="I232" s="44">
        <v>0</v>
      </c>
      <c r="J232" s="44">
        <v>0</v>
      </c>
      <c r="K232" s="48">
        <v>2200</v>
      </c>
      <c r="L232" s="49">
        <v>332565.99</v>
      </c>
      <c r="M232" s="49">
        <v>72263.12</v>
      </c>
      <c r="N232" s="10">
        <v>4694.66</v>
      </c>
      <c r="O232" s="10">
        <v>0</v>
      </c>
      <c r="P232" s="10">
        <v>0</v>
      </c>
      <c r="Q232" s="10">
        <v>0</v>
      </c>
      <c r="R232" s="10">
        <v>0</v>
      </c>
      <c r="S232" s="10">
        <v>106238</v>
      </c>
      <c r="T232" s="50">
        <f t="shared" si="11"/>
        <v>27713.8325</v>
      </c>
      <c r="U232" s="50">
        <f t="shared" si="11"/>
        <v>6021.9266666666663</v>
      </c>
      <c r="V232" s="50">
        <f t="shared" si="11"/>
        <v>391.22166666666664</v>
      </c>
      <c r="W232" s="50">
        <f t="shared" si="11"/>
        <v>0</v>
      </c>
      <c r="X232" s="50">
        <f t="shared" si="11"/>
        <v>0</v>
      </c>
      <c r="Y232" s="50">
        <f t="shared" si="10"/>
        <v>0</v>
      </c>
      <c r="Z232" s="50">
        <f t="shared" si="10"/>
        <v>0</v>
      </c>
      <c r="AA232" s="50">
        <f t="shared" si="10"/>
        <v>8853.1666666666661</v>
      </c>
      <c r="AB232" s="53">
        <f t="shared" si="12"/>
        <v>42980.147499999999</v>
      </c>
      <c r="AC232" s="66" t="str">
        <f>VLOOKUP(ПРОДАЖИ!C:C,'ИЗ ОСНОВЫ НОМЕНКЛАТУР'!D:E,2,0)</f>
        <v>Кромочные материалы</v>
      </c>
      <c r="AD232" s="66" t="str">
        <f>VLOOKUP(C:C,'ИЗ ОСНОВЫ НОМЕНКЛАТУР'!D:F,3,0)</f>
        <v>Кромка ПВХ Китай</v>
      </c>
      <c r="AE232" s="66" t="str">
        <f>VLOOKUP(C:C,'ИЗ ОСНОВЫ НОМЕНКЛАТУР'!D:H,5,0)</f>
        <v>B</v>
      </c>
    </row>
    <row r="233" spans="1:31" ht="9.6" customHeight="1" x14ac:dyDescent="0.2">
      <c r="A233" s="45" t="s">
        <v>5</v>
      </c>
      <c r="B233" s="11"/>
      <c r="C233" s="11" t="s">
        <v>235</v>
      </c>
      <c r="D233" s="44">
        <v>6924</v>
      </c>
      <c r="E233" s="44">
        <v>0</v>
      </c>
      <c r="F233" s="48">
        <v>470</v>
      </c>
      <c r="G233" s="48">
        <v>0</v>
      </c>
      <c r="H233" s="44">
        <v>0</v>
      </c>
      <c r="I233" s="44">
        <v>0</v>
      </c>
      <c r="J233" s="44">
        <v>0</v>
      </c>
      <c r="K233" s="48">
        <v>0</v>
      </c>
      <c r="L233" s="49">
        <v>335633.7</v>
      </c>
      <c r="M233" s="49">
        <v>0</v>
      </c>
      <c r="N233" s="10">
        <v>25110.46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50">
        <f t="shared" ref="T233:AA266" si="13">L233/12</f>
        <v>27969.475000000002</v>
      </c>
      <c r="U233" s="50">
        <f t="shared" si="13"/>
        <v>0</v>
      </c>
      <c r="V233" s="50">
        <f t="shared" si="13"/>
        <v>2092.5383333333334</v>
      </c>
      <c r="W233" s="50">
        <f t="shared" si="13"/>
        <v>0</v>
      </c>
      <c r="X233" s="50">
        <f t="shared" si="13"/>
        <v>0</v>
      </c>
      <c r="Y233" s="50">
        <f t="shared" si="10"/>
        <v>0</v>
      </c>
      <c r="Z233" s="50">
        <f t="shared" si="10"/>
        <v>0</v>
      </c>
      <c r="AA233" s="50">
        <f t="shared" si="10"/>
        <v>0</v>
      </c>
      <c r="AB233" s="53">
        <f t="shared" si="12"/>
        <v>30062.013333333336</v>
      </c>
      <c r="AC233" s="66" t="str">
        <f>VLOOKUP(ПРОДАЖИ!C:C,'ИЗ ОСНОВЫ НОМЕНКЛАТУР'!D:E,2,0)</f>
        <v>Кромочные материалы</v>
      </c>
      <c r="AD233" s="66" t="str">
        <f>VLOOKUP(C:C,'ИЗ ОСНОВЫ НОМЕНКЛАТУР'!D:F,3,0)</f>
        <v>Кромка ПВХ Китай</v>
      </c>
      <c r="AE233" s="66" t="str">
        <f>VLOOKUP(C:C,'ИЗ ОСНОВЫ НОМЕНКЛАТУР'!D:H,5,0)</f>
        <v>C</v>
      </c>
    </row>
    <row r="234" spans="1:31" ht="9.6" customHeight="1" x14ac:dyDescent="0.2">
      <c r="A234" s="45" t="s">
        <v>5</v>
      </c>
      <c r="B234" s="11"/>
      <c r="C234" s="11" t="s">
        <v>236</v>
      </c>
      <c r="D234" s="44">
        <v>3787</v>
      </c>
      <c r="E234" s="44">
        <v>1000</v>
      </c>
      <c r="F234" s="48">
        <v>0</v>
      </c>
      <c r="G234" s="48">
        <v>0</v>
      </c>
      <c r="H234" s="44">
        <v>0</v>
      </c>
      <c r="I234" s="44">
        <v>0</v>
      </c>
      <c r="J234" s="44">
        <v>0</v>
      </c>
      <c r="K234" s="48">
        <v>3000</v>
      </c>
      <c r="L234" s="49">
        <v>189515.62</v>
      </c>
      <c r="M234" s="49">
        <v>50676.160000000003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144870</v>
      </c>
      <c r="T234" s="50">
        <f t="shared" si="13"/>
        <v>15792.968333333332</v>
      </c>
      <c r="U234" s="50">
        <f t="shared" si="13"/>
        <v>4223.0133333333333</v>
      </c>
      <c r="V234" s="50">
        <f t="shared" si="13"/>
        <v>0</v>
      </c>
      <c r="W234" s="50">
        <f t="shared" si="13"/>
        <v>0</v>
      </c>
      <c r="X234" s="50">
        <f t="shared" si="13"/>
        <v>0</v>
      </c>
      <c r="Y234" s="50">
        <f t="shared" si="10"/>
        <v>0</v>
      </c>
      <c r="Z234" s="50">
        <f t="shared" si="10"/>
        <v>0</v>
      </c>
      <c r="AA234" s="50">
        <f t="shared" si="10"/>
        <v>12072.5</v>
      </c>
      <c r="AB234" s="53">
        <f t="shared" si="12"/>
        <v>32088.481666666667</v>
      </c>
      <c r="AC234" s="66" t="str">
        <f>VLOOKUP(ПРОДАЖИ!C:C,'ИЗ ОСНОВЫ НОМЕНКЛАТУР'!D:E,2,0)</f>
        <v>Кромочные материалы</v>
      </c>
      <c r="AD234" s="66" t="str">
        <f>VLOOKUP(C:C,'ИЗ ОСНОВЫ НОМЕНКЛАТУР'!D:F,3,0)</f>
        <v>Кромка ПВХ Китай</v>
      </c>
      <c r="AE234" s="66" t="str">
        <f>VLOOKUP(C:C,'ИЗ ОСНОВЫ НОМЕНКЛАТУР'!D:H,5,0)</f>
        <v>C</v>
      </c>
    </row>
    <row r="235" spans="1:31" ht="9.6" customHeight="1" x14ac:dyDescent="0.2">
      <c r="A235" s="45" t="s">
        <v>5</v>
      </c>
      <c r="B235" s="11"/>
      <c r="C235" s="11" t="s">
        <v>237</v>
      </c>
      <c r="D235" s="44">
        <v>3791</v>
      </c>
      <c r="E235" s="44">
        <v>585</v>
      </c>
      <c r="F235" s="48">
        <v>100</v>
      </c>
      <c r="G235" s="48">
        <v>0</v>
      </c>
      <c r="H235" s="44">
        <v>180</v>
      </c>
      <c r="I235" s="44">
        <v>1900</v>
      </c>
      <c r="J235" s="44">
        <v>0</v>
      </c>
      <c r="K235" s="48">
        <v>0</v>
      </c>
      <c r="L235" s="49">
        <v>181120.64000000001</v>
      </c>
      <c r="M235" s="49">
        <v>28296.63</v>
      </c>
      <c r="N235" s="10">
        <v>4813.33</v>
      </c>
      <c r="O235" s="10">
        <v>0</v>
      </c>
      <c r="P235" s="10">
        <v>8787.6200000000008</v>
      </c>
      <c r="Q235" s="10">
        <v>92623.81</v>
      </c>
      <c r="R235" s="10">
        <v>0</v>
      </c>
      <c r="S235" s="10">
        <v>0</v>
      </c>
      <c r="T235" s="50">
        <f t="shared" si="13"/>
        <v>15093.386666666667</v>
      </c>
      <c r="U235" s="50">
        <f t="shared" si="13"/>
        <v>2358.0525000000002</v>
      </c>
      <c r="V235" s="50">
        <f t="shared" si="13"/>
        <v>401.11083333333335</v>
      </c>
      <c r="W235" s="50">
        <f t="shared" si="13"/>
        <v>0</v>
      </c>
      <c r="X235" s="50">
        <f t="shared" si="13"/>
        <v>732.30166666666673</v>
      </c>
      <c r="Y235" s="50">
        <f t="shared" si="10"/>
        <v>7718.6508333333331</v>
      </c>
      <c r="Z235" s="50">
        <f t="shared" si="10"/>
        <v>0</v>
      </c>
      <c r="AA235" s="50">
        <f t="shared" si="10"/>
        <v>0</v>
      </c>
      <c r="AB235" s="53">
        <f t="shared" si="12"/>
        <v>26303.502499999999</v>
      </c>
      <c r="AC235" s="66" t="str">
        <f>VLOOKUP(ПРОДАЖИ!C:C,'ИЗ ОСНОВЫ НОМЕНКЛАТУР'!D:E,2,0)</f>
        <v>Кромочные материалы</v>
      </c>
      <c r="AD235" s="66" t="str">
        <f>VLOOKUP(C:C,'ИЗ ОСНОВЫ НОМЕНКЛАТУР'!D:F,3,0)</f>
        <v>Кромка ПВХ Китай</v>
      </c>
      <c r="AE235" s="66" t="str">
        <f>VLOOKUP(C:C,'ИЗ ОСНОВЫ НОМЕНКЛАТУР'!D:H,5,0)</f>
        <v>C</v>
      </c>
    </row>
    <row r="236" spans="1:31" ht="9.6" customHeight="1" x14ac:dyDescent="0.2">
      <c r="A236" s="45" t="s">
        <v>5</v>
      </c>
      <c r="B236" s="11"/>
      <c r="C236" s="11" t="s">
        <v>238</v>
      </c>
      <c r="D236" s="44">
        <v>4949</v>
      </c>
      <c r="E236" s="44">
        <v>3538</v>
      </c>
      <c r="F236" s="48">
        <v>435</v>
      </c>
      <c r="G236" s="48">
        <v>200</v>
      </c>
      <c r="H236" s="44">
        <v>0</v>
      </c>
      <c r="I236" s="44">
        <v>0</v>
      </c>
      <c r="J236" s="44">
        <v>0</v>
      </c>
      <c r="K236" s="48">
        <v>0</v>
      </c>
      <c r="L236" s="49">
        <v>222678.34</v>
      </c>
      <c r="M236" s="49">
        <v>159298.25</v>
      </c>
      <c r="N236" s="10">
        <v>18788.13</v>
      </c>
      <c r="O236" s="10">
        <v>8636</v>
      </c>
      <c r="P236" s="10">
        <v>0</v>
      </c>
      <c r="Q236" s="10">
        <v>0</v>
      </c>
      <c r="R236" s="10">
        <v>0</v>
      </c>
      <c r="S236" s="10">
        <v>0</v>
      </c>
      <c r="T236" s="50">
        <f t="shared" si="13"/>
        <v>18556.528333333332</v>
      </c>
      <c r="U236" s="50">
        <f t="shared" si="13"/>
        <v>13274.854166666666</v>
      </c>
      <c r="V236" s="50">
        <f t="shared" si="13"/>
        <v>1565.6775</v>
      </c>
      <c r="W236" s="50">
        <f t="shared" si="13"/>
        <v>719.66666666666663</v>
      </c>
      <c r="X236" s="50">
        <f t="shared" si="13"/>
        <v>0</v>
      </c>
      <c r="Y236" s="50">
        <f t="shared" si="10"/>
        <v>0</v>
      </c>
      <c r="Z236" s="50">
        <f t="shared" si="10"/>
        <v>0</v>
      </c>
      <c r="AA236" s="50">
        <f t="shared" si="10"/>
        <v>0</v>
      </c>
      <c r="AB236" s="53">
        <f t="shared" si="12"/>
        <v>34116.726666666662</v>
      </c>
      <c r="AC236" s="66" t="str">
        <f>VLOOKUP(ПРОДАЖИ!C:C,'ИЗ ОСНОВЫ НОМЕНКЛАТУР'!D:E,2,0)</f>
        <v>Кромочные материалы</v>
      </c>
      <c r="AD236" s="66" t="str">
        <f>VLOOKUP(C:C,'ИЗ ОСНОВЫ НОМЕНКЛАТУР'!D:F,3,0)</f>
        <v>Кромка ПВХ Китай</v>
      </c>
      <c r="AE236" s="66" t="str">
        <f>VLOOKUP(C:C,'ИЗ ОСНОВЫ НОМЕНКЛАТУР'!D:H,5,0)</f>
        <v>B</v>
      </c>
    </row>
    <row r="237" spans="1:31" ht="9.6" customHeight="1" x14ac:dyDescent="0.2">
      <c r="A237" s="45" t="s">
        <v>5</v>
      </c>
      <c r="B237" s="11"/>
      <c r="C237" s="11" t="s">
        <v>239</v>
      </c>
      <c r="D237" s="44">
        <v>2410</v>
      </c>
      <c r="E237" s="44">
        <v>5400</v>
      </c>
      <c r="F237" s="48">
        <v>0</v>
      </c>
      <c r="G237" s="48">
        <v>0</v>
      </c>
      <c r="H237" s="44">
        <v>0</v>
      </c>
      <c r="I237" s="44">
        <v>0</v>
      </c>
      <c r="J237" s="44">
        <v>0</v>
      </c>
      <c r="K237" s="48">
        <v>0</v>
      </c>
      <c r="L237" s="49">
        <v>106330.75</v>
      </c>
      <c r="M237" s="49">
        <v>238096.14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50">
        <f t="shared" si="13"/>
        <v>8860.8958333333339</v>
      </c>
      <c r="U237" s="50">
        <f t="shared" si="13"/>
        <v>19841.345000000001</v>
      </c>
      <c r="V237" s="50">
        <f t="shared" si="13"/>
        <v>0</v>
      </c>
      <c r="W237" s="50">
        <f t="shared" si="13"/>
        <v>0</v>
      </c>
      <c r="X237" s="50">
        <f t="shared" si="13"/>
        <v>0</v>
      </c>
      <c r="Y237" s="50">
        <f t="shared" si="13"/>
        <v>0</v>
      </c>
      <c r="Z237" s="50">
        <f t="shared" si="13"/>
        <v>0</v>
      </c>
      <c r="AA237" s="50">
        <f t="shared" si="13"/>
        <v>0</v>
      </c>
      <c r="AB237" s="53">
        <f t="shared" si="12"/>
        <v>28702.240833333337</v>
      </c>
      <c r="AC237" s="66" t="str">
        <f>VLOOKUP(ПРОДАЖИ!C:C,'ИЗ ОСНОВЫ НОМЕНКЛАТУР'!D:E,2,0)</f>
        <v>Кромочные материалы</v>
      </c>
      <c r="AD237" s="66" t="str">
        <f>VLOOKUP(C:C,'ИЗ ОСНОВЫ НОМЕНКЛАТУР'!D:F,3,0)</f>
        <v>Кромка ПВХ Китай</v>
      </c>
      <c r="AE237" s="66" t="str">
        <f>VLOOKUP(C:C,'ИЗ ОСНОВЫ НОМЕНКЛАТУР'!D:H,5,0)</f>
        <v>C</v>
      </c>
    </row>
    <row r="238" spans="1:31" ht="9.6" customHeight="1" x14ac:dyDescent="0.2">
      <c r="A238" s="45" t="s">
        <v>5</v>
      </c>
      <c r="B238" s="11"/>
      <c r="C238" s="11" t="s">
        <v>240</v>
      </c>
      <c r="D238" s="44">
        <v>4244</v>
      </c>
      <c r="E238" s="44">
        <v>0</v>
      </c>
      <c r="F238" s="48">
        <v>1148</v>
      </c>
      <c r="G238" s="48">
        <v>0</v>
      </c>
      <c r="H238" s="44">
        <v>0</v>
      </c>
      <c r="I238" s="44">
        <v>100</v>
      </c>
      <c r="J238" s="44">
        <v>0</v>
      </c>
      <c r="K238" s="48">
        <v>0</v>
      </c>
      <c r="L238" s="49">
        <v>209827.81</v>
      </c>
      <c r="M238" s="49">
        <v>0</v>
      </c>
      <c r="N238" s="10">
        <v>59202.36</v>
      </c>
      <c r="O238" s="10">
        <v>0</v>
      </c>
      <c r="P238" s="10">
        <v>0</v>
      </c>
      <c r="Q238" s="10">
        <v>5110</v>
      </c>
      <c r="R238" s="10">
        <v>0</v>
      </c>
      <c r="S238" s="10">
        <v>0</v>
      </c>
      <c r="T238" s="50">
        <f t="shared" si="13"/>
        <v>17485.650833333333</v>
      </c>
      <c r="U238" s="50">
        <f t="shared" si="13"/>
        <v>0</v>
      </c>
      <c r="V238" s="50">
        <f t="shared" si="13"/>
        <v>4933.53</v>
      </c>
      <c r="W238" s="50">
        <f t="shared" si="13"/>
        <v>0</v>
      </c>
      <c r="X238" s="50">
        <f t="shared" si="13"/>
        <v>0</v>
      </c>
      <c r="Y238" s="50">
        <f t="shared" si="13"/>
        <v>425.83333333333331</v>
      </c>
      <c r="Z238" s="50">
        <f t="shared" si="13"/>
        <v>0</v>
      </c>
      <c r="AA238" s="50">
        <f t="shared" si="13"/>
        <v>0</v>
      </c>
      <c r="AB238" s="53">
        <f t="shared" si="12"/>
        <v>22845.014166666664</v>
      </c>
      <c r="AC238" s="66" t="str">
        <f>VLOOKUP(ПРОДАЖИ!C:C,'ИЗ ОСНОВЫ НОМЕНКЛАТУР'!D:E,2,0)</f>
        <v>Кромочные материалы</v>
      </c>
      <c r="AD238" s="66" t="str">
        <f>VLOOKUP(C:C,'ИЗ ОСНОВЫ НОМЕНКЛАТУР'!D:F,3,0)</f>
        <v>Кромка ПВХ Китай</v>
      </c>
      <c r="AE238" s="66" t="str">
        <f>VLOOKUP(C:C,'ИЗ ОСНОВЫ НОМЕНКЛАТУР'!D:H,5,0)</f>
        <v>C</v>
      </c>
    </row>
    <row r="239" spans="1:31" ht="9.6" customHeight="1" x14ac:dyDescent="0.2">
      <c r="A239" s="45" t="s">
        <v>5</v>
      </c>
      <c r="B239" s="11"/>
      <c r="C239" s="11" t="s">
        <v>241</v>
      </c>
      <c r="D239" s="44">
        <v>8045</v>
      </c>
      <c r="E239" s="44">
        <v>600</v>
      </c>
      <c r="F239" s="48">
        <v>377</v>
      </c>
      <c r="G239" s="48">
        <v>459</v>
      </c>
      <c r="H239" s="44">
        <v>0</v>
      </c>
      <c r="I239" s="44">
        <v>0</v>
      </c>
      <c r="J239" s="44">
        <v>0</v>
      </c>
      <c r="K239" s="48">
        <v>0</v>
      </c>
      <c r="L239" s="49">
        <v>354962.22</v>
      </c>
      <c r="M239" s="49">
        <v>26776.7</v>
      </c>
      <c r="N239" s="10">
        <v>17274.05</v>
      </c>
      <c r="O239" s="10">
        <v>19851.53</v>
      </c>
      <c r="P239" s="10">
        <v>0</v>
      </c>
      <c r="Q239" s="10">
        <v>0</v>
      </c>
      <c r="R239" s="10">
        <v>0</v>
      </c>
      <c r="S239" s="10">
        <v>0</v>
      </c>
      <c r="T239" s="50">
        <f t="shared" si="13"/>
        <v>29580.184999999998</v>
      </c>
      <c r="U239" s="50">
        <f t="shared" si="13"/>
        <v>2231.3916666666669</v>
      </c>
      <c r="V239" s="50">
        <f t="shared" si="13"/>
        <v>1439.5041666666666</v>
      </c>
      <c r="W239" s="50">
        <f t="shared" si="13"/>
        <v>1654.2941666666666</v>
      </c>
      <c r="X239" s="50">
        <f t="shared" si="13"/>
        <v>0</v>
      </c>
      <c r="Y239" s="50">
        <f t="shared" si="13"/>
        <v>0</v>
      </c>
      <c r="Z239" s="50">
        <f t="shared" si="13"/>
        <v>0</v>
      </c>
      <c r="AA239" s="50">
        <f t="shared" si="13"/>
        <v>0</v>
      </c>
      <c r="AB239" s="53">
        <f t="shared" si="12"/>
        <v>34905.375</v>
      </c>
      <c r="AC239" s="66" t="str">
        <f>VLOOKUP(ПРОДАЖИ!C:C,'ИЗ ОСНОВЫ НОМЕНКЛАТУР'!D:E,2,0)</f>
        <v>Кромочные материалы</v>
      </c>
      <c r="AD239" s="66" t="str">
        <f>VLOOKUP(C:C,'ИЗ ОСНОВЫ НОМЕНКЛАТУР'!D:F,3,0)</f>
        <v>Кромка ПВХ Китай</v>
      </c>
      <c r="AE239" s="66" t="str">
        <f>VLOOKUP(C:C,'ИЗ ОСНОВЫ НОМЕНКЛАТУР'!D:H,5,0)</f>
        <v>B</v>
      </c>
    </row>
    <row r="240" spans="1:31" ht="9.6" customHeight="1" x14ac:dyDescent="0.2">
      <c r="A240" s="45" t="s">
        <v>5</v>
      </c>
      <c r="B240" s="11"/>
      <c r="C240" s="11" t="s">
        <v>242</v>
      </c>
      <c r="D240" s="44">
        <v>971</v>
      </c>
      <c r="E240" s="44">
        <v>5000</v>
      </c>
      <c r="F240" s="48">
        <v>297</v>
      </c>
      <c r="G240" s="48">
        <v>16</v>
      </c>
      <c r="H240" s="44">
        <v>0</v>
      </c>
      <c r="I240" s="44">
        <v>4100</v>
      </c>
      <c r="J240" s="44">
        <v>0</v>
      </c>
      <c r="K240" s="48">
        <v>0</v>
      </c>
      <c r="L240" s="49">
        <v>48236.2</v>
      </c>
      <c r="M240" s="49">
        <v>246868.32</v>
      </c>
      <c r="N240" s="10">
        <v>13221.36</v>
      </c>
      <c r="O240" s="10">
        <v>907.84</v>
      </c>
      <c r="P240" s="10">
        <v>0</v>
      </c>
      <c r="Q240" s="10">
        <v>199448.94</v>
      </c>
      <c r="R240" s="10">
        <v>0</v>
      </c>
      <c r="S240" s="10">
        <v>0</v>
      </c>
      <c r="T240" s="50">
        <f t="shared" si="13"/>
        <v>4019.6833333333329</v>
      </c>
      <c r="U240" s="50">
        <f t="shared" si="13"/>
        <v>20572.36</v>
      </c>
      <c r="V240" s="50">
        <f t="shared" si="13"/>
        <v>1101.78</v>
      </c>
      <c r="W240" s="50">
        <f t="shared" si="13"/>
        <v>75.653333333333336</v>
      </c>
      <c r="X240" s="50">
        <f t="shared" si="13"/>
        <v>0</v>
      </c>
      <c r="Y240" s="50">
        <f t="shared" si="13"/>
        <v>16620.744999999999</v>
      </c>
      <c r="Z240" s="50">
        <f t="shared" si="13"/>
        <v>0</v>
      </c>
      <c r="AA240" s="50">
        <f t="shared" si="13"/>
        <v>0</v>
      </c>
      <c r="AB240" s="53">
        <f t="shared" si="12"/>
        <v>42390.221666666665</v>
      </c>
      <c r="AC240" s="66" t="str">
        <f>VLOOKUP(ПРОДАЖИ!C:C,'ИЗ ОСНОВЫ НОМЕНКЛАТУР'!D:E,2,0)</f>
        <v>Кромочные материалы</v>
      </c>
      <c r="AD240" s="66" t="str">
        <f>VLOOKUP(C:C,'ИЗ ОСНОВЫ НОМЕНКЛАТУР'!D:F,3,0)</f>
        <v>Кромка ПВХ Китай</v>
      </c>
      <c r="AE240" s="66" t="str">
        <f>VLOOKUP(C:C,'ИЗ ОСНОВЫ НОМЕНКЛАТУР'!D:H,5,0)</f>
        <v>B</v>
      </c>
    </row>
    <row r="241" spans="1:31" ht="9.6" customHeight="1" x14ac:dyDescent="0.2">
      <c r="A241" s="45" t="s">
        <v>5</v>
      </c>
      <c r="B241" s="11"/>
      <c r="C241" s="11" t="s">
        <v>243</v>
      </c>
      <c r="D241" s="44">
        <v>2160</v>
      </c>
      <c r="E241" s="44">
        <v>400</v>
      </c>
      <c r="F241" s="48">
        <v>120</v>
      </c>
      <c r="G241" s="48">
        <v>0</v>
      </c>
      <c r="H241" s="44">
        <v>0</v>
      </c>
      <c r="I241" s="44">
        <v>0</v>
      </c>
      <c r="J241" s="44">
        <v>0</v>
      </c>
      <c r="K241" s="48">
        <v>0</v>
      </c>
      <c r="L241" s="49">
        <v>100323.63</v>
      </c>
      <c r="M241" s="49">
        <v>19655.939999999999</v>
      </c>
      <c r="N241" s="10">
        <v>6420.48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50">
        <f t="shared" si="13"/>
        <v>8360.3024999999998</v>
      </c>
      <c r="U241" s="50">
        <f t="shared" si="13"/>
        <v>1637.9949999999999</v>
      </c>
      <c r="V241" s="50">
        <f t="shared" si="13"/>
        <v>535.04</v>
      </c>
      <c r="W241" s="50">
        <f t="shared" si="13"/>
        <v>0</v>
      </c>
      <c r="X241" s="50">
        <f t="shared" si="13"/>
        <v>0</v>
      </c>
      <c r="Y241" s="50">
        <f t="shared" si="13"/>
        <v>0</v>
      </c>
      <c r="Z241" s="50">
        <f t="shared" si="13"/>
        <v>0</v>
      </c>
      <c r="AA241" s="50">
        <f t="shared" si="13"/>
        <v>0</v>
      </c>
      <c r="AB241" s="53">
        <f t="shared" si="12"/>
        <v>10533.337500000001</v>
      </c>
      <c r="AC241" s="66" t="str">
        <f>VLOOKUP(ПРОДАЖИ!C:C,'ИЗ ОСНОВЫ НОМЕНКЛАТУР'!D:E,2,0)</f>
        <v>Кромочные материалы</v>
      </c>
      <c r="AD241" s="66" t="str">
        <f>VLOOKUP(C:C,'ИЗ ОСНОВЫ НОМЕНКЛАТУР'!D:F,3,0)</f>
        <v>Кромка ПВХ Китай</v>
      </c>
      <c r="AE241" s="66" t="str">
        <f>VLOOKUP(C:C,'ИЗ ОСНОВЫ НОМЕНКЛАТУР'!D:H,5,0)</f>
        <v>C</v>
      </c>
    </row>
    <row r="242" spans="1:31" ht="9.6" customHeight="1" x14ac:dyDescent="0.2">
      <c r="A242" s="45" t="s">
        <v>5</v>
      </c>
      <c r="B242" s="11"/>
      <c r="C242" s="11" t="s">
        <v>244</v>
      </c>
      <c r="D242" s="44">
        <v>1470</v>
      </c>
      <c r="E242" s="44">
        <v>1200</v>
      </c>
      <c r="F242" s="48">
        <v>10</v>
      </c>
      <c r="G242" s="48">
        <v>0</v>
      </c>
      <c r="H242" s="44">
        <v>0</v>
      </c>
      <c r="I242" s="44">
        <v>0</v>
      </c>
      <c r="J242" s="44">
        <v>0</v>
      </c>
      <c r="K242" s="48">
        <v>0</v>
      </c>
      <c r="L242" s="49">
        <v>74771.399999999994</v>
      </c>
      <c r="M242" s="49">
        <v>60118.559999999998</v>
      </c>
      <c r="N242" s="10">
        <v>539.32000000000005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50">
        <f t="shared" si="13"/>
        <v>6230.95</v>
      </c>
      <c r="U242" s="50">
        <f t="shared" si="13"/>
        <v>5009.88</v>
      </c>
      <c r="V242" s="50">
        <f t="shared" si="13"/>
        <v>44.943333333333335</v>
      </c>
      <c r="W242" s="50">
        <f t="shared" si="13"/>
        <v>0</v>
      </c>
      <c r="X242" s="50">
        <f t="shared" si="13"/>
        <v>0</v>
      </c>
      <c r="Y242" s="50">
        <f t="shared" si="13"/>
        <v>0</v>
      </c>
      <c r="Z242" s="50">
        <f t="shared" si="13"/>
        <v>0</v>
      </c>
      <c r="AA242" s="50">
        <f t="shared" si="13"/>
        <v>0</v>
      </c>
      <c r="AB242" s="53">
        <f t="shared" si="12"/>
        <v>11285.773333333333</v>
      </c>
      <c r="AC242" s="66" t="str">
        <f>VLOOKUP(ПРОДАЖИ!C:C,'ИЗ ОСНОВЫ НОМЕНКЛАТУР'!D:E,2,0)</f>
        <v>Кромочные материалы</v>
      </c>
      <c r="AD242" s="66" t="str">
        <f>VLOOKUP(C:C,'ИЗ ОСНОВЫ НОМЕНКЛАТУР'!D:F,3,0)</f>
        <v>Кромка ПВХ Китай</v>
      </c>
      <c r="AE242" s="66" t="str">
        <f>VLOOKUP(C:C,'ИЗ ОСНОВЫ НОМЕНКЛАТУР'!D:H,5,0)</f>
        <v>C</v>
      </c>
    </row>
    <row r="243" spans="1:31" ht="9.6" customHeight="1" x14ac:dyDescent="0.2">
      <c r="A243" s="45" t="s">
        <v>5</v>
      </c>
      <c r="B243" s="11"/>
      <c r="C243" s="11" t="s">
        <v>245</v>
      </c>
      <c r="D243" s="44">
        <v>289</v>
      </c>
      <c r="E243" s="44">
        <v>0</v>
      </c>
      <c r="F243" s="48">
        <v>2200</v>
      </c>
      <c r="G243" s="48">
        <v>0</v>
      </c>
      <c r="H243" s="44">
        <v>0</v>
      </c>
      <c r="I243" s="44">
        <v>0</v>
      </c>
      <c r="J243" s="44">
        <v>0</v>
      </c>
      <c r="K243" s="48">
        <v>0</v>
      </c>
      <c r="L243" s="49">
        <v>10418.26</v>
      </c>
      <c r="M243" s="49">
        <v>0</v>
      </c>
      <c r="N243" s="10">
        <v>79200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50">
        <f t="shared" si="13"/>
        <v>868.18833333333339</v>
      </c>
      <c r="U243" s="50">
        <f t="shared" si="13"/>
        <v>0</v>
      </c>
      <c r="V243" s="50">
        <f t="shared" si="13"/>
        <v>6600</v>
      </c>
      <c r="W243" s="50">
        <f t="shared" si="13"/>
        <v>0</v>
      </c>
      <c r="X243" s="50">
        <f t="shared" si="13"/>
        <v>0</v>
      </c>
      <c r="Y243" s="50">
        <f t="shared" si="13"/>
        <v>0</v>
      </c>
      <c r="Z243" s="50">
        <f t="shared" si="13"/>
        <v>0</v>
      </c>
      <c r="AA243" s="50">
        <f t="shared" si="13"/>
        <v>0</v>
      </c>
      <c r="AB243" s="53">
        <f t="shared" si="12"/>
        <v>7468.1883333333335</v>
      </c>
      <c r="AC243" s="66" t="str">
        <f>VLOOKUP(ПРОДАЖИ!C:C,'ИЗ ОСНОВЫ НОМЕНКЛАТУР'!D:E,2,0)</f>
        <v>Кромочные материалы</v>
      </c>
      <c r="AD243" s="66" t="str">
        <f>VLOOKUP(C:C,'ИЗ ОСНОВЫ НОМЕНКЛАТУР'!D:F,3,0)</f>
        <v>Кромка ПВХ Китай</v>
      </c>
      <c r="AE243" s="66" t="str">
        <f>VLOOKUP(C:C,'ИЗ ОСНОВЫ НОМЕНКЛАТУР'!D:H,5,0)</f>
        <v>C</v>
      </c>
    </row>
    <row r="244" spans="1:31" ht="9.6" customHeight="1" x14ac:dyDescent="0.2">
      <c r="A244" s="45" t="s">
        <v>5</v>
      </c>
      <c r="B244" s="11"/>
      <c r="C244" s="11" t="s">
        <v>246</v>
      </c>
      <c r="D244" s="44">
        <v>2709</v>
      </c>
      <c r="E244" s="44">
        <v>0</v>
      </c>
      <c r="F244" s="48">
        <v>35</v>
      </c>
      <c r="G244" s="48">
        <v>100</v>
      </c>
      <c r="H244" s="44">
        <v>142</v>
      </c>
      <c r="I244" s="44">
        <v>0</v>
      </c>
      <c r="J244" s="44">
        <v>0</v>
      </c>
      <c r="K244" s="48">
        <v>0</v>
      </c>
      <c r="L244" s="49">
        <v>134142.84</v>
      </c>
      <c r="M244" s="49">
        <v>0</v>
      </c>
      <c r="N244" s="10">
        <v>1698.8</v>
      </c>
      <c r="O244" s="10">
        <v>4667.55</v>
      </c>
      <c r="P244" s="10">
        <v>6964.71</v>
      </c>
      <c r="Q244" s="10">
        <v>0</v>
      </c>
      <c r="R244" s="10">
        <v>0</v>
      </c>
      <c r="S244" s="10">
        <v>0</v>
      </c>
      <c r="T244" s="50">
        <f t="shared" si="13"/>
        <v>11178.57</v>
      </c>
      <c r="U244" s="50">
        <f t="shared" si="13"/>
        <v>0</v>
      </c>
      <c r="V244" s="50">
        <f t="shared" si="13"/>
        <v>141.56666666666666</v>
      </c>
      <c r="W244" s="50">
        <f t="shared" si="13"/>
        <v>388.96250000000003</v>
      </c>
      <c r="X244" s="50">
        <f t="shared" si="13"/>
        <v>580.39250000000004</v>
      </c>
      <c r="Y244" s="50">
        <f t="shared" si="13"/>
        <v>0</v>
      </c>
      <c r="Z244" s="50">
        <f t="shared" si="13"/>
        <v>0</v>
      </c>
      <c r="AA244" s="50">
        <f t="shared" si="13"/>
        <v>0</v>
      </c>
      <c r="AB244" s="53">
        <f t="shared" si="12"/>
        <v>12289.491666666667</v>
      </c>
      <c r="AC244" s="66" t="str">
        <f>VLOOKUP(ПРОДАЖИ!C:C,'ИЗ ОСНОВЫ НОМЕНКЛАТУР'!D:E,2,0)</f>
        <v>Кромочные материалы</v>
      </c>
      <c r="AD244" s="66" t="str">
        <f>VLOOKUP(C:C,'ИЗ ОСНОВЫ НОМЕНКЛАТУР'!D:F,3,0)</f>
        <v>Кромка ПВХ Китай</v>
      </c>
      <c r="AE244" s="66" t="str">
        <f>VLOOKUP(C:C,'ИЗ ОСНОВЫ НОМЕНКЛАТУР'!D:H,5,0)</f>
        <v>C</v>
      </c>
    </row>
    <row r="245" spans="1:31" ht="9.6" customHeight="1" x14ac:dyDescent="0.2">
      <c r="A245" s="45" t="s">
        <v>5</v>
      </c>
      <c r="B245" s="11"/>
      <c r="C245" s="11" t="s">
        <v>247</v>
      </c>
      <c r="D245" s="44">
        <v>2458</v>
      </c>
      <c r="E245" s="44">
        <v>0</v>
      </c>
      <c r="F245" s="48">
        <v>60</v>
      </c>
      <c r="G245" s="48">
        <v>0</v>
      </c>
      <c r="H245" s="44">
        <v>0</v>
      </c>
      <c r="I245" s="44">
        <v>0</v>
      </c>
      <c r="J245" s="44">
        <v>0</v>
      </c>
      <c r="K245" s="48">
        <v>0</v>
      </c>
      <c r="L245" s="49">
        <v>123402.24000000001</v>
      </c>
      <c r="M245" s="49">
        <v>0</v>
      </c>
      <c r="N245" s="10">
        <v>3125.42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50">
        <f t="shared" si="13"/>
        <v>10283.52</v>
      </c>
      <c r="U245" s="50">
        <f t="shared" si="13"/>
        <v>0</v>
      </c>
      <c r="V245" s="50">
        <f t="shared" si="13"/>
        <v>260.45166666666665</v>
      </c>
      <c r="W245" s="50">
        <f t="shared" si="13"/>
        <v>0</v>
      </c>
      <c r="X245" s="50">
        <f t="shared" si="13"/>
        <v>0</v>
      </c>
      <c r="Y245" s="50">
        <f t="shared" si="13"/>
        <v>0</v>
      </c>
      <c r="Z245" s="50">
        <f t="shared" si="13"/>
        <v>0</v>
      </c>
      <c r="AA245" s="50">
        <f t="shared" si="13"/>
        <v>0</v>
      </c>
      <c r="AB245" s="53">
        <f t="shared" si="12"/>
        <v>10543.971666666666</v>
      </c>
      <c r="AC245" s="66" t="str">
        <f>VLOOKUP(ПРОДАЖИ!C:C,'ИЗ ОСНОВЫ НОМЕНКЛАТУР'!D:E,2,0)</f>
        <v>Кромочные материалы</v>
      </c>
      <c r="AD245" s="66" t="str">
        <f>VLOOKUP(C:C,'ИЗ ОСНОВЫ НОМЕНКЛАТУР'!D:F,3,0)</f>
        <v>Кромка ПВХ Китай</v>
      </c>
      <c r="AE245" s="66" t="str">
        <f>VLOOKUP(C:C,'ИЗ ОСНОВЫ НОМЕНКЛАТУР'!D:H,5,0)</f>
        <v>C</v>
      </c>
    </row>
    <row r="246" spans="1:31" ht="9.6" customHeight="1" x14ac:dyDescent="0.2">
      <c r="A246" s="45" t="s">
        <v>5</v>
      </c>
      <c r="B246" s="11"/>
      <c r="C246" s="11" t="s">
        <v>248</v>
      </c>
      <c r="D246" s="44">
        <v>2005</v>
      </c>
      <c r="E246" s="44">
        <v>0</v>
      </c>
      <c r="F246" s="48">
        <v>7</v>
      </c>
      <c r="G246" s="48">
        <v>0</v>
      </c>
      <c r="H246" s="44">
        <v>0</v>
      </c>
      <c r="I246" s="44">
        <v>0</v>
      </c>
      <c r="J246" s="44">
        <v>0</v>
      </c>
      <c r="K246" s="48">
        <v>575</v>
      </c>
      <c r="L246" s="49">
        <v>95781.25</v>
      </c>
      <c r="M246" s="49">
        <v>0</v>
      </c>
      <c r="N246" s="10">
        <v>419.81</v>
      </c>
      <c r="O246" s="10">
        <v>0</v>
      </c>
      <c r="P246" s="10">
        <v>0</v>
      </c>
      <c r="Q246" s="10">
        <v>0</v>
      </c>
      <c r="R246" s="10">
        <v>0</v>
      </c>
      <c r="S246" s="10">
        <v>26956</v>
      </c>
      <c r="T246" s="50">
        <f t="shared" si="13"/>
        <v>7981.770833333333</v>
      </c>
      <c r="U246" s="50">
        <f t="shared" si="13"/>
        <v>0</v>
      </c>
      <c r="V246" s="50">
        <f t="shared" si="13"/>
        <v>34.984166666666667</v>
      </c>
      <c r="W246" s="50">
        <f t="shared" si="13"/>
        <v>0</v>
      </c>
      <c r="X246" s="50">
        <f t="shared" si="13"/>
        <v>0</v>
      </c>
      <c r="Y246" s="50">
        <f t="shared" si="13"/>
        <v>0</v>
      </c>
      <c r="Z246" s="50">
        <f t="shared" si="13"/>
        <v>0</v>
      </c>
      <c r="AA246" s="50">
        <f t="shared" si="13"/>
        <v>2246.3333333333335</v>
      </c>
      <c r="AB246" s="53">
        <f t="shared" si="12"/>
        <v>10263.088333333333</v>
      </c>
      <c r="AC246" s="66" t="str">
        <f>VLOOKUP(ПРОДАЖИ!C:C,'ИЗ ОСНОВЫ НОМЕНКЛАТУР'!D:E,2,0)</f>
        <v>Кромочные материалы</v>
      </c>
      <c r="AD246" s="66" t="str">
        <f>VLOOKUP(C:C,'ИЗ ОСНОВЫ НОМЕНКЛАТУР'!D:F,3,0)</f>
        <v>Кромка ПВХ Китай</v>
      </c>
      <c r="AE246" s="66" t="str">
        <f>VLOOKUP(C:C,'ИЗ ОСНОВЫ НОМЕНКЛАТУР'!D:H,5,0)</f>
        <v>C</v>
      </c>
    </row>
    <row r="247" spans="1:31" ht="9.6" customHeight="1" x14ac:dyDescent="0.2">
      <c r="A247" s="45" t="s">
        <v>5</v>
      </c>
      <c r="B247" s="11"/>
      <c r="C247" s="11" t="s">
        <v>249</v>
      </c>
      <c r="D247" s="44">
        <v>680</v>
      </c>
      <c r="E247" s="44">
        <v>0</v>
      </c>
      <c r="F247" s="48">
        <v>66</v>
      </c>
      <c r="G247" s="48">
        <v>0</v>
      </c>
      <c r="H247" s="44">
        <v>0</v>
      </c>
      <c r="I247" s="44">
        <v>1700</v>
      </c>
      <c r="J247" s="44">
        <v>0</v>
      </c>
      <c r="K247" s="48">
        <v>0</v>
      </c>
      <c r="L247" s="49">
        <v>33901.85</v>
      </c>
      <c r="M247" s="49">
        <v>0</v>
      </c>
      <c r="N247" s="10">
        <v>3638.2</v>
      </c>
      <c r="O247" s="10">
        <v>0</v>
      </c>
      <c r="P247" s="10">
        <v>0</v>
      </c>
      <c r="Q247" s="10">
        <v>82093</v>
      </c>
      <c r="R247" s="10">
        <v>0</v>
      </c>
      <c r="S247" s="10">
        <v>0</v>
      </c>
      <c r="T247" s="50">
        <f t="shared" si="13"/>
        <v>2825.1541666666667</v>
      </c>
      <c r="U247" s="50">
        <f t="shared" si="13"/>
        <v>0</v>
      </c>
      <c r="V247" s="50">
        <f t="shared" si="13"/>
        <v>303.18333333333334</v>
      </c>
      <c r="W247" s="50">
        <f t="shared" si="13"/>
        <v>0</v>
      </c>
      <c r="X247" s="50">
        <f t="shared" si="13"/>
        <v>0</v>
      </c>
      <c r="Y247" s="50">
        <f t="shared" si="13"/>
        <v>6841.083333333333</v>
      </c>
      <c r="Z247" s="50">
        <f t="shared" si="13"/>
        <v>0</v>
      </c>
      <c r="AA247" s="50">
        <f t="shared" si="13"/>
        <v>0</v>
      </c>
      <c r="AB247" s="53">
        <f t="shared" si="12"/>
        <v>9969.4208333333336</v>
      </c>
      <c r="AC247" s="66" t="str">
        <f>VLOOKUP(ПРОДАЖИ!C:C,'ИЗ ОСНОВЫ НОМЕНКЛАТУР'!D:E,2,0)</f>
        <v>Кромочные материалы</v>
      </c>
      <c r="AD247" s="66" t="str">
        <f>VLOOKUP(C:C,'ИЗ ОСНОВЫ НОМЕНКЛАТУР'!D:F,3,0)</f>
        <v>Кромка ПВХ Китай</v>
      </c>
      <c r="AE247" s="66" t="str">
        <f>VLOOKUP(C:C,'ИЗ ОСНОВЫ НОМЕНКЛАТУР'!D:H,5,0)</f>
        <v>C</v>
      </c>
    </row>
    <row r="248" spans="1:31" ht="9.6" customHeight="1" x14ac:dyDescent="0.2">
      <c r="A248" s="45" t="s">
        <v>5</v>
      </c>
      <c r="B248" s="11"/>
      <c r="C248" s="11" t="s">
        <v>250</v>
      </c>
      <c r="D248" s="44">
        <v>870</v>
      </c>
      <c r="E248" s="44">
        <v>1500</v>
      </c>
      <c r="F248" s="48">
        <v>0</v>
      </c>
      <c r="G248" s="48">
        <v>0</v>
      </c>
      <c r="H248" s="44">
        <v>0</v>
      </c>
      <c r="I248" s="44">
        <v>0</v>
      </c>
      <c r="J248" s="44">
        <v>0</v>
      </c>
      <c r="K248" s="48">
        <v>0</v>
      </c>
      <c r="L248" s="49">
        <v>44971.1</v>
      </c>
      <c r="M248" s="49">
        <v>76037.52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50">
        <f t="shared" si="13"/>
        <v>3747.5916666666667</v>
      </c>
      <c r="U248" s="50">
        <f t="shared" si="13"/>
        <v>6336.46</v>
      </c>
      <c r="V248" s="50">
        <f t="shared" si="13"/>
        <v>0</v>
      </c>
      <c r="W248" s="50">
        <f t="shared" si="13"/>
        <v>0</v>
      </c>
      <c r="X248" s="50">
        <f t="shared" si="13"/>
        <v>0</v>
      </c>
      <c r="Y248" s="50">
        <f t="shared" si="13"/>
        <v>0</v>
      </c>
      <c r="Z248" s="50">
        <f t="shared" si="13"/>
        <v>0</v>
      </c>
      <c r="AA248" s="50">
        <f t="shared" si="13"/>
        <v>0</v>
      </c>
      <c r="AB248" s="53">
        <f t="shared" si="12"/>
        <v>10084.051666666666</v>
      </c>
      <c r="AC248" s="66" t="str">
        <f>VLOOKUP(ПРОДАЖИ!C:C,'ИЗ ОСНОВЫ НОМЕНКЛАТУР'!D:E,2,0)</f>
        <v>Кромочные материалы</v>
      </c>
      <c r="AD248" s="66" t="str">
        <f>VLOOKUP(C:C,'ИЗ ОСНОВЫ НОМЕНКЛАТУР'!D:F,3,0)</f>
        <v>Кромка ПВХ Китай</v>
      </c>
      <c r="AE248" s="66" t="str">
        <f>VLOOKUP(C:C,'ИЗ ОСНОВЫ НОМЕНКЛАТУР'!D:H,5,0)</f>
        <v>C</v>
      </c>
    </row>
    <row r="249" spans="1:31" ht="9.6" customHeight="1" x14ac:dyDescent="0.2">
      <c r="A249" s="45" t="s">
        <v>5</v>
      </c>
      <c r="B249" s="11"/>
      <c r="C249" s="11" t="s">
        <v>251</v>
      </c>
      <c r="D249" s="44">
        <v>692</v>
      </c>
      <c r="E249" s="44">
        <v>0</v>
      </c>
      <c r="F249" s="48">
        <v>664</v>
      </c>
      <c r="G249" s="48">
        <v>0</v>
      </c>
      <c r="H249" s="44">
        <v>0</v>
      </c>
      <c r="I249" s="44">
        <v>0</v>
      </c>
      <c r="J249" s="44">
        <v>0</v>
      </c>
      <c r="K249" s="48">
        <v>0</v>
      </c>
      <c r="L249" s="49">
        <v>34002.93</v>
      </c>
      <c r="M249" s="49">
        <v>0</v>
      </c>
      <c r="N249" s="10">
        <v>34452.21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50">
        <f t="shared" si="13"/>
        <v>2833.5774999999999</v>
      </c>
      <c r="U249" s="50">
        <f t="shared" si="13"/>
        <v>0</v>
      </c>
      <c r="V249" s="50">
        <f t="shared" si="13"/>
        <v>2871.0174999999999</v>
      </c>
      <c r="W249" s="50">
        <f t="shared" si="13"/>
        <v>0</v>
      </c>
      <c r="X249" s="50">
        <f t="shared" si="13"/>
        <v>0</v>
      </c>
      <c r="Y249" s="50">
        <f t="shared" si="13"/>
        <v>0</v>
      </c>
      <c r="Z249" s="50">
        <f t="shared" si="13"/>
        <v>0</v>
      </c>
      <c r="AA249" s="50">
        <f t="shared" si="13"/>
        <v>0</v>
      </c>
      <c r="AB249" s="53">
        <f t="shared" si="12"/>
        <v>5704.5949999999993</v>
      </c>
      <c r="AC249" s="66" t="str">
        <f>VLOOKUP(ПРОДАЖИ!C:C,'ИЗ ОСНОВЫ НОМЕНКЛАТУР'!D:E,2,0)</f>
        <v>Кромочные материалы</v>
      </c>
      <c r="AD249" s="66" t="str">
        <f>VLOOKUP(C:C,'ИЗ ОСНОВЫ НОМЕНКЛАТУР'!D:F,3,0)</f>
        <v>Кромка ПВХ Китай</v>
      </c>
      <c r="AE249" s="66" t="str">
        <f>VLOOKUP(C:C,'ИЗ ОСНОВЫ НОМЕНКЛАТУР'!D:H,5,0)</f>
        <v>C</v>
      </c>
    </row>
    <row r="250" spans="1:31" ht="9.6" customHeight="1" x14ac:dyDescent="0.2">
      <c r="A250" s="45" t="s">
        <v>5</v>
      </c>
      <c r="B250" s="11"/>
      <c r="C250" s="11" t="s">
        <v>252</v>
      </c>
      <c r="D250" s="44">
        <v>1154</v>
      </c>
      <c r="E250" s="44">
        <v>0</v>
      </c>
      <c r="F250" s="48">
        <v>0</v>
      </c>
      <c r="G250" s="48">
        <v>0</v>
      </c>
      <c r="H250" s="44">
        <v>0</v>
      </c>
      <c r="I250" s="44">
        <v>0</v>
      </c>
      <c r="J250" s="44">
        <v>0</v>
      </c>
      <c r="K250" s="48">
        <v>0</v>
      </c>
      <c r="L250" s="49">
        <v>55893.96</v>
      </c>
      <c r="M250" s="49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50">
        <f t="shared" si="13"/>
        <v>4657.83</v>
      </c>
      <c r="U250" s="50">
        <f t="shared" si="13"/>
        <v>0</v>
      </c>
      <c r="V250" s="50">
        <f t="shared" si="13"/>
        <v>0</v>
      </c>
      <c r="W250" s="50">
        <f t="shared" si="13"/>
        <v>0</v>
      </c>
      <c r="X250" s="50">
        <f t="shared" si="13"/>
        <v>0</v>
      </c>
      <c r="Y250" s="50">
        <f t="shared" si="13"/>
        <v>0</v>
      </c>
      <c r="Z250" s="50">
        <f t="shared" si="13"/>
        <v>0</v>
      </c>
      <c r="AA250" s="50">
        <f t="shared" si="13"/>
        <v>0</v>
      </c>
      <c r="AB250" s="53">
        <f t="shared" si="12"/>
        <v>4657.83</v>
      </c>
      <c r="AC250" s="66" t="str">
        <f>VLOOKUP(ПРОДАЖИ!C:C,'ИЗ ОСНОВЫ НОМЕНКЛАТУР'!D:E,2,0)</f>
        <v>Кромочные материалы</v>
      </c>
      <c r="AD250" s="66" t="str">
        <f>VLOOKUP(C:C,'ИЗ ОСНОВЫ НОМЕНКЛАТУР'!D:F,3,0)</f>
        <v>Кромка ПВХ Китай</v>
      </c>
      <c r="AE250" s="66" t="str">
        <f>VLOOKUP(C:C,'ИЗ ОСНОВЫ НОМЕНКЛАТУР'!D:H,5,0)</f>
        <v>C</v>
      </c>
    </row>
    <row r="251" spans="1:31" ht="9.6" customHeight="1" x14ac:dyDescent="0.2">
      <c r="A251" s="45" t="s">
        <v>5</v>
      </c>
      <c r="B251" s="11"/>
      <c r="C251" s="11" t="s">
        <v>253</v>
      </c>
      <c r="D251" s="44">
        <v>507</v>
      </c>
      <c r="E251" s="44">
        <v>0</v>
      </c>
      <c r="F251" s="48">
        <v>204</v>
      </c>
      <c r="G251" s="48">
        <v>0</v>
      </c>
      <c r="H251" s="44">
        <v>0</v>
      </c>
      <c r="I251" s="44">
        <v>0</v>
      </c>
      <c r="J251" s="44">
        <v>0</v>
      </c>
      <c r="K251" s="48">
        <v>700</v>
      </c>
      <c r="L251" s="49">
        <v>25109.1</v>
      </c>
      <c r="M251" s="49">
        <v>0</v>
      </c>
      <c r="N251" s="10">
        <v>10108.81</v>
      </c>
      <c r="O251" s="10">
        <v>0</v>
      </c>
      <c r="P251" s="10">
        <v>0</v>
      </c>
      <c r="Q251" s="10">
        <v>0</v>
      </c>
      <c r="R251" s="10">
        <v>0</v>
      </c>
      <c r="S251" s="10">
        <v>32816</v>
      </c>
      <c r="T251" s="50">
        <f t="shared" si="13"/>
        <v>2092.4249999999997</v>
      </c>
      <c r="U251" s="50">
        <f t="shared" si="13"/>
        <v>0</v>
      </c>
      <c r="V251" s="50">
        <f t="shared" si="13"/>
        <v>842.40083333333325</v>
      </c>
      <c r="W251" s="50">
        <f t="shared" si="13"/>
        <v>0</v>
      </c>
      <c r="X251" s="50">
        <f t="shared" si="13"/>
        <v>0</v>
      </c>
      <c r="Y251" s="50">
        <f t="shared" si="13"/>
        <v>0</v>
      </c>
      <c r="Z251" s="50">
        <f t="shared" si="13"/>
        <v>0</v>
      </c>
      <c r="AA251" s="50">
        <f t="shared" si="13"/>
        <v>2734.6666666666665</v>
      </c>
      <c r="AB251" s="53">
        <f t="shared" si="12"/>
        <v>5669.4924999999994</v>
      </c>
      <c r="AC251" s="66" t="str">
        <f>VLOOKUP(ПРОДАЖИ!C:C,'ИЗ ОСНОВЫ НОМЕНКЛАТУР'!D:E,2,0)</f>
        <v>Кромочные материалы</v>
      </c>
      <c r="AD251" s="66" t="str">
        <f>VLOOKUP(C:C,'ИЗ ОСНОВЫ НОМЕНКЛАТУР'!D:F,3,0)</f>
        <v>Кромка ПВХ Китай</v>
      </c>
      <c r="AE251" s="66" t="str">
        <f>VLOOKUP(C:C,'ИЗ ОСНОВЫ НОМЕНКЛАТУР'!D:H,5,0)</f>
        <v>C</v>
      </c>
    </row>
    <row r="252" spans="1:31" ht="9.6" customHeight="1" x14ac:dyDescent="0.2">
      <c r="A252" s="45" t="s">
        <v>5</v>
      </c>
      <c r="B252" s="11"/>
      <c r="C252" s="11" t="s">
        <v>254</v>
      </c>
      <c r="D252" s="44">
        <v>458</v>
      </c>
      <c r="E252" s="44">
        <v>0</v>
      </c>
      <c r="F252" s="48">
        <v>403</v>
      </c>
      <c r="G252" s="48">
        <v>200</v>
      </c>
      <c r="H252" s="44">
        <v>0</v>
      </c>
      <c r="I252" s="44">
        <v>0</v>
      </c>
      <c r="J252" s="44">
        <v>0</v>
      </c>
      <c r="K252" s="48">
        <v>0</v>
      </c>
      <c r="L252" s="49">
        <v>23013.34</v>
      </c>
      <c r="M252" s="49">
        <v>0</v>
      </c>
      <c r="N252" s="10">
        <v>19659.73</v>
      </c>
      <c r="O252" s="10">
        <v>10120</v>
      </c>
      <c r="P252" s="10">
        <v>0</v>
      </c>
      <c r="Q252" s="10">
        <v>0</v>
      </c>
      <c r="R252" s="10">
        <v>0</v>
      </c>
      <c r="S252" s="10">
        <v>0</v>
      </c>
      <c r="T252" s="50">
        <f t="shared" si="13"/>
        <v>1917.7783333333334</v>
      </c>
      <c r="U252" s="50">
        <f t="shared" si="13"/>
        <v>0</v>
      </c>
      <c r="V252" s="50">
        <f t="shared" si="13"/>
        <v>1638.3108333333332</v>
      </c>
      <c r="W252" s="50">
        <f t="shared" si="13"/>
        <v>843.33333333333337</v>
      </c>
      <c r="X252" s="50">
        <f t="shared" si="13"/>
        <v>0</v>
      </c>
      <c r="Y252" s="50">
        <f t="shared" si="13"/>
        <v>0</v>
      </c>
      <c r="Z252" s="50">
        <f t="shared" si="13"/>
        <v>0</v>
      </c>
      <c r="AA252" s="50">
        <f t="shared" si="13"/>
        <v>0</v>
      </c>
      <c r="AB252" s="53">
        <f t="shared" si="12"/>
        <v>4399.4224999999997</v>
      </c>
      <c r="AC252" s="66" t="str">
        <f>VLOOKUP(ПРОДАЖИ!C:C,'ИЗ ОСНОВЫ НОМЕНКЛАТУР'!D:E,2,0)</f>
        <v>Кромочные материалы</v>
      </c>
      <c r="AD252" s="66" t="str">
        <f>VLOOKUP(C:C,'ИЗ ОСНОВЫ НОМЕНКЛАТУР'!D:F,3,0)</f>
        <v>Кромка ПВХ Китай</v>
      </c>
      <c r="AE252" s="66" t="str">
        <f>VLOOKUP(C:C,'ИЗ ОСНОВЫ НОМЕНКЛАТУР'!D:H,5,0)</f>
        <v>C</v>
      </c>
    </row>
    <row r="253" spans="1:31" ht="9.6" customHeight="1" x14ac:dyDescent="0.2">
      <c r="A253" s="45" t="s">
        <v>5</v>
      </c>
      <c r="B253" s="11"/>
      <c r="C253" s="11" t="s">
        <v>255</v>
      </c>
      <c r="D253" s="44">
        <v>1107</v>
      </c>
      <c r="E253" s="44">
        <v>0</v>
      </c>
      <c r="F253" s="48">
        <v>0</v>
      </c>
      <c r="G253" s="48">
        <v>0</v>
      </c>
      <c r="H253" s="44">
        <v>0</v>
      </c>
      <c r="I253" s="44">
        <v>0</v>
      </c>
      <c r="J253" s="44">
        <v>0</v>
      </c>
      <c r="K253" s="48">
        <v>0</v>
      </c>
      <c r="L253" s="49">
        <v>56568.54</v>
      </c>
      <c r="M253" s="49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50">
        <f t="shared" si="13"/>
        <v>4714.0450000000001</v>
      </c>
      <c r="U253" s="50">
        <f t="shared" si="13"/>
        <v>0</v>
      </c>
      <c r="V253" s="50">
        <f t="shared" si="13"/>
        <v>0</v>
      </c>
      <c r="W253" s="50">
        <f t="shared" si="13"/>
        <v>0</v>
      </c>
      <c r="X253" s="50">
        <f t="shared" si="13"/>
        <v>0</v>
      </c>
      <c r="Y253" s="50">
        <f t="shared" si="13"/>
        <v>0</v>
      </c>
      <c r="Z253" s="50">
        <f t="shared" si="13"/>
        <v>0</v>
      </c>
      <c r="AA253" s="50">
        <f t="shared" si="13"/>
        <v>0</v>
      </c>
      <c r="AB253" s="53">
        <f t="shared" si="12"/>
        <v>4714.0450000000001</v>
      </c>
      <c r="AC253" s="66" t="str">
        <f>VLOOKUP(ПРОДАЖИ!C:C,'ИЗ ОСНОВЫ НОМЕНКЛАТУР'!D:E,2,0)</f>
        <v>Кромочные материалы</v>
      </c>
      <c r="AD253" s="66" t="str">
        <f>VLOOKUP(C:C,'ИЗ ОСНОВЫ НОМЕНКЛАТУР'!D:F,3,0)</f>
        <v>Кромка ПВХ Китай</v>
      </c>
      <c r="AE253" s="66" t="str">
        <f>VLOOKUP(C:C,'ИЗ ОСНОВЫ НОМЕНКЛАТУР'!D:H,5,0)</f>
        <v>C</v>
      </c>
    </row>
    <row r="254" spans="1:31" ht="9.6" customHeight="1" x14ac:dyDescent="0.2">
      <c r="A254" s="45" t="s">
        <v>5</v>
      </c>
      <c r="B254" s="11"/>
      <c r="C254" s="11" t="s">
        <v>256</v>
      </c>
      <c r="D254" s="44">
        <v>656</v>
      </c>
      <c r="E254" s="44">
        <v>0</v>
      </c>
      <c r="F254" s="48">
        <v>102</v>
      </c>
      <c r="G254" s="48">
        <v>0</v>
      </c>
      <c r="H254" s="44">
        <v>0</v>
      </c>
      <c r="I254" s="44">
        <v>0</v>
      </c>
      <c r="J254" s="44">
        <v>0</v>
      </c>
      <c r="K254" s="48">
        <v>0</v>
      </c>
      <c r="L254" s="49">
        <v>30517.77</v>
      </c>
      <c r="M254" s="49">
        <v>0</v>
      </c>
      <c r="N254" s="10">
        <v>3889.09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50">
        <f t="shared" si="13"/>
        <v>2543.1475</v>
      </c>
      <c r="U254" s="50">
        <f t="shared" si="13"/>
        <v>0</v>
      </c>
      <c r="V254" s="50">
        <f t="shared" si="13"/>
        <v>324.09083333333336</v>
      </c>
      <c r="W254" s="50">
        <f t="shared" si="13"/>
        <v>0</v>
      </c>
      <c r="X254" s="50">
        <f t="shared" si="13"/>
        <v>0</v>
      </c>
      <c r="Y254" s="50">
        <f t="shared" si="13"/>
        <v>0</v>
      </c>
      <c r="Z254" s="50">
        <f t="shared" si="13"/>
        <v>0</v>
      </c>
      <c r="AA254" s="50">
        <f t="shared" si="13"/>
        <v>0</v>
      </c>
      <c r="AB254" s="53">
        <f t="shared" si="12"/>
        <v>2867.2383333333332</v>
      </c>
      <c r="AC254" s="66" t="str">
        <f>VLOOKUP(ПРОДАЖИ!C:C,'ИЗ ОСНОВЫ НОМЕНКЛАТУР'!D:E,2,0)</f>
        <v>Кромочные материалы</v>
      </c>
      <c r="AD254" s="66" t="str">
        <f>VLOOKUP(C:C,'ИЗ ОСНОВЫ НОМЕНКЛАТУР'!D:F,3,0)</f>
        <v>Кромка ПВХ Китай</v>
      </c>
      <c r="AE254" s="66" t="str">
        <f>VLOOKUP(C:C,'ИЗ ОСНОВЫ НОМЕНКЛАТУР'!D:H,5,0)</f>
        <v>C</v>
      </c>
    </row>
    <row r="255" spans="1:31" ht="9.6" customHeight="1" x14ac:dyDescent="0.2">
      <c r="A255" s="45" t="s">
        <v>5</v>
      </c>
      <c r="B255" s="11"/>
      <c r="C255" s="11" t="s">
        <v>257</v>
      </c>
      <c r="D255" s="44">
        <v>106</v>
      </c>
      <c r="E255" s="44">
        <v>0</v>
      </c>
      <c r="F255" s="48">
        <v>938</v>
      </c>
      <c r="G255" s="48">
        <v>28</v>
      </c>
      <c r="H255" s="44">
        <v>0</v>
      </c>
      <c r="I255" s="44">
        <v>0</v>
      </c>
      <c r="J255" s="44">
        <v>0</v>
      </c>
      <c r="K255" s="48">
        <v>0</v>
      </c>
      <c r="L255" s="49">
        <v>4930.6499999999996</v>
      </c>
      <c r="M255" s="49">
        <v>0</v>
      </c>
      <c r="N255" s="10">
        <v>40385.72</v>
      </c>
      <c r="O255" s="10">
        <v>919.8</v>
      </c>
      <c r="P255" s="10">
        <v>0</v>
      </c>
      <c r="Q255" s="10">
        <v>0</v>
      </c>
      <c r="R255" s="10">
        <v>0</v>
      </c>
      <c r="S255" s="10">
        <v>0</v>
      </c>
      <c r="T255" s="50">
        <f t="shared" si="13"/>
        <v>410.88749999999999</v>
      </c>
      <c r="U255" s="50">
        <f t="shared" si="13"/>
        <v>0</v>
      </c>
      <c r="V255" s="50">
        <f t="shared" si="13"/>
        <v>3365.4766666666669</v>
      </c>
      <c r="W255" s="50">
        <f t="shared" si="13"/>
        <v>76.649999999999991</v>
      </c>
      <c r="X255" s="50">
        <f t="shared" si="13"/>
        <v>0</v>
      </c>
      <c r="Y255" s="50">
        <f t="shared" si="13"/>
        <v>0</v>
      </c>
      <c r="Z255" s="50">
        <f t="shared" si="13"/>
        <v>0</v>
      </c>
      <c r="AA255" s="50">
        <f t="shared" si="13"/>
        <v>0</v>
      </c>
      <c r="AB255" s="53">
        <f t="shared" si="12"/>
        <v>3853.0141666666668</v>
      </c>
      <c r="AC255" s="66" t="str">
        <f>VLOOKUP(ПРОДАЖИ!C:C,'ИЗ ОСНОВЫ НОМЕНКЛАТУР'!D:E,2,0)</f>
        <v>Кромочные материалы</v>
      </c>
      <c r="AD255" s="66" t="str">
        <f>VLOOKUP(C:C,'ИЗ ОСНОВЫ НОМЕНКЛАТУР'!D:F,3,0)</f>
        <v>Кромка ПВХ Китай</v>
      </c>
      <c r="AE255" s="66" t="str">
        <f>VLOOKUP(C:C,'ИЗ ОСНОВЫ НОМЕНКЛАТУР'!D:H,5,0)</f>
        <v>C</v>
      </c>
    </row>
    <row r="256" spans="1:31" ht="9.6" customHeight="1" x14ac:dyDescent="0.2">
      <c r="A256" s="45" t="s">
        <v>5</v>
      </c>
      <c r="B256" s="11"/>
      <c r="C256" s="11" t="s">
        <v>258</v>
      </c>
      <c r="D256" s="44">
        <v>1024</v>
      </c>
      <c r="E256" s="44">
        <v>0</v>
      </c>
      <c r="F256" s="48">
        <v>20</v>
      </c>
      <c r="G256" s="48">
        <v>0</v>
      </c>
      <c r="H256" s="44">
        <v>0</v>
      </c>
      <c r="I256" s="44">
        <v>0</v>
      </c>
      <c r="J256" s="44">
        <v>0</v>
      </c>
      <c r="K256" s="48">
        <v>0</v>
      </c>
      <c r="L256" s="49">
        <v>52184.06</v>
      </c>
      <c r="M256" s="49">
        <v>0</v>
      </c>
      <c r="N256" s="10">
        <v>947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50">
        <f t="shared" si="13"/>
        <v>4348.6716666666662</v>
      </c>
      <c r="U256" s="50">
        <f t="shared" si="13"/>
        <v>0</v>
      </c>
      <c r="V256" s="50">
        <f t="shared" si="13"/>
        <v>78.916666666666671</v>
      </c>
      <c r="W256" s="50">
        <f t="shared" si="13"/>
        <v>0</v>
      </c>
      <c r="X256" s="50">
        <f t="shared" si="13"/>
        <v>0</v>
      </c>
      <c r="Y256" s="50">
        <f t="shared" si="13"/>
        <v>0</v>
      </c>
      <c r="Z256" s="50">
        <f t="shared" si="13"/>
        <v>0</v>
      </c>
      <c r="AA256" s="50">
        <f t="shared" si="13"/>
        <v>0</v>
      </c>
      <c r="AB256" s="53">
        <f t="shared" si="12"/>
        <v>4427.5883333333331</v>
      </c>
      <c r="AC256" s="66" t="str">
        <f>VLOOKUP(ПРОДАЖИ!C:C,'ИЗ ОСНОВЫ НОМЕНКЛАТУР'!D:E,2,0)</f>
        <v>Кромочные материалы</v>
      </c>
      <c r="AD256" s="66" t="str">
        <f>VLOOKUP(C:C,'ИЗ ОСНОВЫ НОМЕНКЛАТУР'!D:F,3,0)</f>
        <v>Кромка ПВХ Китай</v>
      </c>
      <c r="AE256" s="66" t="str">
        <f>VLOOKUP(C:C,'ИЗ ОСНОВЫ НОМЕНКЛАТУР'!D:H,5,0)</f>
        <v>C</v>
      </c>
    </row>
    <row r="257" spans="1:31" ht="9.6" customHeight="1" x14ac:dyDescent="0.2">
      <c r="A257" s="45" t="s">
        <v>5</v>
      </c>
      <c r="B257" s="11"/>
      <c r="C257" s="11" t="s">
        <v>259</v>
      </c>
      <c r="D257" s="44">
        <v>856</v>
      </c>
      <c r="E257" s="44">
        <v>0</v>
      </c>
      <c r="F257" s="48">
        <v>40</v>
      </c>
      <c r="G257" s="48">
        <v>0</v>
      </c>
      <c r="H257" s="44">
        <v>0</v>
      </c>
      <c r="I257" s="44">
        <v>0</v>
      </c>
      <c r="J257" s="44">
        <v>0</v>
      </c>
      <c r="K257" s="48">
        <v>0</v>
      </c>
      <c r="L257" s="49">
        <v>42244.41</v>
      </c>
      <c r="M257" s="49">
        <v>0</v>
      </c>
      <c r="N257" s="10">
        <v>1991.97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50">
        <f t="shared" si="13"/>
        <v>3520.3675000000003</v>
      </c>
      <c r="U257" s="50">
        <f t="shared" si="13"/>
        <v>0</v>
      </c>
      <c r="V257" s="50">
        <f t="shared" si="13"/>
        <v>165.9975</v>
      </c>
      <c r="W257" s="50">
        <f t="shared" si="13"/>
        <v>0</v>
      </c>
      <c r="X257" s="50">
        <f t="shared" si="13"/>
        <v>0</v>
      </c>
      <c r="Y257" s="50">
        <f t="shared" si="13"/>
        <v>0</v>
      </c>
      <c r="Z257" s="50">
        <f t="shared" si="13"/>
        <v>0</v>
      </c>
      <c r="AA257" s="50">
        <f t="shared" si="13"/>
        <v>0</v>
      </c>
      <c r="AB257" s="53">
        <f t="shared" si="12"/>
        <v>3686.3650000000002</v>
      </c>
      <c r="AC257" s="66" t="str">
        <f>VLOOKUP(ПРОДАЖИ!C:C,'ИЗ ОСНОВЫ НОМЕНКЛАТУР'!D:E,2,0)</f>
        <v>Кромочные материалы</v>
      </c>
      <c r="AD257" s="66" t="str">
        <f>VLOOKUP(C:C,'ИЗ ОСНОВЫ НОМЕНКЛАТУР'!D:F,3,0)</f>
        <v>Кромка ПВХ Китай</v>
      </c>
      <c r="AE257" s="66" t="str">
        <f>VLOOKUP(C:C,'ИЗ ОСНОВЫ НОМЕНКЛАТУР'!D:H,5,0)</f>
        <v>C</v>
      </c>
    </row>
    <row r="258" spans="1:31" ht="9.6" customHeight="1" x14ac:dyDescent="0.2">
      <c r="A258" s="45" t="s">
        <v>5</v>
      </c>
      <c r="B258" s="11"/>
      <c r="C258" s="11" t="s">
        <v>260</v>
      </c>
      <c r="D258" s="44">
        <v>370</v>
      </c>
      <c r="E258" s="44">
        <v>0</v>
      </c>
      <c r="F258" s="48">
        <v>145</v>
      </c>
      <c r="G258" s="48">
        <v>0</v>
      </c>
      <c r="H258" s="44">
        <v>0</v>
      </c>
      <c r="I258" s="44">
        <v>0</v>
      </c>
      <c r="J258" s="44">
        <v>0</v>
      </c>
      <c r="K258" s="48">
        <v>0</v>
      </c>
      <c r="L258" s="49">
        <v>18503.84</v>
      </c>
      <c r="M258" s="49">
        <v>0</v>
      </c>
      <c r="N258" s="10">
        <v>6149.31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50">
        <f t="shared" si="13"/>
        <v>1541.9866666666667</v>
      </c>
      <c r="U258" s="50">
        <f t="shared" si="13"/>
        <v>0</v>
      </c>
      <c r="V258" s="50">
        <f t="shared" si="13"/>
        <v>512.4425</v>
      </c>
      <c r="W258" s="50">
        <f t="shared" si="13"/>
        <v>0</v>
      </c>
      <c r="X258" s="50">
        <f t="shared" si="13"/>
        <v>0</v>
      </c>
      <c r="Y258" s="50">
        <f t="shared" si="13"/>
        <v>0</v>
      </c>
      <c r="Z258" s="50">
        <f t="shared" si="13"/>
        <v>0</v>
      </c>
      <c r="AA258" s="50">
        <f t="shared" si="13"/>
        <v>0</v>
      </c>
      <c r="AB258" s="53">
        <f t="shared" si="12"/>
        <v>2054.4291666666668</v>
      </c>
      <c r="AC258" s="66" t="str">
        <f>VLOOKUP(ПРОДАЖИ!C:C,'ИЗ ОСНОВЫ НОМЕНКЛАТУР'!D:E,2,0)</f>
        <v>Кромочные материалы</v>
      </c>
      <c r="AD258" s="66" t="str">
        <f>VLOOKUP(C:C,'ИЗ ОСНОВЫ НОМЕНКЛАТУР'!D:F,3,0)</f>
        <v>Кромка ПВХ Китай</v>
      </c>
      <c r="AE258" s="66" t="str">
        <f>VLOOKUP(C:C,'ИЗ ОСНОВЫ НОМЕНКЛАТУР'!D:H,5,0)</f>
        <v>C</v>
      </c>
    </row>
    <row r="259" spans="1:31" ht="9.6" customHeight="1" x14ac:dyDescent="0.2">
      <c r="A259" s="45" t="s">
        <v>5</v>
      </c>
      <c r="B259" s="11"/>
      <c r="C259" s="11" t="s">
        <v>261</v>
      </c>
      <c r="D259" s="44">
        <v>411</v>
      </c>
      <c r="E259" s="44">
        <v>0</v>
      </c>
      <c r="F259" s="48">
        <v>29</v>
      </c>
      <c r="G259" s="48">
        <v>0</v>
      </c>
      <c r="H259" s="44">
        <v>10</v>
      </c>
      <c r="I259" s="44">
        <v>0</v>
      </c>
      <c r="J259" s="44">
        <v>0</v>
      </c>
      <c r="K259" s="48">
        <v>0</v>
      </c>
      <c r="L259" s="49">
        <v>19596.79</v>
      </c>
      <c r="M259" s="49">
        <v>0</v>
      </c>
      <c r="N259" s="10">
        <v>1447.88</v>
      </c>
      <c r="O259" s="10">
        <v>0</v>
      </c>
      <c r="P259" s="10">
        <v>511</v>
      </c>
      <c r="Q259" s="10">
        <v>0</v>
      </c>
      <c r="R259" s="10">
        <v>0</v>
      </c>
      <c r="S259" s="10">
        <v>0</v>
      </c>
      <c r="T259" s="50">
        <f t="shared" si="13"/>
        <v>1633.0658333333333</v>
      </c>
      <c r="U259" s="50">
        <f t="shared" si="13"/>
        <v>0</v>
      </c>
      <c r="V259" s="50">
        <f t="shared" si="13"/>
        <v>120.65666666666668</v>
      </c>
      <c r="W259" s="50">
        <f t="shared" si="13"/>
        <v>0</v>
      </c>
      <c r="X259" s="50">
        <f t="shared" si="13"/>
        <v>42.583333333333336</v>
      </c>
      <c r="Y259" s="50">
        <f t="shared" si="13"/>
        <v>0</v>
      </c>
      <c r="Z259" s="50">
        <f t="shared" si="13"/>
        <v>0</v>
      </c>
      <c r="AA259" s="50">
        <f t="shared" si="13"/>
        <v>0</v>
      </c>
      <c r="AB259" s="53">
        <f t="shared" si="12"/>
        <v>1796.3058333333333</v>
      </c>
      <c r="AC259" s="66" t="str">
        <f>VLOOKUP(ПРОДАЖИ!C:C,'ИЗ ОСНОВЫ НОМЕНКЛАТУР'!D:E,2,0)</f>
        <v>Кромочные материалы</v>
      </c>
      <c r="AD259" s="66" t="str">
        <f>VLOOKUP(C:C,'ИЗ ОСНОВЫ НОМЕНКЛАТУР'!D:F,3,0)</f>
        <v>Кромка ПВХ Китай</v>
      </c>
      <c r="AE259" s="66" t="str">
        <f>VLOOKUP(C:C,'ИЗ ОСНОВЫ НОМЕНКЛАТУР'!D:H,5,0)</f>
        <v>C</v>
      </c>
    </row>
    <row r="260" spans="1:31" ht="9.6" customHeight="1" x14ac:dyDescent="0.2">
      <c r="A260" s="45" t="s">
        <v>5</v>
      </c>
      <c r="B260" s="11"/>
      <c r="C260" s="11" t="s">
        <v>262</v>
      </c>
      <c r="D260" s="44">
        <v>46</v>
      </c>
      <c r="E260" s="44">
        <v>0</v>
      </c>
      <c r="F260" s="48">
        <v>100</v>
      </c>
      <c r="G260" s="48">
        <v>0</v>
      </c>
      <c r="H260" s="44">
        <v>0</v>
      </c>
      <c r="I260" s="44">
        <v>0</v>
      </c>
      <c r="J260" s="44">
        <v>0</v>
      </c>
      <c r="K260" s="48">
        <v>1200</v>
      </c>
      <c r="L260" s="49">
        <v>2378.9299999999998</v>
      </c>
      <c r="M260" s="49">
        <v>0</v>
      </c>
      <c r="N260" s="10">
        <v>5485.99</v>
      </c>
      <c r="O260" s="10">
        <v>0</v>
      </c>
      <c r="P260" s="10">
        <v>0</v>
      </c>
      <c r="Q260" s="10">
        <v>0</v>
      </c>
      <c r="R260" s="10">
        <v>0</v>
      </c>
      <c r="S260" s="10">
        <v>70080</v>
      </c>
      <c r="T260" s="50">
        <f t="shared" si="13"/>
        <v>198.24416666666664</v>
      </c>
      <c r="U260" s="50">
        <f t="shared" si="13"/>
        <v>0</v>
      </c>
      <c r="V260" s="50">
        <f t="shared" si="13"/>
        <v>457.1658333333333</v>
      </c>
      <c r="W260" s="50">
        <f t="shared" si="13"/>
        <v>0</v>
      </c>
      <c r="X260" s="50">
        <f t="shared" si="13"/>
        <v>0</v>
      </c>
      <c r="Y260" s="50">
        <f t="shared" si="13"/>
        <v>0</v>
      </c>
      <c r="Z260" s="50">
        <f t="shared" si="13"/>
        <v>0</v>
      </c>
      <c r="AA260" s="50">
        <f t="shared" si="13"/>
        <v>5840</v>
      </c>
      <c r="AB260" s="53">
        <f t="shared" ref="AB260:AB323" si="14">T260+U260+V260+W260+X260+Y260+Z260+AA260</f>
        <v>6495.41</v>
      </c>
      <c r="AC260" s="66" t="str">
        <f>VLOOKUP(ПРОДАЖИ!C:C,'ИЗ ОСНОВЫ НОМЕНКЛАТУР'!D:E,2,0)</f>
        <v>Кромочные материалы</v>
      </c>
      <c r="AD260" s="66" t="str">
        <f>VLOOKUP(C:C,'ИЗ ОСНОВЫ НОМЕНКЛАТУР'!D:F,3,0)</f>
        <v>Кромка ПВХ Китай</v>
      </c>
      <c r="AE260" s="66" t="str">
        <f>VLOOKUP(C:C,'ИЗ ОСНОВЫ НОМЕНКЛАТУР'!D:H,5,0)</f>
        <v>C</v>
      </c>
    </row>
    <row r="261" spans="1:31" ht="9.6" customHeight="1" x14ac:dyDescent="0.2">
      <c r="A261" s="45" t="s">
        <v>5</v>
      </c>
      <c r="B261" s="11"/>
      <c r="C261" s="11" t="s">
        <v>263</v>
      </c>
      <c r="D261" s="44">
        <v>0</v>
      </c>
      <c r="E261" s="44">
        <v>0</v>
      </c>
      <c r="F261" s="48">
        <v>186</v>
      </c>
      <c r="G261" s="48">
        <v>0</v>
      </c>
      <c r="H261" s="44">
        <v>0</v>
      </c>
      <c r="I261" s="44">
        <v>0</v>
      </c>
      <c r="J261" s="44">
        <v>0</v>
      </c>
      <c r="K261" s="48">
        <v>0</v>
      </c>
      <c r="L261" s="49">
        <v>0</v>
      </c>
      <c r="M261" s="49">
        <v>0</v>
      </c>
      <c r="N261" s="10">
        <v>7607.4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50">
        <f t="shared" si="13"/>
        <v>0</v>
      </c>
      <c r="U261" s="50">
        <f t="shared" si="13"/>
        <v>0</v>
      </c>
      <c r="V261" s="50">
        <f t="shared" si="13"/>
        <v>633.94999999999993</v>
      </c>
      <c r="W261" s="50">
        <f t="shared" si="13"/>
        <v>0</v>
      </c>
      <c r="X261" s="50">
        <f t="shared" si="13"/>
        <v>0</v>
      </c>
      <c r="Y261" s="50">
        <f t="shared" si="13"/>
        <v>0</v>
      </c>
      <c r="Z261" s="50">
        <f t="shared" si="13"/>
        <v>0</v>
      </c>
      <c r="AA261" s="50">
        <f t="shared" si="13"/>
        <v>0</v>
      </c>
      <c r="AB261" s="53">
        <f t="shared" si="14"/>
        <v>633.94999999999993</v>
      </c>
      <c r="AC261" s="66" t="str">
        <f>VLOOKUP(ПРОДАЖИ!C:C,'ИЗ ОСНОВЫ НОМЕНКЛАТУР'!D:E,2,0)</f>
        <v>Кромочные материалы</v>
      </c>
      <c r="AD261" s="66" t="str">
        <f>VLOOKUP(C:C,'ИЗ ОСНОВЫ НОМЕНКЛАТУР'!D:F,3,0)</f>
        <v>Кромка ПВХ Китай</v>
      </c>
      <c r="AE261" s="66" t="str">
        <f>VLOOKUP(C:C,'ИЗ ОСНОВЫ НОМЕНКЛАТУР'!D:H,5,0)</f>
        <v>C</v>
      </c>
    </row>
    <row r="262" spans="1:31" ht="9.6" customHeight="1" x14ac:dyDescent="0.2">
      <c r="A262" s="45" t="s">
        <v>5</v>
      </c>
      <c r="B262" s="11"/>
      <c r="C262" s="11" t="s">
        <v>264</v>
      </c>
      <c r="D262" s="44">
        <v>100</v>
      </c>
      <c r="E262" s="44">
        <v>0</v>
      </c>
      <c r="F262" s="48">
        <v>0</v>
      </c>
      <c r="G262" s="48">
        <v>0</v>
      </c>
      <c r="H262" s="44">
        <v>0</v>
      </c>
      <c r="I262" s="44">
        <v>0</v>
      </c>
      <c r="J262" s="44">
        <v>0</v>
      </c>
      <c r="K262" s="48">
        <v>0</v>
      </c>
      <c r="L262" s="49">
        <v>5107.4799999999996</v>
      </c>
      <c r="M262" s="49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50">
        <f t="shared" si="13"/>
        <v>425.62333333333328</v>
      </c>
      <c r="U262" s="50">
        <f t="shared" si="13"/>
        <v>0</v>
      </c>
      <c r="V262" s="50">
        <f t="shared" si="13"/>
        <v>0</v>
      </c>
      <c r="W262" s="50">
        <f t="shared" si="13"/>
        <v>0</v>
      </c>
      <c r="X262" s="50">
        <f t="shared" si="13"/>
        <v>0</v>
      </c>
      <c r="Y262" s="50">
        <f t="shared" si="13"/>
        <v>0</v>
      </c>
      <c r="Z262" s="50">
        <f t="shared" si="13"/>
        <v>0</v>
      </c>
      <c r="AA262" s="50">
        <f t="shared" si="13"/>
        <v>0</v>
      </c>
      <c r="AB262" s="53">
        <f t="shared" si="14"/>
        <v>425.62333333333328</v>
      </c>
      <c r="AC262" s="66" t="str">
        <f>VLOOKUP(ПРОДАЖИ!C:C,'ИЗ ОСНОВЫ НОМЕНКЛАТУР'!D:E,2,0)</f>
        <v>Кромочные материалы</v>
      </c>
      <c r="AD262" s="66" t="str">
        <f>VLOOKUP(C:C,'ИЗ ОСНОВЫ НОМЕНКЛАТУР'!D:F,3,0)</f>
        <v>Кромка ПВХ Китай</v>
      </c>
      <c r="AE262" s="66" t="str">
        <f>VLOOKUP(C:C,'ИЗ ОСНОВЫ НОМЕНКЛАТУР'!D:H,5,0)</f>
        <v>C</v>
      </c>
    </row>
    <row r="263" spans="1:31" ht="9.6" customHeight="1" x14ac:dyDescent="0.2">
      <c r="A263" s="45" t="s">
        <v>5</v>
      </c>
      <c r="B263" s="46" t="s">
        <v>265</v>
      </c>
      <c r="C263" s="46"/>
      <c r="D263" s="44">
        <v>0</v>
      </c>
      <c r="E263" s="44">
        <v>0</v>
      </c>
      <c r="F263" s="48">
        <v>0</v>
      </c>
      <c r="G263" s="48">
        <v>0</v>
      </c>
      <c r="H263" s="44">
        <v>0</v>
      </c>
      <c r="I263" s="44">
        <v>0</v>
      </c>
      <c r="J263" s="44">
        <v>0</v>
      </c>
      <c r="K263" s="48">
        <v>0</v>
      </c>
      <c r="L263" s="49">
        <v>0</v>
      </c>
      <c r="M263" s="49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50">
        <f t="shared" si="13"/>
        <v>0</v>
      </c>
      <c r="U263" s="50">
        <f t="shared" si="13"/>
        <v>0</v>
      </c>
      <c r="V263" s="50">
        <f t="shared" si="13"/>
        <v>0</v>
      </c>
      <c r="W263" s="50">
        <f t="shared" si="13"/>
        <v>0</v>
      </c>
      <c r="X263" s="50">
        <f t="shared" si="13"/>
        <v>0</v>
      </c>
      <c r="Y263" s="50">
        <f t="shared" si="13"/>
        <v>0</v>
      </c>
      <c r="Z263" s="50">
        <f t="shared" si="13"/>
        <v>0</v>
      </c>
      <c r="AA263" s="50">
        <f t="shared" si="13"/>
        <v>0</v>
      </c>
      <c r="AB263" s="53">
        <f t="shared" si="14"/>
        <v>0</v>
      </c>
      <c r="AC263" s="66" t="e">
        <f>VLOOKUP(ПРОДАЖИ!C:C,'ИЗ ОСНОВЫ НОМЕНКЛАТУР'!D:E,2,0)</f>
        <v>#N/A</v>
      </c>
      <c r="AD263" s="66" t="e">
        <f>VLOOKUP(C:C,'ИЗ ОСНОВЫ НОМЕНКЛАТУР'!D:F,3,0)</f>
        <v>#N/A</v>
      </c>
      <c r="AE263" s="66" t="e">
        <f>VLOOKUP(C:C,'ИЗ ОСНОВЫ НОМЕНКЛАТУР'!D:H,5,0)</f>
        <v>#N/A</v>
      </c>
    </row>
    <row r="264" spans="1:31" ht="9.6" customHeight="1" x14ac:dyDescent="0.2">
      <c r="A264" s="45" t="s">
        <v>5</v>
      </c>
      <c r="B264" s="11"/>
      <c r="C264" s="11" t="s">
        <v>266</v>
      </c>
      <c r="D264" s="44">
        <v>24065</v>
      </c>
      <c r="E264" s="44">
        <v>24800</v>
      </c>
      <c r="F264" s="48">
        <v>12387</v>
      </c>
      <c r="G264" s="48">
        <v>831</v>
      </c>
      <c r="H264" s="44">
        <v>2905</v>
      </c>
      <c r="I264" s="44">
        <v>19200</v>
      </c>
      <c r="J264" s="44">
        <v>100</v>
      </c>
      <c r="K264" s="48">
        <v>3960</v>
      </c>
      <c r="L264" s="49">
        <v>1654897.6</v>
      </c>
      <c r="M264" s="49">
        <v>1748562.65</v>
      </c>
      <c r="N264" s="10">
        <v>855020.8</v>
      </c>
      <c r="O264" s="10">
        <v>62911.15</v>
      </c>
      <c r="P264" s="10">
        <v>194991.87</v>
      </c>
      <c r="Q264" s="10">
        <v>1278322.3799999999</v>
      </c>
      <c r="R264" s="10">
        <v>6214.56</v>
      </c>
      <c r="S264" s="10">
        <v>259940.77</v>
      </c>
      <c r="T264" s="50">
        <f t="shared" si="13"/>
        <v>137908.13333333333</v>
      </c>
      <c r="U264" s="50">
        <f t="shared" si="13"/>
        <v>145713.55416666667</v>
      </c>
      <c r="V264" s="50">
        <f t="shared" si="13"/>
        <v>71251.733333333337</v>
      </c>
      <c r="W264" s="50">
        <f t="shared" si="13"/>
        <v>5242.5958333333338</v>
      </c>
      <c r="X264" s="50">
        <f t="shared" si="13"/>
        <v>16249.3225</v>
      </c>
      <c r="Y264" s="50">
        <f t="shared" si="13"/>
        <v>106526.86499999999</v>
      </c>
      <c r="Z264" s="50">
        <f t="shared" si="13"/>
        <v>517.88</v>
      </c>
      <c r="AA264" s="50">
        <f t="shared" si="13"/>
        <v>21661.730833333331</v>
      </c>
      <c r="AB264" s="53">
        <f t="shared" si="14"/>
        <v>505071.815</v>
      </c>
      <c r="AC264" s="66" t="str">
        <f>VLOOKUP(ПРОДАЖИ!C:C,'ИЗ ОСНОВЫ НОМЕНКЛАТУР'!D:E,2,0)</f>
        <v>Кромочные материалы</v>
      </c>
      <c r="AD264" s="66" t="str">
        <f>VLOOKUP(C:C,'ИЗ ОСНОВЫ НОМЕНКЛАТУР'!D:F,3,0)</f>
        <v>Кромка ПВХ Китай</v>
      </c>
      <c r="AE264" s="66" t="str">
        <f>VLOOKUP(C:C,'ИЗ ОСНОВЫ НОМЕНКЛАТУР'!D:H,5,0)</f>
        <v>A</v>
      </c>
    </row>
    <row r="265" spans="1:31" ht="9.6" customHeight="1" x14ac:dyDescent="0.2">
      <c r="A265" s="45" t="s">
        <v>5</v>
      </c>
      <c r="B265" s="11"/>
      <c r="C265" s="11" t="s">
        <v>267</v>
      </c>
      <c r="D265" s="44">
        <v>12313</v>
      </c>
      <c r="E265" s="44">
        <v>15730</v>
      </c>
      <c r="F265" s="48">
        <v>9102</v>
      </c>
      <c r="G265" s="48">
        <v>604</v>
      </c>
      <c r="H265" s="44">
        <v>3444</v>
      </c>
      <c r="I265" s="44">
        <v>3280</v>
      </c>
      <c r="J265" s="44">
        <v>200</v>
      </c>
      <c r="K265" s="48">
        <v>2983</v>
      </c>
      <c r="L265" s="49">
        <v>1040156.84</v>
      </c>
      <c r="M265" s="49">
        <v>1284804.6399999999</v>
      </c>
      <c r="N265" s="10">
        <v>746359.65</v>
      </c>
      <c r="O265" s="10">
        <v>49404.53</v>
      </c>
      <c r="P265" s="10">
        <v>283158.5</v>
      </c>
      <c r="Q265" s="10">
        <v>253604.13</v>
      </c>
      <c r="R265" s="10">
        <v>16089.93</v>
      </c>
      <c r="S265" s="10">
        <v>236931.93</v>
      </c>
      <c r="T265" s="50">
        <f t="shared" si="13"/>
        <v>86679.736666666664</v>
      </c>
      <c r="U265" s="50">
        <f t="shared" si="13"/>
        <v>107067.05333333333</v>
      </c>
      <c r="V265" s="50">
        <f t="shared" si="13"/>
        <v>62196.637500000004</v>
      </c>
      <c r="W265" s="50">
        <f t="shared" si="13"/>
        <v>4117.0441666666666</v>
      </c>
      <c r="X265" s="50">
        <f t="shared" si="13"/>
        <v>23596.541666666668</v>
      </c>
      <c r="Y265" s="50">
        <f t="shared" si="13"/>
        <v>21133.677500000002</v>
      </c>
      <c r="Z265" s="50">
        <f t="shared" si="13"/>
        <v>1340.8275000000001</v>
      </c>
      <c r="AA265" s="50">
        <f t="shared" si="13"/>
        <v>19744.327499999999</v>
      </c>
      <c r="AB265" s="53">
        <f t="shared" si="14"/>
        <v>325875.84583333333</v>
      </c>
      <c r="AC265" s="66" t="str">
        <f>VLOOKUP(ПРОДАЖИ!C:C,'ИЗ ОСНОВЫ НОМЕНКЛАТУР'!D:E,2,0)</f>
        <v>Кромочные материалы</v>
      </c>
      <c r="AD265" s="66" t="str">
        <f>VLOOKUP(C:C,'ИЗ ОСНОВЫ НОМЕНКЛАТУР'!D:F,3,0)</f>
        <v>Кромка ПВХ Китай</v>
      </c>
      <c r="AE265" s="66" t="str">
        <f>VLOOKUP(C:C,'ИЗ ОСНОВЫ НОМЕНКЛАТУР'!D:H,5,0)</f>
        <v>B</v>
      </c>
    </row>
    <row r="266" spans="1:31" ht="9.6" customHeight="1" x14ac:dyDescent="0.2">
      <c r="A266" s="45" t="s">
        <v>5</v>
      </c>
      <c r="B266" s="11"/>
      <c r="C266" s="11" t="s">
        <v>268</v>
      </c>
      <c r="D266" s="44">
        <v>11610</v>
      </c>
      <c r="E266" s="44">
        <v>6100</v>
      </c>
      <c r="F266" s="48">
        <v>6908</v>
      </c>
      <c r="G266" s="48">
        <v>1207</v>
      </c>
      <c r="H266" s="44">
        <v>3112</v>
      </c>
      <c r="I266" s="44">
        <v>6600</v>
      </c>
      <c r="J266" s="44">
        <v>200</v>
      </c>
      <c r="K266" s="48">
        <v>3684</v>
      </c>
      <c r="L266" s="49">
        <v>1061814.17</v>
      </c>
      <c r="M266" s="49">
        <v>556377.74</v>
      </c>
      <c r="N266" s="10">
        <v>629788.32999999996</v>
      </c>
      <c r="O266" s="10">
        <v>110660.96</v>
      </c>
      <c r="P266" s="10">
        <v>271460.58</v>
      </c>
      <c r="Q266" s="10">
        <v>581567.59</v>
      </c>
      <c r="R266" s="10">
        <v>17423.21</v>
      </c>
      <c r="S266" s="10">
        <v>315212.74</v>
      </c>
      <c r="T266" s="50">
        <f t="shared" si="13"/>
        <v>88484.51416666666</v>
      </c>
      <c r="U266" s="50">
        <f t="shared" si="13"/>
        <v>46364.811666666668</v>
      </c>
      <c r="V266" s="50">
        <f t="shared" si="13"/>
        <v>52482.360833333332</v>
      </c>
      <c r="W266" s="50">
        <f t="shared" ref="W266:AA316" si="15">O266/12</f>
        <v>9221.7466666666678</v>
      </c>
      <c r="X266" s="50">
        <f t="shared" si="15"/>
        <v>22621.715</v>
      </c>
      <c r="Y266" s="50">
        <f t="shared" si="15"/>
        <v>48463.965833333328</v>
      </c>
      <c r="Z266" s="50">
        <f t="shared" si="15"/>
        <v>1451.9341666666667</v>
      </c>
      <c r="AA266" s="50">
        <f t="shared" si="15"/>
        <v>26267.728333333333</v>
      </c>
      <c r="AB266" s="53">
        <f t="shared" si="14"/>
        <v>295358.77666666667</v>
      </c>
      <c r="AC266" s="66" t="str">
        <f>VLOOKUP(ПРОДАЖИ!C:C,'ИЗ ОСНОВЫ НОМЕНКЛАТУР'!D:E,2,0)</f>
        <v>Кромочные материалы</v>
      </c>
      <c r="AD266" s="66" t="str">
        <f>VLOOKUP(C:C,'ИЗ ОСНОВЫ НОМЕНКЛАТУР'!D:F,3,0)</f>
        <v>Кромка ПВХ Китай</v>
      </c>
      <c r="AE266" s="66" t="str">
        <f>VLOOKUP(C:C,'ИЗ ОСНОВЫ НОМЕНКЛАТУР'!D:H,5,0)</f>
        <v>B</v>
      </c>
    </row>
    <row r="267" spans="1:31" ht="9.6" customHeight="1" x14ac:dyDescent="0.2">
      <c r="A267" s="45" t="s">
        <v>5</v>
      </c>
      <c r="B267" s="11"/>
      <c r="C267" s="11" t="s">
        <v>269</v>
      </c>
      <c r="D267" s="44">
        <v>11696</v>
      </c>
      <c r="E267" s="44">
        <v>9000</v>
      </c>
      <c r="F267" s="48">
        <v>4307</v>
      </c>
      <c r="G267" s="48">
        <v>122</v>
      </c>
      <c r="H267" s="44">
        <v>992</v>
      </c>
      <c r="I267" s="44">
        <v>6800</v>
      </c>
      <c r="J267" s="44">
        <v>0</v>
      </c>
      <c r="K267" s="48">
        <v>2687</v>
      </c>
      <c r="L267" s="49">
        <v>1073493.02</v>
      </c>
      <c r="M267" s="49">
        <v>824760.38</v>
      </c>
      <c r="N267" s="10">
        <v>423183.48</v>
      </c>
      <c r="O267" s="10">
        <v>11321.36</v>
      </c>
      <c r="P267" s="10">
        <v>89294.12</v>
      </c>
      <c r="Q267" s="10">
        <v>606934.30000000005</v>
      </c>
      <c r="R267" s="10">
        <v>0</v>
      </c>
      <c r="S267" s="10">
        <v>246631.13</v>
      </c>
      <c r="T267" s="50">
        <f t="shared" ref="T267:AA330" si="16">L267/12</f>
        <v>89457.751666666663</v>
      </c>
      <c r="U267" s="50">
        <f t="shared" si="16"/>
        <v>68730.031666666662</v>
      </c>
      <c r="V267" s="50">
        <f t="shared" si="16"/>
        <v>35265.29</v>
      </c>
      <c r="W267" s="50">
        <f t="shared" si="15"/>
        <v>943.44666666666672</v>
      </c>
      <c r="X267" s="50">
        <f t="shared" si="15"/>
        <v>7441.1766666666663</v>
      </c>
      <c r="Y267" s="50">
        <f t="shared" si="15"/>
        <v>50577.858333333337</v>
      </c>
      <c r="Z267" s="50">
        <f t="shared" si="15"/>
        <v>0</v>
      </c>
      <c r="AA267" s="50">
        <f t="shared" si="15"/>
        <v>20552.594166666666</v>
      </c>
      <c r="AB267" s="53">
        <f t="shared" si="14"/>
        <v>272968.14916666667</v>
      </c>
      <c r="AC267" s="66" t="str">
        <f>VLOOKUP(ПРОДАЖИ!C:C,'ИЗ ОСНОВЫ НОМЕНКЛАТУР'!D:E,2,0)</f>
        <v>Кромочные материалы</v>
      </c>
      <c r="AD267" s="66" t="str">
        <f>VLOOKUP(C:C,'ИЗ ОСНОВЫ НОМЕНКЛАТУР'!D:F,3,0)</f>
        <v>Кромка ПВХ Китай</v>
      </c>
      <c r="AE267" s="66" t="str">
        <f>VLOOKUP(C:C,'ИЗ ОСНОВЫ НОМЕНКЛАТУР'!D:H,5,0)</f>
        <v>B</v>
      </c>
    </row>
    <row r="268" spans="1:31" ht="9.6" customHeight="1" x14ac:dyDescent="0.2">
      <c r="A268" s="45" t="s">
        <v>5</v>
      </c>
      <c r="B268" s="11"/>
      <c r="C268" s="11" t="s">
        <v>270</v>
      </c>
      <c r="D268" s="44">
        <v>7642</v>
      </c>
      <c r="E268" s="44">
        <v>0</v>
      </c>
      <c r="F268" s="48">
        <v>1638</v>
      </c>
      <c r="G268" s="48">
        <v>1660</v>
      </c>
      <c r="H268" s="44">
        <v>1280</v>
      </c>
      <c r="I268" s="44">
        <v>1120</v>
      </c>
      <c r="J268" s="44">
        <v>0</v>
      </c>
      <c r="K268" s="48">
        <v>1500</v>
      </c>
      <c r="L268" s="49">
        <v>479642.43</v>
      </c>
      <c r="M268" s="49">
        <v>0</v>
      </c>
      <c r="N268" s="10">
        <v>102047.4</v>
      </c>
      <c r="O268" s="10">
        <v>105410</v>
      </c>
      <c r="P268" s="10">
        <v>79744</v>
      </c>
      <c r="Q268" s="10">
        <v>69776</v>
      </c>
      <c r="R268" s="10">
        <v>0</v>
      </c>
      <c r="S268" s="10">
        <v>93450</v>
      </c>
      <c r="T268" s="50">
        <f t="shared" si="16"/>
        <v>39970.202499999999</v>
      </c>
      <c r="U268" s="50">
        <f t="shared" si="16"/>
        <v>0</v>
      </c>
      <c r="V268" s="50">
        <f t="shared" si="16"/>
        <v>8503.9499999999989</v>
      </c>
      <c r="W268" s="50">
        <f t="shared" si="15"/>
        <v>8784.1666666666661</v>
      </c>
      <c r="X268" s="50">
        <f t="shared" si="15"/>
        <v>6645.333333333333</v>
      </c>
      <c r="Y268" s="50">
        <f t="shared" si="15"/>
        <v>5814.666666666667</v>
      </c>
      <c r="Z268" s="50">
        <f t="shared" si="15"/>
        <v>0</v>
      </c>
      <c r="AA268" s="50">
        <f t="shared" si="15"/>
        <v>7787.5</v>
      </c>
      <c r="AB268" s="53">
        <f t="shared" si="14"/>
        <v>77505.819166666668</v>
      </c>
      <c r="AC268" s="66" t="str">
        <f>VLOOKUP(ПРОДАЖИ!C:C,'ИЗ ОСНОВЫ НОМЕНКЛАТУР'!D:E,2,0)</f>
        <v>Кромочные материалы</v>
      </c>
      <c r="AD268" s="66" t="str">
        <f>VLOOKUP(C:C,'ИЗ ОСНОВЫ НОМЕНКЛАТУР'!D:F,3,0)</f>
        <v>Кромка ПВХ Китай</v>
      </c>
      <c r="AE268" s="66" t="str">
        <f>VLOOKUP(C:C,'ИЗ ОСНОВЫ НОМЕНКЛАТУР'!D:H,5,0)</f>
        <v>B</v>
      </c>
    </row>
    <row r="269" spans="1:31" ht="9.6" customHeight="1" x14ac:dyDescent="0.2">
      <c r="A269" s="45" t="s">
        <v>5</v>
      </c>
      <c r="B269" s="11"/>
      <c r="C269" s="11" t="s">
        <v>271</v>
      </c>
      <c r="D269" s="44">
        <v>9474</v>
      </c>
      <c r="E269" s="44">
        <v>2125</v>
      </c>
      <c r="F269" s="48">
        <v>8074</v>
      </c>
      <c r="G269" s="48">
        <v>168</v>
      </c>
      <c r="H269" s="44">
        <v>2518</v>
      </c>
      <c r="I269" s="44">
        <v>2160</v>
      </c>
      <c r="J269" s="44">
        <v>100</v>
      </c>
      <c r="K269" s="48">
        <v>1958</v>
      </c>
      <c r="L269" s="49">
        <v>785736.41</v>
      </c>
      <c r="M269" s="49">
        <v>176308.25</v>
      </c>
      <c r="N269" s="10">
        <v>665954.99</v>
      </c>
      <c r="O269" s="10">
        <v>14050.34</v>
      </c>
      <c r="P269" s="10">
        <v>208011.98</v>
      </c>
      <c r="Q269" s="10">
        <v>178437.6</v>
      </c>
      <c r="R269" s="10">
        <v>8219.84</v>
      </c>
      <c r="S269" s="10">
        <v>160686.17000000001</v>
      </c>
      <c r="T269" s="50">
        <f t="shared" si="16"/>
        <v>65478.034166666672</v>
      </c>
      <c r="U269" s="50">
        <f t="shared" si="16"/>
        <v>14692.354166666666</v>
      </c>
      <c r="V269" s="50">
        <f t="shared" si="16"/>
        <v>55496.249166666668</v>
      </c>
      <c r="W269" s="50">
        <f t="shared" si="15"/>
        <v>1170.8616666666667</v>
      </c>
      <c r="X269" s="50">
        <f t="shared" si="15"/>
        <v>17334.331666666669</v>
      </c>
      <c r="Y269" s="50">
        <f t="shared" si="15"/>
        <v>14869.800000000001</v>
      </c>
      <c r="Z269" s="50">
        <f t="shared" si="15"/>
        <v>684.98666666666668</v>
      </c>
      <c r="AA269" s="50">
        <f t="shared" si="15"/>
        <v>13390.514166666668</v>
      </c>
      <c r="AB269" s="53">
        <f t="shared" si="14"/>
        <v>183117.13166666665</v>
      </c>
      <c r="AC269" s="66" t="str">
        <f>VLOOKUP(ПРОДАЖИ!C:C,'ИЗ ОСНОВЫ НОМЕНКЛАТУР'!D:E,2,0)</f>
        <v>Кромочные материалы</v>
      </c>
      <c r="AD269" s="66" t="str">
        <f>VLOOKUP(C:C,'ИЗ ОСНОВЫ НОМЕНКЛАТУР'!D:F,3,0)</f>
        <v>Кромка ПВХ Китай</v>
      </c>
      <c r="AE269" s="66" t="str">
        <f>VLOOKUP(C:C,'ИЗ ОСНОВЫ НОМЕНКЛАТУР'!D:H,5,0)</f>
        <v>B</v>
      </c>
    </row>
    <row r="270" spans="1:31" ht="9.6" customHeight="1" x14ac:dyDescent="0.2">
      <c r="A270" s="45" t="s">
        <v>5</v>
      </c>
      <c r="B270" s="11"/>
      <c r="C270" s="11" t="s">
        <v>272</v>
      </c>
      <c r="D270" s="44">
        <v>2969</v>
      </c>
      <c r="E270" s="44">
        <v>4100</v>
      </c>
      <c r="F270" s="48">
        <v>4433</v>
      </c>
      <c r="G270" s="48">
        <v>0</v>
      </c>
      <c r="H270" s="44">
        <v>1500</v>
      </c>
      <c r="I270" s="44">
        <v>200</v>
      </c>
      <c r="J270" s="44">
        <v>0</v>
      </c>
      <c r="K270" s="48">
        <v>0</v>
      </c>
      <c r="L270" s="49">
        <v>224558.67</v>
      </c>
      <c r="M270" s="49">
        <v>305860</v>
      </c>
      <c r="N270" s="10">
        <v>330701.8</v>
      </c>
      <c r="O270" s="10">
        <v>0</v>
      </c>
      <c r="P270" s="10">
        <v>111900</v>
      </c>
      <c r="Q270" s="10">
        <v>14920</v>
      </c>
      <c r="R270" s="10">
        <v>0</v>
      </c>
      <c r="S270" s="10">
        <v>0</v>
      </c>
      <c r="T270" s="50">
        <f t="shared" si="16"/>
        <v>18713.2225</v>
      </c>
      <c r="U270" s="50">
        <f t="shared" si="16"/>
        <v>25488.333333333332</v>
      </c>
      <c r="V270" s="50">
        <f t="shared" si="16"/>
        <v>27558.483333333334</v>
      </c>
      <c r="W270" s="50">
        <f t="shared" si="15"/>
        <v>0</v>
      </c>
      <c r="X270" s="50">
        <f t="shared" si="15"/>
        <v>9325</v>
      </c>
      <c r="Y270" s="50">
        <f t="shared" si="15"/>
        <v>1243.3333333333333</v>
      </c>
      <c r="Z270" s="50">
        <f t="shared" si="15"/>
        <v>0</v>
      </c>
      <c r="AA270" s="50">
        <f t="shared" si="15"/>
        <v>0</v>
      </c>
      <c r="AB270" s="53">
        <f t="shared" si="14"/>
        <v>82328.372499999998</v>
      </c>
      <c r="AC270" s="66" t="str">
        <f>VLOOKUP(ПРОДАЖИ!C:C,'ИЗ ОСНОВЫ НОМЕНКЛАТУР'!D:E,2,0)</f>
        <v>Кромочные материалы</v>
      </c>
      <c r="AD270" s="66" t="str">
        <f>VLOOKUP(C:C,'ИЗ ОСНОВЫ НОМЕНКЛАТУР'!D:F,3,0)</f>
        <v>Кромка ПВХ Китай</v>
      </c>
      <c r="AE270" s="66" t="str">
        <f>VLOOKUP(C:C,'ИЗ ОСНОВЫ НОМЕНКЛАТУР'!D:H,5,0)</f>
        <v>B</v>
      </c>
    </row>
    <row r="271" spans="1:31" ht="9.6" customHeight="1" x14ac:dyDescent="0.2">
      <c r="A271" s="45" t="s">
        <v>5</v>
      </c>
      <c r="B271" s="11"/>
      <c r="C271" s="11" t="s">
        <v>273</v>
      </c>
      <c r="D271" s="44">
        <v>5472</v>
      </c>
      <c r="E271" s="44">
        <v>11300</v>
      </c>
      <c r="F271" s="48">
        <v>2748</v>
      </c>
      <c r="G271" s="48">
        <v>166</v>
      </c>
      <c r="H271" s="44">
        <v>1443</v>
      </c>
      <c r="I271" s="44">
        <v>1200</v>
      </c>
      <c r="J271" s="44">
        <v>0</v>
      </c>
      <c r="K271" s="48">
        <v>569</v>
      </c>
      <c r="L271" s="49">
        <v>423221.39</v>
      </c>
      <c r="M271" s="49">
        <v>862192.04</v>
      </c>
      <c r="N271" s="10">
        <v>211210.56</v>
      </c>
      <c r="O271" s="10">
        <v>15898.44</v>
      </c>
      <c r="P271" s="10">
        <v>109497.34</v>
      </c>
      <c r="Q271" s="10">
        <v>91263.82</v>
      </c>
      <c r="R271" s="10">
        <v>0</v>
      </c>
      <c r="S271" s="10">
        <v>37458.07</v>
      </c>
      <c r="T271" s="50">
        <f t="shared" si="16"/>
        <v>35268.449166666665</v>
      </c>
      <c r="U271" s="50">
        <f t="shared" si="16"/>
        <v>71849.33666666667</v>
      </c>
      <c r="V271" s="50">
        <f t="shared" si="16"/>
        <v>17600.88</v>
      </c>
      <c r="W271" s="50">
        <f t="shared" si="15"/>
        <v>1324.8700000000001</v>
      </c>
      <c r="X271" s="50">
        <f t="shared" si="15"/>
        <v>9124.7783333333336</v>
      </c>
      <c r="Y271" s="50">
        <f t="shared" si="15"/>
        <v>7605.3183333333336</v>
      </c>
      <c r="Z271" s="50">
        <f t="shared" si="15"/>
        <v>0</v>
      </c>
      <c r="AA271" s="50">
        <f t="shared" si="15"/>
        <v>3121.5058333333332</v>
      </c>
      <c r="AB271" s="53">
        <f t="shared" si="14"/>
        <v>145895.13833333331</v>
      </c>
      <c r="AC271" s="66" t="str">
        <f>VLOOKUP(ПРОДАЖИ!C:C,'ИЗ ОСНОВЫ НОМЕНКЛАТУР'!D:E,2,0)</f>
        <v>Кромочные материалы</v>
      </c>
      <c r="AD271" s="66" t="str">
        <f>VLOOKUP(C:C,'ИЗ ОСНОВЫ НОМЕНКЛАТУР'!D:F,3,0)</f>
        <v>Кромка ПВХ Китай</v>
      </c>
      <c r="AE271" s="66" t="str">
        <f>VLOOKUP(C:C,'ИЗ ОСНОВЫ НОМЕНКЛАТУР'!D:H,5,0)</f>
        <v>B</v>
      </c>
    </row>
    <row r="272" spans="1:31" ht="9.6" customHeight="1" x14ac:dyDescent="0.2">
      <c r="A272" s="45" t="s">
        <v>5</v>
      </c>
      <c r="B272" s="11"/>
      <c r="C272" s="11" t="s">
        <v>274</v>
      </c>
      <c r="D272" s="44">
        <v>2791</v>
      </c>
      <c r="E272" s="44">
        <v>4200</v>
      </c>
      <c r="F272" s="48">
        <v>520</v>
      </c>
      <c r="G272" s="48">
        <v>164</v>
      </c>
      <c r="H272" s="44">
        <v>1517</v>
      </c>
      <c r="I272" s="44">
        <v>1700</v>
      </c>
      <c r="J272" s="44">
        <v>100</v>
      </c>
      <c r="K272" s="48">
        <v>3217</v>
      </c>
      <c r="L272" s="49">
        <v>216153.77</v>
      </c>
      <c r="M272" s="49">
        <v>324088.08</v>
      </c>
      <c r="N272" s="10">
        <v>40064.230000000003</v>
      </c>
      <c r="O272" s="10">
        <v>13347.96</v>
      </c>
      <c r="P272" s="10">
        <v>113095</v>
      </c>
      <c r="Q272" s="10">
        <v>125984.48</v>
      </c>
      <c r="R272" s="10">
        <v>8037.93</v>
      </c>
      <c r="S272" s="10">
        <v>245940.09</v>
      </c>
      <c r="T272" s="50">
        <f t="shared" si="16"/>
        <v>18012.814166666667</v>
      </c>
      <c r="U272" s="50">
        <f t="shared" si="16"/>
        <v>27007.34</v>
      </c>
      <c r="V272" s="50">
        <f t="shared" si="16"/>
        <v>3338.6858333333334</v>
      </c>
      <c r="W272" s="50">
        <f t="shared" si="15"/>
        <v>1112.33</v>
      </c>
      <c r="X272" s="50">
        <f t="shared" si="15"/>
        <v>9424.5833333333339</v>
      </c>
      <c r="Y272" s="50">
        <f t="shared" si="15"/>
        <v>10498.706666666667</v>
      </c>
      <c r="Z272" s="50">
        <f t="shared" si="15"/>
        <v>669.82749999999999</v>
      </c>
      <c r="AA272" s="50">
        <f t="shared" si="15"/>
        <v>20495.0075</v>
      </c>
      <c r="AB272" s="53">
        <f t="shared" si="14"/>
        <v>90559.295000000013</v>
      </c>
      <c r="AC272" s="66" t="str">
        <f>VLOOKUP(ПРОДАЖИ!C:C,'ИЗ ОСНОВЫ НОМЕНКЛАТУР'!D:E,2,0)</f>
        <v>Кромочные материалы</v>
      </c>
      <c r="AD272" s="66" t="str">
        <f>VLOOKUP(C:C,'ИЗ ОСНОВЫ НОМЕНКЛАТУР'!D:F,3,0)</f>
        <v>Кромка ПВХ Китай</v>
      </c>
      <c r="AE272" s="66" t="str">
        <f>VLOOKUP(C:C,'ИЗ ОСНОВЫ НОМЕНКЛАТУР'!D:H,5,0)</f>
        <v>B</v>
      </c>
    </row>
    <row r="273" spans="1:31" ht="9.6" customHeight="1" x14ac:dyDescent="0.2">
      <c r="A273" s="45" t="s">
        <v>5</v>
      </c>
      <c r="B273" s="11"/>
      <c r="C273" s="11" t="s">
        <v>275</v>
      </c>
      <c r="D273" s="44">
        <v>6045</v>
      </c>
      <c r="E273" s="44">
        <v>7400</v>
      </c>
      <c r="F273" s="48">
        <v>1020</v>
      </c>
      <c r="G273" s="48">
        <v>156</v>
      </c>
      <c r="H273" s="44">
        <v>1120</v>
      </c>
      <c r="I273" s="44">
        <v>600</v>
      </c>
      <c r="J273" s="44">
        <v>100</v>
      </c>
      <c r="K273" s="48">
        <v>3061</v>
      </c>
      <c r="L273" s="49">
        <v>478356.75</v>
      </c>
      <c r="M273" s="49">
        <v>582395.29</v>
      </c>
      <c r="N273" s="10">
        <v>84559.34</v>
      </c>
      <c r="O273" s="10">
        <v>12246</v>
      </c>
      <c r="P273" s="10">
        <v>90787.13</v>
      </c>
      <c r="Q273" s="10">
        <v>48799.24</v>
      </c>
      <c r="R273" s="10">
        <v>7850</v>
      </c>
      <c r="S273" s="10">
        <v>240288.5</v>
      </c>
      <c r="T273" s="50">
        <f t="shared" si="16"/>
        <v>39863.0625</v>
      </c>
      <c r="U273" s="50">
        <f t="shared" si="16"/>
        <v>48532.940833333334</v>
      </c>
      <c r="V273" s="50">
        <f t="shared" si="16"/>
        <v>7046.6116666666667</v>
      </c>
      <c r="W273" s="50">
        <f t="shared" si="15"/>
        <v>1020.5</v>
      </c>
      <c r="X273" s="50">
        <f t="shared" si="15"/>
        <v>7565.5941666666668</v>
      </c>
      <c r="Y273" s="50">
        <f t="shared" si="15"/>
        <v>4066.603333333333</v>
      </c>
      <c r="Z273" s="50">
        <f t="shared" si="15"/>
        <v>654.16666666666663</v>
      </c>
      <c r="AA273" s="50">
        <f t="shared" si="15"/>
        <v>20024.041666666668</v>
      </c>
      <c r="AB273" s="53">
        <f t="shared" si="14"/>
        <v>128773.52083333333</v>
      </c>
      <c r="AC273" s="66" t="str">
        <f>VLOOKUP(ПРОДАЖИ!C:C,'ИЗ ОСНОВЫ НОМЕНКЛАТУР'!D:E,2,0)</f>
        <v>Кромочные материалы</v>
      </c>
      <c r="AD273" s="66" t="str">
        <f>VLOOKUP(C:C,'ИЗ ОСНОВЫ НОМЕНКЛАТУР'!D:F,3,0)</f>
        <v>Кромка ПВХ Китай</v>
      </c>
      <c r="AE273" s="66" t="str">
        <f>VLOOKUP(C:C,'ИЗ ОСНОВЫ НОМЕНКЛАТУР'!D:H,5,0)</f>
        <v>B</v>
      </c>
    </row>
    <row r="274" spans="1:31" ht="9.6" customHeight="1" x14ac:dyDescent="0.2">
      <c r="A274" s="45" t="s">
        <v>5</v>
      </c>
      <c r="B274" s="11"/>
      <c r="C274" s="11" t="s">
        <v>276</v>
      </c>
      <c r="D274" s="44">
        <v>8633</v>
      </c>
      <c r="E274" s="44">
        <v>1600</v>
      </c>
      <c r="F274" s="48">
        <v>1217</v>
      </c>
      <c r="G274" s="48">
        <v>1469</v>
      </c>
      <c r="H274" s="44">
        <v>75</v>
      </c>
      <c r="I274" s="44">
        <v>3100</v>
      </c>
      <c r="J274" s="44">
        <v>0</v>
      </c>
      <c r="K274" s="48">
        <v>979</v>
      </c>
      <c r="L274" s="49">
        <v>685898.28</v>
      </c>
      <c r="M274" s="49">
        <v>126932.1</v>
      </c>
      <c r="N274" s="10">
        <v>108591.56</v>
      </c>
      <c r="O274" s="10">
        <v>115316.5</v>
      </c>
      <c r="P274" s="10">
        <v>5887.5</v>
      </c>
      <c r="Q274" s="10">
        <v>243350</v>
      </c>
      <c r="R274" s="10">
        <v>0</v>
      </c>
      <c r="S274" s="10">
        <v>77047.350000000006</v>
      </c>
      <c r="T274" s="50">
        <f t="shared" si="16"/>
        <v>57158.19</v>
      </c>
      <c r="U274" s="50">
        <f t="shared" si="16"/>
        <v>10577.675000000001</v>
      </c>
      <c r="V274" s="50">
        <f t="shared" si="16"/>
        <v>9049.2966666666671</v>
      </c>
      <c r="W274" s="50">
        <f t="shared" si="15"/>
        <v>9609.7083333333339</v>
      </c>
      <c r="X274" s="50">
        <f t="shared" si="15"/>
        <v>490.625</v>
      </c>
      <c r="Y274" s="50">
        <f t="shared" si="15"/>
        <v>20279.166666666668</v>
      </c>
      <c r="Z274" s="50">
        <f t="shared" si="15"/>
        <v>0</v>
      </c>
      <c r="AA274" s="50">
        <f t="shared" si="15"/>
        <v>6420.6125000000002</v>
      </c>
      <c r="AB274" s="53">
        <f t="shared" si="14"/>
        <v>113585.27416666667</v>
      </c>
      <c r="AC274" s="66" t="str">
        <f>VLOOKUP(ПРОДАЖИ!C:C,'ИЗ ОСНОВЫ НОМЕНКЛАТУР'!D:E,2,0)</f>
        <v>Кромочные материалы</v>
      </c>
      <c r="AD274" s="66" t="str">
        <f>VLOOKUP(C:C,'ИЗ ОСНОВЫ НОМЕНКЛАТУР'!D:F,3,0)</f>
        <v>Кромка ПВХ Китай</v>
      </c>
      <c r="AE274" s="66" t="str">
        <f>VLOOKUP(C:C,'ИЗ ОСНОВЫ НОМЕНКЛАТУР'!D:H,5,0)</f>
        <v>B</v>
      </c>
    </row>
    <row r="275" spans="1:31" ht="9.6" customHeight="1" x14ac:dyDescent="0.2">
      <c r="A275" s="45" t="s">
        <v>5</v>
      </c>
      <c r="B275" s="11"/>
      <c r="C275" s="11" t="s">
        <v>277</v>
      </c>
      <c r="D275" s="44">
        <v>6853</v>
      </c>
      <c r="E275" s="44">
        <v>0</v>
      </c>
      <c r="F275" s="48">
        <v>1138</v>
      </c>
      <c r="G275" s="48">
        <v>0</v>
      </c>
      <c r="H275" s="44">
        <v>139</v>
      </c>
      <c r="I275" s="44">
        <v>1000</v>
      </c>
      <c r="J275" s="44">
        <v>0</v>
      </c>
      <c r="K275" s="48">
        <v>1351</v>
      </c>
      <c r="L275" s="49">
        <v>579413.06999999995</v>
      </c>
      <c r="M275" s="49">
        <v>0</v>
      </c>
      <c r="N275" s="10">
        <v>92826.66</v>
      </c>
      <c r="O275" s="10">
        <v>0</v>
      </c>
      <c r="P275" s="10">
        <v>11338.23</v>
      </c>
      <c r="Q275" s="10">
        <v>81570</v>
      </c>
      <c r="R275" s="10">
        <v>0</v>
      </c>
      <c r="S275" s="10">
        <v>110201.07</v>
      </c>
      <c r="T275" s="50">
        <f t="shared" si="16"/>
        <v>48284.422499999993</v>
      </c>
      <c r="U275" s="50">
        <f t="shared" si="16"/>
        <v>0</v>
      </c>
      <c r="V275" s="50">
        <f t="shared" si="16"/>
        <v>7735.5550000000003</v>
      </c>
      <c r="W275" s="50">
        <f t="shared" si="15"/>
        <v>0</v>
      </c>
      <c r="X275" s="50">
        <f t="shared" si="15"/>
        <v>944.85249999999996</v>
      </c>
      <c r="Y275" s="50">
        <f t="shared" si="15"/>
        <v>6797.5</v>
      </c>
      <c r="Z275" s="50">
        <f t="shared" si="15"/>
        <v>0</v>
      </c>
      <c r="AA275" s="50">
        <f t="shared" si="15"/>
        <v>9183.4225000000006</v>
      </c>
      <c r="AB275" s="53">
        <f t="shared" si="14"/>
        <v>72945.752500000002</v>
      </c>
      <c r="AC275" s="66" t="str">
        <f>VLOOKUP(ПРОДАЖИ!C:C,'ИЗ ОСНОВЫ НОМЕНКЛАТУР'!D:E,2,0)</f>
        <v>Кромочные материалы</v>
      </c>
      <c r="AD275" s="66" t="str">
        <f>VLOOKUP(C:C,'ИЗ ОСНОВЫ НОМЕНКЛАТУР'!D:F,3,0)</f>
        <v>Кромка ПВХ Китай</v>
      </c>
      <c r="AE275" s="66" t="str">
        <f>VLOOKUP(C:C,'ИЗ ОСНОВЫ НОМЕНКЛАТУР'!D:H,5,0)</f>
        <v>B</v>
      </c>
    </row>
    <row r="276" spans="1:31" ht="9.6" customHeight="1" x14ac:dyDescent="0.2">
      <c r="A276" s="45" t="s">
        <v>5</v>
      </c>
      <c r="B276" s="11"/>
      <c r="C276" s="11" t="s">
        <v>278</v>
      </c>
      <c r="D276" s="44">
        <v>1276</v>
      </c>
      <c r="E276" s="44">
        <v>8700</v>
      </c>
      <c r="F276" s="48">
        <v>605</v>
      </c>
      <c r="G276" s="48">
        <v>6</v>
      </c>
      <c r="H276" s="44">
        <v>868</v>
      </c>
      <c r="I276" s="44">
        <v>800</v>
      </c>
      <c r="J276" s="44">
        <v>0</v>
      </c>
      <c r="K276" s="48">
        <v>1022</v>
      </c>
      <c r="L276" s="49">
        <v>118023.88</v>
      </c>
      <c r="M276" s="49">
        <v>805894.35</v>
      </c>
      <c r="N276" s="10">
        <v>60375.88</v>
      </c>
      <c r="O276" s="10">
        <v>549.84</v>
      </c>
      <c r="P276" s="10">
        <v>80022.990000000005</v>
      </c>
      <c r="Q276" s="10">
        <v>73753.850000000006</v>
      </c>
      <c r="R276" s="10">
        <v>0</v>
      </c>
      <c r="S276" s="10">
        <v>94224.89</v>
      </c>
      <c r="T276" s="50">
        <f t="shared" si="16"/>
        <v>9835.3233333333337</v>
      </c>
      <c r="U276" s="50">
        <f t="shared" si="16"/>
        <v>67157.862500000003</v>
      </c>
      <c r="V276" s="50">
        <f t="shared" si="16"/>
        <v>5031.3233333333328</v>
      </c>
      <c r="W276" s="50">
        <f t="shared" si="15"/>
        <v>45.82</v>
      </c>
      <c r="X276" s="50">
        <f t="shared" si="15"/>
        <v>6668.5825000000004</v>
      </c>
      <c r="Y276" s="50">
        <f t="shared" si="15"/>
        <v>6146.1541666666672</v>
      </c>
      <c r="Z276" s="50">
        <f t="shared" si="15"/>
        <v>0</v>
      </c>
      <c r="AA276" s="50">
        <f t="shared" si="15"/>
        <v>7852.0741666666663</v>
      </c>
      <c r="AB276" s="53">
        <f t="shared" si="14"/>
        <v>102737.14000000003</v>
      </c>
      <c r="AC276" s="66" t="str">
        <f>VLOOKUP(ПРОДАЖИ!C:C,'ИЗ ОСНОВЫ НОМЕНКЛАТУР'!D:E,2,0)</f>
        <v>Кромочные материалы</v>
      </c>
      <c r="AD276" s="66" t="str">
        <f>VLOOKUP(C:C,'ИЗ ОСНОВЫ НОМЕНКЛАТУР'!D:F,3,0)</f>
        <v>Кромка ПВХ Китай</v>
      </c>
      <c r="AE276" s="66" t="str">
        <f>VLOOKUP(C:C,'ИЗ ОСНОВЫ НОМЕНКЛАТУР'!D:H,5,0)</f>
        <v>B</v>
      </c>
    </row>
    <row r="277" spans="1:31" ht="9.6" customHeight="1" x14ac:dyDescent="0.2">
      <c r="A277" s="45" t="s">
        <v>5</v>
      </c>
      <c r="B277" s="11"/>
      <c r="C277" s="11" t="s">
        <v>279</v>
      </c>
      <c r="D277" s="44">
        <v>2328</v>
      </c>
      <c r="E277" s="44">
        <v>5702</v>
      </c>
      <c r="F277" s="48">
        <v>161</v>
      </c>
      <c r="G277" s="48">
        <v>358</v>
      </c>
      <c r="H277" s="44">
        <v>159</v>
      </c>
      <c r="I277" s="44">
        <v>100</v>
      </c>
      <c r="J277" s="44">
        <v>0</v>
      </c>
      <c r="K277" s="48">
        <v>0</v>
      </c>
      <c r="L277" s="49">
        <v>192989.89</v>
      </c>
      <c r="M277" s="49">
        <v>471996.62</v>
      </c>
      <c r="N277" s="10">
        <v>13650.33</v>
      </c>
      <c r="O277" s="10">
        <v>29287.74</v>
      </c>
      <c r="P277" s="10">
        <v>10038.94</v>
      </c>
      <c r="Q277" s="10">
        <v>6313.8</v>
      </c>
      <c r="R277" s="10">
        <v>0</v>
      </c>
      <c r="S277" s="10">
        <v>0</v>
      </c>
      <c r="T277" s="50">
        <f t="shared" si="16"/>
        <v>16082.490833333335</v>
      </c>
      <c r="U277" s="50">
        <f t="shared" si="16"/>
        <v>39333.051666666666</v>
      </c>
      <c r="V277" s="50">
        <f t="shared" si="16"/>
        <v>1137.5274999999999</v>
      </c>
      <c r="W277" s="50">
        <f t="shared" si="15"/>
        <v>2440.645</v>
      </c>
      <c r="X277" s="50">
        <f t="shared" si="15"/>
        <v>836.57833333333338</v>
      </c>
      <c r="Y277" s="50">
        <f t="shared" si="15"/>
        <v>526.15</v>
      </c>
      <c r="Z277" s="50">
        <f t="shared" si="15"/>
        <v>0</v>
      </c>
      <c r="AA277" s="50">
        <f t="shared" si="15"/>
        <v>0</v>
      </c>
      <c r="AB277" s="53">
        <f t="shared" si="14"/>
        <v>60356.443333333329</v>
      </c>
      <c r="AC277" s="66" t="str">
        <f>VLOOKUP(ПРОДАЖИ!C:C,'ИЗ ОСНОВЫ НОМЕНКЛАТУР'!D:E,2,0)</f>
        <v>Кромочные материалы</v>
      </c>
      <c r="AD277" s="66" t="str">
        <f>VLOOKUP(C:C,'ИЗ ОСНОВЫ НОМЕНКЛАТУР'!D:F,3,0)</f>
        <v>Кромка ПВХ Китай</v>
      </c>
      <c r="AE277" s="66" t="str">
        <f>VLOOKUP(C:C,'ИЗ ОСНОВЫ НОМЕНКЛАТУР'!D:H,5,0)</f>
        <v>B</v>
      </c>
    </row>
    <row r="278" spans="1:31" ht="9.6" customHeight="1" x14ac:dyDescent="0.2">
      <c r="A278" s="45" t="s">
        <v>5</v>
      </c>
      <c r="B278" s="11"/>
      <c r="C278" s="11" t="s">
        <v>280</v>
      </c>
      <c r="D278" s="44">
        <v>3637</v>
      </c>
      <c r="E278" s="44">
        <v>700</v>
      </c>
      <c r="F278" s="48">
        <v>1690</v>
      </c>
      <c r="G278" s="48">
        <v>0</v>
      </c>
      <c r="H278" s="44">
        <v>0</v>
      </c>
      <c r="I278" s="44">
        <v>0</v>
      </c>
      <c r="J278" s="44">
        <v>0</v>
      </c>
      <c r="K278" s="48">
        <v>0</v>
      </c>
      <c r="L278" s="49">
        <v>233855.62</v>
      </c>
      <c r="M278" s="49">
        <v>45010</v>
      </c>
      <c r="N278" s="10">
        <v>108667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50">
        <f t="shared" si="16"/>
        <v>19487.968333333334</v>
      </c>
      <c r="U278" s="50">
        <f t="shared" si="16"/>
        <v>3750.8333333333335</v>
      </c>
      <c r="V278" s="50">
        <f t="shared" si="16"/>
        <v>9055.5833333333339</v>
      </c>
      <c r="W278" s="50">
        <f t="shared" si="15"/>
        <v>0</v>
      </c>
      <c r="X278" s="50">
        <f t="shared" si="15"/>
        <v>0</v>
      </c>
      <c r="Y278" s="50">
        <f t="shared" si="15"/>
        <v>0</v>
      </c>
      <c r="Z278" s="50">
        <f t="shared" si="15"/>
        <v>0</v>
      </c>
      <c r="AA278" s="50">
        <f t="shared" si="15"/>
        <v>0</v>
      </c>
      <c r="AB278" s="53">
        <f t="shared" si="14"/>
        <v>32294.385000000002</v>
      </c>
      <c r="AC278" s="48" t="str">
        <f>VLOOKUP(ПРОДАЖИ!C:C,'ИЗ ОСНОВЫ НОМЕНКЛАТУР'!D:E,2,0)</f>
        <v>Кромочные материалы</v>
      </c>
      <c r="AD278" s="48" t="str">
        <f>VLOOKUP(C:C,'ИЗ ОСНОВЫ НОМЕНКЛАТУР'!D:F,3,0)</f>
        <v>Кромка ПВХ Китай</v>
      </c>
      <c r="AE278" s="48" t="str">
        <f>VLOOKUP(C:C,'ИЗ ОСНОВЫ НОМЕНКЛАТУР'!D:H,5,0)</f>
        <v>B</v>
      </c>
    </row>
    <row r="279" spans="1:31" ht="9.6" customHeight="1" x14ac:dyDescent="0.2">
      <c r="A279" s="45" t="s">
        <v>5</v>
      </c>
      <c r="B279" s="11"/>
      <c r="C279" s="11" t="s">
        <v>281</v>
      </c>
      <c r="D279" s="44">
        <v>1744</v>
      </c>
      <c r="E279" s="44">
        <v>0</v>
      </c>
      <c r="F279" s="48">
        <v>1676</v>
      </c>
      <c r="G279" s="48">
        <v>0</v>
      </c>
      <c r="H279" s="44">
        <v>346</v>
      </c>
      <c r="I279" s="44">
        <v>1200</v>
      </c>
      <c r="J279" s="44">
        <v>0</v>
      </c>
      <c r="K279" s="48">
        <v>1252</v>
      </c>
      <c r="L279" s="49">
        <v>146727.59</v>
      </c>
      <c r="M279" s="49">
        <v>0</v>
      </c>
      <c r="N279" s="10">
        <v>136711.32</v>
      </c>
      <c r="O279" s="10">
        <v>0</v>
      </c>
      <c r="P279" s="10">
        <v>28913.279999999999</v>
      </c>
      <c r="Q279" s="10">
        <v>100110</v>
      </c>
      <c r="R279" s="10">
        <v>0</v>
      </c>
      <c r="S279" s="10">
        <v>104744.9</v>
      </c>
      <c r="T279" s="50">
        <f t="shared" si="16"/>
        <v>12227.299166666666</v>
      </c>
      <c r="U279" s="50">
        <f t="shared" si="16"/>
        <v>0</v>
      </c>
      <c r="V279" s="50">
        <f t="shared" si="16"/>
        <v>11392.61</v>
      </c>
      <c r="W279" s="50">
        <f t="shared" si="15"/>
        <v>0</v>
      </c>
      <c r="X279" s="50">
        <f t="shared" si="15"/>
        <v>2409.44</v>
      </c>
      <c r="Y279" s="50">
        <f t="shared" si="15"/>
        <v>8342.5</v>
      </c>
      <c r="Z279" s="50">
        <f t="shared" si="15"/>
        <v>0</v>
      </c>
      <c r="AA279" s="50">
        <f t="shared" si="15"/>
        <v>8728.7416666666668</v>
      </c>
      <c r="AB279" s="53">
        <f t="shared" si="14"/>
        <v>43100.590833333335</v>
      </c>
      <c r="AC279" s="48" t="str">
        <f>VLOOKUP(ПРОДАЖИ!C:C,'ИЗ ОСНОВЫ НОМЕНКЛАТУР'!D:E,2,0)</f>
        <v>Кромочные материалы</v>
      </c>
      <c r="AD279" s="48" t="str">
        <f>VLOOKUP(C:C,'ИЗ ОСНОВЫ НОМЕНКЛАТУР'!D:F,3,0)</f>
        <v>Кромка ПВХ Китай</v>
      </c>
      <c r="AE279" s="48" t="str">
        <f>VLOOKUP(C:C,'ИЗ ОСНОВЫ НОМЕНКЛАТУР'!D:H,5,0)</f>
        <v>C</v>
      </c>
    </row>
    <row r="280" spans="1:31" ht="9.6" customHeight="1" x14ac:dyDescent="0.2">
      <c r="A280" s="45" t="s">
        <v>5</v>
      </c>
      <c r="B280" s="11"/>
      <c r="C280" s="11" t="s">
        <v>282</v>
      </c>
      <c r="D280" s="44">
        <v>1934</v>
      </c>
      <c r="E280" s="44">
        <v>300</v>
      </c>
      <c r="F280" s="48">
        <v>386</v>
      </c>
      <c r="G280" s="48">
        <v>29</v>
      </c>
      <c r="H280" s="44">
        <v>225</v>
      </c>
      <c r="I280" s="44">
        <v>4200</v>
      </c>
      <c r="J280" s="44">
        <v>100</v>
      </c>
      <c r="K280" s="48">
        <v>221</v>
      </c>
      <c r="L280" s="49">
        <v>185203.06</v>
      </c>
      <c r="M280" s="49">
        <v>28554.04</v>
      </c>
      <c r="N280" s="10">
        <v>36447.93</v>
      </c>
      <c r="O280" s="10">
        <v>3182.17</v>
      </c>
      <c r="P280" s="10">
        <v>20791.36</v>
      </c>
      <c r="Q280" s="10">
        <v>385139.64</v>
      </c>
      <c r="R280" s="10">
        <v>9467.02</v>
      </c>
      <c r="S280" s="10">
        <v>20922.09</v>
      </c>
      <c r="T280" s="50">
        <f t="shared" si="16"/>
        <v>15433.588333333333</v>
      </c>
      <c r="U280" s="50">
        <f t="shared" si="16"/>
        <v>2379.5033333333336</v>
      </c>
      <c r="V280" s="50">
        <f t="shared" si="16"/>
        <v>3037.3274999999999</v>
      </c>
      <c r="W280" s="50">
        <f t="shared" si="15"/>
        <v>265.18083333333334</v>
      </c>
      <c r="X280" s="50">
        <f t="shared" si="15"/>
        <v>1732.6133333333335</v>
      </c>
      <c r="Y280" s="50">
        <f t="shared" si="15"/>
        <v>32094.97</v>
      </c>
      <c r="Z280" s="50">
        <f t="shared" si="15"/>
        <v>788.91833333333341</v>
      </c>
      <c r="AA280" s="50">
        <f t="shared" si="15"/>
        <v>1743.5074999999999</v>
      </c>
      <c r="AB280" s="53">
        <f t="shared" si="14"/>
        <v>57475.609166666669</v>
      </c>
      <c r="AC280" s="48" t="str">
        <f>VLOOKUP(ПРОДАЖИ!C:C,'ИЗ ОСНОВЫ НОМЕНКЛАТУР'!D:E,2,0)</f>
        <v>Кромочные материалы</v>
      </c>
      <c r="AD280" s="48" t="str">
        <f>VLOOKUP(C:C,'ИЗ ОСНОВЫ НОМЕНКЛАТУР'!D:F,3,0)</f>
        <v>Кромка ПВХ Китай</v>
      </c>
      <c r="AE280" s="48" t="str">
        <f>VLOOKUP(C:C,'ИЗ ОСНОВЫ НОМЕНКЛАТУР'!D:H,5,0)</f>
        <v>C</v>
      </c>
    </row>
    <row r="281" spans="1:31" ht="9.6" customHeight="1" x14ac:dyDescent="0.2">
      <c r="A281" s="45" t="s">
        <v>5</v>
      </c>
      <c r="B281" s="11"/>
      <c r="C281" s="11" t="s">
        <v>283</v>
      </c>
      <c r="D281" s="44">
        <v>5496</v>
      </c>
      <c r="E281" s="44">
        <v>11500</v>
      </c>
      <c r="F281" s="48">
        <v>1474</v>
      </c>
      <c r="G281" s="48">
        <v>151</v>
      </c>
      <c r="H281" s="44">
        <v>652</v>
      </c>
      <c r="I281" s="44">
        <v>1400</v>
      </c>
      <c r="J281" s="44">
        <v>0</v>
      </c>
      <c r="K281" s="48">
        <v>240</v>
      </c>
      <c r="L281" s="49">
        <v>531567.87</v>
      </c>
      <c r="M281" s="49">
        <v>1111373.8999999999</v>
      </c>
      <c r="N281" s="10">
        <v>153685.14000000001</v>
      </c>
      <c r="O281" s="10">
        <v>15286.79</v>
      </c>
      <c r="P281" s="10">
        <v>62917.77</v>
      </c>
      <c r="Q281" s="10">
        <v>135240</v>
      </c>
      <c r="R281" s="10">
        <v>0</v>
      </c>
      <c r="S281" s="10">
        <v>23184</v>
      </c>
      <c r="T281" s="50">
        <f t="shared" si="16"/>
        <v>44297.322500000002</v>
      </c>
      <c r="U281" s="50">
        <f t="shared" si="16"/>
        <v>92614.491666666654</v>
      </c>
      <c r="V281" s="50">
        <f t="shared" si="16"/>
        <v>12807.095000000001</v>
      </c>
      <c r="W281" s="50">
        <f t="shared" si="15"/>
        <v>1273.8991666666668</v>
      </c>
      <c r="X281" s="50">
        <f t="shared" si="15"/>
        <v>5243.1475</v>
      </c>
      <c r="Y281" s="50">
        <f t="shared" si="15"/>
        <v>11270</v>
      </c>
      <c r="Z281" s="50">
        <f t="shared" si="15"/>
        <v>0</v>
      </c>
      <c r="AA281" s="50">
        <f t="shared" si="15"/>
        <v>1932</v>
      </c>
      <c r="AB281" s="53">
        <f t="shared" si="14"/>
        <v>169437.95583333331</v>
      </c>
      <c r="AC281" s="48" t="str">
        <f>VLOOKUP(ПРОДАЖИ!C:C,'ИЗ ОСНОВЫ НОМЕНКЛАТУР'!D:E,2,0)</f>
        <v>Кромочные материалы</v>
      </c>
      <c r="AD281" s="48" t="str">
        <f>VLOOKUP(C:C,'ИЗ ОСНОВЫ НОМЕНКЛАТУР'!D:F,3,0)</f>
        <v>Кромка ПВХ Китай</v>
      </c>
      <c r="AE281" s="48" t="str">
        <f>VLOOKUP(C:C,'ИЗ ОСНОВЫ НОМЕНКЛАТУР'!D:H,5,0)</f>
        <v>B</v>
      </c>
    </row>
    <row r="282" spans="1:31" ht="9.6" customHeight="1" x14ac:dyDescent="0.2">
      <c r="A282" s="45" t="s">
        <v>5</v>
      </c>
      <c r="B282" s="11"/>
      <c r="C282" s="11" t="s">
        <v>284</v>
      </c>
      <c r="D282" s="44">
        <v>1578</v>
      </c>
      <c r="E282" s="44">
        <v>300</v>
      </c>
      <c r="F282" s="48">
        <v>687</v>
      </c>
      <c r="G282" s="48">
        <v>39</v>
      </c>
      <c r="H282" s="44">
        <v>17</v>
      </c>
      <c r="I282" s="44">
        <v>1200</v>
      </c>
      <c r="J282" s="44">
        <v>0</v>
      </c>
      <c r="K282" s="48">
        <v>959</v>
      </c>
      <c r="L282" s="49">
        <v>112527.85</v>
      </c>
      <c r="M282" s="49">
        <v>21667.39</v>
      </c>
      <c r="N282" s="10">
        <v>47980.08</v>
      </c>
      <c r="O282" s="10">
        <v>2932.8</v>
      </c>
      <c r="P282" s="10">
        <v>1278.4000000000001</v>
      </c>
      <c r="Q282" s="10">
        <v>83808</v>
      </c>
      <c r="R282" s="10">
        <v>0</v>
      </c>
      <c r="S282" s="10">
        <v>69052.59</v>
      </c>
      <c r="T282" s="50">
        <f t="shared" si="16"/>
        <v>9377.3208333333332</v>
      </c>
      <c r="U282" s="50">
        <f t="shared" si="16"/>
        <v>1805.6158333333333</v>
      </c>
      <c r="V282" s="50">
        <f t="shared" si="16"/>
        <v>3998.34</v>
      </c>
      <c r="W282" s="50">
        <f t="shared" si="15"/>
        <v>244.4</v>
      </c>
      <c r="X282" s="50">
        <f t="shared" si="15"/>
        <v>106.53333333333335</v>
      </c>
      <c r="Y282" s="50">
        <f t="shared" si="15"/>
        <v>6984</v>
      </c>
      <c r="Z282" s="50">
        <f t="shared" si="15"/>
        <v>0</v>
      </c>
      <c r="AA282" s="50">
        <f t="shared" si="15"/>
        <v>5754.3824999999997</v>
      </c>
      <c r="AB282" s="53">
        <f t="shared" si="14"/>
        <v>28270.592499999999</v>
      </c>
      <c r="AC282" s="48" t="str">
        <f>VLOOKUP(ПРОДАЖИ!C:C,'ИЗ ОСНОВЫ НОМЕНКЛАТУР'!D:E,2,0)</f>
        <v>Кромочные материалы</v>
      </c>
      <c r="AD282" s="48" t="str">
        <f>VLOOKUP(C:C,'ИЗ ОСНОВЫ НОМЕНКЛАТУР'!D:F,3,0)</f>
        <v>Кромка ПВХ Китай</v>
      </c>
      <c r="AE282" s="48" t="str">
        <f>VLOOKUP(C:C,'ИЗ ОСНОВЫ НОМЕНКЛАТУР'!D:H,5,0)</f>
        <v>C</v>
      </c>
    </row>
    <row r="283" spans="1:31" ht="9.6" customHeight="1" x14ac:dyDescent="0.2">
      <c r="A283" s="45" t="s">
        <v>5</v>
      </c>
      <c r="B283" s="11"/>
      <c r="C283" s="11" t="s">
        <v>285</v>
      </c>
      <c r="D283" s="44">
        <v>2573</v>
      </c>
      <c r="E283" s="44">
        <v>0</v>
      </c>
      <c r="F283" s="48">
        <v>309</v>
      </c>
      <c r="G283" s="48">
        <v>0</v>
      </c>
      <c r="H283" s="44">
        <v>175</v>
      </c>
      <c r="I283" s="44">
        <v>1000</v>
      </c>
      <c r="J283" s="44">
        <v>0</v>
      </c>
      <c r="K283" s="48">
        <v>647</v>
      </c>
      <c r="L283" s="49">
        <v>183733.57</v>
      </c>
      <c r="M283" s="49">
        <v>0</v>
      </c>
      <c r="N283" s="10">
        <v>21549.66</v>
      </c>
      <c r="O283" s="10">
        <v>0</v>
      </c>
      <c r="P283" s="10">
        <v>12204.5</v>
      </c>
      <c r="Q283" s="10">
        <v>69740</v>
      </c>
      <c r="R283" s="10">
        <v>0</v>
      </c>
      <c r="S283" s="10">
        <v>45121.78</v>
      </c>
      <c r="T283" s="50">
        <f t="shared" si="16"/>
        <v>15311.130833333335</v>
      </c>
      <c r="U283" s="50">
        <f t="shared" si="16"/>
        <v>0</v>
      </c>
      <c r="V283" s="50">
        <f t="shared" si="16"/>
        <v>1795.8050000000001</v>
      </c>
      <c r="W283" s="50">
        <f t="shared" si="15"/>
        <v>0</v>
      </c>
      <c r="X283" s="50">
        <f t="shared" si="15"/>
        <v>1017.0416666666666</v>
      </c>
      <c r="Y283" s="50">
        <f t="shared" si="15"/>
        <v>5811.666666666667</v>
      </c>
      <c r="Z283" s="50">
        <f t="shared" si="15"/>
        <v>0</v>
      </c>
      <c r="AA283" s="50">
        <f t="shared" si="15"/>
        <v>3760.1483333333331</v>
      </c>
      <c r="AB283" s="53">
        <f t="shared" si="14"/>
        <v>27695.792500000003</v>
      </c>
      <c r="AC283" s="48" t="str">
        <f>VLOOKUP(ПРОДАЖИ!C:C,'ИЗ ОСНОВЫ НОМЕНКЛАТУР'!D:E,2,0)</f>
        <v>Кромочные материалы</v>
      </c>
      <c r="AD283" s="48" t="str">
        <f>VLOOKUP(C:C,'ИЗ ОСНОВЫ НОМЕНКЛАТУР'!D:F,3,0)</f>
        <v>Кромка ПВХ Китай</v>
      </c>
      <c r="AE283" s="48" t="str">
        <f>VLOOKUP(C:C,'ИЗ ОСНОВЫ НОМЕНКЛАТУР'!D:H,5,0)</f>
        <v>C</v>
      </c>
    </row>
    <row r="284" spans="1:31" ht="9.6" customHeight="1" x14ac:dyDescent="0.2">
      <c r="A284" s="45" t="s">
        <v>5</v>
      </c>
      <c r="B284" s="11"/>
      <c r="C284" s="11" t="s">
        <v>286</v>
      </c>
      <c r="D284" s="44">
        <v>2073</v>
      </c>
      <c r="E284" s="44">
        <v>200</v>
      </c>
      <c r="F284" s="48">
        <v>443</v>
      </c>
      <c r="G284" s="48">
        <v>26</v>
      </c>
      <c r="H284" s="44">
        <v>888</v>
      </c>
      <c r="I284" s="44">
        <v>100</v>
      </c>
      <c r="J284" s="44">
        <v>0</v>
      </c>
      <c r="K284" s="48">
        <v>1111</v>
      </c>
      <c r="L284" s="49">
        <v>188901.87</v>
      </c>
      <c r="M284" s="49">
        <v>18058.47</v>
      </c>
      <c r="N284" s="10">
        <v>40257.5</v>
      </c>
      <c r="O284" s="10">
        <v>2336.36</v>
      </c>
      <c r="P284" s="10">
        <v>78726.69</v>
      </c>
      <c r="Q284" s="10">
        <v>8809.25</v>
      </c>
      <c r="R284" s="10">
        <v>0</v>
      </c>
      <c r="S284" s="10">
        <v>96928.7</v>
      </c>
      <c r="T284" s="50">
        <f t="shared" si="16"/>
        <v>15741.8225</v>
      </c>
      <c r="U284" s="50">
        <f t="shared" si="16"/>
        <v>1504.8725000000002</v>
      </c>
      <c r="V284" s="50">
        <f t="shared" si="16"/>
        <v>3354.7916666666665</v>
      </c>
      <c r="W284" s="50">
        <f t="shared" si="15"/>
        <v>194.69666666666669</v>
      </c>
      <c r="X284" s="50">
        <f t="shared" si="15"/>
        <v>6560.5574999999999</v>
      </c>
      <c r="Y284" s="50">
        <f t="shared" si="15"/>
        <v>734.10416666666663</v>
      </c>
      <c r="Z284" s="50">
        <f t="shared" si="15"/>
        <v>0</v>
      </c>
      <c r="AA284" s="50">
        <f t="shared" si="15"/>
        <v>8077.3916666666664</v>
      </c>
      <c r="AB284" s="53">
        <f t="shared" si="14"/>
        <v>36168.236666666664</v>
      </c>
      <c r="AC284" s="48" t="str">
        <f>VLOOKUP(ПРОДАЖИ!C:C,'ИЗ ОСНОВЫ НОМЕНКЛАТУР'!D:E,2,0)</f>
        <v>Кромочные материалы</v>
      </c>
      <c r="AD284" s="48" t="str">
        <f>VLOOKUP(C:C,'ИЗ ОСНОВЫ НОМЕНКЛАТУР'!D:F,3,0)</f>
        <v>Кромка ПВХ Китай</v>
      </c>
      <c r="AE284" s="48" t="str">
        <f>VLOOKUP(C:C,'ИЗ ОСНОВЫ НОМЕНКЛАТУР'!D:H,5,0)</f>
        <v>C</v>
      </c>
    </row>
    <row r="285" spans="1:31" ht="9.6" customHeight="1" x14ac:dyDescent="0.2">
      <c r="A285" s="45" t="s">
        <v>5</v>
      </c>
      <c r="B285" s="11"/>
      <c r="C285" s="11" t="s">
        <v>287</v>
      </c>
      <c r="D285" s="44">
        <v>1934</v>
      </c>
      <c r="E285" s="44">
        <v>1000</v>
      </c>
      <c r="F285" s="48">
        <v>395</v>
      </c>
      <c r="G285" s="48">
        <v>208</v>
      </c>
      <c r="H285" s="44">
        <v>495</v>
      </c>
      <c r="I285" s="44">
        <v>0</v>
      </c>
      <c r="J285" s="44">
        <v>0</v>
      </c>
      <c r="K285" s="48">
        <v>2888</v>
      </c>
      <c r="L285" s="49">
        <v>162794.01</v>
      </c>
      <c r="M285" s="49">
        <v>83641.649999999994</v>
      </c>
      <c r="N285" s="10">
        <v>34277.14</v>
      </c>
      <c r="O285" s="10">
        <v>17468.43</v>
      </c>
      <c r="P285" s="10">
        <v>40877.83</v>
      </c>
      <c r="Q285" s="10">
        <v>0</v>
      </c>
      <c r="R285" s="10">
        <v>0</v>
      </c>
      <c r="S285" s="10">
        <v>223258.02</v>
      </c>
      <c r="T285" s="50">
        <f t="shared" si="16"/>
        <v>13566.167500000001</v>
      </c>
      <c r="U285" s="50">
        <f t="shared" si="16"/>
        <v>6970.1374999999998</v>
      </c>
      <c r="V285" s="50">
        <f t="shared" si="16"/>
        <v>2856.4283333333333</v>
      </c>
      <c r="W285" s="50">
        <f t="shared" si="15"/>
        <v>1455.7025000000001</v>
      </c>
      <c r="X285" s="50">
        <f t="shared" si="15"/>
        <v>3406.4858333333336</v>
      </c>
      <c r="Y285" s="50">
        <f t="shared" si="15"/>
        <v>0</v>
      </c>
      <c r="Z285" s="50">
        <f t="shared" si="15"/>
        <v>0</v>
      </c>
      <c r="AA285" s="50">
        <f t="shared" si="15"/>
        <v>18604.834999999999</v>
      </c>
      <c r="AB285" s="53">
        <f t="shared" si="14"/>
        <v>46859.756666666668</v>
      </c>
      <c r="AC285" s="48" t="str">
        <f>VLOOKUP(ПРОДАЖИ!C:C,'ИЗ ОСНОВЫ НОМЕНКЛАТУР'!D:E,2,0)</f>
        <v>Кромочные материалы</v>
      </c>
      <c r="AD285" s="48" t="str">
        <f>VLOOKUP(C:C,'ИЗ ОСНОВЫ НОМЕНКЛАТУР'!D:F,3,0)</f>
        <v>Кромка ПВХ Китай</v>
      </c>
      <c r="AE285" s="48" t="str">
        <f>VLOOKUP(C:C,'ИЗ ОСНОВЫ НОМЕНКЛАТУР'!D:H,5,0)</f>
        <v>C</v>
      </c>
    </row>
    <row r="286" spans="1:31" ht="9.6" customHeight="1" x14ac:dyDescent="0.2">
      <c r="A286" s="45" t="s">
        <v>5</v>
      </c>
      <c r="B286" s="11"/>
      <c r="C286" s="11" t="s">
        <v>288</v>
      </c>
      <c r="D286" s="44">
        <v>1437</v>
      </c>
      <c r="E286" s="44">
        <v>0</v>
      </c>
      <c r="F286" s="48">
        <v>10</v>
      </c>
      <c r="G286" s="48">
        <v>0</v>
      </c>
      <c r="H286" s="44">
        <v>187</v>
      </c>
      <c r="I286" s="44">
        <v>1000</v>
      </c>
      <c r="J286" s="44">
        <v>100</v>
      </c>
      <c r="K286" s="48">
        <v>698</v>
      </c>
      <c r="L286" s="49">
        <v>120236.63</v>
      </c>
      <c r="M286" s="49">
        <v>0</v>
      </c>
      <c r="N286" s="10">
        <v>816.2</v>
      </c>
      <c r="O286" s="10">
        <v>0</v>
      </c>
      <c r="P286" s="10">
        <v>15416.66</v>
      </c>
      <c r="Q286" s="10">
        <v>81620</v>
      </c>
      <c r="R286" s="10">
        <v>8302.77</v>
      </c>
      <c r="S286" s="10">
        <v>57325.5</v>
      </c>
      <c r="T286" s="50">
        <f t="shared" si="16"/>
        <v>10019.719166666668</v>
      </c>
      <c r="U286" s="50">
        <f t="shared" si="16"/>
        <v>0</v>
      </c>
      <c r="V286" s="50">
        <f t="shared" si="16"/>
        <v>68.016666666666666</v>
      </c>
      <c r="W286" s="50">
        <f t="shared" si="15"/>
        <v>0</v>
      </c>
      <c r="X286" s="50">
        <f t="shared" si="15"/>
        <v>1284.7216666666666</v>
      </c>
      <c r="Y286" s="50">
        <f t="shared" si="15"/>
        <v>6801.666666666667</v>
      </c>
      <c r="Z286" s="50">
        <f t="shared" si="15"/>
        <v>691.89750000000004</v>
      </c>
      <c r="AA286" s="50">
        <f t="shared" si="15"/>
        <v>4777.125</v>
      </c>
      <c r="AB286" s="53">
        <f t="shared" si="14"/>
        <v>23643.146666666667</v>
      </c>
      <c r="AC286" s="48" t="str">
        <f>VLOOKUP(ПРОДАЖИ!C:C,'ИЗ ОСНОВЫ НОМЕНКЛАТУР'!D:E,2,0)</f>
        <v>Кромочные материалы</v>
      </c>
      <c r="AD286" s="48" t="str">
        <f>VLOOKUP(C:C,'ИЗ ОСНОВЫ НОМЕНКЛАТУР'!D:F,3,0)</f>
        <v>Кромка ПВХ Китай</v>
      </c>
      <c r="AE286" s="48" t="str">
        <f>VLOOKUP(C:C,'ИЗ ОСНОВЫ НОМЕНКЛАТУР'!D:H,5,0)</f>
        <v>C</v>
      </c>
    </row>
    <row r="287" spans="1:31" ht="9.6" customHeight="1" x14ac:dyDescent="0.2">
      <c r="A287" s="45" t="s">
        <v>5</v>
      </c>
      <c r="B287" s="11"/>
      <c r="C287" s="11" t="s">
        <v>289</v>
      </c>
      <c r="D287" s="44">
        <v>1442</v>
      </c>
      <c r="E287" s="44">
        <v>0</v>
      </c>
      <c r="F287" s="48">
        <v>328</v>
      </c>
      <c r="G287" s="48">
        <v>151</v>
      </c>
      <c r="H287" s="44">
        <v>682</v>
      </c>
      <c r="I287" s="44">
        <v>400</v>
      </c>
      <c r="J287" s="44">
        <v>100</v>
      </c>
      <c r="K287" s="48">
        <v>1665</v>
      </c>
      <c r="L287" s="49">
        <v>132514.96</v>
      </c>
      <c r="M287" s="49">
        <v>0</v>
      </c>
      <c r="N287" s="10">
        <v>30835.279999999999</v>
      </c>
      <c r="O287" s="10">
        <v>13837.64</v>
      </c>
      <c r="P287" s="10">
        <v>62643.82</v>
      </c>
      <c r="Q287" s="10">
        <v>36802.51</v>
      </c>
      <c r="R287" s="10">
        <v>9168.19</v>
      </c>
      <c r="S287" s="10">
        <v>152631.51</v>
      </c>
      <c r="T287" s="50">
        <f t="shared" si="16"/>
        <v>11042.913333333332</v>
      </c>
      <c r="U287" s="50">
        <f t="shared" si="16"/>
        <v>0</v>
      </c>
      <c r="V287" s="50">
        <f t="shared" si="16"/>
        <v>2569.6066666666666</v>
      </c>
      <c r="W287" s="50">
        <f t="shared" si="15"/>
        <v>1153.1366666666665</v>
      </c>
      <c r="X287" s="50">
        <f t="shared" si="15"/>
        <v>5220.3183333333336</v>
      </c>
      <c r="Y287" s="50">
        <f t="shared" si="15"/>
        <v>3066.8758333333335</v>
      </c>
      <c r="Z287" s="50">
        <f t="shared" si="15"/>
        <v>764.01583333333338</v>
      </c>
      <c r="AA287" s="50">
        <f t="shared" si="15"/>
        <v>12719.292500000001</v>
      </c>
      <c r="AB287" s="53">
        <f t="shared" si="14"/>
        <v>36536.159166666665</v>
      </c>
      <c r="AC287" s="48" t="str">
        <f>VLOOKUP(ПРОДАЖИ!C:C,'ИЗ ОСНОВЫ НОМЕНКЛАТУР'!D:E,2,0)</f>
        <v>Кромочные материалы</v>
      </c>
      <c r="AD287" s="48" t="str">
        <f>VLOOKUP(C:C,'ИЗ ОСНОВЫ НОМЕНКЛАТУР'!D:F,3,0)</f>
        <v>Кромка ПВХ Китай</v>
      </c>
      <c r="AE287" s="48" t="str">
        <f>VLOOKUP(C:C,'ИЗ ОСНОВЫ НОМЕНКЛАТУР'!D:H,5,0)</f>
        <v>C</v>
      </c>
    </row>
    <row r="288" spans="1:31" ht="9.6" customHeight="1" x14ac:dyDescent="0.2">
      <c r="A288" s="45" t="s">
        <v>5</v>
      </c>
      <c r="B288" s="11"/>
      <c r="C288" s="11" t="s">
        <v>290</v>
      </c>
      <c r="D288" s="44">
        <v>0</v>
      </c>
      <c r="E288" s="44">
        <v>3000</v>
      </c>
      <c r="F288" s="48">
        <v>0</v>
      </c>
      <c r="G288" s="48">
        <v>0</v>
      </c>
      <c r="H288" s="44">
        <v>0</v>
      </c>
      <c r="I288" s="44">
        <v>0</v>
      </c>
      <c r="J288" s="44">
        <v>0</v>
      </c>
      <c r="K288" s="48">
        <v>0</v>
      </c>
      <c r="L288" s="49">
        <v>0</v>
      </c>
      <c r="M288" s="49">
        <v>240000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50">
        <f t="shared" si="16"/>
        <v>0</v>
      </c>
      <c r="U288" s="50">
        <f t="shared" si="16"/>
        <v>20000</v>
      </c>
      <c r="V288" s="50">
        <f t="shared" si="16"/>
        <v>0</v>
      </c>
      <c r="W288" s="50">
        <f t="shared" si="15"/>
        <v>0</v>
      </c>
      <c r="X288" s="50">
        <f t="shared" si="15"/>
        <v>0</v>
      </c>
      <c r="Y288" s="50">
        <f t="shared" si="15"/>
        <v>0</v>
      </c>
      <c r="Z288" s="50">
        <f t="shared" si="15"/>
        <v>0</v>
      </c>
      <c r="AA288" s="50">
        <f t="shared" si="15"/>
        <v>0</v>
      </c>
      <c r="AB288" s="53">
        <f t="shared" si="14"/>
        <v>20000</v>
      </c>
      <c r="AC288" s="48" t="str">
        <f>VLOOKUP(ПРОДАЖИ!C:C,'ИЗ ОСНОВЫ НОМЕНКЛАТУР'!D:E,2,0)</f>
        <v>Кромочные материалы</v>
      </c>
      <c r="AD288" s="48" t="str">
        <f>VLOOKUP(C:C,'ИЗ ОСНОВЫ НОМЕНКЛАТУР'!D:F,3,0)</f>
        <v>Кромка ПВХ Китай</v>
      </c>
      <c r="AE288" s="48" t="str">
        <f>VLOOKUP(C:C,'ИЗ ОСНОВЫ НОМЕНКЛАТУР'!D:H,5,0)</f>
        <v>A</v>
      </c>
    </row>
    <row r="289" spans="1:31" ht="9.6" customHeight="1" x14ac:dyDescent="0.2">
      <c r="A289" s="45" t="s">
        <v>5</v>
      </c>
      <c r="B289" s="11"/>
      <c r="C289" s="11" t="s">
        <v>291</v>
      </c>
      <c r="D289" s="44">
        <v>467</v>
      </c>
      <c r="E289" s="44">
        <v>0</v>
      </c>
      <c r="F289" s="48">
        <v>124</v>
      </c>
      <c r="G289" s="48">
        <v>0</v>
      </c>
      <c r="H289" s="44">
        <v>370</v>
      </c>
      <c r="I289" s="44">
        <v>300</v>
      </c>
      <c r="J289" s="44">
        <v>0</v>
      </c>
      <c r="K289" s="48">
        <v>1849</v>
      </c>
      <c r="L289" s="49">
        <v>39081.29</v>
      </c>
      <c r="M289" s="49">
        <v>0</v>
      </c>
      <c r="N289" s="10">
        <v>10128.32</v>
      </c>
      <c r="O289" s="10">
        <v>0</v>
      </c>
      <c r="P289" s="10">
        <v>30221.599999999999</v>
      </c>
      <c r="Q289" s="10">
        <v>24504</v>
      </c>
      <c r="R289" s="10">
        <v>0</v>
      </c>
      <c r="S289" s="10">
        <v>153148.38</v>
      </c>
      <c r="T289" s="50">
        <f t="shared" si="16"/>
        <v>3256.7741666666666</v>
      </c>
      <c r="U289" s="50">
        <f t="shared" si="16"/>
        <v>0</v>
      </c>
      <c r="V289" s="50">
        <f t="shared" si="16"/>
        <v>844.02666666666664</v>
      </c>
      <c r="W289" s="50">
        <f t="shared" si="15"/>
        <v>0</v>
      </c>
      <c r="X289" s="50">
        <f t="shared" si="15"/>
        <v>2518.4666666666667</v>
      </c>
      <c r="Y289" s="50">
        <f t="shared" si="15"/>
        <v>2042</v>
      </c>
      <c r="Z289" s="50">
        <f t="shared" si="15"/>
        <v>0</v>
      </c>
      <c r="AA289" s="50">
        <f t="shared" si="15"/>
        <v>12762.365</v>
      </c>
      <c r="AB289" s="53">
        <f t="shared" si="14"/>
        <v>21423.6325</v>
      </c>
      <c r="AC289" s="48" t="str">
        <f>VLOOKUP(ПРОДАЖИ!C:C,'ИЗ ОСНОВЫ НОМЕНКЛАТУР'!D:E,2,0)</f>
        <v>Кромочные материалы</v>
      </c>
      <c r="AD289" s="48" t="str">
        <f>VLOOKUP(C:C,'ИЗ ОСНОВЫ НОМЕНКЛАТУР'!D:F,3,0)</f>
        <v>Кромка ПВХ Китай</v>
      </c>
      <c r="AE289" s="48" t="str">
        <f>VLOOKUP(C:C,'ИЗ ОСНОВЫ НОМЕНКЛАТУР'!D:H,5,0)</f>
        <v>C</v>
      </c>
    </row>
    <row r="290" spans="1:31" ht="9.6" customHeight="1" x14ac:dyDescent="0.2">
      <c r="A290" s="45" t="s">
        <v>5</v>
      </c>
      <c r="B290" s="11"/>
      <c r="C290" s="11" t="s">
        <v>292</v>
      </c>
      <c r="D290" s="44">
        <v>2282</v>
      </c>
      <c r="E290" s="44">
        <v>800</v>
      </c>
      <c r="F290" s="48">
        <v>524</v>
      </c>
      <c r="G290" s="48">
        <v>50</v>
      </c>
      <c r="H290" s="44">
        <v>893</v>
      </c>
      <c r="I290" s="44">
        <v>100</v>
      </c>
      <c r="J290" s="44">
        <v>0</v>
      </c>
      <c r="K290" s="48">
        <v>258</v>
      </c>
      <c r="L290" s="49">
        <v>209506.99</v>
      </c>
      <c r="M290" s="49">
        <v>73404.58</v>
      </c>
      <c r="N290" s="10">
        <v>48742.48</v>
      </c>
      <c r="O290" s="10">
        <v>4493</v>
      </c>
      <c r="P290" s="10">
        <v>82721.539999999994</v>
      </c>
      <c r="Q290" s="10">
        <v>9234.7999999999993</v>
      </c>
      <c r="R290" s="10">
        <v>0</v>
      </c>
      <c r="S290" s="10">
        <v>23949.61</v>
      </c>
      <c r="T290" s="50">
        <f t="shared" si="16"/>
        <v>17458.915833333333</v>
      </c>
      <c r="U290" s="50">
        <f t="shared" si="16"/>
        <v>6117.0483333333332</v>
      </c>
      <c r="V290" s="50">
        <f t="shared" si="16"/>
        <v>4061.8733333333334</v>
      </c>
      <c r="W290" s="50">
        <f t="shared" si="15"/>
        <v>374.41666666666669</v>
      </c>
      <c r="X290" s="50">
        <f t="shared" si="15"/>
        <v>6893.4616666666661</v>
      </c>
      <c r="Y290" s="50">
        <f t="shared" si="15"/>
        <v>769.56666666666661</v>
      </c>
      <c r="Z290" s="50">
        <f t="shared" si="15"/>
        <v>0</v>
      </c>
      <c r="AA290" s="50">
        <f t="shared" si="15"/>
        <v>1995.8008333333335</v>
      </c>
      <c r="AB290" s="53">
        <f t="shared" si="14"/>
        <v>37671.083333333336</v>
      </c>
      <c r="AC290" s="48" t="str">
        <f>VLOOKUP(ПРОДАЖИ!C:C,'ИЗ ОСНОВЫ НОМЕНКЛАТУР'!D:E,2,0)</f>
        <v>Кромочные материалы</v>
      </c>
      <c r="AD290" s="48" t="str">
        <f>VLOOKUP(C:C,'ИЗ ОСНОВЫ НОМЕНКЛАТУР'!D:F,3,0)</f>
        <v>Кромка ПВХ Китай</v>
      </c>
      <c r="AE290" s="48" t="str">
        <f>VLOOKUP(C:C,'ИЗ ОСНОВЫ НОМЕНКЛАТУР'!D:H,5,0)</f>
        <v>C</v>
      </c>
    </row>
    <row r="291" spans="1:31" ht="9.6" customHeight="1" x14ac:dyDescent="0.2">
      <c r="A291" s="45" t="s">
        <v>5</v>
      </c>
      <c r="B291" s="11"/>
      <c r="C291" s="11" t="s">
        <v>293</v>
      </c>
      <c r="D291" s="44">
        <v>980</v>
      </c>
      <c r="E291" s="44">
        <v>0</v>
      </c>
      <c r="F291" s="48">
        <v>521</v>
      </c>
      <c r="G291" s="48">
        <v>23</v>
      </c>
      <c r="H291" s="44">
        <v>187</v>
      </c>
      <c r="I291" s="44">
        <v>1600</v>
      </c>
      <c r="J291" s="44">
        <v>0</v>
      </c>
      <c r="K291" s="48">
        <v>1560</v>
      </c>
      <c r="L291" s="49">
        <v>79642.960000000006</v>
      </c>
      <c r="M291" s="49">
        <v>0</v>
      </c>
      <c r="N291" s="10">
        <v>59541.66</v>
      </c>
      <c r="O291" s="10">
        <v>1912.34</v>
      </c>
      <c r="P291" s="10">
        <v>18187.650000000001</v>
      </c>
      <c r="Q291" s="10">
        <v>133010.57999999999</v>
      </c>
      <c r="R291" s="10">
        <v>0</v>
      </c>
      <c r="S291" s="10">
        <v>121951.08</v>
      </c>
      <c r="T291" s="50">
        <f t="shared" si="16"/>
        <v>6636.9133333333339</v>
      </c>
      <c r="U291" s="50">
        <f t="shared" si="16"/>
        <v>0</v>
      </c>
      <c r="V291" s="50">
        <f t="shared" si="16"/>
        <v>4961.8050000000003</v>
      </c>
      <c r="W291" s="50">
        <f t="shared" si="15"/>
        <v>159.36166666666665</v>
      </c>
      <c r="X291" s="50">
        <f t="shared" si="15"/>
        <v>1515.6375</v>
      </c>
      <c r="Y291" s="50">
        <f t="shared" si="15"/>
        <v>11084.214999999998</v>
      </c>
      <c r="Z291" s="50">
        <f t="shared" si="15"/>
        <v>0</v>
      </c>
      <c r="AA291" s="50">
        <f t="shared" si="15"/>
        <v>10162.59</v>
      </c>
      <c r="AB291" s="53">
        <f t="shared" si="14"/>
        <v>34520.522499999999</v>
      </c>
      <c r="AC291" s="48" t="str">
        <f>VLOOKUP(ПРОДАЖИ!C:C,'ИЗ ОСНОВЫ НОМЕНКЛАТУР'!D:E,2,0)</f>
        <v>Кромочные материалы</v>
      </c>
      <c r="AD291" s="48" t="str">
        <f>VLOOKUP(C:C,'ИЗ ОСНОВЫ НОМЕНКЛАТУР'!D:F,3,0)</f>
        <v>Кромка ПВХ Китай</v>
      </c>
      <c r="AE291" s="48" t="str">
        <f>VLOOKUP(C:C,'ИЗ ОСНОВЫ НОМЕНКЛАТУР'!D:H,5,0)</f>
        <v>C</v>
      </c>
    </row>
    <row r="292" spans="1:31" ht="9.6" customHeight="1" x14ac:dyDescent="0.2">
      <c r="A292" s="45" t="s">
        <v>5</v>
      </c>
      <c r="B292" s="11"/>
      <c r="C292" s="11" t="s">
        <v>294</v>
      </c>
      <c r="D292" s="44">
        <v>1594</v>
      </c>
      <c r="E292" s="44">
        <v>600</v>
      </c>
      <c r="F292" s="48">
        <v>2015</v>
      </c>
      <c r="G292" s="48">
        <v>57</v>
      </c>
      <c r="H292" s="44">
        <v>312</v>
      </c>
      <c r="I292" s="44">
        <v>0</v>
      </c>
      <c r="J292" s="44">
        <v>0</v>
      </c>
      <c r="K292" s="48">
        <v>35</v>
      </c>
      <c r="L292" s="49">
        <v>149065</v>
      </c>
      <c r="M292" s="49">
        <v>55431.94</v>
      </c>
      <c r="N292" s="10">
        <v>186853.98</v>
      </c>
      <c r="O292" s="10">
        <v>6328.14</v>
      </c>
      <c r="P292" s="10">
        <v>29700.58</v>
      </c>
      <c r="Q292" s="10">
        <v>0</v>
      </c>
      <c r="R292" s="10">
        <v>0</v>
      </c>
      <c r="S292" s="10">
        <v>3207.4</v>
      </c>
      <c r="T292" s="50">
        <f t="shared" si="16"/>
        <v>12422.083333333334</v>
      </c>
      <c r="U292" s="50">
        <f t="shared" si="16"/>
        <v>4619.3283333333338</v>
      </c>
      <c r="V292" s="50">
        <f t="shared" si="16"/>
        <v>15571.165000000001</v>
      </c>
      <c r="W292" s="50">
        <f t="shared" si="15"/>
        <v>527.34500000000003</v>
      </c>
      <c r="X292" s="50">
        <f t="shared" si="15"/>
        <v>2475.0483333333336</v>
      </c>
      <c r="Y292" s="50">
        <f t="shared" si="15"/>
        <v>0</v>
      </c>
      <c r="Z292" s="50">
        <f t="shared" si="15"/>
        <v>0</v>
      </c>
      <c r="AA292" s="50">
        <f t="shared" si="15"/>
        <v>267.28333333333336</v>
      </c>
      <c r="AB292" s="53">
        <f t="shared" si="14"/>
        <v>35882.253333333334</v>
      </c>
      <c r="AC292" s="48" t="str">
        <f>VLOOKUP(ПРОДАЖИ!C:C,'ИЗ ОСНОВЫ НОМЕНКЛАТУР'!D:E,2,0)</f>
        <v>Кромочные материалы</v>
      </c>
      <c r="AD292" s="48" t="str">
        <f>VLOOKUP(C:C,'ИЗ ОСНОВЫ НОМЕНКЛАТУР'!D:F,3,0)</f>
        <v>Кромка ПВХ Китай</v>
      </c>
      <c r="AE292" s="48" t="str">
        <f>VLOOKUP(C:C,'ИЗ ОСНОВЫ НОМЕНКЛАТУР'!D:H,5,0)</f>
        <v>C</v>
      </c>
    </row>
    <row r="293" spans="1:31" ht="9.6" customHeight="1" x14ac:dyDescent="0.2">
      <c r="A293" s="45" t="s">
        <v>5</v>
      </c>
      <c r="B293" s="11"/>
      <c r="C293" s="11" t="s">
        <v>295</v>
      </c>
      <c r="D293" s="44">
        <v>2831</v>
      </c>
      <c r="E293" s="44">
        <v>0</v>
      </c>
      <c r="F293" s="48">
        <v>356.5</v>
      </c>
      <c r="G293" s="48">
        <v>0</v>
      </c>
      <c r="H293" s="44">
        <v>120</v>
      </c>
      <c r="I293" s="44">
        <v>0</v>
      </c>
      <c r="J293" s="44">
        <v>0</v>
      </c>
      <c r="K293" s="48">
        <v>0</v>
      </c>
      <c r="L293" s="49">
        <v>244164.46</v>
      </c>
      <c r="M293" s="49">
        <v>0</v>
      </c>
      <c r="N293" s="10">
        <v>30402.32</v>
      </c>
      <c r="O293" s="10">
        <v>0</v>
      </c>
      <c r="P293" s="10">
        <v>11081.3</v>
      </c>
      <c r="Q293" s="10">
        <v>0</v>
      </c>
      <c r="R293" s="10">
        <v>0</v>
      </c>
      <c r="S293" s="10">
        <v>0</v>
      </c>
      <c r="T293" s="50">
        <f t="shared" si="16"/>
        <v>20347.038333333334</v>
      </c>
      <c r="U293" s="50">
        <f t="shared" si="16"/>
        <v>0</v>
      </c>
      <c r="V293" s="50">
        <f t="shared" si="16"/>
        <v>2533.5266666666666</v>
      </c>
      <c r="W293" s="50">
        <f t="shared" si="15"/>
        <v>0</v>
      </c>
      <c r="X293" s="50">
        <f t="shared" si="15"/>
        <v>923.44166666666661</v>
      </c>
      <c r="Y293" s="50">
        <f t="shared" si="15"/>
        <v>0</v>
      </c>
      <c r="Z293" s="50">
        <f t="shared" si="15"/>
        <v>0</v>
      </c>
      <c r="AA293" s="50">
        <f t="shared" si="15"/>
        <v>0</v>
      </c>
      <c r="AB293" s="53">
        <f t="shared" si="14"/>
        <v>23804.006666666668</v>
      </c>
      <c r="AC293" s="48" t="str">
        <f>VLOOKUP(ПРОДАЖИ!C:C,'ИЗ ОСНОВЫ НОМЕНКЛАТУР'!D:E,2,0)</f>
        <v>Кромочные материалы</v>
      </c>
      <c r="AD293" s="48" t="str">
        <f>VLOOKUP(C:C,'ИЗ ОСНОВЫ НОМЕНКЛАТУР'!D:F,3,0)</f>
        <v>Кромка ПВХ Китай</v>
      </c>
      <c r="AE293" s="48" t="str">
        <f>VLOOKUP(C:C,'ИЗ ОСНОВЫ НОМЕНКЛАТУР'!D:H,5,0)</f>
        <v>C</v>
      </c>
    </row>
    <row r="294" spans="1:31" ht="9.6" customHeight="1" x14ac:dyDescent="0.2">
      <c r="A294" s="45" t="s">
        <v>5</v>
      </c>
      <c r="B294" s="11"/>
      <c r="C294" s="11" t="s">
        <v>296</v>
      </c>
      <c r="D294" s="44">
        <v>366</v>
      </c>
      <c r="E294" s="44">
        <v>2000</v>
      </c>
      <c r="F294" s="48">
        <v>167</v>
      </c>
      <c r="G294" s="48">
        <v>0</v>
      </c>
      <c r="H294" s="44">
        <v>180</v>
      </c>
      <c r="I294" s="44">
        <v>200</v>
      </c>
      <c r="J294" s="44">
        <v>0</v>
      </c>
      <c r="K294" s="48">
        <v>600</v>
      </c>
      <c r="L294" s="49">
        <v>30541.11</v>
      </c>
      <c r="M294" s="49">
        <v>181248</v>
      </c>
      <c r="N294" s="10">
        <v>13622.19</v>
      </c>
      <c r="O294" s="10">
        <v>0</v>
      </c>
      <c r="P294" s="10">
        <v>14682.6</v>
      </c>
      <c r="Q294" s="10">
        <v>16314</v>
      </c>
      <c r="R294" s="10">
        <v>0</v>
      </c>
      <c r="S294" s="10">
        <v>48942</v>
      </c>
      <c r="T294" s="50">
        <f t="shared" si="16"/>
        <v>2545.0925000000002</v>
      </c>
      <c r="U294" s="50">
        <f t="shared" si="16"/>
        <v>15104</v>
      </c>
      <c r="V294" s="50">
        <f t="shared" si="16"/>
        <v>1135.1825000000001</v>
      </c>
      <c r="W294" s="50">
        <f t="shared" si="15"/>
        <v>0</v>
      </c>
      <c r="X294" s="50">
        <f t="shared" si="15"/>
        <v>1223.55</v>
      </c>
      <c r="Y294" s="50">
        <f t="shared" si="15"/>
        <v>1359.5</v>
      </c>
      <c r="Z294" s="50">
        <f t="shared" si="15"/>
        <v>0</v>
      </c>
      <c r="AA294" s="50">
        <f t="shared" si="15"/>
        <v>4078.5</v>
      </c>
      <c r="AB294" s="53">
        <f t="shared" si="14"/>
        <v>25445.824999999997</v>
      </c>
      <c r="AC294" s="48" t="str">
        <f>VLOOKUP(ПРОДАЖИ!C:C,'ИЗ ОСНОВЫ НОМЕНКЛАТУР'!D:E,2,0)</f>
        <v>Кромочные материалы</v>
      </c>
      <c r="AD294" s="48" t="str">
        <f>VLOOKUP(C:C,'ИЗ ОСНОВЫ НОМЕНКЛАТУР'!D:F,3,0)</f>
        <v>Кромка ПВХ Китай</v>
      </c>
      <c r="AE294" s="48" t="str">
        <f>VLOOKUP(C:C,'ИЗ ОСНОВЫ НОМЕНКЛАТУР'!D:H,5,0)</f>
        <v>C</v>
      </c>
    </row>
    <row r="295" spans="1:31" ht="9.6" customHeight="1" x14ac:dyDescent="0.2">
      <c r="A295" s="45" t="s">
        <v>5</v>
      </c>
      <c r="B295" s="11"/>
      <c r="C295" s="11" t="s">
        <v>297</v>
      </c>
      <c r="D295" s="44">
        <v>1065</v>
      </c>
      <c r="E295" s="44">
        <v>600</v>
      </c>
      <c r="F295" s="48">
        <v>558</v>
      </c>
      <c r="G295" s="48">
        <v>900</v>
      </c>
      <c r="H295" s="44">
        <v>149</v>
      </c>
      <c r="I295" s="44">
        <v>0</v>
      </c>
      <c r="J295" s="44">
        <v>100</v>
      </c>
      <c r="K295" s="48">
        <v>1047</v>
      </c>
      <c r="L295" s="49">
        <v>98842.64</v>
      </c>
      <c r="M295" s="49">
        <v>56166</v>
      </c>
      <c r="N295" s="10">
        <v>53215.85</v>
      </c>
      <c r="O295" s="10">
        <v>84249</v>
      </c>
      <c r="P295" s="10">
        <v>13859.98</v>
      </c>
      <c r="Q295" s="10">
        <v>0</v>
      </c>
      <c r="R295" s="10">
        <v>9739</v>
      </c>
      <c r="S295" s="10">
        <v>98352.04</v>
      </c>
      <c r="T295" s="50">
        <f t="shared" si="16"/>
        <v>8236.8866666666672</v>
      </c>
      <c r="U295" s="50">
        <f t="shared" si="16"/>
        <v>4680.5</v>
      </c>
      <c r="V295" s="50">
        <f t="shared" si="16"/>
        <v>4434.6541666666662</v>
      </c>
      <c r="W295" s="50">
        <f t="shared" si="15"/>
        <v>7020.75</v>
      </c>
      <c r="X295" s="50">
        <f t="shared" si="15"/>
        <v>1154.9983333333332</v>
      </c>
      <c r="Y295" s="50">
        <f t="shared" si="15"/>
        <v>0</v>
      </c>
      <c r="Z295" s="50">
        <f t="shared" si="15"/>
        <v>811.58333333333337</v>
      </c>
      <c r="AA295" s="50">
        <f t="shared" si="15"/>
        <v>8196.0033333333322</v>
      </c>
      <c r="AB295" s="53">
        <f t="shared" si="14"/>
        <v>34535.375833333332</v>
      </c>
      <c r="AC295" s="48" t="str">
        <f>VLOOKUP(ПРОДАЖИ!C:C,'ИЗ ОСНОВЫ НОМЕНКЛАТУР'!D:E,2,0)</f>
        <v>Кромочные материалы</v>
      </c>
      <c r="AD295" s="48" t="str">
        <f>VLOOKUP(C:C,'ИЗ ОСНОВЫ НОМЕНКЛАТУР'!D:F,3,0)</f>
        <v>Кромка ПВХ Китай</v>
      </c>
      <c r="AE295" s="48" t="str">
        <f>VLOOKUP(C:C,'ИЗ ОСНОВЫ НОМЕНКЛАТУР'!D:H,5,0)</f>
        <v>C</v>
      </c>
    </row>
    <row r="296" spans="1:31" ht="9.6" customHeight="1" x14ac:dyDescent="0.2">
      <c r="A296" s="45" t="s">
        <v>5</v>
      </c>
      <c r="B296" s="11"/>
      <c r="C296" s="11" t="s">
        <v>298</v>
      </c>
      <c r="D296" s="44">
        <v>1357</v>
      </c>
      <c r="E296" s="44">
        <v>0</v>
      </c>
      <c r="F296" s="48">
        <v>700</v>
      </c>
      <c r="G296" s="48">
        <v>0</v>
      </c>
      <c r="H296" s="44">
        <v>95</v>
      </c>
      <c r="I296" s="44">
        <v>0</v>
      </c>
      <c r="J296" s="44">
        <v>0</v>
      </c>
      <c r="K296" s="48">
        <v>446</v>
      </c>
      <c r="L296" s="49">
        <v>111127.52</v>
      </c>
      <c r="M296" s="49">
        <v>0</v>
      </c>
      <c r="N296" s="10">
        <v>57099</v>
      </c>
      <c r="O296" s="10">
        <v>0</v>
      </c>
      <c r="P296" s="10">
        <v>7749.15</v>
      </c>
      <c r="Q296" s="10">
        <v>0</v>
      </c>
      <c r="R296" s="10">
        <v>0</v>
      </c>
      <c r="S296" s="10">
        <v>36380.22</v>
      </c>
      <c r="T296" s="50">
        <f t="shared" si="16"/>
        <v>9260.626666666667</v>
      </c>
      <c r="U296" s="50">
        <f t="shared" si="16"/>
        <v>0</v>
      </c>
      <c r="V296" s="50">
        <f t="shared" si="16"/>
        <v>4758.25</v>
      </c>
      <c r="W296" s="50">
        <f t="shared" si="15"/>
        <v>0</v>
      </c>
      <c r="X296" s="50">
        <f t="shared" si="15"/>
        <v>645.76249999999993</v>
      </c>
      <c r="Y296" s="50">
        <f t="shared" si="15"/>
        <v>0</v>
      </c>
      <c r="Z296" s="50">
        <f t="shared" si="15"/>
        <v>0</v>
      </c>
      <c r="AA296" s="50">
        <f t="shared" si="15"/>
        <v>3031.6849999999999</v>
      </c>
      <c r="AB296" s="53">
        <f t="shared" si="14"/>
        <v>17696.324166666669</v>
      </c>
      <c r="AC296" s="48" t="str">
        <f>VLOOKUP(ПРОДАЖИ!C:C,'ИЗ ОСНОВЫ НОМЕНКЛАТУР'!D:E,2,0)</f>
        <v>Кромочные материалы</v>
      </c>
      <c r="AD296" s="48" t="str">
        <f>VLOOKUP(C:C,'ИЗ ОСНОВЫ НОМЕНКЛАТУР'!D:F,3,0)</f>
        <v>Кромка ПВХ Китай</v>
      </c>
      <c r="AE296" s="48" t="str">
        <f>VLOOKUP(C:C,'ИЗ ОСНОВЫ НОМЕНКЛАТУР'!D:H,5,0)</f>
        <v>C</v>
      </c>
    </row>
    <row r="297" spans="1:31" ht="9.6" customHeight="1" x14ac:dyDescent="0.2">
      <c r="A297" s="45" t="s">
        <v>5</v>
      </c>
      <c r="B297" s="11"/>
      <c r="C297" s="11" t="s">
        <v>299</v>
      </c>
      <c r="D297" s="44">
        <v>1292</v>
      </c>
      <c r="E297" s="44">
        <v>500</v>
      </c>
      <c r="F297" s="48">
        <v>810</v>
      </c>
      <c r="G297" s="48">
        <v>0</v>
      </c>
      <c r="H297" s="44">
        <v>150</v>
      </c>
      <c r="I297" s="44">
        <v>0</v>
      </c>
      <c r="J297" s="44">
        <v>0</v>
      </c>
      <c r="K297" s="48">
        <v>207</v>
      </c>
      <c r="L297" s="49">
        <v>108098.78</v>
      </c>
      <c r="M297" s="49">
        <v>42211.92</v>
      </c>
      <c r="N297" s="10">
        <v>66071.7</v>
      </c>
      <c r="O297" s="10">
        <v>0</v>
      </c>
      <c r="P297" s="10">
        <v>12493.14</v>
      </c>
      <c r="Q297" s="10">
        <v>0</v>
      </c>
      <c r="R297" s="10">
        <v>0</v>
      </c>
      <c r="S297" s="10">
        <v>16884.990000000002</v>
      </c>
      <c r="T297" s="50">
        <f t="shared" si="16"/>
        <v>9008.2316666666666</v>
      </c>
      <c r="U297" s="50">
        <f t="shared" si="16"/>
        <v>3517.66</v>
      </c>
      <c r="V297" s="50">
        <f t="shared" si="16"/>
        <v>5505.9749999999995</v>
      </c>
      <c r="W297" s="50">
        <f t="shared" si="15"/>
        <v>0</v>
      </c>
      <c r="X297" s="50">
        <f t="shared" si="15"/>
        <v>1041.095</v>
      </c>
      <c r="Y297" s="50">
        <f t="shared" si="15"/>
        <v>0</v>
      </c>
      <c r="Z297" s="50">
        <f t="shared" si="15"/>
        <v>0</v>
      </c>
      <c r="AA297" s="50">
        <f t="shared" si="15"/>
        <v>1407.0825000000002</v>
      </c>
      <c r="AB297" s="53">
        <f t="shared" si="14"/>
        <v>20480.044166666667</v>
      </c>
      <c r="AC297" s="48" t="str">
        <f>VLOOKUP(ПРОДАЖИ!C:C,'ИЗ ОСНОВЫ НОМЕНКЛАТУР'!D:E,2,0)</f>
        <v>Кромочные материалы</v>
      </c>
      <c r="AD297" s="48" t="str">
        <f>VLOOKUP(C:C,'ИЗ ОСНОВЫ НОМЕНКЛАТУР'!D:F,3,0)</f>
        <v>Кромка ПВХ Китай</v>
      </c>
      <c r="AE297" s="48" t="str">
        <f>VLOOKUP(C:C,'ИЗ ОСНОВЫ НОМЕНКЛАТУР'!D:H,5,0)</f>
        <v>C</v>
      </c>
    </row>
    <row r="298" spans="1:31" ht="9.6" customHeight="1" x14ac:dyDescent="0.2">
      <c r="A298" s="45" t="s">
        <v>5</v>
      </c>
      <c r="B298" s="11"/>
      <c r="C298" s="11" t="s">
        <v>300</v>
      </c>
      <c r="D298" s="44">
        <v>960</v>
      </c>
      <c r="E298" s="44">
        <v>500</v>
      </c>
      <c r="F298" s="48">
        <v>823</v>
      </c>
      <c r="G298" s="48">
        <v>92</v>
      </c>
      <c r="H298" s="44">
        <v>392</v>
      </c>
      <c r="I298" s="44">
        <v>600</v>
      </c>
      <c r="J298" s="44">
        <v>0</v>
      </c>
      <c r="K298" s="48">
        <v>196</v>
      </c>
      <c r="L298" s="49">
        <v>91670.25</v>
      </c>
      <c r="M298" s="49">
        <v>47450.61</v>
      </c>
      <c r="N298" s="10">
        <v>78032.81</v>
      </c>
      <c r="O298" s="10">
        <v>9498.0499999999993</v>
      </c>
      <c r="P298" s="10">
        <v>36603.68</v>
      </c>
      <c r="Q298" s="10">
        <v>55619.02</v>
      </c>
      <c r="R298" s="10">
        <v>0</v>
      </c>
      <c r="S298" s="10">
        <v>17436.16</v>
      </c>
      <c r="T298" s="50">
        <f t="shared" si="16"/>
        <v>7639.1875</v>
      </c>
      <c r="U298" s="50">
        <f t="shared" si="16"/>
        <v>3954.2175000000002</v>
      </c>
      <c r="V298" s="50">
        <f t="shared" si="16"/>
        <v>6502.7341666666662</v>
      </c>
      <c r="W298" s="50">
        <f t="shared" si="15"/>
        <v>791.50416666666661</v>
      </c>
      <c r="X298" s="50">
        <f t="shared" si="15"/>
        <v>3050.3066666666668</v>
      </c>
      <c r="Y298" s="50">
        <f t="shared" si="15"/>
        <v>4634.9183333333331</v>
      </c>
      <c r="Z298" s="50">
        <f t="shared" si="15"/>
        <v>0</v>
      </c>
      <c r="AA298" s="50">
        <f t="shared" si="15"/>
        <v>1453.0133333333333</v>
      </c>
      <c r="AB298" s="53">
        <f t="shared" si="14"/>
        <v>28025.881666666664</v>
      </c>
      <c r="AC298" s="48" t="str">
        <f>VLOOKUP(ПРОДАЖИ!C:C,'ИЗ ОСНОВЫ НОМЕНКЛАТУР'!D:E,2,0)</f>
        <v>Кромочные материалы</v>
      </c>
      <c r="AD298" s="48" t="str">
        <f>VLOOKUP(C:C,'ИЗ ОСНОВЫ НОМЕНКЛАТУР'!D:F,3,0)</f>
        <v>Кромка ПВХ Китай</v>
      </c>
      <c r="AE298" s="48" t="str">
        <f>VLOOKUP(C:C,'ИЗ ОСНОВЫ НОМЕНКЛАТУР'!D:H,5,0)</f>
        <v>C</v>
      </c>
    </row>
    <row r="299" spans="1:31" ht="9.6" customHeight="1" x14ac:dyDescent="0.2">
      <c r="A299" s="45" t="s">
        <v>5</v>
      </c>
      <c r="B299" s="11"/>
      <c r="C299" s="11" t="s">
        <v>301</v>
      </c>
      <c r="D299" s="44">
        <v>1098</v>
      </c>
      <c r="E299" s="44">
        <v>0</v>
      </c>
      <c r="F299" s="48">
        <v>118</v>
      </c>
      <c r="G299" s="48">
        <v>0</v>
      </c>
      <c r="H299" s="44">
        <v>722</v>
      </c>
      <c r="I299" s="44">
        <v>120</v>
      </c>
      <c r="J299" s="44">
        <v>0</v>
      </c>
      <c r="K299" s="48">
        <v>482</v>
      </c>
      <c r="L299" s="49">
        <v>100451.45</v>
      </c>
      <c r="M299" s="49">
        <v>0</v>
      </c>
      <c r="N299" s="10">
        <v>11355.14</v>
      </c>
      <c r="O299" s="10">
        <v>0</v>
      </c>
      <c r="P299" s="10">
        <v>61572.160000000003</v>
      </c>
      <c r="Q299" s="10">
        <v>10233.6</v>
      </c>
      <c r="R299" s="10">
        <v>0</v>
      </c>
      <c r="S299" s="10">
        <v>41104.959999999999</v>
      </c>
      <c r="T299" s="50">
        <f t="shared" si="16"/>
        <v>8370.9541666666664</v>
      </c>
      <c r="U299" s="50">
        <f t="shared" si="16"/>
        <v>0</v>
      </c>
      <c r="V299" s="50">
        <f t="shared" si="16"/>
        <v>946.26166666666666</v>
      </c>
      <c r="W299" s="50">
        <f t="shared" si="15"/>
        <v>0</v>
      </c>
      <c r="X299" s="50">
        <f t="shared" si="15"/>
        <v>5131.0133333333333</v>
      </c>
      <c r="Y299" s="50">
        <f t="shared" si="15"/>
        <v>852.80000000000007</v>
      </c>
      <c r="Z299" s="50">
        <f t="shared" si="15"/>
        <v>0</v>
      </c>
      <c r="AA299" s="50">
        <f t="shared" si="15"/>
        <v>3425.4133333333334</v>
      </c>
      <c r="AB299" s="53">
        <f t="shared" si="14"/>
        <v>18726.442500000001</v>
      </c>
      <c r="AC299" s="48" t="str">
        <f>VLOOKUP(ПРОДАЖИ!C:C,'ИЗ ОСНОВЫ НОМЕНКЛАТУР'!D:E,2,0)</f>
        <v>Кромочные материалы</v>
      </c>
      <c r="AD299" s="48" t="str">
        <f>VLOOKUP(C:C,'ИЗ ОСНОВЫ НОМЕНКЛАТУР'!D:F,3,0)</f>
        <v>Кромка ПВХ Китай</v>
      </c>
      <c r="AE299" s="48" t="str">
        <f>VLOOKUP(C:C,'ИЗ ОСНОВЫ НОМЕНКЛАТУР'!D:H,5,0)</f>
        <v>C</v>
      </c>
    </row>
    <row r="300" spans="1:31" ht="9.6" customHeight="1" x14ac:dyDescent="0.2">
      <c r="A300" s="45" t="s">
        <v>5</v>
      </c>
      <c r="B300" s="11"/>
      <c r="C300" s="11" t="s">
        <v>302</v>
      </c>
      <c r="D300" s="44">
        <v>1166</v>
      </c>
      <c r="E300" s="44">
        <v>0</v>
      </c>
      <c r="F300" s="48">
        <v>311</v>
      </c>
      <c r="G300" s="48">
        <v>0</v>
      </c>
      <c r="H300" s="44">
        <v>386</v>
      </c>
      <c r="I300" s="44">
        <v>0</v>
      </c>
      <c r="J300" s="44">
        <v>0</v>
      </c>
      <c r="K300" s="48">
        <v>1118</v>
      </c>
      <c r="L300" s="49">
        <v>109509.32</v>
      </c>
      <c r="M300" s="49">
        <v>0</v>
      </c>
      <c r="N300" s="10">
        <v>30849.46</v>
      </c>
      <c r="O300" s="10">
        <v>0</v>
      </c>
      <c r="P300" s="10">
        <v>35556.550000000003</v>
      </c>
      <c r="Q300" s="10">
        <v>0</v>
      </c>
      <c r="R300" s="10">
        <v>0</v>
      </c>
      <c r="S300" s="10">
        <v>102429.58</v>
      </c>
      <c r="T300" s="50">
        <f t="shared" si="16"/>
        <v>9125.7766666666666</v>
      </c>
      <c r="U300" s="50">
        <f t="shared" si="16"/>
        <v>0</v>
      </c>
      <c r="V300" s="50">
        <f t="shared" si="16"/>
        <v>2570.7883333333334</v>
      </c>
      <c r="W300" s="50">
        <f t="shared" si="15"/>
        <v>0</v>
      </c>
      <c r="X300" s="50">
        <f t="shared" si="15"/>
        <v>2963.0458333333336</v>
      </c>
      <c r="Y300" s="50">
        <f t="shared" si="15"/>
        <v>0</v>
      </c>
      <c r="Z300" s="50">
        <f t="shared" si="15"/>
        <v>0</v>
      </c>
      <c r="AA300" s="50">
        <f t="shared" si="15"/>
        <v>8535.7983333333341</v>
      </c>
      <c r="AB300" s="53">
        <f t="shared" si="14"/>
        <v>23195.409166666668</v>
      </c>
      <c r="AC300" s="48" t="str">
        <f>VLOOKUP(ПРОДАЖИ!C:C,'ИЗ ОСНОВЫ НОМЕНКЛАТУР'!D:E,2,0)</f>
        <v>Кромочные материалы</v>
      </c>
      <c r="AD300" s="48" t="str">
        <f>VLOOKUP(C:C,'ИЗ ОСНОВЫ НОМЕНКЛАТУР'!D:F,3,0)</f>
        <v>Кромка ПВХ Китай</v>
      </c>
      <c r="AE300" s="48" t="str">
        <f>VLOOKUP(C:C,'ИЗ ОСНОВЫ НОМЕНКЛАТУР'!D:H,5,0)</f>
        <v>C</v>
      </c>
    </row>
    <row r="301" spans="1:31" ht="9.6" customHeight="1" x14ac:dyDescent="0.2">
      <c r="A301" s="45" t="s">
        <v>5</v>
      </c>
      <c r="B301" s="11"/>
      <c r="C301" s="11" t="s">
        <v>303</v>
      </c>
      <c r="D301" s="44">
        <v>1470</v>
      </c>
      <c r="E301" s="44">
        <v>500</v>
      </c>
      <c r="F301" s="48">
        <v>69</v>
      </c>
      <c r="G301" s="48">
        <v>0</v>
      </c>
      <c r="H301" s="44">
        <v>260</v>
      </c>
      <c r="I301" s="44">
        <v>0</v>
      </c>
      <c r="J301" s="44">
        <v>0</v>
      </c>
      <c r="K301" s="48">
        <v>260</v>
      </c>
      <c r="L301" s="49">
        <v>116925.93</v>
      </c>
      <c r="M301" s="49">
        <v>39351.089999999997</v>
      </c>
      <c r="N301" s="10">
        <v>5367.23</v>
      </c>
      <c r="O301" s="10">
        <v>0</v>
      </c>
      <c r="P301" s="10">
        <v>20387.419999999998</v>
      </c>
      <c r="Q301" s="10">
        <v>0</v>
      </c>
      <c r="R301" s="10">
        <v>0</v>
      </c>
      <c r="S301" s="10">
        <v>21304.400000000001</v>
      </c>
      <c r="T301" s="50">
        <f t="shared" si="16"/>
        <v>9743.8274999999994</v>
      </c>
      <c r="U301" s="50">
        <f t="shared" si="16"/>
        <v>3279.2574999999997</v>
      </c>
      <c r="V301" s="50">
        <f t="shared" si="16"/>
        <v>447.26916666666665</v>
      </c>
      <c r="W301" s="50">
        <f t="shared" si="15"/>
        <v>0</v>
      </c>
      <c r="X301" s="50">
        <f t="shared" si="15"/>
        <v>1698.9516666666666</v>
      </c>
      <c r="Y301" s="50">
        <f t="shared" si="15"/>
        <v>0</v>
      </c>
      <c r="Z301" s="50">
        <f t="shared" si="15"/>
        <v>0</v>
      </c>
      <c r="AA301" s="50">
        <f t="shared" si="15"/>
        <v>1775.3666666666668</v>
      </c>
      <c r="AB301" s="53">
        <f t="shared" si="14"/>
        <v>16944.672500000001</v>
      </c>
      <c r="AC301" s="48" t="str">
        <f>VLOOKUP(ПРОДАЖИ!C:C,'ИЗ ОСНОВЫ НОМЕНКЛАТУР'!D:E,2,0)</f>
        <v>Кромочные материалы</v>
      </c>
      <c r="AD301" s="48" t="str">
        <f>VLOOKUP(C:C,'ИЗ ОСНОВЫ НОМЕНКЛАТУР'!D:F,3,0)</f>
        <v>Кромка ПВХ Китай</v>
      </c>
      <c r="AE301" s="48" t="str">
        <f>VLOOKUP(C:C,'ИЗ ОСНОВЫ НОМЕНКЛАТУР'!D:H,5,0)</f>
        <v>C</v>
      </c>
    </row>
    <row r="302" spans="1:31" ht="9.6" customHeight="1" x14ac:dyDescent="0.2">
      <c r="A302" s="45" t="s">
        <v>5</v>
      </c>
      <c r="B302" s="11"/>
      <c r="C302" s="11" t="s">
        <v>304</v>
      </c>
      <c r="D302" s="44">
        <v>218</v>
      </c>
      <c r="E302" s="44">
        <v>0</v>
      </c>
      <c r="F302" s="48">
        <v>274</v>
      </c>
      <c r="G302" s="48">
        <v>0</v>
      </c>
      <c r="H302" s="44">
        <v>239</v>
      </c>
      <c r="I302" s="44">
        <v>100</v>
      </c>
      <c r="J302" s="44">
        <v>0</v>
      </c>
      <c r="K302" s="48">
        <v>1450</v>
      </c>
      <c r="L302" s="49">
        <v>18163.16</v>
      </c>
      <c r="M302" s="49">
        <v>0</v>
      </c>
      <c r="N302" s="10">
        <v>22350.18</v>
      </c>
      <c r="O302" s="10">
        <v>0</v>
      </c>
      <c r="P302" s="10">
        <v>19495.23</v>
      </c>
      <c r="Q302" s="10">
        <v>8157</v>
      </c>
      <c r="R302" s="10">
        <v>0</v>
      </c>
      <c r="S302" s="10">
        <v>118276.5</v>
      </c>
      <c r="T302" s="50">
        <f t="shared" si="16"/>
        <v>1513.5966666666666</v>
      </c>
      <c r="U302" s="50">
        <f t="shared" si="16"/>
        <v>0</v>
      </c>
      <c r="V302" s="50">
        <f t="shared" si="16"/>
        <v>1862.5150000000001</v>
      </c>
      <c r="W302" s="50">
        <f t="shared" si="15"/>
        <v>0</v>
      </c>
      <c r="X302" s="50">
        <f t="shared" si="15"/>
        <v>1624.6025</v>
      </c>
      <c r="Y302" s="50">
        <f t="shared" si="15"/>
        <v>679.75</v>
      </c>
      <c r="Z302" s="50">
        <f t="shared" si="15"/>
        <v>0</v>
      </c>
      <c r="AA302" s="50">
        <f t="shared" si="15"/>
        <v>9856.375</v>
      </c>
      <c r="AB302" s="53">
        <f t="shared" si="14"/>
        <v>15536.839166666667</v>
      </c>
      <c r="AC302" s="48" t="str">
        <f>VLOOKUP(ПРОДАЖИ!C:C,'ИЗ ОСНОВЫ НОМЕНКЛАТУР'!D:E,2,0)</f>
        <v>Кромочные материалы</v>
      </c>
      <c r="AD302" s="48" t="str">
        <f>VLOOKUP(C:C,'ИЗ ОСНОВЫ НОМЕНКЛАТУР'!D:F,3,0)</f>
        <v>Кромка ПВХ Китай</v>
      </c>
      <c r="AE302" s="48" t="str">
        <f>VLOOKUP(C:C,'ИЗ ОСНОВЫ НОМЕНКЛАТУР'!D:H,5,0)</f>
        <v>C</v>
      </c>
    </row>
    <row r="303" spans="1:31" ht="9.6" customHeight="1" x14ac:dyDescent="0.2">
      <c r="A303" s="45" t="s">
        <v>5</v>
      </c>
      <c r="B303" s="11"/>
      <c r="C303" s="11" t="s">
        <v>305</v>
      </c>
      <c r="D303" s="44">
        <v>1253</v>
      </c>
      <c r="E303" s="44">
        <v>309</v>
      </c>
      <c r="F303" s="48">
        <v>547</v>
      </c>
      <c r="G303" s="48">
        <v>0</v>
      </c>
      <c r="H303" s="44">
        <v>250</v>
      </c>
      <c r="I303" s="44">
        <v>300</v>
      </c>
      <c r="J303" s="44">
        <v>0</v>
      </c>
      <c r="K303" s="48">
        <v>900</v>
      </c>
      <c r="L303" s="49">
        <v>116862.47</v>
      </c>
      <c r="M303" s="49">
        <v>28898.98</v>
      </c>
      <c r="N303" s="10">
        <v>51316.04</v>
      </c>
      <c r="O303" s="10">
        <v>0</v>
      </c>
      <c r="P303" s="10">
        <v>22910</v>
      </c>
      <c r="Q303" s="10">
        <v>27492</v>
      </c>
      <c r="R303" s="10">
        <v>0</v>
      </c>
      <c r="S303" s="10">
        <v>82476</v>
      </c>
      <c r="T303" s="50">
        <f t="shared" si="16"/>
        <v>9738.5391666666674</v>
      </c>
      <c r="U303" s="50">
        <f t="shared" si="16"/>
        <v>2408.2483333333334</v>
      </c>
      <c r="V303" s="50">
        <f t="shared" si="16"/>
        <v>4276.336666666667</v>
      </c>
      <c r="W303" s="50">
        <f t="shared" si="15"/>
        <v>0</v>
      </c>
      <c r="X303" s="50">
        <f t="shared" si="15"/>
        <v>1909.1666666666667</v>
      </c>
      <c r="Y303" s="50">
        <f t="shared" si="15"/>
        <v>2291</v>
      </c>
      <c r="Z303" s="50">
        <f t="shared" si="15"/>
        <v>0</v>
      </c>
      <c r="AA303" s="50">
        <f t="shared" si="15"/>
        <v>6873</v>
      </c>
      <c r="AB303" s="53">
        <f t="shared" si="14"/>
        <v>27496.290833333336</v>
      </c>
      <c r="AC303" s="48" t="str">
        <f>VLOOKUP(ПРОДАЖИ!C:C,'ИЗ ОСНОВЫ НОМЕНКЛАТУР'!D:E,2,0)</f>
        <v>Кромочные материалы</v>
      </c>
      <c r="AD303" s="48" t="str">
        <f>VLOOKUP(C:C,'ИЗ ОСНОВЫ НОМЕНКЛАТУР'!D:F,3,0)</f>
        <v>Кромка ПВХ Китай</v>
      </c>
      <c r="AE303" s="48" t="str">
        <f>VLOOKUP(C:C,'ИЗ ОСНОВЫ НОМЕНКЛАТУР'!D:H,5,0)</f>
        <v>C</v>
      </c>
    </row>
    <row r="304" spans="1:31" ht="9.6" customHeight="1" x14ac:dyDescent="0.2">
      <c r="A304" s="45" t="s">
        <v>5</v>
      </c>
      <c r="B304" s="11"/>
      <c r="C304" s="11" t="s">
        <v>306</v>
      </c>
      <c r="D304" s="44">
        <v>786</v>
      </c>
      <c r="E304" s="44">
        <v>0</v>
      </c>
      <c r="F304" s="48">
        <v>292</v>
      </c>
      <c r="G304" s="48">
        <v>20</v>
      </c>
      <c r="H304" s="44">
        <v>172</v>
      </c>
      <c r="I304" s="44">
        <v>0</v>
      </c>
      <c r="J304" s="44">
        <v>0</v>
      </c>
      <c r="K304" s="48">
        <v>980</v>
      </c>
      <c r="L304" s="49">
        <v>70791.320000000007</v>
      </c>
      <c r="M304" s="49">
        <v>0</v>
      </c>
      <c r="N304" s="10">
        <v>26717.5</v>
      </c>
      <c r="O304" s="10">
        <v>1832.8</v>
      </c>
      <c r="P304" s="10">
        <v>15999.44</v>
      </c>
      <c r="Q304" s="10">
        <v>0</v>
      </c>
      <c r="R304" s="10">
        <v>0</v>
      </c>
      <c r="S304" s="10">
        <v>84192.59</v>
      </c>
      <c r="T304" s="50">
        <f t="shared" si="16"/>
        <v>5899.2766666666676</v>
      </c>
      <c r="U304" s="50">
        <f t="shared" si="16"/>
        <v>0</v>
      </c>
      <c r="V304" s="50">
        <f t="shared" si="16"/>
        <v>2226.4583333333335</v>
      </c>
      <c r="W304" s="50">
        <f t="shared" si="15"/>
        <v>152.73333333333332</v>
      </c>
      <c r="X304" s="50">
        <f t="shared" si="15"/>
        <v>1333.2866666666666</v>
      </c>
      <c r="Y304" s="50">
        <f t="shared" si="15"/>
        <v>0</v>
      </c>
      <c r="Z304" s="50">
        <f t="shared" si="15"/>
        <v>0</v>
      </c>
      <c r="AA304" s="50">
        <f t="shared" si="15"/>
        <v>7016.0491666666667</v>
      </c>
      <c r="AB304" s="53">
        <f t="shared" si="14"/>
        <v>16627.804166666669</v>
      </c>
      <c r="AC304" s="48" t="str">
        <f>VLOOKUP(ПРОДАЖИ!C:C,'ИЗ ОСНОВЫ НОМЕНКЛАТУР'!D:E,2,0)</f>
        <v>Кромочные материалы</v>
      </c>
      <c r="AD304" s="48" t="str">
        <f>VLOOKUP(C:C,'ИЗ ОСНОВЫ НОМЕНКЛАТУР'!D:F,3,0)</f>
        <v>Кромка ПВХ Китай</v>
      </c>
      <c r="AE304" s="48" t="str">
        <f>VLOOKUP(C:C,'ИЗ ОСНОВЫ НОМЕНКЛАТУР'!D:H,5,0)</f>
        <v>C</v>
      </c>
    </row>
    <row r="305" spans="1:31" ht="9.6" customHeight="1" x14ac:dyDescent="0.2">
      <c r="A305" s="45" t="s">
        <v>5</v>
      </c>
      <c r="B305" s="11"/>
      <c r="C305" s="11" t="s">
        <v>307</v>
      </c>
      <c r="D305" s="44">
        <v>687</v>
      </c>
      <c r="E305" s="44">
        <v>0</v>
      </c>
      <c r="F305" s="48">
        <v>229</v>
      </c>
      <c r="G305" s="48">
        <v>0</v>
      </c>
      <c r="H305" s="44">
        <v>528</v>
      </c>
      <c r="I305" s="44">
        <v>300</v>
      </c>
      <c r="J305" s="44">
        <v>0</v>
      </c>
      <c r="K305" s="48">
        <v>4</v>
      </c>
      <c r="L305" s="49">
        <v>58634.47</v>
      </c>
      <c r="M305" s="49">
        <v>0</v>
      </c>
      <c r="N305" s="10">
        <v>19598.71</v>
      </c>
      <c r="O305" s="10">
        <v>0</v>
      </c>
      <c r="P305" s="10">
        <v>45027.839999999997</v>
      </c>
      <c r="Q305" s="10">
        <v>25584</v>
      </c>
      <c r="R305" s="10">
        <v>0</v>
      </c>
      <c r="S305" s="10">
        <v>375.52</v>
      </c>
      <c r="T305" s="50">
        <f t="shared" si="16"/>
        <v>4886.2058333333334</v>
      </c>
      <c r="U305" s="50">
        <f t="shared" si="16"/>
        <v>0</v>
      </c>
      <c r="V305" s="50">
        <f t="shared" si="16"/>
        <v>1633.2258333333332</v>
      </c>
      <c r="W305" s="50">
        <f t="shared" si="15"/>
        <v>0</v>
      </c>
      <c r="X305" s="50">
        <f t="shared" si="15"/>
        <v>3752.3199999999997</v>
      </c>
      <c r="Y305" s="50">
        <f t="shared" si="15"/>
        <v>2132</v>
      </c>
      <c r="Z305" s="50">
        <f t="shared" si="15"/>
        <v>0</v>
      </c>
      <c r="AA305" s="50">
        <f t="shared" si="15"/>
        <v>31.293333333333333</v>
      </c>
      <c r="AB305" s="53">
        <f t="shared" si="14"/>
        <v>12435.045</v>
      </c>
      <c r="AC305" s="48" t="str">
        <f>VLOOKUP(ПРОДАЖИ!C:C,'ИЗ ОСНОВЫ НОМЕНКЛАТУР'!D:E,2,0)</f>
        <v>Кромочные материалы</v>
      </c>
      <c r="AD305" s="48" t="str">
        <f>VLOOKUP(C:C,'ИЗ ОСНОВЫ НОМЕНКЛАТУР'!D:F,3,0)</f>
        <v>Кромка ПВХ Китай</v>
      </c>
      <c r="AE305" s="48" t="str">
        <f>VLOOKUP(C:C,'ИЗ ОСНОВЫ НОМЕНКЛАТУР'!D:H,5,0)</f>
        <v>C</v>
      </c>
    </row>
    <row r="306" spans="1:31" ht="9.6" customHeight="1" x14ac:dyDescent="0.2">
      <c r="A306" s="45" t="s">
        <v>5</v>
      </c>
      <c r="B306" s="11"/>
      <c r="C306" s="11" t="s">
        <v>308</v>
      </c>
      <c r="D306" s="44">
        <v>217</v>
      </c>
      <c r="E306" s="44">
        <v>1600</v>
      </c>
      <c r="F306" s="48">
        <v>133</v>
      </c>
      <c r="G306" s="48">
        <v>18</v>
      </c>
      <c r="H306" s="44">
        <v>232</v>
      </c>
      <c r="I306" s="44">
        <v>0</v>
      </c>
      <c r="J306" s="44">
        <v>0</v>
      </c>
      <c r="K306" s="48">
        <v>349</v>
      </c>
      <c r="L306" s="49">
        <v>18070.439999999999</v>
      </c>
      <c r="M306" s="49">
        <v>131640.31</v>
      </c>
      <c r="N306" s="10">
        <v>10225.040000000001</v>
      </c>
      <c r="O306" s="10">
        <v>1475.28</v>
      </c>
      <c r="P306" s="10">
        <v>18860.509999999998</v>
      </c>
      <c r="Q306" s="10">
        <v>0</v>
      </c>
      <c r="R306" s="10">
        <v>0</v>
      </c>
      <c r="S306" s="10">
        <v>29470.1</v>
      </c>
      <c r="T306" s="50">
        <f t="shared" si="16"/>
        <v>1505.87</v>
      </c>
      <c r="U306" s="50">
        <f t="shared" si="16"/>
        <v>10970.025833333333</v>
      </c>
      <c r="V306" s="50">
        <f t="shared" si="16"/>
        <v>852.0866666666667</v>
      </c>
      <c r="W306" s="50">
        <f t="shared" si="15"/>
        <v>122.94</v>
      </c>
      <c r="X306" s="50">
        <f t="shared" si="15"/>
        <v>1571.7091666666665</v>
      </c>
      <c r="Y306" s="50">
        <f t="shared" si="15"/>
        <v>0</v>
      </c>
      <c r="Z306" s="50">
        <f t="shared" si="15"/>
        <v>0</v>
      </c>
      <c r="AA306" s="50">
        <f t="shared" si="15"/>
        <v>2455.8416666666667</v>
      </c>
      <c r="AB306" s="53">
        <f t="shared" si="14"/>
        <v>17478.473333333332</v>
      </c>
      <c r="AC306" s="48" t="str">
        <f>VLOOKUP(ПРОДАЖИ!C:C,'ИЗ ОСНОВЫ НОМЕНКЛАТУР'!D:E,2,0)</f>
        <v>Кромочные материалы</v>
      </c>
      <c r="AD306" s="48" t="str">
        <f>VLOOKUP(C:C,'ИЗ ОСНОВЫ НОМЕНКЛАТУР'!D:F,3,0)</f>
        <v>Кромка ПВХ Китай</v>
      </c>
      <c r="AE306" s="48" t="str">
        <f>VLOOKUP(C:C,'ИЗ ОСНОВЫ НОМЕНКЛАТУР'!D:H,5,0)</f>
        <v>C</v>
      </c>
    </row>
    <row r="307" spans="1:31" ht="9.6" customHeight="1" x14ac:dyDescent="0.2">
      <c r="A307" s="45" t="s">
        <v>5</v>
      </c>
      <c r="B307" s="11"/>
      <c r="C307" s="11" t="s">
        <v>309</v>
      </c>
      <c r="D307" s="44">
        <v>952</v>
      </c>
      <c r="E307" s="44">
        <v>0</v>
      </c>
      <c r="F307" s="48">
        <v>147</v>
      </c>
      <c r="G307" s="48">
        <v>0</v>
      </c>
      <c r="H307" s="44">
        <v>543</v>
      </c>
      <c r="I307" s="44">
        <v>200</v>
      </c>
      <c r="J307" s="44">
        <v>0</v>
      </c>
      <c r="K307" s="48">
        <v>380</v>
      </c>
      <c r="L307" s="49">
        <v>85945.48</v>
      </c>
      <c r="M307" s="49">
        <v>0</v>
      </c>
      <c r="N307" s="10">
        <v>14189.91</v>
      </c>
      <c r="O307" s="10">
        <v>0</v>
      </c>
      <c r="P307" s="10">
        <v>49926.32</v>
      </c>
      <c r="Q307" s="10">
        <v>18388.5</v>
      </c>
      <c r="R307" s="10">
        <v>0</v>
      </c>
      <c r="S307" s="10">
        <v>36237.43</v>
      </c>
      <c r="T307" s="50">
        <f t="shared" si="16"/>
        <v>7162.123333333333</v>
      </c>
      <c r="U307" s="50">
        <f t="shared" si="16"/>
        <v>0</v>
      </c>
      <c r="V307" s="50">
        <f t="shared" si="16"/>
        <v>1182.4925000000001</v>
      </c>
      <c r="W307" s="50">
        <f t="shared" si="15"/>
        <v>0</v>
      </c>
      <c r="X307" s="50">
        <f t="shared" si="15"/>
        <v>4160.5266666666666</v>
      </c>
      <c r="Y307" s="50">
        <f t="shared" si="15"/>
        <v>1532.375</v>
      </c>
      <c r="Z307" s="50">
        <f t="shared" si="15"/>
        <v>0</v>
      </c>
      <c r="AA307" s="50">
        <f t="shared" si="15"/>
        <v>3019.7858333333334</v>
      </c>
      <c r="AB307" s="53">
        <f t="shared" si="14"/>
        <v>17057.303333333333</v>
      </c>
      <c r="AC307" s="48" t="str">
        <f>VLOOKUP(ПРОДАЖИ!C:C,'ИЗ ОСНОВЫ НОМЕНКЛАТУР'!D:E,2,0)</f>
        <v>Кромочные материалы</v>
      </c>
      <c r="AD307" s="48" t="str">
        <f>VLOOKUP(C:C,'ИЗ ОСНОВЫ НОМЕНКЛАТУР'!D:F,3,0)</f>
        <v>Кромка ПВХ Китай</v>
      </c>
      <c r="AE307" s="48" t="str">
        <f>VLOOKUP(C:C,'ИЗ ОСНОВЫ НОМЕНКЛАТУР'!D:H,5,0)</f>
        <v>C</v>
      </c>
    </row>
    <row r="308" spans="1:31" ht="9.6" customHeight="1" x14ac:dyDescent="0.2">
      <c r="A308" s="45" t="s">
        <v>5</v>
      </c>
      <c r="B308" s="11"/>
      <c r="C308" s="11" t="s">
        <v>310</v>
      </c>
      <c r="D308" s="44">
        <v>732</v>
      </c>
      <c r="E308" s="44">
        <v>0</v>
      </c>
      <c r="F308" s="48">
        <v>258</v>
      </c>
      <c r="G308" s="48">
        <v>0</v>
      </c>
      <c r="H308" s="44">
        <v>458</v>
      </c>
      <c r="I308" s="44">
        <v>300</v>
      </c>
      <c r="J308" s="44">
        <v>0</v>
      </c>
      <c r="K308" s="48">
        <v>444</v>
      </c>
      <c r="L308" s="49">
        <v>67959.199999999997</v>
      </c>
      <c r="M308" s="49">
        <v>0</v>
      </c>
      <c r="N308" s="10">
        <v>24031.77</v>
      </c>
      <c r="O308" s="10">
        <v>0</v>
      </c>
      <c r="P308" s="10">
        <v>44087.92</v>
      </c>
      <c r="Q308" s="10">
        <v>28191.360000000001</v>
      </c>
      <c r="R308" s="10">
        <v>0</v>
      </c>
      <c r="S308" s="10">
        <v>40717.68</v>
      </c>
      <c r="T308" s="50">
        <f t="shared" si="16"/>
        <v>5663.2666666666664</v>
      </c>
      <c r="U308" s="50">
        <f t="shared" si="16"/>
        <v>0</v>
      </c>
      <c r="V308" s="50">
        <f t="shared" si="16"/>
        <v>2002.6475</v>
      </c>
      <c r="W308" s="50">
        <f t="shared" si="15"/>
        <v>0</v>
      </c>
      <c r="X308" s="50">
        <f t="shared" si="15"/>
        <v>3673.9933333333333</v>
      </c>
      <c r="Y308" s="50">
        <f t="shared" si="15"/>
        <v>2349.2800000000002</v>
      </c>
      <c r="Z308" s="50">
        <f t="shared" si="15"/>
        <v>0</v>
      </c>
      <c r="AA308" s="50">
        <f t="shared" si="15"/>
        <v>3393.14</v>
      </c>
      <c r="AB308" s="53">
        <f t="shared" si="14"/>
        <v>17082.327499999999</v>
      </c>
      <c r="AC308" s="48" t="str">
        <f>VLOOKUP(ПРОДАЖИ!C:C,'ИЗ ОСНОВЫ НОМЕНКЛАТУР'!D:E,2,0)</f>
        <v>Кромочные материалы</v>
      </c>
      <c r="AD308" s="48" t="str">
        <f>VLOOKUP(C:C,'ИЗ ОСНОВЫ НОМЕНКЛАТУР'!D:F,3,0)</f>
        <v>Кромка ПВХ Китай</v>
      </c>
      <c r="AE308" s="48" t="str">
        <f>VLOOKUP(C:C,'ИЗ ОСНОВЫ НОМЕНКЛАТУР'!D:H,5,0)</f>
        <v>C</v>
      </c>
    </row>
    <row r="309" spans="1:31" ht="9.6" customHeight="1" x14ac:dyDescent="0.2">
      <c r="A309" s="45" t="s">
        <v>5</v>
      </c>
      <c r="B309" s="11"/>
      <c r="C309" s="11" t="s">
        <v>311</v>
      </c>
      <c r="D309" s="44">
        <v>626</v>
      </c>
      <c r="E309" s="44">
        <v>159</v>
      </c>
      <c r="F309" s="48">
        <v>425</v>
      </c>
      <c r="G309" s="48">
        <v>100</v>
      </c>
      <c r="H309" s="44">
        <v>118</v>
      </c>
      <c r="I309" s="44">
        <v>0</v>
      </c>
      <c r="J309" s="44">
        <v>0</v>
      </c>
      <c r="K309" s="48">
        <v>421</v>
      </c>
      <c r="L309" s="49">
        <v>58072.78</v>
      </c>
      <c r="M309" s="49">
        <v>14637.39</v>
      </c>
      <c r="N309" s="10">
        <v>39135.360000000001</v>
      </c>
      <c r="O309" s="10">
        <v>9164</v>
      </c>
      <c r="P309" s="10">
        <v>11077.84</v>
      </c>
      <c r="Q309" s="10">
        <v>0</v>
      </c>
      <c r="R309" s="10">
        <v>0</v>
      </c>
      <c r="S309" s="10">
        <v>38904.68</v>
      </c>
      <c r="T309" s="50">
        <f t="shared" si="16"/>
        <v>4839.3983333333335</v>
      </c>
      <c r="U309" s="50">
        <f t="shared" si="16"/>
        <v>1219.7825</v>
      </c>
      <c r="V309" s="50">
        <f t="shared" si="16"/>
        <v>3261.28</v>
      </c>
      <c r="W309" s="50">
        <f t="shared" si="15"/>
        <v>763.66666666666663</v>
      </c>
      <c r="X309" s="50">
        <f t="shared" si="15"/>
        <v>923.15333333333331</v>
      </c>
      <c r="Y309" s="50">
        <f t="shared" si="15"/>
        <v>0</v>
      </c>
      <c r="Z309" s="50">
        <f t="shared" si="15"/>
        <v>0</v>
      </c>
      <c r="AA309" s="50">
        <f t="shared" si="15"/>
        <v>3242.0566666666668</v>
      </c>
      <c r="AB309" s="53">
        <f t="shared" si="14"/>
        <v>14249.337500000001</v>
      </c>
      <c r="AC309" s="48" t="str">
        <f>VLOOKUP(ПРОДАЖИ!C:C,'ИЗ ОСНОВЫ НОМЕНКЛАТУР'!D:E,2,0)</f>
        <v>Кромочные материалы</v>
      </c>
      <c r="AD309" s="48" t="str">
        <f>VLOOKUP(C:C,'ИЗ ОСНОВЫ НОМЕНКЛАТУР'!D:F,3,0)</f>
        <v>Кромка ПВХ Китай</v>
      </c>
      <c r="AE309" s="48" t="str">
        <f>VLOOKUP(C:C,'ИЗ ОСНОВЫ НОМЕНКЛАТУР'!D:H,5,0)</f>
        <v>C</v>
      </c>
    </row>
    <row r="310" spans="1:31" ht="9.6" customHeight="1" x14ac:dyDescent="0.2">
      <c r="A310" s="45" t="s">
        <v>5</v>
      </c>
      <c r="B310" s="11"/>
      <c r="C310" s="11" t="s">
        <v>312</v>
      </c>
      <c r="D310" s="44">
        <v>294</v>
      </c>
      <c r="E310" s="44">
        <v>0</v>
      </c>
      <c r="F310" s="48">
        <v>126</v>
      </c>
      <c r="G310" s="48">
        <v>0</v>
      </c>
      <c r="H310" s="44">
        <v>7</v>
      </c>
      <c r="I310" s="44">
        <v>0</v>
      </c>
      <c r="J310" s="44">
        <v>0</v>
      </c>
      <c r="K310" s="48">
        <v>1472</v>
      </c>
      <c r="L310" s="49">
        <v>21024.05</v>
      </c>
      <c r="M310" s="49">
        <v>0</v>
      </c>
      <c r="N310" s="10">
        <v>8799.84</v>
      </c>
      <c r="O310" s="10">
        <v>0</v>
      </c>
      <c r="P310" s="10">
        <v>488.88</v>
      </c>
      <c r="Q310" s="10">
        <v>0</v>
      </c>
      <c r="R310" s="10">
        <v>0</v>
      </c>
      <c r="S310" s="10">
        <v>102804.48</v>
      </c>
      <c r="T310" s="50">
        <f t="shared" si="16"/>
        <v>1752.0041666666666</v>
      </c>
      <c r="U310" s="50">
        <f t="shared" si="16"/>
        <v>0</v>
      </c>
      <c r="V310" s="50">
        <f t="shared" si="16"/>
        <v>733.32</v>
      </c>
      <c r="W310" s="50">
        <f t="shared" si="15"/>
        <v>0</v>
      </c>
      <c r="X310" s="50">
        <f t="shared" si="15"/>
        <v>40.74</v>
      </c>
      <c r="Y310" s="50">
        <f t="shared" si="15"/>
        <v>0</v>
      </c>
      <c r="Z310" s="50">
        <f t="shared" si="15"/>
        <v>0</v>
      </c>
      <c r="AA310" s="50">
        <f t="shared" si="15"/>
        <v>8567.0399999999991</v>
      </c>
      <c r="AB310" s="53">
        <f t="shared" si="14"/>
        <v>11093.104166666666</v>
      </c>
      <c r="AC310" s="48" t="str">
        <f>VLOOKUP(ПРОДАЖИ!C:C,'ИЗ ОСНОВЫ НОМЕНКЛАТУР'!D:E,2,0)</f>
        <v>Кромочные материалы</v>
      </c>
      <c r="AD310" s="48" t="str">
        <f>VLOOKUP(C:C,'ИЗ ОСНОВЫ НОМЕНКЛАТУР'!D:F,3,0)</f>
        <v>Кромка ПВХ Китай</v>
      </c>
      <c r="AE310" s="48" t="str">
        <f>VLOOKUP(C:C,'ИЗ ОСНОВЫ НОМЕНКЛАТУР'!D:H,5,0)</f>
        <v>C</v>
      </c>
    </row>
    <row r="311" spans="1:31" ht="9.6" customHeight="1" x14ac:dyDescent="0.2">
      <c r="A311" s="45" t="s">
        <v>5</v>
      </c>
      <c r="B311" s="11"/>
      <c r="C311" s="11" t="s">
        <v>313</v>
      </c>
      <c r="D311" s="44">
        <v>819</v>
      </c>
      <c r="E311" s="44">
        <v>0</v>
      </c>
      <c r="F311" s="48">
        <v>135</v>
      </c>
      <c r="G311" s="48">
        <v>0</v>
      </c>
      <c r="H311" s="44">
        <v>365</v>
      </c>
      <c r="I311" s="44">
        <v>100</v>
      </c>
      <c r="J311" s="44">
        <v>0</v>
      </c>
      <c r="K311" s="48">
        <v>419</v>
      </c>
      <c r="L311" s="49">
        <v>75407.100000000006</v>
      </c>
      <c r="M311" s="49">
        <v>0</v>
      </c>
      <c r="N311" s="10">
        <v>12541.06</v>
      </c>
      <c r="O311" s="10">
        <v>0</v>
      </c>
      <c r="P311" s="10">
        <v>34266.199999999997</v>
      </c>
      <c r="Q311" s="10">
        <v>9388</v>
      </c>
      <c r="R311" s="10">
        <v>0</v>
      </c>
      <c r="S311" s="10">
        <v>39335.72</v>
      </c>
      <c r="T311" s="50">
        <f t="shared" si="16"/>
        <v>6283.9250000000002</v>
      </c>
      <c r="U311" s="50">
        <f t="shared" si="16"/>
        <v>0</v>
      </c>
      <c r="V311" s="50">
        <f t="shared" si="16"/>
        <v>1045.0883333333334</v>
      </c>
      <c r="W311" s="50">
        <f t="shared" si="15"/>
        <v>0</v>
      </c>
      <c r="X311" s="50">
        <f t="shared" si="15"/>
        <v>2855.5166666666664</v>
      </c>
      <c r="Y311" s="50">
        <f t="shared" si="15"/>
        <v>782.33333333333337</v>
      </c>
      <c r="Z311" s="50">
        <f t="shared" si="15"/>
        <v>0</v>
      </c>
      <c r="AA311" s="50">
        <f t="shared" si="15"/>
        <v>3277.9766666666669</v>
      </c>
      <c r="AB311" s="53">
        <f t="shared" si="14"/>
        <v>14244.84</v>
      </c>
      <c r="AC311" s="48" t="str">
        <f>VLOOKUP(ПРОДАЖИ!C:C,'ИЗ ОСНОВЫ НОМЕНКЛАТУР'!D:E,2,0)</f>
        <v>Кромочные материалы</v>
      </c>
      <c r="AD311" s="48" t="str">
        <f>VLOOKUP(C:C,'ИЗ ОСНОВЫ НОМЕНКЛАТУР'!D:F,3,0)</f>
        <v>Кромка ПВХ Китай</v>
      </c>
      <c r="AE311" s="48" t="str">
        <f>VLOOKUP(C:C,'ИЗ ОСНОВЫ НОМЕНКЛАТУР'!D:H,5,0)</f>
        <v>C</v>
      </c>
    </row>
    <row r="312" spans="1:31" ht="9.6" customHeight="1" x14ac:dyDescent="0.2">
      <c r="A312" s="45" t="s">
        <v>5</v>
      </c>
      <c r="B312" s="11"/>
      <c r="C312" s="11" t="s">
        <v>314</v>
      </c>
      <c r="D312" s="44">
        <v>66</v>
      </c>
      <c r="E312" s="44">
        <v>0</v>
      </c>
      <c r="F312" s="48">
        <v>70</v>
      </c>
      <c r="G312" s="48">
        <v>0</v>
      </c>
      <c r="H312" s="44">
        <v>67</v>
      </c>
      <c r="I312" s="44">
        <v>0</v>
      </c>
      <c r="J312" s="44">
        <v>0</v>
      </c>
      <c r="K312" s="48">
        <v>1488</v>
      </c>
      <c r="L312" s="49">
        <v>5518.16</v>
      </c>
      <c r="M312" s="49">
        <v>0</v>
      </c>
      <c r="N312" s="10">
        <v>5709.9</v>
      </c>
      <c r="O312" s="10">
        <v>0</v>
      </c>
      <c r="P312" s="10">
        <v>5465.19</v>
      </c>
      <c r="Q312" s="10">
        <v>0</v>
      </c>
      <c r="R312" s="10">
        <v>0</v>
      </c>
      <c r="S312" s="10">
        <v>121376.16</v>
      </c>
      <c r="T312" s="50">
        <f t="shared" si="16"/>
        <v>459.84666666666664</v>
      </c>
      <c r="U312" s="50">
        <f t="shared" si="16"/>
        <v>0</v>
      </c>
      <c r="V312" s="50">
        <f t="shared" si="16"/>
        <v>475.82499999999999</v>
      </c>
      <c r="W312" s="50">
        <f t="shared" si="15"/>
        <v>0</v>
      </c>
      <c r="X312" s="50">
        <f t="shared" si="15"/>
        <v>455.43249999999995</v>
      </c>
      <c r="Y312" s="50">
        <f t="shared" si="15"/>
        <v>0</v>
      </c>
      <c r="Z312" s="50">
        <f t="shared" si="15"/>
        <v>0</v>
      </c>
      <c r="AA312" s="50">
        <f t="shared" si="15"/>
        <v>10114.68</v>
      </c>
      <c r="AB312" s="53">
        <f t="shared" si="14"/>
        <v>11505.784166666666</v>
      </c>
      <c r="AC312" s="48" t="str">
        <f>VLOOKUP(ПРОДАЖИ!C:C,'ИЗ ОСНОВЫ НОМЕНКЛАТУР'!D:E,2,0)</f>
        <v>Кромочные материалы</v>
      </c>
      <c r="AD312" s="48" t="str">
        <f>VLOOKUP(C:C,'ИЗ ОСНОВЫ НОМЕНКЛАТУР'!D:F,3,0)</f>
        <v>Кромка ПВХ Китай</v>
      </c>
      <c r="AE312" s="48" t="str">
        <f>VLOOKUP(C:C,'ИЗ ОСНОВЫ НОМЕНКЛАТУР'!D:H,5,0)</f>
        <v>C</v>
      </c>
    </row>
    <row r="313" spans="1:31" ht="9.6" customHeight="1" x14ac:dyDescent="0.2">
      <c r="A313" s="45" t="s">
        <v>5</v>
      </c>
      <c r="B313" s="11"/>
      <c r="C313" s="11" t="s">
        <v>315</v>
      </c>
      <c r="D313" s="44">
        <v>1118</v>
      </c>
      <c r="E313" s="44">
        <v>400</v>
      </c>
      <c r="F313" s="48">
        <v>280</v>
      </c>
      <c r="G313" s="48">
        <v>171</v>
      </c>
      <c r="H313" s="44">
        <v>0</v>
      </c>
      <c r="I313" s="44">
        <v>0</v>
      </c>
      <c r="J313" s="44">
        <v>0</v>
      </c>
      <c r="K313" s="48">
        <v>0</v>
      </c>
      <c r="L313" s="49">
        <v>87875.61</v>
      </c>
      <c r="M313" s="49">
        <v>30998.81</v>
      </c>
      <c r="N313" s="10">
        <v>22389.72</v>
      </c>
      <c r="O313" s="10">
        <v>12741.12</v>
      </c>
      <c r="P313" s="10">
        <v>0</v>
      </c>
      <c r="Q313" s="10">
        <v>0</v>
      </c>
      <c r="R313" s="10">
        <v>0</v>
      </c>
      <c r="S313" s="10">
        <v>0</v>
      </c>
      <c r="T313" s="50">
        <f t="shared" si="16"/>
        <v>7322.9674999999997</v>
      </c>
      <c r="U313" s="50">
        <f t="shared" si="16"/>
        <v>2583.2341666666666</v>
      </c>
      <c r="V313" s="50">
        <f t="shared" si="16"/>
        <v>1865.8100000000002</v>
      </c>
      <c r="W313" s="50">
        <f t="shared" si="15"/>
        <v>1061.76</v>
      </c>
      <c r="X313" s="50">
        <f t="shared" si="15"/>
        <v>0</v>
      </c>
      <c r="Y313" s="50">
        <f t="shared" si="15"/>
        <v>0</v>
      </c>
      <c r="Z313" s="50">
        <f t="shared" si="15"/>
        <v>0</v>
      </c>
      <c r="AA313" s="50">
        <f t="shared" si="15"/>
        <v>0</v>
      </c>
      <c r="AB313" s="53">
        <f t="shared" si="14"/>
        <v>12833.771666666666</v>
      </c>
      <c r="AC313" s="48" t="str">
        <f>VLOOKUP(ПРОДАЖИ!C:C,'ИЗ ОСНОВЫ НОМЕНКЛАТУР'!D:E,2,0)</f>
        <v>Кромочные материалы</v>
      </c>
      <c r="AD313" s="48" t="str">
        <f>VLOOKUP(C:C,'ИЗ ОСНОВЫ НОМЕНКЛАТУР'!D:F,3,0)</f>
        <v>Кромка ПВХ Китай</v>
      </c>
      <c r="AE313" s="48" t="str">
        <f>VLOOKUP(C:C,'ИЗ ОСНОВЫ НОМЕНКЛАТУР'!D:H,5,0)</f>
        <v>C</v>
      </c>
    </row>
    <row r="314" spans="1:31" ht="9.6" customHeight="1" x14ac:dyDescent="0.2">
      <c r="A314" s="45" t="s">
        <v>5</v>
      </c>
      <c r="B314" s="11"/>
      <c r="C314" s="11" t="s">
        <v>316</v>
      </c>
      <c r="D314" s="44">
        <v>63</v>
      </c>
      <c r="E314" s="44">
        <v>0</v>
      </c>
      <c r="F314" s="48">
        <v>8</v>
      </c>
      <c r="G314" s="48">
        <v>0</v>
      </c>
      <c r="H314" s="44">
        <v>35</v>
      </c>
      <c r="I314" s="44">
        <v>0</v>
      </c>
      <c r="J314" s="44">
        <v>0</v>
      </c>
      <c r="K314" s="48">
        <v>1500</v>
      </c>
      <c r="L314" s="49">
        <v>5292.15</v>
      </c>
      <c r="M314" s="49">
        <v>0</v>
      </c>
      <c r="N314" s="10">
        <v>652.55999999999995</v>
      </c>
      <c r="O314" s="10">
        <v>0</v>
      </c>
      <c r="P314" s="10">
        <v>2854.95</v>
      </c>
      <c r="Q314" s="10">
        <v>0</v>
      </c>
      <c r="R314" s="10">
        <v>0</v>
      </c>
      <c r="S314" s="10">
        <v>122355</v>
      </c>
      <c r="T314" s="50">
        <f t="shared" si="16"/>
        <v>441.01249999999999</v>
      </c>
      <c r="U314" s="50">
        <f t="shared" si="16"/>
        <v>0</v>
      </c>
      <c r="V314" s="50">
        <f t="shared" si="16"/>
        <v>54.379999999999995</v>
      </c>
      <c r="W314" s="50">
        <f t="shared" si="15"/>
        <v>0</v>
      </c>
      <c r="X314" s="50">
        <f t="shared" si="15"/>
        <v>237.91249999999999</v>
      </c>
      <c r="Y314" s="50">
        <f t="shared" si="15"/>
        <v>0</v>
      </c>
      <c r="Z314" s="50">
        <f t="shared" si="15"/>
        <v>0</v>
      </c>
      <c r="AA314" s="50">
        <f t="shared" si="15"/>
        <v>10196.25</v>
      </c>
      <c r="AB314" s="53">
        <f t="shared" si="14"/>
        <v>10929.555</v>
      </c>
      <c r="AC314" s="48" t="str">
        <f>VLOOKUP(ПРОДАЖИ!C:C,'ИЗ ОСНОВЫ НОМЕНКЛАТУР'!D:E,2,0)</f>
        <v>Кромочные материалы</v>
      </c>
      <c r="AD314" s="48" t="str">
        <f>VLOOKUP(C:C,'ИЗ ОСНОВЫ НОМЕНКЛАТУР'!D:F,3,0)</f>
        <v>Кромка ПВХ Китай</v>
      </c>
      <c r="AE314" s="48" t="str">
        <f>VLOOKUP(C:C,'ИЗ ОСНОВЫ НОМЕНКЛАТУР'!D:H,5,0)</f>
        <v>C</v>
      </c>
    </row>
    <row r="315" spans="1:31" ht="9.6" customHeight="1" x14ac:dyDescent="0.2">
      <c r="A315" s="45" t="s">
        <v>5</v>
      </c>
      <c r="B315" s="11"/>
      <c r="C315" s="11" t="s">
        <v>317</v>
      </c>
      <c r="D315" s="44">
        <v>909</v>
      </c>
      <c r="E315" s="44">
        <v>0</v>
      </c>
      <c r="F315" s="48">
        <v>226</v>
      </c>
      <c r="G315" s="48">
        <v>0</v>
      </c>
      <c r="H315" s="44">
        <v>357</v>
      </c>
      <c r="I315" s="44">
        <v>200</v>
      </c>
      <c r="J315" s="44">
        <v>0</v>
      </c>
      <c r="K315" s="48">
        <v>13</v>
      </c>
      <c r="L315" s="49">
        <v>83759.31</v>
      </c>
      <c r="M315" s="49">
        <v>0</v>
      </c>
      <c r="N315" s="10">
        <v>21689.22</v>
      </c>
      <c r="O315" s="10">
        <v>0</v>
      </c>
      <c r="P315" s="10">
        <v>33905.589999999997</v>
      </c>
      <c r="Q315" s="10">
        <v>18990</v>
      </c>
      <c r="R315" s="10">
        <v>0</v>
      </c>
      <c r="S315" s="10">
        <v>1209.5999999999999</v>
      </c>
      <c r="T315" s="50">
        <f t="shared" si="16"/>
        <v>6979.9425000000001</v>
      </c>
      <c r="U315" s="50">
        <f t="shared" si="16"/>
        <v>0</v>
      </c>
      <c r="V315" s="50">
        <f t="shared" si="16"/>
        <v>1807.4350000000002</v>
      </c>
      <c r="W315" s="50">
        <f t="shared" si="15"/>
        <v>0</v>
      </c>
      <c r="X315" s="50">
        <f t="shared" si="15"/>
        <v>2825.4658333333332</v>
      </c>
      <c r="Y315" s="50">
        <f t="shared" si="15"/>
        <v>1582.5</v>
      </c>
      <c r="Z315" s="50">
        <f t="shared" si="15"/>
        <v>0</v>
      </c>
      <c r="AA315" s="50">
        <f t="shared" si="15"/>
        <v>100.8</v>
      </c>
      <c r="AB315" s="53">
        <f t="shared" si="14"/>
        <v>13296.143333333333</v>
      </c>
      <c r="AC315" s="48" t="str">
        <f>VLOOKUP(ПРОДАЖИ!C:C,'ИЗ ОСНОВЫ НОМЕНКЛАТУР'!D:E,2,0)</f>
        <v>Кромочные материалы</v>
      </c>
      <c r="AD315" s="48" t="str">
        <f>VLOOKUP(C:C,'ИЗ ОСНОВЫ НОМЕНКЛАТУР'!D:F,3,0)</f>
        <v>Кромка ПВХ Китай</v>
      </c>
      <c r="AE315" s="48" t="str">
        <f>VLOOKUP(C:C,'ИЗ ОСНОВЫ НОМЕНКЛАТУР'!D:H,5,0)</f>
        <v>C</v>
      </c>
    </row>
    <row r="316" spans="1:31" ht="9.6" customHeight="1" x14ac:dyDescent="0.2">
      <c r="A316" s="45" t="s">
        <v>5</v>
      </c>
      <c r="B316" s="11"/>
      <c r="C316" s="11" t="s">
        <v>318</v>
      </c>
      <c r="D316" s="44">
        <v>1226</v>
      </c>
      <c r="E316" s="44">
        <v>200</v>
      </c>
      <c r="F316" s="48">
        <v>70</v>
      </c>
      <c r="G316" s="48">
        <v>0</v>
      </c>
      <c r="H316" s="44">
        <v>0</v>
      </c>
      <c r="I316" s="44">
        <v>0</v>
      </c>
      <c r="J316" s="44">
        <v>0</v>
      </c>
      <c r="K316" s="48">
        <v>0</v>
      </c>
      <c r="L316" s="49">
        <v>114422.24</v>
      </c>
      <c r="M316" s="49">
        <v>18431.75</v>
      </c>
      <c r="N316" s="10">
        <v>6728.98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50">
        <f t="shared" si="16"/>
        <v>9535.1866666666665</v>
      </c>
      <c r="U316" s="50">
        <f t="shared" si="16"/>
        <v>1535.9791666666667</v>
      </c>
      <c r="V316" s="50">
        <f t="shared" si="16"/>
        <v>560.74833333333333</v>
      </c>
      <c r="W316" s="50">
        <f t="shared" si="15"/>
        <v>0</v>
      </c>
      <c r="X316" s="50">
        <f t="shared" si="15"/>
        <v>0</v>
      </c>
      <c r="Y316" s="50">
        <f t="shared" si="15"/>
        <v>0</v>
      </c>
      <c r="Z316" s="50">
        <f t="shared" si="15"/>
        <v>0</v>
      </c>
      <c r="AA316" s="50">
        <f t="shared" si="15"/>
        <v>0</v>
      </c>
      <c r="AB316" s="53">
        <f t="shared" si="14"/>
        <v>11631.914166666666</v>
      </c>
      <c r="AC316" s="48" t="str">
        <f>VLOOKUP(ПРОДАЖИ!C:C,'ИЗ ОСНОВЫ НОМЕНКЛАТУР'!D:E,2,0)</f>
        <v>Кромочные материалы</v>
      </c>
      <c r="AD316" s="48" t="str">
        <f>VLOOKUP(C:C,'ИЗ ОСНОВЫ НОМЕНКЛАТУР'!D:F,3,0)</f>
        <v>Кромка ПВХ Китай</v>
      </c>
      <c r="AE316" s="48" t="str">
        <f>VLOOKUP(C:C,'ИЗ ОСНОВЫ НОМЕНКЛАТУР'!D:H,5,0)</f>
        <v>C</v>
      </c>
    </row>
    <row r="317" spans="1:31" ht="9.6" customHeight="1" x14ac:dyDescent="0.2">
      <c r="A317" s="45" t="s">
        <v>5</v>
      </c>
      <c r="B317" s="11"/>
      <c r="C317" s="11" t="s">
        <v>319</v>
      </c>
      <c r="D317" s="44">
        <v>717</v>
      </c>
      <c r="E317" s="44">
        <v>0</v>
      </c>
      <c r="F317" s="48">
        <v>143</v>
      </c>
      <c r="G317" s="48">
        <v>14</v>
      </c>
      <c r="H317" s="44">
        <v>321</v>
      </c>
      <c r="I317" s="44">
        <v>200</v>
      </c>
      <c r="J317" s="44">
        <v>0</v>
      </c>
      <c r="K317" s="48">
        <v>411</v>
      </c>
      <c r="L317" s="49">
        <v>66556.5</v>
      </c>
      <c r="M317" s="49">
        <v>0</v>
      </c>
      <c r="N317" s="10">
        <v>14770.07</v>
      </c>
      <c r="O317" s="10">
        <v>1554.3</v>
      </c>
      <c r="P317" s="10">
        <v>33530.980000000003</v>
      </c>
      <c r="Q317" s="10">
        <v>20891.580000000002</v>
      </c>
      <c r="R317" s="10">
        <v>0</v>
      </c>
      <c r="S317" s="10">
        <v>37561.599999999999</v>
      </c>
      <c r="T317" s="50">
        <f t="shared" si="16"/>
        <v>5546.375</v>
      </c>
      <c r="U317" s="50">
        <f t="shared" si="16"/>
        <v>0</v>
      </c>
      <c r="V317" s="50">
        <f t="shared" si="16"/>
        <v>1230.8391666666666</v>
      </c>
      <c r="W317" s="50">
        <f t="shared" si="16"/>
        <v>129.52500000000001</v>
      </c>
      <c r="X317" s="50">
        <f t="shared" si="16"/>
        <v>2794.2483333333334</v>
      </c>
      <c r="Y317" s="50">
        <f t="shared" si="16"/>
        <v>1740.9650000000001</v>
      </c>
      <c r="Z317" s="50">
        <f t="shared" si="16"/>
        <v>0</v>
      </c>
      <c r="AA317" s="50">
        <f t="shared" si="16"/>
        <v>3130.1333333333332</v>
      </c>
      <c r="AB317" s="53">
        <f t="shared" si="14"/>
        <v>14572.085833333333</v>
      </c>
      <c r="AC317" s="48" t="str">
        <f>VLOOKUP(ПРОДАЖИ!C:C,'ИЗ ОСНОВЫ НОМЕНКЛАТУР'!D:E,2,0)</f>
        <v>Кромочные материалы</v>
      </c>
      <c r="AD317" s="48" t="str">
        <f>VLOOKUP(C:C,'ИЗ ОСНОВЫ НОМЕНКЛАТУР'!D:F,3,0)</f>
        <v>Кромка ПВХ Китай</v>
      </c>
      <c r="AE317" s="48" t="str">
        <f>VLOOKUP(C:C,'ИЗ ОСНОВЫ НОМЕНКЛАТУР'!D:H,5,0)</f>
        <v>C</v>
      </c>
    </row>
    <row r="318" spans="1:31" ht="9.6" customHeight="1" x14ac:dyDescent="0.2">
      <c r="A318" s="45" t="s">
        <v>5</v>
      </c>
      <c r="B318" s="11"/>
      <c r="C318" s="11" t="s">
        <v>320</v>
      </c>
      <c r="D318" s="44">
        <v>876</v>
      </c>
      <c r="E318" s="44">
        <v>100</v>
      </c>
      <c r="F318" s="48">
        <v>69</v>
      </c>
      <c r="G318" s="48">
        <v>74</v>
      </c>
      <c r="H318" s="44">
        <v>0</v>
      </c>
      <c r="I318" s="44">
        <v>0</v>
      </c>
      <c r="J318" s="44">
        <v>0</v>
      </c>
      <c r="K318" s="48">
        <v>0</v>
      </c>
      <c r="L318" s="49">
        <v>74705.279999999999</v>
      </c>
      <c r="M318" s="49">
        <v>8528</v>
      </c>
      <c r="N318" s="10">
        <v>5884.32</v>
      </c>
      <c r="O318" s="10">
        <v>6310.72</v>
      </c>
      <c r="P318" s="10">
        <v>0</v>
      </c>
      <c r="Q318" s="10">
        <v>0</v>
      </c>
      <c r="R318" s="10">
        <v>0</v>
      </c>
      <c r="S318" s="10">
        <v>0</v>
      </c>
      <c r="T318" s="50">
        <f t="shared" si="16"/>
        <v>6225.44</v>
      </c>
      <c r="U318" s="50">
        <f t="shared" si="16"/>
        <v>710.66666666666663</v>
      </c>
      <c r="V318" s="50">
        <f t="shared" si="16"/>
        <v>490.35999999999996</v>
      </c>
      <c r="W318" s="50">
        <f t="shared" si="16"/>
        <v>525.89333333333332</v>
      </c>
      <c r="X318" s="50">
        <f t="shared" si="16"/>
        <v>0</v>
      </c>
      <c r="Y318" s="50">
        <f t="shared" si="16"/>
        <v>0</v>
      </c>
      <c r="Z318" s="50">
        <f t="shared" si="16"/>
        <v>0</v>
      </c>
      <c r="AA318" s="50">
        <f t="shared" si="16"/>
        <v>0</v>
      </c>
      <c r="AB318" s="53">
        <f t="shared" si="14"/>
        <v>7952.36</v>
      </c>
      <c r="AC318" s="48" t="str">
        <f>VLOOKUP(ПРОДАЖИ!C:C,'ИЗ ОСНОВЫ НОМЕНКЛАТУР'!D:E,2,0)</f>
        <v>Кромочные материалы</v>
      </c>
      <c r="AD318" s="48" t="str">
        <f>VLOOKUP(C:C,'ИЗ ОСНОВЫ НОМЕНКЛАТУР'!D:F,3,0)</f>
        <v>Кромка ПВХ Китай</v>
      </c>
      <c r="AE318" s="48" t="str">
        <f>VLOOKUP(C:C,'ИЗ ОСНОВЫ НОМЕНКЛАТУР'!D:H,5,0)</f>
        <v>C</v>
      </c>
    </row>
    <row r="319" spans="1:31" ht="9.6" customHeight="1" x14ac:dyDescent="0.2">
      <c r="A319" s="45" t="s">
        <v>5</v>
      </c>
      <c r="B319" s="11"/>
      <c r="C319" s="11" t="s">
        <v>321</v>
      </c>
      <c r="D319" s="44">
        <v>95</v>
      </c>
      <c r="E319" s="44">
        <v>0</v>
      </c>
      <c r="F319" s="48">
        <v>0</v>
      </c>
      <c r="G319" s="48">
        <v>0</v>
      </c>
      <c r="H319" s="44">
        <v>0</v>
      </c>
      <c r="I319" s="44">
        <v>0</v>
      </c>
      <c r="J319" s="44">
        <v>0</v>
      </c>
      <c r="K319" s="48">
        <v>1487</v>
      </c>
      <c r="L319" s="49">
        <v>6745.43</v>
      </c>
      <c r="M319" s="49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103703.38</v>
      </c>
      <c r="T319" s="50">
        <f t="shared" si="16"/>
        <v>562.11916666666673</v>
      </c>
      <c r="U319" s="50">
        <f t="shared" si="16"/>
        <v>0</v>
      </c>
      <c r="V319" s="50">
        <f t="shared" si="16"/>
        <v>0</v>
      </c>
      <c r="W319" s="50">
        <f t="shared" si="16"/>
        <v>0</v>
      </c>
      <c r="X319" s="50">
        <f t="shared" si="16"/>
        <v>0</v>
      </c>
      <c r="Y319" s="50">
        <f t="shared" si="16"/>
        <v>0</v>
      </c>
      <c r="Z319" s="50">
        <f t="shared" si="16"/>
        <v>0</v>
      </c>
      <c r="AA319" s="50">
        <f t="shared" si="16"/>
        <v>8641.9483333333337</v>
      </c>
      <c r="AB319" s="53">
        <f t="shared" si="14"/>
        <v>9204.067500000001</v>
      </c>
      <c r="AC319" s="48" t="str">
        <f>VLOOKUP(ПРОДАЖИ!C:C,'ИЗ ОСНОВЫ НОМЕНКЛАТУР'!D:E,2,0)</f>
        <v>Кромочные материалы</v>
      </c>
      <c r="AD319" s="48" t="str">
        <f>VLOOKUP(C:C,'ИЗ ОСНОВЫ НОМЕНКЛАТУР'!D:F,3,0)</f>
        <v>Кромка ПВХ Китай</v>
      </c>
      <c r="AE319" s="48" t="str">
        <f>VLOOKUP(C:C,'ИЗ ОСНОВЫ НОМЕНКЛАТУР'!D:H,5,0)</f>
        <v>C</v>
      </c>
    </row>
    <row r="320" spans="1:31" ht="9.6" customHeight="1" x14ac:dyDescent="0.2">
      <c r="A320" s="45" t="s">
        <v>5</v>
      </c>
      <c r="B320" s="11"/>
      <c r="C320" s="11" t="s">
        <v>322</v>
      </c>
      <c r="D320" s="44">
        <v>439</v>
      </c>
      <c r="E320" s="44">
        <v>0</v>
      </c>
      <c r="F320" s="48">
        <v>179</v>
      </c>
      <c r="G320" s="48">
        <v>0</v>
      </c>
      <c r="H320" s="44">
        <v>95</v>
      </c>
      <c r="I320" s="44">
        <v>0</v>
      </c>
      <c r="J320" s="44">
        <v>0</v>
      </c>
      <c r="K320" s="48">
        <v>312</v>
      </c>
      <c r="L320" s="49">
        <v>36664.300000000003</v>
      </c>
      <c r="M320" s="49">
        <v>0</v>
      </c>
      <c r="N320" s="10">
        <v>14620.72</v>
      </c>
      <c r="O320" s="10">
        <v>0</v>
      </c>
      <c r="P320" s="10">
        <v>7759.6</v>
      </c>
      <c r="Q320" s="10">
        <v>0</v>
      </c>
      <c r="R320" s="10">
        <v>0</v>
      </c>
      <c r="S320" s="10">
        <v>25484.16</v>
      </c>
      <c r="T320" s="50">
        <f t="shared" si="16"/>
        <v>3055.3583333333336</v>
      </c>
      <c r="U320" s="50">
        <f t="shared" si="16"/>
        <v>0</v>
      </c>
      <c r="V320" s="50">
        <f t="shared" si="16"/>
        <v>1218.3933333333332</v>
      </c>
      <c r="W320" s="50">
        <f t="shared" si="16"/>
        <v>0</v>
      </c>
      <c r="X320" s="50">
        <f t="shared" si="16"/>
        <v>646.63333333333333</v>
      </c>
      <c r="Y320" s="50">
        <f t="shared" si="16"/>
        <v>0</v>
      </c>
      <c r="Z320" s="50">
        <f t="shared" si="16"/>
        <v>0</v>
      </c>
      <c r="AA320" s="50">
        <f t="shared" si="16"/>
        <v>2123.6799999999998</v>
      </c>
      <c r="AB320" s="53">
        <f t="shared" si="14"/>
        <v>7044.0650000000005</v>
      </c>
      <c r="AC320" s="48" t="str">
        <f>VLOOKUP(ПРОДАЖИ!C:C,'ИЗ ОСНОВЫ НОМЕНКЛАТУР'!D:E,2,0)</f>
        <v>Кромочные материалы</v>
      </c>
      <c r="AD320" s="48" t="str">
        <f>VLOOKUP(C:C,'ИЗ ОСНОВЫ НОМЕНКЛАТУР'!D:F,3,0)</f>
        <v>Кромка ПВХ Китай</v>
      </c>
      <c r="AE320" s="48" t="str">
        <f>VLOOKUP(C:C,'ИЗ ОСНОВЫ НОМЕНКЛАТУР'!D:H,5,0)</f>
        <v>C</v>
      </c>
    </row>
    <row r="321" spans="1:31" ht="9.6" customHeight="1" x14ac:dyDescent="0.2">
      <c r="A321" s="45" t="s">
        <v>5</v>
      </c>
      <c r="B321" s="11"/>
      <c r="C321" s="11" t="s">
        <v>323</v>
      </c>
      <c r="D321" s="44">
        <v>234</v>
      </c>
      <c r="E321" s="44">
        <v>0</v>
      </c>
      <c r="F321" s="48">
        <v>299</v>
      </c>
      <c r="G321" s="48">
        <v>0</v>
      </c>
      <c r="H321" s="44">
        <v>142</v>
      </c>
      <c r="I321" s="44">
        <v>0</v>
      </c>
      <c r="J321" s="44">
        <v>100</v>
      </c>
      <c r="K321" s="48">
        <v>220</v>
      </c>
      <c r="L321" s="49">
        <v>19471.27</v>
      </c>
      <c r="M321" s="49">
        <v>0</v>
      </c>
      <c r="N321" s="10">
        <v>24404.38</v>
      </c>
      <c r="O321" s="10">
        <v>0</v>
      </c>
      <c r="P321" s="10">
        <v>11590.04</v>
      </c>
      <c r="Q321" s="10">
        <v>0</v>
      </c>
      <c r="R321" s="10">
        <v>8162</v>
      </c>
      <c r="S321" s="10">
        <v>17956.400000000001</v>
      </c>
      <c r="T321" s="50">
        <f t="shared" si="16"/>
        <v>1622.6058333333333</v>
      </c>
      <c r="U321" s="50">
        <f t="shared" si="16"/>
        <v>0</v>
      </c>
      <c r="V321" s="50">
        <f t="shared" si="16"/>
        <v>2033.6983333333335</v>
      </c>
      <c r="W321" s="50">
        <f t="shared" si="16"/>
        <v>0</v>
      </c>
      <c r="X321" s="50">
        <f t="shared" si="16"/>
        <v>965.8366666666667</v>
      </c>
      <c r="Y321" s="50">
        <f t="shared" si="16"/>
        <v>0</v>
      </c>
      <c r="Z321" s="50">
        <f t="shared" si="16"/>
        <v>680.16666666666663</v>
      </c>
      <c r="AA321" s="50">
        <f t="shared" si="16"/>
        <v>1496.3666666666668</v>
      </c>
      <c r="AB321" s="53">
        <f t="shared" si="14"/>
        <v>6798.6741666666676</v>
      </c>
      <c r="AC321" s="48" t="str">
        <f>VLOOKUP(ПРОДАЖИ!C:C,'ИЗ ОСНОВЫ НОМЕНКЛАТУР'!D:E,2,0)</f>
        <v>Кромочные материалы</v>
      </c>
      <c r="AD321" s="48" t="str">
        <f>VLOOKUP(C:C,'ИЗ ОСНОВЫ НОМЕНКЛАТУР'!D:F,3,0)</f>
        <v>Кромка ПВХ Китай</v>
      </c>
      <c r="AE321" s="48" t="str">
        <f>VLOOKUP(C:C,'ИЗ ОСНОВЫ НОМЕНКЛАТУР'!D:H,5,0)</f>
        <v>C</v>
      </c>
    </row>
    <row r="322" spans="1:31" ht="9.6" customHeight="1" x14ac:dyDescent="0.2">
      <c r="A322" s="45" t="s">
        <v>5</v>
      </c>
      <c r="B322" s="11"/>
      <c r="C322" s="11" t="s">
        <v>324</v>
      </c>
      <c r="D322" s="44">
        <v>833</v>
      </c>
      <c r="E322" s="44">
        <v>0</v>
      </c>
      <c r="F322" s="48">
        <v>393</v>
      </c>
      <c r="G322" s="48">
        <v>0</v>
      </c>
      <c r="H322" s="44">
        <v>247</v>
      </c>
      <c r="I322" s="44">
        <v>0</v>
      </c>
      <c r="J322" s="44">
        <v>0</v>
      </c>
      <c r="K322" s="48">
        <v>0</v>
      </c>
      <c r="L322" s="49">
        <v>78087.61</v>
      </c>
      <c r="M322" s="49">
        <v>0</v>
      </c>
      <c r="N322" s="10">
        <v>34049.89</v>
      </c>
      <c r="O322" s="10">
        <v>0</v>
      </c>
      <c r="P322" s="10">
        <v>23576.15</v>
      </c>
      <c r="Q322" s="10">
        <v>0</v>
      </c>
      <c r="R322" s="10">
        <v>0</v>
      </c>
      <c r="S322" s="10">
        <v>0</v>
      </c>
      <c r="T322" s="50">
        <f t="shared" si="16"/>
        <v>6507.3008333333337</v>
      </c>
      <c r="U322" s="50">
        <f t="shared" si="16"/>
        <v>0</v>
      </c>
      <c r="V322" s="50">
        <f t="shared" si="16"/>
        <v>2837.4908333333333</v>
      </c>
      <c r="W322" s="50">
        <f t="shared" si="16"/>
        <v>0</v>
      </c>
      <c r="X322" s="50">
        <f t="shared" si="16"/>
        <v>1964.6791666666668</v>
      </c>
      <c r="Y322" s="50">
        <f t="shared" si="16"/>
        <v>0</v>
      </c>
      <c r="Z322" s="50">
        <f t="shared" si="16"/>
        <v>0</v>
      </c>
      <c r="AA322" s="50">
        <f t="shared" si="16"/>
        <v>0</v>
      </c>
      <c r="AB322" s="53">
        <f t="shared" si="14"/>
        <v>11309.470833333335</v>
      </c>
      <c r="AC322" s="48" t="str">
        <f>VLOOKUP(ПРОДАЖИ!C:C,'ИЗ ОСНОВЫ НОМЕНКЛАТУР'!D:E,2,0)</f>
        <v>Кромочные материалы</v>
      </c>
      <c r="AD322" s="48" t="str">
        <f>VLOOKUP(C:C,'ИЗ ОСНОВЫ НОМЕНКЛАТУР'!D:F,3,0)</f>
        <v>Кромка ПВХ Китай</v>
      </c>
      <c r="AE322" s="48" t="str">
        <f>VLOOKUP(C:C,'ИЗ ОСНОВЫ НОМЕНКЛАТУР'!D:H,5,0)</f>
        <v>C</v>
      </c>
    </row>
    <row r="323" spans="1:31" ht="9.6" customHeight="1" x14ac:dyDescent="0.2">
      <c r="A323" s="45" t="s">
        <v>5</v>
      </c>
      <c r="B323" s="11"/>
      <c r="C323" s="11" t="s">
        <v>325</v>
      </c>
      <c r="D323" s="44">
        <v>739</v>
      </c>
      <c r="E323" s="44">
        <v>0</v>
      </c>
      <c r="F323" s="48">
        <v>102</v>
      </c>
      <c r="G323" s="48">
        <v>0</v>
      </c>
      <c r="H323" s="44">
        <v>245</v>
      </c>
      <c r="I323" s="44">
        <v>0</v>
      </c>
      <c r="J323" s="44">
        <v>0</v>
      </c>
      <c r="K323" s="48">
        <v>187</v>
      </c>
      <c r="L323" s="49">
        <v>68395.87</v>
      </c>
      <c r="M323" s="49">
        <v>0</v>
      </c>
      <c r="N323" s="10">
        <v>9032.35</v>
      </c>
      <c r="O323" s="10">
        <v>0</v>
      </c>
      <c r="P323" s="10">
        <v>22726.39</v>
      </c>
      <c r="Q323" s="10">
        <v>0</v>
      </c>
      <c r="R323" s="10">
        <v>0</v>
      </c>
      <c r="S323" s="10">
        <v>17739.080000000002</v>
      </c>
      <c r="T323" s="50">
        <f t="shared" si="16"/>
        <v>5699.6558333333332</v>
      </c>
      <c r="U323" s="50">
        <f t="shared" si="16"/>
        <v>0</v>
      </c>
      <c r="V323" s="50">
        <f t="shared" si="16"/>
        <v>752.69583333333333</v>
      </c>
      <c r="W323" s="50">
        <f t="shared" si="16"/>
        <v>0</v>
      </c>
      <c r="X323" s="50">
        <f t="shared" si="16"/>
        <v>1893.8658333333333</v>
      </c>
      <c r="Y323" s="50">
        <f t="shared" si="16"/>
        <v>0</v>
      </c>
      <c r="Z323" s="50">
        <f t="shared" si="16"/>
        <v>0</v>
      </c>
      <c r="AA323" s="50">
        <f t="shared" si="16"/>
        <v>1478.2566666666669</v>
      </c>
      <c r="AB323" s="53">
        <f t="shared" si="14"/>
        <v>9824.474166666665</v>
      </c>
      <c r="AC323" s="48" t="str">
        <f>VLOOKUP(ПРОДАЖИ!C:C,'ИЗ ОСНОВЫ НОМЕНКЛАТУР'!D:E,2,0)</f>
        <v>Кромочные материалы</v>
      </c>
      <c r="AD323" s="48" t="str">
        <f>VLOOKUP(C:C,'ИЗ ОСНОВЫ НОМЕНКЛАТУР'!D:F,3,0)</f>
        <v>Кромка ПВХ Китай</v>
      </c>
      <c r="AE323" s="48" t="str">
        <f>VLOOKUP(C:C,'ИЗ ОСНОВЫ НОМЕНКЛАТУР'!D:H,5,0)</f>
        <v>C</v>
      </c>
    </row>
    <row r="324" spans="1:31" ht="9.6" customHeight="1" x14ac:dyDescent="0.2">
      <c r="A324" s="45" t="s">
        <v>5</v>
      </c>
      <c r="B324" s="11"/>
      <c r="C324" s="11" t="s">
        <v>326</v>
      </c>
      <c r="D324" s="44">
        <v>249</v>
      </c>
      <c r="E324" s="44">
        <v>0</v>
      </c>
      <c r="F324" s="48">
        <v>257</v>
      </c>
      <c r="G324" s="48">
        <v>0</v>
      </c>
      <c r="H324" s="44">
        <v>272</v>
      </c>
      <c r="I324" s="44">
        <v>100</v>
      </c>
      <c r="J324" s="44">
        <v>0</v>
      </c>
      <c r="K324" s="48">
        <v>0</v>
      </c>
      <c r="L324" s="49">
        <v>18575.400000000001</v>
      </c>
      <c r="M324" s="49">
        <v>0</v>
      </c>
      <c r="N324" s="10">
        <v>19332.07</v>
      </c>
      <c r="O324" s="10">
        <v>0</v>
      </c>
      <c r="P324" s="10">
        <v>20291.2</v>
      </c>
      <c r="Q324" s="10">
        <v>7460</v>
      </c>
      <c r="R324" s="10">
        <v>0</v>
      </c>
      <c r="S324" s="10">
        <v>0</v>
      </c>
      <c r="T324" s="50">
        <f t="shared" si="16"/>
        <v>1547.95</v>
      </c>
      <c r="U324" s="50">
        <f t="shared" si="16"/>
        <v>0</v>
      </c>
      <c r="V324" s="50">
        <f t="shared" si="16"/>
        <v>1611.0058333333334</v>
      </c>
      <c r="W324" s="50">
        <f t="shared" si="16"/>
        <v>0</v>
      </c>
      <c r="X324" s="50">
        <f t="shared" si="16"/>
        <v>1690.9333333333334</v>
      </c>
      <c r="Y324" s="50">
        <f t="shared" si="16"/>
        <v>621.66666666666663</v>
      </c>
      <c r="Z324" s="50">
        <f t="shared" si="16"/>
        <v>0</v>
      </c>
      <c r="AA324" s="50">
        <f t="shared" si="16"/>
        <v>0</v>
      </c>
      <c r="AB324" s="53">
        <f t="shared" ref="AB324:AB387" si="17">T324+U324+V324+W324+X324+Y324+Z324+AA324</f>
        <v>5471.5558333333338</v>
      </c>
      <c r="AC324" s="48" t="str">
        <f>VLOOKUP(ПРОДАЖИ!C:C,'ИЗ ОСНОВЫ НОМЕНКЛАТУР'!D:E,2,0)</f>
        <v>Кромочные материалы</v>
      </c>
      <c r="AD324" s="48" t="str">
        <f>VLOOKUP(C:C,'ИЗ ОСНОВЫ НОМЕНКЛАТУР'!D:F,3,0)</f>
        <v>Кромка ПВХ Китай</v>
      </c>
      <c r="AE324" s="48" t="str">
        <f>VLOOKUP(C:C,'ИЗ ОСНОВЫ НОМЕНКЛАТУР'!D:H,5,0)</f>
        <v>C</v>
      </c>
    </row>
    <row r="325" spans="1:31" ht="9.6" customHeight="1" x14ac:dyDescent="0.2">
      <c r="A325" s="45" t="s">
        <v>5</v>
      </c>
      <c r="B325" s="11"/>
      <c r="C325" s="11" t="s">
        <v>327</v>
      </c>
      <c r="D325" s="44">
        <v>831</v>
      </c>
      <c r="E325" s="44">
        <v>0</v>
      </c>
      <c r="F325" s="48">
        <v>127</v>
      </c>
      <c r="G325" s="48">
        <v>0</v>
      </c>
      <c r="H325" s="44">
        <v>177</v>
      </c>
      <c r="I325" s="44">
        <v>100</v>
      </c>
      <c r="J325" s="44">
        <v>0</v>
      </c>
      <c r="K325" s="48">
        <v>0</v>
      </c>
      <c r="L325" s="49">
        <v>77744.289999999994</v>
      </c>
      <c r="M325" s="49">
        <v>0</v>
      </c>
      <c r="N325" s="10">
        <v>12127.23</v>
      </c>
      <c r="O325" s="10">
        <v>0</v>
      </c>
      <c r="P325" s="10">
        <v>17016.62</v>
      </c>
      <c r="Q325" s="10">
        <v>9617.7999999999993</v>
      </c>
      <c r="R325" s="10">
        <v>0</v>
      </c>
      <c r="S325" s="10">
        <v>0</v>
      </c>
      <c r="T325" s="50">
        <f t="shared" si="16"/>
        <v>6478.6908333333331</v>
      </c>
      <c r="U325" s="50">
        <f t="shared" si="16"/>
        <v>0</v>
      </c>
      <c r="V325" s="50">
        <f t="shared" si="16"/>
        <v>1010.6025</v>
      </c>
      <c r="W325" s="50">
        <f t="shared" si="16"/>
        <v>0</v>
      </c>
      <c r="X325" s="50">
        <f t="shared" si="16"/>
        <v>1418.0516666666665</v>
      </c>
      <c r="Y325" s="50">
        <f t="shared" si="16"/>
        <v>801.48333333333323</v>
      </c>
      <c r="Z325" s="50">
        <f t="shared" si="16"/>
        <v>0</v>
      </c>
      <c r="AA325" s="50">
        <f t="shared" si="16"/>
        <v>0</v>
      </c>
      <c r="AB325" s="53">
        <f t="shared" si="17"/>
        <v>9708.8283333333329</v>
      </c>
      <c r="AC325" s="48" t="str">
        <f>VLOOKUP(ПРОДАЖИ!C:C,'ИЗ ОСНОВЫ НОМЕНКЛАТУР'!D:E,2,0)</f>
        <v>Кромочные материалы</v>
      </c>
      <c r="AD325" s="48" t="str">
        <f>VLOOKUP(C:C,'ИЗ ОСНОВЫ НОМЕНКЛАТУР'!D:F,3,0)</f>
        <v>Кромка ПВХ Китай</v>
      </c>
      <c r="AE325" s="48" t="str">
        <f>VLOOKUP(C:C,'ИЗ ОСНОВЫ НОМЕНКЛАТУР'!D:H,5,0)</f>
        <v>C</v>
      </c>
    </row>
    <row r="326" spans="1:31" ht="9.6" customHeight="1" x14ac:dyDescent="0.2">
      <c r="A326" s="45" t="s">
        <v>5</v>
      </c>
      <c r="B326" s="11"/>
      <c r="C326" s="11" t="s">
        <v>328</v>
      </c>
      <c r="D326" s="44">
        <v>393</v>
      </c>
      <c r="E326" s="44">
        <v>0</v>
      </c>
      <c r="F326" s="48">
        <v>464</v>
      </c>
      <c r="G326" s="48">
        <v>14</v>
      </c>
      <c r="H326" s="44">
        <v>65</v>
      </c>
      <c r="I326" s="44">
        <v>0</v>
      </c>
      <c r="J326" s="44">
        <v>1</v>
      </c>
      <c r="K326" s="48">
        <v>255</v>
      </c>
      <c r="L326" s="49">
        <v>36443.46</v>
      </c>
      <c r="M326" s="49">
        <v>0</v>
      </c>
      <c r="N326" s="10">
        <v>43542.45</v>
      </c>
      <c r="O326" s="10">
        <v>1289.3</v>
      </c>
      <c r="P326" s="10">
        <v>6102.2</v>
      </c>
      <c r="Q326" s="10">
        <v>0</v>
      </c>
      <c r="R326" s="10">
        <v>91.89</v>
      </c>
      <c r="S326" s="10">
        <v>23935.39</v>
      </c>
      <c r="T326" s="50">
        <f t="shared" si="16"/>
        <v>3036.9549999999999</v>
      </c>
      <c r="U326" s="50">
        <f t="shared" si="16"/>
        <v>0</v>
      </c>
      <c r="V326" s="50">
        <f t="shared" si="16"/>
        <v>3628.5374999999999</v>
      </c>
      <c r="W326" s="50">
        <f t="shared" si="16"/>
        <v>107.44166666666666</v>
      </c>
      <c r="X326" s="50">
        <f t="shared" si="16"/>
        <v>508.51666666666665</v>
      </c>
      <c r="Y326" s="50">
        <f t="shared" si="16"/>
        <v>0</v>
      </c>
      <c r="Z326" s="50">
        <f t="shared" si="16"/>
        <v>7.6574999999999998</v>
      </c>
      <c r="AA326" s="50">
        <f t="shared" si="16"/>
        <v>1994.6158333333333</v>
      </c>
      <c r="AB326" s="53">
        <f t="shared" si="17"/>
        <v>9283.7241666666669</v>
      </c>
      <c r="AC326" s="48" t="str">
        <f>VLOOKUP(ПРОДАЖИ!C:C,'ИЗ ОСНОВЫ НОМЕНКЛАТУР'!D:E,2,0)</f>
        <v>Кромочные материалы</v>
      </c>
      <c r="AD326" s="48" t="str">
        <f>VLOOKUP(C:C,'ИЗ ОСНОВЫ НОМЕНКЛАТУР'!D:F,3,0)</f>
        <v>Кромка ПВХ Китай</v>
      </c>
      <c r="AE326" s="48" t="str">
        <f>VLOOKUP(C:C,'ИЗ ОСНОВЫ НОМЕНКЛАТУР'!D:H,5,0)</f>
        <v>C</v>
      </c>
    </row>
    <row r="327" spans="1:31" ht="9.6" customHeight="1" x14ac:dyDescent="0.2">
      <c r="A327" s="45" t="s">
        <v>5</v>
      </c>
      <c r="B327" s="11"/>
      <c r="C327" s="11" t="s">
        <v>329</v>
      </c>
      <c r="D327" s="44">
        <v>676</v>
      </c>
      <c r="E327" s="44">
        <v>0</v>
      </c>
      <c r="F327" s="48">
        <v>75</v>
      </c>
      <c r="G327" s="48">
        <v>53</v>
      </c>
      <c r="H327" s="44">
        <v>0</v>
      </c>
      <c r="I327" s="44">
        <v>0</v>
      </c>
      <c r="J327" s="44">
        <v>0</v>
      </c>
      <c r="K327" s="48">
        <v>418</v>
      </c>
      <c r="L327" s="49">
        <v>62230.97</v>
      </c>
      <c r="M327" s="49">
        <v>0</v>
      </c>
      <c r="N327" s="10">
        <v>6992.96</v>
      </c>
      <c r="O327" s="10">
        <v>4805.51</v>
      </c>
      <c r="P327" s="10">
        <v>0</v>
      </c>
      <c r="Q327" s="10">
        <v>0</v>
      </c>
      <c r="R327" s="10">
        <v>0</v>
      </c>
      <c r="S327" s="10">
        <v>38478.519999999997</v>
      </c>
      <c r="T327" s="50">
        <f t="shared" si="16"/>
        <v>5185.9141666666665</v>
      </c>
      <c r="U327" s="50">
        <f t="shared" si="16"/>
        <v>0</v>
      </c>
      <c r="V327" s="50">
        <f t="shared" si="16"/>
        <v>582.74666666666667</v>
      </c>
      <c r="W327" s="50">
        <f t="shared" si="16"/>
        <v>400.4591666666667</v>
      </c>
      <c r="X327" s="50">
        <f t="shared" si="16"/>
        <v>0</v>
      </c>
      <c r="Y327" s="50">
        <f t="shared" si="16"/>
        <v>0</v>
      </c>
      <c r="Z327" s="50">
        <f t="shared" si="16"/>
        <v>0</v>
      </c>
      <c r="AA327" s="50">
        <f t="shared" si="16"/>
        <v>3206.5433333333331</v>
      </c>
      <c r="AB327" s="53">
        <f t="shared" si="17"/>
        <v>9375.6633333333339</v>
      </c>
      <c r="AC327" s="48" t="str">
        <f>VLOOKUP(ПРОДАЖИ!C:C,'ИЗ ОСНОВЫ НОМЕНКЛАТУР'!D:E,2,0)</f>
        <v>Кромочные материалы</v>
      </c>
      <c r="AD327" s="48" t="str">
        <f>VLOOKUP(C:C,'ИЗ ОСНОВЫ НОМЕНКЛАТУР'!D:F,3,0)</f>
        <v>Кромка ПВХ Китай</v>
      </c>
      <c r="AE327" s="48" t="str">
        <f>VLOOKUP(C:C,'ИЗ ОСНОВЫ НОМЕНКЛАТУР'!D:H,5,0)</f>
        <v>C</v>
      </c>
    </row>
    <row r="328" spans="1:31" ht="9.6" customHeight="1" x14ac:dyDescent="0.2">
      <c r="A328" s="45" t="s">
        <v>5</v>
      </c>
      <c r="B328" s="11"/>
      <c r="C328" s="11" t="s">
        <v>330</v>
      </c>
      <c r="D328" s="44">
        <v>405</v>
      </c>
      <c r="E328" s="44">
        <v>300</v>
      </c>
      <c r="F328" s="48">
        <v>105</v>
      </c>
      <c r="G328" s="48">
        <v>8</v>
      </c>
      <c r="H328" s="44">
        <v>238</v>
      </c>
      <c r="I328" s="44">
        <v>200</v>
      </c>
      <c r="J328" s="44">
        <v>0</v>
      </c>
      <c r="K328" s="48">
        <v>227</v>
      </c>
      <c r="L328" s="49">
        <v>38039.65</v>
      </c>
      <c r="M328" s="49">
        <v>28488.11</v>
      </c>
      <c r="N328" s="10">
        <v>9037.93</v>
      </c>
      <c r="O328" s="10">
        <v>917.41</v>
      </c>
      <c r="P328" s="10">
        <v>24487.82</v>
      </c>
      <c r="Q328" s="10">
        <v>20578</v>
      </c>
      <c r="R328" s="10">
        <v>0</v>
      </c>
      <c r="S328" s="10">
        <v>20792.22</v>
      </c>
      <c r="T328" s="50">
        <f t="shared" si="16"/>
        <v>3169.9708333333333</v>
      </c>
      <c r="U328" s="50">
        <f t="shared" si="16"/>
        <v>2374.0091666666667</v>
      </c>
      <c r="V328" s="50">
        <f t="shared" si="16"/>
        <v>753.16083333333336</v>
      </c>
      <c r="W328" s="50">
        <f t="shared" si="16"/>
        <v>76.450833333333335</v>
      </c>
      <c r="X328" s="50">
        <f t="shared" si="16"/>
        <v>2040.6516666666666</v>
      </c>
      <c r="Y328" s="50">
        <f t="shared" si="16"/>
        <v>1714.8333333333333</v>
      </c>
      <c r="Z328" s="50">
        <f t="shared" si="16"/>
        <v>0</v>
      </c>
      <c r="AA328" s="50">
        <f t="shared" si="16"/>
        <v>1732.6850000000002</v>
      </c>
      <c r="AB328" s="53">
        <f t="shared" si="17"/>
        <v>11861.761666666665</v>
      </c>
      <c r="AC328" s="48" t="str">
        <f>VLOOKUP(ПРОДАЖИ!C:C,'ИЗ ОСНОВЫ НОМЕНКЛАТУР'!D:E,2,0)</f>
        <v>Кромочные материалы</v>
      </c>
      <c r="AD328" s="48" t="str">
        <f>VLOOKUP(C:C,'ИЗ ОСНОВЫ НОМЕНКЛАТУР'!D:F,3,0)</f>
        <v>Кромка ПВХ Китай</v>
      </c>
      <c r="AE328" s="48" t="str">
        <f>VLOOKUP(C:C,'ИЗ ОСНОВЫ НОМЕНКЛАТУР'!D:H,5,0)</f>
        <v>C</v>
      </c>
    </row>
    <row r="329" spans="1:31" ht="9.6" customHeight="1" x14ac:dyDescent="0.2">
      <c r="A329" s="45" t="s">
        <v>5</v>
      </c>
      <c r="B329" s="11"/>
      <c r="C329" s="11" t="s">
        <v>331</v>
      </c>
      <c r="D329" s="44">
        <v>437</v>
      </c>
      <c r="E329" s="44">
        <v>0</v>
      </c>
      <c r="F329" s="48">
        <v>33</v>
      </c>
      <c r="G329" s="48">
        <v>0</v>
      </c>
      <c r="H329" s="44">
        <v>121</v>
      </c>
      <c r="I329" s="44">
        <v>0</v>
      </c>
      <c r="J329" s="44">
        <v>0</v>
      </c>
      <c r="K329" s="48">
        <v>101</v>
      </c>
      <c r="L329" s="49">
        <v>36288.07</v>
      </c>
      <c r="M329" s="49">
        <v>0</v>
      </c>
      <c r="N329" s="10">
        <v>2693.46</v>
      </c>
      <c r="O329" s="10">
        <v>0</v>
      </c>
      <c r="P329" s="10">
        <v>9876.02</v>
      </c>
      <c r="Q329" s="10">
        <v>0</v>
      </c>
      <c r="R329" s="10">
        <v>0</v>
      </c>
      <c r="S329" s="10">
        <v>8243.6200000000008</v>
      </c>
      <c r="T329" s="50">
        <f t="shared" si="16"/>
        <v>3024.0058333333332</v>
      </c>
      <c r="U329" s="50">
        <f t="shared" si="16"/>
        <v>0</v>
      </c>
      <c r="V329" s="50">
        <f t="shared" si="16"/>
        <v>224.45500000000001</v>
      </c>
      <c r="W329" s="50">
        <f t="shared" si="16"/>
        <v>0</v>
      </c>
      <c r="X329" s="50">
        <f t="shared" si="16"/>
        <v>823.00166666666667</v>
      </c>
      <c r="Y329" s="50">
        <f t="shared" si="16"/>
        <v>0</v>
      </c>
      <c r="Z329" s="50">
        <f t="shared" si="16"/>
        <v>0</v>
      </c>
      <c r="AA329" s="50">
        <f t="shared" si="16"/>
        <v>686.96833333333336</v>
      </c>
      <c r="AB329" s="53">
        <f t="shared" si="17"/>
        <v>4758.4308333333329</v>
      </c>
      <c r="AC329" s="48" t="str">
        <f>VLOOKUP(ПРОДАЖИ!C:C,'ИЗ ОСНОВЫ НОМЕНКЛАТУР'!D:E,2,0)</f>
        <v>Кромочные материалы</v>
      </c>
      <c r="AD329" s="48" t="str">
        <f>VLOOKUP(C:C,'ИЗ ОСНОВЫ НОМЕНКЛАТУР'!D:F,3,0)</f>
        <v>Кромка ПВХ Китай</v>
      </c>
      <c r="AE329" s="48" t="str">
        <f>VLOOKUP(C:C,'ИЗ ОСНОВЫ НОМЕНКЛАТУР'!D:H,5,0)</f>
        <v>C</v>
      </c>
    </row>
    <row r="330" spans="1:31" ht="9.6" customHeight="1" x14ac:dyDescent="0.2">
      <c r="A330" s="45" t="s">
        <v>5</v>
      </c>
      <c r="B330" s="11"/>
      <c r="C330" s="11" t="s">
        <v>332</v>
      </c>
      <c r="D330" s="44">
        <v>152</v>
      </c>
      <c r="E330" s="44">
        <v>0</v>
      </c>
      <c r="F330" s="48">
        <v>153</v>
      </c>
      <c r="G330" s="48">
        <v>0</v>
      </c>
      <c r="H330" s="44">
        <v>10</v>
      </c>
      <c r="I330" s="44">
        <v>0</v>
      </c>
      <c r="J330" s="44">
        <v>0</v>
      </c>
      <c r="K330" s="48">
        <v>410</v>
      </c>
      <c r="L330" s="49">
        <v>12708.47</v>
      </c>
      <c r="M330" s="49">
        <v>0</v>
      </c>
      <c r="N330" s="10">
        <v>12480.21</v>
      </c>
      <c r="O330" s="10">
        <v>0</v>
      </c>
      <c r="P330" s="10">
        <v>815.7</v>
      </c>
      <c r="Q330" s="10">
        <v>0</v>
      </c>
      <c r="R330" s="10">
        <v>0</v>
      </c>
      <c r="S330" s="10">
        <v>33443.699999999997</v>
      </c>
      <c r="T330" s="50">
        <f t="shared" si="16"/>
        <v>1059.0391666666667</v>
      </c>
      <c r="U330" s="50">
        <f t="shared" ref="U330:AA366" si="18">M330/12</f>
        <v>0</v>
      </c>
      <c r="V330" s="50">
        <f t="shared" si="18"/>
        <v>1040.0174999999999</v>
      </c>
      <c r="W330" s="50">
        <f t="shared" si="18"/>
        <v>0</v>
      </c>
      <c r="X330" s="50">
        <f t="shared" si="18"/>
        <v>67.975000000000009</v>
      </c>
      <c r="Y330" s="50">
        <f t="shared" si="18"/>
        <v>0</v>
      </c>
      <c r="Z330" s="50">
        <f t="shared" si="18"/>
        <v>0</v>
      </c>
      <c r="AA330" s="50">
        <f t="shared" si="18"/>
        <v>2786.9749999999999</v>
      </c>
      <c r="AB330" s="53">
        <f t="shared" si="17"/>
        <v>4954.0066666666662</v>
      </c>
      <c r="AC330" s="48" t="str">
        <f>VLOOKUP(ПРОДАЖИ!C:C,'ИЗ ОСНОВЫ НОМЕНКЛАТУР'!D:E,2,0)</f>
        <v>Кромочные материалы</v>
      </c>
      <c r="AD330" s="48" t="str">
        <f>VLOOKUP(C:C,'ИЗ ОСНОВЫ НОМЕНКЛАТУР'!D:F,3,0)</f>
        <v>Кромка ПВХ Китай</v>
      </c>
      <c r="AE330" s="48" t="str">
        <f>VLOOKUP(C:C,'ИЗ ОСНОВЫ НОМЕНКЛАТУР'!D:H,5,0)</f>
        <v>C</v>
      </c>
    </row>
    <row r="331" spans="1:31" ht="9.6" customHeight="1" x14ac:dyDescent="0.2">
      <c r="A331" s="45" t="s">
        <v>5</v>
      </c>
      <c r="B331" s="11"/>
      <c r="C331" s="11" t="s">
        <v>333</v>
      </c>
      <c r="D331" s="44">
        <v>592</v>
      </c>
      <c r="E331" s="44">
        <v>0</v>
      </c>
      <c r="F331" s="48">
        <v>333</v>
      </c>
      <c r="G331" s="48">
        <v>0</v>
      </c>
      <c r="H331" s="44">
        <v>130</v>
      </c>
      <c r="I331" s="44">
        <v>0</v>
      </c>
      <c r="J331" s="44">
        <v>0</v>
      </c>
      <c r="K331" s="48">
        <v>95</v>
      </c>
      <c r="L331" s="49">
        <v>59147.31</v>
      </c>
      <c r="M331" s="49">
        <v>0</v>
      </c>
      <c r="N331" s="10">
        <v>29714.57</v>
      </c>
      <c r="O331" s="10">
        <v>0</v>
      </c>
      <c r="P331" s="10">
        <v>12285.87</v>
      </c>
      <c r="Q331" s="10">
        <v>0</v>
      </c>
      <c r="R331" s="10">
        <v>0</v>
      </c>
      <c r="S331" s="10">
        <v>9069.68</v>
      </c>
      <c r="T331" s="50">
        <f t="shared" ref="T331:W394" si="19">L331/12</f>
        <v>4928.9425000000001</v>
      </c>
      <c r="U331" s="50">
        <f t="shared" si="18"/>
        <v>0</v>
      </c>
      <c r="V331" s="50">
        <f t="shared" si="18"/>
        <v>2476.2141666666666</v>
      </c>
      <c r="W331" s="50">
        <f t="shared" si="18"/>
        <v>0</v>
      </c>
      <c r="X331" s="50">
        <f t="shared" si="18"/>
        <v>1023.8225000000001</v>
      </c>
      <c r="Y331" s="50">
        <f t="shared" si="18"/>
        <v>0</v>
      </c>
      <c r="Z331" s="50">
        <f t="shared" si="18"/>
        <v>0</v>
      </c>
      <c r="AA331" s="50">
        <f t="shared" si="18"/>
        <v>755.80666666666673</v>
      </c>
      <c r="AB331" s="53">
        <f t="shared" si="17"/>
        <v>9184.7858333333334</v>
      </c>
      <c r="AC331" s="48" t="str">
        <f>VLOOKUP(ПРОДАЖИ!C:C,'ИЗ ОСНОВЫ НОМЕНКЛАТУР'!D:E,2,0)</f>
        <v>Кромочные материалы</v>
      </c>
      <c r="AD331" s="48" t="str">
        <f>VLOOKUP(C:C,'ИЗ ОСНОВЫ НОМЕНКЛАТУР'!D:F,3,0)</f>
        <v>Кромка ПВХ Китай</v>
      </c>
      <c r="AE331" s="48" t="str">
        <f>VLOOKUP(C:C,'ИЗ ОСНОВЫ НОМЕНКЛАТУР'!D:H,5,0)</f>
        <v>C</v>
      </c>
    </row>
    <row r="332" spans="1:31" ht="9.6" customHeight="1" x14ac:dyDescent="0.2">
      <c r="A332" s="45" t="s">
        <v>5</v>
      </c>
      <c r="B332" s="11"/>
      <c r="C332" s="11" t="s">
        <v>334</v>
      </c>
      <c r="D332" s="44">
        <v>256</v>
      </c>
      <c r="E332" s="44">
        <v>300</v>
      </c>
      <c r="F332" s="48">
        <v>128</v>
      </c>
      <c r="G332" s="48">
        <v>21</v>
      </c>
      <c r="H332" s="44">
        <v>163</v>
      </c>
      <c r="I332" s="44">
        <v>0</v>
      </c>
      <c r="J332" s="44">
        <v>0</v>
      </c>
      <c r="K332" s="48">
        <v>454</v>
      </c>
      <c r="L332" s="49">
        <v>24381.24</v>
      </c>
      <c r="M332" s="49">
        <v>28578</v>
      </c>
      <c r="N332" s="10">
        <v>12407.87</v>
      </c>
      <c r="O332" s="10">
        <v>2025.03</v>
      </c>
      <c r="P332" s="10">
        <v>15558.98</v>
      </c>
      <c r="Q332" s="10">
        <v>0</v>
      </c>
      <c r="R332" s="10">
        <v>0</v>
      </c>
      <c r="S332" s="10">
        <v>44088.97</v>
      </c>
      <c r="T332" s="50">
        <f t="shared" si="19"/>
        <v>2031.7700000000002</v>
      </c>
      <c r="U332" s="50">
        <f t="shared" si="18"/>
        <v>2381.5</v>
      </c>
      <c r="V332" s="50">
        <f t="shared" si="18"/>
        <v>1033.9891666666667</v>
      </c>
      <c r="W332" s="50">
        <f t="shared" si="18"/>
        <v>168.7525</v>
      </c>
      <c r="X332" s="50">
        <f t="shared" si="18"/>
        <v>1296.5816666666667</v>
      </c>
      <c r="Y332" s="50">
        <f t="shared" si="18"/>
        <v>0</v>
      </c>
      <c r="Z332" s="50">
        <f t="shared" si="18"/>
        <v>0</v>
      </c>
      <c r="AA332" s="50">
        <f t="shared" si="18"/>
        <v>3674.0808333333334</v>
      </c>
      <c r="AB332" s="53">
        <f t="shared" si="17"/>
        <v>10586.674166666668</v>
      </c>
      <c r="AC332" s="48" t="str">
        <f>VLOOKUP(ПРОДАЖИ!C:C,'ИЗ ОСНОВЫ НОМЕНКЛАТУР'!D:E,2,0)</f>
        <v>Кромочные материалы</v>
      </c>
      <c r="AD332" s="48" t="str">
        <f>VLOOKUP(C:C,'ИЗ ОСНОВЫ НОМЕНКЛАТУР'!D:F,3,0)</f>
        <v>Кромка ПВХ Китай</v>
      </c>
      <c r="AE332" s="48" t="str">
        <f>VLOOKUP(C:C,'ИЗ ОСНОВЫ НОМЕНКЛАТУР'!D:H,5,0)</f>
        <v>C</v>
      </c>
    </row>
    <row r="333" spans="1:31" ht="9.6" customHeight="1" x14ac:dyDescent="0.2">
      <c r="A333" s="45" t="s">
        <v>5</v>
      </c>
      <c r="B333" s="11"/>
      <c r="C333" s="11" t="s">
        <v>335</v>
      </c>
      <c r="D333" s="44">
        <v>214</v>
      </c>
      <c r="E333" s="44">
        <v>0</v>
      </c>
      <c r="F333" s="48">
        <v>180</v>
      </c>
      <c r="G333" s="48">
        <v>0</v>
      </c>
      <c r="H333" s="44">
        <v>240</v>
      </c>
      <c r="I333" s="44">
        <v>0</v>
      </c>
      <c r="J333" s="44">
        <v>0</v>
      </c>
      <c r="K333" s="48">
        <v>66</v>
      </c>
      <c r="L333" s="49">
        <v>17915.939999999999</v>
      </c>
      <c r="M333" s="49">
        <v>0</v>
      </c>
      <c r="N333" s="10">
        <v>14682.6</v>
      </c>
      <c r="O333" s="10">
        <v>0</v>
      </c>
      <c r="P333" s="10">
        <v>19576.8</v>
      </c>
      <c r="Q333" s="10">
        <v>0</v>
      </c>
      <c r="R333" s="10">
        <v>0</v>
      </c>
      <c r="S333" s="10">
        <v>5383.62</v>
      </c>
      <c r="T333" s="50">
        <f t="shared" si="19"/>
        <v>1492.9949999999999</v>
      </c>
      <c r="U333" s="50">
        <f t="shared" si="18"/>
        <v>0</v>
      </c>
      <c r="V333" s="50">
        <f t="shared" si="18"/>
        <v>1223.55</v>
      </c>
      <c r="W333" s="50">
        <f t="shared" si="18"/>
        <v>0</v>
      </c>
      <c r="X333" s="50">
        <f t="shared" si="18"/>
        <v>1631.3999999999999</v>
      </c>
      <c r="Y333" s="50">
        <f t="shared" si="18"/>
        <v>0</v>
      </c>
      <c r="Z333" s="50">
        <f t="shared" si="18"/>
        <v>0</v>
      </c>
      <c r="AA333" s="50">
        <f t="shared" si="18"/>
        <v>448.63499999999999</v>
      </c>
      <c r="AB333" s="53">
        <f t="shared" si="17"/>
        <v>4796.58</v>
      </c>
      <c r="AC333" s="48" t="str">
        <f>VLOOKUP(ПРОДАЖИ!C:C,'ИЗ ОСНОВЫ НОМЕНКЛАТУР'!D:E,2,0)</f>
        <v>Кромочные материалы</v>
      </c>
      <c r="AD333" s="48" t="str">
        <f>VLOOKUP(C:C,'ИЗ ОСНОВЫ НОМЕНКЛАТУР'!D:F,3,0)</f>
        <v>Кромка ПВХ Китай</v>
      </c>
      <c r="AE333" s="48" t="str">
        <f>VLOOKUP(C:C,'ИЗ ОСНОВЫ НОМЕНКЛАТУР'!D:H,5,0)</f>
        <v>C</v>
      </c>
    </row>
    <row r="334" spans="1:31" ht="9.6" customHeight="1" x14ac:dyDescent="0.2">
      <c r="A334" s="45" t="s">
        <v>5</v>
      </c>
      <c r="B334" s="11"/>
      <c r="C334" s="11" t="s">
        <v>336</v>
      </c>
      <c r="D334" s="44">
        <v>510</v>
      </c>
      <c r="E334" s="44">
        <v>0</v>
      </c>
      <c r="F334" s="48">
        <v>30</v>
      </c>
      <c r="G334" s="48">
        <v>12</v>
      </c>
      <c r="H334" s="44">
        <v>135</v>
      </c>
      <c r="I334" s="44">
        <v>0</v>
      </c>
      <c r="J334" s="44">
        <v>0</v>
      </c>
      <c r="K334" s="48">
        <v>329</v>
      </c>
      <c r="L334" s="49">
        <v>49054.58</v>
      </c>
      <c r="M334" s="49">
        <v>0</v>
      </c>
      <c r="N334" s="10">
        <v>2843.45</v>
      </c>
      <c r="O334" s="10">
        <v>1100.96</v>
      </c>
      <c r="P334" s="10">
        <v>12991.05</v>
      </c>
      <c r="Q334" s="10">
        <v>0</v>
      </c>
      <c r="R334" s="10">
        <v>0</v>
      </c>
      <c r="S334" s="10">
        <v>31763.87</v>
      </c>
      <c r="T334" s="50">
        <f t="shared" si="19"/>
        <v>4087.8816666666667</v>
      </c>
      <c r="U334" s="50">
        <f t="shared" si="18"/>
        <v>0</v>
      </c>
      <c r="V334" s="50">
        <f t="shared" si="18"/>
        <v>236.95416666666665</v>
      </c>
      <c r="W334" s="50">
        <f t="shared" si="18"/>
        <v>91.74666666666667</v>
      </c>
      <c r="X334" s="50">
        <f t="shared" si="18"/>
        <v>1082.5874999999999</v>
      </c>
      <c r="Y334" s="50">
        <f t="shared" si="18"/>
        <v>0</v>
      </c>
      <c r="Z334" s="50">
        <f t="shared" si="18"/>
        <v>0</v>
      </c>
      <c r="AA334" s="50">
        <f t="shared" si="18"/>
        <v>2646.9891666666667</v>
      </c>
      <c r="AB334" s="53">
        <f t="shared" si="17"/>
        <v>8146.1591666666664</v>
      </c>
      <c r="AC334" s="48" t="str">
        <f>VLOOKUP(ПРОДАЖИ!C:C,'ИЗ ОСНОВЫ НОМЕНКЛАТУР'!D:E,2,0)</f>
        <v>Кромочные материалы</v>
      </c>
      <c r="AD334" s="48" t="str">
        <f>VLOOKUP(C:C,'ИЗ ОСНОВЫ НОМЕНКЛАТУР'!D:F,3,0)</f>
        <v>Кромка ПВХ Китай</v>
      </c>
      <c r="AE334" s="48" t="str">
        <f>VLOOKUP(C:C,'ИЗ ОСНОВЫ НОМЕНКЛАТУР'!D:H,5,0)</f>
        <v>C</v>
      </c>
    </row>
    <row r="335" spans="1:31" ht="9.6" customHeight="1" x14ac:dyDescent="0.2">
      <c r="A335" s="45" t="s">
        <v>5</v>
      </c>
      <c r="B335" s="11"/>
      <c r="C335" s="11" t="s">
        <v>337</v>
      </c>
      <c r="D335" s="44">
        <v>498</v>
      </c>
      <c r="E335" s="44">
        <v>0</v>
      </c>
      <c r="F335" s="48">
        <v>121</v>
      </c>
      <c r="G335" s="48">
        <v>73</v>
      </c>
      <c r="H335" s="44">
        <v>213</v>
      </c>
      <c r="I335" s="44">
        <v>0</v>
      </c>
      <c r="J335" s="44">
        <v>0</v>
      </c>
      <c r="K335" s="48">
        <v>160</v>
      </c>
      <c r="L335" s="49">
        <v>48256.38</v>
      </c>
      <c r="M335" s="49">
        <v>0</v>
      </c>
      <c r="N335" s="10">
        <v>11659.87</v>
      </c>
      <c r="O335" s="10">
        <v>7860.64</v>
      </c>
      <c r="P335" s="10">
        <v>22935.84</v>
      </c>
      <c r="Q335" s="10">
        <v>0</v>
      </c>
      <c r="R335" s="10">
        <v>0</v>
      </c>
      <c r="S335" s="10">
        <v>14233.6</v>
      </c>
      <c r="T335" s="50">
        <f t="shared" si="19"/>
        <v>4021.3649999999998</v>
      </c>
      <c r="U335" s="50">
        <f t="shared" si="18"/>
        <v>0</v>
      </c>
      <c r="V335" s="50">
        <f t="shared" si="18"/>
        <v>971.65583333333336</v>
      </c>
      <c r="W335" s="50">
        <f t="shared" si="18"/>
        <v>655.0533333333334</v>
      </c>
      <c r="X335" s="50">
        <f t="shared" si="18"/>
        <v>1911.32</v>
      </c>
      <c r="Y335" s="50">
        <f t="shared" si="18"/>
        <v>0</v>
      </c>
      <c r="Z335" s="50">
        <f t="shared" si="18"/>
        <v>0</v>
      </c>
      <c r="AA335" s="50">
        <f t="shared" si="18"/>
        <v>1186.1333333333334</v>
      </c>
      <c r="AB335" s="53">
        <f t="shared" si="17"/>
        <v>8745.5275000000001</v>
      </c>
      <c r="AC335" s="48" t="str">
        <f>VLOOKUP(ПРОДАЖИ!C:C,'ИЗ ОСНОВЫ НОМЕНКЛАТУР'!D:E,2,0)</f>
        <v>Кромочные материалы</v>
      </c>
      <c r="AD335" s="48" t="str">
        <f>VLOOKUP(C:C,'ИЗ ОСНОВЫ НОМЕНКЛАТУР'!D:F,3,0)</f>
        <v>Кромка ПВХ Китай</v>
      </c>
      <c r="AE335" s="48" t="str">
        <f>VLOOKUP(C:C,'ИЗ ОСНОВЫ НОМЕНКЛАТУР'!D:H,5,0)</f>
        <v>C</v>
      </c>
    </row>
    <row r="336" spans="1:31" ht="9.6" customHeight="1" x14ac:dyDescent="0.2">
      <c r="A336" s="45" t="s">
        <v>5</v>
      </c>
      <c r="B336" s="11"/>
      <c r="C336" s="11" t="s">
        <v>338</v>
      </c>
      <c r="D336" s="44">
        <v>235</v>
      </c>
      <c r="E336" s="44">
        <v>0</v>
      </c>
      <c r="F336" s="48">
        <v>193</v>
      </c>
      <c r="G336" s="48">
        <v>49</v>
      </c>
      <c r="H336" s="44">
        <v>37</v>
      </c>
      <c r="I336" s="44">
        <v>0</v>
      </c>
      <c r="J336" s="44">
        <v>0</v>
      </c>
      <c r="K336" s="48">
        <v>306</v>
      </c>
      <c r="L336" s="49">
        <v>24600.51</v>
      </c>
      <c r="M336" s="49">
        <v>0</v>
      </c>
      <c r="N336" s="10">
        <v>18447.16</v>
      </c>
      <c r="O336" s="10">
        <v>5376.77</v>
      </c>
      <c r="P336" s="10">
        <v>2626.3</v>
      </c>
      <c r="Q336" s="10">
        <v>0</v>
      </c>
      <c r="R336" s="10">
        <v>0</v>
      </c>
      <c r="S336" s="10">
        <v>26914.639999999999</v>
      </c>
      <c r="T336" s="50">
        <f t="shared" si="19"/>
        <v>2050.0425</v>
      </c>
      <c r="U336" s="50">
        <f t="shared" si="18"/>
        <v>0</v>
      </c>
      <c r="V336" s="50">
        <f t="shared" si="18"/>
        <v>1537.2633333333333</v>
      </c>
      <c r="W336" s="50">
        <f t="shared" si="18"/>
        <v>448.06416666666672</v>
      </c>
      <c r="X336" s="50">
        <f t="shared" si="18"/>
        <v>218.85833333333335</v>
      </c>
      <c r="Y336" s="50">
        <f t="shared" si="18"/>
        <v>0</v>
      </c>
      <c r="Z336" s="50">
        <f t="shared" si="18"/>
        <v>0</v>
      </c>
      <c r="AA336" s="50">
        <f t="shared" si="18"/>
        <v>2242.8866666666668</v>
      </c>
      <c r="AB336" s="53">
        <f t="shared" si="17"/>
        <v>6497.1149999999998</v>
      </c>
      <c r="AC336" s="48" t="str">
        <f>VLOOKUP(ПРОДАЖИ!C:C,'ИЗ ОСНОВЫ НОМЕНКЛАТУР'!D:E,2,0)</f>
        <v>Кромочные материалы</v>
      </c>
      <c r="AD336" s="48" t="str">
        <f>VLOOKUP(C:C,'ИЗ ОСНОВЫ НОМЕНКЛАТУР'!D:F,3,0)</f>
        <v>Кромка ПВХ Китай</v>
      </c>
      <c r="AE336" s="48" t="str">
        <f>VLOOKUP(C:C,'ИЗ ОСНОВЫ НОМЕНКЛАТУР'!D:H,5,0)</f>
        <v>C</v>
      </c>
    </row>
    <row r="337" spans="1:31" ht="9.6" customHeight="1" x14ac:dyDescent="0.2">
      <c r="A337" s="45" t="s">
        <v>5</v>
      </c>
      <c r="B337" s="11"/>
      <c r="C337" s="11" t="s">
        <v>339</v>
      </c>
      <c r="D337" s="44">
        <v>155</v>
      </c>
      <c r="E337" s="44">
        <v>0</v>
      </c>
      <c r="F337" s="48">
        <v>90</v>
      </c>
      <c r="G337" s="48">
        <v>0</v>
      </c>
      <c r="H337" s="44">
        <v>0</v>
      </c>
      <c r="I337" s="44">
        <v>0</v>
      </c>
      <c r="J337" s="44">
        <v>0</v>
      </c>
      <c r="K337" s="48">
        <v>294</v>
      </c>
      <c r="L337" s="49">
        <v>10817.45</v>
      </c>
      <c r="M337" s="49">
        <v>0</v>
      </c>
      <c r="N337" s="10">
        <v>6281.1</v>
      </c>
      <c r="O337" s="10">
        <v>0</v>
      </c>
      <c r="P337" s="10">
        <v>0</v>
      </c>
      <c r="Q337" s="10">
        <v>0</v>
      </c>
      <c r="R337" s="10">
        <v>0</v>
      </c>
      <c r="S337" s="10">
        <v>20518.259999999998</v>
      </c>
      <c r="T337" s="50">
        <f t="shared" si="19"/>
        <v>901.45416666666677</v>
      </c>
      <c r="U337" s="50">
        <f t="shared" si="18"/>
        <v>0</v>
      </c>
      <c r="V337" s="50">
        <f t="shared" si="18"/>
        <v>523.42500000000007</v>
      </c>
      <c r="W337" s="50">
        <f t="shared" si="18"/>
        <v>0</v>
      </c>
      <c r="X337" s="50">
        <f t="shared" si="18"/>
        <v>0</v>
      </c>
      <c r="Y337" s="50">
        <f t="shared" si="18"/>
        <v>0</v>
      </c>
      <c r="Z337" s="50">
        <f t="shared" si="18"/>
        <v>0</v>
      </c>
      <c r="AA337" s="50">
        <f t="shared" si="18"/>
        <v>1709.8549999999998</v>
      </c>
      <c r="AB337" s="53">
        <f t="shared" si="17"/>
        <v>3134.7341666666666</v>
      </c>
      <c r="AC337" s="48" t="str">
        <f>VLOOKUP(ПРОДАЖИ!C:C,'ИЗ ОСНОВЫ НОМЕНКЛАТУР'!D:E,2,0)</f>
        <v>Кромочные материалы</v>
      </c>
      <c r="AD337" s="48" t="str">
        <f>VLOOKUP(C:C,'ИЗ ОСНОВЫ НОМЕНКЛАТУР'!D:F,3,0)</f>
        <v>Кромка ПВХ Китай</v>
      </c>
      <c r="AE337" s="48" t="str">
        <f>VLOOKUP(C:C,'ИЗ ОСНОВЫ НОМЕНКЛАТУР'!D:H,5,0)</f>
        <v>C</v>
      </c>
    </row>
    <row r="338" spans="1:31" ht="9.6" customHeight="1" x14ac:dyDescent="0.2">
      <c r="A338" s="45" t="s">
        <v>5</v>
      </c>
      <c r="B338" s="11"/>
      <c r="C338" s="11" t="s">
        <v>340</v>
      </c>
      <c r="D338" s="44">
        <v>42</v>
      </c>
      <c r="E338" s="44">
        <v>0</v>
      </c>
      <c r="F338" s="48">
        <v>45</v>
      </c>
      <c r="G338" s="48">
        <v>0</v>
      </c>
      <c r="H338" s="44">
        <v>70</v>
      </c>
      <c r="I338" s="44">
        <v>0</v>
      </c>
      <c r="J338" s="44">
        <v>0</v>
      </c>
      <c r="K338" s="48">
        <v>267</v>
      </c>
      <c r="L338" s="49">
        <v>3499.36</v>
      </c>
      <c r="M338" s="49">
        <v>0</v>
      </c>
      <c r="N338" s="10">
        <v>3672.93</v>
      </c>
      <c r="O338" s="10">
        <v>0</v>
      </c>
      <c r="P338" s="10">
        <v>5713.4</v>
      </c>
      <c r="Q338" s="10">
        <v>0</v>
      </c>
      <c r="R338" s="10">
        <v>0</v>
      </c>
      <c r="S338" s="10">
        <v>21792.54</v>
      </c>
      <c r="T338" s="50">
        <f t="shared" si="19"/>
        <v>291.61333333333334</v>
      </c>
      <c r="U338" s="50">
        <f t="shared" si="18"/>
        <v>0</v>
      </c>
      <c r="V338" s="50">
        <f t="shared" si="18"/>
        <v>306.07749999999999</v>
      </c>
      <c r="W338" s="50">
        <f t="shared" si="18"/>
        <v>0</v>
      </c>
      <c r="X338" s="50">
        <f t="shared" si="18"/>
        <v>476.11666666666662</v>
      </c>
      <c r="Y338" s="50">
        <f t="shared" si="18"/>
        <v>0</v>
      </c>
      <c r="Z338" s="50">
        <f t="shared" si="18"/>
        <v>0</v>
      </c>
      <c r="AA338" s="50">
        <f t="shared" si="18"/>
        <v>1816.0450000000001</v>
      </c>
      <c r="AB338" s="53">
        <f t="shared" si="17"/>
        <v>2889.8525</v>
      </c>
      <c r="AC338" s="48" t="str">
        <f>VLOOKUP(ПРОДАЖИ!C:C,'ИЗ ОСНОВЫ НОМЕНКЛАТУР'!D:E,2,0)</f>
        <v>Кромочные материалы</v>
      </c>
      <c r="AD338" s="48" t="str">
        <f>VLOOKUP(C:C,'ИЗ ОСНОВЫ НОМЕНКЛАТУР'!D:F,3,0)</f>
        <v>Кромка ПВХ Китай</v>
      </c>
      <c r="AE338" s="48" t="str">
        <f>VLOOKUP(C:C,'ИЗ ОСНОВЫ НОМЕНКЛАТУР'!D:H,5,0)</f>
        <v>C</v>
      </c>
    </row>
    <row r="339" spans="1:31" ht="9.6" customHeight="1" x14ac:dyDescent="0.2">
      <c r="A339" s="45" t="s">
        <v>5</v>
      </c>
      <c r="B339" s="11"/>
      <c r="C339" s="11" t="s">
        <v>341</v>
      </c>
      <c r="D339" s="44">
        <v>203</v>
      </c>
      <c r="E339" s="44">
        <v>0</v>
      </c>
      <c r="F339" s="48">
        <v>82</v>
      </c>
      <c r="G339" s="48">
        <v>10</v>
      </c>
      <c r="H339" s="44">
        <v>0</v>
      </c>
      <c r="I339" s="44">
        <v>0</v>
      </c>
      <c r="J339" s="44">
        <v>0</v>
      </c>
      <c r="K339" s="48">
        <v>229</v>
      </c>
      <c r="L339" s="49">
        <v>16194.46</v>
      </c>
      <c r="M339" s="49">
        <v>0</v>
      </c>
      <c r="N339" s="10">
        <v>6591.98</v>
      </c>
      <c r="O339" s="10">
        <v>785</v>
      </c>
      <c r="P339" s="10">
        <v>0</v>
      </c>
      <c r="Q339" s="10">
        <v>0</v>
      </c>
      <c r="R339" s="10">
        <v>0</v>
      </c>
      <c r="S339" s="10">
        <v>18409.310000000001</v>
      </c>
      <c r="T339" s="50">
        <f t="shared" si="19"/>
        <v>1349.5383333333332</v>
      </c>
      <c r="U339" s="50">
        <f t="shared" si="18"/>
        <v>0</v>
      </c>
      <c r="V339" s="50">
        <f t="shared" si="18"/>
        <v>549.33166666666659</v>
      </c>
      <c r="W339" s="50">
        <f t="shared" si="18"/>
        <v>65.416666666666671</v>
      </c>
      <c r="X339" s="50">
        <f t="shared" si="18"/>
        <v>0</v>
      </c>
      <c r="Y339" s="50">
        <f t="shared" si="18"/>
        <v>0</v>
      </c>
      <c r="Z339" s="50">
        <f t="shared" si="18"/>
        <v>0</v>
      </c>
      <c r="AA339" s="50">
        <f t="shared" si="18"/>
        <v>1534.1091666666669</v>
      </c>
      <c r="AB339" s="53">
        <f t="shared" si="17"/>
        <v>3498.3958333333335</v>
      </c>
      <c r="AC339" s="48" t="str">
        <f>VLOOKUP(ПРОДАЖИ!C:C,'ИЗ ОСНОВЫ НОМЕНКЛАТУР'!D:E,2,0)</f>
        <v>Кромочные материалы</v>
      </c>
      <c r="AD339" s="48" t="str">
        <f>VLOOKUP(C:C,'ИЗ ОСНОВЫ НОМЕНКЛАТУР'!D:F,3,0)</f>
        <v>Кромка ПВХ Китай</v>
      </c>
      <c r="AE339" s="48" t="str">
        <f>VLOOKUP(C:C,'ИЗ ОСНОВЫ НОМЕНКЛАТУР'!D:H,5,0)</f>
        <v>C</v>
      </c>
    </row>
    <row r="340" spans="1:31" ht="9.6" customHeight="1" x14ac:dyDescent="0.2">
      <c r="A340" s="45" t="s">
        <v>5</v>
      </c>
      <c r="B340" s="11"/>
      <c r="C340" s="11" t="s">
        <v>342</v>
      </c>
      <c r="D340" s="44">
        <v>506</v>
      </c>
      <c r="E340" s="44">
        <v>0</v>
      </c>
      <c r="F340" s="48">
        <v>4</v>
      </c>
      <c r="G340" s="48">
        <v>0</v>
      </c>
      <c r="H340" s="44">
        <v>0</v>
      </c>
      <c r="I340" s="44">
        <v>0</v>
      </c>
      <c r="J340" s="44">
        <v>0</v>
      </c>
      <c r="K340" s="48">
        <v>0</v>
      </c>
      <c r="L340" s="49">
        <v>46220.33</v>
      </c>
      <c r="M340" s="49">
        <v>0</v>
      </c>
      <c r="N340" s="10">
        <v>383.88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50">
        <f t="shared" si="19"/>
        <v>3851.6941666666667</v>
      </c>
      <c r="U340" s="50">
        <f t="shared" si="18"/>
        <v>0</v>
      </c>
      <c r="V340" s="50">
        <f t="shared" si="18"/>
        <v>31.99</v>
      </c>
      <c r="W340" s="50">
        <f t="shared" si="18"/>
        <v>0</v>
      </c>
      <c r="X340" s="50">
        <f t="shared" si="18"/>
        <v>0</v>
      </c>
      <c r="Y340" s="50">
        <f t="shared" si="18"/>
        <v>0</v>
      </c>
      <c r="Z340" s="50">
        <f t="shared" si="18"/>
        <v>0</v>
      </c>
      <c r="AA340" s="50">
        <f t="shared" si="18"/>
        <v>0</v>
      </c>
      <c r="AB340" s="53">
        <f t="shared" si="17"/>
        <v>3883.6841666666664</v>
      </c>
      <c r="AC340" s="48" t="str">
        <f>VLOOKUP(ПРОДАЖИ!C:C,'ИЗ ОСНОВЫ НОМЕНКЛАТУР'!D:E,2,0)</f>
        <v>Кромочные материалы</v>
      </c>
      <c r="AD340" s="48" t="str">
        <f>VLOOKUP(C:C,'ИЗ ОСНОВЫ НОМЕНКЛАТУР'!D:F,3,0)</f>
        <v>Кромка ПВХ Китай</v>
      </c>
      <c r="AE340" s="48" t="str">
        <f>VLOOKUP(C:C,'ИЗ ОСНОВЫ НОМЕНКЛАТУР'!D:H,5,0)</f>
        <v>C</v>
      </c>
    </row>
    <row r="341" spans="1:31" ht="9.6" customHeight="1" x14ac:dyDescent="0.2">
      <c r="A341" s="45" t="s">
        <v>5</v>
      </c>
      <c r="B341" s="11"/>
      <c r="C341" s="11" t="s">
        <v>343</v>
      </c>
      <c r="D341" s="44">
        <v>191</v>
      </c>
      <c r="E341" s="44">
        <v>0</v>
      </c>
      <c r="F341" s="48">
        <v>116</v>
      </c>
      <c r="G341" s="48">
        <v>0</v>
      </c>
      <c r="H341" s="44">
        <v>155</v>
      </c>
      <c r="I341" s="44">
        <v>0</v>
      </c>
      <c r="J341" s="44">
        <v>0</v>
      </c>
      <c r="K341" s="48">
        <v>10</v>
      </c>
      <c r="L341" s="49">
        <v>15715.45</v>
      </c>
      <c r="M341" s="49">
        <v>0</v>
      </c>
      <c r="N341" s="10">
        <v>9498.08</v>
      </c>
      <c r="O341" s="10">
        <v>0</v>
      </c>
      <c r="P341" s="10">
        <v>12691.4</v>
      </c>
      <c r="Q341" s="10">
        <v>0</v>
      </c>
      <c r="R341" s="10">
        <v>0</v>
      </c>
      <c r="S341" s="10">
        <v>818.8</v>
      </c>
      <c r="T341" s="50">
        <f t="shared" si="19"/>
        <v>1309.6208333333334</v>
      </c>
      <c r="U341" s="50">
        <f t="shared" si="18"/>
        <v>0</v>
      </c>
      <c r="V341" s="50">
        <f t="shared" si="18"/>
        <v>791.50666666666666</v>
      </c>
      <c r="W341" s="50">
        <f t="shared" si="18"/>
        <v>0</v>
      </c>
      <c r="X341" s="50">
        <f t="shared" si="18"/>
        <v>1057.6166666666666</v>
      </c>
      <c r="Y341" s="50">
        <f t="shared" si="18"/>
        <v>0</v>
      </c>
      <c r="Z341" s="50">
        <f t="shared" si="18"/>
        <v>0</v>
      </c>
      <c r="AA341" s="50">
        <f t="shared" si="18"/>
        <v>68.233333333333334</v>
      </c>
      <c r="AB341" s="53">
        <f t="shared" si="17"/>
        <v>3226.9774999999995</v>
      </c>
      <c r="AC341" s="48" t="str">
        <f>VLOOKUP(ПРОДАЖИ!C:C,'ИЗ ОСНОВЫ НОМЕНКЛАТУР'!D:E,2,0)</f>
        <v>Кромочные материалы</v>
      </c>
      <c r="AD341" s="48" t="str">
        <f>VLOOKUP(C:C,'ИЗ ОСНОВЫ НОМЕНКЛАТУР'!D:F,3,0)</f>
        <v>Кромка ПВХ Китай</v>
      </c>
      <c r="AE341" s="48" t="str">
        <f>VLOOKUP(C:C,'ИЗ ОСНОВЫ НОМЕНКЛАТУР'!D:H,5,0)</f>
        <v>C</v>
      </c>
    </row>
    <row r="342" spans="1:31" ht="9.6" customHeight="1" x14ac:dyDescent="0.2">
      <c r="A342" s="45" t="s">
        <v>5</v>
      </c>
      <c r="B342" s="11"/>
      <c r="C342" s="11" t="s">
        <v>344</v>
      </c>
      <c r="D342" s="44">
        <v>72</v>
      </c>
      <c r="E342" s="44">
        <v>0</v>
      </c>
      <c r="F342" s="48">
        <v>211</v>
      </c>
      <c r="G342" s="48">
        <v>0</v>
      </c>
      <c r="H342" s="44">
        <v>60</v>
      </c>
      <c r="I342" s="44">
        <v>0</v>
      </c>
      <c r="J342" s="44">
        <v>0</v>
      </c>
      <c r="K342" s="48">
        <v>102</v>
      </c>
      <c r="L342" s="49">
        <v>6924.49</v>
      </c>
      <c r="M342" s="49">
        <v>0</v>
      </c>
      <c r="N342" s="10">
        <v>20205.36</v>
      </c>
      <c r="O342" s="10">
        <v>0</v>
      </c>
      <c r="P342" s="10">
        <v>5785.8</v>
      </c>
      <c r="Q342" s="10">
        <v>0</v>
      </c>
      <c r="R342" s="10">
        <v>0</v>
      </c>
      <c r="S342" s="10">
        <v>9768.08</v>
      </c>
      <c r="T342" s="50">
        <f t="shared" si="19"/>
        <v>577.04083333333335</v>
      </c>
      <c r="U342" s="50">
        <f t="shared" si="18"/>
        <v>0</v>
      </c>
      <c r="V342" s="50">
        <f t="shared" si="18"/>
        <v>1683.78</v>
      </c>
      <c r="W342" s="50">
        <f t="shared" si="18"/>
        <v>0</v>
      </c>
      <c r="X342" s="50">
        <f t="shared" si="18"/>
        <v>482.15000000000003</v>
      </c>
      <c r="Y342" s="50">
        <f t="shared" si="18"/>
        <v>0</v>
      </c>
      <c r="Z342" s="50">
        <f t="shared" si="18"/>
        <v>0</v>
      </c>
      <c r="AA342" s="50">
        <f t="shared" si="18"/>
        <v>814.00666666666666</v>
      </c>
      <c r="AB342" s="53">
        <f t="shared" si="17"/>
        <v>3556.9775</v>
      </c>
      <c r="AC342" s="48" t="str">
        <f>VLOOKUP(ПРОДАЖИ!C:C,'ИЗ ОСНОВЫ НОМЕНКЛАТУР'!D:E,2,0)</f>
        <v>Кромочные материалы</v>
      </c>
      <c r="AD342" s="48" t="str">
        <f>VLOOKUP(C:C,'ИЗ ОСНОВЫ НОМЕНКЛАТУР'!D:F,3,0)</f>
        <v>Кромка ПВХ Китай</v>
      </c>
      <c r="AE342" s="48" t="str">
        <f>VLOOKUP(C:C,'ИЗ ОСНОВЫ НОМЕНКЛАТУР'!D:H,5,0)</f>
        <v>C</v>
      </c>
    </row>
    <row r="343" spans="1:31" ht="9.6" customHeight="1" x14ac:dyDescent="0.2">
      <c r="A343" s="45" t="s">
        <v>5</v>
      </c>
      <c r="B343" s="11"/>
      <c r="C343" s="11" t="s">
        <v>345</v>
      </c>
      <c r="D343" s="44">
        <v>90</v>
      </c>
      <c r="E343" s="44">
        <v>0</v>
      </c>
      <c r="F343" s="48">
        <v>10</v>
      </c>
      <c r="G343" s="48">
        <v>0</v>
      </c>
      <c r="H343" s="44">
        <v>0</v>
      </c>
      <c r="I343" s="44">
        <v>0</v>
      </c>
      <c r="J343" s="44">
        <v>0</v>
      </c>
      <c r="K343" s="48">
        <v>131</v>
      </c>
      <c r="L343" s="49">
        <v>6641.89</v>
      </c>
      <c r="M343" s="49">
        <v>0</v>
      </c>
      <c r="N343" s="10">
        <v>698.4</v>
      </c>
      <c r="O343" s="10">
        <v>0</v>
      </c>
      <c r="P343" s="10">
        <v>0</v>
      </c>
      <c r="Q343" s="10">
        <v>0</v>
      </c>
      <c r="R343" s="10">
        <v>0</v>
      </c>
      <c r="S343" s="10">
        <v>9149.0400000000009</v>
      </c>
      <c r="T343" s="50">
        <f t="shared" si="19"/>
        <v>553.4908333333334</v>
      </c>
      <c r="U343" s="50">
        <f t="shared" si="18"/>
        <v>0</v>
      </c>
      <c r="V343" s="50">
        <f t="shared" si="18"/>
        <v>58.199999999999996</v>
      </c>
      <c r="W343" s="50">
        <f t="shared" si="18"/>
        <v>0</v>
      </c>
      <c r="X343" s="50">
        <f t="shared" si="18"/>
        <v>0</v>
      </c>
      <c r="Y343" s="50">
        <f t="shared" si="18"/>
        <v>0</v>
      </c>
      <c r="Z343" s="50">
        <f t="shared" si="18"/>
        <v>0</v>
      </c>
      <c r="AA343" s="50">
        <f t="shared" si="18"/>
        <v>762.42000000000007</v>
      </c>
      <c r="AB343" s="53">
        <f t="shared" si="17"/>
        <v>1374.1108333333336</v>
      </c>
      <c r="AC343" s="48" t="str">
        <f>VLOOKUP(ПРОДАЖИ!C:C,'ИЗ ОСНОВЫ НОМЕНКЛАТУР'!D:E,2,0)</f>
        <v>Кромочные материалы</v>
      </c>
      <c r="AD343" s="48" t="str">
        <f>VLOOKUP(C:C,'ИЗ ОСНОВЫ НОМЕНКЛАТУР'!D:F,3,0)</f>
        <v>Кромка ПВХ Китай</v>
      </c>
      <c r="AE343" s="48" t="str">
        <f>VLOOKUP(C:C,'ИЗ ОСНОВЫ НОМЕНКЛАТУР'!D:H,5,0)</f>
        <v>C</v>
      </c>
    </row>
    <row r="344" spans="1:31" ht="9.6" customHeight="1" x14ac:dyDescent="0.2">
      <c r="A344" s="45" t="s">
        <v>5</v>
      </c>
      <c r="B344" s="11"/>
      <c r="C344" s="11" t="s">
        <v>346</v>
      </c>
      <c r="D344" s="44">
        <v>94</v>
      </c>
      <c r="E344" s="44">
        <v>300</v>
      </c>
      <c r="F344" s="48">
        <v>0</v>
      </c>
      <c r="G344" s="48">
        <v>0</v>
      </c>
      <c r="H344" s="44">
        <v>0</v>
      </c>
      <c r="I344" s="44">
        <v>0</v>
      </c>
      <c r="J344" s="44">
        <v>0</v>
      </c>
      <c r="K344" s="48">
        <v>0</v>
      </c>
      <c r="L344" s="49">
        <v>6486</v>
      </c>
      <c r="M344" s="49">
        <v>20700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50">
        <f t="shared" si="19"/>
        <v>540.5</v>
      </c>
      <c r="U344" s="50">
        <f t="shared" si="18"/>
        <v>1725</v>
      </c>
      <c r="V344" s="50">
        <f t="shared" si="18"/>
        <v>0</v>
      </c>
      <c r="W344" s="50">
        <f t="shared" si="18"/>
        <v>0</v>
      </c>
      <c r="X344" s="50">
        <f t="shared" si="18"/>
        <v>0</v>
      </c>
      <c r="Y344" s="50">
        <f t="shared" si="18"/>
        <v>0</v>
      </c>
      <c r="Z344" s="50">
        <f t="shared" si="18"/>
        <v>0</v>
      </c>
      <c r="AA344" s="50">
        <f t="shared" si="18"/>
        <v>0</v>
      </c>
      <c r="AB344" s="53">
        <f t="shared" si="17"/>
        <v>2265.5</v>
      </c>
      <c r="AC344" s="48" t="str">
        <f>VLOOKUP(ПРОДАЖИ!C:C,'ИЗ ОСНОВЫ НОМЕНКЛАТУР'!D:E,2,0)</f>
        <v>Кромочные материалы</v>
      </c>
      <c r="AD344" s="48" t="str">
        <f>VLOOKUP(C:C,'ИЗ ОСНОВЫ НОМЕНКЛАТУР'!D:F,3,0)</f>
        <v>Кромка ПВХ Китай</v>
      </c>
      <c r="AE344" s="48" t="str">
        <f>VLOOKUP(C:C,'ИЗ ОСНОВЫ НОМЕНКЛАТУР'!D:H,5,0)</f>
        <v>C</v>
      </c>
    </row>
    <row r="345" spans="1:31" ht="9.6" customHeight="1" x14ac:dyDescent="0.2">
      <c r="A345" s="45" t="s">
        <v>5</v>
      </c>
      <c r="B345" s="11"/>
      <c r="C345" s="11" t="s">
        <v>347</v>
      </c>
      <c r="D345" s="44">
        <v>109</v>
      </c>
      <c r="E345" s="44">
        <v>0</v>
      </c>
      <c r="F345" s="48">
        <v>47</v>
      </c>
      <c r="G345" s="48">
        <v>0</v>
      </c>
      <c r="H345" s="44">
        <v>20</v>
      </c>
      <c r="I345" s="44">
        <v>0</v>
      </c>
      <c r="J345" s="44">
        <v>0</v>
      </c>
      <c r="K345" s="48">
        <v>63</v>
      </c>
      <c r="L345" s="49">
        <v>9990.08</v>
      </c>
      <c r="M345" s="49">
        <v>0</v>
      </c>
      <c r="N345" s="10">
        <v>4009.86</v>
      </c>
      <c r="O345" s="10">
        <v>0</v>
      </c>
      <c r="P345" s="10">
        <v>1843.79</v>
      </c>
      <c r="Q345" s="10">
        <v>0</v>
      </c>
      <c r="R345" s="10">
        <v>0</v>
      </c>
      <c r="S345" s="10">
        <v>4861.59</v>
      </c>
      <c r="T345" s="50">
        <f t="shared" si="19"/>
        <v>832.50666666666666</v>
      </c>
      <c r="U345" s="50">
        <f t="shared" si="18"/>
        <v>0</v>
      </c>
      <c r="V345" s="50">
        <f t="shared" si="18"/>
        <v>334.15500000000003</v>
      </c>
      <c r="W345" s="50">
        <f t="shared" si="18"/>
        <v>0</v>
      </c>
      <c r="X345" s="50">
        <f t="shared" si="18"/>
        <v>153.64916666666667</v>
      </c>
      <c r="Y345" s="50">
        <f t="shared" si="18"/>
        <v>0</v>
      </c>
      <c r="Z345" s="50">
        <f t="shared" si="18"/>
        <v>0</v>
      </c>
      <c r="AA345" s="50">
        <f t="shared" si="18"/>
        <v>405.13249999999999</v>
      </c>
      <c r="AB345" s="53">
        <f t="shared" si="17"/>
        <v>1725.4433333333332</v>
      </c>
      <c r="AC345" s="48" t="str">
        <f>VLOOKUP(ПРОДАЖИ!C:C,'ИЗ ОСНОВЫ НОМЕНКЛАТУР'!D:E,2,0)</f>
        <v>Кромочные материалы</v>
      </c>
      <c r="AD345" s="48" t="str">
        <f>VLOOKUP(C:C,'ИЗ ОСНОВЫ НОМЕНКЛАТУР'!D:F,3,0)</f>
        <v>Кромка ПВХ Китай</v>
      </c>
      <c r="AE345" s="48" t="str">
        <f>VLOOKUP(C:C,'ИЗ ОСНОВЫ НОМЕНКЛАТУР'!D:H,5,0)</f>
        <v>C</v>
      </c>
    </row>
    <row r="346" spans="1:31" ht="9.6" customHeight="1" x14ac:dyDescent="0.2">
      <c r="A346" s="45" t="s">
        <v>5</v>
      </c>
      <c r="B346" s="11"/>
      <c r="C346" s="11" t="s">
        <v>348</v>
      </c>
      <c r="D346" s="44">
        <v>35</v>
      </c>
      <c r="E346" s="44">
        <v>0</v>
      </c>
      <c r="F346" s="48">
        <v>0</v>
      </c>
      <c r="G346" s="48">
        <v>0</v>
      </c>
      <c r="H346" s="44">
        <v>282</v>
      </c>
      <c r="I346" s="44">
        <v>0</v>
      </c>
      <c r="J346" s="44">
        <v>0</v>
      </c>
      <c r="K346" s="48">
        <v>0</v>
      </c>
      <c r="L346" s="49">
        <v>2870</v>
      </c>
      <c r="M346" s="49">
        <v>0</v>
      </c>
      <c r="N346" s="10">
        <v>0</v>
      </c>
      <c r="O346" s="10">
        <v>0</v>
      </c>
      <c r="P346" s="10">
        <v>23124</v>
      </c>
      <c r="Q346" s="10">
        <v>0</v>
      </c>
      <c r="R346" s="10">
        <v>0</v>
      </c>
      <c r="S346" s="10">
        <v>0</v>
      </c>
      <c r="T346" s="50">
        <f t="shared" si="19"/>
        <v>239.16666666666666</v>
      </c>
      <c r="U346" s="50">
        <f t="shared" si="18"/>
        <v>0</v>
      </c>
      <c r="V346" s="50">
        <f t="shared" si="18"/>
        <v>0</v>
      </c>
      <c r="W346" s="50">
        <f t="shared" si="18"/>
        <v>0</v>
      </c>
      <c r="X346" s="50">
        <f t="shared" si="18"/>
        <v>1927</v>
      </c>
      <c r="Y346" s="50">
        <f t="shared" si="18"/>
        <v>0</v>
      </c>
      <c r="Z346" s="50">
        <f t="shared" si="18"/>
        <v>0</v>
      </c>
      <c r="AA346" s="50">
        <f t="shared" si="18"/>
        <v>0</v>
      </c>
      <c r="AB346" s="53">
        <f t="shared" si="17"/>
        <v>2166.1666666666665</v>
      </c>
      <c r="AC346" s="48" t="str">
        <f>VLOOKUP(ПРОДАЖИ!C:C,'ИЗ ОСНОВЫ НОМЕНКЛАТУР'!D:E,2,0)</f>
        <v>Кромочные материалы</v>
      </c>
      <c r="AD346" s="48" t="str">
        <f>VLOOKUP(C:C,'ИЗ ОСНОВЫ НОМЕНКЛАТУР'!D:F,3,0)</f>
        <v>Кромка ПВХ Китай</v>
      </c>
      <c r="AE346" s="48" t="str">
        <f>VLOOKUP(C:C,'ИЗ ОСНОВЫ НОМЕНКЛАТУР'!D:H,5,0)</f>
        <v>B</v>
      </c>
    </row>
    <row r="347" spans="1:31" ht="9.6" customHeight="1" x14ac:dyDescent="0.2">
      <c r="A347" s="45" t="s">
        <v>5</v>
      </c>
      <c r="B347" s="11"/>
      <c r="C347" s="11" t="s">
        <v>349</v>
      </c>
      <c r="D347" s="44">
        <v>198</v>
      </c>
      <c r="E347" s="44">
        <v>0</v>
      </c>
      <c r="F347" s="48">
        <v>0</v>
      </c>
      <c r="G347" s="48">
        <v>0</v>
      </c>
      <c r="H347" s="44">
        <v>36</v>
      </c>
      <c r="I347" s="44">
        <v>0</v>
      </c>
      <c r="J347" s="44">
        <v>0</v>
      </c>
      <c r="K347" s="48">
        <v>0</v>
      </c>
      <c r="L347" s="49">
        <v>13464</v>
      </c>
      <c r="M347" s="49">
        <v>0</v>
      </c>
      <c r="N347" s="10">
        <v>0</v>
      </c>
      <c r="O347" s="10">
        <v>0</v>
      </c>
      <c r="P347" s="10">
        <v>2448</v>
      </c>
      <c r="Q347" s="10">
        <v>0</v>
      </c>
      <c r="R347" s="10">
        <v>0</v>
      </c>
      <c r="S347" s="10">
        <v>0</v>
      </c>
      <c r="T347" s="50">
        <f t="shared" si="19"/>
        <v>1122</v>
      </c>
      <c r="U347" s="50">
        <f t="shared" si="18"/>
        <v>0</v>
      </c>
      <c r="V347" s="50">
        <f t="shared" si="18"/>
        <v>0</v>
      </c>
      <c r="W347" s="50">
        <f t="shared" si="18"/>
        <v>0</v>
      </c>
      <c r="X347" s="50">
        <f t="shared" si="18"/>
        <v>204</v>
      </c>
      <c r="Y347" s="50">
        <f t="shared" si="18"/>
        <v>0</v>
      </c>
      <c r="Z347" s="50">
        <f t="shared" si="18"/>
        <v>0</v>
      </c>
      <c r="AA347" s="50">
        <f t="shared" si="18"/>
        <v>0</v>
      </c>
      <c r="AB347" s="53">
        <f t="shared" si="17"/>
        <v>1326</v>
      </c>
      <c r="AC347" s="48" t="str">
        <f>VLOOKUP(ПРОДАЖИ!C:C,'ИЗ ОСНОВЫ НОМЕНКЛАТУР'!D:E,2,0)</f>
        <v>Кромочные материалы</v>
      </c>
      <c r="AD347" s="48" t="str">
        <f>VLOOKUP(C:C,'ИЗ ОСНОВЫ НОМЕНКЛАТУР'!D:F,3,0)</f>
        <v>Кромка ПВХ Китай</v>
      </c>
      <c r="AE347" s="48" t="str">
        <f>VLOOKUP(C:C,'ИЗ ОСНОВЫ НОМЕНКЛАТУР'!D:H,5,0)</f>
        <v>C</v>
      </c>
    </row>
    <row r="348" spans="1:31" ht="9.6" customHeight="1" x14ac:dyDescent="0.2">
      <c r="A348" s="45" t="s">
        <v>5</v>
      </c>
      <c r="B348" s="11"/>
      <c r="C348" s="11" t="s">
        <v>350</v>
      </c>
      <c r="D348" s="44">
        <v>107</v>
      </c>
      <c r="E348" s="44">
        <v>0</v>
      </c>
      <c r="F348" s="48">
        <v>5</v>
      </c>
      <c r="G348" s="48">
        <v>0</v>
      </c>
      <c r="H348" s="44">
        <v>45</v>
      </c>
      <c r="I348" s="44">
        <v>0</v>
      </c>
      <c r="J348" s="44">
        <v>0</v>
      </c>
      <c r="K348" s="48">
        <v>0</v>
      </c>
      <c r="L348" s="49">
        <v>6880.1</v>
      </c>
      <c r="M348" s="49">
        <v>0</v>
      </c>
      <c r="N348" s="10">
        <v>321.5</v>
      </c>
      <c r="O348" s="10">
        <v>0</v>
      </c>
      <c r="P348" s="10">
        <v>2893.5</v>
      </c>
      <c r="Q348" s="10">
        <v>0</v>
      </c>
      <c r="R348" s="10">
        <v>0</v>
      </c>
      <c r="S348" s="10">
        <v>0</v>
      </c>
      <c r="T348" s="50">
        <f t="shared" si="19"/>
        <v>573.3416666666667</v>
      </c>
      <c r="U348" s="50">
        <f t="shared" si="18"/>
        <v>0</v>
      </c>
      <c r="V348" s="50">
        <f t="shared" si="18"/>
        <v>26.791666666666668</v>
      </c>
      <c r="W348" s="50">
        <f t="shared" si="18"/>
        <v>0</v>
      </c>
      <c r="X348" s="50">
        <f t="shared" si="18"/>
        <v>241.125</v>
      </c>
      <c r="Y348" s="50">
        <f t="shared" si="18"/>
        <v>0</v>
      </c>
      <c r="Z348" s="50">
        <f t="shared" si="18"/>
        <v>0</v>
      </c>
      <c r="AA348" s="50">
        <f t="shared" si="18"/>
        <v>0</v>
      </c>
      <c r="AB348" s="53">
        <f t="shared" si="17"/>
        <v>841.25833333333333</v>
      </c>
      <c r="AC348" s="48" t="str">
        <f>VLOOKUP(ПРОДАЖИ!C:C,'ИЗ ОСНОВЫ НОМЕНКЛАТУР'!D:E,2,0)</f>
        <v>Кромочные материалы</v>
      </c>
      <c r="AD348" s="48" t="str">
        <f>VLOOKUP(C:C,'ИЗ ОСНОВЫ НОМЕНКЛАТУР'!D:F,3,0)</f>
        <v>Кромка ПВХ Китай</v>
      </c>
      <c r="AE348" s="48" t="str">
        <f>VLOOKUP(C:C,'ИЗ ОСНОВЫ НОМЕНКЛАТУР'!D:H,5,0)</f>
        <v>C</v>
      </c>
    </row>
    <row r="349" spans="1:31" ht="9.6" customHeight="1" x14ac:dyDescent="0.2">
      <c r="A349" s="45" t="s">
        <v>5</v>
      </c>
      <c r="B349" s="11"/>
      <c r="C349" s="11" t="s">
        <v>351</v>
      </c>
      <c r="D349" s="44">
        <v>111</v>
      </c>
      <c r="E349" s="44">
        <v>0</v>
      </c>
      <c r="F349" s="48">
        <v>133</v>
      </c>
      <c r="G349" s="48">
        <v>0</v>
      </c>
      <c r="H349" s="44">
        <v>10</v>
      </c>
      <c r="I349" s="44">
        <v>0</v>
      </c>
      <c r="J349" s="44">
        <v>0</v>
      </c>
      <c r="K349" s="48">
        <v>0</v>
      </c>
      <c r="L349" s="49">
        <v>8403.85</v>
      </c>
      <c r="M349" s="49">
        <v>0</v>
      </c>
      <c r="N349" s="10">
        <v>10515.14</v>
      </c>
      <c r="O349" s="10">
        <v>0</v>
      </c>
      <c r="P349" s="10">
        <v>710.1</v>
      </c>
      <c r="Q349" s="10">
        <v>0</v>
      </c>
      <c r="R349" s="10">
        <v>0</v>
      </c>
      <c r="S349" s="10">
        <v>0</v>
      </c>
      <c r="T349" s="50">
        <f t="shared" si="19"/>
        <v>700.32083333333333</v>
      </c>
      <c r="U349" s="50">
        <f t="shared" si="18"/>
        <v>0</v>
      </c>
      <c r="V349" s="50">
        <f t="shared" si="18"/>
        <v>876.26166666666666</v>
      </c>
      <c r="W349" s="50">
        <f t="shared" si="18"/>
        <v>0</v>
      </c>
      <c r="X349" s="50">
        <f t="shared" si="18"/>
        <v>59.175000000000004</v>
      </c>
      <c r="Y349" s="50">
        <f t="shared" si="18"/>
        <v>0</v>
      </c>
      <c r="Z349" s="50">
        <f t="shared" si="18"/>
        <v>0</v>
      </c>
      <c r="AA349" s="50">
        <f t="shared" si="18"/>
        <v>0</v>
      </c>
      <c r="AB349" s="53">
        <f t="shared" si="17"/>
        <v>1635.7574999999999</v>
      </c>
      <c r="AC349" s="48" t="str">
        <f>VLOOKUP(ПРОДАЖИ!C:C,'ИЗ ОСНОВЫ НОМЕНКЛАТУР'!D:E,2,0)</f>
        <v>Кромочные материалы</v>
      </c>
      <c r="AD349" s="48" t="str">
        <f>VLOOKUP(C:C,'ИЗ ОСНОВЫ НОМЕНКЛАТУР'!D:F,3,0)</f>
        <v>Кромка ПВХ Китай</v>
      </c>
      <c r="AE349" s="48" t="str">
        <f>VLOOKUP(C:C,'ИЗ ОСНОВЫ НОМЕНКЛАТУР'!D:H,5,0)</f>
        <v>C</v>
      </c>
    </row>
    <row r="350" spans="1:31" ht="9.6" customHeight="1" x14ac:dyDescent="0.2">
      <c r="A350" s="45" t="s">
        <v>5</v>
      </c>
      <c r="B350" s="11"/>
      <c r="C350" s="11" t="s">
        <v>352</v>
      </c>
      <c r="D350" s="44">
        <v>5</v>
      </c>
      <c r="E350" s="44">
        <v>0</v>
      </c>
      <c r="F350" s="48">
        <v>0</v>
      </c>
      <c r="G350" s="48">
        <v>0</v>
      </c>
      <c r="H350" s="44">
        <v>50</v>
      </c>
      <c r="I350" s="44">
        <v>100</v>
      </c>
      <c r="J350" s="44">
        <v>0</v>
      </c>
      <c r="K350" s="48">
        <v>0</v>
      </c>
      <c r="L350" s="49">
        <v>345</v>
      </c>
      <c r="M350" s="49">
        <v>0</v>
      </c>
      <c r="N350" s="10">
        <v>0</v>
      </c>
      <c r="O350" s="10">
        <v>0</v>
      </c>
      <c r="P350" s="10">
        <v>3450</v>
      </c>
      <c r="Q350" s="10">
        <v>6900</v>
      </c>
      <c r="R350" s="10">
        <v>0</v>
      </c>
      <c r="S350" s="10">
        <v>0</v>
      </c>
      <c r="T350" s="50">
        <f t="shared" si="19"/>
        <v>28.75</v>
      </c>
      <c r="U350" s="50">
        <f t="shared" si="18"/>
        <v>0</v>
      </c>
      <c r="V350" s="50">
        <f t="shared" si="18"/>
        <v>0</v>
      </c>
      <c r="W350" s="50">
        <f t="shared" si="18"/>
        <v>0</v>
      </c>
      <c r="X350" s="50">
        <f t="shared" si="18"/>
        <v>287.5</v>
      </c>
      <c r="Y350" s="50">
        <f t="shared" si="18"/>
        <v>575</v>
      </c>
      <c r="Z350" s="50">
        <f t="shared" si="18"/>
        <v>0</v>
      </c>
      <c r="AA350" s="50">
        <f t="shared" si="18"/>
        <v>0</v>
      </c>
      <c r="AB350" s="53">
        <f t="shared" si="17"/>
        <v>891.25</v>
      </c>
      <c r="AC350" s="48" t="str">
        <f>VLOOKUP(ПРОДАЖИ!C:C,'ИЗ ОСНОВЫ НОМЕНКЛАТУР'!D:E,2,0)</f>
        <v>Кромочные материалы</v>
      </c>
      <c r="AD350" s="48" t="str">
        <f>VLOOKUP(C:C,'ИЗ ОСНОВЫ НОМЕНКЛАТУР'!D:F,3,0)</f>
        <v>Кромка ПВХ Китай</v>
      </c>
      <c r="AE350" s="48" t="str">
        <f>VLOOKUP(C:C,'ИЗ ОСНОВЫ НОМЕНКЛАТУР'!D:H,5,0)</f>
        <v>C</v>
      </c>
    </row>
    <row r="351" spans="1:31" ht="9.6" customHeight="1" x14ac:dyDescent="0.2">
      <c r="A351" s="45" t="s">
        <v>5</v>
      </c>
      <c r="B351" s="11"/>
      <c r="C351" s="11" t="s">
        <v>353</v>
      </c>
      <c r="D351" s="44">
        <v>60</v>
      </c>
      <c r="E351" s="44">
        <v>0</v>
      </c>
      <c r="F351" s="48">
        <v>0</v>
      </c>
      <c r="G351" s="48">
        <v>0</v>
      </c>
      <c r="H351" s="44">
        <v>0</v>
      </c>
      <c r="I351" s="44">
        <v>0</v>
      </c>
      <c r="J351" s="44">
        <v>0</v>
      </c>
      <c r="K351" s="48">
        <v>0</v>
      </c>
      <c r="L351" s="49">
        <v>4476</v>
      </c>
      <c r="M351" s="49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50">
        <f t="shared" si="19"/>
        <v>373</v>
      </c>
      <c r="U351" s="50">
        <f t="shared" si="18"/>
        <v>0</v>
      </c>
      <c r="V351" s="50">
        <f t="shared" si="18"/>
        <v>0</v>
      </c>
      <c r="W351" s="50">
        <f t="shared" si="18"/>
        <v>0</v>
      </c>
      <c r="X351" s="50">
        <f t="shared" si="18"/>
        <v>0</v>
      </c>
      <c r="Y351" s="50">
        <f t="shared" si="18"/>
        <v>0</v>
      </c>
      <c r="Z351" s="50">
        <f t="shared" si="18"/>
        <v>0</v>
      </c>
      <c r="AA351" s="50">
        <f t="shared" si="18"/>
        <v>0</v>
      </c>
      <c r="AB351" s="53">
        <f t="shared" si="17"/>
        <v>373</v>
      </c>
      <c r="AC351" s="48" t="str">
        <f>VLOOKUP(ПРОДАЖИ!C:C,'ИЗ ОСНОВЫ НОМЕНКЛАТУР'!D:E,2,0)</f>
        <v>Кромочные материалы</v>
      </c>
      <c r="AD351" s="48" t="str">
        <f>VLOOKUP(C:C,'ИЗ ОСНОВЫ НОМЕНКЛАТУР'!D:F,3,0)</f>
        <v>Кромка ПВХ Китай</v>
      </c>
      <c r="AE351" s="48" t="str">
        <f>VLOOKUP(C:C,'ИЗ ОСНОВЫ НОМЕНКЛАТУР'!D:H,5,0)</f>
        <v>C</v>
      </c>
    </row>
    <row r="352" spans="1:31" ht="9.6" customHeight="1" x14ac:dyDescent="0.2">
      <c r="A352" s="45" t="s">
        <v>5</v>
      </c>
      <c r="B352" s="11"/>
      <c r="C352" s="11" t="s">
        <v>354</v>
      </c>
      <c r="D352" s="44">
        <v>40</v>
      </c>
      <c r="E352" s="44">
        <v>0</v>
      </c>
      <c r="F352" s="48">
        <v>8</v>
      </c>
      <c r="G352" s="48">
        <v>0</v>
      </c>
      <c r="H352" s="44">
        <v>0</v>
      </c>
      <c r="I352" s="44">
        <v>0</v>
      </c>
      <c r="J352" s="44">
        <v>0</v>
      </c>
      <c r="K352" s="48">
        <v>0</v>
      </c>
      <c r="L352" s="49">
        <v>2760</v>
      </c>
      <c r="M352" s="49">
        <v>0</v>
      </c>
      <c r="N352" s="10">
        <v>552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50">
        <f t="shared" si="19"/>
        <v>230</v>
      </c>
      <c r="U352" s="50">
        <f t="shared" si="18"/>
        <v>0</v>
      </c>
      <c r="V352" s="50">
        <f t="shared" si="18"/>
        <v>46</v>
      </c>
      <c r="W352" s="50">
        <f t="shared" si="18"/>
        <v>0</v>
      </c>
      <c r="X352" s="50">
        <f t="shared" si="18"/>
        <v>0</v>
      </c>
      <c r="Y352" s="50">
        <f t="shared" si="18"/>
        <v>0</v>
      </c>
      <c r="Z352" s="50">
        <f t="shared" si="18"/>
        <v>0</v>
      </c>
      <c r="AA352" s="50">
        <f t="shared" si="18"/>
        <v>0</v>
      </c>
      <c r="AB352" s="53">
        <f t="shared" si="17"/>
        <v>276</v>
      </c>
      <c r="AC352" s="48" t="str">
        <f>VLOOKUP(ПРОДАЖИ!C:C,'ИЗ ОСНОВЫ НОМЕНКЛАТУР'!D:E,2,0)</f>
        <v>Кромочные материалы</v>
      </c>
      <c r="AD352" s="48" t="str">
        <f>VLOOKUP(C:C,'ИЗ ОСНОВЫ НОМЕНКЛАТУР'!D:F,3,0)</f>
        <v>Кромка ПВХ Китай</v>
      </c>
      <c r="AE352" s="48" t="str">
        <f>VLOOKUP(C:C,'ИЗ ОСНОВЫ НОМЕНКЛАТУР'!D:H,5,0)</f>
        <v>C</v>
      </c>
    </row>
    <row r="353" spans="1:31" ht="9.6" customHeight="1" x14ac:dyDescent="0.2">
      <c r="A353" s="45" t="s">
        <v>5</v>
      </c>
      <c r="B353" s="11"/>
      <c r="C353" s="11" t="s">
        <v>355</v>
      </c>
      <c r="D353" s="44">
        <v>36</v>
      </c>
      <c r="E353" s="44">
        <v>0</v>
      </c>
      <c r="F353" s="48">
        <v>0</v>
      </c>
      <c r="G353" s="48">
        <v>0</v>
      </c>
      <c r="H353" s="44">
        <v>0</v>
      </c>
      <c r="I353" s="44">
        <v>0</v>
      </c>
      <c r="J353" s="44">
        <v>0</v>
      </c>
      <c r="K353" s="48">
        <v>0</v>
      </c>
      <c r="L353" s="49">
        <v>2448</v>
      </c>
      <c r="M353" s="49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50">
        <f t="shared" si="19"/>
        <v>204</v>
      </c>
      <c r="U353" s="50">
        <f t="shared" si="18"/>
        <v>0</v>
      </c>
      <c r="V353" s="50">
        <f t="shared" si="18"/>
        <v>0</v>
      </c>
      <c r="W353" s="50">
        <f t="shared" si="18"/>
        <v>0</v>
      </c>
      <c r="X353" s="50">
        <f t="shared" si="18"/>
        <v>0</v>
      </c>
      <c r="Y353" s="50">
        <f t="shared" si="18"/>
        <v>0</v>
      </c>
      <c r="Z353" s="50">
        <f t="shared" si="18"/>
        <v>0</v>
      </c>
      <c r="AA353" s="50">
        <f t="shared" si="18"/>
        <v>0</v>
      </c>
      <c r="AB353" s="53">
        <f t="shared" si="17"/>
        <v>204</v>
      </c>
      <c r="AC353" s="48" t="str">
        <f>VLOOKUP(ПРОДАЖИ!C:C,'ИЗ ОСНОВЫ НОМЕНКЛАТУР'!D:E,2,0)</f>
        <v>Кромочные материалы</v>
      </c>
      <c r="AD353" s="48" t="str">
        <f>VLOOKUP(C:C,'ИЗ ОСНОВЫ НОМЕНКЛАТУР'!D:F,3,0)</f>
        <v>Кромка ПВХ Китай</v>
      </c>
      <c r="AE353" s="48" t="str">
        <f>VLOOKUP(C:C,'ИЗ ОСНОВЫ НОМЕНКЛАТУР'!D:H,5,0)</f>
        <v>C</v>
      </c>
    </row>
    <row r="354" spans="1:31" ht="9.6" customHeight="1" x14ac:dyDescent="0.2">
      <c r="A354" s="45" t="s">
        <v>5</v>
      </c>
      <c r="B354" s="11"/>
      <c r="C354" s="11" t="s">
        <v>356</v>
      </c>
      <c r="D354" s="44">
        <v>0</v>
      </c>
      <c r="E354" s="44">
        <v>0</v>
      </c>
      <c r="F354" s="48">
        <v>42</v>
      </c>
      <c r="G354" s="48">
        <v>0</v>
      </c>
      <c r="H354" s="44">
        <v>0</v>
      </c>
      <c r="I354" s="44">
        <v>0</v>
      </c>
      <c r="J354" s="44">
        <v>0</v>
      </c>
      <c r="K354" s="48">
        <v>0</v>
      </c>
      <c r="L354" s="49">
        <v>0</v>
      </c>
      <c r="M354" s="49">
        <v>0</v>
      </c>
      <c r="N354" s="10">
        <v>3200.4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50">
        <f t="shared" si="19"/>
        <v>0</v>
      </c>
      <c r="U354" s="50">
        <f t="shared" si="18"/>
        <v>0</v>
      </c>
      <c r="V354" s="50">
        <f t="shared" si="18"/>
        <v>266.7</v>
      </c>
      <c r="W354" s="50">
        <f t="shared" si="18"/>
        <v>0</v>
      </c>
      <c r="X354" s="50">
        <f t="shared" si="18"/>
        <v>0</v>
      </c>
      <c r="Y354" s="50">
        <f t="shared" si="18"/>
        <v>0</v>
      </c>
      <c r="Z354" s="50">
        <f t="shared" si="18"/>
        <v>0</v>
      </c>
      <c r="AA354" s="50">
        <f t="shared" si="18"/>
        <v>0</v>
      </c>
      <c r="AB354" s="53">
        <f t="shared" si="17"/>
        <v>266.7</v>
      </c>
      <c r="AC354" s="48" t="str">
        <f>VLOOKUP(ПРОДАЖИ!C:C,'ИЗ ОСНОВЫ НОМЕНКЛАТУР'!D:E,2,0)</f>
        <v>Кромочные материалы</v>
      </c>
      <c r="AD354" s="48" t="str">
        <f>VLOOKUP(C:C,'ИЗ ОСНОВЫ НОМЕНКЛАТУР'!D:F,3,0)</f>
        <v>Кромка ПВХ Китай</v>
      </c>
      <c r="AE354" s="48" t="str">
        <f>VLOOKUP(C:C,'ИЗ ОСНОВЫ НОМЕНКЛАТУР'!D:H,5,0)</f>
        <v>C</v>
      </c>
    </row>
    <row r="355" spans="1:31" ht="9.6" customHeight="1" x14ac:dyDescent="0.2">
      <c r="A355" s="45" t="s">
        <v>5</v>
      </c>
      <c r="B355" s="11"/>
      <c r="C355" s="11" t="s">
        <v>357</v>
      </c>
      <c r="D355" s="44">
        <v>0</v>
      </c>
      <c r="E355" s="44">
        <v>0</v>
      </c>
      <c r="F355" s="48">
        <v>5</v>
      </c>
      <c r="G355" s="48">
        <v>0</v>
      </c>
      <c r="H355" s="44">
        <v>0</v>
      </c>
      <c r="I355" s="44">
        <v>0</v>
      </c>
      <c r="J355" s="44">
        <v>0</v>
      </c>
      <c r="K355" s="48">
        <v>0</v>
      </c>
      <c r="L355" s="49">
        <v>0</v>
      </c>
      <c r="M355" s="49">
        <v>0</v>
      </c>
      <c r="N355" s="10">
        <v>328.5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50">
        <f t="shared" si="19"/>
        <v>0</v>
      </c>
      <c r="U355" s="50">
        <f t="shared" si="18"/>
        <v>0</v>
      </c>
      <c r="V355" s="50">
        <f t="shared" si="18"/>
        <v>27.375</v>
      </c>
      <c r="W355" s="50">
        <f t="shared" si="18"/>
        <v>0</v>
      </c>
      <c r="X355" s="50">
        <f t="shared" si="18"/>
        <v>0</v>
      </c>
      <c r="Y355" s="50">
        <f t="shared" si="18"/>
        <v>0</v>
      </c>
      <c r="Z355" s="50">
        <f t="shared" si="18"/>
        <v>0</v>
      </c>
      <c r="AA355" s="50">
        <f t="shared" si="18"/>
        <v>0</v>
      </c>
      <c r="AB355" s="53">
        <f t="shared" si="17"/>
        <v>27.375</v>
      </c>
      <c r="AC355" s="48" t="str">
        <f>VLOOKUP(ПРОДАЖИ!C:C,'ИЗ ОСНОВЫ НОМЕНКЛАТУР'!D:E,2,0)</f>
        <v>Кромочные материалы</v>
      </c>
      <c r="AD355" s="48" t="str">
        <f>VLOOKUP(C:C,'ИЗ ОСНОВЫ НОМЕНКЛАТУР'!D:F,3,0)</f>
        <v>Кромка ПВХ Китай</v>
      </c>
      <c r="AE355" s="48" t="str">
        <f>VLOOKUP(C:C,'ИЗ ОСНОВЫ НОМЕНКЛАТУР'!D:H,5,0)</f>
        <v>C</v>
      </c>
    </row>
    <row r="356" spans="1:31" ht="9.6" customHeight="1" x14ac:dyDescent="0.2">
      <c r="A356" s="45" t="s">
        <v>5</v>
      </c>
      <c r="B356" s="46" t="s">
        <v>358</v>
      </c>
      <c r="C356" s="46"/>
      <c r="D356" s="44">
        <v>0</v>
      </c>
      <c r="E356" s="44">
        <v>0</v>
      </c>
      <c r="F356" s="48">
        <v>0</v>
      </c>
      <c r="G356" s="48">
        <v>0</v>
      </c>
      <c r="H356" s="44">
        <v>0</v>
      </c>
      <c r="I356" s="44">
        <v>0</v>
      </c>
      <c r="J356" s="44">
        <v>0</v>
      </c>
      <c r="K356" s="48">
        <v>0</v>
      </c>
      <c r="L356" s="49">
        <v>0</v>
      </c>
      <c r="M356" s="49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50">
        <f t="shared" si="19"/>
        <v>0</v>
      </c>
      <c r="U356" s="50">
        <f t="shared" si="18"/>
        <v>0</v>
      </c>
      <c r="V356" s="50">
        <f t="shared" si="18"/>
        <v>0</v>
      </c>
      <c r="W356" s="50">
        <f t="shared" si="18"/>
        <v>0</v>
      </c>
      <c r="X356" s="50">
        <f t="shared" si="18"/>
        <v>0</v>
      </c>
      <c r="Y356" s="50">
        <f t="shared" si="18"/>
        <v>0</v>
      </c>
      <c r="Z356" s="50">
        <f t="shared" si="18"/>
        <v>0</v>
      </c>
      <c r="AA356" s="50">
        <f t="shared" si="18"/>
        <v>0</v>
      </c>
      <c r="AB356" s="53">
        <f t="shared" si="17"/>
        <v>0</v>
      </c>
      <c r="AC356" s="48" t="e">
        <f>VLOOKUP(ПРОДАЖИ!C:C,'ИЗ ОСНОВЫ НОМЕНКЛАТУР'!D:E,2,0)</f>
        <v>#N/A</v>
      </c>
      <c r="AD356" s="48" t="e">
        <f>VLOOKUP(C:C,'ИЗ ОСНОВЫ НОМЕНКЛАТУР'!D:F,3,0)</f>
        <v>#N/A</v>
      </c>
      <c r="AE356" s="48" t="e">
        <f>VLOOKUP(C:C,'ИЗ ОСНОВЫ НОМЕНКЛАТУР'!D:H,5,0)</f>
        <v>#N/A</v>
      </c>
    </row>
    <row r="357" spans="1:31" ht="9.6" customHeight="1" x14ac:dyDescent="0.2">
      <c r="A357" s="45" t="s">
        <v>5</v>
      </c>
      <c r="B357" s="11"/>
      <c r="C357" s="11" t="s">
        <v>359</v>
      </c>
      <c r="D357" s="44">
        <v>39650</v>
      </c>
      <c r="E357" s="44">
        <v>0</v>
      </c>
      <c r="F357" s="48">
        <v>46813</v>
      </c>
      <c r="G357" s="48">
        <v>5418</v>
      </c>
      <c r="H357" s="44">
        <v>14040</v>
      </c>
      <c r="I357" s="44">
        <v>30000</v>
      </c>
      <c r="J357" s="44">
        <v>0</v>
      </c>
      <c r="K357" s="48">
        <v>0</v>
      </c>
      <c r="L357" s="49">
        <v>1339723.8500000001</v>
      </c>
      <c r="M357" s="49">
        <v>0</v>
      </c>
      <c r="N357" s="10">
        <v>1581646.25</v>
      </c>
      <c r="O357" s="10">
        <v>182654.83</v>
      </c>
      <c r="P357" s="10">
        <v>473930.8</v>
      </c>
      <c r="Q357" s="10">
        <v>1013700</v>
      </c>
      <c r="R357" s="10">
        <v>0</v>
      </c>
      <c r="S357" s="10">
        <v>0</v>
      </c>
      <c r="T357" s="50">
        <f t="shared" si="19"/>
        <v>111643.65416666667</v>
      </c>
      <c r="U357" s="50">
        <f t="shared" si="18"/>
        <v>0</v>
      </c>
      <c r="V357" s="50">
        <f t="shared" si="18"/>
        <v>131803.85416666666</v>
      </c>
      <c r="W357" s="50">
        <f t="shared" si="18"/>
        <v>15221.235833333332</v>
      </c>
      <c r="X357" s="50">
        <f t="shared" si="18"/>
        <v>39494.23333333333</v>
      </c>
      <c r="Y357" s="50">
        <f t="shared" si="18"/>
        <v>84475</v>
      </c>
      <c r="Z357" s="50">
        <f t="shared" si="18"/>
        <v>0</v>
      </c>
      <c r="AA357" s="50">
        <f t="shared" si="18"/>
        <v>0</v>
      </c>
      <c r="AB357" s="53">
        <f t="shared" si="17"/>
        <v>382637.97749999998</v>
      </c>
      <c r="AC357" s="48" t="str">
        <f>VLOOKUP(ПРОДАЖИ!C:C,'ИЗ ОСНОВЫ НОМЕНКЛАТУР'!D:E,2,0)</f>
        <v>Кромочные материалы</v>
      </c>
      <c r="AD357" s="48" t="str">
        <f>VLOOKUP(C:C,'ИЗ ОСНОВЫ НОМЕНКЛАТУР'!D:F,3,0)</f>
        <v>Кромка ПВХ Китай</v>
      </c>
      <c r="AE357" s="48" t="str">
        <f>VLOOKUP(C:C,'ИЗ ОСНОВЫ НОМЕНКЛАТУР'!D:H,5,0)</f>
        <v>A</v>
      </c>
    </row>
    <row r="358" spans="1:31" ht="9.6" customHeight="1" x14ac:dyDescent="0.2">
      <c r="A358" s="45" t="s">
        <v>5</v>
      </c>
      <c r="B358" s="11"/>
      <c r="C358" s="11" t="s">
        <v>360</v>
      </c>
      <c r="D358" s="44">
        <v>32753</v>
      </c>
      <c r="E358" s="44">
        <v>13000</v>
      </c>
      <c r="F358" s="48">
        <v>28888</v>
      </c>
      <c r="G358" s="48">
        <v>2052</v>
      </c>
      <c r="H358" s="44">
        <v>0</v>
      </c>
      <c r="I358" s="44">
        <v>41600</v>
      </c>
      <c r="J358" s="44">
        <v>0</v>
      </c>
      <c r="K358" s="48">
        <v>385</v>
      </c>
      <c r="L358" s="49">
        <v>838515.75</v>
      </c>
      <c r="M358" s="49">
        <v>327506</v>
      </c>
      <c r="N358" s="10">
        <v>677934.62</v>
      </c>
      <c r="O358" s="10">
        <v>46785.599999999999</v>
      </c>
      <c r="P358" s="10">
        <v>0</v>
      </c>
      <c r="Q358" s="10">
        <v>962784.39</v>
      </c>
      <c r="R358" s="10">
        <v>0</v>
      </c>
      <c r="S358" s="10">
        <v>7803.14</v>
      </c>
      <c r="T358" s="50">
        <f t="shared" si="19"/>
        <v>69876.3125</v>
      </c>
      <c r="U358" s="50">
        <f t="shared" si="18"/>
        <v>27292.166666666668</v>
      </c>
      <c r="V358" s="50">
        <f t="shared" si="18"/>
        <v>56494.551666666666</v>
      </c>
      <c r="W358" s="50">
        <f t="shared" si="18"/>
        <v>3898.7999999999997</v>
      </c>
      <c r="X358" s="50">
        <f t="shared" si="18"/>
        <v>0</v>
      </c>
      <c r="Y358" s="50">
        <f t="shared" si="18"/>
        <v>80232.032500000001</v>
      </c>
      <c r="Z358" s="50">
        <f t="shared" si="18"/>
        <v>0</v>
      </c>
      <c r="AA358" s="50">
        <f t="shared" si="18"/>
        <v>650.26166666666666</v>
      </c>
      <c r="AB358" s="53">
        <f t="shared" si="17"/>
        <v>238444.12499999997</v>
      </c>
      <c r="AC358" s="48" t="str">
        <f>VLOOKUP(ПРОДАЖИ!C:C,'ИЗ ОСНОВЫ НОМЕНКЛАТУР'!D:E,2,0)</f>
        <v>Кромочные материалы</v>
      </c>
      <c r="AD358" s="48" t="str">
        <f>VLOOKUP(C:C,'ИЗ ОСНОВЫ НОМЕНКЛАТУР'!D:F,3,0)</f>
        <v>Кромка ПВХ Китай</v>
      </c>
      <c r="AE358" s="48" t="str">
        <f>VLOOKUP(C:C,'ИЗ ОСНОВЫ НОМЕНКЛАТУР'!D:H,5,0)</f>
        <v>A</v>
      </c>
    </row>
    <row r="359" spans="1:31" ht="9.6" customHeight="1" x14ac:dyDescent="0.2">
      <c r="A359" s="45" t="s">
        <v>5</v>
      </c>
      <c r="B359" s="11"/>
      <c r="C359" s="11" t="s">
        <v>361</v>
      </c>
      <c r="D359" s="44">
        <v>20196</v>
      </c>
      <c r="E359" s="44">
        <v>5600</v>
      </c>
      <c r="F359" s="48">
        <v>28160</v>
      </c>
      <c r="G359" s="48">
        <v>9143</v>
      </c>
      <c r="H359" s="44">
        <v>0</v>
      </c>
      <c r="I359" s="44">
        <v>0</v>
      </c>
      <c r="J359" s="44">
        <v>600</v>
      </c>
      <c r="K359" s="48">
        <v>15107</v>
      </c>
      <c r="L359" s="49">
        <v>532292.41</v>
      </c>
      <c r="M359" s="49">
        <v>147560</v>
      </c>
      <c r="N359" s="10">
        <v>744777.99</v>
      </c>
      <c r="O359" s="10">
        <v>240826.62</v>
      </c>
      <c r="P359" s="10">
        <v>0</v>
      </c>
      <c r="Q359" s="10">
        <v>0</v>
      </c>
      <c r="R359" s="10">
        <v>16068</v>
      </c>
      <c r="S359" s="10">
        <v>397918.25</v>
      </c>
      <c r="T359" s="50">
        <f t="shared" si="19"/>
        <v>44357.700833333336</v>
      </c>
      <c r="U359" s="50">
        <f t="shared" si="18"/>
        <v>12296.666666666666</v>
      </c>
      <c r="V359" s="50">
        <f t="shared" si="18"/>
        <v>62064.832499999997</v>
      </c>
      <c r="W359" s="50">
        <f t="shared" si="18"/>
        <v>20068.884999999998</v>
      </c>
      <c r="X359" s="50">
        <f t="shared" si="18"/>
        <v>0</v>
      </c>
      <c r="Y359" s="50">
        <f t="shared" si="18"/>
        <v>0</v>
      </c>
      <c r="Z359" s="50">
        <f t="shared" si="18"/>
        <v>1339</v>
      </c>
      <c r="AA359" s="50">
        <f t="shared" si="18"/>
        <v>33159.854166666664</v>
      </c>
      <c r="AB359" s="53">
        <f t="shared" si="17"/>
        <v>173286.93916666665</v>
      </c>
      <c r="AC359" s="48" t="str">
        <f>VLOOKUP(ПРОДАЖИ!C:C,'ИЗ ОСНОВЫ НОМЕНКЛАТУР'!D:E,2,0)</f>
        <v>Кромочные материалы</v>
      </c>
      <c r="AD359" s="48" t="str">
        <f>VLOOKUP(C:C,'ИЗ ОСНОВЫ НОМЕНКЛАТУР'!D:F,3,0)</f>
        <v>Кромка ПВХ Китай</v>
      </c>
      <c r="AE359" s="48" t="str">
        <f>VLOOKUP(C:C,'ИЗ ОСНОВЫ НОМЕНКЛАТУР'!D:H,5,0)</f>
        <v>A</v>
      </c>
    </row>
    <row r="360" spans="1:31" ht="9.6" customHeight="1" x14ac:dyDescent="0.2">
      <c r="A360" s="45" t="s">
        <v>5</v>
      </c>
      <c r="B360" s="11"/>
      <c r="C360" s="11" t="s">
        <v>362</v>
      </c>
      <c r="D360" s="44">
        <v>10797</v>
      </c>
      <c r="E360" s="44">
        <v>20000</v>
      </c>
      <c r="F360" s="48">
        <v>19422</v>
      </c>
      <c r="G360" s="48">
        <v>0</v>
      </c>
      <c r="H360" s="44">
        <v>10800</v>
      </c>
      <c r="I360" s="44">
        <v>24200</v>
      </c>
      <c r="J360" s="44">
        <v>0</v>
      </c>
      <c r="K360" s="48">
        <v>0</v>
      </c>
      <c r="L360" s="49">
        <v>348189.16</v>
      </c>
      <c r="M360" s="49">
        <v>644484.62</v>
      </c>
      <c r="N360" s="10">
        <v>626372.19999999995</v>
      </c>
      <c r="O360" s="10">
        <v>0</v>
      </c>
      <c r="P360" s="10">
        <v>347328</v>
      </c>
      <c r="Q360" s="10">
        <v>778272</v>
      </c>
      <c r="R360" s="10">
        <v>0</v>
      </c>
      <c r="S360" s="10">
        <v>0</v>
      </c>
      <c r="T360" s="50">
        <f t="shared" si="19"/>
        <v>29015.763333333332</v>
      </c>
      <c r="U360" s="50">
        <f t="shared" si="18"/>
        <v>53707.051666666666</v>
      </c>
      <c r="V360" s="50">
        <f t="shared" si="18"/>
        <v>52197.683333333327</v>
      </c>
      <c r="W360" s="50">
        <f t="shared" si="18"/>
        <v>0</v>
      </c>
      <c r="X360" s="50">
        <f t="shared" si="18"/>
        <v>28944</v>
      </c>
      <c r="Y360" s="50">
        <f t="shared" si="18"/>
        <v>64856</v>
      </c>
      <c r="Z360" s="50">
        <f t="shared" si="18"/>
        <v>0</v>
      </c>
      <c r="AA360" s="50">
        <f t="shared" si="18"/>
        <v>0</v>
      </c>
      <c r="AB360" s="53">
        <f t="shared" si="17"/>
        <v>228720.49833333332</v>
      </c>
      <c r="AC360" s="48" t="str">
        <f>VLOOKUP(ПРОДАЖИ!C:C,'ИЗ ОСНОВЫ НОМЕНКЛАТУР'!D:E,2,0)</f>
        <v>Кромочные материалы</v>
      </c>
      <c r="AD360" s="48" t="str">
        <f>VLOOKUP(C:C,'ИЗ ОСНОВЫ НОМЕНКЛАТУР'!D:F,3,0)</f>
        <v>Кромка ПВХ Китай</v>
      </c>
      <c r="AE360" s="48" t="str">
        <f>VLOOKUP(C:C,'ИЗ ОСНОВЫ НОМЕНКЛАТУР'!D:H,5,0)</f>
        <v>A</v>
      </c>
    </row>
    <row r="361" spans="1:31" ht="9.6" customHeight="1" x14ac:dyDescent="0.2">
      <c r="A361" s="45" t="s">
        <v>5</v>
      </c>
      <c r="B361" s="11"/>
      <c r="C361" s="11" t="s">
        <v>363</v>
      </c>
      <c r="D361" s="44">
        <v>8107</v>
      </c>
      <c r="E361" s="44">
        <v>0</v>
      </c>
      <c r="F361" s="48">
        <v>6726</v>
      </c>
      <c r="G361" s="48">
        <v>0</v>
      </c>
      <c r="H361" s="44">
        <v>13161</v>
      </c>
      <c r="I361" s="44">
        <v>6400</v>
      </c>
      <c r="J361" s="44">
        <v>0</v>
      </c>
      <c r="K361" s="48">
        <v>3000</v>
      </c>
      <c r="L361" s="49">
        <v>209610.52</v>
      </c>
      <c r="M361" s="49">
        <v>0</v>
      </c>
      <c r="N361" s="10">
        <v>177394.47</v>
      </c>
      <c r="O361" s="10">
        <v>0</v>
      </c>
      <c r="P361" s="10">
        <v>338944.85</v>
      </c>
      <c r="Q361" s="10">
        <v>164928</v>
      </c>
      <c r="R361" s="10">
        <v>0</v>
      </c>
      <c r="S361" s="10">
        <v>77310</v>
      </c>
      <c r="T361" s="50">
        <f t="shared" si="19"/>
        <v>17467.543333333331</v>
      </c>
      <c r="U361" s="50">
        <f t="shared" si="18"/>
        <v>0</v>
      </c>
      <c r="V361" s="50">
        <f t="shared" si="18"/>
        <v>14782.872499999999</v>
      </c>
      <c r="W361" s="50">
        <f t="shared" si="18"/>
        <v>0</v>
      </c>
      <c r="X361" s="50">
        <f t="shared" si="18"/>
        <v>28245.404166666664</v>
      </c>
      <c r="Y361" s="50">
        <f t="shared" si="18"/>
        <v>13744</v>
      </c>
      <c r="Z361" s="50">
        <f t="shared" si="18"/>
        <v>0</v>
      </c>
      <c r="AA361" s="50">
        <f t="shared" si="18"/>
        <v>6442.5</v>
      </c>
      <c r="AB361" s="53">
        <f t="shared" si="17"/>
        <v>80682.319999999992</v>
      </c>
      <c r="AC361" s="48" t="str">
        <f>VLOOKUP(ПРОДАЖИ!C:C,'ИЗ ОСНОВЫ НОМЕНКЛАТУР'!D:E,2,0)</f>
        <v>Кромочные материалы</v>
      </c>
      <c r="AD361" s="48" t="str">
        <f>VLOOKUP(C:C,'ИЗ ОСНОВЫ НОМЕНКЛАТУР'!D:F,3,0)</f>
        <v>Кромка ПВХ Китай</v>
      </c>
      <c r="AE361" s="48" t="str">
        <f>VLOOKUP(C:C,'ИЗ ОСНОВЫ НОМЕНКЛАТУР'!D:H,5,0)</f>
        <v>B</v>
      </c>
    </row>
    <row r="362" spans="1:31" ht="9.6" customHeight="1" x14ac:dyDescent="0.2">
      <c r="A362" s="45" t="s">
        <v>5</v>
      </c>
      <c r="B362" s="11"/>
      <c r="C362" s="11" t="s">
        <v>364</v>
      </c>
      <c r="D362" s="44">
        <v>961</v>
      </c>
      <c r="E362" s="44">
        <v>10000</v>
      </c>
      <c r="F362" s="48">
        <v>6216</v>
      </c>
      <c r="G362" s="48">
        <v>1650</v>
      </c>
      <c r="H362" s="44">
        <v>1600</v>
      </c>
      <c r="I362" s="44">
        <v>13400</v>
      </c>
      <c r="J362" s="44">
        <v>0</v>
      </c>
      <c r="K362" s="48">
        <v>7117</v>
      </c>
      <c r="L362" s="49">
        <v>31943.64</v>
      </c>
      <c r="M362" s="49">
        <v>332400</v>
      </c>
      <c r="N362" s="10">
        <v>206619.84</v>
      </c>
      <c r="O362" s="10">
        <v>53064</v>
      </c>
      <c r="P362" s="10">
        <v>51456</v>
      </c>
      <c r="Q362" s="10">
        <v>433122</v>
      </c>
      <c r="R362" s="10">
        <v>0</v>
      </c>
      <c r="S362" s="10">
        <v>228882.72</v>
      </c>
      <c r="T362" s="50">
        <f t="shared" si="19"/>
        <v>2661.97</v>
      </c>
      <c r="U362" s="50">
        <f t="shared" si="18"/>
        <v>27700</v>
      </c>
      <c r="V362" s="50">
        <f t="shared" si="18"/>
        <v>17218.32</v>
      </c>
      <c r="W362" s="50">
        <f t="shared" si="18"/>
        <v>4422</v>
      </c>
      <c r="X362" s="50">
        <f t="shared" si="18"/>
        <v>4288</v>
      </c>
      <c r="Y362" s="50">
        <f t="shared" si="18"/>
        <v>36093.5</v>
      </c>
      <c r="Z362" s="50">
        <f t="shared" si="18"/>
        <v>0</v>
      </c>
      <c r="AA362" s="50">
        <f t="shared" si="18"/>
        <v>19073.560000000001</v>
      </c>
      <c r="AB362" s="53">
        <f t="shared" si="17"/>
        <v>111457.35</v>
      </c>
      <c r="AC362" s="48" t="str">
        <f>VLOOKUP(ПРОДАЖИ!C:C,'ИЗ ОСНОВЫ НОМЕНКЛАТУР'!D:E,2,0)</f>
        <v>Кромочные материалы</v>
      </c>
      <c r="AD362" s="48" t="str">
        <f>VLOOKUP(C:C,'ИЗ ОСНОВЫ НОМЕНКЛАТУР'!D:F,3,0)</f>
        <v>Кромка ПВХ Китай</v>
      </c>
      <c r="AE362" s="48" t="str">
        <f>VLOOKUP(C:C,'ИЗ ОСНОВЫ НОМЕНКЛАТУР'!D:H,5,0)</f>
        <v>B</v>
      </c>
    </row>
    <row r="363" spans="1:31" ht="9.6" customHeight="1" x14ac:dyDescent="0.2">
      <c r="A363" s="45" t="s">
        <v>5</v>
      </c>
      <c r="B363" s="11"/>
      <c r="C363" s="11" t="s">
        <v>365</v>
      </c>
      <c r="D363" s="44">
        <v>0</v>
      </c>
      <c r="E363" s="44">
        <v>0</v>
      </c>
      <c r="F363" s="48">
        <v>2856</v>
      </c>
      <c r="G363" s="48">
        <v>0</v>
      </c>
      <c r="H363" s="44">
        <v>12400</v>
      </c>
      <c r="I363" s="44">
        <v>9600</v>
      </c>
      <c r="J363" s="44">
        <v>0</v>
      </c>
      <c r="K363" s="48">
        <v>0</v>
      </c>
      <c r="L363" s="49">
        <v>0</v>
      </c>
      <c r="M363" s="49">
        <v>0</v>
      </c>
      <c r="N363" s="10">
        <v>73164.25</v>
      </c>
      <c r="O363" s="10">
        <v>0</v>
      </c>
      <c r="P363" s="10">
        <v>326616</v>
      </c>
      <c r="Q363" s="10">
        <v>252864</v>
      </c>
      <c r="R363" s="10">
        <v>0</v>
      </c>
      <c r="S363" s="10">
        <v>0</v>
      </c>
      <c r="T363" s="50">
        <f t="shared" si="19"/>
        <v>0</v>
      </c>
      <c r="U363" s="50">
        <f t="shared" si="18"/>
        <v>0</v>
      </c>
      <c r="V363" s="50">
        <f t="shared" si="18"/>
        <v>6097.020833333333</v>
      </c>
      <c r="W363" s="50">
        <f t="shared" si="18"/>
        <v>0</v>
      </c>
      <c r="X363" s="50">
        <f t="shared" si="18"/>
        <v>27218</v>
      </c>
      <c r="Y363" s="50">
        <f t="shared" si="18"/>
        <v>21072</v>
      </c>
      <c r="Z363" s="50">
        <f t="shared" si="18"/>
        <v>0</v>
      </c>
      <c r="AA363" s="50">
        <f t="shared" si="18"/>
        <v>0</v>
      </c>
      <c r="AB363" s="53">
        <f t="shared" si="17"/>
        <v>54387.020833333336</v>
      </c>
      <c r="AC363" s="48" t="str">
        <f>VLOOKUP(ПРОДАЖИ!C:C,'ИЗ ОСНОВЫ НОМЕНКЛАТУР'!D:E,2,0)</f>
        <v>Кромочные материалы</v>
      </c>
      <c r="AD363" s="48" t="str">
        <f>VLOOKUP(C:C,'ИЗ ОСНОВЫ НОМЕНКЛАТУР'!D:F,3,0)</f>
        <v>Кромка ПВХ Китай</v>
      </c>
      <c r="AE363" s="48" t="str">
        <f>VLOOKUP(C:C,'ИЗ ОСНОВЫ НОМЕНКЛАТУР'!D:H,5,0)</f>
        <v>B</v>
      </c>
    </row>
    <row r="364" spans="1:31" ht="9.6" customHeight="1" x14ac:dyDescent="0.2">
      <c r="A364" s="45" t="s">
        <v>5</v>
      </c>
      <c r="B364" s="11"/>
      <c r="C364" s="11" t="s">
        <v>366</v>
      </c>
      <c r="D364" s="44">
        <v>6931</v>
      </c>
      <c r="E364" s="44">
        <v>0</v>
      </c>
      <c r="F364" s="48">
        <v>2254</v>
      </c>
      <c r="G364" s="48">
        <v>511</v>
      </c>
      <c r="H364" s="44">
        <v>3600</v>
      </c>
      <c r="I364" s="44">
        <v>1400</v>
      </c>
      <c r="J364" s="44">
        <v>0</v>
      </c>
      <c r="K364" s="48">
        <v>0</v>
      </c>
      <c r="L364" s="49">
        <v>223671.19</v>
      </c>
      <c r="M364" s="49">
        <v>0</v>
      </c>
      <c r="N364" s="10">
        <v>73659.53</v>
      </c>
      <c r="O364" s="10">
        <v>16433.759999999998</v>
      </c>
      <c r="P364" s="10">
        <v>115776</v>
      </c>
      <c r="Q364" s="10">
        <v>45024</v>
      </c>
      <c r="R364" s="10">
        <v>0</v>
      </c>
      <c r="S364" s="10">
        <v>0</v>
      </c>
      <c r="T364" s="50">
        <f t="shared" si="19"/>
        <v>18639.265833333335</v>
      </c>
      <c r="U364" s="50">
        <f t="shared" si="18"/>
        <v>0</v>
      </c>
      <c r="V364" s="50">
        <f t="shared" si="18"/>
        <v>6138.2941666666666</v>
      </c>
      <c r="W364" s="50">
        <f t="shared" si="18"/>
        <v>1369.4799999999998</v>
      </c>
      <c r="X364" s="50">
        <f t="shared" si="18"/>
        <v>9648</v>
      </c>
      <c r="Y364" s="50">
        <f t="shared" si="18"/>
        <v>3752</v>
      </c>
      <c r="Z364" s="50">
        <f t="shared" si="18"/>
        <v>0</v>
      </c>
      <c r="AA364" s="50">
        <f t="shared" si="18"/>
        <v>0</v>
      </c>
      <c r="AB364" s="53">
        <f t="shared" si="17"/>
        <v>39547.040000000001</v>
      </c>
      <c r="AC364" s="48" t="str">
        <f>VLOOKUP(ПРОДАЖИ!C:C,'ИЗ ОСНОВЫ НОМЕНКЛАТУР'!D:E,2,0)</f>
        <v>Кромочные материалы</v>
      </c>
      <c r="AD364" s="48" t="str">
        <f>VLOOKUP(C:C,'ИЗ ОСНОВЫ НОМЕНКЛАТУР'!D:F,3,0)</f>
        <v>Кромка ПВХ Китай</v>
      </c>
      <c r="AE364" s="48" t="str">
        <f>VLOOKUP(C:C,'ИЗ ОСНОВЫ НОМЕНКЛАТУР'!D:H,5,0)</f>
        <v>B</v>
      </c>
    </row>
    <row r="365" spans="1:31" ht="9.6" customHeight="1" x14ac:dyDescent="0.2">
      <c r="A365" s="45" t="s">
        <v>5</v>
      </c>
      <c r="B365" s="11"/>
      <c r="C365" s="11" t="s">
        <v>367</v>
      </c>
      <c r="D365" s="44">
        <v>50</v>
      </c>
      <c r="E365" s="44">
        <v>0</v>
      </c>
      <c r="F365" s="48">
        <v>3300</v>
      </c>
      <c r="G365" s="48">
        <v>0</v>
      </c>
      <c r="H365" s="44">
        <v>4785</v>
      </c>
      <c r="I365" s="44">
        <v>1400</v>
      </c>
      <c r="J365" s="44">
        <v>0</v>
      </c>
      <c r="K365" s="48">
        <v>1857</v>
      </c>
      <c r="L365" s="49">
        <v>1607</v>
      </c>
      <c r="M365" s="49">
        <v>0</v>
      </c>
      <c r="N365" s="10">
        <v>106062</v>
      </c>
      <c r="O365" s="10">
        <v>0</v>
      </c>
      <c r="P365" s="10">
        <v>153885.6</v>
      </c>
      <c r="Q365" s="10">
        <v>45024</v>
      </c>
      <c r="R365" s="10">
        <v>0</v>
      </c>
      <c r="S365" s="10">
        <v>59705.62</v>
      </c>
      <c r="T365" s="50">
        <f t="shared" si="19"/>
        <v>133.91666666666666</v>
      </c>
      <c r="U365" s="50">
        <f t="shared" si="18"/>
        <v>0</v>
      </c>
      <c r="V365" s="50">
        <f t="shared" si="18"/>
        <v>8838.5</v>
      </c>
      <c r="W365" s="50">
        <f t="shared" si="18"/>
        <v>0</v>
      </c>
      <c r="X365" s="50">
        <f t="shared" si="18"/>
        <v>12823.800000000001</v>
      </c>
      <c r="Y365" s="50">
        <f t="shared" si="18"/>
        <v>3752</v>
      </c>
      <c r="Z365" s="50">
        <f t="shared" si="18"/>
        <v>0</v>
      </c>
      <c r="AA365" s="50">
        <f t="shared" si="18"/>
        <v>4975.4683333333332</v>
      </c>
      <c r="AB365" s="53">
        <f t="shared" si="17"/>
        <v>30523.685000000001</v>
      </c>
      <c r="AC365" s="48" t="str">
        <f>VLOOKUP(ПРОДАЖИ!C:C,'ИЗ ОСНОВЫ НОМЕНКЛАТУР'!D:E,2,0)</f>
        <v>Кромочные материалы</v>
      </c>
      <c r="AD365" s="48" t="str">
        <f>VLOOKUP(C:C,'ИЗ ОСНОВЫ НОМЕНКЛАТУР'!D:F,3,0)</f>
        <v>Кромка ПВХ Китай</v>
      </c>
      <c r="AE365" s="48" t="str">
        <f>VLOOKUP(C:C,'ИЗ ОСНОВЫ НОМЕНКЛАТУР'!D:H,5,0)</f>
        <v>B</v>
      </c>
    </row>
    <row r="366" spans="1:31" ht="9.6" customHeight="1" x14ac:dyDescent="0.2">
      <c r="A366" s="45" t="s">
        <v>5</v>
      </c>
      <c r="B366" s="11"/>
      <c r="C366" s="11" t="s">
        <v>368</v>
      </c>
      <c r="D366" s="44">
        <v>0</v>
      </c>
      <c r="E366" s="44">
        <v>0</v>
      </c>
      <c r="F366" s="48">
        <v>5482</v>
      </c>
      <c r="G366" s="48">
        <v>0</v>
      </c>
      <c r="H366" s="44">
        <v>3975</v>
      </c>
      <c r="I366" s="44">
        <v>3025</v>
      </c>
      <c r="J366" s="44">
        <v>0</v>
      </c>
      <c r="K366" s="48">
        <v>0</v>
      </c>
      <c r="L366" s="49">
        <v>0</v>
      </c>
      <c r="M366" s="49">
        <v>0</v>
      </c>
      <c r="N366" s="10">
        <v>147136.88</v>
      </c>
      <c r="O366" s="10">
        <v>0</v>
      </c>
      <c r="P366" s="10">
        <v>102435.75</v>
      </c>
      <c r="Q366" s="10">
        <v>77954.25</v>
      </c>
      <c r="R366" s="10">
        <v>0</v>
      </c>
      <c r="S366" s="10">
        <v>0</v>
      </c>
      <c r="T366" s="50">
        <f t="shared" si="19"/>
        <v>0</v>
      </c>
      <c r="U366" s="50">
        <f t="shared" si="18"/>
        <v>0</v>
      </c>
      <c r="V366" s="50">
        <f t="shared" si="18"/>
        <v>12261.406666666668</v>
      </c>
      <c r="W366" s="50">
        <f t="shared" si="18"/>
        <v>0</v>
      </c>
      <c r="X366" s="50">
        <f t="shared" ref="X366:AA429" si="20">P366/12</f>
        <v>8536.3125</v>
      </c>
      <c r="Y366" s="50">
        <f t="shared" si="20"/>
        <v>6496.1875</v>
      </c>
      <c r="Z366" s="50">
        <f t="shared" si="20"/>
        <v>0</v>
      </c>
      <c r="AA366" s="50">
        <f t="shared" si="20"/>
        <v>0</v>
      </c>
      <c r="AB366" s="53">
        <f t="shared" si="17"/>
        <v>27293.906666666669</v>
      </c>
      <c r="AC366" s="48" t="str">
        <f>VLOOKUP(ПРОДАЖИ!C:C,'ИЗ ОСНОВЫ НОМЕНКЛАТУР'!D:E,2,0)</f>
        <v>Кромочные материалы</v>
      </c>
      <c r="AD366" s="48" t="str">
        <f>VLOOKUP(C:C,'ИЗ ОСНОВЫ НОМЕНКЛАТУР'!D:F,3,0)</f>
        <v>Кромка ПВХ Китай</v>
      </c>
      <c r="AE366" s="48" t="str">
        <f>VLOOKUP(C:C,'ИЗ ОСНОВЫ НОМЕНКЛАТУР'!D:H,5,0)</f>
        <v>B</v>
      </c>
    </row>
    <row r="367" spans="1:31" ht="9.6" customHeight="1" x14ac:dyDescent="0.2">
      <c r="A367" s="45" t="s">
        <v>5</v>
      </c>
      <c r="B367" s="11"/>
      <c r="C367" s="11" t="s">
        <v>369</v>
      </c>
      <c r="D367" s="44">
        <v>179</v>
      </c>
      <c r="E367" s="44">
        <v>5600</v>
      </c>
      <c r="F367" s="48">
        <v>1200</v>
      </c>
      <c r="G367" s="48">
        <v>200</v>
      </c>
      <c r="H367" s="44">
        <v>0</v>
      </c>
      <c r="I367" s="44">
        <v>0</v>
      </c>
      <c r="J367" s="44">
        <v>0</v>
      </c>
      <c r="K367" s="48">
        <v>0</v>
      </c>
      <c r="L367" s="49">
        <v>6614.8</v>
      </c>
      <c r="M367" s="49">
        <v>134076.10999999999</v>
      </c>
      <c r="N367" s="10">
        <v>29463.56</v>
      </c>
      <c r="O367" s="10">
        <v>4910.59</v>
      </c>
      <c r="P367" s="10">
        <v>0</v>
      </c>
      <c r="Q367" s="10">
        <v>0</v>
      </c>
      <c r="R367" s="10">
        <v>0</v>
      </c>
      <c r="S367" s="10">
        <v>0</v>
      </c>
      <c r="T367" s="50">
        <f t="shared" si="19"/>
        <v>551.23333333333335</v>
      </c>
      <c r="U367" s="50">
        <f t="shared" si="19"/>
        <v>11173.009166666665</v>
      </c>
      <c r="V367" s="50">
        <f t="shared" si="19"/>
        <v>2455.2966666666666</v>
      </c>
      <c r="W367" s="50">
        <f t="shared" si="19"/>
        <v>409.21583333333336</v>
      </c>
      <c r="X367" s="50">
        <f t="shared" si="20"/>
        <v>0</v>
      </c>
      <c r="Y367" s="50">
        <f t="shared" si="20"/>
        <v>0</v>
      </c>
      <c r="Z367" s="50">
        <f t="shared" si="20"/>
        <v>0</v>
      </c>
      <c r="AA367" s="50">
        <f t="shared" si="20"/>
        <v>0</v>
      </c>
      <c r="AB367" s="53">
        <f t="shared" si="17"/>
        <v>14588.754999999999</v>
      </c>
      <c r="AC367" s="48" t="str">
        <f>VLOOKUP(ПРОДАЖИ!C:C,'ИЗ ОСНОВЫ НОМЕНКЛАТУР'!D:E,2,0)</f>
        <v>Кромочные материалы</v>
      </c>
      <c r="AD367" s="48" t="str">
        <f>VLOOKUP(C:C,'ИЗ ОСНОВЫ НОМЕНКЛАТУР'!D:F,3,0)</f>
        <v>Кромка ПВХ Китай</v>
      </c>
      <c r="AE367" s="48" t="str">
        <f>VLOOKUP(C:C,'ИЗ ОСНОВЫ НОМЕНКЛАТУР'!D:H,5,0)</f>
        <v>C</v>
      </c>
    </row>
    <row r="368" spans="1:31" ht="9.6" customHeight="1" x14ac:dyDescent="0.2">
      <c r="A368" s="45" t="s">
        <v>5</v>
      </c>
      <c r="B368" s="11"/>
      <c r="C368" s="11" t="s">
        <v>370</v>
      </c>
      <c r="D368" s="44">
        <v>0</v>
      </c>
      <c r="E368" s="44">
        <v>0</v>
      </c>
      <c r="F368" s="48">
        <v>375</v>
      </c>
      <c r="G368" s="48">
        <v>41</v>
      </c>
      <c r="H368" s="44">
        <v>1600</v>
      </c>
      <c r="I368" s="44">
        <v>400</v>
      </c>
      <c r="J368" s="44">
        <v>0</v>
      </c>
      <c r="K368" s="48">
        <v>3887</v>
      </c>
      <c r="L368" s="49">
        <v>0</v>
      </c>
      <c r="M368" s="49">
        <v>0</v>
      </c>
      <c r="N368" s="10">
        <v>12052.5</v>
      </c>
      <c r="O368" s="10">
        <v>1318.56</v>
      </c>
      <c r="P368" s="10">
        <v>51424</v>
      </c>
      <c r="Q368" s="10">
        <v>12856</v>
      </c>
      <c r="R368" s="10">
        <v>0</v>
      </c>
      <c r="S368" s="10">
        <v>124995.58</v>
      </c>
      <c r="T368" s="50">
        <f t="shared" si="19"/>
        <v>0</v>
      </c>
      <c r="U368" s="50">
        <f t="shared" si="19"/>
        <v>0</v>
      </c>
      <c r="V368" s="50">
        <f t="shared" si="19"/>
        <v>1004.375</v>
      </c>
      <c r="W368" s="50">
        <f t="shared" si="19"/>
        <v>109.88</v>
      </c>
      <c r="X368" s="50">
        <f t="shared" si="20"/>
        <v>4285.333333333333</v>
      </c>
      <c r="Y368" s="50">
        <f t="shared" si="20"/>
        <v>1071.3333333333333</v>
      </c>
      <c r="Z368" s="50">
        <f t="shared" si="20"/>
        <v>0</v>
      </c>
      <c r="AA368" s="50">
        <f t="shared" si="20"/>
        <v>10416.298333333334</v>
      </c>
      <c r="AB368" s="53">
        <f t="shared" si="17"/>
        <v>16887.22</v>
      </c>
      <c r="AC368" s="48" t="str">
        <f>VLOOKUP(ПРОДАЖИ!C:C,'ИЗ ОСНОВЫ НОМЕНКЛАТУР'!D:E,2,0)</f>
        <v>Кромочные материалы</v>
      </c>
      <c r="AD368" s="48" t="str">
        <f>VLOOKUP(C:C,'ИЗ ОСНОВЫ НОМЕНКЛАТУР'!D:F,3,0)</f>
        <v>Кромка ПВХ Китай</v>
      </c>
      <c r="AE368" s="48" t="str">
        <f>VLOOKUP(C:C,'ИЗ ОСНОВЫ НОМЕНКЛАТУР'!D:H,5,0)</f>
        <v>C</v>
      </c>
    </row>
    <row r="369" spans="1:31" ht="9.6" customHeight="1" x14ac:dyDescent="0.2">
      <c r="A369" s="45" t="s">
        <v>5</v>
      </c>
      <c r="B369" s="11"/>
      <c r="C369" s="11" t="s">
        <v>371</v>
      </c>
      <c r="D369" s="44">
        <v>168</v>
      </c>
      <c r="E369" s="44">
        <v>0</v>
      </c>
      <c r="F369" s="48">
        <v>450</v>
      </c>
      <c r="G369" s="48">
        <v>0</v>
      </c>
      <c r="H369" s="44">
        <v>0</v>
      </c>
      <c r="I369" s="44">
        <v>0</v>
      </c>
      <c r="J369" s="44">
        <v>0</v>
      </c>
      <c r="K369" s="48">
        <v>5036</v>
      </c>
      <c r="L369" s="49">
        <v>5584.32</v>
      </c>
      <c r="M369" s="49">
        <v>0</v>
      </c>
      <c r="N369" s="10">
        <v>14958</v>
      </c>
      <c r="O369" s="10">
        <v>0</v>
      </c>
      <c r="P369" s="10">
        <v>0</v>
      </c>
      <c r="Q369" s="10">
        <v>0</v>
      </c>
      <c r="R369" s="10">
        <v>0</v>
      </c>
      <c r="S369" s="10">
        <v>162496.91</v>
      </c>
      <c r="T369" s="50">
        <f t="shared" si="19"/>
        <v>465.35999999999996</v>
      </c>
      <c r="U369" s="50">
        <f t="shared" si="19"/>
        <v>0</v>
      </c>
      <c r="V369" s="50">
        <f t="shared" si="19"/>
        <v>1246.5</v>
      </c>
      <c r="W369" s="50">
        <f t="shared" si="19"/>
        <v>0</v>
      </c>
      <c r="X369" s="50">
        <f t="shared" si="20"/>
        <v>0</v>
      </c>
      <c r="Y369" s="50">
        <f t="shared" si="20"/>
        <v>0</v>
      </c>
      <c r="Z369" s="50">
        <f t="shared" si="20"/>
        <v>0</v>
      </c>
      <c r="AA369" s="50">
        <f t="shared" si="20"/>
        <v>13541.409166666666</v>
      </c>
      <c r="AB369" s="53">
        <f t="shared" si="17"/>
        <v>15253.269166666667</v>
      </c>
      <c r="AC369" s="48" t="str">
        <f>VLOOKUP(ПРОДАЖИ!C:C,'ИЗ ОСНОВЫ НОМЕНКЛАТУР'!D:E,2,0)</f>
        <v>Кромочные материалы</v>
      </c>
      <c r="AD369" s="48" t="str">
        <f>VLOOKUP(C:C,'ИЗ ОСНОВЫ НОМЕНКЛАТУР'!D:F,3,0)</f>
        <v>Кромка ПВХ Китай</v>
      </c>
      <c r="AE369" s="48" t="str">
        <f>VLOOKUP(C:C,'ИЗ ОСНОВЫ НОМЕНКЛАТУР'!D:H,5,0)</f>
        <v>C</v>
      </c>
    </row>
    <row r="370" spans="1:31" ht="9.6" customHeight="1" x14ac:dyDescent="0.2">
      <c r="A370" s="45" t="s">
        <v>5</v>
      </c>
      <c r="B370" s="11"/>
      <c r="C370" s="11" t="s">
        <v>372</v>
      </c>
      <c r="D370" s="44">
        <v>0</v>
      </c>
      <c r="E370" s="44">
        <v>3000</v>
      </c>
      <c r="F370" s="48">
        <v>0</v>
      </c>
      <c r="G370" s="48">
        <v>800</v>
      </c>
      <c r="H370" s="44">
        <v>0</v>
      </c>
      <c r="I370" s="44">
        <v>0</v>
      </c>
      <c r="J370" s="44">
        <v>0</v>
      </c>
      <c r="K370" s="48">
        <v>0</v>
      </c>
      <c r="L370" s="49">
        <v>0</v>
      </c>
      <c r="M370" s="49">
        <v>93000</v>
      </c>
      <c r="N370" s="10">
        <v>0</v>
      </c>
      <c r="O370" s="10">
        <v>24800</v>
      </c>
      <c r="P370" s="10">
        <v>0</v>
      </c>
      <c r="Q370" s="10">
        <v>0</v>
      </c>
      <c r="R370" s="10">
        <v>0</v>
      </c>
      <c r="S370" s="10">
        <v>0</v>
      </c>
      <c r="T370" s="50">
        <f t="shared" si="19"/>
        <v>0</v>
      </c>
      <c r="U370" s="50">
        <f t="shared" si="19"/>
        <v>7750</v>
      </c>
      <c r="V370" s="50">
        <f t="shared" si="19"/>
        <v>0</v>
      </c>
      <c r="W370" s="50">
        <f t="shared" si="19"/>
        <v>2066.6666666666665</v>
      </c>
      <c r="X370" s="50">
        <f t="shared" si="20"/>
        <v>0</v>
      </c>
      <c r="Y370" s="50">
        <f t="shared" si="20"/>
        <v>0</v>
      </c>
      <c r="Z370" s="50">
        <f t="shared" si="20"/>
        <v>0</v>
      </c>
      <c r="AA370" s="50">
        <f t="shared" si="20"/>
        <v>0</v>
      </c>
      <c r="AB370" s="53">
        <f t="shared" si="17"/>
        <v>9816.6666666666661</v>
      </c>
      <c r="AC370" s="48" t="str">
        <f>VLOOKUP(ПРОДАЖИ!C:C,'ИЗ ОСНОВЫ НОМЕНКЛАТУР'!D:E,2,0)</f>
        <v>Кромочные материалы</v>
      </c>
      <c r="AD370" s="48" t="str">
        <f>VLOOKUP(C:C,'ИЗ ОСНОВЫ НОМЕНКЛАТУР'!D:F,3,0)</f>
        <v>Кромка ПВХ Китай</v>
      </c>
      <c r="AE370" s="48" t="str">
        <f>VLOOKUP(C:C,'ИЗ ОСНОВЫ НОМЕНКЛАТУР'!D:H,5,0)</f>
        <v>A</v>
      </c>
    </row>
    <row r="371" spans="1:31" ht="9.6" customHeight="1" x14ac:dyDescent="0.2">
      <c r="A371" s="45" t="s">
        <v>5</v>
      </c>
      <c r="B371" s="11"/>
      <c r="C371" s="11" t="s">
        <v>373</v>
      </c>
      <c r="D371" s="44">
        <v>477</v>
      </c>
      <c r="E371" s="44">
        <v>0</v>
      </c>
      <c r="F371" s="48">
        <v>5830</v>
      </c>
      <c r="G371" s="48">
        <v>200</v>
      </c>
      <c r="H371" s="44">
        <v>0</v>
      </c>
      <c r="I371" s="44">
        <v>0</v>
      </c>
      <c r="J371" s="44">
        <v>0</v>
      </c>
      <c r="K371" s="48">
        <v>0</v>
      </c>
      <c r="L371" s="49">
        <v>12802.68</v>
      </c>
      <c r="M371" s="49">
        <v>0</v>
      </c>
      <c r="N371" s="10">
        <v>153498.97</v>
      </c>
      <c r="O371" s="10">
        <v>5154</v>
      </c>
      <c r="P371" s="10">
        <v>0</v>
      </c>
      <c r="Q371" s="10">
        <v>0</v>
      </c>
      <c r="R371" s="10">
        <v>0</v>
      </c>
      <c r="S371" s="10">
        <v>0</v>
      </c>
      <c r="T371" s="50">
        <f t="shared" si="19"/>
        <v>1066.8900000000001</v>
      </c>
      <c r="U371" s="50">
        <f t="shared" si="19"/>
        <v>0</v>
      </c>
      <c r="V371" s="50">
        <f t="shared" si="19"/>
        <v>12791.580833333333</v>
      </c>
      <c r="W371" s="50">
        <f t="shared" si="19"/>
        <v>429.5</v>
      </c>
      <c r="X371" s="50">
        <f t="shared" si="20"/>
        <v>0</v>
      </c>
      <c r="Y371" s="50">
        <f t="shared" si="20"/>
        <v>0</v>
      </c>
      <c r="Z371" s="50">
        <f t="shared" si="20"/>
        <v>0</v>
      </c>
      <c r="AA371" s="50">
        <f t="shared" si="20"/>
        <v>0</v>
      </c>
      <c r="AB371" s="53">
        <f t="shared" si="17"/>
        <v>14287.970833333333</v>
      </c>
      <c r="AC371" s="48" t="str">
        <f>VLOOKUP(ПРОДАЖИ!C:C,'ИЗ ОСНОВЫ НОМЕНКЛАТУР'!D:E,2,0)</f>
        <v>Кромочные материалы</v>
      </c>
      <c r="AD371" s="48" t="str">
        <f>VLOOKUP(C:C,'ИЗ ОСНОВЫ НОМЕНКЛАТУР'!D:F,3,0)</f>
        <v>Кромка ПВХ Китай</v>
      </c>
      <c r="AE371" s="48" t="str">
        <f>VLOOKUP(C:C,'ИЗ ОСНОВЫ НОМЕНКЛАТУР'!D:H,5,0)</f>
        <v>C</v>
      </c>
    </row>
    <row r="372" spans="1:31" ht="9.6" customHeight="1" x14ac:dyDescent="0.2">
      <c r="A372" s="45" t="s">
        <v>5</v>
      </c>
      <c r="B372" s="11"/>
      <c r="C372" s="11" t="s">
        <v>374</v>
      </c>
      <c r="D372" s="44">
        <v>1985</v>
      </c>
      <c r="E372" s="44">
        <v>2000</v>
      </c>
      <c r="F372" s="48">
        <v>1202</v>
      </c>
      <c r="G372" s="48">
        <v>200</v>
      </c>
      <c r="H372" s="44">
        <v>0</v>
      </c>
      <c r="I372" s="44">
        <v>0</v>
      </c>
      <c r="J372" s="44">
        <v>0</v>
      </c>
      <c r="K372" s="48">
        <v>0</v>
      </c>
      <c r="L372" s="49">
        <v>49426.5</v>
      </c>
      <c r="M372" s="49">
        <v>47000</v>
      </c>
      <c r="N372" s="10">
        <v>32333.8</v>
      </c>
      <c r="O372" s="10">
        <v>4564</v>
      </c>
      <c r="P372" s="10">
        <v>0</v>
      </c>
      <c r="Q372" s="10">
        <v>0</v>
      </c>
      <c r="R372" s="10">
        <v>0</v>
      </c>
      <c r="S372" s="10">
        <v>0</v>
      </c>
      <c r="T372" s="50">
        <f t="shared" si="19"/>
        <v>4118.875</v>
      </c>
      <c r="U372" s="50">
        <f t="shared" si="19"/>
        <v>3916.6666666666665</v>
      </c>
      <c r="V372" s="50">
        <f t="shared" si="19"/>
        <v>2694.4833333333331</v>
      </c>
      <c r="W372" s="50">
        <f t="shared" si="19"/>
        <v>380.33333333333331</v>
      </c>
      <c r="X372" s="50">
        <f t="shared" si="20"/>
        <v>0</v>
      </c>
      <c r="Y372" s="50">
        <f t="shared" si="20"/>
        <v>0</v>
      </c>
      <c r="Z372" s="50">
        <f t="shared" si="20"/>
        <v>0</v>
      </c>
      <c r="AA372" s="50">
        <f t="shared" si="20"/>
        <v>0</v>
      </c>
      <c r="AB372" s="53">
        <f t="shared" si="17"/>
        <v>11110.358333333334</v>
      </c>
      <c r="AC372" s="48" t="str">
        <f>VLOOKUP(ПРОДАЖИ!C:C,'ИЗ ОСНОВЫ НОМЕНКЛАТУР'!D:E,2,0)</f>
        <v>Кромочные материалы</v>
      </c>
      <c r="AD372" s="48" t="str">
        <f>VLOOKUP(C:C,'ИЗ ОСНОВЫ НОМЕНКЛАТУР'!D:F,3,0)</f>
        <v>Кромка ПВХ Китай</v>
      </c>
      <c r="AE372" s="48" t="str">
        <f>VLOOKUP(C:C,'ИЗ ОСНОВЫ НОМЕНКЛАТУР'!D:H,5,0)</f>
        <v>C</v>
      </c>
    </row>
    <row r="373" spans="1:31" ht="9.6" customHeight="1" x14ac:dyDescent="0.2">
      <c r="A373" s="45" t="s">
        <v>5</v>
      </c>
      <c r="B373" s="11"/>
      <c r="C373" s="11" t="s">
        <v>375</v>
      </c>
      <c r="D373" s="44">
        <v>264</v>
      </c>
      <c r="E373" s="44">
        <v>0</v>
      </c>
      <c r="F373" s="48">
        <v>1014</v>
      </c>
      <c r="G373" s="48">
        <v>0</v>
      </c>
      <c r="H373" s="44">
        <v>0</v>
      </c>
      <c r="I373" s="44">
        <v>0</v>
      </c>
      <c r="J373" s="44">
        <v>0</v>
      </c>
      <c r="K373" s="48">
        <v>4400</v>
      </c>
      <c r="L373" s="49">
        <v>8775.36</v>
      </c>
      <c r="M373" s="49">
        <v>0</v>
      </c>
      <c r="N373" s="10">
        <v>33705.360000000001</v>
      </c>
      <c r="O373" s="10">
        <v>0</v>
      </c>
      <c r="P373" s="10">
        <v>0</v>
      </c>
      <c r="Q373" s="10">
        <v>0</v>
      </c>
      <c r="R373" s="10">
        <v>0</v>
      </c>
      <c r="S373" s="10">
        <v>146256</v>
      </c>
      <c r="T373" s="50">
        <f t="shared" si="19"/>
        <v>731.28000000000009</v>
      </c>
      <c r="U373" s="50">
        <f t="shared" si="19"/>
        <v>0</v>
      </c>
      <c r="V373" s="50">
        <f t="shared" si="19"/>
        <v>2808.78</v>
      </c>
      <c r="W373" s="50">
        <f t="shared" si="19"/>
        <v>0</v>
      </c>
      <c r="X373" s="50">
        <f t="shared" si="20"/>
        <v>0</v>
      </c>
      <c r="Y373" s="50">
        <f t="shared" si="20"/>
        <v>0</v>
      </c>
      <c r="Z373" s="50">
        <f t="shared" si="20"/>
        <v>0</v>
      </c>
      <c r="AA373" s="50">
        <f t="shared" si="20"/>
        <v>12188</v>
      </c>
      <c r="AB373" s="53">
        <f t="shared" si="17"/>
        <v>15728.060000000001</v>
      </c>
      <c r="AC373" s="48" t="str">
        <f>VLOOKUP(ПРОДАЖИ!C:C,'ИЗ ОСНОВЫ НОМЕНКЛАТУР'!D:E,2,0)</f>
        <v>Кромочные материалы</v>
      </c>
      <c r="AD373" s="48" t="str">
        <f>VLOOKUP(C:C,'ИЗ ОСНОВЫ НОМЕНКЛАТУР'!D:F,3,0)</f>
        <v>Кромка ПВХ Китай</v>
      </c>
      <c r="AE373" s="48" t="str">
        <f>VLOOKUP(C:C,'ИЗ ОСНОВЫ НОМЕНКЛАТУР'!D:H,5,0)</f>
        <v>C</v>
      </c>
    </row>
    <row r="374" spans="1:31" ht="9.6" customHeight="1" x14ac:dyDescent="0.2">
      <c r="A374" s="45" t="s">
        <v>5</v>
      </c>
      <c r="B374" s="11"/>
      <c r="C374" s="11" t="s">
        <v>376</v>
      </c>
      <c r="D374" s="44">
        <v>0</v>
      </c>
      <c r="E374" s="44">
        <v>0</v>
      </c>
      <c r="F374" s="48">
        <v>3000</v>
      </c>
      <c r="G374" s="48">
        <v>0</v>
      </c>
      <c r="H374" s="44">
        <v>1037</v>
      </c>
      <c r="I374" s="44">
        <v>200</v>
      </c>
      <c r="J374" s="44">
        <v>0</v>
      </c>
      <c r="K374" s="48">
        <v>0</v>
      </c>
      <c r="L374" s="49">
        <v>0</v>
      </c>
      <c r="M374" s="49">
        <v>0</v>
      </c>
      <c r="N374" s="10">
        <v>96420</v>
      </c>
      <c r="O374" s="10">
        <v>0</v>
      </c>
      <c r="P374" s="10">
        <v>33106.75</v>
      </c>
      <c r="Q374" s="10">
        <v>6428</v>
      </c>
      <c r="R374" s="10">
        <v>0</v>
      </c>
      <c r="S374" s="10">
        <v>0</v>
      </c>
      <c r="T374" s="50">
        <f t="shared" si="19"/>
        <v>0</v>
      </c>
      <c r="U374" s="50">
        <f t="shared" si="19"/>
        <v>0</v>
      </c>
      <c r="V374" s="50">
        <f t="shared" si="19"/>
        <v>8035</v>
      </c>
      <c r="W374" s="50">
        <f t="shared" si="19"/>
        <v>0</v>
      </c>
      <c r="X374" s="50">
        <f t="shared" si="20"/>
        <v>2758.8958333333335</v>
      </c>
      <c r="Y374" s="50">
        <f t="shared" si="20"/>
        <v>535.66666666666663</v>
      </c>
      <c r="Z374" s="50">
        <f t="shared" si="20"/>
        <v>0</v>
      </c>
      <c r="AA374" s="50">
        <f t="shared" si="20"/>
        <v>0</v>
      </c>
      <c r="AB374" s="53">
        <f t="shared" si="17"/>
        <v>11329.5625</v>
      </c>
      <c r="AC374" s="48" t="str">
        <f>VLOOKUP(ПРОДАЖИ!C:C,'ИЗ ОСНОВЫ НОМЕНКЛАТУР'!D:E,2,0)</f>
        <v>Кромочные материалы</v>
      </c>
      <c r="AD374" s="48" t="str">
        <f>VLOOKUP(C:C,'ИЗ ОСНОВЫ НОМЕНКЛАТУР'!D:F,3,0)</f>
        <v>Кромка ПВХ Китай</v>
      </c>
      <c r="AE374" s="48" t="str">
        <f>VLOOKUP(C:C,'ИЗ ОСНОВЫ НОМЕНКЛАТУР'!D:H,5,0)</f>
        <v>C</v>
      </c>
    </row>
    <row r="375" spans="1:31" ht="9.6" customHeight="1" x14ac:dyDescent="0.2">
      <c r="A375" s="45" t="s">
        <v>5</v>
      </c>
      <c r="B375" s="11"/>
      <c r="C375" s="11" t="s">
        <v>377</v>
      </c>
      <c r="D375" s="44">
        <v>1268</v>
      </c>
      <c r="E375" s="44">
        <v>0</v>
      </c>
      <c r="F375" s="48">
        <v>715</v>
      </c>
      <c r="G375" s="48">
        <v>0</v>
      </c>
      <c r="H375" s="44">
        <v>0</v>
      </c>
      <c r="I375" s="44">
        <v>0</v>
      </c>
      <c r="J375" s="44">
        <v>0</v>
      </c>
      <c r="K375" s="48">
        <v>2000</v>
      </c>
      <c r="L375" s="49">
        <v>41250.51</v>
      </c>
      <c r="M375" s="49">
        <v>0</v>
      </c>
      <c r="N375" s="10">
        <v>23902.45</v>
      </c>
      <c r="O375" s="10">
        <v>0</v>
      </c>
      <c r="P375" s="10">
        <v>0</v>
      </c>
      <c r="Q375" s="10">
        <v>0</v>
      </c>
      <c r="R375" s="10">
        <v>0</v>
      </c>
      <c r="S375" s="10">
        <v>64320</v>
      </c>
      <c r="T375" s="50">
        <f t="shared" si="19"/>
        <v>3437.5425</v>
      </c>
      <c r="U375" s="50">
        <f t="shared" si="19"/>
        <v>0</v>
      </c>
      <c r="V375" s="50">
        <f t="shared" si="19"/>
        <v>1991.8708333333334</v>
      </c>
      <c r="W375" s="50">
        <f t="shared" si="19"/>
        <v>0</v>
      </c>
      <c r="X375" s="50">
        <f t="shared" si="20"/>
        <v>0</v>
      </c>
      <c r="Y375" s="50">
        <f t="shared" si="20"/>
        <v>0</v>
      </c>
      <c r="Z375" s="50">
        <f t="shared" si="20"/>
        <v>0</v>
      </c>
      <c r="AA375" s="50">
        <f t="shared" si="20"/>
        <v>5360</v>
      </c>
      <c r="AB375" s="53">
        <f t="shared" si="17"/>
        <v>10789.413333333334</v>
      </c>
      <c r="AC375" s="48" t="str">
        <f>VLOOKUP(ПРОДАЖИ!C:C,'ИЗ ОСНОВЫ НОМЕНКЛАТУР'!D:E,2,0)</f>
        <v>Кромочные материалы</v>
      </c>
      <c r="AD375" s="48" t="str">
        <f>VLOOKUP(C:C,'ИЗ ОСНОВЫ НОМЕНКЛАТУР'!D:F,3,0)</f>
        <v>Кромка ПВХ Китай</v>
      </c>
      <c r="AE375" s="48" t="str">
        <f>VLOOKUP(C:C,'ИЗ ОСНОВЫ НОМЕНКЛАТУР'!D:H,5,0)</f>
        <v>C</v>
      </c>
    </row>
    <row r="376" spans="1:31" ht="9.6" customHeight="1" x14ac:dyDescent="0.2">
      <c r="A376" s="45" t="s">
        <v>5</v>
      </c>
      <c r="B376" s="11"/>
      <c r="C376" s="11" t="s">
        <v>378</v>
      </c>
      <c r="D376" s="44">
        <v>0</v>
      </c>
      <c r="E376" s="44">
        <v>0</v>
      </c>
      <c r="F376" s="48">
        <v>1399</v>
      </c>
      <c r="G376" s="48">
        <v>0</v>
      </c>
      <c r="H376" s="44">
        <v>0</v>
      </c>
      <c r="I376" s="44">
        <v>0</v>
      </c>
      <c r="J376" s="44">
        <v>0</v>
      </c>
      <c r="K376" s="48">
        <v>1016</v>
      </c>
      <c r="L376" s="49">
        <v>0</v>
      </c>
      <c r="M376" s="49">
        <v>0</v>
      </c>
      <c r="N376" s="10">
        <v>44963.86</v>
      </c>
      <c r="O376" s="10">
        <v>0</v>
      </c>
      <c r="P376" s="10">
        <v>0</v>
      </c>
      <c r="Q376" s="10">
        <v>0</v>
      </c>
      <c r="R376" s="10">
        <v>0</v>
      </c>
      <c r="S376" s="10">
        <v>28827.51</v>
      </c>
      <c r="T376" s="50">
        <f t="shared" si="19"/>
        <v>0</v>
      </c>
      <c r="U376" s="50">
        <f t="shared" si="19"/>
        <v>0</v>
      </c>
      <c r="V376" s="50">
        <f t="shared" si="19"/>
        <v>3746.9883333333332</v>
      </c>
      <c r="W376" s="50">
        <f t="shared" si="19"/>
        <v>0</v>
      </c>
      <c r="X376" s="50">
        <f t="shared" si="20"/>
        <v>0</v>
      </c>
      <c r="Y376" s="50">
        <f t="shared" si="20"/>
        <v>0</v>
      </c>
      <c r="Z376" s="50">
        <f t="shared" si="20"/>
        <v>0</v>
      </c>
      <c r="AA376" s="50">
        <f t="shared" si="20"/>
        <v>2402.2925</v>
      </c>
      <c r="AB376" s="53">
        <f t="shared" si="17"/>
        <v>6149.2808333333332</v>
      </c>
      <c r="AC376" s="48" t="str">
        <f>VLOOKUP(ПРОДАЖИ!C:C,'ИЗ ОСНОВЫ НОМЕНКЛАТУР'!D:E,2,0)</f>
        <v>Кромочные материалы</v>
      </c>
      <c r="AD376" s="48" t="str">
        <f>VLOOKUP(C:C,'ИЗ ОСНОВЫ НОМЕНКЛАТУР'!D:F,3,0)</f>
        <v>Кромка ПВХ Китай</v>
      </c>
      <c r="AE376" s="48" t="str">
        <f>VLOOKUP(C:C,'ИЗ ОСНОВЫ НОМЕНКЛАТУР'!D:H,5,0)</f>
        <v>C</v>
      </c>
    </row>
    <row r="377" spans="1:31" ht="9.6" customHeight="1" x14ac:dyDescent="0.2">
      <c r="A377" s="45" t="s">
        <v>5</v>
      </c>
      <c r="B377" s="11"/>
      <c r="C377" s="11" t="s">
        <v>379</v>
      </c>
      <c r="D377" s="44">
        <v>0</v>
      </c>
      <c r="E377" s="44">
        <v>0</v>
      </c>
      <c r="F377" s="48">
        <v>960</v>
      </c>
      <c r="G377" s="48">
        <v>200</v>
      </c>
      <c r="H377" s="44">
        <v>0</v>
      </c>
      <c r="I377" s="44">
        <v>0</v>
      </c>
      <c r="J377" s="44">
        <v>0</v>
      </c>
      <c r="K377" s="48">
        <v>1014</v>
      </c>
      <c r="L377" s="49">
        <v>0</v>
      </c>
      <c r="M377" s="49">
        <v>0</v>
      </c>
      <c r="N377" s="10">
        <v>30854.400000000001</v>
      </c>
      <c r="O377" s="10">
        <v>6432</v>
      </c>
      <c r="P377" s="10">
        <v>0</v>
      </c>
      <c r="Q377" s="10">
        <v>0</v>
      </c>
      <c r="R377" s="10">
        <v>0</v>
      </c>
      <c r="S377" s="10">
        <v>32538.799999999999</v>
      </c>
      <c r="T377" s="50">
        <f t="shared" si="19"/>
        <v>0</v>
      </c>
      <c r="U377" s="50">
        <f t="shared" si="19"/>
        <v>0</v>
      </c>
      <c r="V377" s="50">
        <f t="shared" si="19"/>
        <v>2571.2000000000003</v>
      </c>
      <c r="W377" s="50">
        <f t="shared" si="19"/>
        <v>536</v>
      </c>
      <c r="X377" s="50">
        <f t="shared" si="20"/>
        <v>0</v>
      </c>
      <c r="Y377" s="50">
        <f t="shared" si="20"/>
        <v>0</v>
      </c>
      <c r="Z377" s="50">
        <f t="shared" si="20"/>
        <v>0</v>
      </c>
      <c r="AA377" s="50">
        <f t="shared" si="20"/>
        <v>2711.5666666666666</v>
      </c>
      <c r="AB377" s="53">
        <f t="shared" si="17"/>
        <v>5818.7666666666664</v>
      </c>
      <c r="AC377" s="48" t="str">
        <f>VLOOKUP(ПРОДАЖИ!C:C,'ИЗ ОСНОВЫ НОМЕНКЛАТУР'!D:E,2,0)</f>
        <v>Кромочные материалы</v>
      </c>
      <c r="AD377" s="48" t="str">
        <f>VLOOKUP(C:C,'ИЗ ОСНОВЫ НОМЕНКЛАТУР'!D:F,3,0)</f>
        <v>Кромка ПВХ Китай</v>
      </c>
      <c r="AE377" s="48" t="str">
        <f>VLOOKUP(C:C,'ИЗ ОСНОВЫ НОМЕНКЛАТУР'!D:H,5,0)</f>
        <v>C</v>
      </c>
    </row>
    <row r="378" spans="1:31" ht="9.6" customHeight="1" x14ac:dyDescent="0.2">
      <c r="A378" s="45" t="s">
        <v>5</v>
      </c>
      <c r="B378" s="11"/>
      <c r="C378" s="11" t="s">
        <v>380</v>
      </c>
      <c r="D378" s="44">
        <v>0</v>
      </c>
      <c r="E378" s="44">
        <v>0</v>
      </c>
      <c r="F378" s="48">
        <v>2420</v>
      </c>
      <c r="G378" s="48">
        <v>0</v>
      </c>
      <c r="H378" s="44">
        <v>0</v>
      </c>
      <c r="I378" s="44">
        <v>0</v>
      </c>
      <c r="J378" s="44">
        <v>0</v>
      </c>
      <c r="K378" s="48">
        <v>0</v>
      </c>
      <c r="L378" s="49">
        <v>0</v>
      </c>
      <c r="M378" s="49">
        <v>0</v>
      </c>
      <c r="N378" s="10">
        <v>81868.600000000006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50">
        <f t="shared" si="19"/>
        <v>0</v>
      </c>
      <c r="U378" s="50">
        <f t="shared" si="19"/>
        <v>0</v>
      </c>
      <c r="V378" s="50">
        <f t="shared" si="19"/>
        <v>6822.3833333333341</v>
      </c>
      <c r="W378" s="50">
        <f t="shared" si="19"/>
        <v>0</v>
      </c>
      <c r="X378" s="50">
        <f t="shared" si="20"/>
        <v>0</v>
      </c>
      <c r="Y378" s="50">
        <f t="shared" si="20"/>
        <v>0</v>
      </c>
      <c r="Z378" s="50">
        <f t="shared" si="20"/>
        <v>0</v>
      </c>
      <c r="AA378" s="50">
        <f t="shared" si="20"/>
        <v>0</v>
      </c>
      <c r="AB378" s="53">
        <f t="shared" si="17"/>
        <v>6822.3833333333341</v>
      </c>
      <c r="AC378" s="48" t="str">
        <f>VLOOKUP(ПРОДАЖИ!C:C,'ИЗ ОСНОВЫ НОМЕНКЛАТУР'!D:E,2,0)</f>
        <v>Кромочные материалы</v>
      </c>
      <c r="AD378" s="48" t="str">
        <f>VLOOKUP(C:C,'ИЗ ОСНОВЫ НОМЕНКЛАТУР'!D:F,3,0)</f>
        <v>Кромка ПВХ Китай</v>
      </c>
      <c r="AE378" s="48" t="str">
        <f>VLOOKUP(C:C,'ИЗ ОСНОВЫ НОМЕНКЛАТУР'!D:H,5,0)</f>
        <v>C</v>
      </c>
    </row>
    <row r="379" spans="1:31" ht="9.6" customHeight="1" x14ac:dyDescent="0.2">
      <c r="A379" s="45" t="s">
        <v>5</v>
      </c>
      <c r="B379" s="11"/>
      <c r="C379" s="11" t="s">
        <v>381</v>
      </c>
      <c r="D379" s="44">
        <v>0</v>
      </c>
      <c r="E379" s="44">
        <v>0</v>
      </c>
      <c r="F379" s="48">
        <v>658</v>
      </c>
      <c r="G379" s="48">
        <v>1344</v>
      </c>
      <c r="H379" s="44">
        <v>0</v>
      </c>
      <c r="I379" s="44">
        <v>0</v>
      </c>
      <c r="J379" s="44">
        <v>0</v>
      </c>
      <c r="K379" s="48">
        <v>0</v>
      </c>
      <c r="L379" s="49">
        <v>0</v>
      </c>
      <c r="M379" s="49">
        <v>0</v>
      </c>
      <c r="N379" s="10">
        <v>22214.080000000002</v>
      </c>
      <c r="O379" s="10">
        <v>43223.040000000001</v>
      </c>
      <c r="P379" s="10">
        <v>0</v>
      </c>
      <c r="Q379" s="10">
        <v>0</v>
      </c>
      <c r="R379" s="10">
        <v>0</v>
      </c>
      <c r="S379" s="10">
        <v>0</v>
      </c>
      <c r="T379" s="50">
        <f t="shared" si="19"/>
        <v>0</v>
      </c>
      <c r="U379" s="50">
        <f t="shared" si="19"/>
        <v>0</v>
      </c>
      <c r="V379" s="50">
        <f t="shared" si="19"/>
        <v>1851.1733333333334</v>
      </c>
      <c r="W379" s="50">
        <f t="shared" si="19"/>
        <v>3601.92</v>
      </c>
      <c r="X379" s="50">
        <f t="shared" si="20"/>
        <v>0</v>
      </c>
      <c r="Y379" s="50">
        <f t="shared" si="20"/>
        <v>0</v>
      </c>
      <c r="Z379" s="50">
        <f t="shared" si="20"/>
        <v>0</v>
      </c>
      <c r="AA379" s="50">
        <f t="shared" si="20"/>
        <v>0</v>
      </c>
      <c r="AB379" s="53">
        <f t="shared" si="17"/>
        <v>5453.0933333333332</v>
      </c>
      <c r="AC379" s="48" t="str">
        <f>VLOOKUP(ПРОДАЖИ!C:C,'ИЗ ОСНОВЫ НОМЕНКЛАТУР'!D:E,2,0)</f>
        <v>Кромочные материалы</v>
      </c>
      <c r="AD379" s="48" t="str">
        <f>VLOOKUP(C:C,'ИЗ ОСНОВЫ НОМЕНКЛАТУР'!D:F,3,0)</f>
        <v>Кромка ПВХ Китай</v>
      </c>
      <c r="AE379" s="48" t="str">
        <f>VLOOKUP(C:C,'ИЗ ОСНОВЫ НОМЕНКЛАТУР'!D:H,5,0)</f>
        <v>C</v>
      </c>
    </row>
    <row r="380" spans="1:31" ht="9.6" customHeight="1" x14ac:dyDescent="0.2">
      <c r="A380" s="45" t="s">
        <v>5</v>
      </c>
      <c r="B380" s="11"/>
      <c r="C380" s="11" t="s">
        <v>382</v>
      </c>
      <c r="D380" s="44">
        <v>0</v>
      </c>
      <c r="E380" s="44">
        <v>0</v>
      </c>
      <c r="F380" s="48">
        <v>1582</v>
      </c>
      <c r="G380" s="48">
        <v>108</v>
      </c>
      <c r="H380" s="44">
        <v>0</v>
      </c>
      <c r="I380" s="44">
        <v>0</v>
      </c>
      <c r="J380" s="44">
        <v>0</v>
      </c>
      <c r="K380" s="48">
        <v>0</v>
      </c>
      <c r="L380" s="49">
        <v>0</v>
      </c>
      <c r="M380" s="49">
        <v>0</v>
      </c>
      <c r="N380" s="10">
        <v>53519.06</v>
      </c>
      <c r="O380" s="10">
        <v>3473.28</v>
      </c>
      <c r="P380" s="10">
        <v>0</v>
      </c>
      <c r="Q380" s="10">
        <v>0</v>
      </c>
      <c r="R380" s="10">
        <v>0</v>
      </c>
      <c r="S380" s="10">
        <v>0</v>
      </c>
      <c r="T380" s="50">
        <f t="shared" si="19"/>
        <v>0</v>
      </c>
      <c r="U380" s="50">
        <f t="shared" si="19"/>
        <v>0</v>
      </c>
      <c r="V380" s="50">
        <f t="shared" si="19"/>
        <v>4459.9216666666662</v>
      </c>
      <c r="W380" s="50">
        <f t="shared" si="19"/>
        <v>289.44</v>
      </c>
      <c r="X380" s="50">
        <f t="shared" si="20"/>
        <v>0</v>
      </c>
      <c r="Y380" s="50">
        <f t="shared" si="20"/>
        <v>0</v>
      </c>
      <c r="Z380" s="50">
        <f t="shared" si="20"/>
        <v>0</v>
      </c>
      <c r="AA380" s="50">
        <f t="shared" si="20"/>
        <v>0</v>
      </c>
      <c r="AB380" s="53">
        <f t="shared" si="17"/>
        <v>4749.3616666666658</v>
      </c>
      <c r="AC380" s="48" t="str">
        <f>VLOOKUP(ПРОДАЖИ!C:C,'ИЗ ОСНОВЫ НОМЕНКЛАТУР'!D:E,2,0)</f>
        <v>Кромочные материалы</v>
      </c>
      <c r="AD380" s="48" t="str">
        <f>VLOOKUP(C:C,'ИЗ ОСНОВЫ НОМЕНКЛАТУР'!D:F,3,0)</f>
        <v>Кромка ПВХ Китай</v>
      </c>
      <c r="AE380" s="48" t="str">
        <f>VLOOKUP(C:C,'ИЗ ОСНОВЫ НОМЕНКЛАТУР'!D:H,5,0)</f>
        <v>C</v>
      </c>
    </row>
    <row r="381" spans="1:31" ht="9.6" customHeight="1" x14ac:dyDescent="0.2">
      <c r="A381" s="45" t="s">
        <v>5</v>
      </c>
      <c r="B381" s="11"/>
      <c r="C381" s="11" t="s">
        <v>383</v>
      </c>
      <c r="D381" s="44">
        <v>0</v>
      </c>
      <c r="E381" s="44">
        <v>0</v>
      </c>
      <c r="F381" s="48">
        <v>34</v>
      </c>
      <c r="G381" s="48">
        <v>0</v>
      </c>
      <c r="H381" s="44">
        <v>0</v>
      </c>
      <c r="I381" s="44">
        <v>0</v>
      </c>
      <c r="J381" s="44">
        <v>0</v>
      </c>
      <c r="K381" s="48">
        <v>1029</v>
      </c>
      <c r="L381" s="49">
        <v>0</v>
      </c>
      <c r="M381" s="49">
        <v>0</v>
      </c>
      <c r="N381" s="10">
        <v>1130.1600000000001</v>
      </c>
      <c r="O381" s="10">
        <v>0</v>
      </c>
      <c r="P381" s="10">
        <v>0</v>
      </c>
      <c r="Q381" s="10">
        <v>0</v>
      </c>
      <c r="R381" s="10">
        <v>0</v>
      </c>
      <c r="S381" s="10">
        <v>33880.93</v>
      </c>
      <c r="T381" s="50">
        <f t="shared" si="19"/>
        <v>0</v>
      </c>
      <c r="U381" s="50">
        <f t="shared" si="19"/>
        <v>0</v>
      </c>
      <c r="V381" s="50">
        <f t="shared" si="19"/>
        <v>94.18</v>
      </c>
      <c r="W381" s="50">
        <f t="shared" si="19"/>
        <v>0</v>
      </c>
      <c r="X381" s="50">
        <f t="shared" si="20"/>
        <v>0</v>
      </c>
      <c r="Y381" s="50">
        <f t="shared" si="20"/>
        <v>0</v>
      </c>
      <c r="Z381" s="50">
        <f t="shared" si="20"/>
        <v>0</v>
      </c>
      <c r="AA381" s="50">
        <f t="shared" si="20"/>
        <v>2823.4108333333334</v>
      </c>
      <c r="AB381" s="53">
        <f t="shared" si="17"/>
        <v>2917.5908333333332</v>
      </c>
      <c r="AC381" s="48" t="str">
        <f>VLOOKUP(ПРОДАЖИ!C:C,'ИЗ ОСНОВЫ НОМЕНКЛАТУР'!D:E,2,0)</f>
        <v>Кромочные материалы</v>
      </c>
      <c r="AD381" s="48" t="str">
        <f>VLOOKUP(C:C,'ИЗ ОСНОВЫ НОМЕНКЛАТУР'!D:F,3,0)</f>
        <v>Кромка ПВХ Китай</v>
      </c>
      <c r="AE381" s="48" t="str">
        <f>VLOOKUP(C:C,'ИЗ ОСНОВЫ НОМЕНКЛАТУР'!D:H,5,0)</f>
        <v>C</v>
      </c>
    </row>
    <row r="382" spans="1:31" ht="9.6" customHeight="1" x14ac:dyDescent="0.2">
      <c r="A382" s="45" t="s">
        <v>5</v>
      </c>
      <c r="B382" s="11"/>
      <c r="C382" s="11" t="s">
        <v>384</v>
      </c>
      <c r="D382" s="44">
        <v>10</v>
      </c>
      <c r="E382" s="44">
        <v>0</v>
      </c>
      <c r="F382" s="48">
        <v>1350</v>
      </c>
      <c r="G382" s="48">
        <v>0</v>
      </c>
      <c r="H382" s="44">
        <v>0</v>
      </c>
      <c r="I382" s="44">
        <v>0</v>
      </c>
      <c r="J382" s="44">
        <v>0</v>
      </c>
      <c r="K382" s="48">
        <v>0</v>
      </c>
      <c r="L382" s="49">
        <v>268.39999999999998</v>
      </c>
      <c r="M382" s="49">
        <v>0</v>
      </c>
      <c r="N382" s="10">
        <v>36234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50">
        <f t="shared" si="19"/>
        <v>22.366666666666664</v>
      </c>
      <c r="U382" s="50">
        <f t="shared" si="19"/>
        <v>0</v>
      </c>
      <c r="V382" s="50">
        <f t="shared" si="19"/>
        <v>3019.5</v>
      </c>
      <c r="W382" s="50">
        <f t="shared" si="19"/>
        <v>0</v>
      </c>
      <c r="X382" s="50">
        <f t="shared" si="20"/>
        <v>0</v>
      </c>
      <c r="Y382" s="50">
        <f t="shared" si="20"/>
        <v>0</v>
      </c>
      <c r="Z382" s="50">
        <f t="shared" si="20"/>
        <v>0</v>
      </c>
      <c r="AA382" s="50">
        <f t="shared" si="20"/>
        <v>0</v>
      </c>
      <c r="AB382" s="53">
        <f t="shared" si="17"/>
        <v>3041.8666666666668</v>
      </c>
      <c r="AC382" s="48" t="str">
        <f>VLOOKUP(ПРОДАЖИ!C:C,'ИЗ ОСНОВЫ НОМЕНКЛАТУР'!D:E,2,0)</f>
        <v>Кромочные материалы</v>
      </c>
      <c r="AD382" s="48" t="str">
        <f>VLOOKUP(C:C,'ИЗ ОСНОВЫ НОМЕНКЛАТУР'!D:F,3,0)</f>
        <v>Кромка ПВХ Китай</v>
      </c>
      <c r="AE382" s="48" t="str">
        <f>VLOOKUP(C:C,'ИЗ ОСНОВЫ НОМЕНКЛАТУР'!D:H,5,0)</f>
        <v>C</v>
      </c>
    </row>
    <row r="383" spans="1:31" ht="9.6" customHeight="1" x14ac:dyDescent="0.2">
      <c r="A383" s="45" t="s">
        <v>5</v>
      </c>
      <c r="B383" s="11"/>
      <c r="C383" s="11" t="s">
        <v>385</v>
      </c>
      <c r="D383" s="44">
        <v>0</v>
      </c>
      <c r="E383" s="44">
        <v>0</v>
      </c>
      <c r="F383" s="48">
        <v>465</v>
      </c>
      <c r="G383" s="48">
        <v>0</v>
      </c>
      <c r="H383" s="44">
        <v>0</v>
      </c>
      <c r="I383" s="44">
        <v>0</v>
      </c>
      <c r="J383" s="44">
        <v>0</v>
      </c>
      <c r="K383" s="48">
        <v>0</v>
      </c>
      <c r="L383" s="49">
        <v>0</v>
      </c>
      <c r="M383" s="49">
        <v>0</v>
      </c>
      <c r="N383" s="10">
        <v>10509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50">
        <f t="shared" si="19"/>
        <v>0</v>
      </c>
      <c r="U383" s="50">
        <f t="shared" si="19"/>
        <v>0</v>
      </c>
      <c r="V383" s="50">
        <f t="shared" si="19"/>
        <v>875.75</v>
      </c>
      <c r="W383" s="50">
        <f t="shared" si="19"/>
        <v>0</v>
      </c>
      <c r="X383" s="50">
        <f t="shared" si="20"/>
        <v>0</v>
      </c>
      <c r="Y383" s="50">
        <f t="shared" si="20"/>
        <v>0</v>
      </c>
      <c r="Z383" s="50">
        <f t="shared" si="20"/>
        <v>0</v>
      </c>
      <c r="AA383" s="50">
        <f t="shared" si="20"/>
        <v>0</v>
      </c>
      <c r="AB383" s="53">
        <f t="shared" si="17"/>
        <v>875.75</v>
      </c>
      <c r="AC383" s="48" t="str">
        <f>VLOOKUP(ПРОДАЖИ!C:C,'ИЗ ОСНОВЫ НОМЕНКЛАТУР'!D:E,2,0)</f>
        <v>Кромочные материалы</v>
      </c>
      <c r="AD383" s="48" t="str">
        <f>VLOOKUP(C:C,'ИЗ ОСНОВЫ НОМЕНКЛАТУР'!D:F,3,0)</f>
        <v>Кромка ПВХ Китай</v>
      </c>
      <c r="AE383" s="48" t="str">
        <f>VLOOKUP(C:C,'ИЗ ОСНОВЫ НОМЕНКЛАТУР'!D:H,5,0)</f>
        <v>B</v>
      </c>
    </row>
    <row r="384" spans="1:31" ht="9.6" customHeight="1" x14ac:dyDescent="0.2">
      <c r="A384" s="45" t="s">
        <v>5</v>
      </c>
      <c r="B384" s="46" t="s">
        <v>386</v>
      </c>
      <c r="C384" s="46"/>
      <c r="D384" s="44">
        <v>0</v>
      </c>
      <c r="E384" s="44">
        <v>0</v>
      </c>
      <c r="F384" s="48">
        <v>0</v>
      </c>
      <c r="G384" s="48">
        <v>0</v>
      </c>
      <c r="H384" s="44">
        <v>0</v>
      </c>
      <c r="I384" s="44">
        <v>0</v>
      </c>
      <c r="J384" s="44">
        <v>0</v>
      </c>
      <c r="K384" s="48">
        <v>0</v>
      </c>
      <c r="L384" s="49">
        <v>0</v>
      </c>
      <c r="M384" s="49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50">
        <f t="shared" si="19"/>
        <v>0</v>
      </c>
      <c r="U384" s="50">
        <f t="shared" si="19"/>
        <v>0</v>
      </c>
      <c r="V384" s="50">
        <f t="shared" si="19"/>
        <v>0</v>
      </c>
      <c r="W384" s="50">
        <f t="shared" si="19"/>
        <v>0</v>
      </c>
      <c r="X384" s="50">
        <f t="shared" si="20"/>
        <v>0</v>
      </c>
      <c r="Y384" s="50">
        <f t="shared" si="20"/>
        <v>0</v>
      </c>
      <c r="Z384" s="50">
        <f t="shared" si="20"/>
        <v>0</v>
      </c>
      <c r="AA384" s="50">
        <f t="shared" si="20"/>
        <v>0</v>
      </c>
      <c r="AB384" s="53">
        <f t="shared" si="17"/>
        <v>0</v>
      </c>
      <c r="AC384" s="48" t="e">
        <f>VLOOKUP(ПРОДАЖИ!C:C,'ИЗ ОСНОВЫ НОМЕНКЛАТУР'!D:E,2,0)</f>
        <v>#N/A</v>
      </c>
      <c r="AD384" s="48" t="e">
        <f>VLOOKUP(C:C,'ИЗ ОСНОВЫ НОМЕНКЛАТУР'!D:F,3,0)</f>
        <v>#N/A</v>
      </c>
      <c r="AE384" s="48" t="e">
        <f>VLOOKUP(C:C,'ИЗ ОСНОВЫ НОМЕНКЛАТУР'!D:H,5,0)</f>
        <v>#N/A</v>
      </c>
    </row>
    <row r="385" spans="1:31" ht="9.6" customHeight="1" x14ac:dyDescent="0.2">
      <c r="A385" s="45" t="s">
        <v>5</v>
      </c>
      <c r="B385" s="11"/>
      <c r="C385" s="11" t="s">
        <v>387</v>
      </c>
      <c r="D385" s="44">
        <v>2826</v>
      </c>
      <c r="E385" s="44">
        <v>100</v>
      </c>
      <c r="F385" s="48">
        <v>2664.5</v>
      </c>
      <c r="G385" s="48">
        <v>0</v>
      </c>
      <c r="H385" s="44">
        <v>1813</v>
      </c>
      <c r="I385" s="44">
        <v>300</v>
      </c>
      <c r="J385" s="44">
        <v>0</v>
      </c>
      <c r="K385" s="48">
        <v>1169</v>
      </c>
      <c r="L385" s="49">
        <v>186805.18</v>
      </c>
      <c r="M385" s="49">
        <v>6610</v>
      </c>
      <c r="N385" s="10">
        <v>176958.98</v>
      </c>
      <c r="O385" s="10">
        <v>0</v>
      </c>
      <c r="P385" s="10">
        <v>121006.75</v>
      </c>
      <c r="Q385" s="10">
        <v>19918.29</v>
      </c>
      <c r="R385" s="10">
        <v>0</v>
      </c>
      <c r="S385" s="10">
        <v>77270.899999999994</v>
      </c>
      <c r="T385" s="50">
        <f t="shared" si="19"/>
        <v>15567.098333333333</v>
      </c>
      <c r="U385" s="50">
        <f t="shared" si="19"/>
        <v>550.83333333333337</v>
      </c>
      <c r="V385" s="50">
        <f t="shared" si="19"/>
        <v>14746.581666666667</v>
      </c>
      <c r="W385" s="50">
        <f t="shared" si="19"/>
        <v>0</v>
      </c>
      <c r="X385" s="50">
        <f t="shared" si="20"/>
        <v>10083.895833333334</v>
      </c>
      <c r="Y385" s="50">
        <f t="shared" si="20"/>
        <v>1659.8575000000001</v>
      </c>
      <c r="Z385" s="50">
        <f t="shared" si="20"/>
        <v>0</v>
      </c>
      <c r="AA385" s="50">
        <f t="shared" si="20"/>
        <v>6439.2416666666659</v>
      </c>
      <c r="AB385" s="53">
        <f t="shared" si="17"/>
        <v>49047.508333333339</v>
      </c>
      <c r="AC385" s="48" t="str">
        <f>VLOOKUP(ПРОДАЖИ!C:C,'ИЗ ОСНОВЫ НОМЕНКЛАТУР'!D:E,2,0)</f>
        <v>Кромочные материалы</v>
      </c>
      <c r="AD385" s="48" t="str">
        <f>VLOOKUP(C:C,'ИЗ ОСНОВЫ НОМЕНКЛАТУР'!D:F,3,0)</f>
        <v>Кромка ПВХ Китай</v>
      </c>
      <c r="AE385" s="48" t="str">
        <f>VLOOKUP(C:C,'ИЗ ОСНОВЫ НОМЕНКЛАТУР'!D:H,5,0)</f>
        <v>B</v>
      </c>
    </row>
    <row r="386" spans="1:31" ht="9.6" customHeight="1" x14ac:dyDescent="0.2">
      <c r="A386" s="45" t="s">
        <v>5</v>
      </c>
      <c r="B386" s="11"/>
      <c r="C386" s="11" t="s">
        <v>388</v>
      </c>
      <c r="D386" s="44">
        <v>2043</v>
      </c>
      <c r="E386" s="44">
        <v>0</v>
      </c>
      <c r="F386" s="48">
        <v>836</v>
      </c>
      <c r="G386" s="48">
        <v>0</v>
      </c>
      <c r="H386" s="44">
        <v>1464</v>
      </c>
      <c r="I386" s="44">
        <v>200</v>
      </c>
      <c r="J386" s="44">
        <v>0</v>
      </c>
      <c r="K386" s="48">
        <v>0</v>
      </c>
      <c r="L386" s="49">
        <v>170005.78</v>
      </c>
      <c r="M386" s="49">
        <v>0</v>
      </c>
      <c r="N386" s="10">
        <v>73487.92</v>
      </c>
      <c r="O386" s="10">
        <v>0</v>
      </c>
      <c r="P386" s="10">
        <v>124622.94</v>
      </c>
      <c r="Q386" s="10">
        <v>16954.84</v>
      </c>
      <c r="R386" s="10">
        <v>0</v>
      </c>
      <c r="S386" s="10">
        <v>0</v>
      </c>
      <c r="T386" s="50">
        <f t="shared" si="19"/>
        <v>14167.148333333333</v>
      </c>
      <c r="U386" s="50">
        <f t="shared" si="19"/>
        <v>0</v>
      </c>
      <c r="V386" s="50">
        <f t="shared" si="19"/>
        <v>6123.9933333333329</v>
      </c>
      <c r="W386" s="50">
        <f t="shared" si="19"/>
        <v>0</v>
      </c>
      <c r="X386" s="50">
        <f t="shared" si="20"/>
        <v>10385.245000000001</v>
      </c>
      <c r="Y386" s="50">
        <f t="shared" si="20"/>
        <v>1412.9033333333334</v>
      </c>
      <c r="Z386" s="50">
        <f t="shared" si="20"/>
        <v>0</v>
      </c>
      <c r="AA386" s="50">
        <f t="shared" si="20"/>
        <v>0</v>
      </c>
      <c r="AB386" s="53">
        <f t="shared" si="17"/>
        <v>32089.289999999997</v>
      </c>
      <c r="AC386" s="48" t="str">
        <f>VLOOKUP(ПРОДАЖИ!C:C,'ИЗ ОСНОВЫ НОМЕНКЛАТУР'!D:E,2,0)</f>
        <v>Кромочные материалы</v>
      </c>
      <c r="AD386" s="48" t="str">
        <f>VLOOKUP(C:C,'ИЗ ОСНОВЫ НОМЕНКЛАТУР'!D:F,3,0)</f>
        <v>Кромка ПВХ Китай</v>
      </c>
      <c r="AE386" s="48" t="str">
        <f>VLOOKUP(C:C,'ИЗ ОСНОВЫ НОМЕНКЛАТУР'!D:H,5,0)</f>
        <v>C</v>
      </c>
    </row>
    <row r="387" spans="1:31" ht="9.6" customHeight="1" x14ac:dyDescent="0.2">
      <c r="A387" s="45" t="s">
        <v>5</v>
      </c>
      <c r="B387" s="11"/>
      <c r="C387" s="11" t="s">
        <v>389</v>
      </c>
      <c r="D387" s="44">
        <v>1633</v>
      </c>
      <c r="E387" s="44">
        <v>700</v>
      </c>
      <c r="F387" s="48">
        <v>277</v>
      </c>
      <c r="G387" s="48">
        <v>0</v>
      </c>
      <c r="H387" s="44">
        <v>993</v>
      </c>
      <c r="I387" s="44">
        <v>203</v>
      </c>
      <c r="J387" s="44">
        <v>0</v>
      </c>
      <c r="K387" s="48">
        <v>1208</v>
      </c>
      <c r="L387" s="49">
        <v>135279.07999999999</v>
      </c>
      <c r="M387" s="49">
        <v>57992.08</v>
      </c>
      <c r="N387" s="10">
        <v>24694.43</v>
      </c>
      <c r="O387" s="10">
        <v>0</v>
      </c>
      <c r="P387" s="10">
        <v>112135.72</v>
      </c>
      <c r="Q387" s="10">
        <v>22924.02</v>
      </c>
      <c r="R387" s="10">
        <v>0</v>
      </c>
      <c r="S387" s="10">
        <v>92394</v>
      </c>
      <c r="T387" s="50">
        <f t="shared" si="19"/>
        <v>11273.256666666666</v>
      </c>
      <c r="U387" s="50">
        <f t="shared" si="19"/>
        <v>4832.6733333333332</v>
      </c>
      <c r="V387" s="50">
        <f t="shared" si="19"/>
        <v>2057.8691666666668</v>
      </c>
      <c r="W387" s="50">
        <f t="shared" si="19"/>
        <v>0</v>
      </c>
      <c r="X387" s="50">
        <f t="shared" si="20"/>
        <v>9344.6433333333334</v>
      </c>
      <c r="Y387" s="50">
        <f t="shared" si="20"/>
        <v>1910.335</v>
      </c>
      <c r="Z387" s="50">
        <f t="shared" si="20"/>
        <v>0</v>
      </c>
      <c r="AA387" s="50">
        <f t="shared" si="20"/>
        <v>7699.5</v>
      </c>
      <c r="AB387" s="53">
        <f t="shared" si="17"/>
        <v>37118.277499999997</v>
      </c>
      <c r="AC387" s="48" t="str">
        <f>VLOOKUP(ПРОДАЖИ!C:C,'ИЗ ОСНОВЫ НОМЕНКЛАТУР'!D:E,2,0)</f>
        <v>Кромочные материалы</v>
      </c>
      <c r="AD387" s="48" t="str">
        <f>VLOOKUP(C:C,'ИЗ ОСНОВЫ НОМЕНКЛАТУР'!D:F,3,0)</f>
        <v>Кромка ПВХ Китай</v>
      </c>
      <c r="AE387" s="48" t="str">
        <f>VLOOKUP(C:C,'ИЗ ОСНОВЫ НОМЕНКЛАТУР'!D:H,5,0)</f>
        <v>C</v>
      </c>
    </row>
    <row r="388" spans="1:31" ht="9.6" customHeight="1" x14ac:dyDescent="0.2">
      <c r="A388" s="45" t="s">
        <v>5</v>
      </c>
      <c r="B388" s="11"/>
      <c r="C388" s="11" t="s">
        <v>390</v>
      </c>
      <c r="D388" s="44">
        <v>2615</v>
      </c>
      <c r="E388" s="44">
        <v>100</v>
      </c>
      <c r="F388" s="48">
        <v>941</v>
      </c>
      <c r="G388" s="48">
        <v>0</v>
      </c>
      <c r="H388" s="44">
        <v>1009</v>
      </c>
      <c r="I388" s="44">
        <v>500</v>
      </c>
      <c r="J388" s="44">
        <v>0</v>
      </c>
      <c r="K388" s="48">
        <v>928</v>
      </c>
      <c r="L388" s="49">
        <v>181138.98</v>
      </c>
      <c r="M388" s="49">
        <v>6927.04</v>
      </c>
      <c r="N388" s="10">
        <v>66550.45</v>
      </c>
      <c r="O388" s="10">
        <v>0</v>
      </c>
      <c r="P388" s="10">
        <v>69884.89</v>
      </c>
      <c r="Q388" s="10">
        <v>34632.080000000002</v>
      </c>
      <c r="R388" s="10">
        <v>0</v>
      </c>
      <c r="S388" s="10">
        <v>64282.559999999998</v>
      </c>
      <c r="T388" s="50">
        <f t="shared" si="19"/>
        <v>15094.915000000001</v>
      </c>
      <c r="U388" s="50">
        <f t="shared" si="19"/>
        <v>577.25333333333333</v>
      </c>
      <c r="V388" s="50">
        <f t="shared" si="19"/>
        <v>5545.8708333333334</v>
      </c>
      <c r="W388" s="50">
        <f t="shared" si="19"/>
        <v>0</v>
      </c>
      <c r="X388" s="50">
        <f t="shared" si="20"/>
        <v>5823.7408333333333</v>
      </c>
      <c r="Y388" s="50">
        <f t="shared" si="20"/>
        <v>2886.0066666666667</v>
      </c>
      <c r="Z388" s="50">
        <f t="shared" si="20"/>
        <v>0</v>
      </c>
      <c r="AA388" s="50">
        <f t="shared" si="20"/>
        <v>5356.88</v>
      </c>
      <c r="AB388" s="53">
        <f t="shared" ref="AB388:AB451" si="21">T388+U388+V388+W388+X388+Y388+Z388+AA388</f>
        <v>35284.666666666672</v>
      </c>
      <c r="AC388" s="48" t="str">
        <f>VLOOKUP(ПРОДАЖИ!C:C,'ИЗ ОСНОВЫ НОМЕНКЛАТУР'!D:E,2,0)</f>
        <v>Кромочные материалы</v>
      </c>
      <c r="AD388" s="48" t="str">
        <f>VLOOKUP(C:C,'ИЗ ОСНОВЫ НОМЕНКЛАТУР'!D:F,3,0)</f>
        <v>Кромка ПВХ Китай</v>
      </c>
      <c r="AE388" s="48" t="str">
        <f>VLOOKUP(C:C,'ИЗ ОСНОВЫ НОМЕНКЛАТУР'!D:H,5,0)</f>
        <v>C</v>
      </c>
    </row>
    <row r="389" spans="1:31" ht="9.6" customHeight="1" x14ac:dyDescent="0.2">
      <c r="A389" s="45" t="s">
        <v>5</v>
      </c>
      <c r="B389" s="11"/>
      <c r="C389" s="11" t="s">
        <v>391</v>
      </c>
      <c r="D389" s="44">
        <v>1093</v>
      </c>
      <c r="E389" s="44">
        <v>0</v>
      </c>
      <c r="F389" s="48">
        <v>51</v>
      </c>
      <c r="G389" s="48">
        <v>0</v>
      </c>
      <c r="H389" s="44">
        <v>204</v>
      </c>
      <c r="I389" s="44">
        <v>100</v>
      </c>
      <c r="J389" s="44">
        <v>200</v>
      </c>
      <c r="K389" s="48">
        <v>563</v>
      </c>
      <c r="L389" s="49">
        <v>90676.11</v>
      </c>
      <c r="M389" s="49">
        <v>0</v>
      </c>
      <c r="N389" s="10">
        <v>4420.17</v>
      </c>
      <c r="O389" s="10">
        <v>0</v>
      </c>
      <c r="P389" s="10">
        <v>17664.060000000001</v>
      </c>
      <c r="Q389" s="10">
        <v>8667</v>
      </c>
      <c r="R389" s="10">
        <v>16739.18</v>
      </c>
      <c r="S389" s="10">
        <v>47133.3</v>
      </c>
      <c r="T389" s="50">
        <f t="shared" si="19"/>
        <v>7556.3424999999997</v>
      </c>
      <c r="U389" s="50">
        <f t="shared" si="19"/>
        <v>0</v>
      </c>
      <c r="V389" s="50">
        <f t="shared" si="19"/>
        <v>368.34750000000003</v>
      </c>
      <c r="W389" s="50">
        <f t="shared" si="19"/>
        <v>0</v>
      </c>
      <c r="X389" s="50">
        <f t="shared" si="20"/>
        <v>1472.0050000000001</v>
      </c>
      <c r="Y389" s="50">
        <f t="shared" si="20"/>
        <v>722.25</v>
      </c>
      <c r="Z389" s="50">
        <f t="shared" si="20"/>
        <v>1394.9316666666666</v>
      </c>
      <c r="AA389" s="50">
        <f t="shared" si="20"/>
        <v>3927.7750000000001</v>
      </c>
      <c r="AB389" s="53">
        <f t="shared" si="21"/>
        <v>15441.651666666667</v>
      </c>
      <c r="AC389" s="48" t="str">
        <f>VLOOKUP(ПРОДАЖИ!C:C,'ИЗ ОСНОВЫ НОМЕНКЛАТУР'!D:E,2,0)</f>
        <v>Кромочные материалы</v>
      </c>
      <c r="AD389" s="48" t="str">
        <f>VLOOKUP(C:C,'ИЗ ОСНОВЫ НОМЕНКЛАТУР'!D:F,3,0)</f>
        <v>Кромка ПВХ Китай</v>
      </c>
      <c r="AE389" s="48" t="str">
        <f>VLOOKUP(C:C,'ИЗ ОСНОВЫ НОМЕНКЛАТУР'!D:H,5,0)</f>
        <v>C</v>
      </c>
    </row>
    <row r="390" spans="1:31" ht="9.6" customHeight="1" x14ac:dyDescent="0.2">
      <c r="A390" s="45" t="s">
        <v>5</v>
      </c>
      <c r="B390" s="11"/>
      <c r="C390" s="11" t="s">
        <v>392</v>
      </c>
      <c r="D390" s="44">
        <v>424</v>
      </c>
      <c r="E390" s="44">
        <v>100</v>
      </c>
      <c r="F390" s="48">
        <v>193</v>
      </c>
      <c r="G390" s="48">
        <v>0</v>
      </c>
      <c r="H390" s="44">
        <v>0</v>
      </c>
      <c r="I390" s="44">
        <v>0</v>
      </c>
      <c r="J390" s="44">
        <v>100</v>
      </c>
      <c r="K390" s="48">
        <v>420</v>
      </c>
      <c r="L390" s="49">
        <v>30381.040000000001</v>
      </c>
      <c r="M390" s="49">
        <v>6610</v>
      </c>
      <c r="N390" s="10">
        <v>12757.3</v>
      </c>
      <c r="O390" s="10">
        <v>0</v>
      </c>
      <c r="P390" s="10">
        <v>0</v>
      </c>
      <c r="Q390" s="10">
        <v>0</v>
      </c>
      <c r="R390" s="10">
        <v>6610</v>
      </c>
      <c r="S390" s="10">
        <v>28002.65</v>
      </c>
      <c r="T390" s="50">
        <f t="shared" si="19"/>
        <v>2531.7533333333336</v>
      </c>
      <c r="U390" s="50">
        <f t="shared" si="19"/>
        <v>550.83333333333337</v>
      </c>
      <c r="V390" s="50">
        <f t="shared" si="19"/>
        <v>1063.1083333333333</v>
      </c>
      <c r="W390" s="50">
        <f t="shared" si="19"/>
        <v>0</v>
      </c>
      <c r="X390" s="50">
        <f t="shared" si="20"/>
        <v>0</v>
      </c>
      <c r="Y390" s="50">
        <f t="shared" si="20"/>
        <v>0</v>
      </c>
      <c r="Z390" s="50">
        <f t="shared" si="20"/>
        <v>550.83333333333337</v>
      </c>
      <c r="AA390" s="50">
        <f t="shared" si="20"/>
        <v>2333.5541666666668</v>
      </c>
      <c r="AB390" s="53">
        <f t="shared" si="21"/>
        <v>7030.0825000000004</v>
      </c>
      <c r="AC390" s="48" t="str">
        <f>VLOOKUP(ПРОДАЖИ!C:C,'ИЗ ОСНОВЫ НОМЕНКЛАТУР'!D:E,2,0)</f>
        <v>Кромочные материалы</v>
      </c>
      <c r="AD390" s="48" t="str">
        <f>VLOOKUP(C:C,'ИЗ ОСНОВЫ НОМЕНКЛАТУР'!D:F,3,0)</f>
        <v>Кромка ПВХ Китай</v>
      </c>
      <c r="AE390" s="48" t="str">
        <f>VLOOKUP(C:C,'ИЗ ОСНОВЫ НОМЕНКЛАТУР'!D:H,5,0)</f>
        <v>C</v>
      </c>
    </row>
    <row r="391" spans="1:31" ht="9.6" customHeight="1" x14ac:dyDescent="0.2">
      <c r="A391" s="45" t="s">
        <v>5</v>
      </c>
      <c r="B391" s="11"/>
      <c r="C391" s="11" t="s">
        <v>393</v>
      </c>
      <c r="D391" s="44">
        <v>1156</v>
      </c>
      <c r="E391" s="44">
        <v>0</v>
      </c>
      <c r="F391" s="48">
        <v>474</v>
      </c>
      <c r="G391" s="48">
        <v>2</v>
      </c>
      <c r="H391" s="44">
        <v>627</v>
      </c>
      <c r="I391" s="44">
        <v>0</v>
      </c>
      <c r="J391" s="44">
        <v>2</v>
      </c>
      <c r="K391" s="48">
        <v>190</v>
      </c>
      <c r="L391" s="49">
        <v>77645.58</v>
      </c>
      <c r="M391" s="49">
        <v>0</v>
      </c>
      <c r="N391" s="10">
        <v>41998.06</v>
      </c>
      <c r="O391" s="10">
        <v>132.19999999999999</v>
      </c>
      <c r="P391" s="10">
        <v>65082.6</v>
      </c>
      <c r="Q391" s="10">
        <v>0</v>
      </c>
      <c r="R391" s="10">
        <v>142.4</v>
      </c>
      <c r="S391" s="10">
        <v>13300.16</v>
      </c>
      <c r="T391" s="50">
        <f t="shared" si="19"/>
        <v>6470.4650000000001</v>
      </c>
      <c r="U391" s="50">
        <f t="shared" si="19"/>
        <v>0</v>
      </c>
      <c r="V391" s="50">
        <f t="shared" si="19"/>
        <v>3499.8383333333331</v>
      </c>
      <c r="W391" s="50">
        <f t="shared" si="19"/>
        <v>11.016666666666666</v>
      </c>
      <c r="X391" s="50">
        <f t="shared" si="20"/>
        <v>5423.55</v>
      </c>
      <c r="Y391" s="50">
        <f t="shared" si="20"/>
        <v>0</v>
      </c>
      <c r="Z391" s="50">
        <f t="shared" si="20"/>
        <v>11.866666666666667</v>
      </c>
      <c r="AA391" s="50">
        <f t="shared" si="20"/>
        <v>1108.3466666666666</v>
      </c>
      <c r="AB391" s="53">
        <f t="shared" si="21"/>
        <v>16525.083333333332</v>
      </c>
      <c r="AC391" s="48" t="str">
        <f>VLOOKUP(ПРОДАЖИ!C:C,'ИЗ ОСНОВЫ НОМЕНКЛАТУР'!D:E,2,0)</f>
        <v>Кромочные материалы</v>
      </c>
      <c r="AD391" s="48" t="str">
        <f>VLOOKUP(C:C,'ИЗ ОСНОВЫ НОМЕНКЛАТУР'!D:F,3,0)</f>
        <v>Кромка ПВХ Китай</v>
      </c>
      <c r="AE391" s="48" t="str">
        <f>VLOOKUP(C:C,'ИЗ ОСНОВЫ НОМЕНКЛАТУР'!D:H,5,0)</f>
        <v>C</v>
      </c>
    </row>
    <row r="392" spans="1:31" ht="9.6" customHeight="1" x14ac:dyDescent="0.2">
      <c r="A392" s="45" t="s">
        <v>5</v>
      </c>
      <c r="B392" s="11"/>
      <c r="C392" s="11" t="s">
        <v>394</v>
      </c>
      <c r="D392" s="44">
        <v>577</v>
      </c>
      <c r="E392" s="44">
        <v>0</v>
      </c>
      <c r="F392" s="48">
        <v>280</v>
      </c>
      <c r="G392" s="48">
        <v>0</v>
      </c>
      <c r="H392" s="44">
        <v>0</v>
      </c>
      <c r="I392" s="44">
        <v>0</v>
      </c>
      <c r="J392" s="44">
        <v>0</v>
      </c>
      <c r="K392" s="48">
        <v>162</v>
      </c>
      <c r="L392" s="49">
        <v>38206.49</v>
      </c>
      <c r="M392" s="49">
        <v>0</v>
      </c>
      <c r="N392" s="10">
        <v>18266.91</v>
      </c>
      <c r="O392" s="10">
        <v>0</v>
      </c>
      <c r="P392" s="10">
        <v>0</v>
      </c>
      <c r="Q392" s="10">
        <v>0</v>
      </c>
      <c r="R392" s="10">
        <v>0</v>
      </c>
      <c r="S392" s="10">
        <v>10708.2</v>
      </c>
      <c r="T392" s="50">
        <f t="shared" si="19"/>
        <v>3183.8741666666665</v>
      </c>
      <c r="U392" s="50">
        <f t="shared" si="19"/>
        <v>0</v>
      </c>
      <c r="V392" s="50">
        <f t="shared" si="19"/>
        <v>1522.2425000000001</v>
      </c>
      <c r="W392" s="50">
        <f t="shared" si="19"/>
        <v>0</v>
      </c>
      <c r="X392" s="50">
        <f t="shared" si="20"/>
        <v>0</v>
      </c>
      <c r="Y392" s="50">
        <f t="shared" si="20"/>
        <v>0</v>
      </c>
      <c r="Z392" s="50">
        <f t="shared" si="20"/>
        <v>0</v>
      </c>
      <c r="AA392" s="50">
        <f t="shared" si="20"/>
        <v>892.35</v>
      </c>
      <c r="AB392" s="53">
        <f t="shared" si="21"/>
        <v>5598.4666666666672</v>
      </c>
      <c r="AC392" s="48" t="str">
        <f>VLOOKUP(ПРОДАЖИ!C:C,'ИЗ ОСНОВЫ НОМЕНКЛАТУР'!D:E,2,0)</f>
        <v>Кромочные материалы</v>
      </c>
      <c r="AD392" s="48" t="str">
        <f>VLOOKUP(C:C,'ИЗ ОСНОВЫ НОМЕНКЛАТУР'!D:F,3,0)</f>
        <v>Кромка ПВХ Китай</v>
      </c>
      <c r="AE392" s="48" t="str">
        <f>VLOOKUP(C:C,'ИЗ ОСНОВЫ НОМЕНКЛАТУР'!D:H,5,0)</f>
        <v>C</v>
      </c>
    </row>
    <row r="393" spans="1:31" ht="9.6" customHeight="1" x14ac:dyDescent="0.2">
      <c r="A393" s="45" t="s">
        <v>5</v>
      </c>
      <c r="B393" s="11"/>
      <c r="C393" s="11" t="s">
        <v>395</v>
      </c>
      <c r="D393" s="44">
        <v>433</v>
      </c>
      <c r="E393" s="44">
        <v>0</v>
      </c>
      <c r="F393" s="48">
        <v>0</v>
      </c>
      <c r="G393" s="48">
        <v>0</v>
      </c>
      <c r="H393" s="44">
        <v>0</v>
      </c>
      <c r="I393" s="44">
        <v>0</v>
      </c>
      <c r="J393" s="44">
        <v>0</v>
      </c>
      <c r="K393" s="48">
        <v>0</v>
      </c>
      <c r="L393" s="49">
        <v>29199.83</v>
      </c>
      <c r="M393" s="49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50">
        <f t="shared" si="19"/>
        <v>2433.3191666666667</v>
      </c>
      <c r="U393" s="50">
        <f t="shared" si="19"/>
        <v>0</v>
      </c>
      <c r="V393" s="50">
        <f t="shared" si="19"/>
        <v>0</v>
      </c>
      <c r="W393" s="50">
        <f t="shared" si="19"/>
        <v>0</v>
      </c>
      <c r="X393" s="50">
        <f t="shared" si="20"/>
        <v>0</v>
      </c>
      <c r="Y393" s="50">
        <f t="shared" si="20"/>
        <v>0</v>
      </c>
      <c r="Z393" s="50">
        <f t="shared" si="20"/>
        <v>0</v>
      </c>
      <c r="AA393" s="50">
        <f t="shared" si="20"/>
        <v>0</v>
      </c>
      <c r="AB393" s="53">
        <f t="shared" si="21"/>
        <v>2433.3191666666667</v>
      </c>
      <c r="AC393" s="48" t="str">
        <f>VLOOKUP(ПРОДАЖИ!C:C,'ИЗ ОСНОВЫ НОМЕНКЛАТУР'!D:E,2,0)</f>
        <v>Кромочные материалы</v>
      </c>
      <c r="AD393" s="48" t="str">
        <f>VLOOKUP(C:C,'ИЗ ОСНОВЫ НОМЕНКЛАТУР'!D:F,3,0)</f>
        <v>Кромка ПВХ Китай</v>
      </c>
      <c r="AE393" s="48" t="str">
        <f>VLOOKUP(C:C,'ИЗ ОСНОВЫ НОМЕНКЛАТУР'!D:H,5,0)</f>
        <v>C</v>
      </c>
    </row>
    <row r="394" spans="1:31" ht="9.6" customHeight="1" x14ac:dyDescent="0.2">
      <c r="A394" s="45" t="s">
        <v>5</v>
      </c>
      <c r="B394" s="11"/>
      <c r="C394" s="11" t="s">
        <v>396</v>
      </c>
      <c r="D394" s="44">
        <v>301</v>
      </c>
      <c r="E394" s="44">
        <v>0</v>
      </c>
      <c r="F394" s="48">
        <v>17</v>
      </c>
      <c r="G394" s="48">
        <v>0</v>
      </c>
      <c r="H394" s="44">
        <v>0</v>
      </c>
      <c r="I394" s="44">
        <v>0</v>
      </c>
      <c r="J394" s="44">
        <v>0</v>
      </c>
      <c r="K394" s="48">
        <v>0</v>
      </c>
      <c r="L394" s="49">
        <v>30955.32</v>
      </c>
      <c r="M394" s="49">
        <v>0</v>
      </c>
      <c r="N394" s="10">
        <v>1532.83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50">
        <f t="shared" si="19"/>
        <v>2579.61</v>
      </c>
      <c r="U394" s="50">
        <f t="shared" si="19"/>
        <v>0</v>
      </c>
      <c r="V394" s="50">
        <f t="shared" si="19"/>
        <v>127.73583333333333</v>
      </c>
      <c r="W394" s="50">
        <f t="shared" si="19"/>
        <v>0</v>
      </c>
      <c r="X394" s="50">
        <f t="shared" si="20"/>
        <v>0</v>
      </c>
      <c r="Y394" s="50">
        <f t="shared" si="20"/>
        <v>0</v>
      </c>
      <c r="Z394" s="50">
        <f t="shared" si="20"/>
        <v>0</v>
      </c>
      <c r="AA394" s="50">
        <f t="shared" si="20"/>
        <v>0</v>
      </c>
      <c r="AB394" s="53">
        <f t="shared" si="21"/>
        <v>2707.3458333333333</v>
      </c>
      <c r="AC394" s="48" t="str">
        <f>VLOOKUP(ПРОДАЖИ!C:C,'ИЗ ОСНОВЫ НОМЕНКЛАТУР'!D:E,2,0)</f>
        <v>Кромочные материалы</v>
      </c>
      <c r="AD394" s="48" t="str">
        <f>VLOOKUP(C:C,'ИЗ ОСНОВЫ НОМЕНКЛАТУР'!D:F,3,0)</f>
        <v>Кромка ПВХ Китай</v>
      </c>
      <c r="AE394" s="48" t="str">
        <f>VLOOKUP(C:C,'ИЗ ОСНОВЫ НОМЕНКЛАТУР'!D:H,5,0)</f>
        <v>C</v>
      </c>
    </row>
    <row r="395" spans="1:31" ht="9.6" customHeight="1" x14ac:dyDescent="0.2">
      <c r="A395" s="45" t="s">
        <v>5</v>
      </c>
      <c r="B395" s="46" t="s">
        <v>397</v>
      </c>
      <c r="C395" s="46"/>
      <c r="D395" s="44">
        <v>0</v>
      </c>
      <c r="E395" s="44">
        <v>0</v>
      </c>
      <c r="F395" s="48">
        <v>0</v>
      </c>
      <c r="G395" s="48">
        <v>0</v>
      </c>
      <c r="H395" s="44">
        <v>0</v>
      </c>
      <c r="I395" s="44">
        <v>0</v>
      </c>
      <c r="J395" s="44">
        <v>0</v>
      </c>
      <c r="K395" s="48">
        <v>0</v>
      </c>
      <c r="L395" s="49">
        <v>0</v>
      </c>
      <c r="M395" s="49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50">
        <f t="shared" ref="T395:Z446" si="22">L395/12</f>
        <v>0</v>
      </c>
      <c r="U395" s="50">
        <f t="shared" si="22"/>
        <v>0</v>
      </c>
      <c r="V395" s="50">
        <f t="shared" si="22"/>
        <v>0</v>
      </c>
      <c r="W395" s="50">
        <f t="shared" si="22"/>
        <v>0</v>
      </c>
      <c r="X395" s="50">
        <f t="shared" si="20"/>
        <v>0</v>
      </c>
      <c r="Y395" s="50">
        <f t="shared" si="20"/>
        <v>0</v>
      </c>
      <c r="Z395" s="50">
        <f t="shared" si="20"/>
        <v>0</v>
      </c>
      <c r="AA395" s="50">
        <f t="shared" si="20"/>
        <v>0</v>
      </c>
      <c r="AB395" s="53">
        <f t="shared" si="21"/>
        <v>0</v>
      </c>
      <c r="AC395" s="48" t="e">
        <f>VLOOKUP(ПРОДАЖИ!C:C,'ИЗ ОСНОВЫ НОМЕНКЛАТУР'!D:E,2,0)</f>
        <v>#N/A</v>
      </c>
      <c r="AD395" s="48" t="e">
        <f>VLOOKUP(C:C,'ИЗ ОСНОВЫ НОМЕНКЛАТУР'!D:F,3,0)</f>
        <v>#N/A</v>
      </c>
      <c r="AE395" s="48" t="e">
        <f>VLOOKUP(C:C,'ИЗ ОСНОВЫ НОМЕНКЛАТУР'!D:H,5,0)</f>
        <v>#N/A</v>
      </c>
    </row>
    <row r="396" spans="1:31" ht="9.6" customHeight="1" x14ac:dyDescent="0.2">
      <c r="A396" s="45" t="s">
        <v>5</v>
      </c>
      <c r="B396" s="11"/>
      <c r="C396" s="11" t="s">
        <v>398</v>
      </c>
      <c r="D396" s="44">
        <v>6300</v>
      </c>
      <c r="E396" s="44">
        <v>17000</v>
      </c>
      <c r="F396" s="48">
        <v>79900</v>
      </c>
      <c r="G396" s="48">
        <v>0</v>
      </c>
      <c r="H396" s="44">
        <v>0</v>
      </c>
      <c r="I396" s="44">
        <v>0</v>
      </c>
      <c r="J396" s="44">
        <v>0</v>
      </c>
      <c r="K396" s="48">
        <v>0</v>
      </c>
      <c r="L396" s="49">
        <v>76461.509999999995</v>
      </c>
      <c r="M396" s="49">
        <v>206541.92</v>
      </c>
      <c r="N396" s="10">
        <v>940378.03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50">
        <f t="shared" si="22"/>
        <v>6371.7924999999996</v>
      </c>
      <c r="U396" s="50">
        <f t="shared" si="22"/>
        <v>17211.826666666668</v>
      </c>
      <c r="V396" s="50">
        <f t="shared" si="22"/>
        <v>78364.835833333331</v>
      </c>
      <c r="W396" s="50">
        <f t="shared" si="22"/>
        <v>0</v>
      </c>
      <c r="X396" s="50">
        <f t="shared" si="20"/>
        <v>0</v>
      </c>
      <c r="Y396" s="50">
        <f t="shared" si="20"/>
        <v>0</v>
      </c>
      <c r="Z396" s="50">
        <f t="shared" si="20"/>
        <v>0</v>
      </c>
      <c r="AA396" s="50">
        <f t="shared" si="20"/>
        <v>0</v>
      </c>
      <c r="AB396" s="53">
        <f t="shared" si="21"/>
        <v>101948.455</v>
      </c>
      <c r="AC396" s="48" t="str">
        <f>VLOOKUP(ПРОДАЖИ!C:C,'ИЗ ОСНОВЫ НОМЕНКЛАТУР'!D:E,2,0)</f>
        <v>Кромочные материалы</v>
      </c>
      <c r="AD396" s="48" t="str">
        <f>VLOOKUP(C:C,'ИЗ ОСНОВЫ НОМЕНКЛАТУР'!D:F,3,0)</f>
        <v>Кромка ПВХ Китай</v>
      </c>
      <c r="AE396" s="48" t="str">
        <f>VLOOKUP(C:C,'ИЗ ОСНОВЫ НОМЕНКЛАТУР'!D:H,5,0)</f>
        <v>A</v>
      </c>
    </row>
    <row r="397" spans="1:31" ht="9.6" customHeight="1" x14ac:dyDescent="0.2">
      <c r="A397" s="45" t="s">
        <v>5</v>
      </c>
      <c r="B397" s="11"/>
      <c r="C397" s="11" t="s">
        <v>399</v>
      </c>
      <c r="D397" s="44">
        <v>1000</v>
      </c>
      <c r="E397" s="44">
        <v>400</v>
      </c>
      <c r="F397" s="48">
        <v>64400</v>
      </c>
      <c r="G397" s="48">
        <v>0</v>
      </c>
      <c r="H397" s="44">
        <v>0</v>
      </c>
      <c r="I397" s="44">
        <v>0</v>
      </c>
      <c r="J397" s="44">
        <v>0</v>
      </c>
      <c r="K397" s="48">
        <v>0</v>
      </c>
      <c r="L397" s="49">
        <v>9700</v>
      </c>
      <c r="M397" s="49">
        <v>3880</v>
      </c>
      <c r="N397" s="10">
        <v>604311.67000000004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50">
        <f t="shared" si="22"/>
        <v>808.33333333333337</v>
      </c>
      <c r="U397" s="50">
        <f t="shared" si="22"/>
        <v>323.33333333333331</v>
      </c>
      <c r="V397" s="50">
        <f t="shared" si="22"/>
        <v>50359.305833333339</v>
      </c>
      <c r="W397" s="50">
        <f t="shared" si="22"/>
        <v>0</v>
      </c>
      <c r="X397" s="50">
        <f t="shared" si="20"/>
        <v>0</v>
      </c>
      <c r="Y397" s="50">
        <f t="shared" si="20"/>
        <v>0</v>
      </c>
      <c r="Z397" s="50">
        <f t="shared" si="20"/>
        <v>0</v>
      </c>
      <c r="AA397" s="50">
        <f t="shared" si="20"/>
        <v>0</v>
      </c>
      <c r="AB397" s="53">
        <f t="shared" si="21"/>
        <v>51490.972500000003</v>
      </c>
      <c r="AC397" s="48" t="str">
        <f>VLOOKUP(ПРОДАЖИ!C:C,'ИЗ ОСНОВЫ НОМЕНКЛАТУР'!D:E,2,0)</f>
        <v>Кромочные материалы</v>
      </c>
      <c r="AD397" s="48" t="str">
        <f>VLOOKUP(C:C,'ИЗ ОСНОВЫ НОМЕНКЛАТУР'!D:F,3,0)</f>
        <v>Кромка ПВХ Китай</v>
      </c>
      <c r="AE397" s="48" t="str">
        <f>VLOOKUP(C:C,'ИЗ ОСНОВЫ НОМЕНКЛАТУР'!D:H,5,0)</f>
        <v>A</v>
      </c>
    </row>
    <row r="398" spans="1:31" ht="9.6" customHeight="1" x14ac:dyDescent="0.2">
      <c r="A398" s="45" t="s">
        <v>5</v>
      </c>
      <c r="B398" s="11"/>
      <c r="C398" s="11" t="s">
        <v>400</v>
      </c>
      <c r="D398" s="44">
        <v>13800</v>
      </c>
      <c r="E398" s="44">
        <v>14400</v>
      </c>
      <c r="F398" s="48">
        <v>0</v>
      </c>
      <c r="G398" s="48">
        <v>0</v>
      </c>
      <c r="H398" s="44">
        <v>0</v>
      </c>
      <c r="I398" s="44">
        <v>0</v>
      </c>
      <c r="J398" s="44">
        <v>0</v>
      </c>
      <c r="K398" s="48">
        <v>0</v>
      </c>
      <c r="L398" s="49">
        <v>261532.78</v>
      </c>
      <c r="M398" s="49">
        <v>271746.94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50">
        <f t="shared" si="22"/>
        <v>21794.398333333334</v>
      </c>
      <c r="U398" s="50">
        <f t="shared" si="22"/>
        <v>22645.578333333335</v>
      </c>
      <c r="V398" s="50">
        <f t="shared" si="22"/>
        <v>0</v>
      </c>
      <c r="W398" s="50">
        <f t="shared" si="22"/>
        <v>0</v>
      </c>
      <c r="X398" s="50">
        <f t="shared" si="20"/>
        <v>0</v>
      </c>
      <c r="Y398" s="50">
        <f t="shared" si="20"/>
        <v>0</v>
      </c>
      <c r="Z398" s="50">
        <f t="shared" si="20"/>
        <v>0</v>
      </c>
      <c r="AA398" s="50">
        <f t="shared" si="20"/>
        <v>0</v>
      </c>
      <c r="AB398" s="53">
        <f t="shared" si="21"/>
        <v>44439.976666666669</v>
      </c>
      <c r="AC398" s="48" t="str">
        <f>VLOOKUP(ПРОДАЖИ!C:C,'ИЗ ОСНОВЫ НОМЕНКЛАТУР'!D:E,2,0)</f>
        <v>Кромочные материалы</v>
      </c>
      <c r="AD398" s="48" t="str">
        <f>VLOOKUP(C:C,'ИЗ ОСНОВЫ НОМЕНКЛАТУР'!D:F,3,0)</f>
        <v>Кромка ПВХ Китай</v>
      </c>
      <c r="AE398" s="48" t="str">
        <f>VLOOKUP(C:C,'ИЗ ОСНОВЫ НОМЕНКЛАТУР'!D:H,5,0)</f>
        <v>B</v>
      </c>
    </row>
    <row r="399" spans="1:31" ht="9.6" customHeight="1" x14ac:dyDescent="0.2">
      <c r="A399" s="45" t="s">
        <v>5</v>
      </c>
      <c r="B399" s="11"/>
      <c r="C399" s="11" t="s">
        <v>401</v>
      </c>
      <c r="D399" s="44">
        <v>3045</v>
      </c>
      <c r="E399" s="44">
        <v>6000</v>
      </c>
      <c r="F399" s="48">
        <v>58000</v>
      </c>
      <c r="G399" s="48">
        <v>0</v>
      </c>
      <c r="H399" s="44">
        <v>0</v>
      </c>
      <c r="I399" s="44">
        <v>0</v>
      </c>
      <c r="J399" s="44">
        <v>0</v>
      </c>
      <c r="K399" s="48">
        <v>0</v>
      </c>
      <c r="L399" s="49">
        <v>37652.269999999997</v>
      </c>
      <c r="M399" s="49">
        <v>72218.759999999995</v>
      </c>
      <c r="N399" s="10">
        <v>694260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50">
        <f t="shared" si="22"/>
        <v>3137.6891666666666</v>
      </c>
      <c r="U399" s="50">
        <f t="shared" si="22"/>
        <v>6018.23</v>
      </c>
      <c r="V399" s="50">
        <f t="shared" si="22"/>
        <v>57855</v>
      </c>
      <c r="W399" s="50">
        <f t="shared" si="22"/>
        <v>0</v>
      </c>
      <c r="X399" s="50">
        <f t="shared" si="20"/>
        <v>0</v>
      </c>
      <c r="Y399" s="50">
        <f t="shared" si="20"/>
        <v>0</v>
      </c>
      <c r="Z399" s="50">
        <f t="shared" si="20"/>
        <v>0</v>
      </c>
      <c r="AA399" s="50">
        <f t="shared" si="20"/>
        <v>0</v>
      </c>
      <c r="AB399" s="53">
        <f t="shared" si="21"/>
        <v>67010.919166666659</v>
      </c>
      <c r="AC399" s="48" t="str">
        <f>VLOOKUP(ПРОДАЖИ!C:C,'ИЗ ОСНОВЫ НОМЕНКЛАТУР'!D:E,2,0)</f>
        <v>Кромочные материалы</v>
      </c>
      <c r="AD399" s="48" t="str">
        <f>VLOOKUP(C:C,'ИЗ ОСНОВЫ НОМЕНКЛАТУР'!D:F,3,0)</f>
        <v>Кромка ПВХ Китай</v>
      </c>
      <c r="AE399" s="48" t="str">
        <f>VLOOKUP(C:C,'ИЗ ОСНОВЫ НОМЕНКЛАТУР'!D:H,5,0)</f>
        <v>A</v>
      </c>
    </row>
    <row r="400" spans="1:31" ht="9.6" customHeight="1" x14ac:dyDescent="0.2">
      <c r="A400" s="45" t="s">
        <v>5</v>
      </c>
      <c r="B400" s="11"/>
      <c r="C400" s="11" t="s">
        <v>402</v>
      </c>
      <c r="D400" s="44">
        <v>0</v>
      </c>
      <c r="E400" s="44">
        <v>0</v>
      </c>
      <c r="F400" s="48">
        <v>10000</v>
      </c>
      <c r="G400" s="48">
        <v>0</v>
      </c>
      <c r="H400" s="44">
        <v>0</v>
      </c>
      <c r="I400" s="44">
        <v>0</v>
      </c>
      <c r="J400" s="44">
        <v>0</v>
      </c>
      <c r="K400" s="48">
        <v>0</v>
      </c>
      <c r="L400" s="49">
        <v>0</v>
      </c>
      <c r="M400" s="49">
        <v>0</v>
      </c>
      <c r="N400" s="10">
        <v>97000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50">
        <f t="shared" si="22"/>
        <v>0</v>
      </c>
      <c r="U400" s="50">
        <f t="shared" si="22"/>
        <v>0</v>
      </c>
      <c r="V400" s="50">
        <f t="shared" si="22"/>
        <v>8083.333333333333</v>
      </c>
      <c r="W400" s="50">
        <f t="shared" si="22"/>
        <v>0</v>
      </c>
      <c r="X400" s="50">
        <f t="shared" si="20"/>
        <v>0</v>
      </c>
      <c r="Y400" s="50">
        <f t="shared" si="20"/>
        <v>0</v>
      </c>
      <c r="Z400" s="50">
        <f t="shared" si="20"/>
        <v>0</v>
      </c>
      <c r="AA400" s="50">
        <f t="shared" si="20"/>
        <v>0</v>
      </c>
      <c r="AB400" s="53">
        <f t="shared" si="21"/>
        <v>8083.333333333333</v>
      </c>
      <c r="AC400" s="48" t="str">
        <f>VLOOKUP(ПРОДАЖИ!C:C,'ИЗ ОСНОВЫ НОМЕНКЛАТУР'!D:E,2,0)</f>
        <v>Кромочные материалы</v>
      </c>
      <c r="AD400" s="48" t="str">
        <f>VLOOKUP(C:C,'ИЗ ОСНОВЫ НОМЕНКЛАТУР'!D:F,3,0)</f>
        <v>Кромка ПВХ Китай</v>
      </c>
      <c r="AE400" s="48" t="str">
        <f>VLOOKUP(C:C,'ИЗ ОСНОВЫ НОМЕНКЛАТУР'!D:H,5,0)</f>
        <v>B</v>
      </c>
    </row>
    <row r="401" spans="1:31" ht="9.6" customHeight="1" x14ac:dyDescent="0.2">
      <c r="A401" s="45" t="s">
        <v>5</v>
      </c>
      <c r="B401" s="11"/>
      <c r="C401" s="11" t="s">
        <v>403</v>
      </c>
      <c r="D401" s="44">
        <v>2800</v>
      </c>
      <c r="E401" s="44">
        <v>2600</v>
      </c>
      <c r="F401" s="48">
        <v>0</v>
      </c>
      <c r="G401" s="48">
        <v>0</v>
      </c>
      <c r="H401" s="44">
        <v>0</v>
      </c>
      <c r="I401" s="44">
        <v>0</v>
      </c>
      <c r="J401" s="44">
        <v>0</v>
      </c>
      <c r="K401" s="48">
        <v>0</v>
      </c>
      <c r="L401" s="49">
        <v>50724</v>
      </c>
      <c r="M401" s="49">
        <v>47052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50">
        <f t="shared" si="22"/>
        <v>4227</v>
      </c>
      <c r="U401" s="50">
        <f t="shared" si="22"/>
        <v>3921</v>
      </c>
      <c r="V401" s="50">
        <f t="shared" si="22"/>
        <v>0</v>
      </c>
      <c r="W401" s="50">
        <f t="shared" si="22"/>
        <v>0</v>
      </c>
      <c r="X401" s="50">
        <f t="shared" si="20"/>
        <v>0</v>
      </c>
      <c r="Y401" s="50">
        <f t="shared" si="20"/>
        <v>0</v>
      </c>
      <c r="Z401" s="50">
        <f t="shared" si="20"/>
        <v>0</v>
      </c>
      <c r="AA401" s="50">
        <f t="shared" si="20"/>
        <v>0</v>
      </c>
      <c r="AB401" s="53">
        <f t="shared" si="21"/>
        <v>8148</v>
      </c>
      <c r="AC401" s="48" t="str">
        <f>VLOOKUP(ПРОДАЖИ!C:C,'ИЗ ОСНОВЫ НОМЕНКЛАТУР'!D:E,2,0)</f>
        <v>Кромочные материалы</v>
      </c>
      <c r="AD401" s="48" t="str">
        <f>VLOOKUP(C:C,'ИЗ ОСНОВЫ НОМЕНКЛАТУР'!D:F,3,0)</f>
        <v>Кромка ПВХ Китай</v>
      </c>
      <c r="AE401" s="48" t="str">
        <f>VLOOKUP(C:C,'ИЗ ОСНОВЫ НОМЕНКЛАТУР'!D:H,5,0)</f>
        <v>C</v>
      </c>
    </row>
    <row r="402" spans="1:31" ht="9.6" customHeight="1" x14ac:dyDescent="0.2">
      <c r="A402" s="45" t="s">
        <v>5</v>
      </c>
      <c r="B402" s="11"/>
      <c r="C402" s="11" t="s">
        <v>404</v>
      </c>
      <c r="D402" s="44">
        <v>600</v>
      </c>
      <c r="E402" s="44">
        <v>4200</v>
      </c>
      <c r="F402" s="48">
        <v>0</v>
      </c>
      <c r="G402" s="48">
        <v>0</v>
      </c>
      <c r="H402" s="44">
        <v>0</v>
      </c>
      <c r="I402" s="44">
        <v>0</v>
      </c>
      <c r="J402" s="44">
        <v>0</v>
      </c>
      <c r="K402" s="48">
        <v>0</v>
      </c>
      <c r="L402" s="49">
        <v>6366.01</v>
      </c>
      <c r="M402" s="49">
        <v>44562.12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50">
        <f t="shared" si="22"/>
        <v>530.50083333333339</v>
      </c>
      <c r="U402" s="50">
        <f t="shared" si="22"/>
        <v>3713.51</v>
      </c>
      <c r="V402" s="50">
        <f t="shared" si="22"/>
        <v>0</v>
      </c>
      <c r="W402" s="50">
        <f t="shared" si="22"/>
        <v>0</v>
      </c>
      <c r="X402" s="50">
        <f t="shared" si="20"/>
        <v>0</v>
      </c>
      <c r="Y402" s="50">
        <f t="shared" si="20"/>
        <v>0</v>
      </c>
      <c r="Z402" s="50">
        <f t="shared" si="20"/>
        <v>0</v>
      </c>
      <c r="AA402" s="50">
        <f t="shared" si="20"/>
        <v>0</v>
      </c>
      <c r="AB402" s="53">
        <f t="shared" si="21"/>
        <v>4244.0108333333337</v>
      </c>
      <c r="AC402" s="48" t="str">
        <f>VLOOKUP(ПРОДАЖИ!C:C,'ИЗ ОСНОВЫ НОМЕНКЛАТУР'!D:E,2,0)</f>
        <v>Кромочные материалы</v>
      </c>
      <c r="AD402" s="48" t="str">
        <f>VLOOKUP(C:C,'ИЗ ОСНОВЫ НОМЕНКЛАТУР'!D:F,3,0)</f>
        <v>Кромка ПВХ Китай</v>
      </c>
      <c r="AE402" s="48" t="str">
        <f>VLOOKUP(C:C,'ИЗ ОСНОВЫ НОМЕНКЛАТУР'!D:H,5,0)</f>
        <v>C</v>
      </c>
    </row>
    <row r="403" spans="1:31" ht="9.6" customHeight="1" x14ac:dyDescent="0.2">
      <c r="A403" s="45" t="s">
        <v>5</v>
      </c>
      <c r="B403" s="11"/>
      <c r="C403" s="11" t="s">
        <v>405</v>
      </c>
      <c r="D403" s="44">
        <v>509</v>
      </c>
      <c r="E403" s="44">
        <v>2400</v>
      </c>
      <c r="F403" s="48">
        <v>0</v>
      </c>
      <c r="G403" s="48">
        <v>0</v>
      </c>
      <c r="H403" s="44">
        <v>0</v>
      </c>
      <c r="I403" s="44">
        <v>0</v>
      </c>
      <c r="J403" s="44">
        <v>0</v>
      </c>
      <c r="K403" s="48">
        <v>0</v>
      </c>
      <c r="L403" s="49">
        <v>8763.25</v>
      </c>
      <c r="M403" s="49">
        <v>41315.769999999997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50">
        <f t="shared" si="22"/>
        <v>730.27083333333337</v>
      </c>
      <c r="U403" s="50">
        <f t="shared" si="22"/>
        <v>3442.9808333333331</v>
      </c>
      <c r="V403" s="50">
        <f t="shared" si="22"/>
        <v>0</v>
      </c>
      <c r="W403" s="50">
        <f t="shared" si="22"/>
        <v>0</v>
      </c>
      <c r="X403" s="50">
        <f t="shared" si="20"/>
        <v>0</v>
      </c>
      <c r="Y403" s="50">
        <f t="shared" si="20"/>
        <v>0</v>
      </c>
      <c r="Z403" s="50">
        <f t="shared" si="20"/>
        <v>0</v>
      </c>
      <c r="AA403" s="50">
        <f t="shared" si="20"/>
        <v>0</v>
      </c>
      <c r="AB403" s="53">
        <f t="shared" si="21"/>
        <v>4173.2516666666661</v>
      </c>
      <c r="AC403" s="48" t="str">
        <f>VLOOKUP(ПРОДАЖИ!C:C,'ИЗ ОСНОВЫ НОМЕНКЛАТУР'!D:E,2,0)</f>
        <v>Кромочные материалы</v>
      </c>
      <c r="AD403" s="48" t="str">
        <f>VLOOKUP(C:C,'ИЗ ОСНОВЫ НОМЕНКЛАТУР'!D:F,3,0)</f>
        <v>Кромка ПВХ Китай</v>
      </c>
      <c r="AE403" s="48" t="str">
        <f>VLOOKUP(C:C,'ИЗ ОСНОВЫ НОМЕНКЛАТУР'!D:H,5,0)</f>
        <v>C</v>
      </c>
    </row>
    <row r="404" spans="1:31" ht="9.6" customHeight="1" x14ac:dyDescent="0.2">
      <c r="A404" s="45" t="s">
        <v>5</v>
      </c>
      <c r="B404" s="11"/>
      <c r="C404" s="11" t="s">
        <v>406</v>
      </c>
      <c r="D404" s="44">
        <v>978</v>
      </c>
      <c r="E404" s="44">
        <v>2000</v>
      </c>
      <c r="F404" s="48">
        <v>0</v>
      </c>
      <c r="G404" s="48">
        <v>0</v>
      </c>
      <c r="H404" s="44">
        <v>0</v>
      </c>
      <c r="I404" s="44">
        <v>0</v>
      </c>
      <c r="J404" s="44">
        <v>0</v>
      </c>
      <c r="K404" s="48">
        <v>0</v>
      </c>
      <c r="L404" s="49">
        <v>11031.84</v>
      </c>
      <c r="M404" s="49">
        <v>22564.18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50">
        <f t="shared" si="22"/>
        <v>919.32</v>
      </c>
      <c r="U404" s="50">
        <f t="shared" si="22"/>
        <v>1880.3483333333334</v>
      </c>
      <c r="V404" s="50">
        <f t="shared" si="22"/>
        <v>0</v>
      </c>
      <c r="W404" s="50">
        <f t="shared" si="22"/>
        <v>0</v>
      </c>
      <c r="X404" s="50">
        <f t="shared" si="20"/>
        <v>0</v>
      </c>
      <c r="Y404" s="50">
        <f t="shared" si="20"/>
        <v>0</v>
      </c>
      <c r="Z404" s="50">
        <f t="shared" si="20"/>
        <v>0</v>
      </c>
      <c r="AA404" s="50">
        <f t="shared" si="20"/>
        <v>0</v>
      </c>
      <c r="AB404" s="53">
        <f t="shared" si="21"/>
        <v>2799.6683333333335</v>
      </c>
      <c r="AC404" s="48" t="str">
        <f>VLOOKUP(ПРОДАЖИ!C:C,'ИЗ ОСНОВЫ НОМЕНКЛАТУР'!D:E,2,0)</f>
        <v>Кромочные материалы</v>
      </c>
      <c r="AD404" s="48" t="str">
        <f>VLOOKUP(C:C,'ИЗ ОСНОВЫ НОМЕНКЛАТУР'!D:F,3,0)</f>
        <v>Кромка ПВХ Китай</v>
      </c>
      <c r="AE404" s="48" t="str">
        <f>VLOOKUP(C:C,'ИЗ ОСНОВЫ НОМЕНКЛАТУР'!D:H,5,0)</f>
        <v>C</v>
      </c>
    </row>
    <row r="405" spans="1:31" ht="9.6" customHeight="1" x14ac:dyDescent="0.2">
      <c r="A405" s="45" t="s">
        <v>5</v>
      </c>
      <c r="B405" s="11"/>
      <c r="C405" s="11" t="s">
        <v>407</v>
      </c>
      <c r="D405" s="44">
        <v>600</v>
      </c>
      <c r="E405" s="44">
        <v>1000</v>
      </c>
      <c r="F405" s="48">
        <v>0</v>
      </c>
      <c r="G405" s="48">
        <v>0</v>
      </c>
      <c r="H405" s="44">
        <v>0</v>
      </c>
      <c r="I405" s="44">
        <v>0</v>
      </c>
      <c r="J405" s="44">
        <v>0</v>
      </c>
      <c r="K405" s="48">
        <v>0</v>
      </c>
      <c r="L405" s="49">
        <v>10332.15</v>
      </c>
      <c r="M405" s="49">
        <v>17220.25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50">
        <f t="shared" si="22"/>
        <v>861.01249999999993</v>
      </c>
      <c r="U405" s="50">
        <f t="shared" si="22"/>
        <v>1435.0208333333333</v>
      </c>
      <c r="V405" s="50">
        <f t="shared" si="22"/>
        <v>0</v>
      </c>
      <c r="W405" s="50">
        <f t="shared" si="22"/>
        <v>0</v>
      </c>
      <c r="X405" s="50">
        <f t="shared" si="20"/>
        <v>0</v>
      </c>
      <c r="Y405" s="50">
        <f t="shared" si="20"/>
        <v>0</v>
      </c>
      <c r="Z405" s="50">
        <f t="shared" si="20"/>
        <v>0</v>
      </c>
      <c r="AA405" s="50">
        <f t="shared" si="20"/>
        <v>0</v>
      </c>
      <c r="AB405" s="53">
        <f t="shared" si="21"/>
        <v>2296.0333333333333</v>
      </c>
      <c r="AC405" s="48" t="str">
        <f>VLOOKUP(ПРОДАЖИ!C:C,'ИЗ ОСНОВЫ НОМЕНКЛАТУР'!D:E,2,0)</f>
        <v>Кромочные материалы</v>
      </c>
      <c r="AD405" s="48" t="str">
        <f>VLOOKUP(C:C,'ИЗ ОСНОВЫ НОМЕНКЛАТУР'!D:F,3,0)</f>
        <v>Кромка ПВХ Китай</v>
      </c>
      <c r="AE405" s="48" t="str">
        <f>VLOOKUP(C:C,'ИЗ ОСНОВЫ НОМЕНКЛАТУР'!D:H,5,0)</f>
        <v>C</v>
      </c>
    </row>
    <row r="406" spans="1:31" ht="9.6" customHeight="1" x14ac:dyDescent="0.2">
      <c r="A406" s="45" t="s">
        <v>5</v>
      </c>
      <c r="B406" s="11"/>
      <c r="C406" s="11" t="s">
        <v>408</v>
      </c>
      <c r="D406" s="44">
        <v>0</v>
      </c>
      <c r="E406" s="44">
        <v>1000</v>
      </c>
      <c r="F406" s="48">
        <v>0</v>
      </c>
      <c r="G406" s="48">
        <v>0</v>
      </c>
      <c r="H406" s="44">
        <v>0</v>
      </c>
      <c r="I406" s="44">
        <v>0</v>
      </c>
      <c r="J406" s="44">
        <v>0</v>
      </c>
      <c r="K406" s="48">
        <v>0</v>
      </c>
      <c r="L406" s="49">
        <v>0</v>
      </c>
      <c r="M406" s="49">
        <v>16260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50">
        <f t="shared" si="22"/>
        <v>0</v>
      </c>
      <c r="U406" s="50">
        <f t="shared" si="22"/>
        <v>1355</v>
      </c>
      <c r="V406" s="50">
        <f t="shared" si="22"/>
        <v>0</v>
      </c>
      <c r="W406" s="50">
        <f t="shared" si="22"/>
        <v>0</v>
      </c>
      <c r="X406" s="50">
        <f t="shared" si="20"/>
        <v>0</v>
      </c>
      <c r="Y406" s="50">
        <f t="shared" si="20"/>
        <v>0</v>
      </c>
      <c r="Z406" s="50">
        <f t="shared" si="20"/>
        <v>0</v>
      </c>
      <c r="AA406" s="50">
        <f t="shared" si="20"/>
        <v>0</v>
      </c>
      <c r="AB406" s="53">
        <f t="shared" si="21"/>
        <v>1355</v>
      </c>
      <c r="AC406" s="48" t="str">
        <f>VLOOKUP(ПРОДАЖИ!C:C,'ИЗ ОСНОВЫ НОМЕНКЛАТУР'!D:E,2,0)</f>
        <v>Кромочные материалы</v>
      </c>
      <c r="AD406" s="48" t="str">
        <f>VLOOKUP(C:C,'ИЗ ОСНОВЫ НОМЕНКЛАТУР'!D:F,3,0)</f>
        <v>Кромка ПВХ Китай</v>
      </c>
      <c r="AE406" s="48" t="str">
        <f>VLOOKUP(C:C,'ИЗ ОСНОВЫ НОМЕНКЛАТУР'!D:H,5,0)</f>
        <v>C</v>
      </c>
    </row>
    <row r="407" spans="1:31" ht="9.6" customHeight="1" x14ac:dyDescent="0.2">
      <c r="A407" s="45" t="s">
        <v>5</v>
      </c>
      <c r="B407" s="11"/>
      <c r="C407" s="11" t="s">
        <v>409</v>
      </c>
      <c r="D407" s="44">
        <v>0</v>
      </c>
      <c r="E407" s="44">
        <v>2000</v>
      </c>
      <c r="F407" s="48">
        <v>0</v>
      </c>
      <c r="G407" s="48">
        <v>0</v>
      </c>
      <c r="H407" s="44">
        <v>0</v>
      </c>
      <c r="I407" s="44">
        <v>0</v>
      </c>
      <c r="J407" s="44">
        <v>0</v>
      </c>
      <c r="K407" s="48">
        <v>0</v>
      </c>
      <c r="L407" s="49">
        <v>0</v>
      </c>
      <c r="M407" s="49">
        <v>37780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50">
        <f t="shared" si="22"/>
        <v>0</v>
      </c>
      <c r="U407" s="50">
        <f t="shared" si="22"/>
        <v>3148.3333333333335</v>
      </c>
      <c r="V407" s="50">
        <f t="shared" si="22"/>
        <v>0</v>
      </c>
      <c r="W407" s="50">
        <f t="shared" si="22"/>
        <v>0</v>
      </c>
      <c r="X407" s="50">
        <f t="shared" si="20"/>
        <v>0</v>
      </c>
      <c r="Y407" s="50">
        <f t="shared" si="20"/>
        <v>0</v>
      </c>
      <c r="Z407" s="50">
        <f t="shared" si="20"/>
        <v>0</v>
      </c>
      <c r="AA407" s="50">
        <f t="shared" si="20"/>
        <v>0</v>
      </c>
      <c r="AB407" s="53">
        <f t="shared" si="21"/>
        <v>3148.3333333333335</v>
      </c>
      <c r="AC407" s="48" t="str">
        <f>VLOOKUP(ПРОДАЖИ!C:C,'ИЗ ОСНОВЫ НОМЕНКЛАТУР'!D:E,2,0)</f>
        <v>Кромочные материалы</v>
      </c>
      <c r="AD407" s="48" t="str">
        <f>VLOOKUP(C:C,'ИЗ ОСНОВЫ НОМЕНКЛАТУР'!D:F,3,0)</f>
        <v>Кромка ПВХ Китай</v>
      </c>
      <c r="AE407" s="48" t="str">
        <f>VLOOKUP(C:C,'ИЗ ОСНОВЫ НОМЕНКЛАТУР'!D:H,5,0)</f>
        <v>C</v>
      </c>
    </row>
    <row r="408" spans="1:31" ht="9.6" customHeight="1" x14ac:dyDescent="0.2">
      <c r="A408" s="45" t="s">
        <v>5</v>
      </c>
      <c r="B408" s="11"/>
      <c r="C408" s="11" t="s">
        <v>410</v>
      </c>
      <c r="D408" s="44">
        <v>24</v>
      </c>
      <c r="E408" s="44">
        <v>0</v>
      </c>
      <c r="F408" s="48">
        <v>0</v>
      </c>
      <c r="G408" s="48">
        <v>0</v>
      </c>
      <c r="H408" s="44">
        <v>0</v>
      </c>
      <c r="I408" s="44">
        <v>0</v>
      </c>
      <c r="J408" s="44">
        <v>0</v>
      </c>
      <c r="K408" s="48">
        <v>0</v>
      </c>
      <c r="L408" s="49">
        <v>436.32</v>
      </c>
      <c r="M408" s="49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50">
        <f t="shared" si="22"/>
        <v>36.36</v>
      </c>
      <c r="U408" s="50">
        <f t="shared" si="22"/>
        <v>0</v>
      </c>
      <c r="V408" s="50">
        <f t="shared" si="22"/>
        <v>0</v>
      </c>
      <c r="W408" s="50">
        <f t="shared" si="22"/>
        <v>0</v>
      </c>
      <c r="X408" s="50">
        <f t="shared" si="20"/>
        <v>0</v>
      </c>
      <c r="Y408" s="50">
        <f t="shared" si="20"/>
        <v>0</v>
      </c>
      <c r="Z408" s="50">
        <f t="shared" si="20"/>
        <v>0</v>
      </c>
      <c r="AA408" s="50">
        <f t="shared" si="20"/>
        <v>0</v>
      </c>
      <c r="AB408" s="53">
        <f t="shared" si="21"/>
        <v>36.36</v>
      </c>
      <c r="AC408" s="48" t="str">
        <f>VLOOKUP(ПРОДАЖИ!C:C,'ИЗ ОСНОВЫ НОМЕНКЛАТУР'!D:E,2,0)</f>
        <v>Кромочные материалы</v>
      </c>
      <c r="AD408" s="48" t="str">
        <f>VLOOKUP(C:C,'ИЗ ОСНОВЫ НОМЕНКЛАТУР'!D:F,3,0)</f>
        <v>Кромка ПВХ Китай</v>
      </c>
      <c r="AE408" s="48" t="str">
        <f>VLOOKUP(C:C,'ИЗ ОСНОВЫ НОМЕНКЛАТУР'!D:H,5,0)</f>
        <v>C</v>
      </c>
    </row>
    <row r="409" spans="1:31" ht="9.6" customHeight="1" x14ac:dyDescent="0.2">
      <c r="A409" s="45" t="s">
        <v>5</v>
      </c>
      <c r="B409" s="11"/>
      <c r="C409" s="11" t="s">
        <v>411</v>
      </c>
      <c r="D409" s="44">
        <v>0</v>
      </c>
      <c r="E409" s="44">
        <v>0</v>
      </c>
      <c r="F409" s="48">
        <v>400</v>
      </c>
      <c r="G409" s="48">
        <v>0</v>
      </c>
      <c r="H409" s="44">
        <v>0</v>
      </c>
      <c r="I409" s="44">
        <v>0</v>
      </c>
      <c r="J409" s="44">
        <v>0</v>
      </c>
      <c r="K409" s="48">
        <v>0</v>
      </c>
      <c r="L409" s="49">
        <v>0</v>
      </c>
      <c r="M409" s="49">
        <v>0</v>
      </c>
      <c r="N409" s="10">
        <v>5044.4399999999996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50">
        <f t="shared" si="22"/>
        <v>0</v>
      </c>
      <c r="U409" s="50">
        <f t="shared" si="22"/>
        <v>0</v>
      </c>
      <c r="V409" s="50">
        <f t="shared" si="22"/>
        <v>420.36999999999995</v>
      </c>
      <c r="W409" s="50">
        <f t="shared" si="22"/>
        <v>0</v>
      </c>
      <c r="X409" s="50">
        <f t="shared" si="20"/>
        <v>0</v>
      </c>
      <c r="Y409" s="50">
        <f t="shared" si="20"/>
        <v>0</v>
      </c>
      <c r="Z409" s="50">
        <f t="shared" si="20"/>
        <v>0</v>
      </c>
      <c r="AA409" s="50">
        <f t="shared" si="20"/>
        <v>0</v>
      </c>
      <c r="AB409" s="53">
        <f t="shared" si="21"/>
        <v>420.36999999999995</v>
      </c>
      <c r="AC409" s="48" t="str">
        <f>VLOOKUP(ПРОДАЖИ!C:C,'ИЗ ОСНОВЫ НОМЕНКЛАТУР'!D:E,2,0)</f>
        <v>Кромочные материалы</v>
      </c>
      <c r="AD409" s="48" t="str">
        <f>VLOOKUP(C:C,'ИЗ ОСНОВЫ НОМЕНКЛАТУР'!D:F,3,0)</f>
        <v>Кромка ПВХ Китай</v>
      </c>
      <c r="AE409" s="48" t="str">
        <f>VLOOKUP(C:C,'ИЗ ОСНОВЫ НОМЕНКЛАТУР'!D:H,5,0)</f>
        <v>C</v>
      </c>
    </row>
    <row r="410" spans="1:31" ht="9.6" customHeight="1" x14ac:dyDescent="0.2">
      <c r="A410" s="45" t="s">
        <v>5</v>
      </c>
      <c r="B410" s="11"/>
      <c r="C410" s="11" t="s">
        <v>412</v>
      </c>
      <c r="D410" s="44">
        <v>0</v>
      </c>
      <c r="E410" s="44">
        <v>2000</v>
      </c>
      <c r="F410" s="48">
        <v>20</v>
      </c>
      <c r="G410" s="48">
        <v>0</v>
      </c>
      <c r="H410" s="44">
        <v>0</v>
      </c>
      <c r="I410" s="44">
        <v>0</v>
      </c>
      <c r="J410" s="44">
        <v>0</v>
      </c>
      <c r="K410" s="48">
        <v>0</v>
      </c>
      <c r="L410" s="49">
        <v>0</v>
      </c>
      <c r="M410" s="49">
        <v>35491.589999999997</v>
      </c>
      <c r="N410" s="10">
        <v>349.63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50">
        <f t="shared" si="22"/>
        <v>0</v>
      </c>
      <c r="U410" s="50">
        <f t="shared" si="22"/>
        <v>2957.6324999999997</v>
      </c>
      <c r="V410" s="50">
        <f t="shared" si="22"/>
        <v>29.135833333333334</v>
      </c>
      <c r="W410" s="50">
        <f t="shared" si="22"/>
        <v>0</v>
      </c>
      <c r="X410" s="50">
        <f t="shared" si="20"/>
        <v>0</v>
      </c>
      <c r="Y410" s="50">
        <f t="shared" si="20"/>
        <v>0</v>
      </c>
      <c r="Z410" s="50">
        <f t="shared" si="20"/>
        <v>0</v>
      </c>
      <c r="AA410" s="50">
        <f t="shared" si="20"/>
        <v>0</v>
      </c>
      <c r="AB410" s="53">
        <f t="shared" si="21"/>
        <v>2986.768333333333</v>
      </c>
      <c r="AC410" s="48" t="str">
        <f>VLOOKUP(ПРОДАЖИ!C:C,'ИЗ ОСНОВЫ НОМЕНКЛАТУР'!D:E,2,0)</f>
        <v>Кромочные материалы</v>
      </c>
      <c r="AD410" s="48" t="str">
        <f>VLOOKUP(C:C,'ИЗ ОСНОВЫ НОМЕНКЛАТУР'!D:F,3,0)</f>
        <v>Кромка ПВХ Китай</v>
      </c>
      <c r="AE410" s="48" t="str">
        <f>VLOOKUP(C:C,'ИЗ ОСНОВЫ НОМЕНКЛАТУР'!D:H,5,0)</f>
        <v>C</v>
      </c>
    </row>
    <row r="411" spans="1:31" ht="9.6" customHeight="1" x14ac:dyDescent="0.2">
      <c r="A411" s="45" t="s">
        <v>5</v>
      </c>
      <c r="B411" s="46" t="s">
        <v>413</v>
      </c>
      <c r="C411" s="46"/>
      <c r="D411" s="44">
        <v>0</v>
      </c>
      <c r="E411" s="44">
        <v>0</v>
      </c>
      <c r="F411" s="48">
        <v>0</v>
      </c>
      <c r="G411" s="48">
        <v>0</v>
      </c>
      <c r="H411" s="44">
        <v>0</v>
      </c>
      <c r="I411" s="44">
        <v>0</v>
      </c>
      <c r="J411" s="44">
        <v>0</v>
      </c>
      <c r="K411" s="48">
        <v>0</v>
      </c>
      <c r="L411" s="49">
        <v>0</v>
      </c>
      <c r="M411" s="49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50">
        <f t="shared" si="22"/>
        <v>0</v>
      </c>
      <c r="U411" s="50">
        <f t="shared" si="22"/>
        <v>0</v>
      </c>
      <c r="V411" s="50">
        <f t="shared" si="22"/>
        <v>0</v>
      </c>
      <c r="W411" s="50">
        <f t="shared" si="22"/>
        <v>0</v>
      </c>
      <c r="X411" s="50">
        <f t="shared" si="20"/>
        <v>0</v>
      </c>
      <c r="Y411" s="50">
        <f t="shared" si="20"/>
        <v>0</v>
      </c>
      <c r="Z411" s="50">
        <f t="shared" si="20"/>
        <v>0</v>
      </c>
      <c r="AA411" s="50">
        <f t="shared" si="20"/>
        <v>0</v>
      </c>
      <c r="AB411" s="53">
        <f t="shared" si="21"/>
        <v>0</v>
      </c>
      <c r="AC411" s="48" t="e">
        <f>VLOOKUP(ПРОДАЖИ!C:C,'ИЗ ОСНОВЫ НОМЕНКЛАТУР'!D:E,2,0)</f>
        <v>#N/A</v>
      </c>
      <c r="AD411" s="48" t="e">
        <f>VLOOKUP(C:C,'ИЗ ОСНОВЫ НОМЕНКЛАТУР'!D:F,3,0)</f>
        <v>#N/A</v>
      </c>
      <c r="AE411" s="48" t="e">
        <f>VLOOKUP(C:C,'ИЗ ОСНОВЫ НОМЕНКЛАТУР'!D:H,5,0)</f>
        <v>#N/A</v>
      </c>
    </row>
    <row r="412" spans="1:31" ht="9.6" customHeight="1" x14ac:dyDescent="0.2">
      <c r="A412" s="45" t="s">
        <v>5</v>
      </c>
      <c r="B412" s="11"/>
      <c r="C412" s="11" t="s">
        <v>414</v>
      </c>
      <c r="D412" s="44">
        <v>13916</v>
      </c>
      <c r="E412" s="44">
        <v>0</v>
      </c>
      <c r="F412" s="48">
        <v>11961</v>
      </c>
      <c r="G412" s="48">
        <v>259</v>
      </c>
      <c r="H412" s="44">
        <v>10647</v>
      </c>
      <c r="I412" s="44">
        <v>3300</v>
      </c>
      <c r="J412" s="44">
        <v>400</v>
      </c>
      <c r="K412" s="48">
        <v>11706</v>
      </c>
      <c r="L412" s="49">
        <v>587273.9</v>
      </c>
      <c r="M412" s="49">
        <v>0</v>
      </c>
      <c r="N412" s="10">
        <v>500225.17</v>
      </c>
      <c r="O412" s="10">
        <v>10907.41</v>
      </c>
      <c r="P412" s="10">
        <v>444733.24</v>
      </c>
      <c r="Q412" s="10">
        <v>137831.6</v>
      </c>
      <c r="R412" s="10">
        <v>16850.45</v>
      </c>
      <c r="S412" s="10">
        <v>490546.26</v>
      </c>
      <c r="T412" s="50">
        <f t="shared" si="22"/>
        <v>48939.491666666669</v>
      </c>
      <c r="U412" s="50">
        <f t="shared" si="22"/>
        <v>0</v>
      </c>
      <c r="V412" s="50">
        <f t="shared" si="22"/>
        <v>41685.430833333332</v>
      </c>
      <c r="W412" s="50">
        <f t="shared" si="22"/>
        <v>908.95083333333332</v>
      </c>
      <c r="X412" s="50">
        <f t="shared" si="20"/>
        <v>37061.103333333333</v>
      </c>
      <c r="Y412" s="50">
        <f t="shared" si="20"/>
        <v>11485.966666666667</v>
      </c>
      <c r="Z412" s="50">
        <f t="shared" si="20"/>
        <v>1404.2041666666667</v>
      </c>
      <c r="AA412" s="50">
        <f t="shared" si="20"/>
        <v>40878.855000000003</v>
      </c>
      <c r="AB412" s="53">
        <f t="shared" si="21"/>
        <v>182364.0025</v>
      </c>
      <c r="AC412" s="48" t="str">
        <f>VLOOKUP(ПРОДАЖИ!C:C,'ИЗ ОСНОВЫ НОМЕНКЛАТУР'!D:E,2,0)</f>
        <v>Кромочные материалы</v>
      </c>
      <c r="AD412" s="48" t="str">
        <f>VLOOKUP(C:C,'ИЗ ОСНОВЫ НОМЕНКЛАТУР'!D:F,3,0)</f>
        <v>Кромка ПВХ Китай</v>
      </c>
      <c r="AE412" s="48" t="str">
        <f>VLOOKUP(C:C,'ИЗ ОСНОВЫ НОМЕНКЛАТУР'!D:H,5,0)</f>
        <v>B</v>
      </c>
    </row>
    <row r="413" spans="1:31" ht="9.6" customHeight="1" x14ac:dyDescent="0.2">
      <c r="A413" s="45" t="s">
        <v>5</v>
      </c>
      <c r="B413" s="46" t="s">
        <v>415</v>
      </c>
      <c r="C413" s="46"/>
      <c r="D413" s="44">
        <v>0</v>
      </c>
      <c r="E413" s="44">
        <v>0</v>
      </c>
      <c r="F413" s="48">
        <v>0</v>
      </c>
      <c r="G413" s="48">
        <v>0</v>
      </c>
      <c r="H413" s="44">
        <v>0</v>
      </c>
      <c r="I413" s="44">
        <v>0</v>
      </c>
      <c r="J413" s="44">
        <v>0</v>
      </c>
      <c r="K413" s="48">
        <v>0</v>
      </c>
      <c r="L413" s="49">
        <v>0</v>
      </c>
      <c r="M413" s="49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50">
        <f t="shared" si="22"/>
        <v>0</v>
      </c>
      <c r="U413" s="50">
        <f t="shared" si="22"/>
        <v>0</v>
      </c>
      <c r="V413" s="50">
        <f t="shared" si="22"/>
        <v>0</v>
      </c>
      <c r="W413" s="50">
        <f t="shared" si="22"/>
        <v>0</v>
      </c>
      <c r="X413" s="50">
        <f t="shared" si="20"/>
        <v>0</v>
      </c>
      <c r="Y413" s="50">
        <f t="shared" si="20"/>
        <v>0</v>
      </c>
      <c r="Z413" s="50">
        <f t="shared" si="20"/>
        <v>0</v>
      </c>
      <c r="AA413" s="50">
        <f t="shared" si="20"/>
        <v>0</v>
      </c>
      <c r="AB413" s="53">
        <f t="shared" si="21"/>
        <v>0</v>
      </c>
      <c r="AC413" s="48" t="e">
        <f>VLOOKUP(ПРОДАЖИ!C:C,'ИЗ ОСНОВЫ НОМЕНКЛАТУР'!D:E,2,0)</f>
        <v>#N/A</v>
      </c>
      <c r="AD413" s="48" t="e">
        <f>VLOOKUP(C:C,'ИЗ ОСНОВЫ НОМЕНКЛАТУР'!D:F,3,0)</f>
        <v>#N/A</v>
      </c>
      <c r="AE413" s="48" t="e">
        <f>VLOOKUP(C:C,'ИЗ ОСНОВЫ НОМЕНКЛАТУР'!D:H,5,0)</f>
        <v>#N/A</v>
      </c>
    </row>
    <row r="414" spans="1:31" ht="9.6" customHeight="1" x14ac:dyDescent="0.2">
      <c r="A414" s="45" t="s">
        <v>5</v>
      </c>
      <c r="B414" s="11"/>
      <c r="C414" s="11" t="s">
        <v>416</v>
      </c>
      <c r="D414" s="44">
        <v>695</v>
      </c>
      <c r="E414" s="44">
        <v>0</v>
      </c>
      <c r="F414" s="48">
        <v>64</v>
      </c>
      <c r="G414" s="48">
        <v>113</v>
      </c>
      <c r="H414" s="44">
        <v>100</v>
      </c>
      <c r="I414" s="44">
        <v>0</v>
      </c>
      <c r="J414" s="44">
        <v>0</v>
      </c>
      <c r="K414" s="48">
        <v>297</v>
      </c>
      <c r="L414" s="49">
        <v>82913.490000000005</v>
      </c>
      <c r="M414" s="49">
        <v>0</v>
      </c>
      <c r="N414" s="10">
        <v>7623.67</v>
      </c>
      <c r="O414" s="10">
        <v>13563.39</v>
      </c>
      <c r="P414" s="10">
        <v>12003</v>
      </c>
      <c r="Q414" s="10">
        <v>0</v>
      </c>
      <c r="R414" s="10">
        <v>0</v>
      </c>
      <c r="S414" s="10">
        <v>35243.89</v>
      </c>
      <c r="T414" s="50">
        <f t="shared" si="22"/>
        <v>6909.4575000000004</v>
      </c>
      <c r="U414" s="50">
        <f t="shared" si="22"/>
        <v>0</v>
      </c>
      <c r="V414" s="50">
        <f t="shared" si="22"/>
        <v>635.30583333333334</v>
      </c>
      <c r="W414" s="50">
        <f t="shared" si="22"/>
        <v>1130.2825</v>
      </c>
      <c r="X414" s="50">
        <f t="shared" si="20"/>
        <v>1000.25</v>
      </c>
      <c r="Y414" s="50">
        <f t="shared" si="20"/>
        <v>0</v>
      </c>
      <c r="Z414" s="50">
        <f t="shared" si="20"/>
        <v>0</v>
      </c>
      <c r="AA414" s="50">
        <f t="shared" si="20"/>
        <v>2936.9908333333333</v>
      </c>
      <c r="AB414" s="53">
        <f t="shared" si="21"/>
        <v>12612.286666666667</v>
      </c>
      <c r="AC414" s="48" t="str">
        <f>VLOOKUP(ПРОДАЖИ!C:C,'ИЗ ОСНОВЫ НОМЕНКЛАТУР'!D:E,2,0)</f>
        <v>Кромочные материалы</v>
      </c>
      <c r="AD414" s="48" t="str">
        <f>VLOOKUP(C:C,'ИЗ ОСНОВЫ НОМЕНКЛАТУР'!D:F,3,0)</f>
        <v>Кромка ПВХ Китай</v>
      </c>
      <c r="AE414" s="48" t="str">
        <f>VLOOKUP(C:C,'ИЗ ОСНОВЫ НОМЕНКЛАТУР'!D:H,5,0)</f>
        <v>C</v>
      </c>
    </row>
    <row r="415" spans="1:31" ht="9.6" customHeight="1" x14ac:dyDescent="0.2">
      <c r="A415" s="45" t="s">
        <v>5</v>
      </c>
      <c r="B415" s="11"/>
      <c r="C415" s="11" t="s">
        <v>417</v>
      </c>
      <c r="D415" s="44">
        <v>765</v>
      </c>
      <c r="E415" s="44">
        <v>0</v>
      </c>
      <c r="F415" s="48">
        <v>122</v>
      </c>
      <c r="G415" s="48">
        <v>3</v>
      </c>
      <c r="H415" s="44">
        <v>0</v>
      </c>
      <c r="I415" s="44">
        <v>0</v>
      </c>
      <c r="J415" s="44">
        <v>0</v>
      </c>
      <c r="K415" s="48">
        <v>0</v>
      </c>
      <c r="L415" s="49">
        <v>62626.83</v>
      </c>
      <c r="M415" s="49">
        <v>0</v>
      </c>
      <c r="N415" s="10">
        <v>9796.6</v>
      </c>
      <c r="O415" s="10">
        <v>249</v>
      </c>
      <c r="P415" s="10">
        <v>0</v>
      </c>
      <c r="Q415" s="10">
        <v>0</v>
      </c>
      <c r="R415" s="10">
        <v>0</v>
      </c>
      <c r="S415" s="10">
        <v>0</v>
      </c>
      <c r="T415" s="50">
        <f t="shared" si="22"/>
        <v>5218.9025000000001</v>
      </c>
      <c r="U415" s="50">
        <f t="shared" si="22"/>
        <v>0</v>
      </c>
      <c r="V415" s="50">
        <f t="shared" si="22"/>
        <v>816.38333333333333</v>
      </c>
      <c r="W415" s="50">
        <f t="shared" si="22"/>
        <v>20.75</v>
      </c>
      <c r="X415" s="50">
        <f t="shared" si="20"/>
        <v>0</v>
      </c>
      <c r="Y415" s="50">
        <f t="shared" si="20"/>
        <v>0</v>
      </c>
      <c r="Z415" s="50">
        <f t="shared" si="20"/>
        <v>0</v>
      </c>
      <c r="AA415" s="50">
        <f t="shared" si="20"/>
        <v>0</v>
      </c>
      <c r="AB415" s="53">
        <f t="shared" si="21"/>
        <v>6056.0358333333334</v>
      </c>
      <c r="AC415" s="48" t="str">
        <f>VLOOKUP(ПРОДАЖИ!C:C,'ИЗ ОСНОВЫ НОМЕНКЛАТУР'!D:E,2,0)</f>
        <v>Кромочные материалы</v>
      </c>
      <c r="AD415" s="48" t="str">
        <f>VLOOKUP(C:C,'ИЗ ОСНОВЫ НОМЕНКЛАТУР'!D:F,3,0)</f>
        <v>Кромка ПВХ Китай</v>
      </c>
      <c r="AE415" s="48" t="str">
        <f>VLOOKUP(C:C,'ИЗ ОСНОВЫ НОМЕНКЛАТУР'!D:H,5,0)</f>
        <v>C</v>
      </c>
    </row>
    <row r="416" spans="1:31" ht="9.6" customHeight="1" x14ac:dyDescent="0.2">
      <c r="A416" s="45" t="s">
        <v>5</v>
      </c>
      <c r="B416" s="11"/>
      <c r="C416" s="11" t="s">
        <v>418</v>
      </c>
      <c r="D416" s="44">
        <v>882</v>
      </c>
      <c r="E416" s="44">
        <v>2</v>
      </c>
      <c r="F416" s="48">
        <v>226</v>
      </c>
      <c r="G416" s="48">
        <v>21</v>
      </c>
      <c r="H416" s="44">
        <v>0</v>
      </c>
      <c r="I416" s="44">
        <v>400</v>
      </c>
      <c r="J416" s="44">
        <v>0</v>
      </c>
      <c r="K416" s="48">
        <v>0</v>
      </c>
      <c r="L416" s="49">
        <v>91629.7</v>
      </c>
      <c r="M416" s="49">
        <v>195.96</v>
      </c>
      <c r="N416" s="10">
        <v>22869.72</v>
      </c>
      <c r="O416" s="10">
        <v>2139.06</v>
      </c>
      <c r="P416" s="10">
        <v>0</v>
      </c>
      <c r="Q416" s="10">
        <v>40744</v>
      </c>
      <c r="R416" s="10">
        <v>0</v>
      </c>
      <c r="S416" s="10">
        <v>0</v>
      </c>
      <c r="T416" s="50">
        <f t="shared" si="22"/>
        <v>7635.8083333333334</v>
      </c>
      <c r="U416" s="50">
        <f t="shared" si="22"/>
        <v>16.330000000000002</v>
      </c>
      <c r="V416" s="50">
        <f t="shared" si="22"/>
        <v>1905.8100000000002</v>
      </c>
      <c r="W416" s="50">
        <f t="shared" si="22"/>
        <v>178.255</v>
      </c>
      <c r="X416" s="50">
        <f t="shared" si="20"/>
        <v>0</v>
      </c>
      <c r="Y416" s="50">
        <f t="shared" si="20"/>
        <v>3395.3333333333335</v>
      </c>
      <c r="Z416" s="50">
        <f t="shared" si="20"/>
        <v>0</v>
      </c>
      <c r="AA416" s="50">
        <f t="shared" si="20"/>
        <v>0</v>
      </c>
      <c r="AB416" s="53">
        <f t="shared" si="21"/>
        <v>13131.536666666667</v>
      </c>
      <c r="AC416" s="48" t="str">
        <f>VLOOKUP(ПРОДАЖИ!C:C,'ИЗ ОСНОВЫ НОМЕНКЛАТУР'!D:E,2,0)</f>
        <v>Кромочные материалы</v>
      </c>
      <c r="AD416" s="48" t="str">
        <f>VLOOKUP(C:C,'ИЗ ОСНОВЫ НОМЕНКЛАТУР'!D:F,3,0)</f>
        <v>Кромка ПВХ Китай</v>
      </c>
      <c r="AE416" s="48" t="str">
        <f>VLOOKUP(C:C,'ИЗ ОСНОВЫ НОМЕНКЛАТУР'!D:H,5,0)</f>
        <v>C</v>
      </c>
    </row>
    <row r="417" spans="1:31" ht="9.6" customHeight="1" x14ac:dyDescent="0.2">
      <c r="A417" s="45" t="s">
        <v>5</v>
      </c>
      <c r="B417" s="11"/>
      <c r="C417" s="11" t="s">
        <v>419</v>
      </c>
      <c r="D417" s="44">
        <v>444</v>
      </c>
      <c r="E417" s="44">
        <v>600</v>
      </c>
      <c r="F417" s="48">
        <v>212</v>
      </c>
      <c r="G417" s="48">
        <v>89</v>
      </c>
      <c r="H417" s="44">
        <v>0</v>
      </c>
      <c r="I417" s="44">
        <v>0</v>
      </c>
      <c r="J417" s="44">
        <v>0</v>
      </c>
      <c r="K417" s="48">
        <v>0</v>
      </c>
      <c r="L417" s="49">
        <v>44795.34</v>
      </c>
      <c r="M417" s="49">
        <v>60534.16</v>
      </c>
      <c r="N417" s="10">
        <v>23600.9</v>
      </c>
      <c r="O417" s="10">
        <v>9065.68</v>
      </c>
      <c r="P417" s="10">
        <v>0</v>
      </c>
      <c r="Q417" s="10">
        <v>0</v>
      </c>
      <c r="R417" s="10">
        <v>0</v>
      </c>
      <c r="S417" s="10">
        <v>0</v>
      </c>
      <c r="T417" s="50">
        <f t="shared" si="22"/>
        <v>3732.9449999999997</v>
      </c>
      <c r="U417" s="50">
        <f t="shared" si="22"/>
        <v>5044.5133333333333</v>
      </c>
      <c r="V417" s="50">
        <f t="shared" si="22"/>
        <v>1966.7416666666668</v>
      </c>
      <c r="W417" s="50">
        <f t="shared" si="22"/>
        <v>755.47333333333336</v>
      </c>
      <c r="X417" s="50">
        <f t="shared" si="20"/>
        <v>0</v>
      </c>
      <c r="Y417" s="50">
        <f t="shared" si="20"/>
        <v>0</v>
      </c>
      <c r="Z417" s="50">
        <f t="shared" si="20"/>
        <v>0</v>
      </c>
      <c r="AA417" s="50">
        <f t="shared" si="20"/>
        <v>0</v>
      </c>
      <c r="AB417" s="53">
        <f t="shared" si="21"/>
        <v>11499.673333333332</v>
      </c>
      <c r="AC417" s="48" t="str">
        <f>VLOOKUP(ПРОДАЖИ!C:C,'ИЗ ОСНОВЫ НОМЕНКЛАТУР'!D:E,2,0)</f>
        <v>Кромочные материалы</v>
      </c>
      <c r="AD417" s="48" t="str">
        <f>VLOOKUP(C:C,'ИЗ ОСНОВЫ НОМЕНКЛАТУР'!D:F,3,0)</f>
        <v>Кромка ПВХ Китай</v>
      </c>
      <c r="AE417" s="48" t="str">
        <f>VLOOKUP(C:C,'ИЗ ОСНОВЫ НОМЕНКЛАТУР'!D:H,5,0)</f>
        <v>C</v>
      </c>
    </row>
    <row r="418" spans="1:31" ht="9.6" customHeight="1" x14ac:dyDescent="0.2">
      <c r="A418" s="45" t="s">
        <v>5</v>
      </c>
      <c r="B418" s="11"/>
      <c r="C418" s="11" t="s">
        <v>420</v>
      </c>
      <c r="D418" s="44">
        <v>636</v>
      </c>
      <c r="E418" s="44">
        <v>2</v>
      </c>
      <c r="F418" s="48">
        <v>343</v>
      </c>
      <c r="G418" s="48">
        <v>63</v>
      </c>
      <c r="H418" s="44">
        <v>0</v>
      </c>
      <c r="I418" s="44">
        <v>0</v>
      </c>
      <c r="J418" s="44">
        <v>0</v>
      </c>
      <c r="K418" s="48">
        <v>0</v>
      </c>
      <c r="L418" s="49">
        <v>63562.58</v>
      </c>
      <c r="M418" s="49">
        <v>199.88</v>
      </c>
      <c r="N418" s="10">
        <v>34568.720000000001</v>
      </c>
      <c r="O418" s="10">
        <v>6355.92</v>
      </c>
      <c r="P418" s="10">
        <v>0</v>
      </c>
      <c r="Q418" s="10">
        <v>0</v>
      </c>
      <c r="R418" s="10">
        <v>0</v>
      </c>
      <c r="S418" s="10">
        <v>0</v>
      </c>
      <c r="T418" s="50">
        <f t="shared" si="22"/>
        <v>5296.8816666666671</v>
      </c>
      <c r="U418" s="50">
        <f t="shared" si="22"/>
        <v>16.656666666666666</v>
      </c>
      <c r="V418" s="50">
        <f t="shared" si="22"/>
        <v>2880.7266666666669</v>
      </c>
      <c r="W418" s="50">
        <f t="shared" si="22"/>
        <v>529.66</v>
      </c>
      <c r="X418" s="50">
        <f t="shared" si="20"/>
        <v>0</v>
      </c>
      <c r="Y418" s="50">
        <f t="shared" si="20"/>
        <v>0</v>
      </c>
      <c r="Z418" s="50">
        <f t="shared" si="20"/>
        <v>0</v>
      </c>
      <c r="AA418" s="50">
        <f t="shared" si="20"/>
        <v>0</v>
      </c>
      <c r="AB418" s="53">
        <f t="shared" si="21"/>
        <v>8723.9250000000011</v>
      </c>
      <c r="AC418" s="48" t="str">
        <f>VLOOKUP(ПРОДАЖИ!C:C,'ИЗ ОСНОВЫ НОМЕНКЛАТУР'!D:E,2,0)</f>
        <v>Кромочные материалы</v>
      </c>
      <c r="AD418" s="48" t="str">
        <f>VLOOKUP(C:C,'ИЗ ОСНОВЫ НОМЕНКЛАТУР'!D:F,3,0)</f>
        <v>Кромка ПВХ Китай</v>
      </c>
      <c r="AE418" s="48" t="str">
        <f>VLOOKUP(C:C,'ИЗ ОСНОВЫ НОМЕНКЛАТУР'!D:H,5,0)</f>
        <v>C</v>
      </c>
    </row>
    <row r="419" spans="1:31" ht="9.6" customHeight="1" x14ac:dyDescent="0.2">
      <c r="A419" s="45" t="s">
        <v>5</v>
      </c>
      <c r="B419" s="11"/>
      <c r="C419" s="11" t="s">
        <v>421</v>
      </c>
      <c r="D419" s="44">
        <v>463</v>
      </c>
      <c r="E419" s="44">
        <v>2</v>
      </c>
      <c r="F419" s="48">
        <v>70</v>
      </c>
      <c r="G419" s="48">
        <v>0</v>
      </c>
      <c r="H419" s="44">
        <v>0</v>
      </c>
      <c r="I419" s="44">
        <v>0</v>
      </c>
      <c r="J419" s="44">
        <v>0</v>
      </c>
      <c r="K419" s="48">
        <v>100</v>
      </c>
      <c r="L419" s="49">
        <v>54253.2</v>
      </c>
      <c r="M419" s="49">
        <v>233.72</v>
      </c>
      <c r="N419" s="10">
        <v>8330.44</v>
      </c>
      <c r="O419" s="10">
        <v>0</v>
      </c>
      <c r="P419" s="10">
        <v>0</v>
      </c>
      <c r="Q419" s="10">
        <v>0</v>
      </c>
      <c r="R419" s="10">
        <v>0</v>
      </c>
      <c r="S419" s="10">
        <v>11545</v>
      </c>
      <c r="T419" s="50">
        <f t="shared" si="22"/>
        <v>4521.0999999999995</v>
      </c>
      <c r="U419" s="50">
        <f t="shared" si="22"/>
        <v>19.476666666666667</v>
      </c>
      <c r="V419" s="50">
        <f t="shared" si="22"/>
        <v>694.20333333333338</v>
      </c>
      <c r="W419" s="50">
        <f t="shared" si="22"/>
        <v>0</v>
      </c>
      <c r="X419" s="50">
        <f t="shared" si="20"/>
        <v>0</v>
      </c>
      <c r="Y419" s="50">
        <f t="shared" si="20"/>
        <v>0</v>
      </c>
      <c r="Z419" s="50">
        <f t="shared" si="20"/>
        <v>0</v>
      </c>
      <c r="AA419" s="50">
        <f t="shared" si="20"/>
        <v>962.08333333333337</v>
      </c>
      <c r="AB419" s="53">
        <f t="shared" si="21"/>
        <v>6196.8633333333319</v>
      </c>
      <c r="AC419" s="48" t="str">
        <f>VLOOKUP(ПРОДАЖИ!C:C,'ИЗ ОСНОВЫ НОМЕНКЛАТУР'!D:E,2,0)</f>
        <v>Кромочные материалы</v>
      </c>
      <c r="AD419" s="48" t="str">
        <f>VLOOKUP(C:C,'ИЗ ОСНОВЫ НОМЕНКЛАТУР'!D:F,3,0)</f>
        <v>Кромка ПВХ Китай</v>
      </c>
      <c r="AE419" s="48" t="str">
        <f>VLOOKUP(C:C,'ИЗ ОСНОВЫ НОМЕНКЛАТУР'!D:H,5,0)</f>
        <v>C</v>
      </c>
    </row>
    <row r="420" spans="1:31" ht="9.6" customHeight="1" x14ac:dyDescent="0.2">
      <c r="A420" s="45" t="s">
        <v>5</v>
      </c>
      <c r="B420" s="11"/>
      <c r="C420" s="11" t="s">
        <v>422</v>
      </c>
      <c r="D420" s="44">
        <v>115</v>
      </c>
      <c r="E420" s="44">
        <v>0</v>
      </c>
      <c r="F420" s="48">
        <v>42</v>
      </c>
      <c r="G420" s="48">
        <v>0</v>
      </c>
      <c r="H420" s="44">
        <v>0</v>
      </c>
      <c r="I420" s="44">
        <v>0</v>
      </c>
      <c r="J420" s="44">
        <v>0</v>
      </c>
      <c r="K420" s="48">
        <v>30</v>
      </c>
      <c r="L420" s="49">
        <v>14528.14</v>
      </c>
      <c r="M420" s="49">
        <v>0</v>
      </c>
      <c r="N420" s="10">
        <v>5659.03</v>
      </c>
      <c r="O420" s="10">
        <v>0</v>
      </c>
      <c r="P420" s="10">
        <v>0</v>
      </c>
      <c r="Q420" s="10">
        <v>0</v>
      </c>
      <c r="R420" s="10">
        <v>0</v>
      </c>
      <c r="S420" s="10">
        <v>3463.5</v>
      </c>
      <c r="T420" s="50">
        <f t="shared" si="22"/>
        <v>1210.6783333333333</v>
      </c>
      <c r="U420" s="50">
        <f t="shared" si="22"/>
        <v>0</v>
      </c>
      <c r="V420" s="50">
        <f t="shared" si="22"/>
        <v>471.58583333333331</v>
      </c>
      <c r="W420" s="50">
        <f t="shared" si="22"/>
        <v>0</v>
      </c>
      <c r="X420" s="50">
        <f t="shared" si="20"/>
        <v>0</v>
      </c>
      <c r="Y420" s="50">
        <f t="shared" si="20"/>
        <v>0</v>
      </c>
      <c r="Z420" s="50">
        <f t="shared" si="20"/>
        <v>0</v>
      </c>
      <c r="AA420" s="50">
        <f t="shared" si="20"/>
        <v>288.625</v>
      </c>
      <c r="AB420" s="53">
        <f t="shared" si="21"/>
        <v>1970.8891666666666</v>
      </c>
      <c r="AC420" s="48" t="str">
        <f>VLOOKUP(ПРОДАЖИ!C:C,'ИЗ ОСНОВЫ НОМЕНКЛАТУР'!D:E,2,0)</f>
        <v>Кромочные материалы</v>
      </c>
      <c r="AD420" s="48" t="str">
        <f>VLOOKUP(C:C,'ИЗ ОСНОВЫ НОМЕНКЛАТУР'!D:F,3,0)</f>
        <v>Кромка ПВХ Китай</v>
      </c>
      <c r="AE420" s="48" t="str">
        <f>VLOOKUP(C:C,'ИЗ ОСНОВЫ НОМЕНКЛАТУР'!D:H,5,0)</f>
        <v>C</v>
      </c>
    </row>
    <row r="421" spans="1:31" ht="9.6" customHeight="1" x14ac:dyDescent="0.2">
      <c r="A421" s="45" t="s">
        <v>5</v>
      </c>
      <c r="B421" s="46" t="s">
        <v>423</v>
      </c>
      <c r="C421" s="46"/>
      <c r="D421" s="44">
        <v>0</v>
      </c>
      <c r="E421" s="44">
        <v>0</v>
      </c>
      <c r="F421" s="48">
        <v>0</v>
      </c>
      <c r="G421" s="48">
        <v>0</v>
      </c>
      <c r="H421" s="44">
        <v>0</v>
      </c>
      <c r="I421" s="44">
        <v>0</v>
      </c>
      <c r="J421" s="44">
        <v>0</v>
      </c>
      <c r="K421" s="48">
        <v>0</v>
      </c>
      <c r="L421" s="49">
        <v>0</v>
      </c>
      <c r="M421" s="49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50">
        <f t="shared" si="22"/>
        <v>0</v>
      </c>
      <c r="U421" s="50">
        <f t="shared" si="22"/>
        <v>0</v>
      </c>
      <c r="V421" s="50">
        <f t="shared" si="22"/>
        <v>0</v>
      </c>
      <c r="W421" s="50">
        <f t="shared" si="22"/>
        <v>0</v>
      </c>
      <c r="X421" s="50">
        <f t="shared" si="20"/>
        <v>0</v>
      </c>
      <c r="Y421" s="50">
        <f t="shared" si="20"/>
        <v>0</v>
      </c>
      <c r="Z421" s="50">
        <f t="shared" si="20"/>
        <v>0</v>
      </c>
      <c r="AA421" s="50">
        <f t="shared" si="20"/>
        <v>0</v>
      </c>
      <c r="AB421" s="53">
        <f t="shared" si="21"/>
        <v>0</v>
      </c>
      <c r="AC421" s="48" t="e">
        <f>VLOOKUP(ПРОДАЖИ!C:C,'ИЗ ОСНОВЫ НОМЕНКЛАТУР'!D:E,2,0)</f>
        <v>#N/A</v>
      </c>
      <c r="AD421" s="48" t="e">
        <f>VLOOKUP(C:C,'ИЗ ОСНОВЫ НОМЕНКЛАТУР'!D:F,3,0)</f>
        <v>#N/A</v>
      </c>
      <c r="AE421" s="48" t="e">
        <f>VLOOKUP(C:C,'ИЗ ОСНОВЫ НОМЕНКЛАТУР'!D:H,5,0)</f>
        <v>#N/A</v>
      </c>
    </row>
    <row r="422" spans="1:31" ht="9.6" customHeight="1" x14ac:dyDescent="0.2">
      <c r="A422" s="45" t="s">
        <v>5</v>
      </c>
      <c r="B422" s="11"/>
      <c r="C422" s="11" t="s">
        <v>424</v>
      </c>
      <c r="D422" s="44">
        <v>1190</v>
      </c>
      <c r="E422" s="44">
        <v>700</v>
      </c>
      <c r="F422" s="48">
        <v>813</v>
      </c>
      <c r="G422" s="48">
        <v>0</v>
      </c>
      <c r="H422" s="44">
        <v>350</v>
      </c>
      <c r="I422" s="44">
        <v>0</v>
      </c>
      <c r="J422" s="44">
        <v>0</v>
      </c>
      <c r="K422" s="48">
        <v>0</v>
      </c>
      <c r="L422" s="49">
        <v>70210</v>
      </c>
      <c r="M422" s="49">
        <v>41300</v>
      </c>
      <c r="N422" s="10">
        <v>47967</v>
      </c>
      <c r="O422" s="10">
        <v>0</v>
      </c>
      <c r="P422" s="10">
        <v>20650</v>
      </c>
      <c r="Q422" s="10">
        <v>0</v>
      </c>
      <c r="R422" s="10">
        <v>0</v>
      </c>
      <c r="S422" s="10">
        <v>0</v>
      </c>
      <c r="T422" s="50">
        <f t="shared" si="22"/>
        <v>5850.833333333333</v>
      </c>
      <c r="U422" s="50">
        <f t="shared" si="22"/>
        <v>3441.6666666666665</v>
      </c>
      <c r="V422" s="50">
        <f t="shared" si="22"/>
        <v>3997.25</v>
      </c>
      <c r="W422" s="50">
        <f t="shared" si="22"/>
        <v>0</v>
      </c>
      <c r="X422" s="50">
        <f t="shared" si="20"/>
        <v>1720.8333333333333</v>
      </c>
      <c r="Y422" s="50">
        <f t="shared" si="20"/>
        <v>0</v>
      </c>
      <c r="Z422" s="50">
        <f t="shared" si="20"/>
        <v>0</v>
      </c>
      <c r="AA422" s="50">
        <f t="shared" si="20"/>
        <v>0</v>
      </c>
      <c r="AB422" s="53">
        <f t="shared" si="21"/>
        <v>15010.583333333334</v>
      </c>
      <c r="AC422" s="48" t="str">
        <f>VLOOKUP(ПРОДАЖИ!C:C,'ИЗ ОСНОВЫ НОМЕНКЛАТУР'!D:E,2,0)</f>
        <v>Кромочные материалы</v>
      </c>
      <c r="AD422" s="48" t="str">
        <f>VLOOKUP(C:C,'ИЗ ОСНОВЫ НОМЕНКЛАТУР'!D:F,3,0)</f>
        <v>Кромка ПВХ Китай</v>
      </c>
      <c r="AE422" s="48" t="str">
        <f>VLOOKUP(C:C,'ИЗ ОСНОВЫ НОМЕНКЛАТУР'!D:H,5,0)</f>
        <v>C</v>
      </c>
    </row>
    <row r="423" spans="1:31" ht="9.6" customHeight="1" x14ac:dyDescent="0.2">
      <c r="A423" s="45" t="s">
        <v>5</v>
      </c>
      <c r="B423" s="11"/>
      <c r="C423" s="11" t="s">
        <v>425</v>
      </c>
      <c r="D423" s="44">
        <v>1196</v>
      </c>
      <c r="E423" s="44">
        <v>500</v>
      </c>
      <c r="F423" s="48">
        <v>1526</v>
      </c>
      <c r="G423" s="48">
        <v>0</v>
      </c>
      <c r="H423" s="44">
        <v>30</v>
      </c>
      <c r="I423" s="44">
        <v>780</v>
      </c>
      <c r="J423" s="44">
        <v>0</v>
      </c>
      <c r="K423" s="48">
        <v>0</v>
      </c>
      <c r="L423" s="49">
        <v>56256</v>
      </c>
      <c r="M423" s="49">
        <v>22500</v>
      </c>
      <c r="N423" s="10">
        <v>68670</v>
      </c>
      <c r="O423" s="10">
        <v>0</v>
      </c>
      <c r="P423" s="10">
        <v>1350</v>
      </c>
      <c r="Q423" s="10">
        <v>35100</v>
      </c>
      <c r="R423" s="10">
        <v>0</v>
      </c>
      <c r="S423" s="10">
        <v>0</v>
      </c>
      <c r="T423" s="50">
        <f t="shared" si="22"/>
        <v>4688</v>
      </c>
      <c r="U423" s="50">
        <f t="shared" si="22"/>
        <v>1875</v>
      </c>
      <c r="V423" s="50">
        <f t="shared" si="22"/>
        <v>5722.5</v>
      </c>
      <c r="W423" s="50">
        <f t="shared" si="22"/>
        <v>0</v>
      </c>
      <c r="X423" s="50">
        <f t="shared" si="20"/>
        <v>112.5</v>
      </c>
      <c r="Y423" s="50">
        <f t="shared" si="20"/>
        <v>2925</v>
      </c>
      <c r="Z423" s="50">
        <f t="shared" si="20"/>
        <v>0</v>
      </c>
      <c r="AA423" s="50">
        <f t="shared" si="20"/>
        <v>0</v>
      </c>
      <c r="AB423" s="53">
        <f t="shared" si="21"/>
        <v>15323</v>
      </c>
      <c r="AC423" s="48" t="str">
        <f>VLOOKUP(ПРОДАЖИ!C:C,'ИЗ ОСНОВЫ НОМЕНКЛАТУР'!D:E,2,0)</f>
        <v>Кромочные материалы</v>
      </c>
      <c r="AD423" s="48" t="str">
        <f>VLOOKUP(C:C,'ИЗ ОСНОВЫ НОМЕНКЛАТУР'!D:F,3,0)</f>
        <v>Кромка ПВХ Китай</v>
      </c>
      <c r="AE423" s="48" t="str">
        <f>VLOOKUP(C:C,'ИЗ ОСНОВЫ НОМЕНКЛАТУР'!D:H,5,0)</f>
        <v>C</v>
      </c>
    </row>
    <row r="424" spans="1:31" ht="9.6" customHeight="1" x14ac:dyDescent="0.2">
      <c r="A424" s="45" t="s">
        <v>5</v>
      </c>
      <c r="B424" s="11"/>
      <c r="C424" s="11" t="s">
        <v>426</v>
      </c>
      <c r="D424" s="44">
        <v>1242</v>
      </c>
      <c r="E424" s="44">
        <v>200</v>
      </c>
      <c r="F424" s="48">
        <v>300</v>
      </c>
      <c r="G424" s="48">
        <v>0</v>
      </c>
      <c r="H424" s="44">
        <v>114</v>
      </c>
      <c r="I424" s="44">
        <v>200</v>
      </c>
      <c r="J424" s="44">
        <v>0</v>
      </c>
      <c r="K424" s="48">
        <v>0</v>
      </c>
      <c r="L424" s="49">
        <v>74494.36</v>
      </c>
      <c r="M424" s="49">
        <v>11800</v>
      </c>
      <c r="N424" s="10">
        <v>17700</v>
      </c>
      <c r="O424" s="10">
        <v>0</v>
      </c>
      <c r="P424" s="10">
        <v>6625</v>
      </c>
      <c r="Q424" s="10">
        <v>11800</v>
      </c>
      <c r="R424" s="10">
        <v>0</v>
      </c>
      <c r="S424" s="10">
        <v>0</v>
      </c>
      <c r="T424" s="50">
        <f t="shared" si="22"/>
        <v>6207.8633333333337</v>
      </c>
      <c r="U424" s="50">
        <f t="shared" si="22"/>
        <v>983.33333333333337</v>
      </c>
      <c r="V424" s="50">
        <f t="shared" si="22"/>
        <v>1475</v>
      </c>
      <c r="W424" s="50">
        <f t="shared" si="22"/>
        <v>0</v>
      </c>
      <c r="X424" s="50">
        <f t="shared" si="20"/>
        <v>552.08333333333337</v>
      </c>
      <c r="Y424" s="50">
        <f t="shared" si="20"/>
        <v>983.33333333333337</v>
      </c>
      <c r="Z424" s="50">
        <f t="shared" si="20"/>
        <v>0</v>
      </c>
      <c r="AA424" s="50">
        <f t="shared" si="20"/>
        <v>0</v>
      </c>
      <c r="AB424" s="53">
        <f t="shared" si="21"/>
        <v>10201.613333333335</v>
      </c>
      <c r="AC424" s="48" t="str">
        <f>VLOOKUP(ПРОДАЖИ!C:C,'ИЗ ОСНОВЫ НОМЕНКЛАТУР'!D:E,2,0)</f>
        <v>Кромочные материалы</v>
      </c>
      <c r="AD424" s="48" t="str">
        <f>VLOOKUP(C:C,'ИЗ ОСНОВЫ НОМЕНКЛАТУР'!D:F,3,0)</f>
        <v>Кромка ПВХ Китай</v>
      </c>
      <c r="AE424" s="48" t="str">
        <f>VLOOKUP(C:C,'ИЗ ОСНОВЫ НОМЕНКЛАТУР'!D:H,5,0)</f>
        <v>C</v>
      </c>
    </row>
    <row r="425" spans="1:31" ht="9.6" customHeight="1" x14ac:dyDescent="0.2">
      <c r="A425" s="45" t="s">
        <v>5</v>
      </c>
      <c r="B425" s="11"/>
      <c r="C425" s="11" t="s">
        <v>427</v>
      </c>
      <c r="D425" s="44">
        <v>415</v>
      </c>
      <c r="E425" s="44">
        <v>100</v>
      </c>
      <c r="F425" s="48">
        <v>500</v>
      </c>
      <c r="G425" s="48">
        <v>0</v>
      </c>
      <c r="H425" s="44">
        <v>280</v>
      </c>
      <c r="I425" s="44">
        <v>200</v>
      </c>
      <c r="J425" s="44">
        <v>0</v>
      </c>
      <c r="K425" s="48">
        <v>0</v>
      </c>
      <c r="L425" s="49">
        <v>18675</v>
      </c>
      <c r="M425" s="49">
        <v>4500</v>
      </c>
      <c r="N425" s="10">
        <v>22500</v>
      </c>
      <c r="O425" s="10">
        <v>0</v>
      </c>
      <c r="P425" s="10">
        <v>12600</v>
      </c>
      <c r="Q425" s="10">
        <v>9000</v>
      </c>
      <c r="R425" s="10">
        <v>0</v>
      </c>
      <c r="S425" s="10">
        <v>0</v>
      </c>
      <c r="T425" s="50">
        <f t="shared" si="22"/>
        <v>1556.25</v>
      </c>
      <c r="U425" s="50">
        <f t="shared" si="22"/>
        <v>375</v>
      </c>
      <c r="V425" s="50">
        <f t="shared" si="22"/>
        <v>1875</v>
      </c>
      <c r="W425" s="50">
        <f t="shared" si="22"/>
        <v>0</v>
      </c>
      <c r="X425" s="50">
        <f t="shared" si="20"/>
        <v>1050</v>
      </c>
      <c r="Y425" s="50">
        <f t="shared" si="20"/>
        <v>750</v>
      </c>
      <c r="Z425" s="50">
        <f t="shared" si="20"/>
        <v>0</v>
      </c>
      <c r="AA425" s="50">
        <f t="shared" si="20"/>
        <v>0</v>
      </c>
      <c r="AB425" s="53">
        <f t="shared" si="21"/>
        <v>5606.25</v>
      </c>
      <c r="AC425" s="48" t="str">
        <f>VLOOKUP(ПРОДАЖИ!C:C,'ИЗ ОСНОВЫ НОМЕНКЛАТУР'!D:E,2,0)</f>
        <v>Кромочные материалы</v>
      </c>
      <c r="AD425" s="48" t="str">
        <f>VLOOKUP(C:C,'ИЗ ОСНОВЫ НОМЕНКЛАТУР'!D:F,3,0)</f>
        <v>Кромка ПВХ Китай</v>
      </c>
      <c r="AE425" s="48" t="str">
        <f>VLOOKUP(C:C,'ИЗ ОСНОВЫ НОМЕНКЛАТУР'!D:H,5,0)</f>
        <v>C</v>
      </c>
    </row>
    <row r="426" spans="1:31" ht="9.6" customHeight="1" x14ac:dyDescent="0.2">
      <c r="A426" s="45" t="s">
        <v>5</v>
      </c>
      <c r="B426" s="11"/>
      <c r="C426" s="11" t="s">
        <v>428</v>
      </c>
      <c r="D426" s="44">
        <v>70</v>
      </c>
      <c r="E426" s="44">
        <v>0</v>
      </c>
      <c r="F426" s="48">
        <v>936</v>
      </c>
      <c r="G426" s="48">
        <v>0</v>
      </c>
      <c r="H426" s="44">
        <v>10</v>
      </c>
      <c r="I426" s="44">
        <v>100</v>
      </c>
      <c r="J426" s="44">
        <v>0</v>
      </c>
      <c r="K426" s="48">
        <v>0</v>
      </c>
      <c r="L426" s="49">
        <v>3164.06</v>
      </c>
      <c r="M426" s="49">
        <v>0</v>
      </c>
      <c r="N426" s="10">
        <v>42120</v>
      </c>
      <c r="O426" s="10">
        <v>0</v>
      </c>
      <c r="P426" s="10">
        <v>450</v>
      </c>
      <c r="Q426" s="10">
        <v>4500</v>
      </c>
      <c r="R426" s="10">
        <v>0</v>
      </c>
      <c r="S426" s="10">
        <v>0</v>
      </c>
      <c r="T426" s="50">
        <f t="shared" si="22"/>
        <v>263.67166666666668</v>
      </c>
      <c r="U426" s="50">
        <f t="shared" si="22"/>
        <v>0</v>
      </c>
      <c r="V426" s="50">
        <f t="shared" si="22"/>
        <v>3510</v>
      </c>
      <c r="W426" s="50">
        <f t="shared" si="22"/>
        <v>0</v>
      </c>
      <c r="X426" s="50">
        <f t="shared" si="20"/>
        <v>37.5</v>
      </c>
      <c r="Y426" s="50">
        <f t="shared" si="20"/>
        <v>375</v>
      </c>
      <c r="Z426" s="50">
        <f t="shared" si="20"/>
        <v>0</v>
      </c>
      <c r="AA426" s="50">
        <f t="shared" si="20"/>
        <v>0</v>
      </c>
      <c r="AB426" s="53">
        <f t="shared" si="21"/>
        <v>4186.1716666666671</v>
      </c>
      <c r="AC426" s="48" t="str">
        <f>VLOOKUP(ПРОДАЖИ!C:C,'ИЗ ОСНОВЫ НОМЕНКЛАТУР'!D:E,2,0)</f>
        <v>Кромочные материалы</v>
      </c>
      <c r="AD426" s="48" t="str">
        <f>VLOOKUP(C:C,'ИЗ ОСНОВЫ НОМЕНКЛАТУР'!D:F,3,0)</f>
        <v>Кромка ПВХ Китай</v>
      </c>
      <c r="AE426" s="48" t="str">
        <f>VLOOKUP(C:C,'ИЗ ОСНОВЫ НОМЕНКЛАТУР'!D:H,5,0)</f>
        <v>C</v>
      </c>
    </row>
    <row r="427" spans="1:31" ht="9.6" customHeight="1" x14ac:dyDescent="0.2">
      <c r="A427" s="45" t="s">
        <v>5</v>
      </c>
      <c r="B427" s="11"/>
      <c r="C427" s="11" t="s">
        <v>429</v>
      </c>
      <c r="D427" s="44">
        <v>500</v>
      </c>
      <c r="E427" s="44">
        <v>0</v>
      </c>
      <c r="F427" s="48">
        <v>24</v>
      </c>
      <c r="G427" s="48">
        <v>0</v>
      </c>
      <c r="H427" s="44">
        <v>0</v>
      </c>
      <c r="I427" s="44">
        <v>0</v>
      </c>
      <c r="J427" s="44">
        <v>0</v>
      </c>
      <c r="K427" s="48">
        <v>0</v>
      </c>
      <c r="L427" s="49">
        <v>22500</v>
      </c>
      <c r="M427" s="49">
        <v>0</v>
      </c>
      <c r="N427" s="10">
        <v>1080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50">
        <f t="shared" si="22"/>
        <v>1875</v>
      </c>
      <c r="U427" s="50">
        <f t="shared" si="22"/>
        <v>0</v>
      </c>
      <c r="V427" s="50">
        <f t="shared" si="22"/>
        <v>90</v>
      </c>
      <c r="W427" s="50">
        <f t="shared" si="22"/>
        <v>0</v>
      </c>
      <c r="X427" s="50">
        <f t="shared" si="20"/>
        <v>0</v>
      </c>
      <c r="Y427" s="50">
        <f t="shared" si="20"/>
        <v>0</v>
      </c>
      <c r="Z427" s="50">
        <f t="shared" si="20"/>
        <v>0</v>
      </c>
      <c r="AA427" s="50">
        <f t="shared" si="20"/>
        <v>0</v>
      </c>
      <c r="AB427" s="53">
        <f t="shared" si="21"/>
        <v>1965</v>
      </c>
      <c r="AC427" s="48" t="str">
        <f>VLOOKUP(ПРОДАЖИ!C:C,'ИЗ ОСНОВЫ НОМЕНКЛАТУР'!D:E,2,0)</f>
        <v>Кромочные материалы</v>
      </c>
      <c r="AD427" s="48" t="str">
        <f>VLOOKUP(C:C,'ИЗ ОСНОВЫ НОМЕНКЛАТУР'!D:F,3,0)</f>
        <v>Кромка ПВХ Китай</v>
      </c>
      <c r="AE427" s="48" t="str">
        <f>VLOOKUP(C:C,'ИЗ ОСНОВЫ НОМЕНКЛАТУР'!D:H,5,0)</f>
        <v>C</v>
      </c>
    </row>
    <row r="428" spans="1:31" ht="9.6" customHeight="1" x14ac:dyDescent="0.2">
      <c r="A428" s="45" t="s">
        <v>5</v>
      </c>
      <c r="B428" s="11"/>
      <c r="C428" s="11" t="s">
        <v>430</v>
      </c>
      <c r="D428" s="44">
        <v>65</v>
      </c>
      <c r="E428" s="44">
        <v>0</v>
      </c>
      <c r="F428" s="48">
        <v>70</v>
      </c>
      <c r="G428" s="48">
        <v>0</v>
      </c>
      <c r="H428" s="44">
        <v>0</v>
      </c>
      <c r="I428" s="44">
        <v>0</v>
      </c>
      <c r="J428" s="44">
        <v>0</v>
      </c>
      <c r="K428" s="48">
        <v>0</v>
      </c>
      <c r="L428" s="49">
        <v>2925</v>
      </c>
      <c r="M428" s="49">
        <v>0</v>
      </c>
      <c r="N428" s="10">
        <v>3150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50">
        <f t="shared" si="22"/>
        <v>243.75</v>
      </c>
      <c r="U428" s="50">
        <f t="shared" si="22"/>
        <v>0</v>
      </c>
      <c r="V428" s="50">
        <f t="shared" si="22"/>
        <v>262.5</v>
      </c>
      <c r="W428" s="50">
        <f t="shared" si="22"/>
        <v>0</v>
      </c>
      <c r="X428" s="50">
        <f t="shared" si="20"/>
        <v>0</v>
      </c>
      <c r="Y428" s="50">
        <f t="shared" si="20"/>
        <v>0</v>
      </c>
      <c r="Z428" s="50">
        <f t="shared" si="20"/>
        <v>0</v>
      </c>
      <c r="AA428" s="50">
        <f t="shared" si="20"/>
        <v>0</v>
      </c>
      <c r="AB428" s="53">
        <f t="shared" si="21"/>
        <v>506.25</v>
      </c>
      <c r="AC428" s="48" t="str">
        <f>VLOOKUP(ПРОДАЖИ!C:C,'ИЗ ОСНОВЫ НОМЕНКЛАТУР'!D:E,2,0)</f>
        <v>Кромочные материалы</v>
      </c>
      <c r="AD428" s="48" t="str">
        <f>VLOOKUP(C:C,'ИЗ ОСНОВЫ НОМЕНКЛАТУР'!D:F,3,0)</f>
        <v>Кромка ПВХ Китай</v>
      </c>
      <c r="AE428" s="48" t="str">
        <f>VLOOKUP(C:C,'ИЗ ОСНОВЫ НОМЕНКЛАТУР'!D:H,5,0)</f>
        <v>C</v>
      </c>
    </row>
    <row r="429" spans="1:31" ht="9.6" customHeight="1" x14ac:dyDescent="0.2">
      <c r="A429" s="45" t="s">
        <v>5</v>
      </c>
      <c r="B429" s="11"/>
      <c r="C429" s="11" t="s">
        <v>431</v>
      </c>
      <c r="D429" s="44">
        <v>0</v>
      </c>
      <c r="E429" s="44">
        <v>0</v>
      </c>
      <c r="F429" s="48">
        <v>34</v>
      </c>
      <c r="G429" s="48">
        <v>0</v>
      </c>
      <c r="H429" s="44">
        <v>5</v>
      </c>
      <c r="I429" s="44">
        <v>0</v>
      </c>
      <c r="J429" s="44">
        <v>0</v>
      </c>
      <c r="K429" s="48">
        <v>0</v>
      </c>
      <c r="L429" s="49">
        <v>0</v>
      </c>
      <c r="M429" s="49">
        <v>0</v>
      </c>
      <c r="N429" s="10">
        <v>2006</v>
      </c>
      <c r="O429" s="10">
        <v>0</v>
      </c>
      <c r="P429" s="10">
        <v>295</v>
      </c>
      <c r="Q429" s="10">
        <v>0</v>
      </c>
      <c r="R429" s="10">
        <v>0</v>
      </c>
      <c r="S429" s="10">
        <v>0</v>
      </c>
      <c r="T429" s="50">
        <f t="shared" si="22"/>
        <v>0</v>
      </c>
      <c r="U429" s="50">
        <f t="shared" si="22"/>
        <v>0</v>
      </c>
      <c r="V429" s="50">
        <f t="shared" si="22"/>
        <v>167.16666666666666</v>
      </c>
      <c r="W429" s="50">
        <f t="shared" si="22"/>
        <v>0</v>
      </c>
      <c r="X429" s="50">
        <f t="shared" si="20"/>
        <v>24.583333333333332</v>
      </c>
      <c r="Y429" s="50">
        <f t="shared" si="20"/>
        <v>0</v>
      </c>
      <c r="Z429" s="50">
        <f t="shared" si="20"/>
        <v>0</v>
      </c>
      <c r="AA429" s="50">
        <f t="shared" ref="AA429:AA492" si="23">S429/12</f>
        <v>0</v>
      </c>
      <c r="AB429" s="53">
        <f t="shared" si="21"/>
        <v>191.75</v>
      </c>
      <c r="AC429" s="48" t="str">
        <f>VLOOKUP(ПРОДАЖИ!C:C,'ИЗ ОСНОВЫ НОМЕНКЛАТУР'!D:E,2,0)</f>
        <v>Кромочные материалы</v>
      </c>
      <c r="AD429" s="48" t="str">
        <f>VLOOKUP(C:C,'ИЗ ОСНОВЫ НОМЕНКЛАТУР'!D:F,3,0)</f>
        <v>Кромка ПВХ Китай</v>
      </c>
      <c r="AE429" s="48" t="str">
        <f>VLOOKUP(C:C,'ИЗ ОСНОВЫ НОМЕНКЛАТУР'!D:H,5,0)</f>
        <v>C</v>
      </c>
    </row>
    <row r="430" spans="1:31" ht="9.6" customHeight="1" x14ac:dyDescent="0.2">
      <c r="A430" s="45" t="s">
        <v>5</v>
      </c>
      <c r="B430" s="46" t="s">
        <v>432</v>
      </c>
      <c r="C430" s="46"/>
      <c r="D430" s="44">
        <v>0</v>
      </c>
      <c r="E430" s="44">
        <v>0</v>
      </c>
      <c r="F430" s="48">
        <v>0</v>
      </c>
      <c r="G430" s="48">
        <v>0</v>
      </c>
      <c r="H430" s="44">
        <v>0</v>
      </c>
      <c r="I430" s="44">
        <v>0</v>
      </c>
      <c r="J430" s="44">
        <v>0</v>
      </c>
      <c r="K430" s="48">
        <v>0</v>
      </c>
      <c r="L430" s="49">
        <v>0</v>
      </c>
      <c r="M430" s="49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50">
        <f t="shared" si="22"/>
        <v>0</v>
      </c>
      <c r="U430" s="50">
        <f t="shared" si="22"/>
        <v>0</v>
      </c>
      <c r="V430" s="50">
        <f t="shared" si="22"/>
        <v>0</v>
      </c>
      <c r="W430" s="50">
        <f t="shared" si="22"/>
        <v>0</v>
      </c>
      <c r="X430" s="50">
        <f t="shared" si="22"/>
        <v>0</v>
      </c>
      <c r="Y430" s="50">
        <f t="shared" si="22"/>
        <v>0</v>
      </c>
      <c r="Z430" s="50">
        <f t="shared" si="22"/>
        <v>0</v>
      </c>
      <c r="AA430" s="50">
        <f t="shared" si="23"/>
        <v>0</v>
      </c>
      <c r="AB430" s="53">
        <f t="shared" si="21"/>
        <v>0</v>
      </c>
      <c r="AC430" s="48" t="e">
        <f>VLOOKUP(ПРОДАЖИ!C:C,'ИЗ ОСНОВЫ НОМЕНКЛАТУР'!D:E,2,0)</f>
        <v>#N/A</v>
      </c>
      <c r="AD430" s="48" t="e">
        <f>VLOOKUP(C:C,'ИЗ ОСНОВЫ НОМЕНКЛАТУР'!D:F,3,0)</f>
        <v>#N/A</v>
      </c>
      <c r="AE430" s="48" t="e">
        <f>VLOOKUP(C:C,'ИЗ ОСНОВЫ НОМЕНКЛАТУР'!D:H,5,0)</f>
        <v>#N/A</v>
      </c>
    </row>
    <row r="431" spans="1:31" ht="9.6" customHeight="1" x14ac:dyDescent="0.2">
      <c r="A431" s="45" t="s">
        <v>5</v>
      </c>
      <c r="B431" s="11"/>
      <c r="C431" s="11" t="s">
        <v>433</v>
      </c>
      <c r="D431" s="44">
        <v>57</v>
      </c>
      <c r="E431" s="44">
        <v>0</v>
      </c>
      <c r="F431" s="48">
        <v>673</v>
      </c>
      <c r="G431" s="48">
        <v>0</v>
      </c>
      <c r="H431" s="44">
        <v>0</v>
      </c>
      <c r="I431" s="44">
        <v>400</v>
      </c>
      <c r="J431" s="44">
        <v>0</v>
      </c>
      <c r="K431" s="48">
        <v>0</v>
      </c>
      <c r="L431" s="49">
        <v>7097.64</v>
      </c>
      <c r="M431" s="49">
        <v>0</v>
      </c>
      <c r="N431" s="10">
        <v>80785.27</v>
      </c>
      <c r="O431" s="10">
        <v>0</v>
      </c>
      <c r="P431" s="10">
        <v>0</v>
      </c>
      <c r="Q431" s="10">
        <v>48504</v>
      </c>
      <c r="R431" s="10">
        <v>0</v>
      </c>
      <c r="S431" s="10">
        <v>0</v>
      </c>
      <c r="T431" s="50">
        <f t="shared" si="22"/>
        <v>591.47</v>
      </c>
      <c r="U431" s="50">
        <f t="shared" si="22"/>
        <v>0</v>
      </c>
      <c r="V431" s="50">
        <f t="shared" si="22"/>
        <v>6732.105833333334</v>
      </c>
      <c r="W431" s="50">
        <f t="shared" si="22"/>
        <v>0</v>
      </c>
      <c r="X431" s="50">
        <f t="shared" si="22"/>
        <v>0</v>
      </c>
      <c r="Y431" s="50">
        <f t="shared" si="22"/>
        <v>4042</v>
      </c>
      <c r="Z431" s="50">
        <f t="shared" si="22"/>
        <v>0</v>
      </c>
      <c r="AA431" s="50">
        <f t="shared" si="23"/>
        <v>0</v>
      </c>
      <c r="AB431" s="53">
        <f t="shared" si="21"/>
        <v>11365.575833333334</v>
      </c>
      <c r="AC431" s="48" t="str">
        <f>VLOOKUP(ПРОДАЖИ!C:C,'ИЗ ОСНОВЫ НОМЕНКЛАТУР'!D:E,2,0)</f>
        <v>Кромочные материалы</v>
      </c>
      <c r="AD431" s="48" t="str">
        <f>VLOOKUP(C:C,'ИЗ ОСНОВЫ НОМЕНКЛАТУР'!D:F,3,0)</f>
        <v>Кромка ПВХ Китай</v>
      </c>
      <c r="AE431" s="48" t="str">
        <f>VLOOKUP(C:C,'ИЗ ОСНОВЫ НОМЕНКЛАТУР'!D:H,5,0)</f>
        <v>B</v>
      </c>
    </row>
    <row r="432" spans="1:31" ht="9.6" customHeight="1" x14ac:dyDescent="0.2">
      <c r="A432" s="45" t="s">
        <v>5</v>
      </c>
      <c r="B432" s="11"/>
      <c r="C432" s="11" t="s">
        <v>434</v>
      </c>
      <c r="D432" s="44">
        <v>796</v>
      </c>
      <c r="E432" s="44">
        <v>101</v>
      </c>
      <c r="F432" s="48">
        <v>824</v>
      </c>
      <c r="G432" s="48">
        <v>0</v>
      </c>
      <c r="H432" s="44">
        <v>0</v>
      </c>
      <c r="I432" s="44">
        <v>297</v>
      </c>
      <c r="J432" s="44">
        <v>0</v>
      </c>
      <c r="K432" s="48">
        <v>37</v>
      </c>
      <c r="L432" s="49">
        <v>71552.490000000005</v>
      </c>
      <c r="M432" s="49">
        <v>10882.78</v>
      </c>
      <c r="N432" s="10">
        <v>74535.28</v>
      </c>
      <c r="O432" s="10">
        <v>0</v>
      </c>
      <c r="P432" s="10">
        <v>0</v>
      </c>
      <c r="Q432" s="10">
        <v>30460.32</v>
      </c>
      <c r="R432" s="10">
        <v>0</v>
      </c>
      <c r="S432" s="10">
        <v>3794.72</v>
      </c>
      <c r="T432" s="50">
        <f t="shared" si="22"/>
        <v>5962.7075000000004</v>
      </c>
      <c r="U432" s="50">
        <f t="shared" si="22"/>
        <v>906.89833333333343</v>
      </c>
      <c r="V432" s="50">
        <f t="shared" si="22"/>
        <v>6211.2733333333335</v>
      </c>
      <c r="W432" s="50">
        <f t="shared" si="22"/>
        <v>0</v>
      </c>
      <c r="X432" s="50">
        <f t="shared" si="22"/>
        <v>0</v>
      </c>
      <c r="Y432" s="50">
        <f t="shared" si="22"/>
        <v>2538.36</v>
      </c>
      <c r="Z432" s="50">
        <f t="shared" si="22"/>
        <v>0</v>
      </c>
      <c r="AA432" s="50">
        <f t="shared" si="23"/>
        <v>316.22666666666663</v>
      </c>
      <c r="AB432" s="53">
        <f t="shared" si="21"/>
        <v>15935.465833333335</v>
      </c>
      <c r="AC432" s="48" t="str">
        <f>VLOOKUP(ПРОДАЖИ!C:C,'ИЗ ОСНОВЫ НОМЕНКЛАТУР'!D:E,2,0)</f>
        <v>Кромочные материалы</v>
      </c>
      <c r="AD432" s="48" t="str">
        <f>VLOOKUP(C:C,'ИЗ ОСНОВЫ НОМЕНКЛАТУР'!D:F,3,0)</f>
        <v>Кромка ПВХ Китай</v>
      </c>
      <c r="AE432" s="48" t="str">
        <f>VLOOKUP(C:C,'ИЗ ОСНОВЫ НОМЕНКЛАТУР'!D:H,5,0)</f>
        <v>C</v>
      </c>
    </row>
    <row r="433" spans="1:31" ht="9.6" customHeight="1" x14ac:dyDescent="0.2">
      <c r="A433" s="45" t="s">
        <v>5</v>
      </c>
      <c r="B433" s="11"/>
      <c r="C433" s="11" t="s">
        <v>435</v>
      </c>
      <c r="D433" s="44">
        <v>400</v>
      </c>
      <c r="E433" s="44">
        <v>0</v>
      </c>
      <c r="F433" s="48">
        <v>484</v>
      </c>
      <c r="G433" s="48">
        <v>23</v>
      </c>
      <c r="H433" s="44">
        <v>0</v>
      </c>
      <c r="I433" s="44">
        <v>0</v>
      </c>
      <c r="J433" s="44">
        <v>0</v>
      </c>
      <c r="K433" s="48">
        <v>0</v>
      </c>
      <c r="L433" s="49">
        <v>38760</v>
      </c>
      <c r="M433" s="49">
        <v>0</v>
      </c>
      <c r="N433" s="10">
        <v>48075.97</v>
      </c>
      <c r="O433" s="10">
        <v>2332.44</v>
      </c>
      <c r="P433" s="10">
        <v>0</v>
      </c>
      <c r="Q433" s="10">
        <v>0</v>
      </c>
      <c r="R433" s="10">
        <v>0</v>
      </c>
      <c r="S433" s="10">
        <v>0</v>
      </c>
      <c r="T433" s="50">
        <f t="shared" si="22"/>
        <v>3230</v>
      </c>
      <c r="U433" s="50">
        <f t="shared" si="22"/>
        <v>0</v>
      </c>
      <c r="V433" s="50">
        <f t="shared" si="22"/>
        <v>4006.3308333333334</v>
      </c>
      <c r="W433" s="50">
        <f t="shared" si="22"/>
        <v>194.37</v>
      </c>
      <c r="X433" s="50">
        <f t="shared" si="22"/>
        <v>0</v>
      </c>
      <c r="Y433" s="50">
        <f t="shared" si="22"/>
        <v>0</v>
      </c>
      <c r="Z433" s="50">
        <f t="shared" si="22"/>
        <v>0</v>
      </c>
      <c r="AA433" s="50">
        <f t="shared" si="23"/>
        <v>0</v>
      </c>
      <c r="AB433" s="53">
        <f t="shared" si="21"/>
        <v>7430.7008333333333</v>
      </c>
      <c r="AC433" s="48" t="str">
        <f>VLOOKUP(ПРОДАЖИ!C:C,'ИЗ ОСНОВЫ НОМЕНКЛАТУР'!D:E,2,0)</f>
        <v>Кромочные материалы</v>
      </c>
      <c r="AD433" s="48" t="str">
        <f>VLOOKUP(C:C,'ИЗ ОСНОВЫ НОМЕНКЛАТУР'!D:F,3,0)</f>
        <v>Кромка ПВХ Китай</v>
      </c>
      <c r="AE433" s="48" t="str">
        <f>VLOOKUP(C:C,'ИЗ ОСНОВЫ НОМЕНКЛАТУР'!D:H,5,0)</f>
        <v>C</v>
      </c>
    </row>
    <row r="434" spans="1:31" ht="9.6" customHeight="1" x14ac:dyDescent="0.2">
      <c r="A434" s="45" t="s">
        <v>5</v>
      </c>
      <c r="B434" s="11"/>
      <c r="C434" s="11" t="s">
        <v>436</v>
      </c>
      <c r="D434" s="44">
        <v>27</v>
      </c>
      <c r="E434" s="44">
        <v>0</v>
      </c>
      <c r="F434" s="48">
        <v>122</v>
      </c>
      <c r="G434" s="48">
        <v>0</v>
      </c>
      <c r="H434" s="44">
        <v>0</v>
      </c>
      <c r="I434" s="44">
        <v>490</v>
      </c>
      <c r="J434" s="44">
        <v>0</v>
      </c>
      <c r="K434" s="48">
        <v>0</v>
      </c>
      <c r="L434" s="49">
        <v>3093.44</v>
      </c>
      <c r="M434" s="49">
        <v>0</v>
      </c>
      <c r="N434" s="10">
        <v>12905.63</v>
      </c>
      <c r="O434" s="10">
        <v>0</v>
      </c>
      <c r="P434" s="10">
        <v>0</v>
      </c>
      <c r="Q434" s="10">
        <v>50566.2</v>
      </c>
      <c r="R434" s="10">
        <v>0</v>
      </c>
      <c r="S434" s="10">
        <v>0</v>
      </c>
      <c r="T434" s="50">
        <f t="shared" si="22"/>
        <v>257.78666666666669</v>
      </c>
      <c r="U434" s="50">
        <f t="shared" si="22"/>
        <v>0</v>
      </c>
      <c r="V434" s="50">
        <f t="shared" si="22"/>
        <v>1075.4691666666665</v>
      </c>
      <c r="W434" s="50">
        <f t="shared" si="22"/>
        <v>0</v>
      </c>
      <c r="X434" s="50">
        <f t="shared" si="22"/>
        <v>0</v>
      </c>
      <c r="Y434" s="50">
        <f t="shared" si="22"/>
        <v>4213.8499999999995</v>
      </c>
      <c r="Z434" s="50">
        <f t="shared" si="22"/>
        <v>0</v>
      </c>
      <c r="AA434" s="50">
        <f t="shared" si="23"/>
        <v>0</v>
      </c>
      <c r="AB434" s="53">
        <f t="shared" si="21"/>
        <v>5547.1058333333331</v>
      </c>
      <c r="AC434" s="48" t="str">
        <f>VLOOKUP(ПРОДАЖИ!C:C,'ИЗ ОСНОВЫ НОМЕНКЛАТУР'!D:E,2,0)</f>
        <v>Кромочные материалы</v>
      </c>
      <c r="AD434" s="48" t="str">
        <f>VLOOKUP(C:C,'ИЗ ОСНОВЫ НОМЕНКЛАТУР'!D:F,3,0)</f>
        <v>Кромка ПВХ Китай</v>
      </c>
      <c r="AE434" s="48" t="str">
        <f>VLOOKUP(C:C,'ИЗ ОСНОВЫ НОМЕНКЛАТУР'!D:H,5,0)</f>
        <v>C</v>
      </c>
    </row>
    <row r="435" spans="1:31" ht="9.6" customHeight="1" x14ac:dyDescent="0.2">
      <c r="A435" s="45" t="s">
        <v>5</v>
      </c>
      <c r="B435" s="11"/>
      <c r="C435" s="11" t="s">
        <v>437</v>
      </c>
      <c r="D435" s="44">
        <v>0</v>
      </c>
      <c r="E435" s="44">
        <v>0</v>
      </c>
      <c r="F435" s="48">
        <v>70</v>
      </c>
      <c r="G435" s="48">
        <v>0</v>
      </c>
      <c r="H435" s="44">
        <v>0</v>
      </c>
      <c r="I435" s="44">
        <v>0</v>
      </c>
      <c r="J435" s="44">
        <v>0</v>
      </c>
      <c r="K435" s="48">
        <v>299</v>
      </c>
      <c r="L435" s="49">
        <v>0</v>
      </c>
      <c r="M435" s="49">
        <v>0</v>
      </c>
      <c r="N435" s="10">
        <v>8391.98</v>
      </c>
      <c r="O435" s="10">
        <v>0</v>
      </c>
      <c r="P435" s="10">
        <v>0</v>
      </c>
      <c r="Q435" s="10">
        <v>0</v>
      </c>
      <c r="R435" s="10">
        <v>0</v>
      </c>
      <c r="S435" s="10">
        <v>35859.360000000001</v>
      </c>
      <c r="T435" s="50">
        <f t="shared" si="22"/>
        <v>0</v>
      </c>
      <c r="U435" s="50">
        <f t="shared" si="22"/>
        <v>0</v>
      </c>
      <c r="V435" s="50">
        <f t="shared" si="22"/>
        <v>699.33166666666659</v>
      </c>
      <c r="W435" s="50">
        <f t="shared" si="22"/>
        <v>0</v>
      </c>
      <c r="X435" s="50">
        <f t="shared" si="22"/>
        <v>0</v>
      </c>
      <c r="Y435" s="50">
        <f t="shared" si="22"/>
        <v>0</v>
      </c>
      <c r="Z435" s="50">
        <f t="shared" si="22"/>
        <v>0</v>
      </c>
      <c r="AA435" s="50">
        <f t="shared" si="23"/>
        <v>2988.28</v>
      </c>
      <c r="AB435" s="53">
        <f t="shared" si="21"/>
        <v>3687.6116666666667</v>
      </c>
      <c r="AC435" s="48" t="str">
        <f>VLOOKUP(ПРОДАЖИ!C:C,'ИЗ ОСНОВЫ НОМЕНКЛАТУР'!D:E,2,0)</f>
        <v>Кромочные материалы</v>
      </c>
      <c r="AD435" s="48" t="str">
        <f>VLOOKUP(C:C,'ИЗ ОСНОВЫ НОМЕНКЛАТУР'!D:F,3,0)</f>
        <v>Кромка ПВХ Китай</v>
      </c>
      <c r="AE435" s="48" t="str">
        <f>VLOOKUP(C:C,'ИЗ ОСНОВЫ НОМЕНКЛАТУР'!D:H,5,0)</f>
        <v>C</v>
      </c>
    </row>
    <row r="436" spans="1:31" ht="9.6" customHeight="1" x14ac:dyDescent="0.2">
      <c r="A436" s="45" t="s">
        <v>5</v>
      </c>
      <c r="B436" s="11"/>
      <c r="C436" s="11" t="s">
        <v>438</v>
      </c>
      <c r="D436" s="44">
        <v>18</v>
      </c>
      <c r="E436" s="44">
        <v>0</v>
      </c>
      <c r="F436" s="48">
        <v>10</v>
      </c>
      <c r="G436" s="48">
        <v>0</v>
      </c>
      <c r="H436" s="44">
        <v>0</v>
      </c>
      <c r="I436" s="44">
        <v>300</v>
      </c>
      <c r="J436" s="44">
        <v>0</v>
      </c>
      <c r="K436" s="48">
        <v>0</v>
      </c>
      <c r="L436" s="49">
        <v>2373.12</v>
      </c>
      <c r="M436" s="49">
        <v>0</v>
      </c>
      <c r="N436" s="10">
        <v>1318.4</v>
      </c>
      <c r="O436" s="10">
        <v>0</v>
      </c>
      <c r="P436" s="10">
        <v>0</v>
      </c>
      <c r="Q436" s="10">
        <v>46151.85</v>
      </c>
      <c r="R436" s="10">
        <v>0</v>
      </c>
      <c r="S436" s="10">
        <v>0</v>
      </c>
      <c r="T436" s="50">
        <f t="shared" si="22"/>
        <v>197.76</v>
      </c>
      <c r="U436" s="50">
        <f t="shared" si="22"/>
        <v>0</v>
      </c>
      <c r="V436" s="50">
        <f t="shared" si="22"/>
        <v>109.86666666666667</v>
      </c>
      <c r="W436" s="50">
        <f t="shared" si="22"/>
        <v>0</v>
      </c>
      <c r="X436" s="50">
        <f t="shared" si="22"/>
        <v>0</v>
      </c>
      <c r="Y436" s="50">
        <f t="shared" si="22"/>
        <v>3845.9874999999997</v>
      </c>
      <c r="Z436" s="50">
        <f t="shared" si="22"/>
        <v>0</v>
      </c>
      <c r="AA436" s="50">
        <f t="shared" si="23"/>
        <v>0</v>
      </c>
      <c r="AB436" s="53">
        <f t="shared" si="21"/>
        <v>4153.6141666666663</v>
      </c>
      <c r="AC436" s="48" t="str">
        <f>VLOOKUP(ПРОДАЖИ!C:C,'ИЗ ОСНОВЫ НОМЕНКЛАТУР'!D:E,2,0)</f>
        <v>Кромочные материалы</v>
      </c>
      <c r="AD436" s="48" t="str">
        <f>VLOOKUP(C:C,'ИЗ ОСНОВЫ НОМЕНКЛАТУР'!D:F,3,0)</f>
        <v>Кромка ПВХ Китай</v>
      </c>
      <c r="AE436" s="48" t="str">
        <f>VLOOKUP(C:C,'ИЗ ОСНОВЫ НОМЕНКЛАТУР'!D:H,5,0)</f>
        <v>C</v>
      </c>
    </row>
    <row r="437" spans="1:31" ht="9.6" customHeight="1" x14ac:dyDescent="0.2">
      <c r="A437" s="45" t="s">
        <v>5</v>
      </c>
      <c r="B437" s="11"/>
      <c r="C437" s="11" t="s">
        <v>439</v>
      </c>
      <c r="D437" s="44">
        <v>24</v>
      </c>
      <c r="E437" s="44">
        <v>0</v>
      </c>
      <c r="F437" s="48">
        <v>132</v>
      </c>
      <c r="G437" s="48">
        <v>0</v>
      </c>
      <c r="H437" s="44">
        <v>0</v>
      </c>
      <c r="I437" s="44">
        <v>0</v>
      </c>
      <c r="J437" s="44">
        <v>0</v>
      </c>
      <c r="K437" s="48">
        <v>0</v>
      </c>
      <c r="L437" s="49">
        <v>1800</v>
      </c>
      <c r="M437" s="49">
        <v>0</v>
      </c>
      <c r="N437" s="10">
        <v>9841.91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50">
        <f t="shared" si="22"/>
        <v>150</v>
      </c>
      <c r="U437" s="50">
        <f t="shared" si="22"/>
        <v>0</v>
      </c>
      <c r="V437" s="50">
        <f t="shared" si="22"/>
        <v>820.15916666666669</v>
      </c>
      <c r="W437" s="50">
        <f t="shared" si="22"/>
        <v>0</v>
      </c>
      <c r="X437" s="50">
        <f t="shared" si="22"/>
        <v>0</v>
      </c>
      <c r="Y437" s="50">
        <f t="shared" si="22"/>
        <v>0</v>
      </c>
      <c r="Z437" s="50">
        <f t="shared" si="22"/>
        <v>0</v>
      </c>
      <c r="AA437" s="50">
        <f t="shared" si="23"/>
        <v>0</v>
      </c>
      <c r="AB437" s="53">
        <f t="shared" si="21"/>
        <v>970.15916666666669</v>
      </c>
      <c r="AC437" s="48" t="str">
        <f>VLOOKUP(ПРОДАЖИ!C:C,'ИЗ ОСНОВЫ НОМЕНКЛАТУР'!D:E,2,0)</f>
        <v>Кромочные материалы</v>
      </c>
      <c r="AD437" s="48" t="str">
        <f>VLOOKUP(C:C,'ИЗ ОСНОВЫ НОМЕНКЛАТУР'!D:F,3,0)</f>
        <v>Кромка ПВХ Китай</v>
      </c>
      <c r="AE437" s="48" t="str">
        <f>VLOOKUP(C:C,'ИЗ ОСНОВЫ НОМЕНКЛАТУР'!D:H,5,0)</f>
        <v>C</v>
      </c>
    </row>
    <row r="438" spans="1:31" ht="9.6" customHeight="1" x14ac:dyDescent="0.2">
      <c r="A438" s="45" t="s">
        <v>5</v>
      </c>
      <c r="B438" s="11"/>
      <c r="C438" s="11" t="s">
        <v>440</v>
      </c>
      <c r="D438" s="44">
        <v>0</v>
      </c>
      <c r="E438" s="44">
        <v>0</v>
      </c>
      <c r="F438" s="48">
        <v>49</v>
      </c>
      <c r="G438" s="48">
        <v>0</v>
      </c>
      <c r="H438" s="44">
        <v>0</v>
      </c>
      <c r="I438" s="44">
        <v>0</v>
      </c>
      <c r="J438" s="44">
        <v>0</v>
      </c>
      <c r="K438" s="48">
        <v>0</v>
      </c>
      <c r="L438" s="49">
        <v>0</v>
      </c>
      <c r="M438" s="49">
        <v>0</v>
      </c>
      <c r="N438" s="10">
        <v>3640.7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50">
        <f t="shared" si="22"/>
        <v>0</v>
      </c>
      <c r="U438" s="50">
        <f t="shared" si="22"/>
        <v>0</v>
      </c>
      <c r="V438" s="50">
        <f t="shared" si="22"/>
        <v>303.39166666666665</v>
      </c>
      <c r="W438" s="50">
        <f t="shared" si="22"/>
        <v>0</v>
      </c>
      <c r="X438" s="50">
        <f t="shared" si="22"/>
        <v>0</v>
      </c>
      <c r="Y438" s="50">
        <f t="shared" si="22"/>
        <v>0</v>
      </c>
      <c r="Z438" s="50">
        <f t="shared" si="22"/>
        <v>0</v>
      </c>
      <c r="AA438" s="50">
        <f t="shared" si="23"/>
        <v>0</v>
      </c>
      <c r="AB438" s="53">
        <f t="shared" si="21"/>
        <v>303.39166666666665</v>
      </c>
      <c r="AC438" s="48" t="str">
        <f>VLOOKUP(ПРОДАЖИ!C:C,'ИЗ ОСНОВЫ НОМЕНКЛАТУР'!D:E,2,0)</f>
        <v>Кромочные материалы</v>
      </c>
      <c r="AD438" s="48" t="str">
        <f>VLOOKUP(C:C,'ИЗ ОСНОВЫ НОМЕНКЛАТУР'!D:F,3,0)</f>
        <v>Кромка ПВХ Китай</v>
      </c>
      <c r="AE438" s="48" t="str">
        <f>VLOOKUP(C:C,'ИЗ ОСНОВЫ НОМЕНКЛАТУР'!D:H,5,0)</f>
        <v>C</v>
      </c>
    </row>
    <row r="439" spans="1:31" ht="9.6" customHeight="1" x14ac:dyDescent="0.2">
      <c r="A439" s="45" t="s">
        <v>5</v>
      </c>
      <c r="B439" s="11"/>
      <c r="C439" s="11" t="s">
        <v>441</v>
      </c>
      <c r="D439" s="44">
        <v>0</v>
      </c>
      <c r="E439" s="44">
        <v>0</v>
      </c>
      <c r="F439" s="48">
        <v>0</v>
      </c>
      <c r="G439" s="48">
        <v>12</v>
      </c>
      <c r="H439" s="44">
        <v>0</v>
      </c>
      <c r="I439" s="44">
        <v>0</v>
      </c>
      <c r="J439" s="44">
        <v>0</v>
      </c>
      <c r="K439" s="48">
        <v>0</v>
      </c>
      <c r="L439" s="49">
        <v>0</v>
      </c>
      <c r="M439" s="49">
        <v>0</v>
      </c>
      <c r="N439" s="10">
        <v>0</v>
      </c>
      <c r="O439" s="10">
        <v>1229.1600000000001</v>
      </c>
      <c r="P439" s="10">
        <v>0</v>
      </c>
      <c r="Q439" s="10">
        <v>0</v>
      </c>
      <c r="R439" s="10">
        <v>0</v>
      </c>
      <c r="S439" s="10">
        <v>0</v>
      </c>
      <c r="T439" s="50">
        <f t="shared" si="22"/>
        <v>0</v>
      </c>
      <c r="U439" s="50">
        <f t="shared" si="22"/>
        <v>0</v>
      </c>
      <c r="V439" s="50">
        <f t="shared" si="22"/>
        <v>0</v>
      </c>
      <c r="W439" s="50">
        <f t="shared" si="22"/>
        <v>102.43</v>
      </c>
      <c r="X439" s="50">
        <f t="shared" si="22"/>
        <v>0</v>
      </c>
      <c r="Y439" s="50">
        <f t="shared" si="22"/>
        <v>0</v>
      </c>
      <c r="Z439" s="50">
        <f t="shared" si="22"/>
        <v>0</v>
      </c>
      <c r="AA439" s="50">
        <f t="shared" si="23"/>
        <v>0</v>
      </c>
      <c r="AB439" s="53">
        <f t="shared" si="21"/>
        <v>102.43</v>
      </c>
      <c r="AC439" s="48" t="str">
        <f>VLOOKUP(ПРОДАЖИ!C:C,'ИЗ ОСНОВЫ НОМЕНКЛАТУР'!D:E,2,0)</f>
        <v>Кромочные материалы</v>
      </c>
      <c r="AD439" s="48" t="str">
        <f>VLOOKUP(C:C,'ИЗ ОСНОВЫ НОМЕНКЛАТУР'!D:F,3,0)</f>
        <v>Кромка ПВХ Китай</v>
      </c>
      <c r="AE439" s="48" t="str">
        <f>VLOOKUP(C:C,'ИЗ ОСНОВЫ НОМЕНКЛАТУР'!D:H,5,0)</f>
        <v>C</v>
      </c>
    </row>
    <row r="440" spans="1:31" ht="9.6" customHeight="1" x14ac:dyDescent="0.2">
      <c r="A440" s="45" t="s">
        <v>5</v>
      </c>
      <c r="B440" s="46" t="s">
        <v>442</v>
      </c>
      <c r="C440" s="46"/>
      <c r="D440" s="44">
        <v>0</v>
      </c>
      <c r="E440" s="44">
        <v>0</v>
      </c>
      <c r="F440" s="48">
        <v>0</v>
      </c>
      <c r="G440" s="48">
        <v>0</v>
      </c>
      <c r="H440" s="44">
        <v>0</v>
      </c>
      <c r="I440" s="44">
        <v>0</v>
      </c>
      <c r="J440" s="44">
        <v>0</v>
      </c>
      <c r="K440" s="48">
        <v>0</v>
      </c>
      <c r="L440" s="49">
        <v>0</v>
      </c>
      <c r="M440" s="49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50">
        <f t="shared" si="22"/>
        <v>0</v>
      </c>
      <c r="U440" s="50">
        <f t="shared" si="22"/>
        <v>0</v>
      </c>
      <c r="V440" s="50">
        <f t="shared" si="22"/>
        <v>0</v>
      </c>
      <c r="W440" s="50">
        <f t="shared" si="22"/>
        <v>0</v>
      </c>
      <c r="X440" s="50">
        <f t="shared" si="22"/>
        <v>0</v>
      </c>
      <c r="Y440" s="50">
        <f t="shared" si="22"/>
        <v>0</v>
      </c>
      <c r="Z440" s="50">
        <f t="shared" si="22"/>
        <v>0</v>
      </c>
      <c r="AA440" s="50">
        <f t="shared" si="23"/>
        <v>0</v>
      </c>
      <c r="AB440" s="53">
        <f t="shared" si="21"/>
        <v>0</v>
      </c>
      <c r="AC440" s="48" t="e">
        <f>VLOOKUP(ПРОДАЖИ!C:C,'ИЗ ОСНОВЫ НОМЕНКЛАТУР'!D:E,2,0)</f>
        <v>#N/A</v>
      </c>
      <c r="AD440" s="48" t="e">
        <f>VLOOKUP(C:C,'ИЗ ОСНОВЫ НОМЕНКЛАТУР'!D:F,3,0)</f>
        <v>#N/A</v>
      </c>
      <c r="AE440" s="48" t="e">
        <f>VLOOKUP(C:C,'ИЗ ОСНОВЫ НОМЕНКЛАТУР'!D:H,5,0)</f>
        <v>#N/A</v>
      </c>
    </row>
    <row r="441" spans="1:31" ht="9.6" customHeight="1" x14ac:dyDescent="0.2">
      <c r="A441" s="45" t="s">
        <v>5</v>
      </c>
      <c r="B441" s="11"/>
      <c r="C441" s="11" t="s">
        <v>443</v>
      </c>
      <c r="D441" s="44">
        <v>28</v>
      </c>
      <c r="E441" s="44">
        <v>0</v>
      </c>
      <c r="F441" s="48">
        <v>39</v>
      </c>
      <c r="G441" s="48">
        <v>0</v>
      </c>
      <c r="H441" s="44">
        <v>0</v>
      </c>
      <c r="I441" s="44">
        <v>0</v>
      </c>
      <c r="J441" s="44">
        <v>0</v>
      </c>
      <c r="K441" s="48">
        <v>0</v>
      </c>
      <c r="L441" s="49">
        <v>4780.75</v>
      </c>
      <c r="M441" s="49">
        <v>0</v>
      </c>
      <c r="N441" s="10">
        <v>6665.42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50">
        <f t="shared" si="22"/>
        <v>398.39583333333331</v>
      </c>
      <c r="U441" s="50">
        <f t="shared" si="22"/>
        <v>0</v>
      </c>
      <c r="V441" s="50">
        <f t="shared" si="22"/>
        <v>555.45166666666671</v>
      </c>
      <c r="W441" s="50">
        <f t="shared" si="22"/>
        <v>0</v>
      </c>
      <c r="X441" s="50">
        <f t="shared" si="22"/>
        <v>0</v>
      </c>
      <c r="Y441" s="50">
        <f t="shared" si="22"/>
        <v>0</v>
      </c>
      <c r="Z441" s="50">
        <f t="shared" si="22"/>
        <v>0</v>
      </c>
      <c r="AA441" s="50">
        <f t="shared" si="23"/>
        <v>0</v>
      </c>
      <c r="AB441" s="53">
        <f t="shared" si="21"/>
        <v>953.84750000000008</v>
      </c>
      <c r="AC441" s="48" t="str">
        <f>VLOOKUP(ПРОДАЖИ!C:C,'ИЗ ОСНОВЫ НОМЕНКЛАТУР'!D:E,2,0)</f>
        <v>Кромочные материалы</v>
      </c>
      <c r="AD441" s="48" t="str">
        <f>VLOOKUP(C:C,'ИЗ ОСНОВЫ НОМЕНКЛАТУР'!D:F,3,0)</f>
        <v>Кромка ПВХ Китай</v>
      </c>
      <c r="AE441" s="48" t="str">
        <f>VLOOKUP(C:C,'ИЗ ОСНОВЫ НОМЕНКЛАТУР'!D:H,5,0)</f>
        <v>C</v>
      </c>
    </row>
    <row r="442" spans="1:31" ht="9.6" customHeight="1" x14ac:dyDescent="0.2">
      <c r="A442" s="45" t="s">
        <v>5</v>
      </c>
      <c r="B442" s="11"/>
      <c r="C442" s="11" t="s">
        <v>444</v>
      </c>
      <c r="D442" s="44">
        <v>0</v>
      </c>
      <c r="E442" s="44">
        <v>0</v>
      </c>
      <c r="F442" s="48">
        <v>14</v>
      </c>
      <c r="G442" s="48">
        <v>0</v>
      </c>
      <c r="H442" s="44">
        <v>0</v>
      </c>
      <c r="I442" s="44">
        <v>0</v>
      </c>
      <c r="J442" s="44">
        <v>0</v>
      </c>
      <c r="K442" s="48">
        <v>0</v>
      </c>
      <c r="L442" s="49">
        <v>0</v>
      </c>
      <c r="M442" s="49">
        <v>0</v>
      </c>
      <c r="N442" s="10">
        <v>2715.63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50">
        <f t="shared" si="22"/>
        <v>0</v>
      </c>
      <c r="U442" s="50">
        <f t="shared" si="22"/>
        <v>0</v>
      </c>
      <c r="V442" s="50">
        <f t="shared" si="22"/>
        <v>226.30250000000001</v>
      </c>
      <c r="W442" s="50">
        <f t="shared" si="22"/>
        <v>0</v>
      </c>
      <c r="X442" s="50">
        <f t="shared" si="22"/>
        <v>0</v>
      </c>
      <c r="Y442" s="50">
        <f t="shared" si="22"/>
        <v>0</v>
      </c>
      <c r="Z442" s="50">
        <f t="shared" si="22"/>
        <v>0</v>
      </c>
      <c r="AA442" s="50">
        <f t="shared" si="23"/>
        <v>0</v>
      </c>
      <c r="AB442" s="53">
        <f t="shared" si="21"/>
        <v>226.30250000000001</v>
      </c>
      <c r="AC442" s="48" t="str">
        <f>VLOOKUP(ПРОДАЖИ!C:C,'ИЗ ОСНОВЫ НОМЕНКЛАТУР'!D:E,2,0)</f>
        <v>Кромочные материалы</v>
      </c>
      <c r="AD442" s="48" t="str">
        <f>VLOOKUP(C:C,'ИЗ ОСНОВЫ НОМЕНКЛАТУР'!D:F,3,0)</f>
        <v>Кромка ПВХ Китай</v>
      </c>
      <c r="AE442" s="48" t="str">
        <f>VLOOKUP(C:C,'ИЗ ОСНОВЫ НОМЕНКЛАТУР'!D:H,5,0)</f>
        <v>C</v>
      </c>
    </row>
    <row r="443" spans="1:31" ht="9.6" customHeight="1" x14ac:dyDescent="0.2">
      <c r="A443" s="45" t="s">
        <v>5</v>
      </c>
      <c r="B443" s="11"/>
      <c r="C443" s="11" t="s">
        <v>445</v>
      </c>
      <c r="D443" s="44">
        <v>295</v>
      </c>
      <c r="E443" s="44">
        <v>0</v>
      </c>
      <c r="F443" s="48">
        <v>0</v>
      </c>
      <c r="G443" s="48">
        <v>13</v>
      </c>
      <c r="H443" s="44">
        <v>0</v>
      </c>
      <c r="I443" s="44">
        <v>0</v>
      </c>
      <c r="J443" s="44">
        <v>0</v>
      </c>
      <c r="K443" s="48">
        <v>0</v>
      </c>
      <c r="L443" s="49">
        <v>44916.7</v>
      </c>
      <c r="M443" s="49">
        <v>0</v>
      </c>
      <c r="N443" s="10">
        <v>0</v>
      </c>
      <c r="O443" s="10">
        <v>1547.47</v>
      </c>
      <c r="P443" s="10">
        <v>0</v>
      </c>
      <c r="Q443" s="10">
        <v>0</v>
      </c>
      <c r="R443" s="10">
        <v>0</v>
      </c>
      <c r="S443" s="10">
        <v>0</v>
      </c>
      <c r="T443" s="50">
        <f t="shared" si="22"/>
        <v>3743.0583333333329</v>
      </c>
      <c r="U443" s="50">
        <f t="shared" si="22"/>
        <v>0</v>
      </c>
      <c r="V443" s="50">
        <f t="shared" si="22"/>
        <v>0</v>
      </c>
      <c r="W443" s="50">
        <f t="shared" si="22"/>
        <v>128.95583333333335</v>
      </c>
      <c r="X443" s="50">
        <f t="shared" si="22"/>
        <v>0</v>
      </c>
      <c r="Y443" s="50">
        <f t="shared" si="22"/>
        <v>0</v>
      </c>
      <c r="Z443" s="50">
        <f t="shared" si="22"/>
        <v>0</v>
      </c>
      <c r="AA443" s="50">
        <f t="shared" si="23"/>
        <v>0</v>
      </c>
      <c r="AB443" s="53">
        <f t="shared" si="21"/>
        <v>3872.0141666666664</v>
      </c>
      <c r="AC443" s="48" t="str">
        <f>VLOOKUP(ПРОДАЖИ!C:C,'ИЗ ОСНОВЫ НОМЕНКЛАТУР'!D:E,2,0)</f>
        <v>Кромочные материалы</v>
      </c>
      <c r="AD443" s="48" t="str">
        <f>VLOOKUP(C:C,'ИЗ ОСНОВЫ НОМЕНКЛАТУР'!D:F,3,0)</f>
        <v>Кромка ПВХ Китай</v>
      </c>
      <c r="AE443" s="48" t="str">
        <f>VLOOKUP(C:C,'ИЗ ОСНОВЫ НОМЕНКЛАТУР'!D:H,5,0)</f>
        <v>C</v>
      </c>
    </row>
    <row r="444" spans="1:31" ht="9.6" customHeight="1" x14ac:dyDescent="0.2">
      <c r="A444" s="45" t="s">
        <v>5</v>
      </c>
      <c r="B444" s="46" t="s">
        <v>446</v>
      </c>
      <c r="C444" s="46"/>
      <c r="D444" s="44">
        <v>0</v>
      </c>
      <c r="E444" s="44">
        <v>0</v>
      </c>
      <c r="F444" s="48">
        <v>0</v>
      </c>
      <c r="G444" s="48">
        <v>0</v>
      </c>
      <c r="H444" s="44">
        <v>0</v>
      </c>
      <c r="I444" s="44">
        <v>0</v>
      </c>
      <c r="J444" s="44">
        <v>0</v>
      </c>
      <c r="K444" s="48">
        <v>0</v>
      </c>
      <c r="L444" s="49">
        <v>0</v>
      </c>
      <c r="M444" s="49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50">
        <f t="shared" si="22"/>
        <v>0</v>
      </c>
      <c r="U444" s="50">
        <f t="shared" si="22"/>
        <v>0</v>
      </c>
      <c r="V444" s="50">
        <f t="shared" si="22"/>
        <v>0</v>
      </c>
      <c r="W444" s="50">
        <f t="shared" si="22"/>
        <v>0</v>
      </c>
      <c r="X444" s="50">
        <f t="shared" si="22"/>
        <v>0</v>
      </c>
      <c r="Y444" s="50">
        <f t="shared" si="22"/>
        <v>0</v>
      </c>
      <c r="Z444" s="50">
        <f t="shared" si="22"/>
        <v>0</v>
      </c>
      <c r="AA444" s="50">
        <f t="shared" si="23"/>
        <v>0</v>
      </c>
      <c r="AB444" s="53">
        <f t="shared" si="21"/>
        <v>0</v>
      </c>
      <c r="AC444" s="48" t="e">
        <f>VLOOKUP(ПРОДАЖИ!C:C,'ИЗ ОСНОВЫ НОМЕНКЛАТУР'!D:E,2,0)</f>
        <v>#N/A</v>
      </c>
      <c r="AD444" s="48" t="e">
        <f>VLOOKUP(C:C,'ИЗ ОСНОВЫ НОМЕНКЛАТУР'!D:F,3,0)</f>
        <v>#N/A</v>
      </c>
      <c r="AE444" s="48" t="e">
        <f>VLOOKUP(C:C,'ИЗ ОСНОВЫ НОМЕНКЛАТУР'!D:H,5,0)</f>
        <v>#N/A</v>
      </c>
    </row>
    <row r="445" spans="1:31" ht="9.6" customHeight="1" x14ac:dyDescent="0.2">
      <c r="A445" s="45" t="s">
        <v>5</v>
      </c>
      <c r="B445" s="11"/>
      <c r="C445" s="11" t="s">
        <v>447</v>
      </c>
      <c r="D445" s="44">
        <v>1233</v>
      </c>
      <c r="E445" s="44">
        <v>9000</v>
      </c>
      <c r="F445" s="48">
        <v>0</v>
      </c>
      <c r="G445" s="48">
        <v>197</v>
      </c>
      <c r="H445" s="44">
        <v>0</v>
      </c>
      <c r="I445" s="44">
        <v>0</v>
      </c>
      <c r="J445" s="44">
        <v>0</v>
      </c>
      <c r="K445" s="48">
        <v>0</v>
      </c>
      <c r="L445" s="49">
        <v>135630</v>
      </c>
      <c r="M445" s="49">
        <v>990000</v>
      </c>
      <c r="N445" s="10">
        <v>0</v>
      </c>
      <c r="O445" s="10">
        <v>21670</v>
      </c>
      <c r="P445" s="10">
        <v>0</v>
      </c>
      <c r="Q445" s="10">
        <v>0</v>
      </c>
      <c r="R445" s="10">
        <v>0</v>
      </c>
      <c r="S445" s="10">
        <v>0</v>
      </c>
      <c r="T445" s="50">
        <f t="shared" si="22"/>
        <v>11302.5</v>
      </c>
      <c r="U445" s="50">
        <f t="shared" si="22"/>
        <v>82500</v>
      </c>
      <c r="V445" s="50">
        <f t="shared" si="22"/>
        <v>0</v>
      </c>
      <c r="W445" s="50">
        <f t="shared" si="22"/>
        <v>1805.8333333333333</v>
      </c>
      <c r="X445" s="50">
        <f t="shared" si="22"/>
        <v>0</v>
      </c>
      <c r="Y445" s="50">
        <f t="shared" si="22"/>
        <v>0</v>
      </c>
      <c r="Z445" s="50">
        <f t="shared" si="22"/>
        <v>0</v>
      </c>
      <c r="AA445" s="50">
        <f t="shared" si="23"/>
        <v>0</v>
      </c>
      <c r="AB445" s="53">
        <f t="shared" si="21"/>
        <v>95608.333333333328</v>
      </c>
      <c r="AC445" s="48" t="str">
        <f>VLOOKUP(ПРОДАЖИ!C:C,'ИЗ ОСНОВЫ НОМЕНКЛАТУР'!D:E,2,0)</f>
        <v>Кромочные материалы</v>
      </c>
      <c r="AD445" s="48" t="str">
        <f>VLOOKUP(C:C,'ИЗ ОСНОВЫ НОМЕНКЛАТУР'!D:F,3,0)</f>
        <v>Кромка ПВХ Казахстан</v>
      </c>
      <c r="AE445" s="48" t="str">
        <f>VLOOKUP(C:C,'ИЗ ОСНОВЫ НОМЕНКЛАТУР'!D:H,5,0)</f>
        <v>B</v>
      </c>
    </row>
    <row r="446" spans="1:31" ht="9.6" customHeight="1" x14ac:dyDescent="0.2">
      <c r="A446" s="45" t="s">
        <v>5</v>
      </c>
      <c r="B446" s="11"/>
      <c r="C446" s="11" t="s">
        <v>448</v>
      </c>
      <c r="D446" s="44">
        <v>9938</v>
      </c>
      <c r="E446" s="44">
        <v>0</v>
      </c>
      <c r="F446" s="48">
        <v>7161</v>
      </c>
      <c r="G446" s="48">
        <v>0</v>
      </c>
      <c r="H446" s="44">
        <v>0</v>
      </c>
      <c r="I446" s="44">
        <v>0</v>
      </c>
      <c r="J446" s="44">
        <v>0</v>
      </c>
      <c r="K446" s="48">
        <v>0</v>
      </c>
      <c r="L446" s="49">
        <v>248450</v>
      </c>
      <c r="M446" s="49">
        <v>0</v>
      </c>
      <c r="N446" s="10">
        <v>202874.62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50">
        <f t="shared" si="22"/>
        <v>20704.166666666668</v>
      </c>
      <c r="U446" s="50">
        <f t="shared" si="22"/>
        <v>0</v>
      </c>
      <c r="V446" s="50">
        <f t="shared" si="22"/>
        <v>16906.218333333334</v>
      </c>
      <c r="W446" s="50">
        <f t="shared" ref="W446:AA506" si="24">O446/12</f>
        <v>0</v>
      </c>
      <c r="X446" s="50">
        <f t="shared" si="24"/>
        <v>0</v>
      </c>
      <c r="Y446" s="50">
        <f t="shared" si="24"/>
        <v>0</v>
      </c>
      <c r="Z446" s="50">
        <f t="shared" si="24"/>
        <v>0</v>
      </c>
      <c r="AA446" s="50">
        <f t="shared" si="23"/>
        <v>0</v>
      </c>
      <c r="AB446" s="53">
        <f t="shared" si="21"/>
        <v>37610.385000000002</v>
      </c>
      <c r="AC446" s="48" t="str">
        <f>VLOOKUP(ПРОДАЖИ!C:C,'ИЗ ОСНОВЫ НОМЕНКЛАТУР'!D:E,2,0)</f>
        <v>Кромочные материалы</v>
      </c>
      <c r="AD446" s="48" t="str">
        <f>VLOOKUP(C:C,'ИЗ ОСНОВЫ НОМЕНКЛАТУР'!D:F,3,0)</f>
        <v>Кромка ПВХ Казахстан</v>
      </c>
      <c r="AE446" s="48" t="str">
        <f>VLOOKUP(C:C,'ИЗ ОСНОВЫ НОМЕНКЛАТУР'!D:H,5,0)</f>
        <v>B</v>
      </c>
    </row>
    <row r="447" spans="1:31" ht="9.6" customHeight="1" x14ac:dyDescent="0.2">
      <c r="A447" s="45" t="s">
        <v>5</v>
      </c>
      <c r="B447" s="11"/>
      <c r="C447" s="11" t="s">
        <v>449</v>
      </c>
      <c r="D447" s="44">
        <v>32905</v>
      </c>
      <c r="E447" s="44">
        <v>800</v>
      </c>
      <c r="F447" s="48">
        <v>0</v>
      </c>
      <c r="G447" s="48">
        <v>0</v>
      </c>
      <c r="H447" s="44">
        <v>0</v>
      </c>
      <c r="I447" s="44">
        <v>0</v>
      </c>
      <c r="J447" s="44">
        <v>0</v>
      </c>
      <c r="K447" s="48">
        <v>0</v>
      </c>
      <c r="L447" s="49">
        <v>851293.2</v>
      </c>
      <c r="M447" s="49">
        <v>15200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50">
        <f t="shared" ref="T447:X510" si="25">L447/12</f>
        <v>70941.099999999991</v>
      </c>
      <c r="U447" s="50">
        <f t="shared" si="25"/>
        <v>1266.6666666666667</v>
      </c>
      <c r="V447" s="50">
        <f t="shared" si="25"/>
        <v>0</v>
      </c>
      <c r="W447" s="50">
        <f t="shared" si="24"/>
        <v>0</v>
      </c>
      <c r="X447" s="50">
        <f t="shared" si="24"/>
        <v>0</v>
      </c>
      <c r="Y447" s="50">
        <f t="shared" si="24"/>
        <v>0</v>
      </c>
      <c r="Z447" s="50">
        <f t="shared" si="24"/>
        <v>0</v>
      </c>
      <c r="AA447" s="50">
        <f t="shared" si="23"/>
        <v>0</v>
      </c>
      <c r="AB447" s="53">
        <f t="shared" si="21"/>
        <v>72207.766666666663</v>
      </c>
      <c r="AC447" s="48" t="str">
        <f>VLOOKUP(ПРОДАЖИ!C:C,'ИЗ ОСНОВЫ НОМЕНКЛАТУР'!D:E,2,0)</f>
        <v>Кромочные материалы</v>
      </c>
      <c r="AD447" s="48" t="str">
        <f>VLOOKUP(C:C,'ИЗ ОСНОВЫ НОМЕНКЛАТУР'!D:F,3,0)</f>
        <v>Кромка ПВХ Казахстан</v>
      </c>
      <c r="AE447" s="48" t="str">
        <f>VLOOKUP(C:C,'ИЗ ОСНОВЫ НОМЕНКЛАТУР'!D:H,5,0)</f>
        <v>B</v>
      </c>
    </row>
    <row r="448" spans="1:31" ht="9.6" customHeight="1" x14ac:dyDescent="0.2">
      <c r="A448" s="45" t="s">
        <v>5</v>
      </c>
      <c r="B448" s="46" t="s">
        <v>450</v>
      </c>
      <c r="C448" s="46"/>
      <c r="D448" s="44">
        <v>0</v>
      </c>
      <c r="E448" s="44">
        <v>0</v>
      </c>
      <c r="F448" s="48">
        <v>0</v>
      </c>
      <c r="G448" s="48">
        <v>0</v>
      </c>
      <c r="H448" s="44">
        <v>0</v>
      </c>
      <c r="I448" s="44">
        <v>0</v>
      </c>
      <c r="J448" s="44">
        <v>0</v>
      </c>
      <c r="K448" s="48">
        <v>0</v>
      </c>
      <c r="L448" s="49">
        <v>0</v>
      </c>
      <c r="M448" s="49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50">
        <f t="shared" si="25"/>
        <v>0</v>
      </c>
      <c r="U448" s="50">
        <f t="shared" si="25"/>
        <v>0</v>
      </c>
      <c r="V448" s="50">
        <f t="shared" si="25"/>
        <v>0</v>
      </c>
      <c r="W448" s="50">
        <f t="shared" si="24"/>
        <v>0</v>
      </c>
      <c r="X448" s="50">
        <f t="shared" si="24"/>
        <v>0</v>
      </c>
      <c r="Y448" s="50">
        <f t="shared" si="24"/>
        <v>0</v>
      </c>
      <c r="Z448" s="50">
        <f t="shared" si="24"/>
        <v>0</v>
      </c>
      <c r="AA448" s="50">
        <f t="shared" si="23"/>
        <v>0</v>
      </c>
      <c r="AB448" s="53">
        <f t="shared" si="21"/>
        <v>0</v>
      </c>
      <c r="AC448" s="48" t="e">
        <f>VLOOKUP(ПРОДАЖИ!C:C,'ИЗ ОСНОВЫ НОМЕНКЛАТУР'!D:E,2,0)</f>
        <v>#N/A</v>
      </c>
      <c r="AD448" s="48" t="e">
        <f>VLOOKUP(C:C,'ИЗ ОСНОВЫ НОМЕНКЛАТУР'!D:F,3,0)</f>
        <v>#N/A</v>
      </c>
      <c r="AE448" s="48" t="e">
        <f>VLOOKUP(C:C,'ИЗ ОСНОВЫ НОМЕНКЛАТУР'!D:H,5,0)</f>
        <v>#N/A</v>
      </c>
    </row>
    <row r="449" spans="1:31" ht="9.6" customHeight="1" x14ac:dyDescent="0.2">
      <c r="A449" s="45" t="s">
        <v>5</v>
      </c>
      <c r="B449" s="11"/>
      <c r="C449" s="11" t="s">
        <v>451</v>
      </c>
      <c r="D449" s="44">
        <v>115</v>
      </c>
      <c r="E449" s="44">
        <v>0</v>
      </c>
      <c r="F449" s="48">
        <v>0</v>
      </c>
      <c r="G449" s="48">
        <v>0</v>
      </c>
      <c r="H449" s="44">
        <v>0</v>
      </c>
      <c r="I449" s="44">
        <v>0</v>
      </c>
      <c r="J449" s="44">
        <v>0</v>
      </c>
      <c r="K449" s="48">
        <v>0</v>
      </c>
      <c r="L449" s="49">
        <v>14052.16</v>
      </c>
      <c r="M449" s="49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50">
        <f t="shared" si="25"/>
        <v>1171.0133333333333</v>
      </c>
      <c r="U449" s="50">
        <f t="shared" si="25"/>
        <v>0</v>
      </c>
      <c r="V449" s="50">
        <f t="shared" si="25"/>
        <v>0</v>
      </c>
      <c r="W449" s="50">
        <f t="shared" si="24"/>
        <v>0</v>
      </c>
      <c r="X449" s="50">
        <f t="shared" si="24"/>
        <v>0</v>
      </c>
      <c r="Y449" s="50">
        <f t="shared" si="24"/>
        <v>0</v>
      </c>
      <c r="Z449" s="50">
        <f t="shared" si="24"/>
        <v>0</v>
      </c>
      <c r="AA449" s="50">
        <f t="shared" si="23"/>
        <v>0</v>
      </c>
      <c r="AB449" s="53">
        <f t="shared" si="21"/>
        <v>1171.0133333333333</v>
      </c>
      <c r="AC449" s="48" t="str">
        <f>VLOOKUP(ПРОДАЖИ!C:C,'ИЗ ОСНОВЫ НОМЕНКЛАТУР'!D:E,2,0)</f>
        <v>Кромочные материалы</v>
      </c>
      <c r="AD449" s="48" t="str">
        <f>VLOOKUP(C:C,'ИЗ ОСНОВЫ НОМЕНКЛАТУР'!D:F,3,0)</f>
        <v>Кромка Беларусь</v>
      </c>
      <c r="AE449" s="48" t="str">
        <f>VLOOKUP(C:C,'ИЗ ОСНОВЫ НОМЕНКЛАТУР'!D:H,5,0)</f>
        <v>C</v>
      </c>
    </row>
    <row r="450" spans="1:31" ht="9.6" customHeight="1" x14ac:dyDescent="0.2">
      <c r="A450" s="45" t="s">
        <v>5</v>
      </c>
      <c r="B450" s="11"/>
      <c r="C450" s="11" t="s">
        <v>452</v>
      </c>
      <c r="D450" s="44">
        <v>55</v>
      </c>
      <c r="E450" s="44">
        <v>0</v>
      </c>
      <c r="F450" s="48">
        <v>0</v>
      </c>
      <c r="G450" s="48">
        <v>0</v>
      </c>
      <c r="H450" s="44">
        <v>0</v>
      </c>
      <c r="I450" s="44">
        <v>0</v>
      </c>
      <c r="J450" s="44">
        <v>0</v>
      </c>
      <c r="K450" s="48">
        <v>0</v>
      </c>
      <c r="L450" s="49">
        <v>6720.6</v>
      </c>
      <c r="M450" s="49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50">
        <f t="shared" si="25"/>
        <v>560.05000000000007</v>
      </c>
      <c r="U450" s="50">
        <f t="shared" si="25"/>
        <v>0</v>
      </c>
      <c r="V450" s="50">
        <f t="shared" si="25"/>
        <v>0</v>
      </c>
      <c r="W450" s="50">
        <f t="shared" si="24"/>
        <v>0</v>
      </c>
      <c r="X450" s="50">
        <f t="shared" si="24"/>
        <v>0</v>
      </c>
      <c r="Y450" s="50">
        <f t="shared" si="24"/>
        <v>0</v>
      </c>
      <c r="Z450" s="50">
        <f t="shared" si="24"/>
        <v>0</v>
      </c>
      <c r="AA450" s="50">
        <f t="shared" si="23"/>
        <v>0</v>
      </c>
      <c r="AB450" s="53">
        <f t="shared" si="21"/>
        <v>560.05000000000007</v>
      </c>
      <c r="AC450" s="48" t="str">
        <f>VLOOKUP(ПРОДАЖИ!C:C,'ИЗ ОСНОВЫ НОМЕНКЛАТУР'!D:E,2,0)</f>
        <v>Кромочные материалы</v>
      </c>
      <c r="AD450" s="48" t="str">
        <f>VLOOKUP(C:C,'ИЗ ОСНОВЫ НОМЕНКЛАТУР'!D:F,3,0)</f>
        <v>Кромка Беларусь</v>
      </c>
      <c r="AE450" s="48" t="str">
        <f>VLOOKUP(C:C,'ИЗ ОСНОВЫ НОМЕНКЛАТУР'!D:H,5,0)</f>
        <v>C</v>
      </c>
    </row>
    <row r="451" spans="1:31" ht="9.6" customHeight="1" x14ac:dyDescent="0.2">
      <c r="A451" s="45" t="s">
        <v>5</v>
      </c>
      <c r="B451" s="11"/>
      <c r="C451" s="11" t="s">
        <v>453</v>
      </c>
      <c r="D451" s="44">
        <v>37</v>
      </c>
      <c r="E451" s="44">
        <v>0</v>
      </c>
      <c r="F451" s="48">
        <v>0</v>
      </c>
      <c r="G451" s="48">
        <v>0</v>
      </c>
      <c r="H451" s="44">
        <v>0</v>
      </c>
      <c r="I451" s="44">
        <v>0</v>
      </c>
      <c r="J451" s="44">
        <v>0</v>
      </c>
      <c r="K451" s="48">
        <v>0</v>
      </c>
      <c r="L451" s="49">
        <v>4896.8900000000003</v>
      </c>
      <c r="M451" s="49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50">
        <f t="shared" si="25"/>
        <v>408.07416666666671</v>
      </c>
      <c r="U451" s="50">
        <f t="shared" si="25"/>
        <v>0</v>
      </c>
      <c r="V451" s="50">
        <f t="shared" si="25"/>
        <v>0</v>
      </c>
      <c r="W451" s="50">
        <f t="shared" si="24"/>
        <v>0</v>
      </c>
      <c r="X451" s="50">
        <f t="shared" si="24"/>
        <v>0</v>
      </c>
      <c r="Y451" s="50">
        <f t="shared" si="24"/>
        <v>0</v>
      </c>
      <c r="Z451" s="50">
        <f t="shared" si="24"/>
        <v>0</v>
      </c>
      <c r="AA451" s="50">
        <f t="shared" si="23"/>
        <v>0</v>
      </c>
      <c r="AB451" s="53">
        <f t="shared" si="21"/>
        <v>408.07416666666671</v>
      </c>
      <c r="AC451" s="48" t="str">
        <f>VLOOKUP(ПРОДАЖИ!C:C,'ИЗ ОСНОВЫ НОМЕНКЛАТУР'!D:E,2,0)</f>
        <v>Кромочные материалы</v>
      </c>
      <c r="AD451" s="48" t="str">
        <f>VLOOKUP(C:C,'ИЗ ОСНОВЫ НОМЕНКЛАТУР'!D:F,3,0)</f>
        <v>Кромка Беларусь</v>
      </c>
      <c r="AE451" s="48" t="str">
        <f>VLOOKUP(C:C,'ИЗ ОСНОВЫ НОМЕНКЛАТУР'!D:H,5,0)</f>
        <v>C</v>
      </c>
    </row>
    <row r="452" spans="1:31" ht="9.6" customHeight="1" x14ac:dyDescent="0.2">
      <c r="A452" s="45" t="s">
        <v>5</v>
      </c>
      <c r="B452" s="46" t="s">
        <v>454</v>
      </c>
      <c r="C452" s="46"/>
      <c r="D452" s="44">
        <v>0</v>
      </c>
      <c r="E452" s="44">
        <v>0</v>
      </c>
      <c r="F452" s="48">
        <v>0</v>
      </c>
      <c r="G452" s="48">
        <v>0</v>
      </c>
      <c r="H452" s="44">
        <v>0</v>
      </c>
      <c r="I452" s="44">
        <v>0</v>
      </c>
      <c r="J452" s="44">
        <v>0</v>
      </c>
      <c r="K452" s="48">
        <v>0</v>
      </c>
      <c r="L452" s="49">
        <v>0</v>
      </c>
      <c r="M452" s="49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50">
        <f t="shared" si="25"/>
        <v>0</v>
      </c>
      <c r="U452" s="50">
        <f t="shared" si="25"/>
        <v>0</v>
      </c>
      <c r="V452" s="50">
        <f t="shared" si="25"/>
        <v>0</v>
      </c>
      <c r="W452" s="50">
        <f t="shared" si="24"/>
        <v>0</v>
      </c>
      <c r="X452" s="50">
        <f t="shared" si="24"/>
        <v>0</v>
      </c>
      <c r="Y452" s="50">
        <f t="shared" si="24"/>
        <v>0</v>
      </c>
      <c r="Z452" s="50">
        <f t="shared" si="24"/>
        <v>0</v>
      </c>
      <c r="AA452" s="50">
        <f t="shared" si="23"/>
        <v>0</v>
      </c>
      <c r="AB452" s="53">
        <f t="shared" ref="AB452:AB515" si="26">T452+U452+V452+W452+X452+Y452+Z452+AA452</f>
        <v>0</v>
      </c>
      <c r="AC452" s="48" t="e">
        <f>VLOOKUP(ПРОДАЖИ!C:C,'ИЗ ОСНОВЫ НОМЕНКЛАТУР'!D:E,2,0)</f>
        <v>#N/A</v>
      </c>
      <c r="AD452" s="48" t="e">
        <f>VLOOKUP(C:C,'ИЗ ОСНОВЫ НОМЕНКЛАТУР'!D:F,3,0)</f>
        <v>#N/A</v>
      </c>
      <c r="AE452" s="48" t="e">
        <f>VLOOKUP(C:C,'ИЗ ОСНОВЫ НОМЕНКЛАТУР'!D:H,5,0)</f>
        <v>#N/A</v>
      </c>
    </row>
    <row r="453" spans="1:31" ht="9.6" customHeight="1" x14ac:dyDescent="0.2">
      <c r="A453" s="45" t="s">
        <v>5</v>
      </c>
      <c r="B453" s="11"/>
      <c r="C453" s="11" t="s">
        <v>455</v>
      </c>
      <c r="D453" s="44">
        <v>0</v>
      </c>
      <c r="E453" s="44">
        <v>0</v>
      </c>
      <c r="F453" s="48">
        <v>265</v>
      </c>
      <c r="G453" s="48">
        <v>0</v>
      </c>
      <c r="H453" s="44">
        <v>0</v>
      </c>
      <c r="I453" s="44">
        <v>0</v>
      </c>
      <c r="J453" s="44">
        <v>0</v>
      </c>
      <c r="K453" s="48">
        <v>160</v>
      </c>
      <c r="L453" s="49">
        <v>0</v>
      </c>
      <c r="M453" s="49">
        <v>0</v>
      </c>
      <c r="N453" s="10">
        <v>7885.6</v>
      </c>
      <c r="O453" s="10">
        <v>0</v>
      </c>
      <c r="P453" s="10">
        <v>0</v>
      </c>
      <c r="Q453" s="10">
        <v>0</v>
      </c>
      <c r="R453" s="10">
        <v>0</v>
      </c>
      <c r="S453" s="10">
        <v>4715.2</v>
      </c>
      <c r="T453" s="50">
        <f t="shared" si="25"/>
        <v>0</v>
      </c>
      <c r="U453" s="50">
        <f t="shared" si="25"/>
        <v>0</v>
      </c>
      <c r="V453" s="50">
        <f t="shared" si="25"/>
        <v>657.13333333333333</v>
      </c>
      <c r="W453" s="50">
        <f t="shared" si="24"/>
        <v>0</v>
      </c>
      <c r="X453" s="50">
        <f t="shared" si="24"/>
        <v>0</v>
      </c>
      <c r="Y453" s="50">
        <f t="shared" si="24"/>
        <v>0</v>
      </c>
      <c r="Z453" s="50">
        <f t="shared" si="24"/>
        <v>0</v>
      </c>
      <c r="AA453" s="50">
        <f t="shared" si="23"/>
        <v>392.93333333333334</v>
      </c>
      <c r="AB453" s="53">
        <f t="shared" si="26"/>
        <v>1050.0666666666666</v>
      </c>
      <c r="AC453" s="48" t="str">
        <f>VLOOKUP(ПРОДАЖИ!C:C,'ИЗ ОСНОВЫ НОМЕНКЛАТУР'!D:E,2,0)</f>
        <v>Кромочные материалы</v>
      </c>
      <c r="AD453" s="48" t="str">
        <f>VLOOKUP(C:C,'ИЗ ОСНОВЫ НОМЕНКЛАТУР'!D:F,3,0)</f>
        <v>Кромка ПВХ Россия</v>
      </c>
      <c r="AE453" s="48" t="str">
        <f>VLOOKUP(C:C,'ИЗ ОСНОВЫ НОМЕНКЛАТУР'!D:H,5,0)</f>
        <v>C</v>
      </c>
    </row>
    <row r="454" spans="1:31" ht="9.6" customHeight="1" x14ac:dyDescent="0.2">
      <c r="A454" s="45" t="s">
        <v>5</v>
      </c>
      <c r="B454" s="11"/>
      <c r="C454" s="11" t="s">
        <v>456</v>
      </c>
      <c r="D454" s="44">
        <v>0</v>
      </c>
      <c r="E454" s="44">
        <v>0</v>
      </c>
      <c r="F454" s="48">
        <v>0</v>
      </c>
      <c r="G454" s="48">
        <v>0</v>
      </c>
      <c r="H454" s="44">
        <v>0</v>
      </c>
      <c r="I454" s="44">
        <v>0</v>
      </c>
      <c r="J454" s="44">
        <v>0</v>
      </c>
      <c r="K454" s="48">
        <v>216</v>
      </c>
      <c r="L454" s="49">
        <v>0</v>
      </c>
      <c r="M454" s="49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6365.52</v>
      </c>
      <c r="T454" s="50">
        <f t="shared" si="25"/>
        <v>0</v>
      </c>
      <c r="U454" s="50">
        <f t="shared" si="25"/>
        <v>0</v>
      </c>
      <c r="V454" s="50">
        <f t="shared" si="25"/>
        <v>0</v>
      </c>
      <c r="W454" s="50">
        <f t="shared" si="24"/>
        <v>0</v>
      </c>
      <c r="X454" s="50">
        <f t="shared" si="24"/>
        <v>0</v>
      </c>
      <c r="Y454" s="50">
        <f t="shared" si="24"/>
        <v>0</v>
      </c>
      <c r="Z454" s="50">
        <f t="shared" si="24"/>
        <v>0</v>
      </c>
      <c r="AA454" s="50">
        <f t="shared" si="23"/>
        <v>530.46</v>
      </c>
      <c r="AB454" s="53">
        <f t="shared" si="26"/>
        <v>530.46</v>
      </c>
      <c r="AC454" s="48" t="str">
        <f>VLOOKUP(ПРОДАЖИ!C:C,'ИЗ ОСНОВЫ НОМЕНКЛАТУР'!D:E,2,0)</f>
        <v>Кромочные материалы</v>
      </c>
      <c r="AD454" s="48" t="str">
        <f>VLOOKUP(C:C,'ИЗ ОСНОВЫ НОМЕНКЛАТУР'!D:F,3,0)</f>
        <v>Кромка ПВХ Россия</v>
      </c>
      <c r="AE454" s="48" t="str">
        <f>VLOOKUP(C:C,'ИЗ ОСНОВЫ НОМЕНКЛАТУР'!D:H,5,0)</f>
        <v>C</v>
      </c>
    </row>
    <row r="455" spans="1:31" ht="9.6" customHeight="1" x14ac:dyDescent="0.2">
      <c r="A455" s="45" t="s">
        <v>5</v>
      </c>
      <c r="B455" s="11"/>
      <c r="C455" s="11" t="s">
        <v>457</v>
      </c>
      <c r="D455" s="44">
        <v>0</v>
      </c>
      <c r="E455" s="44">
        <v>0</v>
      </c>
      <c r="F455" s="48">
        <v>0</v>
      </c>
      <c r="G455" s="48">
        <v>0</v>
      </c>
      <c r="H455" s="44">
        <v>9</v>
      </c>
      <c r="I455" s="44">
        <v>0</v>
      </c>
      <c r="J455" s="44">
        <v>0</v>
      </c>
      <c r="K455" s="48">
        <v>0</v>
      </c>
      <c r="L455" s="49">
        <v>0</v>
      </c>
      <c r="M455" s="49">
        <v>0</v>
      </c>
      <c r="N455" s="10">
        <v>0</v>
      </c>
      <c r="O455" s="10">
        <v>0</v>
      </c>
      <c r="P455" s="10">
        <v>276.79000000000002</v>
      </c>
      <c r="Q455" s="10">
        <v>0</v>
      </c>
      <c r="R455" s="10">
        <v>0</v>
      </c>
      <c r="S455" s="10">
        <v>0</v>
      </c>
      <c r="T455" s="50">
        <f t="shared" si="25"/>
        <v>0</v>
      </c>
      <c r="U455" s="50">
        <f t="shared" si="25"/>
        <v>0</v>
      </c>
      <c r="V455" s="50">
        <f t="shared" si="25"/>
        <v>0</v>
      </c>
      <c r="W455" s="50">
        <f t="shared" si="24"/>
        <v>0</v>
      </c>
      <c r="X455" s="50">
        <f t="shared" si="24"/>
        <v>23.065833333333334</v>
      </c>
      <c r="Y455" s="50">
        <f t="shared" si="24"/>
        <v>0</v>
      </c>
      <c r="Z455" s="50">
        <f t="shared" si="24"/>
        <v>0</v>
      </c>
      <c r="AA455" s="50">
        <f t="shared" si="23"/>
        <v>0</v>
      </c>
      <c r="AB455" s="53">
        <f t="shared" si="26"/>
        <v>23.065833333333334</v>
      </c>
      <c r="AC455" s="48" t="str">
        <f>VLOOKUP(ПРОДАЖИ!C:C,'ИЗ ОСНОВЫ НОМЕНКЛАТУР'!D:E,2,0)</f>
        <v>Кромочные материалы</v>
      </c>
      <c r="AD455" s="48" t="str">
        <f>VLOOKUP(C:C,'ИЗ ОСНОВЫ НОМЕНКЛАТУР'!D:F,3,0)</f>
        <v>Кромка ПВХ Россия</v>
      </c>
      <c r="AE455" s="48" t="str">
        <f>VLOOKUP(C:C,'ИЗ ОСНОВЫ НОМЕНКЛАТУР'!D:H,5,0)</f>
        <v>C</v>
      </c>
    </row>
    <row r="456" spans="1:31" ht="9.6" customHeight="1" x14ac:dyDescent="0.2">
      <c r="A456" s="45" t="s">
        <v>5</v>
      </c>
      <c r="B456" s="11"/>
      <c r="C456" s="11" t="s">
        <v>458</v>
      </c>
      <c r="D456" s="44">
        <v>0</v>
      </c>
      <c r="E456" s="44">
        <v>0</v>
      </c>
      <c r="F456" s="48">
        <v>0</v>
      </c>
      <c r="G456" s="48">
        <v>0</v>
      </c>
      <c r="H456" s="44">
        <v>0</v>
      </c>
      <c r="I456" s="44">
        <v>0</v>
      </c>
      <c r="J456" s="44">
        <v>0</v>
      </c>
      <c r="K456" s="48">
        <v>54</v>
      </c>
      <c r="L456" s="49">
        <v>0</v>
      </c>
      <c r="M456" s="49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1806.14</v>
      </c>
      <c r="T456" s="50">
        <f t="shared" si="25"/>
        <v>0</v>
      </c>
      <c r="U456" s="50">
        <f t="shared" si="25"/>
        <v>0</v>
      </c>
      <c r="V456" s="50">
        <f t="shared" si="25"/>
        <v>0</v>
      </c>
      <c r="W456" s="50">
        <f t="shared" si="24"/>
        <v>0</v>
      </c>
      <c r="X456" s="50">
        <f t="shared" si="24"/>
        <v>0</v>
      </c>
      <c r="Y456" s="50">
        <f t="shared" si="24"/>
        <v>0</v>
      </c>
      <c r="Z456" s="50">
        <f t="shared" si="24"/>
        <v>0</v>
      </c>
      <c r="AA456" s="50">
        <f t="shared" si="23"/>
        <v>150.51166666666668</v>
      </c>
      <c r="AB456" s="53">
        <f t="shared" si="26"/>
        <v>150.51166666666668</v>
      </c>
      <c r="AC456" s="48" t="str">
        <f>VLOOKUP(ПРОДАЖИ!C:C,'ИЗ ОСНОВЫ НОМЕНКЛАТУР'!D:E,2,0)</f>
        <v>Кромочные материалы</v>
      </c>
      <c r="AD456" s="48" t="str">
        <f>VLOOKUP(C:C,'ИЗ ОСНОВЫ НОМЕНКЛАТУР'!D:F,3,0)</f>
        <v>Кромка ПВХ Россия</v>
      </c>
      <c r="AE456" s="48" t="str">
        <f>VLOOKUP(C:C,'ИЗ ОСНОВЫ НОМЕНКЛАТУР'!D:H,5,0)</f>
        <v>C</v>
      </c>
    </row>
    <row r="457" spans="1:31" ht="9.6" customHeight="1" x14ac:dyDescent="0.2">
      <c r="A457" s="45" t="s">
        <v>5</v>
      </c>
      <c r="B457" s="11"/>
      <c r="C457" s="11" t="s">
        <v>459</v>
      </c>
      <c r="D457" s="44">
        <v>0</v>
      </c>
      <c r="E457" s="44">
        <v>0</v>
      </c>
      <c r="F457" s="48">
        <v>8</v>
      </c>
      <c r="G457" s="48">
        <v>0</v>
      </c>
      <c r="H457" s="44">
        <v>0</v>
      </c>
      <c r="I457" s="44">
        <v>0</v>
      </c>
      <c r="J457" s="44">
        <v>0</v>
      </c>
      <c r="K457" s="48">
        <v>0</v>
      </c>
      <c r="L457" s="49">
        <v>0</v>
      </c>
      <c r="M457" s="49">
        <v>0</v>
      </c>
      <c r="N457" s="10">
        <v>226.36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50">
        <f t="shared" si="25"/>
        <v>0</v>
      </c>
      <c r="U457" s="50">
        <f t="shared" si="25"/>
        <v>0</v>
      </c>
      <c r="V457" s="50">
        <f t="shared" si="25"/>
        <v>18.863333333333333</v>
      </c>
      <c r="W457" s="50">
        <f t="shared" si="24"/>
        <v>0</v>
      </c>
      <c r="X457" s="50">
        <f t="shared" si="24"/>
        <v>0</v>
      </c>
      <c r="Y457" s="50">
        <f t="shared" si="24"/>
        <v>0</v>
      </c>
      <c r="Z457" s="50">
        <f t="shared" si="24"/>
        <v>0</v>
      </c>
      <c r="AA457" s="50">
        <f t="shared" si="23"/>
        <v>0</v>
      </c>
      <c r="AB457" s="53">
        <f t="shared" si="26"/>
        <v>18.863333333333333</v>
      </c>
      <c r="AC457" s="48" t="str">
        <f>VLOOKUP(ПРОДАЖИ!C:C,'ИЗ ОСНОВЫ НОМЕНКЛАТУР'!D:E,2,0)</f>
        <v>Кромочные материалы</v>
      </c>
      <c r="AD457" s="48" t="str">
        <f>VLOOKUP(C:C,'ИЗ ОСНОВЫ НОМЕНКЛАТУР'!D:F,3,0)</f>
        <v>Кромка ПВХ Россия</v>
      </c>
      <c r="AE457" s="48" t="str">
        <f>VLOOKUP(C:C,'ИЗ ОСНОВЫ НОМЕНКЛАТУР'!D:H,5,0)</f>
        <v>C</v>
      </c>
    </row>
    <row r="458" spans="1:31" ht="9.6" customHeight="1" x14ac:dyDescent="0.2">
      <c r="A458" s="45" t="s">
        <v>5</v>
      </c>
      <c r="B458" s="11"/>
      <c r="C458" s="11" t="s">
        <v>460</v>
      </c>
      <c r="D458" s="44">
        <v>0</v>
      </c>
      <c r="E458" s="44">
        <v>0</v>
      </c>
      <c r="F458" s="48">
        <v>24</v>
      </c>
      <c r="G458" s="48">
        <v>0</v>
      </c>
      <c r="H458" s="44">
        <v>0</v>
      </c>
      <c r="I458" s="44">
        <v>0</v>
      </c>
      <c r="J458" s="44">
        <v>0</v>
      </c>
      <c r="K458" s="48">
        <v>0</v>
      </c>
      <c r="L458" s="49">
        <v>0</v>
      </c>
      <c r="M458" s="49">
        <v>0</v>
      </c>
      <c r="N458" s="10">
        <v>1101.55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50">
        <f t="shared" si="25"/>
        <v>0</v>
      </c>
      <c r="U458" s="50">
        <f t="shared" si="25"/>
        <v>0</v>
      </c>
      <c r="V458" s="50">
        <f t="shared" si="25"/>
        <v>91.795833333333334</v>
      </c>
      <c r="W458" s="50">
        <f t="shared" si="24"/>
        <v>0</v>
      </c>
      <c r="X458" s="50">
        <f t="shared" si="24"/>
        <v>0</v>
      </c>
      <c r="Y458" s="50">
        <f t="shared" si="24"/>
        <v>0</v>
      </c>
      <c r="Z458" s="50">
        <f t="shared" si="24"/>
        <v>0</v>
      </c>
      <c r="AA458" s="50">
        <f t="shared" si="23"/>
        <v>0</v>
      </c>
      <c r="AB458" s="53">
        <f t="shared" si="26"/>
        <v>91.795833333333334</v>
      </c>
      <c r="AC458" s="48" t="str">
        <f>VLOOKUP(ПРОДАЖИ!C:C,'ИЗ ОСНОВЫ НОМЕНКЛАТУР'!D:E,2,0)</f>
        <v>Кромочные материалы</v>
      </c>
      <c r="AD458" s="48" t="str">
        <f>VLOOKUP(C:C,'ИЗ ОСНОВЫ НОМЕНКЛАТУР'!D:F,3,0)</f>
        <v>Кромка ПВХ Россия</v>
      </c>
      <c r="AE458" s="48" t="str">
        <f>VLOOKUP(C:C,'ИЗ ОСНОВЫ НОМЕНКЛАТУР'!D:H,5,0)</f>
        <v>C</v>
      </c>
    </row>
    <row r="459" spans="1:31" ht="9.6" customHeight="1" x14ac:dyDescent="0.2">
      <c r="A459" s="45" t="s">
        <v>5</v>
      </c>
      <c r="B459" s="11"/>
      <c r="C459" s="11" t="s">
        <v>461</v>
      </c>
      <c r="D459" s="44">
        <v>0</v>
      </c>
      <c r="E459" s="44">
        <v>0</v>
      </c>
      <c r="F459" s="48">
        <v>0</v>
      </c>
      <c r="G459" s="48">
        <v>0</v>
      </c>
      <c r="H459" s="44">
        <v>365</v>
      </c>
      <c r="I459" s="44">
        <v>0</v>
      </c>
      <c r="J459" s="44">
        <v>0</v>
      </c>
      <c r="K459" s="48">
        <v>315</v>
      </c>
      <c r="L459" s="49">
        <v>0</v>
      </c>
      <c r="M459" s="49">
        <v>0</v>
      </c>
      <c r="N459" s="10">
        <v>0</v>
      </c>
      <c r="O459" s="10">
        <v>0</v>
      </c>
      <c r="P459" s="10">
        <v>8760</v>
      </c>
      <c r="Q459" s="10">
        <v>0</v>
      </c>
      <c r="R459" s="10">
        <v>0</v>
      </c>
      <c r="S459" s="10">
        <v>7062.3</v>
      </c>
      <c r="T459" s="50">
        <f t="shared" si="25"/>
        <v>0</v>
      </c>
      <c r="U459" s="50">
        <f t="shared" si="25"/>
        <v>0</v>
      </c>
      <c r="V459" s="50">
        <f t="shared" si="25"/>
        <v>0</v>
      </c>
      <c r="W459" s="50">
        <f t="shared" si="24"/>
        <v>0</v>
      </c>
      <c r="X459" s="50">
        <f t="shared" si="24"/>
        <v>730</v>
      </c>
      <c r="Y459" s="50">
        <f t="shared" si="24"/>
        <v>0</v>
      </c>
      <c r="Z459" s="50">
        <f t="shared" si="24"/>
        <v>0</v>
      </c>
      <c r="AA459" s="50">
        <f t="shared" si="23"/>
        <v>588.52499999999998</v>
      </c>
      <c r="AB459" s="53">
        <f t="shared" si="26"/>
        <v>1318.5250000000001</v>
      </c>
      <c r="AC459" s="48" t="str">
        <f>VLOOKUP(ПРОДАЖИ!C:C,'ИЗ ОСНОВЫ НОМЕНКЛАТУР'!D:E,2,0)</f>
        <v>Кромочные материалы</v>
      </c>
      <c r="AD459" s="48" t="str">
        <f>VLOOKUP(C:C,'ИЗ ОСНОВЫ НОМЕНКЛАТУР'!D:F,3,0)</f>
        <v>Кромка ПВХ Россия</v>
      </c>
      <c r="AE459" s="48" t="str">
        <f>VLOOKUP(C:C,'ИЗ ОСНОВЫ НОМЕНКЛАТУР'!D:H,5,0)</f>
        <v>C</v>
      </c>
    </row>
    <row r="460" spans="1:31" ht="9.6" customHeight="1" x14ac:dyDescent="0.2">
      <c r="A460" s="45" t="s">
        <v>5</v>
      </c>
      <c r="B460" s="11"/>
      <c r="C460" s="11" t="s">
        <v>462</v>
      </c>
      <c r="D460" s="44">
        <v>0</v>
      </c>
      <c r="E460" s="44">
        <v>0</v>
      </c>
      <c r="F460" s="48">
        <v>10</v>
      </c>
      <c r="G460" s="48">
        <v>0</v>
      </c>
      <c r="H460" s="44">
        <v>0</v>
      </c>
      <c r="I460" s="44">
        <v>0</v>
      </c>
      <c r="J460" s="44">
        <v>0</v>
      </c>
      <c r="K460" s="48">
        <v>0</v>
      </c>
      <c r="L460" s="49">
        <v>0</v>
      </c>
      <c r="M460" s="49">
        <v>0</v>
      </c>
      <c r="N460" s="10">
        <v>728.31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50">
        <f t="shared" si="25"/>
        <v>0</v>
      </c>
      <c r="U460" s="50">
        <f t="shared" si="25"/>
        <v>0</v>
      </c>
      <c r="V460" s="50">
        <f t="shared" si="25"/>
        <v>60.692499999999995</v>
      </c>
      <c r="W460" s="50">
        <f t="shared" si="24"/>
        <v>0</v>
      </c>
      <c r="X460" s="50">
        <f t="shared" si="24"/>
        <v>0</v>
      </c>
      <c r="Y460" s="50">
        <f t="shared" si="24"/>
        <v>0</v>
      </c>
      <c r="Z460" s="50">
        <f t="shared" si="24"/>
        <v>0</v>
      </c>
      <c r="AA460" s="50">
        <f t="shared" si="23"/>
        <v>0</v>
      </c>
      <c r="AB460" s="53">
        <f t="shared" si="26"/>
        <v>60.692499999999995</v>
      </c>
      <c r="AC460" s="48" t="str">
        <f>VLOOKUP(ПРОДАЖИ!C:C,'ИЗ ОСНОВЫ НОМЕНКЛАТУР'!D:E,2,0)</f>
        <v>Кромочные материалы</v>
      </c>
      <c r="AD460" s="48" t="str">
        <f>VLOOKUP(C:C,'ИЗ ОСНОВЫ НОМЕНКЛАТУР'!D:F,3,0)</f>
        <v>Кромка ПВХ Россия</v>
      </c>
      <c r="AE460" s="48" t="str">
        <f>VLOOKUP(C:C,'ИЗ ОСНОВЫ НОМЕНКЛАТУР'!D:H,5,0)</f>
        <v>C</v>
      </c>
    </row>
    <row r="461" spans="1:31" ht="9.6" customHeight="1" x14ac:dyDescent="0.2">
      <c r="A461" s="45" t="s">
        <v>5</v>
      </c>
      <c r="B461" s="11"/>
      <c r="C461" s="11" t="s">
        <v>463</v>
      </c>
      <c r="D461" s="44">
        <v>0</v>
      </c>
      <c r="E461" s="44">
        <v>0</v>
      </c>
      <c r="F461" s="48">
        <v>0</v>
      </c>
      <c r="G461" s="48">
        <v>0</v>
      </c>
      <c r="H461" s="44">
        <v>0</v>
      </c>
      <c r="I461" s="44">
        <v>0</v>
      </c>
      <c r="J461" s="44">
        <v>0</v>
      </c>
      <c r="K461" s="48">
        <v>291</v>
      </c>
      <c r="L461" s="49">
        <v>0</v>
      </c>
      <c r="M461" s="49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8575.77</v>
      </c>
      <c r="T461" s="50">
        <f t="shared" si="25"/>
        <v>0</v>
      </c>
      <c r="U461" s="50">
        <f t="shared" si="25"/>
        <v>0</v>
      </c>
      <c r="V461" s="50">
        <f t="shared" si="25"/>
        <v>0</v>
      </c>
      <c r="W461" s="50">
        <f t="shared" si="24"/>
        <v>0</v>
      </c>
      <c r="X461" s="50">
        <f t="shared" si="24"/>
        <v>0</v>
      </c>
      <c r="Y461" s="50">
        <f t="shared" si="24"/>
        <v>0</v>
      </c>
      <c r="Z461" s="50">
        <f t="shared" si="24"/>
        <v>0</v>
      </c>
      <c r="AA461" s="50">
        <f t="shared" si="23"/>
        <v>714.64750000000004</v>
      </c>
      <c r="AB461" s="53">
        <f t="shared" si="26"/>
        <v>714.64750000000004</v>
      </c>
      <c r="AC461" s="48" t="str">
        <f>VLOOKUP(ПРОДАЖИ!C:C,'ИЗ ОСНОВЫ НОМЕНКЛАТУР'!D:E,2,0)</f>
        <v>Кромочные материалы</v>
      </c>
      <c r="AD461" s="48" t="str">
        <f>VLOOKUP(C:C,'ИЗ ОСНОВЫ НОМЕНКЛАТУР'!D:F,3,0)</f>
        <v>Кромка ПВХ Россия</v>
      </c>
      <c r="AE461" s="48" t="str">
        <f>VLOOKUP(C:C,'ИЗ ОСНОВЫ НОМЕНКЛАТУР'!D:H,5,0)</f>
        <v>C</v>
      </c>
    </row>
    <row r="462" spans="1:31" ht="9.6" customHeight="1" x14ac:dyDescent="0.2">
      <c r="A462" s="45" t="s">
        <v>5</v>
      </c>
      <c r="B462" s="11"/>
      <c r="C462" s="11" t="s">
        <v>464</v>
      </c>
      <c r="D462" s="44">
        <v>0</v>
      </c>
      <c r="E462" s="44">
        <v>0</v>
      </c>
      <c r="F462" s="48">
        <v>44</v>
      </c>
      <c r="G462" s="48">
        <v>0</v>
      </c>
      <c r="H462" s="44">
        <v>0</v>
      </c>
      <c r="I462" s="44">
        <v>0</v>
      </c>
      <c r="J462" s="44">
        <v>0</v>
      </c>
      <c r="K462" s="48">
        <v>0</v>
      </c>
      <c r="L462" s="49">
        <v>0</v>
      </c>
      <c r="M462" s="49">
        <v>0</v>
      </c>
      <c r="N462" s="10">
        <v>2076.67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50">
        <f t="shared" si="25"/>
        <v>0</v>
      </c>
      <c r="U462" s="50">
        <f t="shared" si="25"/>
        <v>0</v>
      </c>
      <c r="V462" s="50">
        <f t="shared" si="25"/>
        <v>173.05583333333334</v>
      </c>
      <c r="W462" s="50">
        <f t="shared" si="24"/>
        <v>0</v>
      </c>
      <c r="X462" s="50">
        <f t="shared" si="24"/>
        <v>0</v>
      </c>
      <c r="Y462" s="50">
        <f t="shared" si="24"/>
        <v>0</v>
      </c>
      <c r="Z462" s="50">
        <f t="shared" si="24"/>
        <v>0</v>
      </c>
      <c r="AA462" s="50">
        <f t="shared" si="23"/>
        <v>0</v>
      </c>
      <c r="AB462" s="53">
        <f t="shared" si="26"/>
        <v>173.05583333333334</v>
      </c>
      <c r="AC462" s="48" t="str">
        <f>VLOOKUP(ПРОДАЖИ!C:C,'ИЗ ОСНОВЫ НОМЕНКЛАТУР'!D:E,2,0)</f>
        <v>Кромочные материалы</v>
      </c>
      <c r="AD462" s="48" t="str">
        <f>VLOOKUP(C:C,'ИЗ ОСНОВЫ НОМЕНКЛАТУР'!D:F,3,0)</f>
        <v>Кромка ПВХ Россия</v>
      </c>
      <c r="AE462" s="48" t="str">
        <f>VLOOKUP(C:C,'ИЗ ОСНОВЫ НОМЕНКЛАТУР'!D:H,5,0)</f>
        <v>C</v>
      </c>
    </row>
    <row r="463" spans="1:31" ht="9.6" customHeight="1" x14ac:dyDescent="0.2">
      <c r="A463" s="45" t="s">
        <v>5</v>
      </c>
      <c r="B463" s="11"/>
      <c r="C463" s="11" t="s">
        <v>465</v>
      </c>
      <c r="D463" s="44">
        <v>0</v>
      </c>
      <c r="E463" s="44">
        <v>0</v>
      </c>
      <c r="F463" s="48">
        <v>200</v>
      </c>
      <c r="G463" s="48">
        <v>0</v>
      </c>
      <c r="H463" s="44">
        <v>0</v>
      </c>
      <c r="I463" s="44">
        <v>0</v>
      </c>
      <c r="J463" s="44">
        <v>0</v>
      </c>
      <c r="K463" s="48">
        <v>0</v>
      </c>
      <c r="L463" s="49">
        <v>0</v>
      </c>
      <c r="M463" s="49">
        <v>0</v>
      </c>
      <c r="N463" s="10">
        <v>2511.4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50">
        <f t="shared" si="25"/>
        <v>0</v>
      </c>
      <c r="U463" s="50">
        <f t="shared" si="25"/>
        <v>0</v>
      </c>
      <c r="V463" s="50">
        <f t="shared" si="25"/>
        <v>209.28333333333333</v>
      </c>
      <c r="W463" s="50">
        <f t="shared" si="24"/>
        <v>0</v>
      </c>
      <c r="X463" s="50">
        <f t="shared" si="24"/>
        <v>0</v>
      </c>
      <c r="Y463" s="50">
        <f t="shared" si="24"/>
        <v>0</v>
      </c>
      <c r="Z463" s="50">
        <f t="shared" si="24"/>
        <v>0</v>
      </c>
      <c r="AA463" s="50">
        <f t="shared" si="23"/>
        <v>0</v>
      </c>
      <c r="AB463" s="53">
        <f t="shared" si="26"/>
        <v>209.28333333333333</v>
      </c>
      <c r="AC463" s="48" t="str">
        <f>VLOOKUP(ПРОДАЖИ!C:C,'ИЗ ОСНОВЫ НОМЕНКЛАТУР'!D:E,2,0)</f>
        <v>Кромочные материалы</v>
      </c>
      <c r="AD463" s="48" t="str">
        <f>VLOOKUP(C:C,'ИЗ ОСНОВЫ НОМЕНКЛАТУР'!D:F,3,0)</f>
        <v>Кромка ПВХ Россия</v>
      </c>
      <c r="AE463" s="48" t="str">
        <f>VLOOKUP(C:C,'ИЗ ОСНОВЫ НОМЕНКЛАТУР'!D:H,5,0)</f>
        <v>C</v>
      </c>
    </row>
    <row r="464" spans="1:31" ht="9.6" customHeight="1" x14ac:dyDescent="0.2">
      <c r="A464" s="45" t="s">
        <v>5</v>
      </c>
      <c r="B464" s="11"/>
      <c r="C464" s="11" t="s">
        <v>466</v>
      </c>
      <c r="D464" s="44">
        <v>0</v>
      </c>
      <c r="E464" s="44">
        <v>0</v>
      </c>
      <c r="F464" s="48">
        <v>80</v>
      </c>
      <c r="G464" s="48">
        <v>0</v>
      </c>
      <c r="H464" s="44">
        <v>0</v>
      </c>
      <c r="I464" s="44">
        <v>0</v>
      </c>
      <c r="J464" s="44">
        <v>0</v>
      </c>
      <c r="K464" s="48">
        <v>0</v>
      </c>
      <c r="L464" s="49">
        <v>0</v>
      </c>
      <c r="M464" s="49">
        <v>0</v>
      </c>
      <c r="N464" s="10">
        <v>3786.97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50">
        <f t="shared" si="25"/>
        <v>0</v>
      </c>
      <c r="U464" s="50">
        <f t="shared" si="25"/>
        <v>0</v>
      </c>
      <c r="V464" s="50">
        <f t="shared" si="25"/>
        <v>315.58083333333332</v>
      </c>
      <c r="W464" s="50">
        <f t="shared" si="24"/>
        <v>0</v>
      </c>
      <c r="X464" s="50">
        <f t="shared" si="24"/>
        <v>0</v>
      </c>
      <c r="Y464" s="50">
        <f t="shared" si="24"/>
        <v>0</v>
      </c>
      <c r="Z464" s="50">
        <f t="shared" si="24"/>
        <v>0</v>
      </c>
      <c r="AA464" s="50">
        <f t="shared" si="23"/>
        <v>0</v>
      </c>
      <c r="AB464" s="53">
        <f t="shared" si="26"/>
        <v>315.58083333333332</v>
      </c>
      <c r="AC464" s="48" t="str">
        <f>VLOOKUP(ПРОДАЖИ!C:C,'ИЗ ОСНОВЫ НОМЕНКЛАТУР'!D:E,2,0)</f>
        <v>Кромочные материалы</v>
      </c>
      <c r="AD464" s="48" t="str">
        <f>VLOOKUP(C:C,'ИЗ ОСНОВЫ НОМЕНКЛАТУР'!D:F,3,0)</f>
        <v>Кромка ПВХ Россия</v>
      </c>
      <c r="AE464" s="48" t="str">
        <f>VLOOKUP(C:C,'ИЗ ОСНОВЫ НОМЕНКЛАТУР'!D:H,5,0)</f>
        <v>C</v>
      </c>
    </row>
    <row r="465" spans="1:31" ht="9.6" customHeight="1" x14ac:dyDescent="0.2">
      <c r="A465" s="45" t="s">
        <v>5</v>
      </c>
      <c r="B465" s="11"/>
      <c r="C465" s="11" t="s">
        <v>467</v>
      </c>
      <c r="D465" s="44">
        <v>0</v>
      </c>
      <c r="E465" s="44">
        <v>0</v>
      </c>
      <c r="F465" s="48">
        <v>100</v>
      </c>
      <c r="G465" s="48">
        <v>0</v>
      </c>
      <c r="H465" s="44">
        <v>0</v>
      </c>
      <c r="I465" s="44">
        <v>0</v>
      </c>
      <c r="J465" s="44">
        <v>0</v>
      </c>
      <c r="K465" s="48">
        <v>0</v>
      </c>
      <c r="L465" s="49">
        <v>0</v>
      </c>
      <c r="M465" s="49">
        <v>0</v>
      </c>
      <c r="N465" s="10">
        <v>4729.1000000000004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50">
        <f t="shared" si="25"/>
        <v>0</v>
      </c>
      <c r="U465" s="50">
        <f t="shared" si="25"/>
        <v>0</v>
      </c>
      <c r="V465" s="50">
        <f t="shared" si="25"/>
        <v>394.0916666666667</v>
      </c>
      <c r="W465" s="50">
        <f t="shared" si="24"/>
        <v>0</v>
      </c>
      <c r="X465" s="50">
        <f t="shared" si="24"/>
        <v>0</v>
      </c>
      <c r="Y465" s="50">
        <f t="shared" si="24"/>
        <v>0</v>
      </c>
      <c r="Z465" s="50">
        <f t="shared" si="24"/>
        <v>0</v>
      </c>
      <c r="AA465" s="50">
        <f t="shared" si="23"/>
        <v>0</v>
      </c>
      <c r="AB465" s="53">
        <f t="shared" si="26"/>
        <v>394.0916666666667</v>
      </c>
      <c r="AC465" s="48" t="str">
        <f>VLOOKUP(ПРОДАЖИ!C:C,'ИЗ ОСНОВЫ НОМЕНКЛАТУР'!D:E,2,0)</f>
        <v>Кромочные материалы</v>
      </c>
      <c r="AD465" s="48" t="str">
        <f>VLOOKUP(C:C,'ИЗ ОСНОВЫ НОМЕНКЛАТУР'!D:F,3,0)</f>
        <v>Кромка ПВХ Россия</v>
      </c>
      <c r="AE465" s="48" t="str">
        <f>VLOOKUP(C:C,'ИЗ ОСНОВЫ НОМЕНКЛАТУР'!D:H,5,0)</f>
        <v>C</v>
      </c>
    </row>
    <row r="466" spans="1:31" ht="9.6" customHeight="1" x14ac:dyDescent="0.2">
      <c r="A466" s="45" t="s">
        <v>5</v>
      </c>
      <c r="B466" s="11"/>
      <c r="C466" s="11" t="s">
        <v>468</v>
      </c>
      <c r="D466" s="44">
        <v>0</v>
      </c>
      <c r="E466" s="44">
        <v>0</v>
      </c>
      <c r="F466" s="48">
        <v>113</v>
      </c>
      <c r="G466" s="48">
        <v>0</v>
      </c>
      <c r="H466" s="44">
        <v>0</v>
      </c>
      <c r="I466" s="44">
        <v>0</v>
      </c>
      <c r="J466" s="44">
        <v>0</v>
      </c>
      <c r="K466" s="48">
        <v>0</v>
      </c>
      <c r="L466" s="49">
        <v>0</v>
      </c>
      <c r="M466" s="49">
        <v>0</v>
      </c>
      <c r="N466" s="10">
        <v>6116.13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50">
        <f t="shared" si="25"/>
        <v>0</v>
      </c>
      <c r="U466" s="50">
        <f t="shared" si="25"/>
        <v>0</v>
      </c>
      <c r="V466" s="50">
        <f t="shared" si="25"/>
        <v>509.67750000000001</v>
      </c>
      <c r="W466" s="50">
        <f t="shared" si="24"/>
        <v>0</v>
      </c>
      <c r="X466" s="50">
        <f t="shared" si="24"/>
        <v>0</v>
      </c>
      <c r="Y466" s="50">
        <f t="shared" si="24"/>
        <v>0</v>
      </c>
      <c r="Z466" s="50">
        <f t="shared" si="24"/>
        <v>0</v>
      </c>
      <c r="AA466" s="50">
        <f t="shared" si="23"/>
        <v>0</v>
      </c>
      <c r="AB466" s="53">
        <f t="shared" si="26"/>
        <v>509.67750000000001</v>
      </c>
      <c r="AC466" s="48" t="str">
        <f>VLOOKUP(ПРОДАЖИ!C:C,'ИЗ ОСНОВЫ НОМЕНКЛАТУР'!D:E,2,0)</f>
        <v>Кромочные материалы</v>
      </c>
      <c r="AD466" s="48" t="str">
        <f>VLOOKUP(C:C,'ИЗ ОСНОВЫ НОМЕНКЛАТУР'!D:F,3,0)</f>
        <v>Кромка ПВХ Россия</v>
      </c>
      <c r="AE466" s="48" t="str">
        <f>VLOOKUP(C:C,'ИЗ ОСНОВЫ НОМЕНКЛАТУР'!D:H,5,0)</f>
        <v>C</v>
      </c>
    </row>
    <row r="467" spans="1:31" ht="9.6" customHeight="1" x14ac:dyDescent="0.2">
      <c r="A467" s="45" t="s">
        <v>5</v>
      </c>
      <c r="B467" s="11"/>
      <c r="C467" s="11" t="s">
        <v>469</v>
      </c>
      <c r="D467" s="44">
        <v>0</v>
      </c>
      <c r="E467" s="44">
        <v>0</v>
      </c>
      <c r="F467" s="48">
        <v>400</v>
      </c>
      <c r="G467" s="48">
        <v>0</v>
      </c>
      <c r="H467" s="44">
        <v>0</v>
      </c>
      <c r="I467" s="44">
        <v>0</v>
      </c>
      <c r="J467" s="44">
        <v>0</v>
      </c>
      <c r="K467" s="48">
        <v>0</v>
      </c>
      <c r="L467" s="49">
        <v>0</v>
      </c>
      <c r="M467" s="49">
        <v>0</v>
      </c>
      <c r="N467" s="10">
        <v>9595.2800000000007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50">
        <f t="shared" si="25"/>
        <v>0</v>
      </c>
      <c r="U467" s="50">
        <f t="shared" si="25"/>
        <v>0</v>
      </c>
      <c r="V467" s="50">
        <f t="shared" si="25"/>
        <v>799.60666666666668</v>
      </c>
      <c r="W467" s="50">
        <f t="shared" si="24"/>
        <v>0</v>
      </c>
      <c r="X467" s="50">
        <f t="shared" si="24"/>
        <v>0</v>
      </c>
      <c r="Y467" s="50">
        <f t="shared" si="24"/>
        <v>0</v>
      </c>
      <c r="Z467" s="50">
        <f t="shared" si="24"/>
        <v>0</v>
      </c>
      <c r="AA467" s="50">
        <f t="shared" si="23"/>
        <v>0</v>
      </c>
      <c r="AB467" s="53">
        <f t="shared" si="26"/>
        <v>799.60666666666668</v>
      </c>
      <c r="AC467" s="48" t="str">
        <f>VLOOKUP(ПРОДАЖИ!C:C,'ИЗ ОСНОВЫ НОМЕНКЛАТУР'!D:E,2,0)</f>
        <v>Кромочные материалы</v>
      </c>
      <c r="AD467" s="48" t="str">
        <f>VLOOKUP(C:C,'ИЗ ОСНОВЫ НОМЕНКЛАТУР'!D:F,3,0)</f>
        <v>Кромка ПВХ Россия</v>
      </c>
      <c r="AE467" s="48" t="str">
        <f>VLOOKUP(C:C,'ИЗ ОСНОВЫ НОМЕНКЛАТУР'!D:H,5,0)</f>
        <v>C</v>
      </c>
    </row>
    <row r="468" spans="1:31" ht="9.6" customHeight="1" x14ac:dyDescent="0.2">
      <c r="A468" s="45" t="s">
        <v>5</v>
      </c>
      <c r="B468" s="11"/>
      <c r="C468" s="11" t="s">
        <v>470</v>
      </c>
      <c r="D468" s="44">
        <v>0</v>
      </c>
      <c r="E468" s="44">
        <v>0</v>
      </c>
      <c r="F468" s="48">
        <v>200</v>
      </c>
      <c r="G468" s="48">
        <v>0</v>
      </c>
      <c r="H468" s="44">
        <v>0</v>
      </c>
      <c r="I468" s="44">
        <v>0</v>
      </c>
      <c r="J468" s="44">
        <v>0</v>
      </c>
      <c r="K468" s="48">
        <v>0</v>
      </c>
      <c r="L468" s="49">
        <v>0</v>
      </c>
      <c r="M468" s="49">
        <v>0</v>
      </c>
      <c r="N468" s="10">
        <v>8216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50">
        <f t="shared" si="25"/>
        <v>0</v>
      </c>
      <c r="U468" s="50">
        <f t="shared" si="25"/>
        <v>0</v>
      </c>
      <c r="V468" s="50">
        <f t="shared" si="25"/>
        <v>684.66666666666663</v>
      </c>
      <c r="W468" s="50">
        <f t="shared" si="24"/>
        <v>0</v>
      </c>
      <c r="X468" s="50">
        <f t="shared" si="24"/>
        <v>0</v>
      </c>
      <c r="Y468" s="50">
        <f t="shared" si="24"/>
        <v>0</v>
      </c>
      <c r="Z468" s="50">
        <f t="shared" si="24"/>
        <v>0</v>
      </c>
      <c r="AA468" s="50">
        <f t="shared" si="23"/>
        <v>0</v>
      </c>
      <c r="AB468" s="53">
        <f t="shared" si="26"/>
        <v>684.66666666666663</v>
      </c>
      <c r="AC468" s="48" t="str">
        <f>VLOOKUP(ПРОДАЖИ!C:C,'ИЗ ОСНОВЫ НОМЕНКЛАТУР'!D:E,2,0)</f>
        <v>Кромочные материалы</v>
      </c>
      <c r="AD468" s="48" t="str">
        <f>VLOOKUP(C:C,'ИЗ ОСНОВЫ НОМЕНКЛАТУР'!D:F,3,0)</f>
        <v>Кромка ПВХ Россия</v>
      </c>
      <c r="AE468" s="48" t="str">
        <f>VLOOKUP(C:C,'ИЗ ОСНОВЫ НОМЕНКЛАТУР'!D:H,5,0)</f>
        <v>C</v>
      </c>
    </row>
    <row r="469" spans="1:31" ht="9.6" customHeight="1" x14ac:dyDescent="0.2">
      <c r="A469" s="45" t="s">
        <v>5</v>
      </c>
      <c r="B469" s="11"/>
      <c r="C469" s="11" t="s">
        <v>471</v>
      </c>
      <c r="D469" s="44">
        <v>0</v>
      </c>
      <c r="E469" s="44">
        <v>0</v>
      </c>
      <c r="F469" s="48">
        <v>150</v>
      </c>
      <c r="G469" s="48">
        <v>0</v>
      </c>
      <c r="H469" s="44">
        <v>0</v>
      </c>
      <c r="I469" s="44">
        <v>0</v>
      </c>
      <c r="J469" s="44">
        <v>0</v>
      </c>
      <c r="K469" s="48">
        <v>0</v>
      </c>
      <c r="L469" s="49">
        <v>0</v>
      </c>
      <c r="M469" s="49">
        <v>0</v>
      </c>
      <c r="N469" s="10">
        <v>8105.06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50">
        <f t="shared" si="25"/>
        <v>0</v>
      </c>
      <c r="U469" s="50">
        <f t="shared" si="25"/>
        <v>0</v>
      </c>
      <c r="V469" s="50">
        <f t="shared" si="25"/>
        <v>675.42166666666674</v>
      </c>
      <c r="W469" s="50">
        <f t="shared" si="24"/>
        <v>0</v>
      </c>
      <c r="X469" s="50">
        <f t="shared" si="24"/>
        <v>0</v>
      </c>
      <c r="Y469" s="50">
        <f t="shared" si="24"/>
        <v>0</v>
      </c>
      <c r="Z469" s="50">
        <f t="shared" si="24"/>
        <v>0</v>
      </c>
      <c r="AA469" s="50">
        <f t="shared" si="23"/>
        <v>0</v>
      </c>
      <c r="AB469" s="53">
        <f t="shared" si="26"/>
        <v>675.42166666666674</v>
      </c>
      <c r="AC469" s="48" t="str">
        <f>VLOOKUP(ПРОДАЖИ!C:C,'ИЗ ОСНОВЫ НОМЕНКЛАТУР'!D:E,2,0)</f>
        <v>Кромочные материалы</v>
      </c>
      <c r="AD469" s="48" t="str">
        <f>VLOOKUP(C:C,'ИЗ ОСНОВЫ НОМЕНКЛАТУР'!D:F,3,0)</f>
        <v>Кромка ПВХ Россия</v>
      </c>
      <c r="AE469" s="48" t="str">
        <f>VLOOKUP(C:C,'ИЗ ОСНОВЫ НОМЕНКЛАТУР'!D:H,5,0)</f>
        <v>C</v>
      </c>
    </row>
    <row r="470" spans="1:31" ht="9.6" customHeight="1" x14ac:dyDescent="0.2">
      <c r="A470" s="45" t="s">
        <v>5</v>
      </c>
      <c r="B470" s="11"/>
      <c r="C470" s="11" t="s">
        <v>472</v>
      </c>
      <c r="D470" s="44">
        <v>0</v>
      </c>
      <c r="E470" s="44">
        <v>0</v>
      </c>
      <c r="F470" s="48">
        <v>202</v>
      </c>
      <c r="G470" s="48">
        <v>0</v>
      </c>
      <c r="H470" s="44">
        <v>0</v>
      </c>
      <c r="I470" s="44">
        <v>0</v>
      </c>
      <c r="J470" s="44">
        <v>0</v>
      </c>
      <c r="K470" s="48">
        <v>0</v>
      </c>
      <c r="L470" s="49">
        <v>0</v>
      </c>
      <c r="M470" s="49">
        <v>0</v>
      </c>
      <c r="N470" s="10">
        <v>9039.5499999999993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50">
        <f t="shared" si="25"/>
        <v>0</v>
      </c>
      <c r="U470" s="50">
        <f t="shared" si="25"/>
        <v>0</v>
      </c>
      <c r="V470" s="50">
        <f t="shared" si="25"/>
        <v>753.29583333333323</v>
      </c>
      <c r="W470" s="50">
        <f t="shared" si="24"/>
        <v>0</v>
      </c>
      <c r="X470" s="50">
        <f t="shared" si="24"/>
        <v>0</v>
      </c>
      <c r="Y470" s="50">
        <f t="shared" si="24"/>
        <v>0</v>
      </c>
      <c r="Z470" s="50">
        <f t="shared" si="24"/>
        <v>0</v>
      </c>
      <c r="AA470" s="50">
        <f t="shared" si="23"/>
        <v>0</v>
      </c>
      <c r="AB470" s="53">
        <f t="shared" si="26"/>
        <v>753.29583333333323</v>
      </c>
      <c r="AC470" s="48" t="str">
        <f>VLOOKUP(ПРОДАЖИ!C:C,'ИЗ ОСНОВЫ НОМЕНКЛАТУР'!D:E,2,0)</f>
        <v>Кромочные материалы</v>
      </c>
      <c r="AD470" s="48" t="str">
        <f>VLOOKUP(C:C,'ИЗ ОСНОВЫ НОМЕНКЛАТУР'!D:F,3,0)</f>
        <v>Кромка ПВХ Россия</v>
      </c>
      <c r="AE470" s="48" t="str">
        <f>VLOOKUP(C:C,'ИЗ ОСНОВЫ НОМЕНКЛАТУР'!D:H,5,0)</f>
        <v>C</v>
      </c>
    </row>
    <row r="471" spans="1:31" ht="9.6" customHeight="1" x14ac:dyDescent="0.2">
      <c r="A471" s="45" t="s">
        <v>5</v>
      </c>
      <c r="B471" s="11"/>
      <c r="C471" s="11" t="s">
        <v>473</v>
      </c>
      <c r="D471" s="44">
        <v>0</v>
      </c>
      <c r="E471" s="44">
        <v>600</v>
      </c>
      <c r="F471" s="48">
        <v>0</v>
      </c>
      <c r="G471" s="48">
        <v>0</v>
      </c>
      <c r="H471" s="44">
        <v>0</v>
      </c>
      <c r="I471" s="44">
        <v>0</v>
      </c>
      <c r="J471" s="44">
        <v>0</v>
      </c>
      <c r="K471" s="48">
        <v>0</v>
      </c>
      <c r="L471" s="49">
        <v>0</v>
      </c>
      <c r="M471" s="49">
        <v>10632.58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50">
        <f t="shared" si="25"/>
        <v>0</v>
      </c>
      <c r="U471" s="50">
        <f t="shared" si="25"/>
        <v>886.04833333333329</v>
      </c>
      <c r="V471" s="50">
        <f t="shared" si="25"/>
        <v>0</v>
      </c>
      <c r="W471" s="50">
        <f t="shared" si="24"/>
        <v>0</v>
      </c>
      <c r="X471" s="50">
        <f t="shared" si="24"/>
        <v>0</v>
      </c>
      <c r="Y471" s="50">
        <f t="shared" si="24"/>
        <v>0</v>
      </c>
      <c r="Z471" s="50">
        <f t="shared" si="24"/>
        <v>0</v>
      </c>
      <c r="AA471" s="50">
        <f t="shared" si="23"/>
        <v>0</v>
      </c>
      <c r="AB471" s="53">
        <f t="shared" si="26"/>
        <v>886.04833333333329</v>
      </c>
      <c r="AC471" s="48" t="str">
        <f>VLOOKUP(ПРОДАЖИ!C:C,'ИЗ ОСНОВЫ НОМЕНКЛАТУР'!D:E,2,0)</f>
        <v>Кромочные материалы</v>
      </c>
      <c r="AD471" s="48" t="str">
        <f>VLOOKUP(C:C,'ИЗ ОСНОВЫ НОМЕНКЛАТУР'!D:F,3,0)</f>
        <v>Кромка ПВХ Россия</v>
      </c>
      <c r="AE471" s="48" t="str">
        <f>VLOOKUP(C:C,'ИЗ ОСНОВЫ НОМЕНКЛАТУР'!D:H,5,0)</f>
        <v>C</v>
      </c>
    </row>
    <row r="472" spans="1:31" ht="9.6" customHeight="1" x14ac:dyDescent="0.2">
      <c r="A472" s="45" t="s">
        <v>5</v>
      </c>
      <c r="B472" s="11"/>
      <c r="C472" s="11" t="s">
        <v>474</v>
      </c>
      <c r="D472" s="44">
        <v>0</v>
      </c>
      <c r="E472" s="44">
        <v>1200</v>
      </c>
      <c r="F472" s="48">
        <v>0</v>
      </c>
      <c r="G472" s="48">
        <v>0</v>
      </c>
      <c r="H472" s="44">
        <v>0</v>
      </c>
      <c r="I472" s="44">
        <v>0</v>
      </c>
      <c r="J472" s="44">
        <v>0</v>
      </c>
      <c r="K472" s="48">
        <v>0</v>
      </c>
      <c r="L472" s="49">
        <v>0</v>
      </c>
      <c r="M472" s="49">
        <v>15068.4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50">
        <f t="shared" si="25"/>
        <v>0</v>
      </c>
      <c r="U472" s="50">
        <f t="shared" si="25"/>
        <v>1255.7</v>
      </c>
      <c r="V472" s="50">
        <f t="shared" si="25"/>
        <v>0</v>
      </c>
      <c r="W472" s="50">
        <f t="shared" si="24"/>
        <v>0</v>
      </c>
      <c r="X472" s="50">
        <f t="shared" si="24"/>
        <v>0</v>
      </c>
      <c r="Y472" s="50">
        <f t="shared" si="24"/>
        <v>0</v>
      </c>
      <c r="Z472" s="50">
        <f t="shared" si="24"/>
        <v>0</v>
      </c>
      <c r="AA472" s="50">
        <f t="shared" si="23"/>
        <v>0</v>
      </c>
      <c r="AB472" s="53">
        <f t="shared" si="26"/>
        <v>1255.7</v>
      </c>
      <c r="AC472" s="48" t="str">
        <f>VLOOKUP(ПРОДАЖИ!C:C,'ИЗ ОСНОВЫ НОМЕНКЛАТУР'!D:E,2,0)</f>
        <v>Кромочные материалы</v>
      </c>
      <c r="AD472" s="48" t="str">
        <f>VLOOKUP(C:C,'ИЗ ОСНОВЫ НОМЕНКЛАТУР'!D:F,3,0)</f>
        <v>Кромка ПВХ Россия</v>
      </c>
      <c r="AE472" s="48" t="str">
        <f>VLOOKUP(C:C,'ИЗ ОСНОВЫ НОМЕНКЛАТУР'!D:H,5,0)</f>
        <v>C</v>
      </c>
    </row>
    <row r="473" spans="1:31" ht="9.6" customHeight="1" x14ac:dyDescent="0.2">
      <c r="A473" s="45" t="s">
        <v>5</v>
      </c>
      <c r="B473" s="11"/>
      <c r="C473" s="11" t="s">
        <v>475</v>
      </c>
      <c r="D473" s="44">
        <v>0</v>
      </c>
      <c r="E473" s="44">
        <v>0</v>
      </c>
      <c r="F473" s="48">
        <v>889</v>
      </c>
      <c r="G473" s="48">
        <v>0</v>
      </c>
      <c r="H473" s="44">
        <v>0</v>
      </c>
      <c r="I473" s="44">
        <v>0</v>
      </c>
      <c r="J473" s="44">
        <v>0</v>
      </c>
      <c r="K473" s="48">
        <v>0</v>
      </c>
      <c r="L473" s="49">
        <v>0</v>
      </c>
      <c r="M473" s="49">
        <v>0</v>
      </c>
      <c r="N473" s="10">
        <v>48127.99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50">
        <f t="shared" si="25"/>
        <v>0</v>
      </c>
      <c r="U473" s="50">
        <f t="shared" si="25"/>
        <v>0</v>
      </c>
      <c r="V473" s="50">
        <f t="shared" si="25"/>
        <v>4010.665833333333</v>
      </c>
      <c r="W473" s="50">
        <f t="shared" si="24"/>
        <v>0</v>
      </c>
      <c r="X473" s="50">
        <f t="shared" si="24"/>
        <v>0</v>
      </c>
      <c r="Y473" s="50">
        <f t="shared" si="24"/>
        <v>0</v>
      </c>
      <c r="Z473" s="50">
        <f t="shared" si="24"/>
        <v>0</v>
      </c>
      <c r="AA473" s="50">
        <f t="shared" si="23"/>
        <v>0</v>
      </c>
      <c r="AB473" s="53">
        <f t="shared" si="26"/>
        <v>4010.665833333333</v>
      </c>
      <c r="AC473" s="48" t="str">
        <f>VLOOKUP(ПРОДАЖИ!C:C,'ИЗ ОСНОВЫ НОМЕНКЛАТУР'!D:E,2,0)</f>
        <v>Кромочные материалы</v>
      </c>
      <c r="AD473" s="48" t="str">
        <f>VLOOKUP(C:C,'ИЗ ОСНОВЫ НОМЕНКЛАТУР'!D:F,3,0)</f>
        <v>Кромка ПВХ Россия</v>
      </c>
      <c r="AE473" s="48" t="str">
        <f>VLOOKUP(C:C,'ИЗ ОСНОВЫ НОМЕНКЛАТУР'!D:H,5,0)</f>
        <v>C</v>
      </c>
    </row>
    <row r="474" spans="1:31" ht="9.6" customHeight="1" x14ac:dyDescent="0.2">
      <c r="A474" s="45" t="s">
        <v>5</v>
      </c>
      <c r="B474" s="11"/>
      <c r="C474" s="11" t="s">
        <v>476</v>
      </c>
      <c r="D474" s="44">
        <v>0</v>
      </c>
      <c r="E474" s="44">
        <v>0</v>
      </c>
      <c r="F474" s="48">
        <v>432</v>
      </c>
      <c r="G474" s="48">
        <v>0</v>
      </c>
      <c r="H474" s="44">
        <v>0</v>
      </c>
      <c r="I474" s="44">
        <v>0</v>
      </c>
      <c r="J474" s="44">
        <v>0</v>
      </c>
      <c r="K474" s="48">
        <v>0</v>
      </c>
      <c r="L474" s="49">
        <v>0</v>
      </c>
      <c r="M474" s="49">
        <v>0</v>
      </c>
      <c r="N474" s="10">
        <v>19900.57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50">
        <f t="shared" si="25"/>
        <v>0</v>
      </c>
      <c r="U474" s="50">
        <f t="shared" si="25"/>
        <v>0</v>
      </c>
      <c r="V474" s="50">
        <f t="shared" si="25"/>
        <v>1658.3808333333334</v>
      </c>
      <c r="W474" s="50">
        <f t="shared" si="24"/>
        <v>0</v>
      </c>
      <c r="X474" s="50">
        <f t="shared" si="24"/>
        <v>0</v>
      </c>
      <c r="Y474" s="50">
        <f t="shared" si="24"/>
        <v>0</v>
      </c>
      <c r="Z474" s="50">
        <f t="shared" si="24"/>
        <v>0</v>
      </c>
      <c r="AA474" s="50">
        <f t="shared" si="23"/>
        <v>0</v>
      </c>
      <c r="AB474" s="53">
        <f t="shared" si="26"/>
        <v>1658.3808333333334</v>
      </c>
      <c r="AC474" s="48" t="str">
        <f>VLOOKUP(ПРОДАЖИ!C:C,'ИЗ ОСНОВЫ НОМЕНКЛАТУР'!D:E,2,0)</f>
        <v>Кромочные материалы</v>
      </c>
      <c r="AD474" s="48" t="str">
        <f>VLOOKUP(C:C,'ИЗ ОСНОВЫ НОМЕНКЛАТУР'!D:F,3,0)</f>
        <v>Кромка ПВХ Россия</v>
      </c>
      <c r="AE474" s="48" t="str">
        <f>VLOOKUP(C:C,'ИЗ ОСНОВЫ НОМЕНКЛАТУР'!D:H,5,0)</f>
        <v>C</v>
      </c>
    </row>
    <row r="475" spans="1:31" ht="9.6" customHeight="1" x14ac:dyDescent="0.2">
      <c r="A475" s="45" t="s">
        <v>5</v>
      </c>
      <c r="B475" s="11"/>
      <c r="C475" s="11" t="s">
        <v>477</v>
      </c>
      <c r="D475" s="44">
        <v>0</v>
      </c>
      <c r="E475" s="44">
        <v>0</v>
      </c>
      <c r="F475" s="48">
        <v>1600</v>
      </c>
      <c r="G475" s="48">
        <v>0</v>
      </c>
      <c r="H475" s="44">
        <v>0</v>
      </c>
      <c r="I475" s="44">
        <v>0</v>
      </c>
      <c r="J475" s="44">
        <v>0</v>
      </c>
      <c r="K475" s="48">
        <v>0</v>
      </c>
      <c r="L475" s="49">
        <v>0</v>
      </c>
      <c r="M475" s="49">
        <v>0</v>
      </c>
      <c r="N475" s="10">
        <v>20091.2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50">
        <f t="shared" si="25"/>
        <v>0</v>
      </c>
      <c r="U475" s="50">
        <f t="shared" si="25"/>
        <v>0</v>
      </c>
      <c r="V475" s="50">
        <f t="shared" si="25"/>
        <v>1674.2666666666667</v>
      </c>
      <c r="W475" s="50">
        <f t="shared" si="24"/>
        <v>0</v>
      </c>
      <c r="X475" s="50">
        <f t="shared" si="24"/>
        <v>0</v>
      </c>
      <c r="Y475" s="50">
        <f t="shared" si="24"/>
        <v>0</v>
      </c>
      <c r="Z475" s="50">
        <f t="shared" si="24"/>
        <v>0</v>
      </c>
      <c r="AA475" s="50">
        <f t="shared" si="23"/>
        <v>0</v>
      </c>
      <c r="AB475" s="50">
        <f t="shared" si="26"/>
        <v>1674.2666666666667</v>
      </c>
      <c r="AC475" s="48" t="str">
        <f>VLOOKUP(ПРОДАЖИ!C:C,'ИЗ ОСНОВЫ НОМЕНКЛАТУР'!D:E,2,0)</f>
        <v>Кромочные материалы</v>
      </c>
      <c r="AD475" s="48" t="str">
        <f>VLOOKUP(C:C,'ИЗ ОСНОВЫ НОМЕНКЛАТУР'!D:F,3,0)</f>
        <v>Кромка ПВХ Россия</v>
      </c>
      <c r="AE475" s="48" t="str">
        <f>VLOOKUP(C:C,'ИЗ ОСНОВЫ НОМЕНКЛАТУР'!D:H,5,0)</f>
        <v>C</v>
      </c>
    </row>
    <row r="476" spans="1:31" ht="9.6" customHeight="1" x14ac:dyDescent="0.2">
      <c r="A476" s="45" t="s">
        <v>5</v>
      </c>
      <c r="B476" s="11"/>
      <c r="C476" s="11" t="s">
        <v>478</v>
      </c>
      <c r="D476" s="44">
        <v>0</v>
      </c>
      <c r="E476" s="44">
        <v>1000</v>
      </c>
      <c r="F476" s="48">
        <v>0</v>
      </c>
      <c r="G476" s="48">
        <v>0</v>
      </c>
      <c r="H476" s="44">
        <v>0</v>
      </c>
      <c r="I476" s="44">
        <v>0</v>
      </c>
      <c r="J476" s="44">
        <v>0</v>
      </c>
      <c r="K476" s="48">
        <v>0</v>
      </c>
      <c r="L476" s="49">
        <v>0</v>
      </c>
      <c r="M476" s="49">
        <v>20351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50">
        <f t="shared" si="25"/>
        <v>0</v>
      </c>
      <c r="U476" s="50">
        <f t="shared" si="25"/>
        <v>1695.9166666666667</v>
      </c>
      <c r="V476" s="50">
        <f t="shared" si="25"/>
        <v>0</v>
      </c>
      <c r="W476" s="50">
        <f t="shared" si="24"/>
        <v>0</v>
      </c>
      <c r="X476" s="50">
        <f t="shared" si="24"/>
        <v>0</v>
      </c>
      <c r="Y476" s="50">
        <f t="shared" si="24"/>
        <v>0</v>
      </c>
      <c r="Z476" s="50">
        <f t="shared" si="24"/>
        <v>0</v>
      </c>
      <c r="AA476" s="50">
        <f t="shared" si="23"/>
        <v>0</v>
      </c>
      <c r="AB476" s="50">
        <f t="shared" si="26"/>
        <v>1695.9166666666667</v>
      </c>
      <c r="AC476" s="48" t="str">
        <f>VLOOKUP(ПРОДАЖИ!C:C,'ИЗ ОСНОВЫ НОМЕНКЛАТУР'!D:E,2,0)</f>
        <v>Кромочные материалы</v>
      </c>
      <c r="AD476" s="48" t="str">
        <f>VLOOKUP(C:C,'ИЗ ОСНОВЫ НОМЕНКЛАТУР'!D:F,3,0)</f>
        <v>Кромка ПВХ Россия</v>
      </c>
      <c r="AE476" s="48" t="str">
        <f>VLOOKUP(C:C,'ИЗ ОСНОВЫ НОМЕНКЛАТУР'!D:H,5,0)</f>
        <v>C</v>
      </c>
    </row>
    <row r="477" spans="1:31" ht="9.6" customHeight="1" x14ac:dyDescent="0.2">
      <c r="A477" s="45" t="s">
        <v>5</v>
      </c>
      <c r="B477" s="11"/>
      <c r="C477" s="11" t="s">
        <v>479</v>
      </c>
      <c r="D477" s="44">
        <v>0</v>
      </c>
      <c r="E477" s="44">
        <v>1000</v>
      </c>
      <c r="F477" s="48">
        <v>200</v>
      </c>
      <c r="G477" s="48">
        <v>0</v>
      </c>
      <c r="H477" s="44">
        <v>0</v>
      </c>
      <c r="I477" s="44">
        <v>0</v>
      </c>
      <c r="J477" s="44">
        <v>0</v>
      </c>
      <c r="K477" s="48">
        <v>0</v>
      </c>
      <c r="L477" s="49">
        <v>0</v>
      </c>
      <c r="M477" s="49">
        <v>20477.849999999999</v>
      </c>
      <c r="N477" s="10">
        <v>4095.57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50">
        <f t="shared" si="25"/>
        <v>0</v>
      </c>
      <c r="U477" s="50">
        <f t="shared" si="25"/>
        <v>1706.4875</v>
      </c>
      <c r="V477" s="50">
        <f t="shared" si="25"/>
        <v>341.29750000000001</v>
      </c>
      <c r="W477" s="50">
        <f t="shared" si="24"/>
        <v>0</v>
      </c>
      <c r="X477" s="50">
        <f t="shared" si="24"/>
        <v>0</v>
      </c>
      <c r="Y477" s="50">
        <f t="shared" si="24"/>
        <v>0</v>
      </c>
      <c r="Z477" s="50">
        <f t="shared" si="24"/>
        <v>0</v>
      </c>
      <c r="AA477" s="50">
        <f t="shared" si="23"/>
        <v>0</v>
      </c>
      <c r="AB477" s="50">
        <f t="shared" si="26"/>
        <v>2047.7849999999999</v>
      </c>
      <c r="AC477" s="48" t="str">
        <f>VLOOKUP(ПРОДАЖИ!C:C,'ИЗ ОСНОВЫ НОМЕНКЛАТУР'!D:E,2,0)</f>
        <v>Кромочные материалы</v>
      </c>
      <c r="AD477" s="48" t="str">
        <f>VLOOKUP(C:C,'ИЗ ОСНОВЫ НОМЕНКЛАТУР'!D:F,3,0)</f>
        <v>Кромка ПВХ Россия</v>
      </c>
      <c r="AE477" s="48" t="str">
        <f>VLOOKUP(C:C,'ИЗ ОСНОВЫ НОМЕНКЛАТУР'!D:H,5,0)</f>
        <v>C</v>
      </c>
    </row>
    <row r="478" spans="1:31" ht="9.6" customHeight="1" x14ac:dyDescent="0.2">
      <c r="A478" s="45" t="s">
        <v>5</v>
      </c>
      <c r="B478" s="11"/>
      <c r="C478" s="11" t="s">
        <v>480</v>
      </c>
      <c r="D478" s="44">
        <v>0</v>
      </c>
      <c r="E478" s="44">
        <v>1600</v>
      </c>
      <c r="F478" s="48">
        <v>0</v>
      </c>
      <c r="G478" s="48">
        <v>0</v>
      </c>
      <c r="H478" s="44">
        <v>0</v>
      </c>
      <c r="I478" s="44">
        <v>0</v>
      </c>
      <c r="J478" s="44">
        <v>0</v>
      </c>
      <c r="K478" s="48">
        <v>0</v>
      </c>
      <c r="L478" s="49">
        <v>0</v>
      </c>
      <c r="M478" s="49">
        <v>32693.52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50">
        <f t="shared" si="25"/>
        <v>0</v>
      </c>
      <c r="U478" s="50">
        <f t="shared" si="25"/>
        <v>2724.46</v>
      </c>
      <c r="V478" s="50">
        <f t="shared" si="25"/>
        <v>0</v>
      </c>
      <c r="W478" s="50">
        <f t="shared" si="24"/>
        <v>0</v>
      </c>
      <c r="X478" s="50">
        <f t="shared" si="24"/>
        <v>0</v>
      </c>
      <c r="Y478" s="50">
        <f t="shared" si="24"/>
        <v>0</v>
      </c>
      <c r="Z478" s="50">
        <f t="shared" si="24"/>
        <v>0</v>
      </c>
      <c r="AA478" s="50">
        <f t="shared" si="23"/>
        <v>0</v>
      </c>
      <c r="AB478" s="50">
        <f t="shared" si="26"/>
        <v>2724.46</v>
      </c>
      <c r="AC478" s="48" t="str">
        <f>VLOOKUP(ПРОДАЖИ!C:C,'ИЗ ОСНОВЫ НОМЕНКЛАТУР'!D:E,2,0)</f>
        <v>Кромочные материалы</v>
      </c>
      <c r="AD478" s="48" t="str">
        <f>VLOOKUP(C:C,'ИЗ ОСНОВЫ НОМЕНКЛАТУР'!D:F,3,0)</f>
        <v>Кромка ПВХ Россия</v>
      </c>
      <c r="AE478" s="48" t="str">
        <f>VLOOKUP(C:C,'ИЗ ОСНОВЫ НОМЕНКЛАТУР'!D:H,5,0)</f>
        <v>C</v>
      </c>
    </row>
    <row r="479" spans="1:31" ht="9.6" customHeight="1" x14ac:dyDescent="0.2">
      <c r="A479" s="45" t="s">
        <v>5</v>
      </c>
      <c r="B479" s="11"/>
      <c r="C479" s="11" t="s">
        <v>481</v>
      </c>
      <c r="D479" s="44">
        <v>0</v>
      </c>
      <c r="E479" s="44">
        <v>1600</v>
      </c>
      <c r="F479" s="48">
        <v>0</v>
      </c>
      <c r="G479" s="48">
        <v>0</v>
      </c>
      <c r="H479" s="44">
        <v>0</v>
      </c>
      <c r="I479" s="44">
        <v>0</v>
      </c>
      <c r="J479" s="44">
        <v>0</v>
      </c>
      <c r="K479" s="48">
        <v>0</v>
      </c>
      <c r="L479" s="49">
        <v>0</v>
      </c>
      <c r="M479" s="49">
        <v>32561.599999999999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50">
        <f t="shared" si="25"/>
        <v>0</v>
      </c>
      <c r="U479" s="50">
        <f t="shared" si="25"/>
        <v>2713.4666666666667</v>
      </c>
      <c r="V479" s="50">
        <f t="shared" si="25"/>
        <v>0</v>
      </c>
      <c r="W479" s="50">
        <f t="shared" si="24"/>
        <v>0</v>
      </c>
      <c r="X479" s="50">
        <f t="shared" si="24"/>
        <v>0</v>
      </c>
      <c r="Y479" s="50">
        <f t="shared" si="24"/>
        <v>0</v>
      </c>
      <c r="Z479" s="50">
        <f t="shared" si="24"/>
        <v>0</v>
      </c>
      <c r="AA479" s="50">
        <f t="shared" si="23"/>
        <v>0</v>
      </c>
      <c r="AB479" s="50">
        <f t="shared" si="26"/>
        <v>2713.4666666666667</v>
      </c>
      <c r="AC479" s="48" t="str">
        <f>VLOOKUP(ПРОДАЖИ!C:C,'ИЗ ОСНОВЫ НОМЕНКЛАТУР'!D:E,2,0)</f>
        <v>Кромочные материалы</v>
      </c>
      <c r="AD479" s="48" t="str">
        <f>VLOOKUP(C:C,'ИЗ ОСНОВЫ НОМЕНКЛАТУР'!D:F,3,0)</f>
        <v>Кромка ПВХ Россия</v>
      </c>
      <c r="AE479" s="48" t="str">
        <f>VLOOKUP(C:C,'ИЗ ОСНОВЫ НОМЕНКЛАТУР'!D:H,5,0)</f>
        <v>C</v>
      </c>
    </row>
    <row r="480" spans="1:31" ht="9.6" customHeight="1" x14ac:dyDescent="0.2">
      <c r="A480" s="45" t="s">
        <v>5</v>
      </c>
      <c r="B480" s="11"/>
      <c r="C480" s="11" t="s">
        <v>482</v>
      </c>
      <c r="D480" s="44">
        <v>0</v>
      </c>
      <c r="E480" s="44">
        <v>2000</v>
      </c>
      <c r="F480" s="48">
        <v>200</v>
      </c>
      <c r="G480" s="48">
        <v>0</v>
      </c>
      <c r="H480" s="44">
        <v>0</v>
      </c>
      <c r="I480" s="44">
        <v>0</v>
      </c>
      <c r="J480" s="44">
        <v>0</v>
      </c>
      <c r="K480" s="48">
        <v>0</v>
      </c>
      <c r="L480" s="49">
        <v>0</v>
      </c>
      <c r="M480" s="49">
        <v>35506</v>
      </c>
      <c r="N480" s="10">
        <v>3550.6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50">
        <f t="shared" si="25"/>
        <v>0</v>
      </c>
      <c r="U480" s="50">
        <f t="shared" si="25"/>
        <v>2958.8333333333335</v>
      </c>
      <c r="V480" s="50">
        <f t="shared" si="25"/>
        <v>295.88333333333333</v>
      </c>
      <c r="W480" s="50">
        <f t="shared" si="24"/>
        <v>0</v>
      </c>
      <c r="X480" s="50">
        <f t="shared" si="24"/>
        <v>0</v>
      </c>
      <c r="Y480" s="50">
        <f t="shared" si="24"/>
        <v>0</v>
      </c>
      <c r="Z480" s="50">
        <f t="shared" si="24"/>
        <v>0</v>
      </c>
      <c r="AA480" s="50">
        <f t="shared" si="23"/>
        <v>0</v>
      </c>
      <c r="AB480" s="50">
        <f t="shared" si="26"/>
        <v>3254.7166666666667</v>
      </c>
      <c r="AC480" s="48" t="str">
        <f>VLOOKUP(ПРОДАЖИ!C:C,'ИЗ ОСНОВЫ НОМЕНКЛАТУР'!D:E,2,0)</f>
        <v>Кромочные материалы</v>
      </c>
      <c r="AD480" s="48" t="str">
        <f>VLOOKUP(C:C,'ИЗ ОСНОВЫ НОМЕНКЛАТУР'!D:F,3,0)</f>
        <v>Кромка ПВХ Россия</v>
      </c>
      <c r="AE480" s="48" t="str">
        <f>VLOOKUP(C:C,'ИЗ ОСНОВЫ НОМЕНКЛАТУР'!D:H,5,0)</f>
        <v>C</v>
      </c>
    </row>
    <row r="481" spans="1:31" ht="9.6" customHeight="1" x14ac:dyDescent="0.2">
      <c r="A481" s="45" t="s">
        <v>5</v>
      </c>
      <c r="B481" s="11"/>
      <c r="C481" s="11" t="s">
        <v>483</v>
      </c>
      <c r="D481" s="44">
        <v>0</v>
      </c>
      <c r="E481" s="44">
        <v>1000</v>
      </c>
      <c r="F481" s="48">
        <v>252</v>
      </c>
      <c r="G481" s="48">
        <v>0</v>
      </c>
      <c r="H481" s="44">
        <v>0</v>
      </c>
      <c r="I481" s="44">
        <v>0</v>
      </c>
      <c r="J481" s="44">
        <v>0</v>
      </c>
      <c r="K481" s="48">
        <v>0</v>
      </c>
      <c r="L481" s="49">
        <v>0</v>
      </c>
      <c r="M481" s="49">
        <v>47210.04</v>
      </c>
      <c r="N481" s="10">
        <v>11893.64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50">
        <f t="shared" si="25"/>
        <v>0</v>
      </c>
      <c r="U481" s="50">
        <f t="shared" si="25"/>
        <v>3934.17</v>
      </c>
      <c r="V481" s="50">
        <f t="shared" si="25"/>
        <v>991.13666666666666</v>
      </c>
      <c r="W481" s="50">
        <f t="shared" si="24"/>
        <v>0</v>
      </c>
      <c r="X481" s="50">
        <f t="shared" si="24"/>
        <v>0</v>
      </c>
      <c r="Y481" s="50">
        <f t="shared" si="24"/>
        <v>0</v>
      </c>
      <c r="Z481" s="50">
        <f t="shared" si="24"/>
        <v>0</v>
      </c>
      <c r="AA481" s="50">
        <f t="shared" si="23"/>
        <v>0</v>
      </c>
      <c r="AB481" s="50">
        <f t="shared" si="26"/>
        <v>4925.3066666666664</v>
      </c>
      <c r="AC481" s="48" t="str">
        <f>VLOOKUP(ПРОДАЖИ!C:C,'ИЗ ОСНОВЫ НОМЕНКЛАТУР'!D:E,2,0)</f>
        <v>Кромочные материалы</v>
      </c>
      <c r="AD481" s="48" t="str">
        <f>VLOOKUP(C:C,'ИЗ ОСНОВЫ НОМЕНКЛАТУР'!D:F,3,0)</f>
        <v>Кромка ПВХ Россия</v>
      </c>
      <c r="AE481" s="48" t="str">
        <f>VLOOKUP(C:C,'ИЗ ОСНОВЫ НОМЕНКЛАТУР'!D:H,5,0)</f>
        <v>C</v>
      </c>
    </row>
    <row r="482" spans="1:31" ht="9.6" customHeight="1" x14ac:dyDescent="0.2">
      <c r="A482" s="45" t="s">
        <v>5</v>
      </c>
      <c r="B482" s="11"/>
      <c r="C482" s="11" t="s">
        <v>484</v>
      </c>
      <c r="D482" s="44">
        <v>4480</v>
      </c>
      <c r="E482" s="44">
        <v>1800</v>
      </c>
      <c r="F482" s="48">
        <v>0</v>
      </c>
      <c r="G482" s="48">
        <v>0</v>
      </c>
      <c r="H482" s="44">
        <v>0</v>
      </c>
      <c r="I482" s="44">
        <v>500</v>
      </c>
      <c r="J482" s="44">
        <v>0</v>
      </c>
      <c r="K482" s="48">
        <v>0</v>
      </c>
      <c r="L482" s="49">
        <v>246629</v>
      </c>
      <c r="M482" s="49">
        <v>99100.28</v>
      </c>
      <c r="N482" s="10">
        <v>0</v>
      </c>
      <c r="O482" s="10">
        <v>0</v>
      </c>
      <c r="P482" s="10">
        <v>0</v>
      </c>
      <c r="Q482" s="10">
        <v>26570</v>
      </c>
      <c r="R482" s="10">
        <v>0</v>
      </c>
      <c r="S482" s="10">
        <v>0</v>
      </c>
      <c r="T482" s="50">
        <f t="shared" si="25"/>
        <v>20552.416666666668</v>
      </c>
      <c r="U482" s="50">
        <f t="shared" si="25"/>
        <v>8258.3566666666666</v>
      </c>
      <c r="V482" s="50">
        <f t="shared" si="25"/>
        <v>0</v>
      </c>
      <c r="W482" s="50">
        <f t="shared" si="24"/>
        <v>0</v>
      </c>
      <c r="X482" s="50">
        <f t="shared" si="24"/>
        <v>0</v>
      </c>
      <c r="Y482" s="50">
        <f t="shared" si="24"/>
        <v>2214.1666666666665</v>
      </c>
      <c r="Z482" s="50">
        <f t="shared" si="24"/>
        <v>0</v>
      </c>
      <c r="AA482" s="50">
        <f t="shared" si="23"/>
        <v>0</v>
      </c>
      <c r="AB482" s="50">
        <f t="shared" si="26"/>
        <v>31024.940000000002</v>
      </c>
      <c r="AC482" s="48" t="str">
        <f>VLOOKUP(ПРОДАЖИ!C:C,'ИЗ ОСНОВЫ НОМЕНКЛАТУР'!D:E,2,0)</f>
        <v>Кромочные материалы</v>
      </c>
      <c r="AD482" s="48" t="str">
        <f>VLOOKUP(C:C,'ИЗ ОСНОВЫ НОМЕНКЛАТУР'!D:F,3,0)</f>
        <v>Кромка ПВХ Россия</v>
      </c>
      <c r="AE482" s="48" t="str">
        <f>VLOOKUP(C:C,'ИЗ ОСНОВЫ НОМЕНКЛАТУР'!D:H,5,0)</f>
        <v>C</v>
      </c>
    </row>
    <row r="483" spans="1:31" ht="9.6" customHeight="1" x14ac:dyDescent="0.2">
      <c r="A483" s="45" t="s">
        <v>5</v>
      </c>
      <c r="B483" s="11"/>
      <c r="C483" s="11" t="s">
        <v>485</v>
      </c>
      <c r="D483" s="44">
        <v>0</v>
      </c>
      <c r="E483" s="44">
        <v>1000</v>
      </c>
      <c r="F483" s="48">
        <v>231</v>
      </c>
      <c r="G483" s="48">
        <v>0</v>
      </c>
      <c r="H483" s="44">
        <v>0</v>
      </c>
      <c r="I483" s="44">
        <v>0</v>
      </c>
      <c r="J483" s="44">
        <v>0</v>
      </c>
      <c r="K483" s="48">
        <v>0</v>
      </c>
      <c r="L483" s="49">
        <v>0</v>
      </c>
      <c r="M483" s="49">
        <v>54990.69</v>
      </c>
      <c r="N483" s="10">
        <v>12373.59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50">
        <f t="shared" si="25"/>
        <v>0</v>
      </c>
      <c r="U483" s="50">
        <f t="shared" si="25"/>
        <v>4582.5574999999999</v>
      </c>
      <c r="V483" s="50">
        <f t="shared" si="25"/>
        <v>1031.1324999999999</v>
      </c>
      <c r="W483" s="50">
        <f t="shared" si="24"/>
        <v>0</v>
      </c>
      <c r="X483" s="50">
        <f t="shared" si="24"/>
        <v>0</v>
      </c>
      <c r="Y483" s="50">
        <f t="shared" si="24"/>
        <v>0</v>
      </c>
      <c r="Z483" s="50">
        <f t="shared" si="24"/>
        <v>0</v>
      </c>
      <c r="AA483" s="50">
        <f t="shared" si="23"/>
        <v>0</v>
      </c>
      <c r="AB483" s="50">
        <f t="shared" si="26"/>
        <v>5613.69</v>
      </c>
      <c r="AC483" s="48" t="str">
        <f>VLOOKUP(ПРОДАЖИ!C:C,'ИЗ ОСНОВЫ НОМЕНКЛАТУР'!D:E,2,0)</f>
        <v>Кромочные материалы</v>
      </c>
      <c r="AD483" s="48" t="str">
        <f>VLOOKUP(C:C,'ИЗ ОСНОВЫ НОМЕНКЛАТУР'!D:F,3,0)</f>
        <v>Кромка ПВХ Россия</v>
      </c>
      <c r="AE483" s="48" t="str">
        <f>VLOOKUP(C:C,'ИЗ ОСНОВЫ НОМЕНКЛАТУР'!D:H,5,0)</f>
        <v>C</v>
      </c>
    </row>
    <row r="484" spans="1:31" ht="9.6" customHeight="1" x14ac:dyDescent="0.2">
      <c r="A484" s="45" t="s">
        <v>5</v>
      </c>
      <c r="B484" s="11"/>
      <c r="C484" s="11" t="s">
        <v>486</v>
      </c>
      <c r="D484" s="44">
        <v>0</v>
      </c>
      <c r="E484" s="44">
        <v>6900</v>
      </c>
      <c r="F484" s="48">
        <v>5200</v>
      </c>
      <c r="G484" s="48">
        <v>0</v>
      </c>
      <c r="H484" s="44">
        <v>0</v>
      </c>
      <c r="I484" s="44">
        <v>11900</v>
      </c>
      <c r="J484" s="44">
        <v>0</v>
      </c>
      <c r="K484" s="48">
        <v>0</v>
      </c>
      <c r="L484" s="49">
        <v>0</v>
      </c>
      <c r="M484" s="49">
        <v>324378.46000000002</v>
      </c>
      <c r="N484" s="10">
        <v>245424.4</v>
      </c>
      <c r="O484" s="10">
        <v>0</v>
      </c>
      <c r="P484" s="10">
        <v>0</v>
      </c>
      <c r="Q484" s="10">
        <v>452127</v>
      </c>
      <c r="R484" s="10">
        <v>0</v>
      </c>
      <c r="S484" s="10">
        <v>0</v>
      </c>
      <c r="T484" s="50">
        <f t="shared" si="25"/>
        <v>0</v>
      </c>
      <c r="U484" s="50">
        <f t="shared" si="25"/>
        <v>27031.538333333334</v>
      </c>
      <c r="V484" s="50">
        <f t="shared" si="25"/>
        <v>20452.033333333333</v>
      </c>
      <c r="W484" s="50">
        <f t="shared" si="24"/>
        <v>0</v>
      </c>
      <c r="X484" s="50">
        <f t="shared" si="24"/>
        <v>0</v>
      </c>
      <c r="Y484" s="50">
        <f t="shared" si="24"/>
        <v>37677.25</v>
      </c>
      <c r="Z484" s="50">
        <f t="shared" si="24"/>
        <v>0</v>
      </c>
      <c r="AA484" s="50">
        <f t="shared" si="23"/>
        <v>0</v>
      </c>
      <c r="AB484" s="50">
        <f t="shared" si="26"/>
        <v>85160.82166666667</v>
      </c>
      <c r="AC484" s="48" t="str">
        <f>VLOOKUP(ПРОДАЖИ!C:C,'ИЗ ОСНОВЫ НОМЕНКЛАТУР'!D:E,2,0)</f>
        <v>Кромочные материалы</v>
      </c>
      <c r="AD484" s="48" t="str">
        <f>VLOOKUP(C:C,'ИЗ ОСНОВЫ НОМЕНКЛАТУР'!D:F,3,0)</f>
        <v>Кромка ПВХ Россия</v>
      </c>
      <c r="AE484" s="48" t="str">
        <f>VLOOKUP(C:C,'ИЗ ОСНОВЫ НОМЕНКЛАТУР'!D:H,5,0)</f>
        <v>B</v>
      </c>
    </row>
    <row r="485" spans="1:31" ht="9.6" customHeight="1" x14ac:dyDescent="0.2">
      <c r="A485" s="45" t="s">
        <v>5</v>
      </c>
      <c r="B485" s="11"/>
      <c r="C485" s="11" t="s">
        <v>487</v>
      </c>
      <c r="D485" s="44">
        <v>0</v>
      </c>
      <c r="E485" s="44">
        <v>0</v>
      </c>
      <c r="F485" s="48">
        <v>4000</v>
      </c>
      <c r="G485" s="48">
        <v>0</v>
      </c>
      <c r="H485" s="44">
        <v>0</v>
      </c>
      <c r="I485" s="44">
        <v>0</v>
      </c>
      <c r="J485" s="44">
        <v>0</v>
      </c>
      <c r="K485" s="48">
        <v>0</v>
      </c>
      <c r="L485" s="49">
        <v>0</v>
      </c>
      <c r="M485" s="49">
        <v>0</v>
      </c>
      <c r="N485" s="10">
        <v>71012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50">
        <f t="shared" si="25"/>
        <v>0</v>
      </c>
      <c r="U485" s="50">
        <f t="shared" si="25"/>
        <v>0</v>
      </c>
      <c r="V485" s="50">
        <f t="shared" si="25"/>
        <v>5917.666666666667</v>
      </c>
      <c r="W485" s="50">
        <f t="shared" si="24"/>
        <v>0</v>
      </c>
      <c r="X485" s="50">
        <f t="shared" si="24"/>
        <v>0</v>
      </c>
      <c r="Y485" s="50">
        <f t="shared" si="24"/>
        <v>0</v>
      </c>
      <c r="Z485" s="50">
        <f t="shared" si="24"/>
        <v>0</v>
      </c>
      <c r="AA485" s="50">
        <f t="shared" si="23"/>
        <v>0</v>
      </c>
      <c r="AB485" s="50">
        <f t="shared" si="26"/>
        <v>5917.666666666667</v>
      </c>
      <c r="AC485" s="48" t="str">
        <f>VLOOKUP(ПРОДАЖИ!C:C,'ИЗ ОСНОВЫ НОМЕНКЛАТУР'!D:E,2,0)</f>
        <v>Кромочные материалы</v>
      </c>
      <c r="AD485" s="48" t="str">
        <f>VLOOKUP(C:C,'ИЗ ОСНОВЫ НОМЕНКЛАТУР'!D:F,3,0)</f>
        <v>Кромка ПВХ Россия</v>
      </c>
      <c r="AE485" s="48" t="str">
        <f>VLOOKUP(C:C,'ИЗ ОСНОВЫ НОМЕНКЛАТУР'!D:H,5,0)</f>
        <v>C</v>
      </c>
    </row>
    <row r="486" spans="1:31" ht="9.6" customHeight="1" x14ac:dyDescent="0.2">
      <c r="A486" s="45" t="s">
        <v>5</v>
      </c>
      <c r="B486" s="11"/>
      <c r="C486" s="11" t="s">
        <v>488</v>
      </c>
      <c r="D486" s="44">
        <v>0</v>
      </c>
      <c r="E486" s="44">
        <v>1600</v>
      </c>
      <c r="F486" s="48">
        <v>0</v>
      </c>
      <c r="G486" s="48">
        <v>0</v>
      </c>
      <c r="H486" s="44">
        <v>0</v>
      </c>
      <c r="I486" s="44">
        <v>0</v>
      </c>
      <c r="J486" s="44">
        <v>0</v>
      </c>
      <c r="K486" s="48">
        <v>2000</v>
      </c>
      <c r="L486" s="49">
        <v>0</v>
      </c>
      <c r="M486" s="49">
        <v>32561.599999999999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38040</v>
      </c>
      <c r="T486" s="50">
        <f t="shared" si="25"/>
        <v>0</v>
      </c>
      <c r="U486" s="50">
        <f t="shared" si="25"/>
        <v>2713.4666666666667</v>
      </c>
      <c r="V486" s="50">
        <f t="shared" si="25"/>
        <v>0</v>
      </c>
      <c r="W486" s="50">
        <f t="shared" si="24"/>
        <v>0</v>
      </c>
      <c r="X486" s="50">
        <f t="shared" si="24"/>
        <v>0</v>
      </c>
      <c r="Y486" s="50">
        <f t="shared" si="24"/>
        <v>0</v>
      </c>
      <c r="Z486" s="50">
        <f t="shared" si="24"/>
        <v>0</v>
      </c>
      <c r="AA486" s="50">
        <f t="shared" si="23"/>
        <v>3170</v>
      </c>
      <c r="AB486" s="50">
        <f t="shared" si="26"/>
        <v>5883.4666666666672</v>
      </c>
      <c r="AC486" s="48" t="str">
        <f>VLOOKUP(ПРОДАЖИ!C:C,'ИЗ ОСНОВЫ НОМЕНКЛАТУР'!D:E,2,0)</f>
        <v>Кромочные материалы</v>
      </c>
      <c r="AD486" s="48" t="str">
        <f>VLOOKUP(C:C,'ИЗ ОСНОВЫ НОМЕНКЛАТУР'!D:F,3,0)</f>
        <v>Кромка ПВХ Россия</v>
      </c>
      <c r="AE486" s="48" t="str">
        <f>VLOOKUP(C:C,'ИЗ ОСНОВЫ НОМЕНКЛАТУР'!D:H,5,0)</f>
        <v>C</v>
      </c>
    </row>
    <row r="487" spans="1:31" ht="9.6" customHeight="1" x14ac:dyDescent="0.2">
      <c r="A487" s="45" t="s">
        <v>5</v>
      </c>
      <c r="B487" s="11"/>
      <c r="C487" s="11" t="s">
        <v>489</v>
      </c>
      <c r="D487" s="44">
        <v>0</v>
      </c>
      <c r="E487" s="44">
        <v>7885</v>
      </c>
      <c r="F487" s="48">
        <v>30</v>
      </c>
      <c r="G487" s="48">
        <v>0</v>
      </c>
      <c r="H487" s="44">
        <v>0</v>
      </c>
      <c r="I487" s="44">
        <v>0</v>
      </c>
      <c r="J487" s="44">
        <v>0</v>
      </c>
      <c r="K487" s="48">
        <v>0</v>
      </c>
      <c r="L487" s="49">
        <v>0</v>
      </c>
      <c r="M487" s="49">
        <v>361905.73</v>
      </c>
      <c r="N487" s="10">
        <v>1376.94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50">
        <f t="shared" si="25"/>
        <v>0</v>
      </c>
      <c r="U487" s="50">
        <f t="shared" si="25"/>
        <v>30158.810833333333</v>
      </c>
      <c r="V487" s="50">
        <f t="shared" si="25"/>
        <v>114.745</v>
      </c>
      <c r="W487" s="50">
        <f t="shared" si="24"/>
        <v>0</v>
      </c>
      <c r="X487" s="50">
        <f t="shared" si="24"/>
        <v>0</v>
      </c>
      <c r="Y487" s="50">
        <f t="shared" si="24"/>
        <v>0</v>
      </c>
      <c r="Z487" s="50">
        <f t="shared" si="24"/>
        <v>0</v>
      </c>
      <c r="AA487" s="50">
        <f t="shared" si="23"/>
        <v>0</v>
      </c>
      <c r="AB487" s="50">
        <f t="shared" si="26"/>
        <v>30273.555833333332</v>
      </c>
      <c r="AC487" s="48" t="str">
        <f>VLOOKUP(ПРОДАЖИ!C:C,'ИЗ ОСНОВЫ НОМЕНКЛАТУР'!D:E,2,0)</f>
        <v>Кромочные материалы</v>
      </c>
      <c r="AD487" s="48" t="str">
        <f>VLOOKUP(C:C,'ИЗ ОСНОВЫ НОМЕНКЛАТУР'!D:F,3,0)</f>
        <v>Кромка ПВХ Россия</v>
      </c>
      <c r="AE487" s="48" t="str">
        <f>VLOOKUP(C:C,'ИЗ ОСНОВЫ НОМЕНКЛАТУР'!D:H,5,0)</f>
        <v>C</v>
      </c>
    </row>
    <row r="488" spans="1:31" ht="9.6" customHeight="1" x14ac:dyDescent="0.2">
      <c r="A488" s="45" t="s">
        <v>5</v>
      </c>
      <c r="B488" s="46" t="s">
        <v>490</v>
      </c>
      <c r="C488" s="46"/>
      <c r="D488" s="44">
        <v>0</v>
      </c>
      <c r="E488" s="44">
        <v>0</v>
      </c>
      <c r="F488" s="48">
        <v>0</v>
      </c>
      <c r="G488" s="48">
        <v>0</v>
      </c>
      <c r="H488" s="44">
        <v>0</v>
      </c>
      <c r="I488" s="44">
        <v>0</v>
      </c>
      <c r="J488" s="44">
        <v>0</v>
      </c>
      <c r="K488" s="48">
        <v>0</v>
      </c>
      <c r="L488" s="49">
        <v>0</v>
      </c>
      <c r="M488" s="49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50">
        <f t="shared" si="25"/>
        <v>0</v>
      </c>
      <c r="U488" s="50">
        <f t="shared" si="25"/>
        <v>0</v>
      </c>
      <c r="V488" s="50">
        <f t="shared" si="25"/>
        <v>0</v>
      </c>
      <c r="W488" s="50">
        <f t="shared" si="24"/>
        <v>0</v>
      </c>
      <c r="X488" s="50">
        <f t="shared" si="24"/>
        <v>0</v>
      </c>
      <c r="Y488" s="50">
        <f t="shared" si="24"/>
        <v>0</v>
      </c>
      <c r="Z488" s="50">
        <f t="shared" si="24"/>
        <v>0</v>
      </c>
      <c r="AA488" s="50">
        <f t="shared" si="23"/>
        <v>0</v>
      </c>
      <c r="AB488" s="50">
        <f t="shared" si="26"/>
        <v>0</v>
      </c>
      <c r="AC488" s="48" t="e">
        <f>VLOOKUP(ПРОДАЖИ!C:C,'ИЗ ОСНОВЫ НОМЕНКЛАТУР'!D:E,2,0)</f>
        <v>#N/A</v>
      </c>
      <c r="AD488" s="48" t="e">
        <f>VLOOKUP(C:C,'ИЗ ОСНОВЫ НОМЕНКЛАТУР'!D:F,3,0)</f>
        <v>#N/A</v>
      </c>
      <c r="AE488" s="48" t="e">
        <f>VLOOKUP(C:C,'ИЗ ОСНОВЫ НОМЕНКЛАТУР'!D:H,5,0)</f>
        <v>#N/A</v>
      </c>
    </row>
    <row r="489" spans="1:31" ht="9.6" customHeight="1" x14ac:dyDescent="0.2">
      <c r="A489" s="45" t="s">
        <v>5</v>
      </c>
      <c r="B489" s="46" t="s">
        <v>491</v>
      </c>
      <c r="C489" s="46"/>
      <c r="D489" s="44">
        <v>0</v>
      </c>
      <c r="E489" s="44">
        <v>0</v>
      </c>
      <c r="F489" s="48">
        <v>0</v>
      </c>
      <c r="G489" s="48">
        <v>0</v>
      </c>
      <c r="H489" s="44">
        <v>0</v>
      </c>
      <c r="I489" s="44">
        <v>0</v>
      </c>
      <c r="J489" s="44">
        <v>0</v>
      </c>
      <c r="K489" s="48">
        <v>0</v>
      </c>
      <c r="L489" s="49">
        <v>0</v>
      </c>
      <c r="M489" s="49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50">
        <f t="shared" si="25"/>
        <v>0</v>
      </c>
      <c r="U489" s="50">
        <f t="shared" si="25"/>
        <v>0</v>
      </c>
      <c r="V489" s="50">
        <f t="shared" si="25"/>
        <v>0</v>
      </c>
      <c r="W489" s="50">
        <f t="shared" si="24"/>
        <v>0</v>
      </c>
      <c r="X489" s="50">
        <f t="shared" si="24"/>
        <v>0</v>
      </c>
      <c r="Y489" s="50">
        <f t="shared" si="24"/>
        <v>0</v>
      </c>
      <c r="Z489" s="50">
        <f t="shared" si="24"/>
        <v>0</v>
      </c>
      <c r="AA489" s="50">
        <f t="shared" si="23"/>
        <v>0</v>
      </c>
      <c r="AB489" s="50">
        <f t="shared" si="26"/>
        <v>0</v>
      </c>
      <c r="AC489" s="48" t="e">
        <f>VLOOKUP(ПРОДАЖИ!C:C,'ИЗ ОСНОВЫ НОМЕНКЛАТУР'!D:E,2,0)</f>
        <v>#N/A</v>
      </c>
      <c r="AD489" s="48" t="e">
        <f>VLOOKUP(C:C,'ИЗ ОСНОВЫ НОМЕНКЛАТУР'!D:F,3,0)</f>
        <v>#N/A</v>
      </c>
      <c r="AE489" s="48" t="e">
        <f>VLOOKUP(C:C,'ИЗ ОСНОВЫ НОМЕНКЛАТУР'!D:H,5,0)</f>
        <v>#N/A</v>
      </c>
    </row>
    <row r="490" spans="1:31" ht="9.6" customHeight="1" x14ac:dyDescent="0.2">
      <c r="A490" s="45" t="s">
        <v>5</v>
      </c>
      <c r="B490" s="11"/>
      <c r="C490" s="11" t="s">
        <v>492</v>
      </c>
      <c r="D490" s="44">
        <v>0</v>
      </c>
      <c r="E490" s="44">
        <v>0</v>
      </c>
      <c r="F490" s="48">
        <v>20</v>
      </c>
      <c r="G490" s="48">
        <v>0</v>
      </c>
      <c r="H490" s="44">
        <v>0</v>
      </c>
      <c r="I490" s="44">
        <v>0</v>
      </c>
      <c r="J490" s="44">
        <v>0</v>
      </c>
      <c r="K490" s="48">
        <v>0</v>
      </c>
      <c r="L490" s="49">
        <v>0</v>
      </c>
      <c r="M490" s="49">
        <v>0</v>
      </c>
      <c r="N490" s="10">
        <v>207.17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50">
        <f t="shared" si="25"/>
        <v>0</v>
      </c>
      <c r="U490" s="50">
        <f t="shared" si="25"/>
        <v>0</v>
      </c>
      <c r="V490" s="50">
        <f t="shared" si="25"/>
        <v>17.264166666666664</v>
      </c>
      <c r="W490" s="50">
        <f t="shared" si="24"/>
        <v>0</v>
      </c>
      <c r="X490" s="50">
        <f t="shared" si="24"/>
        <v>0</v>
      </c>
      <c r="Y490" s="50">
        <f t="shared" si="24"/>
        <v>0</v>
      </c>
      <c r="Z490" s="50">
        <f t="shared" si="24"/>
        <v>0</v>
      </c>
      <c r="AA490" s="50">
        <f t="shared" si="23"/>
        <v>0</v>
      </c>
      <c r="AB490" s="50">
        <f t="shared" si="26"/>
        <v>17.264166666666664</v>
      </c>
      <c r="AC490" s="48" t="str">
        <f>VLOOKUP(ПРОДАЖИ!C:C,'ИЗ ОСНОВЫ НОМЕНКЛАТУР'!D:E,2,0)</f>
        <v>Кромочные материалы</v>
      </c>
      <c r="AD490" s="48" t="str">
        <f>VLOOKUP(C:C,'ИЗ ОСНОВЫ НОМЕНКЛАТУР'!D:F,3,0)</f>
        <v>Кромка ПВХ Турция</v>
      </c>
      <c r="AE490" s="48" t="str">
        <f>VLOOKUP(C:C,'ИЗ ОСНОВЫ НОМЕНКЛАТУР'!D:H,5,0)</f>
        <v>C</v>
      </c>
    </row>
    <row r="491" spans="1:31" ht="9.6" customHeight="1" x14ac:dyDescent="0.2">
      <c r="A491" s="45" t="s">
        <v>5</v>
      </c>
      <c r="B491" s="11"/>
      <c r="C491" s="11" t="s">
        <v>493</v>
      </c>
      <c r="D491" s="44">
        <v>0</v>
      </c>
      <c r="E491" s="44">
        <v>0</v>
      </c>
      <c r="F491" s="48">
        <v>0</v>
      </c>
      <c r="G491" s="48">
        <v>0</v>
      </c>
      <c r="H491" s="44">
        <v>53</v>
      </c>
      <c r="I491" s="44">
        <v>10</v>
      </c>
      <c r="J491" s="44">
        <v>0</v>
      </c>
      <c r="K491" s="48">
        <v>0</v>
      </c>
      <c r="L491" s="49">
        <v>0</v>
      </c>
      <c r="M491" s="49">
        <v>0</v>
      </c>
      <c r="N491" s="10">
        <v>0</v>
      </c>
      <c r="O491" s="10">
        <v>0</v>
      </c>
      <c r="P491" s="10">
        <v>1082.0999999999999</v>
      </c>
      <c r="Q491" s="10">
        <v>204.17</v>
      </c>
      <c r="R491" s="10">
        <v>0</v>
      </c>
      <c r="S491" s="10">
        <v>0</v>
      </c>
      <c r="T491" s="50">
        <f t="shared" si="25"/>
        <v>0</v>
      </c>
      <c r="U491" s="50">
        <f t="shared" si="25"/>
        <v>0</v>
      </c>
      <c r="V491" s="50">
        <f t="shared" si="25"/>
        <v>0</v>
      </c>
      <c r="W491" s="50">
        <f t="shared" si="24"/>
        <v>0</v>
      </c>
      <c r="X491" s="50">
        <f t="shared" si="24"/>
        <v>90.174999999999997</v>
      </c>
      <c r="Y491" s="50">
        <f t="shared" si="24"/>
        <v>17.014166666666664</v>
      </c>
      <c r="Z491" s="50">
        <f t="shared" si="24"/>
        <v>0</v>
      </c>
      <c r="AA491" s="50">
        <f t="shared" si="23"/>
        <v>0</v>
      </c>
      <c r="AB491" s="50">
        <f t="shared" si="26"/>
        <v>107.18916666666667</v>
      </c>
      <c r="AC491" s="48" t="str">
        <f>VLOOKUP(ПРОДАЖИ!C:C,'ИЗ ОСНОВЫ НОМЕНКЛАТУР'!D:E,2,0)</f>
        <v>Кромочные материалы</v>
      </c>
      <c r="AD491" s="48" t="str">
        <f>VLOOKUP(C:C,'ИЗ ОСНОВЫ НОМЕНКЛАТУР'!D:F,3,0)</f>
        <v>Кромка ПВХ Турция</v>
      </c>
      <c r="AE491" s="48" t="str">
        <f>VLOOKUP(C:C,'ИЗ ОСНОВЫ НОМЕНКЛАТУР'!D:H,5,0)</f>
        <v>C</v>
      </c>
    </row>
    <row r="492" spans="1:31" ht="9.6" customHeight="1" x14ac:dyDescent="0.2">
      <c r="A492" s="45" t="s">
        <v>5</v>
      </c>
      <c r="B492" s="11"/>
      <c r="C492" s="11" t="s">
        <v>494</v>
      </c>
      <c r="D492" s="44">
        <v>0</v>
      </c>
      <c r="E492" s="44">
        <v>0</v>
      </c>
      <c r="F492" s="48">
        <v>0</v>
      </c>
      <c r="G492" s="48">
        <v>0</v>
      </c>
      <c r="H492" s="44">
        <v>300</v>
      </c>
      <c r="I492" s="44">
        <v>0</v>
      </c>
      <c r="J492" s="44">
        <v>0</v>
      </c>
      <c r="K492" s="48">
        <v>0</v>
      </c>
      <c r="L492" s="49">
        <v>0</v>
      </c>
      <c r="M492" s="49">
        <v>0</v>
      </c>
      <c r="N492" s="10">
        <v>0</v>
      </c>
      <c r="O492" s="10">
        <v>0</v>
      </c>
      <c r="P492" s="10">
        <v>3354.87</v>
      </c>
      <c r="Q492" s="10">
        <v>0</v>
      </c>
      <c r="R492" s="10">
        <v>0</v>
      </c>
      <c r="S492" s="10">
        <v>0</v>
      </c>
      <c r="T492" s="50">
        <f t="shared" si="25"/>
        <v>0</v>
      </c>
      <c r="U492" s="50">
        <f t="shared" si="25"/>
        <v>0</v>
      </c>
      <c r="V492" s="50">
        <f t="shared" si="25"/>
        <v>0</v>
      </c>
      <c r="W492" s="50">
        <f t="shared" si="24"/>
        <v>0</v>
      </c>
      <c r="X492" s="50">
        <f t="shared" si="24"/>
        <v>279.57249999999999</v>
      </c>
      <c r="Y492" s="50">
        <f t="shared" si="24"/>
        <v>0</v>
      </c>
      <c r="Z492" s="50">
        <f t="shared" si="24"/>
        <v>0</v>
      </c>
      <c r="AA492" s="50">
        <f t="shared" si="23"/>
        <v>0</v>
      </c>
      <c r="AB492" s="50">
        <f t="shared" si="26"/>
        <v>279.57249999999999</v>
      </c>
      <c r="AC492" s="48" t="str">
        <f>VLOOKUP(ПРОДАЖИ!C:C,'ИЗ ОСНОВЫ НОМЕНКЛАТУР'!D:E,2,0)</f>
        <v>Кромочные материалы</v>
      </c>
      <c r="AD492" s="48" t="str">
        <f>VLOOKUP(C:C,'ИЗ ОСНОВЫ НОМЕНКЛАТУР'!D:F,3,0)</f>
        <v>Кромка ПВХ Турция</v>
      </c>
      <c r="AE492" s="48" t="str">
        <f>VLOOKUP(C:C,'ИЗ ОСНОВЫ НОМЕНКЛАТУР'!D:H,5,0)</f>
        <v>C</v>
      </c>
    </row>
    <row r="493" spans="1:31" ht="9.6" customHeight="1" x14ac:dyDescent="0.2">
      <c r="A493" s="45" t="s">
        <v>5</v>
      </c>
      <c r="B493" s="11"/>
      <c r="C493" s="11" t="s">
        <v>495</v>
      </c>
      <c r="D493" s="44">
        <v>0</v>
      </c>
      <c r="E493" s="44">
        <v>0</v>
      </c>
      <c r="F493" s="48">
        <v>0</v>
      </c>
      <c r="G493" s="48">
        <v>0</v>
      </c>
      <c r="H493" s="44">
        <v>300</v>
      </c>
      <c r="I493" s="44">
        <v>0</v>
      </c>
      <c r="J493" s="44">
        <v>0</v>
      </c>
      <c r="K493" s="48">
        <v>0</v>
      </c>
      <c r="L493" s="49">
        <v>0</v>
      </c>
      <c r="M493" s="49">
        <v>0</v>
      </c>
      <c r="N493" s="10">
        <v>0</v>
      </c>
      <c r="O493" s="10">
        <v>0</v>
      </c>
      <c r="P493" s="10">
        <v>3735.66</v>
      </c>
      <c r="Q493" s="10">
        <v>0</v>
      </c>
      <c r="R493" s="10">
        <v>0</v>
      </c>
      <c r="S493" s="10">
        <v>0</v>
      </c>
      <c r="T493" s="50">
        <f t="shared" si="25"/>
        <v>0</v>
      </c>
      <c r="U493" s="50">
        <f t="shared" si="25"/>
        <v>0</v>
      </c>
      <c r="V493" s="50">
        <f t="shared" si="25"/>
        <v>0</v>
      </c>
      <c r="W493" s="50">
        <f t="shared" si="24"/>
        <v>0</v>
      </c>
      <c r="X493" s="50">
        <f t="shared" si="24"/>
        <v>311.30500000000001</v>
      </c>
      <c r="Y493" s="50">
        <f t="shared" si="24"/>
        <v>0</v>
      </c>
      <c r="Z493" s="50">
        <f t="shared" si="24"/>
        <v>0</v>
      </c>
      <c r="AA493" s="50">
        <f t="shared" si="24"/>
        <v>0</v>
      </c>
      <c r="AB493" s="50">
        <f t="shared" si="26"/>
        <v>311.30500000000001</v>
      </c>
      <c r="AC493" s="48" t="str">
        <f>VLOOKUP(ПРОДАЖИ!C:C,'ИЗ ОСНОВЫ НОМЕНКЛАТУР'!D:E,2,0)</f>
        <v>Кромочные материалы</v>
      </c>
      <c r="AD493" s="48" t="str">
        <f>VLOOKUP(C:C,'ИЗ ОСНОВЫ НОМЕНКЛАТУР'!D:F,3,0)</f>
        <v>Кромка ПВХ Турция</v>
      </c>
      <c r="AE493" s="48" t="str">
        <f>VLOOKUP(C:C,'ИЗ ОСНОВЫ НОМЕНКЛАТУР'!D:H,5,0)</f>
        <v>C</v>
      </c>
    </row>
    <row r="494" spans="1:31" ht="9.6" customHeight="1" x14ac:dyDescent="0.2">
      <c r="A494" s="45" t="s">
        <v>5</v>
      </c>
      <c r="B494" s="11"/>
      <c r="C494" s="11" t="s">
        <v>496</v>
      </c>
      <c r="D494" s="44">
        <v>0</v>
      </c>
      <c r="E494" s="44">
        <v>0</v>
      </c>
      <c r="F494" s="48">
        <v>0</v>
      </c>
      <c r="G494" s="48">
        <v>0</v>
      </c>
      <c r="H494" s="44">
        <v>185</v>
      </c>
      <c r="I494" s="44">
        <v>0</v>
      </c>
      <c r="J494" s="44">
        <v>0</v>
      </c>
      <c r="K494" s="48">
        <v>0</v>
      </c>
      <c r="L494" s="49">
        <v>0</v>
      </c>
      <c r="M494" s="49">
        <v>0</v>
      </c>
      <c r="N494" s="10">
        <v>0</v>
      </c>
      <c r="O494" s="10">
        <v>0</v>
      </c>
      <c r="P494" s="10">
        <v>4980.71</v>
      </c>
      <c r="Q494" s="10">
        <v>0</v>
      </c>
      <c r="R494" s="10">
        <v>0</v>
      </c>
      <c r="S494" s="10">
        <v>0</v>
      </c>
      <c r="T494" s="50">
        <f t="shared" si="25"/>
        <v>0</v>
      </c>
      <c r="U494" s="50">
        <f t="shared" si="25"/>
        <v>0</v>
      </c>
      <c r="V494" s="50">
        <f t="shared" si="25"/>
        <v>0</v>
      </c>
      <c r="W494" s="50">
        <f t="shared" si="24"/>
        <v>0</v>
      </c>
      <c r="X494" s="50">
        <f t="shared" si="24"/>
        <v>415.05916666666667</v>
      </c>
      <c r="Y494" s="50">
        <f t="shared" si="24"/>
        <v>0</v>
      </c>
      <c r="Z494" s="50">
        <f t="shared" si="24"/>
        <v>0</v>
      </c>
      <c r="AA494" s="50">
        <f t="shared" si="24"/>
        <v>0</v>
      </c>
      <c r="AB494" s="50">
        <f t="shared" si="26"/>
        <v>415.05916666666667</v>
      </c>
      <c r="AC494" s="48" t="str">
        <f>VLOOKUP(ПРОДАЖИ!C:C,'ИЗ ОСНОВЫ НОМЕНКЛАТУР'!D:E,2,0)</f>
        <v>Кромочные материалы</v>
      </c>
      <c r="AD494" s="48" t="str">
        <f>VLOOKUP(C:C,'ИЗ ОСНОВЫ НОМЕНКЛАТУР'!D:F,3,0)</f>
        <v>Кромка ПВХ Турция</v>
      </c>
      <c r="AE494" s="48" t="str">
        <f>VLOOKUP(C:C,'ИЗ ОСНОВЫ НОМЕНКЛАТУР'!D:H,5,0)</f>
        <v>C</v>
      </c>
    </row>
    <row r="495" spans="1:31" ht="9.6" customHeight="1" x14ac:dyDescent="0.2">
      <c r="A495" s="45" t="s">
        <v>5</v>
      </c>
      <c r="B495" s="11"/>
      <c r="C495" s="11" t="s">
        <v>497</v>
      </c>
      <c r="D495" s="44">
        <v>1</v>
      </c>
      <c r="E495" s="44">
        <v>999</v>
      </c>
      <c r="F495" s="48">
        <v>0</v>
      </c>
      <c r="G495" s="48">
        <v>0</v>
      </c>
      <c r="H495" s="44">
        <v>0</v>
      </c>
      <c r="I495" s="44">
        <v>0</v>
      </c>
      <c r="J495" s="44">
        <v>0</v>
      </c>
      <c r="K495" s="48">
        <v>0</v>
      </c>
      <c r="L495" s="49">
        <v>15.8</v>
      </c>
      <c r="M495" s="49">
        <v>15784.2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50">
        <f t="shared" si="25"/>
        <v>1.3166666666666667</v>
      </c>
      <c r="U495" s="50">
        <f t="shared" si="25"/>
        <v>1315.3500000000001</v>
      </c>
      <c r="V495" s="50">
        <f t="shared" si="25"/>
        <v>0</v>
      </c>
      <c r="W495" s="50">
        <f t="shared" si="24"/>
        <v>0</v>
      </c>
      <c r="X495" s="50">
        <f t="shared" si="24"/>
        <v>0</v>
      </c>
      <c r="Y495" s="50">
        <f t="shared" si="24"/>
        <v>0</v>
      </c>
      <c r="Z495" s="50">
        <f t="shared" si="24"/>
        <v>0</v>
      </c>
      <c r="AA495" s="50">
        <f t="shared" si="24"/>
        <v>0</v>
      </c>
      <c r="AB495" s="50">
        <f t="shared" si="26"/>
        <v>1316.6666666666667</v>
      </c>
      <c r="AC495" s="48" t="str">
        <f>VLOOKUP(ПРОДАЖИ!C:C,'ИЗ ОСНОВЫ НОМЕНКЛАТУР'!D:E,2,0)</f>
        <v>Кромочные материалы</v>
      </c>
      <c r="AD495" s="48" t="str">
        <f>VLOOKUP(C:C,'ИЗ ОСНОВЫ НОМЕНКЛАТУР'!D:F,3,0)</f>
        <v>Кромка ПВХ Турция</v>
      </c>
      <c r="AE495" s="48" t="str">
        <f>VLOOKUP(C:C,'ИЗ ОСНОВЫ НОМЕНКЛАТУР'!D:H,5,0)</f>
        <v>C</v>
      </c>
    </row>
    <row r="496" spans="1:31" ht="9.6" customHeight="1" x14ac:dyDescent="0.2">
      <c r="A496" s="45" t="s">
        <v>5</v>
      </c>
      <c r="B496" s="46" t="s">
        <v>498</v>
      </c>
      <c r="C496" s="46"/>
      <c r="D496" s="44">
        <v>0</v>
      </c>
      <c r="E496" s="44">
        <v>0</v>
      </c>
      <c r="F496" s="48">
        <v>0</v>
      </c>
      <c r="G496" s="48">
        <v>0</v>
      </c>
      <c r="H496" s="44">
        <v>0</v>
      </c>
      <c r="I496" s="44">
        <v>0</v>
      </c>
      <c r="J496" s="44">
        <v>0</v>
      </c>
      <c r="K496" s="48">
        <v>0</v>
      </c>
      <c r="L496" s="49">
        <v>0</v>
      </c>
      <c r="M496" s="49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50">
        <f t="shared" si="25"/>
        <v>0</v>
      </c>
      <c r="U496" s="50">
        <f t="shared" si="25"/>
        <v>0</v>
      </c>
      <c r="V496" s="50">
        <f t="shared" si="25"/>
        <v>0</v>
      </c>
      <c r="W496" s="50">
        <f t="shared" si="24"/>
        <v>0</v>
      </c>
      <c r="X496" s="50">
        <f t="shared" si="24"/>
        <v>0</v>
      </c>
      <c r="Y496" s="50">
        <f t="shared" si="24"/>
        <v>0</v>
      </c>
      <c r="Z496" s="50">
        <f t="shared" si="24"/>
        <v>0</v>
      </c>
      <c r="AA496" s="50">
        <f t="shared" si="24"/>
        <v>0</v>
      </c>
      <c r="AB496" s="50">
        <f t="shared" si="26"/>
        <v>0</v>
      </c>
      <c r="AC496" s="48" t="e">
        <f>VLOOKUP(ПРОДАЖИ!C:C,'ИЗ ОСНОВЫ НОМЕНКЛАТУР'!D:E,2,0)</f>
        <v>#N/A</v>
      </c>
      <c r="AD496" s="48" t="e">
        <f>VLOOKUP(C:C,'ИЗ ОСНОВЫ НОМЕНКЛАТУР'!D:F,3,0)</f>
        <v>#N/A</v>
      </c>
      <c r="AE496" s="48" t="e">
        <f>VLOOKUP(C:C,'ИЗ ОСНОВЫ НОМЕНКЛАТУР'!D:H,5,0)</f>
        <v>#N/A</v>
      </c>
    </row>
    <row r="497" spans="1:31" ht="9.6" customHeight="1" x14ac:dyDescent="0.2">
      <c r="A497" s="45" t="s">
        <v>5</v>
      </c>
      <c r="B497" s="11"/>
      <c r="C497" s="11" t="s">
        <v>499</v>
      </c>
      <c r="D497" s="44">
        <v>0</v>
      </c>
      <c r="E497" s="44">
        <v>0</v>
      </c>
      <c r="F497" s="48">
        <v>4</v>
      </c>
      <c r="G497" s="48">
        <v>0</v>
      </c>
      <c r="H497" s="44">
        <v>0</v>
      </c>
      <c r="I497" s="44">
        <v>0</v>
      </c>
      <c r="J497" s="44">
        <v>0</v>
      </c>
      <c r="K497" s="48">
        <v>0</v>
      </c>
      <c r="L497" s="49">
        <v>0</v>
      </c>
      <c r="M497" s="49">
        <v>0</v>
      </c>
      <c r="N497" s="10">
        <v>160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50">
        <f t="shared" si="25"/>
        <v>0</v>
      </c>
      <c r="U497" s="50">
        <f t="shared" si="25"/>
        <v>0</v>
      </c>
      <c r="V497" s="50">
        <f t="shared" si="25"/>
        <v>13.333333333333334</v>
      </c>
      <c r="W497" s="50">
        <f t="shared" si="24"/>
        <v>0</v>
      </c>
      <c r="X497" s="50">
        <f t="shared" si="24"/>
        <v>0</v>
      </c>
      <c r="Y497" s="50">
        <f t="shared" si="24"/>
        <v>0</v>
      </c>
      <c r="Z497" s="50">
        <f t="shared" si="24"/>
        <v>0</v>
      </c>
      <c r="AA497" s="50">
        <f t="shared" si="24"/>
        <v>0</v>
      </c>
      <c r="AB497" s="50">
        <f t="shared" si="26"/>
        <v>13.333333333333334</v>
      </c>
      <c r="AC497" s="48" t="str">
        <f>VLOOKUP(ПРОДАЖИ!C:C,'ИЗ ОСНОВЫ НОМЕНКЛАТУР'!D:E,2,0)</f>
        <v>Кромочные материалы</v>
      </c>
      <c r="AD497" s="48" t="str">
        <f>VLOOKUP(C:C,'ИЗ ОСНОВЫ НОМЕНКЛАТУР'!D:F,3,0)</f>
        <v>Кромка ПВХ Турция</v>
      </c>
      <c r="AE497" s="48" t="str">
        <f>VLOOKUP(C:C,'ИЗ ОСНОВЫ НОМЕНКЛАТУР'!D:H,5,0)</f>
        <v>C</v>
      </c>
    </row>
    <row r="498" spans="1:31" ht="9.6" customHeight="1" x14ac:dyDescent="0.2">
      <c r="A498" s="45" t="s">
        <v>5</v>
      </c>
      <c r="B498" s="11"/>
      <c r="C498" s="11" t="s">
        <v>500</v>
      </c>
      <c r="D498" s="44">
        <v>0</v>
      </c>
      <c r="E498" s="44">
        <v>0</v>
      </c>
      <c r="F498" s="48">
        <v>94</v>
      </c>
      <c r="G498" s="48">
        <v>0</v>
      </c>
      <c r="H498" s="44">
        <v>0</v>
      </c>
      <c r="I498" s="44">
        <v>0</v>
      </c>
      <c r="J498" s="44">
        <v>0</v>
      </c>
      <c r="K498" s="48">
        <v>0</v>
      </c>
      <c r="L498" s="49">
        <v>0</v>
      </c>
      <c r="M498" s="49">
        <v>0</v>
      </c>
      <c r="N498" s="10">
        <v>8845.4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50">
        <f t="shared" si="25"/>
        <v>0</v>
      </c>
      <c r="U498" s="50">
        <f t="shared" si="25"/>
        <v>0</v>
      </c>
      <c r="V498" s="50">
        <f t="shared" si="25"/>
        <v>737.11666666666667</v>
      </c>
      <c r="W498" s="50">
        <f t="shared" si="24"/>
        <v>0</v>
      </c>
      <c r="X498" s="50">
        <f t="shared" si="24"/>
        <v>0</v>
      </c>
      <c r="Y498" s="50">
        <f t="shared" si="24"/>
        <v>0</v>
      </c>
      <c r="Z498" s="50">
        <f t="shared" si="24"/>
        <v>0</v>
      </c>
      <c r="AA498" s="50">
        <f t="shared" si="24"/>
        <v>0</v>
      </c>
      <c r="AB498" s="50">
        <f t="shared" si="26"/>
        <v>737.11666666666667</v>
      </c>
      <c r="AC498" s="48" t="str">
        <f>VLOOKUP(ПРОДАЖИ!C:C,'ИЗ ОСНОВЫ НОМЕНКЛАТУР'!D:E,2,0)</f>
        <v>Кромочные материалы</v>
      </c>
      <c r="AD498" s="48" t="str">
        <f>VLOOKUP(C:C,'ИЗ ОСНОВЫ НОМЕНКЛАТУР'!D:F,3,0)</f>
        <v>Кромка ПВХ Турция</v>
      </c>
      <c r="AE498" s="48" t="str">
        <f>VLOOKUP(C:C,'ИЗ ОСНОВЫ НОМЕНКЛАТУР'!D:H,5,0)</f>
        <v>C</v>
      </c>
    </row>
    <row r="499" spans="1:31" ht="9.6" customHeight="1" x14ac:dyDescent="0.2">
      <c r="A499" s="45" t="s">
        <v>5</v>
      </c>
      <c r="B499" s="11"/>
      <c r="C499" s="11" t="s">
        <v>501</v>
      </c>
      <c r="D499" s="44">
        <v>24</v>
      </c>
      <c r="E499" s="44">
        <v>106</v>
      </c>
      <c r="F499" s="48">
        <v>158</v>
      </c>
      <c r="G499" s="48">
        <v>0</v>
      </c>
      <c r="H499" s="44">
        <v>0</v>
      </c>
      <c r="I499" s="44">
        <v>0</v>
      </c>
      <c r="J499" s="44">
        <v>0</v>
      </c>
      <c r="K499" s="48">
        <v>0</v>
      </c>
      <c r="L499" s="49">
        <v>4025.6</v>
      </c>
      <c r="M499" s="49">
        <v>17779.759999999998</v>
      </c>
      <c r="N499" s="10">
        <v>27932.97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50">
        <f t="shared" si="25"/>
        <v>335.46666666666664</v>
      </c>
      <c r="U499" s="50">
        <f t="shared" si="25"/>
        <v>1481.6466666666665</v>
      </c>
      <c r="V499" s="50">
        <f t="shared" si="25"/>
        <v>2327.7474999999999</v>
      </c>
      <c r="W499" s="50">
        <f t="shared" si="24"/>
        <v>0</v>
      </c>
      <c r="X499" s="50">
        <f t="shared" si="24"/>
        <v>0</v>
      </c>
      <c r="Y499" s="50">
        <f t="shared" si="24"/>
        <v>0</v>
      </c>
      <c r="Z499" s="50">
        <f t="shared" si="24"/>
        <v>0</v>
      </c>
      <c r="AA499" s="50">
        <f t="shared" si="24"/>
        <v>0</v>
      </c>
      <c r="AB499" s="50">
        <f t="shared" si="26"/>
        <v>4144.8608333333332</v>
      </c>
      <c r="AC499" s="48" t="str">
        <f>VLOOKUP(ПРОДАЖИ!C:C,'ИЗ ОСНОВЫ НОМЕНКЛАТУР'!D:E,2,0)</f>
        <v>Кромочные материалы</v>
      </c>
      <c r="AD499" s="48" t="str">
        <f>VLOOKUP(C:C,'ИЗ ОСНОВЫ НОМЕНКЛАТУР'!D:F,3,0)</f>
        <v>Кромка ПВХ Турция</v>
      </c>
      <c r="AE499" s="48" t="str">
        <f>VLOOKUP(C:C,'ИЗ ОСНОВЫ НОМЕНКЛАТУР'!D:H,5,0)</f>
        <v>C</v>
      </c>
    </row>
    <row r="500" spans="1:31" ht="9.6" customHeight="1" x14ac:dyDescent="0.2">
      <c r="A500" s="45" t="s">
        <v>5</v>
      </c>
      <c r="B500" s="11"/>
      <c r="C500" s="11" t="s">
        <v>502</v>
      </c>
      <c r="D500" s="44">
        <v>10</v>
      </c>
      <c r="E500" s="44">
        <v>113</v>
      </c>
      <c r="F500" s="48">
        <v>0</v>
      </c>
      <c r="G500" s="48">
        <v>0</v>
      </c>
      <c r="H500" s="44">
        <v>287</v>
      </c>
      <c r="I500" s="44">
        <v>0</v>
      </c>
      <c r="J500" s="44">
        <v>100</v>
      </c>
      <c r="K500" s="48">
        <v>149</v>
      </c>
      <c r="L500" s="49">
        <v>1124</v>
      </c>
      <c r="M500" s="49">
        <v>12701.09</v>
      </c>
      <c r="N500" s="10">
        <v>0</v>
      </c>
      <c r="O500" s="10">
        <v>0</v>
      </c>
      <c r="P500" s="10">
        <v>31350.03</v>
      </c>
      <c r="Q500" s="10">
        <v>0</v>
      </c>
      <c r="R500" s="10">
        <v>11180</v>
      </c>
      <c r="S500" s="10">
        <v>16199.74</v>
      </c>
      <c r="T500" s="50">
        <f t="shared" si="25"/>
        <v>93.666666666666671</v>
      </c>
      <c r="U500" s="50">
        <f t="shared" si="25"/>
        <v>1058.4241666666667</v>
      </c>
      <c r="V500" s="50">
        <f t="shared" si="25"/>
        <v>0</v>
      </c>
      <c r="W500" s="50">
        <f t="shared" si="24"/>
        <v>0</v>
      </c>
      <c r="X500" s="50">
        <f t="shared" si="24"/>
        <v>2612.5025000000001</v>
      </c>
      <c r="Y500" s="50">
        <f t="shared" si="24"/>
        <v>0</v>
      </c>
      <c r="Z500" s="50">
        <f t="shared" si="24"/>
        <v>931.66666666666663</v>
      </c>
      <c r="AA500" s="50">
        <f t="shared" si="24"/>
        <v>1349.9783333333332</v>
      </c>
      <c r="AB500" s="50">
        <f t="shared" si="26"/>
        <v>6046.2383333333337</v>
      </c>
      <c r="AC500" s="48" t="str">
        <f>VLOOKUP(ПРОДАЖИ!C:C,'ИЗ ОСНОВЫ НОМЕНКЛАТУР'!D:E,2,0)</f>
        <v>Кромочные материалы</v>
      </c>
      <c r="AD500" s="48" t="str">
        <f>VLOOKUP(C:C,'ИЗ ОСНОВЫ НОМЕНКЛАТУР'!D:F,3,0)</f>
        <v>Кромка ПВХ Турция</v>
      </c>
      <c r="AE500" s="48" t="str">
        <f>VLOOKUP(C:C,'ИЗ ОСНОВЫ НОМЕНКЛАТУР'!D:H,5,0)</f>
        <v>C</v>
      </c>
    </row>
    <row r="501" spans="1:31" ht="9.6" customHeight="1" x14ac:dyDescent="0.2">
      <c r="A501" s="45" t="s">
        <v>5</v>
      </c>
      <c r="B501" s="46" t="s">
        <v>503</v>
      </c>
      <c r="C501" s="46"/>
      <c r="D501" s="44">
        <v>0</v>
      </c>
      <c r="E501" s="44">
        <v>0</v>
      </c>
      <c r="F501" s="48">
        <v>0</v>
      </c>
      <c r="G501" s="48">
        <v>0</v>
      </c>
      <c r="H501" s="44">
        <v>0</v>
      </c>
      <c r="I501" s="44">
        <v>0</v>
      </c>
      <c r="J501" s="44">
        <v>0</v>
      </c>
      <c r="K501" s="48">
        <v>0</v>
      </c>
      <c r="L501" s="49">
        <v>0</v>
      </c>
      <c r="M501" s="49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50">
        <f t="shared" si="25"/>
        <v>0</v>
      </c>
      <c r="U501" s="50">
        <f t="shared" si="25"/>
        <v>0</v>
      </c>
      <c r="V501" s="50">
        <f t="shared" si="25"/>
        <v>0</v>
      </c>
      <c r="W501" s="50">
        <f t="shared" si="24"/>
        <v>0</v>
      </c>
      <c r="X501" s="50">
        <f t="shared" si="24"/>
        <v>0</v>
      </c>
      <c r="Y501" s="50">
        <f t="shared" si="24"/>
        <v>0</v>
      </c>
      <c r="Z501" s="50">
        <f t="shared" si="24"/>
        <v>0</v>
      </c>
      <c r="AA501" s="50">
        <f t="shared" si="24"/>
        <v>0</v>
      </c>
      <c r="AB501" s="50">
        <f t="shared" si="26"/>
        <v>0</v>
      </c>
      <c r="AC501" s="48" t="e">
        <f>VLOOKUP(ПРОДАЖИ!C:C,'ИЗ ОСНОВЫ НОМЕНКЛАТУР'!D:E,2,0)</f>
        <v>#N/A</v>
      </c>
      <c r="AD501" s="48" t="e">
        <f>VLOOKUP(C:C,'ИЗ ОСНОВЫ НОМЕНКЛАТУР'!D:F,3,0)</f>
        <v>#N/A</v>
      </c>
      <c r="AE501" s="48" t="e">
        <f>VLOOKUP(C:C,'ИЗ ОСНОВЫ НОМЕНКЛАТУР'!D:H,5,0)</f>
        <v>#N/A</v>
      </c>
    </row>
    <row r="502" spans="1:31" ht="9.6" customHeight="1" x14ac:dyDescent="0.2">
      <c r="A502" s="45" t="s">
        <v>5</v>
      </c>
      <c r="B502" s="11"/>
      <c r="C502" s="11" t="s">
        <v>504</v>
      </c>
      <c r="D502" s="44">
        <v>0</v>
      </c>
      <c r="E502" s="44">
        <v>0</v>
      </c>
      <c r="F502" s="48">
        <v>0</v>
      </c>
      <c r="G502" s="48">
        <v>0</v>
      </c>
      <c r="H502" s="44">
        <v>10</v>
      </c>
      <c r="I502" s="44">
        <v>0</v>
      </c>
      <c r="J502" s="44">
        <v>0</v>
      </c>
      <c r="K502" s="48">
        <v>0</v>
      </c>
      <c r="L502" s="49">
        <v>0</v>
      </c>
      <c r="M502" s="49">
        <v>0</v>
      </c>
      <c r="N502" s="10">
        <v>0</v>
      </c>
      <c r="O502" s="10">
        <v>0</v>
      </c>
      <c r="P502" s="10">
        <v>208.1</v>
      </c>
      <c r="Q502" s="10">
        <v>0</v>
      </c>
      <c r="R502" s="10">
        <v>0</v>
      </c>
      <c r="S502" s="10">
        <v>0</v>
      </c>
      <c r="T502" s="50">
        <f t="shared" si="25"/>
        <v>0</v>
      </c>
      <c r="U502" s="50">
        <f t="shared" si="25"/>
        <v>0</v>
      </c>
      <c r="V502" s="50">
        <f t="shared" si="25"/>
        <v>0</v>
      </c>
      <c r="W502" s="50">
        <f t="shared" si="24"/>
        <v>0</v>
      </c>
      <c r="X502" s="50">
        <f t="shared" si="24"/>
        <v>17.341666666666665</v>
      </c>
      <c r="Y502" s="50">
        <f t="shared" si="24"/>
        <v>0</v>
      </c>
      <c r="Z502" s="50">
        <f t="shared" si="24"/>
        <v>0</v>
      </c>
      <c r="AA502" s="50">
        <f t="shared" si="24"/>
        <v>0</v>
      </c>
      <c r="AB502" s="50">
        <f t="shared" si="26"/>
        <v>17.341666666666665</v>
      </c>
      <c r="AC502" s="48" t="str">
        <f>VLOOKUP(ПРОДАЖИ!C:C,'ИЗ ОСНОВЫ НОМЕНКЛАТУР'!D:E,2,0)</f>
        <v>Кромочные материалы</v>
      </c>
      <c r="AD502" s="48" t="str">
        <f>VLOOKUP(C:C,'ИЗ ОСНОВЫ НОМЕНКЛАТУР'!D:F,3,0)</f>
        <v>Кромка ПВХ Турция</v>
      </c>
      <c r="AE502" s="48" t="str">
        <f>VLOOKUP(C:C,'ИЗ ОСНОВЫ НОМЕНКЛАТУР'!D:H,5,0)</f>
        <v>C</v>
      </c>
    </row>
    <row r="503" spans="1:31" ht="9.6" customHeight="1" x14ac:dyDescent="0.2">
      <c r="A503" s="45" t="s">
        <v>5</v>
      </c>
      <c r="B503" s="11"/>
      <c r="C503" s="11" t="s">
        <v>505</v>
      </c>
      <c r="D503" s="44">
        <v>7</v>
      </c>
      <c r="E503" s="44">
        <v>58</v>
      </c>
      <c r="F503" s="48">
        <v>0</v>
      </c>
      <c r="G503" s="48">
        <v>0</v>
      </c>
      <c r="H503" s="44">
        <v>0</v>
      </c>
      <c r="I503" s="44">
        <v>0</v>
      </c>
      <c r="J503" s="44">
        <v>0</v>
      </c>
      <c r="K503" s="48">
        <v>0</v>
      </c>
      <c r="L503" s="49">
        <v>593.75</v>
      </c>
      <c r="M503" s="49">
        <v>4919.6400000000003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50">
        <f t="shared" si="25"/>
        <v>49.479166666666664</v>
      </c>
      <c r="U503" s="50">
        <f t="shared" si="25"/>
        <v>409.97</v>
      </c>
      <c r="V503" s="50">
        <f t="shared" si="25"/>
        <v>0</v>
      </c>
      <c r="W503" s="50">
        <f t="shared" si="24"/>
        <v>0</v>
      </c>
      <c r="X503" s="50">
        <f t="shared" si="24"/>
        <v>0</v>
      </c>
      <c r="Y503" s="50">
        <f t="shared" si="24"/>
        <v>0</v>
      </c>
      <c r="Z503" s="50">
        <f t="shared" si="24"/>
        <v>0</v>
      </c>
      <c r="AA503" s="50">
        <f t="shared" si="24"/>
        <v>0</v>
      </c>
      <c r="AB503" s="50">
        <f t="shared" si="26"/>
        <v>459.44916666666671</v>
      </c>
      <c r="AC503" s="48" t="str">
        <f>VLOOKUP(ПРОДАЖИ!C:C,'ИЗ ОСНОВЫ НОМЕНКЛАТУР'!D:E,2,0)</f>
        <v>Кромочные материалы</v>
      </c>
      <c r="AD503" s="48" t="str">
        <f>VLOOKUP(C:C,'ИЗ ОСНОВЫ НОМЕНКЛАТУР'!D:F,3,0)</f>
        <v>Кромка ПВХ Турция</v>
      </c>
      <c r="AE503" s="48" t="str">
        <f>VLOOKUP(C:C,'ИЗ ОСНОВЫ НОМЕНКЛАТУР'!D:H,5,0)</f>
        <v>C</v>
      </c>
    </row>
    <row r="504" spans="1:31" ht="9.6" customHeight="1" x14ac:dyDescent="0.2">
      <c r="A504" s="45" t="s">
        <v>5</v>
      </c>
      <c r="B504" s="11"/>
      <c r="C504" s="11" t="s">
        <v>506</v>
      </c>
      <c r="D504" s="44">
        <v>0</v>
      </c>
      <c r="E504" s="44">
        <v>0</v>
      </c>
      <c r="F504" s="48">
        <v>0</v>
      </c>
      <c r="G504" s="48">
        <v>0</v>
      </c>
      <c r="H504" s="44">
        <v>280</v>
      </c>
      <c r="I504" s="44">
        <v>0</v>
      </c>
      <c r="J504" s="44">
        <v>0</v>
      </c>
      <c r="K504" s="48">
        <v>0</v>
      </c>
      <c r="L504" s="49">
        <v>0</v>
      </c>
      <c r="M504" s="49">
        <v>0</v>
      </c>
      <c r="N504" s="10">
        <v>0</v>
      </c>
      <c r="O504" s="10">
        <v>0</v>
      </c>
      <c r="P504" s="10">
        <v>7584.78</v>
      </c>
      <c r="Q504" s="10">
        <v>0</v>
      </c>
      <c r="R504" s="10">
        <v>0</v>
      </c>
      <c r="S504" s="10">
        <v>0</v>
      </c>
      <c r="T504" s="50">
        <f t="shared" si="25"/>
        <v>0</v>
      </c>
      <c r="U504" s="50">
        <f t="shared" si="25"/>
        <v>0</v>
      </c>
      <c r="V504" s="50">
        <f t="shared" si="25"/>
        <v>0</v>
      </c>
      <c r="W504" s="50">
        <f t="shared" si="24"/>
        <v>0</v>
      </c>
      <c r="X504" s="50">
        <f t="shared" si="24"/>
        <v>632.06499999999994</v>
      </c>
      <c r="Y504" s="50">
        <f t="shared" si="24"/>
        <v>0</v>
      </c>
      <c r="Z504" s="50">
        <f t="shared" si="24"/>
        <v>0</v>
      </c>
      <c r="AA504" s="50">
        <f t="shared" si="24"/>
        <v>0</v>
      </c>
      <c r="AB504" s="50">
        <f t="shared" si="26"/>
        <v>632.06499999999994</v>
      </c>
      <c r="AC504" s="48" t="str">
        <f>VLOOKUP(ПРОДАЖИ!C:C,'ИЗ ОСНОВЫ НОМЕНКЛАТУР'!D:E,2,0)</f>
        <v>Кромочные материалы</v>
      </c>
      <c r="AD504" s="48" t="str">
        <f>VLOOKUP(C:C,'ИЗ ОСНОВЫ НОМЕНКЛАТУР'!D:F,3,0)</f>
        <v>Кромка ПВХ Турция</v>
      </c>
      <c r="AE504" s="48" t="str">
        <f>VLOOKUP(C:C,'ИЗ ОСНОВЫ НОМЕНКЛАТУР'!D:H,5,0)</f>
        <v>C</v>
      </c>
    </row>
    <row r="505" spans="1:31" ht="9.6" customHeight="1" x14ac:dyDescent="0.2">
      <c r="A505" s="45" t="s">
        <v>5</v>
      </c>
      <c r="B505" s="11"/>
      <c r="C505" s="11" t="s">
        <v>507</v>
      </c>
      <c r="D505" s="44">
        <v>0</v>
      </c>
      <c r="E505" s="44">
        <v>0</v>
      </c>
      <c r="F505" s="48">
        <v>440</v>
      </c>
      <c r="G505" s="48">
        <v>0</v>
      </c>
      <c r="H505" s="44">
        <v>0</v>
      </c>
      <c r="I505" s="44">
        <v>0</v>
      </c>
      <c r="J505" s="44">
        <v>0</v>
      </c>
      <c r="K505" s="48">
        <v>85</v>
      </c>
      <c r="L505" s="49">
        <v>0</v>
      </c>
      <c r="M505" s="49">
        <v>0</v>
      </c>
      <c r="N505" s="10">
        <v>15241.81</v>
      </c>
      <c r="O505" s="10">
        <v>0</v>
      </c>
      <c r="P505" s="10">
        <v>0</v>
      </c>
      <c r="Q505" s="10">
        <v>0</v>
      </c>
      <c r="R505" s="10">
        <v>0</v>
      </c>
      <c r="S505" s="10">
        <v>2941.85</v>
      </c>
      <c r="T505" s="50">
        <f t="shared" si="25"/>
        <v>0</v>
      </c>
      <c r="U505" s="50">
        <f t="shared" si="25"/>
        <v>0</v>
      </c>
      <c r="V505" s="50">
        <f t="shared" si="25"/>
        <v>1270.1508333333334</v>
      </c>
      <c r="W505" s="50">
        <f t="shared" si="24"/>
        <v>0</v>
      </c>
      <c r="X505" s="50">
        <f t="shared" si="24"/>
        <v>0</v>
      </c>
      <c r="Y505" s="50">
        <f t="shared" si="24"/>
        <v>0</v>
      </c>
      <c r="Z505" s="50">
        <f t="shared" si="24"/>
        <v>0</v>
      </c>
      <c r="AA505" s="50">
        <f t="shared" si="24"/>
        <v>245.15416666666667</v>
      </c>
      <c r="AB505" s="50">
        <f t="shared" si="26"/>
        <v>1515.3050000000001</v>
      </c>
      <c r="AC505" s="48" t="str">
        <f>VLOOKUP(ПРОДАЖИ!C:C,'ИЗ ОСНОВЫ НОМЕНКЛАТУР'!D:E,2,0)</f>
        <v>Кромочные материалы</v>
      </c>
      <c r="AD505" s="48" t="str">
        <f>VLOOKUP(C:C,'ИЗ ОСНОВЫ НОМЕНКЛАТУР'!D:F,3,0)</f>
        <v>Кромка ПВХ Турция</v>
      </c>
      <c r="AE505" s="48" t="str">
        <f>VLOOKUP(C:C,'ИЗ ОСНОВЫ НОМЕНКЛАТУР'!D:H,5,0)</f>
        <v>C</v>
      </c>
    </row>
    <row r="506" spans="1:31" ht="9.6" customHeight="1" x14ac:dyDescent="0.2">
      <c r="A506" s="45" t="s">
        <v>5</v>
      </c>
      <c r="B506" s="11"/>
      <c r="C506" s="11" t="s">
        <v>508</v>
      </c>
      <c r="D506" s="44">
        <v>0</v>
      </c>
      <c r="E506" s="44">
        <v>0</v>
      </c>
      <c r="F506" s="48">
        <v>0</v>
      </c>
      <c r="G506" s="48">
        <v>15</v>
      </c>
      <c r="H506" s="44">
        <v>55</v>
      </c>
      <c r="I506" s="44">
        <v>0</v>
      </c>
      <c r="J506" s="44">
        <v>0</v>
      </c>
      <c r="K506" s="48">
        <v>422</v>
      </c>
      <c r="L506" s="49">
        <v>0</v>
      </c>
      <c r="M506" s="49">
        <v>0</v>
      </c>
      <c r="N506" s="10">
        <v>0</v>
      </c>
      <c r="O506" s="10">
        <v>1425</v>
      </c>
      <c r="P506" s="10">
        <v>3039.43</v>
      </c>
      <c r="Q506" s="10">
        <v>0</v>
      </c>
      <c r="R506" s="10">
        <v>0</v>
      </c>
      <c r="S506" s="10">
        <v>23697.38</v>
      </c>
      <c r="T506" s="50">
        <f t="shared" si="25"/>
        <v>0</v>
      </c>
      <c r="U506" s="50">
        <f t="shared" si="25"/>
        <v>0</v>
      </c>
      <c r="V506" s="50">
        <f t="shared" si="25"/>
        <v>0</v>
      </c>
      <c r="W506" s="50">
        <f t="shared" si="24"/>
        <v>118.75</v>
      </c>
      <c r="X506" s="50">
        <f t="shared" si="24"/>
        <v>253.28583333333333</v>
      </c>
      <c r="Y506" s="50">
        <f t="shared" ref="Y506:AA569" si="27">Q506/12</f>
        <v>0</v>
      </c>
      <c r="Z506" s="50">
        <f t="shared" si="27"/>
        <v>0</v>
      </c>
      <c r="AA506" s="50">
        <f t="shared" si="27"/>
        <v>1974.7816666666668</v>
      </c>
      <c r="AB506" s="50">
        <f t="shared" si="26"/>
        <v>2346.8175000000001</v>
      </c>
      <c r="AC506" s="48" t="str">
        <f>VLOOKUP(ПРОДАЖИ!C:C,'ИЗ ОСНОВЫ НОМЕНКЛАТУР'!D:E,2,0)</f>
        <v>Кромочные материалы</v>
      </c>
      <c r="AD506" s="48" t="str">
        <f>VLOOKUP(C:C,'ИЗ ОСНОВЫ НОМЕНКЛАТУР'!D:F,3,0)</f>
        <v>Кромка ПВХ Турция</v>
      </c>
      <c r="AE506" s="48" t="str">
        <f>VLOOKUP(C:C,'ИЗ ОСНОВЫ НОМЕНКЛАТУР'!D:H,5,0)</f>
        <v>C</v>
      </c>
    </row>
    <row r="507" spans="1:31" ht="9.6" customHeight="1" x14ac:dyDescent="0.2">
      <c r="A507" s="45" t="s">
        <v>5</v>
      </c>
      <c r="B507" s="11"/>
      <c r="C507" s="11" t="s">
        <v>509</v>
      </c>
      <c r="D507" s="44">
        <v>98</v>
      </c>
      <c r="E507" s="44">
        <v>2165</v>
      </c>
      <c r="F507" s="48">
        <v>902</v>
      </c>
      <c r="G507" s="48">
        <v>0</v>
      </c>
      <c r="H507" s="44">
        <v>70</v>
      </c>
      <c r="I507" s="44">
        <v>0</v>
      </c>
      <c r="J507" s="44">
        <v>0</v>
      </c>
      <c r="K507" s="48">
        <v>252</v>
      </c>
      <c r="L507" s="49">
        <v>3301.91</v>
      </c>
      <c r="M507" s="49">
        <v>72945.279999999999</v>
      </c>
      <c r="N507" s="10">
        <v>31220.39</v>
      </c>
      <c r="O507" s="10">
        <v>0</v>
      </c>
      <c r="P507" s="10">
        <v>1585.93</v>
      </c>
      <c r="Q507" s="10">
        <v>0</v>
      </c>
      <c r="R507" s="10">
        <v>0</v>
      </c>
      <c r="S507" s="10">
        <v>8402.7800000000007</v>
      </c>
      <c r="T507" s="50">
        <f t="shared" si="25"/>
        <v>275.15916666666664</v>
      </c>
      <c r="U507" s="50">
        <f t="shared" si="25"/>
        <v>6078.7733333333335</v>
      </c>
      <c r="V507" s="50">
        <f t="shared" si="25"/>
        <v>2601.6991666666668</v>
      </c>
      <c r="W507" s="50">
        <f t="shared" si="25"/>
        <v>0</v>
      </c>
      <c r="X507" s="50">
        <f t="shared" si="25"/>
        <v>132.16083333333333</v>
      </c>
      <c r="Y507" s="50">
        <f t="shared" si="27"/>
        <v>0</v>
      </c>
      <c r="Z507" s="50">
        <f t="shared" si="27"/>
        <v>0</v>
      </c>
      <c r="AA507" s="50">
        <f t="shared" si="27"/>
        <v>700.23166666666668</v>
      </c>
      <c r="AB507" s="50">
        <f t="shared" si="26"/>
        <v>9788.0241666666661</v>
      </c>
      <c r="AC507" s="48" t="str">
        <f>VLOOKUP(ПРОДАЖИ!C:C,'ИЗ ОСНОВЫ НОМЕНКЛАТУР'!D:E,2,0)</f>
        <v>Кромочные материалы</v>
      </c>
      <c r="AD507" s="48" t="str">
        <f>VLOOKUP(C:C,'ИЗ ОСНОВЫ НОМЕНКЛАТУР'!D:F,3,0)</f>
        <v>Кромка ПВХ Турция</v>
      </c>
      <c r="AE507" s="48" t="str">
        <f>VLOOKUP(C:C,'ИЗ ОСНОВЫ НОМЕНКЛАТУР'!D:H,5,0)</f>
        <v>C</v>
      </c>
    </row>
    <row r="508" spans="1:31" ht="9.6" customHeight="1" x14ac:dyDescent="0.2">
      <c r="A508" s="45" t="s">
        <v>5</v>
      </c>
      <c r="B508" s="11"/>
      <c r="C508" s="11" t="s">
        <v>510</v>
      </c>
      <c r="D508" s="44">
        <v>0</v>
      </c>
      <c r="E508" s="44">
        <v>80</v>
      </c>
      <c r="F508" s="48">
        <v>0</v>
      </c>
      <c r="G508" s="48">
        <v>0</v>
      </c>
      <c r="H508" s="44">
        <v>0</v>
      </c>
      <c r="I508" s="44">
        <v>0</v>
      </c>
      <c r="J508" s="44">
        <v>450</v>
      </c>
      <c r="K508" s="48">
        <v>5708</v>
      </c>
      <c r="L508" s="49">
        <v>0</v>
      </c>
      <c r="M508" s="49">
        <v>2746</v>
      </c>
      <c r="N508" s="10">
        <v>0</v>
      </c>
      <c r="O508" s="10">
        <v>0</v>
      </c>
      <c r="P508" s="10">
        <v>0</v>
      </c>
      <c r="Q508" s="10">
        <v>0</v>
      </c>
      <c r="R508" s="10">
        <v>15906.67</v>
      </c>
      <c r="S508" s="10">
        <v>201767.29</v>
      </c>
      <c r="T508" s="50">
        <f t="shared" si="25"/>
        <v>0</v>
      </c>
      <c r="U508" s="50">
        <f t="shared" si="25"/>
        <v>228.83333333333334</v>
      </c>
      <c r="V508" s="50">
        <f t="shared" si="25"/>
        <v>0</v>
      </c>
      <c r="W508" s="50">
        <f t="shared" si="25"/>
        <v>0</v>
      </c>
      <c r="X508" s="50">
        <f t="shared" si="25"/>
        <v>0</v>
      </c>
      <c r="Y508" s="50">
        <f t="shared" si="27"/>
        <v>0</v>
      </c>
      <c r="Z508" s="50">
        <f t="shared" si="27"/>
        <v>1325.5558333333333</v>
      </c>
      <c r="AA508" s="50">
        <f t="shared" si="27"/>
        <v>16813.940833333334</v>
      </c>
      <c r="AB508" s="50">
        <f t="shared" si="26"/>
        <v>18368.330000000002</v>
      </c>
      <c r="AC508" s="48" t="str">
        <f>VLOOKUP(ПРОДАЖИ!C:C,'ИЗ ОСНОВЫ НОМЕНКЛАТУР'!D:E,2,0)</f>
        <v>Кромочные материалы</v>
      </c>
      <c r="AD508" s="48" t="str">
        <f>VLOOKUP(C:C,'ИЗ ОСНОВЫ НОМЕНКЛАТУР'!D:F,3,0)</f>
        <v>Кромка ПВХ Турция</v>
      </c>
      <c r="AE508" s="48" t="str">
        <f>VLOOKUP(C:C,'ИЗ ОСНОВЫ НОМЕНКЛАТУР'!D:H,5,0)</f>
        <v>C</v>
      </c>
    </row>
    <row r="509" spans="1:31" ht="9.6" customHeight="1" x14ac:dyDescent="0.2">
      <c r="A509" s="45" t="s">
        <v>5</v>
      </c>
      <c r="B509" s="46" t="s">
        <v>511</v>
      </c>
      <c r="C509" s="46"/>
      <c r="D509" s="44">
        <v>0</v>
      </c>
      <c r="E509" s="44">
        <v>0</v>
      </c>
      <c r="F509" s="48">
        <v>0</v>
      </c>
      <c r="G509" s="48">
        <v>0</v>
      </c>
      <c r="H509" s="44">
        <v>0</v>
      </c>
      <c r="I509" s="44">
        <v>0</v>
      </c>
      <c r="J509" s="44">
        <v>0</v>
      </c>
      <c r="K509" s="48">
        <v>0</v>
      </c>
      <c r="L509" s="49">
        <v>0</v>
      </c>
      <c r="M509" s="49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50">
        <f t="shared" si="25"/>
        <v>0</v>
      </c>
      <c r="U509" s="50">
        <f t="shared" si="25"/>
        <v>0</v>
      </c>
      <c r="V509" s="50">
        <f t="shared" si="25"/>
        <v>0</v>
      </c>
      <c r="W509" s="50">
        <f t="shared" si="25"/>
        <v>0</v>
      </c>
      <c r="X509" s="50">
        <f t="shared" si="25"/>
        <v>0</v>
      </c>
      <c r="Y509" s="50">
        <f t="shared" si="27"/>
        <v>0</v>
      </c>
      <c r="Z509" s="50">
        <f t="shared" si="27"/>
        <v>0</v>
      </c>
      <c r="AA509" s="50">
        <f t="shared" si="27"/>
        <v>0</v>
      </c>
      <c r="AB509" s="50">
        <f t="shared" si="26"/>
        <v>0</v>
      </c>
      <c r="AC509" s="48" t="e">
        <f>VLOOKUP(ПРОДАЖИ!C:C,'ИЗ ОСНОВЫ НОМЕНКЛАТУР'!D:E,2,0)</f>
        <v>#N/A</v>
      </c>
      <c r="AD509" s="48" t="e">
        <f>VLOOKUP(C:C,'ИЗ ОСНОВЫ НОМЕНКЛАТУР'!D:F,3,0)</f>
        <v>#N/A</v>
      </c>
      <c r="AE509" s="48" t="e">
        <f>VLOOKUP(C:C,'ИЗ ОСНОВЫ НОМЕНКЛАТУР'!D:H,5,0)</f>
        <v>#N/A</v>
      </c>
    </row>
    <row r="510" spans="1:31" ht="9.6" customHeight="1" x14ac:dyDescent="0.2">
      <c r="A510" s="45" t="s">
        <v>5</v>
      </c>
      <c r="B510" s="11"/>
      <c r="C510" s="11" t="s">
        <v>512</v>
      </c>
      <c r="D510" s="44">
        <v>0</v>
      </c>
      <c r="E510" s="44">
        <v>0</v>
      </c>
      <c r="F510" s="48">
        <v>0</v>
      </c>
      <c r="G510" s="48">
        <v>8</v>
      </c>
      <c r="H510" s="44">
        <v>0</v>
      </c>
      <c r="I510" s="44">
        <v>0</v>
      </c>
      <c r="J510" s="44">
        <v>0</v>
      </c>
      <c r="K510" s="48">
        <v>0</v>
      </c>
      <c r="L510" s="49">
        <v>0</v>
      </c>
      <c r="M510" s="49">
        <v>0</v>
      </c>
      <c r="N510" s="10">
        <v>0</v>
      </c>
      <c r="O510" s="10">
        <v>227.43</v>
      </c>
      <c r="P510" s="10">
        <v>0</v>
      </c>
      <c r="Q510" s="10">
        <v>0</v>
      </c>
      <c r="R510" s="10">
        <v>0</v>
      </c>
      <c r="S510" s="10">
        <v>0</v>
      </c>
      <c r="T510" s="50">
        <f t="shared" si="25"/>
        <v>0</v>
      </c>
      <c r="U510" s="50">
        <f t="shared" si="25"/>
        <v>0</v>
      </c>
      <c r="V510" s="50">
        <f t="shared" si="25"/>
        <v>0</v>
      </c>
      <c r="W510" s="50">
        <f t="shared" si="25"/>
        <v>18.952500000000001</v>
      </c>
      <c r="X510" s="50">
        <f t="shared" si="25"/>
        <v>0</v>
      </c>
      <c r="Y510" s="50">
        <f t="shared" si="27"/>
        <v>0</v>
      </c>
      <c r="Z510" s="50">
        <f t="shared" si="27"/>
        <v>0</v>
      </c>
      <c r="AA510" s="50">
        <f t="shared" si="27"/>
        <v>0</v>
      </c>
      <c r="AB510" s="50">
        <f t="shared" si="26"/>
        <v>18.952500000000001</v>
      </c>
      <c r="AC510" s="48" t="str">
        <f>VLOOKUP(ПРОДАЖИ!C:C,'ИЗ ОСНОВЫ НОМЕНКЛАТУР'!D:E,2,0)</f>
        <v>Кромочные материалы</v>
      </c>
      <c r="AD510" s="48" t="str">
        <f>VLOOKUP(C:C,'ИЗ ОСНОВЫ НОМЕНКЛАТУР'!D:F,3,0)</f>
        <v>Кромка ПВХ Турция</v>
      </c>
      <c r="AE510" s="48" t="str">
        <f>VLOOKUP(C:C,'ИЗ ОСНОВЫ НОМЕНКЛАТУР'!D:H,5,0)</f>
        <v>C</v>
      </c>
    </row>
    <row r="511" spans="1:31" ht="9.6" customHeight="1" x14ac:dyDescent="0.2">
      <c r="A511" s="45" t="s">
        <v>5</v>
      </c>
      <c r="B511" s="11"/>
      <c r="C511" s="11" t="s">
        <v>513</v>
      </c>
      <c r="D511" s="44">
        <v>0</v>
      </c>
      <c r="E511" s="44">
        <v>0</v>
      </c>
      <c r="F511" s="48">
        <v>0</v>
      </c>
      <c r="G511" s="48">
        <v>0</v>
      </c>
      <c r="H511" s="44">
        <v>10</v>
      </c>
      <c r="I511" s="44">
        <v>0</v>
      </c>
      <c r="J511" s="44">
        <v>0</v>
      </c>
      <c r="K511" s="48">
        <v>0</v>
      </c>
      <c r="L511" s="49">
        <v>0</v>
      </c>
      <c r="M511" s="49">
        <v>0</v>
      </c>
      <c r="N511" s="10">
        <v>0</v>
      </c>
      <c r="O511" s="10">
        <v>0</v>
      </c>
      <c r="P511" s="10">
        <v>342.16</v>
      </c>
      <c r="Q511" s="10">
        <v>0</v>
      </c>
      <c r="R511" s="10">
        <v>0</v>
      </c>
      <c r="S511" s="10">
        <v>0</v>
      </c>
      <c r="T511" s="50">
        <f t="shared" ref="T511:X561" si="28">L511/12</f>
        <v>0</v>
      </c>
      <c r="U511" s="50">
        <f t="shared" si="28"/>
        <v>0</v>
      </c>
      <c r="V511" s="50">
        <f t="shared" si="28"/>
        <v>0</v>
      </c>
      <c r="W511" s="50">
        <f t="shared" si="28"/>
        <v>0</v>
      </c>
      <c r="X511" s="50">
        <f t="shared" si="28"/>
        <v>28.513333333333335</v>
      </c>
      <c r="Y511" s="50">
        <f t="shared" si="27"/>
        <v>0</v>
      </c>
      <c r="Z511" s="50">
        <f t="shared" si="27"/>
        <v>0</v>
      </c>
      <c r="AA511" s="50">
        <f t="shared" si="27"/>
        <v>0</v>
      </c>
      <c r="AB511" s="50">
        <f t="shared" si="26"/>
        <v>28.513333333333335</v>
      </c>
      <c r="AC511" s="48" t="str">
        <f>VLOOKUP(ПРОДАЖИ!C:C,'ИЗ ОСНОВЫ НОМЕНКЛАТУР'!D:E,2,0)</f>
        <v>Кромочные материалы</v>
      </c>
      <c r="AD511" s="48" t="str">
        <f>VLOOKUP(C:C,'ИЗ ОСНОВЫ НОМЕНКЛАТУР'!D:F,3,0)</f>
        <v>Кромка ПВХ Турция</v>
      </c>
      <c r="AE511" s="48" t="str">
        <f>VLOOKUP(C:C,'ИЗ ОСНОВЫ НОМЕНКЛАТУР'!D:H,5,0)</f>
        <v>C</v>
      </c>
    </row>
    <row r="512" spans="1:31" ht="9.6" customHeight="1" x14ac:dyDescent="0.2">
      <c r="A512" s="45" t="s">
        <v>5</v>
      </c>
      <c r="B512" s="11"/>
      <c r="C512" s="11" t="s">
        <v>514</v>
      </c>
      <c r="D512" s="44">
        <v>0</v>
      </c>
      <c r="E512" s="44">
        <v>0</v>
      </c>
      <c r="F512" s="48">
        <v>0</v>
      </c>
      <c r="G512" s="48">
        <v>0</v>
      </c>
      <c r="H512" s="44">
        <v>45</v>
      </c>
      <c r="I512" s="44">
        <v>0</v>
      </c>
      <c r="J512" s="44">
        <v>0</v>
      </c>
      <c r="K512" s="48">
        <v>0</v>
      </c>
      <c r="L512" s="49">
        <v>0</v>
      </c>
      <c r="M512" s="49">
        <v>0</v>
      </c>
      <c r="N512" s="10">
        <v>0</v>
      </c>
      <c r="O512" s="10">
        <v>0</v>
      </c>
      <c r="P512" s="10">
        <v>941.57</v>
      </c>
      <c r="Q512" s="10">
        <v>0</v>
      </c>
      <c r="R512" s="10">
        <v>0</v>
      </c>
      <c r="S512" s="10">
        <v>0</v>
      </c>
      <c r="T512" s="50">
        <f t="shared" si="28"/>
        <v>0</v>
      </c>
      <c r="U512" s="50">
        <f t="shared" si="28"/>
        <v>0</v>
      </c>
      <c r="V512" s="50">
        <f t="shared" si="28"/>
        <v>0</v>
      </c>
      <c r="W512" s="50">
        <f t="shared" si="28"/>
        <v>0</v>
      </c>
      <c r="X512" s="50">
        <f t="shared" si="28"/>
        <v>78.464166666666671</v>
      </c>
      <c r="Y512" s="50">
        <f t="shared" si="27"/>
        <v>0</v>
      </c>
      <c r="Z512" s="50">
        <f t="shared" si="27"/>
        <v>0</v>
      </c>
      <c r="AA512" s="50">
        <f t="shared" si="27"/>
        <v>0</v>
      </c>
      <c r="AB512" s="50">
        <f t="shared" si="26"/>
        <v>78.464166666666671</v>
      </c>
      <c r="AC512" s="48" t="str">
        <f>VLOOKUP(ПРОДАЖИ!C:C,'ИЗ ОСНОВЫ НОМЕНКЛАТУР'!D:E,2,0)</f>
        <v>Кромочные материалы</v>
      </c>
      <c r="AD512" s="48" t="str">
        <f>VLOOKUP(C:C,'ИЗ ОСНОВЫ НОМЕНКЛАТУР'!D:F,3,0)</f>
        <v>Кромка ПВХ Турция</v>
      </c>
      <c r="AE512" s="48" t="str">
        <f>VLOOKUP(C:C,'ИЗ ОСНОВЫ НОМЕНКЛАТУР'!D:H,5,0)</f>
        <v>C</v>
      </c>
    </row>
    <row r="513" spans="1:31" ht="9.6" customHeight="1" x14ac:dyDescent="0.2">
      <c r="A513" s="45" t="s">
        <v>5</v>
      </c>
      <c r="B513" s="11"/>
      <c r="C513" s="11" t="s">
        <v>515</v>
      </c>
      <c r="D513" s="44">
        <v>32</v>
      </c>
      <c r="E513" s="44">
        <v>0</v>
      </c>
      <c r="F513" s="48">
        <v>0</v>
      </c>
      <c r="G513" s="48">
        <v>0</v>
      </c>
      <c r="H513" s="44">
        <v>0</v>
      </c>
      <c r="I513" s="44">
        <v>0</v>
      </c>
      <c r="J513" s="44">
        <v>0</v>
      </c>
      <c r="K513" s="48">
        <v>0</v>
      </c>
      <c r="L513" s="49">
        <v>914.56</v>
      </c>
      <c r="M513" s="49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50">
        <f t="shared" si="28"/>
        <v>76.213333333333324</v>
      </c>
      <c r="U513" s="50">
        <f t="shared" si="28"/>
        <v>0</v>
      </c>
      <c r="V513" s="50">
        <f t="shared" si="28"/>
        <v>0</v>
      </c>
      <c r="W513" s="50">
        <f t="shared" si="28"/>
        <v>0</v>
      </c>
      <c r="X513" s="50">
        <f t="shared" si="28"/>
        <v>0</v>
      </c>
      <c r="Y513" s="50">
        <f t="shared" si="27"/>
        <v>0</v>
      </c>
      <c r="Z513" s="50">
        <f t="shared" si="27"/>
        <v>0</v>
      </c>
      <c r="AA513" s="50">
        <f t="shared" si="27"/>
        <v>0</v>
      </c>
      <c r="AB513" s="50">
        <f t="shared" si="26"/>
        <v>76.213333333333324</v>
      </c>
      <c r="AC513" s="48" t="str">
        <f>VLOOKUP(ПРОДАЖИ!C:C,'ИЗ ОСНОВЫ НОМЕНКЛАТУР'!D:E,2,0)</f>
        <v>Кромочные материалы</v>
      </c>
      <c r="AD513" s="48" t="str">
        <f>VLOOKUP(C:C,'ИЗ ОСНОВЫ НОМЕНКЛАТУР'!D:F,3,0)</f>
        <v>Кромка ПВХ Турция</v>
      </c>
      <c r="AE513" s="48" t="str">
        <f>VLOOKUP(C:C,'ИЗ ОСНОВЫ НОМЕНКЛАТУР'!D:H,5,0)</f>
        <v>C</v>
      </c>
    </row>
    <row r="514" spans="1:31" ht="9.6" customHeight="1" x14ac:dyDescent="0.2">
      <c r="A514" s="45" t="s">
        <v>5</v>
      </c>
      <c r="B514" s="11"/>
      <c r="C514" s="11" t="s">
        <v>516</v>
      </c>
      <c r="D514" s="44">
        <v>0</v>
      </c>
      <c r="E514" s="44">
        <v>0</v>
      </c>
      <c r="F514" s="48">
        <v>0</v>
      </c>
      <c r="G514" s="48">
        <v>34</v>
      </c>
      <c r="H514" s="44">
        <v>0</v>
      </c>
      <c r="I514" s="44">
        <v>0</v>
      </c>
      <c r="J514" s="44">
        <v>0</v>
      </c>
      <c r="K514" s="48">
        <v>0</v>
      </c>
      <c r="L514" s="49">
        <v>0</v>
      </c>
      <c r="M514" s="49">
        <v>0</v>
      </c>
      <c r="N514" s="10">
        <v>0</v>
      </c>
      <c r="O514" s="10">
        <v>1292</v>
      </c>
      <c r="P514" s="10">
        <v>0</v>
      </c>
      <c r="Q514" s="10">
        <v>0</v>
      </c>
      <c r="R514" s="10">
        <v>0</v>
      </c>
      <c r="S514" s="10">
        <v>0</v>
      </c>
      <c r="T514" s="50">
        <f t="shared" si="28"/>
        <v>0</v>
      </c>
      <c r="U514" s="50">
        <f t="shared" si="28"/>
        <v>0</v>
      </c>
      <c r="V514" s="50">
        <f t="shared" si="28"/>
        <v>0</v>
      </c>
      <c r="W514" s="50">
        <f t="shared" si="28"/>
        <v>107.66666666666667</v>
      </c>
      <c r="X514" s="50">
        <f t="shared" si="28"/>
        <v>0</v>
      </c>
      <c r="Y514" s="50">
        <f t="shared" si="27"/>
        <v>0</v>
      </c>
      <c r="Z514" s="50">
        <f t="shared" si="27"/>
        <v>0</v>
      </c>
      <c r="AA514" s="50">
        <f t="shared" si="27"/>
        <v>0</v>
      </c>
      <c r="AB514" s="50">
        <f t="shared" si="26"/>
        <v>107.66666666666667</v>
      </c>
      <c r="AC514" s="48" t="str">
        <f>VLOOKUP(ПРОДАЖИ!C:C,'ИЗ ОСНОВЫ НОМЕНКЛАТУР'!D:E,2,0)</f>
        <v>Кромочные материалы</v>
      </c>
      <c r="AD514" s="48" t="str">
        <f>VLOOKUP(C:C,'ИЗ ОСНОВЫ НОМЕНКЛАТУР'!D:F,3,0)</f>
        <v>Кромка ПВХ Турция</v>
      </c>
      <c r="AE514" s="48" t="str">
        <f>VLOOKUP(C:C,'ИЗ ОСНОВЫ НОМЕНКЛАТУР'!D:H,5,0)</f>
        <v>C</v>
      </c>
    </row>
    <row r="515" spans="1:31" ht="9.6" customHeight="1" x14ac:dyDescent="0.2">
      <c r="A515" s="45" t="s">
        <v>5</v>
      </c>
      <c r="B515" s="11"/>
      <c r="C515" s="11" t="s">
        <v>517</v>
      </c>
      <c r="D515" s="44">
        <v>0</v>
      </c>
      <c r="E515" s="44">
        <v>0</v>
      </c>
      <c r="F515" s="48">
        <v>0</v>
      </c>
      <c r="G515" s="48">
        <v>0</v>
      </c>
      <c r="H515" s="44">
        <v>54</v>
      </c>
      <c r="I515" s="44">
        <v>0</v>
      </c>
      <c r="J515" s="44">
        <v>0</v>
      </c>
      <c r="K515" s="48">
        <v>0</v>
      </c>
      <c r="L515" s="49">
        <v>0</v>
      </c>
      <c r="M515" s="49">
        <v>0</v>
      </c>
      <c r="N515" s="10">
        <v>0</v>
      </c>
      <c r="O515" s="10">
        <v>0</v>
      </c>
      <c r="P515" s="10">
        <v>1658.43</v>
      </c>
      <c r="Q515" s="10">
        <v>0</v>
      </c>
      <c r="R515" s="10">
        <v>0</v>
      </c>
      <c r="S515" s="10">
        <v>0</v>
      </c>
      <c r="T515" s="50">
        <f t="shared" si="28"/>
        <v>0</v>
      </c>
      <c r="U515" s="50">
        <f t="shared" si="28"/>
        <v>0</v>
      </c>
      <c r="V515" s="50">
        <f t="shared" si="28"/>
        <v>0</v>
      </c>
      <c r="W515" s="50">
        <f t="shared" si="28"/>
        <v>0</v>
      </c>
      <c r="X515" s="50">
        <f t="shared" si="28"/>
        <v>138.20250000000001</v>
      </c>
      <c r="Y515" s="50">
        <f t="shared" si="27"/>
        <v>0</v>
      </c>
      <c r="Z515" s="50">
        <f t="shared" si="27"/>
        <v>0</v>
      </c>
      <c r="AA515" s="50">
        <f t="shared" si="27"/>
        <v>0</v>
      </c>
      <c r="AB515" s="50">
        <f t="shared" si="26"/>
        <v>138.20250000000001</v>
      </c>
      <c r="AC515" s="48" t="str">
        <f>VLOOKUP(ПРОДАЖИ!C:C,'ИЗ ОСНОВЫ НОМЕНКЛАТУР'!D:E,2,0)</f>
        <v>Кромочные материалы</v>
      </c>
      <c r="AD515" s="48" t="str">
        <f>VLOOKUP(C:C,'ИЗ ОСНОВЫ НОМЕНКЛАТУР'!D:F,3,0)</f>
        <v>Кромка ПВХ Турция</v>
      </c>
      <c r="AE515" s="48" t="str">
        <f>VLOOKUP(C:C,'ИЗ ОСНОВЫ НОМЕНКЛАТУР'!D:H,5,0)</f>
        <v>C</v>
      </c>
    </row>
    <row r="516" spans="1:31" ht="9.6" customHeight="1" x14ac:dyDescent="0.2">
      <c r="A516" s="45" t="s">
        <v>5</v>
      </c>
      <c r="B516" s="11"/>
      <c r="C516" s="11" t="s">
        <v>518</v>
      </c>
      <c r="D516" s="44">
        <v>0</v>
      </c>
      <c r="E516" s="44">
        <v>0</v>
      </c>
      <c r="F516" s="48">
        <v>0</v>
      </c>
      <c r="G516" s="48">
        <v>0</v>
      </c>
      <c r="H516" s="44">
        <v>0</v>
      </c>
      <c r="I516" s="44">
        <v>0</v>
      </c>
      <c r="J516" s="44">
        <v>0</v>
      </c>
      <c r="K516" s="48">
        <v>95</v>
      </c>
      <c r="L516" s="49">
        <v>0</v>
      </c>
      <c r="M516" s="49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1968.97</v>
      </c>
      <c r="T516" s="50">
        <f t="shared" si="28"/>
        <v>0</v>
      </c>
      <c r="U516" s="50">
        <f t="shared" si="28"/>
        <v>0</v>
      </c>
      <c r="V516" s="50">
        <f t="shared" si="28"/>
        <v>0</v>
      </c>
      <c r="W516" s="50">
        <f t="shared" si="28"/>
        <v>0</v>
      </c>
      <c r="X516" s="50">
        <f t="shared" si="28"/>
        <v>0</v>
      </c>
      <c r="Y516" s="50">
        <f t="shared" si="27"/>
        <v>0</v>
      </c>
      <c r="Z516" s="50">
        <f t="shared" si="27"/>
        <v>0</v>
      </c>
      <c r="AA516" s="50">
        <f t="shared" si="27"/>
        <v>164.08083333333335</v>
      </c>
      <c r="AB516" s="50">
        <f t="shared" ref="AB516:AB579" si="29">T516+U516+V516+W516+X516+Y516+Z516+AA516</f>
        <v>164.08083333333335</v>
      </c>
      <c r="AC516" s="48" t="str">
        <f>VLOOKUP(ПРОДАЖИ!C:C,'ИЗ ОСНОВЫ НОМЕНКЛАТУР'!D:E,2,0)</f>
        <v>Кромочные материалы</v>
      </c>
      <c r="AD516" s="48" t="str">
        <f>VLOOKUP(C:C,'ИЗ ОСНОВЫ НОМЕНКЛАТУР'!D:F,3,0)</f>
        <v>Кромка ПВХ Турция</v>
      </c>
      <c r="AE516" s="48" t="str">
        <f>VLOOKUP(C:C,'ИЗ ОСНОВЫ НОМЕНКЛАТУР'!D:H,5,0)</f>
        <v>C</v>
      </c>
    </row>
    <row r="517" spans="1:31" ht="9.6" customHeight="1" x14ac:dyDescent="0.2">
      <c r="A517" s="45" t="s">
        <v>5</v>
      </c>
      <c r="B517" s="11"/>
      <c r="C517" s="11" t="s">
        <v>519</v>
      </c>
      <c r="D517" s="44">
        <v>0</v>
      </c>
      <c r="E517" s="44">
        <v>263</v>
      </c>
      <c r="F517" s="48">
        <v>0</v>
      </c>
      <c r="G517" s="48">
        <v>4</v>
      </c>
      <c r="H517" s="44">
        <v>0</v>
      </c>
      <c r="I517" s="44">
        <v>0</v>
      </c>
      <c r="J517" s="44">
        <v>0</v>
      </c>
      <c r="K517" s="48">
        <v>0</v>
      </c>
      <c r="L517" s="49">
        <v>0</v>
      </c>
      <c r="M517" s="49">
        <v>6178.2</v>
      </c>
      <c r="N517" s="10">
        <v>0</v>
      </c>
      <c r="O517" s="10">
        <v>93.96</v>
      </c>
      <c r="P517" s="10">
        <v>0</v>
      </c>
      <c r="Q517" s="10">
        <v>0</v>
      </c>
      <c r="R517" s="10">
        <v>0</v>
      </c>
      <c r="S517" s="10">
        <v>0</v>
      </c>
      <c r="T517" s="50">
        <f t="shared" si="28"/>
        <v>0</v>
      </c>
      <c r="U517" s="50">
        <f t="shared" si="28"/>
        <v>514.85</v>
      </c>
      <c r="V517" s="50">
        <f t="shared" si="28"/>
        <v>0</v>
      </c>
      <c r="W517" s="50">
        <f t="shared" si="28"/>
        <v>7.8299999999999992</v>
      </c>
      <c r="X517" s="50">
        <f t="shared" si="28"/>
        <v>0</v>
      </c>
      <c r="Y517" s="50">
        <f t="shared" si="27"/>
        <v>0</v>
      </c>
      <c r="Z517" s="50">
        <f t="shared" si="27"/>
        <v>0</v>
      </c>
      <c r="AA517" s="50">
        <f t="shared" si="27"/>
        <v>0</v>
      </c>
      <c r="AB517" s="50">
        <f t="shared" si="29"/>
        <v>522.68000000000006</v>
      </c>
      <c r="AC517" s="48" t="str">
        <f>VLOOKUP(ПРОДАЖИ!C:C,'ИЗ ОСНОВЫ НОМЕНКЛАТУР'!D:E,2,0)</f>
        <v>Кромочные материалы</v>
      </c>
      <c r="AD517" s="48" t="str">
        <f>VLOOKUP(C:C,'ИЗ ОСНОВЫ НОМЕНКЛАТУР'!D:F,3,0)</f>
        <v>Кромка ПВХ Турция</v>
      </c>
      <c r="AE517" s="48" t="str">
        <f>VLOOKUP(C:C,'ИЗ ОСНОВЫ НОМЕНКЛАТУР'!D:H,5,0)</f>
        <v>C</v>
      </c>
    </row>
    <row r="518" spans="1:31" ht="9.6" customHeight="1" x14ac:dyDescent="0.2">
      <c r="A518" s="45" t="s">
        <v>5</v>
      </c>
      <c r="B518" s="11"/>
      <c r="C518" s="11" t="s">
        <v>520</v>
      </c>
      <c r="D518" s="44">
        <v>67</v>
      </c>
      <c r="E518" s="44">
        <v>221</v>
      </c>
      <c r="F518" s="48">
        <v>0</v>
      </c>
      <c r="G518" s="48">
        <v>0</v>
      </c>
      <c r="H518" s="44">
        <v>0</v>
      </c>
      <c r="I518" s="44">
        <v>0</v>
      </c>
      <c r="J518" s="44">
        <v>0</v>
      </c>
      <c r="K518" s="48">
        <v>0</v>
      </c>
      <c r="L518" s="49">
        <v>2186.13</v>
      </c>
      <c r="M518" s="49">
        <v>6352.51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50">
        <f t="shared" si="28"/>
        <v>182.17750000000001</v>
      </c>
      <c r="U518" s="50">
        <f t="shared" si="28"/>
        <v>529.37583333333339</v>
      </c>
      <c r="V518" s="50">
        <f t="shared" si="28"/>
        <v>0</v>
      </c>
      <c r="W518" s="50">
        <f t="shared" si="28"/>
        <v>0</v>
      </c>
      <c r="X518" s="50">
        <f t="shared" si="28"/>
        <v>0</v>
      </c>
      <c r="Y518" s="50">
        <f t="shared" si="27"/>
        <v>0</v>
      </c>
      <c r="Z518" s="50">
        <f t="shared" si="27"/>
        <v>0</v>
      </c>
      <c r="AA518" s="50">
        <f t="shared" si="27"/>
        <v>0</v>
      </c>
      <c r="AB518" s="50">
        <f t="shared" si="29"/>
        <v>711.5533333333334</v>
      </c>
      <c r="AC518" s="48" t="str">
        <f>VLOOKUP(ПРОДАЖИ!C:C,'ИЗ ОСНОВЫ НОМЕНКЛАТУР'!D:E,2,0)</f>
        <v>Кромочные материалы</v>
      </c>
      <c r="AD518" s="48" t="str">
        <f>VLOOKUP(C:C,'ИЗ ОСНОВЫ НОМЕНКЛАТУР'!D:F,3,0)</f>
        <v>Кромка ПВХ Турция</v>
      </c>
      <c r="AE518" s="48" t="str">
        <f>VLOOKUP(C:C,'ИЗ ОСНОВЫ НОМЕНКЛАТУР'!D:H,5,0)</f>
        <v>C</v>
      </c>
    </row>
    <row r="519" spans="1:31" ht="9.6" customHeight="1" x14ac:dyDescent="0.2">
      <c r="A519" s="45" t="s">
        <v>5</v>
      </c>
      <c r="B519" s="11"/>
      <c r="C519" s="11" t="s">
        <v>521</v>
      </c>
      <c r="D519" s="44">
        <v>0</v>
      </c>
      <c r="E519" s="44">
        <v>450</v>
      </c>
      <c r="F519" s="48">
        <v>0</v>
      </c>
      <c r="G519" s="48">
        <v>0</v>
      </c>
      <c r="H519" s="44">
        <v>0</v>
      </c>
      <c r="I519" s="44">
        <v>0</v>
      </c>
      <c r="J519" s="44">
        <v>0</v>
      </c>
      <c r="K519" s="48">
        <v>0</v>
      </c>
      <c r="L519" s="49">
        <v>0</v>
      </c>
      <c r="M519" s="49">
        <v>13959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50">
        <f t="shared" si="28"/>
        <v>0</v>
      </c>
      <c r="U519" s="50">
        <f t="shared" si="28"/>
        <v>1163.25</v>
      </c>
      <c r="V519" s="50">
        <f t="shared" si="28"/>
        <v>0</v>
      </c>
      <c r="W519" s="50">
        <f t="shared" si="28"/>
        <v>0</v>
      </c>
      <c r="X519" s="50">
        <f t="shared" si="28"/>
        <v>0</v>
      </c>
      <c r="Y519" s="50">
        <f t="shared" si="27"/>
        <v>0</v>
      </c>
      <c r="Z519" s="50">
        <f t="shared" si="27"/>
        <v>0</v>
      </c>
      <c r="AA519" s="50">
        <f t="shared" si="27"/>
        <v>0</v>
      </c>
      <c r="AB519" s="50">
        <f t="shared" si="29"/>
        <v>1163.25</v>
      </c>
      <c r="AC519" s="48" t="str">
        <f>VLOOKUP(ПРОДАЖИ!C:C,'ИЗ ОСНОВЫ НОМЕНКЛАТУР'!D:E,2,0)</f>
        <v>Кромочные материалы</v>
      </c>
      <c r="AD519" s="48" t="str">
        <f>VLOOKUP(C:C,'ИЗ ОСНОВЫ НОМЕНКЛАТУР'!D:F,3,0)</f>
        <v>Кромка ПВХ Турция</v>
      </c>
      <c r="AE519" s="48" t="str">
        <f>VLOOKUP(C:C,'ИЗ ОСНОВЫ НОМЕНКЛАТУР'!D:H,5,0)</f>
        <v>C</v>
      </c>
    </row>
    <row r="520" spans="1:31" ht="9.6" customHeight="1" x14ac:dyDescent="0.2">
      <c r="A520" s="45" t="s">
        <v>5</v>
      </c>
      <c r="B520" s="11"/>
      <c r="C520" s="11" t="s">
        <v>522</v>
      </c>
      <c r="D520" s="44">
        <v>0</v>
      </c>
      <c r="E520" s="44">
        <v>0</v>
      </c>
      <c r="F520" s="48">
        <v>0</v>
      </c>
      <c r="G520" s="48">
        <v>0</v>
      </c>
      <c r="H520" s="44">
        <v>0</v>
      </c>
      <c r="I520" s="44">
        <v>0</v>
      </c>
      <c r="J520" s="44">
        <v>0</v>
      </c>
      <c r="K520" s="48">
        <v>428</v>
      </c>
      <c r="L520" s="49">
        <v>0</v>
      </c>
      <c r="M520" s="49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16178.4</v>
      </c>
      <c r="T520" s="50">
        <f t="shared" si="28"/>
        <v>0</v>
      </c>
      <c r="U520" s="50">
        <f t="shared" si="28"/>
        <v>0</v>
      </c>
      <c r="V520" s="50">
        <f t="shared" si="28"/>
        <v>0</v>
      </c>
      <c r="W520" s="50">
        <f t="shared" si="28"/>
        <v>0</v>
      </c>
      <c r="X520" s="50">
        <f t="shared" si="28"/>
        <v>0</v>
      </c>
      <c r="Y520" s="50">
        <f t="shared" si="27"/>
        <v>0</v>
      </c>
      <c r="Z520" s="50">
        <f t="shared" si="27"/>
        <v>0</v>
      </c>
      <c r="AA520" s="50">
        <f t="shared" si="27"/>
        <v>1348.2</v>
      </c>
      <c r="AB520" s="50">
        <f t="shared" si="29"/>
        <v>1348.2</v>
      </c>
      <c r="AC520" s="48" t="str">
        <f>VLOOKUP(ПРОДАЖИ!C:C,'ИЗ ОСНОВЫ НОМЕНКЛАТУР'!D:E,2,0)</f>
        <v>Кромочные материалы</v>
      </c>
      <c r="AD520" s="48" t="str">
        <f>VLOOKUP(C:C,'ИЗ ОСНОВЫ НОМЕНКЛАТУР'!D:F,3,0)</f>
        <v>Кромка ПВХ Турция</v>
      </c>
      <c r="AE520" s="48" t="str">
        <f>VLOOKUP(C:C,'ИЗ ОСНОВЫ НОМЕНКЛАТУР'!D:H,5,0)</f>
        <v>C</v>
      </c>
    </row>
    <row r="521" spans="1:31" ht="9.6" customHeight="1" x14ac:dyDescent="0.2">
      <c r="A521" s="45" t="s">
        <v>5</v>
      </c>
      <c r="B521" s="11"/>
      <c r="C521" s="11" t="s">
        <v>523</v>
      </c>
      <c r="D521" s="44">
        <v>0</v>
      </c>
      <c r="E521" s="44">
        <v>434</v>
      </c>
      <c r="F521" s="48">
        <v>0</v>
      </c>
      <c r="G521" s="48">
        <v>0</v>
      </c>
      <c r="H521" s="44">
        <v>0</v>
      </c>
      <c r="I521" s="44">
        <v>0</v>
      </c>
      <c r="J521" s="44">
        <v>0</v>
      </c>
      <c r="K521" s="48">
        <v>0</v>
      </c>
      <c r="L521" s="49">
        <v>0</v>
      </c>
      <c r="M521" s="49">
        <v>16121.31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50">
        <f t="shared" si="28"/>
        <v>0</v>
      </c>
      <c r="U521" s="50">
        <f t="shared" si="28"/>
        <v>1343.4424999999999</v>
      </c>
      <c r="V521" s="50">
        <f t="shared" si="28"/>
        <v>0</v>
      </c>
      <c r="W521" s="50">
        <f t="shared" si="28"/>
        <v>0</v>
      </c>
      <c r="X521" s="50">
        <f t="shared" si="28"/>
        <v>0</v>
      </c>
      <c r="Y521" s="50">
        <f t="shared" si="27"/>
        <v>0</v>
      </c>
      <c r="Z521" s="50">
        <f t="shared" si="27"/>
        <v>0</v>
      </c>
      <c r="AA521" s="50">
        <f t="shared" si="27"/>
        <v>0</v>
      </c>
      <c r="AB521" s="50">
        <f t="shared" si="29"/>
        <v>1343.4424999999999</v>
      </c>
      <c r="AC521" s="48" t="str">
        <f>VLOOKUP(ПРОДАЖИ!C:C,'ИЗ ОСНОВЫ НОМЕНКЛАТУР'!D:E,2,0)</f>
        <v>Кромочные материалы</v>
      </c>
      <c r="AD521" s="48" t="str">
        <f>VLOOKUP(C:C,'ИЗ ОСНОВЫ НОМЕНКЛАТУР'!D:F,3,0)</f>
        <v>Кромка ПВХ Турция</v>
      </c>
      <c r="AE521" s="48" t="str">
        <f>VLOOKUP(C:C,'ИЗ ОСНОВЫ НОМЕНКЛАТУР'!D:H,5,0)</f>
        <v>C</v>
      </c>
    </row>
    <row r="522" spans="1:31" ht="9.6" customHeight="1" x14ac:dyDescent="0.2">
      <c r="A522" s="45" t="s">
        <v>5</v>
      </c>
      <c r="B522" s="11"/>
      <c r="C522" s="11" t="s">
        <v>524</v>
      </c>
      <c r="D522" s="44">
        <v>0</v>
      </c>
      <c r="E522" s="44">
        <v>0</v>
      </c>
      <c r="F522" s="48">
        <v>0</v>
      </c>
      <c r="G522" s="48">
        <v>0</v>
      </c>
      <c r="H522" s="44">
        <v>300</v>
      </c>
      <c r="I522" s="44">
        <v>750</v>
      </c>
      <c r="J522" s="44">
        <v>0</v>
      </c>
      <c r="K522" s="48">
        <v>0</v>
      </c>
      <c r="L522" s="49">
        <v>0</v>
      </c>
      <c r="M522" s="49">
        <v>0</v>
      </c>
      <c r="N522" s="10">
        <v>0</v>
      </c>
      <c r="O522" s="10">
        <v>0</v>
      </c>
      <c r="P522" s="10">
        <v>10035.620000000001</v>
      </c>
      <c r="Q522" s="10">
        <v>25089.07</v>
      </c>
      <c r="R522" s="10">
        <v>0</v>
      </c>
      <c r="S522" s="10">
        <v>0</v>
      </c>
      <c r="T522" s="50">
        <f t="shared" si="28"/>
        <v>0</v>
      </c>
      <c r="U522" s="50">
        <f t="shared" si="28"/>
        <v>0</v>
      </c>
      <c r="V522" s="50">
        <f t="shared" si="28"/>
        <v>0</v>
      </c>
      <c r="W522" s="50">
        <f t="shared" si="28"/>
        <v>0</v>
      </c>
      <c r="X522" s="50">
        <f t="shared" si="28"/>
        <v>836.30166666666673</v>
      </c>
      <c r="Y522" s="50">
        <f t="shared" si="27"/>
        <v>2090.7558333333332</v>
      </c>
      <c r="Z522" s="50">
        <f t="shared" si="27"/>
        <v>0</v>
      </c>
      <c r="AA522" s="50">
        <f t="shared" si="27"/>
        <v>0</v>
      </c>
      <c r="AB522" s="50">
        <f t="shared" si="29"/>
        <v>2927.0574999999999</v>
      </c>
      <c r="AC522" s="48" t="str">
        <f>VLOOKUP(ПРОДАЖИ!C:C,'ИЗ ОСНОВЫ НОМЕНКЛАТУР'!D:E,2,0)</f>
        <v>Кромочные материалы</v>
      </c>
      <c r="AD522" s="48" t="str">
        <f>VLOOKUP(C:C,'ИЗ ОСНОВЫ НОМЕНКЛАТУР'!D:F,3,0)</f>
        <v>Кромка ПВХ Турция</v>
      </c>
      <c r="AE522" s="48" t="str">
        <f>VLOOKUP(C:C,'ИЗ ОСНОВЫ НОМЕНКЛАТУР'!D:H,5,0)</f>
        <v>C</v>
      </c>
    </row>
    <row r="523" spans="1:31" ht="9.6" customHeight="1" x14ac:dyDescent="0.2">
      <c r="A523" s="45" t="s">
        <v>5</v>
      </c>
      <c r="B523" s="11"/>
      <c r="C523" s="11" t="s">
        <v>525</v>
      </c>
      <c r="D523" s="44">
        <v>0</v>
      </c>
      <c r="E523" s="44">
        <v>0</v>
      </c>
      <c r="F523" s="48">
        <v>0</v>
      </c>
      <c r="G523" s="48">
        <v>0</v>
      </c>
      <c r="H523" s="44">
        <v>0</v>
      </c>
      <c r="I523" s="44">
        <v>0</v>
      </c>
      <c r="J523" s="44">
        <v>450</v>
      </c>
      <c r="K523" s="48">
        <v>840</v>
      </c>
      <c r="L523" s="49">
        <v>0</v>
      </c>
      <c r="M523" s="49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13860</v>
      </c>
      <c r="S523" s="10">
        <v>25872</v>
      </c>
      <c r="T523" s="50">
        <f t="shared" si="28"/>
        <v>0</v>
      </c>
      <c r="U523" s="50">
        <f t="shared" si="28"/>
        <v>0</v>
      </c>
      <c r="V523" s="50">
        <f t="shared" si="28"/>
        <v>0</v>
      </c>
      <c r="W523" s="50">
        <f t="shared" si="28"/>
        <v>0</v>
      </c>
      <c r="X523" s="50">
        <f t="shared" si="28"/>
        <v>0</v>
      </c>
      <c r="Y523" s="50">
        <f t="shared" si="27"/>
        <v>0</v>
      </c>
      <c r="Z523" s="50">
        <f t="shared" si="27"/>
        <v>1155</v>
      </c>
      <c r="AA523" s="50">
        <f t="shared" si="27"/>
        <v>2156</v>
      </c>
      <c r="AB523" s="50">
        <f t="shared" si="29"/>
        <v>3311</v>
      </c>
      <c r="AC523" s="48" t="str">
        <f>VLOOKUP(ПРОДАЖИ!C:C,'ИЗ ОСНОВЫ НОМЕНКЛАТУР'!D:E,2,0)</f>
        <v>Кромочные материалы</v>
      </c>
      <c r="AD523" s="48" t="str">
        <f>VLOOKUP(C:C,'ИЗ ОСНОВЫ НОМЕНКЛАТУР'!D:F,3,0)</f>
        <v>Кромка ПВХ Турция</v>
      </c>
      <c r="AE523" s="48" t="str">
        <f>VLOOKUP(C:C,'ИЗ ОСНОВЫ НОМЕНКЛАТУР'!D:H,5,0)</f>
        <v>C</v>
      </c>
    </row>
    <row r="524" spans="1:31" ht="9.6" customHeight="1" x14ac:dyDescent="0.2">
      <c r="A524" s="45" t="s">
        <v>5</v>
      </c>
      <c r="B524" s="11"/>
      <c r="C524" s="11" t="s">
        <v>526</v>
      </c>
      <c r="D524" s="44">
        <v>35</v>
      </c>
      <c r="E524" s="44">
        <v>1950</v>
      </c>
      <c r="F524" s="48">
        <v>0</v>
      </c>
      <c r="G524" s="48">
        <v>0</v>
      </c>
      <c r="H524" s="44">
        <v>0</v>
      </c>
      <c r="I524" s="44">
        <v>0</v>
      </c>
      <c r="J524" s="44">
        <v>0</v>
      </c>
      <c r="K524" s="48">
        <v>0</v>
      </c>
      <c r="L524" s="49">
        <v>1156.3699999999999</v>
      </c>
      <c r="M524" s="49">
        <v>64426.19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50">
        <f t="shared" si="28"/>
        <v>96.364166666666662</v>
      </c>
      <c r="U524" s="50">
        <f t="shared" si="28"/>
        <v>5368.8491666666669</v>
      </c>
      <c r="V524" s="50">
        <f t="shared" si="28"/>
        <v>0</v>
      </c>
      <c r="W524" s="50">
        <f t="shared" si="28"/>
        <v>0</v>
      </c>
      <c r="X524" s="50">
        <f t="shared" si="28"/>
        <v>0</v>
      </c>
      <c r="Y524" s="50">
        <f t="shared" si="27"/>
        <v>0</v>
      </c>
      <c r="Z524" s="50">
        <f t="shared" si="27"/>
        <v>0</v>
      </c>
      <c r="AA524" s="50">
        <f t="shared" si="27"/>
        <v>0</v>
      </c>
      <c r="AB524" s="50">
        <f t="shared" si="29"/>
        <v>5465.2133333333331</v>
      </c>
      <c r="AC524" s="48" t="str">
        <f>VLOOKUP(ПРОДАЖИ!C:C,'ИЗ ОСНОВЫ НОМЕНКЛАТУР'!D:E,2,0)</f>
        <v>Кромочные материалы</v>
      </c>
      <c r="AD524" s="48" t="str">
        <f>VLOOKUP(C:C,'ИЗ ОСНОВЫ НОМЕНКЛАТУР'!D:F,3,0)</f>
        <v>Кромка ПВХ Турция</v>
      </c>
      <c r="AE524" s="48" t="str">
        <f>VLOOKUP(C:C,'ИЗ ОСНОВЫ НОМЕНКЛАТУР'!D:H,5,0)</f>
        <v>C</v>
      </c>
    </row>
    <row r="525" spans="1:31" ht="9.6" customHeight="1" x14ac:dyDescent="0.2">
      <c r="A525" s="45" t="s">
        <v>5</v>
      </c>
      <c r="B525" s="11"/>
      <c r="C525" s="11" t="s">
        <v>527</v>
      </c>
      <c r="D525" s="44">
        <v>0</v>
      </c>
      <c r="E525" s="44">
        <v>0</v>
      </c>
      <c r="F525" s="48">
        <v>0</v>
      </c>
      <c r="G525" s="48">
        <v>0</v>
      </c>
      <c r="H525" s="44">
        <v>0</v>
      </c>
      <c r="I525" s="44">
        <v>0</v>
      </c>
      <c r="J525" s="44">
        <v>590</v>
      </c>
      <c r="K525" s="48">
        <v>1356</v>
      </c>
      <c r="L525" s="49">
        <v>0</v>
      </c>
      <c r="M525" s="49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21771</v>
      </c>
      <c r="S525" s="10">
        <v>50036.4</v>
      </c>
      <c r="T525" s="50">
        <f t="shared" si="28"/>
        <v>0</v>
      </c>
      <c r="U525" s="50">
        <f t="shared" si="28"/>
        <v>0</v>
      </c>
      <c r="V525" s="50">
        <f t="shared" si="28"/>
        <v>0</v>
      </c>
      <c r="W525" s="50">
        <f t="shared" si="28"/>
        <v>0</v>
      </c>
      <c r="X525" s="50">
        <f t="shared" si="28"/>
        <v>0</v>
      </c>
      <c r="Y525" s="50">
        <f t="shared" si="27"/>
        <v>0</v>
      </c>
      <c r="Z525" s="50">
        <f t="shared" si="27"/>
        <v>1814.25</v>
      </c>
      <c r="AA525" s="50">
        <f t="shared" si="27"/>
        <v>4169.7</v>
      </c>
      <c r="AB525" s="50">
        <f t="shared" si="29"/>
        <v>5983.95</v>
      </c>
      <c r="AC525" s="48" t="str">
        <f>VLOOKUP(ПРОДАЖИ!C:C,'ИЗ ОСНОВЫ НОМЕНКЛАТУР'!D:E,2,0)</f>
        <v>Кромочные материалы</v>
      </c>
      <c r="AD525" s="48" t="str">
        <f>VLOOKUP(C:C,'ИЗ ОСНОВЫ НОМЕНКЛАТУР'!D:F,3,0)</f>
        <v>Кромка ПВХ Турция</v>
      </c>
      <c r="AE525" s="48" t="str">
        <f>VLOOKUP(C:C,'ИЗ ОСНОВЫ НОМЕНКЛАТУР'!D:H,5,0)</f>
        <v>C</v>
      </c>
    </row>
    <row r="526" spans="1:31" ht="9.6" customHeight="1" x14ac:dyDescent="0.2">
      <c r="A526" s="45" t="s">
        <v>5</v>
      </c>
      <c r="B526" s="11"/>
      <c r="C526" s="11" t="s">
        <v>528</v>
      </c>
      <c r="D526" s="44">
        <v>0</v>
      </c>
      <c r="E526" s="44">
        <v>0</v>
      </c>
      <c r="F526" s="48">
        <v>0</v>
      </c>
      <c r="G526" s="48">
        <v>0</v>
      </c>
      <c r="H526" s="44">
        <v>285</v>
      </c>
      <c r="I526" s="44">
        <v>390</v>
      </c>
      <c r="J526" s="44">
        <v>650</v>
      </c>
      <c r="K526" s="48">
        <v>3102</v>
      </c>
      <c r="L526" s="49">
        <v>0</v>
      </c>
      <c r="M526" s="49">
        <v>0</v>
      </c>
      <c r="N526" s="10">
        <v>0</v>
      </c>
      <c r="O526" s="10">
        <v>0</v>
      </c>
      <c r="P526" s="10">
        <v>5296.07</v>
      </c>
      <c r="Q526" s="10">
        <v>7250.3</v>
      </c>
      <c r="R526" s="10">
        <v>11717.23</v>
      </c>
      <c r="S526" s="10">
        <v>54635.65</v>
      </c>
      <c r="T526" s="50">
        <f t="shared" si="28"/>
        <v>0</v>
      </c>
      <c r="U526" s="50">
        <f t="shared" si="28"/>
        <v>0</v>
      </c>
      <c r="V526" s="50">
        <f t="shared" si="28"/>
        <v>0</v>
      </c>
      <c r="W526" s="50">
        <f t="shared" si="28"/>
        <v>0</v>
      </c>
      <c r="X526" s="50">
        <f t="shared" si="28"/>
        <v>441.33916666666664</v>
      </c>
      <c r="Y526" s="50">
        <f t="shared" si="27"/>
        <v>604.19166666666672</v>
      </c>
      <c r="Z526" s="50">
        <f t="shared" si="27"/>
        <v>976.43583333333333</v>
      </c>
      <c r="AA526" s="50">
        <f t="shared" si="27"/>
        <v>4552.9708333333338</v>
      </c>
      <c r="AB526" s="50">
        <f t="shared" si="29"/>
        <v>6574.9375</v>
      </c>
      <c r="AC526" s="48" t="str">
        <f>VLOOKUP(ПРОДАЖИ!C:C,'ИЗ ОСНОВЫ НОМЕНКЛАТУР'!D:E,2,0)</f>
        <v>Кромочные материалы</v>
      </c>
      <c r="AD526" s="48" t="str">
        <f>VLOOKUP(C:C,'ИЗ ОСНОВЫ НОМЕНКЛАТУР'!D:F,3,0)</f>
        <v>Кромка ПВХ Турция</v>
      </c>
      <c r="AE526" s="48" t="str">
        <f>VLOOKUP(C:C,'ИЗ ОСНОВЫ НОМЕНКЛАТУР'!D:H,5,0)</f>
        <v>C</v>
      </c>
    </row>
    <row r="527" spans="1:31" ht="9.6" customHeight="1" x14ac:dyDescent="0.2">
      <c r="A527" s="45" t="s">
        <v>5</v>
      </c>
      <c r="B527" s="11"/>
      <c r="C527" s="11" t="s">
        <v>529</v>
      </c>
      <c r="D527" s="44">
        <v>0</v>
      </c>
      <c r="E527" s="44">
        <v>0</v>
      </c>
      <c r="F527" s="48">
        <v>0</v>
      </c>
      <c r="G527" s="48">
        <v>0</v>
      </c>
      <c r="H527" s="44">
        <v>0</v>
      </c>
      <c r="I527" s="44">
        <v>0</v>
      </c>
      <c r="J527" s="44">
        <v>450</v>
      </c>
      <c r="K527" s="48">
        <v>3614</v>
      </c>
      <c r="L527" s="49">
        <v>0</v>
      </c>
      <c r="M527" s="49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8662.5</v>
      </c>
      <c r="S527" s="10">
        <v>69569.5</v>
      </c>
      <c r="T527" s="50">
        <f t="shared" si="28"/>
        <v>0</v>
      </c>
      <c r="U527" s="50">
        <f t="shared" si="28"/>
        <v>0</v>
      </c>
      <c r="V527" s="50">
        <f t="shared" si="28"/>
        <v>0</v>
      </c>
      <c r="W527" s="50">
        <f t="shared" si="28"/>
        <v>0</v>
      </c>
      <c r="X527" s="50">
        <f t="shared" si="28"/>
        <v>0</v>
      </c>
      <c r="Y527" s="50">
        <f t="shared" si="27"/>
        <v>0</v>
      </c>
      <c r="Z527" s="50">
        <f t="shared" si="27"/>
        <v>721.875</v>
      </c>
      <c r="AA527" s="50">
        <f t="shared" si="27"/>
        <v>5797.458333333333</v>
      </c>
      <c r="AB527" s="50">
        <f t="shared" si="29"/>
        <v>6519.333333333333</v>
      </c>
      <c r="AC527" s="48" t="str">
        <f>VLOOKUP(ПРОДАЖИ!C:C,'ИЗ ОСНОВЫ НОМЕНКЛАТУР'!D:E,2,0)</f>
        <v>Кромочные материалы</v>
      </c>
      <c r="AD527" s="48" t="str">
        <f>VLOOKUP(C:C,'ИЗ ОСНОВЫ НОМЕНКЛАТУР'!D:F,3,0)</f>
        <v>Кромка ПВХ Турция</v>
      </c>
      <c r="AE527" s="48" t="str">
        <f>VLOOKUP(C:C,'ИЗ ОСНОВЫ НОМЕНКЛАТУР'!D:H,5,0)</f>
        <v>C</v>
      </c>
    </row>
    <row r="528" spans="1:31" ht="9.6" customHeight="1" x14ac:dyDescent="0.2">
      <c r="A528" s="45" t="s">
        <v>5</v>
      </c>
      <c r="B528" s="11"/>
      <c r="C528" s="11" t="s">
        <v>530</v>
      </c>
      <c r="D528" s="44">
        <v>23</v>
      </c>
      <c r="E528" s="44">
        <v>0</v>
      </c>
      <c r="F528" s="48">
        <v>0</v>
      </c>
      <c r="G528" s="48">
        <v>0</v>
      </c>
      <c r="H528" s="44">
        <v>0</v>
      </c>
      <c r="I528" s="44">
        <v>0</v>
      </c>
      <c r="J528" s="44">
        <v>600</v>
      </c>
      <c r="K528" s="48">
        <v>3601</v>
      </c>
      <c r="L528" s="49">
        <v>456.09</v>
      </c>
      <c r="M528" s="49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13326</v>
      </c>
      <c r="S528" s="10">
        <v>79978.210000000006</v>
      </c>
      <c r="T528" s="50">
        <f t="shared" si="28"/>
        <v>38.0075</v>
      </c>
      <c r="U528" s="50">
        <f t="shared" si="28"/>
        <v>0</v>
      </c>
      <c r="V528" s="50">
        <f t="shared" si="28"/>
        <v>0</v>
      </c>
      <c r="W528" s="50">
        <f t="shared" si="28"/>
        <v>0</v>
      </c>
      <c r="X528" s="50">
        <f t="shared" si="28"/>
        <v>0</v>
      </c>
      <c r="Y528" s="50">
        <f t="shared" si="27"/>
        <v>0</v>
      </c>
      <c r="Z528" s="50">
        <f t="shared" si="27"/>
        <v>1110.5</v>
      </c>
      <c r="AA528" s="50">
        <f t="shared" si="27"/>
        <v>6664.8508333333339</v>
      </c>
      <c r="AB528" s="50">
        <f t="shared" si="29"/>
        <v>7813.3583333333336</v>
      </c>
      <c r="AC528" s="48" t="str">
        <f>VLOOKUP(ПРОДАЖИ!C:C,'ИЗ ОСНОВЫ НОМЕНКЛАТУР'!D:E,2,0)</f>
        <v>Кромочные материалы</v>
      </c>
      <c r="AD528" s="48" t="str">
        <f>VLOOKUP(C:C,'ИЗ ОСНОВЫ НОМЕНКЛАТУР'!D:F,3,0)</f>
        <v>Кромка ПВХ Турция</v>
      </c>
      <c r="AE528" s="48" t="str">
        <f>VLOOKUP(C:C,'ИЗ ОСНОВЫ НОМЕНКЛАТУР'!D:H,5,0)</f>
        <v>C</v>
      </c>
    </row>
    <row r="529" spans="1:31" ht="9.6" customHeight="1" x14ac:dyDescent="0.2">
      <c r="A529" s="45" t="s">
        <v>5</v>
      </c>
      <c r="B529" s="11"/>
      <c r="C529" s="11" t="s">
        <v>531</v>
      </c>
      <c r="D529" s="44">
        <v>0</v>
      </c>
      <c r="E529" s="44">
        <v>3905</v>
      </c>
      <c r="F529" s="48">
        <v>0</v>
      </c>
      <c r="G529" s="48">
        <v>0</v>
      </c>
      <c r="H529" s="44">
        <v>0</v>
      </c>
      <c r="I529" s="44">
        <v>0</v>
      </c>
      <c r="J529" s="44">
        <v>0</v>
      </c>
      <c r="K529" s="48">
        <v>0</v>
      </c>
      <c r="L529" s="49">
        <v>0</v>
      </c>
      <c r="M529" s="49">
        <v>82417.570000000007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50">
        <f t="shared" si="28"/>
        <v>0</v>
      </c>
      <c r="U529" s="50">
        <f t="shared" si="28"/>
        <v>6868.1308333333336</v>
      </c>
      <c r="V529" s="50">
        <f t="shared" si="28"/>
        <v>0</v>
      </c>
      <c r="W529" s="50">
        <f t="shared" si="28"/>
        <v>0</v>
      </c>
      <c r="X529" s="50">
        <f t="shared" si="28"/>
        <v>0</v>
      </c>
      <c r="Y529" s="50">
        <f t="shared" si="27"/>
        <v>0</v>
      </c>
      <c r="Z529" s="50">
        <f t="shared" si="27"/>
        <v>0</v>
      </c>
      <c r="AA529" s="50">
        <f t="shared" si="27"/>
        <v>0</v>
      </c>
      <c r="AB529" s="50">
        <f t="shared" si="29"/>
        <v>6868.1308333333336</v>
      </c>
      <c r="AC529" s="48" t="str">
        <f>VLOOKUP(ПРОДАЖИ!C:C,'ИЗ ОСНОВЫ НОМЕНКЛАТУР'!D:E,2,0)</f>
        <v>Кромочные материалы</v>
      </c>
      <c r="AD529" s="48" t="str">
        <f>VLOOKUP(C:C,'ИЗ ОСНОВЫ НОМЕНКЛАТУР'!D:F,3,0)</f>
        <v>Кромка ПВХ Турция</v>
      </c>
      <c r="AE529" s="48" t="str">
        <f>VLOOKUP(C:C,'ИЗ ОСНОВЫ НОМЕНКЛАТУР'!D:H,5,0)</f>
        <v>C</v>
      </c>
    </row>
    <row r="530" spans="1:31" ht="9.6" customHeight="1" x14ac:dyDescent="0.2">
      <c r="A530" s="45" t="s">
        <v>5</v>
      </c>
      <c r="B530" s="11"/>
      <c r="C530" s="11" t="s">
        <v>532</v>
      </c>
      <c r="D530" s="44">
        <v>88</v>
      </c>
      <c r="E530" s="44">
        <v>3945</v>
      </c>
      <c r="F530" s="48">
        <v>0</v>
      </c>
      <c r="G530" s="48">
        <v>0</v>
      </c>
      <c r="H530" s="44">
        <v>60</v>
      </c>
      <c r="I530" s="44">
        <v>0</v>
      </c>
      <c r="J530" s="44">
        <v>0</v>
      </c>
      <c r="K530" s="48">
        <v>0</v>
      </c>
      <c r="L530" s="49">
        <v>2088.85</v>
      </c>
      <c r="M530" s="49">
        <v>96183.73</v>
      </c>
      <c r="N530" s="10">
        <v>0</v>
      </c>
      <c r="O530" s="10">
        <v>0</v>
      </c>
      <c r="P530" s="10">
        <v>1289.5999999999999</v>
      </c>
      <c r="Q530" s="10">
        <v>0</v>
      </c>
      <c r="R530" s="10">
        <v>0</v>
      </c>
      <c r="S530" s="10">
        <v>0</v>
      </c>
      <c r="T530" s="50">
        <f t="shared" si="28"/>
        <v>174.07083333333333</v>
      </c>
      <c r="U530" s="50">
        <f t="shared" si="28"/>
        <v>8015.310833333333</v>
      </c>
      <c r="V530" s="50">
        <f t="shared" si="28"/>
        <v>0</v>
      </c>
      <c r="W530" s="50">
        <f t="shared" si="28"/>
        <v>0</v>
      </c>
      <c r="X530" s="50">
        <f t="shared" si="28"/>
        <v>107.46666666666665</v>
      </c>
      <c r="Y530" s="50">
        <f t="shared" si="27"/>
        <v>0</v>
      </c>
      <c r="Z530" s="50">
        <f t="shared" si="27"/>
        <v>0</v>
      </c>
      <c r="AA530" s="50">
        <f t="shared" si="27"/>
        <v>0</v>
      </c>
      <c r="AB530" s="50">
        <f t="shared" si="29"/>
        <v>8296.8483333333334</v>
      </c>
      <c r="AC530" s="48" t="str">
        <f>VLOOKUP(ПРОДАЖИ!C:C,'ИЗ ОСНОВЫ НОМЕНКЛАТУР'!D:E,2,0)</f>
        <v>Кромочные материалы</v>
      </c>
      <c r="AD530" s="48" t="str">
        <f>VLOOKUP(C:C,'ИЗ ОСНОВЫ НОМЕНКЛАТУР'!D:F,3,0)</f>
        <v>Кромка ПВХ Турция</v>
      </c>
      <c r="AE530" s="48" t="str">
        <f>VLOOKUP(C:C,'ИЗ ОСНОВЫ НОМЕНКЛАТУР'!D:H,5,0)</f>
        <v>C</v>
      </c>
    </row>
    <row r="531" spans="1:31" ht="9.6" customHeight="1" x14ac:dyDescent="0.2">
      <c r="A531" s="45" t="s">
        <v>5</v>
      </c>
      <c r="B531" s="11"/>
      <c r="C531" s="11" t="s">
        <v>533</v>
      </c>
      <c r="D531" s="44">
        <v>43</v>
      </c>
      <c r="E531" s="44">
        <v>657</v>
      </c>
      <c r="F531" s="48">
        <v>0</v>
      </c>
      <c r="G531" s="48">
        <v>5</v>
      </c>
      <c r="H531" s="44">
        <v>0</v>
      </c>
      <c r="I531" s="44">
        <v>0</v>
      </c>
      <c r="J531" s="44">
        <v>300</v>
      </c>
      <c r="K531" s="48">
        <v>4858</v>
      </c>
      <c r="L531" s="49">
        <v>954.7</v>
      </c>
      <c r="M531" s="49">
        <v>14445.44</v>
      </c>
      <c r="N531" s="10">
        <v>0</v>
      </c>
      <c r="O531" s="10">
        <v>108.63</v>
      </c>
      <c r="P531" s="10">
        <v>0</v>
      </c>
      <c r="Q531" s="10">
        <v>0</v>
      </c>
      <c r="R531" s="10">
        <v>5619</v>
      </c>
      <c r="S531" s="10">
        <v>90990.34</v>
      </c>
      <c r="T531" s="50">
        <f t="shared" si="28"/>
        <v>79.558333333333337</v>
      </c>
      <c r="U531" s="50">
        <f t="shared" si="28"/>
        <v>1203.7866666666666</v>
      </c>
      <c r="V531" s="50">
        <f t="shared" si="28"/>
        <v>0</v>
      </c>
      <c r="W531" s="50">
        <f t="shared" si="28"/>
        <v>9.0525000000000002</v>
      </c>
      <c r="X531" s="50">
        <f t="shared" si="28"/>
        <v>0</v>
      </c>
      <c r="Y531" s="50">
        <f t="shared" si="27"/>
        <v>0</v>
      </c>
      <c r="Z531" s="50">
        <f t="shared" si="27"/>
        <v>468.25</v>
      </c>
      <c r="AA531" s="50">
        <f t="shared" si="27"/>
        <v>7582.5283333333327</v>
      </c>
      <c r="AB531" s="50">
        <f t="shared" si="29"/>
        <v>9343.1758333333328</v>
      </c>
      <c r="AC531" s="48" t="str">
        <f>VLOOKUP(ПРОДАЖИ!C:C,'ИЗ ОСНОВЫ НОМЕНКЛАТУР'!D:E,2,0)</f>
        <v>Кромочные материалы</v>
      </c>
      <c r="AD531" s="48" t="str">
        <f>VLOOKUP(C:C,'ИЗ ОСНОВЫ НОМЕНКЛАТУР'!D:F,3,0)</f>
        <v>Кромка ПВХ Турция</v>
      </c>
      <c r="AE531" s="48" t="str">
        <f>VLOOKUP(C:C,'ИЗ ОСНОВЫ НОМЕНКЛАТУР'!D:H,5,0)</f>
        <v>C</v>
      </c>
    </row>
    <row r="532" spans="1:31" ht="9.6" customHeight="1" x14ac:dyDescent="0.2">
      <c r="A532" s="45" t="s">
        <v>5</v>
      </c>
      <c r="B532" s="11"/>
      <c r="C532" s="11" t="s">
        <v>534</v>
      </c>
      <c r="D532" s="44">
        <v>150</v>
      </c>
      <c r="E532" s="44">
        <v>2009</v>
      </c>
      <c r="F532" s="48">
        <v>0</v>
      </c>
      <c r="G532" s="48">
        <v>0</v>
      </c>
      <c r="H532" s="44">
        <v>84</v>
      </c>
      <c r="I532" s="44">
        <v>0</v>
      </c>
      <c r="J532" s="44">
        <v>300</v>
      </c>
      <c r="K532" s="48">
        <v>1483</v>
      </c>
      <c r="L532" s="49">
        <v>4094.36</v>
      </c>
      <c r="M532" s="49">
        <v>54837.05</v>
      </c>
      <c r="N532" s="10">
        <v>0</v>
      </c>
      <c r="O532" s="10">
        <v>0</v>
      </c>
      <c r="P532" s="10">
        <v>2347.52</v>
      </c>
      <c r="Q532" s="10">
        <v>0</v>
      </c>
      <c r="R532" s="10">
        <v>8587.8799999999992</v>
      </c>
      <c r="S532" s="10">
        <v>42452.73</v>
      </c>
      <c r="T532" s="50">
        <f t="shared" si="28"/>
        <v>341.19666666666666</v>
      </c>
      <c r="U532" s="50">
        <f t="shared" si="28"/>
        <v>4569.7541666666666</v>
      </c>
      <c r="V532" s="50">
        <f t="shared" si="28"/>
        <v>0</v>
      </c>
      <c r="W532" s="50">
        <f t="shared" si="28"/>
        <v>0</v>
      </c>
      <c r="X532" s="50">
        <f t="shared" si="28"/>
        <v>195.62666666666667</v>
      </c>
      <c r="Y532" s="50">
        <f t="shared" si="27"/>
        <v>0</v>
      </c>
      <c r="Z532" s="50">
        <f t="shared" si="27"/>
        <v>715.65666666666664</v>
      </c>
      <c r="AA532" s="50">
        <f t="shared" si="27"/>
        <v>3537.7275000000004</v>
      </c>
      <c r="AB532" s="50">
        <f t="shared" si="29"/>
        <v>9359.961666666668</v>
      </c>
      <c r="AC532" s="48" t="str">
        <f>VLOOKUP(ПРОДАЖИ!C:C,'ИЗ ОСНОВЫ НОМЕНКЛАТУР'!D:E,2,0)</f>
        <v>Кромочные материалы</v>
      </c>
      <c r="AD532" s="48" t="str">
        <f>VLOOKUP(C:C,'ИЗ ОСНОВЫ НОМЕНКЛАТУР'!D:F,3,0)</f>
        <v>Кромка ПВХ Турция</v>
      </c>
      <c r="AE532" s="48" t="str">
        <f>VLOOKUP(C:C,'ИЗ ОСНОВЫ НОМЕНКЛАТУР'!D:H,5,0)</f>
        <v>C</v>
      </c>
    </row>
    <row r="533" spans="1:31" ht="9.6" customHeight="1" x14ac:dyDescent="0.2">
      <c r="A533" s="45" t="s">
        <v>5</v>
      </c>
      <c r="B533" s="11"/>
      <c r="C533" s="11" t="s">
        <v>535</v>
      </c>
      <c r="D533" s="44">
        <v>45</v>
      </c>
      <c r="E533" s="44">
        <v>2100</v>
      </c>
      <c r="F533" s="48">
        <v>510</v>
      </c>
      <c r="G533" s="48">
        <v>0</v>
      </c>
      <c r="H533" s="44">
        <v>1</v>
      </c>
      <c r="I533" s="44">
        <v>0</v>
      </c>
      <c r="J533" s="44">
        <v>450</v>
      </c>
      <c r="K533" s="48">
        <v>5466</v>
      </c>
      <c r="L533" s="49">
        <v>714</v>
      </c>
      <c r="M533" s="49">
        <v>33319.919999999998</v>
      </c>
      <c r="N533" s="10">
        <v>8547.2199999999993</v>
      </c>
      <c r="O533" s="10">
        <v>0</v>
      </c>
      <c r="P533" s="10">
        <v>7.77</v>
      </c>
      <c r="Q533" s="10">
        <v>0</v>
      </c>
      <c r="R533" s="10">
        <v>7406.42</v>
      </c>
      <c r="S533" s="10">
        <v>89963.26</v>
      </c>
      <c r="T533" s="50">
        <f t="shared" si="28"/>
        <v>59.5</v>
      </c>
      <c r="U533" s="50">
        <f t="shared" si="28"/>
        <v>2776.66</v>
      </c>
      <c r="V533" s="50">
        <f t="shared" si="28"/>
        <v>712.26833333333332</v>
      </c>
      <c r="W533" s="50">
        <f t="shared" si="28"/>
        <v>0</v>
      </c>
      <c r="X533" s="50">
        <f t="shared" si="28"/>
        <v>0.64749999999999996</v>
      </c>
      <c r="Y533" s="50">
        <f t="shared" si="27"/>
        <v>0</v>
      </c>
      <c r="Z533" s="50">
        <f t="shared" si="27"/>
        <v>617.20166666666671</v>
      </c>
      <c r="AA533" s="50">
        <f t="shared" si="27"/>
        <v>7496.9383333333326</v>
      </c>
      <c r="AB533" s="50">
        <f t="shared" si="29"/>
        <v>11663.215833333332</v>
      </c>
      <c r="AC533" s="48" t="str">
        <f>VLOOKUP(ПРОДАЖИ!C:C,'ИЗ ОСНОВЫ НОМЕНКЛАТУР'!D:E,2,0)</f>
        <v>Кромочные материалы</v>
      </c>
      <c r="AD533" s="48" t="str">
        <f>VLOOKUP(C:C,'ИЗ ОСНОВЫ НОМЕНКЛАТУР'!D:F,3,0)</f>
        <v>Кромка ПВХ Турция</v>
      </c>
      <c r="AE533" s="48" t="str">
        <f>VLOOKUP(C:C,'ИЗ ОСНОВЫ НОМЕНКЛАТУР'!D:H,5,0)</f>
        <v>B</v>
      </c>
    </row>
    <row r="534" spans="1:31" ht="9.6" customHeight="1" x14ac:dyDescent="0.2">
      <c r="A534" s="45" t="s">
        <v>5</v>
      </c>
      <c r="B534" s="11"/>
      <c r="C534" s="11" t="s">
        <v>536</v>
      </c>
      <c r="D534" s="44">
        <v>683</v>
      </c>
      <c r="E534" s="44">
        <v>2425</v>
      </c>
      <c r="F534" s="48">
        <v>0</v>
      </c>
      <c r="G534" s="48">
        <v>0</v>
      </c>
      <c r="H534" s="44">
        <v>375</v>
      </c>
      <c r="I534" s="44">
        <v>450</v>
      </c>
      <c r="J534" s="44">
        <v>725</v>
      </c>
      <c r="K534" s="48">
        <v>1110</v>
      </c>
      <c r="L534" s="49">
        <v>21970.77</v>
      </c>
      <c r="M534" s="49">
        <v>78553.09</v>
      </c>
      <c r="N534" s="10">
        <v>0</v>
      </c>
      <c r="O534" s="10">
        <v>0</v>
      </c>
      <c r="P534" s="10">
        <v>12127.5</v>
      </c>
      <c r="Q534" s="10">
        <v>14553</v>
      </c>
      <c r="R534" s="10">
        <v>22522.5</v>
      </c>
      <c r="S534" s="10">
        <v>34188</v>
      </c>
      <c r="T534" s="50">
        <f t="shared" si="28"/>
        <v>1830.8975</v>
      </c>
      <c r="U534" s="50">
        <f t="shared" si="28"/>
        <v>6546.0908333333327</v>
      </c>
      <c r="V534" s="50">
        <f t="shared" si="28"/>
        <v>0</v>
      </c>
      <c r="W534" s="50">
        <f t="shared" si="28"/>
        <v>0</v>
      </c>
      <c r="X534" s="50">
        <f t="shared" si="28"/>
        <v>1010.625</v>
      </c>
      <c r="Y534" s="50">
        <f t="shared" si="27"/>
        <v>1212.75</v>
      </c>
      <c r="Z534" s="50">
        <f t="shared" si="27"/>
        <v>1876.875</v>
      </c>
      <c r="AA534" s="50">
        <f t="shared" si="27"/>
        <v>2849</v>
      </c>
      <c r="AB534" s="50">
        <f t="shared" si="29"/>
        <v>15326.238333333333</v>
      </c>
      <c r="AC534" s="48" t="str">
        <f>VLOOKUP(ПРОДАЖИ!C:C,'ИЗ ОСНОВЫ НОМЕНКЛАТУР'!D:E,2,0)</f>
        <v>Кромочные материалы</v>
      </c>
      <c r="AD534" s="48" t="str">
        <f>VLOOKUP(C:C,'ИЗ ОСНОВЫ НОМЕНКЛАТУР'!D:F,3,0)</f>
        <v>Кромка ПВХ Турция</v>
      </c>
      <c r="AE534" s="48" t="str">
        <f>VLOOKUP(C:C,'ИЗ ОСНОВЫ НОМЕНКЛАТУР'!D:H,5,0)</f>
        <v>C</v>
      </c>
    </row>
    <row r="535" spans="1:31" ht="9.6" customHeight="1" x14ac:dyDescent="0.2">
      <c r="A535" s="45" t="s">
        <v>5</v>
      </c>
      <c r="B535" s="11"/>
      <c r="C535" s="11" t="s">
        <v>537</v>
      </c>
      <c r="D535" s="44">
        <v>0</v>
      </c>
      <c r="E535" s="44">
        <v>7067</v>
      </c>
      <c r="F535" s="48">
        <v>0</v>
      </c>
      <c r="G535" s="48">
        <v>0</v>
      </c>
      <c r="H535" s="44">
        <v>55</v>
      </c>
      <c r="I535" s="44">
        <v>2124</v>
      </c>
      <c r="J535" s="44">
        <v>0</v>
      </c>
      <c r="K535" s="48">
        <v>0</v>
      </c>
      <c r="L535" s="49">
        <v>0</v>
      </c>
      <c r="M535" s="49">
        <v>150701.20000000001</v>
      </c>
      <c r="N535" s="10">
        <v>0</v>
      </c>
      <c r="O535" s="10">
        <v>0</v>
      </c>
      <c r="P535" s="10">
        <v>1034.68</v>
      </c>
      <c r="Q535" s="10">
        <v>40017.42</v>
      </c>
      <c r="R535" s="10">
        <v>0</v>
      </c>
      <c r="S535" s="10">
        <v>0</v>
      </c>
      <c r="T535" s="50">
        <f t="shared" si="28"/>
        <v>0</v>
      </c>
      <c r="U535" s="50">
        <f t="shared" si="28"/>
        <v>12558.433333333334</v>
      </c>
      <c r="V535" s="50">
        <f t="shared" si="28"/>
        <v>0</v>
      </c>
      <c r="W535" s="50">
        <f t="shared" si="28"/>
        <v>0</v>
      </c>
      <c r="X535" s="50">
        <f t="shared" si="28"/>
        <v>86.223333333333343</v>
      </c>
      <c r="Y535" s="50">
        <f t="shared" si="27"/>
        <v>3334.7849999999999</v>
      </c>
      <c r="Z535" s="50">
        <f t="shared" si="27"/>
        <v>0</v>
      </c>
      <c r="AA535" s="50">
        <f t="shared" si="27"/>
        <v>0</v>
      </c>
      <c r="AB535" s="50">
        <f t="shared" si="29"/>
        <v>15979.441666666668</v>
      </c>
      <c r="AC535" s="48" t="str">
        <f>VLOOKUP(ПРОДАЖИ!C:C,'ИЗ ОСНОВЫ НОМЕНКЛАТУР'!D:E,2,0)</f>
        <v>Кромочные материалы</v>
      </c>
      <c r="AD535" s="48" t="str">
        <f>VLOOKUP(C:C,'ИЗ ОСНОВЫ НОМЕНКЛАТУР'!D:F,3,0)</f>
        <v>Кромка ПВХ Турция</v>
      </c>
      <c r="AE535" s="48" t="str">
        <f>VLOOKUP(C:C,'ИЗ ОСНОВЫ НОМЕНКЛАТУР'!D:H,5,0)</f>
        <v>B</v>
      </c>
    </row>
    <row r="536" spans="1:31" ht="9.6" customHeight="1" x14ac:dyDescent="0.2">
      <c r="A536" s="45" t="s">
        <v>5</v>
      </c>
      <c r="B536" s="11"/>
      <c r="C536" s="11" t="s">
        <v>538</v>
      </c>
      <c r="D536" s="44">
        <v>0</v>
      </c>
      <c r="E536" s="44">
        <v>9630</v>
      </c>
      <c r="F536" s="48">
        <v>0</v>
      </c>
      <c r="G536" s="48">
        <v>0</v>
      </c>
      <c r="H536" s="44">
        <v>0</v>
      </c>
      <c r="I536" s="44">
        <v>0</v>
      </c>
      <c r="J536" s="44">
        <v>450</v>
      </c>
      <c r="K536" s="48">
        <v>750</v>
      </c>
      <c r="L536" s="49">
        <v>0</v>
      </c>
      <c r="M536" s="49">
        <v>228214.72</v>
      </c>
      <c r="N536" s="10">
        <v>0</v>
      </c>
      <c r="O536" s="10">
        <v>0</v>
      </c>
      <c r="P536" s="10">
        <v>0</v>
      </c>
      <c r="Q536" s="10">
        <v>0</v>
      </c>
      <c r="R536" s="10">
        <v>12609</v>
      </c>
      <c r="S536" s="10">
        <v>21015</v>
      </c>
      <c r="T536" s="50">
        <f t="shared" si="28"/>
        <v>0</v>
      </c>
      <c r="U536" s="50">
        <f t="shared" si="28"/>
        <v>19017.893333333333</v>
      </c>
      <c r="V536" s="50">
        <f t="shared" si="28"/>
        <v>0</v>
      </c>
      <c r="W536" s="50">
        <f t="shared" si="28"/>
        <v>0</v>
      </c>
      <c r="X536" s="50">
        <f t="shared" si="28"/>
        <v>0</v>
      </c>
      <c r="Y536" s="50">
        <f t="shared" si="27"/>
        <v>0</v>
      </c>
      <c r="Z536" s="50">
        <f t="shared" si="27"/>
        <v>1050.75</v>
      </c>
      <c r="AA536" s="50">
        <f t="shared" si="27"/>
        <v>1751.25</v>
      </c>
      <c r="AB536" s="50">
        <f t="shared" si="29"/>
        <v>21819.893333333333</v>
      </c>
      <c r="AC536" s="48" t="str">
        <f>VLOOKUP(ПРОДАЖИ!C:C,'ИЗ ОСНОВЫ НОМЕНКЛАТУР'!D:E,2,0)</f>
        <v>Кромочные материалы</v>
      </c>
      <c r="AD536" s="48" t="str">
        <f>VLOOKUP(C:C,'ИЗ ОСНОВЫ НОМЕНКЛАТУР'!D:F,3,0)</f>
        <v>Кромка ПВХ Турция</v>
      </c>
      <c r="AE536" s="48" t="str">
        <f>VLOOKUP(C:C,'ИЗ ОСНОВЫ НОМЕНКЛАТУР'!D:H,5,0)</f>
        <v>B</v>
      </c>
    </row>
    <row r="537" spans="1:31" ht="9.6" customHeight="1" x14ac:dyDescent="0.2">
      <c r="A537" s="45" t="s">
        <v>5</v>
      </c>
      <c r="B537" s="46" t="s">
        <v>539</v>
      </c>
      <c r="C537" s="46"/>
      <c r="D537" s="44">
        <v>0</v>
      </c>
      <c r="E537" s="44">
        <v>0</v>
      </c>
      <c r="F537" s="48">
        <v>0</v>
      </c>
      <c r="G537" s="48">
        <v>0</v>
      </c>
      <c r="H537" s="44">
        <v>0</v>
      </c>
      <c r="I537" s="44">
        <v>0</v>
      </c>
      <c r="J537" s="44">
        <v>0</v>
      </c>
      <c r="K537" s="48">
        <v>0</v>
      </c>
      <c r="L537" s="49">
        <v>0</v>
      </c>
      <c r="M537" s="49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50">
        <f t="shared" si="28"/>
        <v>0</v>
      </c>
      <c r="U537" s="50">
        <f t="shared" si="28"/>
        <v>0</v>
      </c>
      <c r="V537" s="50">
        <f t="shared" si="28"/>
        <v>0</v>
      </c>
      <c r="W537" s="50">
        <f t="shared" si="28"/>
        <v>0</v>
      </c>
      <c r="X537" s="50">
        <f t="shared" si="28"/>
        <v>0</v>
      </c>
      <c r="Y537" s="50">
        <f t="shared" si="27"/>
        <v>0</v>
      </c>
      <c r="Z537" s="50">
        <f t="shared" si="27"/>
        <v>0</v>
      </c>
      <c r="AA537" s="50">
        <f t="shared" si="27"/>
        <v>0</v>
      </c>
      <c r="AB537" s="50">
        <f t="shared" si="29"/>
        <v>0</v>
      </c>
      <c r="AC537" s="48" t="e">
        <f>VLOOKUP(ПРОДАЖИ!C:C,'ИЗ ОСНОВЫ НОМЕНКЛАТУР'!D:E,2,0)</f>
        <v>#N/A</v>
      </c>
      <c r="AD537" s="48" t="e">
        <f>VLOOKUP(C:C,'ИЗ ОСНОВЫ НОМЕНКЛАТУР'!D:F,3,0)</f>
        <v>#N/A</v>
      </c>
      <c r="AE537" s="48" t="e">
        <f>VLOOKUP(C:C,'ИЗ ОСНОВЫ НОМЕНКЛАТУР'!D:H,5,0)</f>
        <v>#N/A</v>
      </c>
    </row>
    <row r="538" spans="1:31" ht="9.6" customHeight="1" x14ac:dyDescent="0.2">
      <c r="A538" s="45" t="s">
        <v>5</v>
      </c>
      <c r="B538" s="11"/>
      <c r="C538" s="11" t="s">
        <v>540</v>
      </c>
      <c r="D538" s="44">
        <v>0</v>
      </c>
      <c r="E538" s="44">
        <v>0</v>
      </c>
      <c r="F538" s="48">
        <v>0</v>
      </c>
      <c r="G538" s="48">
        <v>0</v>
      </c>
      <c r="H538" s="44">
        <v>2</v>
      </c>
      <c r="I538" s="44">
        <v>0</v>
      </c>
      <c r="J538" s="44">
        <v>0</v>
      </c>
      <c r="K538" s="48">
        <v>0</v>
      </c>
      <c r="L538" s="49">
        <v>0</v>
      </c>
      <c r="M538" s="49">
        <v>0</v>
      </c>
      <c r="N538" s="10">
        <v>0</v>
      </c>
      <c r="O538" s="10">
        <v>0</v>
      </c>
      <c r="P538" s="10">
        <v>135.16999999999999</v>
      </c>
      <c r="Q538" s="10">
        <v>0</v>
      </c>
      <c r="R538" s="10">
        <v>0</v>
      </c>
      <c r="S538" s="10">
        <v>0</v>
      </c>
      <c r="T538" s="50">
        <f t="shared" si="28"/>
        <v>0</v>
      </c>
      <c r="U538" s="50">
        <f t="shared" si="28"/>
        <v>0</v>
      </c>
      <c r="V538" s="50">
        <f t="shared" si="28"/>
        <v>0</v>
      </c>
      <c r="W538" s="50">
        <f t="shared" si="28"/>
        <v>0</v>
      </c>
      <c r="X538" s="50">
        <f t="shared" si="28"/>
        <v>11.264166666666666</v>
      </c>
      <c r="Y538" s="50">
        <f t="shared" si="27"/>
        <v>0</v>
      </c>
      <c r="Z538" s="50">
        <f t="shared" si="27"/>
        <v>0</v>
      </c>
      <c r="AA538" s="50">
        <f t="shared" si="27"/>
        <v>0</v>
      </c>
      <c r="AB538" s="50">
        <f t="shared" si="29"/>
        <v>11.264166666666666</v>
      </c>
      <c r="AC538" s="48" t="str">
        <f>VLOOKUP(ПРОДАЖИ!C:C,'ИЗ ОСНОВЫ НОМЕНКЛАТУР'!D:E,2,0)</f>
        <v>Кромочные материалы</v>
      </c>
      <c r="AD538" s="48" t="str">
        <f>VLOOKUP(C:C,'ИЗ ОСНОВЫ НОМЕНКЛАТУР'!D:F,3,0)</f>
        <v>Кромка ПВХ Турция</v>
      </c>
      <c r="AE538" s="48" t="str">
        <f>VLOOKUP(C:C,'ИЗ ОСНОВЫ НОМЕНКЛАТУР'!D:H,5,0)</f>
        <v>C</v>
      </c>
    </row>
    <row r="539" spans="1:31" ht="9.6" customHeight="1" x14ac:dyDescent="0.2">
      <c r="A539" s="45" t="s">
        <v>5</v>
      </c>
      <c r="B539" s="11"/>
      <c r="C539" s="11" t="s">
        <v>541</v>
      </c>
      <c r="D539" s="44">
        <v>0</v>
      </c>
      <c r="E539" s="44">
        <v>0</v>
      </c>
      <c r="F539" s="48">
        <v>2</v>
      </c>
      <c r="G539" s="48">
        <v>0</v>
      </c>
      <c r="H539" s="44">
        <v>0</v>
      </c>
      <c r="I539" s="44">
        <v>0</v>
      </c>
      <c r="J539" s="44">
        <v>0</v>
      </c>
      <c r="K539" s="48">
        <v>0</v>
      </c>
      <c r="L539" s="49">
        <v>0</v>
      </c>
      <c r="M539" s="49">
        <v>0</v>
      </c>
      <c r="N539" s="10">
        <v>205.35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50">
        <f t="shared" si="28"/>
        <v>0</v>
      </c>
      <c r="U539" s="50">
        <f t="shared" si="28"/>
        <v>0</v>
      </c>
      <c r="V539" s="50">
        <f t="shared" si="28"/>
        <v>17.112500000000001</v>
      </c>
      <c r="W539" s="50">
        <f t="shared" si="28"/>
        <v>0</v>
      </c>
      <c r="X539" s="50">
        <f t="shared" si="28"/>
        <v>0</v>
      </c>
      <c r="Y539" s="50">
        <f t="shared" si="27"/>
        <v>0</v>
      </c>
      <c r="Z539" s="50">
        <f t="shared" si="27"/>
        <v>0</v>
      </c>
      <c r="AA539" s="50">
        <f t="shared" si="27"/>
        <v>0</v>
      </c>
      <c r="AB539" s="50">
        <f t="shared" si="29"/>
        <v>17.112500000000001</v>
      </c>
      <c r="AC539" s="48" t="str">
        <f>VLOOKUP(ПРОДАЖИ!C:C,'ИЗ ОСНОВЫ НОМЕНКЛАТУР'!D:E,2,0)</f>
        <v>Кромочные материалы</v>
      </c>
      <c r="AD539" s="48" t="str">
        <f>VLOOKUP(C:C,'ИЗ ОСНОВЫ НОМЕНКЛАТУР'!D:F,3,0)</f>
        <v>Кромка ПВХ Турция</v>
      </c>
      <c r="AE539" s="48" t="str">
        <f>VLOOKUP(C:C,'ИЗ ОСНОВЫ НОМЕНКЛАТУР'!D:H,5,0)</f>
        <v>C</v>
      </c>
    </row>
    <row r="540" spans="1:31" ht="9.6" customHeight="1" x14ac:dyDescent="0.2">
      <c r="A540" s="45" t="s">
        <v>5</v>
      </c>
      <c r="B540" s="11"/>
      <c r="C540" s="11" t="s">
        <v>542</v>
      </c>
      <c r="D540" s="44">
        <v>0</v>
      </c>
      <c r="E540" s="44">
        <v>0</v>
      </c>
      <c r="F540" s="48">
        <v>6</v>
      </c>
      <c r="G540" s="48">
        <v>0</v>
      </c>
      <c r="H540" s="44">
        <v>0</v>
      </c>
      <c r="I540" s="44">
        <v>0</v>
      </c>
      <c r="J540" s="44">
        <v>0</v>
      </c>
      <c r="K540" s="48">
        <v>0</v>
      </c>
      <c r="L540" s="49">
        <v>0</v>
      </c>
      <c r="M540" s="49">
        <v>0</v>
      </c>
      <c r="N540" s="10">
        <v>648.58000000000004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50">
        <f t="shared" si="28"/>
        <v>0</v>
      </c>
      <c r="U540" s="50">
        <f t="shared" si="28"/>
        <v>0</v>
      </c>
      <c r="V540" s="50">
        <f t="shared" si="28"/>
        <v>54.048333333333339</v>
      </c>
      <c r="W540" s="50">
        <f t="shared" si="28"/>
        <v>0</v>
      </c>
      <c r="X540" s="50">
        <f t="shared" si="28"/>
        <v>0</v>
      </c>
      <c r="Y540" s="50">
        <f t="shared" si="27"/>
        <v>0</v>
      </c>
      <c r="Z540" s="50">
        <f t="shared" si="27"/>
        <v>0</v>
      </c>
      <c r="AA540" s="50">
        <f t="shared" si="27"/>
        <v>0</v>
      </c>
      <c r="AB540" s="50">
        <f t="shared" si="29"/>
        <v>54.048333333333339</v>
      </c>
      <c r="AC540" s="48" t="str">
        <f>VLOOKUP(ПРОДАЖИ!C:C,'ИЗ ОСНОВЫ НОМЕНКЛАТУР'!D:E,2,0)</f>
        <v>Кромочные материалы</v>
      </c>
      <c r="AD540" s="48" t="str">
        <f>VLOOKUP(C:C,'ИЗ ОСНОВЫ НОМЕНКЛАТУР'!D:F,3,0)</f>
        <v>Кромка ПВХ Турция</v>
      </c>
      <c r="AE540" s="48" t="str">
        <f>VLOOKUP(C:C,'ИЗ ОСНОВЫ НОМЕНКЛАТУР'!D:H,5,0)</f>
        <v>C</v>
      </c>
    </row>
    <row r="541" spans="1:31" ht="9.6" customHeight="1" x14ac:dyDescent="0.2">
      <c r="A541" s="45" t="s">
        <v>5</v>
      </c>
      <c r="B541" s="11"/>
      <c r="C541" s="11" t="s">
        <v>543</v>
      </c>
      <c r="D541" s="44">
        <v>8</v>
      </c>
      <c r="E541" s="44">
        <v>0</v>
      </c>
      <c r="F541" s="48">
        <v>0</v>
      </c>
      <c r="G541" s="48">
        <v>0</v>
      </c>
      <c r="H541" s="44">
        <v>0</v>
      </c>
      <c r="I541" s="44">
        <v>0</v>
      </c>
      <c r="J541" s="44">
        <v>0</v>
      </c>
      <c r="K541" s="48">
        <v>0</v>
      </c>
      <c r="L541" s="49">
        <v>790.86</v>
      </c>
      <c r="M541" s="49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50">
        <f t="shared" si="28"/>
        <v>65.905000000000001</v>
      </c>
      <c r="U541" s="50">
        <f t="shared" si="28"/>
        <v>0</v>
      </c>
      <c r="V541" s="50">
        <f t="shared" si="28"/>
        <v>0</v>
      </c>
      <c r="W541" s="50">
        <f t="shared" si="28"/>
        <v>0</v>
      </c>
      <c r="X541" s="50">
        <f t="shared" si="28"/>
        <v>0</v>
      </c>
      <c r="Y541" s="50">
        <f t="shared" si="27"/>
        <v>0</v>
      </c>
      <c r="Z541" s="50">
        <f t="shared" si="27"/>
        <v>0</v>
      </c>
      <c r="AA541" s="50">
        <f t="shared" si="27"/>
        <v>0</v>
      </c>
      <c r="AB541" s="50">
        <f t="shared" si="29"/>
        <v>65.905000000000001</v>
      </c>
      <c r="AC541" s="48" t="str">
        <f>VLOOKUP(ПРОДАЖИ!C:C,'ИЗ ОСНОВЫ НОМЕНКЛАТУР'!D:E,2,0)</f>
        <v>Кромочные материалы</v>
      </c>
      <c r="AD541" s="48" t="str">
        <f>VLOOKUP(C:C,'ИЗ ОСНОВЫ НОМЕНКЛАТУР'!D:F,3,0)</f>
        <v>Кромка ПВХ Турция</v>
      </c>
      <c r="AE541" s="48" t="str">
        <f>VLOOKUP(C:C,'ИЗ ОСНОВЫ НОМЕНКЛАТУР'!D:H,5,0)</f>
        <v>C</v>
      </c>
    </row>
    <row r="542" spans="1:31" ht="9.6" customHeight="1" x14ac:dyDescent="0.2">
      <c r="A542" s="45" t="s">
        <v>5</v>
      </c>
      <c r="B542" s="11"/>
      <c r="C542" s="11" t="s">
        <v>544</v>
      </c>
      <c r="D542" s="44">
        <v>0</v>
      </c>
      <c r="E542" s="44">
        <v>0</v>
      </c>
      <c r="F542" s="48">
        <v>0</v>
      </c>
      <c r="G542" s="48">
        <v>0</v>
      </c>
      <c r="H542" s="44">
        <v>11</v>
      </c>
      <c r="I542" s="44">
        <v>0</v>
      </c>
      <c r="J542" s="44">
        <v>0</v>
      </c>
      <c r="K542" s="48">
        <v>0</v>
      </c>
      <c r="L542" s="49">
        <v>0</v>
      </c>
      <c r="M542" s="49">
        <v>0</v>
      </c>
      <c r="N542" s="10">
        <v>0</v>
      </c>
      <c r="O542" s="10">
        <v>0</v>
      </c>
      <c r="P542" s="10">
        <v>808.04</v>
      </c>
      <c r="Q542" s="10">
        <v>0</v>
      </c>
      <c r="R542" s="10">
        <v>0</v>
      </c>
      <c r="S542" s="10">
        <v>0</v>
      </c>
      <c r="T542" s="50">
        <f t="shared" si="28"/>
        <v>0</v>
      </c>
      <c r="U542" s="50">
        <f t="shared" si="28"/>
        <v>0</v>
      </c>
      <c r="V542" s="50">
        <f t="shared" si="28"/>
        <v>0</v>
      </c>
      <c r="W542" s="50">
        <f t="shared" si="28"/>
        <v>0</v>
      </c>
      <c r="X542" s="50">
        <f t="shared" si="28"/>
        <v>67.336666666666659</v>
      </c>
      <c r="Y542" s="50">
        <f t="shared" si="27"/>
        <v>0</v>
      </c>
      <c r="Z542" s="50">
        <f t="shared" si="27"/>
        <v>0</v>
      </c>
      <c r="AA542" s="50">
        <f t="shared" si="27"/>
        <v>0</v>
      </c>
      <c r="AB542" s="50">
        <f t="shared" si="29"/>
        <v>67.336666666666659</v>
      </c>
      <c r="AC542" s="48" t="str">
        <f>VLOOKUP(ПРОДАЖИ!C:C,'ИЗ ОСНОВЫ НОМЕНКЛАТУР'!D:E,2,0)</f>
        <v>Кромочные материалы</v>
      </c>
      <c r="AD542" s="48" t="str">
        <f>VLOOKUP(C:C,'ИЗ ОСНОВЫ НОМЕНКЛАТУР'!D:F,3,0)</f>
        <v>Кромка ПВХ Турция</v>
      </c>
      <c r="AE542" s="48" t="str">
        <f>VLOOKUP(C:C,'ИЗ ОСНОВЫ НОМЕНКЛАТУР'!D:H,5,0)</f>
        <v>C</v>
      </c>
    </row>
    <row r="543" spans="1:31" ht="9.6" customHeight="1" x14ac:dyDescent="0.2">
      <c r="A543" s="45" t="s">
        <v>5</v>
      </c>
      <c r="B543" s="11"/>
      <c r="C543" s="11" t="s">
        <v>545</v>
      </c>
      <c r="D543" s="44">
        <v>19</v>
      </c>
      <c r="E543" s="44">
        <v>0</v>
      </c>
      <c r="F543" s="48">
        <v>0</v>
      </c>
      <c r="G543" s="48">
        <v>0</v>
      </c>
      <c r="H543" s="44">
        <v>0</v>
      </c>
      <c r="I543" s="44">
        <v>0</v>
      </c>
      <c r="J543" s="44">
        <v>0</v>
      </c>
      <c r="K543" s="48">
        <v>0</v>
      </c>
      <c r="L543" s="49">
        <v>1204.27</v>
      </c>
      <c r="M543" s="49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50">
        <f t="shared" si="28"/>
        <v>100.35583333333334</v>
      </c>
      <c r="U543" s="50">
        <f t="shared" si="28"/>
        <v>0</v>
      </c>
      <c r="V543" s="50">
        <f t="shared" si="28"/>
        <v>0</v>
      </c>
      <c r="W543" s="50">
        <f t="shared" si="28"/>
        <v>0</v>
      </c>
      <c r="X543" s="50">
        <f t="shared" si="28"/>
        <v>0</v>
      </c>
      <c r="Y543" s="50">
        <f t="shared" si="27"/>
        <v>0</v>
      </c>
      <c r="Z543" s="50">
        <f t="shared" si="27"/>
        <v>0</v>
      </c>
      <c r="AA543" s="50">
        <f t="shared" si="27"/>
        <v>0</v>
      </c>
      <c r="AB543" s="50">
        <f t="shared" si="29"/>
        <v>100.35583333333334</v>
      </c>
      <c r="AC543" s="48" t="str">
        <f>VLOOKUP(ПРОДАЖИ!C:C,'ИЗ ОСНОВЫ НОМЕНКЛАТУР'!D:E,2,0)</f>
        <v>Кромочные материалы</v>
      </c>
      <c r="AD543" s="48" t="str">
        <f>VLOOKUP(C:C,'ИЗ ОСНОВЫ НОМЕНКЛАТУР'!D:F,3,0)</f>
        <v>Кромка ПВХ Турция</v>
      </c>
      <c r="AE543" s="48" t="str">
        <f>VLOOKUP(C:C,'ИЗ ОСНОВЫ НОМЕНКЛАТУР'!D:H,5,0)</f>
        <v>C</v>
      </c>
    </row>
    <row r="544" spans="1:31" ht="9.6" customHeight="1" x14ac:dyDescent="0.2">
      <c r="A544" s="45" t="s">
        <v>5</v>
      </c>
      <c r="B544" s="11"/>
      <c r="C544" s="11" t="s">
        <v>546</v>
      </c>
      <c r="D544" s="44">
        <v>0</v>
      </c>
      <c r="E544" s="44">
        <v>0</v>
      </c>
      <c r="F544" s="48">
        <v>0</v>
      </c>
      <c r="G544" s="48">
        <v>18</v>
      </c>
      <c r="H544" s="44">
        <v>0</v>
      </c>
      <c r="I544" s="44">
        <v>0</v>
      </c>
      <c r="J544" s="44">
        <v>0</v>
      </c>
      <c r="K544" s="48">
        <v>0</v>
      </c>
      <c r="L544" s="49">
        <v>0</v>
      </c>
      <c r="M544" s="49">
        <v>0</v>
      </c>
      <c r="N544" s="10">
        <v>0</v>
      </c>
      <c r="O544" s="10">
        <v>1720.51</v>
      </c>
      <c r="P544" s="10">
        <v>0</v>
      </c>
      <c r="Q544" s="10">
        <v>0</v>
      </c>
      <c r="R544" s="10">
        <v>0</v>
      </c>
      <c r="S544" s="10">
        <v>0</v>
      </c>
      <c r="T544" s="50">
        <f t="shared" si="28"/>
        <v>0</v>
      </c>
      <c r="U544" s="50">
        <f t="shared" si="28"/>
        <v>0</v>
      </c>
      <c r="V544" s="50">
        <f t="shared" si="28"/>
        <v>0</v>
      </c>
      <c r="W544" s="50">
        <f t="shared" si="28"/>
        <v>143.37583333333333</v>
      </c>
      <c r="X544" s="50">
        <f t="shared" si="28"/>
        <v>0</v>
      </c>
      <c r="Y544" s="50">
        <f t="shared" si="27"/>
        <v>0</v>
      </c>
      <c r="Z544" s="50">
        <f t="shared" si="27"/>
        <v>0</v>
      </c>
      <c r="AA544" s="50">
        <f t="shared" si="27"/>
        <v>0</v>
      </c>
      <c r="AB544" s="50">
        <f t="shared" si="29"/>
        <v>143.37583333333333</v>
      </c>
      <c r="AC544" s="48" t="str">
        <f>VLOOKUP(ПРОДАЖИ!C:C,'ИЗ ОСНОВЫ НОМЕНКЛАТУР'!D:E,2,0)</f>
        <v>Кромочные материалы</v>
      </c>
      <c r="AD544" s="48" t="str">
        <f>VLOOKUP(C:C,'ИЗ ОСНОВЫ НОМЕНКЛАТУР'!D:F,3,0)</f>
        <v>Кромка ПВХ Турция</v>
      </c>
      <c r="AE544" s="48" t="str">
        <f>VLOOKUP(C:C,'ИЗ ОСНОВЫ НОМЕНКЛАТУР'!D:H,5,0)</f>
        <v>C</v>
      </c>
    </row>
    <row r="545" spans="1:31" ht="9.6" customHeight="1" x14ac:dyDescent="0.2">
      <c r="A545" s="45" t="s">
        <v>5</v>
      </c>
      <c r="B545" s="11"/>
      <c r="C545" s="11" t="s">
        <v>547</v>
      </c>
      <c r="D545" s="44">
        <v>0</v>
      </c>
      <c r="E545" s="44">
        <v>0</v>
      </c>
      <c r="F545" s="48">
        <v>0</v>
      </c>
      <c r="G545" s="48">
        <v>0</v>
      </c>
      <c r="H545" s="44">
        <v>38</v>
      </c>
      <c r="I545" s="44">
        <v>0</v>
      </c>
      <c r="J545" s="44">
        <v>0</v>
      </c>
      <c r="K545" s="48">
        <v>0</v>
      </c>
      <c r="L545" s="49">
        <v>0</v>
      </c>
      <c r="M545" s="49">
        <v>0</v>
      </c>
      <c r="N545" s="10">
        <v>0</v>
      </c>
      <c r="O545" s="10">
        <v>0</v>
      </c>
      <c r="P545" s="10">
        <v>3986.67</v>
      </c>
      <c r="Q545" s="10">
        <v>0</v>
      </c>
      <c r="R545" s="10">
        <v>0</v>
      </c>
      <c r="S545" s="10">
        <v>0</v>
      </c>
      <c r="T545" s="50">
        <f t="shared" si="28"/>
        <v>0</v>
      </c>
      <c r="U545" s="50">
        <f t="shared" si="28"/>
        <v>0</v>
      </c>
      <c r="V545" s="50">
        <f t="shared" si="28"/>
        <v>0</v>
      </c>
      <c r="W545" s="50">
        <f t="shared" si="28"/>
        <v>0</v>
      </c>
      <c r="X545" s="50">
        <f t="shared" si="28"/>
        <v>332.22250000000003</v>
      </c>
      <c r="Y545" s="50">
        <f t="shared" si="27"/>
        <v>0</v>
      </c>
      <c r="Z545" s="50">
        <f t="shared" si="27"/>
        <v>0</v>
      </c>
      <c r="AA545" s="50">
        <f t="shared" si="27"/>
        <v>0</v>
      </c>
      <c r="AB545" s="50">
        <f t="shared" si="29"/>
        <v>332.22250000000003</v>
      </c>
      <c r="AC545" s="48" t="str">
        <f>VLOOKUP(ПРОДАЖИ!C:C,'ИЗ ОСНОВЫ НОМЕНКЛАТУР'!D:E,2,0)</f>
        <v>Кромочные материалы</v>
      </c>
      <c r="AD545" s="48" t="str">
        <f>VLOOKUP(C:C,'ИЗ ОСНОВЫ НОМЕНКЛАТУР'!D:F,3,0)</f>
        <v>Кромка ПВХ Турция</v>
      </c>
      <c r="AE545" s="48" t="str">
        <f>VLOOKUP(C:C,'ИЗ ОСНОВЫ НОМЕНКЛАТУР'!D:H,5,0)</f>
        <v>C</v>
      </c>
    </row>
    <row r="546" spans="1:31" ht="9.6" customHeight="1" x14ac:dyDescent="0.2">
      <c r="A546" s="45" t="s">
        <v>5</v>
      </c>
      <c r="B546" s="11"/>
      <c r="C546" s="11" t="s">
        <v>548</v>
      </c>
      <c r="D546" s="44">
        <v>0</v>
      </c>
      <c r="E546" s="44">
        <v>0</v>
      </c>
      <c r="F546" s="48">
        <v>0</v>
      </c>
      <c r="G546" s="48">
        <v>0</v>
      </c>
      <c r="H546" s="44">
        <v>214</v>
      </c>
      <c r="I546" s="44">
        <v>100</v>
      </c>
      <c r="J546" s="44">
        <v>0</v>
      </c>
      <c r="K546" s="48">
        <v>0</v>
      </c>
      <c r="L546" s="49">
        <v>0</v>
      </c>
      <c r="M546" s="49">
        <v>0</v>
      </c>
      <c r="N546" s="10">
        <v>0</v>
      </c>
      <c r="O546" s="10">
        <v>0</v>
      </c>
      <c r="P546" s="10">
        <v>3522.46</v>
      </c>
      <c r="Q546" s="10">
        <v>1615.26</v>
      </c>
      <c r="R546" s="10">
        <v>0</v>
      </c>
      <c r="S546" s="10">
        <v>0</v>
      </c>
      <c r="T546" s="50">
        <f t="shared" si="28"/>
        <v>0</v>
      </c>
      <c r="U546" s="50">
        <f t="shared" si="28"/>
        <v>0</v>
      </c>
      <c r="V546" s="50">
        <f t="shared" si="28"/>
        <v>0</v>
      </c>
      <c r="W546" s="50">
        <f t="shared" si="28"/>
        <v>0</v>
      </c>
      <c r="X546" s="50">
        <f t="shared" si="28"/>
        <v>293.53833333333336</v>
      </c>
      <c r="Y546" s="50">
        <f t="shared" si="27"/>
        <v>134.60499999999999</v>
      </c>
      <c r="Z546" s="50">
        <f t="shared" si="27"/>
        <v>0</v>
      </c>
      <c r="AA546" s="50">
        <f t="shared" si="27"/>
        <v>0</v>
      </c>
      <c r="AB546" s="50">
        <f t="shared" si="29"/>
        <v>428.14333333333332</v>
      </c>
      <c r="AC546" s="48" t="str">
        <f>VLOOKUP(ПРОДАЖИ!C:C,'ИЗ ОСНОВЫ НОМЕНКЛАТУР'!D:E,2,0)</f>
        <v>Кромочные материалы</v>
      </c>
      <c r="AD546" s="48" t="str">
        <f>VLOOKUP(C:C,'ИЗ ОСНОВЫ НОМЕНКЛАТУР'!D:F,3,0)</f>
        <v>Кромка ПВХ Турция</v>
      </c>
      <c r="AE546" s="48" t="str">
        <f>VLOOKUP(C:C,'ИЗ ОСНОВЫ НОМЕНКЛАТУР'!D:H,5,0)</f>
        <v>C</v>
      </c>
    </row>
    <row r="547" spans="1:31" ht="9.6" customHeight="1" x14ac:dyDescent="0.2">
      <c r="A547" s="45" t="s">
        <v>5</v>
      </c>
      <c r="B547" s="11"/>
      <c r="C547" s="11" t="s">
        <v>549</v>
      </c>
      <c r="D547" s="44">
        <v>0</v>
      </c>
      <c r="E547" s="44">
        <v>20</v>
      </c>
      <c r="F547" s="48">
        <v>0</v>
      </c>
      <c r="G547" s="48">
        <v>0</v>
      </c>
      <c r="H547" s="44">
        <v>0</v>
      </c>
      <c r="I547" s="44">
        <v>0</v>
      </c>
      <c r="J547" s="44">
        <v>0</v>
      </c>
      <c r="K547" s="48">
        <v>45</v>
      </c>
      <c r="L547" s="49">
        <v>0</v>
      </c>
      <c r="M547" s="49">
        <v>1440.75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3105</v>
      </c>
      <c r="T547" s="50">
        <f t="shared" si="28"/>
        <v>0</v>
      </c>
      <c r="U547" s="50">
        <f t="shared" si="28"/>
        <v>120.0625</v>
      </c>
      <c r="V547" s="50">
        <f t="shared" si="28"/>
        <v>0</v>
      </c>
      <c r="W547" s="50">
        <f t="shared" si="28"/>
        <v>0</v>
      </c>
      <c r="X547" s="50">
        <f t="shared" si="28"/>
        <v>0</v>
      </c>
      <c r="Y547" s="50">
        <f t="shared" si="27"/>
        <v>0</v>
      </c>
      <c r="Z547" s="50">
        <f t="shared" si="27"/>
        <v>0</v>
      </c>
      <c r="AA547" s="50">
        <f t="shared" si="27"/>
        <v>258.75</v>
      </c>
      <c r="AB547" s="50">
        <f t="shared" si="29"/>
        <v>378.8125</v>
      </c>
      <c r="AC547" s="48" t="str">
        <f>VLOOKUP(ПРОДАЖИ!C:C,'ИЗ ОСНОВЫ НОМЕНКЛАТУР'!D:E,2,0)</f>
        <v>Кромочные материалы</v>
      </c>
      <c r="AD547" s="48" t="str">
        <f>VLOOKUP(C:C,'ИЗ ОСНОВЫ НОМЕНКЛАТУР'!D:F,3,0)</f>
        <v>Кромка ПВХ Турция</v>
      </c>
      <c r="AE547" s="48" t="str">
        <f>VLOOKUP(C:C,'ИЗ ОСНОВЫ НОМЕНКЛАТУР'!D:H,5,0)</f>
        <v>C</v>
      </c>
    </row>
    <row r="548" spans="1:31" ht="9.6" customHeight="1" x14ac:dyDescent="0.2">
      <c r="A548" s="45" t="s">
        <v>5</v>
      </c>
      <c r="B548" s="11"/>
      <c r="C548" s="11" t="s">
        <v>550</v>
      </c>
      <c r="D548" s="44">
        <v>0</v>
      </c>
      <c r="E548" s="44">
        <v>0</v>
      </c>
      <c r="F548" s="48">
        <v>0</v>
      </c>
      <c r="G548" s="48">
        <v>0</v>
      </c>
      <c r="H548" s="44">
        <v>90</v>
      </c>
      <c r="I548" s="44">
        <v>0</v>
      </c>
      <c r="J548" s="44">
        <v>0</v>
      </c>
      <c r="K548" s="48">
        <v>0</v>
      </c>
      <c r="L548" s="49">
        <v>0</v>
      </c>
      <c r="M548" s="49">
        <v>0</v>
      </c>
      <c r="N548" s="10">
        <v>0</v>
      </c>
      <c r="O548" s="10">
        <v>0</v>
      </c>
      <c r="P548" s="10">
        <v>6861.2</v>
      </c>
      <c r="Q548" s="10">
        <v>0</v>
      </c>
      <c r="R548" s="10">
        <v>0</v>
      </c>
      <c r="S548" s="10">
        <v>0</v>
      </c>
      <c r="T548" s="50">
        <f t="shared" si="28"/>
        <v>0</v>
      </c>
      <c r="U548" s="50">
        <f t="shared" si="28"/>
        <v>0</v>
      </c>
      <c r="V548" s="50">
        <f t="shared" si="28"/>
        <v>0</v>
      </c>
      <c r="W548" s="50">
        <f t="shared" si="28"/>
        <v>0</v>
      </c>
      <c r="X548" s="50">
        <f t="shared" si="28"/>
        <v>571.76666666666665</v>
      </c>
      <c r="Y548" s="50">
        <f t="shared" si="27"/>
        <v>0</v>
      </c>
      <c r="Z548" s="50">
        <f t="shared" si="27"/>
        <v>0</v>
      </c>
      <c r="AA548" s="50">
        <f t="shared" si="27"/>
        <v>0</v>
      </c>
      <c r="AB548" s="50">
        <f t="shared" si="29"/>
        <v>571.76666666666665</v>
      </c>
      <c r="AC548" s="48" t="str">
        <f>VLOOKUP(ПРОДАЖИ!C:C,'ИЗ ОСНОВЫ НОМЕНКЛАТУР'!D:E,2,0)</f>
        <v>Кромочные материалы</v>
      </c>
      <c r="AD548" s="48" t="str">
        <f>VLOOKUP(C:C,'ИЗ ОСНОВЫ НОМЕНКЛАТУР'!D:F,3,0)</f>
        <v>Кромка ПВХ Турция</v>
      </c>
      <c r="AE548" s="48" t="str">
        <f>VLOOKUP(C:C,'ИЗ ОСНОВЫ НОМЕНКЛАТУР'!D:H,5,0)</f>
        <v>C</v>
      </c>
    </row>
    <row r="549" spans="1:31" ht="9.6" customHeight="1" x14ac:dyDescent="0.2">
      <c r="A549" s="45" t="s">
        <v>5</v>
      </c>
      <c r="B549" s="11"/>
      <c r="C549" s="11" t="s">
        <v>551</v>
      </c>
      <c r="D549" s="44">
        <v>0</v>
      </c>
      <c r="E549" s="44">
        <v>0</v>
      </c>
      <c r="F549" s="48">
        <v>0</v>
      </c>
      <c r="G549" s="48">
        <v>0</v>
      </c>
      <c r="H549" s="44">
        <v>0</v>
      </c>
      <c r="I549" s="44">
        <v>0</v>
      </c>
      <c r="J549" s="44">
        <v>0</v>
      </c>
      <c r="K549" s="48">
        <v>77</v>
      </c>
      <c r="L549" s="49">
        <v>0</v>
      </c>
      <c r="M549" s="49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6522.92</v>
      </c>
      <c r="T549" s="50">
        <f t="shared" si="28"/>
        <v>0</v>
      </c>
      <c r="U549" s="50">
        <f t="shared" si="28"/>
        <v>0</v>
      </c>
      <c r="V549" s="50">
        <f t="shared" si="28"/>
        <v>0</v>
      </c>
      <c r="W549" s="50">
        <f t="shared" si="28"/>
        <v>0</v>
      </c>
      <c r="X549" s="50">
        <f t="shared" si="28"/>
        <v>0</v>
      </c>
      <c r="Y549" s="50">
        <f t="shared" si="27"/>
        <v>0</v>
      </c>
      <c r="Z549" s="50">
        <f t="shared" si="27"/>
        <v>0</v>
      </c>
      <c r="AA549" s="50">
        <f t="shared" si="27"/>
        <v>543.57666666666671</v>
      </c>
      <c r="AB549" s="50">
        <f t="shared" si="29"/>
        <v>543.57666666666671</v>
      </c>
      <c r="AC549" s="48" t="str">
        <f>VLOOKUP(ПРОДАЖИ!C:C,'ИЗ ОСНОВЫ НОМЕНКЛАТУР'!D:E,2,0)</f>
        <v>Кромочные материалы</v>
      </c>
      <c r="AD549" s="48" t="str">
        <f>VLOOKUP(C:C,'ИЗ ОСНОВЫ НОМЕНКЛАТУР'!D:F,3,0)</f>
        <v>Кромка ПВХ Турция</v>
      </c>
      <c r="AE549" s="48" t="str">
        <f>VLOOKUP(C:C,'ИЗ ОСНОВЫ НОМЕНКЛАТУР'!D:H,5,0)</f>
        <v>C</v>
      </c>
    </row>
    <row r="550" spans="1:31" ht="9.6" customHeight="1" x14ac:dyDescent="0.2">
      <c r="A550" s="45" t="s">
        <v>5</v>
      </c>
      <c r="B550" s="11"/>
      <c r="C550" s="11" t="s">
        <v>552</v>
      </c>
      <c r="D550" s="44">
        <v>0</v>
      </c>
      <c r="E550" s="44">
        <v>0</v>
      </c>
      <c r="F550" s="48">
        <v>0</v>
      </c>
      <c r="G550" s="48">
        <v>68</v>
      </c>
      <c r="H550" s="44">
        <v>0</v>
      </c>
      <c r="I550" s="44">
        <v>0</v>
      </c>
      <c r="J550" s="44">
        <v>0</v>
      </c>
      <c r="K550" s="48">
        <v>0</v>
      </c>
      <c r="L550" s="49">
        <v>0</v>
      </c>
      <c r="M550" s="49">
        <v>0</v>
      </c>
      <c r="N550" s="10">
        <v>0</v>
      </c>
      <c r="O550" s="10">
        <v>7260.48</v>
      </c>
      <c r="P550" s="10">
        <v>0</v>
      </c>
      <c r="Q550" s="10">
        <v>0</v>
      </c>
      <c r="R550" s="10">
        <v>0</v>
      </c>
      <c r="S550" s="10">
        <v>0</v>
      </c>
      <c r="T550" s="50">
        <f t="shared" si="28"/>
        <v>0</v>
      </c>
      <c r="U550" s="50">
        <f t="shared" si="28"/>
        <v>0</v>
      </c>
      <c r="V550" s="50">
        <f t="shared" si="28"/>
        <v>0</v>
      </c>
      <c r="W550" s="50">
        <f t="shared" si="28"/>
        <v>605.04</v>
      </c>
      <c r="X550" s="50">
        <f t="shared" si="28"/>
        <v>0</v>
      </c>
      <c r="Y550" s="50">
        <f t="shared" si="27"/>
        <v>0</v>
      </c>
      <c r="Z550" s="50">
        <f t="shared" si="27"/>
        <v>0</v>
      </c>
      <c r="AA550" s="50">
        <f t="shared" si="27"/>
        <v>0</v>
      </c>
      <c r="AB550" s="50">
        <f t="shared" si="29"/>
        <v>605.04</v>
      </c>
      <c r="AC550" s="48" t="str">
        <f>VLOOKUP(ПРОДАЖИ!C:C,'ИЗ ОСНОВЫ НОМЕНКЛАТУР'!D:E,2,0)</f>
        <v>Кромочные материалы</v>
      </c>
      <c r="AD550" s="48" t="str">
        <f>VLOOKUP(C:C,'ИЗ ОСНОВЫ НОМЕНКЛАТУР'!D:F,3,0)</f>
        <v>Кромка ПВХ Турция</v>
      </c>
      <c r="AE550" s="48" t="str">
        <f>VLOOKUP(C:C,'ИЗ ОСНОВЫ НОМЕНКЛАТУР'!D:H,5,0)</f>
        <v>C</v>
      </c>
    </row>
    <row r="551" spans="1:31" ht="9.6" customHeight="1" x14ac:dyDescent="0.2">
      <c r="A551" s="45" t="s">
        <v>5</v>
      </c>
      <c r="B551" s="11"/>
      <c r="C551" s="11" t="s">
        <v>553</v>
      </c>
      <c r="D551" s="44">
        <v>0</v>
      </c>
      <c r="E551" s="44">
        <v>0</v>
      </c>
      <c r="F551" s="48">
        <v>0</v>
      </c>
      <c r="G551" s="48">
        <v>0</v>
      </c>
      <c r="H551" s="44">
        <v>4</v>
      </c>
      <c r="I551" s="44">
        <v>100</v>
      </c>
      <c r="J551" s="44">
        <v>0</v>
      </c>
      <c r="K551" s="48">
        <v>0</v>
      </c>
      <c r="L551" s="49">
        <v>0</v>
      </c>
      <c r="M551" s="49">
        <v>0</v>
      </c>
      <c r="N551" s="10">
        <v>0</v>
      </c>
      <c r="O551" s="10">
        <v>0</v>
      </c>
      <c r="P551" s="10">
        <v>287.63</v>
      </c>
      <c r="Q551" s="10">
        <v>7190.66</v>
      </c>
      <c r="R551" s="10">
        <v>0</v>
      </c>
      <c r="S551" s="10">
        <v>0</v>
      </c>
      <c r="T551" s="50">
        <f t="shared" si="28"/>
        <v>0</v>
      </c>
      <c r="U551" s="50">
        <f t="shared" si="28"/>
        <v>0</v>
      </c>
      <c r="V551" s="50">
        <f t="shared" si="28"/>
        <v>0</v>
      </c>
      <c r="W551" s="50">
        <f t="shared" si="28"/>
        <v>0</v>
      </c>
      <c r="X551" s="50">
        <f t="shared" si="28"/>
        <v>23.969166666666666</v>
      </c>
      <c r="Y551" s="50">
        <f t="shared" si="27"/>
        <v>599.22166666666669</v>
      </c>
      <c r="Z551" s="50">
        <f t="shared" si="27"/>
        <v>0</v>
      </c>
      <c r="AA551" s="50">
        <f t="shared" si="27"/>
        <v>0</v>
      </c>
      <c r="AB551" s="50">
        <f t="shared" si="29"/>
        <v>623.19083333333333</v>
      </c>
      <c r="AC551" s="48" t="str">
        <f>VLOOKUP(ПРОДАЖИ!C:C,'ИЗ ОСНОВЫ НОМЕНКЛАТУР'!D:E,2,0)</f>
        <v>Кромочные материалы</v>
      </c>
      <c r="AD551" s="48" t="str">
        <f>VLOOKUP(C:C,'ИЗ ОСНОВЫ НОМЕНКЛАТУР'!D:F,3,0)</f>
        <v>Кромка ПВХ Турция</v>
      </c>
      <c r="AE551" s="48" t="str">
        <f>VLOOKUP(C:C,'ИЗ ОСНОВЫ НОМЕНКЛАТУР'!D:H,5,0)</f>
        <v>C</v>
      </c>
    </row>
    <row r="552" spans="1:31" ht="9.6" customHeight="1" x14ac:dyDescent="0.2">
      <c r="A552" s="45" t="s">
        <v>5</v>
      </c>
      <c r="B552" s="11"/>
      <c r="C552" s="11" t="s">
        <v>554</v>
      </c>
      <c r="D552" s="44">
        <v>0</v>
      </c>
      <c r="E552" s="44">
        <v>0</v>
      </c>
      <c r="F552" s="48">
        <v>0</v>
      </c>
      <c r="G552" s="48">
        <v>0</v>
      </c>
      <c r="H552" s="44">
        <v>0</v>
      </c>
      <c r="I552" s="44">
        <v>0</v>
      </c>
      <c r="J552" s="44">
        <v>0</v>
      </c>
      <c r="K552" s="48">
        <v>108</v>
      </c>
      <c r="L552" s="49">
        <v>0</v>
      </c>
      <c r="M552" s="49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8349.48</v>
      </c>
      <c r="T552" s="50">
        <f t="shared" si="28"/>
        <v>0</v>
      </c>
      <c r="U552" s="50">
        <f t="shared" si="28"/>
        <v>0</v>
      </c>
      <c r="V552" s="50">
        <f t="shared" si="28"/>
        <v>0</v>
      </c>
      <c r="W552" s="50">
        <f t="shared" si="28"/>
        <v>0</v>
      </c>
      <c r="X552" s="50">
        <f t="shared" si="28"/>
        <v>0</v>
      </c>
      <c r="Y552" s="50">
        <f t="shared" si="27"/>
        <v>0</v>
      </c>
      <c r="Z552" s="50">
        <f t="shared" si="27"/>
        <v>0</v>
      </c>
      <c r="AA552" s="50">
        <f t="shared" si="27"/>
        <v>695.79</v>
      </c>
      <c r="AB552" s="50">
        <f t="shared" si="29"/>
        <v>695.79</v>
      </c>
      <c r="AC552" s="48" t="str">
        <f>VLOOKUP(ПРОДАЖИ!C:C,'ИЗ ОСНОВЫ НОМЕНКЛАТУР'!D:E,2,0)</f>
        <v>Кромочные материалы</v>
      </c>
      <c r="AD552" s="48" t="str">
        <f>VLOOKUP(C:C,'ИЗ ОСНОВЫ НОМЕНКЛАТУР'!D:F,3,0)</f>
        <v>Кромка ПВХ Турция</v>
      </c>
      <c r="AE552" s="48" t="str">
        <f>VLOOKUP(C:C,'ИЗ ОСНОВЫ НОМЕНКЛАТУР'!D:H,5,0)</f>
        <v>C</v>
      </c>
    </row>
    <row r="553" spans="1:31" ht="9.6" customHeight="1" x14ac:dyDescent="0.2">
      <c r="A553" s="45" t="s">
        <v>5</v>
      </c>
      <c r="B553" s="11"/>
      <c r="C553" s="11" t="s">
        <v>555</v>
      </c>
      <c r="D553" s="44">
        <v>35</v>
      </c>
      <c r="E553" s="44">
        <v>65</v>
      </c>
      <c r="F553" s="48">
        <v>0</v>
      </c>
      <c r="G553" s="48">
        <v>0</v>
      </c>
      <c r="H553" s="44">
        <v>70</v>
      </c>
      <c r="I553" s="44">
        <v>0</v>
      </c>
      <c r="J553" s="44">
        <v>0</v>
      </c>
      <c r="K553" s="48">
        <v>0</v>
      </c>
      <c r="L553" s="49">
        <v>2637.33</v>
      </c>
      <c r="M553" s="49">
        <v>4897.8999999999996</v>
      </c>
      <c r="N553" s="10">
        <v>0</v>
      </c>
      <c r="O553" s="10">
        <v>0</v>
      </c>
      <c r="P553" s="10">
        <v>3500</v>
      </c>
      <c r="Q553" s="10">
        <v>0</v>
      </c>
      <c r="R553" s="10">
        <v>0</v>
      </c>
      <c r="S553" s="10">
        <v>0</v>
      </c>
      <c r="T553" s="50">
        <f t="shared" si="28"/>
        <v>219.7775</v>
      </c>
      <c r="U553" s="50">
        <f t="shared" si="28"/>
        <v>408.1583333333333</v>
      </c>
      <c r="V553" s="50">
        <f t="shared" si="28"/>
        <v>0</v>
      </c>
      <c r="W553" s="50">
        <f t="shared" si="28"/>
        <v>0</v>
      </c>
      <c r="X553" s="50">
        <f t="shared" si="28"/>
        <v>291.66666666666669</v>
      </c>
      <c r="Y553" s="50">
        <f t="shared" si="27"/>
        <v>0</v>
      </c>
      <c r="Z553" s="50">
        <f t="shared" si="27"/>
        <v>0</v>
      </c>
      <c r="AA553" s="50">
        <f t="shared" si="27"/>
        <v>0</v>
      </c>
      <c r="AB553" s="50">
        <f t="shared" si="29"/>
        <v>919.60249999999996</v>
      </c>
      <c r="AC553" s="48" t="str">
        <f>VLOOKUP(ПРОДАЖИ!C:C,'ИЗ ОСНОВЫ НОМЕНКЛАТУР'!D:E,2,0)</f>
        <v>Кромочные материалы</v>
      </c>
      <c r="AD553" s="48" t="str">
        <f>VLOOKUP(C:C,'ИЗ ОСНОВЫ НОМЕНКЛАТУР'!D:F,3,0)</f>
        <v>Кромка ПВХ Турция</v>
      </c>
      <c r="AE553" s="48" t="str">
        <f>VLOOKUP(C:C,'ИЗ ОСНОВЫ НОМЕНКЛАТУР'!D:H,5,0)</f>
        <v>C</v>
      </c>
    </row>
    <row r="554" spans="1:31" ht="9.6" customHeight="1" x14ac:dyDescent="0.2">
      <c r="A554" s="45" t="s">
        <v>5</v>
      </c>
      <c r="B554" s="11"/>
      <c r="C554" s="11" t="s">
        <v>556</v>
      </c>
      <c r="D554" s="44">
        <v>121</v>
      </c>
      <c r="E554" s="44">
        <v>0</v>
      </c>
      <c r="F554" s="48">
        <v>45</v>
      </c>
      <c r="G554" s="48">
        <v>0</v>
      </c>
      <c r="H554" s="44">
        <v>0</v>
      </c>
      <c r="I554" s="44">
        <v>0</v>
      </c>
      <c r="J554" s="44">
        <v>0</v>
      </c>
      <c r="K554" s="48">
        <v>0</v>
      </c>
      <c r="L554" s="49">
        <v>7863.14</v>
      </c>
      <c r="M554" s="49">
        <v>0</v>
      </c>
      <c r="N554" s="10">
        <v>3066.75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50">
        <f t="shared" si="28"/>
        <v>655.26166666666666</v>
      </c>
      <c r="U554" s="50">
        <f t="shared" si="28"/>
        <v>0</v>
      </c>
      <c r="V554" s="50">
        <f t="shared" si="28"/>
        <v>255.5625</v>
      </c>
      <c r="W554" s="50">
        <f t="shared" si="28"/>
        <v>0</v>
      </c>
      <c r="X554" s="50">
        <f t="shared" si="28"/>
        <v>0</v>
      </c>
      <c r="Y554" s="50">
        <f t="shared" si="27"/>
        <v>0</v>
      </c>
      <c r="Z554" s="50">
        <f t="shared" si="27"/>
        <v>0</v>
      </c>
      <c r="AA554" s="50">
        <f t="shared" si="27"/>
        <v>0</v>
      </c>
      <c r="AB554" s="50">
        <f t="shared" si="29"/>
        <v>910.82416666666666</v>
      </c>
      <c r="AC554" s="48" t="str">
        <f>VLOOKUP(ПРОДАЖИ!C:C,'ИЗ ОСНОВЫ НОМЕНКЛАТУР'!D:E,2,0)</f>
        <v>Кромочные материалы</v>
      </c>
      <c r="AD554" s="48" t="str">
        <f>VLOOKUP(C:C,'ИЗ ОСНОВЫ НОМЕНКЛАТУР'!D:F,3,0)</f>
        <v>Кромка ПВХ Турция</v>
      </c>
      <c r="AE554" s="48" t="str">
        <f>VLOOKUP(C:C,'ИЗ ОСНОВЫ НОМЕНКЛАТУР'!D:H,5,0)</f>
        <v>C</v>
      </c>
    </row>
    <row r="555" spans="1:31" ht="9.6" customHeight="1" x14ac:dyDescent="0.2">
      <c r="A555" s="45" t="s">
        <v>5</v>
      </c>
      <c r="B555" s="11"/>
      <c r="C555" s="11" t="s">
        <v>557</v>
      </c>
      <c r="D555" s="44">
        <v>0</v>
      </c>
      <c r="E555" s="44">
        <v>0</v>
      </c>
      <c r="F555" s="48">
        <v>110</v>
      </c>
      <c r="G555" s="48">
        <v>0</v>
      </c>
      <c r="H555" s="44">
        <v>0</v>
      </c>
      <c r="I555" s="44">
        <v>0</v>
      </c>
      <c r="J555" s="44">
        <v>0</v>
      </c>
      <c r="K555" s="48">
        <v>0</v>
      </c>
      <c r="L555" s="49">
        <v>0</v>
      </c>
      <c r="M555" s="49">
        <v>0</v>
      </c>
      <c r="N555" s="10">
        <v>11628.19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50">
        <f t="shared" si="28"/>
        <v>0</v>
      </c>
      <c r="U555" s="50">
        <f t="shared" si="28"/>
        <v>0</v>
      </c>
      <c r="V555" s="50">
        <f t="shared" si="28"/>
        <v>969.01583333333338</v>
      </c>
      <c r="W555" s="50">
        <f t="shared" si="28"/>
        <v>0</v>
      </c>
      <c r="X555" s="50">
        <f t="shared" si="28"/>
        <v>0</v>
      </c>
      <c r="Y555" s="50">
        <f t="shared" si="27"/>
        <v>0</v>
      </c>
      <c r="Z555" s="50">
        <f t="shared" si="27"/>
        <v>0</v>
      </c>
      <c r="AA555" s="50">
        <f t="shared" si="27"/>
        <v>0</v>
      </c>
      <c r="AB555" s="50">
        <f t="shared" si="29"/>
        <v>969.01583333333338</v>
      </c>
      <c r="AC555" s="48" t="str">
        <f>VLOOKUP(ПРОДАЖИ!C:C,'ИЗ ОСНОВЫ НОМЕНКЛАТУР'!D:E,2,0)</f>
        <v>Кромочные материалы</v>
      </c>
      <c r="AD555" s="48" t="str">
        <f>VLOOKUP(C:C,'ИЗ ОСНОВЫ НОМЕНКЛАТУР'!D:F,3,0)</f>
        <v>Кромка ПВХ Турция</v>
      </c>
      <c r="AE555" s="48" t="str">
        <f>VLOOKUP(C:C,'ИЗ ОСНОВЫ НОМЕНКЛАТУР'!D:H,5,0)</f>
        <v>C</v>
      </c>
    </row>
    <row r="556" spans="1:31" ht="9.6" customHeight="1" x14ac:dyDescent="0.2">
      <c r="A556" s="45" t="s">
        <v>5</v>
      </c>
      <c r="B556" s="11"/>
      <c r="C556" s="11" t="s">
        <v>558</v>
      </c>
      <c r="D556" s="44">
        <v>86</v>
      </c>
      <c r="E556" s="44">
        <v>81</v>
      </c>
      <c r="F556" s="48">
        <v>0</v>
      </c>
      <c r="G556" s="48">
        <v>0</v>
      </c>
      <c r="H556" s="44">
        <v>0</v>
      </c>
      <c r="I556" s="44">
        <v>0</v>
      </c>
      <c r="J556" s="44">
        <v>0</v>
      </c>
      <c r="K556" s="48">
        <v>0</v>
      </c>
      <c r="L556" s="49">
        <v>7560.28</v>
      </c>
      <c r="M556" s="49">
        <v>7120.75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50">
        <f t="shared" si="28"/>
        <v>630.02333333333331</v>
      </c>
      <c r="U556" s="50">
        <f t="shared" si="28"/>
        <v>593.39583333333337</v>
      </c>
      <c r="V556" s="50">
        <f t="shared" si="28"/>
        <v>0</v>
      </c>
      <c r="W556" s="50">
        <f t="shared" si="28"/>
        <v>0</v>
      </c>
      <c r="X556" s="50">
        <f t="shared" si="28"/>
        <v>0</v>
      </c>
      <c r="Y556" s="50">
        <f t="shared" si="27"/>
        <v>0</v>
      </c>
      <c r="Z556" s="50">
        <f t="shared" si="27"/>
        <v>0</v>
      </c>
      <c r="AA556" s="50">
        <f t="shared" si="27"/>
        <v>0</v>
      </c>
      <c r="AB556" s="50">
        <f t="shared" si="29"/>
        <v>1223.4191666666666</v>
      </c>
      <c r="AC556" s="48" t="str">
        <f>VLOOKUP(ПРОДАЖИ!C:C,'ИЗ ОСНОВЫ НОМЕНКЛАТУР'!D:E,2,0)</f>
        <v>Кромочные материалы</v>
      </c>
      <c r="AD556" s="48" t="str">
        <f>VLOOKUP(C:C,'ИЗ ОСНОВЫ НОМЕНКЛАТУР'!D:F,3,0)</f>
        <v>Кромка ПВХ Турция</v>
      </c>
      <c r="AE556" s="48" t="str">
        <f>VLOOKUP(C:C,'ИЗ ОСНОВЫ НОМЕНКЛАТУР'!D:H,5,0)</f>
        <v>C</v>
      </c>
    </row>
    <row r="557" spans="1:31" ht="9.6" customHeight="1" x14ac:dyDescent="0.2">
      <c r="A557" s="45" t="s">
        <v>5</v>
      </c>
      <c r="B557" s="11"/>
      <c r="C557" s="11" t="s">
        <v>559</v>
      </c>
      <c r="D557" s="44">
        <v>0</v>
      </c>
      <c r="E557" s="44">
        <v>0</v>
      </c>
      <c r="F557" s="48">
        <v>0</v>
      </c>
      <c r="G557" s="48">
        <v>0</v>
      </c>
      <c r="H557" s="44">
        <v>0</v>
      </c>
      <c r="I557" s="44">
        <v>0</v>
      </c>
      <c r="J557" s="44">
        <v>50</v>
      </c>
      <c r="K557" s="48">
        <v>206</v>
      </c>
      <c r="L557" s="49">
        <v>0</v>
      </c>
      <c r="M557" s="49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3464.5</v>
      </c>
      <c r="S557" s="10">
        <v>14705.26</v>
      </c>
      <c r="T557" s="50">
        <f t="shared" si="28"/>
        <v>0</v>
      </c>
      <c r="U557" s="50">
        <f t="shared" si="28"/>
        <v>0</v>
      </c>
      <c r="V557" s="50">
        <f t="shared" si="28"/>
        <v>0</v>
      </c>
      <c r="W557" s="50">
        <f t="shared" si="28"/>
        <v>0</v>
      </c>
      <c r="X557" s="50">
        <f t="shared" si="28"/>
        <v>0</v>
      </c>
      <c r="Y557" s="50">
        <f t="shared" si="27"/>
        <v>0</v>
      </c>
      <c r="Z557" s="50">
        <f t="shared" si="27"/>
        <v>288.70833333333331</v>
      </c>
      <c r="AA557" s="50">
        <f t="shared" si="27"/>
        <v>1225.4383333333333</v>
      </c>
      <c r="AB557" s="50">
        <f t="shared" si="29"/>
        <v>1514.1466666666665</v>
      </c>
      <c r="AC557" s="48" t="str">
        <f>VLOOKUP(ПРОДАЖИ!C:C,'ИЗ ОСНОВЫ НОМЕНКЛАТУР'!D:E,2,0)</f>
        <v>Кромочные материалы</v>
      </c>
      <c r="AD557" s="48" t="str">
        <f>VLOOKUP(C:C,'ИЗ ОСНОВЫ НОМЕНКЛАТУР'!D:F,3,0)</f>
        <v>Кромка ПВХ Турция</v>
      </c>
      <c r="AE557" s="48" t="str">
        <f>VLOOKUP(C:C,'ИЗ ОСНОВЫ НОМЕНКЛАТУР'!D:H,5,0)</f>
        <v>C</v>
      </c>
    </row>
    <row r="558" spans="1:31" ht="9.6" customHeight="1" x14ac:dyDescent="0.2">
      <c r="A558" s="45" t="s">
        <v>5</v>
      </c>
      <c r="B558" s="11"/>
      <c r="C558" s="11" t="s">
        <v>560</v>
      </c>
      <c r="D558" s="44">
        <v>0</v>
      </c>
      <c r="E558" s="44">
        <v>0</v>
      </c>
      <c r="F558" s="48">
        <v>155</v>
      </c>
      <c r="G558" s="48">
        <v>0</v>
      </c>
      <c r="H558" s="44">
        <v>0</v>
      </c>
      <c r="I558" s="44">
        <v>0</v>
      </c>
      <c r="J558" s="44">
        <v>0</v>
      </c>
      <c r="K558" s="48">
        <v>0</v>
      </c>
      <c r="L558" s="49">
        <v>0</v>
      </c>
      <c r="M558" s="49">
        <v>0</v>
      </c>
      <c r="N558" s="10">
        <v>17641.009999999998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50">
        <f t="shared" si="28"/>
        <v>0</v>
      </c>
      <c r="U558" s="50">
        <f t="shared" si="28"/>
        <v>0</v>
      </c>
      <c r="V558" s="50">
        <f t="shared" si="28"/>
        <v>1470.0841666666665</v>
      </c>
      <c r="W558" s="50">
        <f t="shared" si="28"/>
        <v>0</v>
      </c>
      <c r="X558" s="50">
        <f t="shared" si="28"/>
        <v>0</v>
      </c>
      <c r="Y558" s="50">
        <f t="shared" si="27"/>
        <v>0</v>
      </c>
      <c r="Z558" s="50">
        <f t="shared" si="27"/>
        <v>0</v>
      </c>
      <c r="AA558" s="50">
        <f t="shared" si="27"/>
        <v>0</v>
      </c>
      <c r="AB558" s="50">
        <f t="shared" si="29"/>
        <v>1470.0841666666665</v>
      </c>
      <c r="AC558" s="48" t="str">
        <f>VLOOKUP(ПРОДАЖИ!C:C,'ИЗ ОСНОВЫ НОМЕНКЛАТУР'!D:E,2,0)</f>
        <v>Кромочные материалы</v>
      </c>
      <c r="AD558" s="48" t="str">
        <f>VLOOKUP(C:C,'ИЗ ОСНОВЫ НОМЕНКЛАТУР'!D:F,3,0)</f>
        <v>Кромка ПВХ Турция</v>
      </c>
      <c r="AE558" s="48" t="str">
        <f>VLOOKUP(C:C,'ИЗ ОСНОВЫ НОМЕНКЛАТУР'!D:H,5,0)</f>
        <v>C</v>
      </c>
    </row>
    <row r="559" spans="1:31" ht="9.6" customHeight="1" x14ac:dyDescent="0.2">
      <c r="A559" s="45" t="s">
        <v>5</v>
      </c>
      <c r="B559" s="11"/>
      <c r="C559" s="11" t="s">
        <v>561</v>
      </c>
      <c r="D559" s="44">
        <v>90</v>
      </c>
      <c r="E559" s="44">
        <v>71</v>
      </c>
      <c r="F559" s="48">
        <v>100</v>
      </c>
      <c r="G559" s="48">
        <v>0</v>
      </c>
      <c r="H559" s="44">
        <v>0</v>
      </c>
      <c r="I559" s="44">
        <v>0</v>
      </c>
      <c r="J559" s="44">
        <v>0</v>
      </c>
      <c r="K559" s="48">
        <v>0</v>
      </c>
      <c r="L559" s="49">
        <v>6610.26</v>
      </c>
      <c r="M559" s="49">
        <v>5214.75</v>
      </c>
      <c r="N559" s="10">
        <v>8433.1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50">
        <f t="shared" si="28"/>
        <v>550.85500000000002</v>
      </c>
      <c r="U559" s="50">
        <f t="shared" si="28"/>
        <v>434.5625</v>
      </c>
      <c r="V559" s="50">
        <f t="shared" si="28"/>
        <v>702.75833333333333</v>
      </c>
      <c r="W559" s="50">
        <f t="shared" si="28"/>
        <v>0</v>
      </c>
      <c r="X559" s="50">
        <f t="shared" si="28"/>
        <v>0</v>
      </c>
      <c r="Y559" s="50">
        <f t="shared" si="27"/>
        <v>0</v>
      </c>
      <c r="Z559" s="50">
        <f t="shared" si="27"/>
        <v>0</v>
      </c>
      <c r="AA559" s="50">
        <f t="shared" si="27"/>
        <v>0</v>
      </c>
      <c r="AB559" s="50">
        <f t="shared" si="29"/>
        <v>1688.1758333333332</v>
      </c>
      <c r="AC559" s="48" t="str">
        <f>VLOOKUP(ПРОДАЖИ!C:C,'ИЗ ОСНОВЫ НОМЕНКЛАТУР'!D:E,2,0)</f>
        <v>Кромочные материалы</v>
      </c>
      <c r="AD559" s="48" t="str">
        <f>VLOOKUP(C:C,'ИЗ ОСНОВЫ НОМЕНКЛАТУР'!D:F,3,0)</f>
        <v>Кромка ПВХ Турция</v>
      </c>
      <c r="AE559" s="48" t="str">
        <f>VLOOKUP(C:C,'ИЗ ОСНОВЫ НОМЕНКЛАТУР'!D:H,5,0)</f>
        <v>C</v>
      </c>
    </row>
    <row r="560" spans="1:31" ht="9.6" customHeight="1" x14ac:dyDescent="0.2">
      <c r="A560" s="45" t="s">
        <v>5</v>
      </c>
      <c r="B560" s="11"/>
      <c r="C560" s="11" t="s">
        <v>562</v>
      </c>
      <c r="D560" s="44">
        <v>0</v>
      </c>
      <c r="E560" s="44">
        <v>50</v>
      </c>
      <c r="F560" s="48">
        <v>0</v>
      </c>
      <c r="G560" s="48">
        <v>0</v>
      </c>
      <c r="H560" s="44">
        <v>0</v>
      </c>
      <c r="I560" s="44">
        <v>0</v>
      </c>
      <c r="J560" s="44">
        <v>300</v>
      </c>
      <c r="K560" s="48">
        <v>24</v>
      </c>
      <c r="L560" s="49">
        <v>0</v>
      </c>
      <c r="M560" s="49">
        <v>4085.53</v>
      </c>
      <c r="N560" s="10">
        <v>0</v>
      </c>
      <c r="O560" s="10">
        <v>0</v>
      </c>
      <c r="P560" s="10">
        <v>0</v>
      </c>
      <c r="Q560" s="10">
        <v>0</v>
      </c>
      <c r="R560" s="10">
        <v>20598</v>
      </c>
      <c r="S560" s="10">
        <v>1655.12</v>
      </c>
      <c r="T560" s="50">
        <f t="shared" si="28"/>
        <v>0</v>
      </c>
      <c r="U560" s="50">
        <f t="shared" si="28"/>
        <v>340.46083333333337</v>
      </c>
      <c r="V560" s="50">
        <f t="shared" si="28"/>
        <v>0</v>
      </c>
      <c r="W560" s="50">
        <f t="shared" si="28"/>
        <v>0</v>
      </c>
      <c r="X560" s="50">
        <f t="shared" si="28"/>
        <v>0</v>
      </c>
      <c r="Y560" s="50">
        <f t="shared" si="27"/>
        <v>0</v>
      </c>
      <c r="Z560" s="50">
        <f t="shared" si="27"/>
        <v>1716.5</v>
      </c>
      <c r="AA560" s="50">
        <f t="shared" si="27"/>
        <v>137.92666666666665</v>
      </c>
      <c r="AB560" s="50">
        <f t="shared" si="29"/>
        <v>2194.8875000000003</v>
      </c>
      <c r="AC560" s="48" t="str">
        <f>VLOOKUP(ПРОДАЖИ!C:C,'ИЗ ОСНОВЫ НОМЕНКЛАТУР'!D:E,2,0)</f>
        <v>Кромочные материалы</v>
      </c>
      <c r="AD560" s="48" t="str">
        <f>VLOOKUP(C:C,'ИЗ ОСНОВЫ НОМЕНКЛАТУР'!D:F,3,0)</f>
        <v>Кромка ПВХ Турция</v>
      </c>
      <c r="AE560" s="48" t="str">
        <f>VLOOKUP(C:C,'ИЗ ОСНОВЫ НОМЕНКЛАТУР'!D:H,5,0)</f>
        <v>C</v>
      </c>
    </row>
    <row r="561" spans="1:31" ht="9.6" customHeight="1" x14ac:dyDescent="0.2">
      <c r="A561" s="45" t="s">
        <v>5</v>
      </c>
      <c r="B561" s="11"/>
      <c r="C561" s="11" t="s">
        <v>563</v>
      </c>
      <c r="D561" s="44">
        <v>0</v>
      </c>
      <c r="E561" s="44">
        <v>190</v>
      </c>
      <c r="F561" s="48">
        <v>200</v>
      </c>
      <c r="G561" s="48">
        <v>15</v>
      </c>
      <c r="H561" s="44">
        <v>9</v>
      </c>
      <c r="I561" s="44">
        <v>0</v>
      </c>
      <c r="J561" s="44">
        <v>0</v>
      </c>
      <c r="K561" s="48">
        <v>0</v>
      </c>
      <c r="L561" s="49">
        <v>0</v>
      </c>
      <c r="M561" s="49">
        <v>13104.01</v>
      </c>
      <c r="N561" s="10">
        <v>12318.72</v>
      </c>
      <c r="O561" s="10">
        <v>1034.53</v>
      </c>
      <c r="P561" s="10">
        <v>790.89</v>
      </c>
      <c r="Q561" s="10">
        <v>0</v>
      </c>
      <c r="R561" s="10">
        <v>0</v>
      </c>
      <c r="S561" s="10">
        <v>0</v>
      </c>
      <c r="T561" s="50">
        <f t="shared" si="28"/>
        <v>0</v>
      </c>
      <c r="U561" s="50">
        <f t="shared" si="28"/>
        <v>1092.0008333333333</v>
      </c>
      <c r="V561" s="50">
        <f t="shared" si="28"/>
        <v>1026.56</v>
      </c>
      <c r="W561" s="50">
        <f t="shared" si="28"/>
        <v>86.210833333333326</v>
      </c>
      <c r="X561" s="50">
        <f t="shared" si="28"/>
        <v>65.907499999999999</v>
      </c>
      <c r="Y561" s="50">
        <f t="shared" si="27"/>
        <v>0</v>
      </c>
      <c r="Z561" s="50">
        <f t="shared" si="27"/>
        <v>0</v>
      </c>
      <c r="AA561" s="50">
        <f t="shared" si="27"/>
        <v>0</v>
      </c>
      <c r="AB561" s="50">
        <f t="shared" si="29"/>
        <v>2270.6791666666663</v>
      </c>
      <c r="AC561" s="48" t="str">
        <f>VLOOKUP(ПРОДАЖИ!C:C,'ИЗ ОСНОВЫ НОМЕНКЛАТУР'!D:E,2,0)</f>
        <v>Кромочные материалы</v>
      </c>
      <c r="AD561" s="48" t="str">
        <f>VLOOKUP(C:C,'ИЗ ОСНОВЫ НОМЕНКЛАТУР'!D:F,3,0)</f>
        <v>Кромка ПВХ Турция</v>
      </c>
      <c r="AE561" s="48" t="str">
        <f>VLOOKUP(C:C,'ИЗ ОСНОВЫ НОМЕНКЛАТУР'!D:H,5,0)</f>
        <v>C</v>
      </c>
    </row>
    <row r="562" spans="1:31" ht="9.6" customHeight="1" x14ac:dyDescent="0.2">
      <c r="A562" s="45" t="s">
        <v>5</v>
      </c>
      <c r="B562" s="11"/>
      <c r="C562" s="11" t="s">
        <v>564</v>
      </c>
      <c r="D562" s="44">
        <v>0</v>
      </c>
      <c r="E562" s="44">
        <v>0</v>
      </c>
      <c r="F562" s="48">
        <v>0</v>
      </c>
      <c r="G562" s="48">
        <v>0</v>
      </c>
      <c r="H562" s="44">
        <v>0</v>
      </c>
      <c r="I562" s="44">
        <v>0</v>
      </c>
      <c r="J562" s="44">
        <v>200</v>
      </c>
      <c r="K562" s="48">
        <v>73</v>
      </c>
      <c r="L562" s="49">
        <v>0</v>
      </c>
      <c r="M562" s="49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21128</v>
      </c>
      <c r="S562" s="10">
        <v>7711.72</v>
      </c>
      <c r="T562" s="50">
        <f t="shared" ref="T562:AA596" si="30">L562/12</f>
        <v>0</v>
      </c>
      <c r="U562" s="50">
        <f t="shared" si="30"/>
        <v>0</v>
      </c>
      <c r="V562" s="50">
        <f t="shared" si="30"/>
        <v>0</v>
      </c>
      <c r="W562" s="50">
        <f t="shared" si="30"/>
        <v>0</v>
      </c>
      <c r="X562" s="50">
        <f t="shared" si="30"/>
        <v>0</v>
      </c>
      <c r="Y562" s="50">
        <f t="shared" si="27"/>
        <v>0</v>
      </c>
      <c r="Z562" s="50">
        <f t="shared" si="27"/>
        <v>1760.6666666666667</v>
      </c>
      <c r="AA562" s="50">
        <f t="shared" si="27"/>
        <v>642.64333333333332</v>
      </c>
      <c r="AB562" s="50">
        <f t="shared" si="29"/>
        <v>2403.31</v>
      </c>
      <c r="AC562" s="48" t="str">
        <f>VLOOKUP(ПРОДАЖИ!C:C,'ИЗ ОСНОВЫ НОМЕНКЛАТУР'!D:E,2,0)</f>
        <v>Кромочные материалы</v>
      </c>
      <c r="AD562" s="48" t="str">
        <f>VLOOKUP(C:C,'ИЗ ОСНОВЫ НОМЕНКЛАТУР'!D:F,3,0)</f>
        <v>Кромка ПВХ Турция</v>
      </c>
      <c r="AE562" s="48" t="str">
        <f>VLOOKUP(C:C,'ИЗ ОСНОВЫ НОМЕНКЛАТУР'!D:H,5,0)</f>
        <v>C</v>
      </c>
    </row>
    <row r="563" spans="1:31" ht="9.6" customHeight="1" x14ac:dyDescent="0.2">
      <c r="A563" s="45" t="s">
        <v>5</v>
      </c>
      <c r="B563" s="11"/>
      <c r="C563" s="11" t="s">
        <v>565</v>
      </c>
      <c r="D563" s="44">
        <v>0</v>
      </c>
      <c r="E563" s="44">
        <v>0</v>
      </c>
      <c r="F563" s="48">
        <v>0</v>
      </c>
      <c r="G563" s="48">
        <v>0</v>
      </c>
      <c r="H563" s="44">
        <v>0</v>
      </c>
      <c r="I563" s="44">
        <v>0</v>
      </c>
      <c r="J563" s="44">
        <v>100</v>
      </c>
      <c r="K563" s="48">
        <v>289</v>
      </c>
      <c r="L563" s="49">
        <v>0</v>
      </c>
      <c r="M563" s="49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7821</v>
      </c>
      <c r="S563" s="10">
        <v>22602.69</v>
      </c>
      <c r="T563" s="50">
        <f t="shared" si="30"/>
        <v>0</v>
      </c>
      <c r="U563" s="50">
        <f t="shared" si="30"/>
        <v>0</v>
      </c>
      <c r="V563" s="50">
        <f t="shared" si="30"/>
        <v>0</v>
      </c>
      <c r="W563" s="50">
        <f t="shared" si="30"/>
        <v>0</v>
      </c>
      <c r="X563" s="50">
        <f t="shared" si="30"/>
        <v>0</v>
      </c>
      <c r="Y563" s="50">
        <f t="shared" si="27"/>
        <v>0</v>
      </c>
      <c r="Z563" s="50">
        <f t="shared" si="27"/>
        <v>651.75</v>
      </c>
      <c r="AA563" s="50">
        <f t="shared" si="27"/>
        <v>1883.5574999999999</v>
      </c>
      <c r="AB563" s="50">
        <f t="shared" si="29"/>
        <v>2535.3074999999999</v>
      </c>
      <c r="AC563" s="48" t="str">
        <f>VLOOKUP(ПРОДАЖИ!C:C,'ИЗ ОСНОВЫ НОМЕНКЛАТУР'!D:E,2,0)</f>
        <v>Кромочные материалы</v>
      </c>
      <c r="AD563" s="48" t="str">
        <f>VLOOKUP(C:C,'ИЗ ОСНОВЫ НОМЕНКЛАТУР'!D:F,3,0)</f>
        <v>Кромка ПВХ Турция</v>
      </c>
      <c r="AE563" s="48" t="str">
        <f>VLOOKUP(C:C,'ИЗ ОСНОВЫ НОМЕНКЛАТУР'!D:H,5,0)</f>
        <v>C</v>
      </c>
    </row>
    <row r="564" spans="1:31" ht="9.6" customHeight="1" x14ac:dyDescent="0.2">
      <c r="A564" s="45" t="s">
        <v>5</v>
      </c>
      <c r="B564" s="11"/>
      <c r="C564" s="11" t="s">
        <v>566</v>
      </c>
      <c r="D564" s="44">
        <v>0</v>
      </c>
      <c r="E564" s="44">
        <v>59</v>
      </c>
      <c r="F564" s="48">
        <v>300</v>
      </c>
      <c r="G564" s="48">
        <v>66</v>
      </c>
      <c r="H564" s="44">
        <v>0</v>
      </c>
      <c r="I564" s="44">
        <v>0</v>
      </c>
      <c r="J564" s="44">
        <v>0</v>
      </c>
      <c r="K564" s="48">
        <v>0</v>
      </c>
      <c r="L564" s="49">
        <v>0</v>
      </c>
      <c r="M564" s="49">
        <v>4454.1499999999996</v>
      </c>
      <c r="N564" s="10">
        <v>22648.23</v>
      </c>
      <c r="O564" s="10">
        <v>6848.08</v>
      </c>
      <c r="P564" s="10">
        <v>0</v>
      </c>
      <c r="Q564" s="10">
        <v>0</v>
      </c>
      <c r="R564" s="10">
        <v>0</v>
      </c>
      <c r="S564" s="10">
        <v>0</v>
      </c>
      <c r="T564" s="50">
        <f t="shared" si="30"/>
        <v>0</v>
      </c>
      <c r="U564" s="50">
        <f t="shared" si="30"/>
        <v>371.17916666666662</v>
      </c>
      <c r="V564" s="50">
        <f t="shared" si="30"/>
        <v>1887.3525</v>
      </c>
      <c r="W564" s="50">
        <f t="shared" si="30"/>
        <v>570.67333333333329</v>
      </c>
      <c r="X564" s="50">
        <f t="shared" si="30"/>
        <v>0</v>
      </c>
      <c r="Y564" s="50">
        <f t="shared" si="27"/>
        <v>0</v>
      </c>
      <c r="Z564" s="50">
        <f t="shared" si="27"/>
        <v>0</v>
      </c>
      <c r="AA564" s="50">
        <f t="shared" si="27"/>
        <v>0</v>
      </c>
      <c r="AB564" s="50">
        <f t="shared" si="29"/>
        <v>2829.2049999999999</v>
      </c>
      <c r="AC564" s="48" t="str">
        <f>VLOOKUP(ПРОДАЖИ!C:C,'ИЗ ОСНОВЫ НОМЕНКЛАТУР'!D:E,2,0)</f>
        <v>Кромочные материалы</v>
      </c>
      <c r="AD564" s="48" t="str">
        <f>VLOOKUP(C:C,'ИЗ ОСНОВЫ НОМЕНКЛАТУР'!D:F,3,0)</f>
        <v>Кромка ПВХ Турция</v>
      </c>
      <c r="AE564" s="48" t="str">
        <f>VLOOKUP(C:C,'ИЗ ОСНОВЫ НОМЕНКЛАТУР'!D:H,5,0)</f>
        <v>C</v>
      </c>
    </row>
    <row r="565" spans="1:31" ht="9.6" customHeight="1" x14ac:dyDescent="0.2">
      <c r="A565" s="45" t="s">
        <v>5</v>
      </c>
      <c r="B565" s="11"/>
      <c r="C565" s="11" t="s">
        <v>567</v>
      </c>
      <c r="D565" s="44">
        <v>86</v>
      </c>
      <c r="E565" s="44">
        <v>253</v>
      </c>
      <c r="F565" s="48">
        <v>0</v>
      </c>
      <c r="G565" s="48">
        <v>0</v>
      </c>
      <c r="H565" s="44">
        <v>0</v>
      </c>
      <c r="I565" s="44">
        <v>0</v>
      </c>
      <c r="J565" s="44">
        <v>0</v>
      </c>
      <c r="K565" s="48">
        <v>0</v>
      </c>
      <c r="L565" s="49">
        <v>8475.43</v>
      </c>
      <c r="M565" s="49">
        <v>24933.53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50">
        <f t="shared" si="30"/>
        <v>706.28583333333336</v>
      </c>
      <c r="U565" s="50">
        <f t="shared" si="30"/>
        <v>2077.7941666666666</v>
      </c>
      <c r="V565" s="50">
        <f t="shared" si="30"/>
        <v>0</v>
      </c>
      <c r="W565" s="50">
        <f t="shared" si="30"/>
        <v>0</v>
      </c>
      <c r="X565" s="50">
        <f t="shared" si="30"/>
        <v>0</v>
      </c>
      <c r="Y565" s="50">
        <f t="shared" si="27"/>
        <v>0</v>
      </c>
      <c r="Z565" s="50">
        <f t="shared" si="27"/>
        <v>0</v>
      </c>
      <c r="AA565" s="50">
        <f t="shared" si="27"/>
        <v>0</v>
      </c>
      <c r="AB565" s="50">
        <f t="shared" si="29"/>
        <v>2784.08</v>
      </c>
      <c r="AC565" s="48" t="str">
        <f>VLOOKUP(ПРОДАЖИ!C:C,'ИЗ ОСНОВЫ НОМЕНКЛАТУР'!D:E,2,0)</f>
        <v>Кромочные материалы</v>
      </c>
      <c r="AD565" s="48" t="str">
        <f>VLOOKUP(C:C,'ИЗ ОСНОВЫ НОМЕНКЛАТУР'!D:F,3,0)</f>
        <v>Кромка ПВХ Турция</v>
      </c>
      <c r="AE565" s="48" t="str">
        <f>VLOOKUP(C:C,'ИЗ ОСНОВЫ НОМЕНКЛАТУР'!D:H,5,0)</f>
        <v>C</v>
      </c>
    </row>
    <row r="566" spans="1:31" ht="9.6" customHeight="1" x14ac:dyDescent="0.2">
      <c r="A566" s="45" t="s">
        <v>5</v>
      </c>
      <c r="B566" s="11"/>
      <c r="C566" s="11" t="s">
        <v>568</v>
      </c>
      <c r="D566" s="44">
        <v>43</v>
      </c>
      <c r="E566" s="44">
        <v>206</v>
      </c>
      <c r="F566" s="48">
        <v>100</v>
      </c>
      <c r="G566" s="48">
        <v>0</v>
      </c>
      <c r="H566" s="44">
        <v>25</v>
      </c>
      <c r="I566" s="44">
        <v>0</v>
      </c>
      <c r="J566" s="44">
        <v>0</v>
      </c>
      <c r="K566" s="48">
        <v>0</v>
      </c>
      <c r="L566" s="49">
        <v>4376.63</v>
      </c>
      <c r="M566" s="49">
        <v>21865.05</v>
      </c>
      <c r="N566" s="10">
        <v>10178.209999999999</v>
      </c>
      <c r="O566" s="10">
        <v>0</v>
      </c>
      <c r="P566" s="10">
        <v>2392.0100000000002</v>
      </c>
      <c r="Q566" s="10">
        <v>0</v>
      </c>
      <c r="R566" s="10">
        <v>0</v>
      </c>
      <c r="S566" s="10">
        <v>0</v>
      </c>
      <c r="T566" s="50">
        <f t="shared" si="30"/>
        <v>364.71916666666669</v>
      </c>
      <c r="U566" s="50">
        <f t="shared" si="30"/>
        <v>1822.0874999999999</v>
      </c>
      <c r="V566" s="50">
        <f t="shared" si="30"/>
        <v>848.18416666666656</v>
      </c>
      <c r="W566" s="50">
        <f t="shared" si="30"/>
        <v>0</v>
      </c>
      <c r="X566" s="50">
        <f t="shared" si="30"/>
        <v>199.33416666666668</v>
      </c>
      <c r="Y566" s="50">
        <f t="shared" si="27"/>
        <v>0</v>
      </c>
      <c r="Z566" s="50">
        <f t="shared" si="27"/>
        <v>0</v>
      </c>
      <c r="AA566" s="50">
        <f t="shared" si="27"/>
        <v>0</v>
      </c>
      <c r="AB566" s="50">
        <f t="shared" si="29"/>
        <v>3234.3249999999994</v>
      </c>
      <c r="AC566" s="48" t="str">
        <f>VLOOKUP(ПРОДАЖИ!C:C,'ИЗ ОСНОВЫ НОМЕНКЛАТУР'!D:E,2,0)</f>
        <v>Кромочные материалы</v>
      </c>
      <c r="AD566" s="48" t="str">
        <f>VLOOKUP(C:C,'ИЗ ОСНОВЫ НОМЕНКЛАТУР'!D:F,3,0)</f>
        <v>Кромка ПВХ Турция</v>
      </c>
      <c r="AE566" s="48" t="str">
        <f>VLOOKUP(C:C,'ИЗ ОСНОВЫ НОМЕНКЛАТУР'!D:H,5,0)</f>
        <v>C</v>
      </c>
    </row>
    <row r="567" spans="1:31" ht="9.6" customHeight="1" x14ac:dyDescent="0.2">
      <c r="A567" s="45" t="s">
        <v>5</v>
      </c>
      <c r="B567" s="11"/>
      <c r="C567" s="11" t="s">
        <v>569</v>
      </c>
      <c r="D567" s="44">
        <v>0</v>
      </c>
      <c r="E567" s="44">
        <v>0</v>
      </c>
      <c r="F567" s="48">
        <v>130</v>
      </c>
      <c r="G567" s="48">
        <v>0</v>
      </c>
      <c r="H567" s="44">
        <v>0</v>
      </c>
      <c r="I567" s="44">
        <v>0</v>
      </c>
      <c r="J567" s="44">
        <v>400</v>
      </c>
      <c r="K567" s="48">
        <v>185</v>
      </c>
      <c r="L567" s="49">
        <v>0</v>
      </c>
      <c r="M567" s="49">
        <v>0</v>
      </c>
      <c r="N567" s="10">
        <v>8146.44</v>
      </c>
      <c r="O567" s="10">
        <v>0</v>
      </c>
      <c r="P567" s="10">
        <v>0</v>
      </c>
      <c r="Q567" s="10">
        <v>0</v>
      </c>
      <c r="R567" s="10">
        <v>22948</v>
      </c>
      <c r="S567" s="10">
        <v>10613.45</v>
      </c>
      <c r="T567" s="50">
        <f t="shared" si="30"/>
        <v>0</v>
      </c>
      <c r="U567" s="50">
        <f t="shared" si="30"/>
        <v>0</v>
      </c>
      <c r="V567" s="50">
        <f t="shared" si="30"/>
        <v>678.87</v>
      </c>
      <c r="W567" s="50">
        <f t="shared" si="30"/>
        <v>0</v>
      </c>
      <c r="X567" s="50">
        <f t="shared" si="30"/>
        <v>0</v>
      </c>
      <c r="Y567" s="50">
        <f t="shared" si="27"/>
        <v>0</v>
      </c>
      <c r="Z567" s="50">
        <f t="shared" si="27"/>
        <v>1912.3333333333333</v>
      </c>
      <c r="AA567" s="50">
        <f t="shared" si="27"/>
        <v>884.45416666666677</v>
      </c>
      <c r="AB567" s="50">
        <f t="shared" si="29"/>
        <v>3475.6575000000003</v>
      </c>
      <c r="AC567" s="48" t="str">
        <f>VLOOKUP(ПРОДАЖИ!C:C,'ИЗ ОСНОВЫ НОМЕНКЛАТУР'!D:E,2,0)</f>
        <v>Кромочные материалы</v>
      </c>
      <c r="AD567" s="48" t="str">
        <f>VLOOKUP(C:C,'ИЗ ОСНОВЫ НОМЕНКЛАТУР'!D:F,3,0)</f>
        <v>Кромка ПВХ Турция</v>
      </c>
      <c r="AE567" s="48" t="str">
        <f>VLOOKUP(C:C,'ИЗ ОСНОВЫ НОМЕНКЛАТУР'!D:H,5,0)</f>
        <v>C</v>
      </c>
    </row>
    <row r="568" spans="1:31" ht="9.6" customHeight="1" x14ac:dyDescent="0.2">
      <c r="A568" s="45" t="s">
        <v>5</v>
      </c>
      <c r="B568" s="11"/>
      <c r="C568" s="11" t="s">
        <v>570</v>
      </c>
      <c r="D568" s="44">
        <v>0</v>
      </c>
      <c r="E568" s="44">
        <v>80</v>
      </c>
      <c r="F568" s="48">
        <v>0</v>
      </c>
      <c r="G568" s="48">
        <v>0</v>
      </c>
      <c r="H568" s="44">
        <v>0</v>
      </c>
      <c r="I568" s="44">
        <v>0</v>
      </c>
      <c r="J568" s="44">
        <v>100</v>
      </c>
      <c r="K568" s="48">
        <v>486</v>
      </c>
      <c r="L568" s="49">
        <v>0</v>
      </c>
      <c r="M568" s="49">
        <v>6597.44</v>
      </c>
      <c r="N568" s="10">
        <v>0</v>
      </c>
      <c r="O568" s="10">
        <v>0</v>
      </c>
      <c r="P568" s="10">
        <v>0</v>
      </c>
      <c r="Q568" s="10">
        <v>0</v>
      </c>
      <c r="R568" s="10">
        <v>6890</v>
      </c>
      <c r="S568" s="10">
        <v>33485.4</v>
      </c>
      <c r="T568" s="50">
        <f t="shared" si="30"/>
        <v>0</v>
      </c>
      <c r="U568" s="50">
        <f t="shared" si="30"/>
        <v>549.78666666666663</v>
      </c>
      <c r="V568" s="50">
        <f t="shared" si="30"/>
        <v>0</v>
      </c>
      <c r="W568" s="50">
        <f t="shared" si="30"/>
        <v>0</v>
      </c>
      <c r="X568" s="50">
        <f t="shared" si="30"/>
        <v>0</v>
      </c>
      <c r="Y568" s="50">
        <f t="shared" si="27"/>
        <v>0</v>
      </c>
      <c r="Z568" s="50">
        <f t="shared" si="27"/>
        <v>574.16666666666663</v>
      </c>
      <c r="AA568" s="50">
        <f t="shared" si="27"/>
        <v>2790.4500000000003</v>
      </c>
      <c r="AB568" s="50">
        <f t="shared" si="29"/>
        <v>3914.4033333333336</v>
      </c>
      <c r="AC568" s="48" t="str">
        <f>VLOOKUP(ПРОДАЖИ!C:C,'ИЗ ОСНОВЫ НОМЕНКЛАТУР'!D:E,2,0)</f>
        <v>Кромочные материалы</v>
      </c>
      <c r="AD568" s="48" t="str">
        <f>VLOOKUP(C:C,'ИЗ ОСНОВЫ НОМЕНКЛАТУР'!D:F,3,0)</f>
        <v>Кромка ПВХ Турция</v>
      </c>
      <c r="AE568" s="48" t="str">
        <f>VLOOKUP(C:C,'ИЗ ОСНОВЫ НОМЕНКЛАТУР'!D:H,5,0)</f>
        <v>C</v>
      </c>
    </row>
    <row r="569" spans="1:31" ht="9.6" customHeight="1" x14ac:dyDescent="0.2">
      <c r="A569" s="45" t="s">
        <v>5</v>
      </c>
      <c r="B569" s="11"/>
      <c r="C569" s="11" t="s">
        <v>571</v>
      </c>
      <c r="D569" s="44">
        <v>0</v>
      </c>
      <c r="E569" s="44">
        <v>700</v>
      </c>
      <c r="F569" s="48">
        <v>0</v>
      </c>
      <c r="G569" s="48">
        <v>0</v>
      </c>
      <c r="H569" s="44">
        <v>0</v>
      </c>
      <c r="I569" s="44">
        <v>0</v>
      </c>
      <c r="J569" s="44">
        <v>100</v>
      </c>
      <c r="K569" s="48">
        <v>127</v>
      </c>
      <c r="L569" s="49">
        <v>0</v>
      </c>
      <c r="M569" s="49">
        <v>32061.84</v>
      </c>
      <c r="N569" s="10">
        <v>0</v>
      </c>
      <c r="O569" s="10">
        <v>0</v>
      </c>
      <c r="P569" s="10">
        <v>0</v>
      </c>
      <c r="Q569" s="10">
        <v>0</v>
      </c>
      <c r="R569" s="10">
        <v>5218</v>
      </c>
      <c r="S569" s="10">
        <v>6626.86</v>
      </c>
      <c r="T569" s="50">
        <f t="shared" si="30"/>
        <v>0</v>
      </c>
      <c r="U569" s="50">
        <f t="shared" si="30"/>
        <v>2671.82</v>
      </c>
      <c r="V569" s="50">
        <f t="shared" si="30"/>
        <v>0</v>
      </c>
      <c r="W569" s="50">
        <f t="shared" si="30"/>
        <v>0</v>
      </c>
      <c r="X569" s="50">
        <f t="shared" si="30"/>
        <v>0</v>
      </c>
      <c r="Y569" s="50">
        <f t="shared" si="27"/>
        <v>0</v>
      </c>
      <c r="Z569" s="50">
        <f t="shared" si="27"/>
        <v>434.83333333333331</v>
      </c>
      <c r="AA569" s="50">
        <f t="shared" si="27"/>
        <v>552.23833333333334</v>
      </c>
      <c r="AB569" s="50">
        <f t="shared" si="29"/>
        <v>3658.8916666666669</v>
      </c>
      <c r="AC569" s="48" t="str">
        <f>VLOOKUP(ПРОДАЖИ!C:C,'ИЗ ОСНОВЫ НОМЕНКЛАТУР'!D:E,2,0)</f>
        <v>Кромочные материалы</v>
      </c>
      <c r="AD569" s="48" t="str">
        <f>VLOOKUP(C:C,'ИЗ ОСНОВЫ НОМЕНКЛАТУР'!D:F,3,0)</f>
        <v>Кромка ПВХ Турция</v>
      </c>
      <c r="AE569" s="48" t="str">
        <f>VLOOKUP(C:C,'ИЗ ОСНОВЫ НОМЕНКЛАТУР'!D:H,5,0)</f>
        <v>C</v>
      </c>
    </row>
    <row r="570" spans="1:31" ht="9.6" customHeight="1" x14ac:dyDescent="0.2">
      <c r="A570" s="45" t="s">
        <v>5</v>
      </c>
      <c r="B570" s="11"/>
      <c r="C570" s="11" t="s">
        <v>572</v>
      </c>
      <c r="D570" s="44">
        <v>0</v>
      </c>
      <c r="E570" s="44">
        <v>0</v>
      </c>
      <c r="F570" s="48">
        <v>307</v>
      </c>
      <c r="G570" s="48">
        <v>125</v>
      </c>
      <c r="H570" s="44">
        <v>0</v>
      </c>
      <c r="I570" s="44">
        <v>0</v>
      </c>
      <c r="J570" s="44">
        <v>0</v>
      </c>
      <c r="K570" s="48">
        <v>0</v>
      </c>
      <c r="L570" s="49">
        <v>0</v>
      </c>
      <c r="M570" s="49">
        <v>0</v>
      </c>
      <c r="N570" s="10">
        <v>31066.959999999999</v>
      </c>
      <c r="O570" s="10">
        <v>14282.14</v>
      </c>
      <c r="P570" s="10">
        <v>0</v>
      </c>
      <c r="Q570" s="10">
        <v>0</v>
      </c>
      <c r="R570" s="10">
        <v>0</v>
      </c>
      <c r="S570" s="10">
        <v>0</v>
      </c>
      <c r="T570" s="50">
        <f t="shared" si="30"/>
        <v>0</v>
      </c>
      <c r="U570" s="50">
        <f t="shared" si="30"/>
        <v>0</v>
      </c>
      <c r="V570" s="50">
        <f t="shared" si="30"/>
        <v>2588.9133333333334</v>
      </c>
      <c r="W570" s="50">
        <f t="shared" si="30"/>
        <v>1190.1783333333333</v>
      </c>
      <c r="X570" s="50">
        <f t="shared" si="30"/>
        <v>0</v>
      </c>
      <c r="Y570" s="50">
        <f t="shared" si="30"/>
        <v>0</v>
      </c>
      <c r="Z570" s="50">
        <f t="shared" si="30"/>
        <v>0</v>
      </c>
      <c r="AA570" s="50">
        <f t="shared" si="30"/>
        <v>0</v>
      </c>
      <c r="AB570" s="50">
        <f t="shared" si="29"/>
        <v>3779.0916666666667</v>
      </c>
      <c r="AC570" s="48" t="str">
        <f>VLOOKUP(ПРОДАЖИ!C:C,'ИЗ ОСНОВЫ НОМЕНКЛАТУР'!D:E,2,0)</f>
        <v>Кромочные материалы</v>
      </c>
      <c r="AD570" s="48" t="str">
        <f>VLOOKUP(C:C,'ИЗ ОСНОВЫ НОМЕНКЛАТУР'!D:F,3,0)</f>
        <v>Кромка ПВХ Турция</v>
      </c>
      <c r="AE570" s="48" t="str">
        <f>VLOOKUP(C:C,'ИЗ ОСНОВЫ НОМЕНКЛАТУР'!D:H,5,0)</f>
        <v>C</v>
      </c>
    </row>
    <row r="571" spans="1:31" ht="9.6" customHeight="1" x14ac:dyDescent="0.2">
      <c r="A571" s="45" t="s">
        <v>5</v>
      </c>
      <c r="B571" s="11"/>
      <c r="C571" s="11" t="s">
        <v>573</v>
      </c>
      <c r="D571" s="44">
        <v>0</v>
      </c>
      <c r="E571" s="44">
        <v>0</v>
      </c>
      <c r="F571" s="48">
        <v>0</v>
      </c>
      <c r="G571" s="48">
        <v>0</v>
      </c>
      <c r="H571" s="44">
        <v>0</v>
      </c>
      <c r="I571" s="44">
        <v>0</v>
      </c>
      <c r="J571" s="44">
        <v>100</v>
      </c>
      <c r="K571" s="48">
        <v>594</v>
      </c>
      <c r="L571" s="49">
        <v>0</v>
      </c>
      <c r="M571" s="49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6729</v>
      </c>
      <c r="S571" s="10">
        <v>39970.26</v>
      </c>
      <c r="T571" s="50">
        <f t="shared" si="30"/>
        <v>0</v>
      </c>
      <c r="U571" s="50">
        <f t="shared" si="30"/>
        <v>0</v>
      </c>
      <c r="V571" s="50">
        <f t="shared" si="30"/>
        <v>0</v>
      </c>
      <c r="W571" s="50">
        <f t="shared" si="30"/>
        <v>0</v>
      </c>
      <c r="X571" s="50">
        <f t="shared" si="30"/>
        <v>0</v>
      </c>
      <c r="Y571" s="50">
        <f t="shared" si="30"/>
        <v>0</v>
      </c>
      <c r="Z571" s="50">
        <f t="shared" si="30"/>
        <v>560.75</v>
      </c>
      <c r="AA571" s="50">
        <f t="shared" si="30"/>
        <v>3330.855</v>
      </c>
      <c r="AB571" s="50">
        <f t="shared" si="29"/>
        <v>3891.605</v>
      </c>
      <c r="AC571" s="48" t="str">
        <f>VLOOKUP(ПРОДАЖИ!C:C,'ИЗ ОСНОВЫ НОМЕНКЛАТУР'!D:E,2,0)</f>
        <v>Кромочные материалы</v>
      </c>
      <c r="AD571" s="48" t="str">
        <f>VLOOKUP(C:C,'ИЗ ОСНОВЫ НОМЕНКЛАТУР'!D:F,3,0)</f>
        <v>Кромка ПВХ Турция</v>
      </c>
      <c r="AE571" s="48" t="str">
        <f>VLOOKUP(C:C,'ИЗ ОСНОВЫ НОМЕНКЛАТУР'!D:H,5,0)</f>
        <v>C</v>
      </c>
    </row>
    <row r="572" spans="1:31" ht="9.6" customHeight="1" x14ac:dyDescent="0.2">
      <c r="A572" s="45" t="s">
        <v>5</v>
      </c>
      <c r="B572" s="11"/>
      <c r="C572" s="11" t="s">
        <v>574</v>
      </c>
      <c r="D572" s="44">
        <v>0</v>
      </c>
      <c r="E572" s="44">
        <v>0</v>
      </c>
      <c r="F572" s="48">
        <v>0</v>
      </c>
      <c r="G572" s="48">
        <v>0</v>
      </c>
      <c r="H572" s="44">
        <v>0</v>
      </c>
      <c r="I572" s="44">
        <v>0</v>
      </c>
      <c r="J572" s="44">
        <v>400</v>
      </c>
      <c r="K572" s="48">
        <v>426</v>
      </c>
      <c r="L572" s="49">
        <v>0</v>
      </c>
      <c r="M572" s="49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27200</v>
      </c>
      <c r="S572" s="10">
        <v>28968</v>
      </c>
      <c r="T572" s="50">
        <f t="shared" si="30"/>
        <v>0</v>
      </c>
      <c r="U572" s="50">
        <f t="shared" si="30"/>
        <v>0</v>
      </c>
      <c r="V572" s="50">
        <f t="shared" si="30"/>
        <v>0</v>
      </c>
      <c r="W572" s="50">
        <f t="shared" si="30"/>
        <v>0</v>
      </c>
      <c r="X572" s="50">
        <f t="shared" si="30"/>
        <v>0</v>
      </c>
      <c r="Y572" s="50">
        <f t="shared" si="30"/>
        <v>0</v>
      </c>
      <c r="Z572" s="50">
        <f t="shared" si="30"/>
        <v>2266.6666666666665</v>
      </c>
      <c r="AA572" s="50">
        <f t="shared" si="30"/>
        <v>2414</v>
      </c>
      <c r="AB572" s="50">
        <f t="shared" si="29"/>
        <v>4680.6666666666661</v>
      </c>
      <c r="AC572" s="48" t="str">
        <f>VLOOKUP(ПРОДАЖИ!C:C,'ИЗ ОСНОВЫ НОМЕНКЛАТУР'!D:E,2,0)</f>
        <v>Кромочные материалы</v>
      </c>
      <c r="AD572" s="48" t="str">
        <f>VLOOKUP(C:C,'ИЗ ОСНОВЫ НОМЕНКЛАТУР'!D:F,3,0)</f>
        <v>Кромка ПВХ Турция</v>
      </c>
      <c r="AE572" s="48" t="str">
        <f>VLOOKUP(C:C,'ИЗ ОСНОВЫ НОМЕНКЛАТУР'!D:H,5,0)</f>
        <v>C</v>
      </c>
    </row>
    <row r="573" spans="1:31" ht="9.6" customHeight="1" x14ac:dyDescent="0.2">
      <c r="A573" s="45" t="s">
        <v>5</v>
      </c>
      <c r="B573" s="11"/>
      <c r="C573" s="11" t="s">
        <v>575</v>
      </c>
      <c r="D573" s="44">
        <v>100</v>
      </c>
      <c r="E573" s="44">
        <v>82</v>
      </c>
      <c r="F573" s="48">
        <v>200</v>
      </c>
      <c r="G573" s="48">
        <v>0</v>
      </c>
      <c r="H573" s="44">
        <v>88</v>
      </c>
      <c r="I573" s="44">
        <v>100</v>
      </c>
      <c r="J573" s="44">
        <v>200</v>
      </c>
      <c r="K573" s="48">
        <v>205</v>
      </c>
      <c r="L573" s="49">
        <v>6195.14</v>
      </c>
      <c r="M573" s="49">
        <v>5080.0200000000004</v>
      </c>
      <c r="N573" s="10">
        <v>12390.28</v>
      </c>
      <c r="O573" s="10">
        <v>0</v>
      </c>
      <c r="P573" s="10">
        <v>5175.25</v>
      </c>
      <c r="Q573" s="10">
        <v>5880.98</v>
      </c>
      <c r="R573" s="10">
        <v>12658</v>
      </c>
      <c r="S573" s="10">
        <v>12974.45</v>
      </c>
      <c r="T573" s="50">
        <f t="shared" si="30"/>
        <v>516.26166666666666</v>
      </c>
      <c r="U573" s="50">
        <f t="shared" si="30"/>
        <v>423.33500000000004</v>
      </c>
      <c r="V573" s="50">
        <f t="shared" si="30"/>
        <v>1032.5233333333333</v>
      </c>
      <c r="W573" s="50">
        <f t="shared" si="30"/>
        <v>0</v>
      </c>
      <c r="X573" s="50">
        <f t="shared" si="30"/>
        <v>431.27083333333331</v>
      </c>
      <c r="Y573" s="50">
        <f t="shared" si="30"/>
        <v>490.08166666666665</v>
      </c>
      <c r="Z573" s="50">
        <f t="shared" si="30"/>
        <v>1054.8333333333333</v>
      </c>
      <c r="AA573" s="50">
        <f t="shared" si="30"/>
        <v>1081.2041666666667</v>
      </c>
      <c r="AB573" s="50">
        <f t="shared" si="29"/>
        <v>5029.5099999999993</v>
      </c>
      <c r="AC573" s="48" t="str">
        <f>VLOOKUP(ПРОДАЖИ!C:C,'ИЗ ОСНОВЫ НОМЕНКЛАТУР'!D:E,2,0)</f>
        <v>Кромочные материалы</v>
      </c>
      <c r="AD573" s="48" t="str">
        <f>VLOOKUP(C:C,'ИЗ ОСНОВЫ НОМЕНКЛАТУР'!D:F,3,0)</f>
        <v>Кромка ПВХ Турция</v>
      </c>
      <c r="AE573" s="48" t="str">
        <f>VLOOKUP(C:C,'ИЗ ОСНОВЫ НОМЕНКЛАТУР'!D:H,5,0)</f>
        <v>C</v>
      </c>
    </row>
    <row r="574" spans="1:31" ht="9.6" customHeight="1" x14ac:dyDescent="0.2">
      <c r="A574" s="45" t="s">
        <v>5</v>
      </c>
      <c r="B574" s="11"/>
      <c r="C574" s="11" t="s">
        <v>576</v>
      </c>
      <c r="D574" s="44">
        <v>130</v>
      </c>
      <c r="E574" s="44">
        <v>0</v>
      </c>
      <c r="F574" s="48">
        <v>164</v>
      </c>
      <c r="G574" s="48">
        <v>0</v>
      </c>
      <c r="H574" s="44">
        <v>0</v>
      </c>
      <c r="I574" s="44">
        <v>0</v>
      </c>
      <c r="J574" s="44">
        <v>300</v>
      </c>
      <c r="K574" s="48">
        <v>0</v>
      </c>
      <c r="L574" s="49">
        <v>14430.35</v>
      </c>
      <c r="M574" s="49">
        <v>0</v>
      </c>
      <c r="N574" s="10">
        <v>19886.349999999999</v>
      </c>
      <c r="O574" s="10">
        <v>0</v>
      </c>
      <c r="P574" s="10">
        <v>0</v>
      </c>
      <c r="Q574" s="10">
        <v>0</v>
      </c>
      <c r="R574" s="10">
        <v>29052</v>
      </c>
      <c r="S574" s="10">
        <v>0</v>
      </c>
      <c r="T574" s="50">
        <f t="shared" si="30"/>
        <v>1202.5291666666667</v>
      </c>
      <c r="U574" s="50">
        <f t="shared" si="30"/>
        <v>0</v>
      </c>
      <c r="V574" s="50">
        <f t="shared" si="30"/>
        <v>1657.1958333333332</v>
      </c>
      <c r="W574" s="50">
        <f t="shared" si="30"/>
        <v>0</v>
      </c>
      <c r="X574" s="50">
        <f t="shared" si="30"/>
        <v>0</v>
      </c>
      <c r="Y574" s="50">
        <f t="shared" si="30"/>
        <v>0</v>
      </c>
      <c r="Z574" s="50">
        <f t="shared" si="30"/>
        <v>2421</v>
      </c>
      <c r="AA574" s="50">
        <f t="shared" si="30"/>
        <v>0</v>
      </c>
      <c r="AB574" s="50">
        <f t="shared" si="29"/>
        <v>5280.7250000000004</v>
      </c>
      <c r="AC574" s="48" t="str">
        <f>VLOOKUP(ПРОДАЖИ!C:C,'ИЗ ОСНОВЫ НОМЕНКЛАТУР'!D:E,2,0)</f>
        <v>Кромочные материалы</v>
      </c>
      <c r="AD574" s="48" t="str">
        <f>VLOOKUP(C:C,'ИЗ ОСНОВЫ НОМЕНКЛАТУР'!D:F,3,0)</f>
        <v>Кромка ПВХ Турция</v>
      </c>
      <c r="AE574" s="48" t="str">
        <f>VLOOKUP(C:C,'ИЗ ОСНОВЫ НОМЕНКЛАТУР'!D:H,5,0)</f>
        <v>C</v>
      </c>
    </row>
    <row r="575" spans="1:31" ht="9.6" customHeight="1" x14ac:dyDescent="0.2">
      <c r="A575" s="45" t="s">
        <v>5</v>
      </c>
      <c r="B575" s="11"/>
      <c r="C575" s="11" t="s">
        <v>577</v>
      </c>
      <c r="D575" s="44">
        <v>0</v>
      </c>
      <c r="E575" s="44">
        <v>400</v>
      </c>
      <c r="F575" s="48">
        <v>0</v>
      </c>
      <c r="G575" s="48">
        <v>0</v>
      </c>
      <c r="H575" s="44">
        <v>95</v>
      </c>
      <c r="I575" s="44">
        <v>100</v>
      </c>
      <c r="J575" s="44">
        <v>100</v>
      </c>
      <c r="K575" s="48">
        <v>300</v>
      </c>
      <c r="L575" s="49">
        <v>0</v>
      </c>
      <c r="M575" s="49">
        <v>24157.63</v>
      </c>
      <c r="N575" s="10">
        <v>0</v>
      </c>
      <c r="O575" s="10">
        <v>0</v>
      </c>
      <c r="P575" s="10">
        <v>6886.55</v>
      </c>
      <c r="Q575" s="10">
        <v>7249</v>
      </c>
      <c r="R575" s="10">
        <v>6937.6</v>
      </c>
      <c r="S575" s="10">
        <v>20812.8</v>
      </c>
      <c r="T575" s="50">
        <f t="shared" si="30"/>
        <v>0</v>
      </c>
      <c r="U575" s="50">
        <f t="shared" si="30"/>
        <v>2013.1358333333335</v>
      </c>
      <c r="V575" s="50">
        <f t="shared" si="30"/>
        <v>0</v>
      </c>
      <c r="W575" s="50">
        <f t="shared" si="30"/>
        <v>0</v>
      </c>
      <c r="X575" s="50">
        <f t="shared" si="30"/>
        <v>573.87916666666672</v>
      </c>
      <c r="Y575" s="50">
        <f t="shared" si="30"/>
        <v>604.08333333333337</v>
      </c>
      <c r="Z575" s="50">
        <f t="shared" si="30"/>
        <v>578.13333333333333</v>
      </c>
      <c r="AA575" s="50">
        <f t="shared" si="30"/>
        <v>1734.3999999999999</v>
      </c>
      <c r="AB575" s="50">
        <f t="shared" si="29"/>
        <v>5503.6316666666671</v>
      </c>
      <c r="AC575" s="48" t="str">
        <f>VLOOKUP(ПРОДАЖИ!C:C,'ИЗ ОСНОВЫ НОМЕНКЛАТУР'!D:E,2,0)</f>
        <v>Кромочные материалы</v>
      </c>
      <c r="AD575" s="48" t="str">
        <f>VLOOKUP(C:C,'ИЗ ОСНОВЫ НОМЕНКЛАТУР'!D:F,3,0)</f>
        <v>Кромка ПВХ Турция</v>
      </c>
      <c r="AE575" s="48" t="str">
        <f>VLOOKUP(C:C,'ИЗ ОСНОВЫ НОМЕНКЛАТУР'!D:H,5,0)</f>
        <v>C</v>
      </c>
    </row>
    <row r="576" spans="1:31" ht="9.6" customHeight="1" x14ac:dyDescent="0.2">
      <c r="A576" s="45" t="s">
        <v>5</v>
      </c>
      <c r="B576" s="11"/>
      <c r="C576" s="11" t="s">
        <v>578</v>
      </c>
      <c r="D576" s="44">
        <v>0</v>
      </c>
      <c r="E576" s="44">
        <v>0</v>
      </c>
      <c r="F576" s="48">
        <v>0</v>
      </c>
      <c r="G576" s="48">
        <v>0</v>
      </c>
      <c r="H576" s="44">
        <v>40</v>
      </c>
      <c r="I576" s="44">
        <v>0</v>
      </c>
      <c r="J576" s="44">
        <v>100</v>
      </c>
      <c r="K576" s="48">
        <v>806</v>
      </c>
      <c r="L576" s="49">
        <v>0</v>
      </c>
      <c r="M576" s="49">
        <v>0</v>
      </c>
      <c r="N576" s="10">
        <v>0</v>
      </c>
      <c r="O576" s="10">
        <v>0</v>
      </c>
      <c r="P576" s="10">
        <v>3807.78</v>
      </c>
      <c r="Q576" s="10">
        <v>0</v>
      </c>
      <c r="R576" s="10">
        <v>7070.38</v>
      </c>
      <c r="S576" s="10">
        <v>56987.24</v>
      </c>
      <c r="T576" s="50">
        <f t="shared" si="30"/>
        <v>0</v>
      </c>
      <c r="U576" s="50">
        <f t="shared" si="30"/>
        <v>0</v>
      </c>
      <c r="V576" s="50">
        <f t="shared" si="30"/>
        <v>0</v>
      </c>
      <c r="W576" s="50">
        <f t="shared" si="30"/>
        <v>0</v>
      </c>
      <c r="X576" s="50">
        <f t="shared" si="30"/>
        <v>317.315</v>
      </c>
      <c r="Y576" s="50">
        <f t="shared" si="30"/>
        <v>0</v>
      </c>
      <c r="Z576" s="50">
        <f t="shared" si="30"/>
        <v>589.19833333333338</v>
      </c>
      <c r="AA576" s="50">
        <f t="shared" si="30"/>
        <v>4748.9366666666665</v>
      </c>
      <c r="AB576" s="50">
        <f t="shared" si="29"/>
        <v>5655.45</v>
      </c>
      <c r="AC576" s="48" t="str">
        <f>VLOOKUP(ПРОДАЖИ!C:C,'ИЗ ОСНОВЫ НОМЕНКЛАТУР'!D:E,2,0)</f>
        <v>Кромочные материалы</v>
      </c>
      <c r="AD576" s="48" t="str">
        <f>VLOOKUP(C:C,'ИЗ ОСНОВЫ НОМЕНКЛАТУР'!D:F,3,0)</f>
        <v>Кромка ПВХ Турция</v>
      </c>
      <c r="AE576" s="48" t="str">
        <f>VLOOKUP(C:C,'ИЗ ОСНОВЫ НОМЕНКЛАТУР'!D:H,5,0)</f>
        <v>C</v>
      </c>
    </row>
    <row r="577" spans="1:31" ht="9.6" customHeight="1" x14ac:dyDescent="0.2">
      <c r="A577" s="45" t="s">
        <v>5</v>
      </c>
      <c r="B577" s="11"/>
      <c r="C577" s="11" t="s">
        <v>579</v>
      </c>
      <c r="D577" s="44">
        <v>181</v>
      </c>
      <c r="E577" s="44">
        <v>557</v>
      </c>
      <c r="F577" s="48">
        <v>200</v>
      </c>
      <c r="G577" s="48">
        <v>0</v>
      </c>
      <c r="H577" s="44">
        <v>0</v>
      </c>
      <c r="I577" s="44">
        <v>0</v>
      </c>
      <c r="J577" s="44">
        <v>0</v>
      </c>
      <c r="K577" s="48">
        <v>0</v>
      </c>
      <c r="L577" s="49">
        <v>12878.01</v>
      </c>
      <c r="M577" s="49">
        <v>39630.089999999997</v>
      </c>
      <c r="N577" s="10">
        <v>15871.88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50">
        <f t="shared" si="30"/>
        <v>1073.1675</v>
      </c>
      <c r="U577" s="50">
        <f t="shared" si="30"/>
        <v>3302.5074999999997</v>
      </c>
      <c r="V577" s="50">
        <f t="shared" si="30"/>
        <v>1322.6566666666665</v>
      </c>
      <c r="W577" s="50">
        <f t="shared" si="30"/>
        <v>0</v>
      </c>
      <c r="X577" s="50">
        <f t="shared" si="30"/>
        <v>0</v>
      </c>
      <c r="Y577" s="50">
        <f t="shared" si="30"/>
        <v>0</v>
      </c>
      <c r="Z577" s="50">
        <f t="shared" si="30"/>
        <v>0</v>
      </c>
      <c r="AA577" s="50">
        <f t="shared" si="30"/>
        <v>0</v>
      </c>
      <c r="AB577" s="50">
        <f t="shared" si="29"/>
        <v>5698.331666666666</v>
      </c>
      <c r="AC577" s="48" t="str">
        <f>VLOOKUP(ПРОДАЖИ!C:C,'ИЗ ОСНОВЫ НОМЕНКЛАТУР'!D:E,2,0)</f>
        <v>Кромочные материалы</v>
      </c>
      <c r="AD577" s="48" t="str">
        <f>VLOOKUP(C:C,'ИЗ ОСНОВЫ НОМЕНКЛАТУР'!D:F,3,0)</f>
        <v>Кромка ПВХ Турция</v>
      </c>
      <c r="AE577" s="48" t="str">
        <f>VLOOKUP(C:C,'ИЗ ОСНОВЫ НОМЕНКЛАТУР'!D:H,5,0)</f>
        <v>C</v>
      </c>
    </row>
    <row r="578" spans="1:31" ht="9.6" customHeight="1" x14ac:dyDescent="0.2">
      <c r="A578" s="45" t="s">
        <v>5</v>
      </c>
      <c r="B578" s="11"/>
      <c r="C578" s="11" t="s">
        <v>580</v>
      </c>
      <c r="D578" s="44">
        <v>0</v>
      </c>
      <c r="E578" s="44">
        <v>560</v>
      </c>
      <c r="F578" s="48">
        <v>100</v>
      </c>
      <c r="G578" s="48">
        <v>0</v>
      </c>
      <c r="H578" s="44">
        <v>0</v>
      </c>
      <c r="I578" s="44">
        <v>0</v>
      </c>
      <c r="J578" s="44">
        <v>0</v>
      </c>
      <c r="K578" s="48">
        <v>0</v>
      </c>
      <c r="L578" s="49">
        <v>0</v>
      </c>
      <c r="M578" s="49">
        <v>56629.73</v>
      </c>
      <c r="N578" s="10">
        <v>9908.5400000000009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50">
        <f t="shared" si="30"/>
        <v>0</v>
      </c>
      <c r="U578" s="50">
        <f t="shared" si="30"/>
        <v>4719.1441666666669</v>
      </c>
      <c r="V578" s="50">
        <f t="shared" si="30"/>
        <v>825.7116666666667</v>
      </c>
      <c r="W578" s="50">
        <f t="shared" si="30"/>
        <v>0</v>
      </c>
      <c r="X578" s="50">
        <f t="shared" si="30"/>
        <v>0</v>
      </c>
      <c r="Y578" s="50">
        <f t="shared" si="30"/>
        <v>0</v>
      </c>
      <c r="Z578" s="50">
        <f t="shared" si="30"/>
        <v>0</v>
      </c>
      <c r="AA578" s="50">
        <f t="shared" si="30"/>
        <v>0</v>
      </c>
      <c r="AB578" s="50">
        <f t="shared" si="29"/>
        <v>5544.855833333334</v>
      </c>
      <c r="AC578" s="48" t="str">
        <f>VLOOKUP(ПРОДАЖИ!C:C,'ИЗ ОСНОВЫ НОМЕНКЛАТУР'!D:E,2,0)</f>
        <v>Кромочные материалы</v>
      </c>
      <c r="AD578" s="48" t="str">
        <f>VLOOKUP(C:C,'ИЗ ОСНОВЫ НОМЕНКЛАТУР'!D:F,3,0)</f>
        <v>Кромка ПВХ Турция</v>
      </c>
      <c r="AE578" s="48" t="str">
        <f>VLOOKUP(C:C,'ИЗ ОСНОВЫ НОМЕНКЛАТУР'!D:H,5,0)</f>
        <v>C</v>
      </c>
    </row>
    <row r="579" spans="1:31" ht="9.6" customHeight="1" x14ac:dyDescent="0.2">
      <c r="A579" s="45" t="s">
        <v>5</v>
      </c>
      <c r="B579" s="11"/>
      <c r="C579" s="11" t="s">
        <v>581</v>
      </c>
      <c r="D579" s="44">
        <v>18</v>
      </c>
      <c r="E579" s="44">
        <v>786</v>
      </c>
      <c r="F579" s="48">
        <v>100</v>
      </c>
      <c r="G579" s="48">
        <v>0</v>
      </c>
      <c r="H579" s="44">
        <v>47</v>
      </c>
      <c r="I579" s="44">
        <v>0</v>
      </c>
      <c r="J579" s="44">
        <v>0</v>
      </c>
      <c r="K579" s="48">
        <v>0</v>
      </c>
      <c r="L579" s="49">
        <v>1283.75</v>
      </c>
      <c r="M579" s="49">
        <v>56375.27</v>
      </c>
      <c r="N579" s="10">
        <v>6742.35</v>
      </c>
      <c r="O579" s="10">
        <v>0</v>
      </c>
      <c r="P579" s="10">
        <v>3604.49</v>
      </c>
      <c r="Q579" s="10">
        <v>0</v>
      </c>
      <c r="R579" s="10">
        <v>0</v>
      </c>
      <c r="S579" s="10">
        <v>0</v>
      </c>
      <c r="T579" s="50">
        <f t="shared" si="30"/>
        <v>106.97916666666667</v>
      </c>
      <c r="U579" s="50">
        <f t="shared" si="30"/>
        <v>4697.9391666666661</v>
      </c>
      <c r="V579" s="50">
        <f t="shared" si="30"/>
        <v>561.86250000000007</v>
      </c>
      <c r="W579" s="50">
        <f t="shared" si="30"/>
        <v>0</v>
      </c>
      <c r="X579" s="50">
        <f t="shared" si="30"/>
        <v>300.37416666666667</v>
      </c>
      <c r="Y579" s="50">
        <f t="shared" si="30"/>
        <v>0</v>
      </c>
      <c r="Z579" s="50">
        <f t="shared" si="30"/>
        <v>0</v>
      </c>
      <c r="AA579" s="50">
        <f t="shared" si="30"/>
        <v>0</v>
      </c>
      <c r="AB579" s="50">
        <f t="shared" si="29"/>
        <v>5667.1549999999997</v>
      </c>
      <c r="AC579" s="48" t="str">
        <f>VLOOKUP(ПРОДАЖИ!C:C,'ИЗ ОСНОВЫ НОМЕНКЛАТУР'!D:E,2,0)</f>
        <v>Кромочные материалы</v>
      </c>
      <c r="AD579" s="48" t="str">
        <f>VLOOKUP(C:C,'ИЗ ОСНОВЫ НОМЕНКЛАТУР'!D:F,3,0)</f>
        <v>Кромка ПВХ Турция</v>
      </c>
      <c r="AE579" s="48" t="str">
        <f>VLOOKUP(C:C,'ИЗ ОСНОВЫ НОМЕНКЛАТУР'!D:H,5,0)</f>
        <v>C</v>
      </c>
    </row>
    <row r="580" spans="1:31" ht="9.6" customHeight="1" x14ac:dyDescent="0.2">
      <c r="A580" s="45" t="s">
        <v>5</v>
      </c>
      <c r="B580" s="11"/>
      <c r="C580" s="11" t="s">
        <v>582</v>
      </c>
      <c r="D580" s="44">
        <v>0</v>
      </c>
      <c r="E580" s="44">
        <v>900</v>
      </c>
      <c r="F580" s="48">
        <v>0</v>
      </c>
      <c r="G580" s="48">
        <v>7</v>
      </c>
      <c r="H580" s="44">
        <v>0</v>
      </c>
      <c r="I580" s="44">
        <v>0</v>
      </c>
      <c r="J580" s="44">
        <v>0</v>
      </c>
      <c r="K580" s="48">
        <v>0</v>
      </c>
      <c r="L580" s="49">
        <v>0</v>
      </c>
      <c r="M580" s="49">
        <v>77919.8</v>
      </c>
      <c r="N580" s="10">
        <v>0</v>
      </c>
      <c r="O580" s="10">
        <v>463.3</v>
      </c>
      <c r="P580" s="10">
        <v>0</v>
      </c>
      <c r="Q580" s="10">
        <v>0</v>
      </c>
      <c r="R580" s="10">
        <v>0</v>
      </c>
      <c r="S580" s="10">
        <v>0</v>
      </c>
      <c r="T580" s="50">
        <f t="shared" si="30"/>
        <v>0</v>
      </c>
      <c r="U580" s="50">
        <f t="shared" si="30"/>
        <v>6493.3166666666666</v>
      </c>
      <c r="V580" s="50">
        <f t="shared" si="30"/>
        <v>0</v>
      </c>
      <c r="W580" s="50">
        <f t="shared" si="30"/>
        <v>38.608333333333334</v>
      </c>
      <c r="X580" s="50">
        <f t="shared" si="30"/>
        <v>0</v>
      </c>
      <c r="Y580" s="50">
        <f t="shared" si="30"/>
        <v>0</v>
      </c>
      <c r="Z580" s="50">
        <f t="shared" si="30"/>
        <v>0</v>
      </c>
      <c r="AA580" s="50">
        <f t="shared" si="30"/>
        <v>0</v>
      </c>
      <c r="AB580" s="50">
        <f t="shared" ref="AB580:AB643" si="31">T580+U580+V580+W580+X580+Y580+Z580+AA580</f>
        <v>6531.9250000000002</v>
      </c>
      <c r="AC580" s="48" t="str">
        <f>VLOOKUP(ПРОДАЖИ!C:C,'ИЗ ОСНОВЫ НОМЕНКЛАТУР'!D:E,2,0)</f>
        <v>Кромочные материалы</v>
      </c>
      <c r="AD580" s="48" t="str">
        <f>VLOOKUP(C:C,'ИЗ ОСНОВЫ НОМЕНКЛАТУР'!D:F,3,0)</f>
        <v>Кромка ПВХ Турция</v>
      </c>
      <c r="AE580" s="48" t="str">
        <f>VLOOKUP(C:C,'ИЗ ОСНОВЫ НОМЕНКЛАТУР'!D:H,5,0)</f>
        <v>C</v>
      </c>
    </row>
    <row r="581" spans="1:31" ht="9.6" customHeight="1" x14ac:dyDescent="0.2">
      <c r="A581" s="45" t="s">
        <v>5</v>
      </c>
      <c r="B581" s="11"/>
      <c r="C581" s="11" t="s">
        <v>583</v>
      </c>
      <c r="D581" s="44">
        <v>3</v>
      </c>
      <c r="E581" s="44">
        <v>673</v>
      </c>
      <c r="F581" s="48">
        <v>0</v>
      </c>
      <c r="G581" s="48">
        <v>0</v>
      </c>
      <c r="H581" s="44">
        <v>0</v>
      </c>
      <c r="I581" s="44">
        <v>0</v>
      </c>
      <c r="J581" s="44">
        <v>0</v>
      </c>
      <c r="K581" s="48">
        <v>0</v>
      </c>
      <c r="L581" s="49">
        <v>353.73</v>
      </c>
      <c r="M581" s="49">
        <v>80675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50">
        <f t="shared" si="30"/>
        <v>29.477500000000003</v>
      </c>
      <c r="U581" s="50">
        <f t="shared" si="30"/>
        <v>6722.916666666667</v>
      </c>
      <c r="V581" s="50">
        <f t="shared" si="30"/>
        <v>0</v>
      </c>
      <c r="W581" s="50">
        <f t="shared" si="30"/>
        <v>0</v>
      </c>
      <c r="X581" s="50">
        <f t="shared" si="30"/>
        <v>0</v>
      </c>
      <c r="Y581" s="50">
        <f t="shared" si="30"/>
        <v>0</v>
      </c>
      <c r="Z581" s="50">
        <f t="shared" si="30"/>
        <v>0</v>
      </c>
      <c r="AA581" s="50">
        <f t="shared" si="30"/>
        <v>0</v>
      </c>
      <c r="AB581" s="50">
        <f t="shared" si="31"/>
        <v>6752.3941666666669</v>
      </c>
      <c r="AC581" s="48" t="str">
        <f>VLOOKUP(ПРОДАЖИ!C:C,'ИЗ ОСНОВЫ НОМЕНКЛАТУР'!D:E,2,0)</f>
        <v>Кромочные материалы</v>
      </c>
      <c r="AD581" s="48" t="str">
        <f>VLOOKUP(C:C,'ИЗ ОСНОВЫ НОМЕНКЛАТУР'!D:F,3,0)</f>
        <v>Кромка ПВХ Турция</v>
      </c>
      <c r="AE581" s="48" t="str">
        <f>VLOOKUP(C:C,'ИЗ ОСНОВЫ НОМЕНКЛАТУР'!D:H,5,0)</f>
        <v>C</v>
      </c>
    </row>
    <row r="582" spans="1:31" ht="9.6" customHeight="1" x14ac:dyDescent="0.2">
      <c r="A582" s="45" t="s">
        <v>5</v>
      </c>
      <c r="B582" s="11"/>
      <c r="C582" s="11" t="s">
        <v>584</v>
      </c>
      <c r="D582" s="44">
        <v>8</v>
      </c>
      <c r="E582" s="44">
        <v>7</v>
      </c>
      <c r="F582" s="48">
        <v>0</v>
      </c>
      <c r="G582" s="48">
        <v>0</v>
      </c>
      <c r="H582" s="44">
        <v>75</v>
      </c>
      <c r="I582" s="44">
        <v>500</v>
      </c>
      <c r="J582" s="44">
        <v>0</v>
      </c>
      <c r="K582" s="48">
        <v>800</v>
      </c>
      <c r="L582" s="49">
        <v>580.33000000000004</v>
      </c>
      <c r="M582" s="49">
        <v>507.78</v>
      </c>
      <c r="N582" s="10">
        <v>0</v>
      </c>
      <c r="O582" s="10">
        <v>0</v>
      </c>
      <c r="P582" s="10">
        <v>5421.98</v>
      </c>
      <c r="Q582" s="10">
        <v>36230</v>
      </c>
      <c r="R582" s="10">
        <v>0</v>
      </c>
      <c r="S582" s="10">
        <v>57968</v>
      </c>
      <c r="T582" s="50">
        <f t="shared" si="30"/>
        <v>48.360833333333339</v>
      </c>
      <c r="U582" s="50">
        <f t="shared" si="30"/>
        <v>42.314999999999998</v>
      </c>
      <c r="V582" s="50">
        <f t="shared" si="30"/>
        <v>0</v>
      </c>
      <c r="W582" s="50">
        <f t="shared" si="30"/>
        <v>0</v>
      </c>
      <c r="X582" s="50">
        <f t="shared" si="30"/>
        <v>451.83166666666665</v>
      </c>
      <c r="Y582" s="50">
        <f t="shared" si="30"/>
        <v>3019.1666666666665</v>
      </c>
      <c r="Z582" s="50">
        <f t="shared" si="30"/>
        <v>0</v>
      </c>
      <c r="AA582" s="50">
        <f t="shared" si="30"/>
        <v>4830.666666666667</v>
      </c>
      <c r="AB582" s="50">
        <f t="shared" si="31"/>
        <v>8392.3408333333336</v>
      </c>
      <c r="AC582" s="48" t="str">
        <f>VLOOKUP(ПРОДАЖИ!C:C,'ИЗ ОСНОВЫ НОМЕНКЛАТУР'!D:E,2,0)</f>
        <v>Кромочные материалы</v>
      </c>
      <c r="AD582" s="48" t="str">
        <f>VLOOKUP(C:C,'ИЗ ОСНОВЫ НОМЕНКЛАТУР'!D:F,3,0)</f>
        <v>Кромка ПВХ Турция</v>
      </c>
      <c r="AE582" s="48" t="str">
        <f>VLOOKUP(C:C,'ИЗ ОСНОВЫ НОМЕНКЛАТУР'!D:H,5,0)</f>
        <v>C</v>
      </c>
    </row>
    <row r="583" spans="1:31" ht="9.6" customHeight="1" x14ac:dyDescent="0.2">
      <c r="A583" s="45" t="s">
        <v>5</v>
      </c>
      <c r="B583" s="11"/>
      <c r="C583" s="11" t="s">
        <v>585</v>
      </c>
      <c r="D583" s="44">
        <v>175</v>
      </c>
      <c r="E583" s="44">
        <v>1341</v>
      </c>
      <c r="F583" s="48">
        <v>0</v>
      </c>
      <c r="G583" s="48">
        <v>0</v>
      </c>
      <c r="H583" s="44">
        <v>0</v>
      </c>
      <c r="I583" s="44">
        <v>0</v>
      </c>
      <c r="J583" s="44">
        <v>0</v>
      </c>
      <c r="K583" s="48">
        <v>450</v>
      </c>
      <c r="L583" s="49">
        <v>8741.98</v>
      </c>
      <c r="M583" s="49">
        <v>66988.58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23332.5</v>
      </c>
      <c r="T583" s="50">
        <f t="shared" si="30"/>
        <v>728.49833333333333</v>
      </c>
      <c r="U583" s="50">
        <f t="shared" si="30"/>
        <v>5582.3816666666671</v>
      </c>
      <c r="V583" s="50">
        <f t="shared" si="30"/>
        <v>0</v>
      </c>
      <c r="W583" s="50">
        <f t="shared" si="30"/>
        <v>0</v>
      </c>
      <c r="X583" s="50">
        <f t="shared" si="30"/>
        <v>0</v>
      </c>
      <c r="Y583" s="50">
        <f t="shared" si="30"/>
        <v>0</v>
      </c>
      <c r="Z583" s="50">
        <f t="shared" si="30"/>
        <v>0</v>
      </c>
      <c r="AA583" s="50">
        <f t="shared" si="30"/>
        <v>1944.375</v>
      </c>
      <c r="AB583" s="50">
        <f t="shared" si="31"/>
        <v>8255.255000000001</v>
      </c>
      <c r="AC583" s="48" t="str">
        <f>VLOOKUP(ПРОДАЖИ!C:C,'ИЗ ОСНОВЫ НОМЕНКЛАТУР'!D:E,2,0)</f>
        <v>Кромочные материалы</v>
      </c>
      <c r="AD583" s="48" t="str">
        <f>VLOOKUP(C:C,'ИЗ ОСНОВЫ НОМЕНКЛАТУР'!D:F,3,0)</f>
        <v>Кромка ПВХ Турция</v>
      </c>
      <c r="AE583" s="48" t="str">
        <f>VLOOKUP(C:C,'ИЗ ОСНОВЫ НОМЕНКЛАТУР'!D:H,5,0)</f>
        <v>C</v>
      </c>
    </row>
    <row r="584" spans="1:31" ht="9.6" customHeight="1" x14ac:dyDescent="0.2">
      <c r="A584" s="45" t="s">
        <v>5</v>
      </c>
      <c r="B584" s="11"/>
      <c r="C584" s="11" t="s">
        <v>586</v>
      </c>
      <c r="D584" s="44">
        <v>580</v>
      </c>
      <c r="E584" s="44">
        <v>840</v>
      </c>
      <c r="F584" s="48">
        <v>85</v>
      </c>
      <c r="G584" s="48">
        <v>0</v>
      </c>
      <c r="H584" s="44">
        <v>75</v>
      </c>
      <c r="I584" s="44">
        <v>200</v>
      </c>
      <c r="J584" s="44">
        <v>0</v>
      </c>
      <c r="K584" s="48">
        <v>55</v>
      </c>
      <c r="L584" s="49">
        <v>32756.07</v>
      </c>
      <c r="M584" s="49">
        <v>47573.96</v>
      </c>
      <c r="N584" s="10">
        <v>4214.8900000000003</v>
      </c>
      <c r="O584" s="10">
        <v>0</v>
      </c>
      <c r="P584" s="10">
        <v>5143.17</v>
      </c>
      <c r="Q584" s="10">
        <v>13715.13</v>
      </c>
      <c r="R584" s="10">
        <v>0</v>
      </c>
      <c r="S584" s="10">
        <v>3029.08</v>
      </c>
      <c r="T584" s="50">
        <f t="shared" si="30"/>
        <v>2729.6725000000001</v>
      </c>
      <c r="U584" s="50">
        <f t="shared" si="30"/>
        <v>3964.4966666666664</v>
      </c>
      <c r="V584" s="50">
        <f t="shared" si="30"/>
        <v>351.24083333333334</v>
      </c>
      <c r="W584" s="50">
        <f t="shared" si="30"/>
        <v>0</v>
      </c>
      <c r="X584" s="50">
        <f t="shared" si="30"/>
        <v>428.59750000000003</v>
      </c>
      <c r="Y584" s="50">
        <f t="shared" si="30"/>
        <v>1142.9275</v>
      </c>
      <c r="Z584" s="50">
        <f t="shared" si="30"/>
        <v>0</v>
      </c>
      <c r="AA584" s="50">
        <f t="shared" si="30"/>
        <v>252.42333333333332</v>
      </c>
      <c r="AB584" s="50">
        <f t="shared" si="31"/>
        <v>8869.3583333333336</v>
      </c>
      <c r="AC584" s="48" t="str">
        <f>VLOOKUP(ПРОДАЖИ!C:C,'ИЗ ОСНОВЫ НОМЕНКЛАТУР'!D:E,2,0)</f>
        <v>Кромочные материалы</v>
      </c>
      <c r="AD584" s="48" t="str">
        <f>VLOOKUP(C:C,'ИЗ ОСНОВЫ НОМЕНКЛАТУР'!D:F,3,0)</f>
        <v>Кромка ПВХ Турция</v>
      </c>
      <c r="AE584" s="48" t="str">
        <f>VLOOKUP(C:C,'ИЗ ОСНОВЫ НОМЕНКЛАТУР'!D:H,5,0)</f>
        <v>C</v>
      </c>
    </row>
    <row r="585" spans="1:31" ht="9.6" customHeight="1" x14ac:dyDescent="0.2">
      <c r="A585" s="45" t="s">
        <v>5</v>
      </c>
      <c r="B585" s="11"/>
      <c r="C585" s="11" t="s">
        <v>587</v>
      </c>
      <c r="D585" s="44">
        <v>44</v>
      </c>
      <c r="E585" s="44">
        <v>0</v>
      </c>
      <c r="F585" s="48">
        <v>450</v>
      </c>
      <c r="G585" s="48">
        <v>17</v>
      </c>
      <c r="H585" s="44">
        <v>16</v>
      </c>
      <c r="I585" s="44">
        <v>100</v>
      </c>
      <c r="J585" s="44">
        <v>300</v>
      </c>
      <c r="K585" s="48">
        <v>667</v>
      </c>
      <c r="L585" s="49">
        <v>3180.29</v>
      </c>
      <c r="M585" s="49">
        <v>0</v>
      </c>
      <c r="N585" s="10">
        <v>31401.23</v>
      </c>
      <c r="O585" s="10">
        <v>752.43</v>
      </c>
      <c r="P585" s="10">
        <v>1123.83</v>
      </c>
      <c r="Q585" s="10">
        <v>7005.35</v>
      </c>
      <c r="R585" s="10">
        <v>21129</v>
      </c>
      <c r="S585" s="10">
        <v>46976.81</v>
      </c>
      <c r="T585" s="50">
        <f t="shared" si="30"/>
        <v>265.02416666666664</v>
      </c>
      <c r="U585" s="50">
        <f t="shared" si="30"/>
        <v>0</v>
      </c>
      <c r="V585" s="50">
        <f t="shared" si="30"/>
        <v>2616.7691666666665</v>
      </c>
      <c r="W585" s="50">
        <f t="shared" si="30"/>
        <v>62.702499999999993</v>
      </c>
      <c r="X585" s="50">
        <f t="shared" si="30"/>
        <v>93.652499999999989</v>
      </c>
      <c r="Y585" s="50">
        <f t="shared" si="30"/>
        <v>583.7791666666667</v>
      </c>
      <c r="Z585" s="50">
        <f t="shared" si="30"/>
        <v>1760.75</v>
      </c>
      <c r="AA585" s="50">
        <f t="shared" si="30"/>
        <v>3914.7341666666666</v>
      </c>
      <c r="AB585" s="50">
        <f t="shared" si="31"/>
        <v>9297.4116666666669</v>
      </c>
      <c r="AC585" s="48" t="str">
        <f>VLOOKUP(ПРОДАЖИ!C:C,'ИЗ ОСНОВЫ НОМЕНКЛАТУР'!D:E,2,0)</f>
        <v>Кромочные материалы</v>
      </c>
      <c r="AD585" s="48" t="str">
        <f>VLOOKUP(C:C,'ИЗ ОСНОВЫ НОМЕНКЛАТУР'!D:F,3,0)</f>
        <v>Кромка ПВХ Турция</v>
      </c>
      <c r="AE585" s="48" t="str">
        <f>VLOOKUP(C:C,'ИЗ ОСНОВЫ НОМЕНКЛАТУР'!D:H,5,0)</f>
        <v>C</v>
      </c>
    </row>
    <row r="586" spans="1:31" ht="9.6" customHeight="1" x14ac:dyDescent="0.2">
      <c r="A586" s="45" t="s">
        <v>5</v>
      </c>
      <c r="B586" s="11"/>
      <c r="C586" s="11" t="s">
        <v>588</v>
      </c>
      <c r="D586" s="44">
        <v>100</v>
      </c>
      <c r="E586" s="44">
        <v>1060</v>
      </c>
      <c r="F586" s="48">
        <v>300</v>
      </c>
      <c r="G586" s="48">
        <v>0</v>
      </c>
      <c r="H586" s="44">
        <v>0</v>
      </c>
      <c r="I586" s="44">
        <v>0</v>
      </c>
      <c r="J586" s="44">
        <v>0</v>
      </c>
      <c r="K586" s="48">
        <v>228</v>
      </c>
      <c r="L586" s="49">
        <v>6452.7</v>
      </c>
      <c r="M586" s="49">
        <v>72415.320000000007</v>
      </c>
      <c r="N586" s="10">
        <v>19187.400000000001</v>
      </c>
      <c r="O586" s="10">
        <v>0</v>
      </c>
      <c r="P586" s="10">
        <v>0</v>
      </c>
      <c r="Q586" s="10">
        <v>0</v>
      </c>
      <c r="R586" s="10">
        <v>0</v>
      </c>
      <c r="S586" s="10">
        <v>15729.72</v>
      </c>
      <c r="T586" s="50">
        <f t="shared" si="30"/>
        <v>537.72500000000002</v>
      </c>
      <c r="U586" s="50">
        <f t="shared" si="30"/>
        <v>6034.6100000000006</v>
      </c>
      <c r="V586" s="50">
        <f t="shared" si="30"/>
        <v>1598.95</v>
      </c>
      <c r="W586" s="50">
        <f t="shared" si="30"/>
        <v>0</v>
      </c>
      <c r="X586" s="50">
        <f t="shared" si="30"/>
        <v>0</v>
      </c>
      <c r="Y586" s="50">
        <f t="shared" si="30"/>
        <v>0</v>
      </c>
      <c r="Z586" s="50">
        <f t="shared" si="30"/>
        <v>0</v>
      </c>
      <c r="AA586" s="50">
        <f t="shared" si="30"/>
        <v>1310.81</v>
      </c>
      <c r="AB586" s="50">
        <f t="shared" si="31"/>
        <v>9482.0950000000012</v>
      </c>
      <c r="AC586" s="48" t="str">
        <f>VLOOKUP(ПРОДАЖИ!C:C,'ИЗ ОСНОВЫ НОМЕНКЛАТУР'!D:E,2,0)</f>
        <v>Кромочные материалы</v>
      </c>
      <c r="AD586" s="48" t="str">
        <f>VLOOKUP(C:C,'ИЗ ОСНОВЫ НОМЕНКЛАТУР'!D:F,3,0)</f>
        <v>Кромка ПВХ Турция</v>
      </c>
      <c r="AE586" s="48" t="str">
        <f>VLOOKUP(C:C,'ИЗ ОСНОВЫ НОМЕНКЛАТУР'!D:H,5,0)</f>
        <v>C</v>
      </c>
    </row>
    <row r="587" spans="1:31" ht="9.6" customHeight="1" x14ac:dyDescent="0.2">
      <c r="A587" s="45" t="s">
        <v>5</v>
      </c>
      <c r="B587" s="11"/>
      <c r="C587" s="11" t="s">
        <v>589</v>
      </c>
      <c r="D587" s="44">
        <v>0</v>
      </c>
      <c r="E587" s="44">
        <v>0</v>
      </c>
      <c r="F587" s="48">
        <v>0</v>
      </c>
      <c r="G587" s="48">
        <v>0</v>
      </c>
      <c r="H587" s="44">
        <v>0</v>
      </c>
      <c r="I587" s="44">
        <v>0</v>
      </c>
      <c r="J587" s="44">
        <v>300</v>
      </c>
      <c r="K587" s="48">
        <v>1432</v>
      </c>
      <c r="L587" s="49">
        <v>0</v>
      </c>
      <c r="M587" s="49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20451</v>
      </c>
      <c r="S587" s="10">
        <v>97619.44</v>
      </c>
      <c r="T587" s="50">
        <f t="shared" si="30"/>
        <v>0</v>
      </c>
      <c r="U587" s="50">
        <f t="shared" si="30"/>
        <v>0</v>
      </c>
      <c r="V587" s="50">
        <f t="shared" si="30"/>
        <v>0</v>
      </c>
      <c r="W587" s="50">
        <f t="shared" si="30"/>
        <v>0</v>
      </c>
      <c r="X587" s="50">
        <f t="shared" si="30"/>
        <v>0</v>
      </c>
      <c r="Y587" s="50">
        <f t="shared" si="30"/>
        <v>0</v>
      </c>
      <c r="Z587" s="50">
        <f t="shared" si="30"/>
        <v>1704.25</v>
      </c>
      <c r="AA587" s="50">
        <f t="shared" si="30"/>
        <v>8134.9533333333338</v>
      </c>
      <c r="AB587" s="50">
        <f t="shared" si="31"/>
        <v>9839.2033333333347</v>
      </c>
      <c r="AC587" s="48" t="str">
        <f>VLOOKUP(ПРОДАЖИ!C:C,'ИЗ ОСНОВЫ НОМЕНКЛАТУР'!D:E,2,0)</f>
        <v>Кромочные материалы</v>
      </c>
      <c r="AD587" s="48" t="str">
        <f>VLOOKUP(C:C,'ИЗ ОСНОВЫ НОМЕНКЛАТУР'!D:F,3,0)</f>
        <v>Кромка ПВХ Турция</v>
      </c>
      <c r="AE587" s="48" t="str">
        <f>VLOOKUP(C:C,'ИЗ ОСНОВЫ НОМЕНКЛАТУР'!D:H,5,0)</f>
        <v>C</v>
      </c>
    </row>
    <row r="588" spans="1:31" ht="9.6" customHeight="1" x14ac:dyDescent="0.2">
      <c r="A588" s="45" t="s">
        <v>5</v>
      </c>
      <c r="B588" s="11"/>
      <c r="C588" s="11" t="s">
        <v>590</v>
      </c>
      <c r="D588" s="44">
        <v>0</v>
      </c>
      <c r="E588" s="44">
        <v>1500</v>
      </c>
      <c r="F588" s="48">
        <v>0</v>
      </c>
      <c r="G588" s="48">
        <v>0</v>
      </c>
      <c r="H588" s="44">
        <v>0</v>
      </c>
      <c r="I588" s="44">
        <v>0</v>
      </c>
      <c r="J588" s="44">
        <v>500</v>
      </c>
      <c r="K588" s="48">
        <v>100</v>
      </c>
      <c r="L588" s="49">
        <v>0</v>
      </c>
      <c r="M588" s="49">
        <v>90357.23</v>
      </c>
      <c r="N588" s="10">
        <v>0</v>
      </c>
      <c r="O588" s="10">
        <v>0</v>
      </c>
      <c r="P588" s="10">
        <v>0</v>
      </c>
      <c r="Q588" s="10">
        <v>0</v>
      </c>
      <c r="R588" s="10">
        <v>28570</v>
      </c>
      <c r="S588" s="10">
        <v>5884.29</v>
      </c>
      <c r="T588" s="50">
        <f t="shared" si="30"/>
        <v>0</v>
      </c>
      <c r="U588" s="50">
        <f t="shared" si="30"/>
        <v>7529.769166666666</v>
      </c>
      <c r="V588" s="50">
        <f t="shared" si="30"/>
        <v>0</v>
      </c>
      <c r="W588" s="50">
        <f t="shared" si="30"/>
        <v>0</v>
      </c>
      <c r="X588" s="50">
        <f t="shared" si="30"/>
        <v>0</v>
      </c>
      <c r="Y588" s="50">
        <f t="shared" si="30"/>
        <v>0</v>
      </c>
      <c r="Z588" s="50">
        <f t="shared" si="30"/>
        <v>2380.8333333333335</v>
      </c>
      <c r="AA588" s="50">
        <f t="shared" si="30"/>
        <v>490.35750000000002</v>
      </c>
      <c r="AB588" s="50">
        <f t="shared" si="31"/>
        <v>10400.959999999999</v>
      </c>
      <c r="AC588" s="48" t="str">
        <f>VLOOKUP(ПРОДАЖИ!C:C,'ИЗ ОСНОВЫ НОМЕНКЛАТУР'!D:E,2,0)</f>
        <v>Кромочные материалы</v>
      </c>
      <c r="AD588" s="48" t="str">
        <f>VLOOKUP(C:C,'ИЗ ОСНОВЫ НОМЕНКЛАТУР'!D:F,3,0)</f>
        <v>Кромка ПВХ Турция</v>
      </c>
      <c r="AE588" s="48" t="str">
        <f>VLOOKUP(C:C,'ИЗ ОСНОВЫ НОМЕНКЛАТУР'!D:H,5,0)</f>
        <v>C</v>
      </c>
    </row>
    <row r="589" spans="1:31" ht="9.6" customHeight="1" x14ac:dyDescent="0.2">
      <c r="A589" s="45" t="s">
        <v>5</v>
      </c>
      <c r="B589" s="11"/>
      <c r="C589" s="11" t="s">
        <v>591</v>
      </c>
      <c r="D589" s="44">
        <v>169</v>
      </c>
      <c r="E589" s="44">
        <v>1288</v>
      </c>
      <c r="F589" s="48">
        <v>97</v>
      </c>
      <c r="G589" s="48">
        <v>100</v>
      </c>
      <c r="H589" s="44">
        <v>45</v>
      </c>
      <c r="I589" s="44">
        <v>0</v>
      </c>
      <c r="J589" s="44">
        <v>0</v>
      </c>
      <c r="K589" s="48">
        <v>0</v>
      </c>
      <c r="L589" s="49">
        <v>13099.36</v>
      </c>
      <c r="M589" s="49">
        <v>97575.3</v>
      </c>
      <c r="N589" s="10">
        <v>9339.15</v>
      </c>
      <c r="O589" s="10">
        <v>6402.74</v>
      </c>
      <c r="P589" s="10">
        <v>3352.94</v>
      </c>
      <c r="Q589" s="10">
        <v>0</v>
      </c>
      <c r="R589" s="10">
        <v>0</v>
      </c>
      <c r="S589" s="10">
        <v>0</v>
      </c>
      <c r="T589" s="50">
        <f t="shared" si="30"/>
        <v>1091.6133333333335</v>
      </c>
      <c r="U589" s="50">
        <f t="shared" si="30"/>
        <v>8131.2750000000005</v>
      </c>
      <c r="V589" s="50">
        <f t="shared" si="30"/>
        <v>778.26249999999993</v>
      </c>
      <c r="W589" s="50">
        <f t="shared" si="30"/>
        <v>533.56166666666661</v>
      </c>
      <c r="X589" s="50">
        <f t="shared" si="30"/>
        <v>279.41166666666669</v>
      </c>
      <c r="Y589" s="50">
        <f t="shared" si="30"/>
        <v>0</v>
      </c>
      <c r="Z589" s="50">
        <f t="shared" si="30"/>
        <v>0</v>
      </c>
      <c r="AA589" s="50">
        <f t="shared" si="30"/>
        <v>0</v>
      </c>
      <c r="AB589" s="50">
        <f t="shared" si="31"/>
        <v>10814.124166666668</v>
      </c>
      <c r="AC589" s="48" t="str">
        <f>VLOOKUP(ПРОДАЖИ!C:C,'ИЗ ОСНОВЫ НОМЕНКЛАТУР'!D:E,2,0)</f>
        <v>Кромочные материалы</v>
      </c>
      <c r="AD589" s="48" t="str">
        <f>VLOOKUP(C:C,'ИЗ ОСНОВЫ НОМЕНКЛАТУР'!D:F,3,0)</f>
        <v>Кромка ПВХ Турция</v>
      </c>
      <c r="AE589" s="48" t="str">
        <f>VLOOKUP(C:C,'ИЗ ОСНОВЫ НОМЕНКЛАТУР'!D:H,5,0)</f>
        <v>C</v>
      </c>
    </row>
    <row r="590" spans="1:31" ht="9.6" customHeight="1" x14ac:dyDescent="0.2">
      <c r="A590" s="45" t="s">
        <v>5</v>
      </c>
      <c r="B590" s="11"/>
      <c r="C590" s="11" t="s">
        <v>592</v>
      </c>
      <c r="D590" s="44">
        <v>106</v>
      </c>
      <c r="E590" s="44">
        <v>1481</v>
      </c>
      <c r="F590" s="48">
        <v>100</v>
      </c>
      <c r="G590" s="48">
        <v>0</v>
      </c>
      <c r="H590" s="44">
        <v>0</v>
      </c>
      <c r="I590" s="44">
        <v>0</v>
      </c>
      <c r="J590" s="44">
        <v>300</v>
      </c>
      <c r="K590" s="48">
        <v>0</v>
      </c>
      <c r="L590" s="49">
        <v>6902.85</v>
      </c>
      <c r="M590" s="49">
        <v>99777.12</v>
      </c>
      <c r="N590" s="10">
        <v>6425.28</v>
      </c>
      <c r="O590" s="10">
        <v>0</v>
      </c>
      <c r="P590" s="10">
        <v>0</v>
      </c>
      <c r="Q590" s="10">
        <v>0</v>
      </c>
      <c r="R590" s="10">
        <v>19794</v>
      </c>
      <c r="S590" s="10">
        <v>0</v>
      </c>
      <c r="T590" s="50">
        <f t="shared" si="30"/>
        <v>575.23750000000007</v>
      </c>
      <c r="U590" s="50">
        <f t="shared" si="30"/>
        <v>8314.76</v>
      </c>
      <c r="V590" s="50">
        <f t="shared" si="30"/>
        <v>535.43999999999994</v>
      </c>
      <c r="W590" s="50">
        <f t="shared" si="30"/>
        <v>0</v>
      </c>
      <c r="X590" s="50">
        <f t="shared" si="30"/>
        <v>0</v>
      </c>
      <c r="Y590" s="50">
        <f t="shared" si="30"/>
        <v>0</v>
      </c>
      <c r="Z590" s="50">
        <f t="shared" si="30"/>
        <v>1649.5</v>
      </c>
      <c r="AA590" s="50">
        <f t="shared" si="30"/>
        <v>0</v>
      </c>
      <c r="AB590" s="50">
        <f t="shared" si="31"/>
        <v>11074.9375</v>
      </c>
      <c r="AC590" s="48" t="str">
        <f>VLOOKUP(ПРОДАЖИ!C:C,'ИЗ ОСНОВЫ НОМЕНКЛАТУР'!D:E,2,0)</f>
        <v>Кромочные материалы</v>
      </c>
      <c r="AD590" s="48" t="str">
        <f>VLOOKUP(C:C,'ИЗ ОСНОВЫ НОМЕНКЛАТУР'!D:F,3,0)</f>
        <v>Кромка ПВХ Турция</v>
      </c>
      <c r="AE590" s="48" t="str">
        <f>VLOOKUP(C:C,'ИЗ ОСНОВЫ НОМЕНКЛАТУР'!D:H,5,0)</f>
        <v>C</v>
      </c>
    </row>
    <row r="591" spans="1:31" ht="9.6" customHeight="1" x14ac:dyDescent="0.2">
      <c r="A591" s="45" t="s">
        <v>5</v>
      </c>
      <c r="B591" s="11"/>
      <c r="C591" s="11" t="s">
        <v>593</v>
      </c>
      <c r="D591" s="44">
        <v>0</v>
      </c>
      <c r="E591" s="44">
        <v>1249</v>
      </c>
      <c r="F591" s="48">
        <v>500</v>
      </c>
      <c r="G591" s="48">
        <v>0</v>
      </c>
      <c r="H591" s="44">
        <v>0</v>
      </c>
      <c r="I591" s="44">
        <v>0</v>
      </c>
      <c r="J591" s="44">
        <v>0</v>
      </c>
      <c r="K591" s="48">
        <v>0</v>
      </c>
      <c r="L591" s="49">
        <v>0</v>
      </c>
      <c r="M591" s="49">
        <v>107106.99</v>
      </c>
      <c r="N591" s="10">
        <v>35690.449999999997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50">
        <f t="shared" si="30"/>
        <v>0</v>
      </c>
      <c r="U591" s="50">
        <f t="shared" si="30"/>
        <v>8925.5825000000004</v>
      </c>
      <c r="V591" s="50">
        <f t="shared" si="30"/>
        <v>2974.2041666666664</v>
      </c>
      <c r="W591" s="50">
        <f t="shared" si="30"/>
        <v>0</v>
      </c>
      <c r="X591" s="50">
        <f t="shared" si="30"/>
        <v>0</v>
      </c>
      <c r="Y591" s="50">
        <f t="shared" si="30"/>
        <v>0</v>
      </c>
      <c r="Z591" s="50">
        <f t="shared" si="30"/>
        <v>0</v>
      </c>
      <c r="AA591" s="50">
        <f t="shared" si="30"/>
        <v>0</v>
      </c>
      <c r="AB591" s="50">
        <f t="shared" si="31"/>
        <v>11899.786666666667</v>
      </c>
      <c r="AC591" s="48" t="str">
        <f>VLOOKUP(ПРОДАЖИ!C:C,'ИЗ ОСНОВЫ НОМЕНКЛАТУР'!D:E,2,0)</f>
        <v>Кромочные материалы</v>
      </c>
      <c r="AD591" s="48" t="str">
        <f>VLOOKUP(C:C,'ИЗ ОСНОВЫ НОМЕНКЛАТУР'!D:F,3,0)</f>
        <v>Кромка ПВХ Турция</v>
      </c>
      <c r="AE591" s="48" t="str">
        <f>VLOOKUP(C:C,'ИЗ ОСНОВЫ НОМЕНКЛАТУР'!D:H,5,0)</f>
        <v>C</v>
      </c>
    </row>
    <row r="592" spans="1:31" ht="9.6" customHeight="1" x14ac:dyDescent="0.2">
      <c r="A592" s="45" t="s">
        <v>5</v>
      </c>
      <c r="B592" s="11"/>
      <c r="C592" s="11" t="s">
        <v>594</v>
      </c>
      <c r="D592" s="44">
        <v>187</v>
      </c>
      <c r="E592" s="44">
        <v>1484</v>
      </c>
      <c r="F592" s="48">
        <v>0</v>
      </c>
      <c r="G592" s="48">
        <v>149</v>
      </c>
      <c r="H592" s="44">
        <v>300</v>
      </c>
      <c r="I592" s="44">
        <v>100</v>
      </c>
      <c r="J592" s="44">
        <v>0</v>
      </c>
      <c r="K592" s="48">
        <v>619</v>
      </c>
      <c r="L592" s="49">
        <v>8762.16</v>
      </c>
      <c r="M592" s="49">
        <v>69535.03</v>
      </c>
      <c r="N592" s="10">
        <v>0</v>
      </c>
      <c r="O592" s="10">
        <v>9144.2999999999993</v>
      </c>
      <c r="P592" s="10">
        <v>23583.11</v>
      </c>
      <c r="Q592" s="10">
        <v>7861.48</v>
      </c>
      <c r="R592" s="10">
        <v>0</v>
      </c>
      <c r="S592" s="10">
        <v>32287.040000000001</v>
      </c>
      <c r="T592" s="50">
        <f t="shared" si="30"/>
        <v>730.18</v>
      </c>
      <c r="U592" s="50">
        <f t="shared" si="30"/>
        <v>5794.5858333333335</v>
      </c>
      <c r="V592" s="50">
        <f t="shared" si="30"/>
        <v>0</v>
      </c>
      <c r="W592" s="50">
        <f t="shared" si="30"/>
        <v>762.02499999999998</v>
      </c>
      <c r="X592" s="50">
        <f t="shared" si="30"/>
        <v>1965.2591666666667</v>
      </c>
      <c r="Y592" s="50">
        <f t="shared" si="30"/>
        <v>655.12333333333333</v>
      </c>
      <c r="Z592" s="50">
        <f t="shared" si="30"/>
        <v>0</v>
      </c>
      <c r="AA592" s="50">
        <f t="shared" si="30"/>
        <v>2690.5866666666666</v>
      </c>
      <c r="AB592" s="50">
        <f t="shared" si="31"/>
        <v>12597.759999999998</v>
      </c>
      <c r="AC592" s="48" t="str">
        <f>VLOOKUP(ПРОДАЖИ!C:C,'ИЗ ОСНОВЫ НОМЕНКЛАТУР'!D:E,2,0)</f>
        <v>Кромочные материалы</v>
      </c>
      <c r="AD592" s="48" t="str">
        <f>VLOOKUP(C:C,'ИЗ ОСНОВЫ НОМЕНКЛАТУР'!D:F,3,0)</f>
        <v>Кромка ПВХ Турция</v>
      </c>
      <c r="AE592" s="48" t="str">
        <f>VLOOKUP(C:C,'ИЗ ОСНОВЫ НОМЕНКЛАТУР'!D:H,5,0)</f>
        <v>C</v>
      </c>
    </row>
    <row r="593" spans="1:31" ht="9.6" customHeight="1" x14ac:dyDescent="0.2">
      <c r="A593" s="45" t="s">
        <v>5</v>
      </c>
      <c r="B593" s="11"/>
      <c r="C593" s="11" t="s">
        <v>595</v>
      </c>
      <c r="D593" s="44">
        <v>474</v>
      </c>
      <c r="E593" s="44">
        <v>550</v>
      </c>
      <c r="F593" s="48">
        <v>216</v>
      </c>
      <c r="G593" s="48">
        <v>96</v>
      </c>
      <c r="H593" s="44">
        <v>35</v>
      </c>
      <c r="I593" s="44">
        <v>200</v>
      </c>
      <c r="J593" s="44">
        <v>0</v>
      </c>
      <c r="K593" s="48">
        <v>0</v>
      </c>
      <c r="L593" s="49">
        <v>32339.71</v>
      </c>
      <c r="M593" s="49">
        <v>79384.929999999993</v>
      </c>
      <c r="N593" s="10">
        <v>16141.48</v>
      </c>
      <c r="O593" s="10">
        <v>6704.56</v>
      </c>
      <c r="P593" s="10">
        <v>2665.82</v>
      </c>
      <c r="Q593" s="10">
        <v>15189.61</v>
      </c>
      <c r="R593" s="10">
        <v>0</v>
      </c>
      <c r="S593" s="10">
        <v>0</v>
      </c>
      <c r="T593" s="50">
        <f t="shared" si="30"/>
        <v>2694.9758333333334</v>
      </c>
      <c r="U593" s="50">
        <f t="shared" si="30"/>
        <v>6615.4108333333324</v>
      </c>
      <c r="V593" s="50">
        <f t="shared" si="30"/>
        <v>1345.1233333333332</v>
      </c>
      <c r="W593" s="50">
        <f t="shared" si="30"/>
        <v>558.71333333333337</v>
      </c>
      <c r="X593" s="50">
        <f t="shared" si="30"/>
        <v>222.15166666666667</v>
      </c>
      <c r="Y593" s="50">
        <f t="shared" si="30"/>
        <v>1265.8008333333335</v>
      </c>
      <c r="Z593" s="50">
        <f t="shared" si="30"/>
        <v>0</v>
      </c>
      <c r="AA593" s="50">
        <f t="shared" si="30"/>
        <v>0</v>
      </c>
      <c r="AB593" s="50">
        <f t="shared" si="31"/>
        <v>12702.175833333331</v>
      </c>
      <c r="AC593" s="48" t="str">
        <f>VLOOKUP(ПРОДАЖИ!C:C,'ИЗ ОСНОВЫ НОМЕНКЛАТУР'!D:E,2,0)</f>
        <v>Кромочные материалы</v>
      </c>
      <c r="AD593" s="48" t="str">
        <f>VLOOKUP(C:C,'ИЗ ОСНОВЫ НОМЕНКЛАТУР'!D:F,3,0)</f>
        <v>Кромка ПВХ Турция</v>
      </c>
      <c r="AE593" s="48" t="str">
        <f>VLOOKUP(C:C,'ИЗ ОСНОВЫ НОМЕНКЛАТУР'!D:H,5,0)</f>
        <v>C</v>
      </c>
    </row>
    <row r="594" spans="1:31" ht="9.6" customHeight="1" x14ac:dyDescent="0.2">
      <c r="A594" s="45" t="s">
        <v>5</v>
      </c>
      <c r="B594" s="11"/>
      <c r="C594" s="11" t="s">
        <v>596</v>
      </c>
      <c r="D594" s="44">
        <v>0</v>
      </c>
      <c r="E594" s="44">
        <v>0</v>
      </c>
      <c r="F594" s="48">
        <v>0</v>
      </c>
      <c r="G594" s="48">
        <v>100</v>
      </c>
      <c r="H594" s="44">
        <v>36</v>
      </c>
      <c r="I594" s="44">
        <v>200</v>
      </c>
      <c r="J594" s="44">
        <v>400</v>
      </c>
      <c r="K594" s="48">
        <v>820</v>
      </c>
      <c r="L594" s="49">
        <v>0</v>
      </c>
      <c r="M594" s="49">
        <v>0</v>
      </c>
      <c r="N594" s="10">
        <v>0</v>
      </c>
      <c r="O594" s="10">
        <v>12395.96</v>
      </c>
      <c r="P594" s="10">
        <v>3923.74</v>
      </c>
      <c r="Q594" s="10">
        <v>21798.57</v>
      </c>
      <c r="R594" s="10">
        <v>39920.230000000003</v>
      </c>
      <c r="S594" s="10">
        <v>81616.509999999995</v>
      </c>
      <c r="T594" s="50">
        <f t="shared" si="30"/>
        <v>0</v>
      </c>
      <c r="U594" s="50">
        <f t="shared" si="30"/>
        <v>0</v>
      </c>
      <c r="V594" s="50">
        <f t="shared" si="30"/>
        <v>0</v>
      </c>
      <c r="W594" s="50">
        <f t="shared" si="30"/>
        <v>1032.9966666666667</v>
      </c>
      <c r="X594" s="50">
        <f t="shared" si="30"/>
        <v>326.9783333333333</v>
      </c>
      <c r="Y594" s="50">
        <f t="shared" si="30"/>
        <v>1816.5474999999999</v>
      </c>
      <c r="Z594" s="50">
        <f t="shared" si="30"/>
        <v>3326.6858333333334</v>
      </c>
      <c r="AA594" s="50">
        <f t="shared" si="30"/>
        <v>6801.3758333333326</v>
      </c>
      <c r="AB594" s="50">
        <f t="shared" si="31"/>
        <v>13304.584166666667</v>
      </c>
      <c r="AC594" s="48" t="str">
        <f>VLOOKUP(ПРОДАЖИ!C:C,'ИЗ ОСНОВЫ НОМЕНКЛАТУР'!D:E,2,0)</f>
        <v>Кромочные материалы</v>
      </c>
      <c r="AD594" s="48" t="str">
        <f>VLOOKUP(C:C,'ИЗ ОСНОВЫ НОМЕНКЛАТУР'!D:F,3,0)</f>
        <v>Кромка ПВХ Турция</v>
      </c>
      <c r="AE594" s="48" t="str">
        <f>VLOOKUP(C:C,'ИЗ ОСНОВЫ НОМЕНКЛАТУР'!D:H,5,0)</f>
        <v>C</v>
      </c>
    </row>
    <row r="595" spans="1:31" ht="9.6" customHeight="1" x14ac:dyDescent="0.2">
      <c r="A595" s="45" t="s">
        <v>5</v>
      </c>
      <c r="B595" s="11"/>
      <c r="C595" s="11" t="s">
        <v>597</v>
      </c>
      <c r="D595" s="44">
        <v>124</v>
      </c>
      <c r="E595" s="44">
        <v>776</v>
      </c>
      <c r="F595" s="48">
        <v>419</v>
      </c>
      <c r="G595" s="48">
        <v>0</v>
      </c>
      <c r="H595" s="44">
        <v>0</v>
      </c>
      <c r="I595" s="44">
        <v>0</v>
      </c>
      <c r="J595" s="44">
        <v>100</v>
      </c>
      <c r="K595" s="48">
        <v>446</v>
      </c>
      <c r="L595" s="49">
        <v>13417.26</v>
      </c>
      <c r="M595" s="49">
        <v>83966.05</v>
      </c>
      <c r="N595" s="10">
        <v>40617.440000000002</v>
      </c>
      <c r="O595" s="10">
        <v>0</v>
      </c>
      <c r="P595" s="10">
        <v>0</v>
      </c>
      <c r="Q595" s="10">
        <v>0</v>
      </c>
      <c r="R595" s="10">
        <v>11005</v>
      </c>
      <c r="S595" s="10">
        <v>49082.3</v>
      </c>
      <c r="T595" s="50">
        <f t="shared" si="30"/>
        <v>1118.105</v>
      </c>
      <c r="U595" s="50">
        <f t="shared" si="30"/>
        <v>6997.1708333333336</v>
      </c>
      <c r="V595" s="50">
        <f t="shared" si="30"/>
        <v>3384.7866666666669</v>
      </c>
      <c r="W595" s="50">
        <f t="shared" si="30"/>
        <v>0</v>
      </c>
      <c r="X595" s="50">
        <f t="shared" si="30"/>
        <v>0</v>
      </c>
      <c r="Y595" s="50">
        <f t="shared" si="30"/>
        <v>0</v>
      </c>
      <c r="Z595" s="50">
        <f t="shared" si="30"/>
        <v>917.08333333333337</v>
      </c>
      <c r="AA595" s="50">
        <f t="shared" si="30"/>
        <v>4090.1916666666671</v>
      </c>
      <c r="AB595" s="50">
        <f t="shared" si="31"/>
        <v>16507.337500000001</v>
      </c>
      <c r="AC595" s="48" t="str">
        <f>VLOOKUP(ПРОДАЖИ!C:C,'ИЗ ОСНОВЫ НОМЕНКЛАТУР'!D:E,2,0)</f>
        <v>Кромочные материалы</v>
      </c>
      <c r="AD595" s="48" t="str">
        <f>VLOOKUP(C:C,'ИЗ ОСНОВЫ НОМЕНКЛАТУР'!D:F,3,0)</f>
        <v>Кромка ПВХ Турция</v>
      </c>
      <c r="AE595" s="48" t="str">
        <f>VLOOKUP(C:C,'ИЗ ОСНОВЫ НОМЕНКЛАТУР'!D:H,5,0)</f>
        <v>C</v>
      </c>
    </row>
    <row r="596" spans="1:31" ht="9.6" customHeight="1" x14ac:dyDescent="0.2">
      <c r="A596" s="45" t="s">
        <v>5</v>
      </c>
      <c r="B596" s="11"/>
      <c r="C596" s="11" t="s">
        <v>598</v>
      </c>
      <c r="D596" s="44">
        <v>0</v>
      </c>
      <c r="E596" s="44">
        <v>1601</v>
      </c>
      <c r="F596" s="48">
        <v>100</v>
      </c>
      <c r="G596" s="48">
        <v>161</v>
      </c>
      <c r="H596" s="44">
        <v>10</v>
      </c>
      <c r="I596" s="44">
        <v>0</v>
      </c>
      <c r="J596" s="44">
        <v>100</v>
      </c>
      <c r="K596" s="48">
        <v>226</v>
      </c>
      <c r="L596" s="49">
        <v>0</v>
      </c>
      <c r="M596" s="49">
        <v>168926.94</v>
      </c>
      <c r="N596" s="10">
        <v>12572.58</v>
      </c>
      <c r="O596" s="10">
        <v>17203.72</v>
      </c>
      <c r="P596" s="10">
        <v>1079.3</v>
      </c>
      <c r="Q596" s="10">
        <v>0</v>
      </c>
      <c r="R596" s="10">
        <v>9811</v>
      </c>
      <c r="S596" s="10">
        <v>22448.38</v>
      </c>
      <c r="T596" s="50">
        <f t="shared" si="30"/>
        <v>0</v>
      </c>
      <c r="U596" s="50">
        <f t="shared" si="30"/>
        <v>14077.245000000001</v>
      </c>
      <c r="V596" s="50">
        <f t="shared" si="30"/>
        <v>1047.7149999999999</v>
      </c>
      <c r="W596" s="50">
        <f t="shared" si="30"/>
        <v>1433.6433333333334</v>
      </c>
      <c r="X596" s="50">
        <f t="shared" si="30"/>
        <v>89.941666666666663</v>
      </c>
      <c r="Y596" s="50">
        <f t="shared" si="30"/>
        <v>0</v>
      </c>
      <c r="Z596" s="50">
        <f t="shared" si="30"/>
        <v>817.58333333333337</v>
      </c>
      <c r="AA596" s="50">
        <f t="shared" ref="AA596:AA659" si="32">S596/12</f>
        <v>1870.6983333333335</v>
      </c>
      <c r="AB596" s="50">
        <f t="shared" si="31"/>
        <v>19336.826666666664</v>
      </c>
      <c r="AC596" s="48" t="str">
        <f>VLOOKUP(ПРОДАЖИ!C:C,'ИЗ ОСНОВЫ НОМЕНКЛАТУР'!D:E,2,0)</f>
        <v>Кромочные материалы</v>
      </c>
      <c r="AD596" s="48" t="str">
        <f>VLOOKUP(C:C,'ИЗ ОСНОВЫ НОМЕНКЛАТУР'!D:F,3,0)</f>
        <v>Кромка ПВХ Турция</v>
      </c>
      <c r="AE596" s="48" t="str">
        <f>VLOOKUP(C:C,'ИЗ ОСНОВЫ НОМЕНКЛАТУР'!D:H,5,0)</f>
        <v>C</v>
      </c>
    </row>
    <row r="597" spans="1:31" ht="9.6" customHeight="1" x14ac:dyDescent="0.2">
      <c r="A597" s="45" t="s">
        <v>5</v>
      </c>
      <c r="B597" s="11"/>
      <c r="C597" s="11" t="s">
        <v>599</v>
      </c>
      <c r="D597" s="44">
        <v>907</v>
      </c>
      <c r="E597" s="44">
        <v>1323</v>
      </c>
      <c r="F597" s="48">
        <v>130</v>
      </c>
      <c r="G597" s="48">
        <v>0</v>
      </c>
      <c r="H597" s="44">
        <v>0</v>
      </c>
      <c r="I597" s="44">
        <v>0</v>
      </c>
      <c r="J597" s="44">
        <v>800</v>
      </c>
      <c r="K597" s="48">
        <v>1011</v>
      </c>
      <c r="L597" s="49">
        <v>52483.13</v>
      </c>
      <c r="M597" s="49">
        <v>81185.05</v>
      </c>
      <c r="N597" s="10">
        <v>6919.8</v>
      </c>
      <c r="O597" s="10">
        <v>0</v>
      </c>
      <c r="P597" s="10">
        <v>0</v>
      </c>
      <c r="Q597" s="10">
        <v>0</v>
      </c>
      <c r="R597" s="10">
        <v>45504</v>
      </c>
      <c r="S597" s="10">
        <v>57536.02</v>
      </c>
      <c r="T597" s="50">
        <f t="shared" ref="T597:Z633" si="33">L597/12</f>
        <v>4373.5941666666668</v>
      </c>
      <c r="U597" s="50">
        <f t="shared" si="33"/>
        <v>6765.4208333333336</v>
      </c>
      <c r="V597" s="50">
        <f t="shared" si="33"/>
        <v>576.65</v>
      </c>
      <c r="W597" s="50">
        <f t="shared" si="33"/>
        <v>0</v>
      </c>
      <c r="X597" s="50">
        <f t="shared" si="33"/>
        <v>0</v>
      </c>
      <c r="Y597" s="50">
        <f t="shared" si="33"/>
        <v>0</v>
      </c>
      <c r="Z597" s="50">
        <f t="shared" si="33"/>
        <v>3792</v>
      </c>
      <c r="AA597" s="50">
        <f t="shared" si="32"/>
        <v>4794.6683333333331</v>
      </c>
      <c r="AB597" s="50">
        <f t="shared" si="31"/>
        <v>20302.333333333332</v>
      </c>
      <c r="AC597" s="48" t="str">
        <f>VLOOKUP(ПРОДАЖИ!C:C,'ИЗ ОСНОВЫ НОМЕНКЛАТУР'!D:E,2,0)</f>
        <v>Кромочные материалы</v>
      </c>
      <c r="AD597" s="48" t="str">
        <f>VLOOKUP(C:C,'ИЗ ОСНОВЫ НОМЕНКЛАТУР'!D:F,3,0)</f>
        <v>Кромка ПВХ Турция</v>
      </c>
      <c r="AE597" s="48" t="str">
        <f>VLOOKUP(C:C,'ИЗ ОСНОВЫ НОМЕНКЛАТУР'!D:H,5,0)</f>
        <v>C</v>
      </c>
    </row>
    <row r="598" spans="1:31" ht="9.6" customHeight="1" x14ac:dyDescent="0.2">
      <c r="A598" s="45" t="s">
        <v>5</v>
      </c>
      <c r="B598" s="11"/>
      <c r="C598" s="11" t="s">
        <v>600</v>
      </c>
      <c r="D598" s="44">
        <v>1584</v>
      </c>
      <c r="E598" s="44">
        <v>1958</v>
      </c>
      <c r="F598" s="48">
        <v>0</v>
      </c>
      <c r="G598" s="48">
        <v>100</v>
      </c>
      <c r="H598" s="44">
        <v>5</v>
      </c>
      <c r="I598" s="44">
        <v>0</v>
      </c>
      <c r="J598" s="44">
        <v>0</v>
      </c>
      <c r="K598" s="48">
        <v>63</v>
      </c>
      <c r="L598" s="49">
        <v>111912.9</v>
      </c>
      <c r="M598" s="49">
        <v>145095.43</v>
      </c>
      <c r="N598" s="10">
        <v>0</v>
      </c>
      <c r="O598" s="10">
        <v>7857.15</v>
      </c>
      <c r="P598" s="10">
        <v>399.71</v>
      </c>
      <c r="Q598" s="10">
        <v>0</v>
      </c>
      <c r="R598" s="10">
        <v>0</v>
      </c>
      <c r="S598" s="10">
        <v>4345.74</v>
      </c>
      <c r="T598" s="50">
        <f t="shared" si="33"/>
        <v>9326.0749999999989</v>
      </c>
      <c r="U598" s="50">
        <f t="shared" si="33"/>
        <v>12091.285833333333</v>
      </c>
      <c r="V598" s="50">
        <f t="shared" si="33"/>
        <v>0</v>
      </c>
      <c r="W598" s="50">
        <f t="shared" si="33"/>
        <v>654.76249999999993</v>
      </c>
      <c r="X598" s="50">
        <f t="shared" si="33"/>
        <v>33.309166666666663</v>
      </c>
      <c r="Y598" s="50">
        <f t="shared" si="33"/>
        <v>0</v>
      </c>
      <c r="Z598" s="50">
        <f t="shared" si="33"/>
        <v>0</v>
      </c>
      <c r="AA598" s="50">
        <f t="shared" si="32"/>
        <v>362.14499999999998</v>
      </c>
      <c r="AB598" s="50">
        <f t="shared" si="31"/>
        <v>22467.577499999999</v>
      </c>
      <c r="AC598" s="48" t="str">
        <f>VLOOKUP(ПРОДАЖИ!C:C,'ИЗ ОСНОВЫ НОМЕНКЛАТУР'!D:E,2,0)</f>
        <v>Кромочные материалы</v>
      </c>
      <c r="AD598" s="48" t="str">
        <f>VLOOKUP(C:C,'ИЗ ОСНОВЫ НОМЕНКЛАТУР'!D:F,3,0)</f>
        <v>Кромка ПВХ Турция</v>
      </c>
      <c r="AE598" s="48" t="str">
        <f>VLOOKUP(C:C,'ИЗ ОСНОВЫ НОМЕНКЛАТУР'!D:H,5,0)</f>
        <v>C</v>
      </c>
    </row>
    <row r="599" spans="1:31" ht="9.6" customHeight="1" x14ac:dyDescent="0.2">
      <c r="A599" s="45" t="s">
        <v>5</v>
      </c>
      <c r="B599" s="11"/>
      <c r="C599" s="11" t="s">
        <v>601</v>
      </c>
      <c r="D599" s="44">
        <v>55</v>
      </c>
      <c r="E599" s="44">
        <v>2706</v>
      </c>
      <c r="F599" s="48">
        <v>0</v>
      </c>
      <c r="G599" s="48">
        <v>0</v>
      </c>
      <c r="H599" s="44">
        <v>0</v>
      </c>
      <c r="I599" s="44">
        <v>0</v>
      </c>
      <c r="J599" s="44">
        <v>0</v>
      </c>
      <c r="K599" s="48">
        <v>0</v>
      </c>
      <c r="L599" s="49">
        <v>5531.44</v>
      </c>
      <c r="M599" s="49">
        <v>272147.65000000002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50">
        <f t="shared" si="33"/>
        <v>460.95333333333332</v>
      </c>
      <c r="U599" s="50">
        <f t="shared" si="33"/>
        <v>22678.970833333336</v>
      </c>
      <c r="V599" s="50">
        <f t="shared" si="33"/>
        <v>0</v>
      </c>
      <c r="W599" s="50">
        <f t="shared" si="33"/>
        <v>0</v>
      </c>
      <c r="X599" s="50">
        <f t="shared" si="33"/>
        <v>0</v>
      </c>
      <c r="Y599" s="50">
        <f t="shared" si="33"/>
        <v>0</v>
      </c>
      <c r="Z599" s="50">
        <f t="shared" si="33"/>
        <v>0</v>
      </c>
      <c r="AA599" s="50">
        <f t="shared" si="32"/>
        <v>0</v>
      </c>
      <c r="AB599" s="50">
        <f t="shared" si="31"/>
        <v>23139.924166666671</v>
      </c>
      <c r="AC599" s="48" t="str">
        <f>VLOOKUP(ПРОДАЖИ!C:C,'ИЗ ОСНОВЫ НОМЕНКЛАТУР'!D:E,2,0)</f>
        <v>Кромочные материалы</v>
      </c>
      <c r="AD599" s="48" t="str">
        <f>VLOOKUP(C:C,'ИЗ ОСНОВЫ НОМЕНКЛАТУР'!D:F,3,0)</f>
        <v>Кромка ПВХ Турция</v>
      </c>
      <c r="AE599" s="48" t="str">
        <f>VLOOKUP(C:C,'ИЗ ОСНОВЫ НОМЕНКЛАТУР'!D:H,5,0)</f>
        <v>C</v>
      </c>
    </row>
    <row r="600" spans="1:31" ht="9.6" customHeight="1" x14ac:dyDescent="0.2">
      <c r="A600" s="45" t="s">
        <v>5</v>
      </c>
      <c r="B600" s="11"/>
      <c r="C600" s="11" t="s">
        <v>602</v>
      </c>
      <c r="D600" s="44">
        <v>182</v>
      </c>
      <c r="E600" s="44">
        <v>2830</v>
      </c>
      <c r="F600" s="48">
        <v>5</v>
      </c>
      <c r="G600" s="48">
        <v>0</v>
      </c>
      <c r="H600" s="44">
        <v>190</v>
      </c>
      <c r="I600" s="44">
        <v>300</v>
      </c>
      <c r="J600" s="44">
        <v>0</v>
      </c>
      <c r="K600" s="48">
        <v>30</v>
      </c>
      <c r="L600" s="49">
        <v>18792.669999999998</v>
      </c>
      <c r="M600" s="49">
        <v>292215.65999999997</v>
      </c>
      <c r="N600" s="10">
        <v>462.77</v>
      </c>
      <c r="O600" s="10">
        <v>0</v>
      </c>
      <c r="P600" s="10">
        <v>18109.07</v>
      </c>
      <c r="Q600" s="10">
        <v>28593.279999999999</v>
      </c>
      <c r="R600" s="10">
        <v>0</v>
      </c>
      <c r="S600" s="10">
        <v>2938.8</v>
      </c>
      <c r="T600" s="50">
        <f t="shared" si="33"/>
        <v>1566.0558333333331</v>
      </c>
      <c r="U600" s="50">
        <f t="shared" si="33"/>
        <v>24351.304999999997</v>
      </c>
      <c r="V600" s="50">
        <f t="shared" si="33"/>
        <v>38.564166666666665</v>
      </c>
      <c r="W600" s="50">
        <f t="shared" si="33"/>
        <v>0</v>
      </c>
      <c r="X600" s="50">
        <f t="shared" si="33"/>
        <v>1509.0891666666666</v>
      </c>
      <c r="Y600" s="50">
        <f t="shared" si="33"/>
        <v>2382.7733333333331</v>
      </c>
      <c r="Z600" s="50">
        <f t="shared" si="33"/>
        <v>0</v>
      </c>
      <c r="AA600" s="50">
        <f t="shared" si="32"/>
        <v>244.9</v>
      </c>
      <c r="AB600" s="50">
        <f t="shared" si="31"/>
        <v>30092.687499999996</v>
      </c>
      <c r="AC600" s="48" t="str">
        <f>VLOOKUP(ПРОДАЖИ!C:C,'ИЗ ОСНОВЫ НОМЕНКЛАТУР'!D:E,2,0)</f>
        <v>Кромочные материалы</v>
      </c>
      <c r="AD600" s="48" t="str">
        <f>VLOOKUP(C:C,'ИЗ ОСНОВЫ НОМЕНКЛАТУР'!D:F,3,0)</f>
        <v>Кромка ПВХ Турция</v>
      </c>
      <c r="AE600" s="48" t="str">
        <f>VLOOKUP(C:C,'ИЗ ОСНОВЫ НОМЕНКЛАТУР'!D:H,5,0)</f>
        <v>C</v>
      </c>
    </row>
    <row r="601" spans="1:31" ht="9.6" customHeight="1" x14ac:dyDescent="0.2">
      <c r="A601" s="45" t="s">
        <v>5</v>
      </c>
      <c r="B601" s="11"/>
      <c r="C601" s="11" t="s">
        <v>603</v>
      </c>
      <c r="D601" s="44">
        <v>2905</v>
      </c>
      <c r="E601" s="44">
        <v>3240</v>
      </c>
      <c r="F601" s="48">
        <v>133</v>
      </c>
      <c r="G601" s="48">
        <v>87</v>
      </c>
      <c r="H601" s="44">
        <v>119</v>
      </c>
      <c r="I601" s="44">
        <v>0</v>
      </c>
      <c r="J601" s="44">
        <v>0</v>
      </c>
      <c r="K601" s="48">
        <v>101</v>
      </c>
      <c r="L601" s="49">
        <v>207013.52</v>
      </c>
      <c r="M601" s="49">
        <v>230737.74</v>
      </c>
      <c r="N601" s="10">
        <v>9900.58</v>
      </c>
      <c r="O601" s="10">
        <v>6263.14</v>
      </c>
      <c r="P601" s="10">
        <v>7352.01</v>
      </c>
      <c r="Q601" s="10">
        <v>0</v>
      </c>
      <c r="R601" s="10">
        <v>0</v>
      </c>
      <c r="S601" s="10">
        <v>6820.53</v>
      </c>
      <c r="T601" s="50">
        <f t="shared" si="33"/>
        <v>17251.126666666667</v>
      </c>
      <c r="U601" s="50">
        <f t="shared" si="33"/>
        <v>19228.145</v>
      </c>
      <c r="V601" s="50">
        <f t="shared" si="33"/>
        <v>825.04833333333329</v>
      </c>
      <c r="W601" s="50">
        <f t="shared" si="33"/>
        <v>521.9283333333334</v>
      </c>
      <c r="X601" s="50">
        <f t="shared" si="33"/>
        <v>612.66750000000002</v>
      </c>
      <c r="Y601" s="50">
        <f t="shared" si="33"/>
        <v>0</v>
      </c>
      <c r="Z601" s="50">
        <f t="shared" si="33"/>
        <v>0</v>
      </c>
      <c r="AA601" s="50">
        <f t="shared" si="32"/>
        <v>568.37749999999994</v>
      </c>
      <c r="AB601" s="50">
        <f t="shared" si="31"/>
        <v>39007.293333333342</v>
      </c>
      <c r="AC601" s="48" t="str">
        <f>VLOOKUP(ПРОДАЖИ!C:C,'ИЗ ОСНОВЫ НОМЕНКЛАТУР'!D:E,2,0)</f>
        <v>Кромочные материалы</v>
      </c>
      <c r="AD601" s="48" t="str">
        <f>VLOOKUP(C:C,'ИЗ ОСНОВЫ НОМЕНКЛАТУР'!D:F,3,0)</f>
        <v>Кромка ПВХ Турция</v>
      </c>
      <c r="AE601" s="48" t="str">
        <f>VLOOKUP(C:C,'ИЗ ОСНОВЫ НОМЕНКЛАТУР'!D:H,5,0)</f>
        <v>C</v>
      </c>
    </row>
    <row r="602" spans="1:31" ht="9.6" customHeight="1" x14ac:dyDescent="0.2">
      <c r="A602" s="45" t="s">
        <v>5</v>
      </c>
      <c r="B602" s="11"/>
      <c r="C602" s="11" t="s">
        <v>604</v>
      </c>
      <c r="D602" s="44">
        <v>105</v>
      </c>
      <c r="E602" s="44">
        <v>6041</v>
      </c>
      <c r="F602" s="48">
        <v>100</v>
      </c>
      <c r="G602" s="48">
        <v>245</v>
      </c>
      <c r="H602" s="44">
        <v>4</v>
      </c>
      <c r="I602" s="44">
        <v>0</v>
      </c>
      <c r="J602" s="44">
        <v>300</v>
      </c>
      <c r="K602" s="48">
        <v>2762</v>
      </c>
      <c r="L602" s="49">
        <v>6756.06</v>
      </c>
      <c r="M602" s="49">
        <v>387726.01</v>
      </c>
      <c r="N602" s="10">
        <v>6512.68</v>
      </c>
      <c r="O602" s="10">
        <v>15987.99</v>
      </c>
      <c r="P602" s="10">
        <v>241.29</v>
      </c>
      <c r="Q602" s="10">
        <v>0</v>
      </c>
      <c r="R602" s="10">
        <v>19236</v>
      </c>
      <c r="S602" s="10">
        <v>177099.44</v>
      </c>
      <c r="T602" s="50">
        <f t="shared" si="33"/>
        <v>563.005</v>
      </c>
      <c r="U602" s="50">
        <f t="shared" si="33"/>
        <v>32310.500833333335</v>
      </c>
      <c r="V602" s="50">
        <f t="shared" si="33"/>
        <v>542.72333333333336</v>
      </c>
      <c r="W602" s="50">
        <f t="shared" si="33"/>
        <v>1332.3325</v>
      </c>
      <c r="X602" s="50">
        <f t="shared" si="33"/>
        <v>20.107499999999998</v>
      </c>
      <c r="Y602" s="50">
        <f t="shared" si="33"/>
        <v>0</v>
      </c>
      <c r="Z602" s="50">
        <f t="shared" si="33"/>
        <v>1603</v>
      </c>
      <c r="AA602" s="50">
        <f t="shared" si="32"/>
        <v>14758.286666666667</v>
      </c>
      <c r="AB602" s="50">
        <f t="shared" si="31"/>
        <v>51129.955833333333</v>
      </c>
      <c r="AC602" s="48" t="str">
        <f>VLOOKUP(ПРОДАЖИ!C:C,'ИЗ ОСНОВЫ НОМЕНКЛАТУР'!D:E,2,0)</f>
        <v>Кромочные материалы</v>
      </c>
      <c r="AD602" s="48" t="str">
        <f>VLOOKUP(C:C,'ИЗ ОСНОВЫ НОМЕНКЛАТУР'!D:F,3,0)</f>
        <v>Кромка ПВХ Турция</v>
      </c>
      <c r="AE602" s="48" t="str">
        <f>VLOOKUP(C:C,'ИЗ ОСНОВЫ НОМЕНКЛАТУР'!D:H,5,0)</f>
        <v>B</v>
      </c>
    </row>
    <row r="603" spans="1:31" ht="9.6" customHeight="1" x14ac:dyDescent="0.2">
      <c r="A603" s="45" t="s">
        <v>5</v>
      </c>
      <c r="B603" s="46" t="s">
        <v>605</v>
      </c>
      <c r="C603" s="46"/>
      <c r="D603" s="44">
        <v>0</v>
      </c>
      <c r="E603" s="44">
        <v>0</v>
      </c>
      <c r="F603" s="48">
        <v>0</v>
      </c>
      <c r="G603" s="48">
        <v>0</v>
      </c>
      <c r="H603" s="44">
        <v>0</v>
      </c>
      <c r="I603" s="44">
        <v>0</v>
      </c>
      <c r="J603" s="44">
        <v>0</v>
      </c>
      <c r="K603" s="48">
        <v>0</v>
      </c>
      <c r="L603" s="49">
        <v>0</v>
      </c>
      <c r="M603" s="49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50">
        <f t="shared" si="33"/>
        <v>0</v>
      </c>
      <c r="U603" s="50">
        <f t="shared" si="33"/>
        <v>0</v>
      </c>
      <c r="V603" s="50">
        <f t="shared" si="33"/>
        <v>0</v>
      </c>
      <c r="W603" s="50">
        <f t="shared" si="33"/>
        <v>0</v>
      </c>
      <c r="X603" s="50">
        <f t="shared" si="33"/>
        <v>0</v>
      </c>
      <c r="Y603" s="50">
        <f t="shared" si="33"/>
        <v>0</v>
      </c>
      <c r="Z603" s="50">
        <f t="shared" si="33"/>
        <v>0</v>
      </c>
      <c r="AA603" s="50">
        <f t="shared" si="32"/>
        <v>0</v>
      </c>
      <c r="AB603" s="50">
        <f t="shared" si="31"/>
        <v>0</v>
      </c>
      <c r="AC603" s="48" t="e">
        <f>VLOOKUP(ПРОДАЖИ!C:C,'ИЗ ОСНОВЫ НОМЕНКЛАТУР'!D:E,2,0)</f>
        <v>#N/A</v>
      </c>
      <c r="AD603" s="48" t="e">
        <f>VLOOKUP(C:C,'ИЗ ОСНОВЫ НОМЕНКЛАТУР'!D:F,3,0)</f>
        <v>#N/A</v>
      </c>
      <c r="AE603" s="48" t="e">
        <f>VLOOKUP(C:C,'ИЗ ОСНОВЫ НОМЕНКЛАТУР'!D:H,5,0)</f>
        <v>#N/A</v>
      </c>
    </row>
    <row r="604" spans="1:31" ht="9.6" customHeight="1" x14ac:dyDescent="0.2">
      <c r="A604" s="45" t="s">
        <v>5</v>
      </c>
      <c r="B604" s="11"/>
      <c r="C604" s="11" t="s">
        <v>606</v>
      </c>
      <c r="D604" s="44">
        <v>0</v>
      </c>
      <c r="E604" s="44">
        <v>0</v>
      </c>
      <c r="F604" s="48">
        <v>0</v>
      </c>
      <c r="G604" s="48">
        <v>0</v>
      </c>
      <c r="H604" s="44">
        <v>5</v>
      </c>
      <c r="I604" s="44">
        <v>0</v>
      </c>
      <c r="J604" s="44">
        <v>0</v>
      </c>
      <c r="K604" s="48">
        <v>0</v>
      </c>
      <c r="L604" s="49">
        <v>0</v>
      </c>
      <c r="M604" s="49">
        <v>0</v>
      </c>
      <c r="N604" s="10">
        <v>0</v>
      </c>
      <c r="O604" s="10">
        <v>0</v>
      </c>
      <c r="P604" s="10">
        <v>182.1</v>
      </c>
      <c r="Q604" s="10">
        <v>0</v>
      </c>
      <c r="R604" s="10">
        <v>0</v>
      </c>
      <c r="S604" s="10">
        <v>0</v>
      </c>
      <c r="T604" s="50">
        <f t="shared" si="33"/>
        <v>0</v>
      </c>
      <c r="U604" s="50">
        <f t="shared" si="33"/>
        <v>0</v>
      </c>
      <c r="V604" s="50">
        <f t="shared" si="33"/>
        <v>0</v>
      </c>
      <c r="W604" s="50">
        <f t="shared" si="33"/>
        <v>0</v>
      </c>
      <c r="X604" s="50">
        <f t="shared" si="33"/>
        <v>15.174999999999999</v>
      </c>
      <c r="Y604" s="50">
        <f t="shared" si="33"/>
        <v>0</v>
      </c>
      <c r="Z604" s="50">
        <f t="shared" si="33"/>
        <v>0</v>
      </c>
      <c r="AA604" s="50">
        <f t="shared" si="32"/>
        <v>0</v>
      </c>
      <c r="AB604" s="50">
        <f t="shared" si="31"/>
        <v>15.174999999999999</v>
      </c>
      <c r="AC604" s="48" t="str">
        <f>VLOOKUP(ПРОДАЖИ!C:C,'ИЗ ОСНОВЫ НОМЕНКЛАТУР'!D:E,2,0)</f>
        <v>Кромочные материалы</v>
      </c>
      <c r="AD604" s="48" t="str">
        <f>VLOOKUP(C:C,'ИЗ ОСНОВЫ НОМЕНКЛАТУР'!D:F,3,0)</f>
        <v>Кромка ПВХ Турция</v>
      </c>
      <c r="AE604" s="48" t="str">
        <f>VLOOKUP(C:C,'ИЗ ОСНОВЫ НОМЕНКЛАТУР'!D:H,5,0)</f>
        <v>C</v>
      </c>
    </row>
    <row r="605" spans="1:31" ht="9.6" customHeight="1" x14ac:dyDescent="0.2">
      <c r="A605" s="45" t="s">
        <v>5</v>
      </c>
      <c r="B605" s="11"/>
      <c r="C605" s="11" t="s">
        <v>607</v>
      </c>
      <c r="D605" s="44">
        <v>0</v>
      </c>
      <c r="E605" s="44">
        <v>0</v>
      </c>
      <c r="F605" s="48">
        <v>0</v>
      </c>
      <c r="G605" s="48">
        <v>0</v>
      </c>
      <c r="H605" s="44">
        <v>14</v>
      </c>
      <c r="I605" s="44">
        <v>0</v>
      </c>
      <c r="J605" s="44">
        <v>0</v>
      </c>
      <c r="K605" s="48">
        <v>0</v>
      </c>
      <c r="L605" s="49">
        <v>0</v>
      </c>
      <c r="M605" s="49">
        <v>0</v>
      </c>
      <c r="N605" s="10">
        <v>0</v>
      </c>
      <c r="O605" s="10">
        <v>0</v>
      </c>
      <c r="P605" s="10">
        <v>392.51</v>
      </c>
      <c r="Q605" s="10">
        <v>0</v>
      </c>
      <c r="R605" s="10">
        <v>0</v>
      </c>
      <c r="S605" s="10">
        <v>0</v>
      </c>
      <c r="T605" s="50">
        <f t="shared" si="33"/>
        <v>0</v>
      </c>
      <c r="U605" s="50">
        <f t="shared" si="33"/>
        <v>0</v>
      </c>
      <c r="V605" s="50">
        <f t="shared" si="33"/>
        <v>0</v>
      </c>
      <c r="W605" s="50">
        <f t="shared" si="33"/>
        <v>0</v>
      </c>
      <c r="X605" s="50">
        <f t="shared" si="33"/>
        <v>32.709166666666668</v>
      </c>
      <c r="Y605" s="50">
        <f t="shared" si="33"/>
        <v>0</v>
      </c>
      <c r="Z605" s="50">
        <f t="shared" si="33"/>
        <v>0</v>
      </c>
      <c r="AA605" s="50">
        <f t="shared" si="32"/>
        <v>0</v>
      </c>
      <c r="AB605" s="50">
        <f t="shared" si="31"/>
        <v>32.709166666666668</v>
      </c>
      <c r="AC605" s="48" t="str">
        <f>VLOOKUP(ПРОДАЖИ!C:C,'ИЗ ОСНОВЫ НОМЕНКЛАТУР'!D:E,2,0)</f>
        <v>Кромочные материалы</v>
      </c>
      <c r="AD605" s="48" t="str">
        <f>VLOOKUP(C:C,'ИЗ ОСНОВЫ НОМЕНКЛАТУР'!D:F,3,0)</f>
        <v>Кромка ПВХ Турция</v>
      </c>
      <c r="AE605" s="48" t="str">
        <f>VLOOKUP(C:C,'ИЗ ОСНОВЫ НОМЕНКЛАТУР'!D:H,5,0)</f>
        <v>C</v>
      </c>
    </row>
    <row r="606" spans="1:31" ht="9.6" customHeight="1" x14ac:dyDescent="0.2">
      <c r="A606" s="45" t="s">
        <v>5</v>
      </c>
      <c r="B606" s="11"/>
      <c r="C606" s="11" t="s">
        <v>608</v>
      </c>
      <c r="D606" s="44">
        <v>0</v>
      </c>
      <c r="E606" s="44">
        <v>0</v>
      </c>
      <c r="F606" s="48">
        <v>0</v>
      </c>
      <c r="G606" s="48">
        <v>0</v>
      </c>
      <c r="H606" s="44">
        <v>0</v>
      </c>
      <c r="I606" s="44">
        <v>0</v>
      </c>
      <c r="J606" s="44">
        <v>0</v>
      </c>
      <c r="K606" s="48">
        <v>24</v>
      </c>
      <c r="L606" s="49">
        <v>0</v>
      </c>
      <c r="M606" s="49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480</v>
      </c>
      <c r="T606" s="50">
        <f t="shared" si="33"/>
        <v>0</v>
      </c>
      <c r="U606" s="50">
        <f t="shared" si="33"/>
        <v>0</v>
      </c>
      <c r="V606" s="50">
        <f t="shared" si="33"/>
        <v>0</v>
      </c>
      <c r="W606" s="50">
        <f t="shared" si="33"/>
        <v>0</v>
      </c>
      <c r="X606" s="50">
        <f t="shared" si="33"/>
        <v>0</v>
      </c>
      <c r="Y606" s="50">
        <f t="shared" si="33"/>
        <v>0</v>
      </c>
      <c r="Z606" s="50">
        <f t="shared" si="33"/>
        <v>0</v>
      </c>
      <c r="AA606" s="50">
        <f t="shared" si="32"/>
        <v>40</v>
      </c>
      <c r="AB606" s="50">
        <f t="shared" si="31"/>
        <v>40</v>
      </c>
      <c r="AC606" s="48" t="str">
        <f>VLOOKUP(ПРОДАЖИ!C:C,'ИЗ ОСНОВЫ НОМЕНКЛАТУР'!D:E,2,0)</f>
        <v>Кромочные материалы</v>
      </c>
      <c r="AD606" s="48" t="str">
        <f>VLOOKUP(C:C,'ИЗ ОСНОВЫ НОМЕНКЛАТУР'!D:F,3,0)</f>
        <v>Кромка ПВХ Турция</v>
      </c>
      <c r="AE606" s="48" t="str">
        <f>VLOOKUP(C:C,'ИЗ ОСНОВЫ НОМЕНКЛАТУР'!D:H,5,0)</f>
        <v>C</v>
      </c>
    </row>
    <row r="607" spans="1:31" ht="9.6" customHeight="1" x14ac:dyDescent="0.2">
      <c r="A607" s="45" t="s">
        <v>5</v>
      </c>
      <c r="B607" s="11"/>
      <c r="C607" s="11" t="s">
        <v>609</v>
      </c>
      <c r="D607" s="44">
        <v>0</v>
      </c>
      <c r="E607" s="44">
        <v>0</v>
      </c>
      <c r="F607" s="48">
        <v>0</v>
      </c>
      <c r="G607" s="48">
        <v>0</v>
      </c>
      <c r="H607" s="44">
        <v>0</v>
      </c>
      <c r="I607" s="44">
        <v>0</v>
      </c>
      <c r="J607" s="44">
        <v>0</v>
      </c>
      <c r="K607" s="48">
        <v>46</v>
      </c>
      <c r="L607" s="49">
        <v>0</v>
      </c>
      <c r="M607" s="49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1681.3</v>
      </c>
      <c r="T607" s="50">
        <f t="shared" si="33"/>
        <v>0</v>
      </c>
      <c r="U607" s="50">
        <f t="shared" si="33"/>
        <v>0</v>
      </c>
      <c r="V607" s="50">
        <f t="shared" si="33"/>
        <v>0</v>
      </c>
      <c r="W607" s="50">
        <f t="shared" si="33"/>
        <v>0</v>
      </c>
      <c r="X607" s="50">
        <f t="shared" si="33"/>
        <v>0</v>
      </c>
      <c r="Y607" s="50">
        <f t="shared" si="33"/>
        <v>0</v>
      </c>
      <c r="Z607" s="50">
        <f t="shared" si="33"/>
        <v>0</v>
      </c>
      <c r="AA607" s="50">
        <f t="shared" si="32"/>
        <v>140.10833333333332</v>
      </c>
      <c r="AB607" s="50">
        <f t="shared" si="31"/>
        <v>140.10833333333332</v>
      </c>
      <c r="AC607" s="48" t="str">
        <f>VLOOKUP(ПРОДАЖИ!C:C,'ИЗ ОСНОВЫ НОМЕНКЛАТУР'!D:E,2,0)</f>
        <v>Кромочные материалы</v>
      </c>
      <c r="AD607" s="48" t="str">
        <f>VLOOKUP(C:C,'ИЗ ОСНОВЫ НОМЕНКЛАТУР'!D:F,3,0)</f>
        <v>Кромка ПВХ Турция</v>
      </c>
      <c r="AE607" s="48" t="str">
        <f>VLOOKUP(C:C,'ИЗ ОСНОВЫ НОМЕНКЛАТУР'!D:H,5,0)</f>
        <v>C</v>
      </c>
    </row>
    <row r="608" spans="1:31" ht="9.6" customHeight="1" x14ac:dyDescent="0.2">
      <c r="A608" s="45" t="s">
        <v>5</v>
      </c>
      <c r="B608" s="11"/>
      <c r="C608" s="11" t="s">
        <v>610</v>
      </c>
      <c r="D608" s="44">
        <v>0</v>
      </c>
      <c r="E608" s="44">
        <v>0</v>
      </c>
      <c r="F608" s="48">
        <v>0</v>
      </c>
      <c r="G608" s="48">
        <v>0</v>
      </c>
      <c r="H608" s="44">
        <v>36</v>
      </c>
      <c r="I608" s="44">
        <v>0</v>
      </c>
      <c r="J608" s="44">
        <v>0</v>
      </c>
      <c r="K608" s="48">
        <v>0</v>
      </c>
      <c r="L608" s="49">
        <v>0</v>
      </c>
      <c r="M608" s="49">
        <v>0</v>
      </c>
      <c r="N608" s="10">
        <v>0</v>
      </c>
      <c r="O608" s="10">
        <v>0</v>
      </c>
      <c r="P608" s="10">
        <v>1359.88</v>
      </c>
      <c r="Q608" s="10">
        <v>0</v>
      </c>
      <c r="R608" s="10">
        <v>0</v>
      </c>
      <c r="S608" s="10">
        <v>0</v>
      </c>
      <c r="T608" s="50">
        <f t="shared" si="33"/>
        <v>0</v>
      </c>
      <c r="U608" s="50">
        <f t="shared" si="33"/>
        <v>0</v>
      </c>
      <c r="V608" s="50">
        <f t="shared" si="33"/>
        <v>0</v>
      </c>
      <c r="W608" s="50">
        <f t="shared" si="33"/>
        <v>0</v>
      </c>
      <c r="X608" s="50">
        <f t="shared" si="33"/>
        <v>113.32333333333334</v>
      </c>
      <c r="Y608" s="50">
        <f t="shared" si="33"/>
        <v>0</v>
      </c>
      <c r="Z608" s="50">
        <f t="shared" si="33"/>
        <v>0</v>
      </c>
      <c r="AA608" s="50">
        <f t="shared" si="32"/>
        <v>0</v>
      </c>
      <c r="AB608" s="50">
        <f t="shared" si="31"/>
        <v>113.32333333333334</v>
      </c>
      <c r="AC608" s="48" t="str">
        <f>VLOOKUP(ПРОДАЖИ!C:C,'ИЗ ОСНОВЫ НОМЕНКЛАТУР'!D:E,2,0)</f>
        <v>Кромочные материалы</v>
      </c>
      <c r="AD608" s="48" t="str">
        <f>VLOOKUP(C:C,'ИЗ ОСНОВЫ НОМЕНКЛАТУР'!D:F,3,0)</f>
        <v>Кромка ПВХ Турция</v>
      </c>
      <c r="AE608" s="48" t="str">
        <f>VLOOKUP(C:C,'ИЗ ОСНОВЫ НОМЕНКЛАТУР'!D:H,5,0)</f>
        <v>C</v>
      </c>
    </row>
    <row r="609" spans="1:31" ht="9.6" customHeight="1" x14ac:dyDescent="0.2">
      <c r="A609" s="45" t="s">
        <v>5</v>
      </c>
      <c r="B609" s="11"/>
      <c r="C609" s="11" t="s">
        <v>611</v>
      </c>
      <c r="D609" s="44">
        <v>0</v>
      </c>
      <c r="E609" s="44">
        <v>0</v>
      </c>
      <c r="F609" s="48">
        <v>0</v>
      </c>
      <c r="G609" s="48">
        <v>0</v>
      </c>
      <c r="H609" s="44">
        <v>32</v>
      </c>
      <c r="I609" s="44">
        <v>0</v>
      </c>
      <c r="J609" s="44">
        <v>0</v>
      </c>
      <c r="K609" s="48">
        <v>0</v>
      </c>
      <c r="L609" s="49">
        <v>0</v>
      </c>
      <c r="M609" s="49">
        <v>0</v>
      </c>
      <c r="N609" s="10">
        <v>0</v>
      </c>
      <c r="O609" s="10">
        <v>0</v>
      </c>
      <c r="P609" s="10">
        <v>1664</v>
      </c>
      <c r="Q609" s="10">
        <v>0</v>
      </c>
      <c r="R609" s="10">
        <v>0</v>
      </c>
      <c r="S609" s="10">
        <v>0</v>
      </c>
      <c r="T609" s="50">
        <f t="shared" si="33"/>
        <v>0</v>
      </c>
      <c r="U609" s="50">
        <f t="shared" si="33"/>
        <v>0</v>
      </c>
      <c r="V609" s="50">
        <f t="shared" si="33"/>
        <v>0</v>
      </c>
      <c r="W609" s="50">
        <f t="shared" si="33"/>
        <v>0</v>
      </c>
      <c r="X609" s="50">
        <f t="shared" si="33"/>
        <v>138.66666666666666</v>
      </c>
      <c r="Y609" s="50">
        <f t="shared" si="33"/>
        <v>0</v>
      </c>
      <c r="Z609" s="50">
        <f t="shared" si="33"/>
        <v>0</v>
      </c>
      <c r="AA609" s="50">
        <f t="shared" si="32"/>
        <v>0</v>
      </c>
      <c r="AB609" s="50">
        <f t="shared" si="31"/>
        <v>138.66666666666666</v>
      </c>
      <c r="AC609" s="48" t="str">
        <f>VLOOKUP(ПРОДАЖИ!C:C,'ИЗ ОСНОВЫ НОМЕНКЛАТУР'!D:E,2,0)</f>
        <v>Кромочные материалы</v>
      </c>
      <c r="AD609" s="48" t="str">
        <f>VLOOKUP(C:C,'ИЗ ОСНОВЫ НОМЕНКЛАТУР'!D:F,3,0)</f>
        <v>Кромка ПВХ Турция</v>
      </c>
      <c r="AE609" s="48" t="str">
        <f>VLOOKUP(C:C,'ИЗ ОСНОВЫ НОМЕНКЛАТУР'!D:H,5,0)</f>
        <v>C</v>
      </c>
    </row>
    <row r="610" spans="1:31" ht="9.6" customHeight="1" x14ac:dyDescent="0.2">
      <c r="A610" s="45" t="s">
        <v>5</v>
      </c>
      <c r="B610" s="11"/>
      <c r="C610" s="11" t="s">
        <v>612</v>
      </c>
      <c r="D610" s="44">
        <v>0</v>
      </c>
      <c r="E610" s="44">
        <v>30</v>
      </c>
      <c r="F610" s="48">
        <v>0</v>
      </c>
      <c r="G610" s="48">
        <v>0</v>
      </c>
      <c r="H610" s="44">
        <v>10</v>
      </c>
      <c r="I610" s="44">
        <v>0</v>
      </c>
      <c r="J610" s="44">
        <v>0</v>
      </c>
      <c r="K610" s="48">
        <v>0</v>
      </c>
      <c r="L610" s="49">
        <v>0</v>
      </c>
      <c r="M610" s="49">
        <v>1729.16</v>
      </c>
      <c r="N610" s="10">
        <v>0</v>
      </c>
      <c r="O610" s="10">
        <v>0</v>
      </c>
      <c r="P610" s="10">
        <v>186.33</v>
      </c>
      <c r="Q610" s="10">
        <v>0</v>
      </c>
      <c r="R610" s="10">
        <v>0</v>
      </c>
      <c r="S610" s="10">
        <v>0</v>
      </c>
      <c r="T610" s="50">
        <f t="shared" si="33"/>
        <v>0</v>
      </c>
      <c r="U610" s="50">
        <f t="shared" si="33"/>
        <v>144.09666666666666</v>
      </c>
      <c r="V610" s="50">
        <f t="shared" si="33"/>
        <v>0</v>
      </c>
      <c r="W610" s="50">
        <f t="shared" si="33"/>
        <v>0</v>
      </c>
      <c r="X610" s="50">
        <f t="shared" si="33"/>
        <v>15.527500000000002</v>
      </c>
      <c r="Y610" s="50">
        <f t="shared" si="33"/>
        <v>0</v>
      </c>
      <c r="Z610" s="50">
        <f t="shared" si="33"/>
        <v>0</v>
      </c>
      <c r="AA610" s="50">
        <f t="shared" si="32"/>
        <v>0</v>
      </c>
      <c r="AB610" s="50">
        <f t="shared" si="31"/>
        <v>159.62416666666667</v>
      </c>
      <c r="AC610" s="48" t="str">
        <f>VLOOKUP(ПРОДАЖИ!C:C,'ИЗ ОСНОВЫ НОМЕНКЛАТУР'!D:E,2,0)</f>
        <v>Кромочные материалы</v>
      </c>
      <c r="AD610" s="48" t="str">
        <f>VLOOKUP(C:C,'ИЗ ОСНОВЫ НОМЕНКЛАТУР'!D:F,3,0)</f>
        <v>Кромка ПВХ Турция</v>
      </c>
      <c r="AE610" s="48" t="str">
        <f>VLOOKUP(C:C,'ИЗ ОСНОВЫ НОМЕНКЛАТУР'!D:H,5,0)</f>
        <v>C</v>
      </c>
    </row>
    <row r="611" spans="1:31" ht="9.6" customHeight="1" x14ac:dyDescent="0.2">
      <c r="A611" s="45" t="s">
        <v>5</v>
      </c>
      <c r="B611" s="11"/>
      <c r="C611" s="11" t="s">
        <v>613</v>
      </c>
      <c r="D611" s="44">
        <v>0</v>
      </c>
      <c r="E611" s="44">
        <v>0</v>
      </c>
      <c r="F611" s="48">
        <v>0</v>
      </c>
      <c r="G611" s="48">
        <v>0</v>
      </c>
      <c r="H611" s="44">
        <v>0</v>
      </c>
      <c r="I611" s="44">
        <v>0</v>
      </c>
      <c r="J611" s="44">
        <v>0</v>
      </c>
      <c r="K611" s="48">
        <v>45</v>
      </c>
      <c r="L611" s="49">
        <v>0</v>
      </c>
      <c r="M611" s="49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2551.5</v>
      </c>
      <c r="T611" s="50">
        <f t="shared" si="33"/>
        <v>0</v>
      </c>
      <c r="U611" s="50">
        <f t="shared" si="33"/>
        <v>0</v>
      </c>
      <c r="V611" s="50">
        <f t="shared" si="33"/>
        <v>0</v>
      </c>
      <c r="W611" s="50">
        <f t="shared" si="33"/>
        <v>0</v>
      </c>
      <c r="X611" s="50">
        <f t="shared" si="33"/>
        <v>0</v>
      </c>
      <c r="Y611" s="50">
        <f t="shared" si="33"/>
        <v>0</v>
      </c>
      <c r="Z611" s="50">
        <f t="shared" si="33"/>
        <v>0</v>
      </c>
      <c r="AA611" s="50">
        <f t="shared" si="32"/>
        <v>212.625</v>
      </c>
      <c r="AB611" s="50">
        <f t="shared" si="31"/>
        <v>212.625</v>
      </c>
      <c r="AC611" s="48" t="str">
        <f>VLOOKUP(ПРОДАЖИ!C:C,'ИЗ ОСНОВЫ НОМЕНКЛАТУР'!D:E,2,0)</f>
        <v>Кромочные материалы</v>
      </c>
      <c r="AD611" s="48" t="str">
        <f>VLOOKUP(C:C,'ИЗ ОСНОВЫ НОМЕНКЛАТУР'!D:F,3,0)</f>
        <v>Кромка ПВХ Турция</v>
      </c>
      <c r="AE611" s="48" t="str">
        <f>VLOOKUP(C:C,'ИЗ ОСНОВЫ НОМЕНКЛАТУР'!D:H,5,0)</f>
        <v>C</v>
      </c>
    </row>
    <row r="612" spans="1:31" ht="9.6" customHeight="1" x14ac:dyDescent="0.2">
      <c r="A612" s="45" t="s">
        <v>5</v>
      </c>
      <c r="B612" s="11"/>
      <c r="C612" s="11" t="s">
        <v>614</v>
      </c>
      <c r="D612" s="44">
        <v>0</v>
      </c>
      <c r="E612" s="44">
        <v>48</v>
      </c>
      <c r="F612" s="48">
        <v>0</v>
      </c>
      <c r="G612" s="48">
        <v>0</v>
      </c>
      <c r="H612" s="44">
        <v>0</v>
      </c>
      <c r="I612" s="44">
        <v>0</v>
      </c>
      <c r="J612" s="44">
        <v>0</v>
      </c>
      <c r="K612" s="48">
        <v>0</v>
      </c>
      <c r="L612" s="49">
        <v>0</v>
      </c>
      <c r="M612" s="49">
        <v>2383.17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50">
        <f t="shared" si="33"/>
        <v>0</v>
      </c>
      <c r="U612" s="50">
        <f t="shared" si="33"/>
        <v>198.5975</v>
      </c>
      <c r="V612" s="50">
        <f t="shared" si="33"/>
        <v>0</v>
      </c>
      <c r="W612" s="50">
        <f t="shared" si="33"/>
        <v>0</v>
      </c>
      <c r="X612" s="50">
        <f t="shared" si="33"/>
        <v>0</v>
      </c>
      <c r="Y612" s="50">
        <f t="shared" si="33"/>
        <v>0</v>
      </c>
      <c r="Z612" s="50">
        <f t="shared" si="33"/>
        <v>0</v>
      </c>
      <c r="AA612" s="50">
        <f t="shared" si="32"/>
        <v>0</v>
      </c>
      <c r="AB612" s="50">
        <f t="shared" si="31"/>
        <v>198.5975</v>
      </c>
      <c r="AC612" s="48" t="str">
        <f>VLOOKUP(ПРОДАЖИ!C:C,'ИЗ ОСНОВЫ НОМЕНКЛАТУР'!D:E,2,0)</f>
        <v>Кромочные материалы</v>
      </c>
      <c r="AD612" s="48" t="str">
        <f>VLOOKUP(C:C,'ИЗ ОСНОВЫ НОМЕНКЛАТУР'!D:F,3,0)</f>
        <v>Кромка ПВХ Турция</v>
      </c>
      <c r="AE612" s="48" t="str">
        <f>VLOOKUP(C:C,'ИЗ ОСНОВЫ НОМЕНКЛАТУР'!D:H,5,0)</f>
        <v>C</v>
      </c>
    </row>
    <row r="613" spans="1:31" ht="9.6" customHeight="1" x14ac:dyDescent="0.2">
      <c r="A613" s="45" t="s">
        <v>5</v>
      </c>
      <c r="B613" s="11"/>
      <c r="C613" s="11" t="s">
        <v>615</v>
      </c>
      <c r="D613" s="44">
        <v>0</v>
      </c>
      <c r="E613" s="44">
        <v>0</v>
      </c>
      <c r="F613" s="48">
        <v>0</v>
      </c>
      <c r="G613" s="48">
        <v>0</v>
      </c>
      <c r="H613" s="44">
        <v>0</v>
      </c>
      <c r="I613" s="44">
        <v>0</v>
      </c>
      <c r="J613" s="44">
        <v>100</v>
      </c>
      <c r="K613" s="48">
        <v>0</v>
      </c>
      <c r="L613" s="49">
        <v>0</v>
      </c>
      <c r="M613" s="49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3252</v>
      </c>
      <c r="S613" s="10">
        <v>0</v>
      </c>
      <c r="T613" s="50">
        <f t="shared" si="33"/>
        <v>0</v>
      </c>
      <c r="U613" s="50">
        <f t="shared" si="33"/>
        <v>0</v>
      </c>
      <c r="V613" s="50">
        <f t="shared" si="33"/>
        <v>0</v>
      </c>
      <c r="W613" s="50">
        <f t="shared" si="33"/>
        <v>0</v>
      </c>
      <c r="X613" s="50">
        <f t="shared" si="33"/>
        <v>0</v>
      </c>
      <c r="Y613" s="50">
        <f t="shared" si="33"/>
        <v>0</v>
      </c>
      <c r="Z613" s="50">
        <f t="shared" si="33"/>
        <v>271</v>
      </c>
      <c r="AA613" s="50">
        <f t="shared" si="32"/>
        <v>0</v>
      </c>
      <c r="AB613" s="50">
        <f t="shared" si="31"/>
        <v>271</v>
      </c>
      <c r="AC613" s="48" t="str">
        <f>VLOOKUP(ПРОДАЖИ!C:C,'ИЗ ОСНОВЫ НОМЕНКЛАТУР'!D:E,2,0)</f>
        <v>Кромочные материалы</v>
      </c>
      <c r="AD613" s="48" t="str">
        <f>VLOOKUP(C:C,'ИЗ ОСНОВЫ НОМЕНКЛАТУР'!D:F,3,0)</f>
        <v>Кромка ПВХ Турция</v>
      </c>
      <c r="AE613" s="48" t="str">
        <f>VLOOKUP(C:C,'ИЗ ОСНОВЫ НОМЕНКЛАТУР'!D:H,5,0)</f>
        <v>C</v>
      </c>
    </row>
    <row r="614" spans="1:31" ht="9.6" customHeight="1" x14ac:dyDescent="0.2">
      <c r="A614" s="45" t="s">
        <v>5</v>
      </c>
      <c r="B614" s="11"/>
      <c r="C614" s="11" t="s">
        <v>616</v>
      </c>
      <c r="D614" s="44">
        <v>0</v>
      </c>
      <c r="E614" s="44">
        <v>57</v>
      </c>
      <c r="F614" s="48">
        <v>0</v>
      </c>
      <c r="G614" s="48">
        <v>0</v>
      </c>
      <c r="H614" s="44">
        <v>0</v>
      </c>
      <c r="I614" s="44">
        <v>0</v>
      </c>
      <c r="J614" s="44">
        <v>0</v>
      </c>
      <c r="K614" s="48">
        <v>0</v>
      </c>
      <c r="L614" s="49">
        <v>0</v>
      </c>
      <c r="M614" s="49">
        <v>3312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50">
        <f t="shared" si="33"/>
        <v>0</v>
      </c>
      <c r="U614" s="50">
        <f t="shared" si="33"/>
        <v>276</v>
      </c>
      <c r="V614" s="50">
        <f t="shared" si="33"/>
        <v>0</v>
      </c>
      <c r="W614" s="50">
        <f t="shared" si="33"/>
        <v>0</v>
      </c>
      <c r="X614" s="50">
        <f t="shared" si="33"/>
        <v>0</v>
      </c>
      <c r="Y614" s="50">
        <f t="shared" si="33"/>
        <v>0</v>
      </c>
      <c r="Z614" s="50">
        <f t="shared" si="33"/>
        <v>0</v>
      </c>
      <c r="AA614" s="50">
        <f t="shared" si="32"/>
        <v>0</v>
      </c>
      <c r="AB614" s="50">
        <f t="shared" si="31"/>
        <v>276</v>
      </c>
      <c r="AC614" s="48" t="str">
        <f>VLOOKUP(ПРОДАЖИ!C:C,'ИЗ ОСНОВЫ НОМЕНКЛАТУР'!D:E,2,0)</f>
        <v>Кромочные материалы</v>
      </c>
      <c r="AD614" s="48" t="str">
        <f>VLOOKUP(C:C,'ИЗ ОСНОВЫ НОМЕНКЛАТУР'!D:F,3,0)</f>
        <v>Кромка ПВХ Турция</v>
      </c>
      <c r="AE614" s="48" t="str">
        <f>VLOOKUP(C:C,'ИЗ ОСНОВЫ НОМЕНКЛАТУР'!D:H,5,0)</f>
        <v>C</v>
      </c>
    </row>
    <row r="615" spans="1:31" ht="9.6" customHeight="1" x14ac:dyDescent="0.2">
      <c r="A615" s="45" t="s">
        <v>5</v>
      </c>
      <c r="B615" s="11"/>
      <c r="C615" s="11" t="s">
        <v>617</v>
      </c>
      <c r="D615" s="44">
        <v>0</v>
      </c>
      <c r="E615" s="44">
        <v>84</v>
      </c>
      <c r="F615" s="48">
        <v>0</v>
      </c>
      <c r="G615" s="48">
        <v>0</v>
      </c>
      <c r="H615" s="44">
        <v>0</v>
      </c>
      <c r="I615" s="44">
        <v>0</v>
      </c>
      <c r="J615" s="44">
        <v>0</v>
      </c>
      <c r="K615" s="48">
        <v>0</v>
      </c>
      <c r="L615" s="49">
        <v>0</v>
      </c>
      <c r="M615" s="49">
        <v>5179.16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50">
        <f t="shared" si="33"/>
        <v>0</v>
      </c>
      <c r="U615" s="50">
        <f t="shared" si="33"/>
        <v>431.59666666666664</v>
      </c>
      <c r="V615" s="50">
        <f t="shared" si="33"/>
        <v>0</v>
      </c>
      <c r="W615" s="50">
        <f t="shared" si="33"/>
        <v>0</v>
      </c>
      <c r="X615" s="50">
        <f t="shared" si="33"/>
        <v>0</v>
      </c>
      <c r="Y615" s="50">
        <f t="shared" si="33"/>
        <v>0</v>
      </c>
      <c r="Z615" s="50">
        <f t="shared" si="33"/>
        <v>0</v>
      </c>
      <c r="AA615" s="50">
        <f t="shared" si="32"/>
        <v>0</v>
      </c>
      <c r="AB615" s="50">
        <f t="shared" si="31"/>
        <v>431.59666666666664</v>
      </c>
      <c r="AC615" s="48" t="str">
        <f>VLOOKUP(ПРОДАЖИ!C:C,'ИЗ ОСНОВЫ НОМЕНКЛАТУР'!D:E,2,0)</f>
        <v>Кромочные материалы</v>
      </c>
      <c r="AD615" s="48" t="str">
        <f>VLOOKUP(C:C,'ИЗ ОСНОВЫ НОМЕНКЛАТУР'!D:F,3,0)</f>
        <v>Кромка ПВХ Турция</v>
      </c>
      <c r="AE615" s="48" t="str">
        <f>VLOOKUP(C:C,'ИЗ ОСНОВЫ НОМЕНКЛАТУР'!D:H,5,0)</f>
        <v>C</v>
      </c>
    </row>
    <row r="616" spans="1:31" ht="9.6" customHeight="1" x14ac:dyDescent="0.2">
      <c r="A616" s="45" t="s">
        <v>5</v>
      </c>
      <c r="B616" s="11"/>
      <c r="C616" s="11" t="s">
        <v>618</v>
      </c>
      <c r="D616" s="44">
        <v>0</v>
      </c>
      <c r="E616" s="44">
        <v>164</v>
      </c>
      <c r="F616" s="48">
        <v>0</v>
      </c>
      <c r="G616" s="48">
        <v>0</v>
      </c>
      <c r="H616" s="44">
        <v>70</v>
      </c>
      <c r="I616" s="44">
        <v>0</v>
      </c>
      <c r="J616" s="44">
        <v>0</v>
      </c>
      <c r="K616" s="48">
        <v>0</v>
      </c>
      <c r="L616" s="49">
        <v>0</v>
      </c>
      <c r="M616" s="49">
        <v>4285.59</v>
      </c>
      <c r="N616" s="10">
        <v>0</v>
      </c>
      <c r="O616" s="10">
        <v>0</v>
      </c>
      <c r="P616" s="10">
        <v>2178.5</v>
      </c>
      <c r="Q616" s="10">
        <v>0</v>
      </c>
      <c r="R616" s="10">
        <v>0</v>
      </c>
      <c r="S616" s="10">
        <v>0</v>
      </c>
      <c r="T616" s="50">
        <f t="shared" si="33"/>
        <v>0</v>
      </c>
      <c r="U616" s="50">
        <f t="shared" si="33"/>
        <v>357.13249999999999</v>
      </c>
      <c r="V616" s="50">
        <f t="shared" si="33"/>
        <v>0</v>
      </c>
      <c r="W616" s="50">
        <f t="shared" si="33"/>
        <v>0</v>
      </c>
      <c r="X616" s="50">
        <f t="shared" si="33"/>
        <v>181.54166666666666</v>
      </c>
      <c r="Y616" s="50">
        <f t="shared" si="33"/>
        <v>0</v>
      </c>
      <c r="Z616" s="50">
        <f t="shared" si="33"/>
        <v>0</v>
      </c>
      <c r="AA616" s="50">
        <f t="shared" si="32"/>
        <v>0</v>
      </c>
      <c r="AB616" s="50">
        <f t="shared" si="31"/>
        <v>538.67416666666668</v>
      </c>
      <c r="AC616" s="48" t="str">
        <f>VLOOKUP(ПРОДАЖИ!C:C,'ИЗ ОСНОВЫ НОМЕНКЛАТУР'!D:E,2,0)</f>
        <v>Кромочные материалы</v>
      </c>
      <c r="AD616" s="48" t="str">
        <f>VLOOKUP(C:C,'ИЗ ОСНОВЫ НОМЕНКЛАТУР'!D:F,3,0)</f>
        <v>Кромка ПВХ Турция</v>
      </c>
      <c r="AE616" s="48" t="str">
        <f>VLOOKUP(C:C,'ИЗ ОСНОВЫ НОМЕНКЛАТУР'!D:H,5,0)</f>
        <v>C</v>
      </c>
    </row>
    <row r="617" spans="1:31" ht="9.6" customHeight="1" x14ac:dyDescent="0.2">
      <c r="A617" s="45" t="s">
        <v>5</v>
      </c>
      <c r="B617" s="11"/>
      <c r="C617" s="11" t="s">
        <v>619</v>
      </c>
      <c r="D617" s="44">
        <v>0</v>
      </c>
      <c r="E617" s="44">
        <v>65</v>
      </c>
      <c r="F617" s="48">
        <v>3</v>
      </c>
      <c r="G617" s="48">
        <v>95</v>
      </c>
      <c r="H617" s="44">
        <v>0</v>
      </c>
      <c r="I617" s="44">
        <v>0</v>
      </c>
      <c r="J617" s="44">
        <v>0</v>
      </c>
      <c r="K617" s="48">
        <v>0</v>
      </c>
      <c r="L617" s="49">
        <v>0</v>
      </c>
      <c r="M617" s="49">
        <v>2691.65</v>
      </c>
      <c r="N617" s="10">
        <v>85.3</v>
      </c>
      <c r="O617" s="10">
        <v>3933.94</v>
      </c>
      <c r="P617" s="10">
        <v>0</v>
      </c>
      <c r="Q617" s="10">
        <v>0</v>
      </c>
      <c r="R617" s="10">
        <v>0</v>
      </c>
      <c r="S617" s="10">
        <v>0</v>
      </c>
      <c r="T617" s="50">
        <f t="shared" si="33"/>
        <v>0</v>
      </c>
      <c r="U617" s="50">
        <f t="shared" si="33"/>
        <v>224.30416666666667</v>
      </c>
      <c r="V617" s="50">
        <f t="shared" si="33"/>
        <v>7.1083333333333334</v>
      </c>
      <c r="W617" s="50">
        <f t="shared" si="33"/>
        <v>327.82833333333332</v>
      </c>
      <c r="X617" s="50">
        <f t="shared" si="33"/>
        <v>0</v>
      </c>
      <c r="Y617" s="50">
        <f t="shared" si="33"/>
        <v>0</v>
      </c>
      <c r="Z617" s="50">
        <f t="shared" si="33"/>
        <v>0</v>
      </c>
      <c r="AA617" s="50">
        <f t="shared" si="32"/>
        <v>0</v>
      </c>
      <c r="AB617" s="50">
        <f t="shared" si="31"/>
        <v>559.24083333333328</v>
      </c>
      <c r="AC617" s="48" t="str">
        <f>VLOOKUP(ПРОДАЖИ!C:C,'ИЗ ОСНОВЫ НОМЕНКЛАТУР'!D:E,2,0)</f>
        <v>Кромочные материалы</v>
      </c>
      <c r="AD617" s="48" t="str">
        <f>VLOOKUP(C:C,'ИЗ ОСНОВЫ НОМЕНКЛАТУР'!D:F,3,0)</f>
        <v>Кромка ПВХ Турция</v>
      </c>
      <c r="AE617" s="48" t="str">
        <f>VLOOKUP(C:C,'ИЗ ОСНОВЫ НОМЕНКЛАТУР'!D:H,5,0)</f>
        <v>C</v>
      </c>
    </row>
    <row r="618" spans="1:31" ht="9.6" customHeight="1" x14ac:dyDescent="0.2">
      <c r="A618" s="45" t="s">
        <v>5</v>
      </c>
      <c r="B618" s="11"/>
      <c r="C618" s="11" t="s">
        <v>620</v>
      </c>
      <c r="D618" s="44">
        <v>0</v>
      </c>
      <c r="E618" s="44">
        <v>0</v>
      </c>
      <c r="F618" s="48">
        <v>0</v>
      </c>
      <c r="G618" s="48">
        <v>0</v>
      </c>
      <c r="H618" s="44">
        <v>61</v>
      </c>
      <c r="I618" s="44">
        <v>200</v>
      </c>
      <c r="J618" s="44">
        <v>0</v>
      </c>
      <c r="K618" s="48">
        <v>0</v>
      </c>
      <c r="L618" s="49">
        <v>0</v>
      </c>
      <c r="M618" s="49">
        <v>0</v>
      </c>
      <c r="N618" s="10">
        <v>0</v>
      </c>
      <c r="O618" s="10">
        <v>0</v>
      </c>
      <c r="P618" s="10">
        <v>2189.12</v>
      </c>
      <c r="Q618" s="10">
        <v>6570.22</v>
      </c>
      <c r="R618" s="10">
        <v>0</v>
      </c>
      <c r="S618" s="10">
        <v>0</v>
      </c>
      <c r="T618" s="50">
        <f t="shared" si="33"/>
        <v>0</v>
      </c>
      <c r="U618" s="50">
        <f t="shared" si="33"/>
        <v>0</v>
      </c>
      <c r="V618" s="50">
        <f t="shared" si="33"/>
        <v>0</v>
      </c>
      <c r="W618" s="50">
        <f t="shared" si="33"/>
        <v>0</v>
      </c>
      <c r="X618" s="50">
        <f t="shared" si="33"/>
        <v>182.42666666666665</v>
      </c>
      <c r="Y618" s="50">
        <f t="shared" si="33"/>
        <v>547.51833333333332</v>
      </c>
      <c r="Z618" s="50">
        <f t="shared" si="33"/>
        <v>0</v>
      </c>
      <c r="AA618" s="50">
        <f t="shared" si="32"/>
        <v>0</v>
      </c>
      <c r="AB618" s="50">
        <f t="shared" si="31"/>
        <v>729.94499999999994</v>
      </c>
      <c r="AC618" s="48" t="str">
        <f>VLOOKUP(ПРОДАЖИ!C:C,'ИЗ ОСНОВЫ НОМЕНКЛАТУР'!D:E,2,0)</f>
        <v>Кромочные материалы</v>
      </c>
      <c r="AD618" s="48" t="str">
        <f>VLOOKUP(C:C,'ИЗ ОСНОВЫ НОМЕНКЛАТУР'!D:F,3,0)</f>
        <v>Кромка ПВХ Турция</v>
      </c>
      <c r="AE618" s="48" t="str">
        <f>VLOOKUP(C:C,'ИЗ ОСНОВЫ НОМЕНКЛАТУР'!D:H,5,0)</f>
        <v>C</v>
      </c>
    </row>
    <row r="619" spans="1:31" ht="9.6" customHeight="1" x14ac:dyDescent="0.2">
      <c r="A619" s="45" t="s">
        <v>5</v>
      </c>
      <c r="B619" s="11"/>
      <c r="C619" s="11" t="s">
        <v>621</v>
      </c>
      <c r="D619" s="44">
        <v>73</v>
      </c>
      <c r="E619" s="44">
        <v>227</v>
      </c>
      <c r="F619" s="48">
        <v>0</v>
      </c>
      <c r="G619" s="48">
        <v>0</v>
      </c>
      <c r="H619" s="44">
        <v>0</v>
      </c>
      <c r="I619" s="44">
        <v>0</v>
      </c>
      <c r="J619" s="44">
        <v>0</v>
      </c>
      <c r="K619" s="48">
        <v>0</v>
      </c>
      <c r="L619" s="49">
        <v>2546.09</v>
      </c>
      <c r="M619" s="49">
        <v>7917.31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50">
        <f t="shared" si="33"/>
        <v>212.17416666666668</v>
      </c>
      <c r="U619" s="50">
        <f t="shared" si="33"/>
        <v>659.77583333333337</v>
      </c>
      <c r="V619" s="50">
        <f t="shared" si="33"/>
        <v>0</v>
      </c>
      <c r="W619" s="50">
        <f t="shared" si="33"/>
        <v>0</v>
      </c>
      <c r="X619" s="50">
        <f t="shared" si="33"/>
        <v>0</v>
      </c>
      <c r="Y619" s="50">
        <f t="shared" si="33"/>
        <v>0</v>
      </c>
      <c r="Z619" s="50">
        <f t="shared" si="33"/>
        <v>0</v>
      </c>
      <c r="AA619" s="50">
        <f t="shared" si="32"/>
        <v>0</v>
      </c>
      <c r="AB619" s="50">
        <f t="shared" si="31"/>
        <v>871.95</v>
      </c>
      <c r="AC619" s="48" t="str">
        <f>VLOOKUP(ПРОДАЖИ!C:C,'ИЗ ОСНОВЫ НОМЕНКЛАТУР'!D:E,2,0)</f>
        <v>Кромочные материалы</v>
      </c>
      <c r="AD619" s="48" t="str">
        <f>VLOOKUP(C:C,'ИЗ ОСНОВЫ НОМЕНКЛАТУР'!D:F,3,0)</f>
        <v>Кромка ПВХ Турция</v>
      </c>
      <c r="AE619" s="48" t="str">
        <f>VLOOKUP(C:C,'ИЗ ОСНОВЫ НОМЕНКЛАТУР'!D:H,5,0)</f>
        <v>C</v>
      </c>
    </row>
    <row r="620" spans="1:31" ht="9.6" customHeight="1" x14ac:dyDescent="0.2">
      <c r="A620" s="45" t="s">
        <v>5</v>
      </c>
      <c r="B620" s="11"/>
      <c r="C620" s="11" t="s">
        <v>622</v>
      </c>
      <c r="D620" s="44">
        <v>0</v>
      </c>
      <c r="E620" s="44">
        <v>143</v>
      </c>
      <c r="F620" s="48">
        <v>0</v>
      </c>
      <c r="G620" s="48">
        <v>0</v>
      </c>
      <c r="H620" s="44">
        <v>46</v>
      </c>
      <c r="I620" s="44">
        <v>0</v>
      </c>
      <c r="J620" s="44">
        <v>0</v>
      </c>
      <c r="K620" s="48">
        <v>0</v>
      </c>
      <c r="L620" s="49">
        <v>0</v>
      </c>
      <c r="M620" s="49">
        <v>8887.8799999999992</v>
      </c>
      <c r="N620" s="10">
        <v>0</v>
      </c>
      <c r="O620" s="10">
        <v>0</v>
      </c>
      <c r="P620" s="10">
        <v>2168.0700000000002</v>
      </c>
      <c r="Q620" s="10">
        <v>0</v>
      </c>
      <c r="R620" s="10">
        <v>0</v>
      </c>
      <c r="S620" s="10">
        <v>0</v>
      </c>
      <c r="T620" s="50">
        <f t="shared" si="33"/>
        <v>0</v>
      </c>
      <c r="U620" s="50">
        <f t="shared" si="33"/>
        <v>740.65666666666664</v>
      </c>
      <c r="V620" s="50">
        <f t="shared" si="33"/>
        <v>0</v>
      </c>
      <c r="W620" s="50">
        <f t="shared" si="33"/>
        <v>0</v>
      </c>
      <c r="X620" s="50">
        <f t="shared" si="33"/>
        <v>180.67250000000001</v>
      </c>
      <c r="Y620" s="50">
        <f t="shared" si="33"/>
        <v>0</v>
      </c>
      <c r="Z620" s="50">
        <f t="shared" si="33"/>
        <v>0</v>
      </c>
      <c r="AA620" s="50">
        <f t="shared" si="32"/>
        <v>0</v>
      </c>
      <c r="AB620" s="50">
        <f t="shared" si="31"/>
        <v>921.32916666666665</v>
      </c>
      <c r="AC620" s="48" t="str">
        <f>VLOOKUP(ПРОДАЖИ!C:C,'ИЗ ОСНОВЫ НОМЕНКЛАТУР'!D:E,2,0)</f>
        <v>Кромочные материалы</v>
      </c>
      <c r="AD620" s="48" t="str">
        <f>VLOOKUP(C:C,'ИЗ ОСНОВЫ НОМЕНКЛАТУР'!D:F,3,0)</f>
        <v>Кромка ПВХ Турция</v>
      </c>
      <c r="AE620" s="48" t="str">
        <f>VLOOKUP(C:C,'ИЗ ОСНОВЫ НОМЕНКЛАТУР'!D:H,5,0)</f>
        <v>C</v>
      </c>
    </row>
    <row r="621" spans="1:31" ht="9.6" customHeight="1" x14ac:dyDescent="0.2">
      <c r="A621" s="45" t="s">
        <v>5</v>
      </c>
      <c r="B621" s="11"/>
      <c r="C621" s="11" t="s">
        <v>623</v>
      </c>
      <c r="D621" s="44">
        <v>0</v>
      </c>
      <c r="E621" s="44">
        <v>267</v>
      </c>
      <c r="F621" s="48">
        <v>0</v>
      </c>
      <c r="G621" s="48">
        <v>0</v>
      </c>
      <c r="H621" s="44">
        <v>0</v>
      </c>
      <c r="I621" s="44">
        <v>0</v>
      </c>
      <c r="J621" s="44">
        <v>100</v>
      </c>
      <c r="K621" s="48">
        <v>0</v>
      </c>
      <c r="L621" s="49">
        <v>0</v>
      </c>
      <c r="M621" s="49">
        <v>10401.1</v>
      </c>
      <c r="N621" s="10">
        <v>0</v>
      </c>
      <c r="O621" s="10">
        <v>0</v>
      </c>
      <c r="P621" s="10">
        <v>0</v>
      </c>
      <c r="Q621" s="10">
        <v>0</v>
      </c>
      <c r="R621" s="10">
        <v>3907</v>
      </c>
      <c r="S621" s="10">
        <v>0</v>
      </c>
      <c r="T621" s="50">
        <f t="shared" si="33"/>
        <v>0</v>
      </c>
      <c r="U621" s="50">
        <f t="shared" si="33"/>
        <v>866.75833333333333</v>
      </c>
      <c r="V621" s="50">
        <f t="shared" si="33"/>
        <v>0</v>
      </c>
      <c r="W621" s="50">
        <f t="shared" si="33"/>
        <v>0</v>
      </c>
      <c r="X621" s="50">
        <f t="shared" si="33"/>
        <v>0</v>
      </c>
      <c r="Y621" s="50">
        <f t="shared" si="33"/>
        <v>0</v>
      </c>
      <c r="Z621" s="50">
        <f t="shared" si="33"/>
        <v>325.58333333333331</v>
      </c>
      <c r="AA621" s="50">
        <f t="shared" si="32"/>
        <v>0</v>
      </c>
      <c r="AB621" s="50">
        <f t="shared" si="31"/>
        <v>1192.3416666666667</v>
      </c>
      <c r="AC621" s="48" t="str">
        <f>VLOOKUP(ПРОДАЖИ!C:C,'ИЗ ОСНОВЫ НОМЕНКЛАТУР'!D:E,2,0)</f>
        <v>Кромочные материалы</v>
      </c>
      <c r="AD621" s="48" t="str">
        <f>VLOOKUP(C:C,'ИЗ ОСНОВЫ НОМЕНКЛАТУР'!D:F,3,0)</f>
        <v>Кромка ПВХ Турция</v>
      </c>
      <c r="AE621" s="48" t="str">
        <f>VLOOKUP(C:C,'ИЗ ОСНОВЫ НОМЕНКЛАТУР'!D:H,5,0)</f>
        <v>C</v>
      </c>
    </row>
    <row r="622" spans="1:31" ht="9.6" customHeight="1" x14ac:dyDescent="0.2">
      <c r="A622" s="45" t="s">
        <v>5</v>
      </c>
      <c r="B622" s="11"/>
      <c r="C622" s="11" t="s">
        <v>624</v>
      </c>
      <c r="D622" s="44">
        <v>0</v>
      </c>
      <c r="E622" s="44">
        <v>384</v>
      </c>
      <c r="F622" s="48">
        <v>0</v>
      </c>
      <c r="G622" s="48">
        <v>0</v>
      </c>
      <c r="H622" s="44">
        <v>40</v>
      </c>
      <c r="I622" s="44">
        <v>0</v>
      </c>
      <c r="J622" s="44">
        <v>0</v>
      </c>
      <c r="K622" s="48">
        <v>0</v>
      </c>
      <c r="L622" s="49">
        <v>0</v>
      </c>
      <c r="M622" s="49">
        <v>13694.05</v>
      </c>
      <c r="N622" s="10">
        <v>0</v>
      </c>
      <c r="O622" s="10">
        <v>0</v>
      </c>
      <c r="P622" s="10">
        <v>1641.72</v>
      </c>
      <c r="Q622" s="10">
        <v>0</v>
      </c>
      <c r="R622" s="10">
        <v>0</v>
      </c>
      <c r="S622" s="10">
        <v>0</v>
      </c>
      <c r="T622" s="50">
        <f t="shared" si="33"/>
        <v>0</v>
      </c>
      <c r="U622" s="50">
        <f t="shared" si="33"/>
        <v>1141.1708333333333</v>
      </c>
      <c r="V622" s="50">
        <f t="shared" si="33"/>
        <v>0</v>
      </c>
      <c r="W622" s="50">
        <f t="shared" si="33"/>
        <v>0</v>
      </c>
      <c r="X622" s="50">
        <f t="shared" si="33"/>
        <v>136.81</v>
      </c>
      <c r="Y622" s="50">
        <f t="shared" si="33"/>
        <v>0</v>
      </c>
      <c r="Z622" s="50">
        <f t="shared" si="33"/>
        <v>0</v>
      </c>
      <c r="AA622" s="50">
        <f t="shared" si="32"/>
        <v>0</v>
      </c>
      <c r="AB622" s="50">
        <f t="shared" si="31"/>
        <v>1277.9808333333333</v>
      </c>
      <c r="AC622" s="48" t="str">
        <f>VLOOKUP(ПРОДАЖИ!C:C,'ИЗ ОСНОВЫ НОМЕНКЛАТУР'!D:E,2,0)</f>
        <v>Кромочные материалы</v>
      </c>
      <c r="AD622" s="48" t="str">
        <f>VLOOKUP(C:C,'ИЗ ОСНОВЫ НОМЕНКЛАТУР'!D:F,3,0)</f>
        <v>Кромка ПВХ Турция</v>
      </c>
      <c r="AE622" s="48" t="str">
        <f>VLOOKUP(C:C,'ИЗ ОСНОВЫ НОМЕНКЛАТУР'!D:H,5,0)</f>
        <v>C</v>
      </c>
    </row>
    <row r="623" spans="1:31" ht="9.6" customHeight="1" x14ac:dyDescent="0.2">
      <c r="A623" s="45" t="s">
        <v>5</v>
      </c>
      <c r="B623" s="11"/>
      <c r="C623" s="11" t="s">
        <v>625</v>
      </c>
      <c r="D623" s="44">
        <v>0</v>
      </c>
      <c r="E623" s="44">
        <v>285</v>
      </c>
      <c r="F623" s="48">
        <v>0</v>
      </c>
      <c r="G623" s="48">
        <v>0</v>
      </c>
      <c r="H623" s="44">
        <v>0</v>
      </c>
      <c r="I623" s="44">
        <v>0</v>
      </c>
      <c r="J623" s="44">
        <v>0</v>
      </c>
      <c r="K623" s="48">
        <v>0</v>
      </c>
      <c r="L623" s="49">
        <v>0</v>
      </c>
      <c r="M623" s="49">
        <v>16257.51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50">
        <f t="shared" si="33"/>
        <v>0</v>
      </c>
      <c r="U623" s="50">
        <f t="shared" si="33"/>
        <v>1354.7925</v>
      </c>
      <c r="V623" s="50">
        <f t="shared" si="33"/>
        <v>0</v>
      </c>
      <c r="W623" s="50">
        <f t="shared" si="33"/>
        <v>0</v>
      </c>
      <c r="X623" s="50">
        <f t="shared" si="33"/>
        <v>0</v>
      </c>
      <c r="Y623" s="50">
        <f t="shared" si="33"/>
        <v>0</v>
      </c>
      <c r="Z623" s="50">
        <f t="shared" si="33"/>
        <v>0</v>
      </c>
      <c r="AA623" s="50">
        <f t="shared" si="32"/>
        <v>0</v>
      </c>
      <c r="AB623" s="50">
        <f t="shared" si="31"/>
        <v>1354.7925</v>
      </c>
      <c r="AC623" s="48" t="str">
        <f>VLOOKUP(ПРОДАЖИ!C:C,'ИЗ ОСНОВЫ НОМЕНКЛАТУР'!D:E,2,0)</f>
        <v>Кромочные материалы</v>
      </c>
      <c r="AD623" s="48" t="str">
        <f>VLOOKUP(C:C,'ИЗ ОСНОВЫ НОМЕНКЛАТУР'!D:F,3,0)</f>
        <v>Кромка ПВХ Турция</v>
      </c>
      <c r="AE623" s="48" t="str">
        <f>VLOOKUP(C:C,'ИЗ ОСНОВЫ НОМЕНКЛАТУР'!D:H,5,0)</f>
        <v>C</v>
      </c>
    </row>
    <row r="624" spans="1:31" ht="9.6" customHeight="1" x14ac:dyDescent="0.2">
      <c r="A624" s="45" t="s">
        <v>5</v>
      </c>
      <c r="B624" s="11"/>
      <c r="C624" s="11" t="s">
        <v>626</v>
      </c>
      <c r="D624" s="44">
        <v>1</v>
      </c>
      <c r="E624" s="44">
        <v>164</v>
      </c>
      <c r="F624" s="48">
        <v>0</v>
      </c>
      <c r="G624" s="48">
        <v>0</v>
      </c>
      <c r="H624" s="44">
        <v>0</v>
      </c>
      <c r="I624" s="44">
        <v>0</v>
      </c>
      <c r="J624" s="44">
        <v>100</v>
      </c>
      <c r="K624" s="48">
        <v>274</v>
      </c>
      <c r="L624" s="49">
        <v>46.56</v>
      </c>
      <c r="M624" s="49">
        <v>7635.88</v>
      </c>
      <c r="N624" s="10">
        <v>0</v>
      </c>
      <c r="O624" s="10">
        <v>0</v>
      </c>
      <c r="P624" s="10">
        <v>0</v>
      </c>
      <c r="Q624" s="10">
        <v>0</v>
      </c>
      <c r="R624" s="10">
        <v>3315</v>
      </c>
      <c r="S624" s="10">
        <v>9083.1</v>
      </c>
      <c r="T624" s="50">
        <f t="shared" si="33"/>
        <v>3.8800000000000003</v>
      </c>
      <c r="U624" s="50">
        <f t="shared" si="33"/>
        <v>636.32333333333338</v>
      </c>
      <c r="V624" s="50">
        <f t="shared" si="33"/>
        <v>0</v>
      </c>
      <c r="W624" s="50">
        <f t="shared" si="33"/>
        <v>0</v>
      </c>
      <c r="X624" s="50">
        <f t="shared" si="33"/>
        <v>0</v>
      </c>
      <c r="Y624" s="50">
        <f t="shared" si="33"/>
        <v>0</v>
      </c>
      <c r="Z624" s="50">
        <f t="shared" si="33"/>
        <v>276.25</v>
      </c>
      <c r="AA624" s="50">
        <f t="shared" si="32"/>
        <v>756.92500000000007</v>
      </c>
      <c r="AB624" s="50">
        <f t="shared" si="31"/>
        <v>1673.3783333333336</v>
      </c>
      <c r="AC624" s="48" t="str">
        <f>VLOOKUP(ПРОДАЖИ!C:C,'ИЗ ОСНОВЫ НОМЕНКЛАТУР'!D:E,2,0)</f>
        <v>Кромочные материалы</v>
      </c>
      <c r="AD624" s="48" t="str">
        <f>VLOOKUP(C:C,'ИЗ ОСНОВЫ НОМЕНКЛАТУР'!D:F,3,0)</f>
        <v>Кромка ПВХ Турция</v>
      </c>
      <c r="AE624" s="48" t="str">
        <f>VLOOKUP(C:C,'ИЗ ОСНОВЫ НОМЕНКЛАТУР'!D:H,5,0)</f>
        <v>C</v>
      </c>
    </row>
    <row r="625" spans="1:31" ht="9.6" customHeight="1" x14ac:dyDescent="0.2">
      <c r="A625" s="45" t="s">
        <v>5</v>
      </c>
      <c r="B625" s="11"/>
      <c r="C625" s="11" t="s">
        <v>627</v>
      </c>
      <c r="D625" s="44">
        <v>0</v>
      </c>
      <c r="E625" s="44">
        <v>0</v>
      </c>
      <c r="F625" s="48">
        <v>0</v>
      </c>
      <c r="G625" s="48">
        <v>0</v>
      </c>
      <c r="H625" s="44">
        <v>0</v>
      </c>
      <c r="I625" s="44">
        <v>0</v>
      </c>
      <c r="J625" s="44">
        <v>400</v>
      </c>
      <c r="K625" s="48">
        <v>251</v>
      </c>
      <c r="L625" s="49">
        <v>0</v>
      </c>
      <c r="M625" s="49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11624</v>
      </c>
      <c r="S625" s="10">
        <v>7294.06</v>
      </c>
      <c r="T625" s="50">
        <f t="shared" si="33"/>
        <v>0</v>
      </c>
      <c r="U625" s="50">
        <f t="shared" si="33"/>
        <v>0</v>
      </c>
      <c r="V625" s="50">
        <f t="shared" si="33"/>
        <v>0</v>
      </c>
      <c r="W625" s="50">
        <f t="shared" si="33"/>
        <v>0</v>
      </c>
      <c r="X625" s="50">
        <f t="shared" si="33"/>
        <v>0</v>
      </c>
      <c r="Y625" s="50">
        <f t="shared" si="33"/>
        <v>0</v>
      </c>
      <c r="Z625" s="50">
        <f t="shared" si="33"/>
        <v>968.66666666666663</v>
      </c>
      <c r="AA625" s="50">
        <f t="shared" si="32"/>
        <v>607.83833333333337</v>
      </c>
      <c r="AB625" s="50">
        <f t="shared" si="31"/>
        <v>1576.5050000000001</v>
      </c>
      <c r="AC625" s="48" t="str">
        <f>VLOOKUP(ПРОДАЖИ!C:C,'ИЗ ОСНОВЫ НОМЕНКЛАТУР'!D:E,2,0)</f>
        <v>Кромочные материалы</v>
      </c>
      <c r="AD625" s="48" t="str">
        <f>VLOOKUP(C:C,'ИЗ ОСНОВЫ НОМЕНКЛАТУР'!D:F,3,0)</f>
        <v>Кромка ПВХ Турция</v>
      </c>
      <c r="AE625" s="48" t="str">
        <f>VLOOKUP(C:C,'ИЗ ОСНОВЫ НОМЕНКЛАТУР'!D:H,5,0)</f>
        <v>C</v>
      </c>
    </row>
    <row r="626" spans="1:31" ht="9.6" customHeight="1" x14ac:dyDescent="0.2">
      <c r="A626" s="45" t="s">
        <v>5</v>
      </c>
      <c r="B626" s="11"/>
      <c r="C626" s="11" t="s">
        <v>628</v>
      </c>
      <c r="D626" s="44">
        <v>0</v>
      </c>
      <c r="E626" s="44">
        <v>44</v>
      </c>
      <c r="F626" s="48">
        <v>300</v>
      </c>
      <c r="G626" s="48">
        <v>0</v>
      </c>
      <c r="H626" s="44">
        <v>0</v>
      </c>
      <c r="I626" s="44">
        <v>0</v>
      </c>
      <c r="J626" s="44">
        <v>0</v>
      </c>
      <c r="K626" s="48">
        <v>0</v>
      </c>
      <c r="L626" s="49">
        <v>0</v>
      </c>
      <c r="M626" s="49">
        <v>2603.2800000000002</v>
      </c>
      <c r="N626" s="10">
        <v>16912.61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50">
        <f t="shared" si="33"/>
        <v>0</v>
      </c>
      <c r="U626" s="50">
        <f t="shared" si="33"/>
        <v>216.94000000000003</v>
      </c>
      <c r="V626" s="50">
        <f t="shared" si="33"/>
        <v>1409.3841666666667</v>
      </c>
      <c r="W626" s="50">
        <f t="shared" si="33"/>
        <v>0</v>
      </c>
      <c r="X626" s="50">
        <f t="shared" si="33"/>
        <v>0</v>
      </c>
      <c r="Y626" s="50">
        <f t="shared" si="33"/>
        <v>0</v>
      </c>
      <c r="Z626" s="50">
        <f t="shared" si="33"/>
        <v>0</v>
      </c>
      <c r="AA626" s="50">
        <f t="shared" si="32"/>
        <v>0</v>
      </c>
      <c r="AB626" s="50">
        <f t="shared" si="31"/>
        <v>1626.3241666666668</v>
      </c>
      <c r="AC626" s="48" t="str">
        <f>VLOOKUP(ПРОДАЖИ!C:C,'ИЗ ОСНОВЫ НОМЕНКЛАТУР'!D:E,2,0)</f>
        <v>Кромочные материалы</v>
      </c>
      <c r="AD626" s="48" t="str">
        <f>VLOOKUP(C:C,'ИЗ ОСНОВЫ НОМЕНКЛАТУР'!D:F,3,0)</f>
        <v>Кромка ПВХ Турция</v>
      </c>
      <c r="AE626" s="48" t="str">
        <f>VLOOKUP(C:C,'ИЗ ОСНОВЫ НОМЕНКЛАТУР'!D:H,5,0)</f>
        <v>C</v>
      </c>
    </row>
    <row r="627" spans="1:31" ht="9.6" customHeight="1" x14ac:dyDescent="0.2">
      <c r="A627" s="45" t="s">
        <v>5</v>
      </c>
      <c r="B627" s="11"/>
      <c r="C627" s="11" t="s">
        <v>629</v>
      </c>
      <c r="D627" s="44">
        <v>0</v>
      </c>
      <c r="E627" s="44">
        <v>558</v>
      </c>
      <c r="F627" s="48">
        <v>0</v>
      </c>
      <c r="G627" s="48">
        <v>0</v>
      </c>
      <c r="H627" s="44">
        <v>0</v>
      </c>
      <c r="I627" s="44">
        <v>0</v>
      </c>
      <c r="J627" s="44">
        <v>0</v>
      </c>
      <c r="K627" s="48">
        <v>0</v>
      </c>
      <c r="L627" s="49">
        <v>0</v>
      </c>
      <c r="M627" s="49">
        <v>23808.44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50">
        <f t="shared" si="33"/>
        <v>0</v>
      </c>
      <c r="U627" s="50">
        <f t="shared" si="33"/>
        <v>1984.0366666666666</v>
      </c>
      <c r="V627" s="50">
        <f t="shared" si="33"/>
        <v>0</v>
      </c>
      <c r="W627" s="50">
        <f t="shared" si="33"/>
        <v>0</v>
      </c>
      <c r="X627" s="50">
        <f t="shared" si="33"/>
        <v>0</v>
      </c>
      <c r="Y627" s="50">
        <f t="shared" si="33"/>
        <v>0</v>
      </c>
      <c r="Z627" s="50">
        <f t="shared" si="33"/>
        <v>0</v>
      </c>
      <c r="AA627" s="50">
        <f t="shared" si="32"/>
        <v>0</v>
      </c>
      <c r="AB627" s="50">
        <f t="shared" si="31"/>
        <v>1984.0366666666666</v>
      </c>
      <c r="AC627" s="48" t="str">
        <f>VLOOKUP(ПРОДАЖИ!C:C,'ИЗ ОСНОВЫ НОМЕНКЛАТУР'!D:E,2,0)</f>
        <v>Кромочные материалы</v>
      </c>
      <c r="AD627" s="48" t="str">
        <f>VLOOKUP(C:C,'ИЗ ОСНОВЫ НОМЕНКЛАТУР'!D:F,3,0)</f>
        <v>Кромка ПВХ Турция</v>
      </c>
      <c r="AE627" s="48" t="str">
        <f>VLOOKUP(C:C,'ИЗ ОСНОВЫ НОМЕНКЛАТУР'!D:H,5,0)</f>
        <v>C</v>
      </c>
    </row>
    <row r="628" spans="1:31" ht="9.6" customHeight="1" x14ac:dyDescent="0.2">
      <c r="A628" s="45" t="s">
        <v>5</v>
      </c>
      <c r="B628" s="11"/>
      <c r="C628" s="11" t="s">
        <v>630</v>
      </c>
      <c r="D628" s="44">
        <v>0</v>
      </c>
      <c r="E628" s="44">
        <v>0</v>
      </c>
      <c r="F628" s="48">
        <v>0</v>
      </c>
      <c r="G628" s="48">
        <v>0</v>
      </c>
      <c r="H628" s="44">
        <v>0</v>
      </c>
      <c r="I628" s="44">
        <v>0</v>
      </c>
      <c r="J628" s="44">
        <v>400</v>
      </c>
      <c r="K628" s="48">
        <v>438</v>
      </c>
      <c r="L628" s="49">
        <v>0</v>
      </c>
      <c r="M628" s="49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13826.01</v>
      </c>
      <c r="S628" s="10">
        <v>15121.23</v>
      </c>
      <c r="T628" s="50">
        <f t="shared" si="33"/>
        <v>0</v>
      </c>
      <c r="U628" s="50">
        <f t="shared" si="33"/>
        <v>0</v>
      </c>
      <c r="V628" s="50">
        <f t="shared" si="33"/>
        <v>0</v>
      </c>
      <c r="W628" s="50">
        <f t="shared" si="33"/>
        <v>0</v>
      </c>
      <c r="X628" s="50">
        <f t="shared" si="33"/>
        <v>0</v>
      </c>
      <c r="Y628" s="50">
        <f t="shared" si="33"/>
        <v>0</v>
      </c>
      <c r="Z628" s="50">
        <f t="shared" si="33"/>
        <v>1152.1675</v>
      </c>
      <c r="AA628" s="50">
        <f t="shared" si="32"/>
        <v>1260.1025</v>
      </c>
      <c r="AB628" s="50">
        <f t="shared" si="31"/>
        <v>2412.27</v>
      </c>
      <c r="AC628" s="48" t="str">
        <f>VLOOKUP(ПРОДАЖИ!C:C,'ИЗ ОСНОВЫ НОМЕНКЛАТУР'!D:E,2,0)</f>
        <v>Кромочные материалы</v>
      </c>
      <c r="AD628" s="48" t="str">
        <f>VLOOKUP(C:C,'ИЗ ОСНОВЫ НОМЕНКЛАТУР'!D:F,3,0)</f>
        <v>Кромка ПВХ Турция</v>
      </c>
      <c r="AE628" s="48" t="str">
        <f>VLOOKUP(C:C,'ИЗ ОСНОВЫ НОМЕНКЛАТУР'!D:H,5,0)</f>
        <v>C</v>
      </c>
    </row>
    <row r="629" spans="1:31" ht="9.6" customHeight="1" x14ac:dyDescent="0.2">
      <c r="A629" s="45" t="s">
        <v>5</v>
      </c>
      <c r="B629" s="11"/>
      <c r="C629" s="11" t="s">
        <v>631</v>
      </c>
      <c r="D629" s="44">
        <v>0</v>
      </c>
      <c r="E629" s="44">
        <v>0</v>
      </c>
      <c r="F629" s="48">
        <v>0</v>
      </c>
      <c r="G629" s="48">
        <v>0</v>
      </c>
      <c r="H629" s="44">
        <v>0</v>
      </c>
      <c r="I629" s="44">
        <v>0</v>
      </c>
      <c r="J629" s="44">
        <v>595</v>
      </c>
      <c r="K629" s="48">
        <v>416</v>
      </c>
      <c r="L629" s="49">
        <v>0</v>
      </c>
      <c r="M629" s="49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17510.849999999999</v>
      </c>
      <c r="S629" s="10">
        <v>12242.88</v>
      </c>
      <c r="T629" s="50">
        <f t="shared" si="33"/>
        <v>0</v>
      </c>
      <c r="U629" s="50">
        <f t="shared" si="33"/>
        <v>0</v>
      </c>
      <c r="V629" s="50">
        <f t="shared" si="33"/>
        <v>0</v>
      </c>
      <c r="W629" s="50">
        <f t="shared" si="33"/>
        <v>0</v>
      </c>
      <c r="X629" s="50">
        <f t="shared" si="33"/>
        <v>0</v>
      </c>
      <c r="Y629" s="50">
        <f t="shared" si="33"/>
        <v>0</v>
      </c>
      <c r="Z629" s="50">
        <f t="shared" si="33"/>
        <v>1459.2375</v>
      </c>
      <c r="AA629" s="50">
        <f t="shared" si="32"/>
        <v>1020.2399999999999</v>
      </c>
      <c r="AB629" s="50">
        <f t="shared" si="31"/>
        <v>2479.4775</v>
      </c>
      <c r="AC629" s="48" t="str">
        <f>VLOOKUP(ПРОДАЖИ!C:C,'ИЗ ОСНОВЫ НОМЕНКЛАТУР'!D:E,2,0)</f>
        <v>Кромочные материалы</v>
      </c>
      <c r="AD629" s="48" t="str">
        <f>VLOOKUP(C:C,'ИЗ ОСНОВЫ НОМЕНКЛАТУР'!D:F,3,0)</f>
        <v>Кромка ПВХ Турция</v>
      </c>
      <c r="AE629" s="48" t="str">
        <f>VLOOKUP(C:C,'ИЗ ОСНОВЫ НОМЕНКЛАТУР'!D:H,5,0)</f>
        <v>C</v>
      </c>
    </row>
    <row r="630" spans="1:31" ht="9.6" customHeight="1" x14ac:dyDescent="0.2">
      <c r="A630" s="45" t="s">
        <v>5</v>
      </c>
      <c r="B630" s="11"/>
      <c r="C630" s="11" t="s">
        <v>632</v>
      </c>
      <c r="D630" s="44">
        <v>0</v>
      </c>
      <c r="E630" s="44">
        <v>695</v>
      </c>
      <c r="F630" s="48">
        <v>0</v>
      </c>
      <c r="G630" s="48">
        <v>149</v>
      </c>
      <c r="H630" s="44">
        <v>0</v>
      </c>
      <c r="I630" s="44">
        <v>0</v>
      </c>
      <c r="J630" s="44">
        <v>0</v>
      </c>
      <c r="K630" s="48">
        <v>0</v>
      </c>
      <c r="L630" s="49">
        <v>0</v>
      </c>
      <c r="M630" s="49">
        <v>29215.38</v>
      </c>
      <c r="N630" s="10">
        <v>0</v>
      </c>
      <c r="O630" s="10">
        <v>6557.57</v>
      </c>
      <c r="P630" s="10">
        <v>0</v>
      </c>
      <c r="Q630" s="10">
        <v>0</v>
      </c>
      <c r="R630" s="10">
        <v>0</v>
      </c>
      <c r="S630" s="10">
        <v>0</v>
      </c>
      <c r="T630" s="50">
        <f t="shared" si="33"/>
        <v>0</v>
      </c>
      <c r="U630" s="50">
        <f t="shared" si="33"/>
        <v>2434.6150000000002</v>
      </c>
      <c r="V630" s="50">
        <f t="shared" si="33"/>
        <v>0</v>
      </c>
      <c r="W630" s="50">
        <f t="shared" si="33"/>
        <v>546.46416666666664</v>
      </c>
      <c r="X630" s="50">
        <f t="shared" si="33"/>
        <v>0</v>
      </c>
      <c r="Y630" s="50">
        <f t="shared" si="33"/>
        <v>0</v>
      </c>
      <c r="Z630" s="50">
        <f t="shared" si="33"/>
        <v>0</v>
      </c>
      <c r="AA630" s="50">
        <f t="shared" si="32"/>
        <v>0</v>
      </c>
      <c r="AB630" s="50">
        <f t="shared" si="31"/>
        <v>2981.0791666666669</v>
      </c>
      <c r="AC630" s="48" t="str">
        <f>VLOOKUP(ПРОДАЖИ!C:C,'ИЗ ОСНОВЫ НОМЕНКЛАТУР'!D:E,2,0)</f>
        <v>Кромочные материалы</v>
      </c>
      <c r="AD630" s="48" t="str">
        <f>VLOOKUP(C:C,'ИЗ ОСНОВЫ НОМЕНКЛАТУР'!D:F,3,0)</f>
        <v>Кромка ПВХ Турция</v>
      </c>
      <c r="AE630" s="48" t="str">
        <f>VLOOKUP(C:C,'ИЗ ОСНОВЫ НОМЕНКЛАТУР'!D:H,5,0)</f>
        <v>C</v>
      </c>
    </row>
    <row r="631" spans="1:31" ht="9.6" customHeight="1" x14ac:dyDescent="0.2">
      <c r="A631" s="45" t="s">
        <v>5</v>
      </c>
      <c r="B631" s="11"/>
      <c r="C631" s="11" t="s">
        <v>633</v>
      </c>
      <c r="D631" s="44">
        <v>20</v>
      </c>
      <c r="E631" s="44">
        <v>825</v>
      </c>
      <c r="F631" s="48">
        <v>0</v>
      </c>
      <c r="G631" s="48">
        <v>0</v>
      </c>
      <c r="H631" s="44">
        <v>30</v>
      </c>
      <c r="I631" s="44">
        <v>0</v>
      </c>
      <c r="J631" s="44">
        <v>0</v>
      </c>
      <c r="K631" s="48">
        <v>0</v>
      </c>
      <c r="L631" s="49">
        <v>834.76</v>
      </c>
      <c r="M631" s="49">
        <v>34434.050000000003</v>
      </c>
      <c r="N631" s="10">
        <v>0</v>
      </c>
      <c r="O631" s="10">
        <v>0</v>
      </c>
      <c r="P631" s="10">
        <v>1341.8</v>
      </c>
      <c r="Q631" s="10">
        <v>0</v>
      </c>
      <c r="R631" s="10">
        <v>0</v>
      </c>
      <c r="S631" s="10">
        <v>0</v>
      </c>
      <c r="T631" s="50">
        <f t="shared" si="33"/>
        <v>69.563333333333333</v>
      </c>
      <c r="U631" s="50">
        <f t="shared" si="33"/>
        <v>2869.5041666666671</v>
      </c>
      <c r="V631" s="50">
        <f t="shared" si="33"/>
        <v>0</v>
      </c>
      <c r="W631" s="50">
        <f t="shared" si="33"/>
        <v>0</v>
      </c>
      <c r="X631" s="50">
        <f t="shared" si="33"/>
        <v>111.81666666666666</v>
      </c>
      <c r="Y631" s="50">
        <f t="shared" si="33"/>
        <v>0</v>
      </c>
      <c r="Z631" s="50">
        <f t="shared" si="33"/>
        <v>0</v>
      </c>
      <c r="AA631" s="50">
        <f t="shared" si="32"/>
        <v>0</v>
      </c>
      <c r="AB631" s="50">
        <f t="shared" si="31"/>
        <v>3050.8841666666672</v>
      </c>
      <c r="AC631" s="48" t="str">
        <f>VLOOKUP(ПРОДАЖИ!C:C,'ИЗ ОСНОВЫ НОМЕНКЛАТУР'!D:E,2,0)</f>
        <v>Кромочные материалы</v>
      </c>
      <c r="AD631" s="48" t="str">
        <f>VLOOKUP(C:C,'ИЗ ОСНОВЫ НОМЕНКЛАТУР'!D:F,3,0)</f>
        <v>Кромка ПВХ Турция</v>
      </c>
      <c r="AE631" s="48" t="str">
        <f>VLOOKUP(C:C,'ИЗ ОСНОВЫ НОМЕНКЛАТУР'!D:H,5,0)</f>
        <v>C</v>
      </c>
    </row>
    <row r="632" spans="1:31" ht="9.6" customHeight="1" x14ac:dyDescent="0.2">
      <c r="A632" s="45" t="s">
        <v>5</v>
      </c>
      <c r="B632" s="11"/>
      <c r="C632" s="11" t="s">
        <v>634</v>
      </c>
      <c r="D632" s="44">
        <v>0</v>
      </c>
      <c r="E632" s="44">
        <v>600</v>
      </c>
      <c r="F632" s="48">
        <v>0</v>
      </c>
      <c r="G632" s="48">
        <v>0</v>
      </c>
      <c r="H632" s="44">
        <v>53</v>
      </c>
      <c r="I632" s="44">
        <v>0</v>
      </c>
      <c r="J632" s="44">
        <v>0</v>
      </c>
      <c r="K632" s="48">
        <v>0</v>
      </c>
      <c r="L632" s="49">
        <v>0</v>
      </c>
      <c r="M632" s="49">
        <v>35011.74</v>
      </c>
      <c r="N632" s="10">
        <v>0</v>
      </c>
      <c r="O632" s="10">
        <v>0</v>
      </c>
      <c r="P632" s="10">
        <v>2432.77</v>
      </c>
      <c r="Q632" s="10">
        <v>0</v>
      </c>
      <c r="R632" s="10">
        <v>0</v>
      </c>
      <c r="S632" s="10">
        <v>0</v>
      </c>
      <c r="T632" s="50">
        <f t="shared" si="33"/>
        <v>0</v>
      </c>
      <c r="U632" s="50">
        <f t="shared" si="33"/>
        <v>2917.645</v>
      </c>
      <c r="V632" s="50">
        <f t="shared" si="33"/>
        <v>0</v>
      </c>
      <c r="W632" s="50">
        <f t="shared" si="33"/>
        <v>0</v>
      </c>
      <c r="X632" s="50">
        <f t="shared" si="33"/>
        <v>202.73083333333332</v>
      </c>
      <c r="Y632" s="50">
        <f t="shared" si="33"/>
        <v>0</v>
      </c>
      <c r="Z632" s="50">
        <f t="shared" si="33"/>
        <v>0</v>
      </c>
      <c r="AA632" s="50">
        <f t="shared" si="32"/>
        <v>0</v>
      </c>
      <c r="AB632" s="50">
        <f t="shared" si="31"/>
        <v>3120.3758333333335</v>
      </c>
      <c r="AC632" s="48" t="str">
        <f>VLOOKUP(ПРОДАЖИ!C:C,'ИЗ ОСНОВЫ НОМЕНКЛАТУР'!D:E,2,0)</f>
        <v>Кромочные материалы</v>
      </c>
      <c r="AD632" s="48" t="str">
        <f>VLOOKUP(C:C,'ИЗ ОСНОВЫ НОМЕНКЛАТУР'!D:F,3,0)</f>
        <v>Кромка ПВХ Турция</v>
      </c>
      <c r="AE632" s="48" t="str">
        <f>VLOOKUP(C:C,'ИЗ ОСНОВЫ НОМЕНКЛАТУР'!D:H,5,0)</f>
        <v>C</v>
      </c>
    </row>
    <row r="633" spans="1:31" ht="9.6" customHeight="1" x14ac:dyDescent="0.2">
      <c r="A633" s="45" t="s">
        <v>5</v>
      </c>
      <c r="B633" s="11"/>
      <c r="C633" s="11" t="s">
        <v>635</v>
      </c>
      <c r="D633" s="44">
        <v>0</v>
      </c>
      <c r="E633" s="44">
        <v>0</v>
      </c>
      <c r="F633" s="48">
        <v>0</v>
      </c>
      <c r="G633" s="48">
        <v>0</v>
      </c>
      <c r="H633" s="44">
        <v>0</v>
      </c>
      <c r="I633" s="44">
        <v>0</v>
      </c>
      <c r="J633" s="44">
        <v>400</v>
      </c>
      <c r="K633" s="48">
        <v>1200</v>
      </c>
      <c r="L633" s="49">
        <v>0</v>
      </c>
      <c r="M633" s="49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11520</v>
      </c>
      <c r="S633" s="10">
        <v>34560</v>
      </c>
      <c r="T633" s="50">
        <f t="shared" si="33"/>
        <v>0</v>
      </c>
      <c r="U633" s="50">
        <f t="shared" si="33"/>
        <v>0</v>
      </c>
      <c r="V633" s="50">
        <f t="shared" si="33"/>
        <v>0</v>
      </c>
      <c r="W633" s="50">
        <f t="shared" ref="W633:AA689" si="34">O633/12</f>
        <v>0</v>
      </c>
      <c r="X633" s="50">
        <f t="shared" si="34"/>
        <v>0</v>
      </c>
      <c r="Y633" s="50">
        <f t="shared" si="34"/>
        <v>0</v>
      </c>
      <c r="Z633" s="50">
        <f t="shared" si="34"/>
        <v>960</v>
      </c>
      <c r="AA633" s="50">
        <f t="shared" si="32"/>
        <v>2880</v>
      </c>
      <c r="AB633" s="50">
        <f t="shared" si="31"/>
        <v>3840</v>
      </c>
      <c r="AC633" s="48" t="str">
        <f>VLOOKUP(ПРОДАЖИ!C:C,'ИЗ ОСНОВЫ НОМЕНКЛАТУР'!D:E,2,0)</f>
        <v>Кромочные материалы</v>
      </c>
      <c r="AD633" s="48" t="str">
        <f>VLOOKUP(C:C,'ИЗ ОСНОВЫ НОМЕНКЛАТУР'!D:F,3,0)</f>
        <v>Кромка ПВХ Турция</v>
      </c>
      <c r="AE633" s="48" t="str">
        <f>VLOOKUP(C:C,'ИЗ ОСНОВЫ НОМЕНКЛАТУР'!D:H,5,0)</f>
        <v>C</v>
      </c>
    </row>
    <row r="634" spans="1:31" ht="9.6" customHeight="1" x14ac:dyDescent="0.2">
      <c r="A634" s="45" t="s">
        <v>5</v>
      </c>
      <c r="B634" s="11"/>
      <c r="C634" s="11" t="s">
        <v>636</v>
      </c>
      <c r="D634" s="44">
        <v>0</v>
      </c>
      <c r="E634" s="44">
        <v>260</v>
      </c>
      <c r="F634" s="48">
        <v>300</v>
      </c>
      <c r="G634" s="48">
        <v>0</v>
      </c>
      <c r="H634" s="44">
        <v>0</v>
      </c>
      <c r="I634" s="44">
        <v>0</v>
      </c>
      <c r="J634" s="44">
        <v>300</v>
      </c>
      <c r="K634" s="48">
        <v>407</v>
      </c>
      <c r="L634" s="49">
        <v>0</v>
      </c>
      <c r="M634" s="49">
        <v>12431.24</v>
      </c>
      <c r="N634" s="10">
        <v>14341.9</v>
      </c>
      <c r="O634" s="10">
        <v>0</v>
      </c>
      <c r="P634" s="10">
        <v>0</v>
      </c>
      <c r="Q634" s="10">
        <v>0</v>
      </c>
      <c r="R634" s="10">
        <v>10260</v>
      </c>
      <c r="S634" s="10">
        <v>13919.4</v>
      </c>
      <c r="T634" s="50">
        <f t="shared" ref="T634:X697" si="35">L634/12</f>
        <v>0</v>
      </c>
      <c r="U634" s="50">
        <f t="shared" si="35"/>
        <v>1035.9366666666667</v>
      </c>
      <c r="V634" s="50">
        <f t="shared" si="35"/>
        <v>1195.1583333333333</v>
      </c>
      <c r="W634" s="50">
        <f t="shared" si="34"/>
        <v>0</v>
      </c>
      <c r="X634" s="50">
        <f t="shared" si="34"/>
        <v>0</v>
      </c>
      <c r="Y634" s="50">
        <f t="shared" si="34"/>
        <v>0</v>
      </c>
      <c r="Z634" s="50">
        <f t="shared" si="34"/>
        <v>855</v>
      </c>
      <c r="AA634" s="50">
        <f t="shared" si="32"/>
        <v>1159.95</v>
      </c>
      <c r="AB634" s="50">
        <f t="shared" si="31"/>
        <v>4246.0450000000001</v>
      </c>
      <c r="AC634" s="48" t="str">
        <f>VLOOKUP(ПРОДАЖИ!C:C,'ИЗ ОСНОВЫ НОМЕНКЛАТУР'!D:E,2,0)</f>
        <v>Кромочные материалы</v>
      </c>
      <c r="AD634" s="48" t="str">
        <f>VLOOKUP(C:C,'ИЗ ОСНОВЫ НОМЕНКЛАТУР'!D:F,3,0)</f>
        <v>Кромка ПВХ Турция</v>
      </c>
      <c r="AE634" s="48" t="str">
        <f>VLOOKUP(C:C,'ИЗ ОСНОВЫ НОМЕНКЛАТУР'!D:H,5,0)</f>
        <v>C</v>
      </c>
    </row>
    <row r="635" spans="1:31" ht="9.6" customHeight="1" x14ac:dyDescent="0.2">
      <c r="A635" s="45" t="s">
        <v>5</v>
      </c>
      <c r="B635" s="11"/>
      <c r="C635" s="11" t="s">
        <v>637</v>
      </c>
      <c r="D635" s="44">
        <v>0</v>
      </c>
      <c r="E635" s="44">
        <v>155</v>
      </c>
      <c r="F635" s="48">
        <v>256</v>
      </c>
      <c r="G635" s="48">
        <v>0</v>
      </c>
      <c r="H635" s="44">
        <v>0</v>
      </c>
      <c r="I635" s="44">
        <v>0</v>
      </c>
      <c r="J635" s="44">
        <v>500</v>
      </c>
      <c r="K635" s="48">
        <v>448</v>
      </c>
      <c r="L635" s="49">
        <v>0</v>
      </c>
      <c r="M635" s="49">
        <v>6378.55</v>
      </c>
      <c r="N635" s="10">
        <v>11085.44</v>
      </c>
      <c r="O635" s="10">
        <v>0</v>
      </c>
      <c r="P635" s="10">
        <v>0</v>
      </c>
      <c r="Q635" s="10">
        <v>0</v>
      </c>
      <c r="R635" s="10">
        <v>17531.77</v>
      </c>
      <c r="S635" s="10">
        <v>15772.25</v>
      </c>
      <c r="T635" s="50">
        <f t="shared" si="35"/>
        <v>0</v>
      </c>
      <c r="U635" s="50">
        <f t="shared" si="35"/>
        <v>531.54583333333335</v>
      </c>
      <c r="V635" s="50">
        <f t="shared" si="35"/>
        <v>923.78666666666675</v>
      </c>
      <c r="W635" s="50">
        <f t="shared" si="34"/>
        <v>0</v>
      </c>
      <c r="X635" s="50">
        <f t="shared" si="34"/>
        <v>0</v>
      </c>
      <c r="Y635" s="50">
        <f t="shared" si="34"/>
        <v>0</v>
      </c>
      <c r="Z635" s="50">
        <f t="shared" si="34"/>
        <v>1460.9808333333333</v>
      </c>
      <c r="AA635" s="50">
        <f t="shared" si="32"/>
        <v>1314.3541666666667</v>
      </c>
      <c r="AB635" s="50">
        <f t="shared" si="31"/>
        <v>4230.6675000000005</v>
      </c>
      <c r="AC635" s="48" t="str">
        <f>VLOOKUP(ПРОДАЖИ!C:C,'ИЗ ОСНОВЫ НОМЕНКЛАТУР'!D:E,2,0)</f>
        <v>Кромочные материалы</v>
      </c>
      <c r="AD635" s="48" t="str">
        <f>VLOOKUP(C:C,'ИЗ ОСНОВЫ НОМЕНКЛАТУР'!D:F,3,0)</f>
        <v>Кромка ПВХ Турция</v>
      </c>
      <c r="AE635" s="48" t="str">
        <f>VLOOKUP(C:C,'ИЗ ОСНОВЫ НОМЕНКЛАТУР'!D:H,5,0)</f>
        <v>C</v>
      </c>
    </row>
    <row r="636" spans="1:31" ht="9.6" customHeight="1" x14ac:dyDescent="0.2">
      <c r="A636" s="45" t="s">
        <v>5</v>
      </c>
      <c r="B636" s="11"/>
      <c r="C636" s="11" t="s">
        <v>638</v>
      </c>
      <c r="D636" s="44">
        <v>0</v>
      </c>
      <c r="E636" s="44">
        <v>878</v>
      </c>
      <c r="F636" s="48">
        <v>0</v>
      </c>
      <c r="G636" s="48">
        <v>0</v>
      </c>
      <c r="H636" s="44">
        <v>25</v>
      </c>
      <c r="I636" s="44">
        <v>0</v>
      </c>
      <c r="J636" s="44">
        <v>0</v>
      </c>
      <c r="K636" s="48">
        <v>0</v>
      </c>
      <c r="L636" s="49">
        <v>0</v>
      </c>
      <c r="M636" s="49">
        <v>48049.599999999999</v>
      </c>
      <c r="N636" s="10">
        <v>0</v>
      </c>
      <c r="O636" s="10">
        <v>0</v>
      </c>
      <c r="P636" s="10">
        <v>1269.22</v>
      </c>
      <c r="Q636" s="10">
        <v>0</v>
      </c>
      <c r="R636" s="10">
        <v>0</v>
      </c>
      <c r="S636" s="10">
        <v>0</v>
      </c>
      <c r="T636" s="50">
        <f t="shared" si="35"/>
        <v>0</v>
      </c>
      <c r="U636" s="50">
        <f t="shared" si="35"/>
        <v>4004.1333333333332</v>
      </c>
      <c r="V636" s="50">
        <f t="shared" si="35"/>
        <v>0</v>
      </c>
      <c r="W636" s="50">
        <f t="shared" si="34"/>
        <v>0</v>
      </c>
      <c r="X636" s="50">
        <f t="shared" si="34"/>
        <v>105.76833333333333</v>
      </c>
      <c r="Y636" s="50">
        <f t="shared" si="34"/>
        <v>0</v>
      </c>
      <c r="Z636" s="50">
        <f t="shared" si="34"/>
        <v>0</v>
      </c>
      <c r="AA636" s="50">
        <f t="shared" si="32"/>
        <v>0</v>
      </c>
      <c r="AB636" s="50">
        <f t="shared" si="31"/>
        <v>4109.9016666666666</v>
      </c>
      <c r="AC636" s="48" t="str">
        <f>VLOOKUP(ПРОДАЖИ!C:C,'ИЗ ОСНОВЫ НОМЕНКЛАТУР'!D:E,2,0)</f>
        <v>Кромочные материалы</v>
      </c>
      <c r="AD636" s="48" t="str">
        <f>VLOOKUP(C:C,'ИЗ ОСНОВЫ НОМЕНКЛАТУР'!D:F,3,0)</f>
        <v>Кромка ПВХ Турция</v>
      </c>
      <c r="AE636" s="48" t="str">
        <f>VLOOKUP(C:C,'ИЗ ОСНОВЫ НОМЕНКЛАТУР'!D:H,5,0)</f>
        <v>C</v>
      </c>
    </row>
    <row r="637" spans="1:31" ht="9.6" customHeight="1" x14ac:dyDescent="0.2">
      <c r="A637" s="45" t="s">
        <v>5</v>
      </c>
      <c r="B637" s="11"/>
      <c r="C637" s="11" t="s">
        <v>639</v>
      </c>
      <c r="D637" s="44">
        <v>0</v>
      </c>
      <c r="E637" s="44">
        <v>823</v>
      </c>
      <c r="F637" s="48">
        <v>0</v>
      </c>
      <c r="G637" s="48">
        <v>0</v>
      </c>
      <c r="H637" s="44">
        <v>0</v>
      </c>
      <c r="I637" s="44">
        <v>0</v>
      </c>
      <c r="J637" s="44">
        <v>600</v>
      </c>
      <c r="K637" s="48">
        <v>360</v>
      </c>
      <c r="L637" s="49">
        <v>0</v>
      </c>
      <c r="M637" s="49">
        <v>27228.720000000001</v>
      </c>
      <c r="N637" s="10">
        <v>0</v>
      </c>
      <c r="O637" s="10">
        <v>0</v>
      </c>
      <c r="P637" s="10">
        <v>0</v>
      </c>
      <c r="Q637" s="10">
        <v>0</v>
      </c>
      <c r="R637" s="10">
        <v>21036.6</v>
      </c>
      <c r="S637" s="10">
        <v>12715.92</v>
      </c>
      <c r="T637" s="50">
        <f t="shared" si="35"/>
        <v>0</v>
      </c>
      <c r="U637" s="50">
        <f t="shared" si="35"/>
        <v>2269.06</v>
      </c>
      <c r="V637" s="50">
        <f t="shared" si="35"/>
        <v>0</v>
      </c>
      <c r="W637" s="50">
        <f t="shared" si="34"/>
        <v>0</v>
      </c>
      <c r="X637" s="50">
        <f t="shared" si="34"/>
        <v>0</v>
      </c>
      <c r="Y637" s="50">
        <f t="shared" si="34"/>
        <v>0</v>
      </c>
      <c r="Z637" s="50">
        <f t="shared" si="34"/>
        <v>1753.05</v>
      </c>
      <c r="AA637" s="50">
        <f t="shared" si="32"/>
        <v>1059.6600000000001</v>
      </c>
      <c r="AB637" s="50">
        <f t="shared" si="31"/>
        <v>5081.7699999999995</v>
      </c>
      <c r="AC637" s="48" t="str">
        <f>VLOOKUP(ПРОДАЖИ!C:C,'ИЗ ОСНОВЫ НОМЕНКЛАТУР'!D:E,2,0)</f>
        <v>Кромочные материалы</v>
      </c>
      <c r="AD637" s="48" t="str">
        <f>VLOOKUP(C:C,'ИЗ ОСНОВЫ НОМЕНКЛАТУР'!D:F,3,0)</f>
        <v>Кромка ПВХ Турция</v>
      </c>
      <c r="AE637" s="48" t="str">
        <f>VLOOKUP(C:C,'ИЗ ОСНОВЫ НОМЕНКЛАТУР'!D:H,5,0)</f>
        <v>C</v>
      </c>
    </row>
    <row r="638" spans="1:31" ht="9.6" customHeight="1" x14ac:dyDescent="0.2">
      <c r="A638" s="45" t="s">
        <v>5</v>
      </c>
      <c r="B638" s="11"/>
      <c r="C638" s="11" t="s">
        <v>640</v>
      </c>
      <c r="D638" s="44">
        <v>0</v>
      </c>
      <c r="E638" s="44">
        <v>0</v>
      </c>
      <c r="F638" s="48">
        <v>0</v>
      </c>
      <c r="G638" s="48">
        <v>0</v>
      </c>
      <c r="H638" s="44">
        <v>100</v>
      </c>
      <c r="I638" s="44">
        <v>200</v>
      </c>
      <c r="J638" s="44">
        <v>0</v>
      </c>
      <c r="K638" s="48">
        <v>982</v>
      </c>
      <c r="L638" s="49">
        <v>0</v>
      </c>
      <c r="M638" s="49">
        <v>0</v>
      </c>
      <c r="N638" s="10">
        <v>0</v>
      </c>
      <c r="O638" s="10">
        <v>0</v>
      </c>
      <c r="P638" s="10">
        <v>4779.13</v>
      </c>
      <c r="Q638" s="10">
        <v>9558.26</v>
      </c>
      <c r="R638" s="10">
        <v>0</v>
      </c>
      <c r="S638" s="10">
        <v>50246.720000000001</v>
      </c>
      <c r="T638" s="50">
        <f t="shared" si="35"/>
        <v>0</v>
      </c>
      <c r="U638" s="50">
        <f t="shared" si="35"/>
        <v>0</v>
      </c>
      <c r="V638" s="50">
        <f t="shared" si="35"/>
        <v>0</v>
      </c>
      <c r="W638" s="50">
        <f t="shared" si="34"/>
        <v>0</v>
      </c>
      <c r="X638" s="50">
        <f t="shared" si="34"/>
        <v>398.26083333333332</v>
      </c>
      <c r="Y638" s="50">
        <f t="shared" si="34"/>
        <v>796.52166666666665</v>
      </c>
      <c r="Z638" s="50">
        <f t="shared" si="34"/>
        <v>0</v>
      </c>
      <c r="AA638" s="50">
        <f t="shared" si="32"/>
        <v>4187.2266666666665</v>
      </c>
      <c r="AB638" s="50">
        <f t="shared" si="31"/>
        <v>5382.0091666666667</v>
      </c>
      <c r="AC638" s="48" t="str">
        <f>VLOOKUP(ПРОДАЖИ!C:C,'ИЗ ОСНОВЫ НОМЕНКЛАТУР'!D:E,2,0)</f>
        <v>Кромочные материалы</v>
      </c>
      <c r="AD638" s="48" t="str">
        <f>VLOOKUP(C:C,'ИЗ ОСНОВЫ НОМЕНКЛАТУР'!D:F,3,0)</f>
        <v>Кромка ПВХ Турция</v>
      </c>
      <c r="AE638" s="48" t="str">
        <f>VLOOKUP(C:C,'ИЗ ОСНОВЫ НОМЕНКЛАТУР'!D:H,5,0)</f>
        <v>C</v>
      </c>
    </row>
    <row r="639" spans="1:31" ht="9.6" customHeight="1" x14ac:dyDescent="0.2">
      <c r="A639" s="45" t="s">
        <v>5</v>
      </c>
      <c r="B639" s="11"/>
      <c r="C639" s="11" t="s">
        <v>641</v>
      </c>
      <c r="D639" s="44">
        <v>0</v>
      </c>
      <c r="E639" s="44">
        <v>602</v>
      </c>
      <c r="F639" s="48">
        <v>0</v>
      </c>
      <c r="G639" s="48">
        <v>0</v>
      </c>
      <c r="H639" s="44">
        <v>0</v>
      </c>
      <c r="I639" s="44">
        <v>0</v>
      </c>
      <c r="J639" s="44">
        <v>400</v>
      </c>
      <c r="K639" s="48">
        <v>424</v>
      </c>
      <c r="L639" s="49">
        <v>0</v>
      </c>
      <c r="M639" s="49">
        <v>31187.7</v>
      </c>
      <c r="N639" s="10">
        <v>0</v>
      </c>
      <c r="O639" s="10">
        <v>0</v>
      </c>
      <c r="P639" s="10">
        <v>0</v>
      </c>
      <c r="Q639" s="10">
        <v>0</v>
      </c>
      <c r="R639" s="10">
        <v>14404.32</v>
      </c>
      <c r="S639" s="10">
        <v>15419.92</v>
      </c>
      <c r="T639" s="50">
        <f t="shared" si="35"/>
        <v>0</v>
      </c>
      <c r="U639" s="50">
        <f t="shared" si="35"/>
        <v>2598.9749999999999</v>
      </c>
      <c r="V639" s="50">
        <f t="shared" si="35"/>
        <v>0</v>
      </c>
      <c r="W639" s="50">
        <f t="shared" si="34"/>
        <v>0</v>
      </c>
      <c r="X639" s="50">
        <f t="shared" si="34"/>
        <v>0</v>
      </c>
      <c r="Y639" s="50">
        <f t="shared" si="34"/>
        <v>0</v>
      </c>
      <c r="Z639" s="50">
        <f t="shared" si="34"/>
        <v>1200.3599999999999</v>
      </c>
      <c r="AA639" s="50">
        <f t="shared" si="32"/>
        <v>1284.9933333333333</v>
      </c>
      <c r="AB639" s="50">
        <f t="shared" si="31"/>
        <v>5084.3283333333329</v>
      </c>
      <c r="AC639" s="48" t="str">
        <f>VLOOKUP(ПРОДАЖИ!C:C,'ИЗ ОСНОВЫ НОМЕНКЛАТУР'!D:E,2,0)</f>
        <v>Кромочные материалы</v>
      </c>
      <c r="AD639" s="48" t="str">
        <f>VLOOKUP(C:C,'ИЗ ОСНОВЫ НОМЕНКЛАТУР'!D:F,3,0)</f>
        <v>Кромка ПВХ Турция</v>
      </c>
      <c r="AE639" s="48" t="str">
        <f>VLOOKUP(C:C,'ИЗ ОСНОВЫ НОМЕНКЛАТУР'!D:H,5,0)</f>
        <v>C</v>
      </c>
    </row>
    <row r="640" spans="1:31" ht="9.6" customHeight="1" x14ac:dyDescent="0.2">
      <c r="A640" s="45" t="s">
        <v>5</v>
      </c>
      <c r="B640" s="11"/>
      <c r="C640" s="11" t="s">
        <v>642</v>
      </c>
      <c r="D640" s="44">
        <v>166</v>
      </c>
      <c r="E640" s="44">
        <v>434</v>
      </c>
      <c r="F640" s="48">
        <v>200</v>
      </c>
      <c r="G640" s="48">
        <v>0</v>
      </c>
      <c r="H640" s="44">
        <v>10</v>
      </c>
      <c r="I640" s="44">
        <v>100</v>
      </c>
      <c r="J640" s="44">
        <v>300</v>
      </c>
      <c r="K640" s="48">
        <v>0</v>
      </c>
      <c r="L640" s="49">
        <v>8729.27</v>
      </c>
      <c r="M640" s="49">
        <v>22179.439999999999</v>
      </c>
      <c r="N640" s="10">
        <v>10540.96</v>
      </c>
      <c r="O640" s="10">
        <v>0</v>
      </c>
      <c r="P640" s="10">
        <v>377.24</v>
      </c>
      <c r="Q640" s="10">
        <v>5044.7700000000004</v>
      </c>
      <c r="R640" s="10">
        <v>16590</v>
      </c>
      <c r="S640" s="10">
        <v>0</v>
      </c>
      <c r="T640" s="50">
        <f t="shared" si="35"/>
        <v>727.43916666666667</v>
      </c>
      <c r="U640" s="50">
        <f t="shared" si="35"/>
        <v>1848.2866666666666</v>
      </c>
      <c r="V640" s="50">
        <f t="shared" si="35"/>
        <v>878.4133333333333</v>
      </c>
      <c r="W640" s="50">
        <f t="shared" si="34"/>
        <v>0</v>
      </c>
      <c r="X640" s="50">
        <f t="shared" si="34"/>
        <v>31.436666666666667</v>
      </c>
      <c r="Y640" s="50">
        <f t="shared" si="34"/>
        <v>420.39750000000004</v>
      </c>
      <c r="Z640" s="50">
        <f t="shared" si="34"/>
        <v>1382.5</v>
      </c>
      <c r="AA640" s="50">
        <f t="shared" si="32"/>
        <v>0</v>
      </c>
      <c r="AB640" s="50">
        <f t="shared" si="31"/>
        <v>5288.4733333333334</v>
      </c>
      <c r="AC640" s="48" t="str">
        <f>VLOOKUP(ПРОДАЖИ!C:C,'ИЗ ОСНОВЫ НОМЕНКЛАТУР'!D:E,2,0)</f>
        <v>Кромочные материалы</v>
      </c>
      <c r="AD640" s="48" t="str">
        <f>VLOOKUP(C:C,'ИЗ ОСНОВЫ НОМЕНКЛАТУР'!D:F,3,0)</f>
        <v>Кромка ПВХ Турция</v>
      </c>
      <c r="AE640" s="48" t="str">
        <f>VLOOKUP(C:C,'ИЗ ОСНОВЫ НОМЕНКЛАТУР'!D:H,5,0)</f>
        <v>C</v>
      </c>
    </row>
    <row r="641" spans="1:31" ht="9.6" customHeight="1" x14ac:dyDescent="0.2">
      <c r="A641" s="45" t="s">
        <v>5</v>
      </c>
      <c r="B641" s="11"/>
      <c r="C641" s="11" t="s">
        <v>643</v>
      </c>
      <c r="D641" s="44">
        <v>0</v>
      </c>
      <c r="E641" s="44">
        <v>200</v>
      </c>
      <c r="F641" s="48">
        <v>0</v>
      </c>
      <c r="G641" s="48">
        <v>0</v>
      </c>
      <c r="H641" s="44">
        <v>0</v>
      </c>
      <c r="I641" s="44">
        <v>0</v>
      </c>
      <c r="J641" s="44">
        <v>1434</v>
      </c>
      <c r="K641" s="48">
        <v>300</v>
      </c>
      <c r="L641" s="49">
        <v>0</v>
      </c>
      <c r="M641" s="49">
        <v>7553.68</v>
      </c>
      <c r="N641" s="10">
        <v>0</v>
      </c>
      <c r="O641" s="10">
        <v>0</v>
      </c>
      <c r="P641" s="10">
        <v>0</v>
      </c>
      <c r="Q641" s="10">
        <v>0</v>
      </c>
      <c r="R641" s="10">
        <v>55849.63</v>
      </c>
      <c r="S641" s="10">
        <v>11684.03</v>
      </c>
      <c r="T641" s="50">
        <f t="shared" si="35"/>
        <v>0</v>
      </c>
      <c r="U641" s="50">
        <f t="shared" si="35"/>
        <v>629.47333333333336</v>
      </c>
      <c r="V641" s="50">
        <f t="shared" si="35"/>
        <v>0</v>
      </c>
      <c r="W641" s="50">
        <f t="shared" si="34"/>
        <v>0</v>
      </c>
      <c r="X641" s="50">
        <f t="shared" si="34"/>
        <v>0</v>
      </c>
      <c r="Y641" s="50">
        <f t="shared" si="34"/>
        <v>0</v>
      </c>
      <c r="Z641" s="50">
        <f t="shared" si="34"/>
        <v>4654.1358333333328</v>
      </c>
      <c r="AA641" s="50">
        <f t="shared" si="32"/>
        <v>973.66916666666668</v>
      </c>
      <c r="AB641" s="50">
        <f t="shared" si="31"/>
        <v>6257.2783333333327</v>
      </c>
      <c r="AC641" s="48" t="str">
        <f>VLOOKUP(ПРОДАЖИ!C:C,'ИЗ ОСНОВЫ НОМЕНКЛАТУР'!D:E,2,0)</f>
        <v>Кромочные материалы</v>
      </c>
      <c r="AD641" s="48" t="str">
        <f>VLOOKUP(C:C,'ИЗ ОСНОВЫ НОМЕНКЛАТУР'!D:F,3,0)</f>
        <v>Кромка ПВХ Турция</v>
      </c>
      <c r="AE641" s="48" t="str">
        <f>VLOOKUP(C:C,'ИЗ ОСНОВЫ НОМЕНКЛАТУР'!D:H,5,0)</f>
        <v>C</v>
      </c>
    </row>
    <row r="642" spans="1:31" ht="9.6" customHeight="1" x14ac:dyDescent="0.2">
      <c r="A642" s="45" t="s">
        <v>5</v>
      </c>
      <c r="B642" s="11"/>
      <c r="C642" s="11" t="s">
        <v>644</v>
      </c>
      <c r="D642" s="44">
        <v>0</v>
      </c>
      <c r="E642" s="44">
        <v>114</v>
      </c>
      <c r="F642" s="48">
        <v>1780</v>
      </c>
      <c r="G642" s="48">
        <v>0</v>
      </c>
      <c r="H642" s="44">
        <v>10</v>
      </c>
      <c r="I642" s="44">
        <v>0</v>
      </c>
      <c r="J642" s="44">
        <v>0</v>
      </c>
      <c r="K642" s="48">
        <v>200</v>
      </c>
      <c r="L642" s="49">
        <v>0</v>
      </c>
      <c r="M642" s="49">
        <v>4136.4799999999996</v>
      </c>
      <c r="N642" s="10">
        <v>65130.2</v>
      </c>
      <c r="O642" s="10">
        <v>0</v>
      </c>
      <c r="P642" s="10">
        <v>526.79</v>
      </c>
      <c r="Q642" s="10">
        <v>0</v>
      </c>
      <c r="R642" s="10">
        <v>0</v>
      </c>
      <c r="S642" s="10">
        <v>6970</v>
      </c>
      <c r="T642" s="50">
        <f t="shared" si="35"/>
        <v>0</v>
      </c>
      <c r="U642" s="50">
        <f t="shared" si="35"/>
        <v>344.70666666666665</v>
      </c>
      <c r="V642" s="50">
        <f t="shared" si="35"/>
        <v>5427.5166666666664</v>
      </c>
      <c r="W642" s="50">
        <f t="shared" si="34"/>
        <v>0</v>
      </c>
      <c r="X642" s="50">
        <f t="shared" si="34"/>
        <v>43.899166666666666</v>
      </c>
      <c r="Y642" s="50">
        <f t="shared" si="34"/>
        <v>0</v>
      </c>
      <c r="Z642" s="50">
        <f t="shared" si="34"/>
        <v>0</v>
      </c>
      <c r="AA642" s="50">
        <f t="shared" si="32"/>
        <v>580.83333333333337</v>
      </c>
      <c r="AB642" s="50">
        <f t="shared" si="31"/>
        <v>6396.9558333333334</v>
      </c>
      <c r="AC642" s="48" t="str">
        <f>VLOOKUP(ПРОДАЖИ!C:C,'ИЗ ОСНОВЫ НОМЕНКЛАТУР'!D:E,2,0)</f>
        <v>Кромочные материалы</v>
      </c>
      <c r="AD642" s="48" t="str">
        <f>VLOOKUP(C:C,'ИЗ ОСНОВЫ НОМЕНКЛАТУР'!D:F,3,0)</f>
        <v>Кромка ПВХ Турция</v>
      </c>
      <c r="AE642" s="48" t="str">
        <f>VLOOKUP(C:C,'ИЗ ОСНОВЫ НОМЕНКЛАТУР'!D:H,5,0)</f>
        <v>C</v>
      </c>
    </row>
    <row r="643" spans="1:31" ht="9.6" customHeight="1" x14ac:dyDescent="0.2">
      <c r="A643" s="45" t="s">
        <v>5</v>
      </c>
      <c r="B643" s="11"/>
      <c r="C643" s="11" t="s">
        <v>645</v>
      </c>
      <c r="D643" s="44">
        <v>0</v>
      </c>
      <c r="E643" s="44">
        <v>0</v>
      </c>
      <c r="F643" s="48">
        <v>0</v>
      </c>
      <c r="G643" s="48">
        <v>0</v>
      </c>
      <c r="H643" s="44">
        <v>70</v>
      </c>
      <c r="I643" s="44">
        <v>0</v>
      </c>
      <c r="J643" s="44">
        <v>400</v>
      </c>
      <c r="K643" s="48">
        <v>1674</v>
      </c>
      <c r="L643" s="49">
        <v>0</v>
      </c>
      <c r="M643" s="49">
        <v>0</v>
      </c>
      <c r="N643" s="10">
        <v>0</v>
      </c>
      <c r="O643" s="10">
        <v>0</v>
      </c>
      <c r="P643" s="10">
        <v>2604.6999999999998</v>
      </c>
      <c r="Q643" s="10">
        <v>0</v>
      </c>
      <c r="R643" s="10">
        <v>14676</v>
      </c>
      <c r="S643" s="10">
        <v>61419.06</v>
      </c>
      <c r="T643" s="50">
        <f t="shared" si="35"/>
        <v>0</v>
      </c>
      <c r="U643" s="50">
        <f t="shared" si="35"/>
        <v>0</v>
      </c>
      <c r="V643" s="50">
        <f t="shared" si="35"/>
        <v>0</v>
      </c>
      <c r="W643" s="50">
        <f t="shared" si="34"/>
        <v>0</v>
      </c>
      <c r="X643" s="50">
        <f t="shared" si="34"/>
        <v>217.05833333333331</v>
      </c>
      <c r="Y643" s="50">
        <f t="shared" si="34"/>
        <v>0</v>
      </c>
      <c r="Z643" s="50">
        <f t="shared" si="34"/>
        <v>1223</v>
      </c>
      <c r="AA643" s="50">
        <f t="shared" si="32"/>
        <v>5118.2550000000001</v>
      </c>
      <c r="AB643" s="50">
        <f t="shared" si="31"/>
        <v>6558.3133333333335</v>
      </c>
      <c r="AC643" s="48" t="str">
        <f>VLOOKUP(ПРОДАЖИ!C:C,'ИЗ ОСНОВЫ НОМЕНКЛАТУР'!D:E,2,0)</f>
        <v>Кромочные материалы</v>
      </c>
      <c r="AD643" s="48" t="str">
        <f>VLOOKUP(C:C,'ИЗ ОСНОВЫ НОМЕНКЛАТУР'!D:F,3,0)</f>
        <v>Кромка ПВХ Турция</v>
      </c>
      <c r="AE643" s="48" t="str">
        <f>VLOOKUP(C:C,'ИЗ ОСНОВЫ НОМЕНКЛАТУР'!D:H,5,0)</f>
        <v>C</v>
      </c>
    </row>
    <row r="644" spans="1:31" ht="9.6" customHeight="1" x14ac:dyDescent="0.2">
      <c r="A644" s="45" t="s">
        <v>5</v>
      </c>
      <c r="B644" s="11"/>
      <c r="C644" s="11" t="s">
        <v>646</v>
      </c>
      <c r="D644" s="44">
        <v>0</v>
      </c>
      <c r="E644" s="44">
        <v>1200</v>
      </c>
      <c r="F644" s="48">
        <v>200</v>
      </c>
      <c r="G644" s="48">
        <v>0</v>
      </c>
      <c r="H644" s="44">
        <v>0</v>
      </c>
      <c r="I644" s="44">
        <v>0</v>
      </c>
      <c r="J644" s="44">
        <v>0</v>
      </c>
      <c r="K644" s="48">
        <v>0</v>
      </c>
      <c r="L644" s="49">
        <v>0</v>
      </c>
      <c r="M644" s="49">
        <v>71555.97</v>
      </c>
      <c r="N644" s="10">
        <v>11136.61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50">
        <f t="shared" si="35"/>
        <v>0</v>
      </c>
      <c r="U644" s="50">
        <f t="shared" si="35"/>
        <v>5962.9975000000004</v>
      </c>
      <c r="V644" s="50">
        <f t="shared" si="35"/>
        <v>928.05083333333334</v>
      </c>
      <c r="W644" s="50">
        <f t="shared" si="34"/>
        <v>0</v>
      </c>
      <c r="X644" s="50">
        <f t="shared" si="34"/>
        <v>0</v>
      </c>
      <c r="Y644" s="50">
        <f t="shared" si="34"/>
        <v>0</v>
      </c>
      <c r="Z644" s="50">
        <f t="shared" si="34"/>
        <v>0</v>
      </c>
      <c r="AA644" s="50">
        <f t="shared" si="32"/>
        <v>0</v>
      </c>
      <c r="AB644" s="50">
        <f t="shared" ref="AB644:AB707" si="36">T644+U644+V644+W644+X644+Y644+Z644+AA644</f>
        <v>6891.0483333333341</v>
      </c>
      <c r="AC644" s="48" t="str">
        <f>VLOOKUP(ПРОДАЖИ!C:C,'ИЗ ОСНОВЫ НОМЕНКЛАТУР'!D:E,2,0)</f>
        <v>Кромочные материалы</v>
      </c>
      <c r="AD644" s="48" t="str">
        <f>VLOOKUP(C:C,'ИЗ ОСНОВЫ НОМЕНКЛАТУР'!D:F,3,0)</f>
        <v>Кромка ПВХ Турция</v>
      </c>
      <c r="AE644" s="48" t="str">
        <f>VLOOKUP(C:C,'ИЗ ОСНОВЫ НОМЕНКЛАТУР'!D:H,5,0)</f>
        <v>C</v>
      </c>
    </row>
    <row r="645" spans="1:31" ht="9.6" customHeight="1" x14ac:dyDescent="0.2">
      <c r="A645" s="45" t="s">
        <v>5</v>
      </c>
      <c r="B645" s="11"/>
      <c r="C645" s="11" t="s">
        <v>647</v>
      </c>
      <c r="D645" s="44">
        <v>20</v>
      </c>
      <c r="E645" s="44">
        <v>157</v>
      </c>
      <c r="F645" s="48">
        <v>500</v>
      </c>
      <c r="G645" s="48">
        <v>15</v>
      </c>
      <c r="H645" s="44">
        <v>51</v>
      </c>
      <c r="I645" s="44">
        <v>500</v>
      </c>
      <c r="J645" s="44">
        <v>500</v>
      </c>
      <c r="K645" s="48">
        <v>2050</v>
      </c>
      <c r="L645" s="49">
        <v>697.56</v>
      </c>
      <c r="M645" s="49">
        <v>5475.89</v>
      </c>
      <c r="N645" s="10">
        <v>18410</v>
      </c>
      <c r="O645" s="10">
        <v>345</v>
      </c>
      <c r="P645" s="10">
        <v>2192.2800000000002</v>
      </c>
      <c r="Q645" s="10">
        <v>22010.29</v>
      </c>
      <c r="R645" s="10">
        <v>9540</v>
      </c>
      <c r="S645" s="10">
        <v>39114</v>
      </c>
      <c r="T645" s="50">
        <f t="shared" si="35"/>
        <v>58.129999999999995</v>
      </c>
      <c r="U645" s="50">
        <f t="shared" si="35"/>
        <v>456.32416666666671</v>
      </c>
      <c r="V645" s="50">
        <f t="shared" si="35"/>
        <v>1534.1666666666667</v>
      </c>
      <c r="W645" s="50">
        <f t="shared" si="34"/>
        <v>28.75</v>
      </c>
      <c r="X645" s="50">
        <f t="shared" si="34"/>
        <v>182.69000000000003</v>
      </c>
      <c r="Y645" s="50">
        <f t="shared" si="34"/>
        <v>1834.1908333333333</v>
      </c>
      <c r="Z645" s="50">
        <f t="shared" si="34"/>
        <v>795</v>
      </c>
      <c r="AA645" s="50">
        <f t="shared" si="32"/>
        <v>3259.5</v>
      </c>
      <c r="AB645" s="50">
        <f t="shared" si="36"/>
        <v>8148.751666666667</v>
      </c>
      <c r="AC645" s="48" t="str">
        <f>VLOOKUP(ПРОДАЖИ!C:C,'ИЗ ОСНОВЫ НОМЕНКЛАТУР'!D:E,2,0)</f>
        <v>Кромочные материалы</v>
      </c>
      <c r="AD645" s="48" t="str">
        <f>VLOOKUP(C:C,'ИЗ ОСНОВЫ НОМЕНКЛАТУР'!D:F,3,0)</f>
        <v>Кромка ПВХ Турция</v>
      </c>
      <c r="AE645" s="48" t="str">
        <f>VLOOKUP(C:C,'ИЗ ОСНОВЫ НОМЕНКЛАТУР'!D:H,5,0)</f>
        <v>C</v>
      </c>
    </row>
    <row r="646" spans="1:31" ht="9.6" customHeight="1" x14ac:dyDescent="0.2">
      <c r="A646" s="45" t="s">
        <v>5</v>
      </c>
      <c r="B646" s="11"/>
      <c r="C646" s="11" t="s">
        <v>648</v>
      </c>
      <c r="D646" s="44">
        <v>582</v>
      </c>
      <c r="E646" s="44">
        <v>1290</v>
      </c>
      <c r="F646" s="48">
        <v>3</v>
      </c>
      <c r="G646" s="48">
        <v>0</v>
      </c>
      <c r="H646" s="44">
        <v>51</v>
      </c>
      <c r="I646" s="44">
        <v>600</v>
      </c>
      <c r="J646" s="44">
        <v>100</v>
      </c>
      <c r="K646" s="48">
        <v>0</v>
      </c>
      <c r="L646" s="49">
        <v>22599.119999999999</v>
      </c>
      <c r="M646" s="49">
        <v>51455.24</v>
      </c>
      <c r="N646" s="10">
        <v>121.82</v>
      </c>
      <c r="O646" s="10">
        <v>0</v>
      </c>
      <c r="P646" s="10">
        <v>2100.79</v>
      </c>
      <c r="Q646" s="10">
        <v>24686.2</v>
      </c>
      <c r="R646" s="10">
        <v>3891</v>
      </c>
      <c r="S646" s="10">
        <v>0</v>
      </c>
      <c r="T646" s="50">
        <f t="shared" si="35"/>
        <v>1883.26</v>
      </c>
      <c r="U646" s="50">
        <f t="shared" si="35"/>
        <v>4287.9366666666665</v>
      </c>
      <c r="V646" s="50">
        <f t="shared" si="35"/>
        <v>10.151666666666666</v>
      </c>
      <c r="W646" s="50">
        <f t="shared" si="34"/>
        <v>0</v>
      </c>
      <c r="X646" s="50">
        <f t="shared" si="34"/>
        <v>175.06583333333333</v>
      </c>
      <c r="Y646" s="50">
        <f t="shared" si="34"/>
        <v>2057.1833333333334</v>
      </c>
      <c r="Z646" s="50">
        <f t="shared" si="34"/>
        <v>324.25</v>
      </c>
      <c r="AA646" s="50">
        <f t="shared" si="32"/>
        <v>0</v>
      </c>
      <c r="AB646" s="50">
        <f t="shared" si="36"/>
        <v>8737.8474999999999</v>
      </c>
      <c r="AC646" s="48" t="str">
        <f>VLOOKUP(ПРОДАЖИ!C:C,'ИЗ ОСНОВЫ НОМЕНКЛАТУР'!D:E,2,0)</f>
        <v>Кромочные материалы</v>
      </c>
      <c r="AD646" s="48" t="str">
        <f>VLOOKUP(C:C,'ИЗ ОСНОВЫ НОМЕНКЛАТУР'!D:F,3,0)</f>
        <v>Кромка ПВХ Турция</v>
      </c>
      <c r="AE646" s="48" t="str">
        <f>VLOOKUP(C:C,'ИЗ ОСНОВЫ НОМЕНКЛАТУР'!D:H,5,0)</f>
        <v>C</v>
      </c>
    </row>
    <row r="647" spans="1:31" ht="9.6" customHeight="1" x14ac:dyDescent="0.2">
      <c r="A647" s="45" t="s">
        <v>5</v>
      </c>
      <c r="B647" s="11"/>
      <c r="C647" s="11" t="s">
        <v>649</v>
      </c>
      <c r="D647" s="44">
        <v>40</v>
      </c>
      <c r="E647" s="44">
        <v>1348</v>
      </c>
      <c r="F647" s="48">
        <v>55</v>
      </c>
      <c r="G647" s="48">
        <v>0</v>
      </c>
      <c r="H647" s="44">
        <v>0</v>
      </c>
      <c r="I647" s="44">
        <v>0</v>
      </c>
      <c r="J647" s="44">
        <v>200</v>
      </c>
      <c r="K647" s="48">
        <v>154</v>
      </c>
      <c r="L647" s="49">
        <v>2352.35</v>
      </c>
      <c r="M647" s="49">
        <v>78693.5</v>
      </c>
      <c r="N647" s="10">
        <v>3081.46</v>
      </c>
      <c r="O647" s="10">
        <v>0</v>
      </c>
      <c r="P647" s="10">
        <v>0</v>
      </c>
      <c r="Q647" s="10">
        <v>0</v>
      </c>
      <c r="R647" s="10">
        <v>10526</v>
      </c>
      <c r="S647" s="10">
        <v>8163.1</v>
      </c>
      <c r="T647" s="50">
        <f t="shared" si="35"/>
        <v>196.02916666666667</v>
      </c>
      <c r="U647" s="50">
        <f t="shared" si="35"/>
        <v>6557.791666666667</v>
      </c>
      <c r="V647" s="50">
        <f t="shared" si="35"/>
        <v>256.78833333333336</v>
      </c>
      <c r="W647" s="50">
        <f t="shared" si="34"/>
        <v>0</v>
      </c>
      <c r="X647" s="50">
        <f t="shared" si="34"/>
        <v>0</v>
      </c>
      <c r="Y647" s="50">
        <f t="shared" si="34"/>
        <v>0</v>
      </c>
      <c r="Z647" s="50">
        <f t="shared" si="34"/>
        <v>877.16666666666663</v>
      </c>
      <c r="AA647" s="50">
        <f t="shared" si="32"/>
        <v>680.25833333333333</v>
      </c>
      <c r="AB647" s="50">
        <f t="shared" si="36"/>
        <v>8568.0341666666664</v>
      </c>
      <c r="AC647" s="48" t="str">
        <f>VLOOKUP(ПРОДАЖИ!C:C,'ИЗ ОСНОВЫ НОМЕНКЛАТУР'!D:E,2,0)</f>
        <v>Кромочные материалы</v>
      </c>
      <c r="AD647" s="48" t="str">
        <f>VLOOKUP(C:C,'ИЗ ОСНОВЫ НОМЕНКЛАТУР'!D:F,3,0)</f>
        <v>Кромка ПВХ Турция</v>
      </c>
      <c r="AE647" s="48" t="str">
        <f>VLOOKUP(C:C,'ИЗ ОСНОВЫ НОМЕНКЛАТУР'!D:H,5,0)</f>
        <v>C</v>
      </c>
    </row>
    <row r="648" spans="1:31" ht="9.6" customHeight="1" x14ac:dyDescent="0.2">
      <c r="A648" s="45" t="s">
        <v>5</v>
      </c>
      <c r="B648" s="11"/>
      <c r="C648" s="11" t="s">
        <v>650</v>
      </c>
      <c r="D648" s="44">
        <v>490</v>
      </c>
      <c r="E648" s="44">
        <v>1650</v>
      </c>
      <c r="F648" s="48">
        <v>537</v>
      </c>
      <c r="G648" s="48">
        <v>0</v>
      </c>
      <c r="H648" s="44">
        <v>100</v>
      </c>
      <c r="I648" s="44">
        <v>0</v>
      </c>
      <c r="J648" s="44">
        <v>0</v>
      </c>
      <c r="K648" s="48">
        <v>0</v>
      </c>
      <c r="L648" s="49">
        <v>19553.150000000001</v>
      </c>
      <c r="M648" s="49">
        <v>62532.3</v>
      </c>
      <c r="N648" s="10">
        <v>22855.82</v>
      </c>
      <c r="O648" s="10">
        <v>0</v>
      </c>
      <c r="P648" s="10">
        <v>3484.74</v>
      </c>
      <c r="Q648" s="10">
        <v>0</v>
      </c>
      <c r="R648" s="10">
        <v>0</v>
      </c>
      <c r="S648" s="10">
        <v>0</v>
      </c>
      <c r="T648" s="50">
        <f t="shared" si="35"/>
        <v>1629.4291666666668</v>
      </c>
      <c r="U648" s="50">
        <f t="shared" si="35"/>
        <v>5211.0250000000005</v>
      </c>
      <c r="V648" s="50">
        <f t="shared" si="35"/>
        <v>1904.6516666666666</v>
      </c>
      <c r="W648" s="50">
        <f t="shared" si="34"/>
        <v>0</v>
      </c>
      <c r="X648" s="50">
        <f t="shared" si="34"/>
        <v>290.39499999999998</v>
      </c>
      <c r="Y648" s="50">
        <f t="shared" si="34"/>
        <v>0</v>
      </c>
      <c r="Z648" s="50">
        <f t="shared" si="34"/>
        <v>0</v>
      </c>
      <c r="AA648" s="50">
        <f t="shared" si="32"/>
        <v>0</v>
      </c>
      <c r="AB648" s="50">
        <f t="shared" si="36"/>
        <v>9035.5008333333353</v>
      </c>
      <c r="AC648" s="48" t="str">
        <f>VLOOKUP(ПРОДАЖИ!C:C,'ИЗ ОСНОВЫ НОМЕНКЛАТУР'!D:E,2,0)</f>
        <v>Кромочные материалы</v>
      </c>
      <c r="AD648" s="48" t="str">
        <f>VLOOKUP(C:C,'ИЗ ОСНОВЫ НОМЕНКЛАТУР'!D:F,3,0)</f>
        <v>Кромка ПВХ Турция</v>
      </c>
      <c r="AE648" s="48" t="str">
        <f>VLOOKUP(C:C,'ИЗ ОСНОВЫ НОМЕНКЛАТУР'!D:H,5,0)</f>
        <v>C</v>
      </c>
    </row>
    <row r="649" spans="1:31" ht="9.6" customHeight="1" x14ac:dyDescent="0.2">
      <c r="A649" s="45" t="s">
        <v>5</v>
      </c>
      <c r="B649" s="11"/>
      <c r="C649" s="11" t="s">
        <v>651</v>
      </c>
      <c r="D649" s="44">
        <v>100</v>
      </c>
      <c r="E649" s="44">
        <v>200</v>
      </c>
      <c r="F649" s="48">
        <v>0</v>
      </c>
      <c r="G649" s="48">
        <v>0</v>
      </c>
      <c r="H649" s="44">
        <v>0</v>
      </c>
      <c r="I649" s="44">
        <v>0</v>
      </c>
      <c r="J649" s="44">
        <v>400</v>
      </c>
      <c r="K649" s="48">
        <v>1337</v>
      </c>
      <c r="L649" s="49">
        <v>5176.41</v>
      </c>
      <c r="M649" s="49">
        <v>12164.17</v>
      </c>
      <c r="N649" s="10">
        <v>0</v>
      </c>
      <c r="O649" s="10">
        <v>0</v>
      </c>
      <c r="P649" s="10">
        <v>0</v>
      </c>
      <c r="Q649" s="10">
        <v>0</v>
      </c>
      <c r="R649" s="10">
        <v>20416</v>
      </c>
      <c r="S649" s="10">
        <v>68240.479999999996</v>
      </c>
      <c r="T649" s="50">
        <f t="shared" si="35"/>
        <v>431.36750000000001</v>
      </c>
      <c r="U649" s="50">
        <f t="shared" si="35"/>
        <v>1013.6808333333333</v>
      </c>
      <c r="V649" s="50">
        <f t="shared" si="35"/>
        <v>0</v>
      </c>
      <c r="W649" s="50">
        <f t="shared" si="34"/>
        <v>0</v>
      </c>
      <c r="X649" s="50">
        <f t="shared" si="34"/>
        <v>0</v>
      </c>
      <c r="Y649" s="50">
        <f t="shared" si="34"/>
        <v>0</v>
      </c>
      <c r="Z649" s="50">
        <f t="shared" si="34"/>
        <v>1701.3333333333333</v>
      </c>
      <c r="AA649" s="50">
        <f t="shared" si="32"/>
        <v>5686.706666666666</v>
      </c>
      <c r="AB649" s="50">
        <f t="shared" si="36"/>
        <v>8833.0883333333331</v>
      </c>
      <c r="AC649" s="48" t="str">
        <f>VLOOKUP(ПРОДАЖИ!C:C,'ИЗ ОСНОВЫ НОМЕНКЛАТУР'!D:E,2,0)</f>
        <v>Кромочные материалы</v>
      </c>
      <c r="AD649" s="48" t="str">
        <f>VLOOKUP(C:C,'ИЗ ОСНОВЫ НОМЕНКЛАТУР'!D:F,3,0)</f>
        <v>Кромка ПВХ Турция</v>
      </c>
      <c r="AE649" s="48" t="str">
        <f>VLOOKUP(C:C,'ИЗ ОСНОВЫ НОМЕНКЛАТУР'!D:H,5,0)</f>
        <v>C</v>
      </c>
    </row>
    <row r="650" spans="1:31" ht="9.6" customHeight="1" x14ac:dyDescent="0.2">
      <c r="A650" s="45" t="s">
        <v>5</v>
      </c>
      <c r="B650" s="11"/>
      <c r="C650" s="11" t="s">
        <v>652</v>
      </c>
      <c r="D650" s="44">
        <v>0</v>
      </c>
      <c r="E650" s="44">
        <v>68</v>
      </c>
      <c r="F650" s="48">
        <v>0</v>
      </c>
      <c r="G650" s="48">
        <v>0</v>
      </c>
      <c r="H650" s="44">
        <v>121</v>
      </c>
      <c r="I650" s="44">
        <v>200</v>
      </c>
      <c r="J650" s="44">
        <v>400</v>
      </c>
      <c r="K650" s="48">
        <v>1530</v>
      </c>
      <c r="L650" s="49">
        <v>0</v>
      </c>
      <c r="M650" s="49">
        <v>2781.87</v>
      </c>
      <c r="N650" s="10">
        <v>0</v>
      </c>
      <c r="O650" s="10">
        <v>0</v>
      </c>
      <c r="P650" s="10">
        <v>2243.46</v>
      </c>
      <c r="Q650" s="10">
        <v>3295.86</v>
      </c>
      <c r="R650" s="10">
        <v>20628.490000000002</v>
      </c>
      <c r="S650" s="10">
        <v>78914.81</v>
      </c>
      <c r="T650" s="50">
        <f t="shared" si="35"/>
        <v>0</v>
      </c>
      <c r="U650" s="50">
        <f t="shared" si="35"/>
        <v>231.82249999999999</v>
      </c>
      <c r="V650" s="50">
        <f t="shared" si="35"/>
        <v>0</v>
      </c>
      <c r="W650" s="50">
        <f t="shared" si="34"/>
        <v>0</v>
      </c>
      <c r="X650" s="50">
        <f t="shared" si="34"/>
        <v>186.95500000000001</v>
      </c>
      <c r="Y650" s="50">
        <f t="shared" si="34"/>
        <v>274.65500000000003</v>
      </c>
      <c r="Z650" s="50">
        <f t="shared" si="34"/>
        <v>1719.0408333333335</v>
      </c>
      <c r="AA650" s="50">
        <f t="shared" si="32"/>
        <v>6576.2341666666662</v>
      </c>
      <c r="AB650" s="50">
        <f t="shared" si="36"/>
        <v>8988.7075000000004</v>
      </c>
      <c r="AC650" s="48" t="str">
        <f>VLOOKUP(ПРОДАЖИ!C:C,'ИЗ ОСНОВЫ НОМЕНКЛАТУР'!D:E,2,0)</f>
        <v>Кромочные материалы</v>
      </c>
      <c r="AD650" s="48" t="str">
        <f>VLOOKUP(C:C,'ИЗ ОСНОВЫ НОМЕНКЛАТУР'!D:F,3,0)</f>
        <v>Кромка ПВХ Турция</v>
      </c>
      <c r="AE650" s="48" t="str">
        <f>VLOOKUP(C:C,'ИЗ ОСНОВЫ НОМЕНКЛАТУР'!D:H,5,0)</f>
        <v>C</v>
      </c>
    </row>
    <row r="651" spans="1:31" ht="9.6" customHeight="1" x14ac:dyDescent="0.2">
      <c r="A651" s="45" t="s">
        <v>5</v>
      </c>
      <c r="B651" s="11"/>
      <c r="C651" s="11" t="s">
        <v>653</v>
      </c>
      <c r="D651" s="44">
        <v>550</v>
      </c>
      <c r="E651" s="44">
        <v>1448</v>
      </c>
      <c r="F651" s="48">
        <v>711</v>
      </c>
      <c r="G651" s="48">
        <v>0</v>
      </c>
      <c r="H651" s="44">
        <v>122</v>
      </c>
      <c r="I651" s="44">
        <v>0</v>
      </c>
      <c r="J651" s="44">
        <v>0</v>
      </c>
      <c r="K651" s="48">
        <v>0</v>
      </c>
      <c r="L651" s="49">
        <v>22295.91</v>
      </c>
      <c r="M651" s="49">
        <v>58936.2</v>
      </c>
      <c r="N651" s="10">
        <v>28510.7</v>
      </c>
      <c r="O651" s="10">
        <v>0</v>
      </c>
      <c r="P651" s="10">
        <v>4600.71</v>
      </c>
      <c r="Q651" s="10">
        <v>0</v>
      </c>
      <c r="R651" s="10">
        <v>0</v>
      </c>
      <c r="S651" s="10">
        <v>0</v>
      </c>
      <c r="T651" s="50">
        <f t="shared" si="35"/>
        <v>1857.9925000000001</v>
      </c>
      <c r="U651" s="50">
        <f t="shared" si="35"/>
        <v>4911.3499999999995</v>
      </c>
      <c r="V651" s="50">
        <f t="shared" si="35"/>
        <v>2375.8916666666669</v>
      </c>
      <c r="W651" s="50">
        <f t="shared" si="34"/>
        <v>0</v>
      </c>
      <c r="X651" s="50">
        <f t="shared" si="34"/>
        <v>383.39249999999998</v>
      </c>
      <c r="Y651" s="50">
        <f t="shared" si="34"/>
        <v>0</v>
      </c>
      <c r="Z651" s="50">
        <f t="shared" si="34"/>
        <v>0</v>
      </c>
      <c r="AA651" s="50">
        <f t="shared" si="32"/>
        <v>0</v>
      </c>
      <c r="AB651" s="50">
        <f t="shared" si="36"/>
        <v>9528.626666666667</v>
      </c>
      <c r="AC651" s="48" t="str">
        <f>VLOOKUP(ПРОДАЖИ!C:C,'ИЗ ОСНОВЫ НОМЕНКЛАТУР'!D:E,2,0)</f>
        <v>Кромочные материалы</v>
      </c>
      <c r="AD651" s="48" t="str">
        <f>VLOOKUP(C:C,'ИЗ ОСНОВЫ НОМЕНКЛАТУР'!D:F,3,0)</f>
        <v>Кромка ПВХ Турция</v>
      </c>
      <c r="AE651" s="48" t="str">
        <f>VLOOKUP(C:C,'ИЗ ОСНОВЫ НОМЕНКЛАТУР'!D:H,5,0)</f>
        <v>C</v>
      </c>
    </row>
    <row r="652" spans="1:31" ht="9.6" customHeight="1" x14ac:dyDescent="0.2">
      <c r="A652" s="45" t="s">
        <v>5</v>
      </c>
      <c r="B652" s="11"/>
      <c r="C652" s="11" t="s">
        <v>654</v>
      </c>
      <c r="D652" s="44">
        <v>20</v>
      </c>
      <c r="E652" s="44">
        <v>1048</v>
      </c>
      <c r="F652" s="48">
        <v>500</v>
      </c>
      <c r="G652" s="48">
        <v>0</v>
      </c>
      <c r="H652" s="44">
        <v>94</v>
      </c>
      <c r="I652" s="44">
        <v>0</v>
      </c>
      <c r="J652" s="44">
        <v>0</v>
      </c>
      <c r="K652" s="48">
        <v>0</v>
      </c>
      <c r="L652" s="49">
        <v>958.08</v>
      </c>
      <c r="M652" s="49">
        <v>78956.34</v>
      </c>
      <c r="N652" s="10">
        <v>26381.3</v>
      </c>
      <c r="O652" s="10">
        <v>0</v>
      </c>
      <c r="P652" s="10">
        <v>4808.8599999999997</v>
      </c>
      <c r="Q652" s="10">
        <v>0</v>
      </c>
      <c r="R652" s="10">
        <v>0</v>
      </c>
      <c r="S652" s="10">
        <v>0</v>
      </c>
      <c r="T652" s="50">
        <f t="shared" si="35"/>
        <v>79.84</v>
      </c>
      <c r="U652" s="50">
        <f t="shared" si="35"/>
        <v>6579.6949999999997</v>
      </c>
      <c r="V652" s="50">
        <f t="shared" si="35"/>
        <v>2198.4416666666666</v>
      </c>
      <c r="W652" s="50">
        <f t="shared" si="34"/>
        <v>0</v>
      </c>
      <c r="X652" s="50">
        <f t="shared" si="34"/>
        <v>400.73833333333329</v>
      </c>
      <c r="Y652" s="50">
        <f t="shared" si="34"/>
        <v>0</v>
      </c>
      <c r="Z652" s="50">
        <f t="shared" si="34"/>
        <v>0</v>
      </c>
      <c r="AA652" s="50">
        <f t="shared" si="32"/>
        <v>0</v>
      </c>
      <c r="AB652" s="50">
        <f t="shared" si="36"/>
        <v>9258.7149999999983</v>
      </c>
      <c r="AC652" s="48" t="str">
        <f>VLOOKUP(ПРОДАЖИ!C:C,'ИЗ ОСНОВЫ НОМЕНКЛАТУР'!D:E,2,0)</f>
        <v>Кромочные материалы</v>
      </c>
      <c r="AD652" s="48" t="str">
        <f>VLOOKUP(C:C,'ИЗ ОСНОВЫ НОМЕНКЛАТУР'!D:F,3,0)</f>
        <v>Кромка ПВХ Турция</v>
      </c>
      <c r="AE652" s="48" t="str">
        <f>VLOOKUP(C:C,'ИЗ ОСНОВЫ НОМЕНКЛАТУР'!D:H,5,0)</f>
        <v>C</v>
      </c>
    </row>
    <row r="653" spans="1:31" ht="9.6" customHeight="1" x14ac:dyDescent="0.2">
      <c r="A653" s="45" t="s">
        <v>5</v>
      </c>
      <c r="B653" s="11"/>
      <c r="C653" s="11" t="s">
        <v>655</v>
      </c>
      <c r="D653" s="44">
        <v>0</v>
      </c>
      <c r="E653" s="44">
        <v>1992</v>
      </c>
      <c r="F653" s="48">
        <v>20</v>
      </c>
      <c r="G653" s="48">
        <v>0</v>
      </c>
      <c r="H653" s="44">
        <v>100</v>
      </c>
      <c r="I653" s="44">
        <v>0</v>
      </c>
      <c r="J653" s="44">
        <v>0</v>
      </c>
      <c r="K653" s="48">
        <v>264</v>
      </c>
      <c r="L653" s="49">
        <v>0</v>
      </c>
      <c r="M653" s="49">
        <v>98331.520000000004</v>
      </c>
      <c r="N653" s="10">
        <v>1004.23</v>
      </c>
      <c r="O653" s="10">
        <v>0</v>
      </c>
      <c r="P653" s="10">
        <v>4414.8</v>
      </c>
      <c r="Q653" s="10">
        <v>0</v>
      </c>
      <c r="R653" s="10">
        <v>0</v>
      </c>
      <c r="S653" s="10">
        <v>9189.84</v>
      </c>
      <c r="T653" s="50">
        <f t="shared" si="35"/>
        <v>0</v>
      </c>
      <c r="U653" s="50">
        <f t="shared" si="35"/>
        <v>8194.2933333333331</v>
      </c>
      <c r="V653" s="50">
        <f t="shared" si="35"/>
        <v>83.685833333333335</v>
      </c>
      <c r="W653" s="50">
        <f t="shared" si="34"/>
        <v>0</v>
      </c>
      <c r="X653" s="50">
        <f t="shared" si="34"/>
        <v>367.90000000000003</v>
      </c>
      <c r="Y653" s="50">
        <f t="shared" si="34"/>
        <v>0</v>
      </c>
      <c r="Z653" s="50">
        <f t="shared" si="34"/>
        <v>0</v>
      </c>
      <c r="AA653" s="50">
        <f t="shared" si="32"/>
        <v>765.82</v>
      </c>
      <c r="AB653" s="50">
        <f t="shared" si="36"/>
        <v>9411.6991666666654</v>
      </c>
      <c r="AC653" s="48" t="str">
        <f>VLOOKUP(ПРОДАЖИ!C:C,'ИЗ ОСНОВЫ НОМЕНКЛАТУР'!D:E,2,0)</f>
        <v>Кромочные материалы</v>
      </c>
      <c r="AD653" s="48" t="str">
        <f>VLOOKUP(C:C,'ИЗ ОСНОВЫ НОМЕНКЛАТУР'!D:F,3,0)</f>
        <v>Кромка ПВХ Турция</v>
      </c>
      <c r="AE653" s="48" t="str">
        <f>VLOOKUP(C:C,'ИЗ ОСНОВЫ НОМЕНКЛАТУР'!D:H,5,0)</f>
        <v>C</v>
      </c>
    </row>
    <row r="654" spans="1:31" ht="9.6" customHeight="1" x14ac:dyDescent="0.2">
      <c r="A654" s="45" t="s">
        <v>5</v>
      </c>
      <c r="B654" s="11"/>
      <c r="C654" s="11" t="s">
        <v>656</v>
      </c>
      <c r="D654" s="44">
        <v>0</v>
      </c>
      <c r="E654" s="44">
        <v>2200</v>
      </c>
      <c r="F654" s="48">
        <v>0</v>
      </c>
      <c r="G654" s="48">
        <v>0</v>
      </c>
      <c r="H654" s="44">
        <v>0</v>
      </c>
      <c r="I654" s="44">
        <v>0</v>
      </c>
      <c r="J654" s="44">
        <v>0</v>
      </c>
      <c r="K654" s="48">
        <v>0</v>
      </c>
      <c r="L654" s="49">
        <v>0</v>
      </c>
      <c r="M654" s="49">
        <v>124561.37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50">
        <f t="shared" si="35"/>
        <v>0</v>
      </c>
      <c r="U654" s="50">
        <f t="shared" si="35"/>
        <v>10380.114166666666</v>
      </c>
      <c r="V654" s="50">
        <f t="shared" si="35"/>
        <v>0</v>
      </c>
      <c r="W654" s="50">
        <f t="shared" si="34"/>
        <v>0</v>
      </c>
      <c r="X654" s="50">
        <f t="shared" si="34"/>
        <v>0</v>
      </c>
      <c r="Y654" s="50">
        <f t="shared" si="34"/>
        <v>0</v>
      </c>
      <c r="Z654" s="50">
        <f t="shared" si="34"/>
        <v>0</v>
      </c>
      <c r="AA654" s="50">
        <f t="shared" si="32"/>
        <v>0</v>
      </c>
      <c r="AB654" s="50">
        <f t="shared" si="36"/>
        <v>10380.114166666666</v>
      </c>
      <c r="AC654" s="48" t="str">
        <f>VLOOKUP(ПРОДАЖИ!C:C,'ИЗ ОСНОВЫ НОМЕНКЛАТУР'!D:E,2,0)</f>
        <v>Кромочные материалы</v>
      </c>
      <c r="AD654" s="48" t="str">
        <f>VLOOKUP(C:C,'ИЗ ОСНОВЫ НОМЕНКЛАТУР'!D:F,3,0)</f>
        <v>Кромка ПВХ Турция</v>
      </c>
      <c r="AE654" s="48" t="str">
        <f>VLOOKUP(C:C,'ИЗ ОСНОВЫ НОМЕНКЛАТУР'!D:H,5,0)</f>
        <v>C</v>
      </c>
    </row>
    <row r="655" spans="1:31" ht="9.6" customHeight="1" x14ac:dyDescent="0.2">
      <c r="A655" s="45" t="s">
        <v>5</v>
      </c>
      <c r="B655" s="11"/>
      <c r="C655" s="11" t="s">
        <v>657</v>
      </c>
      <c r="D655" s="44">
        <v>0</v>
      </c>
      <c r="E655" s="44">
        <v>1300</v>
      </c>
      <c r="F655" s="48">
        <v>400</v>
      </c>
      <c r="G655" s="48">
        <v>0</v>
      </c>
      <c r="H655" s="44">
        <v>0</v>
      </c>
      <c r="I655" s="44">
        <v>0</v>
      </c>
      <c r="J655" s="44">
        <v>400</v>
      </c>
      <c r="K655" s="48">
        <v>1074</v>
      </c>
      <c r="L655" s="49">
        <v>0</v>
      </c>
      <c r="M655" s="49">
        <v>57266.32</v>
      </c>
      <c r="N655" s="10">
        <v>16787.32</v>
      </c>
      <c r="O655" s="10">
        <v>0</v>
      </c>
      <c r="P655" s="10">
        <v>0</v>
      </c>
      <c r="Q655" s="10">
        <v>0</v>
      </c>
      <c r="R655" s="10">
        <v>16228.78</v>
      </c>
      <c r="S655" s="10">
        <v>43556.2</v>
      </c>
      <c r="T655" s="50">
        <f t="shared" si="35"/>
        <v>0</v>
      </c>
      <c r="U655" s="50">
        <f t="shared" si="35"/>
        <v>4772.1933333333336</v>
      </c>
      <c r="V655" s="50">
        <f t="shared" si="35"/>
        <v>1398.9433333333334</v>
      </c>
      <c r="W655" s="50">
        <f t="shared" si="34"/>
        <v>0</v>
      </c>
      <c r="X655" s="50">
        <f t="shared" si="34"/>
        <v>0</v>
      </c>
      <c r="Y655" s="50">
        <f t="shared" si="34"/>
        <v>0</v>
      </c>
      <c r="Z655" s="50">
        <f t="shared" si="34"/>
        <v>1352.3983333333333</v>
      </c>
      <c r="AA655" s="50">
        <f t="shared" si="32"/>
        <v>3629.6833333333329</v>
      </c>
      <c r="AB655" s="50">
        <f t="shared" si="36"/>
        <v>11153.218333333334</v>
      </c>
      <c r="AC655" s="48" t="str">
        <f>VLOOKUP(ПРОДАЖИ!C:C,'ИЗ ОСНОВЫ НОМЕНКЛАТУР'!D:E,2,0)</f>
        <v>Кромочные материалы</v>
      </c>
      <c r="AD655" s="48" t="str">
        <f>VLOOKUP(C:C,'ИЗ ОСНОВЫ НОМЕНКЛАТУР'!D:F,3,0)</f>
        <v>Кромка ПВХ Турция</v>
      </c>
      <c r="AE655" s="48" t="str">
        <f>VLOOKUP(C:C,'ИЗ ОСНОВЫ НОМЕНКЛАТУР'!D:H,5,0)</f>
        <v>C</v>
      </c>
    </row>
    <row r="656" spans="1:31" ht="9.6" customHeight="1" x14ac:dyDescent="0.2">
      <c r="A656" s="45" t="s">
        <v>5</v>
      </c>
      <c r="B656" s="11"/>
      <c r="C656" s="11" t="s">
        <v>658</v>
      </c>
      <c r="D656" s="44">
        <v>0</v>
      </c>
      <c r="E656" s="44">
        <v>2524</v>
      </c>
      <c r="F656" s="48">
        <v>200</v>
      </c>
      <c r="G656" s="48">
        <v>0</v>
      </c>
      <c r="H656" s="44">
        <v>25</v>
      </c>
      <c r="I656" s="44">
        <v>0</v>
      </c>
      <c r="J656" s="44">
        <v>400</v>
      </c>
      <c r="K656" s="48">
        <v>613</v>
      </c>
      <c r="L656" s="49">
        <v>0</v>
      </c>
      <c r="M656" s="49">
        <v>85415.47</v>
      </c>
      <c r="N656" s="10">
        <v>7304.52</v>
      </c>
      <c r="O656" s="10">
        <v>0</v>
      </c>
      <c r="P656" s="10">
        <v>914.29</v>
      </c>
      <c r="Q656" s="10">
        <v>0</v>
      </c>
      <c r="R656" s="10">
        <v>14464</v>
      </c>
      <c r="S656" s="10">
        <v>22166.080000000002</v>
      </c>
      <c r="T656" s="50">
        <f t="shared" si="35"/>
        <v>0</v>
      </c>
      <c r="U656" s="50">
        <f t="shared" si="35"/>
        <v>7117.9558333333334</v>
      </c>
      <c r="V656" s="50">
        <f t="shared" si="35"/>
        <v>608.71</v>
      </c>
      <c r="W656" s="50">
        <f t="shared" si="34"/>
        <v>0</v>
      </c>
      <c r="X656" s="50">
        <f t="shared" si="34"/>
        <v>76.19083333333333</v>
      </c>
      <c r="Y656" s="50">
        <f t="shared" si="34"/>
        <v>0</v>
      </c>
      <c r="Z656" s="50">
        <f t="shared" si="34"/>
        <v>1205.3333333333333</v>
      </c>
      <c r="AA656" s="50">
        <f t="shared" si="32"/>
        <v>1847.1733333333334</v>
      </c>
      <c r="AB656" s="50">
        <f t="shared" si="36"/>
        <v>10855.363333333335</v>
      </c>
      <c r="AC656" s="48" t="str">
        <f>VLOOKUP(ПРОДАЖИ!C:C,'ИЗ ОСНОВЫ НОМЕНКЛАТУР'!D:E,2,0)</f>
        <v>Кромочные материалы</v>
      </c>
      <c r="AD656" s="48" t="str">
        <f>VLOOKUP(C:C,'ИЗ ОСНОВЫ НОМЕНКЛАТУР'!D:F,3,0)</f>
        <v>Кромка ПВХ Турция</v>
      </c>
      <c r="AE656" s="48" t="str">
        <f>VLOOKUP(C:C,'ИЗ ОСНОВЫ НОМЕНКЛАТУР'!D:H,5,0)</f>
        <v>C</v>
      </c>
    </row>
    <row r="657" spans="1:31" ht="9.6" customHeight="1" x14ac:dyDescent="0.2">
      <c r="A657" s="45" t="s">
        <v>5</v>
      </c>
      <c r="B657" s="11"/>
      <c r="C657" s="11" t="s">
        <v>659</v>
      </c>
      <c r="D657" s="44">
        <v>177</v>
      </c>
      <c r="E657" s="44">
        <v>334</v>
      </c>
      <c r="F657" s="48">
        <v>0</v>
      </c>
      <c r="G657" s="48">
        <v>0</v>
      </c>
      <c r="H657" s="44">
        <v>25</v>
      </c>
      <c r="I657" s="44">
        <v>300</v>
      </c>
      <c r="J657" s="44">
        <v>600</v>
      </c>
      <c r="K657" s="48">
        <v>1352</v>
      </c>
      <c r="L657" s="49">
        <v>10105.459999999999</v>
      </c>
      <c r="M657" s="49">
        <v>19065.82</v>
      </c>
      <c r="N657" s="10">
        <v>0</v>
      </c>
      <c r="O657" s="10">
        <v>0</v>
      </c>
      <c r="P657" s="10">
        <v>1195.58</v>
      </c>
      <c r="Q657" s="10">
        <v>14340.23</v>
      </c>
      <c r="R657" s="10">
        <v>31443</v>
      </c>
      <c r="S657" s="10">
        <v>71155.759999999995</v>
      </c>
      <c r="T657" s="50">
        <f t="shared" si="35"/>
        <v>842.12166666666656</v>
      </c>
      <c r="U657" s="50">
        <f t="shared" si="35"/>
        <v>1588.8183333333334</v>
      </c>
      <c r="V657" s="50">
        <f t="shared" si="35"/>
        <v>0</v>
      </c>
      <c r="W657" s="50">
        <f t="shared" si="34"/>
        <v>0</v>
      </c>
      <c r="X657" s="50">
        <f t="shared" si="34"/>
        <v>99.631666666666661</v>
      </c>
      <c r="Y657" s="50">
        <f t="shared" si="34"/>
        <v>1195.0191666666667</v>
      </c>
      <c r="Z657" s="50">
        <f t="shared" si="34"/>
        <v>2620.25</v>
      </c>
      <c r="AA657" s="50">
        <f t="shared" si="32"/>
        <v>5929.6466666666665</v>
      </c>
      <c r="AB657" s="50">
        <f t="shared" si="36"/>
        <v>12275.487499999999</v>
      </c>
      <c r="AC657" s="48" t="str">
        <f>VLOOKUP(ПРОДАЖИ!C:C,'ИЗ ОСНОВЫ НОМЕНКЛАТУР'!D:E,2,0)</f>
        <v>Кромочные материалы</v>
      </c>
      <c r="AD657" s="48" t="str">
        <f>VLOOKUP(C:C,'ИЗ ОСНОВЫ НОМЕНКЛАТУР'!D:F,3,0)</f>
        <v>Кромка ПВХ Турция</v>
      </c>
      <c r="AE657" s="48" t="str">
        <f>VLOOKUP(C:C,'ИЗ ОСНОВЫ НОМЕНКЛАТУР'!D:H,5,0)</f>
        <v>C</v>
      </c>
    </row>
    <row r="658" spans="1:31" ht="9.6" customHeight="1" x14ac:dyDescent="0.2">
      <c r="A658" s="45" t="s">
        <v>5</v>
      </c>
      <c r="B658" s="11"/>
      <c r="C658" s="11" t="s">
        <v>660</v>
      </c>
      <c r="D658" s="44">
        <v>0</v>
      </c>
      <c r="E658" s="44">
        <v>1343</v>
      </c>
      <c r="F658" s="48">
        <v>200</v>
      </c>
      <c r="G658" s="48">
        <v>0</v>
      </c>
      <c r="H658" s="44">
        <v>0</v>
      </c>
      <c r="I658" s="44">
        <v>0</v>
      </c>
      <c r="J658" s="44">
        <v>600</v>
      </c>
      <c r="K658" s="48">
        <v>1565</v>
      </c>
      <c r="L658" s="49">
        <v>0</v>
      </c>
      <c r="M658" s="49">
        <v>52408.19</v>
      </c>
      <c r="N658" s="10">
        <v>7729.75</v>
      </c>
      <c r="O658" s="10">
        <v>0</v>
      </c>
      <c r="P658" s="10">
        <v>0</v>
      </c>
      <c r="Q658" s="10">
        <v>0</v>
      </c>
      <c r="R658" s="10">
        <v>24910.65</v>
      </c>
      <c r="S658" s="10">
        <v>65018.7</v>
      </c>
      <c r="T658" s="50">
        <f t="shared" si="35"/>
        <v>0</v>
      </c>
      <c r="U658" s="50">
        <f t="shared" si="35"/>
        <v>4367.3491666666669</v>
      </c>
      <c r="V658" s="50">
        <f t="shared" si="35"/>
        <v>644.14583333333337</v>
      </c>
      <c r="W658" s="50">
        <f t="shared" si="34"/>
        <v>0</v>
      </c>
      <c r="X658" s="50">
        <f t="shared" si="34"/>
        <v>0</v>
      </c>
      <c r="Y658" s="50">
        <f t="shared" si="34"/>
        <v>0</v>
      </c>
      <c r="Z658" s="50">
        <f t="shared" si="34"/>
        <v>2075.8875000000003</v>
      </c>
      <c r="AA658" s="50">
        <f t="shared" si="32"/>
        <v>5418.2249999999995</v>
      </c>
      <c r="AB658" s="50">
        <f t="shared" si="36"/>
        <v>12505.607499999998</v>
      </c>
      <c r="AC658" s="48" t="str">
        <f>VLOOKUP(ПРОДАЖИ!C:C,'ИЗ ОСНОВЫ НОМЕНКЛАТУР'!D:E,2,0)</f>
        <v>Кромочные материалы</v>
      </c>
      <c r="AD658" s="48" t="str">
        <f>VLOOKUP(C:C,'ИЗ ОСНОВЫ НОМЕНКЛАТУР'!D:F,3,0)</f>
        <v>Кромка ПВХ Турция</v>
      </c>
      <c r="AE658" s="48" t="str">
        <f>VLOOKUP(C:C,'ИЗ ОСНОВЫ НОМЕНКЛАТУР'!D:H,5,0)</f>
        <v>C</v>
      </c>
    </row>
    <row r="659" spans="1:31" ht="9.6" customHeight="1" x14ac:dyDescent="0.2">
      <c r="A659" s="45" t="s">
        <v>5</v>
      </c>
      <c r="B659" s="11"/>
      <c r="C659" s="11" t="s">
        <v>661</v>
      </c>
      <c r="D659" s="44">
        <v>0</v>
      </c>
      <c r="E659" s="44">
        <v>0</v>
      </c>
      <c r="F659" s="48">
        <v>3000</v>
      </c>
      <c r="G659" s="48">
        <v>0</v>
      </c>
      <c r="H659" s="44">
        <v>0</v>
      </c>
      <c r="I659" s="44">
        <v>0</v>
      </c>
      <c r="J659" s="44">
        <v>0</v>
      </c>
      <c r="K659" s="48">
        <v>0</v>
      </c>
      <c r="L659" s="49">
        <v>0</v>
      </c>
      <c r="M659" s="49">
        <v>0</v>
      </c>
      <c r="N659" s="10">
        <v>162900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50">
        <f t="shared" si="35"/>
        <v>0</v>
      </c>
      <c r="U659" s="50">
        <f t="shared" si="35"/>
        <v>0</v>
      </c>
      <c r="V659" s="50">
        <f t="shared" si="35"/>
        <v>13575</v>
      </c>
      <c r="W659" s="50">
        <f t="shared" si="34"/>
        <v>0</v>
      </c>
      <c r="X659" s="50">
        <f t="shared" si="34"/>
        <v>0</v>
      </c>
      <c r="Y659" s="50">
        <f t="shared" si="34"/>
        <v>0</v>
      </c>
      <c r="Z659" s="50">
        <f t="shared" si="34"/>
        <v>0</v>
      </c>
      <c r="AA659" s="50">
        <f t="shared" si="32"/>
        <v>0</v>
      </c>
      <c r="AB659" s="50">
        <f t="shared" si="36"/>
        <v>13575</v>
      </c>
      <c r="AC659" s="48" t="str">
        <f>VLOOKUP(ПРОДАЖИ!C:C,'ИЗ ОСНОВЫ НОМЕНКЛАТУР'!D:E,2,0)</f>
        <v>Кромочные материалы</v>
      </c>
      <c r="AD659" s="48" t="str">
        <f>VLOOKUP(C:C,'ИЗ ОСНОВЫ НОМЕНКЛАТУР'!D:F,3,0)</f>
        <v>Кромка ПВХ Турция</v>
      </c>
      <c r="AE659" s="48" t="str">
        <f>VLOOKUP(C:C,'ИЗ ОСНОВЫ НОМЕНКЛАТУР'!D:H,5,0)</f>
        <v>C</v>
      </c>
    </row>
    <row r="660" spans="1:31" ht="9.6" customHeight="1" x14ac:dyDescent="0.2">
      <c r="A660" s="45" t="s">
        <v>5</v>
      </c>
      <c r="B660" s="11"/>
      <c r="C660" s="11" t="s">
        <v>662</v>
      </c>
      <c r="D660" s="44">
        <v>0</v>
      </c>
      <c r="E660" s="44">
        <v>2200</v>
      </c>
      <c r="F660" s="48">
        <v>500</v>
      </c>
      <c r="G660" s="48">
        <v>0</v>
      </c>
      <c r="H660" s="44">
        <v>0</v>
      </c>
      <c r="I660" s="44">
        <v>0</v>
      </c>
      <c r="J660" s="44">
        <v>0</v>
      </c>
      <c r="K660" s="48">
        <v>0</v>
      </c>
      <c r="L660" s="49">
        <v>0</v>
      </c>
      <c r="M660" s="49">
        <v>134169.66</v>
      </c>
      <c r="N660" s="10">
        <v>27074.04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50">
        <f t="shared" si="35"/>
        <v>0</v>
      </c>
      <c r="U660" s="50">
        <f t="shared" si="35"/>
        <v>11180.805</v>
      </c>
      <c r="V660" s="50">
        <f t="shared" si="35"/>
        <v>2256.17</v>
      </c>
      <c r="W660" s="50">
        <f t="shared" si="34"/>
        <v>0</v>
      </c>
      <c r="X660" s="50">
        <f t="shared" si="34"/>
        <v>0</v>
      </c>
      <c r="Y660" s="50">
        <f t="shared" si="34"/>
        <v>0</v>
      </c>
      <c r="Z660" s="50">
        <f t="shared" si="34"/>
        <v>0</v>
      </c>
      <c r="AA660" s="50">
        <f t="shared" si="34"/>
        <v>0</v>
      </c>
      <c r="AB660" s="50">
        <f t="shared" si="36"/>
        <v>13436.975</v>
      </c>
      <c r="AC660" s="48" t="str">
        <f>VLOOKUP(ПРОДАЖИ!C:C,'ИЗ ОСНОВЫ НОМЕНКЛАТУР'!D:E,2,0)</f>
        <v>Кромочные материалы</v>
      </c>
      <c r="AD660" s="48" t="str">
        <f>VLOOKUP(C:C,'ИЗ ОСНОВЫ НОМЕНКЛАТУР'!D:F,3,0)</f>
        <v>Кромка ПВХ Турция</v>
      </c>
      <c r="AE660" s="48" t="str">
        <f>VLOOKUP(C:C,'ИЗ ОСНОВЫ НОМЕНКЛАТУР'!D:H,5,0)</f>
        <v>C</v>
      </c>
    </row>
    <row r="661" spans="1:31" ht="9.6" customHeight="1" x14ac:dyDescent="0.2">
      <c r="A661" s="45" t="s">
        <v>5</v>
      </c>
      <c r="B661" s="11"/>
      <c r="C661" s="11" t="s">
        <v>663</v>
      </c>
      <c r="D661" s="44">
        <v>0</v>
      </c>
      <c r="E661" s="44">
        <v>1483</v>
      </c>
      <c r="F661" s="48">
        <v>0</v>
      </c>
      <c r="G661" s="48">
        <v>0</v>
      </c>
      <c r="H661" s="44">
        <v>24</v>
      </c>
      <c r="I661" s="44">
        <v>0</v>
      </c>
      <c r="J661" s="44">
        <v>0</v>
      </c>
      <c r="K661" s="48">
        <v>2049</v>
      </c>
      <c r="L661" s="49">
        <v>0</v>
      </c>
      <c r="M661" s="49">
        <v>77452.33</v>
      </c>
      <c r="N661" s="10">
        <v>0</v>
      </c>
      <c r="O661" s="10">
        <v>0</v>
      </c>
      <c r="P661" s="10">
        <v>1087.47</v>
      </c>
      <c r="Q661" s="10">
        <v>0</v>
      </c>
      <c r="R661" s="10">
        <v>0</v>
      </c>
      <c r="S661" s="10">
        <v>106679.5</v>
      </c>
      <c r="T661" s="50">
        <f t="shared" si="35"/>
        <v>0</v>
      </c>
      <c r="U661" s="50">
        <f t="shared" si="35"/>
        <v>6454.3608333333332</v>
      </c>
      <c r="V661" s="50">
        <f t="shared" si="35"/>
        <v>0</v>
      </c>
      <c r="W661" s="50">
        <f t="shared" si="34"/>
        <v>0</v>
      </c>
      <c r="X661" s="50">
        <f t="shared" si="34"/>
        <v>90.622500000000002</v>
      </c>
      <c r="Y661" s="50">
        <f t="shared" si="34"/>
        <v>0</v>
      </c>
      <c r="Z661" s="50">
        <f t="shared" si="34"/>
        <v>0</v>
      </c>
      <c r="AA661" s="50">
        <f t="shared" si="34"/>
        <v>8889.9583333333339</v>
      </c>
      <c r="AB661" s="50">
        <f t="shared" si="36"/>
        <v>15434.941666666668</v>
      </c>
      <c r="AC661" s="48" t="str">
        <f>VLOOKUP(ПРОДАЖИ!C:C,'ИЗ ОСНОВЫ НОМЕНКЛАТУР'!D:E,2,0)</f>
        <v>Кромочные материалы</v>
      </c>
      <c r="AD661" s="48" t="str">
        <f>VLOOKUP(C:C,'ИЗ ОСНОВЫ НОМЕНКЛАТУР'!D:F,3,0)</f>
        <v>Кромка ПВХ Турция</v>
      </c>
      <c r="AE661" s="48" t="str">
        <f>VLOOKUP(C:C,'ИЗ ОСНОВЫ НОМЕНКЛАТУР'!D:H,5,0)</f>
        <v>C</v>
      </c>
    </row>
    <row r="662" spans="1:31" ht="9.6" customHeight="1" x14ac:dyDescent="0.2">
      <c r="A662" s="45" t="s">
        <v>5</v>
      </c>
      <c r="B662" s="11"/>
      <c r="C662" s="11" t="s">
        <v>664</v>
      </c>
      <c r="D662" s="44">
        <v>0</v>
      </c>
      <c r="E662" s="44">
        <v>1265</v>
      </c>
      <c r="F662" s="48">
        <v>400</v>
      </c>
      <c r="G662" s="48">
        <v>0</v>
      </c>
      <c r="H662" s="44">
        <v>60</v>
      </c>
      <c r="I662" s="44">
        <v>200</v>
      </c>
      <c r="J662" s="44">
        <v>0</v>
      </c>
      <c r="K662" s="48">
        <v>1420</v>
      </c>
      <c r="L662" s="49">
        <v>0</v>
      </c>
      <c r="M662" s="49">
        <v>75835.69</v>
      </c>
      <c r="N662" s="10">
        <v>20981.08</v>
      </c>
      <c r="O662" s="10">
        <v>0</v>
      </c>
      <c r="P662" s="10">
        <v>3055.3</v>
      </c>
      <c r="Q662" s="10">
        <v>10184.33</v>
      </c>
      <c r="R662" s="10">
        <v>0</v>
      </c>
      <c r="S662" s="10">
        <v>74734.600000000006</v>
      </c>
      <c r="T662" s="50">
        <f t="shared" si="35"/>
        <v>0</v>
      </c>
      <c r="U662" s="50">
        <f t="shared" si="35"/>
        <v>6319.6408333333338</v>
      </c>
      <c r="V662" s="50">
        <f t="shared" si="35"/>
        <v>1748.4233333333334</v>
      </c>
      <c r="W662" s="50">
        <f t="shared" si="34"/>
        <v>0</v>
      </c>
      <c r="X662" s="50">
        <f t="shared" si="34"/>
        <v>254.60833333333335</v>
      </c>
      <c r="Y662" s="50">
        <f t="shared" si="34"/>
        <v>848.69416666666666</v>
      </c>
      <c r="Z662" s="50">
        <f t="shared" si="34"/>
        <v>0</v>
      </c>
      <c r="AA662" s="50">
        <f t="shared" si="34"/>
        <v>6227.8833333333341</v>
      </c>
      <c r="AB662" s="50">
        <f t="shared" si="36"/>
        <v>15399.25</v>
      </c>
      <c r="AC662" s="48" t="str">
        <f>VLOOKUP(ПРОДАЖИ!C:C,'ИЗ ОСНОВЫ НОМЕНКЛАТУР'!D:E,2,0)</f>
        <v>Кромочные материалы</v>
      </c>
      <c r="AD662" s="48" t="str">
        <f>VLOOKUP(C:C,'ИЗ ОСНОВЫ НОМЕНКЛАТУР'!D:F,3,0)</f>
        <v>Кромка ПВХ Турция</v>
      </c>
      <c r="AE662" s="48" t="str">
        <f>VLOOKUP(C:C,'ИЗ ОСНОВЫ НОМЕНКЛАТУР'!D:H,5,0)</f>
        <v>C</v>
      </c>
    </row>
    <row r="663" spans="1:31" ht="9.6" customHeight="1" x14ac:dyDescent="0.2">
      <c r="A663" s="45" t="s">
        <v>5</v>
      </c>
      <c r="B663" s="11"/>
      <c r="C663" s="11" t="s">
        <v>665</v>
      </c>
      <c r="D663" s="44">
        <v>586</v>
      </c>
      <c r="E663" s="44">
        <v>3126</v>
      </c>
      <c r="F663" s="48">
        <v>205</v>
      </c>
      <c r="G663" s="48">
        <v>15</v>
      </c>
      <c r="H663" s="44">
        <v>0</v>
      </c>
      <c r="I663" s="44">
        <v>0</v>
      </c>
      <c r="J663" s="44">
        <v>500</v>
      </c>
      <c r="K663" s="48">
        <v>1157</v>
      </c>
      <c r="L663" s="49">
        <v>18429.22</v>
      </c>
      <c r="M663" s="49">
        <v>96526.7</v>
      </c>
      <c r="N663" s="10">
        <v>6477.25</v>
      </c>
      <c r="O663" s="10">
        <v>607.4</v>
      </c>
      <c r="P663" s="10">
        <v>0</v>
      </c>
      <c r="Q663" s="10">
        <v>0</v>
      </c>
      <c r="R663" s="10">
        <v>20703.12</v>
      </c>
      <c r="S663" s="10">
        <v>47907.03</v>
      </c>
      <c r="T663" s="50">
        <f t="shared" si="35"/>
        <v>1535.7683333333334</v>
      </c>
      <c r="U663" s="50">
        <f t="shared" si="35"/>
        <v>8043.8916666666664</v>
      </c>
      <c r="V663" s="50">
        <f t="shared" si="35"/>
        <v>539.77083333333337</v>
      </c>
      <c r="W663" s="50">
        <f t="shared" si="34"/>
        <v>50.616666666666667</v>
      </c>
      <c r="X663" s="50">
        <f t="shared" si="34"/>
        <v>0</v>
      </c>
      <c r="Y663" s="50">
        <f t="shared" si="34"/>
        <v>0</v>
      </c>
      <c r="Z663" s="50">
        <f t="shared" si="34"/>
        <v>1725.26</v>
      </c>
      <c r="AA663" s="50">
        <f t="shared" si="34"/>
        <v>3992.2525000000001</v>
      </c>
      <c r="AB663" s="50">
        <f t="shared" si="36"/>
        <v>15887.560000000001</v>
      </c>
      <c r="AC663" s="48" t="str">
        <f>VLOOKUP(ПРОДАЖИ!C:C,'ИЗ ОСНОВЫ НОМЕНКЛАТУР'!D:E,2,0)</f>
        <v>Кромочные материалы</v>
      </c>
      <c r="AD663" s="48" t="str">
        <f>VLOOKUP(C:C,'ИЗ ОСНОВЫ НОМЕНКЛАТУР'!D:F,3,0)</f>
        <v>Кромка ПВХ Турция</v>
      </c>
      <c r="AE663" s="48" t="str">
        <f>VLOOKUP(C:C,'ИЗ ОСНОВЫ НОМЕНКЛАТУР'!D:H,5,0)</f>
        <v>C</v>
      </c>
    </row>
    <row r="664" spans="1:31" ht="9.6" customHeight="1" x14ac:dyDescent="0.2">
      <c r="A664" s="45" t="s">
        <v>5</v>
      </c>
      <c r="B664" s="11"/>
      <c r="C664" s="11" t="s">
        <v>666</v>
      </c>
      <c r="D664" s="44">
        <v>0</v>
      </c>
      <c r="E664" s="44">
        <v>3548</v>
      </c>
      <c r="F664" s="48">
        <v>123</v>
      </c>
      <c r="G664" s="48">
        <v>0</v>
      </c>
      <c r="H664" s="44">
        <v>0</v>
      </c>
      <c r="I664" s="44">
        <v>0</v>
      </c>
      <c r="J664" s="44">
        <v>600</v>
      </c>
      <c r="K664" s="48">
        <v>1200</v>
      </c>
      <c r="L664" s="49">
        <v>0</v>
      </c>
      <c r="M664" s="49">
        <v>118686.19</v>
      </c>
      <c r="N664" s="10">
        <v>3513.69</v>
      </c>
      <c r="O664" s="10">
        <v>0</v>
      </c>
      <c r="P664" s="10">
        <v>0</v>
      </c>
      <c r="Q664" s="10">
        <v>0</v>
      </c>
      <c r="R664" s="10">
        <v>20892</v>
      </c>
      <c r="S664" s="10">
        <v>41784</v>
      </c>
      <c r="T664" s="50">
        <f t="shared" si="35"/>
        <v>0</v>
      </c>
      <c r="U664" s="50">
        <f t="shared" si="35"/>
        <v>9890.5158333333329</v>
      </c>
      <c r="V664" s="50">
        <f t="shared" si="35"/>
        <v>292.8075</v>
      </c>
      <c r="W664" s="50">
        <f t="shared" si="34"/>
        <v>0</v>
      </c>
      <c r="X664" s="50">
        <f t="shared" si="34"/>
        <v>0</v>
      </c>
      <c r="Y664" s="50">
        <f t="shared" si="34"/>
        <v>0</v>
      </c>
      <c r="Z664" s="50">
        <f t="shared" si="34"/>
        <v>1741</v>
      </c>
      <c r="AA664" s="50">
        <f t="shared" si="34"/>
        <v>3482</v>
      </c>
      <c r="AB664" s="50">
        <f t="shared" si="36"/>
        <v>15406.323333333334</v>
      </c>
      <c r="AC664" s="48" t="str">
        <f>VLOOKUP(ПРОДАЖИ!C:C,'ИЗ ОСНОВЫ НОМЕНКЛАТУР'!D:E,2,0)</f>
        <v>Кромочные материалы</v>
      </c>
      <c r="AD664" s="48" t="str">
        <f>VLOOKUP(C:C,'ИЗ ОСНОВЫ НОМЕНКЛАТУР'!D:F,3,0)</f>
        <v>Кромка ПВХ Турция</v>
      </c>
      <c r="AE664" s="48" t="str">
        <f>VLOOKUP(C:C,'ИЗ ОСНОВЫ НОМЕНКЛАТУР'!D:H,5,0)</f>
        <v>C</v>
      </c>
    </row>
    <row r="665" spans="1:31" ht="9.6" customHeight="1" x14ac:dyDescent="0.2">
      <c r="A665" s="45" t="s">
        <v>5</v>
      </c>
      <c r="B665" s="11"/>
      <c r="C665" s="11" t="s">
        <v>667</v>
      </c>
      <c r="D665" s="44">
        <v>0</v>
      </c>
      <c r="E665" s="44">
        <v>3624</v>
      </c>
      <c r="F665" s="48">
        <v>100</v>
      </c>
      <c r="G665" s="48">
        <v>0</v>
      </c>
      <c r="H665" s="44">
        <v>0</v>
      </c>
      <c r="I665" s="44">
        <v>0</v>
      </c>
      <c r="J665" s="44">
        <v>0</v>
      </c>
      <c r="K665" s="48">
        <v>0</v>
      </c>
      <c r="L665" s="49">
        <v>0</v>
      </c>
      <c r="M665" s="49">
        <v>178324.06</v>
      </c>
      <c r="N665" s="10">
        <v>4917.07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50">
        <f t="shared" si="35"/>
        <v>0</v>
      </c>
      <c r="U665" s="50">
        <f t="shared" si="35"/>
        <v>14860.338333333333</v>
      </c>
      <c r="V665" s="50">
        <f t="shared" si="35"/>
        <v>409.75583333333333</v>
      </c>
      <c r="W665" s="50">
        <f t="shared" si="34"/>
        <v>0</v>
      </c>
      <c r="X665" s="50">
        <f t="shared" si="34"/>
        <v>0</v>
      </c>
      <c r="Y665" s="50">
        <f t="shared" si="34"/>
        <v>0</v>
      </c>
      <c r="Z665" s="50">
        <f t="shared" si="34"/>
        <v>0</v>
      </c>
      <c r="AA665" s="50">
        <f t="shared" si="34"/>
        <v>0</v>
      </c>
      <c r="AB665" s="50">
        <f t="shared" si="36"/>
        <v>15270.094166666666</v>
      </c>
      <c r="AC665" s="48" t="str">
        <f>VLOOKUP(ПРОДАЖИ!C:C,'ИЗ ОСНОВЫ НОМЕНКЛАТУР'!D:E,2,0)</f>
        <v>Кромочные материалы</v>
      </c>
      <c r="AD665" s="48" t="str">
        <f>VLOOKUP(C:C,'ИЗ ОСНОВЫ НОМЕНКЛАТУР'!D:F,3,0)</f>
        <v>Кромка ПВХ Турция</v>
      </c>
      <c r="AE665" s="48" t="str">
        <f>VLOOKUP(C:C,'ИЗ ОСНОВЫ НОМЕНКЛАТУР'!D:H,5,0)</f>
        <v>C</v>
      </c>
    </row>
    <row r="666" spans="1:31" ht="9.6" customHeight="1" x14ac:dyDescent="0.2">
      <c r="A666" s="45" t="s">
        <v>5</v>
      </c>
      <c r="B666" s="11"/>
      <c r="C666" s="11" t="s">
        <v>668</v>
      </c>
      <c r="D666" s="44">
        <v>1300</v>
      </c>
      <c r="E666" s="44">
        <v>1912</v>
      </c>
      <c r="F666" s="48">
        <v>0</v>
      </c>
      <c r="G666" s="48">
        <v>0</v>
      </c>
      <c r="H666" s="44">
        <v>20</v>
      </c>
      <c r="I666" s="44">
        <v>0</v>
      </c>
      <c r="J666" s="44">
        <v>2295</v>
      </c>
      <c r="K666" s="48">
        <v>200</v>
      </c>
      <c r="L666" s="49">
        <v>42755.03</v>
      </c>
      <c r="M666" s="49">
        <v>63294.02</v>
      </c>
      <c r="N666" s="10">
        <v>0</v>
      </c>
      <c r="O666" s="10">
        <v>0</v>
      </c>
      <c r="P666" s="10">
        <v>889.73</v>
      </c>
      <c r="Q666" s="10">
        <v>0</v>
      </c>
      <c r="R666" s="10">
        <v>80267</v>
      </c>
      <c r="S666" s="10">
        <v>6994.95</v>
      </c>
      <c r="T666" s="50">
        <f t="shared" si="35"/>
        <v>3562.9191666666666</v>
      </c>
      <c r="U666" s="50">
        <f t="shared" si="35"/>
        <v>5274.5016666666661</v>
      </c>
      <c r="V666" s="50">
        <f t="shared" si="35"/>
        <v>0</v>
      </c>
      <c r="W666" s="50">
        <f t="shared" si="34"/>
        <v>0</v>
      </c>
      <c r="X666" s="50">
        <f t="shared" si="34"/>
        <v>74.144166666666663</v>
      </c>
      <c r="Y666" s="50">
        <f t="shared" si="34"/>
        <v>0</v>
      </c>
      <c r="Z666" s="50">
        <f t="shared" si="34"/>
        <v>6688.916666666667</v>
      </c>
      <c r="AA666" s="50">
        <f t="shared" si="34"/>
        <v>582.91250000000002</v>
      </c>
      <c r="AB666" s="50">
        <f t="shared" si="36"/>
        <v>16183.394166666667</v>
      </c>
      <c r="AC666" s="48" t="str">
        <f>VLOOKUP(ПРОДАЖИ!C:C,'ИЗ ОСНОВЫ НОМЕНКЛАТУР'!D:E,2,0)</f>
        <v>Кромочные материалы</v>
      </c>
      <c r="AD666" s="48" t="str">
        <f>VLOOKUP(C:C,'ИЗ ОСНОВЫ НОМЕНКЛАТУР'!D:F,3,0)</f>
        <v>Кромка ПВХ Турция</v>
      </c>
      <c r="AE666" s="48" t="str">
        <f>VLOOKUP(C:C,'ИЗ ОСНОВЫ НОМЕНКЛАТУР'!D:H,5,0)</f>
        <v>C</v>
      </c>
    </row>
    <row r="667" spans="1:31" ht="9.6" customHeight="1" x14ac:dyDescent="0.2">
      <c r="A667" s="45" t="s">
        <v>5</v>
      </c>
      <c r="B667" s="11"/>
      <c r="C667" s="11" t="s">
        <v>669</v>
      </c>
      <c r="D667" s="44">
        <v>500</v>
      </c>
      <c r="E667" s="44">
        <v>2836</v>
      </c>
      <c r="F667" s="48">
        <v>249</v>
      </c>
      <c r="G667" s="48">
        <v>0</v>
      </c>
      <c r="H667" s="44">
        <v>104</v>
      </c>
      <c r="I667" s="44">
        <v>0</v>
      </c>
      <c r="J667" s="44">
        <v>300</v>
      </c>
      <c r="K667" s="48">
        <v>846</v>
      </c>
      <c r="L667" s="49">
        <v>20689.349999999999</v>
      </c>
      <c r="M667" s="49">
        <v>111797.78</v>
      </c>
      <c r="N667" s="10">
        <v>10368.719999999999</v>
      </c>
      <c r="O667" s="10">
        <v>0</v>
      </c>
      <c r="P667" s="10">
        <v>4213.5600000000004</v>
      </c>
      <c r="Q667" s="10">
        <v>0</v>
      </c>
      <c r="R667" s="10">
        <v>12087</v>
      </c>
      <c r="S667" s="10">
        <v>34085.339999999997</v>
      </c>
      <c r="T667" s="50">
        <f t="shared" si="35"/>
        <v>1724.1125</v>
      </c>
      <c r="U667" s="50">
        <f t="shared" si="35"/>
        <v>9316.4816666666666</v>
      </c>
      <c r="V667" s="50">
        <f t="shared" si="35"/>
        <v>864.06</v>
      </c>
      <c r="W667" s="50">
        <f t="shared" si="34"/>
        <v>0</v>
      </c>
      <c r="X667" s="50">
        <f t="shared" si="34"/>
        <v>351.13000000000005</v>
      </c>
      <c r="Y667" s="50">
        <f t="shared" si="34"/>
        <v>0</v>
      </c>
      <c r="Z667" s="50">
        <f t="shared" si="34"/>
        <v>1007.25</v>
      </c>
      <c r="AA667" s="50">
        <f t="shared" si="34"/>
        <v>2840.4449999999997</v>
      </c>
      <c r="AB667" s="50">
        <f t="shared" si="36"/>
        <v>16103.479166666664</v>
      </c>
      <c r="AC667" s="48" t="str">
        <f>VLOOKUP(ПРОДАЖИ!C:C,'ИЗ ОСНОВЫ НОМЕНКЛАТУР'!D:E,2,0)</f>
        <v>Кромочные материалы</v>
      </c>
      <c r="AD667" s="48" t="str">
        <f>VLOOKUP(C:C,'ИЗ ОСНОВЫ НОМЕНКЛАТУР'!D:F,3,0)</f>
        <v>Кромка ПВХ Турция</v>
      </c>
      <c r="AE667" s="48" t="str">
        <f>VLOOKUP(C:C,'ИЗ ОСНОВЫ НОМЕНКЛАТУР'!D:H,5,0)</f>
        <v>C</v>
      </c>
    </row>
    <row r="668" spans="1:31" ht="9.6" customHeight="1" x14ac:dyDescent="0.2">
      <c r="A668" s="45" t="s">
        <v>5</v>
      </c>
      <c r="B668" s="11"/>
      <c r="C668" s="11" t="s">
        <v>670</v>
      </c>
      <c r="D668" s="44">
        <v>265</v>
      </c>
      <c r="E668" s="44">
        <v>2402</v>
      </c>
      <c r="F668" s="48">
        <v>900</v>
      </c>
      <c r="G668" s="48">
        <v>0</v>
      </c>
      <c r="H668" s="44">
        <v>40</v>
      </c>
      <c r="I668" s="44">
        <v>100</v>
      </c>
      <c r="J668" s="44">
        <v>500</v>
      </c>
      <c r="K668" s="48">
        <v>1048</v>
      </c>
      <c r="L668" s="49">
        <v>12562.44</v>
      </c>
      <c r="M668" s="49">
        <v>92616.54</v>
      </c>
      <c r="N668" s="10">
        <v>32968.9</v>
      </c>
      <c r="O668" s="10">
        <v>0</v>
      </c>
      <c r="P668" s="10">
        <v>1785.51</v>
      </c>
      <c r="Q668" s="10">
        <v>4481.59</v>
      </c>
      <c r="R668" s="10">
        <v>18170</v>
      </c>
      <c r="S668" s="10">
        <v>38084.32</v>
      </c>
      <c r="T668" s="50">
        <f t="shared" si="35"/>
        <v>1046.8700000000001</v>
      </c>
      <c r="U668" s="50">
        <f t="shared" si="35"/>
        <v>7718.0449999999992</v>
      </c>
      <c r="V668" s="50">
        <f t="shared" si="35"/>
        <v>2747.4083333333333</v>
      </c>
      <c r="W668" s="50">
        <f t="shared" si="34"/>
        <v>0</v>
      </c>
      <c r="X668" s="50">
        <f t="shared" si="34"/>
        <v>148.79249999999999</v>
      </c>
      <c r="Y668" s="50">
        <f t="shared" si="34"/>
        <v>373.46583333333336</v>
      </c>
      <c r="Z668" s="50">
        <f t="shared" si="34"/>
        <v>1514.1666666666667</v>
      </c>
      <c r="AA668" s="50">
        <f t="shared" si="34"/>
        <v>3173.6933333333332</v>
      </c>
      <c r="AB668" s="50">
        <f t="shared" si="36"/>
        <v>16722.441666666666</v>
      </c>
      <c r="AC668" s="48" t="str">
        <f>VLOOKUP(ПРОДАЖИ!C:C,'ИЗ ОСНОВЫ НОМЕНКЛАТУР'!D:E,2,0)</f>
        <v>Кромочные материалы</v>
      </c>
      <c r="AD668" s="48" t="str">
        <f>VLOOKUP(C:C,'ИЗ ОСНОВЫ НОМЕНКЛАТУР'!D:F,3,0)</f>
        <v>Кромка ПВХ Турция</v>
      </c>
      <c r="AE668" s="48" t="str">
        <f>VLOOKUP(C:C,'ИЗ ОСНОВЫ НОМЕНКЛАТУР'!D:H,5,0)</f>
        <v>C</v>
      </c>
    </row>
    <row r="669" spans="1:31" ht="9.6" customHeight="1" x14ac:dyDescent="0.2">
      <c r="A669" s="45" t="s">
        <v>5</v>
      </c>
      <c r="B669" s="11"/>
      <c r="C669" s="11" t="s">
        <v>671</v>
      </c>
      <c r="D669" s="44">
        <v>100</v>
      </c>
      <c r="E669" s="44">
        <v>2800</v>
      </c>
      <c r="F669" s="48">
        <v>0</v>
      </c>
      <c r="G669" s="48">
        <v>0</v>
      </c>
      <c r="H669" s="44">
        <v>8</v>
      </c>
      <c r="I669" s="44">
        <v>240</v>
      </c>
      <c r="J669" s="44">
        <v>400</v>
      </c>
      <c r="K669" s="48">
        <v>339</v>
      </c>
      <c r="L669" s="49">
        <v>5432</v>
      </c>
      <c r="M669" s="49">
        <v>143044.46</v>
      </c>
      <c r="N669" s="10">
        <v>0</v>
      </c>
      <c r="O669" s="10">
        <v>0</v>
      </c>
      <c r="P669" s="10">
        <v>317.58999999999997</v>
      </c>
      <c r="Q669" s="10">
        <v>9527.3799999999992</v>
      </c>
      <c r="R669" s="10">
        <v>22120</v>
      </c>
      <c r="S669" s="10">
        <v>18746.7</v>
      </c>
      <c r="T669" s="50">
        <f t="shared" si="35"/>
        <v>452.66666666666669</v>
      </c>
      <c r="U669" s="50">
        <f t="shared" si="35"/>
        <v>11920.371666666666</v>
      </c>
      <c r="V669" s="50">
        <f t="shared" si="35"/>
        <v>0</v>
      </c>
      <c r="W669" s="50">
        <f t="shared" si="34"/>
        <v>0</v>
      </c>
      <c r="X669" s="50">
        <f t="shared" si="34"/>
        <v>26.465833333333332</v>
      </c>
      <c r="Y669" s="50">
        <f t="shared" si="34"/>
        <v>793.94833333333327</v>
      </c>
      <c r="Z669" s="50">
        <f t="shared" si="34"/>
        <v>1843.3333333333333</v>
      </c>
      <c r="AA669" s="50">
        <f t="shared" si="34"/>
        <v>1562.2250000000001</v>
      </c>
      <c r="AB669" s="50">
        <f t="shared" si="36"/>
        <v>16599.010833333334</v>
      </c>
      <c r="AC669" s="48" t="str">
        <f>VLOOKUP(ПРОДАЖИ!C:C,'ИЗ ОСНОВЫ НОМЕНКЛАТУР'!D:E,2,0)</f>
        <v>Кромочные материалы</v>
      </c>
      <c r="AD669" s="48" t="str">
        <f>VLOOKUP(C:C,'ИЗ ОСНОВЫ НОМЕНКЛАТУР'!D:F,3,0)</f>
        <v>Кромка ПВХ Турция</v>
      </c>
      <c r="AE669" s="48" t="str">
        <f>VLOOKUP(C:C,'ИЗ ОСНОВЫ НОМЕНКЛАТУР'!D:H,5,0)</f>
        <v>C</v>
      </c>
    </row>
    <row r="670" spans="1:31" ht="9.6" customHeight="1" x14ac:dyDescent="0.2">
      <c r="A670" s="45" t="s">
        <v>5</v>
      </c>
      <c r="B670" s="11"/>
      <c r="C670" s="11" t="s">
        <v>672</v>
      </c>
      <c r="D670" s="44">
        <v>0</v>
      </c>
      <c r="E670" s="44">
        <v>4152</v>
      </c>
      <c r="F670" s="48">
        <v>200</v>
      </c>
      <c r="G670" s="48">
        <v>0</v>
      </c>
      <c r="H670" s="44">
        <v>0</v>
      </c>
      <c r="I670" s="44">
        <v>0</v>
      </c>
      <c r="J670" s="44">
        <v>300</v>
      </c>
      <c r="K670" s="48">
        <v>591</v>
      </c>
      <c r="L670" s="49">
        <v>0</v>
      </c>
      <c r="M670" s="49">
        <v>179641.25</v>
      </c>
      <c r="N670" s="10">
        <v>7023.7</v>
      </c>
      <c r="O670" s="10">
        <v>0</v>
      </c>
      <c r="P670" s="10">
        <v>0</v>
      </c>
      <c r="Q670" s="10">
        <v>0</v>
      </c>
      <c r="R670" s="10">
        <v>10385.299999999999</v>
      </c>
      <c r="S670" s="10">
        <v>20459.04</v>
      </c>
      <c r="T670" s="50">
        <f t="shared" si="35"/>
        <v>0</v>
      </c>
      <c r="U670" s="50">
        <f t="shared" si="35"/>
        <v>14970.104166666666</v>
      </c>
      <c r="V670" s="50">
        <f t="shared" si="35"/>
        <v>585.30833333333328</v>
      </c>
      <c r="W670" s="50">
        <f t="shared" si="34"/>
        <v>0</v>
      </c>
      <c r="X670" s="50">
        <f t="shared" si="34"/>
        <v>0</v>
      </c>
      <c r="Y670" s="50">
        <f t="shared" si="34"/>
        <v>0</v>
      </c>
      <c r="Z670" s="50">
        <f t="shared" si="34"/>
        <v>865.44166666666661</v>
      </c>
      <c r="AA670" s="50">
        <f t="shared" si="34"/>
        <v>1704.92</v>
      </c>
      <c r="AB670" s="50">
        <f t="shared" si="36"/>
        <v>18125.774166666662</v>
      </c>
      <c r="AC670" s="48" t="str">
        <f>VLOOKUP(ПРОДАЖИ!C:C,'ИЗ ОСНОВЫ НОМЕНКЛАТУР'!D:E,2,0)</f>
        <v>Кромочные материалы</v>
      </c>
      <c r="AD670" s="48" t="str">
        <f>VLOOKUP(C:C,'ИЗ ОСНОВЫ НОМЕНКЛАТУР'!D:F,3,0)</f>
        <v>Кромка ПВХ Турция</v>
      </c>
      <c r="AE670" s="48" t="str">
        <f>VLOOKUP(C:C,'ИЗ ОСНОВЫ НОМЕНКЛАТУР'!D:H,5,0)</f>
        <v>C</v>
      </c>
    </row>
    <row r="671" spans="1:31" ht="9.6" customHeight="1" x14ac:dyDescent="0.2">
      <c r="A671" s="45" t="s">
        <v>5</v>
      </c>
      <c r="B671" s="11"/>
      <c r="C671" s="11" t="s">
        <v>673</v>
      </c>
      <c r="D671" s="44">
        <v>0</v>
      </c>
      <c r="E671" s="44">
        <v>4150</v>
      </c>
      <c r="F671" s="48">
        <v>200</v>
      </c>
      <c r="G671" s="48">
        <v>0</v>
      </c>
      <c r="H671" s="44">
        <v>0</v>
      </c>
      <c r="I671" s="44">
        <v>0</v>
      </c>
      <c r="J671" s="44">
        <v>400</v>
      </c>
      <c r="K671" s="48">
        <v>800</v>
      </c>
      <c r="L671" s="49">
        <v>0</v>
      </c>
      <c r="M671" s="49">
        <v>183296.25</v>
      </c>
      <c r="N671" s="10">
        <v>8456.2800000000007</v>
      </c>
      <c r="O671" s="10">
        <v>0</v>
      </c>
      <c r="P671" s="10">
        <v>0</v>
      </c>
      <c r="Q671" s="10">
        <v>0</v>
      </c>
      <c r="R671" s="10">
        <v>13940</v>
      </c>
      <c r="S671" s="10">
        <v>27880</v>
      </c>
      <c r="T671" s="50">
        <f t="shared" si="35"/>
        <v>0</v>
      </c>
      <c r="U671" s="50">
        <f t="shared" si="35"/>
        <v>15274.6875</v>
      </c>
      <c r="V671" s="50">
        <f t="shared" si="35"/>
        <v>704.69</v>
      </c>
      <c r="W671" s="50">
        <f t="shared" si="34"/>
        <v>0</v>
      </c>
      <c r="X671" s="50">
        <f t="shared" si="34"/>
        <v>0</v>
      </c>
      <c r="Y671" s="50">
        <f t="shared" si="34"/>
        <v>0</v>
      </c>
      <c r="Z671" s="50">
        <f t="shared" si="34"/>
        <v>1161.6666666666667</v>
      </c>
      <c r="AA671" s="50">
        <f t="shared" si="34"/>
        <v>2323.3333333333335</v>
      </c>
      <c r="AB671" s="50">
        <f t="shared" si="36"/>
        <v>19464.377499999999</v>
      </c>
      <c r="AC671" s="48" t="str">
        <f>VLOOKUP(ПРОДАЖИ!C:C,'ИЗ ОСНОВЫ НОМЕНКЛАТУР'!D:E,2,0)</f>
        <v>Кромочные материалы</v>
      </c>
      <c r="AD671" s="48" t="str">
        <f>VLOOKUP(C:C,'ИЗ ОСНОВЫ НОМЕНКЛАТУР'!D:F,3,0)</f>
        <v>Кромка ПВХ Турция</v>
      </c>
      <c r="AE671" s="48" t="str">
        <f>VLOOKUP(C:C,'ИЗ ОСНОВЫ НОМЕНКЛАТУР'!D:H,5,0)</f>
        <v>C</v>
      </c>
    </row>
    <row r="672" spans="1:31" ht="9.6" customHeight="1" x14ac:dyDescent="0.2">
      <c r="A672" s="45" t="s">
        <v>5</v>
      </c>
      <c r="B672" s="11"/>
      <c r="C672" s="11" t="s">
        <v>674</v>
      </c>
      <c r="D672" s="44">
        <v>0</v>
      </c>
      <c r="E672" s="44">
        <v>1709</v>
      </c>
      <c r="F672" s="48">
        <v>565</v>
      </c>
      <c r="G672" s="48">
        <v>120</v>
      </c>
      <c r="H672" s="44">
        <v>177</v>
      </c>
      <c r="I672" s="44">
        <v>2000</v>
      </c>
      <c r="J672" s="44">
        <v>0</v>
      </c>
      <c r="K672" s="48">
        <v>17</v>
      </c>
      <c r="L672" s="49">
        <v>0</v>
      </c>
      <c r="M672" s="49">
        <v>101983.56</v>
      </c>
      <c r="N672" s="10">
        <v>33977.379999999997</v>
      </c>
      <c r="O672" s="10">
        <v>6752.4</v>
      </c>
      <c r="P672" s="10">
        <v>9447.39</v>
      </c>
      <c r="Q672" s="10">
        <v>106751.62</v>
      </c>
      <c r="R672" s="10">
        <v>0</v>
      </c>
      <c r="S672" s="10">
        <v>940.1</v>
      </c>
      <c r="T672" s="50">
        <f t="shared" si="35"/>
        <v>0</v>
      </c>
      <c r="U672" s="50">
        <f t="shared" si="35"/>
        <v>8498.6299999999992</v>
      </c>
      <c r="V672" s="50">
        <f t="shared" si="35"/>
        <v>2831.4483333333333</v>
      </c>
      <c r="W672" s="50">
        <f t="shared" si="34"/>
        <v>562.69999999999993</v>
      </c>
      <c r="X672" s="50">
        <f t="shared" si="34"/>
        <v>787.28249999999991</v>
      </c>
      <c r="Y672" s="50">
        <f t="shared" si="34"/>
        <v>8895.9683333333323</v>
      </c>
      <c r="Z672" s="50">
        <f t="shared" si="34"/>
        <v>0</v>
      </c>
      <c r="AA672" s="50">
        <f t="shared" si="34"/>
        <v>78.341666666666669</v>
      </c>
      <c r="AB672" s="50">
        <f t="shared" si="36"/>
        <v>21654.370833333334</v>
      </c>
      <c r="AC672" s="48" t="str">
        <f>VLOOKUP(ПРОДАЖИ!C:C,'ИЗ ОСНОВЫ НОМЕНКЛАТУР'!D:E,2,0)</f>
        <v>Кромочные материалы</v>
      </c>
      <c r="AD672" s="48" t="str">
        <f>VLOOKUP(C:C,'ИЗ ОСНОВЫ НОМЕНКЛАТУР'!D:F,3,0)</f>
        <v>Кромка ПВХ Турция</v>
      </c>
      <c r="AE672" s="48" t="str">
        <f>VLOOKUP(C:C,'ИЗ ОСНОВЫ НОМЕНКЛАТУР'!D:H,5,0)</f>
        <v>C</v>
      </c>
    </row>
    <row r="673" spans="1:31" ht="9.6" customHeight="1" x14ac:dyDescent="0.2">
      <c r="A673" s="45" t="s">
        <v>5</v>
      </c>
      <c r="B673" s="11"/>
      <c r="C673" s="11" t="s">
        <v>675</v>
      </c>
      <c r="D673" s="44">
        <v>0</v>
      </c>
      <c r="E673" s="44">
        <v>4194</v>
      </c>
      <c r="F673" s="48">
        <v>200</v>
      </c>
      <c r="G673" s="48">
        <v>0</v>
      </c>
      <c r="H673" s="44">
        <v>0</v>
      </c>
      <c r="I673" s="44">
        <v>0</v>
      </c>
      <c r="J673" s="44">
        <v>0</v>
      </c>
      <c r="K673" s="48">
        <v>0</v>
      </c>
      <c r="L673" s="49">
        <v>0</v>
      </c>
      <c r="M673" s="49">
        <v>249545.05</v>
      </c>
      <c r="N673" s="10">
        <v>10939.54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50">
        <f t="shared" si="35"/>
        <v>0</v>
      </c>
      <c r="U673" s="50">
        <f t="shared" si="35"/>
        <v>20795.420833333334</v>
      </c>
      <c r="V673" s="50">
        <f t="shared" si="35"/>
        <v>911.62833333333344</v>
      </c>
      <c r="W673" s="50">
        <f t="shared" si="34"/>
        <v>0</v>
      </c>
      <c r="X673" s="50">
        <f t="shared" si="34"/>
        <v>0</v>
      </c>
      <c r="Y673" s="50">
        <f t="shared" si="34"/>
        <v>0</v>
      </c>
      <c r="Z673" s="50">
        <f t="shared" si="34"/>
        <v>0</v>
      </c>
      <c r="AA673" s="50">
        <f t="shared" si="34"/>
        <v>0</v>
      </c>
      <c r="AB673" s="50">
        <f t="shared" si="36"/>
        <v>21707.049166666668</v>
      </c>
      <c r="AC673" s="48" t="str">
        <f>VLOOKUP(ПРОДАЖИ!C:C,'ИЗ ОСНОВЫ НОМЕНКЛАТУР'!D:E,2,0)</f>
        <v>Кромочные материалы</v>
      </c>
      <c r="AD673" s="48" t="str">
        <f>VLOOKUP(C:C,'ИЗ ОСНОВЫ НОМЕНКЛАТУР'!D:F,3,0)</f>
        <v>Кромка ПВХ Турция</v>
      </c>
      <c r="AE673" s="48" t="str">
        <f>VLOOKUP(C:C,'ИЗ ОСНОВЫ НОМЕНКЛАТУР'!D:H,5,0)</f>
        <v>C</v>
      </c>
    </row>
    <row r="674" spans="1:31" ht="9.6" customHeight="1" x14ac:dyDescent="0.2">
      <c r="A674" s="45" t="s">
        <v>5</v>
      </c>
      <c r="B674" s="11"/>
      <c r="C674" s="11" t="s">
        <v>676</v>
      </c>
      <c r="D674" s="44">
        <v>0</v>
      </c>
      <c r="E674" s="44">
        <v>800</v>
      </c>
      <c r="F674" s="48">
        <v>0</v>
      </c>
      <c r="G674" s="48">
        <v>0</v>
      </c>
      <c r="H674" s="44">
        <v>0</v>
      </c>
      <c r="I674" s="44">
        <v>0</v>
      </c>
      <c r="J674" s="44">
        <v>4572</v>
      </c>
      <c r="K674" s="48">
        <v>200</v>
      </c>
      <c r="L674" s="49">
        <v>0</v>
      </c>
      <c r="M674" s="49">
        <v>40334.19</v>
      </c>
      <c r="N674" s="10">
        <v>0</v>
      </c>
      <c r="O674" s="10">
        <v>0</v>
      </c>
      <c r="P674" s="10">
        <v>0</v>
      </c>
      <c r="Q674" s="10">
        <v>0</v>
      </c>
      <c r="R674" s="10">
        <v>252831.6</v>
      </c>
      <c r="S674" s="10">
        <v>11060</v>
      </c>
      <c r="T674" s="50">
        <f t="shared" si="35"/>
        <v>0</v>
      </c>
      <c r="U674" s="50">
        <f t="shared" si="35"/>
        <v>3361.1825000000003</v>
      </c>
      <c r="V674" s="50">
        <f t="shared" si="35"/>
        <v>0</v>
      </c>
      <c r="W674" s="50">
        <f t="shared" si="34"/>
        <v>0</v>
      </c>
      <c r="X674" s="50">
        <f t="shared" si="34"/>
        <v>0</v>
      </c>
      <c r="Y674" s="50">
        <f t="shared" si="34"/>
        <v>0</v>
      </c>
      <c r="Z674" s="50">
        <f t="shared" si="34"/>
        <v>21069.3</v>
      </c>
      <c r="AA674" s="50">
        <f t="shared" si="34"/>
        <v>921.66666666666663</v>
      </c>
      <c r="AB674" s="50">
        <f t="shared" si="36"/>
        <v>25352.149166666666</v>
      </c>
      <c r="AC674" s="48" t="str">
        <f>VLOOKUP(ПРОДАЖИ!C:C,'ИЗ ОСНОВЫ НОМЕНКЛАТУР'!D:E,2,0)</f>
        <v>Кромочные материалы</v>
      </c>
      <c r="AD674" s="48" t="str">
        <f>VLOOKUP(C:C,'ИЗ ОСНОВЫ НОМЕНКЛАТУР'!D:F,3,0)</f>
        <v>Кромка ПВХ Турция</v>
      </c>
      <c r="AE674" s="48" t="str">
        <f>VLOOKUP(C:C,'ИЗ ОСНОВЫ НОМЕНКЛАТУР'!D:H,5,0)</f>
        <v>C</v>
      </c>
    </row>
    <row r="675" spans="1:31" ht="9.6" customHeight="1" x14ac:dyDescent="0.2">
      <c r="A675" s="45" t="s">
        <v>5</v>
      </c>
      <c r="B675" s="11"/>
      <c r="C675" s="11" t="s">
        <v>677</v>
      </c>
      <c r="D675" s="44">
        <v>62</v>
      </c>
      <c r="E675" s="44">
        <v>7518</v>
      </c>
      <c r="F675" s="48">
        <v>356</v>
      </c>
      <c r="G675" s="48">
        <v>0</v>
      </c>
      <c r="H675" s="44">
        <v>25</v>
      </c>
      <c r="I675" s="44">
        <v>0</v>
      </c>
      <c r="J675" s="44">
        <v>0</v>
      </c>
      <c r="K675" s="48">
        <v>0</v>
      </c>
      <c r="L675" s="49">
        <v>2445.69</v>
      </c>
      <c r="M675" s="49">
        <v>296559.35999999999</v>
      </c>
      <c r="N675" s="10">
        <v>14076.41</v>
      </c>
      <c r="O675" s="10">
        <v>0</v>
      </c>
      <c r="P675" s="10">
        <v>1008.45</v>
      </c>
      <c r="Q675" s="10">
        <v>0</v>
      </c>
      <c r="R675" s="10">
        <v>0</v>
      </c>
      <c r="S675" s="10">
        <v>0</v>
      </c>
      <c r="T675" s="50">
        <f t="shared" si="35"/>
        <v>203.8075</v>
      </c>
      <c r="U675" s="50">
        <f t="shared" si="35"/>
        <v>24713.279999999999</v>
      </c>
      <c r="V675" s="50">
        <f t="shared" si="35"/>
        <v>1173.0341666666666</v>
      </c>
      <c r="W675" s="50">
        <f t="shared" si="34"/>
        <v>0</v>
      </c>
      <c r="X675" s="50">
        <f t="shared" si="34"/>
        <v>84.037500000000009</v>
      </c>
      <c r="Y675" s="50">
        <f t="shared" si="34"/>
        <v>0</v>
      </c>
      <c r="Z675" s="50">
        <f t="shared" si="34"/>
        <v>0</v>
      </c>
      <c r="AA675" s="50">
        <f t="shared" si="34"/>
        <v>0</v>
      </c>
      <c r="AB675" s="50">
        <f t="shared" si="36"/>
        <v>26174.159166666665</v>
      </c>
      <c r="AC675" s="48" t="str">
        <f>VLOOKUP(ПРОДАЖИ!C:C,'ИЗ ОСНОВЫ НОМЕНКЛАТУР'!D:E,2,0)</f>
        <v>Кромочные материалы</v>
      </c>
      <c r="AD675" s="48" t="str">
        <f>VLOOKUP(C:C,'ИЗ ОСНОВЫ НОМЕНКЛАТУР'!D:F,3,0)</f>
        <v>Кромка ПВХ Турция</v>
      </c>
      <c r="AE675" s="48" t="str">
        <f>VLOOKUP(C:C,'ИЗ ОСНОВЫ НОМЕНКЛАТУР'!D:H,5,0)</f>
        <v>C</v>
      </c>
    </row>
    <row r="676" spans="1:31" ht="9.6" customHeight="1" x14ac:dyDescent="0.2">
      <c r="A676" s="45" t="s">
        <v>5</v>
      </c>
      <c r="B676" s="11"/>
      <c r="C676" s="11" t="s">
        <v>678</v>
      </c>
      <c r="D676" s="44">
        <v>100</v>
      </c>
      <c r="E676" s="44">
        <v>2596</v>
      </c>
      <c r="F676" s="48">
        <v>0</v>
      </c>
      <c r="G676" s="48">
        <v>100</v>
      </c>
      <c r="H676" s="44">
        <v>100</v>
      </c>
      <c r="I676" s="44">
        <v>980</v>
      </c>
      <c r="J676" s="44">
        <v>200</v>
      </c>
      <c r="K676" s="48">
        <v>3683</v>
      </c>
      <c r="L676" s="49">
        <v>5114.12</v>
      </c>
      <c r="M676" s="49">
        <v>132041.76999999999</v>
      </c>
      <c r="N676" s="10">
        <v>0</v>
      </c>
      <c r="O676" s="10">
        <v>4283</v>
      </c>
      <c r="P676" s="10">
        <v>2372.84</v>
      </c>
      <c r="Q676" s="10">
        <v>23253.8</v>
      </c>
      <c r="R676" s="10">
        <v>8149.31</v>
      </c>
      <c r="S676" s="10">
        <v>149909.57</v>
      </c>
      <c r="T676" s="50">
        <f t="shared" si="35"/>
        <v>426.17666666666668</v>
      </c>
      <c r="U676" s="50">
        <f t="shared" si="35"/>
        <v>11003.480833333333</v>
      </c>
      <c r="V676" s="50">
        <f t="shared" si="35"/>
        <v>0</v>
      </c>
      <c r="W676" s="50">
        <f t="shared" si="34"/>
        <v>356.91666666666669</v>
      </c>
      <c r="X676" s="50">
        <f t="shared" si="34"/>
        <v>197.73666666666668</v>
      </c>
      <c r="Y676" s="50">
        <f t="shared" si="34"/>
        <v>1937.8166666666666</v>
      </c>
      <c r="Z676" s="50">
        <f t="shared" si="34"/>
        <v>679.10916666666674</v>
      </c>
      <c r="AA676" s="50">
        <f t="shared" si="34"/>
        <v>12492.464166666667</v>
      </c>
      <c r="AB676" s="50">
        <f t="shared" si="36"/>
        <v>27093.700833333332</v>
      </c>
      <c r="AC676" s="48" t="str">
        <f>VLOOKUP(ПРОДАЖИ!C:C,'ИЗ ОСНОВЫ НОМЕНКЛАТУР'!D:E,2,0)</f>
        <v>Кромочные материалы</v>
      </c>
      <c r="AD676" s="48" t="str">
        <f>VLOOKUP(C:C,'ИЗ ОСНОВЫ НОМЕНКЛАТУР'!D:F,3,0)</f>
        <v>Кромка ПВХ Турция</v>
      </c>
      <c r="AE676" s="48" t="str">
        <f>VLOOKUP(C:C,'ИЗ ОСНОВЫ НОМЕНКЛАТУР'!D:H,5,0)</f>
        <v>C</v>
      </c>
    </row>
    <row r="677" spans="1:31" ht="9.6" customHeight="1" x14ac:dyDescent="0.2">
      <c r="A677" s="45" t="s">
        <v>5</v>
      </c>
      <c r="B677" s="11"/>
      <c r="C677" s="11" t="s">
        <v>679</v>
      </c>
      <c r="D677" s="44">
        <v>0</v>
      </c>
      <c r="E677" s="44">
        <v>2083</v>
      </c>
      <c r="F677" s="48">
        <v>200</v>
      </c>
      <c r="G677" s="48">
        <v>0</v>
      </c>
      <c r="H677" s="44">
        <v>0</v>
      </c>
      <c r="I677" s="44">
        <v>0</v>
      </c>
      <c r="J677" s="44">
        <v>3312</v>
      </c>
      <c r="K677" s="48">
        <v>200</v>
      </c>
      <c r="L677" s="49">
        <v>0</v>
      </c>
      <c r="M677" s="49">
        <v>119717.53</v>
      </c>
      <c r="N677" s="10">
        <v>11330.57</v>
      </c>
      <c r="O677" s="10">
        <v>0</v>
      </c>
      <c r="P677" s="10">
        <v>0</v>
      </c>
      <c r="Q677" s="10">
        <v>0</v>
      </c>
      <c r="R677" s="10">
        <v>185921.58</v>
      </c>
      <c r="S677" s="10">
        <v>11227.15</v>
      </c>
      <c r="T677" s="50">
        <f t="shared" si="35"/>
        <v>0</v>
      </c>
      <c r="U677" s="50">
        <f t="shared" si="35"/>
        <v>9976.4608333333326</v>
      </c>
      <c r="V677" s="50">
        <f t="shared" si="35"/>
        <v>944.21416666666664</v>
      </c>
      <c r="W677" s="50">
        <f t="shared" si="34"/>
        <v>0</v>
      </c>
      <c r="X677" s="50">
        <f t="shared" si="34"/>
        <v>0</v>
      </c>
      <c r="Y677" s="50">
        <f t="shared" si="34"/>
        <v>0</v>
      </c>
      <c r="Z677" s="50">
        <f t="shared" si="34"/>
        <v>15493.464999999998</v>
      </c>
      <c r="AA677" s="50">
        <f t="shared" si="34"/>
        <v>935.5958333333333</v>
      </c>
      <c r="AB677" s="50">
        <f t="shared" si="36"/>
        <v>27349.735833333332</v>
      </c>
      <c r="AC677" s="48" t="str">
        <f>VLOOKUP(ПРОДАЖИ!C:C,'ИЗ ОСНОВЫ НОМЕНКЛАТУР'!D:E,2,0)</f>
        <v>Кромочные материалы</v>
      </c>
      <c r="AD677" s="48" t="str">
        <f>VLOOKUP(C:C,'ИЗ ОСНОВЫ НОМЕНКЛАТУР'!D:F,3,0)</f>
        <v>Кромка ПВХ Турция</v>
      </c>
      <c r="AE677" s="48" t="str">
        <f>VLOOKUP(C:C,'ИЗ ОСНОВЫ НОМЕНКЛАТУР'!D:H,5,0)</f>
        <v>C</v>
      </c>
    </row>
    <row r="678" spans="1:31" ht="9.6" customHeight="1" x14ac:dyDescent="0.2">
      <c r="A678" s="45" t="s">
        <v>5</v>
      </c>
      <c r="B678" s="11"/>
      <c r="C678" s="11" t="s">
        <v>680</v>
      </c>
      <c r="D678" s="44">
        <v>31</v>
      </c>
      <c r="E678" s="44">
        <v>4300</v>
      </c>
      <c r="F678" s="48">
        <v>500</v>
      </c>
      <c r="G678" s="48">
        <v>0</v>
      </c>
      <c r="H678" s="44">
        <v>0</v>
      </c>
      <c r="I678" s="44">
        <v>0</v>
      </c>
      <c r="J678" s="44">
        <v>3671</v>
      </c>
      <c r="K678" s="48">
        <v>0</v>
      </c>
      <c r="L678" s="49">
        <v>1647.41</v>
      </c>
      <c r="M678" s="49">
        <v>215780.61</v>
      </c>
      <c r="N678" s="10">
        <v>23463.65</v>
      </c>
      <c r="O678" s="10">
        <v>0</v>
      </c>
      <c r="P678" s="10">
        <v>0</v>
      </c>
      <c r="Q678" s="10">
        <v>0</v>
      </c>
      <c r="R678" s="10">
        <v>143315.84</v>
      </c>
      <c r="S678" s="10">
        <v>0</v>
      </c>
      <c r="T678" s="50">
        <f t="shared" si="35"/>
        <v>137.28416666666666</v>
      </c>
      <c r="U678" s="50">
        <f t="shared" si="35"/>
        <v>17981.717499999999</v>
      </c>
      <c r="V678" s="50">
        <f t="shared" si="35"/>
        <v>1955.3041666666668</v>
      </c>
      <c r="W678" s="50">
        <f t="shared" si="34"/>
        <v>0</v>
      </c>
      <c r="X678" s="50">
        <f t="shared" si="34"/>
        <v>0</v>
      </c>
      <c r="Y678" s="50">
        <f t="shared" si="34"/>
        <v>0</v>
      </c>
      <c r="Z678" s="50">
        <f t="shared" si="34"/>
        <v>11942.986666666666</v>
      </c>
      <c r="AA678" s="50">
        <f t="shared" si="34"/>
        <v>0</v>
      </c>
      <c r="AB678" s="50">
        <f t="shared" si="36"/>
        <v>32017.292499999996</v>
      </c>
      <c r="AC678" s="48" t="str">
        <f>VLOOKUP(ПРОДАЖИ!C:C,'ИЗ ОСНОВЫ НОМЕНКЛАТУР'!D:E,2,0)</f>
        <v>Кромочные материалы</v>
      </c>
      <c r="AD678" s="48" t="str">
        <f>VLOOKUP(C:C,'ИЗ ОСНОВЫ НОМЕНКЛАТУР'!D:F,3,0)</f>
        <v>Кромка ПВХ Турция</v>
      </c>
      <c r="AE678" s="48" t="str">
        <f>VLOOKUP(C:C,'ИЗ ОСНОВЫ НОМЕНКЛАТУР'!D:H,5,0)</f>
        <v>B</v>
      </c>
    </row>
    <row r="679" spans="1:31" ht="9.6" customHeight="1" x14ac:dyDescent="0.2">
      <c r="A679" s="45" t="s">
        <v>5</v>
      </c>
      <c r="B679" s="11"/>
      <c r="C679" s="11" t="s">
        <v>681</v>
      </c>
      <c r="D679" s="44">
        <v>241</v>
      </c>
      <c r="E679" s="44">
        <v>3704</v>
      </c>
      <c r="F679" s="48">
        <v>200</v>
      </c>
      <c r="G679" s="48">
        <v>0</v>
      </c>
      <c r="H679" s="44">
        <v>112</v>
      </c>
      <c r="I679" s="44">
        <v>400</v>
      </c>
      <c r="J679" s="44">
        <v>400</v>
      </c>
      <c r="K679" s="48">
        <v>2700</v>
      </c>
      <c r="L679" s="49">
        <v>12780.85</v>
      </c>
      <c r="M679" s="49">
        <v>181173.85</v>
      </c>
      <c r="N679" s="10">
        <v>10712.41</v>
      </c>
      <c r="O679" s="10">
        <v>0</v>
      </c>
      <c r="P679" s="10">
        <v>4069.66</v>
      </c>
      <c r="Q679" s="10">
        <v>18749.66</v>
      </c>
      <c r="R679" s="10">
        <v>20431.32</v>
      </c>
      <c r="S679" s="10">
        <v>137911.35999999999</v>
      </c>
      <c r="T679" s="50">
        <f t="shared" si="35"/>
        <v>1065.0708333333334</v>
      </c>
      <c r="U679" s="50">
        <f t="shared" si="35"/>
        <v>15097.820833333333</v>
      </c>
      <c r="V679" s="50">
        <f t="shared" si="35"/>
        <v>892.70083333333332</v>
      </c>
      <c r="W679" s="50">
        <f t="shared" si="34"/>
        <v>0</v>
      </c>
      <c r="X679" s="50">
        <f t="shared" si="34"/>
        <v>339.13833333333332</v>
      </c>
      <c r="Y679" s="50">
        <f t="shared" si="34"/>
        <v>1562.4716666666666</v>
      </c>
      <c r="Z679" s="50">
        <f t="shared" si="34"/>
        <v>1702.61</v>
      </c>
      <c r="AA679" s="50">
        <f t="shared" si="34"/>
        <v>11492.613333333333</v>
      </c>
      <c r="AB679" s="50">
        <f t="shared" si="36"/>
        <v>32152.425833333335</v>
      </c>
      <c r="AC679" s="48" t="str">
        <f>VLOOKUP(ПРОДАЖИ!C:C,'ИЗ ОСНОВЫ НОМЕНКЛАТУР'!D:E,2,0)</f>
        <v>Кромочные материалы</v>
      </c>
      <c r="AD679" s="48" t="str">
        <f>VLOOKUP(C:C,'ИЗ ОСНОВЫ НОМЕНКЛАТУР'!D:F,3,0)</f>
        <v>Кромка ПВХ Турция</v>
      </c>
      <c r="AE679" s="48" t="str">
        <f>VLOOKUP(C:C,'ИЗ ОСНОВЫ НОМЕНКЛАТУР'!D:H,5,0)</f>
        <v>C</v>
      </c>
    </row>
    <row r="680" spans="1:31" ht="9.6" customHeight="1" x14ac:dyDescent="0.2">
      <c r="A680" s="45" t="s">
        <v>5</v>
      </c>
      <c r="B680" s="11"/>
      <c r="C680" s="11" t="s">
        <v>682</v>
      </c>
      <c r="D680" s="44">
        <v>219</v>
      </c>
      <c r="E680" s="44">
        <v>10849</v>
      </c>
      <c r="F680" s="48">
        <v>200</v>
      </c>
      <c r="G680" s="48">
        <v>0</v>
      </c>
      <c r="H680" s="44">
        <v>0</v>
      </c>
      <c r="I680" s="44">
        <v>0</v>
      </c>
      <c r="J680" s="44">
        <v>400</v>
      </c>
      <c r="K680" s="48">
        <v>543</v>
      </c>
      <c r="L680" s="49">
        <v>11824.57</v>
      </c>
      <c r="M680" s="49">
        <v>588119.56000000006</v>
      </c>
      <c r="N680" s="10">
        <v>10866.65</v>
      </c>
      <c r="O680" s="10">
        <v>0</v>
      </c>
      <c r="P680" s="10">
        <v>0</v>
      </c>
      <c r="Q680" s="10">
        <v>0</v>
      </c>
      <c r="R680" s="10">
        <v>20573.59</v>
      </c>
      <c r="S680" s="10">
        <v>27928.63</v>
      </c>
      <c r="T680" s="50">
        <f t="shared" si="35"/>
        <v>985.38083333333327</v>
      </c>
      <c r="U680" s="50">
        <f t="shared" si="35"/>
        <v>49009.96333333334</v>
      </c>
      <c r="V680" s="50">
        <f t="shared" si="35"/>
        <v>905.55416666666667</v>
      </c>
      <c r="W680" s="50">
        <f t="shared" si="34"/>
        <v>0</v>
      </c>
      <c r="X680" s="50">
        <f t="shared" si="34"/>
        <v>0</v>
      </c>
      <c r="Y680" s="50">
        <f t="shared" si="34"/>
        <v>0</v>
      </c>
      <c r="Z680" s="50">
        <f t="shared" si="34"/>
        <v>1714.4658333333334</v>
      </c>
      <c r="AA680" s="50">
        <f t="shared" si="34"/>
        <v>2327.3858333333333</v>
      </c>
      <c r="AB680" s="50">
        <f t="shared" si="36"/>
        <v>54942.750000000015</v>
      </c>
      <c r="AC680" s="48" t="str">
        <f>VLOOKUP(ПРОДАЖИ!C:C,'ИЗ ОСНОВЫ НОМЕНКЛАТУР'!D:E,2,0)</f>
        <v>Кромочные материалы</v>
      </c>
      <c r="AD680" s="48" t="str">
        <f>VLOOKUP(C:C,'ИЗ ОСНОВЫ НОМЕНКЛАТУР'!D:F,3,0)</f>
        <v>Кромка ПВХ Турция</v>
      </c>
      <c r="AE680" s="48" t="str">
        <f>VLOOKUP(C:C,'ИЗ ОСНОВЫ НОМЕНКЛАТУР'!D:H,5,0)</f>
        <v>B</v>
      </c>
    </row>
    <row r="681" spans="1:31" ht="9.6" customHeight="1" x14ac:dyDescent="0.2">
      <c r="A681" s="45" t="s">
        <v>5</v>
      </c>
      <c r="B681" s="46" t="s">
        <v>683</v>
      </c>
      <c r="C681" s="46"/>
      <c r="D681" s="44">
        <v>0</v>
      </c>
      <c r="E681" s="44">
        <v>0</v>
      </c>
      <c r="F681" s="48">
        <v>0</v>
      </c>
      <c r="G681" s="48">
        <v>0</v>
      </c>
      <c r="H681" s="44">
        <v>0</v>
      </c>
      <c r="I681" s="44">
        <v>0</v>
      </c>
      <c r="J681" s="44">
        <v>0</v>
      </c>
      <c r="K681" s="48">
        <v>0</v>
      </c>
      <c r="L681" s="49">
        <v>0</v>
      </c>
      <c r="M681" s="49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50">
        <f t="shared" si="35"/>
        <v>0</v>
      </c>
      <c r="U681" s="50">
        <f t="shared" si="35"/>
        <v>0</v>
      </c>
      <c r="V681" s="50">
        <f t="shared" si="35"/>
        <v>0</v>
      </c>
      <c r="W681" s="50">
        <f t="shared" si="34"/>
        <v>0</v>
      </c>
      <c r="X681" s="50">
        <f t="shared" si="34"/>
        <v>0</v>
      </c>
      <c r="Y681" s="50">
        <f t="shared" si="34"/>
        <v>0</v>
      </c>
      <c r="Z681" s="50">
        <f t="shared" si="34"/>
        <v>0</v>
      </c>
      <c r="AA681" s="50">
        <f t="shared" si="34"/>
        <v>0</v>
      </c>
      <c r="AB681" s="50">
        <f t="shared" si="36"/>
        <v>0</v>
      </c>
      <c r="AC681" s="48" t="e">
        <f>VLOOKUP(ПРОДАЖИ!C:C,'ИЗ ОСНОВЫ НОМЕНКЛАТУР'!D:E,2,0)</f>
        <v>#N/A</v>
      </c>
      <c r="AD681" s="48" t="e">
        <f>VLOOKUP(C:C,'ИЗ ОСНОВЫ НОМЕНКЛАТУР'!D:F,3,0)</f>
        <v>#N/A</v>
      </c>
      <c r="AE681" s="48" t="e">
        <f>VLOOKUP(C:C,'ИЗ ОСНОВЫ НОМЕНКЛАТУР'!D:H,5,0)</f>
        <v>#N/A</v>
      </c>
    </row>
    <row r="682" spans="1:31" ht="9.6" customHeight="1" x14ac:dyDescent="0.2">
      <c r="A682" s="45" t="s">
        <v>5</v>
      </c>
      <c r="B682" s="46" t="s">
        <v>684</v>
      </c>
      <c r="C682" s="46"/>
      <c r="D682" s="44">
        <v>0</v>
      </c>
      <c r="E682" s="44">
        <v>0</v>
      </c>
      <c r="F682" s="48">
        <v>0</v>
      </c>
      <c r="G682" s="48">
        <v>0</v>
      </c>
      <c r="H682" s="44">
        <v>0</v>
      </c>
      <c r="I682" s="44">
        <v>0</v>
      </c>
      <c r="J682" s="44">
        <v>0</v>
      </c>
      <c r="K682" s="48">
        <v>0</v>
      </c>
      <c r="L682" s="49">
        <v>0</v>
      </c>
      <c r="M682" s="49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50">
        <f t="shared" si="35"/>
        <v>0</v>
      </c>
      <c r="U682" s="50">
        <f t="shared" si="35"/>
        <v>0</v>
      </c>
      <c r="V682" s="50">
        <f t="shared" si="35"/>
        <v>0</v>
      </c>
      <c r="W682" s="50">
        <f t="shared" si="34"/>
        <v>0</v>
      </c>
      <c r="X682" s="50">
        <f t="shared" si="34"/>
        <v>0</v>
      </c>
      <c r="Y682" s="50">
        <f t="shared" si="34"/>
        <v>0</v>
      </c>
      <c r="Z682" s="50">
        <f t="shared" si="34"/>
        <v>0</v>
      </c>
      <c r="AA682" s="50">
        <f t="shared" si="34"/>
        <v>0</v>
      </c>
      <c r="AB682" s="50">
        <f t="shared" si="36"/>
        <v>0</v>
      </c>
      <c r="AC682" s="48" t="e">
        <f>VLOOKUP(ПРОДАЖИ!C:C,'ИЗ ОСНОВЫ НОМЕНКЛАТУР'!D:E,2,0)</f>
        <v>#N/A</v>
      </c>
      <c r="AD682" s="48" t="e">
        <f>VLOOKUP(C:C,'ИЗ ОСНОВЫ НОМЕНКЛАТУР'!D:F,3,0)</f>
        <v>#N/A</v>
      </c>
      <c r="AE682" s="48" t="e">
        <f>VLOOKUP(C:C,'ИЗ ОСНОВЫ НОМЕНКЛАТУР'!D:H,5,0)</f>
        <v>#N/A</v>
      </c>
    </row>
    <row r="683" spans="1:31" ht="9.6" customHeight="1" x14ac:dyDescent="0.2">
      <c r="A683" s="45" t="s">
        <v>5</v>
      </c>
      <c r="B683" s="11"/>
      <c r="C683" s="11" t="s">
        <v>685</v>
      </c>
      <c r="D683" s="44">
        <v>388</v>
      </c>
      <c r="E683" s="44">
        <v>2884</v>
      </c>
      <c r="F683" s="48">
        <v>4206</v>
      </c>
      <c r="G683" s="48">
        <v>0</v>
      </c>
      <c r="H683" s="44">
        <v>299</v>
      </c>
      <c r="I683" s="44">
        <v>818</v>
      </c>
      <c r="J683" s="44">
        <v>41</v>
      </c>
      <c r="K683" s="48">
        <v>280</v>
      </c>
      <c r="L683" s="49">
        <v>1587383.96</v>
      </c>
      <c r="M683" s="49">
        <v>11292778.539999999</v>
      </c>
      <c r="N683" s="10">
        <v>15747180.34</v>
      </c>
      <c r="O683" s="10">
        <v>0</v>
      </c>
      <c r="P683" s="10">
        <v>1117082.54</v>
      </c>
      <c r="Q683" s="10">
        <v>3058902.27</v>
      </c>
      <c r="R683" s="10">
        <v>153485.14000000001</v>
      </c>
      <c r="S683" s="10">
        <v>1054836.71</v>
      </c>
      <c r="T683" s="50">
        <f t="shared" si="35"/>
        <v>132281.99666666667</v>
      </c>
      <c r="U683" s="50">
        <f t="shared" si="35"/>
        <v>941064.8783333333</v>
      </c>
      <c r="V683" s="50">
        <f t="shared" si="35"/>
        <v>1312265.0283333333</v>
      </c>
      <c r="W683" s="50">
        <f t="shared" si="34"/>
        <v>0</v>
      </c>
      <c r="X683" s="50">
        <f t="shared" si="34"/>
        <v>93090.21166666667</v>
      </c>
      <c r="Y683" s="50">
        <f t="shared" si="34"/>
        <v>254908.52249999999</v>
      </c>
      <c r="Z683" s="50">
        <f t="shared" si="34"/>
        <v>12790.428333333335</v>
      </c>
      <c r="AA683" s="50">
        <f t="shared" si="34"/>
        <v>87903.059166666659</v>
      </c>
      <c r="AB683" s="50">
        <f t="shared" si="36"/>
        <v>2834304.125</v>
      </c>
      <c r="AC683" s="48" t="str">
        <f>VLOOKUP(ПРОДАЖИ!C:C,'ИЗ ОСНОВЫ НОМЕНКЛАТУР'!D:E,2,0)</f>
        <v>Кромочные материалы</v>
      </c>
      <c r="AD683" s="48" t="str">
        <f>VLOOKUP(C:C,'ИЗ ОСНОВЫ НОМЕНКЛАТУР'!D:F,3,0)</f>
        <v>Кромка с клеем Польша</v>
      </c>
      <c r="AE683" s="48" t="str">
        <f>VLOOKUP(C:C,'ИЗ ОСНОВЫ НОМЕНКЛАТУР'!D:H,5,0)</f>
        <v>A</v>
      </c>
    </row>
    <row r="684" spans="1:31" ht="9.6" customHeight="1" x14ac:dyDescent="0.2">
      <c r="A684" s="45" t="s">
        <v>5</v>
      </c>
      <c r="B684" s="11"/>
      <c r="C684" s="11" t="s">
        <v>686</v>
      </c>
      <c r="D684" s="44">
        <v>23</v>
      </c>
      <c r="E684" s="44">
        <v>703</v>
      </c>
      <c r="F684" s="48">
        <v>1236</v>
      </c>
      <c r="G684" s="48">
        <v>0</v>
      </c>
      <c r="H684" s="44">
        <v>11</v>
      </c>
      <c r="I684" s="44">
        <v>200</v>
      </c>
      <c r="J684" s="44">
        <v>7</v>
      </c>
      <c r="K684" s="48">
        <v>96</v>
      </c>
      <c r="L684" s="49">
        <v>181980.45</v>
      </c>
      <c r="M684" s="49">
        <v>5539835.0300000003</v>
      </c>
      <c r="N684" s="10">
        <v>9714456.8800000008</v>
      </c>
      <c r="O684" s="10">
        <v>0</v>
      </c>
      <c r="P684" s="10">
        <v>85979.21</v>
      </c>
      <c r="Q684" s="10">
        <v>1566147.7</v>
      </c>
      <c r="R684" s="10">
        <v>54243.29</v>
      </c>
      <c r="S684" s="10">
        <v>756313.62</v>
      </c>
      <c r="T684" s="50">
        <f t="shared" si="35"/>
        <v>15165.0375</v>
      </c>
      <c r="U684" s="50">
        <f t="shared" si="35"/>
        <v>461652.91916666669</v>
      </c>
      <c r="V684" s="50">
        <f t="shared" si="35"/>
        <v>809538.07333333336</v>
      </c>
      <c r="W684" s="50">
        <f t="shared" si="34"/>
        <v>0</v>
      </c>
      <c r="X684" s="50">
        <f t="shared" si="34"/>
        <v>7164.9341666666669</v>
      </c>
      <c r="Y684" s="50">
        <f t="shared" si="34"/>
        <v>130512.30833333333</v>
      </c>
      <c r="Z684" s="50">
        <f t="shared" si="34"/>
        <v>4520.274166666667</v>
      </c>
      <c r="AA684" s="50">
        <f t="shared" si="34"/>
        <v>63026.135000000002</v>
      </c>
      <c r="AB684" s="50">
        <f t="shared" si="36"/>
        <v>1491579.6816666666</v>
      </c>
      <c r="AC684" s="48" t="str">
        <f>VLOOKUP(ПРОДАЖИ!C:C,'ИЗ ОСНОВЫ НОМЕНКЛАТУР'!D:E,2,0)</f>
        <v>Кромочные материалы</v>
      </c>
      <c r="AD684" s="48" t="str">
        <f>VLOOKUP(C:C,'ИЗ ОСНОВЫ НОМЕНКЛАТУР'!D:F,3,0)</f>
        <v>Кромка с клеем Польша</v>
      </c>
      <c r="AE684" s="48" t="str">
        <f>VLOOKUP(C:C,'ИЗ ОСНОВЫ НОМЕНКЛАТУР'!D:H,5,0)</f>
        <v>A</v>
      </c>
    </row>
    <row r="685" spans="1:31" ht="9.6" customHeight="1" x14ac:dyDescent="0.2">
      <c r="A685" s="45" t="s">
        <v>5</v>
      </c>
      <c r="B685" s="11"/>
      <c r="C685" s="11" t="s">
        <v>687</v>
      </c>
      <c r="D685" s="44">
        <v>67</v>
      </c>
      <c r="E685" s="44">
        <v>314</v>
      </c>
      <c r="F685" s="48">
        <v>587</v>
      </c>
      <c r="G685" s="48">
        <v>0</v>
      </c>
      <c r="H685" s="44">
        <v>39</v>
      </c>
      <c r="I685" s="44">
        <v>321</v>
      </c>
      <c r="J685" s="44">
        <v>2</v>
      </c>
      <c r="K685" s="48">
        <v>45</v>
      </c>
      <c r="L685" s="49">
        <v>256539.26</v>
      </c>
      <c r="M685" s="49">
        <v>1202652.5900000001</v>
      </c>
      <c r="N685" s="10">
        <v>2260720.7200000002</v>
      </c>
      <c r="O685" s="10">
        <v>0</v>
      </c>
      <c r="P685" s="10">
        <v>149672.31</v>
      </c>
      <c r="Q685" s="10">
        <v>1234054.92</v>
      </c>
      <c r="R685" s="10">
        <v>7797.92</v>
      </c>
      <c r="S685" s="10">
        <v>176905.72</v>
      </c>
      <c r="T685" s="50">
        <f t="shared" si="35"/>
        <v>21378.271666666667</v>
      </c>
      <c r="U685" s="50">
        <f t="shared" si="35"/>
        <v>100221.04916666668</v>
      </c>
      <c r="V685" s="50">
        <f t="shared" si="35"/>
        <v>188393.39333333334</v>
      </c>
      <c r="W685" s="50">
        <f t="shared" si="34"/>
        <v>0</v>
      </c>
      <c r="X685" s="50">
        <f t="shared" si="34"/>
        <v>12472.692499999999</v>
      </c>
      <c r="Y685" s="50">
        <f t="shared" si="34"/>
        <v>102837.90999999999</v>
      </c>
      <c r="Z685" s="50">
        <f t="shared" si="34"/>
        <v>649.82666666666671</v>
      </c>
      <c r="AA685" s="50">
        <f t="shared" si="34"/>
        <v>14742.143333333333</v>
      </c>
      <c r="AB685" s="50">
        <f t="shared" si="36"/>
        <v>440695.28666666662</v>
      </c>
      <c r="AC685" s="48" t="str">
        <f>VLOOKUP(ПРОДАЖИ!C:C,'ИЗ ОСНОВЫ НОМЕНКЛАТУР'!D:E,2,0)</f>
        <v>Кромочные материалы</v>
      </c>
      <c r="AD685" s="48" t="str">
        <f>VLOOKUP(C:C,'ИЗ ОСНОВЫ НОМЕНКЛАТУР'!D:F,3,0)</f>
        <v>Кромка с клеем Польша</v>
      </c>
      <c r="AE685" s="48" t="str">
        <f>VLOOKUP(C:C,'ИЗ ОСНОВЫ НОМЕНКЛАТУР'!D:H,5,0)</f>
        <v>A</v>
      </c>
    </row>
    <row r="686" spans="1:31" ht="9.6" customHeight="1" x14ac:dyDescent="0.2">
      <c r="A686" s="45" t="s">
        <v>5</v>
      </c>
      <c r="B686" s="11"/>
      <c r="C686" s="11" t="s">
        <v>688</v>
      </c>
      <c r="D686" s="44">
        <v>48</v>
      </c>
      <c r="E686" s="44">
        <v>162</v>
      </c>
      <c r="F686" s="48">
        <v>436</v>
      </c>
      <c r="G686" s="48">
        <v>0</v>
      </c>
      <c r="H686" s="44">
        <v>47</v>
      </c>
      <c r="I686" s="44">
        <v>213</v>
      </c>
      <c r="J686" s="44">
        <v>9</v>
      </c>
      <c r="K686" s="48">
        <v>57</v>
      </c>
      <c r="L686" s="49">
        <v>214403.31</v>
      </c>
      <c r="M686" s="49">
        <v>721160.47</v>
      </c>
      <c r="N686" s="10">
        <v>1924498.29</v>
      </c>
      <c r="O686" s="10">
        <v>0</v>
      </c>
      <c r="P686" s="10">
        <v>207149.4</v>
      </c>
      <c r="Q686" s="10">
        <v>938499.07</v>
      </c>
      <c r="R686" s="10">
        <v>40185.480000000003</v>
      </c>
      <c r="S686" s="10">
        <v>253270.3</v>
      </c>
      <c r="T686" s="50">
        <f t="shared" si="35"/>
        <v>17866.942500000001</v>
      </c>
      <c r="U686" s="50">
        <f t="shared" si="35"/>
        <v>60096.705833333333</v>
      </c>
      <c r="V686" s="50">
        <f t="shared" si="35"/>
        <v>160374.85750000001</v>
      </c>
      <c r="W686" s="50">
        <f t="shared" si="34"/>
        <v>0</v>
      </c>
      <c r="X686" s="50">
        <f t="shared" si="34"/>
        <v>17262.45</v>
      </c>
      <c r="Y686" s="50">
        <f t="shared" si="34"/>
        <v>78208.255833333329</v>
      </c>
      <c r="Z686" s="50">
        <f t="shared" si="34"/>
        <v>3348.7900000000004</v>
      </c>
      <c r="AA686" s="50">
        <f t="shared" si="34"/>
        <v>21105.858333333334</v>
      </c>
      <c r="AB686" s="50">
        <f t="shared" si="36"/>
        <v>358263.86</v>
      </c>
      <c r="AC686" s="48" t="str">
        <f>VLOOKUP(ПРОДАЖИ!C:C,'ИЗ ОСНОВЫ НОМЕНКЛАТУР'!D:E,2,0)</f>
        <v>Кромочные материалы</v>
      </c>
      <c r="AD686" s="48" t="str">
        <f>VLOOKUP(C:C,'ИЗ ОСНОВЫ НОМЕНКЛАТУР'!D:F,3,0)</f>
        <v>Кромка с клеем Польша</v>
      </c>
      <c r="AE686" s="48" t="str">
        <f>VLOOKUP(C:C,'ИЗ ОСНОВЫ НОМЕНКЛАТУР'!D:H,5,0)</f>
        <v>A</v>
      </c>
    </row>
    <row r="687" spans="1:31" ht="9.6" customHeight="1" x14ac:dyDescent="0.2">
      <c r="A687" s="45" t="s">
        <v>5</v>
      </c>
      <c r="B687" s="11"/>
      <c r="C687" s="11" t="s">
        <v>689</v>
      </c>
      <c r="D687" s="44">
        <v>69</v>
      </c>
      <c r="E687" s="44">
        <v>207</v>
      </c>
      <c r="F687" s="48">
        <v>400</v>
      </c>
      <c r="G687" s="48">
        <v>0</v>
      </c>
      <c r="H687" s="44">
        <v>18</v>
      </c>
      <c r="I687" s="44">
        <v>78</v>
      </c>
      <c r="J687" s="44">
        <v>7</v>
      </c>
      <c r="K687" s="48">
        <v>0</v>
      </c>
      <c r="L687" s="49">
        <v>292139.86</v>
      </c>
      <c r="M687" s="49">
        <v>876309.92</v>
      </c>
      <c r="N687" s="10">
        <v>1673144.62</v>
      </c>
      <c r="O687" s="10">
        <v>0</v>
      </c>
      <c r="P687" s="10">
        <v>75796.820000000007</v>
      </c>
      <c r="Q687" s="10">
        <v>325188.24</v>
      </c>
      <c r="R687" s="10">
        <v>29701</v>
      </c>
      <c r="S687" s="10">
        <v>0</v>
      </c>
      <c r="T687" s="50">
        <f t="shared" si="35"/>
        <v>24344.988333333331</v>
      </c>
      <c r="U687" s="50">
        <f t="shared" si="35"/>
        <v>73025.826666666675</v>
      </c>
      <c r="V687" s="50">
        <f t="shared" si="35"/>
        <v>139428.71833333335</v>
      </c>
      <c r="W687" s="50">
        <f t="shared" si="34"/>
        <v>0</v>
      </c>
      <c r="X687" s="50">
        <f t="shared" si="34"/>
        <v>6316.4016666666676</v>
      </c>
      <c r="Y687" s="50">
        <f t="shared" si="34"/>
        <v>27099.02</v>
      </c>
      <c r="Z687" s="50">
        <f t="shared" si="34"/>
        <v>2475.0833333333335</v>
      </c>
      <c r="AA687" s="50">
        <f t="shared" si="34"/>
        <v>0</v>
      </c>
      <c r="AB687" s="50">
        <f t="shared" si="36"/>
        <v>272690.03833333333</v>
      </c>
      <c r="AC687" s="48" t="str">
        <f>VLOOKUP(ПРОДАЖИ!C:C,'ИЗ ОСНОВЫ НОМЕНКЛАТУР'!D:E,2,0)</f>
        <v>Кромочные материалы</v>
      </c>
      <c r="AD687" s="48" t="str">
        <f>VLOOKUP(C:C,'ИЗ ОСНОВЫ НОМЕНКЛАТУР'!D:F,3,0)</f>
        <v>Кромка с клеем Польша</v>
      </c>
      <c r="AE687" s="48" t="str">
        <f>VLOOKUP(C:C,'ИЗ ОСНОВЫ НОМЕНКЛАТУР'!D:H,5,0)</f>
        <v>A</v>
      </c>
    </row>
    <row r="688" spans="1:31" ht="9.6" customHeight="1" x14ac:dyDescent="0.2">
      <c r="A688" s="45" t="s">
        <v>5</v>
      </c>
      <c r="B688" s="11"/>
      <c r="C688" s="11" t="s">
        <v>690</v>
      </c>
      <c r="D688" s="44">
        <v>76</v>
      </c>
      <c r="E688" s="44">
        <v>98</v>
      </c>
      <c r="F688" s="48">
        <v>364</v>
      </c>
      <c r="G688" s="48">
        <v>0</v>
      </c>
      <c r="H688" s="44">
        <v>4</v>
      </c>
      <c r="I688" s="44">
        <v>116</v>
      </c>
      <c r="J688" s="44">
        <v>3</v>
      </c>
      <c r="K688" s="48">
        <v>32</v>
      </c>
      <c r="L688" s="49">
        <v>290501.17</v>
      </c>
      <c r="M688" s="49">
        <v>374672.41</v>
      </c>
      <c r="N688" s="10">
        <v>1402772.59</v>
      </c>
      <c r="O688" s="10">
        <v>0</v>
      </c>
      <c r="P688" s="10">
        <v>15136.04</v>
      </c>
      <c r="Q688" s="10">
        <v>441508.11</v>
      </c>
      <c r="R688" s="10">
        <v>11352.03</v>
      </c>
      <c r="S688" s="10">
        <v>121088.32000000001</v>
      </c>
      <c r="T688" s="50">
        <f t="shared" si="35"/>
        <v>24208.430833333332</v>
      </c>
      <c r="U688" s="50">
        <f t="shared" si="35"/>
        <v>31222.700833333332</v>
      </c>
      <c r="V688" s="50">
        <f t="shared" si="35"/>
        <v>116897.71583333334</v>
      </c>
      <c r="W688" s="50">
        <f t="shared" si="34"/>
        <v>0</v>
      </c>
      <c r="X688" s="50">
        <f t="shared" si="34"/>
        <v>1261.3366666666668</v>
      </c>
      <c r="Y688" s="50">
        <f t="shared" si="34"/>
        <v>36792.342499999999</v>
      </c>
      <c r="Z688" s="50">
        <f t="shared" si="34"/>
        <v>946.00250000000005</v>
      </c>
      <c r="AA688" s="50">
        <f t="shared" si="34"/>
        <v>10090.693333333335</v>
      </c>
      <c r="AB688" s="50">
        <f t="shared" si="36"/>
        <v>221419.2225</v>
      </c>
      <c r="AC688" s="48" t="str">
        <f>VLOOKUP(ПРОДАЖИ!C:C,'ИЗ ОСНОВЫ НОМЕНКЛАТУР'!D:E,2,0)</f>
        <v>Кромочные материалы</v>
      </c>
      <c r="AD688" s="48" t="str">
        <f>VLOOKUP(C:C,'ИЗ ОСНОВЫ НОМЕНКЛАТУР'!D:F,3,0)</f>
        <v>Кромка с клеем Польша</v>
      </c>
      <c r="AE688" s="48" t="str">
        <f>VLOOKUP(C:C,'ИЗ ОСНОВЫ НОМЕНКЛАТУР'!D:H,5,0)</f>
        <v>A</v>
      </c>
    </row>
    <row r="689" spans="1:31" ht="9.6" customHeight="1" x14ac:dyDescent="0.2">
      <c r="A689" s="45" t="s">
        <v>5</v>
      </c>
      <c r="B689" s="11"/>
      <c r="C689" s="11" t="s">
        <v>691</v>
      </c>
      <c r="D689" s="44">
        <v>12</v>
      </c>
      <c r="E689" s="44">
        <v>32</v>
      </c>
      <c r="F689" s="48">
        <v>155</v>
      </c>
      <c r="G689" s="48">
        <v>0</v>
      </c>
      <c r="H689" s="44">
        <v>5</v>
      </c>
      <c r="I689" s="44">
        <v>73</v>
      </c>
      <c r="J689" s="44">
        <v>2</v>
      </c>
      <c r="K689" s="48">
        <v>0</v>
      </c>
      <c r="L689" s="49">
        <v>109600.56</v>
      </c>
      <c r="M689" s="49">
        <v>292628.21000000002</v>
      </c>
      <c r="N689" s="10">
        <v>1443564.77</v>
      </c>
      <c r="O689" s="10">
        <v>0</v>
      </c>
      <c r="P689" s="10">
        <v>45815.81</v>
      </c>
      <c r="Q689" s="10">
        <v>674777.9</v>
      </c>
      <c r="R689" s="10">
        <v>18805.560000000001</v>
      </c>
      <c r="S689" s="10">
        <v>0</v>
      </c>
      <c r="T689" s="50">
        <f t="shared" si="35"/>
        <v>9133.3799999999992</v>
      </c>
      <c r="U689" s="50">
        <f t="shared" si="35"/>
        <v>24385.68416666667</v>
      </c>
      <c r="V689" s="50">
        <f t="shared" si="35"/>
        <v>120297.06416666666</v>
      </c>
      <c r="W689" s="50">
        <f t="shared" si="34"/>
        <v>0</v>
      </c>
      <c r="X689" s="50">
        <f t="shared" si="34"/>
        <v>3817.9841666666666</v>
      </c>
      <c r="Y689" s="50">
        <f t="shared" ref="Y689:AA752" si="37">Q689/12</f>
        <v>56231.491666666669</v>
      </c>
      <c r="Z689" s="50">
        <f t="shared" si="37"/>
        <v>1567.13</v>
      </c>
      <c r="AA689" s="50">
        <f t="shared" si="37"/>
        <v>0</v>
      </c>
      <c r="AB689" s="50">
        <f t="shared" si="36"/>
        <v>215432.73416666666</v>
      </c>
      <c r="AC689" s="48" t="str">
        <f>VLOOKUP(ПРОДАЖИ!C:C,'ИЗ ОСНОВЫ НОМЕНКЛАТУР'!D:E,2,0)</f>
        <v>Кромочные материалы</v>
      </c>
      <c r="AD689" s="48" t="str">
        <f>VLOOKUP(C:C,'ИЗ ОСНОВЫ НОМЕНКЛАТУР'!D:F,3,0)</f>
        <v>Кромка с клеем Польша</v>
      </c>
      <c r="AE689" s="48" t="str">
        <f>VLOOKUP(C:C,'ИЗ ОСНОВЫ НОМЕНКЛАТУР'!D:H,5,0)</f>
        <v>A</v>
      </c>
    </row>
    <row r="690" spans="1:31" ht="9.6" customHeight="1" x14ac:dyDescent="0.2">
      <c r="A690" s="45" t="s">
        <v>5</v>
      </c>
      <c r="B690" s="11"/>
      <c r="C690" s="11" t="s">
        <v>692</v>
      </c>
      <c r="D690" s="44">
        <v>12</v>
      </c>
      <c r="E690" s="44">
        <v>30</v>
      </c>
      <c r="F690" s="48">
        <v>159</v>
      </c>
      <c r="G690" s="48">
        <v>0</v>
      </c>
      <c r="H690" s="44">
        <v>2</v>
      </c>
      <c r="I690" s="44">
        <v>20</v>
      </c>
      <c r="J690" s="44">
        <v>0</v>
      </c>
      <c r="K690" s="48">
        <v>0</v>
      </c>
      <c r="L690" s="49">
        <v>107191.67999999999</v>
      </c>
      <c r="M690" s="49">
        <v>267979.2</v>
      </c>
      <c r="N690" s="10">
        <v>1423327.06</v>
      </c>
      <c r="O690" s="10">
        <v>0</v>
      </c>
      <c r="P690" s="10">
        <v>17764.11</v>
      </c>
      <c r="Q690" s="10">
        <v>178113.22</v>
      </c>
      <c r="R690" s="10">
        <v>0</v>
      </c>
      <c r="S690" s="10">
        <v>0</v>
      </c>
      <c r="T690" s="50">
        <f t="shared" si="35"/>
        <v>8932.64</v>
      </c>
      <c r="U690" s="50">
        <f t="shared" si="35"/>
        <v>22331.600000000002</v>
      </c>
      <c r="V690" s="50">
        <f t="shared" si="35"/>
        <v>118610.58833333333</v>
      </c>
      <c r="W690" s="50">
        <f t="shared" si="35"/>
        <v>0</v>
      </c>
      <c r="X690" s="50">
        <f t="shared" si="35"/>
        <v>1480.3425</v>
      </c>
      <c r="Y690" s="50">
        <f t="shared" si="37"/>
        <v>14842.768333333333</v>
      </c>
      <c r="Z690" s="50">
        <f t="shared" si="37"/>
        <v>0</v>
      </c>
      <c r="AA690" s="50">
        <f t="shared" si="37"/>
        <v>0</v>
      </c>
      <c r="AB690" s="50">
        <f t="shared" si="36"/>
        <v>166197.93916666668</v>
      </c>
      <c r="AC690" s="48" t="str">
        <f>VLOOKUP(ПРОДАЖИ!C:C,'ИЗ ОСНОВЫ НОМЕНКЛАТУР'!D:E,2,0)</f>
        <v>Кромочные материалы</v>
      </c>
      <c r="AD690" s="48" t="str">
        <f>VLOOKUP(C:C,'ИЗ ОСНОВЫ НОМЕНКЛАТУР'!D:F,3,0)</f>
        <v>Кромка с клеем Польша</v>
      </c>
      <c r="AE690" s="48" t="str">
        <f>VLOOKUP(C:C,'ИЗ ОСНОВЫ НОМЕНКЛАТУР'!D:H,5,0)</f>
        <v>B</v>
      </c>
    </row>
    <row r="691" spans="1:31" ht="9.6" customHeight="1" x14ac:dyDescent="0.2">
      <c r="A691" s="45" t="s">
        <v>5</v>
      </c>
      <c r="B691" s="11"/>
      <c r="C691" s="11" t="s">
        <v>693</v>
      </c>
      <c r="D691" s="44">
        <v>27</v>
      </c>
      <c r="E691" s="44">
        <v>26</v>
      </c>
      <c r="F691" s="48">
        <v>92</v>
      </c>
      <c r="G691" s="48">
        <v>0</v>
      </c>
      <c r="H691" s="44">
        <v>3</v>
      </c>
      <c r="I691" s="44">
        <v>40</v>
      </c>
      <c r="J691" s="44">
        <v>3</v>
      </c>
      <c r="K691" s="48">
        <v>45</v>
      </c>
      <c r="L691" s="49">
        <v>217449.75</v>
      </c>
      <c r="M691" s="49">
        <v>206436.56</v>
      </c>
      <c r="N691" s="10">
        <v>735817.52</v>
      </c>
      <c r="O691" s="10">
        <v>0</v>
      </c>
      <c r="P691" s="10">
        <v>24145.98</v>
      </c>
      <c r="Q691" s="10">
        <v>321703.45</v>
      </c>
      <c r="R691" s="10">
        <v>23981.91</v>
      </c>
      <c r="S691" s="10">
        <v>361800.73</v>
      </c>
      <c r="T691" s="50">
        <f t="shared" si="35"/>
        <v>18120.8125</v>
      </c>
      <c r="U691" s="50">
        <f t="shared" si="35"/>
        <v>17203.046666666665</v>
      </c>
      <c r="V691" s="50">
        <f t="shared" si="35"/>
        <v>61318.126666666671</v>
      </c>
      <c r="W691" s="50">
        <f t="shared" si="35"/>
        <v>0</v>
      </c>
      <c r="X691" s="50">
        <f t="shared" si="35"/>
        <v>2012.165</v>
      </c>
      <c r="Y691" s="50">
        <f t="shared" si="37"/>
        <v>26808.620833333334</v>
      </c>
      <c r="Z691" s="50">
        <f t="shared" si="37"/>
        <v>1998.4925000000001</v>
      </c>
      <c r="AA691" s="50">
        <f t="shared" si="37"/>
        <v>30150.060833333333</v>
      </c>
      <c r="AB691" s="50">
        <f t="shared" si="36"/>
        <v>157611.32499999998</v>
      </c>
      <c r="AC691" s="48" t="str">
        <f>VLOOKUP(ПРОДАЖИ!C:C,'ИЗ ОСНОВЫ НОМЕНКЛАТУР'!D:E,2,0)</f>
        <v>Кромочные материалы</v>
      </c>
      <c r="AD691" s="48" t="str">
        <f>VLOOKUP(C:C,'ИЗ ОСНОВЫ НОМЕНКЛАТУР'!D:F,3,0)</f>
        <v>Кромка с клеем Польша</v>
      </c>
      <c r="AE691" s="48" t="str">
        <f>VLOOKUP(C:C,'ИЗ ОСНОВЫ НОМЕНКЛАТУР'!D:H,5,0)</f>
        <v>B</v>
      </c>
    </row>
    <row r="692" spans="1:31" ht="9.6" customHeight="1" x14ac:dyDescent="0.2">
      <c r="A692" s="45" t="s">
        <v>5</v>
      </c>
      <c r="B692" s="11"/>
      <c r="C692" s="11" t="s">
        <v>694</v>
      </c>
      <c r="D692" s="44">
        <v>25</v>
      </c>
      <c r="E692" s="44">
        <v>128</v>
      </c>
      <c r="F692" s="48">
        <v>187</v>
      </c>
      <c r="G692" s="48">
        <v>0</v>
      </c>
      <c r="H692" s="44">
        <v>12</v>
      </c>
      <c r="I692" s="44">
        <v>9</v>
      </c>
      <c r="J692" s="44">
        <v>0</v>
      </c>
      <c r="K692" s="48">
        <v>36</v>
      </c>
      <c r="L692" s="49">
        <v>100275.11</v>
      </c>
      <c r="M692" s="49">
        <v>512119.03999999998</v>
      </c>
      <c r="N692" s="10">
        <v>750424.43</v>
      </c>
      <c r="O692" s="10">
        <v>0</v>
      </c>
      <c r="P692" s="10">
        <v>48011.16</v>
      </c>
      <c r="Q692" s="10">
        <v>36008.370000000003</v>
      </c>
      <c r="R692" s="10">
        <v>0</v>
      </c>
      <c r="S692" s="10">
        <v>146392.47</v>
      </c>
      <c r="T692" s="50">
        <f t="shared" si="35"/>
        <v>8356.2591666666667</v>
      </c>
      <c r="U692" s="50">
        <f t="shared" si="35"/>
        <v>42676.586666666662</v>
      </c>
      <c r="V692" s="50">
        <f t="shared" si="35"/>
        <v>62535.369166666671</v>
      </c>
      <c r="W692" s="50">
        <f t="shared" si="35"/>
        <v>0</v>
      </c>
      <c r="X692" s="50">
        <f t="shared" si="35"/>
        <v>4000.9300000000003</v>
      </c>
      <c r="Y692" s="50">
        <f t="shared" si="37"/>
        <v>3000.6975000000002</v>
      </c>
      <c r="Z692" s="50">
        <f t="shared" si="37"/>
        <v>0</v>
      </c>
      <c r="AA692" s="50">
        <f t="shared" si="37"/>
        <v>12199.372499999999</v>
      </c>
      <c r="AB692" s="50">
        <f t="shared" si="36"/>
        <v>132769.215</v>
      </c>
      <c r="AC692" s="48" t="str">
        <f>VLOOKUP(ПРОДАЖИ!C:C,'ИЗ ОСНОВЫ НОМЕНКЛАТУР'!D:E,2,0)</f>
        <v>Кромочные материалы</v>
      </c>
      <c r="AD692" s="48" t="str">
        <f>VLOOKUP(C:C,'ИЗ ОСНОВЫ НОМЕНКЛАТУР'!D:F,3,0)</f>
        <v>Кромка с клеем Польша</v>
      </c>
      <c r="AE692" s="48" t="str">
        <f>VLOOKUP(C:C,'ИЗ ОСНОВЫ НОМЕНКЛАТУР'!D:H,5,0)</f>
        <v>A</v>
      </c>
    </row>
    <row r="693" spans="1:31" ht="9.6" customHeight="1" x14ac:dyDescent="0.2">
      <c r="A693" s="45" t="s">
        <v>5</v>
      </c>
      <c r="B693" s="11"/>
      <c r="C693" s="11" t="s">
        <v>695</v>
      </c>
      <c r="D693" s="44">
        <v>14</v>
      </c>
      <c r="E693" s="44">
        <v>8</v>
      </c>
      <c r="F693" s="48">
        <v>115</v>
      </c>
      <c r="G693" s="48">
        <v>0</v>
      </c>
      <c r="H693" s="44">
        <v>2</v>
      </c>
      <c r="I693" s="44">
        <v>16</v>
      </c>
      <c r="J693" s="44">
        <v>3</v>
      </c>
      <c r="K693" s="48">
        <v>8</v>
      </c>
      <c r="L693" s="49">
        <v>113787.75</v>
      </c>
      <c r="M693" s="49">
        <v>64775.25</v>
      </c>
      <c r="N693" s="10">
        <v>938283.05</v>
      </c>
      <c r="O693" s="10">
        <v>0</v>
      </c>
      <c r="P693" s="10">
        <v>16228.66</v>
      </c>
      <c r="Q693" s="10">
        <v>129817.13</v>
      </c>
      <c r="R693" s="10">
        <v>24251.47</v>
      </c>
      <c r="S693" s="10">
        <v>64670.6</v>
      </c>
      <c r="T693" s="50">
        <f t="shared" si="35"/>
        <v>9482.3125</v>
      </c>
      <c r="U693" s="50">
        <f t="shared" si="35"/>
        <v>5397.9375</v>
      </c>
      <c r="V693" s="50">
        <f t="shared" si="35"/>
        <v>78190.254166666666</v>
      </c>
      <c r="W693" s="50">
        <f t="shared" si="35"/>
        <v>0</v>
      </c>
      <c r="X693" s="50">
        <f t="shared" si="35"/>
        <v>1352.3883333333333</v>
      </c>
      <c r="Y693" s="50">
        <f t="shared" si="37"/>
        <v>10818.094166666668</v>
      </c>
      <c r="Z693" s="50">
        <f t="shared" si="37"/>
        <v>2020.9558333333334</v>
      </c>
      <c r="AA693" s="50">
        <f t="shared" si="37"/>
        <v>5389.2166666666662</v>
      </c>
      <c r="AB693" s="50">
        <f t="shared" si="36"/>
        <v>112651.15916666666</v>
      </c>
      <c r="AC693" s="48" t="str">
        <f>VLOOKUP(ПРОДАЖИ!C:C,'ИЗ ОСНОВЫ НОМЕНКЛАТУР'!D:E,2,0)</f>
        <v>Кромочные материалы</v>
      </c>
      <c r="AD693" s="48" t="str">
        <f>VLOOKUP(C:C,'ИЗ ОСНОВЫ НОМЕНКЛАТУР'!D:F,3,0)</f>
        <v>Кромка с клеем Польша</v>
      </c>
      <c r="AE693" s="48" t="str">
        <f>VLOOKUP(C:C,'ИЗ ОСНОВЫ НОМЕНКЛАТУР'!D:H,5,0)</f>
        <v>B</v>
      </c>
    </row>
    <row r="694" spans="1:31" ht="9.6" customHeight="1" x14ac:dyDescent="0.2">
      <c r="A694" s="45" t="s">
        <v>5</v>
      </c>
      <c r="B694" s="11"/>
      <c r="C694" s="11" t="s">
        <v>696</v>
      </c>
      <c r="D694" s="44">
        <v>14</v>
      </c>
      <c r="E694" s="44">
        <v>54</v>
      </c>
      <c r="F694" s="48">
        <v>144</v>
      </c>
      <c r="G694" s="48">
        <v>0</v>
      </c>
      <c r="H694" s="44">
        <v>0</v>
      </c>
      <c r="I694" s="44">
        <v>0</v>
      </c>
      <c r="J694" s="44">
        <v>0</v>
      </c>
      <c r="K694" s="48">
        <v>27</v>
      </c>
      <c r="L694" s="49">
        <v>59848.45</v>
      </c>
      <c r="M694" s="49">
        <v>230955.91</v>
      </c>
      <c r="N694" s="10">
        <v>606453.12</v>
      </c>
      <c r="O694" s="10">
        <v>0</v>
      </c>
      <c r="P694" s="10">
        <v>0</v>
      </c>
      <c r="Q694" s="10">
        <v>0</v>
      </c>
      <c r="R694" s="10">
        <v>0</v>
      </c>
      <c r="S694" s="10">
        <v>113709.96</v>
      </c>
      <c r="T694" s="50">
        <f t="shared" si="35"/>
        <v>4987.3708333333334</v>
      </c>
      <c r="U694" s="50">
        <f t="shared" si="35"/>
        <v>19246.325833333332</v>
      </c>
      <c r="V694" s="50">
        <f t="shared" si="35"/>
        <v>50537.760000000002</v>
      </c>
      <c r="W694" s="50">
        <f t="shared" si="35"/>
        <v>0</v>
      </c>
      <c r="X694" s="50">
        <f t="shared" si="35"/>
        <v>0</v>
      </c>
      <c r="Y694" s="50">
        <f t="shared" si="37"/>
        <v>0</v>
      </c>
      <c r="Z694" s="50">
        <f t="shared" si="37"/>
        <v>0</v>
      </c>
      <c r="AA694" s="50">
        <f t="shared" si="37"/>
        <v>9475.83</v>
      </c>
      <c r="AB694" s="50">
        <f t="shared" si="36"/>
        <v>84247.286666666667</v>
      </c>
      <c r="AC694" s="48" t="str">
        <f>VLOOKUP(ПРОДАЖИ!C:C,'ИЗ ОСНОВЫ НОМЕНКЛАТУР'!D:E,2,0)</f>
        <v>Кромочные материалы</v>
      </c>
      <c r="AD694" s="48" t="str">
        <f>VLOOKUP(C:C,'ИЗ ОСНОВЫ НОМЕНКЛАТУР'!D:F,3,0)</f>
        <v>Кромка с клеем Польша</v>
      </c>
      <c r="AE694" s="48" t="str">
        <f>VLOOKUP(C:C,'ИЗ ОСНОВЫ НОМЕНКЛАТУР'!D:H,5,0)</f>
        <v>A</v>
      </c>
    </row>
    <row r="695" spans="1:31" ht="9.6" customHeight="1" x14ac:dyDescent="0.2">
      <c r="A695" s="45" t="s">
        <v>5</v>
      </c>
      <c r="B695" s="11"/>
      <c r="C695" s="11" t="s">
        <v>697</v>
      </c>
      <c r="D695" s="44">
        <v>22</v>
      </c>
      <c r="E695" s="44">
        <v>72</v>
      </c>
      <c r="F695" s="48">
        <v>81</v>
      </c>
      <c r="G695" s="48">
        <v>0</v>
      </c>
      <c r="H695" s="44">
        <v>0</v>
      </c>
      <c r="I695" s="44">
        <v>11</v>
      </c>
      <c r="J695" s="44">
        <v>3</v>
      </c>
      <c r="K695" s="48">
        <v>22</v>
      </c>
      <c r="L695" s="49">
        <v>103397.58</v>
      </c>
      <c r="M695" s="49">
        <v>340446.28</v>
      </c>
      <c r="N695" s="10">
        <v>383044.86</v>
      </c>
      <c r="O695" s="10">
        <v>0</v>
      </c>
      <c r="P695" s="10">
        <v>0</v>
      </c>
      <c r="Q695" s="10">
        <v>51698.79</v>
      </c>
      <c r="R695" s="10">
        <v>14376.93</v>
      </c>
      <c r="S695" s="10">
        <v>105430.82</v>
      </c>
      <c r="T695" s="50">
        <f t="shared" si="35"/>
        <v>8616.4650000000001</v>
      </c>
      <c r="U695" s="50">
        <f t="shared" si="35"/>
        <v>28370.523333333334</v>
      </c>
      <c r="V695" s="50">
        <f t="shared" si="35"/>
        <v>31920.404999999999</v>
      </c>
      <c r="W695" s="50">
        <f t="shared" si="35"/>
        <v>0</v>
      </c>
      <c r="X695" s="50">
        <f t="shared" si="35"/>
        <v>0</v>
      </c>
      <c r="Y695" s="50">
        <f t="shared" si="37"/>
        <v>4308.2325000000001</v>
      </c>
      <c r="Z695" s="50">
        <f t="shared" si="37"/>
        <v>1198.0775000000001</v>
      </c>
      <c r="AA695" s="50">
        <f t="shared" si="37"/>
        <v>8785.9016666666666</v>
      </c>
      <c r="AB695" s="50">
        <f t="shared" si="36"/>
        <v>83199.60500000001</v>
      </c>
      <c r="AC695" s="48" t="str">
        <f>VLOOKUP(ПРОДАЖИ!C:C,'ИЗ ОСНОВЫ НОМЕНКЛАТУР'!D:E,2,0)</f>
        <v>Кромочные материалы</v>
      </c>
      <c r="AD695" s="48" t="str">
        <f>VLOOKUP(C:C,'ИЗ ОСНОВЫ НОМЕНКЛАТУР'!D:F,3,0)</f>
        <v>Кромка с клеем Польша</v>
      </c>
      <c r="AE695" s="48" t="str">
        <f>VLOOKUP(C:C,'ИЗ ОСНОВЫ НОМЕНКЛАТУР'!D:H,5,0)</f>
        <v>B</v>
      </c>
    </row>
    <row r="696" spans="1:31" ht="9.6" customHeight="1" x14ac:dyDescent="0.2">
      <c r="A696" s="45" t="s">
        <v>5</v>
      </c>
      <c r="B696" s="11"/>
      <c r="C696" s="11" t="s">
        <v>698</v>
      </c>
      <c r="D696" s="44">
        <v>3</v>
      </c>
      <c r="E696" s="44">
        <v>0</v>
      </c>
      <c r="F696" s="48">
        <v>93</v>
      </c>
      <c r="G696" s="48">
        <v>0</v>
      </c>
      <c r="H696" s="44">
        <v>0</v>
      </c>
      <c r="I696" s="44">
        <v>0</v>
      </c>
      <c r="J696" s="44">
        <v>7</v>
      </c>
      <c r="K696" s="48">
        <v>5</v>
      </c>
      <c r="L696" s="49">
        <v>25683.1</v>
      </c>
      <c r="M696" s="49">
        <v>0</v>
      </c>
      <c r="N696" s="10">
        <v>783339.74</v>
      </c>
      <c r="O696" s="10">
        <v>0</v>
      </c>
      <c r="P696" s="10">
        <v>0</v>
      </c>
      <c r="Q696" s="10">
        <v>0</v>
      </c>
      <c r="R696" s="10">
        <v>60700.15</v>
      </c>
      <c r="S696" s="10">
        <v>42115</v>
      </c>
      <c r="T696" s="50">
        <f t="shared" si="35"/>
        <v>2140.2583333333332</v>
      </c>
      <c r="U696" s="50">
        <f t="shared" si="35"/>
        <v>0</v>
      </c>
      <c r="V696" s="50">
        <f t="shared" si="35"/>
        <v>65278.311666666668</v>
      </c>
      <c r="W696" s="50">
        <f t="shared" si="35"/>
        <v>0</v>
      </c>
      <c r="X696" s="50">
        <f t="shared" si="35"/>
        <v>0</v>
      </c>
      <c r="Y696" s="50">
        <f t="shared" si="37"/>
        <v>0</v>
      </c>
      <c r="Z696" s="50">
        <f t="shared" si="37"/>
        <v>5058.3458333333338</v>
      </c>
      <c r="AA696" s="50">
        <f t="shared" si="37"/>
        <v>3509.5833333333335</v>
      </c>
      <c r="AB696" s="50">
        <f t="shared" si="36"/>
        <v>75986.499166666676</v>
      </c>
      <c r="AC696" s="48" t="str">
        <f>VLOOKUP(ПРОДАЖИ!C:C,'ИЗ ОСНОВЫ НОМЕНКЛАТУР'!D:E,2,0)</f>
        <v>Кромочные материалы</v>
      </c>
      <c r="AD696" s="48" t="str">
        <f>VLOOKUP(C:C,'ИЗ ОСНОВЫ НОМЕНКЛАТУР'!D:F,3,0)</f>
        <v>Кромка с клеем Польша</v>
      </c>
      <c r="AE696" s="48" t="str">
        <f>VLOOKUP(C:C,'ИЗ ОСНОВЫ НОМЕНКЛАТУР'!D:H,5,0)</f>
        <v>B</v>
      </c>
    </row>
    <row r="697" spans="1:31" ht="9.6" customHeight="1" x14ac:dyDescent="0.2">
      <c r="A697" s="45" t="s">
        <v>5</v>
      </c>
      <c r="B697" s="11"/>
      <c r="C697" s="11" t="s">
        <v>699</v>
      </c>
      <c r="D697" s="44">
        <v>10</v>
      </c>
      <c r="E697" s="44">
        <v>4</v>
      </c>
      <c r="F697" s="48">
        <v>49</v>
      </c>
      <c r="G697" s="48">
        <v>0</v>
      </c>
      <c r="H697" s="44">
        <v>0</v>
      </c>
      <c r="I697" s="44">
        <v>0</v>
      </c>
      <c r="J697" s="44">
        <v>0</v>
      </c>
      <c r="K697" s="48">
        <v>3</v>
      </c>
      <c r="L697" s="49">
        <v>89326.399999999994</v>
      </c>
      <c r="M697" s="49">
        <v>35730.559999999998</v>
      </c>
      <c r="N697" s="10">
        <v>434738.85</v>
      </c>
      <c r="O697" s="10">
        <v>0</v>
      </c>
      <c r="P697" s="10">
        <v>0</v>
      </c>
      <c r="Q697" s="10">
        <v>0</v>
      </c>
      <c r="R697" s="10">
        <v>0</v>
      </c>
      <c r="S697" s="10">
        <v>26797.919999999998</v>
      </c>
      <c r="T697" s="50">
        <f t="shared" si="35"/>
        <v>7443.8666666666659</v>
      </c>
      <c r="U697" s="50">
        <f t="shared" si="35"/>
        <v>2977.5466666666666</v>
      </c>
      <c r="V697" s="50">
        <f t="shared" si="35"/>
        <v>36228.237499999996</v>
      </c>
      <c r="W697" s="50">
        <f t="shared" si="35"/>
        <v>0</v>
      </c>
      <c r="X697" s="50">
        <f t="shared" si="35"/>
        <v>0</v>
      </c>
      <c r="Y697" s="50">
        <f t="shared" si="37"/>
        <v>0</v>
      </c>
      <c r="Z697" s="50">
        <f t="shared" si="37"/>
        <v>0</v>
      </c>
      <c r="AA697" s="50">
        <f t="shared" si="37"/>
        <v>2233.16</v>
      </c>
      <c r="AB697" s="50">
        <f t="shared" si="36"/>
        <v>48882.810833333322</v>
      </c>
      <c r="AC697" s="48" t="str">
        <f>VLOOKUP(ПРОДАЖИ!C:C,'ИЗ ОСНОВЫ НОМЕНКЛАТУР'!D:E,2,0)</f>
        <v>Кромочные материалы</v>
      </c>
      <c r="AD697" s="48" t="str">
        <f>VLOOKUP(C:C,'ИЗ ОСНОВЫ НОМЕНКЛАТУР'!D:F,3,0)</f>
        <v>Кромка с клеем Польша</v>
      </c>
      <c r="AE697" s="48" t="str">
        <f>VLOOKUP(C:C,'ИЗ ОСНОВЫ НОМЕНКЛАТУР'!D:H,5,0)</f>
        <v>C</v>
      </c>
    </row>
    <row r="698" spans="1:31" ht="9.6" customHeight="1" x14ac:dyDescent="0.2">
      <c r="A698" s="45" t="s">
        <v>5</v>
      </c>
      <c r="B698" s="11"/>
      <c r="C698" s="11" t="s">
        <v>700</v>
      </c>
      <c r="D698" s="44">
        <v>33</v>
      </c>
      <c r="E698" s="44">
        <v>5</v>
      </c>
      <c r="F698" s="48">
        <v>104</v>
      </c>
      <c r="G698" s="48">
        <v>0</v>
      </c>
      <c r="H698" s="44">
        <v>12</v>
      </c>
      <c r="I698" s="44">
        <v>2</v>
      </c>
      <c r="J698" s="44">
        <v>3</v>
      </c>
      <c r="K698" s="48">
        <v>0</v>
      </c>
      <c r="L698" s="49">
        <v>139386.76</v>
      </c>
      <c r="M698" s="49">
        <v>21092.73</v>
      </c>
      <c r="N698" s="10">
        <v>433678.45</v>
      </c>
      <c r="O698" s="10">
        <v>0</v>
      </c>
      <c r="P698" s="10">
        <v>49165.18</v>
      </c>
      <c r="Q698" s="10">
        <v>8242.8799999999992</v>
      </c>
      <c r="R698" s="10">
        <v>12729</v>
      </c>
      <c r="S698" s="10">
        <v>0</v>
      </c>
      <c r="T698" s="50">
        <f t="shared" ref="T698:X748" si="38">L698/12</f>
        <v>11615.563333333334</v>
      </c>
      <c r="U698" s="50">
        <f t="shared" si="38"/>
        <v>1757.7275</v>
      </c>
      <c r="V698" s="50">
        <f t="shared" si="38"/>
        <v>36139.870833333334</v>
      </c>
      <c r="W698" s="50">
        <f t="shared" si="38"/>
        <v>0</v>
      </c>
      <c r="X698" s="50">
        <f t="shared" si="38"/>
        <v>4097.0983333333334</v>
      </c>
      <c r="Y698" s="50">
        <f t="shared" si="37"/>
        <v>686.90666666666664</v>
      </c>
      <c r="Z698" s="50">
        <f t="shared" si="37"/>
        <v>1060.75</v>
      </c>
      <c r="AA698" s="50">
        <f t="shared" si="37"/>
        <v>0</v>
      </c>
      <c r="AB698" s="50">
        <f t="shared" si="36"/>
        <v>55357.916666666672</v>
      </c>
      <c r="AC698" s="48" t="str">
        <f>VLOOKUP(ПРОДАЖИ!C:C,'ИЗ ОСНОВЫ НОМЕНКЛАТУР'!D:E,2,0)</f>
        <v>Кромочные материалы</v>
      </c>
      <c r="AD698" s="48" t="str">
        <f>VLOOKUP(C:C,'ИЗ ОСНОВЫ НОМЕНКЛАТУР'!D:F,3,0)</f>
        <v>Кромка с клеем Польша</v>
      </c>
      <c r="AE698" s="48" t="str">
        <f>VLOOKUP(C:C,'ИЗ ОСНОВЫ НОМЕНКЛАТУР'!D:H,5,0)</f>
        <v>B</v>
      </c>
    </row>
    <row r="699" spans="1:31" ht="9.6" customHeight="1" x14ac:dyDescent="0.2">
      <c r="A699" s="45" t="s">
        <v>5</v>
      </c>
      <c r="B699" s="11"/>
      <c r="C699" s="11" t="s">
        <v>701</v>
      </c>
      <c r="D699" s="44">
        <v>17</v>
      </c>
      <c r="E699" s="44">
        <v>27</v>
      </c>
      <c r="F699" s="48">
        <v>102</v>
      </c>
      <c r="G699" s="48">
        <v>0</v>
      </c>
      <c r="H699" s="44">
        <v>5</v>
      </c>
      <c r="I699" s="44">
        <v>0</v>
      </c>
      <c r="J699" s="44">
        <v>4</v>
      </c>
      <c r="K699" s="48">
        <v>51</v>
      </c>
      <c r="L699" s="49">
        <v>75246.179999999993</v>
      </c>
      <c r="M699" s="49">
        <v>118387.12</v>
      </c>
      <c r="N699" s="10">
        <v>444419.62</v>
      </c>
      <c r="O699" s="10">
        <v>0</v>
      </c>
      <c r="P699" s="10">
        <v>21956.49</v>
      </c>
      <c r="Q699" s="10">
        <v>0</v>
      </c>
      <c r="R699" s="10">
        <v>17087.36</v>
      </c>
      <c r="S699" s="10">
        <v>217863.84</v>
      </c>
      <c r="T699" s="50">
        <f t="shared" si="38"/>
        <v>6270.5149999999994</v>
      </c>
      <c r="U699" s="50">
        <f t="shared" si="38"/>
        <v>9865.5933333333323</v>
      </c>
      <c r="V699" s="50">
        <f t="shared" si="38"/>
        <v>37034.968333333331</v>
      </c>
      <c r="W699" s="50">
        <f t="shared" si="38"/>
        <v>0</v>
      </c>
      <c r="X699" s="50">
        <f t="shared" si="38"/>
        <v>1829.7075000000002</v>
      </c>
      <c r="Y699" s="50">
        <f t="shared" si="37"/>
        <v>0</v>
      </c>
      <c r="Z699" s="50">
        <f t="shared" si="37"/>
        <v>1423.9466666666667</v>
      </c>
      <c r="AA699" s="50">
        <f t="shared" si="37"/>
        <v>18155.32</v>
      </c>
      <c r="AB699" s="50">
        <f t="shared" si="36"/>
        <v>74580.050833333313</v>
      </c>
      <c r="AC699" s="48" t="str">
        <f>VLOOKUP(ПРОДАЖИ!C:C,'ИЗ ОСНОВЫ НОМЕНКЛАТУР'!D:E,2,0)</f>
        <v>Кромочные материалы</v>
      </c>
      <c r="AD699" s="48" t="str">
        <f>VLOOKUP(C:C,'ИЗ ОСНОВЫ НОМЕНКЛАТУР'!D:F,3,0)</f>
        <v>Кромка с клеем Польша</v>
      </c>
      <c r="AE699" s="48" t="str">
        <f>VLOOKUP(C:C,'ИЗ ОСНОВЫ НОМЕНКЛАТУР'!D:H,5,0)</f>
        <v>B</v>
      </c>
    </row>
    <row r="700" spans="1:31" ht="9.6" customHeight="1" x14ac:dyDescent="0.2">
      <c r="A700" s="45" t="s">
        <v>5</v>
      </c>
      <c r="B700" s="11"/>
      <c r="C700" s="11" t="s">
        <v>702</v>
      </c>
      <c r="D700" s="44">
        <v>12</v>
      </c>
      <c r="E700" s="44">
        <v>17</v>
      </c>
      <c r="F700" s="48">
        <v>131</v>
      </c>
      <c r="G700" s="48">
        <v>0</v>
      </c>
      <c r="H700" s="44">
        <v>0</v>
      </c>
      <c r="I700" s="44">
        <v>0</v>
      </c>
      <c r="J700" s="44">
        <v>8</v>
      </c>
      <c r="K700" s="48">
        <v>18</v>
      </c>
      <c r="L700" s="49">
        <v>49230.93</v>
      </c>
      <c r="M700" s="49">
        <v>69260.320000000007</v>
      </c>
      <c r="N700" s="10">
        <v>529871.61</v>
      </c>
      <c r="O700" s="10">
        <v>0</v>
      </c>
      <c r="P700" s="10">
        <v>0</v>
      </c>
      <c r="Q700" s="10">
        <v>0</v>
      </c>
      <c r="R700" s="10">
        <v>33607.760000000002</v>
      </c>
      <c r="S700" s="10">
        <v>73589.399999999994</v>
      </c>
      <c r="T700" s="50">
        <f t="shared" si="38"/>
        <v>4102.5775000000003</v>
      </c>
      <c r="U700" s="50">
        <f t="shared" si="38"/>
        <v>5771.6933333333336</v>
      </c>
      <c r="V700" s="50">
        <f t="shared" si="38"/>
        <v>44155.967499999999</v>
      </c>
      <c r="W700" s="50">
        <f t="shared" si="38"/>
        <v>0</v>
      </c>
      <c r="X700" s="50">
        <f t="shared" si="38"/>
        <v>0</v>
      </c>
      <c r="Y700" s="50">
        <f t="shared" si="37"/>
        <v>0</v>
      </c>
      <c r="Z700" s="50">
        <f t="shared" si="37"/>
        <v>2800.646666666667</v>
      </c>
      <c r="AA700" s="50">
        <f t="shared" si="37"/>
        <v>6132.45</v>
      </c>
      <c r="AB700" s="50">
        <f t="shared" si="36"/>
        <v>62963.334999999999</v>
      </c>
      <c r="AC700" s="48" t="str">
        <f>VLOOKUP(ПРОДАЖИ!C:C,'ИЗ ОСНОВЫ НОМЕНКЛАТУР'!D:E,2,0)</f>
        <v>Кромочные материалы</v>
      </c>
      <c r="AD700" s="48" t="str">
        <f>VLOOKUP(C:C,'ИЗ ОСНОВЫ НОМЕНКЛАТУР'!D:F,3,0)</f>
        <v>Кромка с клеем Польша</v>
      </c>
      <c r="AE700" s="48" t="str">
        <f>VLOOKUP(C:C,'ИЗ ОСНОВЫ НОМЕНКЛАТУР'!D:H,5,0)</f>
        <v>B</v>
      </c>
    </row>
    <row r="701" spans="1:31" ht="9.6" customHeight="1" x14ac:dyDescent="0.2">
      <c r="A701" s="45" t="s">
        <v>5</v>
      </c>
      <c r="B701" s="11"/>
      <c r="C701" s="11" t="s">
        <v>703</v>
      </c>
      <c r="D701" s="44">
        <v>9</v>
      </c>
      <c r="E701" s="44">
        <v>54</v>
      </c>
      <c r="F701" s="48">
        <v>47</v>
      </c>
      <c r="G701" s="48">
        <v>0</v>
      </c>
      <c r="H701" s="44">
        <v>11</v>
      </c>
      <c r="I701" s="44">
        <v>2</v>
      </c>
      <c r="J701" s="44">
        <v>2</v>
      </c>
      <c r="K701" s="48">
        <v>0</v>
      </c>
      <c r="L701" s="49">
        <v>38726.67</v>
      </c>
      <c r="M701" s="49">
        <v>229647.66</v>
      </c>
      <c r="N701" s="10">
        <v>197977.45</v>
      </c>
      <c r="O701" s="10">
        <v>0</v>
      </c>
      <c r="P701" s="10">
        <v>47443.33</v>
      </c>
      <c r="Q701" s="10">
        <v>8626.06</v>
      </c>
      <c r="R701" s="10">
        <v>8346.7099999999991</v>
      </c>
      <c r="S701" s="10">
        <v>0</v>
      </c>
      <c r="T701" s="50">
        <f t="shared" si="38"/>
        <v>3227.2224999999999</v>
      </c>
      <c r="U701" s="50">
        <f t="shared" si="38"/>
        <v>19137.305</v>
      </c>
      <c r="V701" s="50">
        <f t="shared" si="38"/>
        <v>16498.120833333334</v>
      </c>
      <c r="W701" s="50">
        <f t="shared" si="38"/>
        <v>0</v>
      </c>
      <c r="X701" s="50">
        <f t="shared" si="38"/>
        <v>3953.6108333333336</v>
      </c>
      <c r="Y701" s="50">
        <f t="shared" si="37"/>
        <v>718.83833333333325</v>
      </c>
      <c r="Z701" s="50">
        <f t="shared" si="37"/>
        <v>695.55916666666656</v>
      </c>
      <c r="AA701" s="50">
        <f t="shared" si="37"/>
        <v>0</v>
      </c>
      <c r="AB701" s="50">
        <f t="shared" si="36"/>
        <v>44230.656666666662</v>
      </c>
      <c r="AC701" s="48" t="str">
        <f>VLOOKUP(ПРОДАЖИ!C:C,'ИЗ ОСНОВЫ НОМЕНКЛАТУР'!D:E,2,0)</f>
        <v>Кромочные материалы</v>
      </c>
      <c r="AD701" s="48" t="str">
        <f>VLOOKUP(C:C,'ИЗ ОСНОВЫ НОМЕНКЛАТУР'!D:F,3,0)</f>
        <v>Кромка с клеем Польша</v>
      </c>
      <c r="AE701" s="48" t="str">
        <f>VLOOKUP(C:C,'ИЗ ОСНОВЫ НОМЕНКЛАТУР'!D:H,5,0)</f>
        <v>B</v>
      </c>
    </row>
    <row r="702" spans="1:31" ht="9.6" customHeight="1" x14ac:dyDescent="0.2">
      <c r="A702" s="45" t="s">
        <v>5</v>
      </c>
      <c r="B702" s="11"/>
      <c r="C702" s="11" t="s">
        <v>704</v>
      </c>
      <c r="D702" s="44">
        <v>8</v>
      </c>
      <c r="E702" s="44">
        <v>0</v>
      </c>
      <c r="F702" s="48">
        <v>17</v>
      </c>
      <c r="G702" s="48">
        <v>0</v>
      </c>
      <c r="H702" s="44">
        <v>0</v>
      </c>
      <c r="I702" s="44">
        <v>0</v>
      </c>
      <c r="J702" s="44">
        <v>0</v>
      </c>
      <c r="K702" s="48">
        <v>21</v>
      </c>
      <c r="L702" s="49">
        <v>71461.119999999995</v>
      </c>
      <c r="M702" s="49">
        <v>0</v>
      </c>
      <c r="N702" s="10">
        <v>150780.88</v>
      </c>
      <c r="O702" s="10">
        <v>0</v>
      </c>
      <c r="P702" s="10">
        <v>0</v>
      </c>
      <c r="Q702" s="10">
        <v>0</v>
      </c>
      <c r="R702" s="10">
        <v>0</v>
      </c>
      <c r="S702" s="10">
        <v>187585.44</v>
      </c>
      <c r="T702" s="50">
        <f t="shared" si="38"/>
        <v>5955.0933333333332</v>
      </c>
      <c r="U702" s="50">
        <f t="shared" si="38"/>
        <v>0</v>
      </c>
      <c r="V702" s="50">
        <f t="shared" si="38"/>
        <v>12565.073333333334</v>
      </c>
      <c r="W702" s="50">
        <f t="shared" si="38"/>
        <v>0</v>
      </c>
      <c r="X702" s="50">
        <f t="shared" si="38"/>
        <v>0</v>
      </c>
      <c r="Y702" s="50">
        <f t="shared" si="37"/>
        <v>0</v>
      </c>
      <c r="Z702" s="50">
        <f t="shared" si="37"/>
        <v>0</v>
      </c>
      <c r="AA702" s="50">
        <f t="shared" si="37"/>
        <v>15632.12</v>
      </c>
      <c r="AB702" s="50">
        <f t="shared" si="36"/>
        <v>34152.286666666667</v>
      </c>
      <c r="AC702" s="48" t="str">
        <f>VLOOKUP(ПРОДАЖИ!C:C,'ИЗ ОСНОВЫ НОМЕНКЛАТУР'!D:E,2,0)</f>
        <v>Кромочные материалы</v>
      </c>
      <c r="AD702" s="48" t="str">
        <f>VLOOKUP(C:C,'ИЗ ОСНОВЫ НОМЕНКЛАТУР'!D:F,3,0)</f>
        <v>Кромка с клеем Польша</v>
      </c>
      <c r="AE702" s="48" t="str">
        <f>VLOOKUP(C:C,'ИЗ ОСНОВЫ НОМЕНКЛАТУР'!D:H,5,0)</f>
        <v>C</v>
      </c>
    </row>
    <row r="703" spans="1:31" ht="9.6" customHeight="1" x14ac:dyDescent="0.2">
      <c r="A703" s="45" t="s">
        <v>5</v>
      </c>
      <c r="B703" s="11"/>
      <c r="C703" s="11" t="s">
        <v>705</v>
      </c>
      <c r="D703" s="44">
        <v>8</v>
      </c>
      <c r="E703" s="44">
        <v>0</v>
      </c>
      <c r="F703" s="48">
        <v>19</v>
      </c>
      <c r="G703" s="48">
        <v>0</v>
      </c>
      <c r="H703" s="44">
        <v>0</v>
      </c>
      <c r="I703" s="44">
        <v>2</v>
      </c>
      <c r="J703" s="44">
        <v>1</v>
      </c>
      <c r="K703" s="48">
        <v>1</v>
      </c>
      <c r="L703" s="49">
        <v>80670.759999999995</v>
      </c>
      <c r="M703" s="49">
        <v>0</v>
      </c>
      <c r="N703" s="10">
        <v>188907.36</v>
      </c>
      <c r="O703" s="10">
        <v>0</v>
      </c>
      <c r="P703" s="10">
        <v>0</v>
      </c>
      <c r="Q703" s="10">
        <v>19880.88</v>
      </c>
      <c r="R703" s="10">
        <v>10186.35</v>
      </c>
      <c r="S703" s="10">
        <v>10186.35</v>
      </c>
      <c r="T703" s="50">
        <f t="shared" si="38"/>
        <v>6722.5633333333326</v>
      </c>
      <c r="U703" s="50">
        <f t="shared" si="38"/>
        <v>0</v>
      </c>
      <c r="V703" s="50">
        <f t="shared" si="38"/>
        <v>15742.279999999999</v>
      </c>
      <c r="W703" s="50">
        <f t="shared" si="38"/>
        <v>0</v>
      </c>
      <c r="X703" s="50">
        <f t="shared" si="38"/>
        <v>0</v>
      </c>
      <c r="Y703" s="50">
        <f t="shared" si="37"/>
        <v>1656.74</v>
      </c>
      <c r="Z703" s="50">
        <f t="shared" si="37"/>
        <v>848.86250000000007</v>
      </c>
      <c r="AA703" s="50">
        <f t="shared" si="37"/>
        <v>848.86250000000007</v>
      </c>
      <c r="AB703" s="50">
        <f t="shared" si="36"/>
        <v>25819.308333333331</v>
      </c>
      <c r="AC703" s="48" t="str">
        <f>VLOOKUP(ПРОДАЖИ!C:C,'ИЗ ОСНОВЫ НОМЕНКЛАТУР'!D:E,2,0)</f>
        <v>Кромочные материалы</v>
      </c>
      <c r="AD703" s="48" t="str">
        <f>VLOOKUP(C:C,'ИЗ ОСНОВЫ НОМЕНКЛАТУР'!D:F,3,0)</f>
        <v>Кромка с клеем Польша</v>
      </c>
      <c r="AE703" s="48" t="str">
        <f>VLOOKUP(C:C,'ИЗ ОСНОВЫ НОМЕНКЛАТУР'!D:H,5,0)</f>
        <v>C</v>
      </c>
    </row>
    <row r="704" spans="1:31" ht="9.6" customHeight="1" x14ac:dyDescent="0.2">
      <c r="A704" s="45" t="s">
        <v>5</v>
      </c>
      <c r="B704" s="11"/>
      <c r="C704" s="11" t="s">
        <v>706</v>
      </c>
      <c r="D704" s="44">
        <v>3</v>
      </c>
      <c r="E704" s="44">
        <v>36</v>
      </c>
      <c r="F704" s="48">
        <v>4</v>
      </c>
      <c r="G704" s="48">
        <v>0</v>
      </c>
      <c r="H704" s="44">
        <v>5</v>
      </c>
      <c r="I704" s="44">
        <v>4</v>
      </c>
      <c r="J704" s="44">
        <v>0</v>
      </c>
      <c r="K704" s="48">
        <v>0</v>
      </c>
      <c r="L704" s="49">
        <v>12222</v>
      </c>
      <c r="M704" s="49">
        <v>146664</v>
      </c>
      <c r="N704" s="10">
        <v>16296</v>
      </c>
      <c r="O704" s="10">
        <v>0</v>
      </c>
      <c r="P704" s="10">
        <v>20370</v>
      </c>
      <c r="Q704" s="10">
        <v>16296</v>
      </c>
      <c r="R704" s="10">
        <v>0</v>
      </c>
      <c r="S704" s="10">
        <v>0</v>
      </c>
      <c r="T704" s="50">
        <f t="shared" si="38"/>
        <v>1018.5</v>
      </c>
      <c r="U704" s="50">
        <f t="shared" si="38"/>
        <v>12222</v>
      </c>
      <c r="V704" s="50">
        <f t="shared" si="38"/>
        <v>1358</v>
      </c>
      <c r="W704" s="50">
        <f t="shared" si="38"/>
        <v>0</v>
      </c>
      <c r="X704" s="50">
        <f t="shared" si="38"/>
        <v>1697.5</v>
      </c>
      <c r="Y704" s="50">
        <f t="shared" si="37"/>
        <v>1358</v>
      </c>
      <c r="Z704" s="50">
        <f t="shared" si="37"/>
        <v>0</v>
      </c>
      <c r="AA704" s="50">
        <f t="shared" si="37"/>
        <v>0</v>
      </c>
      <c r="AB704" s="50">
        <f t="shared" si="36"/>
        <v>17654</v>
      </c>
      <c r="AC704" s="48" t="str">
        <f>VLOOKUP(ПРОДАЖИ!C:C,'ИЗ ОСНОВЫ НОМЕНКЛАТУР'!D:E,2,0)</f>
        <v>Кромочные материалы</v>
      </c>
      <c r="AD704" s="48" t="str">
        <f>VLOOKUP(C:C,'ИЗ ОСНОВЫ НОМЕНКЛАТУР'!D:F,3,0)</f>
        <v>Кромка с клеем Польша</v>
      </c>
      <c r="AE704" s="48" t="str">
        <f>VLOOKUP(C:C,'ИЗ ОСНОВЫ НОМЕНКЛАТУР'!D:H,5,0)</f>
        <v>C</v>
      </c>
    </row>
    <row r="705" spans="1:31" ht="9.6" customHeight="1" x14ac:dyDescent="0.2">
      <c r="A705" s="45" t="s">
        <v>5</v>
      </c>
      <c r="B705" s="11"/>
      <c r="C705" s="11" t="s">
        <v>707</v>
      </c>
      <c r="D705" s="44">
        <v>5</v>
      </c>
      <c r="E705" s="44">
        <v>0</v>
      </c>
      <c r="F705" s="48">
        <v>29</v>
      </c>
      <c r="G705" s="48">
        <v>0</v>
      </c>
      <c r="H705" s="44">
        <v>0</v>
      </c>
      <c r="I705" s="44">
        <v>2</v>
      </c>
      <c r="J705" s="44">
        <v>0</v>
      </c>
      <c r="K705" s="48">
        <v>0</v>
      </c>
      <c r="L705" s="49">
        <v>42832.42</v>
      </c>
      <c r="M705" s="49">
        <v>0</v>
      </c>
      <c r="N705" s="10">
        <v>244459.58</v>
      </c>
      <c r="O705" s="10">
        <v>0</v>
      </c>
      <c r="P705" s="10">
        <v>0</v>
      </c>
      <c r="Q705" s="10">
        <v>16810.919999999998</v>
      </c>
      <c r="R705" s="10">
        <v>0</v>
      </c>
      <c r="S705" s="10">
        <v>0</v>
      </c>
      <c r="T705" s="50">
        <f t="shared" si="38"/>
        <v>3569.3683333333333</v>
      </c>
      <c r="U705" s="50">
        <f t="shared" si="38"/>
        <v>0</v>
      </c>
      <c r="V705" s="50">
        <f t="shared" si="38"/>
        <v>20371.631666666664</v>
      </c>
      <c r="W705" s="50">
        <f t="shared" si="38"/>
        <v>0</v>
      </c>
      <c r="X705" s="50">
        <f t="shared" si="38"/>
        <v>0</v>
      </c>
      <c r="Y705" s="50">
        <f t="shared" si="37"/>
        <v>1400.9099999999999</v>
      </c>
      <c r="Z705" s="50">
        <f t="shared" si="37"/>
        <v>0</v>
      </c>
      <c r="AA705" s="50">
        <f t="shared" si="37"/>
        <v>0</v>
      </c>
      <c r="AB705" s="50">
        <f t="shared" si="36"/>
        <v>25341.909999999996</v>
      </c>
      <c r="AC705" s="48" t="str">
        <f>VLOOKUP(ПРОДАЖИ!C:C,'ИЗ ОСНОВЫ НОМЕНКЛАТУР'!D:E,2,0)</f>
        <v>Кромочные материалы</v>
      </c>
      <c r="AD705" s="48" t="str">
        <f>VLOOKUP(C:C,'ИЗ ОСНОВЫ НОМЕНКЛАТУР'!D:F,3,0)</f>
        <v>Кромка с клеем Польша</v>
      </c>
      <c r="AE705" s="48" t="str">
        <f>VLOOKUP(C:C,'ИЗ ОСНОВЫ НОМЕНКЛАТУР'!D:H,5,0)</f>
        <v>C</v>
      </c>
    </row>
    <row r="706" spans="1:31" ht="9.6" customHeight="1" x14ac:dyDescent="0.2">
      <c r="A706" s="45" t="s">
        <v>5</v>
      </c>
      <c r="B706" s="11"/>
      <c r="C706" s="11" t="s">
        <v>708</v>
      </c>
      <c r="D706" s="44">
        <v>0</v>
      </c>
      <c r="E706" s="44">
        <v>97</v>
      </c>
      <c r="F706" s="48">
        <v>8</v>
      </c>
      <c r="G706" s="48">
        <v>0</v>
      </c>
      <c r="H706" s="44">
        <v>0</v>
      </c>
      <c r="I706" s="44">
        <v>0</v>
      </c>
      <c r="J706" s="44">
        <v>0</v>
      </c>
      <c r="K706" s="48">
        <v>0</v>
      </c>
      <c r="L706" s="49">
        <v>0</v>
      </c>
      <c r="M706" s="49">
        <v>408513.56</v>
      </c>
      <c r="N706" s="10">
        <v>33691.839999999997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50">
        <f t="shared" si="38"/>
        <v>0</v>
      </c>
      <c r="U706" s="50">
        <f t="shared" si="38"/>
        <v>34042.796666666669</v>
      </c>
      <c r="V706" s="50">
        <f t="shared" si="38"/>
        <v>2807.6533333333332</v>
      </c>
      <c r="W706" s="50">
        <f t="shared" si="38"/>
        <v>0</v>
      </c>
      <c r="X706" s="50">
        <f t="shared" si="38"/>
        <v>0</v>
      </c>
      <c r="Y706" s="50">
        <f t="shared" si="37"/>
        <v>0</v>
      </c>
      <c r="Z706" s="50">
        <f t="shared" si="37"/>
        <v>0</v>
      </c>
      <c r="AA706" s="50">
        <f t="shared" si="37"/>
        <v>0</v>
      </c>
      <c r="AB706" s="50">
        <f t="shared" si="36"/>
        <v>36850.450000000004</v>
      </c>
      <c r="AC706" s="48" t="str">
        <f>VLOOKUP(ПРОДАЖИ!C:C,'ИЗ ОСНОВЫ НОМЕНКЛАТУР'!D:E,2,0)</f>
        <v>Кромочные материалы</v>
      </c>
      <c r="AD706" s="48" t="str">
        <f>VLOOKUP(C:C,'ИЗ ОСНОВЫ НОМЕНКЛАТУР'!D:F,3,0)</f>
        <v>Кромка с клеем Польша</v>
      </c>
      <c r="AE706" s="48" t="str">
        <f>VLOOKUP(C:C,'ИЗ ОСНОВЫ НОМЕНКЛАТУР'!D:H,5,0)</f>
        <v>B</v>
      </c>
    </row>
    <row r="707" spans="1:31" ht="9.6" customHeight="1" x14ac:dyDescent="0.2">
      <c r="A707" s="45" t="s">
        <v>5</v>
      </c>
      <c r="B707" s="11"/>
      <c r="C707" s="11" t="s">
        <v>709</v>
      </c>
      <c r="D707" s="44">
        <v>10</v>
      </c>
      <c r="E707" s="44">
        <v>0</v>
      </c>
      <c r="F707" s="48">
        <v>21</v>
      </c>
      <c r="G707" s="48">
        <v>0</v>
      </c>
      <c r="H707" s="44">
        <v>0</v>
      </c>
      <c r="I707" s="44">
        <v>0</v>
      </c>
      <c r="J707" s="44">
        <v>0</v>
      </c>
      <c r="K707" s="48">
        <v>5</v>
      </c>
      <c r="L707" s="49">
        <v>81445.58</v>
      </c>
      <c r="M707" s="49">
        <v>0</v>
      </c>
      <c r="N707" s="10">
        <v>172036.83</v>
      </c>
      <c r="O707" s="10">
        <v>0</v>
      </c>
      <c r="P707" s="10">
        <v>0</v>
      </c>
      <c r="Q707" s="10">
        <v>0</v>
      </c>
      <c r="R707" s="10">
        <v>0</v>
      </c>
      <c r="S707" s="10">
        <v>40961</v>
      </c>
      <c r="T707" s="50">
        <f t="shared" si="38"/>
        <v>6787.1316666666671</v>
      </c>
      <c r="U707" s="50">
        <f t="shared" si="38"/>
        <v>0</v>
      </c>
      <c r="V707" s="50">
        <f t="shared" si="38"/>
        <v>14336.402499999998</v>
      </c>
      <c r="W707" s="50">
        <f t="shared" si="38"/>
        <v>0</v>
      </c>
      <c r="X707" s="50">
        <f t="shared" si="38"/>
        <v>0</v>
      </c>
      <c r="Y707" s="50">
        <f t="shared" si="37"/>
        <v>0</v>
      </c>
      <c r="Z707" s="50">
        <f t="shared" si="37"/>
        <v>0</v>
      </c>
      <c r="AA707" s="50">
        <f t="shared" si="37"/>
        <v>3413.4166666666665</v>
      </c>
      <c r="AB707" s="50">
        <f t="shared" si="36"/>
        <v>24536.950833333332</v>
      </c>
      <c r="AC707" s="48" t="str">
        <f>VLOOKUP(ПРОДАЖИ!C:C,'ИЗ ОСНОВЫ НОМЕНКЛАТУР'!D:E,2,0)</f>
        <v>Кромочные материалы</v>
      </c>
      <c r="AD707" s="48" t="str">
        <f>VLOOKUP(C:C,'ИЗ ОСНОВЫ НОМЕНКЛАТУР'!D:F,3,0)</f>
        <v>Кромка с клеем Польша</v>
      </c>
      <c r="AE707" s="48" t="str">
        <f>VLOOKUP(C:C,'ИЗ ОСНОВЫ НОМЕНКЛАТУР'!D:H,5,0)</f>
        <v>C</v>
      </c>
    </row>
    <row r="708" spans="1:31" ht="9.6" customHeight="1" x14ac:dyDescent="0.2">
      <c r="A708" s="45" t="s">
        <v>5</v>
      </c>
      <c r="B708" s="11"/>
      <c r="C708" s="11" t="s">
        <v>710</v>
      </c>
      <c r="D708" s="44">
        <v>8</v>
      </c>
      <c r="E708" s="44">
        <v>18</v>
      </c>
      <c r="F708" s="48">
        <v>45</v>
      </c>
      <c r="G708" s="48">
        <v>0</v>
      </c>
      <c r="H708" s="44">
        <v>0</v>
      </c>
      <c r="I708" s="44">
        <v>0</v>
      </c>
      <c r="J708" s="44">
        <v>3</v>
      </c>
      <c r="K708" s="48">
        <v>0</v>
      </c>
      <c r="L708" s="49">
        <v>33359.089999999997</v>
      </c>
      <c r="M708" s="49">
        <v>74443.34</v>
      </c>
      <c r="N708" s="10">
        <v>187510.8</v>
      </c>
      <c r="O708" s="10">
        <v>0</v>
      </c>
      <c r="P708" s="10">
        <v>0</v>
      </c>
      <c r="Q708" s="10">
        <v>0</v>
      </c>
      <c r="R708" s="10">
        <v>12729</v>
      </c>
      <c r="S708" s="10">
        <v>0</v>
      </c>
      <c r="T708" s="50">
        <f t="shared" si="38"/>
        <v>2779.9241666666662</v>
      </c>
      <c r="U708" s="50">
        <f t="shared" si="38"/>
        <v>6203.6116666666667</v>
      </c>
      <c r="V708" s="50">
        <f t="shared" si="38"/>
        <v>15625.9</v>
      </c>
      <c r="W708" s="50">
        <f t="shared" si="38"/>
        <v>0</v>
      </c>
      <c r="X708" s="50">
        <f t="shared" si="38"/>
        <v>0</v>
      </c>
      <c r="Y708" s="50">
        <f t="shared" si="37"/>
        <v>0</v>
      </c>
      <c r="Z708" s="50">
        <f t="shared" si="37"/>
        <v>1060.75</v>
      </c>
      <c r="AA708" s="50">
        <f t="shared" si="37"/>
        <v>0</v>
      </c>
      <c r="AB708" s="50">
        <f t="shared" ref="AB708:AB771" si="39">T708+U708+V708+W708+X708+Y708+Z708+AA708</f>
        <v>25670.185833333333</v>
      </c>
      <c r="AC708" s="48" t="str">
        <f>VLOOKUP(ПРОДАЖИ!C:C,'ИЗ ОСНОВЫ НОМЕНКЛАТУР'!D:E,2,0)</f>
        <v>Кромочные материалы</v>
      </c>
      <c r="AD708" s="48" t="str">
        <f>VLOOKUP(C:C,'ИЗ ОСНОВЫ НОМЕНКЛАТУР'!D:F,3,0)</f>
        <v>Кромка с клеем Польша</v>
      </c>
      <c r="AE708" s="48" t="str">
        <f>VLOOKUP(C:C,'ИЗ ОСНОВЫ НОМЕНКЛАТУР'!D:H,5,0)</f>
        <v>C</v>
      </c>
    </row>
    <row r="709" spans="1:31" ht="9.6" customHeight="1" x14ac:dyDescent="0.2">
      <c r="A709" s="45" t="s">
        <v>5</v>
      </c>
      <c r="B709" s="11"/>
      <c r="C709" s="11" t="s">
        <v>711</v>
      </c>
      <c r="D709" s="44">
        <v>4</v>
      </c>
      <c r="E709" s="44">
        <v>27</v>
      </c>
      <c r="F709" s="48">
        <v>5</v>
      </c>
      <c r="G709" s="48">
        <v>0</v>
      </c>
      <c r="H709" s="44">
        <v>1</v>
      </c>
      <c r="I709" s="44">
        <v>3</v>
      </c>
      <c r="J709" s="44">
        <v>0</v>
      </c>
      <c r="K709" s="48">
        <v>0</v>
      </c>
      <c r="L709" s="49">
        <v>16296</v>
      </c>
      <c r="M709" s="49">
        <v>109998</v>
      </c>
      <c r="N709" s="10">
        <v>20370</v>
      </c>
      <c r="O709" s="10">
        <v>0</v>
      </c>
      <c r="P709" s="10">
        <v>4074</v>
      </c>
      <c r="Q709" s="10">
        <v>12222</v>
      </c>
      <c r="R709" s="10">
        <v>0</v>
      </c>
      <c r="S709" s="10">
        <v>0</v>
      </c>
      <c r="T709" s="50">
        <f t="shared" si="38"/>
        <v>1358</v>
      </c>
      <c r="U709" s="50">
        <f t="shared" si="38"/>
        <v>9166.5</v>
      </c>
      <c r="V709" s="50">
        <f t="shared" si="38"/>
        <v>1697.5</v>
      </c>
      <c r="W709" s="50">
        <f t="shared" si="38"/>
        <v>0</v>
      </c>
      <c r="X709" s="50">
        <f t="shared" si="38"/>
        <v>339.5</v>
      </c>
      <c r="Y709" s="50">
        <f t="shared" si="37"/>
        <v>1018.5</v>
      </c>
      <c r="Z709" s="50">
        <f t="shared" si="37"/>
        <v>0</v>
      </c>
      <c r="AA709" s="50">
        <f t="shared" si="37"/>
        <v>0</v>
      </c>
      <c r="AB709" s="50">
        <f t="shared" si="39"/>
        <v>13580</v>
      </c>
      <c r="AC709" s="48" t="str">
        <f>VLOOKUP(ПРОДАЖИ!C:C,'ИЗ ОСНОВЫ НОМЕНКЛАТУР'!D:E,2,0)</f>
        <v>Кромочные материалы</v>
      </c>
      <c r="AD709" s="48" t="str">
        <f>VLOOKUP(C:C,'ИЗ ОСНОВЫ НОМЕНКЛАТУР'!D:F,3,0)</f>
        <v>Кромка с клеем Польша</v>
      </c>
      <c r="AE709" s="48" t="str">
        <f>VLOOKUP(C:C,'ИЗ ОСНОВЫ НОМЕНКЛАТУР'!D:H,5,0)</f>
        <v>C</v>
      </c>
    </row>
    <row r="710" spans="1:31" ht="9.6" customHeight="1" x14ac:dyDescent="0.2">
      <c r="A710" s="45" t="s">
        <v>5</v>
      </c>
      <c r="B710" s="11"/>
      <c r="C710" s="11" t="s">
        <v>712</v>
      </c>
      <c r="D710" s="44">
        <v>1</v>
      </c>
      <c r="E710" s="44">
        <v>0</v>
      </c>
      <c r="F710" s="48">
        <v>0</v>
      </c>
      <c r="G710" s="48">
        <v>0</v>
      </c>
      <c r="H710" s="44">
        <v>0</v>
      </c>
      <c r="I710" s="44">
        <v>3</v>
      </c>
      <c r="J710" s="44">
        <v>0</v>
      </c>
      <c r="K710" s="48">
        <v>0</v>
      </c>
      <c r="L710" s="49">
        <v>8576</v>
      </c>
      <c r="M710" s="49">
        <v>0</v>
      </c>
      <c r="N710" s="10">
        <v>0</v>
      </c>
      <c r="O710" s="10">
        <v>0</v>
      </c>
      <c r="P710" s="10">
        <v>0</v>
      </c>
      <c r="Q710" s="10">
        <v>25728</v>
      </c>
      <c r="R710" s="10">
        <v>0</v>
      </c>
      <c r="S710" s="10">
        <v>0</v>
      </c>
      <c r="T710" s="50">
        <f t="shared" si="38"/>
        <v>714.66666666666663</v>
      </c>
      <c r="U710" s="50">
        <f t="shared" si="38"/>
        <v>0</v>
      </c>
      <c r="V710" s="50">
        <f t="shared" si="38"/>
        <v>0</v>
      </c>
      <c r="W710" s="50">
        <f t="shared" si="38"/>
        <v>0</v>
      </c>
      <c r="X710" s="50">
        <f t="shared" si="38"/>
        <v>0</v>
      </c>
      <c r="Y710" s="50">
        <f t="shared" si="37"/>
        <v>2144</v>
      </c>
      <c r="Z710" s="50">
        <f t="shared" si="37"/>
        <v>0</v>
      </c>
      <c r="AA710" s="50">
        <f t="shared" si="37"/>
        <v>0</v>
      </c>
      <c r="AB710" s="50">
        <f t="shared" si="39"/>
        <v>2858.6666666666665</v>
      </c>
      <c r="AC710" s="48" t="str">
        <f>VLOOKUP(ПРОДАЖИ!C:C,'ИЗ ОСНОВЫ НОМЕНКЛАТУР'!D:E,2,0)</f>
        <v>Кромочные материалы</v>
      </c>
      <c r="AD710" s="48" t="str">
        <f>VLOOKUP(C:C,'ИЗ ОСНОВЫ НОМЕНКЛАТУР'!D:F,3,0)</f>
        <v>Кромка с клеем Польша</v>
      </c>
      <c r="AE710" s="48" t="str">
        <f>VLOOKUP(C:C,'ИЗ ОСНОВЫ НОМЕНКЛАТУР'!D:H,5,0)</f>
        <v>C</v>
      </c>
    </row>
    <row r="711" spans="1:31" ht="9.6" customHeight="1" x14ac:dyDescent="0.2">
      <c r="A711" s="45" t="s">
        <v>5</v>
      </c>
      <c r="B711" s="11"/>
      <c r="C711" s="11" t="s">
        <v>713</v>
      </c>
      <c r="D711" s="44">
        <v>0</v>
      </c>
      <c r="E711" s="44">
        <v>0</v>
      </c>
      <c r="F711" s="48">
        <v>1</v>
      </c>
      <c r="G711" s="48">
        <v>0</v>
      </c>
      <c r="H711" s="44">
        <v>0</v>
      </c>
      <c r="I711" s="44">
        <v>1</v>
      </c>
      <c r="J711" s="44">
        <v>0</v>
      </c>
      <c r="K711" s="48">
        <v>0</v>
      </c>
      <c r="L711" s="49">
        <v>0</v>
      </c>
      <c r="M711" s="49">
        <v>0</v>
      </c>
      <c r="N711" s="10">
        <v>8775.89</v>
      </c>
      <c r="O711" s="10">
        <v>0</v>
      </c>
      <c r="P711" s="10">
        <v>0</v>
      </c>
      <c r="Q711" s="10">
        <v>8576</v>
      </c>
      <c r="R711" s="10">
        <v>0</v>
      </c>
      <c r="S711" s="10">
        <v>0</v>
      </c>
      <c r="T711" s="50">
        <f t="shared" si="38"/>
        <v>0</v>
      </c>
      <c r="U711" s="50">
        <f t="shared" si="38"/>
        <v>0</v>
      </c>
      <c r="V711" s="50">
        <f t="shared" si="38"/>
        <v>731.32416666666666</v>
      </c>
      <c r="W711" s="50">
        <f t="shared" si="38"/>
        <v>0</v>
      </c>
      <c r="X711" s="50">
        <f t="shared" si="38"/>
        <v>0</v>
      </c>
      <c r="Y711" s="50">
        <f t="shared" si="37"/>
        <v>714.66666666666663</v>
      </c>
      <c r="Z711" s="50">
        <f t="shared" si="37"/>
        <v>0</v>
      </c>
      <c r="AA711" s="50">
        <f t="shared" si="37"/>
        <v>0</v>
      </c>
      <c r="AB711" s="50">
        <f t="shared" si="39"/>
        <v>1445.9908333333333</v>
      </c>
      <c r="AC711" s="48" t="str">
        <f>VLOOKUP(ПРОДАЖИ!C:C,'ИЗ ОСНОВЫ НОМЕНКЛАТУР'!D:E,2,0)</f>
        <v>Кромочные материалы</v>
      </c>
      <c r="AD711" s="48" t="str">
        <f>VLOOKUP(C:C,'ИЗ ОСНОВЫ НОМЕНКЛАТУР'!D:F,3,0)</f>
        <v>Кромка с клеем Польша</v>
      </c>
      <c r="AE711" s="48" t="str">
        <f>VLOOKUP(C:C,'ИЗ ОСНОВЫ НОМЕНКЛАТУР'!D:H,5,0)</f>
        <v>C</v>
      </c>
    </row>
    <row r="712" spans="1:31" ht="9.6" customHeight="1" x14ac:dyDescent="0.2">
      <c r="A712" s="45" t="s">
        <v>5</v>
      </c>
      <c r="B712" s="46" t="s">
        <v>714</v>
      </c>
      <c r="C712" s="46"/>
      <c r="D712" s="44">
        <v>0</v>
      </c>
      <c r="E712" s="44">
        <v>0</v>
      </c>
      <c r="F712" s="48">
        <v>0</v>
      </c>
      <c r="G712" s="48">
        <v>0</v>
      </c>
      <c r="H712" s="44">
        <v>0</v>
      </c>
      <c r="I712" s="44">
        <v>0</v>
      </c>
      <c r="J712" s="44">
        <v>0</v>
      </c>
      <c r="K712" s="48">
        <v>0</v>
      </c>
      <c r="L712" s="49">
        <v>0</v>
      </c>
      <c r="M712" s="49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50">
        <f t="shared" si="38"/>
        <v>0</v>
      </c>
      <c r="U712" s="50">
        <f t="shared" si="38"/>
        <v>0</v>
      </c>
      <c r="V712" s="50">
        <f t="shared" si="38"/>
        <v>0</v>
      </c>
      <c r="W712" s="50">
        <f t="shared" si="38"/>
        <v>0</v>
      </c>
      <c r="X712" s="50">
        <f t="shared" si="38"/>
        <v>0</v>
      </c>
      <c r="Y712" s="50">
        <f t="shared" si="37"/>
        <v>0</v>
      </c>
      <c r="Z712" s="50">
        <f t="shared" si="37"/>
        <v>0</v>
      </c>
      <c r="AA712" s="50">
        <f t="shared" si="37"/>
        <v>0</v>
      </c>
      <c r="AB712" s="50">
        <f t="shared" si="39"/>
        <v>0</v>
      </c>
      <c r="AC712" s="48" t="e">
        <f>VLOOKUP(ПРОДАЖИ!C:C,'ИЗ ОСНОВЫ НОМЕНКЛАТУР'!D:E,2,0)</f>
        <v>#N/A</v>
      </c>
      <c r="AD712" s="48" t="e">
        <f>VLOOKUP(C:C,'ИЗ ОСНОВЫ НОМЕНКЛАТУР'!D:F,3,0)</f>
        <v>#N/A</v>
      </c>
      <c r="AE712" s="48" t="e">
        <f>VLOOKUP(C:C,'ИЗ ОСНОВЫ НОМЕНКЛАТУР'!D:H,5,0)</f>
        <v>#N/A</v>
      </c>
    </row>
    <row r="713" spans="1:31" ht="9.6" customHeight="1" x14ac:dyDescent="0.2">
      <c r="A713" s="45" t="s">
        <v>5</v>
      </c>
      <c r="B713" s="11"/>
      <c r="C713" s="11" t="s">
        <v>715</v>
      </c>
      <c r="D713" s="44">
        <v>1</v>
      </c>
      <c r="E713" s="44">
        <v>0</v>
      </c>
      <c r="F713" s="48">
        <v>4</v>
      </c>
      <c r="G713" s="48">
        <v>0</v>
      </c>
      <c r="H713" s="44">
        <v>0</v>
      </c>
      <c r="I713" s="44">
        <v>0</v>
      </c>
      <c r="J713" s="44">
        <v>0</v>
      </c>
      <c r="K713" s="48">
        <v>0</v>
      </c>
      <c r="L713" s="49">
        <v>3696.1</v>
      </c>
      <c r="M713" s="49">
        <v>0</v>
      </c>
      <c r="N713" s="10">
        <v>14784.4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50">
        <f t="shared" si="38"/>
        <v>308.00833333333333</v>
      </c>
      <c r="U713" s="50">
        <f t="shared" si="38"/>
        <v>0</v>
      </c>
      <c r="V713" s="50">
        <f t="shared" si="38"/>
        <v>1232.0333333333333</v>
      </c>
      <c r="W713" s="50">
        <f t="shared" si="38"/>
        <v>0</v>
      </c>
      <c r="X713" s="50">
        <f t="shared" si="38"/>
        <v>0</v>
      </c>
      <c r="Y713" s="50">
        <f t="shared" si="37"/>
        <v>0</v>
      </c>
      <c r="Z713" s="50">
        <f t="shared" si="37"/>
        <v>0</v>
      </c>
      <c r="AA713" s="50">
        <f t="shared" si="37"/>
        <v>0</v>
      </c>
      <c r="AB713" s="50">
        <f t="shared" si="39"/>
        <v>1540.0416666666665</v>
      </c>
      <c r="AC713" s="48" t="str">
        <f>VLOOKUP(ПРОДАЖИ!C:C,'ИЗ ОСНОВЫ НОМЕНКЛАТУР'!D:E,2,0)</f>
        <v>Кромочные материалы</v>
      </c>
      <c r="AD713" s="48" t="str">
        <f>VLOOKUP(C:C,'ИЗ ОСНОВЫ НОМЕНКЛАТУР'!D:F,3,0)</f>
        <v>Кромка с клеем Россия</v>
      </c>
      <c r="AE713" s="48" t="str">
        <f>VLOOKUP(C:C,'ИЗ ОСНОВЫ НОМЕНКЛАТУР'!D:H,5,0)</f>
        <v>C</v>
      </c>
    </row>
    <row r="714" spans="1:31" ht="9.6" customHeight="1" x14ac:dyDescent="0.2">
      <c r="A714" s="45" t="s">
        <v>5</v>
      </c>
      <c r="B714" s="11"/>
      <c r="C714" s="11" t="s">
        <v>716</v>
      </c>
      <c r="D714" s="44">
        <v>0</v>
      </c>
      <c r="E714" s="44">
        <v>0</v>
      </c>
      <c r="F714" s="48">
        <v>3</v>
      </c>
      <c r="G714" s="48">
        <v>0</v>
      </c>
      <c r="H714" s="44">
        <v>0</v>
      </c>
      <c r="I714" s="44">
        <v>0</v>
      </c>
      <c r="J714" s="44">
        <v>0</v>
      </c>
      <c r="K714" s="48">
        <v>0</v>
      </c>
      <c r="L714" s="49">
        <v>0</v>
      </c>
      <c r="M714" s="49">
        <v>0</v>
      </c>
      <c r="N714" s="10">
        <v>11088.3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50">
        <f t="shared" si="38"/>
        <v>0</v>
      </c>
      <c r="U714" s="50">
        <f t="shared" si="38"/>
        <v>0</v>
      </c>
      <c r="V714" s="50">
        <f t="shared" si="38"/>
        <v>924.02499999999998</v>
      </c>
      <c r="W714" s="50">
        <f t="shared" si="38"/>
        <v>0</v>
      </c>
      <c r="X714" s="50">
        <f t="shared" si="38"/>
        <v>0</v>
      </c>
      <c r="Y714" s="50">
        <f t="shared" si="37"/>
        <v>0</v>
      </c>
      <c r="Z714" s="50">
        <f t="shared" si="37"/>
        <v>0</v>
      </c>
      <c r="AA714" s="50">
        <f t="shared" si="37"/>
        <v>0</v>
      </c>
      <c r="AB714" s="50">
        <f t="shared" si="39"/>
        <v>924.02499999999998</v>
      </c>
      <c r="AC714" s="48" t="str">
        <f>VLOOKUP(ПРОДАЖИ!C:C,'ИЗ ОСНОВЫ НОМЕНКЛАТУР'!D:E,2,0)</f>
        <v>Кромочные материалы</v>
      </c>
      <c r="AD714" s="48" t="str">
        <f>VLOOKUP(C:C,'ИЗ ОСНОВЫ НОМЕНКЛАТУР'!D:F,3,0)</f>
        <v>Кромка с клеем Россия</v>
      </c>
      <c r="AE714" s="48" t="str">
        <f>VLOOKUP(C:C,'ИЗ ОСНОВЫ НОМЕНКЛАТУР'!D:H,5,0)</f>
        <v>C</v>
      </c>
    </row>
    <row r="715" spans="1:31" ht="9.6" customHeight="1" x14ac:dyDescent="0.2">
      <c r="A715" s="45" t="s">
        <v>5</v>
      </c>
      <c r="B715" s="11"/>
      <c r="C715" s="11" t="s">
        <v>717</v>
      </c>
      <c r="D715" s="44">
        <v>0</v>
      </c>
      <c r="E715" s="44">
        <v>0</v>
      </c>
      <c r="F715" s="48">
        <v>2</v>
      </c>
      <c r="G715" s="48">
        <v>0</v>
      </c>
      <c r="H715" s="44">
        <v>0</v>
      </c>
      <c r="I715" s="44">
        <v>0</v>
      </c>
      <c r="J715" s="44">
        <v>0</v>
      </c>
      <c r="K715" s="48">
        <v>0</v>
      </c>
      <c r="L715" s="49">
        <v>0</v>
      </c>
      <c r="M715" s="49">
        <v>0</v>
      </c>
      <c r="N715" s="10">
        <v>7392.2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50">
        <f t="shared" si="38"/>
        <v>0</v>
      </c>
      <c r="U715" s="50">
        <f t="shared" si="38"/>
        <v>0</v>
      </c>
      <c r="V715" s="50">
        <f t="shared" si="38"/>
        <v>616.01666666666665</v>
      </c>
      <c r="W715" s="50">
        <f t="shared" si="38"/>
        <v>0</v>
      </c>
      <c r="X715" s="50">
        <f t="shared" si="38"/>
        <v>0</v>
      </c>
      <c r="Y715" s="50">
        <f t="shared" si="37"/>
        <v>0</v>
      </c>
      <c r="Z715" s="50">
        <f t="shared" si="37"/>
        <v>0</v>
      </c>
      <c r="AA715" s="50">
        <f t="shared" si="37"/>
        <v>0</v>
      </c>
      <c r="AB715" s="50">
        <f t="shared" si="39"/>
        <v>616.01666666666665</v>
      </c>
      <c r="AC715" s="48" t="str">
        <f>VLOOKUP(ПРОДАЖИ!C:C,'ИЗ ОСНОВЫ НОМЕНКЛАТУР'!D:E,2,0)</f>
        <v>Кромочные материалы</v>
      </c>
      <c r="AD715" s="48" t="str">
        <f>VLOOKUP(C:C,'ИЗ ОСНОВЫ НОМЕНКЛАТУР'!D:F,3,0)</f>
        <v>Кромка с клеем Россия</v>
      </c>
      <c r="AE715" s="48" t="str">
        <f>VLOOKUP(C:C,'ИЗ ОСНОВЫ НОМЕНКЛАТУР'!D:H,5,0)</f>
        <v>C</v>
      </c>
    </row>
    <row r="716" spans="1:31" ht="9.6" customHeight="1" x14ac:dyDescent="0.2">
      <c r="A716" s="45" t="s">
        <v>5</v>
      </c>
      <c r="B716" s="11"/>
      <c r="C716" s="11" t="s">
        <v>718</v>
      </c>
      <c r="D716" s="44">
        <v>0</v>
      </c>
      <c r="E716" s="44">
        <v>0</v>
      </c>
      <c r="F716" s="48">
        <v>1</v>
      </c>
      <c r="G716" s="48">
        <v>0</v>
      </c>
      <c r="H716" s="44">
        <v>0</v>
      </c>
      <c r="I716" s="44">
        <v>0</v>
      </c>
      <c r="J716" s="44">
        <v>0</v>
      </c>
      <c r="K716" s="48">
        <v>0</v>
      </c>
      <c r="L716" s="49">
        <v>0</v>
      </c>
      <c r="M716" s="49">
        <v>0</v>
      </c>
      <c r="N716" s="10">
        <v>3696.1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50">
        <f t="shared" si="38"/>
        <v>0</v>
      </c>
      <c r="U716" s="50">
        <f t="shared" si="38"/>
        <v>0</v>
      </c>
      <c r="V716" s="50">
        <f t="shared" si="38"/>
        <v>308.00833333333333</v>
      </c>
      <c r="W716" s="50">
        <f t="shared" si="38"/>
        <v>0</v>
      </c>
      <c r="X716" s="50">
        <f t="shared" si="38"/>
        <v>0</v>
      </c>
      <c r="Y716" s="50">
        <f t="shared" si="37"/>
        <v>0</v>
      </c>
      <c r="Z716" s="50">
        <f t="shared" si="37"/>
        <v>0</v>
      </c>
      <c r="AA716" s="50">
        <f t="shared" si="37"/>
        <v>0</v>
      </c>
      <c r="AB716" s="50">
        <f t="shared" si="39"/>
        <v>308.00833333333333</v>
      </c>
      <c r="AC716" s="48" t="str">
        <f>VLOOKUP(ПРОДАЖИ!C:C,'ИЗ ОСНОВЫ НОМЕНКЛАТУР'!D:E,2,0)</f>
        <v>Кромочные материалы</v>
      </c>
      <c r="AD716" s="48" t="str">
        <f>VLOOKUP(C:C,'ИЗ ОСНОВЫ НОМЕНКЛАТУР'!D:F,3,0)</f>
        <v>Кромка с клеем Россия</v>
      </c>
      <c r="AE716" s="48" t="str">
        <f>VLOOKUP(C:C,'ИЗ ОСНОВЫ НОМЕНКЛАТУР'!D:H,5,0)</f>
        <v>C</v>
      </c>
    </row>
    <row r="717" spans="1:31" ht="9.6" customHeight="1" x14ac:dyDescent="0.2">
      <c r="A717" s="45" t="s">
        <v>5</v>
      </c>
      <c r="B717" s="11"/>
      <c r="C717" s="11" t="s">
        <v>719</v>
      </c>
      <c r="D717" s="44">
        <v>0</v>
      </c>
      <c r="E717" s="44">
        <v>0</v>
      </c>
      <c r="F717" s="48">
        <v>1</v>
      </c>
      <c r="G717" s="48">
        <v>0</v>
      </c>
      <c r="H717" s="44">
        <v>0</v>
      </c>
      <c r="I717" s="44">
        <v>0</v>
      </c>
      <c r="J717" s="44">
        <v>0</v>
      </c>
      <c r="K717" s="48">
        <v>0</v>
      </c>
      <c r="L717" s="49">
        <v>0</v>
      </c>
      <c r="M717" s="49">
        <v>0</v>
      </c>
      <c r="N717" s="10">
        <v>3696.1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50">
        <f t="shared" si="38"/>
        <v>0</v>
      </c>
      <c r="U717" s="50">
        <f t="shared" si="38"/>
        <v>0</v>
      </c>
      <c r="V717" s="50">
        <f t="shared" si="38"/>
        <v>308.00833333333333</v>
      </c>
      <c r="W717" s="50">
        <f t="shared" si="38"/>
        <v>0</v>
      </c>
      <c r="X717" s="50">
        <f t="shared" si="38"/>
        <v>0</v>
      </c>
      <c r="Y717" s="50">
        <f t="shared" si="37"/>
        <v>0</v>
      </c>
      <c r="Z717" s="50">
        <f t="shared" si="37"/>
        <v>0</v>
      </c>
      <c r="AA717" s="50">
        <f t="shared" si="37"/>
        <v>0</v>
      </c>
      <c r="AB717" s="50">
        <f t="shared" si="39"/>
        <v>308.00833333333333</v>
      </c>
      <c r="AC717" s="48" t="str">
        <f>VLOOKUP(ПРОДАЖИ!C:C,'ИЗ ОСНОВЫ НОМЕНКЛАТУР'!D:E,2,0)</f>
        <v>Кромочные материалы</v>
      </c>
      <c r="AD717" s="48" t="str">
        <f>VLOOKUP(C:C,'ИЗ ОСНОВЫ НОМЕНКЛАТУР'!D:F,3,0)</f>
        <v>Кромка с клеем Россия</v>
      </c>
      <c r="AE717" s="48" t="str">
        <f>VLOOKUP(C:C,'ИЗ ОСНОВЫ НОМЕНКЛАТУР'!D:H,5,0)</f>
        <v>C</v>
      </c>
    </row>
    <row r="718" spans="1:31" ht="9.6" customHeight="1" x14ac:dyDescent="0.2">
      <c r="A718" s="45" t="s">
        <v>5</v>
      </c>
      <c r="B718" s="11"/>
      <c r="C718" s="11" t="s">
        <v>720</v>
      </c>
      <c r="D718" s="44">
        <v>1</v>
      </c>
      <c r="E718" s="44">
        <v>0</v>
      </c>
      <c r="F718" s="48">
        <v>0</v>
      </c>
      <c r="G718" s="48">
        <v>0</v>
      </c>
      <c r="H718" s="44">
        <v>0</v>
      </c>
      <c r="I718" s="44">
        <v>0</v>
      </c>
      <c r="J718" s="44">
        <v>0</v>
      </c>
      <c r="K718" s="48">
        <v>0</v>
      </c>
      <c r="L718" s="49">
        <v>3696.1</v>
      </c>
      <c r="M718" s="49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50">
        <f t="shared" si="38"/>
        <v>308.00833333333333</v>
      </c>
      <c r="U718" s="50">
        <f t="shared" si="38"/>
        <v>0</v>
      </c>
      <c r="V718" s="50">
        <f t="shared" si="38"/>
        <v>0</v>
      </c>
      <c r="W718" s="50">
        <f t="shared" si="38"/>
        <v>0</v>
      </c>
      <c r="X718" s="50">
        <f t="shared" si="38"/>
        <v>0</v>
      </c>
      <c r="Y718" s="50">
        <f t="shared" si="37"/>
        <v>0</v>
      </c>
      <c r="Z718" s="50">
        <f t="shared" si="37"/>
        <v>0</v>
      </c>
      <c r="AA718" s="50">
        <f t="shared" si="37"/>
        <v>0</v>
      </c>
      <c r="AB718" s="50">
        <f t="shared" si="39"/>
        <v>308.00833333333333</v>
      </c>
      <c r="AC718" s="48" t="str">
        <f>VLOOKUP(ПРОДАЖИ!C:C,'ИЗ ОСНОВЫ НОМЕНКЛАТУР'!D:E,2,0)</f>
        <v>Кромочные материалы</v>
      </c>
      <c r="AD718" s="48" t="str">
        <f>VLOOKUP(C:C,'ИЗ ОСНОВЫ НОМЕНКЛАТУР'!D:F,3,0)</f>
        <v>Кромка с клеем Россия</v>
      </c>
      <c r="AE718" s="48" t="str">
        <f>VLOOKUP(C:C,'ИЗ ОСНОВЫ НОМЕНКЛАТУР'!D:H,5,0)</f>
        <v>C</v>
      </c>
    </row>
    <row r="719" spans="1:31" ht="9.6" customHeight="1" x14ac:dyDescent="0.2">
      <c r="A719" s="45" t="s">
        <v>5</v>
      </c>
      <c r="B719" s="11"/>
      <c r="C719" s="11" t="s">
        <v>721</v>
      </c>
      <c r="D719" s="44">
        <v>1</v>
      </c>
      <c r="E719" s="44">
        <v>0</v>
      </c>
      <c r="F719" s="48">
        <v>0</v>
      </c>
      <c r="G719" s="48">
        <v>0</v>
      </c>
      <c r="H719" s="44">
        <v>0</v>
      </c>
      <c r="I719" s="44">
        <v>0</v>
      </c>
      <c r="J719" s="44">
        <v>0</v>
      </c>
      <c r="K719" s="48">
        <v>0</v>
      </c>
      <c r="L719" s="49">
        <v>3696.1</v>
      </c>
      <c r="M719" s="49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50">
        <f t="shared" si="38"/>
        <v>308.00833333333333</v>
      </c>
      <c r="U719" s="50">
        <f t="shared" si="38"/>
        <v>0</v>
      </c>
      <c r="V719" s="50">
        <f t="shared" si="38"/>
        <v>0</v>
      </c>
      <c r="W719" s="50">
        <f t="shared" si="38"/>
        <v>0</v>
      </c>
      <c r="X719" s="50">
        <f t="shared" si="38"/>
        <v>0</v>
      </c>
      <c r="Y719" s="50">
        <f t="shared" si="37"/>
        <v>0</v>
      </c>
      <c r="Z719" s="50">
        <f t="shared" si="37"/>
        <v>0</v>
      </c>
      <c r="AA719" s="50">
        <f t="shared" si="37"/>
        <v>0</v>
      </c>
      <c r="AB719" s="50">
        <f t="shared" si="39"/>
        <v>308.00833333333333</v>
      </c>
      <c r="AC719" s="48" t="str">
        <f>VLOOKUP(ПРОДАЖИ!C:C,'ИЗ ОСНОВЫ НОМЕНКЛАТУР'!D:E,2,0)</f>
        <v>Кромочные материалы</v>
      </c>
      <c r="AD719" s="48" t="str">
        <f>VLOOKUP(C:C,'ИЗ ОСНОВЫ НОМЕНКЛАТУР'!D:F,3,0)</f>
        <v>Кромка с клеем Россия</v>
      </c>
      <c r="AE719" s="48" t="str">
        <f>VLOOKUP(C:C,'ИЗ ОСНОВЫ НОМЕНКЛАТУР'!D:H,5,0)</f>
        <v>C</v>
      </c>
    </row>
    <row r="720" spans="1:31" ht="9.6" customHeight="1" x14ac:dyDescent="0.2">
      <c r="A720" s="45" t="s">
        <v>5</v>
      </c>
      <c r="B720" s="11"/>
      <c r="C720" s="11" t="s">
        <v>722</v>
      </c>
      <c r="D720" s="44">
        <v>0</v>
      </c>
      <c r="E720" s="44">
        <v>0</v>
      </c>
      <c r="F720" s="48">
        <v>0</v>
      </c>
      <c r="G720" s="48">
        <v>0</v>
      </c>
      <c r="H720" s="44">
        <v>0</v>
      </c>
      <c r="I720" s="44">
        <v>0</v>
      </c>
      <c r="J720" s="44">
        <v>233</v>
      </c>
      <c r="K720" s="48">
        <v>357</v>
      </c>
      <c r="L720" s="49">
        <v>0</v>
      </c>
      <c r="M720" s="49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116500</v>
      </c>
      <c r="S720" s="10">
        <v>178500</v>
      </c>
      <c r="T720" s="50">
        <f t="shared" si="38"/>
        <v>0</v>
      </c>
      <c r="U720" s="50">
        <f t="shared" si="38"/>
        <v>0</v>
      </c>
      <c r="V720" s="50">
        <f t="shared" si="38"/>
        <v>0</v>
      </c>
      <c r="W720" s="50">
        <f t="shared" si="38"/>
        <v>0</v>
      </c>
      <c r="X720" s="50">
        <f t="shared" si="38"/>
        <v>0</v>
      </c>
      <c r="Y720" s="50">
        <f t="shared" si="37"/>
        <v>0</v>
      </c>
      <c r="Z720" s="50">
        <f t="shared" si="37"/>
        <v>9708.3333333333339</v>
      </c>
      <c r="AA720" s="50">
        <f t="shared" si="37"/>
        <v>14875</v>
      </c>
      <c r="AB720" s="50">
        <f t="shared" si="39"/>
        <v>24583.333333333336</v>
      </c>
      <c r="AC720" s="48" t="str">
        <f>VLOOKUP(ПРОДАЖИ!C:C,'ИЗ ОСНОВЫ НОМЕНКЛАТУР'!D:E,2,0)</f>
        <v>Кромочные материалы</v>
      </c>
      <c r="AD720" s="48" t="str">
        <f>VLOOKUP(C:C,'ИЗ ОСНОВЫ НОМЕНКЛАТУР'!D:F,3,0)</f>
        <v>Кромка с клеем Россия</v>
      </c>
      <c r="AE720" s="48" t="str">
        <f>VLOOKUP(C:C,'ИЗ ОСНОВЫ НОМЕНКЛАТУР'!D:H,5,0)</f>
        <v>A</v>
      </c>
    </row>
    <row r="721" spans="1:31" ht="9.6" customHeight="1" x14ac:dyDescent="0.2">
      <c r="A721" s="45" t="s">
        <v>5</v>
      </c>
      <c r="B721" s="46" t="s">
        <v>723</v>
      </c>
      <c r="C721" s="46"/>
      <c r="D721" s="44">
        <v>0</v>
      </c>
      <c r="E721" s="44">
        <v>0</v>
      </c>
      <c r="F721" s="48">
        <v>0</v>
      </c>
      <c r="G721" s="48">
        <v>0</v>
      </c>
      <c r="H721" s="44">
        <v>0</v>
      </c>
      <c r="I721" s="44">
        <v>0</v>
      </c>
      <c r="J721" s="44">
        <v>0</v>
      </c>
      <c r="K721" s="48">
        <v>0</v>
      </c>
      <c r="L721" s="49">
        <v>0</v>
      </c>
      <c r="M721" s="49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50">
        <f t="shared" si="38"/>
        <v>0</v>
      </c>
      <c r="U721" s="50">
        <f t="shared" si="38"/>
        <v>0</v>
      </c>
      <c r="V721" s="50">
        <f t="shared" si="38"/>
        <v>0</v>
      </c>
      <c r="W721" s="50">
        <f t="shared" si="38"/>
        <v>0</v>
      </c>
      <c r="X721" s="50">
        <f t="shared" si="38"/>
        <v>0</v>
      </c>
      <c r="Y721" s="50">
        <f t="shared" si="37"/>
        <v>0</v>
      </c>
      <c r="Z721" s="50">
        <f t="shared" si="37"/>
        <v>0</v>
      </c>
      <c r="AA721" s="50">
        <f t="shared" si="37"/>
        <v>0</v>
      </c>
      <c r="AB721" s="50">
        <f t="shared" si="39"/>
        <v>0</v>
      </c>
      <c r="AC721" s="48" t="e">
        <f>VLOOKUP(ПРОДАЖИ!C:C,'ИЗ ОСНОВЫ НОМЕНКЛАТУР'!D:E,2,0)</f>
        <v>#N/A</v>
      </c>
      <c r="AD721" s="48" t="e">
        <f>VLOOKUP(C:C,'ИЗ ОСНОВЫ НОМЕНКЛАТУР'!D:F,3,0)</f>
        <v>#N/A</v>
      </c>
      <c r="AE721" s="48" t="e">
        <f>VLOOKUP(C:C,'ИЗ ОСНОВЫ НОМЕНКЛАТУР'!D:H,5,0)</f>
        <v>#N/A</v>
      </c>
    </row>
    <row r="722" spans="1:31" ht="9.6" customHeight="1" x14ac:dyDescent="0.2">
      <c r="A722" s="45" t="s">
        <v>5</v>
      </c>
      <c r="B722" s="11"/>
      <c r="C722" s="11" t="s">
        <v>724</v>
      </c>
      <c r="D722" s="44">
        <v>18</v>
      </c>
      <c r="E722" s="44">
        <v>0</v>
      </c>
      <c r="F722" s="48">
        <v>0</v>
      </c>
      <c r="G722" s="48">
        <v>0</v>
      </c>
      <c r="H722" s="44">
        <v>0</v>
      </c>
      <c r="I722" s="44">
        <v>0</v>
      </c>
      <c r="J722" s="44">
        <v>0</v>
      </c>
      <c r="K722" s="48">
        <v>0</v>
      </c>
      <c r="L722" s="49">
        <v>5400</v>
      </c>
      <c r="M722" s="49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50">
        <f t="shared" si="38"/>
        <v>450</v>
      </c>
      <c r="U722" s="50">
        <f t="shared" si="38"/>
        <v>0</v>
      </c>
      <c r="V722" s="50">
        <f t="shared" si="38"/>
        <v>0</v>
      </c>
      <c r="W722" s="50">
        <f t="shared" si="38"/>
        <v>0</v>
      </c>
      <c r="X722" s="50">
        <f t="shared" si="38"/>
        <v>0</v>
      </c>
      <c r="Y722" s="50">
        <f t="shared" si="37"/>
        <v>0</v>
      </c>
      <c r="Z722" s="50">
        <f t="shared" si="37"/>
        <v>0</v>
      </c>
      <c r="AA722" s="50">
        <f t="shared" si="37"/>
        <v>0</v>
      </c>
      <c r="AB722" s="50">
        <f t="shared" si="39"/>
        <v>450</v>
      </c>
      <c r="AC722" s="48" t="str">
        <f>VLOOKUP(ПРОДАЖИ!C:C,'ИЗ ОСНОВЫ НОМЕНКЛАТУР'!D:E,2,0)</f>
        <v>Кромочные материалы</v>
      </c>
      <c r="AD722" s="48" t="str">
        <f>VLOOKUP(C:C,'ИЗ ОСНОВЫ НОМЕНКЛАТУР'!D:F,3,0)</f>
        <v>Кромка с клеем Турция</v>
      </c>
      <c r="AE722" s="48" t="str">
        <f>VLOOKUP(C:C,'ИЗ ОСНОВЫ НОМЕНКЛАТУР'!D:H,5,0)</f>
        <v>C</v>
      </c>
    </row>
    <row r="723" spans="1:31" ht="9.6" customHeight="1" x14ac:dyDescent="0.2">
      <c r="A723" s="45" t="s">
        <v>5</v>
      </c>
      <c r="B723" s="11"/>
      <c r="C723" s="11" t="s">
        <v>725</v>
      </c>
      <c r="D723" s="44">
        <v>0</v>
      </c>
      <c r="E723" s="44">
        <v>0</v>
      </c>
      <c r="F723" s="48">
        <v>0</v>
      </c>
      <c r="G723" s="48">
        <v>0</v>
      </c>
      <c r="H723" s="44">
        <v>0</v>
      </c>
      <c r="I723" s="44">
        <v>0</v>
      </c>
      <c r="J723" s="44">
        <v>14</v>
      </c>
      <c r="K723" s="48">
        <v>7</v>
      </c>
      <c r="L723" s="49">
        <v>0</v>
      </c>
      <c r="M723" s="49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8790.57</v>
      </c>
      <c r="S723" s="10">
        <v>4395.29</v>
      </c>
      <c r="T723" s="50">
        <f t="shared" si="38"/>
        <v>0</v>
      </c>
      <c r="U723" s="50">
        <f t="shared" si="38"/>
        <v>0</v>
      </c>
      <c r="V723" s="50">
        <f t="shared" si="38"/>
        <v>0</v>
      </c>
      <c r="W723" s="50">
        <f t="shared" si="38"/>
        <v>0</v>
      </c>
      <c r="X723" s="50">
        <f t="shared" si="38"/>
        <v>0</v>
      </c>
      <c r="Y723" s="50">
        <f t="shared" si="37"/>
        <v>0</v>
      </c>
      <c r="Z723" s="50">
        <f t="shared" si="37"/>
        <v>732.54750000000001</v>
      </c>
      <c r="AA723" s="50">
        <f t="shared" si="37"/>
        <v>366.27416666666664</v>
      </c>
      <c r="AB723" s="50">
        <f t="shared" si="39"/>
        <v>1098.8216666666667</v>
      </c>
      <c r="AC723" s="48" t="str">
        <f>VLOOKUP(ПРОДАЖИ!C:C,'ИЗ ОСНОВЫ НОМЕНКЛАТУР'!D:E,2,0)</f>
        <v>Кромочные материалы</v>
      </c>
      <c r="AD723" s="48" t="str">
        <f>VLOOKUP(C:C,'ИЗ ОСНОВЫ НОМЕНКЛАТУР'!D:F,3,0)</f>
        <v>Кромка с клеем Турция</v>
      </c>
      <c r="AE723" s="48" t="str">
        <f>VLOOKUP(C:C,'ИЗ ОСНОВЫ НОМЕНКЛАТУР'!D:H,5,0)</f>
        <v>C</v>
      </c>
    </row>
    <row r="724" spans="1:31" ht="9.6" customHeight="1" x14ac:dyDescent="0.2">
      <c r="A724" s="45" t="s">
        <v>5</v>
      </c>
      <c r="B724" s="11"/>
      <c r="C724" s="11" t="s">
        <v>726</v>
      </c>
      <c r="D724" s="44">
        <v>6</v>
      </c>
      <c r="E724" s="44">
        <v>0</v>
      </c>
      <c r="F724" s="48">
        <v>0</v>
      </c>
      <c r="G724" s="48">
        <v>0</v>
      </c>
      <c r="H724" s="44">
        <v>0</v>
      </c>
      <c r="I724" s="44">
        <v>0</v>
      </c>
      <c r="J724" s="44">
        <v>6</v>
      </c>
      <c r="K724" s="48">
        <v>7</v>
      </c>
      <c r="L724" s="49">
        <v>3965.64</v>
      </c>
      <c r="M724" s="49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4018.64</v>
      </c>
      <c r="S724" s="10">
        <v>4688.3999999999996</v>
      </c>
      <c r="T724" s="50">
        <f t="shared" si="38"/>
        <v>330.46999999999997</v>
      </c>
      <c r="U724" s="50">
        <f t="shared" si="38"/>
        <v>0</v>
      </c>
      <c r="V724" s="50">
        <f t="shared" si="38"/>
        <v>0</v>
      </c>
      <c r="W724" s="50">
        <f t="shared" si="38"/>
        <v>0</v>
      </c>
      <c r="X724" s="50">
        <f t="shared" si="38"/>
        <v>0</v>
      </c>
      <c r="Y724" s="50">
        <f t="shared" si="37"/>
        <v>0</v>
      </c>
      <c r="Z724" s="50">
        <f t="shared" si="37"/>
        <v>334.88666666666666</v>
      </c>
      <c r="AA724" s="50">
        <f t="shared" si="37"/>
        <v>390.7</v>
      </c>
      <c r="AB724" s="50">
        <f t="shared" si="39"/>
        <v>1056.0566666666666</v>
      </c>
      <c r="AC724" s="48" t="str">
        <f>VLOOKUP(ПРОДАЖИ!C:C,'ИЗ ОСНОВЫ НОМЕНКЛАТУР'!D:E,2,0)</f>
        <v>Кромочные материалы</v>
      </c>
      <c r="AD724" s="48" t="str">
        <f>VLOOKUP(C:C,'ИЗ ОСНОВЫ НОМЕНКЛАТУР'!D:F,3,0)</f>
        <v>Кромка с клеем Турция</v>
      </c>
      <c r="AE724" s="48" t="str">
        <f>VLOOKUP(C:C,'ИЗ ОСНОВЫ НОМЕНКЛАТУР'!D:H,5,0)</f>
        <v>C</v>
      </c>
    </row>
    <row r="725" spans="1:31" ht="9.6" customHeight="1" x14ac:dyDescent="0.2">
      <c r="A725" s="45" t="s">
        <v>5</v>
      </c>
      <c r="B725" s="11"/>
      <c r="C725" s="11" t="s">
        <v>727</v>
      </c>
      <c r="D725" s="44">
        <v>0</v>
      </c>
      <c r="E725" s="44">
        <v>0</v>
      </c>
      <c r="F725" s="48">
        <v>11</v>
      </c>
      <c r="G725" s="48">
        <v>0</v>
      </c>
      <c r="H725" s="44">
        <v>0</v>
      </c>
      <c r="I725" s="44">
        <v>0</v>
      </c>
      <c r="J725" s="44">
        <v>0</v>
      </c>
      <c r="K725" s="48">
        <v>0</v>
      </c>
      <c r="L725" s="49">
        <v>0</v>
      </c>
      <c r="M725" s="49">
        <v>0</v>
      </c>
      <c r="N725" s="10">
        <v>24110.12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50">
        <f t="shared" si="38"/>
        <v>0</v>
      </c>
      <c r="U725" s="50">
        <f t="shared" si="38"/>
        <v>0</v>
      </c>
      <c r="V725" s="50">
        <f t="shared" si="38"/>
        <v>2009.1766666666665</v>
      </c>
      <c r="W725" s="50">
        <f t="shared" si="38"/>
        <v>0</v>
      </c>
      <c r="X725" s="50">
        <f t="shared" si="38"/>
        <v>0</v>
      </c>
      <c r="Y725" s="50">
        <f t="shared" si="37"/>
        <v>0</v>
      </c>
      <c r="Z725" s="50">
        <f t="shared" si="37"/>
        <v>0</v>
      </c>
      <c r="AA725" s="50">
        <f t="shared" si="37"/>
        <v>0</v>
      </c>
      <c r="AB725" s="50">
        <f t="shared" si="39"/>
        <v>2009.1766666666665</v>
      </c>
      <c r="AC725" s="48" t="str">
        <f>VLOOKUP(ПРОДАЖИ!C:C,'ИЗ ОСНОВЫ НОМЕНКЛАТУР'!D:E,2,0)</f>
        <v>Кромочные материалы</v>
      </c>
      <c r="AD725" s="48" t="str">
        <f>VLOOKUP(C:C,'ИЗ ОСНОВЫ НОМЕНКЛАТУР'!D:F,3,0)</f>
        <v>Кромка с клеем Турция</v>
      </c>
      <c r="AE725" s="48" t="str">
        <f>VLOOKUP(C:C,'ИЗ ОСНОВЫ НОМЕНКЛАТУР'!D:H,5,0)</f>
        <v>C</v>
      </c>
    </row>
    <row r="726" spans="1:31" ht="9.6" customHeight="1" x14ac:dyDescent="0.2">
      <c r="A726" s="45" t="s">
        <v>5</v>
      </c>
      <c r="B726" s="11"/>
      <c r="C726" s="11" t="s">
        <v>728</v>
      </c>
      <c r="D726" s="44">
        <v>5</v>
      </c>
      <c r="E726" s="44">
        <v>0</v>
      </c>
      <c r="F726" s="48">
        <v>37</v>
      </c>
      <c r="G726" s="48">
        <v>0</v>
      </c>
      <c r="H726" s="44">
        <v>0</v>
      </c>
      <c r="I726" s="44">
        <v>0</v>
      </c>
      <c r="J726" s="44">
        <v>0</v>
      </c>
      <c r="K726" s="48">
        <v>0</v>
      </c>
      <c r="L726" s="49">
        <v>5400</v>
      </c>
      <c r="M726" s="49">
        <v>0</v>
      </c>
      <c r="N726" s="10">
        <v>46758.75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50">
        <f t="shared" si="38"/>
        <v>450</v>
      </c>
      <c r="U726" s="50">
        <f t="shared" si="38"/>
        <v>0</v>
      </c>
      <c r="V726" s="50">
        <f t="shared" si="38"/>
        <v>3896.5625</v>
      </c>
      <c r="W726" s="50">
        <f t="shared" si="38"/>
        <v>0</v>
      </c>
      <c r="X726" s="50">
        <f t="shared" si="38"/>
        <v>0</v>
      </c>
      <c r="Y726" s="50">
        <f t="shared" si="37"/>
        <v>0</v>
      </c>
      <c r="Z726" s="50">
        <f t="shared" si="37"/>
        <v>0</v>
      </c>
      <c r="AA726" s="50">
        <f t="shared" si="37"/>
        <v>0</v>
      </c>
      <c r="AB726" s="50">
        <f t="shared" si="39"/>
        <v>4346.5625</v>
      </c>
      <c r="AC726" s="48" t="str">
        <f>VLOOKUP(ПРОДАЖИ!C:C,'ИЗ ОСНОВЫ НОМЕНКЛАТУР'!D:E,2,0)</f>
        <v>Кромочные материалы</v>
      </c>
      <c r="AD726" s="48" t="str">
        <f>VLOOKUP(C:C,'ИЗ ОСНОВЫ НОМЕНКЛАТУР'!D:F,3,0)</f>
        <v>Кромка с клеем Турция</v>
      </c>
      <c r="AE726" s="48" t="str">
        <f>VLOOKUP(C:C,'ИЗ ОСНОВЫ НОМЕНКЛАТУР'!D:H,5,0)</f>
        <v>C</v>
      </c>
    </row>
    <row r="727" spans="1:31" ht="9.6" customHeight="1" x14ac:dyDescent="0.2">
      <c r="A727" s="45" t="s">
        <v>5</v>
      </c>
      <c r="B727" s="11"/>
      <c r="C727" s="11" t="s">
        <v>729</v>
      </c>
      <c r="D727" s="44">
        <v>3</v>
      </c>
      <c r="E727" s="44">
        <v>0</v>
      </c>
      <c r="F727" s="48">
        <v>38</v>
      </c>
      <c r="G727" s="48">
        <v>0</v>
      </c>
      <c r="H727" s="44">
        <v>0</v>
      </c>
      <c r="I727" s="44">
        <v>0</v>
      </c>
      <c r="J727" s="44">
        <v>0</v>
      </c>
      <c r="K727" s="48">
        <v>0</v>
      </c>
      <c r="L727" s="49">
        <v>3240</v>
      </c>
      <c r="M727" s="49">
        <v>0</v>
      </c>
      <c r="N727" s="10">
        <v>57544.93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50">
        <f t="shared" si="38"/>
        <v>270</v>
      </c>
      <c r="U727" s="50">
        <f t="shared" si="38"/>
        <v>0</v>
      </c>
      <c r="V727" s="50">
        <f t="shared" si="38"/>
        <v>4795.4108333333334</v>
      </c>
      <c r="W727" s="50">
        <f t="shared" si="38"/>
        <v>0</v>
      </c>
      <c r="X727" s="50">
        <f t="shared" si="38"/>
        <v>0</v>
      </c>
      <c r="Y727" s="50">
        <f t="shared" si="37"/>
        <v>0</v>
      </c>
      <c r="Z727" s="50">
        <f t="shared" si="37"/>
        <v>0</v>
      </c>
      <c r="AA727" s="50">
        <f t="shared" si="37"/>
        <v>0</v>
      </c>
      <c r="AB727" s="50">
        <f t="shared" si="39"/>
        <v>5065.4108333333334</v>
      </c>
      <c r="AC727" s="48" t="str">
        <f>VLOOKUP(ПРОДАЖИ!C:C,'ИЗ ОСНОВЫ НОМЕНКЛАТУР'!D:E,2,0)</f>
        <v>Кромочные материалы</v>
      </c>
      <c r="AD727" s="48" t="str">
        <f>VLOOKUP(C:C,'ИЗ ОСНОВЫ НОМЕНКЛАТУР'!D:F,3,0)</f>
        <v>Кромка с клеем Турция</v>
      </c>
      <c r="AE727" s="48" t="str">
        <f>VLOOKUP(C:C,'ИЗ ОСНОВЫ НОМЕНКЛАТУР'!D:H,5,0)</f>
        <v>C</v>
      </c>
    </row>
    <row r="728" spans="1:31" ht="9.6" customHeight="1" x14ac:dyDescent="0.2">
      <c r="A728" s="45" t="s">
        <v>5</v>
      </c>
      <c r="B728" s="46" t="s">
        <v>730</v>
      </c>
      <c r="C728" s="46"/>
      <c r="D728" s="44">
        <v>0</v>
      </c>
      <c r="E728" s="44">
        <v>0</v>
      </c>
      <c r="F728" s="48">
        <v>0</v>
      </c>
      <c r="G728" s="48">
        <v>0</v>
      </c>
      <c r="H728" s="44">
        <v>0</v>
      </c>
      <c r="I728" s="44">
        <v>0</v>
      </c>
      <c r="J728" s="44">
        <v>0</v>
      </c>
      <c r="K728" s="48">
        <v>0</v>
      </c>
      <c r="L728" s="49">
        <v>0</v>
      </c>
      <c r="M728" s="49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50">
        <f t="shared" si="38"/>
        <v>0</v>
      </c>
      <c r="U728" s="50">
        <f t="shared" si="38"/>
        <v>0</v>
      </c>
      <c r="V728" s="50">
        <f t="shared" si="38"/>
        <v>0</v>
      </c>
      <c r="W728" s="50">
        <f t="shared" si="38"/>
        <v>0</v>
      </c>
      <c r="X728" s="50">
        <f t="shared" si="38"/>
        <v>0</v>
      </c>
      <c r="Y728" s="50">
        <f t="shared" si="37"/>
        <v>0</v>
      </c>
      <c r="Z728" s="50">
        <f t="shared" si="37"/>
        <v>0</v>
      </c>
      <c r="AA728" s="50">
        <f t="shared" si="37"/>
        <v>0</v>
      </c>
      <c r="AB728" s="50">
        <f t="shared" si="39"/>
        <v>0</v>
      </c>
      <c r="AC728" s="48" t="e">
        <f>VLOOKUP(ПРОДАЖИ!C:C,'ИЗ ОСНОВЫ НОМЕНКЛАТУР'!D:E,2,0)</f>
        <v>#N/A</v>
      </c>
      <c r="AD728" s="48" t="e">
        <f>VLOOKUP(C:C,'ИЗ ОСНОВЫ НОМЕНКЛАТУР'!D:F,3,0)</f>
        <v>#N/A</v>
      </c>
      <c r="AE728" s="48" t="e">
        <f>VLOOKUP(C:C,'ИЗ ОСНОВЫ НОМЕНКЛАТУР'!D:H,5,0)</f>
        <v>#N/A</v>
      </c>
    </row>
    <row r="729" spans="1:31" ht="9.6" customHeight="1" x14ac:dyDescent="0.2">
      <c r="A729" s="45" t="s">
        <v>5</v>
      </c>
      <c r="B729" s="11"/>
      <c r="C729" s="11" t="s">
        <v>731</v>
      </c>
      <c r="D729" s="44">
        <v>18</v>
      </c>
      <c r="E729" s="44">
        <v>0</v>
      </c>
      <c r="F729" s="48">
        <v>8</v>
      </c>
      <c r="G729" s="48">
        <v>0</v>
      </c>
      <c r="H729" s="44">
        <v>160</v>
      </c>
      <c r="I729" s="44">
        <v>209</v>
      </c>
      <c r="J729" s="44">
        <v>0</v>
      </c>
      <c r="K729" s="48">
        <v>0</v>
      </c>
      <c r="L729" s="49">
        <v>27402.66</v>
      </c>
      <c r="M729" s="49">
        <v>0</v>
      </c>
      <c r="N729" s="10">
        <v>14223.57</v>
      </c>
      <c r="O729" s="10">
        <v>0</v>
      </c>
      <c r="P729" s="10">
        <v>87500.15</v>
      </c>
      <c r="Q729" s="10">
        <v>114297.07</v>
      </c>
      <c r="R729" s="10">
        <v>0</v>
      </c>
      <c r="S729" s="10">
        <v>0</v>
      </c>
      <c r="T729" s="50">
        <f t="shared" si="38"/>
        <v>2283.5549999999998</v>
      </c>
      <c r="U729" s="50">
        <f t="shared" si="38"/>
        <v>0</v>
      </c>
      <c r="V729" s="50">
        <f t="shared" si="38"/>
        <v>1185.2974999999999</v>
      </c>
      <c r="W729" s="50">
        <f t="shared" si="38"/>
        <v>0</v>
      </c>
      <c r="X729" s="50">
        <f t="shared" si="38"/>
        <v>7291.6791666666659</v>
      </c>
      <c r="Y729" s="50">
        <f t="shared" si="37"/>
        <v>9524.7558333333345</v>
      </c>
      <c r="Z729" s="50">
        <f t="shared" si="37"/>
        <v>0</v>
      </c>
      <c r="AA729" s="50">
        <f t="shared" si="37"/>
        <v>0</v>
      </c>
      <c r="AB729" s="50">
        <f t="shared" si="39"/>
        <v>20285.287499999999</v>
      </c>
      <c r="AC729" s="48" t="str">
        <f>VLOOKUP(ПРОДАЖИ!C:C,'ИЗ ОСНОВЫ НОМЕНКЛАТУР'!D:E,2,0)</f>
        <v>Кромочные материалы</v>
      </c>
      <c r="AD729" s="48" t="str">
        <f>VLOOKUP(C:C,'ИЗ ОСНОВЫ НОМЕНКЛАТУР'!D:F,3,0)</f>
        <v>Кромка с клеем Украина</v>
      </c>
      <c r="AE729" s="48" t="str">
        <f>VLOOKUP(C:C,'ИЗ ОСНОВЫ НОМЕНКЛАТУР'!D:H,5,0)</f>
        <v>A</v>
      </c>
    </row>
    <row r="730" spans="1:31" ht="9.6" customHeight="1" x14ac:dyDescent="0.2">
      <c r="A730" s="45" t="s">
        <v>5</v>
      </c>
      <c r="B730" s="11"/>
      <c r="C730" s="11" t="s">
        <v>732</v>
      </c>
      <c r="D730" s="44">
        <v>0</v>
      </c>
      <c r="E730" s="44">
        <v>0</v>
      </c>
      <c r="F730" s="48">
        <v>0</v>
      </c>
      <c r="G730" s="48">
        <v>0</v>
      </c>
      <c r="H730" s="44">
        <v>49</v>
      </c>
      <c r="I730" s="44">
        <v>109</v>
      </c>
      <c r="J730" s="44">
        <v>0</v>
      </c>
      <c r="K730" s="48">
        <v>0</v>
      </c>
      <c r="L730" s="49">
        <v>0</v>
      </c>
      <c r="M730" s="49">
        <v>0</v>
      </c>
      <c r="N730" s="10">
        <v>0</v>
      </c>
      <c r="O730" s="10">
        <v>0</v>
      </c>
      <c r="P730" s="10">
        <v>82464.62</v>
      </c>
      <c r="Q730" s="10">
        <v>183441.77</v>
      </c>
      <c r="R730" s="10">
        <v>0</v>
      </c>
      <c r="S730" s="10">
        <v>0</v>
      </c>
      <c r="T730" s="50">
        <f t="shared" si="38"/>
        <v>0</v>
      </c>
      <c r="U730" s="50">
        <f t="shared" si="38"/>
        <v>0</v>
      </c>
      <c r="V730" s="50">
        <f t="shared" si="38"/>
        <v>0</v>
      </c>
      <c r="W730" s="50">
        <f t="shared" si="38"/>
        <v>0</v>
      </c>
      <c r="X730" s="50">
        <f t="shared" si="38"/>
        <v>6872.0516666666663</v>
      </c>
      <c r="Y730" s="50">
        <f t="shared" si="37"/>
        <v>15286.814166666665</v>
      </c>
      <c r="Z730" s="50">
        <f t="shared" si="37"/>
        <v>0</v>
      </c>
      <c r="AA730" s="50">
        <f t="shared" si="37"/>
        <v>0</v>
      </c>
      <c r="AB730" s="50">
        <f t="shared" si="39"/>
        <v>22158.86583333333</v>
      </c>
      <c r="AC730" s="48" t="str">
        <f>VLOOKUP(ПРОДАЖИ!C:C,'ИЗ ОСНОВЫ НОМЕНКЛАТУР'!D:E,2,0)</f>
        <v>Кромочные материалы</v>
      </c>
      <c r="AD730" s="48" t="str">
        <f>VLOOKUP(C:C,'ИЗ ОСНОВЫ НОМЕНКЛАТУР'!D:F,3,0)</f>
        <v>Кромка с клеем Украина</v>
      </c>
      <c r="AE730" s="48" t="str">
        <f>VLOOKUP(C:C,'ИЗ ОСНОВЫ НОМЕНКЛАТУР'!D:H,5,0)</f>
        <v>B</v>
      </c>
    </row>
    <row r="731" spans="1:31" ht="9.6" customHeight="1" x14ac:dyDescent="0.2">
      <c r="A731" s="45" t="s">
        <v>5</v>
      </c>
      <c r="B731" s="11"/>
      <c r="C731" s="11" t="s">
        <v>733</v>
      </c>
      <c r="D731" s="44">
        <v>0</v>
      </c>
      <c r="E731" s="44">
        <v>0</v>
      </c>
      <c r="F731" s="48">
        <v>0</v>
      </c>
      <c r="G731" s="48">
        <v>0</v>
      </c>
      <c r="H731" s="44">
        <v>20</v>
      </c>
      <c r="I731" s="44">
        <v>73</v>
      </c>
      <c r="J731" s="44">
        <v>0</v>
      </c>
      <c r="K731" s="48">
        <v>0</v>
      </c>
      <c r="L731" s="49">
        <v>0</v>
      </c>
      <c r="M731" s="49">
        <v>0</v>
      </c>
      <c r="N731" s="10">
        <v>0</v>
      </c>
      <c r="O731" s="10">
        <v>0</v>
      </c>
      <c r="P731" s="10">
        <v>31771.84</v>
      </c>
      <c r="Q731" s="10">
        <v>115967.14</v>
      </c>
      <c r="R731" s="10">
        <v>0</v>
      </c>
      <c r="S731" s="10">
        <v>0</v>
      </c>
      <c r="T731" s="50">
        <f t="shared" si="38"/>
        <v>0</v>
      </c>
      <c r="U731" s="50">
        <f t="shared" si="38"/>
        <v>0</v>
      </c>
      <c r="V731" s="50">
        <f t="shared" si="38"/>
        <v>0</v>
      </c>
      <c r="W731" s="50">
        <f t="shared" si="38"/>
        <v>0</v>
      </c>
      <c r="X731" s="50">
        <f t="shared" si="38"/>
        <v>2647.6533333333332</v>
      </c>
      <c r="Y731" s="50">
        <f t="shared" si="37"/>
        <v>9663.9283333333333</v>
      </c>
      <c r="Z731" s="50">
        <f t="shared" si="37"/>
        <v>0</v>
      </c>
      <c r="AA731" s="50">
        <f t="shared" si="37"/>
        <v>0</v>
      </c>
      <c r="AB731" s="50">
        <f t="shared" si="39"/>
        <v>12311.581666666667</v>
      </c>
      <c r="AC731" s="48" t="str">
        <f>VLOOKUP(ПРОДАЖИ!C:C,'ИЗ ОСНОВЫ НОМЕНКЛАТУР'!D:E,2,0)</f>
        <v>Кромочные материалы</v>
      </c>
      <c r="AD731" s="48" t="str">
        <f>VLOOKUP(C:C,'ИЗ ОСНОВЫ НОМЕНКЛАТУР'!D:F,3,0)</f>
        <v>Кромка с клеем Украина</v>
      </c>
      <c r="AE731" s="48" t="str">
        <f>VLOOKUP(C:C,'ИЗ ОСНОВЫ НОМЕНКЛАТУР'!D:H,5,0)</f>
        <v>B</v>
      </c>
    </row>
    <row r="732" spans="1:31" ht="9.6" customHeight="1" x14ac:dyDescent="0.2">
      <c r="A732" s="45" t="s">
        <v>5</v>
      </c>
      <c r="B732" s="11"/>
      <c r="C732" s="11" t="s">
        <v>734</v>
      </c>
      <c r="D732" s="44">
        <v>0</v>
      </c>
      <c r="E732" s="44">
        <v>0</v>
      </c>
      <c r="F732" s="48">
        <v>0</v>
      </c>
      <c r="G732" s="48">
        <v>0</v>
      </c>
      <c r="H732" s="44">
        <v>1</v>
      </c>
      <c r="I732" s="44">
        <v>18</v>
      </c>
      <c r="J732" s="44">
        <v>0</v>
      </c>
      <c r="K732" s="48">
        <v>0</v>
      </c>
      <c r="L732" s="49">
        <v>0</v>
      </c>
      <c r="M732" s="49">
        <v>0</v>
      </c>
      <c r="N732" s="10">
        <v>0</v>
      </c>
      <c r="O732" s="10">
        <v>0</v>
      </c>
      <c r="P732" s="10">
        <v>2601.96</v>
      </c>
      <c r="Q732" s="10">
        <v>46835.37</v>
      </c>
      <c r="R732" s="10">
        <v>0</v>
      </c>
      <c r="S732" s="10">
        <v>0</v>
      </c>
      <c r="T732" s="50">
        <f t="shared" si="38"/>
        <v>0</v>
      </c>
      <c r="U732" s="50">
        <f t="shared" si="38"/>
        <v>0</v>
      </c>
      <c r="V732" s="50">
        <f t="shared" si="38"/>
        <v>0</v>
      </c>
      <c r="W732" s="50">
        <f t="shared" si="38"/>
        <v>0</v>
      </c>
      <c r="X732" s="50">
        <f t="shared" si="38"/>
        <v>216.83</v>
      </c>
      <c r="Y732" s="50">
        <f t="shared" si="37"/>
        <v>3902.9475000000002</v>
      </c>
      <c r="Z732" s="50">
        <f t="shared" si="37"/>
        <v>0</v>
      </c>
      <c r="AA732" s="50">
        <f t="shared" si="37"/>
        <v>0</v>
      </c>
      <c r="AB732" s="50">
        <f t="shared" si="39"/>
        <v>4119.7775000000001</v>
      </c>
      <c r="AC732" s="48" t="str">
        <f>VLOOKUP(ПРОДАЖИ!C:C,'ИЗ ОСНОВЫ НОМЕНКЛАТУР'!D:E,2,0)</f>
        <v>Кромочные материалы</v>
      </c>
      <c r="AD732" s="48" t="str">
        <f>VLOOKUP(C:C,'ИЗ ОСНОВЫ НОМЕНКЛАТУР'!D:F,3,0)</f>
        <v>Кромка с клеем Украина</v>
      </c>
      <c r="AE732" s="48" t="str">
        <f>VLOOKUP(C:C,'ИЗ ОСНОВЫ НОМЕНКЛАТУР'!D:H,5,0)</f>
        <v>C</v>
      </c>
    </row>
    <row r="733" spans="1:31" ht="9.6" customHeight="1" x14ac:dyDescent="0.2">
      <c r="A733" s="45" t="s">
        <v>5</v>
      </c>
      <c r="B733" s="11"/>
      <c r="C733" s="11" t="s">
        <v>735</v>
      </c>
      <c r="D733" s="44">
        <v>3</v>
      </c>
      <c r="E733" s="44">
        <v>0</v>
      </c>
      <c r="F733" s="48">
        <v>20</v>
      </c>
      <c r="G733" s="48">
        <v>0</v>
      </c>
      <c r="H733" s="44">
        <v>1</v>
      </c>
      <c r="I733" s="44">
        <v>0</v>
      </c>
      <c r="J733" s="44">
        <v>0</v>
      </c>
      <c r="K733" s="48">
        <v>0</v>
      </c>
      <c r="L733" s="49">
        <v>11651.98</v>
      </c>
      <c r="M733" s="49">
        <v>0</v>
      </c>
      <c r="N733" s="10">
        <v>60484.84</v>
      </c>
      <c r="O733" s="10">
        <v>0</v>
      </c>
      <c r="P733" s="10">
        <v>3120.52</v>
      </c>
      <c r="Q733" s="10">
        <v>0</v>
      </c>
      <c r="R733" s="10">
        <v>0</v>
      </c>
      <c r="S733" s="10">
        <v>0</v>
      </c>
      <c r="T733" s="50">
        <f t="shared" si="38"/>
        <v>970.99833333333333</v>
      </c>
      <c r="U733" s="50">
        <f t="shared" si="38"/>
        <v>0</v>
      </c>
      <c r="V733" s="50">
        <f t="shared" si="38"/>
        <v>5040.4033333333327</v>
      </c>
      <c r="W733" s="50">
        <f t="shared" si="38"/>
        <v>0</v>
      </c>
      <c r="X733" s="50">
        <f t="shared" si="38"/>
        <v>260.04333333333335</v>
      </c>
      <c r="Y733" s="50">
        <f t="shared" si="37"/>
        <v>0</v>
      </c>
      <c r="Z733" s="50">
        <f t="shared" si="37"/>
        <v>0</v>
      </c>
      <c r="AA733" s="50">
        <f t="shared" si="37"/>
        <v>0</v>
      </c>
      <c r="AB733" s="50">
        <f t="shared" si="39"/>
        <v>6271.4449999999988</v>
      </c>
      <c r="AC733" s="48" t="str">
        <f>VLOOKUP(ПРОДАЖИ!C:C,'ИЗ ОСНОВЫ НОМЕНКЛАТУР'!D:E,2,0)</f>
        <v>Кромочные материалы</v>
      </c>
      <c r="AD733" s="48" t="str">
        <f>VLOOKUP(C:C,'ИЗ ОСНОВЫ НОМЕНКЛАТУР'!D:F,3,0)</f>
        <v>Кромка с клеем Украина</v>
      </c>
      <c r="AE733" s="48" t="str">
        <f>VLOOKUP(C:C,'ИЗ ОСНОВЫ НОМЕНКЛАТУР'!D:H,5,0)</f>
        <v>C</v>
      </c>
    </row>
    <row r="734" spans="1:31" ht="9.6" customHeight="1" x14ac:dyDescent="0.2">
      <c r="A734" s="45" t="s">
        <v>5</v>
      </c>
      <c r="B734" s="11"/>
      <c r="C734" s="11" t="s">
        <v>736</v>
      </c>
      <c r="D734" s="44">
        <v>0</v>
      </c>
      <c r="E734" s="44">
        <v>0</v>
      </c>
      <c r="F734" s="48">
        <v>0</v>
      </c>
      <c r="G734" s="48">
        <v>0</v>
      </c>
      <c r="H734" s="44">
        <v>55</v>
      </c>
      <c r="I734" s="44">
        <v>16</v>
      </c>
      <c r="J734" s="44">
        <v>0</v>
      </c>
      <c r="K734" s="48">
        <v>0</v>
      </c>
      <c r="L734" s="49">
        <v>0</v>
      </c>
      <c r="M734" s="49">
        <v>0</v>
      </c>
      <c r="N734" s="10">
        <v>0</v>
      </c>
      <c r="O734" s="10">
        <v>0</v>
      </c>
      <c r="P734" s="10">
        <v>27644.39</v>
      </c>
      <c r="Q734" s="10">
        <v>8042.01</v>
      </c>
      <c r="R734" s="10">
        <v>0</v>
      </c>
      <c r="S734" s="10">
        <v>0</v>
      </c>
      <c r="T734" s="50">
        <f t="shared" si="38"/>
        <v>0</v>
      </c>
      <c r="U734" s="50">
        <f t="shared" si="38"/>
        <v>0</v>
      </c>
      <c r="V734" s="50">
        <f t="shared" si="38"/>
        <v>0</v>
      </c>
      <c r="W734" s="50">
        <f t="shared" si="38"/>
        <v>0</v>
      </c>
      <c r="X734" s="50">
        <f t="shared" si="38"/>
        <v>2303.6991666666668</v>
      </c>
      <c r="Y734" s="50">
        <f t="shared" si="37"/>
        <v>670.16750000000002</v>
      </c>
      <c r="Z734" s="50">
        <f t="shared" si="37"/>
        <v>0</v>
      </c>
      <c r="AA734" s="50">
        <f t="shared" si="37"/>
        <v>0</v>
      </c>
      <c r="AB734" s="50">
        <f t="shared" si="39"/>
        <v>2973.8666666666668</v>
      </c>
      <c r="AC734" s="48" t="str">
        <f>VLOOKUP(ПРОДАЖИ!C:C,'ИЗ ОСНОВЫ НОМЕНКЛАТУР'!D:E,2,0)</f>
        <v>Кромочные материалы</v>
      </c>
      <c r="AD734" s="48" t="str">
        <f>VLOOKUP(C:C,'ИЗ ОСНОВЫ НОМЕНКЛАТУР'!D:F,3,0)</f>
        <v>Кромка с клеем Украина</v>
      </c>
      <c r="AE734" s="48" t="str">
        <f>VLOOKUP(C:C,'ИЗ ОСНОВЫ НОМЕНКЛАТУР'!D:H,5,0)</f>
        <v>C</v>
      </c>
    </row>
    <row r="735" spans="1:31" ht="9.6" customHeight="1" x14ac:dyDescent="0.2">
      <c r="A735" s="45" t="s">
        <v>5</v>
      </c>
      <c r="B735" s="11"/>
      <c r="C735" s="11" t="s">
        <v>737</v>
      </c>
      <c r="D735" s="44">
        <v>14</v>
      </c>
      <c r="E735" s="44">
        <v>180</v>
      </c>
      <c r="F735" s="48">
        <v>78</v>
      </c>
      <c r="G735" s="48">
        <v>0</v>
      </c>
      <c r="H735" s="44">
        <v>0</v>
      </c>
      <c r="I735" s="44">
        <v>0</v>
      </c>
      <c r="J735" s="44">
        <v>0</v>
      </c>
      <c r="K735" s="48">
        <v>0</v>
      </c>
      <c r="L735" s="49">
        <v>16568.79</v>
      </c>
      <c r="M735" s="49">
        <v>213553.29</v>
      </c>
      <c r="N735" s="10">
        <v>95346.880000000005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50">
        <f t="shared" si="38"/>
        <v>1380.7325000000001</v>
      </c>
      <c r="U735" s="50">
        <f t="shared" si="38"/>
        <v>17796.107500000002</v>
      </c>
      <c r="V735" s="50">
        <f t="shared" si="38"/>
        <v>7945.5733333333337</v>
      </c>
      <c r="W735" s="50">
        <f t="shared" si="38"/>
        <v>0</v>
      </c>
      <c r="X735" s="50">
        <f t="shared" si="38"/>
        <v>0</v>
      </c>
      <c r="Y735" s="50">
        <f t="shared" si="37"/>
        <v>0</v>
      </c>
      <c r="Z735" s="50">
        <f t="shared" si="37"/>
        <v>0</v>
      </c>
      <c r="AA735" s="50">
        <f t="shared" si="37"/>
        <v>0</v>
      </c>
      <c r="AB735" s="50">
        <f t="shared" si="39"/>
        <v>27122.413333333338</v>
      </c>
      <c r="AC735" s="48" t="str">
        <f>VLOOKUP(ПРОДАЖИ!C:C,'ИЗ ОСНОВЫ НОМЕНКЛАТУР'!D:E,2,0)</f>
        <v>Кромочные материалы</v>
      </c>
      <c r="AD735" s="48" t="str">
        <f>VLOOKUP(C:C,'ИЗ ОСНОВЫ НОМЕНКЛАТУР'!D:F,3,0)</f>
        <v>Кромка с клеем Украина</v>
      </c>
      <c r="AE735" s="48" t="str">
        <f>VLOOKUP(C:C,'ИЗ ОСНОВЫ НОМЕНКЛАТУР'!D:H,5,0)</f>
        <v>A</v>
      </c>
    </row>
    <row r="736" spans="1:31" ht="9.6" customHeight="1" x14ac:dyDescent="0.2">
      <c r="A736" s="45" t="s">
        <v>5</v>
      </c>
      <c r="B736" s="11"/>
      <c r="C736" s="11" t="s">
        <v>738</v>
      </c>
      <c r="D736" s="44">
        <v>3</v>
      </c>
      <c r="E736" s="44">
        <v>0</v>
      </c>
      <c r="F736" s="48">
        <v>26</v>
      </c>
      <c r="G736" s="48">
        <v>0</v>
      </c>
      <c r="H736" s="44">
        <v>66</v>
      </c>
      <c r="I736" s="44">
        <v>20</v>
      </c>
      <c r="J736" s="44">
        <v>0</v>
      </c>
      <c r="K736" s="48">
        <v>0</v>
      </c>
      <c r="L736" s="49">
        <v>4707.8999999999996</v>
      </c>
      <c r="M736" s="49">
        <v>0</v>
      </c>
      <c r="N736" s="10">
        <v>41696.06</v>
      </c>
      <c r="O736" s="10">
        <v>0</v>
      </c>
      <c r="P736" s="10">
        <v>96709.87</v>
      </c>
      <c r="Q736" s="10">
        <v>29306.01</v>
      </c>
      <c r="R736" s="10">
        <v>0</v>
      </c>
      <c r="S736" s="10">
        <v>0</v>
      </c>
      <c r="T736" s="50">
        <f t="shared" si="38"/>
        <v>392.32499999999999</v>
      </c>
      <c r="U736" s="50">
        <f t="shared" si="38"/>
        <v>0</v>
      </c>
      <c r="V736" s="50">
        <f t="shared" si="38"/>
        <v>3474.6716666666666</v>
      </c>
      <c r="W736" s="50">
        <f t="shared" si="38"/>
        <v>0</v>
      </c>
      <c r="X736" s="50">
        <f t="shared" si="38"/>
        <v>8059.1558333333332</v>
      </c>
      <c r="Y736" s="50">
        <f t="shared" si="37"/>
        <v>2442.1675</v>
      </c>
      <c r="Z736" s="50">
        <f t="shared" si="37"/>
        <v>0</v>
      </c>
      <c r="AA736" s="50">
        <f t="shared" si="37"/>
        <v>0</v>
      </c>
      <c r="AB736" s="50">
        <f t="shared" si="39"/>
        <v>14368.32</v>
      </c>
      <c r="AC736" s="48" t="str">
        <f>VLOOKUP(ПРОДАЖИ!C:C,'ИЗ ОСНОВЫ НОМЕНКЛАТУР'!D:E,2,0)</f>
        <v>Кромочные материалы</v>
      </c>
      <c r="AD736" s="48" t="str">
        <f>VLOOKUP(C:C,'ИЗ ОСНОВЫ НОМЕНКЛАТУР'!D:F,3,0)</f>
        <v>Кромка с клеем Украина</v>
      </c>
      <c r="AE736" s="48" t="str">
        <f>VLOOKUP(C:C,'ИЗ ОСНОВЫ НОМЕНКЛАТУР'!D:H,5,0)</f>
        <v>B</v>
      </c>
    </row>
    <row r="737" spans="1:31" ht="9.6" customHeight="1" x14ac:dyDescent="0.2">
      <c r="A737" s="45" t="s">
        <v>5</v>
      </c>
      <c r="B737" s="11"/>
      <c r="C737" s="11" t="s">
        <v>739</v>
      </c>
      <c r="D737" s="44">
        <v>0</v>
      </c>
      <c r="E737" s="44">
        <v>0</v>
      </c>
      <c r="F737" s="48">
        <v>16</v>
      </c>
      <c r="G737" s="48">
        <v>0</v>
      </c>
      <c r="H737" s="44">
        <v>3</v>
      </c>
      <c r="I737" s="44">
        <v>15</v>
      </c>
      <c r="J737" s="44">
        <v>0</v>
      </c>
      <c r="K737" s="48">
        <v>0</v>
      </c>
      <c r="L737" s="49">
        <v>0</v>
      </c>
      <c r="M737" s="49">
        <v>0</v>
      </c>
      <c r="N737" s="10">
        <v>76483.009999999995</v>
      </c>
      <c r="O737" s="10">
        <v>0</v>
      </c>
      <c r="P737" s="10">
        <v>10518.99</v>
      </c>
      <c r="Q737" s="10">
        <v>52594.92</v>
      </c>
      <c r="R737" s="10">
        <v>0</v>
      </c>
      <c r="S737" s="10">
        <v>0</v>
      </c>
      <c r="T737" s="50">
        <f t="shared" si="38"/>
        <v>0</v>
      </c>
      <c r="U737" s="50">
        <f t="shared" si="38"/>
        <v>0</v>
      </c>
      <c r="V737" s="50">
        <f t="shared" si="38"/>
        <v>6373.5841666666665</v>
      </c>
      <c r="W737" s="50">
        <f t="shared" si="38"/>
        <v>0</v>
      </c>
      <c r="X737" s="50">
        <f t="shared" si="38"/>
        <v>876.58249999999998</v>
      </c>
      <c r="Y737" s="50">
        <f t="shared" si="37"/>
        <v>4382.91</v>
      </c>
      <c r="Z737" s="50">
        <f t="shared" si="37"/>
        <v>0</v>
      </c>
      <c r="AA737" s="50">
        <f t="shared" si="37"/>
        <v>0</v>
      </c>
      <c r="AB737" s="50">
        <f t="shared" si="39"/>
        <v>11633.076666666666</v>
      </c>
      <c r="AC737" s="48" t="str">
        <f>VLOOKUP(ПРОДАЖИ!C:C,'ИЗ ОСНОВЫ НОМЕНКЛАТУР'!D:E,2,0)</f>
        <v>Кромочные материалы</v>
      </c>
      <c r="AD737" s="48" t="str">
        <f>VLOOKUP(C:C,'ИЗ ОСНОВЫ НОМЕНКЛАТУР'!D:F,3,0)</f>
        <v>Кромка с клеем Украина</v>
      </c>
      <c r="AE737" s="48" t="str">
        <f>VLOOKUP(C:C,'ИЗ ОСНОВЫ НОМЕНКЛАТУР'!D:H,5,0)</f>
        <v>C</v>
      </c>
    </row>
    <row r="738" spans="1:31" ht="9.6" customHeight="1" x14ac:dyDescent="0.2">
      <c r="A738" s="45" t="s">
        <v>5</v>
      </c>
      <c r="B738" s="11"/>
      <c r="C738" s="11" t="s">
        <v>740</v>
      </c>
      <c r="D738" s="44">
        <v>22</v>
      </c>
      <c r="E738" s="44">
        <v>0</v>
      </c>
      <c r="F738" s="48">
        <v>0</v>
      </c>
      <c r="G738" s="48">
        <v>0</v>
      </c>
      <c r="H738" s="44">
        <v>8</v>
      </c>
      <c r="I738" s="44">
        <v>8</v>
      </c>
      <c r="J738" s="44">
        <v>0</v>
      </c>
      <c r="K738" s="48">
        <v>0</v>
      </c>
      <c r="L738" s="49">
        <v>87823.25</v>
      </c>
      <c r="M738" s="49">
        <v>0</v>
      </c>
      <c r="N738" s="10">
        <v>0</v>
      </c>
      <c r="O738" s="10">
        <v>0</v>
      </c>
      <c r="P738" s="10">
        <v>26845.31</v>
      </c>
      <c r="Q738" s="10">
        <v>26845.31</v>
      </c>
      <c r="R738" s="10">
        <v>0</v>
      </c>
      <c r="S738" s="10">
        <v>0</v>
      </c>
      <c r="T738" s="50">
        <f t="shared" si="38"/>
        <v>7318.604166666667</v>
      </c>
      <c r="U738" s="50">
        <f t="shared" si="38"/>
        <v>0</v>
      </c>
      <c r="V738" s="50">
        <f t="shared" si="38"/>
        <v>0</v>
      </c>
      <c r="W738" s="50">
        <f t="shared" si="38"/>
        <v>0</v>
      </c>
      <c r="X738" s="50">
        <f t="shared" si="38"/>
        <v>2237.1091666666666</v>
      </c>
      <c r="Y738" s="50">
        <f t="shared" si="37"/>
        <v>2237.1091666666666</v>
      </c>
      <c r="Z738" s="50">
        <f t="shared" si="37"/>
        <v>0</v>
      </c>
      <c r="AA738" s="50">
        <f t="shared" si="37"/>
        <v>0</v>
      </c>
      <c r="AB738" s="50">
        <f t="shared" si="39"/>
        <v>11792.8225</v>
      </c>
      <c r="AC738" s="48" t="str">
        <f>VLOOKUP(ПРОДАЖИ!C:C,'ИЗ ОСНОВЫ НОМЕНКЛАТУР'!D:E,2,0)</f>
        <v>Кромочные материалы</v>
      </c>
      <c r="AD738" s="48" t="str">
        <f>VLOOKUP(C:C,'ИЗ ОСНОВЫ НОМЕНКЛАТУР'!D:F,3,0)</f>
        <v>Кромка с клеем Украина</v>
      </c>
      <c r="AE738" s="48" t="str">
        <f>VLOOKUP(C:C,'ИЗ ОСНОВЫ НОМЕНКЛАТУР'!D:H,5,0)</f>
        <v>C</v>
      </c>
    </row>
    <row r="739" spans="1:31" ht="9.6" customHeight="1" x14ac:dyDescent="0.2">
      <c r="A739" s="45" t="s">
        <v>5</v>
      </c>
      <c r="B739" s="11"/>
      <c r="C739" s="11" t="s">
        <v>741</v>
      </c>
      <c r="D739" s="44">
        <v>7</v>
      </c>
      <c r="E739" s="44">
        <v>0</v>
      </c>
      <c r="F739" s="48">
        <v>0</v>
      </c>
      <c r="G739" s="48">
        <v>0</v>
      </c>
      <c r="H739" s="44">
        <v>45</v>
      </c>
      <c r="I739" s="44">
        <v>32</v>
      </c>
      <c r="J739" s="44">
        <v>0</v>
      </c>
      <c r="K739" s="48">
        <v>0</v>
      </c>
      <c r="L739" s="49">
        <v>13132</v>
      </c>
      <c r="M739" s="49">
        <v>0</v>
      </c>
      <c r="N739" s="10">
        <v>0</v>
      </c>
      <c r="O739" s="10">
        <v>0</v>
      </c>
      <c r="P739" s="10">
        <v>104588.84</v>
      </c>
      <c r="Q739" s="10">
        <v>74351.179999999993</v>
      </c>
      <c r="R739" s="10">
        <v>0</v>
      </c>
      <c r="S739" s="10">
        <v>0</v>
      </c>
      <c r="T739" s="50">
        <f t="shared" si="38"/>
        <v>1094.3333333333333</v>
      </c>
      <c r="U739" s="50">
        <f t="shared" si="38"/>
        <v>0</v>
      </c>
      <c r="V739" s="50">
        <f t="shared" si="38"/>
        <v>0</v>
      </c>
      <c r="W739" s="50">
        <f t="shared" si="38"/>
        <v>0</v>
      </c>
      <c r="X739" s="50">
        <f t="shared" si="38"/>
        <v>8715.7366666666658</v>
      </c>
      <c r="Y739" s="50">
        <f t="shared" si="37"/>
        <v>6195.9316666666664</v>
      </c>
      <c r="Z739" s="50">
        <f t="shared" si="37"/>
        <v>0</v>
      </c>
      <c r="AA739" s="50">
        <f t="shared" si="37"/>
        <v>0</v>
      </c>
      <c r="AB739" s="50">
        <f t="shared" si="39"/>
        <v>16006.001666666667</v>
      </c>
      <c r="AC739" s="48" t="str">
        <f>VLOOKUP(ПРОДАЖИ!C:C,'ИЗ ОСНОВЫ НОМЕНКЛАТУР'!D:E,2,0)</f>
        <v>Кромочные материалы</v>
      </c>
      <c r="AD739" s="48" t="str">
        <f>VLOOKUP(C:C,'ИЗ ОСНОВЫ НОМЕНКЛАТУР'!D:F,3,0)</f>
        <v>Кромка с клеем Украина</v>
      </c>
      <c r="AE739" s="48" t="str">
        <f>VLOOKUP(C:C,'ИЗ ОСНОВЫ НОМЕНКЛАТУР'!D:H,5,0)</f>
        <v>C</v>
      </c>
    </row>
    <row r="740" spans="1:31" ht="9.6" customHeight="1" x14ac:dyDescent="0.2">
      <c r="A740" s="45" t="s">
        <v>5</v>
      </c>
      <c r="B740" s="11"/>
      <c r="C740" s="11" t="s">
        <v>742</v>
      </c>
      <c r="D740" s="44">
        <v>9</v>
      </c>
      <c r="E740" s="44">
        <v>16</v>
      </c>
      <c r="F740" s="48">
        <v>0</v>
      </c>
      <c r="G740" s="48">
        <v>0</v>
      </c>
      <c r="H740" s="44">
        <v>0</v>
      </c>
      <c r="I740" s="44">
        <v>0</v>
      </c>
      <c r="J740" s="44">
        <v>0</v>
      </c>
      <c r="K740" s="48">
        <v>0</v>
      </c>
      <c r="L740" s="49">
        <v>18080.400000000001</v>
      </c>
      <c r="M740" s="49">
        <v>32142.959999999999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50">
        <f t="shared" si="38"/>
        <v>1506.7</v>
      </c>
      <c r="U740" s="50">
        <f t="shared" si="38"/>
        <v>2678.58</v>
      </c>
      <c r="V740" s="50">
        <f t="shared" si="38"/>
        <v>0</v>
      </c>
      <c r="W740" s="50">
        <f t="shared" si="38"/>
        <v>0</v>
      </c>
      <c r="X740" s="50">
        <f t="shared" si="38"/>
        <v>0</v>
      </c>
      <c r="Y740" s="50">
        <f t="shared" si="37"/>
        <v>0</v>
      </c>
      <c r="Z740" s="50">
        <f t="shared" si="37"/>
        <v>0</v>
      </c>
      <c r="AA740" s="50">
        <f t="shared" si="37"/>
        <v>0</v>
      </c>
      <c r="AB740" s="50">
        <f t="shared" si="39"/>
        <v>4185.28</v>
      </c>
      <c r="AC740" s="48" t="str">
        <f>VLOOKUP(ПРОДАЖИ!C:C,'ИЗ ОСНОВЫ НОМЕНКЛАТУР'!D:E,2,0)</f>
        <v>Кромочные материалы</v>
      </c>
      <c r="AD740" s="48" t="str">
        <f>VLOOKUP(C:C,'ИЗ ОСНОВЫ НОМЕНКЛАТУР'!D:F,3,0)</f>
        <v>Кромка с клеем Украина</v>
      </c>
      <c r="AE740" s="48" t="str">
        <f>VLOOKUP(C:C,'ИЗ ОСНОВЫ НОМЕНКЛАТУР'!D:H,5,0)</f>
        <v>C</v>
      </c>
    </row>
    <row r="741" spans="1:31" ht="9.6" customHeight="1" x14ac:dyDescent="0.2">
      <c r="A741" s="45" t="s">
        <v>5</v>
      </c>
      <c r="B741" s="11"/>
      <c r="C741" s="11" t="s">
        <v>743</v>
      </c>
      <c r="D741" s="44">
        <v>0</v>
      </c>
      <c r="E741" s="44">
        <v>0</v>
      </c>
      <c r="F741" s="48">
        <v>0</v>
      </c>
      <c r="G741" s="48">
        <v>0</v>
      </c>
      <c r="H741" s="44">
        <v>18</v>
      </c>
      <c r="I741" s="44">
        <v>0</v>
      </c>
      <c r="J741" s="44">
        <v>0</v>
      </c>
      <c r="K741" s="48">
        <v>0</v>
      </c>
      <c r="L741" s="49">
        <v>0</v>
      </c>
      <c r="M741" s="49">
        <v>0</v>
      </c>
      <c r="N741" s="10">
        <v>0</v>
      </c>
      <c r="O741" s="10">
        <v>0</v>
      </c>
      <c r="P741" s="10">
        <v>33870.559999999998</v>
      </c>
      <c r="Q741" s="10">
        <v>0</v>
      </c>
      <c r="R741" s="10">
        <v>0</v>
      </c>
      <c r="S741" s="10">
        <v>0</v>
      </c>
      <c r="T741" s="50">
        <f t="shared" si="38"/>
        <v>0</v>
      </c>
      <c r="U741" s="50">
        <f t="shared" si="38"/>
        <v>0</v>
      </c>
      <c r="V741" s="50">
        <f t="shared" si="38"/>
        <v>0</v>
      </c>
      <c r="W741" s="50">
        <f t="shared" si="38"/>
        <v>0</v>
      </c>
      <c r="X741" s="50">
        <f t="shared" si="38"/>
        <v>2822.5466666666666</v>
      </c>
      <c r="Y741" s="50">
        <f t="shared" si="37"/>
        <v>0</v>
      </c>
      <c r="Z741" s="50">
        <f t="shared" si="37"/>
        <v>0</v>
      </c>
      <c r="AA741" s="50">
        <f t="shared" si="37"/>
        <v>0</v>
      </c>
      <c r="AB741" s="50">
        <f t="shared" si="39"/>
        <v>2822.5466666666666</v>
      </c>
      <c r="AC741" s="48" t="str">
        <f>VLOOKUP(ПРОДАЖИ!C:C,'ИЗ ОСНОВЫ НОМЕНКЛАТУР'!D:E,2,0)</f>
        <v>Кромочные материалы</v>
      </c>
      <c r="AD741" s="48" t="str">
        <f>VLOOKUP(C:C,'ИЗ ОСНОВЫ НОМЕНКЛАТУР'!D:F,3,0)</f>
        <v>Кромка с клеем Украина</v>
      </c>
      <c r="AE741" s="48" t="str">
        <f>VLOOKUP(C:C,'ИЗ ОСНОВЫ НОМЕНКЛАТУР'!D:H,5,0)</f>
        <v>C</v>
      </c>
    </row>
    <row r="742" spans="1:31" ht="9.6" customHeight="1" x14ac:dyDescent="0.2">
      <c r="A742" s="45" t="s">
        <v>5</v>
      </c>
      <c r="B742" s="11"/>
      <c r="C742" s="11" t="s">
        <v>744</v>
      </c>
      <c r="D742" s="44">
        <v>0</v>
      </c>
      <c r="E742" s="44">
        <v>5</v>
      </c>
      <c r="F742" s="48">
        <v>2</v>
      </c>
      <c r="G742" s="48">
        <v>0</v>
      </c>
      <c r="H742" s="44">
        <v>7</v>
      </c>
      <c r="I742" s="44">
        <v>0</v>
      </c>
      <c r="J742" s="44">
        <v>0</v>
      </c>
      <c r="K742" s="48">
        <v>0</v>
      </c>
      <c r="L742" s="49">
        <v>0</v>
      </c>
      <c r="M742" s="49">
        <v>11778.55</v>
      </c>
      <c r="N742" s="10">
        <v>4632.07</v>
      </c>
      <c r="O742" s="10">
        <v>0</v>
      </c>
      <c r="P742" s="10">
        <v>11558.83</v>
      </c>
      <c r="Q742" s="10">
        <v>0</v>
      </c>
      <c r="R742" s="10">
        <v>0</v>
      </c>
      <c r="S742" s="10">
        <v>0</v>
      </c>
      <c r="T742" s="50">
        <f t="shared" si="38"/>
        <v>0</v>
      </c>
      <c r="U742" s="50">
        <f t="shared" si="38"/>
        <v>981.54583333333323</v>
      </c>
      <c r="V742" s="50">
        <f t="shared" si="38"/>
        <v>386.00583333333333</v>
      </c>
      <c r="W742" s="50">
        <f t="shared" si="38"/>
        <v>0</v>
      </c>
      <c r="X742" s="50">
        <f t="shared" si="38"/>
        <v>963.23583333333329</v>
      </c>
      <c r="Y742" s="50">
        <f t="shared" si="37"/>
        <v>0</v>
      </c>
      <c r="Z742" s="50">
        <f t="shared" si="37"/>
        <v>0</v>
      </c>
      <c r="AA742" s="50">
        <f t="shared" si="37"/>
        <v>0</v>
      </c>
      <c r="AB742" s="50">
        <f t="shared" si="39"/>
        <v>2330.7874999999999</v>
      </c>
      <c r="AC742" s="48" t="str">
        <f>VLOOKUP(ПРОДАЖИ!C:C,'ИЗ ОСНОВЫ НОМЕНКЛАТУР'!D:E,2,0)</f>
        <v>Кромочные материалы</v>
      </c>
      <c r="AD742" s="48" t="str">
        <f>VLOOKUP(C:C,'ИЗ ОСНОВЫ НОМЕНКЛАТУР'!D:F,3,0)</f>
        <v>Кромка с клеем Украина</v>
      </c>
      <c r="AE742" s="48" t="str">
        <f>VLOOKUP(C:C,'ИЗ ОСНОВЫ НОМЕНКЛАТУР'!D:H,5,0)</f>
        <v>C</v>
      </c>
    </row>
    <row r="743" spans="1:31" ht="9.6" customHeight="1" x14ac:dyDescent="0.2">
      <c r="A743" s="45" t="s">
        <v>5</v>
      </c>
      <c r="B743" s="11"/>
      <c r="C743" s="11" t="s">
        <v>745</v>
      </c>
      <c r="D743" s="44">
        <v>0</v>
      </c>
      <c r="E743" s="44">
        <v>0</v>
      </c>
      <c r="F743" s="48">
        <v>8</v>
      </c>
      <c r="G743" s="48">
        <v>0</v>
      </c>
      <c r="H743" s="44">
        <v>0</v>
      </c>
      <c r="I743" s="44">
        <v>0</v>
      </c>
      <c r="J743" s="44">
        <v>0</v>
      </c>
      <c r="K743" s="48">
        <v>0</v>
      </c>
      <c r="L743" s="49">
        <v>0</v>
      </c>
      <c r="M743" s="49">
        <v>0</v>
      </c>
      <c r="N743" s="10">
        <v>18403.43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50">
        <f t="shared" si="38"/>
        <v>0</v>
      </c>
      <c r="U743" s="50">
        <f t="shared" si="38"/>
        <v>0</v>
      </c>
      <c r="V743" s="50">
        <f t="shared" si="38"/>
        <v>1533.6191666666666</v>
      </c>
      <c r="W743" s="50">
        <f t="shared" si="38"/>
        <v>0</v>
      </c>
      <c r="X743" s="50">
        <f t="shared" si="38"/>
        <v>0</v>
      </c>
      <c r="Y743" s="50">
        <f t="shared" si="37"/>
        <v>0</v>
      </c>
      <c r="Z743" s="50">
        <f t="shared" si="37"/>
        <v>0</v>
      </c>
      <c r="AA743" s="50">
        <f t="shared" si="37"/>
        <v>0</v>
      </c>
      <c r="AB743" s="50">
        <f t="shared" si="39"/>
        <v>1533.6191666666666</v>
      </c>
      <c r="AC743" s="48" t="str">
        <f>VLOOKUP(ПРОДАЖИ!C:C,'ИЗ ОСНОВЫ НОМЕНКЛАТУР'!D:E,2,0)</f>
        <v>Кромочные материалы</v>
      </c>
      <c r="AD743" s="48" t="str">
        <f>VLOOKUP(C:C,'ИЗ ОСНОВЫ НОМЕНКЛАТУР'!D:F,3,0)</f>
        <v>Кромка с клеем Украина</v>
      </c>
      <c r="AE743" s="48" t="str">
        <f>VLOOKUP(C:C,'ИЗ ОСНОВЫ НОМЕНКЛАТУР'!D:H,5,0)</f>
        <v>C</v>
      </c>
    </row>
    <row r="744" spans="1:31" ht="9.6" customHeight="1" x14ac:dyDescent="0.2">
      <c r="A744" s="45" t="s">
        <v>5</v>
      </c>
      <c r="B744" s="11"/>
      <c r="C744" s="11" t="s">
        <v>746</v>
      </c>
      <c r="D744" s="44">
        <v>0</v>
      </c>
      <c r="E744" s="44">
        <v>0</v>
      </c>
      <c r="F744" s="48">
        <v>15</v>
      </c>
      <c r="G744" s="48">
        <v>0</v>
      </c>
      <c r="H744" s="44">
        <v>1</v>
      </c>
      <c r="I744" s="44">
        <v>4</v>
      </c>
      <c r="J744" s="44">
        <v>0</v>
      </c>
      <c r="K744" s="48">
        <v>0</v>
      </c>
      <c r="L744" s="49">
        <v>0</v>
      </c>
      <c r="M744" s="49">
        <v>0</v>
      </c>
      <c r="N744" s="10">
        <v>57069.72</v>
      </c>
      <c r="O744" s="10">
        <v>0</v>
      </c>
      <c r="P744" s="10">
        <v>3493.41</v>
      </c>
      <c r="Q744" s="10">
        <v>13973.63</v>
      </c>
      <c r="R744" s="10">
        <v>0</v>
      </c>
      <c r="S744" s="10">
        <v>0</v>
      </c>
      <c r="T744" s="50">
        <f t="shared" si="38"/>
        <v>0</v>
      </c>
      <c r="U744" s="50">
        <f t="shared" si="38"/>
        <v>0</v>
      </c>
      <c r="V744" s="50">
        <f t="shared" si="38"/>
        <v>4755.8100000000004</v>
      </c>
      <c r="W744" s="50">
        <f t="shared" si="38"/>
        <v>0</v>
      </c>
      <c r="X744" s="50">
        <f t="shared" si="38"/>
        <v>291.11750000000001</v>
      </c>
      <c r="Y744" s="50">
        <f t="shared" si="37"/>
        <v>1164.4691666666665</v>
      </c>
      <c r="Z744" s="50">
        <f t="shared" si="37"/>
        <v>0</v>
      </c>
      <c r="AA744" s="50">
        <f t="shared" si="37"/>
        <v>0</v>
      </c>
      <c r="AB744" s="50">
        <f t="shared" si="39"/>
        <v>6211.3966666666674</v>
      </c>
      <c r="AC744" s="48" t="str">
        <f>VLOOKUP(ПРОДАЖИ!C:C,'ИЗ ОСНОВЫ НОМЕНКЛАТУР'!D:E,2,0)</f>
        <v>Кромочные материалы</v>
      </c>
      <c r="AD744" s="48" t="str">
        <f>VLOOKUP(C:C,'ИЗ ОСНОВЫ НОМЕНКЛАТУР'!D:F,3,0)</f>
        <v>Кромка с клеем Украина</v>
      </c>
      <c r="AE744" s="48" t="str">
        <f>VLOOKUP(C:C,'ИЗ ОСНОВЫ НОМЕНКЛАТУР'!D:H,5,0)</f>
        <v>C</v>
      </c>
    </row>
    <row r="745" spans="1:31" ht="9.6" customHeight="1" x14ac:dyDescent="0.2">
      <c r="A745" s="45" t="s">
        <v>5</v>
      </c>
      <c r="B745" s="11"/>
      <c r="C745" s="11" t="s">
        <v>747</v>
      </c>
      <c r="D745" s="44">
        <v>8</v>
      </c>
      <c r="E745" s="44">
        <v>16</v>
      </c>
      <c r="F745" s="48">
        <v>0</v>
      </c>
      <c r="G745" s="48">
        <v>0</v>
      </c>
      <c r="H745" s="44">
        <v>0</v>
      </c>
      <c r="I745" s="44">
        <v>0</v>
      </c>
      <c r="J745" s="44">
        <v>0</v>
      </c>
      <c r="K745" s="48">
        <v>0</v>
      </c>
      <c r="L745" s="49">
        <v>7690.42</v>
      </c>
      <c r="M745" s="49">
        <v>15380.86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50">
        <f t="shared" si="38"/>
        <v>640.86833333333334</v>
      </c>
      <c r="U745" s="50">
        <f t="shared" si="38"/>
        <v>1281.7383333333335</v>
      </c>
      <c r="V745" s="50">
        <f t="shared" si="38"/>
        <v>0</v>
      </c>
      <c r="W745" s="50">
        <f t="shared" si="38"/>
        <v>0</v>
      </c>
      <c r="X745" s="50">
        <f t="shared" si="38"/>
        <v>0</v>
      </c>
      <c r="Y745" s="50">
        <f t="shared" si="37"/>
        <v>0</v>
      </c>
      <c r="Z745" s="50">
        <f t="shared" si="37"/>
        <v>0</v>
      </c>
      <c r="AA745" s="50">
        <f t="shared" si="37"/>
        <v>0</v>
      </c>
      <c r="AB745" s="50">
        <f t="shared" si="39"/>
        <v>1922.6066666666668</v>
      </c>
      <c r="AC745" s="48" t="str">
        <f>VLOOKUP(ПРОДАЖИ!C:C,'ИЗ ОСНОВЫ НОМЕНКЛАТУР'!D:E,2,0)</f>
        <v>Кромочные материалы</v>
      </c>
      <c r="AD745" s="48" t="str">
        <f>VLOOKUP(C:C,'ИЗ ОСНОВЫ НОМЕНКЛАТУР'!D:F,3,0)</f>
        <v>Кромка с клеем Украина</v>
      </c>
      <c r="AE745" s="48" t="str">
        <f>VLOOKUP(C:C,'ИЗ ОСНОВЫ НОМЕНКЛАТУР'!D:H,5,0)</f>
        <v>C</v>
      </c>
    </row>
    <row r="746" spans="1:31" ht="9.6" customHeight="1" x14ac:dyDescent="0.2">
      <c r="A746" s="45" t="s">
        <v>5</v>
      </c>
      <c r="B746" s="11"/>
      <c r="C746" s="11" t="s">
        <v>748</v>
      </c>
      <c r="D746" s="44">
        <v>0</v>
      </c>
      <c r="E746" s="44">
        <v>0</v>
      </c>
      <c r="F746" s="48">
        <v>0</v>
      </c>
      <c r="G746" s="48">
        <v>0</v>
      </c>
      <c r="H746" s="44">
        <v>2</v>
      </c>
      <c r="I746" s="44">
        <v>0</v>
      </c>
      <c r="J746" s="44">
        <v>0</v>
      </c>
      <c r="K746" s="48">
        <v>0</v>
      </c>
      <c r="L746" s="49">
        <v>0</v>
      </c>
      <c r="M746" s="49">
        <v>0</v>
      </c>
      <c r="N746" s="10">
        <v>0</v>
      </c>
      <c r="O746" s="10">
        <v>0</v>
      </c>
      <c r="P746" s="10">
        <v>3455.08</v>
      </c>
      <c r="Q746" s="10">
        <v>0</v>
      </c>
      <c r="R746" s="10">
        <v>0</v>
      </c>
      <c r="S746" s="10">
        <v>0</v>
      </c>
      <c r="T746" s="50">
        <f t="shared" si="38"/>
        <v>0</v>
      </c>
      <c r="U746" s="50">
        <f t="shared" si="38"/>
        <v>0</v>
      </c>
      <c r="V746" s="50">
        <f t="shared" si="38"/>
        <v>0</v>
      </c>
      <c r="W746" s="50">
        <f t="shared" si="38"/>
        <v>0</v>
      </c>
      <c r="X746" s="50">
        <f t="shared" si="38"/>
        <v>287.92333333333335</v>
      </c>
      <c r="Y746" s="50">
        <f t="shared" si="37"/>
        <v>0</v>
      </c>
      <c r="Z746" s="50">
        <f t="shared" si="37"/>
        <v>0</v>
      </c>
      <c r="AA746" s="50">
        <f t="shared" si="37"/>
        <v>0</v>
      </c>
      <c r="AB746" s="50">
        <f t="shared" si="39"/>
        <v>287.92333333333335</v>
      </c>
      <c r="AC746" s="48" t="str">
        <f>VLOOKUP(ПРОДАЖИ!C:C,'ИЗ ОСНОВЫ НОМЕНКЛАТУР'!D:E,2,0)</f>
        <v>Кромочные материалы</v>
      </c>
      <c r="AD746" s="48" t="str">
        <f>VLOOKUP(C:C,'ИЗ ОСНОВЫ НОМЕНКЛАТУР'!D:F,3,0)</f>
        <v>Кромка с клеем Украина</v>
      </c>
      <c r="AE746" s="48" t="str">
        <f>VLOOKUP(C:C,'ИЗ ОСНОВЫ НОМЕНКЛАТУР'!D:H,5,0)</f>
        <v>C</v>
      </c>
    </row>
    <row r="747" spans="1:31" ht="9.6" customHeight="1" x14ac:dyDescent="0.2">
      <c r="A747" s="45" t="s">
        <v>5</v>
      </c>
      <c r="B747" s="11"/>
      <c r="C747" s="11" t="s">
        <v>749</v>
      </c>
      <c r="D747" s="44">
        <v>0</v>
      </c>
      <c r="E747" s="44">
        <v>0</v>
      </c>
      <c r="F747" s="48">
        <v>0</v>
      </c>
      <c r="G747" s="48">
        <v>0</v>
      </c>
      <c r="H747" s="44">
        <v>5</v>
      </c>
      <c r="I747" s="44">
        <v>0</v>
      </c>
      <c r="J747" s="44">
        <v>0</v>
      </c>
      <c r="K747" s="48">
        <v>0</v>
      </c>
      <c r="L747" s="49">
        <v>0</v>
      </c>
      <c r="M747" s="49">
        <v>0</v>
      </c>
      <c r="N747" s="10">
        <v>0</v>
      </c>
      <c r="O747" s="10">
        <v>0</v>
      </c>
      <c r="P747" s="10">
        <v>3997.63</v>
      </c>
      <c r="Q747" s="10">
        <v>0</v>
      </c>
      <c r="R747" s="10">
        <v>0</v>
      </c>
      <c r="S747" s="10">
        <v>0</v>
      </c>
      <c r="T747" s="50">
        <f t="shared" si="38"/>
        <v>0</v>
      </c>
      <c r="U747" s="50">
        <f t="shared" si="38"/>
        <v>0</v>
      </c>
      <c r="V747" s="50">
        <f t="shared" si="38"/>
        <v>0</v>
      </c>
      <c r="W747" s="50">
        <f t="shared" si="38"/>
        <v>0</v>
      </c>
      <c r="X747" s="50">
        <f t="shared" si="38"/>
        <v>333.13583333333332</v>
      </c>
      <c r="Y747" s="50">
        <f t="shared" si="37"/>
        <v>0</v>
      </c>
      <c r="Z747" s="50">
        <f t="shared" si="37"/>
        <v>0</v>
      </c>
      <c r="AA747" s="50">
        <f t="shared" si="37"/>
        <v>0</v>
      </c>
      <c r="AB747" s="50">
        <f t="shared" si="39"/>
        <v>333.13583333333332</v>
      </c>
      <c r="AC747" s="48" t="str">
        <f>VLOOKUP(ПРОДАЖИ!C:C,'ИЗ ОСНОВЫ НОМЕНКЛАТУР'!D:E,2,0)</f>
        <v>Кромочные материалы</v>
      </c>
      <c r="AD747" s="48" t="str">
        <f>VLOOKUP(C:C,'ИЗ ОСНОВЫ НОМЕНКЛАТУР'!D:F,3,0)</f>
        <v>Кромка с клеем Украина</v>
      </c>
      <c r="AE747" s="48" t="str">
        <f>VLOOKUP(C:C,'ИЗ ОСНОВЫ НОМЕНКЛАТУР'!D:H,5,0)</f>
        <v>C</v>
      </c>
    </row>
    <row r="748" spans="1:31" ht="9.6" customHeight="1" x14ac:dyDescent="0.2">
      <c r="A748" s="45" t="s">
        <v>5</v>
      </c>
      <c r="B748" s="11"/>
      <c r="C748" s="11" t="s">
        <v>750</v>
      </c>
      <c r="D748" s="44">
        <v>0</v>
      </c>
      <c r="E748" s="44">
        <v>0</v>
      </c>
      <c r="F748" s="48">
        <v>0</v>
      </c>
      <c r="G748" s="48">
        <v>0</v>
      </c>
      <c r="H748" s="44">
        <v>2</v>
      </c>
      <c r="I748" s="44">
        <v>0</v>
      </c>
      <c r="J748" s="44">
        <v>0</v>
      </c>
      <c r="K748" s="48">
        <v>0</v>
      </c>
      <c r="L748" s="49">
        <v>0</v>
      </c>
      <c r="M748" s="49">
        <v>0</v>
      </c>
      <c r="N748" s="10">
        <v>0</v>
      </c>
      <c r="O748" s="10">
        <v>0</v>
      </c>
      <c r="P748" s="10">
        <v>2009.39</v>
      </c>
      <c r="Q748" s="10">
        <v>0</v>
      </c>
      <c r="R748" s="10">
        <v>0</v>
      </c>
      <c r="S748" s="10">
        <v>0</v>
      </c>
      <c r="T748" s="50">
        <f t="shared" si="38"/>
        <v>0</v>
      </c>
      <c r="U748" s="50">
        <f t="shared" si="38"/>
        <v>0</v>
      </c>
      <c r="V748" s="50">
        <f t="shared" si="38"/>
        <v>0</v>
      </c>
      <c r="W748" s="50">
        <f t="shared" si="38"/>
        <v>0</v>
      </c>
      <c r="X748" s="50">
        <f t="shared" si="38"/>
        <v>167.44916666666668</v>
      </c>
      <c r="Y748" s="50">
        <f t="shared" si="37"/>
        <v>0</v>
      </c>
      <c r="Z748" s="50">
        <f t="shared" si="37"/>
        <v>0</v>
      </c>
      <c r="AA748" s="50">
        <f t="shared" si="37"/>
        <v>0</v>
      </c>
      <c r="AB748" s="50">
        <f t="shared" si="39"/>
        <v>167.44916666666668</v>
      </c>
      <c r="AC748" s="48" t="str">
        <f>VLOOKUP(ПРОДАЖИ!C:C,'ИЗ ОСНОВЫ НОМЕНКЛАТУР'!D:E,2,0)</f>
        <v>Кромочные материалы</v>
      </c>
      <c r="AD748" s="48" t="str">
        <f>VLOOKUP(C:C,'ИЗ ОСНОВЫ НОМЕНКЛАТУР'!D:F,3,0)</f>
        <v>Кромка с клеем Украина</v>
      </c>
      <c r="AE748" s="48" t="str">
        <f>VLOOKUP(C:C,'ИЗ ОСНОВЫ НОМЕНКЛАТУР'!D:H,5,0)</f>
        <v>C</v>
      </c>
    </row>
    <row r="749" spans="1:31" ht="9.6" customHeight="1" x14ac:dyDescent="0.2">
      <c r="A749" s="45" t="s">
        <v>5</v>
      </c>
      <c r="B749" s="11"/>
      <c r="C749" s="11" t="s">
        <v>751</v>
      </c>
      <c r="D749" s="44">
        <v>1</v>
      </c>
      <c r="E749" s="44">
        <v>0</v>
      </c>
      <c r="F749" s="48">
        <v>0</v>
      </c>
      <c r="G749" s="48">
        <v>0</v>
      </c>
      <c r="H749" s="44">
        <v>0</v>
      </c>
      <c r="I749" s="44">
        <v>0</v>
      </c>
      <c r="J749" s="44">
        <v>0</v>
      </c>
      <c r="K749" s="48">
        <v>0</v>
      </c>
      <c r="L749" s="49">
        <v>1816.18</v>
      </c>
      <c r="M749" s="49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50">
        <f t="shared" ref="T749:AA782" si="40">L749/12</f>
        <v>151.34833333333333</v>
      </c>
      <c r="U749" s="50">
        <f t="shared" si="40"/>
        <v>0</v>
      </c>
      <c r="V749" s="50">
        <f t="shared" si="40"/>
        <v>0</v>
      </c>
      <c r="W749" s="50">
        <f t="shared" si="40"/>
        <v>0</v>
      </c>
      <c r="X749" s="50">
        <f t="shared" si="40"/>
        <v>0</v>
      </c>
      <c r="Y749" s="50">
        <f t="shared" si="37"/>
        <v>0</v>
      </c>
      <c r="Z749" s="50">
        <f t="shared" si="37"/>
        <v>0</v>
      </c>
      <c r="AA749" s="50">
        <f t="shared" si="37"/>
        <v>0</v>
      </c>
      <c r="AB749" s="50">
        <f t="shared" si="39"/>
        <v>151.34833333333333</v>
      </c>
      <c r="AC749" s="48" t="str">
        <f>VLOOKUP(ПРОДАЖИ!C:C,'ИЗ ОСНОВЫ НОМЕНКЛАТУР'!D:E,2,0)</f>
        <v>Кромочные материалы</v>
      </c>
      <c r="AD749" s="48" t="str">
        <f>VLOOKUP(C:C,'ИЗ ОСНОВЫ НОМЕНКЛАТУР'!D:F,3,0)</f>
        <v>Кромка с клеем Украина</v>
      </c>
      <c r="AE749" s="48" t="str">
        <f>VLOOKUP(C:C,'ИЗ ОСНОВЫ НОМЕНКЛАТУР'!D:H,5,0)</f>
        <v>C</v>
      </c>
    </row>
    <row r="750" spans="1:31" ht="9.6" customHeight="1" x14ac:dyDescent="0.2">
      <c r="A750" s="45" t="s">
        <v>5</v>
      </c>
      <c r="B750" s="11"/>
      <c r="C750" s="11" t="s">
        <v>752</v>
      </c>
      <c r="D750" s="44">
        <v>0</v>
      </c>
      <c r="E750" s="44">
        <v>0</v>
      </c>
      <c r="F750" s="48">
        <v>3</v>
      </c>
      <c r="G750" s="48">
        <v>0</v>
      </c>
      <c r="H750" s="44">
        <v>2</v>
      </c>
      <c r="I750" s="44">
        <v>0</v>
      </c>
      <c r="J750" s="44">
        <v>0</v>
      </c>
      <c r="K750" s="48">
        <v>0</v>
      </c>
      <c r="L750" s="49">
        <v>0</v>
      </c>
      <c r="M750" s="49">
        <v>0</v>
      </c>
      <c r="N750" s="10">
        <v>6005.14</v>
      </c>
      <c r="O750" s="10">
        <v>0</v>
      </c>
      <c r="P750" s="10">
        <v>1910.17</v>
      </c>
      <c r="Q750" s="10">
        <v>0</v>
      </c>
      <c r="R750" s="10">
        <v>0</v>
      </c>
      <c r="S750" s="10">
        <v>0</v>
      </c>
      <c r="T750" s="50">
        <f t="shared" si="40"/>
        <v>0</v>
      </c>
      <c r="U750" s="50">
        <f t="shared" si="40"/>
        <v>0</v>
      </c>
      <c r="V750" s="50">
        <f t="shared" si="40"/>
        <v>500.42833333333334</v>
      </c>
      <c r="W750" s="50">
        <f t="shared" si="40"/>
        <v>0</v>
      </c>
      <c r="X750" s="50">
        <f t="shared" si="40"/>
        <v>159.18083333333334</v>
      </c>
      <c r="Y750" s="50">
        <f t="shared" si="37"/>
        <v>0</v>
      </c>
      <c r="Z750" s="50">
        <f t="shared" si="37"/>
        <v>0</v>
      </c>
      <c r="AA750" s="50">
        <f t="shared" si="37"/>
        <v>0</v>
      </c>
      <c r="AB750" s="50">
        <f t="shared" si="39"/>
        <v>659.60916666666662</v>
      </c>
      <c r="AC750" s="48" t="str">
        <f>VLOOKUP(ПРОДАЖИ!C:C,'ИЗ ОСНОВЫ НОМЕНКЛАТУР'!D:E,2,0)</f>
        <v>Кромочные материалы</v>
      </c>
      <c r="AD750" s="48" t="str">
        <f>VLOOKUP(C:C,'ИЗ ОСНОВЫ НОМЕНКЛАТУР'!D:F,3,0)</f>
        <v>Кромка с клеем Украина</v>
      </c>
      <c r="AE750" s="48" t="str">
        <f>VLOOKUP(C:C,'ИЗ ОСНОВЫ НОМЕНКЛАТУР'!D:H,5,0)</f>
        <v>C</v>
      </c>
    </row>
    <row r="751" spans="1:31" ht="9.6" customHeight="1" x14ac:dyDescent="0.2">
      <c r="A751" s="45" t="s">
        <v>5</v>
      </c>
      <c r="B751" s="11"/>
      <c r="C751" s="11" t="s">
        <v>753</v>
      </c>
      <c r="D751" s="44">
        <v>0</v>
      </c>
      <c r="E751" s="44">
        <v>0</v>
      </c>
      <c r="F751" s="48">
        <v>0</v>
      </c>
      <c r="G751" s="48">
        <v>0</v>
      </c>
      <c r="H751" s="44">
        <v>1</v>
      </c>
      <c r="I751" s="44">
        <v>0</v>
      </c>
      <c r="J751" s="44">
        <v>0</v>
      </c>
      <c r="K751" s="48">
        <v>0</v>
      </c>
      <c r="L751" s="49">
        <v>0</v>
      </c>
      <c r="M751" s="49">
        <v>0</v>
      </c>
      <c r="N751" s="10">
        <v>0</v>
      </c>
      <c r="O751" s="10">
        <v>0</v>
      </c>
      <c r="P751" s="10">
        <v>3583.79</v>
      </c>
      <c r="Q751" s="10">
        <v>0</v>
      </c>
      <c r="R751" s="10">
        <v>0</v>
      </c>
      <c r="S751" s="10">
        <v>0</v>
      </c>
      <c r="T751" s="50">
        <f t="shared" si="40"/>
        <v>0</v>
      </c>
      <c r="U751" s="50">
        <f t="shared" si="40"/>
        <v>0</v>
      </c>
      <c r="V751" s="50">
        <f t="shared" si="40"/>
        <v>0</v>
      </c>
      <c r="W751" s="50">
        <f t="shared" si="40"/>
        <v>0</v>
      </c>
      <c r="X751" s="50">
        <f t="shared" si="40"/>
        <v>298.64916666666664</v>
      </c>
      <c r="Y751" s="50">
        <f t="shared" si="37"/>
        <v>0</v>
      </c>
      <c r="Z751" s="50">
        <f t="shared" si="37"/>
        <v>0</v>
      </c>
      <c r="AA751" s="50">
        <f t="shared" si="37"/>
        <v>0</v>
      </c>
      <c r="AB751" s="50">
        <f t="shared" si="39"/>
        <v>298.64916666666664</v>
      </c>
      <c r="AC751" s="48" t="str">
        <f>VLOOKUP(ПРОДАЖИ!C:C,'ИЗ ОСНОВЫ НОМЕНКЛАТУР'!D:E,2,0)</f>
        <v>Кромочные материалы</v>
      </c>
      <c r="AD751" s="48" t="str">
        <f>VLOOKUP(C:C,'ИЗ ОСНОВЫ НОМЕНКЛАТУР'!D:F,3,0)</f>
        <v>Кромка с клеем Украина</v>
      </c>
      <c r="AE751" s="48" t="str">
        <f>VLOOKUP(C:C,'ИЗ ОСНОВЫ НОМЕНКЛАТУР'!D:H,5,0)</f>
        <v>C</v>
      </c>
    </row>
    <row r="752" spans="1:31" ht="9.6" customHeight="1" x14ac:dyDescent="0.2">
      <c r="A752" s="45" t="s">
        <v>5</v>
      </c>
      <c r="B752" s="11"/>
      <c r="C752" s="11" t="s">
        <v>754</v>
      </c>
      <c r="D752" s="44">
        <v>0</v>
      </c>
      <c r="E752" s="44">
        <v>0</v>
      </c>
      <c r="F752" s="48">
        <v>0</v>
      </c>
      <c r="G752" s="48">
        <v>0</v>
      </c>
      <c r="H752" s="44">
        <v>5</v>
      </c>
      <c r="I752" s="44">
        <v>7</v>
      </c>
      <c r="J752" s="44">
        <v>0</v>
      </c>
      <c r="K752" s="48">
        <v>0</v>
      </c>
      <c r="L752" s="49">
        <v>0</v>
      </c>
      <c r="M752" s="49">
        <v>0</v>
      </c>
      <c r="N752" s="10">
        <v>0</v>
      </c>
      <c r="O752" s="10">
        <v>0</v>
      </c>
      <c r="P752" s="10">
        <v>20344.259999999998</v>
      </c>
      <c r="Q752" s="10">
        <v>28468.84</v>
      </c>
      <c r="R752" s="10">
        <v>0</v>
      </c>
      <c r="S752" s="10">
        <v>0</v>
      </c>
      <c r="T752" s="50">
        <f t="shared" si="40"/>
        <v>0</v>
      </c>
      <c r="U752" s="50">
        <f t="shared" si="40"/>
        <v>0</v>
      </c>
      <c r="V752" s="50">
        <f t="shared" si="40"/>
        <v>0</v>
      </c>
      <c r="W752" s="50">
        <f t="shared" si="40"/>
        <v>0</v>
      </c>
      <c r="X752" s="50">
        <f t="shared" si="40"/>
        <v>1695.3549999999998</v>
      </c>
      <c r="Y752" s="50">
        <f t="shared" si="37"/>
        <v>2372.4033333333332</v>
      </c>
      <c r="Z752" s="50">
        <f t="shared" si="37"/>
        <v>0</v>
      </c>
      <c r="AA752" s="50">
        <f t="shared" si="37"/>
        <v>0</v>
      </c>
      <c r="AB752" s="50">
        <f t="shared" si="39"/>
        <v>4067.7583333333332</v>
      </c>
      <c r="AC752" s="48" t="str">
        <f>VLOOKUP(ПРОДАЖИ!C:C,'ИЗ ОСНОВЫ НОМЕНКЛАТУР'!D:E,2,0)</f>
        <v>Кромочные материалы</v>
      </c>
      <c r="AD752" s="48" t="str">
        <f>VLOOKUP(C:C,'ИЗ ОСНОВЫ НОМЕНКЛАТУР'!D:F,3,0)</f>
        <v>Кромка с клеем Украина</v>
      </c>
      <c r="AE752" s="48" t="str">
        <f>VLOOKUP(C:C,'ИЗ ОСНОВЫ НОМЕНКЛАТУР'!D:H,5,0)</f>
        <v>C</v>
      </c>
    </row>
    <row r="753" spans="1:31" ht="9.6" customHeight="1" x14ac:dyDescent="0.2">
      <c r="A753" s="45" t="s">
        <v>5</v>
      </c>
      <c r="B753" s="11"/>
      <c r="C753" s="11" t="s">
        <v>755</v>
      </c>
      <c r="D753" s="44">
        <v>28</v>
      </c>
      <c r="E753" s="44">
        <v>0</v>
      </c>
      <c r="F753" s="48">
        <v>0</v>
      </c>
      <c r="G753" s="48">
        <v>0</v>
      </c>
      <c r="H753" s="44">
        <v>0</v>
      </c>
      <c r="I753" s="44">
        <v>0</v>
      </c>
      <c r="J753" s="44">
        <v>0</v>
      </c>
      <c r="K753" s="48">
        <v>0</v>
      </c>
      <c r="L753" s="49">
        <v>48176.7</v>
      </c>
      <c r="M753" s="49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50">
        <f t="shared" si="40"/>
        <v>4014.7249999999999</v>
      </c>
      <c r="U753" s="50">
        <f t="shared" si="40"/>
        <v>0</v>
      </c>
      <c r="V753" s="50">
        <f t="shared" si="40"/>
        <v>0</v>
      </c>
      <c r="W753" s="50">
        <f t="shared" si="40"/>
        <v>0</v>
      </c>
      <c r="X753" s="50">
        <f t="shared" si="40"/>
        <v>0</v>
      </c>
      <c r="Y753" s="50">
        <f t="shared" si="40"/>
        <v>0</v>
      </c>
      <c r="Z753" s="50">
        <f t="shared" si="40"/>
        <v>0</v>
      </c>
      <c r="AA753" s="50">
        <f t="shared" si="40"/>
        <v>0</v>
      </c>
      <c r="AB753" s="50">
        <f t="shared" si="39"/>
        <v>4014.7249999999999</v>
      </c>
      <c r="AC753" s="48" t="str">
        <f>VLOOKUP(ПРОДАЖИ!C:C,'ИЗ ОСНОВЫ НОМЕНКЛАТУР'!D:E,2,0)</f>
        <v>Кромочные материалы</v>
      </c>
      <c r="AD753" s="48" t="str">
        <f>VLOOKUP(C:C,'ИЗ ОСНОВЫ НОМЕНКЛАТУР'!D:F,3,0)</f>
        <v>Кромка с клеем Украина</v>
      </c>
      <c r="AE753" s="48" t="str">
        <f>VLOOKUP(C:C,'ИЗ ОСНОВЫ НОМЕНКЛАТУР'!D:H,5,0)</f>
        <v>C</v>
      </c>
    </row>
    <row r="754" spans="1:31" ht="9.6" customHeight="1" x14ac:dyDescent="0.2">
      <c r="A754" s="45" t="s">
        <v>5</v>
      </c>
      <c r="B754" s="11"/>
      <c r="C754" s="11" t="s">
        <v>756</v>
      </c>
      <c r="D754" s="44">
        <v>38</v>
      </c>
      <c r="E754" s="44">
        <v>0</v>
      </c>
      <c r="F754" s="48">
        <v>26</v>
      </c>
      <c r="G754" s="48">
        <v>0</v>
      </c>
      <c r="H754" s="44">
        <v>0</v>
      </c>
      <c r="I754" s="44">
        <v>0</v>
      </c>
      <c r="J754" s="44">
        <v>0</v>
      </c>
      <c r="K754" s="48">
        <v>0</v>
      </c>
      <c r="L754" s="49">
        <v>66564.56</v>
      </c>
      <c r="M754" s="49">
        <v>0</v>
      </c>
      <c r="N754" s="10">
        <v>38709.08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50">
        <f t="shared" si="40"/>
        <v>5547.0466666666662</v>
      </c>
      <c r="U754" s="50">
        <f t="shared" si="40"/>
        <v>0</v>
      </c>
      <c r="V754" s="50">
        <f t="shared" si="40"/>
        <v>3225.7566666666667</v>
      </c>
      <c r="W754" s="50">
        <f t="shared" si="40"/>
        <v>0</v>
      </c>
      <c r="X754" s="50">
        <f t="shared" si="40"/>
        <v>0</v>
      </c>
      <c r="Y754" s="50">
        <f t="shared" si="40"/>
        <v>0</v>
      </c>
      <c r="Z754" s="50">
        <f t="shared" si="40"/>
        <v>0</v>
      </c>
      <c r="AA754" s="50">
        <f t="shared" si="40"/>
        <v>0</v>
      </c>
      <c r="AB754" s="50">
        <f t="shared" si="39"/>
        <v>8772.8033333333333</v>
      </c>
      <c r="AC754" s="48" t="str">
        <f>VLOOKUP(ПРОДАЖИ!C:C,'ИЗ ОСНОВЫ НОМЕНКЛАТУР'!D:E,2,0)</f>
        <v>Кромочные материалы</v>
      </c>
      <c r="AD754" s="48" t="str">
        <f>VLOOKUP(C:C,'ИЗ ОСНОВЫ НОМЕНКЛАТУР'!D:F,3,0)</f>
        <v>Кромка с клеем Украина</v>
      </c>
      <c r="AE754" s="48" t="str">
        <f>VLOOKUP(C:C,'ИЗ ОСНОВЫ НОМЕНКЛАТУР'!D:H,5,0)</f>
        <v>C</v>
      </c>
    </row>
    <row r="755" spans="1:31" ht="9.6" customHeight="1" x14ac:dyDescent="0.2">
      <c r="A755" s="45" t="s">
        <v>5</v>
      </c>
      <c r="B755" s="11"/>
      <c r="C755" s="11" t="s">
        <v>757</v>
      </c>
      <c r="D755" s="44">
        <v>4</v>
      </c>
      <c r="E755" s="44">
        <v>0</v>
      </c>
      <c r="F755" s="48">
        <v>0</v>
      </c>
      <c r="G755" s="48">
        <v>0</v>
      </c>
      <c r="H755" s="44">
        <v>0</v>
      </c>
      <c r="I755" s="44">
        <v>0</v>
      </c>
      <c r="J755" s="44">
        <v>0</v>
      </c>
      <c r="K755" s="48">
        <v>0</v>
      </c>
      <c r="L755" s="49">
        <v>13051.12</v>
      </c>
      <c r="M755" s="49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50">
        <f t="shared" si="40"/>
        <v>1087.5933333333335</v>
      </c>
      <c r="U755" s="50">
        <f t="shared" si="40"/>
        <v>0</v>
      </c>
      <c r="V755" s="50">
        <f t="shared" si="40"/>
        <v>0</v>
      </c>
      <c r="W755" s="50">
        <f t="shared" si="40"/>
        <v>0</v>
      </c>
      <c r="X755" s="50">
        <f t="shared" si="40"/>
        <v>0</v>
      </c>
      <c r="Y755" s="50">
        <f t="shared" si="40"/>
        <v>0</v>
      </c>
      <c r="Z755" s="50">
        <f t="shared" si="40"/>
        <v>0</v>
      </c>
      <c r="AA755" s="50">
        <f t="shared" si="40"/>
        <v>0</v>
      </c>
      <c r="AB755" s="50">
        <f t="shared" si="39"/>
        <v>1087.5933333333335</v>
      </c>
      <c r="AC755" s="48" t="str">
        <f>VLOOKUP(ПРОДАЖИ!C:C,'ИЗ ОСНОВЫ НОМЕНКЛАТУР'!D:E,2,0)</f>
        <v>Кромочные материалы</v>
      </c>
      <c r="AD755" s="48" t="str">
        <f>VLOOKUP(C:C,'ИЗ ОСНОВЫ НОМЕНКЛАТУР'!D:F,3,0)</f>
        <v>Кромка с клеем Украина</v>
      </c>
      <c r="AE755" s="48" t="str">
        <f>VLOOKUP(C:C,'ИЗ ОСНОВЫ НОМЕНКЛАТУР'!D:H,5,0)</f>
        <v>C</v>
      </c>
    </row>
    <row r="756" spans="1:31" ht="9.6" customHeight="1" x14ac:dyDescent="0.2">
      <c r="A756" s="45" t="s">
        <v>5</v>
      </c>
      <c r="B756" s="11"/>
      <c r="C756" s="11" t="s">
        <v>758</v>
      </c>
      <c r="D756" s="44">
        <v>20</v>
      </c>
      <c r="E756" s="44">
        <v>0</v>
      </c>
      <c r="F756" s="48">
        <v>0</v>
      </c>
      <c r="G756" s="48">
        <v>0</v>
      </c>
      <c r="H756" s="44">
        <v>0</v>
      </c>
      <c r="I756" s="44">
        <v>0</v>
      </c>
      <c r="J756" s="44">
        <v>0</v>
      </c>
      <c r="K756" s="48">
        <v>0</v>
      </c>
      <c r="L756" s="49">
        <v>37249.379999999997</v>
      </c>
      <c r="M756" s="49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50">
        <f t="shared" si="40"/>
        <v>3104.1149999999998</v>
      </c>
      <c r="U756" s="50">
        <f t="shared" si="40"/>
        <v>0</v>
      </c>
      <c r="V756" s="50">
        <f t="shared" si="40"/>
        <v>0</v>
      </c>
      <c r="W756" s="50">
        <f t="shared" si="40"/>
        <v>0</v>
      </c>
      <c r="X756" s="50">
        <f t="shared" si="40"/>
        <v>0</v>
      </c>
      <c r="Y756" s="50">
        <f t="shared" si="40"/>
        <v>0</v>
      </c>
      <c r="Z756" s="50">
        <f t="shared" si="40"/>
        <v>0</v>
      </c>
      <c r="AA756" s="50">
        <f t="shared" si="40"/>
        <v>0</v>
      </c>
      <c r="AB756" s="50">
        <f t="shared" si="39"/>
        <v>3104.1149999999998</v>
      </c>
      <c r="AC756" s="48" t="str">
        <f>VLOOKUP(ПРОДАЖИ!C:C,'ИЗ ОСНОВЫ НОМЕНКЛАТУР'!D:E,2,0)</f>
        <v>Кромочные материалы</v>
      </c>
      <c r="AD756" s="48" t="str">
        <f>VLOOKUP(C:C,'ИЗ ОСНОВЫ НОМЕНКЛАТУР'!D:F,3,0)</f>
        <v>Кромка с клеем Украина</v>
      </c>
      <c r="AE756" s="48" t="str">
        <f>VLOOKUP(C:C,'ИЗ ОСНОВЫ НОМЕНКЛАТУР'!D:H,5,0)</f>
        <v>C</v>
      </c>
    </row>
    <row r="757" spans="1:31" ht="9.6" customHeight="1" x14ac:dyDescent="0.2">
      <c r="A757" s="45" t="s">
        <v>5</v>
      </c>
      <c r="B757" s="11"/>
      <c r="C757" s="11" t="s">
        <v>759</v>
      </c>
      <c r="D757" s="44">
        <v>0</v>
      </c>
      <c r="E757" s="44">
        <v>0</v>
      </c>
      <c r="F757" s="48">
        <v>0</v>
      </c>
      <c r="G757" s="48">
        <v>0</v>
      </c>
      <c r="H757" s="44">
        <v>47</v>
      </c>
      <c r="I757" s="44">
        <v>98</v>
      </c>
      <c r="J757" s="44">
        <v>0</v>
      </c>
      <c r="K757" s="48">
        <v>0</v>
      </c>
      <c r="L757" s="49">
        <v>0</v>
      </c>
      <c r="M757" s="49">
        <v>0</v>
      </c>
      <c r="N757" s="10">
        <v>0</v>
      </c>
      <c r="O757" s="10">
        <v>0</v>
      </c>
      <c r="P757" s="10">
        <v>46884.43</v>
      </c>
      <c r="Q757" s="10">
        <v>97759.05</v>
      </c>
      <c r="R757" s="10">
        <v>0</v>
      </c>
      <c r="S757" s="10">
        <v>0</v>
      </c>
      <c r="T757" s="50">
        <f t="shared" si="40"/>
        <v>0</v>
      </c>
      <c r="U757" s="50">
        <f t="shared" si="40"/>
        <v>0</v>
      </c>
      <c r="V757" s="50">
        <f t="shared" si="40"/>
        <v>0</v>
      </c>
      <c r="W757" s="50">
        <f t="shared" si="40"/>
        <v>0</v>
      </c>
      <c r="X757" s="50">
        <f t="shared" si="40"/>
        <v>3907.0358333333334</v>
      </c>
      <c r="Y757" s="50">
        <f t="shared" si="40"/>
        <v>8146.5875000000005</v>
      </c>
      <c r="Z757" s="50">
        <f t="shared" si="40"/>
        <v>0</v>
      </c>
      <c r="AA757" s="50">
        <f t="shared" si="40"/>
        <v>0</v>
      </c>
      <c r="AB757" s="50">
        <f t="shared" si="39"/>
        <v>12053.623333333333</v>
      </c>
      <c r="AC757" s="48" t="str">
        <f>VLOOKUP(ПРОДАЖИ!C:C,'ИЗ ОСНОВЫ НОМЕНКЛАТУР'!D:E,2,0)</f>
        <v>Кромочные материалы</v>
      </c>
      <c r="AD757" s="48" t="str">
        <f>VLOOKUP(C:C,'ИЗ ОСНОВЫ НОМЕНКЛАТУР'!D:F,3,0)</f>
        <v>Кромка с клеем Украина</v>
      </c>
      <c r="AE757" s="48" t="str">
        <f>VLOOKUP(C:C,'ИЗ ОСНОВЫ НОМЕНКЛАТУР'!D:H,5,0)</f>
        <v>B</v>
      </c>
    </row>
    <row r="758" spans="1:31" ht="9.6" customHeight="1" x14ac:dyDescent="0.2">
      <c r="A758" s="45" t="s">
        <v>5</v>
      </c>
      <c r="B758" s="11"/>
      <c r="C758" s="11" t="s">
        <v>760</v>
      </c>
      <c r="D758" s="44">
        <v>32</v>
      </c>
      <c r="E758" s="44">
        <v>25</v>
      </c>
      <c r="F758" s="48">
        <v>0</v>
      </c>
      <c r="G758" s="48">
        <v>0</v>
      </c>
      <c r="H758" s="44">
        <v>10</v>
      </c>
      <c r="I758" s="44">
        <v>0</v>
      </c>
      <c r="J758" s="44">
        <v>0</v>
      </c>
      <c r="K758" s="48">
        <v>0</v>
      </c>
      <c r="L758" s="49">
        <v>40980.720000000001</v>
      </c>
      <c r="M758" s="49">
        <v>32016.18</v>
      </c>
      <c r="N758" s="10">
        <v>0</v>
      </c>
      <c r="O758" s="10">
        <v>0</v>
      </c>
      <c r="P758" s="10">
        <v>6726.21</v>
      </c>
      <c r="Q758" s="10">
        <v>0</v>
      </c>
      <c r="R758" s="10">
        <v>0</v>
      </c>
      <c r="S758" s="10">
        <v>0</v>
      </c>
      <c r="T758" s="50">
        <f t="shared" si="40"/>
        <v>3415.06</v>
      </c>
      <c r="U758" s="50">
        <f t="shared" si="40"/>
        <v>2668.0149999999999</v>
      </c>
      <c r="V758" s="50">
        <f t="shared" si="40"/>
        <v>0</v>
      </c>
      <c r="W758" s="50">
        <f t="shared" si="40"/>
        <v>0</v>
      </c>
      <c r="X758" s="50">
        <f t="shared" si="40"/>
        <v>560.51750000000004</v>
      </c>
      <c r="Y758" s="50">
        <f t="shared" si="40"/>
        <v>0</v>
      </c>
      <c r="Z758" s="50">
        <f t="shared" si="40"/>
        <v>0</v>
      </c>
      <c r="AA758" s="50">
        <f t="shared" si="40"/>
        <v>0</v>
      </c>
      <c r="AB758" s="50">
        <f t="shared" si="39"/>
        <v>6643.5924999999997</v>
      </c>
      <c r="AC758" s="48" t="str">
        <f>VLOOKUP(ПРОДАЖИ!C:C,'ИЗ ОСНОВЫ НОМЕНКЛАТУР'!D:E,2,0)</f>
        <v>Кромочные материалы</v>
      </c>
      <c r="AD758" s="48" t="str">
        <f>VLOOKUP(C:C,'ИЗ ОСНОВЫ НОМЕНКЛАТУР'!D:F,3,0)</f>
        <v>Кромка с клеем Украина</v>
      </c>
      <c r="AE758" s="48" t="str">
        <f>VLOOKUP(C:C,'ИЗ ОСНОВЫ НОМЕНКЛАТУР'!D:H,5,0)</f>
        <v>C</v>
      </c>
    </row>
    <row r="759" spans="1:31" ht="9.6" customHeight="1" x14ac:dyDescent="0.2">
      <c r="A759" s="45" t="s">
        <v>5</v>
      </c>
      <c r="B759" s="11"/>
      <c r="C759" s="11" t="s">
        <v>761</v>
      </c>
      <c r="D759" s="44">
        <v>0</v>
      </c>
      <c r="E759" s="44">
        <v>0</v>
      </c>
      <c r="F759" s="48">
        <v>38</v>
      </c>
      <c r="G759" s="48">
        <v>0</v>
      </c>
      <c r="H759" s="44">
        <v>0</v>
      </c>
      <c r="I759" s="44">
        <v>0</v>
      </c>
      <c r="J759" s="44">
        <v>0</v>
      </c>
      <c r="K759" s="48">
        <v>0</v>
      </c>
      <c r="L759" s="49">
        <v>0</v>
      </c>
      <c r="M759" s="49">
        <v>0</v>
      </c>
      <c r="N759" s="10">
        <v>149686.76999999999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50">
        <f t="shared" si="40"/>
        <v>0</v>
      </c>
      <c r="U759" s="50">
        <f t="shared" si="40"/>
        <v>0</v>
      </c>
      <c r="V759" s="50">
        <f t="shared" si="40"/>
        <v>12473.897499999999</v>
      </c>
      <c r="W759" s="50">
        <f t="shared" si="40"/>
        <v>0</v>
      </c>
      <c r="X759" s="50">
        <f t="shared" si="40"/>
        <v>0</v>
      </c>
      <c r="Y759" s="50">
        <f t="shared" si="40"/>
        <v>0</v>
      </c>
      <c r="Z759" s="50">
        <f t="shared" si="40"/>
        <v>0</v>
      </c>
      <c r="AA759" s="50">
        <f t="shared" si="40"/>
        <v>0</v>
      </c>
      <c r="AB759" s="50">
        <f t="shared" si="39"/>
        <v>12473.897499999999</v>
      </c>
      <c r="AC759" s="48" t="str">
        <f>VLOOKUP(ПРОДАЖИ!C:C,'ИЗ ОСНОВЫ НОМЕНКЛАТУР'!D:E,2,0)</f>
        <v>Кромочные материалы</v>
      </c>
      <c r="AD759" s="48" t="str">
        <f>VLOOKUP(C:C,'ИЗ ОСНОВЫ НОМЕНКЛАТУР'!D:F,3,0)</f>
        <v>Кромка с клеем Украина</v>
      </c>
      <c r="AE759" s="48" t="str">
        <f>VLOOKUP(C:C,'ИЗ ОСНОВЫ НОМЕНКЛАТУР'!D:H,5,0)</f>
        <v>C</v>
      </c>
    </row>
    <row r="760" spans="1:31" ht="9.6" customHeight="1" x14ac:dyDescent="0.2">
      <c r="A760" s="45" t="s">
        <v>5</v>
      </c>
      <c r="B760" s="11"/>
      <c r="C760" s="11" t="s">
        <v>762</v>
      </c>
      <c r="D760" s="44">
        <v>30</v>
      </c>
      <c r="E760" s="44">
        <v>0</v>
      </c>
      <c r="F760" s="48">
        <v>114</v>
      </c>
      <c r="G760" s="48">
        <v>0</v>
      </c>
      <c r="H760" s="44">
        <v>0</v>
      </c>
      <c r="I760" s="44">
        <v>0</v>
      </c>
      <c r="J760" s="44">
        <v>0</v>
      </c>
      <c r="K760" s="48">
        <v>0</v>
      </c>
      <c r="L760" s="49">
        <v>46553.93</v>
      </c>
      <c r="M760" s="49">
        <v>0</v>
      </c>
      <c r="N760" s="10">
        <v>143228.22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50">
        <f t="shared" si="40"/>
        <v>3879.4941666666668</v>
      </c>
      <c r="U760" s="50">
        <f t="shared" si="40"/>
        <v>0</v>
      </c>
      <c r="V760" s="50">
        <f t="shared" si="40"/>
        <v>11935.684999999999</v>
      </c>
      <c r="W760" s="50">
        <f t="shared" si="40"/>
        <v>0</v>
      </c>
      <c r="X760" s="50">
        <f t="shared" si="40"/>
        <v>0</v>
      </c>
      <c r="Y760" s="50">
        <f t="shared" si="40"/>
        <v>0</v>
      </c>
      <c r="Z760" s="50">
        <f t="shared" si="40"/>
        <v>0</v>
      </c>
      <c r="AA760" s="50">
        <f t="shared" si="40"/>
        <v>0</v>
      </c>
      <c r="AB760" s="50">
        <f t="shared" si="39"/>
        <v>15815.179166666667</v>
      </c>
      <c r="AC760" s="48" t="str">
        <f>VLOOKUP(ПРОДАЖИ!C:C,'ИЗ ОСНОВЫ НОМЕНКЛАТУР'!D:E,2,0)</f>
        <v>Кромочные материалы</v>
      </c>
      <c r="AD760" s="48" t="str">
        <f>VLOOKUP(C:C,'ИЗ ОСНОВЫ НОМЕНКЛАТУР'!D:F,3,0)</f>
        <v>Кромка с клеем Украина</v>
      </c>
      <c r="AE760" s="48" t="str">
        <f>VLOOKUP(C:C,'ИЗ ОСНОВЫ НОМЕНКЛАТУР'!D:H,5,0)</f>
        <v>B</v>
      </c>
    </row>
    <row r="761" spans="1:31" ht="9.6" customHeight="1" x14ac:dyDescent="0.2">
      <c r="A761" s="45" t="s">
        <v>5</v>
      </c>
      <c r="B761" s="11"/>
      <c r="C761" s="11" t="s">
        <v>763</v>
      </c>
      <c r="D761" s="44">
        <v>17</v>
      </c>
      <c r="E761" s="44">
        <v>0</v>
      </c>
      <c r="F761" s="48">
        <v>3</v>
      </c>
      <c r="G761" s="48">
        <v>0</v>
      </c>
      <c r="H761" s="44">
        <v>0</v>
      </c>
      <c r="I761" s="44">
        <v>8</v>
      </c>
      <c r="J761" s="44">
        <v>0</v>
      </c>
      <c r="K761" s="48">
        <v>0</v>
      </c>
      <c r="L761" s="49">
        <v>81019.460000000006</v>
      </c>
      <c r="M761" s="49">
        <v>0</v>
      </c>
      <c r="N761" s="10">
        <v>13004.76</v>
      </c>
      <c r="O761" s="10">
        <v>0</v>
      </c>
      <c r="P761" s="10">
        <v>0</v>
      </c>
      <c r="Q761" s="10">
        <v>31859.9</v>
      </c>
      <c r="R761" s="10">
        <v>0</v>
      </c>
      <c r="S761" s="10">
        <v>0</v>
      </c>
      <c r="T761" s="50">
        <f t="shared" si="40"/>
        <v>6751.6216666666669</v>
      </c>
      <c r="U761" s="50">
        <f t="shared" si="40"/>
        <v>0</v>
      </c>
      <c r="V761" s="50">
        <f t="shared" si="40"/>
        <v>1083.73</v>
      </c>
      <c r="W761" s="50">
        <f t="shared" si="40"/>
        <v>0</v>
      </c>
      <c r="X761" s="50">
        <f t="shared" si="40"/>
        <v>0</v>
      </c>
      <c r="Y761" s="50">
        <f t="shared" si="40"/>
        <v>2654.9916666666668</v>
      </c>
      <c r="Z761" s="50">
        <f t="shared" si="40"/>
        <v>0</v>
      </c>
      <c r="AA761" s="50">
        <f t="shared" si="40"/>
        <v>0</v>
      </c>
      <c r="AB761" s="50">
        <f t="shared" si="39"/>
        <v>10490.343333333334</v>
      </c>
      <c r="AC761" s="48" t="str">
        <f>VLOOKUP(ПРОДАЖИ!C:C,'ИЗ ОСНОВЫ НОМЕНКЛАТУР'!D:E,2,0)</f>
        <v>Кромочные материалы</v>
      </c>
      <c r="AD761" s="48" t="str">
        <f>VLOOKUP(C:C,'ИЗ ОСНОВЫ НОМЕНКЛАТУР'!D:F,3,0)</f>
        <v>Кромка с клеем Украина</v>
      </c>
      <c r="AE761" s="48" t="str">
        <f>VLOOKUP(C:C,'ИЗ ОСНОВЫ НОМЕНКЛАТУР'!D:H,5,0)</f>
        <v>C</v>
      </c>
    </row>
    <row r="762" spans="1:31" ht="9.6" customHeight="1" x14ac:dyDescent="0.2">
      <c r="A762" s="45" t="s">
        <v>5</v>
      </c>
      <c r="B762" s="11"/>
      <c r="C762" s="11" t="s">
        <v>764</v>
      </c>
      <c r="D762" s="44">
        <v>40</v>
      </c>
      <c r="E762" s="44">
        <v>3</v>
      </c>
      <c r="F762" s="48">
        <v>71</v>
      </c>
      <c r="G762" s="48">
        <v>0</v>
      </c>
      <c r="H762" s="44">
        <v>0</v>
      </c>
      <c r="I762" s="44">
        <v>0</v>
      </c>
      <c r="J762" s="44">
        <v>0</v>
      </c>
      <c r="K762" s="48">
        <v>0</v>
      </c>
      <c r="L762" s="49">
        <v>76276.759999999995</v>
      </c>
      <c r="M762" s="49">
        <v>5720.76</v>
      </c>
      <c r="N762" s="10">
        <v>139991.65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50">
        <f t="shared" si="40"/>
        <v>6356.3966666666665</v>
      </c>
      <c r="U762" s="50">
        <f t="shared" si="40"/>
        <v>476.73</v>
      </c>
      <c r="V762" s="50">
        <f t="shared" si="40"/>
        <v>11665.970833333333</v>
      </c>
      <c r="W762" s="50">
        <f t="shared" si="40"/>
        <v>0</v>
      </c>
      <c r="X762" s="50">
        <f t="shared" si="40"/>
        <v>0</v>
      </c>
      <c r="Y762" s="50">
        <f t="shared" si="40"/>
        <v>0</v>
      </c>
      <c r="Z762" s="50">
        <f t="shared" si="40"/>
        <v>0</v>
      </c>
      <c r="AA762" s="50">
        <f t="shared" si="40"/>
        <v>0</v>
      </c>
      <c r="AB762" s="50">
        <f t="shared" si="39"/>
        <v>18499.0975</v>
      </c>
      <c r="AC762" s="48" t="str">
        <f>VLOOKUP(ПРОДАЖИ!C:C,'ИЗ ОСНОВЫ НОМЕНКЛАТУР'!D:E,2,0)</f>
        <v>Кромочные материалы</v>
      </c>
      <c r="AD762" s="48" t="str">
        <f>VLOOKUP(C:C,'ИЗ ОСНОВЫ НОМЕНКЛАТУР'!D:F,3,0)</f>
        <v>Кромка с клеем Украина</v>
      </c>
      <c r="AE762" s="48" t="str">
        <f>VLOOKUP(C:C,'ИЗ ОСНОВЫ НОМЕНКЛАТУР'!D:H,5,0)</f>
        <v>B</v>
      </c>
    </row>
    <row r="763" spans="1:31" ht="9.6" customHeight="1" x14ac:dyDescent="0.2">
      <c r="A763" s="45" t="s">
        <v>5</v>
      </c>
      <c r="B763" s="11"/>
      <c r="C763" s="11" t="s">
        <v>765</v>
      </c>
      <c r="D763" s="44">
        <v>22</v>
      </c>
      <c r="E763" s="44">
        <v>0</v>
      </c>
      <c r="F763" s="48">
        <v>63</v>
      </c>
      <c r="G763" s="48">
        <v>0</v>
      </c>
      <c r="H763" s="44">
        <v>3</v>
      </c>
      <c r="I763" s="44">
        <v>0</v>
      </c>
      <c r="J763" s="44">
        <v>0</v>
      </c>
      <c r="K763" s="48">
        <v>0</v>
      </c>
      <c r="L763" s="49">
        <v>36643.94</v>
      </c>
      <c r="M763" s="49">
        <v>0</v>
      </c>
      <c r="N763" s="10">
        <v>150364.62</v>
      </c>
      <c r="O763" s="10">
        <v>0</v>
      </c>
      <c r="P763" s="10">
        <v>5268.25</v>
      </c>
      <c r="Q763" s="10">
        <v>0</v>
      </c>
      <c r="R763" s="10">
        <v>0</v>
      </c>
      <c r="S763" s="10">
        <v>0</v>
      </c>
      <c r="T763" s="50">
        <f t="shared" si="40"/>
        <v>3053.6616666666669</v>
      </c>
      <c r="U763" s="50">
        <f t="shared" si="40"/>
        <v>0</v>
      </c>
      <c r="V763" s="50">
        <f t="shared" si="40"/>
        <v>12530.385</v>
      </c>
      <c r="W763" s="50">
        <f t="shared" si="40"/>
        <v>0</v>
      </c>
      <c r="X763" s="50">
        <f t="shared" si="40"/>
        <v>439.02083333333331</v>
      </c>
      <c r="Y763" s="50">
        <f t="shared" si="40"/>
        <v>0</v>
      </c>
      <c r="Z763" s="50">
        <f t="shared" si="40"/>
        <v>0</v>
      </c>
      <c r="AA763" s="50">
        <f t="shared" si="40"/>
        <v>0</v>
      </c>
      <c r="AB763" s="50">
        <f t="shared" si="39"/>
        <v>16023.067500000001</v>
      </c>
      <c r="AC763" s="48" t="str">
        <f>VLOOKUP(ПРОДАЖИ!C:C,'ИЗ ОСНОВЫ НОМЕНКЛАТУР'!D:E,2,0)</f>
        <v>Кромочные материалы</v>
      </c>
      <c r="AD763" s="48" t="str">
        <f>VLOOKUP(C:C,'ИЗ ОСНОВЫ НОМЕНКЛАТУР'!D:F,3,0)</f>
        <v>Кромка с клеем Украина</v>
      </c>
      <c r="AE763" s="48" t="str">
        <f>VLOOKUP(C:C,'ИЗ ОСНОВЫ НОМЕНКЛАТУР'!D:H,5,0)</f>
        <v>B</v>
      </c>
    </row>
    <row r="764" spans="1:31" ht="9.6" customHeight="1" x14ac:dyDescent="0.2">
      <c r="A764" s="45" t="s">
        <v>5</v>
      </c>
      <c r="B764" s="11"/>
      <c r="C764" s="11" t="s">
        <v>766</v>
      </c>
      <c r="D764" s="44">
        <v>20</v>
      </c>
      <c r="E764" s="44">
        <v>0</v>
      </c>
      <c r="F764" s="48">
        <v>65</v>
      </c>
      <c r="G764" s="48">
        <v>6</v>
      </c>
      <c r="H764" s="44">
        <v>26</v>
      </c>
      <c r="I764" s="44">
        <v>16</v>
      </c>
      <c r="J764" s="44">
        <v>0</v>
      </c>
      <c r="K764" s="48">
        <v>0</v>
      </c>
      <c r="L764" s="49">
        <v>44830.2</v>
      </c>
      <c r="M764" s="49">
        <v>0</v>
      </c>
      <c r="N764" s="10">
        <v>144121.99</v>
      </c>
      <c r="O764" s="10">
        <v>9176.2000000000007</v>
      </c>
      <c r="P764" s="10">
        <v>40879.760000000002</v>
      </c>
      <c r="Q764" s="10">
        <v>25156.78</v>
      </c>
      <c r="R764" s="10">
        <v>0</v>
      </c>
      <c r="S764" s="10">
        <v>0</v>
      </c>
      <c r="T764" s="50">
        <f t="shared" si="40"/>
        <v>3735.85</v>
      </c>
      <c r="U764" s="50">
        <f t="shared" si="40"/>
        <v>0</v>
      </c>
      <c r="V764" s="50">
        <f t="shared" si="40"/>
        <v>12010.165833333333</v>
      </c>
      <c r="W764" s="50">
        <f t="shared" si="40"/>
        <v>764.68333333333339</v>
      </c>
      <c r="X764" s="50">
        <f t="shared" si="40"/>
        <v>3406.646666666667</v>
      </c>
      <c r="Y764" s="50">
        <f t="shared" si="40"/>
        <v>2096.3983333333331</v>
      </c>
      <c r="Z764" s="50">
        <f t="shared" si="40"/>
        <v>0</v>
      </c>
      <c r="AA764" s="50">
        <f t="shared" si="40"/>
        <v>0</v>
      </c>
      <c r="AB764" s="50">
        <f t="shared" si="39"/>
        <v>22013.744166666667</v>
      </c>
      <c r="AC764" s="48" t="str">
        <f>VLOOKUP(ПРОДАЖИ!C:C,'ИЗ ОСНОВЫ НОМЕНКЛАТУР'!D:E,2,0)</f>
        <v>Кромочные материалы</v>
      </c>
      <c r="AD764" s="48" t="str">
        <f>VLOOKUP(C:C,'ИЗ ОСНОВЫ НОМЕНКЛАТУР'!D:F,3,0)</f>
        <v>Кромка с клеем Украина</v>
      </c>
      <c r="AE764" s="48" t="str">
        <f>VLOOKUP(C:C,'ИЗ ОСНОВЫ НОМЕНКЛАТУР'!D:H,5,0)</f>
        <v>B</v>
      </c>
    </row>
    <row r="765" spans="1:31" ht="9.6" customHeight="1" x14ac:dyDescent="0.2">
      <c r="A765" s="45" t="s">
        <v>5</v>
      </c>
      <c r="B765" s="11"/>
      <c r="C765" s="11" t="s">
        <v>767</v>
      </c>
      <c r="D765" s="44">
        <v>0</v>
      </c>
      <c r="E765" s="44">
        <v>0</v>
      </c>
      <c r="F765" s="48">
        <v>140</v>
      </c>
      <c r="G765" s="48">
        <v>0</v>
      </c>
      <c r="H765" s="44">
        <v>52</v>
      </c>
      <c r="I765" s="44">
        <v>111</v>
      </c>
      <c r="J765" s="44">
        <v>0</v>
      </c>
      <c r="K765" s="48">
        <v>0</v>
      </c>
      <c r="L765" s="49">
        <v>0</v>
      </c>
      <c r="M765" s="49">
        <v>0</v>
      </c>
      <c r="N765" s="10">
        <v>319148.61</v>
      </c>
      <c r="O765" s="10">
        <v>0</v>
      </c>
      <c r="P765" s="10">
        <v>79341.69</v>
      </c>
      <c r="Q765" s="10">
        <v>169363.93</v>
      </c>
      <c r="R765" s="10">
        <v>0</v>
      </c>
      <c r="S765" s="10">
        <v>0</v>
      </c>
      <c r="T765" s="50">
        <f t="shared" si="40"/>
        <v>0</v>
      </c>
      <c r="U765" s="50">
        <f t="shared" si="40"/>
        <v>0</v>
      </c>
      <c r="V765" s="50">
        <f t="shared" si="40"/>
        <v>26595.717499999999</v>
      </c>
      <c r="W765" s="50">
        <f t="shared" si="40"/>
        <v>0</v>
      </c>
      <c r="X765" s="50">
        <f t="shared" si="40"/>
        <v>6611.8074999999999</v>
      </c>
      <c r="Y765" s="50">
        <f t="shared" si="40"/>
        <v>14113.660833333333</v>
      </c>
      <c r="Z765" s="50">
        <f t="shared" si="40"/>
        <v>0</v>
      </c>
      <c r="AA765" s="50">
        <f t="shared" si="40"/>
        <v>0</v>
      </c>
      <c r="AB765" s="50">
        <f t="shared" si="39"/>
        <v>47321.185833333337</v>
      </c>
      <c r="AC765" s="48" t="str">
        <f>VLOOKUP(ПРОДАЖИ!C:C,'ИЗ ОСНОВЫ НОМЕНКЛАТУР'!D:E,2,0)</f>
        <v>Кромочные материалы</v>
      </c>
      <c r="AD765" s="48" t="str">
        <f>VLOOKUP(C:C,'ИЗ ОСНОВЫ НОМЕНКЛАТУР'!D:F,3,0)</f>
        <v>Кромка с клеем Украина</v>
      </c>
      <c r="AE765" s="48" t="str">
        <f>VLOOKUP(C:C,'ИЗ ОСНОВЫ НОМЕНКЛАТУР'!D:H,5,0)</f>
        <v>A</v>
      </c>
    </row>
    <row r="766" spans="1:31" ht="9.6" customHeight="1" x14ac:dyDescent="0.2">
      <c r="A766" s="45" t="s">
        <v>5</v>
      </c>
      <c r="B766" s="11"/>
      <c r="C766" s="11" t="s">
        <v>768</v>
      </c>
      <c r="D766" s="44">
        <v>4</v>
      </c>
      <c r="E766" s="44">
        <v>0</v>
      </c>
      <c r="F766" s="48">
        <v>62</v>
      </c>
      <c r="G766" s="48">
        <v>0</v>
      </c>
      <c r="H766" s="44">
        <v>0</v>
      </c>
      <c r="I766" s="44">
        <v>1</v>
      </c>
      <c r="J766" s="44">
        <v>0</v>
      </c>
      <c r="K766" s="48">
        <v>0</v>
      </c>
      <c r="L766" s="49">
        <v>14013.87</v>
      </c>
      <c r="M766" s="49">
        <v>0</v>
      </c>
      <c r="N766" s="10">
        <v>212163.77</v>
      </c>
      <c r="O766" s="10">
        <v>0</v>
      </c>
      <c r="P766" s="10">
        <v>0</v>
      </c>
      <c r="Q766" s="10">
        <v>1858.15</v>
      </c>
      <c r="R766" s="10">
        <v>0</v>
      </c>
      <c r="S766" s="10">
        <v>0</v>
      </c>
      <c r="T766" s="50">
        <f t="shared" si="40"/>
        <v>1167.8225</v>
      </c>
      <c r="U766" s="50">
        <f t="shared" si="40"/>
        <v>0</v>
      </c>
      <c r="V766" s="50">
        <f t="shared" si="40"/>
        <v>17680.314166666667</v>
      </c>
      <c r="W766" s="50">
        <f t="shared" si="40"/>
        <v>0</v>
      </c>
      <c r="X766" s="50">
        <f t="shared" si="40"/>
        <v>0</v>
      </c>
      <c r="Y766" s="50">
        <f t="shared" si="40"/>
        <v>154.84583333333333</v>
      </c>
      <c r="Z766" s="50">
        <f t="shared" si="40"/>
        <v>0</v>
      </c>
      <c r="AA766" s="50">
        <f t="shared" si="40"/>
        <v>0</v>
      </c>
      <c r="AB766" s="50">
        <f t="shared" si="39"/>
        <v>19002.982499999998</v>
      </c>
      <c r="AC766" s="48" t="str">
        <f>VLOOKUP(ПРОДАЖИ!C:C,'ИЗ ОСНОВЫ НОМЕНКЛАТУР'!D:E,2,0)</f>
        <v>Кромочные материалы</v>
      </c>
      <c r="AD766" s="48" t="str">
        <f>VLOOKUP(C:C,'ИЗ ОСНОВЫ НОМЕНКЛАТУР'!D:F,3,0)</f>
        <v>Кромка с клеем Украина</v>
      </c>
      <c r="AE766" s="48" t="str">
        <f>VLOOKUP(C:C,'ИЗ ОСНОВЫ НОМЕНКЛАТУР'!D:H,5,0)</f>
        <v>C</v>
      </c>
    </row>
    <row r="767" spans="1:31" ht="9.6" customHeight="1" x14ac:dyDescent="0.2">
      <c r="A767" s="45" t="s">
        <v>5</v>
      </c>
      <c r="B767" s="11"/>
      <c r="C767" s="11" t="s">
        <v>769</v>
      </c>
      <c r="D767" s="44">
        <v>13</v>
      </c>
      <c r="E767" s="44">
        <v>0</v>
      </c>
      <c r="F767" s="48">
        <v>100</v>
      </c>
      <c r="G767" s="48">
        <v>0</v>
      </c>
      <c r="H767" s="44">
        <v>0</v>
      </c>
      <c r="I767" s="44">
        <v>0</v>
      </c>
      <c r="J767" s="44">
        <v>0</v>
      </c>
      <c r="K767" s="48">
        <v>0</v>
      </c>
      <c r="L767" s="49">
        <v>39031.160000000003</v>
      </c>
      <c r="M767" s="49">
        <v>0</v>
      </c>
      <c r="N767" s="10">
        <v>302071.86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50">
        <f t="shared" si="40"/>
        <v>3252.5966666666668</v>
      </c>
      <c r="U767" s="50">
        <f t="shared" si="40"/>
        <v>0</v>
      </c>
      <c r="V767" s="50">
        <f t="shared" si="40"/>
        <v>25172.654999999999</v>
      </c>
      <c r="W767" s="50">
        <f t="shared" si="40"/>
        <v>0</v>
      </c>
      <c r="X767" s="50">
        <f t="shared" si="40"/>
        <v>0</v>
      </c>
      <c r="Y767" s="50">
        <f t="shared" si="40"/>
        <v>0</v>
      </c>
      <c r="Z767" s="50">
        <f t="shared" si="40"/>
        <v>0</v>
      </c>
      <c r="AA767" s="50">
        <f t="shared" si="40"/>
        <v>0</v>
      </c>
      <c r="AB767" s="50">
        <f t="shared" si="39"/>
        <v>28425.251666666667</v>
      </c>
      <c r="AC767" s="48" t="str">
        <f>VLOOKUP(ПРОДАЖИ!C:C,'ИЗ ОСНОВЫ НОМЕНКЛАТУР'!D:E,2,0)</f>
        <v>Кромочные материалы</v>
      </c>
      <c r="AD767" s="48" t="str">
        <f>VLOOKUP(C:C,'ИЗ ОСНОВЫ НОМЕНКЛАТУР'!D:F,3,0)</f>
        <v>Кромка с клеем Украина</v>
      </c>
      <c r="AE767" s="48" t="str">
        <f>VLOOKUP(C:C,'ИЗ ОСНОВЫ НОМЕНКЛАТУР'!D:H,5,0)</f>
        <v>B</v>
      </c>
    </row>
    <row r="768" spans="1:31" ht="9.6" customHeight="1" x14ac:dyDescent="0.2">
      <c r="A768" s="45" t="s">
        <v>5</v>
      </c>
      <c r="B768" s="11"/>
      <c r="C768" s="11" t="s">
        <v>770</v>
      </c>
      <c r="D768" s="44">
        <v>7</v>
      </c>
      <c r="E768" s="44">
        <v>0</v>
      </c>
      <c r="F768" s="48">
        <v>134</v>
      </c>
      <c r="G768" s="48">
        <v>0</v>
      </c>
      <c r="H768" s="44">
        <v>4</v>
      </c>
      <c r="I768" s="44">
        <v>2</v>
      </c>
      <c r="J768" s="44">
        <v>0</v>
      </c>
      <c r="K768" s="48">
        <v>0</v>
      </c>
      <c r="L768" s="49">
        <v>26748.86</v>
      </c>
      <c r="M768" s="49">
        <v>0</v>
      </c>
      <c r="N768" s="10">
        <v>452817.53</v>
      </c>
      <c r="O768" s="10">
        <v>0</v>
      </c>
      <c r="P768" s="10">
        <v>10447.959999999999</v>
      </c>
      <c r="Q768" s="10">
        <v>5223.9799999999996</v>
      </c>
      <c r="R768" s="10">
        <v>0</v>
      </c>
      <c r="S768" s="10">
        <v>0</v>
      </c>
      <c r="T768" s="50">
        <f t="shared" si="40"/>
        <v>2229.0716666666667</v>
      </c>
      <c r="U768" s="50">
        <f t="shared" si="40"/>
        <v>0</v>
      </c>
      <c r="V768" s="50">
        <f t="shared" si="40"/>
        <v>37734.794166666667</v>
      </c>
      <c r="W768" s="50">
        <f t="shared" si="40"/>
        <v>0</v>
      </c>
      <c r="X768" s="50">
        <f t="shared" si="40"/>
        <v>870.6633333333333</v>
      </c>
      <c r="Y768" s="50">
        <f t="shared" si="40"/>
        <v>435.33166666666665</v>
      </c>
      <c r="Z768" s="50">
        <f t="shared" si="40"/>
        <v>0</v>
      </c>
      <c r="AA768" s="50">
        <f t="shared" si="40"/>
        <v>0</v>
      </c>
      <c r="AB768" s="50">
        <f t="shared" si="39"/>
        <v>41269.860833333325</v>
      </c>
      <c r="AC768" s="48" t="str">
        <f>VLOOKUP(ПРОДАЖИ!C:C,'ИЗ ОСНОВЫ НОМЕНКЛАТУР'!D:E,2,0)</f>
        <v>Кромочные материалы</v>
      </c>
      <c r="AD768" s="48" t="str">
        <f>VLOOKUP(C:C,'ИЗ ОСНОВЫ НОМЕНКЛАТУР'!D:F,3,0)</f>
        <v>Кромка с клеем Украина</v>
      </c>
      <c r="AE768" s="48" t="str">
        <f>VLOOKUP(C:C,'ИЗ ОСНОВЫ НОМЕНКЛАТУР'!D:H,5,0)</f>
        <v>B</v>
      </c>
    </row>
    <row r="769" spans="1:31" ht="9.6" customHeight="1" x14ac:dyDescent="0.2">
      <c r="A769" s="45" t="s">
        <v>5</v>
      </c>
      <c r="B769" s="11"/>
      <c r="C769" s="11" t="s">
        <v>771</v>
      </c>
      <c r="D769" s="44">
        <v>6</v>
      </c>
      <c r="E769" s="44">
        <v>180</v>
      </c>
      <c r="F769" s="48">
        <v>42</v>
      </c>
      <c r="G769" s="48">
        <v>5</v>
      </c>
      <c r="H769" s="44">
        <v>26</v>
      </c>
      <c r="I769" s="44">
        <v>216</v>
      </c>
      <c r="J769" s="44">
        <v>0</v>
      </c>
      <c r="K769" s="48">
        <v>0</v>
      </c>
      <c r="L769" s="49">
        <v>3993.68</v>
      </c>
      <c r="M769" s="49">
        <v>119810.46</v>
      </c>
      <c r="N769" s="10">
        <v>80571.3</v>
      </c>
      <c r="O769" s="10">
        <v>10103.19</v>
      </c>
      <c r="P769" s="10">
        <v>57602.44</v>
      </c>
      <c r="Q769" s="10">
        <v>478569.05</v>
      </c>
      <c r="R769" s="10">
        <v>0</v>
      </c>
      <c r="S769" s="10">
        <v>0</v>
      </c>
      <c r="T769" s="50">
        <f t="shared" si="40"/>
        <v>332.80666666666667</v>
      </c>
      <c r="U769" s="50">
        <f t="shared" si="40"/>
        <v>9984.2049999999999</v>
      </c>
      <c r="V769" s="50">
        <f t="shared" si="40"/>
        <v>6714.2750000000005</v>
      </c>
      <c r="W769" s="50">
        <f t="shared" si="40"/>
        <v>841.9325</v>
      </c>
      <c r="X769" s="50">
        <f t="shared" si="40"/>
        <v>4800.2033333333338</v>
      </c>
      <c r="Y769" s="50">
        <f t="shared" si="40"/>
        <v>39880.754166666666</v>
      </c>
      <c r="Z769" s="50">
        <f t="shared" si="40"/>
        <v>0</v>
      </c>
      <c r="AA769" s="50">
        <f t="shared" si="40"/>
        <v>0</v>
      </c>
      <c r="AB769" s="50">
        <f t="shared" si="39"/>
        <v>62554.176666666666</v>
      </c>
      <c r="AC769" s="48" t="str">
        <f>VLOOKUP(ПРОДАЖИ!C:C,'ИЗ ОСНОВЫ НОМЕНКЛАТУР'!D:E,2,0)</f>
        <v>Кромочные материалы</v>
      </c>
      <c r="AD769" s="48" t="str">
        <f>VLOOKUP(C:C,'ИЗ ОСНОВЫ НОМЕНКЛАТУР'!D:F,3,0)</f>
        <v>Кромка с клеем Украина</v>
      </c>
      <c r="AE769" s="48" t="str">
        <f>VLOOKUP(C:C,'ИЗ ОСНОВЫ НОМЕНКЛАТУР'!D:H,5,0)</f>
        <v>A</v>
      </c>
    </row>
    <row r="770" spans="1:31" ht="9.6" customHeight="1" x14ac:dyDescent="0.2">
      <c r="A770" s="45" t="s">
        <v>5</v>
      </c>
      <c r="B770" s="11"/>
      <c r="C770" s="11" t="s">
        <v>772</v>
      </c>
      <c r="D770" s="44">
        <v>3</v>
      </c>
      <c r="E770" s="44">
        <v>0</v>
      </c>
      <c r="F770" s="48">
        <v>144</v>
      </c>
      <c r="G770" s="48">
        <v>0</v>
      </c>
      <c r="H770" s="44">
        <v>0</v>
      </c>
      <c r="I770" s="44">
        <v>1</v>
      </c>
      <c r="J770" s="44">
        <v>0</v>
      </c>
      <c r="K770" s="48">
        <v>0</v>
      </c>
      <c r="L770" s="49">
        <v>13961.01</v>
      </c>
      <c r="M770" s="49">
        <v>0</v>
      </c>
      <c r="N770" s="10">
        <v>638874.56999999995</v>
      </c>
      <c r="O770" s="10">
        <v>0</v>
      </c>
      <c r="P770" s="10">
        <v>0</v>
      </c>
      <c r="Q770" s="10">
        <v>3107.51</v>
      </c>
      <c r="R770" s="10">
        <v>0</v>
      </c>
      <c r="S770" s="10">
        <v>0</v>
      </c>
      <c r="T770" s="50">
        <f t="shared" si="40"/>
        <v>1163.4175</v>
      </c>
      <c r="U770" s="50">
        <f t="shared" si="40"/>
        <v>0</v>
      </c>
      <c r="V770" s="50">
        <f t="shared" si="40"/>
        <v>53239.547499999993</v>
      </c>
      <c r="W770" s="50">
        <f t="shared" si="40"/>
        <v>0</v>
      </c>
      <c r="X770" s="50">
        <f t="shared" si="40"/>
        <v>0</v>
      </c>
      <c r="Y770" s="50">
        <f t="shared" si="40"/>
        <v>258.9591666666667</v>
      </c>
      <c r="Z770" s="50">
        <f t="shared" si="40"/>
        <v>0</v>
      </c>
      <c r="AA770" s="50">
        <f t="shared" si="40"/>
        <v>0</v>
      </c>
      <c r="AB770" s="50">
        <f t="shared" si="39"/>
        <v>54661.924166666664</v>
      </c>
      <c r="AC770" s="48" t="str">
        <f>VLOOKUP(ПРОДАЖИ!C:C,'ИЗ ОСНОВЫ НОМЕНКЛАТУР'!D:E,2,0)</f>
        <v>Кромочные материалы</v>
      </c>
      <c r="AD770" s="48" t="str">
        <f>VLOOKUP(C:C,'ИЗ ОСНОВЫ НОМЕНКЛАТУР'!D:F,3,0)</f>
        <v>Кромка с клеем Украина</v>
      </c>
      <c r="AE770" s="48" t="str">
        <f>VLOOKUP(C:C,'ИЗ ОСНОВЫ НОМЕНКЛАТУР'!D:H,5,0)</f>
        <v>B</v>
      </c>
    </row>
    <row r="771" spans="1:31" ht="9.6" customHeight="1" x14ac:dyDescent="0.2">
      <c r="A771" s="45" t="s">
        <v>5</v>
      </c>
      <c r="B771" s="11"/>
      <c r="C771" s="11" t="s">
        <v>773</v>
      </c>
      <c r="D771" s="44">
        <v>11</v>
      </c>
      <c r="E771" s="44">
        <v>0</v>
      </c>
      <c r="F771" s="48">
        <v>208</v>
      </c>
      <c r="G771" s="48">
        <v>0</v>
      </c>
      <c r="H771" s="44">
        <v>0</v>
      </c>
      <c r="I771" s="44">
        <v>0</v>
      </c>
      <c r="J771" s="44">
        <v>0</v>
      </c>
      <c r="K771" s="48">
        <v>0</v>
      </c>
      <c r="L771" s="49">
        <v>53010.17</v>
      </c>
      <c r="M771" s="49">
        <v>0</v>
      </c>
      <c r="N771" s="10">
        <v>962158.24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50">
        <f t="shared" si="40"/>
        <v>4417.5141666666668</v>
      </c>
      <c r="U771" s="50">
        <f t="shared" si="40"/>
        <v>0</v>
      </c>
      <c r="V771" s="50">
        <f t="shared" si="40"/>
        <v>80179.853333333333</v>
      </c>
      <c r="W771" s="50">
        <f t="shared" si="40"/>
        <v>0</v>
      </c>
      <c r="X771" s="50">
        <f t="shared" si="40"/>
        <v>0</v>
      </c>
      <c r="Y771" s="50">
        <f t="shared" si="40"/>
        <v>0</v>
      </c>
      <c r="Z771" s="50">
        <f t="shared" si="40"/>
        <v>0</v>
      </c>
      <c r="AA771" s="50">
        <f t="shared" si="40"/>
        <v>0</v>
      </c>
      <c r="AB771" s="50">
        <f t="shared" si="39"/>
        <v>84597.367499999993</v>
      </c>
      <c r="AC771" s="48" t="str">
        <f>VLOOKUP(ПРОДАЖИ!C:C,'ИЗ ОСНОВЫ НОМЕНКЛАТУР'!D:E,2,0)</f>
        <v>Кромочные материалы</v>
      </c>
      <c r="AD771" s="48" t="str">
        <f>VLOOKUP(C:C,'ИЗ ОСНОВЫ НОМЕНКЛАТУР'!D:F,3,0)</f>
        <v>Кромка с клеем Украина</v>
      </c>
      <c r="AE771" s="48" t="str">
        <f>VLOOKUP(C:C,'ИЗ ОСНОВЫ НОМЕНКЛАТУР'!D:H,5,0)</f>
        <v>B</v>
      </c>
    </row>
    <row r="772" spans="1:31" ht="9.6" customHeight="1" x14ac:dyDescent="0.2">
      <c r="A772" s="45" t="s">
        <v>5</v>
      </c>
      <c r="B772" s="46" t="s">
        <v>774</v>
      </c>
      <c r="C772" s="46"/>
      <c r="D772" s="44">
        <v>0</v>
      </c>
      <c r="E772" s="44">
        <v>0</v>
      </c>
      <c r="F772" s="48">
        <v>0</v>
      </c>
      <c r="G772" s="48">
        <v>0</v>
      </c>
      <c r="H772" s="44">
        <v>0</v>
      </c>
      <c r="I772" s="44">
        <v>0</v>
      </c>
      <c r="J772" s="44">
        <v>0</v>
      </c>
      <c r="K772" s="48">
        <v>0</v>
      </c>
      <c r="L772" s="49">
        <v>0</v>
      </c>
      <c r="M772" s="49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50">
        <f t="shared" si="40"/>
        <v>0</v>
      </c>
      <c r="U772" s="50">
        <f t="shared" si="40"/>
        <v>0</v>
      </c>
      <c r="V772" s="50">
        <f t="shared" si="40"/>
        <v>0</v>
      </c>
      <c r="W772" s="50">
        <f t="shared" si="40"/>
        <v>0</v>
      </c>
      <c r="X772" s="50">
        <f t="shared" si="40"/>
        <v>0</v>
      </c>
      <c r="Y772" s="50">
        <f t="shared" si="40"/>
        <v>0</v>
      </c>
      <c r="Z772" s="50">
        <f t="shared" si="40"/>
        <v>0</v>
      </c>
      <c r="AA772" s="50">
        <f t="shared" si="40"/>
        <v>0</v>
      </c>
      <c r="AB772" s="50">
        <f t="shared" ref="AB772:AB835" si="41">T772+U772+V772+W772+X772+Y772+Z772+AA772</f>
        <v>0</v>
      </c>
      <c r="AC772" s="48" t="e">
        <f>VLOOKUP(ПРОДАЖИ!C:C,'ИЗ ОСНОВЫ НОМЕНКЛАТУР'!D:E,2,0)</f>
        <v>#N/A</v>
      </c>
      <c r="AD772" s="48" t="e">
        <f>VLOOKUP(C:C,'ИЗ ОСНОВЫ НОМЕНКЛАТУР'!D:F,3,0)</f>
        <v>#N/A</v>
      </c>
      <c r="AE772" s="48" t="e">
        <f>VLOOKUP(C:C,'ИЗ ОСНОВЫ НОМЕНКЛАТУР'!D:H,5,0)</f>
        <v>#N/A</v>
      </c>
    </row>
    <row r="773" spans="1:31" ht="9.6" customHeight="1" x14ac:dyDescent="0.2">
      <c r="A773" s="45" t="s">
        <v>5</v>
      </c>
      <c r="B773" s="11"/>
      <c r="C773" s="11" t="s">
        <v>775</v>
      </c>
      <c r="D773" s="44">
        <v>103</v>
      </c>
      <c r="E773" s="44">
        <v>0</v>
      </c>
      <c r="F773" s="48">
        <v>0</v>
      </c>
      <c r="G773" s="48">
        <v>0</v>
      </c>
      <c r="H773" s="44">
        <v>0</v>
      </c>
      <c r="I773" s="44">
        <v>0</v>
      </c>
      <c r="J773" s="44">
        <v>0</v>
      </c>
      <c r="K773" s="48">
        <v>0</v>
      </c>
      <c r="L773" s="49">
        <v>21919.71</v>
      </c>
      <c r="M773" s="49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50">
        <f t="shared" si="40"/>
        <v>1826.6424999999999</v>
      </c>
      <c r="U773" s="50">
        <f t="shared" si="40"/>
        <v>0</v>
      </c>
      <c r="V773" s="50">
        <f t="shared" si="40"/>
        <v>0</v>
      </c>
      <c r="W773" s="50">
        <f t="shared" si="40"/>
        <v>0</v>
      </c>
      <c r="X773" s="50">
        <f t="shared" si="40"/>
        <v>0</v>
      </c>
      <c r="Y773" s="50">
        <f t="shared" si="40"/>
        <v>0</v>
      </c>
      <c r="Z773" s="50">
        <f t="shared" si="40"/>
        <v>0</v>
      </c>
      <c r="AA773" s="50">
        <f t="shared" si="40"/>
        <v>0</v>
      </c>
      <c r="AB773" s="50">
        <f t="shared" si="41"/>
        <v>1826.6424999999999</v>
      </c>
      <c r="AC773" s="48" t="str">
        <f>VLOOKUP(ПРОДАЖИ!C:C,'ИЗ ОСНОВЫ НОМЕНКЛАТУР'!D:E,2,0)</f>
        <v>Кромочные материалы</v>
      </c>
      <c r="AD773" s="48" t="str">
        <f>VLOOKUP(C:C,'ИЗ ОСНОВЫ НОМЕНКЛАТУР'!D:F,3,0)</f>
        <v>Кромка ABS</v>
      </c>
      <c r="AE773" s="48" t="str">
        <f>VLOOKUP(C:C,'ИЗ ОСНОВЫ НОМЕНКЛАТУР'!D:H,5,0)</f>
        <v>C</v>
      </c>
    </row>
    <row r="774" spans="1:31" ht="9.6" customHeight="1" x14ac:dyDescent="0.2">
      <c r="A774" s="45" t="s">
        <v>5</v>
      </c>
      <c r="B774" s="11"/>
      <c r="C774" s="11" t="s">
        <v>776</v>
      </c>
      <c r="D774" s="44">
        <v>84</v>
      </c>
      <c r="E774" s="44">
        <v>0</v>
      </c>
      <c r="F774" s="48">
        <v>0</v>
      </c>
      <c r="G774" s="48">
        <v>0</v>
      </c>
      <c r="H774" s="44">
        <v>0</v>
      </c>
      <c r="I774" s="44">
        <v>0</v>
      </c>
      <c r="J774" s="44">
        <v>0</v>
      </c>
      <c r="K774" s="48">
        <v>0</v>
      </c>
      <c r="L774" s="49">
        <v>17949.12</v>
      </c>
      <c r="M774" s="49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50">
        <f t="shared" si="40"/>
        <v>1495.76</v>
      </c>
      <c r="U774" s="50">
        <f t="shared" si="40"/>
        <v>0</v>
      </c>
      <c r="V774" s="50">
        <f t="shared" si="40"/>
        <v>0</v>
      </c>
      <c r="W774" s="50">
        <f t="shared" si="40"/>
        <v>0</v>
      </c>
      <c r="X774" s="50">
        <f t="shared" si="40"/>
        <v>0</v>
      </c>
      <c r="Y774" s="50">
        <f t="shared" si="40"/>
        <v>0</v>
      </c>
      <c r="Z774" s="50">
        <f t="shared" si="40"/>
        <v>0</v>
      </c>
      <c r="AA774" s="50">
        <f t="shared" si="40"/>
        <v>0</v>
      </c>
      <c r="AB774" s="50">
        <f t="shared" si="41"/>
        <v>1495.76</v>
      </c>
      <c r="AC774" s="48" t="str">
        <f>VLOOKUP(ПРОДАЖИ!C:C,'ИЗ ОСНОВЫ НОМЕНКЛАТУР'!D:E,2,0)</f>
        <v>Кромочные материалы</v>
      </c>
      <c r="AD774" s="48" t="str">
        <f>VLOOKUP(C:C,'ИЗ ОСНОВЫ НОМЕНКЛАТУР'!D:F,3,0)</f>
        <v>Кромка ABS</v>
      </c>
      <c r="AE774" s="48" t="str">
        <f>VLOOKUP(C:C,'ИЗ ОСНОВЫ НОМЕНКЛАТУР'!D:H,5,0)</f>
        <v>C</v>
      </c>
    </row>
    <row r="775" spans="1:31" ht="9.6" customHeight="1" x14ac:dyDescent="0.2">
      <c r="A775" s="45" t="s">
        <v>5</v>
      </c>
      <c r="B775" s="11"/>
      <c r="C775" s="11" t="s">
        <v>777</v>
      </c>
      <c r="D775" s="44">
        <v>101</v>
      </c>
      <c r="E775" s="44">
        <v>0</v>
      </c>
      <c r="F775" s="48">
        <v>0</v>
      </c>
      <c r="G775" s="48">
        <v>0</v>
      </c>
      <c r="H775" s="44">
        <v>0</v>
      </c>
      <c r="I775" s="44">
        <v>0</v>
      </c>
      <c r="J775" s="44">
        <v>0</v>
      </c>
      <c r="K775" s="48">
        <v>0</v>
      </c>
      <c r="L775" s="49">
        <v>23714.99</v>
      </c>
      <c r="M775" s="49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50">
        <f t="shared" si="40"/>
        <v>1976.2491666666667</v>
      </c>
      <c r="U775" s="50">
        <f t="shared" si="40"/>
        <v>0</v>
      </c>
      <c r="V775" s="50">
        <f t="shared" si="40"/>
        <v>0</v>
      </c>
      <c r="W775" s="50">
        <f t="shared" si="40"/>
        <v>0</v>
      </c>
      <c r="X775" s="50">
        <f t="shared" si="40"/>
        <v>0</v>
      </c>
      <c r="Y775" s="50">
        <f t="shared" si="40"/>
        <v>0</v>
      </c>
      <c r="Z775" s="50">
        <f t="shared" si="40"/>
        <v>0</v>
      </c>
      <c r="AA775" s="50">
        <f t="shared" si="40"/>
        <v>0</v>
      </c>
      <c r="AB775" s="50">
        <f t="shared" si="41"/>
        <v>1976.2491666666667</v>
      </c>
      <c r="AC775" s="48" t="str">
        <f>VLOOKUP(ПРОДАЖИ!C:C,'ИЗ ОСНОВЫ НОМЕНКЛАТУР'!D:E,2,0)</f>
        <v>Кромочные материалы</v>
      </c>
      <c r="AD775" s="48" t="str">
        <f>VLOOKUP(C:C,'ИЗ ОСНОВЫ НОМЕНКЛАТУР'!D:F,3,0)</f>
        <v>Кромка ABS</v>
      </c>
      <c r="AE775" s="48" t="str">
        <f>VLOOKUP(C:C,'ИЗ ОСНОВЫ НОМЕНКЛАТУР'!D:H,5,0)</f>
        <v>C</v>
      </c>
    </row>
    <row r="776" spans="1:31" ht="9.6" customHeight="1" x14ac:dyDescent="0.2">
      <c r="A776" s="45" t="s">
        <v>5</v>
      </c>
      <c r="B776" s="11"/>
      <c r="C776" s="11" t="s">
        <v>778</v>
      </c>
      <c r="D776" s="44">
        <v>24</v>
      </c>
      <c r="E776" s="44">
        <v>0</v>
      </c>
      <c r="F776" s="48">
        <v>0</v>
      </c>
      <c r="G776" s="48">
        <v>0</v>
      </c>
      <c r="H776" s="44">
        <v>0</v>
      </c>
      <c r="I776" s="44">
        <v>0</v>
      </c>
      <c r="J776" s="44">
        <v>0</v>
      </c>
      <c r="K776" s="48">
        <v>0</v>
      </c>
      <c r="L776" s="49">
        <v>21578.16</v>
      </c>
      <c r="M776" s="49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50">
        <f t="shared" si="40"/>
        <v>1798.18</v>
      </c>
      <c r="U776" s="50">
        <f t="shared" si="40"/>
        <v>0</v>
      </c>
      <c r="V776" s="50">
        <f t="shared" si="40"/>
        <v>0</v>
      </c>
      <c r="W776" s="50">
        <f t="shared" si="40"/>
        <v>0</v>
      </c>
      <c r="X776" s="50">
        <f t="shared" si="40"/>
        <v>0</v>
      </c>
      <c r="Y776" s="50">
        <f t="shared" si="40"/>
        <v>0</v>
      </c>
      <c r="Z776" s="50">
        <f t="shared" si="40"/>
        <v>0</v>
      </c>
      <c r="AA776" s="50">
        <f t="shared" si="40"/>
        <v>0</v>
      </c>
      <c r="AB776" s="50">
        <f t="shared" si="41"/>
        <v>1798.18</v>
      </c>
      <c r="AC776" s="48" t="str">
        <f>VLOOKUP(ПРОДАЖИ!C:C,'ИЗ ОСНОВЫ НОМЕНКЛАТУР'!D:E,2,0)</f>
        <v>Кромочные материалы</v>
      </c>
      <c r="AD776" s="48" t="str">
        <f>VLOOKUP(C:C,'ИЗ ОСНОВЫ НОМЕНКЛАТУР'!D:F,3,0)</f>
        <v>Кромка ABS</v>
      </c>
      <c r="AE776" s="48" t="str">
        <f>VLOOKUP(C:C,'ИЗ ОСНОВЫ НОМЕНКЛАТУР'!D:H,5,0)</f>
        <v>C</v>
      </c>
    </row>
    <row r="777" spans="1:31" ht="9.6" customHeight="1" x14ac:dyDescent="0.2">
      <c r="A777" s="45" t="s">
        <v>5</v>
      </c>
      <c r="B777" s="11"/>
      <c r="C777" s="11" t="s">
        <v>779</v>
      </c>
      <c r="D777" s="44">
        <v>100</v>
      </c>
      <c r="E777" s="44">
        <v>0</v>
      </c>
      <c r="F777" s="48">
        <v>0</v>
      </c>
      <c r="G777" s="48">
        <v>0</v>
      </c>
      <c r="H777" s="44">
        <v>0</v>
      </c>
      <c r="I777" s="44">
        <v>0</v>
      </c>
      <c r="J777" s="44">
        <v>0</v>
      </c>
      <c r="K777" s="48">
        <v>0</v>
      </c>
      <c r="L777" s="49">
        <v>20832</v>
      </c>
      <c r="M777" s="49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50">
        <f t="shared" si="40"/>
        <v>1736</v>
      </c>
      <c r="U777" s="50">
        <f t="shared" si="40"/>
        <v>0</v>
      </c>
      <c r="V777" s="50">
        <f t="shared" si="40"/>
        <v>0</v>
      </c>
      <c r="W777" s="50">
        <f t="shared" si="40"/>
        <v>0</v>
      </c>
      <c r="X777" s="50">
        <f t="shared" si="40"/>
        <v>0</v>
      </c>
      <c r="Y777" s="50">
        <f t="shared" si="40"/>
        <v>0</v>
      </c>
      <c r="Z777" s="50">
        <f t="shared" si="40"/>
        <v>0</v>
      </c>
      <c r="AA777" s="50">
        <f t="shared" si="40"/>
        <v>0</v>
      </c>
      <c r="AB777" s="50">
        <f t="shared" si="41"/>
        <v>1736</v>
      </c>
      <c r="AC777" s="48" t="str">
        <f>VLOOKUP(ПРОДАЖИ!C:C,'ИЗ ОСНОВЫ НОМЕНКЛАТУР'!D:E,2,0)</f>
        <v>Кромочные материалы</v>
      </c>
      <c r="AD777" s="48" t="str">
        <f>VLOOKUP(C:C,'ИЗ ОСНОВЫ НОМЕНКЛАТУР'!D:F,3,0)</f>
        <v>Кромка ABS</v>
      </c>
      <c r="AE777" s="48" t="str">
        <f>VLOOKUP(C:C,'ИЗ ОСНОВЫ НОМЕНКЛАТУР'!D:H,5,0)</f>
        <v>C</v>
      </c>
    </row>
    <row r="778" spans="1:31" ht="9.6" customHeight="1" x14ac:dyDescent="0.2">
      <c r="A778" s="45" t="s">
        <v>5</v>
      </c>
      <c r="B778" s="11"/>
      <c r="C778" s="11" t="s">
        <v>780</v>
      </c>
      <c r="D778" s="44">
        <v>95</v>
      </c>
      <c r="E778" s="44">
        <v>0</v>
      </c>
      <c r="F778" s="48">
        <v>0</v>
      </c>
      <c r="G778" s="48">
        <v>0</v>
      </c>
      <c r="H778" s="44">
        <v>0</v>
      </c>
      <c r="I778" s="44">
        <v>0</v>
      </c>
      <c r="J778" s="44">
        <v>0</v>
      </c>
      <c r="K778" s="48">
        <v>0</v>
      </c>
      <c r="L778" s="49">
        <v>19790.400000000001</v>
      </c>
      <c r="M778" s="49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50">
        <f t="shared" si="40"/>
        <v>1649.2</v>
      </c>
      <c r="U778" s="50">
        <f t="shared" si="40"/>
        <v>0</v>
      </c>
      <c r="V778" s="50">
        <f t="shared" si="40"/>
        <v>0</v>
      </c>
      <c r="W778" s="50">
        <f t="shared" si="40"/>
        <v>0</v>
      </c>
      <c r="X778" s="50">
        <f t="shared" si="40"/>
        <v>0</v>
      </c>
      <c r="Y778" s="50">
        <f t="shared" si="40"/>
        <v>0</v>
      </c>
      <c r="Z778" s="50">
        <f t="shared" si="40"/>
        <v>0</v>
      </c>
      <c r="AA778" s="50">
        <f t="shared" si="40"/>
        <v>0</v>
      </c>
      <c r="AB778" s="50">
        <f t="shared" si="41"/>
        <v>1649.2</v>
      </c>
      <c r="AC778" s="48" t="str">
        <f>VLOOKUP(ПРОДАЖИ!C:C,'ИЗ ОСНОВЫ НОМЕНКЛАТУР'!D:E,2,0)</f>
        <v>Кромочные материалы</v>
      </c>
      <c r="AD778" s="48" t="str">
        <f>VLOOKUP(C:C,'ИЗ ОСНОВЫ НОМЕНКЛАТУР'!D:F,3,0)</f>
        <v>Кромка ABS</v>
      </c>
      <c r="AE778" s="48" t="str">
        <f>VLOOKUP(C:C,'ИЗ ОСНОВЫ НОМЕНКЛАТУР'!D:H,5,0)</f>
        <v>C</v>
      </c>
    </row>
    <row r="779" spans="1:31" ht="9.6" customHeight="1" x14ac:dyDescent="0.2">
      <c r="A779" s="45" t="s">
        <v>5</v>
      </c>
      <c r="B779" s="11"/>
      <c r="C779" s="11" t="s">
        <v>781</v>
      </c>
      <c r="D779" s="44">
        <v>11</v>
      </c>
      <c r="E779" s="44">
        <v>0</v>
      </c>
      <c r="F779" s="48">
        <v>0</v>
      </c>
      <c r="G779" s="48">
        <v>0</v>
      </c>
      <c r="H779" s="44">
        <v>0</v>
      </c>
      <c r="I779" s="44">
        <v>0</v>
      </c>
      <c r="J779" s="44">
        <v>0</v>
      </c>
      <c r="K779" s="48">
        <v>0</v>
      </c>
      <c r="L779" s="49">
        <v>24926</v>
      </c>
      <c r="M779" s="49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50">
        <f t="shared" si="40"/>
        <v>2077.1666666666665</v>
      </c>
      <c r="U779" s="50">
        <f t="shared" si="40"/>
        <v>0</v>
      </c>
      <c r="V779" s="50">
        <f t="shared" si="40"/>
        <v>0</v>
      </c>
      <c r="W779" s="50">
        <f t="shared" si="40"/>
        <v>0</v>
      </c>
      <c r="X779" s="50">
        <f t="shared" si="40"/>
        <v>0</v>
      </c>
      <c r="Y779" s="50">
        <f t="shared" si="40"/>
        <v>0</v>
      </c>
      <c r="Z779" s="50">
        <f t="shared" si="40"/>
        <v>0</v>
      </c>
      <c r="AA779" s="50">
        <f t="shared" si="40"/>
        <v>0</v>
      </c>
      <c r="AB779" s="50">
        <f t="shared" si="41"/>
        <v>2077.1666666666665</v>
      </c>
      <c r="AC779" s="48" t="str">
        <f>VLOOKUP(ПРОДАЖИ!C:C,'ИЗ ОСНОВЫ НОМЕНКЛАТУР'!D:E,2,0)</f>
        <v>Кромочные материалы</v>
      </c>
      <c r="AD779" s="48" t="str">
        <f>VLOOKUP(C:C,'ИЗ ОСНОВЫ НОМЕНКЛАТУР'!D:F,3,0)</f>
        <v>Кромка ABS</v>
      </c>
      <c r="AE779" s="48" t="str">
        <f>VLOOKUP(C:C,'ИЗ ОСНОВЫ НОМЕНКЛАТУР'!D:H,5,0)</f>
        <v>C</v>
      </c>
    </row>
    <row r="780" spans="1:31" ht="9.6" customHeight="1" x14ac:dyDescent="0.2">
      <c r="A780" s="45" t="s">
        <v>5</v>
      </c>
      <c r="B780" s="11"/>
      <c r="C780" s="11" t="s">
        <v>782</v>
      </c>
      <c r="D780" s="44">
        <v>12</v>
      </c>
      <c r="E780" s="44">
        <v>0</v>
      </c>
      <c r="F780" s="48">
        <v>0</v>
      </c>
      <c r="G780" s="48">
        <v>0</v>
      </c>
      <c r="H780" s="44">
        <v>0</v>
      </c>
      <c r="I780" s="44">
        <v>0</v>
      </c>
      <c r="J780" s="44">
        <v>0</v>
      </c>
      <c r="K780" s="48">
        <v>0</v>
      </c>
      <c r="L780" s="49">
        <v>24720</v>
      </c>
      <c r="M780" s="49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50">
        <f t="shared" si="40"/>
        <v>2060</v>
      </c>
      <c r="U780" s="50">
        <f t="shared" si="40"/>
        <v>0</v>
      </c>
      <c r="V780" s="50">
        <f t="shared" si="40"/>
        <v>0</v>
      </c>
      <c r="W780" s="50">
        <f t="shared" si="40"/>
        <v>0</v>
      </c>
      <c r="X780" s="50">
        <f t="shared" si="40"/>
        <v>0</v>
      </c>
      <c r="Y780" s="50">
        <f t="shared" si="40"/>
        <v>0</v>
      </c>
      <c r="Z780" s="50">
        <f t="shared" si="40"/>
        <v>0</v>
      </c>
      <c r="AA780" s="50">
        <f t="shared" si="40"/>
        <v>0</v>
      </c>
      <c r="AB780" s="50">
        <f t="shared" si="41"/>
        <v>2060</v>
      </c>
      <c r="AC780" s="48" t="str">
        <f>VLOOKUP(ПРОДАЖИ!C:C,'ИЗ ОСНОВЫ НОМЕНКЛАТУР'!D:E,2,0)</f>
        <v>Кромочные материалы</v>
      </c>
      <c r="AD780" s="48" t="str">
        <f>VLOOKUP(C:C,'ИЗ ОСНОВЫ НОМЕНКЛАТУР'!D:F,3,0)</f>
        <v>Кромка ABS</v>
      </c>
      <c r="AE780" s="48" t="str">
        <f>VLOOKUP(C:C,'ИЗ ОСНОВЫ НОМЕНКЛАТУР'!D:H,5,0)</f>
        <v>C</v>
      </c>
    </row>
    <row r="781" spans="1:31" ht="9.6" customHeight="1" x14ac:dyDescent="0.2">
      <c r="A781" s="45" t="s">
        <v>5</v>
      </c>
      <c r="B781" s="11"/>
      <c r="C781" s="11" t="s">
        <v>783</v>
      </c>
      <c r="D781" s="44">
        <v>73</v>
      </c>
      <c r="E781" s="44">
        <v>0</v>
      </c>
      <c r="F781" s="48">
        <v>0</v>
      </c>
      <c r="G781" s="48">
        <v>0</v>
      </c>
      <c r="H781" s="44">
        <v>0</v>
      </c>
      <c r="I781" s="44">
        <v>0</v>
      </c>
      <c r="J781" s="44">
        <v>0</v>
      </c>
      <c r="K781" s="48">
        <v>0</v>
      </c>
      <c r="L781" s="49">
        <v>15207.36</v>
      </c>
      <c r="M781" s="49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50">
        <f t="shared" si="40"/>
        <v>1267.28</v>
      </c>
      <c r="U781" s="50">
        <f t="shared" si="40"/>
        <v>0</v>
      </c>
      <c r="V781" s="50">
        <f t="shared" si="40"/>
        <v>0</v>
      </c>
      <c r="W781" s="50">
        <f t="shared" si="40"/>
        <v>0</v>
      </c>
      <c r="X781" s="50">
        <f t="shared" si="40"/>
        <v>0</v>
      </c>
      <c r="Y781" s="50">
        <f t="shared" si="40"/>
        <v>0</v>
      </c>
      <c r="Z781" s="50">
        <f t="shared" si="40"/>
        <v>0</v>
      </c>
      <c r="AA781" s="50">
        <f t="shared" si="40"/>
        <v>0</v>
      </c>
      <c r="AB781" s="50">
        <f t="shared" si="41"/>
        <v>1267.28</v>
      </c>
      <c r="AC781" s="48" t="str">
        <f>VLOOKUP(ПРОДАЖИ!C:C,'ИЗ ОСНОВЫ НОМЕНКЛАТУР'!D:E,2,0)</f>
        <v>Кромочные материалы</v>
      </c>
      <c r="AD781" s="48" t="str">
        <f>VLOOKUP(C:C,'ИЗ ОСНОВЫ НОМЕНКЛАТУР'!D:F,3,0)</f>
        <v>Кромка ABS</v>
      </c>
      <c r="AE781" s="48" t="str">
        <f>VLOOKUP(C:C,'ИЗ ОСНОВЫ НОМЕНКЛАТУР'!D:H,5,0)</f>
        <v>C</v>
      </c>
    </row>
    <row r="782" spans="1:31" ht="9.6" customHeight="1" x14ac:dyDescent="0.2">
      <c r="A782" s="45" t="s">
        <v>5</v>
      </c>
      <c r="B782" s="11"/>
      <c r="C782" s="11" t="s">
        <v>784</v>
      </c>
      <c r="D782" s="44">
        <v>9</v>
      </c>
      <c r="E782" s="44">
        <v>0</v>
      </c>
      <c r="F782" s="48">
        <v>0</v>
      </c>
      <c r="G782" s="48">
        <v>0</v>
      </c>
      <c r="H782" s="44">
        <v>0</v>
      </c>
      <c r="I782" s="44">
        <v>0</v>
      </c>
      <c r="J782" s="44">
        <v>0</v>
      </c>
      <c r="K782" s="48">
        <v>0</v>
      </c>
      <c r="L782" s="49">
        <v>18540</v>
      </c>
      <c r="M782" s="49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50">
        <f t="shared" si="40"/>
        <v>1545</v>
      </c>
      <c r="U782" s="50">
        <f t="shared" si="40"/>
        <v>0</v>
      </c>
      <c r="V782" s="50">
        <f t="shared" si="40"/>
        <v>0</v>
      </c>
      <c r="W782" s="50">
        <f t="shared" ref="W782:AA832" si="42">O782/12</f>
        <v>0</v>
      </c>
      <c r="X782" s="50">
        <f t="shared" si="42"/>
        <v>0</v>
      </c>
      <c r="Y782" s="50">
        <f t="shared" si="42"/>
        <v>0</v>
      </c>
      <c r="Z782" s="50">
        <f t="shared" si="42"/>
        <v>0</v>
      </c>
      <c r="AA782" s="50">
        <f t="shared" si="42"/>
        <v>0</v>
      </c>
      <c r="AB782" s="50">
        <f t="shared" si="41"/>
        <v>1545</v>
      </c>
      <c r="AC782" s="48" t="str">
        <f>VLOOKUP(ПРОДАЖИ!C:C,'ИЗ ОСНОВЫ НОМЕНКЛАТУР'!D:E,2,0)</f>
        <v>Кромочные материалы</v>
      </c>
      <c r="AD782" s="48" t="str">
        <f>VLOOKUP(C:C,'ИЗ ОСНОВЫ НОМЕНКЛАТУР'!D:F,3,0)</f>
        <v>Кромка ABS</v>
      </c>
      <c r="AE782" s="48" t="str">
        <f>VLOOKUP(C:C,'ИЗ ОСНОВЫ НОМЕНКЛАТУР'!D:H,5,0)</f>
        <v>C</v>
      </c>
    </row>
    <row r="783" spans="1:31" ht="9.6" customHeight="1" x14ac:dyDescent="0.2">
      <c r="A783" s="45" t="s">
        <v>5</v>
      </c>
      <c r="B783" s="11"/>
      <c r="C783" s="11" t="s">
        <v>785</v>
      </c>
      <c r="D783" s="44">
        <v>56</v>
      </c>
      <c r="E783" s="44">
        <v>0</v>
      </c>
      <c r="F783" s="48">
        <v>0</v>
      </c>
      <c r="G783" s="48">
        <v>0</v>
      </c>
      <c r="H783" s="44">
        <v>0</v>
      </c>
      <c r="I783" s="44">
        <v>0</v>
      </c>
      <c r="J783" s="44">
        <v>0</v>
      </c>
      <c r="K783" s="48">
        <v>0</v>
      </c>
      <c r="L783" s="49">
        <v>11665.92</v>
      </c>
      <c r="M783" s="49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50">
        <f t="shared" ref="T783:AA846" si="43">L783/12</f>
        <v>972.16</v>
      </c>
      <c r="U783" s="50">
        <f t="shared" si="43"/>
        <v>0</v>
      </c>
      <c r="V783" s="50">
        <f t="shared" si="43"/>
        <v>0</v>
      </c>
      <c r="W783" s="50">
        <f t="shared" si="42"/>
        <v>0</v>
      </c>
      <c r="X783" s="50">
        <f t="shared" si="42"/>
        <v>0</v>
      </c>
      <c r="Y783" s="50">
        <f t="shared" si="42"/>
        <v>0</v>
      </c>
      <c r="Z783" s="50">
        <f t="shared" si="42"/>
        <v>0</v>
      </c>
      <c r="AA783" s="50">
        <f t="shared" si="42"/>
        <v>0</v>
      </c>
      <c r="AB783" s="50">
        <f t="shared" si="41"/>
        <v>972.16</v>
      </c>
      <c r="AC783" s="48" t="str">
        <f>VLOOKUP(ПРОДАЖИ!C:C,'ИЗ ОСНОВЫ НОМЕНКЛАТУР'!D:E,2,0)</f>
        <v>Кромочные материалы</v>
      </c>
      <c r="AD783" s="48" t="str">
        <f>VLOOKUP(C:C,'ИЗ ОСНОВЫ НОМЕНКЛАТУР'!D:F,3,0)</f>
        <v>Кромка ABS</v>
      </c>
      <c r="AE783" s="48" t="str">
        <f>VLOOKUP(C:C,'ИЗ ОСНОВЫ НОМЕНКЛАТУР'!D:H,5,0)</f>
        <v>C</v>
      </c>
    </row>
    <row r="784" spans="1:31" ht="9.6" customHeight="1" x14ac:dyDescent="0.2">
      <c r="A784" s="45" t="s">
        <v>5</v>
      </c>
      <c r="B784" s="11"/>
      <c r="C784" s="11" t="s">
        <v>786</v>
      </c>
      <c r="D784" s="44">
        <v>25</v>
      </c>
      <c r="E784" s="44">
        <v>0</v>
      </c>
      <c r="F784" s="48">
        <v>0</v>
      </c>
      <c r="G784" s="48">
        <v>0</v>
      </c>
      <c r="H784" s="44">
        <v>0</v>
      </c>
      <c r="I784" s="44">
        <v>0</v>
      </c>
      <c r="J784" s="44">
        <v>0</v>
      </c>
      <c r="K784" s="48">
        <v>0</v>
      </c>
      <c r="L784" s="49">
        <v>5363.75</v>
      </c>
      <c r="M784" s="49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50">
        <f t="shared" si="43"/>
        <v>446.97916666666669</v>
      </c>
      <c r="U784" s="50">
        <f t="shared" si="43"/>
        <v>0</v>
      </c>
      <c r="V784" s="50">
        <f t="shared" si="43"/>
        <v>0</v>
      </c>
      <c r="W784" s="50">
        <f t="shared" si="42"/>
        <v>0</v>
      </c>
      <c r="X784" s="50">
        <f t="shared" si="42"/>
        <v>0</v>
      </c>
      <c r="Y784" s="50">
        <f t="shared" si="42"/>
        <v>0</v>
      </c>
      <c r="Z784" s="50">
        <f t="shared" si="42"/>
        <v>0</v>
      </c>
      <c r="AA784" s="50">
        <f t="shared" si="42"/>
        <v>0</v>
      </c>
      <c r="AB784" s="50">
        <f t="shared" si="41"/>
        <v>446.97916666666669</v>
      </c>
      <c r="AC784" s="48" t="str">
        <f>VLOOKUP(ПРОДАЖИ!C:C,'ИЗ ОСНОВЫ НОМЕНКЛАТУР'!D:E,2,0)</f>
        <v>Кромочные материалы</v>
      </c>
      <c r="AD784" s="48" t="str">
        <f>VLOOKUP(C:C,'ИЗ ОСНОВЫ НОМЕНКЛАТУР'!D:F,3,0)</f>
        <v>Кромка ABS</v>
      </c>
      <c r="AE784" s="48" t="str">
        <f>VLOOKUP(C:C,'ИЗ ОСНОВЫ НОМЕНКЛАТУР'!D:H,5,0)</f>
        <v>C</v>
      </c>
    </row>
    <row r="785" spans="1:31" ht="9.6" customHeight="1" x14ac:dyDescent="0.2">
      <c r="A785" s="45" t="s">
        <v>5</v>
      </c>
      <c r="B785" s="11"/>
      <c r="C785" s="11" t="s">
        <v>787</v>
      </c>
      <c r="D785" s="44">
        <v>25</v>
      </c>
      <c r="E785" s="44">
        <v>0</v>
      </c>
      <c r="F785" s="48">
        <v>0</v>
      </c>
      <c r="G785" s="48">
        <v>0</v>
      </c>
      <c r="H785" s="44">
        <v>0</v>
      </c>
      <c r="I785" s="44">
        <v>0</v>
      </c>
      <c r="J785" s="44">
        <v>0</v>
      </c>
      <c r="K785" s="48">
        <v>0</v>
      </c>
      <c r="L785" s="49">
        <v>5336.5</v>
      </c>
      <c r="M785" s="49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50">
        <f t="shared" si="43"/>
        <v>444.70833333333331</v>
      </c>
      <c r="U785" s="50">
        <f t="shared" si="43"/>
        <v>0</v>
      </c>
      <c r="V785" s="50">
        <f t="shared" si="43"/>
        <v>0</v>
      </c>
      <c r="W785" s="50">
        <f t="shared" si="42"/>
        <v>0</v>
      </c>
      <c r="X785" s="50">
        <f t="shared" si="42"/>
        <v>0</v>
      </c>
      <c r="Y785" s="50">
        <f t="shared" si="42"/>
        <v>0</v>
      </c>
      <c r="Z785" s="50">
        <f t="shared" si="42"/>
        <v>0</v>
      </c>
      <c r="AA785" s="50">
        <f t="shared" si="42"/>
        <v>0</v>
      </c>
      <c r="AB785" s="50">
        <f t="shared" si="41"/>
        <v>444.70833333333331</v>
      </c>
      <c r="AC785" s="48" t="str">
        <f>VLOOKUP(ПРОДАЖИ!C:C,'ИЗ ОСНОВЫ НОМЕНКЛАТУР'!D:E,2,0)</f>
        <v>Кромочные материалы</v>
      </c>
      <c r="AD785" s="48" t="str">
        <f>VLOOKUP(C:C,'ИЗ ОСНОВЫ НОМЕНКЛАТУР'!D:F,3,0)</f>
        <v>Кромка ABS</v>
      </c>
      <c r="AE785" s="48" t="str">
        <f>VLOOKUP(C:C,'ИЗ ОСНОВЫ НОМЕНКЛАТУР'!D:H,5,0)</f>
        <v>C</v>
      </c>
    </row>
    <row r="786" spans="1:31" ht="9.6" customHeight="1" x14ac:dyDescent="0.2">
      <c r="A786" s="45" t="s">
        <v>5</v>
      </c>
      <c r="B786" s="11"/>
      <c r="C786" s="11" t="s">
        <v>788</v>
      </c>
      <c r="D786" s="44">
        <v>8</v>
      </c>
      <c r="E786" s="44">
        <v>0</v>
      </c>
      <c r="F786" s="48">
        <v>0</v>
      </c>
      <c r="G786" s="48">
        <v>0</v>
      </c>
      <c r="H786" s="44">
        <v>0</v>
      </c>
      <c r="I786" s="44">
        <v>0</v>
      </c>
      <c r="J786" s="44">
        <v>0</v>
      </c>
      <c r="K786" s="48">
        <v>0</v>
      </c>
      <c r="L786" s="49">
        <v>16480</v>
      </c>
      <c r="M786" s="49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50">
        <f t="shared" si="43"/>
        <v>1373.3333333333333</v>
      </c>
      <c r="U786" s="50">
        <f t="shared" si="43"/>
        <v>0</v>
      </c>
      <c r="V786" s="50">
        <f t="shared" si="43"/>
        <v>0</v>
      </c>
      <c r="W786" s="50">
        <f t="shared" si="42"/>
        <v>0</v>
      </c>
      <c r="X786" s="50">
        <f t="shared" si="42"/>
        <v>0</v>
      </c>
      <c r="Y786" s="50">
        <f t="shared" si="42"/>
        <v>0</v>
      </c>
      <c r="Z786" s="50">
        <f t="shared" si="42"/>
        <v>0</v>
      </c>
      <c r="AA786" s="50">
        <f t="shared" si="42"/>
        <v>0</v>
      </c>
      <c r="AB786" s="50">
        <f t="shared" si="41"/>
        <v>1373.3333333333333</v>
      </c>
      <c r="AC786" s="48" t="str">
        <f>VLOOKUP(ПРОДАЖИ!C:C,'ИЗ ОСНОВЫ НОМЕНКЛАТУР'!D:E,2,0)</f>
        <v>Кромочные материалы</v>
      </c>
      <c r="AD786" s="48" t="str">
        <f>VLOOKUP(C:C,'ИЗ ОСНОВЫ НОМЕНКЛАТУР'!D:F,3,0)</f>
        <v>Кромка ABS</v>
      </c>
      <c r="AE786" s="48" t="str">
        <f>VLOOKUP(C:C,'ИЗ ОСНОВЫ НОМЕНКЛАТУР'!D:H,5,0)</f>
        <v>C</v>
      </c>
    </row>
    <row r="787" spans="1:31" ht="9.6" customHeight="1" x14ac:dyDescent="0.2">
      <c r="A787" s="45" t="s">
        <v>5</v>
      </c>
      <c r="B787" s="11"/>
      <c r="C787" s="11" t="s">
        <v>789</v>
      </c>
      <c r="D787" s="44">
        <v>5</v>
      </c>
      <c r="E787" s="44">
        <v>0</v>
      </c>
      <c r="F787" s="48">
        <v>0</v>
      </c>
      <c r="G787" s="48">
        <v>0</v>
      </c>
      <c r="H787" s="44">
        <v>0</v>
      </c>
      <c r="I787" s="44">
        <v>0</v>
      </c>
      <c r="J787" s="44">
        <v>0</v>
      </c>
      <c r="K787" s="48">
        <v>0</v>
      </c>
      <c r="L787" s="49">
        <v>3732.25</v>
      </c>
      <c r="M787" s="49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50">
        <f t="shared" si="43"/>
        <v>311.02083333333331</v>
      </c>
      <c r="U787" s="50">
        <f t="shared" si="43"/>
        <v>0</v>
      </c>
      <c r="V787" s="50">
        <f t="shared" si="43"/>
        <v>0</v>
      </c>
      <c r="W787" s="50">
        <f t="shared" si="42"/>
        <v>0</v>
      </c>
      <c r="X787" s="50">
        <f t="shared" si="42"/>
        <v>0</v>
      </c>
      <c r="Y787" s="50">
        <f t="shared" si="42"/>
        <v>0</v>
      </c>
      <c r="Z787" s="50">
        <f t="shared" si="42"/>
        <v>0</v>
      </c>
      <c r="AA787" s="50">
        <f t="shared" si="42"/>
        <v>0</v>
      </c>
      <c r="AB787" s="50">
        <f t="shared" si="41"/>
        <v>311.02083333333331</v>
      </c>
      <c r="AC787" s="48" t="str">
        <f>VLOOKUP(ПРОДАЖИ!C:C,'ИЗ ОСНОВЫ НОМЕНКЛАТУР'!D:E,2,0)</f>
        <v>Кромочные материалы</v>
      </c>
      <c r="AD787" s="48" t="str">
        <f>VLOOKUP(C:C,'ИЗ ОСНОВЫ НОМЕНКЛАТУР'!D:F,3,0)</f>
        <v>Кромка ABS</v>
      </c>
      <c r="AE787" s="48" t="str">
        <f>VLOOKUP(C:C,'ИЗ ОСНОВЫ НОМЕНКЛАТУР'!D:H,5,0)</f>
        <v>C</v>
      </c>
    </row>
    <row r="788" spans="1:31" ht="9.6" customHeight="1" x14ac:dyDescent="0.2">
      <c r="A788" s="45" t="s">
        <v>5</v>
      </c>
      <c r="B788" s="11"/>
      <c r="C788" s="11" t="s">
        <v>790</v>
      </c>
      <c r="D788" s="44">
        <v>3</v>
      </c>
      <c r="E788" s="44">
        <v>0</v>
      </c>
      <c r="F788" s="48">
        <v>0</v>
      </c>
      <c r="G788" s="48">
        <v>0</v>
      </c>
      <c r="H788" s="44">
        <v>0</v>
      </c>
      <c r="I788" s="44">
        <v>0</v>
      </c>
      <c r="J788" s="44">
        <v>0</v>
      </c>
      <c r="K788" s="48">
        <v>0</v>
      </c>
      <c r="L788" s="49">
        <v>2697.27</v>
      </c>
      <c r="M788" s="49">
        <v>0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50">
        <f t="shared" si="43"/>
        <v>224.77250000000001</v>
      </c>
      <c r="U788" s="50">
        <f t="shared" si="43"/>
        <v>0</v>
      </c>
      <c r="V788" s="50">
        <f t="shared" si="43"/>
        <v>0</v>
      </c>
      <c r="W788" s="50">
        <f t="shared" si="42"/>
        <v>0</v>
      </c>
      <c r="X788" s="50">
        <f t="shared" si="42"/>
        <v>0</v>
      </c>
      <c r="Y788" s="50">
        <f t="shared" si="42"/>
        <v>0</v>
      </c>
      <c r="Z788" s="50">
        <f t="shared" si="42"/>
        <v>0</v>
      </c>
      <c r="AA788" s="50">
        <f t="shared" si="42"/>
        <v>0</v>
      </c>
      <c r="AB788" s="50">
        <f t="shared" si="41"/>
        <v>224.77250000000001</v>
      </c>
      <c r="AC788" s="48" t="str">
        <f>VLOOKUP(ПРОДАЖИ!C:C,'ИЗ ОСНОВЫ НОМЕНКЛАТУР'!D:E,2,0)</f>
        <v>Кромочные материалы</v>
      </c>
      <c r="AD788" s="48" t="str">
        <f>VLOOKUP(C:C,'ИЗ ОСНОВЫ НОМЕНКЛАТУР'!D:F,3,0)</f>
        <v>Кромка ABS</v>
      </c>
      <c r="AE788" s="48" t="str">
        <f>VLOOKUP(C:C,'ИЗ ОСНОВЫ НОМЕНКЛАТУР'!D:H,5,0)</f>
        <v>C</v>
      </c>
    </row>
    <row r="789" spans="1:31" ht="9.6" customHeight="1" x14ac:dyDescent="0.2">
      <c r="A789" s="45" t="s">
        <v>5</v>
      </c>
      <c r="B789" s="11"/>
      <c r="C789" s="11" t="s">
        <v>791</v>
      </c>
      <c r="D789" s="44">
        <v>3</v>
      </c>
      <c r="E789" s="44">
        <v>0</v>
      </c>
      <c r="F789" s="48">
        <v>0</v>
      </c>
      <c r="G789" s="48">
        <v>0</v>
      </c>
      <c r="H789" s="44">
        <v>0</v>
      </c>
      <c r="I789" s="44">
        <v>0</v>
      </c>
      <c r="J789" s="44">
        <v>0</v>
      </c>
      <c r="K789" s="48">
        <v>0</v>
      </c>
      <c r="L789" s="49">
        <v>2799.48</v>
      </c>
      <c r="M789" s="49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50">
        <f t="shared" si="43"/>
        <v>233.29</v>
      </c>
      <c r="U789" s="50">
        <f t="shared" si="43"/>
        <v>0</v>
      </c>
      <c r="V789" s="50">
        <f t="shared" si="43"/>
        <v>0</v>
      </c>
      <c r="W789" s="50">
        <f t="shared" si="42"/>
        <v>0</v>
      </c>
      <c r="X789" s="50">
        <f t="shared" si="42"/>
        <v>0</v>
      </c>
      <c r="Y789" s="50">
        <f t="shared" si="42"/>
        <v>0</v>
      </c>
      <c r="Z789" s="50">
        <f t="shared" si="42"/>
        <v>0</v>
      </c>
      <c r="AA789" s="50">
        <f t="shared" si="42"/>
        <v>0</v>
      </c>
      <c r="AB789" s="50">
        <f t="shared" si="41"/>
        <v>233.29</v>
      </c>
      <c r="AC789" s="48" t="str">
        <f>VLOOKUP(ПРОДАЖИ!C:C,'ИЗ ОСНОВЫ НОМЕНКЛАТУР'!D:E,2,0)</f>
        <v>Кромочные материалы</v>
      </c>
      <c r="AD789" s="48" t="str">
        <f>VLOOKUP(C:C,'ИЗ ОСНОВЫ НОМЕНКЛАТУР'!D:F,3,0)</f>
        <v>Кромка ABS</v>
      </c>
      <c r="AE789" s="48" t="str">
        <f>VLOOKUP(C:C,'ИЗ ОСНОВЫ НОМЕНКЛАТУР'!D:H,5,0)</f>
        <v>C</v>
      </c>
    </row>
    <row r="790" spans="1:31" ht="9.6" customHeight="1" x14ac:dyDescent="0.2">
      <c r="A790" s="45" t="s">
        <v>5</v>
      </c>
      <c r="B790" s="11"/>
      <c r="C790" s="11" t="s">
        <v>792</v>
      </c>
      <c r="D790" s="44">
        <v>10</v>
      </c>
      <c r="E790" s="44">
        <v>0</v>
      </c>
      <c r="F790" s="48">
        <v>0</v>
      </c>
      <c r="G790" s="48">
        <v>0</v>
      </c>
      <c r="H790" s="44">
        <v>0</v>
      </c>
      <c r="I790" s="44">
        <v>0</v>
      </c>
      <c r="J790" s="44">
        <v>0</v>
      </c>
      <c r="K790" s="48">
        <v>0</v>
      </c>
      <c r="L790" s="49">
        <v>2083.1999999999998</v>
      </c>
      <c r="M790" s="49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50">
        <f t="shared" si="43"/>
        <v>173.6</v>
      </c>
      <c r="U790" s="50">
        <f t="shared" si="43"/>
        <v>0</v>
      </c>
      <c r="V790" s="50">
        <f t="shared" si="43"/>
        <v>0</v>
      </c>
      <c r="W790" s="50">
        <f t="shared" si="42"/>
        <v>0</v>
      </c>
      <c r="X790" s="50">
        <f t="shared" si="42"/>
        <v>0</v>
      </c>
      <c r="Y790" s="50">
        <f t="shared" si="42"/>
        <v>0</v>
      </c>
      <c r="Z790" s="50">
        <f t="shared" si="42"/>
        <v>0</v>
      </c>
      <c r="AA790" s="50">
        <f t="shared" si="42"/>
        <v>0</v>
      </c>
      <c r="AB790" s="50">
        <f t="shared" si="41"/>
        <v>173.6</v>
      </c>
      <c r="AC790" s="48" t="str">
        <f>VLOOKUP(ПРОДАЖИ!C:C,'ИЗ ОСНОВЫ НОМЕНКЛАТУР'!D:E,2,0)</f>
        <v>Кромочные материалы</v>
      </c>
      <c r="AD790" s="48" t="str">
        <f>VLOOKUP(C:C,'ИЗ ОСНОВЫ НОМЕНКЛАТУР'!D:F,3,0)</f>
        <v>Кромка ABS</v>
      </c>
      <c r="AE790" s="48" t="str">
        <f>VLOOKUP(C:C,'ИЗ ОСНОВЫ НОМЕНКЛАТУР'!D:H,5,0)</f>
        <v>C</v>
      </c>
    </row>
    <row r="791" spans="1:31" ht="9.6" customHeight="1" x14ac:dyDescent="0.2">
      <c r="A791" s="45" t="s">
        <v>5</v>
      </c>
      <c r="B791" s="11"/>
      <c r="C791" s="11" t="s">
        <v>793</v>
      </c>
      <c r="D791" s="44">
        <v>1</v>
      </c>
      <c r="E791" s="44">
        <v>0</v>
      </c>
      <c r="F791" s="48">
        <v>0</v>
      </c>
      <c r="G791" s="48">
        <v>0</v>
      </c>
      <c r="H791" s="44">
        <v>0</v>
      </c>
      <c r="I791" s="44">
        <v>0</v>
      </c>
      <c r="J791" s="44">
        <v>0</v>
      </c>
      <c r="K791" s="48">
        <v>0</v>
      </c>
      <c r="L791" s="49">
        <v>213.38</v>
      </c>
      <c r="M791" s="49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50">
        <f t="shared" si="43"/>
        <v>17.781666666666666</v>
      </c>
      <c r="U791" s="50">
        <f t="shared" si="43"/>
        <v>0</v>
      </c>
      <c r="V791" s="50">
        <f t="shared" si="43"/>
        <v>0</v>
      </c>
      <c r="W791" s="50">
        <f t="shared" si="42"/>
        <v>0</v>
      </c>
      <c r="X791" s="50">
        <f t="shared" si="42"/>
        <v>0</v>
      </c>
      <c r="Y791" s="50">
        <f t="shared" si="42"/>
        <v>0</v>
      </c>
      <c r="Z791" s="50">
        <f t="shared" si="42"/>
        <v>0</v>
      </c>
      <c r="AA791" s="50">
        <f t="shared" si="42"/>
        <v>0</v>
      </c>
      <c r="AB791" s="50">
        <f t="shared" si="41"/>
        <v>17.781666666666666</v>
      </c>
      <c r="AC791" s="48" t="str">
        <f>VLOOKUP(ПРОДАЖИ!C:C,'ИЗ ОСНОВЫ НОМЕНКЛАТУР'!D:E,2,0)</f>
        <v>Кромочные материалы</v>
      </c>
      <c r="AD791" s="48" t="str">
        <f>VLOOKUP(C:C,'ИЗ ОСНОВЫ НОМЕНКЛАТУР'!D:F,3,0)</f>
        <v>Кромка ABS</v>
      </c>
      <c r="AE791" s="48" t="str">
        <f>VLOOKUP(C:C,'ИЗ ОСНОВЫ НОМЕНКЛАТУР'!D:H,5,0)</f>
        <v>C</v>
      </c>
    </row>
    <row r="792" spans="1:31" ht="9.6" customHeight="1" x14ac:dyDescent="0.2">
      <c r="A792" s="45" t="s">
        <v>5</v>
      </c>
      <c r="B792" s="46" t="s">
        <v>794</v>
      </c>
      <c r="C792" s="46"/>
      <c r="D792" s="44">
        <v>0</v>
      </c>
      <c r="E792" s="44">
        <v>0</v>
      </c>
      <c r="F792" s="48">
        <v>0</v>
      </c>
      <c r="G792" s="48">
        <v>0</v>
      </c>
      <c r="H792" s="44">
        <v>0</v>
      </c>
      <c r="I792" s="44">
        <v>0</v>
      </c>
      <c r="J792" s="44">
        <v>0</v>
      </c>
      <c r="K792" s="48">
        <v>0</v>
      </c>
      <c r="L792" s="49">
        <v>0</v>
      </c>
      <c r="M792" s="49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50">
        <f t="shared" si="43"/>
        <v>0</v>
      </c>
      <c r="U792" s="50">
        <f t="shared" si="43"/>
        <v>0</v>
      </c>
      <c r="V792" s="50">
        <f t="shared" si="43"/>
        <v>0</v>
      </c>
      <c r="W792" s="50">
        <f t="shared" si="42"/>
        <v>0</v>
      </c>
      <c r="X792" s="50">
        <f t="shared" si="42"/>
        <v>0</v>
      </c>
      <c r="Y792" s="50">
        <f t="shared" si="42"/>
        <v>0</v>
      </c>
      <c r="Z792" s="50">
        <f t="shared" si="42"/>
        <v>0</v>
      </c>
      <c r="AA792" s="50">
        <f t="shared" si="42"/>
        <v>0</v>
      </c>
      <c r="AB792" s="50">
        <f t="shared" si="41"/>
        <v>0</v>
      </c>
      <c r="AC792" s="48" t="e">
        <f>VLOOKUP(ПРОДАЖИ!C:C,'ИЗ ОСНОВЫ НОМЕНКЛАТУР'!D:E,2,0)</f>
        <v>#N/A</v>
      </c>
      <c r="AD792" s="48" t="e">
        <f>VLOOKUP(C:C,'ИЗ ОСНОВЫ НОМЕНКЛАТУР'!D:F,3,0)</f>
        <v>#N/A</v>
      </c>
      <c r="AE792" s="48" t="e">
        <f>VLOOKUP(C:C,'ИЗ ОСНОВЫ НОМЕНКЛАТУР'!D:H,5,0)</f>
        <v>#N/A</v>
      </c>
    </row>
    <row r="793" spans="1:31" ht="9.6" customHeight="1" x14ac:dyDescent="0.2">
      <c r="A793" s="45" t="s">
        <v>5</v>
      </c>
      <c r="B793" s="46" t="s">
        <v>8</v>
      </c>
      <c r="C793" s="46"/>
      <c r="D793" s="44">
        <v>0</v>
      </c>
      <c r="E793" s="44">
        <v>0</v>
      </c>
      <c r="F793" s="48">
        <v>0</v>
      </c>
      <c r="G793" s="48">
        <v>0</v>
      </c>
      <c r="H793" s="44">
        <v>0</v>
      </c>
      <c r="I793" s="44">
        <v>0</v>
      </c>
      <c r="J793" s="44">
        <v>0</v>
      </c>
      <c r="K793" s="48">
        <v>0</v>
      </c>
      <c r="L793" s="49">
        <v>0</v>
      </c>
      <c r="M793" s="49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50">
        <f t="shared" si="43"/>
        <v>0</v>
      </c>
      <c r="U793" s="50">
        <f t="shared" si="43"/>
        <v>0</v>
      </c>
      <c r="V793" s="50">
        <f t="shared" si="43"/>
        <v>0</v>
      </c>
      <c r="W793" s="50">
        <f t="shared" si="42"/>
        <v>0</v>
      </c>
      <c r="X793" s="50">
        <f t="shared" si="42"/>
        <v>0</v>
      </c>
      <c r="Y793" s="50">
        <f t="shared" si="42"/>
        <v>0</v>
      </c>
      <c r="Z793" s="50">
        <f t="shared" si="42"/>
        <v>0</v>
      </c>
      <c r="AA793" s="50">
        <f t="shared" si="42"/>
        <v>0</v>
      </c>
      <c r="AB793" s="50">
        <f t="shared" si="41"/>
        <v>0</v>
      </c>
      <c r="AC793" s="48" t="e">
        <f>VLOOKUP(ПРОДАЖИ!C:C,'ИЗ ОСНОВЫ НОМЕНКЛАТУР'!D:E,2,0)</f>
        <v>#N/A</v>
      </c>
      <c r="AD793" s="48" t="e">
        <f>VLOOKUP(C:C,'ИЗ ОСНОВЫ НОМЕНКЛАТУР'!D:F,3,0)</f>
        <v>#N/A</v>
      </c>
      <c r="AE793" s="48" t="e">
        <f>VLOOKUP(C:C,'ИЗ ОСНОВЫ НОМЕНКЛАТУР'!D:H,5,0)</f>
        <v>#N/A</v>
      </c>
    </row>
    <row r="794" spans="1:31" ht="9.6" customHeight="1" x14ac:dyDescent="0.2">
      <c r="A794" s="45" t="s">
        <v>5</v>
      </c>
      <c r="B794" s="11"/>
      <c r="C794" s="11" t="s">
        <v>795</v>
      </c>
      <c r="D794" s="44">
        <v>14801</v>
      </c>
      <c r="E794" s="44">
        <v>0</v>
      </c>
      <c r="F794" s="48">
        <v>6796</v>
      </c>
      <c r="G794" s="48">
        <v>65</v>
      </c>
      <c r="H794" s="44">
        <v>0</v>
      </c>
      <c r="I794" s="44">
        <v>0</v>
      </c>
      <c r="J794" s="44">
        <v>200</v>
      </c>
      <c r="K794" s="48">
        <v>2167</v>
      </c>
      <c r="L794" s="49">
        <v>310821</v>
      </c>
      <c r="M794" s="49">
        <v>0</v>
      </c>
      <c r="N794" s="10">
        <v>142716</v>
      </c>
      <c r="O794" s="10">
        <v>1365</v>
      </c>
      <c r="P794" s="10">
        <v>0</v>
      </c>
      <c r="Q794" s="10">
        <v>0</v>
      </c>
      <c r="R794" s="10">
        <v>4200</v>
      </c>
      <c r="S794" s="10">
        <v>45507</v>
      </c>
      <c r="T794" s="50">
        <f t="shared" si="43"/>
        <v>25901.75</v>
      </c>
      <c r="U794" s="50">
        <f t="shared" si="43"/>
        <v>0</v>
      </c>
      <c r="V794" s="50">
        <f t="shared" si="43"/>
        <v>11893</v>
      </c>
      <c r="W794" s="50">
        <f t="shared" si="42"/>
        <v>113.75</v>
      </c>
      <c r="X794" s="50">
        <f t="shared" si="42"/>
        <v>0</v>
      </c>
      <c r="Y794" s="50">
        <f t="shared" si="42"/>
        <v>0</v>
      </c>
      <c r="Z794" s="50">
        <f t="shared" si="42"/>
        <v>350</v>
      </c>
      <c r="AA794" s="50">
        <f t="shared" si="42"/>
        <v>3792.25</v>
      </c>
      <c r="AB794" s="50">
        <f t="shared" si="41"/>
        <v>42050.75</v>
      </c>
      <c r="AC794" s="48" t="str">
        <f>VLOOKUP(ПРОДАЖИ!C:C,'ИЗ ОСНОВЫ НОМЕНКЛАТУР'!D:E,2,0)</f>
        <v>Кромочные материалы</v>
      </c>
      <c r="AD794" s="48" t="str">
        <f>VLOOKUP(C:C,'ИЗ ОСНОВЫ НОМЕНКЛАТУР'!D:F,3,0)</f>
        <v>Распродажа кромка</v>
      </c>
      <c r="AE794" s="48" t="str">
        <f>VLOOKUP(C:C,'ИЗ ОСНОВЫ НОМЕНКЛАТУР'!D:H,5,0)</f>
        <v>B</v>
      </c>
    </row>
    <row r="795" spans="1:31" ht="9.6" customHeight="1" x14ac:dyDescent="0.2">
      <c r="A795" s="45" t="s">
        <v>5</v>
      </c>
      <c r="B795" s="11"/>
      <c r="C795" s="11" t="s">
        <v>796</v>
      </c>
      <c r="D795" s="44">
        <v>0</v>
      </c>
      <c r="E795" s="44">
        <v>0</v>
      </c>
      <c r="F795" s="48">
        <v>2909</v>
      </c>
      <c r="G795" s="48">
        <v>0</v>
      </c>
      <c r="H795" s="44">
        <v>0</v>
      </c>
      <c r="I795" s="44">
        <v>0</v>
      </c>
      <c r="J795" s="44">
        <v>0</v>
      </c>
      <c r="K795" s="48">
        <v>0</v>
      </c>
      <c r="L795" s="49">
        <v>0</v>
      </c>
      <c r="M795" s="49">
        <v>0</v>
      </c>
      <c r="N795" s="10">
        <v>107336.67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50">
        <f t="shared" si="43"/>
        <v>0</v>
      </c>
      <c r="U795" s="50">
        <f t="shared" si="43"/>
        <v>0</v>
      </c>
      <c r="V795" s="50">
        <f t="shared" si="43"/>
        <v>8944.7224999999999</v>
      </c>
      <c r="W795" s="50">
        <f t="shared" si="42"/>
        <v>0</v>
      </c>
      <c r="X795" s="50">
        <f t="shared" si="42"/>
        <v>0</v>
      </c>
      <c r="Y795" s="50">
        <f t="shared" si="42"/>
        <v>0</v>
      </c>
      <c r="Z795" s="50">
        <f t="shared" si="42"/>
        <v>0</v>
      </c>
      <c r="AA795" s="50">
        <f t="shared" si="42"/>
        <v>0</v>
      </c>
      <c r="AB795" s="50">
        <f t="shared" si="41"/>
        <v>8944.7224999999999</v>
      </c>
      <c r="AC795" s="48" t="str">
        <f>VLOOKUP(ПРОДАЖИ!C:C,'ИЗ ОСНОВЫ НОМЕНКЛАТУР'!D:E,2,0)</f>
        <v>Кромочные материалы</v>
      </c>
      <c r="AD795" s="48" t="str">
        <f>VLOOKUP(C:C,'ИЗ ОСНОВЫ НОМЕНКЛАТУР'!D:F,3,0)</f>
        <v>Распродажа кромка</v>
      </c>
      <c r="AE795" s="48" t="str">
        <f>VLOOKUP(C:C,'ИЗ ОСНОВЫ НОМЕНКЛАТУР'!D:H,5,0)</f>
        <v>C</v>
      </c>
    </row>
    <row r="796" spans="1:31" ht="9.6" customHeight="1" x14ac:dyDescent="0.2">
      <c r="A796" s="45" t="s">
        <v>5</v>
      </c>
      <c r="B796" s="11"/>
      <c r="C796" s="11" t="s">
        <v>797</v>
      </c>
      <c r="D796" s="44">
        <v>0</v>
      </c>
      <c r="E796" s="44">
        <v>0</v>
      </c>
      <c r="F796" s="48">
        <v>0</v>
      </c>
      <c r="G796" s="48">
        <v>0</v>
      </c>
      <c r="H796" s="44">
        <v>2786</v>
      </c>
      <c r="I796" s="44">
        <v>1200</v>
      </c>
      <c r="J796" s="44">
        <v>0</v>
      </c>
      <c r="K796" s="48">
        <v>0</v>
      </c>
      <c r="L796" s="49">
        <v>0</v>
      </c>
      <c r="M796" s="49">
        <v>0</v>
      </c>
      <c r="N796" s="10">
        <v>0</v>
      </c>
      <c r="O796" s="10">
        <v>0</v>
      </c>
      <c r="P796" s="10">
        <v>89152</v>
      </c>
      <c r="Q796" s="10">
        <v>38400</v>
      </c>
      <c r="R796" s="10">
        <v>0</v>
      </c>
      <c r="S796" s="10">
        <v>0</v>
      </c>
      <c r="T796" s="50">
        <f t="shared" si="43"/>
        <v>0</v>
      </c>
      <c r="U796" s="50">
        <f t="shared" si="43"/>
        <v>0</v>
      </c>
      <c r="V796" s="50">
        <f t="shared" si="43"/>
        <v>0</v>
      </c>
      <c r="W796" s="50">
        <f t="shared" si="42"/>
        <v>0</v>
      </c>
      <c r="X796" s="50">
        <f t="shared" si="42"/>
        <v>7429.333333333333</v>
      </c>
      <c r="Y796" s="50">
        <f t="shared" si="42"/>
        <v>3200</v>
      </c>
      <c r="Z796" s="50">
        <f t="shared" si="42"/>
        <v>0</v>
      </c>
      <c r="AA796" s="50">
        <f t="shared" si="42"/>
        <v>0</v>
      </c>
      <c r="AB796" s="50">
        <f t="shared" si="41"/>
        <v>10629.333333333332</v>
      </c>
      <c r="AC796" s="48" t="str">
        <f>VLOOKUP(ПРОДАЖИ!C:C,'ИЗ ОСНОВЫ НОМЕНКЛАТУР'!D:E,2,0)</f>
        <v>Кромочные материалы</v>
      </c>
      <c r="AD796" s="48" t="str">
        <f>VLOOKUP(C:C,'ИЗ ОСНОВЫ НОМЕНКЛАТУР'!D:F,3,0)</f>
        <v>Распродажа кромка</v>
      </c>
      <c r="AE796" s="48" t="str">
        <f>VLOOKUP(C:C,'ИЗ ОСНОВЫ НОМЕНКЛАТУР'!D:H,5,0)</f>
        <v>C</v>
      </c>
    </row>
    <row r="797" spans="1:31" ht="9.6" customHeight="1" x14ac:dyDescent="0.2">
      <c r="A797" s="45" t="s">
        <v>5</v>
      </c>
      <c r="B797" s="11"/>
      <c r="C797" s="11" t="s">
        <v>798</v>
      </c>
      <c r="D797" s="44">
        <v>0</v>
      </c>
      <c r="E797" s="44">
        <v>0</v>
      </c>
      <c r="F797" s="48">
        <v>957</v>
      </c>
      <c r="G797" s="48">
        <v>0</v>
      </c>
      <c r="H797" s="44">
        <v>0</v>
      </c>
      <c r="I797" s="44">
        <v>0</v>
      </c>
      <c r="J797" s="44">
        <v>0</v>
      </c>
      <c r="K797" s="48">
        <v>0</v>
      </c>
      <c r="L797" s="49">
        <v>0</v>
      </c>
      <c r="M797" s="49">
        <v>0</v>
      </c>
      <c r="N797" s="10">
        <v>20097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50">
        <f t="shared" si="43"/>
        <v>0</v>
      </c>
      <c r="U797" s="50">
        <f t="shared" si="43"/>
        <v>0</v>
      </c>
      <c r="V797" s="50">
        <f t="shared" si="43"/>
        <v>1674.75</v>
      </c>
      <c r="W797" s="50">
        <f t="shared" si="42"/>
        <v>0</v>
      </c>
      <c r="X797" s="50">
        <f t="shared" si="42"/>
        <v>0</v>
      </c>
      <c r="Y797" s="50">
        <f t="shared" si="42"/>
        <v>0</v>
      </c>
      <c r="Z797" s="50">
        <f t="shared" si="42"/>
        <v>0</v>
      </c>
      <c r="AA797" s="50">
        <f t="shared" si="42"/>
        <v>0</v>
      </c>
      <c r="AB797" s="50">
        <f t="shared" si="41"/>
        <v>1674.75</v>
      </c>
      <c r="AC797" s="48" t="str">
        <f>VLOOKUP(ПРОДАЖИ!C:C,'ИЗ ОСНОВЫ НОМЕНКЛАТУР'!D:E,2,0)</f>
        <v>Кромочные материалы</v>
      </c>
      <c r="AD797" s="48" t="str">
        <f>VLOOKUP(C:C,'ИЗ ОСНОВЫ НОМЕНКЛАТУР'!D:F,3,0)</f>
        <v>Распродажа кромка</v>
      </c>
      <c r="AE797" s="48" t="str">
        <f>VLOOKUP(C:C,'ИЗ ОСНОВЫ НОМЕНКЛАТУР'!D:H,5,0)</f>
        <v>C</v>
      </c>
    </row>
    <row r="798" spans="1:31" ht="9.6" customHeight="1" x14ac:dyDescent="0.2">
      <c r="A798" s="45" t="s">
        <v>5</v>
      </c>
      <c r="B798" s="11"/>
      <c r="C798" s="11" t="s">
        <v>799</v>
      </c>
      <c r="D798" s="44">
        <v>521</v>
      </c>
      <c r="E798" s="44">
        <v>0</v>
      </c>
      <c r="F798" s="48">
        <v>0</v>
      </c>
      <c r="G798" s="48">
        <v>0</v>
      </c>
      <c r="H798" s="44">
        <v>0</v>
      </c>
      <c r="I798" s="44">
        <v>0</v>
      </c>
      <c r="J798" s="44">
        <v>0</v>
      </c>
      <c r="K798" s="48">
        <v>0</v>
      </c>
      <c r="L798" s="49">
        <v>22063.59</v>
      </c>
      <c r="M798" s="49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50">
        <f t="shared" si="43"/>
        <v>1838.6324999999999</v>
      </c>
      <c r="U798" s="50">
        <f t="shared" si="43"/>
        <v>0</v>
      </c>
      <c r="V798" s="50">
        <f t="shared" si="43"/>
        <v>0</v>
      </c>
      <c r="W798" s="50">
        <f t="shared" si="42"/>
        <v>0</v>
      </c>
      <c r="X798" s="50">
        <f t="shared" si="42"/>
        <v>0</v>
      </c>
      <c r="Y798" s="50">
        <f t="shared" si="42"/>
        <v>0</v>
      </c>
      <c r="Z798" s="50">
        <f t="shared" si="42"/>
        <v>0</v>
      </c>
      <c r="AA798" s="50">
        <f t="shared" si="42"/>
        <v>0</v>
      </c>
      <c r="AB798" s="50">
        <f t="shared" si="41"/>
        <v>1838.6324999999999</v>
      </c>
      <c r="AC798" s="48" t="str">
        <f>VLOOKUP(ПРОДАЖИ!C:C,'ИЗ ОСНОВЫ НОМЕНКЛАТУР'!D:E,2,0)</f>
        <v>Кромочные материалы</v>
      </c>
      <c r="AD798" s="48" t="str">
        <f>VLOOKUP(C:C,'ИЗ ОСНОВЫ НОМЕНКЛАТУР'!D:F,3,0)</f>
        <v>Распродажа кромка</v>
      </c>
      <c r="AE798" s="48" t="str">
        <f>VLOOKUP(C:C,'ИЗ ОСНОВЫ НОМЕНКЛАТУР'!D:H,5,0)</f>
        <v>C</v>
      </c>
    </row>
    <row r="799" spans="1:31" ht="9.6" customHeight="1" x14ac:dyDescent="0.2">
      <c r="A799" s="45" t="s">
        <v>5</v>
      </c>
      <c r="B799" s="11"/>
      <c r="C799" s="11" t="s">
        <v>800</v>
      </c>
      <c r="D799" s="44">
        <v>0</v>
      </c>
      <c r="E799" s="44">
        <v>0</v>
      </c>
      <c r="F799" s="48">
        <v>559</v>
      </c>
      <c r="G799" s="48">
        <v>0</v>
      </c>
      <c r="H799" s="44">
        <v>0</v>
      </c>
      <c r="I799" s="44">
        <v>0</v>
      </c>
      <c r="J799" s="44">
        <v>0</v>
      </c>
      <c r="K799" s="48">
        <v>0</v>
      </c>
      <c r="L799" s="49">
        <v>0</v>
      </c>
      <c r="M799" s="49">
        <v>0</v>
      </c>
      <c r="N799" s="10">
        <v>26203.11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50">
        <f t="shared" si="43"/>
        <v>0</v>
      </c>
      <c r="U799" s="50">
        <f t="shared" si="43"/>
        <v>0</v>
      </c>
      <c r="V799" s="50">
        <f t="shared" si="43"/>
        <v>2183.5925000000002</v>
      </c>
      <c r="W799" s="50">
        <f t="shared" si="42"/>
        <v>0</v>
      </c>
      <c r="X799" s="50">
        <f t="shared" si="42"/>
        <v>0</v>
      </c>
      <c r="Y799" s="50">
        <f t="shared" si="42"/>
        <v>0</v>
      </c>
      <c r="Z799" s="50">
        <f t="shared" si="42"/>
        <v>0</v>
      </c>
      <c r="AA799" s="50">
        <f t="shared" si="42"/>
        <v>0</v>
      </c>
      <c r="AB799" s="50">
        <f t="shared" si="41"/>
        <v>2183.5925000000002</v>
      </c>
      <c r="AC799" s="48" t="str">
        <f>VLOOKUP(ПРОДАЖИ!C:C,'ИЗ ОСНОВЫ НОМЕНКЛАТУР'!D:E,2,0)</f>
        <v>Кромочные материалы</v>
      </c>
      <c r="AD799" s="48" t="str">
        <f>VLOOKUP(C:C,'ИЗ ОСНОВЫ НОМЕНКЛАТУР'!D:F,3,0)</f>
        <v>Распродажа кромка</v>
      </c>
      <c r="AE799" s="48" t="str">
        <f>VLOOKUP(C:C,'ИЗ ОСНОВЫ НОМЕНКЛАТУР'!D:H,5,0)</f>
        <v>C</v>
      </c>
    </row>
    <row r="800" spans="1:31" ht="9.6" customHeight="1" x14ac:dyDescent="0.2">
      <c r="A800" s="45" t="s">
        <v>5</v>
      </c>
      <c r="B800" s="11"/>
      <c r="C800" s="11" t="s">
        <v>801</v>
      </c>
      <c r="D800" s="44">
        <v>0</v>
      </c>
      <c r="E800" s="44">
        <v>0</v>
      </c>
      <c r="F800" s="48">
        <v>106</v>
      </c>
      <c r="G800" s="48">
        <v>0</v>
      </c>
      <c r="H800" s="44">
        <v>0</v>
      </c>
      <c r="I800" s="44">
        <v>0</v>
      </c>
      <c r="J800" s="44">
        <v>0</v>
      </c>
      <c r="K800" s="48">
        <v>0</v>
      </c>
      <c r="L800" s="49">
        <v>0</v>
      </c>
      <c r="M800" s="49">
        <v>0</v>
      </c>
      <c r="N800" s="10">
        <v>3156.44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50">
        <f t="shared" si="43"/>
        <v>0</v>
      </c>
      <c r="U800" s="50">
        <f t="shared" si="43"/>
        <v>0</v>
      </c>
      <c r="V800" s="50">
        <f t="shared" si="43"/>
        <v>263.03666666666669</v>
      </c>
      <c r="W800" s="50">
        <f t="shared" si="42"/>
        <v>0</v>
      </c>
      <c r="X800" s="50">
        <f t="shared" si="42"/>
        <v>0</v>
      </c>
      <c r="Y800" s="50">
        <f t="shared" si="42"/>
        <v>0</v>
      </c>
      <c r="Z800" s="50">
        <f t="shared" si="42"/>
        <v>0</v>
      </c>
      <c r="AA800" s="50">
        <f t="shared" si="42"/>
        <v>0</v>
      </c>
      <c r="AB800" s="50">
        <f t="shared" si="41"/>
        <v>263.03666666666669</v>
      </c>
      <c r="AC800" s="48" t="str">
        <f>VLOOKUP(ПРОДАЖИ!C:C,'ИЗ ОСНОВЫ НОМЕНКЛАТУР'!D:E,2,0)</f>
        <v>Кромочные материалы</v>
      </c>
      <c r="AD800" s="48" t="str">
        <f>VLOOKUP(C:C,'ИЗ ОСНОВЫ НОМЕНКЛАТУР'!D:F,3,0)</f>
        <v>Распродажа кромка</v>
      </c>
      <c r="AE800" s="48" t="str">
        <f>VLOOKUP(C:C,'ИЗ ОСНОВЫ НОМЕНКЛАТУР'!D:H,5,0)</f>
        <v>C</v>
      </c>
    </row>
    <row r="801" spans="1:31" ht="9.6" customHeight="1" x14ac:dyDescent="0.2">
      <c r="A801" s="45" t="s">
        <v>5</v>
      </c>
      <c r="B801" s="11"/>
      <c r="C801" s="11" t="s">
        <v>802</v>
      </c>
      <c r="D801" s="44">
        <v>0</v>
      </c>
      <c r="E801" s="44">
        <v>0</v>
      </c>
      <c r="F801" s="48">
        <v>0</v>
      </c>
      <c r="G801" s="48">
        <v>0</v>
      </c>
      <c r="H801" s="44">
        <v>55</v>
      </c>
      <c r="I801" s="44">
        <v>0</v>
      </c>
      <c r="J801" s="44">
        <v>0</v>
      </c>
      <c r="K801" s="48">
        <v>0</v>
      </c>
      <c r="L801" s="49">
        <v>0</v>
      </c>
      <c r="M801" s="49">
        <v>0</v>
      </c>
      <c r="N801" s="10">
        <v>0</v>
      </c>
      <c r="O801" s="10">
        <v>0</v>
      </c>
      <c r="P801" s="10">
        <v>1979</v>
      </c>
      <c r="Q801" s="10">
        <v>0</v>
      </c>
      <c r="R801" s="10">
        <v>0</v>
      </c>
      <c r="S801" s="10">
        <v>0</v>
      </c>
      <c r="T801" s="50">
        <f t="shared" si="43"/>
        <v>0</v>
      </c>
      <c r="U801" s="50">
        <f t="shared" si="43"/>
        <v>0</v>
      </c>
      <c r="V801" s="50">
        <f t="shared" si="43"/>
        <v>0</v>
      </c>
      <c r="W801" s="50">
        <f t="shared" si="42"/>
        <v>0</v>
      </c>
      <c r="X801" s="50">
        <f t="shared" si="42"/>
        <v>164.91666666666666</v>
      </c>
      <c r="Y801" s="50">
        <f t="shared" si="42"/>
        <v>0</v>
      </c>
      <c r="Z801" s="50">
        <f t="shared" si="42"/>
        <v>0</v>
      </c>
      <c r="AA801" s="50">
        <f t="shared" si="42"/>
        <v>0</v>
      </c>
      <c r="AB801" s="50">
        <f t="shared" si="41"/>
        <v>164.91666666666666</v>
      </c>
      <c r="AC801" s="48" t="str">
        <f>VLOOKUP(ПРОДАЖИ!C:C,'ИЗ ОСНОВЫ НОМЕНКЛАТУР'!D:E,2,0)</f>
        <v>Кромочные материалы</v>
      </c>
      <c r="AD801" s="48" t="str">
        <f>VLOOKUP(C:C,'ИЗ ОСНОВЫ НОМЕНКЛАТУР'!D:F,3,0)</f>
        <v>Распродажа кромка</v>
      </c>
      <c r="AE801" s="48" t="str">
        <f>VLOOKUP(C:C,'ИЗ ОСНОВЫ НОМЕНКЛАТУР'!D:H,5,0)</f>
        <v>C</v>
      </c>
    </row>
    <row r="802" spans="1:31" ht="9.6" customHeight="1" x14ac:dyDescent="0.2">
      <c r="A802" s="45" t="s">
        <v>5</v>
      </c>
      <c r="B802" s="11"/>
      <c r="C802" s="11" t="s">
        <v>803</v>
      </c>
      <c r="D802" s="44">
        <v>0</v>
      </c>
      <c r="E802" s="44">
        <v>0</v>
      </c>
      <c r="F802" s="48">
        <v>39</v>
      </c>
      <c r="G802" s="48">
        <v>0</v>
      </c>
      <c r="H802" s="44">
        <v>0</v>
      </c>
      <c r="I802" s="44">
        <v>0</v>
      </c>
      <c r="J802" s="44">
        <v>0</v>
      </c>
      <c r="K802" s="48">
        <v>0</v>
      </c>
      <c r="L802" s="49">
        <v>0</v>
      </c>
      <c r="M802" s="49">
        <v>0</v>
      </c>
      <c r="N802" s="10">
        <v>817.12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50">
        <f t="shared" si="43"/>
        <v>0</v>
      </c>
      <c r="U802" s="50">
        <f t="shared" si="43"/>
        <v>0</v>
      </c>
      <c r="V802" s="50">
        <f t="shared" si="43"/>
        <v>68.093333333333334</v>
      </c>
      <c r="W802" s="50">
        <f t="shared" si="42"/>
        <v>0</v>
      </c>
      <c r="X802" s="50">
        <f t="shared" si="42"/>
        <v>0</v>
      </c>
      <c r="Y802" s="50">
        <f t="shared" si="42"/>
        <v>0</v>
      </c>
      <c r="Z802" s="50">
        <f t="shared" si="42"/>
        <v>0</v>
      </c>
      <c r="AA802" s="50">
        <f t="shared" si="42"/>
        <v>0</v>
      </c>
      <c r="AB802" s="50">
        <f t="shared" si="41"/>
        <v>68.093333333333334</v>
      </c>
      <c r="AC802" s="48" t="str">
        <f>VLOOKUP(ПРОДАЖИ!C:C,'ИЗ ОСНОВЫ НОМЕНКЛАТУР'!D:E,2,0)</f>
        <v>Кромочные материалы</v>
      </c>
      <c r="AD802" s="48" t="str">
        <f>VLOOKUP(C:C,'ИЗ ОСНОВЫ НОМЕНКЛАТУР'!D:F,3,0)</f>
        <v>Распродажа кромка</v>
      </c>
      <c r="AE802" s="48" t="str">
        <f>VLOOKUP(C:C,'ИЗ ОСНОВЫ НОМЕНКЛАТУР'!D:H,5,0)</f>
        <v>C</v>
      </c>
    </row>
    <row r="803" spans="1:31" ht="9.6" customHeight="1" x14ac:dyDescent="0.2">
      <c r="A803" s="45" t="s">
        <v>5</v>
      </c>
      <c r="B803" s="11"/>
      <c r="C803" s="11" t="s">
        <v>804</v>
      </c>
      <c r="D803" s="44">
        <v>0</v>
      </c>
      <c r="E803" s="44">
        <v>0</v>
      </c>
      <c r="F803" s="48">
        <v>55</v>
      </c>
      <c r="G803" s="48">
        <v>0</v>
      </c>
      <c r="H803" s="44">
        <v>0</v>
      </c>
      <c r="I803" s="44">
        <v>0</v>
      </c>
      <c r="J803" s="44">
        <v>0</v>
      </c>
      <c r="K803" s="48">
        <v>0</v>
      </c>
      <c r="L803" s="49">
        <v>0</v>
      </c>
      <c r="M803" s="49">
        <v>0</v>
      </c>
      <c r="N803" s="10">
        <v>1927.88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50">
        <f t="shared" si="43"/>
        <v>0</v>
      </c>
      <c r="U803" s="50">
        <f t="shared" si="43"/>
        <v>0</v>
      </c>
      <c r="V803" s="50">
        <f t="shared" si="43"/>
        <v>160.65666666666667</v>
      </c>
      <c r="W803" s="50">
        <f t="shared" si="42"/>
        <v>0</v>
      </c>
      <c r="X803" s="50">
        <f t="shared" si="42"/>
        <v>0</v>
      </c>
      <c r="Y803" s="50">
        <f t="shared" si="42"/>
        <v>0</v>
      </c>
      <c r="Z803" s="50">
        <f t="shared" si="42"/>
        <v>0</v>
      </c>
      <c r="AA803" s="50">
        <f t="shared" si="42"/>
        <v>0</v>
      </c>
      <c r="AB803" s="50">
        <f t="shared" si="41"/>
        <v>160.65666666666667</v>
      </c>
      <c r="AC803" s="48" t="str">
        <f>VLOOKUP(ПРОДАЖИ!C:C,'ИЗ ОСНОВЫ НОМЕНКЛАТУР'!D:E,2,0)</f>
        <v>Кромочные материалы</v>
      </c>
      <c r="AD803" s="48" t="str">
        <f>VLOOKUP(C:C,'ИЗ ОСНОВЫ НОМЕНКЛАТУР'!D:F,3,0)</f>
        <v>Распродажа кромка</v>
      </c>
      <c r="AE803" s="48" t="str">
        <f>VLOOKUP(C:C,'ИЗ ОСНОВЫ НОМЕНКЛАТУР'!D:H,5,0)</f>
        <v>C</v>
      </c>
    </row>
    <row r="804" spans="1:31" ht="9.6" customHeight="1" x14ac:dyDescent="0.2">
      <c r="A804" s="45" t="s">
        <v>5</v>
      </c>
      <c r="B804" s="11"/>
      <c r="C804" s="11" t="s">
        <v>805</v>
      </c>
      <c r="D804" s="44">
        <v>0</v>
      </c>
      <c r="E804" s="44">
        <v>1000</v>
      </c>
      <c r="F804" s="48">
        <v>0</v>
      </c>
      <c r="G804" s="48">
        <v>0</v>
      </c>
      <c r="H804" s="44">
        <v>0</v>
      </c>
      <c r="I804" s="44">
        <v>0</v>
      </c>
      <c r="J804" s="44">
        <v>0</v>
      </c>
      <c r="K804" s="48">
        <v>0</v>
      </c>
      <c r="L804" s="49">
        <v>0</v>
      </c>
      <c r="M804" s="49">
        <v>24584.25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50">
        <f t="shared" si="43"/>
        <v>0</v>
      </c>
      <c r="U804" s="50">
        <f t="shared" si="43"/>
        <v>2048.6875</v>
      </c>
      <c r="V804" s="50">
        <f t="shared" si="43"/>
        <v>0</v>
      </c>
      <c r="W804" s="50">
        <f t="shared" si="42"/>
        <v>0</v>
      </c>
      <c r="X804" s="50">
        <f t="shared" si="42"/>
        <v>0</v>
      </c>
      <c r="Y804" s="50">
        <f t="shared" si="42"/>
        <v>0</v>
      </c>
      <c r="Z804" s="50">
        <f t="shared" si="42"/>
        <v>0</v>
      </c>
      <c r="AA804" s="50">
        <f t="shared" si="42"/>
        <v>0</v>
      </c>
      <c r="AB804" s="50">
        <f t="shared" si="41"/>
        <v>2048.6875</v>
      </c>
      <c r="AC804" s="48" t="str">
        <f>VLOOKUP(ПРОДАЖИ!C:C,'ИЗ ОСНОВЫ НОМЕНКЛАТУР'!D:E,2,0)</f>
        <v>Кромочные материалы</v>
      </c>
      <c r="AD804" s="48" t="str">
        <f>VLOOKUP(C:C,'ИЗ ОСНОВЫ НОМЕНКЛАТУР'!D:F,3,0)</f>
        <v>Распродажа кромка</v>
      </c>
      <c r="AE804" s="48" t="str">
        <f>VLOOKUP(C:C,'ИЗ ОСНОВЫ НОМЕНКЛАТУР'!D:H,5,0)</f>
        <v>C</v>
      </c>
    </row>
    <row r="805" spans="1:31" ht="9.6" customHeight="1" x14ac:dyDescent="0.2">
      <c r="A805" s="45" t="s">
        <v>5</v>
      </c>
      <c r="B805" s="11"/>
      <c r="C805" s="11" t="s">
        <v>806</v>
      </c>
      <c r="D805" s="44">
        <v>0</v>
      </c>
      <c r="E805" s="44">
        <v>0</v>
      </c>
      <c r="F805" s="48">
        <v>0</v>
      </c>
      <c r="G805" s="48">
        <v>0</v>
      </c>
      <c r="H805" s="44">
        <v>0</v>
      </c>
      <c r="I805" s="44">
        <v>0</v>
      </c>
      <c r="J805" s="44">
        <v>0</v>
      </c>
      <c r="K805" s="48">
        <v>300</v>
      </c>
      <c r="L805" s="49">
        <v>0</v>
      </c>
      <c r="M805" s="49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6480.06</v>
      </c>
      <c r="T805" s="50">
        <f t="shared" si="43"/>
        <v>0</v>
      </c>
      <c r="U805" s="50">
        <f t="shared" si="43"/>
        <v>0</v>
      </c>
      <c r="V805" s="50">
        <f t="shared" si="43"/>
        <v>0</v>
      </c>
      <c r="W805" s="50">
        <f t="shared" si="42"/>
        <v>0</v>
      </c>
      <c r="X805" s="50">
        <f t="shared" si="42"/>
        <v>0</v>
      </c>
      <c r="Y805" s="50">
        <f t="shared" si="42"/>
        <v>0</v>
      </c>
      <c r="Z805" s="50">
        <f t="shared" si="42"/>
        <v>0</v>
      </c>
      <c r="AA805" s="50">
        <f t="shared" si="42"/>
        <v>540.005</v>
      </c>
      <c r="AB805" s="50">
        <f t="shared" si="41"/>
        <v>540.005</v>
      </c>
      <c r="AC805" s="48" t="str">
        <f>VLOOKUP(ПРОДАЖИ!C:C,'ИЗ ОСНОВЫ НОМЕНКЛАТУР'!D:E,2,0)</f>
        <v>Кромочные материалы</v>
      </c>
      <c r="AD805" s="48" t="str">
        <f>VLOOKUP(C:C,'ИЗ ОСНОВЫ НОМЕНКЛАТУР'!D:F,3,0)</f>
        <v>Распродажа кромка</v>
      </c>
      <c r="AE805" s="48" t="str">
        <f>VLOOKUP(C:C,'ИЗ ОСНОВЫ НОМЕНКЛАТУР'!D:H,5,0)</f>
        <v>C</v>
      </c>
    </row>
    <row r="806" spans="1:31" ht="9.6" customHeight="1" x14ac:dyDescent="0.2">
      <c r="A806" s="45" t="s">
        <v>5</v>
      </c>
      <c r="B806" s="46" t="s">
        <v>397</v>
      </c>
      <c r="C806" s="46"/>
      <c r="D806" s="44">
        <v>0</v>
      </c>
      <c r="E806" s="44">
        <v>0</v>
      </c>
      <c r="F806" s="48">
        <v>0</v>
      </c>
      <c r="G806" s="48">
        <v>0</v>
      </c>
      <c r="H806" s="44">
        <v>0</v>
      </c>
      <c r="I806" s="44">
        <v>0</v>
      </c>
      <c r="J806" s="44">
        <v>0</v>
      </c>
      <c r="K806" s="48">
        <v>0</v>
      </c>
      <c r="L806" s="49">
        <v>0</v>
      </c>
      <c r="M806" s="49">
        <v>0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50">
        <f t="shared" si="43"/>
        <v>0</v>
      </c>
      <c r="U806" s="50">
        <f t="shared" si="43"/>
        <v>0</v>
      </c>
      <c r="V806" s="50">
        <f t="shared" si="43"/>
        <v>0</v>
      </c>
      <c r="W806" s="50">
        <f t="shared" si="42"/>
        <v>0</v>
      </c>
      <c r="X806" s="50">
        <f t="shared" si="42"/>
        <v>0</v>
      </c>
      <c r="Y806" s="50">
        <f t="shared" si="42"/>
        <v>0</v>
      </c>
      <c r="Z806" s="50">
        <f t="shared" si="42"/>
        <v>0</v>
      </c>
      <c r="AA806" s="50">
        <f t="shared" si="42"/>
        <v>0</v>
      </c>
      <c r="AB806" s="50">
        <f t="shared" si="41"/>
        <v>0</v>
      </c>
      <c r="AC806" s="48" t="e">
        <f>VLOOKUP(ПРОДАЖИ!C:C,'ИЗ ОСНОВЫ НОМЕНКЛАТУР'!D:E,2,0)</f>
        <v>#N/A</v>
      </c>
      <c r="AD806" s="48" t="e">
        <f>VLOOKUP(C:C,'ИЗ ОСНОВЫ НОМЕНКЛАТУР'!D:F,3,0)</f>
        <v>#N/A</v>
      </c>
      <c r="AE806" s="48" t="e">
        <f>VLOOKUP(C:C,'ИЗ ОСНОВЫ НОМЕНКЛАТУР'!D:H,5,0)</f>
        <v>#N/A</v>
      </c>
    </row>
    <row r="807" spans="1:31" ht="9.6" customHeight="1" x14ac:dyDescent="0.2">
      <c r="A807" s="45" t="s">
        <v>5</v>
      </c>
      <c r="B807" s="11"/>
      <c r="C807" s="11" t="s">
        <v>807</v>
      </c>
      <c r="D807" s="44">
        <v>2000</v>
      </c>
      <c r="E807" s="44">
        <v>10000</v>
      </c>
      <c r="F807" s="48">
        <v>4000</v>
      </c>
      <c r="G807" s="48">
        <v>0</v>
      </c>
      <c r="H807" s="44">
        <v>0</v>
      </c>
      <c r="I807" s="44">
        <v>0</v>
      </c>
      <c r="J807" s="44">
        <v>0</v>
      </c>
      <c r="K807" s="48">
        <v>0</v>
      </c>
      <c r="L807" s="49">
        <v>21000</v>
      </c>
      <c r="M807" s="49">
        <v>105000</v>
      </c>
      <c r="N807" s="10">
        <v>42000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50">
        <f t="shared" si="43"/>
        <v>1750</v>
      </c>
      <c r="U807" s="50">
        <f t="shared" si="43"/>
        <v>8750</v>
      </c>
      <c r="V807" s="50">
        <f t="shared" si="43"/>
        <v>3500</v>
      </c>
      <c r="W807" s="50">
        <f t="shared" si="42"/>
        <v>0</v>
      </c>
      <c r="X807" s="50">
        <f t="shared" si="42"/>
        <v>0</v>
      </c>
      <c r="Y807" s="50">
        <f t="shared" si="42"/>
        <v>0</v>
      </c>
      <c r="Z807" s="50">
        <f t="shared" si="42"/>
        <v>0</v>
      </c>
      <c r="AA807" s="50">
        <f t="shared" si="42"/>
        <v>0</v>
      </c>
      <c r="AB807" s="50">
        <f t="shared" si="41"/>
        <v>14000</v>
      </c>
      <c r="AC807" s="48" t="str">
        <f>VLOOKUP(ПРОДАЖИ!C:C,'ИЗ ОСНОВЫ НОМЕНКЛАТУР'!D:E,2,0)</f>
        <v>Кромочные материалы</v>
      </c>
      <c r="AD807" s="48" t="str">
        <f>VLOOKUP(C:C,'ИЗ ОСНОВЫ НОМЕНКЛАТУР'!D:F,3,0)</f>
        <v>Распродажа кромка</v>
      </c>
      <c r="AE807" s="48" t="str">
        <f>VLOOKUP(C:C,'ИЗ ОСНОВЫ НОМЕНКЛАТУР'!D:H,5,0)</f>
        <v>B</v>
      </c>
    </row>
    <row r="808" spans="1:31" ht="9.6" customHeight="1" x14ac:dyDescent="0.2">
      <c r="A808" s="45" t="s">
        <v>5</v>
      </c>
      <c r="B808" s="11"/>
      <c r="C808" s="11" t="s">
        <v>808</v>
      </c>
      <c r="D808" s="44">
        <v>0</v>
      </c>
      <c r="E808" s="44">
        <v>400</v>
      </c>
      <c r="F808" s="48">
        <v>0</v>
      </c>
      <c r="G808" s="48">
        <v>0</v>
      </c>
      <c r="H808" s="44">
        <v>0</v>
      </c>
      <c r="I808" s="44">
        <v>0</v>
      </c>
      <c r="J808" s="44">
        <v>0</v>
      </c>
      <c r="K808" s="48">
        <v>0</v>
      </c>
      <c r="L808" s="49">
        <v>0</v>
      </c>
      <c r="M808" s="49">
        <v>3308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50">
        <f t="shared" si="43"/>
        <v>0</v>
      </c>
      <c r="U808" s="50">
        <f t="shared" si="43"/>
        <v>275.66666666666669</v>
      </c>
      <c r="V808" s="50">
        <f t="shared" si="43"/>
        <v>0</v>
      </c>
      <c r="W808" s="50">
        <f t="shared" si="42"/>
        <v>0</v>
      </c>
      <c r="X808" s="50">
        <f t="shared" si="42"/>
        <v>0</v>
      </c>
      <c r="Y808" s="50">
        <f t="shared" si="42"/>
        <v>0</v>
      </c>
      <c r="Z808" s="50">
        <f t="shared" si="42"/>
        <v>0</v>
      </c>
      <c r="AA808" s="50">
        <f t="shared" si="42"/>
        <v>0</v>
      </c>
      <c r="AB808" s="50">
        <f t="shared" si="41"/>
        <v>275.66666666666669</v>
      </c>
      <c r="AC808" s="48" t="str">
        <f>VLOOKUP(ПРОДАЖИ!C:C,'ИЗ ОСНОВЫ НОМЕНКЛАТУР'!D:E,2,0)</f>
        <v>Кромочные материалы</v>
      </c>
      <c r="AD808" s="48" t="str">
        <f>VLOOKUP(C:C,'ИЗ ОСНОВЫ НОМЕНКЛАТУР'!D:F,3,0)</f>
        <v>Распродажа кромка</v>
      </c>
      <c r="AE808" s="48" t="str">
        <f>VLOOKUP(C:C,'ИЗ ОСНОВЫ НОМЕНКЛАТУР'!D:H,5,0)</f>
        <v>C</v>
      </c>
    </row>
    <row r="809" spans="1:31" ht="9.6" customHeight="1" x14ac:dyDescent="0.2">
      <c r="A809" s="45" t="s">
        <v>5</v>
      </c>
      <c r="B809" s="11"/>
      <c r="C809" s="11" t="s">
        <v>809</v>
      </c>
      <c r="D809" s="44">
        <v>0</v>
      </c>
      <c r="E809" s="44">
        <v>170</v>
      </c>
      <c r="F809" s="48">
        <v>0</v>
      </c>
      <c r="G809" s="48">
        <v>0</v>
      </c>
      <c r="H809" s="44">
        <v>0</v>
      </c>
      <c r="I809" s="44">
        <v>0</v>
      </c>
      <c r="J809" s="44">
        <v>0</v>
      </c>
      <c r="K809" s="48">
        <v>0</v>
      </c>
      <c r="L809" s="49">
        <v>0</v>
      </c>
      <c r="M809" s="49">
        <v>1263.83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50">
        <f t="shared" si="43"/>
        <v>0</v>
      </c>
      <c r="U809" s="50">
        <f t="shared" si="43"/>
        <v>105.31916666666666</v>
      </c>
      <c r="V809" s="50">
        <f t="shared" si="43"/>
        <v>0</v>
      </c>
      <c r="W809" s="50">
        <f t="shared" si="42"/>
        <v>0</v>
      </c>
      <c r="X809" s="50">
        <f t="shared" si="42"/>
        <v>0</v>
      </c>
      <c r="Y809" s="50">
        <f t="shared" si="42"/>
        <v>0</v>
      </c>
      <c r="Z809" s="50">
        <f t="shared" si="42"/>
        <v>0</v>
      </c>
      <c r="AA809" s="50">
        <f t="shared" si="42"/>
        <v>0</v>
      </c>
      <c r="AB809" s="50">
        <f t="shared" si="41"/>
        <v>105.31916666666666</v>
      </c>
      <c r="AC809" s="48" t="str">
        <f>VLOOKUP(ПРОДАЖИ!C:C,'ИЗ ОСНОВЫ НОМЕНКЛАТУР'!D:E,2,0)</f>
        <v>Кромочные материалы</v>
      </c>
      <c r="AD809" s="48" t="str">
        <f>VLOOKUP(C:C,'ИЗ ОСНОВЫ НОМЕНКЛАТУР'!D:F,3,0)</f>
        <v>Распродажа кромка</v>
      </c>
      <c r="AE809" s="48" t="str">
        <f>VLOOKUP(C:C,'ИЗ ОСНОВЫ НОМЕНКЛАТУР'!D:H,5,0)</f>
        <v>C</v>
      </c>
    </row>
    <row r="810" spans="1:31" ht="9.6" customHeight="1" x14ac:dyDescent="0.2">
      <c r="A810" s="45" t="s">
        <v>5</v>
      </c>
      <c r="B810" s="11"/>
      <c r="C810" s="11" t="s">
        <v>810</v>
      </c>
      <c r="D810" s="44">
        <v>0</v>
      </c>
      <c r="E810" s="44">
        <v>0</v>
      </c>
      <c r="F810" s="48">
        <v>0</v>
      </c>
      <c r="G810" s="48">
        <v>0</v>
      </c>
      <c r="H810" s="44">
        <v>0</v>
      </c>
      <c r="I810" s="44">
        <v>0</v>
      </c>
      <c r="J810" s="44">
        <v>0</v>
      </c>
      <c r="K810" s="48">
        <v>918</v>
      </c>
      <c r="L810" s="49">
        <v>0</v>
      </c>
      <c r="M810" s="49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112383.05</v>
      </c>
      <c r="T810" s="50">
        <f t="shared" si="43"/>
        <v>0</v>
      </c>
      <c r="U810" s="50">
        <f t="shared" si="43"/>
        <v>0</v>
      </c>
      <c r="V810" s="50">
        <f t="shared" si="43"/>
        <v>0</v>
      </c>
      <c r="W810" s="50">
        <f t="shared" si="42"/>
        <v>0</v>
      </c>
      <c r="X810" s="50">
        <f t="shared" si="42"/>
        <v>0</v>
      </c>
      <c r="Y810" s="50">
        <f t="shared" si="42"/>
        <v>0</v>
      </c>
      <c r="Z810" s="50">
        <f t="shared" si="42"/>
        <v>0</v>
      </c>
      <c r="AA810" s="50">
        <f t="shared" si="42"/>
        <v>9365.2541666666675</v>
      </c>
      <c r="AB810" s="50">
        <f t="shared" si="41"/>
        <v>9365.2541666666675</v>
      </c>
      <c r="AC810" s="48" t="str">
        <f>VLOOKUP(ПРОДАЖИ!C:C,'ИЗ ОСНОВЫ НОМЕНКЛАТУР'!D:E,2,0)</f>
        <v>Кромочные материалы</v>
      </c>
      <c r="AD810" s="48" t="str">
        <f>VLOOKUP(C:C,'ИЗ ОСНОВЫ НОМЕНКЛАТУР'!D:F,3,0)</f>
        <v>Распродажа кромка</v>
      </c>
      <c r="AE810" s="48" t="str">
        <f>VLOOKUP(C:C,'ИЗ ОСНОВЫ НОМЕНКЛАТУР'!D:H,5,0)</f>
        <v>C</v>
      </c>
    </row>
    <row r="811" spans="1:31" ht="9.6" customHeight="1" x14ac:dyDescent="0.2">
      <c r="A811" s="45" t="s">
        <v>5</v>
      </c>
      <c r="B811" s="46" t="s">
        <v>811</v>
      </c>
      <c r="C811" s="46"/>
      <c r="D811" s="44">
        <v>0</v>
      </c>
      <c r="E811" s="44">
        <v>0</v>
      </c>
      <c r="F811" s="48">
        <v>0</v>
      </c>
      <c r="G811" s="48">
        <v>0</v>
      </c>
      <c r="H811" s="44">
        <v>0</v>
      </c>
      <c r="I811" s="44">
        <v>0</v>
      </c>
      <c r="J811" s="44">
        <v>0</v>
      </c>
      <c r="K811" s="48">
        <v>0</v>
      </c>
      <c r="L811" s="49">
        <v>0</v>
      </c>
      <c r="M811" s="49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50">
        <f t="shared" si="43"/>
        <v>0</v>
      </c>
      <c r="U811" s="50">
        <f t="shared" si="43"/>
        <v>0</v>
      </c>
      <c r="V811" s="50">
        <f t="shared" si="43"/>
        <v>0</v>
      </c>
      <c r="W811" s="50">
        <f t="shared" si="42"/>
        <v>0</v>
      </c>
      <c r="X811" s="50">
        <f t="shared" si="42"/>
        <v>0</v>
      </c>
      <c r="Y811" s="50">
        <f t="shared" si="42"/>
        <v>0</v>
      </c>
      <c r="Z811" s="50">
        <f t="shared" si="42"/>
        <v>0</v>
      </c>
      <c r="AA811" s="50">
        <f t="shared" si="42"/>
        <v>0</v>
      </c>
      <c r="AB811" s="50">
        <f t="shared" si="41"/>
        <v>0</v>
      </c>
      <c r="AC811" s="48" t="e">
        <f>VLOOKUP(ПРОДАЖИ!C:C,'ИЗ ОСНОВЫ НОМЕНКЛАТУР'!D:E,2,0)</f>
        <v>#N/A</v>
      </c>
      <c r="AD811" s="48" t="e">
        <f>VLOOKUP(C:C,'ИЗ ОСНОВЫ НОМЕНКЛАТУР'!D:F,3,0)</f>
        <v>#N/A</v>
      </c>
      <c r="AE811" s="48" t="e">
        <f>VLOOKUP(C:C,'ИЗ ОСНОВЫ НОМЕНКЛАТУР'!D:H,5,0)</f>
        <v>#N/A</v>
      </c>
    </row>
    <row r="812" spans="1:31" ht="9.6" customHeight="1" x14ac:dyDescent="0.2">
      <c r="A812" s="45" t="s">
        <v>5</v>
      </c>
      <c r="B812" s="11"/>
      <c r="C812" s="11" t="s">
        <v>812</v>
      </c>
      <c r="D812" s="44">
        <v>0</v>
      </c>
      <c r="E812" s="44">
        <v>0</v>
      </c>
      <c r="F812" s="48">
        <v>0</v>
      </c>
      <c r="G812" s="48">
        <v>0</v>
      </c>
      <c r="H812" s="44">
        <v>0</v>
      </c>
      <c r="I812" s="44">
        <v>0</v>
      </c>
      <c r="J812" s="44">
        <v>0</v>
      </c>
      <c r="K812" s="48">
        <v>1882</v>
      </c>
      <c r="L812" s="49">
        <v>0</v>
      </c>
      <c r="M812" s="49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59057.16</v>
      </c>
      <c r="T812" s="50">
        <f t="shared" si="43"/>
        <v>0</v>
      </c>
      <c r="U812" s="50">
        <f t="shared" si="43"/>
        <v>0</v>
      </c>
      <c r="V812" s="50">
        <f t="shared" si="43"/>
        <v>0</v>
      </c>
      <c r="W812" s="50">
        <f t="shared" si="42"/>
        <v>0</v>
      </c>
      <c r="X812" s="50">
        <f t="shared" si="42"/>
        <v>0</v>
      </c>
      <c r="Y812" s="50">
        <f t="shared" si="42"/>
        <v>0</v>
      </c>
      <c r="Z812" s="50">
        <f t="shared" si="42"/>
        <v>0</v>
      </c>
      <c r="AA812" s="50">
        <f t="shared" si="42"/>
        <v>4921.43</v>
      </c>
      <c r="AB812" s="50">
        <f t="shared" si="41"/>
        <v>4921.43</v>
      </c>
      <c r="AC812" s="48" t="str">
        <f>VLOOKUP(ПРОДАЖИ!C:C,'ИЗ ОСНОВЫ НОМЕНКЛАТУР'!D:E,2,0)</f>
        <v>Кромочные материалы</v>
      </c>
      <c r="AD812" s="48" t="str">
        <f>VLOOKUP(C:C,'ИЗ ОСНОВЫ НОМЕНКЛАТУР'!D:F,3,0)</f>
        <v>Распродажа кромка</v>
      </c>
      <c r="AE812" s="48" t="str">
        <f>VLOOKUP(C:C,'ИЗ ОСНОВЫ НОМЕНКЛАТУР'!D:H,5,0)</f>
        <v>C</v>
      </c>
    </row>
    <row r="813" spans="1:31" ht="9.6" customHeight="1" x14ac:dyDescent="0.2">
      <c r="A813" s="45" t="s">
        <v>5</v>
      </c>
      <c r="B813" s="11"/>
      <c r="C813" s="11" t="s">
        <v>813</v>
      </c>
      <c r="D813" s="44">
        <v>210</v>
      </c>
      <c r="E813" s="44">
        <v>0</v>
      </c>
      <c r="F813" s="48">
        <v>0</v>
      </c>
      <c r="G813" s="48">
        <v>0</v>
      </c>
      <c r="H813" s="44">
        <v>0</v>
      </c>
      <c r="I813" s="44">
        <v>0</v>
      </c>
      <c r="J813" s="44">
        <v>0</v>
      </c>
      <c r="K813" s="48">
        <v>0</v>
      </c>
      <c r="L813" s="49">
        <v>24290.7</v>
      </c>
      <c r="M813" s="49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50">
        <f t="shared" si="43"/>
        <v>2024.2250000000001</v>
      </c>
      <c r="U813" s="50">
        <f t="shared" si="43"/>
        <v>0</v>
      </c>
      <c r="V813" s="50">
        <f t="shared" si="43"/>
        <v>0</v>
      </c>
      <c r="W813" s="50">
        <f t="shared" si="42"/>
        <v>0</v>
      </c>
      <c r="X813" s="50">
        <f t="shared" si="42"/>
        <v>0</v>
      </c>
      <c r="Y813" s="50">
        <f t="shared" si="42"/>
        <v>0</v>
      </c>
      <c r="Z813" s="50">
        <f t="shared" si="42"/>
        <v>0</v>
      </c>
      <c r="AA813" s="50">
        <f t="shared" si="42"/>
        <v>0</v>
      </c>
      <c r="AB813" s="50">
        <f t="shared" si="41"/>
        <v>2024.2250000000001</v>
      </c>
      <c r="AC813" s="48" t="str">
        <f>VLOOKUP(ПРОДАЖИ!C:C,'ИЗ ОСНОВЫ НОМЕНКЛАТУР'!D:E,2,0)</f>
        <v>Кромочные материалы</v>
      </c>
      <c r="AD813" s="48" t="str">
        <f>VLOOKUP(C:C,'ИЗ ОСНОВЫ НОМЕНКЛАТУР'!D:F,3,0)</f>
        <v>Распродажа кромка</v>
      </c>
      <c r="AE813" s="48" t="str">
        <f>VLOOKUP(C:C,'ИЗ ОСНОВЫ НОМЕНКЛАТУР'!D:H,5,0)</f>
        <v>C</v>
      </c>
    </row>
    <row r="814" spans="1:31" ht="9.6" customHeight="1" x14ac:dyDescent="0.2">
      <c r="A814" s="45" t="s">
        <v>5</v>
      </c>
      <c r="B814" s="11"/>
      <c r="C814" s="11" t="s">
        <v>814</v>
      </c>
      <c r="D814" s="44">
        <v>113</v>
      </c>
      <c r="E814" s="44">
        <v>0</v>
      </c>
      <c r="F814" s="48">
        <v>0</v>
      </c>
      <c r="G814" s="48">
        <v>0</v>
      </c>
      <c r="H814" s="44">
        <v>0</v>
      </c>
      <c r="I814" s="44">
        <v>0</v>
      </c>
      <c r="J814" s="44">
        <v>0</v>
      </c>
      <c r="K814" s="48">
        <v>0</v>
      </c>
      <c r="L814" s="49">
        <v>13070.71</v>
      </c>
      <c r="M814" s="49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50">
        <f t="shared" si="43"/>
        <v>1089.2258333333332</v>
      </c>
      <c r="U814" s="50">
        <f t="shared" si="43"/>
        <v>0</v>
      </c>
      <c r="V814" s="50">
        <f t="shared" si="43"/>
        <v>0</v>
      </c>
      <c r="W814" s="50">
        <f t="shared" si="42"/>
        <v>0</v>
      </c>
      <c r="X814" s="50">
        <f t="shared" si="42"/>
        <v>0</v>
      </c>
      <c r="Y814" s="50">
        <f t="shared" si="42"/>
        <v>0</v>
      </c>
      <c r="Z814" s="50">
        <f t="shared" si="42"/>
        <v>0</v>
      </c>
      <c r="AA814" s="50">
        <f t="shared" si="42"/>
        <v>0</v>
      </c>
      <c r="AB814" s="50">
        <f t="shared" si="41"/>
        <v>1089.2258333333332</v>
      </c>
      <c r="AC814" s="48" t="str">
        <f>VLOOKUP(ПРОДАЖИ!C:C,'ИЗ ОСНОВЫ НОМЕНКЛАТУР'!D:E,2,0)</f>
        <v>Кромочные материалы</v>
      </c>
      <c r="AD814" s="48" t="str">
        <f>VLOOKUP(C:C,'ИЗ ОСНОВЫ НОМЕНКЛАТУР'!D:F,3,0)</f>
        <v>Распродажа кромка</v>
      </c>
      <c r="AE814" s="48" t="str">
        <f>VLOOKUP(C:C,'ИЗ ОСНОВЫ НОМЕНКЛАТУР'!D:H,5,0)</f>
        <v>C</v>
      </c>
    </row>
    <row r="815" spans="1:31" ht="9.6" customHeight="1" x14ac:dyDescent="0.2">
      <c r="A815" s="45" t="s">
        <v>5</v>
      </c>
      <c r="B815" s="11"/>
      <c r="C815" s="11" t="s">
        <v>815</v>
      </c>
      <c r="D815" s="44">
        <v>87</v>
      </c>
      <c r="E815" s="44">
        <v>0</v>
      </c>
      <c r="F815" s="48">
        <v>0</v>
      </c>
      <c r="G815" s="48">
        <v>0</v>
      </c>
      <c r="H815" s="44">
        <v>0</v>
      </c>
      <c r="I815" s="44">
        <v>0</v>
      </c>
      <c r="J815" s="44">
        <v>0</v>
      </c>
      <c r="K815" s="48">
        <v>0</v>
      </c>
      <c r="L815" s="49">
        <v>10063.290000000001</v>
      </c>
      <c r="M815" s="49">
        <v>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50">
        <f t="shared" si="43"/>
        <v>838.60750000000007</v>
      </c>
      <c r="U815" s="50">
        <f t="shared" si="43"/>
        <v>0</v>
      </c>
      <c r="V815" s="50">
        <f t="shared" si="43"/>
        <v>0</v>
      </c>
      <c r="W815" s="50">
        <f t="shared" si="42"/>
        <v>0</v>
      </c>
      <c r="X815" s="50">
        <f t="shared" si="42"/>
        <v>0</v>
      </c>
      <c r="Y815" s="50">
        <f t="shared" si="42"/>
        <v>0</v>
      </c>
      <c r="Z815" s="50">
        <f t="shared" si="42"/>
        <v>0</v>
      </c>
      <c r="AA815" s="50">
        <f t="shared" si="42"/>
        <v>0</v>
      </c>
      <c r="AB815" s="50">
        <f t="shared" si="41"/>
        <v>838.60750000000007</v>
      </c>
      <c r="AC815" s="48" t="str">
        <f>VLOOKUP(ПРОДАЖИ!C:C,'ИЗ ОСНОВЫ НОМЕНКЛАТУР'!D:E,2,0)</f>
        <v>Кромочные материалы</v>
      </c>
      <c r="AD815" s="48" t="str">
        <f>VLOOKUP(C:C,'ИЗ ОСНОВЫ НОМЕНКЛАТУР'!D:F,3,0)</f>
        <v>Распродажа кромка</v>
      </c>
      <c r="AE815" s="48" t="str">
        <f>VLOOKUP(C:C,'ИЗ ОСНОВЫ НОМЕНКЛАТУР'!D:H,5,0)</f>
        <v>C</v>
      </c>
    </row>
    <row r="816" spans="1:31" ht="9.6" customHeight="1" x14ac:dyDescent="0.2">
      <c r="A816" s="45" t="s">
        <v>5</v>
      </c>
      <c r="B816" s="11"/>
      <c r="C816" s="11" t="s">
        <v>816</v>
      </c>
      <c r="D816" s="44">
        <v>86</v>
      </c>
      <c r="E816" s="44">
        <v>0</v>
      </c>
      <c r="F816" s="48">
        <v>0</v>
      </c>
      <c r="G816" s="48">
        <v>0</v>
      </c>
      <c r="H816" s="44">
        <v>0</v>
      </c>
      <c r="I816" s="44">
        <v>0</v>
      </c>
      <c r="J816" s="44">
        <v>0</v>
      </c>
      <c r="K816" s="48">
        <v>0</v>
      </c>
      <c r="L816" s="49">
        <v>9947.6200000000008</v>
      </c>
      <c r="M816" s="49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50">
        <f t="shared" si="43"/>
        <v>828.96833333333336</v>
      </c>
      <c r="U816" s="50">
        <f t="shared" si="43"/>
        <v>0</v>
      </c>
      <c r="V816" s="50">
        <f t="shared" si="43"/>
        <v>0</v>
      </c>
      <c r="W816" s="50">
        <f t="shared" si="42"/>
        <v>0</v>
      </c>
      <c r="X816" s="50">
        <f t="shared" si="42"/>
        <v>0</v>
      </c>
      <c r="Y816" s="50">
        <f t="shared" si="42"/>
        <v>0</v>
      </c>
      <c r="Z816" s="50">
        <f t="shared" si="42"/>
        <v>0</v>
      </c>
      <c r="AA816" s="50">
        <f t="shared" si="42"/>
        <v>0</v>
      </c>
      <c r="AB816" s="50">
        <f t="shared" si="41"/>
        <v>828.96833333333336</v>
      </c>
      <c r="AC816" s="48" t="str">
        <f>VLOOKUP(ПРОДАЖИ!C:C,'ИЗ ОСНОВЫ НОМЕНКЛАТУР'!D:E,2,0)</f>
        <v>Кромочные материалы</v>
      </c>
      <c r="AD816" s="48" t="str">
        <f>VLOOKUP(C:C,'ИЗ ОСНОВЫ НОМЕНКЛАТУР'!D:F,3,0)</f>
        <v>Распродажа кромка</v>
      </c>
      <c r="AE816" s="48" t="str">
        <f>VLOOKUP(C:C,'ИЗ ОСНОВЫ НОМЕНКЛАТУР'!D:H,5,0)</f>
        <v>C</v>
      </c>
    </row>
    <row r="817" spans="1:31" ht="9.6" customHeight="1" x14ac:dyDescent="0.2">
      <c r="A817" s="45" t="s">
        <v>5</v>
      </c>
      <c r="B817" s="11"/>
      <c r="C817" s="11" t="s">
        <v>817</v>
      </c>
      <c r="D817" s="44">
        <v>70</v>
      </c>
      <c r="E817" s="44">
        <v>0</v>
      </c>
      <c r="F817" s="48">
        <v>0</v>
      </c>
      <c r="G817" s="48">
        <v>0</v>
      </c>
      <c r="H817" s="44">
        <v>0</v>
      </c>
      <c r="I817" s="44">
        <v>0</v>
      </c>
      <c r="J817" s="44">
        <v>0</v>
      </c>
      <c r="K817" s="48">
        <v>0</v>
      </c>
      <c r="L817" s="49">
        <v>8096.9</v>
      </c>
      <c r="M817" s="49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50">
        <f t="shared" si="43"/>
        <v>674.74166666666667</v>
      </c>
      <c r="U817" s="50">
        <f t="shared" si="43"/>
        <v>0</v>
      </c>
      <c r="V817" s="50">
        <f t="shared" si="43"/>
        <v>0</v>
      </c>
      <c r="W817" s="50">
        <f t="shared" si="42"/>
        <v>0</v>
      </c>
      <c r="X817" s="50">
        <f t="shared" si="42"/>
        <v>0</v>
      </c>
      <c r="Y817" s="50">
        <f t="shared" si="42"/>
        <v>0</v>
      </c>
      <c r="Z817" s="50">
        <f t="shared" si="42"/>
        <v>0</v>
      </c>
      <c r="AA817" s="50">
        <f t="shared" si="42"/>
        <v>0</v>
      </c>
      <c r="AB817" s="50">
        <f t="shared" si="41"/>
        <v>674.74166666666667</v>
      </c>
      <c r="AC817" s="48" t="str">
        <f>VLOOKUP(ПРОДАЖИ!C:C,'ИЗ ОСНОВЫ НОМЕНКЛАТУР'!D:E,2,0)</f>
        <v>Кромочные материалы</v>
      </c>
      <c r="AD817" s="48" t="str">
        <f>VLOOKUP(C:C,'ИЗ ОСНОВЫ НОМЕНКЛАТУР'!D:F,3,0)</f>
        <v>Распродажа кромка</v>
      </c>
      <c r="AE817" s="48" t="str">
        <f>VLOOKUP(C:C,'ИЗ ОСНОВЫ НОМЕНКЛАТУР'!D:H,5,0)</f>
        <v>C</v>
      </c>
    </row>
    <row r="818" spans="1:31" ht="9.6" customHeight="1" x14ac:dyDescent="0.2">
      <c r="A818" s="45" t="s">
        <v>5</v>
      </c>
      <c r="B818" s="11"/>
      <c r="C818" s="11" t="s">
        <v>818</v>
      </c>
      <c r="D818" s="44">
        <v>62</v>
      </c>
      <c r="E818" s="44">
        <v>0</v>
      </c>
      <c r="F818" s="48">
        <v>0</v>
      </c>
      <c r="G818" s="48">
        <v>0</v>
      </c>
      <c r="H818" s="44">
        <v>0</v>
      </c>
      <c r="I818" s="44">
        <v>0</v>
      </c>
      <c r="J818" s="44">
        <v>0</v>
      </c>
      <c r="K818" s="48">
        <v>0</v>
      </c>
      <c r="L818" s="49">
        <v>7171.54</v>
      </c>
      <c r="M818" s="49">
        <v>0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50">
        <f t="shared" si="43"/>
        <v>597.62833333333333</v>
      </c>
      <c r="U818" s="50">
        <f t="shared" si="43"/>
        <v>0</v>
      </c>
      <c r="V818" s="50">
        <f t="shared" si="43"/>
        <v>0</v>
      </c>
      <c r="W818" s="50">
        <f t="shared" si="42"/>
        <v>0</v>
      </c>
      <c r="X818" s="50">
        <f t="shared" si="42"/>
        <v>0</v>
      </c>
      <c r="Y818" s="50">
        <f t="shared" si="42"/>
        <v>0</v>
      </c>
      <c r="Z818" s="50">
        <f t="shared" si="42"/>
        <v>0</v>
      </c>
      <c r="AA818" s="50">
        <f t="shared" si="42"/>
        <v>0</v>
      </c>
      <c r="AB818" s="50">
        <f t="shared" si="41"/>
        <v>597.62833333333333</v>
      </c>
      <c r="AC818" s="48" t="str">
        <f>VLOOKUP(ПРОДАЖИ!C:C,'ИЗ ОСНОВЫ НОМЕНКЛАТУР'!D:E,2,0)</f>
        <v>Кромочные материалы</v>
      </c>
      <c r="AD818" s="48" t="str">
        <f>VLOOKUP(C:C,'ИЗ ОСНОВЫ НОМЕНКЛАТУР'!D:F,3,0)</f>
        <v>Распродажа кромка</v>
      </c>
      <c r="AE818" s="48" t="str">
        <f>VLOOKUP(C:C,'ИЗ ОСНОВЫ НОМЕНКЛАТУР'!D:H,5,0)</f>
        <v>C</v>
      </c>
    </row>
    <row r="819" spans="1:31" ht="9.6" customHeight="1" x14ac:dyDescent="0.2">
      <c r="A819" s="45" t="s">
        <v>5</v>
      </c>
      <c r="B819" s="11"/>
      <c r="C819" s="11" t="s">
        <v>819</v>
      </c>
      <c r="D819" s="44">
        <v>34</v>
      </c>
      <c r="E819" s="44">
        <v>0</v>
      </c>
      <c r="F819" s="48">
        <v>0</v>
      </c>
      <c r="G819" s="48">
        <v>0</v>
      </c>
      <c r="H819" s="44">
        <v>0</v>
      </c>
      <c r="I819" s="44">
        <v>0</v>
      </c>
      <c r="J819" s="44">
        <v>0</v>
      </c>
      <c r="K819" s="48">
        <v>0</v>
      </c>
      <c r="L819" s="49">
        <v>3932.78</v>
      </c>
      <c r="M819" s="49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50">
        <f t="shared" si="43"/>
        <v>327.73166666666668</v>
      </c>
      <c r="U819" s="50">
        <f t="shared" si="43"/>
        <v>0</v>
      </c>
      <c r="V819" s="50">
        <f t="shared" si="43"/>
        <v>0</v>
      </c>
      <c r="W819" s="50">
        <f t="shared" si="42"/>
        <v>0</v>
      </c>
      <c r="X819" s="50">
        <f t="shared" si="42"/>
        <v>0</v>
      </c>
      <c r="Y819" s="50">
        <f t="shared" si="42"/>
        <v>0</v>
      </c>
      <c r="Z819" s="50">
        <f t="shared" si="42"/>
        <v>0</v>
      </c>
      <c r="AA819" s="50">
        <f t="shared" si="42"/>
        <v>0</v>
      </c>
      <c r="AB819" s="50">
        <f t="shared" si="41"/>
        <v>327.73166666666668</v>
      </c>
      <c r="AC819" s="48" t="str">
        <f>VLOOKUP(ПРОДАЖИ!C:C,'ИЗ ОСНОВЫ НОМЕНКЛАТУР'!D:E,2,0)</f>
        <v>Кромочные материалы</v>
      </c>
      <c r="AD819" s="48" t="str">
        <f>VLOOKUP(C:C,'ИЗ ОСНОВЫ НОМЕНКЛАТУР'!D:F,3,0)</f>
        <v>Распродажа кромка</v>
      </c>
      <c r="AE819" s="48" t="str">
        <f>VLOOKUP(C:C,'ИЗ ОСНОВЫ НОМЕНКЛАТУР'!D:H,5,0)</f>
        <v>C</v>
      </c>
    </row>
    <row r="820" spans="1:31" ht="9.6" customHeight="1" x14ac:dyDescent="0.2">
      <c r="A820" s="45" t="s">
        <v>5</v>
      </c>
      <c r="B820" s="11"/>
      <c r="C820" s="11" t="s">
        <v>820</v>
      </c>
      <c r="D820" s="44">
        <v>0</v>
      </c>
      <c r="E820" s="44">
        <v>0</v>
      </c>
      <c r="F820" s="48">
        <v>0</v>
      </c>
      <c r="G820" s="48">
        <v>0</v>
      </c>
      <c r="H820" s="44">
        <v>11</v>
      </c>
      <c r="I820" s="44">
        <v>0</v>
      </c>
      <c r="J820" s="44">
        <v>0</v>
      </c>
      <c r="K820" s="48">
        <v>0</v>
      </c>
      <c r="L820" s="49">
        <v>0</v>
      </c>
      <c r="M820" s="49">
        <v>0</v>
      </c>
      <c r="N820" s="10">
        <v>0</v>
      </c>
      <c r="O820" s="10">
        <v>0</v>
      </c>
      <c r="P820" s="10">
        <v>355.96</v>
      </c>
      <c r="Q820" s="10">
        <v>0</v>
      </c>
      <c r="R820" s="10">
        <v>0</v>
      </c>
      <c r="S820" s="10">
        <v>0</v>
      </c>
      <c r="T820" s="50">
        <f t="shared" si="43"/>
        <v>0</v>
      </c>
      <c r="U820" s="50">
        <f t="shared" si="43"/>
        <v>0</v>
      </c>
      <c r="V820" s="50">
        <f t="shared" si="43"/>
        <v>0</v>
      </c>
      <c r="W820" s="50">
        <f t="shared" si="42"/>
        <v>0</v>
      </c>
      <c r="X820" s="50">
        <f t="shared" si="42"/>
        <v>29.66333333333333</v>
      </c>
      <c r="Y820" s="50">
        <f t="shared" si="42"/>
        <v>0</v>
      </c>
      <c r="Z820" s="50">
        <f t="shared" si="42"/>
        <v>0</v>
      </c>
      <c r="AA820" s="50">
        <f t="shared" si="42"/>
        <v>0</v>
      </c>
      <c r="AB820" s="50">
        <f t="shared" si="41"/>
        <v>29.66333333333333</v>
      </c>
      <c r="AC820" s="48" t="str">
        <f>VLOOKUP(ПРОДАЖИ!C:C,'ИЗ ОСНОВЫ НОМЕНКЛАТУР'!D:E,2,0)</f>
        <v>Кромочные материалы</v>
      </c>
      <c r="AD820" s="48" t="str">
        <f>VLOOKUP(C:C,'ИЗ ОСНОВЫ НОМЕНКЛАТУР'!D:F,3,0)</f>
        <v>Распродажа кромка</v>
      </c>
      <c r="AE820" s="48" t="str">
        <f>VLOOKUP(C:C,'ИЗ ОСНОВЫ НОМЕНКЛАТУР'!D:H,5,0)</f>
        <v>C</v>
      </c>
    </row>
    <row r="821" spans="1:31" ht="9.6" customHeight="1" x14ac:dyDescent="0.2">
      <c r="A821" s="45" t="s">
        <v>5</v>
      </c>
      <c r="B821" s="11"/>
      <c r="C821" s="11" t="s">
        <v>821</v>
      </c>
      <c r="D821" s="44">
        <v>0</v>
      </c>
      <c r="E821" s="44">
        <v>0</v>
      </c>
      <c r="F821" s="48">
        <v>0</v>
      </c>
      <c r="G821" s="48">
        <v>0</v>
      </c>
      <c r="H821" s="44">
        <v>0</v>
      </c>
      <c r="I821" s="44">
        <v>0</v>
      </c>
      <c r="J821" s="44">
        <v>0</v>
      </c>
      <c r="K821" s="48">
        <v>8</v>
      </c>
      <c r="L821" s="49">
        <v>0</v>
      </c>
      <c r="M821" s="49">
        <v>0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286.74</v>
      </c>
      <c r="T821" s="50">
        <f t="shared" si="43"/>
        <v>0</v>
      </c>
      <c r="U821" s="50">
        <f t="shared" si="43"/>
        <v>0</v>
      </c>
      <c r="V821" s="50">
        <f t="shared" si="43"/>
        <v>0</v>
      </c>
      <c r="W821" s="50">
        <f t="shared" si="42"/>
        <v>0</v>
      </c>
      <c r="X821" s="50">
        <f t="shared" si="42"/>
        <v>0</v>
      </c>
      <c r="Y821" s="50">
        <f t="shared" si="42"/>
        <v>0</v>
      </c>
      <c r="Z821" s="50">
        <f t="shared" si="42"/>
        <v>0</v>
      </c>
      <c r="AA821" s="50">
        <f t="shared" si="42"/>
        <v>23.895</v>
      </c>
      <c r="AB821" s="50">
        <f t="shared" si="41"/>
        <v>23.895</v>
      </c>
      <c r="AC821" s="48" t="str">
        <f>VLOOKUP(ПРОДАЖИ!C:C,'ИЗ ОСНОВЫ НОМЕНКЛАТУР'!D:E,2,0)</f>
        <v>Кромочные материалы</v>
      </c>
      <c r="AD821" s="48" t="str">
        <f>VLOOKUP(C:C,'ИЗ ОСНОВЫ НОМЕНКЛАТУР'!D:F,3,0)</f>
        <v>Распродажа кромка</v>
      </c>
      <c r="AE821" s="48" t="str">
        <f>VLOOKUP(C:C,'ИЗ ОСНОВЫ НОМЕНКЛАТУР'!D:H,5,0)</f>
        <v>C</v>
      </c>
    </row>
    <row r="822" spans="1:31" ht="9.6" customHeight="1" x14ac:dyDescent="0.2">
      <c r="A822" s="45" t="s">
        <v>5</v>
      </c>
      <c r="B822" s="11"/>
      <c r="C822" s="11" t="s">
        <v>822</v>
      </c>
      <c r="D822" s="44">
        <v>0</v>
      </c>
      <c r="E822" s="44">
        <v>0</v>
      </c>
      <c r="F822" s="48">
        <v>0</v>
      </c>
      <c r="G822" s="48">
        <v>0</v>
      </c>
      <c r="H822" s="44">
        <v>15</v>
      </c>
      <c r="I822" s="44">
        <v>0</v>
      </c>
      <c r="J822" s="44">
        <v>0</v>
      </c>
      <c r="K822" s="48">
        <v>0</v>
      </c>
      <c r="L822" s="49">
        <v>0</v>
      </c>
      <c r="M822" s="49">
        <v>0</v>
      </c>
      <c r="N822" s="10">
        <v>0</v>
      </c>
      <c r="O822" s="10">
        <v>0</v>
      </c>
      <c r="P822" s="10">
        <v>1408.56</v>
      </c>
      <c r="Q822" s="10">
        <v>0</v>
      </c>
      <c r="R822" s="10">
        <v>0</v>
      </c>
      <c r="S822" s="10">
        <v>0</v>
      </c>
      <c r="T822" s="50">
        <f t="shared" si="43"/>
        <v>0</v>
      </c>
      <c r="U822" s="50">
        <f t="shared" si="43"/>
        <v>0</v>
      </c>
      <c r="V822" s="50">
        <f t="shared" si="43"/>
        <v>0</v>
      </c>
      <c r="W822" s="50">
        <f t="shared" si="42"/>
        <v>0</v>
      </c>
      <c r="X822" s="50">
        <f t="shared" si="42"/>
        <v>117.38</v>
      </c>
      <c r="Y822" s="50">
        <f t="shared" si="42"/>
        <v>0</v>
      </c>
      <c r="Z822" s="50">
        <f t="shared" si="42"/>
        <v>0</v>
      </c>
      <c r="AA822" s="50">
        <f t="shared" si="42"/>
        <v>0</v>
      </c>
      <c r="AB822" s="50">
        <f t="shared" si="41"/>
        <v>117.38</v>
      </c>
      <c r="AC822" s="48" t="str">
        <f>VLOOKUP(ПРОДАЖИ!C:C,'ИЗ ОСНОВЫ НОМЕНКЛАТУР'!D:E,2,0)</f>
        <v>Кромочные материалы</v>
      </c>
      <c r="AD822" s="48" t="str">
        <f>VLOOKUP(C:C,'ИЗ ОСНОВЫ НОМЕНКЛАТУР'!D:F,3,0)</f>
        <v>Распродажа кромка</v>
      </c>
      <c r="AE822" s="48" t="str">
        <f>VLOOKUP(C:C,'ИЗ ОСНОВЫ НОМЕНКЛАТУР'!D:H,5,0)</f>
        <v>C</v>
      </c>
    </row>
    <row r="823" spans="1:31" ht="9.6" customHeight="1" x14ac:dyDescent="0.2">
      <c r="A823" s="45" t="s">
        <v>5</v>
      </c>
      <c r="B823" s="11"/>
      <c r="C823" s="11" t="s">
        <v>823</v>
      </c>
      <c r="D823" s="44">
        <v>23</v>
      </c>
      <c r="E823" s="44">
        <v>0</v>
      </c>
      <c r="F823" s="48">
        <v>0</v>
      </c>
      <c r="G823" s="48">
        <v>0</v>
      </c>
      <c r="H823" s="44">
        <v>0</v>
      </c>
      <c r="I823" s="44">
        <v>0</v>
      </c>
      <c r="J823" s="44">
        <v>0</v>
      </c>
      <c r="K823" s="48">
        <v>0</v>
      </c>
      <c r="L823" s="49">
        <v>1723.76</v>
      </c>
      <c r="M823" s="49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50">
        <f t="shared" si="43"/>
        <v>143.64666666666668</v>
      </c>
      <c r="U823" s="50">
        <f t="shared" si="43"/>
        <v>0</v>
      </c>
      <c r="V823" s="50">
        <f t="shared" si="43"/>
        <v>0</v>
      </c>
      <c r="W823" s="50">
        <f t="shared" si="42"/>
        <v>0</v>
      </c>
      <c r="X823" s="50">
        <f t="shared" si="42"/>
        <v>0</v>
      </c>
      <c r="Y823" s="50">
        <f t="shared" si="42"/>
        <v>0</v>
      </c>
      <c r="Z823" s="50">
        <f t="shared" si="42"/>
        <v>0</v>
      </c>
      <c r="AA823" s="50">
        <f t="shared" si="42"/>
        <v>0</v>
      </c>
      <c r="AB823" s="50">
        <f t="shared" si="41"/>
        <v>143.64666666666668</v>
      </c>
      <c r="AC823" s="48" t="str">
        <f>VLOOKUP(ПРОДАЖИ!C:C,'ИЗ ОСНОВЫ НОМЕНКЛАТУР'!D:E,2,0)</f>
        <v>Кромочные материалы</v>
      </c>
      <c r="AD823" s="48" t="str">
        <f>VLOOKUP(C:C,'ИЗ ОСНОВЫ НОМЕНКЛАТУР'!D:F,3,0)</f>
        <v>Распродажа кромка</v>
      </c>
      <c r="AE823" s="48" t="str">
        <f>VLOOKUP(C:C,'ИЗ ОСНОВЫ НОМЕНКЛАТУР'!D:H,5,0)</f>
        <v>C</v>
      </c>
    </row>
    <row r="824" spans="1:31" ht="9.6" customHeight="1" x14ac:dyDescent="0.2">
      <c r="A824" s="45" t="s">
        <v>5</v>
      </c>
      <c r="B824" s="11"/>
      <c r="C824" s="11" t="s">
        <v>824</v>
      </c>
      <c r="D824" s="44">
        <v>18</v>
      </c>
      <c r="E824" s="44">
        <v>0</v>
      </c>
      <c r="F824" s="48">
        <v>0</v>
      </c>
      <c r="G824" s="48">
        <v>0</v>
      </c>
      <c r="H824" s="44">
        <v>0</v>
      </c>
      <c r="I824" s="44">
        <v>0</v>
      </c>
      <c r="J824" s="44">
        <v>0</v>
      </c>
      <c r="K824" s="48">
        <v>0</v>
      </c>
      <c r="L824" s="49">
        <v>1638.16</v>
      </c>
      <c r="M824" s="49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50">
        <f t="shared" si="43"/>
        <v>136.51333333333335</v>
      </c>
      <c r="U824" s="50">
        <f t="shared" si="43"/>
        <v>0</v>
      </c>
      <c r="V824" s="50">
        <f t="shared" si="43"/>
        <v>0</v>
      </c>
      <c r="W824" s="50">
        <f t="shared" si="42"/>
        <v>0</v>
      </c>
      <c r="X824" s="50">
        <f t="shared" si="42"/>
        <v>0</v>
      </c>
      <c r="Y824" s="50">
        <f t="shared" si="42"/>
        <v>0</v>
      </c>
      <c r="Z824" s="50">
        <f t="shared" si="42"/>
        <v>0</v>
      </c>
      <c r="AA824" s="50">
        <f t="shared" si="42"/>
        <v>0</v>
      </c>
      <c r="AB824" s="50">
        <f t="shared" si="41"/>
        <v>136.51333333333335</v>
      </c>
      <c r="AC824" s="48" t="str">
        <f>VLOOKUP(ПРОДАЖИ!C:C,'ИЗ ОСНОВЫ НОМЕНКЛАТУР'!D:E,2,0)</f>
        <v>Кромочные материалы</v>
      </c>
      <c r="AD824" s="48" t="str">
        <f>VLOOKUP(C:C,'ИЗ ОСНОВЫ НОМЕНКЛАТУР'!D:F,3,0)</f>
        <v>Распродажа кромка</v>
      </c>
      <c r="AE824" s="48" t="str">
        <f>VLOOKUP(C:C,'ИЗ ОСНОВЫ НОМЕНКЛАТУР'!D:H,5,0)</f>
        <v>C</v>
      </c>
    </row>
    <row r="825" spans="1:31" ht="9.6" customHeight="1" x14ac:dyDescent="0.2">
      <c r="A825" s="45" t="s">
        <v>5</v>
      </c>
      <c r="B825" s="11"/>
      <c r="C825" s="11" t="s">
        <v>825</v>
      </c>
      <c r="D825" s="44">
        <v>0</v>
      </c>
      <c r="E825" s="44">
        <v>0</v>
      </c>
      <c r="F825" s="48">
        <v>140</v>
      </c>
      <c r="G825" s="48">
        <v>0</v>
      </c>
      <c r="H825" s="44">
        <v>0</v>
      </c>
      <c r="I825" s="44">
        <v>0</v>
      </c>
      <c r="J825" s="44">
        <v>0</v>
      </c>
      <c r="K825" s="48">
        <v>10</v>
      </c>
      <c r="L825" s="49">
        <v>0</v>
      </c>
      <c r="M825" s="49">
        <v>0</v>
      </c>
      <c r="N825" s="10">
        <v>4185.2700000000004</v>
      </c>
      <c r="O825" s="10">
        <v>0</v>
      </c>
      <c r="P825" s="10">
        <v>0</v>
      </c>
      <c r="Q825" s="10">
        <v>0</v>
      </c>
      <c r="R825" s="10">
        <v>0</v>
      </c>
      <c r="S825" s="10">
        <v>305.7</v>
      </c>
      <c r="T825" s="50">
        <f t="shared" si="43"/>
        <v>0</v>
      </c>
      <c r="U825" s="50">
        <f t="shared" si="43"/>
        <v>0</v>
      </c>
      <c r="V825" s="50">
        <f t="shared" si="43"/>
        <v>348.77250000000004</v>
      </c>
      <c r="W825" s="50">
        <f t="shared" si="42"/>
        <v>0</v>
      </c>
      <c r="X825" s="50">
        <f t="shared" si="42"/>
        <v>0</v>
      </c>
      <c r="Y825" s="50">
        <f t="shared" si="42"/>
        <v>0</v>
      </c>
      <c r="Z825" s="50">
        <f t="shared" si="42"/>
        <v>0</v>
      </c>
      <c r="AA825" s="50">
        <f t="shared" si="42"/>
        <v>25.474999999999998</v>
      </c>
      <c r="AB825" s="50">
        <f t="shared" si="41"/>
        <v>374.24750000000006</v>
      </c>
      <c r="AC825" s="48" t="str">
        <f>VLOOKUP(ПРОДАЖИ!C:C,'ИЗ ОСНОВЫ НОМЕНКЛАТУР'!D:E,2,0)</f>
        <v>Кромочные материалы</v>
      </c>
      <c r="AD825" s="48" t="str">
        <f>VLOOKUP(C:C,'ИЗ ОСНОВЫ НОМЕНКЛАТУР'!D:F,3,0)</f>
        <v>Распродажа кромка</v>
      </c>
      <c r="AE825" s="48" t="str">
        <f>VLOOKUP(C:C,'ИЗ ОСНОВЫ НОМЕНКЛАТУР'!D:H,5,0)</f>
        <v>C</v>
      </c>
    </row>
    <row r="826" spans="1:31" ht="9.6" customHeight="1" x14ac:dyDescent="0.2">
      <c r="A826" s="45" t="s">
        <v>5</v>
      </c>
      <c r="B826" s="11"/>
      <c r="C826" s="11" t="s">
        <v>826</v>
      </c>
      <c r="D826" s="44">
        <v>0</v>
      </c>
      <c r="E826" s="44">
        <v>0</v>
      </c>
      <c r="F826" s="48">
        <v>0</v>
      </c>
      <c r="G826" s="48">
        <v>0</v>
      </c>
      <c r="H826" s="44">
        <v>60</v>
      </c>
      <c r="I826" s="44">
        <v>0</v>
      </c>
      <c r="J826" s="44">
        <v>0</v>
      </c>
      <c r="K826" s="48">
        <v>0</v>
      </c>
      <c r="L826" s="49">
        <v>0</v>
      </c>
      <c r="M826" s="49">
        <v>0</v>
      </c>
      <c r="N826" s="10">
        <v>0</v>
      </c>
      <c r="O826" s="10">
        <v>0</v>
      </c>
      <c r="P826" s="10">
        <v>5089.29</v>
      </c>
      <c r="Q826" s="10">
        <v>0</v>
      </c>
      <c r="R826" s="10">
        <v>0</v>
      </c>
      <c r="S826" s="10">
        <v>0</v>
      </c>
      <c r="T826" s="50">
        <f t="shared" si="43"/>
        <v>0</v>
      </c>
      <c r="U826" s="50">
        <f t="shared" si="43"/>
        <v>0</v>
      </c>
      <c r="V826" s="50">
        <f t="shared" si="43"/>
        <v>0</v>
      </c>
      <c r="W826" s="50">
        <f t="shared" si="42"/>
        <v>0</v>
      </c>
      <c r="X826" s="50">
        <f t="shared" si="42"/>
        <v>424.10750000000002</v>
      </c>
      <c r="Y826" s="50">
        <f t="shared" si="42"/>
        <v>0</v>
      </c>
      <c r="Z826" s="50">
        <f t="shared" si="42"/>
        <v>0</v>
      </c>
      <c r="AA826" s="50">
        <f t="shared" si="42"/>
        <v>0</v>
      </c>
      <c r="AB826" s="50">
        <f t="shared" si="41"/>
        <v>424.10750000000002</v>
      </c>
      <c r="AC826" s="48" t="str">
        <f>VLOOKUP(ПРОДАЖИ!C:C,'ИЗ ОСНОВЫ НОМЕНКЛАТУР'!D:E,2,0)</f>
        <v>Кромочные материалы</v>
      </c>
      <c r="AD826" s="48" t="str">
        <f>VLOOKUP(C:C,'ИЗ ОСНОВЫ НОМЕНКЛАТУР'!D:F,3,0)</f>
        <v>Распродажа кромка</v>
      </c>
      <c r="AE826" s="48" t="str">
        <f>VLOOKUP(C:C,'ИЗ ОСНОВЫ НОМЕНКЛАТУР'!D:H,5,0)</f>
        <v>C</v>
      </c>
    </row>
    <row r="827" spans="1:31" ht="9.6" customHeight="1" x14ac:dyDescent="0.2">
      <c r="A827" s="45" t="s">
        <v>5</v>
      </c>
      <c r="B827" s="11"/>
      <c r="C827" s="11" t="s">
        <v>827</v>
      </c>
      <c r="D827" s="44">
        <v>0</v>
      </c>
      <c r="E827" s="44">
        <v>0</v>
      </c>
      <c r="F827" s="48">
        <v>30</v>
      </c>
      <c r="G827" s="48">
        <v>0</v>
      </c>
      <c r="H827" s="44">
        <v>0</v>
      </c>
      <c r="I827" s="44">
        <v>0</v>
      </c>
      <c r="J827" s="44">
        <v>0</v>
      </c>
      <c r="K827" s="48">
        <v>0</v>
      </c>
      <c r="L827" s="49">
        <v>0</v>
      </c>
      <c r="M827" s="49">
        <v>0</v>
      </c>
      <c r="N827" s="10">
        <v>3120.81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50">
        <f t="shared" si="43"/>
        <v>0</v>
      </c>
      <c r="U827" s="50">
        <f t="shared" si="43"/>
        <v>0</v>
      </c>
      <c r="V827" s="50">
        <f t="shared" si="43"/>
        <v>260.0675</v>
      </c>
      <c r="W827" s="50">
        <f t="shared" si="42"/>
        <v>0</v>
      </c>
      <c r="X827" s="50">
        <f t="shared" si="42"/>
        <v>0</v>
      </c>
      <c r="Y827" s="50">
        <f t="shared" si="42"/>
        <v>0</v>
      </c>
      <c r="Z827" s="50">
        <f t="shared" si="42"/>
        <v>0</v>
      </c>
      <c r="AA827" s="50">
        <f t="shared" si="42"/>
        <v>0</v>
      </c>
      <c r="AB827" s="50">
        <f t="shared" si="41"/>
        <v>260.0675</v>
      </c>
      <c r="AC827" s="48" t="str">
        <f>VLOOKUP(ПРОДАЖИ!C:C,'ИЗ ОСНОВЫ НОМЕНКЛАТУР'!D:E,2,0)</f>
        <v>Кромочные материалы</v>
      </c>
      <c r="AD827" s="48" t="str">
        <f>VLOOKUP(C:C,'ИЗ ОСНОВЫ НОМЕНКЛАТУР'!D:F,3,0)</f>
        <v>Распродажа кромка</v>
      </c>
      <c r="AE827" s="48" t="str">
        <f>VLOOKUP(C:C,'ИЗ ОСНОВЫ НОМЕНКЛАТУР'!D:H,5,0)</f>
        <v>C</v>
      </c>
    </row>
    <row r="828" spans="1:31" ht="9.6" customHeight="1" x14ac:dyDescent="0.2">
      <c r="A828" s="45" t="s">
        <v>5</v>
      </c>
      <c r="B828" s="11"/>
      <c r="C828" s="11" t="s">
        <v>828</v>
      </c>
      <c r="D828" s="44">
        <v>0</v>
      </c>
      <c r="E828" s="44">
        <v>0</v>
      </c>
      <c r="F828" s="48">
        <v>0</v>
      </c>
      <c r="G828" s="48">
        <v>0</v>
      </c>
      <c r="H828" s="44">
        <v>160</v>
      </c>
      <c r="I828" s="44">
        <v>0</v>
      </c>
      <c r="J828" s="44">
        <v>0</v>
      </c>
      <c r="K828" s="48">
        <v>0</v>
      </c>
      <c r="L828" s="49">
        <v>0</v>
      </c>
      <c r="M828" s="49">
        <v>0</v>
      </c>
      <c r="N828" s="10">
        <v>0</v>
      </c>
      <c r="O828" s="10">
        <v>0</v>
      </c>
      <c r="P828" s="10">
        <v>2142.56</v>
      </c>
      <c r="Q828" s="10">
        <v>0</v>
      </c>
      <c r="R828" s="10">
        <v>0</v>
      </c>
      <c r="S828" s="10">
        <v>0</v>
      </c>
      <c r="T828" s="50">
        <f t="shared" si="43"/>
        <v>0</v>
      </c>
      <c r="U828" s="50">
        <f t="shared" si="43"/>
        <v>0</v>
      </c>
      <c r="V828" s="50">
        <f t="shared" si="43"/>
        <v>0</v>
      </c>
      <c r="W828" s="50">
        <f t="shared" si="42"/>
        <v>0</v>
      </c>
      <c r="X828" s="50">
        <f t="shared" si="42"/>
        <v>178.54666666666665</v>
      </c>
      <c r="Y828" s="50">
        <f t="shared" si="42"/>
        <v>0</v>
      </c>
      <c r="Z828" s="50">
        <f t="shared" si="42"/>
        <v>0</v>
      </c>
      <c r="AA828" s="50">
        <f t="shared" si="42"/>
        <v>0</v>
      </c>
      <c r="AB828" s="50">
        <f t="shared" si="41"/>
        <v>178.54666666666665</v>
      </c>
      <c r="AC828" s="48" t="str">
        <f>VLOOKUP(ПРОДАЖИ!C:C,'ИЗ ОСНОВЫ НОМЕНКЛАТУР'!D:E,2,0)</f>
        <v>Кромочные материалы</v>
      </c>
      <c r="AD828" s="48" t="str">
        <f>VLOOKUP(C:C,'ИЗ ОСНОВЫ НОМЕНКЛАТУР'!D:F,3,0)</f>
        <v>Распродажа кромка</v>
      </c>
      <c r="AE828" s="48" t="str">
        <f>VLOOKUP(C:C,'ИЗ ОСНОВЫ НОМЕНКЛАТУР'!D:H,5,0)</f>
        <v>C</v>
      </c>
    </row>
    <row r="829" spans="1:31" ht="9.6" customHeight="1" x14ac:dyDescent="0.2">
      <c r="A829" s="45" t="s">
        <v>5</v>
      </c>
      <c r="B829" s="11"/>
      <c r="C829" s="11" t="s">
        <v>829</v>
      </c>
      <c r="D829" s="44">
        <v>0</v>
      </c>
      <c r="E829" s="44">
        <v>0</v>
      </c>
      <c r="F829" s="48">
        <v>52</v>
      </c>
      <c r="G829" s="48">
        <v>0</v>
      </c>
      <c r="H829" s="44">
        <v>0</v>
      </c>
      <c r="I829" s="44">
        <v>0</v>
      </c>
      <c r="J829" s="44">
        <v>0</v>
      </c>
      <c r="K829" s="48">
        <v>0</v>
      </c>
      <c r="L829" s="49">
        <v>0</v>
      </c>
      <c r="M829" s="49">
        <v>0</v>
      </c>
      <c r="N829" s="10">
        <v>5823.58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50">
        <f t="shared" si="43"/>
        <v>0</v>
      </c>
      <c r="U829" s="50">
        <f t="shared" si="43"/>
        <v>0</v>
      </c>
      <c r="V829" s="50">
        <f t="shared" si="43"/>
        <v>485.29833333333335</v>
      </c>
      <c r="W829" s="50">
        <f t="shared" si="42"/>
        <v>0</v>
      </c>
      <c r="X829" s="50">
        <f t="shared" si="42"/>
        <v>0</v>
      </c>
      <c r="Y829" s="50">
        <f t="shared" si="42"/>
        <v>0</v>
      </c>
      <c r="Z829" s="50">
        <f t="shared" si="42"/>
        <v>0</v>
      </c>
      <c r="AA829" s="50">
        <f t="shared" si="42"/>
        <v>0</v>
      </c>
      <c r="AB829" s="50">
        <f t="shared" si="41"/>
        <v>485.29833333333335</v>
      </c>
      <c r="AC829" s="48" t="str">
        <f>VLOOKUP(ПРОДАЖИ!C:C,'ИЗ ОСНОВЫ НОМЕНКЛАТУР'!D:E,2,0)</f>
        <v>Кромочные материалы</v>
      </c>
      <c r="AD829" s="48" t="str">
        <f>VLOOKUP(C:C,'ИЗ ОСНОВЫ НОМЕНКЛАТУР'!D:F,3,0)</f>
        <v>Распродажа кромка</v>
      </c>
      <c r="AE829" s="48" t="str">
        <f>VLOOKUP(C:C,'ИЗ ОСНОВЫ НОМЕНКЛАТУР'!D:H,5,0)</f>
        <v>C</v>
      </c>
    </row>
    <row r="830" spans="1:31" ht="9.6" customHeight="1" x14ac:dyDescent="0.2">
      <c r="A830" s="45" t="s">
        <v>5</v>
      </c>
      <c r="B830" s="11"/>
      <c r="C830" s="11" t="s">
        <v>830</v>
      </c>
      <c r="D830" s="44">
        <v>0</v>
      </c>
      <c r="E830" s="44">
        <v>0</v>
      </c>
      <c r="F830" s="48">
        <v>0</v>
      </c>
      <c r="G830" s="48">
        <v>0</v>
      </c>
      <c r="H830" s="44">
        <v>70</v>
      </c>
      <c r="I830" s="44">
        <v>0</v>
      </c>
      <c r="J830" s="44">
        <v>0</v>
      </c>
      <c r="K830" s="48">
        <v>0</v>
      </c>
      <c r="L830" s="49">
        <v>0</v>
      </c>
      <c r="M830" s="49">
        <v>0</v>
      </c>
      <c r="N830" s="10">
        <v>0</v>
      </c>
      <c r="O830" s="10">
        <v>0</v>
      </c>
      <c r="P830" s="10">
        <v>5944.26</v>
      </c>
      <c r="Q830" s="10">
        <v>0</v>
      </c>
      <c r="R830" s="10">
        <v>0</v>
      </c>
      <c r="S830" s="10">
        <v>0</v>
      </c>
      <c r="T830" s="50">
        <f t="shared" si="43"/>
        <v>0</v>
      </c>
      <c r="U830" s="50">
        <f t="shared" si="43"/>
        <v>0</v>
      </c>
      <c r="V830" s="50">
        <f t="shared" si="43"/>
        <v>0</v>
      </c>
      <c r="W830" s="50">
        <f t="shared" si="42"/>
        <v>0</v>
      </c>
      <c r="X830" s="50">
        <f t="shared" si="42"/>
        <v>495.35500000000002</v>
      </c>
      <c r="Y830" s="50">
        <f t="shared" si="42"/>
        <v>0</v>
      </c>
      <c r="Z830" s="50">
        <f t="shared" si="42"/>
        <v>0</v>
      </c>
      <c r="AA830" s="50">
        <f t="shared" si="42"/>
        <v>0</v>
      </c>
      <c r="AB830" s="50">
        <f t="shared" si="41"/>
        <v>495.35500000000002</v>
      </c>
      <c r="AC830" s="48" t="str">
        <f>VLOOKUP(ПРОДАЖИ!C:C,'ИЗ ОСНОВЫ НОМЕНКЛАТУР'!D:E,2,0)</f>
        <v>Кромочные материалы</v>
      </c>
      <c r="AD830" s="48" t="str">
        <f>VLOOKUP(C:C,'ИЗ ОСНОВЫ НОМЕНКЛАТУР'!D:F,3,0)</f>
        <v>Распродажа кромка</v>
      </c>
      <c r="AE830" s="48" t="str">
        <f>VLOOKUP(C:C,'ИЗ ОСНОВЫ НОМЕНКЛАТУР'!D:H,5,0)</f>
        <v>C</v>
      </c>
    </row>
    <row r="831" spans="1:31" ht="9.6" customHeight="1" x14ac:dyDescent="0.2">
      <c r="A831" s="45" t="s">
        <v>5</v>
      </c>
      <c r="B831" s="11"/>
      <c r="C831" s="11" t="s">
        <v>831</v>
      </c>
      <c r="D831" s="44">
        <v>286</v>
      </c>
      <c r="E831" s="44">
        <v>260</v>
      </c>
      <c r="F831" s="48">
        <v>0</v>
      </c>
      <c r="G831" s="48">
        <v>0</v>
      </c>
      <c r="H831" s="44">
        <v>0</v>
      </c>
      <c r="I831" s="44">
        <v>0</v>
      </c>
      <c r="J831" s="44">
        <v>0</v>
      </c>
      <c r="K831" s="48">
        <v>0</v>
      </c>
      <c r="L831" s="49">
        <v>9356.66</v>
      </c>
      <c r="M831" s="49">
        <v>8506.07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50">
        <f t="shared" si="43"/>
        <v>779.72166666666669</v>
      </c>
      <c r="U831" s="50">
        <f t="shared" si="43"/>
        <v>708.83916666666664</v>
      </c>
      <c r="V831" s="50">
        <f t="shared" si="43"/>
        <v>0</v>
      </c>
      <c r="W831" s="50">
        <f t="shared" si="42"/>
        <v>0</v>
      </c>
      <c r="X831" s="50">
        <f t="shared" si="42"/>
        <v>0</v>
      </c>
      <c r="Y831" s="50">
        <f t="shared" si="42"/>
        <v>0</v>
      </c>
      <c r="Z831" s="50">
        <f t="shared" si="42"/>
        <v>0</v>
      </c>
      <c r="AA831" s="50">
        <f t="shared" si="42"/>
        <v>0</v>
      </c>
      <c r="AB831" s="50">
        <f t="shared" si="41"/>
        <v>1488.5608333333334</v>
      </c>
      <c r="AC831" s="48" t="str">
        <f>VLOOKUP(ПРОДАЖИ!C:C,'ИЗ ОСНОВЫ НОМЕНКЛАТУР'!D:E,2,0)</f>
        <v>Кромочные материалы</v>
      </c>
      <c r="AD831" s="48" t="str">
        <f>VLOOKUP(C:C,'ИЗ ОСНОВЫ НОМЕНКЛАТУР'!D:F,3,0)</f>
        <v>Распродажа кромка</v>
      </c>
      <c r="AE831" s="48" t="str">
        <f>VLOOKUP(C:C,'ИЗ ОСНОВЫ НОМЕНКЛАТУР'!D:H,5,0)</f>
        <v>C</v>
      </c>
    </row>
    <row r="832" spans="1:31" ht="9.6" customHeight="1" x14ac:dyDescent="0.2">
      <c r="A832" s="45" t="s">
        <v>5</v>
      </c>
      <c r="B832" s="11"/>
      <c r="C832" s="11" t="s">
        <v>832</v>
      </c>
      <c r="D832" s="44">
        <v>13441</v>
      </c>
      <c r="E832" s="44">
        <v>7200</v>
      </c>
      <c r="F832" s="48">
        <v>0</v>
      </c>
      <c r="G832" s="48">
        <v>0</v>
      </c>
      <c r="H832" s="44">
        <v>0</v>
      </c>
      <c r="I832" s="44">
        <v>0</v>
      </c>
      <c r="J832" s="44">
        <v>0</v>
      </c>
      <c r="K832" s="48">
        <v>0</v>
      </c>
      <c r="L832" s="49">
        <v>59946.86</v>
      </c>
      <c r="M832" s="49">
        <v>32112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50">
        <f t="shared" si="43"/>
        <v>4995.5716666666667</v>
      </c>
      <c r="U832" s="50">
        <f t="shared" si="43"/>
        <v>2676</v>
      </c>
      <c r="V832" s="50">
        <f t="shared" si="43"/>
        <v>0</v>
      </c>
      <c r="W832" s="50">
        <f t="shared" si="42"/>
        <v>0</v>
      </c>
      <c r="X832" s="50">
        <f t="shared" si="42"/>
        <v>0</v>
      </c>
      <c r="Y832" s="50">
        <f t="shared" si="42"/>
        <v>0</v>
      </c>
      <c r="Z832" s="50">
        <f t="shared" si="42"/>
        <v>0</v>
      </c>
      <c r="AA832" s="50">
        <f t="shared" si="42"/>
        <v>0</v>
      </c>
      <c r="AB832" s="50">
        <f t="shared" si="41"/>
        <v>7671.5716666666667</v>
      </c>
      <c r="AC832" s="48" t="str">
        <f>VLOOKUP(ПРОДАЖИ!C:C,'ИЗ ОСНОВЫ НОМЕНКЛАТУР'!D:E,2,0)</f>
        <v>Кромочные материалы</v>
      </c>
      <c r="AD832" s="48" t="str">
        <f>VLOOKUP(C:C,'ИЗ ОСНОВЫ НОМЕНКЛАТУР'!D:F,3,0)</f>
        <v>Распродажа кромка</v>
      </c>
      <c r="AE832" s="48" t="str">
        <f>VLOOKUP(C:C,'ИЗ ОСНОВЫ НОМЕНКЛАТУР'!D:H,5,0)</f>
        <v>B</v>
      </c>
    </row>
    <row r="833" spans="1:31" ht="9.6" customHeight="1" x14ac:dyDescent="0.2">
      <c r="A833" s="45" t="s">
        <v>5</v>
      </c>
      <c r="B833" s="11"/>
      <c r="C833" s="11" t="s">
        <v>833</v>
      </c>
      <c r="D833" s="44">
        <v>2681</v>
      </c>
      <c r="E833" s="44">
        <v>200</v>
      </c>
      <c r="F833" s="48">
        <v>0</v>
      </c>
      <c r="G833" s="48">
        <v>0</v>
      </c>
      <c r="H833" s="44">
        <v>0</v>
      </c>
      <c r="I833" s="44">
        <v>0</v>
      </c>
      <c r="J833" s="44">
        <v>0</v>
      </c>
      <c r="K833" s="48">
        <v>0</v>
      </c>
      <c r="L833" s="49">
        <v>71823.990000000005</v>
      </c>
      <c r="M833" s="49">
        <v>5358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50">
        <f t="shared" si="43"/>
        <v>5985.3325000000004</v>
      </c>
      <c r="U833" s="50">
        <f t="shared" si="43"/>
        <v>446.5</v>
      </c>
      <c r="V833" s="50">
        <f t="shared" si="43"/>
        <v>0</v>
      </c>
      <c r="W833" s="50">
        <f t="shared" si="43"/>
        <v>0</v>
      </c>
      <c r="X833" s="50">
        <f t="shared" si="43"/>
        <v>0</v>
      </c>
      <c r="Y833" s="50">
        <f t="shared" si="43"/>
        <v>0</v>
      </c>
      <c r="Z833" s="50">
        <f t="shared" si="43"/>
        <v>0</v>
      </c>
      <c r="AA833" s="50">
        <f t="shared" si="43"/>
        <v>0</v>
      </c>
      <c r="AB833" s="50">
        <f t="shared" si="41"/>
        <v>6431.8325000000004</v>
      </c>
      <c r="AC833" s="48" t="str">
        <f>VLOOKUP(ПРОДАЖИ!C:C,'ИЗ ОСНОВЫ НОМЕНКЛАТУР'!D:E,2,0)</f>
        <v>Кромочные материалы</v>
      </c>
      <c r="AD833" s="48" t="str">
        <f>VLOOKUP(C:C,'ИЗ ОСНОВЫ НОМЕНКЛАТУР'!D:F,3,0)</f>
        <v>Распродажа кромка</v>
      </c>
      <c r="AE833" s="48" t="str">
        <f>VLOOKUP(C:C,'ИЗ ОСНОВЫ НОМЕНКЛАТУР'!D:H,5,0)</f>
        <v>C</v>
      </c>
    </row>
    <row r="834" spans="1:31" ht="9.6" customHeight="1" x14ac:dyDescent="0.2">
      <c r="A834" s="45" t="s">
        <v>5</v>
      </c>
      <c r="B834" s="11"/>
      <c r="C834" s="11" t="s">
        <v>834</v>
      </c>
      <c r="D834" s="44">
        <v>1768</v>
      </c>
      <c r="E834" s="44">
        <v>0</v>
      </c>
      <c r="F834" s="48">
        <v>0</v>
      </c>
      <c r="G834" s="48">
        <v>0</v>
      </c>
      <c r="H834" s="44">
        <v>0</v>
      </c>
      <c r="I834" s="44">
        <v>0</v>
      </c>
      <c r="J834" s="44">
        <v>0</v>
      </c>
      <c r="K834" s="48">
        <v>0</v>
      </c>
      <c r="L834" s="49">
        <v>39461.760000000002</v>
      </c>
      <c r="M834" s="49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50">
        <f t="shared" si="43"/>
        <v>3288.48</v>
      </c>
      <c r="U834" s="50">
        <f t="shared" si="43"/>
        <v>0</v>
      </c>
      <c r="V834" s="50">
        <f t="shared" si="43"/>
        <v>0</v>
      </c>
      <c r="W834" s="50">
        <f t="shared" si="43"/>
        <v>0</v>
      </c>
      <c r="X834" s="50">
        <f t="shared" si="43"/>
        <v>0</v>
      </c>
      <c r="Y834" s="50">
        <f t="shared" si="43"/>
        <v>0</v>
      </c>
      <c r="Z834" s="50">
        <f t="shared" si="43"/>
        <v>0</v>
      </c>
      <c r="AA834" s="50">
        <f t="shared" si="43"/>
        <v>0</v>
      </c>
      <c r="AB834" s="50">
        <f t="shared" si="41"/>
        <v>3288.48</v>
      </c>
      <c r="AC834" s="48" t="str">
        <f>VLOOKUP(ПРОДАЖИ!C:C,'ИЗ ОСНОВЫ НОМЕНКЛАТУР'!D:E,2,0)</f>
        <v>Кромочные материалы</v>
      </c>
      <c r="AD834" s="48" t="str">
        <f>VLOOKUP(C:C,'ИЗ ОСНОВЫ НОМЕНКЛАТУР'!D:F,3,0)</f>
        <v>Распродажа кромка</v>
      </c>
      <c r="AE834" s="48" t="str">
        <f>VLOOKUP(C:C,'ИЗ ОСНОВЫ НОМЕНКЛАТУР'!D:H,5,0)</f>
        <v>C</v>
      </c>
    </row>
    <row r="835" spans="1:31" ht="9.6" customHeight="1" x14ac:dyDescent="0.2">
      <c r="A835" s="45" t="s">
        <v>5</v>
      </c>
      <c r="B835" s="11"/>
      <c r="C835" s="11" t="s">
        <v>835</v>
      </c>
      <c r="D835" s="44">
        <v>1959</v>
      </c>
      <c r="E835" s="44">
        <v>0</v>
      </c>
      <c r="F835" s="48">
        <v>0</v>
      </c>
      <c r="G835" s="48">
        <v>0</v>
      </c>
      <c r="H835" s="44">
        <v>0</v>
      </c>
      <c r="I835" s="44">
        <v>0</v>
      </c>
      <c r="J835" s="44">
        <v>0</v>
      </c>
      <c r="K835" s="48">
        <v>0</v>
      </c>
      <c r="L835" s="49">
        <v>34987.74</v>
      </c>
      <c r="M835" s="49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50">
        <f t="shared" si="43"/>
        <v>2915.645</v>
      </c>
      <c r="U835" s="50">
        <f t="shared" si="43"/>
        <v>0</v>
      </c>
      <c r="V835" s="50">
        <f t="shared" si="43"/>
        <v>0</v>
      </c>
      <c r="W835" s="50">
        <f t="shared" si="43"/>
        <v>0</v>
      </c>
      <c r="X835" s="50">
        <f t="shared" si="43"/>
        <v>0</v>
      </c>
      <c r="Y835" s="50">
        <f t="shared" si="43"/>
        <v>0</v>
      </c>
      <c r="Z835" s="50">
        <f t="shared" si="43"/>
        <v>0</v>
      </c>
      <c r="AA835" s="50">
        <f t="shared" si="43"/>
        <v>0</v>
      </c>
      <c r="AB835" s="50">
        <f t="shared" si="41"/>
        <v>2915.645</v>
      </c>
      <c r="AC835" s="48" t="str">
        <f>VLOOKUP(ПРОДАЖИ!C:C,'ИЗ ОСНОВЫ НОМЕНКЛАТУР'!D:E,2,0)</f>
        <v>Кромочные материалы</v>
      </c>
      <c r="AD835" s="48" t="str">
        <f>VLOOKUP(C:C,'ИЗ ОСНОВЫ НОМЕНКЛАТУР'!D:F,3,0)</f>
        <v>Распродажа кромка</v>
      </c>
      <c r="AE835" s="48" t="str">
        <f>VLOOKUP(C:C,'ИЗ ОСНОВЫ НОМЕНКЛАТУР'!D:H,5,0)</f>
        <v>C</v>
      </c>
    </row>
    <row r="836" spans="1:31" ht="9.6" customHeight="1" x14ac:dyDescent="0.2">
      <c r="A836" s="45" t="s">
        <v>5</v>
      </c>
      <c r="B836" s="11"/>
      <c r="C836" s="11" t="s">
        <v>836</v>
      </c>
      <c r="D836" s="44">
        <v>0</v>
      </c>
      <c r="E836" s="44">
        <v>0</v>
      </c>
      <c r="F836" s="48">
        <v>0</v>
      </c>
      <c r="G836" s="48">
        <v>0</v>
      </c>
      <c r="H836" s="44">
        <v>0</v>
      </c>
      <c r="I836" s="44">
        <v>0</v>
      </c>
      <c r="J836" s="44">
        <v>150</v>
      </c>
      <c r="K836" s="48">
        <v>0</v>
      </c>
      <c r="L836" s="49">
        <v>0</v>
      </c>
      <c r="M836" s="49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1602</v>
      </c>
      <c r="S836" s="10">
        <v>0</v>
      </c>
      <c r="T836" s="50">
        <f t="shared" si="43"/>
        <v>0</v>
      </c>
      <c r="U836" s="50">
        <f t="shared" si="43"/>
        <v>0</v>
      </c>
      <c r="V836" s="50">
        <f t="shared" si="43"/>
        <v>0</v>
      </c>
      <c r="W836" s="50">
        <f t="shared" si="43"/>
        <v>0</v>
      </c>
      <c r="X836" s="50">
        <f t="shared" si="43"/>
        <v>0</v>
      </c>
      <c r="Y836" s="50">
        <f t="shared" si="43"/>
        <v>0</v>
      </c>
      <c r="Z836" s="50">
        <f t="shared" si="43"/>
        <v>133.5</v>
      </c>
      <c r="AA836" s="50">
        <f t="shared" si="43"/>
        <v>0</v>
      </c>
      <c r="AB836" s="50">
        <f t="shared" ref="AB836:AB899" si="44">T836+U836+V836+W836+X836+Y836+Z836+AA836</f>
        <v>133.5</v>
      </c>
      <c r="AC836" s="48" t="str">
        <f>VLOOKUP(ПРОДАЖИ!C:C,'ИЗ ОСНОВЫ НОМЕНКЛАТУР'!D:E,2,0)</f>
        <v>Кромочные материалы</v>
      </c>
      <c r="AD836" s="48" t="str">
        <f>VLOOKUP(C:C,'ИЗ ОСНОВЫ НОМЕНКЛАТУР'!D:F,3,0)</f>
        <v>Распродажа кромка</v>
      </c>
      <c r="AE836" s="48" t="str">
        <f>VLOOKUP(C:C,'ИЗ ОСНОВЫ НОМЕНКЛАТУР'!D:H,5,0)</f>
        <v>C</v>
      </c>
    </row>
    <row r="837" spans="1:31" ht="9.6" customHeight="1" x14ac:dyDescent="0.2">
      <c r="A837" s="45" t="s">
        <v>5</v>
      </c>
      <c r="B837" s="11"/>
      <c r="C837" s="11" t="s">
        <v>837</v>
      </c>
      <c r="D837" s="44">
        <v>0</v>
      </c>
      <c r="E837" s="44">
        <v>0</v>
      </c>
      <c r="F837" s="48">
        <v>0</v>
      </c>
      <c r="G837" s="48">
        <v>0</v>
      </c>
      <c r="H837" s="44">
        <v>3.85</v>
      </c>
      <c r="I837" s="44">
        <v>0</v>
      </c>
      <c r="J837" s="44">
        <v>0</v>
      </c>
      <c r="K837" s="48">
        <v>0</v>
      </c>
      <c r="L837" s="49">
        <v>0</v>
      </c>
      <c r="M837" s="49">
        <v>0</v>
      </c>
      <c r="N837" s="10">
        <v>0</v>
      </c>
      <c r="O837" s="10">
        <v>0</v>
      </c>
      <c r="P837" s="10">
        <v>411.96</v>
      </c>
      <c r="Q837" s="10">
        <v>0</v>
      </c>
      <c r="R837" s="10">
        <v>0</v>
      </c>
      <c r="S837" s="10">
        <v>0</v>
      </c>
      <c r="T837" s="50">
        <f t="shared" si="43"/>
        <v>0</v>
      </c>
      <c r="U837" s="50">
        <f t="shared" si="43"/>
        <v>0</v>
      </c>
      <c r="V837" s="50">
        <f t="shared" si="43"/>
        <v>0</v>
      </c>
      <c r="W837" s="50">
        <f t="shared" si="43"/>
        <v>0</v>
      </c>
      <c r="X837" s="50">
        <f t="shared" si="43"/>
        <v>34.33</v>
      </c>
      <c r="Y837" s="50">
        <f t="shared" si="43"/>
        <v>0</v>
      </c>
      <c r="Z837" s="50">
        <f t="shared" si="43"/>
        <v>0</v>
      </c>
      <c r="AA837" s="50">
        <f t="shared" si="43"/>
        <v>0</v>
      </c>
      <c r="AB837" s="50">
        <f t="shared" si="44"/>
        <v>34.33</v>
      </c>
      <c r="AC837" s="48" t="str">
        <f>VLOOKUP(ПРОДАЖИ!C:C,'ИЗ ОСНОВЫ НОМЕНКЛАТУР'!D:E,2,0)</f>
        <v>Кромочные материалы</v>
      </c>
      <c r="AD837" s="48" t="str">
        <f>VLOOKUP(C:C,'ИЗ ОСНОВЫ НОМЕНКЛАТУР'!D:F,3,0)</f>
        <v>Распродажа кромка</v>
      </c>
      <c r="AE837" s="48" t="str">
        <f>VLOOKUP(C:C,'ИЗ ОСНОВЫ НОМЕНКЛАТУР'!D:H,5,0)</f>
        <v>C</v>
      </c>
    </row>
    <row r="838" spans="1:31" ht="9.6" customHeight="1" x14ac:dyDescent="0.2">
      <c r="A838" s="45" t="s">
        <v>5</v>
      </c>
      <c r="B838" s="11"/>
      <c r="C838" s="11" t="s">
        <v>838</v>
      </c>
      <c r="D838" s="44">
        <v>753</v>
      </c>
      <c r="E838" s="44">
        <v>0</v>
      </c>
      <c r="F838" s="48">
        <v>2189</v>
      </c>
      <c r="G838" s="48">
        <v>80</v>
      </c>
      <c r="H838" s="44">
        <v>0</v>
      </c>
      <c r="I838" s="44">
        <v>0</v>
      </c>
      <c r="J838" s="44">
        <v>0</v>
      </c>
      <c r="K838" s="48">
        <v>0</v>
      </c>
      <c r="L838" s="49">
        <v>667.63</v>
      </c>
      <c r="M838" s="49">
        <v>0</v>
      </c>
      <c r="N838" s="10">
        <v>2189</v>
      </c>
      <c r="O838" s="10">
        <v>80</v>
      </c>
      <c r="P838" s="10">
        <v>0</v>
      </c>
      <c r="Q838" s="10">
        <v>0</v>
      </c>
      <c r="R838" s="10">
        <v>0</v>
      </c>
      <c r="S838" s="10">
        <v>0</v>
      </c>
      <c r="T838" s="50">
        <f t="shared" si="43"/>
        <v>55.635833333333331</v>
      </c>
      <c r="U838" s="50">
        <f t="shared" si="43"/>
        <v>0</v>
      </c>
      <c r="V838" s="50">
        <f t="shared" si="43"/>
        <v>182.41666666666666</v>
      </c>
      <c r="W838" s="50">
        <f t="shared" si="43"/>
        <v>6.666666666666667</v>
      </c>
      <c r="X838" s="50">
        <f t="shared" si="43"/>
        <v>0</v>
      </c>
      <c r="Y838" s="50">
        <f t="shared" si="43"/>
        <v>0</v>
      </c>
      <c r="Z838" s="50">
        <f t="shared" si="43"/>
        <v>0</v>
      </c>
      <c r="AA838" s="50">
        <f t="shared" si="43"/>
        <v>0</v>
      </c>
      <c r="AB838" s="50">
        <f t="shared" si="44"/>
        <v>244.71916666666664</v>
      </c>
      <c r="AC838" s="48" t="str">
        <f>VLOOKUP(ПРОДАЖИ!C:C,'ИЗ ОСНОВЫ НОМЕНКЛАТУР'!D:E,2,0)</f>
        <v>Кромочные материалы</v>
      </c>
      <c r="AD838" s="48" t="str">
        <f>VLOOKUP(C:C,'ИЗ ОСНОВЫ НОМЕНКЛАТУР'!D:F,3,0)</f>
        <v>Распродажа кромка</v>
      </c>
      <c r="AE838" s="48" t="str">
        <f>VLOOKUP(C:C,'ИЗ ОСНОВЫ НОМЕНКЛАТУР'!D:H,5,0)</f>
        <v>C</v>
      </c>
    </row>
    <row r="839" spans="1:31" ht="9.6" customHeight="1" x14ac:dyDescent="0.2">
      <c r="A839" s="45" t="s">
        <v>5</v>
      </c>
      <c r="B839" s="11"/>
      <c r="C839" s="11" t="s">
        <v>839</v>
      </c>
      <c r="D839" s="44">
        <v>0</v>
      </c>
      <c r="E839" s="44">
        <v>0</v>
      </c>
      <c r="F839" s="48">
        <v>0</v>
      </c>
      <c r="G839" s="48">
        <v>0</v>
      </c>
      <c r="H839" s="44">
        <v>4.5999999999999996</v>
      </c>
      <c r="I839" s="44">
        <v>0</v>
      </c>
      <c r="J839" s="44">
        <v>0</v>
      </c>
      <c r="K839" s="48">
        <v>0</v>
      </c>
      <c r="L839" s="49">
        <v>0</v>
      </c>
      <c r="M839" s="49">
        <v>0</v>
      </c>
      <c r="N839" s="10">
        <v>0</v>
      </c>
      <c r="O839" s="10">
        <v>0</v>
      </c>
      <c r="P839" s="10">
        <v>506.34</v>
      </c>
      <c r="Q839" s="10">
        <v>0</v>
      </c>
      <c r="R839" s="10">
        <v>0</v>
      </c>
      <c r="S839" s="10">
        <v>0</v>
      </c>
      <c r="T839" s="50">
        <f t="shared" si="43"/>
        <v>0</v>
      </c>
      <c r="U839" s="50">
        <f t="shared" si="43"/>
        <v>0</v>
      </c>
      <c r="V839" s="50">
        <f t="shared" si="43"/>
        <v>0</v>
      </c>
      <c r="W839" s="50">
        <f t="shared" si="43"/>
        <v>0</v>
      </c>
      <c r="X839" s="50">
        <f t="shared" si="43"/>
        <v>42.195</v>
      </c>
      <c r="Y839" s="50">
        <f t="shared" si="43"/>
        <v>0</v>
      </c>
      <c r="Z839" s="50">
        <f t="shared" si="43"/>
        <v>0</v>
      </c>
      <c r="AA839" s="50">
        <f t="shared" si="43"/>
        <v>0</v>
      </c>
      <c r="AB839" s="50">
        <f t="shared" si="44"/>
        <v>42.195</v>
      </c>
      <c r="AC839" s="48" t="str">
        <f>VLOOKUP(ПРОДАЖИ!C:C,'ИЗ ОСНОВЫ НОМЕНКЛАТУР'!D:E,2,0)</f>
        <v>Кромочные материалы</v>
      </c>
      <c r="AD839" s="48" t="str">
        <f>VLOOKUP(C:C,'ИЗ ОСНОВЫ НОМЕНКЛАТУР'!D:F,3,0)</f>
        <v>Распродажа кромка</v>
      </c>
      <c r="AE839" s="48" t="str">
        <f>VLOOKUP(C:C,'ИЗ ОСНОВЫ НОМЕНКЛАТУР'!D:H,5,0)</f>
        <v>C</v>
      </c>
    </row>
    <row r="840" spans="1:31" ht="9.6" customHeight="1" x14ac:dyDescent="0.2">
      <c r="A840" s="45" t="s">
        <v>5</v>
      </c>
      <c r="B840" s="11"/>
      <c r="C840" s="11" t="s">
        <v>840</v>
      </c>
      <c r="D840" s="44">
        <v>0</v>
      </c>
      <c r="E840" s="44">
        <v>0</v>
      </c>
      <c r="F840" s="48">
        <v>0</v>
      </c>
      <c r="G840" s="48">
        <v>0</v>
      </c>
      <c r="H840" s="44">
        <v>0</v>
      </c>
      <c r="I840" s="44">
        <v>0</v>
      </c>
      <c r="J840" s="44">
        <v>0</v>
      </c>
      <c r="K840" s="48">
        <v>25</v>
      </c>
      <c r="L840" s="49">
        <v>0</v>
      </c>
      <c r="M840" s="49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536.84</v>
      </c>
      <c r="T840" s="50">
        <f t="shared" si="43"/>
        <v>0</v>
      </c>
      <c r="U840" s="50">
        <f t="shared" si="43"/>
        <v>0</v>
      </c>
      <c r="V840" s="50">
        <f t="shared" si="43"/>
        <v>0</v>
      </c>
      <c r="W840" s="50">
        <f t="shared" si="43"/>
        <v>0</v>
      </c>
      <c r="X840" s="50">
        <f t="shared" si="43"/>
        <v>0</v>
      </c>
      <c r="Y840" s="50">
        <f t="shared" si="43"/>
        <v>0</v>
      </c>
      <c r="Z840" s="50">
        <f t="shared" si="43"/>
        <v>0</v>
      </c>
      <c r="AA840" s="50">
        <f t="shared" si="43"/>
        <v>44.736666666666672</v>
      </c>
      <c r="AB840" s="50">
        <f t="shared" si="44"/>
        <v>44.736666666666672</v>
      </c>
      <c r="AC840" s="48" t="str">
        <f>VLOOKUP(ПРОДАЖИ!C:C,'ИЗ ОСНОВЫ НОМЕНКЛАТУР'!D:E,2,0)</f>
        <v>Кромочные материалы</v>
      </c>
      <c r="AD840" s="48" t="str">
        <f>VLOOKUP(C:C,'ИЗ ОСНОВЫ НОМЕНКЛАТУР'!D:F,3,0)</f>
        <v>Распродажа кромка</v>
      </c>
      <c r="AE840" s="48" t="str">
        <f>VLOOKUP(C:C,'ИЗ ОСНОВЫ НОМЕНКЛАТУР'!D:H,5,0)</f>
        <v>C</v>
      </c>
    </row>
    <row r="841" spans="1:31" ht="9.6" customHeight="1" x14ac:dyDescent="0.2">
      <c r="A841" s="45" t="s">
        <v>5</v>
      </c>
      <c r="B841" s="11"/>
      <c r="C841" s="11" t="s">
        <v>841</v>
      </c>
      <c r="D841" s="44">
        <v>106</v>
      </c>
      <c r="E841" s="44">
        <v>0</v>
      </c>
      <c r="F841" s="48">
        <v>0</v>
      </c>
      <c r="G841" s="48">
        <v>0</v>
      </c>
      <c r="H841" s="44">
        <v>0</v>
      </c>
      <c r="I841" s="44">
        <v>0</v>
      </c>
      <c r="J841" s="44">
        <v>0</v>
      </c>
      <c r="K841" s="48">
        <v>0</v>
      </c>
      <c r="L841" s="49">
        <v>901.65</v>
      </c>
      <c r="M841" s="49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50">
        <f t="shared" si="43"/>
        <v>75.137500000000003</v>
      </c>
      <c r="U841" s="50">
        <f t="shared" si="43"/>
        <v>0</v>
      </c>
      <c r="V841" s="50">
        <f t="shared" si="43"/>
        <v>0</v>
      </c>
      <c r="W841" s="50">
        <f t="shared" si="43"/>
        <v>0</v>
      </c>
      <c r="X841" s="50">
        <f t="shared" si="43"/>
        <v>0</v>
      </c>
      <c r="Y841" s="50">
        <f t="shared" si="43"/>
        <v>0</v>
      </c>
      <c r="Z841" s="50">
        <f t="shared" si="43"/>
        <v>0</v>
      </c>
      <c r="AA841" s="50">
        <f t="shared" si="43"/>
        <v>0</v>
      </c>
      <c r="AB841" s="50">
        <f t="shared" si="44"/>
        <v>75.137500000000003</v>
      </c>
      <c r="AC841" s="48" t="str">
        <f>VLOOKUP(ПРОДАЖИ!C:C,'ИЗ ОСНОВЫ НОМЕНКЛАТУР'!D:E,2,0)</f>
        <v>Кромочные материалы</v>
      </c>
      <c r="AD841" s="48" t="str">
        <f>VLOOKUP(C:C,'ИЗ ОСНОВЫ НОМЕНКЛАТУР'!D:F,3,0)</f>
        <v>Распродажа кромка</v>
      </c>
      <c r="AE841" s="48" t="str">
        <f>VLOOKUP(C:C,'ИЗ ОСНОВЫ НОМЕНКЛАТУР'!D:H,5,0)</f>
        <v>C</v>
      </c>
    </row>
    <row r="842" spans="1:31" ht="9.6" customHeight="1" x14ac:dyDescent="0.2">
      <c r="A842" s="45" t="s">
        <v>5</v>
      </c>
      <c r="B842" s="11"/>
      <c r="C842" s="11" t="s">
        <v>842</v>
      </c>
      <c r="D842" s="44">
        <v>47</v>
      </c>
      <c r="E842" s="44">
        <v>0</v>
      </c>
      <c r="F842" s="48">
        <v>0</v>
      </c>
      <c r="G842" s="48">
        <v>0</v>
      </c>
      <c r="H842" s="44">
        <v>0</v>
      </c>
      <c r="I842" s="44">
        <v>0</v>
      </c>
      <c r="J842" s="44">
        <v>0</v>
      </c>
      <c r="K842" s="48">
        <v>0</v>
      </c>
      <c r="L842" s="49">
        <v>1194.74</v>
      </c>
      <c r="M842" s="49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50">
        <f t="shared" si="43"/>
        <v>99.561666666666667</v>
      </c>
      <c r="U842" s="50">
        <f t="shared" si="43"/>
        <v>0</v>
      </c>
      <c r="V842" s="50">
        <f t="shared" si="43"/>
        <v>0</v>
      </c>
      <c r="W842" s="50">
        <f t="shared" si="43"/>
        <v>0</v>
      </c>
      <c r="X842" s="50">
        <f t="shared" si="43"/>
        <v>0</v>
      </c>
      <c r="Y842" s="50">
        <f t="shared" si="43"/>
        <v>0</v>
      </c>
      <c r="Z842" s="50">
        <f t="shared" si="43"/>
        <v>0</v>
      </c>
      <c r="AA842" s="50">
        <f t="shared" si="43"/>
        <v>0</v>
      </c>
      <c r="AB842" s="50">
        <f t="shared" si="44"/>
        <v>99.561666666666667</v>
      </c>
      <c r="AC842" s="48" t="str">
        <f>VLOOKUP(ПРОДАЖИ!C:C,'ИЗ ОСНОВЫ НОМЕНКЛАТУР'!D:E,2,0)</f>
        <v>Кромочные материалы</v>
      </c>
      <c r="AD842" s="48" t="str">
        <f>VLOOKUP(C:C,'ИЗ ОСНОВЫ НОМЕНКЛАТУР'!D:F,3,0)</f>
        <v>Распродажа кромка</v>
      </c>
      <c r="AE842" s="48" t="str">
        <f>VLOOKUP(C:C,'ИЗ ОСНОВЫ НОМЕНКЛАТУР'!D:H,5,0)</f>
        <v>C</v>
      </c>
    </row>
    <row r="843" spans="1:31" ht="9.6" customHeight="1" x14ac:dyDescent="0.2">
      <c r="A843" s="45" t="s">
        <v>5</v>
      </c>
      <c r="B843" s="11"/>
      <c r="C843" s="11" t="s">
        <v>843</v>
      </c>
      <c r="D843" s="44">
        <v>53</v>
      </c>
      <c r="E843" s="44">
        <v>0</v>
      </c>
      <c r="F843" s="48">
        <v>0</v>
      </c>
      <c r="G843" s="48">
        <v>0</v>
      </c>
      <c r="H843" s="44">
        <v>0</v>
      </c>
      <c r="I843" s="44">
        <v>0</v>
      </c>
      <c r="J843" s="44">
        <v>0</v>
      </c>
      <c r="K843" s="48">
        <v>0</v>
      </c>
      <c r="L843" s="49">
        <v>2419.4499999999998</v>
      </c>
      <c r="M843" s="49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50">
        <f t="shared" si="43"/>
        <v>201.62083333333331</v>
      </c>
      <c r="U843" s="50">
        <f t="shared" si="43"/>
        <v>0</v>
      </c>
      <c r="V843" s="50">
        <f t="shared" si="43"/>
        <v>0</v>
      </c>
      <c r="W843" s="50">
        <f t="shared" si="43"/>
        <v>0</v>
      </c>
      <c r="X843" s="50">
        <f t="shared" si="43"/>
        <v>0</v>
      </c>
      <c r="Y843" s="50">
        <f t="shared" si="43"/>
        <v>0</v>
      </c>
      <c r="Z843" s="50">
        <f t="shared" si="43"/>
        <v>0</v>
      </c>
      <c r="AA843" s="50">
        <f t="shared" si="43"/>
        <v>0</v>
      </c>
      <c r="AB843" s="50">
        <f t="shared" si="44"/>
        <v>201.62083333333331</v>
      </c>
      <c r="AC843" s="48" t="str">
        <f>VLOOKUP(ПРОДАЖИ!C:C,'ИЗ ОСНОВЫ НОМЕНКЛАТУР'!D:E,2,0)</f>
        <v>Кромочные материалы</v>
      </c>
      <c r="AD843" s="48" t="str">
        <f>VLOOKUP(C:C,'ИЗ ОСНОВЫ НОМЕНКЛАТУР'!D:F,3,0)</f>
        <v>Распродажа кромка</v>
      </c>
      <c r="AE843" s="48" t="str">
        <f>VLOOKUP(C:C,'ИЗ ОСНОВЫ НОМЕНКЛАТУР'!D:H,5,0)</f>
        <v>C</v>
      </c>
    </row>
    <row r="844" spans="1:31" ht="9.6" customHeight="1" x14ac:dyDescent="0.2">
      <c r="A844" s="45" t="s">
        <v>5</v>
      </c>
      <c r="B844" s="11"/>
      <c r="C844" s="11" t="s">
        <v>844</v>
      </c>
      <c r="D844" s="44">
        <v>0</v>
      </c>
      <c r="E844" s="44">
        <v>119</v>
      </c>
      <c r="F844" s="48">
        <v>0</v>
      </c>
      <c r="G844" s="48">
        <v>0</v>
      </c>
      <c r="H844" s="44">
        <v>0</v>
      </c>
      <c r="I844" s="44">
        <v>0</v>
      </c>
      <c r="J844" s="44">
        <v>0</v>
      </c>
      <c r="K844" s="48">
        <v>0</v>
      </c>
      <c r="L844" s="49">
        <v>0</v>
      </c>
      <c r="M844" s="49">
        <v>4343.49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50">
        <f t="shared" si="43"/>
        <v>0</v>
      </c>
      <c r="U844" s="50">
        <f t="shared" si="43"/>
        <v>361.95749999999998</v>
      </c>
      <c r="V844" s="50">
        <f t="shared" si="43"/>
        <v>0</v>
      </c>
      <c r="W844" s="50">
        <f t="shared" si="43"/>
        <v>0</v>
      </c>
      <c r="X844" s="50">
        <f t="shared" si="43"/>
        <v>0</v>
      </c>
      <c r="Y844" s="50">
        <f t="shared" si="43"/>
        <v>0</v>
      </c>
      <c r="Z844" s="50">
        <f t="shared" si="43"/>
        <v>0</v>
      </c>
      <c r="AA844" s="50">
        <f t="shared" si="43"/>
        <v>0</v>
      </c>
      <c r="AB844" s="50">
        <f t="shared" si="44"/>
        <v>361.95749999999998</v>
      </c>
      <c r="AC844" s="48" t="str">
        <f>VLOOKUP(ПРОДАЖИ!C:C,'ИЗ ОСНОВЫ НОМЕНКЛАТУР'!D:E,2,0)</f>
        <v>Кромочные материалы</v>
      </c>
      <c r="AD844" s="48" t="str">
        <f>VLOOKUP(C:C,'ИЗ ОСНОВЫ НОМЕНКЛАТУР'!D:F,3,0)</f>
        <v>Распродажа кромка</v>
      </c>
      <c r="AE844" s="48" t="str">
        <f>VLOOKUP(C:C,'ИЗ ОСНОВЫ НОМЕНКЛАТУР'!D:H,5,0)</f>
        <v>C</v>
      </c>
    </row>
    <row r="845" spans="1:31" ht="9.6" customHeight="1" x14ac:dyDescent="0.2">
      <c r="A845" s="45" t="s">
        <v>5</v>
      </c>
      <c r="B845" s="11"/>
      <c r="C845" s="11" t="s">
        <v>845</v>
      </c>
      <c r="D845" s="44">
        <v>0</v>
      </c>
      <c r="E845" s="44">
        <v>0</v>
      </c>
      <c r="F845" s="48">
        <v>300</v>
      </c>
      <c r="G845" s="48">
        <v>0</v>
      </c>
      <c r="H845" s="44">
        <v>0</v>
      </c>
      <c r="I845" s="44">
        <v>0</v>
      </c>
      <c r="J845" s="44">
        <v>0</v>
      </c>
      <c r="K845" s="48">
        <v>0</v>
      </c>
      <c r="L845" s="49">
        <v>0</v>
      </c>
      <c r="M845" s="49">
        <v>0</v>
      </c>
      <c r="N845" s="10">
        <v>4773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50">
        <f t="shared" si="43"/>
        <v>0</v>
      </c>
      <c r="U845" s="50">
        <f t="shared" si="43"/>
        <v>0</v>
      </c>
      <c r="V845" s="50">
        <f t="shared" si="43"/>
        <v>397.75</v>
      </c>
      <c r="W845" s="50">
        <f t="shared" si="43"/>
        <v>0</v>
      </c>
      <c r="X845" s="50">
        <f t="shared" si="43"/>
        <v>0</v>
      </c>
      <c r="Y845" s="50">
        <f t="shared" si="43"/>
        <v>0</v>
      </c>
      <c r="Z845" s="50">
        <f t="shared" si="43"/>
        <v>0</v>
      </c>
      <c r="AA845" s="50">
        <f t="shared" si="43"/>
        <v>0</v>
      </c>
      <c r="AB845" s="50">
        <f t="shared" si="44"/>
        <v>397.75</v>
      </c>
      <c r="AC845" s="48" t="str">
        <f>VLOOKUP(ПРОДАЖИ!C:C,'ИЗ ОСНОВЫ НОМЕНКЛАТУР'!D:E,2,0)</f>
        <v>Кромочные материалы</v>
      </c>
      <c r="AD845" s="48" t="str">
        <f>VLOOKUP(C:C,'ИЗ ОСНОВЫ НОМЕНКЛАТУР'!D:F,3,0)</f>
        <v>Распродажа кромка</v>
      </c>
      <c r="AE845" s="48" t="str">
        <f>VLOOKUP(C:C,'ИЗ ОСНОВЫ НОМЕНКЛАТУР'!D:H,5,0)</f>
        <v>C</v>
      </c>
    </row>
    <row r="846" spans="1:31" ht="9.6" customHeight="1" x14ac:dyDescent="0.2">
      <c r="A846" s="45" t="s">
        <v>5</v>
      </c>
      <c r="B846" s="11"/>
      <c r="C846" s="11" t="s">
        <v>846</v>
      </c>
      <c r="D846" s="44">
        <v>0</v>
      </c>
      <c r="E846" s="44">
        <v>0</v>
      </c>
      <c r="F846" s="48">
        <v>0</v>
      </c>
      <c r="G846" s="48">
        <v>0</v>
      </c>
      <c r="H846" s="44">
        <v>0</v>
      </c>
      <c r="I846" s="44">
        <v>0</v>
      </c>
      <c r="J846" s="44">
        <v>0</v>
      </c>
      <c r="K846" s="48">
        <v>153</v>
      </c>
      <c r="L846" s="49">
        <v>0</v>
      </c>
      <c r="M846" s="49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4801.1400000000003</v>
      </c>
      <c r="T846" s="50">
        <f t="shared" si="43"/>
        <v>0</v>
      </c>
      <c r="U846" s="50">
        <f t="shared" ref="U846:AA882" si="45">M846/12</f>
        <v>0</v>
      </c>
      <c r="V846" s="50">
        <f t="shared" si="45"/>
        <v>0</v>
      </c>
      <c r="W846" s="50">
        <f t="shared" si="45"/>
        <v>0</v>
      </c>
      <c r="X846" s="50">
        <f t="shared" si="45"/>
        <v>0</v>
      </c>
      <c r="Y846" s="50">
        <f t="shared" si="45"/>
        <v>0</v>
      </c>
      <c r="Z846" s="50">
        <f t="shared" si="45"/>
        <v>0</v>
      </c>
      <c r="AA846" s="50">
        <f t="shared" si="45"/>
        <v>400.09500000000003</v>
      </c>
      <c r="AB846" s="50">
        <f t="shared" si="44"/>
        <v>400.09500000000003</v>
      </c>
      <c r="AC846" s="48" t="str">
        <f>VLOOKUP(ПРОДАЖИ!C:C,'ИЗ ОСНОВЫ НОМЕНКЛАТУР'!D:E,2,0)</f>
        <v>Кромочные материалы</v>
      </c>
      <c r="AD846" s="48" t="str">
        <f>VLOOKUP(C:C,'ИЗ ОСНОВЫ НОМЕНКЛАТУР'!D:F,3,0)</f>
        <v>Распродажа кромка</v>
      </c>
      <c r="AE846" s="48" t="str">
        <f>VLOOKUP(C:C,'ИЗ ОСНОВЫ НОМЕНКЛАТУР'!D:H,5,0)</f>
        <v>C</v>
      </c>
    </row>
    <row r="847" spans="1:31" ht="9.6" customHeight="1" x14ac:dyDescent="0.2">
      <c r="A847" s="45" t="s">
        <v>5</v>
      </c>
      <c r="B847" s="11"/>
      <c r="C847" s="11" t="s">
        <v>847</v>
      </c>
      <c r="D847" s="44">
        <v>159</v>
      </c>
      <c r="E847" s="44">
        <v>224</v>
      </c>
      <c r="F847" s="48">
        <v>0</v>
      </c>
      <c r="G847" s="48">
        <v>0</v>
      </c>
      <c r="H847" s="44">
        <v>0</v>
      </c>
      <c r="I847" s="44">
        <v>0</v>
      </c>
      <c r="J847" s="44">
        <v>0</v>
      </c>
      <c r="K847" s="48">
        <v>0</v>
      </c>
      <c r="L847" s="49">
        <v>2555.36</v>
      </c>
      <c r="M847" s="49">
        <v>3600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50">
        <f t="shared" ref="T847:W910" si="46">L847/12</f>
        <v>212.94666666666669</v>
      </c>
      <c r="U847" s="50">
        <f t="shared" si="45"/>
        <v>300</v>
      </c>
      <c r="V847" s="50">
        <f t="shared" si="45"/>
        <v>0</v>
      </c>
      <c r="W847" s="50">
        <f t="shared" si="45"/>
        <v>0</v>
      </c>
      <c r="X847" s="50">
        <f t="shared" si="45"/>
        <v>0</v>
      </c>
      <c r="Y847" s="50">
        <f t="shared" si="45"/>
        <v>0</v>
      </c>
      <c r="Z847" s="50">
        <f t="shared" si="45"/>
        <v>0</v>
      </c>
      <c r="AA847" s="50">
        <f t="shared" si="45"/>
        <v>0</v>
      </c>
      <c r="AB847" s="50">
        <f t="shared" si="44"/>
        <v>512.94666666666672</v>
      </c>
      <c r="AC847" s="48" t="str">
        <f>VLOOKUP(ПРОДАЖИ!C:C,'ИЗ ОСНОВЫ НОМЕНКЛАТУР'!D:E,2,0)</f>
        <v>Кромочные материалы</v>
      </c>
      <c r="AD847" s="48" t="str">
        <f>VLOOKUP(C:C,'ИЗ ОСНОВЫ НОМЕНКЛАТУР'!D:F,3,0)</f>
        <v>Распродажа кромка</v>
      </c>
      <c r="AE847" s="48" t="str">
        <f>VLOOKUP(C:C,'ИЗ ОСНОВЫ НОМЕНКЛАТУР'!D:H,5,0)</f>
        <v>C</v>
      </c>
    </row>
    <row r="848" spans="1:31" ht="9.6" customHeight="1" x14ac:dyDescent="0.2">
      <c r="A848" s="45" t="s">
        <v>5</v>
      </c>
      <c r="B848" s="11"/>
      <c r="C848" s="11" t="s">
        <v>848</v>
      </c>
      <c r="D848" s="44">
        <v>0</v>
      </c>
      <c r="E848" s="44">
        <v>0</v>
      </c>
      <c r="F848" s="48">
        <v>0</v>
      </c>
      <c r="G848" s="48">
        <v>0</v>
      </c>
      <c r="H848" s="44">
        <v>0</v>
      </c>
      <c r="I848" s="44">
        <v>0</v>
      </c>
      <c r="J848" s="44">
        <v>0</v>
      </c>
      <c r="K848" s="48">
        <v>313</v>
      </c>
      <c r="L848" s="49">
        <v>0</v>
      </c>
      <c r="M848" s="49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10315.41</v>
      </c>
      <c r="T848" s="50">
        <f t="shared" si="46"/>
        <v>0</v>
      </c>
      <c r="U848" s="50">
        <f t="shared" si="45"/>
        <v>0</v>
      </c>
      <c r="V848" s="50">
        <f t="shared" si="45"/>
        <v>0</v>
      </c>
      <c r="W848" s="50">
        <f t="shared" si="45"/>
        <v>0</v>
      </c>
      <c r="X848" s="50">
        <f t="shared" si="45"/>
        <v>0</v>
      </c>
      <c r="Y848" s="50">
        <f t="shared" si="45"/>
        <v>0</v>
      </c>
      <c r="Z848" s="50">
        <f t="shared" si="45"/>
        <v>0</v>
      </c>
      <c r="AA848" s="50">
        <f t="shared" si="45"/>
        <v>859.61749999999995</v>
      </c>
      <c r="AB848" s="50">
        <f t="shared" si="44"/>
        <v>859.61749999999995</v>
      </c>
      <c r="AC848" s="48" t="str">
        <f>VLOOKUP(ПРОДАЖИ!C:C,'ИЗ ОСНОВЫ НОМЕНКЛАТУР'!D:E,2,0)</f>
        <v>Кромочные материалы</v>
      </c>
      <c r="AD848" s="48" t="str">
        <f>VLOOKUP(C:C,'ИЗ ОСНОВЫ НОМЕНКЛАТУР'!D:F,3,0)</f>
        <v>Распродажа кромка</v>
      </c>
      <c r="AE848" s="48" t="str">
        <f>VLOOKUP(C:C,'ИЗ ОСНОВЫ НОМЕНКЛАТУР'!D:H,5,0)</f>
        <v>C</v>
      </c>
    </row>
    <row r="849" spans="1:31" ht="9.6" customHeight="1" x14ac:dyDescent="0.2">
      <c r="A849" s="45" t="s">
        <v>5</v>
      </c>
      <c r="B849" s="11"/>
      <c r="C849" s="11" t="s">
        <v>849</v>
      </c>
      <c r="D849" s="44">
        <v>0</v>
      </c>
      <c r="E849" s="44">
        <v>0</v>
      </c>
      <c r="F849" s="48">
        <v>0</v>
      </c>
      <c r="G849" s="48">
        <v>0</v>
      </c>
      <c r="H849" s="44">
        <v>0</v>
      </c>
      <c r="I849" s="44">
        <v>0</v>
      </c>
      <c r="J849" s="44">
        <v>0</v>
      </c>
      <c r="K849" s="48">
        <v>218</v>
      </c>
      <c r="L849" s="49">
        <v>0</v>
      </c>
      <c r="M849" s="49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12471.78</v>
      </c>
      <c r="T849" s="50">
        <f t="shared" si="46"/>
        <v>0</v>
      </c>
      <c r="U849" s="50">
        <f t="shared" si="45"/>
        <v>0</v>
      </c>
      <c r="V849" s="50">
        <f t="shared" si="45"/>
        <v>0</v>
      </c>
      <c r="W849" s="50">
        <f t="shared" si="45"/>
        <v>0</v>
      </c>
      <c r="X849" s="50">
        <f t="shared" si="45"/>
        <v>0</v>
      </c>
      <c r="Y849" s="50">
        <f t="shared" si="45"/>
        <v>0</v>
      </c>
      <c r="Z849" s="50">
        <f t="shared" si="45"/>
        <v>0</v>
      </c>
      <c r="AA849" s="50">
        <f t="shared" si="45"/>
        <v>1039.3150000000001</v>
      </c>
      <c r="AB849" s="50">
        <f t="shared" si="44"/>
        <v>1039.3150000000001</v>
      </c>
      <c r="AC849" s="48" t="str">
        <f>VLOOKUP(ПРОДАЖИ!C:C,'ИЗ ОСНОВЫ НОМЕНКЛАТУР'!D:E,2,0)</f>
        <v>Кромочные материалы</v>
      </c>
      <c r="AD849" s="48" t="str">
        <f>VLOOKUP(C:C,'ИЗ ОСНОВЫ НОМЕНКЛАТУР'!D:F,3,0)</f>
        <v>Распродажа кромка</v>
      </c>
      <c r="AE849" s="48" t="str">
        <f>VLOOKUP(C:C,'ИЗ ОСНОВЫ НОМЕНКЛАТУР'!D:H,5,0)</f>
        <v>C</v>
      </c>
    </row>
    <row r="850" spans="1:31" ht="9.6" customHeight="1" x14ac:dyDescent="0.2">
      <c r="A850" s="45" t="s">
        <v>5</v>
      </c>
      <c r="B850" s="11"/>
      <c r="C850" s="11" t="s">
        <v>850</v>
      </c>
      <c r="D850" s="44">
        <v>9</v>
      </c>
      <c r="E850" s="44">
        <v>0</v>
      </c>
      <c r="F850" s="48">
        <v>0</v>
      </c>
      <c r="G850" s="48">
        <v>0</v>
      </c>
      <c r="H850" s="44">
        <v>0</v>
      </c>
      <c r="I850" s="44">
        <v>0</v>
      </c>
      <c r="J850" s="44">
        <v>0</v>
      </c>
      <c r="K850" s="48">
        <v>0</v>
      </c>
      <c r="L850" s="49">
        <v>16200</v>
      </c>
      <c r="M850" s="49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50">
        <f t="shared" si="46"/>
        <v>1350</v>
      </c>
      <c r="U850" s="50">
        <f t="shared" si="45"/>
        <v>0</v>
      </c>
      <c r="V850" s="50">
        <f t="shared" si="45"/>
        <v>0</v>
      </c>
      <c r="W850" s="50">
        <f t="shared" si="45"/>
        <v>0</v>
      </c>
      <c r="X850" s="50">
        <f t="shared" si="45"/>
        <v>0</v>
      </c>
      <c r="Y850" s="50">
        <f t="shared" si="45"/>
        <v>0</v>
      </c>
      <c r="Z850" s="50">
        <f t="shared" si="45"/>
        <v>0</v>
      </c>
      <c r="AA850" s="50">
        <f t="shared" si="45"/>
        <v>0</v>
      </c>
      <c r="AB850" s="50">
        <f t="shared" si="44"/>
        <v>1350</v>
      </c>
      <c r="AC850" s="48" t="str">
        <f>VLOOKUP(ПРОДАЖИ!C:C,'ИЗ ОСНОВЫ НОМЕНКЛАТУР'!D:E,2,0)</f>
        <v>Кромочные материалы</v>
      </c>
      <c r="AD850" s="48" t="str">
        <f>VLOOKUP(C:C,'ИЗ ОСНОВЫ НОМЕНКЛАТУР'!D:F,3,0)</f>
        <v>Распродажа кромка</v>
      </c>
      <c r="AE850" s="48" t="str">
        <f>VLOOKUP(C:C,'ИЗ ОСНОВЫ НОМЕНКЛАТУР'!D:H,5,0)</f>
        <v>C</v>
      </c>
    </row>
    <row r="851" spans="1:31" ht="9.6" customHeight="1" x14ac:dyDescent="0.2">
      <c r="A851" s="45" t="s">
        <v>5</v>
      </c>
      <c r="B851" s="11"/>
      <c r="C851" s="11" t="s">
        <v>851</v>
      </c>
      <c r="D851" s="44">
        <v>869</v>
      </c>
      <c r="E851" s="44">
        <v>0</v>
      </c>
      <c r="F851" s="48">
        <v>0</v>
      </c>
      <c r="G851" s="48">
        <v>0</v>
      </c>
      <c r="H851" s="44">
        <v>0</v>
      </c>
      <c r="I851" s="44">
        <v>0</v>
      </c>
      <c r="J851" s="44">
        <v>0</v>
      </c>
      <c r="K851" s="48">
        <v>0</v>
      </c>
      <c r="L851" s="49">
        <v>18840.96</v>
      </c>
      <c r="M851" s="49">
        <v>0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50">
        <f t="shared" si="46"/>
        <v>1570.08</v>
      </c>
      <c r="U851" s="50">
        <f t="shared" si="45"/>
        <v>0</v>
      </c>
      <c r="V851" s="50">
        <f t="shared" si="45"/>
        <v>0</v>
      </c>
      <c r="W851" s="50">
        <f t="shared" si="45"/>
        <v>0</v>
      </c>
      <c r="X851" s="50">
        <f t="shared" si="45"/>
        <v>0</v>
      </c>
      <c r="Y851" s="50">
        <f t="shared" si="45"/>
        <v>0</v>
      </c>
      <c r="Z851" s="50">
        <f t="shared" si="45"/>
        <v>0</v>
      </c>
      <c r="AA851" s="50">
        <f t="shared" si="45"/>
        <v>0</v>
      </c>
      <c r="AB851" s="50">
        <f t="shared" si="44"/>
        <v>1570.08</v>
      </c>
      <c r="AC851" s="48" t="str">
        <f>VLOOKUP(ПРОДАЖИ!C:C,'ИЗ ОСНОВЫ НОМЕНКЛАТУР'!D:E,2,0)</f>
        <v>Кромочные материалы</v>
      </c>
      <c r="AD851" s="48" t="str">
        <f>VLOOKUP(C:C,'ИЗ ОСНОВЫ НОМЕНКЛАТУР'!D:F,3,0)</f>
        <v>Распродажа кромка</v>
      </c>
      <c r="AE851" s="48" t="str">
        <f>VLOOKUP(C:C,'ИЗ ОСНОВЫ НОМЕНКЛАТУР'!D:H,5,0)</f>
        <v>C</v>
      </c>
    </row>
    <row r="852" spans="1:31" ht="9.6" customHeight="1" x14ac:dyDescent="0.2">
      <c r="A852" s="45" t="s">
        <v>5</v>
      </c>
      <c r="B852" s="11"/>
      <c r="C852" s="11" t="s">
        <v>852</v>
      </c>
      <c r="D852" s="44">
        <v>0</v>
      </c>
      <c r="E852" s="44">
        <v>0</v>
      </c>
      <c r="F852" s="48">
        <v>0</v>
      </c>
      <c r="G852" s="48">
        <v>0</v>
      </c>
      <c r="H852" s="44">
        <v>0</v>
      </c>
      <c r="I852" s="44">
        <v>0</v>
      </c>
      <c r="J852" s="44">
        <v>200</v>
      </c>
      <c r="K852" s="48">
        <v>432</v>
      </c>
      <c r="L852" s="49">
        <v>0</v>
      </c>
      <c r="M852" s="49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6612</v>
      </c>
      <c r="S852" s="10">
        <v>14281.92</v>
      </c>
      <c r="T852" s="50">
        <f t="shared" si="46"/>
        <v>0</v>
      </c>
      <c r="U852" s="50">
        <f t="shared" si="45"/>
        <v>0</v>
      </c>
      <c r="V852" s="50">
        <f t="shared" si="45"/>
        <v>0</v>
      </c>
      <c r="W852" s="50">
        <f t="shared" si="45"/>
        <v>0</v>
      </c>
      <c r="X852" s="50">
        <f t="shared" si="45"/>
        <v>0</v>
      </c>
      <c r="Y852" s="50">
        <f t="shared" si="45"/>
        <v>0</v>
      </c>
      <c r="Z852" s="50">
        <f t="shared" si="45"/>
        <v>551</v>
      </c>
      <c r="AA852" s="50">
        <f t="shared" si="45"/>
        <v>1190.1600000000001</v>
      </c>
      <c r="AB852" s="50">
        <f t="shared" si="44"/>
        <v>1741.16</v>
      </c>
      <c r="AC852" s="48" t="str">
        <f>VLOOKUP(ПРОДАЖИ!C:C,'ИЗ ОСНОВЫ НОМЕНКЛАТУР'!D:E,2,0)</f>
        <v>Кромочные материалы</v>
      </c>
      <c r="AD852" s="48" t="str">
        <f>VLOOKUP(C:C,'ИЗ ОСНОВЫ НОМЕНКЛАТУР'!D:F,3,0)</f>
        <v>Распродажа кромка</v>
      </c>
      <c r="AE852" s="48" t="str">
        <f>VLOOKUP(C:C,'ИЗ ОСНОВЫ НОМЕНКЛАТУР'!D:H,5,0)</f>
        <v>C</v>
      </c>
    </row>
    <row r="853" spans="1:31" ht="9.6" customHeight="1" x14ac:dyDescent="0.2">
      <c r="A853" s="45" t="s">
        <v>5</v>
      </c>
      <c r="B853" s="46" t="s">
        <v>853</v>
      </c>
      <c r="C853" s="46"/>
      <c r="D853" s="44">
        <v>0</v>
      </c>
      <c r="E853" s="44">
        <v>0</v>
      </c>
      <c r="F853" s="48">
        <v>0</v>
      </c>
      <c r="G853" s="48">
        <v>0</v>
      </c>
      <c r="H853" s="44">
        <v>0</v>
      </c>
      <c r="I853" s="44">
        <v>0</v>
      </c>
      <c r="J853" s="44">
        <v>0</v>
      </c>
      <c r="K853" s="48">
        <v>0</v>
      </c>
      <c r="L853" s="49">
        <v>0</v>
      </c>
      <c r="M853" s="49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50">
        <f t="shared" si="46"/>
        <v>0</v>
      </c>
      <c r="U853" s="50">
        <f t="shared" si="45"/>
        <v>0</v>
      </c>
      <c r="V853" s="50">
        <f t="shared" si="45"/>
        <v>0</v>
      </c>
      <c r="W853" s="50">
        <f t="shared" si="45"/>
        <v>0</v>
      </c>
      <c r="X853" s="50">
        <f t="shared" si="45"/>
        <v>0</v>
      </c>
      <c r="Y853" s="50">
        <f t="shared" si="45"/>
        <v>0</v>
      </c>
      <c r="Z853" s="50">
        <f t="shared" si="45"/>
        <v>0</v>
      </c>
      <c r="AA853" s="50">
        <f t="shared" si="45"/>
        <v>0</v>
      </c>
      <c r="AB853" s="50">
        <f t="shared" si="44"/>
        <v>0</v>
      </c>
      <c r="AC853" s="48" t="e">
        <f>VLOOKUP(ПРОДАЖИ!C:C,'ИЗ ОСНОВЫ НОМЕНКЛАТУР'!D:E,2,0)</f>
        <v>#N/A</v>
      </c>
      <c r="AD853" s="48" t="e">
        <f>VLOOKUP(C:C,'ИЗ ОСНОВЫ НОМЕНКЛАТУР'!D:F,3,0)</f>
        <v>#N/A</v>
      </c>
      <c r="AE853" s="48" t="e">
        <f>VLOOKUP(C:C,'ИЗ ОСНОВЫ НОМЕНКЛАТУР'!D:H,5,0)</f>
        <v>#N/A</v>
      </c>
    </row>
    <row r="854" spans="1:31" ht="9.6" customHeight="1" x14ac:dyDescent="0.2">
      <c r="A854" s="45" t="s">
        <v>5</v>
      </c>
      <c r="B854" s="11"/>
      <c r="C854" s="11" t="s">
        <v>854</v>
      </c>
      <c r="D854" s="44">
        <v>0</v>
      </c>
      <c r="E854" s="44">
        <v>0</v>
      </c>
      <c r="F854" s="48">
        <v>0</v>
      </c>
      <c r="G854" s="48">
        <v>0</v>
      </c>
      <c r="H854" s="44">
        <v>355</v>
      </c>
      <c r="I854" s="44">
        <v>200</v>
      </c>
      <c r="J854" s="44">
        <v>0</v>
      </c>
      <c r="K854" s="48">
        <v>0</v>
      </c>
      <c r="L854" s="49">
        <v>0</v>
      </c>
      <c r="M854" s="49">
        <v>0</v>
      </c>
      <c r="N854" s="10">
        <v>0</v>
      </c>
      <c r="O854" s="10">
        <v>0</v>
      </c>
      <c r="P854" s="10">
        <v>28400</v>
      </c>
      <c r="Q854" s="10">
        <v>16000</v>
      </c>
      <c r="R854" s="10">
        <v>0</v>
      </c>
      <c r="S854" s="10">
        <v>0</v>
      </c>
      <c r="T854" s="50">
        <f t="shared" si="46"/>
        <v>0</v>
      </c>
      <c r="U854" s="50">
        <f t="shared" si="45"/>
        <v>0</v>
      </c>
      <c r="V854" s="50">
        <f t="shared" si="45"/>
        <v>0</v>
      </c>
      <c r="W854" s="50">
        <f t="shared" si="45"/>
        <v>0</v>
      </c>
      <c r="X854" s="50">
        <f t="shared" si="45"/>
        <v>2366.6666666666665</v>
      </c>
      <c r="Y854" s="50">
        <f t="shared" si="45"/>
        <v>1333.3333333333333</v>
      </c>
      <c r="Z854" s="50">
        <f t="shared" si="45"/>
        <v>0</v>
      </c>
      <c r="AA854" s="50">
        <f t="shared" si="45"/>
        <v>0</v>
      </c>
      <c r="AB854" s="50">
        <f t="shared" si="44"/>
        <v>3700</v>
      </c>
      <c r="AC854" s="48" t="str">
        <f>VLOOKUP(ПРОДАЖИ!C:C,'ИЗ ОСНОВЫ НОМЕНКЛАТУР'!D:E,2,0)</f>
        <v>Кромочные материалы</v>
      </c>
      <c r="AD854" s="48" t="str">
        <f>VLOOKUP(C:C,'ИЗ ОСНОВЫ НОМЕНКЛАТУР'!D:F,3,0)</f>
        <v>Распродажа кромка</v>
      </c>
      <c r="AE854" s="48" t="str">
        <f>VLOOKUP(C:C,'ИЗ ОСНОВЫ НОМЕНКЛАТУР'!D:H,5,0)</f>
        <v>C</v>
      </c>
    </row>
    <row r="855" spans="1:31" ht="9.6" customHeight="1" x14ac:dyDescent="0.2">
      <c r="A855" s="45" t="s">
        <v>5</v>
      </c>
      <c r="B855" s="11"/>
      <c r="C855" s="11" t="s">
        <v>855</v>
      </c>
      <c r="D855" s="44">
        <v>0</v>
      </c>
      <c r="E855" s="44">
        <v>0</v>
      </c>
      <c r="F855" s="48">
        <v>0</v>
      </c>
      <c r="G855" s="48">
        <v>0</v>
      </c>
      <c r="H855" s="44">
        <v>0</v>
      </c>
      <c r="I855" s="44">
        <v>0</v>
      </c>
      <c r="J855" s="44">
        <v>0</v>
      </c>
      <c r="K855" s="48">
        <v>191</v>
      </c>
      <c r="L855" s="49">
        <v>0</v>
      </c>
      <c r="M855" s="49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11491.63</v>
      </c>
      <c r="T855" s="50">
        <f t="shared" si="46"/>
        <v>0</v>
      </c>
      <c r="U855" s="50">
        <f t="shared" si="45"/>
        <v>0</v>
      </c>
      <c r="V855" s="50">
        <f t="shared" si="45"/>
        <v>0</v>
      </c>
      <c r="W855" s="50">
        <f t="shared" si="45"/>
        <v>0</v>
      </c>
      <c r="X855" s="50">
        <f t="shared" si="45"/>
        <v>0</v>
      </c>
      <c r="Y855" s="50">
        <f t="shared" si="45"/>
        <v>0</v>
      </c>
      <c r="Z855" s="50">
        <f t="shared" si="45"/>
        <v>0</v>
      </c>
      <c r="AA855" s="50">
        <f t="shared" si="45"/>
        <v>957.63583333333327</v>
      </c>
      <c r="AB855" s="50">
        <f t="shared" si="44"/>
        <v>957.63583333333327</v>
      </c>
      <c r="AC855" s="48" t="str">
        <f>VLOOKUP(ПРОДАЖИ!C:C,'ИЗ ОСНОВЫ НОМЕНКЛАТУР'!D:E,2,0)</f>
        <v>Кромочные материалы</v>
      </c>
      <c r="AD855" s="48" t="str">
        <f>VLOOKUP(C:C,'ИЗ ОСНОВЫ НОМЕНКЛАТУР'!D:F,3,0)</f>
        <v>Распродажа кромка</v>
      </c>
      <c r="AE855" s="48" t="str">
        <f>VLOOKUP(C:C,'ИЗ ОСНОВЫ НОМЕНКЛАТУР'!D:H,5,0)</f>
        <v>C</v>
      </c>
    </row>
    <row r="856" spans="1:31" ht="9.6" customHeight="1" x14ac:dyDescent="0.2">
      <c r="A856" s="45" t="s">
        <v>5</v>
      </c>
      <c r="B856" s="11"/>
      <c r="C856" s="11" t="s">
        <v>856</v>
      </c>
      <c r="D856" s="44">
        <v>0</v>
      </c>
      <c r="E856" s="44">
        <v>0</v>
      </c>
      <c r="F856" s="48">
        <v>0</v>
      </c>
      <c r="G856" s="48">
        <v>0</v>
      </c>
      <c r="H856" s="44">
        <v>105</v>
      </c>
      <c r="I856" s="44">
        <v>0</v>
      </c>
      <c r="J856" s="44">
        <v>0</v>
      </c>
      <c r="K856" s="48">
        <v>0</v>
      </c>
      <c r="L856" s="49">
        <v>0</v>
      </c>
      <c r="M856" s="49">
        <v>0</v>
      </c>
      <c r="N856" s="10">
        <v>0</v>
      </c>
      <c r="O856" s="10">
        <v>0</v>
      </c>
      <c r="P856" s="10">
        <v>6059.8</v>
      </c>
      <c r="Q856" s="10">
        <v>0</v>
      </c>
      <c r="R856" s="10">
        <v>0</v>
      </c>
      <c r="S856" s="10">
        <v>0</v>
      </c>
      <c r="T856" s="50">
        <f t="shared" si="46"/>
        <v>0</v>
      </c>
      <c r="U856" s="50">
        <f t="shared" si="45"/>
        <v>0</v>
      </c>
      <c r="V856" s="50">
        <f t="shared" si="45"/>
        <v>0</v>
      </c>
      <c r="W856" s="50">
        <f t="shared" si="45"/>
        <v>0</v>
      </c>
      <c r="X856" s="50">
        <f t="shared" si="45"/>
        <v>504.98333333333335</v>
      </c>
      <c r="Y856" s="50">
        <f t="shared" si="45"/>
        <v>0</v>
      </c>
      <c r="Z856" s="50">
        <f t="shared" si="45"/>
        <v>0</v>
      </c>
      <c r="AA856" s="50">
        <f t="shared" si="45"/>
        <v>0</v>
      </c>
      <c r="AB856" s="50">
        <f t="shared" si="44"/>
        <v>504.98333333333335</v>
      </c>
      <c r="AC856" s="48" t="str">
        <f>VLOOKUP(ПРОДАЖИ!C:C,'ИЗ ОСНОВЫ НОМЕНКЛАТУР'!D:E,2,0)</f>
        <v>Кромочные материалы</v>
      </c>
      <c r="AD856" s="48" t="str">
        <f>VLOOKUP(C:C,'ИЗ ОСНОВЫ НОМЕНКЛАТУР'!D:F,3,0)</f>
        <v>Распродажа кромка</v>
      </c>
      <c r="AE856" s="48" t="str">
        <f>VLOOKUP(C:C,'ИЗ ОСНОВЫ НОМЕНКЛАТУР'!D:H,5,0)</f>
        <v>C</v>
      </c>
    </row>
    <row r="857" spans="1:31" ht="9.6" customHeight="1" x14ac:dyDescent="0.2">
      <c r="A857" s="45" t="s">
        <v>5</v>
      </c>
      <c r="B857" s="11"/>
      <c r="C857" s="11" t="s">
        <v>857</v>
      </c>
      <c r="D857" s="44">
        <v>0</v>
      </c>
      <c r="E857" s="44">
        <v>0</v>
      </c>
      <c r="F857" s="48">
        <v>0</v>
      </c>
      <c r="G857" s="48">
        <v>0</v>
      </c>
      <c r="H857" s="44">
        <v>135</v>
      </c>
      <c r="I857" s="44">
        <v>0</v>
      </c>
      <c r="J857" s="44">
        <v>0</v>
      </c>
      <c r="K857" s="48">
        <v>0</v>
      </c>
      <c r="L857" s="49">
        <v>0</v>
      </c>
      <c r="M857" s="49">
        <v>0</v>
      </c>
      <c r="N857" s="10">
        <v>0</v>
      </c>
      <c r="O857" s="10">
        <v>0</v>
      </c>
      <c r="P857" s="10">
        <v>11475</v>
      </c>
      <c r="Q857" s="10">
        <v>0</v>
      </c>
      <c r="R857" s="10">
        <v>0</v>
      </c>
      <c r="S857" s="10">
        <v>0</v>
      </c>
      <c r="T857" s="50">
        <f t="shared" si="46"/>
        <v>0</v>
      </c>
      <c r="U857" s="50">
        <f t="shared" si="45"/>
        <v>0</v>
      </c>
      <c r="V857" s="50">
        <f t="shared" si="45"/>
        <v>0</v>
      </c>
      <c r="W857" s="50">
        <f t="shared" si="45"/>
        <v>0</v>
      </c>
      <c r="X857" s="50">
        <f t="shared" si="45"/>
        <v>956.25</v>
      </c>
      <c r="Y857" s="50">
        <f t="shared" si="45"/>
        <v>0</v>
      </c>
      <c r="Z857" s="50">
        <f t="shared" si="45"/>
        <v>0</v>
      </c>
      <c r="AA857" s="50">
        <f t="shared" si="45"/>
        <v>0</v>
      </c>
      <c r="AB857" s="50">
        <f t="shared" si="44"/>
        <v>956.25</v>
      </c>
      <c r="AC857" s="48" t="str">
        <f>VLOOKUP(ПРОДАЖИ!C:C,'ИЗ ОСНОВЫ НОМЕНКЛАТУР'!D:E,2,0)</f>
        <v>Кромочные материалы</v>
      </c>
      <c r="AD857" s="48" t="str">
        <f>VLOOKUP(C:C,'ИЗ ОСНОВЫ НОМЕНКЛАТУР'!D:F,3,0)</f>
        <v>Распродажа кромка</v>
      </c>
      <c r="AE857" s="48" t="str">
        <f>VLOOKUP(C:C,'ИЗ ОСНОВЫ НОМЕНКЛАТУР'!D:H,5,0)</f>
        <v>C</v>
      </c>
    </row>
    <row r="858" spans="1:31" ht="9.6" customHeight="1" x14ac:dyDescent="0.2">
      <c r="A858" s="45" t="s">
        <v>5</v>
      </c>
      <c r="B858" s="11"/>
      <c r="C858" s="11" t="s">
        <v>858</v>
      </c>
      <c r="D858" s="44">
        <v>0</v>
      </c>
      <c r="E858" s="44">
        <v>0</v>
      </c>
      <c r="F858" s="48">
        <v>0</v>
      </c>
      <c r="G858" s="48">
        <v>0</v>
      </c>
      <c r="H858" s="44">
        <v>20</v>
      </c>
      <c r="I858" s="44">
        <v>0</v>
      </c>
      <c r="J858" s="44">
        <v>0</v>
      </c>
      <c r="K858" s="48">
        <v>0</v>
      </c>
      <c r="L858" s="49">
        <v>0</v>
      </c>
      <c r="M858" s="49">
        <v>0</v>
      </c>
      <c r="N858" s="10">
        <v>0</v>
      </c>
      <c r="O858" s="10">
        <v>0</v>
      </c>
      <c r="P858" s="10">
        <v>1300</v>
      </c>
      <c r="Q858" s="10">
        <v>0</v>
      </c>
      <c r="R858" s="10">
        <v>0</v>
      </c>
      <c r="S858" s="10">
        <v>0</v>
      </c>
      <c r="T858" s="50">
        <f t="shared" si="46"/>
        <v>0</v>
      </c>
      <c r="U858" s="50">
        <f t="shared" si="45"/>
        <v>0</v>
      </c>
      <c r="V858" s="50">
        <f t="shared" si="45"/>
        <v>0</v>
      </c>
      <c r="W858" s="50">
        <f t="shared" si="45"/>
        <v>0</v>
      </c>
      <c r="X858" s="50">
        <f t="shared" si="45"/>
        <v>108.33333333333333</v>
      </c>
      <c r="Y858" s="50">
        <f t="shared" si="45"/>
        <v>0</v>
      </c>
      <c r="Z858" s="50">
        <f t="shared" si="45"/>
        <v>0</v>
      </c>
      <c r="AA858" s="50">
        <f t="shared" si="45"/>
        <v>0</v>
      </c>
      <c r="AB858" s="50">
        <f t="shared" si="44"/>
        <v>108.33333333333333</v>
      </c>
      <c r="AC858" s="48" t="str">
        <f>VLOOKUP(ПРОДАЖИ!C:C,'ИЗ ОСНОВЫ НОМЕНКЛАТУР'!D:E,2,0)</f>
        <v>Кромочные материалы</v>
      </c>
      <c r="AD858" s="48" t="str">
        <f>VLOOKUP(C:C,'ИЗ ОСНОВЫ НОМЕНКЛАТУР'!D:F,3,0)</f>
        <v>Распродажа кромка</v>
      </c>
      <c r="AE858" s="48" t="str">
        <f>VLOOKUP(C:C,'ИЗ ОСНОВЫ НОМЕНКЛАТУР'!D:H,5,0)</f>
        <v>C</v>
      </c>
    </row>
    <row r="859" spans="1:31" ht="9.6" customHeight="1" x14ac:dyDescent="0.2">
      <c r="A859" s="45" t="s">
        <v>5</v>
      </c>
      <c r="B859" s="11"/>
      <c r="C859" s="11" t="s">
        <v>859</v>
      </c>
      <c r="D859" s="44">
        <v>6</v>
      </c>
      <c r="E859" s="44">
        <v>0</v>
      </c>
      <c r="F859" s="48">
        <v>0</v>
      </c>
      <c r="G859" s="48">
        <v>0</v>
      </c>
      <c r="H859" s="44">
        <v>0</v>
      </c>
      <c r="I859" s="44">
        <v>0</v>
      </c>
      <c r="J859" s="44">
        <v>0</v>
      </c>
      <c r="K859" s="48">
        <v>0</v>
      </c>
      <c r="L859" s="49">
        <v>342.14</v>
      </c>
      <c r="M859" s="49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50">
        <f t="shared" si="46"/>
        <v>28.511666666666667</v>
      </c>
      <c r="U859" s="50">
        <f t="shared" si="45"/>
        <v>0</v>
      </c>
      <c r="V859" s="50">
        <f t="shared" si="45"/>
        <v>0</v>
      </c>
      <c r="W859" s="50">
        <f t="shared" si="45"/>
        <v>0</v>
      </c>
      <c r="X859" s="50">
        <f t="shared" si="45"/>
        <v>0</v>
      </c>
      <c r="Y859" s="50">
        <f t="shared" si="45"/>
        <v>0</v>
      </c>
      <c r="Z859" s="50">
        <f t="shared" si="45"/>
        <v>0</v>
      </c>
      <c r="AA859" s="50">
        <f t="shared" si="45"/>
        <v>0</v>
      </c>
      <c r="AB859" s="50">
        <f t="shared" si="44"/>
        <v>28.511666666666667</v>
      </c>
      <c r="AC859" s="48" t="str">
        <f>VLOOKUP(ПРОДАЖИ!C:C,'ИЗ ОСНОВЫ НОМЕНКЛАТУР'!D:E,2,0)</f>
        <v>Кромочные материалы</v>
      </c>
      <c r="AD859" s="48" t="str">
        <f>VLOOKUP(C:C,'ИЗ ОСНОВЫ НОМЕНКЛАТУР'!D:F,3,0)</f>
        <v>Распродажа кромка</v>
      </c>
      <c r="AE859" s="48" t="str">
        <f>VLOOKUP(C:C,'ИЗ ОСНОВЫ НОМЕНКЛАТУР'!D:H,5,0)</f>
        <v>C</v>
      </c>
    </row>
    <row r="860" spans="1:31" ht="9.6" customHeight="1" x14ac:dyDescent="0.2">
      <c r="A860" s="45" t="s">
        <v>5</v>
      </c>
      <c r="B860" s="11"/>
      <c r="C860" s="11" t="s">
        <v>860</v>
      </c>
      <c r="D860" s="44">
        <v>0</v>
      </c>
      <c r="E860" s="44">
        <v>0</v>
      </c>
      <c r="F860" s="48">
        <v>3</v>
      </c>
      <c r="G860" s="48">
        <v>0</v>
      </c>
      <c r="H860" s="44">
        <v>0</v>
      </c>
      <c r="I860" s="44">
        <v>0</v>
      </c>
      <c r="J860" s="44">
        <v>0</v>
      </c>
      <c r="K860" s="48">
        <v>0</v>
      </c>
      <c r="L860" s="49">
        <v>0</v>
      </c>
      <c r="M860" s="49">
        <v>0</v>
      </c>
      <c r="N860" s="10">
        <v>221.55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50">
        <f t="shared" si="46"/>
        <v>0</v>
      </c>
      <c r="U860" s="50">
        <f t="shared" si="45"/>
        <v>0</v>
      </c>
      <c r="V860" s="50">
        <f t="shared" si="45"/>
        <v>18.462500000000002</v>
      </c>
      <c r="W860" s="50">
        <f t="shared" si="45"/>
        <v>0</v>
      </c>
      <c r="X860" s="50">
        <f t="shared" si="45"/>
        <v>0</v>
      </c>
      <c r="Y860" s="50">
        <f t="shared" si="45"/>
        <v>0</v>
      </c>
      <c r="Z860" s="50">
        <f t="shared" si="45"/>
        <v>0</v>
      </c>
      <c r="AA860" s="50">
        <f t="shared" si="45"/>
        <v>0</v>
      </c>
      <c r="AB860" s="50">
        <f t="shared" si="44"/>
        <v>18.462500000000002</v>
      </c>
      <c r="AC860" s="48" t="str">
        <f>VLOOKUP(ПРОДАЖИ!C:C,'ИЗ ОСНОВЫ НОМЕНКЛАТУР'!D:E,2,0)</f>
        <v>Кромочные материалы</v>
      </c>
      <c r="AD860" s="48" t="str">
        <f>VLOOKUP(C:C,'ИЗ ОСНОВЫ НОМЕНКЛАТУР'!D:F,3,0)</f>
        <v>Распродажа кромка</v>
      </c>
      <c r="AE860" s="48" t="str">
        <f>VLOOKUP(C:C,'ИЗ ОСНОВЫ НОМЕНКЛАТУР'!D:H,5,0)</f>
        <v>C</v>
      </c>
    </row>
    <row r="861" spans="1:31" ht="9.6" customHeight="1" x14ac:dyDescent="0.2">
      <c r="A861" s="45" t="s">
        <v>5</v>
      </c>
      <c r="B861" s="11"/>
      <c r="C861" s="11" t="s">
        <v>861</v>
      </c>
      <c r="D861" s="44">
        <v>0</v>
      </c>
      <c r="E861" s="44">
        <v>0</v>
      </c>
      <c r="F861" s="48">
        <v>19</v>
      </c>
      <c r="G861" s="48">
        <v>0</v>
      </c>
      <c r="H861" s="44">
        <v>0</v>
      </c>
      <c r="I861" s="44">
        <v>0</v>
      </c>
      <c r="J861" s="44">
        <v>0</v>
      </c>
      <c r="K861" s="48">
        <v>0</v>
      </c>
      <c r="L861" s="49">
        <v>0</v>
      </c>
      <c r="M861" s="49">
        <v>0</v>
      </c>
      <c r="N861" s="10">
        <v>1887.29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50">
        <f t="shared" si="46"/>
        <v>0</v>
      </c>
      <c r="U861" s="50">
        <f t="shared" si="45"/>
        <v>0</v>
      </c>
      <c r="V861" s="50">
        <f t="shared" si="45"/>
        <v>157.27416666666667</v>
      </c>
      <c r="W861" s="50">
        <f t="shared" si="45"/>
        <v>0</v>
      </c>
      <c r="X861" s="50">
        <f t="shared" si="45"/>
        <v>0</v>
      </c>
      <c r="Y861" s="50">
        <f t="shared" si="45"/>
        <v>0</v>
      </c>
      <c r="Z861" s="50">
        <f t="shared" si="45"/>
        <v>0</v>
      </c>
      <c r="AA861" s="50">
        <f t="shared" si="45"/>
        <v>0</v>
      </c>
      <c r="AB861" s="50">
        <f t="shared" si="44"/>
        <v>157.27416666666667</v>
      </c>
      <c r="AC861" s="48" t="str">
        <f>VLOOKUP(ПРОДАЖИ!C:C,'ИЗ ОСНОВЫ НОМЕНКЛАТУР'!D:E,2,0)</f>
        <v>Кромочные материалы</v>
      </c>
      <c r="AD861" s="48" t="str">
        <f>VLOOKUP(C:C,'ИЗ ОСНОВЫ НОМЕНКЛАТУР'!D:F,3,0)</f>
        <v>Распродажа кромка</v>
      </c>
      <c r="AE861" s="48" t="str">
        <f>VLOOKUP(C:C,'ИЗ ОСНОВЫ НОМЕНКЛАТУР'!D:H,5,0)</f>
        <v>C</v>
      </c>
    </row>
    <row r="862" spans="1:31" ht="9.6" customHeight="1" x14ac:dyDescent="0.2">
      <c r="A862" s="45" t="s">
        <v>5</v>
      </c>
      <c r="B862" s="11"/>
      <c r="C862" s="11" t="s">
        <v>862</v>
      </c>
      <c r="D862" s="44">
        <v>0</v>
      </c>
      <c r="E862" s="44">
        <v>0</v>
      </c>
      <c r="F862" s="48">
        <v>45</v>
      </c>
      <c r="G862" s="48">
        <v>0</v>
      </c>
      <c r="H862" s="44">
        <v>0</v>
      </c>
      <c r="I862" s="44">
        <v>0</v>
      </c>
      <c r="J862" s="44">
        <v>0</v>
      </c>
      <c r="K862" s="48">
        <v>0</v>
      </c>
      <c r="L862" s="49">
        <v>0</v>
      </c>
      <c r="M862" s="49">
        <v>0</v>
      </c>
      <c r="N862" s="10">
        <v>2654.34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50">
        <f t="shared" si="46"/>
        <v>0</v>
      </c>
      <c r="U862" s="50">
        <f t="shared" si="45"/>
        <v>0</v>
      </c>
      <c r="V862" s="50">
        <f t="shared" si="45"/>
        <v>221.19500000000002</v>
      </c>
      <c r="W862" s="50">
        <f t="shared" si="45"/>
        <v>0</v>
      </c>
      <c r="X862" s="50">
        <f t="shared" si="45"/>
        <v>0</v>
      </c>
      <c r="Y862" s="50">
        <f t="shared" si="45"/>
        <v>0</v>
      </c>
      <c r="Z862" s="50">
        <f t="shared" si="45"/>
        <v>0</v>
      </c>
      <c r="AA862" s="50">
        <f t="shared" si="45"/>
        <v>0</v>
      </c>
      <c r="AB862" s="50">
        <f t="shared" si="44"/>
        <v>221.19500000000002</v>
      </c>
      <c r="AC862" s="48" t="str">
        <f>VLOOKUP(ПРОДАЖИ!C:C,'ИЗ ОСНОВЫ НОМЕНКЛАТУР'!D:E,2,0)</f>
        <v>Кромочные материалы</v>
      </c>
      <c r="AD862" s="48" t="str">
        <f>VLOOKUP(C:C,'ИЗ ОСНОВЫ НОМЕНКЛАТУР'!D:F,3,0)</f>
        <v>Распродажа кромка</v>
      </c>
      <c r="AE862" s="48" t="str">
        <f>VLOOKUP(C:C,'ИЗ ОСНОВЫ НОМЕНКЛАТУР'!D:H,5,0)</f>
        <v>C</v>
      </c>
    </row>
    <row r="863" spans="1:31" ht="9.6" customHeight="1" x14ac:dyDescent="0.2">
      <c r="A863" s="45" t="s">
        <v>5</v>
      </c>
      <c r="B863" s="11"/>
      <c r="C863" s="11" t="s">
        <v>863</v>
      </c>
      <c r="D863" s="44">
        <v>160</v>
      </c>
      <c r="E863" s="44">
        <v>0</v>
      </c>
      <c r="F863" s="48">
        <v>141</v>
      </c>
      <c r="G863" s="48">
        <v>0</v>
      </c>
      <c r="H863" s="44">
        <v>50</v>
      </c>
      <c r="I863" s="44">
        <v>0</v>
      </c>
      <c r="J863" s="44">
        <v>0</v>
      </c>
      <c r="K863" s="48">
        <v>0</v>
      </c>
      <c r="L863" s="49">
        <v>6957.38</v>
      </c>
      <c r="M863" s="49">
        <v>0</v>
      </c>
      <c r="N863" s="10">
        <v>6743.7</v>
      </c>
      <c r="O863" s="10">
        <v>0</v>
      </c>
      <c r="P863" s="10">
        <v>4200.07</v>
      </c>
      <c r="Q863" s="10">
        <v>0</v>
      </c>
      <c r="R863" s="10">
        <v>0</v>
      </c>
      <c r="S863" s="10">
        <v>0</v>
      </c>
      <c r="T863" s="50">
        <f t="shared" si="46"/>
        <v>579.78166666666664</v>
      </c>
      <c r="U863" s="50">
        <f t="shared" si="45"/>
        <v>0</v>
      </c>
      <c r="V863" s="50">
        <f t="shared" si="45"/>
        <v>561.97500000000002</v>
      </c>
      <c r="W863" s="50">
        <f t="shared" si="45"/>
        <v>0</v>
      </c>
      <c r="X863" s="50">
        <f t="shared" si="45"/>
        <v>350.00583333333333</v>
      </c>
      <c r="Y863" s="50">
        <f t="shared" si="45"/>
        <v>0</v>
      </c>
      <c r="Z863" s="50">
        <f t="shared" si="45"/>
        <v>0</v>
      </c>
      <c r="AA863" s="50">
        <f t="shared" si="45"/>
        <v>0</v>
      </c>
      <c r="AB863" s="50">
        <f t="shared" si="44"/>
        <v>1491.7625</v>
      </c>
      <c r="AC863" s="48" t="str">
        <f>VLOOKUP(ПРОДАЖИ!C:C,'ИЗ ОСНОВЫ НОМЕНКЛАТУР'!D:E,2,0)</f>
        <v>Кромочные материалы</v>
      </c>
      <c r="AD863" s="48" t="str">
        <f>VLOOKUP(C:C,'ИЗ ОСНОВЫ НОМЕНКЛАТУР'!D:F,3,0)</f>
        <v>Распродажа кромка</v>
      </c>
      <c r="AE863" s="48" t="str">
        <f>VLOOKUP(C:C,'ИЗ ОСНОВЫ НОМЕНКЛАТУР'!D:H,5,0)</f>
        <v>C</v>
      </c>
    </row>
    <row r="864" spans="1:31" ht="9.6" customHeight="1" x14ac:dyDescent="0.2">
      <c r="A864" s="45" t="s">
        <v>5</v>
      </c>
      <c r="B864" s="11"/>
      <c r="C864" s="11" t="s">
        <v>864</v>
      </c>
      <c r="D864" s="44">
        <v>0</v>
      </c>
      <c r="E864" s="44">
        <v>0</v>
      </c>
      <c r="F864" s="48">
        <v>0</v>
      </c>
      <c r="G864" s="48">
        <v>0</v>
      </c>
      <c r="H864" s="44">
        <v>105</v>
      </c>
      <c r="I864" s="44">
        <v>0</v>
      </c>
      <c r="J864" s="44">
        <v>0</v>
      </c>
      <c r="K864" s="48">
        <v>163</v>
      </c>
      <c r="L864" s="49">
        <v>0</v>
      </c>
      <c r="M864" s="49">
        <v>0</v>
      </c>
      <c r="N864" s="10">
        <v>0</v>
      </c>
      <c r="O864" s="10">
        <v>0</v>
      </c>
      <c r="P864" s="10">
        <v>8102.05</v>
      </c>
      <c r="Q864" s="10">
        <v>0</v>
      </c>
      <c r="R864" s="10">
        <v>0</v>
      </c>
      <c r="S864" s="10">
        <v>7640.91</v>
      </c>
      <c r="T864" s="50">
        <f t="shared" si="46"/>
        <v>0</v>
      </c>
      <c r="U864" s="50">
        <f t="shared" si="45"/>
        <v>0</v>
      </c>
      <c r="V864" s="50">
        <f t="shared" si="45"/>
        <v>0</v>
      </c>
      <c r="W864" s="50">
        <f t="shared" si="45"/>
        <v>0</v>
      </c>
      <c r="X864" s="50">
        <f t="shared" si="45"/>
        <v>675.17083333333335</v>
      </c>
      <c r="Y864" s="50">
        <f t="shared" si="45"/>
        <v>0</v>
      </c>
      <c r="Z864" s="50">
        <f t="shared" si="45"/>
        <v>0</v>
      </c>
      <c r="AA864" s="50">
        <f t="shared" si="45"/>
        <v>636.74249999999995</v>
      </c>
      <c r="AB864" s="50">
        <f t="shared" si="44"/>
        <v>1311.9133333333334</v>
      </c>
      <c r="AC864" s="48" t="str">
        <f>VLOOKUP(ПРОДАЖИ!C:C,'ИЗ ОСНОВЫ НОМЕНКЛАТУР'!D:E,2,0)</f>
        <v>Кромочные материалы</v>
      </c>
      <c r="AD864" s="48" t="str">
        <f>VLOOKUP(C:C,'ИЗ ОСНОВЫ НОМЕНКЛАТУР'!D:F,3,0)</f>
        <v>Распродажа кромка</v>
      </c>
      <c r="AE864" s="48" t="str">
        <f>VLOOKUP(C:C,'ИЗ ОСНОВЫ НОМЕНКЛАТУР'!D:H,5,0)</f>
        <v>C</v>
      </c>
    </row>
    <row r="865" spans="1:31" ht="9.6" customHeight="1" x14ac:dyDescent="0.2">
      <c r="A865" s="45" t="s">
        <v>5</v>
      </c>
      <c r="B865" s="11"/>
      <c r="C865" s="11" t="s">
        <v>865</v>
      </c>
      <c r="D865" s="44">
        <v>0</v>
      </c>
      <c r="E865" s="44">
        <v>0</v>
      </c>
      <c r="F865" s="48">
        <v>0</v>
      </c>
      <c r="G865" s="48">
        <v>0</v>
      </c>
      <c r="H865" s="44">
        <v>0</v>
      </c>
      <c r="I865" s="44">
        <v>0</v>
      </c>
      <c r="J865" s="44">
        <v>0</v>
      </c>
      <c r="K865" s="48">
        <v>100</v>
      </c>
      <c r="L865" s="49">
        <v>0</v>
      </c>
      <c r="M865" s="49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5436.79</v>
      </c>
      <c r="T865" s="50">
        <f t="shared" si="46"/>
        <v>0</v>
      </c>
      <c r="U865" s="50">
        <f t="shared" si="45"/>
        <v>0</v>
      </c>
      <c r="V865" s="50">
        <f t="shared" si="45"/>
        <v>0</v>
      </c>
      <c r="W865" s="50">
        <f t="shared" si="45"/>
        <v>0</v>
      </c>
      <c r="X865" s="50">
        <f t="shared" si="45"/>
        <v>0</v>
      </c>
      <c r="Y865" s="50">
        <f t="shared" si="45"/>
        <v>0</v>
      </c>
      <c r="Z865" s="50">
        <f t="shared" si="45"/>
        <v>0</v>
      </c>
      <c r="AA865" s="50">
        <f t="shared" si="45"/>
        <v>453.06583333333333</v>
      </c>
      <c r="AB865" s="50">
        <f t="shared" si="44"/>
        <v>453.06583333333333</v>
      </c>
      <c r="AC865" s="48" t="str">
        <f>VLOOKUP(ПРОДАЖИ!C:C,'ИЗ ОСНОВЫ НОМЕНКЛАТУР'!D:E,2,0)</f>
        <v>Кромочные материалы</v>
      </c>
      <c r="AD865" s="48" t="str">
        <f>VLOOKUP(C:C,'ИЗ ОСНОВЫ НОМЕНКЛАТУР'!D:F,3,0)</f>
        <v>Распродажа кромка</v>
      </c>
      <c r="AE865" s="48" t="str">
        <f>VLOOKUP(C:C,'ИЗ ОСНОВЫ НОМЕНКЛАТУР'!D:H,5,0)</f>
        <v>C</v>
      </c>
    </row>
    <row r="866" spans="1:31" ht="9.6" customHeight="1" x14ac:dyDescent="0.2">
      <c r="A866" s="45" t="s">
        <v>5</v>
      </c>
      <c r="B866" s="11"/>
      <c r="C866" s="11" t="s">
        <v>866</v>
      </c>
      <c r="D866" s="44">
        <v>0</v>
      </c>
      <c r="E866" s="44">
        <v>0</v>
      </c>
      <c r="F866" s="48">
        <v>11</v>
      </c>
      <c r="G866" s="48">
        <v>0</v>
      </c>
      <c r="H866" s="44">
        <v>293</v>
      </c>
      <c r="I866" s="44">
        <v>100</v>
      </c>
      <c r="J866" s="44">
        <v>0</v>
      </c>
      <c r="K866" s="48">
        <v>0</v>
      </c>
      <c r="L866" s="49">
        <v>0</v>
      </c>
      <c r="M866" s="49">
        <v>0</v>
      </c>
      <c r="N866" s="10">
        <v>539.41999999999996</v>
      </c>
      <c r="O866" s="10">
        <v>0</v>
      </c>
      <c r="P866" s="10">
        <v>23515.61</v>
      </c>
      <c r="Q866" s="10">
        <v>8025.86</v>
      </c>
      <c r="R866" s="10">
        <v>0</v>
      </c>
      <c r="S866" s="10">
        <v>0</v>
      </c>
      <c r="T866" s="50">
        <f t="shared" si="46"/>
        <v>0</v>
      </c>
      <c r="U866" s="50">
        <f t="shared" si="45"/>
        <v>0</v>
      </c>
      <c r="V866" s="50">
        <f t="shared" si="45"/>
        <v>44.951666666666661</v>
      </c>
      <c r="W866" s="50">
        <f t="shared" si="45"/>
        <v>0</v>
      </c>
      <c r="X866" s="50">
        <f t="shared" si="45"/>
        <v>1959.6341666666667</v>
      </c>
      <c r="Y866" s="50">
        <f t="shared" si="45"/>
        <v>668.8216666666666</v>
      </c>
      <c r="Z866" s="50">
        <f t="shared" si="45"/>
        <v>0</v>
      </c>
      <c r="AA866" s="50">
        <f t="shared" si="45"/>
        <v>0</v>
      </c>
      <c r="AB866" s="50">
        <f t="shared" si="44"/>
        <v>2673.4074999999998</v>
      </c>
      <c r="AC866" s="48" t="str">
        <f>VLOOKUP(ПРОДАЖИ!C:C,'ИЗ ОСНОВЫ НОМЕНКЛАТУР'!D:E,2,0)</f>
        <v>Кромочные материалы</v>
      </c>
      <c r="AD866" s="48" t="str">
        <f>VLOOKUP(C:C,'ИЗ ОСНОВЫ НОМЕНКЛАТУР'!D:F,3,0)</f>
        <v>Распродажа кромка</v>
      </c>
      <c r="AE866" s="48" t="str">
        <f>VLOOKUP(C:C,'ИЗ ОСНОВЫ НОМЕНКЛАТУР'!D:H,5,0)</f>
        <v>C</v>
      </c>
    </row>
    <row r="867" spans="1:31" ht="9.6" customHeight="1" x14ac:dyDescent="0.2">
      <c r="A867" s="45" t="s">
        <v>5</v>
      </c>
      <c r="B867" s="11"/>
      <c r="C867" s="11" t="s">
        <v>867</v>
      </c>
      <c r="D867" s="44">
        <v>0</v>
      </c>
      <c r="E867" s="44">
        <v>0</v>
      </c>
      <c r="F867" s="48">
        <v>478</v>
      </c>
      <c r="G867" s="48">
        <v>0</v>
      </c>
      <c r="H867" s="44">
        <v>105</v>
      </c>
      <c r="I867" s="44">
        <v>0</v>
      </c>
      <c r="J867" s="44">
        <v>0</v>
      </c>
      <c r="K867" s="48">
        <v>92</v>
      </c>
      <c r="L867" s="49">
        <v>0</v>
      </c>
      <c r="M867" s="49">
        <v>0</v>
      </c>
      <c r="N867" s="10">
        <v>30096.6</v>
      </c>
      <c r="O867" s="10">
        <v>0</v>
      </c>
      <c r="P867" s="10">
        <v>7970.18</v>
      </c>
      <c r="Q867" s="10">
        <v>0</v>
      </c>
      <c r="R867" s="10">
        <v>0</v>
      </c>
      <c r="S867" s="10">
        <v>5517.13</v>
      </c>
      <c r="T867" s="50">
        <f t="shared" si="46"/>
        <v>0</v>
      </c>
      <c r="U867" s="50">
        <f t="shared" si="45"/>
        <v>0</v>
      </c>
      <c r="V867" s="50">
        <f t="shared" si="45"/>
        <v>2508.0499999999997</v>
      </c>
      <c r="W867" s="50">
        <f t="shared" si="45"/>
        <v>0</v>
      </c>
      <c r="X867" s="50">
        <f t="shared" si="45"/>
        <v>664.18166666666673</v>
      </c>
      <c r="Y867" s="50">
        <f t="shared" si="45"/>
        <v>0</v>
      </c>
      <c r="Z867" s="50">
        <f t="shared" si="45"/>
        <v>0</v>
      </c>
      <c r="AA867" s="50">
        <f t="shared" si="45"/>
        <v>459.76083333333332</v>
      </c>
      <c r="AB867" s="50">
        <f t="shared" si="44"/>
        <v>3631.9924999999998</v>
      </c>
      <c r="AC867" s="48" t="str">
        <f>VLOOKUP(ПРОДАЖИ!C:C,'ИЗ ОСНОВЫ НОМЕНКЛАТУР'!D:E,2,0)</f>
        <v>Кромочные материалы</v>
      </c>
      <c r="AD867" s="48" t="str">
        <f>VLOOKUP(C:C,'ИЗ ОСНОВЫ НОМЕНКЛАТУР'!D:F,3,0)</f>
        <v>Распродажа кромка</v>
      </c>
      <c r="AE867" s="48" t="str">
        <f>VLOOKUP(C:C,'ИЗ ОСНОВЫ НОМЕНКЛАТУР'!D:H,5,0)</f>
        <v>C</v>
      </c>
    </row>
    <row r="868" spans="1:31" ht="9.6" customHeight="1" x14ac:dyDescent="0.2">
      <c r="A868" s="45" t="s">
        <v>5</v>
      </c>
      <c r="B868" s="11"/>
      <c r="C868" s="11" t="s">
        <v>868</v>
      </c>
      <c r="D868" s="44">
        <v>115</v>
      </c>
      <c r="E868" s="44">
        <v>0</v>
      </c>
      <c r="F868" s="48">
        <v>15</v>
      </c>
      <c r="G868" s="48">
        <v>9</v>
      </c>
      <c r="H868" s="44">
        <v>3</v>
      </c>
      <c r="I868" s="44">
        <v>0</v>
      </c>
      <c r="J868" s="44">
        <v>0</v>
      </c>
      <c r="K868" s="48">
        <v>234</v>
      </c>
      <c r="L868" s="49">
        <v>5542.44</v>
      </c>
      <c r="M868" s="49">
        <v>0</v>
      </c>
      <c r="N868" s="10">
        <v>867.96</v>
      </c>
      <c r="O868" s="10">
        <v>561.84</v>
      </c>
      <c r="P868" s="10">
        <v>241.01</v>
      </c>
      <c r="Q868" s="10">
        <v>0</v>
      </c>
      <c r="R868" s="10">
        <v>0</v>
      </c>
      <c r="S868" s="10">
        <v>13429.26</v>
      </c>
      <c r="T868" s="50">
        <f t="shared" si="46"/>
        <v>461.86999999999995</v>
      </c>
      <c r="U868" s="50">
        <f t="shared" si="45"/>
        <v>0</v>
      </c>
      <c r="V868" s="50">
        <f t="shared" si="45"/>
        <v>72.33</v>
      </c>
      <c r="W868" s="50">
        <f t="shared" si="45"/>
        <v>46.82</v>
      </c>
      <c r="X868" s="50">
        <f t="shared" si="45"/>
        <v>20.084166666666665</v>
      </c>
      <c r="Y868" s="50">
        <f t="shared" si="45"/>
        <v>0</v>
      </c>
      <c r="Z868" s="50">
        <f t="shared" si="45"/>
        <v>0</v>
      </c>
      <c r="AA868" s="50">
        <f t="shared" si="45"/>
        <v>1119.105</v>
      </c>
      <c r="AB868" s="50">
        <f t="shared" si="44"/>
        <v>1720.2091666666665</v>
      </c>
      <c r="AC868" s="48" t="str">
        <f>VLOOKUP(ПРОДАЖИ!C:C,'ИЗ ОСНОВЫ НОМЕНКЛАТУР'!D:E,2,0)</f>
        <v>Кромочные материалы</v>
      </c>
      <c r="AD868" s="48" t="str">
        <f>VLOOKUP(C:C,'ИЗ ОСНОВЫ НОМЕНКЛАТУР'!D:F,3,0)</f>
        <v>Распродажа кромка</v>
      </c>
      <c r="AE868" s="48" t="str">
        <f>VLOOKUP(C:C,'ИЗ ОСНОВЫ НОМЕНКЛАТУР'!D:H,5,0)</f>
        <v>C</v>
      </c>
    </row>
    <row r="869" spans="1:31" ht="9.6" customHeight="1" x14ac:dyDescent="0.2">
      <c r="A869" s="45" t="s">
        <v>5</v>
      </c>
      <c r="B869" s="11"/>
      <c r="C869" s="11" t="s">
        <v>869</v>
      </c>
      <c r="D869" s="44">
        <v>0</v>
      </c>
      <c r="E869" s="44">
        <v>0</v>
      </c>
      <c r="F869" s="48">
        <v>0</v>
      </c>
      <c r="G869" s="48">
        <v>0</v>
      </c>
      <c r="H869" s="44">
        <v>0</v>
      </c>
      <c r="I869" s="44">
        <v>0</v>
      </c>
      <c r="J869" s="44">
        <v>100</v>
      </c>
      <c r="K869" s="48">
        <v>554</v>
      </c>
      <c r="L869" s="49">
        <v>0</v>
      </c>
      <c r="M869" s="49">
        <v>0</v>
      </c>
      <c r="N869" s="10">
        <v>0</v>
      </c>
      <c r="O869" s="10">
        <v>0</v>
      </c>
      <c r="P869" s="10">
        <v>0</v>
      </c>
      <c r="Q869" s="10">
        <v>0</v>
      </c>
      <c r="R869" s="10">
        <v>3940</v>
      </c>
      <c r="S869" s="10">
        <v>22150.68</v>
      </c>
      <c r="T869" s="50">
        <f t="shared" si="46"/>
        <v>0</v>
      </c>
      <c r="U869" s="50">
        <f t="shared" si="45"/>
        <v>0</v>
      </c>
      <c r="V869" s="50">
        <f t="shared" si="45"/>
        <v>0</v>
      </c>
      <c r="W869" s="50">
        <f t="shared" si="45"/>
        <v>0</v>
      </c>
      <c r="X869" s="50">
        <f t="shared" si="45"/>
        <v>0</v>
      </c>
      <c r="Y869" s="50">
        <f t="shared" si="45"/>
        <v>0</v>
      </c>
      <c r="Z869" s="50">
        <f t="shared" si="45"/>
        <v>328.33333333333331</v>
      </c>
      <c r="AA869" s="50">
        <f t="shared" si="45"/>
        <v>1845.89</v>
      </c>
      <c r="AB869" s="50">
        <f t="shared" si="44"/>
        <v>2174.2233333333334</v>
      </c>
      <c r="AC869" s="48" t="str">
        <f>VLOOKUP(ПРОДАЖИ!C:C,'ИЗ ОСНОВЫ НОМЕНКЛАТУР'!D:E,2,0)</f>
        <v>Кромочные материалы</v>
      </c>
      <c r="AD869" s="48" t="str">
        <f>VLOOKUP(C:C,'ИЗ ОСНОВЫ НОМЕНКЛАТУР'!D:F,3,0)</f>
        <v>Распродажа кромка</v>
      </c>
      <c r="AE869" s="48" t="str">
        <f>VLOOKUP(C:C,'ИЗ ОСНОВЫ НОМЕНКЛАТУР'!D:H,5,0)</f>
        <v>C</v>
      </c>
    </row>
    <row r="870" spans="1:31" ht="9.6" customHeight="1" x14ac:dyDescent="0.2">
      <c r="A870" s="45" t="s">
        <v>5</v>
      </c>
      <c r="B870" s="11"/>
      <c r="C870" s="11" t="s">
        <v>870</v>
      </c>
      <c r="D870" s="44">
        <v>0</v>
      </c>
      <c r="E870" s="44">
        <v>0</v>
      </c>
      <c r="F870" s="48">
        <v>0</v>
      </c>
      <c r="G870" s="48">
        <v>0</v>
      </c>
      <c r="H870" s="44">
        <v>0</v>
      </c>
      <c r="I870" s="44">
        <v>0</v>
      </c>
      <c r="J870" s="44">
        <v>0</v>
      </c>
      <c r="K870" s="48">
        <v>2200</v>
      </c>
      <c r="L870" s="49">
        <v>0</v>
      </c>
      <c r="M870" s="49">
        <v>0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30360</v>
      </c>
      <c r="T870" s="50">
        <f t="shared" si="46"/>
        <v>0</v>
      </c>
      <c r="U870" s="50">
        <f t="shared" si="45"/>
        <v>0</v>
      </c>
      <c r="V870" s="50">
        <f t="shared" si="45"/>
        <v>0</v>
      </c>
      <c r="W870" s="50">
        <f t="shared" si="45"/>
        <v>0</v>
      </c>
      <c r="X870" s="50">
        <f t="shared" si="45"/>
        <v>0</v>
      </c>
      <c r="Y870" s="50">
        <f t="shared" si="45"/>
        <v>0</v>
      </c>
      <c r="Z870" s="50">
        <f t="shared" si="45"/>
        <v>0</v>
      </c>
      <c r="AA870" s="50">
        <f t="shared" si="45"/>
        <v>2530</v>
      </c>
      <c r="AB870" s="50">
        <f t="shared" si="44"/>
        <v>2530</v>
      </c>
      <c r="AC870" s="48" t="str">
        <f>VLOOKUP(ПРОДАЖИ!C:C,'ИЗ ОСНОВЫ НОМЕНКЛАТУР'!D:E,2,0)</f>
        <v>Кромочные материалы</v>
      </c>
      <c r="AD870" s="48" t="str">
        <f>VLOOKUP(C:C,'ИЗ ОСНОВЫ НОМЕНКЛАТУР'!D:F,3,0)</f>
        <v>Распродажа кромка</v>
      </c>
      <c r="AE870" s="48" t="str">
        <f>VLOOKUP(C:C,'ИЗ ОСНОВЫ НОМЕНКЛАТУР'!D:H,5,0)</f>
        <v>C</v>
      </c>
    </row>
    <row r="871" spans="1:31" ht="9.6" customHeight="1" x14ac:dyDescent="0.2">
      <c r="A871" s="45" t="s">
        <v>5</v>
      </c>
      <c r="B871" s="11"/>
      <c r="C871" s="11" t="s">
        <v>871</v>
      </c>
      <c r="D871" s="44">
        <v>300</v>
      </c>
      <c r="E871" s="44">
        <v>6000</v>
      </c>
      <c r="F871" s="48">
        <v>0</v>
      </c>
      <c r="G871" s="48">
        <v>0</v>
      </c>
      <c r="H871" s="44">
        <v>0</v>
      </c>
      <c r="I871" s="44">
        <v>0</v>
      </c>
      <c r="J871" s="44">
        <v>0</v>
      </c>
      <c r="K871" s="48">
        <v>0</v>
      </c>
      <c r="L871" s="49">
        <v>3169.04</v>
      </c>
      <c r="M871" s="49">
        <v>63380.76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50">
        <f t="shared" si="46"/>
        <v>264.08666666666664</v>
      </c>
      <c r="U871" s="50">
        <f t="shared" si="45"/>
        <v>5281.7300000000005</v>
      </c>
      <c r="V871" s="50">
        <f t="shared" si="45"/>
        <v>0</v>
      </c>
      <c r="W871" s="50">
        <f t="shared" si="45"/>
        <v>0</v>
      </c>
      <c r="X871" s="50">
        <f t="shared" si="45"/>
        <v>0</v>
      </c>
      <c r="Y871" s="50">
        <f t="shared" si="45"/>
        <v>0</v>
      </c>
      <c r="Z871" s="50">
        <f t="shared" si="45"/>
        <v>0</v>
      </c>
      <c r="AA871" s="50">
        <f t="shared" si="45"/>
        <v>0</v>
      </c>
      <c r="AB871" s="50">
        <f t="shared" si="44"/>
        <v>5545.8166666666675</v>
      </c>
      <c r="AC871" s="48" t="str">
        <f>VLOOKUP(ПРОДАЖИ!C:C,'ИЗ ОСНОВЫ НОМЕНКЛАТУР'!D:E,2,0)</f>
        <v>Кромочные материалы</v>
      </c>
      <c r="AD871" s="48" t="str">
        <f>VLOOKUP(C:C,'ИЗ ОСНОВЫ НОМЕНКЛАТУР'!D:F,3,0)</f>
        <v>Распродажа кромка</v>
      </c>
      <c r="AE871" s="48" t="str">
        <f>VLOOKUP(C:C,'ИЗ ОСНОВЫ НОМЕНКЛАТУР'!D:H,5,0)</f>
        <v>C</v>
      </c>
    </row>
    <row r="872" spans="1:31" ht="9.6" customHeight="1" x14ac:dyDescent="0.2">
      <c r="A872" s="45" t="s">
        <v>5</v>
      </c>
      <c r="B872" s="46" t="s">
        <v>872</v>
      </c>
      <c r="C872" s="46"/>
      <c r="D872" s="44">
        <v>0</v>
      </c>
      <c r="E872" s="44">
        <v>0</v>
      </c>
      <c r="F872" s="48">
        <v>0</v>
      </c>
      <c r="G872" s="48">
        <v>0</v>
      </c>
      <c r="H872" s="44">
        <v>0</v>
      </c>
      <c r="I872" s="44">
        <v>0</v>
      </c>
      <c r="J872" s="44">
        <v>0</v>
      </c>
      <c r="K872" s="48">
        <v>0</v>
      </c>
      <c r="L872" s="49">
        <v>0</v>
      </c>
      <c r="M872" s="49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50">
        <f t="shared" si="46"/>
        <v>0</v>
      </c>
      <c r="U872" s="50">
        <f t="shared" si="45"/>
        <v>0</v>
      </c>
      <c r="V872" s="50">
        <f t="shared" si="45"/>
        <v>0</v>
      </c>
      <c r="W872" s="50">
        <f t="shared" si="45"/>
        <v>0</v>
      </c>
      <c r="X872" s="50">
        <f t="shared" si="45"/>
        <v>0</v>
      </c>
      <c r="Y872" s="50">
        <f t="shared" si="45"/>
        <v>0</v>
      </c>
      <c r="Z872" s="50">
        <f t="shared" si="45"/>
        <v>0</v>
      </c>
      <c r="AA872" s="50">
        <f t="shared" si="45"/>
        <v>0</v>
      </c>
      <c r="AB872" s="50">
        <f t="shared" si="44"/>
        <v>0</v>
      </c>
      <c r="AC872" s="48" t="e">
        <f>VLOOKUP(ПРОДАЖИ!C:C,'ИЗ ОСНОВЫ НОМЕНКЛАТУР'!D:E,2,0)</f>
        <v>#N/A</v>
      </c>
      <c r="AD872" s="48" t="e">
        <f>VLOOKUP(C:C,'ИЗ ОСНОВЫ НОМЕНКЛАТУР'!D:F,3,0)</f>
        <v>#N/A</v>
      </c>
      <c r="AE872" s="48" t="e">
        <f>VLOOKUP(C:C,'ИЗ ОСНОВЫ НОМЕНКЛАТУР'!D:H,5,0)</f>
        <v>#N/A</v>
      </c>
    </row>
    <row r="873" spans="1:31" ht="9.6" customHeight="1" x14ac:dyDescent="0.2">
      <c r="A873" s="45" t="s">
        <v>5</v>
      </c>
      <c r="B873" s="11"/>
      <c r="C873" s="11" t="s">
        <v>873</v>
      </c>
      <c r="D873" s="44">
        <v>26</v>
      </c>
      <c r="E873" s="44">
        <v>0</v>
      </c>
      <c r="F873" s="48">
        <v>0</v>
      </c>
      <c r="G873" s="48">
        <v>0</v>
      </c>
      <c r="H873" s="44">
        <v>6</v>
      </c>
      <c r="I873" s="44">
        <v>1000</v>
      </c>
      <c r="J873" s="44">
        <v>0</v>
      </c>
      <c r="K873" s="48">
        <v>90</v>
      </c>
      <c r="L873" s="49">
        <v>611.26</v>
      </c>
      <c r="M873" s="49">
        <v>0</v>
      </c>
      <c r="N873" s="10">
        <v>0</v>
      </c>
      <c r="O873" s="10">
        <v>0</v>
      </c>
      <c r="P873" s="10">
        <v>163.54</v>
      </c>
      <c r="Q873" s="10">
        <v>27273.05</v>
      </c>
      <c r="R873" s="10">
        <v>0</v>
      </c>
      <c r="S873" s="10">
        <v>2140.6799999999998</v>
      </c>
      <c r="T873" s="50">
        <f t="shared" si="46"/>
        <v>50.938333333333333</v>
      </c>
      <c r="U873" s="50">
        <f t="shared" si="45"/>
        <v>0</v>
      </c>
      <c r="V873" s="50">
        <f t="shared" si="45"/>
        <v>0</v>
      </c>
      <c r="W873" s="50">
        <f t="shared" si="45"/>
        <v>0</v>
      </c>
      <c r="X873" s="50">
        <f t="shared" si="45"/>
        <v>13.628333333333332</v>
      </c>
      <c r="Y873" s="50">
        <f t="shared" si="45"/>
        <v>2272.7541666666666</v>
      </c>
      <c r="Z873" s="50">
        <f t="shared" si="45"/>
        <v>0</v>
      </c>
      <c r="AA873" s="50">
        <f t="shared" si="45"/>
        <v>178.39</v>
      </c>
      <c r="AB873" s="50">
        <f t="shared" si="44"/>
        <v>2515.7108333333331</v>
      </c>
      <c r="AC873" s="48" t="str">
        <f>VLOOKUP(ПРОДАЖИ!C:C,'ИЗ ОСНОВЫ НОМЕНКЛАТУР'!D:E,2,0)</f>
        <v>Кромочные материалы</v>
      </c>
      <c r="AD873" s="48" t="str">
        <f>VLOOKUP(C:C,'ИЗ ОСНОВЫ НОМЕНКЛАТУР'!D:F,3,0)</f>
        <v>Распродажа кромка</v>
      </c>
      <c r="AE873" s="48" t="str">
        <f>VLOOKUP(C:C,'ИЗ ОСНОВЫ НОМЕНКЛАТУР'!D:H,5,0)</f>
        <v>C</v>
      </c>
    </row>
    <row r="874" spans="1:31" ht="9.6" customHeight="1" x14ac:dyDescent="0.2">
      <c r="A874" s="45" t="s">
        <v>5</v>
      </c>
      <c r="B874" s="11"/>
      <c r="C874" s="11" t="s">
        <v>874</v>
      </c>
      <c r="D874" s="44">
        <v>0</v>
      </c>
      <c r="E874" s="44">
        <v>0</v>
      </c>
      <c r="F874" s="48">
        <v>40</v>
      </c>
      <c r="G874" s="48">
        <v>0</v>
      </c>
      <c r="H874" s="44">
        <v>200</v>
      </c>
      <c r="I874" s="44">
        <v>0</v>
      </c>
      <c r="J874" s="44">
        <v>0</v>
      </c>
      <c r="K874" s="48">
        <v>0</v>
      </c>
      <c r="L874" s="49">
        <v>0</v>
      </c>
      <c r="M874" s="49">
        <v>0</v>
      </c>
      <c r="N874" s="10">
        <v>1308.95</v>
      </c>
      <c r="O874" s="10">
        <v>0</v>
      </c>
      <c r="P874" s="10">
        <v>9492.2199999999993</v>
      </c>
      <c r="Q874" s="10">
        <v>0</v>
      </c>
      <c r="R874" s="10">
        <v>0</v>
      </c>
      <c r="S874" s="10">
        <v>0</v>
      </c>
      <c r="T874" s="50">
        <f t="shared" si="46"/>
        <v>0</v>
      </c>
      <c r="U874" s="50">
        <f t="shared" si="45"/>
        <v>0</v>
      </c>
      <c r="V874" s="50">
        <f t="shared" si="45"/>
        <v>109.07916666666667</v>
      </c>
      <c r="W874" s="50">
        <f t="shared" si="45"/>
        <v>0</v>
      </c>
      <c r="X874" s="50">
        <f t="shared" si="45"/>
        <v>791.01833333333332</v>
      </c>
      <c r="Y874" s="50">
        <f t="shared" si="45"/>
        <v>0</v>
      </c>
      <c r="Z874" s="50">
        <f t="shared" si="45"/>
        <v>0</v>
      </c>
      <c r="AA874" s="50">
        <f t="shared" si="45"/>
        <v>0</v>
      </c>
      <c r="AB874" s="50">
        <f t="shared" si="44"/>
        <v>900.09749999999997</v>
      </c>
      <c r="AC874" s="48" t="str">
        <f>VLOOKUP(ПРОДАЖИ!C:C,'ИЗ ОСНОВЫ НОМЕНКЛАТУР'!D:E,2,0)</f>
        <v>Кромочные материалы</v>
      </c>
      <c r="AD874" s="48" t="str">
        <f>VLOOKUP(C:C,'ИЗ ОСНОВЫ НОМЕНКЛАТУР'!D:F,3,0)</f>
        <v>Распродажа кромка</v>
      </c>
      <c r="AE874" s="48" t="str">
        <f>VLOOKUP(C:C,'ИЗ ОСНОВЫ НОМЕНКЛАТУР'!D:H,5,0)</f>
        <v>C</v>
      </c>
    </row>
    <row r="875" spans="1:31" ht="9.6" customHeight="1" x14ac:dyDescent="0.2">
      <c r="A875" s="45" t="s">
        <v>5</v>
      </c>
      <c r="B875" s="11"/>
      <c r="C875" s="11" t="s">
        <v>875</v>
      </c>
      <c r="D875" s="44">
        <v>0</v>
      </c>
      <c r="E875" s="44">
        <v>0</v>
      </c>
      <c r="F875" s="48">
        <v>0</v>
      </c>
      <c r="G875" s="48">
        <v>0</v>
      </c>
      <c r="H875" s="44">
        <v>15</v>
      </c>
      <c r="I875" s="44">
        <v>0</v>
      </c>
      <c r="J875" s="44">
        <v>0</v>
      </c>
      <c r="K875" s="48">
        <v>0</v>
      </c>
      <c r="L875" s="49">
        <v>0</v>
      </c>
      <c r="M875" s="49">
        <v>0</v>
      </c>
      <c r="N875" s="10">
        <v>0</v>
      </c>
      <c r="O875" s="10">
        <v>0</v>
      </c>
      <c r="P875" s="10">
        <v>558.16999999999996</v>
      </c>
      <c r="Q875" s="10">
        <v>0</v>
      </c>
      <c r="R875" s="10">
        <v>0</v>
      </c>
      <c r="S875" s="10">
        <v>0</v>
      </c>
      <c r="T875" s="50">
        <f t="shared" si="46"/>
        <v>0</v>
      </c>
      <c r="U875" s="50">
        <f t="shared" si="45"/>
        <v>0</v>
      </c>
      <c r="V875" s="50">
        <f t="shared" si="45"/>
        <v>0</v>
      </c>
      <c r="W875" s="50">
        <f t="shared" si="45"/>
        <v>0</v>
      </c>
      <c r="X875" s="50">
        <f t="shared" si="45"/>
        <v>46.514166666666661</v>
      </c>
      <c r="Y875" s="50">
        <f t="shared" si="45"/>
        <v>0</v>
      </c>
      <c r="Z875" s="50">
        <f t="shared" si="45"/>
        <v>0</v>
      </c>
      <c r="AA875" s="50">
        <f t="shared" si="45"/>
        <v>0</v>
      </c>
      <c r="AB875" s="50">
        <f t="shared" si="44"/>
        <v>46.514166666666661</v>
      </c>
      <c r="AC875" s="48" t="str">
        <f>VLOOKUP(ПРОДАЖИ!C:C,'ИЗ ОСНОВЫ НОМЕНКЛАТУР'!D:E,2,0)</f>
        <v>Кромочные материалы</v>
      </c>
      <c r="AD875" s="48" t="str">
        <f>VLOOKUP(C:C,'ИЗ ОСНОВЫ НОМЕНКЛАТУР'!D:F,3,0)</f>
        <v>Распродажа кромка</v>
      </c>
      <c r="AE875" s="48" t="str">
        <f>VLOOKUP(C:C,'ИЗ ОСНОВЫ НОМЕНКЛАТУР'!D:H,5,0)</f>
        <v>C</v>
      </c>
    </row>
    <row r="876" spans="1:31" ht="9.6" customHeight="1" x14ac:dyDescent="0.2">
      <c r="A876" s="45" t="s">
        <v>5</v>
      </c>
      <c r="B876" s="11"/>
      <c r="C876" s="11" t="s">
        <v>876</v>
      </c>
      <c r="D876" s="44">
        <v>0</v>
      </c>
      <c r="E876" s="44">
        <v>0</v>
      </c>
      <c r="F876" s="48">
        <v>0</v>
      </c>
      <c r="G876" s="48">
        <v>70</v>
      </c>
      <c r="H876" s="44">
        <v>0</v>
      </c>
      <c r="I876" s="44">
        <v>0</v>
      </c>
      <c r="J876" s="44">
        <v>0</v>
      </c>
      <c r="K876" s="48">
        <v>0</v>
      </c>
      <c r="L876" s="49">
        <v>0</v>
      </c>
      <c r="M876" s="49">
        <v>0</v>
      </c>
      <c r="N876" s="10">
        <v>0</v>
      </c>
      <c r="O876" s="10">
        <v>1911.05</v>
      </c>
      <c r="P876" s="10">
        <v>0</v>
      </c>
      <c r="Q876" s="10">
        <v>0</v>
      </c>
      <c r="R876" s="10">
        <v>0</v>
      </c>
      <c r="S876" s="10">
        <v>0</v>
      </c>
      <c r="T876" s="50">
        <f t="shared" si="46"/>
        <v>0</v>
      </c>
      <c r="U876" s="50">
        <f t="shared" si="45"/>
        <v>0</v>
      </c>
      <c r="V876" s="50">
        <f t="shared" si="45"/>
        <v>0</v>
      </c>
      <c r="W876" s="50">
        <f t="shared" si="45"/>
        <v>159.25416666666666</v>
      </c>
      <c r="X876" s="50">
        <f t="shared" si="45"/>
        <v>0</v>
      </c>
      <c r="Y876" s="50">
        <f t="shared" si="45"/>
        <v>0</v>
      </c>
      <c r="Z876" s="50">
        <f t="shared" si="45"/>
        <v>0</v>
      </c>
      <c r="AA876" s="50">
        <f t="shared" si="45"/>
        <v>0</v>
      </c>
      <c r="AB876" s="50">
        <f t="shared" si="44"/>
        <v>159.25416666666666</v>
      </c>
      <c r="AC876" s="48" t="str">
        <f>VLOOKUP(ПРОДАЖИ!C:C,'ИЗ ОСНОВЫ НОМЕНКЛАТУР'!D:E,2,0)</f>
        <v>Кромочные материалы</v>
      </c>
      <c r="AD876" s="48" t="str">
        <f>VLOOKUP(C:C,'ИЗ ОСНОВЫ НОМЕНКЛАТУР'!D:F,3,0)</f>
        <v>Распродажа кромка</v>
      </c>
      <c r="AE876" s="48" t="str">
        <f>VLOOKUP(C:C,'ИЗ ОСНОВЫ НОМЕНКЛАТУР'!D:H,5,0)</f>
        <v>C</v>
      </c>
    </row>
    <row r="877" spans="1:31" ht="9.6" customHeight="1" x14ac:dyDescent="0.2">
      <c r="A877" s="45" t="s">
        <v>5</v>
      </c>
      <c r="B877" s="11"/>
      <c r="C877" s="11" t="s">
        <v>877</v>
      </c>
      <c r="D877" s="44">
        <v>0</v>
      </c>
      <c r="E877" s="44">
        <v>0</v>
      </c>
      <c r="F877" s="48">
        <v>0</v>
      </c>
      <c r="G877" s="48">
        <v>0</v>
      </c>
      <c r="H877" s="44">
        <v>5</v>
      </c>
      <c r="I877" s="44">
        <v>0</v>
      </c>
      <c r="J877" s="44">
        <v>0</v>
      </c>
      <c r="K877" s="48">
        <v>0</v>
      </c>
      <c r="L877" s="49">
        <v>0</v>
      </c>
      <c r="M877" s="49">
        <v>0</v>
      </c>
      <c r="N877" s="10">
        <v>0</v>
      </c>
      <c r="O877" s="10">
        <v>0</v>
      </c>
      <c r="P877" s="10">
        <v>188.26</v>
      </c>
      <c r="Q877" s="10">
        <v>0</v>
      </c>
      <c r="R877" s="10">
        <v>0</v>
      </c>
      <c r="S877" s="10">
        <v>0</v>
      </c>
      <c r="T877" s="50">
        <f t="shared" si="46"/>
        <v>0</v>
      </c>
      <c r="U877" s="50">
        <f t="shared" si="45"/>
        <v>0</v>
      </c>
      <c r="V877" s="50">
        <f t="shared" si="45"/>
        <v>0</v>
      </c>
      <c r="W877" s="50">
        <f t="shared" si="45"/>
        <v>0</v>
      </c>
      <c r="X877" s="50">
        <f t="shared" si="45"/>
        <v>15.688333333333333</v>
      </c>
      <c r="Y877" s="50">
        <f t="shared" si="45"/>
        <v>0</v>
      </c>
      <c r="Z877" s="50">
        <f t="shared" si="45"/>
        <v>0</v>
      </c>
      <c r="AA877" s="50">
        <f t="shared" si="45"/>
        <v>0</v>
      </c>
      <c r="AB877" s="50">
        <f t="shared" si="44"/>
        <v>15.688333333333333</v>
      </c>
      <c r="AC877" s="48" t="str">
        <f>VLOOKUP(ПРОДАЖИ!C:C,'ИЗ ОСНОВЫ НОМЕНКЛАТУР'!D:E,2,0)</f>
        <v>Кромочные материалы</v>
      </c>
      <c r="AD877" s="48" t="str">
        <f>VLOOKUP(C:C,'ИЗ ОСНОВЫ НОМЕНКЛАТУР'!D:F,3,0)</f>
        <v>Распродажа кромка</v>
      </c>
      <c r="AE877" s="48" t="str">
        <f>VLOOKUP(C:C,'ИЗ ОСНОВЫ НОМЕНКЛАТУР'!D:H,5,0)</f>
        <v>C</v>
      </c>
    </row>
    <row r="878" spans="1:31" ht="9.6" customHeight="1" x14ac:dyDescent="0.2">
      <c r="A878" s="45" t="s">
        <v>5</v>
      </c>
      <c r="B878" s="11"/>
      <c r="C878" s="11" t="s">
        <v>878</v>
      </c>
      <c r="D878" s="44">
        <v>0</v>
      </c>
      <c r="E878" s="44">
        <v>0</v>
      </c>
      <c r="F878" s="48">
        <v>0</v>
      </c>
      <c r="G878" s="48">
        <v>0</v>
      </c>
      <c r="H878" s="44">
        <v>0</v>
      </c>
      <c r="I878" s="44">
        <v>0</v>
      </c>
      <c r="J878" s="44">
        <v>0</v>
      </c>
      <c r="K878" s="48">
        <v>5</v>
      </c>
      <c r="L878" s="49">
        <v>0</v>
      </c>
      <c r="M878" s="49">
        <v>0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109.35</v>
      </c>
      <c r="T878" s="50">
        <f t="shared" si="46"/>
        <v>0</v>
      </c>
      <c r="U878" s="50">
        <f t="shared" si="45"/>
        <v>0</v>
      </c>
      <c r="V878" s="50">
        <f t="shared" si="45"/>
        <v>0</v>
      </c>
      <c r="W878" s="50">
        <f t="shared" si="45"/>
        <v>0</v>
      </c>
      <c r="X878" s="50">
        <f t="shared" si="45"/>
        <v>0</v>
      </c>
      <c r="Y878" s="50">
        <f t="shared" si="45"/>
        <v>0</v>
      </c>
      <c r="Z878" s="50">
        <f t="shared" si="45"/>
        <v>0</v>
      </c>
      <c r="AA878" s="50">
        <f t="shared" si="45"/>
        <v>9.1124999999999989</v>
      </c>
      <c r="AB878" s="50">
        <f t="shared" si="44"/>
        <v>9.1124999999999989</v>
      </c>
      <c r="AC878" s="48" t="str">
        <f>VLOOKUP(ПРОДАЖИ!C:C,'ИЗ ОСНОВЫ НОМЕНКЛАТУР'!D:E,2,0)</f>
        <v>Кромочные материалы</v>
      </c>
      <c r="AD878" s="48" t="str">
        <f>VLOOKUP(C:C,'ИЗ ОСНОВЫ НОМЕНКЛАТУР'!D:F,3,0)</f>
        <v>Распродажа кромка</v>
      </c>
      <c r="AE878" s="48" t="str">
        <f>VLOOKUP(C:C,'ИЗ ОСНОВЫ НОМЕНКЛАТУР'!D:H,5,0)</f>
        <v>C</v>
      </c>
    </row>
    <row r="879" spans="1:31" ht="9.6" customHeight="1" x14ac:dyDescent="0.2">
      <c r="A879" s="45" t="s">
        <v>5</v>
      </c>
      <c r="B879" s="11"/>
      <c r="C879" s="11" t="s">
        <v>879</v>
      </c>
      <c r="D879" s="44">
        <v>10</v>
      </c>
      <c r="E879" s="44">
        <v>0</v>
      </c>
      <c r="F879" s="48">
        <v>0</v>
      </c>
      <c r="G879" s="48">
        <v>0</v>
      </c>
      <c r="H879" s="44">
        <v>0</v>
      </c>
      <c r="I879" s="44">
        <v>0</v>
      </c>
      <c r="J879" s="44">
        <v>0</v>
      </c>
      <c r="K879" s="48">
        <v>0</v>
      </c>
      <c r="L879" s="49">
        <v>329.69</v>
      </c>
      <c r="M879" s="49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50">
        <f t="shared" si="46"/>
        <v>27.474166666666665</v>
      </c>
      <c r="U879" s="50">
        <f t="shared" si="45"/>
        <v>0</v>
      </c>
      <c r="V879" s="50">
        <f t="shared" si="45"/>
        <v>0</v>
      </c>
      <c r="W879" s="50">
        <f t="shared" si="45"/>
        <v>0</v>
      </c>
      <c r="X879" s="50">
        <f t="shared" si="45"/>
        <v>0</v>
      </c>
      <c r="Y879" s="50">
        <f t="shared" si="45"/>
        <v>0</v>
      </c>
      <c r="Z879" s="50">
        <f t="shared" si="45"/>
        <v>0</v>
      </c>
      <c r="AA879" s="50">
        <f t="shared" si="45"/>
        <v>0</v>
      </c>
      <c r="AB879" s="50">
        <f t="shared" si="44"/>
        <v>27.474166666666665</v>
      </c>
      <c r="AC879" s="48" t="str">
        <f>VLOOKUP(ПРОДАЖИ!C:C,'ИЗ ОСНОВЫ НОМЕНКЛАТУР'!D:E,2,0)</f>
        <v>Кромочные материалы</v>
      </c>
      <c r="AD879" s="48" t="str">
        <f>VLOOKUP(C:C,'ИЗ ОСНОВЫ НОМЕНКЛАТУР'!D:F,3,0)</f>
        <v>Распродажа кромка</v>
      </c>
      <c r="AE879" s="48" t="str">
        <f>VLOOKUP(C:C,'ИЗ ОСНОВЫ НОМЕНКЛАТУР'!D:H,5,0)</f>
        <v>C</v>
      </c>
    </row>
    <row r="880" spans="1:31" ht="9.6" customHeight="1" x14ac:dyDescent="0.2">
      <c r="A880" s="45" t="s">
        <v>5</v>
      </c>
      <c r="B880" s="11"/>
      <c r="C880" s="11" t="s">
        <v>880</v>
      </c>
      <c r="D880" s="44">
        <v>0</v>
      </c>
      <c r="E880" s="44">
        <v>0</v>
      </c>
      <c r="F880" s="48">
        <v>0</v>
      </c>
      <c r="G880" s="48">
        <v>0</v>
      </c>
      <c r="H880" s="44">
        <v>0</v>
      </c>
      <c r="I880" s="44">
        <v>0</v>
      </c>
      <c r="J880" s="44">
        <v>0</v>
      </c>
      <c r="K880" s="48">
        <v>110</v>
      </c>
      <c r="L880" s="49">
        <v>0</v>
      </c>
      <c r="M880" s="49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3407.8</v>
      </c>
      <c r="T880" s="50">
        <f t="shared" si="46"/>
        <v>0</v>
      </c>
      <c r="U880" s="50">
        <f t="shared" si="45"/>
        <v>0</v>
      </c>
      <c r="V880" s="50">
        <f t="shared" si="45"/>
        <v>0</v>
      </c>
      <c r="W880" s="50">
        <f t="shared" si="45"/>
        <v>0</v>
      </c>
      <c r="X880" s="50">
        <f t="shared" si="45"/>
        <v>0</v>
      </c>
      <c r="Y880" s="50">
        <f t="shared" si="45"/>
        <v>0</v>
      </c>
      <c r="Z880" s="50">
        <f t="shared" si="45"/>
        <v>0</v>
      </c>
      <c r="AA880" s="50">
        <f t="shared" si="45"/>
        <v>283.98333333333335</v>
      </c>
      <c r="AB880" s="50">
        <f t="shared" si="44"/>
        <v>283.98333333333335</v>
      </c>
      <c r="AC880" s="48" t="str">
        <f>VLOOKUP(ПРОДАЖИ!C:C,'ИЗ ОСНОВЫ НОМЕНКЛАТУР'!D:E,2,0)</f>
        <v>Кромочные материалы</v>
      </c>
      <c r="AD880" s="48" t="str">
        <f>VLOOKUP(C:C,'ИЗ ОСНОВЫ НОМЕНКЛАТУР'!D:F,3,0)</f>
        <v>Распродажа кромка</v>
      </c>
      <c r="AE880" s="48" t="str">
        <f>VLOOKUP(C:C,'ИЗ ОСНОВЫ НОМЕНКЛАТУР'!D:H,5,0)</f>
        <v>C</v>
      </c>
    </row>
    <row r="881" spans="1:31" ht="9.6" customHeight="1" x14ac:dyDescent="0.2">
      <c r="A881" s="45" t="s">
        <v>5</v>
      </c>
      <c r="B881" s="11"/>
      <c r="C881" s="11" t="s">
        <v>881</v>
      </c>
      <c r="D881" s="44">
        <v>0</v>
      </c>
      <c r="E881" s="44">
        <v>0</v>
      </c>
      <c r="F881" s="48">
        <v>0</v>
      </c>
      <c r="G881" s="48">
        <v>0</v>
      </c>
      <c r="H881" s="44">
        <v>0</v>
      </c>
      <c r="I881" s="44">
        <v>0</v>
      </c>
      <c r="J881" s="44">
        <v>0</v>
      </c>
      <c r="K881" s="48">
        <v>120</v>
      </c>
      <c r="L881" s="49">
        <v>0</v>
      </c>
      <c r="M881" s="49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3701.24</v>
      </c>
      <c r="T881" s="50">
        <f t="shared" si="46"/>
        <v>0</v>
      </c>
      <c r="U881" s="50">
        <f t="shared" si="45"/>
        <v>0</v>
      </c>
      <c r="V881" s="50">
        <f t="shared" si="45"/>
        <v>0</v>
      </c>
      <c r="W881" s="50">
        <f t="shared" si="45"/>
        <v>0</v>
      </c>
      <c r="X881" s="50">
        <f t="shared" si="45"/>
        <v>0</v>
      </c>
      <c r="Y881" s="50">
        <f t="shared" si="45"/>
        <v>0</v>
      </c>
      <c r="Z881" s="50">
        <f t="shared" si="45"/>
        <v>0</v>
      </c>
      <c r="AA881" s="50">
        <f t="shared" si="45"/>
        <v>308.43666666666667</v>
      </c>
      <c r="AB881" s="50">
        <f t="shared" si="44"/>
        <v>308.43666666666667</v>
      </c>
      <c r="AC881" s="48" t="str">
        <f>VLOOKUP(ПРОДАЖИ!C:C,'ИЗ ОСНОВЫ НОМЕНКЛАТУР'!D:E,2,0)</f>
        <v>Кромочные материалы</v>
      </c>
      <c r="AD881" s="48" t="str">
        <f>VLOOKUP(C:C,'ИЗ ОСНОВЫ НОМЕНКЛАТУР'!D:F,3,0)</f>
        <v>Распродажа кромка</v>
      </c>
      <c r="AE881" s="48" t="str">
        <f>VLOOKUP(C:C,'ИЗ ОСНОВЫ НОМЕНКЛАТУР'!D:H,5,0)</f>
        <v>C</v>
      </c>
    </row>
    <row r="882" spans="1:31" ht="9.6" customHeight="1" x14ac:dyDescent="0.2">
      <c r="A882" s="45" t="s">
        <v>5</v>
      </c>
      <c r="B882" s="11"/>
      <c r="C882" s="11" t="s">
        <v>882</v>
      </c>
      <c r="D882" s="44">
        <v>471</v>
      </c>
      <c r="E882" s="44">
        <v>0</v>
      </c>
      <c r="F882" s="48">
        <v>0</v>
      </c>
      <c r="G882" s="48">
        <v>0</v>
      </c>
      <c r="H882" s="44">
        <v>0</v>
      </c>
      <c r="I882" s="44">
        <v>100</v>
      </c>
      <c r="J882" s="44">
        <v>0</v>
      </c>
      <c r="K882" s="48">
        <v>0</v>
      </c>
      <c r="L882" s="49">
        <v>18192.57</v>
      </c>
      <c r="M882" s="49">
        <v>0</v>
      </c>
      <c r="N882" s="10">
        <v>0</v>
      </c>
      <c r="O882" s="10">
        <v>0</v>
      </c>
      <c r="P882" s="10">
        <v>0</v>
      </c>
      <c r="Q882" s="10">
        <v>4707.79</v>
      </c>
      <c r="R882" s="10">
        <v>0</v>
      </c>
      <c r="S882" s="10">
        <v>0</v>
      </c>
      <c r="T882" s="50">
        <f t="shared" si="46"/>
        <v>1516.0474999999999</v>
      </c>
      <c r="U882" s="50">
        <f t="shared" si="45"/>
        <v>0</v>
      </c>
      <c r="V882" s="50">
        <f t="shared" si="45"/>
        <v>0</v>
      </c>
      <c r="W882" s="50">
        <f t="shared" si="45"/>
        <v>0</v>
      </c>
      <c r="X882" s="50">
        <f t="shared" ref="X882:AA945" si="47">P882/12</f>
        <v>0</v>
      </c>
      <c r="Y882" s="50">
        <f t="shared" si="47"/>
        <v>392.31583333333333</v>
      </c>
      <c r="Z882" s="50">
        <f t="shared" si="47"/>
        <v>0</v>
      </c>
      <c r="AA882" s="50">
        <f t="shared" si="47"/>
        <v>0</v>
      </c>
      <c r="AB882" s="50">
        <f t="shared" si="44"/>
        <v>1908.3633333333332</v>
      </c>
      <c r="AC882" s="48" t="str">
        <f>VLOOKUP(ПРОДАЖИ!C:C,'ИЗ ОСНОВЫ НОМЕНКЛАТУР'!D:E,2,0)</f>
        <v>Кромочные материалы</v>
      </c>
      <c r="AD882" s="48" t="str">
        <f>VLOOKUP(C:C,'ИЗ ОСНОВЫ НОМЕНКЛАТУР'!D:F,3,0)</f>
        <v>Распродажа кромка</v>
      </c>
      <c r="AE882" s="48" t="str">
        <f>VLOOKUP(C:C,'ИЗ ОСНОВЫ НОМЕНКЛАТУР'!D:H,5,0)</f>
        <v>C</v>
      </c>
    </row>
    <row r="883" spans="1:31" ht="9.6" customHeight="1" x14ac:dyDescent="0.2">
      <c r="A883" s="45" t="s">
        <v>5</v>
      </c>
      <c r="B883" s="11"/>
      <c r="C883" s="11" t="s">
        <v>883</v>
      </c>
      <c r="D883" s="44">
        <v>0</v>
      </c>
      <c r="E883" s="44">
        <v>400</v>
      </c>
      <c r="F883" s="48">
        <v>0</v>
      </c>
      <c r="G883" s="48">
        <v>0</v>
      </c>
      <c r="H883" s="44">
        <v>0</v>
      </c>
      <c r="I883" s="44">
        <v>0</v>
      </c>
      <c r="J883" s="44">
        <v>0</v>
      </c>
      <c r="K883" s="48">
        <v>0</v>
      </c>
      <c r="L883" s="49">
        <v>0</v>
      </c>
      <c r="M883" s="49">
        <v>15972.77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50">
        <f t="shared" si="46"/>
        <v>0</v>
      </c>
      <c r="U883" s="50">
        <f t="shared" si="46"/>
        <v>1331.0641666666668</v>
      </c>
      <c r="V883" s="50">
        <f t="shared" si="46"/>
        <v>0</v>
      </c>
      <c r="W883" s="50">
        <f t="shared" si="46"/>
        <v>0</v>
      </c>
      <c r="X883" s="50">
        <f t="shared" si="47"/>
        <v>0</v>
      </c>
      <c r="Y883" s="50">
        <f t="shared" si="47"/>
        <v>0</v>
      </c>
      <c r="Z883" s="50">
        <f t="shared" si="47"/>
        <v>0</v>
      </c>
      <c r="AA883" s="50">
        <f t="shared" si="47"/>
        <v>0</v>
      </c>
      <c r="AB883" s="50">
        <f t="shared" si="44"/>
        <v>1331.0641666666668</v>
      </c>
      <c r="AC883" s="48" t="str">
        <f>VLOOKUP(ПРОДАЖИ!C:C,'ИЗ ОСНОВЫ НОМЕНКЛАТУР'!D:E,2,0)</f>
        <v>Кромочные материалы</v>
      </c>
      <c r="AD883" s="48" t="str">
        <f>VLOOKUP(C:C,'ИЗ ОСНОВЫ НОМЕНКЛАТУР'!D:F,3,0)</f>
        <v>Распродажа кромка</v>
      </c>
      <c r="AE883" s="48" t="str">
        <f>VLOOKUP(C:C,'ИЗ ОСНОВЫ НОМЕНКЛАТУР'!D:H,5,0)</f>
        <v>C</v>
      </c>
    </row>
    <row r="884" spans="1:31" ht="9.6" customHeight="1" x14ac:dyDescent="0.2">
      <c r="A884" s="45" t="s">
        <v>5</v>
      </c>
      <c r="B884" s="11"/>
      <c r="C884" s="11" t="s">
        <v>884</v>
      </c>
      <c r="D884" s="44">
        <v>0</v>
      </c>
      <c r="E884" s="44">
        <v>0</v>
      </c>
      <c r="F884" s="48">
        <v>954</v>
      </c>
      <c r="G884" s="48">
        <v>0</v>
      </c>
      <c r="H884" s="44">
        <v>0</v>
      </c>
      <c r="I884" s="44">
        <v>0</v>
      </c>
      <c r="J884" s="44">
        <v>0</v>
      </c>
      <c r="K884" s="48">
        <v>0</v>
      </c>
      <c r="L884" s="49">
        <v>0</v>
      </c>
      <c r="M884" s="49">
        <v>0</v>
      </c>
      <c r="N884" s="10">
        <v>20565.330000000002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50">
        <f t="shared" si="46"/>
        <v>0</v>
      </c>
      <c r="U884" s="50">
        <f t="shared" si="46"/>
        <v>0</v>
      </c>
      <c r="V884" s="50">
        <f t="shared" si="46"/>
        <v>1713.7775000000001</v>
      </c>
      <c r="W884" s="50">
        <f t="shared" si="46"/>
        <v>0</v>
      </c>
      <c r="X884" s="50">
        <f t="shared" si="47"/>
        <v>0</v>
      </c>
      <c r="Y884" s="50">
        <f t="shared" si="47"/>
        <v>0</v>
      </c>
      <c r="Z884" s="50">
        <f t="shared" si="47"/>
        <v>0</v>
      </c>
      <c r="AA884" s="50">
        <f t="shared" si="47"/>
        <v>0</v>
      </c>
      <c r="AB884" s="50">
        <f t="shared" si="44"/>
        <v>1713.7775000000001</v>
      </c>
      <c r="AC884" s="48" t="str">
        <f>VLOOKUP(ПРОДАЖИ!C:C,'ИЗ ОСНОВЫ НОМЕНКЛАТУР'!D:E,2,0)</f>
        <v>Кромочные материалы</v>
      </c>
      <c r="AD884" s="48" t="str">
        <f>VLOOKUP(C:C,'ИЗ ОСНОВЫ НОМЕНКЛАТУР'!D:F,3,0)</f>
        <v>Распродажа кромка</v>
      </c>
      <c r="AE884" s="48" t="str">
        <f>VLOOKUP(C:C,'ИЗ ОСНОВЫ НОМЕНКЛАТУР'!D:H,5,0)</f>
        <v>C</v>
      </c>
    </row>
    <row r="885" spans="1:31" ht="9.6" customHeight="1" x14ac:dyDescent="0.2">
      <c r="A885" s="45" t="s">
        <v>5</v>
      </c>
      <c r="B885" s="11"/>
      <c r="C885" s="11" t="s">
        <v>885</v>
      </c>
      <c r="D885" s="44">
        <v>229</v>
      </c>
      <c r="E885" s="44">
        <v>200</v>
      </c>
      <c r="F885" s="48">
        <v>0</v>
      </c>
      <c r="G885" s="48">
        <v>0</v>
      </c>
      <c r="H885" s="44">
        <v>0</v>
      </c>
      <c r="I885" s="44">
        <v>0</v>
      </c>
      <c r="J885" s="44">
        <v>100</v>
      </c>
      <c r="K885" s="48">
        <v>1000</v>
      </c>
      <c r="L885" s="49">
        <v>5038</v>
      </c>
      <c r="M885" s="49">
        <v>4400</v>
      </c>
      <c r="N885" s="10">
        <v>0</v>
      </c>
      <c r="O885" s="10">
        <v>0</v>
      </c>
      <c r="P885" s="10">
        <v>0</v>
      </c>
      <c r="Q885" s="10">
        <v>0</v>
      </c>
      <c r="R885" s="10">
        <v>3276</v>
      </c>
      <c r="S885" s="10">
        <v>32760</v>
      </c>
      <c r="T885" s="50">
        <f t="shared" si="46"/>
        <v>419.83333333333331</v>
      </c>
      <c r="U885" s="50">
        <f t="shared" si="46"/>
        <v>366.66666666666669</v>
      </c>
      <c r="V885" s="50">
        <f t="shared" si="46"/>
        <v>0</v>
      </c>
      <c r="W885" s="50">
        <f t="shared" si="46"/>
        <v>0</v>
      </c>
      <c r="X885" s="50">
        <f t="shared" si="47"/>
        <v>0</v>
      </c>
      <c r="Y885" s="50">
        <f t="shared" si="47"/>
        <v>0</v>
      </c>
      <c r="Z885" s="50">
        <f t="shared" si="47"/>
        <v>273</v>
      </c>
      <c r="AA885" s="50">
        <f t="shared" si="47"/>
        <v>2730</v>
      </c>
      <c r="AB885" s="50">
        <f t="shared" si="44"/>
        <v>3789.5</v>
      </c>
      <c r="AC885" s="48" t="str">
        <f>VLOOKUP(ПРОДАЖИ!C:C,'ИЗ ОСНОВЫ НОМЕНКЛАТУР'!D:E,2,0)</f>
        <v>Кромочные материалы</v>
      </c>
      <c r="AD885" s="48" t="str">
        <f>VLOOKUP(C:C,'ИЗ ОСНОВЫ НОМЕНКЛАТУР'!D:F,3,0)</f>
        <v>Распродажа кромка</v>
      </c>
      <c r="AE885" s="48" t="str">
        <f>VLOOKUP(C:C,'ИЗ ОСНОВЫ НОМЕНКЛАТУР'!D:H,5,0)</f>
        <v>C</v>
      </c>
    </row>
    <row r="886" spans="1:31" ht="9.6" customHeight="1" x14ac:dyDescent="0.2">
      <c r="A886" s="45" t="s">
        <v>5</v>
      </c>
      <c r="B886" s="11"/>
      <c r="C886" s="11" t="s">
        <v>886</v>
      </c>
      <c r="D886" s="44">
        <v>0</v>
      </c>
      <c r="E886" s="44">
        <v>0</v>
      </c>
      <c r="F886" s="48">
        <v>154</v>
      </c>
      <c r="G886" s="48">
        <v>0</v>
      </c>
      <c r="H886" s="44">
        <v>0</v>
      </c>
      <c r="I886" s="44">
        <v>0</v>
      </c>
      <c r="J886" s="44">
        <v>100</v>
      </c>
      <c r="K886" s="48">
        <v>1553</v>
      </c>
      <c r="L886" s="49">
        <v>0</v>
      </c>
      <c r="M886" s="49">
        <v>0</v>
      </c>
      <c r="N886" s="10">
        <v>5637.35</v>
      </c>
      <c r="O886" s="10">
        <v>0</v>
      </c>
      <c r="P886" s="10">
        <v>0</v>
      </c>
      <c r="Q886" s="10">
        <v>0</v>
      </c>
      <c r="R886" s="10">
        <v>3305</v>
      </c>
      <c r="S886" s="10">
        <v>51326.65</v>
      </c>
      <c r="T886" s="50">
        <f t="shared" si="46"/>
        <v>0</v>
      </c>
      <c r="U886" s="50">
        <f t="shared" si="46"/>
        <v>0</v>
      </c>
      <c r="V886" s="50">
        <f t="shared" si="46"/>
        <v>469.7791666666667</v>
      </c>
      <c r="W886" s="50">
        <f t="shared" si="46"/>
        <v>0</v>
      </c>
      <c r="X886" s="50">
        <f t="shared" si="47"/>
        <v>0</v>
      </c>
      <c r="Y886" s="50">
        <f t="shared" si="47"/>
        <v>0</v>
      </c>
      <c r="Z886" s="50">
        <f t="shared" si="47"/>
        <v>275.41666666666669</v>
      </c>
      <c r="AA886" s="50">
        <f t="shared" si="47"/>
        <v>4277.2208333333338</v>
      </c>
      <c r="AB886" s="50">
        <f t="shared" si="44"/>
        <v>5022.416666666667</v>
      </c>
      <c r="AC886" s="48" t="str">
        <f>VLOOKUP(ПРОДАЖИ!C:C,'ИЗ ОСНОВЫ НОМЕНКЛАТУР'!D:E,2,0)</f>
        <v>Кромочные материалы</v>
      </c>
      <c r="AD886" s="48" t="str">
        <f>VLOOKUP(C:C,'ИЗ ОСНОВЫ НОМЕНКЛАТУР'!D:F,3,0)</f>
        <v>Распродажа кромка</v>
      </c>
      <c r="AE886" s="48" t="str">
        <f>VLOOKUP(C:C,'ИЗ ОСНОВЫ НОМЕНКЛАТУР'!D:H,5,0)</f>
        <v>C</v>
      </c>
    </row>
    <row r="887" spans="1:31" ht="9.6" customHeight="1" x14ac:dyDescent="0.2">
      <c r="A887" s="45" t="s">
        <v>5</v>
      </c>
      <c r="B887" s="11"/>
      <c r="C887" s="11" t="s">
        <v>887</v>
      </c>
      <c r="D887" s="44">
        <v>0</v>
      </c>
      <c r="E887" s="44">
        <v>0</v>
      </c>
      <c r="F887" s="48">
        <v>0</v>
      </c>
      <c r="G887" s="48">
        <v>0</v>
      </c>
      <c r="H887" s="44">
        <v>0</v>
      </c>
      <c r="I887" s="44">
        <v>3300</v>
      </c>
      <c r="J887" s="44">
        <v>0</v>
      </c>
      <c r="K887" s="48">
        <v>0</v>
      </c>
      <c r="L887" s="49">
        <v>0</v>
      </c>
      <c r="M887" s="49">
        <v>0</v>
      </c>
      <c r="N887" s="10">
        <v>0</v>
      </c>
      <c r="O887" s="10">
        <v>0</v>
      </c>
      <c r="P887" s="10">
        <v>0</v>
      </c>
      <c r="Q887" s="10">
        <v>293238</v>
      </c>
      <c r="R887" s="10">
        <v>0</v>
      </c>
      <c r="S887" s="10">
        <v>0</v>
      </c>
      <c r="T887" s="50">
        <f t="shared" si="46"/>
        <v>0</v>
      </c>
      <c r="U887" s="50">
        <f t="shared" si="46"/>
        <v>0</v>
      </c>
      <c r="V887" s="50">
        <f t="shared" si="46"/>
        <v>0</v>
      </c>
      <c r="W887" s="50">
        <f t="shared" si="46"/>
        <v>0</v>
      </c>
      <c r="X887" s="50">
        <f t="shared" si="47"/>
        <v>0</v>
      </c>
      <c r="Y887" s="50">
        <f t="shared" si="47"/>
        <v>24436.5</v>
      </c>
      <c r="Z887" s="50">
        <f t="shared" si="47"/>
        <v>0</v>
      </c>
      <c r="AA887" s="50">
        <f t="shared" si="47"/>
        <v>0</v>
      </c>
      <c r="AB887" s="50">
        <f t="shared" si="44"/>
        <v>24436.5</v>
      </c>
      <c r="AC887" s="48" t="str">
        <f>VLOOKUP(ПРОДАЖИ!C:C,'ИЗ ОСНОВЫ НОМЕНКЛАТУР'!D:E,2,0)</f>
        <v>Кромочные материалы</v>
      </c>
      <c r="AD887" s="48" t="str">
        <f>VLOOKUP(C:C,'ИЗ ОСНОВЫ НОМЕНКЛАТУР'!D:F,3,0)</f>
        <v>Распродажа кромка</v>
      </c>
      <c r="AE887" s="48" t="str">
        <f>VLOOKUP(C:C,'ИЗ ОСНОВЫ НОМЕНКЛАТУР'!D:H,5,0)</f>
        <v>C</v>
      </c>
    </row>
    <row r="888" spans="1:31" ht="9.6" customHeight="1" x14ac:dyDescent="0.2">
      <c r="A888" s="45" t="s">
        <v>888</v>
      </c>
      <c r="B888" s="45"/>
      <c r="C888" s="45"/>
      <c r="D888" s="44">
        <v>0</v>
      </c>
      <c r="E888" s="44">
        <v>0</v>
      </c>
      <c r="F888" s="48">
        <v>0</v>
      </c>
      <c r="G888" s="48">
        <v>0</v>
      </c>
      <c r="H888" s="44">
        <v>0</v>
      </c>
      <c r="I888" s="44">
        <v>0</v>
      </c>
      <c r="J888" s="44">
        <v>0</v>
      </c>
      <c r="K888" s="48">
        <v>0</v>
      </c>
      <c r="L888" s="49">
        <v>0</v>
      </c>
      <c r="M888" s="49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50">
        <f t="shared" si="46"/>
        <v>0</v>
      </c>
      <c r="U888" s="50">
        <f t="shared" si="46"/>
        <v>0</v>
      </c>
      <c r="V888" s="50">
        <f t="shared" si="46"/>
        <v>0</v>
      </c>
      <c r="W888" s="50">
        <f t="shared" si="46"/>
        <v>0</v>
      </c>
      <c r="X888" s="50">
        <f t="shared" si="47"/>
        <v>0</v>
      </c>
      <c r="Y888" s="50">
        <f t="shared" si="47"/>
        <v>0</v>
      </c>
      <c r="Z888" s="50">
        <f t="shared" si="47"/>
        <v>0</v>
      </c>
      <c r="AA888" s="50">
        <f t="shared" si="47"/>
        <v>0</v>
      </c>
      <c r="AB888" s="50">
        <f t="shared" si="44"/>
        <v>0</v>
      </c>
      <c r="AC888" s="48" t="e">
        <f>VLOOKUP(ПРОДАЖИ!C:C,'ИЗ ОСНОВЫ НОМЕНКЛАТУР'!D:E,2,0)</f>
        <v>#N/A</v>
      </c>
      <c r="AD888" s="48" t="e">
        <f>VLOOKUP(C:C,'ИЗ ОСНОВЫ НОМЕНКЛАТУР'!D:F,3,0)</f>
        <v>#N/A</v>
      </c>
      <c r="AE888" s="48" t="e">
        <f>VLOOKUP(C:C,'ИЗ ОСНОВЫ НОМЕНКЛАТУР'!D:H,5,0)</f>
        <v>#N/A</v>
      </c>
    </row>
    <row r="889" spans="1:31" ht="9.6" customHeight="1" x14ac:dyDescent="0.2">
      <c r="A889" s="45" t="s">
        <v>888</v>
      </c>
      <c r="B889" s="46" t="s">
        <v>889</v>
      </c>
      <c r="C889" s="46"/>
      <c r="D889" s="44">
        <v>0</v>
      </c>
      <c r="E889" s="44">
        <v>0</v>
      </c>
      <c r="F889" s="48">
        <v>0</v>
      </c>
      <c r="G889" s="48">
        <v>0</v>
      </c>
      <c r="H889" s="44">
        <v>0</v>
      </c>
      <c r="I889" s="44">
        <v>0</v>
      </c>
      <c r="J889" s="44">
        <v>0</v>
      </c>
      <c r="K889" s="48">
        <v>0</v>
      </c>
      <c r="L889" s="49">
        <v>0</v>
      </c>
      <c r="M889" s="49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50">
        <f t="shared" si="46"/>
        <v>0</v>
      </c>
      <c r="U889" s="50">
        <f t="shared" si="46"/>
        <v>0</v>
      </c>
      <c r="V889" s="50">
        <f t="shared" si="46"/>
        <v>0</v>
      </c>
      <c r="W889" s="50">
        <f t="shared" si="46"/>
        <v>0</v>
      </c>
      <c r="X889" s="50">
        <f t="shared" si="47"/>
        <v>0</v>
      </c>
      <c r="Y889" s="50">
        <f t="shared" si="47"/>
        <v>0</v>
      </c>
      <c r="Z889" s="50">
        <f t="shared" si="47"/>
        <v>0</v>
      </c>
      <c r="AA889" s="50">
        <f t="shared" si="47"/>
        <v>0</v>
      </c>
      <c r="AB889" s="50">
        <f t="shared" si="44"/>
        <v>0</v>
      </c>
      <c r="AC889" s="48" t="e">
        <f>VLOOKUP(ПРОДАЖИ!C:C,'ИЗ ОСНОВЫ НОМЕНКЛАТУР'!D:E,2,0)</f>
        <v>#N/A</v>
      </c>
      <c r="AD889" s="48" t="e">
        <f>VLOOKUP(C:C,'ИЗ ОСНОВЫ НОМЕНКЛАТУР'!D:F,3,0)</f>
        <v>#N/A</v>
      </c>
      <c r="AE889" s="48" t="e">
        <f>VLOOKUP(C:C,'ИЗ ОСНОВЫ НОМЕНКЛАТУР'!D:H,5,0)</f>
        <v>#N/A</v>
      </c>
    </row>
    <row r="890" spans="1:31" ht="9.6" customHeight="1" x14ac:dyDescent="0.2">
      <c r="A890" s="45" t="s">
        <v>888</v>
      </c>
      <c r="B890" s="46" t="s">
        <v>890</v>
      </c>
      <c r="C890" s="46"/>
      <c r="D890" s="44">
        <v>0</v>
      </c>
      <c r="E890" s="44">
        <v>0</v>
      </c>
      <c r="F890" s="48">
        <v>0</v>
      </c>
      <c r="G890" s="48">
        <v>0</v>
      </c>
      <c r="H890" s="44">
        <v>0</v>
      </c>
      <c r="I890" s="44">
        <v>0</v>
      </c>
      <c r="J890" s="44">
        <v>0</v>
      </c>
      <c r="K890" s="48">
        <v>0</v>
      </c>
      <c r="L890" s="49">
        <v>0</v>
      </c>
      <c r="M890" s="49">
        <v>0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50">
        <f t="shared" si="46"/>
        <v>0</v>
      </c>
      <c r="U890" s="50">
        <f t="shared" si="46"/>
        <v>0</v>
      </c>
      <c r="V890" s="50">
        <f t="shared" si="46"/>
        <v>0</v>
      </c>
      <c r="W890" s="50">
        <f t="shared" si="46"/>
        <v>0</v>
      </c>
      <c r="X890" s="50">
        <f t="shared" si="47"/>
        <v>0</v>
      </c>
      <c r="Y890" s="50">
        <f t="shared" si="47"/>
        <v>0</v>
      </c>
      <c r="Z890" s="50">
        <f t="shared" si="47"/>
        <v>0</v>
      </c>
      <c r="AA890" s="50">
        <f t="shared" si="47"/>
        <v>0</v>
      </c>
      <c r="AB890" s="50">
        <f t="shared" si="44"/>
        <v>0</v>
      </c>
      <c r="AC890" s="48" t="e">
        <f>VLOOKUP(ПРОДАЖИ!C:C,'ИЗ ОСНОВЫ НОМЕНКЛАТУР'!D:E,2,0)</f>
        <v>#N/A</v>
      </c>
      <c r="AD890" s="48" t="e">
        <f>VLOOKUP(C:C,'ИЗ ОСНОВЫ НОМЕНКЛАТУР'!D:F,3,0)</f>
        <v>#N/A</v>
      </c>
      <c r="AE890" s="48" t="e">
        <f>VLOOKUP(C:C,'ИЗ ОСНОВЫ НОМЕНКЛАТУР'!D:H,5,0)</f>
        <v>#N/A</v>
      </c>
    </row>
    <row r="891" spans="1:31" ht="9.6" customHeight="1" x14ac:dyDescent="0.2">
      <c r="A891" s="45" t="s">
        <v>888</v>
      </c>
      <c r="B891" s="11"/>
      <c r="C891" s="11" t="s">
        <v>891</v>
      </c>
      <c r="D891" s="44">
        <v>249</v>
      </c>
      <c r="E891" s="44">
        <v>4832</v>
      </c>
      <c r="F891" s="48">
        <v>4454</v>
      </c>
      <c r="G891" s="48">
        <v>0</v>
      </c>
      <c r="H891" s="44">
        <v>176</v>
      </c>
      <c r="I891" s="44">
        <v>5791</v>
      </c>
      <c r="J891" s="44">
        <v>9</v>
      </c>
      <c r="K891" s="48">
        <v>2901</v>
      </c>
      <c r="L891" s="49">
        <v>441045.12</v>
      </c>
      <c r="M891" s="49">
        <v>8311534.5</v>
      </c>
      <c r="N891" s="10">
        <v>7375314.5</v>
      </c>
      <c r="O891" s="10">
        <v>0</v>
      </c>
      <c r="P891" s="10">
        <v>228846.87</v>
      </c>
      <c r="Q891" s="10">
        <v>7575881.7400000002</v>
      </c>
      <c r="R891" s="10">
        <v>16014.78</v>
      </c>
      <c r="S891" s="10">
        <v>4895319.42</v>
      </c>
      <c r="T891" s="50">
        <f t="shared" si="46"/>
        <v>36753.760000000002</v>
      </c>
      <c r="U891" s="50">
        <f t="shared" si="46"/>
        <v>692627.875</v>
      </c>
      <c r="V891" s="50">
        <f t="shared" si="46"/>
        <v>614609.54166666663</v>
      </c>
      <c r="W891" s="50">
        <f t="shared" si="46"/>
        <v>0</v>
      </c>
      <c r="X891" s="50">
        <f t="shared" si="47"/>
        <v>19070.572499999998</v>
      </c>
      <c r="Y891" s="50">
        <f t="shared" si="47"/>
        <v>631323.47833333339</v>
      </c>
      <c r="Z891" s="50">
        <f t="shared" si="47"/>
        <v>1334.5650000000001</v>
      </c>
      <c r="AA891" s="50">
        <f t="shared" si="47"/>
        <v>407943.28499999997</v>
      </c>
      <c r="AB891" s="50">
        <f t="shared" si="44"/>
        <v>2403663.0775000001</v>
      </c>
      <c r="AC891" s="48" t="str">
        <f>VLOOKUP(ПРОДАЖИ!C:C,'ИЗ ОСНОВЫ НОМЕНКЛАТУР'!D:E,2,0)</f>
        <v>Аксессуары для кухни</v>
      </c>
      <c r="AD891" s="48" t="str">
        <f>VLOOKUP(C:C,'ИЗ ОСНОВЫ НОМЕНКЛАТУР'!D:F,3,0)</f>
        <v>Посудосушители сетчатые полимерное покрытие</v>
      </c>
      <c r="AE891" s="48" t="str">
        <f>VLOOKUP(C:C,'ИЗ ОСНОВЫ НОМЕНКЛАТУР'!D:H,5,0)</f>
        <v>A</v>
      </c>
    </row>
    <row r="892" spans="1:31" ht="9.6" customHeight="1" x14ac:dyDescent="0.2">
      <c r="A892" s="45" t="s">
        <v>888</v>
      </c>
      <c r="B892" s="11"/>
      <c r="C892" s="11" t="s">
        <v>892</v>
      </c>
      <c r="D892" s="44">
        <v>334</v>
      </c>
      <c r="E892" s="44">
        <v>2140</v>
      </c>
      <c r="F892" s="48">
        <v>2381</v>
      </c>
      <c r="G892" s="48">
        <v>0</v>
      </c>
      <c r="H892" s="44">
        <v>199</v>
      </c>
      <c r="I892" s="44">
        <v>9040</v>
      </c>
      <c r="J892" s="44">
        <v>15</v>
      </c>
      <c r="K892" s="48">
        <v>995</v>
      </c>
      <c r="L892" s="49">
        <v>570122.93999999994</v>
      </c>
      <c r="M892" s="49">
        <v>3641313</v>
      </c>
      <c r="N892" s="10">
        <v>3900278.91</v>
      </c>
      <c r="O892" s="10">
        <v>0</v>
      </c>
      <c r="P892" s="10">
        <v>243795.05</v>
      </c>
      <c r="Q892" s="10">
        <v>11228114.289999999</v>
      </c>
      <c r="R892" s="10">
        <v>24218.1</v>
      </c>
      <c r="S892" s="10">
        <v>1606467.3</v>
      </c>
      <c r="T892" s="50">
        <f t="shared" si="46"/>
        <v>47510.244999999995</v>
      </c>
      <c r="U892" s="50">
        <f t="shared" si="46"/>
        <v>303442.75</v>
      </c>
      <c r="V892" s="50">
        <f t="shared" si="46"/>
        <v>325023.24249999999</v>
      </c>
      <c r="W892" s="50">
        <f t="shared" si="46"/>
        <v>0</v>
      </c>
      <c r="X892" s="50">
        <f t="shared" si="47"/>
        <v>20316.254166666666</v>
      </c>
      <c r="Y892" s="50">
        <f t="shared" si="47"/>
        <v>935676.1908333333</v>
      </c>
      <c r="Z892" s="50">
        <f t="shared" si="47"/>
        <v>2018.175</v>
      </c>
      <c r="AA892" s="50">
        <f t="shared" si="47"/>
        <v>133872.27499999999</v>
      </c>
      <c r="AB892" s="50">
        <f t="shared" si="44"/>
        <v>1767859.1325000001</v>
      </c>
      <c r="AC892" s="48" t="str">
        <f>VLOOKUP(ПРОДАЖИ!C:C,'ИЗ ОСНОВЫ НОМЕНКЛАТУР'!D:E,2,0)</f>
        <v>Аксессуары для кухни</v>
      </c>
      <c r="AD892" s="48" t="str">
        <f>VLOOKUP(C:C,'ИЗ ОСНОВЫ НОМЕНКЛАТУР'!D:F,3,0)</f>
        <v>Посудосушители сетчатые полимерное покрытие</v>
      </c>
      <c r="AE892" s="48" t="str">
        <f>VLOOKUP(C:C,'ИЗ ОСНОВЫ НОМЕНКЛАТУР'!D:H,5,0)</f>
        <v>A</v>
      </c>
    </row>
    <row r="893" spans="1:31" ht="9.6" customHeight="1" x14ac:dyDescent="0.2">
      <c r="A893" s="45" t="s">
        <v>888</v>
      </c>
      <c r="B893" s="11"/>
      <c r="C893" s="11" t="s">
        <v>893</v>
      </c>
      <c r="D893" s="44">
        <v>106</v>
      </c>
      <c r="E893" s="44">
        <v>700</v>
      </c>
      <c r="F893" s="48">
        <v>2023</v>
      </c>
      <c r="G893" s="48">
        <v>0</v>
      </c>
      <c r="H893" s="44">
        <v>121</v>
      </c>
      <c r="I893" s="44">
        <v>3950</v>
      </c>
      <c r="J893" s="44">
        <v>6</v>
      </c>
      <c r="K893" s="48">
        <v>710</v>
      </c>
      <c r="L893" s="49">
        <v>176218.67</v>
      </c>
      <c r="M893" s="49">
        <v>1160052.3</v>
      </c>
      <c r="N893" s="10">
        <v>3362219.52</v>
      </c>
      <c r="O893" s="10">
        <v>0</v>
      </c>
      <c r="P893" s="10">
        <v>152013.04</v>
      </c>
      <c r="Q893" s="10">
        <v>5030049.88</v>
      </c>
      <c r="R893" s="10">
        <v>9924.66</v>
      </c>
      <c r="S893" s="10">
        <v>1184047.3</v>
      </c>
      <c r="T893" s="50">
        <f t="shared" si="46"/>
        <v>14684.889166666668</v>
      </c>
      <c r="U893" s="50">
        <f t="shared" si="46"/>
        <v>96671.025000000009</v>
      </c>
      <c r="V893" s="50">
        <f t="shared" si="46"/>
        <v>280184.96000000002</v>
      </c>
      <c r="W893" s="50">
        <f t="shared" si="46"/>
        <v>0</v>
      </c>
      <c r="X893" s="50">
        <f t="shared" si="47"/>
        <v>12667.753333333334</v>
      </c>
      <c r="Y893" s="50">
        <f t="shared" si="47"/>
        <v>419170.8233333333</v>
      </c>
      <c r="Z893" s="50">
        <f t="shared" si="47"/>
        <v>827.05499999999995</v>
      </c>
      <c r="AA893" s="50">
        <f t="shared" si="47"/>
        <v>98670.608333333337</v>
      </c>
      <c r="AB893" s="50">
        <f t="shared" si="44"/>
        <v>922877.11416666675</v>
      </c>
      <c r="AC893" s="48" t="str">
        <f>VLOOKUP(ПРОДАЖИ!C:C,'ИЗ ОСНОВЫ НОМЕНКЛАТУР'!D:E,2,0)</f>
        <v>Аксессуары для кухни</v>
      </c>
      <c r="AD893" s="48" t="str">
        <f>VLOOKUP(C:C,'ИЗ ОСНОВЫ НОМЕНКЛАТУР'!D:F,3,0)</f>
        <v>Посудосушители сетчатые полимерное покрытие</v>
      </c>
      <c r="AE893" s="48" t="str">
        <f>VLOOKUP(C:C,'ИЗ ОСНОВЫ НОМЕНКЛАТУР'!D:H,5,0)</f>
        <v>A</v>
      </c>
    </row>
    <row r="894" spans="1:31" ht="9.6" customHeight="1" x14ac:dyDescent="0.2">
      <c r="A894" s="45" t="s">
        <v>888</v>
      </c>
      <c r="B894" s="11"/>
      <c r="C894" s="11" t="s">
        <v>894</v>
      </c>
      <c r="D894" s="44">
        <v>178</v>
      </c>
      <c r="E894" s="44">
        <v>1290</v>
      </c>
      <c r="F894" s="48">
        <v>4348</v>
      </c>
      <c r="G894" s="48">
        <v>0</v>
      </c>
      <c r="H894" s="44">
        <v>48</v>
      </c>
      <c r="I894" s="44">
        <v>125</v>
      </c>
      <c r="J894" s="44">
        <v>9</v>
      </c>
      <c r="K894" s="48">
        <v>0</v>
      </c>
      <c r="L894" s="49">
        <v>252961.18</v>
      </c>
      <c r="M894" s="49">
        <v>1863803.29</v>
      </c>
      <c r="N894" s="10">
        <v>6660988.46</v>
      </c>
      <c r="O894" s="10">
        <v>0</v>
      </c>
      <c r="P894" s="10">
        <v>45726.23</v>
      </c>
      <c r="Q894" s="10">
        <v>119078.68</v>
      </c>
      <c r="R894" s="10">
        <v>14417.28</v>
      </c>
      <c r="S894" s="10">
        <v>0</v>
      </c>
      <c r="T894" s="50">
        <f t="shared" si="46"/>
        <v>21080.098333333332</v>
      </c>
      <c r="U894" s="50">
        <f t="shared" si="46"/>
        <v>155316.94083333333</v>
      </c>
      <c r="V894" s="50">
        <f t="shared" si="46"/>
        <v>555082.3716666667</v>
      </c>
      <c r="W894" s="50">
        <f t="shared" si="46"/>
        <v>0</v>
      </c>
      <c r="X894" s="50">
        <f t="shared" si="47"/>
        <v>3810.5191666666669</v>
      </c>
      <c r="Y894" s="50">
        <f t="shared" si="47"/>
        <v>9923.2233333333334</v>
      </c>
      <c r="Z894" s="50">
        <f t="shared" si="47"/>
        <v>1201.44</v>
      </c>
      <c r="AA894" s="50">
        <f t="shared" si="47"/>
        <v>0</v>
      </c>
      <c r="AB894" s="50">
        <f t="shared" si="44"/>
        <v>746414.59333333338</v>
      </c>
      <c r="AC894" s="48" t="str">
        <f>VLOOKUP(ПРОДАЖИ!C:C,'ИЗ ОСНОВЫ НОМЕНКЛАТУР'!D:E,2,0)</f>
        <v>Аксессуары для кухни</v>
      </c>
      <c r="AD894" s="48" t="str">
        <f>VLOOKUP(C:C,'ИЗ ОСНОВЫ НОМЕНКЛАТУР'!D:F,3,0)</f>
        <v>Посудосушители сетчатые полимерное покрытие</v>
      </c>
      <c r="AE894" s="48" t="str">
        <f>VLOOKUP(C:C,'ИЗ ОСНОВЫ НОМЕНКЛАТУР'!D:H,5,0)</f>
        <v>A</v>
      </c>
    </row>
    <row r="895" spans="1:31" ht="9.6" customHeight="1" x14ac:dyDescent="0.2">
      <c r="A895" s="45" t="s">
        <v>888</v>
      </c>
      <c r="B895" s="11"/>
      <c r="C895" s="11" t="s">
        <v>895</v>
      </c>
      <c r="D895" s="44">
        <v>2</v>
      </c>
      <c r="E895" s="44">
        <v>4325</v>
      </c>
      <c r="F895" s="48">
        <v>4059</v>
      </c>
      <c r="G895" s="48">
        <v>0</v>
      </c>
      <c r="H895" s="44">
        <v>0</v>
      </c>
      <c r="I895" s="44">
        <v>0</v>
      </c>
      <c r="J895" s="44">
        <v>3</v>
      </c>
      <c r="K895" s="48">
        <v>1470</v>
      </c>
      <c r="L895" s="49">
        <v>3713.23</v>
      </c>
      <c r="M895" s="49">
        <v>7855402.6200000001</v>
      </c>
      <c r="N895" s="10">
        <v>7495783.4100000001</v>
      </c>
      <c r="O895" s="10">
        <v>0</v>
      </c>
      <c r="P895" s="10">
        <v>0</v>
      </c>
      <c r="Q895" s="10">
        <v>0</v>
      </c>
      <c r="R895" s="10">
        <v>5480.1</v>
      </c>
      <c r="S895" s="10">
        <v>2685249</v>
      </c>
      <c r="T895" s="50">
        <f t="shared" si="46"/>
        <v>309.43583333333333</v>
      </c>
      <c r="U895" s="50">
        <f t="shared" si="46"/>
        <v>654616.88500000001</v>
      </c>
      <c r="V895" s="50">
        <f t="shared" si="46"/>
        <v>624648.61750000005</v>
      </c>
      <c r="W895" s="50">
        <f t="shared" si="46"/>
        <v>0</v>
      </c>
      <c r="X895" s="50">
        <f t="shared" si="47"/>
        <v>0</v>
      </c>
      <c r="Y895" s="50">
        <f t="shared" si="47"/>
        <v>0</v>
      </c>
      <c r="Z895" s="50">
        <f t="shared" si="47"/>
        <v>456.67500000000001</v>
      </c>
      <c r="AA895" s="50">
        <f t="shared" si="47"/>
        <v>223770.75</v>
      </c>
      <c r="AB895" s="50">
        <f t="shared" si="44"/>
        <v>1503802.3633333335</v>
      </c>
      <c r="AC895" s="48" t="str">
        <f>VLOOKUP(ПРОДАЖИ!C:C,'ИЗ ОСНОВЫ НОМЕНКЛАТУР'!D:E,2,0)</f>
        <v>Аксессуары для кухни</v>
      </c>
      <c r="AD895" s="48" t="str">
        <f>VLOOKUP(C:C,'ИЗ ОСНОВЫ НОМЕНКЛАТУР'!D:F,3,0)</f>
        <v>Посудосушители сетчатые полимерное покрытие</v>
      </c>
      <c r="AE895" s="48" t="str">
        <f>VLOOKUP(C:C,'ИЗ ОСНОВЫ НОМЕНКЛАТУР'!D:H,5,0)</f>
        <v>A</v>
      </c>
    </row>
    <row r="896" spans="1:31" ht="9.6" customHeight="1" x14ac:dyDescent="0.2">
      <c r="A896" s="45" t="s">
        <v>888</v>
      </c>
      <c r="B896" s="11"/>
      <c r="C896" s="11" t="s">
        <v>896</v>
      </c>
      <c r="D896" s="44">
        <v>53</v>
      </c>
      <c r="E896" s="44">
        <v>2870</v>
      </c>
      <c r="F896" s="48">
        <v>5499</v>
      </c>
      <c r="G896" s="48">
        <v>0</v>
      </c>
      <c r="H896" s="44">
        <v>0</v>
      </c>
      <c r="I896" s="44">
        <v>0</v>
      </c>
      <c r="J896" s="44">
        <v>0</v>
      </c>
      <c r="K896" s="48">
        <v>1500</v>
      </c>
      <c r="L896" s="49">
        <v>83924.72</v>
      </c>
      <c r="M896" s="49">
        <v>4528665.54</v>
      </c>
      <c r="N896" s="10">
        <v>8963592.3900000006</v>
      </c>
      <c r="O896" s="10">
        <v>0</v>
      </c>
      <c r="P896" s="10">
        <v>0</v>
      </c>
      <c r="Q896" s="10">
        <v>0</v>
      </c>
      <c r="R896" s="10">
        <v>0</v>
      </c>
      <c r="S896" s="10">
        <v>2435700</v>
      </c>
      <c r="T896" s="50">
        <f t="shared" si="46"/>
        <v>6993.7266666666665</v>
      </c>
      <c r="U896" s="50">
        <f t="shared" si="46"/>
        <v>377388.79499999998</v>
      </c>
      <c r="V896" s="50">
        <f t="shared" si="46"/>
        <v>746966.03250000009</v>
      </c>
      <c r="W896" s="50">
        <f t="shared" si="46"/>
        <v>0</v>
      </c>
      <c r="X896" s="50">
        <f t="shared" si="47"/>
        <v>0</v>
      </c>
      <c r="Y896" s="50">
        <f t="shared" si="47"/>
        <v>0</v>
      </c>
      <c r="Z896" s="50">
        <f t="shared" si="47"/>
        <v>0</v>
      </c>
      <c r="AA896" s="50">
        <f t="shared" si="47"/>
        <v>202975</v>
      </c>
      <c r="AB896" s="50">
        <f t="shared" si="44"/>
        <v>1334323.5541666667</v>
      </c>
      <c r="AC896" s="48" t="str">
        <f>VLOOKUP(ПРОДАЖИ!C:C,'ИЗ ОСНОВЫ НОМЕНКЛАТУР'!D:E,2,0)</f>
        <v>Аксессуары для кухни</v>
      </c>
      <c r="AD896" s="48" t="str">
        <f>VLOOKUP(C:C,'ИЗ ОСНОВЫ НОМЕНКЛАТУР'!D:F,3,0)</f>
        <v>Посудосушители сетчатые полимерное покрытие</v>
      </c>
      <c r="AE896" s="48" t="str">
        <f>VLOOKUP(C:C,'ИЗ ОСНОВЫ НОМЕНКЛАТУР'!D:H,5,0)</f>
        <v>A</v>
      </c>
    </row>
    <row r="897" spans="1:31" ht="9.6" customHeight="1" x14ac:dyDescent="0.2">
      <c r="A897" s="45" t="s">
        <v>888</v>
      </c>
      <c r="B897" s="11"/>
      <c r="C897" s="11" t="s">
        <v>897</v>
      </c>
      <c r="D897" s="44">
        <v>226</v>
      </c>
      <c r="E897" s="44">
        <v>1200</v>
      </c>
      <c r="F897" s="48">
        <v>4181</v>
      </c>
      <c r="G897" s="48">
        <v>0</v>
      </c>
      <c r="H897" s="44">
        <v>69</v>
      </c>
      <c r="I897" s="44">
        <v>197</v>
      </c>
      <c r="J897" s="44">
        <v>0</v>
      </c>
      <c r="K897" s="48">
        <v>0</v>
      </c>
      <c r="L897" s="49">
        <v>294138.53000000003</v>
      </c>
      <c r="M897" s="49">
        <v>1616305.22</v>
      </c>
      <c r="N897" s="10">
        <v>5826253.6200000001</v>
      </c>
      <c r="O897" s="10">
        <v>0</v>
      </c>
      <c r="P897" s="10">
        <v>80278.899999999994</v>
      </c>
      <c r="Q897" s="10">
        <v>227674.17</v>
      </c>
      <c r="R897" s="10">
        <v>0</v>
      </c>
      <c r="S897" s="10">
        <v>0</v>
      </c>
      <c r="T897" s="50">
        <f t="shared" si="46"/>
        <v>24511.54416666667</v>
      </c>
      <c r="U897" s="50">
        <f t="shared" si="46"/>
        <v>134692.10166666665</v>
      </c>
      <c r="V897" s="50">
        <f t="shared" si="46"/>
        <v>485521.13500000001</v>
      </c>
      <c r="W897" s="50">
        <f t="shared" si="46"/>
        <v>0</v>
      </c>
      <c r="X897" s="50">
        <f t="shared" si="47"/>
        <v>6689.9083333333328</v>
      </c>
      <c r="Y897" s="50">
        <f t="shared" si="47"/>
        <v>18972.8475</v>
      </c>
      <c r="Z897" s="50">
        <f t="shared" si="47"/>
        <v>0</v>
      </c>
      <c r="AA897" s="50">
        <f t="shared" si="47"/>
        <v>0</v>
      </c>
      <c r="AB897" s="50">
        <f t="shared" si="44"/>
        <v>670387.53666666662</v>
      </c>
      <c r="AC897" s="48" t="str">
        <f>VLOOKUP(ПРОДАЖИ!C:C,'ИЗ ОСНОВЫ НОМЕНКЛАТУР'!D:E,2,0)</f>
        <v>Аксессуары для кухни</v>
      </c>
      <c r="AD897" s="48" t="str">
        <f>VLOOKUP(C:C,'ИЗ ОСНОВЫ НОМЕНКЛАТУР'!D:F,3,0)</f>
        <v>Посудосушители сетчатые полимерное покрытие</v>
      </c>
      <c r="AE897" s="48" t="str">
        <f>VLOOKUP(C:C,'ИЗ ОСНОВЫ НОМЕНКЛАТУР'!D:H,5,0)</f>
        <v>A</v>
      </c>
    </row>
    <row r="898" spans="1:31" ht="9.6" customHeight="1" x14ac:dyDescent="0.2">
      <c r="A898" s="45" t="s">
        <v>888</v>
      </c>
      <c r="B898" s="11"/>
      <c r="C898" s="11" t="s">
        <v>898</v>
      </c>
      <c r="D898" s="44">
        <v>45</v>
      </c>
      <c r="E898" s="44">
        <v>590</v>
      </c>
      <c r="F898" s="48">
        <v>1006</v>
      </c>
      <c r="G898" s="48">
        <v>0</v>
      </c>
      <c r="H898" s="44">
        <v>28</v>
      </c>
      <c r="I898" s="44">
        <v>1307</v>
      </c>
      <c r="J898" s="44">
        <v>9</v>
      </c>
      <c r="K898" s="48">
        <v>240</v>
      </c>
      <c r="L898" s="49">
        <v>71363.13</v>
      </c>
      <c r="M898" s="49">
        <v>934621.89</v>
      </c>
      <c r="N898" s="10">
        <v>1689633.57</v>
      </c>
      <c r="O898" s="10">
        <v>0</v>
      </c>
      <c r="P898" s="10">
        <v>37569.760000000002</v>
      </c>
      <c r="Q898" s="10">
        <v>1748454.91</v>
      </c>
      <c r="R898" s="10">
        <v>15208.22</v>
      </c>
      <c r="S898" s="10">
        <v>383774.86</v>
      </c>
      <c r="T898" s="50">
        <f t="shared" si="46"/>
        <v>5946.9275000000007</v>
      </c>
      <c r="U898" s="50">
        <f t="shared" si="46"/>
        <v>77885.157500000001</v>
      </c>
      <c r="V898" s="50">
        <f t="shared" si="46"/>
        <v>140802.79750000002</v>
      </c>
      <c r="W898" s="50">
        <f t="shared" si="46"/>
        <v>0</v>
      </c>
      <c r="X898" s="50">
        <f t="shared" si="47"/>
        <v>3130.8133333333335</v>
      </c>
      <c r="Y898" s="50">
        <f t="shared" si="47"/>
        <v>145704.57583333334</v>
      </c>
      <c r="Z898" s="50">
        <f t="shared" si="47"/>
        <v>1267.3516666666667</v>
      </c>
      <c r="AA898" s="50">
        <f t="shared" si="47"/>
        <v>31981.238333333331</v>
      </c>
      <c r="AB898" s="50">
        <f t="shared" si="44"/>
        <v>406718.86166666669</v>
      </c>
      <c r="AC898" s="48" t="str">
        <f>VLOOKUP(ПРОДАЖИ!C:C,'ИЗ ОСНОВЫ НОМЕНКЛАТУР'!D:E,2,0)</f>
        <v>Аксессуары для кухни</v>
      </c>
      <c r="AD898" s="48" t="str">
        <f>VLOOKUP(C:C,'ИЗ ОСНОВЫ НОМЕНКЛАТУР'!D:F,3,0)</f>
        <v>Посудосушители сетчатые полимерное покрытие</v>
      </c>
      <c r="AE898" s="48" t="str">
        <f>VLOOKUP(C:C,'ИЗ ОСНОВЫ НОМЕНКЛАТУР'!D:H,5,0)</f>
        <v>A</v>
      </c>
    </row>
    <row r="899" spans="1:31" ht="9.6" customHeight="1" x14ac:dyDescent="0.2">
      <c r="A899" s="45" t="s">
        <v>888</v>
      </c>
      <c r="B899" s="11"/>
      <c r="C899" s="11" t="s">
        <v>899</v>
      </c>
      <c r="D899" s="44">
        <v>63</v>
      </c>
      <c r="E899" s="44">
        <v>110</v>
      </c>
      <c r="F899" s="48">
        <v>694</v>
      </c>
      <c r="G899" s="48">
        <v>0</v>
      </c>
      <c r="H899" s="44">
        <v>42</v>
      </c>
      <c r="I899" s="44">
        <v>697</v>
      </c>
      <c r="J899" s="44">
        <v>0</v>
      </c>
      <c r="K899" s="48">
        <v>0</v>
      </c>
      <c r="L899" s="49">
        <v>96542.58</v>
      </c>
      <c r="M899" s="49">
        <v>170575.89</v>
      </c>
      <c r="N899" s="10">
        <v>1025546.83</v>
      </c>
      <c r="O899" s="10">
        <v>0</v>
      </c>
      <c r="P899" s="10">
        <v>44207.06</v>
      </c>
      <c r="Q899" s="10">
        <v>734077.86</v>
      </c>
      <c r="R899" s="10">
        <v>0</v>
      </c>
      <c r="S899" s="10">
        <v>0</v>
      </c>
      <c r="T899" s="50">
        <f t="shared" si="46"/>
        <v>8045.2150000000001</v>
      </c>
      <c r="U899" s="50">
        <f t="shared" si="46"/>
        <v>14214.657500000001</v>
      </c>
      <c r="V899" s="50">
        <f t="shared" si="46"/>
        <v>85462.235833333325</v>
      </c>
      <c r="W899" s="50">
        <f t="shared" si="46"/>
        <v>0</v>
      </c>
      <c r="X899" s="50">
        <f t="shared" si="47"/>
        <v>3683.9216666666666</v>
      </c>
      <c r="Y899" s="50">
        <f t="shared" si="47"/>
        <v>61173.154999999999</v>
      </c>
      <c r="Z899" s="50">
        <f t="shared" si="47"/>
        <v>0</v>
      </c>
      <c r="AA899" s="50">
        <f t="shared" si="47"/>
        <v>0</v>
      </c>
      <c r="AB899" s="50">
        <f t="shared" si="44"/>
        <v>172579.185</v>
      </c>
      <c r="AC899" s="48" t="str">
        <f>VLOOKUP(ПРОДАЖИ!C:C,'ИЗ ОСНОВЫ НОМЕНКЛАТУР'!D:E,2,0)</f>
        <v>Аксессуары для кухни</v>
      </c>
      <c r="AD899" s="48" t="str">
        <f>VLOOKUP(C:C,'ИЗ ОСНОВЫ НОМЕНКЛАТУР'!D:F,3,0)</f>
        <v>Посудосушители сетчатые полимерное покрытие</v>
      </c>
      <c r="AE899" s="48" t="str">
        <f>VLOOKUP(C:C,'ИЗ ОСНОВЫ НОМЕНКЛАТУР'!D:H,5,0)</f>
        <v>B</v>
      </c>
    </row>
    <row r="900" spans="1:31" ht="9.6" customHeight="1" x14ac:dyDescent="0.2">
      <c r="A900" s="45" t="s">
        <v>888</v>
      </c>
      <c r="B900" s="11"/>
      <c r="C900" s="11" t="s">
        <v>900</v>
      </c>
      <c r="D900" s="44">
        <v>0</v>
      </c>
      <c r="E900" s="44">
        <v>40</v>
      </c>
      <c r="F900" s="48">
        <v>2800</v>
      </c>
      <c r="G900" s="48">
        <v>0</v>
      </c>
      <c r="H900" s="44">
        <v>0</v>
      </c>
      <c r="I900" s="44">
        <v>0</v>
      </c>
      <c r="J900" s="44">
        <v>0</v>
      </c>
      <c r="K900" s="48">
        <v>0</v>
      </c>
      <c r="L900" s="49">
        <v>0</v>
      </c>
      <c r="M900" s="49">
        <v>69480</v>
      </c>
      <c r="N900" s="10">
        <v>4863600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50">
        <f t="shared" si="46"/>
        <v>0</v>
      </c>
      <c r="U900" s="50">
        <f t="shared" si="46"/>
        <v>5790</v>
      </c>
      <c r="V900" s="50">
        <f t="shared" si="46"/>
        <v>405300</v>
      </c>
      <c r="W900" s="50">
        <f t="shared" si="46"/>
        <v>0</v>
      </c>
      <c r="X900" s="50">
        <f t="shared" si="47"/>
        <v>0</v>
      </c>
      <c r="Y900" s="50">
        <f t="shared" si="47"/>
        <v>0</v>
      </c>
      <c r="Z900" s="50">
        <f t="shared" si="47"/>
        <v>0</v>
      </c>
      <c r="AA900" s="50">
        <f t="shared" si="47"/>
        <v>0</v>
      </c>
      <c r="AB900" s="50">
        <f t="shared" ref="AB900:AB963" si="48">T900+U900+V900+W900+X900+Y900+Z900+AA900</f>
        <v>411090</v>
      </c>
      <c r="AC900" s="48" t="str">
        <f>VLOOKUP(ПРОДАЖИ!C:C,'ИЗ ОСНОВЫ НОМЕНКЛАТУР'!D:E,2,0)</f>
        <v>Аксессуары для кухни</v>
      </c>
      <c r="AD900" s="48" t="str">
        <f>VLOOKUP(C:C,'ИЗ ОСНОВЫ НОМЕНКЛАТУР'!D:F,3,0)</f>
        <v>Посудосушители сетчатые полимерное покрытие</v>
      </c>
      <c r="AE900" s="48" t="str">
        <f>VLOOKUP(C:C,'ИЗ ОСНОВЫ НОМЕНКЛАТУР'!D:H,5,0)</f>
        <v>A</v>
      </c>
    </row>
    <row r="901" spans="1:31" ht="9.6" customHeight="1" x14ac:dyDescent="0.2">
      <c r="A901" s="45" t="s">
        <v>888</v>
      </c>
      <c r="B901" s="11"/>
      <c r="C901" s="11" t="s">
        <v>901</v>
      </c>
      <c r="D901" s="44">
        <v>70</v>
      </c>
      <c r="E901" s="44">
        <v>140</v>
      </c>
      <c r="F901" s="48">
        <v>1379</v>
      </c>
      <c r="G901" s="48">
        <v>0</v>
      </c>
      <c r="H901" s="44">
        <v>9</v>
      </c>
      <c r="I901" s="44">
        <v>60</v>
      </c>
      <c r="J901" s="44">
        <v>0</v>
      </c>
      <c r="K901" s="48">
        <v>0</v>
      </c>
      <c r="L901" s="49">
        <v>97571.96</v>
      </c>
      <c r="M901" s="49">
        <v>192122.39</v>
      </c>
      <c r="N901" s="10">
        <v>1897497.17</v>
      </c>
      <c r="O901" s="10">
        <v>0</v>
      </c>
      <c r="P901" s="10">
        <v>4120.3900000000003</v>
      </c>
      <c r="Q901" s="10">
        <v>24862.33</v>
      </c>
      <c r="R901" s="10">
        <v>0</v>
      </c>
      <c r="S901" s="10">
        <v>0</v>
      </c>
      <c r="T901" s="50">
        <f t="shared" si="46"/>
        <v>8130.9966666666669</v>
      </c>
      <c r="U901" s="50">
        <f t="shared" si="46"/>
        <v>16010.199166666667</v>
      </c>
      <c r="V901" s="50">
        <f t="shared" si="46"/>
        <v>158124.76416666666</v>
      </c>
      <c r="W901" s="50">
        <f t="shared" si="46"/>
        <v>0</v>
      </c>
      <c r="X901" s="50">
        <f t="shared" si="47"/>
        <v>343.36583333333334</v>
      </c>
      <c r="Y901" s="50">
        <f t="shared" si="47"/>
        <v>2071.8608333333336</v>
      </c>
      <c r="Z901" s="50">
        <f t="shared" si="47"/>
        <v>0</v>
      </c>
      <c r="AA901" s="50">
        <f t="shared" si="47"/>
        <v>0</v>
      </c>
      <c r="AB901" s="50">
        <f t="shared" si="48"/>
        <v>184681.18666666668</v>
      </c>
      <c r="AC901" s="48" t="str">
        <f>VLOOKUP(ПРОДАЖИ!C:C,'ИЗ ОСНОВЫ НОМЕНКЛАТУР'!D:E,2,0)</f>
        <v>Аксессуары для кухни</v>
      </c>
      <c r="AD901" s="48" t="str">
        <f>VLOOKUP(C:C,'ИЗ ОСНОВЫ НОМЕНКЛАТУР'!D:F,3,0)</f>
        <v>Посудосушители сетчатые полимерное покрытие</v>
      </c>
      <c r="AE901" s="48" t="str">
        <f>VLOOKUP(C:C,'ИЗ ОСНОВЫ НОМЕНКЛАТУР'!D:H,5,0)</f>
        <v>B</v>
      </c>
    </row>
    <row r="902" spans="1:31" ht="9.6" customHeight="1" x14ac:dyDescent="0.2">
      <c r="A902" s="45" t="s">
        <v>888</v>
      </c>
      <c r="B902" s="11"/>
      <c r="C902" s="11" t="s">
        <v>902</v>
      </c>
      <c r="D902" s="44">
        <v>29</v>
      </c>
      <c r="E902" s="44">
        <v>400</v>
      </c>
      <c r="F902" s="48">
        <v>0</v>
      </c>
      <c r="G902" s="48">
        <v>0</v>
      </c>
      <c r="H902" s="44">
        <v>0</v>
      </c>
      <c r="I902" s="44">
        <v>0</v>
      </c>
      <c r="J902" s="44">
        <v>0</v>
      </c>
      <c r="K902" s="48">
        <v>0</v>
      </c>
      <c r="L902" s="49">
        <v>45646.64</v>
      </c>
      <c r="M902" s="49">
        <v>629609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50">
        <f t="shared" si="46"/>
        <v>3803.8866666666668</v>
      </c>
      <c r="U902" s="50">
        <f t="shared" si="46"/>
        <v>52467.416666666664</v>
      </c>
      <c r="V902" s="50">
        <f t="shared" si="46"/>
        <v>0</v>
      </c>
      <c r="W902" s="50">
        <f t="shared" si="46"/>
        <v>0</v>
      </c>
      <c r="X902" s="50">
        <f t="shared" si="47"/>
        <v>0</v>
      </c>
      <c r="Y902" s="50">
        <f t="shared" si="47"/>
        <v>0</v>
      </c>
      <c r="Z902" s="50">
        <f t="shared" si="47"/>
        <v>0</v>
      </c>
      <c r="AA902" s="50">
        <f t="shared" si="47"/>
        <v>0</v>
      </c>
      <c r="AB902" s="50">
        <f t="shared" si="48"/>
        <v>56271.30333333333</v>
      </c>
      <c r="AC902" s="48" t="str">
        <f>VLOOKUP(ПРОДАЖИ!C:C,'ИЗ ОСНОВЫ НОМЕНКЛАТУР'!D:E,2,0)</f>
        <v>Аксессуары для кухни</v>
      </c>
      <c r="AD902" s="48" t="str">
        <f>VLOOKUP(C:C,'ИЗ ОСНОВЫ НОМЕНКЛАТУР'!D:F,3,0)</f>
        <v>Посудосушители сетчатые полимерное покрытие</v>
      </c>
      <c r="AE902" s="48" t="str">
        <f>VLOOKUP(C:C,'ИЗ ОСНОВЫ НОМЕНКЛАТУР'!D:H,5,0)</f>
        <v>B</v>
      </c>
    </row>
    <row r="903" spans="1:31" ht="9.6" customHeight="1" x14ac:dyDescent="0.2">
      <c r="A903" s="45" t="s">
        <v>888</v>
      </c>
      <c r="B903" s="11"/>
      <c r="C903" s="11" t="s">
        <v>903</v>
      </c>
      <c r="D903" s="44">
        <v>0</v>
      </c>
      <c r="E903" s="44">
        <v>0</v>
      </c>
      <c r="F903" s="48">
        <v>370</v>
      </c>
      <c r="G903" s="48">
        <v>0</v>
      </c>
      <c r="H903" s="44">
        <v>0</v>
      </c>
      <c r="I903" s="44">
        <v>0</v>
      </c>
      <c r="J903" s="44">
        <v>0</v>
      </c>
      <c r="K903" s="48">
        <v>0</v>
      </c>
      <c r="L903" s="49">
        <v>0</v>
      </c>
      <c r="M903" s="49">
        <v>0</v>
      </c>
      <c r="N903" s="10">
        <v>588472.41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50">
        <f t="shared" si="46"/>
        <v>0</v>
      </c>
      <c r="U903" s="50">
        <f t="shared" si="46"/>
        <v>0</v>
      </c>
      <c r="V903" s="50">
        <f t="shared" si="46"/>
        <v>49039.3675</v>
      </c>
      <c r="W903" s="50">
        <f t="shared" si="46"/>
        <v>0</v>
      </c>
      <c r="X903" s="50">
        <f t="shared" si="47"/>
        <v>0</v>
      </c>
      <c r="Y903" s="50">
        <f t="shared" si="47"/>
        <v>0</v>
      </c>
      <c r="Z903" s="50">
        <f t="shared" si="47"/>
        <v>0</v>
      </c>
      <c r="AA903" s="50">
        <f t="shared" si="47"/>
        <v>0</v>
      </c>
      <c r="AB903" s="50">
        <f t="shared" si="48"/>
        <v>49039.3675</v>
      </c>
      <c r="AC903" s="48" t="str">
        <f>VLOOKUP(ПРОДАЖИ!C:C,'ИЗ ОСНОВЫ НОМЕНКЛАТУР'!D:E,2,0)</f>
        <v>Аксессуары для кухни</v>
      </c>
      <c r="AD903" s="48" t="str">
        <f>VLOOKUP(C:C,'ИЗ ОСНОВЫ НОМЕНКЛАТУР'!D:F,3,0)</f>
        <v>Посудосушители сетчатые полимерное покрытие</v>
      </c>
      <c r="AE903" s="48" t="str">
        <f>VLOOKUP(C:C,'ИЗ ОСНОВЫ НОМЕНКЛАТУР'!D:H,5,0)</f>
        <v>B</v>
      </c>
    </row>
    <row r="904" spans="1:31" ht="9.6" customHeight="1" x14ac:dyDescent="0.2">
      <c r="A904" s="45" t="s">
        <v>888</v>
      </c>
      <c r="B904" s="11"/>
      <c r="C904" s="11" t="s">
        <v>904</v>
      </c>
      <c r="D904" s="44">
        <v>9</v>
      </c>
      <c r="E904" s="44">
        <v>455</v>
      </c>
      <c r="F904" s="48">
        <v>0</v>
      </c>
      <c r="G904" s="48">
        <v>0</v>
      </c>
      <c r="H904" s="44">
        <v>0</v>
      </c>
      <c r="I904" s="44">
        <v>0</v>
      </c>
      <c r="J904" s="44">
        <v>0</v>
      </c>
      <c r="K904" s="48">
        <v>0</v>
      </c>
      <c r="L904" s="49">
        <v>13425.28</v>
      </c>
      <c r="M904" s="49">
        <v>761159.27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50">
        <f t="shared" si="46"/>
        <v>1118.7733333333333</v>
      </c>
      <c r="U904" s="50">
        <f t="shared" si="46"/>
        <v>63429.939166666671</v>
      </c>
      <c r="V904" s="50">
        <f t="shared" si="46"/>
        <v>0</v>
      </c>
      <c r="W904" s="50">
        <f t="shared" si="46"/>
        <v>0</v>
      </c>
      <c r="X904" s="50">
        <f t="shared" si="47"/>
        <v>0</v>
      </c>
      <c r="Y904" s="50">
        <f t="shared" si="47"/>
        <v>0</v>
      </c>
      <c r="Z904" s="50">
        <f t="shared" si="47"/>
        <v>0</v>
      </c>
      <c r="AA904" s="50">
        <f t="shared" si="47"/>
        <v>0</v>
      </c>
      <c r="AB904" s="50">
        <f t="shared" si="48"/>
        <v>64548.712500000001</v>
      </c>
      <c r="AC904" s="48" t="str">
        <f>VLOOKUP(ПРОДАЖИ!C:C,'ИЗ ОСНОВЫ НОМЕНКЛАТУР'!D:E,2,0)</f>
        <v>Аксессуары для кухни</v>
      </c>
      <c r="AD904" s="48" t="str">
        <f>VLOOKUP(C:C,'ИЗ ОСНОВЫ НОМЕНКЛАТУР'!D:F,3,0)</f>
        <v>Посудосушители сетчатые полимерное покрытие</v>
      </c>
      <c r="AE904" s="48" t="str">
        <f>VLOOKUP(C:C,'ИЗ ОСНОВЫ НОМЕНКЛАТУР'!D:H,5,0)</f>
        <v>B</v>
      </c>
    </row>
    <row r="905" spans="1:31" ht="9.6" customHeight="1" x14ac:dyDescent="0.2">
      <c r="A905" s="45" t="s">
        <v>888</v>
      </c>
      <c r="B905" s="11"/>
      <c r="C905" s="11" t="s">
        <v>905</v>
      </c>
      <c r="D905" s="44">
        <v>20</v>
      </c>
      <c r="E905" s="44">
        <v>100</v>
      </c>
      <c r="F905" s="48">
        <v>292</v>
      </c>
      <c r="G905" s="48">
        <v>0</v>
      </c>
      <c r="H905" s="44">
        <v>4</v>
      </c>
      <c r="I905" s="44">
        <v>0</v>
      </c>
      <c r="J905" s="44">
        <v>0</v>
      </c>
      <c r="K905" s="48">
        <v>0</v>
      </c>
      <c r="L905" s="49">
        <v>31823.48</v>
      </c>
      <c r="M905" s="49">
        <v>149648</v>
      </c>
      <c r="N905" s="10">
        <v>460878.38</v>
      </c>
      <c r="O905" s="10">
        <v>0</v>
      </c>
      <c r="P905" s="10">
        <v>3988.75</v>
      </c>
      <c r="Q905" s="10">
        <v>0</v>
      </c>
      <c r="R905" s="10">
        <v>0</v>
      </c>
      <c r="S905" s="10">
        <v>0</v>
      </c>
      <c r="T905" s="50">
        <f t="shared" si="46"/>
        <v>2651.9566666666665</v>
      </c>
      <c r="U905" s="50">
        <f t="shared" si="46"/>
        <v>12470.666666666666</v>
      </c>
      <c r="V905" s="50">
        <f t="shared" si="46"/>
        <v>38406.531666666669</v>
      </c>
      <c r="W905" s="50">
        <f t="shared" si="46"/>
        <v>0</v>
      </c>
      <c r="X905" s="50">
        <f t="shared" si="47"/>
        <v>332.39583333333331</v>
      </c>
      <c r="Y905" s="50">
        <f t="shared" si="47"/>
        <v>0</v>
      </c>
      <c r="Z905" s="50">
        <f t="shared" si="47"/>
        <v>0</v>
      </c>
      <c r="AA905" s="50">
        <f t="shared" si="47"/>
        <v>0</v>
      </c>
      <c r="AB905" s="50">
        <f t="shared" si="48"/>
        <v>53861.550833333335</v>
      </c>
      <c r="AC905" s="48" t="str">
        <f>VLOOKUP(ПРОДАЖИ!C:C,'ИЗ ОСНОВЫ НОМЕНКЛАТУР'!D:E,2,0)</f>
        <v>Аксессуары для кухни</v>
      </c>
      <c r="AD905" s="48" t="str">
        <f>VLOOKUP(C:C,'ИЗ ОСНОВЫ НОМЕНКЛАТУР'!D:F,3,0)</f>
        <v>Посудосушители сетчатые полимерное покрытие</v>
      </c>
      <c r="AE905" s="48" t="str">
        <f>VLOOKUP(C:C,'ИЗ ОСНОВЫ НОМЕНКЛАТУР'!D:H,5,0)</f>
        <v>B</v>
      </c>
    </row>
    <row r="906" spans="1:31" ht="9.6" customHeight="1" x14ac:dyDescent="0.2">
      <c r="A906" s="45" t="s">
        <v>888</v>
      </c>
      <c r="B906" s="11"/>
      <c r="C906" s="11" t="s">
        <v>906</v>
      </c>
      <c r="D906" s="44">
        <v>47</v>
      </c>
      <c r="E906" s="44">
        <v>0</v>
      </c>
      <c r="F906" s="48">
        <v>324</v>
      </c>
      <c r="G906" s="48">
        <v>0</v>
      </c>
      <c r="H906" s="44">
        <v>0</v>
      </c>
      <c r="I906" s="44">
        <v>100</v>
      </c>
      <c r="J906" s="44">
        <v>6</v>
      </c>
      <c r="K906" s="48">
        <v>20</v>
      </c>
      <c r="L906" s="49">
        <v>61379.72</v>
      </c>
      <c r="M906" s="49">
        <v>0</v>
      </c>
      <c r="N906" s="10">
        <v>444572.53</v>
      </c>
      <c r="O906" s="10">
        <v>0</v>
      </c>
      <c r="P906" s="10">
        <v>0</v>
      </c>
      <c r="Q906" s="10">
        <v>35732.400000000001</v>
      </c>
      <c r="R906" s="10">
        <v>8328.6</v>
      </c>
      <c r="S906" s="10">
        <v>27762</v>
      </c>
      <c r="T906" s="50">
        <f t="shared" si="46"/>
        <v>5114.9766666666665</v>
      </c>
      <c r="U906" s="50">
        <f t="shared" si="46"/>
        <v>0</v>
      </c>
      <c r="V906" s="50">
        <f t="shared" si="46"/>
        <v>37047.710833333338</v>
      </c>
      <c r="W906" s="50">
        <f t="shared" si="46"/>
        <v>0</v>
      </c>
      <c r="X906" s="50">
        <f t="shared" si="47"/>
        <v>0</v>
      </c>
      <c r="Y906" s="50">
        <f t="shared" si="47"/>
        <v>2977.7000000000003</v>
      </c>
      <c r="Z906" s="50">
        <f t="shared" si="47"/>
        <v>694.05000000000007</v>
      </c>
      <c r="AA906" s="50">
        <f t="shared" si="47"/>
        <v>2313.5</v>
      </c>
      <c r="AB906" s="50">
        <f t="shared" si="48"/>
        <v>48147.937500000007</v>
      </c>
      <c r="AC906" s="48" t="str">
        <f>VLOOKUP(ПРОДАЖИ!C:C,'ИЗ ОСНОВЫ НОМЕНКЛАТУР'!D:E,2,0)</f>
        <v>Аксессуары для кухни</v>
      </c>
      <c r="AD906" s="48" t="str">
        <f>VLOOKUP(C:C,'ИЗ ОСНОВЫ НОМЕНКЛАТУР'!D:F,3,0)</f>
        <v>Посудосушители сетчатые полимерное покрытие</v>
      </c>
      <c r="AE906" s="48" t="str">
        <f>VLOOKUP(C:C,'ИЗ ОСНОВЫ НОМЕНКЛАТУР'!D:H,5,0)</f>
        <v>B</v>
      </c>
    </row>
    <row r="907" spans="1:31" ht="9.6" customHeight="1" x14ac:dyDescent="0.2">
      <c r="A907" s="45" t="s">
        <v>888</v>
      </c>
      <c r="B907" s="11"/>
      <c r="C907" s="11" t="s">
        <v>907</v>
      </c>
      <c r="D907" s="44">
        <v>77</v>
      </c>
      <c r="E907" s="44">
        <v>40</v>
      </c>
      <c r="F907" s="48">
        <v>50</v>
      </c>
      <c r="G907" s="48">
        <v>0</v>
      </c>
      <c r="H907" s="44">
        <v>16</v>
      </c>
      <c r="I907" s="44">
        <v>10</v>
      </c>
      <c r="J907" s="44">
        <v>3</v>
      </c>
      <c r="K907" s="48">
        <v>1</v>
      </c>
      <c r="L907" s="49">
        <v>178663.54</v>
      </c>
      <c r="M907" s="49">
        <v>93012.59</v>
      </c>
      <c r="N907" s="10">
        <v>117015.17</v>
      </c>
      <c r="O907" s="10">
        <v>0</v>
      </c>
      <c r="P907" s="10">
        <v>37312.54</v>
      </c>
      <c r="Q907" s="10">
        <v>23467.3</v>
      </c>
      <c r="R907" s="10">
        <v>6958.86</v>
      </c>
      <c r="S907" s="10">
        <v>2319.62</v>
      </c>
      <c r="T907" s="50">
        <f t="shared" si="46"/>
        <v>14888.628333333334</v>
      </c>
      <c r="U907" s="50">
        <f t="shared" si="46"/>
        <v>7751.0491666666667</v>
      </c>
      <c r="V907" s="50">
        <f t="shared" si="46"/>
        <v>9751.2641666666659</v>
      </c>
      <c r="W907" s="50">
        <f t="shared" si="46"/>
        <v>0</v>
      </c>
      <c r="X907" s="50">
        <f t="shared" si="47"/>
        <v>3109.3783333333336</v>
      </c>
      <c r="Y907" s="50">
        <f t="shared" si="47"/>
        <v>1955.6083333333333</v>
      </c>
      <c r="Z907" s="50">
        <f t="shared" si="47"/>
        <v>579.90499999999997</v>
      </c>
      <c r="AA907" s="50">
        <f t="shared" si="47"/>
        <v>193.30166666666665</v>
      </c>
      <c r="AB907" s="50">
        <f t="shared" si="48"/>
        <v>38229.134999999995</v>
      </c>
      <c r="AC907" s="48" t="str">
        <f>VLOOKUP(ПРОДАЖИ!C:C,'ИЗ ОСНОВЫ НОМЕНКЛАТУР'!D:E,2,0)</f>
        <v>Аксессуары для кухни</v>
      </c>
      <c r="AD907" s="48" t="str">
        <f>VLOOKUP(C:C,'ИЗ ОСНОВЫ НОМЕНКЛАТУР'!D:F,3,0)</f>
        <v>Посудосушители сетчатые полимерное покрытие</v>
      </c>
      <c r="AE907" s="48" t="str">
        <f>VLOOKUP(C:C,'ИЗ ОСНОВЫ НОМЕНКЛАТУР'!D:H,5,0)</f>
        <v>C</v>
      </c>
    </row>
    <row r="908" spans="1:31" ht="9.6" customHeight="1" x14ac:dyDescent="0.2">
      <c r="A908" s="45" t="s">
        <v>888</v>
      </c>
      <c r="B908" s="11"/>
      <c r="C908" s="11" t="s">
        <v>908</v>
      </c>
      <c r="D908" s="44">
        <v>56</v>
      </c>
      <c r="E908" s="44">
        <v>50</v>
      </c>
      <c r="F908" s="48">
        <v>49</v>
      </c>
      <c r="G908" s="48">
        <v>0</v>
      </c>
      <c r="H908" s="44">
        <v>11</v>
      </c>
      <c r="I908" s="44">
        <v>0</v>
      </c>
      <c r="J908" s="44">
        <v>11</v>
      </c>
      <c r="K908" s="48">
        <v>0</v>
      </c>
      <c r="L908" s="49">
        <v>135723.66</v>
      </c>
      <c r="M908" s="49">
        <v>121783.94</v>
      </c>
      <c r="N908" s="10">
        <v>122848.8</v>
      </c>
      <c r="O908" s="10">
        <v>0</v>
      </c>
      <c r="P908" s="10">
        <v>27461.01</v>
      </c>
      <c r="Q908" s="10">
        <v>0</v>
      </c>
      <c r="R908" s="10">
        <v>26271.98</v>
      </c>
      <c r="S908" s="10">
        <v>0</v>
      </c>
      <c r="T908" s="50">
        <f t="shared" si="46"/>
        <v>11310.305</v>
      </c>
      <c r="U908" s="50">
        <f t="shared" si="46"/>
        <v>10148.661666666667</v>
      </c>
      <c r="V908" s="50">
        <f t="shared" si="46"/>
        <v>10237.4</v>
      </c>
      <c r="W908" s="50">
        <f t="shared" si="46"/>
        <v>0</v>
      </c>
      <c r="X908" s="50">
        <f t="shared" si="47"/>
        <v>2288.4175</v>
      </c>
      <c r="Y908" s="50">
        <f t="shared" si="47"/>
        <v>0</v>
      </c>
      <c r="Z908" s="50">
        <f t="shared" si="47"/>
        <v>2189.3316666666665</v>
      </c>
      <c r="AA908" s="50">
        <f t="shared" si="47"/>
        <v>0</v>
      </c>
      <c r="AB908" s="50">
        <f t="shared" si="48"/>
        <v>36174.115833333337</v>
      </c>
      <c r="AC908" s="48" t="str">
        <f>VLOOKUP(ПРОДАЖИ!C:C,'ИЗ ОСНОВЫ НОМЕНКЛАТУР'!D:E,2,0)</f>
        <v>Аксессуары для кухни</v>
      </c>
      <c r="AD908" s="48" t="str">
        <f>VLOOKUP(C:C,'ИЗ ОСНОВЫ НОМЕНКЛАТУР'!D:F,3,0)</f>
        <v>Посудосушители сетчатые полимерное покрытие</v>
      </c>
      <c r="AE908" s="48" t="str">
        <f>VLOOKUP(C:C,'ИЗ ОСНОВЫ НОМЕНКЛАТУР'!D:H,5,0)</f>
        <v>C</v>
      </c>
    </row>
    <row r="909" spans="1:31" ht="9.6" customHeight="1" x14ac:dyDescent="0.2">
      <c r="A909" s="45" t="s">
        <v>888</v>
      </c>
      <c r="B909" s="11"/>
      <c r="C909" s="11" t="s">
        <v>909</v>
      </c>
      <c r="D909" s="44">
        <v>42</v>
      </c>
      <c r="E909" s="44">
        <v>20</v>
      </c>
      <c r="F909" s="48">
        <v>43</v>
      </c>
      <c r="G909" s="48">
        <v>0</v>
      </c>
      <c r="H909" s="44">
        <v>14</v>
      </c>
      <c r="I909" s="44">
        <v>0</v>
      </c>
      <c r="J909" s="44">
        <v>7</v>
      </c>
      <c r="K909" s="48">
        <v>0</v>
      </c>
      <c r="L909" s="49">
        <v>101078.95</v>
      </c>
      <c r="M909" s="49">
        <v>48217.39</v>
      </c>
      <c r="N909" s="10">
        <v>104912.65</v>
      </c>
      <c r="O909" s="10">
        <v>0</v>
      </c>
      <c r="P909" s="10">
        <v>33815.550000000003</v>
      </c>
      <c r="Q909" s="10">
        <v>0</v>
      </c>
      <c r="R909" s="10">
        <v>16366.36</v>
      </c>
      <c r="S909" s="10">
        <v>0</v>
      </c>
      <c r="T909" s="50">
        <f t="shared" si="46"/>
        <v>8423.2458333333325</v>
      </c>
      <c r="U909" s="50">
        <f t="shared" si="46"/>
        <v>4018.1158333333333</v>
      </c>
      <c r="V909" s="50">
        <f t="shared" si="46"/>
        <v>8742.7208333333328</v>
      </c>
      <c r="W909" s="50">
        <f t="shared" si="46"/>
        <v>0</v>
      </c>
      <c r="X909" s="50">
        <f t="shared" si="47"/>
        <v>2817.9625000000001</v>
      </c>
      <c r="Y909" s="50">
        <f t="shared" si="47"/>
        <v>0</v>
      </c>
      <c r="Z909" s="50">
        <f t="shared" si="47"/>
        <v>1363.8633333333335</v>
      </c>
      <c r="AA909" s="50">
        <f t="shared" si="47"/>
        <v>0</v>
      </c>
      <c r="AB909" s="50">
        <f t="shared" si="48"/>
        <v>25365.908333333333</v>
      </c>
      <c r="AC909" s="48" t="str">
        <f>VLOOKUP(ПРОДАЖИ!C:C,'ИЗ ОСНОВЫ НОМЕНКЛАТУР'!D:E,2,0)</f>
        <v>Аксессуары для кухни</v>
      </c>
      <c r="AD909" s="48" t="str">
        <f>VLOOKUP(C:C,'ИЗ ОСНОВЫ НОМЕНКЛАТУР'!D:F,3,0)</f>
        <v>Посудосушители сетчатые полимерное покрытие</v>
      </c>
      <c r="AE909" s="48" t="str">
        <f>VLOOKUP(C:C,'ИЗ ОСНОВЫ НОМЕНКЛАТУР'!D:H,5,0)</f>
        <v>C</v>
      </c>
    </row>
    <row r="910" spans="1:31" ht="9.6" customHeight="1" x14ac:dyDescent="0.2">
      <c r="A910" s="45" t="s">
        <v>888</v>
      </c>
      <c r="B910" s="11"/>
      <c r="C910" s="11" t="s">
        <v>910</v>
      </c>
      <c r="D910" s="44">
        <v>0</v>
      </c>
      <c r="E910" s="44">
        <v>40</v>
      </c>
      <c r="F910" s="48">
        <v>0</v>
      </c>
      <c r="G910" s="48">
        <v>0</v>
      </c>
      <c r="H910" s="44">
        <v>0</v>
      </c>
      <c r="I910" s="44">
        <v>0</v>
      </c>
      <c r="J910" s="44">
        <v>0</v>
      </c>
      <c r="K910" s="48">
        <v>0</v>
      </c>
      <c r="L910" s="49">
        <v>0</v>
      </c>
      <c r="M910" s="49">
        <v>61600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50">
        <f t="shared" si="46"/>
        <v>0</v>
      </c>
      <c r="U910" s="50">
        <f t="shared" si="46"/>
        <v>5133.333333333333</v>
      </c>
      <c r="V910" s="50">
        <f t="shared" si="46"/>
        <v>0</v>
      </c>
      <c r="W910" s="50">
        <f t="shared" si="46"/>
        <v>0</v>
      </c>
      <c r="X910" s="50">
        <f t="shared" si="47"/>
        <v>0</v>
      </c>
      <c r="Y910" s="50">
        <f t="shared" si="47"/>
        <v>0</v>
      </c>
      <c r="Z910" s="50">
        <f t="shared" si="47"/>
        <v>0</v>
      </c>
      <c r="AA910" s="50">
        <f t="shared" si="47"/>
        <v>0</v>
      </c>
      <c r="AB910" s="50">
        <f t="shared" si="48"/>
        <v>5133.333333333333</v>
      </c>
      <c r="AC910" s="48" t="str">
        <f>VLOOKUP(ПРОДАЖИ!C:C,'ИЗ ОСНОВЫ НОМЕНКЛАТУР'!D:E,2,0)</f>
        <v>Аксессуары для кухни</v>
      </c>
      <c r="AD910" s="48" t="str">
        <f>VLOOKUP(C:C,'ИЗ ОСНОВЫ НОМЕНКЛАТУР'!D:F,3,0)</f>
        <v>Посудосушители сетчатые полимерное покрытие</v>
      </c>
      <c r="AE910" s="48" t="str">
        <f>VLOOKUP(C:C,'ИЗ ОСНОВЫ НОМЕНКЛАТУР'!D:H,5,0)</f>
        <v>C</v>
      </c>
    </row>
    <row r="911" spans="1:31" ht="9.6" customHeight="1" x14ac:dyDescent="0.2">
      <c r="A911" s="45" t="s">
        <v>888</v>
      </c>
      <c r="B911" s="11"/>
      <c r="C911" s="11" t="s">
        <v>911</v>
      </c>
      <c r="D911" s="44">
        <v>75</v>
      </c>
      <c r="E911" s="44">
        <v>10</v>
      </c>
      <c r="F911" s="48">
        <v>36</v>
      </c>
      <c r="G911" s="48">
        <v>0</v>
      </c>
      <c r="H911" s="44">
        <v>12</v>
      </c>
      <c r="I911" s="44">
        <v>0</v>
      </c>
      <c r="J911" s="44">
        <v>0</v>
      </c>
      <c r="K911" s="48">
        <v>0</v>
      </c>
      <c r="L911" s="49">
        <v>48929.09</v>
      </c>
      <c r="M911" s="49">
        <v>6541.87</v>
      </c>
      <c r="N911" s="10">
        <v>23337.16</v>
      </c>
      <c r="O911" s="10">
        <v>0</v>
      </c>
      <c r="P911" s="10">
        <v>3146.64</v>
      </c>
      <c r="Q911" s="10">
        <v>0</v>
      </c>
      <c r="R911" s="10">
        <v>0</v>
      </c>
      <c r="S911" s="10">
        <v>0</v>
      </c>
      <c r="T911" s="50">
        <f t="shared" ref="T911:Z962" si="49">L911/12</f>
        <v>4077.4241666666662</v>
      </c>
      <c r="U911" s="50">
        <f t="shared" si="49"/>
        <v>545.15583333333336</v>
      </c>
      <c r="V911" s="50">
        <f t="shared" si="49"/>
        <v>1944.7633333333333</v>
      </c>
      <c r="W911" s="50">
        <f t="shared" si="49"/>
        <v>0</v>
      </c>
      <c r="X911" s="50">
        <f t="shared" si="47"/>
        <v>262.21999999999997</v>
      </c>
      <c r="Y911" s="50">
        <f t="shared" si="47"/>
        <v>0</v>
      </c>
      <c r="Z911" s="50">
        <f t="shared" si="47"/>
        <v>0</v>
      </c>
      <c r="AA911" s="50">
        <f t="shared" si="47"/>
        <v>0</v>
      </c>
      <c r="AB911" s="50">
        <f t="shared" si="48"/>
        <v>6829.5633333333335</v>
      </c>
      <c r="AC911" s="48" t="str">
        <f>VLOOKUP(ПРОДАЖИ!C:C,'ИЗ ОСНОВЫ НОМЕНКЛАТУР'!D:E,2,0)</f>
        <v>Аксессуары для кухни</v>
      </c>
      <c r="AD911" s="48" t="str">
        <f>VLOOKUP(C:C,'ИЗ ОСНОВЫ НОМЕНКЛАТУР'!D:F,3,0)</f>
        <v>Посудосушители сетчатые полимерное покрытие</v>
      </c>
      <c r="AE911" s="48" t="str">
        <f>VLOOKUP(C:C,'ИЗ ОСНОВЫ НОМЕНКЛАТУР'!D:H,5,0)</f>
        <v>C</v>
      </c>
    </row>
    <row r="912" spans="1:31" ht="9.6" customHeight="1" x14ac:dyDescent="0.2">
      <c r="A912" s="45" t="s">
        <v>888</v>
      </c>
      <c r="B912" s="11"/>
      <c r="C912" s="11" t="s">
        <v>912</v>
      </c>
      <c r="D912" s="44">
        <v>0</v>
      </c>
      <c r="E912" s="44">
        <v>0</v>
      </c>
      <c r="F912" s="48">
        <v>1</v>
      </c>
      <c r="G912" s="48">
        <v>0</v>
      </c>
      <c r="H912" s="44">
        <v>0</v>
      </c>
      <c r="I912" s="44">
        <v>0</v>
      </c>
      <c r="J912" s="44">
        <v>0</v>
      </c>
      <c r="K912" s="48">
        <v>0</v>
      </c>
      <c r="L912" s="49">
        <v>0</v>
      </c>
      <c r="M912" s="49">
        <v>0</v>
      </c>
      <c r="N912" s="10">
        <v>1661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50">
        <f t="shared" si="49"/>
        <v>0</v>
      </c>
      <c r="U912" s="50">
        <f t="shared" si="49"/>
        <v>0</v>
      </c>
      <c r="V912" s="50">
        <f t="shared" si="49"/>
        <v>138.41666666666666</v>
      </c>
      <c r="W912" s="50">
        <f t="shared" si="49"/>
        <v>0</v>
      </c>
      <c r="X912" s="50">
        <f t="shared" si="47"/>
        <v>0</v>
      </c>
      <c r="Y912" s="50">
        <f t="shared" si="47"/>
        <v>0</v>
      </c>
      <c r="Z912" s="50">
        <f t="shared" si="47"/>
        <v>0</v>
      </c>
      <c r="AA912" s="50">
        <f t="shared" si="47"/>
        <v>0</v>
      </c>
      <c r="AB912" s="50">
        <f t="shared" si="48"/>
        <v>138.41666666666666</v>
      </c>
      <c r="AC912" s="48" t="str">
        <f>VLOOKUP(ПРОДАЖИ!C:C,'ИЗ ОСНОВЫ НОМЕНКЛАТУР'!D:E,2,0)</f>
        <v>Аксессуары для кухни</v>
      </c>
      <c r="AD912" s="48" t="str">
        <f>VLOOKUP(C:C,'ИЗ ОСНОВЫ НОМЕНКЛАТУР'!D:F,3,0)</f>
        <v>Посудосушители сетчатые полимерное покрытие</v>
      </c>
      <c r="AE912" s="48" t="str">
        <f>VLOOKUP(C:C,'ИЗ ОСНОВЫ НОМЕНКЛАТУР'!D:H,5,0)</f>
        <v>C</v>
      </c>
    </row>
    <row r="913" spans="1:31" ht="9.6" customHeight="1" x14ac:dyDescent="0.2">
      <c r="A913" s="45" t="s">
        <v>888</v>
      </c>
      <c r="B913" s="11"/>
      <c r="C913" s="11" t="s">
        <v>913</v>
      </c>
      <c r="D913" s="44">
        <v>14</v>
      </c>
      <c r="E913" s="44">
        <v>0</v>
      </c>
      <c r="F913" s="48">
        <v>4</v>
      </c>
      <c r="G913" s="48">
        <v>0</v>
      </c>
      <c r="H913" s="44">
        <v>0</v>
      </c>
      <c r="I913" s="44">
        <v>0</v>
      </c>
      <c r="J913" s="44">
        <v>6</v>
      </c>
      <c r="K913" s="48">
        <v>0</v>
      </c>
      <c r="L913" s="49">
        <v>9176.76</v>
      </c>
      <c r="M913" s="49">
        <v>0</v>
      </c>
      <c r="N913" s="10">
        <v>2250.52</v>
      </c>
      <c r="O913" s="10">
        <v>0</v>
      </c>
      <c r="P913" s="10">
        <v>0</v>
      </c>
      <c r="Q913" s="10">
        <v>0</v>
      </c>
      <c r="R913" s="10">
        <v>3121.03</v>
      </c>
      <c r="S913" s="10">
        <v>0</v>
      </c>
      <c r="T913" s="50">
        <f t="shared" si="49"/>
        <v>764.73</v>
      </c>
      <c r="U913" s="50">
        <f t="shared" si="49"/>
        <v>0</v>
      </c>
      <c r="V913" s="50">
        <f t="shared" si="49"/>
        <v>187.54333333333332</v>
      </c>
      <c r="W913" s="50">
        <f t="shared" si="49"/>
        <v>0</v>
      </c>
      <c r="X913" s="50">
        <f t="shared" si="47"/>
        <v>0</v>
      </c>
      <c r="Y913" s="50">
        <f t="shared" si="47"/>
        <v>0</v>
      </c>
      <c r="Z913" s="50">
        <f t="shared" si="47"/>
        <v>260.08583333333337</v>
      </c>
      <c r="AA913" s="50">
        <f t="shared" si="47"/>
        <v>0</v>
      </c>
      <c r="AB913" s="50">
        <f t="shared" si="48"/>
        <v>1212.3591666666666</v>
      </c>
      <c r="AC913" s="48" t="str">
        <f>VLOOKUP(ПРОДАЖИ!C:C,'ИЗ ОСНОВЫ НОМЕНКЛАТУР'!D:E,2,0)</f>
        <v>Аксессуары для кухни</v>
      </c>
      <c r="AD913" s="48" t="str">
        <f>VLOOKUP(C:C,'ИЗ ОСНОВЫ НОМЕНКЛАТУР'!D:F,3,0)</f>
        <v>Посудосушители сетчатые полимерное покрытие</v>
      </c>
      <c r="AE913" s="48" t="str">
        <f>VLOOKUP(C:C,'ИЗ ОСНОВЫ НОМЕНКЛАТУР'!D:H,5,0)</f>
        <v>C</v>
      </c>
    </row>
    <row r="914" spans="1:31" ht="9.6" customHeight="1" x14ac:dyDescent="0.2">
      <c r="A914" s="45" t="s">
        <v>888</v>
      </c>
      <c r="B914" s="11"/>
      <c r="C914" s="11" t="s">
        <v>914</v>
      </c>
      <c r="D914" s="44">
        <v>0</v>
      </c>
      <c r="E914" s="44">
        <v>0</v>
      </c>
      <c r="F914" s="48">
        <v>0</v>
      </c>
      <c r="G914" s="48">
        <v>0</v>
      </c>
      <c r="H914" s="44">
        <v>0</v>
      </c>
      <c r="I914" s="44">
        <v>10</v>
      </c>
      <c r="J914" s="44">
        <v>0</v>
      </c>
      <c r="K914" s="48">
        <v>0</v>
      </c>
      <c r="L914" s="49">
        <v>0</v>
      </c>
      <c r="M914" s="49">
        <v>0</v>
      </c>
      <c r="N914" s="10">
        <v>0</v>
      </c>
      <c r="O914" s="10">
        <v>0</v>
      </c>
      <c r="P914" s="10">
        <v>0</v>
      </c>
      <c r="Q914" s="10">
        <v>7292.85</v>
      </c>
      <c r="R914" s="10">
        <v>0</v>
      </c>
      <c r="S914" s="10">
        <v>0</v>
      </c>
      <c r="T914" s="50">
        <f t="shared" si="49"/>
        <v>0</v>
      </c>
      <c r="U914" s="50">
        <f t="shared" si="49"/>
        <v>0</v>
      </c>
      <c r="V914" s="50">
        <f t="shared" si="49"/>
        <v>0</v>
      </c>
      <c r="W914" s="50">
        <f t="shared" si="49"/>
        <v>0</v>
      </c>
      <c r="X914" s="50">
        <f t="shared" si="47"/>
        <v>0</v>
      </c>
      <c r="Y914" s="50">
        <f t="shared" si="47"/>
        <v>607.73750000000007</v>
      </c>
      <c r="Z914" s="50">
        <f t="shared" si="47"/>
        <v>0</v>
      </c>
      <c r="AA914" s="50">
        <f t="shared" si="47"/>
        <v>0</v>
      </c>
      <c r="AB914" s="50">
        <f t="shared" si="48"/>
        <v>607.73750000000007</v>
      </c>
      <c r="AC914" s="48" t="str">
        <f>VLOOKUP(ПРОДАЖИ!C:C,'ИЗ ОСНОВЫ НОМЕНКЛАТУР'!D:E,2,0)</f>
        <v>Аксессуары для кухни</v>
      </c>
      <c r="AD914" s="48" t="str">
        <f>VLOOKUP(C:C,'ИЗ ОСНОВЫ НОМЕНКЛАТУР'!D:F,3,0)</f>
        <v>Посудосушители сетчатые полимерное покрытие</v>
      </c>
      <c r="AE914" s="48" t="str">
        <f>VLOOKUP(C:C,'ИЗ ОСНОВЫ НОМЕНКЛАТУР'!D:H,5,0)</f>
        <v>C</v>
      </c>
    </row>
    <row r="915" spans="1:31" ht="9.6" customHeight="1" x14ac:dyDescent="0.2">
      <c r="A915" s="45" t="s">
        <v>888</v>
      </c>
      <c r="B915" s="46" t="s">
        <v>915</v>
      </c>
      <c r="C915" s="46"/>
      <c r="D915" s="44">
        <v>0</v>
      </c>
      <c r="E915" s="44">
        <v>0</v>
      </c>
      <c r="F915" s="48">
        <v>0</v>
      </c>
      <c r="G915" s="48">
        <v>0</v>
      </c>
      <c r="H915" s="44">
        <v>0</v>
      </c>
      <c r="I915" s="44">
        <v>0</v>
      </c>
      <c r="J915" s="44">
        <v>0</v>
      </c>
      <c r="K915" s="48">
        <v>0</v>
      </c>
      <c r="L915" s="49">
        <v>0</v>
      </c>
      <c r="M915" s="49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50">
        <f t="shared" si="49"/>
        <v>0</v>
      </c>
      <c r="U915" s="50">
        <f t="shared" si="49"/>
        <v>0</v>
      </c>
      <c r="V915" s="50">
        <f t="shared" si="49"/>
        <v>0</v>
      </c>
      <c r="W915" s="50">
        <f t="shared" si="49"/>
        <v>0</v>
      </c>
      <c r="X915" s="50">
        <f t="shared" si="47"/>
        <v>0</v>
      </c>
      <c r="Y915" s="50">
        <f t="shared" si="47"/>
        <v>0</v>
      </c>
      <c r="Z915" s="50">
        <f t="shared" si="47"/>
        <v>0</v>
      </c>
      <c r="AA915" s="50">
        <f t="shared" si="47"/>
        <v>0</v>
      </c>
      <c r="AB915" s="50">
        <f t="shared" si="48"/>
        <v>0</v>
      </c>
      <c r="AC915" s="48" t="e">
        <f>VLOOKUP(ПРОДАЖИ!C:C,'ИЗ ОСНОВЫ НОМЕНКЛАТУР'!D:E,2,0)</f>
        <v>#N/A</v>
      </c>
      <c r="AD915" s="48" t="e">
        <f>VLOOKUP(C:C,'ИЗ ОСНОВЫ НОМЕНКЛАТУР'!D:F,3,0)</f>
        <v>#N/A</v>
      </c>
      <c r="AE915" s="48" t="e">
        <f>VLOOKUP(C:C,'ИЗ ОСНОВЫ НОМЕНКЛАТУР'!D:H,5,0)</f>
        <v>#N/A</v>
      </c>
    </row>
    <row r="916" spans="1:31" ht="9.6" customHeight="1" x14ac:dyDescent="0.2">
      <c r="A916" s="45" t="s">
        <v>888</v>
      </c>
      <c r="B916" s="11"/>
      <c r="C916" s="11" t="s">
        <v>916</v>
      </c>
      <c r="D916" s="44">
        <v>471</v>
      </c>
      <c r="E916" s="44">
        <v>1756</v>
      </c>
      <c r="F916" s="48">
        <v>1577</v>
      </c>
      <c r="G916" s="48">
        <v>0</v>
      </c>
      <c r="H916" s="44">
        <v>178</v>
      </c>
      <c r="I916" s="44">
        <v>792</v>
      </c>
      <c r="J916" s="44">
        <v>89</v>
      </c>
      <c r="K916" s="48">
        <v>1234</v>
      </c>
      <c r="L916" s="49">
        <v>1771835.68</v>
      </c>
      <c r="M916" s="49">
        <v>6687258.1299999999</v>
      </c>
      <c r="N916" s="10">
        <v>6030679.7000000002</v>
      </c>
      <c r="O916" s="10">
        <v>0</v>
      </c>
      <c r="P916" s="10">
        <v>645400.64</v>
      </c>
      <c r="Q916" s="10">
        <v>3063601.16</v>
      </c>
      <c r="R916" s="10">
        <v>306350.65000000002</v>
      </c>
      <c r="S916" s="10">
        <v>4640669.42</v>
      </c>
      <c r="T916" s="50">
        <f t="shared" si="49"/>
        <v>147652.97333333333</v>
      </c>
      <c r="U916" s="50">
        <f t="shared" si="49"/>
        <v>557271.51083333336</v>
      </c>
      <c r="V916" s="50">
        <f t="shared" si="49"/>
        <v>502556.64166666666</v>
      </c>
      <c r="W916" s="50">
        <f t="shared" si="49"/>
        <v>0</v>
      </c>
      <c r="X916" s="50">
        <f t="shared" si="47"/>
        <v>53783.386666666665</v>
      </c>
      <c r="Y916" s="50">
        <f t="shared" si="47"/>
        <v>255300.09666666668</v>
      </c>
      <c r="Z916" s="50">
        <f t="shared" si="47"/>
        <v>25529.220833333336</v>
      </c>
      <c r="AA916" s="50">
        <f t="shared" si="47"/>
        <v>386722.45166666666</v>
      </c>
      <c r="AB916" s="50">
        <f t="shared" si="48"/>
        <v>1928816.2816666667</v>
      </c>
      <c r="AC916" s="48" t="str">
        <f>VLOOKUP(ПРОДАЖИ!C:C,'ИЗ ОСНОВЫ НОМЕНКЛАТУР'!D:E,2,0)</f>
        <v>Аксессуары для кухни</v>
      </c>
      <c r="AD916" s="48" t="str">
        <f>VLOOKUP(C:C,'ИЗ ОСНОВЫ НОМЕНКЛАТУР'!D:F,3,0)</f>
        <v>Посудосушители из нержавеющей стали</v>
      </c>
      <c r="AE916" s="48" t="str">
        <f>VLOOKUP(C:C,'ИЗ ОСНОВЫ НОМЕНКЛАТУР'!D:H,5,0)</f>
        <v>A</v>
      </c>
    </row>
    <row r="917" spans="1:31" ht="9.6" customHeight="1" x14ac:dyDescent="0.2">
      <c r="A917" s="45" t="s">
        <v>888</v>
      </c>
      <c r="B917" s="11"/>
      <c r="C917" s="11" t="s">
        <v>917</v>
      </c>
      <c r="D917" s="44">
        <v>141</v>
      </c>
      <c r="E917" s="44">
        <v>330</v>
      </c>
      <c r="F917" s="48">
        <v>499</v>
      </c>
      <c r="G917" s="48">
        <v>0</v>
      </c>
      <c r="H917" s="44">
        <v>55</v>
      </c>
      <c r="I917" s="44">
        <v>150</v>
      </c>
      <c r="J917" s="44">
        <v>40</v>
      </c>
      <c r="K917" s="48">
        <v>258</v>
      </c>
      <c r="L917" s="49">
        <v>553764.28</v>
      </c>
      <c r="M917" s="49">
        <v>1127496.2</v>
      </c>
      <c r="N917" s="10">
        <v>1912549.24</v>
      </c>
      <c r="O917" s="10">
        <v>0</v>
      </c>
      <c r="P917" s="10">
        <v>220821.7</v>
      </c>
      <c r="Q917" s="10">
        <v>602240.98</v>
      </c>
      <c r="R917" s="10">
        <v>156911.21</v>
      </c>
      <c r="S917" s="10">
        <v>1035325.06</v>
      </c>
      <c r="T917" s="50">
        <f t="shared" si="49"/>
        <v>46147.023333333338</v>
      </c>
      <c r="U917" s="50">
        <f t="shared" si="49"/>
        <v>93958.016666666663</v>
      </c>
      <c r="V917" s="50">
        <f t="shared" si="49"/>
        <v>159379.10333333333</v>
      </c>
      <c r="W917" s="50">
        <f t="shared" si="49"/>
        <v>0</v>
      </c>
      <c r="X917" s="50">
        <f t="shared" si="47"/>
        <v>18401.808333333334</v>
      </c>
      <c r="Y917" s="50">
        <f t="shared" si="47"/>
        <v>50186.748333333329</v>
      </c>
      <c r="Z917" s="50">
        <f t="shared" si="47"/>
        <v>13075.934166666666</v>
      </c>
      <c r="AA917" s="50">
        <f t="shared" si="47"/>
        <v>86277.088333333333</v>
      </c>
      <c r="AB917" s="50">
        <f t="shared" si="48"/>
        <v>467425.72249999997</v>
      </c>
      <c r="AC917" s="48" t="str">
        <f>VLOOKUP(ПРОДАЖИ!C:C,'ИЗ ОСНОВЫ НОМЕНКЛАТУР'!D:E,2,0)</f>
        <v>Аксессуары для кухни</v>
      </c>
      <c r="AD917" s="48" t="str">
        <f>VLOOKUP(C:C,'ИЗ ОСНОВЫ НОМЕНКЛАТУР'!D:F,3,0)</f>
        <v>Посудосушители из нержавеющей стали</v>
      </c>
      <c r="AE917" s="48" t="str">
        <f>VLOOKUP(C:C,'ИЗ ОСНОВЫ НОМЕНКЛАТУР'!D:H,5,0)</f>
        <v>B</v>
      </c>
    </row>
    <row r="918" spans="1:31" ht="9.6" customHeight="1" x14ac:dyDescent="0.2">
      <c r="A918" s="45" t="s">
        <v>888</v>
      </c>
      <c r="B918" s="11"/>
      <c r="C918" s="11" t="s">
        <v>918</v>
      </c>
      <c r="D918" s="44">
        <v>403</v>
      </c>
      <c r="E918" s="44">
        <v>1170</v>
      </c>
      <c r="F918" s="48">
        <v>1123</v>
      </c>
      <c r="G918" s="48">
        <v>0</v>
      </c>
      <c r="H918" s="44">
        <v>192</v>
      </c>
      <c r="I918" s="44">
        <v>1172</v>
      </c>
      <c r="J918" s="44">
        <v>42</v>
      </c>
      <c r="K918" s="48">
        <v>450</v>
      </c>
      <c r="L918" s="49">
        <v>1136909.01</v>
      </c>
      <c r="M918" s="49">
        <v>3995544.85</v>
      </c>
      <c r="N918" s="10">
        <v>3625312.17</v>
      </c>
      <c r="O918" s="10">
        <v>0</v>
      </c>
      <c r="P918" s="10">
        <v>585596.62</v>
      </c>
      <c r="Q918" s="10">
        <v>3536259.45</v>
      </c>
      <c r="R918" s="10">
        <v>124442.62</v>
      </c>
      <c r="S918" s="10">
        <v>1455581.74</v>
      </c>
      <c r="T918" s="50">
        <f t="shared" si="49"/>
        <v>94742.417499999996</v>
      </c>
      <c r="U918" s="50">
        <f t="shared" si="49"/>
        <v>332962.07083333336</v>
      </c>
      <c r="V918" s="50">
        <f t="shared" si="49"/>
        <v>302109.34749999997</v>
      </c>
      <c r="W918" s="50">
        <f t="shared" si="49"/>
        <v>0</v>
      </c>
      <c r="X918" s="50">
        <f t="shared" si="47"/>
        <v>48799.718333333331</v>
      </c>
      <c r="Y918" s="50">
        <f t="shared" si="47"/>
        <v>294688.28750000003</v>
      </c>
      <c r="Z918" s="50">
        <f t="shared" si="47"/>
        <v>10370.218333333332</v>
      </c>
      <c r="AA918" s="50">
        <f t="shared" si="47"/>
        <v>121298.47833333333</v>
      </c>
      <c r="AB918" s="50">
        <f t="shared" si="48"/>
        <v>1204970.5383333333</v>
      </c>
      <c r="AC918" s="48" t="str">
        <f>VLOOKUP(ПРОДАЖИ!C:C,'ИЗ ОСНОВЫ НОМЕНКЛАТУР'!D:E,2,0)</f>
        <v>Аксессуары для кухни</v>
      </c>
      <c r="AD918" s="48" t="str">
        <f>VLOOKUP(C:C,'ИЗ ОСНОВЫ НОМЕНКЛАТУР'!D:F,3,0)</f>
        <v>Посудосушители из нержавеющей стали</v>
      </c>
      <c r="AE918" s="48" t="str">
        <f>VLOOKUP(C:C,'ИЗ ОСНОВЫ НОМЕНКЛАТУР'!D:H,5,0)</f>
        <v>A</v>
      </c>
    </row>
    <row r="919" spans="1:31" ht="9.6" customHeight="1" x14ac:dyDescent="0.2">
      <c r="A919" s="45" t="s">
        <v>888</v>
      </c>
      <c r="B919" s="11"/>
      <c r="C919" s="11" t="s">
        <v>919</v>
      </c>
      <c r="D919" s="44">
        <v>230</v>
      </c>
      <c r="E919" s="44">
        <v>640</v>
      </c>
      <c r="F919" s="48">
        <v>475</v>
      </c>
      <c r="G919" s="48">
        <v>0</v>
      </c>
      <c r="H919" s="44">
        <v>132</v>
      </c>
      <c r="I919" s="44">
        <v>675</v>
      </c>
      <c r="J919" s="44">
        <v>50</v>
      </c>
      <c r="K919" s="48">
        <v>150</v>
      </c>
      <c r="L919" s="49">
        <v>956675.91</v>
      </c>
      <c r="M919" s="49">
        <v>2646380.71</v>
      </c>
      <c r="N919" s="10">
        <v>1955819.21</v>
      </c>
      <c r="O919" s="10">
        <v>0</v>
      </c>
      <c r="P919" s="10">
        <v>543141.66</v>
      </c>
      <c r="Q919" s="10">
        <v>2776819.73</v>
      </c>
      <c r="R919" s="10">
        <v>208959.95</v>
      </c>
      <c r="S919" s="10">
        <v>621711.85</v>
      </c>
      <c r="T919" s="50">
        <f t="shared" si="49"/>
        <v>79722.992500000008</v>
      </c>
      <c r="U919" s="50">
        <f t="shared" si="49"/>
        <v>220531.72583333333</v>
      </c>
      <c r="V919" s="50">
        <f t="shared" si="49"/>
        <v>162984.93416666667</v>
      </c>
      <c r="W919" s="50">
        <f t="shared" si="49"/>
        <v>0</v>
      </c>
      <c r="X919" s="50">
        <f t="shared" si="47"/>
        <v>45261.805</v>
      </c>
      <c r="Y919" s="50">
        <f t="shared" si="47"/>
        <v>231401.64416666667</v>
      </c>
      <c r="Z919" s="50">
        <f t="shared" si="47"/>
        <v>17413.329166666666</v>
      </c>
      <c r="AA919" s="50">
        <f t="shared" si="47"/>
        <v>51809.320833333331</v>
      </c>
      <c r="AB919" s="50">
        <f t="shared" si="48"/>
        <v>809125.75166666659</v>
      </c>
      <c r="AC919" s="48" t="str">
        <f>VLOOKUP(ПРОДАЖИ!C:C,'ИЗ ОСНОВЫ НОМЕНКЛАТУР'!D:E,2,0)</f>
        <v>Аксессуары для кухни</v>
      </c>
      <c r="AD919" s="48" t="str">
        <f>VLOOKUP(C:C,'ИЗ ОСНОВЫ НОМЕНКЛАТУР'!D:F,3,0)</f>
        <v>Посудосушители из нержавеющей стали</v>
      </c>
      <c r="AE919" s="48" t="str">
        <f>VLOOKUP(C:C,'ИЗ ОСНОВЫ НОМЕНКЛАТУР'!D:H,5,0)</f>
        <v>A</v>
      </c>
    </row>
    <row r="920" spans="1:31" ht="9.6" customHeight="1" x14ac:dyDescent="0.2">
      <c r="A920" s="45" t="s">
        <v>888</v>
      </c>
      <c r="B920" s="11"/>
      <c r="C920" s="11" t="s">
        <v>920</v>
      </c>
      <c r="D920" s="44">
        <v>66</v>
      </c>
      <c r="E920" s="44">
        <v>110</v>
      </c>
      <c r="F920" s="48">
        <v>100</v>
      </c>
      <c r="G920" s="48">
        <v>0</v>
      </c>
      <c r="H920" s="44">
        <v>25</v>
      </c>
      <c r="I920" s="44">
        <v>92</v>
      </c>
      <c r="J920" s="44">
        <v>3</v>
      </c>
      <c r="K920" s="48">
        <v>35</v>
      </c>
      <c r="L920" s="49">
        <v>448849.03</v>
      </c>
      <c r="M920" s="49">
        <v>747328.87</v>
      </c>
      <c r="N920" s="10">
        <v>684899.49</v>
      </c>
      <c r="O920" s="10">
        <v>0</v>
      </c>
      <c r="P920" s="10">
        <v>169977.89</v>
      </c>
      <c r="Q920" s="10">
        <v>625052.72</v>
      </c>
      <c r="R920" s="10">
        <v>20232.240000000002</v>
      </c>
      <c r="S920" s="10">
        <v>236042.8</v>
      </c>
      <c r="T920" s="50">
        <f t="shared" si="49"/>
        <v>37404.085833333338</v>
      </c>
      <c r="U920" s="50">
        <f t="shared" si="49"/>
        <v>62277.405833333331</v>
      </c>
      <c r="V920" s="50">
        <f t="shared" si="49"/>
        <v>57074.957499999997</v>
      </c>
      <c r="W920" s="50">
        <f t="shared" si="49"/>
        <v>0</v>
      </c>
      <c r="X920" s="50">
        <f t="shared" si="47"/>
        <v>14164.824166666667</v>
      </c>
      <c r="Y920" s="50">
        <f t="shared" si="47"/>
        <v>52087.726666666662</v>
      </c>
      <c r="Z920" s="50">
        <f t="shared" si="47"/>
        <v>1686.0200000000002</v>
      </c>
      <c r="AA920" s="50">
        <f t="shared" si="47"/>
        <v>19670.233333333334</v>
      </c>
      <c r="AB920" s="50">
        <f t="shared" si="48"/>
        <v>244365.2533333333</v>
      </c>
      <c r="AC920" s="48" t="str">
        <f>VLOOKUP(ПРОДАЖИ!C:C,'ИЗ ОСНОВЫ НОМЕНКЛАТУР'!D:E,2,0)</f>
        <v>Аксессуары для кухни</v>
      </c>
      <c r="AD920" s="48" t="str">
        <f>VLOOKUP(C:C,'ИЗ ОСНОВЫ НОМЕНКЛАТУР'!D:F,3,0)</f>
        <v>Посудосушители из нержавеющей стали</v>
      </c>
      <c r="AE920" s="48" t="str">
        <f>VLOOKUP(C:C,'ИЗ ОСНОВЫ НОМЕНКЛАТУР'!D:H,5,0)</f>
        <v>B</v>
      </c>
    </row>
    <row r="921" spans="1:31" ht="9.6" customHeight="1" x14ac:dyDescent="0.2">
      <c r="A921" s="45" t="s">
        <v>888</v>
      </c>
      <c r="B921" s="11"/>
      <c r="C921" s="11" t="s">
        <v>921</v>
      </c>
      <c r="D921" s="44">
        <v>50</v>
      </c>
      <c r="E921" s="44">
        <v>0</v>
      </c>
      <c r="F921" s="48">
        <v>53</v>
      </c>
      <c r="G921" s="48">
        <v>0</v>
      </c>
      <c r="H921" s="44">
        <v>5</v>
      </c>
      <c r="I921" s="44">
        <v>28</v>
      </c>
      <c r="J921" s="44">
        <v>0</v>
      </c>
      <c r="K921" s="48">
        <v>0</v>
      </c>
      <c r="L921" s="49">
        <v>214703.5</v>
      </c>
      <c r="M921" s="49">
        <v>0</v>
      </c>
      <c r="N921" s="10">
        <v>227585.71</v>
      </c>
      <c r="O921" s="10">
        <v>0</v>
      </c>
      <c r="P921" s="10">
        <v>21471.279999999999</v>
      </c>
      <c r="Q921" s="10">
        <v>120234.61</v>
      </c>
      <c r="R921" s="10">
        <v>0</v>
      </c>
      <c r="S921" s="10">
        <v>0</v>
      </c>
      <c r="T921" s="50">
        <f t="shared" si="49"/>
        <v>17891.958333333332</v>
      </c>
      <c r="U921" s="50">
        <f t="shared" si="49"/>
        <v>0</v>
      </c>
      <c r="V921" s="50">
        <f t="shared" si="49"/>
        <v>18965.475833333334</v>
      </c>
      <c r="W921" s="50">
        <f t="shared" si="49"/>
        <v>0</v>
      </c>
      <c r="X921" s="50">
        <f t="shared" si="47"/>
        <v>1789.2733333333333</v>
      </c>
      <c r="Y921" s="50">
        <f t="shared" si="47"/>
        <v>10019.550833333333</v>
      </c>
      <c r="Z921" s="50">
        <f t="shared" si="47"/>
        <v>0</v>
      </c>
      <c r="AA921" s="50">
        <f t="shared" si="47"/>
        <v>0</v>
      </c>
      <c r="AB921" s="50">
        <f t="shared" si="48"/>
        <v>48666.258333333331</v>
      </c>
      <c r="AC921" s="48" t="str">
        <f>VLOOKUP(ПРОДАЖИ!C:C,'ИЗ ОСНОВЫ НОМЕНКЛАТУР'!D:E,2,0)</f>
        <v>Аксессуары для кухни</v>
      </c>
      <c r="AD921" s="48" t="str">
        <f>VLOOKUP(C:C,'ИЗ ОСНОВЫ НОМЕНКЛАТУР'!D:F,3,0)</f>
        <v>Посудосушители из нержавеющей стали</v>
      </c>
      <c r="AE921" s="48" t="str">
        <f>VLOOKUP(C:C,'ИЗ ОСНОВЫ НОМЕНКЛАТУР'!D:H,5,0)</f>
        <v>C</v>
      </c>
    </row>
    <row r="922" spans="1:31" ht="9.6" customHeight="1" x14ac:dyDescent="0.2">
      <c r="A922" s="45" t="s">
        <v>888</v>
      </c>
      <c r="B922" s="11"/>
      <c r="C922" s="11" t="s">
        <v>922</v>
      </c>
      <c r="D922" s="44">
        <v>52</v>
      </c>
      <c r="E922" s="44">
        <v>0</v>
      </c>
      <c r="F922" s="48">
        <v>69</v>
      </c>
      <c r="G922" s="48">
        <v>0</v>
      </c>
      <c r="H922" s="44">
        <v>6</v>
      </c>
      <c r="I922" s="44">
        <v>16</v>
      </c>
      <c r="J922" s="44">
        <v>0</v>
      </c>
      <c r="K922" s="48">
        <v>0</v>
      </c>
      <c r="L922" s="49">
        <v>188852.56</v>
      </c>
      <c r="M922" s="49">
        <v>0</v>
      </c>
      <c r="N922" s="10">
        <v>250592.82</v>
      </c>
      <c r="O922" s="10">
        <v>0</v>
      </c>
      <c r="P922" s="10">
        <v>21790.68</v>
      </c>
      <c r="Q922" s="10">
        <v>58108.480000000003</v>
      </c>
      <c r="R922" s="10">
        <v>0</v>
      </c>
      <c r="S922" s="10">
        <v>0</v>
      </c>
      <c r="T922" s="50">
        <f t="shared" si="49"/>
        <v>15737.713333333333</v>
      </c>
      <c r="U922" s="50">
        <f t="shared" si="49"/>
        <v>0</v>
      </c>
      <c r="V922" s="50">
        <f t="shared" si="49"/>
        <v>20882.735000000001</v>
      </c>
      <c r="W922" s="50">
        <f t="shared" si="49"/>
        <v>0</v>
      </c>
      <c r="X922" s="50">
        <f t="shared" si="47"/>
        <v>1815.89</v>
      </c>
      <c r="Y922" s="50">
        <f t="shared" si="47"/>
        <v>4842.3733333333339</v>
      </c>
      <c r="Z922" s="50">
        <f t="shared" si="47"/>
        <v>0</v>
      </c>
      <c r="AA922" s="50">
        <f t="shared" si="47"/>
        <v>0</v>
      </c>
      <c r="AB922" s="50">
        <f t="shared" si="48"/>
        <v>43278.71166666667</v>
      </c>
      <c r="AC922" s="48" t="str">
        <f>VLOOKUP(ПРОДАЖИ!C:C,'ИЗ ОСНОВЫ НОМЕНКЛАТУР'!D:E,2,0)</f>
        <v>Аксессуары для кухни</v>
      </c>
      <c r="AD922" s="48" t="str">
        <f>VLOOKUP(C:C,'ИЗ ОСНОВЫ НОМЕНКЛАТУР'!D:F,3,0)</f>
        <v>Посудосушители из нержавеющей стали</v>
      </c>
      <c r="AE922" s="48" t="str">
        <f>VLOOKUP(C:C,'ИЗ ОСНОВЫ НОМЕНКЛАТУР'!D:H,5,0)</f>
        <v>C</v>
      </c>
    </row>
    <row r="923" spans="1:31" ht="9.6" customHeight="1" x14ac:dyDescent="0.2">
      <c r="A923" s="45" t="s">
        <v>888</v>
      </c>
      <c r="B923" s="11"/>
      <c r="C923" s="11" t="s">
        <v>923</v>
      </c>
      <c r="D923" s="44">
        <v>21</v>
      </c>
      <c r="E923" s="44">
        <v>0</v>
      </c>
      <c r="F923" s="48">
        <v>28</v>
      </c>
      <c r="G923" s="48">
        <v>0</v>
      </c>
      <c r="H923" s="44">
        <v>0</v>
      </c>
      <c r="I923" s="44">
        <v>0</v>
      </c>
      <c r="J923" s="44">
        <v>0</v>
      </c>
      <c r="K923" s="48">
        <v>0</v>
      </c>
      <c r="L923" s="49">
        <v>104704.32000000001</v>
      </c>
      <c r="M923" s="49">
        <v>0</v>
      </c>
      <c r="N923" s="10">
        <v>139605.76000000001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50">
        <f t="shared" si="49"/>
        <v>8725.36</v>
      </c>
      <c r="U923" s="50">
        <f t="shared" si="49"/>
        <v>0</v>
      </c>
      <c r="V923" s="50">
        <f t="shared" si="49"/>
        <v>11633.813333333334</v>
      </c>
      <c r="W923" s="50">
        <f t="shared" si="49"/>
        <v>0</v>
      </c>
      <c r="X923" s="50">
        <f t="shared" si="47"/>
        <v>0</v>
      </c>
      <c r="Y923" s="50">
        <f t="shared" si="47"/>
        <v>0</v>
      </c>
      <c r="Z923" s="50">
        <f t="shared" si="47"/>
        <v>0</v>
      </c>
      <c r="AA923" s="50">
        <f t="shared" si="47"/>
        <v>0</v>
      </c>
      <c r="AB923" s="50">
        <f t="shared" si="48"/>
        <v>20359.173333333332</v>
      </c>
      <c r="AC923" s="48" t="str">
        <f>VLOOKUP(ПРОДАЖИ!C:C,'ИЗ ОСНОВЫ НОМЕНКЛАТУР'!D:E,2,0)</f>
        <v>Аксессуары для кухни</v>
      </c>
      <c r="AD923" s="48" t="str">
        <f>VLOOKUP(C:C,'ИЗ ОСНОВЫ НОМЕНКЛАТУР'!D:F,3,0)</f>
        <v>Посудосушители из нержавеющей стали</v>
      </c>
      <c r="AE923" s="48" t="str">
        <f>VLOOKUP(C:C,'ИЗ ОСНОВЫ НОМЕНКЛАТУР'!D:H,5,0)</f>
        <v>C</v>
      </c>
    </row>
    <row r="924" spans="1:31" ht="9.6" customHeight="1" x14ac:dyDescent="0.2">
      <c r="A924" s="45" t="s">
        <v>888</v>
      </c>
      <c r="B924" s="11"/>
      <c r="C924" s="11" t="s">
        <v>924</v>
      </c>
      <c r="D924" s="44">
        <v>0</v>
      </c>
      <c r="E924" s="44">
        <v>0</v>
      </c>
      <c r="F924" s="48">
        <v>0</v>
      </c>
      <c r="G924" s="48">
        <v>0</v>
      </c>
      <c r="H924" s="44">
        <v>0</v>
      </c>
      <c r="I924" s="44">
        <v>0</v>
      </c>
      <c r="J924" s="44">
        <v>1</v>
      </c>
      <c r="K924" s="48">
        <v>0</v>
      </c>
      <c r="L924" s="49">
        <v>0</v>
      </c>
      <c r="M924" s="49">
        <v>0</v>
      </c>
      <c r="N924" s="10">
        <v>0</v>
      </c>
      <c r="O924" s="10">
        <v>0</v>
      </c>
      <c r="P924" s="10">
        <v>0</v>
      </c>
      <c r="Q924" s="10">
        <v>0</v>
      </c>
      <c r="R924" s="10">
        <v>1800</v>
      </c>
      <c r="S924" s="10">
        <v>0</v>
      </c>
      <c r="T924" s="50">
        <f t="shared" si="49"/>
        <v>0</v>
      </c>
      <c r="U924" s="50">
        <f t="shared" si="49"/>
        <v>0</v>
      </c>
      <c r="V924" s="50">
        <f t="shared" si="49"/>
        <v>0</v>
      </c>
      <c r="W924" s="50">
        <f t="shared" si="49"/>
        <v>0</v>
      </c>
      <c r="X924" s="50">
        <f t="shared" si="47"/>
        <v>0</v>
      </c>
      <c r="Y924" s="50">
        <f t="shared" si="47"/>
        <v>0</v>
      </c>
      <c r="Z924" s="50">
        <f t="shared" si="47"/>
        <v>150</v>
      </c>
      <c r="AA924" s="50">
        <f t="shared" si="47"/>
        <v>0</v>
      </c>
      <c r="AB924" s="50">
        <f t="shared" si="48"/>
        <v>150</v>
      </c>
      <c r="AC924" s="48" t="str">
        <f>VLOOKUP(ПРОДАЖИ!C:C,'ИЗ ОСНОВЫ НОМЕНКЛАТУР'!D:E,2,0)</f>
        <v>Аксессуары для кухни</v>
      </c>
      <c r="AD924" s="48" t="str">
        <f>VLOOKUP(C:C,'ИЗ ОСНОВЫ НОМЕНКЛАТУР'!D:F,3,0)</f>
        <v>Посудосушители из нержавеющей стали</v>
      </c>
      <c r="AE924" s="48" t="str">
        <f>VLOOKUP(C:C,'ИЗ ОСНОВЫ НОМЕНКЛАТУР'!D:H,5,0)</f>
        <v>C</v>
      </c>
    </row>
    <row r="925" spans="1:31" ht="9.6" customHeight="1" x14ac:dyDescent="0.2">
      <c r="A925" s="45" t="s">
        <v>888</v>
      </c>
      <c r="B925" s="11"/>
      <c r="C925" s="11" t="s">
        <v>925</v>
      </c>
      <c r="D925" s="44">
        <v>0</v>
      </c>
      <c r="E925" s="44">
        <v>0</v>
      </c>
      <c r="F925" s="48">
        <v>0</v>
      </c>
      <c r="G925" s="48">
        <v>0</v>
      </c>
      <c r="H925" s="44">
        <v>2</v>
      </c>
      <c r="I925" s="44">
        <v>1</v>
      </c>
      <c r="J925" s="44">
        <v>0</v>
      </c>
      <c r="K925" s="48">
        <v>0</v>
      </c>
      <c r="L925" s="49">
        <v>0</v>
      </c>
      <c r="M925" s="49">
        <v>0</v>
      </c>
      <c r="N925" s="10">
        <v>0</v>
      </c>
      <c r="O925" s="10">
        <v>0</v>
      </c>
      <c r="P925" s="10">
        <v>9000</v>
      </c>
      <c r="Q925" s="10">
        <v>4500</v>
      </c>
      <c r="R925" s="10">
        <v>0</v>
      </c>
      <c r="S925" s="10">
        <v>0</v>
      </c>
      <c r="T925" s="50">
        <f t="shared" si="49"/>
        <v>0</v>
      </c>
      <c r="U925" s="50">
        <f t="shared" si="49"/>
        <v>0</v>
      </c>
      <c r="V925" s="50">
        <f t="shared" si="49"/>
        <v>0</v>
      </c>
      <c r="W925" s="50">
        <f t="shared" si="49"/>
        <v>0</v>
      </c>
      <c r="X925" s="50">
        <f t="shared" si="47"/>
        <v>750</v>
      </c>
      <c r="Y925" s="50">
        <f t="shared" si="47"/>
        <v>375</v>
      </c>
      <c r="Z925" s="50">
        <f t="shared" si="47"/>
        <v>0</v>
      </c>
      <c r="AA925" s="50">
        <f t="shared" si="47"/>
        <v>0</v>
      </c>
      <c r="AB925" s="50">
        <f t="shared" si="48"/>
        <v>1125</v>
      </c>
      <c r="AC925" s="48" t="str">
        <f>VLOOKUP(ПРОДАЖИ!C:C,'ИЗ ОСНОВЫ НОМЕНКЛАТУР'!D:E,2,0)</f>
        <v>Аксессуары для кухни</v>
      </c>
      <c r="AD925" s="48" t="str">
        <f>VLOOKUP(C:C,'ИЗ ОСНОВЫ НОМЕНКЛАТУР'!D:F,3,0)</f>
        <v>Посудосушители из нержавеющей стали</v>
      </c>
      <c r="AE925" s="48" t="str">
        <f>VLOOKUP(C:C,'ИЗ ОСНОВЫ НОМЕНКЛАТУР'!D:H,5,0)</f>
        <v>C</v>
      </c>
    </row>
    <row r="926" spans="1:31" ht="9.6" customHeight="1" x14ac:dyDescent="0.2">
      <c r="A926" s="45" t="s">
        <v>888</v>
      </c>
      <c r="B926" s="46" t="s">
        <v>926</v>
      </c>
      <c r="C926" s="46"/>
      <c r="D926" s="44">
        <v>0</v>
      </c>
      <c r="E926" s="44">
        <v>0</v>
      </c>
      <c r="F926" s="48">
        <v>0</v>
      </c>
      <c r="G926" s="48">
        <v>0</v>
      </c>
      <c r="H926" s="44">
        <v>0</v>
      </c>
      <c r="I926" s="44">
        <v>0</v>
      </c>
      <c r="J926" s="44">
        <v>0</v>
      </c>
      <c r="K926" s="48">
        <v>0</v>
      </c>
      <c r="L926" s="49">
        <v>0</v>
      </c>
      <c r="M926" s="49">
        <v>0</v>
      </c>
      <c r="N926" s="10">
        <v>0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50">
        <f t="shared" si="49"/>
        <v>0</v>
      </c>
      <c r="U926" s="50">
        <f t="shared" si="49"/>
        <v>0</v>
      </c>
      <c r="V926" s="50">
        <f t="shared" si="49"/>
        <v>0</v>
      </c>
      <c r="W926" s="50">
        <f t="shared" si="49"/>
        <v>0</v>
      </c>
      <c r="X926" s="50">
        <f t="shared" si="47"/>
        <v>0</v>
      </c>
      <c r="Y926" s="50">
        <f t="shared" si="47"/>
        <v>0</v>
      </c>
      <c r="Z926" s="50">
        <f t="shared" si="47"/>
        <v>0</v>
      </c>
      <c r="AA926" s="50">
        <f t="shared" si="47"/>
        <v>0</v>
      </c>
      <c r="AB926" s="50">
        <f t="shared" si="48"/>
        <v>0</v>
      </c>
      <c r="AC926" s="48" t="e">
        <f>VLOOKUP(ПРОДАЖИ!C:C,'ИЗ ОСНОВЫ НОМЕНКЛАТУР'!D:E,2,0)</f>
        <v>#N/A</v>
      </c>
      <c r="AD926" s="48" t="e">
        <f>VLOOKUP(C:C,'ИЗ ОСНОВЫ НОМЕНКЛАТУР'!D:F,3,0)</f>
        <v>#N/A</v>
      </c>
      <c r="AE926" s="48" t="e">
        <f>VLOOKUP(C:C,'ИЗ ОСНОВЫ НОМЕНКЛАТУР'!D:H,5,0)</f>
        <v>#N/A</v>
      </c>
    </row>
    <row r="927" spans="1:31" ht="9.6" customHeight="1" x14ac:dyDescent="0.2">
      <c r="A927" s="45" t="s">
        <v>888</v>
      </c>
      <c r="B927" s="11"/>
      <c r="C927" s="11" t="s">
        <v>927</v>
      </c>
      <c r="D927" s="44">
        <v>159</v>
      </c>
      <c r="E927" s="44">
        <v>1110</v>
      </c>
      <c r="F927" s="48">
        <v>2408</v>
      </c>
      <c r="G927" s="48">
        <v>0</v>
      </c>
      <c r="H927" s="44">
        <v>100</v>
      </c>
      <c r="I927" s="44">
        <v>420</v>
      </c>
      <c r="J927" s="44">
        <v>8</v>
      </c>
      <c r="K927" s="48">
        <v>80</v>
      </c>
      <c r="L927" s="49">
        <v>325957.56</v>
      </c>
      <c r="M927" s="49">
        <v>2397208.46</v>
      </c>
      <c r="N927" s="10">
        <v>5025691.37</v>
      </c>
      <c r="O927" s="10">
        <v>0</v>
      </c>
      <c r="P927" s="10">
        <v>211717.46</v>
      </c>
      <c r="Q927" s="10">
        <v>887220.47</v>
      </c>
      <c r="R927" s="10">
        <v>16061.6</v>
      </c>
      <c r="S927" s="10">
        <v>170926.5</v>
      </c>
      <c r="T927" s="50">
        <f t="shared" si="49"/>
        <v>27163.13</v>
      </c>
      <c r="U927" s="50">
        <f t="shared" si="49"/>
        <v>199767.37166666667</v>
      </c>
      <c r="V927" s="50">
        <f t="shared" si="49"/>
        <v>418807.6141666667</v>
      </c>
      <c r="W927" s="50">
        <f t="shared" si="49"/>
        <v>0</v>
      </c>
      <c r="X927" s="50">
        <f t="shared" si="47"/>
        <v>17643.121666666666</v>
      </c>
      <c r="Y927" s="50">
        <f t="shared" si="47"/>
        <v>73935.039166666669</v>
      </c>
      <c r="Z927" s="50">
        <f t="shared" si="47"/>
        <v>1338.4666666666667</v>
      </c>
      <c r="AA927" s="50">
        <f t="shared" si="47"/>
        <v>14243.875</v>
      </c>
      <c r="AB927" s="50">
        <f t="shared" si="48"/>
        <v>752898.6183333334</v>
      </c>
      <c r="AC927" s="48" t="str">
        <f>VLOOKUP(ПРОДАЖИ!C:C,'ИЗ ОСНОВЫ НОМЕНКЛАТУР'!D:E,2,0)</f>
        <v>Аксессуары для кухни</v>
      </c>
      <c r="AD927" s="48" t="str">
        <f>VLOOKUP(C:C,'ИЗ ОСНОВЫ НОМЕНКЛАТУР'!D:F,3,0)</f>
        <v>Посудосушители из хромированной стали</v>
      </c>
      <c r="AE927" s="48" t="str">
        <f>VLOOKUP(C:C,'ИЗ ОСНОВЫ НОМЕНКЛАТУР'!D:H,5,0)</f>
        <v>A</v>
      </c>
    </row>
    <row r="928" spans="1:31" ht="9.6" customHeight="1" x14ac:dyDescent="0.2">
      <c r="A928" s="45" t="s">
        <v>888</v>
      </c>
      <c r="B928" s="11"/>
      <c r="C928" s="11" t="s">
        <v>928</v>
      </c>
      <c r="D928" s="44">
        <v>144</v>
      </c>
      <c r="E928" s="44">
        <v>1700</v>
      </c>
      <c r="F928" s="48">
        <v>2253</v>
      </c>
      <c r="G928" s="48">
        <v>0</v>
      </c>
      <c r="H928" s="44">
        <v>109</v>
      </c>
      <c r="I928" s="44">
        <v>630</v>
      </c>
      <c r="J928" s="44">
        <v>8</v>
      </c>
      <c r="K928" s="48">
        <v>80</v>
      </c>
      <c r="L928" s="49">
        <v>253686.28</v>
      </c>
      <c r="M928" s="49">
        <v>2854374.04</v>
      </c>
      <c r="N928" s="10">
        <v>3713615.47</v>
      </c>
      <c r="O928" s="10">
        <v>0</v>
      </c>
      <c r="P928" s="10">
        <v>187761.59</v>
      </c>
      <c r="Q928" s="10">
        <v>1026239.94</v>
      </c>
      <c r="R928" s="10">
        <v>12595.2</v>
      </c>
      <c r="S928" s="10">
        <v>132670.5</v>
      </c>
      <c r="T928" s="50">
        <f t="shared" si="49"/>
        <v>21140.523333333334</v>
      </c>
      <c r="U928" s="50">
        <f t="shared" si="49"/>
        <v>237864.50333333333</v>
      </c>
      <c r="V928" s="50">
        <f t="shared" si="49"/>
        <v>309467.95583333337</v>
      </c>
      <c r="W928" s="50">
        <f t="shared" si="49"/>
        <v>0</v>
      </c>
      <c r="X928" s="50">
        <f t="shared" si="47"/>
        <v>15646.799166666666</v>
      </c>
      <c r="Y928" s="50">
        <f t="shared" si="47"/>
        <v>85519.994999999995</v>
      </c>
      <c r="Z928" s="50">
        <f t="shared" si="47"/>
        <v>1049.6000000000001</v>
      </c>
      <c r="AA928" s="50">
        <f t="shared" si="47"/>
        <v>11055.875</v>
      </c>
      <c r="AB928" s="50">
        <f t="shared" si="48"/>
        <v>681745.25166666671</v>
      </c>
      <c r="AC928" s="48" t="str">
        <f>VLOOKUP(ПРОДАЖИ!C:C,'ИЗ ОСНОВЫ НОМЕНКЛАТУР'!D:E,2,0)</f>
        <v>Аксессуары для кухни</v>
      </c>
      <c r="AD928" s="48" t="str">
        <f>VLOOKUP(C:C,'ИЗ ОСНОВЫ НОМЕНКЛАТУР'!D:F,3,0)</f>
        <v>Посудосушители из хромированной стали</v>
      </c>
      <c r="AE928" s="48" t="str">
        <f>VLOOKUP(C:C,'ИЗ ОСНОВЫ НОМЕНКЛАТУР'!D:H,5,0)</f>
        <v>A</v>
      </c>
    </row>
    <row r="929" spans="1:31" ht="9.6" customHeight="1" x14ac:dyDescent="0.2">
      <c r="A929" s="45" t="s">
        <v>888</v>
      </c>
      <c r="B929" s="11"/>
      <c r="C929" s="11" t="s">
        <v>929</v>
      </c>
      <c r="D929" s="44">
        <v>32</v>
      </c>
      <c r="E929" s="44">
        <v>120</v>
      </c>
      <c r="F929" s="48">
        <v>705</v>
      </c>
      <c r="G929" s="48">
        <v>0</v>
      </c>
      <c r="H929" s="44">
        <v>33</v>
      </c>
      <c r="I929" s="44">
        <v>60</v>
      </c>
      <c r="J929" s="44">
        <v>0</v>
      </c>
      <c r="K929" s="48">
        <v>10</v>
      </c>
      <c r="L929" s="49">
        <v>102115.23</v>
      </c>
      <c r="M929" s="49">
        <v>380439.77</v>
      </c>
      <c r="N929" s="10">
        <v>2246095.48</v>
      </c>
      <c r="O929" s="10">
        <v>0</v>
      </c>
      <c r="P929" s="10">
        <v>109994.31</v>
      </c>
      <c r="Q929" s="10">
        <v>203038.31</v>
      </c>
      <c r="R929" s="10">
        <v>0</v>
      </c>
      <c r="S929" s="10">
        <v>31604</v>
      </c>
      <c r="T929" s="50">
        <f t="shared" si="49"/>
        <v>8509.6024999999991</v>
      </c>
      <c r="U929" s="50">
        <f t="shared" si="49"/>
        <v>31703.314166666667</v>
      </c>
      <c r="V929" s="50">
        <f t="shared" si="49"/>
        <v>187174.62333333332</v>
      </c>
      <c r="W929" s="50">
        <f t="shared" si="49"/>
        <v>0</v>
      </c>
      <c r="X929" s="50">
        <f t="shared" si="47"/>
        <v>9166.1924999999992</v>
      </c>
      <c r="Y929" s="50">
        <f t="shared" si="47"/>
        <v>16919.859166666665</v>
      </c>
      <c r="Z929" s="50">
        <f t="shared" si="47"/>
        <v>0</v>
      </c>
      <c r="AA929" s="50">
        <f t="shared" si="47"/>
        <v>2633.6666666666665</v>
      </c>
      <c r="AB929" s="50">
        <f t="shared" si="48"/>
        <v>256107.2583333333</v>
      </c>
      <c r="AC929" s="48" t="str">
        <f>VLOOKUP(ПРОДАЖИ!C:C,'ИЗ ОСНОВЫ НОМЕНКЛАТУР'!D:E,2,0)</f>
        <v>Аксессуары для кухни</v>
      </c>
      <c r="AD929" s="48" t="str">
        <f>VLOOKUP(C:C,'ИЗ ОСНОВЫ НОМЕНКЛАТУР'!D:F,3,0)</f>
        <v>Посудосушители из хромированной стали</v>
      </c>
      <c r="AE929" s="48" t="str">
        <f>VLOOKUP(C:C,'ИЗ ОСНОВЫ НОМЕНКЛАТУР'!D:H,5,0)</f>
        <v>B</v>
      </c>
    </row>
    <row r="930" spans="1:31" ht="9.6" customHeight="1" x14ac:dyDescent="0.2">
      <c r="A930" s="45" t="s">
        <v>888</v>
      </c>
      <c r="B930" s="11"/>
      <c r="C930" s="11" t="s">
        <v>930</v>
      </c>
      <c r="D930" s="44">
        <v>33</v>
      </c>
      <c r="E930" s="44">
        <v>0</v>
      </c>
      <c r="F930" s="48">
        <v>6</v>
      </c>
      <c r="G930" s="48">
        <v>0</v>
      </c>
      <c r="H930" s="44">
        <v>0</v>
      </c>
      <c r="I930" s="44">
        <v>0</v>
      </c>
      <c r="J930" s="44">
        <v>1</v>
      </c>
      <c r="K930" s="48">
        <v>0</v>
      </c>
      <c r="L930" s="49">
        <v>148236.07</v>
      </c>
      <c r="M930" s="49">
        <v>0</v>
      </c>
      <c r="N930" s="10">
        <v>26437.61</v>
      </c>
      <c r="O930" s="10">
        <v>0</v>
      </c>
      <c r="P930" s="10">
        <v>0</v>
      </c>
      <c r="Q930" s="10">
        <v>0</v>
      </c>
      <c r="R930" s="10">
        <v>4102</v>
      </c>
      <c r="S930" s="10">
        <v>0</v>
      </c>
      <c r="T930" s="50">
        <f t="shared" si="49"/>
        <v>12353.005833333335</v>
      </c>
      <c r="U930" s="50">
        <f t="shared" si="49"/>
        <v>0</v>
      </c>
      <c r="V930" s="50">
        <f t="shared" si="49"/>
        <v>2203.1341666666667</v>
      </c>
      <c r="W930" s="50">
        <f t="shared" si="49"/>
        <v>0</v>
      </c>
      <c r="X930" s="50">
        <f t="shared" si="47"/>
        <v>0</v>
      </c>
      <c r="Y930" s="50">
        <f t="shared" si="47"/>
        <v>0</v>
      </c>
      <c r="Z930" s="50">
        <f t="shared" si="47"/>
        <v>341.83333333333331</v>
      </c>
      <c r="AA930" s="50">
        <f t="shared" si="47"/>
        <v>0</v>
      </c>
      <c r="AB930" s="50">
        <f t="shared" si="48"/>
        <v>14897.973333333335</v>
      </c>
      <c r="AC930" s="48" t="str">
        <f>VLOOKUP(ПРОДАЖИ!C:C,'ИЗ ОСНОВЫ НОМЕНКЛАТУР'!D:E,2,0)</f>
        <v>Аксессуары для кухни</v>
      </c>
      <c r="AD930" s="48" t="str">
        <f>VLOOKUP(C:C,'ИЗ ОСНОВЫ НОМЕНКЛАТУР'!D:F,3,0)</f>
        <v>Посудосушители из хромированной стали</v>
      </c>
      <c r="AE930" s="48" t="str">
        <f>VLOOKUP(C:C,'ИЗ ОСНОВЫ НОМЕНКЛАТУР'!D:H,5,0)</f>
        <v>C</v>
      </c>
    </row>
    <row r="931" spans="1:31" ht="9.6" customHeight="1" x14ac:dyDescent="0.2">
      <c r="A931" s="45" t="s">
        <v>888</v>
      </c>
      <c r="B931" s="11"/>
      <c r="C931" s="11" t="s">
        <v>931</v>
      </c>
      <c r="D931" s="44">
        <v>75</v>
      </c>
      <c r="E931" s="44">
        <v>80</v>
      </c>
      <c r="F931" s="48">
        <v>1444</v>
      </c>
      <c r="G931" s="48">
        <v>0</v>
      </c>
      <c r="H931" s="44">
        <v>61</v>
      </c>
      <c r="I931" s="44">
        <v>440</v>
      </c>
      <c r="J931" s="44">
        <v>6</v>
      </c>
      <c r="K931" s="48">
        <v>10</v>
      </c>
      <c r="L931" s="49">
        <v>208789.19</v>
      </c>
      <c r="M931" s="49">
        <v>213955.37</v>
      </c>
      <c r="N931" s="10">
        <v>3687576.52</v>
      </c>
      <c r="O931" s="10">
        <v>0</v>
      </c>
      <c r="P931" s="10">
        <v>154611.75</v>
      </c>
      <c r="Q931" s="10">
        <v>1100218.6599999999</v>
      </c>
      <c r="R931" s="10">
        <v>15137.87</v>
      </c>
      <c r="S931" s="10">
        <v>25729.59</v>
      </c>
      <c r="T931" s="50">
        <f t="shared" si="49"/>
        <v>17399.099166666667</v>
      </c>
      <c r="U931" s="50">
        <f t="shared" si="49"/>
        <v>17829.614166666666</v>
      </c>
      <c r="V931" s="50">
        <f t="shared" si="49"/>
        <v>307298.04333333333</v>
      </c>
      <c r="W931" s="50">
        <f t="shared" si="49"/>
        <v>0</v>
      </c>
      <c r="X931" s="50">
        <f t="shared" si="47"/>
        <v>12884.3125</v>
      </c>
      <c r="Y931" s="50">
        <f t="shared" si="47"/>
        <v>91684.888333333321</v>
      </c>
      <c r="Z931" s="50">
        <f t="shared" si="47"/>
        <v>1261.4891666666667</v>
      </c>
      <c r="AA931" s="50">
        <f t="shared" si="47"/>
        <v>2144.1325000000002</v>
      </c>
      <c r="AB931" s="50">
        <f t="shared" si="48"/>
        <v>450501.57916666666</v>
      </c>
      <c r="AC931" s="48" t="str">
        <f>VLOOKUP(ПРОДАЖИ!C:C,'ИЗ ОСНОВЫ НОМЕНКЛАТУР'!D:E,2,0)</f>
        <v>Аксессуары для кухни</v>
      </c>
      <c r="AD931" s="48" t="str">
        <f>VLOOKUP(C:C,'ИЗ ОСНОВЫ НОМЕНКЛАТУР'!D:F,3,0)</f>
        <v>Посудосушители из хромированной стали</v>
      </c>
      <c r="AE931" s="48" t="str">
        <f>VLOOKUP(C:C,'ИЗ ОСНОВЫ НОМЕНКЛАТУР'!D:H,5,0)</f>
        <v>A</v>
      </c>
    </row>
    <row r="932" spans="1:31" ht="9.6" customHeight="1" x14ac:dyDescent="0.2">
      <c r="A932" s="45" t="s">
        <v>888</v>
      </c>
      <c r="B932" s="11"/>
      <c r="C932" s="11" t="s">
        <v>932</v>
      </c>
      <c r="D932" s="44">
        <v>52</v>
      </c>
      <c r="E932" s="44">
        <v>0</v>
      </c>
      <c r="F932" s="48">
        <v>180</v>
      </c>
      <c r="G932" s="48">
        <v>0</v>
      </c>
      <c r="H932" s="44">
        <v>9</v>
      </c>
      <c r="I932" s="44">
        <v>0</v>
      </c>
      <c r="J932" s="44">
        <v>0</v>
      </c>
      <c r="K932" s="48">
        <v>0</v>
      </c>
      <c r="L932" s="49">
        <v>62199.68</v>
      </c>
      <c r="M932" s="49">
        <v>0</v>
      </c>
      <c r="N932" s="10">
        <v>218238.82</v>
      </c>
      <c r="O932" s="10">
        <v>0</v>
      </c>
      <c r="P932" s="10">
        <v>9964.48</v>
      </c>
      <c r="Q932" s="10">
        <v>0</v>
      </c>
      <c r="R932" s="10">
        <v>0</v>
      </c>
      <c r="S932" s="10">
        <v>0</v>
      </c>
      <c r="T932" s="50">
        <f t="shared" si="49"/>
        <v>5183.3066666666664</v>
      </c>
      <c r="U932" s="50">
        <f t="shared" si="49"/>
        <v>0</v>
      </c>
      <c r="V932" s="50">
        <f t="shared" si="49"/>
        <v>18186.568333333333</v>
      </c>
      <c r="W932" s="50">
        <f t="shared" si="49"/>
        <v>0</v>
      </c>
      <c r="X932" s="50">
        <f t="shared" si="47"/>
        <v>830.37333333333333</v>
      </c>
      <c r="Y932" s="50">
        <f t="shared" si="47"/>
        <v>0</v>
      </c>
      <c r="Z932" s="50">
        <f t="shared" si="47"/>
        <v>0</v>
      </c>
      <c r="AA932" s="50">
        <f t="shared" si="47"/>
        <v>0</v>
      </c>
      <c r="AB932" s="50">
        <f t="shared" si="48"/>
        <v>24200.248333333333</v>
      </c>
      <c r="AC932" s="48" t="str">
        <f>VLOOKUP(ПРОДАЖИ!C:C,'ИЗ ОСНОВЫ НОМЕНКЛАТУР'!D:E,2,0)</f>
        <v>Аксессуары для кухни</v>
      </c>
      <c r="AD932" s="48" t="str">
        <f>VLOOKUP(C:C,'ИЗ ОСНОВЫ НОМЕНКЛАТУР'!D:F,3,0)</f>
        <v>Посудосушители из хромированной стали</v>
      </c>
      <c r="AE932" s="48" t="str">
        <f>VLOOKUP(C:C,'ИЗ ОСНОВЫ НОМЕНКЛАТУР'!D:H,5,0)</f>
        <v>C</v>
      </c>
    </row>
    <row r="933" spans="1:31" ht="9.6" customHeight="1" x14ac:dyDescent="0.2">
      <c r="A933" s="45" t="s">
        <v>888</v>
      </c>
      <c r="B933" s="11"/>
      <c r="C933" s="11" t="s">
        <v>933</v>
      </c>
      <c r="D933" s="44">
        <v>8</v>
      </c>
      <c r="E933" s="44">
        <v>0</v>
      </c>
      <c r="F933" s="48">
        <v>5</v>
      </c>
      <c r="G933" s="48">
        <v>0</v>
      </c>
      <c r="H933" s="44">
        <v>0</v>
      </c>
      <c r="I933" s="44">
        <v>0</v>
      </c>
      <c r="J933" s="44">
        <v>1</v>
      </c>
      <c r="K933" s="48">
        <v>0</v>
      </c>
      <c r="L933" s="49">
        <v>43252.42</v>
      </c>
      <c r="M933" s="49">
        <v>0</v>
      </c>
      <c r="N933" s="10">
        <v>28343.05</v>
      </c>
      <c r="O933" s="10">
        <v>0</v>
      </c>
      <c r="P933" s="10">
        <v>0</v>
      </c>
      <c r="Q933" s="10">
        <v>0</v>
      </c>
      <c r="R933" s="10">
        <v>5216.68</v>
      </c>
      <c r="S933" s="10">
        <v>0</v>
      </c>
      <c r="T933" s="50">
        <f t="shared" si="49"/>
        <v>3604.3683333333333</v>
      </c>
      <c r="U933" s="50">
        <f t="shared" si="49"/>
        <v>0</v>
      </c>
      <c r="V933" s="50">
        <f t="shared" si="49"/>
        <v>2361.9208333333331</v>
      </c>
      <c r="W933" s="50">
        <f t="shared" si="49"/>
        <v>0</v>
      </c>
      <c r="X933" s="50">
        <f t="shared" si="47"/>
        <v>0</v>
      </c>
      <c r="Y933" s="50">
        <f t="shared" si="47"/>
        <v>0</v>
      </c>
      <c r="Z933" s="50">
        <f t="shared" si="47"/>
        <v>434.72333333333336</v>
      </c>
      <c r="AA933" s="50">
        <f t="shared" si="47"/>
        <v>0</v>
      </c>
      <c r="AB933" s="50">
        <f t="shared" si="48"/>
        <v>6401.0124999999998</v>
      </c>
      <c r="AC933" s="48" t="str">
        <f>VLOOKUP(ПРОДАЖИ!C:C,'ИЗ ОСНОВЫ НОМЕНКЛАТУР'!D:E,2,0)</f>
        <v>Аксессуары для кухни</v>
      </c>
      <c r="AD933" s="48" t="str">
        <f>VLOOKUP(C:C,'ИЗ ОСНОВЫ НОМЕНКЛАТУР'!D:F,3,0)</f>
        <v>Посудосушители из хромированной стали</v>
      </c>
      <c r="AE933" s="48" t="str">
        <f>VLOOKUP(C:C,'ИЗ ОСНОВЫ НОМЕНКЛАТУР'!D:H,5,0)</f>
        <v>C</v>
      </c>
    </row>
    <row r="934" spans="1:31" ht="9.6" customHeight="1" x14ac:dyDescent="0.2">
      <c r="A934" s="45" t="s">
        <v>888</v>
      </c>
      <c r="B934" s="11"/>
      <c r="C934" s="11" t="s">
        <v>934</v>
      </c>
      <c r="D934" s="44">
        <v>21</v>
      </c>
      <c r="E934" s="44">
        <v>0</v>
      </c>
      <c r="F934" s="48">
        <v>0</v>
      </c>
      <c r="G934" s="48">
        <v>0</v>
      </c>
      <c r="H934" s="44">
        <v>0</v>
      </c>
      <c r="I934" s="44">
        <v>0</v>
      </c>
      <c r="J934" s="44">
        <v>0</v>
      </c>
      <c r="K934" s="48">
        <v>0</v>
      </c>
      <c r="L934" s="49">
        <v>25334.76</v>
      </c>
      <c r="M934" s="49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50">
        <f t="shared" si="49"/>
        <v>2111.23</v>
      </c>
      <c r="U934" s="50">
        <f t="shared" si="49"/>
        <v>0</v>
      </c>
      <c r="V934" s="50">
        <f t="shared" si="49"/>
        <v>0</v>
      </c>
      <c r="W934" s="50">
        <f t="shared" si="49"/>
        <v>0</v>
      </c>
      <c r="X934" s="50">
        <f t="shared" si="47"/>
        <v>0</v>
      </c>
      <c r="Y934" s="50">
        <f t="shared" si="47"/>
        <v>0</v>
      </c>
      <c r="Z934" s="50">
        <f t="shared" si="47"/>
        <v>0</v>
      </c>
      <c r="AA934" s="50">
        <f t="shared" si="47"/>
        <v>0</v>
      </c>
      <c r="AB934" s="50">
        <f t="shared" si="48"/>
        <v>2111.23</v>
      </c>
      <c r="AC934" s="48" t="str">
        <f>VLOOKUP(ПРОДАЖИ!C:C,'ИЗ ОСНОВЫ НОМЕНКЛАТУР'!D:E,2,0)</f>
        <v>Аксессуары для кухни</v>
      </c>
      <c r="AD934" s="48" t="str">
        <f>VLOOKUP(C:C,'ИЗ ОСНОВЫ НОМЕНКЛАТУР'!D:F,3,0)</f>
        <v>Посудосушители из хромированной стали</v>
      </c>
      <c r="AE934" s="48" t="str">
        <f>VLOOKUP(C:C,'ИЗ ОСНОВЫ НОМЕНКЛАТУР'!D:H,5,0)</f>
        <v>C</v>
      </c>
    </row>
    <row r="935" spans="1:31" ht="9.6" customHeight="1" x14ac:dyDescent="0.2">
      <c r="A935" s="45" t="s">
        <v>888</v>
      </c>
      <c r="B935" s="11"/>
      <c r="C935" s="11" t="s">
        <v>935</v>
      </c>
      <c r="D935" s="44">
        <v>12</v>
      </c>
      <c r="E935" s="44">
        <v>0</v>
      </c>
      <c r="F935" s="48">
        <v>0</v>
      </c>
      <c r="G935" s="48">
        <v>0</v>
      </c>
      <c r="H935" s="44">
        <v>11</v>
      </c>
      <c r="I935" s="44">
        <v>1</v>
      </c>
      <c r="J935" s="44">
        <v>0</v>
      </c>
      <c r="K935" s="48">
        <v>0</v>
      </c>
      <c r="L935" s="49">
        <v>14696.54</v>
      </c>
      <c r="M935" s="49">
        <v>0</v>
      </c>
      <c r="N935" s="10">
        <v>0</v>
      </c>
      <c r="O935" s="10">
        <v>0</v>
      </c>
      <c r="P935" s="10">
        <v>12312.37</v>
      </c>
      <c r="Q935" s="10">
        <v>1119.3</v>
      </c>
      <c r="R935" s="10">
        <v>0</v>
      </c>
      <c r="S935" s="10">
        <v>0</v>
      </c>
      <c r="T935" s="50">
        <f t="shared" si="49"/>
        <v>1224.7116666666668</v>
      </c>
      <c r="U935" s="50">
        <f t="shared" si="49"/>
        <v>0</v>
      </c>
      <c r="V935" s="50">
        <f t="shared" si="49"/>
        <v>0</v>
      </c>
      <c r="W935" s="50">
        <f t="shared" si="49"/>
        <v>0</v>
      </c>
      <c r="X935" s="50">
        <f t="shared" si="47"/>
        <v>1026.0308333333335</v>
      </c>
      <c r="Y935" s="50">
        <f t="shared" si="47"/>
        <v>93.274999999999991</v>
      </c>
      <c r="Z935" s="50">
        <f t="shared" si="47"/>
        <v>0</v>
      </c>
      <c r="AA935" s="50">
        <f t="shared" si="47"/>
        <v>0</v>
      </c>
      <c r="AB935" s="50">
        <f t="shared" si="48"/>
        <v>2344.0175000000004</v>
      </c>
      <c r="AC935" s="48" t="str">
        <f>VLOOKUP(ПРОДАЖИ!C:C,'ИЗ ОСНОВЫ НОМЕНКЛАТУР'!D:E,2,0)</f>
        <v>Аксессуары для кухни</v>
      </c>
      <c r="AD935" s="48" t="str">
        <f>VLOOKUP(C:C,'ИЗ ОСНОВЫ НОМЕНКЛАТУР'!D:F,3,0)</f>
        <v>Посудосушители из хромированной стали</v>
      </c>
      <c r="AE935" s="48" t="str">
        <f>VLOOKUP(C:C,'ИЗ ОСНОВЫ НОМЕНКЛАТУР'!D:H,5,0)</f>
        <v>C</v>
      </c>
    </row>
    <row r="936" spans="1:31" ht="9.6" customHeight="1" x14ac:dyDescent="0.2">
      <c r="A936" s="45" t="s">
        <v>888</v>
      </c>
      <c r="B936" s="11"/>
      <c r="C936" s="11" t="s">
        <v>936</v>
      </c>
      <c r="D936" s="44">
        <v>23</v>
      </c>
      <c r="E936" s="44">
        <v>0</v>
      </c>
      <c r="F936" s="48">
        <v>133</v>
      </c>
      <c r="G936" s="48">
        <v>0</v>
      </c>
      <c r="H936" s="44">
        <v>7</v>
      </c>
      <c r="I936" s="44">
        <v>0</v>
      </c>
      <c r="J936" s="44">
        <v>0</v>
      </c>
      <c r="K936" s="48">
        <v>0</v>
      </c>
      <c r="L936" s="49">
        <v>30720.27</v>
      </c>
      <c r="M936" s="49">
        <v>0</v>
      </c>
      <c r="N936" s="10">
        <v>177004.18</v>
      </c>
      <c r="O936" s="10">
        <v>0</v>
      </c>
      <c r="P936" s="10">
        <v>8442.85</v>
      </c>
      <c r="Q936" s="10">
        <v>0</v>
      </c>
      <c r="R936" s="10">
        <v>0</v>
      </c>
      <c r="S936" s="10">
        <v>0</v>
      </c>
      <c r="T936" s="50">
        <f t="shared" si="49"/>
        <v>2560.0225</v>
      </c>
      <c r="U936" s="50">
        <f t="shared" si="49"/>
        <v>0</v>
      </c>
      <c r="V936" s="50">
        <f t="shared" si="49"/>
        <v>14750.348333333333</v>
      </c>
      <c r="W936" s="50">
        <f t="shared" si="49"/>
        <v>0</v>
      </c>
      <c r="X936" s="50">
        <f t="shared" si="47"/>
        <v>703.57083333333333</v>
      </c>
      <c r="Y936" s="50">
        <f t="shared" si="47"/>
        <v>0</v>
      </c>
      <c r="Z936" s="50">
        <f t="shared" si="47"/>
        <v>0</v>
      </c>
      <c r="AA936" s="50">
        <f t="shared" si="47"/>
        <v>0</v>
      </c>
      <c r="AB936" s="50">
        <f t="shared" si="48"/>
        <v>18013.941666666669</v>
      </c>
      <c r="AC936" s="48" t="str">
        <f>VLOOKUP(ПРОДАЖИ!C:C,'ИЗ ОСНОВЫ НОМЕНКЛАТУР'!D:E,2,0)</f>
        <v>Аксессуары для кухни</v>
      </c>
      <c r="AD936" s="48" t="str">
        <f>VLOOKUP(C:C,'ИЗ ОСНОВЫ НОМЕНКЛАТУР'!D:F,3,0)</f>
        <v>Посудосушители из хромированной стали</v>
      </c>
      <c r="AE936" s="48" t="str">
        <f>VLOOKUP(C:C,'ИЗ ОСНОВЫ НОМЕНКЛАТУР'!D:H,5,0)</f>
        <v>C</v>
      </c>
    </row>
    <row r="937" spans="1:31" ht="9.6" customHeight="1" x14ac:dyDescent="0.2">
      <c r="A937" s="45" t="s">
        <v>888</v>
      </c>
      <c r="B937" s="11"/>
      <c r="C937" s="11" t="s">
        <v>937</v>
      </c>
      <c r="D937" s="44">
        <v>0</v>
      </c>
      <c r="E937" s="44">
        <v>0</v>
      </c>
      <c r="F937" s="48">
        <v>0</v>
      </c>
      <c r="G937" s="48">
        <v>0</v>
      </c>
      <c r="H937" s="44">
        <v>1</v>
      </c>
      <c r="I937" s="44">
        <v>0</v>
      </c>
      <c r="J937" s="44">
        <v>0</v>
      </c>
      <c r="K937" s="48">
        <v>0</v>
      </c>
      <c r="L937" s="49">
        <v>0</v>
      </c>
      <c r="M937" s="49">
        <v>0</v>
      </c>
      <c r="N937" s="10">
        <v>0</v>
      </c>
      <c r="O937" s="10">
        <v>0</v>
      </c>
      <c r="P937" s="10">
        <v>1233.9100000000001</v>
      </c>
      <c r="Q937" s="10">
        <v>0</v>
      </c>
      <c r="R937" s="10">
        <v>0</v>
      </c>
      <c r="S937" s="10">
        <v>0</v>
      </c>
      <c r="T937" s="50">
        <f t="shared" si="49"/>
        <v>0</v>
      </c>
      <c r="U937" s="50">
        <f t="shared" si="49"/>
        <v>0</v>
      </c>
      <c r="V937" s="50">
        <f t="shared" si="49"/>
        <v>0</v>
      </c>
      <c r="W937" s="50">
        <f t="shared" si="49"/>
        <v>0</v>
      </c>
      <c r="X937" s="50">
        <f t="shared" si="47"/>
        <v>102.82583333333334</v>
      </c>
      <c r="Y937" s="50">
        <f t="shared" si="47"/>
        <v>0</v>
      </c>
      <c r="Z937" s="50">
        <f t="shared" si="47"/>
        <v>0</v>
      </c>
      <c r="AA937" s="50">
        <f t="shared" si="47"/>
        <v>0</v>
      </c>
      <c r="AB937" s="50">
        <f t="shared" si="48"/>
        <v>102.82583333333334</v>
      </c>
      <c r="AC937" s="48" t="str">
        <f>VLOOKUP(ПРОДАЖИ!C:C,'ИЗ ОСНОВЫ НОМЕНКЛАТУР'!D:E,2,0)</f>
        <v>Аксессуары для кухни</v>
      </c>
      <c r="AD937" s="48" t="str">
        <f>VLOOKUP(C:C,'ИЗ ОСНОВЫ НОМЕНКЛАТУР'!D:F,3,0)</f>
        <v>Посудосушители из хромированной стали</v>
      </c>
      <c r="AE937" s="48" t="str">
        <f>VLOOKUP(C:C,'ИЗ ОСНОВЫ НОМЕНКЛАТУР'!D:H,5,0)</f>
        <v>C</v>
      </c>
    </row>
    <row r="938" spans="1:31" ht="9.6" customHeight="1" x14ac:dyDescent="0.2">
      <c r="A938" s="45" t="s">
        <v>888</v>
      </c>
      <c r="B938" s="11"/>
      <c r="C938" s="11" t="s">
        <v>938</v>
      </c>
      <c r="D938" s="44">
        <v>6</v>
      </c>
      <c r="E938" s="44">
        <v>0</v>
      </c>
      <c r="F938" s="48">
        <v>0</v>
      </c>
      <c r="G938" s="48">
        <v>0</v>
      </c>
      <c r="H938" s="44">
        <v>0</v>
      </c>
      <c r="I938" s="44">
        <v>0</v>
      </c>
      <c r="J938" s="44">
        <v>0</v>
      </c>
      <c r="K938" s="48">
        <v>0</v>
      </c>
      <c r="L938" s="49">
        <v>7342.8</v>
      </c>
      <c r="M938" s="49">
        <v>0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50">
        <f t="shared" si="49"/>
        <v>611.9</v>
      </c>
      <c r="U938" s="50">
        <f t="shared" si="49"/>
        <v>0</v>
      </c>
      <c r="V938" s="50">
        <f t="shared" si="49"/>
        <v>0</v>
      </c>
      <c r="W938" s="50">
        <f t="shared" si="49"/>
        <v>0</v>
      </c>
      <c r="X938" s="50">
        <f t="shared" si="47"/>
        <v>0</v>
      </c>
      <c r="Y938" s="50">
        <f t="shared" si="47"/>
        <v>0</v>
      </c>
      <c r="Z938" s="50">
        <f t="shared" si="47"/>
        <v>0</v>
      </c>
      <c r="AA938" s="50">
        <f t="shared" si="47"/>
        <v>0</v>
      </c>
      <c r="AB938" s="50">
        <f t="shared" si="48"/>
        <v>611.9</v>
      </c>
      <c r="AC938" s="48" t="str">
        <f>VLOOKUP(ПРОДАЖИ!C:C,'ИЗ ОСНОВЫ НОМЕНКЛАТУР'!D:E,2,0)</f>
        <v>Аксессуары для кухни</v>
      </c>
      <c r="AD938" s="48" t="str">
        <f>VLOOKUP(C:C,'ИЗ ОСНОВЫ НОМЕНКЛАТУР'!D:F,3,0)</f>
        <v>Посудосушители из хромированной стали</v>
      </c>
      <c r="AE938" s="48" t="str">
        <f>VLOOKUP(C:C,'ИЗ ОСНОВЫ НОМЕНКЛАТУР'!D:H,5,0)</f>
        <v>C</v>
      </c>
    </row>
    <row r="939" spans="1:31" ht="9.6" customHeight="1" x14ac:dyDescent="0.2">
      <c r="A939" s="45" t="s">
        <v>888</v>
      </c>
      <c r="B939" s="11"/>
      <c r="C939" s="11" t="s">
        <v>939</v>
      </c>
      <c r="D939" s="44">
        <v>9</v>
      </c>
      <c r="E939" s="44">
        <v>0</v>
      </c>
      <c r="F939" s="48">
        <v>0</v>
      </c>
      <c r="G939" s="48">
        <v>0</v>
      </c>
      <c r="H939" s="44">
        <v>0</v>
      </c>
      <c r="I939" s="44">
        <v>0</v>
      </c>
      <c r="J939" s="44">
        <v>0</v>
      </c>
      <c r="K939" s="48">
        <v>0</v>
      </c>
      <c r="L939" s="49">
        <v>10300.030000000001</v>
      </c>
      <c r="M939" s="49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50">
        <f t="shared" si="49"/>
        <v>858.33583333333343</v>
      </c>
      <c r="U939" s="50">
        <f t="shared" si="49"/>
        <v>0</v>
      </c>
      <c r="V939" s="50">
        <f t="shared" si="49"/>
        <v>0</v>
      </c>
      <c r="W939" s="50">
        <f t="shared" si="49"/>
        <v>0</v>
      </c>
      <c r="X939" s="50">
        <f t="shared" si="47"/>
        <v>0</v>
      </c>
      <c r="Y939" s="50">
        <f t="shared" si="47"/>
        <v>0</v>
      </c>
      <c r="Z939" s="50">
        <f t="shared" si="47"/>
        <v>0</v>
      </c>
      <c r="AA939" s="50">
        <f t="shared" si="47"/>
        <v>0</v>
      </c>
      <c r="AB939" s="50">
        <f t="shared" si="48"/>
        <v>858.33583333333343</v>
      </c>
      <c r="AC939" s="48" t="str">
        <f>VLOOKUP(ПРОДАЖИ!C:C,'ИЗ ОСНОВЫ НОМЕНКЛАТУР'!D:E,2,0)</f>
        <v>Аксессуары для кухни</v>
      </c>
      <c r="AD939" s="48" t="str">
        <f>VLOOKUP(C:C,'ИЗ ОСНОВЫ НОМЕНКЛАТУР'!D:F,3,0)</f>
        <v>Посудосушители из хромированной стали</v>
      </c>
      <c r="AE939" s="48" t="str">
        <f>VLOOKUP(C:C,'ИЗ ОСНОВЫ НОМЕНКЛАТУР'!D:H,5,0)</f>
        <v>C</v>
      </c>
    </row>
    <row r="940" spans="1:31" ht="9.6" customHeight="1" x14ac:dyDescent="0.2">
      <c r="A940" s="45" t="s">
        <v>888</v>
      </c>
      <c r="B940" s="11"/>
      <c r="C940" s="11" t="s">
        <v>940</v>
      </c>
      <c r="D940" s="44">
        <v>0</v>
      </c>
      <c r="E940" s="44">
        <v>0</v>
      </c>
      <c r="F940" s="48">
        <v>21</v>
      </c>
      <c r="G940" s="48">
        <v>0</v>
      </c>
      <c r="H940" s="44">
        <v>0</v>
      </c>
      <c r="I940" s="44">
        <v>0</v>
      </c>
      <c r="J940" s="44">
        <v>0</v>
      </c>
      <c r="K940" s="48">
        <v>0</v>
      </c>
      <c r="L940" s="49">
        <v>0</v>
      </c>
      <c r="M940" s="49">
        <v>0</v>
      </c>
      <c r="N940" s="10">
        <v>80001.39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50">
        <f t="shared" si="49"/>
        <v>0</v>
      </c>
      <c r="U940" s="50">
        <f t="shared" si="49"/>
        <v>0</v>
      </c>
      <c r="V940" s="50">
        <f t="shared" si="49"/>
        <v>6666.7825000000003</v>
      </c>
      <c r="W940" s="50">
        <f t="shared" si="49"/>
        <v>0</v>
      </c>
      <c r="X940" s="50">
        <f t="shared" si="47"/>
        <v>0</v>
      </c>
      <c r="Y940" s="50">
        <f t="shared" si="47"/>
        <v>0</v>
      </c>
      <c r="Z940" s="50">
        <f t="shared" si="47"/>
        <v>0</v>
      </c>
      <c r="AA940" s="50">
        <f t="shared" si="47"/>
        <v>0</v>
      </c>
      <c r="AB940" s="50">
        <f t="shared" si="48"/>
        <v>6666.7825000000003</v>
      </c>
      <c r="AC940" s="48" t="str">
        <f>VLOOKUP(ПРОДАЖИ!C:C,'ИЗ ОСНОВЫ НОМЕНКЛАТУР'!D:E,2,0)</f>
        <v>Аксессуары для кухни</v>
      </c>
      <c r="AD940" s="48" t="str">
        <f>VLOOKUP(C:C,'ИЗ ОСНОВЫ НОМЕНКЛАТУР'!D:F,3,0)</f>
        <v>Посудосушители из хромированной стали</v>
      </c>
      <c r="AE940" s="48" t="str">
        <f>VLOOKUP(C:C,'ИЗ ОСНОВЫ НОМЕНКЛАТУР'!D:H,5,0)</f>
        <v>C</v>
      </c>
    </row>
    <row r="941" spans="1:31" ht="9.6" customHeight="1" x14ac:dyDescent="0.2">
      <c r="A941" s="45" t="s">
        <v>888</v>
      </c>
      <c r="B941" s="11"/>
      <c r="C941" s="11" t="s">
        <v>941</v>
      </c>
      <c r="D941" s="44">
        <v>0</v>
      </c>
      <c r="E941" s="44">
        <v>0</v>
      </c>
      <c r="F941" s="48">
        <v>10</v>
      </c>
      <c r="G941" s="48">
        <v>0</v>
      </c>
      <c r="H941" s="44">
        <v>0</v>
      </c>
      <c r="I941" s="44">
        <v>0</v>
      </c>
      <c r="J941" s="44">
        <v>0</v>
      </c>
      <c r="K941" s="48">
        <v>0</v>
      </c>
      <c r="L941" s="49">
        <v>0</v>
      </c>
      <c r="M941" s="49">
        <v>0</v>
      </c>
      <c r="N941" s="10">
        <v>17700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50">
        <f t="shared" si="49"/>
        <v>0</v>
      </c>
      <c r="U941" s="50">
        <f t="shared" si="49"/>
        <v>0</v>
      </c>
      <c r="V941" s="50">
        <f t="shared" si="49"/>
        <v>1475</v>
      </c>
      <c r="W941" s="50">
        <f t="shared" si="49"/>
        <v>0</v>
      </c>
      <c r="X941" s="50">
        <f t="shared" si="47"/>
        <v>0</v>
      </c>
      <c r="Y941" s="50">
        <f t="shared" si="47"/>
        <v>0</v>
      </c>
      <c r="Z941" s="50">
        <f t="shared" si="47"/>
        <v>0</v>
      </c>
      <c r="AA941" s="50">
        <f t="shared" si="47"/>
        <v>0</v>
      </c>
      <c r="AB941" s="50">
        <f t="shared" si="48"/>
        <v>1475</v>
      </c>
      <c r="AC941" s="48" t="str">
        <f>VLOOKUP(ПРОДАЖИ!C:C,'ИЗ ОСНОВЫ НОМЕНКЛАТУР'!D:E,2,0)</f>
        <v>Аксессуары для кухни</v>
      </c>
      <c r="AD941" s="48" t="str">
        <f>VLOOKUP(C:C,'ИЗ ОСНОВЫ НОМЕНКЛАТУР'!D:F,3,0)</f>
        <v>Посудосушители из хромированной стали</v>
      </c>
      <c r="AE941" s="48" t="str">
        <f>VLOOKUP(C:C,'ИЗ ОСНОВЫ НОМЕНКЛАТУР'!D:H,5,0)</f>
        <v>C</v>
      </c>
    </row>
    <row r="942" spans="1:31" ht="9.6" customHeight="1" x14ac:dyDescent="0.2">
      <c r="A942" s="45" t="s">
        <v>888</v>
      </c>
      <c r="B942" s="46" t="s">
        <v>942</v>
      </c>
      <c r="C942" s="46"/>
      <c r="D942" s="44">
        <v>0</v>
      </c>
      <c r="E942" s="44">
        <v>0</v>
      </c>
      <c r="F942" s="48">
        <v>0</v>
      </c>
      <c r="G942" s="48">
        <v>0</v>
      </c>
      <c r="H942" s="44">
        <v>0</v>
      </c>
      <c r="I942" s="44">
        <v>0</v>
      </c>
      <c r="J942" s="44">
        <v>0</v>
      </c>
      <c r="K942" s="48">
        <v>0</v>
      </c>
      <c r="L942" s="49">
        <v>0</v>
      </c>
      <c r="M942" s="49">
        <v>0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50">
        <f t="shared" si="49"/>
        <v>0</v>
      </c>
      <c r="U942" s="50">
        <f t="shared" si="49"/>
        <v>0</v>
      </c>
      <c r="V942" s="50">
        <f t="shared" si="49"/>
        <v>0</v>
      </c>
      <c r="W942" s="50">
        <f t="shared" si="49"/>
        <v>0</v>
      </c>
      <c r="X942" s="50">
        <f t="shared" si="47"/>
        <v>0</v>
      </c>
      <c r="Y942" s="50">
        <f t="shared" si="47"/>
        <v>0</v>
      </c>
      <c r="Z942" s="50">
        <f t="shared" si="47"/>
        <v>0</v>
      </c>
      <c r="AA942" s="50">
        <f t="shared" si="47"/>
        <v>0</v>
      </c>
      <c r="AB942" s="50">
        <f t="shared" si="48"/>
        <v>0</v>
      </c>
      <c r="AC942" s="48" t="e">
        <f>VLOOKUP(ПРОДАЖИ!C:C,'ИЗ ОСНОВЫ НОМЕНКЛАТУР'!D:E,2,0)</f>
        <v>#N/A</v>
      </c>
      <c r="AD942" s="48" t="e">
        <f>VLOOKUP(C:C,'ИЗ ОСНОВЫ НОМЕНКЛАТУР'!D:F,3,0)</f>
        <v>#N/A</v>
      </c>
      <c r="AE942" s="48" t="e">
        <f>VLOOKUP(C:C,'ИЗ ОСНОВЫ НОМЕНКЛАТУР'!D:H,5,0)</f>
        <v>#N/A</v>
      </c>
    </row>
    <row r="943" spans="1:31" ht="9.6" customHeight="1" x14ac:dyDescent="0.2">
      <c r="A943" s="45" t="s">
        <v>888</v>
      </c>
      <c r="B943" s="11"/>
      <c r="C943" s="11" t="s">
        <v>943</v>
      </c>
      <c r="D943" s="44">
        <v>0</v>
      </c>
      <c r="E943" s="44">
        <v>0</v>
      </c>
      <c r="F943" s="48">
        <v>234</v>
      </c>
      <c r="G943" s="48">
        <v>0</v>
      </c>
      <c r="H943" s="44">
        <v>7</v>
      </c>
      <c r="I943" s="44">
        <v>0</v>
      </c>
      <c r="J943" s="44">
        <v>0</v>
      </c>
      <c r="K943" s="48">
        <v>0</v>
      </c>
      <c r="L943" s="49">
        <v>0</v>
      </c>
      <c r="M943" s="49">
        <v>0</v>
      </c>
      <c r="N943" s="10">
        <v>141102</v>
      </c>
      <c r="O943" s="10">
        <v>0</v>
      </c>
      <c r="P943" s="10">
        <v>3061.8</v>
      </c>
      <c r="Q943" s="10">
        <v>0</v>
      </c>
      <c r="R943" s="10">
        <v>0</v>
      </c>
      <c r="S943" s="10">
        <v>0</v>
      </c>
      <c r="T943" s="50">
        <f t="shared" si="49"/>
        <v>0</v>
      </c>
      <c r="U943" s="50">
        <f t="shared" si="49"/>
        <v>0</v>
      </c>
      <c r="V943" s="50">
        <f t="shared" si="49"/>
        <v>11758.5</v>
      </c>
      <c r="W943" s="50">
        <f t="shared" si="49"/>
        <v>0</v>
      </c>
      <c r="X943" s="50">
        <f t="shared" si="47"/>
        <v>255.15</v>
      </c>
      <c r="Y943" s="50">
        <f t="shared" si="47"/>
        <v>0</v>
      </c>
      <c r="Z943" s="50">
        <f t="shared" si="47"/>
        <v>0</v>
      </c>
      <c r="AA943" s="50">
        <f t="shared" si="47"/>
        <v>0</v>
      </c>
      <c r="AB943" s="50">
        <f t="shared" si="48"/>
        <v>12013.65</v>
      </c>
      <c r="AC943" s="48" t="str">
        <f>VLOOKUP(ПРОДАЖИ!C:C,'ИЗ ОСНОВЫ НОМЕНКЛАТУР'!D:E,2,0)</f>
        <v>Аксессуары для кухни</v>
      </c>
      <c r="AD943" s="48" t="str">
        <f>VLOOKUP(C:C,'ИЗ ОСНОВЫ НОМЕНКЛАТУР'!D:F,3,0)</f>
        <v>Поддоны</v>
      </c>
      <c r="AE943" s="48" t="str">
        <f>VLOOKUP(C:C,'ИЗ ОСНОВЫ НОМЕНКЛАТУР'!D:H,5,0)</f>
        <v>C</v>
      </c>
    </row>
    <row r="944" spans="1:31" ht="9.6" customHeight="1" x14ac:dyDescent="0.2">
      <c r="A944" s="45" t="s">
        <v>888</v>
      </c>
      <c r="B944" s="11"/>
      <c r="C944" s="11" t="s">
        <v>944</v>
      </c>
      <c r="D944" s="44">
        <v>230</v>
      </c>
      <c r="E944" s="44">
        <v>0</v>
      </c>
      <c r="F944" s="48">
        <v>266</v>
      </c>
      <c r="G944" s="48">
        <v>0</v>
      </c>
      <c r="H944" s="44">
        <v>14</v>
      </c>
      <c r="I944" s="44">
        <v>2</v>
      </c>
      <c r="J944" s="44">
        <v>0</v>
      </c>
      <c r="K944" s="48">
        <v>0</v>
      </c>
      <c r="L944" s="49">
        <v>47199.7</v>
      </c>
      <c r="M944" s="49">
        <v>0</v>
      </c>
      <c r="N944" s="10">
        <v>60519.040000000001</v>
      </c>
      <c r="O944" s="10">
        <v>0</v>
      </c>
      <c r="P944" s="10">
        <v>3015.32</v>
      </c>
      <c r="Q944" s="10">
        <v>430.76</v>
      </c>
      <c r="R944" s="10">
        <v>0</v>
      </c>
      <c r="S944" s="10">
        <v>0</v>
      </c>
      <c r="T944" s="50">
        <f t="shared" si="49"/>
        <v>3933.3083333333329</v>
      </c>
      <c r="U944" s="50">
        <f t="shared" si="49"/>
        <v>0</v>
      </c>
      <c r="V944" s="50">
        <f t="shared" si="49"/>
        <v>5043.2533333333331</v>
      </c>
      <c r="W944" s="50">
        <f t="shared" si="49"/>
        <v>0</v>
      </c>
      <c r="X944" s="50">
        <f t="shared" si="47"/>
        <v>251.27666666666667</v>
      </c>
      <c r="Y944" s="50">
        <f t="shared" si="47"/>
        <v>35.896666666666668</v>
      </c>
      <c r="Z944" s="50">
        <f t="shared" si="47"/>
        <v>0</v>
      </c>
      <c r="AA944" s="50">
        <f t="shared" si="47"/>
        <v>0</v>
      </c>
      <c r="AB944" s="50">
        <f t="shared" si="48"/>
        <v>9263.7350000000006</v>
      </c>
      <c r="AC944" s="48" t="str">
        <f>VLOOKUP(ПРОДАЖИ!C:C,'ИЗ ОСНОВЫ НОМЕНКЛАТУР'!D:E,2,0)</f>
        <v>Аксессуары для кухни</v>
      </c>
      <c r="AD944" s="48" t="str">
        <f>VLOOKUP(C:C,'ИЗ ОСНОВЫ НОМЕНКЛАТУР'!D:F,3,0)</f>
        <v>Поддоны</v>
      </c>
      <c r="AE944" s="48" t="str">
        <f>VLOOKUP(C:C,'ИЗ ОСНОВЫ НОМЕНКЛАТУР'!D:H,5,0)</f>
        <v>B</v>
      </c>
    </row>
    <row r="945" spans="1:31" ht="9.6" customHeight="1" x14ac:dyDescent="0.2">
      <c r="A945" s="45" t="s">
        <v>888</v>
      </c>
      <c r="B945" s="11"/>
      <c r="C945" s="11" t="s">
        <v>945</v>
      </c>
      <c r="D945" s="44">
        <v>7</v>
      </c>
      <c r="E945" s="44">
        <v>0</v>
      </c>
      <c r="F945" s="48">
        <v>53</v>
      </c>
      <c r="G945" s="48">
        <v>0</v>
      </c>
      <c r="H945" s="44">
        <v>16</v>
      </c>
      <c r="I945" s="44">
        <v>30</v>
      </c>
      <c r="J945" s="44">
        <v>0</v>
      </c>
      <c r="K945" s="48">
        <v>0</v>
      </c>
      <c r="L945" s="49">
        <v>3532.9</v>
      </c>
      <c r="M945" s="49">
        <v>0</v>
      </c>
      <c r="N945" s="10">
        <v>26749.1</v>
      </c>
      <c r="O945" s="10">
        <v>0</v>
      </c>
      <c r="P945" s="10">
        <v>6852.99</v>
      </c>
      <c r="Q945" s="10">
        <v>12849.34</v>
      </c>
      <c r="R945" s="10">
        <v>0</v>
      </c>
      <c r="S945" s="10">
        <v>0</v>
      </c>
      <c r="T945" s="50">
        <f t="shared" si="49"/>
        <v>294.40833333333336</v>
      </c>
      <c r="U945" s="50">
        <f t="shared" si="49"/>
        <v>0</v>
      </c>
      <c r="V945" s="50">
        <f t="shared" si="49"/>
        <v>2229.0916666666667</v>
      </c>
      <c r="W945" s="50">
        <f t="shared" si="49"/>
        <v>0</v>
      </c>
      <c r="X945" s="50">
        <f t="shared" si="47"/>
        <v>571.08249999999998</v>
      </c>
      <c r="Y945" s="50">
        <f t="shared" si="47"/>
        <v>1070.7783333333334</v>
      </c>
      <c r="Z945" s="50">
        <f t="shared" si="47"/>
        <v>0</v>
      </c>
      <c r="AA945" s="50">
        <f t="shared" ref="AA945:AA1008" si="50">S945/12</f>
        <v>0</v>
      </c>
      <c r="AB945" s="50">
        <f t="shared" si="48"/>
        <v>4165.3608333333332</v>
      </c>
      <c r="AC945" s="48" t="str">
        <f>VLOOKUP(ПРОДАЖИ!C:C,'ИЗ ОСНОВЫ НОМЕНКЛАТУР'!D:E,2,0)</f>
        <v>Аксессуары для кухни</v>
      </c>
      <c r="AD945" s="48" t="str">
        <f>VLOOKUP(C:C,'ИЗ ОСНОВЫ НОМЕНКЛАТУР'!D:F,3,0)</f>
        <v>Поддоны</v>
      </c>
      <c r="AE945" s="48" t="str">
        <f>VLOOKUP(C:C,'ИЗ ОСНОВЫ НОМЕНКЛАТУР'!D:H,5,0)</f>
        <v>C</v>
      </c>
    </row>
    <row r="946" spans="1:31" ht="9.6" customHeight="1" x14ac:dyDescent="0.2">
      <c r="A946" s="45" t="s">
        <v>888</v>
      </c>
      <c r="B946" s="11"/>
      <c r="C946" s="11" t="s">
        <v>946</v>
      </c>
      <c r="D946" s="44">
        <v>218</v>
      </c>
      <c r="E946" s="44">
        <v>0</v>
      </c>
      <c r="F946" s="48">
        <v>0</v>
      </c>
      <c r="G946" s="48">
        <v>0</v>
      </c>
      <c r="H946" s="44">
        <v>0</v>
      </c>
      <c r="I946" s="44">
        <v>40</v>
      </c>
      <c r="J946" s="44">
        <v>0</v>
      </c>
      <c r="K946" s="48">
        <v>0</v>
      </c>
      <c r="L946" s="49">
        <v>41266.33</v>
      </c>
      <c r="M946" s="49">
        <v>0</v>
      </c>
      <c r="N946" s="10">
        <v>0</v>
      </c>
      <c r="O946" s="10">
        <v>0</v>
      </c>
      <c r="P946" s="10">
        <v>0</v>
      </c>
      <c r="Q946" s="10">
        <v>7468.4</v>
      </c>
      <c r="R946" s="10">
        <v>0</v>
      </c>
      <c r="S946" s="10">
        <v>0</v>
      </c>
      <c r="T946" s="50">
        <f t="shared" si="49"/>
        <v>3438.8608333333336</v>
      </c>
      <c r="U946" s="50">
        <f t="shared" si="49"/>
        <v>0</v>
      </c>
      <c r="V946" s="50">
        <f t="shared" si="49"/>
        <v>0</v>
      </c>
      <c r="W946" s="50">
        <f t="shared" si="49"/>
        <v>0</v>
      </c>
      <c r="X946" s="50">
        <f t="shared" si="49"/>
        <v>0</v>
      </c>
      <c r="Y946" s="50">
        <f t="shared" si="49"/>
        <v>622.36666666666667</v>
      </c>
      <c r="Z946" s="50">
        <f t="shared" si="49"/>
        <v>0</v>
      </c>
      <c r="AA946" s="50">
        <f t="shared" si="50"/>
        <v>0</v>
      </c>
      <c r="AB946" s="50">
        <f t="shared" si="48"/>
        <v>4061.2275000000004</v>
      </c>
      <c r="AC946" s="48" t="str">
        <f>VLOOKUP(ПРОДАЖИ!C:C,'ИЗ ОСНОВЫ НОМЕНКЛАТУР'!D:E,2,0)</f>
        <v>Аксессуары для кухни</v>
      </c>
      <c r="AD946" s="48" t="str">
        <f>VLOOKUP(C:C,'ИЗ ОСНОВЫ НОМЕНКЛАТУР'!D:F,3,0)</f>
        <v>Поддоны</v>
      </c>
      <c r="AE946" s="48" t="str">
        <f>VLOOKUP(C:C,'ИЗ ОСНОВЫ НОМЕНКЛАТУР'!D:H,5,0)</f>
        <v>C</v>
      </c>
    </row>
    <row r="947" spans="1:31" ht="9.6" customHeight="1" x14ac:dyDescent="0.2">
      <c r="A947" s="45" t="s">
        <v>888</v>
      </c>
      <c r="B947" s="11"/>
      <c r="C947" s="11" t="s">
        <v>947</v>
      </c>
      <c r="D947" s="44">
        <v>0</v>
      </c>
      <c r="E947" s="44">
        <v>0</v>
      </c>
      <c r="F947" s="48">
        <v>20</v>
      </c>
      <c r="G947" s="48">
        <v>0</v>
      </c>
      <c r="H947" s="44">
        <v>24</v>
      </c>
      <c r="I947" s="44">
        <v>20</v>
      </c>
      <c r="J947" s="44">
        <v>0</v>
      </c>
      <c r="K947" s="48">
        <v>0</v>
      </c>
      <c r="L947" s="49">
        <v>0</v>
      </c>
      <c r="M947" s="49">
        <v>0</v>
      </c>
      <c r="N947" s="10">
        <v>9270</v>
      </c>
      <c r="O947" s="10">
        <v>0</v>
      </c>
      <c r="P947" s="10">
        <v>8748</v>
      </c>
      <c r="Q947" s="10">
        <v>7290</v>
      </c>
      <c r="R947" s="10">
        <v>0</v>
      </c>
      <c r="S947" s="10">
        <v>0</v>
      </c>
      <c r="T947" s="50">
        <f t="shared" si="49"/>
        <v>0</v>
      </c>
      <c r="U947" s="50">
        <f t="shared" si="49"/>
        <v>0</v>
      </c>
      <c r="V947" s="50">
        <f t="shared" si="49"/>
        <v>772.5</v>
      </c>
      <c r="W947" s="50">
        <f t="shared" si="49"/>
        <v>0</v>
      </c>
      <c r="X947" s="50">
        <f t="shared" si="49"/>
        <v>729</v>
      </c>
      <c r="Y947" s="50">
        <f t="shared" si="49"/>
        <v>607.5</v>
      </c>
      <c r="Z947" s="50">
        <f t="shared" si="49"/>
        <v>0</v>
      </c>
      <c r="AA947" s="50">
        <f t="shared" si="50"/>
        <v>0</v>
      </c>
      <c r="AB947" s="50">
        <f t="shared" si="48"/>
        <v>2109</v>
      </c>
      <c r="AC947" s="48" t="str">
        <f>VLOOKUP(ПРОДАЖИ!C:C,'ИЗ ОСНОВЫ НОМЕНКЛАТУР'!D:E,2,0)</f>
        <v>Аксессуары для кухни</v>
      </c>
      <c r="AD947" s="48" t="str">
        <f>VLOOKUP(C:C,'ИЗ ОСНОВЫ НОМЕНКЛАТУР'!D:F,3,0)</f>
        <v>Поддоны</v>
      </c>
      <c r="AE947" s="48" t="str">
        <f>VLOOKUP(C:C,'ИЗ ОСНОВЫ НОМЕНКЛАТУР'!D:H,5,0)</f>
        <v>C</v>
      </c>
    </row>
    <row r="948" spans="1:31" ht="9.6" customHeight="1" x14ac:dyDescent="0.2">
      <c r="A948" s="45" t="s">
        <v>888</v>
      </c>
      <c r="B948" s="11"/>
      <c r="C948" s="11" t="s">
        <v>948</v>
      </c>
      <c r="D948" s="44">
        <v>14</v>
      </c>
      <c r="E948" s="44">
        <v>0</v>
      </c>
      <c r="F948" s="48">
        <v>0</v>
      </c>
      <c r="G948" s="48">
        <v>0</v>
      </c>
      <c r="H948" s="44">
        <v>0</v>
      </c>
      <c r="I948" s="44">
        <v>0</v>
      </c>
      <c r="J948" s="44">
        <v>0</v>
      </c>
      <c r="K948" s="48">
        <v>0</v>
      </c>
      <c r="L948" s="49">
        <v>1709.47</v>
      </c>
      <c r="M948" s="49">
        <v>0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50">
        <f t="shared" si="49"/>
        <v>142.45583333333335</v>
      </c>
      <c r="U948" s="50">
        <f t="shared" si="49"/>
        <v>0</v>
      </c>
      <c r="V948" s="50">
        <f t="shared" si="49"/>
        <v>0</v>
      </c>
      <c r="W948" s="50">
        <f t="shared" si="49"/>
        <v>0</v>
      </c>
      <c r="X948" s="50">
        <f t="shared" si="49"/>
        <v>0</v>
      </c>
      <c r="Y948" s="50">
        <f t="shared" si="49"/>
        <v>0</v>
      </c>
      <c r="Z948" s="50">
        <f t="shared" si="49"/>
        <v>0</v>
      </c>
      <c r="AA948" s="50">
        <f t="shared" si="50"/>
        <v>0</v>
      </c>
      <c r="AB948" s="50">
        <f t="shared" si="48"/>
        <v>142.45583333333335</v>
      </c>
      <c r="AC948" s="48" t="str">
        <f>VLOOKUP(ПРОДАЖИ!C:C,'ИЗ ОСНОВЫ НОМЕНКЛАТУР'!D:E,2,0)</f>
        <v>Аксессуары для кухни</v>
      </c>
      <c r="AD948" s="48" t="str">
        <f>VLOOKUP(C:C,'ИЗ ОСНОВЫ НОМЕНКЛАТУР'!D:F,3,0)</f>
        <v>Поддоны</v>
      </c>
      <c r="AE948" s="48" t="str">
        <f>VLOOKUP(C:C,'ИЗ ОСНОВЫ НОМЕНКЛАТУР'!D:H,5,0)</f>
        <v>C</v>
      </c>
    </row>
    <row r="949" spans="1:31" ht="9.6" customHeight="1" x14ac:dyDescent="0.2">
      <c r="A949" s="45" t="s">
        <v>888</v>
      </c>
      <c r="B949" s="46" t="s">
        <v>949</v>
      </c>
      <c r="C949" s="46"/>
      <c r="D949" s="44">
        <v>0</v>
      </c>
      <c r="E949" s="44">
        <v>0</v>
      </c>
      <c r="F949" s="48">
        <v>0</v>
      </c>
      <c r="G949" s="48">
        <v>0</v>
      </c>
      <c r="H949" s="44">
        <v>0</v>
      </c>
      <c r="I949" s="44">
        <v>0</v>
      </c>
      <c r="J949" s="44">
        <v>0</v>
      </c>
      <c r="K949" s="48">
        <v>0</v>
      </c>
      <c r="L949" s="49">
        <v>0</v>
      </c>
      <c r="M949" s="49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50">
        <f t="shared" si="49"/>
        <v>0</v>
      </c>
      <c r="U949" s="50">
        <f t="shared" si="49"/>
        <v>0</v>
      </c>
      <c r="V949" s="50">
        <f t="shared" si="49"/>
        <v>0</v>
      </c>
      <c r="W949" s="50">
        <f t="shared" si="49"/>
        <v>0</v>
      </c>
      <c r="X949" s="50">
        <f t="shared" si="49"/>
        <v>0</v>
      </c>
      <c r="Y949" s="50">
        <f t="shared" si="49"/>
        <v>0</v>
      </c>
      <c r="Z949" s="50">
        <f t="shared" si="49"/>
        <v>0</v>
      </c>
      <c r="AA949" s="50">
        <f t="shared" si="50"/>
        <v>0</v>
      </c>
      <c r="AB949" s="50">
        <f t="shared" si="48"/>
        <v>0</v>
      </c>
      <c r="AC949" s="48" t="e">
        <f>VLOOKUP(ПРОДАЖИ!C:C,'ИЗ ОСНОВЫ НОМЕНКЛАТУР'!D:E,2,0)</f>
        <v>#N/A</v>
      </c>
      <c r="AD949" s="48" t="e">
        <f>VLOOKUP(C:C,'ИЗ ОСНОВЫ НОМЕНКЛАТУР'!D:F,3,0)</f>
        <v>#N/A</v>
      </c>
      <c r="AE949" s="48" t="e">
        <f>VLOOKUP(C:C,'ИЗ ОСНОВЫ НОМЕНКЛАТУР'!D:H,5,0)</f>
        <v>#N/A</v>
      </c>
    </row>
    <row r="950" spans="1:31" ht="9.6" customHeight="1" x14ac:dyDescent="0.2">
      <c r="A950" s="45" t="s">
        <v>888</v>
      </c>
      <c r="B950" s="46" t="s">
        <v>950</v>
      </c>
      <c r="C950" s="46"/>
      <c r="D950" s="44">
        <v>0</v>
      </c>
      <c r="E950" s="44">
        <v>0</v>
      </c>
      <c r="F950" s="48">
        <v>0</v>
      </c>
      <c r="G950" s="48">
        <v>0</v>
      </c>
      <c r="H950" s="44">
        <v>0</v>
      </c>
      <c r="I950" s="44">
        <v>0</v>
      </c>
      <c r="J950" s="44">
        <v>0</v>
      </c>
      <c r="K950" s="48">
        <v>0</v>
      </c>
      <c r="L950" s="49">
        <v>0</v>
      </c>
      <c r="M950" s="49">
        <v>0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50">
        <f t="shared" si="49"/>
        <v>0</v>
      </c>
      <c r="U950" s="50">
        <f t="shared" si="49"/>
        <v>0</v>
      </c>
      <c r="V950" s="50">
        <f t="shared" si="49"/>
        <v>0</v>
      </c>
      <c r="W950" s="50">
        <f t="shared" si="49"/>
        <v>0</v>
      </c>
      <c r="X950" s="50">
        <f t="shared" si="49"/>
        <v>0</v>
      </c>
      <c r="Y950" s="50">
        <f t="shared" si="49"/>
        <v>0</v>
      </c>
      <c r="Z950" s="50">
        <f t="shared" si="49"/>
        <v>0</v>
      </c>
      <c r="AA950" s="50">
        <f t="shared" si="50"/>
        <v>0</v>
      </c>
      <c r="AB950" s="50">
        <f t="shared" si="48"/>
        <v>0</v>
      </c>
      <c r="AC950" s="48" t="e">
        <f>VLOOKUP(ПРОДАЖИ!C:C,'ИЗ ОСНОВЫ НОМЕНКЛАТУР'!D:E,2,0)</f>
        <v>#N/A</v>
      </c>
      <c r="AD950" s="48" t="e">
        <f>VLOOKUP(C:C,'ИЗ ОСНОВЫ НОМЕНКЛАТУР'!D:F,3,0)</f>
        <v>#N/A</v>
      </c>
      <c r="AE950" s="48" t="e">
        <f>VLOOKUP(C:C,'ИЗ ОСНОВЫ НОМЕНКЛАТУР'!D:H,5,0)</f>
        <v>#N/A</v>
      </c>
    </row>
    <row r="951" spans="1:31" ht="9.6" customHeight="1" x14ac:dyDescent="0.2">
      <c r="A951" s="45" t="s">
        <v>888</v>
      </c>
      <c r="B951" s="11"/>
      <c r="C951" s="11" t="s">
        <v>951</v>
      </c>
      <c r="D951" s="44">
        <v>73</v>
      </c>
      <c r="E951" s="44">
        <v>821</v>
      </c>
      <c r="F951" s="48">
        <v>2537</v>
      </c>
      <c r="G951" s="48">
        <v>0</v>
      </c>
      <c r="H951" s="44">
        <v>0</v>
      </c>
      <c r="I951" s="44">
        <v>228</v>
      </c>
      <c r="J951" s="44">
        <v>9</v>
      </c>
      <c r="K951" s="48">
        <v>29</v>
      </c>
      <c r="L951" s="49">
        <v>326734.32</v>
      </c>
      <c r="M951" s="49">
        <v>3718537.83</v>
      </c>
      <c r="N951" s="10">
        <v>11318703.720000001</v>
      </c>
      <c r="O951" s="10">
        <v>0</v>
      </c>
      <c r="P951" s="10">
        <v>0</v>
      </c>
      <c r="Q951" s="10">
        <v>1054994.76</v>
      </c>
      <c r="R951" s="10">
        <v>41474.71</v>
      </c>
      <c r="S951" s="10">
        <v>131642.51</v>
      </c>
      <c r="T951" s="50">
        <f t="shared" si="49"/>
        <v>27227.86</v>
      </c>
      <c r="U951" s="50">
        <f t="shared" si="49"/>
        <v>309878.15250000003</v>
      </c>
      <c r="V951" s="50">
        <f t="shared" si="49"/>
        <v>943225.31</v>
      </c>
      <c r="W951" s="50">
        <f t="shared" si="49"/>
        <v>0</v>
      </c>
      <c r="X951" s="50">
        <f t="shared" si="49"/>
        <v>0</v>
      </c>
      <c r="Y951" s="50">
        <f t="shared" si="49"/>
        <v>87916.23</v>
      </c>
      <c r="Z951" s="50">
        <f t="shared" si="49"/>
        <v>3456.2258333333334</v>
      </c>
      <c r="AA951" s="50">
        <f t="shared" si="50"/>
        <v>10970.209166666667</v>
      </c>
      <c r="AB951" s="50">
        <f t="shared" si="48"/>
        <v>1382673.9875</v>
      </c>
      <c r="AC951" s="48" t="str">
        <f>VLOOKUP(ПРОДАЖИ!C:C,'ИЗ ОСНОВЫ НОМЕНКЛАТУР'!D:E,2,0)</f>
        <v>Аксессуары для кухни</v>
      </c>
      <c r="AD951" s="48" t="str">
        <f>VLOOKUP(C:C,'ИЗ ОСНОВЫ НОМЕНКЛАТУР'!D:F,3,0)</f>
        <v>Корзины встраиваемые выкатные</v>
      </c>
      <c r="AE951" s="48" t="str">
        <f>VLOOKUP(C:C,'ИЗ ОСНОВЫ НОМЕНКЛАТУР'!D:H,5,0)</f>
        <v>A</v>
      </c>
    </row>
    <row r="952" spans="1:31" ht="9.6" customHeight="1" x14ac:dyDescent="0.2">
      <c r="A952" s="45" t="s">
        <v>888</v>
      </c>
      <c r="B952" s="11"/>
      <c r="C952" s="11" t="s">
        <v>952</v>
      </c>
      <c r="D952" s="44">
        <v>42</v>
      </c>
      <c r="E952" s="44">
        <v>50</v>
      </c>
      <c r="F952" s="48">
        <v>1013</v>
      </c>
      <c r="G952" s="48">
        <v>0</v>
      </c>
      <c r="H952" s="44">
        <v>0</v>
      </c>
      <c r="I952" s="44">
        <v>142</v>
      </c>
      <c r="J952" s="44">
        <v>10</v>
      </c>
      <c r="K952" s="48">
        <v>120</v>
      </c>
      <c r="L952" s="49">
        <v>343488.81</v>
      </c>
      <c r="M952" s="49">
        <v>408915.25</v>
      </c>
      <c r="N952" s="10">
        <v>8476664.5999999996</v>
      </c>
      <c r="O952" s="10">
        <v>0</v>
      </c>
      <c r="P952" s="10">
        <v>0</v>
      </c>
      <c r="Q952" s="10">
        <v>1238608.22</v>
      </c>
      <c r="R952" s="10">
        <v>87963.7</v>
      </c>
      <c r="S952" s="10">
        <v>1024251.3</v>
      </c>
      <c r="T952" s="50">
        <f t="shared" si="49"/>
        <v>28624.067500000001</v>
      </c>
      <c r="U952" s="50">
        <f t="shared" si="49"/>
        <v>34076.270833333336</v>
      </c>
      <c r="V952" s="50">
        <f t="shared" si="49"/>
        <v>706388.71666666667</v>
      </c>
      <c r="W952" s="50">
        <f t="shared" si="49"/>
        <v>0</v>
      </c>
      <c r="X952" s="50">
        <f t="shared" si="49"/>
        <v>0</v>
      </c>
      <c r="Y952" s="50">
        <f t="shared" si="49"/>
        <v>103217.35166666667</v>
      </c>
      <c r="Z952" s="50">
        <f t="shared" si="49"/>
        <v>7330.3083333333334</v>
      </c>
      <c r="AA952" s="50">
        <f t="shared" si="50"/>
        <v>85354.275000000009</v>
      </c>
      <c r="AB952" s="50">
        <f t="shared" si="48"/>
        <v>964990.99000000011</v>
      </c>
      <c r="AC952" s="48" t="str">
        <f>VLOOKUP(ПРОДАЖИ!C:C,'ИЗ ОСНОВЫ НОМЕНКЛАТУР'!D:E,2,0)</f>
        <v>Аксессуары для кухни</v>
      </c>
      <c r="AD952" s="48" t="str">
        <f>VLOOKUP(C:C,'ИЗ ОСНОВЫ НОМЕНКЛАТУР'!D:F,3,0)</f>
        <v>Корзины встраиваемые выкатные</v>
      </c>
      <c r="AE952" s="48" t="str">
        <f>VLOOKUP(C:C,'ИЗ ОСНОВЫ НОМЕНКЛАТУР'!D:H,5,0)</f>
        <v>B</v>
      </c>
    </row>
    <row r="953" spans="1:31" ht="9.6" customHeight="1" x14ac:dyDescent="0.2">
      <c r="A953" s="45" t="s">
        <v>888</v>
      </c>
      <c r="B953" s="11"/>
      <c r="C953" s="11" t="s">
        <v>953</v>
      </c>
      <c r="D953" s="44">
        <v>57</v>
      </c>
      <c r="E953" s="44">
        <v>216</v>
      </c>
      <c r="F953" s="48">
        <v>911</v>
      </c>
      <c r="G953" s="48">
        <v>0</v>
      </c>
      <c r="H953" s="44">
        <v>4</v>
      </c>
      <c r="I953" s="44">
        <v>155</v>
      </c>
      <c r="J953" s="44">
        <v>18</v>
      </c>
      <c r="K953" s="48">
        <v>334</v>
      </c>
      <c r="L953" s="49">
        <v>350215.19</v>
      </c>
      <c r="M953" s="49">
        <v>1354425.96</v>
      </c>
      <c r="N953" s="10">
        <v>5545512.9299999997</v>
      </c>
      <c r="O953" s="10">
        <v>0</v>
      </c>
      <c r="P953" s="10">
        <v>25213.599999999999</v>
      </c>
      <c r="Q953" s="10">
        <v>966836.72</v>
      </c>
      <c r="R953" s="10">
        <v>102879.08</v>
      </c>
      <c r="S953" s="10">
        <v>2047423.52</v>
      </c>
      <c r="T953" s="50">
        <f t="shared" si="49"/>
        <v>29184.599166666667</v>
      </c>
      <c r="U953" s="50">
        <f t="shared" si="49"/>
        <v>112868.83</v>
      </c>
      <c r="V953" s="50">
        <f t="shared" si="49"/>
        <v>462126.07749999996</v>
      </c>
      <c r="W953" s="50">
        <f t="shared" si="49"/>
        <v>0</v>
      </c>
      <c r="X953" s="50">
        <f t="shared" si="49"/>
        <v>2101.1333333333332</v>
      </c>
      <c r="Y953" s="50">
        <f t="shared" si="49"/>
        <v>80569.726666666669</v>
      </c>
      <c r="Z953" s="50">
        <f t="shared" si="49"/>
        <v>8573.2566666666662</v>
      </c>
      <c r="AA953" s="50">
        <f t="shared" si="50"/>
        <v>170618.62666666668</v>
      </c>
      <c r="AB953" s="50">
        <f t="shared" si="48"/>
        <v>866042.25</v>
      </c>
      <c r="AC953" s="48" t="str">
        <f>VLOOKUP(ПРОДАЖИ!C:C,'ИЗ ОСНОВЫ НОМЕНКЛАТУР'!D:E,2,0)</f>
        <v>Аксессуары для кухни</v>
      </c>
      <c r="AD953" s="48" t="str">
        <f>VLOOKUP(C:C,'ИЗ ОСНОВЫ НОМЕНКЛАТУР'!D:F,3,0)</f>
        <v>Корзины встраиваемые выкатные</v>
      </c>
      <c r="AE953" s="48" t="str">
        <f>VLOOKUP(C:C,'ИЗ ОСНОВЫ НОМЕНКЛАТУР'!D:H,5,0)</f>
        <v>B</v>
      </c>
    </row>
    <row r="954" spans="1:31" ht="9.6" customHeight="1" x14ac:dyDescent="0.2">
      <c r="A954" s="45" t="s">
        <v>888</v>
      </c>
      <c r="B954" s="11"/>
      <c r="C954" s="11" t="s">
        <v>954</v>
      </c>
      <c r="D954" s="44">
        <v>50</v>
      </c>
      <c r="E954" s="44">
        <v>218</v>
      </c>
      <c r="F954" s="48">
        <v>895</v>
      </c>
      <c r="G954" s="48">
        <v>0</v>
      </c>
      <c r="H954" s="44">
        <v>1</v>
      </c>
      <c r="I954" s="44">
        <v>152</v>
      </c>
      <c r="J954" s="44">
        <v>8</v>
      </c>
      <c r="K954" s="48">
        <v>341</v>
      </c>
      <c r="L954" s="49">
        <v>310287.96999999997</v>
      </c>
      <c r="M954" s="49">
        <v>1366142.59</v>
      </c>
      <c r="N954" s="10">
        <v>5447027.0099999998</v>
      </c>
      <c r="O954" s="10">
        <v>0</v>
      </c>
      <c r="P954" s="10">
        <v>6425.49</v>
      </c>
      <c r="Q954" s="10">
        <v>952054.17</v>
      </c>
      <c r="R954" s="10">
        <v>46484.71</v>
      </c>
      <c r="S954" s="10">
        <v>2084714.71</v>
      </c>
      <c r="T954" s="50">
        <f t="shared" si="49"/>
        <v>25857.33083333333</v>
      </c>
      <c r="U954" s="50">
        <f t="shared" si="49"/>
        <v>113845.21583333334</v>
      </c>
      <c r="V954" s="50">
        <f t="shared" si="49"/>
        <v>453918.91749999998</v>
      </c>
      <c r="W954" s="50">
        <f t="shared" si="49"/>
        <v>0</v>
      </c>
      <c r="X954" s="50">
        <f t="shared" si="49"/>
        <v>535.45749999999998</v>
      </c>
      <c r="Y954" s="50">
        <f t="shared" si="49"/>
        <v>79337.847500000003</v>
      </c>
      <c r="Z954" s="50">
        <f t="shared" si="49"/>
        <v>3873.7258333333334</v>
      </c>
      <c r="AA954" s="50">
        <f t="shared" si="50"/>
        <v>173726.22583333333</v>
      </c>
      <c r="AB954" s="50">
        <f t="shared" si="48"/>
        <v>851094.72083333333</v>
      </c>
      <c r="AC954" s="48" t="str">
        <f>VLOOKUP(ПРОДАЖИ!C:C,'ИЗ ОСНОВЫ НОМЕНКЛАТУР'!D:E,2,0)</f>
        <v>Аксессуары для кухни</v>
      </c>
      <c r="AD954" s="48" t="str">
        <f>VLOOKUP(C:C,'ИЗ ОСНОВЫ НОМЕНКЛАТУР'!D:F,3,0)</f>
        <v>Корзины встраиваемые выкатные</v>
      </c>
      <c r="AE954" s="48" t="str">
        <f>VLOOKUP(C:C,'ИЗ ОСНОВЫ НОМЕНКЛАТУР'!D:H,5,0)</f>
        <v>B</v>
      </c>
    </row>
    <row r="955" spans="1:31" ht="9.6" customHeight="1" x14ac:dyDescent="0.2">
      <c r="A955" s="45" t="s">
        <v>888</v>
      </c>
      <c r="B955" s="11"/>
      <c r="C955" s="11" t="s">
        <v>955</v>
      </c>
      <c r="D955" s="44">
        <v>86</v>
      </c>
      <c r="E955" s="44">
        <v>469</v>
      </c>
      <c r="F955" s="48">
        <v>1407</v>
      </c>
      <c r="G955" s="48">
        <v>0</v>
      </c>
      <c r="H955" s="44">
        <v>1</v>
      </c>
      <c r="I955" s="44">
        <v>133</v>
      </c>
      <c r="J955" s="44">
        <v>6</v>
      </c>
      <c r="K955" s="48">
        <v>2</v>
      </c>
      <c r="L955" s="49">
        <v>357593.13</v>
      </c>
      <c r="M955" s="49">
        <v>1951170.08</v>
      </c>
      <c r="N955" s="10">
        <v>5937736.4100000001</v>
      </c>
      <c r="O955" s="10">
        <v>0</v>
      </c>
      <c r="P955" s="10">
        <v>3897.11</v>
      </c>
      <c r="Q955" s="10">
        <v>518315.63</v>
      </c>
      <c r="R955" s="10">
        <v>23740.39</v>
      </c>
      <c r="S955" s="10">
        <v>8309.6200000000008</v>
      </c>
      <c r="T955" s="50">
        <f t="shared" si="49"/>
        <v>29799.427500000002</v>
      </c>
      <c r="U955" s="50">
        <f t="shared" si="49"/>
        <v>162597.50666666668</v>
      </c>
      <c r="V955" s="50">
        <f t="shared" si="49"/>
        <v>494811.36749999999</v>
      </c>
      <c r="W955" s="50">
        <f t="shared" si="49"/>
        <v>0</v>
      </c>
      <c r="X955" s="50">
        <f t="shared" si="49"/>
        <v>324.75916666666666</v>
      </c>
      <c r="Y955" s="50">
        <f t="shared" si="49"/>
        <v>43192.969166666669</v>
      </c>
      <c r="Z955" s="50">
        <f t="shared" si="49"/>
        <v>1978.3658333333333</v>
      </c>
      <c r="AA955" s="50">
        <f t="shared" si="50"/>
        <v>692.46833333333336</v>
      </c>
      <c r="AB955" s="50">
        <f t="shared" si="48"/>
        <v>733396.86416666664</v>
      </c>
      <c r="AC955" s="48" t="str">
        <f>VLOOKUP(ПРОДАЖИ!C:C,'ИЗ ОСНОВЫ НОМЕНКЛАТУР'!D:E,2,0)</f>
        <v>Аксессуары для кухни</v>
      </c>
      <c r="AD955" s="48" t="str">
        <f>VLOOKUP(C:C,'ИЗ ОСНОВЫ НОМЕНКЛАТУР'!D:F,3,0)</f>
        <v>Корзины встраиваемые выкатные</v>
      </c>
      <c r="AE955" s="48" t="str">
        <f>VLOOKUP(C:C,'ИЗ ОСНОВЫ НОМЕНКЛАТУР'!D:H,5,0)</f>
        <v>B</v>
      </c>
    </row>
    <row r="956" spans="1:31" ht="9.6" customHeight="1" x14ac:dyDescent="0.2">
      <c r="A956" s="45" t="s">
        <v>888</v>
      </c>
      <c r="B956" s="11"/>
      <c r="C956" s="11" t="s">
        <v>956</v>
      </c>
      <c r="D956" s="44">
        <v>32</v>
      </c>
      <c r="E956" s="44">
        <v>164</v>
      </c>
      <c r="F956" s="48">
        <v>374</v>
      </c>
      <c r="G956" s="48">
        <v>0</v>
      </c>
      <c r="H956" s="44">
        <v>1</v>
      </c>
      <c r="I956" s="44">
        <v>85</v>
      </c>
      <c r="J956" s="44">
        <v>6</v>
      </c>
      <c r="K956" s="48">
        <v>275</v>
      </c>
      <c r="L956" s="49">
        <v>183015.27</v>
      </c>
      <c r="M956" s="49">
        <v>953832.56</v>
      </c>
      <c r="N956" s="10">
        <v>2117393.2200000002</v>
      </c>
      <c r="O956" s="10">
        <v>0</v>
      </c>
      <c r="P956" s="10">
        <v>5944.06</v>
      </c>
      <c r="Q956" s="10">
        <v>520362.63</v>
      </c>
      <c r="R956" s="10">
        <v>32680.14</v>
      </c>
      <c r="S956" s="10">
        <v>1580221.47</v>
      </c>
      <c r="T956" s="50">
        <f t="shared" si="49"/>
        <v>15251.272499999999</v>
      </c>
      <c r="U956" s="50">
        <f t="shared" si="49"/>
        <v>79486.046666666676</v>
      </c>
      <c r="V956" s="50">
        <f t="shared" si="49"/>
        <v>176449.43500000003</v>
      </c>
      <c r="W956" s="50">
        <f t="shared" si="49"/>
        <v>0</v>
      </c>
      <c r="X956" s="50">
        <f t="shared" si="49"/>
        <v>495.33833333333337</v>
      </c>
      <c r="Y956" s="50">
        <f t="shared" si="49"/>
        <v>43363.552499999998</v>
      </c>
      <c r="Z956" s="50">
        <f t="shared" si="49"/>
        <v>2723.3449999999998</v>
      </c>
      <c r="AA956" s="50">
        <f t="shared" si="50"/>
        <v>131685.1225</v>
      </c>
      <c r="AB956" s="50">
        <f t="shared" si="48"/>
        <v>449454.11249999999</v>
      </c>
      <c r="AC956" s="48" t="str">
        <f>VLOOKUP(ПРОДАЖИ!C:C,'ИЗ ОСНОВЫ НОМЕНКЛАТУР'!D:E,2,0)</f>
        <v>Аксессуары для кухни</v>
      </c>
      <c r="AD956" s="48" t="str">
        <f>VLOOKUP(C:C,'ИЗ ОСНОВЫ НОМЕНКЛАТУР'!D:F,3,0)</f>
        <v>Корзины встраиваемые выкатные</v>
      </c>
      <c r="AE956" s="48" t="str">
        <f>VLOOKUP(C:C,'ИЗ ОСНОВЫ НОМЕНКЛАТУР'!D:H,5,0)</f>
        <v>B</v>
      </c>
    </row>
    <row r="957" spans="1:31" ht="9.6" customHeight="1" x14ac:dyDescent="0.2">
      <c r="A957" s="45" t="s">
        <v>888</v>
      </c>
      <c r="B957" s="11"/>
      <c r="C957" s="11" t="s">
        <v>957</v>
      </c>
      <c r="D957" s="44">
        <v>37</v>
      </c>
      <c r="E957" s="44">
        <v>151</v>
      </c>
      <c r="F957" s="48">
        <v>351</v>
      </c>
      <c r="G957" s="48">
        <v>0</v>
      </c>
      <c r="H957" s="44">
        <v>1</v>
      </c>
      <c r="I957" s="44">
        <v>91</v>
      </c>
      <c r="J957" s="44">
        <v>8</v>
      </c>
      <c r="K957" s="48">
        <v>252</v>
      </c>
      <c r="L957" s="49">
        <v>214523.86</v>
      </c>
      <c r="M957" s="49">
        <v>872546.86</v>
      </c>
      <c r="N957" s="10">
        <v>1985647.72</v>
      </c>
      <c r="O957" s="10">
        <v>0</v>
      </c>
      <c r="P957" s="10">
        <v>5930.14</v>
      </c>
      <c r="Q957" s="10">
        <v>555402.25</v>
      </c>
      <c r="R957" s="10">
        <v>42800</v>
      </c>
      <c r="S957" s="10">
        <v>1442863</v>
      </c>
      <c r="T957" s="50">
        <f t="shared" si="49"/>
        <v>17876.988333333331</v>
      </c>
      <c r="U957" s="50">
        <f t="shared" si="49"/>
        <v>72712.238333333327</v>
      </c>
      <c r="V957" s="50">
        <f t="shared" si="49"/>
        <v>165470.64333333334</v>
      </c>
      <c r="W957" s="50">
        <f t="shared" si="49"/>
        <v>0</v>
      </c>
      <c r="X957" s="50">
        <f t="shared" si="49"/>
        <v>494.17833333333334</v>
      </c>
      <c r="Y957" s="50">
        <f t="shared" si="49"/>
        <v>46283.520833333336</v>
      </c>
      <c r="Z957" s="50">
        <f t="shared" si="49"/>
        <v>3566.6666666666665</v>
      </c>
      <c r="AA957" s="50">
        <f t="shared" si="50"/>
        <v>120238.58333333333</v>
      </c>
      <c r="AB957" s="50">
        <f t="shared" si="48"/>
        <v>426642.81916666665</v>
      </c>
      <c r="AC957" s="48" t="str">
        <f>VLOOKUP(ПРОДАЖИ!C:C,'ИЗ ОСНОВЫ НОМЕНКЛАТУР'!D:E,2,0)</f>
        <v>Аксессуары для кухни</v>
      </c>
      <c r="AD957" s="48" t="str">
        <f>VLOOKUP(C:C,'ИЗ ОСНОВЫ НОМЕНКЛАТУР'!D:F,3,0)</f>
        <v>Корзины встраиваемые выкатные</v>
      </c>
      <c r="AE957" s="48" t="str">
        <f>VLOOKUP(C:C,'ИЗ ОСНОВЫ НОМЕНКЛАТУР'!D:H,5,0)</f>
        <v>B</v>
      </c>
    </row>
    <row r="958" spans="1:31" ht="9.6" customHeight="1" x14ac:dyDescent="0.2">
      <c r="A958" s="45" t="s">
        <v>888</v>
      </c>
      <c r="B958" s="11"/>
      <c r="C958" s="11" t="s">
        <v>958</v>
      </c>
      <c r="D958" s="44">
        <v>15</v>
      </c>
      <c r="E958" s="44">
        <v>400</v>
      </c>
      <c r="F958" s="48">
        <v>606</v>
      </c>
      <c r="G958" s="48">
        <v>0</v>
      </c>
      <c r="H958" s="44">
        <v>0</v>
      </c>
      <c r="I958" s="44">
        <v>46</v>
      </c>
      <c r="J958" s="44">
        <v>0</v>
      </c>
      <c r="K958" s="48">
        <v>0</v>
      </c>
      <c r="L958" s="49">
        <v>61631.74</v>
      </c>
      <c r="M958" s="49">
        <v>1699275.68</v>
      </c>
      <c r="N958" s="10">
        <v>2551231.56</v>
      </c>
      <c r="O958" s="10">
        <v>0</v>
      </c>
      <c r="P958" s="10">
        <v>0</v>
      </c>
      <c r="Q958" s="10">
        <v>190084.55</v>
      </c>
      <c r="R958" s="10">
        <v>0</v>
      </c>
      <c r="S958" s="10">
        <v>0</v>
      </c>
      <c r="T958" s="50">
        <f t="shared" si="49"/>
        <v>5135.9783333333335</v>
      </c>
      <c r="U958" s="50">
        <f t="shared" si="49"/>
        <v>141606.30666666667</v>
      </c>
      <c r="V958" s="50">
        <f t="shared" si="49"/>
        <v>212602.63</v>
      </c>
      <c r="W958" s="50">
        <f t="shared" si="49"/>
        <v>0</v>
      </c>
      <c r="X958" s="50">
        <f t="shared" si="49"/>
        <v>0</v>
      </c>
      <c r="Y958" s="50">
        <f t="shared" si="49"/>
        <v>15840.379166666666</v>
      </c>
      <c r="Z958" s="50">
        <f t="shared" si="49"/>
        <v>0</v>
      </c>
      <c r="AA958" s="50">
        <f t="shared" si="50"/>
        <v>0</v>
      </c>
      <c r="AB958" s="50">
        <f t="shared" si="48"/>
        <v>375185.29416666669</v>
      </c>
      <c r="AC958" s="48" t="str">
        <f>VLOOKUP(ПРОДАЖИ!C:C,'ИЗ ОСНОВЫ НОМЕНКЛАТУР'!D:E,2,0)</f>
        <v>Аксессуары для кухни</v>
      </c>
      <c r="AD958" s="48" t="str">
        <f>VLOOKUP(C:C,'ИЗ ОСНОВЫ НОМЕНКЛАТУР'!D:F,3,0)</f>
        <v>Корзины встраиваемые выкатные</v>
      </c>
      <c r="AE958" s="48" t="str">
        <f>VLOOKUP(C:C,'ИЗ ОСНОВЫ НОМЕНКЛАТУР'!D:H,5,0)</f>
        <v>B</v>
      </c>
    </row>
    <row r="959" spans="1:31" ht="9.6" customHeight="1" x14ac:dyDescent="0.2">
      <c r="A959" s="45" t="s">
        <v>888</v>
      </c>
      <c r="B959" s="11"/>
      <c r="C959" s="11" t="s">
        <v>959</v>
      </c>
      <c r="D959" s="44">
        <v>13</v>
      </c>
      <c r="E959" s="44">
        <v>15</v>
      </c>
      <c r="F959" s="48">
        <v>127</v>
      </c>
      <c r="G959" s="48">
        <v>0</v>
      </c>
      <c r="H959" s="44">
        <v>1</v>
      </c>
      <c r="I959" s="44">
        <v>25</v>
      </c>
      <c r="J959" s="44">
        <v>0</v>
      </c>
      <c r="K959" s="48">
        <v>20</v>
      </c>
      <c r="L959" s="49">
        <v>89499.26</v>
      </c>
      <c r="M959" s="49">
        <v>103268.37</v>
      </c>
      <c r="N959" s="10">
        <v>1081326.49</v>
      </c>
      <c r="O959" s="10">
        <v>0</v>
      </c>
      <c r="P959" s="10">
        <v>5732.92</v>
      </c>
      <c r="Q959" s="10">
        <v>159957.92000000001</v>
      </c>
      <c r="R959" s="10">
        <v>0</v>
      </c>
      <c r="S959" s="10">
        <v>214467</v>
      </c>
      <c r="T959" s="50">
        <f t="shared" si="49"/>
        <v>7458.2716666666665</v>
      </c>
      <c r="U959" s="50">
        <f t="shared" si="49"/>
        <v>8605.6975000000002</v>
      </c>
      <c r="V959" s="50">
        <f t="shared" si="49"/>
        <v>90110.540833333333</v>
      </c>
      <c r="W959" s="50">
        <f t="shared" si="49"/>
        <v>0</v>
      </c>
      <c r="X959" s="50">
        <f t="shared" si="49"/>
        <v>477.74333333333334</v>
      </c>
      <c r="Y959" s="50">
        <f t="shared" si="49"/>
        <v>13329.826666666668</v>
      </c>
      <c r="Z959" s="50">
        <f t="shared" si="49"/>
        <v>0</v>
      </c>
      <c r="AA959" s="50">
        <f t="shared" si="50"/>
        <v>17872.25</v>
      </c>
      <c r="AB959" s="50">
        <f t="shared" si="48"/>
        <v>137854.32999999999</v>
      </c>
      <c r="AC959" s="48" t="str">
        <f>VLOOKUP(ПРОДАЖИ!C:C,'ИЗ ОСНОВЫ НОМЕНКЛАТУР'!D:E,2,0)</f>
        <v>Аксессуары для кухни</v>
      </c>
      <c r="AD959" s="48" t="str">
        <f>VLOOKUP(C:C,'ИЗ ОСНОВЫ НОМЕНКЛАТУР'!D:F,3,0)</f>
        <v>Корзины встраиваемые выкатные</v>
      </c>
      <c r="AE959" s="48" t="str">
        <f>VLOOKUP(C:C,'ИЗ ОСНОВЫ НОМЕНКЛАТУР'!D:H,5,0)</f>
        <v>C</v>
      </c>
    </row>
    <row r="960" spans="1:31" ht="9.6" customHeight="1" x14ac:dyDescent="0.2">
      <c r="A960" s="45" t="s">
        <v>888</v>
      </c>
      <c r="B960" s="11"/>
      <c r="C960" s="11" t="s">
        <v>960</v>
      </c>
      <c r="D960" s="44">
        <v>24</v>
      </c>
      <c r="E960" s="44">
        <v>248</v>
      </c>
      <c r="F960" s="48">
        <v>502</v>
      </c>
      <c r="G960" s="48">
        <v>0</v>
      </c>
      <c r="H960" s="44">
        <v>0</v>
      </c>
      <c r="I960" s="44">
        <v>18</v>
      </c>
      <c r="J960" s="44">
        <v>9</v>
      </c>
      <c r="K960" s="48">
        <v>0</v>
      </c>
      <c r="L960" s="49">
        <v>77236.160000000003</v>
      </c>
      <c r="M960" s="49">
        <v>804310.01</v>
      </c>
      <c r="N960" s="10">
        <v>1766279.81</v>
      </c>
      <c r="O960" s="10">
        <v>0</v>
      </c>
      <c r="P960" s="10">
        <v>0</v>
      </c>
      <c r="Q960" s="10">
        <v>59201.440000000002</v>
      </c>
      <c r="R960" s="10">
        <v>31609.43</v>
      </c>
      <c r="S960" s="10">
        <v>0</v>
      </c>
      <c r="T960" s="50">
        <f t="shared" si="49"/>
        <v>6436.3466666666673</v>
      </c>
      <c r="U960" s="50">
        <f t="shared" si="49"/>
        <v>67025.834166666667</v>
      </c>
      <c r="V960" s="50">
        <f t="shared" si="49"/>
        <v>147189.98416666666</v>
      </c>
      <c r="W960" s="50">
        <f t="shared" si="49"/>
        <v>0</v>
      </c>
      <c r="X960" s="50">
        <f t="shared" si="49"/>
        <v>0</v>
      </c>
      <c r="Y960" s="50">
        <f t="shared" si="49"/>
        <v>4933.4533333333338</v>
      </c>
      <c r="Z960" s="50">
        <f t="shared" si="49"/>
        <v>2634.1191666666668</v>
      </c>
      <c r="AA960" s="50">
        <f t="shared" si="50"/>
        <v>0</v>
      </c>
      <c r="AB960" s="50">
        <f t="shared" si="48"/>
        <v>228219.73749999999</v>
      </c>
      <c r="AC960" s="48" t="str">
        <f>VLOOKUP(ПРОДАЖИ!C:C,'ИЗ ОСНОВЫ НОМЕНКЛАТУР'!D:E,2,0)</f>
        <v>Аксессуары для кухни</v>
      </c>
      <c r="AD960" s="48" t="str">
        <f>VLOOKUP(C:C,'ИЗ ОСНОВЫ НОМЕНКЛАТУР'!D:F,3,0)</f>
        <v>Корзины встраиваемые выкатные</v>
      </c>
      <c r="AE960" s="48" t="str">
        <f>VLOOKUP(C:C,'ИЗ ОСНОВЫ НОМЕНКЛАТУР'!D:H,5,0)</f>
        <v>B</v>
      </c>
    </row>
    <row r="961" spans="1:31" ht="9.6" customHeight="1" x14ac:dyDescent="0.2">
      <c r="A961" s="45" t="s">
        <v>888</v>
      </c>
      <c r="B961" s="11"/>
      <c r="C961" s="11" t="s">
        <v>961</v>
      </c>
      <c r="D961" s="44">
        <v>13</v>
      </c>
      <c r="E961" s="44">
        <v>0</v>
      </c>
      <c r="F961" s="48">
        <v>0</v>
      </c>
      <c r="G961" s="48">
        <v>0</v>
      </c>
      <c r="H961" s="44">
        <v>3</v>
      </c>
      <c r="I961" s="44">
        <v>107</v>
      </c>
      <c r="J961" s="44">
        <v>4</v>
      </c>
      <c r="K961" s="48">
        <v>16</v>
      </c>
      <c r="L961" s="49">
        <v>127207.94</v>
      </c>
      <c r="M961" s="49">
        <v>0</v>
      </c>
      <c r="N961" s="10">
        <v>0</v>
      </c>
      <c r="O961" s="10">
        <v>0</v>
      </c>
      <c r="P961" s="10">
        <v>31562</v>
      </c>
      <c r="Q961" s="10">
        <v>1059370.3999999999</v>
      </c>
      <c r="R961" s="10">
        <v>35524</v>
      </c>
      <c r="S961" s="10">
        <v>142096</v>
      </c>
      <c r="T961" s="50">
        <f t="shared" si="49"/>
        <v>10600.661666666667</v>
      </c>
      <c r="U961" s="50">
        <f t="shared" si="49"/>
        <v>0</v>
      </c>
      <c r="V961" s="50">
        <f t="shared" si="49"/>
        <v>0</v>
      </c>
      <c r="W961" s="50">
        <f t="shared" si="49"/>
        <v>0</v>
      </c>
      <c r="X961" s="50">
        <f t="shared" si="49"/>
        <v>2630.1666666666665</v>
      </c>
      <c r="Y961" s="50">
        <f t="shared" si="49"/>
        <v>88280.866666666654</v>
      </c>
      <c r="Z961" s="50">
        <f t="shared" si="49"/>
        <v>2960.3333333333335</v>
      </c>
      <c r="AA961" s="50">
        <f t="shared" si="50"/>
        <v>11841.333333333334</v>
      </c>
      <c r="AB961" s="50">
        <f t="shared" si="48"/>
        <v>116313.36166666665</v>
      </c>
      <c r="AC961" s="48" t="str">
        <f>VLOOKUP(ПРОДАЖИ!C:C,'ИЗ ОСНОВЫ НОМЕНКЛАТУР'!D:E,2,0)</f>
        <v>Аксессуары для кухни</v>
      </c>
      <c r="AD961" s="48" t="str">
        <f>VLOOKUP(C:C,'ИЗ ОСНОВЫ НОМЕНКЛАТУР'!D:F,3,0)</f>
        <v>Корзины встраиваемые выкатные</v>
      </c>
      <c r="AE961" s="48" t="str">
        <f>VLOOKUP(C:C,'ИЗ ОСНОВЫ НОМЕНКЛАТУР'!D:H,5,0)</f>
        <v>C</v>
      </c>
    </row>
    <row r="962" spans="1:31" ht="9.6" customHeight="1" x14ac:dyDescent="0.2">
      <c r="A962" s="45" t="s">
        <v>888</v>
      </c>
      <c r="B962" s="11"/>
      <c r="C962" s="11" t="s">
        <v>962</v>
      </c>
      <c r="D962" s="44">
        <v>2</v>
      </c>
      <c r="E962" s="44">
        <v>5</v>
      </c>
      <c r="F962" s="48">
        <v>42</v>
      </c>
      <c r="G962" s="48">
        <v>0</v>
      </c>
      <c r="H962" s="44">
        <v>0</v>
      </c>
      <c r="I962" s="44">
        <v>2</v>
      </c>
      <c r="J962" s="44">
        <v>4</v>
      </c>
      <c r="K962" s="48">
        <v>16</v>
      </c>
      <c r="L962" s="49">
        <v>14683.34</v>
      </c>
      <c r="M962" s="49">
        <v>36708.35</v>
      </c>
      <c r="N962" s="10">
        <v>389853.34</v>
      </c>
      <c r="O962" s="10">
        <v>0</v>
      </c>
      <c r="P962" s="10">
        <v>0</v>
      </c>
      <c r="Q962" s="10">
        <v>12227.14</v>
      </c>
      <c r="R962" s="10">
        <v>45741.36</v>
      </c>
      <c r="S962" s="10">
        <v>182965.44</v>
      </c>
      <c r="T962" s="50">
        <f t="shared" si="49"/>
        <v>1223.6116666666667</v>
      </c>
      <c r="U962" s="50">
        <f t="shared" si="49"/>
        <v>3059.0291666666667</v>
      </c>
      <c r="V962" s="50">
        <f t="shared" si="49"/>
        <v>32487.778333333335</v>
      </c>
      <c r="W962" s="50">
        <f t="shared" ref="W962:AA1022" si="51">O962/12</f>
        <v>0</v>
      </c>
      <c r="X962" s="50">
        <f t="shared" si="51"/>
        <v>0</v>
      </c>
      <c r="Y962" s="50">
        <f t="shared" si="51"/>
        <v>1018.9283333333333</v>
      </c>
      <c r="Z962" s="50">
        <f t="shared" si="51"/>
        <v>3811.78</v>
      </c>
      <c r="AA962" s="50">
        <f t="shared" si="50"/>
        <v>15247.12</v>
      </c>
      <c r="AB962" s="50">
        <f t="shared" si="48"/>
        <v>56848.247500000005</v>
      </c>
      <c r="AC962" s="48" t="str">
        <f>VLOOKUP(ПРОДАЖИ!C:C,'ИЗ ОСНОВЫ НОМЕНКЛАТУР'!D:E,2,0)</f>
        <v>Аксессуары для кухни</v>
      </c>
      <c r="AD962" s="48" t="str">
        <f>VLOOKUP(C:C,'ИЗ ОСНОВЫ НОМЕНКЛАТУР'!D:F,3,0)</f>
        <v>Корзины встраиваемые выкатные</v>
      </c>
      <c r="AE962" s="48" t="str">
        <f>VLOOKUP(C:C,'ИЗ ОСНОВЫ НОМЕНКЛАТУР'!D:H,5,0)</f>
        <v>C</v>
      </c>
    </row>
    <row r="963" spans="1:31" ht="9.6" customHeight="1" x14ac:dyDescent="0.2">
      <c r="A963" s="45" t="s">
        <v>888</v>
      </c>
      <c r="B963" s="11"/>
      <c r="C963" s="11" t="s">
        <v>963</v>
      </c>
      <c r="D963" s="44">
        <v>25</v>
      </c>
      <c r="E963" s="44">
        <v>8</v>
      </c>
      <c r="F963" s="48">
        <v>57</v>
      </c>
      <c r="G963" s="48">
        <v>0</v>
      </c>
      <c r="H963" s="44">
        <v>2</v>
      </c>
      <c r="I963" s="44">
        <v>27</v>
      </c>
      <c r="J963" s="44">
        <v>6</v>
      </c>
      <c r="K963" s="48">
        <v>8</v>
      </c>
      <c r="L963" s="49">
        <v>352080.69</v>
      </c>
      <c r="M963" s="49">
        <v>112647.48</v>
      </c>
      <c r="N963" s="10">
        <v>800036.2</v>
      </c>
      <c r="O963" s="10">
        <v>0</v>
      </c>
      <c r="P963" s="10">
        <v>27712.26</v>
      </c>
      <c r="Q963" s="10">
        <v>376517.44</v>
      </c>
      <c r="R963" s="10">
        <v>83547.86</v>
      </c>
      <c r="S963" s="10">
        <v>112226.72</v>
      </c>
      <c r="T963" s="50">
        <f t="shared" ref="T963:X1026" si="52">L963/12</f>
        <v>29340.057499999999</v>
      </c>
      <c r="U963" s="50">
        <f t="shared" si="52"/>
        <v>9387.2899999999991</v>
      </c>
      <c r="V963" s="50">
        <f t="shared" si="52"/>
        <v>66669.683333333334</v>
      </c>
      <c r="W963" s="50">
        <f t="shared" si="51"/>
        <v>0</v>
      </c>
      <c r="X963" s="50">
        <f t="shared" si="51"/>
        <v>2309.355</v>
      </c>
      <c r="Y963" s="50">
        <f t="shared" si="51"/>
        <v>31376.453333333335</v>
      </c>
      <c r="Z963" s="50">
        <f t="shared" si="51"/>
        <v>6962.3216666666667</v>
      </c>
      <c r="AA963" s="50">
        <f t="shared" si="50"/>
        <v>9352.2266666666674</v>
      </c>
      <c r="AB963" s="50">
        <f t="shared" si="48"/>
        <v>155397.38749999995</v>
      </c>
      <c r="AC963" s="48" t="str">
        <f>VLOOKUP(ПРОДАЖИ!C:C,'ИЗ ОСНОВЫ НОМЕНКЛАТУР'!D:E,2,0)</f>
        <v>Аксессуары для кухни</v>
      </c>
      <c r="AD963" s="48" t="str">
        <f>VLOOKUP(C:C,'ИЗ ОСНОВЫ НОМЕНКЛАТУР'!D:F,3,0)</f>
        <v>Корзины встраиваемые выкатные</v>
      </c>
      <c r="AE963" s="48" t="str">
        <f>VLOOKUP(C:C,'ИЗ ОСНОВЫ НОМЕНКЛАТУР'!D:H,5,0)</f>
        <v>C</v>
      </c>
    </row>
    <row r="964" spans="1:31" ht="9.6" customHeight="1" x14ac:dyDescent="0.2">
      <c r="A964" s="45" t="s">
        <v>888</v>
      </c>
      <c r="B964" s="11"/>
      <c r="C964" s="11" t="s">
        <v>964</v>
      </c>
      <c r="D964" s="44">
        <v>12</v>
      </c>
      <c r="E964" s="44">
        <v>0</v>
      </c>
      <c r="F964" s="48">
        <v>34</v>
      </c>
      <c r="G964" s="48">
        <v>0</v>
      </c>
      <c r="H964" s="44">
        <v>1</v>
      </c>
      <c r="I964" s="44">
        <v>20</v>
      </c>
      <c r="J964" s="44">
        <v>2</v>
      </c>
      <c r="K964" s="48">
        <v>6</v>
      </c>
      <c r="L964" s="49">
        <v>160335.96</v>
      </c>
      <c r="M964" s="49">
        <v>0</v>
      </c>
      <c r="N964" s="10">
        <v>460871.12</v>
      </c>
      <c r="O964" s="10">
        <v>0</v>
      </c>
      <c r="P964" s="10">
        <v>13774.78</v>
      </c>
      <c r="Q964" s="10">
        <v>272370.17</v>
      </c>
      <c r="R964" s="10">
        <v>27105.82</v>
      </c>
      <c r="S964" s="10">
        <v>81763.320000000007</v>
      </c>
      <c r="T964" s="50">
        <f t="shared" si="52"/>
        <v>13361.33</v>
      </c>
      <c r="U964" s="50">
        <f t="shared" si="52"/>
        <v>0</v>
      </c>
      <c r="V964" s="50">
        <f t="shared" si="52"/>
        <v>38405.926666666666</v>
      </c>
      <c r="W964" s="50">
        <f t="shared" si="51"/>
        <v>0</v>
      </c>
      <c r="X964" s="50">
        <f t="shared" si="51"/>
        <v>1147.8983333333333</v>
      </c>
      <c r="Y964" s="50">
        <f t="shared" si="51"/>
        <v>22697.514166666664</v>
      </c>
      <c r="Z964" s="50">
        <f t="shared" si="51"/>
        <v>2258.8183333333332</v>
      </c>
      <c r="AA964" s="50">
        <f t="shared" si="50"/>
        <v>6813.6100000000006</v>
      </c>
      <c r="AB964" s="50">
        <f t="shared" ref="AB964:AB1027" si="53">T964+U964+V964+W964+X964+Y964+Z964+AA964</f>
        <v>84685.097499999989</v>
      </c>
      <c r="AC964" s="48" t="str">
        <f>VLOOKUP(ПРОДАЖИ!C:C,'ИЗ ОСНОВЫ НОМЕНКЛАТУР'!D:E,2,0)</f>
        <v>Аксессуары для кухни</v>
      </c>
      <c r="AD964" s="48" t="str">
        <f>VLOOKUP(C:C,'ИЗ ОСНОВЫ НОМЕНКЛАТУР'!D:F,3,0)</f>
        <v>Корзины встраиваемые выкатные</v>
      </c>
      <c r="AE964" s="48" t="str">
        <f>VLOOKUP(C:C,'ИЗ ОСНОВЫ НОМЕНКЛАТУР'!D:H,5,0)</f>
        <v>C</v>
      </c>
    </row>
    <row r="965" spans="1:31" ht="9.6" customHeight="1" x14ac:dyDescent="0.2">
      <c r="A965" s="45" t="s">
        <v>888</v>
      </c>
      <c r="B965" s="11"/>
      <c r="C965" s="11" t="s">
        <v>965</v>
      </c>
      <c r="D965" s="44">
        <v>9</v>
      </c>
      <c r="E965" s="44">
        <v>0</v>
      </c>
      <c r="F965" s="48">
        <v>2</v>
      </c>
      <c r="G965" s="48">
        <v>0</v>
      </c>
      <c r="H965" s="44">
        <v>2</v>
      </c>
      <c r="I965" s="44">
        <v>46</v>
      </c>
      <c r="J965" s="44">
        <v>0</v>
      </c>
      <c r="K965" s="48">
        <v>0</v>
      </c>
      <c r="L965" s="49">
        <v>59904.32</v>
      </c>
      <c r="M965" s="49">
        <v>0</v>
      </c>
      <c r="N965" s="10">
        <v>12220.72</v>
      </c>
      <c r="O965" s="10">
        <v>0</v>
      </c>
      <c r="P965" s="10">
        <v>12220.72</v>
      </c>
      <c r="Q965" s="10">
        <v>281076.56</v>
      </c>
      <c r="R965" s="10">
        <v>0</v>
      </c>
      <c r="S965" s="10">
        <v>0</v>
      </c>
      <c r="T965" s="50">
        <f t="shared" si="52"/>
        <v>4992.0266666666666</v>
      </c>
      <c r="U965" s="50">
        <f t="shared" si="52"/>
        <v>0</v>
      </c>
      <c r="V965" s="50">
        <f t="shared" si="52"/>
        <v>1018.3933333333333</v>
      </c>
      <c r="W965" s="50">
        <f t="shared" si="51"/>
        <v>0</v>
      </c>
      <c r="X965" s="50">
        <f t="shared" si="51"/>
        <v>1018.3933333333333</v>
      </c>
      <c r="Y965" s="50">
        <f t="shared" si="51"/>
        <v>23423.046666666665</v>
      </c>
      <c r="Z965" s="50">
        <f t="shared" si="51"/>
        <v>0</v>
      </c>
      <c r="AA965" s="50">
        <f t="shared" si="50"/>
        <v>0</v>
      </c>
      <c r="AB965" s="50">
        <f t="shared" si="53"/>
        <v>30451.86</v>
      </c>
      <c r="AC965" s="48" t="str">
        <f>VLOOKUP(ПРОДАЖИ!C:C,'ИЗ ОСНОВЫ НОМЕНКЛАТУР'!D:E,2,0)</f>
        <v>Аксессуары для кухни</v>
      </c>
      <c r="AD965" s="48" t="str">
        <f>VLOOKUP(C:C,'ИЗ ОСНОВЫ НОМЕНКЛАТУР'!D:F,3,0)</f>
        <v>Корзины встраиваемые выкатные</v>
      </c>
      <c r="AE965" s="48" t="str">
        <f>VLOOKUP(C:C,'ИЗ ОСНОВЫ НОМЕНКЛАТУР'!D:H,5,0)</f>
        <v>C</v>
      </c>
    </row>
    <row r="966" spans="1:31" ht="9.6" customHeight="1" x14ac:dyDescent="0.2">
      <c r="A966" s="45" t="s">
        <v>888</v>
      </c>
      <c r="B966" s="11"/>
      <c r="C966" s="11" t="s">
        <v>966</v>
      </c>
      <c r="D966" s="44">
        <v>6</v>
      </c>
      <c r="E966" s="44">
        <v>20</v>
      </c>
      <c r="F966" s="48">
        <v>2</v>
      </c>
      <c r="G966" s="48">
        <v>0</v>
      </c>
      <c r="H966" s="44">
        <v>0</v>
      </c>
      <c r="I966" s="44">
        <v>15</v>
      </c>
      <c r="J966" s="44">
        <v>5</v>
      </c>
      <c r="K966" s="48">
        <v>9</v>
      </c>
      <c r="L966" s="49">
        <v>75695.210000000006</v>
      </c>
      <c r="M966" s="49">
        <v>258380.56</v>
      </c>
      <c r="N966" s="10">
        <v>26261.62</v>
      </c>
      <c r="O966" s="10">
        <v>0</v>
      </c>
      <c r="P966" s="10">
        <v>0</v>
      </c>
      <c r="Q966" s="10">
        <v>189979.2</v>
      </c>
      <c r="R966" s="10">
        <v>65852.05</v>
      </c>
      <c r="S966" s="10">
        <v>118533.69</v>
      </c>
      <c r="T966" s="50">
        <f t="shared" si="52"/>
        <v>6307.9341666666669</v>
      </c>
      <c r="U966" s="50">
        <f t="shared" si="52"/>
        <v>21531.713333333333</v>
      </c>
      <c r="V966" s="50">
        <f t="shared" si="52"/>
        <v>2188.4683333333332</v>
      </c>
      <c r="W966" s="50">
        <f t="shared" si="51"/>
        <v>0</v>
      </c>
      <c r="X966" s="50">
        <f t="shared" si="51"/>
        <v>0</v>
      </c>
      <c r="Y966" s="50">
        <f t="shared" si="51"/>
        <v>15831.6</v>
      </c>
      <c r="Z966" s="50">
        <f t="shared" si="51"/>
        <v>5487.6708333333336</v>
      </c>
      <c r="AA966" s="50">
        <f t="shared" si="50"/>
        <v>9877.8075000000008</v>
      </c>
      <c r="AB966" s="50">
        <f t="shared" si="53"/>
        <v>61225.194166666675</v>
      </c>
      <c r="AC966" s="48" t="str">
        <f>VLOOKUP(ПРОДАЖИ!C:C,'ИЗ ОСНОВЫ НОМЕНКЛАТУР'!D:E,2,0)</f>
        <v>Аксессуары для кухни</v>
      </c>
      <c r="AD966" s="48" t="str">
        <f>VLOOKUP(C:C,'ИЗ ОСНОВЫ НОМЕНКЛАТУР'!D:F,3,0)</f>
        <v>Корзины встраиваемые выкатные</v>
      </c>
      <c r="AE966" s="48" t="str">
        <f>VLOOKUP(C:C,'ИЗ ОСНОВЫ НОМЕНКЛАТУР'!D:H,5,0)</f>
        <v>C</v>
      </c>
    </row>
    <row r="967" spans="1:31" ht="9.6" customHeight="1" x14ac:dyDescent="0.2">
      <c r="A967" s="45" t="s">
        <v>888</v>
      </c>
      <c r="B967" s="11"/>
      <c r="C967" s="11" t="s">
        <v>967</v>
      </c>
      <c r="D967" s="44">
        <v>4</v>
      </c>
      <c r="E967" s="44">
        <v>0</v>
      </c>
      <c r="F967" s="48">
        <v>0</v>
      </c>
      <c r="G967" s="48">
        <v>0</v>
      </c>
      <c r="H967" s="44">
        <v>0</v>
      </c>
      <c r="I967" s="44">
        <v>22</v>
      </c>
      <c r="J967" s="44">
        <v>5</v>
      </c>
      <c r="K967" s="48">
        <v>7</v>
      </c>
      <c r="L967" s="49">
        <v>42212.92</v>
      </c>
      <c r="M967" s="49">
        <v>0</v>
      </c>
      <c r="N967" s="10">
        <v>0</v>
      </c>
      <c r="O967" s="10">
        <v>0</v>
      </c>
      <c r="P967" s="10">
        <v>0</v>
      </c>
      <c r="Q967" s="10">
        <v>237281.55</v>
      </c>
      <c r="R967" s="10">
        <v>54053.1</v>
      </c>
      <c r="S967" s="10">
        <v>75674.34</v>
      </c>
      <c r="T967" s="50">
        <f t="shared" si="52"/>
        <v>3517.7433333333333</v>
      </c>
      <c r="U967" s="50">
        <f t="shared" si="52"/>
        <v>0</v>
      </c>
      <c r="V967" s="50">
        <f t="shared" si="52"/>
        <v>0</v>
      </c>
      <c r="W967" s="50">
        <f t="shared" si="51"/>
        <v>0</v>
      </c>
      <c r="X967" s="50">
        <f t="shared" si="51"/>
        <v>0</v>
      </c>
      <c r="Y967" s="50">
        <f t="shared" si="51"/>
        <v>19773.462499999998</v>
      </c>
      <c r="Z967" s="50">
        <f t="shared" si="51"/>
        <v>4504.4250000000002</v>
      </c>
      <c r="AA967" s="50">
        <f t="shared" si="50"/>
        <v>6306.1949999999997</v>
      </c>
      <c r="AB967" s="50">
        <f t="shared" si="53"/>
        <v>34101.825833333329</v>
      </c>
      <c r="AC967" s="48" t="str">
        <f>VLOOKUP(ПРОДАЖИ!C:C,'ИЗ ОСНОВЫ НОМЕНКЛАТУР'!D:E,2,0)</f>
        <v>Аксессуары для кухни</v>
      </c>
      <c r="AD967" s="48" t="str">
        <f>VLOOKUP(C:C,'ИЗ ОСНОВЫ НОМЕНКЛАТУР'!D:F,3,0)</f>
        <v>Корзины встраиваемые выкатные</v>
      </c>
      <c r="AE967" s="48" t="str">
        <f>VLOOKUP(C:C,'ИЗ ОСНОВЫ НОМЕНКЛАТУР'!D:H,5,0)</f>
        <v>C</v>
      </c>
    </row>
    <row r="968" spans="1:31" ht="9.6" customHeight="1" x14ac:dyDescent="0.2">
      <c r="A968" s="45" t="s">
        <v>888</v>
      </c>
      <c r="B968" s="11"/>
      <c r="C968" s="11" t="s">
        <v>968</v>
      </c>
      <c r="D968" s="44">
        <v>5</v>
      </c>
      <c r="E968" s="44">
        <v>0</v>
      </c>
      <c r="F968" s="48">
        <v>6</v>
      </c>
      <c r="G968" s="48">
        <v>0</v>
      </c>
      <c r="H968" s="44">
        <v>0</v>
      </c>
      <c r="I968" s="44">
        <v>0</v>
      </c>
      <c r="J968" s="44">
        <v>0</v>
      </c>
      <c r="K968" s="48">
        <v>0</v>
      </c>
      <c r="L968" s="49">
        <v>26053.34</v>
      </c>
      <c r="M968" s="49">
        <v>0</v>
      </c>
      <c r="N968" s="10">
        <v>29377.84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50">
        <f t="shared" si="52"/>
        <v>2171.1116666666667</v>
      </c>
      <c r="U968" s="50">
        <f t="shared" si="52"/>
        <v>0</v>
      </c>
      <c r="V968" s="50">
        <f t="shared" si="52"/>
        <v>2448.1533333333332</v>
      </c>
      <c r="W968" s="50">
        <f t="shared" si="51"/>
        <v>0</v>
      </c>
      <c r="X968" s="50">
        <f t="shared" si="51"/>
        <v>0</v>
      </c>
      <c r="Y968" s="50">
        <f t="shared" si="51"/>
        <v>0</v>
      </c>
      <c r="Z968" s="50">
        <f t="shared" si="51"/>
        <v>0</v>
      </c>
      <c r="AA968" s="50">
        <f t="shared" si="50"/>
        <v>0</v>
      </c>
      <c r="AB968" s="50">
        <f t="shared" si="53"/>
        <v>4619.2649999999994</v>
      </c>
      <c r="AC968" s="48" t="str">
        <f>VLOOKUP(ПРОДАЖИ!C:C,'ИЗ ОСНОВЫ НОМЕНКЛАТУР'!D:E,2,0)</f>
        <v>Аксессуары для кухни</v>
      </c>
      <c r="AD968" s="48" t="str">
        <f>VLOOKUP(C:C,'ИЗ ОСНОВЫ НОМЕНКЛАТУР'!D:F,3,0)</f>
        <v>Корзины встраиваемые выкатные</v>
      </c>
      <c r="AE968" s="48" t="str">
        <f>VLOOKUP(C:C,'ИЗ ОСНОВЫ НОМЕНКЛАТУР'!D:H,5,0)</f>
        <v>C</v>
      </c>
    </row>
    <row r="969" spans="1:31" ht="9.6" customHeight="1" x14ac:dyDescent="0.2">
      <c r="A969" s="45" t="s">
        <v>888</v>
      </c>
      <c r="B969" s="11"/>
      <c r="C969" s="11" t="s">
        <v>969</v>
      </c>
      <c r="D969" s="44">
        <v>1</v>
      </c>
      <c r="E969" s="44">
        <v>0</v>
      </c>
      <c r="F969" s="48">
        <v>0</v>
      </c>
      <c r="G969" s="48">
        <v>0</v>
      </c>
      <c r="H969" s="44">
        <v>0</v>
      </c>
      <c r="I969" s="44">
        <v>0</v>
      </c>
      <c r="J969" s="44">
        <v>0</v>
      </c>
      <c r="K969" s="48">
        <v>0</v>
      </c>
      <c r="L969" s="49">
        <v>31637</v>
      </c>
      <c r="M969" s="49">
        <v>0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50">
        <f t="shared" si="52"/>
        <v>2636.4166666666665</v>
      </c>
      <c r="U969" s="50">
        <f t="shared" si="52"/>
        <v>0</v>
      </c>
      <c r="V969" s="50">
        <f t="shared" si="52"/>
        <v>0</v>
      </c>
      <c r="W969" s="50">
        <f t="shared" si="51"/>
        <v>0</v>
      </c>
      <c r="X969" s="50">
        <f t="shared" si="51"/>
        <v>0</v>
      </c>
      <c r="Y969" s="50">
        <f t="shared" si="51"/>
        <v>0</v>
      </c>
      <c r="Z969" s="50">
        <f t="shared" si="51"/>
        <v>0</v>
      </c>
      <c r="AA969" s="50">
        <f t="shared" si="50"/>
        <v>0</v>
      </c>
      <c r="AB969" s="50">
        <f t="shared" si="53"/>
        <v>2636.4166666666665</v>
      </c>
      <c r="AC969" s="48" t="str">
        <f>VLOOKUP(ПРОДАЖИ!C:C,'ИЗ ОСНОВЫ НОМЕНКЛАТУР'!D:E,2,0)</f>
        <v>Аксессуары для кухни</v>
      </c>
      <c r="AD969" s="48" t="str">
        <f>VLOOKUP(C:C,'ИЗ ОСНОВЫ НОМЕНКЛАТУР'!D:F,3,0)</f>
        <v>Корзины встраиваемые выкатные</v>
      </c>
      <c r="AE969" s="48" t="str">
        <f>VLOOKUP(C:C,'ИЗ ОСНОВЫ НОМЕНКЛАТУР'!D:H,5,0)</f>
        <v>C</v>
      </c>
    </row>
    <row r="970" spans="1:31" ht="9.6" customHeight="1" x14ac:dyDescent="0.2">
      <c r="A970" s="45" t="s">
        <v>888</v>
      </c>
      <c r="B970" s="11"/>
      <c r="C970" s="11" t="s">
        <v>970</v>
      </c>
      <c r="D970" s="44">
        <v>0</v>
      </c>
      <c r="E970" s="44">
        <v>0</v>
      </c>
      <c r="F970" s="48">
        <v>0</v>
      </c>
      <c r="G970" s="48">
        <v>0</v>
      </c>
      <c r="H970" s="44">
        <v>0</v>
      </c>
      <c r="I970" s="44">
        <v>1</v>
      </c>
      <c r="J970" s="44">
        <v>0</v>
      </c>
      <c r="K970" s="48">
        <v>0</v>
      </c>
      <c r="L970" s="49">
        <v>0</v>
      </c>
      <c r="M970" s="49">
        <v>0</v>
      </c>
      <c r="N970" s="10">
        <v>0</v>
      </c>
      <c r="O970" s="10">
        <v>0</v>
      </c>
      <c r="P970" s="10">
        <v>0</v>
      </c>
      <c r="Q970" s="10">
        <v>5000</v>
      </c>
      <c r="R970" s="10">
        <v>0</v>
      </c>
      <c r="S970" s="10">
        <v>0</v>
      </c>
      <c r="T970" s="50">
        <f t="shared" si="52"/>
        <v>0</v>
      </c>
      <c r="U970" s="50">
        <f t="shared" si="52"/>
        <v>0</v>
      </c>
      <c r="V970" s="50">
        <f t="shared" si="52"/>
        <v>0</v>
      </c>
      <c r="W970" s="50">
        <f t="shared" si="51"/>
        <v>0</v>
      </c>
      <c r="X970" s="50">
        <f t="shared" si="51"/>
        <v>0</v>
      </c>
      <c r="Y970" s="50">
        <f t="shared" si="51"/>
        <v>416.66666666666669</v>
      </c>
      <c r="Z970" s="50">
        <f t="shared" si="51"/>
        <v>0</v>
      </c>
      <c r="AA970" s="50">
        <f t="shared" si="50"/>
        <v>0</v>
      </c>
      <c r="AB970" s="50">
        <f t="shared" si="53"/>
        <v>416.66666666666669</v>
      </c>
      <c r="AC970" s="48" t="str">
        <f>VLOOKUP(ПРОДАЖИ!C:C,'ИЗ ОСНОВЫ НОМЕНКЛАТУР'!D:E,2,0)</f>
        <v>Аксессуары для кухни</v>
      </c>
      <c r="AD970" s="48" t="str">
        <f>VLOOKUP(C:C,'ИЗ ОСНОВЫ НОМЕНКЛАТУР'!D:F,3,0)</f>
        <v>Корзины встраиваемые выкатные</v>
      </c>
      <c r="AE970" s="48" t="str">
        <f>VLOOKUP(C:C,'ИЗ ОСНОВЫ НОМЕНКЛАТУР'!D:H,5,0)</f>
        <v>C</v>
      </c>
    </row>
    <row r="971" spans="1:31" ht="9.6" customHeight="1" x14ac:dyDescent="0.2">
      <c r="A971" s="45" t="s">
        <v>888</v>
      </c>
      <c r="B971" s="11"/>
      <c r="C971" s="11" t="s">
        <v>971</v>
      </c>
      <c r="D971" s="44">
        <v>0</v>
      </c>
      <c r="E971" s="44">
        <v>0</v>
      </c>
      <c r="F971" s="48">
        <v>1</v>
      </c>
      <c r="G971" s="48">
        <v>0</v>
      </c>
      <c r="H971" s="44">
        <v>0</v>
      </c>
      <c r="I971" s="44">
        <v>0</v>
      </c>
      <c r="J971" s="44">
        <v>0</v>
      </c>
      <c r="K971" s="48">
        <v>0</v>
      </c>
      <c r="L971" s="49">
        <v>0</v>
      </c>
      <c r="M971" s="49">
        <v>0</v>
      </c>
      <c r="N971" s="10">
        <v>4511.2299999999996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50">
        <f t="shared" si="52"/>
        <v>0</v>
      </c>
      <c r="U971" s="50">
        <f t="shared" si="52"/>
        <v>0</v>
      </c>
      <c r="V971" s="50">
        <f t="shared" si="52"/>
        <v>375.93583333333328</v>
      </c>
      <c r="W971" s="50">
        <f t="shared" si="51"/>
        <v>0</v>
      </c>
      <c r="X971" s="50">
        <f t="shared" si="51"/>
        <v>0</v>
      </c>
      <c r="Y971" s="50">
        <f t="shared" si="51"/>
        <v>0</v>
      </c>
      <c r="Z971" s="50">
        <f t="shared" si="51"/>
        <v>0</v>
      </c>
      <c r="AA971" s="50">
        <f t="shared" si="50"/>
        <v>0</v>
      </c>
      <c r="AB971" s="50">
        <f t="shared" si="53"/>
        <v>375.93583333333328</v>
      </c>
      <c r="AC971" s="48" t="str">
        <f>VLOOKUP(ПРОДАЖИ!C:C,'ИЗ ОСНОВЫ НОМЕНКЛАТУР'!D:E,2,0)</f>
        <v>Аксессуары для кухни</v>
      </c>
      <c r="AD971" s="48" t="str">
        <f>VLOOKUP(C:C,'ИЗ ОСНОВЫ НОМЕНКЛАТУР'!D:F,3,0)</f>
        <v>Корзины встраиваемые выкатные</v>
      </c>
      <c r="AE971" s="48" t="str">
        <f>VLOOKUP(C:C,'ИЗ ОСНОВЫ НОМЕНКЛАТУР'!D:H,5,0)</f>
        <v>C</v>
      </c>
    </row>
    <row r="972" spans="1:31" ht="9.6" customHeight="1" x14ac:dyDescent="0.2">
      <c r="A972" s="45" t="s">
        <v>888</v>
      </c>
      <c r="B972" s="11"/>
      <c r="C972" s="11" t="s">
        <v>972</v>
      </c>
      <c r="D972" s="44">
        <v>1</v>
      </c>
      <c r="E972" s="44">
        <v>0</v>
      </c>
      <c r="F972" s="48">
        <v>0</v>
      </c>
      <c r="G972" s="48">
        <v>0</v>
      </c>
      <c r="H972" s="44">
        <v>0</v>
      </c>
      <c r="I972" s="44">
        <v>0</v>
      </c>
      <c r="J972" s="44">
        <v>0</v>
      </c>
      <c r="K972" s="48">
        <v>0</v>
      </c>
      <c r="L972" s="49">
        <v>10136.200000000001</v>
      </c>
      <c r="M972" s="49">
        <v>0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50">
        <f t="shared" si="52"/>
        <v>844.68333333333339</v>
      </c>
      <c r="U972" s="50">
        <f t="shared" si="52"/>
        <v>0</v>
      </c>
      <c r="V972" s="50">
        <f t="shared" si="52"/>
        <v>0</v>
      </c>
      <c r="W972" s="50">
        <f t="shared" si="51"/>
        <v>0</v>
      </c>
      <c r="X972" s="50">
        <f t="shared" si="51"/>
        <v>0</v>
      </c>
      <c r="Y972" s="50">
        <f t="shared" si="51"/>
        <v>0</v>
      </c>
      <c r="Z972" s="50">
        <f t="shared" si="51"/>
        <v>0</v>
      </c>
      <c r="AA972" s="50">
        <f t="shared" si="50"/>
        <v>0</v>
      </c>
      <c r="AB972" s="50">
        <f t="shared" si="53"/>
        <v>844.68333333333339</v>
      </c>
      <c r="AC972" s="48" t="str">
        <f>VLOOKUP(ПРОДАЖИ!C:C,'ИЗ ОСНОВЫ НОМЕНКЛАТУР'!D:E,2,0)</f>
        <v>Аксессуары для кухни</v>
      </c>
      <c r="AD972" s="48" t="str">
        <f>VLOOKUP(C:C,'ИЗ ОСНОВЫ НОМЕНКЛАТУР'!D:F,3,0)</f>
        <v>Корзины встраиваемые выкатные</v>
      </c>
      <c r="AE972" s="48" t="str">
        <f>VLOOKUP(C:C,'ИЗ ОСНОВЫ НОМЕНКЛАТУР'!D:H,5,0)</f>
        <v>C</v>
      </c>
    </row>
    <row r="973" spans="1:31" ht="9.6" customHeight="1" x14ac:dyDescent="0.2">
      <c r="A973" s="45" t="s">
        <v>888</v>
      </c>
      <c r="B973" s="11"/>
      <c r="C973" s="11" t="s">
        <v>973</v>
      </c>
      <c r="D973" s="44">
        <v>1</v>
      </c>
      <c r="E973" s="44">
        <v>0</v>
      </c>
      <c r="F973" s="48">
        <v>0</v>
      </c>
      <c r="G973" s="48">
        <v>0</v>
      </c>
      <c r="H973" s="44">
        <v>0</v>
      </c>
      <c r="I973" s="44">
        <v>0</v>
      </c>
      <c r="J973" s="44">
        <v>0</v>
      </c>
      <c r="K973" s="48">
        <v>0</v>
      </c>
      <c r="L973" s="49">
        <v>14147</v>
      </c>
      <c r="M973" s="49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50">
        <f t="shared" si="52"/>
        <v>1178.9166666666667</v>
      </c>
      <c r="U973" s="50">
        <f t="shared" si="52"/>
        <v>0</v>
      </c>
      <c r="V973" s="50">
        <f t="shared" si="52"/>
        <v>0</v>
      </c>
      <c r="W973" s="50">
        <f t="shared" si="51"/>
        <v>0</v>
      </c>
      <c r="X973" s="50">
        <f t="shared" si="51"/>
        <v>0</v>
      </c>
      <c r="Y973" s="50">
        <f t="shared" si="51"/>
        <v>0</v>
      </c>
      <c r="Z973" s="50">
        <f t="shared" si="51"/>
        <v>0</v>
      </c>
      <c r="AA973" s="50">
        <f t="shared" si="50"/>
        <v>0</v>
      </c>
      <c r="AB973" s="50">
        <f t="shared" si="53"/>
        <v>1178.9166666666667</v>
      </c>
      <c r="AC973" s="48" t="str">
        <f>VLOOKUP(ПРОДАЖИ!C:C,'ИЗ ОСНОВЫ НОМЕНКЛАТУР'!D:E,2,0)</f>
        <v>Аксессуары для кухни</v>
      </c>
      <c r="AD973" s="48" t="str">
        <f>VLOOKUP(C:C,'ИЗ ОСНОВЫ НОМЕНКЛАТУР'!D:F,3,0)</f>
        <v>Корзины встраиваемые выкатные</v>
      </c>
      <c r="AE973" s="48" t="str">
        <f>VLOOKUP(C:C,'ИЗ ОСНОВЫ НОМЕНКЛАТУР'!D:H,5,0)</f>
        <v>C</v>
      </c>
    </row>
    <row r="974" spans="1:31" ht="9.6" customHeight="1" x14ac:dyDescent="0.2">
      <c r="A974" s="45" t="s">
        <v>888</v>
      </c>
      <c r="B974" s="11"/>
      <c r="C974" s="11" t="s">
        <v>974</v>
      </c>
      <c r="D974" s="44">
        <v>1</v>
      </c>
      <c r="E974" s="44">
        <v>0</v>
      </c>
      <c r="F974" s="48">
        <v>0</v>
      </c>
      <c r="G974" s="48">
        <v>0</v>
      </c>
      <c r="H974" s="44">
        <v>0</v>
      </c>
      <c r="I974" s="44">
        <v>0</v>
      </c>
      <c r="J974" s="44">
        <v>0</v>
      </c>
      <c r="K974" s="48">
        <v>0</v>
      </c>
      <c r="L974" s="49">
        <v>16438</v>
      </c>
      <c r="M974" s="49">
        <v>0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50">
        <f t="shared" si="52"/>
        <v>1369.8333333333333</v>
      </c>
      <c r="U974" s="50">
        <f t="shared" si="52"/>
        <v>0</v>
      </c>
      <c r="V974" s="50">
        <f t="shared" si="52"/>
        <v>0</v>
      </c>
      <c r="W974" s="50">
        <f t="shared" si="51"/>
        <v>0</v>
      </c>
      <c r="X974" s="50">
        <f t="shared" si="51"/>
        <v>0</v>
      </c>
      <c r="Y974" s="50">
        <f t="shared" si="51"/>
        <v>0</v>
      </c>
      <c r="Z974" s="50">
        <f t="shared" si="51"/>
        <v>0</v>
      </c>
      <c r="AA974" s="50">
        <f t="shared" si="50"/>
        <v>0</v>
      </c>
      <c r="AB974" s="50">
        <f t="shared" si="53"/>
        <v>1369.8333333333333</v>
      </c>
      <c r="AC974" s="48" t="str">
        <f>VLOOKUP(ПРОДАЖИ!C:C,'ИЗ ОСНОВЫ НОМЕНКЛАТУР'!D:E,2,0)</f>
        <v>Аксессуары для кухни</v>
      </c>
      <c r="AD974" s="48" t="str">
        <f>VLOOKUP(C:C,'ИЗ ОСНОВЫ НОМЕНКЛАТУР'!D:F,3,0)</f>
        <v>Корзины встраиваемые выкатные</v>
      </c>
      <c r="AE974" s="48" t="str">
        <f>VLOOKUP(C:C,'ИЗ ОСНОВЫ НОМЕНКЛАТУР'!D:H,5,0)</f>
        <v>C</v>
      </c>
    </row>
    <row r="975" spans="1:31" ht="9.6" customHeight="1" x14ac:dyDescent="0.2">
      <c r="A975" s="45" t="s">
        <v>888</v>
      </c>
      <c r="B975" s="11"/>
      <c r="C975" s="11" t="s">
        <v>975</v>
      </c>
      <c r="D975" s="44">
        <v>1</v>
      </c>
      <c r="E975" s="44">
        <v>0</v>
      </c>
      <c r="F975" s="48">
        <v>0</v>
      </c>
      <c r="G975" s="48">
        <v>0</v>
      </c>
      <c r="H975" s="44">
        <v>0</v>
      </c>
      <c r="I975" s="44">
        <v>0</v>
      </c>
      <c r="J975" s="44">
        <v>0</v>
      </c>
      <c r="K975" s="48">
        <v>0</v>
      </c>
      <c r="L975" s="49">
        <v>26866</v>
      </c>
      <c r="M975" s="49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50">
        <f t="shared" si="52"/>
        <v>2238.8333333333335</v>
      </c>
      <c r="U975" s="50">
        <f t="shared" si="52"/>
        <v>0</v>
      </c>
      <c r="V975" s="50">
        <f t="shared" si="52"/>
        <v>0</v>
      </c>
      <c r="W975" s="50">
        <f t="shared" si="51"/>
        <v>0</v>
      </c>
      <c r="X975" s="50">
        <f t="shared" si="51"/>
        <v>0</v>
      </c>
      <c r="Y975" s="50">
        <f t="shared" si="51"/>
        <v>0</v>
      </c>
      <c r="Z975" s="50">
        <f t="shared" si="51"/>
        <v>0</v>
      </c>
      <c r="AA975" s="50">
        <f t="shared" si="50"/>
        <v>0</v>
      </c>
      <c r="AB975" s="50">
        <f t="shared" si="53"/>
        <v>2238.8333333333335</v>
      </c>
      <c r="AC975" s="48" t="str">
        <f>VLOOKUP(ПРОДАЖИ!C:C,'ИЗ ОСНОВЫ НОМЕНКЛАТУР'!D:E,2,0)</f>
        <v>Аксессуары для кухни</v>
      </c>
      <c r="AD975" s="48" t="str">
        <f>VLOOKUP(C:C,'ИЗ ОСНОВЫ НОМЕНКЛАТУР'!D:F,3,0)</f>
        <v>Корзины встраиваемые выкатные</v>
      </c>
      <c r="AE975" s="48" t="str">
        <f>VLOOKUP(C:C,'ИЗ ОСНОВЫ НОМЕНКЛАТУР'!D:H,5,0)</f>
        <v>C</v>
      </c>
    </row>
    <row r="976" spans="1:31" ht="9.6" customHeight="1" x14ac:dyDescent="0.2">
      <c r="A976" s="45" t="s">
        <v>888</v>
      </c>
      <c r="B976" s="11"/>
      <c r="C976" s="11" t="s">
        <v>976</v>
      </c>
      <c r="D976" s="44">
        <v>1</v>
      </c>
      <c r="E976" s="44">
        <v>0</v>
      </c>
      <c r="F976" s="48">
        <v>0</v>
      </c>
      <c r="G976" s="48">
        <v>0</v>
      </c>
      <c r="H976" s="44">
        <v>0</v>
      </c>
      <c r="I976" s="44">
        <v>0</v>
      </c>
      <c r="J976" s="44">
        <v>0</v>
      </c>
      <c r="K976" s="48">
        <v>0</v>
      </c>
      <c r="L976" s="49">
        <v>31483</v>
      </c>
      <c r="M976" s="49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50">
        <f t="shared" si="52"/>
        <v>2623.5833333333335</v>
      </c>
      <c r="U976" s="50">
        <f t="shared" si="52"/>
        <v>0</v>
      </c>
      <c r="V976" s="50">
        <f t="shared" si="52"/>
        <v>0</v>
      </c>
      <c r="W976" s="50">
        <f t="shared" si="51"/>
        <v>0</v>
      </c>
      <c r="X976" s="50">
        <f t="shared" si="51"/>
        <v>0</v>
      </c>
      <c r="Y976" s="50">
        <f t="shared" si="51"/>
        <v>0</v>
      </c>
      <c r="Z976" s="50">
        <f t="shared" si="51"/>
        <v>0</v>
      </c>
      <c r="AA976" s="50">
        <f t="shared" si="50"/>
        <v>0</v>
      </c>
      <c r="AB976" s="50">
        <f t="shared" si="53"/>
        <v>2623.5833333333335</v>
      </c>
      <c r="AC976" s="48" t="str">
        <f>VLOOKUP(ПРОДАЖИ!C:C,'ИЗ ОСНОВЫ НОМЕНКЛАТУР'!D:E,2,0)</f>
        <v>Аксессуары для кухни</v>
      </c>
      <c r="AD976" s="48" t="str">
        <f>VLOOKUP(C:C,'ИЗ ОСНОВЫ НОМЕНКЛАТУР'!D:F,3,0)</f>
        <v>Корзины встраиваемые выкатные</v>
      </c>
      <c r="AE976" s="48" t="str">
        <f>VLOOKUP(C:C,'ИЗ ОСНОВЫ НОМЕНКЛАТУР'!D:H,5,0)</f>
        <v>C</v>
      </c>
    </row>
    <row r="977" spans="1:31" ht="9.6" customHeight="1" x14ac:dyDescent="0.2">
      <c r="A977" s="45" t="s">
        <v>888</v>
      </c>
      <c r="B977" s="11"/>
      <c r="C977" s="11" t="s">
        <v>977</v>
      </c>
      <c r="D977" s="44">
        <v>2</v>
      </c>
      <c r="E977" s="44">
        <v>0</v>
      </c>
      <c r="F977" s="48">
        <v>0</v>
      </c>
      <c r="G977" s="48">
        <v>0</v>
      </c>
      <c r="H977" s="44">
        <v>0</v>
      </c>
      <c r="I977" s="44">
        <v>0</v>
      </c>
      <c r="J977" s="44">
        <v>0</v>
      </c>
      <c r="K977" s="48">
        <v>0</v>
      </c>
      <c r="L977" s="49">
        <v>14285.71</v>
      </c>
      <c r="M977" s="49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50">
        <f t="shared" si="52"/>
        <v>1190.4758333333332</v>
      </c>
      <c r="U977" s="50">
        <f t="shared" si="52"/>
        <v>0</v>
      </c>
      <c r="V977" s="50">
        <f t="shared" si="52"/>
        <v>0</v>
      </c>
      <c r="W977" s="50">
        <f t="shared" si="51"/>
        <v>0</v>
      </c>
      <c r="X977" s="50">
        <f t="shared" si="51"/>
        <v>0</v>
      </c>
      <c r="Y977" s="50">
        <f t="shared" si="51"/>
        <v>0</v>
      </c>
      <c r="Z977" s="50">
        <f t="shared" si="51"/>
        <v>0</v>
      </c>
      <c r="AA977" s="50">
        <f t="shared" si="50"/>
        <v>0</v>
      </c>
      <c r="AB977" s="50">
        <f t="shared" si="53"/>
        <v>1190.4758333333332</v>
      </c>
      <c r="AC977" s="48" t="str">
        <f>VLOOKUP(ПРОДАЖИ!C:C,'ИЗ ОСНОВЫ НОМЕНКЛАТУР'!D:E,2,0)</f>
        <v>Аксессуары для кухни</v>
      </c>
      <c r="AD977" s="48" t="str">
        <f>VLOOKUP(C:C,'ИЗ ОСНОВЫ НОМЕНКЛАТУР'!D:F,3,0)</f>
        <v>Корзины встраиваемые выкатные</v>
      </c>
      <c r="AE977" s="48" t="str">
        <f>VLOOKUP(C:C,'ИЗ ОСНОВЫ НОМЕНКЛАТУР'!D:H,5,0)</f>
        <v>C</v>
      </c>
    </row>
    <row r="978" spans="1:31" ht="9.6" customHeight="1" x14ac:dyDescent="0.2">
      <c r="A978" s="45" t="s">
        <v>888</v>
      </c>
      <c r="B978" s="11"/>
      <c r="C978" s="11" t="s">
        <v>978</v>
      </c>
      <c r="D978" s="44">
        <v>0</v>
      </c>
      <c r="E978" s="44">
        <v>0</v>
      </c>
      <c r="F978" s="48">
        <v>0</v>
      </c>
      <c r="G978" s="48">
        <v>0</v>
      </c>
      <c r="H978" s="44">
        <v>0</v>
      </c>
      <c r="I978" s="44">
        <v>1</v>
      </c>
      <c r="J978" s="44">
        <v>0</v>
      </c>
      <c r="K978" s="48">
        <v>0</v>
      </c>
      <c r="L978" s="49">
        <v>0</v>
      </c>
      <c r="M978" s="49">
        <v>0</v>
      </c>
      <c r="N978" s="10">
        <v>0</v>
      </c>
      <c r="O978" s="10">
        <v>0</v>
      </c>
      <c r="P978" s="10">
        <v>0</v>
      </c>
      <c r="Q978" s="10">
        <v>35000</v>
      </c>
      <c r="R978" s="10">
        <v>0</v>
      </c>
      <c r="S978" s="10">
        <v>0</v>
      </c>
      <c r="T978" s="50">
        <f t="shared" si="52"/>
        <v>0</v>
      </c>
      <c r="U978" s="50">
        <f t="shared" si="52"/>
        <v>0</v>
      </c>
      <c r="V978" s="50">
        <f t="shared" si="52"/>
        <v>0</v>
      </c>
      <c r="W978" s="50">
        <f t="shared" si="51"/>
        <v>0</v>
      </c>
      <c r="X978" s="50">
        <f t="shared" si="51"/>
        <v>0</v>
      </c>
      <c r="Y978" s="50">
        <f t="shared" si="51"/>
        <v>2916.6666666666665</v>
      </c>
      <c r="Z978" s="50">
        <f t="shared" si="51"/>
        <v>0</v>
      </c>
      <c r="AA978" s="50">
        <f t="shared" si="50"/>
        <v>0</v>
      </c>
      <c r="AB978" s="50">
        <f t="shared" si="53"/>
        <v>2916.6666666666665</v>
      </c>
      <c r="AC978" s="48" t="str">
        <f>VLOOKUP(ПРОДАЖИ!C:C,'ИЗ ОСНОВЫ НОМЕНКЛАТУР'!D:E,2,0)</f>
        <v>Аксессуары для кухни</v>
      </c>
      <c r="AD978" s="48" t="str">
        <f>VLOOKUP(C:C,'ИЗ ОСНОВЫ НОМЕНКЛАТУР'!D:F,3,0)</f>
        <v>Корзины встраиваемые выкатные</v>
      </c>
      <c r="AE978" s="48" t="str">
        <f>VLOOKUP(C:C,'ИЗ ОСНОВЫ НОМЕНКЛАТУР'!D:H,5,0)</f>
        <v>C</v>
      </c>
    </row>
    <row r="979" spans="1:31" ht="9.6" customHeight="1" x14ac:dyDescent="0.2">
      <c r="A979" s="45" t="s">
        <v>888</v>
      </c>
      <c r="B979" s="46" t="s">
        <v>979</v>
      </c>
      <c r="C979" s="46"/>
      <c r="D979" s="44">
        <v>0</v>
      </c>
      <c r="E979" s="44">
        <v>0</v>
      </c>
      <c r="F979" s="48">
        <v>0</v>
      </c>
      <c r="G979" s="48">
        <v>0</v>
      </c>
      <c r="H979" s="44">
        <v>0</v>
      </c>
      <c r="I979" s="44">
        <v>0</v>
      </c>
      <c r="J979" s="44">
        <v>0</v>
      </c>
      <c r="K979" s="48">
        <v>0</v>
      </c>
      <c r="L979" s="49">
        <v>0</v>
      </c>
      <c r="M979" s="49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50">
        <f t="shared" si="52"/>
        <v>0</v>
      </c>
      <c r="U979" s="50">
        <f t="shared" si="52"/>
        <v>0</v>
      </c>
      <c r="V979" s="50">
        <f t="shared" si="52"/>
        <v>0</v>
      </c>
      <c r="W979" s="50">
        <f t="shared" si="51"/>
        <v>0</v>
      </c>
      <c r="X979" s="50">
        <f t="shared" si="51"/>
        <v>0</v>
      </c>
      <c r="Y979" s="50">
        <f t="shared" si="51"/>
        <v>0</v>
      </c>
      <c r="Z979" s="50">
        <f t="shared" si="51"/>
        <v>0</v>
      </c>
      <c r="AA979" s="50">
        <f t="shared" si="50"/>
        <v>0</v>
      </c>
      <c r="AB979" s="50">
        <f t="shared" si="53"/>
        <v>0</v>
      </c>
      <c r="AC979" s="48" t="e">
        <f>VLOOKUP(ПРОДАЖИ!C:C,'ИЗ ОСНОВЫ НОМЕНКЛАТУР'!D:E,2,0)</f>
        <v>#N/A</v>
      </c>
      <c r="AD979" s="48" t="e">
        <f>VLOOKUP(C:C,'ИЗ ОСНОВЫ НОМЕНКЛАТУР'!D:F,3,0)</f>
        <v>#N/A</v>
      </c>
      <c r="AE979" s="48" t="e">
        <f>VLOOKUP(C:C,'ИЗ ОСНОВЫ НОМЕНКЛАТУР'!D:H,5,0)</f>
        <v>#N/A</v>
      </c>
    </row>
    <row r="980" spans="1:31" ht="9.6" customHeight="1" x14ac:dyDescent="0.2">
      <c r="A980" s="45" t="s">
        <v>888</v>
      </c>
      <c r="B980" s="11"/>
      <c r="C980" s="11" t="s">
        <v>980</v>
      </c>
      <c r="D980" s="44">
        <v>0</v>
      </c>
      <c r="E980" s="44">
        <v>0</v>
      </c>
      <c r="F980" s="48">
        <v>10</v>
      </c>
      <c r="G980" s="48">
        <v>0</v>
      </c>
      <c r="H980" s="44">
        <v>0</v>
      </c>
      <c r="I980" s="44">
        <v>22</v>
      </c>
      <c r="J980" s="44">
        <v>0</v>
      </c>
      <c r="K980" s="48">
        <v>0</v>
      </c>
      <c r="L980" s="49">
        <v>0</v>
      </c>
      <c r="M980" s="49">
        <v>0</v>
      </c>
      <c r="N980" s="10">
        <v>250</v>
      </c>
      <c r="O980" s="10">
        <v>0</v>
      </c>
      <c r="P980" s="10">
        <v>0</v>
      </c>
      <c r="Q980" s="10">
        <v>491.07</v>
      </c>
      <c r="R980" s="10">
        <v>0</v>
      </c>
      <c r="S980" s="10">
        <v>0</v>
      </c>
      <c r="T980" s="50">
        <f t="shared" si="52"/>
        <v>0</v>
      </c>
      <c r="U980" s="50">
        <f t="shared" si="52"/>
        <v>0</v>
      </c>
      <c r="V980" s="50">
        <f t="shared" si="52"/>
        <v>20.833333333333332</v>
      </c>
      <c r="W980" s="50">
        <f t="shared" si="51"/>
        <v>0</v>
      </c>
      <c r="X980" s="50">
        <f t="shared" si="51"/>
        <v>0</v>
      </c>
      <c r="Y980" s="50">
        <f t="shared" si="51"/>
        <v>40.922499999999999</v>
      </c>
      <c r="Z980" s="50">
        <f t="shared" si="51"/>
        <v>0</v>
      </c>
      <c r="AA980" s="50">
        <f t="shared" si="50"/>
        <v>0</v>
      </c>
      <c r="AB980" s="50">
        <f t="shared" si="53"/>
        <v>61.755833333333328</v>
      </c>
      <c r="AC980" s="48" t="str">
        <f>VLOOKUP(ПРОДАЖИ!C:C,'ИЗ ОСНОВЫ НОМЕНКЛАТУР'!D:E,2,0)</f>
        <v>Аксессуары для кухни</v>
      </c>
      <c r="AD980" s="48" t="str">
        <f>VLOOKUP(C:C,'ИЗ ОСНОВЫ НОМЕНКЛАТУР'!D:F,3,0)</f>
        <v>Корзины для хранения</v>
      </c>
      <c r="AE980" s="48" t="str">
        <f>VLOOKUP(C:C,'ИЗ ОСНОВЫ НОМЕНКЛАТУР'!D:H,5,0)</f>
        <v>C</v>
      </c>
    </row>
    <row r="981" spans="1:31" ht="9.6" customHeight="1" x14ac:dyDescent="0.2">
      <c r="A981" s="45" t="s">
        <v>888</v>
      </c>
      <c r="B981" s="11"/>
      <c r="C981" s="11" t="s">
        <v>981</v>
      </c>
      <c r="D981" s="44">
        <v>2</v>
      </c>
      <c r="E981" s="44">
        <v>0</v>
      </c>
      <c r="F981" s="48">
        <v>0</v>
      </c>
      <c r="G981" s="48">
        <v>0</v>
      </c>
      <c r="H981" s="44">
        <v>0</v>
      </c>
      <c r="I981" s="44">
        <v>5</v>
      </c>
      <c r="J981" s="44">
        <v>0</v>
      </c>
      <c r="K981" s="48">
        <v>30</v>
      </c>
      <c r="L981" s="49">
        <v>6250</v>
      </c>
      <c r="M981" s="49">
        <v>0</v>
      </c>
      <c r="N981" s="10">
        <v>0</v>
      </c>
      <c r="O981" s="10">
        <v>0</v>
      </c>
      <c r="P981" s="10">
        <v>0</v>
      </c>
      <c r="Q981" s="10">
        <v>13169.83</v>
      </c>
      <c r="R981" s="10">
        <v>0</v>
      </c>
      <c r="S981" s="10">
        <v>59026.2</v>
      </c>
      <c r="T981" s="50">
        <f t="shared" si="52"/>
        <v>520.83333333333337</v>
      </c>
      <c r="U981" s="50">
        <f t="shared" si="52"/>
        <v>0</v>
      </c>
      <c r="V981" s="50">
        <f t="shared" si="52"/>
        <v>0</v>
      </c>
      <c r="W981" s="50">
        <f t="shared" si="51"/>
        <v>0</v>
      </c>
      <c r="X981" s="50">
        <f t="shared" si="51"/>
        <v>0</v>
      </c>
      <c r="Y981" s="50">
        <f t="shared" si="51"/>
        <v>1097.4858333333334</v>
      </c>
      <c r="Z981" s="50">
        <f t="shared" si="51"/>
        <v>0</v>
      </c>
      <c r="AA981" s="50">
        <f t="shared" si="50"/>
        <v>4918.8499999999995</v>
      </c>
      <c r="AB981" s="50">
        <f t="shared" si="53"/>
        <v>6537.1691666666666</v>
      </c>
      <c r="AC981" s="48" t="str">
        <f>VLOOKUP(ПРОДАЖИ!C:C,'ИЗ ОСНОВЫ НОМЕНКЛАТУР'!D:E,2,0)</f>
        <v>Аксессуары для кухни</v>
      </c>
      <c r="AD981" s="48" t="str">
        <f>VLOOKUP(C:C,'ИЗ ОСНОВЫ НОМЕНКЛАТУР'!D:F,3,0)</f>
        <v>Корзины для хранения</v>
      </c>
      <c r="AE981" s="48" t="str">
        <f>VLOOKUP(C:C,'ИЗ ОСНОВЫ НОМЕНКЛАТУР'!D:H,5,0)</f>
        <v>C</v>
      </c>
    </row>
    <row r="982" spans="1:31" ht="9.6" customHeight="1" x14ac:dyDescent="0.2">
      <c r="A982" s="45" t="s">
        <v>888</v>
      </c>
      <c r="B982" s="11"/>
      <c r="C982" s="11" t="s">
        <v>982</v>
      </c>
      <c r="D982" s="44">
        <v>0</v>
      </c>
      <c r="E982" s="44">
        <v>0</v>
      </c>
      <c r="F982" s="48">
        <v>0</v>
      </c>
      <c r="G982" s="48">
        <v>0</v>
      </c>
      <c r="H982" s="44">
        <v>0</v>
      </c>
      <c r="I982" s="44">
        <v>3</v>
      </c>
      <c r="J982" s="44">
        <v>0</v>
      </c>
      <c r="K982" s="48">
        <v>0</v>
      </c>
      <c r="L982" s="49">
        <v>0</v>
      </c>
      <c r="M982" s="49">
        <v>0</v>
      </c>
      <c r="N982" s="10">
        <v>0</v>
      </c>
      <c r="O982" s="10">
        <v>0</v>
      </c>
      <c r="P982" s="10">
        <v>0</v>
      </c>
      <c r="Q982" s="10">
        <v>6660</v>
      </c>
      <c r="R982" s="10">
        <v>0</v>
      </c>
      <c r="S982" s="10">
        <v>0</v>
      </c>
      <c r="T982" s="50">
        <f t="shared" si="52"/>
        <v>0</v>
      </c>
      <c r="U982" s="50">
        <f t="shared" si="52"/>
        <v>0</v>
      </c>
      <c r="V982" s="50">
        <f t="shared" si="52"/>
        <v>0</v>
      </c>
      <c r="W982" s="50">
        <f t="shared" si="51"/>
        <v>0</v>
      </c>
      <c r="X982" s="50">
        <f t="shared" si="51"/>
        <v>0</v>
      </c>
      <c r="Y982" s="50">
        <f t="shared" si="51"/>
        <v>555</v>
      </c>
      <c r="Z982" s="50">
        <f t="shared" si="51"/>
        <v>0</v>
      </c>
      <c r="AA982" s="50">
        <f t="shared" si="50"/>
        <v>0</v>
      </c>
      <c r="AB982" s="50">
        <f t="shared" si="53"/>
        <v>555</v>
      </c>
      <c r="AC982" s="48" t="str">
        <f>VLOOKUP(ПРОДАЖИ!C:C,'ИЗ ОСНОВЫ НОМЕНКЛАТУР'!D:E,2,0)</f>
        <v>Аксессуары для кухни</v>
      </c>
      <c r="AD982" s="48" t="str">
        <f>VLOOKUP(C:C,'ИЗ ОСНОВЫ НОМЕНКЛАТУР'!D:F,3,0)</f>
        <v>Корзины для хранения</v>
      </c>
      <c r="AE982" s="48" t="str">
        <f>VLOOKUP(C:C,'ИЗ ОСНОВЫ НОМЕНКЛАТУР'!D:H,5,0)</f>
        <v>C</v>
      </c>
    </row>
    <row r="983" spans="1:31" ht="9.6" customHeight="1" x14ac:dyDescent="0.2">
      <c r="A983" s="45" t="s">
        <v>888</v>
      </c>
      <c r="B983" s="11"/>
      <c r="C983" s="11" t="s">
        <v>983</v>
      </c>
      <c r="D983" s="44">
        <v>3</v>
      </c>
      <c r="E983" s="44">
        <v>0</v>
      </c>
      <c r="F983" s="48">
        <v>1</v>
      </c>
      <c r="G983" s="48">
        <v>0</v>
      </c>
      <c r="H983" s="44">
        <v>0</v>
      </c>
      <c r="I983" s="44">
        <v>0</v>
      </c>
      <c r="J983" s="44">
        <v>0</v>
      </c>
      <c r="K983" s="48">
        <v>0</v>
      </c>
      <c r="L983" s="49">
        <v>5311.65</v>
      </c>
      <c r="M983" s="49">
        <v>0</v>
      </c>
      <c r="N983" s="10">
        <v>1794.41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50">
        <f t="shared" si="52"/>
        <v>442.63749999999999</v>
      </c>
      <c r="U983" s="50">
        <f t="shared" si="52"/>
        <v>0</v>
      </c>
      <c r="V983" s="50">
        <f t="shared" si="52"/>
        <v>149.53416666666666</v>
      </c>
      <c r="W983" s="50">
        <f t="shared" si="51"/>
        <v>0</v>
      </c>
      <c r="X983" s="50">
        <f t="shared" si="51"/>
        <v>0</v>
      </c>
      <c r="Y983" s="50">
        <f t="shared" si="51"/>
        <v>0</v>
      </c>
      <c r="Z983" s="50">
        <f t="shared" si="51"/>
        <v>0</v>
      </c>
      <c r="AA983" s="50">
        <f t="shared" si="50"/>
        <v>0</v>
      </c>
      <c r="AB983" s="50">
        <f t="shared" si="53"/>
        <v>592.17166666666662</v>
      </c>
      <c r="AC983" s="48" t="str">
        <f>VLOOKUP(ПРОДАЖИ!C:C,'ИЗ ОСНОВЫ НОМЕНКЛАТУР'!D:E,2,0)</f>
        <v>Аксессуары для кухни</v>
      </c>
      <c r="AD983" s="48" t="str">
        <f>VLOOKUP(C:C,'ИЗ ОСНОВЫ НОМЕНКЛАТУР'!D:F,3,0)</f>
        <v>Корзины для хранения</v>
      </c>
      <c r="AE983" s="48" t="str">
        <f>VLOOKUP(C:C,'ИЗ ОСНОВЫ НОМЕНКЛАТУР'!D:H,5,0)</f>
        <v>C</v>
      </c>
    </row>
    <row r="984" spans="1:31" ht="9.6" customHeight="1" x14ac:dyDescent="0.2">
      <c r="A984" s="45" t="s">
        <v>888</v>
      </c>
      <c r="B984" s="11"/>
      <c r="C984" s="11" t="s">
        <v>984</v>
      </c>
      <c r="D984" s="44">
        <v>0</v>
      </c>
      <c r="E984" s="44">
        <v>0</v>
      </c>
      <c r="F984" s="48">
        <v>0</v>
      </c>
      <c r="G984" s="48">
        <v>0</v>
      </c>
      <c r="H984" s="44">
        <v>0</v>
      </c>
      <c r="I984" s="44">
        <v>0</v>
      </c>
      <c r="J984" s="44">
        <v>1</v>
      </c>
      <c r="K984" s="48">
        <v>0</v>
      </c>
      <c r="L984" s="49">
        <v>0</v>
      </c>
      <c r="M984" s="49">
        <v>0</v>
      </c>
      <c r="N984" s="10">
        <v>0</v>
      </c>
      <c r="O984" s="10">
        <v>0</v>
      </c>
      <c r="P984" s="10">
        <v>0</v>
      </c>
      <c r="Q984" s="10">
        <v>0</v>
      </c>
      <c r="R984" s="10">
        <v>1300</v>
      </c>
      <c r="S984" s="10">
        <v>0</v>
      </c>
      <c r="T984" s="50">
        <f t="shared" si="52"/>
        <v>0</v>
      </c>
      <c r="U984" s="50">
        <f t="shared" si="52"/>
        <v>0</v>
      </c>
      <c r="V984" s="50">
        <f t="shared" si="52"/>
        <v>0</v>
      </c>
      <c r="W984" s="50">
        <f t="shared" si="51"/>
        <v>0</v>
      </c>
      <c r="X984" s="50">
        <f t="shared" si="51"/>
        <v>0</v>
      </c>
      <c r="Y984" s="50">
        <f t="shared" si="51"/>
        <v>0</v>
      </c>
      <c r="Z984" s="50">
        <f t="shared" si="51"/>
        <v>108.33333333333333</v>
      </c>
      <c r="AA984" s="50">
        <f t="shared" si="50"/>
        <v>0</v>
      </c>
      <c r="AB984" s="50">
        <f t="shared" si="53"/>
        <v>108.33333333333333</v>
      </c>
      <c r="AC984" s="48" t="str">
        <f>VLOOKUP(ПРОДАЖИ!C:C,'ИЗ ОСНОВЫ НОМЕНКЛАТУР'!D:E,2,0)</f>
        <v>Аксессуары для кухни</v>
      </c>
      <c r="AD984" s="48" t="str">
        <f>VLOOKUP(C:C,'ИЗ ОСНОВЫ НОМЕНКЛАТУР'!D:F,3,0)</f>
        <v>Корзины для хранения</v>
      </c>
      <c r="AE984" s="48" t="str">
        <f>VLOOKUP(C:C,'ИЗ ОСНОВЫ НОМЕНКЛАТУР'!D:H,5,0)</f>
        <v>C</v>
      </c>
    </row>
    <row r="985" spans="1:31" ht="9.6" customHeight="1" x14ac:dyDescent="0.2">
      <c r="A985" s="45" t="s">
        <v>888</v>
      </c>
      <c r="B985" s="11"/>
      <c r="C985" s="11" t="s">
        <v>985</v>
      </c>
      <c r="D985" s="44">
        <v>2</v>
      </c>
      <c r="E985" s="44">
        <v>0</v>
      </c>
      <c r="F985" s="48">
        <v>0</v>
      </c>
      <c r="G985" s="48">
        <v>0</v>
      </c>
      <c r="H985" s="44">
        <v>0</v>
      </c>
      <c r="I985" s="44">
        <v>0</v>
      </c>
      <c r="J985" s="44">
        <v>0</v>
      </c>
      <c r="K985" s="48">
        <v>0</v>
      </c>
      <c r="L985" s="49">
        <v>2145.52</v>
      </c>
      <c r="M985" s="49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50">
        <f t="shared" si="52"/>
        <v>178.79333333333332</v>
      </c>
      <c r="U985" s="50">
        <f t="shared" si="52"/>
        <v>0</v>
      </c>
      <c r="V985" s="50">
        <f t="shared" si="52"/>
        <v>0</v>
      </c>
      <c r="W985" s="50">
        <f t="shared" si="51"/>
        <v>0</v>
      </c>
      <c r="X985" s="50">
        <f t="shared" si="51"/>
        <v>0</v>
      </c>
      <c r="Y985" s="50">
        <f t="shared" si="51"/>
        <v>0</v>
      </c>
      <c r="Z985" s="50">
        <f t="shared" si="51"/>
        <v>0</v>
      </c>
      <c r="AA985" s="50">
        <f t="shared" si="50"/>
        <v>0</v>
      </c>
      <c r="AB985" s="50">
        <f t="shared" si="53"/>
        <v>178.79333333333332</v>
      </c>
      <c r="AC985" s="48" t="str">
        <f>VLOOKUP(ПРОДАЖИ!C:C,'ИЗ ОСНОВЫ НОМЕНКЛАТУР'!D:E,2,0)</f>
        <v>Аксессуары для кухни</v>
      </c>
      <c r="AD985" s="48" t="str">
        <f>VLOOKUP(C:C,'ИЗ ОСНОВЫ НОМЕНКЛАТУР'!D:F,3,0)</f>
        <v>Корзины для хранения</v>
      </c>
      <c r="AE985" s="48" t="str">
        <f>VLOOKUP(C:C,'ИЗ ОСНОВЫ НОМЕНКЛАТУР'!D:H,5,0)</f>
        <v>C</v>
      </c>
    </row>
    <row r="986" spans="1:31" ht="9.6" customHeight="1" x14ac:dyDescent="0.2">
      <c r="A986" s="45" t="s">
        <v>888</v>
      </c>
      <c r="B986" s="11"/>
      <c r="C986" s="11" t="s">
        <v>986</v>
      </c>
      <c r="D986" s="44">
        <v>0</v>
      </c>
      <c r="E986" s="44">
        <v>0</v>
      </c>
      <c r="F986" s="48">
        <v>1</v>
      </c>
      <c r="G986" s="48">
        <v>0</v>
      </c>
      <c r="H986" s="44">
        <v>0</v>
      </c>
      <c r="I986" s="44">
        <v>0</v>
      </c>
      <c r="J986" s="44">
        <v>0</v>
      </c>
      <c r="K986" s="48">
        <v>0</v>
      </c>
      <c r="L986" s="49">
        <v>0</v>
      </c>
      <c r="M986" s="49">
        <v>0</v>
      </c>
      <c r="N986" s="10">
        <v>788.19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50">
        <f t="shared" si="52"/>
        <v>0</v>
      </c>
      <c r="U986" s="50">
        <f t="shared" si="52"/>
        <v>0</v>
      </c>
      <c r="V986" s="50">
        <f t="shared" si="52"/>
        <v>65.682500000000005</v>
      </c>
      <c r="W986" s="50">
        <f t="shared" si="51"/>
        <v>0</v>
      </c>
      <c r="X986" s="50">
        <f t="shared" si="51"/>
        <v>0</v>
      </c>
      <c r="Y986" s="50">
        <f t="shared" si="51"/>
        <v>0</v>
      </c>
      <c r="Z986" s="50">
        <f t="shared" si="51"/>
        <v>0</v>
      </c>
      <c r="AA986" s="50">
        <f t="shared" si="50"/>
        <v>0</v>
      </c>
      <c r="AB986" s="50">
        <f t="shared" si="53"/>
        <v>65.682500000000005</v>
      </c>
      <c r="AC986" s="48" t="str">
        <f>VLOOKUP(ПРОДАЖИ!C:C,'ИЗ ОСНОВЫ НОМЕНКЛАТУР'!D:E,2,0)</f>
        <v>Аксессуары для кухни</v>
      </c>
      <c r="AD986" s="48" t="str">
        <f>VLOOKUP(C:C,'ИЗ ОСНОВЫ НОМЕНКЛАТУР'!D:F,3,0)</f>
        <v>Корзины для хранения</v>
      </c>
      <c r="AE986" s="48" t="str">
        <f>VLOOKUP(C:C,'ИЗ ОСНОВЫ НОМЕНКЛАТУР'!D:H,5,0)</f>
        <v>C</v>
      </c>
    </row>
    <row r="987" spans="1:31" ht="9.6" customHeight="1" x14ac:dyDescent="0.2">
      <c r="A987" s="45" t="s">
        <v>888</v>
      </c>
      <c r="B987" s="11"/>
      <c r="C987" s="11" t="s">
        <v>987</v>
      </c>
      <c r="D987" s="44">
        <v>2</v>
      </c>
      <c r="E987" s="44">
        <v>0</v>
      </c>
      <c r="F987" s="48">
        <v>0</v>
      </c>
      <c r="G987" s="48">
        <v>0</v>
      </c>
      <c r="H987" s="44">
        <v>0</v>
      </c>
      <c r="I987" s="44">
        <v>0</v>
      </c>
      <c r="J987" s="44">
        <v>0</v>
      </c>
      <c r="K987" s="48">
        <v>0</v>
      </c>
      <c r="L987" s="49">
        <v>12508.76</v>
      </c>
      <c r="M987" s="49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50">
        <f t="shared" si="52"/>
        <v>1042.3966666666668</v>
      </c>
      <c r="U987" s="50">
        <f t="shared" si="52"/>
        <v>0</v>
      </c>
      <c r="V987" s="50">
        <f t="shared" si="52"/>
        <v>0</v>
      </c>
      <c r="W987" s="50">
        <f t="shared" si="51"/>
        <v>0</v>
      </c>
      <c r="X987" s="50">
        <f t="shared" si="51"/>
        <v>0</v>
      </c>
      <c r="Y987" s="50">
        <f t="shared" si="51"/>
        <v>0</v>
      </c>
      <c r="Z987" s="50">
        <f t="shared" si="51"/>
        <v>0</v>
      </c>
      <c r="AA987" s="50">
        <f t="shared" si="50"/>
        <v>0</v>
      </c>
      <c r="AB987" s="50">
        <f t="shared" si="53"/>
        <v>1042.3966666666668</v>
      </c>
      <c r="AC987" s="48" t="str">
        <f>VLOOKUP(ПРОДАЖИ!C:C,'ИЗ ОСНОВЫ НОМЕНКЛАТУР'!D:E,2,0)</f>
        <v>Аксессуары для кухни</v>
      </c>
      <c r="AD987" s="48" t="str">
        <f>VLOOKUP(C:C,'ИЗ ОСНОВЫ НОМЕНКЛАТУР'!D:F,3,0)</f>
        <v>Корзины для хранения</v>
      </c>
      <c r="AE987" s="48" t="str">
        <f>VLOOKUP(C:C,'ИЗ ОСНОВЫ НОМЕНКЛАТУР'!D:H,5,0)</f>
        <v>C</v>
      </c>
    </row>
    <row r="988" spans="1:31" ht="9.6" customHeight="1" x14ac:dyDescent="0.2">
      <c r="A988" s="45" t="s">
        <v>888</v>
      </c>
      <c r="B988" s="11"/>
      <c r="C988" s="11" t="s">
        <v>988</v>
      </c>
      <c r="D988" s="44">
        <v>1</v>
      </c>
      <c r="E988" s="44">
        <v>0</v>
      </c>
      <c r="F988" s="48">
        <v>0</v>
      </c>
      <c r="G988" s="48">
        <v>0</v>
      </c>
      <c r="H988" s="44">
        <v>0</v>
      </c>
      <c r="I988" s="44">
        <v>0</v>
      </c>
      <c r="J988" s="44">
        <v>0</v>
      </c>
      <c r="K988" s="48">
        <v>0</v>
      </c>
      <c r="L988" s="49">
        <v>1439.53</v>
      </c>
      <c r="M988" s="49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50">
        <f t="shared" si="52"/>
        <v>119.96083333333333</v>
      </c>
      <c r="U988" s="50">
        <f t="shared" si="52"/>
        <v>0</v>
      </c>
      <c r="V988" s="50">
        <f t="shared" si="52"/>
        <v>0</v>
      </c>
      <c r="W988" s="50">
        <f t="shared" si="51"/>
        <v>0</v>
      </c>
      <c r="X988" s="50">
        <f t="shared" si="51"/>
        <v>0</v>
      </c>
      <c r="Y988" s="50">
        <f t="shared" si="51"/>
        <v>0</v>
      </c>
      <c r="Z988" s="50">
        <f t="shared" si="51"/>
        <v>0</v>
      </c>
      <c r="AA988" s="50">
        <f t="shared" si="50"/>
        <v>0</v>
      </c>
      <c r="AB988" s="50">
        <f t="shared" si="53"/>
        <v>119.96083333333333</v>
      </c>
      <c r="AC988" s="48" t="str">
        <f>VLOOKUP(ПРОДАЖИ!C:C,'ИЗ ОСНОВЫ НОМЕНКЛАТУР'!D:E,2,0)</f>
        <v>Аксессуары для кухни</v>
      </c>
      <c r="AD988" s="48" t="str">
        <f>VLOOKUP(C:C,'ИЗ ОСНОВЫ НОМЕНКЛАТУР'!D:F,3,0)</f>
        <v>Корзины для хранения</v>
      </c>
      <c r="AE988" s="48" t="str">
        <f>VLOOKUP(C:C,'ИЗ ОСНОВЫ НОМЕНКЛАТУР'!D:H,5,0)</f>
        <v>C</v>
      </c>
    </row>
    <row r="989" spans="1:31" ht="9.6" customHeight="1" x14ac:dyDescent="0.2">
      <c r="A989" s="45" t="s">
        <v>888</v>
      </c>
      <c r="B989" s="11"/>
      <c r="C989" s="11" t="s">
        <v>989</v>
      </c>
      <c r="D989" s="44">
        <v>0</v>
      </c>
      <c r="E989" s="44">
        <v>0</v>
      </c>
      <c r="F989" s="48">
        <v>0</v>
      </c>
      <c r="G989" s="48">
        <v>0</v>
      </c>
      <c r="H989" s="44">
        <v>0</v>
      </c>
      <c r="I989" s="44">
        <v>0</v>
      </c>
      <c r="J989" s="44">
        <v>1</v>
      </c>
      <c r="K989" s="48">
        <v>0</v>
      </c>
      <c r="L989" s="49">
        <v>0</v>
      </c>
      <c r="M989" s="49">
        <v>0</v>
      </c>
      <c r="N989" s="10">
        <v>0</v>
      </c>
      <c r="O989" s="10">
        <v>0</v>
      </c>
      <c r="P989" s="10">
        <v>0</v>
      </c>
      <c r="Q989" s="10">
        <v>0</v>
      </c>
      <c r="R989" s="10">
        <v>2559</v>
      </c>
      <c r="S989" s="10">
        <v>0</v>
      </c>
      <c r="T989" s="50">
        <f t="shared" si="52"/>
        <v>0</v>
      </c>
      <c r="U989" s="50">
        <f t="shared" si="52"/>
        <v>0</v>
      </c>
      <c r="V989" s="50">
        <f t="shared" si="52"/>
        <v>0</v>
      </c>
      <c r="W989" s="50">
        <f t="shared" si="51"/>
        <v>0</v>
      </c>
      <c r="X989" s="50">
        <f t="shared" si="51"/>
        <v>0</v>
      </c>
      <c r="Y989" s="50">
        <f t="shared" si="51"/>
        <v>0</v>
      </c>
      <c r="Z989" s="50">
        <f t="shared" si="51"/>
        <v>213.25</v>
      </c>
      <c r="AA989" s="50">
        <f t="shared" si="50"/>
        <v>0</v>
      </c>
      <c r="AB989" s="50">
        <f t="shared" si="53"/>
        <v>213.25</v>
      </c>
      <c r="AC989" s="48" t="str">
        <f>VLOOKUP(ПРОДАЖИ!C:C,'ИЗ ОСНОВЫ НОМЕНКЛАТУР'!D:E,2,0)</f>
        <v>Аксессуары для кухни</v>
      </c>
      <c r="AD989" s="48" t="str">
        <f>VLOOKUP(C:C,'ИЗ ОСНОВЫ НОМЕНКЛАТУР'!D:F,3,0)</f>
        <v>Корзины для хранения</v>
      </c>
      <c r="AE989" s="48" t="str">
        <f>VLOOKUP(C:C,'ИЗ ОСНОВЫ НОМЕНКЛАТУР'!D:H,5,0)</f>
        <v>C</v>
      </c>
    </row>
    <row r="990" spans="1:31" ht="9.6" customHeight="1" x14ac:dyDescent="0.2">
      <c r="A990" s="45" t="s">
        <v>888</v>
      </c>
      <c r="B990" s="11"/>
      <c r="C990" s="11" t="s">
        <v>990</v>
      </c>
      <c r="D990" s="44">
        <v>0</v>
      </c>
      <c r="E990" s="44">
        <v>0</v>
      </c>
      <c r="F990" s="48">
        <v>1</v>
      </c>
      <c r="G990" s="48">
        <v>0</v>
      </c>
      <c r="H990" s="44">
        <v>0</v>
      </c>
      <c r="I990" s="44">
        <v>0</v>
      </c>
      <c r="J990" s="44">
        <v>0</v>
      </c>
      <c r="K990" s="48">
        <v>0</v>
      </c>
      <c r="L990" s="49">
        <v>0</v>
      </c>
      <c r="M990" s="49">
        <v>0</v>
      </c>
      <c r="N990" s="10">
        <v>1951.56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50">
        <f t="shared" si="52"/>
        <v>0</v>
      </c>
      <c r="U990" s="50">
        <f t="shared" si="52"/>
        <v>0</v>
      </c>
      <c r="V990" s="50">
        <f t="shared" si="52"/>
        <v>162.63</v>
      </c>
      <c r="W990" s="50">
        <f t="shared" si="51"/>
        <v>0</v>
      </c>
      <c r="X990" s="50">
        <f t="shared" si="51"/>
        <v>0</v>
      </c>
      <c r="Y990" s="50">
        <f t="shared" si="51"/>
        <v>0</v>
      </c>
      <c r="Z990" s="50">
        <f t="shared" si="51"/>
        <v>0</v>
      </c>
      <c r="AA990" s="50">
        <f t="shared" si="50"/>
        <v>0</v>
      </c>
      <c r="AB990" s="50">
        <f t="shared" si="53"/>
        <v>162.63</v>
      </c>
      <c r="AC990" s="48" t="str">
        <f>VLOOKUP(ПРОДАЖИ!C:C,'ИЗ ОСНОВЫ НОМЕНКЛАТУР'!D:E,2,0)</f>
        <v>Аксессуары для кухни</v>
      </c>
      <c r="AD990" s="48" t="str">
        <f>VLOOKUP(C:C,'ИЗ ОСНОВЫ НОМЕНКЛАТУР'!D:F,3,0)</f>
        <v>Корзины для хранения</v>
      </c>
      <c r="AE990" s="48" t="str">
        <f>VLOOKUP(C:C,'ИЗ ОСНОВЫ НОМЕНКЛАТУР'!D:H,5,0)</f>
        <v>C</v>
      </c>
    </row>
    <row r="991" spans="1:31" ht="9.6" customHeight="1" x14ac:dyDescent="0.2">
      <c r="A991" s="45" t="s">
        <v>888</v>
      </c>
      <c r="B991" s="11"/>
      <c r="C991" s="11" t="s">
        <v>991</v>
      </c>
      <c r="D991" s="44">
        <v>1</v>
      </c>
      <c r="E991" s="44">
        <v>0</v>
      </c>
      <c r="F991" s="48">
        <v>1</v>
      </c>
      <c r="G991" s="48">
        <v>0</v>
      </c>
      <c r="H991" s="44">
        <v>0</v>
      </c>
      <c r="I991" s="44">
        <v>0</v>
      </c>
      <c r="J991" s="44">
        <v>0</v>
      </c>
      <c r="K991" s="48">
        <v>0</v>
      </c>
      <c r="L991" s="49">
        <v>2142.86</v>
      </c>
      <c r="M991" s="49">
        <v>0</v>
      </c>
      <c r="N991" s="10">
        <v>2427.5300000000002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50">
        <f t="shared" si="52"/>
        <v>178.57166666666669</v>
      </c>
      <c r="U991" s="50">
        <f t="shared" si="52"/>
        <v>0</v>
      </c>
      <c r="V991" s="50">
        <f t="shared" si="52"/>
        <v>202.29416666666668</v>
      </c>
      <c r="W991" s="50">
        <f t="shared" si="51"/>
        <v>0</v>
      </c>
      <c r="X991" s="50">
        <f t="shared" si="51"/>
        <v>0</v>
      </c>
      <c r="Y991" s="50">
        <f t="shared" si="51"/>
        <v>0</v>
      </c>
      <c r="Z991" s="50">
        <f t="shared" si="51"/>
        <v>0</v>
      </c>
      <c r="AA991" s="50">
        <f t="shared" si="50"/>
        <v>0</v>
      </c>
      <c r="AB991" s="50">
        <f t="shared" si="53"/>
        <v>380.8658333333334</v>
      </c>
      <c r="AC991" s="48" t="str">
        <f>VLOOKUP(ПРОДАЖИ!C:C,'ИЗ ОСНОВЫ НОМЕНКЛАТУР'!D:E,2,0)</f>
        <v>Аксессуары для кухни</v>
      </c>
      <c r="AD991" s="48" t="str">
        <f>VLOOKUP(C:C,'ИЗ ОСНОВЫ НОМЕНКЛАТУР'!D:F,3,0)</f>
        <v>Корзины для хранения</v>
      </c>
      <c r="AE991" s="48" t="str">
        <f>VLOOKUP(C:C,'ИЗ ОСНОВЫ НОМЕНКЛАТУР'!D:H,5,0)</f>
        <v>C</v>
      </c>
    </row>
    <row r="992" spans="1:31" ht="9.6" customHeight="1" x14ac:dyDescent="0.2">
      <c r="A992" s="45" t="s">
        <v>888</v>
      </c>
      <c r="B992" s="11"/>
      <c r="C992" s="11" t="s">
        <v>992</v>
      </c>
      <c r="D992" s="44">
        <v>1</v>
      </c>
      <c r="E992" s="44">
        <v>0</v>
      </c>
      <c r="F992" s="48">
        <v>1</v>
      </c>
      <c r="G992" s="48">
        <v>0</v>
      </c>
      <c r="H992" s="44">
        <v>0</v>
      </c>
      <c r="I992" s="44">
        <v>5</v>
      </c>
      <c r="J992" s="44">
        <v>1</v>
      </c>
      <c r="K992" s="48">
        <v>0</v>
      </c>
      <c r="L992" s="49">
        <v>3042.92</v>
      </c>
      <c r="M992" s="49">
        <v>0</v>
      </c>
      <c r="N992" s="10">
        <v>2887.39</v>
      </c>
      <c r="O992" s="10">
        <v>0</v>
      </c>
      <c r="P992" s="10">
        <v>0</v>
      </c>
      <c r="Q992" s="10">
        <v>8476.19</v>
      </c>
      <c r="R992" s="10">
        <v>1200</v>
      </c>
      <c r="S992" s="10">
        <v>0</v>
      </c>
      <c r="T992" s="50">
        <f t="shared" si="52"/>
        <v>253.57666666666668</v>
      </c>
      <c r="U992" s="50">
        <f t="shared" si="52"/>
        <v>0</v>
      </c>
      <c r="V992" s="50">
        <f t="shared" si="52"/>
        <v>240.61583333333331</v>
      </c>
      <c r="W992" s="50">
        <f t="shared" si="51"/>
        <v>0</v>
      </c>
      <c r="X992" s="50">
        <f t="shared" si="51"/>
        <v>0</v>
      </c>
      <c r="Y992" s="50">
        <f t="shared" si="51"/>
        <v>706.34916666666675</v>
      </c>
      <c r="Z992" s="50">
        <f t="shared" si="51"/>
        <v>100</v>
      </c>
      <c r="AA992" s="50">
        <f t="shared" si="50"/>
        <v>0</v>
      </c>
      <c r="AB992" s="50">
        <f t="shared" si="53"/>
        <v>1300.5416666666667</v>
      </c>
      <c r="AC992" s="48" t="str">
        <f>VLOOKUP(ПРОДАЖИ!C:C,'ИЗ ОСНОВЫ НОМЕНКЛАТУР'!D:E,2,0)</f>
        <v>Аксессуары для кухни</v>
      </c>
      <c r="AD992" s="48" t="str">
        <f>VLOOKUP(C:C,'ИЗ ОСНОВЫ НОМЕНКЛАТУР'!D:F,3,0)</f>
        <v>Корзины для хранения</v>
      </c>
      <c r="AE992" s="48" t="str">
        <f>VLOOKUP(C:C,'ИЗ ОСНОВЫ НОМЕНКЛАТУР'!D:H,5,0)</f>
        <v>C</v>
      </c>
    </row>
    <row r="993" spans="1:31" ht="9.6" customHeight="1" x14ac:dyDescent="0.2">
      <c r="A993" s="45" t="s">
        <v>888</v>
      </c>
      <c r="B993" s="46" t="s">
        <v>993</v>
      </c>
      <c r="C993" s="46"/>
      <c r="D993" s="44">
        <v>0</v>
      </c>
      <c r="E993" s="44">
        <v>0</v>
      </c>
      <c r="F993" s="48">
        <v>0</v>
      </c>
      <c r="G993" s="48">
        <v>0</v>
      </c>
      <c r="H993" s="44">
        <v>0</v>
      </c>
      <c r="I993" s="44">
        <v>0</v>
      </c>
      <c r="J993" s="44">
        <v>0</v>
      </c>
      <c r="K993" s="48">
        <v>0</v>
      </c>
      <c r="L993" s="49">
        <v>0</v>
      </c>
      <c r="M993" s="49">
        <v>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50">
        <f t="shared" si="52"/>
        <v>0</v>
      </c>
      <c r="U993" s="50">
        <f t="shared" si="52"/>
        <v>0</v>
      </c>
      <c r="V993" s="50">
        <f t="shared" si="52"/>
        <v>0</v>
      </c>
      <c r="W993" s="50">
        <f t="shared" si="51"/>
        <v>0</v>
      </c>
      <c r="X993" s="50">
        <f t="shared" si="51"/>
        <v>0</v>
      </c>
      <c r="Y993" s="50">
        <f t="shared" si="51"/>
        <v>0</v>
      </c>
      <c r="Z993" s="50">
        <f t="shared" si="51"/>
        <v>0</v>
      </c>
      <c r="AA993" s="50">
        <f t="shared" si="50"/>
        <v>0</v>
      </c>
      <c r="AB993" s="50">
        <f t="shared" si="53"/>
        <v>0</v>
      </c>
      <c r="AC993" s="48" t="e">
        <f>VLOOKUP(ПРОДАЖИ!C:C,'ИЗ ОСНОВЫ НОМЕНКЛАТУР'!D:E,2,0)</f>
        <v>#N/A</v>
      </c>
      <c r="AD993" s="48" t="e">
        <f>VLOOKUP(C:C,'ИЗ ОСНОВЫ НОМЕНКЛАТУР'!D:F,3,0)</f>
        <v>#N/A</v>
      </c>
      <c r="AE993" s="48" t="e">
        <f>VLOOKUP(C:C,'ИЗ ОСНОВЫ НОМЕНКЛАТУР'!D:H,5,0)</f>
        <v>#N/A</v>
      </c>
    </row>
    <row r="994" spans="1:31" ht="9.6" customHeight="1" x14ac:dyDescent="0.2">
      <c r="A994" s="45" t="s">
        <v>888</v>
      </c>
      <c r="B994" s="46" t="s">
        <v>994</v>
      </c>
      <c r="C994" s="46"/>
      <c r="D994" s="44">
        <v>0</v>
      </c>
      <c r="E994" s="44">
        <v>0</v>
      </c>
      <c r="F994" s="48">
        <v>0</v>
      </c>
      <c r="G994" s="48">
        <v>0</v>
      </c>
      <c r="H994" s="44">
        <v>0</v>
      </c>
      <c r="I994" s="44">
        <v>0</v>
      </c>
      <c r="J994" s="44">
        <v>0</v>
      </c>
      <c r="K994" s="48">
        <v>0</v>
      </c>
      <c r="L994" s="49">
        <v>0</v>
      </c>
      <c r="M994" s="49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50">
        <f t="shared" si="52"/>
        <v>0</v>
      </c>
      <c r="U994" s="50">
        <f t="shared" si="52"/>
        <v>0</v>
      </c>
      <c r="V994" s="50">
        <f t="shared" si="52"/>
        <v>0</v>
      </c>
      <c r="W994" s="50">
        <f t="shared" si="51"/>
        <v>0</v>
      </c>
      <c r="X994" s="50">
        <f t="shared" si="51"/>
        <v>0</v>
      </c>
      <c r="Y994" s="50">
        <f t="shared" si="51"/>
        <v>0</v>
      </c>
      <c r="Z994" s="50">
        <f t="shared" si="51"/>
        <v>0</v>
      </c>
      <c r="AA994" s="50">
        <f t="shared" si="50"/>
        <v>0</v>
      </c>
      <c r="AB994" s="50">
        <f t="shared" si="53"/>
        <v>0</v>
      </c>
      <c r="AC994" s="48" t="e">
        <f>VLOOKUP(ПРОДАЖИ!C:C,'ИЗ ОСНОВЫ НОМЕНКЛАТУР'!D:E,2,0)</f>
        <v>#N/A</v>
      </c>
      <c r="AD994" s="48" t="e">
        <f>VLOOKUP(C:C,'ИЗ ОСНОВЫ НОМЕНКЛАТУР'!D:F,3,0)</f>
        <v>#N/A</v>
      </c>
      <c r="AE994" s="48" t="e">
        <f>VLOOKUP(C:C,'ИЗ ОСНОВЫ НОМЕНКЛАТУР'!D:H,5,0)</f>
        <v>#N/A</v>
      </c>
    </row>
    <row r="995" spans="1:31" ht="9.6" customHeight="1" x14ac:dyDescent="0.2">
      <c r="A995" s="45" t="s">
        <v>888</v>
      </c>
      <c r="B995" s="46" t="s">
        <v>995</v>
      </c>
      <c r="C995" s="46"/>
      <c r="D995" s="44">
        <v>0</v>
      </c>
      <c r="E995" s="44">
        <v>0</v>
      </c>
      <c r="F995" s="48">
        <v>0</v>
      </c>
      <c r="G995" s="48">
        <v>0</v>
      </c>
      <c r="H995" s="44">
        <v>0</v>
      </c>
      <c r="I995" s="44">
        <v>0</v>
      </c>
      <c r="J995" s="44">
        <v>0</v>
      </c>
      <c r="K995" s="48">
        <v>0</v>
      </c>
      <c r="L995" s="49">
        <v>0</v>
      </c>
      <c r="M995" s="49">
        <v>0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50">
        <f t="shared" si="52"/>
        <v>0</v>
      </c>
      <c r="U995" s="50">
        <f t="shared" si="52"/>
        <v>0</v>
      </c>
      <c r="V995" s="50">
        <f t="shared" si="52"/>
        <v>0</v>
      </c>
      <c r="W995" s="50">
        <f t="shared" si="51"/>
        <v>0</v>
      </c>
      <c r="X995" s="50">
        <f t="shared" si="51"/>
        <v>0</v>
      </c>
      <c r="Y995" s="50">
        <f t="shared" si="51"/>
        <v>0</v>
      </c>
      <c r="Z995" s="50">
        <f t="shared" si="51"/>
        <v>0</v>
      </c>
      <c r="AA995" s="50">
        <f t="shared" si="50"/>
        <v>0</v>
      </c>
      <c r="AB995" s="50">
        <f t="shared" si="53"/>
        <v>0</v>
      </c>
      <c r="AC995" s="48" t="e">
        <f>VLOOKUP(ПРОДАЖИ!C:C,'ИЗ ОСНОВЫ НОМЕНКЛАТУР'!D:E,2,0)</f>
        <v>#N/A</v>
      </c>
      <c r="AD995" s="48" t="e">
        <f>VLOOKUP(C:C,'ИЗ ОСНОВЫ НОМЕНКЛАТУР'!D:F,3,0)</f>
        <v>#N/A</v>
      </c>
      <c r="AE995" s="48" t="e">
        <f>VLOOKUP(C:C,'ИЗ ОСНОВЫ НОМЕНКЛАТУР'!D:H,5,0)</f>
        <v>#N/A</v>
      </c>
    </row>
    <row r="996" spans="1:31" ht="9.6" customHeight="1" x14ac:dyDescent="0.2">
      <c r="A996" s="45" t="s">
        <v>888</v>
      </c>
      <c r="B996" s="46" t="s">
        <v>996</v>
      </c>
      <c r="C996" s="46"/>
      <c r="D996" s="44">
        <v>0</v>
      </c>
      <c r="E996" s="44">
        <v>0</v>
      </c>
      <c r="F996" s="48">
        <v>0</v>
      </c>
      <c r="G996" s="48">
        <v>0</v>
      </c>
      <c r="H996" s="44">
        <v>0</v>
      </c>
      <c r="I996" s="44">
        <v>0</v>
      </c>
      <c r="J996" s="44">
        <v>0</v>
      </c>
      <c r="K996" s="48">
        <v>0</v>
      </c>
      <c r="L996" s="49">
        <v>0</v>
      </c>
      <c r="M996" s="49">
        <v>0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50">
        <f t="shared" si="52"/>
        <v>0</v>
      </c>
      <c r="U996" s="50">
        <f t="shared" si="52"/>
        <v>0</v>
      </c>
      <c r="V996" s="50">
        <f t="shared" si="52"/>
        <v>0</v>
      </c>
      <c r="W996" s="50">
        <f t="shared" si="51"/>
        <v>0</v>
      </c>
      <c r="X996" s="50">
        <f t="shared" si="51"/>
        <v>0</v>
      </c>
      <c r="Y996" s="50">
        <f t="shared" si="51"/>
        <v>0</v>
      </c>
      <c r="Z996" s="50">
        <f t="shared" si="51"/>
        <v>0</v>
      </c>
      <c r="AA996" s="50">
        <f t="shared" si="50"/>
        <v>0</v>
      </c>
      <c r="AB996" s="50">
        <f t="shared" si="53"/>
        <v>0</v>
      </c>
      <c r="AC996" s="48" t="e">
        <f>VLOOKUP(ПРОДАЖИ!C:C,'ИЗ ОСНОВЫ НОМЕНКЛАТУР'!D:E,2,0)</f>
        <v>#N/A</v>
      </c>
      <c r="AD996" s="48" t="e">
        <f>VLOOKUP(C:C,'ИЗ ОСНОВЫ НОМЕНКЛАТУР'!D:F,3,0)</f>
        <v>#N/A</v>
      </c>
      <c r="AE996" s="48" t="e">
        <f>VLOOKUP(C:C,'ИЗ ОСНОВЫ НОМЕНКЛАТУР'!D:H,5,0)</f>
        <v>#N/A</v>
      </c>
    </row>
    <row r="997" spans="1:31" ht="9.6" customHeight="1" x14ac:dyDescent="0.2">
      <c r="A997" s="45" t="s">
        <v>888</v>
      </c>
      <c r="B997" s="11"/>
      <c r="C997" s="11" t="s">
        <v>997</v>
      </c>
      <c r="D997" s="44">
        <v>269</v>
      </c>
      <c r="E997" s="44">
        <v>1</v>
      </c>
      <c r="F997" s="48">
        <v>51</v>
      </c>
      <c r="G997" s="48">
        <v>0</v>
      </c>
      <c r="H997" s="44">
        <v>4</v>
      </c>
      <c r="I997" s="44">
        <v>263</v>
      </c>
      <c r="J997" s="44">
        <v>7</v>
      </c>
      <c r="K997" s="48">
        <v>4</v>
      </c>
      <c r="L997" s="49">
        <v>1084764.18</v>
      </c>
      <c r="M997" s="49">
        <v>3883.68</v>
      </c>
      <c r="N997" s="10">
        <v>217547.68</v>
      </c>
      <c r="O997" s="10">
        <v>0</v>
      </c>
      <c r="P997" s="10">
        <v>16357.64</v>
      </c>
      <c r="Q997" s="10">
        <v>1060841.32</v>
      </c>
      <c r="R997" s="10">
        <v>28595</v>
      </c>
      <c r="S997" s="10">
        <v>16340</v>
      </c>
      <c r="T997" s="50">
        <f t="shared" si="52"/>
        <v>90397.014999999999</v>
      </c>
      <c r="U997" s="50">
        <f t="shared" si="52"/>
        <v>323.64</v>
      </c>
      <c r="V997" s="50">
        <f t="shared" si="52"/>
        <v>18128.973333333332</v>
      </c>
      <c r="W997" s="50">
        <f t="shared" si="51"/>
        <v>0</v>
      </c>
      <c r="X997" s="50">
        <f t="shared" si="51"/>
        <v>1363.1366666666665</v>
      </c>
      <c r="Y997" s="50">
        <f t="shared" si="51"/>
        <v>88403.443333333344</v>
      </c>
      <c r="Z997" s="50">
        <f t="shared" si="51"/>
        <v>2382.9166666666665</v>
      </c>
      <c r="AA997" s="50">
        <f t="shared" si="50"/>
        <v>1361.6666666666667</v>
      </c>
      <c r="AB997" s="50">
        <f t="shared" si="53"/>
        <v>202360.79166666666</v>
      </c>
      <c r="AC997" s="48" t="str">
        <f>VLOOKUP(ПРОДАЖИ!C:C,'ИЗ ОСНОВЫ НОМЕНКЛАТУР'!D:E,2,0)</f>
        <v>Аксессуары для кухни</v>
      </c>
      <c r="AD997" s="48" t="str">
        <f>VLOOKUP(C:C,'ИЗ ОСНОВЫ НОМЕНКЛАТУР'!D:F,3,0)</f>
        <v>1 чаша</v>
      </c>
      <c r="AE997" s="48" t="str">
        <f>VLOOKUP(C:C,'ИЗ ОСНОВЫ НОМЕНКЛАТУР'!D:H,5,0)</f>
        <v>B</v>
      </c>
    </row>
    <row r="998" spans="1:31" ht="9.6" customHeight="1" x14ac:dyDescent="0.2">
      <c r="A998" s="45" t="s">
        <v>888</v>
      </c>
      <c r="B998" s="11"/>
      <c r="C998" s="11" t="s">
        <v>998</v>
      </c>
      <c r="D998" s="44">
        <v>140</v>
      </c>
      <c r="E998" s="44">
        <v>0</v>
      </c>
      <c r="F998" s="48">
        <v>0</v>
      </c>
      <c r="G998" s="48">
        <v>0</v>
      </c>
      <c r="H998" s="44">
        <v>0</v>
      </c>
      <c r="I998" s="44">
        <v>0</v>
      </c>
      <c r="J998" s="44">
        <v>0</v>
      </c>
      <c r="K998" s="48">
        <v>0</v>
      </c>
      <c r="L998" s="49">
        <v>574480.02</v>
      </c>
      <c r="M998" s="49">
        <v>0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50">
        <f t="shared" si="52"/>
        <v>47873.334999999999</v>
      </c>
      <c r="U998" s="50">
        <f t="shared" si="52"/>
        <v>0</v>
      </c>
      <c r="V998" s="50">
        <f t="shared" si="52"/>
        <v>0</v>
      </c>
      <c r="W998" s="50">
        <f t="shared" si="51"/>
        <v>0</v>
      </c>
      <c r="X998" s="50">
        <f t="shared" si="51"/>
        <v>0</v>
      </c>
      <c r="Y998" s="50">
        <f t="shared" si="51"/>
        <v>0</v>
      </c>
      <c r="Z998" s="50">
        <f t="shared" si="51"/>
        <v>0</v>
      </c>
      <c r="AA998" s="50">
        <f t="shared" si="50"/>
        <v>0</v>
      </c>
      <c r="AB998" s="50">
        <f t="shared" si="53"/>
        <v>47873.334999999999</v>
      </c>
      <c r="AC998" s="48" t="str">
        <f>VLOOKUP(ПРОДАЖИ!C:C,'ИЗ ОСНОВЫ НОМЕНКЛАТУР'!D:E,2,0)</f>
        <v>Аксессуары для кухни</v>
      </c>
      <c r="AD998" s="48" t="str">
        <f>VLOOKUP(C:C,'ИЗ ОСНОВЫ НОМЕНКЛАТУР'!D:F,3,0)</f>
        <v>1 чаша</v>
      </c>
      <c r="AE998" s="48" t="str">
        <f>VLOOKUP(C:C,'ИЗ ОСНОВЫ НОМЕНКЛАТУР'!D:H,5,0)</f>
        <v>C</v>
      </c>
    </row>
    <row r="999" spans="1:31" ht="9.6" customHeight="1" x14ac:dyDescent="0.2">
      <c r="A999" s="45" t="s">
        <v>888</v>
      </c>
      <c r="B999" s="11"/>
      <c r="C999" s="11" t="s">
        <v>999</v>
      </c>
      <c r="D999" s="44">
        <v>7</v>
      </c>
      <c r="E999" s="44">
        <v>0</v>
      </c>
      <c r="F999" s="48">
        <v>0</v>
      </c>
      <c r="G999" s="48">
        <v>0</v>
      </c>
      <c r="H999" s="44">
        <v>2</v>
      </c>
      <c r="I999" s="44">
        <v>7</v>
      </c>
      <c r="J999" s="44">
        <v>0</v>
      </c>
      <c r="K999" s="48">
        <v>0</v>
      </c>
      <c r="L999" s="49">
        <v>122281.66</v>
      </c>
      <c r="M999" s="49">
        <v>0</v>
      </c>
      <c r="N999" s="10">
        <v>0</v>
      </c>
      <c r="O999" s="10">
        <v>0</v>
      </c>
      <c r="P999" s="10">
        <v>56736.37</v>
      </c>
      <c r="Q999" s="10">
        <v>152440.18</v>
      </c>
      <c r="R999" s="10">
        <v>0</v>
      </c>
      <c r="S999" s="10">
        <v>0</v>
      </c>
      <c r="T999" s="50">
        <f t="shared" si="52"/>
        <v>10190.138333333334</v>
      </c>
      <c r="U999" s="50">
        <f t="shared" si="52"/>
        <v>0</v>
      </c>
      <c r="V999" s="50">
        <f t="shared" si="52"/>
        <v>0</v>
      </c>
      <c r="W999" s="50">
        <f t="shared" si="51"/>
        <v>0</v>
      </c>
      <c r="X999" s="50">
        <f t="shared" si="51"/>
        <v>4728.0308333333332</v>
      </c>
      <c r="Y999" s="50">
        <f t="shared" si="51"/>
        <v>12703.348333333333</v>
      </c>
      <c r="Z999" s="50">
        <f t="shared" si="51"/>
        <v>0</v>
      </c>
      <c r="AA999" s="50">
        <f t="shared" si="50"/>
        <v>0</v>
      </c>
      <c r="AB999" s="50">
        <f t="shared" si="53"/>
        <v>27621.517500000002</v>
      </c>
      <c r="AC999" s="48" t="str">
        <f>VLOOKUP(ПРОДАЖИ!C:C,'ИЗ ОСНОВЫ НОМЕНКЛАТУР'!D:E,2,0)</f>
        <v>Аксессуары для кухни</v>
      </c>
      <c r="AD999" s="48" t="str">
        <f>VLOOKUP(C:C,'ИЗ ОСНОВЫ НОМЕНКЛАТУР'!D:F,3,0)</f>
        <v>1 чаша</v>
      </c>
      <c r="AE999" s="48" t="str">
        <f>VLOOKUP(C:C,'ИЗ ОСНОВЫ НОМЕНКЛАТУР'!D:H,5,0)</f>
        <v>C</v>
      </c>
    </row>
    <row r="1000" spans="1:31" ht="9.6" customHeight="1" x14ac:dyDescent="0.2">
      <c r="A1000" s="45" t="s">
        <v>888</v>
      </c>
      <c r="B1000" s="11"/>
      <c r="C1000" s="11" t="s">
        <v>1000</v>
      </c>
      <c r="D1000" s="44">
        <v>6</v>
      </c>
      <c r="E1000" s="44">
        <v>0</v>
      </c>
      <c r="F1000" s="48">
        <v>0</v>
      </c>
      <c r="G1000" s="48">
        <v>0</v>
      </c>
      <c r="H1000" s="44">
        <v>1</v>
      </c>
      <c r="I1000" s="44">
        <v>7</v>
      </c>
      <c r="J1000" s="44">
        <v>0</v>
      </c>
      <c r="K1000" s="48">
        <v>0</v>
      </c>
      <c r="L1000" s="49">
        <v>82254.34</v>
      </c>
      <c r="M1000" s="49">
        <v>0</v>
      </c>
      <c r="N1000" s="10">
        <v>0</v>
      </c>
      <c r="O1000" s="10">
        <v>0</v>
      </c>
      <c r="P1000" s="10">
        <v>13940.48</v>
      </c>
      <c r="Q1000" s="10">
        <v>108343.03999999999</v>
      </c>
      <c r="R1000" s="10">
        <v>0</v>
      </c>
      <c r="S1000" s="10">
        <v>0</v>
      </c>
      <c r="T1000" s="50">
        <f t="shared" si="52"/>
        <v>6854.5283333333327</v>
      </c>
      <c r="U1000" s="50">
        <f t="shared" si="52"/>
        <v>0</v>
      </c>
      <c r="V1000" s="50">
        <f t="shared" si="52"/>
        <v>0</v>
      </c>
      <c r="W1000" s="50">
        <f t="shared" si="51"/>
        <v>0</v>
      </c>
      <c r="X1000" s="50">
        <f t="shared" si="51"/>
        <v>1161.7066666666667</v>
      </c>
      <c r="Y1000" s="50">
        <f t="shared" si="51"/>
        <v>9028.5866666666661</v>
      </c>
      <c r="Z1000" s="50">
        <f t="shared" si="51"/>
        <v>0</v>
      </c>
      <c r="AA1000" s="50">
        <f t="shared" si="50"/>
        <v>0</v>
      </c>
      <c r="AB1000" s="50">
        <f t="shared" si="53"/>
        <v>17044.821666666667</v>
      </c>
      <c r="AC1000" s="48" t="str">
        <f>VLOOKUP(ПРОДАЖИ!C:C,'ИЗ ОСНОВЫ НОМЕНКЛАТУР'!D:E,2,0)</f>
        <v>Аксессуары для кухни</v>
      </c>
      <c r="AD1000" s="48" t="str">
        <f>VLOOKUP(C:C,'ИЗ ОСНОВЫ НОМЕНКЛАТУР'!D:F,3,0)</f>
        <v>1 чаша</v>
      </c>
      <c r="AE1000" s="48" t="str">
        <f>VLOOKUP(C:C,'ИЗ ОСНОВЫ НОМЕНКЛАТУР'!D:H,5,0)</f>
        <v>C</v>
      </c>
    </row>
    <row r="1001" spans="1:31" ht="9.6" customHeight="1" x14ac:dyDescent="0.2">
      <c r="A1001" s="45" t="s">
        <v>888</v>
      </c>
      <c r="B1001" s="11"/>
      <c r="C1001" s="11" t="s">
        <v>1001</v>
      </c>
      <c r="D1001" s="44">
        <v>17</v>
      </c>
      <c r="E1001" s="44">
        <v>0</v>
      </c>
      <c r="F1001" s="48">
        <v>1</v>
      </c>
      <c r="G1001" s="48">
        <v>0</v>
      </c>
      <c r="H1001" s="44">
        <v>1</v>
      </c>
      <c r="I1001" s="44">
        <v>4</v>
      </c>
      <c r="J1001" s="44">
        <v>0</v>
      </c>
      <c r="K1001" s="48">
        <v>0</v>
      </c>
      <c r="L1001" s="49">
        <v>262433.55</v>
      </c>
      <c r="M1001" s="49">
        <v>0</v>
      </c>
      <c r="N1001" s="10">
        <v>19157.5</v>
      </c>
      <c r="O1001" s="10">
        <v>0</v>
      </c>
      <c r="P1001" s="10">
        <v>14040</v>
      </c>
      <c r="Q1001" s="10">
        <v>62900</v>
      </c>
      <c r="R1001" s="10">
        <v>0</v>
      </c>
      <c r="S1001" s="10">
        <v>0</v>
      </c>
      <c r="T1001" s="50">
        <f t="shared" si="52"/>
        <v>21869.462499999998</v>
      </c>
      <c r="U1001" s="50">
        <f t="shared" si="52"/>
        <v>0</v>
      </c>
      <c r="V1001" s="50">
        <f t="shared" si="52"/>
        <v>1596.4583333333333</v>
      </c>
      <c r="W1001" s="50">
        <f t="shared" si="51"/>
        <v>0</v>
      </c>
      <c r="X1001" s="50">
        <f t="shared" si="51"/>
        <v>1170</v>
      </c>
      <c r="Y1001" s="50">
        <f t="shared" si="51"/>
        <v>5241.666666666667</v>
      </c>
      <c r="Z1001" s="50">
        <f t="shared" si="51"/>
        <v>0</v>
      </c>
      <c r="AA1001" s="50">
        <f t="shared" si="50"/>
        <v>0</v>
      </c>
      <c r="AB1001" s="50">
        <f t="shared" si="53"/>
        <v>29877.587499999998</v>
      </c>
      <c r="AC1001" s="48" t="str">
        <f>VLOOKUP(ПРОДАЖИ!C:C,'ИЗ ОСНОВЫ НОМЕНКЛАТУР'!D:E,2,0)</f>
        <v>Аксессуары для кухни</v>
      </c>
      <c r="AD1001" s="48" t="str">
        <f>VLOOKUP(C:C,'ИЗ ОСНОВЫ НОМЕНКЛАТУР'!D:F,3,0)</f>
        <v>1 чаша</v>
      </c>
      <c r="AE1001" s="48" t="str">
        <f>VLOOKUP(C:C,'ИЗ ОСНОВЫ НОМЕНКЛАТУР'!D:H,5,0)</f>
        <v>C</v>
      </c>
    </row>
    <row r="1002" spans="1:31" ht="9.6" customHeight="1" x14ac:dyDescent="0.2">
      <c r="A1002" s="45" t="s">
        <v>888</v>
      </c>
      <c r="B1002" s="11"/>
      <c r="C1002" s="11" t="s">
        <v>1002</v>
      </c>
      <c r="D1002" s="44">
        <v>29</v>
      </c>
      <c r="E1002" s="44">
        <v>1</v>
      </c>
      <c r="F1002" s="48">
        <v>0</v>
      </c>
      <c r="G1002" s="48">
        <v>0</v>
      </c>
      <c r="H1002" s="44">
        <v>0</v>
      </c>
      <c r="I1002" s="44">
        <v>6</v>
      </c>
      <c r="J1002" s="44">
        <v>9</v>
      </c>
      <c r="K1002" s="48">
        <v>1</v>
      </c>
      <c r="L1002" s="49">
        <v>261247.9</v>
      </c>
      <c r="M1002" s="49">
        <v>9057.42</v>
      </c>
      <c r="N1002" s="10">
        <v>0</v>
      </c>
      <c r="O1002" s="10">
        <v>0</v>
      </c>
      <c r="P1002" s="10">
        <v>0</v>
      </c>
      <c r="Q1002" s="10">
        <v>54154.76</v>
      </c>
      <c r="R1002" s="10">
        <v>84645</v>
      </c>
      <c r="S1002" s="10">
        <v>9405</v>
      </c>
      <c r="T1002" s="50">
        <f t="shared" si="52"/>
        <v>21770.658333333333</v>
      </c>
      <c r="U1002" s="50">
        <f t="shared" si="52"/>
        <v>754.78499999999997</v>
      </c>
      <c r="V1002" s="50">
        <f t="shared" si="52"/>
        <v>0</v>
      </c>
      <c r="W1002" s="50">
        <f t="shared" si="51"/>
        <v>0</v>
      </c>
      <c r="X1002" s="50">
        <f t="shared" si="51"/>
        <v>0</v>
      </c>
      <c r="Y1002" s="50">
        <f t="shared" si="51"/>
        <v>4512.8966666666665</v>
      </c>
      <c r="Z1002" s="50">
        <f t="shared" si="51"/>
        <v>7053.75</v>
      </c>
      <c r="AA1002" s="50">
        <f t="shared" si="50"/>
        <v>783.75</v>
      </c>
      <c r="AB1002" s="50">
        <f t="shared" si="53"/>
        <v>34875.839999999997</v>
      </c>
      <c r="AC1002" s="48" t="str">
        <f>VLOOKUP(ПРОДАЖИ!C:C,'ИЗ ОСНОВЫ НОМЕНКЛАТУР'!D:E,2,0)</f>
        <v>Аксессуары для кухни</v>
      </c>
      <c r="AD1002" s="48" t="str">
        <f>VLOOKUP(C:C,'ИЗ ОСНОВЫ НОМЕНКЛАТУР'!D:F,3,0)</f>
        <v>1 чаша</v>
      </c>
      <c r="AE1002" s="48" t="str">
        <f>VLOOKUP(C:C,'ИЗ ОСНОВЫ НОМЕНКЛАТУР'!D:H,5,0)</f>
        <v>C</v>
      </c>
    </row>
    <row r="1003" spans="1:31" ht="9.6" customHeight="1" x14ac:dyDescent="0.2">
      <c r="A1003" s="45" t="s">
        <v>888</v>
      </c>
      <c r="B1003" s="11"/>
      <c r="C1003" s="11" t="s">
        <v>1003</v>
      </c>
      <c r="D1003" s="44">
        <v>46</v>
      </c>
      <c r="E1003" s="44">
        <v>2</v>
      </c>
      <c r="F1003" s="48">
        <v>8</v>
      </c>
      <c r="G1003" s="48">
        <v>0</v>
      </c>
      <c r="H1003" s="44">
        <v>0</v>
      </c>
      <c r="I1003" s="44">
        <v>0</v>
      </c>
      <c r="J1003" s="44">
        <v>0</v>
      </c>
      <c r="K1003" s="48">
        <v>0</v>
      </c>
      <c r="L1003" s="49">
        <v>222027.77</v>
      </c>
      <c r="M1003" s="49">
        <v>10069.48</v>
      </c>
      <c r="N1003" s="10">
        <v>38127.360000000001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50">
        <f t="shared" si="52"/>
        <v>18502.314166666667</v>
      </c>
      <c r="U1003" s="50">
        <f t="shared" si="52"/>
        <v>839.12333333333333</v>
      </c>
      <c r="V1003" s="50">
        <f t="shared" si="52"/>
        <v>3177.28</v>
      </c>
      <c r="W1003" s="50">
        <f t="shared" si="51"/>
        <v>0</v>
      </c>
      <c r="X1003" s="50">
        <f t="shared" si="51"/>
        <v>0</v>
      </c>
      <c r="Y1003" s="50">
        <f t="shared" si="51"/>
        <v>0</v>
      </c>
      <c r="Z1003" s="50">
        <f t="shared" si="51"/>
        <v>0</v>
      </c>
      <c r="AA1003" s="50">
        <f t="shared" si="50"/>
        <v>0</v>
      </c>
      <c r="AB1003" s="50">
        <f t="shared" si="53"/>
        <v>22518.717499999999</v>
      </c>
      <c r="AC1003" s="48" t="str">
        <f>VLOOKUP(ПРОДАЖИ!C:C,'ИЗ ОСНОВЫ НОМЕНКЛАТУР'!D:E,2,0)</f>
        <v>Аксессуары для кухни</v>
      </c>
      <c r="AD1003" s="48" t="str">
        <f>VLOOKUP(C:C,'ИЗ ОСНОВЫ НОМЕНКЛАТУР'!D:F,3,0)</f>
        <v>1 чаша</v>
      </c>
      <c r="AE1003" s="48" t="str">
        <f>VLOOKUP(C:C,'ИЗ ОСНОВЫ НОМЕНКЛАТУР'!D:H,5,0)</f>
        <v>C</v>
      </c>
    </row>
    <row r="1004" spans="1:31" ht="9.6" customHeight="1" x14ac:dyDescent="0.2">
      <c r="A1004" s="45" t="s">
        <v>888</v>
      </c>
      <c r="B1004" s="11"/>
      <c r="C1004" s="11" t="s">
        <v>1004</v>
      </c>
      <c r="D1004" s="44">
        <v>1</v>
      </c>
      <c r="E1004" s="44">
        <v>0</v>
      </c>
      <c r="F1004" s="48">
        <v>0</v>
      </c>
      <c r="G1004" s="48">
        <v>0</v>
      </c>
      <c r="H1004" s="44">
        <v>1</v>
      </c>
      <c r="I1004" s="44">
        <v>6</v>
      </c>
      <c r="J1004" s="44">
        <v>0</v>
      </c>
      <c r="K1004" s="48">
        <v>0</v>
      </c>
      <c r="L1004" s="49">
        <v>34176</v>
      </c>
      <c r="M1004" s="49">
        <v>0</v>
      </c>
      <c r="N1004" s="10">
        <v>0</v>
      </c>
      <c r="O1004" s="10">
        <v>0</v>
      </c>
      <c r="P1004" s="10">
        <v>16965</v>
      </c>
      <c r="Q1004" s="10">
        <v>104282.25</v>
      </c>
      <c r="R1004" s="10">
        <v>0</v>
      </c>
      <c r="S1004" s="10">
        <v>0</v>
      </c>
      <c r="T1004" s="50">
        <f t="shared" si="52"/>
        <v>2848</v>
      </c>
      <c r="U1004" s="50">
        <f t="shared" si="52"/>
        <v>0</v>
      </c>
      <c r="V1004" s="50">
        <f t="shared" si="52"/>
        <v>0</v>
      </c>
      <c r="W1004" s="50">
        <f t="shared" si="51"/>
        <v>0</v>
      </c>
      <c r="X1004" s="50">
        <f t="shared" si="51"/>
        <v>1413.75</v>
      </c>
      <c r="Y1004" s="50">
        <f t="shared" si="51"/>
        <v>8690.1875</v>
      </c>
      <c r="Z1004" s="50">
        <f t="shared" si="51"/>
        <v>0</v>
      </c>
      <c r="AA1004" s="50">
        <f t="shared" si="50"/>
        <v>0</v>
      </c>
      <c r="AB1004" s="50">
        <f t="shared" si="53"/>
        <v>12951.9375</v>
      </c>
      <c r="AC1004" s="48" t="str">
        <f>VLOOKUP(ПРОДАЖИ!C:C,'ИЗ ОСНОВЫ НОМЕНКЛАТУР'!D:E,2,0)</f>
        <v>Аксессуары для кухни</v>
      </c>
      <c r="AD1004" s="48" t="str">
        <f>VLOOKUP(C:C,'ИЗ ОСНОВЫ НОМЕНКЛАТУР'!D:F,3,0)</f>
        <v>1 чаша</v>
      </c>
      <c r="AE1004" s="48" t="str">
        <f>VLOOKUP(C:C,'ИЗ ОСНОВЫ НОМЕНКЛАТУР'!D:H,5,0)</f>
        <v>C</v>
      </c>
    </row>
    <row r="1005" spans="1:31" ht="9.6" customHeight="1" x14ac:dyDescent="0.2">
      <c r="A1005" s="45" t="s">
        <v>888</v>
      </c>
      <c r="B1005" s="11"/>
      <c r="C1005" s="11" t="s">
        <v>1005</v>
      </c>
      <c r="D1005" s="44">
        <v>24</v>
      </c>
      <c r="E1005" s="44">
        <v>0</v>
      </c>
      <c r="F1005" s="48">
        <v>4</v>
      </c>
      <c r="G1005" s="48">
        <v>0</v>
      </c>
      <c r="H1005" s="44">
        <v>0</v>
      </c>
      <c r="I1005" s="44">
        <v>0</v>
      </c>
      <c r="J1005" s="44">
        <v>3</v>
      </c>
      <c r="K1005" s="48">
        <v>0</v>
      </c>
      <c r="L1005" s="49">
        <v>173739.82</v>
      </c>
      <c r="M1005" s="49">
        <v>0</v>
      </c>
      <c r="N1005" s="10">
        <v>26960</v>
      </c>
      <c r="O1005" s="10">
        <v>0</v>
      </c>
      <c r="P1005" s="10">
        <v>0</v>
      </c>
      <c r="Q1005" s="10">
        <v>0</v>
      </c>
      <c r="R1005" s="10">
        <v>21945</v>
      </c>
      <c r="S1005" s="10">
        <v>0</v>
      </c>
      <c r="T1005" s="50">
        <f t="shared" si="52"/>
        <v>14478.318333333335</v>
      </c>
      <c r="U1005" s="50">
        <f t="shared" si="52"/>
        <v>0</v>
      </c>
      <c r="V1005" s="50">
        <f t="shared" si="52"/>
        <v>2246.6666666666665</v>
      </c>
      <c r="W1005" s="50">
        <f t="shared" si="51"/>
        <v>0</v>
      </c>
      <c r="X1005" s="50">
        <f t="shared" si="51"/>
        <v>0</v>
      </c>
      <c r="Y1005" s="50">
        <f t="shared" si="51"/>
        <v>0</v>
      </c>
      <c r="Z1005" s="50">
        <f t="shared" si="51"/>
        <v>1828.75</v>
      </c>
      <c r="AA1005" s="50">
        <f t="shared" si="50"/>
        <v>0</v>
      </c>
      <c r="AB1005" s="50">
        <f t="shared" si="53"/>
        <v>18553.735000000001</v>
      </c>
      <c r="AC1005" s="48" t="str">
        <f>VLOOKUP(ПРОДАЖИ!C:C,'ИЗ ОСНОВЫ НОМЕНКЛАТУР'!D:E,2,0)</f>
        <v>Аксессуары для кухни</v>
      </c>
      <c r="AD1005" s="48" t="str">
        <f>VLOOKUP(C:C,'ИЗ ОСНОВЫ НОМЕНКЛАТУР'!D:F,3,0)</f>
        <v>1 чаша</v>
      </c>
      <c r="AE1005" s="48" t="str">
        <f>VLOOKUP(C:C,'ИЗ ОСНОВЫ НОМЕНКЛАТУР'!D:H,5,0)</f>
        <v>C</v>
      </c>
    </row>
    <row r="1006" spans="1:31" ht="9.6" customHeight="1" x14ac:dyDescent="0.2">
      <c r="A1006" s="45" t="s">
        <v>888</v>
      </c>
      <c r="B1006" s="11"/>
      <c r="C1006" s="11" t="s">
        <v>1006</v>
      </c>
      <c r="D1006" s="44">
        <v>3</v>
      </c>
      <c r="E1006" s="44">
        <v>0</v>
      </c>
      <c r="F1006" s="48">
        <v>5</v>
      </c>
      <c r="G1006" s="48">
        <v>0</v>
      </c>
      <c r="H1006" s="44">
        <v>0</v>
      </c>
      <c r="I1006" s="44">
        <v>4</v>
      </c>
      <c r="J1006" s="44">
        <v>0</v>
      </c>
      <c r="K1006" s="48">
        <v>0</v>
      </c>
      <c r="L1006" s="49">
        <v>67077.5</v>
      </c>
      <c r="M1006" s="49">
        <v>0</v>
      </c>
      <c r="N1006" s="10">
        <v>104053</v>
      </c>
      <c r="O1006" s="10">
        <v>0</v>
      </c>
      <c r="P1006" s="10">
        <v>0</v>
      </c>
      <c r="Q1006" s="10">
        <v>89399</v>
      </c>
      <c r="R1006" s="10">
        <v>0</v>
      </c>
      <c r="S1006" s="10">
        <v>0</v>
      </c>
      <c r="T1006" s="50">
        <f t="shared" si="52"/>
        <v>5589.791666666667</v>
      </c>
      <c r="U1006" s="50">
        <f t="shared" si="52"/>
        <v>0</v>
      </c>
      <c r="V1006" s="50">
        <f t="shared" si="52"/>
        <v>8671.0833333333339</v>
      </c>
      <c r="W1006" s="50">
        <f t="shared" si="51"/>
        <v>0</v>
      </c>
      <c r="X1006" s="50">
        <f t="shared" si="51"/>
        <v>0</v>
      </c>
      <c r="Y1006" s="50">
        <f t="shared" si="51"/>
        <v>7449.916666666667</v>
      </c>
      <c r="Z1006" s="50">
        <f t="shared" si="51"/>
        <v>0</v>
      </c>
      <c r="AA1006" s="50">
        <f t="shared" si="50"/>
        <v>0</v>
      </c>
      <c r="AB1006" s="50">
        <f t="shared" si="53"/>
        <v>21710.791666666668</v>
      </c>
      <c r="AC1006" s="48" t="str">
        <f>VLOOKUP(ПРОДАЖИ!C:C,'ИЗ ОСНОВЫ НОМЕНКЛАТУР'!D:E,2,0)</f>
        <v>Аксессуары для кухни</v>
      </c>
      <c r="AD1006" s="48" t="str">
        <f>VLOOKUP(C:C,'ИЗ ОСНОВЫ НОМЕНКЛАТУР'!D:F,3,0)</f>
        <v>1 чаша</v>
      </c>
      <c r="AE1006" s="48" t="str">
        <f>VLOOKUP(C:C,'ИЗ ОСНОВЫ НОМЕНКЛАТУР'!D:H,5,0)</f>
        <v>C</v>
      </c>
    </row>
    <row r="1007" spans="1:31" ht="9.6" customHeight="1" x14ac:dyDescent="0.2">
      <c r="A1007" s="45" t="s">
        <v>888</v>
      </c>
      <c r="B1007" s="11"/>
      <c r="C1007" s="11" t="s">
        <v>1007</v>
      </c>
      <c r="D1007" s="44">
        <v>18</v>
      </c>
      <c r="E1007" s="44">
        <v>0</v>
      </c>
      <c r="F1007" s="48">
        <v>3</v>
      </c>
      <c r="G1007" s="48">
        <v>0</v>
      </c>
      <c r="H1007" s="44">
        <v>1</v>
      </c>
      <c r="I1007" s="44">
        <v>0</v>
      </c>
      <c r="J1007" s="44">
        <v>0</v>
      </c>
      <c r="K1007" s="48">
        <v>0</v>
      </c>
      <c r="L1007" s="49">
        <v>249358.88</v>
      </c>
      <c r="M1007" s="49">
        <v>0</v>
      </c>
      <c r="N1007" s="10">
        <v>35199</v>
      </c>
      <c r="O1007" s="10">
        <v>0</v>
      </c>
      <c r="P1007" s="10">
        <v>13195</v>
      </c>
      <c r="Q1007" s="10">
        <v>0</v>
      </c>
      <c r="R1007" s="10">
        <v>0</v>
      </c>
      <c r="S1007" s="10">
        <v>0</v>
      </c>
      <c r="T1007" s="50">
        <f t="shared" si="52"/>
        <v>20779.906666666666</v>
      </c>
      <c r="U1007" s="50">
        <f t="shared" si="52"/>
        <v>0</v>
      </c>
      <c r="V1007" s="50">
        <f t="shared" si="52"/>
        <v>2933.25</v>
      </c>
      <c r="W1007" s="50">
        <f t="shared" si="51"/>
        <v>0</v>
      </c>
      <c r="X1007" s="50">
        <f t="shared" si="51"/>
        <v>1099.5833333333333</v>
      </c>
      <c r="Y1007" s="50">
        <f t="shared" si="51"/>
        <v>0</v>
      </c>
      <c r="Z1007" s="50">
        <f t="shared" si="51"/>
        <v>0</v>
      </c>
      <c r="AA1007" s="50">
        <f t="shared" si="50"/>
        <v>0</v>
      </c>
      <c r="AB1007" s="50">
        <f t="shared" si="53"/>
        <v>24812.739999999998</v>
      </c>
      <c r="AC1007" s="48" t="str">
        <f>VLOOKUP(ПРОДАЖИ!C:C,'ИЗ ОСНОВЫ НОМЕНКЛАТУР'!D:E,2,0)</f>
        <v>Аксессуары для кухни</v>
      </c>
      <c r="AD1007" s="48" t="str">
        <f>VLOOKUP(C:C,'ИЗ ОСНОВЫ НОМЕНКЛАТУР'!D:F,3,0)</f>
        <v>1 чаша</v>
      </c>
      <c r="AE1007" s="48" t="str">
        <f>VLOOKUP(C:C,'ИЗ ОСНОВЫ НОМЕНКЛАТУР'!D:H,5,0)</f>
        <v>C</v>
      </c>
    </row>
    <row r="1008" spans="1:31" ht="9.6" customHeight="1" x14ac:dyDescent="0.2">
      <c r="A1008" s="45" t="s">
        <v>888</v>
      </c>
      <c r="B1008" s="11"/>
      <c r="C1008" s="11" t="s">
        <v>1008</v>
      </c>
      <c r="D1008" s="44">
        <v>0</v>
      </c>
      <c r="E1008" s="44">
        <v>0</v>
      </c>
      <c r="F1008" s="48">
        <v>1</v>
      </c>
      <c r="G1008" s="48">
        <v>0</v>
      </c>
      <c r="H1008" s="44">
        <v>1</v>
      </c>
      <c r="I1008" s="44">
        <v>8</v>
      </c>
      <c r="J1008" s="44">
        <v>0</v>
      </c>
      <c r="K1008" s="48">
        <v>0</v>
      </c>
      <c r="L1008" s="49">
        <v>0</v>
      </c>
      <c r="M1008" s="49">
        <v>0</v>
      </c>
      <c r="N1008" s="10">
        <v>10530</v>
      </c>
      <c r="O1008" s="10">
        <v>0</v>
      </c>
      <c r="P1008" s="10">
        <v>10530</v>
      </c>
      <c r="Q1008" s="10">
        <v>84060</v>
      </c>
      <c r="R1008" s="10">
        <v>0</v>
      </c>
      <c r="S1008" s="10">
        <v>0</v>
      </c>
      <c r="T1008" s="50">
        <f t="shared" si="52"/>
        <v>0</v>
      </c>
      <c r="U1008" s="50">
        <f t="shared" si="52"/>
        <v>0</v>
      </c>
      <c r="V1008" s="50">
        <f t="shared" si="52"/>
        <v>877.5</v>
      </c>
      <c r="W1008" s="50">
        <f t="shared" si="51"/>
        <v>0</v>
      </c>
      <c r="X1008" s="50">
        <f t="shared" si="51"/>
        <v>877.5</v>
      </c>
      <c r="Y1008" s="50">
        <f t="shared" si="51"/>
        <v>7005</v>
      </c>
      <c r="Z1008" s="50">
        <f t="shared" si="51"/>
        <v>0</v>
      </c>
      <c r="AA1008" s="50">
        <f t="shared" si="50"/>
        <v>0</v>
      </c>
      <c r="AB1008" s="50">
        <f t="shared" si="53"/>
        <v>8760</v>
      </c>
      <c r="AC1008" s="48" t="str">
        <f>VLOOKUP(ПРОДАЖИ!C:C,'ИЗ ОСНОВЫ НОМЕНКЛАТУР'!D:E,2,0)</f>
        <v>Аксессуары для кухни</v>
      </c>
      <c r="AD1008" s="48" t="str">
        <f>VLOOKUP(C:C,'ИЗ ОСНОВЫ НОМЕНКЛАТУР'!D:F,3,0)</f>
        <v>1 чаша</v>
      </c>
      <c r="AE1008" s="48" t="str">
        <f>VLOOKUP(C:C,'ИЗ ОСНОВЫ НОМЕНКЛАТУР'!D:H,5,0)</f>
        <v>C</v>
      </c>
    </row>
    <row r="1009" spans="1:31" ht="9.6" customHeight="1" x14ac:dyDescent="0.2">
      <c r="A1009" s="45" t="s">
        <v>888</v>
      </c>
      <c r="B1009" s="11"/>
      <c r="C1009" s="11" t="s">
        <v>1009</v>
      </c>
      <c r="D1009" s="44">
        <v>8</v>
      </c>
      <c r="E1009" s="44">
        <v>0</v>
      </c>
      <c r="F1009" s="48">
        <v>1</v>
      </c>
      <c r="G1009" s="48">
        <v>0</v>
      </c>
      <c r="H1009" s="44">
        <v>1</v>
      </c>
      <c r="I1009" s="44">
        <v>5</v>
      </c>
      <c r="J1009" s="44">
        <v>0</v>
      </c>
      <c r="K1009" s="48">
        <v>0</v>
      </c>
      <c r="L1009" s="49">
        <v>119792</v>
      </c>
      <c r="M1009" s="49">
        <v>0</v>
      </c>
      <c r="N1009" s="10">
        <v>18757</v>
      </c>
      <c r="O1009" s="10">
        <v>0</v>
      </c>
      <c r="P1009" s="10">
        <v>14515.33</v>
      </c>
      <c r="Q1009" s="10">
        <v>72576.679999999993</v>
      </c>
      <c r="R1009" s="10">
        <v>0</v>
      </c>
      <c r="S1009" s="10">
        <v>0</v>
      </c>
      <c r="T1009" s="50">
        <f t="shared" si="52"/>
        <v>9982.6666666666661</v>
      </c>
      <c r="U1009" s="50">
        <f t="shared" si="52"/>
        <v>0</v>
      </c>
      <c r="V1009" s="50">
        <f t="shared" si="52"/>
        <v>1563.0833333333333</v>
      </c>
      <c r="W1009" s="50">
        <f t="shared" si="51"/>
        <v>0</v>
      </c>
      <c r="X1009" s="50">
        <f t="shared" si="51"/>
        <v>1209.6108333333334</v>
      </c>
      <c r="Y1009" s="50">
        <f t="shared" si="51"/>
        <v>6048.0566666666664</v>
      </c>
      <c r="Z1009" s="50">
        <f t="shared" si="51"/>
        <v>0</v>
      </c>
      <c r="AA1009" s="50">
        <f t="shared" si="51"/>
        <v>0</v>
      </c>
      <c r="AB1009" s="50">
        <f t="shared" si="53"/>
        <v>18803.4175</v>
      </c>
      <c r="AC1009" s="48" t="str">
        <f>VLOOKUP(ПРОДАЖИ!C:C,'ИЗ ОСНОВЫ НОМЕНКЛАТУР'!D:E,2,0)</f>
        <v>Аксессуары для кухни</v>
      </c>
      <c r="AD1009" s="48" t="str">
        <f>VLOOKUP(C:C,'ИЗ ОСНОВЫ НОМЕНКЛАТУР'!D:F,3,0)</f>
        <v>1 чаша</v>
      </c>
      <c r="AE1009" s="48" t="str">
        <f>VLOOKUP(C:C,'ИЗ ОСНОВЫ НОМЕНКЛАТУР'!D:H,5,0)</f>
        <v>C</v>
      </c>
    </row>
    <row r="1010" spans="1:31" ht="9.6" customHeight="1" x14ac:dyDescent="0.2">
      <c r="A1010" s="45" t="s">
        <v>888</v>
      </c>
      <c r="B1010" s="11"/>
      <c r="C1010" s="11" t="s">
        <v>1010</v>
      </c>
      <c r="D1010" s="44">
        <v>0</v>
      </c>
      <c r="E1010" s="44">
        <v>0</v>
      </c>
      <c r="F1010" s="48">
        <v>0</v>
      </c>
      <c r="G1010" s="48">
        <v>0</v>
      </c>
      <c r="H1010" s="44">
        <v>3</v>
      </c>
      <c r="I1010" s="44">
        <v>2</v>
      </c>
      <c r="J1010" s="44">
        <v>0</v>
      </c>
      <c r="K1010" s="48">
        <v>0</v>
      </c>
      <c r="L1010" s="49">
        <v>0</v>
      </c>
      <c r="M1010" s="49">
        <v>0</v>
      </c>
      <c r="N1010" s="10">
        <v>0</v>
      </c>
      <c r="O1010" s="10">
        <v>0</v>
      </c>
      <c r="P1010" s="10">
        <v>54653.06</v>
      </c>
      <c r="Q1010" s="10">
        <v>23400</v>
      </c>
      <c r="R1010" s="10">
        <v>0</v>
      </c>
      <c r="S1010" s="10">
        <v>0</v>
      </c>
      <c r="T1010" s="50">
        <f t="shared" si="52"/>
        <v>0</v>
      </c>
      <c r="U1010" s="50">
        <f t="shared" si="52"/>
        <v>0</v>
      </c>
      <c r="V1010" s="50">
        <f t="shared" si="52"/>
        <v>0</v>
      </c>
      <c r="W1010" s="50">
        <f t="shared" si="51"/>
        <v>0</v>
      </c>
      <c r="X1010" s="50">
        <f t="shared" si="51"/>
        <v>4554.4216666666662</v>
      </c>
      <c r="Y1010" s="50">
        <f t="shared" si="51"/>
        <v>1950</v>
      </c>
      <c r="Z1010" s="50">
        <f t="shared" si="51"/>
        <v>0</v>
      </c>
      <c r="AA1010" s="50">
        <f t="shared" si="51"/>
        <v>0</v>
      </c>
      <c r="AB1010" s="50">
        <f t="shared" si="53"/>
        <v>6504.4216666666662</v>
      </c>
      <c r="AC1010" s="48" t="str">
        <f>VLOOKUP(ПРОДАЖИ!C:C,'ИЗ ОСНОВЫ НОМЕНКЛАТУР'!D:E,2,0)</f>
        <v>Аксессуары для кухни</v>
      </c>
      <c r="AD1010" s="48" t="str">
        <f>VLOOKUP(C:C,'ИЗ ОСНОВЫ НОМЕНКЛАТУР'!D:F,3,0)</f>
        <v>1 чаша</v>
      </c>
      <c r="AE1010" s="48" t="str">
        <f>VLOOKUP(C:C,'ИЗ ОСНОВЫ НОМЕНКЛАТУР'!D:H,5,0)</f>
        <v>C</v>
      </c>
    </row>
    <row r="1011" spans="1:31" ht="9.6" customHeight="1" x14ac:dyDescent="0.2">
      <c r="A1011" s="45" t="s">
        <v>888</v>
      </c>
      <c r="B1011" s="11"/>
      <c r="C1011" s="11" t="s">
        <v>1011</v>
      </c>
      <c r="D1011" s="44">
        <v>0</v>
      </c>
      <c r="E1011" s="44">
        <v>0</v>
      </c>
      <c r="F1011" s="48">
        <v>2</v>
      </c>
      <c r="G1011" s="48">
        <v>0</v>
      </c>
      <c r="H1011" s="44">
        <v>1</v>
      </c>
      <c r="I1011" s="44">
        <v>5</v>
      </c>
      <c r="J1011" s="44">
        <v>0</v>
      </c>
      <c r="K1011" s="48">
        <v>0</v>
      </c>
      <c r="L1011" s="49">
        <v>0</v>
      </c>
      <c r="M1011" s="49">
        <v>0</v>
      </c>
      <c r="N1011" s="10">
        <v>47880</v>
      </c>
      <c r="O1011" s="10">
        <v>0</v>
      </c>
      <c r="P1011" s="10">
        <v>23938</v>
      </c>
      <c r="Q1011" s="10">
        <v>104668</v>
      </c>
      <c r="R1011" s="10">
        <v>0</v>
      </c>
      <c r="S1011" s="10">
        <v>0</v>
      </c>
      <c r="T1011" s="50">
        <f t="shared" si="52"/>
        <v>0</v>
      </c>
      <c r="U1011" s="50">
        <f t="shared" si="52"/>
        <v>0</v>
      </c>
      <c r="V1011" s="50">
        <f t="shared" si="52"/>
        <v>3990</v>
      </c>
      <c r="W1011" s="50">
        <f t="shared" si="51"/>
        <v>0</v>
      </c>
      <c r="X1011" s="50">
        <f t="shared" si="51"/>
        <v>1994.8333333333333</v>
      </c>
      <c r="Y1011" s="50">
        <f t="shared" si="51"/>
        <v>8722.3333333333339</v>
      </c>
      <c r="Z1011" s="50">
        <f t="shared" si="51"/>
        <v>0</v>
      </c>
      <c r="AA1011" s="50">
        <f t="shared" si="51"/>
        <v>0</v>
      </c>
      <c r="AB1011" s="50">
        <f t="shared" si="53"/>
        <v>14707.166666666668</v>
      </c>
      <c r="AC1011" s="48" t="str">
        <f>VLOOKUP(ПРОДАЖИ!C:C,'ИЗ ОСНОВЫ НОМЕНКЛАТУР'!D:E,2,0)</f>
        <v>Аксессуары для кухни</v>
      </c>
      <c r="AD1011" s="48" t="str">
        <f>VLOOKUP(C:C,'ИЗ ОСНОВЫ НОМЕНКЛАТУР'!D:F,3,0)</f>
        <v>1 чаша</v>
      </c>
      <c r="AE1011" s="48" t="str">
        <f>VLOOKUP(C:C,'ИЗ ОСНОВЫ НОМЕНКЛАТУР'!D:H,5,0)</f>
        <v>C</v>
      </c>
    </row>
    <row r="1012" spans="1:31" ht="9.6" customHeight="1" x14ac:dyDescent="0.2">
      <c r="A1012" s="45" t="s">
        <v>888</v>
      </c>
      <c r="B1012" s="11"/>
      <c r="C1012" s="11" t="s">
        <v>1012</v>
      </c>
      <c r="D1012" s="44">
        <v>2</v>
      </c>
      <c r="E1012" s="44">
        <v>0</v>
      </c>
      <c r="F1012" s="48">
        <v>2</v>
      </c>
      <c r="G1012" s="48">
        <v>0</v>
      </c>
      <c r="H1012" s="44">
        <v>0</v>
      </c>
      <c r="I1012" s="44">
        <v>12</v>
      </c>
      <c r="J1012" s="44">
        <v>0</v>
      </c>
      <c r="K1012" s="48">
        <v>0</v>
      </c>
      <c r="L1012" s="49">
        <v>10774</v>
      </c>
      <c r="M1012" s="49">
        <v>0</v>
      </c>
      <c r="N1012" s="10">
        <v>10774</v>
      </c>
      <c r="O1012" s="10">
        <v>0</v>
      </c>
      <c r="P1012" s="10">
        <v>0</v>
      </c>
      <c r="Q1012" s="10">
        <v>57336</v>
      </c>
      <c r="R1012" s="10">
        <v>0</v>
      </c>
      <c r="S1012" s="10">
        <v>0</v>
      </c>
      <c r="T1012" s="50">
        <f t="shared" si="52"/>
        <v>897.83333333333337</v>
      </c>
      <c r="U1012" s="50">
        <f t="shared" si="52"/>
        <v>0</v>
      </c>
      <c r="V1012" s="50">
        <f t="shared" si="52"/>
        <v>897.83333333333337</v>
      </c>
      <c r="W1012" s="50">
        <f t="shared" si="51"/>
        <v>0</v>
      </c>
      <c r="X1012" s="50">
        <f t="shared" si="51"/>
        <v>0</v>
      </c>
      <c r="Y1012" s="50">
        <f t="shared" si="51"/>
        <v>4778</v>
      </c>
      <c r="Z1012" s="50">
        <f t="shared" si="51"/>
        <v>0</v>
      </c>
      <c r="AA1012" s="50">
        <f t="shared" si="51"/>
        <v>0</v>
      </c>
      <c r="AB1012" s="50">
        <f t="shared" si="53"/>
        <v>6573.666666666667</v>
      </c>
      <c r="AC1012" s="48" t="str">
        <f>VLOOKUP(ПРОДАЖИ!C:C,'ИЗ ОСНОВЫ НОМЕНКЛАТУР'!D:E,2,0)</f>
        <v>Аксессуары для кухни</v>
      </c>
      <c r="AD1012" s="48" t="str">
        <f>VLOOKUP(C:C,'ИЗ ОСНОВЫ НОМЕНКЛАТУР'!D:F,3,0)</f>
        <v>1 чаша</v>
      </c>
      <c r="AE1012" s="48" t="str">
        <f>VLOOKUP(C:C,'ИЗ ОСНОВЫ НОМЕНКЛАТУР'!D:H,5,0)</f>
        <v>C</v>
      </c>
    </row>
    <row r="1013" spans="1:31" ht="9.6" customHeight="1" x14ac:dyDescent="0.2">
      <c r="A1013" s="45" t="s">
        <v>888</v>
      </c>
      <c r="B1013" s="11"/>
      <c r="C1013" s="11" t="s">
        <v>1013</v>
      </c>
      <c r="D1013" s="44">
        <v>4</v>
      </c>
      <c r="E1013" s="44">
        <v>0</v>
      </c>
      <c r="F1013" s="48">
        <v>0</v>
      </c>
      <c r="G1013" s="48">
        <v>0</v>
      </c>
      <c r="H1013" s="44">
        <v>0</v>
      </c>
      <c r="I1013" s="44">
        <v>3</v>
      </c>
      <c r="J1013" s="44">
        <v>0</v>
      </c>
      <c r="K1013" s="48">
        <v>0</v>
      </c>
      <c r="L1013" s="49">
        <v>78877.119999999995</v>
      </c>
      <c r="M1013" s="49">
        <v>0</v>
      </c>
      <c r="N1013" s="10">
        <v>0</v>
      </c>
      <c r="O1013" s="10">
        <v>0</v>
      </c>
      <c r="P1013" s="10">
        <v>0</v>
      </c>
      <c r="Q1013" s="10">
        <v>61494</v>
      </c>
      <c r="R1013" s="10">
        <v>0</v>
      </c>
      <c r="S1013" s="10">
        <v>0</v>
      </c>
      <c r="T1013" s="50">
        <f t="shared" si="52"/>
        <v>6573.0933333333332</v>
      </c>
      <c r="U1013" s="50">
        <f t="shared" si="52"/>
        <v>0</v>
      </c>
      <c r="V1013" s="50">
        <f t="shared" si="52"/>
        <v>0</v>
      </c>
      <c r="W1013" s="50">
        <f t="shared" si="51"/>
        <v>0</v>
      </c>
      <c r="X1013" s="50">
        <f t="shared" si="51"/>
        <v>0</v>
      </c>
      <c r="Y1013" s="50">
        <f t="shared" si="51"/>
        <v>5124.5</v>
      </c>
      <c r="Z1013" s="50">
        <f t="shared" si="51"/>
        <v>0</v>
      </c>
      <c r="AA1013" s="50">
        <f t="shared" si="51"/>
        <v>0</v>
      </c>
      <c r="AB1013" s="50">
        <f t="shared" si="53"/>
        <v>11697.593333333334</v>
      </c>
      <c r="AC1013" s="48" t="str">
        <f>VLOOKUP(ПРОДАЖИ!C:C,'ИЗ ОСНОВЫ НОМЕНКЛАТУР'!D:E,2,0)</f>
        <v>Аксессуары для кухни</v>
      </c>
      <c r="AD1013" s="48" t="str">
        <f>VLOOKUP(C:C,'ИЗ ОСНОВЫ НОМЕНКЛАТУР'!D:F,3,0)</f>
        <v>1 чаша</v>
      </c>
      <c r="AE1013" s="48" t="str">
        <f>VLOOKUP(C:C,'ИЗ ОСНОВЫ НОМЕНКЛАТУР'!D:H,5,0)</f>
        <v>C</v>
      </c>
    </row>
    <row r="1014" spans="1:31" ht="9.6" customHeight="1" x14ac:dyDescent="0.2">
      <c r="A1014" s="45" t="s">
        <v>888</v>
      </c>
      <c r="B1014" s="11"/>
      <c r="C1014" s="11" t="s">
        <v>1014</v>
      </c>
      <c r="D1014" s="44">
        <v>3</v>
      </c>
      <c r="E1014" s="44">
        <v>0</v>
      </c>
      <c r="F1014" s="48">
        <v>0</v>
      </c>
      <c r="G1014" s="48">
        <v>0</v>
      </c>
      <c r="H1014" s="44">
        <v>0</v>
      </c>
      <c r="I1014" s="44">
        <v>0</v>
      </c>
      <c r="J1014" s="44">
        <v>0</v>
      </c>
      <c r="K1014" s="48">
        <v>0</v>
      </c>
      <c r="L1014" s="49">
        <v>119170.01</v>
      </c>
      <c r="M1014" s="49">
        <v>0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50">
        <f t="shared" si="52"/>
        <v>9930.8341666666656</v>
      </c>
      <c r="U1014" s="50">
        <f t="shared" si="52"/>
        <v>0</v>
      </c>
      <c r="V1014" s="50">
        <f t="shared" si="52"/>
        <v>0</v>
      </c>
      <c r="W1014" s="50">
        <f t="shared" si="51"/>
        <v>0</v>
      </c>
      <c r="X1014" s="50">
        <f t="shared" si="51"/>
        <v>0</v>
      </c>
      <c r="Y1014" s="50">
        <f t="shared" si="51"/>
        <v>0</v>
      </c>
      <c r="Z1014" s="50">
        <f t="shared" si="51"/>
        <v>0</v>
      </c>
      <c r="AA1014" s="50">
        <f t="shared" si="51"/>
        <v>0</v>
      </c>
      <c r="AB1014" s="50">
        <f t="shared" si="53"/>
        <v>9930.8341666666656</v>
      </c>
      <c r="AC1014" s="48" t="str">
        <f>VLOOKUP(ПРОДАЖИ!C:C,'ИЗ ОСНОВЫ НОМЕНКЛАТУР'!D:E,2,0)</f>
        <v>Аксессуары для кухни</v>
      </c>
      <c r="AD1014" s="48" t="str">
        <f>VLOOKUP(C:C,'ИЗ ОСНОВЫ НОМЕНКЛАТУР'!D:F,3,0)</f>
        <v>1 чаша</v>
      </c>
      <c r="AE1014" s="48" t="str">
        <f>VLOOKUP(C:C,'ИЗ ОСНОВЫ НОМЕНКЛАТУР'!D:H,5,0)</f>
        <v>C</v>
      </c>
    </row>
    <row r="1015" spans="1:31" ht="9.6" customHeight="1" x14ac:dyDescent="0.2">
      <c r="A1015" s="45" t="s">
        <v>888</v>
      </c>
      <c r="B1015" s="11"/>
      <c r="C1015" s="11" t="s">
        <v>1015</v>
      </c>
      <c r="D1015" s="44">
        <v>24</v>
      </c>
      <c r="E1015" s="44">
        <v>0</v>
      </c>
      <c r="F1015" s="48">
        <v>0</v>
      </c>
      <c r="G1015" s="48">
        <v>0</v>
      </c>
      <c r="H1015" s="44">
        <v>0</v>
      </c>
      <c r="I1015" s="44">
        <v>0</v>
      </c>
      <c r="J1015" s="44">
        <v>4</v>
      </c>
      <c r="K1015" s="48">
        <v>2</v>
      </c>
      <c r="L1015" s="49">
        <v>138152.69</v>
      </c>
      <c r="M1015" s="49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24132</v>
      </c>
      <c r="S1015" s="10">
        <v>12066</v>
      </c>
      <c r="T1015" s="50">
        <f t="shared" si="52"/>
        <v>11512.724166666667</v>
      </c>
      <c r="U1015" s="50">
        <f t="shared" si="52"/>
        <v>0</v>
      </c>
      <c r="V1015" s="50">
        <f t="shared" si="52"/>
        <v>0</v>
      </c>
      <c r="W1015" s="50">
        <f t="shared" si="51"/>
        <v>0</v>
      </c>
      <c r="X1015" s="50">
        <f t="shared" si="51"/>
        <v>0</v>
      </c>
      <c r="Y1015" s="50">
        <f t="shared" si="51"/>
        <v>0</v>
      </c>
      <c r="Z1015" s="50">
        <f t="shared" si="51"/>
        <v>2011</v>
      </c>
      <c r="AA1015" s="50">
        <f t="shared" si="51"/>
        <v>1005.5</v>
      </c>
      <c r="AB1015" s="50">
        <f t="shared" si="53"/>
        <v>14529.224166666667</v>
      </c>
      <c r="AC1015" s="48" t="str">
        <f>VLOOKUP(ПРОДАЖИ!C:C,'ИЗ ОСНОВЫ НОМЕНКЛАТУР'!D:E,2,0)</f>
        <v>Аксессуары для кухни</v>
      </c>
      <c r="AD1015" s="48" t="str">
        <f>VLOOKUP(C:C,'ИЗ ОСНОВЫ НОМЕНКЛАТУР'!D:F,3,0)</f>
        <v>1 чаша</v>
      </c>
      <c r="AE1015" s="48" t="str">
        <f>VLOOKUP(C:C,'ИЗ ОСНОВЫ НОМЕНКЛАТУР'!D:H,5,0)</f>
        <v>C</v>
      </c>
    </row>
    <row r="1016" spans="1:31" ht="9.6" customHeight="1" x14ac:dyDescent="0.2">
      <c r="A1016" s="45" t="s">
        <v>888</v>
      </c>
      <c r="B1016" s="11"/>
      <c r="C1016" s="11" t="s">
        <v>1016</v>
      </c>
      <c r="D1016" s="44">
        <v>4</v>
      </c>
      <c r="E1016" s="44">
        <v>0</v>
      </c>
      <c r="F1016" s="48">
        <v>0</v>
      </c>
      <c r="G1016" s="48">
        <v>0</v>
      </c>
      <c r="H1016" s="44">
        <v>0</v>
      </c>
      <c r="I1016" s="44">
        <v>5</v>
      </c>
      <c r="J1016" s="44">
        <v>0</v>
      </c>
      <c r="K1016" s="48">
        <v>0</v>
      </c>
      <c r="L1016" s="49">
        <v>61653.03</v>
      </c>
      <c r="M1016" s="49">
        <v>0</v>
      </c>
      <c r="N1016" s="10">
        <v>0</v>
      </c>
      <c r="O1016" s="10">
        <v>0</v>
      </c>
      <c r="P1016" s="10">
        <v>0</v>
      </c>
      <c r="Q1016" s="10">
        <v>75815</v>
      </c>
      <c r="R1016" s="10">
        <v>0</v>
      </c>
      <c r="S1016" s="10">
        <v>0</v>
      </c>
      <c r="T1016" s="50">
        <f t="shared" si="52"/>
        <v>5137.7524999999996</v>
      </c>
      <c r="U1016" s="50">
        <f t="shared" si="52"/>
        <v>0</v>
      </c>
      <c r="V1016" s="50">
        <f t="shared" si="52"/>
        <v>0</v>
      </c>
      <c r="W1016" s="50">
        <f t="shared" si="51"/>
        <v>0</v>
      </c>
      <c r="X1016" s="50">
        <f t="shared" si="51"/>
        <v>0</v>
      </c>
      <c r="Y1016" s="50">
        <f t="shared" si="51"/>
        <v>6317.916666666667</v>
      </c>
      <c r="Z1016" s="50">
        <f t="shared" si="51"/>
        <v>0</v>
      </c>
      <c r="AA1016" s="50">
        <f t="shared" si="51"/>
        <v>0</v>
      </c>
      <c r="AB1016" s="50">
        <f t="shared" si="53"/>
        <v>11455.669166666667</v>
      </c>
      <c r="AC1016" s="48" t="str">
        <f>VLOOKUP(ПРОДАЖИ!C:C,'ИЗ ОСНОВЫ НОМЕНКЛАТУР'!D:E,2,0)</f>
        <v>Аксессуары для кухни</v>
      </c>
      <c r="AD1016" s="48" t="str">
        <f>VLOOKUP(C:C,'ИЗ ОСНОВЫ НОМЕНКЛАТУР'!D:F,3,0)</f>
        <v>1 чаша</v>
      </c>
      <c r="AE1016" s="48" t="str">
        <f>VLOOKUP(C:C,'ИЗ ОСНОВЫ НОМЕНКЛАТУР'!D:H,5,0)</f>
        <v>C</v>
      </c>
    </row>
    <row r="1017" spans="1:31" ht="9.6" customHeight="1" x14ac:dyDescent="0.2">
      <c r="A1017" s="45" t="s">
        <v>888</v>
      </c>
      <c r="B1017" s="11"/>
      <c r="C1017" s="11" t="s">
        <v>1017</v>
      </c>
      <c r="D1017" s="44">
        <v>6</v>
      </c>
      <c r="E1017" s="44">
        <v>0</v>
      </c>
      <c r="F1017" s="48">
        <v>0</v>
      </c>
      <c r="G1017" s="48">
        <v>0</v>
      </c>
      <c r="H1017" s="44">
        <v>0</v>
      </c>
      <c r="I1017" s="44">
        <v>0</v>
      </c>
      <c r="J1017" s="44">
        <v>0</v>
      </c>
      <c r="K1017" s="48">
        <v>0</v>
      </c>
      <c r="L1017" s="49">
        <v>146497.66</v>
      </c>
      <c r="M1017" s="49">
        <v>0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50">
        <f t="shared" si="52"/>
        <v>12208.138333333334</v>
      </c>
      <c r="U1017" s="50">
        <f t="shared" si="52"/>
        <v>0</v>
      </c>
      <c r="V1017" s="50">
        <f t="shared" si="52"/>
        <v>0</v>
      </c>
      <c r="W1017" s="50">
        <f t="shared" si="51"/>
        <v>0</v>
      </c>
      <c r="X1017" s="50">
        <f t="shared" si="51"/>
        <v>0</v>
      </c>
      <c r="Y1017" s="50">
        <f t="shared" si="51"/>
        <v>0</v>
      </c>
      <c r="Z1017" s="50">
        <f t="shared" si="51"/>
        <v>0</v>
      </c>
      <c r="AA1017" s="50">
        <f t="shared" si="51"/>
        <v>0</v>
      </c>
      <c r="AB1017" s="50">
        <f t="shared" si="53"/>
        <v>12208.138333333334</v>
      </c>
      <c r="AC1017" s="48" t="str">
        <f>VLOOKUP(ПРОДАЖИ!C:C,'ИЗ ОСНОВЫ НОМЕНКЛАТУР'!D:E,2,0)</f>
        <v>Аксессуары для кухни</v>
      </c>
      <c r="AD1017" s="48" t="str">
        <f>VLOOKUP(C:C,'ИЗ ОСНОВЫ НОМЕНКЛАТУР'!D:F,3,0)</f>
        <v>1 чаша</v>
      </c>
      <c r="AE1017" s="48" t="str">
        <f>VLOOKUP(C:C,'ИЗ ОСНОВЫ НОМЕНКЛАТУР'!D:H,5,0)</f>
        <v>C</v>
      </c>
    </row>
    <row r="1018" spans="1:31" ht="9.6" customHeight="1" x14ac:dyDescent="0.2">
      <c r="A1018" s="45" t="s">
        <v>888</v>
      </c>
      <c r="B1018" s="11"/>
      <c r="C1018" s="11" t="s">
        <v>1018</v>
      </c>
      <c r="D1018" s="44">
        <v>3</v>
      </c>
      <c r="E1018" s="44">
        <v>0</v>
      </c>
      <c r="F1018" s="48">
        <v>0</v>
      </c>
      <c r="G1018" s="48">
        <v>0</v>
      </c>
      <c r="H1018" s="44">
        <v>1</v>
      </c>
      <c r="I1018" s="44">
        <v>3</v>
      </c>
      <c r="J1018" s="44">
        <v>0</v>
      </c>
      <c r="K1018" s="48">
        <v>0</v>
      </c>
      <c r="L1018" s="49">
        <v>48007.199999999997</v>
      </c>
      <c r="M1018" s="49">
        <v>0</v>
      </c>
      <c r="N1018" s="10">
        <v>0</v>
      </c>
      <c r="O1018" s="10">
        <v>0</v>
      </c>
      <c r="P1018" s="10">
        <v>16006</v>
      </c>
      <c r="Q1018" s="10">
        <v>48018</v>
      </c>
      <c r="R1018" s="10">
        <v>0</v>
      </c>
      <c r="S1018" s="10">
        <v>0</v>
      </c>
      <c r="T1018" s="50">
        <f t="shared" si="52"/>
        <v>4000.6</v>
      </c>
      <c r="U1018" s="50">
        <f t="shared" si="52"/>
        <v>0</v>
      </c>
      <c r="V1018" s="50">
        <f t="shared" si="52"/>
        <v>0</v>
      </c>
      <c r="W1018" s="50">
        <f t="shared" si="51"/>
        <v>0</v>
      </c>
      <c r="X1018" s="50">
        <f t="shared" si="51"/>
        <v>1333.8333333333333</v>
      </c>
      <c r="Y1018" s="50">
        <f t="shared" si="51"/>
        <v>4001.5</v>
      </c>
      <c r="Z1018" s="50">
        <f t="shared" si="51"/>
        <v>0</v>
      </c>
      <c r="AA1018" s="50">
        <f t="shared" si="51"/>
        <v>0</v>
      </c>
      <c r="AB1018" s="50">
        <f t="shared" si="53"/>
        <v>9335.9333333333343</v>
      </c>
      <c r="AC1018" s="48" t="str">
        <f>VLOOKUP(ПРОДАЖИ!C:C,'ИЗ ОСНОВЫ НОМЕНКЛАТУР'!D:E,2,0)</f>
        <v>Аксессуары для кухни</v>
      </c>
      <c r="AD1018" s="48" t="str">
        <f>VLOOKUP(C:C,'ИЗ ОСНОВЫ НОМЕНКЛАТУР'!D:F,3,0)</f>
        <v>1 чаша</v>
      </c>
      <c r="AE1018" s="48" t="str">
        <f>VLOOKUP(C:C,'ИЗ ОСНОВЫ НОМЕНКЛАТУР'!D:H,5,0)</f>
        <v>C</v>
      </c>
    </row>
    <row r="1019" spans="1:31" ht="9.6" customHeight="1" x14ac:dyDescent="0.2">
      <c r="A1019" s="45" t="s">
        <v>888</v>
      </c>
      <c r="B1019" s="11"/>
      <c r="C1019" s="11" t="s">
        <v>1019</v>
      </c>
      <c r="D1019" s="44">
        <v>2</v>
      </c>
      <c r="E1019" s="44">
        <v>0</v>
      </c>
      <c r="F1019" s="48">
        <v>4</v>
      </c>
      <c r="G1019" s="48">
        <v>0</v>
      </c>
      <c r="H1019" s="44">
        <v>1</v>
      </c>
      <c r="I1019" s="44">
        <v>1</v>
      </c>
      <c r="J1019" s="44">
        <v>0</v>
      </c>
      <c r="K1019" s="48">
        <v>0</v>
      </c>
      <c r="L1019" s="49">
        <v>43650</v>
      </c>
      <c r="M1019" s="49">
        <v>0</v>
      </c>
      <c r="N1019" s="10">
        <v>89537.600000000006</v>
      </c>
      <c r="O1019" s="10">
        <v>0</v>
      </c>
      <c r="P1019" s="10">
        <v>14619</v>
      </c>
      <c r="Q1019" s="10">
        <v>14619</v>
      </c>
      <c r="R1019" s="10">
        <v>0</v>
      </c>
      <c r="S1019" s="10">
        <v>0</v>
      </c>
      <c r="T1019" s="50">
        <f t="shared" si="52"/>
        <v>3637.5</v>
      </c>
      <c r="U1019" s="50">
        <f t="shared" si="52"/>
        <v>0</v>
      </c>
      <c r="V1019" s="50">
        <f t="shared" si="52"/>
        <v>7461.4666666666672</v>
      </c>
      <c r="W1019" s="50">
        <f t="shared" si="51"/>
        <v>0</v>
      </c>
      <c r="X1019" s="50">
        <f t="shared" si="51"/>
        <v>1218.25</v>
      </c>
      <c r="Y1019" s="50">
        <f t="shared" si="51"/>
        <v>1218.25</v>
      </c>
      <c r="Z1019" s="50">
        <f t="shared" si="51"/>
        <v>0</v>
      </c>
      <c r="AA1019" s="50">
        <f t="shared" si="51"/>
        <v>0</v>
      </c>
      <c r="AB1019" s="50">
        <f t="shared" si="53"/>
        <v>13535.466666666667</v>
      </c>
      <c r="AC1019" s="48" t="str">
        <f>VLOOKUP(ПРОДАЖИ!C:C,'ИЗ ОСНОВЫ НОМЕНКЛАТУР'!D:E,2,0)</f>
        <v>Аксессуары для кухни</v>
      </c>
      <c r="AD1019" s="48" t="str">
        <f>VLOOKUP(C:C,'ИЗ ОСНОВЫ НОМЕНКЛАТУР'!D:F,3,0)</f>
        <v>1 чаша</v>
      </c>
      <c r="AE1019" s="48" t="str">
        <f>VLOOKUP(C:C,'ИЗ ОСНОВЫ НОМЕНКЛАТУР'!D:H,5,0)</f>
        <v>C</v>
      </c>
    </row>
    <row r="1020" spans="1:31" ht="9.6" customHeight="1" x14ac:dyDescent="0.2">
      <c r="A1020" s="45" t="s">
        <v>888</v>
      </c>
      <c r="B1020" s="11"/>
      <c r="C1020" s="11" t="s">
        <v>1020</v>
      </c>
      <c r="D1020" s="44">
        <v>3</v>
      </c>
      <c r="E1020" s="44">
        <v>0</v>
      </c>
      <c r="F1020" s="48">
        <v>0</v>
      </c>
      <c r="G1020" s="48">
        <v>0</v>
      </c>
      <c r="H1020" s="44">
        <v>0</v>
      </c>
      <c r="I1020" s="44">
        <v>0</v>
      </c>
      <c r="J1020" s="44">
        <v>0</v>
      </c>
      <c r="K1020" s="48">
        <v>0</v>
      </c>
      <c r="L1020" s="49">
        <v>57685</v>
      </c>
      <c r="M1020" s="49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50">
        <f t="shared" si="52"/>
        <v>4807.083333333333</v>
      </c>
      <c r="U1020" s="50">
        <f t="shared" si="52"/>
        <v>0</v>
      </c>
      <c r="V1020" s="50">
        <f t="shared" si="52"/>
        <v>0</v>
      </c>
      <c r="W1020" s="50">
        <f t="shared" si="51"/>
        <v>0</v>
      </c>
      <c r="X1020" s="50">
        <f t="shared" si="51"/>
        <v>0</v>
      </c>
      <c r="Y1020" s="50">
        <f t="shared" si="51"/>
        <v>0</v>
      </c>
      <c r="Z1020" s="50">
        <f t="shared" si="51"/>
        <v>0</v>
      </c>
      <c r="AA1020" s="50">
        <f t="shared" si="51"/>
        <v>0</v>
      </c>
      <c r="AB1020" s="50">
        <f t="shared" si="53"/>
        <v>4807.083333333333</v>
      </c>
      <c r="AC1020" s="48" t="str">
        <f>VLOOKUP(ПРОДАЖИ!C:C,'ИЗ ОСНОВЫ НОМЕНКЛАТУР'!D:E,2,0)</f>
        <v>Аксессуары для кухни</v>
      </c>
      <c r="AD1020" s="48" t="str">
        <f>VLOOKUP(C:C,'ИЗ ОСНОВЫ НОМЕНКЛАТУР'!D:F,3,0)</f>
        <v>1 чаша</v>
      </c>
      <c r="AE1020" s="48" t="str">
        <f>VLOOKUP(C:C,'ИЗ ОСНОВЫ НОМЕНКЛАТУР'!D:H,5,0)</f>
        <v>C</v>
      </c>
    </row>
    <row r="1021" spans="1:31" ht="9.6" customHeight="1" x14ac:dyDescent="0.2">
      <c r="A1021" s="45" t="s">
        <v>888</v>
      </c>
      <c r="B1021" s="11"/>
      <c r="C1021" s="11" t="s">
        <v>1021</v>
      </c>
      <c r="D1021" s="44">
        <v>7</v>
      </c>
      <c r="E1021" s="44">
        <v>0</v>
      </c>
      <c r="F1021" s="48">
        <v>0</v>
      </c>
      <c r="G1021" s="48">
        <v>0</v>
      </c>
      <c r="H1021" s="44">
        <v>1</v>
      </c>
      <c r="I1021" s="44">
        <v>4</v>
      </c>
      <c r="J1021" s="44">
        <v>0</v>
      </c>
      <c r="K1021" s="48">
        <v>0</v>
      </c>
      <c r="L1021" s="49">
        <v>139980.01</v>
      </c>
      <c r="M1021" s="49">
        <v>0</v>
      </c>
      <c r="N1021" s="10">
        <v>0</v>
      </c>
      <c r="O1021" s="10">
        <v>0</v>
      </c>
      <c r="P1021" s="10">
        <v>34560</v>
      </c>
      <c r="Q1021" s="10">
        <v>136446.15</v>
      </c>
      <c r="R1021" s="10">
        <v>0</v>
      </c>
      <c r="S1021" s="10">
        <v>0</v>
      </c>
      <c r="T1021" s="50">
        <f t="shared" si="52"/>
        <v>11665.000833333334</v>
      </c>
      <c r="U1021" s="50">
        <f t="shared" si="52"/>
        <v>0</v>
      </c>
      <c r="V1021" s="50">
        <f t="shared" si="52"/>
        <v>0</v>
      </c>
      <c r="W1021" s="50">
        <f t="shared" si="51"/>
        <v>0</v>
      </c>
      <c r="X1021" s="50">
        <f t="shared" si="51"/>
        <v>2880</v>
      </c>
      <c r="Y1021" s="50">
        <f t="shared" si="51"/>
        <v>11370.512499999999</v>
      </c>
      <c r="Z1021" s="50">
        <f t="shared" si="51"/>
        <v>0</v>
      </c>
      <c r="AA1021" s="50">
        <f t="shared" si="51"/>
        <v>0</v>
      </c>
      <c r="AB1021" s="50">
        <f t="shared" si="53"/>
        <v>25915.513333333332</v>
      </c>
      <c r="AC1021" s="48" t="str">
        <f>VLOOKUP(ПРОДАЖИ!C:C,'ИЗ ОСНОВЫ НОМЕНКЛАТУР'!D:E,2,0)</f>
        <v>Аксессуары для кухни</v>
      </c>
      <c r="AD1021" s="48" t="str">
        <f>VLOOKUP(C:C,'ИЗ ОСНОВЫ НОМЕНКЛАТУР'!D:F,3,0)</f>
        <v>1 чаша</v>
      </c>
      <c r="AE1021" s="48" t="str">
        <f>VLOOKUP(C:C,'ИЗ ОСНОВЫ НОМЕНКЛАТУР'!D:H,5,0)</f>
        <v>C</v>
      </c>
    </row>
    <row r="1022" spans="1:31" ht="9.6" customHeight="1" x14ac:dyDescent="0.2">
      <c r="A1022" s="45" t="s">
        <v>888</v>
      </c>
      <c r="B1022" s="11"/>
      <c r="C1022" s="11" t="s">
        <v>1022</v>
      </c>
      <c r="D1022" s="44">
        <v>10</v>
      </c>
      <c r="E1022" s="44">
        <v>0</v>
      </c>
      <c r="F1022" s="48">
        <v>0</v>
      </c>
      <c r="G1022" s="48">
        <v>0</v>
      </c>
      <c r="H1022" s="44">
        <v>0</v>
      </c>
      <c r="I1022" s="44">
        <v>3</v>
      </c>
      <c r="J1022" s="44">
        <v>0</v>
      </c>
      <c r="K1022" s="48">
        <v>0</v>
      </c>
      <c r="L1022" s="49">
        <v>55253.2</v>
      </c>
      <c r="M1022" s="49">
        <v>0</v>
      </c>
      <c r="N1022" s="10">
        <v>0</v>
      </c>
      <c r="O1022" s="10">
        <v>0</v>
      </c>
      <c r="P1022" s="10">
        <v>0</v>
      </c>
      <c r="Q1022" s="10">
        <v>17212.5</v>
      </c>
      <c r="R1022" s="10">
        <v>0</v>
      </c>
      <c r="S1022" s="10">
        <v>0</v>
      </c>
      <c r="T1022" s="50">
        <f t="shared" si="52"/>
        <v>4604.4333333333334</v>
      </c>
      <c r="U1022" s="50">
        <f t="shared" si="52"/>
        <v>0</v>
      </c>
      <c r="V1022" s="50">
        <f t="shared" si="52"/>
        <v>0</v>
      </c>
      <c r="W1022" s="50">
        <f t="shared" si="51"/>
        <v>0</v>
      </c>
      <c r="X1022" s="50">
        <f t="shared" si="51"/>
        <v>0</v>
      </c>
      <c r="Y1022" s="50">
        <f t="shared" ref="Y1022:AA1085" si="54">Q1022/12</f>
        <v>1434.375</v>
      </c>
      <c r="Z1022" s="50">
        <f t="shared" si="54"/>
        <v>0</v>
      </c>
      <c r="AA1022" s="50">
        <f t="shared" si="54"/>
        <v>0</v>
      </c>
      <c r="AB1022" s="50">
        <f t="shared" si="53"/>
        <v>6038.8083333333334</v>
      </c>
      <c r="AC1022" s="48" t="str">
        <f>VLOOKUP(ПРОДАЖИ!C:C,'ИЗ ОСНОВЫ НОМЕНКЛАТУР'!D:E,2,0)</f>
        <v>Аксессуары для кухни</v>
      </c>
      <c r="AD1022" s="48" t="str">
        <f>VLOOKUP(C:C,'ИЗ ОСНОВЫ НОМЕНКЛАТУР'!D:F,3,0)</f>
        <v>1 чаша</v>
      </c>
      <c r="AE1022" s="48" t="str">
        <f>VLOOKUP(C:C,'ИЗ ОСНОВЫ НОМЕНКЛАТУР'!D:H,5,0)</f>
        <v>C</v>
      </c>
    </row>
    <row r="1023" spans="1:31" ht="9.6" customHeight="1" x14ac:dyDescent="0.2">
      <c r="A1023" s="45" t="s">
        <v>888</v>
      </c>
      <c r="B1023" s="11"/>
      <c r="C1023" s="11" t="s">
        <v>1023</v>
      </c>
      <c r="D1023" s="44">
        <v>3</v>
      </c>
      <c r="E1023" s="44">
        <v>0</v>
      </c>
      <c r="F1023" s="48">
        <v>0</v>
      </c>
      <c r="G1023" s="48">
        <v>0</v>
      </c>
      <c r="H1023" s="44">
        <v>0</v>
      </c>
      <c r="I1023" s="44">
        <v>0</v>
      </c>
      <c r="J1023" s="44">
        <v>0</v>
      </c>
      <c r="K1023" s="48">
        <v>0</v>
      </c>
      <c r="L1023" s="49">
        <v>85125</v>
      </c>
      <c r="M1023" s="49">
        <v>0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50">
        <f t="shared" si="52"/>
        <v>7093.75</v>
      </c>
      <c r="U1023" s="50">
        <f t="shared" si="52"/>
        <v>0</v>
      </c>
      <c r="V1023" s="50">
        <f t="shared" si="52"/>
        <v>0</v>
      </c>
      <c r="W1023" s="50">
        <f t="shared" si="52"/>
        <v>0</v>
      </c>
      <c r="X1023" s="50">
        <f t="shared" si="52"/>
        <v>0</v>
      </c>
      <c r="Y1023" s="50">
        <f t="shared" si="54"/>
        <v>0</v>
      </c>
      <c r="Z1023" s="50">
        <f t="shared" si="54"/>
        <v>0</v>
      </c>
      <c r="AA1023" s="50">
        <f t="shared" si="54"/>
        <v>0</v>
      </c>
      <c r="AB1023" s="50">
        <f t="shared" si="53"/>
        <v>7093.75</v>
      </c>
      <c r="AC1023" s="48" t="str">
        <f>VLOOKUP(ПРОДАЖИ!C:C,'ИЗ ОСНОВЫ НОМЕНКЛАТУР'!D:E,2,0)</f>
        <v>Аксессуары для кухни</v>
      </c>
      <c r="AD1023" s="48" t="str">
        <f>VLOOKUP(C:C,'ИЗ ОСНОВЫ НОМЕНКЛАТУР'!D:F,3,0)</f>
        <v>1 чаша</v>
      </c>
      <c r="AE1023" s="48" t="str">
        <f>VLOOKUP(C:C,'ИЗ ОСНОВЫ НОМЕНКЛАТУР'!D:H,5,0)</f>
        <v>C</v>
      </c>
    </row>
    <row r="1024" spans="1:31" ht="9.6" customHeight="1" x14ac:dyDescent="0.2">
      <c r="A1024" s="45" t="s">
        <v>888</v>
      </c>
      <c r="B1024" s="11"/>
      <c r="C1024" s="11" t="s">
        <v>1024</v>
      </c>
      <c r="D1024" s="44">
        <v>15</v>
      </c>
      <c r="E1024" s="44">
        <v>0</v>
      </c>
      <c r="F1024" s="48">
        <v>0</v>
      </c>
      <c r="G1024" s="48">
        <v>0</v>
      </c>
      <c r="H1024" s="44">
        <v>0</v>
      </c>
      <c r="I1024" s="44">
        <v>4</v>
      </c>
      <c r="J1024" s="44">
        <v>0</v>
      </c>
      <c r="K1024" s="48">
        <v>0</v>
      </c>
      <c r="L1024" s="49">
        <v>92525</v>
      </c>
      <c r="M1024" s="49">
        <v>0</v>
      </c>
      <c r="N1024" s="10">
        <v>0</v>
      </c>
      <c r="O1024" s="10">
        <v>0</v>
      </c>
      <c r="P1024" s="10">
        <v>0</v>
      </c>
      <c r="Q1024" s="10">
        <v>24784.720000000001</v>
      </c>
      <c r="R1024" s="10">
        <v>0</v>
      </c>
      <c r="S1024" s="10">
        <v>0</v>
      </c>
      <c r="T1024" s="50">
        <f t="shared" si="52"/>
        <v>7710.416666666667</v>
      </c>
      <c r="U1024" s="50">
        <f t="shared" si="52"/>
        <v>0</v>
      </c>
      <c r="V1024" s="50">
        <f t="shared" si="52"/>
        <v>0</v>
      </c>
      <c r="W1024" s="50">
        <f t="shared" si="52"/>
        <v>0</v>
      </c>
      <c r="X1024" s="50">
        <f t="shared" si="52"/>
        <v>0</v>
      </c>
      <c r="Y1024" s="50">
        <f t="shared" si="54"/>
        <v>2065.3933333333334</v>
      </c>
      <c r="Z1024" s="50">
        <f t="shared" si="54"/>
        <v>0</v>
      </c>
      <c r="AA1024" s="50">
        <f t="shared" si="54"/>
        <v>0</v>
      </c>
      <c r="AB1024" s="50">
        <f t="shared" si="53"/>
        <v>9775.8100000000013</v>
      </c>
      <c r="AC1024" s="48" t="str">
        <f>VLOOKUP(ПРОДАЖИ!C:C,'ИЗ ОСНОВЫ НОМЕНКЛАТУР'!D:E,2,0)</f>
        <v>Аксессуары для кухни</v>
      </c>
      <c r="AD1024" s="48" t="str">
        <f>VLOOKUP(C:C,'ИЗ ОСНОВЫ НОМЕНКЛАТУР'!D:F,3,0)</f>
        <v>1 чаша</v>
      </c>
      <c r="AE1024" s="48" t="str">
        <f>VLOOKUP(C:C,'ИЗ ОСНОВЫ НОМЕНКЛАТУР'!D:H,5,0)</f>
        <v>C</v>
      </c>
    </row>
    <row r="1025" spans="1:31" ht="9.6" customHeight="1" x14ac:dyDescent="0.2">
      <c r="A1025" s="45" t="s">
        <v>888</v>
      </c>
      <c r="B1025" s="11"/>
      <c r="C1025" s="11" t="s">
        <v>1025</v>
      </c>
      <c r="D1025" s="44">
        <v>6</v>
      </c>
      <c r="E1025" s="44">
        <v>0</v>
      </c>
      <c r="F1025" s="48">
        <v>0</v>
      </c>
      <c r="G1025" s="48">
        <v>0</v>
      </c>
      <c r="H1025" s="44">
        <v>1</v>
      </c>
      <c r="I1025" s="44">
        <v>2</v>
      </c>
      <c r="J1025" s="44">
        <v>0</v>
      </c>
      <c r="K1025" s="48">
        <v>0</v>
      </c>
      <c r="L1025" s="49">
        <v>118432</v>
      </c>
      <c r="M1025" s="49">
        <v>0</v>
      </c>
      <c r="N1025" s="10">
        <v>0</v>
      </c>
      <c r="O1025" s="10">
        <v>0</v>
      </c>
      <c r="P1025" s="10">
        <v>17971</v>
      </c>
      <c r="Q1025" s="10">
        <v>35942</v>
      </c>
      <c r="R1025" s="10">
        <v>0</v>
      </c>
      <c r="S1025" s="10">
        <v>0</v>
      </c>
      <c r="T1025" s="50">
        <f t="shared" si="52"/>
        <v>9869.3333333333339</v>
      </c>
      <c r="U1025" s="50">
        <f t="shared" si="52"/>
        <v>0</v>
      </c>
      <c r="V1025" s="50">
        <f t="shared" si="52"/>
        <v>0</v>
      </c>
      <c r="W1025" s="50">
        <f t="shared" si="52"/>
        <v>0</v>
      </c>
      <c r="X1025" s="50">
        <f t="shared" si="52"/>
        <v>1497.5833333333333</v>
      </c>
      <c r="Y1025" s="50">
        <f t="shared" si="54"/>
        <v>2995.1666666666665</v>
      </c>
      <c r="Z1025" s="50">
        <f t="shared" si="54"/>
        <v>0</v>
      </c>
      <c r="AA1025" s="50">
        <f t="shared" si="54"/>
        <v>0</v>
      </c>
      <c r="AB1025" s="50">
        <f t="shared" si="53"/>
        <v>14362.083333333334</v>
      </c>
      <c r="AC1025" s="48" t="str">
        <f>VLOOKUP(ПРОДАЖИ!C:C,'ИЗ ОСНОВЫ НОМЕНКЛАТУР'!D:E,2,0)</f>
        <v>Аксессуары для кухни</v>
      </c>
      <c r="AD1025" s="48" t="str">
        <f>VLOOKUP(C:C,'ИЗ ОСНОВЫ НОМЕНКЛАТУР'!D:F,3,0)</f>
        <v>1 чаша</v>
      </c>
      <c r="AE1025" s="48" t="str">
        <f>VLOOKUP(C:C,'ИЗ ОСНОВЫ НОМЕНКЛАТУР'!D:H,5,0)</f>
        <v>C</v>
      </c>
    </row>
    <row r="1026" spans="1:31" ht="9.6" customHeight="1" x14ac:dyDescent="0.2">
      <c r="A1026" s="45" t="s">
        <v>888</v>
      </c>
      <c r="B1026" s="11"/>
      <c r="C1026" s="11" t="s">
        <v>1026</v>
      </c>
      <c r="D1026" s="44">
        <v>0</v>
      </c>
      <c r="E1026" s="44">
        <v>0</v>
      </c>
      <c r="F1026" s="48">
        <v>4</v>
      </c>
      <c r="G1026" s="48">
        <v>0</v>
      </c>
      <c r="H1026" s="44">
        <v>0</v>
      </c>
      <c r="I1026" s="44">
        <v>4</v>
      </c>
      <c r="J1026" s="44">
        <v>0</v>
      </c>
      <c r="K1026" s="48">
        <v>0</v>
      </c>
      <c r="L1026" s="49">
        <v>0</v>
      </c>
      <c r="M1026" s="49">
        <v>0</v>
      </c>
      <c r="N1026" s="10">
        <v>26460.11</v>
      </c>
      <c r="O1026" s="10">
        <v>0</v>
      </c>
      <c r="P1026" s="10">
        <v>0</v>
      </c>
      <c r="Q1026" s="10">
        <v>21902</v>
      </c>
      <c r="R1026" s="10">
        <v>0</v>
      </c>
      <c r="S1026" s="10">
        <v>0</v>
      </c>
      <c r="T1026" s="50">
        <f t="shared" si="52"/>
        <v>0</v>
      </c>
      <c r="U1026" s="50">
        <f t="shared" si="52"/>
        <v>0</v>
      </c>
      <c r="V1026" s="50">
        <f t="shared" si="52"/>
        <v>2205.0091666666667</v>
      </c>
      <c r="W1026" s="50">
        <f t="shared" si="52"/>
        <v>0</v>
      </c>
      <c r="X1026" s="50">
        <f t="shared" si="52"/>
        <v>0</v>
      </c>
      <c r="Y1026" s="50">
        <f t="shared" si="54"/>
        <v>1825.1666666666667</v>
      </c>
      <c r="Z1026" s="50">
        <f t="shared" si="54"/>
        <v>0</v>
      </c>
      <c r="AA1026" s="50">
        <f t="shared" si="54"/>
        <v>0</v>
      </c>
      <c r="AB1026" s="50">
        <f t="shared" si="53"/>
        <v>4030.1758333333337</v>
      </c>
      <c r="AC1026" s="48" t="str">
        <f>VLOOKUP(ПРОДАЖИ!C:C,'ИЗ ОСНОВЫ НОМЕНКЛАТУР'!D:E,2,0)</f>
        <v>Аксессуары для кухни</v>
      </c>
      <c r="AD1026" s="48" t="str">
        <f>VLOOKUP(C:C,'ИЗ ОСНОВЫ НОМЕНКЛАТУР'!D:F,3,0)</f>
        <v>1 чаша</v>
      </c>
      <c r="AE1026" s="48" t="str">
        <f>VLOOKUP(C:C,'ИЗ ОСНОВЫ НОМЕНКЛАТУР'!D:H,5,0)</f>
        <v>C</v>
      </c>
    </row>
    <row r="1027" spans="1:31" ht="9.6" customHeight="1" x14ac:dyDescent="0.2">
      <c r="A1027" s="45" t="s">
        <v>888</v>
      </c>
      <c r="B1027" s="11"/>
      <c r="C1027" s="11" t="s">
        <v>1027</v>
      </c>
      <c r="D1027" s="44">
        <v>2</v>
      </c>
      <c r="E1027" s="44">
        <v>0</v>
      </c>
      <c r="F1027" s="48">
        <v>0</v>
      </c>
      <c r="G1027" s="48">
        <v>0</v>
      </c>
      <c r="H1027" s="44">
        <v>0</v>
      </c>
      <c r="I1027" s="44">
        <v>0</v>
      </c>
      <c r="J1027" s="44">
        <v>0</v>
      </c>
      <c r="K1027" s="48">
        <v>0</v>
      </c>
      <c r="L1027" s="49">
        <v>16850</v>
      </c>
      <c r="M1027" s="49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50">
        <f t="shared" ref="T1027:X1077" si="55">L1027/12</f>
        <v>1404.1666666666667</v>
      </c>
      <c r="U1027" s="50">
        <f t="shared" si="55"/>
        <v>0</v>
      </c>
      <c r="V1027" s="50">
        <f t="shared" si="55"/>
        <v>0</v>
      </c>
      <c r="W1027" s="50">
        <f t="shared" si="55"/>
        <v>0</v>
      </c>
      <c r="X1027" s="50">
        <f t="shared" si="55"/>
        <v>0</v>
      </c>
      <c r="Y1027" s="50">
        <f t="shared" si="54"/>
        <v>0</v>
      </c>
      <c r="Z1027" s="50">
        <f t="shared" si="54"/>
        <v>0</v>
      </c>
      <c r="AA1027" s="50">
        <f t="shared" si="54"/>
        <v>0</v>
      </c>
      <c r="AB1027" s="50">
        <f t="shared" si="53"/>
        <v>1404.1666666666667</v>
      </c>
      <c r="AC1027" s="48" t="str">
        <f>VLOOKUP(ПРОДАЖИ!C:C,'ИЗ ОСНОВЫ НОМЕНКЛАТУР'!D:E,2,0)</f>
        <v>Аксессуары для кухни</v>
      </c>
      <c r="AD1027" s="48" t="str">
        <f>VLOOKUP(C:C,'ИЗ ОСНОВЫ НОМЕНКЛАТУР'!D:F,3,0)</f>
        <v>1 чаша</v>
      </c>
      <c r="AE1027" s="48" t="str">
        <f>VLOOKUP(C:C,'ИЗ ОСНОВЫ НОМЕНКЛАТУР'!D:H,5,0)</f>
        <v>C</v>
      </c>
    </row>
    <row r="1028" spans="1:31" ht="9.6" customHeight="1" x14ac:dyDescent="0.2">
      <c r="A1028" s="45" t="s">
        <v>888</v>
      </c>
      <c r="B1028" s="11"/>
      <c r="C1028" s="11" t="s">
        <v>1028</v>
      </c>
      <c r="D1028" s="44">
        <v>4</v>
      </c>
      <c r="E1028" s="44">
        <v>0</v>
      </c>
      <c r="F1028" s="48">
        <v>6</v>
      </c>
      <c r="G1028" s="48">
        <v>0</v>
      </c>
      <c r="H1028" s="44">
        <v>0</v>
      </c>
      <c r="I1028" s="44">
        <v>0</v>
      </c>
      <c r="J1028" s="44">
        <v>0</v>
      </c>
      <c r="K1028" s="48">
        <v>0</v>
      </c>
      <c r="L1028" s="49">
        <v>19207.61</v>
      </c>
      <c r="M1028" s="49">
        <v>0</v>
      </c>
      <c r="N1028" s="10">
        <v>40500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50">
        <f t="shared" si="55"/>
        <v>1600.6341666666667</v>
      </c>
      <c r="U1028" s="50">
        <f t="shared" si="55"/>
        <v>0</v>
      </c>
      <c r="V1028" s="50">
        <f t="shared" si="55"/>
        <v>3375</v>
      </c>
      <c r="W1028" s="50">
        <f t="shared" si="55"/>
        <v>0</v>
      </c>
      <c r="X1028" s="50">
        <f t="shared" si="55"/>
        <v>0</v>
      </c>
      <c r="Y1028" s="50">
        <f t="shared" si="54"/>
        <v>0</v>
      </c>
      <c r="Z1028" s="50">
        <f t="shared" si="54"/>
        <v>0</v>
      </c>
      <c r="AA1028" s="50">
        <f t="shared" si="54"/>
        <v>0</v>
      </c>
      <c r="AB1028" s="50">
        <f t="shared" ref="AB1028:AB1091" si="56">T1028+U1028+V1028+W1028+X1028+Y1028+Z1028+AA1028</f>
        <v>4975.6341666666667</v>
      </c>
      <c r="AC1028" s="48" t="str">
        <f>VLOOKUP(ПРОДАЖИ!C:C,'ИЗ ОСНОВЫ НОМЕНКЛАТУР'!D:E,2,0)</f>
        <v>Аксессуары для кухни</v>
      </c>
      <c r="AD1028" s="48" t="str">
        <f>VLOOKUP(C:C,'ИЗ ОСНОВЫ НОМЕНКЛАТУР'!D:F,3,0)</f>
        <v>1 чаша</v>
      </c>
      <c r="AE1028" s="48" t="str">
        <f>VLOOKUP(C:C,'ИЗ ОСНОВЫ НОМЕНКЛАТУР'!D:H,5,0)</f>
        <v>C</v>
      </c>
    </row>
    <row r="1029" spans="1:31" ht="9.6" customHeight="1" x14ac:dyDescent="0.2">
      <c r="A1029" s="45" t="s">
        <v>888</v>
      </c>
      <c r="B1029" s="11"/>
      <c r="C1029" s="11" t="s">
        <v>1029</v>
      </c>
      <c r="D1029" s="44">
        <v>7</v>
      </c>
      <c r="E1029" s="44">
        <v>0</v>
      </c>
      <c r="F1029" s="48">
        <v>1</v>
      </c>
      <c r="G1029" s="48">
        <v>0</v>
      </c>
      <c r="H1029" s="44">
        <v>0</v>
      </c>
      <c r="I1029" s="44">
        <v>4</v>
      </c>
      <c r="J1029" s="44">
        <v>1</v>
      </c>
      <c r="K1029" s="48">
        <v>2</v>
      </c>
      <c r="L1029" s="49">
        <v>44704</v>
      </c>
      <c r="M1029" s="49">
        <v>0</v>
      </c>
      <c r="N1029" s="10">
        <v>5715</v>
      </c>
      <c r="O1029" s="10">
        <v>0</v>
      </c>
      <c r="P1029" s="10">
        <v>0</v>
      </c>
      <c r="Q1029" s="10">
        <v>24758.02</v>
      </c>
      <c r="R1029" s="10">
        <v>6033</v>
      </c>
      <c r="S1029" s="10">
        <v>12066</v>
      </c>
      <c r="T1029" s="50">
        <f t="shared" si="55"/>
        <v>3725.3333333333335</v>
      </c>
      <c r="U1029" s="50">
        <f t="shared" si="55"/>
        <v>0</v>
      </c>
      <c r="V1029" s="50">
        <f t="shared" si="55"/>
        <v>476.25</v>
      </c>
      <c r="W1029" s="50">
        <f t="shared" si="55"/>
        <v>0</v>
      </c>
      <c r="X1029" s="50">
        <f t="shared" si="55"/>
        <v>0</v>
      </c>
      <c r="Y1029" s="50">
        <f t="shared" si="54"/>
        <v>2063.1683333333335</v>
      </c>
      <c r="Z1029" s="50">
        <f t="shared" si="54"/>
        <v>502.75</v>
      </c>
      <c r="AA1029" s="50">
        <f t="shared" si="54"/>
        <v>1005.5</v>
      </c>
      <c r="AB1029" s="50">
        <f t="shared" si="56"/>
        <v>7773.001666666667</v>
      </c>
      <c r="AC1029" s="48" t="str">
        <f>VLOOKUP(ПРОДАЖИ!C:C,'ИЗ ОСНОВЫ НОМЕНКЛАТУР'!D:E,2,0)</f>
        <v>Аксессуары для кухни</v>
      </c>
      <c r="AD1029" s="48" t="str">
        <f>VLOOKUP(C:C,'ИЗ ОСНОВЫ НОМЕНКЛАТУР'!D:F,3,0)</f>
        <v>1 чаша</v>
      </c>
      <c r="AE1029" s="48" t="str">
        <f>VLOOKUP(C:C,'ИЗ ОСНОВЫ НОМЕНКЛАТУР'!D:H,5,0)</f>
        <v>C</v>
      </c>
    </row>
    <row r="1030" spans="1:31" ht="9.6" customHeight="1" x14ac:dyDescent="0.2">
      <c r="A1030" s="45" t="s">
        <v>888</v>
      </c>
      <c r="B1030" s="11"/>
      <c r="C1030" s="11" t="s">
        <v>1030</v>
      </c>
      <c r="D1030" s="44">
        <v>4</v>
      </c>
      <c r="E1030" s="44">
        <v>0</v>
      </c>
      <c r="F1030" s="48">
        <v>7</v>
      </c>
      <c r="G1030" s="48">
        <v>0</v>
      </c>
      <c r="H1030" s="44">
        <v>0</v>
      </c>
      <c r="I1030" s="44">
        <v>6</v>
      </c>
      <c r="J1030" s="44">
        <v>0</v>
      </c>
      <c r="K1030" s="48">
        <v>0</v>
      </c>
      <c r="L1030" s="49">
        <v>19258.349999999999</v>
      </c>
      <c r="M1030" s="49">
        <v>0</v>
      </c>
      <c r="N1030" s="10">
        <v>32650.240000000002</v>
      </c>
      <c r="O1030" s="10">
        <v>0</v>
      </c>
      <c r="P1030" s="10">
        <v>0</v>
      </c>
      <c r="Q1030" s="10">
        <v>31500</v>
      </c>
      <c r="R1030" s="10">
        <v>0</v>
      </c>
      <c r="S1030" s="10">
        <v>0</v>
      </c>
      <c r="T1030" s="50">
        <f t="shared" si="55"/>
        <v>1604.8625</v>
      </c>
      <c r="U1030" s="50">
        <f t="shared" si="55"/>
        <v>0</v>
      </c>
      <c r="V1030" s="50">
        <f t="shared" si="55"/>
        <v>2720.8533333333335</v>
      </c>
      <c r="W1030" s="50">
        <f t="shared" si="55"/>
        <v>0</v>
      </c>
      <c r="X1030" s="50">
        <f t="shared" si="55"/>
        <v>0</v>
      </c>
      <c r="Y1030" s="50">
        <f t="shared" si="54"/>
        <v>2625</v>
      </c>
      <c r="Z1030" s="50">
        <f t="shared" si="54"/>
        <v>0</v>
      </c>
      <c r="AA1030" s="50">
        <f t="shared" si="54"/>
        <v>0</v>
      </c>
      <c r="AB1030" s="50">
        <f t="shared" si="56"/>
        <v>6950.7158333333336</v>
      </c>
      <c r="AC1030" s="48" t="str">
        <f>VLOOKUP(ПРОДАЖИ!C:C,'ИЗ ОСНОВЫ НОМЕНКЛАТУР'!D:E,2,0)</f>
        <v>Аксессуары для кухни</v>
      </c>
      <c r="AD1030" s="48" t="str">
        <f>VLOOKUP(C:C,'ИЗ ОСНОВЫ НОМЕНКЛАТУР'!D:F,3,0)</f>
        <v>1 чаша</v>
      </c>
      <c r="AE1030" s="48" t="str">
        <f>VLOOKUP(C:C,'ИЗ ОСНОВЫ НОМЕНКЛАТУР'!D:H,5,0)</f>
        <v>C</v>
      </c>
    </row>
    <row r="1031" spans="1:31" ht="9.6" customHeight="1" x14ac:dyDescent="0.2">
      <c r="A1031" s="45" t="s">
        <v>888</v>
      </c>
      <c r="B1031" s="11"/>
      <c r="C1031" s="11" t="s">
        <v>1031</v>
      </c>
      <c r="D1031" s="44">
        <v>0</v>
      </c>
      <c r="E1031" s="44">
        <v>0</v>
      </c>
      <c r="F1031" s="48">
        <v>0</v>
      </c>
      <c r="G1031" s="48">
        <v>0</v>
      </c>
      <c r="H1031" s="44">
        <v>0</v>
      </c>
      <c r="I1031" s="44">
        <v>0</v>
      </c>
      <c r="J1031" s="44">
        <v>3</v>
      </c>
      <c r="K1031" s="48">
        <v>0</v>
      </c>
      <c r="L1031" s="49">
        <v>0</v>
      </c>
      <c r="M1031" s="49">
        <v>0</v>
      </c>
      <c r="N1031" s="10">
        <v>0</v>
      </c>
      <c r="O1031" s="10">
        <v>0</v>
      </c>
      <c r="P1031" s="10">
        <v>0</v>
      </c>
      <c r="Q1031" s="10">
        <v>0</v>
      </c>
      <c r="R1031" s="10">
        <v>127554</v>
      </c>
      <c r="S1031" s="10">
        <v>0</v>
      </c>
      <c r="T1031" s="50">
        <f t="shared" si="55"/>
        <v>0</v>
      </c>
      <c r="U1031" s="50">
        <f t="shared" si="55"/>
        <v>0</v>
      </c>
      <c r="V1031" s="50">
        <f t="shared" si="55"/>
        <v>0</v>
      </c>
      <c r="W1031" s="50">
        <f t="shared" si="55"/>
        <v>0</v>
      </c>
      <c r="X1031" s="50">
        <f t="shared" si="55"/>
        <v>0</v>
      </c>
      <c r="Y1031" s="50">
        <f t="shared" si="54"/>
        <v>0</v>
      </c>
      <c r="Z1031" s="50">
        <f t="shared" si="54"/>
        <v>10629.5</v>
      </c>
      <c r="AA1031" s="50">
        <f t="shared" si="54"/>
        <v>0</v>
      </c>
      <c r="AB1031" s="50">
        <f t="shared" si="56"/>
        <v>10629.5</v>
      </c>
      <c r="AC1031" s="48" t="str">
        <f>VLOOKUP(ПРОДАЖИ!C:C,'ИЗ ОСНОВЫ НОМЕНКЛАТУР'!D:E,2,0)</f>
        <v>Аксессуары для кухни</v>
      </c>
      <c r="AD1031" s="48" t="str">
        <f>VLOOKUP(C:C,'ИЗ ОСНОВЫ НОМЕНКЛАТУР'!D:F,3,0)</f>
        <v>1 чаша</v>
      </c>
      <c r="AE1031" s="48" t="str">
        <f>VLOOKUP(C:C,'ИЗ ОСНОВЫ НОМЕНКЛАТУР'!D:H,5,0)</f>
        <v>C</v>
      </c>
    </row>
    <row r="1032" spans="1:31" ht="9.6" customHeight="1" x14ac:dyDescent="0.2">
      <c r="A1032" s="45" t="s">
        <v>888</v>
      </c>
      <c r="B1032" s="11"/>
      <c r="C1032" s="11" t="s">
        <v>1032</v>
      </c>
      <c r="D1032" s="44">
        <v>0</v>
      </c>
      <c r="E1032" s="44">
        <v>0</v>
      </c>
      <c r="F1032" s="48">
        <v>0</v>
      </c>
      <c r="G1032" s="48">
        <v>0</v>
      </c>
      <c r="H1032" s="44">
        <v>0</v>
      </c>
      <c r="I1032" s="44">
        <v>4</v>
      </c>
      <c r="J1032" s="44">
        <v>0</v>
      </c>
      <c r="K1032" s="48">
        <v>0</v>
      </c>
      <c r="L1032" s="49">
        <v>0</v>
      </c>
      <c r="M1032" s="49">
        <v>0</v>
      </c>
      <c r="N1032" s="10">
        <v>0</v>
      </c>
      <c r="O1032" s="10">
        <v>0</v>
      </c>
      <c r="P1032" s="10">
        <v>0</v>
      </c>
      <c r="Q1032" s="10">
        <v>72421.7</v>
      </c>
      <c r="R1032" s="10">
        <v>0</v>
      </c>
      <c r="S1032" s="10">
        <v>0</v>
      </c>
      <c r="T1032" s="50">
        <f t="shared" si="55"/>
        <v>0</v>
      </c>
      <c r="U1032" s="50">
        <f t="shared" si="55"/>
        <v>0</v>
      </c>
      <c r="V1032" s="50">
        <f t="shared" si="55"/>
        <v>0</v>
      </c>
      <c r="W1032" s="50">
        <f t="shared" si="55"/>
        <v>0</v>
      </c>
      <c r="X1032" s="50">
        <f t="shared" si="55"/>
        <v>0</v>
      </c>
      <c r="Y1032" s="50">
        <f t="shared" si="54"/>
        <v>6035.1416666666664</v>
      </c>
      <c r="Z1032" s="50">
        <f t="shared" si="54"/>
        <v>0</v>
      </c>
      <c r="AA1032" s="50">
        <f t="shared" si="54"/>
        <v>0</v>
      </c>
      <c r="AB1032" s="50">
        <f t="shared" si="56"/>
        <v>6035.1416666666664</v>
      </c>
      <c r="AC1032" s="48" t="str">
        <f>VLOOKUP(ПРОДАЖИ!C:C,'ИЗ ОСНОВЫ НОМЕНКЛАТУР'!D:E,2,0)</f>
        <v>Аксессуары для кухни</v>
      </c>
      <c r="AD1032" s="48" t="str">
        <f>VLOOKUP(C:C,'ИЗ ОСНОВЫ НОМЕНКЛАТУР'!D:F,3,0)</f>
        <v>1 чаша</v>
      </c>
      <c r="AE1032" s="48" t="str">
        <f>VLOOKUP(C:C,'ИЗ ОСНОВЫ НОМЕНКЛАТУР'!D:H,5,0)</f>
        <v>C</v>
      </c>
    </row>
    <row r="1033" spans="1:31" ht="9.6" customHeight="1" x14ac:dyDescent="0.2">
      <c r="A1033" s="45" t="s">
        <v>888</v>
      </c>
      <c r="B1033" s="11"/>
      <c r="C1033" s="11" t="s">
        <v>1033</v>
      </c>
      <c r="D1033" s="44">
        <v>10</v>
      </c>
      <c r="E1033" s="44">
        <v>0</v>
      </c>
      <c r="F1033" s="48">
        <v>0</v>
      </c>
      <c r="G1033" s="48">
        <v>0</v>
      </c>
      <c r="H1033" s="44">
        <v>0</v>
      </c>
      <c r="I1033" s="44">
        <v>0</v>
      </c>
      <c r="J1033" s="44">
        <v>0</v>
      </c>
      <c r="K1033" s="48">
        <v>0</v>
      </c>
      <c r="L1033" s="49">
        <v>70000</v>
      </c>
      <c r="M1033" s="49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50">
        <f t="shared" si="55"/>
        <v>5833.333333333333</v>
      </c>
      <c r="U1033" s="50">
        <f t="shared" si="55"/>
        <v>0</v>
      </c>
      <c r="V1033" s="50">
        <f t="shared" si="55"/>
        <v>0</v>
      </c>
      <c r="W1033" s="50">
        <f t="shared" si="55"/>
        <v>0</v>
      </c>
      <c r="X1033" s="50">
        <f t="shared" si="55"/>
        <v>0</v>
      </c>
      <c r="Y1033" s="50">
        <f t="shared" si="54"/>
        <v>0</v>
      </c>
      <c r="Z1033" s="50">
        <f t="shared" si="54"/>
        <v>0</v>
      </c>
      <c r="AA1033" s="50">
        <f t="shared" si="54"/>
        <v>0</v>
      </c>
      <c r="AB1033" s="50">
        <f t="shared" si="56"/>
        <v>5833.333333333333</v>
      </c>
      <c r="AC1033" s="48" t="str">
        <f>VLOOKUP(ПРОДАЖИ!C:C,'ИЗ ОСНОВЫ НОМЕНКЛАТУР'!D:E,2,0)</f>
        <v>Аксессуары для кухни</v>
      </c>
      <c r="AD1033" s="48" t="str">
        <f>VLOOKUP(C:C,'ИЗ ОСНОВЫ НОМЕНКЛАТУР'!D:F,3,0)</f>
        <v>1 чаша</v>
      </c>
      <c r="AE1033" s="48" t="str">
        <f>VLOOKUP(C:C,'ИЗ ОСНОВЫ НОМЕНКЛАТУР'!D:H,5,0)</f>
        <v>C</v>
      </c>
    </row>
    <row r="1034" spans="1:31" ht="9.6" customHeight="1" x14ac:dyDescent="0.2">
      <c r="A1034" s="45" t="s">
        <v>888</v>
      </c>
      <c r="B1034" s="11"/>
      <c r="C1034" s="11" t="s">
        <v>1034</v>
      </c>
      <c r="D1034" s="44">
        <v>5</v>
      </c>
      <c r="E1034" s="44">
        <v>0</v>
      </c>
      <c r="F1034" s="48">
        <v>0</v>
      </c>
      <c r="G1034" s="48">
        <v>0</v>
      </c>
      <c r="H1034" s="44">
        <v>0</v>
      </c>
      <c r="I1034" s="44">
        <v>0</v>
      </c>
      <c r="J1034" s="44">
        <v>0</v>
      </c>
      <c r="K1034" s="48">
        <v>0</v>
      </c>
      <c r="L1034" s="49">
        <v>63022.5</v>
      </c>
      <c r="M1034" s="49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50">
        <f t="shared" si="55"/>
        <v>5251.875</v>
      </c>
      <c r="U1034" s="50">
        <f t="shared" si="55"/>
        <v>0</v>
      </c>
      <c r="V1034" s="50">
        <f t="shared" si="55"/>
        <v>0</v>
      </c>
      <c r="W1034" s="50">
        <f t="shared" si="55"/>
        <v>0</v>
      </c>
      <c r="X1034" s="50">
        <f t="shared" si="55"/>
        <v>0</v>
      </c>
      <c r="Y1034" s="50">
        <f t="shared" si="54"/>
        <v>0</v>
      </c>
      <c r="Z1034" s="50">
        <f t="shared" si="54"/>
        <v>0</v>
      </c>
      <c r="AA1034" s="50">
        <f t="shared" si="54"/>
        <v>0</v>
      </c>
      <c r="AB1034" s="50">
        <f t="shared" si="56"/>
        <v>5251.875</v>
      </c>
      <c r="AC1034" s="48" t="str">
        <f>VLOOKUP(ПРОДАЖИ!C:C,'ИЗ ОСНОВЫ НОМЕНКЛАТУР'!D:E,2,0)</f>
        <v>Аксессуары для кухни</v>
      </c>
      <c r="AD1034" s="48" t="str">
        <f>VLOOKUP(C:C,'ИЗ ОСНОВЫ НОМЕНКЛАТУР'!D:F,3,0)</f>
        <v>1 чаша</v>
      </c>
      <c r="AE1034" s="48" t="str">
        <f>VLOOKUP(C:C,'ИЗ ОСНОВЫ НОМЕНКЛАТУР'!D:H,5,0)</f>
        <v>C</v>
      </c>
    </row>
    <row r="1035" spans="1:31" ht="9.6" customHeight="1" x14ac:dyDescent="0.2">
      <c r="A1035" s="45" t="s">
        <v>888</v>
      </c>
      <c r="B1035" s="11"/>
      <c r="C1035" s="11" t="s">
        <v>1035</v>
      </c>
      <c r="D1035" s="44">
        <v>0</v>
      </c>
      <c r="E1035" s="44">
        <v>0</v>
      </c>
      <c r="F1035" s="48">
        <v>4</v>
      </c>
      <c r="G1035" s="48">
        <v>0</v>
      </c>
      <c r="H1035" s="44">
        <v>0</v>
      </c>
      <c r="I1035" s="44">
        <v>0</v>
      </c>
      <c r="J1035" s="44">
        <v>0</v>
      </c>
      <c r="K1035" s="48">
        <v>0</v>
      </c>
      <c r="L1035" s="49">
        <v>0</v>
      </c>
      <c r="M1035" s="49">
        <v>0</v>
      </c>
      <c r="N1035" s="10">
        <v>70895.67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50">
        <f t="shared" si="55"/>
        <v>0</v>
      </c>
      <c r="U1035" s="50">
        <f t="shared" si="55"/>
        <v>0</v>
      </c>
      <c r="V1035" s="50">
        <f t="shared" si="55"/>
        <v>5907.9724999999999</v>
      </c>
      <c r="W1035" s="50">
        <f t="shared" si="55"/>
        <v>0</v>
      </c>
      <c r="X1035" s="50">
        <f t="shared" si="55"/>
        <v>0</v>
      </c>
      <c r="Y1035" s="50">
        <f t="shared" si="54"/>
        <v>0</v>
      </c>
      <c r="Z1035" s="50">
        <f t="shared" si="54"/>
        <v>0</v>
      </c>
      <c r="AA1035" s="50">
        <f t="shared" si="54"/>
        <v>0</v>
      </c>
      <c r="AB1035" s="50">
        <f t="shared" si="56"/>
        <v>5907.9724999999999</v>
      </c>
      <c r="AC1035" s="48" t="str">
        <f>VLOOKUP(ПРОДАЖИ!C:C,'ИЗ ОСНОВЫ НОМЕНКЛАТУР'!D:E,2,0)</f>
        <v>Аксессуары для кухни</v>
      </c>
      <c r="AD1035" s="48" t="str">
        <f>VLOOKUP(C:C,'ИЗ ОСНОВЫ НОМЕНКЛАТУР'!D:F,3,0)</f>
        <v>1 чаша</v>
      </c>
      <c r="AE1035" s="48" t="str">
        <f>VLOOKUP(C:C,'ИЗ ОСНОВЫ НОМЕНКЛАТУР'!D:H,5,0)</f>
        <v>C</v>
      </c>
    </row>
    <row r="1036" spans="1:31" ht="9.6" customHeight="1" x14ac:dyDescent="0.2">
      <c r="A1036" s="45" t="s">
        <v>888</v>
      </c>
      <c r="B1036" s="11"/>
      <c r="C1036" s="11" t="s">
        <v>1036</v>
      </c>
      <c r="D1036" s="44">
        <v>10</v>
      </c>
      <c r="E1036" s="44">
        <v>0</v>
      </c>
      <c r="F1036" s="48">
        <v>0</v>
      </c>
      <c r="G1036" s="48">
        <v>0</v>
      </c>
      <c r="H1036" s="44">
        <v>0</v>
      </c>
      <c r="I1036" s="44">
        <v>0</v>
      </c>
      <c r="J1036" s="44">
        <v>0</v>
      </c>
      <c r="K1036" s="48">
        <v>0</v>
      </c>
      <c r="L1036" s="49">
        <v>57655.19</v>
      </c>
      <c r="M1036" s="49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50">
        <f t="shared" si="55"/>
        <v>4804.5991666666669</v>
      </c>
      <c r="U1036" s="50">
        <f t="shared" si="55"/>
        <v>0</v>
      </c>
      <c r="V1036" s="50">
        <f t="shared" si="55"/>
        <v>0</v>
      </c>
      <c r="W1036" s="50">
        <f t="shared" si="55"/>
        <v>0</v>
      </c>
      <c r="X1036" s="50">
        <f t="shared" si="55"/>
        <v>0</v>
      </c>
      <c r="Y1036" s="50">
        <f t="shared" si="54"/>
        <v>0</v>
      </c>
      <c r="Z1036" s="50">
        <f t="shared" si="54"/>
        <v>0</v>
      </c>
      <c r="AA1036" s="50">
        <f t="shared" si="54"/>
        <v>0</v>
      </c>
      <c r="AB1036" s="50">
        <f t="shared" si="56"/>
        <v>4804.5991666666669</v>
      </c>
      <c r="AC1036" s="48" t="str">
        <f>VLOOKUP(ПРОДАЖИ!C:C,'ИЗ ОСНОВЫ НОМЕНКЛАТУР'!D:E,2,0)</f>
        <v>Аксессуары для кухни</v>
      </c>
      <c r="AD1036" s="48" t="str">
        <f>VLOOKUP(C:C,'ИЗ ОСНОВЫ НОМЕНКЛАТУР'!D:F,3,0)</f>
        <v>1 чаша</v>
      </c>
      <c r="AE1036" s="48" t="str">
        <f>VLOOKUP(C:C,'ИЗ ОСНОВЫ НОМЕНКЛАТУР'!D:H,5,0)</f>
        <v>C</v>
      </c>
    </row>
    <row r="1037" spans="1:31" ht="9.6" customHeight="1" x14ac:dyDescent="0.2">
      <c r="A1037" s="45" t="s">
        <v>888</v>
      </c>
      <c r="B1037" s="11"/>
      <c r="C1037" s="11" t="s">
        <v>1037</v>
      </c>
      <c r="D1037" s="44">
        <v>1</v>
      </c>
      <c r="E1037" s="44">
        <v>0</v>
      </c>
      <c r="F1037" s="48">
        <v>0</v>
      </c>
      <c r="G1037" s="48">
        <v>0</v>
      </c>
      <c r="H1037" s="44">
        <v>0</v>
      </c>
      <c r="I1037" s="44">
        <v>0</v>
      </c>
      <c r="J1037" s="44">
        <v>0</v>
      </c>
      <c r="K1037" s="48">
        <v>0</v>
      </c>
      <c r="L1037" s="49">
        <v>19958.61</v>
      </c>
      <c r="M1037" s="49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50">
        <f t="shared" si="55"/>
        <v>1663.2175</v>
      </c>
      <c r="U1037" s="50">
        <f t="shared" si="55"/>
        <v>0</v>
      </c>
      <c r="V1037" s="50">
        <f t="shared" si="55"/>
        <v>0</v>
      </c>
      <c r="W1037" s="50">
        <f t="shared" si="55"/>
        <v>0</v>
      </c>
      <c r="X1037" s="50">
        <f t="shared" si="55"/>
        <v>0</v>
      </c>
      <c r="Y1037" s="50">
        <f t="shared" si="54"/>
        <v>0</v>
      </c>
      <c r="Z1037" s="50">
        <f t="shared" si="54"/>
        <v>0</v>
      </c>
      <c r="AA1037" s="50">
        <f t="shared" si="54"/>
        <v>0</v>
      </c>
      <c r="AB1037" s="50">
        <f t="shared" si="56"/>
        <v>1663.2175</v>
      </c>
      <c r="AC1037" s="48" t="str">
        <f>VLOOKUP(ПРОДАЖИ!C:C,'ИЗ ОСНОВЫ НОМЕНКЛАТУР'!D:E,2,0)</f>
        <v>Аксессуары для кухни</v>
      </c>
      <c r="AD1037" s="48" t="str">
        <f>VLOOKUP(C:C,'ИЗ ОСНОВЫ НОМЕНКЛАТУР'!D:F,3,0)</f>
        <v>1 чаша</v>
      </c>
      <c r="AE1037" s="48" t="str">
        <f>VLOOKUP(C:C,'ИЗ ОСНОВЫ НОМЕНКЛАТУР'!D:H,5,0)</f>
        <v>C</v>
      </c>
    </row>
    <row r="1038" spans="1:31" ht="9.6" customHeight="1" x14ac:dyDescent="0.2">
      <c r="A1038" s="45" t="s">
        <v>888</v>
      </c>
      <c r="B1038" s="11"/>
      <c r="C1038" s="11" t="s">
        <v>1038</v>
      </c>
      <c r="D1038" s="44">
        <v>0</v>
      </c>
      <c r="E1038" s="44">
        <v>0</v>
      </c>
      <c r="F1038" s="48">
        <v>6</v>
      </c>
      <c r="G1038" s="48">
        <v>0</v>
      </c>
      <c r="H1038" s="44">
        <v>0</v>
      </c>
      <c r="I1038" s="44">
        <v>0</v>
      </c>
      <c r="J1038" s="44">
        <v>0</v>
      </c>
      <c r="K1038" s="48">
        <v>0</v>
      </c>
      <c r="L1038" s="49">
        <v>0</v>
      </c>
      <c r="M1038" s="49">
        <v>0</v>
      </c>
      <c r="N1038" s="10">
        <v>151517.13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50">
        <f t="shared" si="55"/>
        <v>0</v>
      </c>
      <c r="U1038" s="50">
        <f t="shared" si="55"/>
        <v>0</v>
      </c>
      <c r="V1038" s="50">
        <f t="shared" si="55"/>
        <v>12626.4275</v>
      </c>
      <c r="W1038" s="50">
        <f t="shared" si="55"/>
        <v>0</v>
      </c>
      <c r="X1038" s="50">
        <f t="shared" si="55"/>
        <v>0</v>
      </c>
      <c r="Y1038" s="50">
        <f t="shared" si="54"/>
        <v>0</v>
      </c>
      <c r="Z1038" s="50">
        <f t="shared" si="54"/>
        <v>0</v>
      </c>
      <c r="AA1038" s="50">
        <f t="shared" si="54"/>
        <v>0</v>
      </c>
      <c r="AB1038" s="50">
        <f t="shared" si="56"/>
        <v>12626.4275</v>
      </c>
      <c r="AC1038" s="48" t="str">
        <f>VLOOKUP(ПРОДАЖИ!C:C,'ИЗ ОСНОВЫ НОМЕНКЛАТУР'!D:E,2,0)</f>
        <v>Аксессуары для кухни</v>
      </c>
      <c r="AD1038" s="48" t="str">
        <f>VLOOKUP(C:C,'ИЗ ОСНОВЫ НОМЕНКЛАТУР'!D:F,3,0)</f>
        <v>1 чаша</v>
      </c>
      <c r="AE1038" s="48" t="str">
        <f>VLOOKUP(C:C,'ИЗ ОСНОВЫ НОМЕНКЛАТУР'!D:H,5,0)</f>
        <v>C</v>
      </c>
    </row>
    <row r="1039" spans="1:31" ht="9.6" customHeight="1" x14ac:dyDescent="0.2">
      <c r="A1039" s="45" t="s">
        <v>888</v>
      </c>
      <c r="B1039" s="11"/>
      <c r="C1039" s="11" t="s">
        <v>1039</v>
      </c>
      <c r="D1039" s="44">
        <v>9</v>
      </c>
      <c r="E1039" s="44">
        <v>0</v>
      </c>
      <c r="F1039" s="48">
        <v>1</v>
      </c>
      <c r="G1039" s="48">
        <v>0</v>
      </c>
      <c r="H1039" s="44">
        <v>0</v>
      </c>
      <c r="I1039" s="44">
        <v>0</v>
      </c>
      <c r="J1039" s="44">
        <v>0</v>
      </c>
      <c r="K1039" s="48">
        <v>0</v>
      </c>
      <c r="L1039" s="49">
        <v>49977.81</v>
      </c>
      <c r="M1039" s="49">
        <v>0</v>
      </c>
      <c r="N1039" s="10">
        <v>5234.62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50">
        <f t="shared" si="55"/>
        <v>4164.8175000000001</v>
      </c>
      <c r="U1039" s="50">
        <f t="shared" si="55"/>
        <v>0</v>
      </c>
      <c r="V1039" s="50">
        <f t="shared" si="55"/>
        <v>436.21833333333331</v>
      </c>
      <c r="W1039" s="50">
        <f t="shared" si="55"/>
        <v>0</v>
      </c>
      <c r="X1039" s="50">
        <f t="shared" si="55"/>
        <v>0</v>
      </c>
      <c r="Y1039" s="50">
        <f t="shared" si="54"/>
        <v>0</v>
      </c>
      <c r="Z1039" s="50">
        <f t="shared" si="54"/>
        <v>0</v>
      </c>
      <c r="AA1039" s="50">
        <f t="shared" si="54"/>
        <v>0</v>
      </c>
      <c r="AB1039" s="50">
        <f t="shared" si="56"/>
        <v>4601.0358333333334</v>
      </c>
      <c r="AC1039" s="48" t="str">
        <f>VLOOKUP(ПРОДАЖИ!C:C,'ИЗ ОСНОВЫ НОМЕНКЛАТУР'!D:E,2,0)</f>
        <v>Аксессуары для кухни</v>
      </c>
      <c r="AD1039" s="48" t="str">
        <f>VLOOKUP(C:C,'ИЗ ОСНОВЫ НОМЕНКЛАТУР'!D:F,3,0)</f>
        <v>1 чаша</v>
      </c>
      <c r="AE1039" s="48" t="str">
        <f>VLOOKUP(C:C,'ИЗ ОСНОВЫ НОМЕНКЛАТУР'!D:H,5,0)</f>
        <v>C</v>
      </c>
    </row>
    <row r="1040" spans="1:31" ht="9.6" customHeight="1" x14ac:dyDescent="0.2">
      <c r="A1040" s="45" t="s">
        <v>888</v>
      </c>
      <c r="B1040" s="11"/>
      <c r="C1040" s="11" t="s">
        <v>1040</v>
      </c>
      <c r="D1040" s="44">
        <v>1</v>
      </c>
      <c r="E1040" s="44">
        <v>0</v>
      </c>
      <c r="F1040" s="48">
        <v>0</v>
      </c>
      <c r="G1040" s="48">
        <v>0</v>
      </c>
      <c r="H1040" s="44">
        <v>0</v>
      </c>
      <c r="I1040" s="44">
        <v>0</v>
      </c>
      <c r="J1040" s="44">
        <v>0</v>
      </c>
      <c r="K1040" s="48">
        <v>0</v>
      </c>
      <c r="L1040" s="49">
        <v>23342</v>
      </c>
      <c r="M1040" s="49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50">
        <f t="shared" si="55"/>
        <v>1945.1666666666667</v>
      </c>
      <c r="U1040" s="50">
        <f t="shared" si="55"/>
        <v>0</v>
      </c>
      <c r="V1040" s="50">
        <f t="shared" si="55"/>
        <v>0</v>
      </c>
      <c r="W1040" s="50">
        <f t="shared" si="55"/>
        <v>0</v>
      </c>
      <c r="X1040" s="50">
        <f t="shared" si="55"/>
        <v>0</v>
      </c>
      <c r="Y1040" s="50">
        <f t="shared" si="54"/>
        <v>0</v>
      </c>
      <c r="Z1040" s="50">
        <f t="shared" si="54"/>
        <v>0</v>
      </c>
      <c r="AA1040" s="50">
        <f t="shared" si="54"/>
        <v>0</v>
      </c>
      <c r="AB1040" s="50">
        <f t="shared" si="56"/>
        <v>1945.1666666666667</v>
      </c>
      <c r="AC1040" s="48" t="str">
        <f>VLOOKUP(ПРОДАЖИ!C:C,'ИЗ ОСНОВЫ НОМЕНКЛАТУР'!D:E,2,0)</f>
        <v>Аксессуары для кухни</v>
      </c>
      <c r="AD1040" s="48" t="str">
        <f>VLOOKUP(C:C,'ИЗ ОСНОВЫ НОМЕНКЛАТУР'!D:F,3,0)</f>
        <v>1 чаша</v>
      </c>
      <c r="AE1040" s="48" t="str">
        <f>VLOOKUP(C:C,'ИЗ ОСНОВЫ НОМЕНКЛАТУР'!D:H,5,0)</f>
        <v>C</v>
      </c>
    </row>
    <row r="1041" spans="1:31" ht="9.6" customHeight="1" x14ac:dyDescent="0.2">
      <c r="A1041" s="45" t="s">
        <v>888</v>
      </c>
      <c r="B1041" s="11"/>
      <c r="C1041" s="11" t="s">
        <v>1041</v>
      </c>
      <c r="D1041" s="44">
        <v>0</v>
      </c>
      <c r="E1041" s="44">
        <v>0</v>
      </c>
      <c r="F1041" s="48">
        <v>3</v>
      </c>
      <c r="G1041" s="48">
        <v>0</v>
      </c>
      <c r="H1041" s="44">
        <v>0</v>
      </c>
      <c r="I1041" s="44">
        <v>0</v>
      </c>
      <c r="J1041" s="44">
        <v>2</v>
      </c>
      <c r="K1041" s="48">
        <v>2</v>
      </c>
      <c r="L1041" s="49">
        <v>0</v>
      </c>
      <c r="M1041" s="49">
        <v>0</v>
      </c>
      <c r="N1041" s="10">
        <v>22711.88</v>
      </c>
      <c r="O1041" s="10">
        <v>0</v>
      </c>
      <c r="P1041" s="10">
        <v>0</v>
      </c>
      <c r="Q1041" s="10">
        <v>0</v>
      </c>
      <c r="R1041" s="10">
        <v>14630</v>
      </c>
      <c r="S1041" s="10">
        <v>14630</v>
      </c>
      <c r="T1041" s="50">
        <f t="shared" si="55"/>
        <v>0</v>
      </c>
      <c r="U1041" s="50">
        <f t="shared" si="55"/>
        <v>0</v>
      </c>
      <c r="V1041" s="50">
        <f t="shared" si="55"/>
        <v>1892.6566666666668</v>
      </c>
      <c r="W1041" s="50">
        <f t="shared" si="55"/>
        <v>0</v>
      </c>
      <c r="X1041" s="50">
        <f t="shared" si="55"/>
        <v>0</v>
      </c>
      <c r="Y1041" s="50">
        <f t="shared" si="54"/>
        <v>0</v>
      </c>
      <c r="Z1041" s="50">
        <f t="shared" si="54"/>
        <v>1219.1666666666667</v>
      </c>
      <c r="AA1041" s="50">
        <f t="shared" si="54"/>
        <v>1219.1666666666667</v>
      </c>
      <c r="AB1041" s="50">
        <f t="shared" si="56"/>
        <v>4330.9900000000007</v>
      </c>
      <c r="AC1041" s="48" t="str">
        <f>VLOOKUP(ПРОДАЖИ!C:C,'ИЗ ОСНОВЫ НОМЕНКЛАТУР'!D:E,2,0)</f>
        <v>Аксессуары для кухни</v>
      </c>
      <c r="AD1041" s="48" t="str">
        <f>VLOOKUP(C:C,'ИЗ ОСНОВЫ НОМЕНКЛАТУР'!D:F,3,0)</f>
        <v>1 чаша</v>
      </c>
      <c r="AE1041" s="48" t="str">
        <f>VLOOKUP(C:C,'ИЗ ОСНОВЫ НОМЕНКЛАТУР'!D:H,5,0)</f>
        <v>C</v>
      </c>
    </row>
    <row r="1042" spans="1:31" ht="9.6" customHeight="1" x14ac:dyDescent="0.2">
      <c r="A1042" s="45" t="s">
        <v>888</v>
      </c>
      <c r="B1042" s="11"/>
      <c r="C1042" s="11" t="s">
        <v>1042</v>
      </c>
      <c r="D1042" s="44">
        <v>0</v>
      </c>
      <c r="E1042" s="44">
        <v>0</v>
      </c>
      <c r="F1042" s="48">
        <v>1</v>
      </c>
      <c r="G1042" s="48">
        <v>0</v>
      </c>
      <c r="H1042" s="44">
        <v>0</v>
      </c>
      <c r="I1042" s="44">
        <v>0</v>
      </c>
      <c r="J1042" s="44">
        <v>0</v>
      </c>
      <c r="K1042" s="48">
        <v>0</v>
      </c>
      <c r="L1042" s="49">
        <v>0</v>
      </c>
      <c r="M1042" s="49">
        <v>0</v>
      </c>
      <c r="N1042" s="10">
        <v>31708.5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50">
        <f t="shared" si="55"/>
        <v>0</v>
      </c>
      <c r="U1042" s="50">
        <f t="shared" si="55"/>
        <v>0</v>
      </c>
      <c r="V1042" s="50">
        <f t="shared" si="55"/>
        <v>2642.375</v>
      </c>
      <c r="W1042" s="50">
        <f t="shared" si="55"/>
        <v>0</v>
      </c>
      <c r="X1042" s="50">
        <f t="shared" si="55"/>
        <v>0</v>
      </c>
      <c r="Y1042" s="50">
        <f t="shared" si="54"/>
        <v>0</v>
      </c>
      <c r="Z1042" s="50">
        <f t="shared" si="54"/>
        <v>0</v>
      </c>
      <c r="AA1042" s="50">
        <f t="shared" si="54"/>
        <v>0</v>
      </c>
      <c r="AB1042" s="50">
        <f t="shared" si="56"/>
        <v>2642.375</v>
      </c>
      <c r="AC1042" s="48" t="str">
        <f>VLOOKUP(ПРОДАЖИ!C:C,'ИЗ ОСНОВЫ НОМЕНКЛАТУР'!D:E,2,0)</f>
        <v>Аксессуары для кухни</v>
      </c>
      <c r="AD1042" s="48" t="str">
        <f>VLOOKUP(C:C,'ИЗ ОСНОВЫ НОМЕНКЛАТУР'!D:F,3,0)</f>
        <v>1 чаша</v>
      </c>
      <c r="AE1042" s="48" t="str">
        <f>VLOOKUP(C:C,'ИЗ ОСНОВЫ НОМЕНКЛАТУР'!D:H,5,0)</f>
        <v>C</v>
      </c>
    </row>
    <row r="1043" spans="1:31" ht="9.6" customHeight="1" x14ac:dyDescent="0.2">
      <c r="A1043" s="45" t="s">
        <v>888</v>
      </c>
      <c r="B1043" s="11"/>
      <c r="C1043" s="11" t="s">
        <v>1043</v>
      </c>
      <c r="D1043" s="44">
        <v>8</v>
      </c>
      <c r="E1043" s="44">
        <v>0</v>
      </c>
      <c r="F1043" s="48">
        <v>0</v>
      </c>
      <c r="G1043" s="48">
        <v>0</v>
      </c>
      <c r="H1043" s="44">
        <v>0</v>
      </c>
      <c r="I1043" s="44">
        <v>0</v>
      </c>
      <c r="J1043" s="44">
        <v>0</v>
      </c>
      <c r="K1043" s="48">
        <v>0</v>
      </c>
      <c r="L1043" s="49">
        <v>75810.570000000007</v>
      </c>
      <c r="M1043" s="49">
        <v>0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50">
        <f t="shared" si="55"/>
        <v>6317.5475000000006</v>
      </c>
      <c r="U1043" s="50">
        <f t="shared" si="55"/>
        <v>0</v>
      </c>
      <c r="V1043" s="50">
        <f t="shared" si="55"/>
        <v>0</v>
      </c>
      <c r="W1043" s="50">
        <f t="shared" si="55"/>
        <v>0</v>
      </c>
      <c r="X1043" s="50">
        <f t="shared" si="55"/>
        <v>0</v>
      </c>
      <c r="Y1043" s="50">
        <f t="shared" si="54"/>
        <v>0</v>
      </c>
      <c r="Z1043" s="50">
        <f t="shared" si="54"/>
        <v>0</v>
      </c>
      <c r="AA1043" s="50">
        <f t="shared" si="54"/>
        <v>0</v>
      </c>
      <c r="AB1043" s="50">
        <f t="shared" si="56"/>
        <v>6317.5475000000006</v>
      </c>
      <c r="AC1043" s="48" t="str">
        <f>VLOOKUP(ПРОДАЖИ!C:C,'ИЗ ОСНОВЫ НОМЕНКЛАТУР'!D:E,2,0)</f>
        <v>Аксессуары для кухни</v>
      </c>
      <c r="AD1043" s="48" t="str">
        <f>VLOOKUP(C:C,'ИЗ ОСНОВЫ НОМЕНКЛАТУР'!D:F,3,0)</f>
        <v>1 чаша</v>
      </c>
      <c r="AE1043" s="48" t="str">
        <f>VLOOKUP(C:C,'ИЗ ОСНОВЫ НОМЕНКЛАТУР'!D:H,5,0)</f>
        <v>C</v>
      </c>
    </row>
    <row r="1044" spans="1:31" ht="9.6" customHeight="1" x14ac:dyDescent="0.2">
      <c r="A1044" s="45" t="s">
        <v>888</v>
      </c>
      <c r="B1044" s="11"/>
      <c r="C1044" s="11" t="s">
        <v>1044</v>
      </c>
      <c r="D1044" s="44">
        <v>0</v>
      </c>
      <c r="E1044" s="44">
        <v>0</v>
      </c>
      <c r="F1044" s="48">
        <v>0</v>
      </c>
      <c r="G1044" s="48">
        <v>0</v>
      </c>
      <c r="H1044" s="44">
        <v>0</v>
      </c>
      <c r="I1044" s="44">
        <v>4</v>
      </c>
      <c r="J1044" s="44">
        <v>0</v>
      </c>
      <c r="K1044" s="48">
        <v>0</v>
      </c>
      <c r="L1044" s="49">
        <v>0</v>
      </c>
      <c r="M1044" s="49">
        <v>0</v>
      </c>
      <c r="N1044" s="10">
        <v>0</v>
      </c>
      <c r="O1044" s="10">
        <v>0</v>
      </c>
      <c r="P1044" s="10">
        <v>0</v>
      </c>
      <c r="Q1044" s="10">
        <v>29567.7</v>
      </c>
      <c r="R1044" s="10">
        <v>0</v>
      </c>
      <c r="S1044" s="10">
        <v>0</v>
      </c>
      <c r="T1044" s="50">
        <f t="shared" si="55"/>
        <v>0</v>
      </c>
      <c r="U1044" s="50">
        <f t="shared" si="55"/>
        <v>0</v>
      </c>
      <c r="V1044" s="50">
        <f t="shared" si="55"/>
        <v>0</v>
      </c>
      <c r="W1044" s="50">
        <f t="shared" si="55"/>
        <v>0</v>
      </c>
      <c r="X1044" s="50">
        <f t="shared" si="55"/>
        <v>0</v>
      </c>
      <c r="Y1044" s="50">
        <f t="shared" si="54"/>
        <v>2463.9749999999999</v>
      </c>
      <c r="Z1044" s="50">
        <f t="shared" si="54"/>
        <v>0</v>
      </c>
      <c r="AA1044" s="50">
        <f t="shared" si="54"/>
        <v>0</v>
      </c>
      <c r="AB1044" s="50">
        <f t="shared" si="56"/>
        <v>2463.9749999999999</v>
      </c>
      <c r="AC1044" s="48" t="str">
        <f>VLOOKUP(ПРОДАЖИ!C:C,'ИЗ ОСНОВЫ НОМЕНКЛАТУР'!D:E,2,0)</f>
        <v>Аксессуары для кухни</v>
      </c>
      <c r="AD1044" s="48" t="str">
        <f>VLOOKUP(C:C,'ИЗ ОСНОВЫ НОМЕНКЛАТУР'!D:F,3,0)</f>
        <v>1 чаша</v>
      </c>
      <c r="AE1044" s="48" t="str">
        <f>VLOOKUP(C:C,'ИЗ ОСНОВЫ НОМЕНКЛАТУР'!D:H,5,0)</f>
        <v>C</v>
      </c>
    </row>
    <row r="1045" spans="1:31" ht="9.6" customHeight="1" x14ac:dyDescent="0.2">
      <c r="A1045" s="45" t="s">
        <v>888</v>
      </c>
      <c r="B1045" s="11"/>
      <c r="C1045" s="11" t="s">
        <v>1045</v>
      </c>
      <c r="D1045" s="44">
        <v>1</v>
      </c>
      <c r="E1045" s="44">
        <v>0</v>
      </c>
      <c r="F1045" s="48">
        <v>0</v>
      </c>
      <c r="G1045" s="48">
        <v>0</v>
      </c>
      <c r="H1045" s="44">
        <v>0</v>
      </c>
      <c r="I1045" s="44">
        <v>0</v>
      </c>
      <c r="J1045" s="44">
        <v>0</v>
      </c>
      <c r="K1045" s="48">
        <v>0</v>
      </c>
      <c r="L1045" s="49">
        <v>28800</v>
      </c>
      <c r="M1045" s="49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50">
        <f t="shared" si="55"/>
        <v>2400</v>
      </c>
      <c r="U1045" s="50">
        <f t="shared" si="55"/>
        <v>0</v>
      </c>
      <c r="V1045" s="50">
        <f t="shared" si="55"/>
        <v>0</v>
      </c>
      <c r="W1045" s="50">
        <f t="shared" si="55"/>
        <v>0</v>
      </c>
      <c r="X1045" s="50">
        <f t="shared" si="55"/>
        <v>0</v>
      </c>
      <c r="Y1045" s="50">
        <f t="shared" si="54"/>
        <v>0</v>
      </c>
      <c r="Z1045" s="50">
        <f t="shared" si="54"/>
        <v>0</v>
      </c>
      <c r="AA1045" s="50">
        <f t="shared" si="54"/>
        <v>0</v>
      </c>
      <c r="AB1045" s="50">
        <f t="shared" si="56"/>
        <v>2400</v>
      </c>
      <c r="AC1045" s="48" t="str">
        <f>VLOOKUP(ПРОДАЖИ!C:C,'ИЗ ОСНОВЫ НОМЕНКЛАТУР'!D:E,2,0)</f>
        <v>Аксессуары для кухни</v>
      </c>
      <c r="AD1045" s="48" t="str">
        <f>VLOOKUP(C:C,'ИЗ ОСНОВЫ НОМЕНКЛАТУР'!D:F,3,0)</f>
        <v>1 чаша</v>
      </c>
      <c r="AE1045" s="48" t="str">
        <f>VLOOKUP(C:C,'ИЗ ОСНОВЫ НОМЕНКЛАТУР'!D:H,5,0)</f>
        <v>C</v>
      </c>
    </row>
    <row r="1046" spans="1:31" ht="9.6" customHeight="1" x14ac:dyDescent="0.2">
      <c r="A1046" s="45" t="s">
        <v>888</v>
      </c>
      <c r="B1046" s="11"/>
      <c r="C1046" s="11" t="s">
        <v>1046</v>
      </c>
      <c r="D1046" s="44">
        <v>1</v>
      </c>
      <c r="E1046" s="44">
        <v>0</v>
      </c>
      <c r="F1046" s="48">
        <v>0</v>
      </c>
      <c r="G1046" s="48">
        <v>0</v>
      </c>
      <c r="H1046" s="44">
        <v>0</v>
      </c>
      <c r="I1046" s="44">
        <v>0</v>
      </c>
      <c r="J1046" s="44">
        <v>0</v>
      </c>
      <c r="K1046" s="48">
        <v>0</v>
      </c>
      <c r="L1046" s="49">
        <v>27685</v>
      </c>
      <c r="M1046" s="49">
        <v>0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50">
        <f t="shared" si="55"/>
        <v>2307.0833333333335</v>
      </c>
      <c r="U1046" s="50">
        <f t="shared" si="55"/>
        <v>0</v>
      </c>
      <c r="V1046" s="50">
        <f t="shared" si="55"/>
        <v>0</v>
      </c>
      <c r="W1046" s="50">
        <f t="shared" si="55"/>
        <v>0</v>
      </c>
      <c r="X1046" s="50">
        <f t="shared" si="55"/>
        <v>0</v>
      </c>
      <c r="Y1046" s="50">
        <f t="shared" si="54"/>
        <v>0</v>
      </c>
      <c r="Z1046" s="50">
        <f t="shared" si="54"/>
        <v>0</v>
      </c>
      <c r="AA1046" s="50">
        <f t="shared" si="54"/>
        <v>0</v>
      </c>
      <c r="AB1046" s="50">
        <f t="shared" si="56"/>
        <v>2307.0833333333335</v>
      </c>
      <c r="AC1046" s="48" t="str">
        <f>VLOOKUP(ПРОДАЖИ!C:C,'ИЗ ОСНОВЫ НОМЕНКЛАТУР'!D:E,2,0)</f>
        <v>Аксессуары для кухни</v>
      </c>
      <c r="AD1046" s="48" t="str">
        <f>VLOOKUP(C:C,'ИЗ ОСНОВЫ НОМЕНКЛАТУР'!D:F,3,0)</f>
        <v>1 чаша</v>
      </c>
      <c r="AE1046" s="48" t="str">
        <f>VLOOKUP(C:C,'ИЗ ОСНОВЫ НОМЕНКЛАТУР'!D:H,5,0)</f>
        <v>C</v>
      </c>
    </row>
    <row r="1047" spans="1:31" ht="9.6" customHeight="1" x14ac:dyDescent="0.2">
      <c r="A1047" s="45" t="s">
        <v>888</v>
      </c>
      <c r="B1047" s="11"/>
      <c r="C1047" s="11" t="s">
        <v>1047</v>
      </c>
      <c r="D1047" s="44">
        <v>1</v>
      </c>
      <c r="E1047" s="44">
        <v>0</v>
      </c>
      <c r="F1047" s="48">
        <v>0</v>
      </c>
      <c r="G1047" s="48">
        <v>0</v>
      </c>
      <c r="H1047" s="44">
        <v>0</v>
      </c>
      <c r="I1047" s="44">
        <v>0</v>
      </c>
      <c r="J1047" s="44">
        <v>1</v>
      </c>
      <c r="K1047" s="48">
        <v>0</v>
      </c>
      <c r="L1047" s="49">
        <v>36317</v>
      </c>
      <c r="M1047" s="49">
        <v>0</v>
      </c>
      <c r="N1047" s="10">
        <v>0</v>
      </c>
      <c r="O1047" s="10">
        <v>0</v>
      </c>
      <c r="P1047" s="10">
        <v>0</v>
      </c>
      <c r="Q1047" s="10">
        <v>0</v>
      </c>
      <c r="R1047" s="10">
        <v>34445</v>
      </c>
      <c r="S1047" s="10">
        <v>0</v>
      </c>
      <c r="T1047" s="50">
        <f t="shared" si="55"/>
        <v>3026.4166666666665</v>
      </c>
      <c r="U1047" s="50">
        <f t="shared" si="55"/>
        <v>0</v>
      </c>
      <c r="V1047" s="50">
        <f t="shared" si="55"/>
        <v>0</v>
      </c>
      <c r="W1047" s="50">
        <f t="shared" si="55"/>
        <v>0</v>
      </c>
      <c r="X1047" s="50">
        <f t="shared" si="55"/>
        <v>0</v>
      </c>
      <c r="Y1047" s="50">
        <f t="shared" si="54"/>
        <v>0</v>
      </c>
      <c r="Z1047" s="50">
        <f t="shared" si="54"/>
        <v>2870.4166666666665</v>
      </c>
      <c r="AA1047" s="50">
        <f t="shared" si="54"/>
        <v>0</v>
      </c>
      <c r="AB1047" s="50">
        <f t="shared" si="56"/>
        <v>5896.833333333333</v>
      </c>
      <c r="AC1047" s="48" t="str">
        <f>VLOOKUP(ПРОДАЖИ!C:C,'ИЗ ОСНОВЫ НОМЕНКЛАТУР'!D:E,2,0)</f>
        <v>Аксессуары для кухни</v>
      </c>
      <c r="AD1047" s="48" t="str">
        <f>VLOOKUP(C:C,'ИЗ ОСНОВЫ НОМЕНКЛАТУР'!D:F,3,0)</f>
        <v>1 чаша</v>
      </c>
      <c r="AE1047" s="48" t="str">
        <f>VLOOKUP(C:C,'ИЗ ОСНОВЫ НОМЕНКЛАТУР'!D:H,5,0)</f>
        <v>C</v>
      </c>
    </row>
    <row r="1048" spans="1:31" ht="9.6" customHeight="1" x14ac:dyDescent="0.2">
      <c r="A1048" s="45" t="s">
        <v>888</v>
      </c>
      <c r="B1048" s="11"/>
      <c r="C1048" s="11" t="s">
        <v>1048</v>
      </c>
      <c r="D1048" s="44">
        <v>0</v>
      </c>
      <c r="E1048" s="44">
        <v>0</v>
      </c>
      <c r="F1048" s="48">
        <v>6</v>
      </c>
      <c r="G1048" s="48">
        <v>0</v>
      </c>
      <c r="H1048" s="44">
        <v>0</v>
      </c>
      <c r="I1048" s="44">
        <v>0</v>
      </c>
      <c r="J1048" s="44">
        <v>0</v>
      </c>
      <c r="K1048" s="48">
        <v>0</v>
      </c>
      <c r="L1048" s="49">
        <v>0</v>
      </c>
      <c r="M1048" s="49">
        <v>0</v>
      </c>
      <c r="N1048" s="10">
        <v>39511.269999999997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50">
        <f t="shared" si="55"/>
        <v>0</v>
      </c>
      <c r="U1048" s="50">
        <f t="shared" si="55"/>
        <v>0</v>
      </c>
      <c r="V1048" s="50">
        <f t="shared" si="55"/>
        <v>3292.6058333333331</v>
      </c>
      <c r="W1048" s="50">
        <f t="shared" si="55"/>
        <v>0</v>
      </c>
      <c r="X1048" s="50">
        <f t="shared" si="55"/>
        <v>0</v>
      </c>
      <c r="Y1048" s="50">
        <f t="shared" si="54"/>
        <v>0</v>
      </c>
      <c r="Z1048" s="50">
        <f t="shared" si="54"/>
        <v>0</v>
      </c>
      <c r="AA1048" s="50">
        <f t="shared" si="54"/>
        <v>0</v>
      </c>
      <c r="AB1048" s="50">
        <f t="shared" si="56"/>
        <v>3292.6058333333331</v>
      </c>
      <c r="AC1048" s="48" t="str">
        <f>VLOOKUP(ПРОДАЖИ!C:C,'ИЗ ОСНОВЫ НОМЕНКЛАТУР'!D:E,2,0)</f>
        <v>Аксессуары для кухни</v>
      </c>
      <c r="AD1048" s="48" t="str">
        <f>VLOOKUP(C:C,'ИЗ ОСНОВЫ НОМЕНКЛАТУР'!D:F,3,0)</f>
        <v>1 чаша</v>
      </c>
      <c r="AE1048" s="48" t="str">
        <f>VLOOKUP(C:C,'ИЗ ОСНОВЫ НОМЕНКЛАТУР'!D:H,5,0)</f>
        <v>C</v>
      </c>
    </row>
    <row r="1049" spans="1:31" ht="9.6" customHeight="1" x14ac:dyDescent="0.2">
      <c r="A1049" s="45" t="s">
        <v>888</v>
      </c>
      <c r="B1049" s="11"/>
      <c r="C1049" s="11" t="s">
        <v>1049</v>
      </c>
      <c r="D1049" s="44">
        <v>0</v>
      </c>
      <c r="E1049" s="44">
        <v>0</v>
      </c>
      <c r="F1049" s="48">
        <v>0</v>
      </c>
      <c r="G1049" s="48">
        <v>0</v>
      </c>
      <c r="H1049" s="44">
        <v>0</v>
      </c>
      <c r="I1049" s="44">
        <v>1</v>
      </c>
      <c r="J1049" s="44">
        <v>0</v>
      </c>
      <c r="K1049" s="48">
        <v>0</v>
      </c>
      <c r="L1049" s="49">
        <v>0</v>
      </c>
      <c r="M1049" s="49">
        <v>0</v>
      </c>
      <c r="N1049" s="10">
        <v>0</v>
      </c>
      <c r="O1049" s="10">
        <v>0</v>
      </c>
      <c r="P1049" s="10">
        <v>0</v>
      </c>
      <c r="Q1049" s="10">
        <v>5946.43</v>
      </c>
      <c r="R1049" s="10">
        <v>0</v>
      </c>
      <c r="S1049" s="10">
        <v>0</v>
      </c>
      <c r="T1049" s="50">
        <f t="shared" si="55"/>
        <v>0</v>
      </c>
      <c r="U1049" s="50">
        <f t="shared" si="55"/>
        <v>0</v>
      </c>
      <c r="V1049" s="50">
        <f t="shared" si="55"/>
        <v>0</v>
      </c>
      <c r="W1049" s="50">
        <f t="shared" si="55"/>
        <v>0</v>
      </c>
      <c r="X1049" s="50">
        <f t="shared" si="55"/>
        <v>0</v>
      </c>
      <c r="Y1049" s="50">
        <f t="shared" si="54"/>
        <v>495.53583333333336</v>
      </c>
      <c r="Z1049" s="50">
        <f t="shared" si="54"/>
        <v>0</v>
      </c>
      <c r="AA1049" s="50">
        <f t="shared" si="54"/>
        <v>0</v>
      </c>
      <c r="AB1049" s="50">
        <f t="shared" si="56"/>
        <v>495.53583333333336</v>
      </c>
      <c r="AC1049" s="48" t="str">
        <f>VLOOKUP(ПРОДАЖИ!C:C,'ИЗ ОСНОВЫ НОМЕНКЛАТУР'!D:E,2,0)</f>
        <v>Аксессуары для кухни</v>
      </c>
      <c r="AD1049" s="48" t="str">
        <f>VLOOKUP(C:C,'ИЗ ОСНОВЫ НОМЕНКЛАТУР'!D:F,3,0)</f>
        <v>1 чаша</v>
      </c>
      <c r="AE1049" s="48" t="str">
        <f>VLOOKUP(C:C,'ИЗ ОСНОВЫ НОМЕНКЛАТУР'!D:H,5,0)</f>
        <v>C</v>
      </c>
    </row>
    <row r="1050" spans="1:31" ht="9.6" customHeight="1" x14ac:dyDescent="0.2">
      <c r="A1050" s="45" t="s">
        <v>888</v>
      </c>
      <c r="B1050" s="11"/>
      <c r="C1050" s="11" t="s">
        <v>1050</v>
      </c>
      <c r="D1050" s="44">
        <v>1</v>
      </c>
      <c r="E1050" s="44">
        <v>0</v>
      </c>
      <c r="F1050" s="48">
        <v>0</v>
      </c>
      <c r="G1050" s="48">
        <v>0</v>
      </c>
      <c r="H1050" s="44">
        <v>0</v>
      </c>
      <c r="I1050" s="44">
        <v>0</v>
      </c>
      <c r="J1050" s="44">
        <v>0</v>
      </c>
      <c r="K1050" s="48">
        <v>0</v>
      </c>
      <c r="L1050" s="49">
        <v>20000</v>
      </c>
      <c r="M1050" s="49">
        <v>0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50">
        <f t="shared" si="55"/>
        <v>1666.6666666666667</v>
      </c>
      <c r="U1050" s="50">
        <f t="shared" si="55"/>
        <v>0</v>
      </c>
      <c r="V1050" s="50">
        <f t="shared" si="55"/>
        <v>0</v>
      </c>
      <c r="W1050" s="50">
        <f t="shared" si="55"/>
        <v>0</v>
      </c>
      <c r="X1050" s="50">
        <f t="shared" si="55"/>
        <v>0</v>
      </c>
      <c r="Y1050" s="50">
        <f t="shared" si="54"/>
        <v>0</v>
      </c>
      <c r="Z1050" s="50">
        <f t="shared" si="54"/>
        <v>0</v>
      </c>
      <c r="AA1050" s="50">
        <f t="shared" si="54"/>
        <v>0</v>
      </c>
      <c r="AB1050" s="50">
        <f t="shared" si="56"/>
        <v>1666.6666666666667</v>
      </c>
      <c r="AC1050" s="48" t="str">
        <f>VLOOKUP(ПРОДАЖИ!C:C,'ИЗ ОСНОВЫ НОМЕНКЛАТУР'!D:E,2,0)</f>
        <v>Аксессуары для кухни</v>
      </c>
      <c r="AD1050" s="48" t="str">
        <f>VLOOKUP(C:C,'ИЗ ОСНОВЫ НОМЕНКЛАТУР'!D:F,3,0)</f>
        <v>1 чаша</v>
      </c>
      <c r="AE1050" s="48" t="str">
        <f>VLOOKUP(C:C,'ИЗ ОСНОВЫ НОМЕНКЛАТУР'!D:H,5,0)</f>
        <v>C</v>
      </c>
    </row>
    <row r="1051" spans="1:31" ht="9.6" customHeight="1" x14ac:dyDescent="0.2">
      <c r="A1051" s="45" t="s">
        <v>888</v>
      </c>
      <c r="B1051" s="11"/>
      <c r="C1051" s="11" t="s">
        <v>1051</v>
      </c>
      <c r="D1051" s="44">
        <v>1</v>
      </c>
      <c r="E1051" s="44">
        <v>0</v>
      </c>
      <c r="F1051" s="48">
        <v>0</v>
      </c>
      <c r="G1051" s="48">
        <v>0</v>
      </c>
      <c r="H1051" s="44">
        <v>0</v>
      </c>
      <c r="I1051" s="44">
        <v>0</v>
      </c>
      <c r="J1051" s="44">
        <v>0</v>
      </c>
      <c r="K1051" s="48">
        <v>0</v>
      </c>
      <c r="L1051" s="49">
        <v>20765</v>
      </c>
      <c r="M1051" s="49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50">
        <f t="shared" si="55"/>
        <v>1730.4166666666667</v>
      </c>
      <c r="U1051" s="50">
        <f t="shared" si="55"/>
        <v>0</v>
      </c>
      <c r="V1051" s="50">
        <f t="shared" si="55"/>
        <v>0</v>
      </c>
      <c r="W1051" s="50">
        <f t="shared" si="55"/>
        <v>0</v>
      </c>
      <c r="X1051" s="50">
        <f t="shared" si="55"/>
        <v>0</v>
      </c>
      <c r="Y1051" s="50">
        <f t="shared" si="54"/>
        <v>0</v>
      </c>
      <c r="Z1051" s="50">
        <f t="shared" si="54"/>
        <v>0</v>
      </c>
      <c r="AA1051" s="50">
        <f t="shared" si="54"/>
        <v>0</v>
      </c>
      <c r="AB1051" s="50">
        <f t="shared" si="56"/>
        <v>1730.4166666666667</v>
      </c>
      <c r="AC1051" s="48" t="str">
        <f>VLOOKUP(ПРОДАЖИ!C:C,'ИЗ ОСНОВЫ НОМЕНКЛАТУР'!D:E,2,0)</f>
        <v>Аксессуары для кухни</v>
      </c>
      <c r="AD1051" s="48" t="str">
        <f>VLOOKUP(C:C,'ИЗ ОСНОВЫ НОМЕНКЛАТУР'!D:F,3,0)</f>
        <v>1 чаша</v>
      </c>
      <c r="AE1051" s="48" t="str">
        <f>VLOOKUP(C:C,'ИЗ ОСНОВЫ НОМЕНКЛАТУР'!D:H,5,0)</f>
        <v>C</v>
      </c>
    </row>
    <row r="1052" spans="1:31" ht="9.6" customHeight="1" x14ac:dyDescent="0.2">
      <c r="A1052" s="45" t="s">
        <v>888</v>
      </c>
      <c r="B1052" s="11"/>
      <c r="C1052" s="11" t="s">
        <v>1052</v>
      </c>
      <c r="D1052" s="44">
        <v>1</v>
      </c>
      <c r="E1052" s="44">
        <v>0</v>
      </c>
      <c r="F1052" s="48">
        <v>0</v>
      </c>
      <c r="G1052" s="48">
        <v>0</v>
      </c>
      <c r="H1052" s="44">
        <v>0</v>
      </c>
      <c r="I1052" s="44">
        <v>0</v>
      </c>
      <c r="J1052" s="44">
        <v>0</v>
      </c>
      <c r="K1052" s="48">
        <v>0</v>
      </c>
      <c r="L1052" s="49">
        <v>20230</v>
      </c>
      <c r="M1052" s="49">
        <v>0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50">
        <f t="shared" si="55"/>
        <v>1685.8333333333333</v>
      </c>
      <c r="U1052" s="50">
        <f t="shared" si="55"/>
        <v>0</v>
      </c>
      <c r="V1052" s="50">
        <f t="shared" si="55"/>
        <v>0</v>
      </c>
      <c r="W1052" s="50">
        <f t="shared" si="55"/>
        <v>0</v>
      </c>
      <c r="X1052" s="50">
        <f t="shared" si="55"/>
        <v>0</v>
      </c>
      <c r="Y1052" s="50">
        <f t="shared" si="54"/>
        <v>0</v>
      </c>
      <c r="Z1052" s="50">
        <f t="shared" si="54"/>
        <v>0</v>
      </c>
      <c r="AA1052" s="50">
        <f t="shared" si="54"/>
        <v>0</v>
      </c>
      <c r="AB1052" s="50">
        <f t="shared" si="56"/>
        <v>1685.8333333333333</v>
      </c>
      <c r="AC1052" s="48" t="str">
        <f>VLOOKUP(ПРОДАЖИ!C:C,'ИЗ ОСНОВЫ НОМЕНКЛАТУР'!D:E,2,0)</f>
        <v>Аксессуары для кухни</v>
      </c>
      <c r="AD1052" s="48" t="str">
        <f>VLOOKUP(C:C,'ИЗ ОСНОВЫ НОМЕНКЛАТУР'!D:F,3,0)</f>
        <v>1 чаша</v>
      </c>
      <c r="AE1052" s="48" t="str">
        <f>VLOOKUP(C:C,'ИЗ ОСНОВЫ НОМЕНКЛАТУР'!D:H,5,0)</f>
        <v>C</v>
      </c>
    </row>
    <row r="1053" spans="1:31" ht="9.6" customHeight="1" x14ac:dyDescent="0.2">
      <c r="A1053" s="45" t="s">
        <v>888</v>
      </c>
      <c r="B1053" s="11"/>
      <c r="C1053" s="11" t="s">
        <v>1053</v>
      </c>
      <c r="D1053" s="44">
        <v>2</v>
      </c>
      <c r="E1053" s="44">
        <v>0</v>
      </c>
      <c r="F1053" s="48">
        <v>1</v>
      </c>
      <c r="G1053" s="48">
        <v>0</v>
      </c>
      <c r="H1053" s="44">
        <v>0</v>
      </c>
      <c r="I1053" s="44">
        <v>0</v>
      </c>
      <c r="J1053" s="44">
        <v>0</v>
      </c>
      <c r="K1053" s="48">
        <v>0</v>
      </c>
      <c r="L1053" s="49">
        <v>18463.22</v>
      </c>
      <c r="M1053" s="49">
        <v>0</v>
      </c>
      <c r="N1053" s="10">
        <v>9231.61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50">
        <f t="shared" si="55"/>
        <v>1538.6016666666667</v>
      </c>
      <c r="U1053" s="50">
        <f t="shared" si="55"/>
        <v>0</v>
      </c>
      <c r="V1053" s="50">
        <f t="shared" si="55"/>
        <v>769.30083333333334</v>
      </c>
      <c r="W1053" s="50">
        <f t="shared" si="55"/>
        <v>0</v>
      </c>
      <c r="X1053" s="50">
        <f t="shared" si="55"/>
        <v>0</v>
      </c>
      <c r="Y1053" s="50">
        <f t="shared" si="54"/>
        <v>0</v>
      </c>
      <c r="Z1053" s="50">
        <f t="shared" si="54"/>
        <v>0</v>
      </c>
      <c r="AA1053" s="50">
        <f t="shared" si="54"/>
        <v>0</v>
      </c>
      <c r="AB1053" s="50">
        <f t="shared" si="56"/>
        <v>2307.9025000000001</v>
      </c>
      <c r="AC1053" s="48" t="str">
        <f>VLOOKUP(ПРОДАЖИ!C:C,'ИЗ ОСНОВЫ НОМЕНКЛАТУР'!D:E,2,0)</f>
        <v>Аксессуары для кухни</v>
      </c>
      <c r="AD1053" s="48" t="str">
        <f>VLOOKUP(C:C,'ИЗ ОСНОВЫ НОМЕНКЛАТУР'!D:F,3,0)</f>
        <v>1 чаша</v>
      </c>
      <c r="AE1053" s="48" t="str">
        <f>VLOOKUP(C:C,'ИЗ ОСНОВЫ НОМЕНКЛАТУР'!D:H,5,0)</f>
        <v>C</v>
      </c>
    </row>
    <row r="1054" spans="1:31" ht="9.6" customHeight="1" x14ac:dyDescent="0.2">
      <c r="A1054" s="45" t="s">
        <v>888</v>
      </c>
      <c r="B1054" s="11"/>
      <c r="C1054" s="11" t="s">
        <v>1054</v>
      </c>
      <c r="D1054" s="44">
        <v>0</v>
      </c>
      <c r="E1054" s="44">
        <v>0</v>
      </c>
      <c r="F1054" s="48">
        <v>0</v>
      </c>
      <c r="G1054" s="48">
        <v>0</v>
      </c>
      <c r="H1054" s="44">
        <v>0</v>
      </c>
      <c r="I1054" s="44">
        <v>0</v>
      </c>
      <c r="J1054" s="44">
        <v>1</v>
      </c>
      <c r="K1054" s="48">
        <v>0</v>
      </c>
      <c r="L1054" s="49">
        <v>0</v>
      </c>
      <c r="M1054" s="49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42518</v>
      </c>
      <c r="S1054" s="10">
        <v>0</v>
      </c>
      <c r="T1054" s="50">
        <f t="shared" si="55"/>
        <v>0</v>
      </c>
      <c r="U1054" s="50">
        <f t="shared" si="55"/>
        <v>0</v>
      </c>
      <c r="V1054" s="50">
        <f t="shared" si="55"/>
        <v>0</v>
      </c>
      <c r="W1054" s="50">
        <f t="shared" si="55"/>
        <v>0</v>
      </c>
      <c r="X1054" s="50">
        <f t="shared" si="55"/>
        <v>0</v>
      </c>
      <c r="Y1054" s="50">
        <f t="shared" si="54"/>
        <v>0</v>
      </c>
      <c r="Z1054" s="50">
        <f t="shared" si="54"/>
        <v>3543.1666666666665</v>
      </c>
      <c r="AA1054" s="50">
        <f t="shared" si="54"/>
        <v>0</v>
      </c>
      <c r="AB1054" s="50">
        <f t="shared" si="56"/>
        <v>3543.1666666666665</v>
      </c>
      <c r="AC1054" s="48" t="str">
        <f>VLOOKUP(ПРОДАЖИ!C:C,'ИЗ ОСНОВЫ НОМЕНКЛАТУР'!D:E,2,0)</f>
        <v>Аксессуары для кухни</v>
      </c>
      <c r="AD1054" s="48" t="str">
        <f>VLOOKUP(C:C,'ИЗ ОСНОВЫ НОМЕНКЛАТУР'!D:F,3,0)</f>
        <v>1 чаша</v>
      </c>
      <c r="AE1054" s="48" t="str">
        <f>VLOOKUP(C:C,'ИЗ ОСНОВЫ НОМЕНКЛАТУР'!D:H,5,0)</f>
        <v>C</v>
      </c>
    </row>
    <row r="1055" spans="1:31" ht="9.6" customHeight="1" x14ac:dyDescent="0.2">
      <c r="A1055" s="45" t="s">
        <v>888</v>
      </c>
      <c r="B1055" s="11"/>
      <c r="C1055" s="11" t="s">
        <v>1055</v>
      </c>
      <c r="D1055" s="44">
        <v>0</v>
      </c>
      <c r="E1055" s="44">
        <v>0</v>
      </c>
      <c r="F1055" s="48">
        <v>0</v>
      </c>
      <c r="G1055" s="48">
        <v>0</v>
      </c>
      <c r="H1055" s="44">
        <v>0</v>
      </c>
      <c r="I1055" s="44">
        <v>2</v>
      </c>
      <c r="J1055" s="44">
        <v>0</v>
      </c>
      <c r="K1055" s="48">
        <v>0</v>
      </c>
      <c r="L1055" s="49">
        <v>0</v>
      </c>
      <c r="M1055" s="49">
        <v>0</v>
      </c>
      <c r="N1055" s="10">
        <v>0</v>
      </c>
      <c r="O1055" s="10">
        <v>0</v>
      </c>
      <c r="P1055" s="10">
        <v>0</v>
      </c>
      <c r="Q1055" s="10">
        <v>11231.56</v>
      </c>
      <c r="R1055" s="10">
        <v>0</v>
      </c>
      <c r="S1055" s="10">
        <v>0</v>
      </c>
      <c r="T1055" s="50">
        <f t="shared" si="55"/>
        <v>0</v>
      </c>
      <c r="U1055" s="50">
        <f t="shared" si="55"/>
        <v>0</v>
      </c>
      <c r="V1055" s="50">
        <f t="shared" si="55"/>
        <v>0</v>
      </c>
      <c r="W1055" s="50">
        <f t="shared" si="55"/>
        <v>0</v>
      </c>
      <c r="X1055" s="50">
        <f t="shared" si="55"/>
        <v>0</v>
      </c>
      <c r="Y1055" s="50">
        <f t="shared" si="54"/>
        <v>935.96333333333325</v>
      </c>
      <c r="Z1055" s="50">
        <f t="shared" si="54"/>
        <v>0</v>
      </c>
      <c r="AA1055" s="50">
        <f t="shared" si="54"/>
        <v>0</v>
      </c>
      <c r="AB1055" s="50">
        <f t="shared" si="56"/>
        <v>935.96333333333325</v>
      </c>
      <c r="AC1055" s="48" t="str">
        <f>VLOOKUP(ПРОДАЖИ!C:C,'ИЗ ОСНОВЫ НОМЕНКЛАТУР'!D:E,2,0)</f>
        <v>Аксессуары для кухни</v>
      </c>
      <c r="AD1055" s="48" t="str">
        <f>VLOOKUP(C:C,'ИЗ ОСНОВЫ НОМЕНКЛАТУР'!D:F,3,0)</f>
        <v>1 чаша</v>
      </c>
      <c r="AE1055" s="48" t="str">
        <f>VLOOKUP(C:C,'ИЗ ОСНОВЫ НОМЕНКЛАТУР'!D:H,5,0)</f>
        <v>C</v>
      </c>
    </row>
    <row r="1056" spans="1:31" ht="9.6" customHeight="1" x14ac:dyDescent="0.2">
      <c r="A1056" s="45" t="s">
        <v>888</v>
      </c>
      <c r="B1056" s="11"/>
      <c r="C1056" s="11" t="s">
        <v>1056</v>
      </c>
      <c r="D1056" s="44">
        <v>1</v>
      </c>
      <c r="E1056" s="44">
        <v>0</v>
      </c>
      <c r="F1056" s="48">
        <v>0</v>
      </c>
      <c r="G1056" s="48">
        <v>0</v>
      </c>
      <c r="H1056" s="44">
        <v>0</v>
      </c>
      <c r="I1056" s="44">
        <v>0</v>
      </c>
      <c r="J1056" s="44">
        <v>0</v>
      </c>
      <c r="K1056" s="48">
        <v>0</v>
      </c>
      <c r="L1056" s="49">
        <v>13730</v>
      </c>
      <c r="M1056" s="49">
        <v>0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50">
        <f t="shared" si="55"/>
        <v>1144.1666666666667</v>
      </c>
      <c r="U1056" s="50">
        <f t="shared" si="55"/>
        <v>0</v>
      </c>
      <c r="V1056" s="50">
        <f t="shared" si="55"/>
        <v>0</v>
      </c>
      <c r="W1056" s="50">
        <f t="shared" si="55"/>
        <v>0</v>
      </c>
      <c r="X1056" s="50">
        <f t="shared" si="55"/>
        <v>0</v>
      </c>
      <c r="Y1056" s="50">
        <f t="shared" si="54"/>
        <v>0</v>
      </c>
      <c r="Z1056" s="50">
        <f t="shared" si="54"/>
        <v>0</v>
      </c>
      <c r="AA1056" s="50">
        <f t="shared" si="54"/>
        <v>0</v>
      </c>
      <c r="AB1056" s="50">
        <f t="shared" si="56"/>
        <v>1144.1666666666667</v>
      </c>
      <c r="AC1056" s="48" t="str">
        <f>VLOOKUP(ПРОДАЖИ!C:C,'ИЗ ОСНОВЫ НОМЕНКЛАТУР'!D:E,2,0)</f>
        <v>Аксессуары для кухни</v>
      </c>
      <c r="AD1056" s="48" t="str">
        <f>VLOOKUP(C:C,'ИЗ ОСНОВЫ НОМЕНКЛАТУР'!D:F,3,0)</f>
        <v>1 чаша</v>
      </c>
      <c r="AE1056" s="48" t="str">
        <f>VLOOKUP(C:C,'ИЗ ОСНОВЫ НОМЕНКЛАТУР'!D:H,5,0)</f>
        <v>C</v>
      </c>
    </row>
    <row r="1057" spans="1:31" ht="9.6" customHeight="1" x14ac:dyDescent="0.2">
      <c r="A1057" s="45" t="s">
        <v>888</v>
      </c>
      <c r="B1057" s="11"/>
      <c r="C1057" s="11" t="s">
        <v>1057</v>
      </c>
      <c r="D1057" s="44">
        <v>0</v>
      </c>
      <c r="E1057" s="44">
        <v>0</v>
      </c>
      <c r="F1057" s="48">
        <v>0</v>
      </c>
      <c r="G1057" s="48">
        <v>0</v>
      </c>
      <c r="H1057" s="44">
        <v>0</v>
      </c>
      <c r="I1057" s="44">
        <v>2</v>
      </c>
      <c r="J1057" s="44">
        <v>0</v>
      </c>
      <c r="K1057" s="48">
        <v>0</v>
      </c>
      <c r="L1057" s="49">
        <v>0</v>
      </c>
      <c r="M1057" s="49">
        <v>0</v>
      </c>
      <c r="N1057" s="10">
        <v>0</v>
      </c>
      <c r="O1057" s="10">
        <v>0</v>
      </c>
      <c r="P1057" s="10">
        <v>0</v>
      </c>
      <c r="Q1057" s="10">
        <v>16320</v>
      </c>
      <c r="R1057" s="10">
        <v>0</v>
      </c>
      <c r="S1057" s="10">
        <v>0</v>
      </c>
      <c r="T1057" s="50">
        <f t="shared" si="55"/>
        <v>0</v>
      </c>
      <c r="U1057" s="50">
        <f t="shared" si="55"/>
        <v>0</v>
      </c>
      <c r="V1057" s="50">
        <f t="shared" si="55"/>
        <v>0</v>
      </c>
      <c r="W1057" s="50">
        <f t="shared" si="55"/>
        <v>0</v>
      </c>
      <c r="X1057" s="50">
        <f t="shared" si="55"/>
        <v>0</v>
      </c>
      <c r="Y1057" s="50">
        <f t="shared" si="54"/>
        <v>1360</v>
      </c>
      <c r="Z1057" s="50">
        <f t="shared" si="54"/>
        <v>0</v>
      </c>
      <c r="AA1057" s="50">
        <f t="shared" si="54"/>
        <v>0</v>
      </c>
      <c r="AB1057" s="50">
        <f t="shared" si="56"/>
        <v>1360</v>
      </c>
      <c r="AC1057" s="48" t="str">
        <f>VLOOKUP(ПРОДАЖИ!C:C,'ИЗ ОСНОВЫ НОМЕНКЛАТУР'!D:E,2,0)</f>
        <v>Аксессуары для кухни</v>
      </c>
      <c r="AD1057" s="48" t="str">
        <f>VLOOKUP(C:C,'ИЗ ОСНОВЫ НОМЕНКЛАТУР'!D:F,3,0)</f>
        <v>1 чаша</v>
      </c>
      <c r="AE1057" s="48" t="str">
        <f>VLOOKUP(C:C,'ИЗ ОСНОВЫ НОМЕНКЛАТУР'!D:H,5,0)</f>
        <v>C</v>
      </c>
    </row>
    <row r="1058" spans="1:31" ht="9.6" customHeight="1" x14ac:dyDescent="0.2">
      <c r="A1058" s="45" t="s">
        <v>888</v>
      </c>
      <c r="B1058" s="11"/>
      <c r="C1058" s="11" t="s">
        <v>1058</v>
      </c>
      <c r="D1058" s="44">
        <v>1</v>
      </c>
      <c r="E1058" s="44">
        <v>0</v>
      </c>
      <c r="F1058" s="48">
        <v>0</v>
      </c>
      <c r="G1058" s="48">
        <v>0</v>
      </c>
      <c r="H1058" s="44">
        <v>0</v>
      </c>
      <c r="I1058" s="44">
        <v>0</v>
      </c>
      <c r="J1058" s="44">
        <v>0</v>
      </c>
      <c r="K1058" s="48">
        <v>0</v>
      </c>
      <c r="L1058" s="49">
        <v>12480</v>
      </c>
      <c r="M1058" s="49">
        <v>0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50">
        <f t="shared" si="55"/>
        <v>1040</v>
      </c>
      <c r="U1058" s="50">
        <f t="shared" si="55"/>
        <v>0</v>
      </c>
      <c r="V1058" s="50">
        <f t="shared" si="55"/>
        <v>0</v>
      </c>
      <c r="W1058" s="50">
        <f t="shared" si="55"/>
        <v>0</v>
      </c>
      <c r="X1058" s="50">
        <f t="shared" si="55"/>
        <v>0</v>
      </c>
      <c r="Y1058" s="50">
        <f t="shared" si="54"/>
        <v>0</v>
      </c>
      <c r="Z1058" s="50">
        <f t="shared" si="54"/>
        <v>0</v>
      </c>
      <c r="AA1058" s="50">
        <f t="shared" si="54"/>
        <v>0</v>
      </c>
      <c r="AB1058" s="50">
        <f t="shared" si="56"/>
        <v>1040</v>
      </c>
      <c r="AC1058" s="48" t="str">
        <f>VLOOKUP(ПРОДАЖИ!C:C,'ИЗ ОСНОВЫ НОМЕНКЛАТУР'!D:E,2,0)</f>
        <v>Аксессуары для кухни</v>
      </c>
      <c r="AD1058" s="48" t="str">
        <f>VLOOKUP(C:C,'ИЗ ОСНОВЫ НОМЕНКЛАТУР'!D:F,3,0)</f>
        <v>1 чаша</v>
      </c>
      <c r="AE1058" s="48" t="str">
        <f>VLOOKUP(C:C,'ИЗ ОСНОВЫ НОМЕНКЛАТУР'!D:H,5,0)</f>
        <v>C</v>
      </c>
    </row>
    <row r="1059" spans="1:31" ht="9.6" customHeight="1" x14ac:dyDescent="0.2">
      <c r="A1059" s="45" t="s">
        <v>888</v>
      </c>
      <c r="B1059" s="11"/>
      <c r="C1059" s="11" t="s">
        <v>1059</v>
      </c>
      <c r="D1059" s="44">
        <v>1</v>
      </c>
      <c r="E1059" s="44">
        <v>0</v>
      </c>
      <c r="F1059" s="48">
        <v>0</v>
      </c>
      <c r="G1059" s="48">
        <v>0</v>
      </c>
      <c r="H1059" s="44">
        <v>0</v>
      </c>
      <c r="I1059" s="44">
        <v>0</v>
      </c>
      <c r="J1059" s="44">
        <v>0</v>
      </c>
      <c r="K1059" s="48">
        <v>0</v>
      </c>
      <c r="L1059" s="49">
        <v>57000</v>
      </c>
      <c r="M1059" s="49">
        <v>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50">
        <f t="shared" si="55"/>
        <v>4750</v>
      </c>
      <c r="U1059" s="50">
        <f t="shared" si="55"/>
        <v>0</v>
      </c>
      <c r="V1059" s="50">
        <f t="shared" si="55"/>
        <v>0</v>
      </c>
      <c r="W1059" s="50">
        <f t="shared" si="55"/>
        <v>0</v>
      </c>
      <c r="X1059" s="50">
        <f t="shared" si="55"/>
        <v>0</v>
      </c>
      <c r="Y1059" s="50">
        <f t="shared" si="54"/>
        <v>0</v>
      </c>
      <c r="Z1059" s="50">
        <f t="shared" si="54"/>
        <v>0</v>
      </c>
      <c r="AA1059" s="50">
        <f t="shared" si="54"/>
        <v>0</v>
      </c>
      <c r="AB1059" s="50">
        <f t="shared" si="56"/>
        <v>4750</v>
      </c>
      <c r="AC1059" s="48" t="str">
        <f>VLOOKUP(ПРОДАЖИ!C:C,'ИЗ ОСНОВЫ НОМЕНКЛАТУР'!D:E,2,0)</f>
        <v>Аксессуары для кухни</v>
      </c>
      <c r="AD1059" s="48" t="str">
        <f>VLOOKUP(C:C,'ИЗ ОСНОВЫ НОМЕНКЛАТУР'!D:F,3,0)</f>
        <v>1 чаша</v>
      </c>
      <c r="AE1059" s="48" t="str">
        <f>VLOOKUP(C:C,'ИЗ ОСНОВЫ НОМЕНКЛАТУР'!D:H,5,0)</f>
        <v>C</v>
      </c>
    </row>
    <row r="1060" spans="1:31" ht="9.6" customHeight="1" x14ac:dyDescent="0.2">
      <c r="A1060" s="45" t="s">
        <v>888</v>
      </c>
      <c r="B1060" s="46" t="s">
        <v>1060</v>
      </c>
      <c r="C1060" s="46"/>
      <c r="D1060" s="44">
        <v>0</v>
      </c>
      <c r="E1060" s="44">
        <v>0</v>
      </c>
      <c r="F1060" s="48">
        <v>0</v>
      </c>
      <c r="G1060" s="48">
        <v>0</v>
      </c>
      <c r="H1060" s="44">
        <v>0</v>
      </c>
      <c r="I1060" s="44">
        <v>0</v>
      </c>
      <c r="J1060" s="44">
        <v>0</v>
      </c>
      <c r="K1060" s="48">
        <v>0</v>
      </c>
      <c r="L1060" s="49">
        <v>0</v>
      </c>
      <c r="M1060" s="49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50">
        <f t="shared" si="55"/>
        <v>0</v>
      </c>
      <c r="U1060" s="50">
        <f t="shared" si="55"/>
        <v>0</v>
      </c>
      <c r="V1060" s="50">
        <f t="shared" si="55"/>
        <v>0</v>
      </c>
      <c r="W1060" s="50">
        <f t="shared" si="55"/>
        <v>0</v>
      </c>
      <c r="X1060" s="50">
        <f t="shared" si="55"/>
        <v>0</v>
      </c>
      <c r="Y1060" s="50">
        <f t="shared" si="54"/>
        <v>0</v>
      </c>
      <c r="Z1060" s="50">
        <f t="shared" si="54"/>
        <v>0</v>
      </c>
      <c r="AA1060" s="50">
        <f t="shared" si="54"/>
        <v>0</v>
      </c>
      <c r="AB1060" s="50">
        <f t="shared" si="56"/>
        <v>0</v>
      </c>
      <c r="AC1060" s="48" t="e">
        <f>VLOOKUP(ПРОДАЖИ!C:C,'ИЗ ОСНОВЫ НОМЕНКЛАТУР'!D:E,2,0)</f>
        <v>#N/A</v>
      </c>
      <c r="AD1060" s="48" t="e">
        <f>VLOOKUP(C:C,'ИЗ ОСНОВЫ НОМЕНКЛАТУР'!D:F,3,0)</f>
        <v>#N/A</v>
      </c>
      <c r="AE1060" s="48" t="e">
        <f>VLOOKUP(C:C,'ИЗ ОСНОВЫ НОМЕНКЛАТУР'!D:H,5,0)</f>
        <v>#N/A</v>
      </c>
    </row>
    <row r="1061" spans="1:31" ht="9.6" customHeight="1" x14ac:dyDescent="0.2">
      <c r="A1061" s="45" t="s">
        <v>888</v>
      </c>
      <c r="B1061" s="11"/>
      <c r="C1061" s="11" t="s">
        <v>1061</v>
      </c>
      <c r="D1061" s="44">
        <v>10</v>
      </c>
      <c r="E1061" s="44">
        <v>0</v>
      </c>
      <c r="F1061" s="48">
        <v>0</v>
      </c>
      <c r="G1061" s="48">
        <v>0</v>
      </c>
      <c r="H1061" s="44">
        <v>0</v>
      </c>
      <c r="I1061" s="44">
        <v>10</v>
      </c>
      <c r="J1061" s="44">
        <v>0</v>
      </c>
      <c r="K1061" s="48">
        <v>0</v>
      </c>
      <c r="L1061" s="49">
        <v>103500</v>
      </c>
      <c r="M1061" s="49">
        <v>0</v>
      </c>
      <c r="N1061" s="10">
        <v>0</v>
      </c>
      <c r="O1061" s="10">
        <v>0</v>
      </c>
      <c r="P1061" s="10">
        <v>0</v>
      </c>
      <c r="Q1061" s="10">
        <v>114240</v>
      </c>
      <c r="R1061" s="10">
        <v>0</v>
      </c>
      <c r="S1061" s="10">
        <v>0</v>
      </c>
      <c r="T1061" s="50">
        <f t="shared" si="55"/>
        <v>8625</v>
      </c>
      <c r="U1061" s="50">
        <f t="shared" si="55"/>
        <v>0</v>
      </c>
      <c r="V1061" s="50">
        <f t="shared" si="55"/>
        <v>0</v>
      </c>
      <c r="W1061" s="50">
        <f t="shared" si="55"/>
        <v>0</v>
      </c>
      <c r="X1061" s="50">
        <f t="shared" si="55"/>
        <v>0</v>
      </c>
      <c r="Y1061" s="50">
        <f t="shared" si="54"/>
        <v>9520</v>
      </c>
      <c r="Z1061" s="50">
        <f t="shared" si="54"/>
        <v>0</v>
      </c>
      <c r="AA1061" s="50">
        <f t="shared" si="54"/>
        <v>0</v>
      </c>
      <c r="AB1061" s="50">
        <f t="shared" si="56"/>
        <v>18145</v>
      </c>
      <c r="AC1061" s="48" t="str">
        <f>VLOOKUP(ПРОДАЖИ!C:C,'ИЗ ОСНОВЫ НОМЕНКЛАТУР'!D:E,2,0)</f>
        <v>Аксессуары для кухни</v>
      </c>
      <c r="AD1061" s="48" t="str">
        <f>VLOOKUP(C:C,'ИЗ ОСНОВЫ НОМЕНКЛАТУР'!D:F,3,0)</f>
        <v>2 чаши</v>
      </c>
      <c r="AE1061" s="48" t="str">
        <f>VLOOKUP(C:C,'ИЗ ОСНОВЫ НОМЕНКЛАТУР'!D:H,5,0)</f>
        <v>C</v>
      </c>
    </row>
    <row r="1062" spans="1:31" ht="9.6" customHeight="1" x14ac:dyDescent="0.2">
      <c r="A1062" s="45" t="s">
        <v>888</v>
      </c>
      <c r="B1062" s="11"/>
      <c r="C1062" s="11" t="s">
        <v>1062</v>
      </c>
      <c r="D1062" s="44">
        <v>3</v>
      </c>
      <c r="E1062" s="44">
        <v>0</v>
      </c>
      <c r="F1062" s="48">
        <v>0</v>
      </c>
      <c r="G1062" s="48">
        <v>0</v>
      </c>
      <c r="H1062" s="44">
        <v>0</v>
      </c>
      <c r="I1062" s="44">
        <v>0</v>
      </c>
      <c r="J1062" s="44">
        <v>1</v>
      </c>
      <c r="K1062" s="48">
        <v>0</v>
      </c>
      <c r="L1062" s="49">
        <v>77639</v>
      </c>
      <c r="M1062" s="49">
        <v>0</v>
      </c>
      <c r="N1062" s="10">
        <v>0</v>
      </c>
      <c r="O1062" s="10">
        <v>0</v>
      </c>
      <c r="P1062" s="10">
        <v>0</v>
      </c>
      <c r="Q1062" s="10">
        <v>0</v>
      </c>
      <c r="R1062" s="10">
        <v>41425</v>
      </c>
      <c r="S1062" s="10">
        <v>0</v>
      </c>
      <c r="T1062" s="50">
        <f t="shared" si="55"/>
        <v>6469.916666666667</v>
      </c>
      <c r="U1062" s="50">
        <f t="shared" si="55"/>
        <v>0</v>
      </c>
      <c r="V1062" s="50">
        <f t="shared" si="55"/>
        <v>0</v>
      </c>
      <c r="W1062" s="50">
        <f t="shared" si="55"/>
        <v>0</v>
      </c>
      <c r="X1062" s="50">
        <f t="shared" si="55"/>
        <v>0</v>
      </c>
      <c r="Y1062" s="50">
        <f t="shared" si="54"/>
        <v>0</v>
      </c>
      <c r="Z1062" s="50">
        <f t="shared" si="54"/>
        <v>3452.0833333333335</v>
      </c>
      <c r="AA1062" s="50">
        <f t="shared" si="54"/>
        <v>0</v>
      </c>
      <c r="AB1062" s="50">
        <f t="shared" si="56"/>
        <v>9922</v>
      </c>
      <c r="AC1062" s="48" t="str">
        <f>VLOOKUP(ПРОДАЖИ!C:C,'ИЗ ОСНОВЫ НОМЕНКЛАТУР'!D:E,2,0)</f>
        <v>Аксессуары для кухни</v>
      </c>
      <c r="AD1062" s="48" t="str">
        <f>VLOOKUP(C:C,'ИЗ ОСНОВЫ НОМЕНКЛАТУР'!D:F,3,0)</f>
        <v>2 чаши</v>
      </c>
      <c r="AE1062" s="48" t="str">
        <f>VLOOKUP(C:C,'ИЗ ОСНОВЫ НОМЕНКЛАТУР'!D:H,5,0)</f>
        <v>C</v>
      </c>
    </row>
    <row r="1063" spans="1:31" ht="9.6" customHeight="1" x14ac:dyDescent="0.2">
      <c r="A1063" s="45" t="s">
        <v>888</v>
      </c>
      <c r="B1063" s="11"/>
      <c r="C1063" s="11" t="s">
        <v>1063</v>
      </c>
      <c r="D1063" s="44">
        <v>7</v>
      </c>
      <c r="E1063" s="44">
        <v>0</v>
      </c>
      <c r="F1063" s="48">
        <v>1</v>
      </c>
      <c r="G1063" s="48">
        <v>0</v>
      </c>
      <c r="H1063" s="44">
        <v>0</v>
      </c>
      <c r="I1063" s="44">
        <v>0</v>
      </c>
      <c r="J1063" s="44">
        <v>0</v>
      </c>
      <c r="K1063" s="48">
        <v>0</v>
      </c>
      <c r="L1063" s="49">
        <v>148396</v>
      </c>
      <c r="M1063" s="49">
        <v>0</v>
      </c>
      <c r="N1063" s="10">
        <v>33135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50">
        <f t="shared" si="55"/>
        <v>12366.333333333334</v>
      </c>
      <c r="U1063" s="50">
        <f t="shared" si="55"/>
        <v>0</v>
      </c>
      <c r="V1063" s="50">
        <f t="shared" si="55"/>
        <v>2761.25</v>
      </c>
      <c r="W1063" s="50">
        <f t="shared" si="55"/>
        <v>0</v>
      </c>
      <c r="X1063" s="50">
        <f t="shared" si="55"/>
        <v>0</v>
      </c>
      <c r="Y1063" s="50">
        <f t="shared" si="54"/>
        <v>0</v>
      </c>
      <c r="Z1063" s="50">
        <f t="shared" si="54"/>
        <v>0</v>
      </c>
      <c r="AA1063" s="50">
        <f t="shared" si="54"/>
        <v>0</v>
      </c>
      <c r="AB1063" s="50">
        <f t="shared" si="56"/>
        <v>15127.583333333334</v>
      </c>
      <c r="AC1063" s="48" t="str">
        <f>VLOOKUP(ПРОДАЖИ!C:C,'ИЗ ОСНОВЫ НОМЕНКЛАТУР'!D:E,2,0)</f>
        <v>Аксессуары для кухни</v>
      </c>
      <c r="AD1063" s="48" t="str">
        <f>VLOOKUP(C:C,'ИЗ ОСНОВЫ НОМЕНКЛАТУР'!D:F,3,0)</f>
        <v>2 чаши</v>
      </c>
      <c r="AE1063" s="48" t="str">
        <f>VLOOKUP(C:C,'ИЗ ОСНОВЫ НОМЕНКЛАТУР'!D:H,5,0)</f>
        <v>C</v>
      </c>
    </row>
    <row r="1064" spans="1:31" ht="9.6" customHeight="1" x14ac:dyDescent="0.2">
      <c r="A1064" s="45" t="s">
        <v>888</v>
      </c>
      <c r="B1064" s="11"/>
      <c r="C1064" s="11" t="s">
        <v>1064</v>
      </c>
      <c r="D1064" s="44">
        <v>1</v>
      </c>
      <c r="E1064" s="44">
        <v>0</v>
      </c>
      <c r="F1064" s="48">
        <v>0</v>
      </c>
      <c r="G1064" s="48">
        <v>0</v>
      </c>
      <c r="H1064" s="44">
        <v>0</v>
      </c>
      <c r="I1064" s="44">
        <v>0</v>
      </c>
      <c r="J1064" s="44">
        <v>0</v>
      </c>
      <c r="K1064" s="48">
        <v>0</v>
      </c>
      <c r="L1064" s="49">
        <v>19345</v>
      </c>
      <c r="M1064" s="49">
        <v>0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50">
        <f t="shared" si="55"/>
        <v>1612.0833333333333</v>
      </c>
      <c r="U1064" s="50">
        <f t="shared" si="55"/>
        <v>0</v>
      </c>
      <c r="V1064" s="50">
        <f t="shared" si="55"/>
        <v>0</v>
      </c>
      <c r="W1064" s="50">
        <f t="shared" si="55"/>
        <v>0</v>
      </c>
      <c r="X1064" s="50">
        <f t="shared" si="55"/>
        <v>0</v>
      </c>
      <c r="Y1064" s="50">
        <f t="shared" si="54"/>
        <v>0</v>
      </c>
      <c r="Z1064" s="50">
        <f t="shared" si="54"/>
        <v>0</v>
      </c>
      <c r="AA1064" s="50">
        <f t="shared" si="54"/>
        <v>0</v>
      </c>
      <c r="AB1064" s="50">
        <f t="shared" si="56"/>
        <v>1612.0833333333333</v>
      </c>
      <c r="AC1064" s="48" t="str">
        <f>VLOOKUP(ПРОДАЖИ!C:C,'ИЗ ОСНОВЫ НОМЕНКЛАТУР'!D:E,2,0)</f>
        <v>Аксессуары для кухни</v>
      </c>
      <c r="AD1064" s="48" t="str">
        <f>VLOOKUP(C:C,'ИЗ ОСНОВЫ НОМЕНКЛАТУР'!D:F,3,0)</f>
        <v>2 чаши</v>
      </c>
      <c r="AE1064" s="48" t="str">
        <f>VLOOKUP(C:C,'ИЗ ОСНОВЫ НОМЕНКЛАТУР'!D:H,5,0)</f>
        <v>C</v>
      </c>
    </row>
    <row r="1065" spans="1:31" ht="9.6" customHeight="1" x14ac:dyDescent="0.2">
      <c r="A1065" s="45" t="s">
        <v>888</v>
      </c>
      <c r="B1065" s="46" t="s">
        <v>1065</v>
      </c>
      <c r="C1065" s="46"/>
      <c r="D1065" s="44">
        <v>0</v>
      </c>
      <c r="E1065" s="44">
        <v>0</v>
      </c>
      <c r="F1065" s="48">
        <v>0</v>
      </c>
      <c r="G1065" s="48">
        <v>0</v>
      </c>
      <c r="H1065" s="44">
        <v>0</v>
      </c>
      <c r="I1065" s="44">
        <v>0</v>
      </c>
      <c r="J1065" s="44">
        <v>0</v>
      </c>
      <c r="K1065" s="48">
        <v>0</v>
      </c>
      <c r="L1065" s="49">
        <v>0</v>
      </c>
      <c r="M1065" s="49">
        <v>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50">
        <f t="shared" si="55"/>
        <v>0</v>
      </c>
      <c r="U1065" s="50">
        <f t="shared" si="55"/>
        <v>0</v>
      </c>
      <c r="V1065" s="50">
        <f t="shared" si="55"/>
        <v>0</v>
      </c>
      <c r="W1065" s="50">
        <f t="shared" si="55"/>
        <v>0</v>
      </c>
      <c r="X1065" s="50">
        <f t="shared" si="55"/>
        <v>0</v>
      </c>
      <c r="Y1065" s="50">
        <f t="shared" si="54"/>
        <v>0</v>
      </c>
      <c r="Z1065" s="50">
        <f t="shared" si="54"/>
        <v>0</v>
      </c>
      <c r="AA1065" s="50">
        <f t="shared" si="54"/>
        <v>0</v>
      </c>
      <c r="AB1065" s="50">
        <f t="shared" si="56"/>
        <v>0</v>
      </c>
      <c r="AC1065" s="48" t="e">
        <f>VLOOKUP(ПРОДАЖИ!C:C,'ИЗ ОСНОВЫ НОМЕНКЛАТУР'!D:E,2,0)</f>
        <v>#N/A</v>
      </c>
      <c r="AD1065" s="48" t="e">
        <f>VLOOKUP(C:C,'ИЗ ОСНОВЫ НОМЕНКЛАТУР'!D:F,3,0)</f>
        <v>#N/A</v>
      </c>
      <c r="AE1065" s="48" t="e">
        <f>VLOOKUP(C:C,'ИЗ ОСНОВЫ НОМЕНКЛАТУР'!D:H,5,0)</f>
        <v>#N/A</v>
      </c>
    </row>
    <row r="1066" spans="1:31" ht="9.6" customHeight="1" x14ac:dyDescent="0.2">
      <c r="A1066" s="45" t="s">
        <v>888</v>
      </c>
      <c r="B1066" s="11"/>
      <c r="C1066" s="11" t="s">
        <v>1066</v>
      </c>
      <c r="D1066" s="44">
        <v>11</v>
      </c>
      <c r="E1066" s="44">
        <v>0</v>
      </c>
      <c r="F1066" s="48">
        <v>0</v>
      </c>
      <c r="G1066" s="48">
        <v>0</v>
      </c>
      <c r="H1066" s="44">
        <v>1</v>
      </c>
      <c r="I1066" s="44">
        <v>1</v>
      </c>
      <c r="J1066" s="44">
        <v>0</v>
      </c>
      <c r="K1066" s="48">
        <v>0</v>
      </c>
      <c r="L1066" s="49">
        <v>214773</v>
      </c>
      <c r="M1066" s="49">
        <v>0</v>
      </c>
      <c r="N1066" s="10">
        <v>0</v>
      </c>
      <c r="O1066" s="10">
        <v>0</v>
      </c>
      <c r="P1066" s="10">
        <v>19422</v>
      </c>
      <c r="Q1066" s="10">
        <v>19422</v>
      </c>
      <c r="R1066" s="10">
        <v>0</v>
      </c>
      <c r="S1066" s="10">
        <v>0</v>
      </c>
      <c r="T1066" s="50">
        <f t="shared" si="55"/>
        <v>17897.75</v>
      </c>
      <c r="U1066" s="50">
        <f t="shared" si="55"/>
        <v>0</v>
      </c>
      <c r="V1066" s="50">
        <f t="shared" si="55"/>
        <v>0</v>
      </c>
      <c r="W1066" s="50">
        <f t="shared" si="55"/>
        <v>0</v>
      </c>
      <c r="X1066" s="50">
        <f t="shared" si="55"/>
        <v>1618.5</v>
      </c>
      <c r="Y1066" s="50">
        <f t="shared" si="54"/>
        <v>1618.5</v>
      </c>
      <c r="Z1066" s="50">
        <f t="shared" si="54"/>
        <v>0</v>
      </c>
      <c r="AA1066" s="50">
        <f t="shared" si="54"/>
        <v>0</v>
      </c>
      <c r="AB1066" s="50">
        <f t="shared" si="56"/>
        <v>21134.75</v>
      </c>
      <c r="AC1066" s="48" t="str">
        <f>VLOOKUP(ПРОДАЖИ!C:C,'ИЗ ОСНОВЫ НОМЕНКЛАТУР'!D:E,2,0)</f>
        <v>Аксессуары для кухни</v>
      </c>
      <c r="AD1066" s="48" t="str">
        <f>VLOOKUP(C:C,'ИЗ ОСНОВЫ НОМЕНКЛАТУР'!D:F,3,0)</f>
        <v>Мойки из камня</v>
      </c>
      <c r="AE1066" s="48" t="str">
        <f>VLOOKUP(C:C,'ИЗ ОСНОВЫ НОМЕНКЛАТУР'!D:H,5,0)</f>
        <v>C</v>
      </c>
    </row>
    <row r="1067" spans="1:31" ht="9.6" customHeight="1" x14ac:dyDescent="0.2">
      <c r="A1067" s="45" t="s">
        <v>888</v>
      </c>
      <c r="B1067" s="11"/>
      <c r="C1067" s="11" t="s">
        <v>1067</v>
      </c>
      <c r="D1067" s="44">
        <v>15</v>
      </c>
      <c r="E1067" s="44">
        <v>0</v>
      </c>
      <c r="F1067" s="48">
        <v>0</v>
      </c>
      <c r="G1067" s="48">
        <v>0</v>
      </c>
      <c r="H1067" s="44">
        <v>0</v>
      </c>
      <c r="I1067" s="44">
        <v>0</v>
      </c>
      <c r="J1067" s="44">
        <v>0</v>
      </c>
      <c r="K1067" s="48">
        <v>0</v>
      </c>
      <c r="L1067" s="49">
        <v>320724.38</v>
      </c>
      <c r="M1067" s="49">
        <v>0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50">
        <f t="shared" si="55"/>
        <v>26727.031666666666</v>
      </c>
      <c r="U1067" s="50">
        <f t="shared" si="55"/>
        <v>0</v>
      </c>
      <c r="V1067" s="50">
        <f t="shared" si="55"/>
        <v>0</v>
      </c>
      <c r="W1067" s="50">
        <f t="shared" si="55"/>
        <v>0</v>
      </c>
      <c r="X1067" s="50">
        <f t="shared" si="55"/>
        <v>0</v>
      </c>
      <c r="Y1067" s="50">
        <f t="shared" si="54"/>
        <v>0</v>
      </c>
      <c r="Z1067" s="50">
        <f t="shared" si="54"/>
        <v>0</v>
      </c>
      <c r="AA1067" s="50">
        <f t="shared" si="54"/>
        <v>0</v>
      </c>
      <c r="AB1067" s="50">
        <f t="shared" si="56"/>
        <v>26727.031666666666</v>
      </c>
      <c r="AC1067" s="48" t="str">
        <f>VLOOKUP(ПРОДАЖИ!C:C,'ИЗ ОСНОВЫ НОМЕНКЛАТУР'!D:E,2,0)</f>
        <v>Аксессуары для кухни</v>
      </c>
      <c r="AD1067" s="48" t="str">
        <f>VLOOKUP(C:C,'ИЗ ОСНОВЫ НОМЕНКЛАТУР'!D:F,3,0)</f>
        <v>Мойки из камня</v>
      </c>
      <c r="AE1067" s="48" t="str">
        <f>VLOOKUP(C:C,'ИЗ ОСНОВЫ НОМЕНКЛАТУР'!D:H,5,0)</f>
        <v>C</v>
      </c>
    </row>
    <row r="1068" spans="1:31" ht="9.6" customHeight="1" x14ac:dyDescent="0.2">
      <c r="A1068" s="45" t="s">
        <v>888</v>
      </c>
      <c r="B1068" s="11"/>
      <c r="C1068" s="11" t="s">
        <v>1068</v>
      </c>
      <c r="D1068" s="44">
        <v>8</v>
      </c>
      <c r="E1068" s="44">
        <v>0</v>
      </c>
      <c r="F1068" s="48">
        <v>1</v>
      </c>
      <c r="G1068" s="48">
        <v>0</v>
      </c>
      <c r="H1068" s="44">
        <v>0</v>
      </c>
      <c r="I1068" s="44">
        <v>0</v>
      </c>
      <c r="J1068" s="44">
        <v>0</v>
      </c>
      <c r="K1068" s="48">
        <v>0</v>
      </c>
      <c r="L1068" s="49">
        <v>162648</v>
      </c>
      <c r="M1068" s="49">
        <v>0</v>
      </c>
      <c r="N1068" s="10">
        <v>25275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50">
        <f t="shared" si="55"/>
        <v>13554</v>
      </c>
      <c r="U1068" s="50">
        <f t="shared" si="55"/>
        <v>0</v>
      </c>
      <c r="V1068" s="50">
        <f t="shared" si="55"/>
        <v>2106.25</v>
      </c>
      <c r="W1068" s="50">
        <f t="shared" si="55"/>
        <v>0</v>
      </c>
      <c r="X1068" s="50">
        <f t="shared" si="55"/>
        <v>0</v>
      </c>
      <c r="Y1068" s="50">
        <f t="shared" si="54"/>
        <v>0</v>
      </c>
      <c r="Z1068" s="50">
        <f t="shared" si="54"/>
        <v>0</v>
      </c>
      <c r="AA1068" s="50">
        <f t="shared" si="54"/>
        <v>0</v>
      </c>
      <c r="AB1068" s="50">
        <f t="shared" si="56"/>
        <v>15660.25</v>
      </c>
      <c r="AC1068" s="48" t="str">
        <f>VLOOKUP(ПРОДАЖИ!C:C,'ИЗ ОСНОВЫ НОМЕНКЛАТУР'!D:E,2,0)</f>
        <v>Аксессуары для кухни</v>
      </c>
      <c r="AD1068" s="48" t="str">
        <f>VLOOKUP(C:C,'ИЗ ОСНОВЫ НОМЕНКЛАТУР'!D:F,3,0)</f>
        <v>Мойки из камня</v>
      </c>
      <c r="AE1068" s="48" t="str">
        <f>VLOOKUP(C:C,'ИЗ ОСНОВЫ НОМЕНКЛАТУР'!D:H,5,0)</f>
        <v>C</v>
      </c>
    </row>
    <row r="1069" spans="1:31" ht="9.6" customHeight="1" x14ac:dyDescent="0.2">
      <c r="A1069" s="45" t="s">
        <v>888</v>
      </c>
      <c r="B1069" s="11"/>
      <c r="C1069" s="11" t="s">
        <v>1069</v>
      </c>
      <c r="D1069" s="44">
        <v>8</v>
      </c>
      <c r="E1069" s="44">
        <v>0</v>
      </c>
      <c r="F1069" s="48">
        <v>6</v>
      </c>
      <c r="G1069" s="48">
        <v>0</v>
      </c>
      <c r="H1069" s="44">
        <v>1</v>
      </c>
      <c r="I1069" s="44">
        <v>4</v>
      </c>
      <c r="J1069" s="44">
        <v>0</v>
      </c>
      <c r="K1069" s="48">
        <v>0</v>
      </c>
      <c r="L1069" s="49">
        <v>102997</v>
      </c>
      <c r="M1069" s="49">
        <v>0</v>
      </c>
      <c r="N1069" s="10">
        <v>77739.600000000006</v>
      </c>
      <c r="O1069" s="10">
        <v>0</v>
      </c>
      <c r="P1069" s="10">
        <v>13000</v>
      </c>
      <c r="Q1069" s="10">
        <v>52644</v>
      </c>
      <c r="R1069" s="10">
        <v>0</v>
      </c>
      <c r="S1069" s="10">
        <v>0</v>
      </c>
      <c r="T1069" s="50">
        <f t="shared" si="55"/>
        <v>8583.0833333333339</v>
      </c>
      <c r="U1069" s="50">
        <f t="shared" si="55"/>
        <v>0</v>
      </c>
      <c r="V1069" s="50">
        <f t="shared" si="55"/>
        <v>6478.3</v>
      </c>
      <c r="W1069" s="50">
        <f t="shared" si="55"/>
        <v>0</v>
      </c>
      <c r="X1069" s="50">
        <f t="shared" si="55"/>
        <v>1083.3333333333333</v>
      </c>
      <c r="Y1069" s="50">
        <f t="shared" si="54"/>
        <v>4387</v>
      </c>
      <c r="Z1069" s="50">
        <f t="shared" si="54"/>
        <v>0</v>
      </c>
      <c r="AA1069" s="50">
        <f t="shared" si="54"/>
        <v>0</v>
      </c>
      <c r="AB1069" s="50">
        <f t="shared" si="56"/>
        <v>20531.716666666667</v>
      </c>
      <c r="AC1069" s="48" t="str">
        <f>VLOOKUP(ПРОДАЖИ!C:C,'ИЗ ОСНОВЫ НОМЕНКЛАТУР'!D:E,2,0)</f>
        <v>Аксессуары для кухни</v>
      </c>
      <c r="AD1069" s="48" t="str">
        <f>VLOOKUP(C:C,'ИЗ ОСНОВЫ НОМЕНКЛАТУР'!D:F,3,0)</f>
        <v>Мойки из камня</v>
      </c>
      <c r="AE1069" s="48" t="str">
        <f>VLOOKUP(C:C,'ИЗ ОСНОВЫ НОМЕНКЛАТУР'!D:H,5,0)</f>
        <v>C</v>
      </c>
    </row>
    <row r="1070" spans="1:31" ht="9.6" customHeight="1" x14ac:dyDescent="0.2">
      <c r="A1070" s="45" t="s">
        <v>888</v>
      </c>
      <c r="B1070" s="11"/>
      <c r="C1070" s="11" t="s">
        <v>1070</v>
      </c>
      <c r="D1070" s="44">
        <v>10</v>
      </c>
      <c r="E1070" s="44">
        <v>0</v>
      </c>
      <c r="F1070" s="48">
        <v>4</v>
      </c>
      <c r="G1070" s="48">
        <v>0</v>
      </c>
      <c r="H1070" s="44">
        <v>0</v>
      </c>
      <c r="I1070" s="44">
        <v>0</v>
      </c>
      <c r="J1070" s="44">
        <v>0</v>
      </c>
      <c r="K1070" s="48">
        <v>0</v>
      </c>
      <c r="L1070" s="49">
        <v>202800</v>
      </c>
      <c r="M1070" s="49">
        <v>0</v>
      </c>
      <c r="N1070" s="10">
        <v>82630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50">
        <f t="shared" si="55"/>
        <v>16900</v>
      </c>
      <c r="U1070" s="50">
        <f t="shared" si="55"/>
        <v>0</v>
      </c>
      <c r="V1070" s="50">
        <f t="shared" si="55"/>
        <v>6885.833333333333</v>
      </c>
      <c r="W1070" s="50">
        <f t="shared" si="55"/>
        <v>0</v>
      </c>
      <c r="X1070" s="50">
        <f t="shared" si="55"/>
        <v>0</v>
      </c>
      <c r="Y1070" s="50">
        <f t="shared" si="54"/>
        <v>0</v>
      </c>
      <c r="Z1070" s="50">
        <f t="shared" si="54"/>
        <v>0</v>
      </c>
      <c r="AA1070" s="50">
        <f t="shared" si="54"/>
        <v>0</v>
      </c>
      <c r="AB1070" s="50">
        <f t="shared" si="56"/>
        <v>23785.833333333332</v>
      </c>
      <c r="AC1070" s="48" t="str">
        <f>VLOOKUP(ПРОДАЖИ!C:C,'ИЗ ОСНОВЫ НОМЕНКЛАТУР'!D:E,2,0)</f>
        <v>Аксессуары для кухни</v>
      </c>
      <c r="AD1070" s="48" t="str">
        <f>VLOOKUP(C:C,'ИЗ ОСНОВЫ НОМЕНКЛАТУР'!D:F,3,0)</f>
        <v>Мойки из камня</v>
      </c>
      <c r="AE1070" s="48" t="str">
        <f>VLOOKUP(C:C,'ИЗ ОСНОВЫ НОМЕНКЛАТУР'!D:H,5,0)</f>
        <v>C</v>
      </c>
    </row>
    <row r="1071" spans="1:31" ht="9.6" customHeight="1" x14ac:dyDescent="0.2">
      <c r="A1071" s="45" t="s">
        <v>888</v>
      </c>
      <c r="B1071" s="11"/>
      <c r="C1071" s="11" t="s">
        <v>1071</v>
      </c>
      <c r="D1071" s="44">
        <v>11</v>
      </c>
      <c r="E1071" s="44">
        <v>0</v>
      </c>
      <c r="F1071" s="48">
        <v>0</v>
      </c>
      <c r="G1071" s="48">
        <v>0</v>
      </c>
      <c r="H1071" s="44">
        <v>0</v>
      </c>
      <c r="I1071" s="44">
        <v>0</v>
      </c>
      <c r="J1071" s="44">
        <v>0</v>
      </c>
      <c r="K1071" s="48">
        <v>0</v>
      </c>
      <c r="L1071" s="49">
        <v>194679.26</v>
      </c>
      <c r="M1071" s="49">
        <v>0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50">
        <f t="shared" si="55"/>
        <v>16223.271666666667</v>
      </c>
      <c r="U1071" s="50">
        <f t="shared" si="55"/>
        <v>0</v>
      </c>
      <c r="V1071" s="50">
        <f t="shared" si="55"/>
        <v>0</v>
      </c>
      <c r="W1071" s="50">
        <f t="shared" si="55"/>
        <v>0</v>
      </c>
      <c r="X1071" s="50">
        <f t="shared" si="55"/>
        <v>0</v>
      </c>
      <c r="Y1071" s="50">
        <f t="shared" si="54"/>
        <v>0</v>
      </c>
      <c r="Z1071" s="50">
        <f t="shared" si="54"/>
        <v>0</v>
      </c>
      <c r="AA1071" s="50">
        <f t="shared" si="54"/>
        <v>0</v>
      </c>
      <c r="AB1071" s="50">
        <f t="shared" si="56"/>
        <v>16223.271666666667</v>
      </c>
      <c r="AC1071" s="48" t="str">
        <f>VLOOKUP(ПРОДАЖИ!C:C,'ИЗ ОСНОВЫ НОМЕНКЛАТУР'!D:E,2,0)</f>
        <v>Аксессуары для кухни</v>
      </c>
      <c r="AD1071" s="48" t="str">
        <f>VLOOKUP(C:C,'ИЗ ОСНОВЫ НОМЕНКЛАТУР'!D:F,3,0)</f>
        <v>Мойки из камня</v>
      </c>
      <c r="AE1071" s="48" t="str">
        <f>VLOOKUP(C:C,'ИЗ ОСНОВЫ НОМЕНКЛАТУР'!D:H,5,0)</f>
        <v>C</v>
      </c>
    </row>
    <row r="1072" spans="1:31" ht="9.6" customHeight="1" x14ac:dyDescent="0.2">
      <c r="A1072" s="45" t="s">
        <v>888</v>
      </c>
      <c r="B1072" s="11"/>
      <c r="C1072" s="11" t="s">
        <v>1072</v>
      </c>
      <c r="D1072" s="44">
        <v>13</v>
      </c>
      <c r="E1072" s="44">
        <v>0</v>
      </c>
      <c r="F1072" s="48">
        <v>1</v>
      </c>
      <c r="G1072" s="48">
        <v>0</v>
      </c>
      <c r="H1072" s="44">
        <v>0</v>
      </c>
      <c r="I1072" s="44">
        <v>1</v>
      </c>
      <c r="J1072" s="44">
        <v>0</v>
      </c>
      <c r="K1072" s="48">
        <v>0</v>
      </c>
      <c r="L1072" s="49">
        <v>227869.5</v>
      </c>
      <c r="M1072" s="49">
        <v>0</v>
      </c>
      <c r="N1072" s="10">
        <v>18135</v>
      </c>
      <c r="O1072" s="10">
        <v>0</v>
      </c>
      <c r="P1072" s="10">
        <v>0</v>
      </c>
      <c r="Q1072" s="10">
        <v>18135</v>
      </c>
      <c r="R1072" s="10">
        <v>0</v>
      </c>
      <c r="S1072" s="10">
        <v>0</v>
      </c>
      <c r="T1072" s="50">
        <f t="shared" si="55"/>
        <v>18989.125</v>
      </c>
      <c r="U1072" s="50">
        <f t="shared" si="55"/>
        <v>0</v>
      </c>
      <c r="V1072" s="50">
        <f t="shared" si="55"/>
        <v>1511.25</v>
      </c>
      <c r="W1072" s="50">
        <f t="shared" si="55"/>
        <v>0</v>
      </c>
      <c r="X1072" s="50">
        <f t="shared" si="55"/>
        <v>0</v>
      </c>
      <c r="Y1072" s="50">
        <f t="shared" si="54"/>
        <v>1511.25</v>
      </c>
      <c r="Z1072" s="50">
        <f t="shared" si="54"/>
        <v>0</v>
      </c>
      <c r="AA1072" s="50">
        <f t="shared" si="54"/>
        <v>0</v>
      </c>
      <c r="AB1072" s="50">
        <f t="shared" si="56"/>
        <v>22011.625</v>
      </c>
      <c r="AC1072" s="48" t="str">
        <f>VLOOKUP(ПРОДАЖИ!C:C,'ИЗ ОСНОВЫ НОМЕНКЛАТУР'!D:E,2,0)</f>
        <v>Аксессуары для кухни</v>
      </c>
      <c r="AD1072" s="48" t="str">
        <f>VLOOKUP(C:C,'ИЗ ОСНОВЫ НОМЕНКЛАТУР'!D:F,3,0)</f>
        <v>Мойки из камня</v>
      </c>
      <c r="AE1072" s="48" t="str">
        <f>VLOOKUP(C:C,'ИЗ ОСНОВЫ НОМЕНКЛАТУР'!D:H,5,0)</f>
        <v>C</v>
      </c>
    </row>
    <row r="1073" spans="1:31" ht="9.6" customHeight="1" x14ac:dyDescent="0.2">
      <c r="A1073" s="45" t="s">
        <v>888</v>
      </c>
      <c r="B1073" s="11"/>
      <c r="C1073" s="11" t="s">
        <v>1073</v>
      </c>
      <c r="D1073" s="44">
        <v>6</v>
      </c>
      <c r="E1073" s="44">
        <v>0</v>
      </c>
      <c r="F1073" s="48">
        <v>0</v>
      </c>
      <c r="G1073" s="48">
        <v>0</v>
      </c>
      <c r="H1073" s="44">
        <v>0</v>
      </c>
      <c r="I1073" s="44">
        <v>1</v>
      </c>
      <c r="J1073" s="44">
        <v>0</v>
      </c>
      <c r="K1073" s="48">
        <v>0</v>
      </c>
      <c r="L1073" s="49">
        <v>103420</v>
      </c>
      <c r="M1073" s="49">
        <v>0</v>
      </c>
      <c r="N1073" s="10">
        <v>0</v>
      </c>
      <c r="O1073" s="10">
        <v>0</v>
      </c>
      <c r="P1073" s="10">
        <v>0</v>
      </c>
      <c r="Q1073" s="10">
        <v>23075</v>
      </c>
      <c r="R1073" s="10">
        <v>0</v>
      </c>
      <c r="S1073" s="10">
        <v>0</v>
      </c>
      <c r="T1073" s="50">
        <f t="shared" si="55"/>
        <v>8618.3333333333339</v>
      </c>
      <c r="U1073" s="50">
        <f t="shared" si="55"/>
        <v>0</v>
      </c>
      <c r="V1073" s="50">
        <f t="shared" si="55"/>
        <v>0</v>
      </c>
      <c r="W1073" s="50">
        <f t="shared" si="55"/>
        <v>0</v>
      </c>
      <c r="X1073" s="50">
        <f t="shared" si="55"/>
        <v>0</v>
      </c>
      <c r="Y1073" s="50">
        <f t="shared" si="54"/>
        <v>1922.9166666666667</v>
      </c>
      <c r="Z1073" s="50">
        <f t="shared" si="54"/>
        <v>0</v>
      </c>
      <c r="AA1073" s="50">
        <f t="shared" si="54"/>
        <v>0</v>
      </c>
      <c r="AB1073" s="50">
        <f t="shared" si="56"/>
        <v>10541.25</v>
      </c>
      <c r="AC1073" s="48" t="str">
        <f>VLOOKUP(ПРОДАЖИ!C:C,'ИЗ ОСНОВЫ НОМЕНКЛАТУР'!D:E,2,0)</f>
        <v>Аксессуары для кухни</v>
      </c>
      <c r="AD1073" s="48" t="str">
        <f>VLOOKUP(C:C,'ИЗ ОСНОВЫ НОМЕНКЛАТУР'!D:F,3,0)</f>
        <v>Мойки из камня</v>
      </c>
      <c r="AE1073" s="48" t="str">
        <f>VLOOKUP(C:C,'ИЗ ОСНОВЫ НОМЕНКЛАТУР'!D:H,5,0)</f>
        <v>C</v>
      </c>
    </row>
    <row r="1074" spans="1:31" ht="9.6" customHeight="1" x14ac:dyDescent="0.2">
      <c r="A1074" s="45" t="s">
        <v>888</v>
      </c>
      <c r="B1074" s="11"/>
      <c r="C1074" s="11" t="s">
        <v>1074</v>
      </c>
      <c r="D1074" s="44">
        <v>5</v>
      </c>
      <c r="E1074" s="44">
        <v>0</v>
      </c>
      <c r="F1074" s="48">
        <v>0</v>
      </c>
      <c r="G1074" s="48">
        <v>0</v>
      </c>
      <c r="H1074" s="44">
        <v>0</v>
      </c>
      <c r="I1074" s="44">
        <v>0</v>
      </c>
      <c r="J1074" s="44">
        <v>0</v>
      </c>
      <c r="K1074" s="48">
        <v>0</v>
      </c>
      <c r="L1074" s="49">
        <v>156697</v>
      </c>
      <c r="M1074" s="49">
        <v>0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50">
        <f t="shared" si="55"/>
        <v>13058.083333333334</v>
      </c>
      <c r="U1074" s="50">
        <f t="shared" si="55"/>
        <v>0</v>
      </c>
      <c r="V1074" s="50">
        <f t="shared" si="55"/>
        <v>0</v>
      </c>
      <c r="W1074" s="50">
        <f t="shared" si="55"/>
        <v>0</v>
      </c>
      <c r="X1074" s="50">
        <f t="shared" si="55"/>
        <v>0</v>
      </c>
      <c r="Y1074" s="50">
        <f t="shared" si="54"/>
        <v>0</v>
      </c>
      <c r="Z1074" s="50">
        <f t="shared" si="54"/>
        <v>0</v>
      </c>
      <c r="AA1074" s="50">
        <f t="shared" si="54"/>
        <v>0</v>
      </c>
      <c r="AB1074" s="50">
        <f t="shared" si="56"/>
        <v>13058.083333333334</v>
      </c>
      <c r="AC1074" s="48" t="str">
        <f>VLOOKUP(ПРОДАЖИ!C:C,'ИЗ ОСНОВЫ НОМЕНКЛАТУР'!D:E,2,0)</f>
        <v>Аксессуары для кухни</v>
      </c>
      <c r="AD1074" s="48" t="str">
        <f>VLOOKUP(C:C,'ИЗ ОСНОВЫ НОМЕНКЛАТУР'!D:F,3,0)</f>
        <v>Мойки из камня</v>
      </c>
      <c r="AE1074" s="48" t="str">
        <f>VLOOKUP(C:C,'ИЗ ОСНОВЫ НОМЕНКЛАТУР'!D:H,5,0)</f>
        <v>C</v>
      </c>
    </row>
    <row r="1075" spans="1:31" ht="9.6" customHeight="1" x14ac:dyDescent="0.2">
      <c r="A1075" s="45" t="s">
        <v>888</v>
      </c>
      <c r="B1075" s="11"/>
      <c r="C1075" s="11" t="s">
        <v>1075</v>
      </c>
      <c r="D1075" s="44">
        <v>5</v>
      </c>
      <c r="E1075" s="44">
        <v>0</v>
      </c>
      <c r="F1075" s="48">
        <v>3</v>
      </c>
      <c r="G1075" s="48">
        <v>0</v>
      </c>
      <c r="H1075" s="44">
        <v>2</v>
      </c>
      <c r="I1075" s="44">
        <v>0</v>
      </c>
      <c r="J1075" s="44">
        <v>0</v>
      </c>
      <c r="K1075" s="48">
        <v>0</v>
      </c>
      <c r="L1075" s="49">
        <v>85755</v>
      </c>
      <c r="M1075" s="49">
        <v>0</v>
      </c>
      <c r="N1075" s="10">
        <v>55613</v>
      </c>
      <c r="O1075" s="10">
        <v>0</v>
      </c>
      <c r="P1075" s="10">
        <v>34320</v>
      </c>
      <c r="Q1075" s="10">
        <v>0</v>
      </c>
      <c r="R1075" s="10">
        <v>0</v>
      </c>
      <c r="S1075" s="10">
        <v>0</v>
      </c>
      <c r="T1075" s="50">
        <f t="shared" si="55"/>
        <v>7146.25</v>
      </c>
      <c r="U1075" s="50">
        <f t="shared" si="55"/>
        <v>0</v>
      </c>
      <c r="V1075" s="50">
        <f t="shared" si="55"/>
        <v>4634.416666666667</v>
      </c>
      <c r="W1075" s="50">
        <f t="shared" si="55"/>
        <v>0</v>
      </c>
      <c r="X1075" s="50">
        <f t="shared" si="55"/>
        <v>2860</v>
      </c>
      <c r="Y1075" s="50">
        <f t="shared" si="54"/>
        <v>0</v>
      </c>
      <c r="Z1075" s="50">
        <f t="shared" si="54"/>
        <v>0</v>
      </c>
      <c r="AA1075" s="50">
        <f t="shared" si="54"/>
        <v>0</v>
      </c>
      <c r="AB1075" s="50">
        <f t="shared" si="56"/>
        <v>14640.666666666668</v>
      </c>
      <c r="AC1075" s="48" t="str">
        <f>VLOOKUP(ПРОДАЖИ!C:C,'ИЗ ОСНОВЫ НОМЕНКЛАТУР'!D:E,2,0)</f>
        <v>Аксессуары для кухни</v>
      </c>
      <c r="AD1075" s="48" t="str">
        <f>VLOOKUP(C:C,'ИЗ ОСНОВЫ НОМЕНКЛАТУР'!D:F,3,0)</f>
        <v>Мойки из камня</v>
      </c>
      <c r="AE1075" s="48" t="str">
        <f>VLOOKUP(C:C,'ИЗ ОСНОВЫ НОМЕНКЛАТУР'!D:H,5,0)</f>
        <v>C</v>
      </c>
    </row>
    <row r="1076" spans="1:31" ht="9.6" customHeight="1" x14ac:dyDescent="0.2">
      <c r="A1076" s="45" t="s">
        <v>888</v>
      </c>
      <c r="B1076" s="11"/>
      <c r="C1076" s="11" t="s">
        <v>1076</v>
      </c>
      <c r="D1076" s="44">
        <v>9</v>
      </c>
      <c r="E1076" s="44">
        <v>0</v>
      </c>
      <c r="F1076" s="48">
        <v>0</v>
      </c>
      <c r="G1076" s="48">
        <v>0</v>
      </c>
      <c r="H1076" s="44">
        <v>0</v>
      </c>
      <c r="I1076" s="44">
        <v>0</v>
      </c>
      <c r="J1076" s="44">
        <v>0</v>
      </c>
      <c r="K1076" s="48">
        <v>0</v>
      </c>
      <c r="L1076" s="49">
        <v>190736</v>
      </c>
      <c r="M1076" s="49">
        <v>0</v>
      </c>
      <c r="N1076" s="10">
        <v>0</v>
      </c>
      <c r="O1076" s="10">
        <v>0</v>
      </c>
      <c r="P1076" s="10">
        <v>0</v>
      </c>
      <c r="Q1076" s="10">
        <v>0</v>
      </c>
      <c r="R1076" s="10">
        <v>0</v>
      </c>
      <c r="S1076" s="10">
        <v>0</v>
      </c>
      <c r="T1076" s="50">
        <f t="shared" si="55"/>
        <v>15894.666666666666</v>
      </c>
      <c r="U1076" s="50">
        <f t="shared" si="55"/>
        <v>0</v>
      </c>
      <c r="V1076" s="50">
        <f t="shared" si="55"/>
        <v>0</v>
      </c>
      <c r="W1076" s="50">
        <f t="shared" si="55"/>
        <v>0</v>
      </c>
      <c r="X1076" s="50">
        <f t="shared" si="55"/>
        <v>0</v>
      </c>
      <c r="Y1076" s="50">
        <f t="shared" si="54"/>
        <v>0</v>
      </c>
      <c r="Z1076" s="50">
        <f t="shared" si="54"/>
        <v>0</v>
      </c>
      <c r="AA1076" s="50">
        <f t="shared" si="54"/>
        <v>0</v>
      </c>
      <c r="AB1076" s="50">
        <f t="shared" si="56"/>
        <v>15894.666666666666</v>
      </c>
      <c r="AC1076" s="48" t="str">
        <f>VLOOKUP(ПРОДАЖИ!C:C,'ИЗ ОСНОВЫ НОМЕНКЛАТУР'!D:E,2,0)</f>
        <v>Аксессуары для кухни</v>
      </c>
      <c r="AD1076" s="48" t="str">
        <f>VLOOKUP(C:C,'ИЗ ОСНОВЫ НОМЕНКЛАТУР'!D:F,3,0)</f>
        <v>Мойки из камня</v>
      </c>
      <c r="AE1076" s="48" t="str">
        <f>VLOOKUP(C:C,'ИЗ ОСНОВЫ НОМЕНКЛАТУР'!D:H,5,0)</f>
        <v>C</v>
      </c>
    </row>
    <row r="1077" spans="1:31" ht="9.6" customHeight="1" x14ac:dyDescent="0.2">
      <c r="A1077" s="45" t="s">
        <v>888</v>
      </c>
      <c r="B1077" s="11"/>
      <c r="C1077" s="11" t="s">
        <v>1077</v>
      </c>
      <c r="D1077" s="44">
        <v>8</v>
      </c>
      <c r="E1077" s="44">
        <v>0</v>
      </c>
      <c r="F1077" s="48">
        <v>1</v>
      </c>
      <c r="G1077" s="48">
        <v>0</v>
      </c>
      <c r="H1077" s="44">
        <v>0</v>
      </c>
      <c r="I1077" s="44">
        <v>0</v>
      </c>
      <c r="J1077" s="44">
        <v>0</v>
      </c>
      <c r="K1077" s="48">
        <v>0</v>
      </c>
      <c r="L1077" s="49">
        <v>159678</v>
      </c>
      <c r="M1077" s="49">
        <v>0</v>
      </c>
      <c r="N1077" s="10">
        <v>17930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50">
        <f t="shared" si="55"/>
        <v>13306.5</v>
      </c>
      <c r="U1077" s="50">
        <f t="shared" si="55"/>
        <v>0</v>
      </c>
      <c r="V1077" s="50">
        <f t="shared" si="55"/>
        <v>1494.1666666666667</v>
      </c>
      <c r="W1077" s="50">
        <f t="shared" si="55"/>
        <v>0</v>
      </c>
      <c r="X1077" s="50">
        <f t="shared" si="55"/>
        <v>0</v>
      </c>
      <c r="Y1077" s="50">
        <f t="shared" si="54"/>
        <v>0</v>
      </c>
      <c r="Z1077" s="50">
        <f t="shared" si="54"/>
        <v>0</v>
      </c>
      <c r="AA1077" s="50">
        <f t="shared" si="54"/>
        <v>0</v>
      </c>
      <c r="AB1077" s="50">
        <f t="shared" si="56"/>
        <v>14800.666666666666</v>
      </c>
      <c r="AC1077" s="48" t="str">
        <f>VLOOKUP(ПРОДАЖИ!C:C,'ИЗ ОСНОВЫ НОМЕНКЛАТУР'!D:E,2,0)</f>
        <v>Аксессуары для кухни</v>
      </c>
      <c r="AD1077" s="48" t="str">
        <f>VLOOKUP(C:C,'ИЗ ОСНОВЫ НОМЕНКЛАТУР'!D:F,3,0)</f>
        <v>Мойки из камня</v>
      </c>
      <c r="AE1077" s="48" t="str">
        <f>VLOOKUP(C:C,'ИЗ ОСНОВЫ НОМЕНКЛАТУР'!D:H,5,0)</f>
        <v>C</v>
      </c>
    </row>
    <row r="1078" spans="1:31" ht="9.6" customHeight="1" x14ac:dyDescent="0.2">
      <c r="A1078" s="45" t="s">
        <v>888</v>
      </c>
      <c r="B1078" s="11"/>
      <c r="C1078" s="11" t="s">
        <v>1078</v>
      </c>
      <c r="D1078" s="44">
        <v>1</v>
      </c>
      <c r="E1078" s="44">
        <v>0</v>
      </c>
      <c r="F1078" s="48">
        <v>1</v>
      </c>
      <c r="G1078" s="48">
        <v>0</v>
      </c>
      <c r="H1078" s="44">
        <v>1</v>
      </c>
      <c r="I1078" s="44">
        <v>2</v>
      </c>
      <c r="J1078" s="44">
        <v>0</v>
      </c>
      <c r="K1078" s="48">
        <v>0</v>
      </c>
      <c r="L1078" s="49">
        <v>17307.5</v>
      </c>
      <c r="M1078" s="49">
        <v>0</v>
      </c>
      <c r="N1078" s="10">
        <v>16115</v>
      </c>
      <c r="O1078" s="10">
        <v>0</v>
      </c>
      <c r="P1078" s="10">
        <v>16850</v>
      </c>
      <c r="Q1078" s="10">
        <v>31728</v>
      </c>
      <c r="R1078" s="10">
        <v>0</v>
      </c>
      <c r="S1078" s="10">
        <v>0</v>
      </c>
      <c r="T1078" s="50">
        <f t="shared" ref="T1078:AA1112" si="57">L1078/12</f>
        <v>1442.2916666666667</v>
      </c>
      <c r="U1078" s="50">
        <f t="shared" si="57"/>
        <v>0</v>
      </c>
      <c r="V1078" s="50">
        <f t="shared" si="57"/>
        <v>1342.9166666666667</v>
      </c>
      <c r="W1078" s="50">
        <f t="shared" si="57"/>
        <v>0</v>
      </c>
      <c r="X1078" s="50">
        <f t="shared" si="57"/>
        <v>1404.1666666666667</v>
      </c>
      <c r="Y1078" s="50">
        <f t="shared" si="54"/>
        <v>2644</v>
      </c>
      <c r="Z1078" s="50">
        <f t="shared" si="54"/>
        <v>0</v>
      </c>
      <c r="AA1078" s="50">
        <f t="shared" si="54"/>
        <v>0</v>
      </c>
      <c r="AB1078" s="50">
        <f t="shared" si="56"/>
        <v>6833.375</v>
      </c>
      <c r="AC1078" s="48" t="str">
        <f>VLOOKUP(ПРОДАЖИ!C:C,'ИЗ ОСНОВЫ НОМЕНКЛАТУР'!D:E,2,0)</f>
        <v>Аксессуары для кухни</v>
      </c>
      <c r="AD1078" s="48" t="str">
        <f>VLOOKUP(C:C,'ИЗ ОСНОВЫ НОМЕНКЛАТУР'!D:F,3,0)</f>
        <v>Мойки из камня</v>
      </c>
      <c r="AE1078" s="48" t="str">
        <f>VLOOKUP(C:C,'ИЗ ОСНОВЫ НОМЕНКЛАТУР'!D:H,5,0)</f>
        <v>C</v>
      </c>
    </row>
    <row r="1079" spans="1:31" ht="9.6" customHeight="1" x14ac:dyDescent="0.2">
      <c r="A1079" s="45" t="s">
        <v>888</v>
      </c>
      <c r="B1079" s="11"/>
      <c r="C1079" s="11" t="s">
        <v>1079</v>
      </c>
      <c r="D1079" s="44">
        <v>0</v>
      </c>
      <c r="E1079" s="44">
        <v>0</v>
      </c>
      <c r="F1079" s="48">
        <v>11</v>
      </c>
      <c r="G1079" s="48">
        <v>0</v>
      </c>
      <c r="H1079" s="44">
        <v>0</v>
      </c>
      <c r="I1079" s="44">
        <v>1</v>
      </c>
      <c r="J1079" s="44">
        <v>0</v>
      </c>
      <c r="K1079" s="48">
        <v>0</v>
      </c>
      <c r="L1079" s="49">
        <v>0</v>
      </c>
      <c r="M1079" s="49">
        <v>0</v>
      </c>
      <c r="N1079" s="10">
        <v>153888.01</v>
      </c>
      <c r="O1079" s="10">
        <v>0</v>
      </c>
      <c r="P1079" s="10">
        <v>0</v>
      </c>
      <c r="Q1079" s="10">
        <v>13520</v>
      </c>
      <c r="R1079" s="10">
        <v>0</v>
      </c>
      <c r="S1079" s="10">
        <v>0</v>
      </c>
      <c r="T1079" s="50">
        <f t="shared" si="57"/>
        <v>0</v>
      </c>
      <c r="U1079" s="50">
        <f t="shared" si="57"/>
        <v>0</v>
      </c>
      <c r="V1079" s="50">
        <f t="shared" si="57"/>
        <v>12824.000833333334</v>
      </c>
      <c r="W1079" s="50">
        <f t="shared" si="57"/>
        <v>0</v>
      </c>
      <c r="X1079" s="50">
        <f t="shared" si="57"/>
        <v>0</v>
      </c>
      <c r="Y1079" s="50">
        <f t="shared" si="54"/>
        <v>1126.6666666666667</v>
      </c>
      <c r="Z1079" s="50">
        <f t="shared" si="54"/>
        <v>0</v>
      </c>
      <c r="AA1079" s="50">
        <f t="shared" si="54"/>
        <v>0</v>
      </c>
      <c r="AB1079" s="50">
        <f t="shared" si="56"/>
        <v>13950.6675</v>
      </c>
      <c r="AC1079" s="48" t="str">
        <f>VLOOKUP(ПРОДАЖИ!C:C,'ИЗ ОСНОВЫ НОМЕНКЛАТУР'!D:E,2,0)</f>
        <v>Аксессуары для кухни</v>
      </c>
      <c r="AD1079" s="48" t="str">
        <f>VLOOKUP(C:C,'ИЗ ОСНОВЫ НОМЕНКЛАТУР'!D:F,3,0)</f>
        <v>Мойки из камня</v>
      </c>
      <c r="AE1079" s="48" t="str">
        <f>VLOOKUP(C:C,'ИЗ ОСНОВЫ НОМЕНКЛАТУР'!D:H,5,0)</f>
        <v>C</v>
      </c>
    </row>
    <row r="1080" spans="1:31" ht="9.6" customHeight="1" x14ac:dyDescent="0.2">
      <c r="A1080" s="45" t="s">
        <v>888</v>
      </c>
      <c r="B1080" s="11"/>
      <c r="C1080" s="11" t="s">
        <v>1080</v>
      </c>
      <c r="D1080" s="44">
        <v>6</v>
      </c>
      <c r="E1080" s="44">
        <v>0</v>
      </c>
      <c r="F1080" s="48">
        <v>1</v>
      </c>
      <c r="G1080" s="48">
        <v>0</v>
      </c>
      <c r="H1080" s="44">
        <v>0</v>
      </c>
      <c r="I1080" s="44">
        <v>1</v>
      </c>
      <c r="J1080" s="44">
        <v>0</v>
      </c>
      <c r="K1080" s="48">
        <v>0</v>
      </c>
      <c r="L1080" s="49">
        <v>128328</v>
      </c>
      <c r="M1080" s="49">
        <v>0</v>
      </c>
      <c r="N1080" s="10">
        <v>21382</v>
      </c>
      <c r="O1080" s="10">
        <v>0</v>
      </c>
      <c r="P1080" s="10">
        <v>0</v>
      </c>
      <c r="Q1080" s="10">
        <v>21382</v>
      </c>
      <c r="R1080" s="10">
        <v>0</v>
      </c>
      <c r="S1080" s="10">
        <v>0</v>
      </c>
      <c r="T1080" s="50">
        <f t="shared" si="57"/>
        <v>10694</v>
      </c>
      <c r="U1080" s="50">
        <f t="shared" si="57"/>
        <v>0</v>
      </c>
      <c r="V1080" s="50">
        <f t="shared" si="57"/>
        <v>1781.8333333333333</v>
      </c>
      <c r="W1080" s="50">
        <f t="shared" si="57"/>
        <v>0</v>
      </c>
      <c r="X1080" s="50">
        <f t="shared" si="57"/>
        <v>0</v>
      </c>
      <c r="Y1080" s="50">
        <f t="shared" si="54"/>
        <v>1781.8333333333333</v>
      </c>
      <c r="Z1080" s="50">
        <f t="shared" si="54"/>
        <v>0</v>
      </c>
      <c r="AA1080" s="50">
        <f t="shared" si="54"/>
        <v>0</v>
      </c>
      <c r="AB1080" s="50">
        <f t="shared" si="56"/>
        <v>14257.666666666668</v>
      </c>
      <c r="AC1080" s="48" t="str">
        <f>VLOOKUP(ПРОДАЖИ!C:C,'ИЗ ОСНОВЫ НОМЕНКЛАТУР'!D:E,2,0)</f>
        <v>Аксессуары для кухни</v>
      </c>
      <c r="AD1080" s="48" t="str">
        <f>VLOOKUP(C:C,'ИЗ ОСНОВЫ НОМЕНКЛАТУР'!D:F,3,0)</f>
        <v>Мойки из камня</v>
      </c>
      <c r="AE1080" s="48" t="str">
        <f>VLOOKUP(C:C,'ИЗ ОСНОВЫ НОМЕНКЛАТУР'!D:H,5,0)</f>
        <v>C</v>
      </c>
    </row>
    <row r="1081" spans="1:31" ht="9.6" customHeight="1" x14ac:dyDescent="0.2">
      <c r="A1081" s="45" t="s">
        <v>888</v>
      </c>
      <c r="B1081" s="11"/>
      <c r="C1081" s="11" t="s">
        <v>1081</v>
      </c>
      <c r="D1081" s="44">
        <v>7</v>
      </c>
      <c r="E1081" s="44">
        <v>0</v>
      </c>
      <c r="F1081" s="48">
        <v>0</v>
      </c>
      <c r="G1081" s="48">
        <v>0</v>
      </c>
      <c r="H1081" s="44">
        <v>0</v>
      </c>
      <c r="I1081" s="44">
        <v>5</v>
      </c>
      <c r="J1081" s="44">
        <v>0</v>
      </c>
      <c r="K1081" s="48">
        <v>0</v>
      </c>
      <c r="L1081" s="49">
        <v>111369</v>
      </c>
      <c r="M1081" s="49">
        <v>0</v>
      </c>
      <c r="N1081" s="10">
        <v>0</v>
      </c>
      <c r="O1081" s="10">
        <v>0</v>
      </c>
      <c r="P1081" s="10">
        <v>0</v>
      </c>
      <c r="Q1081" s="10">
        <v>89444</v>
      </c>
      <c r="R1081" s="10">
        <v>0</v>
      </c>
      <c r="S1081" s="10">
        <v>0</v>
      </c>
      <c r="T1081" s="50">
        <f t="shared" si="57"/>
        <v>9280.75</v>
      </c>
      <c r="U1081" s="50">
        <f t="shared" si="57"/>
        <v>0</v>
      </c>
      <c r="V1081" s="50">
        <f t="shared" si="57"/>
        <v>0</v>
      </c>
      <c r="W1081" s="50">
        <f t="shared" si="57"/>
        <v>0</v>
      </c>
      <c r="X1081" s="50">
        <f t="shared" si="57"/>
        <v>0</v>
      </c>
      <c r="Y1081" s="50">
        <f t="shared" si="54"/>
        <v>7453.666666666667</v>
      </c>
      <c r="Z1081" s="50">
        <f t="shared" si="54"/>
        <v>0</v>
      </c>
      <c r="AA1081" s="50">
        <f t="shared" si="54"/>
        <v>0</v>
      </c>
      <c r="AB1081" s="50">
        <f t="shared" si="56"/>
        <v>16734.416666666668</v>
      </c>
      <c r="AC1081" s="48" t="str">
        <f>VLOOKUP(ПРОДАЖИ!C:C,'ИЗ ОСНОВЫ НОМЕНКЛАТУР'!D:E,2,0)</f>
        <v>Аксессуары для кухни</v>
      </c>
      <c r="AD1081" s="48" t="str">
        <f>VLOOKUP(C:C,'ИЗ ОСНОВЫ НОМЕНКЛАТУР'!D:F,3,0)</f>
        <v>Мойки из камня</v>
      </c>
      <c r="AE1081" s="48" t="str">
        <f>VLOOKUP(C:C,'ИЗ ОСНОВЫ НОМЕНКЛАТУР'!D:H,5,0)</f>
        <v>C</v>
      </c>
    </row>
    <row r="1082" spans="1:31" ht="9.6" customHeight="1" x14ac:dyDescent="0.2">
      <c r="A1082" s="45" t="s">
        <v>888</v>
      </c>
      <c r="B1082" s="11"/>
      <c r="C1082" s="11" t="s">
        <v>1082</v>
      </c>
      <c r="D1082" s="44">
        <v>5</v>
      </c>
      <c r="E1082" s="44">
        <v>0</v>
      </c>
      <c r="F1082" s="48">
        <v>3</v>
      </c>
      <c r="G1082" s="48">
        <v>0</v>
      </c>
      <c r="H1082" s="44">
        <v>2</v>
      </c>
      <c r="I1082" s="44">
        <v>2</v>
      </c>
      <c r="J1082" s="44">
        <v>0</v>
      </c>
      <c r="K1082" s="48">
        <v>0</v>
      </c>
      <c r="L1082" s="49">
        <v>63377</v>
      </c>
      <c r="M1082" s="49">
        <v>0</v>
      </c>
      <c r="N1082" s="10">
        <v>39368.800000000003</v>
      </c>
      <c r="O1082" s="10">
        <v>0</v>
      </c>
      <c r="P1082" s="10">
        <v>24752</v>
      </c>
      <c r="Q1082" s="10">
        <v>26740.67</v>
      </c>
      <c r="R1082" s="10">
        <v>0</v>
      </c>
      <c r="S1082" s="10">
        <v>0</v>
      </c>
      <c r="T1082" s="50">
        <f t="shared" si="57"/>
        <v>5281.416666666667</v>
      </c>
      <c r="U1082" s="50">
        <f t="shared" si="57"/>
        <v>0</v>
      </c>
      <c r="V1082" s="50">
        <f t="shared" si="57"/>
        <v>3280.7333333333336</v>
      </c>
      <c r="W1082" s="50">
        <f t="shared" si="57"/>
        <v>0</v>
      </c>
      <c r="X1082" s="50">
        <f t="shared" si="57"/>
        <v>2062.6666666666665</v>
      </c>
      <c r="Y1082" s="50">
        <f t="shared" si="54"/>
        <v>2228.3891666666664</v>
      </c>
      <c r="Z1082" s="50">
        <f t="shared" si="54"/>
        <v>0</v>
      </c>
      <c r="AA1082" s="50">
        <f t="shared" si="54"/>
        <v>0</v>
      </c>
      <c r="AB1082" s="50">
        <f t="shared" si="56"/>
        <v>12853.205833333333</v>
      </c>
      <c r="AC1082" s="48" t="str">
        <f>VLOOKUP(ПРОДАЖИ!C:C,'ИЗ ОСНОВЫ НОМЕНКЛАТУР'!D:E,2,0)</f>
        <v>Аксессуары для кухни</v>
      </c>
      <c r="AD1082" s="48" t="str">
        <f>VLOOKUP(C:C,'ИЗ ОСНОВЫ НОМЕНКЛАТУР'!D:F,3,0)</f>
        <v>Мойки из камня</v>
      </c>
      <c r="AE1082" s="48" t="str">
        <f>VLOOKUP(C:C,'ИЗ ОСНОВЫ НОМЕНКЛАТУР'!D:H,5,0)</f>
        <v>C</v>
      </c>
    </row>
    <row r="1083" spans="1:31" ht="9.6" customHeight="1" x14ac:dyDescent="0.2">
      <c r="A1083" s="45" t="s">
        <v>888</v>
      </c>
      <c r="B1083" s="11"/>
      <c r="C1083" s="11" t="s">
        <v>1083</v>
      </c>
      <c r="D1083" s="44">
        <v>5</v>
      </c>
      <c r="E1083" s="44">
        <v>0</v>
      </c>
      <c r="F1083" s="48">
        <v>3</v>
      </c>
      <c r="G1083" s="48">
        <v>0</v>
      </c>
      <c r="H1083" s="44">
        <v>0</v>
      </c>
      <c r="I1083" s="44">
        <v>0</v>
      </c>
      <c r="J1083" s="44">
        <v>0</v>
      </c>
      <c r="K1083" s="48">
        <v>0</v>
      </c>
      <c r="L1083" s="49">
        <v>87705</v>
      </c>
      <c r="M1083" s="49">
        <v>0</v>
      </c>
      <c r="N1083" s="10">
        <v>52860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50">
        <f t="shared" si="57"/>
        <v>7308.75</v>
      </c>
      <c r="U1083" s="50">
        <f t="shared" si="57"/>
        <v>0</v>
      </c>
      <c r="V1083" s="50">
        <f t="shared" si="57"/>
        <v>4405</v>
      </c>
      <c r="W1083" s="50">
        <f t="shared" si="57"/>
        <v>0</v>
      </c>
      <c r="X1083" s="50">
        <f t="shared" si="57"/>
        <v>0</v>
      </c>
      <c r="Y1083" s="50">
        <f t="shared" si="54"/>
        <v>0</v>
      </c>
      <c r="Z1083" s="50">
        <f t="shared" si="54"/>
        <v>0</v>
      </c>
      <c r="AA1083" s="50">
        <f t="shared" si="54"/>
        <v>0</v>
      </c>
      <c r="AB1083" s="50">
        <f t="shared" si="56"/>
        <v>11713.75</v>
      </c>
      <c r="AC1083" s="48" t="str">
        <f>VLOOKUP(ПРОДАЖИ!C:C,'ИЗ ОСНОВЫ НОМЕНКЛАТУР'!D:E,2,0)</f>
        <v>Аксессуары для кухни</v>
      </c>
      <c r="AD1083" s="48" t="str">
        <f>VLOOKUP(C:C,'ИЗ ОСНОВЫ НОМЕНКЛАТУР'!D:F,3,0)</f>
        <v>Мойки из камня</v>
      </c>
      <c r="AE1083" s="48" t="str">
        <f>VLOOKUP(C:C,'ИЗ ОСНОВЫ НОМЕНКЛАТУР'!D:H,5,0)</f>
        <v>C</v>
      </c>
    </row>
    <row r="1084" spans="1:31" ht="9.6" customHeight="1" x14ac:dyDescent="0.2">
      <c r="A1084" s="45" t="s">
        <v>888</v>
      </c>
      <c r="B1084" s="11"/>
      <c r="C1084" s="11" t="s">
        <v>1084</v>
      </c>
      <c r="D1084" s="44">
        <v>5</v>
      </c>
      <c r="E1084" s="44">
        <v>0</v>
      </c>
      <c r="F1084" s="48">
        <v>0</v>
      </c>
      <c r="G1084" s="48">
        <v>0</v>
      </c>
      <c r="H1084" s="44">
        <v>0</v>
      </c>
      <c r="I1084" s="44">
        <v>0</v>
      </c>
      <c r="J1084" s="44">
        <v>0</v>
      </c>
      <c r="K1084" s="48">
        <v>0</v>
      </c>
      <c r="L1084" s="49">
        <v>118727</v>
      </c>
      <c r="M1084" s="49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50">
        <f t="shared" si="57"/>
        <v>9893.9166666666661</v>
      </c>
      <c r="U1084" s="50">
        <f t="shared" si="57"/>
        <v>0</v>
      </c>
      <c r="V1084" s="50">
        <f t="shared" si="57"/>
        <v>0</v>
      </c>
      <c r="W1084" s="50">
        <f t="shared" si="57"/>
        <v>0</v>
      </c>
      <c r="X1084" s="50">
        <f t="shared" si="57"/>
        <v>0</v>
      </c>
      <c r="Y1084" s="50">
        <f t="shared" si="54"/>
        <v>0</v>
      </c>
      <c r="Z1084" s="50">
        <f t="shared" si="54"/>
        <v>0</v>
      </c>
      <c r="AA1084" s="50">
        <f t="shared" si="54"/>
        <v>0</v>
      </c>
      <c r="AB1084" s="50">
        <f t="shared" si="56"/>
        <v>9893.9166666666661</v>
      </c>
      <c r="AC1084" s="48" t="str">
        <f>VLOOKUP(ПРОДАЖИ!C:C,'ИЗ ОСНОВЫ НОМЕНКЛАТУР'!D:E,2,0)</f>
        <v>Аксессуары для кухни</v>
      </c>
      <c r="AD1084" s="48" t="str">
        <f>VLOOKUP(C:C,'ИЗ ОСНОВЫ НОМЕНКЛАТУР'!D:F,3,0)</f>
        <v>Мойки из камня</v>
      </c>
      <c r="AE1084" s="48" t="str">
        <f>VLOOKUP(C:C,'ИЗ ОСНОВЫ НОМЕНКЛАТУР'!D:H,5,0)</f>
        <v>C</v>
      </c>
    </row>
    <row r="1085" spans="1:31" ht="9.6" customHeight="1" x14ac:dyDescent="0.2">
      <c r="A1085" s="45" t="s">
        <v>888</v>
      </c>
      <c r="B1085" s="11"/>
      <c r="C1085" s="11" t="s">
        <v>1085</v>
      </c>
      <c r="D1085" s="44">
        <v>2</v>
      </c>
      <c r="E1085" s="44">
        <v>0</v>
      </c>
      <c r="F1085" s="48">
        <v>0</v>
      </c>
      <c r="G1085" s="48">
        <v>0</v>
      </c>
      <c r="H1085" s="44">
        <v>0</v>
      </c>
      <c r="I1085" s="44">
        <v>0</v>
      </c>
      <c r="J1085" s="44">
        <v>0</v>
      </c>
      <c r="K1085" s="48">
        <v>0</v>
      </c>
      <c r="L1085" s="49">
        <v>41517.75</v>
      </c>
      <c r="M1085" s="49">
        <v>0</v>
      </c>
      <c r="N1085" s="10">
        <v>0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50">
        <f t="shared" si="57"/>
        <v>3459.8125</v>
      </c>
      <c r="U1085" s="50">
        <f t="shared" si="57"/>
        <v>0</v>
      </c>
      <c r="V1085" s="50">
        <f t="shared" si="57"/>
        <v>0</v>
      </c>
      <c r="W1085" s="50">
        <f t="shared" si="57"/>
        <v>0</v>
      </c>
      <c r="X1085" s="50">
        <f t="shared" si="57"/>
        <v>0</v>
      </c>
      <c r="Y1085" s="50">
        <f t="shared" si="54"/>
        <v>0</v>
      </c>
      <c r="Z1085" s="50">
        <f t="shared" si="54"/>
        <v>0</v>
      </c>
      <c r="AA1085" s="50">
        <f t="shared" si="54"/>
        <v>0</v>
      </c>
      <c r="AB1085" s="50">
        <f t="shared" si="56"/>
        <v>3459.8125</v>
      </c>
      <c r="AC1085" s="48" t="str">
        <f>VLOOKUP(ПРОДАЖИ!C:C,'ИЗ ОСНОВЫ НОМЕНКЛАТУР'!D:E,2,0)</f>
        <v>Аксессуары для кухни</v>
      </c>
      <c r="AD1085" s="48" t="str">
        <f>VLOOKUP(C:C,'ИЗ ОСНОВЫ НОМЕНКЛАТУР'!D:F,3,0)</f>
        <v>Мойки из камня</v>
      </c>
      <c r="AE1085" s="48" t="str">
        <f>VLOOKUP(C:C,'ИЗ ОСНОВЫ НОМЕНКЛАТУР'!D:H,5,0)</f>
        <v>C</v>
      </c>
    </row>
    <row r="1086" spans="1:31" ht="9.6" customHeight="1" x14ac:dyDescent="0.2">
      <c r="A1086" s="45" t="s">
        <v>888</v>
      </c>
      <c r="B1086" s="11"/>
      <c r="C1086" s="11" t="s">
        <v>1086</v>
      </c>
      <c r="D1086" s="44">
        <v>4</v>
      </c>
      <c r="E1086" s="44">
        <v>0</v>
      </c>
      <c r="F1086" s="48">
        <v>2</v>
      </c>
      <c r="G1086" s="48">
        <v>0</v>
      </c>
      <c r="H1086" s="44">
        <v>0</v>
      </c>
      <c r="I1086" s="44">
        <v>0</v>
      </c>
      <c r="J1086" s="44">
        <v>0</v>
      </c>
      <c r="K1086" s="48">
        <v>0</v>
      </c>
      <c r="L1086" s="49">
        <v>74704</v>
      </c>
      <c r="M1086" s="49">
        <v>0</v>
      </c>
      <c r="N1086" s="10">
        <v>38844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50">
        <f t="shared" si="57"/>
        <v>6225.333333333333</v>
      </c>
      <c r="U1086" s="50">
        <f t="shared" si="57"/>
        <v>0</v>
      </c>
      <c r="V1086" s="50">
        <f t="shared" si="57"/>
        <v>3237</v>
      </c>
      <c r="W1086" s="50">
        <f t="shared" si="57"/>
        <v>0</v>
      </c>
      <c r="X1086" s="50">
        <f t="shared" si="57"/>
        <v>0</v>
      </c>
      <c r="Y1086" s="50">
        <f t="shared" si="57"/>
        <v>0</v>
      </c>
      <c r="Z1086" s="50">
        <f t="shared" si="57"/>
        <v>0</v>
      </c>
      <c r="AA1086" s="50">
        <f t="shared" si="57"/>
        <v>0</v>
      </c>
      <c r="AB1086" s="50">
        <f t="shared" si="56"/>
        <v>9462.3333333333321</v>
      </c>
      <c r="AC1086" s="48" t="str">
        <f>VLOOKUP(ПРОДАЖИ!C:C,'ИЗ ОСНОВЫ НОМЕНКЛАТУР'!D:E,2,0)</f>
        <v>Аксессуары для кухни</v>
      </c>
      <c r="AD1086" s="48" t="str">
        <f>VLOOKUP(C:C,'ИЗ ОСНОВЫ НОМЕНКЛАТУР'!D:F,3,0)</f>
        <v>Мойки из камня</v>
      </c>
      <c r="AE1086" s="48" t="str">
        <f>VLOOKUP(C:C,'ИЗ ОСНОВЫ НОМЕНКЛАТУР'!D:H,5,0)</f>
        <v>C</v>
      </c>
    </row>
    <row r="1087" spans="1:31" ht="9.6" customHeight="1" x14ac:dyDescent="0.2">
      <c r="A1087" s="45" t="s">
        <v>888</v>
      </c>
      <c r="B1087" s="11"/>
      <c r="C1087" s="11" t="s">
        <v>1087</v>
      </c>
      <c r="D1087" s="44">
        <v>6</v>
      </c>
      <c r="E1087" s="44">
        <v>0</v>
      </c>
      <c r="F1087" s="48">
        <v>0</v>
      </c>
      <c r="G1087" s="48">
        <v>0</v>
      </c>
      <c r="H1087" s="44">
        <v>0</v>
      </c>
      <c r="I1087" s="44">
        <v>0</v>
      </c>
      <c r="J1087" s="44">
        <v>0</v>
      </c>
      <c r="K1087" s="48">
        <v>0</v>
      </c>
      <c r="L1087" s="49">
        <v>128328</v>
      </c>
      <c r="M1087" s="49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50">
        <f t="shared" si="57"/>
        <v>10694</v>
      </c>
      <c r="U1087" s="50">
        <f t="shared" si="57"/>
        <v>0</v>
      </c>
      <c r="V1087" s="50">
        <f t="shared" si="57"/>
        <v>0</v>
      </c>
      <c r="W1087" s="50">
        <f t="shared" si="57"/>
        <v>0</v>
      </c>
      <c r="X1087" s="50">
        <f t="shared" si="57"/>
        <v>0</v>
      </c>
      <c r="Y1087" s="50">
        <f t="shared" si="57"/>
        <v>0</v>
      </c>
      <c r="Z1087" s="50">
        <f t="shared" si="57"/>
        <v>0</v>
      </c>
      <c r="AA1087" s="50">
        <f t="shared" si="57"/>
        <v>0</v>
      </c>
      <c r="AB1087" s="50">
        <f t="shared" si="56"/>
        <v>10694</v>
      </c>
      <c r="AC1087" s="48" t="str">
        <f>VLOOKUP(ПРОДАЖИ!C:C,'ИЗ ОСНОВЫ НОМЕНКЛАТУР'!D:E,2,0)</f>
        <v>Аксессуары для кухни</v>
      </c>
      <c r="AD1087" s="48" t="str">
        <f>VLOOKUP(C:C,'ИЗ ОСНОВЫ НОМЕНКЛАТУР'!D:F,3,0)</f>
        <v>Мойки из камня</v>
      </c>
      <c r="AE1087" s="48" t="str">
        <f>VLOOKUP(C:C,'ИЗ ОСНОВЫ НОМЕНКЛАТУР'!D:H,5,0)</f>
        <v>C</v>
      </c>
    </row>
    <row r="1088" spans="1:31" ht="9.6" customHeight="1" x14ac:dyDescent="0.2">
      <c r="A1088" s="45" t="s">
        <v>888</v>
      </c>
      <c r="B1088" s="11"/>
      <c r="C1088" s="11" t="s">
        <v>1088</v>
      </c>
      <c r="D1088" s="44">
        <v>0</v>
      </c>
      <c r="E1088" s="44">
        <v>0</v>
      </c>
      <c r="F1088" s="48">
        <v>0</v>
      </c>
      <c r="G1088" s="48">
        <v>0</v>
      </c>
      <c r="H1088" s="44">
        <v>1</v>
      </c>
      <c r="I1088" s="44">
        <v>1</v>
      </c>
      <c r="J1088" s="44">
        <v>0</v>
      </c>
      <c r="K1088" s="48">
        <v>0</v>
      </c>
      <c r="L1088" s="49">
        <v>0</v>
      </c>
      <c r="M1088" s="49">
        <v>0</v>
      </c>
      <c r="N1088" s="10">
        <v>0</v>
      </c>
      <c r="O1088" s="10">
        <v>0</v>
      </c>
      <c r="P1088" s="10">
        <v>20020</v>
      </c>
      <c r="Q1088" s="10">
        <v>20020</v>
      </c>
      <c r="R1088" s="10">
        <v>0</v>
      </c>
      <c r="S1088" s="10">
        <v>0</v>
      </c>
      <c r="T1088" s="50">
        <f t="shared" si="57"/>
        <v>0</v>
      </c>
      <c r="U1088" s="50">
        <f t="shared" si="57"/>
        <v>0</v>
      </c>
      <c r="V1088" s="50">
        <f t="shared" si="57"/>
        <v>0</v>
      </c>
      <c r="W1088" s="50">
        <f t="shared" si="57"/>
        <v>0</v>
      </c>
      <c r="X1088" s="50">
        <f t="shared" si="57"/>
        <v>1668.3333333333333</v>
      </c>
      <c r="Y1088" s="50">
        <f t="shared" si="57"/>
        <v>1668.3333333333333</v>
      </c>
      <c r="Z1088" s="50">
        <f t="shared" si="57"/>
        <v>0</v>
      </c>
      <c r="AA1088" s="50">
        <f t="shared" si="57"/>
        <v>0</v>
      </c>
      <c r="AB1088" s="50">
        <f t="shared" si="56"/>
        <v>3336.6666666666665</v>
      </c>
      <c r="AC1088" s="48" t="str">
        <f>VLOOKUP(ПРОДАЖИ!C:C,'ИЗ ОСНОВЫ НОМЕНКЛАТУР'!D:E,2,0)</f>
        <v>Аксессуары для кухни</v>
      </c>
      <c r="AD1088" s="48" t="str">
        <f>VLOOKUP(C:C,'ИЗ ОСНОВЫ НОМЕНКЛАТУР'!D:F,3,0)</f>
        <v>Мойки из камня</v>
      </c>
      <c r="AE1088" s="48" t="str">
        <f>VLOOKUP(C:C,'ИЗ ОСНОВЫ НОМЕНКЛАТУР'!D:H,5,0)</f>
        <v>C</v>
      </c>
    </row>
    <row r="1089" spans="1:31" ht="9.6" customHeight="1" x14ac:dyDescent="0.2">
      <c r="A1089" s="45" t="s">
        <v>888</v>
      </c>
      <c r="B1089" s="11"/>
      <c r="C1089" s="11" t="s">
        <v>1089</v>
      </c>
      <c r="D1089" s="44">
        <v>7</v>
      </c>
      <c r="E1089" s="44">
        <v>0</v>
      </c>
      <c r="F1089" s="48">
        <v>0</v>
      </c>
      <c r="G1089" s="48">
        <v>0</v>
      </c>
      <c r="H1089" s="44">
        <v>0</v>
      </c>
      <c r="I1089" s="44">
        <v>0</v>
      </c>
      <c r="J1089" s="44">
        <v>0</v>
      </c>
      <c r="K1089" s="48">
        <v>0</v>
      </c>
      <c r="L1089" s="49">
        <v>137450</v>
      </c>
      <c r="M1089" s="49">
        <v>0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50">
        <f t="shared" si="57"/>
        <v>11454.166666666666</v>
      </c>
      <c r="U1089" s="50">
        <f t="shared" si="57"/>
        <v>0</v>
      </c>
      <c r="V1089" s="50">
        <f t="shared" si="57"/>
        <v>0</v>
      </c>
      <c r="W1089" s="50">
        <f t="shared" si="57"/>
        <v>0</v>
      </c>
      <c r="X1089" s="50">
        <f t="shared" si="57"/>
        <v>0</v>
      </c>
      <c r="Y1089" s="50">
        <f t="shared" si="57"/>
        <v>0</v>
      </c>
      <c r="Z1089" s="50">
        <f t="shared" si="57"/>
        <v>0</v>
      </c>
      <c r="AA1089" s="50">
        <f t="shared" si="57"/>
        <v>0</v>
      </c>
      <c r="AB1089" s="50">
        <f t="shared" si="56"/>
        <v>11454.166666666666</v>
      </c>
      <c r="AC1089" s="48" t="str">
        <f>VLOOKUP(ПРОДАЖИ!C:C,'ИЗ ОСНОВЫ НОМЕНКЛАТУР'!D:E,2,0)</f>
        <v>Аксессуары для кухни</v>
      </c>
      <c r="AD1089" s="48" t="str">
        <f>VLOOKUP(C:C,'ИЗ ОСНОВЫ НОМЕНКЛАТУР'!D:F,3,0)</f>
        <v>Мойки из камня</v>
      </c>
      <c r="AE1089" s="48" t="str">
        <f>VLOOKUP(C:C,'ИЗ ОСНОВЫ НОМЕНКЛАТУР'!D:H,5,0)</f>
        <v>C</v>
      </c>
    </row>
    <row r="1090" spans="1:31" ht="9.6" customHeight="1" x14ac:dyDescent="0.2">
      <c r="A1090" s="45" t="s">
        <v>888</v>
      </c>
      <c r="B1090" s="11"/>
      <c r="C1090" s="11" t="s">
        <v>1090</v>
      </c>
      <c r="D1090" s="44">
        <v>4</v>
      </c>
      <c r="E1090" s="44">
        <v>0</v>
      </c>
      <c r="F1090" s="48">
        <v>0</v>
      </c>
      <c r="G1090" s="48">
        <v>0</v>
      </c>
      <c r="H1090" s="44">
        <v>0</v>
      </c>
      <c r="I1090" s="44">
        <v>0</v>
      </c>
      <c r="J1090" s="44">
        <v>0</v>
      </c>
      <c r="K1090" s="48">
        <v>0</v>
      </c>
      <c r="L1090" s="49">
        <v>104502</v>
      </c>
      <c r="M1090" s="49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50">
        <f t="shared" si="57"/>
        <v>8708.5</v>
      </c>
      <c r="U1090" s="50">
        <f t="shared" si="57"/>
        <v>0</v>
      </c>
      <c r="V1090" s="50">
        <f t="shared" si="57"/>
        <v>0</v>
      </c>
      <c r="W1090" s="50">
        <f t="shared" si="57"/>
        <v>0</v>
      </c>
      <c r="X1090" s="50">
        <f t="shared" si="57"/>
        <v>0</v>
      </c>
      <c r="Y1090" s="50">
        <f t="shared" si="57"/>
        <v>0</v>
      </c>
      <c r="Z1090" s="50">
        <f t="shared" si="57"/>
        <v>0</v>
      </c>
      <c r="AA1090" s="50">
        <f t="shared" si="57"/>
        <v>0</v>
      </c>
      <c r="AB1090" s="50">
        <f t="shared" si="56"/>
        <v>8708.5</v>
      </c>
      <c r="AC1090" s="48" t="str">
        <f>VLOOKUP(ПРОДАЖИ!C:C,'ИЗ ОСНОВЫ НОМЕНКЛАТУР'!D:E,2,0)</f>
        <v>Аксессуары для кухни</v>
      </c>
      <c r="AD1090" s="48" t="str">
        <f>VLOOKUP(C:C,'ИЗ ОСНОВЫ НОМЕНКЛАТУР'!D:F,3,0)</f>
        <v>Мойки из камня</v>
      </c>
      <c r="AE1090" s="48" t="str">
        <f>VLOOKUP(C:C,'ИЗ ОСНОВЫ НОМЕНКЛАТУР'!D:H,5,0)</f>
        <v>C</v>
      </c>
    </row>
    <row r="1091" spans="1:31" ht="9.6" customHeight="1" x14ac:dyDescent="0.2">
      <c r="A1091" s="45" t="s">
        <v>888</v>
      </c>
      <c r="B1091" s="11"/>
      <c r="C1091" s="11" t="s">
        <v>1091</v>
      </c>
      <c r="D1091" s="44">
        <v>3</v>
      </c>
      <c r="E1091" s="44">
        <v>0</v>
      </c>
      <c r="F1091" s="48">
        <v>0</v>
      </c>
      <c r="G1091" s="48">
        <v>0</v>
      </c>
      <c r="H1091" s="44">
        <v>0</v>
      </c>
      <c r="I1091" s="44">
        <v>1</v>
      </c>
      <c r="J1091" s="44">
        <v>0</v>
      </c>
      <c r="K1091" s="48">
        <v>0</v>
      </c>
      <c r="L1091" s="49">
        <v>60060</v>
      </c>
      <c r="M1091" s="49">
        <v>0</v>
      </c>
      <c r="N1091" s="10">
        <v>0</v>
      </c>
      <c r="O1091" s="10">
        <v>0</v>
      </c>
      <c r="P1091" s="10">
        <v>0</v>
      </c>
      <c r="Q1091" s="10">
        <v>18103.330000000002</v>
      </c>
      <c r="R1091" s="10">
        <v>0</v>
      </c>
      <c r="S1091" s="10">
        <v>0</v>
      </c>
      <c r="T1091" s="50">
        <f t="shared" si="57"/>
        <v>5005</v>
      </c>
      <c r="U1091" s="50">
        <f t="shared" si="57"/>
        <v>0</v>
      </c>
      <c r="V1091" s="50">
        <f t="shared" si="57"/>
        <v>0</v>
      </c>
      <c r="W1091" s="50">
        <f t="shared" si="57"/>
        <v>0</v>
      </c>
      <c r="X1091" s="50">
        <f t="shared" si="57"/>
        <v>0</v>
      </c>
      <c r="Y1091" s="50">
        <f t="shared" si="57"/>
        <v>1508.6108333333334</v>
      </c>
      <c r="Z1091" s="50">
        <f t="shared" si="57"/>
        <v>0</v>
      </c>
      <c r="AA1091" s="50">
        <f t="shared" si="57"/>
        <v>0</v>
      </c>
      <c r="AB1091" s="50">
        <f t="shared" si="56"/>
        <v>6513.6108333333332</v>
      </c>
      <c r="AC1091" s="48" t="str">
        <f>VLOOKUP(ПРОДАЖИ!C:C,'ИЗ ОСНОВЫ НОМЕНКЛАТУР'!D:E,2,0)</f>
        <v>Аксессуары для кухни</v>
      </c>
      <c r="AD1091" s="48" t="str">
        <f>VLOOKUP(C:C,'ИЗ ОСНОВЫ НОМЕНКЛАТУР'!D:F,3,0)</f>
        <v>Мойки из камня</v>
      </c>
      <c r="AE1091" s="48" t="str">
        <f>VLOOKUP(C:C,'ИЗ ОСНОВЫ НОМЕНКЛАТУР'!D:H,5,0)</f>
        <v>C</v>
      </c>
    </row>
    <row r="1092" spans="1:31" ht="9.6" customHeight="1" x14ac:dyDescent="0.2">
      <c r="A1092" s="45" t="s">
        <v>888</v>
      </c>
      <c r="B1092" s="11"/>
      <c r="C1092" s="11" t="s">
        <v>1092</v>
      </c>
      <c r="D1092" s="44">
        <v>1</v>
      </c>
      <c r="E1092" s="44">
        <v>0</v>
      </c>
      <c r="F1092" s="48">
        <v>0</v>
      </c>
      <c r="G1092" s="48">
        <v>0</v>
      </c>
      <c r="H1092" s="44">
        <v>2</v>
      </c>
      <c r="I1092" s="44">
        <v>2</v>
      </c>
      <c r="J1092" s="44">
        <v>0</v>
      </c>
      <c r="K1092" s="48">
        <v>0</v>
      </c>
      <c r="L1092" s="49">
        <v>13620</v>
      </c>
      <c r="M1092" s="49">
        <v>0</v>
      </c>
      <c r="N1092" s="10">
        <v>0</v>
      </c>
      <c r="O1092" s="10">
        <v>0</v>
      </c>
      <c r="P1092" s="10">
        <v>31880.04</v>
      </c>
      <c r="Q1092" s="10">
        <v>29891.54</v>
      </c>
      <c r="R1092" s="10">
        <v>0</v>
      </c>
      <c r="S1092" s="10">
        <v>0</v>
      </c>
      <c r="T1092" s="50">
        <f t="shared" si="57"/>
        <v>1135</v>
      </c>
      <c r="U1092" s="50">
        <f t="shared" si="57"/>
        <v>0</v>
      </c>
      <c r="V1092" s="50">
        <f t="shared" si="57"/>
        <v>0</v>
      </c>
      <c r="W1092" s="50">
        <f t="shared" si="57"/>
        <v>0</v>
      </c>
      <c r="X1092" s="50">
        <f t="shared" si="57"/>
        <v>2656.67</v>
      </c>
      <c r="Y1092" s="50">
        <f t="shared" si="57"/>
        <v>2490.9616666666666</v>
      </c>
      <c r="Z1092" s="50">
        <f t="shared" si="57"/>
        <v>0</v>
      </c>
      <c r="AA1092" s="50">
        <f t="shared" si="57"/>
        <v>0</v>
      </c>
      <c r="AB1092" s="50">
        <f t="shared" ref="AB1092:AB1155" si="58">T1092+U1092+V1092+W1092+X1092+Y1092+Z1092+AA1092</f>
        <v>6282.6316666666662</v>
      </c>
      <c r="AC1092" s="48" t="str">
        <f>VLOOKUP(ПРОДАЖИ!C:C,'ИЗ ОСНОВЫ НОМЕНКЛАТУР'!D:E,2,0)</f>
        <v>Аксессуары для кухни</v>
      </c>
      <c r="AD1092" s="48" t="str">
        <f>VLOOKUP(C:C,'ИЗ ОСНОВЫ НОМЕНКЛАТУР'!D:F,3,0)</f>
        <v>Мойки из камня</v>
      </c>
      <c r="AE1092" s="48" t="str">
        <f>VLOOKUP(C:C,'ИЗ ОСНОВЫ НОМЕНКЛАТУР'!D:H,5,0)</f>
        <v>C</v>
      </c>
    </row>
    <row r="1093" spans="1:31" ht="9.6" customHeight="1" x14ac:dyDescent="0.2">
      <c r="A1093" s="45" t="s">
        <v>888</v>
      </c>
      <c r="B1093" s="11"/>
      <c r="C1093" s="11" t="s">
        <v>1093</v>
      </c>
      <c r="D1093" s="44">
        <v>6</v>
      </c>
      <c r="E1093" s="44">
        <v>0</v>
      </c>
      <c r="F1093" s="48">
        <v>1</v>
      </c>
      <c r="G1093" s="48">
        <v>0</v>
      </c>
      <c r="H1093" s="44">
        <v>0</v>
      </c>
      <c r="I1093" s="44">
        <v>0</v>
      </c>
      <c r="J1093" s="44">
        <v>0</v>
      </c>
      <c r="K1093" s="48">
        <v>0</v>
      </c>
      <c r="L1093" s="49">
        <v>103072</v>
      </c>
      <c r="M1093" s="49">
        <v>0</v>
      </c>
      <c r="N1093" s="10">
        <v>19605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50">
        <f t="shared" si="57"/>
        <v>8589.3333333333339</v>
      </c>
      <c r="U1093" s="50">
        <f t="shared" si="57"/>
        <v>0</v>
      </c>
      <c r="V1093" s="50">
        <f t="shared" si="57"/>
        <v>1633.75</v>
      </c>
      <c r="W1093" s="50">
        <f t="shared" si="57"/>
        <v>0</v>
      </c>
      <c r="X1093" s="50">
        <f t="shared" si="57"/>
        <v>0</v>
      </c>
      <c r="Y1093" s="50">
        <f t="shared" si="57"/>
        <v>0</v>
      </c>
      <c r="Z1093" s="50">
        <f t="shared" si="57"/>
        <v>0</v>
      </c>
      <c r="AA1093" s="50">
        <f t="shared" si="57"/>
        <v>0</v>
      </c>
      <c r="AB1093" s="50">
        <f t="shared" si="58"/>
        <v>10223.083333333334</v>
      </c>
      <c r="AC1093" s="48" t="str">
        <f>VLOOKUP(ПРОДАЖИ!C:C,'ИЗ ОСНОВЫ НОМЕНКЛАТУР'!D:E,2,0)</f>
        <v>Аксессуары для кухни</v>
      </c>
      <c r="AD1093" s="48" t="str">
        <f>VLOOKUP(C:C,'ИЗ ОСНОВЫ НОМЕНКЛАТУР'!D:F,3,0)</f>
        <v>Мойки из камня</v>
      </c>
      <c r="AE1093" s="48" t="str">
        <f>VLOOKUP(C:C,'ИЗ ОСНОВЫ НОМЕНКЛАТУР'!D:H,5,0)</f>
        <v>C</v>
      </c>
    </row>
    <row r="1094" spans="1:31" ht="9.6" customHeight="1" x14ac:dyDescent="0.2">
      <c r="A1094" s="45" t="s">
        <v>888</v>
      </c>
      <c r="B1094" s="11"/>
      <c r="C1094" s="11" t="s">
        <v>1094</v>
      </c>
      <c r="D1094" s="44">
        <v>0</v>
      </c>
      <c r="E1094" s="44">
        <v>0</v>
      </c>
      <c r="F1094" s="48">
        <v>0</v>
      </c>
      <c r="G1094" s="48">
        <v>0</v>
      </c>
      <c r="H1094" s="44">
        <v>0</v>
      </c>
      <c r="I1094" s="44">
        <v>2</v>
      </c>
      <c r="J1094" s="44">
        <v>0</v>
      </c>
      <c r="K1094" s="48">
        <v>0</v>
      </c>
      <c r="L1094" s="49">
        <v>0</v>
      </c>
      <c r="M1094" s="49">
        <v>0</v>
      </c>
      <c r="N1094" s="10">
        <v>0</v>
      </c>
      <c r="O1094" s="10">
        <v>0</v>
      </c>
      <c r="P1094" s="10">
        <v>0</v>
      </c>
      <c r="Q1094" s="10">
        <v>25750</v>
      </c>
      <c r="R1094" s="10">
        <v>0</v>
      </c>
      <c r="S1094" s="10">
        <v>0</v>
      </c>
      <c r="T1094" s="50">
        <f t="shared" si="57"/>
        <v>0</v>
      </c>
      <c r="U1094" s="50">
        <f t="shared" si="57"/>
        <v>0</v>
      </c>
      <c r="V1094" s="50">
        <f t="shared" si="57"/>
        <v>0</v>
      </c>
      <c r="W1094" s="50">
        <f t="shared" si="57"/>
        <v>0</v>
      </c>
      <c r="X1094" s="50">
        <f t="shared" si="57"/>
        <v>0</v>
      </c>
      <c r="Y1094" s="50">
        <f t="shared" si="57"/>
        <v>2145.8333333333335</v>
      </c>
      <c r="Z1094" s="50">
        <f t="shared" si="57"/>
        <v>0</v>
      </c>
      <c r="AA1094" s="50">
        <f t="shared" si="57"/>
        <v>0</v>
      </c>
      <c r="AB1094" s="50">
        <f t="shared" si="58"/>
        <v>2145.8333333333335</v>
      </c>
      <c r="AC1094" s="48" t="str">
        <f>VLOOKUP(ПРОДАЖИ!C:C,'ИЗ ОСНОВЫ НОМЕНКЛАТУР'!D:E,2,0)</f>
        <v>Аксессуары для кухни</v>
      </c>
      <c r="AD1094" s="48" t="str">
        <f>VLOOKUP(C:C,'ИЗ ОСНОВЫ НОМЕНКЛАТУР'!D:F,3,0)</f>
        <v>Мойки из камня</v>
      </c>
      <c r="AE1094" s="48" t="str">
        <f>VLOOKUP(C:C,'ИЗ ОСНОВЫ НОМЕНКЛАТУР'!D:H,5,0)</f>
        <v>C</v>
      </c>
    </row>
    <row r="1095" spans="1:31" ht="9.6" customHeight="1" x14ac:dyDescent="0.2">
      <c r="A1095" s="45" t="s">
        <v>888</v>
      </c>
      <c r="B1095" s="11"/>
      <c r="C1095" s="11" t="s">
        <v>1095</v>
      </c>
      <c r="D1095" s="44">
        <v>3</v>
      </c>
      <c r="E1095" s="44">
        <v>0</v>
      </c>
      <c r="F1095" s="48">
        <v>1</v>
      </c>
      <c r="G1095" s="48">
        <v>0</v>
      </c>
      <c r="H1095" s="44">
        <v>0</v>
      </c>
      <c r="I1095" s="44">
        <v>0</v>
      </c>
      <c r="J1095" s="44">
        <v>0</v>
      </c>
      <c r="K1095" s="48">
        <v>0</v>
      </c>
      <c r="L1095" s="49">
        <v>73290.84</v>
      </c>
      <c r="M1095" s="49">
        <v>0</v>
      </c>
      <c r="N1095" s="10">
        <v>23849.33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50">
        <f t="shared" si="57"/>
        <v>6107.57</v>
      </c>
      <c r="U1095" s="50">
        <f t="shared" si="57"/>
        <v>0</v>
      </c>
      <c r="V1095" s="50">
        <f t="shared" si="57"/>
        <v>1987.4441666666669</v>
      </c>
      <c r="W1095" s="50">
        <f t="shared" si="57"/>
        <v>0</v>
      </c>
      <c r="X1095" s="50">
        <f t="shared" si="57"/>
        <v>0</v>
      </c>
      <c r="Y1095" s="50">
        <f t="shared" si="57"/>
        <v>0</v>
      </c>
      <c r="Z1095" s="50">
        <f t="shared" si="57"/>
        <v>0</v>
      </c>
      <c r="AA1095" s="50">
        <f t="shared" si="57"/>
        <v>0</v>
      </c>
      <c r="AB1095" s="50">
        <f t="shared" si="58"/>
        <v>8095.0141666666668</v>
      </c>
      <c r="AC1095" s="48" t="str">
        <f>VLOOKUP(ПРОДАЖИ!C:C,'ИЗ ОСНОВЫ НОМЕНКЛАТУР'!D:E,2,0)</f>
        <v>Аксессуары для кухни</v>
      </c>
      <c r="AD1095" s="48" t="str">
        <f>VLOOKUP(C:C,'ИЗ ОСНОВЫ НОМЕНКЛАТУР'!D:F,3,0)</f>
        <v>Мойки из камня</v>
      </c>
      <c r="AE1095" s="48" t="str">
        <f>VLOOKUP(C:C,'ИЗ ОСНОВЫ НОМЕНКЛАТУР'!D:H,5,0)</f>
        <v>C</v>
      </c>
    </row>
    <row r="1096" spans="1:31" ht="9.6" customHeight="1" x14ac:dyDescent="0.2">
      <c r="A1096" s="45" t="s">
        <v>888</v>
      </c>
      <c r="B1096" s="11"/>
      <c r="C1096" s="11" t="s">
        <v>1096</v>
      </c>
      <c r="D1096" s="44">
        <v>0</v>
      </c>
      <c r="E1096" s="44">
        <v>0</v>
      </c>
      <c r="F1096" s="48">
        <v>0</v>
      </c>
      <c r="G1096" s="48">
        <v>0</v>
      </c>
      <c r="H1096" s="44">
        <v>1</v>
      </c>
      <c r="I1096" s="44">
        <v>1</v>
      </c>
      <c r="J1096" s="44">
        <v>0</v>
      </c>
      <c r="K1096" s="48">
        <v>0</v>
      </c>
      <c r="L1096" s="49">
        <v>0</v>
      </c>
      <c r="M1096" s="49">
        <v>0</v>
      </c>
      <c r="N1096" s="10">
        <v>0</v>
      </c>
      <c r="O1096" s="10">
        <v>0</v>
      </c>
      <c r="P1096" s="10">
        <v>22950</v>
      </c>
      <c r="Q1096" s="10">
        <v>17690</v>
      </c>
      <c r="R1096" s="10">
        <v>0</v>
      </c>
      <c r="S1096" s="10">
        <v>0</v>
      </c>
      <c r="T1096" s="50">
        <f t="shared" si="57"/>
        <v>0</v>
      </c>
      <c r="U1096" s="50">
        <f t="shared" si="57"/>
        <v>0</v>
      </c>
      <c r="V1096" s="50">
        <f t="shared" si="57"/>
        <v>0</v>
      </c>
      <c r="W1096" s="50">
        <f t="shared" si="57"/>
        <v>0</v>
      </c>
      <c r="X1096" s="50">
        <f t="shared" si="57"/>
        <v>1912.5</v>
      </c>
      <c r="Y1096" s="50">
        <f t="shared" si="57"/>
        <v>1474.1666666666667</v>
      </c>
      <c r="Z1096" s="50">
        <f t="shared" si="57"/>
        <v>0</v>
      </c>
      <c r="AA1096" s="50">
        <f t="shared" si="57"/>
        <v>0</v>
      </c>
      <c r="AB1096" s="50">
        <f t="shared" si="58"/>
        <v>3386.666666666667</v>
      </c>
      <c r="AC1096" s="48" t="str">
        <f>VLOOKUP(ПРОДАЖИ!C:C,'ИЗ ОСНОВЫ НОМЕНКЛАТУР'!D:E,2,0)</f>
        <v>Аксессуары для кухни</v>
      </c>
      <c r="AD1096" s="48" t="str">
        <f>VLOOKUP(C:C,'ИЗ ОСНОВЫ НОМЕНКЛАТУР'!D:F,3,0)</f>
        <v>Мойки из камня</v>
      </c>
      <c r="AE1096" s="48" t="str">
        <f>VLOOKUP(C:C,'ИЗ ОСНОВЫ НОМЕНКЛАТУР'!D:H,5,0)</f>
        <v>C</v>
      </c>
    </row>
    <row r="1097" spans="1:31" ht="9.6" customHeight="1" x14ac:dyDescent="0.2">
      <c r="A1097" s="45" t="s">
        <v>888</v>
      </c>
      <c r="B1097" s="11"/>
      <c r="C1097" s="11" t="s">
        <v>1097</v>
      </c>
      <c r="D1097" s="44">
        <v>4</v>
      </c>
      <c r="E1097" s="44">
        <v>0</v>
      </c>
      <c r="F1097" s="48">
        <v>0</v>
      </c>
      <c r="G1097" s="48">
        <v>0</v>
      </c>
      <c r="H1097" s="44">
        <v>0</v>
      </c>
      <c r="I1097" s="44">
        <v>0</v>
      </c>
      <c r="J1097" s="44">
        <v>0</v>
      </c>
      <c r="K1097" s="48">
        <v>0</v>
      </c>
      <c r="L1097" s="49">
        <v>71922</v>
      </c>
      <c r="M1097" s="49">
        <v>0</v>
      </c>
      <c r="N1097" s="10">
        <v>0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50">
        <f t="shared" si="57"/>
        <v>5993.5</v>
      </c>
      <c r="U1097" s="50">
        <f t="shared" si="57"/>
        <v>0</v>
      </c>
      <c r="V1097" s="50">
        <f t="shared" si="57"/>
        <v>0</v>
      </c>
      <c r="W1097" s="50">
        <f t="shared" si="57"/>
        <v>0</v>
      </c>
      <c r="X1097" s="50">
        <f t="shared" si="57"/>
        <v>0</v>
      </c>
      <c r="Y1097" s="50">
        <f t="shared" si="57"/>
        <v>0</v>
      </c>
      <c r="Z1097" s="50">
        <f t="shared" si="57"/>
        <v>0</v>
      </c>
      <c r="AA1097" s="50">
        <f t="shared" si="57"/>
        <v>0</v>
      </c>
      <c r="AB1097" s="50">
        <f t="shared" si="58"/>
        <v>5993.5</v>
      </c>
      <c r="AC1097" s="48" t="str">
        <f>VLOOKUP(ПРОДАЖИ!C:C,'ИЗ ОСНОВЫ НОМЕНКЛАТУР'!D:E,2,0)</f>
        <v>Аксессуары для кухни</v>
      </c>
      <c r="AD1097" s="48" t="str">
        <f>VLOOKUP(C:C,'ИЗ ОСНОВЫ НОМЕНКЛАТУР'!D:F,3,0)</f>
        <v>Мойки из камня</v>
      </c>
      <c r="AE1097" s="48" t="str">
        <f>VLOOKUP(C:C,'ИЗ ОСНОВЫ НОМЕНКЛАТУР'!D:H,5,0)</f>
        <v>C</v>
      </c>
    </row>
    <row r="1098" spans="1:31" ht="9.6" customHeight="1" x14ac:dyDescent="0.2">
      <c r="A1098" s="45" t="s">
        <v>888</v>
      </c>
      <c r="B1098" s="11"/>
      <c r="C1098" s="11" t="s">
        <v>1098</v>
      </c>
      <c r="D1098" s="44">
        <v>3</v>
      </c>
      <c r="E1098" s="44">
        <v>0</v>
      </c>
      <c r="F1098" s="48">
        <v>0</v>
      </c>
      <c r="G1098" s="48">
        <v>0</v>
      </c>
      <c r="H1098" s="44">
        <v>0</v>
      </c>
      <c r="I1098" s="44">
        <v>0</v>
      </c>
      <c r="J1098" s="44">
        <v>0</v>
      </c>
      <c r="K1098" s="48">
        <v>0</v>
      </c>
      <c r="L1098" s="49">
        <v>74865</v>
      </c>
      <c r="M1098" s="49">
        <v>0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50">
        <f t="shared" si="57"/>
        <v>6238.75</v>
      </c>
      <c r="U1098" s="50">
        <f t="shared" si="57"/>
        <v>0</v>
      </c>
      <c r="V1098" s="50">
        <f t="shared" si="57"/>
        <v>0</v>
      </c>
      <c r="W1098" s="50">
        <f t="shared" si="57"/>
        <v>0</v>
      </c>
      <c r="X1098" s="50">
        <f t="shared" si="57"/>
        <v>0</v>
      </c>
      <c r="Y1098" s="50">
        <f t="shared" si="57"/>
        <v>0</v>
      </c>
      <c r="Z1098" s="50">
        <f t="shared" si="57"/>
        <v>0</v>
      </c>
      <c r="AA1098" s="50">
        <f t="shared" si="57"/>
        <v>0</v>
      </c>
      <c r="AB1098" s="50">
        <f t="shared" si="58"/>
        <v>6238.75</v>
      </c>
      <c r="AC1098" s="48" t="str">
        <f>VLOOKUP(ПРОДАЖИ!C:C,'ИЗ ОСНОВЫ НОМЕНКЛАТУР'!D:E,2,0)</f>
        <v>Аксессуары для кухни</v>
      </c>
      <c r="AD1098" s="48" t="str">
        <f>VLOOKUP(C:C,'ИЗ ОСНОВЫ НОМЕНКЛАТУР'!D:F,3,0)</f>
        <v>Мойки из камня</v>
      </c>
      <c r="AE1098" s="48" t="str">
        <f>VLOOKUP(C:C,'ИЗ ОСНОВЫ НОМЕНКЛАТУР'!D:H,5,0)</f>
        <v>C</v>
      </c>
    </row>
    <row r="1099" spans="1:31" ht="9.6" customHeight="1" x14ac:dyDescent="0.2">
      <c r="A1099" s="45" t="s">
        <v>888</v>
      </c>
      <c r="B1099" s="11"/>
      <c r="C1099" s="11" t="s">
        <v>1099</v>
      </c>
      <c r="D1099" s="44">
        <v>2</v>
      </c>
      <c r="E1099" s="44">
        <v>0</v>
      </c>
      <c r="F1099" s="48">
        <v>0</v>
      </c>
      <c r="G1099" s="48">
        <v>0</v>
      </c>
      <c r="H1099" s="44">
        <v>0</v>
      </c>
      <c r="I1099" s="44">
        <v>0</v>
      </c>
      <c r="J1099" s="44">
        <v>0</v>
      </c>
      <c r="K1099" s="48">
        <v>0</v>
      </c>
      <c r="L1099" s="49">
        <v>63740</v>
      </c>
      <c r="M1099" s="49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50">
        <f t="shared" si="57"/>
        <v>5311.666666666667</v>
      </c>
      <c r="U1099" s="50">
        <f t="shared" si="57"/>
        <v>0</v>
      </c>
      <c r="V1099" s="50">
        <f t="shared" si="57"/>
        <v>0</v>
      </c>
      <c r="W1099" s="50">
        <f t="shared" si="57"/>
        <v>0</v>
      </c>
      <c r="X1099" s="50">
        <f t="shared" si="57"/>
        <v>0</v>
      </c>
      <c r="Y1099" s="50">
        <f t="shared" si="57"/>
        <v>0</v>
      </c>
      <c r="Z1099" s="50">
        <f t="shared" si="57"/>
        <v>0</v>
      </c>
      <c r="AA1099" s="50">
        <f t="shared" si="57"/>
        <v>0</v>
      </c>
      <c r="AB1099" s="50">
        <f t="shared" si="58"/>
        <v>5311.666666666667</v>
      </c>
      <c r="AC1099" s="48" t="str">
        <f>VLOOKUP(ПРОДАЖИ!C:C,'ИЗ ОСНОВЫ НОМЕНКЛАТУР'!D:E,2,0)</f>
        <v>Аксессуары для кухни</v>
      </c>
      <c r="AD1099" s="48" t="str">
        <f>VLOOKUP(C:C,'ИЗ ОСНОВЫ НОМЕНКЛАТУР'!D:F,3,0)</f>
        <v>Мойки из камня</v>
      </c>
      <c r="AE1099" s="48" t="str">
        <f>VLOOKUP(C:C,'ИЗ ОСНОВЫ НОМЕНКЛАТУР'!D:H,5,0)</f>
        <v>C</v>
      </c>
    </row>
    <row r="1100" spans="1:31" ht="9.6" customHeight="1" x14ac:dyDescent="0.2">
      <c r="A1100" s="45" t="s">
        <v>888</v>
      </c>
      <c r="B1100" s="11"/>
      <c r="C1100" s="11" t="s">
        <v>1100</v>
      </c>
      <c r="D1100" s="44">
        <v>2</v>
      </c>
      <c r="E1100" s="44">
        <v>0</v>
      </c>
      <c r="F1100" s="48">
        <v>0</v>
      </c>
      <c r="G1100" s="48">
        <v>0</v>
      </c>
      <c r="H1100" s="44">
        <v>0</v>
      </c>
      <c r="I1100" s="44">
        <v>0</v>
      </c>
      <c r="J1100" s="44">
        <v>0</v>
      </c>
      <c r="K1100" s="48">
        <v>0</v>
      </c>
      <c r="L1100" s="49">
        <v>42764</v>
      </c>
      <c r="M1100" s="49">
        <v>0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50">
        <f t="shared" si="57"/>
        <v>3563.6666666666665</v>
      </c>
      <c r="U1100" s="50">
        <f t="shared" si="57"/>
        <v>0</v>
      </c>
      <c r="V1100" s="50">
        <f t="shared" si="57"/>
        <v>0</v>
      </c>
      <c r="W1100" s="50">
        <f t="shared" si="57"/>
        <v>0</v>
      </c>
      <c r="X1100" s="50">
        <f t="shared" si="57"/>
        <v>0</v>
      </c>
      <c r="Y1100" s="50">
        <f t="shared" si="57"/>
        <v>0</v>
      </c>
      <c r="Z1100" s="50">
        <f t="shared" si="57"/>
        <v>0</v>
      </c>
      <c r="AA1100" s="50">
        <f t="shared" si="57"/>
        <v>0</v>
      </c>
      <c r="AB1100" s="50">
        <f t="shared" si="58"/>
        <v>3563.6666666666665</v>
      </c>
      <c r="AC1100" s="48" t="str">
        <f>VLOOKUP(ПРОДАЖИ!C:C,'ИЗ ОСНОВЫ НОМЕНКЛАТУР'!D:E,2,0)</f>
        <v>Аксессуары для кухни</v>
      </c>
      <c r="AD1100" s="48" t="str">
        <f>VLOOKUP(C:C,'ИЗ ОСНОВЫ НОМЕНКЛАТУР'!D:F,3,0)</f>
        <v>Мойки из камня</v>
      </c>
      <c r="AE1100" s="48" t="str">
        <f>VLOOKUP(C:C,'ИЗ ОСНОВЫ НОМЕНКЛАТУР'!D:H,5,0)</f>
        <v>C</v>
      </c>
    </row>
    <row r="1101" spans="1:31" ht="9.6" customHeight="1" x14ac:dyDescent="0.2">
      <c r="A1101" s="45" t="s">
        <v>888</v>
      </c>
      <c r="B1101" s="11"/>
      <c r="C1101" s="11" t="s">
        <v>1101</v>
      </c>
      <c r="D1101" s="44">
        <v>0</v>
      </c>
      <c r="E1101" s="44">
        <v>0</v>
      </c>
      <c r="F1101" s="48">
        <v>0</v>
      </c>
      <c r="G1101" s="48">
        <v>0</v>
      </c>
      <c r="H1101" s="44">
        <v>1</v>
      </c>
      <c r="I1101" s="44">
        <v>1</v>
      </c>
      <c r="J1101" s="44">
        <v>0</v>
      </c>
      <c r="K1101" s="48">
        <v>0</v>
      </c>
      <c r="L1101" s="49">
        <v>0</v>
      </c>
      <c r="M1101" s="49">
        <v>0</v>
      </c>
      <c r="N1101" s="10">
        <v>0</v>
      </c>
      <c r="O1101" s="10">
        <v>0</v>
      </c>
      <c r="P1101" s="10">
        <v>17460</v>
      </c>
      <c r="Q1101" s="10">
        <v>14070</v>
      </c>
      <c r="R1101" s="10">
        <v>0</v>
      </c>
      <c r="S1101" s="10">
        <v>0</v>
      </c>
      <c r="T1101" s="50">
        <f t="shared" si="57"/>
        <v>0</v>
      </c>
      <c r="U1101" s="50">
        <f t="shared" si="57"/>
        <v>0</v>
      </c>
      <c r="V1101" s="50">
        <f t="shared" si="57"/>
        <v>0</v>
      </c>
      <c r="W1101" s="50">
        <f t="shared" si="57"/>
        <v>0</v>
      </c>
      <c r="X1101" s="50">
        <f t="shared" si="57"/>
        <v>1455</v>
      </c>
      <c r="Y1101" s="50">
        <f t="shared" si="57"/>
        <v>1172.5</v>
      </c>
      <c r="Z1101" s="50">
        <f t="shared" si="57"/>
        <v>0</v>
      </c>
      <c r="AA1101" s="50">
        <f t="shared" si="57"/>
        <v>0</v>
      </c>
      <c r="AB1101" s="50">
        <f t="shared" si="58"/>
        <v>2627.5</v>
      </c>
      <c r="AC1101" s="48" t="str">
        <f>VLOOKUP(ПРОДАЖИ!C:C,'ИЗ ОСНОВЫ НОМЕНКЛАТУР'!D:E,2,0)</f>
        <v>Аксессуары для кухни</v>
      </c>
      <c r="AD1101" s="48" t="str">
        <f>VLOOKUP(C:C,'ИЗ ОСНОВЫ НОМЕНКЛАТУР'!D:F,3,0)</f>
        <v>Мойки из камня</v>
      </c>
      <c r="AE1101" s="48" t="str">
        <f>VLOOKUP(C:C,'ИЗ ОСНОВЫ НОМЕНКЛАТУР'!D:H,5,0)</f>
        <v>C</v>
      </c>
    </row>
    <row r="1102" spans="1:31" ht="9.6" customHeight="1" x14ac:dyDescent="0.2">
      <c r="A1102" s="45" t="s">
        <v>888</v>
      </c>
      <c r="B1102" s="11"/>
      <c r="C1102" s="11" t="s">
        <v>1102</v>
      </c>
      <c r="D1102" s="44">
        <v>3</v>
      </c>
      <c r="E1102" s="44">
        <v>0</v>
      </c>
      <c r="F1102" s="48">
        <v>0</v>
      </c>
      <c r="G1102" s="48">
        <v>0</v>
      </c>
      <c r="H1102" s="44">
        <v>0</v>
      </c>
      <c r="I1102" s="44">
        <v>0</v>
      </c>
      <c r="J1102" s="44">
        <v>0</v>
      </c>
      <c r="K1102" s="48">
        <v>0</v>
      </c>
      <c r="L1102" s="49">
        <v>49452</v>
      </c>
      <c r="M1102" s="49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50">
        <f t="shared" si="57"/>
        <v>4121</v>
      </c>
      <c r="U1102" s="50">
        <f t="shared" si="57"/>
        <v>0</v>
      </c>
      <c r="V1102" s="50">
        <f t="shared" si="57"/>
        <v>0</v>
      </c>
      <c r="W1102" s="50">
        <f t="shared" si="57"/>
        <v>0</v>
      </c>
      <c r="X1102" s="50">
        <f t="shared" si="57"/>
        <v>0</v>
      </c>
      <c r="Y1102" s="50">
        <f t="shared" si="57"/>
        <v>0</v>
      </c>
      <c r="Z1102" s="50">
        <f t="shared" si="57"/>
        <v>0</v>
      </c>
      <c r="AA1102" s="50">
        <f t="shared" si="57"/>
        <v>0</v>
      </c>
      <c r="AB1102" s="50">
        <f t="shared" si="58"/>
        <v>4121</v>
      </c>
      <c r="AC1102" s="48" t="str">
        <f>VLOOKUP(ПРОДАЖИ!C:C,'ИЗ ОСНОВЫ НОМЕНКЛАТУР'!D:E,2,0)</f>
        <v>Аксессуары для кухни</v>
      </c>
      <c r="AD1102" s="48" t="str">
        <f>VLOOKUP(C:C,'ИЗ ОСНОВЫ НОМЕНКЛАТУР'!D:F,3,0)</f>
        <v>Мойки из камня</v>
      </c>
      <c r="AE1102" s="48" t="str">
        <f>VLOOKUP(C:C,'ИЗ ОСНОВЫ НОМЕНКЛАТУР'!D:H,5,0)</f>
        <v>C</v>
      </c>
    </row>
    <row r="1103" spans="1:31" ht="9.6" customHeight="1" x14ac:dyDescent="0.2">
      <c r="A1103" s="45" t="s">
        <v>888</v>
      </c>
      <c r="B1103" s="11"/>
      <c r="C1103" s="11" t="s">
        <v>1103</v>
      </c>
      <c r="D1103" s="44">
        <v>1</v>
      </c>
      <c r="E1103" s="44">
        <v>0</v>
      </c>
      <c r="F1103" s="48">
        <v>0</v>
      </c>
      <c r="G1103" s="48">
        <v>0</v>
      </c>
      <c r="H1103" s="44">
        <v>0</v>
      </c>
      <c r="I1103" s="44">
        <v>1</v>
      </c>
      <c r="J1103" s="44">
        <v>0</v>
      </c>
      <c r="K1103" s="48">
        <v>0</v>
      </c>
      <c r="L1103" s="49">
        <v>21175</v>
      </c>
      <c r="M1103" s="49">
        <v>0</v>
      </c>
      <c r="N1103" s="10">
        <v>0</v>
      </c>
      <c r="O1103" s="10">
        <v>0</v>
      </c>
      <c r="P1103" s="10">
        <v>0</v>
      </c>
      <c r="Q1103" s="10">
        <v>18480</v>
      </c>
      <c r="R1103" s="10">
        <v>0</v>
      </c>
      <c r="S1103" s="10">
        <v>0</v>
      </c>
      <c r="T1103" s="50">
        <f t="shared" si="57"/>
        <v>1764.5833333333333</v>
      </c>
      <c r="U1103" s="50">
        <f t="shared" si="57"/>
        <v>0</v>
      </c>
      <c r="V1103" s="50">
        <f t="shared" si="57"/>
        <v>0</v>
      </c>
      <c r="W1103" s="50">
        <f t="shared" si="57"/>
        <v>0</v>
      </c>
      <c r="X1103" s="50">
        <f t="shared" si="57"/>
        <v>0</v>
      </c>
      <c r="Y1103" s="50">
        <f t="shared" si="57"/>
        <v>1540</v>
      </c>
      <c r="Z1103" s="50">
        <f t="shared" si="57"/>
        <v>0</v>
      </c>
      <c r="AA1103" s="50">
        <f t="shared" si="57"/>
        <v>0</v>
      </c>
      <c r="AB1103" s="50">
        <f t="shared" si="58"/>
        <v>3304.583333333333</v>
      </c>
      <c r="AC1103" s="48" t="str">
        <f>VLOOKUP(ПРОДАЖИ!C:C,'ИЗ ОСНОВЫ НОМЕНКЛАТУР'!D:E,2,0)</f>
        <v>Аксессуары для кухни</v>
      </c>
      <c r="AD1103" s="48" t="str">
        <f>VLOOKUP(C:C,'ИЗ ОСНОВЫ НОМЕНКЛАТУР'!D:F,3,0)</f>
        <v>Мойки из камня</v>
      </c>
      <c r="AE1103" s="48" t="str">
        <f>VLOOKUP(C:C,'ИЗ ОСНОВЫ НОМЕНКЛАТУР'!D:H,5,0)</f>
        <v>C</v>
      </c>
    </row>
    <row r="1104" spans="1:31" ht="9.6" customHeight="1" x14ac:dyDescent="0.2">
      <c r="A1104" s="45" t="s">
        <v>888</v>
      </c>
      <c r="B1104" s="11"/>
      <c r="C1104" s="11" t="s">
        <v>1104</v>
      </c>
      <c r="D1104" s="44">
        <v>2</v>
      </c>
      <c r="E1104" s="44">
        <v>0</v>
      </c>
      <c r="F1104" s="48">
        <v>0</v>
      </c>
      <c r="G1104" s="48">
        <v>0</v>
      </c>
      <c r="H1104" s="44">
        <v>0</v>
      </c>
      <c r="I1104" s="44">
        <v>0</v>
      </c>
      <c r="J1104" s="44">
        <v>0</v>
      </c>
      <c r="K1104" s="48">
        <v>0</v>
      </c>
      <c r="L1104" s="49">
        <v>63034</v>
      </c>
      <c r="M1104" s="49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50">
        <f t="shared" si="57"/>
        <v>5252.833333333333</v>
      </c>
      <c r="U1104" s="50">
        <f t="shared" si="57"/>
        <v>0</v>
      </c>
      <c r="V1104" s="50">
        <f t="shared" si="57"/>
        <v>0</v>
      </c>
      <c r="W1104" s="50">
        <f t="shared" si="57"/>
        <v>0</v>
      </c>
      <c r="X1104" s="50">
        <f t="shared" si="57"/>
        <v>0</v>
      </c>
      <c r="Y1104" s="50">
        <f t="shared" si="57"/>
        <v>0</v>
      </c>
      <c r="Z1104" s="50">
        <f t="shared" si="57"/>
        <v>0</v>
      </c>
      <c r="AA1104" s="50">
        <f t="shared" si="57"/>
        <v>0</v>
      </c>
      <c r="AB1104" s="50">
        <f t="shared" si="58"/>
        <v>5252.833333333333</v>
      </c>
      <c r="AC1104" s="48" t="str">
        <f>VLOOKUP(ПРОДАЖИ!C:C,'ИЗ ОСНОВЫ НОМЕНКЛАТУР'!D:E,2,0)</f>
        <v>Аксессуары для кухни</v>
      </c>
      <c r="AD1104" s="48" t="str">
        <f>VLOOKUP(C:C,'ИЗ ОСНОВЫ НОМЕНКЛАТУР'!D:F,3,0)</f>
        <v>Мойки из камня</v>
      </c>
      <c r="AE1104" s="48" t="str">
        <f>VLOOKUP(C:C,'ИЗ ОСНОВЫ НОМЕНКЛАТУР'!D:H,5,0)</f>
        <v>C</v>
      </c>
    </row>
    <row r="1105" spans="1:31" ht="9.6" customHeight="1" x14ac:dyDescent="0.2">
      <c r="A1105" s="45" t="s">
        <v>888</v>
      </c>
      <c r="B1105" s="11"/>
      <c r="C1105" s="11" t="s">
        <v>1105</v>
      </c>
      <c r="D1105" s="44">
        <v>1</v>
      </c>
      <c r="E1105" s="44">
        <v>0</v>
      </c>
      <c r="F1105" s="48">
        <v>1</v>
      </c>
      <c r="G1105" s="48">
        <v>0</v>
      </c>
      <c r="H1105" s="44">
        <v>1</v>
      </c>
      <c r="I1105" s="44">
        <v>0</v>
      </c>
      <c r="J1105" s="44">
        <v>0</v>
      </c>
      <c r="K1105" s="48">
        <v>0</v>
      </c>
      <c r="L1105" s="49">
        <v>19500</v>
      </c>
      <c r="M1105" s="49">
        <v>0</v>
      </c>
      <c r="N1105" s="10">
        <v>19500</v>
      </c>
      <c r="O1105" s="10">
        <v>0</v>
      </c>
      <c r="P1105" s="10">
        <v>19500</v>
      </c>
      <c r="Q1105" s="10">
        <v>0</v>
      </c>
      <c r="R1105" s="10">
        <v>0</v>
      </c>
      <c r="S1105" s="10">
        <v>0</v>
      </c>
      <c r="T1105" s="50">
        <f t="shared" si="57"/>
        <v>1625</v>
      </c>
      <c r="U1105" s="50">
        <f t="shared" si="57"/>
        <v>0</v>
      </c>
      <c r="V1105" s="50">
        <f t="shared" si="57"/>
        <v>1625</v>
      </c>
      <c r="W1105" s="50">
        <f t="shared" si="57"/>
        <v>0</v>
      </c>
      <c r="X1105" s="50">
        <f t="shared" si="57"/>
        <v>1625</v>
      </c>
      <c r="Y1105" s="50">
        <f t="shared" si="57"/>
        <v>0</v>
      </c>
      <c r="Z1105" s="50">
        <f t="shared" si="57"/>
        <v>0</v>
      </c>
      <c r="AA1105" s="50">
        <f t="shared" si="57"/>
        <v>0</v>
      </c>
      <c r="AB1105" s="50">
        <f t="shared" si="58"/>
        <v>4875</v>
      </c>
      <c r="AC1105" s="48" t="str">
        <f>VLOOKUP(ПРОДАЖИ!C:C,'ИЗ ОСНОВЫ НОМЕНКЛАТУР'!D:E,2,0)</f>
        <v>Аксессуары для кухни</v>
      </c>
      <c r="AD1105" s="48" t="str">
        <f>VLOOKUP(C:C,'ИЗ ОСНОВЫ НОМЕНКЛАТУР'!D:F,3,0)</f>
        <v>Мойки из камня</v>
      </c>
      <c r="AE1105" s="48" t="str">
        <f>VLOOKUP(C:C,'ИЗ ОСНОВЫ НОМЕНКЛАТУР'!D:H,5,0)</f>
        <v>C</v>
      </c>
    </row>
    <row r="1106" spans="1:31" ht="9.6" customHeight="1" x14ac:dyDescent="0.2">
      <c r="A1106" s="45" t="s">
        <v>888</v>
      </c>
      <c r="B1106" s="11"/>
      <c r="C1106" s="11" t="s">
        <v>1106</v>
      </c>
      <c r="D1106" s="44">
        <v>2</v>
      </c>
      <c r="E1106" s="44">
        <v>0</v>
      </c>
      <c r="F1106" s="48">
        <v>0</v>
      </c>
      <c r="G1106" s="48">
        <v>0</v>
      </c>
      <c r="H1106" s="44">
        <v>0</v>
      </c>
      <c r="I1106" s="44">
        <v>0</v>
      </c>
      <c r="J1106" s="44">
        <v>0</v>
      </c>
      <c r="K1106" s="48">
        <v>0</v>
      </c>
      <c r="L1106" s="49">
        <v>32422.01</v>
      </c>
      <c r="M1106" s="49">
        <v>0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50">
        <f t="shared" si="57"/>
        <v>2701.8341666666665</v>
      </c>
      <c r="U1106" s="50">
        <f t="shared" si="57"/>
        <v>0</v>
      </c>
      <c r="V1106" s="50">
        <f t="shared" si="57"/>
        <v>0</v>
      </c>
      <c r="W1106" s="50">
        <f t="shared" si="57"/>
        <v>0</v>
      </c>
      <c r="X1106" s="50">
        <f t="shared" si="57"/>
        <v>0</v>
      </c>
      <c r="Y1106" s="50">
        <f t="shared" si="57"/>
        <v>0</v>
      </c>
      <c r="Z1106" s="50">
        <f t="shared" si="57"/>
        <v>0</v>
      </c>
      <c r="AA1106" s="50">
        <f t="shared" si="57"/>
        <v>0</v>
      </c>
      <c r="AB1106" s="50">
        <f t="shared" si="58"/>
        <v>2701.8341666666665</v>
      </c>
      <c r="AC1106" s="48" t="str">
        <f>VLOOKUP(ПРОДАЖИ!C:C,'ИЗ ОСНОВЫ НОМЕНКЛАТУР'!D:E,2,0)</f>
        <v>Аксессуары для кухни</v>
      </c>
      <c r="AD1106" s="48" t="str">
        <f>VLOOKUP(C:C,'ИЗ ОСНОВЫ НОМЕНКЛАТУР'!D:F,3,0)</f>
        <v>Мойки из камня</v>
      </c>
      <c r="AE1106" s="48" t="str">
        <f>VLOOKUP(C:C,'ИЗ ОСНОВЫ НОМЕНКЛАТУР'!D:H,5,0)</f>
        <v>C</v>
      </c>
    </row>
    <row r="1107" spans="1:31" ht="9.6" customHeight="1" x14ac:dyDescent="0.2">
      <c r="A1107" s="45" t="s">
        <v>888</v>
      </c>
      <c r="B1107" s="11"/>
      <c r="C1107" s="11" t="s">
        <v>1107</v>
      </c>
      <c r="D1107" s="44">
        <v>2</v>
      </c>
      <c r="E1107" s="44">
        <v>0</v>
      </c>
      <c r="F1107" s="48">
        <v>0</v>
      </c>
      <c r="G1107" s="48">
        <v>0</v>
      </c>
      <c r="H1107" s="44">
        <v>0</v>
      </c>
      <c r="I1107" s="44">
        <v>0</v>
      </c>
      <c r="J1107" s="44">
        <v>0</v>
      </c>
      <c r="K1107" s="48">
        <v>0</v>
      </c>
      <c r="L1107" s="49">
        <v>49738</v>
      </c>
      <c r="M1107" s="49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50">
        <f t="shared" si="57"/>
        <v>4144.833333333333</v>
      </c>
      <c r="U1107" s="50">
        <f t="shared" si="57"/>
        <v>0</v>
      </c>
      <c r="V1107" s="50">
        <f t="shared" si="57"/>
        <v>0</v>
      </c>
      <c r="W1107" s="50">
        <f t="shared" si="57"/>
        <v>0</v>
      </c>
      <c r="X1107" s="50">
        <f t="shared" si="57"/>
        <v>0</v>
      </c>
      <c r="Y1107" s="50">
        <f t="shared" si="57"/>
        <v>0</v>
      </c>
      <c r="Z1107" s="50">
        <f t="shared" si="57"/>
        <v>0</v>
      </c>
      <c r="AA1107" s="50">
        <f t="shared" si="57"/>
        <v>0</v>
      </c>
      <c r="AB1107" s="50">
        <f t="shared" si="58"/>
        <v>4144.833333333333</v>
      </c>
      <c r="AC1107" s="48" t="str">
        <f>VLOOKUP(ПРОДАЖИ!C:C,'ИЗ ОСНОВЫ НОМЕНКЛАТУР'!D:E,2,0)</f>
        <v>Аксессуары для кухни</v>
      </c>
      <c r="AD1107" s="48" t="str">
        <f>VLOOKUP(C:C,'ИЗ ОСНОВЫ НОМЕНКЛАТУР'!D:F,3,0)</f>
        <v>Мойки из камня</v>
      </c>
      <c r="AE1107" s="48" t="str">
        <f>VLOOKUP(C:C,'ИЗ ОСНОВЫ НОМЕНКЛАТУР'!D:H,5,0)</f>
        <v>C</v>
      </c>
    </row>
    <row r="1108" spans="1:31" ht="9.6" customHeight="1" x14ac:dyDescent="0.2">
      <c r="A1108" s="45" t="s">
        <v>888</v>
      </c>
      <c r="B1108" s="11"/>
      <c r="C1108" s="11" t="s">
        <v>1108</v>
      </c>
      <c r="D1108" s="44">
        <v>0</v>
      </c>
      <c r="E1108" s="44">
        <v>0</v>
      </c>
      <c r="F1108" s="48">
        <v>2</v>
      </c>
      <c r="G1108" s="48">
        <v>0</v>
      </c>
      <c r="H1108" s="44">
        <v>0</v>
      </c>
      <c r="I1108" s="44">
        <v>0</v>
      </c>
      <c r="J1108" s="44">
        <v>0</v>
      </c>
      <c r="K1108" s="48">
        <v>0</v>
      </c>
      <c r="L1108" s="49">
        <v>0</v>
      </c>
      <c r="M1108" s="49">
        <v>0</v>
      </c>
      <c r="N1108" s="10">
        <v>41122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50">
        <f t="shared" si="57"/>
        <v>0</v>
      </c>
      <c r="U1108" s="50">
        <f t="shared" si="57"/>
        <v>0</v>
      </c>
      <c r="V1108" s="50">
        <f t="shared" si="57"/>
        <v>3426.8333333333335</v>
      </c>
      <c r="W1108" s="50">
        <f t="shared" si="57"/>
        <v>0</v>
      </c>
      <c r="X1108" s="50">
        <f t="shared" si="57"/>
        <v>0</v>
      </c>
      <c r="Y1108" s="50">
        <f t="shared" si="57"/>
        <v>0</v>
      </c>
      <c r="Z1108" s="50">
        <f t="shared" si="57"/>
        <v>0</v>
      </c>
      <c r="AA1108" s="50">
        <f t="shared" si="57"/>
        <v>0</v>
      </c>
      <c r="AB1108" s="50">
        <f t="shared" si="58"/>
        <v>3426.8333333333335</v>
      </c>
      <c r="AC1108" s="48" t="str">
        <f>VLOOKUP(ПРОДАЖИ!C:C,'ИЗ ОСНОВЫ НОМЕНКЛАТУР'!D:E,2,0)</f>
        <v>Аксессуары для кухни</v>
      </c>
      <c r="AD1108" s="48" t="str">
        <f>VLOOKUP(C:C,'ИЗ ОСНОВЫ НОМЕНКЛАТУР'!D:F,3,0)</f>
        <v>Мойки из камня</v>
      </c>
      <c r="AE1108" s="48" t="str">
        <f>VLOOKUP(C:C,'ИЗ ОСНОВЫ НОМЕНКЛАТУР'!D:H,5,0)</f>
        <v>C</v>
      </c>
    </row>
    <row r="1109" spans="1:31" ht="9.6" customHeight="1" x14ac:dyDescent="0.2">
      <c r="A1109" s="45" t="s">
        <v>888</v>
      </c>
      <c r="B1109" s="11"/>
      <c r="C1109" s="11" t="s">
        <v>1109</v>
      </c>
      <c r="D1109" s="44">
        <v>3</v>
      </c>
      <c r="E1109" s="44">
        <v>0</v>
      </c>
      <c r="F1109" s="48">
        <v>0</v>
      </c>
      <c r="G1109" s="48">
        <v>0</v>
      </c>
      <c r="H1109" s="44">
        <v>0</v>
      </c>
      <c r="I1109" s="44">
        <v>0</v>
      </c>
      <c r="J1109" s="44">
        <v>0</v>
      </c>
      <c r="K1109" s="48">
        <v>0</v>
      </c>
      <c r="L1109" s="49">
        <v>34275</v>
      </c>
      <c r="M1109" s="49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50">
        <f t="shared" si="57"/>
        <v>2856.25</v>
      </c>
      <c r="U1109" s="50">
        <f t="shared" si="57"/>
        <v>0</v>
      </c>
      <c r="V1109" s="50">
        <f t="shared" si="57"/>
        <v>0</v>
      </c>
      <c r="W1109" s="50">
        <f t="shared" si="57"/>
        <v>0</v>
      </c>
      <c r="X1109" s="50">
        <f t="shared" si="57"/>
        <v>0</v>
      </c>
      <c r="Y1109" s="50">
        <f t="shared" si="57"/>
        <v>0</v>
      </c>
      <c r="Z1109" s="50">
        <f t="shared" si="57"/>
        <v>0</v>
      </c>
      <c r="AA1109" s="50">
        <f t="shared" si="57"/>
        <v>0</v>
      </c>
      <c r="AB1109" s="50">
        <f t="shared" si="58"/>
        <v>2856.25</v>
      </c>
      <c r="AC1109" s="48" t="str">
        <f>VLOOKUP(ПРОДАЖИ!C:C,'ИЗ ОСНОВЫ НОМЕНКЛАТУР'!D:E,2,0)</f>
        <v>Аксессуары для кухни</v>
      </c>
      <c r="AD1109" s="48" t="str">
        <f>VLOOKUP(C:C,'ИЗ ОСНОВЫ НОМЕНКЛАТУР'!D:F,3,0)</f>
        <v>Мойки из камня</v>
      </c>
      <c r="AE1109" s="48" t="str">
        <f>VLOOKUP(C:C,'ИЗ ОСНОВЫ НОМЕНКЛАТУР'!D:H,5,0)</f>
        <v>C</v>
      </c>
    </row>
    <row r="1110" spans="1:31" ht="9.6" customHeight="1" x14ac:dyDescent="0.2">
      <c r="A1110" s="45" t="s">
        <v>888</v>
      </c>
      <c r="B1110" s="11"/>
      <c r="C1110" s="11" t="s">
        <v>1110</v>
      </c>
      <c r="D1110" s="44">
        <v>1</v>
      </c>
      <c r="E1110" s="44">
        <v>0</v>
      </c>
      <c r="F1110" s="48">
        <v>0</v>
      </c>
      <c r="G1110" s="48">
        <v>0</v>
      </c>
      <c r="H1110" s="44">
        <v>0</v>
      </c>
      <c r="I1110" s="44">
        <v>0</v>
      </c>
      <c r="J1110" s="44">
        <v>0</v>
      </c>
      <c r="K1110" s="48">
        <v>0</v>
      </c>
      <c r="L1110" s="49">
        <v>20020</v>
      </c>
      <c r="M1110" s="49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50">
        <f t="shared" si="57"/>
        <v>1668.3333333333333</v>
      </c>
      <c r="U1110" s="50">
        <f t="shared" si="57"/>
        <v>0</v>
      </c>
      <c r="V1110" s="50">
        <f t="shared" si="57"/>
        <v>0</v>
      </c>
      <c r="W1110" s="50">
        <f t="shared" si="57"/>
        <v>0</v>
      </c>
      <c r="X1110" s="50">
        <f t="shared" si="57"/>
        <v>0</v>
      </c>
      <c r="Y1110" s="50">
        <f t="shared" si="57"/>
        <v>0</v>
      </c>
      <c r="Z1110" s="50">
        <f t="shared" si="57"/>
        <v>0</v>
      </c>
      <c r="AA1110" s="50">
        <f t="shared" si="57"/>
        <v>0</v>
      </c>
      <c r="AB1110" s="50">
        <f t="shared" si="58"/>
        <v>1668.3333333333333</v>
      </c>
      <c r="AC1110" s="48" t="str">
        <f>VLOOKUP(ПРОДАЖИ!C:C,'ИЗ ОСНОВЫ НОМЕНКЛАТУР'!D:E,2,0)</f>
        <v>Аксессуары для кухни</v>
      </c>
      <c r="AD1110" s="48" t="str">
        <f>VLOOKUP(C:C,'ИЗ ОСНОВЫ НОМЕНКЛАТУР'!D:F,3,0)</f>
        <v>Мойки из камня</v>
      </c>
      <c r="AE1110" s="48" t="str">
        <f>VLOOKUP(C:C,'ИЗ ОСНОВЫ НОМЕНКЛАТУР'!D:H,5,0)</f>
        <v>C</v>
      </c>
    </row>
    <row r="1111" spans="1:31" ht="9.6" customHeight="1" x14ac:dyDescent="0.2">
      <c r="A1111" s="45" t="s">
        <v>888</v>
      </c>
      <c r="B1111" s="11"/>
      <c r="C1111" s="11" t="s">
        <v>1111</v>
      </c>
      <c r="D1111" s="44">
        <v>1</v>
      </c>
      <c r="E1111" s="44">
        <v>0</v>
      </c>
      <c r="F1111" s="48">
        <v>0</v>
      </c>
      <c r="G1111" s="48">
        <v>0</v>
      </c>
      <c r="H1111" s="44">
        <v>0</v>
      </c>
      <c r="I1111" s="44">
        <v>0</v>
      </c>
      <c r="J1111" s="44">
        <v>0</v>
      </c>
      <c r="K1111" s="48">
        <v>0</v>
      </c>
      <c r="L1111" s="49">
        <v>19129</v>
      </c>
      <c r="M1111" s="49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50">
        <f t="shared" si="57"/>
        <v>1594.0833333333333</v>
      </c>
      <c r="U1111" s="50">
        <f t="shared" si="57"/>
        <v>0</v>
      </c>
      <c r="V1111" s="50">
        <f t="shared" si="57"/>
        <v>0</v>
      </c>
      <c r="W1111" s="50">
        <f t="shared" si="57"/>
        <v>0</v>
      </c>
      <c r="X1111" s="50">
        <f t="shared" si="57"/>
        <v>0</v>
      </c>
      <c r="Y1111" s="50">
        <f t="shared" si="57"/>
        <v>0</v>
      </c>
      <c r="Z1111" s="50">
        <f t="shared" si="57"/>
        <v>0</v>
      </c>
      <c r="AA1111" s="50">
        <f t="shared" si="57"/>
        <v>0</v>
      </c>
      <c r="AB1111" s="50">
        <f t="shared" si="58"/>
        <v>1594.0833333333333</v>
      </c>
      <c r="AC1111" s="48" t="str">
        <f>VLOOKUP(ПРОДАЖИ!C:C,'ИЗ ОСНОВЫ НОМЕНКЛАТУР'!D:E,2,0)</f>
        <v>Аксессуары для кухни</v>
      </c>
      <c r="AD1111" s="48" t="str">
        <f>VLOOKUP(C:C,'ИЗ ОСНОВЫ НОМЕНКЛАТУР'!D:F,3,0)</f>
        <v>Мойки из камня</v>
      </c>
      <c r="AE1111" s="48" t="str">
        <f>VLOOKUP(C:C,'ИЗ ОСНОВЫ НОМЕНКЛАТУР'!D:H,5,0)</f>
        <v>C</v>
      </c>
    </row>
    <row r="1112" spans="1:31" ht="9.6" customHeight="1" x14ac:dyDescent="0.2">
      <c r="A1112" s="45" t="s">
        <v>888</v>
      </c>
      <c r="B1112" s="11"/>
      <c r="C1112" s="11" t="s">
        <v>1112</v>
      </c>
      <c r="D1112" s="44">
        <v>2</v>
      </c>
      <c r="E1112" s="44">
        <v>0</v>
      </c>
      <c r="F1112" s="48">
        <v>0</v>
      </c>
      <c r="G1112" s="48">
        <v>0</v>
      </c>
      <c r="H1112" s="44">
        <v>0</v>
      </c>
      <c r="I1112" s="44">
        <v>0</v>
      </c>
      <c r="J1112" s="44">
        <v>0</v>
      </c>
      <c r="K1112" s="48">
        <v>0</v>
      </c>
      <c r="L1112" s="49">
        <v>46634</v>
      </c>
      <c r="M1112" s="49">
        <v>0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50">
        <f t="shared" si="57"/>
        <v>3886.1666666666665</v>
      </c>
      <c r="U1112" s="50">
        <f t="shared" si="57"/>
        <v>0</v>
      </c>
      <c r="V1112" s="50">
        <f t="shared" si="57"/>
        <v>0</v>
      </c>
      <c r="W1112" s="50">
        <f t="shared" si="57"/>
        <v>0</v>
      </c>
      <c r="X1112" s="50">
        <f t="shared" si="57"/>
        <v>0</v>
      </c>
      <c r="Y1112" s="50">
        <f t="shared" si="57"/>
        <v>0</v>
      </c>
      <c r="Z1112" s="50">
        <f t="shared" si="57"/>
        <v>0</v>
      </c>
      <c r="AA1112" s="50">
        <f t="shared" ref="AA1112:AA1175" si="59">S1112/12</f>
        <v>0</v>
      </c>
      <c r="AB1112" s="50">
        <f t="shared" si="58"/>
        <v>3886.1666666666665</v>
      </c>
      <c r="AC1112" s="48" t="str">
        <f>VLOOKUP(ПРОДАЖИ!C:C,'ИЗ ОСНОВЫ НОМЕНКЛАТУР'!D:E,2,0)</f>
        <v>Аксессуары для кухни</v>
      </c>
      <c r="AD1112" s="48" t="str">
        <f>VLOOKUP(C:C,'ИЗ ОСНОВЫ НОМЕНКЛАТУР'!D:F,3,0)</f>
        <v>Мойки из камня</v>
      </c>
      <c r="AE1112" s="48" t="str">
        <f>VLOOKUP(C:C,'ИЗ ОСНОВЫ НОМЕНКЛАТУР'!D:H,5,0)</f>
        <v>C</v>
      </c>
    </row>
    <row r="1113" spans="1:31" ht="9.6" customHeight="1" x14ac:dyDescent="0.2">
      <c r="A1113" s="45" t="s">
        <v>888</v>
      </c>
      <c r="B1113" s="11"/>
      <c r="C1113" s="11" t="s">
        <v>1113</v>
      </c>
      <c r="D1113" s="44">
        <v>2</v>
      </c>
      <c r="E1113" s="44">
        <v>0</v>
      </c>
      <c r="F1113" s="48">
        <v>0</v>
      </c>
      <c r="G1113" s="48">
        <v>0</v>
      </c>
      <c r="H1113" s="44">
        <v>0</v>
      </c>
      <c r="I1113" s="44">
        <v>0</v>
      </c>
      <c r="J1113" s="44">
        <v>0</v>
      </c>
      <c r="K1113" s="48">
        <v>0</v>
      </c>
      <c r="L1113" s="49">
        <v>45194</v>
      </c>
      <c r="M1113" s="49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50">
        <f t="shared" ref="T1113:Z1149" si="60">L1113/12</f>
        <v>3766.1666666666665</v>
      </c>
      <c r="U1113" s="50">
        <f t="shared" si="60"/>
        <v>0</v>
      </c>
      <c r="V1113" s="50">
        <f t="shared" si="60"/>
        <v>0</v>
      </c>
      <c r="W1113" s="50">
        <f t="shared" si="60"/>
        <v>0</v>
      </c>
      <c r="X1113" s="50">
        <f t="shared" si="60"/>
        <v>0</v>
      </c>
      <c r="Y1113" s="50">
        <f t="shared" si="60"/>
        <v>0</v>
      </c>
      <c r="Z1113" s="50">
        <f t="shared" si="60"/>
        <v>0</v>
      </c>
      <c r="AA1113" s="50">
        <f t="shared" si="59"/>
        <v>0</v>
      </c>
      <c r="AB1113" s="50">
        <f t="shared" si="58"/>
        <v>3766.1666666666665</v>
      </c>
      <c r="AC1113" s="48" t="str">
        <f>VLOOKUP(ПРОДАЖИ!C:C,'ИЗ ОСНОВЫ НОМЕНКЛАТУР'!D:E,2,0)</f>
        <v>Аксессуары для кухни</v>
      </c>
      <c r="AD1113" s="48" t="str">
        <f>VLOOKUP(C:C,'ИЗ ОСНОВЫ НОМЕНКЛАТУР'!D:F,3,0)</f>
        <v>Мойки из камня</v>
      </c>
      <c r="AE1113" s="48" t="str">
        <f>VLOOKUP(C:C,'ИЗ ОСНОВЫ НОМЕНКЛАТУР'!D:H,5,0)</f>
        <v>C</v>
      </c>
    </row>
    <row r="1114" spans="1:31" ht="9.6" customHeight="1" x14ac:dyDescent="0.2">
      <c r="A1114" s="45" t="s">
        <v>888</v>
      </c>
      <c r="B1114" s="11"/>
      <c r="C1114" s="11" t="s">
        <v>1114</v>
      </c>
      <c r="D1114" s="44">
        <v>2</v>
      </c>
      <c r="E1114" s="44">
        <v>0</v>
      </c>
      <c r="F1114" s="48">
        <v>0</v>
      </c>
      <c r="G1114" s="48">
        <v>0</v>
      </c>
      <c r="H1114" s="44">
        <v>0</v>
      </c>
      <c r="I1114" s="44">
        <v>0</v>
      </c>
      <c r="J1114" s="44">
        <v>0</v>
      </c>
      <c r="K1114" s="48">
        <v>0</v>
      </c>
      <c r="L1114" s="49">
        <v>44916</v>
      </c>
      <c r="M1114" s="49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50">
        <f t="shared" si="60"/>
        <v>3743</v>
      </c>
      <c r="U1114" s="50">
        <f t="shared" si="60"/>
        <v>0</v>
      </c>
      <c r="V1114" s="50">
        <f t="shared" si="60"/>
        <v>0</v>
      </c>
      <c r="W1114" s="50">
        <f t="shared" si="60"/>
        <v>0</v>
      </c>
      <c r="X1114" s="50">
        <f t="shared" si="60"/>
        <v>0</v>
      </c>
      <c r="Y1114" s="50">
        <f t="shared" si="60"/>
        <v>0</v>
      </c>
      <c r="Z1114" s="50">
        <f t="shared" si="60"/>
        <v>0</v>
      </c>
      <c r="AA1114" s="50">
        <f t="shared" si="59"/>
        <v>0</v>
      </c>
      <c r="AB1114" s="50">
        <f t="shared" si="58"/>
        <v>3743</v>
      </c>
      <c r="AC1114" s="48" t="str">
        <f>VLOOKUP(ПРОДАЖИ!C:C,'ИЗ ОСНОВЫ НОМЕНКЛАТУР'!D:E,2,0)</f>
        <v>Аксессуары для кухни</v>
      </c>
      <c r="AD1114" s="48" t="str">
        <f>VLOOKUP(C:C,'ИЗ ОСНОВЫ НОМЕНКЛАТУР'!D:F,3,0)</f>
        <v>Мойки из камня</v>
      </c>
      <c r="AE1114" s="48" t="str">
        <f>VLOOKUP(C:C,'ИЗ ОСНОВЫ НОМЕНКЛАТУР'!D:H,5,0)</f>
        <v>C</v>
      </c>
    </row>
    <row r="1115" spans="1:31" ht="9.6" customHeight="1" x14ac:dyDescent="0.2">
      <c r="A1115" s="45" t="s">
        <v>888</v>
      </c>
      <c r="B1115" s="11"/>
      <c r="C1115" s="11" t="s">
        <v>1115</v>
      </c>
      <c r="D1115" s="44">
        <v>0</v>
      </c>
      <c r="E1115" s="44">
        <v>0</v>
      </c>
      <c r="F1115" s="48">
        <v>4</v>
      </c>
      <c r="G1115" s="48">
        <v>0</v>
      </c>
      <c r="H1115" s="44">
        <v>0</v>
      </c>
      <c r="I1115" s="44">
        <v>0</v>
      </c>
      <c r="J1115" s="44">
        <v>0</v>
      </c>
      <c r="K1115" s="48">
        <v>0</v>
      </c>
      <c r="L1115" s="49">
        <v>0</v>
      </c>
      <c r="M1115" s="49">
        <v>0</v>
      </c>
      <c r="N1115" s="10">
        <v>56357.77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50">
        <f t="shared" si="60"/>
        <v>0</v>
      </c>
      <c r="U1115" s="50">
        <f t="shared" si="60"/>
        <v>0</v>
      </c>
      <c r="V1115" s="50">
        <f t="shared" si="60"/>
        <v>4696.4808333333331</v>
      </c>
      <c r="W1115" s="50">
        <f t="shared" si="60"/>
        <v>0</v>
      </c>
      <c r="X1115" s="50">
        <f t="shared" si="60"/>
        <v>0</v>
      </c>
      <c r="Y1115" s="50">
        <f t="shared" si="60"/>
        <v>0</v>
      </c>
      <c r="Z1115" s="50">
        <f t="shared" si="60"/>
        <v>0</v>
      </c>
      <c r="AA1115" s="50">
        <f t="shared" si="59"/>
        <v>0</v>
      </c>
      <c r="AB1115" s="50">
        <f t="shared" si="58"/>
        <v>4696.4808333333331</v>
      </c>
      <c r="AC1115" s="48" t="str">
        <f>VLOOKUP(ПРОДАЖИ!C:C,'ИЗ ОСНОВЫ НОМЕНКЛАТУР'!D:E,2,0)</f>
        <v>Аксессуары для кухни</v>
      </c>
      <c r="AD1115" s="48" t="str">
        <f>VLOOKUP(C:C,'ИЗ ОСНОВЫ НОМЕНКЛАТУР'!D:F,3,0)</f>
        <v>Мойки из камня</v>
      </c>
      <c r="AE1115" s="48" t="str">
        <f>VLOOKUP(C:C,'ИЗ ОСНОВЫ НОМЕНКЛАТУР'!D:H,5,0)</f>
        <v>C</v>
      </c>
    </row>
    <row r="1116" spans="1:31" ht="9.6" customHeight="1" x14ac:dyDescent="0.2">
      <c r="A1116" s="45" t="s">
        <v>888</v>
      </c>
      <c r="B1116" s="11"/>
      <c r="C1116" s="11" t="s">
        <v>1116</v>
      </c>
      <c r="D1116" s="44">
        <v>2</v>
      </c>
      <c r="E1116" s="44">
        <v>0</v>
      </c>
      <c r="F1116" s="48">
        <v>1</v>
      </c>
      <c r="G1116" s="48">
        <v>0</v>
      </c>
      <c r="H1116" s="44">
        <v>0</v>
      </c>
      <c r="I1116" s="44">
        <v>0</v>
      </c>
      <c r="J1116" s="44">
        <v>0</v>
      </c>
      <c r="K1116" s="48">
        <v>0</v>
      </c>
      <c r="L1116" s="49">
        <v>27040</v>
      </c>
      <c r="M1116" s="49">
        <v>0</v>
      </c>
      <c r="N1116" s="10">
        <v>14065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50">
        <f t="shared" si="60"/>
        <v>2253.3333333333335</v>
      </c>
      <c r="U1116" s="50">
        <f t="shared" si="60"/>
        <v>0</v>
      </c>
      <c r="V1116" s="50">
        <f t="shared" si="60"/>
        <v>1172.0833333333333</v>
      </c>
      <c r="W1116" s="50">
        <f t="shared" si="60"/>
        <v>0</v>
      </c>
      <c r="X1116" s="50">
        <f t="shared" si="60"/>
        <v>0</v>
      </c>
      <c r="Y1116" s="50">
        <f t="shared" si="60"/>
        <v>0</v>
      </c>
      <c r="Z1116" s="50">
        <f t="shared" si="60"/>
        <v>0</v>
      </c>
      <c r="AA1116" s="50">
        <f t="shared" si="59"/>
        <v>0</v>
      </c>
      <c r="AB1116" s="50">
        <f t="shared" si="58"/>
        <v>3425.416666666667</v>
      </c>
      <c r="AC1116" s="48" t="str">
        <f>VLOOKUP(ПРОДАЖИ!C:C,'ИЗ ОСНОВЫ НОМЕНКЛАТУР'!D:E,2,0)</f>
        <v>Аксессуары для кухни</v>
      </c>
      <c r="AD1116" s="48" t="str">
        <f>VLOOKUP(C:C,'ИЗ ОСНОВЫ НОМЕНКЛАТУР'!D:F,3,0)</f>
        <v>Мойки из камня</v>
      </c>
      <c r="AE1116" s="48" t="str">
        <f>VLOOKUP(C:C,'ИЗ ОСНОВЫ НОМЕНКЛАТУР'!D:H,5,0)</f>
        <v>C</v>
      </c>
    </row>
    <row r="1117" spans="1:31" ht="9.6" customHeight="1" x14ac:dyDescent="0.2">
      <c r="A1117" s="45" t="s">
        <v>888</v>
      </c>
      <c r="B1117" s="11"/>
      <c r="C1117" s="11" t="s">
        <v>1117</v>
      </c>
      <c r="D1117" s="44">
        <v>2</v>
      </c>
      <c r="E1117" s="44">
        <v>0</v>
      </c>
      <c r="F1117" s="48">
        <v>0</v>
      </c>
      <c r="G1117" s="48">
        <v>0</v>
      </c>
      <c r="H1117" s="44">
        <v>0</v>
      </c>
      <c r="I1117" s="44">
        <v>0</v>
      </c>
      <c r="J1117" s="44">
        <v>0</v>
      </c>
      <c r="K1117" s="48">
        <v>0</v>
      </c>
      <c r="L1117" s="49">
        <v>33722</v>
      </c>
      <c r="M1117" s="49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50">
        <f t="shared" si="60"/>
        <v>2810.1666666666665</v>
      </c>
      <c r="U1117" s="50">
        <f t="shared" si="60"/>
        <v>0</v>
      </c>
      <c r="V1117" s="50">
        <f t="shared" si="60"/>
        <v>0</v>
      </c>
      <c r="W1117" s="50">
        <f t="shared" si="60"/>
        <v>0</v>
      </c>
      <c r="X1117" s="50">
        <f t="shared" si="60"/>
        <v>0</v>
      </c>
      <c r="Y1117" s="50">
        <f t="shared" si="60"/>
        <v>0</v>
      </c>
      <c r="Z1117" s="50">
        <f t="shared" si="60"/>
        <v>0</v>
      </c>
      <c r="AA1117" s="50">
        <f t="shared" si="59"/>
        <v>0</v>
      </c>
      <c r="AB1117" s="50">
        <f t="shared" si="58"/>
        <v>2810.1666666666665</v>
      </c>
      <c r="AC1117" s="48" t="str">
        <f>VLOOKUP(ПРОДАЖИ!C:C,'ИЗ ОСНОВЫ НОМЕНКЛАТУР'!D:E,2,0)</f>
        <v>Аксессуары для кухни</v>
      </c>
      <c r="AD1117" s="48" t="str">
        <f>VLOOKUP(C:C,'ИЗ ОСНОВЫ НОМЕНКЛАТУР'!D:F,3,0)</f>
        <v>Мойки из камня</v>
      </c>
      <c r="AE1117" s="48" t="str">
        <f>VLOOKUP(C:C,'ИЗ ОСНОВЫ НОМЕНКЛАТУР'!D:H,5,0)</f>
        <v>C</v>
      </c>
    </row>
    <row r="1118" spans="1:31" ht="9.6" customHeight="1" x14ac:dyDescent="0.2">
      <c r="A1118" s="45" t="s">
        <v>888</v>
      </c>
      <c r="B1118" s="11"/>
      <c r="C1118" s="11" t="s">
        <v>1118</v>
      </c>
      <c r="D1118" s="44">
        <v>2</v>
      </c>
      <c r="E1118" s="44">
        <v>0</v>
      </c>
      <c r="F1118" s="48">
        <v>0</v>
      </c>
      <c r="G1118" s="48">
        <v>0</v>
      </c>
      <c r="H1118" s="44">
        <v>0</v>
      </c>
      <c r="I1118" s="44">
        <v>0</v>
      </c>
      <c r="J1118" s="44">
        <v>0</v>
      </c>
      <c r="K1118" s="48">
        <v>0</v>
      </c>
      <c r="L1118" s="49">
        <v>32422</v>
      </c>
      <c r="M1118" s="49">
        <v>0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50">
        <f t="shared" si="60"/>
        <v>2701.8333333333335</v>
      </c>
      <c r="U1118" s="50">
        <f t="shared" si="60"/>
        <v>0</v>
      </c>
      <c r="V1118" s="50">
        <f t="shared" si="60"/>
        <v>0</v>
      </c>
      <c r="W1118" s="50">
        <f t="shared" si="60"/>
        <v>0</v>
      </c>
      <c r="X1118" s="50">
        <f t="shared" si="60"/>
        <v>0</v>
      </c>
      <c r="Y1118" s="50">
        <f t="shared" si="60"/>
        <v>0</v>
      </c>
      <c r="Z1118" s="50">
        <f t="shared" si="60"/>
        <v>0</v>
      </c>
      <c r="AA1118" s="50">
        <f t="shared" si="59"/>
        <v>0</v>
      </c>
      <c r="AB1118" s="50">
        <f t="shared" si="58"/>
        <v>2701.8333333333335</v>
      </c>
      <c r="AC1118" s="48" t="str">
        <f>VLOOKUP(ПРОДАЖИ!C:C,'ИЗ ОСНОВЫ НОМЕНКЛАТУР'!D:E,2,0)</f>
        <v>Аксессуары для кухни</v>
      </c>
      <c r="AD1118" s="48" t="str">
        <f>VLOOKUP(C:C,'ИЗ ОСНОВЫ НОМЕНКЛАТУР'!D:F,3,0)</f>
        <v>Мойки из камня</v>
      </c>
      <c r="AE1118" s="48" t="str">
        <f>VLOOKUP(C:C,'ИЗ ОСНОВЫ НОМЕНКЛАТУР'!D:H,5,0)</f>
        <v>C</v>
      </c>
    </row>
    <row r="1119" spans="1:31" ht="9.6" customHeight="1" x14ac:dyDescent="0.2">
      <c r="A1119" s="45" t="s">
        <v>888</v>
      </c>
      <c r="B1119" s="11"/>
      <c r="C1119" s="11" t="s">
        <v>1119</v>
      </c>
      <c r="D1119" s="44">
        <v>2</v>
      </c>
      <c r="E1119" s="44">
        <v>0</v>
      </c>
      <c r="F1119" s="48">
        <v>0</v>
      </c>
      <c r="G1119" s="48">
        <v>0</v>
      </c>
      <c r="H1119" s="44">
        <v>0</v>
      </c>
      <c r="I1119" s="44">
        <v>0</v>
      </c>
      <c r="J1119" s="44">
        <v>0</v>
      </c>
      <c r="K1119" s="48">
        <v>0</v>
      </c>
      <c r="L1119" s="49">
        <v>35216</v>
      </c>
      <c r="M1119" s="49">
        <v>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50">
        <f t="shared" si="60"/>
        <v>2934.6666666666665</v>
      </c>
      <c r="U1119" s="50">
        <f t="shared" si="60"/>
        <v>0</v>
      </c>
      <c r="V1119" s="50">
        <f t="shared" si="60"/>
        <v>0</v>
      </c>
      <c r="W1119" s="50">
        <f t="shared" si="60"/>
        <v>0</v>
      </c>
      <c r="X1119" s="50">
        <f t="shared" si="60"/>
        <v>0</v>
      </c>
      <c r="Y1119" s="50">
        <f t="shared" si="60"/>
        <v>0</v>
      </c>
      <c r="Z1119" s="50">
        <f t="shared" si="60"/>
        <v>0</v>
      </c>
      <c r="AA1119" s="50">
        <f t="shared" si="59"/>
        <v>0</v>
      </c>
      <c r="AB1119" s="50">
        <f t="shared" si="58"/>
        <v>2934.6666666666665</v>
      </c>
      <c r="AC1119" s="48" t="str">
        <f>VLOOKUP(ПРОДАЖИ!C:C,'ИЗ ОСНОВЫ НОМЕНКЛАТУР'!D:E,2,0)</f>
        <v>Аксессуары для кухни</v>
      </c>
      <c r="AD1119" s="48" t="str">
        <f>VLOOKUP(C:C,'ИЗ ОСНОВЫ НОМЕНКЛАТУР'!D:F,3,0)</f>
        <v>Мойки из камня</v>
      </c>
      <c r="AE1119" s="48" t="str">
        <f>VLOOKUP(C:C,'ИЗ ОСНОВЫ НОМЕНКЛАТУР'!D:H,5,0)</f>
        <v>C</v>
      </c>
    </row>
    <row r="1120" spans="1:31" ht="9.6" customHeight="1" x14ac:dyDescent="0.2">
      <c r="A1120" s="45" t="s">
        <v>888</v>
      </c>
      <c r="B1120" s="11"/>
      <c r="C1120" s="11" t="s">
        <v>1120</v>
      </c>
      <c r="D1120" s="44">
        <v>2</v>
      </c>
      <c r="E1120" s="44">
        <v>0</v>
      </c>
      <c r="F1120" s="48">
        <v>0</v>
      </c>
      <c r="G1120" s="48">
        <v>0</v>
      </c>
      <c r="H1120" s="44">
        <v>0</v>
      </c>
      <c r="I1120" s="44">
        <v>0</v>
      </c>
      <c r="J1120" s="44">
        <v>0</v>
      </c>
      <c r="K1120" s="48">
        <v>0</v>
      </c>
      <c r="L1120" s="49">
        <v>35216</v>
      </c>
      <c r="M1120" s="49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50">
        <f t="shared" si="60"/>
        <v>2934.6666666666665</v>
      </c>
      <c r="U1120" s="50">
        <f t="shared" si="60"/>
        <v>0</v>
      </c>
      <c r="V1120" s="50">
        <f t="shared" si="60"/>
        <v>0</v>
      </c>
      <c r="W1120" s="50">
        <f t="shared" si="60"/>
        <v>0</v>
      </c>
      <c r="X1120" s="50">
        <f t="shared" si="60"/>
        <v>0</v>
      </c>
      <c r="Y1120" s="50">
        <f t="shared" si="60"/>
        <v>0</v>
      </c>
      <c r="Z1120" s="50">
        <f t="shared" si="60"/>
        <v>0</v>
      </c>
      <c r="AA1120" s="50">
        <f t="shared" si="59"/>
        <v>0</v>
      </c>
      <c r="AB1120" s="50">
        <f t="shared" si="58"/>
        <v>2934.6666666666665</v>
      </c>
      <c r="AC1120" s="48" t="str">
        <f>VLOOKUP(ПРОДАЖИ!C:C,'ИЗ ОСНОВЫ НОМЕНКЛАТУР'!D:E,2,0)</f>
        <v>Аксессуары для кухни</v>
      </c>
      <c r="AD1120" s="48" t="str">
        <f>VLOOKUP(C:C,'ИЗ ОСНОВЫ НОМЕНКЛАТУР'!D:F,3,0)</f>
        <v>Мойки из камня</v>
      </c>
      <c r="AE1120" s="48" t="str">
        <f>VLOOKUP(C:C,'ИЗ ОСНОВЫ НОМЕНКЛАТУР'!D:H,5,0)</f>
        <v>C</v>
      </c>
    </row>
    <row r="1121" spans="1:31" ht="9.6" customHeight="1" x14ac:dyDescent="0.2">
      <c r="A1121" s="45" t="s">
        <v>888</v>
      </c>
      <c r="B1121" s="11"/>
      <c r="C1121" s="11" t="s">
        <v>1121</v>
      </c>
      <c r="D1121" s="44">
        <v>0</v>
      </c>
      <c r="E1121" s="44">
        <v>0</v>
      </c>
      <c r="F1121" s="48">
        <v>5</v>
      </c>
      <c r="G1121" s="48">
        <v>0</v>
      </c>
      <c r="H1121" s="44">
        <v>0</v>
      </c>
      <c r="I1121" s="44">
        <v>0</v>
      </c>
      <c r="J1121" s="44">
        <v>0</v>
      </c>
      <c r="K1121" s="48">
        <v>0</v>
      </c>
      <c r="L1121" s="49">
        <v>0</v>
      </c>
      <c r="M1121" s="49">
        <v>0</v>
      </c>
      <c r="N1121" s="10">
        <v>107051.5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50">
        <f t="shared" si="60"/>
        <v>0</v>
      </c>
      <c r="U1121" s="50">
        <f t="shared" si="60"/>
        <v>0</v>
      </c>
      <c r="V1121" s="50">
        <f t="shared" si="60"/>
        <v>8920.9583333333339</v>
      </c>
      <c r="W1121" s="50">
        <f t="shared" si="60"/>
        <v>0</v>
      </c>
      <c r="X1121" s="50">
        <f t="shared" si="60"/>
        <v>0</v>
      </c>
      <c r="Y1121" s="50">
        <f t="shared" si="60"/>
        <v>0</v>
      </c>
      <c r="Z1121" s="50">
        <f t="shared" si="60"/>
        <v>0</v>
      </c>
      <c r="AA1121" s="50">
        <f t="shared" si="59"/>
        <v>0</v>
      </c>
      <c r="AB1121" s="50">
        <f t="shared" si="58"/>
        <v>8920.9583333333339</v>
      </c>
      <c r="AC1121" s="48" t="str">
        <f>VLOOKUP(ПРОДАЖИ!C:C,'ИЗ ОСНОВЫ НОМЕНКЛАТУР'!D:E,2,0)</f>
        <v>Аксессуары для кухни</v>
      </c>
      <c r="AD1121" s="48" t="str">
        <f>VLOOKUP(C:C,'ИЗ ОСНОВЫ НОМЕНКЛАТУР'!D:F,3,0)</f>
        <v>Мойки из камня</v>
      </c>
      <c r="AE1121" s="48" t="str">
        <f>VLOOKUP(C:C,'ИЗ ОСНОВЫ НОМЕНКЛАТУР'!D:H,5,0)</f>
        <v>C</v>
      </c>
    </row>
    <row r="1122" spans="1:31" ht="9.6" customHeight="1" x14ac:dyDescent="0.2">
      <c r="A1122" s="45" t="s">
        <v>888</v>
      </c>
      <c r="B1122" s="11"/>
      <c r="C1122" s="11" t="s">
        <v>1122</v>
      </c>
      <c r="D1122" s="44">
        <v>1</v>
      </c>
      <c r="E1122" s="44">
        <v>0</v>
      </c>
      <c r="F1122" s="48">
        <v>0</v>
      </c>
      <c r="G1122" s="48">
        <v>0</v>
      </c>
      <c r="H1122" s="44">
        <v>0</v>
      </c>
      <c r="I1122" s="44">
        <v>0</v>
      </c>
      <c r="J1122" s="44">
        <v>0</v>
      </c>
      <c r="K1122" s="48">
        <v>0</v>
      </c>
      <c r="L1122" s="49">
        <v>22672.31</v>
      </c>
      <c r="M1122" s="49">
        <v>0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50">
        <f t="shared" si="60"/>
        <v>1889.3591666666669</v>
      </c>
      <c r="U1122" s="50">
        <f t="shared" si="60"/>
        <v>0</v>
      </c>
      <c r="V1122" s="50">
        <f t="shared" si="60"/>
        <v>0</v>
      </c>
      <c r="W1122" s="50">
        <f t="shared" si="60"/>
        <v>0</v>
      </c>
      <c r="X1122" s="50">
        <f t="shared" si="60"/>
        <v>0</v>
      </c>
      <c r="Y1122" s="50">
        <f t="shared" si="60"/>
        <v>0</v>
      </c>
      <c r="Z1122" s="50">
        <f t="shared" si="60"/>
        <v>0</v>
      </c>
      <c r="AA1122" s="50">
        <f t="shared" si="59"/>
        <v>0</v>
      </c>
      <c r="AB1122" s="50">
        <f t="shared" si="58"/>
        <v>1889.3591666666669</v>
      </c>
      <c r="AC1122" s="48" t="str">
        <f>VLOOKUP(ПРОДАЖИ!C:C,'ИЗ ОСНОВЫ НОМЕНКЛАТУР'!D:E,2,0)</f>
        <v>Аксессуары для кухни</v>
      </c>
      <c r="AD1122" s="48" t="str">
        <f>VLOOKUP(C:C,'ИЗ ОСНОВЫ НОМЕНКЛАТУР'!D:F,3,0)</f>
        <v>Мойки из камня</v>
      </c>
      <c r="AE1122" s="48" t="str">
        <f>VLOOKUP(C:C,'ИЗ ОСНОВЫ НОМЕНКЛАТУР'!D:H,5,0)</f>
        <v>C</v>
      </c>
    </row>
    <row r="1123" spans="1:31" ht="9.6" customHeight="1" x14ac:dyDescent="0.2">
      <c r="A1123" s="45" t="s">
        <v>888</v>
      </c>
      <c r="B1123" s="11"/>
      <c r="C1123" s="11" t="s">
        <v>1123</v>
      </c>
      <c r="D1123" s="44">
        <v>1</v>
      </c>
      <c r="E1123" s="44">
        <v>0</v>
      </c>
      <c r="F1123" s="48">
        <v>0</v>
      </c>
      <c r="G1123" s="48">
        <v>0</v>
      </c>
      <c r="H1123" s="44">
        <v>0</v>
      </c>
      <c r="I1123" s="44">
        <v>0</v>
      </c>
      <c r="J1123" s="44">
        <v>0</v>
      </c>
      <c r="K1123" s="48">
        <v>0</v>
      </c>
      <c r="L1123" s="49">
        <v>31517</v>
      </c>
      <c r="M1123" s="49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50">
        <f t="shared" si="60"/>
        <v>2626.4166666666665</v>
      </c>
      <c r="U1123" s="50">
        <f t="shared" si="60"/>
        <v>0</v>
      </c>
      <c r="V1123" s="50">
        <f t="shared" si="60"/>
        <v>0</v>
      </c>
      <c r="W1123" s="50">
        <f t="shared" si="60"/>
        <v>0</v>
      </c>
      <c r="X1123" s="50">
        <f t="shared" si="60"/>
        <v>0</v>
      </c>
      <c r="Y1123" s="50">
        <f t="shared" si="60"/>
        <v>0</v>
      </c>
      <c r="Z1123" s="50">
        <f t="shared" si="60"/>
        <v>0</v>
      </c>
      <c r="AA1123" s="50">
        <f t="shared" si="59"/>
        <v>0</v>
      </c>
      <c r="AB1123" s="50">
        <f t="shared" si="58"/>
        <v>2626.4166666666665</v>
      </c>
      <c r="AC1123" s="48" t="str">
        <f>VLOOKUP(ПРОДАЖИ!C:C,'ИЗ ОСНОВЫ НОМЕНКЛАТУР'!D:E,2,0)</f>
        <v>Аксессуары для кухни</v>
      </c>
      <c r="AD1123" s="48" t="str">
        <f>VLOOKUP(C:C,'ИЗ ОСНОВЫ НОМЕНКЛАТУР'!D:F,3,0)</f>
        <v>Мойки из камня</v>
      </c>
      <c r="AE1123" s="48" t="str">
        <f>VLOOKUP(C:C,'ИЗ ОСНОВЫ НОМЕНКЛАТУР'!D:H,5,0)</f>
        <v>C</v>
      </c>
    </row>
    <row r="1124" spans="1:31" ht="9.6" customHeight="1" x14ac:dyDescent="0.2">
      <c r="A1124" s="45" t="s">
        <v>888</v>
      </c>
      <c r="B1124" s="11"/>
      <c r="C1124" s="11" t="s">
        <v>1124</v>
      </c>
      <c r="D1124" s="44">
        <v>2</v>
      </c>
      <c r="E1124" s="44">
        <v>0</v>
      </c>
      <c r="F1124" s="48">
        <v>0</v>
      </c>
      <c r="G1124" s="48">
        <v>0</v>
      </c>
      <c r="H1124" s="44">
        <v>0</v>
      </c>
      <c r="I1124" s="44">
        <v>0</v>
      </c>
      <c r="J1124" s="44">
        <v>0</v>
      </c>
      <c r="K1124" s="48">
        <v>0</v>
      </c>
      <c r="L1124" s="49">
        <v>30556</v>
      </c>
      <c r="M1124" s="49">
        <v>0</v>
      </c>
      <c r="N1124" s="10">
        <v>0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50">
        <f t="shared" si="60"/>
        <v>2546.3333333333335</v>
      </c>
      <c r="U1124" s="50">
        <f t="shared" si="60"/>
        <v>0</v>
      </c>
      <c r="V1124" s="50">
        <f t="shared" si="60"/>
        <v>0</v>
      </c>
      <c r="W1124" s="50">
        <f t="shared" si="60"/>
        <v>0</v>
      </c>
      <c r="X1124" s="50">
        <f t="shared" si="60"/>
        <v>0</v>
      </c>
      <c r="Y1124" s="50">
        <f t="shared" si="60"/>
        <v>0</v>
      </c>
      <c r="Z1124" s="50">
        <f t="shared" si="60"/>
        <v>0</v>
      </c>
      <c r="AA1124" s="50">
        <f t="shared" si="59"/>
        <v>0</v>
      </c>
      <c r="AB1124" s="50">
        <f t="shared" si="58"/>
        <v>2546.3333333333335</v>
      </c>
      <c r="AC1124" s="48" t="str">
        <f>VLOOKUP(ПРОДАЖИ!C:C,'ИЗ ОСНОВЫ НОМЕНКЛАТУР'!D:E,2,0)</f>
        <v>Аксессуары для кухни</v>
      </c>
      <c r="AD1124" s="48" t="str">
        <f>VLOOKUP(C:C,'ИЗ ОСНОВЫ НОМЕНКЛАТУР'!D:F,3,0)</f>
        <v>Мойки из камня</v>
      </c>
      <c r="AE1124" s="48" t="str">
        <f>VLOOKUP(C:C,'ИЗ ОСНОВЫ НОМЕНКЛАТУР'!D:H,5,0)</f>
        <v>C</v>
      </c>
    </row>
    <row r="1125" spans="1:31" ht="9.6" customHeight="1" x14ac:dyDescent="0.2">
      <c r="A1125" s="45" t="s">
        <v>888</v>
      </c>
      <c r="B1125" s="11"/>
      <c r="C1125" s="11" t="s">
        <v>1125</v>
      </c>
      <c r="D1125" s="44">
        <v>0</v>
      </c>
      <c r="E1125" s="44">
        <v>0</v>
      </c>
      <c r="F1125" s="48">
        <v>0</v>
      </c>
      <c r="G1125" s="48">
        <v>0</v>
      </c>
      <c r="H1125" s="44">
        <v>0</v>
      </c>
      <c r="I1125" s="44">
        <v>0</v>
      </c>
      <c r="J1125" s="44">
        <v>2</v>
      </c>
      <c r="K1125" s="48">
        <v>0</v>
      </c>
      <c r="L1125" s="49">
        <v>0</v>
      </c>
      <c r="M1125" s="49">
        <v>0</v>
      </c>
      <c r="N1125" s="10">
        <v>0</v>
      </c>
      <c r="O1125" s="10">
        <v>0</v>
      </c>
      <c r="P1125" s="10">
        <v>0</v>
      </c>
      <c r="Q1125" s="10">
        <v>0</v>
      </c>
      <c r="R1125" s="10">
        <v>38340</v>
      </c>
      <c r="S1125" s="10">
        <v>0</v>
      </c>
      <c r="T1125" s="50">
        <f t="shared" si="60"/>
        <v>0</v>
      </c>
      <c r="U1125" s="50">
        <f t="shared" si="60"/>
        <v>0</v>
      </c>
      <c r="V1125" s="50">
        <f t="shared" si="60"/>
        <v>0</v>
      </c>
      <c r="W1125" s="50">
        <f t="shared" si="60"/>
        <v>0</v>
      </c>
      <c r="X1125" s="50">
        <f t="shared" si="60"/>
        <v>0</v>
      </c>
      <c r="Y1125" s="50">
        <f t="shared" si="60"/>
        <v>0</v>
      </c>
      <c r="Z1125" s="50">
        <f t="shared" si="60"/>
        <v>3195</v>
      </c>
      <c r="AA1125" s="50">
        <f t="shared" si="59"/>
        <v>0</v>
      </c>
      <c r="AB1125" s="50">
        <f t="shared" si="58"/>
        <v>3195</v>
      </c>
      <c r="AC1125" s="48" t="str">
        <f>VLOOKUP(ПРОДАЖИ!C:C,'ИЗ ОСНОВЫ НОМЕНКЛАТУР'!D:E,2,0)</f>
        <v>Аксессуары для кухни</v>
      </c>
      <c r="AD1125" s="48" t="str">
        <f>VLOOKUP(C:C,'ИЗ ОСНОВЫ НОМЕНКЛАТУР'!D:F,3,0)</f>
        <v>Мойки из камня</v>
      </c>
      <c r="AE1125" s="48" t="str">
        <f>VLOOKUP(C:C,'ИЗ ОСНОВЫ НОМЕНКЛАТУР'!D:H,5,0)</f>
        <v>C</v>
      </c>
    </row>
    <row r="1126" spans="1:31" ht="9.6" customHeight="1" x14ac:dyDescent="0.2">
      <c r="A1126" s="45" t="s">
        <v>888</v>
      </c>
      <c r="B1126" s="11"/>
      <c r="C1126" s="11" t="s">
        <v>1126</v>
      </c>
      <c r="D1126" s="44">
        <v>1</v>
      </c>
      <c r="E1126" s="44">
        <v>0</v>
      </c>
      <c r="F1126" s="48">
        <v>0</v>
      </c>
      <c r="G1126" s="48">
        <v>0</v>
      </c>
      <c r="H1126" s="44">
        <v>0</v>
      </c>
      <c r="I1126" s="44">
        <v>0</v>
      </c>
      <c r="J1126" s="44">
        <v>0</v>
      </c>
      <c r="K1126" s="48">
        <v>0</v>
      </c>
      <c r="L1126" s="49">
        <v>30211</v>
      </c>
      <c r="M1126" s="49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50">
        <f t="shared" si="60"/>
        <v>2517.5833333333335</v>
      </c>
      <c r="U1126" s="50">
        <f t="shared" si="60"/>
        <v>0</v>
      </c>
      <c r="V1126" s="50">
        <f t="shared" si="60"/>
        <v>0</v>
      </c>
      <c r="W1126" s="50">
        <f t="shared" si="60"/>
        <v>0</v>
      </c>
      <c r="X1126" s="50">
        <f t="shared" si="60"/>
        <v>0</v>
      </c>
      <c r="Y1126" s="50">
        <f t="shared" si="60"/>
        <v>0</v>
      </c>
      <c r="Z1126" s="50">
        <f t="shared" si="60"/>
        <v>0</v>
      </c>
      <c r="AA1126" s="50">
        <f t="shared" si="59"/>
        <v>0</v>
      </c>
      <c r="AB1126" s="50">
        <f t="shared" si="58"/>
        <v>2517.5833333333335</v>
      </c>
      <c r="AC1126" s="48" t="str">
        <f>VLOOKUP(ПРОДАЖИ!C:C,'ИЗ ОСНОВЫ НОМЕНКЛАТУР'!D:E,2,0)</f>
        <v>Аксессуары для кухни</v>
      </c>
      <c r="AD1126" s="48" t="str">
        <f>VLOOKUP(C:C,'ИЗ ОСНОВЫ НОМЕНКЛАТУР'!D:F,3,0)</f>
        <v>Мойки из камня</v>
      </c>
      <c r="AE1126" s="48" t="str">
        <f>VLOOKUP(C:C,'ИЗ ОСНОВЫ НОМЕНКЛАТУР'!D:H,5,0)</f>
        <v>C</v>
      </c>
    </row>
    <row r="1127" spans="1:31" ht="9.6" customHeight="1" x14ac:dyDescent="0.2">
      <c r="A1127" s="45" t="s">
        <v>888</v>
      </c>
      <c r="B1127" s="11"/>
      <c r="C1127" s="11" t="s">
        <v>1127</v>
      </c>
      <c r="D1127" s="44">
        <v>1</v>
      </c>
      <c r="E1127" s="44">
        <v>0</v>
      </c>
      <c r="F1127" s="48">
        <v>0</v>
      </c>
      <c r="G1127" s="48">
        <v>0</v>
      </c>
      <c r="H1127" s="44">
        <v>0</v>
      </c>
      <c r="I1127" s="44">
        <v>0</v>
      </c>
      <c r="J1127" s="44">
        <v>0</v>
      </c>
      <c r="K1127" s="48">
        <v>0</v>
      </c>
      <c r="L1127" s="49">
        <v>30211</v>
      </c>
      <c r="M1127" s="49">
        <v>0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50">
        <f t="shared" si="60"/>
        <v>2517.5833333333335</v>
      </c>
      <c r="U1127" s="50">
        <f t="shared" si="60"/>
        <v>0</v>
      </c>
      <c r="V1127" s="50">
        <f t="shared" si="60"/>
        <v>0</v>
      </c>
      <c r="W1127" s="50">
        <f t="shared" si="60"/>
        <v>0</v>
      </c>
      <c r="X1127" s="50">
        <f t="shared" si="60"/>
        <v>0</v>
      </c>
      <c r="Y1127" s="50">
        <f t="shared" si="60"/>
        <v>0</v>
      </c>
      <c r="Z1127" s="50">
        <f t="shared" si="60"/>
        <v>0</v>
      </c>
      <c r="AA1127" s="50">
        <f t="shared" si="59"/>
        <v>0</v>
      </c>
      <c r="AB1127" s="50">
        <f t="shared" si="58"/>
        <v>2517.5833333333335</v>
      </c>
      <c r="AC1127" s="48" t="str">
        <f>VLOOKUP(ПРОДАЖИ!C:C,'ИЗ ОСНОВЫ НОМЕНКЛАТУР'!D:E,2,0)</f>
        <v>Аксессуары для кухни</v>
      </c>
      <c r="AD1127" s="48" t="str">
        <f>VLOOKUP(C:C,'ИЗ ОСНОВЫ НОМЕНКЛАТУР'!D:F,3,0)</f>
        <v>Мойки из камня</v>
      </c>
      <c r="AE1127" s="48" t="str">
        <f>VLOOKUP(C:C,'ИЗ ОСНОВЫ НОМЕНКЛАТУР'!D:H,5,0)</f>
        <v>C</v>
      </c>
    </row>
    <row r="1128" spans="1:31" ht="9.6" customHeight="1" x14ac:dyDescent="0.2">
      <c r="A1128" s="45" t="s">
        <v>888</v>
      </c>
      <c r="B1128" s="11"/>
      <c r="C1128" s="11" t="s">
        <v>1128</v>
      </c>
      <c r="D1128" s="44">
        <v>1</v>
      </c>
      <c r="E1128" s="44">
        <v>0</v>
      </c>
      <c r="F1128" s="48">
        <v>0</v>
      </c>
      <c r="G1128" s="48">
        <v>0</v>
      </c>
      <c r="H1128" s="44">
        <v>0</v>
      </c>
      <c r="I1128" s="44">
        <v>0</v>
      </c>
      <c r="J1128" s="44">
        <v>0</v>
      </c>
      <c r="K1128" s="48">
        <v>0</v>
      </c>
      <c r="L1128" s="49">
        <v>30211</v>
      </c>
      <c r="M1128" s="49">
        <v>0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50">
        <f t="shared" si="60"/>
        <v>2517.5833333333335</v>
      </c>
      <c r="U1128" s="50">
        <f t="shared" si="60"/>
        <v>0</v>
      </c>
      <c r="V1128" s="50">
        <f t="shared" si="60"/>
        <v>0</v>
      </c>
      <c r="W1128" s="50">
        <f t="shared" si="60"/>
        <v>0</v>
      </c>
      <c r="X1128" s="50">
        <f t="shared" si="60"/>
        <v>0</v>
      </c>
      <c r="Y1128" s="50">
        <f t="shared" si="60"/>
        <v>0</v>
      </c>
      <c r="Z1128" s="50">
        <f t="shared" si="60"/>
        <v>0</v>
      </c>
      <c r="AA1128" s="50">
        <f t="shared" si="59"/>
        <v>0</v>
      </c>
      <c r="AB1128" s="50">
        <f t="shared" si="58"/>
        <v>2517.5833333333335</v>
      </c>
      <c r="AC1128" s="48" t="str">
        <f>VLOOKUP(ПРОДАЖИ!C:C,'ИЗ ОСНОВЫ НОМЕНКЛАТУР'!D:E,2,0)</f>
        <v>Аксессуары для кухни</v>
      </c>
      <c r="AD1128" s="48" t="str">
        <f>VLOOKUP(C:C,'ИЗ ОСНОВЫ НОМЕНКЛАТУР'!D:F,3,0)</f>
        <v>Мойки из камня</v>
      </c>
      <c r="AE1128" s="48" t="str">
        <f>VLOOKUP(C:C,'ИЗ ОСНОВЫ НОМЕНКЛАТУР'!D:H,5,0)</f>
        <v>C</v>
      </c>
    </row>
    <row r="1129" spans="1:31" ht="9.6" customHeight="1" x14ac:dyDescent="0.2">
      <c r="A1129" s="45" t="s">
        <v>888</v>
      </c>
      <c r="B1129" s="11"/>
      <c r="C1129" s="11" t="s">
        <v>1129</v>
      </c>
      <c r="D1129" s="44">
        <v>0</v>
      </c>
      <c r="E1129" s="44">
        <v>0</v>
      </c>
      <c r="F1129" s="48">
        <v>0</v>
      </c>
      <c r="G1129" s="48">
        <v>0</v>
      </c>
      <c r="H1129" s="44">
        <v>0</v>
      </c>
      <c r="I1129" s="44">
        <v>1</v>
      </c>
      <c r="J1129" s="44">
        <v>0</v>
      </c>
      <c r="K1129" s="48">
        <v>0</v>
      </c>
      <c r="L1129" s="49">
        <v>0</v>
      </c>
      <c r="M1129" s="49">
        <v>0</v>
      </c>
      <c r="N1129" s="10">
        <v>0</v>
      </c>
      <c r="O1129" s="10">
        <v>0</v>
      </c>
      <c r="P1129" s="10">
        <v>0</v>
      </c>
      <c r="Q1129" s="10">
        <v>19422</v>
      </c>
      <c r="R1129" s="10">
        <v>0</v>
      </c>
      <c r="S1129" s="10">
        <v>0</v>
      </c>
      <c r="T1129" s="50">
        <f t="shared" si="60"/>
        <v>0</v>
      </c>
      <c r="U1129" s="50">
        <f t="shared" si="60"/>
        <v>0</v>
      </c>
      <c r="V1129" s="50">
        <f t="shared" si="60"/>
        <v>0</v>
      </c>
      <c r="W1129" s="50">
        <f t="shared" si="60"/>
        <v>0</v>
      </c>
      <c r="X1129" s="50">
        <f t="shared" si="60"/>
        <v>0</v>
      </c>
      <c r="Y1129" s="50">
        <f t="shared" si="60"/>
        <v>1618.5</v>
      </c>
      <c r="Z1129" s="50">
        <f t="shared" si="60"/>
        <v>0</v>
      </c>
      <c r="AA1129" s="50">
        <f t="shared" si="59"/>
        <v>0</v>
      </c>
      <c r="AB1129" s="50">
        <f t="shared" si="58"/>
        <v>1618.5</v>
      </c>
      <c r="AC1129" s="48" t="str">
        <f>VLOOKUP(ПРОДАЖИ!C:C,'ИЗ ОСНОВЫ НОМЕНКЛАТУР'!D:E,2,0)</f>
        <v>Аксессуары для кухни</v>
      </c>
      <c r="AD1129" s="48" t="str">
        <f>VLOOKUP(C:C,'ИЗ ОСНОВЫ НОМЕНКЛАТУР'!D:F,3,0)</f>
        <v>Мойки из камня</v>
      </c>
      <c r="AE1129" s="48" t="str">
        <f>VLOOKUP(C:C,'ИЗ ОСНОВЫ НОМЕНКЛАТУР'!D:H,5,0)</f>
        <v>C</v>
      </c>
    </row>
    <row r="1130" spans="1:31" ht="9.6" customHeight="1" x14ac:dyDescent="0.2">
      <c r="A1130" s="45" t="s">
        <v>888</v>
      </c>
      <c r="B1130" s="11"/>
      <c r="C1130" s="11" t="s">
        <v>1130</v>
      </c>
      <c r="D1130" s="44">
        <v>1</v>
      </c>
      <c r="E1130" s="44">
        <v>0</v>
      </c>
      <c r="F1130" s="48">
        <v>0</v>
      </c>
      <c r="G1130" s="48">
        <v>0</v>
      </c>
      <c r="H1130" s="44">
        <v>0</v>
      </c>
      <c r="I1130" s="44">
        <v>0</v>
      </c>
      <c r="J1130" s="44">
        <v>0</v>
      </c>
      <c r="K1130" s="48">
        <v>0</v>
      </c>
      <c r="L1130" s="49">
        <v>29743</v>
      </c>
      <c r="M1130" s="49">
        <v>0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50">
        <f t="shared" si="60"/>
        <v>2478.5833333333335</v>
      </c>
      <c r="U1130" s="50">
        <f t="shared" si="60"/>
        <v>0</v>
      </c>
      <c r="V1130" s="50">
        <f t="shared" si="60"/>
        <v>0</v>
      </c>
      <c r="W1130" s="50">
        <f t="shared" si="60"/>
        <v>0</v>
      </c>
      <c r="X1130" s="50">
        <f t="shared" si="60"/>
        <v>0</v>
      </c>
      <c r="Y1130" s="50">
        <f t="shared" si="60"/>
        <v>0</v>
      </c>
      <c r="Z1130" s="50">
        <f t="shared" si="60"/>
        <v>0</v>
      </c>
      <c r="AA1130" s="50">
        <f t="shared" si="59"/>
        <v>0</v>
      </c>
      <c r="AB1130" s="50">
        <f t="shared" si="58"/>
        <v>2478.5833333333335</v>
      </c>
      <c r="AC1130" s="48" t="str">
        <f>VLOOKUP(ПРОДАЖИ!C:C,'ИЗ ОСНОВЫ НОМЕНКЛАТУР'!D:E,2,0)</f>
        <v>Аксессуары для кухни</v>
      </c>
      <c r="AD1130" s="48" t="str">
        <f>VLOOKUP(C:C,'ИЗ ОСНОВЫ НОМЕНКЛАТУР'!D:F,3,0)</f>
        <v>Мойки из камня</v>
      </c>
      <c r="AE1130" s="48" t="str">
        <f>VLOOKUP(C:C,'ИЗ ОСНОВЫ НОМЕНКЛАТУР'!D:H,5,0)</f>
        <v>C</v>
      </c>
    </row>
    <row r="1131" spans="1:31" ht="9.6" customHeight="1" x14ac:dyDescent="0.2">
      <c r="A1131" s="45" t="s">
        <v>888</v>
      </c>
      <c r="B1131" s="11"/>
      <c r="C1131" s="11" t="s">
        <v>1131</v>
      </c>
      <c r="D1131" s="44">
        <v>1</v>
      </c>
      <c r="E1131" s="44">
        <v>0</v>
      </c>
      <c r="F1131" s="48">
        <v>0</v>
      </c>
      <c r="G1131" s="48">
        <v>0</v>
      </c>
      <c r="H1131" s="44">
        <v>0</v>
      </c>
      <c r="I1131" s="44">
        <v>0</v>
      </c>
      <c r="J1131" s="44">
        <v>0</v>
      </c>
      <c r="K1131" s="48">
        <v>0</v>
      </c>
      <c r="L1131" s="49">
        <v>29743</v>
      </c>
      <c r="M1131" s="49">
        <v>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50">
        <f t="shared" si="60"/>
        <v>2478.5833333333335</v>
      </c>
      <c r="U1131" s="50">
        <f t="shared" si="60"/>
        <v>0</v>
      </c>
      <c r="V1131" s="50">
        <f t="shared" si="60"/>
        <v>0</v>
      </c>
      <c r="W1131" s="50">
        <f t="shared" si="60"/>
        <v>0</v>
      </c>
      <c r="X1131" s="50">
        <f t="shared" si="60"/>
        <v>0</v>
      </c>
      <c r="Y1131" s="50">
        <f t="shared" si="60"/>
        <v>0</v>
      </c>
      <c r="Z1131" s="50">
        <f t="shared" si="60"/>
        <v>0</v>
      </c>
      <c r="AA1131" s="50">
        <f t="shared" si="59"/>
        <v>0</v>
      </c>
      <c r="AB1131" s="50">
        <f t="shared" si="58"/>
        <v>2478.5833333333335</v>
      </c>
      <c r="AC1131" s="48" t="str">
        <f>VLOOKUP(ПРОДАЖИ!C:C,'ИЗ ОСНОВЫ НОМЕНКЛАТУР'!D:E,2,0)</f>
        <v>Аксессуары для кухни</v>
      </c>
      <c r="AD1131" s="48" t="str">
        <f>VLOOKUP(C:C,'ИЗ ОСНОВЫ НОМЕНКЛАТУР'!D:F,3,0)</f>
        <v>Мойки из камня</v>
      </c>
      <c r="AE1131" s="48" t="str">
        <f>VLOOKUP(C:C,'ИЗ ОСНОВЫ НОМЕНКЛАТУР'!D:H,5,0)</f>
        <v>C</v>
      </c>
    </row>
    <row r="1132" spans="1:31" ht="9.6" customHeight="1" x14ac:dyDescent="0.2">
      <c r="A1132" s="45" t="s">
        <v>888</v>
      </c>
      <c r="B1132" s="11"/>
      <c r="C1132" s="11" t="s">
        <v>1132</v>
      </c>
      <c r="D1132" s="44">
        <v>1</v>
      </c>
      <c r="E1132" s="44">
        <v>0</v>
      </c>
      <c r="F1132" s="48">
        <v>0</v>
      </c>
      <c r="G1132" s="48">
        <v>0</v>
      </c>
      <c r="H1132" s="44">
        <v>0</v>
      </c>
      <c r="I1132" s="44">
        <v>0</v>
      </c>
      <c r="J1132" s="44">
        <v>0</v>
      </c>
      <c r="K1132" s="48">
        <v>0</v>
      </c>
      <c r="L1132" s="49">
        <v>29743</v>
      </c>
      <c r="M1132" s="49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50">
        <f t="shared" si="60"/>
        <v>2478.5833333333335</v>
      </c>
      <c r="U1132" s="50">
        <f t="shared" si="60"/>
        <v>0</v>
      </c>
      <c r="V1132" s="50">
        <f t="shared" si="60"/>
        <v>0</v>
      </c>
      <c r="W1132" s="50">
        <f t="shared" si="60"/>
        <v>0</v>
      </c>
      <c r="X1132" s="50">
        <f t="shared" si="60"/>
        <v>0</v>
      </c>
      <c r="Y1132" s="50">
        <f t="shared" si="60"/>
        <v>0</v>
      </c>
      <c r="Z1132" s="50">
        <f t="shared" si="60"/>
        <v>0</v>
      </c>
      <c r="AA1132" s="50">
        <f t="shared" si="59"/>
        <v>0</v>
      </c>
      <c r="AB1132" s="50">
        <f t="shared" si="58"/>
        <v>2478.5833333333335</v>
      </c>
      <c r="AC1132" s="48" t="str">
        <f>VLOOKUP(ПРОДАЖИ!C:C,'ИЗ ОСНОВЫ НОМЕНКЛАТУР'!D:E,2,0)</f>
        <v>Аксессуары для кухни</v>
      </c>
      <c r="AD1132" s="48" t="str">
        <f>VLOOKUP(C:C,'ИЗ ОСНОВЫ НОМЕНКЛАТУР'!D:F,3,0)</f>
        <v>Мойки из камня</v>
      </c>
      <c r="AE1132" s="48" t="str">
        <f>VLOOKUP(C:C,'ИЗ ОСНОВЫ НОМЕНКЛАТУР'!D:H,5,0)</f>
        <v>C</v>
      </c>
    </row>
    <row r="1133" spans="1:31" ht="9.6" customHeight="1" x14ac:dyDescent="0.2">
      <c r="A1133" s="45" t="s">
        <v>888</v>
      </c>
      <c r="B1133" s="11"/>
      <c r="C1133" s="11" t="s">
        <v>1133</v>
      </c>
      <c r="D1133" s="44">
        <v>1</v>
      </c>
      <c r="E1133" s="44">
        <v>0</v>
      </c>
      <c r="F1133" s="48">
        <v>0</v>
      </c>
      <c r="G1133" s="48">
        <v>0</v>
      </c>
      <c r="H1133" s="44">
        <v>0</v>
      </c>
      <c r="I1133" s="44">
        <v>0</v>
      </c>
      <c r="J1133" s="44">
        <v>0</v>
      </c>
      <c r="K1133" s="48">
        <v>0</v>
      </c>
      <c r="L1133" s="49">
        <v>29743</v>
      </c>
      <c r="M1133" s="49">
        <v>0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50">
        <f t="shared" si="60"/>
        <v>2478.5833333333335</v>
      </c>
      <c r="U1133" s="50">
        <f t="shared" si="60"/>
        <v>0</v>
      </c>
      <c r="V1133" s="50">
        <f t="shared" si="60"/>
        <v>0</v>
      </c>
      <c r="W1133" s="50">
        <f t="shared" si="60"/>
        <v>0</v>
      </c>
      <c r="X1133" s="50">
        <f t="shared" si="60"/>
        <v>0</v>
      </c>
      <c r="Y1133" s="50">
        <f t="shared" si="60"/>
        <v>0</v>
      </c>
      <c r="Z1133" s="50">
        <f t="shared" si="60"/>
        <v>0</v>
      </c>
      <c r="AA1133" s="50">
        <f t="shared" si="59"/>
        <v>0</v>
      </c>
      <c r="AB1133" s="50">
        <f t="shared" si="58"/>
        <v>2478.5833333333335</v>
      </c>
      <c r="AC1133" s="48" t="str">
        <f>VLOOKUP(ПРОДАЖИ!C:C,'ИЗ ОСНОВЫ НОМЕНКЛАТУР'!D:E,2,0)</f>
        <v>Аксессуары для кухни</v>
      </c>
      <c r="AD1133" s="48" t="str">
        <f>VLOOKUP(C:C,'ИЗ ОСНОВЫ НОМЕНКЛАТУР'!D:F,3,0)</f>
        <v>Мойки из камня</v>
      </c>
      <c r="AE1133" s="48" t="str">
        <f>VLOOKUP(C:C,'ИЗ ОСНОВЫ НОМЕНКЛАТУР'!D:H,5,0)</f>
        <v>C</v>
      </c>
    </row>
    <row r="1134" spans="1:31" ht="9.6" customHeight="1" x14ac:dyDescent="0.2">
      <c r="A1134" s="45" t="s">
        <v>888</v>
      </c>
      <c r="B1134" s="11"/>
      <c r="C1134" s="11" t="s">
        <v>1134</v>
      </c>
      <c r="D1134" s="44">
        <v>1</v>
      </c>
      <c r="E1134" s="44">
        <v>0</v>
      </c>
      <c r="F1134" s="48">
        <v>0</v>
      </c>
      <c r="G1134" s="48">
        <v>0</v>
      </c>
      <c r="H1134" s="44">
        <v>0</v>
      </c>
      <c r="I1134" s="44">
        <v>0</v>
      </c>
      <c r="J1134" s="44">
        <v>0</v>
      </c>
      <c r="K1134" s="48">
        <v>0</v>
      </c>
      <c r="L1134" s="49">
        <v>29617</v>
      </c>
      <c r="M1134" s="49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50">
        <f t="shared" si="60"/>
        <v>2468.0833333333335</v>
      </c>
      <c r="U1134" s="50">
        <f t="shared" si="60"/>
        <v>0</v>
      </c>
      <c r="V1134" s="50">
        <f t="shared" si="60"/>
        <v>0</v>
      </c>
      <c r="W1134" s="50">
        <f t="shared" si="60"/>
        <v>0</v>
      </c>
      <c r="X1134" s="50">
        <f t="shared" si="60"/>
        <v>0</v>
      </c>
      <c r="Y1134" s="50">
        <f t="shared" si="60"/>
        <v>0</v>
      </c>
      <c r="Z1134" s="50">
        <f t="shared" si="60"/>
        <v>0</v>
      </c>
      <c r="AA1134" s="50">
        <f t="shared" si="59"/>
        <v>0</v>
      </c>
      <c r="AB1134" s="50">
        <f t="shared" si="58"/>
        <v>2468.0833333333335</v>
      </c>
      <c r="AC1134" s="48" t="str">
        <f>VLOOKUP(ПРОДАЖИ!C:C,'ИЗ ОСНОВЫ НОМЕНКЛАТУР'!D:E,2,0)</f>
        <v>Аксессуары для кухни</v>
      </c>
      <c r="AD1134" s="48" t="str">
        <f>VLOOKUP(C:C,'ИЗ ОСНОВЫ НОМЕНКЛАТУР'!D:F,3,0)</f>
        <v>Мойки из камня</v>
      </c>
      <c r="AE1134" s="48" t="str">
        <f>VLOOKUP(C:C,'ИЗ ОСНОВЫ НОМЕНКЛАТУР'!D:H,5,0)</f>
        <v>C</v>
      </c>
    </row>
    <row r="1135" spans="1:31" ht="9.6" customHeight="1" x14ac:dyDescent="0.2">
      <c r="A1135" s="45" t="s">
        <v>888</v>
      </c>
      <c r="B1135" s="11"/>
      <c r="C1135" s="11" t="s">
        <v>1135</v>
      </c>
      <c r="D1135" s="44">
        <v>1</v>
      </c>
      <c r="E1135" s="44">
        <v>0</v>
      </c>
      <c r="F1135" s="48">
        <v>0</v>
      </c>
      <c r="G1135" s="48">
        <v>0</v>
      </c>
      <c r="H1135" s="44">
        <v>0</v>
      </c>
      <c r="I1135" s="44">
        <v>0</v>
      </c>
      <c r="J1135" s="44">
        <v>0</v>
      </c>
      <c r="K1135" s="48">
        <v>0</v>
      </c>
      <c r="L1135" s="49">
        <v>29200</v>
      </c>
      <c r="M1135" s="49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50">
        <f t="shared" si="60"/>
        <v>2433.3333333333335</v>
      </c>
      <c r="U1135" s="50">
        <f t="shared" si="60"/>
        <v>0</v>
      </c>
      <c r="V1135" s="50">
        <f t="shared" si="60"/>
        <v>0</v>
      </c>
      <c r="W1135" s="50">
        <f t="shared" si="60"/>
        <v>0</v>
      </c>
      <c r="X1135" s="50">
        <f t="shared" si="60"/>
        <v>0</v>
      </c>
      <c r="Y1135" s="50">
        <f t="shared" si="60"/>
        <v>0</v>
      </c>
      <c r="Z1135" s="50">
        <f t="shared" si="60"/>
        <v>0</v>
      </c>
      <c r="AA1135" s="50">
        <f t="shared" si="59"/>
        <v>0</v>
      </c>
      <c r="AB1135" s="50">
        <f t="shared" si="58"/>
        <v>2433.3333333333335</v>
      </c>
      <c r="AC1135" s="48" t="str">
        <f>VLOOKUP(ПРОДАЖИ!C:C,'ИЗ ОСНОВЫ НОМЕНКЛАТУР'!D:E,2,0)</f>
        <v>Аксессуары для кухни</v>
      </c>
      <c r="AD1135" s="48" t="str">
        <f>VLOOKUP(C:C,'ИЗ ОСНОВЫ НОМЕНКЛАТУР'!D:F,3,0)</f>
        <v>Мойки из камня</v>
      </c>
      <c r="AE1135" s="48" t="str">
        <f>VLOOKUP(C:C,'ИЗ ОСНОВЫ НОМЕНКЛАТУР'!D:H,5,0)</f>
        <v>C</v>
      </c>
    </row>
    <row r="1136" spans="1:31" ht="9.6" customHeight="1" x14ac:dyDescent="0.2">
      <c r="A1136" s="45" t="s">
        <v>888</v>
      </c>
      <c r="B1136" s="11"/>
      <c r="C1136" s="11" t="s">
        <v>1136</v>
      </c>
      <c r="D1136" s="44">
        <v>1</v>
      </c>
      <c r="E1136" s="44">
        <v>0</v>
      </c>
      <c r="F1136" s="48">
        <v>0</v>
      </c>
      <c r="G1136" s="48">
        <v>0</v>
      </c>
      <c r="H1136" s="44">
        <v>0</v>
      </c>
      <c r="I1136" s="44">
        <v>0</v>
      </c>
      <c r="J1136" s="44">
        <v>0</v>
      </c>
      <c r="K1136" s="48">
        <v>0</v>
      </c>
      <c r="L1136" s="49">
        <v>27817</v>
      </c>
      <c r="M1136" s="49">
        <v>0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50">
        <f t="shared" si="60"/>
        <v>2318.0833333333335</v>
      </c>
      <c r="U1136" s="50">
        <f t="shared" si="60"/>
        <v>0</v>
      </c>
      <c r="V1136" s="50">
        <f t="shared" si="60"/>
        <v>0</v>
      </c>
      <c r="W1136" s="50">
        <f t="shared" si="60"/>
        <v>0</v>
      </c>
      <c r="X1136" s="50">
        <f t="shared" si="60"/>
        <v>0</v>
      </c>
      <c r="Y1136" s="50">
        <f t="shared" si="60"/>
        <v>0</v>
      </c>
      <c r="Z1136" s="50">
        <f t="shared" si="60"/>
        <v>0</v>
      </c>
      <c r="AA1136" s="50">
        <f t="shared" si="59"/>
        <v>0</v>
      </c>
      <c r="AB1136" s="50">
        <f t="shared" si="58"/>
        <v>2318.0833333333335</v>
      </c>
      <c r="AC1136" s="48" t="str">
        <f>VLOOKUP(ПРОДАЖИ!C:C,'ИЗ ОСНОВЫ НОМЕНКЛАТУР'!D:E,2,0)</f>
        <v>Аксессуары для кухни</v>
      </c>
      <c r="AD1136" s="48" t="str">
        <f>VLOOKUP(C:C,'ИЗ ОСНОВЫ НОМЕНКЛАТУР'!D:F,3,0)</f>
        <v>Мойки из камня</v>
      </c>
      <c r="AE1136" s="48" t="str">
        <f>VLOOKUP(C:C,'ИЗ ОСНОВЫ НОМЕНКЛАТУР'!D:H,5,0)</f>
        <v>C</v>
      </c>
    </row>
    <row r="1137" spans="1:31" ht="9.6" customHeight="1" x14ac:dyDescent="0.2">
      <c r="A1137" s="45" t="s">
        <v>888</v>
      </c>
      <c r="B1137" s="11"/>
      <c r="C1137" s="11" t="s">
        <v>1137</v>
      </c>
      <c r="D1137" s="44">
        <v>1</v>
      </c>
      <c r="E1137" s="44">
        <v>0</v>
      </c>
      <c r="F1137" s="48">
        <v>0</v>
      </c>
      <c r="G1137" s="48">
        <v>0</v>
      </c>
      <c r="H1137" s="44">
        <v>0</v>
      </c>
      <c r="I1137" s="44">
        <v>0</v>
      </c>
      <c r="J1137" s="44">
        <v>0</v>
      </c>
      <c r="K1137" s="48">
        <v>0</v>
      </c>
      <c r="L1137" s="49">
        <v>27817</v>
      </c>
      <c r="M1137" s="49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50">
        <f t="shared" si="60"/>
        <v>2318.0833333333335</v>
      </c>
      <c r="U1137" s="50">
        <f t="shared" si="60"/>
        <v>0</v>
      </c>
      <c r="V1137" s="50">
        <f t="shared" si="60"/>
        <v>0</v>
      </c>
      <c r="W1137" s="50">
        <f t="shared" si="60"/>
        <v>0</v>
      </c>
      <c r="X1137" s="50">
        <f t="shared" si="60"/>
        <v>0</v>
      </c>
      <c r="Y1137" s="50">
        <f t="shared" si="60"/>
        <v>0</v>
      </c>
      <c r="Z1137" s="50">
        <f t="shared" si="60"/>
        <v>0</v>
      </c>
      <c r="AA1137" s="50">
        <f t="shared" si="59"/>
        <v>0</v>
      </c>
      <c r="AB1137" s="50">
        <f t="shared" si="58"/>
        <v>2318.0833333333335</v>
      </c>
      <c r="AC1137" s="48" t="str">
        <f>VLOOKUP(ПРОДАЖИ!C:C,'ИЗ ОСНОВЫ НОМЕНКЛАТУР'!D:E,2,0)</f>
        <v>Аксессуары для кухни</v>
      </c>
      <c r="AD1137" s="48" t="str">
        <f>VLOOKUP(C:C,'ИЗ ОСНОВЫ НОМЕНКЛАТУР'!D:F,3,0)</f>
        <v>Мойки из камня</v>
      </c>
      <c r="AE1137" s="48" t="str">
        <f>VLOOKUP(C:C,'ИЗ ОСНОВЫ НОМЕНКЛАТУР'!D:H,5,0)</f>
        <v>C</v>
      </c>
    </row>
    <row r="1138" spans="1:31" ht="9.6" customHeight="1" x14ac:dyDescent="0.2">
      <c r="A1138" s="45" t="s">
        <v>888</v>
      </c>
      <c r="B1138" s="11"/>
      <c r="C1138" s="11" t="s">
        <v>1138</v>
      </c>
      <c r="D1138" s="44">
        <v>1</v>
      </c>
      <c r="E1138" s="44">
        <v>0</v>
      </c>
      <c r="F1138" s="48">
        <v>0</v>
      </c>
      <c r="G1138" s="48">
        <v>0</v>
      </c>
      <c r="H1138" s="44">
        <v>0</v>
      </c>
      <c r="I1138" s="44">
        <v>0</v>
      </c>
      <c r="J1138" s="44">
        <v>0</v>
      </c>
      <c r="K1138" s="48">
        <v>0</v>
      </c>
      <c r="L1138" s="49">
        <v>27817</v>
      </c>
      <c r="M1138" s="49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50">
        <f t="shared" si="60"/>
        <v>2318.0833333333335</v>
      </c>
      <c r="U1138" s="50">
        <f t="shared" si="60"/>
        <v>0</v>
      </c>
      <c r="V1138" s="50">
        <f t="shared" si="60"/>
        <v>0</v>
      </c>
      <c r="W1138" s="50">
        <f t="shared" si="60"/>
        <v>0</v>
      </c>
      <c r="X1138" s="50">
        <f t="shared" si="60"/>
        <v>0</v>
      </c>
      <c r="Y1138" s="50">
        <f t="shared" si="60"/>
        <v>0</v>
      </c>
      <c r="Z1138" s="50">
        <f t="shared" si="60"/>
        <v>0</v>
      </c>
      <c r="AA1138" s="50">
        <f t="shared" si="59"/>
        <v>0</v>
      </c>
      <c r="AB1138" s="50">
        <f t="shared" si="58"/>
        <v>2318.0833333333335</v>
      </c>
      <c r="AC1138" s="48" t="str">
        <f>VLOOKUP(ПРОДАЖИ!C:C,'ИЗ ОСНОВЫ НОМЕНКЛАТУР'!D:E,2,0)</f>
        <v>Аксессуары для кухни</v>
      </c>
      <c r="AD1138" s="48" t="str">
        <f>VLOOKUP(C:C,'ИЗ ОСНОВЫ НОМЕНКЛАТУР'!D:F,3,0)</f>
        <v>Мойки из камня</v>
      </c>
      <c r="AE1138" s="48" t="str">
        <f>VLOOKUP(C:C,'ИЗ ОСНОВЫ НОМЕНКЛАТУР'!D:H,5,0)</f>
        <v>C</v>
      </c>
    </row>
    <row r="1139" spans="1:31" ht="9.6" customHeight="1" x14ac:dyDescent="0.2">
      <c r="A1139" s="45" t="s">
        <v>888</v>
      </c>
      <c r="B1139" s="11"/>
      <c r="C1139" s="11" t="s">
        <v>1139</v>
      </c>
      <c r="D1139" s="44">
        <v>1</v>
      </c>
      <c r="E1139" s="44">
        <v>0</v>
      </c>
      <c r="F1139" s="48">
        <v>0</v>
      </c>
      <c r="G1139" s="48">
        <v>0</v>
      </c>
      <c r="H1139" s="44">
        <v>0</v>
      </c>
      <c r="I1139" s="44">
        <v>0</v>
      </c>
      <c r="J1139" s="44">
        <v>0</v>
      </c>
      <c r="K1139" s="48">
        <v>0</v>
      </c>
      <c r="L1139" s="49">
        <v>27817</v>
      </c>
      <c r="M1139" s="49">
        <v>0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50">
        <f t="shared" si="60"/>
        <v>2318.0833333333335</v>
      </c>
      <c r="U1139" s="50">
        <f t="shared" si="60"/>
        <v>0</v>
      </c>
      <c r="V1139" s="50">
        <f t="shared" si="60"/>
        <v>0</v>
      </c>
      <c r="W1139" s="50">
        <f t="shared" si="60"/>
        <v>0</v>
      </c>
      <c r="X1139" s="50">
        <f t="shared" si="60"/>
        <v>0</v>
      </c>
      <c r="Y1139" s="50">
        <f t="shared" si="60"/>
        <v>0</v>
      </c>
      <c r="Z1139" s="50">
        <f t="shared" si="60"/>
        <v>0</v>
      </c>
      <c r="AA1139" s="50">
        <f t="shared" si="59"/>
        <v>0</v>
      </c>
      <c r="AB1139" s="50">
        <f t="shared" si="58"/>
        <v>2318.0833333333335</v>
      </c>
      <c r="AC1139" s="48" t="str">
        <f>VLOOKUP(ПРОДАЖИ!C:C,'ИЗ ОСНОВЫ НОМЕНКЛАТУР'!D:E,2,0)</f>
        <v>Аксессуары для кухни</v>
      </c>
      <c r="AD1139" s="48" t="str">
        <f>VLOOKUP(C:C,'ИЗ ОСНОВЫ НОМЕНКЛАТУР'!D:F,3,0)</f>
        <v>Мойки из камня</v>
      </c>
      <c r="AE1139" s="48" t="str">
        <f>VLOOKUP(C:C,'ИЗ ОСНОВЫ НОМЕНКЛАТУР'!D:H,5,0)</f>
        <v>C</v>
      </c>
    </row>
    <row r="1140" spans="1:31" ht="9.6" customHeight="1" x14ac:dyDescent="0.2">
      <c r="A1140" s="45" t="s">
        <v>888</v>
      </c>
      <c r="B1140" s="11"/>
      <c r="C1140" s="11" t="s">
        <v>1140</v>
      </c>
      <c r="D1140" s="44">
        <v>0</v>
      </c>
      <c r="E1140" s="44">
        <v>0</v>
      </c>
      <c r="F1140" s="48">
        <v>0</v>
      </c>
      <c r="G1140" s="48">
        <v>0</v>
      </c>
      <c r="H1140" s="44">
        <v>0</v>
      </c>
      <c r="I1140" s="44">
        <v>1</v>
      </c>
      <c r="J1140" s="44">
        <v>0</v>
      </c>
      <c r="K1140" s="48">
        <v>0</v>
      </c>
      <c r="L1140" s="49">
        <v>0</v>
      </c>
      <c r="M1140" s="49">
        <v>0</v>
      </c>
      <c r="N1140" s="10">
        <v>0</v>
      </c>
      <c r="O1140" s="10">
        <v>0</v>
      </c>
      <c r="P1140" s="10">
        <v>0</v>
      </c>
      <c r="Q1140" s="10">
        <v>26140</v>
      </c>
      <c r="R1140" s="10">
        <v>0</v>
      </c>
      <c r="S1140" s="10">
        <v>0</v>
      </c>
      <c r="T1140" s="50">
        <f t="shared" si="60"/>
        <v>0</v>
      </c>
      <c r="U1140" s="50">
        <f t="shared" si="60"/>
        <v>0</v>
      </c>
      <c r="V1140" s="50">
        <f t="shared" si="60"/>
        <v>0</v>
      </c>
      <c r="W1140" s="50">
        <f t="shared" si="60"/>
        <v>0</v>
      </c>
      <c r="X1140" s="50">
        <f t="shared" si="60"/>
        <v>0</v>
      </c>
      <c r="Y1140" s="50">
        <f t="shared" si="60"/>
        <v>2178.3333333333335</v>
      </c>
      <c r="Z1140" s="50">
        <f t="shared" si="60"/>
        <v>0</v>
      </c>
      <c r="AA1140" s="50">
        <f t="shared" si="59"/>
        <v>0</v>
      </c>
      <c r="AB1140" s="50">
        <f t="shared" si="58"/>
        <v>2178.3333333333335</v>
      </c>
      <c r="AC1140" s="48" t="str">
        <f>VLOOKUP(ПРОДАЖИ!C:C,'ИЗ ОСНОВЫ НОМЕНКЛАТУР'!D:E,2,0)</f>
        <v>Аксессуары для кухни</v>
      </c>
      <c r="AD1140" s="48" t="str">
        <f>VLOOKUP(C:C,'ИЗ ОСНОВЫ НОМЕНКЛАТУР'!D:F,3,0)</f>
        <v>Мойки из камня</v>
      </c>
      <c r="AE1140" s="48" t="str">
        <f>VLOOKUP(C:C,'ИЗ ОСНОВЫ НОМЕНКЛАТУР'!D:H,5,0)</f>
        <v>C</v>
      </c>
    </row>
    <row r="1141" spans="1:31" ht="9.6" customHeight="1" x14ac:dyDescent="0.2">
      <c r="A1141" s="45" t="s">
        <v>888</v>
      </c>
      <c r="B1141" s="11"/>
      <c r="C1141" s="11" t="s">
        <v>1141</v>
      </c>
      <c r="D1141" s="44">
        <v>1</v>
      </c>
      <c r="E1141" s="44">
        <v>0</v>
      </c>
      <c r="F1141" s="48">
        <v>0</v>
      </c>
      <c r="G1141" s="48">
        <v>0</v>
      </c>
      <c r="H1141" s="44">
        <v>0</v>
      </c>
      <c r="I1141" s="44">
        <v>0</v>
      </c>
      <c r="J1141" s="44">
        <v>0</v>
      </c>
      <c r="K1141" s="48">
        <v>0</v>
      </c>
      <c r="L1141" s="49">
        <v>26093</v>
      </c>
      <c r="M1141" s="49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50">
        <f t="shared" si="60"/>
        <v>2174.4166666666665</v>
      </c>
      <c r="U1141" s="50">
        <f t="shared" si="60"/>
        <v>0</v>
      </c>
      <c r="V1141" s="50">
        <f t="shared" si="60"/>
        <v>0</v>
      </c>
      <c r="W1141" s="50">
        <f t="shared" si="60"/>
        <v>0</v>
      </c>
      <c r="X1141" s="50">
        <f t="shared" si="60"/>
        <v>0</v>
      </c>
      <c r="Y1141" s="50">
        <f t="shared" si="60"/>
        <v>0</v>
      </c>
      <c r="Z1141" s="50">
        <f t="shared" si="60"/>
        <v>0</v>
      </c>
      <c r="AA1141" s="50">
        <f t="shared" si="59"/>
        <v>0</v>
      </c>
      <c r="AB1141" s="50">
        <f t="shared" si="58"/>
        <v>2174.4166666666665</v>
      </c>
      <c r="AC1141" s="48" t="str">
        <f>VLOOKUP(ПРОДАЖИ!C:C,'ИЗ ОСНОВЫ НОМЕНКЛАТУР'!D:E,2,0)</f>
        <v>Аксессуары для кухни</v>
      </c>
      <c r="AD1141" s="48" t="str">
        <f>VLOOKUP(C:C,'ИЗ ОСНОВЫ НОМЕНКЛАТУР'!D:F,3,0)</f>
        <v>Мойки из камня</v>
      </c>
      <c r="AE1141" s="48" t="str">
        <f>VLOOKUP(C:C,'ИЗ ОСНОВЫ НОМЕНКЛАТУР'!D:H,5,0)</f>
        <v>C</v>
      </c>
    </row>
    <row r="1142" spans="1:31" ht="9.6" customHeight="1" x14ac:dyDescent="0.2">
      <c r="A1142" s="45" t="s">
        <v>888</v>
      </c>
      <c r="B1142" s="11"/>
      <c r="C1142" s="11" t="s">
        <v>1142</v>
      </c>
      <c r="D1142" s="44">
        <v>1</v>
      </c>
      <c r="E1142" s="44">
        <v>0</v>
      </c>
      <c r="F1142" s="48">
        <v>0</v>
      </c>
      <c r="G1142" s="48">
        <v>0</v>
      </c>
      <c r="H1142" s="44">
        <v>0</v>
      </c>
      <c r="I1142" s="44">
        <v>0</v>
      </c>
      <c r="J1142" s="44">
        <v>0</v>
      </c>
      <c r="K1142" s="48">
        <v>0</v>
      </c>
      <c r="L1142" s="49">
        <v>26093</v>
      </c>
      <c r="M1142" s="49">
        <v>0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50">
        <f t="shared" si="60"/>
        <v>2174.4166666666665</v>
      </c>
      <c r="U1142" s="50">
        <f t="shared" si="60"/>
        <v>0</v>
      </c>
      <c r="V1142" s="50">
        <f t="shared" si="60"/>
        <v>0</v>
      </c>
      <c r="W1142" s="50">
        <f t="shared" si="60"/>
        <v>0</v>
      </c>
      <c r="X1142" s="50">
        <f t="shared" si="60"/>
        <v>0</v>
      </c>
      <c r="Y1142" s="50">
        <f t="shared" si="60"/>
        <v>0</v>
      </c>
      <c r="Z1142" s="50">
        <f t="shared" si="60"/>
        <v>0</v>
      </c>
      <c r="AA1142" s="50">
        <f t="shared" si="59"/>
        <v>0</v>
      </c>
      <c r="AB1142" s="50">
        <f t="shared" si="58"/>
        <v>2174.4166666666665</v>
      </c>
      <c r="AC1142" s="48" t="str">
        <f>VLOOKUP(ПРОДАЖИ!C:C,'ИЗ ОСНОВЫ НОМЕНКЛАТУР'!D:E,2,0)</f>
        <v>Аксессуары для кухни</v>
      </c>
      <c r="AD1142" s="48" t="str">
        <f>VLOOKUP(C:C,'ИЗ ОСНОВЫ НОМЕНКЛАТУР'!D:F,3,0)</f>
        <v>Мойки из камня</v>
      </c>
      <c r="AE1142" s="48" t="str">
        <f>VLOOKUP(C:C,'ИЗ ОСНОВЫ НОМЕНКЛАТУР'!D:H,5,0)</f>
        <v>C</v>
      </c>
    </row>
    <row r="1143" spans="1:31" ht="9.6" customHeight="1" x14ac:dyDescent="0.2">
      <c r="A1143" s="45" t="s">
        <v>888</v>
      </c>
      <c r="B1143" s="11"/>
      <c r="C1143" s="11" t="s">
        <v>1143</v>
      </c>
      <c r="D1143" s="44">
        <v>1</v>
      </c>
      <c r="E1143" s="44">
        <v>0</v>
      </c>
      <c r="F1143" s="48">
        <v>0</v>
      </c>
      <c r="G1143" s="48">
        <v>0</v>
      </c>
      <c r="H1143" s="44">
        <v>0</v>
      </c>
      <c r="I1143" s="44">
        <v>0</v>
      </c>
      <c r="J1143" s="44">
        <v>0</v>
      </c>
      <c r="K1143" s="48">
        <v>0</v>
      </c>
      <c r="L1143" s="49">
        <v>26093</v>
      </c>
      <c r="M1143" s="49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50">
        <f t="shared" si="60"/>
        <v>2174.4166666666665</v>
      </c>
      <c r="U1143" s="50">
        <f t="shared" si="60"/>
        <v>0</v>
      </c>
      <c r="V1143" s="50">
        <f t="shared" si="60"/>
        <v>0</v>
      </c>
      <c r="W1143" s="50">
        <f t="shared" si="60"/>
        <v>0</v>
      </c>
      <c r="X1143" s="50">
        <f t="shared" si="60"/>
        <v>0</v>
      </c>
      <c r="Y1143" s="50">
        <f t="shared" si="60"/>
        <v>0</v>
      </c>
      <c r="Z1143" s="50">
        <f t="shared" si="60"/>
        <v>0</v>
      </c>
      <c r="AA1143" s="50">
        <f t="shared" si="59"/>
        <v>0</v>
      </c>
      <c r="AB1143" s="50">
        <f t="shared" si="58"/>
        <v>2174.4166666666665</v>
      </c>
      <c r="AC1143" s="48" t="str">
        <f>VLOOKUP(ПРОДАЖИ!C:C,'ИЗ ОСНОВЫ НОМЕНКЛАТУР'!D:E,2,0)</f>
        <v>Аксессуары для кухни</v>
      </c>
      <c r="AD1143" s="48" t="str">
        <f>VLOOKUP(C:C,'ИЗ ОСНОВЫ НОМЕНКЛАТУР'!D:F,3,0)</f>
        <v>Мойки из камня</v>
      </c>
      <c r="AE1143" s="48" t="str">
        <f>VLOOKUP(C:C,'ИЗ ОСНОВЫ НОМЕНКЛАТУР'!D:H,5,0)</f>
        <v>C</v>
      </c>
    </row>
    <row r="1144" spans="1:31" ht="9.6" customHeight="1" x14ac:dyDescent="0.2">
      <c r="A1144" s="45" t="s">
        <v>888</v>
      </c>
      <c r="B1144" s="11"/>
      <c r="C1144" s="11" t="s">
        <v>1144</v>
      </c>
      <c r="D1144" s="44">
        <v>1</v>
      </c>
      <c r="E1144" s="44">
        <v>0</v>
      </c>
      <c r="F1144" s="48">
        <v>0</v>
      </c>
      <c r="G1144" s="48">
        <v>0</v>
      </c>
      <c r="H1144" s="44">
        <v>0</v>
      </c>
      <c r="I1144" s="44">
        <v>0</v>
      </c>
      <c r="J1144" s="44">
        <v>0</v>
      </c>
      <c r="K1144" s="48">
        <v>0</v>
      </c>
      <c r="L1144" s="49">
        <v>26093</v>
      </c>
      <c r="M1144" s="49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50">
        <f t="shared" si="60"/>
        <v>2174.4166666666665</v>
      </c>
      <c r="U1144" s="50">
        <f t="shared" si="60"/>
        <v>0</v>
      </c>
      <c r="V1144" s="50">
        <f t="shared" si="60"/>
        <v>0</v>
      </c>
      <c r="W1144" s="50">
        <f t="shared" si="60"/>
        <v>0</v>
      </c>
      <c r="X1144" s="50">
        <f t="shared" si="60"/>
        <v>0</v>
      </c>
      <c r="Y1144" s="50">
        <f t="shared" si="60"/>
        <v>0</v>
      </c>
      <c r="Z1144" s="50">
        <f t="shared" si="60"/>
        <v>0</v>
      </c>
      <c r="AA1144" s="50">
        <f t="shared" si="59"/>
        <v>0</v>
      </c>
      <c r="AB1144" s="50">
        <f t="shared" si="58"/>
        <v>2174.4166666666665</v>
      </c>
      <c r="AC1144" s="48" t="str">
        <f>VLOOKUP(ПРОДАЖИ!C:C,'ИЗ ОСНОВЫ НОМЕНКЛАТУР'!D:E,2,0)</f>
        <v>Аксессуары для кухни</v>
      </c>
      <c r="AD1144" s="48" t="str">
        <f>VLOOKUP(C:C,'ИЗ ОСНОВЫ НОМЕНКЛАТУР'!D:F,3,0)</f>
        <v>Мойки из камня</v>
      </c>
      <c r="AE1144" s="48" t="str">
        <f>VLOOKUP(C:C,'ИЗ ОСНОВЫ НОМЕНКЛАТУР'!D:H,5,0)</f>
        <v>C</v>
      </c>
    </row>
    <row r="1145" spans="1:31" ht="9.6" customHeight="1" x14ac:dyDescent="0.2">
      <c r="A1145" s="45" t="s">
        <v>888</v>
      </c>
      <c r="B1145" s="11"/>
      <c r="C1145" s="11" t="s">
        <v>1145</v>
      </c>
      <c r="D1145" s="44">
        <v>1</v>
      </c>
      <c r="E1145" s="44">
        <v>0</v>
      </c>
      <c r="F1145" s="48">
        <v>0</v>
      </c>
      <c r="G1145" s="48">
        <v>0</v>
      </c>
      <c r="H1145" s="44">
        <v>0</v>
      </c>
      <c r="I1145" s="44">
        <v>0</v>
      </c>
      <c r="J1145" s="44">
        <v>0</v>
      </c>
      <c r="K1145" s="48">
        <v>0</v>
      </c>
      <c r="L1145" s="49">
        <v>25817</v>
      </c>
      <c r="M1145" s="49">
        <v>0</v>
      </c>
      <c r="N1145" s="10">
        <v>0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50">
        <f t="shared" si="60"/>
        <v>2151.4166666666665</v>
      </c>
      <c r="U1145" s="50">
        <f t="shared" si="60"/>
        <v>0</v>
      </c>
      <c r="V1145" s="50">
        <f t="shared" si="60"/>
        <v>0</v>
      </c>
      <c r="W1145" s="50">
        <f t="shared" si="60"/>
        <v>0</v>
      </c>
      <c r="X1145" s="50">
        <f t="shared" si="60"/>
        <v>0</v>
      </c>
      <c r="Y1145" s="50">
        <f t="shared" si="60"/>
        <v>0</v>
      </c>
      <c r="Z1145" s="50">
        <f t="shared" si="60"/>
        <v>0</v>
      </c>
      <c r="AA1145" s="50">
        <f t="shared" si="59"/>
        <v>0</v>
      </c>
      <c r="AB1145" s="50">
        <f t="shared" si="58"/>
        <v>2151.4166666666665</v>
      </c>
      <c r="AC1145" s="48" t="str">
        <f>VLOOKUP(ПРОДАЖИ!C:C,'ИЗ ОСНОВЫ НОМЕНКЛАТУР'!D:E,2,0)</f>
        <v>Аксессуары для кухни</v>
      </c>
      <c r="AD1145" s="48" t="str">
        <f>VLOOKUP(C:C,'ИЗ ОСНОВЫ НОМЕНКЛАТУР'!D:F,3,0)</f>
        <v>Мойки из камня</v>
      </c>
      <c r="AE1145" s="48" t="str">
        <f>VLOOKUP(C:C,'ИЗ ОСНОВЫ НОМЕНКЛАТУР'!D:H,5,0)</f>
        <v>C</v>
      </c>
    </row>
    <row r="1146" spans="1:31" ht="9.6" customHeight="1" x14ac:dyDescent="0.2">
      <c r="A1146" s="45" t="s">
        <v>888</v>
      </c>
      <c r="B1146" s="11"/>
      <c r="C1146" s="11" t="s">
        <v>1146</v>
      </c>
      <c r="D1146" s="44">
        <v>1</v>
      </c>
      <c r="E1146" s="44">
        <v>0</v>
      </c>
      <c r="F1146" s="48">
        <v>0</v>
      </c>
      <c r="G1146" s="48">
        <v>0</v>
      </c>
      <c r="H1146" s="44">
        <v>0</v>
      </c>
      <c r="I1146" s="44">
        <v>0</v>
      </c>
      <c r="J1146" s="44">
        <v>0</v>
      </c>
      <c r="K1146" s="48">
        <v>0</v>
      </c>
      <c r="L1146" s="49">
        <v>25817</v>
      </c>
      <c r="M1146" s="49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50">
        <f t="shared" si="60"/>
        <v>2151.4166666666665</v>
      </c>
      <c r="U1146" s="50">
        <f t="shared" si="60"/>
        <v>0</v>
      </c>
      <c r="V1146" s="50">
        <f t="shared" si="60"/>
        <v>0</v>
      </c>
      <c r="W1146" s="50">
        <f t="shared" si="60"/>
        <v>0</v>
      </c>
      <c r="X1146" s="50">
        <f t="shared" si="60"/>
        <v>0</v>
      </c>
      <c r="Y1146" s="50">
        <f t="shared" si="60"/>
        <v>0</v>
      </c>
      <c r="Z1146" s="50">
        <f t="shared" si="60"/>
        <v>0</v>
      </c>
      <c r="AA1146" s="50">
        <f t="shared" si="59"/>
        <v>0</v>
      </c>
      <c r="AB1146" s="50">
        <f t="shared" si="58"/>
        <v>2151.4166666666665</v>
      </c>
      <c r="AC1146" s="48" t="str">
        <f>VLOOKUP(ПРОДАЖИ!C:C,'ИЗ ОСНОВЫ НОМЕНКЛАТУР'!D:E,2,0)</f>
        <v>Аксессуары для кухни</v>
      </c>
      <c r="AD1146" s="48" t="str">
        <f>VLOOKUP(C:C,'ИЗ ОСНОВЫ НОМЕНКЛАТУР'!D:F,3,0)</f>
        <v>Мойки из камня</v>
      </c>
      <c r="AE1146" s="48" t="str">
        <f>VLOOKUP(C:C,'ИЗ ОСНОВЫ НОМЕНКЛАТУР'!D:H,5,0)</f>
        <v>C</v>
      </c>
    </row>
    <row r="1147" spans="1:31" ht="9.6" customHeight="1" x14ac:dyDescent="0.2">
      <c r="A1147" s="45" t="s">
        <v>888</v>
      </c>
      <c r="B1147" s="11"/>
      <c r="C1147" s="11" t="s">
        <v>1147</v>
      </c>
      <c r="D1147" s="44">
        <v>2</v>
      </c>
      <c r="E1147" s="44">
        <v>0</v>
      </c>
      <c r="F1147" s="48">
        <v>0</v>
      </c>
      <c r="G1147" s="48">
        <v>0</v>
      </c>
      <c r="H1147" s="44">
        <v>0</v>
      </c>
      <c r="I1147" s="44">
        <v>0</v>
      </c>
      <c r="J1147" s="44">
        <v>0</v>
      </c>
      <c r="K1147" s="48">
        <v>0</v>
      </c>
      <c r="L1147" s="49">
        <v>40948.379999999997</v>
      </c>
      <c r="M1147" s="49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50">
        <f t="shared" si="60"/>
        <v>3412.3649999999998</v>
      </c>
      <c r="U1147" s="50">
        <f t="shared" si="60"/>
        <v>0</v>
      </c>
      <c r="V1147" s="50">
        <f t="shared" si="60"/>
        <v>0</v>
      </c>
      <c r="W1147" s="50">
        <f t="shared" si="60"/>
        <v>0</v>
      </c>
      <c r="X1147" s="50">
        <f t="shared" si="60"/>
        <v>0</v>
      </c>
      <c r="Y1147" s="50">
        <f t="shared" si="60"/>
        <v>0</v>
      </c>
      <c r="Z1147" s="50">
        <f t="shared" si="60"/>
        <v>0</v>
      </c>
      <c r="AA1147" s="50">
        <f t="shared" si="59"/>
        <v>0</v>
      </c>
      <c r="AB1147" s="50">
        <f t="shared" si="58"/>
        <v>3412.3649999999998</v>
      </c>
      <c r="AC1147" s="48" t="str">
        <f>VLOOKUP(ПРОДАЖИ!C:C,'ИЗ ОСНОВЫ НОМЕНКЛАТУР'!D:E,2,0)</f>
        <v>Аксессуары для кухни</v>
      </c>
      <c r="AD1147" s="48" t="str">
        <f>VLOOKUP(C:C,'ИЗ ОСНОВЫ НОМЕНКЛАТУР'!D:F,3,0)</f>
        <v>Мойки из камня</v>
      </c>
      <c r="AE1147" s="48" t="str">
        <f>VLOOKUP(C:C,'ИЗ ОСНОВЫ НОМЕНКЛАТУР'!D:H,5,0)</f>
        <v>C</v>
      </c>
    </row>
    <row r="1148" spans="1:31" ht="9.6" customHeight="1" x14ac:dyDescent="0.2">
      <c r="A1148" s="45" t="s">
        <v>888</v>
      </c>
      <c r="B1148" s="11"/>
      <c r="C1148" s="11" t="s">
        <v>1148</v>
      </c>
      <c r="D1148" s="44">
        <v>1</v>
      </c>
      <c r="E1148" s="44">
        <v>0</v>
      </c>
      <c r="F1148" s="48">
        <v>0</v>
      </c>
      <c r="G1148" s="48">
        <v>0</v>
      </c>
      <c r="H1148" s="44">
        <v>0</v>
      </c>
      <c r="I1148" s="44">
        <v>0</v>
      </c>
      <c r="J1148" s="44">
        <v>1</v>
      </c>
      <c r="K1148" s="48">
        <v>0</v>
      </c>
      <c r="L1148" s="49">
        <v>16330</v>
      </c>
      <c r="M1148" s="49">
        <v>0</v>
      </c>
      <c r="N1148" s="10">
        <v>0</v>
      </c>
      <c r="O1148" s="10">
        <v>0</v>
      </c>
      <c r="P1148" s="10">
        <v>0</v>
      </c>
      <c r="Q1148" s="10">
        <v>0</v>
      </c>
      <c r="R1148" s="10">
        <v>13585</v>
      </c>
      <c r="S1148" s="10">
        <v>0</v>
      </c>
      <c r="T1148" s="50">
        <f t="shared" si="60"/>
        <v>1360.8333333333333</v>
      </c>
      <c r="U1148" s="50">
        <f t="shared" si="60"/>
        <v>0</v>
      </c>
      <c r="V1148" s="50">
        <f t="shared" si="60"/>
        <v>0</v>
      </c>
      <c r="W1148" s="50">
        <f t="shared" si="60"/>
        <v>0</v>
      </c>
      <c r="X1148" s="50">
        <f t="shared" si="60"/>
        <v>0</v>
      </c>
      <c r="Y1148" s="50">
        <f t="shared" si="60"/>
        <v>0</v>
      </c>
      <c r="Z1148" s="50">
        <f t="shared" si="60"/>
        <v>1132.0833333333333</v>
      </c>
      <c r="AA1148" s="50">
        <f t="shared" si="59"/>
        <v>0</v>
      </c>
      <c r="AB1148" s="50">
        <f t="shared" si="58"/>
        <v>2492.9166666666665</v>
      </c>
      <c r="AC1148" s="48" t="str">
        <f>VLOOKUP(ПРОДАЖИ!C:C,'ИЗ ОСНОВЫ НОМЕНКЛАТУР'!D:E,2,0)</f>
        <v>Аксессуары для кухни</v>
      </c>
      <c r="AD1148" s="48" t="str">
        <f>VLOOKUP(C:C,'ИЗ ОСНОВЫ НОМЕНКЛАТУР'!D:F,3,0)</f>
        <v>Мойки из камня</v>
      </c>
      <c r="AE1148" s="48" t="str">
        <f>VLOOKUP(C:C,'ИЗ ОСНОВЫ НОМЕНКЛАТУР'!D:H,5,0)</f>
        <v>C</v>
      </c>
    </row>
    <row r="1149" spans="1:31" ht="9.6" customHeight="1" x14ac:dyDescent="0.2">
      <c r="A1149" s="45" t="s">
        <v>888</v>
      </c>
      <c r="B1149" s="11"/>
      <c r="C1149" s="11" t="s">
        <v>1149</v>
      </c>
      <c r="D1149" s="44">
        <v>1</v>
      </c>
      <c r="E1149" s="44">
        <v>0</v>
      </c>
      <c r="F1149" s="48">
        <v>0</v>
      </c>
      <c r="G1149" s="48">
        <v>0</v>
      </c>
      <c r="H1149" s="44">
        <v>0</v>
      </c>
      <c r="I1149" s="44">
        <v>0</v>
      </c>
      <c r="J1149" s="44">
        <v>0</v>
      </c>
      <c r="K1149" s="48">
        <v>0</v>
      </c>
      <c r="L1149" s="49">
        <v>23317</v>
      </c>
      <c r="M1149" s="49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50">
        <f t="shared" si="60"/>
        <v>1943.0833333333333</v>
      </c>
      <c r="U1149" s="50">
        <f t="shared" si="60"/>
        <v>0</v>
      </c>
      <c r="V1149" s="50">
        <f t="shared" si="60"/>
        <v>0</v>
      </c>
      <c r="W1149" s="50">
        <f t="shared" ref="W1149:AA1205" si="61">O1149/12</f>
        <v>0</v>
      </c>
      <c r="X1149" s="50">
        <f t="shared" si="61"/>
        <v>0</v>
      </c>
      <c r="Y1149" s="50">
        <f t="shared" si="61"/>
        <v>0</v>
      </c>
      <c r="Z1149" s="50">
        <f t="shared" si="61"/>
        <v>0</v>
      </c>
      <c r="AA1149" s="50">
        <f t="shared" si="59"/>
        <v>0</v>
      </c>
      <c r="AB1149" s="50">
        <f t="shared" si="58"/>
        <v>1943.0833333333333</v>
      </c>
      <c r="AC1149" s="48" t="str">
        <f>VLOOKUP(ПРОДАЖИ!C:C,'ИЗ ОСНОВЫ НОМЕНКЛАТУР'!D:E,2,0)</f>
        <v>Аксессуары для кухни</v>
      </c>
      <c r="AD1149" s="48" t="str">
        <f>VLOOKUP(C:C,'ИЗ ОСНОВЫ НОМЕНКЛАТУР'!D:F,3,0)</f>
        <v>Мойки из камня</v>
      </c>
      <c r="AE1149" s="48" t="str">
        <f>VLOOKUP(C:C,'ИЗ ОСНОВЫ НОМЕНКЛАТУР'!D:H,5,0)</f>
        <v>C</v>
      </c>
    </row>
    <row r="1150" spans="1:31" ht="9.6" customHeight="1" x14ac:dyDescent="0.2">
      <c r="A1150" s="45" t="s">
        <v>888</v>
      </c>
      <c r="B1150" s="11"/>
      <c r="C1150" s="11" t="s">
        <v>1150</v>
      </c>
      <c r="D1150" s="44">
        <v>1</v>
      </c>
      <c r="E1150" s="44">
        <v>0</v>
      </c>
      <c r="F1150" s="48">
        <v>0</v>
      </c>
      <c r="G1150" s="48">
        <v>0</v>
      </c>
      <c r="H1150" s="44">
        <v>0</v>
      </c>
      <c r="I1150" s="44">
        <v>0</v>
      </c>
      <c r="J1150" s="44">
        <v>0</v>
      </c>
      <c r="K1150" s="48">
        <v>0</v>
      </c>
      <c r="L1150" s="49">
        <v>23317</v>
      </c>
      <c r="M1150" s="49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50">
        <f t="shared" ref="T1150:X1213" si="62">L1150/12</f>
        <v>1943.0833333333333</v>
      </c>
      <c r="U1150" s="50">
        <f t="shared" si="62"/>
        <v>0</v>
      </c>
      <c r="V1150" s="50">
        <f t="shared" si="62"/>
        <v>0</v>
      </c>
      <c r="W1150" s="50">
        <f t="shared" si="61"/>
        <v>0</v>
      </c>
      <c r="X1150" s="50">
        <f t="shared" si="61"/>
        <v>0</v>
      </c>
      <c r="Y1150" s="50">
        <f t="shared" si="61"/>
        <v>0</v>
      </c>
      <c r="Z1150" s="50">
        <f t="shared" si="61"/>
        <v>0</v>
      </c>
      <c r="AA1150" s="50">
        <f t="shared" si="59"/>
        <v>0</v>
      </c>
      <c r="AB1150" s="50">
        <f t="shared" si="58"/>
        <v>1943.0833333333333</v>
      </c>
      <c r="AC1150" s="48" t="str">
        <f>VLOOKUP(ПРОДАЖИ!C:C,'ИЗ ОСНОВЫ НОМЕНКЛАТУР'!D:E,2,0)</f>
        <v>Аксессуары для кухни</v>
      </c>
      <c r="AD1150" s="48" t="str">
        <f>VLOOKUP(C:C,'ИЗ ОСНОВЫ НОМЕНКЛАТУР'!D:F,3,0)</f>
        <v>Мойки из камня</v>
      </c>
      <c r="AE1150" s="48" t="str">
        <f>VLOOKUP(C:C,'ИЗ ОСНОВЫ НОМЕНКЛАТУР'!D:H,5,0)</f>
        <v>C</v>
      </c>
    </row>
    <row r="1151" spans="1:31" ht="9.6" customHeight="1" x14ac:dyDescent="0.2">
      <c r="A1151" s="45" t="s">
        <v>888</v>
      </c>
      <c r="B1151" s="11"/>
      <c r="C1151" s="11" t="s">
        <v>1151</v>
      </c>
      <c r="D1151" s="44">
        <v>1</v>
      </c>
      <c r="E1151" s="44">
        <v>0</v>
      </c>
      <c r="F1151" s="48">
        <v>0</v>
      </c>
      <c r="G1151" s="48">
        <v>0</v>
      </c>
      <c r="H1151" s="44">
        <v>0</v>
      </c>
      <c r="I1151" s="44">
        <v>0</v>
      </c>
      <c r="J1151" s="44">
        <v>0</v>
      </c>
      <c r="K1151" s="48">
        <v>0</v>
      </c>
      <c r="L1151" s="49">
        <v>23115.39</v>
      </c>
      <c r="M1151" s="49">
        <v>0</v>
      </c>
      <c r="N1151" s="10">
        <v>0</v>
      </c>
      <c r="O1151" s="10">
        <v>0</v>
      </c>
      <c r="P1151" s="10">
        <v>0</v>
      </c>
      <c r="Q1151" s="10">
        <v>0</v>
      </c>
      <c r="R1151" s="10">
        <v>0</v>
      </c>
      <c r="S1151" s="10">
        <v>0</v>
      </c>
      <c r="T1151" s="50">
        <f t="shared" si="62"/>
        <v>1926.2825</v>
      </c>
      <c r="U1151" s="50">
        <f t="shared" si="62"/>
        <v>0</v>
      </c>
      <c r="V1151" s="50">
        <f t="shared" si="62"/>
        <v>0</v>
      </c>
      <c r="W1151" s="50">
        <f t="shared" si="61"/>
        <v>0</v>
      </c>
      <c r="X1151" s="50">
        <f t="shared" si="61"/>
        <v>0</v>
      </c>
      <c r="Y1151" s="50">
        <f t="shared" si="61"/>
        <v>0</v>
      </c>
      <c r="Z1151" s="50">
        <f t="shared" si="61"/>
        <v>0</v>
      </c>
      <c r="AA1151" s="50">
        <f t="shared" si="59"/>
        <v>0</v>
      </c>
      <c r="AB1151" s="50">
        <f t="shared" si="58"/>
        <v>1926.2825</v>
      </c>
      <c r="AC1151" s="48" t="str">
        <f>VLOOKUP(ПРОДАЖИ!C:C,'ИЗ ОСНОВЫ НОМЕНКЛАТУР'!D:E,2,0)</f>
        <v>Аксессуары для кухни</v>
      </c>
      <c r="AD1151" s="48" t="str">
        <f>VLOOKUP(C:C,'ИЗ ОСНОВЫ НОМЕНКЛАТУР'!D:F,3,0)</f>
        <v>Мойки из камня</v>
      </c>
      <c r="AE1151" s="48" t="str">
        <f>VLOOKUP(C:C,'ИЗ ОСНОВЫ НОМЕНКЛАТУР'!D:H,5,0)</f>
        <v>C</v>
      </c>
    </row>
    <row r="1152" spans="1:31" ht="9.6" customHeight="1" x14ac:dyDescent="0.2">
      <c r="A1152" s="45" t="s">
        <v>888</v>
      </c>
      <c r="B1152" s="11"/>
      <c r="C1152" s="11" t="s">
        <v>1152</v>
      </c>
      <c r="D1152" s="44">
        <v>1</v>
      </c>
      <c r="E1152" s="44">
        <v>0</v>
      </c>
      <c r="F1152" s="48">
        <v>0</v>
      </c>
      <c r="G1152" s="48">
        <v>0</v>
      </c>
      <c r="H1152" s="44">
        <v>0</v>
      </c>
      <c r="I1152" s="44">
        <v>0</v>
      </c>
      <c r="J1152" s="44">
        <v>0</v>
      </c>
      <c r="K1152" s="48">
        <v>0</v>
      </c>
      <c r="L1152" s="49">
        <v>23067</v>
      </c>
      <c r="M1152" s="49">
        <v>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50">
        <f t="shared" si="62"/>
        <v>1922.25</v>
      </c>
      <c r="U1152" s="50">
        <f t="shared" si="62"/>
        <v>0</v>
      </c>
      <c r="V1152" s="50">
        <f t="shared" si="62"/>
        <v>0</v>
      </c>
      <c r="W1152" s="50">
        <f t="shared" si="61"/>
        <v>0</v>
      </c>
      <c r="X1152" s="50">
        <f t="shared" si="61"/>
        <v>0</v>
      </c>
      <c r="Y1152" s="50">
        <f t="shared" si="61"/>
        <v>0</v>
      </c>
      <c r="Z1152" s="50">
        <f t="shared" si="61"/>
        <v>0</v>
      </c>
      <c r="AA1152" s="50">
        <f t="shared" si="59"/>
        <v>0</v>
      </c>
      <c r="AB1152" s="50">
        <f t="shared" si="58"/>
        <v>1922.25</v>
      </c>
      <c r="AC1152" s="48" t="str">
        <f>VLOOKUP(ПРОДАЖИ!C:C,'ИЗ ОСНОВЫ НОМЕНКЛАТУР'!D:E,2,0)</f>
        <v>Аксессуары для кухни</v>
      </c>
      <c r="AD1152" s="48" t="str">
        <f>VLOOKUP(C:C,'ИЗ ОСНОВЫ НОМЕНКЛАТУР'!D:F,3,0)</f>
        <v>Мойки из камня</v>
      </c>
      <c r="AE1152" s="48" t="str">
        <f>VLOOKUP(C:C,'ИЗ ОСНОВЫ НОМЕНКЛАТУР'!D:H,5,0)</f>
        <v>C</v>
      </c>
    </row>
    <row r="1153" spans="1:31" ht="9.6" customHeight="1" x14ac:dyDescent="0.2">
      <c r="A1153" s="45" t="s">
        <v>888</v>
      </c>
      <c r="B1153" s="11"/>
      <c r="C1153" s="11" t="s">
        <v>1153</v>
      </c>
      <c r="D1153" s="44">
        <v>1</v>
      </c>
      <c r="E1153" s="44">
        <v>0</v>
      </c>
      <c r="F1153" s="48">
        <v>0</v>
      </c>
      <c r="G1153" s="48">
        <v>0</v>
      </c>
      <c r="H1153" s="44">
        <v>0</v>
      </c>
      <c r="I1153" s="44">
        <v>0</v>
      </c>
      <c r="J1153" s="44">
        <v>0</v>
      </c>
      <c r="K1153" s="48">
        <v>0</v>
      </c>
      <c r="L1153" s="49">
        <v>22458</v>
      </c>
      <c r="M1153" s="49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50">
        <f t="shared" si="62"/>
        <v>1871.5</v>
      </c>
      <c r="U1153" s="50">
        <f t="shared" si="62"/>
        <v>0</v>
      </c>
      <c r="V1153" s="50">
        <f t="shared" si="62"/>
        <v>0</v>
      </c>
      <c r="W1153" s="50">
        <f t="shared" si="61"/>
        <v>0</v>
      </c>
      <c r="X1153" s="50">
        <f t="shared" si="61"/>
        <v>0</v>
      </c>
      <c r="Y1153" s="50">
        <f t="shared" si="61"/>
        <v>0</v>
      </c>
      <c r="Z1153" s="50">
        <f t="shared" si="61"/>
        <v>0</v>
      </c>
      <c r="AA1153" s="50">
        <f t="shared" si="59"/>
        <v>0</v>
      </c>
      <c r="AB1153" s="50">
        <f t="shared" si="58"/>
        <v>1871.5</v>
      </c>
      <c r="AC1153" s="48" t="str">
        <f>VLOOKUP(ПРОДАЖИ!C:C,'ИЗ ОСНОВЫ НОМЕНКЛАТУР'!D:E,2,0)</f>
        <v>Аксессуары для кухни</v>
      </c>
      <c r="AD1153" s="48" t="str">
        <f>VLOOKUP(C:C,'ИЗ ОСНОВЫ НОМЕНКЛАТУР'!D:F,3,0)</f>
        <v>Мойки из камня</v>
      </c>
      <c r="AE1153" s="48" t="str">
        <f>VLOOKUP(C:C,'ИЗ ОСНОВЫ НОМЕНКЛАТУР'!D:H,5,0)</f>
        <v>C</v>
      </c>
    </row>
    <row r="1154" spans="1:31" ht="9.6" customHeight="1" x14ac:dyDescent="0.2">
      <c r="A1154" s="45" t="s">
        <v>888</v>
      </c>
      <c r="B1154" s="11"/>
      <c r="C1154" s="11" t="s">
        <v>1154</v>
      </c>
      <c r="D1154" s="44">
        <v>1</v>
      </c>
      <c r="E1154" s="44">
        <v>0</v>
      </c>
      <c r="F1154" s="48">
        <v>0</v>
      </c>
      <c r="G1154" s="48">
        <v>0</v>
      </c>
      <c r="H1154" s="44">
        <v>0</v>
      </c>
      <c r="I1154" s="44">
        <v>0</v>
      </c>
      <c r="J1154" s="44">
        <v>0</v>
      </c>
      <c r="K1154" s="48">
        <v>0</v>
      </c>
      <c r="L1154" s="49">
        <v>31110</v>
      </c>
      <c r="M1154" s="49">
        <v>0</v>
      </c>
      <c r="N1154" s="10">
        <v>0</v>
      </c>
      <c r="O1154" s="10">
        <v>0</v>
      </c>
      <c r="P1154" s="10">
        <v>0</v>
      </c>
      <c r="Q1154" s="10">
        <v>0</v>
      </c>
      <c r="R1154" s="10">
        <v>0</v>
      </c>
      <c r="S1154" s="10">
        <v>0</v>
      </c>
      <c r="T1154" s="50">
        <f t="shared" si="62"/>
        <v>2592.5</v>
      </c>
      <c r="U1154" s="50">
        <f t="shared" si="62"/>
        <v>0</v>
      </c>
      <c r="V1154" s="50">
        <f t="shared" si="62"/>
        <v>0</v>
      </c>
      <c r="W1154" s="50">
        <f t="shared" si="61"/>
        <v>0</v>
      </c>
      <c r="X1154" s="50">
        <f t="shared" si="61"/>
        <v>0</v>
      </c>
      <c r="Y1154" s="50">
        <f t="shared" si="61"/>
        <v>0</v>
      </c>
      <c r="Z1154" s="50">
        <f t="shared" si="61"/>
        <v>0</v>
      </c>
      <c r="AA1154" s="50">
        <f t="shared" si="59"/>
        <v>0</v>
      </c>
      <c r="AB1154" s="50">
        <f t="shared" si="58"/>
        <v>2592.5</v>
      </c>
      <c r="AC1154" s="48" t="str">
        <f>VLOOKUP(ПРОДАЖИ!C:C,'ИЗ ОСНОВЫ НОМЕНКЛАТУР'!D:E,2,0)</f>
        <v>Аксессуары для кухни</v>
      </c>
      <c r="AD1154" s="48" t="str">
        <f>VLOOKUP(C:C,'ИЗ ОСНОВЫ НОМЕНКЛАТУР'!D:F,3,0)</f>
        <v>Мойки из камня</v>
      </c>
      <c r="AE1154" s="48" t="str">
        <f>VLOOKUP(C:C,'ИЗ ОСНОВЫ НОМЕНКЛАТУР'!D:H,5,0)</f>
        <v>C</v>
      </c>
    </row>
    <row r="1155" spans="1:31" ht="9.6" customHeight="1" x14ac:dyDescent="0.2">
      <c r="A1155" s="45" t="s">
        <v>888</v>
      </c>
      <c r="B1155" s="11"/>
      <c r="C1155" s="11" t="s">
        <v>1155</v>
      </c>
      <c r="D1155" s="44">
        <v>6</v>
      </c>
      <c r="E1155" s="44">
        <v>0</v>
      </c>
      <c r="F1155" s="48">
        <v>0</v>
      </c>
      <c r="G1155" s="48">
        <v>0</v>
      </c>
      <c r="H1155" s="44">
        <v>0</v>
      </c>
      <c r="I1155" s="44">
        <v>0</v>
      </c>
      <c r="J1155" s="44">
        <v>0</v>
      </c>
      <c r="K1155" s="48">
        <v>0</v>
      </c>
      <c r="L1155" s="49">
        <v>142050</v>
      </c>
      <c r="M1155" s="49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50">
        <f t="shared" si="62"/>
        <v>11837.5</v>
      </c>
      <c r="U1155" s="50">
        <f t="shared" si="62"/>
        <v>0</v>
      </c>
      <c r="V1155" s="50">
        <f t="shared" si="62"/>
        <v>0</v>
      </c>
      <c r="W1155" s="50">
        <f t="shared" si="61"/>
        <v>0</v>
      </c>
      <c r="X1155" s="50">
        <f t="shared" si="61"/>
        <v>0</v>
      </c>
      <c r="Y1155" s="50">
        <f t="shared" si="61"/>
        <v>0</v>
      </c>
      <c r="Z1155" s="50">
        <f t="shared" si="61"/>
        <v>0</v>
      </c>
      <c r="AA1155" s="50">
        <f t="shared" si="59"/>
        <v>0</v>
      </c>
      <c r="AB1155" s="50">
        <f t="shared" si="58"/>
        <v>11837.5</v>
      </c>
      <c r="AC1155" s="48" t="str">
        <f>VLOOKUP(ПРОДАЖИ!C:C,'ИЗ ОСНОВЫ НОМЕНКЛАТУР'!D:E,2,0)</f>
        <v>Аксессуары для кухни</v>
      </c>
      <c r="AD1155" s="48" t="str">
        <f>VLOOKUP(C:C,'ИЗ ОСНОВЫ НОМЕНКЛАТУР'!D:F,3,0)</f>
        <v>Мойки из камня</v>
      </c>
      <c r="AE1155" s="48" t="str">
        <f>VLOOKUP(C:C,'ИЗ ОСНОВЫ НОМЕНКЛАТУР'!D:H,5,0)</f>
        <v>C</v>
      </c>
    </row>
    <row r="1156" spans="1:31" ht="9.6" customHeight="1" x14ac:dyDescent="0.2">
      <c r="A1156" s="45" t="s">
        <v>888</v>
      </c>
      <c r="B1156" s="11"/>
      <c r="C1156" s="11" t="s">
        <v>1156</v>
      </c>
      <c r="D1156" s="44">
        <v>1</v>
      </c>
      <c r="E1156" s="44">
        <v>0</v>
      </c>
      <c r="F1156" s="48">
        <v>0</v>
      </c>
      <c r="G1156" s="48">
        <v>0</v>
      </c>
      <c r="H1156" s="44">
        <v>0</v>
      </c>
      <c r="I1156" s="44">
        <v>0</v>
      </c>
      <c r="J1156" s="44">
        <v>0</v>
      </c>
      <c r="K1156" s="48">
        <v>0</v>
      </c>
      <c r="L1156" s="49">
        <v>21594</v>
      </c>
      <c r="M1156" s="49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50">
        <f t="shared" si="62"/>
        <v>1799.5</v>
      </c>
      <c r="U1156" s="50">
        <f t="shared" si="62"/>
        <v>0</v>
      </c>
      <c r="V1156" s="50">
        <f t="shared" si="62"/>
        <v>0</v>
      </c>
      <c r="W1156" s="50">
        <f t="shared" si="61"/>
        <v>0</v>
      </c>
      <c r="X1156" s="50">
        <f t="shared" si="61"/>
        <v>0</v>
      </c>
      <c r="Y1156" s="50">
        <f t="shared" si="61"/>
        <v>0</v>
      </c>
      <c r="Z1156" s="50">
        <f t="shared" si="61"/>
        <v>0</v>
      </c>
      <c r="AA1156" s="50">
        <f t="shared" si="59"/>
        <v>0</v>
      </c>
      <c r="AB1156" s="50">
        <f t="shared" ref="AB1156:AB1219" si="63">T1156+U1156+V1156+W1156+X1156+Y1156+Z1156+AA1156</f>
        <v>1799.5</v>
      </c>
      <c r="AC1156" s="48" t="str">
        <f>VLOOKUP(ПРОДАЖИ!C:C,'ИЗ ОСНОВЫ НОМЕНКЛАТУР'!D:E,2,0)</f>
        <v>Аксессуары для кухни</v>
      </c>
      <c r="AD1156" s="48" t="str">
        <f>VLOOKUP(C:C,'ИЗ ОСНОВЫ НОМЕНКЛАТУР'!D:F,3,0)</f>
        <v>Мойки из камня</v>
      </c>
      <c r="AE1156" s="48" t="str">
        <f>VLOOKUP(C:C,'ИЗ ОСНОВЫ НОМЕНКЛАТУР'!D:H,5,0)</f>
        <v>C</v>
      </c>
    </row>
    <row r="1157" spans="1:31" ht="9.6" customHeight="1" x14ac:dyDescent="0.2">
      <c r="A1157" s="45" t="s">
        <v>888</v>
      </c>
      <c r="B1157" s="11"/>
      <c r="C1157" s="11" t="s">
        <v>1157</v>
      </c>
      <c r="D1157" s="44">
        <v>1</v>
      </c>
      <c r="E1157" s="44">
        <v>0</v>
      </c>
      <c r="F1157" s="48">
        <v>0</v>
      </c>
      <c r="G1157" s="48">
        <v>0</v>
      </c>
      <c r="H1157" s="44">
        <v>0</v>
      </c>
      <c r="I1157" s="44">
        <v>0</v>
      </c>
      <c r="J1157" s="44">
        <v>0</v>
      </c>
      <c r="K1157" s="48">
        <v>0</v>
      </c>
      <c r="L1157" s="49">
        <v>21594</v>
      </c>
      <c r="M1157" s="49">
        <v>0</v>
      </c>
      <c r="N1157" s="10">
        <v>0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50">
        <f t="shared" si="62"/>
        <v>1799.5</v>
      </c>
      <c r="U1157" s="50">
        <f t="shared" si="62"/>
        <v>0</v>
      </c>
      <c r="V1157" s="50">
        <f t="shared" si="62"/>
        <v>0</v>
      </c>
      <c r="W1157" s="50">
        <f t="shared" si="61"/>
        <v>0</v>
      </c>
      <c r="X1157" s="50">
        <f t="shared" si="61"/>
        <v>0</v>
      </c>
      <c r="Y1157" s="50">
        <f t="shared" si="61"/>
        <v>0</v>
      </c>
      <c r="Z1157" s="50">
        <f t="shared" si="61"/>
        <v>0</v>
      </c>
      <c r="AA1157" s="50">
        <f t="shared" si="59"/>
        <v>0</v>
      </c>
      <c r="AB1157" s="50">
        <f t="shared" si="63"/>
        <v>1799.5</v>
      </c>
      <c r="AC1157" s="48" t="str">
        <f>VLOOKUP(ПРОДАЖИ!C:C,'ИЗ ОСНОВЫ НОМЕНКЛАТУР'!D:E,2,0)</f>
        <v>Аксессуары для кухни</v>
      </c>
      <c r="AD1157" s="48" t="str">
        <f>VLOOKUP(C:C,'ИЗ ОСНОВЫ НОМЕНКЛАТУР'!D:F,3,0)</f>
        <v>Мойки из камня</v>
      </c>
      <c r="AE1157" s="48" t="str">
        <f>VLOOKUP(C:C,'ИЗ ОСНОВЫ НОМЕНКЛАТУР'!D:H,5,0)</f>
        <v>C</v>
      </c>
    </row>
    <row r="1158" spans="1:31" ht="9.6" customHeight="1" x14ac:dyDescent="0.2">
      <c r="A1158" s="45" t="s">
        <v>888</v>
      </c>
      <c r="B1158" s="11"/>
      <c r="C1158" s="11" t="s">
        <v>1158</v>
      </c>
      <c r="D1158" s="44">
        <v>1</v>
      </c>
      <c r="E1158" s="44">
        <v>0</v>
      </c>
      <c r="F1158" s="48">
        <v>0</v>
      </c>
      <c r="G1158" s="48">
        <v>0</v>
      </c>
      <c r="H1158" s="44">
        <v>0</v>
      </c>
      <c r="I1158" s="44">
        <v>0</v>
      </c>
      <c r="J1158" s="44">
        <v>0</v>
      </c>
      <c r="K1158" s="48">
        <v>0</v>
      </c>
      <c r="L1158" s="49">
        <v>14198.27</v>
      </c>
      <c r="M1158" s="49">
        <v>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50">
        <f t="shared" si="62"/>
        <v>1183.1891666666668</v>
      </c>
      <c r="U1158" s="50">
        <f t="shared" si="62"/>
        <v>0</v>
      </c>
      <c r="V1158" s="50">
        <f t="shared" si="62"/>
        <v>0</v>
      </c>
      <c r="W1158" s="50">
        <f t="shared" si="61"/>
        <v>0</v>
      </c>
      <c r="X1158" s="50">
        <f t="shared" si="61"/>
        <v>0</v>
      </c>
      <c r="Y1158" s="50">
        <f t="shared" si="61"/>
        <v>0</v>
      </c>
      <c r="Z1158" s="50">
        <f t="shared" si="61"/>
        <v>0</v>
      </c>
      <c r="AA1158" s="50">
        <f t="shared" si="59"/>
        <v>0</v>
      </c>
      <c r="AB1158" s="50">
        <f t="shared" si="63"/>
        <v>1183.1891666666668</v>
      </c>
      <c r="AC1158" s="48" t="str">
        <f>VLOOKUP(ПРОДАЖИ!C:C,'ИЗ ОСНОВЫ НОМЕНКЛАТУР'!D:E,2,0)</f>
        <v>Аксессуары для кухни</v>
      </c>
      <c r="AD1158" s="48" t="str">
        <f>VLOOKUP(C:C,'ИЗ ОСНОВЫ НОМЕНКЛАТУР'!D:F,3,0)</f>
        <v>Мойки из камня</v>
      </c>
      <c r="AE1158" s="48" t="str">
        <f>VLOOKUP(C:C,'ИЗ ОСНОВЫ НОМЕНКЛАТУР'!D:H,5,0)</f>
        <v>C</v>
      </c>
    </row>
    <row r="1159" spans="1:31" ht="9.6" customHeight="1" x14ac:dyDescent="0.2">
      <c r="A1159" s="45" t="s">
        <v>888</v>
      </c>
      <c r="B1159" s="11"/>
      <c r="C1159" s="11" t="s">
        <v>1159</v>
      </c>
      <c r="D1159" s="44">
        <v>0</v>
      </c>
      <c r="E1159" s="44">
        <v>0</v>
      </c>
      <c r="F1159" s="48">
        <v>0</v>
      </c>
      <c r="G1159" s="48">
        <v>0</v>
      </c>
      <c r="H1159" s="44">
        <v>0</v>
      </c>
      <c r="I1159" s="44">
        <v>1</v>
      </c>
      <c r="J1159" s="44">
        <v>0</v>
      </c>
      <c r="K1159" s="48">
        <v>0</v>
      </c>
      <c r="L1159" s="49">
        <v>0</v>
      </c>
      <c r="M1159" s="49">
        <v>0</v>
      </c>
      <c r="N1159" s="10">
        <v>0</v>
      </c>
      <c r="O1159" s="10">
        <v>0</v>
      </c>
      <c r="P1159" s="10">
        <v>0</v>
      </c>
      <c r="Q1159" s="10">
        <v>22950</v>
      </c>
      <c r="R1159" s="10">
        <v>0</v>
      </c>
      <c r="S1159" s="10">
        <v>0</v>
      </c>
      <c r="T1159" s="50">
        <f t="shared" si="62"/>
        <v>0</v>
      </c>
      <c r="U1159" s="50">
        <f t="shared" si="62"/>
        <v>0</v>
      </c>
      <c r="V1159" s="50">
        <f t="shared" si="62"/>
        <v>0</v>
      </c>
      <c r="W1159" s="50">
        <f t="shared" si="61"/>
        <v>0</v>
      </c>
      <c r="X1159" s="50">
        <f t="shared" si="61"/>
        <v>0</v>
      </c>
      <c r="Y1159" s="50">
        <f t="shared" si="61"/>
        <v>1912.5</v>
      </c>
      <c r="Z1159" s="50">
        <f t="shared" si="61"/>
        <v>0</v>
      </c>
      <c r="AA1159" s="50">
        <f t="shared" si="59"/>
        <v>0</v>
      </c>
      <c r="AB1159" s="50">
        <f t="shared" si="63"/>
        <v>1912.5</v>
      </c>
      <c r="AC1159" s="48" t="str">
        <f>VLOOKUP(ПРОДАЖИ!C:C,'ИЗ ОСНОВЫ НОМЕНКЛАТУР'!D:E,2,0)</f>
        <v>Аксессуары для кухни</v>
      </c>
      <c r="AD1159" s="48" t="str">
        <f>VLOOKUP(C:C,'ИЗ ОСНОВЫ НОМЕНКЛАТУР'!D:F,3,0)</f>
        <v>Мойки из камня</v>
      </c>
      <c r="AE1159" s="48" t="str">
        <f>VLOOKUP(C:C,'ИЗ ОСНОВЫ НОМЕНКЛАТУР'!D:H,5,0)</f>
        <v>C</v>
      </c>
    </row>
    <row r="1160" spans="1:31" ht="9.6" customHeight="1" x14ac:dyDescent="0.2">
      <c r="A1160" s="45" t="s">
        <v>888</v>
      </c>
      <c r="B1160" s="11"/>
      <c r="C1160" s="11" t="s">
        <v>1160</v>
      </c>
      <c r="D1160" s="44">
        <v>0</v>
      </c>
      <c r="E1160" s="44">
        <v>0</v>
      </c>
      <c r="F1160" s="48">
        <v>0</v>
      </c>
      <c r="G1160" s="48">
        <v>0</v>
      </c>
      <c r="H1160" s="44">
        <v>0</v>
      </c>
      <c r="I1160" s="44">
        <v>1</v>
      </c>
      <c r="J1160" s="44">
        <v>0</v>
      </c>
      <c r="K1160" s="48">
        <v>0</v>
      </c>
      <c r="L1160" s="49">
        <v>0</v>
      </c>
      <c r="M1160" s="49">
        <v>0</v>
      </c>
      <c r="N1160" s="10">
        <v>0</v>
      </c>
      <c r="O1160" s="10">
        <v>0</v>
      </c>
      <c r="P1160" s="10">
        <v>0</v>
      </c>
      <c r="Q1160" s="10">
        <v>22950</v>
      </c>
      <c r="R1160" s="10">
        <v>0</v>
      </c>
      <c r="S1160" s="10">
        <v>0</v>
      </c>
      <c r="T1160" s="50">
        <f t="shared" si="62"/>
        <v>0</v>
      </c>
      <c r="U1160" s="50">
        <f t="shared" si="62"/>
        <v>0</v>
      </c>
      <c r="V1160" s="50">
        <f t="shared" si="62"/>
        <v>0</v>
      </c>
      <c r="W1160" s="50">
        <f t="shared" si="61"/>
        <v>0</v>
      </c>
      <c r="X1160" s="50">
        <f t="shared" si="61"/>
        <v>0</v>
      </c>
      <c r="Y1160" s="50">
        <f t="shared" si="61"/>
        <v>1912.5</v>
      </c>
      <c r="Z1160" s="50">
        <f t="shared" si="61"/>
        <v>0</v>
      </c>
      <c r="AA1160" s="50">
        <f t="shared" si="59"/>
        <v>0</v>
      </c>
      <c r="AB1160" s="50">
        <f t="shared" si="63"/>
        <v>1912.5</v>
      </c>
      <c r="AC1160" s="48" t="str">
        <f>VLOOKUP(ПРОДАЖИ!C:C,'ИЗ ОСНОВЫ НОМЕНКЛАТУР'!D:E,2,0)</f>
        <v>Аксессуары для кухни</v>
      </c>
      <c r="AD1160" s="48" t="str">
        <f>VLOOKUP(C:C,'ИЗ ОСНОВЫ НОМЕНКЛАТУР'!D:F,3,0)</f>
        <v>Мойки из камня</v>
      </c>
      <c r="AE1160" s="48" t="str">
        <f>VLOOKUP(C:C,'ИЗ ОСНОВЫ НОМЕНКЛАТУР'!D:H,5,0)</f>
        <v>C</v>
      </c>
    </row>
    <row r="1161" spans="1:31" ht="9.6" customHeight="1" x14ac:dyDescent="0.2">
      <c r="A1161" s="45" t="s">
        <v>888</v>
      </c>
      <c r="B1161" s="11"/>
      <c r="C1161" s="11" t="s">
        <v>1161</v>
      </c>
      <c r="D1161" s="44">
        <v>1</v>
      </c>
      <c r="E1161" s="44">
        <v>0</v>
      </c>
      <c r="F1161" s="48">
        <v>0</v>
      </c>
      <c r="G1161" s="48">
        <v>0</v>
      </c>
      <c r="H1161" s="44">
        <v>0</v>
      </c>
      <c r="I1161" s="44">
        <v>0</v>
      </c>
      <c r="J1161" s="44">
        <v>0</v>
      </c>
      <c r="K1161" s="48">
        <v>0</v>
      </c>
      <c r="L1161" s="49">
        <v>13800</v>
      </c>
      <c r="M1161" s="49">
        <v>0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50">
        <f t="shared" si="62"/>
        <v>1150</v>
      </c>
      <c r="U1161" s="50">
        <f t="shared" si="62"/>
        <v>0</v>
      </c>
      <c r="V1161" s="50">
        <f t="shared" si="62"/>
        <v>0</v>
      </c>
      <c r="W1161" s="50">
        <f t="shared" si="61"/>
        <v>0</v>
      </c>
      <c r="X1161" s="50">
        <f t="shared" si="61"/>
        <v>0</v>
      </c>
      <c r="Y1161" s="50">
        <f t="shared" si="61"/>
        <v>0</v>
      </c>
      <c r="Z1161" s="50">
        <f t="shared" si="61"/>
        <v>0</v>
      </c>
      <c r="AA1161" s="50">
        <f t="shared" si="59"/>
        <v>0</v>
      </c>
      <c r="AB1161" s="50">
        <f t="shared" si="63"/>
        <v>1150</v>
      </c>
      <c r="AC1161" s="48" t="str">
        <f>VLOOKUP(ПРОДАЖИ!C:C,'ИЗ ОСНОВЫ НОМЕНКЛАТУР'!D:E,2,0)</f>
        <v>Аксессуары для кухни</v>
      </c>
      <c r="AD1161" s="48" t="str">
        <f>VLOOKUP(C:C,'ИЗ ОСНОВЫ НОМЕНКЛАТУР'!D:F,3,0)</f>
        <v>Мойки из камня</v>
      </c>
      <c r="AE1161" s="48" t="str">
        <f>VLOOKUP(C:C,'ИЗ ОСНОВЫ НОМЕНКЛАТУР'!D:H,5,0)</f>
        <v>C</v>
      </c>
    </row>
    <row r="1162" spans="1:31" ht="9.6" customHeight="1" x14ac:dyDescent="0.2">
      <c r="A1162" s="45" t="s">
        <v>888</v>
      </c>
      <c r="B1162" s="11"/>
      <c r="C1162" s="11" t="s">
        <v>1162</v>
      </c>
      <c r="D1162" s="44">
        <v>0</v>
      </c>
      <c r="E1162" s="44">
        <v>0</v>
      </c>
      <c r="F1162" s="48">
        <v>0</v>
      </c>
      <c r="G1162" s="48">
        <v>0</v>
      </c>
      <c r="H1162" s="44">
        <v>1</v>
      </c>
      <c r="I1162" s="44">
        <v>0</v>
      </c>
      <c r="J1162" s="44">
        <v>0</v>
      </c>
      <c r="K1162" s="48">
        <v>0</v>
      </c>
      <c r="L1162" s="49">
        <v>0</v>
      </c>
      <c r="M1162" s="49">
        <v>0</v>
      </c>
      <c r="N1162" s="10">
        <v>0</v>
      </c>
      <c r="O1162" s="10">
        <v>0</v>
      </c>
      <c r="P1162" s="10">
        <v>27953.34</v>
      </c>
      <c r="Q1162" s="10">
        <v>0</v>
      </c>
      <c r="R1162" s="10">
        <v>0</v>
      </c>
      <c r="S1162" s="10">
        <v>0</v>
      </c>
      <c r="T1162" s="50">
        <f t="shared" si="62"/>
        <v>0</v>
      </c>
      <c r="U1162" s="50">
        <f t="shared" si="62"/>
        <v>0</v>
      </c>
      <c r="V1162" s="50">
        <f t="shared" si="62"/>
        <v>0</v>
      </c>
      <c r="W1162" s="50">
        <f t="shared" si="61"/>
        <v>0</v>
      </c>
      <c r="X1162" s="50">
        <f t="shared" si="61"/>
        <v>2329.4450000000002</v>
      </c>
      <c r="Y1162" s="50">
        <f t="shared" si="61"/>
        <v>0</v>
      </c>
      <c r="Z1162" s="50">
        <f t="shared" si="61"/>
        <v>0</v>
      </c>
      <c r="AA1162" s="50">
        <f t="shared" si="59"/>
        <v>0</v>
      </c>
      <c r="AB1162" s="50">
        <f t="shared" si="63"/>
        <v>2329.4450000000002</v>
      </c>
      <c r="AC1162" s="48" t="str">
        <f>VLOOKUP(ПРОДАЖИ!C:C,'ИЗ ОСНОВЫ НОМЕНКЛАТУР'!D:E,2,0)</f>
        <v>Аксессуары для кухни</v>
      </c>
      <c r="AD1162" s="48" t="str">
        <f>VLOOKUP(C:C,'ИЗ ОСНОВЫ НОМЕНКЛАТУР'!D:F,3,0)</f>
        <v>Мойки из камня</v>
      </c>
      <c r="AE1162" s="48" t="str">
        <f>VLOOKUP(C:C,'ИЗ ОСНОВЫ НОМЕНКЛАТУР'!D:H,5,0)</f>
        <v>C</v>
      </c>
    </row>
    <row r="1163" spans="1:31" ht="9.6" customHeight="1" x14ac:dyDescent="0.2">
      <c r="A1163" s="45" t="s">
        <v>888</v>
      </c>
      <c r="B1163" s="11"/>
      <c r="C1163" s="11" t="s">
        <v>1163</v>
      </c>
      <c r="D1163" s="44">
        <v>1</v>
      </c>
      <c r="E1163" s="44">
        <v>0</v>
      </c>
      <c r="F1163" s="48">
        <v>0</v>
      </c>
      <c r="G1163" s="48">
        <v>0</v>
      </c>
      <c r="H1163" s="44">
        <v>0</v>
      </c>
      <c r="I1163" s="44">
        <v>0</v>
      </c>
      <c r="J1163" s="44">
        <v>0</v>
      </c>
      <c r="K1163" s="48">
        <v>0</v>
      </c>
      <c r="L1163" s="49">
        <v>16211</v>
      </c>
      <c r="M1163" s="49">
        <v>0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50">
        <f t="shared" si="62"/>
        <v>1350.9166666666667</v>
      </c>
      <c r="U1163" s="50">
        <f t="shared" si="62"/>
        <v>0</v>
      </c>
      <c r="V1163" s="50">
        <f t="shared" si="62"/>
        <v>0</v>
      </c>
      <c r="W1163" s="50">
        <f t="shared" si="61"/>
        <v>0</v>
      </c>
      <c r="X1163" s="50">
        <f t="shared" si="61"/>
        <v>0</v>
      </c>
      <c r="Y1163" s="50">
        <f t="shared" si="61"/>
        <v>0</v>
      </c>
      <c r="Z1163" s="50">
        <f t="shared" si="61"/>
        <v>0</v>
      </c>
      <c r="AA1163" s="50">
        <f t="shared" si="59"/>
        <v>0</v>
      </c>
      <c r="AB1163" s="50">
        <f t="shared" si="63"/>
        <v>1350.9166666666667</v>
      </c>
      <c r="AC1163" s="48" t="str">
        <f>VLOOKUP(ПРОДАЖИ!C:C,'ИЗ ОСНОВЫ НОМЕНКЛАТУР'!D:E,2,0)</f>
        <v>Аксессуары для кухни</v>
      </c>
      <c r="AD1163" s="48" t="str">
        <f>VLOOKUP(C:C,'ИЗ ОСНОВЫ НОМЕНКЛАТУР'!D:F,3,0)</f>
        <v>Мойки из камня</v>
      </c>
      <c r="AE1163" s="48" t="str">
        <f>VLOOKUP(C:C,'ИЗ ОСНОВЫ НОМЕНКЛАТУР'!D:H,5,0)</f>
        <v>C</v>
      </c>
    </row>
    <row r="1164" spans="1:31" ht="9.6" customHeight="1" x14ac:dyDescent="0.2">
      <c r="A1164" s="45" t="s">
        <v>888</v>
      </c>
      <c r="B1164" s="11"/>
      <c r="C1164" s="11" t="s">
        <v>1164</v>
      </c>
      <c r="D1164" s="44">
        <v>0</v>
      </c>
      <c r="E1164" s="44">
        <v>0</v>
      </c>
      <c r="F1164" s="48">
        <v>0</v>
      </c>
      <c r="G1164" s="48">
        <v>0</v>
      </c>
      <c r="H1164" s="44">
        <v>1</v>
      </c>
      <c r="I1164" s="44">
        <v>0</v>
      </c>
      <c r="J1164" s="44">
        <v>0</v>
      </c>
      <c r="K1164" s="48">
        <v>0</v>
      </c>
      <c r="L1164" s="49">
        <v>0</v>
      </c>
      <c r="M1164" s="49">
        <v>0</v>
      </c>
      <c r="N1164" s="10">
        <v>0</v>
      </c>
      <c r="O1164" s="10">
        <v>0</v>
      </c>
      <c r="P1164" s="10">
        <v>25200</v>
      </c>
      <c r="Q1164" s="10">
        <v>0</v>
      </c>
      <c r="R1164" s="10">
        <v>0</v>
      </c>
      <c r="S1164" s="10">
        <v>0</v>
      </c>
      <c r="T1164" s="50">
        <f t="shared" si="62"/>
        <v>0</v>
      </c>
      <c r="U1164" s="50">
        <f t="shared" si="62"/>
        <v>0</v>
      </c>
      <c r="V1164" s="50">
        <f t="shared" si="62"/>
        <v>0</v>
      </c>
      <c r="W1164" s="50">
        <f t="shared" si="61"/>
        <v>0</v>
      </c>
      <c r="X1164" s="50">
        <f t="shared" si="61"/>
        <v>2100</v>
      </c>
      <c r="Y1164" s="50">
        <f t="shared" si="61"/>
        <v>0</v>
      </c>
      <c r="Z1164" s="50">
        <f t="shared" si="61"/>
        <v>0</v>
      </c>
      <c r="AA1164" s="50">
        <f t="shared" si="59"/>
        <v>0</v>
      </c>
      <c r="AB1164" s="50">
        <f t="shared" si="63"/>
        <v>2100</v>
      </c>
      <c r="AC1164" s="48" t="str">
        <f>VLOOKUP(ПРОДАЖИ!C:C,'ИЗ ОСНОВЫ НОМЕНКЛАТУР'!D:E,2,0)</f>
        <v>Аксессуары для кухни</v>
      </c>
      <c r="AD1164" s="48" t="str">
        <f>VLOOKUP(C:C,'ИЗ ОСНОВЫ НОМЕНКЛАТУР'!D:F,3,0)</f>
        <v>Мойки из камня</v>
      </c>
      <c r="AE1164" s="48" t="str">
        <f>VLOOKUP(C:C,'ИЗ ОСНОВЫ НОМЕНКЛАТУР'!D:H,5,0)</f>
        <v>C</v>
      </c>
    </row>
    <row r="1165" spans="1:31" ht="9.6" customHeight="1" x14ac:dyDescent="0.2">
      <c r="A1165" s="45" t="s">
        <v>888</v>
      </c>
      <c r="B1165" s="11"/>
      <c r="C1165" s="11" t="s">
        <v>1165</v>
      </c>
      <c r="D1165" s="44">
        <v>1</v>
      </c>
      <c r="E1165" s="44">
        <v>0</v>
      </c>
      <c r="F1165" s="48">
        <v>0</v>
      </c>
      <c r="G1165" s="48">
        <v>0</v>
      </c>
      <c r="H1165" s="44">
        <v>0</v>
      </c>
      <c r="I1165" s="44">
        <v>0</v>
      </c>
      <c r="J1165" s="44">
        <v>0</v>
      </c>
      <c r="K1165" s="48">
        <v>0</v>
      </c>
      <c r="L1165" s="49">
        <v>18711</v>
      </c>
      <c r="M1165" s="49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50">
        <f t="shared" si="62"/>
        <v>1559.25</v>
      </c>
      <c r="U1165" s="50">
        <f t="shared" si="62"/>
        <v>0</v>
      </c>
      <c r="V1165" s="50">
        <f t="shared" si="62"/>
        <v>0</v>
      </c>
      <c r="W1165" s="50">
        <f t="shared" si="61"/>
        <v>0</v>
      </c>
      <c r="X1165" s="50">
        <f t="shared" si="61"/>
        <v>0</v>
      </c>
      <c r="Y1165" s="50">
        <f t="shared" si="61"/>
        <v>0</v>
      </c>
      <c r="Z1165" s="50">
        <f t="shared" si="61"/>
        <v>0</v>
      </c>
      <c r="AA1165" s="50">
        <f t="shared" si="59"/>
        <v>0</v>
      </c>
      <c r="AB1165" s="50">
        <f t="shared" si="63"/>
        <v>1559.25</v>
      </c>
      <c r="AC1165" s="48" t="str">
        <f>VLOOKUP(ПРОДАЖИ!C:C,'ИЗ ОСНОВЫ НОМЕНКЛАТУР'!D:E,2,0)</f>
        <v>Аксессуары для кухни</v>
      </c>
      <c r="AD1165" s="48" t="str">
        <f>VLOOKUP(C:C,'ИЗ ОСНОВЫ НОМЕНКЛАТУР'!D:F,3,0)</f>
        <v>Мойки из камня</v>
      </c>
      <c r="AE1165" s="48" t="str">
        <f>VLOOKUP(C:C,'ИЗ ОСНОВЫ НОМЕНКЛАТУР'!D:H,5,0)</f>
        <v>C</v>
      </c>
    </row>
    <row r="1166" spans="1:31" ht="9.6" customHeight="1" x14ac:dyDescent="0.2">
      <c r="A1166" s="45" t="s">
        <v>888</v>
      </c>
      <c r="B1166" s="11"/>
      <c r="C1166" s="11" t="s">
        <v>1166</v>
      </c>
      <c r="D1166" s="44">
        <v>1</v>
      </c>
      <c r="E1166" s="44">
        <v>0</v>
      </c>
      <c r="F1166" s="48">
        <v>0</v>
      </c>
      <c r="G1166" s="48">
        <v>0</v>
      </c>
      <c r="H1166" s="44">
        <v>0</v>
      </c>
      <c r="I1166" s="44">
        <v>0</v>
      </c>
      <c r="J1166" s="44">
        <v>0</v>
      </c>
      <c r="K1166" s="48">
        <v>0</v>
      </c>
      <c r="L1166" s="49">
        <v>25900</v>
      </c>
      <c r="M1166" s="49">
        <v>0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50">
        <f t="shared" si="62"/>
        <v>2158.3333333333335</v>
      </c>
      <c r="U1166" s="50">
        <f t="shared" si="62"/>
        <v>0</v>
      </c>
      <c r="V1166" s="50">
        <f t="shared" si="62"/>
        <v>0</v>
      </c>
      <c r="W1166" s="50">
        <f t="shared" si="61"/>
        <v>0</v>
      </c>
      <c r="X1166" s="50">
        <f t="shared" si="61"/>
        <v>0</v>
      </c>
      <c r="Y1166" s="50">
        <f t="shared" si="61"/>
        <v>0</v>
      </c>
      <c r="Z1166" s="50">
        <f t="shared" si="61"/>
        <v>0</v>
      </c>
      <c r="AA1166" s="50">
        <f t="shared" si="59"/>
        <v>0</v>
      </c>
      <c r="AB1166" s="50">
        <f t="shared" si="63"/>
        <v>2158.3333333333335</v>
      </c>
      <c r="AC1166" s="48" t="str">
        <f>VLOOKUP(ПРОДАЖИ!C:C,'ИЗ ОСНОВЫ НОМЕНКЛАТУР'!D:E,2,0)</f>
        <v>Аксессуары для кухни</v>
      </c>
      <c r="AD1166" s="48" t="str">
        <f>VLOOKUP(C:C,'ИЗ ОСНОВЫ НОМЕНКЛАТУР'!D:F,3,0)</f>
        <v>Мойки из камня</v>
      </c>
      <c r="AE1166" s="48" t="str">
        <f>VLOOKUP(C:C,'ИЗ ОСНОВЫ НОМЕНКЛАТУР'!D:H,5,0)</f>
        <v>C</v>
      </c>
    </row>
    <row r="1167" spans="1:31" ht="9.6" customHeight="1" x14ac:dyDescent="0.2">
      <c r="A1167" s="45" t="s">
        <v>888</v>
      </c>
      <c r="B1167" s="11"/>
      <c r="C1167" s="11" t="s">
        <v>1167</v>
      </c>
      <c r="D1167" s="44">
        <v>1</v>
      </c>
      <c r="E1167" s="44">
        <v>0</v>
      </c>
      <c r="F1167" s="48">
        <v>0</v>
      </c>
      <c r="G1167" s="48">
        <v>0</v>
      </c>
      <c r="H1167" s="44">
        <v>0</v>
      </c>
      <c r="I1167" s="44">
        <v>0</v>
      </c>
      <c r="J1167" s="44">
        <v>0</v>
      </c>
      <c r="K1167" s="48">
        <v>0</v>
      </c>
      <c r="L1167" s="49">
        <v>17401.740000000002</v>
      </c>
      <c r="M1167" s="49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50">
        <f t="shared" si="62"/>
        <v>1450.1450000000002</v>
      </c>
      <c r="U1167" s="50">
        <f t="shared" si="62"/>
        <v>0</v>
      </c>
      <c r="V1167" s="50">
        <f t="shared" si="62"/>
        <v>0</v>
      </c>
      <c r="W1167" s="50">
        <f t="shared" si="61"/>
        <v>0</v>
      </c>
      <c r="X1167" s="50">
        <f t="shared" si="61"/>
        <v>0</v>
      </c>
      <c r="Y1167" s="50">
        <f t="shared" si="61"/>
        <v>0</v>
      </c>
      <c r="Z1167" s="50">
        <f t="shared" si="61"/>
        <v>0</v>
      </c>
      <c r="AA1167" s="50">
        <f t="shared" si="59"/>
        <v>0</v>
      </c>
      <c r="AB1167" s="50">
        <f t="shared" si="63"/>
        <v>1450.1450000000002</v>
      </c>
      <c r="AC1167" s="48" t="str">
        <f>VLOOKUP(ПРОДАЖИ!C:C,'ИЗ ОСНОВЫ НОМЕНКЛАТУР'!D:E,2,0)</f>
        <v>Аксессуары для кухни</v>
      </c>
      <c r="AD1167" s="48" t="str">
        <f>VLOOKUP(C:C,'ИЗ ОСНОВЫ НОМЕНКЛАТУР'!D:F,3,0)</f>
        <v>Мойки из камня</v>
      </c>
      <c r="AE1167" s="48" t="str">
        <f>VLOOKUP(C:C,'ИЗ ОСНОВЫ НОМЕНКЛАТУР'!D:H,5,0)</f>
        <v>C</v>
      </c>
    </row>
    <row r="1168" spans="1:31" ht="9.6" customHeight="1" x14ac:dyDescent="0.2">
      <c r="A1168" s="45" t="s">
        <v>888</v>
      </c>
      <c r="B1168" s="11"/>
      <c r="C1168" s="11" t="s">
        <v>1168</v>
      </c>
      <c r="D1168" s="44">
        <v>1</v>
      </c>
      <c r="E1168" s="44">
        <v>0</v>
      </c>
      <c r="F1168" s="48">
        <v>0</v>
      </c>
      <c r="G1168" s="48">
        <v>0</v>
      </c>
      <c r="H1168" s="44">
        <v>0</v>
      </c>
      <c r="I1168" s="44">
        <v>0</v>
      </c>
      <c r="J1168" s="44">
        <v>0</v>
      </c>
      <c r="K1168" s="48">
        <v>0</v>
      </c>
      <c r="L1168" s="49">
        <v>17040</v>
      </c>
      <c r="M1168" s="49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50">
        <f t="shared" si="62"/>
        <v>1420</v>
      </c>
      <c r="U1168" s="50">
        <f t="shared" si="62"/>
        <v>0</v>
      </c>
      <c r="V1168" s="50">
        <f t="shared" si="62"/>
        <v>0</v>
      </c>
      <c r="W1168" s="50">
        <f t="shared" si="61"/>
        <v>0</v>
      </c>
      <c r="X1168" s="50">
        <f t="shared" si="61"/>
        <v>0</v>
      </c>
      <c r="Y1168" s="50">
        <f t="shared" si="61"/>
        <v>0</v>
      </c>
      <c r="Z1168" s="50">
        <f t="shared" si="61"/>
        <v>0</v>
      </c>
      <c r="AA1168" s="50">
        <f t="shared" si="59"/>
        <v>0</v>
      </c>
      <c r="AB1168" s="50">
        <f t="shared" si="63"/>
        <v>1420</v>
      </c>
      <c r="AC1168" s="48" t="str">
        <f>VLOOKUP(ПРОДАЖИ!C:C,'ИЗ ОСНОВЫ НОМЕНКЛАТУР'!D:E,2,0)</f>
        <v>Аксессуары для кухни</v>
      </c>
      <c r="AD1168" s="48" t="str">
        <f>VLOOKUP(C:C,'ИЗ ОСНОВЫ НОМЕНКЛАТУР'!D:F,3,0)</f>
        <v>Мойки из камня</v>
      </c>
      <c r="AE1168" s="48" t="str">
        <f>VLOOKUP(C:C,'ИЗ ОСНОВЫ НОМЕНКЛАТУР'!D:H,5,0)</f>
        <v>C</v>
      </c>
    </row>
    <row r="1169" spans="1:31" ht="9.6" customHeight="1" x14ac:dyDescent="0.2">
      <c r="A1169" s="45" t="s">
        <v>888</v>
      </c>
      <c r="B1169" s="11"/>
      <c r="C1169" s="11" t="s">
        <v>1169</v>
      </c>
      <c r="D1169" s="44">
        <v>1</v>
      </c>
      <c r="E1169" s="44">
        <v>0</v>
      </c>
      <c r="F1169" s="48">
        <v>0</v>
      </c>
      <c r="G1169" s="48">
        <v>0</v>
      </c>
      <c r="H1169" s="44">
        <v>0</v>
      </c>
      <c r="I1169" s="44">
        <v>0</v>
      </c>
      <c r="J1169" s="44">
        <v>0</v>
      </c>
      <c r="K1169" s="48">
        <v>0</v>
      </c>
      <c r="L1169" s="49">
        <v>14740</v>
      </c>
      <c r="M1169" s="49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50">
        <f t="shared" si="62"/>
        <v>1228.3333333333333</v>
      </c>
      <c r="U1169" s="50">
        <f t="shared" si="62"/>
        <v>0</v>
      </c>
      <c r="V1169" s="50">
        <f t="shared" si="62"/>
        <v>0</v>
      </c>
      <c r="W1169" s="50">
        <f t="shared" si="61"/>
        <v>0</v>
      </c>
      <c r="X1169" s="50">
        <f t="shared" si="61"/>
        <v>0</v>
      </c>
      <c r="Y1169" s="50">
        <f t="shared" si="61"/>
        <v>0</v>
      </c>
      <c r="Z1169" s="50">
        <f t="shared" si="61"/>
        <v>0</v>
      </c>
      <c r="AA1169" s="50">
        <f t="shared" si="59"/>
        <v>0</v>
      </c>
      <c r="AB1169" s="50">
        <f t="shared" si="63"/>
        <v>1228.3333333333333</v>
      </c>
      <c r="AC1169" s="48" t="str">
        <f>VLOOKUP(ПРОДАЖИ!C:C,'ИЗ ОСНОВЫ НОМЕНКЛАТУР'!D:E,2,0)</f>
        <v>Аксессуары для кухни</v>
      </c>
      <c r="AD1169" s="48" t="str">
        <f>VLOOKUP(C:C,'ИЗ ОСНОВЫ НОМЕНКЛАТУР'!D:F,3,0)</f>
        <v>Мойки из камня</v>
      </c>
      <c r="AE1169" s="48" t="str">
        <f>VLOOKUP(C:C,'ИЗ ОСНОВЫ НОМЕНКЛАТУР'!D:H,5,0)</f>
        <v>C</v>
      </c>
    </row>
    <row r="1170" spans="1:31" ht="9.6" customHeight="1" x14ac:dyDescent="0.2">
      <c r="A1170" s="45" t="s">
        <v>888</v>
      </c>
      <c r="B1170" s="11"/>
      <c r="C1170" s="11" t="s">
        <v>1170</v>
      </c>
      <c r="D1170" s="44">
        <v>1</v>
      </c>
      <c r="E1170" s="44">
        <v>0</v>
      </c>
      <c r="F1170" s="48">
        <v>0</v>
      </c>
      <c r="G1170" s="48">
        <v>0</v>
      </c>
      <c r="H1170" s="44">
        <v>0</v>
      </c>
      <c r="I1170" s="44">
        <v>0</v>
      </c>
      <c r="J1170" s="44">
        <v>0</v>
      </c>
      <c r="K1170" s="48">
        <v>0</v>
      </c>
      <c r="L1170" s="49">
        <v>13680</v>
      </c>
      <c r="M1170" s="49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50">
        <f t="shared" si="62"/>
        <v>1140</v>
      </c>
      <c r="U1170" s="50">
        <f t="shared" si="62"/>
        <v>0</v>
      </c>
      <c r="V1170" s="50">
        <f t="shared" si="62"/>
        <v>0</v>
      </c>
      <c r="W1170" s="50">
        <f t="shared" si="61"/>
        <v>0</v>
      </c>
      <c r="X1170" s="50">
        <f t="shared" si="61"/>
        <v>0</v>
      </c>
      <c r="Y1170" s="50">
        <f t="shared" si="61"/>
        <v>0</v>
      </c>
      <c r="Z1170" s="50">
        <f t="shared" si="61"/>
        <v>0</v>
      </c>
      <c r="AA1170" s="50">
        <f t="shared" si="59"/>
        <v>0</v>
      </c>
      <c r="AB1170" s="50">
        <f t="shared" si="63"/>
        <v>1140</v>
      </c>
      <c r="AC1170" s="48" t="str">
        <f>VLOOKUP(ПРОДАЖИ!C:C,'ИЗ ОСНОВЫ НОМЕНКЛАТУР'!D:E,2,0)</f>
        <v>Аксессуары для кухни</v>
      </c>
      <c r="AD1170" s="48" t="str">
        <f>VLOOKUP(C:C,'ИЗ ОСНОВЫ НОМЕНКЛАТУР'!D:F,3,0)</f>
        <v>Мойки из камня</v>
      </c>
      <c r="AE1170" s="48" t="str">
        <f>VLOOKUP(C:C,'ИЗ ОСНОВЫ НОМЕНКЛАТУР'!D:H,5,0)</f>
        <v>C</v>
      </c>
    </row>
    <row r="1171" spans="1:31" ht="9.6" customHeight="1" x14ac:dyDescent="0.2">
      <c r="A1171" s="45" t="s">
        <v>888</v>
      </c>
      <c r="B1171" s="11"/>
      <c r="C1171" s="11" t="s">
        <v>1171</v>
      </c>
      <c r="D1171" s="44">
        <v>0</v>
      </c>
      <c r="E1171" s="44">
        <v>0</v>
      </c>
      <c r="F1171" s="48">
        <v>1</v>
      </c>
      <c r="G1171" s="48">
        <v>0</v>
      </c>
      <c r="H1171" s="44">
        <v>0</v>
      </c>
      <c r="I1171" s="44">
        <v>0</v>
      </c>
      <c r="J1171" s="44">
        <v>0</v>
      </c>
      <c r="K1171" s="48">
        <v>0</v>
      </c>
      <c r="L1171" s="49">
        <v>0</v>
      </c>
      <c r="M1171" s="49">
        <v>0</v>
      </c>
      <c r="N1171" s="10">
        <v>18600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50">
        <f t="shared" si="62"/>
        <v>0</v>
      </c>
      <c r="U1171" s="50">
        <f t="shared" si="62"/>
        <v>0</v>
      </c>
      <c r="V1171" s="50">
        <f t="shared" si="62"/>
        <v>1550</v>
      </c>
      <c r="W1171" s="50">
        <f t="shared" si="61"/>
        <v>0</v>
      </c>
      <c r="X1171" s="50">
        <f t="shared" si="61"/>
        <v>0</v>
      </c>
      <c r="Y1171" s="50">
        <f t="shared" si="61"/>
        <v>0</v>
      </c>
      <c r="Z1171" s="50">
        <f t="shared" si="61"/>
        <v>0</v>
      </c>
      <c r="AA1171" s="50">
        <f t="shared" si="59"/>
        <v>0</v>
      </c>
      <c r="AB1171" s="50">
        <f t="shared" si="63"/>
        <v>1550</v>
      </c>
      <c r="AC1171" s="48" t="str">
        <f>VLOOKUP(ПРОДАЖИ!C:C,'ИЗ ОСНОВЫ НОМЕНКЛАТУР'!D:E,2,0)</f>
        <v>Аксессуары для кухни</v>
      </c>
      <c r="AD1171" s="48" t="str">
        <f>VLOOKUP(C:C,'ИЗ ОСНОВЫ НОМЕНКЛАТУР'!D:F,3,0)</f>
        <v>Мойки из камня</v>
      </c>
      <c r="AE1171" s="48" t="str">
        <f>VLOOKUP(C:C,'ИЗ ОСНОВЫ НОМЕНКЛАТУР'!D:H,5,0)</f>
        <v>C</v>
      </c>
    </row>
    <row r="1172" spans="1:31" ht="9.6" customHeight="1" x14ac:dyDescent="0.2">
      <c r="A1172" s="45" t="s">
        <v>888</v>
      </c>
      <c r="B1172" s="11"/>
      <c r="C1172" s="11" t="s">
        <v>1172</v>
      </c>
      <c r="D1172" s="44">
        <v>1</v>
      </c>
      <c r="E1172" s="44">
        <v>0</v>
      </c>
      <c r="F1172" s="48">
        <v>0</v>
      </c>
      <c r="G1172" s="48">
        <v>0</v>
      </c>
      <c r="H1172" s="44">
        <v>0</v>
      </c>
      <c r="I1172" s="44">
        <v>0</v>
      </c>
      <c r="J1172" s="44">
        <v>0</v>
      </c>
      <c r="K1172" s="48">
        <v>0</v>
      </c>
      <c r="L1172" s="49">
        <v>13520</v>
      </c>
      <c r="M1172" s="49">
        <v>0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50">
        <f t="shared" si="62"/>
        <v>1126.6666666666667</v>
      </c>
      <c r="U1172" s="50">
        <f t="shared" si="62"/>
        <v>0</v>
      </c>
      <c r="V1172" s="50">
        <f t="shared" si="62"/>
        <v>0</v>
      </c>
      <c r="W1172" s="50">
        <f t="shared" si="61"/>
        <v>0</v>
      </c>
      <c r="X1172" s="50">
        <f t="shared" si="61"/>
        <v>0</v>
      </c>
      <c r="Y1172" s="50">
        <f t="shared" si="61"/>
        <v>0</v>
      </c>
      <c r="Z1172" s="50">
        <f t="shared" si="61"/>
        <v>0</v>
      </c>
      <c r="AA1172" s="50">
        <f t="shared" si="59"/>
        <v>0</v>
      </c>
      <c r="AB1172" s="50">
        <f t="shared" si="63"/>
        <v>1126.6666666666667</v>
      </c>
      <c r="AC1172" s="48" t="str">
        <f>VLOOKUP(ПРОДАЖИ!C:C,'ИЗ ОСНОВЫ НОМЕНКЛАТУР'!D:E,2,0)</f>
        <v>Аксессуары для кухни</v>
      </c>
      <c r="AD1172" s="48" t="str">
        <f>VLOOKUP(C:C,'ИЗ ОСНОВЫ НОМЕНКЛАТУР'!D:F,3,0)</f>
        <v>Мойки из камня</v>
      </c>
      <c r="AE1172" s="48" t="str">
        <f>VLOOKUP(C:C,'ИЗ ОСНОВЫ НОМЕНКЛАТУР'!D:H,5,0)</f>
        <v>C</v>
      </c>
    </row>
    <row r="1173" spans="1:31" ht="9.6" customHeight="1" x14ac:dyDescent="0.2">
      <c r="A1173" s="45" t="s">
        <v>888</v>
      </c>
      <c r="B1173" s="11"/>
      <c r="C1173" s="11" t="s">
        <v>1173</v>
      </c>
      <c r="D1173" s="44">
        <v>0</v>
      </c>
      <c r="E1173" s="44">
        <v>0</v>
      </c>
      <c r="F1173" s="48">
        <v>0</v>
      </c>
      <c r="G1173" s="48">
        <v>0</v>
      </c>
      <c r="H1173" s="44">
        <v>0</v>
      </c>
      <c r="I1173" s="44">
        <v>0</v>
      </c>
      <c r="J1173" s="44">
        <v>1</v>
      </c>
      <c r="K1173" s="48">
        <v>0</v>
      </c>
      <c r="L1173" s="49">
        <v>0</v>
      </c>
      <c r="M1173" s="49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16530</v>
      </c>
      <c r="S1173" s="10">
        <v>0</v>
      </c>
      <c r="T1173" s="50">
        <f t="shared" si="62"/>
        <v>0</v>
      </c>
      <c r="U1173" s="50">
        <f t="shared" si="62"/>
        <v>0</v>
      </c>
      <c r="V1173" s="50">
        <f t="shared" si="62"/>
        <v>0</v>
      </c>
      <c r="W1173" s="50">
        <f t="shared" si="61"/>
        <v>0</v>
      </c>
      <c r="X1173" s="50">
        <f t="shared" si="61"/>
        <v>0</v>
      </c>
      <c r="Y1173" s="50">
        <f t="shared" si="61"/>
        <v>0</v>
      </c>
      <c r="Z1173" s="50">
        <f t="shared" si="61"/>
        <v>1377.5</v>
      </c>
      <c r="AA1173" s="50">
        <f t="shared" si="59"/>
        <v>0</v>
      </c>
      <c r="AB1173" s="50">
        <f t="shared" si="63"/>
        <v>1377.5</v>
      </c>
      <c r="AC1173" s="48" t="str">
        <f>VLOOKUP(ПРОДАЖИ!C:C,'ИЗ ОСНОВЫ НОМЕНКЛАТУР'!D:E,2,0)</f>
        <v>Аксессуары для кухни</v>
      </c>
      <c r="AD1173" s="48" t="str">
        <f>VLOOKUP(C:C,'ИЗ ОСНОВЫ НОМЕНКЛАТУР'!D:F,3,0)</f>
        <v>Мойки из камня</v>
      </c>
      <c r="AE1173" s="48" t="str">
        <f>VLOOKUP(C:C,'ИЗ ОСНОВЫ НОМЕНКЛАТУР'!D:H,5,0)</f>
        <v>C</v>
      </c>
    </row>
    <row r="1174" spans="1:31" ht="9.6" customHeight="1" x14ac:dyDescent="0.2">
      <c r="A1174" s="45" t="s">
        <v>888</v>
      </c>
      <c r="B1174" s="11"/>
      <c r="C1174" s="11" t="s">
        <v>1174</v>
      </c>
      <c r="D1174" s="44">
        <v>0</v>
      </c>
      <c r="E1174" s="44">
        <v>0</v>
      </c>
      <c r="F1174" s="48">
        <v>0</v>
      </c>
      <c r="G1174" s="48">
        <v>0</v>
      </c>
      <c r="H1174" s="44">
        <v>0</v>
      </c>
      <c r="I1174" s="44">
        <v>0</v>
      </c>
      <c r="J1174" s="44">
        <v>1</v>
      </c>
      <c r="K1174" s="48">
        <v>0</v>
      </c>
      <c r="L1174" s="49">
        <v>0</v>
      </c>
      <c r="M1174" s="49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21375</v>
      </c>
      <c r="S1174" s="10">
        <v>0</v>
      </c>
      <c r="T1174" s="50">
        <f t="shared" si="62"/>
        <v>0</v>
      </c>
      <c r="U1174" s="50">
        <f t="shared" si="62"/>
        <v>0</v>
      </c>
      <c r="V1174" s="50">
        <f t="shared" si="62"/>
        <v>0</v>
      </c>
      <c r="W1174" s="50">
        <f t="shared" si="61"/>
        <v>0</v>
      </c>
      <c r="X1174" s="50">
        <f t="shared" si="61"/>
        <v>0</v>
      </c>
      <c r="Y1174" s="50">
        <f t="shared" si="61"/>
        <v>0</v>
      </c>
      <c r="Z1174" s="50">
        <f t="shared" si="61"/>
        <v>1781.25</v>
      </c>
      <c r="AA1174" s="50">
        <f t="shared" si="59"/>
        <v>0</v>
      </c>
      <c r="AB1174" s="50">
        <f t="shared" si="63"/>
        <v>1781.25</v>
      </c>
      <c r="AC1174" s="48" t="str">
        <f>VLOOKUP(ПРОДАЖИ!C:C,'ИЗ ОСНОВЫ НОМЕНКЛАТУР'!D:E,2,0)</f>
        <v>Аксессуары для кухни</v>
      </c>
      <c r="AD1174" s="48" t="str">
        <f>VLOOKUP(C:C,'ИЗ ОСНОВЫ НОМЕНКЛАТУР'!D:F,3,0)</f>
        <v>Мойки из камня</v>
      </c>
      <c r="AE1174" s="48" t="str">
        <f>VLOOKUP(C:C,'ИЗ ОСНОВЫ НОМЕНКЛАТУР'!D:H,5,0)</f>
        <v>C</v>
      </c>
    </row>
    <row r="1175" spans="1:31" ht="9.6" customHeight="1" x14ac:dyDescent="0.2">
      <c r="A1175" s="45" t="s">
        <v>888</v>
      </c>
      <c r="B1175" s="11"/>
      <c r="C1175" s="11" t="s">
        <v>1175</v>
      </c>
      <c r="D1175" s="44">
        <v>0</v>
      </c>
      <c r="E1175" s="44">
        <v>0</v>
      </c>
      <c r="F1175" s="48">
        <v>0</v>
      </c>
      <c r="G1175" s="48">
        <v>0</v>
      </c>
      <c r="H1175" s="44">
        <v>0</v>
      </c>
      <c r="I1175" s="44">
        <v>0</v>
      </c>
      <c r="J1175" s="44">
        <v>1</v>
      </c>
      <c r="K1175" s="48">
        <v>0</v>
      </c>
      <c r="L1175" s="49">
        <v>0</v>
      </c>
      <c r="M1175" s="49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14535</v>
      </c>
      <c r="S1175" s="10">
        <v>0</v>
      </c>
      <c r="T1175" s="50">
        <f t="shared" si="62"/>
        <v>0</v>
      </c>
      <c r="U1175" s="50">
        <f t="shared" si="62"/>
        <v>0</v>
      </c>
      <c r="V1175" s="50">
        <f t="shared" si="62"/>
        <v>0</v>
      </c>
      <c r="W1175" s="50">
        <f t="shared" si="61"/>
        <v>0</v>
      </c>
      <c r="X1175" s="50">
        <f t="shared" si="61"/>
        <v>0</v>
      </c>
      <c r="Y1175" s="50">
        <f t="shared" si="61"/>
        <v>0</v>
      </c>
      <c r="Z1175" s="50">
        <f t="shared" si="61"/>
        <v>1211.25</v>
      </c>
      <c r="AA1175" s="50">
        <f t="shared" si="59"/>
        <v>0</v>
      </c>
      <c r="AB1175" s="50">
        <f t="shared" si="63"/>
        <v>1211.25</v>
      </c>
      <c r="AC1175" s="48" t="str">
        <f>VLOOKUP(ПРОДАЖИ!C:C,'ИЗ ОСНОВЫ НОМЕНКЛАТУР'!D:E,2,0)</f>
        <v>Аксессуары для кухни</v>
      </c>
      <c r="AD1175" s="48" t="str">
        <f>VLOOKUP(C:C,'ИЗ ОСНОВЫ НОМЕНКЛАТУР'!D:F,3,0)</f>
        <v>Мойки из камня</v>
      </c>
      <c r="AE1175" s="48" t="str">
        <f>VLOOKUP(C:C,'ИЗ ОСНОВЫ НОМЕНКЛАТУР'!D:H,5,0)</f>
        <v>C</v>
      </c>
    </row>
    <row r="1176" spans="1:31" ht="9.6" customHeight="1" x14ac:dyDescent="0.2">
      <c r="A1176" s="45" t="s">
        <v>888</v>
      </c>
      <c r="B1176" s="11"/>
      <c r="C1176" s="11" t="s">
        <v>1176</v>
      </c>
      <c r="D1176" s="44">
        <v>0</v>
      </c>
      <c r="E1176" s="44">
        <v>0</v>
      </c>
      <c r="F1176" s="48">
        <v>0</v>
      </c>
      <c r="G1176" s="48">
        <v>0</v>
      </c>
      <c r="H1176" s="44">
        <v>0</v>
      </c>
      <c r="I1176" s="44">
        <v>0</v>
      </c>
      <c r="J1176" s="44">
        <v>1</v>
      </c>
      <c r="K1176" s="48">
        <v>0</v>
      </c>
      <c r="L1176" s="49">
        <v>0</v>
      </c>
      <c r="M1176" s="49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16550</v>
      </c>
      <c r="S1176" s="10">
        <v>0</v>
      </c>
      <c r="T1176" s="50">
        <f t="shared" si="62"/>
        <v>0</v>
      </c>
      <c r="U1176" s="50">
        <f t="shared" si="62"/>
        <v>0</v>
      </c>
      <c r="V1176" s="50">
        <f t="shared" si="62"/>
        <v>0</v>
      </c>
      <c r="W1176" s="50">
        <f t="shared" si="61"/>
        <v>0</v>
      </c>
      <c r="X1176" s="50">
        <f t="shared" si="61"/>
        <v>0</v>
      </c>
      <c r="Y1176" s="50">
        <f t="shared" si="61"/>
        <v>0</v>
      </c>
      <c r="Z1176" s="50">
        <f t="shared" si="61"/>
        <v>1379.1666666666667</v>
      </c>
      <c r="AA1176" s="50">
        <f t="shared" si="61"/>
        <v>0</v>
      </c>
      <c r="AB1176" s="50">
        <f t="shared" si="63"/>
        <v>1379.1666666666667</v>
      </c>
      <c r="AC1176" s="48" t="str">
        <f>VLOOKUP(ПРОДАЖИ!C:C,'ИЗ ОСНОВЫ НОМЕНКЛАТУР'!D:E,2,0)</f>
        <v>Аксессуары для кухни</v>
      </c>
      <c r="AD1176" s="48" t="str">
        <f>VLOOKUP(C:C,'ИЗ ОСНОВЫ НОМЕНКЛАТУР'!D:F,3,0)</f>
        <v>Мойки из камня</v>
      </c>
      <c r="AE1176" s="48" t="str">
        <f>VLOOKUP(C:C,'ИЗ ОСНОВЫ НОМЕНКЛАТУР'!D:H,5,0)</f>
        <v>C</v>
      </c>
    </row>
    <row r="1177" spans="1:31" ht="9.6" customHeight="1" x14ac:dyDescent="0.2">
      <c r="A1177" s="45" t="s">
        <v>888</v>
      </c>
      <c r="B1177" s="11"/>
      <c r="C1177" s="11" t="s">
        <v>1177</v>
      </c>
      <c r="D1177" s="44">
        <v>0</v>
      </c>
      <c r="E1177" s="44">
        <v>0</v>
      </c>
      <c r="F1177" s="48">
        <v>0</v>
      </c>
      <c r="G1177" s="48">
        <v>0</v>
      </c>
      <c r="H1177" s="44">
        <v>0</v>
      </c>
      <c r="I1177" s="44">
        <v>0</v>
      </c>
      <c r="J1177" s="44">
        <v>1</v>
      </c>
      <c r="K1177" s="48">
        <v>0</v>
      </c>
      <c r="L1177" s="49">
        <v>0</v>
      </c>
      <c r="M1177" s="49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16550</v>
      </c>
      <c r="S1177" s="10">
        <v>0</v>
      </c>
      <c r="T1177" s="50">
        <f t="shared" si="62"/>
        <v>0</v>
      </c>
      <c r="U1177" s="50">
        <f t="shared" si="62"/>
        <v>0</v>
      </c>
      <c r="V1177" s="50">
        <f t="shared" si="62"/>
        <v>0</v>
      </c>
      <c r="W1177" s="50">
        <f t="shared" si="61"/>
        <v>0</v>
      </c>
      <c r="X1177" s="50">
        <f t="shared" si="61"/>
        <v>0</v>
      </c>
      <c r="Y1177" s="50">
        <f t="shared" si="61"/>
        <v>0</v>
      </c>
      <c r="Z1177" s="50">
        <f t="shared" si="61"/>
        <v>1379.1666666666667</v>
      </c>
      <c r="AA1177" s="50">
        <f t="shared" si="61"/>
        <v>0</v>
      </c>
      <c r="AB1177" s="50">
        <f t="shared" si="63"/>
        <v>1379.1666666666667</v>
      </c>
      <c r="AC1177" s="48" t="str">
        <f>VLOOKUP(ПРОДАЖИ!C:C,'ИЗ ОСНОВЫ НОМЕНКЛАТУР'!D:E,2,0)</f>
        <v>Аксессуары для кухни</v>
      </c>
      <c r="AD1177" s="48" t="str">
        <f>VLOOKUP(C:C,'ИЗ ОСНОВЫ НОМЕНКЛАТУР'!D:F,3,0)</f>
        <v>Мойки из камня</v>
      </c>
      <c r="AE1177" s="48" t="str">
        <f>VLOOKUP(C:C,'ИЗ ОСНОВЫ НОМЕНКЛАТУР'!D:H,5,0)</f>
        <v>C</v>
      </c>
    </row>
    <row r="1178" spans="1:31" ht="9.6" customHeight="1" x14ac:dyDescent="0.2">
      <c r="A1178" s="45" t="s">
        <v>888</v>
      </c>
      <c r="B1178" s="11"/>
      <c r="C1178" s="11" t="s">
        <v>1178</v>
      </c>
      <c r="D1178" s="44">
        <v>0</v>
      </c>
      <c r="E1178" s="44">
        <v>0</v>
      </c>
      <c r="F1178" s="48">
        <v>0</v>
      </c>
      <c r="G1178" s="48">
        <v>0</v>
      </c>
      <c r="H1178" s="44">
        <v>0</v>
      </c>
      <c r="I1178" s="44">
        <v>0</v>
      </c>
      <c r="J1178" s="44">
        <v>1</v>
      </c>
      <c r="K1178" s="48">
        <v>0</v>
      </c>
      <c r="L1178" s="49">
        <v>0</v>
      </c>
      <c r="M1178" s="49">
        <v>0</v>
      </c>
      <c r="N1178" s="10">
        <v>0</v>
      </c>
      <c r="O1178" s="10">
        <v>0</v>
      </c>
      <c r="P1178" s="10">
        <v>0</v>
      </c>
      <c r="Q1178" s="10">
        <v>0</v>
      </c>
      <c r="R1178" s="10">
        <v>13680</v>
      </c>
      <c r="S1178" s="10">
        <v>0</v>
      </c>
      <c r="T1178" s="50">
        <f t="shared" si="62"/>
        <v>0</v>
      </c>
      <c r="U1178" s="50">
        <f t="shared" si="62"/>
        <v>0</v>
      </c>
      <c r="V1178" s="50">
        <f t="shared" si="62"/>
        <v>0</v>
      </c>
      <c r="W1178" s="50">
        <f t="shared" si="61"/>
        <v>0</v>
      </c>
      <c r="X1178" s="50">
        <f t="shared" si="61"/>
        <v>0</v>
      </c>
      <c r="Y1178" s="50">
        <f t="shared" si="61"/>
        <v>0</v>
      </c>
      <c r="Z1178" s="50">
        <f t="shared" si="61"/>
        <v>1140</v>
      </c>
      <c r="AA1178" s="50">
        <f t="shared" si="61"/>
        <v>0</v>
      </c>
      <c r="AB1178" s="50">
        <f t="shared" si="63"/>
        <v>1140</v>
      </c>
      <c r="AC1178" s="48" t="str">
        <f>VLOOKUP(ПРОДАЖИ!C:C,'ИЗ ОСНОВЫ НОМЕНКЛАТУР'!D:E,2,0)</f>
        <v>Аксессуары для кухни</v>
      </c>
      <c r="AD1178" s="48" t="str">
        <f>VLOOKUP(C:C,'ИЗ ОСНОВЫ НОМЕНКЛАТУР'!D:F,3,0)</f>
        <v>Мойки из камня</v>
      </c>
      <c r="AE1178" s="48" t="str">
        <f>VLOOKUP(C:C,'ИЗ ОСНОВЫ НОМЕНКЛАТУР'!D:H,5,0)</f>
        <v>C</v>
      </c>
    </row>
    <row r="1179" spans="1:31" ht="9.6" customHeight="1" x14ac:dyDescent="0.2">
      <c r="A1179" s="45" t="s">
        <v>888</v>
      </c>
      <c r="B1179" s="11"/>
      <c r="C1179" s="11" t="s">
        <v>1179</v>
      </c>
      <c r="D1179" s="44">
        <v>1</v>
      </c>
      <c r="E1179" s="44">
        <v>0</v>
      </c>
      <c r="F1179" s="48">
        <v>0</v>
      </c>
      <c r="G1179" s="48">
        <v>0</v>
      </c>
      <c r="H1179" s="44">
        <v>0</v>
      </c>
      <c r="I1179" s="44">
        <v>0</v>
      </c>
      <c r="J1179" s="44">
        <v>0</v>
      </c>
      <c r="K1179" s="48">
        <v>0</v>
      </c>
      <c r="L1179" s="49">
        <v>18001.8</v>
      </c>
      <c r="M1179" s="49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50">
        <f t="shared" si="62"/>
        <v>1500.1499999999999</v>
      </c>
      <c r="U1179" s="50">
        <f t="shared" si="62"/>
        <v>0</v>
      </c>
      <c r="V1179" s="50">
        <f t="shared" si="62"/>
        <v>0</v>
      </c>
      <c r="W1179" s="50">
        <f t="shared" si="61"/>
        <v>0</v>
      </c>
      <c r="X1179" s="50">
        <f t="shared" si="61"/>
        <v>0</v>
      </c>
      <c r="Y1179" s="50">
        <f t="shared" si="61"/>
        <v>0</v>
      </c>
      <c r="Z1179" s="50">
        <f t="shared" si="61"/>
        <v>0</v>
      </c>
      <c r="AA1179" s="50">
        <f t="shared" si="61"/>
        <v>0</v>
      </c>
      <c r="AB1179" s="50">
        <f t="shared" si="63"/>
        <v>1500.1499999999999</v>
      </c>
      <c r="AC1179" s="48" t="str">
        <f>VLOOKUP(ПРОДАЖИ!C:C,'ИЗ ОСНОВЫ НОМЕНКЛАТУР'!D:E,2,0)</f>
        <v>Аксессуары для кухни</v>
      </c>
      <c r="AD1179" s="48" t="str">
        <f>VLOOKUP(C:C,'ИЗ ОСНОВЫ НОМЕНКЛАТУР'!D:F,3,0)</f>
        <v>Мойки из камня</v>
      </c>
      <c r="AE1179" s="48" t="str">
        <f>VLOOKUP(C:C,'ИЗ ОСНОВЫ НОМЕНКЛАТУР'!D:H,5,0)</f>
        <v>C</v>
      </c>
    </row>
    <row r="1180" spans="1:31" ht="9.6" customHeight="1" x14ac:dyDescent="0.2">
      <c r="A1180" s="45" t="s">
        <v>888</v>
      </c>
      <c r="B1180" s="11"/>
      <c r="C1180" s="11" t="s">
        <v>1180</v>
      </c>
      <c r="D1180" s="44">
        <v>1</v>
      </c>
      <c r="E1180" s="44">
        <v>0</v>
      </c>
      <c r="F1180" s="48">
        <v>0</v>
      </c>
      <c r="G1180" s="48">
        <v>0</v>
      </c>
      <c r="H1180" s="44">
        <v>0</v>
      </c>
      <c r="I1180" s="44">
        <v>0</v>
      </c>
      <c r="J1180" s="44">
        <v>0</v>
      </c>
      <c r="K1180" s="48">
        <v>0</v>
      </c>
      <c r="L1180" s="49">
        <v>25094.59</v>
      </c>
      <c r="M1180" s="49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50">
        <f t="shared" si="62"/>
        <v>2091.2158333333332</v>
      </c>
      <c r="U1180" s="50">
        <f t="shared" si="62"/>
        <v>0</v>
      </c>
      <c r="V1180" s="50">
        <f t="shared" si="62"/>
        <v>0</v>
      </c>
      <c r="W1180" s="50">
        <f t="shared" si="61"/>
        <v>0</v>
      </c>
      <c r="X1180" s="50">
        <f t="shared" si="61"/>
        <v>0</v>
      </c>
      <c r="Y1180" s="50">
        <f t="shared" si="61"/>
        <v>0</v>
      </c>
      <c r="Z1180" s="50">
        <f t="shared" si="61"/>
        <v>0</v>
      </c>
      <c r="AA1180" s="50">
        <f t="shared" si="61"/>
        <v>0</v>
      </c>
      <c r="AB1180" s="50">
        <f t="shared" si="63"/>
        <v>2091.2158333333332</v>
      </c>
      <c r="AC1180" s="48" t="str">
        <f>VLOOKUP(ПРОДАЖИ!C:C,'ИЗ ОСНОВЫ НОМЕНКЛАТУР'!D:E,2,0)</f>
        <v>Аксессуары для кухни</v>
      </c>
      <c r="AD1180" s="48" t="str">
        <f>VLOOKUP(C:C,'ИЗ ОСНОВЫ НОМЕНКЛАТУР'!D:F,3,0)</f>
        <v>Мойки из камня</v>
      </c>
      <c r="AE1180" s="48" t="str">
        <f>VLOOKUP(C:C,'ИЗ ОСНОВЫ НОМЕНКЛАТУР'!D:H,5,0)</f>
        <v>C</v>
      </c>
    </row>
    <row r="1181" spans="1:31" ht="9.6" customHeight="1" x14ac:dyDescent="0.2">
      <c r="A1181" s="45" t="s">
        <v>888</v>
      </c>
      <c r="B1181" s="11"/>
      <c r="C1181" s="11" t="s">
        <v>1181</v>
      </c>
      <c r="D1181" s="44">
        <v>1</v>
      </c>
      <c r="E1181" s="44">
        <v>0</v>
      </c>
      <c r="F1181" s="48">
        <v>0</v>
      </c>
      <c r="G1181" s="48">
        <v>0</v>
      </c>
      <c r="H1181" s="44">
        <v>0</v>
      </c>
      <c r="I1181" s="44">
        <v>0</v>
      </c>
      <c r="J1181" s="44">
        <v>0</v>
      </c>
      <c r="K1181" s="48">
        <v>0</v>
      </c>
      <c r="L1181" s="49">
        <v>35437</v>
      </c>
      <c r="M1181" s="49">
        <v>0</v>
      </c>
      <c r="N1181" s="10">
        <v>0</v>
      </c>
      <c r="O1181" s="10">
        <v>0</v>
      </c>
      <c r="P1181" s="10">
        <v>0</v>
      </c>
      <c r="Q1181" s="10">
        <v>0</v>
      </c>
      <c r="R1181" s="10">
        <v>0</v>
      </c>
      <c r="S1181" s="10">
        <v>0</v>
      </c>
      <c r="T1181" s="50">
        <f t="shared" si="62"/>
        <v>2953.0833333333335</v>
      </c>
      <c r="U1181" s="50">
        <f t="shared" si="62"/>
        <v>0</v>
      </c>
      <c r="V1181" s="50">
        <f t="shared" si="62"/>
        <v>0</v>
      </c>
      <c r="W1181" s="50">
        <f t="shared" si="61"/>
        <v>0</v>
      </c>
      <c r="X1181" s="50">
        <f t="shared" si="61"/>
        <v>0</v>
      </c>
      <c r="Y1181" s="50">
        <f t="shared" si="61"/>
        <v>0</v>
      </c>
      <c r="Z1181" s="50">
        <f t="shared" si="61"/>
        <v>0</v>
      </c>
      <c r="AA1181" s="50">
        <f t="shared" si="61"/>
        <v>0</v>
      </c>
      <c r="AB1181" s="50">
        <f t="shared" si="63"/>
        <v>2953.0833333333335</v>
      </c>
      <c r="AC1181" s="48" t="str">
        <f>VLOOKUP(ПРОДАЖИ!C:C,'ИЗ ОСНОВЫ НОМЕНКЛАТУР'!D:E,2,0)</f>
        <v>Аксессуары для кухни</v>
      </c>
      <c r="AD1181" s="48" t="str">
        <f>VLOOKUP(C:C,'ИЗ ОСНОВЫ НОМЕНКЛАТУР'!D:F,3,0)</f>
        <v>Мойки из камня</v>
      </c>
      <c r="AE1181" s="48" t="str">
        <f>VLOOKUP(C:C,'ИЗ ОСНОВЫ НОМЕНКЛАТУР'!D:H,5,0)</f>
        <v>C</v>
      </c>
    </row>
    <row r="1182" spans="1:31" ht="9.6" customHeight="1" x14ac:dyDescent="0.2">
      <c r="A1182" s="45" t="s">
        <v>888</v>
      </c>
      <c r="B1182" s="46" t="s">
        <v>1182</v>
      </c>
      <c r="C1182" s="46"/>
      <c r="D1182" s="44">
        <v>0</v>
      </c>
      <c r="E1182" s="44">
        <v>0</v>
      </c>
      <c r="F1182" s="48">
        <v>0</v>
      </c>
      <c r="G1182" s="48">
        <v>0</v>
      </c>
      <c r="H1182" s="44">
        <v>0</v>
      </c>
      <c r="I1182" s="44">
        <v>0</v>
      </c>
      <c r="J1182" s="44">
        <v>0</v>
      </c>
      <c r="K1182" s="48">
        <v>0</v>
      </c>
      <c r="L1182" s="49">
        <v>0</v>
      </c>
      <c r="M1182" s="49">
        <v>0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50">
        <f t="shared" si="62"/>
        <v>0</v>
      </c>
      <c r="U1182" s="50">
        <f t="shared" si="62"/>
        <v>0</v>
      </c>
      <c r="V1182" s="50">
        <f t="shared" si="62"/>
        <v>0</v>
      </c>
      <c r="W1182" s="50">
        <f t="shared" si="61"/>
        <v>0</v>
      </c>
      <c r="X1182" s="50">
        <f t="shared" si="61"/>
        <v>0</v>
      </c>
      <c r="Y1182" s="50">
        <f t="shared" si="61"/>
        <v>0</v>
      </c>
      <c r="Z1182" s="50">
        <f t="shared" si="61"/>
        <v>0</v>
      </c>
      <c r="AA1182" s="50">
        <f t="shared" si="61"/>
        <v>0</v>
      </c>
      <c r="AB1182" s="50">
        <f t="shared" si="63"/>
        <v>0</v>
      </c>
      <c r="AC1182" s="48" t="e">
        <f>VLOOKUP(ПРОДАЖИ!C:C,'ИЗ ОСНОВЫ НОМЕНКЛАТУР'!D:E,2,0)</f>
        <v>#N/A</v>
      </c>
      <c r="AD1182" s="48" t="e">
        <f>VLOOKUP(C:C,'ИЗ ОСНОВЫ НОМЕНКЛАТУР'!D:F,3,0)</f>
        <v>#N/A</v>
      </c>
      <c r="AE1182" s="48" t="e">
        <f>VLOOKUP(C:C,'ИЗ ОСНОВЫ НОМЕНКЛАТУР'!D:H,5,0)</f>
        <v>#N/A</v>
      </c>
    </row>
    <row r="1183" spans="1:31" ht="9.6" customHeight="1" x14ac:dyDescent="0.2">
      <c r="A1183" s="45" t="s">
        <v>888</v>
      </c>
      <c r="B1183" s="11"/>
      <c r="C1183" s="11" t="s">
        <v>1183</v>
      </c>
      <c r="D1183" s="44">
        <v>2</v>
      </c>
      <c r="E1183" s="44">
        <v>0</v>
      </c>
      <c r="F1183" s="48">
        <v>0</v>
      </c>
      <c r="G1183" s="48">
        <v>0</v>
      </c>
      <c r="H1183" s="44">
        <v>0</v>
      </c>
      <c r="I1183" s="44">
        <v>0</v>
      </c>
      <c r="J1183" s="44">
        <v>0</v>
      </c>
      <c r="K1183" s="48">
        <v>0</v>
      </c>
      <c r="L1183" s="49">
        <v>84500</v>
      </c>
      <c r="M1183" s="49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50">
        <f t="shared" si="62"/>
        <v>7041.666666666667</v>
      </c>
      <c r="U1183" s="50">
        <f t="shared" si="62"/>
        <v>0</v>
      </c>
      <c r="V1183" s="50">
        <f t="shared" si="62"/>
        <v>0</v>
      </c>
      <c r="W1183" s="50">
        <f t="shared" si="61"/>
        <v>0</v>
      </c>
      <c r="X1183" s="50">
        <f t="shared" si="61"/>
        <v>0</v>
      </c>
      <c r="Y1183" s="50">
        <f t="shared" si="61"/>
        <v>0</v>
      </c>
      <c r="Z1183" s="50">
        <f t="shared" si="61"/>
        <v>0</v>
      </c>
      <c r="AA1183" s="50">
        <f t="shared" si="61"/>
        <v>0</v>
      </c>
      <c r="AB1183" s="50">
        <f t="shared" si="63"/>
        <v>7041.666666666667</v>
      </c>
      <c r="AC1183" s="48" t="str">
        <f>VLOOKUP(ПРОДАЖИ!C:C,'ИЗ ОСНОВЫ НОМЕНКЛАТУР'!D:E,2,0)</f>
        <v>Аксессуары для кухни</v>
      </c>
      <c r="AD1183" s="48" t="str">
        <f>VLOOKUP(C:C,'ИЗ ОСНОВЫ НОМЕНКЛАТУР'!D:F,3,0)</f>
        <v>Мойки со стеклянной поверхностью</v>
      </c>
      <c r="AE1183" s="48" t="str">
        <f>VLOOKUP(C:C,'ИЗ ОСНОВЫ НОМЕНКЛАТУР'!D:H,5,0)</f>
        <v>C</v>
      </c>
    </row>
    <row r="1184" spans="1:31" ht="9.6" customHeight="1" x14ac:dyDescent="0.2">
      <c r="A1184" s="45" t="s">
        <v>888</v>
      </c>
      <c r="B1184" s="11"/>
      <c r="C1184" s="11" t="s">
        <v>1184</v>
      </c>
      <c r="D1184" s="44">
        <v>1</v>
      </c>
      <c r="E1184" s="44">
        <v>0</v>
      </c>
      <c r="F1184" s="48">
        <v>0</v>
      </c>
      <c r="G1184" s="48">
        <v>0</v>
      </c>
      <c r="H1184" s="44">
        <v>0</v>
      </c>
      <c r="I1184" s="44">
        <v>0</v>
      </c>
      <c r="J1184" s="44">
        <v>0</v>
      </c>
      <c r="K1184" s="48">
        <v>0</v>
      </c>
      <c r="L1184" s="49">
        <v>54000</v>
      </c>
      <c r="M1184" s="49">
        <v>0</v>
      </c>
      <c r="N1184" s="10">
        <v>0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50">
        <f t="shared" si="62"/>
        <v>4500</v>
      </c>
      <c r="U1184" s="50">
        <f t="shared" si="62"/>
        <v>0</v>
      </c>
      <c r="V1184" s="50">
        <f t="shared" si="62"/>
        <v>0</v>
      </c>
      <c r="W1184" s="50">
        <f t="shared" si="61"/>
        <v>0</v>
      </c>
      <c r="X1184" s="50">
        <f t="shared" si="61"/>
        <v>0</v>
      </c>
      <c r="Y1184" s="50">
        <f t="shared" si="61"/>
        <v>0</v>
      </c>
      <c r="Z1184" s="50">
        <f t="shared" si="61"/>
        <v>0</v>
      </c>
      <c r="AA1184" s="50">
        <f t="shared" si="61"/>
        <v>0</v>
      </c>
      <c r="AB1184" s="50">
        <f t="shared" si="63"/>
        <v>4500</v>
      </c>
      <c r="AC1184" s="48" t="str">
        <f>VLOOKUP(ПРОДАЖИ!C:C,'ИЗ ОСНОВЫ НОМЕНКЛАТУР'!D:E,2,0)</f>
        <v>Аксессуары для кухни</v>
      </c>
      <c r="AD1184" s="48" t="str">
        <f>VLOOKUP(C:C,'ИЗ ОСНОВЫ НОМЕНКЛАТУР'!D:F,3,0)</f>
        <v>Мойки со стеклянной поверхностью</v>
      </c>
      <c r="AE1184" s="48" t="str">
        <f>VLOOKUP(C:C,'ИЗ ОСНОВЫ НОМЕНКЛАТУР'!D:H,5,0)</f>
        <v>C</v>
      </c>
    </row>
    <row r="1185" spans="1:31" ht="9.6" customHeight="1" x14ac:dyDescent="0.2">
      <c r="A1185" s="45" t="s">
        <v>888</v>
      </c>
      <c r="B1185" s="11"/>
      <c r="C1185" s="11" t="s">
        <v>1185</v>
      </c>
      <c r="D1185" s="44">
        <v>1</v>
      </c>
      <c r="E1185" s="44">
        <v>0</v>
      </c>
      <c r="F1185" s="48">
        <v>0</v>
      </c>
      <c r="G1185" s="48">
        <v>0</v>
      </c>
      <c r="H1185" s="44">
        <v>0</v>
      </c>
      <c r="I1185" s="44">
        <v>0</v>
      </c>
      <c r="J1185" s="44">
        <v>0</v>
      </c>
      <c r="K1185" s="48">
        <v>0</v>
      </c>
      <c r="L1185" s="49">
        <v>52200</v>
      </c>
      <c r="M1185" s="49">
        <v>0</v>
      </c>
      <c r="N1185" s="10">
        <v>0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50">
        <f t="shared" si="62"/>
        <v>4350</v>
      </c>
      <c r="U1185" s="50">
        <f t="shared" si="62"/>
        <v>0</v>
      </c>
      <c r="V1185" s="50">
        <f t="shared" si="62"/>
        <v>0</v>
      </c>
      <c r="W1185" s="50">
        <f t="shared" si="61"/>
        <v>0</v>
      </c>
      <c r="X1185" s="50">
        <f t="shared" si="61"/>
        <v>0</v>
      </c>
      <c r="Y1185" s="50">
        <f t="shared" si="61"/>
        <v>0</v>
      </c>
      <c r="Z1185" s="50">
        <f t="shared" si="61"/>
        <v>0</v>
      </c>
      <c r="AA1185" s="50">
        <f t="shared" si="61"/>
        <v>0</v>
      </c>
      <c r="AB1185" s="50">
        <f t="shared" si="63"/>
        <v>4350</v>
      </c>
      <c r="AC1185" s="48" t="str">
        <f>VLOOKUP(ПРОДАЖИ!C:C,'ИЗ ОСНОВЫ НОМЕНКЛАТУР'!D:E,2,0)</f>
        <v>Аксессуары для кухни</v>
      </c>
      <c r="AD1185" s="48" t="str">
        <f>VLOOKUP(C:C,'ИЗ ОСНОВЫ НОМЕНКЛАТУР'!D:F,3,0)</f>
        <v>Мойки со стеклянной поверхностью</v>
      </c>
      <c r="AE1185" s="48" t="str">
        <f>VLOOKUP(C:C,'ИЗ ОСНОВЫ НОМЕНКЛАТУР'!D:H,5,0)</f>
        <v>C</v>
      </c>
    </row>
    <row r="1186" spans="1:31" ht="9.6" customHeight="1" x14ac:dyDescent="0.2">
      <c r="A1186" s="45" t="s">
        <v>888</v>
      </c>
      <c r="B1186" s="11"/>
      <c r="C1186" s="11" t="s">
        <v>1186</v>
      </c>
      <c r="D1186" s="44">
        <v>1</v>
      </c>
      <c r="E1186" s="44">
        <v>0</v>
      </c>
      <c r="F1186" s="48">
        <v>0</v>
      </c>
      <c r="G1186" s="48">
        <v>0</v>
      </c>
      <c r="H1186" s="44">
        <v>0</v>
      </c>
      <c r="I1186" s="44">
        <v>0</v>
      </c>
      <c r="J1186" s="44">
        <v>0</v>
      </c>
      <c r="K1186" s="48">
        <v>0</v>
      </c>
      <c r="L1186" s="49">
        <v>49500</v>
      </c>
      <c r="M1186" s="49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50">
        <f t="shared" si="62"/>
        <v>4125</v>
      </c>
      <c r="U1186" s="50">
        <f t="shared" si="62"/>
        <v>0</v>
      </c>
      <c r="V1186" s="50">
        <f t="shared" si="62"/>
        <v>0</v>
      </c>
      <c r="W1186" s="50">
        <f t="shared" si="61"/>
        <v>0</v>
      </c>
      <c r="X1186" s="50">
        <f t="shared" si="61"/>
        <v>0</v>
      </c>
      <c r="Y1186" s="50">
        <f t="shared" si="61"/>
        <v>0</v>
      </c>
      <c r="Z1186" s="50">
        <f t="shared" si="61"/>
        <v>0</v>
      </c>
      <c r="AA1186" s="50">
        <f t="shared" si="61"/>
        <v>0</v>
      </c>
      <c r="AB1186" s="50">
        <f t="shared" si="63"/>
        <v>4125</v>
      </c>
      <c r="AC1186" s="48" t="str">
        <f>VLOOKUP(ПРОДАЖИ!C:C,'ИЗ ОСНОВЫ НОМЕНКЛАТУР'!D:E,2,0)</f>
        <v>Аксессуары для кухни</v>
      </c>
      <c r="AD1186" s="48" t="str">
        <f>VLOOKUP(C:C,'ИЗ ОСНОВЫ НОМЕНКЛАТУР'!D:F,3,0)</f>
        <v>Мойки со стеклянной поверхностью</v>
      </c>
      <c r="AE1186" s="48" t="str">
        <f>VLOOKUP(C:C,'ИЗ ОСНОВЫ НОМЕНКЛАТУР'!D:H,5,0)</f>
        <v>C</v>
      </c>
    </row>
    <row r="1187" spans="1:31" ht="9.6" customHeight="1" x14ac:dyDescent="0.2">
      <c r="A1187" s="45" t="s">
        <v>888</v>
      </c>
      <c r="B1187" s="46" t="s">
        <v>1187</v>
      </c>
      <c r="C1187" s="46"/>
      <c r="D1187" s="44">
        <v>0</v>
      </c>
      <c r="E1187" s="44">
        <v>0</v>
      </c>
      <c r="F1187" s="48">
        <v>0</v>
      </c>
      <c r="G1187" s="48">
        <v>0</v>
      </c>
      <c r="H1187" s="44">
        <v>0</v>
      </c>
      <c r="I1187" s="44">
        <v>0</v>
      </c>
      <c r="J1187" s="44">
        <v>0</v>
      </c>
      <c r="K1187" s="48">
        <v>0</v>
      </c>
      <c r="L1187" s="49">
        <v>0</v>
      </c>
      <c r="M1187" s="49">
        <v>0</v>
      </c>
      <c r="N1187" s="10">
        <v>0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50">
        <f t="shared" si="62"/>
        <v>0</v>
      </c>
      <c r="U1187" s="50">
        <f t="shared" si="62"/>
        <v>0</v>
      </c>
      <c r="V1187" s="50">
        <f t="shared" si="62"/>
        <v>0</v>
      </c>
      <c r="W1187" s="50">
        <f t="shared" si="61"/>
        <v>0</v>
      </c>
      <c r="X1187" s="50">
        <f t="shared" si="61"/>
        <v>0</v>
      </c>
      <c r="Y1187" s="50">
        <f t="shared" si="61"/>
        <v>0</v>
      </c>
      <c r="Z1187" s="50">
        <f t="shared" si="61"/>
        <v>0</v>
      </c>
      <c r="AA1187" s="50">
        <f t="shared" si="61"/>
        <v>0</v>
      </c>
      <c r="AB1187" s="50">
        <f t="shared" si="63"/>
        <v>0</v>
      </c>
      <c r="AC1187" s="48" t="e">
        <f>VLOOKUP(ПРОДАЖИ!C:C,'ИЗ ОСНОВЫ НОМЕНКЛАТУР'!D:E,2,0)</f>
        <v>#N/A</v>
      </c>
      <c r="AD1187" s="48" t="e">
        <f>VLOOKUP(C:C,'ИЗ ОСНОВЫ НОМЕНКЛАТУР'!D:F,3,0)</f>
        <v>#N/A</v>
      </c>
      <c r="AE1187" s="48" t="e">
        <f>VLOOKUP(C:C,'ИЗ ОСНОВЫ НОМЕНКЛАТУР'!D:H,5,0)</f>
        <v>#N/A</v>
      </c>
    </row>
    <row r="1188" spans="1:31" ht="9.6" customHeight="1" x14ac:dyDescent="0.2">
      <c r="A1188" s="45" t="s">
        <v>888</v>
      </c>
      <c r="B1188" s="11"/>
      <c r="C1188" s="11" t="s">
        <v>1188</v>
      </c>
      <c r="D1188" s="44">
        <v>1</v>
      </c>
      <c r="E1188" s="44">
        <v>0</v>
      </c>
      <c r="F1188" s="48">
        <v>0</v>
      </c>
      <c r="G1188" s="48">
        <v>0</v>
      </c>
      <c r="H1188" s="44">
        <v>1</v>
      </c>
      <c r="I1188" s="44">
        <v>0</v>
      </c>
      <c r="J1188" s="44">
        <v>0</v>
      </c>
      <c r="K1188" s="48">
        <v>0</v>
      </c>
      <c r="L1188" s="49">
        <v>51500</v>
      </c>
      <c r="M1188" s="49">
        <v>0</v>
      </c>
      <c r="N1188" s="10">
        <v>0</v>
      </c>
      <c r="O1188" s="10">
        <v>0</v>
      </c>
      <c r="P1188" s="10">
        <v>37530</v>
      </c>
      <c r="Q1188" s="10">
        <v>0</v>
      </c>
      <c r="R1188" s="10">
        <v>0</v>
      </c>
      <c r="S1188" s="10">
        <v>0</v>
      </c>
      <c r="T1188" s="50">
        <f t="shared" si="62"/>
        <v>4291.666666666667</v>
      </c>
      <c r="U1188" s="50">
        <f t="shared" si="62"/>
        <v>0</v>
      </c>
      <c r="V1188" s="50">
        <f t="shared" si="62"/>
        <v>0</v>
      </c>
      <c r="W1188" s="50">
        <f t="shared" si="61"/>
        <v>0</v>
      </c>
      <c r="X1188" s="50">
        <f t="shared" si="61"/>
        <v>3127.5</v>
      </c>
      <c r="Y1188" s="50">
        <f t="shared" si="61"/>
        <v>0</v>
      </c>
      <c r="Z1188" s="50">
        <f t="shared" si="61"/>
        <v>0</v>
      </c>
      <c r="AA1188" s="50">
        <f t="shared" si="61"/>
        <v>0</v>
      </c>
      <c r="AB1188" s="50">
        <f t="shared" si="63"/>
        <v>7419.166666666667</v>
      </c>
      <c r="AC1188" s="48" t="str">
        <f>VLOOKUP(ПРОДАЖИ!C:C,'ИЗ ОСНОВЫ НОМЕНКЛАТУР'!D:E,2,0)</f>
        <v>Аксессуары для кухни</v>
      </c>
      <c r="AD1188" s="48" t="str">
        <f>VLOOKUP(C:C,'ИЗ ОСНОВЫ НОМЕНКЛАТУР'!D:F,3,0)</f>
        <v>Мойки со смесителями водопад</v>
      </c>
      <c r="AE1188" s="48" t="str">
        <f>VLOOKUP(C:C,'ИЗ ОСНОВЫ НОМЕНКЛАТУР'!D:H,5,0)</f>
        <v>C</v>
      </c>
    </row>
    <row r="1189" spans="1:31" ht="9.6" customHeight="1" x14ac:dyDescent="0.2">
      <c r="A1189" s="45" t="s">
        <v>888</v>
      </c>
      <c r="B1189" s="11"/>
      <c r="C1189" s="11" t="s">
        <v>1189</v>
      </c>
      <c r="D1189" s="44">
        <v>1</v>
      </c>
      <c r="E1189" s="44">
        <v>0</v>
      </c>
      <c r="F1189" s="48">
        <v>0</v>
      </c>
      <c r="G1189" s="48">
        <v>0</v>
      </c>
      <c r="H1189" s="44">
        <v>0</v>
      </c>
      <c r="I1189" s="44">
        <v>0</v>
      </c>
      <c r="J1189" s="44">
        <v>0</v>
      </c>
      <c r="K1189" s="48">
        <v>0</v>
      </c>
      <c r="L1189" s="49">
        <v>37440</v>
      </c>
      <c r="M1189" s="49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50">
        <f t="shared" si="62"/>
        <v>3120</v>
      </c>
      <c r="U1189" s="50">
        <f t="shared" si="62"/>
        <v>0</v>
      </c>
      <c r="V1189" s="50">
        <f t="shared" si="62"/>
        <v>0</v>
      </c>
      <c r="W1189" s="50">
        <f t="shared" si="61"/>
        <v>0</v>
      </c>
      <c r="X1189" s="50">
        <f t="shared" si="61"/>
        <v>0</v>
      </c>
      <c r="Y1189" s="50">
        <f t="shared" si="61"/>
        <v>0</v>
      </c>
      <c r="Z1189" s="50">
        <f t="shared" si="61"/>
        <v>0</v>
      </c>
      <c r="AA1189" s="50">
        <f t="shared" si="61"/>
        <v>0</v>
      </c>
      <c r="AB1189" s="50">
        <f t="shared" si="63"/>
        <v>3120</v>
      </c>
      <c r="AC1189" s="48" t="str">
        <f>VLOOKUP(ПРОДАЖИ!C:C,'ИЗ ОСНОВЫ НОМЕНКЛАТУР'!D:E,2,0)</f>
        <v>Аксессуары для кухни</v>
      </c>
      <c r="AD1189" s="48" t="str">
        <f>VLOOKUP(C:C,'ИЗ ОСНОВЫ НОМЕНКЛАТУР'!D:F,3,0)</f>
        <v>Мойки со смесителями водопад</v>
      </c>
      <c r="AE1189" s="48" t="str">
        <f>VLOOKUP(C:C,'ИЗ ОСНОВЫ НОМЕНКЛАТУР'!D:H,5,0)</f>
        <v>C</v>
      </c>
    </row>
    <row r="1190" spans="1:31" ht="9.6" customHeight="1" x14ac:dyDescent="0.2">
      <c r="A1190" s="45" t="s">
        <v>888</v>
      </c>
      <c r="B1190" s="46" t="s">
        <v>1190</v>
      </c>
      <c r="C1190" s="46"/>
      <c r="D1190" s="44">
        <v>0</v>
      </c>
      <c r="E1190" s="44">
        <v>0</v>
      </c>
      <c r="F1190" s="48">
        <v>0</v>
      </c>
      <c r="G1190" s="48">
        <v>0</v>
      </c>
      <c r="H1190" s="44">
        <v>0</v>
      </c>
      <c r="I1190" s="44">
        <v>0</v>
      </c>
      <c r="J1190" s="44">
        <v>0</v>
      </c>
      <c r="K1190" s="48">
        <v>0</v>
      </c>
      <c r="L1190" s="49">
        <v>0</v>
      </c>
      <c r="M1190" s="49">
        <v>0</v>
      </c>
      <c r="N1190" s="10">
        <v>0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50">
        <f t="shared" si="62"/>
        <v>0</v>
      </c>
      <c r="U1190" s="50">
        <f t="shared" si="62"/>
        <v>0</v>
      </c>
      <c r="V1190" s="50">
        <f t="shared" si="62"/>
        <v>0</v>
      </c>
      <c r="W1190" s="50">
        <f t="shared" si="61"/>
        <v>0</v>
      </c>
      <c r="X1190" s="50">
        <f t="shared" si="61"/>
        <v>0</v>
      </c>
      <c r="Y1190" s="50">
        <f t="shared" si="61"/>
        <v>0</v>
      </c>
      <c r="Z1190" s="50">
        <f t="shared" si="61"/>
        <v>0</v>
      </c>
      <c r="AA1190" s="50">
        <f t="shared" si="61"/>
        <v>0</v>
      </c>
      <c r="AB1190" s="50">
        <f t="shared" si="63"/>
        <v>0</v>
      </c>
      <c r="AC1190" s="48" t="e">
        <f>VLOOKUP(ПРОДАЖИ!C:C,'ИЗ ОСНОВЫ НОМЕНКЛАТУР'!D:E,2,0)</f>
        <v>#N/A</v>
      </c>
      <c r="AD1190" s="48" t="e">
        <f>VLOOKUP(C:C,'ИЗ ОСНОВЫ НОМЕНКЛАТУР'!D:F,3,0)</f>
        <v>#N/A</v>
      </c>
      <c r="AE1190" s="48" t="e">
        <f>VLOOKUP(C:C,'ИЗ ОСНОВЫ НОМЕНКЛАТУР'!D:H,5,0)</f>
        <v>#N/A</v>
      </c>
    </row>
    <row r="1191" spans="1:31" ht="9.6" customHeight="1" x14ac:dyDescent="0.2">
      <c r="A1191" s="45" t="s">
        <v>888</v>
      </c>
      <c r="B1191" s="11"/>
      <c r="C1191" s="11" t="s">
        <v>1191</v>
      </c>
      <c r="D1191" s="44">
        <v>5</v>
      </c>
      <c r="E1191" s="44">
        <v>0</v>
      </c>
      <c r="F1191" s="48">
        <v>0</v>
      </c>
      <c r="G1191" s="48">
        <v>0</v>
      </c>
      <c r="H1191" s="44">
        <v>3</v>
      </c>
      <c r="I1191" s="44">
        <v>0</v>
      </c>
      <c r="J1191" s="44">
        <v>0</v>
      </c>
      <c r="K1191" s="48">
        <v>0</v>
      </c>
      <c r="L1191" s="49">
        <v>94592.15</v>
      </c>
      <c r="M1191" s="49">
        <v>0</v>
      </c>
      <c r="N1191" s="10">
        <v>0</v>
      </c>
      <c r="O1191" s="10">
        <v>0</v>
      </c>
      <c r="P1191" s="10">
        <v>50412</v>
      </c>
      <c r="Q1191" s="10">
        <v>0</v>
      </c>
      <c r="R1191" s="10">
        <v>0</v>
      </c>
      <c r="S1191" s="10">
        <v>0</v>
      </c>
      <c r="T1191" s="50">
        <f t="shared" si="62"/>
        <v>7882.6791666666659</v>
      </c>
      <c r="U1191" s="50">
        <f t="shared" si="62"/>
        <v>0</v>
      </c>
      <c r="V1191" s="50">
        <f t="shared" si="62"/>
        <v>0</v>
      </c>
      <c r="W1191" s="50">
        <f t="shared" si="61"/>
        <v>0</v>
      </c>
      <c r="X1191" s="50">
        <f t="shared" si="61"/>
        <v>4201</v>
      </c>
      <c r="Y1191" s="50">
        <f t="shared" si="61"/>
        <v>0</v>
      </c>
      <c r="Z1191" s="50">
        <f t="shared" si="61"/>
        <v>0</v>
      </c>
      <c r="AA1191" s="50">
        <f t="shared" si="61"/>
        <v>0</v>
      </c>
      <c r="AB1191" s="50">
        <f t="shared" si="63"/>
        <v>12083.679166666665</v>
      </c>
      <c r="AC1191" s="48" t="str">
        <f>VLOOKUP(ПРОДАЖИ!C:C,'ИЗ ОСНОВЫ НОМЕНКЛАТУР'!D:E,2,0)</f>
        <v>Аксессуары для кухни</v>
      </c>
      <c r="AD1191" s="48" t="str">
        <f>VLOOKUP(C:C,'ИЗ ОСНОВЫ НОМЕНКЛАТУР'!D:F,3,0)</f>
        <v>Смесители для кухни</v>
      </c>
      <c r="AE1191" s="48" t="str">
        <f>VLOOKUP(C:C,'ИЗ ОСНОВЫ НОМЕНКЛАТУР'!D:H,5,0)</f>
        <v>C</v>
      </c>
    </row>
    <row r="1192" spans="1:31" ht="9.6" customHeight="1" x14ac:dyDescent="0.2">
      <c r="A1192" s="45" t="s">
        <v>888</v>
      </c>
      <c r="B1192" s="11"/>
      <c r="C1192" s="11" t="s">
        <v>1192</v>
      </c>
      <c r="D1192" s="44">
        <v>5</v>
      </c>
      <c r="E1192" s="44">
        <v>0</v>
      </c>
      <c r="F1192" s="48">
        <v>1</v>
      </c>
      <c r="G1192" s="48">
        <v>0</v>
      </c>
      <c r="H1192" s="44">
        <v>0</v>
      </c>
      <c r="I1192" s="44">
        <v>0</v>
      </c>
      <c r="J1192" s="44">
        <v>0</v>
      </c>
      <c r="K1192" s="48">
        <v>0</v>
      </c>
      <c r="L1192" s="49">
        <v>63065</v>
      </c>
      <c r="M1192" s="49">
        <v>0</v>
      </c>
      <c r="N1192" s="10">
        <v>12613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50">
        <f t="shared" si="62"/>
        <v>5255.416666666667</v>
      </c>
      <c r="U1192" s="50">
        <f t="shared" si="62"/>
        <v>0</v>
      </c>
      <c r="V1192" s="50">
        <f t="shared" si="62"/>
        <v>1051.0833333333333</v>
      </c>
      <c r="W1192" s="50">
        <f t="shared" si="61"/>
        <v>0</v>
      </c>
      <c r="X1192" s="50">
        <f t="shared" si="61"/>
        <v>0</v>
      </c>
      <c r="Y1192" s="50">
        <f t="shared" si="61"/>
        <v>0</v>
      </c>
      <c r="Z1192" s="50">
        <f t="shared" si="61"/>
        <v>0</v>
      </c>
      <c r="AA1192" s="50">
        <f t="shared" si="61"/>
        <v>0</v>
      </c>
      <c r="AB1192" s="50">
        <f t="shared" si="63"/>
        <v>6306.5</v>
      </c>
      <c r="AC1192" s="48" t="str">
        <f>VLOOKUP(ПРОДАЖИ!C:C,'ИЗ ОСНОВЫ НОМЕНКЛАТУР'!D:E,2,0)</f>
        <v>Аксессуары для кухни</v>
      </c>
      <c r="AD1192" s="48" t="str">
        <f>VLOOKUP(C:C,'ИЗ ОСНОВЫ НОМЕНКЛАТУР'!D:F,3,0)</f>
        <v>Смесители для кухни</v>
      </c>
      <c r="AE1192" s="48" t="str">
        <f>VLOOKUP(C:C,'ИЗ ОСНОВЫ НОМЕНКЛАТУР'!D:H,5,0)</f>
        <v>C</v>
      </c>
    </row>
    <row r="1193" spans="1:31" ht="9.6" customHeight="1" x14ac:dyDescent="0.2">
      <c r="A1193" s="45" t="s">
        <v>888</v>
      </c>
      <c r="B1193" s="11"/>
      <c r="C1193" s="11" t="s">
        <v>1193</v>
      </c>
      <c r="D1193" s="44">
        <v>11</v>
      </c>
      <c r="E1193" s="44">
        <v>0</v>
      </c>
      <c r="F1193" s="48">
        <v>2</v>
      </c>
      <c r="G1193" s="48">
        <v>0</v>
      </c>
      <c r="H1193" s="44">
        <v>4</v>
      </c>
      <c r="I1193" s="44">
        <v>0</v>
      </c>
      <c r="J1193" s="44">
        <v>0</v>
      </c>
      <c r="K1193" s="48">
        <v>0</v>
      </c>
      <c r="L1193" s="49">
        <v>83994</v>
      </c>
      <c r="M1193" s="49">
        <v>0</v>
      </c>
      <c r="N1193" s="10">
        <v>15016</v>
      </c>
      <c r="O1193" s="10">
        <v>0</v>
      </c>
      <c r="P1193" s="10">
        <v>31066</v>
      </c>
      <c r="Q1193" s="10">
        <v>0</v>
      </c>
      <c r="R1193" s="10">
        <v>0</v>
      </c>
      <c r="S1193" s="10">
        <v>0</v>
      </c>
      <c r="T1193" s="50">
        <f t="shared" si="62"/>
        <v>6999.5</v>
      </c>
      <c r="U1193" s="50">
        <f t="shared" si="62"/>
        <v>0</v>
      </c>
      <c r="V1193" s="50">
        <f t="shared" si="62"/>
        <v>1251.3333333333333</v>
      </c>
      <c r="W1193" s="50">
        <f t="shared" si="61"/>
        <v>0</v>
      </c>
      <c r="X1193" s="50">
        <f t="shared" si="61"/>
        <v>2588.8333333333335</v>
      </c>
      <c r="Y1193" s="50">
        <f t="shared" si="61"/>
        <v>0</v>
      </c>
      <c r="Z1193" s="50">
        <f t="shared" si="61"/>
        <v>0</v>
      </c>
      <c r="AA1193" s="50">
        <f t="shared" si="61"/>
        <v>0</v>
      </c>
      <c r="AB1193" s="50">
        <f t="shared" si="63"/>
        <v>10839.666666666668</v>
      </c>
      <c r="AC1193" s="48" t="str">
        <f>VLOOKUP(ПРОДАЖИ!C:C,'ИЗ ОСНОВЫ НОМЕНКЛАТУР'!D:E,2,0)</f>
        <v>Аксессуары для кухни</v>
      </c>
      <c r="AD1193" s="48" t="str">
        <f>VLOOKUP(C:C,'ИЗ ОСНОВЫ НОМЕНКЛАТУР'!D:F,3,0)</f>
        <v>Смесители для кухни</v>
      </c>
      <c r="AE1193" s="48" t="str">
        <f>VLOOKUP(C:C,'ИЗ ОСНОВЫ НОМЕНКЛАТУР'!D:H,5,0)</f>
        <v>C</v>
      </c>
    </row>
    <row r="1194" spans="1:31" ht="9.6" customHeight="1" x14ac:dyDescent="0.2">
      <c r="A1194" s="45" t="s">
        <v>888</v>
      </c>
      <c r="B1194" s="11"/>
      <c r="C1194" s="11" t="s">
        <v>1194</v>
      </c>
      <c r="D1194" s="44">
        <v>4</v>
      </c>
      <c r="E1194" s="44">
        <v>0</v>
      </c>
      <c r="F1194" s="48">
        <v>0</v>
      </c>
      <c r="G1194" s="48">
        <v>0</v>
      </c>
      <c r="H1194" s="44">
        <v>0</v>
      </c>
      <c r="I1194" s="44">
        <v>0</v>
      </c>
      <c r="J1194" s="44">
        <v>0</v>
      </c>
      <c r="K1194" s="48">
        <v>0</v>
      </c>
      <c r="L1194" s="49">
        <v>101500</v>
      </c>
      <c r="M1194" s="49">
        <v>0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50">
        <f t="shared" si="62"/>
        <v>8458.3333333333339</v>
      </c>
      <c r="U1194" s="50">
        <f t="shared" si="62"/>
        <v>0</v>
      </c>
      <c r="V1194" s="50">
        <f t="shared" si="62"/>
        <v>0</v>
      </c>
      <c r="W1194" s="50">
        <f t="shared" si="61"/>
        <v>0</v>
      </c>
      <c r="X1194" s="50">
        <f t="shared" si="61"/>
        <v>0</v>
      </c>
      <c r="Y1194" s="50">
        <f t="shared" si="61"/>
        <v>0</v>
      </c>
      <c r="Z1194" s="50">
        <f t="shared" si="61"/>
        <v>0</v>
      </c>
      <c r="AA1194" s="50">
        <f t="shared" si="61"/>
        <v>0</v>
      </c>
      <c r="AB1194" s="50">
        <f t="shared" si="63"/>
        <v>8458.3333333333339</v>
      </c>
      <c r="AC1194" s="48" t="str">
        <f>VLOOKUP(ПРОДАЖИ!C:C,'ИЗ ОСНОВЫ НОМЕНКЛАТУР'!D:E,2,0)</f>
        <v>Аксессуары для кухни</v>
      </c>
      <c r="AD1194" s="48" t="str">
        <f>VLOOKUP(C:C,'ИЗ ОСНОВЫ НОМЕНКЛАТУР'!D:F,3,0)</f>
        <v>Смесители для кухни</v>
      </c>
      <c r="AE1194" s="48" t="str">
        <f>VLOOKUP(C:C,'ИЗ ОСНОВЫ НОМЕНКЛАТУР'!D:H,5,0)</f>
        <v>C</v>
      </c>
    </row>
    <row r="1195" spans="1:31" ht="9.6" customHeight="1" x14ac:dyDescent="0.2">
      <c r="A1195" s="45" t="s">
        <v>888</v>
      </c>
      <c r="B1195" s="11"/>
      <c r="C1195" s="11" t="s">
        <v>1195</v>
      </c>
      <c r="D1195" s="44">
        <v>2</v>
      </c>
      <c r="E1195" s="44">
        <v>0</v>
      </c>
      <c r="F1195" s="48">
        <v>1</v>
      </c>
      <c r="G1195" s="48">
        <v>0</v>
      </c>
      <c r="H1195" s="44">
        <v>3</v>
      </c>
      <c r="I1195" s="44">
        <v>0</v>
      </c>
      <c r="J1195" s="44">
        <v>0</v>
      </c>
      <c r="K1195" s="48">
        <v>0</v>
      </c>
      <c r="L1195" s="49">
        <v>25226</v>
      </c>
      <c r="M1195" s="49">
        <v>0</v>
      </c>
      <c r="N1195" s="10">
        <v>12613</v>
      </c>
      <c r="O1195" s="10">
        <v>0</v>
      </c>
      <c r="P1195" s="10">
        <v>37361</v>
      </c>
      <c r="Q1195" s="10">
        <v>0</v>
      </c>
      <c r="R1195" s="10">
        <v>0</v>
      </c>
      <c r="S1195" s="10">
        <v>0</v>
      </c>
      <c r="T1195" s="50">
        <f t="shared" si="62"/>
        <v>2102.1666666666665</v>
      </c>
      <c r="U1195" s="50">
        <f t="shared" si="62"/>
        <v>0</v>
      </c>
      <c r="V1195" s="50">
        <f t="shared" si="62"/>
        <v>1051.0833333333333</v>
      </c>
      <c r="W1195" s="50">
        <f t="shared" si="61"/>
        <v>0</v>
      </c>
      <c r="X1195" s="50">
        <f t="shared" si="61"/>
        <v>3113.4166666666665</v>
      </c>
      <c r="Y1195" s="50">
        <f t="shared" si="61"/>
        <v>0</v>
      </c>
      <c r="Z1195" s="50">
        <f t="shared" si="61"/>
        <v>0</v>
      </c>
      <c r="AA1195" s="50">
        <f t="shared" si="61"/>
        <v>0</v>
      </c>
      <c r="AB1195" s="50">
        <f t="shared" si="63"/>
        <v>6266.6666666666661</v>
      </c>
      <c r="AC1195" s="48" t="str">
        <f>VLOOKUP(ПРОДАЖИ!C:C,'ИЗ ОСНОВЫ НОМЕНКЛАТУР'!D:E,2,0)</f>
        <v>Аксессуары для кухни</v>
      </c>
      <c r="AD1195" s="48" t="str">
        <f>VLOOKUP(C:C,'ИЗ ОСНОВЫ НОМЕНКЛАТУР'!D:F,3,0)</f>
        <v>Смесители для кухни</v>
      </c>
      <c r="AE1195" s="48" t="str">
        <f>VLOOKUP(C:C,'ИЗ ОСНОВЫ НОМЕНКЛАТУР'!D:H,5,0)</f>
        <v>C</v>
      </c>
    </row>
    <row r="1196" spans="1:31" ht="9.6" customHeight="1" x14ac:dyDescent="0.2">
      <c r="A1196" s="45" t="s">
        <v>888</v>
      </c>
      <c r="B1196" s="11"/>
      <c r="C1196" s="11" t="s">
        <v>1196</v>
      </c>
      <c r="D1196" s="44">
        <v>4</v>
      </c>
      <c r="E1196" s="44">
        <v>0</v>
      </c>
      <c r="F1196" s="48">
        <v>0</v>
      </c>
      <c r="G1196" s="48">
        <v>0</v>
      </c>
      <c r="H1196" s="44">
        <v>3</v>
      </c>
      <c r="I1196" s="44">
        <v>0</v>
      </c>
      <c r="J1196" s="44">
        <v>0</v>
      </c>
      <c r="K1196" s="48">
        <v>0</v>
      </c>
      <c r="L1196" s="49">
        <v>26028</v>
      </c>
      <c r="M1196" s="49">
        <v>0</v>
      </c>
      <c r="N1196" s="10">
        <v>0</v>
      </c>
      <c r="O1196" s="10">
        <v>0</v>
      </c>
      <c r="P1196" s="10">
        <v>20417</v>
      </c>
      <c r="Q1196" s="10">
        <v>0</v>
      </c>
      <c r="R1196" s="10">
        <v>0</v>
      </c>
      <c r="S1196" s="10">
        <v>0</v>
      </c>
      <c r="T1196" s="50">
        <f t="shared" si="62"/>
        <v>2169</v>
      </c>
      <c r="U1196" s="50">
        <f t="shared" si="62"/>
        <v>0</v>
      </c>
      <c r="V1196" s="50">
        <f t="shared" si="62"/>
        <v>0</v>
      </c>
      <c r="W1196" s="50">
        <f t="shared" si="61"/>
        <v>0</v>
      </c>
      <c r="X1196" s="50">
        <f t="shared" si="61"/>
        <v>1701.4166666666667</v>
      </c>
      <c r="Y1196" s="50">
        <f t="shared" si="61"/>
        <v>0</v>
      </c>
      <c r="Z1196" s="50">
        <f t="shared" si="61"/>
        <v>0</v>
      </c>
      <c r="AA1196" s="50">
        <f t="shared" si="61"/>
        <v>0</v>
      </c>
      <c r="AB1196" s="50">
        <f t="shared" si="63"/>
        <v>3870.416666666667</v>
      </c>
      <c r="AC1196" s="48" t="str">
        <f>VLOOKUP(ПРОДАЖИ!C:C,'ИЗ ОСНОВЫ НОМЕНКЛАТУР'!D:E,2,0)</f>
        <v>Аксессуары для кухни</v>
      </c>
      <c r="AD1196" s="48" t="str">
        <f>VLOOKUP(C:C,'ИЗ ОСНОВЫ НОМЕНКЛАТУР'!D:F,3,0)</f>
        <v>Смесители для кухни</v>
      </c>
      <c r="AE1196" s="48" t="str">
        <f>VLOOKUP(C:C,'ИЗ ОСНОВЫ НОМЕНКЛАТУР'!D:H,5,0)</f>
        <v>C</v>
      </c>
    </row>
    <row r="1197" spans="1:31" ht="9.6" customHeight="1" x14ac:dyDescent="0.2">
      <c r="A1197" s="45" t="s">
        <v>888</v>
      </c>
      <c r="B1197" s="11"/>
      <c r="C1197" s="11" t="s">
        <v>1197</v>
      </c>
      <c r="D1197" s="44">
        <v>3</v>
      </c>
      <c r="E1197" s="44">
        <v>0</v>
      </c>
      <c r="F1197" s="48">
        <v>0</v>
      </c>
      <c r="G1197" s="48">
        <v>0</v>
      </c>
      <c r="H1197" s="44">
        <v>4</v>
      </c>
      <c r="I1197" s="44">
        <v>0</v>
      </c>
      <c r="J1197" s="44">
        <v>0</v>
      </c>
      <c r="K1197" s="48">
        <v>0</v>
      </c>
      <c r="L1197" s="49">
        <v>31533</v>
      </c>
      <c r="M1197" s="49">
        <v>0</v>
      </c>
      <c r="N1197" s="10">
        <v>0</v>
      </c>
      <c r="O1197" s="10">
        <v>0</v>
      </c>
      <c r="P1197" s="10">
        <v>43492</v>
      </c>
      <c r="Q1197" s="10">
        <v>0</v>
      </c>
      <c r="R1197" s="10">
        <v>0</v>
      </c>
      <c r="S1197" s="10">
        <v>0</v>
      </c>
      <c r="T1197" s="50">
        <f t="shared" si="62"/>
        <v>2627.75</v>
      </c>
      <c r="U1197" s="50">
        <f t="shared" si="62"/>
        <v>0</v>
      </c>
      <c r="V1197" s="50">
        <f t="shared" si="62"/>
        <v>0</v>
      </c>
      <c r="W1197" s="50">
        <f t="shared" si="61"/>
        <v>0</v>
      </c>
      <c r="X1197" s="50">
        <f t="shared" si="61"/>
        <v>3624.3333333333335</v>
      </c>
      <c r="Y1197" s="50">
        <f t="shared" si="61"/>
        <v>0</v>
      </c>
      <c r="Z1197" s="50">
        <f t="shared" si="61"/>
        <v>0</v>
      </c>
      <c r="AA1197" s="50">
        <f t="shared" si="61"/>
        <v>0</v>
      </c>
      <c r="AB1197" s="50">
        <f t="shared" si="63"/>
        <v>6252.0833333333339</v>
      </c>
      <c r="AC1197" s="48" t="str">
        <f>VLOOKUP(ПРОДАЖИ!C:C,'ИЗ ОСНОВЫ НОМЕНКЛАТУР'!D:E,2,0)</f>
        <v>Аксессуары для кухни</v>
      </c>
      <c r="AD1197" s="48" t="str">
        <f>VLOOKUP(C:C,'ИЗ ОСНОВЫ НОМЕНКЛАТУР'!D:F,3,0)</f>
        <v>Смесители для кухни</v>
      </c>
      <c r="AE1197" s="48" t="str">
        <f>VLOOKUP(C:C,'ИЗ ОСНОВЫ НОМЕНКЛАТУР'!D:H,5,0)</f>
        <v>C</v>
      </c>
    </row>
    <row r="1198" spans="1:31" ht="9.6" customHeight="1" x14ac:dyDescent="0.2">
      <c r="A1198" s="45" t="s">
        <v>888</v>
      </c>
      <c r="B1198" s="11"/>
      <c r="C1198" s="11" t="s">
        <v>1198</v>
      </c>
      <c r="D1198" s="44">
        <v>7</v>
      </c>
      <c r="E1198" s="44">
        <v>0</v>
      </c>
      <c r="F1198" s="48">
        <v>0</v>
      </c>
      <c r="G1198" s="48">
        <v>0</v>
      </c>
      <c r="H1198" s="44">
        <v>0</v>
      </c>
      <c r="I1198" s="44">
        <v>0</v>
      </c>
      <c r="J1198" s="44">
        <v>0</v>
      </c>
      <c r="K1198" s="48">
        <v>0</v>
      </c>
      <c r="L1198" s="49">
        <v>81987.570000000007</v>
      </c>
      <c r="M1198" s="49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50">
        <f t="shared" si="62"/>
        <v>6832.2975000000006</v>
      </c>
      <c r="U1198" s="50">
        <f t="shared" si="62"/>
        <v>0</v>
      </c>
      <c r="V1198" s="50">
        <f t="shared" si="62"/>
        <v>0</v>
      </c>
      <c r="W1198" s="50">
        <f t="shared" si="61"/>
        <v>0</v>
      </c>
      <c r="X1198" s="50">
        <f t="shared" si="61"/>
        <v>0</v>
      </c>
      <c r="Y1198" s="50">
        <f t="shared" si="61"/>
        <v>0</v>
      </c>
      <c r="Z1198" s="50">
        <f t="shared" si="61"/>
        <v>0</v>
      </c>
      <c r="AA1198" s="50">
        <f t="shared" si="61"/>
        <v>0</v>
      </c>
      <c r="AB1198" s="50">
        <f t="shared" si="63"/>
        <v>6832.2975000000006</v>
      </c>
      <c r="AC1198" s="48" t="str">
        <f>VLOOKUP(ПРОДАЖИ!C:C,'ИЗ ОСНОВЫ НОМЕНКЛАТУР'!D:E,2,0)</f>
        <v>Аксессуары для кухни</v>
      </c>
      <c r="AD1198" s="48" t="str">
        <f>VLOOKUP(C:C,'ИЗ ОСНОВЫ НОМЕНКЛАТУР'!D:F,3,0)</f>
        <v>Смесители для кухни</v>
      </c>
      <c r="AE1198" s="48" t="str">
        <f>VLOOKUP(C:C,'ИЗ ОСНОВЫ НОМЕНКЛАТУР'!D:H,5,0)</f>
        <v>C</v>
      </c>
    </row>
    <row r="1199" spans="1:31" ht="9.6" customHeight="1" x14ac:dyDescent="0.2">
      <c r="A1199" s="45" t="s">
        <v>888</v>
      </c>
      <c r="B1199" s="11"/>
      <c r="C1199" s="11" t="s">
        <v>1199</v>
      </c>
      <c r="D1199" s="44">
        <v>2</v>
      </c>
      <c r="E1199" s="44">
        <v>0</v>
      </c>
      <c r="F1199" s="48">
        <v>0</v>
      </c>
      <c r="G1199" s="48">
        <v>0</v>
      </c>
      <c r="H1199" s="44">
        <v>0</v>
      </c>
      <c r="I1199" s="44">
        <v>0</v>
      </c>
      <c r="J1199" s="44">
        <v>0</v>
      </c>
      <c r="K1199" s="48">
        <v>0</v>
      </c>
      <c r="L1199" s="49">
        <v>56850</v>
      </c>
      <c r="M1199" s="49">
        <v>0</v>
      </c>
      <c r="N1199" s="10">
        <v>0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50">
        <f t="shared" si="62"/>
        <v>4737.5</v>
      </c>
      <c r="U1199" s="50">
        <f t="shared" si="62"/>
        <v>0</v>
      </c>
      <c r="V1199" s="50">
        <f t="shared" si="62"/>
        <v>0</v>
      </c>
      <c r="W1199" s="50">
        <f t="shared" si="61"/>
        <v>0</v>
      </c>
      <c r="X1199" s="50">
        <f t="shared" si="61"/>
        <v>0</v>
      </c>
      <c r="Y1199" s="50">
        <f t="shared" si="61"/>
        <v>0</v>
      </c>
      <c r="Z1199" s="50">
        <f t="shared" si="61"/>
        <v>0</v>
      </c>
      <c r="AA1199" s="50">
        <f t="shared" si="61"/>
        <v>0</v>
      </c>
      <c r="AB1199" s="50">
        <f t="shared" si="63"/>
        <v>4737.5</v>
      </c>
      <c r="AC1199" s="48" t="str">
        <f>VLOOKUP(ПРОДАЖИ!C:C,'ИЗ ОСНОВЫ НОМЕНКЛАТУР'!D:E,2,0)</f>
        <v>Аксессуары для кухни</v>
      </c>
      <c r="AD1199" s="48" t="str">
        <f>VLOOKUP(C:C,'ИЗ ОСНОВЫ НОМЕНКЛАТУР'!D:F,3,0)</f>
        <v>Смесители для кухни</v>
      </c>
      <c r="AE1199" s="48" t="str">
        <f>VLOOKUP(C:C,'ИЗ ОСНОВЫ НОМЕНКЛАТУР'!D:H,5,0)</f>
        <v>C</v>
      </c>
    </row>
    <row r="1200" spans="1:31" ht="9.6" customHeight="1" x14ac:dyDescent="0.2">
      <c r="A1200" s="45" t="s">
        <v>888</v>
      </c>
      <c r="B1200" s="11"/>
      <c r="C1200" s="11" t="s">
        <v>1200</v>
      </c>
      <c r="D1200" s="44">
        <v>1</v>
      </c>
      <c r="E1200" s="44">
        <v>0</v>
      </c>
      <c r="F1200" s="48">
        <v>2</v>
      </c>
      <c r="G1200" s="48">
        <v>0</v>
      </c>
      <c r="H1200" s="44">
        <v>0</v>
      </c>
      <c r="I1200" s="44">
        <v>0</v>
      </c>
      <c r="J1200" s="44">
        <v>0</v>
      </c>
      <c r="K1200" s="48">
        <v>0</v>
      </c>
      <c r="L1200" s="49">
        <v>9615.8700000000008</v>
      </c>
      <c r="M1200" s="49">
        <v>0</v>
      </c>
      <c r="N1200" s="10">
        <v>18648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50">
        <f t="shared" si="62"/>
        <v>801.3225000000001</v>
      </c>
      <c r="U1200" s="50">
        <f t="shared" si="62"/>
        <v>0</v>
      </c>
      <c r="V1200" s="50">
        <f t="shared" si="62"/>
        <v>1554</v>
      </c>
      <c r="W1200" s="50">
        <f t="shared" si="61"/>
        <v>0</v>
      </c>
      <c r="X1200" s="50">
        <f t="shared" si="61"/>
        <v>0</v>
      </c>
      <c r="Y1200" s="50">
        <f t="shared" si="61"/>
        <v>0</v>
      </c>
      <c r="Z1200" s="50">
        <f t="shared" si="61"/>
        <v>0</v>
      </c>
      <c r="AA1200" s="50">
        <f t="shared" si="61"/>
        <v>0</v>
      </c>
      <c r="AB1200" s="50">
        <f t="shared" si="63"/>
        <v>2355.3225000000002</v>
      </c>
      <c r="AC1200" s="48" t="str">
        <f>VLOOKUP(ПРОДАЖИ!C:C,'ИЗ ОСНОВЫ НОМЕНКЛАТУР'!D:E,2,0)</f>
        <v>Аксессуары для кухни</v>
      </c>
      <c r="AD1200" s="48" t="str">
        <f>VLOOKUP(C:C,'ИЗ ОСНОВЫ НОМЕНКЛАТУР'!D:F,3,0)</f>
        <v>Смесители для кухни</v>
      </c>
      <c r="AE1200" s="48" t="str">
        <f>VLOOKUP(C:C,'ИЗ ОСНОВЫ НОМЕНКЛАТУР'!D:H,5,0)</f>
        <v>C</v>
      </c>
    </row>
    <row r="1201" spans="1:31" ht="9.6" customHeight="1" x14ac:dyDescent="0.2">
      <c r="A1201" s="45" t="s">
        <v>888</v>
      </c>
      <c r="B1201" s="11"/>
      <c r="C1201" s="11" t="s">
        <v>1201</v>
      </c>
      <c r="D1201" s="44">
        <v>5</v>
      </c>
      <c r="E1201" s="44">
        <v>0</v>
      </c>
      <c r="F1201" s="48">
        <v>2</v>
      </c>
      <c r="G1201" s="48">
        <v>0</v>
      </c>
      <c r="H1201" s="44">
        <v>0</v>
      </c>
      <c r="I1201" s="44">
        <v>0</v>
      </c>
      <c r="J1201" s="44">
        <v>0</v>
      </c>
      <c r="K1201" s="48">
        <v>0</v>
      </c>
      <c r="L1201" s="49">
        <v>37540</v>
      </c>
      <c r="M1201" s="49">
        <v>0</v>
      </c>
      <c r="N1201" s="10">
        <v>15016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50">
        <f t="shared" si="62"/>
        <v>3128.3333333333335</v>
      </c>
      <c r="U1201" s="50">
        <f t="shared" si="62"/>
        <v>0</v>
      </c>
      <c r="V1201" s="50">
        <f t="shared" si="62"/>
        <v>1251.3333333333333</v>
      </c>
      <c r="W1201" s="50">
        <f t="shared" si="61"/>
        <v>0</v>
      </c>
      <c r="X1201" s="50">
        <f t="shared" si="61"/>
        <v>0</v>
      </c>
      <c r="Y1201" s="50">
        <f t="shared" si="61"/>
        <v>0</v>
      </c>
      <c r="Z1201" s="50">
        <f t="shared" si="61"/>
        <v>0</v>
      </c>
      <c r="AA1201" s="50">
        <f t="shared" si="61"/>
        <v>0</v>
      </c>
      <c r="AB1201" s="50">
        <f t="shared" si="63"/>
        <v>4379.666666666667</v>
      </c>
      <c r="AC1201" s="48" t="str">
        <f>VLOOKUP(ПРОДАЖИ!C:C,'ИЗ ОСНОВЫ НОМЕНКЛАТУР'!D:E,2,0)</f>
        <v>Аксессуары для кухни</v>
      </c>
      <c r="AD1201" s="48" t="str">
        <f>VLOOKUP(C:C,'ИЗ ОСНОВЫ НОМЕНКЛАТУР'!D:F,3,0)</f>
        <v>Смесители для кухни</v>
      </c>
      <c r="AE1201" s="48" t="str">
        <f>VLOOKUP(C:C,'ИЗ ОСНОВЫ НОМЕНКЛАТУР'!D:H,5,0)</f>
        <v>C</v>
      </c>
    </row>
    <row r="1202" spans="1:31" ht="9.6" customHeight="1" x14ac:dyDescent="0.2">
      <c r="A1202" s="45" t="s">
        <v>888</v>
      </c>
      <c r="B1202" s="11"/>
      <c r="C1202" s="11" t="s">
        <v>1202</v>
      </c>
      <c r="D1202" s="44">
        <v>2</v>
      </c>
      <c r="E1202" s="44">
        <v>0</v>
      </c>
      <c r="F1202" s="48">
        <v>0</v>
      </c>
      <c r="G1202" s="48">
        <v>0</v>
      </c>
      <c r="H1202" s="44">
        <v>2</v>
      </c>
      <c r="I1202" s="44">
        <v>0</v>
      </c>
      <c r="J1202" s="44">
        <v>0</v>
      </c>
      <c r="K1202" s="48">
        <v>0</v>
      </c>
      <c r="L1202" s="49">
        <v>17618</v>
      </c>
      <c r="M1202" s="49">
        <v>0</v>
      </c>
      <c r="N1202" s="10">
        <v>0</v>
      </c>
      <c r="O1202" s="10">
        <v>0</v>
      </c>
      <c r="P1202" s="10">
        <v>15516</v>
      </c>
      <c r="Q1202" s="10">
        <v>0</v>
      </c>
      <c r="R1202" s="10">
        <v>0</v>
      </c>
      <c r="S1202" s="10">
        <v>0</v>
      </c>
      <c r="T1202" s="50">
        <f t="shared" si="62"/>
        <v>1468.1666666666667</v>
      </c>
      <c r="U1202" s="50">
        <f t="shared" si="62"/>
        <v>0</v>
      </c>
      <c r="V1202" s="50">
        <f t="shared" si="62"/>
        <v>0</v>
      </c>
      <c r="W1202" s="50">
        <f t="shared" si="61"/>
        <v>0</v>
      </c>
      <c r="X1202" s="50">
        <f t="shared" si="61"/>
        <v>1293</v>
      </c>
      <c r="Y1202" s="50">
        <f t="shared" si="61"/>
        <v>0</v>
      </c>
      <c r="Z1202" s="50">
        <f t="shared" si="61"/>
        <v>0</v>
      </c>
      <c r="AA1202" s="50">
        <f t="shared" si="61"/>
        <v>0</v>
      </c>
      <c r="AB1202" s="50">
        <f t="shared" si="63"/>
        <v>2761.166666666667</v>
      </c>
      <c r="AC1202" s="48" t="str">
        <f>VLOOKUP(ПРОДАЖИ!C:C,'ИЗ ОСНОВЫ НОМЕНКЛАТУР'!D:E,2,0)</f>
        <v>Аксессуары для кухни</v>
      </c>
      <c r="AD1202" s="48" t="str">
        <f>VLOOKUP(C:C,'ИЗ ОСНОВЫ НОМЕНКЛАТУР'!D:F,3,0)</f>
        <v>Смесители для кухни</v>
      </c>
      <c r="AE1202" s="48" t="str">
        <f>VLOOKUP(C:C,'ИЗ ОСНОВЫ НОМЕНКЛАТУР'!D:H,5,0)</f>
        <v>C</v>
      </c>
    </row>
    <row r="1203" spans="1:31" ht="9.6" customHeight="1" x14ac:dyDescent="0.2">
      <c r="A1203" s="45" t="s">
        <v>888</v>
      </c>
      <c r="B1203" s="11"/>
      <c r="C1203" s="11" t="s">
        <v>1203</v>
      </c>
      <c r="D1203" s="44">
        <v>3</v>
      </c>
      <c r="E1203" s="44">
        <v>0</v>
      </c>
      <c r="F1203" s="48">
        <v>0</v>
      </c>
      <c r="G1203" s="48">
        <v>0</v>
      </c>
      <c r="H1203" s="44">
        <v>0</v>
      </c>
      <c r="I1203" s="44">
        <v>0</v>
      </c>
      <c r="J1203" s="44">
        <v>0</v>
      </c>
      <c r="K1203" s="48">
        <v>0</v>
      </c>
      <c r="L1203" s="49">
        <v>53400</v>
      </c>
      <c r="M1203" s="49">
        <v>0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50">
        <f t="shared" si="62"/>
        <v>4450</v>
      </c>
      <c r="U1203" s="50">
        <f t="shared" si="62"/>
        <v>0</v>
      </c>
      <c r="V1203" s="50">
        <f t="shared" si="62"/>
        <v>0</v>
      </c>
      <c r="W1203" s="50">
        <f t="shared" si="61"/>
        <v>0</v>
      </c>
      <c r="X1203" s="50">
        <f t="shared" si="61"/>
        <v>0</v>
      </c>
      <c r="Y1203" s="50">
        <f t="shared" si="61"/>
        <v>0</v>
      </c>
      <c r="Z1203" s="50">
        <f t="shared" si="61"/>
        <v>0</v>
      </c>
      <c r="AA1203" s="50">
        <f t="shared" si="61"/>
        <v>0</v>
      </c>
      <c r="AB1203" s="50">
        <f t="shared" si="63"/>
        <v>4450</v>
      </c>
      <c r="AC1203" s="48" t="str">
        <f>VLOOKUP(ПРОДАЖИ!C:C,'ИЗ ОСНОВЫ НОМЕНКЛАТУР'!D:E,2,0)</f>
        <v>Аксессуары для кухни</v>
      </c>
      <c r="AD1203" s="48" t="str">
        <f>VLOOKUP(C:C,'ИЗ ОСНОВЫ НОМЕНКЛАТУР'!D:F,3,0)</f>
        <v>Смесители для кухни</v>
      </c>
      <c r="AE1203" s="48" t="str">
        <f>VLOOKUP(C:C,'ИЗ ОСНОВЫ НОМЕНКЛАТУР'!D:H,5,0)</f>
        <v>C</v>
      </c>
    </row>
    <row r="1204" spans="1:31" ht="9.6" customHeight="1" x14ac:dyDescent="0.2">
      <c r="A1204" s="45" t="s">
        <v>888</v>
      </c>
      <c r="B1204" s="11"/>
      <c r="C1204" s="11" t="s">
        <v>1204</v>
      </c>
      <c r="D1204" s="44">
        <v>3</v>
      </c>
      <c r="E1204" s="44">
        <v>0</v>
      </c>
      <c r="F1204" s="48">
        <v>1</v>
      </c>
      <c r="G1204" s="48">
        <v>0</v>
      </c>
      <c r="H1204" s="44">
        <v>0</v>
      </c>
      <c r="I1204" s="44">
        <v>0</v>
      </c>
      <c r="J1204" s="44">
        <v>0</v>
      </c>
      <c r="K1204" s="48">
        <v>0</v>
      </c>
      <c r="L1204" s="49">
        <v>32733</v>
      </c>
      <c r="M1204" s="49">
        <v>0</v>
      </c>
      <c r="N1204" s="10">
        <v>10911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50">
        <f t="shared" si="62"/>
        <v>2727.75</v>
      </c>
      <c r="U1204" s="50">
        <f t="shared" si="62"/>
        <v>0</v>
      </c>
      <c r="V1204" s="50">
        <f t="shared" si="62"/>
        <v>909.25</v>
      </c>
      <c r="W1204" s="50">
        <f t="shared" si="61"/>
        <v>0</v>
      </c>
      <c r="X1204" s="50">
        <f t="shared" si="61"/>
        <v>0</v>
      </c>
      <c r="Y1204" s="50">
        <f t="shared" si="61"/>
        <v>0</v>
      </c>
      <c r="Z1204" s="50">
        <f t="shared" si="61"/>
        <v>0</v>
      </c>
      <c r="AA1204" s="50">
        <f t="shared" si="61"/>
        <v>0</v>
      </c>
      <c r="AB1204" s="50">
        <f t="shared" si="63"/>
        <v>3637</v>
      </c>
      <c r="AC1204" s="48" t="str">
        <f>VLOOKUP(ПРОДАЖИ!C:C,'ИЗ ОСНОВЫ НОМЕНКЛАТУР'!D:E,2,0)</f>
        <v>Аксессуары для кухни</v>
      </c>
      <c r="AD1204" s="48" t="str">
        <f>VLOOKUP(C:C,'ИЗ ОСНОВЫ НОМЕНКЛАТУР'!D:F,3,0)</f>
        <v>Смесители для кухни</v>
      </c>
      <c r="AE1204" s="48" t="str">
        <f>VLOOKUP(C:C,'ИЗ ОСНОВЫ НОМЕНКЛАТУР'!D:H,5,0)</f>
        <v>C</v>
      </c>
    </row>
    <row r="1205" spans="1:31" ht="9.6" customHeight="1" x14ac:dyDescent="0.2">
      <c r="A1205" s="45" t="s">
        <v>888</v>
      </c>
      <c r="B1205" s="11"/>
      <c r="C1205" s="11" t="s">
        <v>1205</v>
      </c>
      <c r="D1205" s="44">
        <v>3</v>
      </c>
      <c r="E1205" s="44">
        <v>0</v>
      </c>
      <c r="F1205" s="48">
        <v>2</v>
      </c>
      <c r="G1205" s="48">
        <v>0</v>
      </c>
      <c r="H1205" s="44">
        <v>2</v>
      </c>
      <c r="I1205" s="44">
        <v>0</v>
      </c>
      <c r="J1205" s="44">
        <v>0</v>
      </c>
      <c r="K1205" s="48">
        <v>0</v>
      </c>
      <c r="L1205" s="49">
        <v>19020</v>
      </c>
      <c r="M1205" s="49">
        <v>0</v>
      </c>
      <c r="N1205" s="10">
        <v>12012</v>
      </c>
      <c r="O1205" s="10">
        <v>0</v>
      </c>
      <c r="P1205" s="10">
        <v>12012</v>
      </c>
      <c r="Q1205" s="10">
        <v>0</v>
      </c>
      <c r="R1205" s="10">
        <v>0</v>
      </c>
      <c r="S1205" s="10">
        <v>0</v>
      </c>
      <c r="T1205" s="50">
        <f t="shared" si="62"/>
        <v>1585</v>
      </c>
      <c r="U1205" s="50">
        <f t="shared" si="62"/>
        <v>0</v>
      </c>
      <c r="V1205" s="50">
        <f t="shared" si="62"/>
        <v>1001</v>
      </c>
      <c r="W1205" s="50">
        <f t="shared" si="61"/>
        <v>0</v>
      </c>
      <c r="X1205" s="50">
        <f t="shared" si="61"/>
        <v>1001</v>
      </c>
      <c r="Y1205" s="50">
        <f t="shared" ref="Y1205:AA1268" si="64">Q1205/12</f>
        <v>0</v>
      </c>
      <c r="Z1205" s="50">
        <f t="shared" si="64"/>
        <v>0</v>
      </c>
      <c r="AA1205" s="50">
        <f t="shared" si="64"/>
        <v>0</v>
      </c>
      <c r="AB1205" s="50">
        <f t="shared" si="63"/>
        <v>3587</v>
      </c>
      <c r="AC1205" s="48" t="str">
        <f>VLOOKUP(ПРОДАЖИ!C:C,'ИЗ ОСНОВЫ НОМЕНКЛАТУР'!D:E,2,0)</f>
        <v>Аксессуары для кухни</v>
      </c>
      <c r="AD1205" s="48" t="str">
        <f>VLOOKUP(C:C,'ИЗ ОСНОВЫ НОМЕНКЛАТУР'!D:F,3,0)</f>
        <v>Смесители для кухни</v>
      </c>
      <c r="AE1205" s="48" t="str">
        <f>VLOOKUP(C:C,'ИЗ ОСНОВЫ НОМЕНКЛАТУР'!D:H,5,0)</f>
        <v>C</v>
      </c>
    </row>
    <row r="1206" spans="1:31" ht="9.6" customHeight="1" x14ac:dyDescent="0.2">
      <c r="A1206" s="45" t="s">
        <v>888</v>
      </c>
      <c r="B1206" s="11"/>
      <c r="C1206" s="11" t="s">
        <v>1206</v>
      </c>
      <c r="D1206" s="44">
        <v>2</v>
      </c>
      <c r="E1206" s="44">
        <v>0</v>
      </c>
      <c r="F1206" s="48">
        <v>0</v>
      </c>
      <c r="G1206" s="48">
        <v>0</v>
      </c>
      <c r="H1206" s="44">
        <v>2</v>
      </c>
      <c r="I1206" s="44">
        <v>0</v>
      </c>
      <c r="J1206" s="44">
        <v>0</v>
      </c>
      <c r="K1206" s="48">
        <v>0</v>
      </c>
      <c r="L1206" s="49">
        <v>19020</v>
      </c>
      <c r="M1206" s="49">
        <v>0</v>
      </c>
      <c r="N1206" s="10">
        <v>0</v>
      </c>
      <c r="O1206" s="10">
        <v>0</v>
      </c>
      <c r="P1206" s="10">
        <v>19020</v>
      </c>
      <c r="Q1206" s="10">
        <v>0</v>
      </c>
      <c r="R1206" s="10">
        <v>0</v>
      </c>
      <c r="S1206" s="10">
        <v>0</v>
      </c>
      <c r="T1206" s="50">
        <f t="shared" si="62"/>
        <v>1585</v>
      </c>
      <c r="U1206" s="50">
        <f t="shared" si="62"/>
        <v>0</v>
      </c>
      <c r="V1206" s="50">
        <f t="shared" si="62"/>
        <v>0</v>
      </c>
      <c r="W1206" s="50">
        <f t="shared" si="62"/>
        <v>0</v>
      </c>
      <c r="X1206" s="50">
        <f t="shared" si="62"/>
        <v>1585</v>
      </c>
      <c r="Y1206" s="50">
        <f t="shared" si="64"/>
        <v>0</v>
      </c>
      <c r="Z1206" s="50">
        <f t="shared" si="64"/>
        <v>0</v>
      </c>
      <c r="AA1206" s="50">
        <f t="shared" si="64"/>
        <v>0</v>
      </c>
      <c r="AB1206" s="50">
        <f t="shared" si="63"/>
        <v>3170</v>
      </c>
      <c r="AC1206" s="48" t="str">
        <f>VLOOKUP(ПРОДАЖИ!C:C,'ИЗ ОСНОВЫ НОМЕНКЛАТУР'!D:E,2,0)</f>
        <v>Аксессуары для кухни</v>
      </c>
      <c r="AD1206" s="48" t="str">
        <f>VLOOKUP(C:C,'ИЗ ОСНОВЫ НОМЕНКЛАТУР'!D:F,3,0)</f>
        <v>Смесители для кухни</v>
      </c>
      <c r="AE1206" s="48" t="str">
        <f>VLOOKUP(C:C,'ИЗ ОСНОВЫ НОМЕНКЛАТУР'!D:H,5,0)</f>
        <v>C</v>
      </c>
    </row>
    <row r="1207" spans="1:31" ht="9.6" customHeight="1" x14ac:dyDescent="0.2">
      <c r="A1207" s="45" t="s">
        <v>888</v>
      </c>
      <c r="B1207" s="11"/>
      <c r="C1207" s="11" t="s">
        <v>1207</v>
      </c>
      <c r="D1207" s="44">
        <v>1</v>
      </c>
      <c r="E1207" s="44">
        <v>0</v>
      </c>
      <c r="F1207" s="48">
        <v>0</v>
      </c>
      <c r="G1207" s="48">
        <v>0</v>
      </c>
      <c r="H1207" s="44">
        <v>2</v>
      </c>
      <c r="I1207" s="44">
        <v>0</v>
      </c>
      <c r="J1207" s="44">
        <v>0</v>
      </c>
      <c r="K1207" s="48">
        <v>0</v>
      </c>
      <c r="L1207" s="49">
        <v>7007</v>
      </c>
      <c r="M1207" s="49">
        <v>0</v>
      </c>
      <c r="N1207" s="10">
        <v>0</v>
      </c>
      <c r="O1207" s="10">
        <v>0</v>
      </c>
      <c r="P1207" s="10">
        <v>14014</v>
      </c>
      <c r="Q1207" s="10">
        <v>0</v>
      </c>
      <c r="R1207" s="10">
        <v>0</v>
      </c>
      <c r="S1207" s="10">
        <v>0</v>
      </c>
      <c r="T1207" s="50">
        <f t="shared" si="62"/>
        <v>583.91666666666663</v>
      </c>
      <c r="U1207" s="50">
        <f t="shared" si="62"/>
        <v>0</v>
      </c>
      <c r="V1207" s="50">
        <f t="shared" si="62"/>
        <v>0</v>
      </c>
      <c r="W1207" s="50">
        <f t="shared" si="62"/>
        <v>0</v>
      </c>
      <c r="X1207" s="50">
        <f t="shared" si="62"/>
        <v>1167.8333333333333</v>
      </c>
      <c r="Y1207" s="50">
        <f t="shared" si="64"/>
        <v>0</v>
      </c>
      <c r="Z1207" s="50">
        <f t="shared" si="64"/>
        <v>0</v>
      </c>
      <c r="AA1207" s="50">
        <f t="shared" si="64"/>
        <v>0</v>
      </c>
      <c r="AB1207" s="50">
        <f t="shared" si="63"/>
        <v>1751.75</v>
      </c>
      <c r="AC1207" s="48" t="str">
        <f>VLOOKUP(ПРОДАЖИ!C:C,'ИЗ ОСНОВЫ НОМЕНКЛАТУР'!D:E,2,0)</f>
        <v>Аксессуары для кухни</v>
      </c>
      <c r="AD1207" s="48" t="str">
        <f>VLOOKUP(C:C,'ИЗ ОСНОВЫ НОМЕНКЛАТУР'!D:F,3,0)</f>
        <v>Смесители для кухни</v>
      </c>
      <c r="AE1207" s="48" t="str">
        <f>VLOOKUP(C:C,'ИЗ ОСНОВЫ НОМЕНКЛАТУР'!D:H,5,0)</f>
        <v>C</v>
      </c>
    </row>
    <row r="1208" spans="1:31" ht="9.6" customHeight="1" x14ac:dyDescent="0.2">
      <c r="A1208" s="45" t="s">
        <v>888</v>
      </c>
      <c r="B1208" s="11"/>
      <c r="C1208" s="11" t="s">
        <v>1208</v>
      </c>
      <c r="D1208" s="44">
        <v>2</v>
      </c>
      <c r="E1208" s="44">
        <v>0</v>
      </c>
      <c r="F1208" s="48">
        <v>0</v>
      </c>
      <c r="G1208" s="48">
        <v>0</v>
      </c>
      <c r="H1208" s="44">
        <v>0</v>
      </c>
      <c r="I1208" s="44">
        <v>0</v>
      </c>
      <c r="J1208" s="44">
        <v>0</v>
      </c>
      <c r="K1208" s="48">
        <v>0</v>
      </c>
      <c r="L1208" s="49">
        <v>32900</v>
      </c>
      <c r="M1208" s="49">
        <v>0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50">
        <f t="shared" si="62"/>
        <v>2741.6666666666665</v>
      </c>
      <c r="U1208" s="50">
        <f t="shared" si="62"/>
        <v>0</v>
      </c>
      <c r="V1208" s="50">
        <f t="shared" si="62"/>
        <v>0</v>
      </c>
      <c r="W1208" s="50">
        <f t="shared" si="62"/>
        <v>0</v>
      </c>
      <c r="X1208" s="50">
        <f t="shared" si="62"/>
        <v>0</v>
      </c>
      <c r="Y1208" s="50">
        <f t="shared" si="64"/>
        <v>0</v>
      </c>
      <c r="Z1208" s="50">
        <f t="shared" si="64"/>
        <v>0</v>
      </c>
      <c r="AA1208" s="50">
        <f t="shared" si="64"/>
        <v>0</v>
      </c>
      <c r="AB1208" s="50">
        <f t="shared" si="63"/>
        <v>2741.6666666666665</v>
      </c>
      <c r="AC1208" s="48" t="str">
        <f>VLOOKUP(ПРОДАЖИ!C:C,'ИЗ ОСНОВЫ НОМЕНКЛАТУР'!D:E,2,0)</f>
        <v>Аксессуары для кухни</v>
      </c>
      <c r="AD1208" s="48" t="str">
        <f>VLOOKUP(C:C,'ИЗ ОСНОВЫ НОМЕНКЛАТУР'!D:F,3,0)</f>
        <v>Смесители для кухни</v>
      </c>
      <c r="AE1208" s="48" t="str">
        <f>VLOOKUP(C:C,'ИЗ ОСНОВЫ НОМЕНКЛАТУР'!D:H,5,0)</f>
        <v>C</v>
      </c>
    </row>
    <row r="1209" spans="1:31" ht="9.6" customHeight="1" x14ac:dyDescent="0.2">
      <c r="A1209" s="45" t="s">
        <v>888</v>
      </c>
      <c r="B1209" s="11"/>
      <c r="C1209" s="11" t="s">
        <v>1209</v>
      </c>
      <c r="D1209" s="44">
        <v>1</v>
      </c>
      <c r="E1209" s="44">
        <v>0</v>
      </c>
      <c r="F1209" s="48">
        <v>0</v>
      </c>
      <c r="G1209" s="48">
        <v>0</v>
      </c>
      <c r="H1209" s="44">
        <v>1</v>
      </c>
      <c r="I1209" s="44">
        <v>0</v>
      </c>
      <c r="J1209" s="44">
        <v>0</v>
      </c>
      <c r="K1209" s="48">
        <v>0</v>
      </c>
      <c r="L1209" s="49">
        <v>14730</v>
      </c>
      <c r="M1209" s="49">
        <v>0</v>
      </c>
      <c r="N1209" s="10">
        <v>0</v>
      </c>
      <c r="O1209" s="10">
        <v>0</v>
      </c>
      <c r="P1209" s="10">
        <v>20935.330000000002</v>
      </c>
      <c r="Q1209" s="10">
        <v>0</v>
      </c>
      <c r="R1209" s="10">
        <v>0</v>
      </c>
      <c r="S1209" s="10">
        <v>0</v>
      </c>
      <c r="T1209" s="50">
        <f t="shared" si="62"/>
        <v>1227.5</v>
      </c>
      <c r="U1209" s="50">
        <f t="shared" si="62"/>
        <v>0</v>
      </c>
      <c r="V1209" s="50">
        <f t="shared" si="62"/>
        <v>0</v>
      </c>
      <c r="W1209" s="50">
        <f t="shared" si="62"/>
        <v>0</v>
      </c>
      <c r="X1209" s="50">
        <f t="shared" si="62"/>
        <v>1744.6108333333334</v>
      </c>
      <c r="Y1209" s="50">
        <f t="shared" si="64"/>
        <v>0</v>
      </c>
      <c r="Z1209" s="50">
        <f t="shared" si="64"/>
        <v>0</v>
      </c>
      <c r="AA1209" s="50">
        <f t="shared" si="64"/>
        <v>0</v>
      </c>
      <c r="AB1209" s="50">
        <f t="shared" si="63"/>
        <v>2972.1108333333332</v>
      </c>
      <c r="AC1209" s="48" t="str">
        <f>VLOOKUP(ПРОДАЖИ!C:C,'ИЗ ОСНОВЫ НОМЕНКЛАТУР'!D:E,2,0)</f>
        <v>Аксессуары для кухни</v>
      </c>
      <c r="AD1209" s="48" t="str">
        <f>VLOOKUP(C:C,'ИЗ ОСНОВЫ НОМЕНКЛАТУР'!D:F,3,0)</f>
        <v>Смесители для кухни</v>
      </c>
      <c r="AE1209" s="48" t="str">
        <f>VLOOKUP(C:C,'ИЗ ОСНОВЫ НОМЕНКЛАТУР'!D:H,5,0)</f>
        <v>C</v>
      </c>
    </row>
    <row r="1210" spans="1:31" ht="9.6" customHeight="1" x14ac:dyDescent="0.2">
      <c r="A1210" s="45" t="s">
        <v>888</v>
      </c>
      <c r="B1210" s="11"/>
      <c r="C1210" s="11" t="s">
        <v>1210</v>
      </c>
      <c r="D1210" s="44">
        <v>2</v>
      </c>
      <c r="E1210" s="44">
        <v>0</v>
      </c>
      <c r="F1210" s="48">
        <v>0</v>
      </c>
      <c r="G1210" s="48">
        <v>0</v>
      </c>
      <c r="H1210" s="44">
        <v>0</v>
      </c>
      <c r="I1210" s="44">
        <v>0</v>
      </c>
      <c r="J1210" s="44">
        <v>0</v>
      </c>
      <c r="K1210" s="48">
        <v>0</v>
      </c>
      <c r="L1210" s="49">
        <v>17600</v>
      </c>
      <c r="M1210" s="49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50">
        <f t="shared" si="62"/>
        <v>1466.6666666666667</v>
      </c>
      <c r="U1210" s="50">
        <f t="shared" si="62"/>
        <v>0</v>
      </c>
      <c r="V1210" s="50">
        <f t="shared" si="62"/>
        <v>0</v>
      </c>
      <c r="W1210" s="50">
        <f t="shared" si="62"/>
        <v>0</v>
      </c>
      <c r="X1210" s="50">
        <f t="shared" si="62"/>
        <v>0</v>
      </c>
      <c r="Y1210" s="50">
        <f t="shared" si="64"/>
        <v>0</v>
      </c>
      <c r="Z1210" s="50">
        <f t="shared" si="64"/>
        <v>0</v>
      </c>
      <c r="AA1210" s="50">
        <f t="shared" si="64"/>
        <v>0</v>
      </c>
      <c r="AB1210" s="50">
        <f t="shared" si="63"/>
        <v>1466.6666666666667</v>
      </c>
      <c r="AC1210" s="48" t="str">
        <f>VLOOKUP(ПРОДАЖИ!C:C,'ИЗ ОСНОВЫ НОМЕНКЛАТУР'!D:E,2,0)</f>
        <v>Аксессуары для кухни</v>
      </c>
      <c r="AD1210" s="48" t="str">
        <f>VLOOKUP(C:C,'ИЗ ОСНОВЫ НОМЕНКЛАТУР'!D:F,3,0)</f>
        <v>Смесители для кухни</v>
      </c>
      <c r="AE1210" s="48" t="str">
        <f>VLOOKUP(C:C,'ИЗ ОСНОВЫ НОМЕНКЛАТУР'!D:H,5,0)</f>
        <v>C</v>
      </c>
    </row>
    <row r="1211" spans="1:31" ht="9.6" customHeight="1" x14ac:dyDescent="0.2">
      <c r="A1211" s="45" t="s">
        <v>888</v>
      </c>
      <c r="B1211" s="11"/>
      <c r="C1211" s="11" t="s">
        <v>1211</v>
      </c>
      <c r="D1211" s="44">
        <v>0</v>
      </c>
      <c r="E1211" s="44">
        <v>0</v>
      </c>
      <c r="F1211" s="48">
        <v>0</v>
      </c>
      <c r="G1211" s="48">
        <v>0</v>
      </c>
      <c r="H1211" s="44">
        <v>3</v>
      </c>
      <c r="I1211" s="44">
        <v>0</v>
      </c>
      <c r="J1211" s="44">
        <v>0</v>
      </c>
      <c r="K1211" s="48">
        <v>0</v>
      </c>
      <c r="L1211" s="49">
        <v>0</v>
      </c>
      <c r="M1211" s="49">
        <v>0</v>
      </c>
      <c r="N1211" s="10">
        <v>0</v>
      </c>
      <c r="O1211" s="10">
        <v>0</v>
      </c>
      <c r="P1211" s="10">
        <v>27743</v>
      </c>
      <c r="Q1211" s="10">
        <v>0</v>
      </c>
      <c r="R1211" s="10">
        <v>0</v>
      </c>
      <c r="S1211" s="10">
        <v>0</v>
      </c>
      <c r="T1211" s="50">
        <f t="shared" si="62"/>
        <v>0</v>
      </c>
      <c r="U1211" s="50">
        <f t="shared" si="62"/>
        <v>0</v>
      </c>
      <c r="V1211" s="50">
        <f t="shared" si="62"/>
        <v>0</v>
      </c>
      <c r="W1211" s="50">
        <f t="shared" si="62"/>
        <v>0</v>
      </c>
      <c r="X1211" s="50">
        <f t="shared" si="62"/>
        <v>2311.9166666666665</v>
      </c>
      <c r="Y1211" s="50">
        <f t="shared" si="64"/>
        <v>0</v>
      </c>
      <c r="Z1211" s="50">
        <f t="shared" si="64"/>
        <v>0</v>
      </c>
      <c r="AA1211" s="50">
        <f t="shared" si="64"/>
        <v>0</v>
      </c>
      <c r="AB1211" s="50">
        <f t="shared" si="63"/>
        <v>2311.9166666666665</v>
      </c>
      <c r="AC1211" s="48" t="str">
        <f>VLOOKUP(ПРОДАЖИ!C:C,'ИЗ ОСНОВЫ НОМЕНКЛАТУР'!D:E,2,0)</f>
        <v>Аксессуары для кухни</v>
      </c>
      <c r="AD1211" s="48" t="str">
        <f>VLOOKUP(C:C,'ИЗ ОСНОВЫ НОМЕНКЛАТУР'!D:F,3,0)</f>
        <v>Смесители для кухни</v>
      </c>
      <c r="AE1211" s="48" t="str">
        <f>VLOOKUP(C:C,'ИЗ ОСНОВЫ НОМЕНКЛАТУР'!D:H,5,0)</f>
        <v>C</v>
      </c>
    </row>
    <row r="1212" spans="1:31" ht="9.6" customHeight="1" x14ac:dyDescent="0.2">
      <c r="A1212" s="45" t="s">
        <v>888</v>
      </c>
      <c r="B1212" s="11"/>
      <c r="C1212" s="11" t="s">
        <v>1212</v>
      </c>
      <c r="D1212" s="44">
        <v>2</v>
      </c>
      <c r="E1212" s="44">
        <v>0</v>
      </c>
      <c r="F1212" s="48">
        <v>0</v>
      </c>
      <c r="G1212" s="48">
        <v>0</v>
      </c>
      <c r="H1212" s="44">
        <v>0</v>
      </c>
      <c r="I1212" s="44">
        <v>0</v>
      </c>
      <c r="J1212" s="44">
        <v>0</v>
      </c>
      <c r="K1212" s="48">
        <v>0</v>
      </c>
      <c r="L1212" s="49">
        <v>25800</v>
      </c>
      <c r="M1212" s="49">
        <v>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50">
        <f t="shared" si="62"/>
        <v>2150</v>
      </c>
      <c r="U1212" s="50">
        <f t="shared" si="62"/>
        <v>0</v>
      </c>
      <c r="V1212" s="50">
        <f t="shared" si="62"/>
        <v>0</v>
      </c>
      <c r="W1212" s="50">
        <f t="shared" si="62"/>
        <v>0</v>
      </c>
      <c r="X1212" s="50">
        <f t="shared" si="62"/>
        <v>0</v>
      </c>
      <c r="Y1212" s="50">
        <f t="shared" si="64"/>
        <v>0</v>
      </c>
      <c r="Z1212" s="50">
        <f t="shared" si="64"/>
        <v>0</v>
      </c>
      <c r="AA1212" s="50">
        <f t="shared" si="64"/>
        <v>0</v>
      </c>
      <c r="AB1212" s="50">
        <f t="shared" si="63"/>
        <v>2150</v>
      </c>
      <c r="AC1212" s="48" t="str">
        <f>VLOOKUP(ПРОДАЖИ!C:C,'ИЗ ОСНОВЫ НОМЕНКЛАТУР'!D:E,2,0)</f>
        <v>Аксессуары для кухни</v>
      </c>
      <c r="AD1212" s="48" t="str">
        <f>VLOOKUP(C:C,'ИЗ ОСНОВЫ НОМЕНКЛАТУР'!D:F,3,0)</f>
        <v>Смесители для кухни</v>
      </c>
      <c r="AE1212" s="48" t="str">
        <f>VLOOKUP(C:C,'ИЗ ОСНОВЫ НОМЕНКЛАТУР'!D:H,5,0)</f>
        <v>C</v>
      </c>
    </row>
    <row r="1213" spans="1:31" ht="9.6" customHeight="1" x14ac:dyDescent="0.2">
      <c r="A1213" s="45" t="s">
        <v>888</v>
      </c>
      <c r="B1213" s="11"/>
      <c r="C1213" s="11" t="s">
        <v>1213</v>
      </c>
      <c r="D1213" s="44">
        <v>1</v>
      </c>
      <c r="E1213" s="44">
        <v>0</v>
      </c>
      <c r="F1213" s="48">
        <v>0</v>
      </c>
      <c r="G1213" s="48">
        <v>0</v>
      </c>
      <c r="H1213" s="44">
        <v>0</v>
      </c>
      <c r="I1213" s="44">
        <v>0</v>
      </c>
      <c r="J1213" s="44">
        <v>0</v>
      </c>
      <c r="K1213" s="48">
        <v>0</v>
      </c>
      <c r="L1213" s="49">
        <v>25000</v>
      </c>
      <c r="M1213" s="49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50">
        <f t="shared" si="62"/>
        <v>2083.3333333333335</v>
      </c>
      <c r="U1213" s="50">
        <f t="shared" si="62"/>
        <v>0</v>
      </c>
      <c r="V1213" s="50">
        <f t="shared" si="62"/>
        <v>0</v>
      </c>
      <c r="W1213" s="50">
        <f t="shared" si="62"/>
        <v>0</v>
      </c>
      <c r="X1213" s="50">
        <f t="shared" si="62"/>
        <v>0</v>
      </c>
      <c r="Y1213" s="50">
        <f t="shared" si="64"/>
        <v>0</v>
      </c>
      <c r="Z1213" s="50">
        <f t="shared" si="64"/>
        <v>0</v>
      </c>
      <c r="AA1213" s="50">
        <f t="shared" si="64"/>
        <v>0</v>
      </c>
      <c r="AB1213" s="50">
        <f t="shared" si="63"/>
        <v>2083.3333333333335</v>
      </c>
      <c r="AC1213" s="48" t="str">
        <f>VLOOKUP(ПРОДАЖИ!C:C,'ИЗ ОСНОВЫ НОМЕНКЛАТУР'!D:E,2,0)</f>
        <v>Аксессуары для кухни</v>
      </c>
      <c r="AD1213" s="48" t="str">
        <f>VLOOKUP(C:C,'ИЗ ОСНОВЫ НОМЕНКЛАТУР'!D:F,3,0)</f>
        <v>Смесители для кухни</v>
      </c>
      <c r="AE1213" s="48" t="str">
        <f>VLOOKUP(C:C,'ИЗ ОСНОВЫ НОМЕНКЛАТУР'!D:H,5,0)</f>
        <v>C</v>
      </c>
    </row>
    <row r="1214" spans="1:31" ht="9.6" customHeight="1" x14ac:dyDescent="0.2">
      <c r="A1214" s="45" t="s">
        <v>888</v>
      </c>
      <c r="B1214" s="11"/>
      <c r="C1214" s="11" t="s">
        <v>1214</v>
      </c>
      <c r="D1214" s="44">
        <v>1</v>
      </c>
      <c r="E1214" s="44">
        <v>0</v>
      </c>
      <c r="F1214" s="48">
        <v>0</v>
      </c>
      <c r="G1214" s="48">
        <v>0</v>
      </c>
      <c r="H1214" s="44">
        <v>0</v>
      </c>
      <c r="I1214" s="44">
        <v>0</v>
      </c>
      <c r="J1214" s="44">
        <v>0</v>
      </c>
      <c r="K1214" s="48">
        <v>0</v>
      </c>
      <c r="L1214" s="49">
        <v>23200</v>
      </c>
      <c r="M1214" s="49">
        <v>0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50">
        <f t="shared" ref="T1214:X1264" si="65">L1214/12</f>
        <v>1933.3333333333333</v>
      </c>
      <c r="U1214" s="50">
        <f t="shared" si="65"/>
        <v>0</v>
      </c>
      <c r="V1214" s="50">
        <f t="shared" si="65"/>
        <v>0</v>
      </c>
      <c r="W1214" s="50">
        <f t="shared" si="65"/>
        <v>0</v>
      </c>
      <c r="X1214" s="50">
        <f t="shared" si="65"/>
        <v>0</v>
      </c>
      <c r="Y1214" s="50">
        <f t="shared" si="64"/>
        <v>0</v>
      </c>
      <c r="Z1214" s="50">
        <f t="shared" si="64"/>
        <v>0</v>
      </c>
      <c r="AA1214" s="50">
        <f t="shared" si="64"/>
        <v>0</v>
      </c>
      <c r="AB1214" s="50">
        <f t="shared" si="63"/>
        <v>1933.3333333333333</v>
      </c>
      <c r="AC1214" s="48" t="str">
        <f>VLOOKUP(ПРОДАЖИ!C:C,'ИЗ ОСНОВЫ НОМЕНКЛАТУР'!D:E,2,0)</f>
        <v>Аксессуары для кухни</v>
      </c>
      <c r="AD1214" s="48" t="str">
        <f>VLOOKUP(C:C,'ИЗ ОСНОВЫ НОМЕНКЛАТУР'!D:F,3,0)</f>
        <v>Смесители для кухни</v>
      </c>
      <c r="AE1214" s="48" t="str">
        <f>VLOOKUP(C:C,'ИЗ ОСНОВЫ НОМЕНКЛАТУР'!D:H,5,0)</f>
        <v>C</v>
      </c>
    </row>
    <row r="1215" spans="1:31" ht="9.6" customHeight="1" x14ac:dyDescent="0.2">
      <c r="A1215" s="45" t="s">
        <v>888</v>
      </c>
      <c r="B1215" s="11"/>
      <c r="C1215" s="11" t="s">
        <v>1215</v>
      </c>
      <c r="D1215" s="44">
        <v>6</v>
      </c>
      <c r="E1215" s="44">
        <v>0</v>
      </c>
      <c r="F1215" s="48">
        <v>0</v>
      </c>
      <c r="G1215" s="48">
        <v>0</v>
      </c>
      <c r="H1215" s="44">
        <v>0</v>
      </c>
      <c r="I1215" s="44">
        <v>0</v>
      </c>
      <c r="J1215" s="44">
        <v>0</v>
      </c>
      <c r="K1215" s="48">
        <v>0</v>
      </c>
      <c r="L1215" s="49">
        <v>22295</v>
      </c>
      <c r="M1215" s="49">
        <v>0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50">
        <f t="shared" si="65"/>
        <v>1857.9166666666667</v>
      </c>
      <c r="U1215" s="50">
        <f t="shared" si="65"/>
        <v>0</v>
      </c>
      <c r="V1215" s="50">
        <f t="shared" si="65"/>
        <v>0</v>
      </c>
      <c r="W1215" s="50">
        <f t="shared" si="65"/>
        <v>0</v>
      </c>
      <c r="X1215" s="50">
        <f t="shared" si="65"/>
        <v>0</v>
      </c>
      <c r="Y1215" s="50">
        <f t="shared" si="64"/>
        <v>0</v>
      </c>
      <c r="Z1215" s="50">
        <f t="shared" si="64"/>
        <v>0</v>
      </c>
      <c r="AA1215" s="50">
        <f t="shared" si="64"/>
        <v>0</v>
      </c>
      <c r="AB1215" s="50">
        <f t="shared" si="63"/>
        <v>1857.9166666666667</v>
      </c>
      <c r="AC1215" s="48" t="str">
        <f>VLOOKUP(ПРОДАЖИ!C:C,'ИЗ ОСНОВЫ НОМЕНКЛАТУР'!D:E,2,0)</f>
        <v>Аксессуары для кухни</v>
      </c>
      <c r="AD1215" s="48" t="str">
        <f>VLOOKUP(C:C,'ИЗ ОСНОВЫ НОМЕНКЛАТУР'!D:F,3,0)</f>
        <v>Смесители для кухни</v>
      </c>
      <c r="AE1215" s="48" t="str">
        <f>VLOOKUP(C:C,'ИЗ ОСНОВЫ НОМЕНКЛАТУР'!D:H,5,0)</f>
        <v>C</v>
      </c>
    </row>
    <row r="1216" spans="1:31" ht="9.6" customHeight="1" x14ac:dyDescent="0.2">
      <c r="A1216" s="45" t="s">
        <v>888</v>
      </c>
      <c r="B1216" s="11"/>
      <c r="C1216" s="11" t="s">
        <v>1216</v>
      </c>
      <c r="D1216" s="44">
        <v>5</v>
      </c>
      <c r="E1216" s="44">
        <v>0</v>
      </c>
      <c r="F1216" s="48">
        <v>0</v>
      </c>
      <c r="G1216" s="48">
        <v>0</v>
      </c>
      <c r="H1216" s="44">
        <v>0</v>
      </c>
      <c r="I1216" s="44">
        <v>0</v>
      </c>
      <c r="J1216" s="44">
        <v>0</v>
      </c>
      <c r="K1216" s="48">
        <v>0</v>
      </c>
      <c r="L1216" s="49">
        <v>21620</v>
      </c>
      <c r="M1216" s="49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50">
        <f t="shared" si="65"/>
        <v>1801.6666666666667</v>
      </c>
      <c r="U1216" s="50">
        <f t="shared" si="65"/>
        <v>0</v>
      </c>
      <c r="V1216" s="50">
        <f t="shared" si="65"/>
        <v>0</v>
      </c>
      <c r="W1216" s="50">
        <f t="shared" si="65"/>
        <v>0</v>
      </c>
      <c r="X1216" s="50">
        <f t="shared" si="65"/>
        <v>0</v>
      </c>
      <c r="Y1216" s="50">
        <f t="shared" si="64"/>
        <v>0</v>
      </c>
      <c r="Z1216" s="50">
        <f t="shared" si="64"/>
        <v>0</v>
      </c>
      <c r="AA1216" s="50">
        <f t="shared" si="64"/>
        <v>0</v>
      </c>
      <c r="AB1216" s="50">
        <f t="shared" si="63"/>
        <v>1801.6666666666667</v>
      </c>
      <c r="AC1216" s="48" t="str">
        <f>VLOOKUP(ПРОДАЖИ!C:C,'ИЗ ОСНОВЫ НОМЕНКЛАТУР'!D:E,2,0)</f>
        <v>Аксессуары для кухни</v>
      </c>
      <c r="AD1216" s="48" t="str">
        <f>VLOOKUP(C:C,'ИЗ ОСНОВЫ НОМЕНКЛАТУР'!D:F,3,0)</f>
        <v>Смесители для кухни</v>
      </c>
      <c r="AE1216" s="48" t="str">
        <f>VLOOKUP(C:C,'ИЗ ОСНОВЫ НОМЕНКЛАТУР'!D:H,5,0)</f>
        <v>C</v>
      </c>
    </row>
    <row r="1217" spans="1:31" ht="9.6" customHeight="1" x14ac:dyDescent="0.2">
      <c r="A1217" s="45" t="s">
        <v>888</v>
      </c>
      <c r="B1217" s="11"/>
      <c r="C1217" s="11" t="s">
        <v>1217</v>
      </c>
      <c r="D1217" s="44">
        <v>2</v>
      </c>
      <c r="E1217" s="44">
        <v>0</v>
      </c>
      <c r="F1217" s="48">
        <v>0</v>
      </c>
      <c r="G1217" s="48">
        <v>0</v>
      </c>
      <c r="H1217" s="44">
        <v>0</v>
      </c>
      <c r="I1217" s="44">
        <v>0</v>
      </c>
      <c r="J1217" s="44">
        <v>0</v>
      </c>
      <c r="K1217" s="48">
        <v>0</v>
      </c>
      <c r="L1217" s="49">
        <v>20304</v>
      </c>
      <c r="M1217" s="49">
        <v>0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50">
        <f t="shared" si="65"/>
        <v>1692</v>
      </c>
      <c r="U1217" s="50">
        <f t="shared" si="65"/>
        <v>0</v>
      </c>
      <c r="V1217" s="50">
        <f t="shared" si="65"/>
        <v>0</v>
      </c>
      <c r="W1217" s="50">
        <f t="shared" si="65"/>
        <v>0</v>
      </c>
      <c r="X1217" s="50">
        <f t="shared" si="65"/>
        <v>0</v>
      </c>
      <c r="Y1217" s="50">
        <f t="shared" si="64"/>
        <v>0</v>
      </c>
      <c r="Z1217" s="50">
        <f t="shared" si="64"/>
        <v>0</v>
      </c>
      <c r="AA1217" s="50">
        <f t="shared" si="64"/>
        <v>0</v>
      </c>
      <c r="AB1217" s="50">
        <f t="shared" si="63"/>
        <v>1692</v>
      </c>
      <c r="AC1217" s="48" t="str">
        <f>VLOOKUP(ПРОДАЖИ!C:C,'ИЗ ОСНОВЫ НОМЕНКЛАТУР'!D:E,2,0)</f>
        <v>Аксессуары для кухни</v>
      </c>
      <c r="AD1217" s="48" t="str">
        <f>VLOOKUP(C:C,'ИЗ ОСНОВЫ НОМЕНКЛАТУР'!D:F,3,0)</f>
        <v>Смесители для кухни</v>
      </c>
      <c r="AE1217" s="48" t="str">
        <f>VLOOKUP(C:C,'ИЗ ОСНОВЫ НОМЕНКЛАТУР'!D:H,5,0)</f>
        <v>C</v>
      </c>
    </row>
    <row r="1218" spans="1:31" ht="9.6" customHeight="1" x14ac:dyDescent="0.2">
      <c r="A1218" s="45" t="s">
        <v>888</v>
      </c>
      <c r="B1218" s="11"/>
      <c r="C1218" s="11" t="s">
        <v>1218</v>
      </c>
      <c r="D1218" s="44">
        <v>2</v>
      </c>
      <c r="E1218" s="44">
        <v>0</v>
      </c>
      <c r="F1218" s="48">
        <v>0</v>
      </c>
      <c r="G1218" s="48">
        <v>0</v>
      </c>
      <c r="H1218" s="44">
        <v>0</v>
      </c>
      <c r="I1218" s="44">
        <v>0</v>
      </c>
      <c r="J1218" s="44">
        <v>0</v>
      </c>
      <c r="K1218" s="48">
        <v>0</v>
      </c>
      <c r="L1218" s="49">
        <v>21180.1</v>
      </c>
      <c r="M1218" s="49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50">
        <f t="shared" si="65"/>
        <v>1765.0083333333332</v>
      </c>
      <c r="U1218" s="50">
        <f t="shared" si="65"/>
        <v>0</v>
      </c>
      <c r="V1218" s="50">
        <f t="shared" si="65"/>
        <v>0</v>
      </c>
      <c r="W1218" s="50">
        <f t="shared" si="65"/>
        <v>0</v>
      </c>
      <c r="X1218" s="50">
        <f t="shared" si="65"/>
        <v>0</v>
      </c>
      <c r="Y1218" s="50">
        <f t="shared" si="64"/>
        <v>0</v>
      </c>
      <c r="Z1218" s="50">
        <f t="shared" si="64"/>
        <v>0</v>
      </c>
      <c r="AA1218" s="50">
        <f t="shared" si="64"/>
        <v>0</v>
      </c>
      <c r="AB1218" s="50">
        <f t="shared" si="63"/>
        <v>1765.0083333333332</v>
      </c>
      <c r="AC1218" s="48" t="str">
        <f>VLOOKUP(ПРОДАЖИ!C:C,'ИЗ ОСНОВЫ НОМЕНКЛАТУР'!D:E,2,0)</f>
        <v>Аксессуары для кухни</v>
      </c>
      <c r="AD1218" s="48" t="str">
        <f>VLOOKUP(C:C,'ИЗ ОСНОВЫ НОМЕНКЛАТУР'!D:F,3,0)</f>
        <v>Смесители для кухни</v>
      </c>
      <c r="AE1218" s="48" t="str">
        <f>VLOOKUP(C:C,'ИЗ ОСНОВЫ НОМЕНКЛАТУР'!D:H,5,0)</f>
        <v>C</v>
      </c>
    </row>
    <row r="1219" spans="1:31" ht="9.6" customHeight="1" x14ac:dyDescent="0.2">
      <c r="A1219" s="45" t="s">
        <v>888</v>
      </c>
      <c r="B1219" s="11"/>
      <c r="C1219" s="11" t="s">
        <v>1219</v>
      </c>
      <c r="D1219" s="44">
        <v>1</v>
      </c>
      <c r="E1219" s="44">
        <v>0</v>
      </c>
      <c r="F1219" s="48">
        <v>0</v>
      </c>
      <c r="G1219" s="48">
        <v>0</v>
      </c>
      <c r="H1219" s="44">
        <v>2</v>
      </c>
      <c r="I1219" s="44">
        <v>0</v>
      </c>
      <c r="J1219" s="44">
        <v>0</v>
      </c>
      <c r="K1219" s="48">
        <v>0</v>
      </c>
      <c r="L1219" s="49">
        <v>6006</v>
      </c>
      <c r="M1219" s="49">
        <v>0</v>
      </c>
      <c r="N1219" s="10">
        <v>0</v>
      </c>
      <c r="O1219" s="10">
        <v>0</v>
      </c>
      <c r="P1219" s="10">
        <v>12012</v>
      </c>
      <c r="Q1219" s="10">
        <v>0</v>
      </c>
      <c r="R1219" s="10">
        <v>0</v>
      </c>
      <c r="S1219" s="10">
        <v>0</v>
      </c>
      <c r="T1219" s="50">
        <f t="shared" si="65"/>
        <v>500.5</v>
      </c>
      <c r="U1219" s="50">
        <f t="shared" si="65"/>
        <v>0</v>
      </c>
      <c r="V1219" s="50">
        <f t="shared" si="65"/>
        <v>0</v>
      </c>
      <c r="W1219" s="50">
        <f t="shared" si="65"/>
        <v>0</v>
      </c>
      <c r="X1219" s="50">
        <f t="shared" si="65"/>
        <v>1001</v>
      </c>
      <c r="Y1219" s="50">
        <f t="shared" si="64"/>
        <v>0</v>
      </c>
      <c r="Z1219" s="50">
        <f t="shared" si="64"/>
        <v>0</v>
      </c>
      <c r="AA1219" s="50">
        <f t="shared" si="64"/>
        <v>0</v>
      </c>
      <c r="AB1219" s="50">
        <f t="shared" si="63"/>
        <v>1501.5</v>
      </c>
      <c r="AC1219" s="48" t="str">
        <f>VLOOKUP(ПРОДАЖИ!C:C,'ИЗ ОСНОВЫ НОМЕНКЛАТУР'!D:E,2,0)</f>
        <v>Аксессуары для кухни</v>
      </c>
      <c r="AD1219" s="48" t="str">
        <f>VLOOKUP(C:C,'ИЗ ОСНОВЫ НОМЕНКЛАТУР'!D:F,3,0)</f>
        <v>Смесители для кухни</v>
      </c>
      <c r="AE1219" s="48" t="str">
        <f>VLOOKUP(C:C,'ИЗ ОСНОВЫ НОМЕНКЛАТУР'!D:H,5,0)</f>
        <v>C</v>
      </c>
    </row>
    <row r="1220" spans="1:31" ht="9.6" customHeight="1" x14ac:dyDescent="0.2">
      <c r="A1220" s="45" t="s">
        <v>888</v>
      </c>
      <c r="B1220" s="11"/>
      <c r="C1220" s="11" t="s">
        <v>1220</v>
      </c>
      <c r="D1220" s="44">
        <v>1</v>
      </c>
      <c r="E1220" s="44">
        <v>0</v>
      </c>
      <c r="F1220" s="48">
        <v>0</v>
      </c>
      <c r="G1220" s="48">
        <v>0</v>
      </c>
      <c r="H1220" s="44">
        <v>1</v>
      </c>
      <c r="I1220" s="44">
        <v>0</v>
      </c>
      <c r="J1220" s="44">
        <v>0</v>
      </c>
      <c r="K1220" s="48">
        <v>0</v>
      </c>
      <c r="L1220" s="49">
        <v>8100</v>
      </c>
      <c r="M1220" s="49">
        <v>0</v>
      </c>
      <c r="N1220" s="10">
        <v>0</v>
      </c>
      <c r="O1220" s="10">
        <v>0</v>
      </c>
      <c r="P1220" s="10">
        <v>7700</v>
      </c>
      <c r="Q1220" s="10">
        <v>0</v>
      </c>
      <c r="R1220" s="10">
        <v>0</v>
      </c>
      <c r="S1220" s="10">
        <v>0</v>
      </c>
      <c r="T1220" s="50">
        <f t="shared" si="65"/>
        <v>675</v>
      </c>
      <c r="U1220" s="50">
        <f t="shared" si="65"/>
        <v>0</v>
      </c>
      <c r="V1220" s="50">
        <f t="shared" si="65"/>
        <v>0</v>
      </c>
      <c r="W1220" s="50">
        <f t="shared" si="65"/>
        <v>0</v>
      </c>
      <c r="X1220" s="50">
        <f t="shared" si="65"/>
        <v>641.66666666666663</v>
      </c>
      <c r="Y1220" s="50">
        <f t="shared" si="64"/>
        <v>0</v>
      </c>
      <c r="Z1220" s="50">
        <f t="shared" si="64"/>
        <v>0</v>
      </c>
      <c r="AA1220" s="50">
        <f t="shared" si="64"/>
        <v>0</v>
      </c>
      <c r="AB1220" s="50">
        <f t="shared" ref="AB1220:AB1283" si="66">T1220+U1220+V1220+W1220+X1220+Y1220+Z1220+AA1220</f>
        <v>1316.6666666666665</v>
      </c>
      <c r="AC1220" s="48" t="str">
        <f>VLOOKUP(ПРОДАЖИ!C:C,'ИЗ ОСНОВЫ НОМЕНКЛАТУР'!D:E,2,0)</f>
        <v>Аксессуары для кухни</v>
      </c>
      <c r="AD1220" s="48" t="str">
        <f>VLOOKUP(C:C,'ИЗ ОСНОВЫ НОМЕНКЛАТУР'!D:F,3,0)</f>
        <v>Смесители для кухни</v>
      </c>
      <c r="AE1220" s="48" t="str">
        <f>VLOOKUP(C:C,'ИЗ ОСНОВЫ НОМЕНКЛАТУР'!D:H,5,0)</f>
        <v>C</v>
      </c>
    </row>
    <row r="1221" spans="1:31" ht="9.6" customHeight="1" x14ac:dyDescent="0.2">
      <c r="A1221" s="45" t="s">
        <v>888</v>
      </c>
      <c r="B1221" s="11"/>
      <c r="C1221" s="11" t="s">
        <v>1221</v>
      </c>
      <c r="D1221" s="44">
        <v>2</v>
      </c>
      <c r="E1221" s="44">
        <v>0</v>
      </c>
      <c r="F1221" s="48">
        <v>2</v>
      </c>
      <c r="G1221" s="48">
        <v>0</v>
      </c>
      <c r="H1221" s="44">
        <v>0</v>
      </c>
      <c r="I1221" s="44">
        <v>0</v>
      </c>
      <c r="J1221" s="44">
        <v>0</v>
      </c>
      <c r="K1221" s="48">
        <v>0</v>
      </c>
      <c r="L1221" s="49">
        <v>7438.67</v>
      </c>
      <c r="M1221" s="49">
        <v>0</v>
      </c>
      <c r="N1221" s="10">
        <v>7378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50">
        <f t="shared" si="65"/>
        <v>619.88916666666671</v>
      </c>
      <c r="U1221" s="50">
        <f t="shared" si="65"/>
        <v>0</v>
      </c>
      <c r="V1221" s="50">
        <f t="shared" si="65"/>
        <v>614.83333333333337</v>
      </c>
      <c r="W1221" s="50">
        <f t="shared" si="65"/>
        <v>0</v>
      </c>
      <c r="X1221" s="50">
        <f t="shared" si="65"/>
        <v>0</v>
      </c>
      <c r="Y1221" s="50">
        <f t="shared" si="64"/>
        <v>0</v>
      </c>
      <c r="Z1221" s="50">
        <f t="shared" si="64"/>
        <v>0</v>
      </c>
      <c r="AA1221" s="50">
        <f t="shared" si="64"/>
        <v>0</v>
      </c>
      <c r="AB1221" s="50">
        <f t="shared" si="66"/>
        <v>1234.7225000000001</v>
      </c>
      <c r="AC1221" s="48" t="str">
        <f>VLOOKUP(ПРОДАЖИ!C:C,'ИЗ ОСНОВЫ НОМЕНКЛАТУР'!D:E,2,0)</f>
        <v>Аксессуары для кухни</v>
      </c>
      <c r="AD1221" s="48" t="str">
        <f>VLOOKUP(C:C,'ИЗ ОСНОВЫ НОМЕНКЛАТУР'!D:F,3,0)</f>
        <v>Смесители для кухни</v>
      </c>
      <c r="AE1221" s="48" t="str">
        <f>VLOOKUP(C:C,'ИЗ ОСНОВЫ НОМЕНКЛАТУР'!D:H,5,0)</f>
        <v>C</v>
      </c>
    </row>
    <row r="1222" spans="1:31" ht="9.6" customHeight="1" x14ac:dyDescent="0.2">
      <c r="A1222" s="45" t="s">
        <v>888</v>
      </c>
      <c r="B1222" s="11"/>
      <c r="C1222" s="11" t="s">
        <v>1222</v>
      </c>
      <c r="D1222" s="44">
        <v>1</v>
      </c>
      <c r="E1222" s="44">
        <v>0</v>
      </c>
      <c r="F1222" s="48">
        <v>0</v>
      </c>
      <c r="G1222" s="48">
        <v>0</v>
      </c>
      <c r="H1222" s="44">
        <v>0</v>
      </c>
      <c r="I1222" s="44">
        <v>0</v>
      </c>
      <c r="J1222" s="44">
        <v>0</v>
      </c>
      <c r="K1222" s="48">
        <v>0</v>
      </c>
      <c r="L1222" s="49">
        <v>12700</v>
      </c>
      <c r="M1222" s="49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50">
        <f t="shared" si="65"/>
        <v>1058.3333333333333</v>
      </c>
      <c r="U1222" s="50">
        <f t="shared" si="65"/>
        <v>0</v>
      </c>
      <c r="V1222" s="50">
        <f t="shared" si="65"/>
        <v>0</v>
      </c>
      <c r="W1222" s="50">
        <f t="shared" si="65"/>
        <v>0</v>
      </c>
      <c r="X1222" s="50">
        <f t="shared" si="65"/>
        <v>0</v>
      </c>
      <c r="Y1222" s="50">
        <f t="shared" si="64"/>
        <v>0</v>
      </c>
      <c r="Z1222" s="50">
        <f t="shared" si="64"/>
        <v>0</v>
      </c>
      <c r="AA1222" s="50">
        <f t="shared" si="64"/>
        <v>0</v>
      </c>
      <c r="AB1222" s="50">
        <f t="shared" si="66"/>
        <v>1058.3333333333333</v>
      </c>
      <c r="AC1222" s="48" t="str">
        <f>VLOOKUP(ПРОДАЖИ!C:C,'ИЗ ОСНОВЫ НОМЕНКЛАТУР'!D:E,2,0)</f>
        <v>Аксессуары для кухни</v>
      </c>
      <c r="AD1222" s="48" t="str">
        <f>VLOOKUP(C:C,'ИЗ ОСНОВЫ НОМЕНКЛАТУР'!D:F,3,0)</f>
        <v>Смесители для кухни</v>
      </c>
      <c r="AE1222" s="48" t="str">
        <f>VLOOKUP(C:C,'ИЗ ОСНОВЫ НОМЕНКЛАТУР'!D:H,5,0)</f>
        <v>C</v>
      </c>
    </row>
    <row r="1223" spans="1:31" ht="9.6" customHeight="1" x14ac:dyDescent="0.2">
      <c r="A1223" s="45" t="s">
        <v>888</v>
      </c>
      <c r="B1223" s="11"/>
      <c r="C1223" s="11" t="s">
        <v>1223</v>
      </c>
      <c r="D1223" s="44">
        <v>1</v>
      </c>
      <c r="E1223" s="44">
        <v>0</v>
      </c>
      <c r="F1223" s="48">
        <v>0</v>
      </c>
      <c r="G1223" s="48">
        <v>0</v>
      </c>
      <c r="H1223" s="44">
        <v>0</v>
      </c>
      <c r="I1223" s="44">
        <v>0</v>
      </c>
      <c r="J1223" s="44">
        <v>0</v>
      </c>
      <c r="K1223" s="48">
        <v>0</v>
      </c>
      <c r="L1223" s="49">
        <v>12387</v>
      </c>
      <c r="M1223" s="49">
        <v>0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50">
        <f t="shared" si="65"/>
        <v>1032.25</v>
      </c>
      <c r="U1223" s="50">
        <f t="shared" si="65"/>
        <v>0</v>
      </c>
      <c r="V1223" s="50">
        <f t="shared" si="65"/>
        <v>0</v>
      </c>
      <c r="W1223" s="50">
        <f t="shared" si="65"/>
        <v>0</v>
      </c>
      <c r="X1223" s="50">
        <f t="shared" si="65"/>
        <v>0</v>
      </c>
      <c r="Y1223" s="50">
        <f t="shared" si="64"/>
        <v>0</v>
      </c>
      <c r="Z1223" s="50">
        <f t="shared" si="64"/>
        <v>0</v>
      </c>
      <c r="AA1223" s="50">
        <f t="shared" si="64"/>
        <v>0</v>
      </c>
      <c r="AB1223" s="50">
        <f t="shared" si="66"/>
        <v>1032.25</v>
      </c>
      <c r="AC1223" s="48" t="str">
        <f>VLOOKUP(ПРОДАЖИ!C:C,'ИЗ ОСНОВЫ НОМЕНКЛАТУР'!D:E,2,0)</f>
        <v>Аксессуары для кухни</v>
      </c>
      <c r="AD1223" s="48" t="str">
        <f>VLOOKUP(C:C,'ИЗ ОСНОВЫ НОМЕНКЛАТУР'!D:F,3,0)</f>
        <v>Смесители для кухни</v>
      </c>
      <c r="AE1223" s="48" t="str">
        <f>VLOOKUP(C:C,'ИЗ ОСНОВЫ НОМЕНКЛАТУР'!D:H,5,0)</f>
        <v>C</v>
      </c>
    </row>
    <row r="1224" spans="1:31" ht="9.6" customHeight="1" x14ac:dyDescent="0.2">
      <c r="A1224" s="45" t="s">
        <v>888</v>
      </c>
      <c r="B1224" s="11"/>
      <c r="C1224" s="11" t="s">
        <v>1224</v>
      </c>
      <c r="D1224" s="44">
        <v>1</v>
      </c>
      <c r="E1224" s="44">
        <v>0</v>
      </c>
      <c r="F1224" s="48">
        <v>0</v>
      </c>
      <c r="G1224" s="48">
        <v>0</v>
      </c>
      <c r="H1224" s="44">
        <v>0</v>
      </c>
      <c r="I1224" s="44">
        <v>0</v>
      </c>
      <c r="J1224" s="44">
        <v>0</v>
      </c>
      <c r="K1224" s="48">
        <v>0</v>
      </c>
      <c r="L1224" s="49">
        <v>11534</v>
      </c>
      <c r="M1224" s="49">
        <v>0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50">
        <f t="shared" si="65"/>
        <v>961.16666666666663</v>
      </c>
      <c r="U1224" s="50">
        <f t="shared" si="65"/>
        <v>0</v>
      </c>
      <c r="V1224" s="50">
        <f t="shared" si="65"/>
        <v>0</v>
      </c>
      <c r="W1224" s="50">
        <f t="shared" si="65"/>
        <v>0</v>
      </c>
      <c r="X1224" s="50">
        <f t="shared" si="65"/>
        <v>0</v>
      </c>
      <c r="Y1224" s="50">
        <f t="shared" si="64"/>
        <v>0</v>
      </c>
      <c r="Z1224" s="50">
        <f t="shared" si="64"/>
        <v>0</v>
      </c>
      <c r="AA1224" s="50">
        <f t="shared" si="64"/>
        <v>0</v>
      </c>
      <c r="AB1224" s="50">
        <f t="shared" si="66"/>
        <v>961.16666666666663</v>
      </c>
      <c r="AC1224" s="48" t="str">
        <f>VLOOKUP(ПРОДАЖИ!C:C,'ИЗ ОСНОВЫ НОМЕНКЛАТУР'!D:E,2,0)</f>
        <v>Аксессуары для кухни</v>
      </c>
      <c r="AD1224" s="48" t="str">
        <f>VLOOKUP(C:C,'ИЗ ОСНОВЫ НОМЕНКЛАТУР'!D:F,3,0)</f>
        <v>Смесители для кухни</v>
      </c>
      <c r="AE1224" s="48" t="str">
        <f>VLOOKUP(C:C,'ИЗ ОСНОВЫ НОМЕНКЛАТУР'!D:H,5,0)</f>
        <v>C</v>
      </c>
    </row>
    <row r="1225" spans="1:31" ht="9.6" customHeight="1" x14ac:dyDescent="0.2">
      <c r="A1225" s="45" t="s">
        <v>888</v>
      </c>
      <c r="B1225" s="11"/>
      <c r="C1225" s="11" t="s">
        <v>1225</v>
      </c>
      <c r="D1225" s="44">
        <v>1</v>
      </c>
      <c r="E1225" s="44">
        <v>0</v>
      </c>
      <c r="F1225" s="48">
        <v>0</v>
      </c>
      <c r="G1225" s="48">
        <v>0</v>
      </c>
      <c r="H1225" s="44">
        <v>0</v>
      </c>
      <c r="I1225" s="44">
        <v>0</v>
      </c>
      <c r="J1225" s="44">
        <v>0</v>
      </c>
      <c r="K1225" s="48">
        <v>0</v>
      </c>
      <c r="L1225" s="49">
        <v>11800</v>
      </c>
      <c r="M1225" s="49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50">
        <f t="shared" si="65"/>
        <v>983.33333333333337</v>
      </c>
      <c r="U1225" s="50">
        <f t="shared" si="65"/>
        <v>0</v>
      </c>
      <c r="V1225" s="50">
        <f t="shared" si="65"/>
        <v>0</v>
      </c>
      <c r="W1225" s="50">
        <f t="shared" si="65"/>
        <v>0</v>
      </c>
      <c r="X1225" s="50">
        <f t="shared" si="65"/>
        <v>0</v>
      </c>
      <c r="Y1225" s="50">
        <f t="shared" si="64"/>
        <v>0</v>
      </c>
      <c r="Z1225" s="50">
        <f t="shared" si="64"/>
        <v>0</v>
      </c>
      <c r="AA1225" s="50">
        <f t="shared" si="64"/>
        <v>0</v>
      </c>
      <c r="AB1225" s="50">
        <f t="shared" si="66"/>
        <v>983.33333333333337</v>
      </c>
      <c r="AC1225" s="48" t="str">
        <f>VLOOKUP(ПРОДАЖИ!C:C,'ИЗ ОСНОВЫ НОМЕНКЛАТУР'!D:E,2,0)</f>
        <v>Аксессуары для кухни</v>
      </c>
      <c r="AD1225" s="48" t="str">
        <f>VLOOKUP(C:C,'ИЗ ОСНОВЫ НОМЕНКЛАТУР'!D:F,3,0)</f>
        <v>Смесители для кухни</v>
      </c>
      <c r="AE1225" s="48" t="str">
        <f>VLOOKUP(C:C,'ИЗ ОСНОВЫ НОМЕНКЛАТУР'!D:H,5,0)</f>
        <v>C</v>
      </c>
    </row>
    <row r="1226" spans="1:31" ht="9.6" customHeight="1" x14ac:dyDescent="0.2">
      <c r="A1226" s="45" t="s">
        <v>888</v>
      </c>
      <c r="B1226" s="11"/>
      <c r="C1226" s="11" t="s">
        <v>1226</v>
      </c>
      <c r="D1226" s="44">
        <v>0</v>
      </c>
      <c r="E1226" s="44">
        <v>0</v>
      </c>
      <c r="F1226" s="48">
        <v>0</v>
      </c>
      <c r="G1226" s="48">
        <v>0</v>
      </c>
      <c r="H1226" s="44">
        <v>2</v>
      </c>
      <c r="I1226" s="44">
        <v>0</v>
      </c>
      <c r="J1226" s="44">
        <v>0</v>
      </c>
      <c r="K1226" s="48">
        <v>0</v>
      </c>
      <c r="L1226" s="49">
        <v>0</v>
      </c>
      <c r="M1226" s="49">
        <v>0</v>
      </c>
      <c r="N1226" s="10">
        <v>0</v>
      </c>
      <c r="O1226" s="10">
        <v>0</v>
      </c>
      <c r="P1226" s="10">
        <v>12212</v>
      </c>
      <c r="Q1226" s="10">
        <v>0</v>
      </c>
      <c r="R1226" s="10">
        <v>0</v>
      </c>
      <c r="S1226" s="10">
        <v>0</v>
      </c>
      <c r="T1226" s="50">
        <f t="shared" si="65"/>
        <v>0</v>
      </c>
      <c r="U1226" s="50">
        <f t="shared" si="65"/>
        <v>0</v>
      </c>
      <c r="V1226" s="50">
        <f t="shared" si="65"/>
        <v>0</v>
      </c>
      <c r="W1226" s="50">
        <f t="shared" si="65"/>
        <v>0</v>
      </c>
      <c r="X1226" s="50">
        <f t="shared" si="65"/>
        <v>1017.6666666666666</v>
      </c>
      <c r="Y1226" s="50">
        <f t="shared" si="64"/>
        <v>0</v>
      </c>
      <c r="Z1226" s="50">
        <f t="shared" si="64"/>
        <v>0</v>
      </c>
      <c r="AA1226" s="50">
        <f t="shared" si="64"/>
        <v>0</v>
      </c>
      <c r="AB1226" s="50">
        <f t="shared" si="66"/>
        <v>1017.6666666666666</v>
      </c>
      <c r="AC1226" s="48" t="str">
        <f>VLOOKUP(ПРОДАЖИ!C:C,'ИЗ ОСНОВЫ НОМЕНКЛАТУР'!D:E,2,0)</f>
        <v>Аксессуары для кухни</v>
      </c>
      <c r="AD1226" s="48" t="str">
        <f>VLOOKUP(C:C,'ИЗ ОСНОВЫ НОМЕНКЛАТУР'!D:F,3,0)</f>
        <v>Смесители для кухни</v>
      </c>
      <c r="AE1226" s="48" t="str">
        <f>VLOOKUP(C:C,'ИЗ ОСНОВЫ НОМЕНКЛАТУР'!D:H,5,0)</f>
        <v>C</v>
      </c>
    </row>
    <row r="1227" spans="1:31" ht="9.6" customHeight="1" x14ac:dyDescent="0.2">
      <c r="A1227" s="45" t="s">
        <v>888</v>
      </c>
      <c r="B1227" s="11"/>
      <c r="C1227" s="11" t="s">
        <v>1227</v>
      </c>
      <c r="D1227" s="44">
        <v>4</v>
      </c>
      <c r="E1227" s="44">
        <v>0</v>
      </c>
      <c r="F1227" s="48">
        <v>0</v>
      </c>
      <c r="G1227" s="48">
        <v>0</v>
      </c>
      <c r="H1227" s="44">
        <v>0</v>
      </c>
      <c r="I1227" s="44">
        <v>0</v>
      </c>
      <c r="J1227" s="44">
        <v>0</v>
      </c>
      <c r="K1227" s="48">
        <v>0</v>
      </c>
      <c r="L1227" s="49">
        <v>9212</v>
      </c>
      <c r="M1227" s="49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50">
        <f t="shared" si="65"/>
        <v>767.66666666666663</v>
      </c>
      <c r="U1227" s="50">
        <f t="shared" si="65"/>
        <v>0</v>
      </c>
      <c r="V1227" s="50">
        <f t="shared" si="65"/>
        <v>0</v>
      </c>
      <c r="W1227" s="50">
        <f t="shared" si="65"/>
        <v>0</v>
      </c>
      <c r="X1227" s="50">
        <f t="shared" si="65"/>
        <v>0</v>
      </c>
      <c r="Y1227" s="50">
        <f t="shared" si="64"/>
        <v>0</v>
      </c>
      <c r="Z1227" s="50">
        <f t="shared" si="64"/>
        <v>0</v>
      </c>
      <c r="AA1227" s="50">
        <f t="shared" si="64"/>
        <v>0</v>
      </c>
      <c r="AB1227" s="50">
        <f t="shared" si="66"/>
        <v>767.66666666666663</v>
      </c>
      <c r="AC1227" s="48" t="str">
        <f>VLOOKUP(ПРОДАЖИ!C:C,'ИЗ ОСНОВЫ НОМЕНКЛАТУР'!D:E,2,0)</f>
        <v>Аксессуары для кухни</v>
      </c>
      <c r="AD1227" s="48" t="str">
        <f>VLOOKUP(C:C,'ИЗ ОСНОВЫ НОМЕНКЛАТУР'!D:F,3,0)</f>
        <v>Смесители для кухни</v>
      </c>
      <c r="AE1227" s="48" t="str">
        <f>VLOOKUP(C:C,'ИЗ ОСНОВЫ НОМЕНКЛАТУР'!D:H,5,0)</f>
        <v>C</v>
      </c>
    </row>
    <row r="1228" spans="1:31" ht="9.6" customHeight="1" x14ac:dyDescent="0.2">
      <c r="A1228" s="45" t="s">
        <v>888</v>
      </c>
      <c r="B1228" s="11"/>
      <c r="C1228" s="11" t="s">
        <v>1228</v>
      </c>
      <c r="D1228" s="44">
        <v>1</v>
      </c>
      <c r="E1228" s="44">
        <v>0</v>
      </c>
      <c r="F1228" s="48">
        <v>0</v>
      </c>
      <c r="G1228" s="48">
        <v>0</v>
      </c>
      <c r="H1228" s="44">
        <v>0</v>
      </c>
      <c r="I1228" s="44">
        <v>0</v>
      </c>
      <c r="J1228" s="44">
        <v>0</v>
      </c>
      <c r="K1228" s="48">
        <v>0</v>
      </c>
      <c r="L1228" s="49">
        <v>9200</v>
      </c>
      <c r="M1228" s="49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50">
        <f t="shared" si="65"/>
        <v>766.66666666666663</v>
      </c>
      <c r="U1228" s="50">
        <f t="shared" si="65"/>
        <v>0</v>
      </c>
      <c r="V1228" s="50">
        <f t="shared" si="65"/>
        <v>0</v>
      </c>
      <c r="W1228" s="50">
        <f t="shared" si="65"/>
        <v>0</v>
      </c>
      <c r="X1228" s="50">
        <f t="shared" si="65"/>
        <v>0</v>
      </c>
      <c r="Y1228" s="50">
        <f t="shared" si="64"/>
        <v>0</v>
      </c>
      <c r="Z1228" s="50">
        <f t="shared" si="64"/>
        <v>0</v>
      </c>
      <c r="AA1228" s="50">
        <f t="shared" si="64"/>
        <v>0</v>
      </c>
      <c r="AB1228" s="50">
        <f t="shared" si="66"/>
        <v>766.66666666666663</v>
      </c>
      <c r="AC1228" s="48" t="str">
        <f>VLOOKUP(ПРОДАЖИ!C:C,'ИЗ ОСНОВЫ НОМЕНКЛАТУР'!D:E,2,0)</f>
        <v>Аксессуары для кухни</v>
      </c>
      <c r="AD1228" s="48" t="str">
        <f>VLOOKUP(C:C,'ИЗ ОСНОВЫ НОМЕНКЛАТУР'!D:F,3,0)</f>
        <v>Смесители для кухни</v>
      </c>
      <c r="AE1228" s="48" t="str">
        <f>VLOOKUP(C:C,'ИЗ ОСНОВЫ НОМЕНКЛАТУР'!D:H,5,0)</f>
        <v>C</v>
      </c>
    </row>
    <row r="1229" spans="1:31" ht="9.6" customHeight="1" x14ac:dyDescent="0.2">
      <c r="A1229" s="45" t="s">
        <v>888</v>
      </c>
      <c r="B1229" s="11"/>
      <c r="C1229" s="11" t="s">
        <v>1229</v>
      </c>
      <c r="D1229" s="44">
        <v>1</v>
      </c>
      <c r="E1229" s="44">
        <v>0</v>
      </c>
      <c r="F1229" s="48">
        <v>0</v>
      </c>
      <c r="G1229" s="48">
        <v>0</v>
      </c>
      <c r="H1229" s="44">
        <v>0</v>
      </c>
      <c r="I1229" s="44">
        <v>0</v>
      </c>
      <c r="J1229" s="44">
        <v>0</v>
      </c>
      <c r="K1229" s="48">
        <v>0</v>
      </c>
      <c r="L1229" s="49">
        <v>9009</v>
      </c>
      <c r="M1229" s="49">
        <v>0</v>
      </c>
      <c r="N1229" s="10">
        <v>0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50">
        <f t="shared" si="65"/>
        <v>750.75</v>
      </c>
      <c r="U1229" s="50">
        <f t="shared" si="65"/>
        <v>0</v>
      </c>
      <c r="V1229" s="50">
        <f t="shared" si="65"/>
        <v>0</v>
      </c>
      <c r="W1229" s="50">
        <f t="shared" si="65"/>
        <v>0</v>
      </c>
      <c r="X1229" s="50">
        <f t="shared" si="65"/>
        <v>0</v>
      </c>
      <c r="Y1229" s="50">
        <f t="shared" si="64"/>
        <v>0</v>
      </c>
      <c r="Z1229" s="50">
        <f t="shared" si="64"/>
        <v>0</v>
      </c>
      <c r="AA1229" s="50">
        <f t="shared" si="64"/>
        <v>0</v>
      </c>
      <c r="AB1229" s="50">
        <f t="shared" si="66"/>
        <v>750.75</v>
      </c>
      <c r="AC1229" s="48" t="str">
        <f>VLOOKUP(ПРОДАЖИ!C:C,'ИЗ ОСНОВЫ НОМЕНКЛАТУР'!D:E,2,0)</f>
        <v>Аксессуары для кухни</v>
      </c>
      <c r="AD1229" s="48" t="str">
        <f>VLOOKUP(C:C,'ИЗ ОСНОВЫ НОМЕНКЛАТУР'!D:F,3,0)</f>
        <v>Смесители для кухни</v>
      </c>
      <c r="AE1229" s="48" t="str">
        <f>VLOOKUP(C:C,'ИЗ ОСНОВЫ НОМЕНКЛАТУР'!D:H,5,0)</f>
        <v>C</v>
      </c>
    </row>
    <row r="1230" spans="1:31" ht="9.6" customHeight="1" x14ac:dyDescent="0.2">
      <c r="A1230" s="45" t="s">
        <v>888</v>
      </c>
      <c r="B1230" s="11"/>
      <c r="C1230" s="11" t="s">
        <v>1230</v>
      </c>
      <c r="D1230" s="44">
        <v>2</v>
      </c>
      <c r="E1230" s="44">
        <v>0</v>
      </c>
      <c r="F1230" s="48">
        <v>0</v>
      </c>
      <c r="G1230" s="48">
        <v>0</v>
      </c>
      <c r="H1230" s="44">
        <v>0</v>
      </c>
      <c r="I1230" s="44">
        <v>0</v>
      </c>
      <c r="J1230" s="44">
        <v>0</v>
      </c>
      <c r="K1230" s="48">
        <v>0</v>
      </c>
      <c r="L1230" s="49">
        <v>28013.63</v>
      </c>
      <c r="M1230" s="49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50">
        <f t="shared" si="65"/>
        <v>2334.4691666666668</v>
      </c>
      <c r="U1230" s="50">
        <f t="shared" si="65"/>
        <v>0</v>
      </c>
      <c r="V1230" s="50">
        <f t="shared" si="65"/>
        <v>0</v>
      </c>
      <c r="W1230" s="50">
        <f t="shared" si="65"/>
        <v>0</v>
      </c>
      <c r="X1230" s="50">
        <f t="shared" si="65"/>
        <v>0</v>
      </c>
      <c r="Y1230" s="50">
        <f t="shared" si="64"/>
        <v>0</v>
      </c>
      <c r="Z1230" s="50">
        <f t="shared" si="64"/>
        <v>0</v>
      </c>
      <c r="AA1230" s="50">
        <f t="shared" si="64"/>
        <v>0</v>
      </c>
      <c r="AB1230" s="50">
        <f t="shared" si="66"/>
        <v>2334.4691666666668</v>
      </c>
      <c r="AC1230" s="48" t="str">
        <f>VLOOKUP(ПРОДАЖИ!C:C,'ИЗ ОСНОВЫ НОМЕНКЛАТУР'!D:E,2,0)</f>
        <v>Аксессуары для кухни</v>
      </c>
      <c r="AD1230" s="48" t="str">
        <f>VLOOKUP(C:C,'ИЗ ОСНОВЫ НОМЕНКЛАТУР'!D:F,3,0)</f>
        <v>Смесители для кухни</v>
      </c>
      <c r="AE1230" s="48" t="str">
        <f>VLOOKUP(C:C,'ИЗ ОСНОВЫ НОМЕНКЛАТУР'!D:H,5,0)</f>
        <v>C</v>
      </c>
    </row>
    <row r="1231" spans="1:31" ht="9.6" customHeight="1" x14ac:dyDescent="0.2">
      <c r="A1231" s="45" t="s">
        <v>888</v>
      </c>
      <c r="B1231" s="11"/>
      <c r="C1231" s="11" t="s">
        <v>1231</v>
      </c>
      <c r="D1231" s="44">
        <v>1</v>
      </c>
      <c r="E1231" s="44">
        <v>0</v>
      </c>
      <c r="F1231" s="48">
        <v>0</v>
      </c>
      <c r="G1231" s="48">
        <v>0</v>
      </c>
      <c r="H1231" s="44">
        <v>0</v>
      </c>
      <c r="I1231" s="44">
        <v>0</v>
      </c>
      <c r="J1231" s="44">
        <v>0</v>
      </c>
      <c r="K1231" s="48">
        <v>0</v>
      </c>
      <c r="L1231" s="49">
        <v>13600.94</v>
      </c>
      <c r="M1231" s="49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50">
        <f t="shared" si="65"/>
        <v>1133.4116666666666</v>
      </c>
      <c r="U1231" s="50">
        <f t="shared" si="65"/>
        <v>0</v>
      </c>
      <c r="V1231" s="50">
        <f t="shared" si="65"/>
        <v>0</v>
      </c>
      <c r="W1231" s="50">
        <f t="shared" si="65"/>
        <v>0</v>
      </c>
      <c r="X1231" s="50">
        <f t="shared" si="65"/>
        <v>0</v>
      </c>
      <c r="Y1231" s="50">
        <f t="shared" si="64"/>
        <v>0</v>
      </c>
      <c r="Z1231" s="50">
        <f t="shared" si="64"/>
        <v>0</v>
      </c>
      <c r="AA1231" s="50">
        <f t="shared" si="64"/>
        <v>0</v>
      </c>
      <c r="AB1231" s="50">
        <f t="shared" si="66"/>
        <v>1133.4116666666666</v>
      </c>
      <c r="AC1231" s="48" t="str">
        <f>VLOOKUP(ПРОДАЖИ!C:C,'ИЗ ОСНОВЫ НОМЕНКЛАТУР'!D:E,2,0)</f>
        <v>Аксессуары для кухни</v>
      </c>
      <c r="AD1231" s="48" t="str">
        <f>VLOOKUP(C:C,'ИЗ ОСНОВЫ НОМЕНКЛАТУР'!D:F,3,0)</f>
        <v>Смесители для кухни</v>
      </c>
      <c r="AE1231" s="48" t="str">
        <f>VLOOKUP(C:C,'ИЗ ОСНОВЫ НОМЕНКЛАТУР'!D:H,5,0)</f>
        <v>C</v>
      </c>
    </row>
    <row r="1232" spans="1:31" ht="9.6" customHeight="1" x14ac:dyDescent="0.2">
      <c r="A1232" s="45" t="s">
        <v>888</v>
      </c>
      <c r="B1232" s="11"/>
      <c r="C1232" s="11" t="s">
        <v>1232</v>
      </c>
      <c r="D1232" s="44">
        <v>1</v>
      </c>
      <c r="E1232" s="44">
        <v>0</v>
      </c>
      <c r="F1232" s="48">
        <v>0</v>
      </c>
      <c r="G1232" s="48">
        <v>0</v>
      </c>
      <c r="H1232" s="44">
        <v>0</v>
      </c>
      <c r="I1232" s="44">
        <v>0</v>
      </c>
      <c r="J1232" s="44">
        <v>0</v>
      </c>
      <c r="K1232" s="48">
        <v>0</v>
      </c>
      <c r="L1232" s="49">
        <v>3884</v>
      </c>
      <c r="M1232" s="49">
        <v>0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50">
        <f t="shared" si="65"/>
        <v>323.66666666666669</v>
      </c>
      <c r="U1232" s="50">
        <f t="shared" si="65"/>
        <v>0</v>
      </c>
      <c r="V1232" s="50">
        <f t="shared" si="65"/>
        <v>0</v>
      </c>
      <c r="W1232" s="50">
        <f t="shared" si="65"/>
        <v>0</v>
      </c>
      <c r="X1232" s="50">
        <f t="shared" si="65"/>
        <v>0</v>
      </c>
      <c r="Y1232" s="50">
        <f t="shared" si="64"/>
        <v>0</v>
      </c>
      <c r="Z1232" s="50">
        <f t="shared" si="64"/>
        <v>0</v>
      </c>
      <c r="AA1232" s="50">
        <f t="shared" si="64"/>
        <v>0</v>
      </c>
      <c r="AB1232" s="50">
        <f t="shared" si="66"/>
        <v>323.66666666666669</v>
      </c>
      <c r="AC1232" s="48" t="str">
        <f>VLOOKUP(ПРОДАЖИ!C:C,'ИЗ ОСНОВЫ НОМЕНКЛАТУР'!D:E,2,0)</f>
        <v>Аксессуары для кухни</v>
      </c>
      <c r="AD1232" s="48" t="str">
        <f>VLOOKUP(C:C,'ИЗ ОСНОВЫ НОМЕНКЛАТУР'!D:F,3,0)</f>
        <v>Смесители для кухни</v>
      </c>
      <c r="AE1232" s="48" t="str">
        <f>VLOOKUP(C:C,'ИЗ ОСНОВЫ НОМЕНКЛАТУР'!D:H,5,0)</f>
        <v>C</v>
      </c>
    </row>
    <row r="1233" spans="1:31" ht="9.6" customHeight="1" x14ac:dyDescent="0.2">
      <c r="A1233" s="45" t="s">
        <v>888</v>
      </c>
      <c r="B1233" s="11"/>
      <c r="C1233" s="11" t="s">
        <v>1233</v>
      </c>
      <c r="D1233" s="44">
        <v>6</v>
      </c>
      <c r="E1233" s="44">
        <v>0</v>
      </c>
      <c r="F1233" s="48">
        <v>0</v>
      </c>
      <c r="G1233" s="48">
        <v>0</v>
      </c>
      <c r="H1233" s="44">
        <v>0</v>
      </c>
      <c r="I1233" s="44">
        <v>0</v>
      </c>
      <c r="J1233" s="44">
        <v>0</v>
      </c>
      <c r="K1233" s="48">
        <v>0</v>
      </c>
      <c r="L1233" s="49">
        <v>70853.16</v>
      </c>
      <c r="M1233" s="49">
        <v>0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50">
        <f t="shared" si="65"/>
        <v>5904.43</v>
      </c>
      <c r="U1233" s="50">
        <f t="shared" si="65"/>
        <v>0</v>
      </c>
      <c r="V1233" s="50">
        <f t="shared" si="65"/>
        <v>0</v>
      </c>
      <c r="W1233" s="50">
        <f t="shared" si="65"/>
        <v>0</v>
      </c>
      <c r="X1233" s="50">
        <f t="shared" si="65"/>
        <v>0</v>
      </c>
      <c r="Y1233" s="50">
        <f t="shared" si="64"/>
        <v>0</v>
      </c>
      <c r="Z1233" s="50">
        <f t="shared" si="64"/>
        <v>0</v>
      </c>
      <c r="AA1233" s="50">
        <f t="shared" si="64"/>
        <v>0</v>
      </c>
      <c r="AB1233" s="50">
        <f t="shared" si="66"/>
        <v>5904.43</v>
      </c>
      <c r="AC1233" s="48" t="str">
        <f>VLOOKUP(ПРОДАЖИ!C:C,'ИЗ ОСНОВЫ НОМЕНКЛАТУР'!D:E,2,0)</f>
        <v>Аксессуары для кухни</v>
      </c>
      <c r="AD1233" s="48" t="str">
        <f>VLOOKUP(C:C,'ИЗ ОСНОВЫ НОМЕНКЛАТУР'!D:F,3,0)</f>
        <v>Смесители для кухни</v>
      </c>
      <c r="AE1233" s="48" t="str">
        <f>VLOOKUP(C:C,'ИЗ ОСНОВЫ НОМЕНКЛАТУР'!D:H,5,0)</f>
        <v>C</v>
      </c>
    </row>
    <row r="1234" spans="1:31" ht="9.6" customHeight="1" x14ac:dyDescent="0.2">
      <c r="A1234" s="45" t="s">
        <v>888</v>
      </c>
      <c r="B1234" s="11"/>
      <c r="C1234" s="11" t="s">
        <v>1234</v>
      </c>
      <c r="D1234" s="44">
        <v>2</v>
      </c>
      <c r="E1234" s="44">
        <v>0</v>
      </c>
      <c r="F1234" s="48">
        <v>0</v>
      </c>
      <c r="G1234" s="48">
        <v>0</v>
      </c>
      <c r="H1234" s="44">
        <v>0</v>
      </c>
      <c r="I1234" s="44">
        <v>0</v>
      </c>
      <c r="J1234" s="44">
        <v>0</v>
      </c>
      <c r="K1234" s="48">
        <v>0</v>
      </c>
      <c r="L1234" s="49">
        <v>21400</v>
      </c>
      <c r="M1234" s="49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50">
        <f t="shared" si="65"/>
        <v>1783.3333333333333</v>
      </c>
      <c r="U1234" s="50">
        <f t="shared" si="65"/>
        <v>0</v>
      </c>
      <c r="V1234" s="50">
        <f t="shared" si="65"/>
        <v>0</v>
      </c>
      <c r="W1234" s="50">
        <f t="shared" si="65"/>
        <v>0</v>
      </c>
      <c r="X1234" s="50">
        <f t="shared" si="65"/>
        <v>0</v>
      </c>
      <c r="Y1234" s="50">
        <f t="shared" si="64"/>
        <v>0</v>
      </c>
      <c r="Z1234" s="50">
        <f t="shared" si="64"/>
        <v>0</v>
      </c>
      <c r="AA1234" s="50">
        <f t="shared" si="64"/>
        <v>0</v>
      </c>
      <c r="AB1234" s="50">
        <f t="shared" si="66"/>
        <v>1783.3333333333333</v>
      </c>
      <c r="AC1234" s="48" t="str">
        <f>VLOOKUP(ПРОДАЖИ!C:C,'ИЗ ОСНОВЫ НОМЕНКЛАТУР'!D:E,2,0)</f>
        <v>Аксессуары для кухни</v>
      </c>
      <c r="AD1234" s="48" t="str">
        <f>VLOOKUP(C:C,'ИЗ ОСНОВЫ НОМЕНКЛАТУР'!D:F,3,0)</f>
        <v>Смесители для кухни</v>
      </c>
      <c r="AE1234" s="48" t="str">
        <f>VLOOKUP(C:C,'ИЗ ОСНОВЫ НОМЕНКЛАТУР'!D:H,5,0)</f>
        <v>C</v>
      </c>
    </row>
    <row r="1235" spans="1:31" ht="9.6" customHeight="1" x14ac:dyDescent="0.2">
      <c r="A1235" s="45" t="s">
        <v>888</v>
      </c>
      <c r="B1235" s="11"/>
      <c r="C1235" s="11" t="s">
        <v>1235</v>
      </c>
      <c r="D1235" s="44">
        <v>0</v>
      </c>
      <c r="E1235" s="44">
        <v>0</v>
      </c>
      <c r="F1235" s="48">
        <v>0</v>
      </c>
      <c r="G1235" s="48">
        <v>0</v>
      </c>
      <c r="H1235" s="44">
        <v>1</v>
      </c>
      <c r="I1235" s="44">
        <v>0</v>
      </c>
      <c r="J1235" s="44">
        <v>0</v>
      </c>
      <c r="K1235" s="48">
        <v>0</v>
      </c>
      <c r="L1235" s="49">
        <v>0</v>
      </c>
      <c r="M1235" s="49">
        <v>0</v>
      </c>
      <c r="N1235" s="10">
        <v>0</v>
      </c>
      <c r="O1235" s="10">
        <v>0</v>
      </c>
      <c r="P1235" s="10">
        <v>38376</v>
      </c>
      <c r="Q1235" s="10">
        <v>0</v>
      </c>
      <c r="R1235" s="10">
        <v>0</v>
      </c>
      <c r="S1235" s="10">
        <v>0</v>
      </c>
      <c r="T1235" s="50">
        <f t="shared" si="65"/>
        <v>0</v>
      </c>
      <c r="U1235" s="50">
        <f t="shared" si="65"/>
        <v>0</v>
      </c>
      <c r="V1235" s="50">
        <f t="shared" si="65"/>
        <v>0</v>
      </c>
      <c r="W1235" s="50">
        <f t="shared" si="65"/>
        <v>0</v>
      </c>
      <c r="X1235" s="50">
        <f t="shared" si="65"/>
        <v>3198</v>
      </c>
      <c r="Y1235" s="50">
        <f t="shared" si="64"/>
        <v>0</v>
      </c>
      <c r="Z1235" s="50">
        <f t="shared" si="64"/>
        <v>0</v>
      </c>
      <c r="AA1235" s="50">
        <f t="shared" si="64"/>
        <v>0</v>
      </c>
      <c r="AB1235" s="50">
        <f t="shared" si="66"/>
        <v>3198</v>
      </c>
      <c r="AC1235" s="48" t="str">
        <f>VLOOKUP(ПРОДАЖИ!C:C,'ИЗ ОСНОВЫ НОМЕНКЛАТУР'!D:E,2,0)</f>
        <v>Аксессуары для кухни</v>
      </c>
      <c r="AD1235" s="48" t="str">
        <f>VLOOKUP(C:C,'ИЗ ОСНОВЫ НОМЕНКЛАТУР'!D:F,3,0)</f>
        <v>Смесители для кухни</v>
      </c>
      <c r="AE1235" s="48" t="str">
        <f>VLOOKUP(C:C,'ИЗ ОСНОВЫ НОМЕНКЛАТУР'!D:H,5,0)</f>
        <v>C</v>
      </c>
    </row>
    <row r="1236" spans="1:31" ht="9.6" customHeight="1" x14ac:dyDescent="0.2">
      <c r="A1236" s="45" t="s">
        <v>888</v>
      </c>
      <c r="B1236" s="11"/>
      <c r="C1236" s="11" t="s">
        <v>1236</v>
      </c>
      <c r="D1236" s="44">
        <v>6</v>
      </c>
      <c r="E1236" s="44">
        <v>0</v>
      </c>
      <c r="F1236" s="48">
        <v>0</v>
      </c>
      <c r="G1236" s="48">
        <v>0</v>
      </c>
      <c r="H1236" s="44">
        <v>0</v>
      </c>
      <c r="I1236" s="44">
        <v>0</v>
      </c>
      <c r="J1236" s="44">
        <v>0</v>
      </c>
      <c r="K1236" s="48">
        <v>0</v>
      </c>
      <c r="L1236" s="49">
        <v>70275.06</v>
      </c>
      <c r="M1236" s="49">
        <v>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50">
        <f t="shared" si="65"/>
        <v>5856.2550000000001</v>
      </c>
      <c r="U1236" s="50">
        <f t="shared" si="65"/>
        <v>0</v>
      </c>
      <c r="V1236" s="50">
        <f t="shared" si="65"/>
        <v>0</v>
      </c>
      <c r="W1236" s="50">
        <f t="shared" si="65"/>
        <v>0</v>
      </c>
      <c r="X1236" s="50">
        <f t="shared" si="65"/>
        <v>0</v>
      </c>
      <c r="Y1236" s="50">
        <f t="shared" si="64"/>
        <v>0</v>
      </c>
      <c r="Z1236" s="50">
        <f t="shared" si="64"/>
        <v>0</v>
      </c>
      <c r="AA1236" s="50">
        <f t="shared" si="64"/>
        <v>0</v>
      </c>
      <c r="AB1236" s="50">
        <f t="shared" si="66"/>
        <v>5856.2550000000001</v>
      </c>
      <c r="AC1236" s="48" t="str">
        <f>VLOOKUP(ПРОДАЖИ!C:C,'ИЗ ОСНОВЫ НОМЕНКЛАТУР'!D:E,2,0)</f>
        <v>Аксессуары для кухни</v>
      </c>
      <c r="AD1236" s="48" t="str">
        <f>VLOOKUP(C:C,'ИЗ ОСНОВЫ НОМЕНКЛАТУР'!D:F,3,0)</f>
        <v>Смесители для кухни</v>
      </c>
      <c r="AE1236" s="48" t="str">
        <f>VLOOKUP(C:C,'ИЗ ОСНОВЫ НОМЕНКЛАТУР'!D:H,5,0)</f>
        <v>C</v>
      </c>
    </row>
    <row r="1237" spans="1:31" ht="9.6" customHeight="1" x14ac:dyDescent="0.2">
      <c r="A1237" s="45" t="s">
        <v>888</v>
      </c>
      <c r="B1237" s="46" t="s">
        <v>1237</v>
      </c>
      <c r="C1237" s="46"/>
      <c r="D1237" s="44">
        <v>0</v>
      </c>
      <c r="E1237" s="44">
        <v>0</v>
      </c>
      <c r="F1237" s="48">
        <v>0</v>
      </c>
      <c r="G1237" s="48">
        <v>0</v>
      </c>
      <c r="H1237" s="44">
        <v>0</v>
      </c>
      <c r="I1237" s="44">
        <v>0</v>
      </c>
      <c r="J1237" s="44">
        <v>0</v>
      </c>
      <c r="K1237" s="48">
        <v>0</v>
      </c>
      <c r="L1237" s="49">
        <v>0</v>
      </c>
      <c r="M1237" s="49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50">
        <f t="shared" si="65"/>
        <v>0</v>
      </c>
      <c r="U1237" s="50">
        <f t="shared" si="65"/>
        <v>0</v>
      </c>
      <c r="V1237" s="50">
        <f t="shared" si="65"/>
        <v>0</v>
      </c>
      <c r="W1237" s="50">
        <f t="shared" si="65"/>
        <v>0</v>
      </c>
      <c r="X1237" s="50">
        <f t="shared" si="65"/>
        <v>0</v>
      </c>
      <c r="Y1237" s="50">
        <f t="shared" si="64"/>
        <v>0</v>
      </c>
      <c r="Z1237" s="50">
        <f t="shared" si="64"/>
        <v>0</v>
      </c>
      <c r="AA1237" s="50">
        <f t="shared" si="64"/>
        <v>0</v>
      </c>
      <c r="AB1237" s="50">
        <f t="shared" si="66"/>
        <v>0</v>
      </c>
      <c r="AC1237" s="48" t="e">
        <f>VLOOKUP(ПРОДАЖИ!C:C,'ИЗ ОСНОВЫ НОМЕНКЛАТУР'!D:E,2,0)</f>
        <v>#N/A</v>
      </c>
      <c r="AD1237" s="48" t="e">
        <f>VLOOKUP(C:C,'ИЗ ОСНОВЫ НОМЕНКЛАТУР'!D:F,3,0)</f>
        <v>#N/A</v>
      </c>
      <c r="AE1237" s="48" t="e">
        <f>VLOOKUP(C:C,'ИЗ ОСНОВЫ НОМЕНКЛАТУР'!D:H,5,0)</f>
        <v>#N/A</v>
      </c>
    </row>
    <row r="1238" spans="1:31" ht="9.6" customHeight="1" x14ac:dyDescent="0.2">
      <c r="A1238" s="45" t="s">
        <v>888</v>
      </c>
      <c r="B1238" s="11"/>
      <c r="C1238" s="11" t="s">
        <v>1238</v>
      </c>
      <c r="D1238" s="44">
        <v>0</v>
      </c>
      <c r="E1238" s="44">
        <v>0</v>
      </c>
      <c r="F1238" s="48">
        <v>1</v>
      </c>
      <c r="G1238" s="48">
        <v>0</v>
      </c>
      <c r="H1238" s="44">
        <v>0</v>
      </c>
      <c r="I1238" s="44">
        <v>10</v>
      </c>
      <c r="J1238" s="44">
        <v>0</v>
      </c>
      <c r="K1238" s="48">
        <v>0</v>
      </c>
      <c r="L1238" s="49">
        <v>0</v>
      </c>
      <c r="M1238" s="49">
        <v>0</v>
      </c>
      <c r="N1238" s="10">
        <v>1447.08</v>
      </c>
      <c r="O1238" s="10">
        <v>0</v>
      </c>
      <c r="P1238" s="10">
        <v>0</v>
      </c>
      <c r="Q1238" s="10">
        <v>16280</v>
      </c>
      <c r="R1238" s="10">
        <v>0</v>
      </c>
      <c r="S1238" s="10">
        <v>0</v>
      </c>
      <c r="T1238" s="50">
        <f t="shared" si="65"/>
        <v>0</v>
      </c>
      <c r="U1238" s="50">
        <f t="shared" si="65"/>
        <v>0</v>
      </c>
      <c r="V1238" s="50">
        <f t="shared" si="65"/>
        <v>120.58999999999999</v>
      </c>
      <c r="W1238" s="50">
        <f t="shared" si="65"/>
        <v>0</v>
      </c>
      <c r="X1238" s="50">
        <f t="shared" si="65"/>
        <v>0</v>
      </c>
      <c r="Y1238" s="50">
        <f t="shared" si="64"/>
        <v>1356.6666666666667</v>
      </c>
      <c r="Z1238" s="50">
        <f t="shared" si="64"/>
        <v>0</v>
      </c>
      <c r="AA1238" s="50">
        <f t="shared" si="64"/>
        <v>0</v>
      </c>
      <c r="AB1238" s="50">
        <f t="shared" si="66"/>
        <v>1477.2566666666667</v>
      </c>
      <c r="AC1238" s="48" t="str">
        <f>VLOOKUP(ПРОДАЖИ!C:C,'ИЗ ОСНОВЫ НОМЕНКЛАТУР'!D:E,2,0)</f>
        <v>Аксессуары для кухни</v>
      </c>
      <c r="AD1238" s="48" t="str">
        <f>VLOOKUP(C:C,'ИЗ ОСНОВЫ НОМЕНКЛАТУР'!D:F,3,0)</f>
        <v>Аксесуары для моек на кухню</v>
      </c>
      <c r="AE1238" s="48" t="str">
        <f>VLOOKUP(C:C,'ИЗ ОСНОВЫ НОМЕНКЛАТУР'!D:H,5,0)</f>
        <v>C</v>
      </c>
    </row>
    <row r="1239" spans="1:31" ht="9.6" customHeight="1" x14ac:dyDescent="0.2">
      <c r="A1239" s="45" t="s">
        <v>888</v>
      </c>
      <c r="B1239" s="11"/>
      <c r="C1239" s="11" t="s">
        <v>1239</v>
      </c>
      <c r="D1239" s="44">
        <v>2</v>
      </c>
      <c r="E1239" s="44">
        <v>0</v>
      </c>
      <c r="F1239" s="48">
        <v>0</v>
      </c>
      <c r="G1239" s="48">
        <v>0</v>
      </c>
      <c r="H1239" s="44">
        <v>0</v>
      </c>
      <c r="I1239" s="44">
        <v>0</v>
      </c>
      <c r="J1239" s="44">
        <v>0</v>
      </c>
      <c r="K1239" s="48">
        <v>0</v>
      </c>
      <c r="L1239" s="49">
        <v>7760</v>
      </c>
      <c r="M1239" s="49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50">
        <f t="shared" si="65"/>
        <v>646.66666666666663</v>
      </c>
      <c r="U1239" s="50">
        <f t="shared" si="65"/>
        <v>0</v>
      </c>
      <c r="V1239" s="50">
        <f t="shared" si="65"/>
        <v>0</v>
      </c>
      <c r="W1239" s="50">
        <f t="shared" si="65"/>
        <v>0</v>
      </c>
      <c r="X1239" s="50">
        <f t="shared" si="65"/>
        <v>0</v>
      </c>
      <c r="Y1239" s="50">
        <f t="shared" si="64"/>
        <v>0</v>
      </c>
      <c r="Z1239" s="50">
        <f t="shared" si="64"/>
        <v>0</v>
      </c>
      <c r="AA1239" s="50">
        <f t="shared" si="64"/>
        <v>0</v>
      </c>
      <c r="AB1239" s="50">
        <f t="shared" si="66"/>
        <v>646.66666666666663</v>
      </c>
      <c r="AC1239" s="48" t="str">
        <f>VLOOKUP(ПРОДАЖИ!C:C,'ИЗ ОСНОВЫ НОМЕНКЛАТУР'!D:E,2,0)</f>
        <v>Аксессуары для кухни</v>
      </c>
      <c r="AD1239" s="48" t="str">
        <f>VLOOKUP(C:C,'ИЗ ОСНОВЫ НОМЕНКЛАТУР'!D:F,3,0)</f>
        <v>Аксесуары для моек на кухню</v>
      </c>
      <c r="AE1239" s="48" t="str">
        <f>VLOOKUP(C:C,'ИЗ ОСНОВЫ НОМЕНКЛАТУР'!D:H,5,0)</f>
        <v>C</v>
      </c>
    </row>
    <row r="1240" spans="1:31" ht="9.6" customHeight="1" x14ac:dyDescent="0.2">
      <c r="A1240" s="45" t="s">
        <v>888</v>
      </c>
      <c r="B1240" s="11"/>
      <c r="C1240" s="11" t="s">
        <v>1240</v>
      </c>
      <c r="D1240" s="44">
        <v>1</v>
      </c>
      <c r="E1240" s="44">
        <v>0</v>
      </c>
      <c r="F1240" s="48">
        <v>0</v>
      </c>
      <c r="G1240" s="48">
        <v>0</v>
      </c>
      <c r="H1240" s="44">
        <v>0</v>
      </c>
      <c r="I1240" s="44">
        <v>0</v>
      </c>
      <c r="J1240" s="44">
        <v>0</v>
      </c>
      <c r="K1240" s="48">
        <v>0</v>
      </c>
      <c r="L1240" s="49">
        <v>2317</v>
      </c>
      <c r="M1240" s="49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50">
        <f t="shared" si="65"/>
        <v>193.08333333333334</v>
      </c>
      <c r="U1240" s="50">
        <f t="shared" si="65"/>
        <v>0</v>
      </c>
      <c r="V1240" s="50">
        <f t="shared" si="65"/>
        <v>0</v>
      </c>
      <c r="W1240" s="50">
        <f t="shared" si="65"/>
        <v>0</v>
      </c>
      <c r="X1240" s="50">
        <f t="shared" si="65"/>
        <v>0</v>
      </c>
      <c r="Y1240" s="50">
        <f t="shared" si="64"/>
        <v>0</v>
      </c>
      <c r="Z1240" s="50">
        <f t="shared" si="64"/>
        <v>0</v>
      </c>
      <c r="AA1240" s="50">
        <f t="shared" si="64"/>
        <v>0</v>
      </c>
      <c r="AB1240" s="50">
        <f t="shared" si="66"/>
        <v>193.08333333333334</v>
      </c>
      <c r="AC1240" s="48" t="str">
        <f>VLOOKUP(ПРОДАЖИ!C:C,'ИЗ ОСНОВЫ НОМЕНКЛАТУР'!D:E,2,0)</f>
        <v>Аксессуары для кухни</v>
      </c>
      <c r="AD1240" s="48" t="str">
        <f>VLOOKUP(C:C,'ИЗ ОСНОВЫ НОМЕНКЛАТУР'!D:F,3,0)</f>
        <v>Аксесуары для моек на кухню</v>
      </c>
      <c r="AE1240" s="48" t="str">
        <f>VLOOKUP(C:C,'ИЗ ОСНОВЫ НОМЕНКЛАТУР'!D:H,5,0)</f>
        <v>C</v>
      </c>
    </row>
    <row r="1241" spans="1:31" ht="9.6" customHeight="1" x14ac:dyDescent="0.2">
      <c r="A1241" s="45" t="s">
        <v>888</v>
      </c>
      <c r="B1241" s="46" t="s">
        <v>1241</v>
      </c>
      <c r="C1241" s="46"/>
      <c r="D1241" s="44">
        <v>0</v>
      </c>
      <c r="E1241" s="44">
        <v>0</v>
      </c>
      <c r="F1241" s="48">
        <v>0</v>
      </c>
      <c r="G1241" s="48">
        <v>0</v>
      </c>
      <c r="H1241" s="44">
        <v>0</v>
      </c>
      <c r="I1241" s="44">
        <v>0</v>
      </c>
      <c r="J1241" s="44">
        <v>0</v>
      </c>
      <c r="K1241" s="48">
        <v>0</v>
      </c>
      <c r="L1241" s="49">
        <v>0</v>
      </c>
      <c r="M1241" s="49">
        <v>0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50">
        <f t="shared" si="65"/>
        <v>0</v>
      </c>
      <c r="U1241" s="50">
        <f t="shared" si="65"/>
        <v>0</v>
      </c>
      <c r="V1241" s="50">
        <f t="shared" si="65"/>
        <v>0</v>
      </c>
      <c r="W1241" s="50">
        <f t="shared" si="65"/>
        <v>0</v>
      </c>
      <c r="X1241" s="50">
        <f t="shared" si="65"/>
        <v>0</v>
      </c>
      <c r="Y1241" s="50">
        <f t="shared" si="64"/>
        <v>0</v>
      </c>
      <c r="Z1241" s="50">
        <f t="shared" si="64"/>
        <v>0</v>
      </c>
      <c r="AA1241" s="50">
        <f t="shared" si="64"/>
        <v>0</v>
      </c>
      <c r="AB1241" s="50">
        <f t="shared" si="66"/>
        <v>0</v>
      </c>
      <c r="AC1241" s="48" t="e">
        <f>VLOOKUP(ПРОДАЖИ!C:C,'ИЗ ОСНОВЫ НОМЕНКЛАТУР'!D:E,2,0)</f>
        <v>#N/A</v>
      </c>
      <c r="AD1241" s="48" t="e">
        <f>VLOOKUP(C:C,'ИЗ ОСНОВЫ НОМЕНКЛАТУР'!D:F,3,0)</f>
        <v>#N/A</v>
      </c>
      <c r="AE1241" s="48" t="e">
        <f>VLOOKUP(C:C,'ИЗ ОСНОВЫ НОМЕНКЛАТУР'!D:H,5,0)</f>
        <v>#N/A</v>
      </c>
    </row>
    <row r="1242" spans="1:31" ht="9.6" customHeight="1" x14ac:dyDescent="0.2">
      <c r="A1242" s="45" t="s">
        <v>888</v>
      </c>
      <c r="B1242" s="11"/>
      <c r="C1242" s="11" t="s">
        <v>1242</v>
      </c>
      <c r="D1242" s="44">
        <v>85</v>
      </c>
      <c r="E1242" s="44">
        <v>0</v>
      </c>
      <c r="F1242" s="48">
        <v>10</v>
      </c>
      <c r="G1242" s="48">
        <v>0</v>
      </c>
      <c r="H1242" s="44">
        <v>18</v>
      </c>
      <c r="I1242" s="44">
        <v>3</v>
      </c>
      <c r="J1242" s="44">
        <v>2</v>
      </c>
      <c r="K1242" s="48">
        <v>0</v>
      </c>
      <c r="L1242" s="49">
        <v>185802.94</v>
      </c>
      <c r="M1242" s="49">
        <v>0</v>
      </c>
      <c r="N1242" s="10">
        <v>21859.73</v>
      </c>
      <c r="O1242" s="10">
        <v>0</v>
      </c>
      <c r="P1242" s="10">
        <v>39346.93</v>
      </c>
      <c r="Q1242" s="10">
        <v>6557.75</v>
      </c>
      <c r="R1242" s="10">
        <v>4372</v>
      </c>
      <c r="S1242" s="10">
        <v>0</v>
      </c>
      <c r="T1242" s="50">
        <f t="shared" si="65"/>
        <v>15483.578333333333</v>
      </c>
      <c r="U1242" s="50">
        <f t="shared" si="65"/>
        <v>0</v>
      </c>
      <c r="V1242" s="50">
        <f t="shared" si="65"/>
        <v>1821.6441666666667</v>
      </c>
      <c r="W1242" s="50">
        <f t="shared" si="65"/>
        <v>0</v>
      </c>
      <c r="X1242" s="50">
        <f t="shared" si="65"/>
        <v>3278.9108333333334</v>
      </c>
      <c r="Y1242" s="50">
        <f t="shared" si="64"/>
        <v>546.47916666666663</v>
      </c>
      <c r="Z1242" s="50">
        <f t="shared" si="64"/>
        <v>364.33333333333331</v>
      </c>
      <c r="AA1242" s="50">
        <f t="shared" si="64"/>
        <v>0</v>
      </c>
      <c r="AB1242" s="50">
        <f t="shared" si="66"/>
        <v>21494.945833333331</v>
      </c>
      <c r="AC1242" s="48" t="str">
        <f>VLOOKUP(ПРОДАЖИ!C:C,'ИЗ ОСНОВЫ НОМЕНКЛАТУР'!D:E,2,0)</f>
        <v>Аксессуары для кухни</v>
      </c>
      <c r="AD1242" s="48" t="str">
        <f>VLOOKUP(C:C,'ИЗ ОСНОВЫ НОМЕНКЛАТУР'!D:F,3,0)</f>
        <v>Емкости для столовых приборов</v>
      </c>
      <c r="AE1242" s="48" t="str">
        <f>VLOOKUP(C:C,'ИЗ ОСНОВЫ НОМЕНКЛАТУР'!D:H,5,0)</f>
        <v>C</v>
      </c>
    </row>
    <row r="1243" spans="1:31" ht="9.6" customHeight="1" x14ac:dyDescent="0.2">
      <c r="A1243" s="45" t="s">
        <v>888</v>
      </c>
      <c r="B1243" s="11"/>
      <c r="C1243" s="11" t="s">
        <v>1243</v>
      </c>
      <c r="D1243" s="44">
        <v>56</v>
      </c>
      <c r="E1243" s="44">
        <v>0</v>
      </c>
      <c r="F1243" s="48">
        <v>25</v>
      </c>
      <c r="G1243" s="48">
        <v>0</v>
      </c>
      <c r="H1243" s="44">
        <v>10</v>
      </c>
      <c r="I1243" s="44">
        <v>10</v>
      </c>
      <c r="J1243" s="44">
        <v>12</v>
      </c>
      <c r="K1243" s="48">
        <v>0</v>
      </c>
      <c r="L1243" s="49">
        <v>121976.58</v>
      </c>
      <c r="M1243" s="49">
        <v>0</v>
      </c>
      <c r="N1243" s="10">
        <v>55395</v>
      </c>
      <c r="O1243" s="10">
        <v>0</v>
      </c>
      <c r="P1243" s="10">
        <v>21630</v>
      </c>
      <c r="Q1243" s="10">
        <v>21630</v>
      </c>
      <c r="R1243" s="10">
        <v>27276</v>
      </c>
      <c r="S1243" s="10">
        <v>0</v>
      </c>
      <c r="T1243" s="50">
        <f t="shared" si="65"/>
        <v>10164.715</v>
      </c>
      <c r="U1243" s="50">
        <f t="shared" si="65"/>
        <v>0</v>
      </c>
      <c r="V1243" s="50">
        <f t="shared" si="65"/>
        <v>4616.25</v>
      </c>
      <c r="W1243" s="50">
        <f t="shared" si="65"/>
        <v>0</v>
      </c>
      <c r="X1243" s="50">
        <f t="shared" si="65"/>
        <v>1802.5</v>
      </c>
      <c r="Y1243" s="50">
        <f t="shared" si="64"/>
        <v>1802.5</v>
      </c>
      <c r="Z1243" s="50">
        <f t="shared" si="64"/>
        <v>2273</v>
      </c>
      <c r="AA1243" s="50">
        <f t="shared" si="64"/>
        <v>0</v>
      </c>
      <c r="AB1243" s="50">
        <f t="shared" si="66"/>
        <v>20658.965</v>
      </c>
      <c r="AC1243" s="48" t="str">
        <f>VLOOKUP(ПРОДАЖИ!C:C,'ИЗ ОСНОВЫ НОМЕНКЛАТУР'!D:E,2,0)</f>
        <v>Аксессуары для кухни</v>
      </c>
      <c r="AD1243" s="48" t="str">
        <f>VLOOKUP(C:C,'ИЗ ОСНОВЫ НОМЕНКЛАТУР'!D:F,3,0)</f>
        <v>Емкости для столовых приборов</v>
      </c>
      <c r="AE1243" s="48" t="str">
        <f>VLOOKUP(C:C,'ИЗ ОСНОВЫ НОМЕНКЛАТУР'!D:H,5,0)</f>
        <v>C</v>
      </c>
    </row>
    <row r="1244" spans="1:31" ht="9.6" customHeight="1" x14ac:dyDescent="0.2">
      <c r="A1244" s="45" t="s">
        <v>888</v>
      </c>
      <c r="B1244" s="11"/>
      <c r="C1244" s="11" t="s">
        <v>1244</v>
      </c>
      <c r="D1244" s="44">
        <v>50</v>
      </c>
      <c r="E1244" s="44">
        <v>2</v>
      </c>
      <c r="F1244" s="48">
        <v>21</v>
      </c>
      <c r="G1244" s="48">
        <v>0</v>
      </c>
      <c r="H1244" s="44">
        <v>20</v>
      </c>
      <c r="I1244" s="44">
        <v>0</v>
      </c>
      <c r="J1244" s="44">
        <v>25</v>
      </c>
      <c r="K1244" s="48">
        <v>0</v>
      </c>
      <c r="L1244" s="49">
        <v>99430</v>
      </c>
      <c r="M1244" s="49">
        <v>4078</v>
      </c>
      <c r="N1244" s="10">
        <v>42137.18</v>
      </c>
      <c r="O1244" s="10">
        <v>0</v>
      </c>
      <c r="P1244" s="10">
        <v>39580</v>
      </c>
      <c r="Q1244" s="10">
        <v>0</v>
      </c>
      <c r="R1244" s="10">
        <v>49538.02</v>
      </c>
      <c r="S1244" s="10">
        <v>0</v>
      </c>
      <c r="T1244" s="50">
        <f t="shared" si="65"/>
        <v>8285.8333333333339</v>
      </c>
      <c r="U1244" s="50">
        <f t="shared" si="65"/>
        <v>339.83333333333331</v>
      </c>
      <c r="V1244" s="50">
        <f t="shared" si="65"/>
        <v>3511.4316666666668</v>
      </c>
      <c r="W1244" s="50">
        <f t="shared" si="65"/>
        <v>0</v>
      </c>
      <c r="X1244" s="50">
        <f t="shared" si="65"/>
        <v>3298.3333333333335</v>
      </c>
      <c r="Y1244" s="50">
        <f t="shared" si="64"/>
        <v>0</v>
      </c>
      <c r="Z1244" s="50">
        <f t="shared" si="64"/>
        <v>4128.1683333333331</v>
      </c>
      <c r="AA1244" s="50">
        <f t="shared" si="64"/>
        <v>0</v>
      </c>
      <c r="AB1244" s="50">
        <f t="shared" si="66"/>
        <v>19563.600000000002</v>
      </c>
      <c r="AC1244" s="48" t="str">
        <f>VLOOKUP(ПРОДАЖИ!C:C,'ИЗ ОСНОВЫ НОМЕНКЛАТУР'!D:E,2,0)</f>
        <v>Аксессуары для кухни</v>
      </c>
      <c r="AD1244" s="48" t="str">
        <f>VLOOKUP(C:C,'ИЗ ОСНОВЫ НОМЕНКЛАТУР'!D:F,3,0)</f>
        <v>Емкости для столовых приборов</v>
      </c>
      <c r="AE1244" s="48" t="str">
        <f>VLOOKUP(C:C,'ИЗ ОСНОВЫ НОМЕНКЛАТУР'!D:H,5,0)</f>
        <v>C</v>
      </c>
    </row>
    <row r="1245" spans="1:31" ht="9.6" customHeight="1" x14ac:dyDescent="0.2">
      <c r="A1245" s="45" t="s">
        <v>888</v>
      </c>
      <c r="B1245" s="11"/>
      <c r="C1245" s="11" t="s">
        <v>1245</v>
      </c>
      <c r="D1245" s="44">
        <v>70</v>
      </c>
      <c r="E1245" s="44">
        <v>0</v>
      </c>
      <c r="F1245" s="48">
        <v>21</v>
      </c>
      <c r="G1245" s="48">
        <v>0</v>
      </c>
      <c r="H1245" s="44">
        <v>24</v>
      </c>
      <c r="I1245" s="44">
        <v>3</v>
      </c>
      <c r="J1245" s="44">
        <v>10</v>
      </c>
      <c r="K1245" s="48">
        <v>0</v>
      </c>
      <c r="L1245" s="49">
        <v>122680</v>
      </c>
      <c r="M1245" s="49">
        <v>0</v>
      </c>
      <c r="N1245" s="10">
        <v>37326</v>
      </c>
      <c r="O1245" s="10">
        <v>0</v>
      </c>
      <c r="P1245" s="10">
        <v>41784</v>
      </c>
      <c r="Q1245" s="10">
        <v>5223</v>
      </c>
      <c r="R1245" s="10">
        <v>17410</v>
      </c>
      <c r="S1245" s="10">
        <v>0</v>
      </c>
      <c r="T1245" s="50">
        <f t="shared" si="65"/>
        <v>10223.333333333334</v>
      </c>
      <c r="U1245" s="50">
        <f t="shared" si="65"/>
        <v>0</v>
      </c>
      <c r="V1245" s="50">
        <f t="shared" si="65"/>
        <v>3110.5</v>
      </c>
      <c r="W1245" s="50">
        <f t="shared" si="65"/>
        <v>0</v>
      </c>
      <c r="X1245" s="50">
        <f t="shared" si="65"/>
        <v>3482</v>
      </c>
      <c r="Y1245" s="50">
        <f t="shared" si="64"/>
        <v>435.25</v>
      </c>
      <c r="Z1245" s="50">
        <f t="shared" si="64"/>
        <v>1450.8333333333333</v>
      </c>
      <c r="AA1245" s="50">
        <f t="shared" si="64"/>
        <v>0</v>
      </c>
      <c r="AB1245" s="50">
        <f t="shared" si="66"/>
        <v>18701.916666666668</v>
      </c>
      <c r="AC1245" s="48" t="str">
        <f>VLOOKUP(ПРОДАЖИ!C:C,'ИЗ ОСНОВЫ НОМЕНКЛАТУР'!D:E,2,0)</f>
        <v>Аксессуары для кухни</v>
      </c>
      <c r="AD1245" s="48" t="str">
        <f>VLOOKUP(C:C,'ИЗ ОСНОВЫ НОМЕНКЛАТУР'!D:F,3,0)</f>
        <v>Емкости для столовых приборов</v>
      </c>
      <c r="AE1245" s="48" t="str">
        <f>VLOOKUP(C:C,'ИЗ ОСНОВЫ НОМЕНКЛАТУР'!D:H,5,0)</f>
        <v>C</v>
      </c>
    </row>
    <row r="1246" spans="1:31" ht="9.6" customHeight="1" x14ac:dyDescent="0.2">
      <c r="A1246" s="45" t="s">
        <v>888</v>
      </c>
      <c r="B1246" s="11"/>
      <c r="C1246" s="11" t="s">
        <v>1246</v>
      </c>
      <c r="D1246" s="44">
        <v>44</v>
      </c>
      <c r="E1246" s="44">
        <v>0</v>
      </c>
      <c r="F1246" s="48">
        <v>3</v>
      </c>
      <c r="G1246" s="48">
        <v>0</v>
      </c>
      <c r="H1246" s="44">
        <v>34</v>
      </c>
      <c r="I1246" s="44">
        <v>11</v>
      </c>
      <c r="J1246" s="44">
        <v>13</v>
      </c>
      <c r="K1246" s="48">
        <v>0</v>
      </c>
      <c r="L1246" s="49">
        <v>98438.5</v>
      </c>
      <c r="M1246" s="49">
        <v>0</v>
      </c>
      <c r="N1246" s="10">
        <v>6747</v>
      </c>
      <c r="O1246" s="10">
        <v>0</v>
      </c>
      <c r="P1246" s="10">
        <v>76466</v>
      </c>
      <c r="Q1246" s="10">
        <v>24739</v>
      </c>
      <c r="R1246" s="10">
        <v>28547</v>
      </c>
      <c r="S1246" s="10">
        <v>0</v>
      </c>
      <c r="T1246" s="50">
        <f t="shared" si="65"/>
        <v>8203.2083333333339</v>
      </c>
      <c r="U1246" s="50">
        <f t="shared" si="65"/>
        <v>0</v>
      </c>
      <c r="V1246" s="50">
        <f t="shared" si="65"/>
        <v>562.25</v>
      </c>
      <c r="W1246" s="50">
        <f t="shared" si="65"/>
        <v>0</v>
      </c>
      <c r="X1246" s="50">
        <f t="shared" si="65"/>
        <v>6372.166666666667</v>
      </c>
      <c r="Y1246" s="50">
        <f t="shared" si="64"/>
        <v>2061.5833333333335</v>
      </c>
      <c r="Z1246" s="50">
        <f t="shared" si="64"/>
        <v>2378.9166666666665</v>
      </c>
      <c r="AA1246" s="50">
        <f t="shared" si="64"/>
        <v>0</v>
      </c>
      <c r="AB1246" s="50">
        <f t="shared" si="66"/>
        <v>19578.125</v>
      </c>
      <c r="AC1246" s="48" t="str">
        <f>VLOOKUP(ПРОДАЖИ!C:C,'ИЗ ОСНОВЫ НОМЕНКЛАТУР'!D:E,2,0)</f>
        <v>Аксессуары для кухни</v>
      </c>
      <c r="AD1246" s="48" t="str">
        <f>VLOOKUP(C:C,'ИЗ ОСНОВЫ НОМЕНКЛАТУР'!D:F,3,0)</f>
        <v>Емкости для столовых приборов</v>
      </c>
      <c r="AE1246" s="48" t="str">
        <f>VLOOKUP(C:C,'ИЗ ОСНОВЫ НОМЕНКЛАТУР'!D:H,5,0)</f>
        <v>C</v>
      </c>
    </row>
    <row r="1247" spans="1:31" ht="9.6" customHeight="1" x14ac:dyDescent="0.2">
      <c r="A1247" s="45" t="s">
        <v>888</v>
      </c>
      <c r="B1247" s="11"/>
      <c r="C1247" s="11" t="s">
        <v>1247</v>
      </c>
      <c r="D1247" s="44">
        <v>50</v>
      </c>
      <c r="E1247" s="44">
        <v>0</v>
      </c>
      <c r="F1247" s="48">
        <v>5</v>
      </c>
      <c r="G1247" s="48">
        <v>0</v>
      </c>
      <c r="H1247" s="44">
        <v>18</v>
      </c>
      <c r="I1247" s="44">
        <v>1</v>
      </c>
      <c r="J1247" s="44">
        <v>2</v>
      </c>
      <c r="K1247" s="48">
        <v>0</v>
      </c>
      <c r="L1247" s="49">
        <v>109295.6</v>
      </c>
      <c r="M1247" s="49">
        <v>0</v>
      </c>
      <c r="N1247" s="10">
        <v>10930</v>
      </c>
      <c r="O1247" s="10">
        <v>0</v>
      </c>
      <c r="P1247" s="10">
        <v>39346.93</v>
      </c>
      <c r="Q1247" s="10">
        <v>2185.92</v>
      </c>
      <c r="R1247" s="10">
        <v>4372</v>
      </c>
      <c r="S1247" s="10">
        <v>0</v>
      </c>
      <c r="T1247" s="50">
        <f t="shared" si="65"/>
        <v>9107.9666666666672</v>
      </c>
      <c r="U1247" s="50">
        <f t="shared" si="65"/>
        <v>0</v>
      </c>
      <c r="V1247" s="50">
        <f t="shared" si="65"/>
        <v>910.83333333333337</v>
      </c>
      <c r="W1247" s="50">
        <f t="shared" si="65"/>
        <v>0</v>
      </c>
      <c r="X1247" s="50">
        <f t="shared" si="65"/>
        <v>3278.9108333333334</v>
      </c>
      <c r="Y1247" s="50">
        <f t="shared" si="64"/>
        <v>182.16</v>
      </c>
      <c r="Z1247" s="50">
        <f t="shared" si="64"/>
        <v>364.33333333333331</v>
      </c>
      <c r="AA1247" s="50">
        <f t="shared" si="64"/>
        <v>0</v>
      </c>
      <c r="AB1247" s="50">
        <f t="shared" si="66"/>
        <v>13844.204166666668</v>
      </c>
      <c r="AC1247" s="48" t="str">
        <f>VLOOKUP(ПРОДАЖИ!C:C,'ИЗ ОСНОВЫ НОМЕНКЛАТУР'!D:E,2,0)</f>
        <v>Аксессуары для кухни</v>
      </c>
      <c r="AD1247" s="48" t="str">
        <f>VLOOKUP(C:C,'ИЗ ОСНОВЫ НОМЕНКЛАТУР'!D:F,3,0)</f>
        <v>Емкости для столовых приборов</v>
      </c>
      <c r="AE1247" s="48" t="str">
        <f>VLOOKUP(C:C,'ИЗ ОСНОВЫ НОМЕНКЛАТУР'!D:H,5,0)</f>
        <v>C</v>
      </c>
    </row>
    <row r="1248" spans="1:31" ht="9.6" customHeight="1" x14ac:dyDescent="0.2">
      <c r="A1248" s="45" t="s">
        <v>888</v>
      </c>
      <c r="B1248" s="11"/>
      <c r="C1248" s="11" t="s">
        <v>1248</v>
      </c>
      <c r="D1248" s="44">
        <v>34</v>
      </c>
      <c r="E1248" s="44">
        <v>3</v>
      </c>
      <c r="F1248" s="48">
        <v>17</v>
      </c>
      <c r="G1248" s="48">
        <v>0</v>
      </c>
      <c r="H1248" s="44">
        <v>19</v>
      </c>
      <c r="I1248" s="44">
        <v>1</v>
      </c>
      <c r="J1248" s="44">
        <v>4</v>
      </c>
      <c r="K1248" s="48">
        <v>0</v>
      </c>
      <c r="L1248" s="49">
        <v>70210</v>
      </c>
      <c r="M1248" s="49">
        <v>6117</v>
      </c>
      <c r="N1248" s="10">
        <v>34928.620000000003</v>
      </c>
      <c r="O1248" s="10">
        <v>0</v>
      </c>
      <c r="P1248" s="10">
        <v>39387</v>
      </c>
      <c r="Q1248" s="10">
        <v>2073</v>
      </c>
      <c r="R1248" s="10">
        <v>8292</v>
      </c>
      <c r="S1248" s="10">
        <v>0</v>
      </c>
      <c r="T1248" s="50">
        <f t="shared" si="65"/>
        <v>5850.833333333333</v>
      </c>
      <c r="U1248" s="50">
        <f t="shared" si="65"/>
        <v>509.75</v>
      </c>
      <c r="V1248" s="50">
        <f t="shared" si="65"/>
        <v>2910.7183333333337</v>
      </c>
      <c r="W1248" s="50">
        <f t="shared" si="65"/>
        <v>0</v>
      </c>
      <c r="X1248" s="50">
        <f t="shared" si="65"/>
        <v>3282.25</v>
      </c>
      <c r="Y1248" s="50">
        <f t="shared" si="64"/>
        <v>172.75</v>
      </c>
      <c r="Z1248" s="50">
        <f t="shared" si="64"/>
        <v>691</v>
      </c>
      <c r="AA1248" s="50">
        <f t="shared" si="64"/>
        <v>0</v>
      </c>
      <c r="AB1248" s="50">
        <f t="shared" si="66"/>
        <v>13417.301666666666</v>
      </c>
      <c r="AC1248" s="48" t="str">
        <f>VLOOKUP(ПРОДАЖИ!C:C,'ИЗ ОСНОВЫ НОМЕНКЛАТУР'!D:E,2,0)</f>
        <v>Аксессуары для кухни</v>
      </c>
      <c r="AD1248" s="48" t="str">
        <f>VLOOKUP(C:C,'ИЗ ОСНОВЫ НОМЕНКЛАТУР'!D:F,3,0)</f>
        <v>Емкости для столовых приборов</v>
      </c>
      <c r="AE1248" s="48" t="str">
        <f>VLOOKUP(C:C,'ИЗ ОСНОВЫ НОМЕНКЛАТУР'!D:H,5,0)</f>
        <v>C</v>
      </c>
    </row>
    <row r="1249" spans="1:31" ht="9.6" customHeight="1" x14ac:dyDescent="0.2">
      <c r="A1249" s="45" t="s">
        <v>888</v>
      </c>
      <c r="B1249" s="11"/>
      <c r="C1249" s="11" t="s">
        <v>1249</v>
      </c>
      <c r="D1249" s="44">
        <v>37</v>
      </c>
      <c r="E1249" s="44">
        <v>0</v>
      </c>
      <c r="F1249" s="48">
        <v>10</v>
      </c>
      <c r="G1249" s="48">
        <v>0</v>
      </c>
      <c r="H1249" s="44">
        <v>20</v>
      </c>
      <c r="I1249" s="44">
        <v>0</v>
      </c>
      <c r="J1249" s="44">
        <v>5</v>
      </c>
      <c r="K1249" s="48">
        <v>0</v>
      </c>
      <c r="L1249" s="49">
        <v>67414</v>
      </c>
      <c r="M1249" s="49">
        <v>0</v>
      </c>
      <c r="N1249" s="10">
        <v>18220</v>
      </c>
      <c r="O1249" s="10">
        <v>0</v>
      </c>
      <c r="P1249" s="10">
        <v>36440</v>
      </c>
      <c r="Q1249" s="10">
        <v>0</v>
      </c>
      <c r="R1249" s="10">
        <v>9110</v>
      </c>
      <c r="S1249" s="10">
        <v>0</v>
      </c>
      <c r="T1249" s="50">
        <f t="shared" si="65"/>
        <v>5617.833333333333</v>
      </c>
      <c r="U1249" s="50">
        <f t="shared" si="65"/>
        <v>0</v>
      </c>
      <c r="V1249" s="50">
        <f t="shared" si="65"/>
        <v>1518.3333333333333</v>
      </c>
      <c r="W1249" s="50">
        <f t="shared" si="65"/>
        <v>0</v>
      </c>
      <c r="X1249" s="50">
        <f t="shared" si="65"/>
        <v>3036.6666666666665</v>
      </c>
      <c r="Y1249" s="50">
        <f t="shared" si="64"/>
        <v>0</v>
      </c>
      <c r="Z1249" s="50">
        <f t="shared" si="64"/>
        <v>759.16666666666663</v>
      </c>
      <c r="AA1249" s="50">
        <f t="shared" si="64"/>
        <v>0</v>
      </c>
      <c r="AB1249" s="50">
        <f t="shared" si="66"/>
        <v>10931.999999999998</v>
      </c>
      <c r="AC1249" s="48" t="str">
        <f>VLOOKUP(ПРОДАЖИ!C:C,'ИЗ ОСНОВЫ НОМЕНКЛАТУР'!D:E,2,0)</f>
        <v>Аксессуары для кухни</v>
      </c>
      <c r="AD1249" s="48" t="str">
        <f>VLOOKUP(C:C,'ИЗ ОСНОВЫ НОМЕНКЛАТУР'!D:F,3,0)</f>
        <v>Емкости для столовых приборов</v>
      </c>
      <c r="AE1249" s="48" t="str">
        <f>VLOOKUP(C:C,'ИЗ ОСНОВЫ НОМЕНКЛАТУР'!D:H,5,0)</f>
        <v>C</v>
      </c>
    </row>
    <row r="1250" spans="1:31" ht="9.6" customHeight="1" x14ac:dyDescent="0.2">
      <c r="A1250" s="45" t="s">
        <v>888</v>
      </c>
      <c r="B1250" s="11"/>
      <c r="C1250" s="11" t="s">
        <v>1250</v>
      </c>
      <c r="D1250" s="44">
        <v>0</v>
      </c>
      <c r="E1250" s="44">
        <v>0</v>
      </c>
      <c r="F1250" s="48">
        <v>0</v>
      </c>
      <c r="G1250" s="48">
        <v>0</v>
      </c>
      <c r="H1250" s="44">
        <v>39</v>
      </c>
      <c r="I1250" s="44">
        <v>20</v>
      </c>
      <c r="J1250" s="44">
        <v>0</v>
      </c>
      <c r="K1250" s="48">
        <v>0</v>
      </c>
      <c r="L1250" s="49">
        <v>0</v>
      </c>
      <c r="M1250" s="49">
        <v>0</v>
      </c>
      <c r="N1250" s="10">
        <v>0</v>
      </c>
      <c r="O1250" s="10">
        <v>0</v>
      </c>
      <c r="P1250" s="10">
        <v>82582</v>
      </c>
      <c r="Q1250" s="10">
        <v>42964</v>
      </c>
      <c r="R1250" s="10">
        <v>0</v>
      </c>
      <c r="S1250" s="10">
        <v>0</v>
      </c>
      <c r="T1250" s="50">
        <f t="shared" si="65"/>
        <v>0</v>
      </c>
      <c r="U1250" s="50">
        <f t="shared" si="65"/>
        <v>0</v>
      </c>
      <c r="V1250" s="50">
        <f t="shared" si="65"/>
        <v>0</v>
      </c>
      <c r="W1250" s="50">
        <f t="shared" si="65"/>
        <v>0</v>
      </c>
      <c r="X1250" s="50">
        <f t="shared" si="65"/>
        <v>6881.833333333333</v>
      </c>
      <c r="Y1250" s="50">
        <f t="shared" si="64"/>
        <v>3580.3333333333335</v>
      </c>
      <c r="Z1250" s="50">
        <f t="shared" si="64"/>
        <v>0</v>
      </c>
      <c r="AA1250" s="50">
        <f t="shared" si="64"/>
        <v>0</v>
      </c>
      <c r="AB1250" s="50">
        <f t="shared" si="66"/>
        <v>10462.166666666666</v>
      </c>
      <c r="AC1250" s="48" t="str">
        <f>VLOOKUP(ПРОДАЖИ!C:C,'ИЗ ОСНОВЫ НОМЕНКЛАТУР'!D:E,2,0)</f>
        <v>Аксессуары для кухни</v>
      </c>
      <c r="AD1250" s="48" t="str">
        <f>VLOOKUP(C:C,'ИЗ ОСНОВЫ НОМЕНКЛАТУР'!D:F,3,0)</f>
        <v>Емкости для столовых приборов</v>
      </c>
      <c r="AE1250" s="48" t="str">
        <f>VLOOKUP(C:C,'ИЗ ОСНОВЫ НОМЕНКЛАТУР'!D:H,5,0)</f>
        <v>C</v>
      </c>
    </row>
    <row r="1251" spans="1:31" ht="9.6" customHeight="1" x14ac:dyDescent="0.2">
      <c r="A1251" s="45" t="s">
        <v>888</v>
      </c>
      <c r="B1251" s="11"/>
      <c r="C1251" s="11" t="s">
        <v>1251</v>
      </c>
      <c r="D1251" s="44">
        <v>0</v>
      </c>
      <c r="E1251" s="44">
        <v>0</v>
      </c>
      <c r="F1251" s="48">
        <v>0</v>
      </c>
      <c r="G1251" s="48">
        <v>0</v>
      </c>
      <c r="H1251" s="44">
        <v>27</v>
      </c>
      <c r="I1251" s="44">
        <v>3</v>
      </c>
      <c r="J1251" s="44">
        <v>0</v>
      </c>
      <c r="K1251" s="48">
        <v>0</v>
      </c>
      <c r="L1251" s="49">
        <v>0</v>
      </c>
      <c r="M1251" s="49">
        <v>0</v>
      </c>
      <c r="N1251" s="10">
        <v>0</v>
      </c>
      <c r="O1251" s="10">
        <v>0</v>
      </c>
      <c r="P1251" s="10">
        <v>60102</v>
      </c>
      <c r="Q1251" s="10">
        <v>6678</v>
      </c>
      <c r="R1251" s="10">
        <v>0</v>
      </c>
      <c r="S1251" s="10">
        <v>0</v>
      </c>
      <c r="T1251" s="50">
        <f t="shared" si="65"/>
        <v>0</v>
      </c>
      <c r="U1251" s="50">
        <f t="shared" si="65"/>
        <v>0</v>
      </c>
      <c r="V1251" s="50">
        <f t="shared" si="65"/>
        <v>0</v>
      </c>
      <c r="W1251" s="50">
        <f t="shared" si="65"/>
        <v>0</v>
      </c>
      <c r="X1251" s="50">
        <f t="shared" si="65"/>
        <v>5008.5</v>
      </c>
      <c r="Y1251" s="50">
        <f t="shared" si="64"/>
        <v>556.5</v>
      </c>
      <c r="Z1251" s="50">
        <f t="shared" si="64"/>
        <v>0</v>
      </c>
      <c r="AA1251" s="50">
        <f t="shared" si="64"/>
        <v>0</v>
      </c>
      <c r="AB1251" s="50">
        <f t="shared" si="66"/>
        <v>5565</v>
      </c>
      <c r="AC1251" s="48" t="str">
        <f>VLOOKUP(ПРОДАЖИ!C:C,'ИЗ ОСНОВЫ НОМЕНКЛАТУР'!D:E,2,0)</f>
        <v>Аксессуары для кухни</v>
      </c>
      <c r="AD1251" s="48" t="str">
        <f>VLOOKUP(C:C,'ИЗ ОСНОВЫ НОМЕНКЛАТУР'!D:F,3,0)</f>
        <v>Емкости для столовых приборов</v>
      </c>
      <c r="AE1251" s="48" t="str">
        <f>VLOOKUP(C:C,'ИЗ ОСНОВЫ НОМЕНКЛАТУР'!D:H,5,0)</f>
        <v>C</v>
      </c>
    </row>
    <row r="1252" spans="1:31" ht="9.6" customHeight="1" x14ac:dyDescent="0.2">
      <c r="A1252" s="45" t="s">
        <v>888</v>
      </c>
      <c r="B1252" s="11"/>
      <c r="C1252" s="11" t="s">
        <v>1252</v>
      </c>
      <c r="D1252" s="44">
        <v>35</v>
      </c>
      <c r="E1252" s="44">
        <v>0</v>
      </c>
      <c r="F1252" s="48">
        <v>0</v>
      </c>
      <c r="G1252" s="48">
        <v>0</v>
      </c>
      <c r="H1252" s="44">
        <v>0</v>
      </c>
      <c r="I1252" s="44">
        <v>0</v>
      </c>
      <c r="J1252" s="44">
        <v>5</v>
      </c>
      <c r="K1252" s="48">
        <v>0</v>
      </c>
      <c r="L1252" s="49">
        <v>72555</v>
      </c>
      <c r="M1252" s="49">
        <v>0</v>
      </c>
      <c r="N1252" s="10">
        <v>0</v>
      </c>
      <c r="O1252" s="10">
        <v>0</v>
      </c>
      <c r="P1252" s="10">
        <v>0</v>
      </c>
      <c r="Q1252" s="10">
        <v>0</v>
      </c>
      <c r="R1252" s="10">
        <v>10365</v>
      </c>
      <c r="S1252" s="10">
        <v>0</v>
      </c>
      <c r="T1252" s="50">
        <f t="shared" si="65"/>
        <v>6046.25</v>
      </c>
      <c r="U1252" s="50">
        <f t="shared" si="65"/>
        <v>0</v>
      </c>
      <c r="V1252" s="50">
        <f t="shared" si="65"/>
        <v>0</v>
      </c>
      <c r="W1252" s="50">
        <f t="shared" si="65"/>
        <v>0</v>
      </c>
      <c r="X1252" s="50">
        <f t="shared" si="65"/>
        <v>0</v>
      </c>
      <c r="Y1252" s="50">
        <f t="shared" si="64"/>
        <v>0</v>
      </c>
      <c r="Z1252" s="50">
        <f t="shared" si="64"/>
        <v>863.75</v>
      </c>
      <c r="AA1252" s="50">
        <f t="shared" si="64"/>
        <v>0</v>
      </c>
      <c r="AB1252" s="50">
        <f t="shared" si="66"/>
        <v>6910</v>
      </c>
      <c r="AC1252" s="48" t="str">
        <f>VLOOKUP(ПРОДАЖИ!C:C,'ИЗ ОСНОВЫ НОМЕНКЛАТУР'!D:E,2,0)</f>
        <v>Аксессуары для кухни</v>
      </c>
      <c r="AD1252" s="48" t="str">
        <f>VLOOKUP(C:C,'ИЗ ОСНОВЫ НОМЕНКЛАТУР'!D:F,3,0)</f>
        <v>Емкости для столовых приборов</v>
      </c>
      <c r="AE1252" s="48" t="str">
        <f>VLOOKUP(C:C,'ИЗ ОСНОВЫ НОМЕНКЛАТУР'!D:H,5,0)</f>
        <v>C</v>
      </c>
    </row>
    <row r="1253" spans="1:31" ht="9.6" customHeight="1" x14ac:dyDescent="0.2">
      <c r="A1253" s="45" t="s">
        <v>888</v>
      </c>
      <c r="B1253" s="11"/>
      <c r="C1253" s="11" t="s">
        <v>1253</v>
      </c>
      <c r="D1253" s="44">
        <v>13</v>
      </c>
      <c r="E1253" s="44">
        <v>0</v>
      </c>
      <c r="F1253" s="48">
        <v>0</v>
      </c>
      <c r="G1253" s="48">
        <v>0</v>
      </c>
      <c r="H1253" s="44">
        <v>0</v>
      </c>
      <c r="I1253" s="44">
        <v>0</v>
      </c>
      <c r="J1253" s="44">
        <v>9</v>
      </c>
      <c r="K1253" s="48">
        <v>0</v>
      </c>
      <c r="L1253" s="49">
        <v>41561</v>
      </c>
      <c r="M1253" s="49">
        <v>0</v>
      </c>
      <c r="N1253" s="10">
        <v>0</v>
      </c>
      <c r="O1253" s="10">
        <v>0</v>
      </c>
      <c r="P1253" s="10">
        <v>0</v>
      </c>
      <c r="Q1253" s="10">
        <v>0</v>
      </c>
      <c r="R1253" s="10">
        <v>28773</v>
      </c>
      <c r="S1253" s="10">
        <v>0</v>
      </c>
      <c r="T1253" s="50">
        <f t="shared" si="65"/>
        <v>3463.4166666666665</v>
      </c>
      <c r="U1253" s="50">
        <f t="shared" si="65"/>
        <v>0</v>
      </c>
      <c r="V1253" s="50">
        <f t="shared" si="65"/>
        <v>0</v>
      </c>
      <c r="W1253" s="50">
        <f t="shared" si="65"/>
        <v>0</v>
      </c>
      <c r="X1253" s="50">
        <f t="shared" si="65"/>
        <v>0</v>
      </c>
      <c r="Y1253" s="50">
        <f t="shared" si="64"/>
        <v>0</v>
      </c>
      <c r="Z1253" s="50">
        <f t="shared" si="64"/>
        <v>2397.75</v>
      </c>
      <c r="AA1253" s="50">
        <f t="shared" si="64"/>
        <v>0</v>
      </c>
      <c r="AB1253" s="50">
        <f t="shared" si="66"/>
        <v>5861.1666666666661</v>
      </c>
      <c r="AC1253" s="48" t="str">
        <f>VLOOKUP(ПРОДАЖИ!C:C,'ИЗ ОСНОВЫ НОМЕНКЛАТУР'!D:E,2,0)</f>
        <v>Аксессуары для кухни</v>
      </c>
      <c r="AD1253" s="48" t="str">
        <f>VLOOKUP(C:C,'ИЗ ОСНОВЫ НОМЕНКЛАТУР'!D:F,3,0)</f>
        <v>Емкости для столовых приборов</v>
      </c>
      <c r="AE1253" s="48" t="str">
        <f>VLOOKUP(C:C,'ИЗ ОСНОВЫ НОМЕНКЛАТУР'!D:H,5,0)</f>
        <v>C</v>
      </c>
    </row>
    <row r="1254" spans="1:31" ht="9.6" customHeight="1" x14ac:dyDescent="0.2">
      <c r="A1254" s="45" t="s">
        <v>888</v>
      </c>
      <c r="B1254" s="11"/>
      <c r="C1254" s="11" t="s">
        <v>1254</v>
      </c>
      <c r="D1254" s="44">
        <v>31</v>
      </c>
      <c r="E1254" s="44">
        <v>0</v>
      </c>
      <c r="F1254" s="48">
        <v>5</v>
      </c>
      <c r="G1254" s="48">
        <v>0</v>
      </c>
      <c r="H1254" s="44">
        <v>14</v>
      </c>
      <c r="I1254" s="44">
        <v>0</v>
      </c>
      <c r="J1254" s="44">
        <v>5</v>
      </c>
      <c r="K1254" s="48">
        <v>0</v>
      </c>
      <c r="L1254" s="49">
        <v>41726</v>
      </c>
      <c r="M1254" s="49">
        <v>0</v>
      </c>
      <c r="N1254" s="10">
        <v>6730</v>
      </c>
      <c r="O1254" s="10">
        <v>0</v>
      </c>
      <c r="P1254" s="10">
        <v>18844</v>
      </c>
      <c r="Q1254" s="10">
        <v>0</v>
      </c>
      <c r="R1254" s="10">
        <v>6730</v>
      </c>
      <c r="S1254" s="10">
        <v>0</v>
      </c>
      <c r="T1254" s="50">
        <f t="shared" si="65"/>
        <v>3477.1666666666665</v>
      </c>
      <c r="U1254" s="50">
        <f t="shared" si="65"/>
        <v>0</v>
      </c>
      <c r="V1254" s="50">
        <f t="shared" si="65"/>
        <v>560.83333333333337</v>
      </c>
      <c r="W1254" s="50">
        <f t="shared" si="65"/>
        <v>0</v>
      </c>
      <c r="X1254" s="50">
        <f t="shared" si="65"/>
        <v>1570.3333333333333</v>
      </c>
      <c r="Y1254" s="50">
        <f t="shared" si="64"/>
        <v>0</v>
      </c>
      <c r="Z1254" s="50">
        <f t="shared" si="64"/>
        <v>560.83333333333337</v>
      </c>
      <c r="AA1254" s="50">
        <f t="shared" si="64"/>
        <v>0</v>
      </c>
      <c r="AB1254" s="50">
        <f t="shared" si="66"/>
        <v>6169.1666666666661</v>
      </c>
      <c r="AC1254" s="48" t="str">
        <f>VLOOKUP(ПРОДАЖИ!C:C,'ИЗ ОСНОВЫ НОМЕНКЛАТУР'!D:E,2,0)</f>
        <v>Аксессуары для кухни</v>
      </c>
      <c r="AD1254" s="48" t="str">
        <f>VLOOKUP(C:C,'ИЗ ОСНОВЫ НОМЕНКЛАТУР'!D:F,3,0)</f>
        <v>Емкости для столовых приборов</v>
      </c>
      <c r="AE1254" s="48" t="str">
        <f>VLOOKUP(C:C,'ИЗ ОСНОВЫ НОМЕНКЛАТУР'!D:H,5,0)</f>
        <v>C</v>
      </c>
    </row>
    <row r="1255" spans="1:31" ht="9.6" customHeight="1" x14ac:dyDescent="0.2">
      <c r="A1255" s="45" t="s">
        <v>888</v>
      </c>
      <c r="B1255" s="11"/>
      <c r="C1255" s="11" t="s">
        <v>1255</v>
      </c>
      <c r="D1255" s="44">
        <v>49</v>
      </c>
      <c r="E1255" s="44">
        <v>10</v>
      </c>
      <c r="F1255" s="48">
        <v>14</v>
      </c>
      <c r="G1255" s="48">
        <v>0</v>
      </c>
      <c r="H1255" s="44">
        <v>39</v>
      </c>
      <c r="I1255" s="44">
        <v>0</v>
      </c>
      <c r="J1255" s="44">
        <v>5</v>
      </c>
      <c r="K1255" s="48">
        <v>0</v>
      </c>
      <c r="L1255" s="49">
        <v>43447.81</v>
      </c>
      <c r="M1255" s="49">
        <v>8866.9</v>
      </c>
      <c r="N1255" s="10">
        <v>12413.66</v>
      </c>
      <c r="O1255" s="10">
        <v>0</v>
      </c>
      <c r="P1255" s="10">
        <v>34550.53</v>
      </c>
      <c r="Q1255" s="10">
        <v>0</v>
      </c>
      <c r="R1255" s="10">
        <v>4433.45</v>
      </c>
      <c r="S1255" s="10">
        <v>0</v>
      </c>
      <c r="T1255" s="50">
        <f t="shared" si="65"/>
        <v>3620.6508333333331</v>
      </c>
      <c r="U1255" s="50">
        <f t="shared" si="65"/>
        <v>738.9083333333333</v>
      </c>
      <c r="V1255" s="50">
        <f t="shared" si="65"/>
        <v>1034.4716666666666</v>
      </c>
      <c r="W1255" s="50">
        <f t="shared" si="65"/>
        <v>0</v>
      </c>
      <c r="X1255" s="50">
        <f t="shared" si="65"/>
        <v>2879.2108333333331</v>
      </c>
      <c r="Y1255" s="50">
        <f t="shared" si="64"/>
        <v>0</v>
      </c>
      <c r="Z1255" s="50">
        <f t="shared" si="64"/>
        <v>369.45416666666665</v>
      </c>
      <c r="AA1255" s="50">
        <f t="shared" si="64"/>
        <v>0</v>
      </c>
      <c r="AB1255" s="50">
        <f t="shared" si="66"/>
        <v>8642.6958333333314</v>
      </c>
      <c r="AC1255" s="48" t="str">
        <f>VLOOKUP(ПРОДАЖИ!C:C,'ИЗ ОСНОВЫ НОМЕНКЛАТУР'!D:E,2,0)</f>
        <v>Аксессуары для кухни</v>
      </c>
      <c r="AD1255" s="48" t="str">
        <f>VLOOKUP(C:C,'ИЗ ОСНОВЫ НОМЕНКЛАТУР'!D:F,3,0)</f>
        <v>Емкости для столовых приборов</v>
      </c>
      <c r="AE1255" s="48" t="str">
        <f>VLOOKUP(C:C,'ИЗ ОСНОВЫ НОМЕНКЛАТУР'!D:H,5,0)</f>
        <v>C</v>
      </c>
    </row>
    <row r="1256" spans="1:31" ht="9.6" customHeight="1" x14ac:dyDescent="0.2">
      <c r="A1256" s="45" t="s">
        <v>888</v>
      </c>
      <c r="B1256" s="11"/>
      <c r="C1256" s="11" t="s">
        <v>1256</v>
      </c>
      <c r="D1256" s="44">
        <v>114</v>
      </c>
      <c r="E1256" s="44">
        <v>10</v>
      </c>
      <c r="F1256" s="48">
        <v>17</v>
      </c>
      <c r="G1256" s="48">
        <v>0</v>
      </c>
      <c r="H1256" s="44">
        <v>41</v>
      </c>
      <c r="I1256" s="44">
        <v>3</v>
      </c>
      <c r="J1256" s="44">
        <v>7</v>
      </c>
      <c r="K1256" s="48">
        <v>0</v>
      </c>
      <c r="L1256" s="49">
        <v>95148.07</v>
      </c>
      <c r="M1256" s="49">
        <v>8348.2000000000007</v>
      </c>
      <c r="N1256" s="10">
        <v>14145.51</v>
      </c>
      <c r="O1256" s="10">
        <v>0</v>
      </c>
      <c r="P1256" s="10">
        <v>34227.620000000003</v>
      </c>
      <c r="Q1256" s="10">
        <v>2504.46</v>
      </c>
      <c r="R1256" s="10">
        <v>5843.74</v>
      </c>
      <c r="S1256" s="10">
        <v>0</v>
      </c>
      <c r="T1256" s="50">
        <f t="shared" si="65"/>
        <v>7929.0058333333336</v>
      </c>
      <c r="U1256" s="50">
        <f t="shared" si="65"/>
        <v>695.68333333333339</v>
      </c>
      <c r="V1256" s="50">
        <f t="shared" si="65"/>
        <v>1178.7925</v>
      </c>
      <c r="W1256" s="50">
        <f t="shared" si="65"/>
        <v>0</v>
      </c>
      <c r="X1256" s="50">
        <f t="shared" si="65"/>
        <v>2852.3016666666667</v>
      </c>
      <c r="Y1256" s="50">
        <f t="shared" si="64"/>
        <v>208.70500000000001</v>
      </c>
      <c r="Z1256" s="50">
        <f t="shared" si="64"/>
        <v>486.9783333333333</v>
      </c>
      <c r="AA1256" s="50">
        <f t="shared" si="64"/>
        <v>0</v>
      </c>
      <c r="AB1256" s="50">
        <f t="shared" si="66"/>
        <v>13351.466666666665</v>
      </c>
      <c r="AC1256" s="48" t="str">
        <f>VLOOKUP(ПРОДАЖИ!C:C,'ИЗ ОСНОВЫ НОМЕНКЛАТУР'!D:E,2,0)</f>
        <v>Аксессуары для кухни</v>
      </c>
      <c r="AD1256" s="48" t="str">
        <f>VLOOKUP(C:C,'ИЗ ОСНОВЫ НОМЕНКЛАТУР'!D:F,3,0)</f>
        <v>Емкости для столовых приборов</v>
      </c>
      <c r="AE1256" s="48" t="str">
        <f>VLOOKUP(C:C,'ИЗ ОСНОВЫ НОМЕНКЛАТУР'!D:H,5,0)</f>
        <v>C</v>
      </c>
    </row>
    <row r="1257" spans="1:31" ht="9.6" customHeight="1" x14ac:dyDescent="0.2">
      <c r="A1257" s="45" t="s">
        <v>888</v>
      </c>
      <c r="B1257" s="11"/>
      <c r="C1257" s="11" t="s">
        <v>1257</v>
      </c>
      <c r="D1257" s="44">
        <v>18</v>
      </c>
      <c r="E1257" s="44">
        <v>0</v>
      </c>
      <c r="F1257" s="48">
        <v>0</v>
      </c>
      <c r="G1257" s="48">
        <v>0</v>
      </c>
      <c r="H1257" s="44">
        <v>0</v>
      </c>
      <c r="I1257" s="44">
        <v>0</v>
      </c>
      <c r="J1257" s="44">
        <v>2</v>
      </c>
      <c r="K1257" s="48">
        <v>0</v>
      </c>
      <c r="L1257" s="49">
        <v>37314</v>
      </c>
      <c r="M1257" s="49">
        <v>0</v>
      </c>
      <c r="N1257" s="10">
        <v>0</v>
      </c>
      <c r="O1257" s="10">
        <v>0</v>
      </c>
      <c r="P1257" s="10">
        <v>0</v>
      </c>
      <c r="Q1257" s="10">
        <v>0</v>
      </c>
      <c r="R1257" s="10">
        <v>4146</v>
      </c>
      <c r="S1257" s="10">
        <v>0</v>
      </c>
      <c r="T1257" s="50">
        <f t="shared" si="65"/>
        <v>3109.5</v>
      </c>
      <c r="U1257" s="50">
        <f t="shared" si="65"/>
        <v>0</v>
      </c>
      <c r="V1257" s="50">
        <f t="shared" si="65"/>
        <v>0</v>
      </c>
      <c r="W1257" s="50">
        <f t="shared" si="65"/>
        <v>0</v>
      </c>
      <c r="X1257" s="50">
        <f t="shared" si="65"/>
        <v>0</v>
      </c>
      <c r="Y1257" s="50">
        <f t="shared" si="64"/>
        <v>0</v>
      </c>
      <c r="Z1257" s="50">
        <f t="shared" si="64"/>
        <v>345.5</v>
      </c>
      <c r="AA1257" s="50">
        <f t="shared" si="64"/>
        <v>0</v>
      </c>
      <c r="AB1257" s="50">
        <f t="shared" si="66"/>
        <v>3455</v>
      </c>
      <c r="AC1257" s="48" t="str">
        <f>VLOOKUP(ПРОДАЖИ!C:C,'ИЗ ОСНОВЫ НОМЕНКЛАТУР'!D:E,2,0)</f>
        <v>Аксессуары для кухни</v>
      </c>
      <c r="AD1257" s="48" t="str">
        <f>VLOOKUP(C:C,'ИЗ ОСНОВЫ НОМЕНКЛАТУР'!D:F,3,0)</f>
        <v>Емкости для столовых приборов</v>
      </c>
      <c r="AE1257" s="48" t="str">
        <f>VLOOKUP(C:C,'ИЗ ОСНОВЫ НОМЕНКЛАТУР'!D:H,5,0)</f>
        <v>C</v>
      </c>
    </row>
    <row r="1258" spans="1:31" ht="9.6" customHeight="1" x14ac:dyDescent="0.2">
      <c r="A1258" s="45" t="s">
        <v>888</v>
      </c>
      <c r="B1258" s="11"/>
      <c r="C1258" s="11" t="s">
        <v>1258</v>
      </c>
      <c r="D1258" s="44">
        <v>5</v>
      </c>
      <c r="E1258" s="44">
        <v>0</v>
      </c>
      <c r="F1258" s="48">
        <v>5</v>
      </c>
      <c r="G1258" s="48">
        <v>0</v>
      </c>
      <c r="H1258" s="44">
        <v>7</v>
      </c>
      <c r="I1258" s="44">
        <v>3</v>
      </c>
      <c r="J1258" s="44">
        <v>0</v>
      </c>
      <c r="K1258" s="48">
        <v>0</v>
      </c>
      <c r="L1258" s="49">
        <v>10815</v>
      </c>
      <c r="M1258" s="49">
        <v>0</v>
      </c>
      <c r="N1258" s="10">
        <v>10815</v>
      </c>
      <c r="O1258" s="10">
        <v>0</v>
      </c>
      <c r="P1258" s="10">
        <v>15141</v>
      </c>
      <c r="Q1258" s="10">
        <v>6489</v>
      </c>
      <c r="R1258" s="10">
        <v>0</v>
      </c>
      <c r="S1258" s="10">
        <v>0</v>
      </c>
      <c r="T1258" s="50">
        <f t="shared" si="65"/>
        <v>901.25</v>
      </c>
      <c r="U1258" s="50">
        <f t="shared" si="65"/>
        <v>0</v>
      </c>
      <c r="V1258" s="50">
        <f t="shared" si="65"/>
        <v>901.25</v>
      </c>
      <c r="W1258" s="50">
        <f t="shared" si="65"/>
        <v>0</v>
      </c>
      <c r="X1258" s="50">
        <f t="shared" si="65"/>
        <v>1261.75</v>
      </c>
      <c r="Y1258" s="50">
        <f t="shared" si="64"/>
        <v>540.75</v>
      </c>
      <c r="Z1258" s="50">
        <f t="shared" si="64"/>
        <v>0</v>
      </c>
      <c r="AA1258" s="50">
        <f t="shared" si="64"/>
        <v>0</v>
      </c>
      <c r="AB1258" s="50">
        <f t="shared" si="66"/>
        <v>3605</v>
      </c>
      <c r="AC1258" s="48" t="str">
        <f>VLOOKUP(ПРОДАЖИ!C:C,'ИЗ ОСНОВЫ НОМЕНКЛАТУР'!D:E,2,0)</f>
        <v>Аксессуары для кухни</v>
      </c>
      <c r="AD1258" s="48" t="str">
        <f>VLOOKUP(C:C,'ИЗ ОСНОВЫ НОМЕНКЛАТУР'!D:F,3,0)</f>
        <v>Емкости для столовых приборов</v>
      </c>
      <c r="AE1258" s="48" t="str">
        <f>VLOOKUP(C:C,'ИЗ ОСНОВЫ НОМЕНКЛАТУР'!D:H,5,0)</f>
        <v>C</v>
      </c>
    </row>
    <row r="1259" spans="1:31" ht="9.6" customHeight="1" x14ac:dyDescent="0.2">
      <c r="A1259" s="45" t="s">
        <v>888</v>
      </c>
      <c r="B1259" s="11"/>
      <c r="C1259" s="11" t="s">
        <v>1259</v>
      </c>
      <c r="D1259" s="44">
        <v>16</v>
      </c>
      <c r="E1259" s="44">
        <v>0</v>
      </c>
      <c r="F1259" s="48">
        <v>1</v>
      </c>
      <c r="G1259" s="48">
        <v>0</v>
      </c>
      <c r="H1259" s="44">
        <v>10</v>
      </c>
      <c r="I1259" s="44">
        <v>1</v>
      </c>
      <c r="J1259" s="44">
        <v>0</v>
      </c>
      <c r="K1259" s="48">
        <v>0</v>
      </c>
      <c r="L1259" s="49">
        <v>22624</v>
      </c>
      <c r="M1259" s="49">
        <v>0</v>
      </c>
      <c r="N1259" s="10">
        <v>1414</v>
      </c>
      <c r="O1259" s="10">
        <v>0</v>
      </c>
      <c r="P1259" s="10">
        <v>14140</v>
      </c>
      <c r="Q1259" s="10">
        <v>1414</v>
      </c>
      <c r="R1259" s="10">
        <v>0</v>
      </c>
      <c r="S1259" s="10">
        <v>0</v>
      </c>
      <c r="T1259" s="50">
        <f t="shared" si="65"/>
        <v>1885.3333333333333</v>
      </c>
      <c r="U1259" s="50">
        <f t="shared" si="65"/>
        <v>0</v>
      </c>
      <c r="V1259" s="50">
        <f t="shared" si="65"/>
        <v>117.83333333333333</v>
      </c>
      <c r="W1259" s="50">
        <f t="shared" si="65"/>
        <v>0</v>
      </c>
      <c r="X1259" s="50">
        <f t="shared" si="65"/>
        <v>1178.3333333333333</v>
      </c>
      <c r="Y1259" s="50">
        <f t="shared" si="64"/>
        <v>117.83333333333333</v>
      </c>
      <c r="Z1259" s="50">
        <f t="shared" si="64"/>
        <v>0</v>
      </c>
      <c r="AA1259" s="50">
        <f t="shared" si="64"/>
        <v>0</v>
      </c>
      <c r="AB1259" s="50">
        <f t="shared" si="66"/>
        <v>3299.3333333333335</v>
      </c>
      <c r="AC1259" s="48" t="str">
        <f>VLOOKUP(ПРОДАЖИ!C:C,'ИЗ ОСНОВЫ НОМЕНКЛАТУР'!D:E,2,0)</f>
        <v>Аксессуары для кухни</v>
      </c>
      <c r="AD1259" s="48" t="str">
        <f>VLOOKUP(C:C,'ИЗ ОСНОВЫ НОМЕНКЛАТУР'!D:F,3,0)</f>
        <v>Емкости для столовых приборов</v>
      </c>
      <c r="AE1259" s="48" t="str">
        <f>VLOOKUP(C:C,'ИЗ ОСНОВЫ НОМЕНКЛАТУР'!D:H,5,0)</f>
        <v>C</v>
      </c>
    </row>
    <row r="1260" spans="1:31" ht="9.6" customHeight="1" x14ac:dyDescent="0.2">
      <c r="A1260" s="45" t="s">
        <v>888</v>
      </c>
      <c r="B1260" s="11"/>
      <c r="C1260" s="11" t="s">
        <v>1260</v>
      </c>
      <c r="D1260" s="44">
        <v>11</v>
      </c>
      <c r="E1260" s="44">
        <v>0</v>
      </c>
      <c r="F1260" s="48">
        <v>0</v>
      </c>
      <c r="G1260" s="48">
        <v>0</v>
      </c>
      <c r="H1260" s="44">
        <v>0</v>
      </c>
      <c r="I1260" s="44">
        <v>0</v>
      </c>
      <c r="J1260" s="44">
        <v>0</v>
      </c>
      <c r="K1260" s="48">
        <v>0</v>
      </c>
      <c r="L1260" s="49">
        <v>24044.91</v>
      </c>
      <c r="M1260" s="49">
        <v>0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50">
        <f t="shared" si="65"/>
        <v>2003.7425000000001</v>
      </c>
      <c r="U1260" s="50">
        <f t="shared" si="65"/>
        <v>0</v>
      </c>
      <c r="V1260" s="50">
        <f t="shared" si="65"/>
        <v>0</v>
      </c>
      <c r="W1260" s="50">
        <f t="shared" si="65"/>
        <v>0</v>
      </c>
      <c r="X1260" s="50">
        <f t="shared" si="65"/>
        <v>0</v>
      </c>
      <c r="Y1260" s="50">
        <f t="shared" si="64"/>
        <v>0</v>
      </c>
      <c r="Z1260" s="50">
        <f t="shared" si="64"/>
        <v>0</v>
      </c>
      <c r="AA1260" s="50">
        <f t="shared" si="64"/>
        <v>0</v>
      </c>
      <c r="AB1260" s="50">
        <f t="shared" si="66"/>
        <v>2003.7425000000001</v>
      </c>
      <c r="AC1260" s="48" t="str">
        <f>VLOOKUP(ПРОДАЖИ!C:C,'ИЗ ОСНОВЫ НОМЕНКЛАТУР'!D:E,2,0)</f>
        <v>Аксессуары для кухни</v>
      </c>
      <c r="AD1260" s="48" t="str">
        <f>VLOOKUP(C:C,'ИЗ ОСНОВЫ НОМЕНКЛАТУР'!D:F,3,0)</f>
        <v>Емкости для столовых приборов</v>
      </c>
      <c r="AE1260" s="48" t="str">
        <f>VLOOKUP(C:C,'ИЗ ОСНОВЫ НОМЕНКЛАТУР'!D:H,5,0)</f>
        <v>C</v>
      </c>
    </row>
    <row r="1261" spans="1:31" ht="9.6" customHeight="1" x14ac:dyDescent="0.2">
      <c r="A1261" s="45" t="s">
        <v>888</v>
      </c>
      <c r="B1261" s="11"/>
      <c r="C1261" s="11" t="s">
        <v>1261</v>
      </c>
      <c r="D1261" s="44">
        <v>10</v>
      </c>
      <c r="E1261" s="44">
        <v>0</v>
      </c>
      <c r="F1261" s="48">
        <v>0</v>
      </c>
      <c r="G1261" s="48">
        <v>0</v>
      </c>
      <c r="H1261" s="44">
        <v>0</v>
      </c>
      <c r="I1261" s="44">
        <v>0</v>
      </c>
      <c r="J1261" s="44">
        <v>0</v>
      </c>
      <c r="K1261" s="48">
        <v>0</v>
      </c>
      <c r="L1261" s="49">
        <v>21859</v>
      </c>
      <c r="M1261" s="49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50">
        <f t="shared" si="65"/>
        <v>1821.5833333333333</v>
      </c>
      <c r="U1261" s="50">
        <f t="shared" si="65"/>
        <v>0</v>
      </c>
      <c r="V1261" s="50">
        <f t="shared" si="65"/>
        <v>0</v>
      </c>
      <c r="W1261" s="50">
        <f t="shared" si="65"/>
        <v>0</v>
      </c>
      <c r="X1261" s="50">
        <f t="shared" si="65"/>
        <v>0</v>
      </c>
      <c r="Y1261" s="50">
        <f t="shared" si="64"/>
        <v>0</v>
      </c>
      <c r="Z1261" s="50">
        <f t="shared" si="64"/>
        <v>0</v>
      </c>
      <c r="AA1261" s="50">
        <f t="shared" si="64"/>
        <v>0</v>
      </c>
      <c r="AB1261" s="50">
        <f t="shared" si="66"/>
        <v>1821.5833333333333</v>
      </c>
      <c r="AC1261" s="48" t="str">
        <f>VLOOKUP(ПРОДАЖИ!C:C,'ИЗ ОСНОВЫ НОМЕНКЛАТУР'!D:E,2,0)</f>
        <v>Аксессуары для кухни</v>
      </c>
      <c r="AD1261" s="48" t="str">
        <f>VLOOKUP(C:C,'ИЗ ОСНОВЫ НОМЕНКЛАТУР'!D:F,3,0)</f>
        <v>Емкости для столовых приборов</v>
      </c>
      <c r="AE1261" s="48" t="str">
        <f>VLOOKUP(C:C,'ИЗ ОСНОВЫ НОМЕНКЛАТУР'!D:H,5,0)</f>
        <v>C</v>
      </c>
    </row>
    <row r="1262" spans="1:31" ht="9.6" customHeight="1" x14ac:dyDescent="0.2">
      <c r="A1262" s="45" t="s">
        <v>888</v>
      </c>
      <c r="B1262" s="11"/>
      <c r="C1262" s="11" t="s">
        <v>1262</v>
      </c>
      <c r="D1262" s="44">
        <v>16</v>
      </c>
      <c r="E1262" s="44">
        <v>0</v>
      </c>
      <c r="F1262" s="48">
        <v>0</v>
      </c>
      <c r="G1262" s="48">
        <v>0</v>
      </c>
      <c r="H1262" s="44">
        <v>0</v>
      </c>
      <c r="I1262" s="44">
        <v>0</v>
      </c>
      <c r="J1262" s="44">
        <v>0</v>
      </c>
      <c r="K1262" s="48">
        <v>0</v>
      </c>
      <c r="L1262" s="49">
        <v>32288</v>
      </c>
      <c r="M1262" s="49">
        <v>0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50">
        <f t="shared" si="65"/>
        <v>2690.6666666666665</v>
      </c>
      <c r="U1262" s="50">
        <f t="shared" si="65"/>
        <v>0</v>
      </c>
      <c r="V1262" s="50">
        <f t="shared" si="65"/>
        <v>0</v>
      </c>
      <c r="W1262" s="50">
        <f t="shared" si="65"/>
        <v>0</v>
      </c>
      <c r="X1262" s="50">
        <f t="shared" si="65"/>
        <v>0</v>
      </c>
      <c r="Y1262" s="50">
        <f t="shared" si="64"/>
        <v>0</v>
      </c>
      <c r="Z1262" s="50">
        <f t="shared" si="64"/>
        <v>0</v>
      </c>
      <c r="AA1262" s="50">
        <f t="shared" si="64"/>
        <v>0</v>
      </c>
      <c r="AB1262" s="50">
        <f t="shared" si="66"/>
        <v>2690.6666666666665</v>
      </c>
      <c r="AC1262" s="48" t="str">
        <f>VLOOKUP(ПРОДАЖИ!C:C,'ИЗ ОСНОВЫ НОМЕНКЛАТУР'!D:E,2,0)</f>
        <v>Аксессуары для кухни</v>
      </c>
      <c r="AD1262" s="48" t="str">
        <f>VLOOKUP(C:C,'ИЗ ОСНОВЫ НОМЕНКЛАТУР'!D:F,3,0)</f>
        <v>Емкости для столовых приборов</v>
      </c>
      <c r="AE1262" s="48" t="str">
        <f>VLOOKUP(C:C,'ИЗ ОСНОВЫ НОМЕНКЛАТУР'!D:H,5,0)</f>
        <v>C</v>
      </c>
    </row>
    <row r="1263" spans="1:31" ht="9.6" customHeight="1" x14ac:dyDescent="0.2">
      <c r="A1263" s="45" t="s">
        <v>888</v>
      </c>
      <c r="B1263" s="11"/>
      <c r="C1263" s="11" t="s">
        <v>1263</v>
      </c>
      <c r="D1263" s="44">
        <v>15</v>
      </c>
      <c r="E1263" s="44">
        <v>0</v>
      </c>
      <c r="F1263" s="48">
        <v>0</v>
      </c>
      <c r="G1263" s="48">
        <v>0</v>
      </c>
      <c r="H1263" s="44">
        <v>0</v>
      </c>
      <c r="I1263" s="44">
        <v>0</v>
      </c>
      <c r="J1263" s="44">
        <v>0</v>
      </c>
      <c r="K1263" s="48">
        <v>0</v>
      </c>
      <c r="L1263" s="49">
        <v>28830</v>
      </c>
      <c r="M1263" s="49">
        <v>0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50">
        <f t="shared" si="65"/>
        <v>2402.5</v>
      </c>
      <c r="U1263" s="50">
        <f t="shared" si="65"/>
        <v>0</v>
      </c>
      <c r="V1263" s="50">
        <f t="shared" si="65"/>
        <v>0</v>
      </c>
      <c r="W1263" s="50">
        <f t="shared" si="65"/>
        <v>0</v>
      </c>
      <c r="X1263" s="50">
        <f t="shared" si="65"/>
        <v>0</v>
      </c>
      <c r="Y1263" s="50">
        <f t="shared" si="64"/>
        <v>0</v>
      </c>
      <c r="Z1263" s="50">
        <f t="shared" si="64"/>
        <v>0</v>
      </c>
      <c r="AA1263" s="50">
        <f t="shared" si="64"/>
        <v>0</v>
      </c>
      <c r="AB1263" s="50">
        <f t="shared" si="66"/>
        <v>2402.5</v>
      </c>
      <c r="AC1263" s="48" t="str">
        <f>VLOOKUP(ПРОДАЖИ!C:C,'ИЗ ОСНОВЫ НОМЕНКЛАТУР'!D:E,2,0)</f>
        <v>Аксессуары для кухни</v>
      </c>
      <c r="AD1263" s="48" t="str">
        <f>VLOOKUP(C:C,'ИЗ ОСНОВЫ НОМЕНКЛАТУР'!D:F,3,0)</f>
        <v>Емкости для столовых приборов</v>
      </c>
      <c r="AE1263" s="48" t="str">
        <f>VLOOKUP(C:C,'ИЗ ОСНОВЫ НОМЕНКЛАТУР'!D:H,5,0)</f>
        <v>C</v>
      </c>
    </row>
    <row r="1264" spans="1:31" ht="9.6" customHeight="1" x14ac:dyDescent="0.2">
      <c r="A1264" s="45" t="s">
        <v>888</v>
      </c>
      <c r="B1264" s="11"/>
      <c r="C1264" s="11" t="s">
        <v>1264</v>
      </c>
      <c r="D1264" s="44">
        <v>0</v>
      </c>
      <c r="E1264" s="44">
        <v>0</v>
      </c>
      <c r="F1264" s="48">
        <v>0</v>
      </c>
      <c r="G1264" s="48">
        <v>0</v>
      </c>
      <c r="H1264" s="44">
        <v>10</v>
      </c>
      <c r="I1264" s="44">
        <v>0</v>
      </c>
      <c r="J1264" s="44">
        <v>0</v>
      </c>
      <c r="K1264" s="48">
        <v>0</v>
      </c>
      <c r="L1264" s="49">
        <v>0</v>
      </c>
      <c r="M1264" s="49">
        <v>0</v>
      </c>
      <c r="N1264" s="10">
        <v>0</v>
      </c>
      <c r="O1264" s="10">
        <v>0</v>
      </c>
      <c r="P1264" s="10">
        <v>20995</v>
      </c>
      <c r="Q1264" s="10">
        <v>0</v>
      </c>
      <c r="R1264" s="10">
        <v>0</v>
      </c>
      <c r="S1264" s="10">
        <v>0</v>
      </c>
      <c r="T1264" s="50">
        <f t="shared" si="65"/>
        <v>0</v>
      </c>
      <c r="U1264" s="50">
        <f t="shared" si="65"/>
        <v>0</v>
      </c>
      <c r="V1264" s="50">
        <f t="shared" si="65"/>
        <v>0</v>
      </c>
      <c r="W1264" s="50">
        <f t="shared" si="65"/>
        <v>0</v>
      </c>
      <c r="X1264" s="50">
        <f t="shared" si="65"/>
        <v>1749.5833333333333</v>
      </c>
      <c r="Y1264" s="50">
        <f t="shared" si="64"/>
        <v>0</v>
      </c>
      <c r="Z1264" s="50">
        <f t="shared" si="64"/>
        <v>0</v>
      </c>
      <c r="AA1264" s="50">
        <f t="shared" si="64"/>
        <v>0</v>
      </c>
      <c r="AB1264" s="50">
        <f t="shared" si="66"/>
        <v>1749.5833333333333</v>
      </c>
      <c r="AC1264" s="48" t="str">
        <f>VLOOKUP(ПРОДАЖИ!C:C,'ИЗ ОСНОВЫ НОМЕНКЛАТУР'!D:E,2,0)</f>
        <v>Аксессуары для кухни</v>
      </c>
      <c r="AD1264" s="48" t="str">
        <f>VLOOKUP(C:C,'ИЗ ОСНОВЫ НОМЕНКЛАТУР'!D:F,3,0)</f>
        <v>Емкости для столовых приборов</v>
      </c>
      <c r="AE1264" s="48" t="str">
        <f>VLOOKUP(C:C,'ИЗ ОСНОВЫ НОМЕНКЛАТУР'!D:H,5,0)</f>
        <v>C</v>
      </c>
    </row>
    <row r="1265" spans="1:31" ht="9.6" customHeight="1" x14ac:dyDescent="0.2">
      <c r="A1265" s="45" t="s">
        <v>888</v>
      </c>
      <c r="B1265" s="11"/>
      <c r="C1265" s="11" t="s">
        <v>1265</v>
      </c>
      <c r="D1265" s="44">
        <v>2</v>
      </c>
      <c r="E1265" s="44">
        <v>0</v>
      </c>
      <c r="F1265" s="48">
        <v>0</v>
      </c>
      <c r="G1265" s="48">
        <v>0</v>
      </c>
      <c r="H1265" s="44">
        <v>0</v>
      </c>
      <c r="I1265" s="44">
        <v>0</v>
      </c>
      <c r="J1265" s="44">
        <v>0</v>
      </c>
      <c r="K1265" s="48">
        <v>0</v>
      </c>
      <c r="L1265" s="49">
        <v>16180</v>
      </c>
      <c r="M1265" s="49">
        <v>0</v>
      </c>
      <c r="N1265" s="10">
        <v>0</v>
      </c>
      <c r="O1265" s="10">
        <v>0</v>
      </c>
      <c r="P1265" s="10">
        <v>0</v>
      </c>
      <c r="Q1265" s="10">
        <v>0</v>
      </c>
      <c r="R1265" s="10">
        <v>0</v>
      </c>
      <c r="S1265" s="10">
        <v>0</v>
      </c>
      <c r="T1265" s="50">
        <f t="shared" ref="T1265:AA1298" si="67">L1265/12</f>
        <v>1348.3333333333333</v>
      </c>
      <c r="U1265" s="50">
        <f t="shared" si="67"/>
        <v>0</v>
      </c>
      <c r="V1265" s="50">
        <f t="shared" si="67"/>
        <v>0</v>
      </c>
      <c r="W1265" s="50">
        <f t="shared" si="67"/>
        <v>0</v>
      </c>
      <c r="X1265" s="50">
        <f t="shared" si="67"/>
        <v>0</v>
      </c>
      <c r="Y1265" s="50">
        <f t="shared" si="64"/>
        <v>0</v>
      </c>
      <c r="Z1265" s="50">
        <f t="shared" si="64"/>
        <v>0</v>
      </c>
      <c r="AA1265" s="50">
        <f t="shared" si="64"/>
        <v>0</v>
      </c>
      <c r="AB1265" s="50">
        <f t="shared" si="66"/>
        <v>1348.3333333333333</v>
      </c>
      <c r="AC1265" s="48" t="str">
        <f>VLOOKUP(ПРОДАЖИ!C:C,'ИЗ ОСНОВЫ НОМЕНКЛАТУР'!D:E,2,0)</f>
        <v>Аксессуары для кухни</v>
      </c>
      <c r="AD1265" s="48" t="str">
        <f>VLOOKUP(C:C,'ИЗ ОСНОВЫ НОМЕНКЛАТУР'!D:F,3,0)</f>
        <v>Емкости для столовых приборов</v>
      </c>
      <c r="AE1265" s="48" t="str">
        <f>VLOOKUP(C:C,'ИЗ ОСНОВЫ НОМЕНКЛАТУР'!D:H,5,0)</f>
        <v>C</v>
      </c>
    </row>
    <row r="1266" spans="1:31" ht="9.6" customHeight="1" x14ac:dyDescent="0.2">
      <c r="A1266" s="45" t="s">
        <v>888</v>
      </c>
      <c r="B1266" s="11"/>
      <c r="C1266" s="11" t="s">
        <v>1266</v>
      </c>
      <c r="D1266" s="44">
        <v>38</v>
      </c>
      <c r="E1266" s="44">
        <v>10</v>
      </c>
      <c r="F1266" s="48">
        <v>10</v>
      </c>
      <c r="G1266" s="48">
        <v>0</v>
      </c>
      <c r="H1266" s="44">
        <v>0</v>
      </c>
      <c r="I1266" s="44">
        <v>0</v>
      </c>
      <c r="J1266" s="44">
        <v>8</v>
      </c>
      <c r="K1266" s="48">
        <v>0</v>
      </c>
      <c r="L1266" s="49">
        <v>56431.519999999997</v>
      </c>
      <c r="M1266" s="49">
        <v>14850.4</v>
      </c>
      <c r="N1266" s="10">
        <v>14049.5</v>
      </c>
      <c r="O1266" s="10">
        <v>0</v>
      </c>
      <c r="P1266" s="10">
        <v>0</v>
      </c>
      <c r="Q1266" s="10">
        <v>0</v>
      </c>
      <c r="R1266" s="10">
        <v>11880.32</v>
      </c>
      <c r="S1266" s="10">
        <v>0</v>
      </c>
      <c r="T1266" s="50">
        <f t="shared" si="67"/>
        <v>4702.6266666666661</v>
      </c>
      <c r="U1266" s="50">
        <f t="shared" si="67"/>
        <v>1237.5333333333333</v>
      </c>
      <c r="V1266" s="50">
        <f t="shared" si="67"/>
        <v>1170.7916666666667</v>
      </c>
      <c r="W1266" s="50">
        <f t="shared" si="67"/>
        <v>0</v>
      </c>
      <c r="X1266" s="50">
        <f t="shared" si="67"/>
        <v>0</v>
      </c>
      <c r="Y1266" s="50">
        <f t="shared" si="64"/>
        <v>0</v>
      </c>
      <c r="Z1266" s="50">
        <f t="shared" si="64"/>
        <v>990.02666666666664</v>
      </c>
      <c r="AA1266" s="50">
        <f t="shared" si="64"/>
        <v>0</v>
      </c>
      <c r="AB1266" s="50">
        <f t="shared" si="66"/>
        <v>8100.9783333333335</v>
      </c>
      <c r="AC1266" s="48" t="str">
        <f>VLOOKUP(ПРОДАЖИ!C:C,'ИЗ ОСНОВЫ НОМЕНКЛАТУР'!D:E,2,0)</f>
        <v>Аксессуары для кухни</v>
      </c>
      <c r="AD1266" s="48" t="str">
        <f>VLOOKUP(C:C,'ИЗ ОСНОВЫ НОМЕНКЛАТУР'!D:F,3,0)</f>
        <v>Емкости для столовых приборов</v>
      </c>
      <c r="AE1266" s="48" t="str">
        <f>VLOOKUP(C:C,'ИЗ ОСНОВЫ НОМЕНКЛАТУР'!D:H,5,0)</f>
        <v>C</v>
      </c>
    </row>
    <row r="1267" spans="1:31" ht="9.6" customHeight="1" x14ac:dyDescent="0.2">
      <c r="A1267" s="45" t="s">
        <v>888</v>
      </c>
      <c r="B1267" s="11"/>
      <c r="C1267" s="11" t="s">
        <v>1267</v>
      </c>
      <c r="D1267" s="44">
        <v>0</v>
      </c>
      <c r="E1267" s="44">
        <v>0</v>
      </c>
      <c r="F1267" s="48">
        <v>0</v>
      </c>
      <c r="G1267" s="48">
        <v>0</v>
      </c>
      <c r="H1267" s="44">
        <v>5</v>
      </c>
      <c r="I1267" s="44">
        <v>1</v>
      </c>
      <c r="J1267" s="44">
        <v>0</v>
      </c>
      <c r="K1267" s="48">
        <v>0</v>
      </c>
      <c r="L1267" s="49">
        <v>0</v>
      </c>
      <c r="M1267" s="49">
        <v>0</v>
      </c>
      <c r="N1267" s="10">
        <v>0</v>
      </c>
      <c r="O1267" s="10">
        <v>0</v>
      </c>
      <c r="P1267" s="10">
        <v>7356.39</v>
      </c>
      <c r="Q1267" s="10">
        <v>1471.27</v>
      </c>
      <c r="R1267" s="10">
        <v>0</v>
      </c>
      <c r="S1267" s="10">
        <v>0</v>
      </c>
      <c r="T1267" s="50">
        <f t="shared" si="67"/>
        <v>0</v>
      </c>
      <c r="U1267" s="50">
        <f t="shared" si="67"/>
        <v>0</v>
      </c>
      <c r="V1267" s="50">
        <f t="shared" si="67"/>
        <v>0</v>
      </c>
      <c r="W1267" s="50">
        <f t="shared" si="67"/>
        <v>0</v>
      </c>
      <c r="X1267" s="50">
        <f t="shared" si="67"/>
        <v>613.03250000000003</v>
      </c>
      <c r="Y1267" s="50">
        <f t="shared" si="64"/>
        <v>122.60583333333334</v>
      </c>
      <c r="Z1267" s="50">
        <f t="shared" si="64"/>
        <v>0</v>
      </c>
      <c r="AA1267" s="50">
        <f t="shared" si="64"/>
        <v>0</v>
      </c>
      <c r="AB1267" s="50">
        <f t="shared" si="66"/>
        <v>735.63833333333332</v>
      </c>
      <c r="AC1267" s="48" t="str">
        <f>VLOOKUP(ПРОДАЖИ!C:C,'ИЗ ОСНОВЫ НОМЕНКЛАТУР'!D:E,2,0)</f>
        <v>Аксессуары для кухни</v>
      </c>
      <c r="AD1267" s="48" t="str">
        <f>VLOOKUP(C:C,'ИЗ ОСНОВЫ НОМЕНКЛАТУР'!D:F,3,0)</f>
        <v>Емкости для столовых приборов</v>
      </c>
      <c r="AE1267" s="48" t="str">
        <f>VLOOKUP(C:C,'ИЗ ОСНОВЫ НОМЕНКЛАТУР'!D:H,5,0)</f>
        <v>C</v>
      </c>
    </row>
    <row r="1268" spans="1:31" ht="9.6" customHeight="1" x14ac:dyDescent="0.2">
      <c r="A1268" s="45" t="s">
        <v>888</v>
      </c>
      <c r="B1268" s="11"/>
      <c r="C1268" s="11" t="s">
        <v>1268</v>
      </c>
      <c r="D1268" s="44">
        <v>0</v>
      </c>
      <c r="E1268" s="44">
        <v>0</v>
      </c>
      <c r="F1268" s="48">
        <v>0</v>
      </c>
      <c r="G1268" s="48">
        <v>0</v>
      </c>
      <c r="H1268" s="44">
        <v>0</v>
      </c>
      <c r="I1268" s="44">
        <v>0</v>
      </c>
      <c r="J1268" s="44">
        <v>3</v>
      </c>
      <c r="K1268" s="48">
        <v>0</v>
      </c>
      <c r="L1268" s="49">
        <v>0</v>
      </c>
      <c r="M1268" s="49">
        <v>0</v>
      </c>
      <c r="N1268" s="10">
        <v>0</v>
      </c>
      <c r="O1268" s="10">
        <v>0</v>
      </c>
      <c r="P1268" s="10">
        <v>0</v>
      </c>
      <c r="Q1268" s="10">
        <v>0</v>
      </c>
      <c r="R1268" s="10">
        <v>9807</v>
      </c>
      <c r="S1268" s="10">
        <v>0</v>
      </c>
      <c r="T1268" s="50">
        <f t="shared" si="67"/>
        <v>0</v>
      </c>
      <c r="U1268" s="50">
        <f t="shared" si="67"/>
        <v>0</v>
      </c>
      <c r="V1268" s="50">
        <f t="shared" si="67"/>
        <v>0</v>
      </c>
      <c r="W1268" s="50">
        <f t="shared" si="67"/>
        <v>0</v>
      </c>
      <c r="X1268" s="50">
        <f t="shared" si="67"/>
        <v>0</v>
      </c>
      <c r="Y1268" s="50">
        <f t="shared" si="64"/>
        <v>0</v>
      </c>
      <c r="Z1268" s="50">
        <f t="shared" si="64"/>
        <v>817.25</v>
      </c>
      <c r="AA1268" s="50">
        <f t="shared" si="64"/>
        <v>0</v>
      </c>
      <c r="AB1268" s="50">
        <f t="shared" si="66"/>
        <v>817.25</v>
      </c>
      <c r="AC1268" s="48" t="str">
        <f>VLOOKUP(ПРОДАЖИ!C:C,'ИЗ ОСНОВЫ НОМЕНКЛАТУР'!D:E,2,0)</f>
        <v>Аксессуары для кухни</v>
      </c>
      <c r="AD1268" s="48" t="str">
        <f>VLOOKUP(C:C,'ИЗ ОСНОВЫ НОМЕНКЛАТУР'!D:F,3,0)</f>
        <v>Емкости для столовых приборов</v>
      </c>
      <c r="AE1268" s="48" t="str">
        <f>VLOOKUP(C:C,'ИЗ ОСНОВЫ НОМЕНКЛАТУР'!D:H,5,0)</f>
        <v>C</v>
      </c>
    </row>
    <row r="1269" spans="1:31" ht="9.6" customHeight="1" x14ac:dyDescent="0.2">
      <c r="A1269" s="45" t="s">
        <v>888</v>
      </c>
      <c r="B1269" s="11"/>
      <c r="C1269" s="11" t="s">
        <v>1269</v>
      </c>
      <c r="D1269" s="44">
        <v>6</v>
      </c>
      <c r="E1269" s="44">
        <v>0</v>
      </c>
      <c r="F1269" s="48">
        <v>0</v>
      </c>
      <c r="G1269" s="48">
        <v>0</v>
      </c>
      <c r="H1269" s="44">
        <v>0</v>
      </c>
      <c r="I1269" s="44">
        <v>0</v>
      </c>
      <c r="J1269" s="44">
        <v>0</v>
      </c>
      <c r="K1269" s="48">
        <v>0</v>
      </c>
      <c r="L1269" s="49">
        <v>7938</v>
      </c>
      <c r="M1269" s="49">
        <v>0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50">
        <f t="shared" si="67"/>
        <v>661.5</v>
      </c>
      <c r="U1269" s="50">
        <f t="shared" si="67"/>
        <v>0</v>
      </c>
      <c r="V1269" s="50">
        <f t="shared" si="67"/>
        <v>0</v>
      </c>
      <c r="W1269" s="50">
        <f t="shared" si="67"/>
        <v>0</v>
      </c>
      <c r="X1269" s="50">
        <f t="shared" si="67"/>
        <v>0</v>
      </c>
      <c r="Y1269" s="50">
        <f t="shared" si="67"/>
        <v>0</v>
      </c>
      <c r="Z1269" s="50">
        <f t="shared" si="67"/>
        <v>0</v>
      </c>
      <c r="AA1269" s="50">
        <f t="shared" si="67"/>
        <v>0</v>
      </c>
      <c r="AB1269" s="50">
        <f t="shared" si="66"/>
        <v>661.5</v>
      </c>
      <c r="AC1269" s="48" t="str">
        <f>VLOOKUP(ПРОДАЖИ!C:C,'ИЗ ОСНОВЫ НОМЕНКЛАТУР'!D:E,2,0)</f>
        <v>Аксессуары для кухни</v>
      </c>
      <c r="AD1269" s="48" t="str">
        <f>VLOOKUP(C:C,'ИЗ ОСНОВЫ НОМЕНКЛАТУР'!D:F,3,0)</f>
        <v>Емкости для столовых приборов</v>
      </c>
      <c r="AE1269" s="48" t="str">
        <f>VLOOKUP(C:C,'ИЗ ОСНОВЫ НОМЕНКЛАТУР'!D:H,5,0)</f>
        <v>C</v>
      </c>
    </row>
    <row r="1270" spans="1:31" ht="9.6" customHeight="1" x14ac:dyDescent="0.2">
      <c r="A1270" s="45" t="s">
        <v>888</v>
      </c>
      <c r="B1270" s="11"/>
      <c r="C1270" s="11" t="s">
        <v>1270</v>
      </c>
      <c r="D1270" s="44">
        <v>11</v>
      </c>
      <c r="E1270" s="44">
        <v>0</v>
      </c>
      <c r="F1270" s="48">
        <v>0</v>
      </c>
      <c r="G1270" s="48">
        <v>0</v>
      </c>
      <c r="H1270" s="44">
        <v>0</v>
      </c>
      <c r="I1270" s="44">
        <v>0</v>
      </c>
      <c r="J1270" s="44">
        <v>0</v>
      </c>
      <c r="K1270" s="48">
        <v>0</v>
      </c>
      <c r="L1270" s="49">
        <v>6803.97</v>
      </c>
      <c r="M1270" s="49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50">
        <f t="shared" si="67"/>
        <v>566.99750000000006</v>
      </c>
      <c r="U1270" s="50">
        <f t="shared" si="67"/>
        <v>0</v>
      </c>
      <c r="V1270" s="50">
        <f t="shared" si="67"/>
        <v>0</v>
      </c>
      <c r="W1270" s="50">
        <f t="shared" si="67"/>
        <v>0</v>
      </c>
      <c r="X1270" s="50">
        <f t="shared" si="67"/>
        <v>0</v>
      </c>
      <c r="Y1270" s="50">
        <f t="shared" si="67"/>
        <v>0</v>
      </c>
      <c r="Z1270" s="50">
        <f t="shared" si="67"/>
        <v>0</v>
      </c>
      <c r="AA1270" s="50">
        <f t="shared" si="67"/>
        <v>0</v>
      </c>
      <c r="AB1270" s="50">
        <f t="shared" si="66"/>
        <v>566.99750000000006</v>
      </c>
      <c r="AC1270" s="48" t="str">
        <f>VLOOKUP(ПРОДАЖИ!C:C,'ИЗ ОСНОВЫ НОМЕНКЛАТУР'!D:E,2,0)</f>
        <v>Аксессуары для кухни</v>
      </c>
      <c r="AD1270" s="48" t="str">
        <f>VLOOKUP(C:C,'ИЗ ОСНОВЫ НОМЕНКЛАТУР'!D:F,3,0)</f>
        <v>Емкости для столовых приборов</v>
      </c>
      <c r="AE1270" s="48" t="str">
        <f>VLOOKUP(C:C,'ИЗ ОСНОВЫ НОМЕНКЛАТУР'!D:H,5,0)</f>
        <v>C</v>
      </c>
    </row>
    <row r="1271" spans="1:31" ht="9.6" customHeight="1" x14ac:dyDescent="0.2">
      <c r="A1271" s="45" t="s">
        <v>888</v>
      </c>
      <c r="B1271" s="11"/>
      <c r="C1271" s="11" t="s">
        <v>1271</v>
      </c>
      <c r="D1271" s="44">
        <v>0</v>
      </c>
      <c r="E1271" s="44">
        <v>0</v>
      </c>
      <c r="F1271" s="48">
        <v>7</v>
      </c>
      <c r="G1271" s="48">
        <v>0</v>
      </c>
      <c r="H1271" s="44">
        <v>0</v>
      </c>
      <c r="I1271" s="44">
        <v>0</v>
      </c>
      <c r="J1271" s="44">
        <v>0</v>
      </c>
      <c r="K1271" s="48">
        <v>0</v>
      </c>
      <c r="L1271" s="49">
        <v>0</v>
      </c>
      <c r="M1271" s="49">
        <v>0</v>
      </c>
      <c r="N1271" s="10">
        <v>7914.55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50">
        <f t="shared" si="67"/>
        <v>0</v>
      </c>
      <c r="U1271" s="50">
        <f t="shared" si="67"/>
        <v>0</v>
      </c>
      <c r="V1271" s="50">
        <f t="shared" si="67"/>
        <v>659.54583333333335</v>
      </c>
      <c r="W1271" s="50">
        <f t="shared" si="67"/>
        <v>0</v>
      </c>
      <c r="X1271" s="50">
        <f t="shared" si="67"/>
        <v>0</v>
      </c>
      <c r="Y1271" s="50">
        <f t="shared" si="67"/>
        <v>0</v>
      </c>
      <c r="Z1271" s="50">
        <f t="shared" si="67"/>
        <v>0</v>
      </c>
      <c r="AA1271" s="50">
        <f t="shared" si="67"/>
        <v>0</v>
      </c>
      <c r="AB1271" s="50">
        <f t="shared" si="66"/>
        <v>659.54583333333335</v>
      </c>
      <c r="AC1271" s="48" t="str">
        <f>VLOOKUP(ПРОДАЖИ!C:C,'ИЗ ОСНОВЫ НОМЕНКЛАТУР'!D:E,2,0)</f>
        <v>Аксессуары для кухни</v>
      </c>
      <c r="AD1271" s="48" t="str">
        <f>VLOOKUP(C:C,'ИЗ ОСНОВЫ НОМЕНКЛАТУР'!D:F,3,0)</f>
        <v>Емкости для столовых приборов</v>
      </c>
      <c r="AE1271" s="48" t="str">
        <f>VLOOKUP(C:C,'ИЗ ОСНОВЫ НОМЕНКЛАТУР'!D:H,5,0)</f>
        <v>C</v>
      </c>
    </row>
    <row r="1272" spans="1:31" ht="9.6" customHeight="1" x14ac:dyDescent="0.2">
      <c r="A1272" s="45" t="s">
        <v>888</v>
      </c>
      <c r="B1272" s="11"/>
      <c r="C1272" s="11" t="s">
        <v>1272</v>
      </c>
      <c r="D1272" s="44">
        <v>0</v>
      </c>
      <c r="E1272" s="44">
        <v>0</v>
      </c>
      <c r="F1272" s="48">
        <v>8</v>
      </c>
      <c r="G1272" s="48">
        <v>0</v>
      </c>
      <c r="H1272" s="44">
        <v>0</v>
      </c>
      <c r="I1272" s="44">
        <v>0</v>
      </c>
      <c r="J1272" s="44">
        <v>0</v>
      </c>
      <c r="K1272" s="48">
        <v>0</v>
      </c>
      <c r="L1272" s="49">
        <v>0</v>
      </c>
      <c r="M1272" s="49">
        <v>0</v>
      </c>
      <c r="N1272" s="10">
        <v>8369.1200000000008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50">
        <f t="shared" si="67"/>
        <v>0</v>
      </c>
      <c r="U1272" s="50">
        <f t="shared" si="67"/>
        <v>0</v>
      </c>
      <c r="V1272" s="50">
        <f t="shared" si="67"/>
        <v>697.42666666666673</v>
      </c>
      <c r="W1272" s="50">
        <f t="shared" si="67"/>
        <v>0</v>
      </c>
      <c r="X1272" s="50">
        <f t="shared" si="67"/>
        <v>0</v>
      </c>
      <c r="Y1272" s="50">
        <f t="shared" si="67"/>
        <v>0</v>
      </c>
      <c r="Z1272" s="50">
        <f t="shared" si="67"/>
        <v>0</v>
      </c>
      <c r="AA1272" s="50">
        <f t="shared" si="67"/>
        <v>0</v>
      </c>
      <c r="AB1272" s="50">
        <f t="shared" si="66"/>
        <v>697.42666666666673</v>
      </c>
      <c r="AC1272" s="48" t="str">
        <f>VLOOKUP(ПРОДАЖИ!C:C,'ИЗ ОСНОВЫ НОМЕНКЛАТУР'!D:E,2,0)</f>
        <v>Аксессуары для кухни</v>
      </c>
      <c r="AD1272" s="48" t="str">
        <f>VLOOKUP(C:C,'ИЗ ОСНОВЫ НОМЕНКЛАТУР'!D:F,3,0)</f>
        <v>Емкости для столовых приборов</v>
      </c>
      <c r="AE1272" s="48" t="str">
        <f>VLOOKUP(C:C,'ИЗ ОСНОВЫ НОМЕНКЛАТУР'!D:H,5,0)</f>
        <v>C</v>
      </c>
    </row>
    <row r="1273" spans="1:31" ht="9.6" customHeight="1" x14ac:dyDescent="0.2">
      <c r="A1273" s="45" t="s">
        <v>888</v>
      </c>
      <c r="B1273" s="11"/>
      <c r="C1273" s="11" t="s">
        <v>1273</v>
      </c>
      <c r="D1273" s="44">
        <v>4</v>
      </c>
      <c r="E1273" s="44">
        <v>10</v>
      </c>
      <c r="F1273" s="48">
        <v>0</v>
      </c>
      <c r="G1273" s="48">
        <v>0</v>
      </c>
      <c r="H1273" s="44">
        <v>0</v>
      </c>
      <c r="I1273" s="44">
        <v>0</v>
      </c>
      <c r="J1273" s="44">
        <v>0</v>
      </c>
      <c r="K1273" s="48">
        <v>0</v>
      </c>
      <c r="L1273" s="49">
        <v>6607.15</v>
      </c>
      <c r="M1273" s="49">
        <v>16517.86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50">
        <f t="shared" si="67"/>
        <v>550.5958333333333</v>
      </c>
      <c r="U1273" s="50">
        <f t="shared" si="67"/>
        <v>1376.4883333333335</v>
      </c>
      <c r="V1273" s="50">
        <f t="shared" si="67"/>
        <v>0</v>
      </c>
      <c r="W1273" s="50">
        <f t="shared" si="67"/>
        <v>0</v>
      </c>
      <c r="X1273" s="50">
        <f t="shared" si="67"/>
        <v>0</v>
      </c>
      <c r="Y1273" s="50">
        <f t="shared" si="67"/>
        <v>0</v>
      </c>
      <c r="Z1273" s="50">
        <f t="shared" si="67"/>
        <v>0</v>
      </c>
      <c r="AA1273" s="50">
        <f t="shared" si="67"/>
        <v>0</v>
      </c>
      <c r="AB1273" s="50">
        <f t="shared" si="66"/>
        <v>1927.0841666666668</v>
      </c>
      <c r="AC1273" s="48" t="str">
        <f>VLOOKUP(ПРОДАЖИ!C:C,'ИЗ ОСНОВЫ НОМЕНКЛАТУР'!D:E,2,0)</f>
        <v>Аксессуары для кухни</v>
      </c>
      <c r="AD1273" s="48" t="str">
        <f>VLOOKUP(C:C,'ИЗ ОСНОВЫ НОМЕНКЛАТУР'!D:F,3,0)</f>
        <v>Емкости для столовых приборов</v>
      </c>
      <c r="AE1273" s="48" t="str">
        <f>VLOOKUP(C:C,'ИЗ ОСНОВЫ НОМЕНКЛАТУР'!D:H,5,0)</f>
        <v>C</v>
      </c>
    </row>
    <row r="1274" spans="1:31" ht="9.6" customHeight="1" x14ac:dyDescent="0.2">
      <c r="A1274" s="45" t="s">
        <v>888</v>
      </c>
      <c r="B1274" s="46" t="s">
        <v>1274</v>
      </c>
      <c r="C1274" s="46"/>
      <c r="D1274" s="44">
        <v>0</v>
      </c>
      <c r="E1274" s="44">
        <v>0</v>
      </c>
      <c r="F1274" s="48">
        <v>0</v>
      </c>
      <c r="G1274" s="48">
        <v>0</v>
      </c>
      <c r="H1274" s="44">
        <v>0</v>
      </c>
      <c r="I1274" s="44">
        <v>0</v>
      </c>
      <c r="J1274" s="44">
        <v>0</v>
      </c>
      <c r="K1274" s="48">
        <v>0</v>
      </c>
      <c r="L1274" s="49">
        <v>0</v>
      </c>
      <c r="M1274" s="49">
        <v>0</v>
      </c>
      <c r="N1274" s="10">
        <v>0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50">
        <f t="shared" si="67"/>
        <v>0</v>
      </c>
      <c r="U1274" s="50">
        <f t="shared" si="67"/>
        <v>0</v>
      </c>
      <c r="V1274" s="50">
        <f t="shared" si="67"/>
        <v>0</v>
      </c>
      <c r="W1274" s="50">
        <f t="shared" si="67"/>
        <v>0</v>
      </c>
      <c r="X1274" s="50">
        <f t="shared" si="67"/>
        <v>0</v>
      </c>
      <c r="Y1274" s="50">
        <f t="shared" si="67"/>
        <v>0</v>
      </c>
      <c r="Z1274" s="50">
        <f t="shared" si="67"/>
        <v>0</v>
      </c>
      <c r="AA1274" s="50">
        <f t="shared" si="67"/>
        <v>0</v>
      </c>
      <c r="AB1274" s="50">
        <f t="shared" si="66"/>
        <v>0</v>
      </c>
      <c r="AC1274" s="48" t="e">
        <f>VLOOKUP(ПРОДАЖИ!C:C,'ИЗ ОСНОВЫ НОМЕНКЛАТУР'!D:E,2,0)</f>
        <v>#N/A</v>
      </c>
      <c r="AD1274" s="48" t="e">
        <f>VLOOKUP(C:C,'ИЗ ОСНОВЫ НОМЕНКЛАТУР'!D:F,3,0)</f>
        <v>#N/A</v>
      </c>
      <c r="AE1274" s="48" t="e">
        <f>VLOOKUP(C:C,'ИЗ ОСНОВЫ НОМЕНКЛАТУР'!D:H,5,0)</f>
        <v>#N/A</v>
      </c>
    </row>
    <row r="1275" spans="1:31" ht="9.6" customHeight="1" x14ac:dyDescent="0.2">
      <c r="A1275" s="45" t="s">
        <v>888</v>
      </c>
      <c r="B1275" s="11"/>
      <c r="C1275" s="11" t="s">
        <v>1275</v>
      </c>
      <c r="D1275" s="44">
        <v>2</v>
      </c>
      <c r="E1275" s="44">
        <v>0</v>
      </c>
      <c r="F1275" s="48">
        <v>0</v>
      </c>
      <c r="G1275" s="48">
        <v>0</v>
      </c>
      <c r="H1275" s="44">
        <v>1</v>
      </c>
      <c r="I1275" s="44">
        <v>3</v>
      </c>
      <c r="J1275" s="44">
        <v>0</v>
      </c>
      <c r="K1275" s="48">
        <v>0</v>
      </c>
      <c r="L1275" s="49">
        <v>9332</v>
      </c>
      <c r="M1275" s="49">
        <v>0</v>
      </c>
      <c r="N1275" s="10">
        <v>0</v>
      </c>
      <c r="O1275" s="10">
        <v>0</v>
      </c>
      <c r="P1275" s="10">
        <v>3000</v>
      </c>
      <c r="Q1275" s="10">
        <v>9000</v>
      </c>
      <c r="R1275" s="10">
        <v>0</v>
      </c>
      <c r="S1275" s="10">
        <v>0</v>
      </c>
      <c r="T1275" s="50">
        <f t="shared" si="67"/>
        <v>777.66666666666663</v>
      </c>
      <c r="U1275" s="50">
        <f t="shared" si="67"/>
        <v>0</v>
      </c>
      <c r="V1275" s="50">
        <f t="shared" si="67"/>
        <v>0</v>
      </c>
      <c r="W1275" s="50">
        <f t="shared" si="67"/>
        <v>0</v>
      </c>
      <c r="X1275" s="50">
        <f t="shared" si="67"/>
        <v>250</v>
      </c>
      <c r="Y1275" s="50">
        <f t="shared" si="67"/>
        <v>750</v>
      </c>
      <c r="Z1275" s="50">
        <f t="shared" si="67"/>
        <v>0</v>
      </c>
      <c r="AA1275" s="50">
        <f t="shared" si="67"/>
        <v>0</v>
      </c>
      <c r="AB1275" s="50">
        <f t="shared" si="66"/>
        <v>1777.6666666666665</v>
      </c>
      <c r="AC1275" s="48" t="str">
        <f>VLOOKUP(ПРОДАЖИ!C:C,'ИЗ ОСНОВЫ НОМЕНКЛАТУР'!D:E,2,0)</f>
        <v>Аксессуары для кухни</v>
      </c>
      <c r="AD1275" s="48" t="str">
        <f>VLOOKUP(C:C,'ИЗ ОСНОВЫ НОМЕНКЛАТУР'!D:F,3,0)</f>
        <v>Емкости для бытовых отходов</v>
      </c>
      <c r="AE1275" s="48" t="str">
        <f>VLOOKUP(C:C,'ИЗ ОСНОВЫ НОМЕНКЛАТУР'!D:H,5,0)</f>
        <v>C</v>
      </c>
    </row>
    <row r="1276" spans="1:31" ht="9.6" customHeight="1" x14ac:dyDescent="0.2">
      <c r="A1276" s="45" t="s">
        <v>888</v>
      </c>
      <c r="B1276" s="46" t="s">
        <v>1276</v>
      </c>
      <c r="C1276" s="46"/>
      <c r="D1276" s="44">
        <v>0</v>
      </c>
      <c r="E1276" s="44">
        <v>0</v>
      </c>
      <c r="F1276" s="48">
        <v>0</v>
      </c>
      <c r="G1276" s="48">
        <v>0</v>
      </c>
      <c r="H1276" s="44">
        <v>0</v>
      </c>
      <c r="I1276" s="44">
        <v>0</v>
      </c>
      <c r="J1276" s="44">
        <v>0</v>
      </c>
      <c r="K1276" s="48">
        <v>0</v>
      </c>
      <c r="L1276" s="49">
        <v>0</v>
      </c>
      <c r="M1276" s="49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50">
        <f t="shared" si="67"/>
        <v>0</v>
      </c>
      <c r="U1276" s="50">
        <f t="shared" si="67"/>
        <v>0</v>
      </c>
      <c r="V1276" s="50">
        <f t="shared" si="67"/>
        <v>0</v>
      </c>
      <c r="W1276" s="50">
        <f t="shared" si="67"/>
        <v>0</v>
      </c>
      <c r="X1276" s="50">
        <f t="shared" si="67"/>
        <v>0</v>
      </c>
      <c r="Y1276" s="50">
        <f t="shared" si="67"/>
        <v>0</v>
      </c>
      <c r="Z1276" s="50">
        <f t="shared" si="67"/>
        <v>0</v>
      </c>
      <c r="AA1276" s="50">
        <f t="shared" si="67"/>
        <v>0</v>
      </c>
      <c r="AB1276" s="50">
        <f t="shared" si="66"/>
        <v>0</v>
      </c>
      <c r="AC1276" s="48" t="e">
        <f>VLOOKUP(ПРОДАЖИ!C:C,'ИЗ ОСНОВЫ НОМЕНКЛАТУР'!D:E,2,0)</f>
        <v>#N/A</v>
      </c>
      <c r="AD1276" s="48" t="e">
        <f>VLOOKUP(C:C,'ИЗ ОСНОВЫ НОМЕНКЛАТУР'!D:F,3,0)</f>
        <v>#N/A</v>
      </c>
      <c r="AE1276" s="48" t="e">
        <f>VLOOKUP(C:C,'ИЗ ОСНОВЫ НОМЕНКЛАТУР'!D:H,5,0)</f>
        <v>#N/A</v>
      </c>
    </row>
    <row r="1277" spans="1:31" ht="9.6" customHeight="1" x14ac:dyDescent="0.2">
      <c r="A1277" s="45" t="s">
        <v>888</v>
      </c>
      <c r="B1277" s="11"/>
      <c r="C1277" s="11" t="s">
        <v>1277</v>
      </c>
      <c r="D1277" s="44">
        <v>0</v>
      </c>
      <c r="E1277" s="44">
        <v>0</v>
      </c>
      <c r="F1277" s="48">
        <v>0</v>
      </c>
      <c r="G1277" s="48">
        <v>0</v>
      </c>
      <c r="H1277" s="44">
        <v>24</v>
      </c>
      <c r="I1277" s="44">
        <v>20</v>
      </c>
      <c r="J1277" s="44">
        <v>0</v>
      </c>
      <c r="K1277" s="48">
        <v>0</v>
      </c>
      <c r="L1277" s="49">
        <v>0</v>
      </c>
      <c r="M1277" s="49">
        <v>0</v>
      </c>
      <c r="N1277" s="10">
        <v>0</v>
      </c>
      <c r="O1277" s="10">
        <v>0</v>
      </c>
      <c r="P1277" s="10">
        <v>25585.200000000001</v>
      </c>
      <c r="Q1277" s="10">
        <v>21321</v>
      </c>
      <c r="R1277" s="10">
        <v>0</v>
      </c>
      <c r="S1277" s="10">
        <v>0</v>
      </c>
      <c r="T1277" s="50">
        <f t="shared" si="67"/>
        <v>0</v>
      </c>
      <c r="U1277" s="50">
        <f t="shared" si="67"/>
        <v>0</v>
      </c>
      <c r="V1277" s="50">
        <f t="shared" si="67"/>
        <v>0</v>
      </c>
      <c r="W1277" s="50">
        <f t="shared" si="67"/>
        <v>0</v>
      </c>
      <c r="X1277" s="50">
        <f t="shared" si="67"/>
        <v>2132.1</v>
      </c>
      <c r="Y1277" s="50">
        <f t="shared" si="67"/>
        <v>1776.75</v>
      </c>
      <c r="Z1277" s="50">
        <f t="shared" si="67"/>
        <v>0</v>
      </c>
      <c r="AA1277" s="50">
        <f t="shared" si="67"/>
        <v>0</v>
      </c>
      <c r="AB1277" s="50">
        <f t="shared" si="66"/>
        <v>3908.85</v>
      </c>
      <c r="AC1277" s="48" t="str">
        <f>VLOOKUP(ПРОДАЖИ!C:C,'ИЗ ОСНОВЫ НОМЕНКЛАТУР'!D:E,2,0)</f>
        <v>Аксессуары для кухни</v>
      </c>
      <c r="AD1277" s="48" t="str">
        <f>VLOOKUP(C:C,'ИЗ ОСНОВЫ НОМЕНКЛАТУР'!D:F,3,0)</f>
        <v>Вентиляционные решетки</v>
      </c>
      <c r="AE1277" s="48" t="str">
        <f>VLOOKUP(C:C,'ИЗ ОСНОВЫ НОМЕНКЛАТУР'!D:H,5,0)</f>
        <v>C</v>
      </c>
    </row>
    <row r="1278" spans="1:31" ht="9.6" customHeight="1" x14ac:dyDescent="0.2">
      <c r="A1278" s="45" t="s">
        <v>888</v>
      </c>
      <c r="B1278" s="11"/>
      <c r="C1278" s="11" t="s">
        <v>1278</v>
      </c>
      <c r="D1278" s="44">
        <v>0</v>
      </c>
      <c r="E1278" s="44">
        <v>0</v>
      </c>
      <c r="F1278" s="48">
        <v>0</v>
      </c>
      <c r="G1278" s="48">
        <v>0</v>
      </c>
      <c r="H1278" s="44">
        <v>23</v>
      </c>
      <c r="I1278" s="44">
        <v>35</v>
      </c>
      <c r="J1278" s="44">
        <v>0</v>
      </c>
      <c r="K1278" s="48">
        <v>0</v>
      </c>
      <c r="L1278" s="49">
        <v>0</v>
      </c>
      <c r="M1278" s="49">
        <v>0</v>
      </c>
      <c r="N1278" s="10">
        <v>0</v>
      </c>
      <c r="O1278" s="10">
        <v>0</v>
      </c>
      <c r="P1278" s="10">
        <v>15253.84</v>
      </c>
      <c r="Q1278" s="10">
        <v>23432.5</v>
      </c>
      <c r="R1278" s="10">
        <v>0</v>
      </c>
      <c r="S1278" s="10">
        <v>0</v>
      </c>
      <c r="T1278" s="50">
        <f t="shared" si="67"/>
        <v>0</v>
      </c>
      <c r="U1278" s="50">
        <f t="shared" si="67"/>
        <v>0</v>
      </c>
      <c r="V1278" s="50">
        <f t="shared" si="67"/>
        <v>0</v>
      </c>
      <c r="W1278" s="50">
        <f t="shared" si="67"/>
        <v>0</v>
      </c>
      <c r="X1278" s="50">
        <f t="shared" si="67"/>
        <v>1271.1533333333334</v>
      </c>
      <c r="Y1278" s="50">
        <f t="shared" si="67"/>
        <v>1952.7083333333333</v>
      </c>
      <c r="Z1278" s="50">
        <f t="shared" si="67"/>
        <v>0</v>
      </c>
      <c r="AA1278" s="50">
        <f t="shared" si="67"/>
        <v>0</v>
      </c>
      <c r="AB1278" s="50">
        <f t="shared" si="66"/>
        <v>3223.8616666666667</v>
      </c>
      <c r="AC1278" s="48" t="str">
        <f>VLOOKUP(ПРОДАЖИ!C:C,'ИЗ ОСНОВЫ НОМЕНКЛАТУР'!D:E,2,0)</f>
        <v>Аксессуары для кухни</v>
      </c>
      <c r="AD1278" s="48" t="str">
        <f>VLOOKUP(C:C,'ИЗ ОСНОВЫ НОМЕНКЛАТУР'!D:F,3,0)</f>
        <v>Вентиляционные решетки</v>
      </c>
      <c r="AE1278" s="48" t="str">
        <f>VLOOKUP(C:C,'ИЗ ОСНОВЫ НОМЕНКЛАТУР'!D:H,5,0)</f>
        <v>C</v>
      </c>
    </row>
    <row r="1279" spans="1:31" ht="9.6" customHeight="1" x14ac:dyDescent="0.2">
      <c r="A1279" s="45" t="s">
        <v>888</v>
      </c>
      <c r="B1279" s="11"/>
      <c r="C1279" s="11" t="s">
        <v>1279</v>
      </c>
      <c r="D1279" s="44">
        <v>0</v>
      </c>
      <c r="E1279" s="44">
        <v>0</v>
      </c>
      <c r="F1279" s="48">
        <v>0</v>
      </c>
      <c r="G1279" s="48">
        <v>0</v>
      </c>
      <c r="H1279" s="44">
        <v>16</v>
      </c>
      <c r="I1279" s="44">
        <v>26</v>
      </c>
      <c r="J1279" s="44">
        <v>0</v>
      </c>
      <c r="K1279" s="48">
        <v>0</v>
      </c>
      <c r="L1279" s="49">
        <v>0</v>
      </c>
      <c r="M1279" s="49">
        <v>0</v>
      </c>
      <c r="N1279" s="10">
        <v>0</v>
      </c>
      <c r="O1279" s="10">
        <v>0</v>
      </c>
      <c r="P1279" s="10">
        <v>14832</v>
      </c>
      <c r="Q1279" s="10">
        <v>24102</v>
      </c>
      <c r="R1279" s="10">
        <v>0</v>
      </c>
      <c r="S1279" s="10">
        <v>0</v>
      </c>
      <c r="T1279" s="50">
        <f t="shared" si="67"/>
        <v>0</v>
      </c>
      <c r="U1279" s="50">
        <f t="shared" si="67"/>
        <v>0</v>
      </c>
      <c r="V1279" s="50">
        <f t="shared" si="67"/>
        <v>0</v>
      </c>
      <c r="W1279" s="50">
        <f t="shared" si="67"/>
        <v>0</v>
      </c>
      <c r="X1279" s="50">
        <f t="shared" si="67"/>
        <v>1236</v>
      </c>
      <c r="Y1279" s="50">
        <f t="shared" si="67"/>
        <v>2008.5</v>
      </c>
      <c r="Z1279" s="50">
        <f t="shared" si="67"/>
        <v>0</v>
      </c>
      <c r="AA1279" s="50">
        <f t="shared" si="67"/>
        <v>0</v>
      </c>
      <c r="AB1279" s="50">
        <f t="shared" si="66"/>
        <v>3244.5</v>
      </c>
      <c r="AC1279" s="48" t="str">
        <f>VLOOKUP(ПРОДАЖИ!C:C,'ИЗ ОСНОВЫ НОМЕНКЛАТУР'!D:E,2,0)</f>
        <v>Аксессуары для кухни</v>
      </c>
      <c r="AD1279" s="48" t="str">
        <f>VLOOKUP(C:C,'ИЗ ОСНОВЫ НОМЕНКЛАТУР'!D:F,3,0)</f>
        <v>Вентиляционные решетки</v>
      </c>
      <c r="AE1279" s="48" t="str">
        <f>VLOOKUP(C:C,'ИЗ ОСНОВЫ НОМЕНКЛАТУР'!D:H,5,0)</f>
        <v>C</v>
      </c>
    </row>
    <row r="1280" spans="1:31" ht="9.6" customHeight="1" x14ac:dyDescent="0.2">
      <c r="A1280" s="45" t="s">
        <v>888</v>
      </c>
      <c r="B1280" s="11"/>
      <c r="C1280" s="11" t="s">
        <v>1280</v>
      </c>
      <c r="D1280" s="44">
        <v>0</v>
      </c>
      <c r="E1280" s="44">
        <v>0</v>
      </c>
      <c r="F1280" s="48">
        <v>0</v>
      </c>
      <c r="G1280" s="48">
        <v>0</v>
      </c>
      <c r="H1280" s="44">
        <v>22</v>
      </c>
      <c r="I1280" s="44">
        <v>28</v>
      </c>
      <c r="J1280" s="44">
        <v>0</v>
      </c>
      <c r="K1280" s="48">
        <v>0</v>
      </c>
      <c r="L1280" s="49">
        <v>0</v>
      </c>
      <c r="M1280" s="49">
        <v>0</v>
      </c>
      <c r="N1280" s="10">
        <v>0</v>
      </c>
      <c r="O1280" s="10">
        <v>0</v>
      </c>
      <c r="P1280" s="10">
        <v>14729</v>
      </c>
      <c r="Q1280" s="10">
        <v>18746</v>
      </c>
      <c r="R1280" s="10">
        <v>0</v>
      </c>
      <c r="S1280" s="10">
        <v>0</v>
      </c>
      <c r="T1280" s="50">
        <f t="shared" si="67"/>
        <v>0</v>
      </c>
      <c r="U1280" s="50">
        <f t="shared" si="67"/>
        <v>0</v>
      </c>
      <c r="V1280" s="50">
        <f t="shared" si="67"/>
        <v>0</v>
      </c>
      <c r="W1280" s="50">
        <f t="shared" si="67"/>
        <v>0</v>
      </c>
      <c r="X1280" s="50">
        <f t="shared" si="67"/>
        <v>1227.4166666666667</v>
      </c>
      <c r="Y1280" s="50">
        <f t="shared" si="67"/>
        <v>1562.1666666666667</v>
      </c>
      <c r="Z1280" s="50">
        <f t="shared" si="67"/>
        <v>0</v>
      </c>
      <c r="AA1280" s="50">
        <f t="shared" si="67"/>
        <v>0</v>
      </c>
      <c r="AB1280" s="50">
        <f t="shared" si="66"/>
        <v>2789.5833333333335</v>
      </c>
      <c r="AC1280" s="48" t="str">
        <f>VLOOKUP(ПРОДАЖИ!C:C,'ИЗ ОСНОВЫ НОМЕНКЛАТУР'!D:E,2,0)</f>
        <v>Аксессуары для кухни</v>
      </c>
      <c r="AD1280" s="48" t="str">
        <f>VLOOKUP(C:C,'ИЗ ОСНОВЫ НОМЕНКЛАТУР'!D:F,3,0)</f>
        <v>Вентиляционные решетки</v>
      </c>
      <c r="AE1280" s="48" t="str">
        <f>VLOOKUP(C:C,'ИЗ ОСНОВЫ НОМЕНКЛАТУР'!D:H,5,0)</f>
        <v>C</v>
      </c>
    </row>
    <row r="1281" spans="1:31" ht="9.6" customHeight="1" x14ac:dyDescent="0.2">
      <c r="A1281" s="45" t="s">
        <v>888</v>
      </c>
      <c r="B1281" s="11"/>
      <c r="C1281" s="11" t="s">
        <v>1281</v>
      </c>
      <c r="D1281" s="44">
        <v>0</v>
      </c>
      <c r="E1281" s="44">
        <v>0</v>
      </c>
      <c r="F1281" s="48">
        <v>0</v>
      </c>
      <c r="G1281" s="48">
        <v>0</v>
      </c>
      <c r="H1281" s="44">
        <v>38</v>
      </c>
      <c r="I1281" s="44">
        <v>12</v>
      </c>
      <c r="J1281" s="44">
        <v>0</v>
      </c>
      <c r="K1281" s="48">
        <v>0</v>
      </c>
      <c r="L1281" s="49">
        <v>0</v>
      </c>
      <c r="M1281" s="49">
        <v>0</v>
      </c>
      <c r="N1281" s="10">
        <v>0</v>
      </c>
      <c r="O1281" s="10">
        <v>0</v>
      </c>
      <c r="P1281" s="10">
        <v>23679.7</v>
      </c>
      <c r="Q1281" s="10">
        <v>7477.8</v>
      </c>
      <c r="R1281" s="10">
        <v>0</v>
      </c>
      <c r="S1281" s="10">
        <v>0</v>
      </c>
      <c r="T1281" s="50">
        <f t="shared" si="67"/>
        <v>0</v>
      </c>
      <c r="U1281" s="50">
        <f t="shared" si="67"/>
        <v>0</v>
      </c>
      <c r="V1281" s="50">
        <f t="shared" si="67"/>
        <v>0</v>
      </c>
      <c r="W1281" s="50">
        <f t="shared" si="67"/>
        <v>0</v>
      </c>
      <c r="X1281" s="50">
        <f t="shared" si="67"/>
        <v>1973.3083333333334</v>
      </c>
      <c r="Y1281" s="50">
        <f t="shared" si="67"/>
        <v>623.15</v>
      </c>
      <c r="Z1281" s="50">
        <f t="shared" si="67"/>
        <v>0</v>
      </c>
      <c r="AA1281" s="50">
        <f t="shared" si="67"/>
        <v>0</v>
      </c>
      <c r="AB1281" s="50">
        <f t="shared" si="66"/>
        <v>2596.4583333333335</v>
      </c>
      <c r="AC1281" s="48" t="str">
        <f>VLOOKUP(ПРОДАЖИ!C:C,'ИЗ ОСНОВЫ НОМЕНКЛАТУР'!D:E,2,0)</f>
        <v>Аксессуары для кухни</v>
      </c>
      <c r="AD1281" s="48" t="str">
        <f>VLOOKUP(C:C,'ИЗ ОСНОВЫ НОМЕНКЛАТУР'!D:F,3,0)</f>
        <v>Вентиляционные решетки</v>
      </c>
      <c r="AE1281" s="48" t="str">
        <f>VLOOKUP(C:C,'ИЗ ОСНОВЫ НОМЕНКЛАТУР'!D:H,5,0)</f>
        <v>C</v>
      </c>
    </row>
    <row r="1282" spans="1:31" ht="9.6" customHeight="1" x14ac:dyDescent="0.2">
      <c r="A1282" s="45" t="s">
        <v>888</v>
      </c>
      <c r="B1282" s="11"/>
      <c r="C1282" s="11" t="s">
        <v>1282</v>
      </c>
      <c r="D1282" s="44">
        <v>0</v>
      </c>
      <c r="E1282" s="44">
        <v>0</v>
      </c>
      <c r="F1282" s="48">
        <v>0</v>
      </c>
      <c r="G1282" s="48">
        <v>0</v>
      </c>
      <c r="H1282" s="44">
        <v>44</v>
      </c>
      <c r="I1282" s="44">
        <v>27</v>
      </c>
      <c r="J1282" s="44">
        <v>0</v>
      </c>
      <c r="K1282" s="48">
        <v>0</v>
      </c>
      <c r="L1282" s="49">
        <v>0</v>
      </c>
      <c r="M1282" s="49">
        <v>0</v>
      </c>
      <c r="N1282" s="10">
        <v>0</v>
      </c>
      <c r="O1282" s="10">
        <v>0</v>
      </c>
      <c r="P1282" s="10">
        <v>16315.2</v>
      </c>
      <c r="Q1282" s="10">
        <v>10011.6</v>
      </c>
      <c r="R1282" s="10">
        <v>0</v>
      </c>
      <c r="S1282" s="10">
        <v>0</v>
      </c>
      <c r="T1282" s="50">
        <f t="shared" si="67"/>
        <v>0</v>
      </c>
      <c r="U1282" s="50">
        <f t="shared" si="67"/>
        <v>0</v>
      </c>
      <c r="V1282" s="50">
        <f t="shared" si="67"/>
        <v>0</v>
      </c>
      <c r="W1282" s="50">
        <f t="shared" si="67"/>
        <v>0</v>
      </c>
      <c r="X1282" s="50">
        <f t="shared" si="67"/>
        <v>1359.6000000000001</v>
      </c>
      <c r="Y1282" s="50">
        <f t="shared" si="67"/>
        <v>834.30000000000007</v>
      </c>
      <c r="Z1282" s="50">
        <f t="shared" si="67"/>
        <v>0</v>
      </c>
      <c r="AA1282" s="50">
        <f t="shared" si="67"/>
        <v>0</v>
      </c>
      <c r="AB1282" s="50">
        <f t="shared" si="66"/>
        <v>2193.9</v>
      </c>
      <c r="AC1282" s="48" t="str">
        <f>VLOOKUP(ПРОДАЖИ!C:C,'ИЗ ОСНОВЫ НОМЕНКЛАТУР'!D:E,2,0)</f>
        <v>Аксессуары для кухни</v>
      </c>
      <c r="AD1282" s="48" t="str">
        <f>VLOOKUP(C:C,'ИЗ ОСНОВЫ НОМЕНКЛАТУР'!D:F,3,0)</f>
        <v>Вентиляционные решетки</v>
      </c>
      <c r="AE1282" s="48" t="str">
        <f>VLOOKUP(C:C,'ИЗ ОСНОВЫ НОМЕНКЛАТУР'!D:H,5,0)</f>
        <v>C</v>
      </c>
    </row>
    <row r="1283" spans="1:31" ht="9.6" customHeight="1" x14ac:dyDescent="0.2">
      <c r="A1283" s="45" t="s">
        <v>888</v>
      </c>
      <c r="B1283" s="11"/>
      <c r="C1283" s="11" t="s">
        <v>1283</v>
      </c>
      <c r="D1283" s="44">
        <v>0</v>
      </c>
      <c r="E1283" s="44">
        <v>0</v>
      </c>
      <c r="F1283" s="48">
        <v>0</v>
      </c>
      <c r="G1283" s="48">
        <v>0</v>
      </c>
      <c r="H1283" s="44">
        <v>42</v>
      </c>
      <c r="I1283" s="44">
        <v>17</v>
      </c>
      <c r="J1283" s="44">
        <v>0</v>
      </c>
      <c r="K1283" s="48">
        <v>0</v>
      </c>
      <c r="L1283" s="49">
        <v>0</v>
      </c>
      <c r="M1283" s="49">
        <v>0</v>
      </c>
      <c r="N1283" s="10">
        <v>0</v>
      </c>
      <c r="O1283" s="10">
        <v>0</v>
      </c>
      <c r="P1283" s="10">
        <v>17520.3</v>
      </c>
      <c r="Q1283" s="10">
        <v>7091.55</v>
      </c>
      <c r="R1283" s="10">
        <v>0</v>
      </c>
      <c r="S1283" s="10">
        <v>0</v>
      </c>
      <c r="T1283" s="50">
        <f t="shared" si="67"/>
        <v>0</v>
      </c>
      <c r="U1283" s="50">
        <f t="shared" si="67"/>
        <v>0</v>
      </c>
      <c r="V1283" s="50">
        <f t="shared" si="67"/>
        <v>0</v>
      </c>
      <c r="W1283" s="50">
        <f t="shared" si="67"/>
        <v>0</v>
      </c>
      <c r="X1283" s="50">
        <f t="shared" si="67"/>
        <v>1460.0249999999999</v>
      </c>
      <c r="Y1283" s="50">
        <f t="shared" si="67"/>
        <v>590.96249999999998</v>
      </c>
      <c r="Z1283" s="50">
        <f t="shared" si="67"/>
        <v>0</v>
      </c>
      <c r="AA1283" s="50">
        <f t="shared" si="67"/>
        <v>0</v>
      </c>
      <c r="AB1283" s="50">
        <f t="shared" si="66"/>
        <v>2050.9874999999997</v>
      </c>
      <c r="AC1283" s="48" t="str">
        <f>VLOOKUP(ПРОДАЖИ!C:C,'ИЗ ОСНОВЫ НОМЕНКЛАТУР'!D:E,2,0)</f>
        <v>Аксессуары для кухни</v>
      </c>
      <c r="AD1283" s="48" t="str">
        <f>VLOOKUP(C:C,'ИЗ ОСНОВЫ НОМЕНКЛАТУР'!D:F,3,0)</f>
        <v>Вентиляционные решетки</v>
      </c>
      <c r="AE1283" s="48" t="str">
        <f>VLOOKUP(C:C,'ИЗ ОСНОВЫ НОМЕНКЛАТУР'!D:H,5,0)</f>
        <v>C</v>
      </c>
    </row>
    <row r="1284" spans="1:31" ht="9.6" customHeight="1" x14ac:dyDescent="0.2">
      <c r="A1284" s="45" t="s">
        <v>888</v>
      </c>
      <c r="B1284" s="11"/>
      <c r="C1284" s="11" t="s">
        <v>1284</v>
      </c>
      <c r="D1284" s="44">
        <v>0</v>
      </c>
      <c r="E1284" s="44">
        <v>0</v>
      </c>
      <c r="F1284" s="48">
        <v>0</v>
      </c>
      <c r="G1284" s="48">
        <v>0</v>
      </c>
      <c r="H1284" s="44">
        <v>23</v>
      </c>
      <c r="I1284" s="44">
        <v>34</v>
      </c>
      <c r="J1284" s="44">
        <v>0</v>
      </c>
      <c r="K1284" s="48">
        <v>0</v>
      </c>
      <c r="L1284" s="49">
        <v>0</v>
      </c>
      <c r="M1284" s="49">
        <v>0</v>
      </c>
      <c r="N1284" s="10">
        <v>0</v>
      </c>
      <c r="O1284" s="10">
        <v>0</v>
      </c>
      <c r="P1284" s="10">
        <v>6396.3</v>
      </c>
      <c r="Q1284" s="10">
        <v>9455.4</v>
      </c>
      <c r="R1284" s="10">
        <v>0</v>
      </c>
      <c r="S1284" s="10">
        <v>0</v>
      </c>
      <c r="T1284" s="50">
        <f t="shared" si="67"/>
        <v>0</v>
      </c>
      <c r="U1284" s="50">
        <f t="shared" si="67"/>
        <v>0</v>
      </c>
      <c r="V1284" s="50">
        <f t="shared" si="67"/>
        <v>0</v>
      </c>
      <c r="W1284" s="50">
        <f t="shared" si="67"/>
        <v>0</v>
      </c>
      <c r="X1284" s="50">
        <f t="shared" si="67"/>
        <v>533.02499999999998</v>
      </c>
      <c r="Y1284" s="50">
        <f t="shared" si="67"/>
        <v>787.94999999999993</v>
      </c>
      <c r="Z1284" s="50">
        <f t="shared" si="67"/>
        <v>0</v>
      </c>
      <c r="AA1284" s="50">
        <f t="shared" si="67"/>
        <v>0</v>
      </c>
      <c r="AB1284" s="50">
        <f t="shared" ref="AB1284:AB1347" si="68">T1284+U1284+V1284+W1284+X1284+Y1284+Z1284+AA1284</f>
        <v>1320.9749999999999</v>
      </c>
      <c r="AC1284" s="48" t="str">
        <f>VLOOKUP(ПРОДАЖИ!C:C,'ИЗ ОСНОВЫ НОМЕНКЛАТУР'!D:E,2,0)</f>
        <v>Аксессуары для кухни</v>
      </c>
      <c r="AD1284" s="48" t="str">
        <f>VLOOKUP(C:C,'ИЗ ОСНОВЫ НОМЕНКЛАТУР'!D:F,3,0)</f>
        <v>Вентиляционные решетки</v>
      </c>
      <c r="AE1284" s="48" t="str">
        <f>VLOOKUP(C:C,'ИЗ ОСНОВЫ НОМЕНКЛАТУР'!D:H,5,0)</f>
        <v>C</v>
      </c>
    </row>
    <row r="1285" spans="1:31" ht="9.6" customHeight="1" x14ac:dyDescent="0.2">
      <c r="A1285" s="45" t="s">
        <v>888</v>
      </c>
      <c r="B1285" s="11"/>
      <c r="C1285" s="11" t="s">
        <v>1285</v>
      </c>
      <c r="D1285" s="44">
        <v>0</v>
      </c>
      <c r="E1285" s="44">
        <v>0</v>
      </c>
      <c r="F1285" s="48">
        <v>0</v>
      </c>
      <c r="G1285" s="48">
        <v>0</v>
      </c>
      <c r="H1285" s="44">
        <v>15</v>
      </c>
      <c r="I1285" s="44">
        <v>16</v>
      </c>
      <c r="J1285" s="44">
        <v>0</v>
      </c>
      <c r="K1285" s="48">
        <v>0</v>
      </c>
      <c r="L1285" s="49">
        <v>0</v>
      </c>
      <c r="M1285" s="49">
        <v>0</v>
      </c>
      <c r="N1285" s="10">
        <v>0</v>
      </c>
      <c r="O1285" s="10">
        <v>0</v>
      </c>
      <c r="P1285" s="10">
        <v>5126.99</v>
      </c>
      <c r="Q1285" s="10">
        <v>5520.8</v>
      </c>
      <c r="R1285" s="10">
        <v>0</v>
      </c>
      <c r="S1285" s="10">
        <v>0</v>
      </c>
      <c r="T1285" s="50">
        <f t="shared" si="67"/>
        <v>0</v>
      </c>
      <c r="U1285" s="50">
        <f t="shared" si="67"/>
        <v>0</v>
      </c>
      <c r="V1285" s="50">
        <f t="shared" si="67"/>
        <v>0</v>
      </c>
      <c r="W1285" s="50">
        <f t="shared" si="67"/>
        <v>0</v>
      </c>
      <c r="X1285" s="50">
        <f t="shared" si="67"/>
        <v>427.24916666666667</v>
      </c>
      <c r="Y1285" s="50">
        <f t="shared" si="67"/>
        <v>460.06666666666666</v>
      </c>
      <c r="Z1285" s="50">
        <f t="shared" si="67"/>
        <v>0</v>
      </c>
      <c r="AA1285" s="50">
        <f t="shared" si="67"/>
        <v>0</v>
      </c>
      <c r="AB1285" s="50">
        <f t="shared" si="68"/>
        <v>887.31583333333333</v>
      </c>
      <c r="AC1285" s="48" t="str">
        <f>VLOOKUP(ПРОДАЖИ!C:C,'ИЗ ОСНОВЫ НОМЕНКЛАТУР'!D:E,2,0)</f>
        <v>Аксессуары для кухни</v>
      </c>
      <c r="AD1285" s="48" t="str">
        <f>VLOOKUP(C:C,'ИЗ ОСНОВЫ НОМЕНКЛАТУР'!D:F,3,0)</f>
        <v>Вентиляционные решетки</v>
      </c>
      <c r="AE1285" s="48" t="str">
        <f>VLOOKUP(C:C,'ИЗ ОСНОВЫ НОМЕНКЛАТУР'!D:H,5,0)</f>
        <v>C</v>
      </c>
    </row>
    <row r="1286" spans="1:31" ht="9.6" customHeight="1" x14ac:dyDescent="0.2">
      <c r="A1286" s="45" t="s">
        <v>888</v>
      </c>
      <c r="B1286" s="11"/>
      <c r="C1286" s="11" t="s">
        <v>1286</v>
      </c>
      <c r="D1286" s="44">
        <v>0</v>
      </c>
      <c r="E1286" s="44">
        <v>0</v>
      </c>
      <c r="F1286" s="48">
        <v>0</v>
      </c>
      <c r="G1286" s="48">
        <v>0</v>
      </c>
      <c r="H1286" s="44">
        <v>10</v>
      </c>
      <c r="I1286" s="44">
        <v>16</v>
      </c>
      <c r="J1286" s="44">
        <v>0</v>
      </c>
      <c r="K1286" s="48">
        <v>0</v>
      </c>
      <c r="L1286" s="49">
        <v>0</v>
      </c>
      <c r="M1286" s="49">
        <v>0</v>
      </c>
      <c r="N1286" s="10">
        <v>0</v>
      </c>
      <c r="O1286" s="10">
        <v>0</v>
      </c>
      <c r="P1286" s="10">
        <v>2523.5</v>
      </c>
      <c r="Q1286" s="10">
        <v>4037.6</v>
      </c>
      <c r="R1286" s="10">
        <v>0</v>
      </c>
      <c r="S1286" s="10">
        <v>0</v>
      </c>
      <c r="T1286" s="50">
        <f t="shared" si="67"/>
        <v>0</v>
      </c>
      <c r="U1286" s="50">
        <f t="shared" si="67"/>
        <v>0</v>
      </c>
      <c r="V1286" s="50">
        <f t="shared" si="67"/>
        <v>0</v>
      </c>
      <c r="W1286" s="50">
        <f t="shared" si="67"/>
        <v>0</v>
      </c>
      <c r="X1286" s="50">
        <f t="shared" si="67"/>
        <v>210.29166666666666</v>
      </c>
      <c r="Y1286" s="50">
        <f t="shared" si="67"/>
        <v>336.46666666666664</v>
      </c>
      <c r="Z1286" s="50">
        <f t="shared" si="67"/>
        <v>0</v>
      </c>
      <c r="AA1286" s="50">
        <f t="shared" si="67"/>
        <v>0</v>
      </c>
      <c r="AB1286" s="50">
        <f t="shared" si="68"/>
        <v>546.75833333333333</v>
      </c>
      <c r="AC1286" s="48" t="str">
        <f>VLOOKUP(ПРОДАЖИ!C:C,'ИЗ ОСНОВЫ НОМЕНКЛАТУР'!D:E,2,0)</f>
        <v>Аксессуары для кухни</v>
      </c>
      <c r="AD1286" s="48" t="str">
        <f>VLOOKUP(C:C,'ИЗ ОСНОВЫ НОМЕНКЛАТУР'!D:F,3,0)</f>
        <v>Вентиляционные решетки</v>
      </c>
      <c r="AE1286" s="48" t="str">
        <f>VLOOKUP(C:C,'ИЗ ОСНОВЫ НОМЕНКЛАТУР'!D:H,5,0)</f>
        <v>C</v>
      </c>
    </row>
    <row r="1287" spans="1:31" ht="9.6" customHeight="1" x14ac:dyDescent="0.2">
      <c r="A1287" s="45" t="s">
        <v>888</v>
      </c>
      <c r="B1287" s="11"/>
      <c r="C1287" s="11" t="s">
        <v>1287</v>
      </c>
      <c r="D1287" s="44">
        <v>0</v>
      </c>
      <c r="E1287" s="44">
        <v>0</v>
      </c>
      <c r="F1287" s="48">
        <v>0</v>
      </c>
      <c r="G1287" s="48">
        <v>0</v>
      </c>
      <c r="H1287" s="44">
        <v>7</v>
      </c>
      <c r="I1287" s="44">
        <v>16</v>
      </c>
      <c r="J1287" s="44">
        <v>0</v>
      </c>
      <c r="K1287" s="48">
        <v>0</v>
      </c>
      <c r="L1287" s="49">
        <v>0</v>
      </c>
      <c r="M1287" s="49">
        <v>0</v>
      </c>
      <c r="N1287" s="10">
        <v>0</v>
      </c>
      <c r="O1287" s="10">
        <v>0</v>
      </c>
      <c r="P1287" s="10">
        <v>1622.25</v>
      </c>
      <c r="Q1287" s="10">
        <v>3704.45</v>
      </c>
      <c r="R1287" s="10">
        <v>0</v>
      </c>
      <c r="S1287" s="10">
        <v>0</v>
      </c>
      <c r="T1287" s="50">
        <f t="shared" si="67"/>
        <v>0</v>
      </c>
      <c r="U1287" s="50">
        <f t="shared" si="67"/>
        <v>0</v>
      </c>
      <c r="V1287" s="50">
        <f t="shared" si="67"/>
        <v>0</v>
      </c>
      <c r="W1287" s="50">
        <f t="shared" si="67"/>
        <v>0</v>
      </c>
      <c r="X1287" s="50">
        <f t="shared" si="67"/>
        <v>135.1875</v>
      </c>
      <c r="Y1287" s="50">
        <f t="shared" si="67"/>
        <v>308.70416666666665</v>
      </c>
      <c r="Z1287" s="50">
        <f t="shared" si="67"/>
        <v>0</v>
      </c>
      <c r="AA1287" s="50">
        <f t="shared" si="67"/>
        <v>0</v>
      </c>
      <c r="AB1287" s="50">
        <f t="shared" si="68"/>
        <v>443.89166666666665</v>
      </c>
      <c r="AC1287" s="48" t="str">
        <f>VLOOKUP(ПРОДАЖИ!C:C,'ИЗ ОСНОВЫ НОМЕНКЛАТУР'!D:E,2,0)</f>
        <v>Аксессуары для кухни</v>
      </c>
      <c r="AD1287" s="48" t="str">
        <f>VLOOKUP(C:C,'ИЗ ОСНОВЫ НОМЕНКЛАТУР'!D:F,3,0)</f>
        <v>Вентиляционные решетки</v>
      </c>
      <c r="AE1287" s="48" t="str">
        <f>VLOOKUP(C:C,'ИЗ ОСНОВЫ НОМЕНКЛАТУР'!D:H,5,0)</f>
        <v>C</v>
      </c>
    </row>
    <row r="1288" spans="1:31" ht="9.6" customHeight="1" x14ac:dyDescent="0.2">
      <c r="A1288" s="45" t="s">
        <v>888</v>
      </c>
      <c r="B1288" s="11"/>
      <c r="C1288" s="11" t="s">
        <v>1288</v>
      </c>
      <c r="D1288" s="44">
        <v>78</v>
      </c>
      <c r="E1288" s="44">
        <v>0</v>
      </c>
      <c r="F1288" s="48">
        <v>11</v>
      </c>
      <c r="G1288" s="48">
        <v>0</v>
      </c>
      <c r="H1288" s="44">
        <v>0</v>
      </c>
      <c r="I1288" s="44">
        <v>0</v>
      </c>
      <c r="J1288" s="44">
        <v>0</v>
      </c>
      <c r="K1288" s="48">
        <v>0</v>
      </c>
      <c r="L1288" s="49">
        <v>135639.65</v>
      </c>
      <c r="M1288" s="49">
        <v>0</v>
      </c>
      <c r="N1288" s="10">
        <v>19031.54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50">
        <f t="shared" si="67"/>
        <v>11303.304166666667</v>
      </c>
      <c r="U1288" s="50">
        <f t="shared" si="67"/>
        <v>0</v>
      </c>
      <c r="V1288" s="50">
        <f t="shared" si="67"/>
        <v>1585.9616666666668</v>
      </c>
      <c r="W1288" s="50">
        <f t="shared" si="67"/>
        <v>0</v>
      </c>
      <c r="X1288" s="50">
        <f t="shared" si="67"/>
        <v>0</v>
      </c>
      <c r="Y1288" s="50">
        <f t="shared" si="67"/>
        <v>0</v>
      </c>
      <c r="Z1288" s="50">
        <f t="shared" si="67"/>
        <v>0</v>
      </c>
      <c r="AA1288" s="50">
        <f t="shared" si="67"/>
        <v>0</v>
      </c>
      <c r="AB1288" s="50">
        <f t="shared" si="68"/>
        <v>12889.265833333333</v>
      </c>
      <c r="AC1288" s="48" t="str">
        <f>VLOOKUP(ПРОДАЖИ!C:C,'ИЗ ОСНОВЫ НОМЕНКЛАТУР'!D:E,2,0)</f>
        <v>Аксессуары для кухни</v>
      </c>
      <c r="AD1288" s="48" t="str">
        <f>VLOOKUP(C:C,'ИЗ ОСНОВЫ НОМЕНКЛАТУР'!D:F,3,0)</f>
        <v>Вентиляционные решетки</v>
      </c>
      <c r="AE1288" s="48" t="str">
        <f>VLOOKUP(C:C,'ИЗ ОСНОВЫ НОМЕНКЛАТУР'!D:H,5,0)</f>
        <v>C</v>
      </c>
    </row>
    <row r="1289" spans="1:31" ht="9.6" customHeight="1" x14ac:dyDescent="0.2">
      <c r="A1289" s="45" t="s">
        <v>888</v>
      </c>
      <c r="B1289" s="11"/>
      <c r="C1289" s="11" t="s">
        <v>1289</v>
      </c>
      <c r="D1289" s="44">
        <v>42</v>
      </c>
      <c r="E1289" s="44">
        <v>0</v>
      </c>
      <c r="F1289" s="48">
        <v>6</v>
      </c>
      <c r="G1289" s="48">
        <v>0</v>
      </c>
      <c r="H1289" s="44">
        <v>0</v>
      </c>
      <c r="I1289" s="44">
        <v>0</v>
      </c>
      <c r="J1289" s="44">
        <v>0</v>
      </c>
      <c r="K1289" s="48">
        <v>0</v>
      </c>
      <c r="L1289" s="49">
        <v>48444.04</v>
      </c>
      <c r="M1289" s="49">
        <v>0</v>
      </c>
      <c r="N1289" s="10">
        <v>6899.76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50">
        <f t="shared" si="67"/>
        <v>4037.0033333333336</v>
      </c>
      <c r="U1289" s="50">
        <f t="shared" si="67"/>
        <v>0</v>
      </c>
      <c r="V1289" s="50">
        <f t="shared" si="67"/>
        <v>574.98</v>
      </c>
      <c r="W1289" s="50">
        <f t="shared" si="67"/>
        <v>0</v>
      </c>
      <c r="X1289" s="50">
        <f t="shared" si="67"/>
        <v>0</v>
      </c>
      <c r="Y1289" s="50">
        <f t="shared" si="67"/>
        <v>0</v>
      </c>
      <c r="Z1289" s="50">
        <f t="shared" si="67"/>
        <v>0</v>
      </c>
      <c r="AA1289" s="50">
        <f t="shared" si="67"/>
        <v>0</v>
      </c>
      <c r="AB1289" s="50">
        <f t="shared" si="68"/>
        <v>4611.9833333333336</v>
      </c>
      <c r="AC1289" s="48" t="str">
        <f>VLOOKUP(ПРОДАЖИ!C:C,'ИЗ ОСНОВЫ НОМЕНКЛАТУР'!D:E,2,0)</f>
        <v>Аксессуары для кухни</v>
      </c>
      <c r="AD1289" s="48" t="str">
        <f>VLOOKUP(C:C,'ИЗ ОСНОВЫ НОМЕНКЛАТУР'!D:F,3,0)</f>
        <v>Вентиляционные решетки</v>
      </c>
      <c r="AE1289" s="48" t="str">
        <f>VLOOKUP(C:C,'ИЗ ОСНОВЫ НОМЕНКЛАТУР'!D:H,5,0)</f>
        <v>C</v>
      </c>
    </row>
    <row r="1290" spans="1:31" ht="9.6" customHeight="1" x14ac:dyDescent="0.2">
      <c r="A1290" s="45" t="s">
        <v>888</v>
      </c>
      <c r="B1290" s="11"/>
      <c r="C1290" s="11" t="s">
        <v>1290</v>
      </c>
      <c r="D1290" s="44">
        <v>86</v>
      </c>
      <c r="E1290" s="44">
        <v>0</v>
      </c>
      <c r="F1290" s="48">
        <v>15</v>
      </c>
      <c r="G1290" s="48">
        <v>0</v>
      </c>
      <c r="H1290" s="44">
        <v>0</v>
      </c>
      <c r="I1290" s="44">
        <v>0</v>
      </c>
      <c r="J1290" s="44">
        <v>0</v>
      </c>
      <c r="K1290" s="48">
        <v>0</v>
      </c>
      <c r="L1290" s="49">
        <v>148792.29</v>
      </c>
      <c r="M1290" s="49">
        <v>0</v>
      </c>
      <c r="N1290" s="10">
        <v>25952.11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50">
        <f t="shared" si="67"/>
        <v>12399.3575</v>
      </c>
      <c r="U1290" s="50">
        <f t="shared" si="67"/>
        <v>0</v>
      </c>
      <c r="V1290" s="50">
        <f t="shared" si="67"/>
        <v>2162.6758333333332</v>
      </c>
      <c r="W1290" s="50">
        <f t="shared" si="67"/>
        <v>0</v>
      </c>
      <c r="X1290" s="50">
        <f t="shared" si="67"/>
        <v>0</v>
      </c>
      <c r="Y1290" s="50">
        <f t="shared" si="67"/>
        <v>0</v>
      </c>
      <c r="Z1290" s="50">
        <f t="shared" si="67"/>
        <v>0</v>
      </c>
      <c r="AA1290" s="50">
        <f t="shared" si="67"/>
        <v>0</v>
      </c>
      <c r="AB1290" s="50">
        <f t="shared" si="68"/>
        <v>14562.033333333333</v>
      </c>
      <c r="AC1290" s="48" t="str">
        <f>VLOOKUP(ПРОДАЖИ!C:C,'ИЗ ОСНОВЫ НОМЕНКЛАТУР'!D:E,2,0)</f>
        <v>Аксессуары для кухни</v>
      </c>
      <c r="AD1290" s="48" t="str">
        <f>VLOOKUP(C:C,'ИЗ ОСНОВЫ НОМЕНКЛАТУР'!D:F,3,0)</f>
        <v>Вентиляционные решетки</v>
      </c>
      <c r="AE1290" s="48" t="str">
        <f>VLOOKUP(C:C,'ИЗ ОСНОВЫ НОМЕНКЛАТУР'!D:H,5,0)</f>
        <v>C</v>
      </c>
    </row>
    <row r="1291" spans="1:31" ht="9.6" customHeight="1" x14ac:dyDescent="0.2">
      <c r="A1291" s="45" t="s">
        <v>888</v>
      </c>
      <c r="B1291" s="11"/>
      <c r="C1291" s="11" t="s">
        <v>1291</v>
      </c>
      <c r="D1291" s="44">
        <v>48</v>
      </c>
      <c r="E1291" s="44">
        <v>0</v>
      </c>
      <c r="F1291" s="48">
        <v>15</v>
      </c>
      <c r="G1291" s="48">
        <v>0</v>
      </c>
      <c r="H1291" s="44">
        <v>0</v>
      </c>
      <c r="I1291" s="44">
        <v>0</v>
      </c>
      <c r="J1291" s="44">
        <v>0</v>
      </c>
      <c r="K1291" s="48">
        <v>0</v>
      </c>
      <c r="L1291" s="49">
        <v>55450</v>
      </c>
      <c r="M1291" s="49">
        <v>0</v>
      </c>
      <c r="N1291" s="10">
        <v>17301.419999999998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50">
        <f t="shared" si="67"/>
        <v>4620.833333333333</v>
      </c>
      <c r="U1291" s="50">
        <f t="shared" si="67"/>
        <v>0</v>
      </c>
      <c r="V1291" s="50">
        <f t="shared" si="67"/>
        <v>1441.7849999999999</v>
      </c>
      <c r="W1291" s="50">
        <f t="shared" si="67"/>
        <v>0</v>
      </c>
      <c r="X1291" s="50">
        <f t="shared" si="67"/>
        <v>0</v>
      </c>
      <c r="Y1291" s="50">
        <f t="shared" si="67"/>
        <v>0</v>
      </c>
      <c r="Z1291" s="50">
        <f t="shared" si="67"/>
        <v>0</v>
      </c>
      <c r="AA1291" s="50">
        <f t="shared" si="67"/>
        <v>0</v>
      </c>
      <c r="AB1291" s="50">
        <f t="shared" si="68"/>
        <v>6062.6183333333329</v>
      </c>
      <c r="AC1291" s="48" t="str">
        <f>VLOOKUP(ПРОДАЖИ!C:C,'ИЗ ОСНОВЫ НОМЕНКЛАТУР'!D:E,2,0)</f>
        <v>Аксессуары для кухни</v>
      </c>
      <c r="AD1291" s="48" t="str">
        <f>VLOOKUP(C:C,'ИЗ ОСНОВЫ НОМЕНКЛАТУР'!D:F,3,0)</f>
        <v>Вентиляционные решетки</v>
      </c>
      <c r="AE1291" s="48" t="str">
        <f>VLOOKUP(C:C,'ИЗ ОСНОВЫ НОМЕНКЛАТУР'!D:H,5,0)</f>
        <v>C</v>
      </c>
    </row>
    <row r="1292" spans="1:31" ht="9.6" customHeight="1" x14ac:dyDescent="0.2">
      <c r="A1292" s="45" t="s">
        <v>888</v>
      </c>
      <c r="B1292" s="11"/>
      <c r="C1292" s="11" t="s">
        <v>1292</v>
      </c>
      <c r="D1292" s="44">
        <v>44</v>
      </c>
      <c r="E1292" s="44">
        <v>0</v>
      </c>
      <c r="F1292" s="48">
        <v>13</v>
      </c>
      <c r="G1292" s="48">
        <v>0</v>
      </c>
      <c r="H1292" s="44">
        <v>0</v>
      </c>
      <c r="I1292" s="44">
        <v>0</v>
      </c>
      <c r="J1292" s="44">
        <v>0</v>
      </c>
      <c r="K1292" s="48">
        <v>0</v>
      </c>
      <c r="L1292" s="49">
        <v>42292.36</v>
      </c>
      <c r="M1292" s="49">
        <v>0</v>
      </c>
      <c r="N1292" s="10">
        <v>11546.12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50">
        <f t="shared" si="67"/>
        <v>3524.3633333333332</v>
      </c>
      <c r="U1292" s="50">
        <f t="shared" si="67"/>
        <v>0</v>
      </c>
      <c r="V1292" s="50">
        <f t="shared" si="67"/>
        <v>962.17666666666673</v>
      </c>
      <c r="W1292" s="50">
        <f t="shared" si="67"/>
        <v>0</v>
      </c>
      <c r="X1292" s="50">
        <f t="shared" si="67"/>
        <v>0</v>
      </c>
      <c r="Y1292" s="50">
        <f t="shared" si="67"/>
        <v>0</v>
      </c>
      <c r="Z1292" s="50">
        <f t="shared" si="67"/>
        <v>0</v>
      </c>
      <c r="AA1292" s="50">
        <f t="shared" si="67"/>
        <v>0</v>
      </c>
      <c r="AB1292" s="50">
        <f t="shared" si="68"/>
        <v>4486.54</v>
      </c>
      <c r="AC1292" s="48" t="str">
        <f>VLOOKUP(ПРОДАЖИ!C:C,'ИЗ ОСНОВЫ НОМЕНКЛАТУР'!D:E,2,0)</f>
        <v>Аксессуары для кухни</v>
      </c>
      <c r="AD1292" s="48" t="str">
        <f>VLOOKUP(C:C,'ИЗ ОСНОВЫ НОМЕНКЛАТУР'!D:F,3,0)</f>
        <v>Вентиляционные решетки</v>
      </c>
      <c r="AE1292" s="48" t="str">
        <f>VLOOKUP(C:C,'ИЗ ОСНОВЫ НОМЕНКЛАТУР'!D:H,5,0)</f>
        <v>C</v>
      </c>
    </row>
    <row r="1293" spans="1:31" ht="9.6" customHeight="1" x14ac:dyDescent="0.2">
      <c r="A1293" s="45" t="s">
        <v>888</v>
      </c>
      <c r="B1293" s="11"/>
      <c r="C1293" s="11" t="s">
        <v>1293</v>
      </c>
      <c r="D1293" s="44">
        <v>103</v>
      </c>
      <c r="E1293" s="44">
        <v>0</v>
      </c>
      <c r="F1293" s="48">
        <v>8</v>
      </c>
      <c r="G1293" s="48">
        <v>0</v>
      </c>
      <c r="H1293" s="44">
        <v>0</v>
      </c>
      <c r="I1293" s="44">
        <v>0</v>
      </c>
      <c r="J1293" s="44">
        <v>0</v>
      </c>
      <c r="K1293" s="48">
        <v>0</v>
      </c>
      <c r="L1293" s="49">
        <v>119495.16</v>
      </c>
      <c r="M1293" s="49">
        <v>0</v>
      </c>
      <c r="N1293" s="10">
        <v>9227.44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50">
        <f t="shared" si="67"/>
        <v>9957.93</v>
      </c>
      <c r="U1293" s="50">
        <f t="shared" si="67"/>
        <v>0</v>
      </c>
      <c r="V1293" s="50">
        <f t="shared" si="67"/>
        <v>768.95333333333338</v>
      </c>
      <c r="W1293" s="50">
        <f t="shared" si="67"/>
        <v>0</v>
      </c>
      <c r="X1293" s="50">
        <f t="shared" si="67"/>
        <v>0</v>
      </c>
      <c r="Y1293" s="50">
        <f t="shared" si="67"/>
        <v>0</v>
      </c>
      <c r="Z1293" s="50">
        <f t="shared" si="67"/>
        <v>0</v>
      </c>
      <c r="AA1293" s="50">
        <f t="shared" si="67"/>
        <v>0</v>
      </c>
      <c r="AB1293" s="50">
        <f t="shared" si="68"/>
        <v>10726.883333333333</v>
      </c>
      <c r="AC1293" s="48" t="str">
        <f>VLOOKUP(ПРОДАЖИ!C:C,'ИЗ ОСНОВЫ НОМЕНКЛАТУР'!D:E,2,0)</f>
        <v>Аксессуары для кухни</v>
      </c>
      <c r="AD1293" s="48" t="str">
        <f>VLOOKUP(C:C,'ИЗ ОСНОВЫ НОМЕНКЛАТУР'!D:F,3,0)</f>
        <v>Вентиляционные решетки</v>
      </c>
      <c r="AE1293" s="48" t="str">
        <f>VLOOKUP(C:C,'ИЗ ОСНОВЫ НОМЕНКЛАТУР'!D:H,5,0)</f>
        <v>C</v>
      </c>
    </row>
    <row r="1294" spans="1:31" ht="9.6" customHeight="1" x14ac:dyDescent="0.2">
      <c r="A1294" s="45" t="s">
        <v>888</v>
      </c>
      <c r="B1294" s="11"/>
      <c r="C1294" s="11" t="s">
        <v>1294</v>
      </c>
      <c r="D1294" s="44">
        <v>35</v>
      </c>
      <c r="E1294" s="44">
        <v>0</v>
      </c>
      <c r="F1294" s="48">
        <v>3</v>
      </c>
      <c r="G1294" s="48">
        <v>0</v>
      </c>
      <c r="H1294" s="44">
        <v>0</v>
      </c>
      <c r="I1294" s="44">
        <v>0</v>
      </c>
      <c r="J1294" s="44">
        <v>0</v>
      </c>
      <c r="K1294" s="48">
        <v>0</v>
      </c>
      <c r="L1294" s="49">
        <v>121109.97</v>
      </c>
      <c r="M1294" s="49">
        <v>0</v>
      </c>
      <c r="N1294" s="10">
        <v>10380.84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50">
        <f t="shared" si="67"/>
        <v>10092.497499999999</v>
      </c>
      <c r="U1294" s="50">
        <f t="shared" si="67"/>
        <v>0</v>
      </c>
      <c r="V1294" s="50">
        <f t="shared" si="67"/>
        <v>865.07</v>
      </c>
      <c r="W1294" s="50">
        <f t="shared" si="67"/>
        <v>0</v>
      </c>
      <c r="X1294" s="50">
        <f t="shared" si="67"/>
        <v>0</v>
      </c>
      <c r="Y1294" s="50">
        <f t="shared" si="67"/>
        <v>0</v>
      </c>
      <c r="Z1294" s="50">
        <f t="shared" si="67"/>
        <v>0</v>
      </c>
      <c r="AA1294" s="50">
        <f t="shared" si="67"/>
        <v>0</v>
      </c>
      <c r="AB1294" s="50">
        <f t="shared" si="68"/>
        <v>10957.567499999999</v>
      </c>
      <c r="AC1294" s="48" t="str">
        <f>VLOOKUP(ПРОДАЖИ!C:C,'ИЗ ОСНОВЫ НОМЕНКЛАТУР'!D:E,2,0)</f>
        <v>Аксессуары для кухни</v>
      </c>
      <c r="AD1294" s="48" t="str">
        <f>VLOOKUP(C:C,'ИЗ ОСНОВЫ НОМЕНКЛАТУР'!D:F,3,0)</f>
        <v>Вентиляционные решетки</v>
      </c>
      <c r="AE1294" s="48" t="str">
        <f>VLOOKUP(C:C,'ИЗ ОСНОВЫ НОМЕНКЛАТУР'!D:H,5,0)</f>
        <v>C</v>
      </c>
    </row>
    <row r="1295" spans="1:31" ht="9.6" customHeight="1" x14ac:dyDescent="0.2">
      <c r="A1295" s="45" t="s">
        <v>888</v>
      </c>
      <c r="B1295" s="11"/>
      <c r="C1295" s="11" t="s">
        <v>1295</v>
      </c>
      <c r="D1295" s="44">
        <v>113</v>
      </c>
      <c r="E1295" s="44">
        <v>0</v>
      </c>
      <c r="F1295" s="48">
        <v>3</v>
      </c>
      <c r="G1295" s="48">
        <v>0</v>
      </c>
      <c r="H1295" s="44">
        <v>0</v>
      </c>
      <c r="I1295" s="44">
        <v>0</v>
      </c>
      <c r="J1295" s="44">
        <v>0</v>
      </c>
      <c r="K1295" s="48">
        <v>0</v>
      </c>
      <c r="L1295" s="49">
        <v>108614.49</v>
      </c>
      <c r="M1295" s="49">
        <v>0</v>
      </c>
      <c r="N1295" s="10">
        <v>2883.57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50">
        <f t="shared" si="67"/>
        <v>9051.2075000000004</v>
      </c>
      <c r="U1295" s="50">
        <f t="shared" si="67"/>
        <v>0</v>
      </c>
      <c r="V1295" s="50">
        <f t="shared" si="67"/>
        <v>240.29750000000001</v>
      </c>
      <c r="W1295" s="50">
        <f t="shared" si="67"/>
        <v>0</v>
      </c>
      <c r="X1295" s="50">
        <f t="shared" si="67"/>
        <v>0</v>
      </c>
      <c r="Y1295" s="50">
        <f t="shared" si="67"/>
        <v>0</v>
      </c>
      <c r="Z1295" s="50">
        <f t="shared" si="67"/>
        <v>0</v>
      </c>
      <c r="AA1295" s="50">
        <f t="shared" si="67"/>
        <v>0</v>
      </c>
      <c r="AB1295" s="50">
        <f t="shared" si="68"/>
        <v>9291.505000000001</v>
      </c>
      <c r="AC1295" s="48" t="str">
        <f>VLOOKUP(ПРОДАЖИ!C:C,'ИЗ ОСНОВЫ НОМЕНКЛАТУР'!D:E,2,0)</f>
        <v>Аксессуары для кухни</v>
      </c>
      <c r="AD1295" s="48" t="str">
        <f>VLOOKUP(C:C,'ИЗ ОСНОВЫ НОМЕНКЛАТУР'!D:F,3,0)</f>
        <v>Вентиляционные решетки</v>
      </c>
      <c r="AE1295" s="48" t="str">
        <f>VLOOKUP(C:C,'ИЗ ОСНОВЫ НОМЕНКЛАТУР'!D:H,5,0)</f>
        <v>C</v>
      </c>
    </row>
    <row r="1296" spans="1:31" ht="9.6" customHeight="1" x14ac:dyDescent="0.2">
      <c r="A1296" s="45" t="s">
        <v>888</v>
      </c>
      <c r="B1296" s="11"/>
      <c r="C1296" s="11" t="s">
        <v>1296</v>
      </c>
      <c r="D1296" s="44">
        <v>93</v>
      </c>
      <c r="E1296" s="44">
        <v>0</v>
      </c>
      <c r="F1296" s="48">
        <v>1</v>
      </c>
      <c r="G1296" s="48">
        <v>0</v>
      </c>
      <c r="H1296" s="44">
        <v>0</v>
      </c>
      <c r="I1296" s="44">
        <v>0</v>
      </c>
      <c r="J1296" s="44">
        <v>0</v>
      </c>
      <c r="K1296" s="48">
        <v>0</v>
      </c>
      <c r="L1296" s="49">
        <v>89390.68</v>
      </c>
      <c r="M1296" s="49">
        <v>0</v>
      </c>
      <c r="N1296" s="10">
        <v>961.19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50">
        <f t="shared" si="67"/>
        <v>7449.2233333333324</v>
      </c>
      <c r="U1296" s="50">
        <f t="shared" si="67"/>
        <v>0</v>
      </c>
      <c r="V1296" s="50">
        <f t="shared" si="67"/>
        <v>80.099166666666676</v>
      </c>
      <c r="W1296" s="50">
        <f t="shared" si="67"/>
        <v>0</v>
      </c>
      <c r="X1296" s="50">
        <f t="shared" si="67"/>
        <v>0</v>
      </c>
      <c r="Y1296" s="50">
        <f t="shared" si="67"/>
        <v>0</v>
      </c>
      <c r="Z1296" s="50">
        <f t="shared" si="67"/>
        <v>0</v>
      </c>
      <c r="AA1296" s="50">
        <f t="shared" si="67"/>
        <v>0</v>
      </c>
      <c r="AB1296" s="50">
        <f t="shared" si="68"/>
        <v>7529.3224999999993</v>
      </c>
      <c r="AC1296" s="48" t="str">
        <f>VLOOKUP(ПРОДАЖИ!C:C,'ИЗ ОСНОВЫ НОМЕНКЛАТУР'!D:E,2,0)</f>
        <v>Аксессуары для кухни</v>
      </c>
      <c r="AD1296" s="48" t="str">
        <f>VLOOKUP(C:C,'ИЗ ОСНОВЫ НОМЕНКЛАТУР'!D:F,3,0)</f>
        <v>Вентиляционные решетки</v>
      </c>
      <c r="AE1296" s="48" t="str">
        <f>VLOOKUP(C:C,'ИЗ ОСНОВЫ НОМЕНКЛАТУР'!D:H,5,0)</f>
        <v>C</v>
      </c>
    </row>
    <row r="1297" spans="1:31" ht="9.6" customHeight="1" x14ac:dyDescent="0.2">
      <c r="A1297" s="45" t="s">
        <v>888</v>
      </c>
      <c r="B1297" s="11"/>
      <c r="C1297" s="11" t="s">
        <v>1297</v>
      </c>
      <c r="D1297" s="44">
        <v>76</v>
      </c>
      <c r="E1297" s="44">
        <v>0</v>
      </c>
      <c r="F1297" s="48">
        <v>14</v>
      </c>
      <c r="G1297" s="48">
        <v>0</v>
      </c>
      <c r="H1297" s="44">
        <v>0</v>
      </c>
      <c r="I1297" s="44">
        <v>0</v>
      </c>
      <c r="J1297" s="44">
        <v>0</v>
      </c>
      <c r="K1297" s="48">
        <v>0</v>
      </c>
      <c r="L1297" s="49">
        <v>170858.53</v>
      </c>
      <c r="M1297" s="49">
        <v>0</v>
      </c>
      <c r="N1297" s="10">
        <v>23965.75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50">
        <f t="shared" si="67"/>
        <v>14238.210833333333</v>
      </c>
      <c r="U1297" s="50">
        <f t="shared" si="67"/>
        <v>0</v>
      </c>
      <c r="V1297" s="50">
        <f t="shared" si="67"/>
        <v>1997.1458333333333</v>
      </c>
      <c r="W1297" s="50">
        <f t="shared" si="67"/>
        <v>0</v>
      </c>
      <c r="X1297" s="50">
        <f t="shared" si="67"/>
        <v>0</v>
      </c>
      <c r="Y1297" s="50">
        <f t="shared" si="67"/>
        <v>0</v>
      </c>
      <c r="Z1297" s="50">
        <f t="shared" si="67"/>
        <v>0</v>
      </c>
      <c r="AA1297" s="50">
        <f t="shared" si="67"/>
        <v>0</v>
      </c>
      <c r="AB1297" s="50">
        <f t="shared" si="68"/>
        <v>16235.356666666667</v>
      </c>
      <c r="AC1297" s="48" t="str">
        <f>VLOOKUP(ПРОДАЖИ!C:C,'ИЗ ОСНОВЫ НОМЕНКЛАТУР'!D:E,2,0)</f>
        <v>Аксессуары для кухни</v>
      </c>
      <c r="AD1297" s="48" t="str">
        <f>VLOOKUP(C:C,'ИЗ ОСНОВЫ НОМЕНКЛАТУР'!D:F,3,0)</f>
        <v>Вентиляционные решетки</v>
      </c>
      <c r="AE1297" s="48" t="str">
        <f>VLOOKUP(C:C,'ИЗ ОСНОВЫ НОМЕНКЛАТУР'!D:H,5,0)</f>
        <v>C</v>
      </c>
    </row>
    <row r="1298" spans="1:31" ht="9.6" customHeight="1" x14ac:dyDescent="0.2">
      <c r="A1298" s="45" t="s">
        <v>888</v>
      </c>
      <c r="B1298" s="11"/>
      <c r="C1298" s="11" t="s">
        <v>1298</v>
      </c>
      <c r="D1298" s="44">
        <v>35</v>
      </c>
      <c r="E1298" s="44">
        <v>0</v>
      </c>
      <c r="F1298" s="48">
        <v>14</v>
      </c>
      <c r="G1298" s="48">
        <v>0</v>
      </c>
      <c r="H1298" s="44">
        <v>0</v>
      </c>
      <c r="I1298" s="44">
        <v>0</v>
      </c>
      <c r="J1298" s="44">
        <v>0</v>
      </c>
      <c r="K1298" s="48">
        <v>0</v>
      </c>
      <c r="L1298" s="49">
        <v>121109.97</v>
      </c>
      <c r="M1298" s="49">
        <v>0</v>
      </c>
      <c r="N1298" s="10">
        <v>47281.78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50">
        <f t="shared" si="67"/>
        <v>10092.497499999999</v>
      </c>
      <c r="U1298" s="50">
        <f t="shared" si="67"/>
        <v>0</v>
      </c>
      <c r="V1298" s="50">
        <f t="shared" si="67"/>
        <v>3940.1483333333331</v>
      </c>
      <c r="W1298" s="50">
        <f t="shared" ref="W1298:AA1348" si="69">O1298/12</f>
        <v>0</v>
      </c>
      <c r="X1298" s="50">
        <f t="shared" si="69"/>
        <v>0</v>
      </c>
      <c r="Y1298" s="50">
        <f t="shared" si="69"/>
        <v>0</v>
      </c>
      <c r="Z1298" s="50">
        <f t="shared" si="69"/>
        <v>0</v>
      </c>
      <c r="AA1298" s="50">
        <f t="shared" si="69"/>
        <v>0</v>
      </c>
      <c r="AB1298" s="50">
        <f t="shared" si="68"/>
        <v>14032.645833333332</v>
      </c>
      <c r="AC1298" s="48" t="str">
        <f>VLOOKUP(ПРОДАЖИ!C:C,'ИЗ ОСНОВЫ НОМЕНКЛАТУР'!D:E,2,0)</f>
        <v>Аксессуары для кухни</v>
      </c>
      <c r="AD1298" s="48" t="str">
        <f>VLOOKUP(C:C,'ИЗ ОСНОВЫ НОМЕНКЛАТУР'!D:F,3,0)</f>
        <v>Вентиляционные решетки</v>
      </c>
      <c r="AE1298" s="48" t="str">
        <f>VLOOKUP(C:C,'ИЗ ОСНОВЫ НОМЕНКЛАТУР'!D:H,5,0)</f>
        <v>C</v>
      </c>
    </row>
    <row r="1299" spans="1:31" ht="9.6" customHeight="1" x14ac:dyDescent="0.2">
      <c r="A1299" s="45" t="s">
        <v>888</v>
      </c>
      <c r="B1299" s="11"/>
      <c r="C1299" s="11" t="s">
        <v>1299</v>
      </c>
      <c r="D1299" s="44">
        <v>50</v>
      </c>
      <c r="E1299" s="44">
        <v>0</v>
      </c>
      <c r="F1299" s="48">
        <v>6</v>
      </c>
      <c r="G1299" s="48">
        <v>0</v>
      </c>
      <c r="H1299" s="44">
        <v>0</v>
      </c>
      <c r="I1299" s="44">
        <v>0</v>
      </c>
      <c r="J1299" s="44">
        <v>0</v>
      </c>
      <c r="K1299" s="48">
        <v>0</v>
      </c>
      <c r="L1299" s="49">
        <v>228553.53</v>
      </c>
      <c r="M1299" s="49">
        <v>0</v>
      </c>
      <c r="N1299" s="10">
        <v>27682.26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50">
        <f t="shared" ref="T1299:AA1362" si="70">L1299/12</f>
        <v>19046.127499999999</v>
      </c>
      <c r="U1299" s="50">
        <f t="shared" si="70"/>
        <v>0</v>
      </c>
      <c r="V1299" s="50">
        <f t="shared" si="70"/>
        <v>2306.855</v>
      </c>
      <c r="W1299" s="50">
        <f t="shared" si="69"/>
        <v>0</v>
      </c>
      <c r="X1299" s="50">
        <f t="shared" si="69"/>
        <v>0</v>
      </c>
      <c r="Y1299" s="50">
        <f t="shared" si="69"/>
        <v>0</v>
      </c>
      <c r="Z1299" s="50">
        <f t="shared" si="69"/>
        <v>0</v>
      </c>
      <c r="AA1299" s="50">
        <f t="shared" si="69"/>
        <v>0</v>
      </c>
      <c r="AB1299" s="50">
        <f t="shared" si="68"/>
        <v>21352.982499999998</v>
      </c>
      <c r="AC1299" s="48" t="str">
        <f>VLOOKUP(ПРОДАЖИ!C:C,'ИЗ ОСНОВЫ НОМЕНКЛАТУР'!D:E,2,0)</f>
        <v>Аксессуары для кухни</v>
      </c>
      <c r="AD1299" s="48" t="str">
        <f>VLOOKUP(C:C,'ИЗ ОСНОВЫ НОМЕНКЛАТУР'!D:F,3,0)</f>
        <v>Вентиляционные решетки</v>
      </c>
      <c r="AE1299" s="48" t="str">
        <f>VLOOKUP(C:C,'ИЗ ОСНОВЫ НОМЕНКЛАТУР'!D:H,5,0)</f>
        <v>C</v>
      </c>
    </row>
    <row r="1300" spans="1:31" ht="9.6" customHeight="1" x14ac:dyDescent="0.2">
      <c r="A1300" s="45" t="s">
        <v>1300</v>
      </c>
      <c r="B1300" s="45"/>
      <c r="C1300" s="45"/>
      <c r="D1300" s="44">
        <v>0</v>
      </c>
      <c r="E1300" s="44">
        <v>0</v>
      </c>
      <c r="F1300" s="48">
        <v>0</v>
      </c>
      <c r="G1300" s="48">
        <v>0</v>
      </c>
      <c r="H1300" s="44">
        <v>0</v>
      </c>
      <c r="I1300" s="44">
        <v>0</v>
      </c>
      <c r="J1300" s="44">
        <v>0</v>
      </c>
      <c r="K1300" s="48">
        <v>0</v>
      </c>
      <c r="L1300" s="49">
        <v>0</v>
      </c>
      <c r="M1300" s="49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50">
        <f t="shared" si="70"/>
        <v>0</v>
      </c>
      <c r="U1300" s="50">
        <f t="shared" si="70"/>
        <v>0</v>
      </c>
      <c r="V1300" s="50">
        <f t="shared" si="70"/>
        <v>0</v>
      </c>
      <c r="W1300" s="50">
        <f t="shared" si="69"/>
        <v>0</v>
      </c>
      <c r="X1300" s="50">
        <f t="shared" si="69"/>
        <v>0</v>
      </c>
      <c r="Y1300" s="50">
        <f t="shared" si="69"/>
        <v>0</v>
      </c>
      <c r="Z1300" s="50">
        <f t="shared" si="69"/>
        <v>0</v>
      </c>
      <c r="AA1300" s="50">
        <f t="shared" si="69"/>
        <v>0</v>
      </c>
      <c r="AB1300" s="50">
        <f t="shared" si="68"/>
        <v>0</v>
      </c>
      <c r="AC1300" s="48" t="e">
        <f>VLOOKUP(ПРОДАЖИ!C:C,'ИЗ ОСНОВЫ НОМЕНКЛАТУР'!D:E,2,0)</f>
        <v>#N/A</v>
      </c>
      <c r="AD1300" s="48" t="e">
        <f>VLOOKUP(C:C,'ИЗ ОСНОВЫ НОМЕНКЛАТУР'!D:F,3,0)</f>
        <v>#N/A</v>
      </c>
      <c r="AE1300" s="48" t="e">
        <f>VLOOKUP(C:C,'ИЗ ОСНОВЫ НОМЕНКЛАТУР'!D:H,5,0)</f>
        <v>#N/A</v>
      </c>
    </row>
    <row r="1301" spans="1:31" ht="9.6" customHeight="1" x14ac:dyDescent="0.2">
      <c r="A1301" s="45" t="s">
        <v>1300</v>
      </c>
      <c r="B1301" s="46" t="s">
        <v>1301</v>
      </c>
      <c r="C1301" s="46"/>
      <c r="D1301" s="44">
        <v>0</v>
      </c>
      <c r="E1301" s="44">
        <v>0</v>
      </c>
      <c r="F1301" s="48">
        <v>0</v>
      </c>
      <c r="G1301" s="48">
        <v>0</v>
      </c>
      <c r="H1301" s="44">
        <v>0</v>
      </c>
      <c r="I1301" s="44">
        <v>0</v>
      </c>
      <c r="J1301" s="44">
        <v>0</v>
      </c>
      <c r="K1301" s="48">
        <v>0</v>
      </c>
      <c r="L1301" s="49">
        <v>0</v>
      </c>
      <c r="M1301" s="49">
        <v>0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50">
        <f t="shared" si="70"/>
        <v>0</v>
      </c>
      <c r="U1301" s="50">
        <f t="shared" si="70"/>
        <v>0</v>
      </c>
      <c r="V1301" s="50">
        <f t="shared" si="70"/>
        <v>0</v>
      </c>
      <c r="W1301" s="50">
        <f t="shared" si="69"/>
        <v>0</v>
      </c>
      <c r="X1301" s="50">
        <f t="shared" si="69"/>
        <v>0</v>
      </c>
      <c r="Y1301" s="50">
        <f t="shared" si="69"/>
        <v>0</v>
      </c>
      <c r="Z1301" s="50">
        <f t="shared" si="69"/>
        <v>0</v>
      </c>
      <c r="AA1301" s="50">
        <f t="shared" si="69"/>
        <v>0</v>
      </c>
      <c r="AB1301" s="50">
        <f t="shared" si="68"/>
        <v>0</v>
      </c>
      <c r="AC1301" s="48" t="e">
        <f>VLOOKUP(ПРОДАЖИ!C:C,'ИЗ ОСНОВЫ НОМЕНКЛАТУР'!D:E,2,0)</f>
        <v>#N/A</v>
      </c>
      <c r="AD1301" s="48" t="e">
        <f>VLOOKUP(C:C,'ИЗ ОСНОВЫ НОМЕНКЛАТУР'!D:F,3,0)</f>
        <v>#N/A</v>
      </c>
      <c r="AE1301" s="48" t="e">
        <f>VLOOKUP(C:C,'ИЗ ОСНОВЫ НОМЕНКЛАТУР'!D:H,5,0)</f>
        <v>#N/A</v>
      </c>
    </row>
    <row r="1302" spans="1:31" ht="9.6" customHeight="1" x14ac:dyDescent="0.2">
      <c r="A1302" s="45" t="s">
        <v>1300</v>
      </c>
      <c r="B1302" s="11"/>
      <c r="C1302" s="11" t="s">
        <v>1302</v>
      </c>
      <c r="D1302" s="44">
        <v>133</v>
      </c>
      <c r="E1302" s="44">
        <v>978</v>
      </c>
      <c r="F1302" s="48">
        <v>2069</v>
      </c>
      <c r="G1302" s="48">
        <v>0</v>
      </c>
      <c r="H1302" s="44">
        <v>0</v>
      </c>
      <c r="I1302" s="44">
        <v>350</v>
      </c>
      <c r="J1302" s="44">
        <v>36</v>
      </c>
      <c r="K1302" s="48">
        <v>369</v>
      </c>
      <c r="L1302" s="49">
        <v>428274.35</v>
      </c>
      <c r="M1302" s="49">
        <v>3227726.15</v>
      </c>
      <c r="N1302" s="10">
        <v>6867787.2800000003</v>
      </c>
      <c r="O1302" s="10">
        <v>0</v>
      </c>
      <c r="P1302" s="10">
        <v>0</v>
      </c>
      <c r="Q1302" s="10">
        <v>1169163.08</v>
      </c>
      <c r="R1302" s="10">
        <v>117494.64</v>
      </c>
      <c r="S1302" s="10">
        <v>1218974.8500000001</v>
      </c>
      <c r="T1302" s="50">
        <f t="shared" si="70"/>
        <v>35689.529166666667</v>
      </c>
      <c r="U1302" s="50">
        <f t="shared" si="70"/>
        <v>268977.17916666664</v>
      </c>
      <c r="V1302" s="50">
        <f t="shared" si="70"/>
        <v>572315.60666666669</v>
      </c>
      <c r="W1302" s="50">
        <f t="shared" si="69"/>
        <v>0</v>
      </c>
      <c r="X1302" s="50">
        <f t="shared" si="69"/>
        <v>0</v>
      </c>
      <c r="Y1302" s="50">
        <f t="shared" si="69"/>
        <v>97430.256666666668</v>
      </c>
      <c r="Z1302" s="50">
        <f t="shared" si="69"/>
        <v>9791.2199999999993</v>
      </c>
      <c r="AA1302" s="50">
        <f t="shared" si="69"/>
        <v>101581.2375</v>
      </c>
      <c r="AB1302" s="50">
        <f t="shared" si="68"/>
        <v>1085785.0291666666</v>
      </c>
      <c r="AC1302" s="48" t="str">
        <f>VLOOKUP(ПРОДАЖИ!C:C,'ИЗ ОСНОВЫ НОМЕНКЛАТУР'!D:E,2,0)</f>
        <v>Аксессуары для столешниц</v>
      </c>
      <c r="AD1302" s="48" t="str">
        <f>VLOOKUP(C:C,'ИЗ ОСНОВЫ НОМЕНКЛАТУР'!D:F,3,0)</f>
        <v>Плинтус пластиковый 4,2м</v>
      </c>
      <c r="AE1302" s="48" t="str">
        <f>VLOOKUP(C:C,'ИЗ ОСНОВЫ НОМЕНКЛАТУР'!D:H,5,0)</f>
        <v>A</v>
      </c>
    </row>
    <row r="1303" spans="1:31" ht="9.6" customHeight="1" x14ac:dyDescent="0.2">
      <c r="A1303" s="45" t="s">
        <v>1300</v>
      </c>
      <c r="B1303" s="11"/>
      <c r="C1303" s="11" t="s">
        <v>1303</v>
      </c>
      <c r="D1303" s="44">
        <v>26</v>
      </c>
      <c r="E1303" s="44">
        <v>935</v>
      </c>
      <c r="F1303" s="48">
        <v>1607</v>
      </c>
      <c r="G1303" s="48">
        <v>0</v>
      </c>
      <c r="H1303" s="44">
        <v>0</v>
      </c>
      <c r="I1303" s="44">
        <v>170</v>
      </c>
      <c r="J1303" s="44">
        <v>11</v>
      </c>
      <c r="K1303" s="48">
        <v>385</v>
      </c>
      <c r="L1303" s="49">
        <v>80544.36</v>
      </c>
      <c r="M1303" s="49">
        <v>3022897.41</v>
      </c>
      <c r="N1303" s="10">
        <v>5108918.7300000004</v>
      </c>
      <c r="O1303" s="10">
        <v>0</v>
      </c>
      <c r="P1303" s="10">
        <v>0</v>
      </c>
      <c r="Q1303" s="10">
        <v>556487.21</v>
      </c>
      <c r="R1303" s="10">
        <v>35518.92</v>
      </c>
      <c r="S1303" s="10">
        <v>1235834.94</v>
      </c>
      <c r="T1303" s="50">
        <f t="shared" si="70"/>
        <v>6712.03</v>
      </c>
      <c r="U1303" s="50">
        <f t="shared" si="70"/>
        <v>251908.11750000002</v>
      </c>
      <c r="V1303" s="50">
        <f t="shared" si="70"/>
        <v>425743.22750000004</v>
      </c>
      <c r="W1303" s="50">
        <f t="shared" si="69"/>
        <v>0</v>
      </c>
      <c r="X1303" s="50">
        <f t="shared" si="69"/>
        <v>0</v>
      </c>
      <c r="Y1303" s="50">
        <f t="shared" si="69"/>
        <v>46373.934166666666</v>
      </c>
      <c r="Z1303" s="50">
        <f t="shared" si="69"/>
        <v>2959.91</v>
      </c>
      <c r="AA1303" s="50">
        <f t="shared" si="69"/>
        <v>102986.245</v>
      </c>
      <c r="AB1303" s="50">
        <f t="shared" si="68"/>
        <v>836683.46416666673</v>
      </c>
      <c r="AC1303" s="48" t="str">
        <f>VLOOKUP(ПРОДАЖИ!C:C,'ИЗ ОСНОВЫ НОМЕНКЛАТУР'!D:E,2,0)</f>
        <v>Аксессуары для столешниц</v>
      </c>
      <c r="AD1303" s="48" t="str">
        <f>VLOOKUP(C:C,'ИЗ ОСНОВЫ НОМЕНКЛАТУР'!D:F,3,0)</f>
        <v>Плинтус пластиковый 4,2м</v>
      </c>
      <c r="AE1303" s="48" t="str">
        <f>VLOOKUP(C:C,'ИЗ ОСНОВЫ НОМЕНКЛАТУР'!D:H,5,0)</f>
        <v>A</v>
      </c>
    </row>
    <row r="1304" spans="1:31" ht="9.6" customHeight="1" x14ac:dyDescent="0.2">
      <c r="A1304" s="45" t="s">
        <v>1300</v>
      </c>
      <c r="B1304" s="11"/>
      <c r="C1304" s="11" t="s">
        <v>1304</v>
      </c>
      <c r="D1304" s="44">
        <v>57</v>
      </c>
      <c r="E1304" s="44">
        <v>480</v>
      </c>
      <c r="F1304" s="48">
        <v>1409</v>
      </c>
      <c r="G1304" s="48">
        <v>0</v>
      </c>
      <c r="H1304" s="44">
        <v>0</v>
      </c>
      <c r="I1304" s="44">
        <v>175</v>
      </c>
      <c r="J1304" s="44">
        <v>10</v>
      </c>
      <c r="K1304" s="48">
        <v>272</v>
      </c>
      <c r="L1304" s="49">
        <v>190279.39</v>
      </c>
      <c r="M1304" s="49">
        <v>1546623.65</v>
      </c>
      <c r="N1304" s="10">
        <v>4642744</v>
      </c>
      <c r="O1304" s="10">
        <v>0</v>
      </c>
      <c r="P1304" s="10">
        <v>0</v>
      </c>
      <c r="Q1304" s="10">
        <v>553550.43000000005</v>
      </c>
      <c r="R1304" s="10">
        <v>31699.14</v>
      </c>
      <c r="S1304" s="10">
        <v>884997.64</v>
      </c>
      <c r="T1304" s="50">
        <f t="shared" si="70"/>
        <v>15856.615833333335</v>
      </c>
      <c r="U1304" s="50">
        <f t="shared" si="70"/>
        <v>128885.30416666665</v>
      </c>
      <c r="V1304" s="50">
        <f t="shared" si="70"/>
        <v>386895.33333333331</v>
      </c>
      <c r="W1304" s="50">
        <f t="shared" si="69"/>
        <v>0</v>
      </c>
      <c r="X1304" s="50">
        <f t="shared" si="69"/>
        <v>0</v>
      </c>
      <c r="Y1304" s="50">
        <f t="shared" si="69"/>
        <v>46129.202500000007</v>
      </c>
      <c r="Z1304" s="50">
        <f t="shared" si="69"/>
        <v>2641.5949999999998</v>
      </c>
      <c r="AA1304" s="50">
        <f t="shared" si="69"/>
        <v>73749.80333333333</v>
      </c>
      <c r="AB1304" s="50">
        <f t="shared" si="68"/>
        <v>654157.85416666663</v>
      </c>
      <c r="AC1304" s="48" t="str">
        <f>VLOOKUP(ПРОДАЖИ!C:C,'ИЗ ОСНОВЫ НОМЕНКЛАТУР'!D:E,2,0)</f>
        <v>Аксессуары для столешниц</v>
      </c>
      <c r="AD1304" s="48" t="str">
        <f>VLOOKUP(C:C,'ИЗ ОСНОВЫ НОМЕНКЛАТУР'!D:F,3,0)</f>
        <v>Плинтус пластиковый 4,2м</v>
      </c>
      <c r="AE1304" s="48" t="str">
        <f>VLOOKUP(C:C,'ИЗ ОСНОВЫ НОМЕНКЛАТУР'!D:H,5,0)</f>
        <v>B</v>
      </c>
    </row>
    <row r="1305" spans="1:31" ht="9.6" customHeight="1" x14ac:dyDescent="0.2">
      <c r="A1305" s="45" t="s">
        <v>1300</v>
      </c>
      <c r="B1305" s="11"/>
      <c r="C1305" s="11" t="s">
        <v>1305</v>
      </c>
      <c r="D1305" s="44">
        <v>132</v>
      </c>
      <c r="E1305" s="44">
        <v>108</v>
      </c>
      <c r="F1305" s="48">
        <v>1083</v>
      </c>
      <c r="G1305" s="48">
        <v>0</v>
      </c>
      <c r="H1305" s="44">
        <v>0</v>
      </c>
      <c r="I1305" s="44">
        <v>304</v>
      </c>
      <c r="J1305" s="44">
        <v>2</v>
      </c>
      <c r="K1305" s="48">
        <v>51</v>
      </c>
      <c r="L1305" s="49">
        <v>419907.18</v>
      </c>
      <c r="M1305" s="49">
        <v>344126.83</v>
      </c>
      <c r="N1305" s="10">
        <v>3376581.97</v>
      </c>
      <c r="O1305" s="10">
        <v>0</v>
      </c>
      <c r="P1305" s="10">
        <v>0</v>
      </c>
      <c r="Q1305" s="10">
        <v>957577.08</v>
      </c>
      <c r="R1305" s="10">
        <v>6782.32</v>
      </c>
      <c r="S1305" s="10">
        <v>172949.16</v>
      </c>
      <c r="T1305" s="50">
        <f t="shared" si="70"/>
        <v>34992.264999999999</v>
      </c>
      <c r="U1305" s="50">
        <f t="shared" si="70"/>
        <v>28677.235833333336</v>
      </c>
      <c r="V1305" s="50">
        <f t="shared" si="70"/>
        <v>281381.83083333337</v>
      </c>
      <c r="W1305" s="50">
        <f t="shared" si="69"/>
        <v>0</v>
      </c>
      <c r="X1305" s="50">
        <f t="shared" si="69"/>
        <v>0</v>
      </c>
      <c r="Y1305" s="50">
        <f t="shared" si="69"/>
        <v>79798.09</v>
      </c>
      <c r="Z1305" s="50">
        <f t="shared" si="69"/>
        <v>565.19333333333327</v>
      </c>
      <c r="AA1305" s="50">
        <f t="shared" si="69"/>
        <v>14412.43</v>
      </c>
      <c r="AB1305" s="50">
        <f t="shared" si="68"/>
        <v>439827.0450000001</v>
      </c>
      <c r="AC1305" s="48" t="str">
        <f>VLOOKUP(ПРОДАЖИ!C:C,'ИЗ ОСНОВЫ НОМЕНКЛАТУР'!D:E,2,0)</f>
        <v>Аксессуары для столешниц</v>
      </c>
      <c r="AD1305" s="48" t="str">
        <f>VLOOKUP(C:C,'ИЗ ОСНОВЫ НОМЕНКЛАТУР'!D:F,3,0)</f>
        <v>Плинтус пластиковый 4,2м</v>
      </c>
      <c r="AE1305" s="48" t="str">
        <f>VLOOKUP(C:C,'ИЗ ОСНОВЫ НОМЕНКЛАТУР'!D:H,5,0)</f>
        <v>B</v>
      </c>
    </row>
    <row r="1306" spans="1:31" ht="9.6" customHeight="1" x14ac:dyDescent="0.2">
      <c r="A1306" s="45" t="s">
        <v>1300</v>
      </c>
      <c r="B1306" s="11"/>
      <c r="C1306" s="11" t="s">
        <v>1306</v>
      </c>
      <c r="D1306" s="44">
        <v>15</v>
      </c>
      <c r="E1306" s="44">
        <v>348</v>
      </c>
      <c r="F1306" s="48">
        <v>494</v>
      </c>
      <c r="G1306" s="48">
        <v>0</v>
      </c>
      <c r="H1306" s="44">
        <v>0</v>
      </c>
      <c r="I1306" s="44">
        <v>39</v>
      </c>
      <c r="J1306" s="44">
        <v>9</v>
      </c>
      <c r="K1306" s="48">
        <v>281</v>
      </c>
      <c r="L1306" s="49">
        <v>49751.78</v>
      </c>
      <c r="M1306" s="49">
        <v>1112118.2</v>
      </c>
      <c r="N1306" s="10">
        <v>1576323.01</v>
      </c>
      <c r="O1306" s="10">
        <v>0</v>
      </c>
      <c r="P1306" s="10">
        <v>0</v>
      </c>
      <c r="Q1306" s="10">
        <v>124874.49</v>
      </c>
      <c r="R1306" s="10">
        <v>27756.65</v>
      </c>
      <c r="S1306" s="10">
        <v>869775.07</v>
      </c>
      <c r="T1306" s="50">
        <f t="shared" si="70"/>
        <v>4145.9816666666666</v>
      </c>
      <c r="U1306" s="50">
        <f t="shared" si="70"/>
        <v>92676.516666666663</v>
      </c>
      <c r="V1306" s="50">
        <f t="shared" si="70"/>
        <v>131360.25083333332</v>
      </c>
      <c r="W1306" s="50">
        <f t="shared" si="69"/>
        <v>0</v>
      </c>
      <c r="X1306" s="50">
        <f t="shared" si="69"/>
        <v>0</v>
      </c>
      <c r="Y1306" s="50">
        <f t="shared" si="69"/>
        <v>10406.2075</v>
      </c>
      <c r="Z1306" s="50">
        <f t="shared" si="69"/>
        <v>2313.0541666666668</v>
      </c>
      <c r="AA1306" s="50">
        <f t="shared" si="69"/>
        <v>72481.255833333329</v>
      </c>
      <c r="AB1306" s="50">
        <f t="shared" si="68"/>
        <v>313383.2666666666</v>
      </c>
      <c r="AC1306" s="48" t="str">
        <f>VLOOKUP(ПРОДАЖИ!C:C,'ИЗ ОСНОВЫ НОМЕНКЛАТУР'!D:E,2,0)</f>
        <v>Аксессуары для столешниц</v>
      </c>
      <c r="AD1306" s="48" t="str">
        <f>VLOOKUP(C:C,'ИЗ ОСНОВЫ НОМЕНКЛАТУР'!D:F,3,0)</f>
        <v>Плинтус пластиковый 4,2м</v>
      </c>
      <c r="AE1306" s="48" t="str">
        <f>VLOOKUP(C:C,'ИЗ ОСНОВЫ НОМЕНКЛАТУР'!D:H,5,0)</f>
        <v>B</v>
      </c>
    </row>
    <row r="1307" spans="1:31" ht="9.6" customHeight="1" x14ac:dyDescent="0.2">
      <c r="A1307" s="45" t="s">
        <v>1300</v>
      </c>
      <c r="B1307" s="11"/>
      <c r="C1307" s="11" t="s">
        <v>1307</v>
      </c>
      <c r="D1307" s="44">
        <v>46</v>
      </c>
      <c r="E1307" s="44">
        <v>12</v>
      </c>
      <c r="F1307" s="48">
        <v>313</v>
      </c>
      <c r="G1307" s="48">
        <v>0</v>
      </c>
      <c r="H1307" s="44">
        <v>0</v>
      </c>
      <c r="I1307" s="44">
        <v>71</v>
      </c>
      <c r="J1307" s="44">
        <v>15</v>
      </c>
      <c r="K1307" s="48">
        <v>303</v>
      </c>
      <c r="L1307" s="49">
        <v>147601.03</v>
      </c>
      <c r="M1307" s="49">
        <v>37506.04</v>
      </c>
      <c r="N1307" s="10">
        <v>1040715.34</v>
      </c>
      <c r="O1307" s="10">
        <v>0</v>
      </c>
      <c r="P1307" s="10">
        <v>0</v>
      </c>
      <c r="Q1307" s="10">
        <v>226062.94</v>
      </c>
      <c r="R1307" s="10">
        <v>50423.22</v>
      </c>
      <c r="S1307" s="10">
        <v>998789.5</v>
      </c>
      <c r="T1307" s="50">
        <f t="shared" si="70"/>
        <v>12300.085833333333</v>
      </c>
      <c r="U1307" s="50">
        <f t="shared" si="70"/>
        <v>3125.5033333333336</v>
      </c>
      <c r="V1307" s="50">
        <f t="shared" si="70"/>
        <v>86726.278333333335</v>
      </c>
      <c r="W1307" s="50">
        <f t="shared" si="69"/>
        <v>0</v>
      </c>
      <c r="X1307" s="50">
        <f t="shared" si="69"/>
        <v>0</v>
      </c>
      <c r="Y1307" s="50">
        <f t="shared" si="69"/>
        <v>18838.578333333335</v>
      </c>
      <c r="Z1307" s="50">
        <f t="shared" si="69"/>
        <v>4201.9350000000004</v>
      </c>
      <c r="AA1307" s="50">
        <f t="shared" si="69"/>
        <v>83232.458333333328</v>
      </c>
      <c r="AB1307" s="50">
        <f t="shared" si="68"/>
        <v>208424.83916666667</v>
      </c>
      <c r="AC1307" s="48" t="str">
        <f>VLOOKUP(ПРОДАЖИ!C:C,'ИЗ ОСНОВЫ НОМЕНКЛАТУР'!D:E,2,0)</f>
        <v>Аксессуары для столешниц</v>
      </c>
      <c r="AD1307" s="48" t="str">
        <f>VLOOKUP(C:C,'ИЗ ОСНОВЫ НОМЕНКЛАТУР'!D:F,3,0)</f>
        <v>Плинтус пластиковый 4,2м</v>
      </c>
      <c r="AE1307" s="48" t="str">
        <f>VLOOKUP(C:C,'ИЗ ОСНОВЫ НОМЕНКЛАТУР'!D:H,5,0)</f>
        <v>B</v>
      </c>
    </row>
    <row r="1308" spans="1:31" ht="9.6" customHeight="1" x14ac:dyDescent="0.2">
      <c r="A1308" s="45" t="s">
        <v>1300</v>
      </c>
      <c r="B1308" s="11"/>
      <c r="C1308" s="11" t="s">
        <v>1308</v>
      </c>
      <c r="D1308" s="44">
        <v>48</v>
      </c>
      <c r="E1308" s="44">
        <v>180</v>
      </c>
      <c r="F1308" s="48">
        <v>270</v>
      </c>
      <c r="G1308" s="48">
        <v>0</v>
      </c>
      <c r="H1308" s="44">
        <v>0</v>
      </c>
      <c r="I1308" s="44">
        <v>26</v>
      </c>
      <c r="J1308" s="44">
        <v>11</v>
      </c>
      <c r="K1308" s="48">
        <v>205</v>
      </c>
      <c r="L1308" s="49">
        <v>166569.89000000001</v>
      </c>
      <c r="M1308" s="49">
        <v>609549.19999999995</v>
      </c>
      <c r="N1308" s="10">
        <v>919119.73</v>
      </c>
      <c r="O1308" s="10">
        <v>0</v>
      </c>
      <c r="P1308" s="10">
        <v>0</v>
      </c>
      <c r="Q1308" s="10">
        <v>91452.43</v>
      </c>
      <c r="R1308" s="10">
        <v>37242.79</v>
      </c>
      <c r="S1308" s="10">
        <v>695634.19</v>
      </c>
      <c r="T1308" s="50">
        <f t="shared" si="70"/>
        <v>13880.824166666667</v>
      </c>
      <c r="U1308" s="50">
        <f t="shared" si="70"/>
        <v>50795.766666666663</v>
      </c>
      <c r="V1308" s="50">
        <f t="shared" si="70"/>
        <v>76593.310833333337</v>
      </c>
      <c r="W1308" s="50">
        <f t="shared" si="69"/>
        <v>0</v>
      </c>
      <c r="X1308" s="50">
        <f t="shared" si="69"/>
        <v>0</v>
      </c>
      <c r="Y1308" s="50">
        <f t="shared" si="69"/>
        <v>7621.0358333333324</v>
      </c>
      <c r="Z1308" s="50">
        <f t="shared" si="69"/>
        <v>3103.5658333333336</v>
      </c>
      <c r="AA1308" s="50">
        <f t="shared" si="69"/>
        <v>57969.515833333331</v>
      </c>
      <c r="AB1308" s="50">
        <f t="shared" si="68"/>
        <v>209964.01916666667</v>
      </c>
      <c r="AC1308" s="48" t="str">
        <f>VLOOKUP(ПРОДАЖИ!C:C,'ИЗ ОСНОВЫ НОМЕНКЛАТУР'!D:E,2,0)</f>
        <v>Аксессуары для столешниц</v>
      </c>
      <c r="AD1308" s="48" t="str">
        <f>VLOOKUP(C:C,'ИЗ ОСНОВЫ НОМЕНКЛАТУР'!D:F,3,0)</f>
        <v>Плинтус пластиковый 4,2м</v>
      </c>
      <c r="AE1308" s="48" t="str">
        <f>VLOOKUP(C:C,'ИЗ ОСНОВЫ НОМЕНКЛАТУР'!D:H,5,0)</f>
        <v>B</v>
      </c>
    </row>
    <row r="1309" spans="1:31" ht="9.6" customHeight="1" x14ac:dyDescent="0.2">
      <c r="A1309" s="45" t="s">
        <v>1300</v>
      </c>
      <c r="B1309" s="11"/>
      <c r="C1309" s="11" t="s">
        <v>1309</v>
      </c>
      <c r="D1309" s="44">
        <v>52</v>
      </c>
      <c r="E1309" s="44">
        <v>0</v>
      </c>
      <c r="F1309" s="48">
        <v>427</v>
      </c>
      <c r="G1309" s="48">
        <v>0</v>
      </c>
      <c r="H1309" s="44">
        <v>0</v>
      </c>
      <c r="I1309" s="44">
        <v>48</v>
      </c>
      <c r="J1309" s="44">
        <v>3</v>
      </c>
      <c r="K1309" s="48">
        <v>2</v>
      </c>
      <c r="L1309" s="49">
        <v>156957</v>
      </c>
      <c r="M1309" s="49">
        <v>0</v>
      </c>
      <c r="N1309" s="10">
        <v>1464319.43</v>
      </c>
      <c r="O1309" s="10">
        <v>0</v>
      </c>
      <c r="P1309" s="10">
        <v>0</v>
      </c>
      <c r="Q1309" s="10">
        <v>164143.6</v>
      </c>
      <c r="R1309" s="10">
        <v>10432.469999999999</v>
      </c>
      <c r="S1309" s="10">
        <v>6954.98</v>
      </c>
      <c r="T1309" s="50">
        <f t="shared" si="70"/>
        <v>13079.75</v>
      </c>
      <c r="U1309" s="50">
        <f t="shared" si="70"/>
        <v>0</v>
      </c>
      <c r="V1309" s="50">
        <f t="shared" si="70"/>
        <v>122026.61916666666</v>
      </c>
      <c r="W1309" s="50">
        <f t="shared" si="69"/>
        <v>0</v>
      </c>
      <c r="X1309" s="50">
        <f t="shared" si="69"/>
        <v>0</v>
      </c>
      <c r="Y1309" s="50">
        <f t="shared" si="69"/>
        <v>13678.633333333333</v>
      </c>
      <c r="Z1309" s="50">
        <f t="shared" si="69"/>
        <v>869.37249999999995</v>
      </c>
      <c r="AA1309" s="50">
        <f t="shared" si="69"/>
        <v>579.58166666666659</v>
      </c>
      <c r="AB1309" s="50">
        <f t="shared" si="68"/>
        <v>150233.95666666664</v>
      </c>
      <c r="AC1309" s="48" t="str">
        <f>VLOOKUP(ПРОДАЖИ!C:C,'ИЗ ОСНОВЫ НОМЕНКЛАТУР'!D:E,2,0)</f>
        <v>Аксессуары для столешниц</v>
      </c>
      <c r="AD1309" s="48" t="str">
        <f>VLOOKUP(C:C,'ИЗ ОСНОВЫ НОМЕНКЛАТУР'!D:F,3,0)</f>
        <v>Плинтус пластиковый 4,2м</v>
      </c>
      <c r="AE1309" s="48" t="str">
        <f>VLOOKUP(C:C,'ИЗ ОСНОВЫ НОМЕНКЛАТУР'!D:H,5,0)</f>
        <v>B</v>
      </c>
    </row>
    <row r="1310" spans="1:31" ht="9.6" customHeight="1" x14ac:dyDescent="0.2">
      <c r="A1310" s="45" t="s">
        <v>1300</v>
      </c>
      <c r="B1310" s="11"/>
      <c r="C1310" s="11" t="s">
        <v>1310</v>
      </c>
      <c r="D1310" s="44">
        <v>22</v>
      </c>
      <c r="E1310" s="44">
        <v>168</v>
      </c>
      <c r="F1310" s="48">
        <v>201</v>
      </c>
      <c r="G1310" s="48">
        <v>0</v>
      </c>
      <c r="H1310" s="44">
        <v>0</v>
      </c>
      <c r="I1310" s="44">
        <v>22</v>
      </c>
      <c r="J1310" s="44">
        <v>9</v>
      </c>
      <c r="K1310" s="48">
        <v>84</v>
      </c>
      <c r="L1310" s="49">
        <v>77943.56</v>
      </c>
      <c r="M1310" s="49">
        <v>590456.81999999995</v>
      </c>
      <c r="N1310" s="10">
        <v>697292.98</v>
      </c>
      <c r="O1310" s="10">
        <v>0</v>
      </c>
      <c r="P1310" s="10">
        <v>0</v>
      </c>
      <c r="Q1310" s="10">
        <v>78090.11</v>
      </c>
      <c r="R1310" s="10">
        <v>28855.54</v>
      </c>
      <c r="S1310" s="10">
        <v>284286.38</v>
      </c>
      <c r="T1310" s="50">
        <f t="shared" si="70"/>
        <v>6495.2966666666662</v>
      </c>
      <c r="U1310" s="50">
        <f t="shared" si="70"/>
        <v>49204.734999999993</v>
      </c>
      <c r="V1310" s="50">
        <f t="shared" si="70"/>
        <v>58107.748333333329</v>
      </c>
      <c r="W1310" s="50">
        <f t="shared" si="69"/>
        <v>0</v>
      </c>
      <c r="X1310" s="50">
        <f t="shared" si="69"/>
        <v>0</v>
      </c>
      <c r="Y1310" s="50">
        <f t="shared" si="69"/>
        <v>6507.5091666666667</v>
      </c>
      <c r="Z1310" s="50">
        <f t="shared" si="69"/>
        <v>2404.6283333333336</v>
      </c>
      <c r="AA1310" s="50">
        <f t="shared" si="69"/>
        <v>23690.531666666666</v>
      </c>
      <c r="AB1310" s="50">
        <f t="shared" si="68"/>
        <v>146410.44916666666</v>
      </c>
      <c r="AC1310" s="48" t="str">
        <f>VLOOKUP(ПРОДАЖИ!C:C,'ИЗ ОСНОВЫ НОМЕНКЛАТУР'!D:E,2,0)</f>
        <v>Аксессуары для столешниц</v>
      </c>
      <c r="AD1310" s="48" t="str">
        <f>VLOOKUP(C:C,'ИЗ ОСНОВЫ НОМЕНКЛАТУР'!D:F,3,0)</f>
        <v>Плинтус пластиковый 4,2м</v>
      </c>
      <c r="AE1310" s="48" t="str">
        <f>VLOOKUP(C:C,'ИЗ ОСНОВЫ НОМЕНКЛАТУР'!D:H,5,0)</f>
        <v>B</v>
      </c>
    </row>
    <row r="1311" spans="1:31" ht="9.6" customHeight="1" x14ac:dyDescent="0.2">
      <c r="A1311" s="45" t="s">
        <v>1300</v>
      </c>
      <c r="B1311" s="11"/>
      <c r="C1311" s="11" t="s">
        <v>1311</v>
      </c>
      <c r="D1311" s="44">
        <v>60</v>
      </c>
      <c r="E1311" s="44">
        <v>132</v>
      </c>
      <c r="F1311" s="48">
        <v>121</v>
      </c>
      <c r="G1311" s="48">
        <v>0</v>
      </c>
      <c r="H1311" s="44">
        <v>0</v>
      </c>
      <c r="I1311" s="44">
        <v>31</v>
      </c>
      <c r="J1311" s="44">
        <v>3</v>
      </c>
      <c r="K1311" s="48">
        <v>21</v>
      </c>
      <c r="L1311" s="49">
        <v>210462.68</v>
      </c>
      <c r="M1311" s="49">
        <v>464626.29</v>
      </c>
      <c r="N1311" s="10">
        <v>374263.06</v>
      </c>
      <c r="O1311" s="10">
        <v>0</v>
      </c>
      <c r="P1311" s="10">
        <v>0</v>
      </c>
      <c r="Q1311" s="10">
        <v>106888.67</v>
      </c>
      <c r="R1311" s="10">
        <v>10257.57</v>
      </c>
      <c r="S1311" s="10">
        <v>71802.990000000005</v>
      </c>
      <c r="T1311" s="50">
        <f t="shared" si="70"/>
        <v>17538.556666666667</v>
      </c>
      <c r="U1311" s="50">
        <f t="shared" si="70"/>
        <v>38718.857499999998</v>
      </c>
      <c r="V1311" s="50">
        <f t="shared" si="70"/>
        <v>31188.588333333333</v>
      </c>
      <c r="W1311" s="50">
        <f t="shared" si="69"/>
        <v>0</v>
      </c>
      <c r="X1311" s="50">
        <f t="shared" si="69"/>
        <v>0</v>
      </c>
      <c r="Y1311" s="50">
        <f t="shared" si="69"/>
        <v>8907.3891666666659</v>
      </c>
      <c r="Z1311" s="50">
        <f t="shared" si="69"/>
        <v>854.79750000000001</v>
      </c>
      <c r="AA1311" s="50">
        <f t="shared" si="69"/>
        <v>5983.5825000000004</v>
      </c>
      <c r="AB1311" s="50">
        <f t="shared" si="68"/>
        <v>103191.77166666667</v>
      </c>
      <c r="AC1311" s="48" t="str">
        <f>VLOOKUP(ПРОДАЖИ!C:C,'ИЗ ОСНОВЫ НОМЕНКЛАТУР'!D:E,2,0)</f>
        <v>Аксессуары для столешниц</v>
      </c>
      <c r="AD1311" s="48" t="str">
        <f>VLOOKUP(C:C,'ИЗ ОСНОВЫ НОМЕНКЛАТУР'!D:F,3,0)</f>
        <v>Плинтус пластиковый 4,2м</v>
      </c>
      <c r="AE1311" s="48" t="str">
        <f>VLOOKUP(C:C,'ИЗ ОСНОВЫ НОМЕНКЛАТУР'!D:H,5,0)</f>
        <v>B</v>
      </c>
    </row>
    <row r="1312" spans="1:31" ht="9.6" customHeight="1" x14ac:dyDescent="0.2">
      <c r="A1312" s="45" t="s">
        <v>1300</v>
      </c>
      <c r="B1312" s="11"/>
      <c r="C1312" s="11" t="s">
        <v>1312</v>
      </c>
      <c r="D1312" s="44">
        <v>42</v>
      </c>
      <c r="E1312" s="44">
        <v>0</v>
      </c>
      <c r="F1312" s="48">
        <v>167</v>
      </c>
      <c r="G1312" s="48">
        <v>0</v>
      </c>
      <c r="H1312" s="44">
        <v>0</v>
      </c>
      <c r="I1312" s="44">
        <v>22</v>
      </c>
      <c r="J1312" s="44">
        <v>1</v>
      </c>
      <c r="K1312" s="48">
        <v>144</v>
      </c>
      <c r="L1312" s="49">
        <v>145891.66</v>
      </c>
      <c r="M1312" s="49">
        <v>0</v>
      </c>
      <c r="N1312" s="10">
        <v>577497.97</v>
      </c>
      <c r="O1312" s="10">
        <v>0</v>
      </c>
      <c r="P1312" s="10">
        <v>0</v>
      </c>
      <c r="Q1312" s="10">
        <v>76382.179999999993</v>
      </c>
      <c r="R1312" s="10">
        <v>3014.35</v>
      </c>
      <c r="S1312" s="10">
        <v>499608</v>
      </c>
      <c r="T1312" s="50">
        <f t="shared" si="70"/>
        <v>12157.638333333334</v>
      </c>
      <c r="U1312" s="50">
        <f t="shared" si="70"/>
        <v>0</v>
      </c>
      <c r="V1312" s="50">
        <f t="shared" si="70"/>
        <v>48124.830833333333</v>
      </c>
      <c r="W1312" s="50">
        <f t="shared" si="69"/>
        <v>0</v>
      </c>
      <c r="X1312" s="50">
        <f t="shared" si="69"/>
        <v>0</v>
      </c>
      <c r="Y1312" s="50">
        <f t="shared" si="69"/>
        <v>6365.1816666666664</v>
      </c>
      <c r="Z1312" s="50">
        <f t="shared" si="69"/>
        <v>251.19583333333333</v>
      </c>
      <c r="AA1312" s="50">
        <f t="shared" si="69"/>
        <v>41634</v>
      </c>
      <c r="AB1312" s="50">
        <f t="shared" si="68"/>
        <v>108532.84666666666</v>
      </c>
      <c r="AC1312" s="48" t="str">
        <f>VLOOKUP(ПРОДАЖИ!C:C,'ИЗ ОСНОВЫ НОМЕНКЛАТУР'!D:E,2,0)</f>
        <v>Аксессуары для столешниц</v>
      </c>
      <c r="AD1312" s="48" t="str">
        <f>VLOOKUP(C:C,'ИЗ ОСНОВЫ НОМЕНКЛАТУР'!D:F,3,0)</f>
        <v>Плинтус пластиковый 4,2м</v>
      </c>
      <c r="AE1312" s="48" t="str">
        <f>VLOOKUP(C:C,'ИЗ ОСНОВЫ НОМЕНКЛАТУР'!D:H,5,0)</f>
        <v>B</v>
      </c>
    </row>
    <row r="1313" spans="1:31" ht="9.6" customHeight="1" x14ac:dyDescent="0.2">
      <c r="A1313" s="45" t="s">
        <v>1300</v>
      </c>
      <c r="B1313" s="11"/>
      <c r="C1313" s="11" t="s">
        <v>1313</v>
      </c>
      <c r="D1313" s="44">
        <v>23</v>
      </c>
      <c r="E1313" s="44">
        <v>0</v>
      </c>
      <c r="F1313" s="48">
        <v>191</v>
      </c>
      <c r="G1313" s="48">
        <v>0</v>
      </c>
      <c r="H1313" s="44">
        <v>0</v>
      </c>
      <c r="I1313" s="44">
        <v>16</v>
      </c>
      <c r="J1313" s="44">
        <v>14</v>
      </c>
      <c r="K1313" s="48">
        <v>82</v>
      </c>
      <c r="L1313" s="49">
        <v>79649.77</v>
      </c>
      <c r="M1313" s="49">
        <v>0</v>
      </c>
      <c r="N1313" s="10">
        <v>655394.97</v>
      </c>
      <c r="O1313" s="10">
        <v>0</v>
      </c>
      <c r="P1313" s="10">
        <v>0</v>
      </c>
      <c r="Q1313" s="10">
        <v>52676.72</v>
      </c>
      <c r="R1313" s="10">
        <v>48654.32</v>
      </c>
      <c r="S1313" s="10">
        <v>284797.67</v>
      </c>
      <c r="T1313" s="50">
        <f t="shared" si="70"/>
        <v>6637.480833333334</v>
      </c>
      <c r="U1313" s="50">
        <f t="shared" si="70"/>
        <v>0</v>
      </c>
      <c r="V1313" s="50">
        <f t="shared" si="70"/>
        <v>54616.247499999998</v>
      </c>
      <c r="W1313" s="50">
        <f t="shared" si="69"/>
        <v>0</v>
      </c>
      <c r="X1313" s="50">
        <f t="shared" si="69"/>
        <v>0</v>
      </c>
      <c r="Y1313" s="50">
        <f t="shared" si="69"/>
        <v>4389.7266666666665</v>
      </c>
      <c r="Z1313" s="50">
        <f t="shared" si="69"/>
        <v>4054.5266666666666</v>
      </c>
      <c r="AA1313" s="50">
        <f t="shared" si="69"/>
        <v>23733.139166666664</v>
      </c>
      <c r="AB1313" s="50">
        <f t="shared" si="68"/>
        <v>93431.120833333334</v>
      </c>
      <c r="AC1313" s="48" t="str">
        <f>VLOOKUP(ПРОДАЖИ!C:C,'ИЗ ОСНОВЫ НОМЕНКЛАТУР'!D:E,2,0)</f>
        <v>Аксессуары для столешниц</v>
      </c>
      <c r="AD1313" s="48" t="str">
        <f>VLOOKUP(C:C,'ИЗ ОСНОВЫ НОМЕНКЛАТУР'!D:F,3,0)</f>
        <v>Плинтус пластиковый 4,2м</v>
      </c>
      <c r="AE1313" s="48" t="str">
        <f>VLOOKUP(C:C,'ИЗ ОСНОВЫ НОМЕНКЛАТУР'!D:H,5,0)</f>
        <v>B</v>
      </c>
    </row>
    <row r="1314" spans="1:31" ht="9.6" customHeight="1" x14ac:dyDescent="0.2">
      <c r="A1314" s="45" t="s">
        <v>1300</v>
      </c>
      <c r="B1314" s="11"/>
      <c r="C1314" s="11" t="s">
        <v>1314</v>
      </c>
      <c r="D1314" s="44">
        <v>17</v>
      </c>
      <c r="E1314" s="44">
        <v>0</v>
      </c>
      <c r="F1314" s="48">
        <v>161</v>
      </c>
      <c r="G1314" s="48">
        <v>0</v>
      </c>
      <c r="H1314" s="44">
        <v>0</v>
      </c>
      <c r="I1314" s="44">
        <v>0</v>
      </c>
      <c r="J1314" s="44">
        <v>9</v>
      </c>
      <c r="K1314" s="48">
        <v>79</v>
      </c>
      <c r="L1314" s="49">
        <v>60175.79</v>
      </c>
      <c r="M1314" s="49">
        <v>0</v>
      </c>
      <c r="N1314" s="10">
        <v>547367.01</v>
      </c>
      <c r="O1314" s="10">
        <v>0</v>
      </c>
      <c r="P1314" s="10">
        <v>0</v>
      </c>
      <c r="Q1314" s="10">
        <v>0</v>
      </c>
      <c r="R1314" s="10">
        <v>31660.29</v>
      </c>
      <c r="S1314" s="10">
        <v>277906.78999999998</v>
      </c>
      <c r="T1314" s="50">
        <f t="shared" si="70"/>
        <v>5014.649166666667</v>
      </c>
      <c r="U1314" s="50">
        <f t="shared" si="70"/>
        <v>0</v>
      </c>
      <c r="V1314" s="50">
        <f t="shared" si="70"/>
        <v>45613.917500000003</v>
      </c>
      <c r="W1314" s="50">
        <f t="shared" si="69"/>
        <v>0</v>
      </c>
      <c r="X1314" s="50">
        <f t="shared" si="69"/>
        <v>0</v>
      </c>
      <c r="Y1314" s="50">
        <f t="shared" si="69"/>
        <v>0</v>
      </c>
      <c r="Z1314" s="50">
        <f t="shared" si="69"/>
        <v>2638.3575000000001</v>
      </c>
      <c r="AA1314" s="50">
        <f t="shared" si="69"/>
        <v>23158.899166666666</v>
      </c>
      <c r="AB1314" s="50">
        <f t="shared" si="68"/>
        <v>76425.823333333334</v>
      </c>
      <c r="AC1314" s="48" t="str">
        <f>VLOOKUP(ПРОДАЖИ!C:C,'ИЗ ОСНОВЫ НОМЕНКЛАТУР'!D:E,2,0)</f>
        <v>Аксессуары для столешниц</v>
      </c>
      <c r="AD1314" s="48" t="str">
        <f>VLOOKUP(C:C,'ИЗ ОСНОВЫ НОМЕНКЛАТУР'!D:F,3,0)</f>
        <v>Плинтус пластиковый 4,2м</v>
      </c>
      <c r="AE1314" s="48" t="str">
        <f>VLOOKUP(C:C,'ИЗ ОСНОВЫ НОМЕНКЛАТУР'!D:H,5,0)</f>
        <v>B</v>
      </c>
    </row>
    <row r="1315" spans="1:31" ht="9.6" customHeight="1" x14ac:dyDescent="0.2">
      <c r="A1315" s="45" t="s">
        <v>1300</v>
      </c>
      <c r="B1315" s="11"/>
      <c r="C1315" s="11" t="s">
        <v>1315</v>
      </c>
      <c r="D1315" s="44">
        <v>5</v>
      </c>
      <c r="E1315" s="44">
        <v>0</v>
      </c>
      <c r="F1315" s="48">
        <v>110</v>
      </c>
      <c r="G1315" s="48">
        <v>0</v>
      </c>
      <c r="H1315" s="44">
        <v>0</v>
      </c>
      <c r="I1315" s="44">
        <v>0</v>
      </c>
      <c r="J1315" s="44">
        <v>2</v>
      </c>
      <c r="K1315" s="48">
        <v>127</v>
      </c>
      <c r="L1315" s="49">
        <v>16418.45</v>
      </c>
      <c r="M1315" s="49">
        <v>0</v>
      </c>
      <c r="N1315" s="10">
        <v>341687.03999999998</v>
      </c>
      <c r="O1315" s="10">
        <v>0</v>
      </c>
      <c r="P1315" s="10">
        <v>0</v>
      </c>
      <c r="Q1315" s="10">
        <v>0</v>
      </c>
      <c r="R1315" s="10">
        <v>6281.4</v>
      </c>
      <c r="S1315" s="10">
        <v>400526.82</v>
      </c>
      <c r="T1315" s="50">
        <f t="shared" si="70"/>
        <v>1368.2041666666667</v>
      </c>
      <c r="U1315" s="50">
        <f t="shared" si="70"/>
        <v>0</v>
      </c>
      <c r="V1315" s="50">
        <f t="shared" si="70"/>
        <v>28473.919999999998</v>
      </c>
      <c r="W1315" s="50">
        <f t="shared" si="69"/>
        <v>0</v>
      </c>
      <c r="X1315" s="50">
        <f t="shared" si="69"/>
        <v>0</v>
      </c>
      <c r="Y1315" s="50">
        <f t="shared" si="69"/>
        <v>0</v>
      </c>
      <c r="Z1315" s="50">
        <f t="shared" si="69"/>
        <v>523.44999999999993</v>
      </c>
      <c r="AA1315" s="50">
        <f t="shared" si="69"/>
        <v>33377.235000000001</v>
      </c>
      <c r="AB1315" s="50">
        <f t="shared" si="68"/>
        <v>63742.809166666666</v>
      </c>
      <c r="AC1315" s="48" t="str">
        <f>VLOOKUP(ПРОДАЖИ!C:C,'ИЗ ОСНОВЫ НОМЕНКЛАТУР'!D:E,2,0)</f>
        <v>Аксессуары для столешниц</v>
      </c>
      <c r="AD1315" s="48" t="str">
        <f>VLOOKUP(C:C,'ИЗ ОСНОВЫ НОМЕНКЛАТУР'!D:F,3,0)</f>
        <v>Плинтус пластиковый 4,2м</v>
      </c>
      <c r="AE1315" s="48" t="str">
        <f>VLOOKUP(C:C,'ИЗ ОСНОВЫ НОМЕНКЛАТУР'!D:H,5,0)</f>
        <v>C</v>
      </c>
    </row>
    <row r="1316" spans="1:31" ht="9.6" customHeight="1" x14ac:dyDescent="0.2">
      <c r="A1316" s="45" t="s">
        <v>1300</v>
      </c>
      <c r="B1316" s="11"/>
      <c r="C1316" s="11" t="s">
        <v>1316</v>
      </c>
      <c r="D1316" s="44">
        <v>55</v>
      </c>
      <c r="E1316" s="44">
        <v>5</v>
      </c>
      <c r="F1316" s="48">
        <v>142</v>
      </c>
      <c r="G1316" s="48">
        <v>0</v>
      </c>
      <c r="H1316" s="44">
        <v>0</v>
      </c>
      <c r="I1316" s="44">
        <v>61</v>
      </c>
      <c r="J1316" s="44">
        <v>0</v>
      </c>
      <c r="K1316" s="48">
        <v>0</v>
      </c>
      <c r="L1316" s="49">
        <v>140601.66</v>
      </c>
      <c r="M1316" s="49">
        <v>12811.9</v>
      </c>
      <c r="N1316" s="10">
        <v>372873.83</v>
      </c>
      <c r="O1316" s="10">
        <v>0</v>
      </c>
      <c r="P1316" s="10">
        <v>0</v>
      </c>
      <c r="Q1316" s="10">
        <v>150831.34</v>
      </c>
      <c r="R1316" s="10">
        <v>0</v>
      </c>
      <c r="S1316" s="10">
        <v>0</v>
      </c>
      <c r="T1316" s="50">
        <f t="shared" si="70"/>
        <v>11716.805</v>
      </c>
      <c r="U1316" s="50">
        <f t="shared" si="70"/>
        <v>1067.6583333333333</v>
      </c>
      <c r="V1316" s="50">
        <f t="shared" si="70"/>
        <v>31072.819166666668</v>
      </c>
      <c r="W1316" s="50">
        <f t="shared" si="69"/>
        <v>0</v>
      </c>
      <c r="X1316" s="50">
        <f t="shared" si="69"/>
        <v>0</v>
      </c>
      <c r="Y1316" s="50">
        <f t="shared" si="69"/>
        <v>12569.278333333334</v>
      </c>
      <c r="Z1316" s="50">
        <f t="shared" si="69"/>
        <v>0</v>
      </c>
      <c r="AA1316" s="50">
        <f t="shared" si="69"/>
        <v>0</v>
      </c>
      <c r="AB1316" s="50">
        <f t="shared" si="68"/>
        <v>56426.560833333337</v>
      </c>
      <c r="AC1316" s="48" t="str">
        <f>VLOOKUP(ПРОДАЖИ!C:C,'ИЗ ОСНОВЫ НОМЕНКЛАТУР'!D:E,2,0)</f>
        <v>Аксессуары для столешниц</v>
      </c>
      <c r="AD1316" s="48" t="str">
        <f>VLOOKUP(C:C,'ИЗ ОСНОВЫ НОМЕНКЛАТУР'!D:F,3,0)</f>
        <v>Плинтус пластиковый 4,2м</v>
      </c>
      <c r="AE1316" s="48" t="str">
        <f>VLOOKUP(C:C,'ИЗ ОСНОВЫ НОМЕНКЛАТУР'!D:H,5,0)</f>
        <v>B</v>
      </c>
    </row>
    <row r="1317" spans="1:31" ht="9.6" customHeight="1" x14ac:dyDescent="0.2">
      <c r="A1317" s="45" t="s">
        <v>1300</v>
      </c>
      <c r="B1317" s="11"/>
      <c r="C1317" s="11" t="s">
        <v>1317</v>
      </c>
      <c r="D1317" s="44">
        <v>21</v>
      </c>
      <c r="E1317" s="44">
        <v>12</v>
      </c>
      <c r="F1317" s="48">
        <v>37</v>
      </c>
      <c r="G1317" s="48">
        <v>0</v>
      </c>
      <c r="H1317" s="44">
        <v>0</v>
      </c>
      <c r="I1317" s="44">
        <v>2</v>
      </c>
      <c r="J1317" s="44">
        <v>14</v>
      </c>
      <c r="K1317" s="48">
        <v>33</v>
      </c>
      <c r="L1317" s="49">
        <v>61733.37</v>
      </c>
      <c r="M1317" s="49">
        <v>34844.49</v>
      </c>
      <c r="N1317" s="10">
        <v>91568.09</v>
      </c>
      <c r="O1317" s="10">
        <v>0</v>
      </c>
      <c r="P1317" s="10">
        <v>0</v>
      </c>
      <c r="Q1317" s="10">
        <v>2902.89</v>
      </c>
      <c r="R1317" s="10">
        <v>38632.57</v>
      </c>
      <c r="S1317" s="10">
        <v>90459.91</v>
      </c>
      <c r="T1317" s="50">
        <f t="shared" si="70"/>
        <v>5144.4475000000002</v>
      </c>
      <c r="U1317" s="50">
        <f t="shared" si="70"/>
        <v>2903.7075</v>
      </c>
      <c r="V1317" s="50">
        <f t="shared" si="70"/>
        <v>7630.6741666666667</v>
      </c>
      <c r="W1317" s="50">
        <f t="shared" si="69"/>
        <v>0</v>
      </c>
      <c r="X1317" s="50">
        <f t="shared" si="69"/>
        <v>0</v>
      </c>
      <c r="Y1317" s="50">
        <f t="shared" si="69"/>
        <v>241.9075</v>
      </c>
      <c r="Z1317" s="50">
        <f t="shared" si="69"/>
        <v>3219.3808333333332</v>
      </c>
      <c r="AA1317" s="50">
        <f t="shared" si="69"/>
        <v>7538.3258333333333</v>
      </c>
      <c r="AB1317" s="50">
        <f t="shared" si="68"/>
        <v>26678.443333333333</v>
      </c>
      <c r="AC1317" s="48" t="str">
        <f>VLOOKUP(ПРОДАЖИ!C:C,'ИЗ ОСНОВЫ НОМЕНКЛАТУР'!D:E,2,0)</f>
        <v>Аксессуары для столешниц</v>
      </c>
      <c r="AD1317" s="48" t="str">
        <f>VLOOKUP(C:C,'ИЗ ОСНОВЫ НОМЕНКЛАТУР'!D:F,3,0)</f>
        <v>Плинтус пластиковый 4,2м</v>
      </c>
      <c r="AE1317" s="48" t="str">
        <f>VLOOKUP(C:C,'ИЗ ОСНОВЫ НОМЕНКЛАТУР'!D:H,5,0)</f>
        <v>C</v>
      </c>
    </row>
    <row r="1318" spans="1:31" ht="9.6" customHeight="1" x14ac:dyDescent="0.2">
      <c r="A1318" s="45" t="s">
        <v>1300</v>
      </c>
      <c r="B1318" s="11"/>
      <c r="C1318" s="11" t="s">
        <v>1318</v>
      </c>
      <c r="D1318" s="44">
        <v>11</v>
      </c>
      <c r="E1318" s="44">
        <v>12</v>
      </c>
      <c r="F1318" s="48">
        <v>92</v>
      </c>
      <c r="G1318" s="48">
        <v>0</v>
      </c>
      <c r="H1318" s="44">
        <v>0</v>
      </c>
      <c r="I1318" s="44">
        <v>29</v>
      </c>
      <c r="J1318" s="44">
        <v>6</v>
      </c>
      <c r="K1318" s="48">
        <v>12</v>
      </c>
      <c r="L1318" s="49">
        <v>34431.14</v>
      </c>
      <c r="M1318" s="49">
        <v>42719.82</v>
      </c>
      <c r="N1318" s="10">
        <v>325241.15999999997</v>
      </c>
      <c r="O1318" s="10">
        <v>0</v>
      </c>
      <c r="P1318" s="10">
        <v>0</v>
      </c>
      <c r="Q1318" s="10">
        <v>99691.56</v>
      </c>
      <c r="R1318" s="10">
        <v>21327.66</v>
      </c>
      <c r="S1318" s="10">
        <v>41104.800000000003</v>
      </c>
      <c r="T1318" s="50">
        <f t="shared" si="70"/>
        <v>2869.2616666666668</v>
      </c>
      <c r="U1318" s="50">
        <f t="shared" si="70"/>
        <v>3559.9850000000001</v>
      </c>
      <c r="V1318" s="50">
        <f t="shared" si="70"/>
        <v>27103.429999999997</v>
      </c>
      <c r="W1318" s="50">
        <f t="shared" si="69"/>
        <v>0</v>
      </c>
      <c r="X1318" s="50">
        <f t="shared" si="69"/>
        <v>0</v>
      </c>
      <c r="Y1318" s="50">
        <f t="shared" si="69"/>
        <v>8307.6299999999992</v>
      </c>
      <c r="Z1318" s="50">
        <f t="shared" si="69"/>
        <v>1777.3050000000001</v>
      </c>
      <c r="AA1318" s="50">
        <f t="shared" si="69"/>
        <v>3425.4</v>
      </c>
      <c r="AB1318" s="50">
        <f t="shared" si="68"/>
        <v>47043.011666666665</v>
      </c>
      <c r="AC1318" s="48" t="str">
        <f>VLOOKUP(ПРОДАЖИ!C:C,'ИЗ ОСНОВЫ НОМЕНКЛАТУР'!D:E,2,0)</f>
        <v>Аксессуары для столешниц</v>
      </c>
      <c r="AD1318" s="48" t="str">
        <f>VLOOKUP(C:C,'ИЗ ОСНОВЫ НОМЕНКЛАТУР'!D:F,3,0)</f>
        <v>Плинтус пластиковый 4,2м</v>
      </c>
      <c r="AE1318" s="48" t="str">
        <f>VLOOKUP(C:C,'ИЗ ОСНОВЫ НОМЕНКЛАТУР'!D:H,5,0)</f>
        <v>C</v>
      </c>
    </row>
    <row r="1319" spans="1:31" ht="9.6" customHeight="1" x14ac:dyDescent="0.2">
      <c r="A1319" s="45" t="s">
        <v>1300</v>
      </c>
      <c r="B1319" s="11"/>
      <c r="C1319" s="11" t="s">
        <v>1319</v>
      </c>
      <c r="D1319" s="44">
        <v>3</v>
      </c>
      <c r="E1319" s="44">
        <v>24</v>
      </c>
      <c r="F1319" s="48">
        <v>86</v>
      </c>
      <c r="G1319" s="48">
        <v>0</v>
      </c>
      <c r="H1319" s="44">
        <v>0</v>
      </c>
      <c r="I1319" s="44">
        <v>5</v>
      </c>
      <c r="J1319" s="44">
        <v>11</v>
      </c>
      <c r="K1319" s="48">
        <v>41</v>
      </c>
      <c r="L1319" s="49">
        <v>10800.13</v>
      </c>
      <c r="M1319" s="49">
        <v>85374.79</v>
      </c>
      <c r="N1319" s="10">
        <v>298881.31</v>
      </c>
      <c r="O1319" s="10">
        <v>0</v>
      </c>
      <c r="P1319" s="10">
        <v>0</v>
      </c>
      <c r="Q1319" s="10">
        <v>17690.21</v>
      </c>
      <c r="R1319" s="10">
        <v>37235</v>
      </c>
      <c r="S1319" s="10">
        <v>138785</v>
      </c>
      <c r="T1319" s="50">
        <f t="shared" si="70"/>
        <v>900.01083333333327</v>
      </c>
      <c r="U1319" s="50">
        <f t="shared" si="70"/>
        <v>7114.5658333333331</v>
      </c>
      <c r="V1319" s="50">
        <f t="shared" si="70"/>
        <v>24906.775833333333</v>
      </c>
      <c r="W1319" s="50">
        <f t="shared" si="69"/>
        <v>0</v>
      </c>
      <c r="X1319" s="50">
        <f t="shared" si="69"/>
        <v>0</v>
      </c>
      <c r="Y1319" s="50">
        <f t="shared" si="69"/>
        <v>1474.1841666666667</v>
      </c>
      <c r="Z1319" s="50">
        <f t="shared" si="69"/>
        <v>3102.9166666666665</v>
      </c>
      <c r="AA1319" s="50">
        <f t="shared" si="69"/>
        <v>11565.416666666666</v>
      </c>
      <c r="AB1319" s="50">
        <f t="shared" si="68"/>
        <v>49063.869999999995</v>
      </c>
      <c r="AC1319" s="48" t="str">
        <f>VLOOKUP(ПРОДАЖИ!C:C,'ИЗ ОСНОВЫ НОМЕНКЛАТУР'!D:E,2,0)</f>
        <v>Аксессуары для столешниц</v>
      </c>
      <c r="AD1319" s="48" t="str">
        <f>VLOOKUP(C:C,'ИЗ ОСНОВЫ НОМЕНКЛАТУР'!D:F,3,0)</f>
        <v>Плинтус пластиковый 4,2м</v>
      </c>
      <c r="AE1319" s="48" t="str">
        <f>VLOOKUP(C:C,'ИЗ ОСНОВЫ НОМЕНКЛАТУР'!D:H,5,0)</f>
        <v>C</v>
      </c>
    </row>
    <row r="1320" spans="1:31" ht="9.6" customHeight="1" x14ac:dyDescent="0.2">
      <c r="A1320" s="45" t="s">
        <v>1300</v>
      </c>
      <c r="B1320" s="11"/>
      <c r="C1320" s="11" t="s">
        <v>1320</v>
      </c>
      <c r="D1320" s="44">
        <v>29</v>
      </c>
      <c r="E1320" s="44">
        <v>5</v>
      </c>
      <c r="F1320" s="48">
        <v>150</v>
      </c>
      <c r="G1320" s="48">
        <v>0</v>
      </c>
      <c r="H1320" s="44">
        <v>0</v>
      </c>
      <c r="I1320" s="44">
        <v>40</v>
      </c>
      <c r="J1320" s="44">
        <v>0</v>
      </c>
      <c r="K1320" s="48">
        <v>0</v>
      </c>
      <c r="L1320" s="49">
        <v>63465.8</v>
      </c>
      <c r="M1320" s="49">
        <v>10931.5</v>
      </c>
      <c r="N1320" s="10">
        <v>308050.11</v>
      </c>
      <c r="O1320" s="10">
        <v>0</v>
      </c>
      <c r="P1320" s="10">
        <v>0</v>
      </c>
      <c r="Q1320" s="10">
        <v>89148.4</v>
      </c>
      <c r="R1320" s="10">
        <v>0</v>
      </c>
      <c r="S1320" s="10">
        <v>0</v>
      </c>
      <c r="T1320" s="50">
        <f t="shared" si="70"/>
        <v>5288.8166666666666</v>
      </c>
      <c r="U1320" s="50">
        <f t="shared" si="70"/>
        <v>910.95833333333337</v>
      </c>
      <c r="V1320" s="50">
        <f t="shared" si="70"/>
        <v>25670.842499999999</v>
      </c>
      <c r="W1320" s="50">
        <f t="shared" si="69"/>
        <v>0</v>
      </c>
      <c r="X1320" s="50">
        <f t="shared" si="69"/>
        <v>0</v>
      </c>
      <c r="Y1320" s="50">
        <f t="shared" si="69"/>
        <v>7429.0333333333328</v>
      </c>
      <c r="Z1320" s="50">
        <f t="shared" si="69"/>
        <v>0</v>
      </c>
      <c r="AA1320" s="50">
        <f t="shared" si="69"/>
        <v>0</v>
      </c>
      <c r="AB1320" s="50">
        <f t="shared" si="68"/>
        <v>39299.650833333333</v>
      </c>
      <c r="AC1320" s="48" t="str">
        <f>VLOOKUP(ПРОДАЖИ!C:C,'ИЗ ОСНОВЫ НОМЕНКЛАТУР'!D:E,2,0)</f>
        <v>Аксессуары для столешниц</v>
      </c>
      <c r="AD1320" s="48" t="str">
        <f>VLOOKUP(C:C,'ИЗ ОСНОВЫ НОМЕНКЛАТУР'!D:F,3,0)</f>
        <v>Плинтус пластиковый 4,2м</v>
      </c>
      <c r="AE1320" s="48" t="str">
        <f>VLOOKUP(C:C,'ИЗ ОСНОВЫ НОМЕНКЛАТУР'!D:H,5,0)</f>
        <v>C</v>
      </c>
    </row>
    <row r="1321" spans="1:31" ht="9.6" customHeight="1" x14ac:dyDescent="0.2">
      <c r="A1321" s="45" t="s">
        <v>1300</v>
      </c>
      <c r="B1321" s="11"/>
      <c r="C1321" s="11" t="s">
        <v>1321</v>
      </c>
      <c r="D1321" s="44">
        <v>9</v>
      </c>
      <c r="E1321" s="44">
        <v>0</v>
      </c>
      <c r="F1321" s="48">
        <v>91</v>
      </c>
      <c r="G1321" s="48">
        <v>0</v>
      </c>
      <c r="H1321" s="44">
        <v>0</v>
      </c>
      <c r="I1321" s="44">
        <v>14</v>
      </c>
      <c r="J1321" s="44">
        <v>8</v>
      </c>
      <c r="K1321" s="48">
        <v>0</v>
      </c>
      <c r="L1321" s="49">
        <v>27482.73</v>
      </c>
      <c r="M1321" s="49">
        <v>0</v>
      </c>
      <c r="N1321" s="10">
        <v>261519.58</v>
      </c>
      <c r="O1321" s="10">
        <v>0</v>
      </c>
      <c r="P1321" s="10">
        <v>0</v>
      </c>
      <c r="Q1321" s="10">
        <v>48120.24</v>
      </c>
      <c r="R1321" s="10">
        <v>22632</v>
      </c>
      <c r="S1321" s="10">
        <v>0</v>
      </c>
      <c r="T1321" s="50">
        <f t="shared" si="70"/>
        <v>2290.2275</v>
      </c>
      <c r="U1321" s="50">
        <f t="shared" si="70"/>
        <v>0</v>
      </c>
      <c r="V1321" s="50">
        <f t="shared" si="70"/>
        <v>21793.298333333332</v>
      </c>
      <c r="W1321" s="50">
        <f t="shared" si="69"/>
        <v>0</v>
      </c>
      <c r="X1321" s="50">
        <f t="shared" si="69"/>
        <v>0</v>
      </c>
      <c r="Y1321" s="50">
        <f t="shared" si="69"/>
        <v>4010.02</v>
      </c>
      <c r="Z1321" s="50">
        <f t="shared" si="69"/>
        <v>1886</v>
      </c>
      <c r="AA1321" s="50">
        <f t="shared" si="69"/>
        <v>0</v>
      </c>
      <c r="AB1321" s="50">
        <f t="shared" si="68"/>
        <v>29979.545833333334</v>
      </c>
      <c r="AC1321" s="48" t="str">
        <f>VLOOKUP(ПРОДАЖИ!C:C,'ИЗ ОСНОВЫ НОМЕНКЛАТУР'!D:E,2,0)</f>
        <v>Аксессуары для столешниц</v>
      </c>
      <c r="AD1321" s="48" t="str">
        <f>VLOOKUP(C:C,'ИЗ ОСНОВЫ НОМЕНКЛАТУР'!D:F,3,0)</f>
        <v>Плинтус пластиковый 4,2м</v>
      </c>
      <c r="AE1321" s="48" t="str">
        <f>VLOOKUP(C:C,'ИЗ ОСНОВЫ НОМЕНКЛАТУР'!D:H,5,0)</f>
        <v>C</v>
      </c>
    </row>
    <row r="1322" spans="1:31" ht="9.6" customHeight="1" x14ac:dyDescent="0.2">
      <c r="A1322" s="45" t="s">
        <v>1300</v>
      </c>
      <c r="B1322" s="11"/>
      <c r="C1322" s="11" t="s">
        <v>1322</v>
      </c>
      <c r="D1322" s="44">
        <v>9</v>
      </c>
      <c r="E1322" s="44">
        <v>0</v>
      </c>
      <c r="F1322" s="48">
        <v>49</v>
      </c>
      <c r="G1322" s="48">
        <v>0</v>
      </c>
      <c r="H1322" s="44">
        <v>0</v>
      </c>
      <c r="I1322" s="44">
        <v>17</v>
      </c>
      <c r="J1322" s="44">
        <v>0</v>
      </c>
      <c r="K1322" s="48">
        <v>29</v>
      </c>
      <c r="L1322" s="49">
        <v>30785.32</v>
      </c>
      <c r="M1322" s="49">
        <v>0</v>
      </c>
      <c r="N1322" s="10">
        <v>169641.14</v>
      </c>
      <c r="O1322" s="10">
        <v>0</v>
      </c>
      <c r="P1322" s="10">
        <v>0</v>
      </c>
      <c r="Q1322" s="10">
        <v>61522.17</v>
      </c>
      <c r="R1322" s="10">
        <v>0</v>
      </c>
      <c r="S1322" s="10">
        <v>99429.58</v>
      </c>
      <c r="T1322" s="50">
        <f t="shared" si="70"/>
        <v>2565.4433333333332</v>
      </c>
      <c r="U1322" s="50">
        <f t="shared" si="70"/>
        <v>0</v>
      </c>
      <c r="V1322" s="50">
        <f t="shared" si="70"/>
        <v>14136.761666666667</v>
      </c>
      <c r="W1322" s="50">
        <f t="shared" si="69"/>
        <v>0</v>
      </c>
      <c r="X1322" s="50">
        <f t="shared" si="69"/>
        <v>0</v>
      </c>
      <c r="Y1322" s="50">
        <f t="shared" si="69"/>
        <v>5126.8474999999999</v>
      </c>
      <c r="Z1322" s="50">
        <f t="shared" si="69"/>
        <v>0</v>
      </c>
      <c r="AA1322" s="50">
        <f t="shared" si="69"/>
        <v>8285.7983333333341</v>
      </c>
      <c r="AB1322" s="50">
        <f t="shared" si="68"/>
        <v>30114.850833333338</v>
      </c>
      <c r="AC1322" s="48" t="str">
        <f>VLOOKUP(ПРОДАЖИ!C:C,'ИЗ ОСНОВЫ НОМЕНКЛАТУР'!D:E,2,0)</f>
        <v>Аксессуары для столешниц</v>
      </c>
      <c r="AD1322" s="48" t="str">
        <f>VLOOKUP(C:C,'ИЗ ОСНОВЫ НОМЕНКЛАТУР'!D:F,3,0)</f>
        <v>Плинтус пластиковый 4,2м</v>
      </c>
      <c r="AE1322" s="48" t="str">
        <f>VLOOKUP(C:C,'ИЗ ОСНОВЫ НОМЕНКЛАТУР'!D:H,5,0)</f>
        <v>C</v>
      </c>
    </row>
    <row r="1323" spans="1:31" ht="9.6" customHeight="1" x14ac:dyDescent="0.2">
      <c r="A1323" s="45" t="s">
        <v>1300</v>
      </c>
      <c r="B1323" s="11"/>
      <c r="C1323" s="11" t="s">
        <v>1323</v>
      </c>
      <c r="D1323" s="44">
        <v>0</v>
      </c>
      <c r="E1323" s="44">
        <v>0</v>
      </c>
      <c r="F1323" s="48">
        <v>0</v>
      </c>
      <c r="G1323" s="48">
        <v>0</v>
      </c>
      <c r="H1323" s="44">
        <v>0</v>
      </c>
      <c r="I1323" s="44">
        <v>0</v>
      </c>
      <c r="J1323" s="44">
        <v>2</v>
      </c>
      <c r="K1323" s="48">
        <v>120</v>
      </c>
      <c r="L1323" s="49">
        <v>0</v>
      </c>
      <c r="M1323" s="49">
        <v>0</v>
      </c>
      <c r="N1323" s="10">
        <v>0</v>
      </c>
      <c r="O1323" s="10">
        <v>0</v>
      </c>
      <c r="P1323" s="10">
        <v>0</v>
      </c>
      <c r="Q1323" s="10">
        <v>0</v>
      </c>
      <c r="R1323" s="10">
        <v>4698</v>
      </c>
      <c r="S1323" s="10">
        <v>264440</v>
      </c>
      <c r="T1323" s="50">
        <f t="shared" si="70"/>
        <v>0</v>
      </c>
      <c r="U1323" s="50">
        <f t="shared" si="70"/>
        <v>0</v>
      </c>
      <c r="V1323" s="50">
        <f t="shared" si="70"/>
        <v>0</v>
      </c>
      <c r="W1323" s="50">
        <f t="shared" si="69"/>
        <v>0</v>
      </c>
      <c r="X1323" s="50">
        <f t="shared" si="69"/>
        <v>0</v>
      </c>
      <c r="Y1323" s="50">
        <f t="shared" si="69"/>
        <v>0</v>
      </c>
      <c r="Z1323" s="50">
        <f t="shared" si="69"/>
        <v>391.5</v>
      </c>
      <c r="AA1323" s="50">
        <f t="shared" si="69"/>
        <v>22036.666666666668</v>
      </c>
      <c r="AB1323" s="50">
        <f t="shared" si="68"/>
        <v>22428.166666666668</v>
      </c>
      <c r="AC1323" s="48" t="str">
        <f>VLOOKUP(ПРОДАЖИ!C:C,'ИЗ ОСНОВЫ НОМЕНКЛАТУР'!D:E,2,0)</f>
        <v>Аксессуары для столешниц</v>
      </c>
      <c r="AD1323" s="48" t="str">
        <f>VLOOKUP(C:C,'ИЗ ОСНОВЫ НОМЕНКЛАТУР'!D:F,3,0)</f>
        <v>Плинтус пластиковый 4,2м</v>
      </c>
      <c r="AE1323" s="48" t="str">
        <f>VLOOKUP(C:C,'ИЗ ОСНОВЫ НОМЕНКЛАТУР'!D:H,5,0)</f>
        <v>C</v>
      </c>
    </row>
    <row r="1324" spans="1:31" ht="9.6" customHeight="1" x14ac:dyDescent="0.2">
      <c r="A1324" s="45" t="s">
        <v>1300</v>
      </c>
      <c r="B1324" s="11"/>
      <c r="C1324" s="11" t="s">
        <v>1324</v>
      </c>
      <c r="D1324" s="44">
        <v>0</v>
      </c>
      <c r="E1324" s="44">
        <v>0</v>
      </c>
      <c r="F1324" s="48">
        <v>34</v>
      </c>
      <c r="G1324" s="48">
        <v>0</v>
      </c>
      <c r="H1324" s="44">
        <v>0</v>
      </c>
      <c r="I1324" s="44">
        <v>0</v>
      </c>
      <c r="J1324" s="44">
        <v>2</v>
      </c>
      <c r="K1324" s="48">
        <v>80</v>
      </c>
      <c r="L1324" s="49">
        <v>0</v>
      </c>
      <c r="M1324" s="49">
        <v>0</v>
      </c>
      <c r="N1324" s="10">
        <v>72319.960000000006</v>
      </c>
      <c r="O1324" s="10">
        <v>0</v>
      </c>
      <c r="P1324" s="10">
        <v>0</v>
      </c>
      <c r="Q1324" s="10">
        <v>0</v>
      </c>
      <c r="R1324" s="10">
        <v>4265.1099999999997</v>
      </c>
      <c r="S1324" s="10">
        <v>175560</v>
      </c>
      <c r="T1324" s="50">
        <f t="shared" si="70"/>
        <v>0</v>
      </c>
      <c r="U1324" s="50">
        <f t="shared" si="70"/>
        <v>0</v>
      </c>
      <c r="V1324" s="50">
        <f t="shared" si="70"/>
        <v>6026.6633333333339</v>
      </c>
      <c r="W1324" s="50">
        <f t="shared" si="69"/>
        <v>0</v>
      </c>
      <c r="X1324" s="50">
        <f t="shared" si="69"/>
        <v>0</v>
      </c>
      <c r="Y1324" s="50">
        <f t="shared" si="69"/>
        <v>0</v>
      </c>
      <c r="Z1324" s="50">
        <f t="shared" si="69"/>
        <v>355.42583333333329</v>
      </c>
      <c r="AA1324" s="50">
        <f t="shared" si="69"/>
        <v>14630</v>
      </c>
      <c r="AB1324" s="50">
        <f t="shared" si="68"/>
        <v>21012.089166666668</v>
      </c>
      <c r="AC1324" s="48" t="str">
        <f>VLOOKUP(ПРОДАЖИ!C:C,'ИЗ ОСНОВЫ НОМЕНКЛАТУР'!D:E,2,0)</f>
        <v>Аксессуары для столешниц</v>
      </c>
      <c r="AD1324" s="48" t="str">
        <f>VLOOKUP(C:C,'ИЗ ОСНОВЫ НОМЕНКЛАТУР'!D:F,3,0)</f>
        <v>Плинтус пластиковый 4,2м</v>
      </c>
      <c r="AE1324" s="48" t="str">
        <f>VLOOKUP(C:C,'ИЗ ОСНОВЫ НОМЕНКЛАТУР'!D:H,5,0)</f>
        <v>C</v>
      </c>
    </row>
    <row r="1325" spans="1:31" ht="9.6" customHeight="1" x14ac:dyDescent="0.2">
      <c r="A1325" s="45" t="s">
        <v>1300</v>
      </c>
      <c r="B1325" s="11"/>
      <c r="C1325" s="11" t="s">
        <v>1325</v>
      </c>
      <c r="D1325" s="44">
        <v>0</v>
      </c>
      <c r="E1325" s="44">
        <v>0</v>
      </c>
      <c r="F1325" s="48">
        <v>15</v>
      </c>
      <c r="G1325" s="48">
        <v>0</v>
      </c>
      <c r="H1325" s="44">
        <v>0</v>
      </c>
      <c r="I1325" s="44">
        <v>15</v>
      </c>
      <c r="J1325" s="44">
        <v>0</v>
      </c>
      <c r="K1325" s="48">
        <v>0</v>
      </c>
      <c r="L1325" s="49">
        <v>0</v>
      </c>
      <c r="M1325" s="49">
        <v>0</v>
      </c>
      <c r="N1325" s="10">
        <v>24526.51</v>
      </c>
      <c r="O1325" s="10">
        <v>0</v>
      </c>
      <c r="P1325" s="10">
        <v>0</v>
      </c>
      <c r="Q1325" s="10">
        <v>27737.78</v>
      </c>
      <c r="R1325" s="10">
        <v>0</v>
      </c>
      <c r="S1325" s="10">
        <v>0</v>
      </c>
      <c r="T1325" s="50">
        <f t="shared" si="70"/>
        <v>0</v>
      </c>
      <c r="U1325" s="50">
        <f t="shared" si="70"/>
        <v>0</v>
      </c>
      <c r="V1325" s="50">
        <f t="shared" si="70"/>
        <v>2043.8758333333333</v>
      </c>
      <c r="W1325" s="50">
        <f t="shared" si="69"/>
        <v>0</v>
      </c>
      <c r="X1325" s="50">
        <f t="shared" si="69"/>
        <v>0</v>
      </c>
      <c r="Y1325" s="50">
        <f t="shared" si="69"/>
        <v>2311.4816666666666</v>
      </c>
      <c r="Z1325" s="50">
        <f t="shared" si="69"/>
        <v>0</v>
      </c>
      <c r="AA1325" s="50">
        <f t="shared" si="69"/>
        <v>0</v>
      </c>
      <c r="AB1325" s="50">
        <f t="shared" si="68"/>
        <v>4355.3575000000001</v>
      </c>
      <c r="AC1325" s="48" t="str">
        <f>VLOOKUP(ПРОДАЖИ!C:C,'ИЗ ОСНОВЫ НОМЕНКЛАТУР'!D:E,2,0)</f>
        <v>Аксессуары для столешниц</v>
      </c>
      <c r="AD1325" s="48" t="str">
        <f>VLOOKUP(C:C,'ИЗ ОСНОВЫ НОМЕНКЛАТУР'!D:F,3,0)</f>
        <v>Плинтус пластиковый 4,2м</v>
      </c>
      <c r="AE1325" s="48" t="str">
        <f>VLOOKUP(C:C,'ИЗ ОСНОВЫ НОМЕНКЛАТУР'!D:H,5,0)</f>
        <v>C</v>
      </c>
    </row>
    <row r="1326" spans="1:31" ht="9.6" customHeight="1" x14ac:dyDescent="0.2">
      <c r="A1326" s="45" t="s">
        <v>1300</v>
      </c>
      <c r="B1326" s="11"/>
      <c r="C1326" s="11" t="s">
        <v>1326</v>
      </c>
      <c r="D1326" s="44">
        <v>8</v>
      </c>
      <c r="E1326" s="44">
        <v>0</v>
      </c>
      <c r="F1326" s="48">
        <v>15</v>
      </c>
      <c r="G1326" s="48">
        <v>0</v>
      </c>
      <c r="H1326" s="44">
        <v>0</v>
      </c>
      <c r="I1326" s="44">
        <v>2</v>
      </c>
      <c r="J1326" s="44">
        <v>8</v>
      </c>
      <c r="K1326" s="48">
        <v>36</v>
      </c>
      <c r="L1326" s="49">
        <v>29557.27</v>
      </c>
      <c r="M1326" s="49">
        <v>0</v>
      </c>
      <c r="N1326" s="10">
        <v>49949.36</v>
      </c>
      <c r="O1326" s="10">
        <v>0</v>
      </c>
      <c r="P1326" s="10">
        <v>0</v>
      </c>
      <c r="Q1326" s="10">
        <v>6929.89</v>
      </c>
      <c r="R1326" s="10">
        <v>27828.38</v>
      </c>
      <c r="S1326" s="10">
        <v>125432.19</v>
      </c>
      <c r="T1326" s="50">
        <f t="shared" si="70"/>
        <v>2463.1058333333335</v>
      </c>
      <c r="U1326" s="50">
        <f t="shared" si="70"/>
        <v>0</v>
      </c>
      <c r="V1326" s="50">
        <f t="shared" si="70"/>
        <v>4162.4466666666667</v>
      </c>
      <c r="W1326" s="50">
        <f t="shared" si="69"/>
        <v>0</v>
      </c>
      <c r="X1326" s="50">
        <f t="shared" si="69"/>
        <v>0</v>
      </c>
      <c r="Y1326" s="50">
        <f t="shared" si="69"/>
        <v>577.4908333333334</v>
      </c>
      <c r="Z1326" s="50">
        <f t="shared" si="69"/>
        <v>2319.0316666666668</v>
      </c>
      <c r="AA1326" s="50">
        <f t="shared" si="69"/>
        <v>10452.682500000001</v>
      </c>
      <c r="AB1326" s="50">
        <f t="shared" si="68"/>
        <v>19974.7575</v>
      </c>
      <c r="AC1326" s="48" t="str">
        <f>VLOOKUP(ПРОДАЖИ!C:C,'ИЗ ОСНОВЫ НОМЕНКЛАТУР'!D:E,2,0)</f>
        <v>Аксессуары для столешниц</v>
      </c>
      <c r="AD1326" s="48" t="str">
        <f>VLOOKUP(C:C,'ИЗ ОСНОВЫ НОМЕНКЛАТУР'!D:F,3,0)</f>
        <v>Плинтус пластиковый 4,2м</v>
      </c>
      <c r="AE1326" s="48" t="str">
        <f>VLOOKUP(C:C,'ИЗ ОСНОВЫ НОМЕНКЛАТУР'!D:H,5,0)</f>
        <v>C</v>
      </c>
    </row>
    <row r="1327" spans="1:31" ht="9.6" customHeight="1" x14ac:dyDescent="0.2">
      <c r="A1327" s="45" t="s">
        <v>1300</v>
      </c>
      <c r="B1327" s="11"/>
      <c r="C1327" s="11" t="s">
        <v>1327</v>
      </c>
      <c r="D1327" s="44">
        <v>17</v>
      </c>
      <c r="E1327" s="44">
        <v>0</v>
      </c>
      <c r="F1327" s="48">
        <v>31</v>
      </c>
      <c r="G1327" s="48">
        <v>0</v>
      </c>
      <c r="H1327" s="44">
        <v>0</v>
      </c>
      <c r="I1327" s="44">
        <v>16</v>
      </c>
      <c r="J1327" s="44">
        <v>0</v>
      </c>
      <c r="K1327" s="48">
        <v>0</v>
      </c>
      <c r="L1327" s="49">
        <v>27963.3</v>
      </c>
      <c r="M1327" s="49">
        <v>0</v>
      </c>
      <c r="N1327" s="10">
        <v>50991.9</v>
      </c>
      <c r="O1327" s="10">
        <v>0</v>
      </c>
      <c r="P1327" s="10">
        <v>0</v>
      </c>
      <c r="Q1327" s="10">
        <v>24116.42</v>
      </c>
      <c r="R1327" s="10">
        <v>0</v>
      </c>
      <c r="S1327" s="10">
        <v>0</v>
      </c>
      <c r="T1327" s="50">
        <f t="shared" si="70"/>
        <v>2330.2750000000001</v>
      </c>
      <c r="U1327" s="50">
        <f t="shared" si="70"/>
        <v>0</v>
      </c>
      <c r="V1327" s="50">
        <f t="shared" si="70"/>
        <v>4249.3249999999998</v>
      </c>
      <c r="W1327" s="50">
        <f t="shared" si="69"/>
        <v>0</v>
      </c>
      <c r="X1327" s="50">
        <f t="shared" si="69"/>
        <v>0</v>
      </c>
      <c r="Y1327" s="50">
        <f t="shared" si="69"/>
        <v>2009.7016666666666</v>
      </c>
      <c r="Z1327" s="50">
        <f t="shared" si="69"/>
        <v>0</v>
      </c>
      <c r="AA1327" s="50">
        <f t="shared" si="69"/>
        <v>0</v>
      </c>
      <c r="AB1327" s="50">
        <f t="shared" si="68"/>
        <v>8589.3016666666663</v>
      </c>
      <c r="AC1327" s="48" t="str">
        <f>VLOOKUP(ПРОДАЖИ!C:C,'ИЗ ОСНОВЫ НОМЕНКЛАТУР'!D:E,2,0)</f>
        <v>Аксессуары для столешниц</v>
      </c>
      <c r="AD1327" s="48" t="str">
        <f>VLOOKUP(C:C,'ИЗ ОСНОВЫ НОМЕНКЛАТУР'!D:F,3,0)</f>
        <v>Плинтус пластиковый 4,2м</v>
      </c>
      <c r="AE1327" s="48" t="str">
        <f>VLOOKUP(C:C,'ИЗ ОСНОВЫ НОМЕНКЛАТУР'!D:H,5,0)</f>
        <v>C</v>
      </c>
    </row>
    <row r="1328" spans="1:31" ht="9.6" customHeight="1" x14ac:dyDescent="0.2">
      <c r="A1328" s="45" t="s">
        <v>1300</v>
      </c>
      <c r="B1328" s="11"/>
      <c r="C1328" s="11" t="s">
        <v>1328</v>
      </c>
      <c r="D1328" s="44">
        <v>19</v>
      </c>
      <c r="E1328" s="44">
        <v>0</v>
      </c>
      <c r="F1328" s="48">
        <v>12</v>
      </c>
      <c r="G1328" s="48">
        <v>0</v>
      </c>
      <c r="H1328" s="44">
        <v>0</v>
      </c>
      <c r="I1328" s="44">
        <v>23</v>
      </c>
      <c r="J1328" s="44">
        <v>0</v>
      </c>
      <c r="K1328" s="48">
        <v>0</v>
      </c>
      <c r="L1328" s="49">
        <v>68493.19</v>
      </c>
      <c r="M1328" s="49">
        <v>0</v>
      </c>
      <c r="N1328" s="10">
        <v>67902.720000000001</v>
      </c>
      <c r="O1328" s="10">
        <v>0</v>
      </c>
      <c r="P1328" s="10">
        <v>0</v>
      </c>
      <c r="Q1328" s="10">
        <v>68111.53</v>
      </c>
      <c r="R1328" s="10">
        <v>0</v>
      </c>
      <c r="S1328" s="10">
        <v>0</v>
      </c>
      <c r="T1328" s="50">
        <f t="shared" si="70"/>
        <v>5707.7658333333338</v>
      </c>
      <c r="U1328" s="50">
        <f t="shared" si="70"/>
        <v>0</v>
      </c>
      <c r="V1328" s="50">
        <f t="shared" si="70"/>
        <v>5658.56</v>
      </c>
      <c r="W1328" s="50">
        <f t="shared" si="69"/>
        <v>0</v>
      </c>
      <c r="X1328" s="50">
        <f t="shared" si="69"/>
        <v>0</v>
      </c>
      <c r="Y1328" s="50">
        <f t="shared" si="69"/>
        <v>5675.9608333333335</v>
      </c>
      <c r="Z1328" s="50">
        <f t="shared" si="69"/>
        <v>0</v>
      </c>
      <c r="AA1328" s="50">
        <f t="shared" si="69"/>
        <v>0</v>
      </c>
      <c r="AB1328" s="50">
        <f t="shared" si="68"/>
        <v>17042.286666666667</v>
      </c>
      <c r="AC1328" s="48" t="str">
        <f>VLOOKUP(ПРОДАЖИ!C:C,'ИЗ ОСНОВЫ НОМЕНКЛАТУР'!D:E,2,0)</f>
        <v>Аксессуары для столешниц</v>
      </c>
      <c r="AD1328" s="48" t="str">
        <f>VLOOKUP(C:C,'ИЗ ОСНОВЫ НОМЕНКЛАТУР'!D:F,3,0)</f>
        <v>Плинтус пластиковый 4,2м</v>
      </c>
      <c r="AE1328" s="48" t="str">
        <f>VLOOKUP(C:C,'ИЗ ОСНОВЫ НОМЕНКЛАТУР'!D:H,5,0)</f>
        <v>C</v>
      </c>
    </row>
    <row r="1329" spans="1:31" ht="9.6" customHeight="1" x14ac:dyDescent="0.2">
      <c r="A1329" s="45" t="s">
        <v>1300</v>
      </c>
      <c r="B1329" s="11"/>
      <c r="C1329" s="11" t="s">
        <v>1329</v>
      </c>
      <c r="D1329" s="44">
        <v>6</v>
      </c>
      <c r="E1329" s="44">
        <v>0</v>
      </c>
      <c r="F1329" s="48">
        <v>26</v>
      </c>
      <c r="G1329" s="48">
        <v>0</v>
      </c>
      <c r="H1329" s="44">
        <v>0</v>
      </c>
      <c r="I1329" s="44">
        <v>1</v>
      </c>
      <c r="J1329" s="44">
        <v>0</v>
      </c>
      <c r="K1329" s="48">
        <v>0</v>
      </c>
      <c r="L1329" s="49">
        <v>11766.99</v>
      </c>
      <c r="M1329" s="49">
        <v>0</v>
      </c>
      <c r="N1329" s="10">
        <v>42148.54</v>
      </c>
      <c r="O1329" s="10">
        <v>0</v>
      </c>
      <c r="P1329" s="10">
        <v>0</v>
      </c>
      <c r="Q1329" s="10">
        <v>1485.78</v>
      </c>
      <c r="R1329" s="10">
        <v>0</v>
      </c>
      <c r="S1329" s="10">
        <v>0</v>
      </c>
      <c r="T1329" s="50">
        <f t="shared" si="70"/>
        <v>980.58249999999998</v>
      </c>
      <c r="U1329" s="50">
        <f t="shared" si="70"/>
        <v>0</v>
      </c>
      <c r="V1329" s="50">
        <f t="shared" si="70"/>
        <v>3512.3783333333336</v>
      </c>
      <c r="W1329" s="50">
        <f t="shared" si="69"/>
        <v>0</v>
      </c>
      <c r="X1329" s="50">
        <f t="shared" si="69"/>
        <v>0</v>
      </c>
      <c r="Y1329" s="50">
        <f t="shared" si="69"/>
        <v>123.815</v>
      </c>
      <c r="Z1329" s="50">
        <f t="shared" si="69"/>
        <v>0</v>
      </c>
      <c r="AA1329" s="50">
        <f t="shared" si="69"/>
        <v>0</v>
      </c>
      <c r="AB1329" s="50">
        <f t="shared" si="68"/>
        <v>4616.7758333333331</v>
      </c>
      <c r="AC1329" s="48" t="str">
        <f>VLOOKUP(ПРОДАЖИ!C:C,'ИЗ ОСНОВЫ НОМЕНКЛАТУР'!D:E,2,0)</f>
        <v>Аксессуары для столешниц</v>
      </c>
      <c r="AD1329" s="48" t="str">
        <f>VLOOKUP(C:C,'ИЗ ОСНОВЫ НОМЕНКЛАТУР'!D:F,3,0)</f>
        <v>Плинтус пластиковый 4,2м</v>
      </c>
      <c r="AE1329" s="48" t="str">
        <f>VLOOKUP(C:C,'ИЗ ОСНОВЫ НОМЕНКЛАТУР'!D:H,5,0)</f>
        <v>C</v>
      </c>
    </row>
    <row r="1330" spans="1:31" ht="9.6" customHeight="1" x14ac:dyDescent="0.2">
      <c r="A1330" s="45" t="s">
        <v>1300</v>
      </c>
      <c r="B1330" s="11"/>
      <c r="C1330" s="11" t="s">
        <v>1330</v>
      </c>
      <c r="D1330" s="44">
        <v>20</v>
      </c>
      <c r="E1330" s="44">
        <v>0</v>
      </c>
      <c r="F1330" s="48">
        <v>3</v>
      </c>
      <c r="G1330" s="48">
        <v>0</v>
      </c>
      <c r="H1330" s="44">
        <v>0</v>
      </c>
      <c r="I1330" s="44">
        <v>15</v>
      </c>
      <c r="J1330" s="44">
        <v>0</v>
      </c>
      <c r="K1330" s="48">
        <v>0</v>
      </c>
      <c r="L1330" s="49">
        <v>32898.639999999999</v>
      </c>
      <c r="M1330" s="49">
        <v>0</v>
      </c>
      <c r="N1330" s="10">
        <v>5431.77</v>
      </c>
      <c r="O1330" s="10">
        <v>0</v>
      </c>
      <c r="P1330" s="10">
        <v>0</v>
      </c>
      <c r="Q1330" s="10">
        <v>22609.14</v>
      </c>
      <c r="R1330" s="10">
        <v>0</v>
      </c>
      <c r="S1330" s="10">
        <v>0</v>
      </c>
      <c r="T1330" s="50">
        <f t="shared" si="70"/>
        <v>2741.5533333333333</v>
      </c>
      <c r="U1330" s="50">
        <f t="shared" si="70"/>
        <v>0</v>
      </c>
      <c r="V1330" s="50">
        <f t="shared" si="70"/>
        <v>452.64750000000004</v>
      </c>
      <c r="W1330" s="50">
        <f t="shared" si="69"/>
        <v>0</v>
      </c>
      <c r="X1330" s="50">
        <f t="shared" si="69"/>
        <v>0</v>
      </c>
      <c r="Y1330" s="50">
        <f t="shared" si="69"/>
        <v>1884.095</v>
      </c>
      <c r="Z1330" s="50">
        <f t="shared" si="69"/>
        <v>0</v>
      </c>
      <c r="AA1330" s="50">
        <f t="shared" si="69"/>
        <v>0</v>
      </c>
      <c r="AB1330" s="50">
        <f t="shared" si="68"/>
        <v>5078.2958333333336</v>
      </c>
      <c r="AC1330" s="48" t="str">
        <f>VLOOKUP(ПРОДАЖИ!C:C,'ИЗ ОСНОВЫ НОМЕНКЛАТУР'!D:E,2,0)</f>
        <v>Аксессуары для столешниц</v>
      </c>
      <c r="AD1330" s="48" t="str">
        <f>VLOOKUP(C:C,'ИЗ ОСНОВЫ НОМЕНКЛАТУР'!D:F,3,0)</f>
        <v>Плинтус пластиковый 4,2м</v>
      </c>
      <c r="AE1330" s="48" t="str">
        <f>VLOOKUP(C:C,'ИЗ ОСНОВЫ НОМЕНКЛАТУР'!D:H,5,0)</f>
        <v>C</v>
      </c>
    </row>
    <row r="1331" spans="1:31" ht="9.6" customHeight="1" x14ac:dyDescent="0.2">
      <c r="A1331" s="45" t="s">
        <v>1300</v>
      </c>
      <c r="B1331" s="11"/>
      <c r="C1331" s="11" t="s">
        <v>1331</v>
      </c>
      <c r="D1331" s="44">
        <v>12</v>
      </c>
      <c r="E1331" s="44">
        <v>0</v>
      </c>
      <c r="F1331" s="48">
        <v>0</v>
      </c>
      <c r="G1331" s="48">
        <v>0</v>
      </c>
      <c r="H1331" s="44">
        <v>0</v>
      </c>
      <c r="I1331" s="44">
        <v>20</v>
      </c>
      <c r="J1331" s="44">
        <v>0</v>
      </c>
      <c r="K1331" s="48">
        <v>0</v>
      </c>
      <c r="L1331" s="49">
        <v>20164.59</v>
      </c>
      <c r="M1331" s="49">
        <v>0</v>
      </c>
      <c r="N1331" s="10">
        <v>0</v>
      </c>
      <c r="O1331" s="10">
        <v>0</v>
      </c>
      <c r="P1331" s="10">
        <v>0</v>
      </c>
      <c r="Q1331" s="10">
        <v>33939.519999999997</v>
      </c>
      <c r="R1331" s="10">
        <v>0</v>
      </c>
      <c r="S1331" s="10">
        <v>0</v>
      </c>
      <c r="T1331" s="50">
        <f t="shared" si="70"/>
        <v>1680.3824999999999</v>
      </c>
      <c r="U1331" s="50">
        <f t="shared" si="70"/>
        <v>0</v>
      </c>
      <c r="V1331" s="50">
        <f t="shared" si="70"/>
        <v>0</v>
      </c>
      <c r="W1331" s="50">
        <f t="shared" si="69"/>
        <v>0</v>
      </c>
      <c r="X1331" s="50">
        <f t="shared" si="69"/>
        <v>0</v>
      </c>
      <c r="Y1331" s="50">
        <f t="shared" si="69"/>
        <v>2828.2933333333331</v>
      </c>
      <c r="Z1331" s="50">
        <f t="shared" si="69"/>
        <v>0</v>
      </c>
      <c r="AA1331" s="50">
        <f t="shared" si="69"/>
        <v>0</v>
      </c>
      <c r="AB1331" s="50">
        <f t="shared" si="68"/>
        <v>4508.6758333333328</v>
      </c>
      <c r="AC1331" s="48" t="str">
        <f>VLOOKUP(ПРОДАЖИ!C:C,'ИЗ ОСНОВЫ НОМЕНКЛАТУР'!D:E,2,0)</f>
        <v>Аксессуары для столешниц</v>
      </c>
      <c r="AD1331" s="48" t="str">
        <f>VLOOKUP(C:C,'ИЗ ОСНОВЫ НОМЕНКЛАТУР'!D:F,3,0)</f>
        <v>Плинтус пластиковый 4,2м</v>
      </c>
      <c r="AE1331" s="48" t="str">
        <f>VLOOKUP(C:C,'ИЗ ОСНОВЫ НОМЕНКЛАТУР'!D:H,5,0)</f>
        <v>C</v>
      </c>
    </row>
    <row r="1332" spans="1:31" ht="9.6" customHeight="1" x14ac:dyDescent="0.2">
      <c r="A1332" s="45" t="s">
        <v>1300</v>
      </c>
      <c r="B1332" s="11"/>
      <c r="C1332" s="11" t="s">
        <v>1332</v>
      </c>
      <c r="D1332" s="44">
        <v>0</v>
      </c>
      <c r="E1332" s="44">
        <v>0</v>
      </c>
      <c r="F1332" s="48">
        <v>1</v>
      </c>
      <c r="G1332" s="48">
        <v>0</v>
      </c>
      <c r="H1332" s="44">
        <v>0</v>
      </c>
      <c r="I1332" s="44">
        <v>0</v>
      </c>
      <c r="J1332" s="44">
        <v>1</v>
      </c>
      <c r="K1332" s="48">
        <v>80</v>
      </c>
      <c r="L1332" s="49">
        <v>0</v>
      </c>
      <c r="M1332" s="49">
        <v>0</v>
      </c>
      <c r="N1332" s="10">
        <v>2126.84</v>
      </c>
      <c r="O1332" s="10">
        <v>0</v>
      </c>
      <c r="P1332" s="10">
        <v>0</v>
      </c>
      <c r="Q1332" s="10">
        <v>0</v>
      </c>
      <c r="R1332" s="10">
        <v>2263</v>
      </c>
      <c r="S1332" s="10">
        <v>175640</v>
      </c>
      <c r="T1332" s="50">
        <f t="shared" si="70"/>
        <v>0</v>
      </c>
      <c r="U1332" s="50">
        <f t="shared" si="70"/>
        <v>0</v>
      </c>
      <c r="V1332" s="50">
        <f t="shared" si="70"/>
        <v>177.23666666666668</v>
      </c>
      <c r="W1332" s="50">
        <f t="shared" si="69"/>
        <v>0</v>
      </c>
      <c r="X1332" s="50">
        <f t="shared" si="69"/>
        <v>0</v>
      </c>
      <c r="Y1332" s="50">
        <f t="shared" si="69"/>
        <v>0</v>
      </c>
      <c r="Z1332" s="50">
        <f t="shared" si="69"/>
        <v>188.58333333333334</v>
      </c>
      <c r="AA1332" s="50">
        <f t="shared" si="69"/>
        <v>14636.666666666666</v>
      </c>
      <c r="AB1332" s="50">
        <f t="shared" si="68"/>
        <v>15002.486666666666</v>
      </c>
      <c r="AC1332" s="48" t="str">
        <f>VLOOKUP(ПРОДАЖИ!C:C,'ИЗ ОСНОВЫ НОМЕНКЛАТУР'!D:E,2,0)</f>
        <v>Аксессуары для столешниц</v>
      </c>
      <c r="AD1332" s="48" t="str">
        <f>VLOOKUP(C:C,'ИЗ ОСНОВЫ НОМЕНКЛАТУР'!D:F,3,0)</f>
        <v>Плинтус пластиковый 4,2м</v>
      </c>
      <c r="AE1332" s="48" t="str">
        <f>VLOOKUP(C:C,'ИЗ ОСНОВЫ НОМЕНКЛАТУР'!D:H,5,0)</f>
        <v>C</v>
      </c>
    </row>
    <row r="1333" spans="1:31" ht="9.6" customHeight="1" x14ac:dyDescent="0.2">
      <c r="A1333" s="45" t="s">
        <v>1300</v>
      </c>
      <c r="B1333" s="11"/>
      <c r="C1333" s="11" t="s">
        <v>1333</v>
      </c>
      <c r="D1333" s="44">
        <v>0</v>
      </c>
      <c r="E1333" s="44">
        <v>0</v>
      </c>
      <c r="F1333" s="48">
        <v>0</v>
      </c>
      <c r="G1333" s="48">
        <v>0</v>
      </c>
      <c r="H1333" s="44">
        <v>0</v>
      </c>
      <c r="I1333" s="44">
        <v>0</v>
      </c>
      <c r="J1333" s="44">
        <v>1</v>
      </c>
      <c r="K1333" s="48">
        <v>80</v>
      </c>
      <c r="L1333" s="49">
        <v>0</v>
      </c>
      <c r="M1333" s="49">
        <v>0</v>
      </c>
      <c r="N1333" s="10">
        <v>0</v>
      </c>
      <c r="O1333" s="10">
        <v>0</v>
      </c>
      <c r="P1333" s="10">
        <v>0</v>
      </c>
      <c r="Q1333" s="10">
        <v>0</v>
      </c>
      <c r="R1333" s="10">
        <v>2295</v>
      </c>
      <c r="S1333" s="10">
        <v>177040</v>
      </c>
      <c r="T1333" s="50">
        <f t="shared" si="70"/>
        <v>0</v>
      </c>
      <c r="U1333" s="50">
        <f t="shared" si="70"/>
        <v>0</v>
      </c>
      <c r="V1333" s="50">
        <f t="shared" si="70"/>
        <v>0</v>
      </c>
      <c r="W1333" s="50">
        <f t="shared" si="69"/>
        <v>0</v>
      </c>
      <c r="X1333" s="50">
        <f t="shared" si="69"/>
        <v>0</v>
      </c>
      <c r="Y1333" s="50">
        <f t="shared" si="69"/>
        <v>0</v>
      </c>
      <c r="Z1333" s="50">
        <f t="shared" si="69"/>
        <v>191.25</v>
      </c>
      <c r="AA1333" s="50">
        <f t="shared" si="69"/>
        <v>14753.333333333334</v>
      </c>
      <c r="AB1333" s="50">
        <f t="shared" si="68"/>
        <v>14944.583333333334</v>
      </c>
      <c r="AC1333" s="48" t="str">
        <f>VLOOKUP(ПРОДАЖИ!C:C,'ИЗ ОСНОВЫ НОМЕНКЛАТУР'!D:E,2,0)</f>
        <v>Аксессуары для столешниц</v>
      </c>
      <c r="AD1333" s="48" t="str">
        <f>VLOOKUP(C:C,'ИЗ ОСНОВЫ НОМЕНКЛАТУР'!D:F,3,0)</f>
        <v>Плинтус пластиковый 4,2м</v>
      </c>
      <c r="AE1333" s="48" t="str">
        <f>VLOOKUP(C:C,'ИЗ ОСНОВЫ НОМЕНКЛАТУР'!D:H,5,0)</f>
        <v>C</v>
      </c>
    </row>
    <row r="1334" spans="1:31" ht="9.6" customHeight="1" x14ac:dyDescent="0.2">
      <c r="A1334" s="45" t="s">
        <v>1300</v>
      </c>
      <c r="B1334" s="11"/>
      <c r="C1334" s="11" t="s">
        <v>1334</v>
      </c>
      <c r="D1334" s="44">
        <v>3</v>
      </c>
      <c r="E1334" s="44">
        <v>0</v>
      </c>
      <c r="F1334" s="48">
        <v>5</v>
      </c>
      <c r="G1334" s="48">
        <v>0</v>
      </c>
      <c r="H1334" s="44">
        <v>0</v>
      </c>
      <c r="I1334" s="44">
        <v>0</v>
      </c>
      <c r="J1334" s="44">
        <v>5</v>
      </c>
      <c r="K1334" s="48">
        <v>0</v>
      </c>
      <c r="L1334" s="49">
        <v>5989.95</v>
      </c>
      <c r="M1334" s="49">
        <v>0</v>
      </c>
      <c r="N1334" s="10">
        <v>8921.4500000000007</v>
      </c>
      <c r="O1334" s="10">
        <v>0</v>
      </c>
      <c r="P1334" s="10">
        <v>0</v>
      </c>
      <c r="Q1334" s="10">
        <v>0</v>
      </c>
      <c r="R1334" s="10">
        <v>7811.73</v>
      </c>
      <c r="S1334" s="10">
        <v>0</v>
      </c>
      <c r="T1334" s="50">
        <f t="shared" si="70"/>
        <v>499.16249999999997</v>
      </c>
      <c r="U1334" s="50">
        <f t="shared" si="70"/>
        <v>0</v>
      </c>
      <c r="V1334" s="50">
        <f t="shared" si="70"/>
        <v>743.45416666666677</v>
      </c>
      <c r="W1334" s="50">
        <f t="shared" si="69"/>
        <v>0</v>
      </c>
      <c r="X1334" s="50">
        <f t="shared" si="69"/>
        <v>0</v>
      </c>
      <c r="Y1334" s="50">
        <f t="shared" si="69"/>
        <v>0</v>
      </c>
      <c r="Z1334" s="50">
        <f t="shared" si="69"/>
        <v>650.97749999999996</v>
      </c>
      <c r="AA1334" s="50">
        <f t="shared" si="69"/>
        <v>0</v>
      </c>
      <c r="AB1334" s="50">
        <f t="shared" si="68"/>
        <v>1893.5941666666668</v>
      </c>
      <c r="AC1334" s="48" t="str">
        <f>VLOOKUP(ПРОДАЖИ!C:C,'ИЗ ОСНОВЫ НОМЕНКЛАТУР'!D:E,2,0)</f>
        <v>Аксессуары для столешниц</v>
      </c>
      <c r="AD1334" s="48" t="str">
        <f>VLOOKUP(C:C,'ИЗ ОСНОВЫ НОМЕНКЛАТУР'!D:F,3,0)</f>
        <v>Плинтус пластиковый 4,2м</v>
      </c>
      <c r="AE1334" s="48" t="str">
        <f>VLOOKUP(C:C,'ИЗ ОСНОВЫ НОМЕНКЛАТУР'!D:H,5,0)</f>
        <v>C</v>
      </c>
    </row>
    <row r="1335" spans="1:31" ht="9.6" customHeight="1" x14ac:dyDescent="0.2">
      <c r="A1335" s="45" t="s">
        <v>1300</v>
      </c>
      <c r="B1335" s="11"/>
      <c r="C1335" s="11" t="s">
        <v>1335</v>
      </c>
      <c r="D1335" s="44">
        <v>0</v>
      </c>
      <c r="E1335" s="44">
        <v>0</v>
      </c>
      <c r="F1335" s="48">
        <v>42</v>
      </c>
      <c r="G1335" s="48">
        <v>0</v>
      </c>
      <c r="H1335" s="44">
        <v>0</v>
      </c>
      <c r="I1335" s="44">
        <v>0</v>
      </c>
      <c r="J1335" s="44">
        <v>0</v>
      </c>
      <c r="K1335" s="48">
        <v>40</v>
      </c>
      <c r="L1335" s="49">
        <v>0</v>
      </c>
      <c r="M1335" s="49">
        <v>0</v>
      </c>
      <c r="N1335" s="10">
        <v>89327.28</v>
      </c>
      <c r="O1335" s="10">
        <v>0</v>
      </c>
      <c r="P1335" s="10">
        <v>0</v>
      </c>
      <c r="Q1335" s="10">
        <v>0</v>
      </c>
      <c r="R1335" s="10">
        <v>0</v>
      </c>
      <c r="S1335" s="10">
        <v>85120</v>
      </c>
      <c r="T1335" s="50">
        <f t="shared" si="70"/>
        <v>0</v>
      </c>
      <c r="U1335" s="50">
        <f t="shared" si="70"/>
        <v>0</v>
      </c>
      <c r="V1335" s="50">
        <f t="shared" si="70"/>
        <v>7443.94</v>
      </c>
      <c r="W1335" s="50">
        <f t="shared" si="69"/>
        <v>0</v>
      </c>
      <c r="X1335" s="50">
        <f t="shared" si="69"/>
        <v>0</v>
      </c>
      <c r="Y1335" s="50">
        <f t="shared" si="69"/>
        <v>0</v>
      </c>
      <c r="Z1335" s="50">
        <f t="shared" si="69"/>
        <v>0</v>
      </c>
      <c r="AA1335" s="50">
        <f t="shared" si="69"/>
        <v>7093.333333333333</v>
      </c>
      <c r="AB1335" s="50">
        <f t="shared" si="68"/>
        <v>14537.273333333333</v>
      </c>
      <c r="AC1335" s="48" t="str">
        <f>VLOOKUP(ПРОДАЖИ!C:C,'ИЗ ОСНОВЫ НОМЕНКЛАТУР'!D:E,2,0)</f>
        <v>Аксессуары для столешниц</v>
      </c>
      <c r="AD1335" s="48" t="str">
        <f>VLOOKUP(C:C,'ИЗ ОСНОВЫ НОМЕНКЛАТУР'!D:F,3,0)</f>
        <v>Плинтус пластиковый 4,2м</v>
      </c>
      <c r="AE1335" s="48" t="str">
        <f>VLOOKUP(C:C,'ИЗ ОСНОВЫ НОМЕНКЛАТУР'!D:H,5,0)</f>
        <v>C</v>
      </c>
    </row>
    <row r="1336" spans="1:31" ht="9.6" customHeight="1" x14ac:dyDescent="0.2">
      <c r="A1336" s="45" t="s">
        <v>1300</v>
      </c>
      <c r="B1336" s="11"/>
      <c r="C1336" s="11" t="s">
        <v>1336</v>
      </c>
      <c r="D1336" s="44">
        <v>11</v>
      </c>
      <c r="E1336" s="44">
        <v>0</v>
      </c>
      <c r="F1336" s="48">
        <v>0</v>
      </c>
      <c r="G1336" s="48">
        <v>0</v>
      </c>
      <c r="H1336" s="44">
        <v>0</v>
      </c>
      <c r="I1336" s="44">
        <v>9</v>
      </c>
      <c r="J1336" s="44">
        <v>0</v>
      </c>
      <c r="K1336" s="48">
        <v>0</v>
      </c>
      <c r="L1336" s="49">
        <v>18424.349999999999</v>
      </c>
      <c r="M1336" s="49">
        <v>0</v>
      </c>
      <c r="N1336" s="10">
        <v>0</v>
      </c>
      <c r="O1336" s="10">
        <v>0</v>
      </c>
      <c r="P1336" s="10">
        <v>0</v>
      </c>
      <c r="Q1336" s="10">
        <v>13565.51</v>
      </c>
      <c r="R1336" s="10">
        <v>0</v>
      </c>
      <c r="S1336" s="10">
        <v>0</v>
      </c>
      <c r="T1336" s="50">
        <f t="shared" si="70"/>
        <v>1535.3625</v>
      </c>
      <c r="U1336" s="50">
        <f t="shared" si="70"/>
        <v>0</v>
      </c>
      <c r="V1336" s="50">
        <f t="shared" si="70"/>
        <v>0</v>
      </c>
      <c r="W1336" s="50">
        <f t="shared" si="69"/>
        <v>0</v>
      </c>
      <c r="X1336" s="50">
        <f t="shared" si="69"/>
        <v>0</v>
      </c>
      <c r="Y1336" s="50">
        <f t="shared" si="69"/>
        <v>1130.4591666666668</v>
      </c>
      <c r="Z1336" s="50">
        <f t="shared" si="69"/>
        <v>0</v>
      </c>
      <c r="AA1336" s="50">
        <f t="shared" si="69"/>
        <v>0</v>
      </c>
      <c r="AB1336" s="50">
        <f t="shared" si="68"/>
        <v>2665.8216666666667</v>
      </c>
      <c r="AC1336" s="48" t="str">
        <f>VLOOKUP(ПРОДАЖИ!C:C,'ИЗ ОСНОВЫ НОМЕНКЛАТУР'!D:E,2,0)</f>
        <v>Аксессуары для столешниц</v>
      </c>
      <c r="AD1336" s="48" t="str">
        <f>VLOOKUP(C:C,'ИЗ ОСНОВЫ НОМЕНКЛАТУР'!D:F,3,0)</f>
        <v>Плинтус пластиковый 4,2м</v>
      </c>
      <c r="AE1336" s="48" t="str">
        <f>VLOOKUP(C:C,'ИЗ ОСНОВЫ НОМЕНКЛАТУР'!D:H,5,0)</f>
        <v>C</v>
      </c>
    </row>
    <row r="1337" spans="1:31" ht="9.6" customHeight="1" x14ac:dyDescent="0.2">
      <c r="A1337" s="45" t="s">
        <v>1300</v>
      </c>
      <c r="B1337" s="11"/>
      <c r="C1337" s="11" t="s">
        <v>1337</v>
      </c>
      <c r="D1337" s="44">
        <v>4</v>
      </c>
      <c r="E1337" s="44">
        <v>0</v>
      </c>
      <c r="F1337" s="48">
        <v>12</v>
      </c>
      <c r="G1337" s="48">
        <v>0</v>
      </c>
      <c r="H1337" s="44">
        <v>0</v>
      </c>
      <c r="I1337" s="44">
        <v>0</v>
      </c>
      <c r="J1337" s="44">
        <v>0</v>
      </c>
      <c r="K1337" s="48">
        <v>0</v>
      </c>
      <c r="L1337" s="49">
        <v>7166.13</v>
      </c>
      <c r="M1337" s="49">
        <v>0</v>
      </c>
      <c r="N1337" s="10">
        <v>17646.740000000002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50">
        <f t="shared" si="70"/>
        <v>597.17750000000001</v>
      </c>
      <c r="U1337" s="50">
        <f t="shared" si="70"/>
        <v>0</v>
      </c>
      <c r="V1337" s="50">
        <f t="shared" si="70"/>
        <v>1470.5616666666667</v>
      </c>
      <c r="W1337" s="50">
        <f t="shared" si="69"/>
        <v>0</v>
      </c>
      <c r="X1337" s="50">
        <f t="shared" si="69"/>
        <v>0</v>
      </c>
      <c r="Y1337" s="50">
        <f t="shared" si="69"/>
        <v>0</v>
      </c>
      <c r="Z1337" s="50">
        <f t="shared" si="69"/>
        <v>0</v>
      </c>
      <c r="AA1337" s="50">
        <f t="shared" si="69"/>
        <v>0</v>
      </c>
      <c r="AB1337" s="50">
        <f t="shared" si="68"/>
        <v>2067.7391666666667</v>
      </c>
      <c r="AC1337" s="48" t="str">
        <f>VLOOKUP(ПРОДАЖИ!C:C,'ИЗ ОСНОВЫ НОМЕНКЛАТУР'!D:E,2,0)</f>
        <v>Аксессуары для столешниц</v>
      </c>
      <c r="AD1337" s="48" t="str">
        <f>VLOOKUP(C:C,'ИЗ ОСНОВЫ НОМЕНКЛАТУР'!D:F,3,0)</f>
        <v>Плинтус пластиковый 4,2м</v>
      </c>
      <c r="AE1337" s="48" t="str">
        <f>VLOOKUP(C:C,'ИЗ ОСНОВЫ НОМЕНКЛАТУР'!D:H,5,0)</f>
        <v>C</v>
      </c>
    </row>
    <row r="1338" spans="1:31" ht="9.6" customHeight="1" x14ac:dyDescent="0.2">
      <c r="A1338" s="45" t="s">
        <v>1300</v>
      </c>
      <c r="B1338" s="11"/>
      <c r="C1338" s="11" t="s">
        <v>1338</v>
      </c>
      <c r="D1338" s="44">
        <v>0</v>
      </c>
      <c r="E1338" s="44">
        <v>0</v>
      </c>
      <c r="F1338" s="48">
        <v>0</v>
      </c>
      <c r="G1338" s="48">
        <v>0</v>
      </c>
      <c r="H1338" s="44">
        <v>0</v>
      </c>
      <c r="I1338" s="44">
        <v>0</v>
      </c>
      <c r="J1338" s="44">
        <v>0</v>
      </c>
      <c r="K1338" s="48">
        <v>40</v>
      </c>
      <c r="L1338" s="49">
        <v>0</v>
      </c>
      <c r="M1338" s="49">
        <v>0</v>
      </c>
      <c r="N1338" s="10">
        <v>0</v>
      </c>
      <c r="O1338" s="10">
        <v>0</v>
      </c>
      <c r="P1338" s="10">
        <v>0</v>
      </c>
      <c r="Q1338" s="10">
        <v>0</v>
      </c>
      <c r="R1338" s="10">
        <v>0</v>
      </c>
      <c r="S1338" s="10">
        <v>85240</v>
      </c>
      <c r="T1338" s="50">
        <f t="shared" si="70"/>
        <v>0</v>
      </c>
      <c r="U1338" s="50">
        <f t="shared" si="70"/>
        <v>0</v>
      </c>
      <c r="V1338" s="50">
        <f t="shared" si="70"/>
        <v>0</v>
      </c>
      <c r="W1338" s="50">
        <f t="shared" si="69"/>
        <v>0</v>
      </c>
      <c r="X1338" s="50">
        <f t="shared" si="69"/>
        <v>0</v>
      </c>
      <c r="Y1338" s="50">
        <f t="shared" si="69"/>
        <v>0</v>
      </c>
      <c r="Z1338" s="50">
        <f t="shared" si="69"/>
        <v>0</v>
      </c>
      <c r="AA1338" s="50">
        <f t="shared" si="69"/>
        <v>7103.333333333333</v>
      </c>
      <c r="AB1338" s="50">
        <f t="shared" si="68"/>
        <v>7103.333333333333</v>
      </c>
      <c r="AC1338" s="48" t="str">
        <f>VLOOKUP(ПРОДАЖИ!C:C,'ИЗ ОСНОВЫ НОМЕНКЛАТУР'!D:E,2,0)</f>
        <v>Аксессуары для столешниц</v>
      </c>
      <c r="AD1338" s="48" t="str">
        <f>VLOOKUP(C:C,'ИЗ ОСНОВЫ НОМЕНКЛАТУР'!D:F,3,0)</f>
        <v>Плинтус пластиковый 4,2м</v>
      </c>
      <c r="AE1338" s="48" t="str">
        <f>VLOOKUP(C:C,'ИЗ ОСНОВЫ НОМЕНКЛАТУР'!D:H,5,0)</f>
        <v>C</v>
      </c>
    </row>
    <row r="1339" spans="1:31" ht="9.6" customHeight="1" x14ac:dyDescent="0.2">
      <c r="A1339" s="45" t="s">
        <v>1300</v>
      </c>
      <c r="B1339" s="11"/>
      <c r="C1339" s="11" t="s">
        <v>1339</v>
      </c>
      <c r="D1339" s="44">
        <v>0</v>
      </c>
      <c r="E1339" s="44">
        <v>0</v>
      </c>
      <c r="F1339" s="48">
        <v>0</v>
      </c>
      <c r="G1339" s="48">
        <v>0</v>
      </c>
      <c r="H1339" s="44">
        <v>0</v>
      </c>
      <c r="I1339" s="44">
        <v>0</v>
      </c>
      <c r="J1339" s="44">
        <v>0</v>
      </c>
      <c r="K1339" s="48">
        <v>40</v>
      </c>
      <c r="L1339" s="49">
        <v>0</v>
      </c>
      <c r="M1339" s="49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85240</v>
      </c>
      <c r="T1339" s="50">
        <f t="shared" si="70"/>
        <v>0</v>
      </c>
      <c r="U1339" s="50">
        <f t="shared" si="70"/>
        <v>0</v>
      </c>
      <c r="V1339" s="50">
        <f t="shared" si="70"/>
        <v>0</v>
      </c>
      <c r="W1339" s="50">
        <f t="shared" si="69"/>
        <v>0</v>
      </c>
      <c r="X1339" s="50">
        <f t="shared" si="69"/>
        <v>0</v>
      </c>
      <c r="Y1339" s="50">
        <f t="shared" si="69"/>
        <v>0</v>
      </c>
      <c r="Z1339" s="50">
        <f t="shared" si="69"/>
        <v>0</v>
      </c>
      <c r="AA1339" s="50">
        <f t="shared" si="69"/>
        <v>7103.333333333333</v>
      </c>
      <c r="AB1339" s="50">
        <f t="shared" si="68"/>
        <v>7103.333333333333</v>
      </c>
      <c r="AC1339" s="48" t="str">
        <f>VLOOKUP(ПРОДАЖИ!C:C,'ИЗ ОСНОВЫ НОМЕНКЛАТУР'!D:E,2,0)</f>
        <v>Аксессуары для столешниц</v>
      </c>
      <c r="AD1339" s="48" t="str">
        <f>VLOOKUP(C:C,'ИЗ ОСНОВЫ НОМЕНКЛАТУР'!D:F,3,0)</f>
        <v>Плинтус пластиковый 4,2м</v>
      </c>
      <c r="AE1339" s="48" t="str">
        <f>VLOOKUP(C:C,'ИЗ ОСНОВЫ НОМЕНКЛАТУР'!D:H,5,0)</f>
        <v>C</v>
      </c>
    </row>
    <row r="1340" spans="1:31" ht="9.6" customHeight="1" x14ac:dyDescent="0.2">
      <c r="A1340" s="45" t="s">
        <v>1300</v>
      </c>
      <c r="B1340" s="11"/>
      <c r="C1340" s="11" t="s">
        <v>1340</v>
      </c>
      <c r="D1340" s="44">
        <v>6</v>
      </c>
      <c r="E1340" s="44">
        <v>0</v>
      </c>
      <c r="F1340" s="48">
        <v>1</v>
      </c>
      <c r="G1340" s="48">
        <v>0</v>
      </c>
      <c r="H1340" s="44">
        <v>0</v>
      </c>
      <c r="I1340" s="44">
        <v>2</v>
      </c>
      <c r="J1340" s="44">
        <v>5</v>
      </c>
      <c r="K1340" s="48">
        <v>0</v>
      </c>
      <c r="L1340" s="49">
        <v>10884.44</v>
      </c>
      <c r="M1340" s="49">
        <v>0</v>
      </c>
      <c r="N1340" s="10">
        <v>2097.9</v>
      </c>
      <c r="O1340" s="10">
        <v>0</v>
      </c>
      <c r="P1340" s="10">
        <v>0</v>
      </c>
      <c r="Q1340" s="10">
        <v>4652.46</v>
      </c>
      <c r="R1340" s="10">
        <v>7405</v>
      </c>
      <c r="S1340" s="10">
        <v>0</v>
      </c>
      <c r="T1340" s="50">
        <f t="shared" si="70"/>
        <v>907.03666666666675</v>
      </c>
      <c r="U1340" s="50">
        <f t="shared" si="70"/>
        <v>0</v>
      </c>
      <c r="V1340" s="50">
        <f t="shared" si="70"/>
        <v>174.82500000000002</v>
      </c>
      <c r="W1340" s="50">
        <f t="shared" si="69"/>
        <v>0</v>
      </c>
      <c r="X1340" s="50">
        <f t="shared" si="69"/>
        <v>0</v>
      </c>
      <c r="Y1340" s="50">
        <f t="shared" si="69"/>
        <v>387.70499999999998</v>
      </c>
      <c r="Z1340" s="50">
        <f t="shared" si="69"/>
        <v>617.08333333333337</v>
      </c>
      <c r="AA1340" s="50">
        <f t="shared" si="69"/>
        <v>0</v>
      </c>
      <c r="AB1340" s="50">
        <f t="shared" si="68"/>
        <v>2086.65</v>
      </c>
      <c r="AC1340" s="48" t="str">
        <f>VLOOKUP(ПРОДАЖИ!C:C,'ИЗ ОСНОВЫ НОМЕНКЛАТУР'!D:E,2,0)</f>
        <v>Аксессуары для столешниц</v>
      </c>
      <c r="AD1340" s="48" t="str">
        <f>VLOOKUP(C:C,'ИЗ ОСНОВЫ НОМЕНКЛАТУР'!D:F,3,0)</f>
        <v>Плинтус пластиковый 4,2м</v>
      </c>
      <c r="AE1340" s="48" t="str">
        <f>VLOOKUP(C:C,'ИЗ ОСНОВЫ НОМЕНКЛАТУР'!D:H,5,0)</f>
        <v>C</v>
      </c>
    </row>
    <row r="1341" spans="1:31" ht="9.6" customHeight="1" x14ac:dyDescent="0.2">
      <c r="A1341" s="45" t="s">
        <v>1300</v>
      </c>
      <c r="B1341" s="11"/>
      <c r="C1341" s="11" t="s">
        <v>1341</v>
      </c>
      <c r="D1341" s="44">
        <v>8</v>
      </c>
      <c r="E1341" s="44">
        <v>0</v>
      </c>
      <c r="F1341" s="48">
        <v>2</v>
      </c>
      <c r="G1341" s="48">
        <v>0</v>
      </c>
      <c r="H1341" s="44">
        <v>0</v>
      </c>
      <c r="I1341" s="44">
        <v>1</v>
      </c>
      <c r="J1341" s="44">
        <v>2</v>
      </c>
      <c r="K1341" s="48">
        <v>0</v>
      </c>
      <c r="L1341" s="49">
        <v>15699.04</v>
      </c>
      <c r="M1341" s="49">
        <v>0</v>
      </c>
      <c r="N1341" s="10">
        <v>3901.72</v>
      </c>
      <c r="O1341" s="10">
        <v>0</v>
      </c>
      <c r="P1341" s="10">
        <v>0</v>
      </c>
      <c r="Q1341" s="10">
        <v>1798.94</v>
      </c>
      <c r="R1341" s="10">
        <v>3920</v>
      </c>
      <c r="S1341" s="10">
        <v>0</v>
      </c>
      <c r="T1341" s="50">
        <f t="shared" si="70"/>
        <v>1308.2533333333333</v>
      </c>
      <c r="U1341" s="50">
        <f t="shared" si="70"/>
        <v>0</v>
      </c>
      <c r="V1341" s="50">
        <f t="shared" si="70"/>
        <v>325.14333333333332</v>
      </c>
      <c r="W1341" s="50">
        <f t="shared" si="69"/>
        <v>0</v>
      </c>
      <c r="X1341" s="50">
        <f t="shared" si="69"/>
        <v>0</v>
      </c>
      <c r="Y1341" s="50">
        <f t="shared" si="69"/>
        <v>149.91166666666666</v>
      </c>
      <c r="Z1341" s="50">
        <f t="shared" si="69"/>
        <v>326.66666666666669</v>
      </c>
      <c r="AA1341" s="50">
        <f t="shared" si="69"/>
        <v>0</v>
      </c>
      <c r="AB1341" s="50">
        <f t="shared" si="68"/>
        <v>2109.9749999999999</v>
      </c>
      <c r="AC1341" s="48" t="str">
        <f>VLOOKUP(ПРОДАЖИ!C:C,'ИЗ ОСНОВЫ НОМЕНКЛАТУР'!D:E,2,0)</f>
        <v>Аксессуары для столешниц</v>
      </c>
      <c r="AD1341" s="48" t="str">
        <f>VLOOKUP(C:C,'ИЗ ОСНОВЫ НОМЕНКЛАТУР'!D:F,3,0)</f>
        <v>Плинтус пластиковый 4,2м</v>
      </c>
      <c r="AE1341" s="48" t="str">
        <f>VLOOKUP(C:C,'ИЗ ОСНОВЫ НОМЕНКЛАТУР'!D:H,5,0)</f>
        <v>C</v>
      </c>
    </row>
    <row r="1342" spans="1:31" ht="9.6" customHeight="1" x14ac:dyDescent="0.2">
      <c r="A1342" s="45" t="s">
        <v>1300</v>
      </c>
      <c r="B1342" s="11"/>
      <c r="C1342" s="11" t="s">
        <v>1342</v>
      </c>
      <c r="D1342" s="44">
        <v>3</v>
      </c>
      <c r="E1342" s="44">
        <v>0</v>
      </c>
      <c r="F1342" s="48">
        <v>0</v>
      </c>
      <c r="G1342" s="48">
        <v>0</v>
      </c>
      <c r="H1342" s="44">
        <v>0</v>
      </c>
      <c r="I1342" s="44">
        <v>5</v>
      </c>
      <c r="J1342" s="44">
        <v>2</v>
      </c>
      <c r="K1342" s="48">
        <v>0</v>
      </c>
      <c r="L1342" s="49">
        <v>4851.8599999999997</v>
      </c>
      <c r="M1342" s="49">
        <v>0</v>
      </c>
      <c r="N1342" s="10">
        <v>0</v>
      </c>
      <c r="O1342" s="10">
        <v>0</v>
      </c>
      <c r="P1342" s="10">
        <v>0</v>
      </c>
      <c r="Q1342" s="10">
        <v>7234.35</v>
      </c>
      <c r="R1342" s="10">
        <v>3134.35</v>
      </c>
      <c r="S1342" s="10">
        <v>0</v>
      </c>
      <c r="T1342" s="50">
        <f t="shared" si="70"/>
        <v>404.32166666666666</v>
      </c>
      <c r="U1342" s="50">
        <f t="shared" si="70"/>
        <v>0</v>
      </c>
      <c r="V1342" s="50">
        <f t="shared" si="70"/>
        <v>0</v>
      </c>
      <c r="W1342" s="50">
        <f t="shared" si="69"/>
        <v>0</v>
      </c>
      <c r="X1342" s="50">
        <f t="shared" si="69"/>
        <v>0</v>
      </c>
      <c r="Y1342" s="50">
        <f t="shared" si="69"/>
        <v>602.86250000000007</v>
      </c>
      <c r="Z1342" s="50">
        <f t="shared" si="69"/>
        <v>261.19583333333333</v>
      </c>
      <c r="AA1342" s="50">
        <f t="shared" si="69"/>
        <v>0</v>
      </c>
      <c r="AB1342" s="50">
        <f t="shared" si="68"/>
        <v>1268.3800000000001</v>
      </c>
      <c r="AC1342" s="48" t="str">
        <f>VLOOKUP(ПРОДАЖИ!C:C,'ИЗ ОСНОВЫ НОМЕНКЛАТУР'!D:E,2,0)</f>
        <v>Аксессуары для столешниц</v>
      </c>
      <c r="AD1342" s="48" t="str">
        <f>VLOOKUP(C:C,'ИЗ ОСНОВЫ НОМЕНКЛАТУР'!D:F,3,0)</f>
        <v>Плинтус пластиковый 4,2м</v>
      </c>
      <c r="AE1342" s="48" t="str">
        <f>VLOOKUP(C:C,'ИЗ ОСНОВЫ НОМЕНКЛАТУР'!D:H,5,0)</f>
        <v>C</v>
      </c>
    </row>
    <row r="1343" spans="1:31" ht="9.6" customHeight="1" x14ac:dyDescent="0.2">
      <c r="A1343" s="45" t="s">
        <v>1300</v>
      </c>
      <c r="B1343" s="11"/>
      <c r="C1343" s="11" t="s">
        <v>1343</v>
      </c>
      <c r="D1343" s="44">
        <v>4</v>
      </c>
      <c r="E1343" s="44">
        <v>0</v>
      </c>
      <c r="F1343" s="48">
        <v>1</v>
      </c>
      <c r="G1343" s="48">
        <v>0</v>
      </c>
      <c r="H1343" s="44">
        <v>0</v>
      </c>
      <c r="I1343" s="44">
        <v>0</v>
      </c>
      <c r="J1343" s="44">
        <v>2</v>
      </c>
      <c r="K1343" s="48">
        <v>0</v>
      </c>
      <c r="L1343" s="49">
        <v>6363.08</v>
      </c>
      <c r="M1343" s="49">
        <v>0</v>
      </c>
      <c r="N1343" s="10">
        <v>1818.48</v>
      </c>
      <c r="O1343" s="10">
        <v>0</v>
      </c>
      <c r="P1343" s="10">
        <v>0</v>
      </c>
      <c r="Q1343" s="10">
        <v>0</v>
      </c>
      <c r="R1343" s="10">
        <v>2852.5</v>
      </c>
      <c r="S1343" s="10">
        <v>0</v>
      </c>
      <c r="T1343" s="50">
        <f t="shared" si="70"/>
        <v>530.25666666666666</v>
      </c>
      <c r="U1343" s="50">
        <f t="shared" si="70"/>
        <v>0</v>
      </c>
      <c r="V1343" s="50">
        <f t="shared" si="70"/>
        <v>151.54</v>
      </c>
      <c r="W1343" s="50">
        <f t="shared" si="69"/>
        <v>0</v>
      </c>
      <c r="X1343" s="50">
        <f t="shared" si="69"/>
        <v>0</v>
      </c>
      <c r="Y1343" s="50">
        <f t="shared" si="69"/>
        <v>0</v>
      </c>
      <c r="Z1343" s="50">
        <f t="shared" si="69"/>
        <v>237.70833333333334</v>
      </c>
      <c r="AA1343" s="50">
        <f t="shared" si="69"/>
        <v>0</v>
      </c>
      <c r="AB1343" s="50">
        <f t="shared" si="68"/>
        <v>919.505</v>
      </c>
      <c r="AC1343" s="48" t="str">
        <f>VLOOKUP(ПРОДАЖИ!C:C,'ИЗ ОСНОВЫ НОМЕНКЛАТУР'!D:E,2,0)</f>
        <v>Аксессуары для столешниц</v>
      </c>
      <c r="AD1343" s="48" t="str">
        <f>VLOOKUP(C:C,'ИЗ ОСНОВЫ НОМЕНКЛАТУР'!D:F,3,0)</f>
        <v>Плинтус пластиковый 4,2м</v>
      </c>
      <c r="AE1343" s="48" t="str">
        <f>VLOOKUP(C:C,'ИЗ ОСНОВЫ НОМЕНКЛАТУР'!D:H,5,0)</f>
        <v>C</v>
      </c>
    </row>
    <row r="1344" spans="1:31" ht="9.6" customHeight="1" x14ac:dyDescent="0.2">
      <c r="A1344" s="45" t="s">
        <v>1300</v>
      </c>
      <c r="B1344" s="11"/>
      <c r="C1344" s="11" t="s">
        <v>1344</v>
      </c>
      <c r="D1344" s="44">
        <v>13</v>
      </c>
      <c r="E1344" s="44">
        <v>0</v>
      </c>
      <c r="F1344" s="48">
        <v>4</v>
      </c>
      <c r="G1344" s="48">
        <v>0</v>
      </c>
      <c r="H1344" s="44">
        <v>0</v>
      </c>
      <c r="I1344" s="44">
        <v>0</v>
      </c>
      <c r="J1344" s="44">
        <v>0</v>
      </c>
      <c r="K1344" s="48">
        <v>0</v>
      </c>
      <c r="L1344" s="49">
        <v>21529.94</v>
      </c>
      <c r="M1344" s="49">
        <v>0</v>
      </c>
      <c r="N1344" s="10">
        <v>6666.76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50">
        <f t="shared" si="70"/>
        <v>1794.1616666666666</v>
      </c>
      <c r="U1344" s="50">
        <f t="shared" si="70"/>
        <v>0</v>
      </c>
      <c r="V1344" s="50">
        <f t="shared" si="70"/>
        <v>555.56333333333339</v>
      </c>
      <c r="W1344" s="50">
        <f t="shared" si="69"/>
        <v>0</v>
      </c>
      <c r="X1344" s="50">
        <f t="shared" si="69"/>
        <v>0</v>
      </c>
      <c r="Y1344" s="50">
        <f t="shared" si="69"/>
        <v>0</v>
      </c>
      <c r="Z1344" s="50">
        <f t="shared" si="69"/>
        <v>0</v>
      </c>
      <c r="AA1344" s="50">
        <f t="shared" si="69"/>
        <v>0</v>
      </c>
      <c r="AB1344" s="50">
        <f t="shared" si="68"/>
        <v>2349.7249999999999</v>
      </c>
      <c r="AC1344" s="48" t="str">
        <f>VLOOKUP(ПРОДАЖИ!C:C,'ИЗ ОСНОВЫ НОМЕНКЛАТУР'!D:E,2,0)</f>
        <v>Аксессуары для столешниц</v>
      </c>
      <c r="AD1344" s="48" t="str">
        <f>VLOOKUP(C:C,'ИЗ ОСНОВЫ НОМЕНКЛАТУР'!D:F,3,0)</f>
        <v>Плинтус пластиковый 4,2м</v>
      </c>
      <c r="AE1344" s="48" t="str">
        <f>VLOOKUP(C:C,'ИЗ ОСНОВЫ НОМЕНКЛАТУР'!D:H,5,0)</f>
        <v>C</v>
      </c>
    </row>
    <row r="1345" spans="1:31" ht="9.6" customHeight="1" x14ac:dyDescent="0.2">
      <c r="A1345" s="45" t="s">
        <v>1300</v>
      </c>
      <c r="B1345" s="11"/>
      <c r="C1345" s="11" t="s">
        <v>1345</v>
      </c>
      <c r="D1345" s="44">
        <v>0</v>
      </c>
      <c r="E1345" s="44">
        <v>0</v>
      </c>
      <c r="F1345" s="48">
        <v>3</v>
      </c>
      <c r="G1345" s="48">
        <v>0</v>
      </c>
      <c r="H1345" s="44">
        <v>0</v>
      </c>
      <c r="I1345" s="44">
        <v>3</v>
      </c>
      <c r="J1345" s="44">
        <v>0</v>
      </c>
      <c r="K1345" s="48">
        <v>0</v>
      </c>
      <c r="L1345" s="49">
        <v>0</v>
      </c>
      <c r="M1345" s="49">
        <v>0</v>
      </c>
      <c r="N1345" s="10">
        <v>4416.1499999999996</v>
      </c>
      <c r="O1345" s="10">
        <v>0</v>
      </c>
      <c r="P1345" s="10">
        <v>0</v>
      </c>
      <c r="Q1345" s="10">
        <v>7827.86</v>
      </c>
      <c r="R1345" s="10">
        <v>0</v>
      </c>
      <c r="S1345" s="10">
        <v>0</v>
      </c>
      <c r="T1345" s="50">
        <f t="shared" si="70"/>
        <v>0</v>
      </c>
      <c r="U1345" s="50">
        <f t="shared" si="70"/>
        <v>0</v>
      </c>
      <c r="V1345" s="50">
        <f t="shared" si="70"/>
        <v>368.01249999999999</v>
      </c>
      <c r="W1345" s="50">
        <f t="shared" si="69"/>
        <v>0</v>
      </c>
      <c r="X1345" s="50">
        <f t="shared" si="69"/>
        <v>0</v>
      </c>
      <c r="Y1345" s="50">
        <f t="shared" si="69"/>
        <v>652.3216666666666</v>
      </c>
      <c r="Z1345" s="50">
        <f t="shared" si="69"/>
        <v>0</v>
      </c>
      <c r="AA1345" s="50">
        <f t="shared" si="69"/>
        <v>0</v>
      </c>
      <c r="AB1345" s="50">
        <f t="shared" si="68"/>
        <v>1020.3341666666665</v>
      </c>
      <c r="AC1345" s="48" t="str">
        <f>VLOOKUP(ПРОДАЖИ!C:C,'ИЗ ОСНОВЫ НОМЕНКЛАТУР'!D:E,2,0)</f>
        <v>Аксессуары для столешниц</v>
      </c>
      <c r="AD1345" s="48" t="str">
        <f>VLOOKUP(C:C,'ИЗ ОСНОВЫ НОМЕНКЛАТУР'!D:F,3,0)</f>
        <v>Плинтус пластиковый 4,2м</v>
      </c>
      <c r="AE1345" s="48" t="str">
        <f>VLOOKUP(C:C,'ИЗ ОСНОВЫ НОМЕНКЛАТУР'!D:H,5,0)</f>
        <v>C</v>
      </c>
    </row>
    <row r="1346" spans="1:31" ht="9.6" customHeight="1" x14ac:dyDescent="0.2">
      <c r="A1346" s="45" t="s">
        <v>1300</v>
      </c>
      <c r="B1346" s="11"/>
      <c r="C1346" s="11" t="s">
        <v>1346</v>
      </c>
      <c r="D1346" s="44">
        <v>3</v>
      </c>
      <c r="E1346" s="44">
        <v>0</v>
      </c>
      <c r="F1346" s="48">
        <v>5</v>
      </c>
      <c r="G1346" s="48">
        <v>0</v>
      </c>
      <c r="H1346" s="44">
        <v>0</v>
      </c>
      <c r="I1346" s="44">
        <v>0</v>
      </c>
      <c r="J1346" s="44">
        <v>0</v>
      </c>
      <c r="K1346" s="48">
        <v>0</v>
      </c>
      <c r="L1346" s="49">
        <v>7177.74</v>
      </c>
      <c r="M1346" s="49">
        <v>0</v>
      </c>
      <c r="N1346" s="10">
        <v>8681.4699999999993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50">
        <f t="shared" si="70"/>
        <v>598.14499999999998</v>
      </c>
      <c r="U1346" s="50">
        <f t="shared" si="70"/>
        <v>0</v>
      </c>
      <c r="V1346" s="50">
        <f t="shared" si="70"/>
        <v>723.45583333333332</v>
      </c>
      <c r="W1346" s="50">
        <f t="shared" si="69"/>
        <v>0</v>
      </c>
      <c r="X1346" s="50">
        <f t="shared" si="69"/>
        <v>0</v>
      </c>
      <c r="Y1346" s="50">
        <f t="shared" si="69"/>
        <v>0</v>
      </c>
      <c r="Z1346" s="50">
        <f t="shared" si="69"/>
        <v>0</v>
      </c>
      <c r="AA1346" s="50">
        <f t="shared" si="69"/>
        <v>0</v>
      </c>
      <c r="AB1346" s="50">
        <f t="shared" si="68"/>
        <v>1321.6008333333334</v>
      </c>
      <c r="AC1346" s="48" t="str">
        <f>VLOOKUP(ПРОДАЖИ!C:C,'ИЗ ОСНОВЫ НОМЕНКЛАТУР'!D:E,2,0)</f>
        <v>Аксессуары для столешниц</v>
      </c>
      <c r="AD1346" s="48" t="str">
        <f>VLOOKUP(C:C,'ИЗ ОСНОВЫ НОМЕНКЛАТУР'!D:F,3,0)</f>
        <v>Плинтус пластиковый 4,2м</v>
      </c>
      <c r="AE1346" s="48" t="str">
        <f>VLOOKUP(C:C,'ИЗ ОСНОВЫ НОМЕНКЛАТУР'!D:H,5,0)</f>
        <v>C</v>
      </c>
    </row>
    <row r="1347" spans="1:31" ht="9.6" customHeight="1" x14ac:dyDescent="0.2">
      <c r="A1347" s="45" t="s">
        <v>1300</v>
      </c>
      <c r="B1347" s="11"/>
      <c r="C1347" s="11" t="s">
        <v>1347</v>
      </c>
      <c r="D1347" s="44">
        <v>3</v>
      </c>
      <c r="E1347" s="44">
        <v>0</v>
      </c>
      <c r="F1347" s="48">
        <v>1</v>
      </c>
      <c r="G1347" s="48">
        <v>0</v>
      </c>
      <c r="H1347" s="44">
        <v>0</v>
      </c>
      <c r="I1347" s="44">
        <v>1</v>
      </c>
      <c r="J1347" s="44">
        <v>3</v>
      </c>
      <c r="K1347" s="48">
        <v>0</v>
      </c>
      <c r="L1347" s="49">
        <v>10753.95</v>
      </c>
      <c r="M1347" s="49">
        <v>0</v>
      </c>
      <c r="N1347" s="10">
        <v>3397.69</v>
      </c>
      <c r="O1347" s="10">
        <v>0</v>
      </c>
      <c r="P1347" s="10">
        <v>0</v>
      </c>
      <c r="Q1347" s="10">
        <v>3622.31</v>
      </c>
      <c r="R1347" s="10">
        <v>10427.33</v>
      </c>
      <c r="S1347" s="10">
        <v>0</v>
      </c>
      <c r="T1347" s="50">
        <f t="shared" si="70"/>
        <v>896.16250000000002</v>
      </c>
      <c r="U1347" s="50">
        <f t="shared" si="70"/>
        <v>0</v>
      </c>
      <c r="V1347" s="50">
        <f t="shared" si="70"/>
        <v>283.14083333333332</v>
      </c>
      <c r="W1347" s="50">
        <f t="shared" si="69"/>
        <v>0</v>
      </c>
      <c r="X1347" s="50">
        <f t="shared" si="69"/>
        <v>0</v>
      </c>
      <c r="Y1347" s="50">
        <f t="shared" si="69"/>
        <v>301.85916666666668</v>
      </c>
      <c r="Z1347" s="50">
        <f t="shared" si="69"/>
        <v>868.94416666666666</v>
      </c>
      <c r="AA1347" s="50">
        <f t="shared" si="69"/>
        <v>0</v>
      </c>
      <c r="AB1347" s="50">
        <f t="shared" si="68"/>
        <v>2350.1066666666666</v>
      </c>
      <c r="AC1347" s="48" t="str">
        <f>VLOOKUP(ПРОДАЖИ!C:C,'ИЗ ОСНОВЫ НОМЕНКЛАТУР'!D:E,2,0)</f>
        <v>Аксессуары для столешниц</v>
      </c>
      <c r="AD1347" s="48" t="str">
        <f>VLOOKUP(C:C,'ИЗ ОСНОВЫ НОМЕНКЛАТУР'!D:F,3,0)</f>
        <v>Плинтус пластиковый 4,2м</v>
      </c>
      <c r="AE1347" s="48" t="str">
        <f>VLOOKUP(C:C,'ИЗ ОСНОВЫ НОМЕНКЛАТУР'!D:H,5,0)</f>
        <v>C</v>
      </c>
    </row>
    <row r="1348" spans="1:31" ht="9.6" customHeight="1" x14ac:dyDescent="0.2">
      <c r="A1348" s="45" t="s">
        <v>1300</v>
      </c>
      <c r="B1348" s="11"/>
      <c r="C1348" s="11" t="s">
        <v>1348</v>
      </c>
      <c r="D1348" s="44">
        <v>0</v>
      </c>
      <c r="E1348" s="44">
        <v>0</v>
      </c>
      <c r="F1348" s="48">
        <v>0</v>
      </c>
      <c r="G1348" s="48">
        <v>0</v>
      </c>
      <c r="H1348" s="44">
        <v>0</v>
      </c>
      <c r="I1348" s="44">
        <v>0</v>
      </c>
      <c r="J1348" s="44">
        <v>3</v>
      </c>
      <c r="K1348" s="48">
        <v>0</v>
      </c>
      <c r="L1348" s="49">
        <v>0</v>
      </c>
      <c r="M1348" s="49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5100</v>
      </c>
      <c r="S1348" s="10">
        <v>0</v>
      </c>
      <c r="T1348" s="50">
        <f t="shared" si="70"/>
        <v>0</v>
      </c>
      <c r="U1348" s="50">
        <f t="shared" si="70"/>
        <v>0</v>
      </c>
      <c r="V1348" s="50">
        <f t="shared" si="70"/>
        <v>0</v>
      </c>
      <c r="W1348" s="50">
        <f t="shared" si="69"/>
        <v>0</v>
      </c>
      <c r="X1348" s="50">
        <f t="shared" si="69"/>
        <v>0</v>
      </c>
      <c r="Y1348" s="50">
        <f t="shared" si="69"/>
        <v>0</v>
      </c>
      <c r="Z1348" s="50">
        <f t="shared" si="69"/>
        <v>425</v>
      </c>
      <c r="AA1348" s="50">
        <f t="shared" si="69"/>
        <v>0</v>
      </c>
      <c r="AB1348" s="50">
        <f t="shared" ref="AB1348:AB1411" si="71">T1348+U1348+V1348+W1348+X1348+Y1348+Z1348+AA1348</f>
        <v>425</v>
      </c>
      <c r="AC1348" s="48" t="str">
        <f>VLOOKUP(ПРОДАЖИ!C:C,'ИЗ ОСНОВЫ НОМЕНКЛАТУР'!D:E,2,0)</f>
        <v>Аксессуары для столешниц</v>
      </c>
      <c r="AD1348" s="48" t="str">
        <f>VLOOKUP(C:C,'ИЗ ОСНОВЫ НОМЕНКЛАТУР'!D:F,3,0)</f>
        <v>Плинтус пластиковый 4,2м</v>
      </c>
      <c r="AE1348" s="48" t="str">
        <f>VLOOKUP(C:C,'ИЗ ОСНОВЫ НОМЕНКЛАТУР'!D:H,5,0)</f>
        <v>C</v>
      </c>
    </row>
    <row r="1349" spans="1:31" ht="9.6" customHeight="1" x14ac:dyDescent="0.2">
      <c r="A1349" s="45" t="s">
        <v>1300</v>
      </c>
      <c r="B1349" s="11"/>
      <c r="C1349" s="11" t="s">
        <v>1349</v>
      </c>
      <c r="D1349" s="44">
        <v>1</v>
      </c>
      <c r="E1349" s="44">
        <v>0</v>
      </c>
      <c r="F1349" s="48">
        <v>0</v>
      </c>
      <c r="G1349" s="48">
        <v>0</v>
      </c>
      <c r="H1349" s="44">
        <v>0</v>
      </c>
      <c r="I1349" s="44">
        <v>2</v>
      </c>
      <c r="J1349" s="44">
        <v>1</v>
      </c>
      <c r="K1349" s="48">
        <v>0</v>
      </c>
      <c r="L1349" s="49">
        <v>2028.21</v>
      </c>
      <c r="M1349" s="49">
        <v>0</v>
      </c>
      <c r="N1349" s="10">
        <v>0</v>
      </c>
      <c r="O1349" s="10">
        <v>0</v>
      </c>
      <c r="P1349" s="10">
        <v>0</v>
      </c>
      <c r="Q1349" s="10">
        <v>3302.33</v>
      </c>
      <c r="R1349" s="10">
        <v>1624.91</v>
      </c>
      <c r="S1349" s="10">
        <v>0</v>
      </c>
      <c r="T1349" s="50">
        <f t="shared" si="70"/>
        <v>169.01750000000001</v>
      </c>
      <c r="U1349" s="50">
        <f t="shared" si="70"/>
        <v>0</v>
      </c>
      <c r="V1349" s="50">
        <f t="shared" si="70"/>
        <v>0</v>
      </c>
      <c r="W1349" s="50">
        <f t="shared" si="70"/>
        <v>0</v>
      </c>
      <c r="X1349" s="50">
        <f t="shared" si="70"/>
        <v>0</v>
      </c>
      <c r="Y1349" s="50">
        <f t="shared" si="70"/>
        <v>275.19416666666666</v>
      </c>
      <c r="Z1349" s="50">
        <f t="shared" si="70"/>
        <v>135.40916666666666</v>
      </c>
      <c r="AA1349" s="50">
        <f t="shared" si="70"/>
        <v>0</v>
      </c>
      <c r="AB1349" s="50">
        <f t="shared" si="71"/>
        <v>579.62083333333339</v>
      </c>
      <c r="AC1349" s="48" t="str">
        <f>VLOOKUP(ПРОДАЖИ!C:C,'ИЗ ОСНОВЫ НОМЕНКЛАТУР'!D:E,2,0)</f>
        <v>Аксессуары для столешниц</v>
      </c>
      <c r="AD1349" s="48" t="str">
        <f>VLOOKUP(C:C,'ИЗ ОСНОВЫ НОМЕНКЛАТУР'!D:F,3,0)</f>
        <v>Плинтус пластиковый 4,2м</v>
      </c>
      <c r="AE1349" s="48" t="str">
        <f>VLOOKUP(C:C,'ИЗ ОСНОВЫ НОМЕНКЛАТУР'!D:H,5,0)</f>
        <v>C</v>
      </c>
    </row>
    <row r="1350" spans="1:31" ht="9.6" customHeight="1" x14ac:dyDescent="0.2">
      <c r="A1350" s="45" t="s">
        <v>1300</v>
      </c>
      <c r="B1350" s="11"/>
      <c r="C1350" s="11" t="s">
        <v>1350</v>
      </c>
      <c r="D1350" s="44">
        <v>2</v>
      </c>
      <c r="E1350" s="44">
        <v>0</v>
      </c>
      <c r="F1350" s="48">
        <v>1</v>
      </c>
      <c r="G1350" s="48">
        <v>0</v>
      </c>
      <c r="H1350" s="44">
        <v>0</v>
      </c>
      <c r="I1350" s="44">
        <v>0</v>
      </c>
      <c r="J1350" s="44">
        <v>0</v>
      </c>
      <c r="K1350" s="48">
        <v>0</v>
      </c>
      <c r="L1350" s="49">
        <v>5367.16</v>
      </c>
      <c r="M1350" s="49">
        <v>0</v>
      </c>
      <c r="N1350" s="10">
        <v>1500.99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50">
        <f t="shared" si="70"/>
        <v>447.26333333333332</v>
      </c>
      <c r="U1350" s="50">
        <f t="shared" si="70"/>
        <v>0</v>
      </c>
      <c r="V1350" s="50">
        <f t="shared" si="70"/>
        <v>125.0825</v>
      </c>
      <c r="W1350" s="50">
        <f t="shared" si="70"/>
        <v>0</v>
      </c>
      <c r="X1350" s="50">
        <f t="shared" si="70"/>
        <v>0</v>
      </c>
      <c r="Y1350" s="50">
        <f t="shared" si="70"/>
        <v>0</v>
      </c>
      <c r="Z1350" s="50">
        <f t="shared" si="70"/>
        <v>0</v>
      </c>
      <c r="AA1350" s="50">
        <f t="shared" si="70"/>
        <v>0</v>
      </c>
      <c r="AB1350" s="50">
        <f t="shared" si="71"/>
        <v>572.3458333333333</v>
      </c>
      <c r="AC1350" s="48" t="str">
        <f>VLOOKUP(ПРОДАЖИ!C:C,'ИЗ ОСНОВЫ НОМЕНКЛАТУР'!D:E,2,0)</f>
        <v>Аксессуары для столешниц</v>
      </c>
      <c r="AD1350" s="48" t="str">
        <f>VLOOKUP(C:C,'ИЗ ОСНОВЫ НОМЕНКЛАТУР'!D:F,3,0)</f>
        <v>Плинтус пластиковый 4,2м</v>
      </c>
      <c r="AE1350" s="48" t="str">
        <f>VLOOKUP(C:C,'ИЗ ОСНОВЫ НОМЕНКЛАТУР'!D:H,5,0)</f>
        <v>C</v>
      </c>
    </row>
    <row r="1351" spans="1:31" ht="9.6" customHeight="1" x14ac:dyDescent="0.2">
      <c r="A1351" s="45" t="s">
        <v>1300</v>
      </c>
      <c r="B1351" s="11"/>
      <c r="C1351" s="11" t="s">
        <v>1351</v>
      </c>
      <c r="D1351" s="44">
        <v>3</v>
      </c>
      <c r="E1351" s="44">
        <v>0</v>
      </c>
      <c r="F1351" s="48">
        <v>0</v>
      </c>
      <c r="G1351" s="48">
        <v>0</v>
      </c>
      <c r="H1351" s="44">
        <v>0</v>
      </c>
      <c r="I1351" s="44">
        <v>0</v>
      </c>
      <c r="J1351" s="44">
        <v>0</v>
      </c>
      <c r="K1351" s="48">
        <v>0</v>
      </c>
      <c r="L1351" s="49">
        <v>9235.56</v>
      </c>
      <c r="M1351" s="49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50">
        <f t="shared" si="70"/>
        <v>769.63</v>
      </c>
      <c r="U1351" s="50">
        <f t="shared" si="70"/>
        <v>0</v>
      </c>
      <c r="V1351" s="50">
        <f t="shared" si="70"/>
        <v>0</v>
      </c>
      <c r="W1351" s="50">
        <f t="shared" si="70"/>
        <v>0</v>
      </c>
      <c r="X1351" s="50">
        <f t="shared" si="70"/>
        <v>0</v>
      </c>
      <c r="Y1351" s="50">
        <f t="shared" si="70"/>
        <v>0</v>
      </c>
      <c r="Z1351" s="50">
        <f t="shared" si="70"/>
        <v>0</v>
      </c>
      <c r="AA1351" s="50">
        <f t="shared" si="70"/>
        <v>0</v>
      </c>
      <c r="AB1351" s="50">
        <f t="shared" si="71"/>
        <v>769.63</v>
      </c>
      <c r="AC1351" s="48" t="str">
        <f>VLOOKUP(ПРОДАЖИ!C:C,'ИЗ ОСНОВЫ НОМЕНКЛАТУР'!D:E,2,0)</f>
        <v>Аксессуары для столешниц</v>
      </c>
      <c r="AD1351" s="48" t="str">
        <f>VLOOKUP(C:C,'ИЗ ОСНОВЫ НОМЕНКЛАТУР'!D:F,3,0)</f>
        <v>Плинтус пластиковый 4,2м</v>
      </c>
      <c r="AE1351" s="48" t="str">
        <f>VLOOKUP(C:C,'ИЗ ОСНОВЫ НОМЕНКЛАТУР'!D:H,5,0)</f>
        <v>C</v>
      </c>
    </row>
    <row r="1352" spans="1:31" ht="9.6" customHeight="1" x14ac:dyDescent="0.2">
      <c r="A1352" s="45" t="s">
        <v>1300</v>
      </c>
      <c r="B1352" s="11"/>
      <c r="C1352" s="11" t="s">
        <v>1352</v>
      </c>
      <c r="D1352" s="44">
        <v>5</v>
      </c>
      <c r="E1352" s="44">
        <v>0</v>
      </c>
      <c r="F1352" s="48">
        <v>0</v>
      </c>
      <c r="G1352" s="48">
        <v>0</v>
      </c>
      <c r="H1352" s="44">
        <v>0</v>
      </c>
      <c r="I1352" s="44">
        <v>2</v>
      </c>
      <c r="J1352" s="44">
        <v>0</v>
      </c>
      <c r="K1352" s="48">
        <v>0</v>
      </c>
      <c r="L1352" s="49">
        <v>9748.1</v>
      </c>
      <c r="M1352" s="49">
        <v>0</v>
      </c>
      <c r="N1352" s="10">
        <v>0</v>
      </c>
      <c r="O1352" s="10">
        <v>0</v>
      </c>
      <c r="P1352" s="10">
        <v>0</v>
      </c>
      <c r="Q1352" s="10">
        <v>3963.46</v>
      </c>
      <c r="R1352" s="10">
        <v>0</v>
      </c>
      <c r="S1352" s="10">
        <v>0</v>
      </c>
      <c r="T1352" s="50">
        <f t="shared" si="70"/>
        <v>812.3416666666667</v>
      </c>
      <c r="U1352" s="50">
        <f t="shared" si="70"/>
        <v>0</v>
      </c>
      <c r="V1352" s="50">
        <f t="shared" si="70"/>
        <v>0</v>
      </c>
      <c r="W1352" s="50">
        <f t="shared" si="70"/>
        <v>0</v>
      </c>
      <c r="X1352" s="50">
        <f t="shared" si="70"/>
        <v>0</v>
      </c>
      <c r="Y1352" s="50">
        <f t="shared" si="70"/>
        <v>330.28833333333336</v>
      </c>
      <c r="Z1352" s="50">
        <f t="shared" si="70"/>
        <v>0</v>
      </c>
      <c r="AA1352" s="50">
        <f t="shared" si="70"/>
        <v>0</v>
      </c>
      <c r="AB1352" s="50">
        <f t="shared" si="71"/>
        <v>1142.6300000000001</v>
      </c>
      <c r="AC1352" s="48" t="str">
        <f>VLOOKUP(ПРОДАЖИ!C:C,'ИЗ ОСНОВЫ НОМЕНКЛАТУР'!D:E,2,0)</f>
        <v>Аксессуары для столешниц</v>
      </c>
      <c r="AD1352" s="48" t="str">
        <f>VLOOKUP(C:C,'ИЗ ОСНОВЫ НОМЕНКЛАТУР'!D:F,3,0)</f>
        <v>Плинтус пластиковый 4,2м</v>
      </c>
      <c r="AE1352" s="48" t="str">
        <f>VLOOKUP(C:C,'ИЗ ОСНОВЫ НОМЕНКЛАТУР'!D:H,5,0)</f>
        <v>C</v>
      </c>
    </row>
    <row r="1353" spans="1:31" ht="9.6" customHeight="1" x14ac:dyDescent="0.2">
      <c r="A1353" s="45" t="s">
        <v>1300</v>
      </c>
      <c r="B1353" s="11"/>
      <c r="C1353" s="11" t="s">
        <v>1353</v>
      </c>
      <c r="D1353" s="44">
        <v>0</v>
      </c>
      <c r="E1353" s="44">
        <v>0</v>
      </c>
      <c r="F1353" s="48">
        <v>40</v>
      </c>
      <c r="G1353" s="48">
        <v>0</v>
      </c>
      <c r="H1353" s="44">
        <v>0</v>
      </c>
      <c r="I1353" s="44">
        <v>0</v>
      </c>
      <c r="J1353" s="44">
        <v>0</v>
      </c>
      <c r="K1353" s="48">
        <v>0</v>
      </c>
      <c r="L1353" s="49">
        <v>0</v>
      </c>
      <c r="M1353" s="49">
        <v>0</v>
      </c>
      <c r="N1353" s="10">
        <v>85073.600000000006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50">
        <f t="shared" si="70"/>
        <v>0</v>
      </c>
      <c r="U1353" s="50">
        <f t="shared" si="70"/>
        <v>0</v>
      </c>
      <c r="V1353" s="50">
        <f t="shared" si="70"/>
        <v>7089.4666666666672</v>
      </c>
      <c r="W1353" s="50">
        <f t="shared" si="70"/>
        <v>0</v>
      </c>
      <c r="X1353" s="50">
        <f t="shared" si="70"/>
        <v>0</v>
      </c>
      <c r="Y1353" s="50">
        <f t="shared" si="70"/>
        <v>0</v>
      </c>
      <c r="Z1353" s="50">
        <f t="shared" si="70"/>
        <v>0</v>
      </c>
      <c r="AA1353" s="50">
        <f t="shared" si="70"/>
        <v>0</v>
      </c>
      <c r="AB1353" s="50">
        <f t="shared" si="71"/>
        <v>7089.4666666666672</v>
      </c>
      <c r="AC1353" s="48" t="str">
        <f>VLOOKUP(ПРОДАЖИ!C:C,'ИЗ ОСНОВЫ НОМЕНКЛАТУР'!D:E,2,0)</f>
        <v>Аксессуары для столешниц</v>
      </c>
      <c r="AD1353" s="48" t="str">
        <f>VLOOKUP(C:C,'ИЗ ОСНОВЫ НОМЕНКЛАТУР'!D:F,3,0)</f>
        <v>Плинтус пластиковый 4,2м</v>
      </c>
      <c r="AE1353" s="48" t="str">
        <f>VLOOKUP(C:C,'ИЗ ОСНОВЫ НОМЕНКЛАТУР'!D:H,5,0)</f>
        <v>C</v>
      </c>
    </row>
    <row r="1354" spans="1:31" ht="9.6" customHeight="1" x14ac:dyDescent="0.2">
      <c r="A1354" s="45" t="s">
        <v>1300</v>
      </c>
      <c r="B1354" s="46" t="s">
        <v>1354</v>
      </c>
      <c r="C1354" s="46"/>
      <c r="D1354" s="44">
        <v>0</v>
      </c>
      <c r="E1354" s="44">
        <v>0</v>
      </c>
      <c r="F1354" s="48">
        <v>0</v>
      </c>
      <c r="G1354" s="48">
        <v>0</v>
      </c>
      <c r="H1354" s="44">
        <v>0</v>
      </c>
      <c r="I1354" s="44">
        <v>0</v>
      </c>
      <c r="J1354" s="44">
        <v>0</v>
      </c>
      <c r="K1354" s="48">
        <v>0</v>
      </c>
      <c r="L1354" s="49">
        <v>0</v>
      </c>
      <c r="M1354" s="49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50">
        <f t="shared" si="70"/>
        <v>0</v>
      </c>
      <c r="U1354" s="50">
        <f t="shared" si="70"/>
        <v>0</v>
      </c>
      <c r="V1354" s="50">
        <f t="shared" si="70"/>
        <v>0</v>
      </c>
      <c r="W1354" s="50">
        <f t="shared" si="70"/>
        <v>0</v>
      </c>
      <c r="X1354" s="50">
        <f t="shared" si="70"/>
        <v>0</v>
      </c>
      <c r="Y1354" s="50">
        <f t="shared" si="70"/>
        <v>0</v>
      </c>
      <c r="Z1354" s="50">
        <f t="shared" si="70"/>
        <v>0</v>
      </c>
      <c r="AA1354" s="50">
        <f t="shared" si="70"/>
        <v>0</v>
      </c>
      <c r="AB1354" s="50">
        <f t="shared" si="71"/>
        <v>0</v>
      </c>
      <c r="AC1354" s="48" t="e">
        <f>VLOOKUP(ПРОДАЖИ!C:C,'ИЗ ОСНОВЫ НОМЕНКЛАТУР'!D:E,2,0)</f>
        <v>#N/A</v>
      </c>
      <c r="AD1354" s="48" t="e">
        <f>VLOOKUP(C:C,'ИЗ ОСНОВЫ НОМЕНКЛАТУР'!D:F,3,0)</f>
        <v>#N/A</v>
      </c>
      <c r="AE1354" s="48" t="e">
        <f>VLOOKUP(C:C,'ИЗ ОСНОВЫ НОМЕНКЛАТУР'!D:H,5,0)</f>
        <v>#N/A</v>
      </c>
    </row>
    <row r="1355" spans="1:31" ht="9.6" customHeight="1" x14ac:dyDescent="0.2">
      <c r="A1355" s="45" t="s">
        <v>1300</v>
      </c>
      <c r="B1355" s="11"/>
      <c r="C1355" s="11" t="s">
        <v>1355</v>
      </c>
      <c r="D1355" s="44">
        <v>407</v>
      </c>
      <c r="E1355" s="44">
        <v>680</v>
      </c>
      <c r="F1355" s="48">
        <v>7287</v>
      </c>
      <c r="G1355" s="48">
        <v>0</v>
      </c>
      <c r="H1355" s="44">
        <v>0</v>
      </c>
      <c r="I1355" s="44">
        <v>81</v>
      </c>
      <c r="J1355" s="44">
        <v>86</v>
      </c>
      <c r="K1355" s="48">
        <v>745</v>
      </c>
      <c r="L1355" s="49">
        <v>943010.92</v>
      </c>
      <c r="M1355" s="49">
        <v>1568046.87</v>
      </c>
      <c r="N1355" s="10">
        <v>16795145.25</v>
      </c>
      <c r="O1355" s="10">
        <v>0</v>
      </c>
      <c r="P1355" s="10">
        <v>0</v>
      </c>
      <c r="Q1355" s="10">
        <v>188946.59</v>
      </c>
      <c r="R1355" s="10">
        <v>194277.03</v>
      </c>
      <c r="S1355" s="10">
        <v>1664919.97</v>
      </c>
      <c r="T1355" s="50">
        <f t="shared" si="70"/>
        <v>78584.243333333332</v>
      </c>
      <c r="U1355" s="50">
        <f t="shared" si="70"/>
        <v>130670.57250000001</v>
      </c>
      <c r="V1355" s="50">
        <f t="shared" si="70"/>
        <v>1399595.4375</v>
      </c>
      <c r="W1355" s="50">
        <f t="shared" si="70"/>
        <v>0</v>
      </c>
      <c r="X1355" s="50">
        <f t="shared" si="70"/>
        <v>0</v>
      </c>
      <c r="Y1355" s="50">
        <f t="shared" si="70"/>
        <v>15745.549166666666</v>
      </c>
      <c r="Z1355" s="50">
        <f t="shared" si="70"/>
        <v>16189.752500000001</v>
      </c>
      <c r="AA1355" s="50">
        <f t="shared" si="70"/>
        <v>138743.33083333334</v>
      </c>
      <c r="AB1355" s="50">
        <f t="shared" si="71"/>
        <v>1779528.8858333332</v>
      </c>
      <c r="AC1355" s="48" t="str">
        <f>VLOOKUP(ПРОДАЖИ!C:C,'ИЗ ОСНОВЫ НОМЕНКЛАТУР'!D:E,2,0)</f>
        <v>Аксессуары для столешниц</v>
      </c>
      <c r="AD1355" s="48" t="str">
        <f>VLOOKUP(C:C,'ИЗ ОСНОВЫ НОМЕНКЛАТУР'!D:F,3,0)</f>
        <v>Плинтус алюминиевый</v>
      </c>
      <c r="AE1355" s="48" t="str">
        <f>VLOOKUP(C:C,'ИЗ ОСНОВЫ НОМЕНКЛАТУР'!D:H,5,0)</f>
        <v>A</v>
      </c>
    </row>
    <row r="1356" spans="1:31" ht="9.6" customHeight="1" x14ac:dyDescent="0.2">
      <c r="A1356" s="45" t="s">
        <v>1300</v>
      </c>
      <c r="B1356" s="11"/>
      <c r="C1356" s="11" t="s">
        <v>1356</v>
      </c>
      <c r="D1356" s="44">
        <v>131</v>
      </c>
      <c r="E1356" s="44">
        <v>640</v>
      </c>
      <c r="F1356" s="48">
        <v>2624</v>
      </c>
      <c r="G1356" s="48">
        <v>0</v>
      </c>
      <c r="H1356" s="44">
        <v>0</v>
      </c>
      <c r="I1356" s="44">
        <v>93</v>
      </c>
      <c r="J1356" s="44">
        <v>98</v>
      </c>
      <c r="K1356" s="48">
        <v>803</v>
      </c>
      <c r="L1356" s="49">
        <v>301706.53000000003</v>
      </c>
      <c r="M1356" s="49">
        <v>1471801.23</v>
      </c>
      <c r="N1356" s="10">
        <v>6223748.3399999999</v>
      </c>
      <c r="O1356" s="10">
        <v>0</v>
      </c>
      <c r="P1356" s="10">
        <v>0</v>
      </c>
      <c r="Q1356" s="10">
        <v>225038.61</v>
      </c>
      <c r="R1356" s="10">
        <v>225633.53</v>
      </c>
      <c r="S1356" s="10">
        <v>1866232.27</v>
      </c>
      <c r="T1356" s="50">
        <f t="shared" si="70"/>
        <v>25142.210833333334</v>
      </c>
      <c r="U1356" s="50">
        <f t="shared" si="70"/>
        <v>122650.10249999999</v>
      </c>
      <c r="V1356" s="50">
        <f t="shared" si="70"/>
        <v>518645.69500000001</v>
      </c>
      <c r="W1356" s="50">
        <f t="shared" si="70"/>
        <v>0</v>
      </c>
      <c r="X1356" s="50">
        <f t="shared" si="70"/>
        <v>0</v>
      </c>
      <c r="Y1356" s="50">
        <f t="shared" si="70"/>
        <v>18753.217499999999</v>
      </c>
      <c r="Z1356" s="50">
        <f t="shared" si="70"/>
        <v>18802.794166666667</v>
      </c>
      <c r="AA1356" s="50">
        <f t="shared" si="70"/>
        <v>155519.35583333333</v>
      </c>
      <c r="AB1356" s="50">
        <f t="shared" si="71"/>
        <v>859513.37583333335</v>
      </c>
      <c r="AC1356" s="48" t="str">
        <f>VLOOKUP(ПРОДАЖИ!C:C,'ИЗ ОСНОВЫ НОМЕНКЛАТУР'!D:E,2,0)</f>
        <v>Аксессуары для столешниц</v>
      </c>
      <c r="AD1356" s="48" t="str">
        <f>VLOOKUP(C:C,'ИЗ ОСНОВЫ НОМЕНКЛАТУР'!D:F,3,0)</f>
        <v>Плинтус алюминиевый</v>
      </c>
      <c r="AE1356" s="48" t="str">
        <f>VLOOKUP(C:C,'ИЗ ОСНОВЫ НОМЕНКЛАТУР'!D:H,5,0)</f>
        <v>A</v>
      </c>
    </row>
    <row r="1357" spans="1:31" ht="9.6" customHeight="1" x14ac:dyDescent="0.2">
      <c r="A1357" s="45" t="s">
        <v>1300</v>
      </c>
      <c r="B1357" s="11"/>
      <c r="C1357" s="11" t="s">
        <v>1357</v>
      </c>
      <c r="D1357" s="44">
        <v>258</v>
      </c>
      <c r="E1357" s="44">
        <v>780</v>
      </c>
      <c r="F1357" s="48">
        <v>2017</v>
      </c>
      <c r="G1357" s="48">
        <v>0</v>
      </c>
      <c r="H1357" s="44">
        <v>0</v>
      </c>
      <c r="I1357" s="44">
        <v>87</v>
      </c>
      <c r="J1357" s="44">
        <v>115</v>
      </c>
      <c r="K1357" s="48">
        <v>898</v>
      </c>
      <c r="L1357" s="49">
        <v>602661.34</v>
      </c>
      <c r="M1357" s="49">
        <v>1816648.77</v>
      </c>
      <c r="N1357" s="10">
        <v>4831797.6100000003</v>
      </c>
      <c r="O1357" s="10">
        <v>0</v>
      </c>
      <c r="P1357" s="10">
        <v>0</v>
      </c>
      <c r="Q1357" s="10">
        <v>212947.17</v>
      </c>
      <c r="R1357" s="10">
        <v>270491.06</v>
      </c>
      <c r="S1357" s="10">
        <v>2110883.64</v>
      </c>
      <c r="T1357" s="50">
        <f t="shared" si="70"/>
        <v>50221.778333333328</v>
      </c>
      <c r="U1357" s="50">
        <f t="shared" si="70"/>
        <v>151387.39749999999</v>
      </c>
      <c r="V1357" s="50">
        <f t="shared" si="70"/>
        <v>402649.80083333334</v>
      </c>
      <c r="W1357" s="50">
        <f t="shared" si="70"/>
        <v>0</v>
      </c>
      <c r="X1357" s="50">
        <f t="shared" si="70"/>
        <v>0</v>
      </c>
      <c r="Y1357" s="50">
        <f t="shared" si="70"/>
        <v>17745.5975</v>
      </c>
      <c r="Z1357" s="50">
        <f t="shared" si="70"/>
        <v>22540.921666666665</v>
      </c>
      <c r="AA1357" s="50">
        <f t="shared" si="70"/>
        <v>175906.97</v>
      </c>
      <c r="AB1357" s="50">
        <f t="shared" si="71"/>
        <v>820452.46583333332</v>
      </c>
      <c r="AC1357" s="48" t="str">
        <f>VLOOKUP(ПРОДАЖИ!C:C,'ИЗ ОСНОВЫ НОМЕНКЛАТУР'!D:E,2,0)</f>
        <v>Аксессуары для столешниц</v>
      </c>
      <c r="AD1357" s="48" t="str">
        <f>VLOOKUP(C:C,'ИЗ ОСНОВЫ НОМЕНКЛАТУР'!D:F,3,0)</f>
        <v>Плинтус алюминиевый</v>
      </c>
      <c r="AE1357" s="48" t="str">
        <f>VLOOKUP(C:C,'ИЗ ОСНОВЫ НОМЕНКЛАТУР'!D:H,5,0)</f>
        <v>A</v>
      </c>
    </row>
    <row r="1358" spans="1:31" ht="9.6" customHeight="1" x14ac:dyDescent="0.2">
      <c r="A1358" s="45" t="s">
        <v>1300</v>
      </c>
      <c r="B1358" s="11"/>
      <c r="C1358" s="11" t="s">
        <v>1358</v>
      </c>
      <c r="D1358" s="44">
        <v>258</v>
      </c>
      <c r="E1358" s="44">
        <v>60</v>
      </c>
      <c r="F1358" s="48">
        <v>806</v>
      </c>
      <c r="G1358" s="48">
        <v>0</v>
      </c>
      <c r="H1358" s="44">
        <v>0</v>
      </c>
      <c r="I1358" s="44">
        <v>7</v>
      </c>
      <c r="J1358" s="44">
        <v>40</v>
      </c>
      <c r="K1358" s="48">
        <v>124</v>
      </c>
      <c r="L1358" s="49">
        <v>734198.99</v>
      </c>
      <c r="M1358" s="49">
        <v>169921.26</v>
      </c>
      <c r="N1358" s="10">
        <v>2249991.7200000002</v>
      </c>
      <c r="O1358" s="10">
        <v>0</v>
      </c>
      <c r="P1358" s="10">
        <v>0</v>
      </c>
      <c r="Q1358" s="10">
        <v>19523</v>
      </c>
      <c r="R1358" s="10">
        <v>112834.47</v>
      </c>
      <c r="S1358" s="10">
        <v>343227.04</v>
      </c>
      <c r="T1358" s="50">
        <f t="shared" si="70"/>
        <v>61183.249166666668</v>
      </c>
      <c r="U1358" s="50">
        <f t="shared" si="70"/>
        <v>14160.105000000001</v>
      </c>
      <c r="V1358" s="50">
        <f t="shared" si="70"/>
        <v>187499.31000000003</v>
      </c>
      <c r="W1358" s="50">
        <f t="shared" si="70"/>
        <v>0</v>
      </c>
      <c r="X1358" s="50">
        <f t="shared" si="70"/>
        <v>0</v>
      </c>
      <c r="Y1358" s="50">
        <f t="shared" si="70"/>
        <v>1626.9166666666667</v>
      </c>
      <c r="Z1358" s="50">
        <f t="shared" si="70"/>
        <v>9402.8724999999995</v>
      </c>
      <c r="AA1358" s="50">
        <f t="shared" si="70"/>
        <v>28602.25333333333</v>
      </c>
      <c r="AB1358" s="50">
        <f t="shared" si="71"/>
        <v>302474.70666666672</v>
      </c>
      <c r="AC1358" s="48" t="str">
        <f>VLOOKUP(ПРОДАЖИ!C:C,'ИЗ ОСНОВЫ НОМЕНКЛАТУР'!D:E,2,0)</f>
        <v>Аксессуары для столешниц</v>
      </c>
      <c r="AD1358" s="48" t="str">
        <f>VLOOKUP(C:C,'ИЗ ОСНОВЫ НОМЕНКЛАТУР'!D:F,3,0)</f>
        <v>Плинтус алюминиевый</v>
      </c>
      <c r="AE1358" s="48" t="str">
        <f>VLOOKUP(C:C,'ИЗ ОСНОВЫ НОМЕНКЛАТУР'!D:H,5,0)</f>
        <v>B</v>
      </c>
    </row>
    <row r="1359" spans="1:31" ht="9.6" customHeight="1" x14ac:dyDescent="0.2">
      <c r="A1359" s="45" t="s">
        <v>1300</v>
      </c>
      <c r="B1359" s="11"/>
      <c r="C1359" s="11" t="s">
        <v>1359</v>
      </c>
      <c r="D1359" s="44">
        <v>129</v>
      </c>
      <c r="E1359" s="44">
        <v>90</v>
      </c>
      <c r="F1359" s="48">
        <v>433</v>
      </c>
      <c r="G1359" s="48">
        <v>0</v>
      </c>
      <c r="H1359" s="44">
        <v>0</v>
      </c>
      <c r="I1359" s="44">
        <v>42</v>
      </c>
      <c r="J1359" s="44">
        <v>92</v>
      </c>
      <c r="K1359" s="48">
        <v>15</v>
      </c>
      <c r="L1359" s="49">
        <v>502387.65</v>
      </c>
      <c r="M1359" s="49">
        <v>350506.99</v>
      </c>
      <c r="N1359" s="10">
        <v>1724457.7</v>
      </c>
      <c r="O1359" s="10">
        <v>0</v>
      </c>
      <c r="P1359" s="10">
        <v>0</v>
      </c>
      <c r="Q1359" s="10">
        <v>228757.42</v>
      </c>
      <c r="R1359" s="10">
        <v>335871.52</v>
      </c>
      <c r="S1359" s="10">
        <v>54730.05</v>
      </c>
      <c r="T1359" s="50">
        <f t="shared" si="70"/>
        <v>41865.637500000004</v>
      </c>
      <c r="U1359" s="50">
        <f t="shared" si="70"/>
        <v>29208.915833333333</v>
      </c>
      <c r="V1359" s="50">
        <f t="shared" si="70"/>
        <v>143704.80833333332</v>
      </c>
      <c r="W1359" s="50">
        <f t="shared" si="70"/>
        <v>0</v>
      </c>
      <c r="X1359" s="50">
        <f t="shared" si="70"/>
        <v>0</v>
      </c>
      <c r="Y1359" s="50">
        <f t="shared" si="70"/>
        <v>19063.118333333336</v>
      </c>
      <c r="Z1359" s="50">
        <f t="shared" si="70"/>
        <v>27989.293333333335</v>
      </c>
      <c r="AA1359" s="50">
        <f t="shared" si="70"/>
        <v>4560.8375000000005</v>
      </c>
      <c r="AB1359" s="50">
        <f t="shared" si="71"/>
        <v>266392.61083333334</v>
      </c>
      <c r="AC1359" s="48" t="str">
        <f>VLOOKUP(ПРОДАЖИ!C:C,'ИЗ ОСНОВЫ НОМЕНКЛАТУР'!D:E,2,0)</f>
        <v>Аксессуары для столешниц</v>
      </c>
      <c r="AD1359" s="48" t="str">
        <f>VLOOKUP(C:C,'ИЗ ОСНОВЫ НОМЕНКЛАТУР'!D:F,3,0)</f>
        <v>Плинтус алюминиевый</v>
      </c>
      <c r="AE1359" s="48" t="str">
        <f>VLOOKUP(C:C,'ИЗ ОСНОВЫ НОМЕНКЛАТУР'!D:H,5,0)</f>
        <v>B</v>
      </c>
    </row>
    <row r="1360" spans="1:31" ht="9.6" customHeight="1" x14ac:dyDescent="0.2">
      <c r="A1360" s="45" t="s">
        <v>1300</v>
      </c>
      <c r="B1360" s="11"/>
      <c r="C1360" s="11" t="s">
        <v>1360</v>
      </c>
      <c r="D1360" s="44">
        <v>0</v>
      </c>
      <c r="E1360" s="44">
        <v>80</v>
      </c>
      <c r="F1360" s="48">
        <v>38</v>
      </c>
      <c r="G1360" s="48">
        <v>0</v>
      </c>
      <c r="H1360" s="44">
        <v>0</v>
      </c>
      <c r="I1360" s="44">
        <v>0</v>
      </c>
      <c r="J1360" s="44">
        <v>0</v>
      </c>
      <c r="K1360" s="48">
        <v>0</v>
      </c>
      <c r="L1360" s="49">
        <v>0</v>
      </c>
      <c r="M1360" s="49">
        <v>182684.79999999999</v>
      </c>
      <c r="N1360" s="10">
        <v>86775.28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50">
        <f t="shared" si="70"/>
        <v>0</v>
      </c>
      <c r="U1360" s="50">
        <f t="shared" si="70"/>
        <v>15223.733333333332</v>
      </c>
      <c r="V1360" s="50">
        <f t="shared" si="70"/>
        <v>7231.2733333333335</v>
      </c>
      <c r="W1360" s="50">
        <f t="shared" si="70"/>
        <v>0</v>
      </c>
      <c r="X1360" s="50">
        <f t="shared" si="70"/>
        <v>0</v>
      </c>
      <c r="Y1360" s="50">
        <f t="shared" si="70"/>
        <v>0</v>
      </c>
      <c r="Z1360" s="50">
        <f t="shared" si="70"/>
        <v>0</v>
      </c>
      <c r="AA1360" s="50">
        <f t="shared" si="70"/>
        <v>0</v>
      </c>
      <c r="AB1360" s="50">
        <f t="shared" si="71"/>
        <v>22455.006666666664</v>
      </c>
      <c r="AC1360" s="48" t="str">
        <f>VLOOKUP(ПРОДАЖИ!C:C,'ИЗ ОСНОВЫ НОМЕНКЛАТУР'!D:E,2,0)</f>
        <v>Аксессуары для столешниц</v>
      </c>
      <c r="AD1360" s="48" t="str">
        <f>VLOOKUP(C:C,'ИЗ ОСНОВЫ НОМЕНКЛАТУР'!D:F,3,0)</f>
        <v>Плинтус алюминиевый</v>
      </c>
      <c r="AE1360" s="48" t="str">
        <f>VLOOKUP(C:C,'ИЗ ОСНОВЫ НОМЕНКЛАТУР'!D:H,5,0)</f>
        <v>C</v>
      </c>
    </row>
    <row r="1361" spans="1:31" ht="9.6" customHeight="1" x14ac:dyDescent="0.2">
      <c r="A1361" s="45" t="s">
        <v>1300</v>
      </c>
      <c r="B1361" s="11"/>
      <c r="C1361" s="11" t="s">
        <v>1361</v>
      </c>
      <c r="D1361" s="44">
        <v>2</v>
      </c>
      <c r="E1361" s="44">
        <v>0</v>
      </c>
      <c r="F1361" s="48">
        <v>8</v>
      </c>
      <c r="G1361" s="48">
        <v>0</v>
      </c>
      <c r="H1361" s="44">
        <v>0</v>
      </c>
      <c r="I1361" s="44">
        <v>0</v>
      </c>
      <c r="J1361" s="44">
        <v>5</v>
      </c>
      <c r="K1361" s="48">
        <v>0</v>
      </c>
      <c r="L1361" s="49">
        <v>8030.05</v>
      </c>
      <c r="M1361" s="49">
        <v>0</v>
      </c>
      <c r="N1361" s="10">
        <v>26210.639999999999</v>
      </c>
      <c r="O1361" s="10">
        <v>0</v>
      </c>
      <c r="P1361" s="10">
        <v>0</v>
      </c>
      <c r="Q1361" s="10">
        <v>0</v>
      </c>
      <c r="R1361" s="10">
        <v>17171.400000000001</v>
      </c>
      <c r="S1361" s="10">
        <v>0</v>
      </c>
      <c r="T1361" s="50">
        <f t="shared" si="70"/>
        <v>669.17083333333335</v>
      </c>
      <c r="U1361" s="50">
        <f t="shared" si="70"/>
        <v>0</v>
      </c>
      <c r="V1361" s="50">
        <f t="shared" si="70"/>
        <v>2184.2199999999998</v>
      </c>
      <c r="W1361" s="50">
        <f t="shared" si="70"/>
        <v>0</v>
      </c>
      <c r="X1361" s="50">
        <f t="shared" si="70"/>
        <v>0</v>
      </c>
      <c r="Y1361" s="50">
        <f t="shared" si="70"/>
        <v>0</v>
      </c>
      <c r="Z1361" s="50">
        <f t="shared" si="70"/>
        <v>1430.95</v>
      </c>
      <c r="AA1361" s="50">
        <f t="shared" si="70"/>
        <v>0</v>
      </c>
      <c r="AB1361" s="50">
        <f t="shared" si="71"/>
        <v>4284.3408333333327</v>
      </c>
      <c r="AC1361" s="48" t="str">
        <f>VLOOKUP(ПРОДАЖИ!C:C,'ИЗ ОСНОВЫ НОМЕНКЛАТУР'!D:E,2,0)</f>
        <v>Аксессуары для столешниц</v>
      </c>
      <c r="AD1361" s="48" t="str">
        <f>VLOOKUP(C:C,'ИЗ ОСНОВЫ НОМЕНКЛАТУР'!D:F,3,0)</f>
        <v>Плинтус алюминиевый</v>
      </c>
      <c r="AE1361" s="48" t="str">
        <f>VLOOKUP(C:C,'ИЗ ОСНОВЫ НОМЕНКЛАТУР'!D:H,5,0)</f>
        <v>C</v>
      </c>
    </row>
    <row r="1362" spans="1:31" ht="9.6" customHeight="1" x14ac:dyDescent="0.2">
      <c r="A1362" s="45" t="s">
        <v>1300</v>
      </c>
      <c r="B1362" s="11"/>
      <c r="C1362" s="11" t="s">
        <v>1362</v>
      </c>
      <c r="D1362" s="44">
        <v>7</v>
      </c>
      <c r="E1362" s="44">
        <v>0</v>
      </c>
      <c r="F1362" s="48">
        <v>5</v>
      </c>
      <c r="G1362" s="48">
        <v>0</v>
      </c>
      <c r="H1362" s="44">
        <v>0</v>
      </c>
      <c r="I1362" s="44">
        <v>0</v>
      </c>
      <c r="J1362" s="44">
        <v>16</v>
      </c>
      <c r="K1362" s="48">
        <v>0</v>
      </c>
      <c r="L1362" s="49">
        <v>28940.1</v>
      </c>
      <c r="M1362" s="49">
        <v>0</v>
      </c>
      <c r="N1362" s="10">
        <v>23191.55</v>
      </c>
      <c r="O1362" s="10">
        <v>0</v>
      </c>
      <c r="P1362" s="10">
        <v>0</v>
      </c>
      <c r="Q1362" s="10">
        <v>0</v>
      </c>
      <c r="R1362" s="10">
        <v>73192.92</v>
      </c>
      <c r="S1362" s="10">
        <v>0</v>
      </c>
      <c r="T1362" s="50">
        <f t="shared" si="70"/>
        <v>2411.6749999999997</v>
      </c>
      <c r="U1362" s="50">
        <f t="shared" ref="U1362:AA1398" si="72">M1362/12</f>
        <v>0</v>
      </c>
      <c r="V1362" s="50">
        <f t="shared" si="72"/>
        <v>1932.6291666666666</v>
      </c>
      <c r="W1362" s="50">
        <f t="shared" si="72"/>
        <v>0</v>
      </c>
      <c r="X1362" s="50">
        <f t="shared" si="72"/>
        <v>0</v>
      </c>
      <c r="Y1362" s="50">
        <f t="shared" si="72"/>
        <v>0</v>
      </c>
      <c r="Z1362" s="50">
        <f t="shared" si="72"/>
        <v>6099.41</v>
      </c>
      <c r="AA1362" s="50">
        <f t="shared" si="72"/>
        <v>0</v>
      </c>
      <c r="AB1362" s="50">
        <f t="shared" si="71"/>
        <v>10443.714166666667</v>
      </c>
      <c r="AC1362" s="48" t="str">
        <f>VLOOKUP(ПРОДАЖИ!C:C,'ИЗ ОСНОВЫ НОМЕНКЛАТУР'!D:E,2,0)</f>
        <v>Аксессуары для столешниц</v>
      </c>
      <c r="AD1362" s="48" t="str">
        <f>VLOOKUP(C:C,'ИЗ ОСНОВЫ НОМЕНКЛАТУР'!D:F,3,0)</f>
        <v>Плинтус алюминиевый</v>
      </c>
      <c r="AE1362" s="48" t="str">
        <f>VLOOKUP(C:C,'ИЗ ОСНОВЫ НОМЕНКЛАТУР'!D:H,5,0)</f>
        <v>C</v>
      </c>
    </row>
    <row r="1363" spans="1:31" ht="9.6" customHeight="1" x14ac:dyDescent="0.2">
      <c r="A1363" s="45" t="s">
        <v>1300</v>
      </c>
      <c r="B1363" s="11"/>
      <c r="C1363" s="11" t="s">
        <v>1363</v>
      </c>
      <c r="D1363" s="44">
        <v>7</v>
      </c>
      <c r="E1363" s="44">
        <v>0</v>
      </c>
      <c r="F1363" s="48">
        <v>1</v>
      </c>
      <c r="G1363" s="48">
        <v>0</v>
      </c>
      <c r="H1363" s="44">
        <v>0</v>
      </c>
      <c r="I1363" s="44">
        <v>3</v>
      </c>
      <c r="J1363" s="44">
        <v>2</v>
      </c>
      <c r="K1363" s="48">
        <v>0</v>
      </c>
      <c r="L1363" s="49">
        <v>51918.3</v>
      </c>
      <c r="M1363" s="49">
        <v>0</v>
      </c>
      <c r="N1363" s="10">
        <v>7416.9</v>
      </c>
      <c r="O1363" s="10">
        <v>0</v>
      </c>
      <c r="P1363" s="10">
        <v>0</v>
      </c>
      <c r="Q1363" s="10">
        <v>22250.7</v>
      </c>
      <c r="R1363" s="10">
        <v>14126</v>
      </c>
      <c r="S1363" s="10">
        <v>0</v>
      </c>
      <c r="T1363" s="50">
        <f t="shared" ref="T1363:W1426" si="73">L1363/12</f>
        <v>4326.5250000000005</v>
      </c>
      <c r="U1363" s="50">
        <f t="shared" si="72"/>
        <v>0</v>
      </c>
      <c r="V1363" s="50">
        <f t="shared" si="72"/>
        <v>618.07499999999993</v>
      </c>
      <c r="W1363" s="50">
        <f t="shared" si="72"/>
        <v>0</v>
      </c>
      <c r="X1363" s="50">
        <f t="shared" si="72"/>
        <v>0</v>
      </c>
      <c r="Y1363" s="50">
        <f t="shared" si="72"/>
        <v>1854.2250000000001</v>
      </c>
      <c r="Z1363" s="50">
        <f t="shared" si="72"/>
        <v>1177.1666666666667</v>
      </c>
      <c r="AA1363" s="50">
        <f t="shared" si="72"/>
        <v>0</v>
      </c>
      <c r="AB1363" s="50">
        <f t="shared" si="71"/>
        <v>7975.9916666666677</v>
      </c>
      <c r="AC1363" s="48" t="str">
        <f>VLOOKUP(ПРОДАЖИ!C:C,'ИЗ ОСНОВЫ НОМЕНКЛАТУР'!D:E,2,0)</f>
        <v>Аксессуары для столешниц</v>
      </c>
      <c r="AD1363" s="48" t="str">
        <f>VLOOKUP(C:C,'ИЗ ОСНОВЫ НОМЕНКЛАТУР'!D:F,3,0)</f>
        <v>Плинтус алюминиевый</v>
      </c>
      <c r="AE1363" s="48" t="str">
        <f>VLOOKUP(C:C,'ИЗ ОСНОВЫ НОМЕНКЛАТУР'!D:H,5,0)</f>
        <v>C</v>
      </c>
    </row>
    <row r="1364" spans="1:31" ht="9.6" customHeight="1" x14ac:dyDescent="0.2">
      <c r="A1364" s="45" t="s">
        <v>1300</v>
      </c>
      <c r="B1364" s="11"/>
      <c r="C1364" s="11" t="s">
        <v>1364</v>
      </c>
      <c r="D1364" s="44">
        <v>9</v>
      </c>
      <c r="E1364" s="44">
        <v>0</v>
      </c>
      <c r="F1364" s="48">
        <v>0</v>
      </c>
      <c r="G1364" s="48">
        <v>0</v>
      </c>
      <c r="H1364" s="44">
        <v>0</v>
      </c>
      <c r="I1364" s="44">
        <v>6</v>
      </c>
      <c r="J1364" s="44">
        <v>0</v>
      </c>
      <c r="K1364" s="48">
        <v>0</v>
      </c>
      <c r="L1364" s="49">
        <v>40392.04</v>
      </c>
      <c r="M1364" s="49">
        <v>0</v>
      </c>
      <c r="N1364" s="10">
        <v>0</v>
      </c>
      <c r="O1364" s="10">
        <v>0</v>
      </c>
      <c r="P1364" s="10">
        <v>0</v>
      </c>
      <c r="Q1364" s="10">
        <v>28724.58</v>
      </c>
      <c r="R1364" s="10">
        <v>0</v>
      </c>
      <c r="S1364" s="10">
        <v>0</v>
      </c>
      <c r="T1364" s="50">
        <f t="shared" si="73"/>
        <v>3366.0033333333336</v>
      </c>
      <c r="U1364" s="50">
        <f t="shared" si="72"/>
        <v>0</v>
      </c>
      <c r="V1364" s="50">
        <f t="shared" si="72"/>
        <v>0</v>
      </c>
      <c r="W1364" s="50">
        <f t="shared" si="72"/>
        <v>0</v>
      </c>
      <c r="X1364" s="50">
        <f t="shared" si="72"/>
        <v>0</v>
      </c>
      <c r="Y1364" s="50">
        <f t="shared" si="72"/>
        <v>2393.7150000000001</v>
      </c>
      <c r="Z1364" s="50">
        <f t="shared" si="72"/>
        <v>0</v>
      </c>
      <c r="AA1364" s="50">
        <f t="shared" si="72"/>
        <v>0</v>
      </c>
      <c r="AB1364" s="50">
        <f t="shared" si="71"/>
        <v>5759.7183333333342</v>
      </c>
      <c r="AC1364" s="48" t="str">
        <f>VLOOKUP(ПРОДАЖИ!C:C,'ИЗ ОСНОВЫ НОМЕНКЛАТУР'!D:E,2,0)</f>
        <v>Аксессуары для столешниц</v>
      </c>
      <c r="AD1364" s="48" t="str">
        <f>VLOOKUP(C:C,'ИЗ ОСНОВЫ НОМЕНКЛАТУР'!D:F,3,0)</f>
        <v>Плинтус алюминиевый</v>
      </c>
      <c r="AE1364" s="48" t="str">
        <f>VLOOKUP(C:C,'ИЗ ОСНОВЫ НОМЕНКЛАТУР'!D:H,5,0)</f>
        <v>C</v>
      </c>
    </row>
    <row r="1365" spans="1:31" ht="9.6" customHeight="1" x14ac:dyDescent="0.2">
      <c r="A1365" s="45" t="s">
        <v>1300</v>
      </c>
      <c r="B1365" s="11"/>
      <c r="C1365" s="11" t="s">
        <v>1365</v>
      </c>
      <c r="D1365" s="44">
        <v>0</v>
      </c>
      <c r="E1365" s="44">
        <v>0</v>
      </c>
      <c r="F1365" s="48">
        <v>0</v>
      </c>
      <c r="G1365" s="48">
        <v>0</v>
      </c>
      <c r="H1365" s="44">
        <v>0</v>
      </c>
      <c r="I1365" s="44">
        <v>0</v>
      </c>
      <c r="J1365" s="44">
        <v>18</v>
      </c>
      <c r="K1365" s="48">
        <v>0</v>
      </c>
      <c r="L1365" s="49">
        <v>0</v>
      </c>
      <c r="M1365" s="49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56001.4</v>
      </c>
      <c r="S1365" s="10">
        <v>0</v>
      </c>
      <c r="T1365" s="50">
        <f t="shared" si="73"/>
        <v>0</v>
      </c>
      <c r="U1365" s="50">
        <f t="shared" si="72"/>
        <v>0</v>
      </c>
      <c r="V1365" s="50">
        <f t="shared" si="72"/>
        <v>0</v>
      </c>
      <c r="W1365" s="50">
        <f t="shared" si="72"/>
        <v>0</v>
      </c>
      <c r="X1365" s="50">
        <f t="shared" si="72"/>
        <v>0</v>
      </c>
      <c r="Y1365" s="50">
        <f t="shared" si="72"/>
        <v>0</v>
      </c>
      <c r="Z1365" s="50">
        <f t="shared" si="72"/>
        <v>4666.7833333333338</v>
      </c>
      <c r="AA1365" s="50">
        <f t="shared" si="72"/>
        <v>0</v>
      </c>
      <c r="AB1365" s="50">
        <f t="shared" si="71"/>
        <v>4666.7833333333338</v>
      </c>
      <c r="AC1365" s="48" t="str">
        <f>VLOOKUP(ПРОДАЖИ!C:C,'ИЗ ОСНОВЫ НОМЕНКЛАТУР'!D:E,2,0)</f>
        <v>Аксессуары для столешниц</v>
      </c>
      <c r="AD1365" s="48" t="str">
        <f>VLOOKUP(C:C,'ИЗ ОСНОВЫ НОМЕНКЛАТУР'!D:F,3,0)</f>
        <v>Плинтус алюминиевый</v>
      </c>
      <c r="AE1365" s="48" t="str">
        <f>VLOOKUP(C:C,'ИЗ ОСНОВЫ НОМЕНКЛАТУР'!D:H,5,0)</f>
        <v>C</v>
      </c>
    </row>
    <row r="1366" spans="1:31" ht="9.6" customHeight="1" x14ac:dyDescent="0.2">
      <c r="A1366" s="45" t="s">
        <v>1300</v>
      </c>
      <c r="B1366" s="11"/>
      <c r="C1366" s="11" t="s">
        <v>1366</v>
      </c>
      <c r="D1366" s="44">
        <v>0</v>
      </c>
      <c r="E1366" s="44">
        <v>0</v>
      </c>
      <c r="F1366" s="48">
        <v>0</v>
      </c>
      <c r="G1366" s="48">
        <v>0</v>
      </c>
      <c r="H1366" s="44">
        <v>0</v>
      </c>
      <c r="I1366" s="44">
        <v>0</v>
      </c>
      <c r="J1366" s="44">
        <v>14</v>
      </c>
      <c r="K1366" s="48">
        <v>0</v>
      </c>
      <c r="L1366" s="49">
        <v>0</v>
      </c>
      <c r="M1366" s="49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53880.1</v>
      </c>
      <c r="S1366" s="10">
        <v>0</v>
      </c>
      <c r="T1366" s="50">
        <f t="shared" si="73"/>
        <v>0</v>
      </c>
      <c r="U1366" s="50">
        <f t="shared" si="72"/>
        <v>0</v>
      </c>
      <c r="V1366" s="50">
        <f t="shared" si="72"/>
        <v>0</v>
      </c>
      <c r="W1366" s="50">
        <f t="shared" si="72"/>
        <v>0</v>
      </c>
      <c r="X1366" s="50">
        <f t="shared" si="72"/>
        <v>0</v>
      </c>
      <c r="Y1366" s="50">
        <f t="shared" si="72"/>
        <v>0</v>
      </c>
      <c r="Z1366" s="50">
        <f t="shared" si="72"/>
        <v>4490.0083333333332</v>
      </c>
      <c r="AA1366" s="50">
        <f t="shared" si="72"/>
        <v>0</v>
      </c>
      <c r="AB1366" s="50">
        <f t="shared" si="71"/>
        <v>4490.0083333333332</v>
      </c>
      <c r="AC1366" s="48" t="str">
        <f>VLOOKUP(ПРОДАЖИ!C:C,'ИЗ ОСНОВЫ НОМЕНКЛАТУР'!D:E,2,0)</f>
        <v>Аксессуары для столешниц</v>
      </c>
      <c r="AD1366" s="48" t="str">
        <f>VLOOKUP(C:C,'ИЗ ОСНОВЫ НОМЕНКЛАТУР'!D:F,3,0)</f>
        <v>Плинтус алюминиевый</v>
      </c>
      <c r="AE1366" s="48" t="str">
        <f>VLOOKUP(C:C,'ИЗ ОСНОВЫ НОМЕНКЛАТУР'!D:H,5,0)</f>
        <v>C</v>
      </c>
    </row>
    <row r="1367" spans="1:31" ht="9.6" customHeight="1" x14ac:dyDescent="0.2">
      <c r="A1367" s="45" t="s">
        <v>1300</v>
      </c>
      <c r="B1367" s="11"/>
      <c r="C1367" s="11" t="s">
        <v>1367</v>
      </c>
      <c r="D1367" s="44">
        <v>0</v>
      </c>
      <c r="E1367" s="44">
        <v>0</v>
      </c>
      <c r="F1367" s="48">
        <v>6</v>
      </c>
      <c r="G1367" s="48">
        <v>0</v>
      </c>
      <c r="H1367" s="44">
        <v>0</v>
      </c>
      <c r="I1367" s="44">
        <v>0</v>
      </c>
      <c r="J1367" s="44">
        <v>0</v>
      </c>
      <c r="K1367" s="48">
        <v>0</v>
      </c>
      <c r="L1367" s="49">
        <v>0</v>
      </c>
      <c r="M1367" s="49">
        <v>0</v>
      </c>
      <c r="N1367" s="10">
        <v>29449.14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50">
        <f t="shared" si="73"/>
        <v>0</v>
      </c>
      <c r="U1367" s="50">
        <f t="shared" si="72"/>
        <v>0</v>
      </c>
      <c r="V1367" s="50">
        <f t="shared" si="72"/>
        <v>2454.0949999999998</v>
      </c>
      <c r="W1367" s="50">
        <f t="shared" si="72"/>
        <v>0</v>
      </c>
      <c r="X1367" s="50">
        <f t="shared" si="72"/>
        <v>0</v>
      </c>
      <c r="Y1367" s="50">
        <f t="shared" si="72"/>
        <v>0</v>
      </c>
      <c r="Z1367" s="50">
        <f t="shared" si="72"/>
        <v>0</v>
      </c>
      <c r="AA1367" s="50">
        <f t="shared" si="72"/>
        <v>0</v>
      </c>
      <c r="AB1367" s="50">
        <f t="shared" si="71"/>
        <v>2454.0949999999998</v>
      </c>
      <c r="AC1367" s="48" t="str">
        <f>VLOOKUP(ПРОДАЖИ!C:C,'ИЗ ОСНОВЫ НОМЕНКЛАТУР'!D:E,2,0)</f>
        <v>Аксессуары для столешниц</v>
      </c>
      <c r="AD1367" s="48" t="str">
        <f>VLOOKUP(C:C,'ИЗ ОСНОВЫ НОМЕНКЛАТУР'!D:F,3,0)</f>
        <v>Плинтус алюминиевый</v>
      </c>
      <c r="AE1367" s="48" t="str">
        <f>VLOOKUP(C:C,'ИЗ ОСНОВЫ НОМЕНКЛАТУР'!D:H,5,0)</f>
        <v>C</v>
      </c>
    </row>
    <row r="1368" spans="1:31" ht="9.6" customHeight="1" x14ac:dyDescent="0.2">
      <c r="A1368" s="45" t="s">
        <v>1300</v>
      </c>
      <c r="B1368" s="11"/>
      <c r="C1368" s="11" t="s">
        <v>1368</v>
      </c>
      <c r="D1368" s="44">
        <v>2</v>
      </c>
      <c r="E1368" s="44">
        <v>0</v>
      </c>
      <c r="F1368" s="48">
        <v>0</v>
      </c>
      <c r="G1368" s="48">
        <v>0</v>
      </c>
      <c r="H1368" s="44">
        <v>0</v>
      </c>
      <c r="I1368" s="44">
        <v>2</v>
      </c>
      <c r="J1368" s="44">
        <v>0</v>
      </c>
      <c r="K1368" s="48">
        <v>0</v>
      </c>
      <c r="L1368" s="49">
        <v>8729.9</v>
      </c>
      <c r="M1368" s="49">
        <v>0</v>
      </c>
      <c r="N1368" s="10">
        <v>0</v>
      </c>
      <c r="O1368" s="10">
        <v>0</v>
      </c>
      <c r="P1368" s="10">
        <v>0</v>
      </c>
      <c r="Q1368" s="10">
        <v>8906.98</v>
      </c>
      <c r="R1368" s="10">
        <v>0</v>
      </c>
      <c r="S1368" s="10">
        <v>0</v>
      </c>
      <c r="T1368" s="50">
        <f t="shared" si="73"/>
        <v>727.49166666666667</v>
      </c>
      <c r="U1368" s="50">
        <f t="shared" si="72"/>
        <v>0</v>
      </c>
      <c r="V1368" s="50">
        <f t="shared" si="72"/>
        <v>0</v>
      </c>
      <c r="W1368" s="50">
        <f t="shared" si="72"/>
        <v>0</v>
      </c>
      <c r="X1368" s="50">
        <f t="shared" si="72"/>
        <v>0</v>
      </c>
      <c r="Y1368" s="50">
        <f t="shared" si="72"/>
        <v>742.24833333333333</v>
      </c>
      <c r="Z1368" s="50">
        <f t="shared" si="72"/>
        <v>0</v>
      </c>
      <c r="AA1368" s="50">
        <f t="shared" si="72"/>
        <v>0</v>
      </c>
      <c r="AB1368" s="50">
        <f t="shared" si="71"/>
        <v>1469.74</v>
      </c>
      <c r="AC1368" s="48" t="str">
        <f>VLOOKUP(ПРОДАЖИ!C:C,'ИЗ ОСНОВЫ НОМЕНКЛАТУР'!D:E,2,0)</f>
        <v>Аксессуары для столешниц</v>
      </c>
      <c r="AD1368" s="48" t="str">
        <f>VLOOKUP(C:C,'ИЗ ОСНОВЫ НОМЕНКЛАТУР'!D:F,3,0)</f>
        <v>Плинтус алюминиевый</v>
      </c>
      <c r="AE1368" s="48" t="str">
        <f>VLOOKUP(C:C,'ИЗ ОСНОВЫ НОМЕНКЛАТУР'!D:H,5,0)</f>
        <v>C</v>
      </c>
    </row>
    <row r="1369" spans="1:31" ht="9.6" customHeight="1" x14ac:dyDescent="0.2">
      <c r="A1369" s="45" t="s">
        <v>1300</v>
      </c>
      <c r="B1369" s="11"/>
      <c r="C1369" s="11" t="s">
        <v>1369</v>
      </c>
      <c r="D1369" s="44">
        <v>0</v>
      </c>
      <c r="E1369" s="44">
        <v>0</v>
      </c>
      <c r="F1369" s="48">
        <v>1</v>
      </c>
      <c r="G1369" s="48">
        <v>0</v>
      </c>
      <c r="H1369" s="44">
        <v>0</v>
      </c>
      <c r="I1369" s="44">
        <v>0</v>
      </c>
      <c r="J1369" s="44">
        <v>0</v>
      </c>
      <c r="K1369" s="48">
        <v>0</v>
      </c>
      <c r="L1369" s="49">
        <v>0</v>
      </c>
      <c r="M1369" s="49">
        <v>0</v>
      </c>
      <c r="N1369" s="10">
        <v>3421.25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50">
        <f t="shared" si="73"/>
        <v>0</v>
      </c>
      <c r="U1369" s="50">
        <f t="shared" si="72"/>
        <v>0</v>
      </c>
      <c r="V1369" s="50">
        <f t="shared" si="72"/>
        <v>285.10416666666669</v>
      </c>
      <c r="W1369" s="50">
        <f t="shared" si="72"/>
        <v>0</v>
      </c>
      <c r="X1369" s="50">
        <f t="shared" si="72"/>
        <v>0</v>
      </c>
      <c r="Y1369" s="50">
        <f t="shared" si="72"/>
        <v>0</v>
      </c>
      <c r="Z1369" s="50">
        <f t="shared" si="72"/>
        <v>0</v>
      </c>
      <c r="AA1369" s="50">
        <f t="shared" si="72"/>
        <v>0</v>
      </c>
      <c r="AB1369" s="50">
        <f t="shared" si="71"/>
        <v>285.10416666666669</v>
      </c>
      <c r="AC1369" s="48" t="str">
        <f>VLOOKUP(ПРОДАЖИ!C:C,'ИЗ ОСНОВЫ НОМЕНКЛАТУР'!D:E,2,0)</f>
        <v>Аксессуары для столешниц</v>
      </c>
      <c r="AD1369" s="48" t="str">
        <f>VLOOKUP(C:C,'ИЗ ОСНОВЫ НОМЕНКЛАТУР'!D:F,3,0)</f>
        <v>Плинтус алюминиевый</v>
      </c>
      <c r="AE1369" s="48" t="str">
        <f>VLOOKUP(C:C,'ИЗ ОСНОВЫ НОМЕНКЛАТУР'!D:H,5,0)</f>
        <v>C</v>
      </c>
    </row>
    <row r="1370" spans="1:31" ht="9.6" customHeight="1" x14ac:dyDescent="0.2">
      <c r="A1370" s="45" t="s">
        <v>1300</v>
      </c>
      <c r="B1370" s="46" t="s">
        <v>1370</v>
      </c>
      <c r="C1370" s="46"/>
      <c r="D1370" s="44">
        <v>0</v>
      </c>
      <c r="E1370" s="44">
        <v>0</v>
      </c>
      <c r="F1370" s="48">
        <v>0</v>
      </c>
      <c r="G1370" s="48">
        <v>0</v>
      </c>
      <c r="H1370" s="44">
        <v>0</v>
      </c>
      <c r="I1370" s="44">
        <v>0</v>
      </c>
      <c r="J1370" s="44">
        <v>0</v>
      </c>
      <c r="K1370" s="48">
        <v>0</v>
      </c>
      <c r="L1370" s="49">
        <v>0</v>
      </c>
      <c r="M1370" s="49">
        <v>0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50">
        <f t="shared" si="73"/>
        <v>0</v>
      </c>
      <c r="U1370" s="50">
        <f t="shared" si="72"/>
        <v>0</v>
      </c>
      <c r="V1370" s="50">
        <f t="shared" si="72"/>
        <v>0</v>
      </c>
      <c r="W1370" s="50">
        <f t="shared" si="72"/>
        <v>0</v>
      </c>
      <c r="X1370" s="50">
        <f t="shared" si="72"/>
        <v>0</v>
      </c>
      <c r="Y1370" s="50">
        <f t="shared" si="72"/>
        <v>0</v>
      </c>
      <c r="Z1370" s="50">
        <f t="shared" si="72"/>
        <v>0</v>
      </c>
      <c r="AA1370" s="50">
        <f t="shared" si="72"/>
        <v>0</v>
      </c>
      <c r="AB1370" s="50">
        <f t="shared" si="71"/>
        <v>0</v>
      </c>
      <c r="AC1370" s="48" t="e">
        <f>VLOOKUP(ПРОДАЖИ!C:C,'ИЗ ОСНОВЫ НОМЕНКЛАТУР'!D:E,2,0)</f>
        <v>#N/A</v>
      </c>
      <c r="AD1370" s="48" t="e">
        <f>VLOOKUP(C:C,'ИЗ ОСНОВЫ НОМЕНКЛАТУР'!D:F,3,0)</f>
        <v>#N/A</v>
      </c>
      <c r="AE1370" s="48" t="e">
        <f>VLOOKUP(C:C,'ИЗ ОСНОВЫ НОМЕНКЛАТУР'!D:H,5,0)</f>
        <v>#N/A</v>
      </c>
    </row>
    <row r="1371" spans="1:31" ht="9.6" customHeight="1" x14ac:dyDescent="0.2">
      <c r="A1371" s="45" t="s">
        <v>1300</v>
      </c>
      <c r="B1371" s="11"/>
      <c r="C1371" s="11" t="s">
        <v>1371</v>
      </c>
      <c r="D1371" s="44">
        <v>266</v>
      </c>
      <c r="E1371" s="44">
        <v>576</v>
      </c>
      <c r="F1371" s="48">
        <v>1970</v>
      </c>
      <c r="G1371" s="48">
        <v>0</v>
      </c>
      <c r="H1371" s="44">
        <v>0</v>
      </c>
      <c r="I1371" s="44">
        <v>582</v>
      </c>
      <c r="J1371" s="44">
        <v>38</v>
      </c>
      <c r="K1371" s="48">
        <v>52</v>
      </c>
      <c r="L1371" s="49">
        <v>662883</v>
      </c>
      <c r="M1371" s="49">
        <v>1424077.2</v>
      </c>
      <c r="N1371" s="10">
        <v>4779497.12</v>
      </c>
      <c r="O1371" s="10">
        <v>0</v>
      </c>
      <c r="P1371" s="10">
        <v>0</v>
      </c>
      <c r="Q1371" s="10">
        <v>1403121.28</v>
      </c>
      <c r="R1371" s="10">
        <v>95669.1</v>
      </c>
      <c r="S1371" s="10">
        <v>132889.56</v>
      </c>
      <c r="T1371" s="50">
        <f t="shared" si="73"/>
        <v>55240.25</v>
      </c>
      <c r="U1371" s="50">
        <f t="shared" si="72"/>
        <v>118673.09999999999</v>
      </c>
      <c r="V1371" s="50">
        <f t="shared" si="72"/>
        <v>398291.4266666667</v>
      </c>
      <c r="W1371" s="50">
        <f t="shared" si="72"/>
        <v>0</v>
      </c>
      <c r="X1371" s="50">
        <f t="shared" si="72"/>
        <v>0</v>
      </c>
      <c r="Y1371" s="50">
        <f t="shared" si="72"/>
        <v>116926.77333333333</v>
      </c>
      <c r="Z1371" s="50">
        <f t="shared" si="72"/>
        <v>7972.4250000000002</v>
      </c>
      <c r="AA1371" s="50">
        <f t="shared" si="72"/>
        <v>11074.13</v>
      </c>
      <c r="AB1371" s="50">
        <f t="shared" si="71"/>
        <v>708178.10499999998</v>
      </c>
      <c r="AC1371" s="48" t="str">
        <f>VLOOKUP(ПРОДАЖИ!C:C,'ИЗ ОСНОВЫ НОМЕНКЛАТУР'!D:E,2,0)</f>
        <v>Аксессуары для столешниц</v>
      </c>
      <c r="AD1371" s="48" t="str">
        <f>VLOOKUP(C:C,'ИЗ ОСНОВЫ НОМЕНКЛАТУР'!D:F,3,0)</f>
        <v>Плинтус пластиковый 3м</v>
      </c>
      <c r="AE1371" s="48" t="str">
        <f>VLOOKUP(C:C,'ИЗ ОСНОВЫ НОМЕНКЛАТУР'!D:H,5,0)</f>
        <v>A</v>
      </c>
    </row>
    <row r="1372" spans="1:31" ht="9.6" customHeight="1" x14ac:dyDescent="0.2">
      <c r="A1372" s="45" t="s">
        <v>1300</v>
      </c>
      <c r="B1372" s="11"/>
      <c r="C1372" s="11" t="s">
        <v>1372</v>
      </c>
      <c r="D1372" s="44">
        <v>50</v>
      </c>
      <c r="E1372" s="44">
        <v>540</v>
      </c>
      <c r="F1372" s="48">
        <v>1025</v>
      </c>
      <c r="G1372" s="48">
        <v>0</v>
      </c>
      <c r="H1372" s="44">
        <v>1</v>
      </c>
      <c r="I1372" s="44">
        <v>228</v>
      </c>
      <c r="J1372" s="44">
        <v>8</v>
      </c>
      <c r="K1372" s="48">
        <v>0</v>
      </c>
      <c r="L1372" s="49">
        <v>128305</v>
      </c>
      <c r="M1372" s="49">
        <v>1288763.76</v>
      </c>
      <c r="N1372" s="10">
        <v>2489866.52</v>
      </c>
      <c r="O1372" s="10">
        <v>0</v>
      </c>
      <c r="P1372" s="10">
        <v>2208.25</v>
      </c>
      <c r="Q1372" s="10">
        <v>544699.64</v>
      </c>
      <c r="R1372" s="10">
        <v>18038.14</v>
      </c>
      <c r="S1372" s="10">
        <v>0</v>
      </c>
      <c r="T1372" s="50">
        <f t="shared" si="73"/>
        <v>10692.083333333334</v>
      </c>
      <c r="U1372" s="50">
        <f t="shared" si="72"/>
        <v>107396.98</v>
      </c>
      <c r="V1372" s="50">
        <f t="shared" si="72"/>
        <v>207488.87666666668</v>
      </c>
      <c r="W1372" s="50">
        <f t="shared" si="72"/>
        <v>0</v>
      </c>
      <c r="X1372" s="50">
        <f t="shared" si="72"/>
        <v>184.02083333333334</v>
      </c>
      <c r="Y1372" s="50">
        <f t="shared" si="72"/>
        <v>45391.636666666665</v>
      </c>
      <c r="Z1372" s="50">
        <f t="shared" si="72"/>
        <v>1503.1783333333333</v>
      </c>
      <c r="AA1372" s="50">
        <f t="shared" si="72"/>
        <v>0</v>
      </c>
      <c r="AB1372" s="50">
        <f t="shared" si="71"/>
        <v>372656.77583333332</v>
      </c>
      <c r="AC1372" s="48" t="str">
        <f>VLOOKUP(ПРОДАЖИ!C:C,'ИЗ ОСНОВЫ НОМЕНКЛАТУР'!D:E,2,0)</f>
        <v>Аксессуары для столешниц</v>
      </c>
      <c r="AD1372" s="48" t="str">
        <f>VLOOKUP(C:C,'ИЗ ОСНОВЫ НОМЕНКЛАТУР'!D:F,3,0)</f>
        <v>Плинтус пластиковый 3м</v>
      </c>
      <c r="AE1372" s="48" t="str">
        <f>VLOOKUP(C:C,'ИЗ ОСНОВЫ НОМЕНКЛАТУР'!D:H,5,0)</f>
        <v>B</v>
      </c>
    </row>
    <row r="1373" spans="1:31" ht="9.6" customHeight="1" x14ac:dyDescent="0.2">
      <c r="A1373" s="45" t="s">
        <v>1300</v>
      </c>
      <c r="B1373" s="11"/>
      <c r="C1373" s="11" t="s">
        <v>1373</v>
      </c>
      <c r="D1373" s="44">
        <v>170</v>
      </c>
      <c r="E1373" s="44">
        <v>229</v>
      </c>
      <c r="F1373" s="48">
        <v>1008</v>
      </c>
      <c r="G1373" s="48">
        <v>0</v>
      </c>
      <c r="H1373" s="44">
        <v>1</v>
      </c>
      <c r="I1373" s="44">
        <v>415</v>
      </c>
      <c r="J1373" s="44">
        <v>30</v>
      </c>
      <c r="K1373" s="48">
        <v>0</v>
      </c>
      <c r="L1373" s="49">
        <v>407572.94</v>
      </c>
      <c r="M1373" s="49">
        <v>554134.26</v>
      </c>
      <c r="N1373" s="10">
        <v>2462203.06</v>
      </c>
      <c r="O1373" s="10">
        <v>0</v>
      </c>
      <c r="P1373" s="10">
        <v>2201.92</v>
      </c>
      <c r="Q1373" s="10">
        <v>997060.45</v>
      </c>
      <c r="R1373" s="10">
        <v>72455.59</v>
      </c>
      <c r="S1373" s="10">
        <v>0</v>
      </c>
      <c r="T1373" s="50">
        <f t="shared" si="73"/>
        <v>33964.411666666667</v>
      </c>
      <c r="U1373" s="50">
        <f t="shared" si="72"/>
        <v>46177.855000000003</v>
      </c>
      <c r="V1373" s="50">
        <f t="shared" si="72"/>
        <v>205183.58833333335</v>
      </c>
      <c r="W1373" s="50">
        <f t="shared" si="72"/>
        <v>0</v>
      </c>
      <c r="X1373" s="50">
        <f t="shared" si="72"/>
        <v>183.49333333333334</v>
      </c>
      <c r="Y1373" s="50">
        <f t="shared" si="72"/>
        <v>83088.370833333334</v>
      </c>
      <c r="Z1373" s="50">
        <f t="shared" si="72"/>
        <v>6037.9658333333327</v>
      </c>
      <c r="AA1373" s="50">
        <f t="shared" si="72"/>
        <v>0</v>
      </c>
      <c r="AB1373" s="50">
        <f t="shared" si="71"/>
        <v>374635.685</v>
      </c>
      <c r="AC1373" s="48" t="str">
        <f>VLOOKUP(ПРОДАЖИ!C:C,'ИЗ ОСНОВЫ НОМЕНКЛАТУР'!D:E,2,0)</f>
        <v>Аксессуары для столешниц</v>
      </c>
      <c r="AD1373" s="48" t="str">
        <f>VLOOKUP(C:C,'ИЗ ОСНОВЫ НОМЕНКЛАТУР'!D:F,3,0)</f>
        <v>Плинтус пластиковый 3м</v>
      </c>
      <c r="AE1373" s="48" t="str">
        <f>VLOOKUP(C:C,'ИЗ ОСНОВЫ НОМЕНКЛАТУР'!D:H,5,0)</f>
        <v>B</v>
      </c>
    </row>
    <row r="1374" spans="1:31" ht="9.6" customHeight="1" x14ac:dyDescent="0.2">
      <c r="A1374" s="45" t="s">
        <v>1300</v>
      </c>
      <c r="B1374" s="11"/>
      <c r="C1374" s="11" t="s">
        <v>1374</v>
      </c>
      <c r="D1374" s="44">
        <v>347</v>
      </c>
      <c r="E1374" s="44">
        <v>1280</v>
      </c>
      <c r="F1374" s="48">
        <v>10</v>
      </c>
      <c r="G1374" s="48">
        <v>0</v>
      </c>
      <c r="H1374" s="44">
        <v>0</v>
      </c>
      <c r="I1374" s="44">
        <v>4</v>
      </c>
      <c r="J1374" s="44">
        <v>65</v>
      </c>
      <c r="K1374" s="48">
        <v>0</v>
      </c>
      <c r="L1374" s="49">
        <v>440449.07</v>
      </c>
      <c r="M1374" s="49">
        <v>1661382.18</v>
      </c>
      <c r="N1374" s="10">
        <v>14650</v>
      </c>
      <c r="O1374" s="10">
        <v>0</v>
      </c>
      <c r="P1374" s="10">
        <v>0</v>
      </c>
      <c r="Q1374" s="10">
        <v>5860</v>
      </c>
      <c r="R1374" s="10">
        <v>81942.64</v>
      </c>
      <c r="S1374" s="10">
        <v>0</v>
      </c>
      <c r="T1374" s="50">
        <f t="shared" si="73"/>
        <v>36704.089166666665</v>
      </c>
      <c r="U1374" s="50">
        <f t="shared" si="72"/>
        <v>138448.51499999998</v>
      </c>
      <c r="V1374" s="50">
        <f t="shared" si="72"/>
        <v>1220.8333333333333</v>
      </c>
      <c r="W1374" s="50">
        <f t="shared" si="72"/>
        <v>0</v>
      </c>
      <c r="X1374" s="50">
        <f t="shared" si="72"/>
        <v>0</v>
      </c>
      <c r="Y1374" s="50">
        <f t="shared" si="72"/>
        <v>488.33333333333331</v>
      </c>
      <c r="Z1374" s="50">
        <f t="shared" si="72"/>
        <v>6828.5533333333333</v>
      </c>
      <c r="AA1374" s="50">
        <f t="shared" si="72"/>
        <v>0</v>
      </c>
      <c r="AB1374" s="50">
        <f t="shared" si="71"/>
        <v>183690.32416666669</v>
      </c>
      <c r="AC1374" s="48" t="str">
        <f>VLOOKUP(ПРОДАЖИ!C:C,'ИЗ ОСНОВЫ НОМЕНКЛАТУР'!D:E,2,0)</f>
        <v>Аксессуары для столешниц</v>
      </c>
      <c r="AD1374" s="48" t="str">
        <f>VLOOKUP(C:C,'ИЗ ОСНОВЫ НОМЕНКЛАТУР'!D:F,3,0)</f>
        <v>Плинтус пластиковый 3м</v>
      </c>
      <c r="AE1374" s="48" t="str">
        <f>VLOOKUP(C:C,'ИЗ ОСНОВЫ НОМЕНКЛАТУР'!D:H,5,0)</f>
        <v>B</v>
      </c>
    </row>
    <row r="1375" spans="1:31" ht="9.6" customHeight="1" x14ac:dyDescent="0.2">
      <c r="A1375" s="45" t="s">
        <v>1300</v>
      </c>
      <c r="B1375" s="11"/>
      <c r="C1375" s="11" t="s">
        <v>1375</v>
      </c>
      <c r="D1375" s="44">
        <v>77</v>
      </c>
      <c r="E1375" s="44">
        <v>36</v>
      </c>
      <c r="F1375" s="48">
        <v>487</v>
      </c>
      <c r="G1375" s="48">
        <v>0</v>
      </c>
      <c r="H1375" s="44">
        <v>0</v>
      </c>
      <c r="I1375" s="44">
        <v>146</v>
      </c>
      <c r="J1375" s="44">
        <v>60</v>
      </c>
      <c r="K1375" s="48">
        <v>72</v>
      </c>
      <c r="L1375" s="49">
        <v>182536.31</v>
      </c>
      <c r="M1375" s="49">
        <v>81798.559999999998</v>
      </c>
      <c r="N1375" s="10">
        <v>1192942.6100000001</v>
      </c>
      <c r="O1375" s="10">
        <v>0</v>
      </c>
      <c r="P1375" s="10">
        <v>0</v>
      </c>
      <c r="Q1375" s="10">
        <v>343038.75</v>
      </c>
      <c r="R1375" s="10">
        <v>146743.63</v>
      </c>
      <c r="S1375" s="10">
        <v>180551.56</v>
      </c>
      <c r="T1375" s="50">
        <f t="shared" si="73"/>
        <v>15211.359166666667</v>
      </c>
      <c r="U1375" s="50">
        <f t="shared" si="72"/>
        <v>6816.5466666666662</v>
      </c>
      <c r="V1375" s="50">
        <f t="shared" si="72"/>
        <v>99411.88416666667</v>
      </c>
      <c r="W1375" s="50">
        <f t="shared" si="72"/>
        <v>0</v>
      </c>
      <c r="X1375" s="50">
        <f t="shared" si="72"/>
        <v>0</v>
      </c>
      <c r="Y1375" s="50">
        <f t="shared" si="72"/>
        <v>28586.5625</v>
      </c>
      <c r="Z1375" s="50">
        <f t="shared" si="72"/>
        <v>12228.635833333334</v>
      </c>
      <c r="AA1375" s="50">
        <f t="shared" si="72"/>
        <v>15045.963333333333</v>
      </c>
      <c r="AB1375" s="50">
        <f t="shared" si="71"/>
        <v>177300.95166666666</v>
      </c>
      <c r="AC1375" s="48" t="str">
        <f>VLOOKUP(ПРОДАЖИ!C:C,'ИЗ ОСНОВЫ НОМЕНКЛАТУР'!D:E,2,0)</f>
        <v>Аксессуары для столешниц</v>
      </c>
      <c r="AD1375" s="48" t="str">
        <f>VLOOKUP(C:C,'ИЗ ОСНОВЫ НОМЕНКЛАТУР'!D:F,3,0)</f>
        <v>Плинтус пластиковый 3м</v>
      </c>
      <c r="AE1375" s="48" t="str">
        <f>VLOOKUP(C:C,'ИЗ ОСНОВЫ НОМЕНКЛАТУР'!D:H,5,0)</f>
        <v>B</v>
      </c>
    </row>
    <row r="1376" spans="1:31" ht="9.6" customHeight="1" x14ac:dyDescent="0.2">
      <c r="A1376" s="45" t="s">
        <v>1300</v>
      </c>
      <c r="B1376" s="11"/>
      <c r="C1376" s="11" t="s">
        <v>1376</v>
      </c>
      <c r="D1376" s="44">
        <v>76</v>
      </c>
      <c r="E1376" s="44">
        <v>168</v>
      </c>
      <c r="F1376" s="48">
        <v>529</v>
      </c>
      <c r="G1376" s="48">
        <v>0</v>
      </c>
      <c r="H1376" s="44">
        <v>0</v>
      </c>
      <c r="I1376" s="44">
        <v>123</v>
      </c>
      <c r="J1376" s="44">
        <v>17</v>
      </c>
      <c r="K1376" s="48">
        <v>40</v>
      </c>
      <c r="L1376" s="49">
        <v>189491.8</v>
      </c>
      <c r="M1376" s="49">
        <v>391613.52</v>
      </c>
      <c r="N1376" s="10">
        <v>1355196.6</v>
      </c>
      <c r="O1376" s="10">
        <v>0</v>
      </c>
      <c r="P1376" s="10">
        <v>0</v>
      </c>
      <c r="Q1376" s="10">
        <v>287113.32</v>
      </c>
      <c r="R1376" s="10">
        <v>37118.11</v>
      </c>
      <c r="S1376" s="10">
        <v>87957.6</v>
      </c>
      <c r="T1376" s="50">
        <f t="shared" si="73"/>
        <v>15790.983333333332</v>
      </c>
      <c r="U1376" s="50">
        <f t="shared" si="72"/>
        <v>32634.460000000003</v>
      </c>
      <c r="V1376" s="50">
        <f t="shared" si="72"/>
        <v>112933.05</v>
      </c>
      <c r="W1376" s="50">
        <f t="shared" si="72"/>
        <v>0</v>
      </c>
      <c r="X1376" s="50">
        <f t="shared" si="72"/>
        <v>0</v>
      </c>
      <c r="Y1376" s="50">
        <f t="shared" si="72"/>
        <v>23926.11</v>
      </c>
      <c r="Z1376" s="50">
        <f t="shared" si="72"/>
        <v>3093.1758333333332</v>
      </c>
      <c r="AA1376" s="50">
        <f t="shared" si="72"/>
        <v>7329.8</v>
      </c>
      <c r="AB1376" s="50">
        <f t="shared" si="71"/>
        <v>195707.57916666666</v>
      </c>
      <c r="AC1376" s="48" t="str">
        <f>VLOOKUP(ПРОДАЖИ!C:C,'ИЗ ОСНОВЫ НОМЕНКЛАТУР'!D:E,2,0)</f>
        <v>Аксессуары для столешниц</v>
      </c>
      <c r="AD1376" s="48" t="str">
        <f>VLOOKUP(C:C,'ИЗ ОСНОВЫ НОМЕНКЛАТУР'!D:F,3,0)</f>
        <v>Плинтус пластиковый 3м</v>
      </c>
      <c r="AE1376" s="48" t="str">
        <f>VLOOKUP(C:C,'ИЗ ОСНОВЫ НОМЕНКЛАТУР'!D:H,5,0)</f>
        <v>B</v>
      </c>
    </row>
    <row r="1377" spans="1:31" ht="9.6" customHeight="1" x14ac:dyDescent="0.2">
      <c r="A1377" s="45" t="s">
        <v>1300</v>
      </c>
      <c r="B1377" s="11"/>
      <c r="C1377" s="11" t="s">
        <v>1377</v>
      </c>
      <c r="D1377" s="44">
        <v>38</v>
      </c>
      <c r="E1377" s="44">
        <v>324</v>
      </c>
      <c r="F1377" s="48">
        <v>409</v>
      </c>
      <c r="G1377" s="48">
        <v>0</v>
      </c>
      <c r="H1377" s="44">
        <v>1</v>
      </c>
      <c r="I1377" s="44">
        <v>115</v>
      </c>
      <c r="J1377" s="44">
        <v>20</v>
      </c>
      <c r="K1377" s="48">
        <v>12</v>
      </c>
      <c r="L1377" s="49">
        <v>93191.28</v>
      </c>
      <c r="M1377" s="49">
        <v>811146.23999999999</v>
      </c>
      <c r="N1377" s="10">
        <v>1014594.57</v>
      </c>
      <c r="O1377" s="10">
        <v>0</v>
      </c>
      <c r="P1377" s="10">
        <v>2292.35</v>
      </c>
      <c r="Q1377" s="10">
        <v>279923.15999999997</v>
      </c>
      <c r="R1377" s="10">
        <v>49715.4</v>
      </c>
      <c r="S1377" s="10">
        <v>29829.24</v>
      </c>
      <c r="T1377" s="50">
        <f t="shared" si="73"/>
        <v>7765.94</v>
      </c>
      <c r="U1377" s="50">
        <f t="shared" si="72"/>
        <v>67595.520000000004</v>
      </c>
      <c r="V1377" s="50">
        <f t="shared" si="72"/>
        <v>84549.547500000001</v>
      </c>
      <c r="W1377" s="50">
        <f t="shared" si="72"/>
        <v>0</v>
      </c>
      <c r="X1377" s="50">
        <f t="shared" si="72"/>
        <v>191.02916666666667</v>
      </c>
      <c r="Y1377" s="50">
        <f t="shared" si="72"/>
        <v>23326.929999999997</v>
      </c>
      <c r="Z1377" s="50">
        <f t="shared" si="72"/>
        <v>4142.95</v>
      </c>
      <c r="AA1377" s="50">
        <f t="shared" si="72"/>
        <v>2485.77</v>
      </c>
      <c r="AB1377" s="50">
        <f t="shared" si="71"/>
        <v>190057.68666666668</v>
      </c>
      <c r="AC1377" s="48" t="str">
        <f>VLOOKUP(ПРОДАЖИ!C:C,'ИЗ ОСНОВЫ НОМЕНКЛАТУР'!D:E,2,0)</f>
        <v>Аксессуары для столешниц</v>
      </c>
      <c r="AD1377" s="48" t="str">
        <f>VLOOKUP(C:C,'ИЗ ОСНОВЫ НОМЕНКЛАТУР'!D:F,3,0)</f>
        <v>Плинтус пластиковый 3м</v>
      </c>
      <c r="AE1377" s="48" t="str">
        <f>VLOOKUP(C:C,'ИЗ ОСНОВЫ НОМЕНКЛАТУР'!D:H,5,0)</f>
        <v>B</v>
      </c>
    </row>
    <row r="1378" spans="1:31" ht="9.6" customHeight="1" x14ac:dyDescent="0.2">
      <c r="A1378" s="45" t="s">
        <v>1300</v>
      </c>
      <c r="B1378" s="11"/>
      <c r="C1378" s="11" t="s">
        <v>1378</v>
      </c>
      <c r="D1378" s="44">
        <v>53</v>
      </c>
      <c r="E1378" s="44">
        <v>84</v>
      </c>
      <c r="F1378" s="48">
        <v>511</v>
      </c>
      <c r="G1378" s="48">
        <v>0</v>
      </c>
      <c r="H1378" s="44">
        <v>1</v>
      </c>
      <c r="I1378" s="44">
        <v>162</v>
      </c>
      <c r="J1378" s="44">
        <v>11</v>
      </c>
      <c r="K1378" s="48">
        <v>122</v>
      </c>
      <c r="L1378" s="49">
        <v>129337.19</v>
      </c>
      <c r="M1378" s="49">
        <v>266583.67</v>
      </c>
      <c r="N1378" s="10">
        <v>1268644.42</v>
      </c>
      <c r="O1378" s="10">
        <v>0</v>
      </c>
      <c r="P1378" s="10">
        <v>2448.44</v>
      </c>
      <c r="Q1378" s="10">
        <v>399484.44</v>
      </c>
      <c r="R1378" s="10">
        <v>27051.02</v>
      </c>
      <c r="S1378" s="10">
        <v>300020.43</v>
      </c>
      <c r="T1378" s="50">
        <f t="shared" si="73"/>
        <v>10778.099166666667</v>
      </c>
      <c r="U1378" s="50">
        <f t="shared" si="72"/>
        <v>22215.305833333332</v>
      </c>
      <c r="V1378" s="50">
        <f t="shared" si="72"/>
        <v>105720.36833333333</v>
      </c>
      <c r="W1378" s="50">
        <f t="shared" si="72"/>
        <v>0</v>
      </c>
      <c r="X1378" s="50">
        <f t="shared" si="72"/>
        <v>204.03666666666666</v>
      </c>
      <c r="Y1378" s="50">
        <f t="shared" si="72"/>
        <v>33290.370000000003</v>
      </c>
      <c r="Z1378" s="50">
        <f t="shared" si="72"/>
        <v>2254.2516666666666</v>
      </c>
      <c r="AA1378" s="50">
        <f t="shared" si="72"/>
        <v>25001.702499999999</v>
      </c>
      <c r="AB1378" s="50">
        <f t="shared" si="71"/>
        <v>199464.13416666666</v>
      </c>
      <c r="AC1378" s="48" t="str">
        <f>VLOOKUP(ПРОДАЖИ!C:C,'ИЗ ОСНОВЫ НОМЕНКЛАТУР'!D:E,2,0)</f>
        <v>Аксессуары для столешниц</v>
      </c>
      <c r="AD1378" s="48" t="str">
        <f>VLOOKUP(C:C,'ИЗ ОСНОВЫ НОМЕНКЛАТУР'!D:F,3,0)</f>
        <v>Плинтус пластиковый 3м</v>
      </c>
      <c r="AE1378" s="48" t="str">
        <f>VLOOKUP(C:C,'ИЗ ОСНОВЫ НОМЕНКЛАТУР'!D:H,5,0)</f>
        <v>B</v>
      </c>
    </row>
    <row r="1379" spans="1:31" ht="9.6" customHeight="1" x14ac:dyDescent="0.2">
      <c r="A1379" s="45" t="s">
        <v>1300</v>
      </c>
      <c r="B1379" s="11"/>
      <c r="C1379" s="11" t="s">
        <v>1379</v>
      </c>
      <c r="D1379" s="44">
        <v>68</v>
      </c>
      <c r="E1379" s="44">
        <v>60</v>
      </c>
      <c r="F1379" s="48">
        <v>350</v>
      </c>
      <c r="G1379" s="48">
        <v>0</v>
      </c>
      <c r="H1379" s="44">
        <v>0</v>
      </c>
      <c r="I1379" s="44">
        <v>56</v>
      </c>
      <c r="J1379" s="44">
        <v>80</v>
      </c>
      <c r="K1379" s="48">
        <v>1</v>
      </c>
      <c r="L1379" s="49">
        <v>161560.31</v>
      </c>
      <c r="M1379" s="49">
        <v>143674.32</v>
      </c>
      <c r="N1379" s="10">
        <v>875075.73</v>
      </c>
      <c r="O1379" s="10">
        <v>0</v>
      </c>
      <c r="P1379" s="10">
        <v>0</v>
      </c>
      <c r="Q1379" s="10">
        <v>130666.48</v>
      </c>
      <c r="R1379" s="10">
        <v>195736.8</v>
      </c>
      <c r="S1379" s="10">
        <v>2446.71</v>
      </c>
      <c r="T1379" s="50">
        <f t="shared" si="73"/>
        <v>13463.359166666667</v>
      </c>
      <c r="U1379" s="50">
        <f t="shared" si="72"/>
        <v>11972.86</v>
      </c>
      <c r="V1379" s="50">
        <f t="shared" si="72"/>
        <v>72922.977499999994</v>
      </c>
      <c r="W1379" s="50">
        <f t="shared" si="72"/>
        <v>0</v>
      </c>
      <c r="X1379" s="50">
        <f t="shared" si="72"/>
        <v>0</v>
      </c>
      <c r="Y1379" s="50">
        <f t="shared" si="72"/>
        <v>10888.873333333333</v>
      </c>
      <c r="Z1379" s="50">
        <f t="shared" si="72"/>
        <v>16311.4</v>
      </c>
      <c r="AA1379" s="50">
        <f t="shared" si="72"/>
        <v>203.89250000000001</v>
      </c>
      <c r="AB1379" s="50">
        <f t="shared" si="71"/>
        <v>125763.36249999999</v>
      </c>
      <c r="AC1379" s="48" t="str">
        <f>VLOOKUP(ПРОДАЖИ!C:C,'ИЗ ОСНОВЫ НОМЕНКЛАТУР'!D:E,2,0)</f>
        <v>Аксессуары для столешниц</v>
      </c>
      <c r="AD1379" s="48" t="str">
        <f>VLOOKUP(C:C,'ИЗ ОСНОВЫ НОМЕНКЛАТУР'!D:F,3,0)</f>
        <v>Плинтус пластиковый 3м</v>
      </c>
      <c r="AE1379" s="48" t="str">
        <f>VLOOKUP(C:C,'ИЗ ОСНОВЫ НОМЕНКЛАТУР'!D:H,5,0)</f>
        <v>B</v>
      </c>
    </row>
    <row r="1380" spans="1:31" ht="9.6" customHeight="1" x14ac:dyDescent="0.2">
      <c r="A1380" s="45" t="s">
        <v>1300</v>
      </c>
      <c r="B1380" s="11"/>
      <c r="C1380" s="11" t="s">
        <v>1380</v>
      </c>
      <c r="D1380" s="44">
        <v>37</v>
      </c>
      <c r="E1380" s="44">
        <v>0</v>
      </c>
      <c r="F1380" s="48">
        <v>224</v>
      </c>
      <c r="G1380" s="48">
        <v>0</v>
      </c>
      <c r="H1380" s="44">
        <v>0</v>
      </c>
      <c r="I1380" s="44">
        <v>7</v>
      </c>
      <c r="J1380" s="44">
        <v>22</v>
      </c>
      <c r="K1380" s="48">
        <v>48</v>
      </c>
      <c r="L1380" s="49">
        <v>80655.73</v>
      </c>
      <c r="M1380" s="49">
        <v>0</v>
      </c>
      <c r="N1380" s="10">
        <v>462376.63</v>
      </c>
      <c r="O1380" s="10">
        <v>0</v>
      </c>
      <c r="P1380" s="10">
        <v>0</v>
      </c>
      <c r="Q1380" s="10">
        <v>14185.56</v>
      </c>
      <c r="R1380" s="10">
        <v>44197.99</v>
      </c>
      <c r="S1380" s="10">
        <v>96960</v>
      </c>
      <c r="T1380" s="50">
        <f t="shared" si="73"/>
        <v>6721.310833333333</v>
      </c>
      <c r="U1380" s="50">
        <f t="shared" si="72"/>
        <v>0</v>
      </c>
      <c r="V1380" s="50">
        <f t="shared" si="72"/>
        <v>38531.385833333334</v>
      </c>
      <c r="W1380" s="50">
        <f t="shared" si="72"/>
        <v>0</v>
      </c>
      <c r="X1380" s="50">
        <f t="shared" si="72"/>
        <v>0</v>
      </c>
      <c r="Y1380" s="50">
        <f t="shared" si="72"/>
        <v>1182.1299999999999</v>
      </c>
      <c r="Z1380" s="50">
        <f t="shared" si="72"/>
        <v>3683.165833333333</v>
      </c>
      <c r="AA1380" s="50">
        <f t="shared" si="72"/>
        <v>8080</v>
      </c>
      <c r="AB1380" s="50">
        <f t="shared" si="71"/>
        <v>58197.9925</v>
      </c>
      <c r="AC1380" s="48" t="str">
        <f>VLOOKUP(ПРОДАЖИ!C:C,'ИЗ ОСНОВЫ НОМЕНКЛАТУР'!D:E,2,0)</f>
        <v>Аксессуары для столешниц</v>
      </c>
      <c r="AD1380" s="48" t="str">
        <f>VLOOKUP(C:C,'ИЗ ОСНОВЫ НОМЕНКЛАТУР'!D:F,3,0)</f>
        <v>Плинтус пластиковый 3м</v>
      </c>
      <c r="AE1380" s="48" t="str">
        <f>VLOOKUP(C:C,'ИЗ ОСНОВЫ НОМЕНКЛАТУР'!D:H,5,0)</f>
        <v>B</v>
      </c>
    </row>
    <row r="1381" spans="1:31" ht="9.6" customHeight="1" x14ac:dyDescent="0.2">
      <c r="A1381" s="45" t="s">
        <v>1300</v>
      </c>
      <c r="B1381" s="11"/>
      <c r="C1381" s="11" t="s">
        <v>1381</v>
      </c>
      <c r="D1381" s="44">
        <v>43</v>
      </c>
      <c r="E1381" s="44">
        <v>0</v>
      </c>
      <c r="F1381" s="48">
        <v>129</v>
      </c>
      <c r="G1381" s="48">
        <v>0</v>
      </c>
      <c r="H1381" s="44">
        <v>0</v>
      </c>
      <c r="I1381" s="44">
        <v>136</v>
      </c>
      <c r="J1381" s="44">
        <v>46</v>
      </c>
      <c r="K1381" s="48">
        <v>1</v>
      </c>
      <c r="L1381" s="49">
        <v>80587.259999999995</v>
      </c>
      <c r="M1381" s="49">
        <v>0</v>
      </c>
      <c r="N1381" s="10">
        <v>208655.93</v>
      </c>
      <c r="O1381" s="10">
        <v>0</v>
      </c>
      <c r="P1381" s="10">
        <v>0</v>
      </c>
      <c r="Q1381" s="10">
        <v>222503.41</v>
      </c>
      <c r="R1381" s="10">
        <v>70584.89</v>
      </c>
      <c r="S1381" s="10">
        <v>1536.89</v>
      </c>
      <c r="T1381" s="50">
        <f t="shared" si="73"/>
        <v>6715.6049999999996</v>
      </c>
      <c r="U1381" s="50">
        <f t="shared" si="72"/>
        <v>0</v>
      </c>
      <c r="V1381" s="50">
        <f t="shared" si="72"/>
        <v>17387.994166666667</v>
      </c>
      <c r="W1381" s="50">
        <f t="shared" si="72"/>
        <v>0</v>
      </c>
      <c r="X1381" s="50">
        <f t="shared" si="72"/>
        <v>0</v>
      </c>
      <c r="Y1381" s="50">
        <f t="shared" si="72"/>
        <v>18541.950833333332</v>
      </c>
      <c r="Z1381" s="50">
        <f t="shared" si="72"/>
        <v>5882.0741666666663</v>
      </c>
      <c r="AA1381" s="50">
        <f t="shared" si="72"/>
        <v>128.07416666666668</v>
      </c>
      <c r="AB1381" s="50">
        <f t="shared" si="71"/>
        <v>48655.698333333334</v>
      </c>
      <c r="AC1381" s="48" t="str">
        <f>VLOOKUP(ПРОДАЖИ!C:C,'ИЗ ОСНОВЫ НОМЕНКЛАТУР'!D:E,2,0)</f>
        <v>Аксессуары для столешниц</v>
      </c>
      <c r="AD1381" s="48" t="str">
        <f>VLOOKUP(C:C,'ИЗ ОСНОВЫ НОМЕНКЛАТУР'!D:F,3,0)</f>
        <v>Плинтус пластиковый 3м</v>
      </c>
      <c r="AE1381" s="48" t="str">
        <f>VLOOKUP(C:C,'ИЗ ОСНОВЫ НОМЕНКЛАТУР'!D:H,5,0)</f>
        <v>B</v>
      </c>
    </row>
    <row r="1382" spans="1:31" ht="9.6" customHeight="1" x14ac:dyDescent="0.2">
      <c r="A1382" s="45" t="s">
        <v>1300</v>
      </c>
      <c r="B1382" s="11"/>
      <c r="C1382" s="11" t="s">
        <v>1382</v>
      </c>
      <c r="D1382" s="44">
        <v>33</v>
      </c>
      <c r="E1382" s="44">
        <v>0</v>
      </c>
      <c r="F1382" s="48">
        <v>215</v>
      </c>
      <c r="G1382" s="48">
        <v>0</v>
      </c>
      <c r="H1382" s="44">
        <v>1</v>
      </c>
      <c r="I1382" s="44">
        <v>52</v>
      </c>
      <c r="J1382" s="44">
        <v>0</v>
      </c>
      <c r="K1382" s="48">
        <v>0</v>
      </c>
      <c r="L1382" s="49">
        <v>72565.02</v>
      </c>
      <c r="M1382" s="49">
        <v>0</v>
      </c>
      <c r="N1382" s="10">
        <v>471139.9</v>
      </c>
      <c r="O1382" s="10">
        <v>0</v>
      </c>
      <c r="P1382" s="10">
        <v>2198.94</v>
      </c>
      <c r="Q1382" s="10">
        <v>114169.57</v>
      </c>
      <c r="R1382" s="10">
        <v>0</v>
      </c>
      <c r="S1382" s="10">
        <v>0</v>
      </c>
      <c r="T1382" s="50">
        <f t="shared" si="73"/>
        <v>6047.085</v>
      </c>
      <c r="U1382" s="50">
        <f t="shared" si="72"/>
        <v>0</v>
      </c>
      <c r="V1382" s="50">
        <f t="shared" si="72"/>
        <v>39261.658333333333</v>
      </c>
      <c r="W1382" s="50">
        <f t="shared" si="72"/>
        <v>0</v>
      </c>
      <c r="X1382" s="50">
        <f t="shared" si="72"/>
        <v>183.245</v>
      </c>
      <c r="Y1382" s="50">
        <f t="shared" si="72"/>
        <v>9514.1308333333345</v>
      </c>
      <c r="Z1382" s="50">
        <f t="shared" si="72"/>
        <v>0</v>
      </c>
      <c r="AA1382" s="50">
        <f t="shared" si="72"/>
        <v>0</v>
      </c>
      <c r="AB1382" s="50">
        <f t="shared" si="71"/>
        <v>55006.119166666671</v>
      </c>
      <c r="AC1382" s="48" t="str">
        <f>VLOOKUP(ПРОДАЖИ!C:C,'ИЗ ОСНОВЫ НОМЕНКЛАТУР'!D:E,2,0)</f>
        <v>Аксессуары для столешниц</v>
      </c>
      <c r="AD1382" s="48" t="str">
        <f>VLOOKUP(C:C,'ИЗ ОСНОВЫ НОМЕНКЛАТУР'!D:F,3,0)</f>
        <v>Плинтус пластиковый 3м</v>
      </c>
      <c r="AE1382" s="48" t="str">
        <f>VLOOKUP(C:C,'ИЗ ОСНОВЫ НОМЕНКЛАТУР'!D:H,5,0)</f>
        <v>B</v>
      </c>
    </row>
    <row r="1383" spans="1:31" ht="9.6" customHeight="1" x14ac:dyDescent="0.2">
      <c r="A1383" s="45" t="s">
        <v>1300</v>
      </c>
      <c r="B1383" s="11"/>
      <c r="C1383" s="11" t="s">
        <v>1383</v>
      </c>
      <c r="D1383" s="44">
        <v>24</v>
      </c>
      <c r="E1383" s="44">
        <v>0</v>
      </c>
      <c r="F1383" s="48">
        <v>189</v>
      </c>
      <c r="G1383" s="48">
        <v>0</v>
      </c>
      <c r="H1383" s="44">
        <v>0</v>
      </c>
      <c r="I1383" s="44">
        <v>0</v>
      </c>
      <c r="J1383" s="44">
        <v>0</v>
      </c>
      <c r="K1383" s="48">
        <v>0</v>
      </c>
      <c r="L1383" s="49">
        <v>37928.269999999997</v>
      </c>
      <c r="M1383" s="49">
        <v>0</v>
      </c>
      <c r="N1383" s="10">
        <v>272718.44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50">
        <f t="shared" si="73"/>
        <v>3160.6891666666666</v>
      </c>
      <c r="U1383" s="50">
        <f t="shared" si="72"/>
        <v>0</v>
      </c>
      <c r="V1383" s="50">
        <f t="shared" si="72"/>
        <v>22726.536666666667</v>
      </c>
      <c r="W1383" s="50">
        <f t="shared" si="72"/>
        <v>0</v>
      </c>
      <c r="X1383" s="50">
        <f t="shared" si="72"/>
        <v>0</v>
      </c>
      <c r="Y1383" s="50">
        <f t="shared" si="72"/>
        <v>0</v>
      </c>
      <c r="Z1383" s="50">
        <f t="shared" si="72"/>
        <v>0</v>
      </c>
      <c r="AA1383" s="50">
        <f t="shared" si="72"/>
        <v>0</v>
      </c>
      <c r="AB1383" s="50">
        <f t="shared" si="71"/>
        <v>25887.225833333334</v>
      </c>
      <c r="AC1383" s="48" t="str">
        <f>VLOOKUP(ПРОДАЖИ!C:C,'ИЗ ОСНОВЫ НОМЕНКЛАТУР'!D:E,2,0)</f>
        <v>Аксессуары для столешниц</v>
      </c>
      <c r="AD1383" s="48" t="str">
        <f>VLOOKUP(C:C,'ИЗ ОСНОВЫ НОМЕНКЛАТУР'!D:F,3,0)</f>
        <v>Плинтус пластиковый 3м</v>
      </c>
      <c r="AE1383" s="48" t="str">
        <f>VLOOKUP(C:C,'ИЗ ОСНОВЫ НОМЕНКЛАТУР'!D:H,5,0)</f>
        <v>C</v>
      </c>
    </row>
    <row r="1384" spans="1:31" ht="9.6" customHeight="1" x14ac:dyDescent="0.2">
      <c r="A1384" s="45" t="s">
        <v>1300</v>
      </c>
      <c r="B1384" s="11"/>
      <c r="C1384" s="11" t="s">
        <v>1384</v>
      </c>
      <c r="D1384" s="44">
        <v>57</v>
      </c>
      <c r="E1384" s="44">
        <v>30</v>
      </c>
      <c r="F1384" s="48">
        <v>202</v>
      </c>
      <c r="G1384" s="48">
        <v>0</v>
      </c>
      <c r="H1384" s="44">
        <v>0</v>
      </c>
      <c r="I1384" s="44">
        <v>94</v>
      </c>
      <c r="J1384" s="44">
        <v>34</v>
      </c>
      <c r="K1384" s="48">
        <v>3</v>
      </c>
      <c r="L1384" s="49">
        <v>79487.37</v>
      </c>
      <c r="M1384" s="49">
        <v>41835.449999999997</v>
      </c>
      <c r="N1384" s="10">
        <v>281794.33</v>
      </c>
      <c r="O1384" s="10">
        <v>0</v>
      </c>
      <c r="P1384" s="10">
        <v>0</v>
      </c>
      <c r="Q1384" s="10">
        <v>131593.1</v>
      </c>
      <c r="R1384" s="10">
        <v>44221.99</v>
      </c>
      <c r="S1384" s="10">
        <v>4504.8100000000004</v>
      </c>
      <c r="T1384" s="50">
        <f t="shared" si="73"/>
        <v>6623.9474999999993</v>
      </c>
      <c r="U1384" s="50">
        <f t="shared" si="72"/>
        <v>3486.2874999999999</v>
      </c>
      <c r="V1384" s="50">
        <f t="shared" si="72"/>
        <v>23482.860833333336</v>
      </c>
      <c r="W1384" s="50">
        <f t="shared" si="72"/>
        <v>0</v>
      </c>
      <c r="X1384" s="50">
        <f t="shared" si="72"/>
        <v>0</v>
      </c>
      <c r="Y1384" s="50">
        <f t="shared" si="72"/>
        <v>10966.091666666667</v>
      </c>
      <c r="Z1384" s="50">
        <f t="shared" si="72"/>
        <v>3685.165833333333</v>
      </c>
      <c r="AA1384" s="50">
        <f t="shared" si="72"/>
        <v>375.40083333333337</v>
      </c>
      <c r="AB1384" s="50">
        <f t="shared" si="71"/>
        <v>48619.754166666666</v>
      </c>
      <c r="AC1384" s="48" t="str">
        <f>VLOOKUP(ПРОДАЖИ!C:C,'ИЗ ОСНОВЫ НОМЕНКЛАТУР'!D:E,2,0)</f>
        <v>Аксессуары для столешниц</v>
      </c>
      <c r="AD1384" s="48" t="str">
        <f>VLOOKUP(C:C,'ИЗ ОСНОВЫ НОМЕНКЛАТУР'!D:F,3,0)</f>
        <v>Плинтус пластиковый 3м</v>
      </c>
      <c r="AE1384" s="48" t="str">
        <f>VLOOKUP(C:C,'ИЗ ОСНОВЫ НОМЕНКЛАТУР'!D:H,5,0)</f>
        <v>B</v>
      </c>
    </row>
    <row r="1385" spans="1:31" ht="9.6" customHeight="1" x14ac:dyDescent="0.2">
      <c r="A1385" s="45" t="s">
        <v>1300</v>
      </c>
      <c r="B1385" s="11"/>
      <c r="C1385" s="11" t="s">
        <v>1385</v>
      </c>
      <c r="D1385" s="44">
        <v>57</v>
      </c>
      <c r="E1385" s="44">
        <v>0</v>
      </c>
      <c r="F1385" s="48">
        <v>92</v>
      </c>
      <c r="G1385" s="48">
        <v>0</v>
      </c>
      <c r="H1385" s="44">
        <v>0</v>
      </c>
      <c r="I1385" s="44">
        <v>0</v>
      </c>
      <c r="J1385" s="44">
        <v>11</v>
      </c>
      <c r="K1385" s="48">
        <v>12</v>
      </c>
      <c r="L1385" s="49">
        <v>130716.75</v>
      </c>
      <c r="M1385" s="49">
        <v>0</v>
      </c>
      <c r="N1385" s="10">
        <v>223463.47</v>
      </c>
      <c r="O1385" s="10">
        <v>0</v>
      </c>
      <c r="P1385" s="10">
        <v>0</v>
      </c>
      <c r="Q1385" s="10">
        <v>0</v>
      </c>
      <c r="R1385" s="10">
        <v>27280.29</v>
      </c>
      <c r="S1385" s="10">
        <v>29760.31</v>
      </c>
      <c r="T1385" s="50">
        <f t="shared" si="73"/>
        <v>10893.0625</v>
      </c>
      <c r="U1385" s="50">
        <f t="shared" si="72"/>
        <v>0</v>
      </c>
      <c r="V1385" s="50">
        <f t="shared" si="72"/>
        <v>18621.955833333333</v>
      </c>
      <c r="W1385" s="50">
        <f t="shared" si="72"/>
        <v>0</v>
      </c>
      <c r="X1385" s="50">
        <f t="shared" si="72"/>
        <v>0</v>
      </c>
      <c r="Y1385" s="50">
        <f t="shared" si="72"/>
        <v>0</v>
      </c>
      <c r="Z1385" s="50">
        <f t="shared" si="72"/>
        <v>2273.3575000000001</v>
      </c>
      <c r="AA1385" s="50">
        <f t="shared" si="72"/>
        <v>2480.0258333333336</v>
      </c>
      <c r="AB1385" s="50">
        <f t="shared" si="71"/>
        <v>34268.401666666665</v>
      </c>
      <c r="AC1385" s="48" t="str">
        <f>VLOOKUP(ПРОДАЖИ!C:C,'ИЗ ОСНОВЫ НОМЕНКЛАТУР'!D:E,2,0)</f>
        <v>Аксессуары для столешниц</v>
      </c>
      <c r="AD1385" s="48" t="str">
        <f>VLOOKUP(C:C,'ИЗ ОСНОВЫ НОМЕНКЛАТУР'!D:F,3,0)</f>
        <v>Плинтус пластиковый 3м</v>
      </c>
      <c r="AE1385" s="48" t="str">
        <f>VLOOKUP(C:C,'ИЗ ОСНОВЫ НОМЕНКЛАТУР'!D:H,5,0)</f>
        <v>C</v>
      </c>
    </row>
    <row r="1386" spans="1:31" ht="9.6" customHeight="1" x14ac:dyDescent="0.2">
      <c r="A1386" s="45" t="s">
        <v>1300</v>
      </c>
      <c r="B1386" s="11"/>
      <c r="C1386" s="11" t="s">
        <v>1386</v>
      </c>
      <c r="D1386" s="44">
        <v>44</v>
      </c>
      <c r="E1386" s="44">
        <v>25</v>
      </c>
      <c r="F1386" s="48">
        <v>204</v>
      </c>
      <c r="G1386" s="48">
        <v>0</v>
      </c>
      <c r="H1386" s="44">
        <v>1</v>
      </c>
      <c r="I1386" s="44">
        <v>64</v>
      </c>
      <c r="J1386" s="44">
        <v>0</v>
      </c>
      <c r="K1386" s="48">
        <v>0</v>
      </c>
      <c r="L1386" s="49">
        <v>66036.899999999994</v>
      </c>
      <c r="M1386" s="49">
        <v>37582.94</v>
      </c>
      <c r="N1386" s="10">
        <v>293066.8</v>
      </c>
      <c r="O1386" s="10">
        <v>0</v>
      </c>
      <c r="P1386" s="10">
        <v>1433.24</v>
      </c>
      <c r="Q1386" s="10">
        <v>92156.63</v>
      </c>
      <c r="R1386" s="10">
        <v>0</v>
      </c>
      <c r="S1386" s="10">
        <v>0</v>
      </c>
      <c r="T1386" s="50">
        <f t="shared" si="73"/>
        <v>5503.0749999999998</v>
      </c>
      <c r="U1386" s="50">
        <f t="shared" si="72"/>
        <v>3131.9116666666669</v>
      </c>
      <c r="V1386" s="50">
        <f t="shared" si="72"/>
        <v>24422.233333333334</v>
      </c>
      <c r="W1386" s="50">
        <f t="shared" si="72"/>
        <v>0</v>
      </c>
      <c r="X1386" s="50">
        <f t="shared" si="72"/>
        <v>119.43666666666667</v>
      </c>
      <c r="Y1386" s="50">
        <f t="shared" si="72"/>
        <v>7679.7191666666668</v>
      </c>
      <c r="Z1386" s="50">
        <f t="shared" si="72"/>
        <v>0</v>
      </c>
      <c r="AA1386" s="50">
        <f t="shared" si="72"/>
        <v>0</v>
      </c>
      <c r="AB1386" s="50">
        <f t="shared" si="71"/>
        <v>40856.375833333339</v>
      </c>
      <c r="AC1386" s="48" t="str">
        <f>VLOOKUP(ПРОДАЖИ!C:C,'ИЗ ОСНОВЫ НОМЕНКЛАТУР'!D:E,2,0)</f>
        <v>Аксессуары для столешниц</v>
      </c>
      <c r="AD1386" s="48" t="str">
        <f>VLOOKUP(C:C,'ИЗ ОСНОВЫ НОМЕНКЛАТУР'!D:F,3,0)</f>
        <v>Плинтус пластиковый 3м</v>
      </c>
      <c r="AE1386" s="48" t="str">
        <f>VLOOKUP(C:C,'ИЗ ОСНОВЫ НОМЕНКЛАТУР'!D:H,5,0)</f>
        <v>B</v>
      </c>
    </row>
    <row r="1387" spans="1:31" ht="9.6" customHeight="1" x14ac:dyDescent="0.2">
      <c r="A1387" s="45" t="s">
        <v>1300</v>
      </c>
      <c r="B1387" s="11"/>
      <c r="C1387" s="11" t="s">
        <v>1387</v>
      </c>
      <c r="D1387" s="44">
        <v>34</v>
      </c>
      <c r="E1387" s="44">
        <v>0</v>
      </c>
      <c r="F1387" s="48">
        <v>88</v>
      </c>
      <c r="G1387" s="48">
        <v>0</v>
      </c>
      <c r="H1387" s="44">
        <v>1</v>
      </c>
      <c r="I1387" s="44">
        <v>5</v>
      </c>
      <c r="J1387" s="44">
        <v>23</v>
      </c>
      <c r="K1387" s="48">
        <v>2</v>
      </c>
      <c r="L1387" s="49">
        <v>80261.33</v>
      </c>
      <c r="M1387" s="49">
        <v>0</v>
      </c>
      <c r="N1387" s="10">
        <v>211195.94</v>
      </c>
      <c r="O1387" s="10">
        <v>0</v>
      </c>
      <c r="P1387" s="10">
        <v>2495.33</v>
      </c>
      <c r="Q1387" s="10">
        <v>12476.64</v>
      </c>
      <c r="R1387" s="10">
        <v>57091.54</v>
      </c>
      <c r="S1387" s="10">
        <v>4964.4799999999996</v>
      </c>
      <c r="T1387" s="50">
        <f t="shared" si="73"/>
        <v>6688.4441666666671</v>
      </c>
      <c r="U1387" s="50">
        <f t="shared" si="72"/>
        <v>0</v>
      </c>
      <c r="V1387" s="50">
        <f t="shared" si="72"/>
        <v>17599.661666666667</v>
      </c>
      <c r="W1387" s="50">
        <f t="shared" si="72"/>
        <v>0</v>
      </c>
      <c r="X1387" s="50">
        <f t="shared" si="72"/>
        <v>207.94416666666666</v>
      </c>
      <c r="Y1387" s="50">
        <f t="shared" si="72"/>
        <v>1039.72</v>
      </c>
      <c r="Z1387" s="50">
        <f t="shared" si="72"/>
        <v>4757.6283333333331</v>
      </c>
      <c r="AA1387" s="50">
        <f t="shared" si="72"/>
        <v>413.70666666666665</v>
      </c>
      <c r="AB1387" s="50">
        <f t="shared" si="71"/>
        <v>30707.105000000003</v>
      </c>
      <c r="AC1387" s="48" t="str">
        <f>VLOOKUP(ПРОДАЖИ!C:C,'ИЗ ОСНОВЫ НОМЕНКЛАТУР'!D:E,2,0)</f>
        <v>Аксессуары для столешниц</v>
      </c>
      <c r="AD1387" s="48" t="str">
        <f>VLOOKUP(C:C,'ИЗ ОСНОВЫ НОМЕНКЛАТУР'!D:F,3,0)</f>
        <v>Плинтус пластиковый 3м</v>
      </c>
      <c r="AE1387" s="48" t="str">
        <f>VLOOKUP(C:C,'ИЗ ОСНОВЫ НОМЕНКЛАТУР'!D:H,5,0)</f>
        <v>C</v>
      </c>
    </row>
    <row r="1388" spans="1:31" ht="9.6" customHeight="1" x14ac:dyDescent="0.2">
      <c r="A1388" s="45" t="s">
        <v>1300</v>
      </c>
      <c r="B1388" s="11"/>
      <c r="C1388" s="11" t="s">
        <v>1388</v>
      </c>
      <c r="D1388" s="44">
        <v>28</v>
      </c>
      <c r="E1388" s="44">
        <v>0</v>
      </c>
      <c r="F1388" s="48">
        <v>1</v>
      </c>
      <c r="G1388" s="48">
        <v>0</v>
      </c>
      <c r="H1388" s="44">
        <v>0</v>
      </c>
      <c r="I1388" s="44">
        <v>32</v>
      </c>
      <c r="J1388" s="44">
        <v>39</v>
      </c>
      <c r="K1388" s="48">
        <v>1</v>
      </c>
      <c r="L1388" s="49">
        <v>71221.08</v>
      </c>
      <c r="M1388" s="49">
        <v>0</v>
      </c>
      <c r="N1388" s="10">
        <v>3479.7</v>
      </c>
      <c r="O1388" s="10">
        <v>0</v>
      </c>
      <c r="P1388" s="10">
        <v>0</v>
      </c>
      <c r="Q1388" s="10">
        <v>64955.199999999997</v>
      </c>
      <c r="R1388" s="10">
        <v>79164.149999999994</v>
      </c>
      <c r="S1388" s="10">
        <v>2029.85</v>
      </c>
      <c r="T1388" s="50">
        <f t="shared" si="73"/>
        <v>5935.09</v>
      </c>
      <c r="U1388" s="50">
        <f t="shared" si="72"/>
        <v>0</v>
      </c>
      <c r="V1388" s="50">
        <f t="shared" si="72"/>
        <v>289.97499999999997</v>
      </c>
      <c r="W1388" s="50">
        <f t="shared" si="72"/>
        <v>0</v>
      </c>
      <c r="X1388" s="50">
        <f t="shared" si="72"/>
        <v>0</v>
      </c>
      <c r="Y1388" s="50">
        <f t="shared" si="72"/>
        <v>5412.9333333333334</v>
      </c>
      <c r="Z1388" s="50">
        <f t="shared" si="72"/>
        <v>6597.0124999999998</v>
      </c>
      <c r="AA1388" s="50">
        <f t="shared" si="72"/>
        <v>169.15416666666667</v>
      </c>
      <c r="AB1388" s="50">
        <f t="shared" si="71"/>
        <v>18404.165000000001</v>
      </c>
      <c r="AC1388" s="48" t="str">
        <f>VLOOKUP(ПРОДАЖИ!C:C,'ИЗ ОСНОВЫ НОМЕНКЛАТУР'!D:E,2,0)</f>
        <v>Аксессуары для столешниц</v>
      </c>
      <c r="AD1388" s="48" t="str">
        <f>VLOOKUP(C:C,'ИЗ ОСНОВЫ НОМЕНКЛАТУР'!D:F,3,0)</f>
        <v>Плинтус пластиковый 3м</v>
      </c>
      <c r="AE1388" s="48" t="str">
        <f>VLOOKUP(C:C,'ИЗ ОСНОВЫ НОМЕНКЛАТУР'!D:H,5,0)</f>
        <v>C</v>
      </c>
    </row>
    <row r="1389" spans="1:31" ht="9.6" customHeight="1" x14ac:dyDescent="0.2">
      <c r="A1389" s="45" t="s">
        <v>1300</v>
      </c>
      <c r="B1389" s="11"/>
      <c r="C1389" s="11" t="s">
        <v>1389</v>
      </c>
      <c r="D1389" s="44">
        <v>28</v>
      </c>
      <c r="E1389" s="44">
        <v>0</v>
      </c>
      <c r="F1389" s="48">
        <v>8</v>
      </c>
      <c r="G1389" s="48">
        <v>0</v>
      </c>
      <c r="H1389" s="44">
        <v>0</v>
      </c>
      <c r="I1389" s="44">
        <v>70</v>
      </c>
      <c r="J1389" s="44">
        <v>1</v>
      </c>
      <c r="K1389" s="48">
        <v>0</v>
      </c>
      <c r="L1389" s="49">
        <v>35656.04</v>
      </c>
      <c r="M1389" s="49">
        <v>0</v>
      </c>
      <c r="N1389" s="10">
        <v>12273.43</v>
      </c>
      <c r="O1389" s="10">
        <v>0</v>
      </c>
      <c r="P1389" s="10">
        <v>0</v>
      </c>
      <c r="Q1389" s="10">
        <v>115912.39</v>
      </c>
      <c r="R1389" s="10">
        <v>1538.17</v>
      </c>
      <c r="S1389" s="10">
        <v>0</v>
      </c>
      <c r="T1389" s="50">
        <f t="shared" si="73"/>
        <v>2971.3366666666666</v>
      </c>
      <c r="U1389" s="50">
        <f t="shared" si="72"/>
        <v>0</v>
      </c>
      <c r="V1389" s="50">
        <f t="shared" si="72"/>
        <v>1022.7858333333334</v>
      </c>
      <c r="W1389" s="50">
        <f t="shared" si="72"/>
        <v>0</v>
      </c>
      <c r="X1389" s="50">
        <f t="shared" si="72"/>
        <v>0</v>
      </c>
      <c r="Y1389" s="50">
        <f t="shared" si="72"/>
        <v>9659.3658333333333</v>
      </c>
      <c r="Z1389" s="50">
        <f t="shared" si="72"/>
        <v>128.18083333333334</v>
      </c>
      <c r="AA1389" s="50">
        <f t="shared" si="72"/>
        <v>0</v>
      </c>
      <c r="AB1389" s="50">
        <f t="shared" si="71"/>
        <v>13781.669166666667</v>
      </c>
      <c r="AC1389" s="48" t="str">
        <f>VLOOKUP(ПРОДАЖИ!C:C,'ИЗ ОСНОВЫ НОМЕНКЛАТУР'!D:E,2,0)</f>
        <v>Аксессуары для столешниц</v>
      </c>
      <c r="AD1389" s="48" t="str">
        <f>VLOOKUP(C:C,'ИЗ ОСНОВЫ НОМЕНКЛАТУР'!D:F,3,0)</f>
        <v>Плинтус пластиковый 3м</v>
      </c>
      <c r="AE1389" s="48" t="str">
        <f>VLOOKUP(C:C,'ИЗ ОСНОВЫ НОМЕНКЛАТУР'!D:H,5,0)</f>
        <v>C</v>
      </c>
    </row>
    <row r="1390" spans="1:31" ht="9.6" customHeight="1" x14ac:dyDescent="0.2">
      <c r="A1390" s="45" t="s">
        <v>1300</v>
      </c>
      <c r="B1390" s="11"/>
      <c r="C1390" s="11" t="s">
        <v>1390</v>
      </c>
      <c r="D1390" s="44">
        <v>78</v>
      </c>
      <c r="E1390" s="44">
        <v>0</v>
      </c>
      <c r="F1390" s="48">
        <v>46</v>
      </c>
      <c r="G1390" s="48">
        <v>0</v>
      </c>
      <c r="H1390" s="44">
        <v>0</v>
      </c>
      <c r="I1390" s="44">
        <v>75</v>
      </c>
      <c r="J1390" s="44">
        <v>0</v>
      </c>
      <c r="K1390" s="48">
        <v>0</v>
      </c>
      <c r="L1390" s="49">
        <v>120450</v>
      </c>
      <c r="M1390" s="49">
        <v>0</v>
      </c>
      <c r="N1390" s="10">
        <v>71040.7</v>
      </c>
      <c r="O1390" s="10">
        <v>0</v>
      </c>
      <c r="P1390" s="10">
        <v>0</v>
      </c>
      <c r="Q1390" s="10">
        <v>115818</v>
      </c>
      <c r="R1390" s="10">
        <v>0</v>
      </c>
      <c r="S1390" s="10">
        <v>0</v>
      </c>
      <c r="T1390" s="50">
        <f t="shared" si="73"/>
        <v>10037.5</v>
      </c>
      <c r="U1390" s="50">
        <f t="shared" si="72"/>
        <v>0</v>
      </c>
      <c r="V1390" s="50">
        <f t="shared" si="72"/>
        <v>5920.0583333333334</v>
      </c>
      <c r="W1390" s="50">
        <f t="shared" si="72"/>
        <v>0</v>
      </c>
      <c r="X1390" s="50">
        <f t="shared" si="72"/>
        <v>0</v>
      </c>
      <c r="Y1390" s="50">
        <f t="shared" si="72"/>
        <v>9651.5</v>
      </c>
      <c r="Z1390" s="50">
        <f t="shared" si="72"/>
        <v>0</v>
      </c>
      <c r="AA1390" s="50">
        <f t="shared" si="72"/>
        <v>0</v>
      </c>
      <c r="AB1390" s="50">
        <f t="shared" si="71"/>
        <v>25609.058333333334</v>
      </c>
      <c r="AC1390" s="48" t="str">
        <f>VLOOKUP(ПРОДАЖИ!C:C,'ИЗ ОСНОВЫ НОМЕНКЛАТУР'!D:E,2,0)</f>
        <v>Аксессуары для столешниц</v>
      </c>
      <c r="AD1390" s="48" t="str">
        <f>VLOOKUP(C:C,'ИЗ ОСНОВЫ НОМЕНКЛАТУР'!D:F,3,0)</f>
        <v>Плинтус пластиковый 3м</v>
      </c>
      <c r="AE1390" s="48" t="str">
        <f>VLOOKUP(C:C,'ИЗ ОСНОВЫ НОМЕНКЛАТУР'!D:H,5,0)</f>
        <v>C</v>
      </c>
    </row>
    <row r="1391" spans="1:31" ht="9.6" customHeight="1" x14ac:dyDescent="0.2">
      <c r="A1391" s="45" t="s">
        <v>1300</v>
      </c>
      <c r="B1391" s="11"/>
      <c r="C1391" s="11" t="s">
        <v>1391</v>
      </c>
      <c r="D1391" s="44">
        <v>138</v>
      </c>
      <c r="E1391" s="44">
        <v>32</v>
      </c>
      <c r="F1391" s="48">
        <v>10</v>
      </c>
      <c r="G1391" s="48">
        <v>0</v>
      </c>
      <c r="H1391" s="44">
        <v>0</v>
      </c>
      <c r="I1391" s="44">
        <v>0</v>
      </c>
      <c r="J1391" s="44">
        <v>60</v>
      </c>
      <c r="K1391" s="48">
        <v>0</v>
      </c>
      <c r="L1391" s="49">
        <v>184812.74</v>
      </c>
      <c r="M1391" s="49">
        <v>42678.59</v>
      </c>
      <c r="N1391" s="10">
        <v>12319.6</v>
      </c>
      <c r="O1391" s="10">
        <v>0</v>
      </c>
      <c r="P1391" s="10">
        <v>0</v>
      </c>
      <c r="Q1391" s="10">
        <v>0</v>
      </c>
      <c r="R1391" s="10">
        <v>74602.28</v>
      </c>
      <c r="S1391" s="10">
        <v>0</v>
      </c>
      <c r="T1391" s="50">
        <f t="shared" si="73"/>
        <v>15401.061666666666</v>
      </c>
      <c r="U1391" s="50">
        <f t="shared" si="72"/>
        <v>3556.5491666666662</v>
      </c>
      <c r="V1391" s="50">
        <f t="shared" si="72"/>
        <v>1026.6333333333334</v>
      </c>
      <c r="W1391" s="50">
        <f t="shared" si="72"/>
        <v>0</v>
      </c>
      <c r="X1391" s="50">
        <f t="shared" si="72"/>
        <v>0</v>
      </c>
      <c r="Y1391" s="50">
        <f t="shared" si="72"/>
        <v>0</v>
      </c>
      <c r="Z1391" s="50">
        <f t="shared" si="72"/>
        <v>6216.8566666666666</v>
      </c>
      <c r="AA1391" s="50">
        <f t="shared" si="72"/>
        <v>0</v>
      </c>
      <c r="AB1391" s="50">
        <f t="shared" si="71"/>
        <v>26201.100833333334</v>
      </c>
      <c r="AC1391" s="48" t="str">
        <f>VLOOKUP(ПРОДАЖИ!C:C,'ИЗ ОСНОВЫ НОМЕНКЛАТУР'!D:E,2,0)</f>
        <v>Аксессуары для столешниц</v>
      </c>
      <c r="AD1391" s="48" t="str">
        <f>VLOOKUP(C:C,'ИЗ ОСНОВЫ НОМЕНКЛАТУР'!D:F,3,0)</f>
        <v>Плинтус пластиковый 3м</v>
      </c>
      <c r="AE1391" s="48" t="str">
        <f>VLOOKUP(C:C,'ИЗ ОСНОВЫ НОМЕНКЛАТУР'!D:H,5,0)</f>
        <v>C</v>
      </c>
    </row>
    <row r="1392" spans="1:31" ht="9.6" customHeight="1" x14ac:dyDescent="0.2">
      <c r="A1392" s="45" t="s">
        <v>1300</v>
      </c>
      <c r="B1392" s="11"/>
      <c r="C1392" s="11" t="s">
        <v>1392</v>
      </c>
      <c r="D1392" s="44">
        <v>53</v>
      </c>
      <c r="E1392" s="44">
        <v>0</v>
      </c>
      <c r="F1392" s="48">
        <v>81</v>
      </c>
      <c r="G1392" s="48">
        <v>0</v>
      </c>
      <c r="H1392" s="44">
        <v>0</v>
      </c>
      <c r="I1392" s="44">
        <v>81</v>
      </c>
      <c r="J1392" s="44">
        <v>0</v>
      </c>
      <c r="K1392" s="48">
        <v>0</v>
      </c>
      <c r="L1392" s="49">
        <v>74346.490000000005</v>
      </c>
      <c r="M1392" s="49">
        <v>0</v>
      </c>
      <c r="N1392" s="10">
        <v>137811.93</v>
      </c>
      <c r="O1392" s="10">
        <v>0</v>
      </c>
      <c r="P1392" s="10">
        <v>0</v>
      </c>
      <c r="Q1392" s="10">
        <v>112458.67</v>
      </c>
      <c r="R1392" s="10">
        <v>0</v>
      </c>
      <c r="S1392" s="10">
        <v>0</v>
      </c>
      <c r="T1392" s="50">
        <f t="shared" si="73"/>
        <v>6195.5408333333335</v>
      </c>
      <c r="U1392" s="50">
        <f t="shared" si="72"/>
        <v>0</v>
      </c>
      <c r="V1392" s="50">
        <f t="shared" si="72"/>
        <v>11484.327499999999</v>
      </c>
      <c r="W1392" s="50">
        <f t="shared" si="72"/>
        <v>0</v>
      </c>
      <c r="X1392" s="50">
        <f t="shared" si="72"/>
        <v>0</v>
      </c>
      <c r="Y1392" s="50">
        <f t="shared" si="72"/>
        <v>9371.5558333333338</v>
      </c>
      <c r="Z1392" s="50">
        <f t="shared" si="72"/>
        <v>0</v>
      </c>
      <c r="AA1392" s="50">
        <f t="shared" si="72"/>
        <v>0</v>
      </c>
      <c r="AB1392" s="50">
        <f t="shared" si="71"/>
        <v>27051.424166666664</v>
      </c>
      <c r="AC1392" s="48" t="str">
        <f>VLOOKUP(ПРОДАЖИ!C:C,'ИЗ ОСНОВЫ НОМЕНКЛАТУР'!D:E,2,0)</f>
        <v>Аксессуары для столешниц</v>
      </c>
      <c r="AD1392" s="48" t="str">
        <f>VLOOKUP(C:C,'ИЗ ОСНОВЫ НОМЕНКЛАТУР'!D:F,3,0)</f>
        <v>Плинтус пластиковый 3м</v>
      </c>
      <c r="AE1392" s="48" t="str">
        <f>VLOOKUP(C:C,'ИЗ ОСНОВЫ НОМЕНКЛАТУР'!D:H,5,0)</f>
        <v>C</v>
      </c>
    </row>
    <row r="1393" spans="1:31" ht="9.6" customHeight="1" x14ac:dyDescent="0.2">
      <c r="A1393" s="45" t="s">
        <v>1300</v>
      </c>
      <c r="B1393" s="11"/>
      <c r="C1393" s="11" t="s">
        <v>1393</v>
      </c>
      <c r="D1393" s="44">
        <v>22</v>
      </c>
      <c r="E1393" s="44">
        <v>5</v>
      </c>
      <c r="F1393" s="48">
        <v>102</v>
      </c>
      <c r="G1393" s="48">
        <v>0</v>
      </c>
      <c r="H1393" s="44">
        <v>0</v>
      </c>
      <c r="I1393" s="44">
        <v>29</v>
      </c>
      <c r="J1393" s="44">
        <v>0</v>
      </c>
      <c r="K1393" s="48">
        <v>0</v>
      </c>
      <c r="L1393" s="49">
        <v>26180</v>
      </c>
      <c r="M1393" s="49">
        <v>5950</v>
      </c>
      <c r="N1393" s="10">
        <v>145465.07</v>
      </c>
      <c r="O1393" s="10">
        <v>0</v>
      </c>
      <c r="P1393" s="10">
        <v>0</v>
      </c>
      <c r="Q1393" s="10">
        <v>38275.4</v>
      </c>
      <c r="R1393" s="10">
        <v>0</v>
      </c>
      <c r="S1393" s="10">
        <v>0</v>
      </c>
      <c r="T1393" s="50">
        <f t="shared" si="73"/>
        <v>2181.6666666666665</v>
      </c>
      <c r="U1393" s="50">
        <f t="shared" si="72"/>
        <v>495.83333333333331</v>
      </c>
      <c r="V1393" s="50">
        <f t="shared" si="72"/>
        <v>12122.089166666667</v>
      </c>
      <c r="W1393" s="50">
        <f t="shared" si="72"/>
        <v>0</v>
      </c>
      <c r="X1393" s="50">
        <f t="shared" si="72"/>
        <v>0</v>
      </c>
      <c r="Y1393" s="50">
        <f t="shared" si="72"/>
        <v>3189.6166666666668</v>
      </c>
      <c r="Z1393" s="50">
        <f t="shared" si="72"/>
        <v>0</v>
      </c>
      <c r="AA1393" s="50">
        <f t="shared" si="72"/>
        <v>0</v>
      </c>
      <c r="AB1393" s="50">
        <f t="shared" si="71"/>
        <v>17989.205833333333</v>
      </c>
      <c r="AC1393" s="48" t="str">
        <f>VLOOKUP(ПРОДАЖИ!C:C,'ИЗ ОСНОВЫ НОМЕНКЛАТУР'!D:E,2,0)</f>
        <v>Аксессуары для столешниц</v>
      </c>
      <c r="AD1393" s="48" t="str">
        <f>VLOOKUP(C:C,'ИЗ ОСНОВЫ НОМЕНКЛАТУР'!D:F,3,0)</f>
        <v>Плинтус пластиковый 3м</v>
      </c>
      <c r="AE1393" s="48" t="str">
        <f>VLOOKUP(C:C,'ИЗ ОСНОВЫ НОМЕНКЛАТУР'!D:H,5,0)</f>
        <v>C</v>
      </c>
    </row>
    <row r="1394" spans="1:31" ht="9.6" customHeight="1" x14ac:dyDescent="0.2">
      <c r="A1394" s="45" t="s">
        <v>1300</v>
      </c>
      <c r="B1394" s="11"/>
      <c r="C1394" s="11" t="s">
        <v>1394</v>
      </c>
      <c r="D1394" s="44">
        <v>0</v>
      </c>
      <c r="E1394" s="44">
        <v>0</v>
      </c>
      <c r="F1394" s="48">
        <v>0</v>
      </c>
      <c r="G1394" s="48">
        <v>0</v>
      </c>
      <c r="H1394" s="44">
        <v>0</v>
      </c>
      <c r="I1394" s="44">
        <v>0</v>
      </c>
      <c r="J1394" s="44">
        <v>7</v>
      </c>
      <c r="K1394" s="48">
        <v>36</v>
      </c>
      <c r="L1394" s="49">
        <v>0</v>
      </c>
      <c r="M1394" s="49">
        <v>0</v>
      </c>
      <c r="N1394" s="10">
        <v>0</v>
      </c>
      <c r="O1394" s="10">
        <v>0</v>
      </c>
      <c r="P1394" s="10">
        <v>0</v>
      </c>
      <c r="Q1394" s="10">
        <v>0</v>
      </c>
      <c r="R1394" s="10">
        <v>9800</v>
      </c>
      <c r="S1394" s="10">
        <v>50400</v>
      </c>
      <c r="T1394" s="50">
        <f t="shared" si="73"/>
        <v>0</v>
      </c>
      <c r="U1394" s="50">
        <f t="shared" si="72"/>
        <v>0</v>
      </c>
      <c r="V1394" s="50">
        <f t="shared" si="72"/>
        <v>0</v>
      </c>
      <c r="W1394" s="50">
        <f t="shared" si="72"/>
        <v>0</v>
      </c>
      <c r="X1394" s="50">
        <f t="shared" si="72"/>
        <v>0</v>
      </c>
      <c r="Y1394" s="50">
        <f t="shared" si="72"/>
        <v>0</v>
      </c>
      <c r="Z1394" s="50">
        <f t="shared" si="72"/>
        <v>816.66666666666663</v>
      </c>
      <c r="AA1394" s="50">
        <f t="shared" si="72"/>
        <v>4200</v>
      </c>
      <c r="AB1394" s="50">
        <f t="shared" si="71"/>
        <v>5016.666666666667</v>
      </c>
      <c r="AC1394" s="48" t="str">
        <f>VLOOKUP(ПРОДАЖИ!C:C,'ИЗ ОСНОВЫ НОМЕНКЛАТУР'!D:E,2,0)</f>
        <v>Аксессуары для столешниц</v>
      </c>
      <c r="AD1394" s="48" t="str">
        <f>VLOOKUP(C:C,'ИЗ ОСНОВЫ НОМЕНКЛАТУР'!D:F,3,0)</f>
        <v>Плинтус пластиковый 3м</v>
      </c>
      <c r="AE1394" s="48" t="str">
        <f>VLOOKUP(C:C,'ИЗ ОСНОВЫ НОМЕНКЛАТУР'!D:H,5,0)</f>
        <v>C</v>
      </c>
    </row>
    <row r="1395" spans="1:31" ht="9.6" customHeight="1" x14ac:dyDescent="0.2">
      <c r="A1395" s="45" t="s">
        <v>1300</v>
      </c>
      <c r="B1395" s="11"/>
      <c r="C1395" s="11" t="s">
        <v>1395</v>
      </c>
      <c r="D1395" s="44">
        <v>43</v>
      </c>
      <c r="E1395" s="44">
        <v>0</v>
      </c>
      <c r="F1395" s="48">
        <v>16</v>
      </c>
      <c r="G1395" s="48">
        <v>0</v>
      </c>
      <c r="H1395" s="44">
        <v>0</v>
      </c>
      <c r="I1395" s="44">
        <v>22</v>
      </c>
      <c r="J1395" s="44">
        <v>0</v>
      </c>
      <c r="K1395" s="48">
        <v>0</v>
      </c>
      <c r="L1395" s="49">
        <v>53398.46</v>
      </c>
      <c r="M1395" s="49">
        <v>0</v>
      </c>
      <c r="N1395" s="10">
        <v>20577.009999999998</v>
      </c>
      <c r="O1395" s="10">
        <v>0</v>
      </c>
      <c r="P1395" s="10">
        <v>0</v>
      </c>
      <c r="Q1395" s="10">
        <v>23101.1</v>
      </c>
      <c r="R1395" s="10">
        <v>0</v>
      </c>
      <c r="S1395" s="10">
        <v>0</v>
      </c>
      <c r="T1395" s="50">
        <f t="shared" si="73"/>
        <v>4449.8716666666669</v>
      </c>
      <c r="U1395" s="50">
        <f t="shared" si="72"/>
        <v>0</v>
      </c>
      <c r="V1395" s="50">
        <f t="shared" si="72"/>
        <v>1714.7508333333333</v>
      </c>
      <c r="W1395" s="50">
        <f t="shared" si="72"/>
        <v>0</v>
      </c>
      <c r="X1395" s="50">
        <f t="shared" si="72"/>
        <v>0</v>
      </c>
      <c r="Y1395" s="50">
        <f t="shared" si="72"/>
        <v>1925.0916666666665</v>
      </c>
      <c r="Z1395" s="50">
        <f t="shared" si="72"/>
        <v>0</v>
      </c>
      <c r="AA1395" s="50">
        <f t="shared" si="72"/>
        <v>0</v>
      </c>
      <c r="AB1395" s="50">
        <f t="shared" si="71"/>
        <v>8089.7141666666666</v>
      </c>
      <c r="AC1395" s="48" t="str">
        <f>VLOOKUP(ПРОДАЖИ!C:C,'ИЗ ОСНОВЫ НОМЕНКЛАТУР'!D:E,2,0)</f>
        <v>Аксессуары для столешниц</v>
      </c>
      <c r="AD1395" s="48" t="str">
        <f>VLOOKUP(C:C,'ИЗ ОСНОВЫ НОМЕНКЛАТУР'!D:F,3,0)</f>
        <v>Плинтус пластиковый 3м</v>
      </c>
      <c r="AE1395" s="48" t="str">
        <f>VLOOKUP(C:C,'ИЗ ОСНОВЫ НОМЕНКЛАТУР'!D:H,5,0)</f>
        <v>C</v>
      </c>
    </row>
    <row r="1396" spans="1:31" ht="9.6" customHeight="1" x14ac:dyDescent="0.2">
      <c r="A1396" s="45" t="s">
        <v>1300</v>
      </c>
      <c r="B1396" s="11"/>
      <c r="C1396" s="11" t="s">
        <v>1396</v>
      </c>
      <c r="D1396" s="44">
        <v>24</v>
      </c>
      <c r="E1396" s="44">
        <v>0</v>
      </c>
      <c r="F1396" s="48">
        <v>12</v>
      </c>
      <c r="G1396" s="48">
        <v>0</v>
      </c>
      <c r="H1396" s="44">
        <v>0</v>
      </c>
      <c r="I1396" s="44">
        <v>23</v>
      </c>
      <c r="J1396" s="44">
        <v>0</v>
      </c>
      <c r="K1396" s="48">
        <v>35</v>
      </c>
      <c r="L1396" s="49">
        <v>39017.519999999997</v>
      </c>
      <c r="M1396" s="49">
        <v>0</v>
      </c>
      <c r="N1396" s="10">
        <v>17059.080000000002</v>
      </c>
      <c r="O1396" s="10">
        <v>0</v>
      </c>
      <c r="P1396" s="10">
        <v>0</v>
      </c>
      <c r="Q1396" s="10">
        <v>20992.04</v>
      </c>
      <c r="R1396" s="10">
        <v>0</v>
      </c>
      <c r="S1396" s="10">
        <v>50370.6</v>
      </c>
      <c r="T1396" s="50">
        <f t="shared" si="73"/>
        <v>3251.4599999999996</v>
      </c>
      <c r="U1396" s="50">
        <f t="shared" si="72"/>
        <v>0</v>
      </c>
      <c r="V1396" s="50">
        <f t="shared" si="72"/>
        <v>1421.5900000000001</v>
      </c>
      <c r="W1396" s="50">
        <f t="shared" si="72"/>
        <v>0</v>
      </c>
      <c r="X1396" s="50">
        <f t="shared" si="72"/>
        <v>0</v>
      </c>
      <c r="Y1396" s="50">
        <f t="shared" si="72"/>
        <v>1749.3366666666668</v>
      </c>
      <c r="Z1396" s="50">
        <f t="shared" si="72"/>
        <v>0</v>
      </c>
      <c r="AA1396" s="50">
        <f t="shared" si="72"/>
        <v>4197.55</v>
      </c>
      <c r="AB1396" s="50">
        <f t="shared" si="71"/>
        <v>10619.936666666666</v>
      </c>
      <c r="AC1396" s="48" t="str">
        <f>VLOOKUP(ПРОДАЖИ!C:C,'ИЗ ОСНОВЫ НОМЕНКЛАТУР'!D:E,2,0)</f>
        <v>Аксессуары для столешниц</v>
      </c>
      <c r="AD1396" s="48" t="str">
        <f>VLOOKUP(C:C,'ИЗ ОСНОВЫ НОМЕНКЛАТУР'!D:F,3,0)</f>
        <v>Плинтус пластиковый 3м</v>
      </c>
      <c r="AE1396" s="48" t="str">
        <f>VLOOKUP(C:C,'ИЗ ОСНОВЫ НОМЕНКЛАТУР'!D:H,5,0)</f>
        <v>C</v>
      </c>
    </row>
    <row r="1397" spans="1:31" ht="9.6" customHeight="1" x14ac:dyDescent="0.2">
      <c r="A1397" s="45" t="s">
        <v>1300</v>
      </c>
      <c r="B1397" s="11"/>
      <c r="C1397" s="11" t="s">
        <v>1397</v>
      </c>
      <c r="D1397" s="44">
        <v>23</v>
      </c>
      <c r="E1397" s="44">
        <v>0</v>
      </c>
      <c r="F1397" s="48">
        <v>5</v>
      </c>
      <c r="G1397" s="48">
        <v>0</v>
      </c>
      <c r="H1397" s="44">
        <v>0</v>
      </c>
      <c r="I1397" s="44">
        <v>7</v>
      </c>
      <c r="J1397" s="44">
        <v>16</v>
      </c>
      <c r="K1397" s="48">
        <v>0</v>
      </c>
      <c r="L1397" s="49">
        <v>48696.46</v>
      </c>
      <c r="M1397" s="49">
        <v>0</v>
      </c>
      <c r="N1397" s="10">
        <v>10237.93</v>
      </c>
      <c r="O1397" s="10">
        <v>0</v>
      </c>
      <c r="P1397" s="10">
        <v>0</v>
      </c>
      <c r="Q1397" s="10">
        <v>15093.54</v>
      </c>
      <c r="R1397" s="10">
        <v>33079.43</v>
      </c>
      <c r="S1397" s="10">
        <v>0</v>
      </c>
      <c r="T1397" s="50">
        <f t="shared" si="73"/>
        <v>4058.0383333333334</v>
      </c>
      <c r="U1397" s="50">
        <f t="shared" si="72"/>
        <v>0</v>
      </c>
      <c r="V1397" s="50">
        <f t="shared" si="72"/>
        <v>853.16083333333336</v>
      </c>
      <c r="W1397" s="50">
        <f t="shared" si="72"/>
        <v>0</v>
      </c>
      <c r="X1397" s="50">
        <f t="shared" si="72"/>
        <v>0</v>
      </c>
      <c r="Y1397" s="50">
        <f t="shared" si="72"/>
        <v>1257.7950000000001</v>
      </c>
      <c r="Z1397" s="50">
        <f t="shared" si="72"/>
        <v>2756.6191666666668</v>
      </c>
      <c r="AA1397" s="50">
        <f t="shared" si="72"/>
        <v>0</v>
      </c>
      <c r="AB1397" s="50">
        <f t="shared" si="71"/>
        <v>8925.6133333333346</v>
      </c>
      <c r="AC1397" s="48" t="str">
        <f>VLOOKUP(ПРОДАЖИ!C:C,'ИЗ ОСНОВЫ НОМЕНКЛАТУР'!D:E,2,0)</f>
        <v>Аксессуары для столешниц</v>
      </c>
      <c r="AD1397" s="48" t="str">
        <f>VLOOKUP(C:C,'ИЗ ОСНОВЫ НОМЕНКЛАТУР'!D:F,3,0)</f>
        <v>Плинтус пластиковый 3м</v>
      </c>
      <c r="AE1397" s="48" t="str">
        <f>VLOOKUP(C:C,'ИЗ ОСНОВЫ НОМЕНКЛАТУР'!D:H,5,0)</f>
        <v>C</v>
      </c>
    </row>
    <row r="1398" spans="1:31" ht="9.6" customHeight="1" x14ac:dyDescent="0.2">
      <c r="A1398" s="45" t="s">
        <v>1300</v>
      </c>
      <c r="B1398" s="11"/>
      <c r="C1398" s="11" t="s">
        <v>1398</v>
      </c>
      <c r="D1398" s="44">
        <v>40</v>
      </c>
      <c r="E1398" s="44">
        <v>0</v>
      </c>
      <c r="F1398" s="48">
        <v>7</v>
      </c>
      <c r="G1398" s="48">
        <v>0</v>
      </c>
      <c r="H1398" s="44">
        <v>0</v>
      </c>
      <c r="I1398" s="44">
        <v>30</v>
      </c>
      <c r="J1398" s="44">
        <v>0</v>
      </c>
      <c r="K1398" s="48">
        <v>0</v>
      </c>
      <c r="L1398" s="49">
        <v>61769.599999999999</v>
      </c>
      <c r="M1398" s="49">
        <v>0</v>
      </c>
      <c r="N1398" s="10">
        <v>10811.2</v>
      </c>
      <c r="O1398" s="10">
        <v>0</v>
      </c>
      <c r="P1398" s="10">
        <v>0</v>
      </c>
      <c r="Q1398" s="10">
        <v>46002.38</v>
      </c>
      <c r="R1398" s="10">
        <v>0</v>
      </c>
      <c r="S1398" s="10">
        <v>0</v>
      </c>
      <c r="T1398" s="50">
        <f t="shared" si="73"/>
        <v>5147.4666666666662</v>
      </c>
      <c r="U1398" s="50">
        <f t="shared" si="72"/>
        <v>0</v>
      </c>
      <c r="V1398" s="50">
        <f t="shared" si="72"/>
        <v>900.93333333333339</v>
      </c>
      <c r="W1398" s="50">
        <f t="shared" si="72"/>
        <v>0</v>
      </c>
      <c r="X1398" s="50">
        <f t="shared" ref="X1398:AA1461" si="74">P1398/12</f>
        <v>0</v>
      </c>
      <c r="Y1398" s="50">
        <f t="shared" si="74"/>
        <v>3833.5316666666663</v>
      </c>
      <c r="Z1398" s="50">
        <f t="shared" si="74"/>
        <v>0</v>
      </c>
      <c r="AA1398" s="50">
        <f t="shared" si="74"/>
        <v>0</v>
      </c>
      <c r="AB1398" s="50">
        <f t="shared" si="71"/>
        <v>9881.9316666666655</v>
      </c>
      <c r="AC1398" s="48" t="str">
        <f>VLOOKUP(ПРОДАЖИ!C:C,'ИЗ ОСНОВЫ НОМЕНКЛАТУР'!D:E,2,0)</f>
        <v>Аксессуары для столешниц</v>
      </c>
      <c r="AD1398" s="48" t="str">
        <f>VLOOKUP(C:C,'ИЗ ОСНОВЫ НОМЕНКЛАТУР'!D:F,3,0)</f>
        <v>Плинтус пластиковый 3м</v>
      </c>
      <c r="AE1398" s="48" t="str">
        <f>VLOOKUP(C:C,'ИЗ ОСНОВЫ НОМЕНКЛАТУР'!D:H,5,0)</f>
        <v>C</v>
      </c>
    </row>
    <row r="1399" spans="1:31" ht="9.6" customHeight="1" x14ac:dyDescent="0.2">
      <c r="A1399" s="45" t="s">
        <v>1300</v>
      </c>
      <c r="B1399" s="11"/>
      <c r="C1399" s="11" t="s">
        <v>1399</v>
      </c>
      <c r="D1399" s="44">
        <v>40</v>
      </c>
      <c r="E1399" s="44">
        <v>0</v>
      </c>
      <c r="F1399" s="48">
        <v>43</v>
      </c>
      <c r="G1399" s="48">
        <v>0</v>
      </c>
      <c r="H1399" s="44">
        <v>0</v>
      </c>
      <c r="I1399" s="44">
        <v>0</v>
      </c>
      <c r="J1399" s="44">
        <v>0</v>
      </c>
      <c r="K1399" s="48">
        <v>0</v>
      </c>
      <c r="L1399" s="49">
        <v>61768.800000000003</v>
      </c>
      <c r="M1399" s="49">
        <v>0</v>
      </c>
      <c r="N1399" s="10">
        <v>66401.399999999994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50">
        <f t="shared" si="73"/>
        <v>5147.4000000000005</v>
      </c>
      <c r="U1399" s="50">
        <f t="shared" si="73"/>
        <v>0</v>
      </c>
      <c r="V1399" s="50">
        <f t="shared" si="73"/>
        <v>5533.45</v>
      </c>
      <c r="W1399" s="50">
        <f t="shared" si="73"/>
        <v>0</v>
      </c>
      <c r="X1399" s="50">
        <f t="shared" si="74"/>
        <v>0</v>
      </c>
      <c r="Y1399" s="50">
        <f t="shared" si="74"/>
        <v>0</v>
      </c>
      <c r="Z1399" s="50">
        <f t="shared" si="74"/>
        <v>0</v>
      </c>
      <c r="AA1399" s="50">
        <f t="shared" si="74"/>
        <v>0</v>
      </c>
      <c r="AB1399" s="50">
        <f t="shared" si="71"/>
        <v>10680.85</v>
      </c>
      <c r="AC1399" s="48" t="str">
        <f>VLOOKUP(ПРОДАЖИ!C:C,'ИЗ ОСНОВЫ НОМЕНКЛАТУР'!D:E,2,0)</f>
        <v>Аксессуары для столешниц</v>
      </c>
      <c r="AD1399" s="48" t="str">
        <f>VLOOKUP(C:C,'ИЗ ОСНОВЫ НОМЕНКЛАТУР'!D:F,3,0)</f>
        <v>Плинтус пластиковый 3м</v>
      </c>
      <c r="AE1399" s="48" t="str">
        <f>VLOOKUP(C:C,'ИЗ ОСНОВЫ НОМЕНКЛАТУР'!D:H,5,0)</f>
        <v>C</v>
      </c>
    </row>
    <row r="1400" spans="1:31" ht="9.6" customHeight="1" x14ac:dyDescent="0.2">
      <c r="A1400" s="45" t="s">
        <v>1300</v>
      </c>
      <c r="B1400" s="11"/>
      <c r="C1400" s="11" t="s">
        <v>1400</v>
      </c>
      <c r="D1400" s="44">
        <v>40</v>
      </c>
      <c r="E1400" s="44">
        <v>0</v>
      </c>
      <c r="F1400" s="48">
        <v>12</v>
      </c>
      <c r="G1400" s="48">
        <v>0</v>
      </c>
      <c r="H1400" s="44">
        <v>0</v>
      </c>
      <c r="I1400" s="44">
        <v>0</v>
      </c>
      <c r="J1400" s="44">
        <v>2</v>
      </c>
      <c r="K1400" s="48">
        <v>0</v>
      </c>
      <c r="L1400" s="49">
        <v>70751.03</v>
      </c>
      <c r="M1400" s="49">
        <v>0</v>
      </c>
      <c r="N1400" s="10">
        <v>20815.89</v>
      </c>
      <c r="O1400" s="10">
        <v>0</v>
      </c>
      <c r="P1400" s="10">
        <v>0</v>
      </c>
      <c r="Q1400" s="10">
        <v>0</v>
      </c>
      <c r="R1400" s="10">
        <v>3041.42</v>
      </c>
      <c r="S1400" s="10">
        <v>0</v>
      </c>
      <c r="T1400" s="50">
        <f t="shared" si="73"/>
        <v>5895.9191666666666</v>
      </c>
      <c r="U1400" s="50">
        <f t="shared" si="73"/>
        <v>0</v>
      </c>
      <c r="V1400" s="50">
        <f t="shared" si="73"/>
        <v>1734.6575</v>
      </c>
      <c r="W1400" s="50">
        <f t="shared" si="73"/>
        <v>0</v>
      </c>
      <c r="X1400" s="50">
        <f t="shared" si="74"/>
        <v>0</v>
      </c>
      <c r="Y1400" s="50">
        <f t="shared" si="74"/>
        <v>0</v>
      </c>
      <c r="Z1400" s="50">
        <f t="shared" si="74"/>
        <v>253.45166666666668</v>
      </c>
      <c r="AA1400" s="50">
        <f t="shared" si="74"/>
        <v>0</v>
      </c>
      <c r="AB1400" s="50">
        <f t="shared" si="71"/>
        <v>7884.0283333333336</v>
      </c>
      <c r="AC1400" s="48" t="str">
        <f>VLOOKUP(ПРОДАЖИ!C:C,'ИЗ ОСНОВЫ НОМЕНКЛАТУР'!D:E,2,0)</f>
        <v>Аксессуары для столешниц</v>
      </c>
      <c r="AD1400" s="48" t="str">
        <f>VLOOKUP(C:C,'ИЗ ОСНОВЫ НОМЕНКЛАТУР'!D:F,3,0)</f>
        <v>Плинтус пластиковый 3м</v>
      </c>
      <c r="AE1400" s="48" t="str">
        <f>VLOOKUP(C:C,'ИЗ ОСНОВЫ НОМЕНКЛАТУР'!D:H,5,0)</f>
        <v>C</v>
      </c>
    </row>
    <row r="1401" spans="1:31" ht="9.6" customHeight="1" x14ac:dyDescent="0.2">
      <c r="A1401" s="45" t="s">
        <v>1300</v>
      </c>
      <c r="B1401" s="11"/>
      <c r="C1401" s="11" t="s">
        <v>1401</v>
      </c>
      <c r="D1401" s="44">
        <v>1</v>
      </c>
      <c r="E1401" s="44">
        <v>0</v>
      </c>
      <c r="F1401" s="48">
        <v>18</v>
      </c>
      <c r="G1401" s="48">
        <v>0</v>
      </c>
      <c r="H1401" s="44">
        <v>0</v>
      </c>
      <c r="I1401" s="44">
        <v>0</v>
      </c>
      <c r="J1401" s="44">
        <v>11</v>
      </c>
      <c r="K1401" s="48">
        <v>0</v>
      </c>
      <c r="L1401" s="49">
        <v>2851</v>
      </c>
      <c r="M1401" s="49">
        <v>0</v>
      </c>
      <c r="N1401" s="10">
        <v>28514.37</v>
      </c>
      <c r="O1401" s="10">
        <v>0</v>
      </c>
      <c r="P1401" s="10">
        <v>0</v>
      </c>
      <c r="Q1401" s="10">
        <v>0</v>
      </c>
      <c r="R1401" s="10">
        <v>11266.09</v>
      </c>
      <c r="S1401" s="10">
        <v>0</v>
      </c>
      <c r="T1401" s="50">
        <f t="shared" si="73"/>
        <v>237.58333333333334</v>
      </c>
      <c r="U1401" s="50">
        <f t="shared" si="73"/>
        <v>0</v>
      </c>
      <c r="V1401" s="50">
        <f t="shared" si="73"/>
        <v>2376.1974999999998</v>
      </c>
      <c r="W1401" s="50">
        <f t="shared" si="73"/>
        <v>0</v>
      </c>
      <c r="X1401" s="50">
        <f t="shared" si="74"/>
        <v>0</v>
      </c>
      <c r="Y1401" s="50">
        <f t="shared" si="74"/>
        <v>0</v>
      </c>
      <c r="Z1401" s="50">
        <f t="shared" si="74"/>
        <v>938.84083333333331</v>
      </c>
      <c r="AA1401" s="50">
        <f t="shared" si="74"/>
        <v>0</v>
      </c>
      <c r="AB1401" s="50">
        <f t="shared" si="71"/>
        <v>3552.6216666666664</v>
      </c>
      <c r="AC1401" s="48" t="str">
        <f>VLOOKUP(ПРОДАЖИ!C:C,'ИЗ ОСНОВЫ НОМЕНКЛАТУР'!D:E,2,0)</f>
        <v>Аксессуары для столешниц</v>
      </c>
      <c r="AD1401" s="48" t="str">
        <f>VLOOKUP(C:C,'ИЗ ОСНОВЫ НОМЕНКЛАТУР'!D:F,3,0)</f>
        <v>Плинтус пластиковый 3м</v>
      </c>
      <c r="AE1401" s="48" t="str">
        <f>VLOOKUP(C:C,'ИЗ ОСНОВЫ НОМЕНКЛАТУР'!D:H,5,0)</f>
        <v>C</v>
      </c>
    </row>
    <row r="1402" spans="1:31" ht="9.6" customHeight="1" x14ac:dyDescent="0.2">
      <c r="A1402" s="45" t="s">
        <v>1300</v>
      </c>
      <c r="B1402" s="11"/>
      <c r="C1402" s="11" t="s">
        <v>1402</v>
      </c>
      <c r="D1402" s="44">
        <v>0</v>
      </c>
      <c r="E1402" s="44">
        <v>0</v>
      </c>
      <c r="F1402" s="48">
        <v>0</v>
      </c>
      <c r="G1402" s="48">
        <v>0</v>
      </c>
      <c r="H1402" s="44">
        <v>1</v>
      </c>
      <c r="I1402" s="44">
        <v>1</v>
      </c>
      <c r="J1402" s="44">
        <v>22</v>
      </c>
      <c r="K1402" s="48">
        <v>0</v>
      </c>
      <c r="L1402" s="49">
        <v>0</v>
      </c>
      <c r="M1402" s="49">
        <v>0</v>
      </c>
      <c r="N1402" s="10">
        <v>0</v>
      </c>
      <c r="O1402" s="10">
        <v>0</v>
      </c>
      <c r="P1402" s="10">
        <v>1292.3499999999999</v>
      </c>
      <c r="Q1402" s="10">
        <v>1292.3499999999999</v>
      </c>
      <c r="R1402" s="10">
        <v>30960.11</v>
      </c>
      <c r="S1402" s="10">
        <v>0</v>
      </c>
      <c r="T1402" s="50">
        <f t="shared" si="73"/>
        <v>0</v>
      </c>
      <c r="U1402" s="50">
        <f t="shared" si="73"/>
        <v>0</v>
      </c>
      <c r="V1402" s="50">
        <f t="shared" si="73"/>
        <v>0</v>
      </c>
      <c r="W1402" s="50">
        <f t="shared" si="73"/>
        <v>0</v>
      </c>
      <c r="X1402" s="50">
        <f t="shared" si="74"/>
        <v>107.69583333333333</v>
      </c>
      <c r="Y1402" s="50">
        <f t="shared" si="74"/>
        <v>107.69583333333333</v>
      </c>
      <c r="Z1402" s="50">
        <f t="shared" si="74"/>
        <v>2580.0091666666667</v>
      </c>
      <c r="AA1402" s="50">
        <f t="shared" si="74"/>
        <v>0</v>
      </c>
      <c r="AB1402" s="50">
        <f t="shared" si="71"/>
        <v>2795.4008333333331</v>
      </c>
      <c r="AC1402" s="48" t="str">
        <f>VLOOKUP(ПРОДАЖИ!C:C,'ИЗ ОСНОВЫ НОМЕНКЛАТУР'!D:E,2,0)</f>
        <v>Аксессуары для столешниц</v>
      </c>
      <c r="AD1402" s="48" t="str">
        <f>VLOOKUP(C:C,'ИЗ ОСНОВЫ НОМЕНКЛАТУР'!D:F,3,0)</f>
        <v>Плинтус пластиковый 3м</v>
      </c>
      <c r="AE1402" s="48" t="str">
        <f>VLOOKUP(C:C,'ИЗ ОСНОВЫ НОМЕНКЛАТУР'!D:H,5,0)</f>
        <v>C</v>
      </c>
    </row>
    <row r="1403" spans="1:31" ht="9.6" customHeight="1" x14ac:dyDescent="0.2">
      <c r="A1403" s="45" t="s">
        <v>1300</v>
      </c>
      <c r="B1403" s="11"/>
      <c r="C1403" s="11" t="s">
        <v>1403</v>
      </c>
      <c r="D1403" s="44">
        <v>8</v>
      </c>
      <c r="E1403" s="44">
        <v>0</v>
      </c>
      <c r="F1403" s="48">
        <v>25</v>
      </c>
      <c r="G1403" s="48">
        <v>0</v>
      </c>
      <c r="H1403" s="44">
        <v>0</v>
      </c>
      <c r="I1403" s="44">
        <v>5</v>
      </c>
      <c r="J1403" s="44">
        <v>0</v>
      </c>
      <c r="K1403" s="48">
        <v>0</v>
      </c>
      <c r="L1403" s="49">
        <v>12190.15</v>
      </c>
      <c r="M1403" s="49">
        <v>0</v>
      </c>
      <c r="N1403" s="10">
        <v>39111.25</v>
      </c>
      <c r="O1403" s="10">
        <v>0</v>
      </c>
      <c r="P1403" s="10">
        <v>0</v>
      </c>
      <c r="Q1403" s="10">
        <v>6856.26</v>
      </c>
      <c r="R1403" s="10">
        <v>0</v>
      </c>
      <c r="S1403" s="10">
        <v>0</v>
      </c>
      <c r="T1403" s="50">
        <f t="shared" si="73"/>
        <v>1015.8458333333333</v>
      </c>
      <c r="U1403" s="50">
        <f t="shared" si="73"/>
        <v>0</v>
      </c>
      <c r="V1403" s="50">
        <f t="shared" si="73"/>
        <v>3259.2708333333335</v>
      </c>
      <c r="W1403" s="50">
        <f t="shared" si="73"/>
        <v>0</v>
      </c>
      <c r="X1403" s="50">
        <f t="shared" si="74"/>
        <v>0</v>
      </c>
      <c r="Y1403" s="50">
        <f t="shared" si="74"/>
        <v>571.35500000000002</v>
      </c>
      <c r="Z1403" s="50">
        <f t="shared" si="74"/>
        <v>0</v>
      </c>
      <c r="AA1403" s="50">
        <f t="shared" si="74"/>
        <v>0</v>
      </c>
      <c r="AB1403" s="50">
        <f t="shared" si="71"/>
        <v>4846.4716666666664</v>
      </c>
      <c r="AC1403" s="48" t="str">
        <f>VLOOKUP(ПРОДАЖИ!C:C,'ИЗ ОСНОВЫ НОМЕНКЛАТУР'!D:E,2,0)</f>
        <v>Аксессуары для столешниц</v>
      </c>
      <c r="AD1403" s="48" t="str">
        <f>VLOOKUP(C:C,'ИЗ ОСНОВЫ НОМЕНКЛАТУР'!D:F,3,0)</f>
        <v>Плинтус пластиковый 3м</v>
      </c>
      <c r="AE1403" s="48" t="str">
        <f>VLOOKUP(C:C,'ИЗ ОСНОВЫ НОМЕНКЛАТУР'!D:H,5,0)</f>
        <v>C</v>
      </c>
    </row>
    <row r="1404" spans="1:31" ht="9.6" customHeight="1" x14ac:dyDescent="0.2">
      <c r="A1404" s="45" t="s">
        <v>1300</v>
      </c>
      <c r="B1404" s="11"/>
      <c r="C1404" s="11" t="s">
        <v>1404</v>
      </c>
      <c r="D1404" s="44">
        <v>10</v>
      </c>
      <c r="E1404" s="44">
        <v>0</v>
      </c>
      <c r="F1404" s="48">
        <v>37</v>
      </c>
      <c r="G1404" s="48">
        <v>0</v>
      </c>
      <c r="H1404" s="44">
        <v>0</v>
      </c>
      <c r="I1404" s="44">
        <v>8</v>
      </c>
      <c r="J1404" s="44">
        <v>0</v>
      </c>
      <c r="K1404" s="48">
        <v>0</v>
      </c>
      <c r="L1404" s="49">
        <v>23029.49</v>
      </c>
      <c r="M1404" s="49">
        <v>0</v>
      </c>
      <c r="N1404" s="10">
        <v>74587.62</v>
      </c>
      <c r="O1404" s="10">
        <v>0</v>
      </c>
      <c r="P1404" s="10">
        <v>0</v>
      </c>
      <c r="Q1404" s="10">
        <v>16678.18</v>
      </c>
      <c r="R1404" s="10">
        <v>0</v>
      </c>
      <c r="S1404" s="10">
        <v>0</v>
      </c>
      <c r="T1404" s="50">
        <f t="shared" si="73"/>
        <v>1919.1241666666667</v>
      </c>
      <c r="U1404" s="50">
        <f t="shared" si="73"/>
        <v>0</v>
      </c>
      <c r="V1404" s="50">
        <f t="shared" si="73"/>
        <v>6215.6349999999993</v>
      </c>
      <c r="W1404" s="50">
        <f t="shared" si="73"/>
        <v>0</v>
      </c>
      <c r="X1404" s="50">
        <f t="shared" si="74"/>
        <v>0</v>
      </c>
      <c r="Y1404" s="50">
        <f t="shared" si="74"/>
        <v>1389.8483333333334</v>
      </c>
      <c r="Z1404" s="50">
        <f t="shared" si="74"/>
        <v>0</v>
      </c>
      <c r="AA1404" s="50">
        <f t="shared" si="74"/>
        <v>0</v>
      </c>
      <c r="AB1404" s="50">
        <f t="shared" si="71"/>
        <v>9524.6074999999983</v>
      </c>
      <c r="AC1404" s="48" t="str">
        <f>VLOOKUP(ПРОДАЖИ!C:C,'ИЗ ОСНОВЫ НОМЕНКЛАТУР'!D:E,2,0)</f>
        <v>Аксессуары для столешниц</v>
      </c>
      <c r="AD1404" s="48" t="str">
        <f>VLOOKUP(C:C,'ИЗ ОСНОВЫ НОМЕНКЛАТУР'!D:F,3,0)</f>
        <v>Плинтус пластиковый 3м</v>
      </c>
      <c r="AE1404" s="48" t="str">
        <f>VLOOKUP(C:C,'ИЗ ОСНОВЫ НОМЕНКЛАТУР'!D:H,5,0)</f>
        <v>C</v>
      </c>
    </row>
    <row r="1405" spans="1:31" ht="9.6" customHeight="1" x14ac:dyDescent="0.2">
      <c r="A1405" s="45" t="s">
        <v>1300</v>
      </c>
      <c r="B1405" s="11"/>
      <c r="C1405" s="11" t="s">
        <v>1405</v>
      </c>
      <c r="D1405" s="44">
        <v>47</v>
      </c>
      <c r="E1405" s="44">
        <v>0</v>
      </c>
      <c r="F1405" s="48">
        <v>5</v>
      </c>
      <c r="G1405" s="48">
        <v>0</v>
      </c>
      <c r="H1405" s="44">
        <v>0</v>
      </c>
      <c r="I1405" s="44">
        <v>13</v>
      </c>
      <c r="J1405" s="44">
        <v>0</v>
      </c>
      <c r="K1405" s="48">
        <v>0</v>
      </c>
      <c r="L1405" s="49">
        <v>72579.28</v>
      </c>
      <c r="M1405" s="49">
        <v>0</v>
      </c>
      <c r="N1405" s="10">
        <v>7721.2</v>
      </c>
      <c r="O1405" s="10">
        <v>0</v>
      </c>
      <c r="P1405" s="10">
        <v>0</v>
      </c>
      <c r="Q1405" s="10">
        <v>20075.12</v>
      </c>
      <c r="R1405" s="10">
        <v>0</v>
      </c>
      <c r="S1405" s="10">
        <v>0</v>
      </c>
      <c r="T1405" s="50">
        <f t="shared" si="73"/>
        <v>6048.2733333333335</v>
      </c>
      <c r="U1405" s="50">
        <f t="shared" si="73"/>
        <v>0</v>
      </c>
      <c r="V1405" s="50">
        <f t="shared" si="73"/>
        <v>643.43333333333328</v>
      </c>
      <c r="W1405" s="50">
        <f t="shared" si="73"/>
        <v>0</v>
      </c>
      <c r="X1405" s="50">
        <f t="shared" si="74"/>
        <v>0</v>
      </c>
      <c r="Y1405" s="50">
        <f t="shared" si="74"/>
        <v>1672.9266666666665</v>
      </c>
      <c r="Z1405" s="50">
        <f t="shared" si="74"/>
        <v>0</v>
      </c>
      <c r="AA1405" s="50">
        <f t="shared" si="74"/>
        <v>0</v>
      </c>
      <c r="AB1405" s="50">
        <f t="shared" si="71"/>
        <v>8364.6333333333332</v>
      </c>
      <c r="AC1405" s="48" t="str">
        <f>VLOOKUP(ПРОДАЖИ!C:C,'ИЗ ОСНОВЫ НОМЕНКЛАТУР'!D:E,2,0)</f>
        <v>Аксессуары для столешниц</v>
      </c>
      <c r="AD1405" s="48" t="str">
        <f>VLOOKUP(C:C,'ИЗ ОСНОВЫ НОМЕНКЛАТУР'!D:F,3,0)</f>
        <v>Плинтус пластиковый 3м</v>
      </c>
      <c r="AE1405" s="48" t="str">
        <f>VLOOKUP(C:C,'ИЗ ОСНОВЫ НОМЕНКЛАТУР'!D:H,5,0)</f>
        <v>C</v>
      </c>
    </row>
    <row r="1406" spans="1:31" ht="9.6" customHeight="1" x14ac:dyDescent="0.2">
      <c r="A1406" s="45" t="s">
        <v>1300</v>
      </c>
      <c r="B1406" s="11"/>
      <c r="C1406" s="11" t="s">
        <v>1406</v>
      </c>
      <c r="D1406" s="44">
        <v>33</v>
      </c>
      <c r="E1406" s="44">
        <v>0</v>
      </c>
      <c r="F1406" s="48">
        <v>7</v>
      </c>
      <c r="G1406" s="48">
        <v>0</v>
      </c>
      <c r="H1406" s="44">
        <v>0</v>
      </c>
      <c r="I1406" s="44">
        <v>4</v>
      </c>
      <c r="J1406" s="44">
        <v>0</v>
      </c>
      <c r="K1406" s="48">
        <v>35</v>
      </c>
      <c r="L1406" s="49">
        <v>52893.45</v>
      </c>
      <c r="M1406" s="49">
        <v>0</v>
      </c>
      <c r="N1406" s="10">
        <v>8643.32</v>
      </c>
      <c r="O1406" s="10">
        <v>0</v>
      </c>
      <c r="P1406" s="10">
        <v>0</v>
      </c>
      <c r="Q1406" s="10">
        <v>5930</v>
      </c>
      <c r="R1406" s="10">
        <v>0</v>
      </c>
      <c r="S1406" s="10">
        <v>50370.6</v>
      </c>
      <c r="T1406" s="50">
        <f t="shared" si="73"/>
        <v>4407.7874999999995</v>
      </c>
      <c r="U1406" s="50">
        <f t="shared" si="73"/>
        <v>0</v>
      </c>
      <c r="V1406" s="50">
        <f t="shared" si="73"/>
        <v>720.27666666666664</v>
      </c>
      <c r="W1406" s="50">
        <f t="shared" si="73"/>
        <v>0</v>
      </c>
      <c r="X1406" s="50">
        <f t="shared" si="74"/>
        <v>0</v>
      </c>
      <c r="Y1406" s="50">
        <f t="shared" si="74"/>
        <v>494.16666666666669</v>
      </c>
      <c r="Z1406" s="50">
        <f t="shared" si="74"/>
        <v>0</v>
      </c>
      <c r="AA1406" s="50">
        <f t="shared" si="74"/>
        <v>4197.55</v>
      </c>
      <c r="AB1406" s="50">
        <f t="shared" si="71"/>
        <v>9819.7808333333342</v>
      </c>
      <c r="AC1406" s="48" t="str">
        <f>VLOOKUP(ПРОДАЖИ!C:C,'ИЗ ОСНОВЫ НОМЕНКЛАТУР'!D:E,2,0)</f>
        <v>Аксессуары для столешниц</v>
      </c>
      <c r="AD1406" s="48" t="str">
        <f>VLOOKUP(C:C,'ИЗ ОСНОВЫ НОМЕНКЛАТУР'!D:F,3,0)</f>
        <v>Плинтус пластиковый 3м</v>
      </c>
      <c r="AE1406" s="48" t="str">
        <f>VLOOKUP(C:C,'ИЗ ОСНОВЫ НОМЕНКЛАТУР'!D:H,5,0)</f>
        <v>C</v>
      </c>
    </row>
    <row r="1407" spans="1:31" ht="9.6" customHeight="1" x14ac:dyDescent="0.2">
      <c r="A1407" s="45" t="s">
        <v>1300</v>
      </c>
      <c r="B1407" s="11"/>
      <c r="C1407" s="11" t="s">
        <v>1407</v>
      </c>
      <c r="D1407" s="44">
        <v>34</v>
      </c>
      <c r="E1407" s="44">
        <v>0</v>
      </c>
      <c r="F1407" s="48">
        <v>6</v>
      </c>
      <c r="G1407" s="48">
        <v>0</v>
      </c>
      <c r="H1407" s="44">
        <v>0</v>
      </c>
      <c r="I1407" s="44">
        <v>23</v>
      </c>
      <c r="J1407" s="44">
        <v>0</v>
      </c>
      <c r="K1407" s="48">
        <v>0</v>
      </c>
      <c r="L1407" s="49">
        <v>52504.160000000003</v>
      </c>
      <c r="M1407" s="49">
        <v>0</v>
      </c>
      <c r="N1407" s="10">
        <v>9265.44</v>
      </c>
      <c r="O1407" s="10">
        <v>0</v>
      </c>
      <c r="P1407" s="10">
        <v>0</v>
      </c>
      <c r="Q1407" s="10">
        <v>35414.11</v>
      </c>
      <c r="R1407" s="10">
        <v>0</v>
      </c>
      <c r="S1407" s="10">
        <v>0</v>
      </c>
      <c r="T1407" s="50">
        <f t="shared" si="73"/>
        <v>4375.3466666666673</v>
      </c>
      <c r="U1407" s="50">
        <f t="shared" si="73"/>
        <v>0</v>
      </c>
      <c r="V1407" s="50">
        <f t="shared" si="73"/>
        <v>772.12</v>
      </c>
      <c r="W1407" s="50">
        <f t="shared" si="73"/>
        <v>0</v>
      </c>
      <c r="X1407" s="50">
        <f t="shared" si="74"/>
        <v>0</v>
      </c>
      <c r="Y1407" s="50">
        <f t="shared" si="74"/>
        <v>2951.1758333333332</v>
      </c>
      <c r="Z1407" s="50">
        <f t="shared" si="74"/>
        <v>0</v>
      </c>
      <c r="AA1407" s="50">
        <f t="shared" si="74"/>
        <v>0</v>
      </c>
      <c r="AB1407" s="50">
        <f t="shared" si="71"/>
        <v>8098.6424999999999</v>
      </c>
      <c r="AC1407" s="48" t="str">
        <f>VLOOKUP(ПРОДАЖИ!C:C,'ИЗ ОСНОВЫ НОМЕНКЛАТУР'!D:E,2,0)</f>
        <v>Аксессуары для столешниц</v>
      </c>
      <c r="AD1407" s="48" t="str">
        <f>VLOOKUP(C:C,'ИЗ ОСНОВЫ НОМЕНКЛАТУР'!D:F,3,0)</f>
        <v>Плинтус пластиковый 3м</v>
      </c>
      <c r="AE1407" s="48" t="str">
        <f>VLOOKUP(C:C,'ИЗ ОСНОВЫ НОМЕНКЛАТУР'!D:H,5,0)</f>
        <v>C</v>
      </c>
    </row>
    <row r="1408" spans="1:31" ht="9.6" customHeight="1" x14ac:dyDescent="0.2">
      <c r="A1408" s="45" t="s">
        <v>1300</v>
      </c>
      <c r="B1408" s="11"/>
      <c r="C1408" s="11" t="s">
        <v>1408</v>
      </c>
      <c r="D1408" s="44">
        <v>17</v>
      </c>
      <c r="E1408" s="44">
        <v>0</v>
      </c>
      <c r="F1408" s="48">
        <v>4</v>
      </c>
      <c r="G1408" s="48">
        <v>0</v>
      </c>
      <c r="H1408" s="44">
        <v>1</v>
      </c>
      <c r="I1408" s="44">
        <v>2</v>
      </c>
      <c r="J1408" s="44">
        <v>0</v>
      </c>
      <c r="K1408" s="48">
        <v>0</v>
      </c>
      <c r="L1408" s="49">
        <v>34635.21</v>
      </c>
      <c r="M1408" s="49">
        <v>0</v>
      </c>
      <c r="N1408" s="10">
        <v>8900.65</v>
      </c>
      <c r="O1408" s="10">
        <v>0</v>
      </c>
      <c r="P1408" s="10">
        <v>1208.98</v>
      </c>
      <c r="Q1408" s="10">
        <v>2417.96</v>
      </c>
      <c r="R1408" s="10">
        <v>0</v>
      </c>
      <c r="S1408" s="10">
        <v>0</v>
      </c>
      <c r="T1408" s="50">
        <f t="shared" si="73"/>
        <v>2886.2674999999999</v>
      </c>
      <c r="U1408" s="50">
        <f t="shared" si="73"/>
        <v>0</v>
      </c>
      <c r="V1408" s="50">
        <f t="shared" si="73"/>
        <v>741.7208333333333</v>
      </c>
      <c r="W1408" s="50">
        <f t="shared" si="73"/>
        <v>0</v>
      </c>
      <c r="X1408" s="50">
        <f t="shared" si="74"/>
        <v>100.74833333333333</v>
      </c>
      <c r="Y1408" s="50">
        <f t="shared" si="74"/>
        <v>201.49666666666667</v>
      </c>
      <c r="Z1408" s="50">
        <f t="shared" si="74"/>
        <v>0</v>
      </c>
      <c r="AA1408" s="50">
        <f t="shared" si="74"/>
        <v>0</v>
      </c>
      <c r="AB1408" s="50">
        <f t="shared" si="71"/>
        <v>3930.2333333333336</v>
      </c>
      <c r="AC1408" s="48" t="str">
        <f>VLOOKUP(ПРОДАЖИ!C:C,'ИЗ ОСНОВЫ НОМЕНКЛАТУР'!D:E,2,0)</f>
        <v>Аксессуары для столешниц</v>
      </c>
      <c r="AD1408" s="48" t="str">
        <f>VLOOKUP(C:C,'ИЗ ОСНОВЫ НОМЕНКЛАТУР'!D:F,3,0)</f>
        <v>Плинтус пластиковый 3м</v>
      </c>
      <c r="AE1408" s="48" t="str">
        <f>VLOOKUP(C:C,'ИЗ ОСНОВЫ НОМЕНКЛАТУР'!D:H,5,0)</f>
        <v>C</v>
      </c>
    </row>
    <row r="1409" spans="1:31" ht="9.6" customHeight="1" x14ac:dyDescent="0.2">
      <c r="A1409" s="45" t="s">
        <v>1300</v>
      </c>
      <c r="B1409" s="11"/>
      <c r="C1409" s="11" t="s">
        <v>1409</v>
      </c>
      <c r="D1409" s="44">
        <v>4</v>
      </c>
      <c r="E1409" s="44">
        <v>0</v>
      </c>
      <c r="F1409" s="48">
        <v>25</v>
      </c>
      <c r="G1409" s="48">
        <v>0</v>
      </c>
      <c r="H1409" s="44">
        <v>0</v>
      </c>
      <c r="I1409" s="44">
        <v>4</v>
      </c>
      <c r="J1409" s="44">
        <v>0</v>
      </c>
      <c r="K1409" s="48">
        <v>0</v>
      </c>
      <c r="L1409" s="49">
        <v>5484.96</v>
      </c>
      <c r="M1409" s="49">
        <v>0</v>
      </c>
      <c r="N1409" s="10">
        <v>36525</v>
      </c>
      <c r="O1409" s="10">
        <v>0</v>
      </c>
      <c r="P1409" s="10">
        <v>0</v>
      </c>
      <c r="Q1409" s="10">
        <v>6155.44</v>
      </c>
      <c r="R1409" s="10">
        <v>0</v>
      </c>
      <c r="S1409" s="10">
        <v>0</v>
      </c>
      <c r="T1409" s="50">
        <f t="shared" si="73"/>
        <v>457.08</v>
      </c>
      <c r="U1409" s="50">
        <f t="shared" si="73"/>
        <v>0</v>
      </c>
      <c r="V1409" s="50">
        <f t="shared" si="73"/>
        <v>3043.75</v>
      </c>
      <c r="W1409" s="50">
        <f t="shared" si="73"/>
        <v>0</v>
      </c>
      <c r="X1409" s="50">
        <f t="shared" si="74"/>
        <v>0</v>
      </c>
      <c r="Y1409" s="50">
        <f t="shared" si="74"/>
        <v>512.95333333333326</v>
      </c>
      <c r="Z1409" s="50">
        <f t="shared" si="74"/>
        <v>0</v>
      </c>
      <c r="AA1409" s="50">
        <f t="shared" si="74"/>
        <v>0</v>
      </c>
      <c r="AB1409" s="50">
        <f t="shared" si="71"/>
        <v>4013.7833333333333</v>
      </c>
      <c r="AC1409" s="48" t="str">
        <f>VLOOKUP(ПРОДАЖИ!C:C,'ИЗ ОСНОВЫ НОМЕНКЛАТУР'!D:E,2,0)</f>
        <v>Аксессуары для столешниц</v>
      </c>
      <c r="AD1409" s="48" t="str">
        <f>VLOOKUP(C:C,'ИЗ ОСНОВЫ НОМЕНКЛАТУР'!D:F,3,0)</f>
        <v>Плинтус пластиковый 3м</v>
      </c>
      <c r="AE1409" s="48" t="str">
        <f>VLOOKUP(C:C,'ИЗ ОСНОВЫ НОМЕНКЛАТУР'!D:H,5,0)</f>
        <v>C</v>
      </c>
    </row>
    <row r="1410" spans="1:31" ht="9.6" customHeight="1" x14ac:dyDescent="0.2">
      <c r="A1410" s="45" t="s">
        <v>1300</v>
      </c>
      <c r="B1410" s="11"/>
      <c r="C1410" s="11" t="s">
        <v>1410</v>
      </c>
      <c r="D1410" s="44">
        <v>0</v>
      </c>
      <c r="E1410" s="44">
        <v>0</v>
      </c>
      <c r="F1410" s="48">
        <v>8</v>
      </c>
      <c r="G1410" s="48">
        <v>0</v>
      </c>
      <c r="H1410" s="44">
        <v>1</v>
      </c>
      <c r="I1410" s="44">
        <v>19</v>
      </c>
      <c r="J1410" s="44">
        <v>1</v>
      </c>
      <c r="K1410" s="48">
        <v>0</v>
      </c>
      <c r="L1410" s="49">
        <v>0</v>
      </c>
      <c r="M1410" s="49">
        <v>0</v>
      </c>
      <c r="N1410" s="10">
        <v>8568.67</v>
      </c>
      <c r="O1410" s="10">
        <v>0</v>
      </c>
      <c r="P1410" s="10">
        <v>1118.08</v>
      </c>
      <c r="Q1410" s="10">
        <v>21243.48</v>
      </c>
      <c r="R1410" s="10">
        <v>1077.96</v>
      </c>
      <c r="S1410" s="10">
        <v>0</v>
      </c>
      <c r="T1410" s="50">
        <f t="shared" si="73"/>
        <v>0</v>
      </c>
      <c r="U1410" s="50">
        <f t="shared" si="73"/>
        <v>0</v>
      </c>
      <c r="V1410" s="50">
        <f t="shared" si="73"/>
        <v>714.05583333333334</v>
      </c>
      <c r="W1410" s="50">
        <f t="shared" si="73"/>
        <v>0</v>
      </c>
      <c r="X1410" s="50">
        <f t="shared" si="74"/>
        <v>93.173333333333332</v>
      </c>
      <c r="Y1410" s="50">
        <f t="shared" si="74"/>
        <v>1770.29</v>
      </c>
      <c r="Z1410" s="50">
        <f t="shared" si="74"/>
        <v>89.83</v>
      </c>
      <c r="AA1410" s="50">
        <f t="shared" si="74"/>
        <v>0</v>
      </c>
      <c r="AB1410" s="50">
        <f t="shared" si="71"/>
        <v>2667.3491666666664</v>
      </c>
      <c r="AC1410" s="48" t="str">
        <f>VLOOKUP(ПРОДАЖИ!C:C,'ИЗ ОСНОВЫ НОМЕНКЛАТУР'!D:E,2,0)</f>
        <v>Аксессуары для столешниц</v>
      </c>
      <c r="AD1410" s="48" t="str">
        <f>VLOOKUP(C:C,'ИЗ ОСНОВЫ НОМЕНКЛАТУР'!D:F,3,0)</f>
        <v>Плинтус пластиковый 3м</v>
      </c>
      <c r="AE1410" s="48" t="str">
        <f>VLOOKUP(C:C,'ИЗ ОСНОВЫ НОМЕНКЛАТУР'!D:H,5,0)</f>
        <v>C</v>
      </c>
    </row>
    <row r="1411" spans="1:31" ht="9.6" customHeight="1" x14ac:dyDescent="0.2">
      <c r="A1411" s="45" t="s">
        <v>1300</v>
      </c>
      <c r="B1411" s="11"/>
      <c r="C1411" s="11" t="s">
        <v>1411</v>
      </c>
      <c r="D1411" s="44">
        <v>9</v>
      </c>
      <c r="E1411" s="44">
        <v>0</v>
      </c>
      <c r="F1411" s="48">
        <v>3</v>
      </c>
      <c r="G1411" s="48">
        <v>0</v>
      </c>
      <c r="H1411" s="44">
        <v>0</v>
      </c>
      <c r="I1411" s="44">
        <v>0</v>
      </c>
      <c r="J1411" s="44">
        <v>9</v>
      </c>
      <c r="K1411" s="48">
        <v>0</v>
      </c>
      <c r="L1411" s="49">
        <v>35122.04</v>
      </c>
      <c r="M1411" s="49">
        <v>0</v>
      </c>
      <c r="N1411" s="10">
        <v>11482.94</v>
      </c>
      <c r="O1411" s="10">
        <v>0</v>
      </c>
      <c r="P1411" s="10">
        <v>0</v>
      </c>
      <c r="Q1411" s="10">
        <v>0</v>
      </c>
      <c r="R1411" s="10">
        <v>35573.96</v>
      </c>
      <c r="S1411" s="10">
        <v>0</v>
      </c>
      <c r="T1411" s="50">
        <f t="shared" si="73"/>
        <v>2926.8366666666666</v>
      </c>
      <c r="U1411" s="50">
        <f t="shared" si="73"/>
        <v>0</v>
      </c>
      <c r="V1411" s="50">
        <f t="shared" si="73"/>
        <v>956.91166666666675</v>
      </c>
      <c r="W1411" s="50">
        <f t="shared" si="73"/>
        <v>0</v>
      </c>
      <c r="X1411" s="50">
        <f t="shared" si="74"/>
        <v>0</v>
      </c>
      <c r="Y1411" s="50">
        <f t="shared" si="74"/>
        <v>0</v>
      </c>
      <c r="Z1411" s="50">
        <f t="shared" si="74"/>
        <v>2964.4966666666664</v>
      </c>
      <c r="AA1411" s="50">
        <f t="shared" si="74"/>
        <v>0</v>
      </c>
      <c r="AB1411" s="50">
        <f t="shared" si="71"/>
        <v>6848.2449999999999</v>
      </c>
      <c r="AC1411" s="48" t="str">
        <f>VLOOKUP(ПРОДАЖИ!C:C,'ИЗ ОСНОВЫ НОМЕНКЛАТУР'!D:E,2,0)</f>
        <v>Аксессуары для столешниц</v>
      </c>
      <c r="AD1411" s="48" t="str">
        <f>VLOOKUP(C:C,'ИЗ ОСНОВЫ НОМЕНКЛАТУР'!D:F,3,0)</f>
        <v>Плинтус пластиковый 3м</v>
      </c>
      <c r="AE1411" s="48" t="str">
        <f>VLOOKUP(C:C,'ИЗ ОСНОВЫ НОМЕНКЛАТУР'!D:H,5,0)</f>
        <v>C</v>
      </c>
    </row>
    <row r="1412" spans="1:31" ht="9.6" customHeight="1" x14ac:dyDescent="0.2">
      <c r="A1412" s="45" t="s">
        <v>1300</v>
      </c>
      <c r="B1412" s="11"/>
      <c r="C1412" s="11" t="s">
        <v>1412</v>
      </c>
      <c r="D1412" s="44">
        <v>0</v>
      </c>
      <c r="E1412" s="44">
        <v>0</v>
      </c>
      <c r="F1412" s="48">
        <v>0</v>
      </c>
      <c r="G1412" s="48">
        <v>0</v>
      </c>
      <c r="H1412" s="44">
        <v>1</v>
      </c>
      <c r="I1412" s="44">
        <v>20</v>
      </c>
      <c r="J1412" s="44">
        <v>5</v>
      </c>
      <c r="K1412" s="48">
        <v>0</v>
      </c>
      <c r="L1412" s="49">
        <v>0</v>
      </c>
      <c r="M1412" s="49">
        <v>0</v>
      </c>
      <c r="N1412" s="10">
        <v>0</v>
      </c>
      <c r="O1412" s="10">
        <v>0</v>
      </c>
      <c r="P1412" s="10">
        <v>954.41</v>
      </c>
      <c r="Q1412" s="10">
        <v>19088.27</v>
      </c>
      <c r="R1412" s="10">
        <v>5416.6</v>
      </c>
      <c r="S1412" s="10">
        <v>0</v>
      </c>
      <c r="T1412" s="50">
        <f t="shared" si="73"/>
        <v>0</v>
      </c>
      <c r="U1412" s="50">
        <f t="shared" si="73"/>
        <v>0</v>
      </c>
      <c r="V1412" s="50">
        <f t="shared" si="73"/>
        <v>0</v>
      </c>
      <c r="W1412" s="50">
        <f t="shared" si="73"/>
        <v>0</v>
      </c>
      <c r="X1412" s="50">
        <f t="shared" si="74"/>
        <v>79.534166666666664</v>
      </c>
      <c r="Y1412" s="50">
        <f t="shared" si="74"/>
        <v>1590.6891666666668</v>
      </c>
      <c r="Z1412" s="50">
        <f t="shared" si="74"/>
        <v>451.38333333333338</v>
      </c>
      <c r="AA1412" s="50">
        <f t="shared" si="74"/>
        <v>0</v>
      </c>
      <c r="AB1412" s="50">
        <f t="shared" ref="AB1412:AB1475" si="75">T1412+U1412+V1412+W1412+X1412+Y1412+Z1412+AA1412</f>
        <v>2121.6066666666666</v>
      </c>
      <c r="AC1412" s="48" t="str">
        <f>VLOOKUP(ПРОДАЖИ!C:C,'ИЗ ОСНОВЫ НОМЕНКЛАТУР'!D:E,2,0)</f>
        <v>Аксессуары для столешниц</v>
      </c>
      <c r="AD1412" s="48" t="str">
        <f>VLOOKUP(C:C,'ИЗ ОСНОВЫ НОМЕНКЛАТУР'!D:F,3,0)</f>
        <v>Плинтус пластиковый 3м</v>
      </c>
      <c r="AE1412" s="48" t="str">
        <f>VLOOKUP(C:C,'ИЗ ОСНОВЫ НОМЕНКЛАТУР'!D:H,5,0)</f>
        <v>C</v>
      </c>
    </row>
    <row r="1413" spans="1:31" ht="9.6" customHeight="1" x14ac:dyDescent="0.2">
      <c r="A1413" s="45" t="s">
        <v>1300</v>
      </c>
      <c r="B1413" s="11"/>
      <c r="C1413" s="11" t="s">
        <v>1413</v>
      </c>
      <c r="D1413" s="44">
        <v>9</v>
      </c>
      <c r="E1413" s="44">
        <v>0</v>
      </c>
      <c r="F1413" s="48">
        <v>2</v>
      </c>
      <c r="G1413" s="48">
        <v>0</v>
      </c>
      <c r="H1413" s="44">
        <v>0</v>
      </c>
      <c r="I1413" s="44">
        <v>0</v>
      </c>
      <c r="J1413" s="44">
        <v>4</v>
      </c>
      <c r="K1413" s="48">
        <v>0</v>
      </c>
      <c r="L1413" s="49">
        <v>30528</v>
      </c>
      <c r="M1413" s="49">
        <v>0</v>
      </c>
      <c r="N1413" s="10">
        <v>8621.17</v>
      </c>
      <c r="O1413" s="10">
        <v>0</v>
      </c>
      <c r="P1413" s="10">
        <v>0</v>
      </c>
      <c r="Q1413" s="10">
        <v>0</v>
      </c>
      <c r="R1413" s="10">
        <v>15740</v>
      </c>
      <c r="S1413" s="10">
        <v>0</v>
      </c>
      <c r="T1413" s="50">
        <f t="shared" si="73"/>
        <v>2544</v>
      </c>
      <c r="U1413" s="50">
        <f t="shared" si="73"/>
        <v>0</v>
      </c>
      <c r="V1413" s="50">
        <f t="shared" si="73"/>
        <v>718.43083333333334</v>
      </c>
      <c r="W1413" s="50">
        <f t="shared" si="73"/>
        <v>0</v>
      </c>
      <c r="X1413" s="50">
        <f t="shared" si="74"/>
        <v>0</v>
      </c>
      <c r="Y1413" s="50">
        <f t="shared" si="74"/>
        <v>0</v>
      </c>
      <c r="Z1413" s="50">
        <f t="shared" si="74"/>
        <v>1311.6666666666667</v>
      </c>
      <c r="AA1413" s="50">
        <f t="shared" si="74"/>
        <v>0</v>
      </c>
      <c r="AB1413" s="50">
        <f t="shared" si="75"/>
        <v>4574.0974999999999</v>
      </c>
      <c r="AC1413" s="48" t="str">
        <f>VLOOKUP(ПРОДАЖИ!C:C,'ИЗ ОСНОВЫ НОМЕНКЛАТУР'!D:E,2,0)</f>
        <v>Аксессуары для столешниц</v>
      </c>
      <c r="AD1413" s="48" t="str">
        <f>VLOOKUP(C:C,'ИЗ ОСНОВЫ НОМЕНКЛАТУР'!D:F,3,0)</f>
        <v>Плинтус пластиковый 3м</v>
      </c>
      <c r="AE1413" s="48" t="str">
        <f>VLOOKUP(C:C,'ИЗ ОСНОВЫ НОМЕНКЛАТУР'!D:H,5,0)</f>
        <v>C</v>
      </c>
    </row>
    <row r="1414" spans="1:31" ht="9.6" customHeight="1" x14ac:dyDescent="0.2">
      <c r="A1414" s="45" t="s">
        <v>1300</v>
      </c>
      <c r="B1414" s="11"/>
      <c r="C1414" s="11" t="s">
        <v>1414</v>
      </c>
      <c r="D1414" s="44">
        <v>20</v>
      </c>
      <c r="E1414" s="44">
        <v>0</v>
      </c>
      <c r="F1414" s="48">
        <v>19</v>
      </c>
      <c r="G1414" s="48">
        <v>0</v>
      </c>
      <c r="H1414" s="44">
        <v>0</v>
      </c>
      <c r="I1414" s="44">
        <v>0</v>
      </c>
      <c r="J1414" s="44">
        <v>0</v>
      </c>
      <c r="K1414" s="48">
        <v>0</v>
      </c>
      <c r="L1414" s="49">
        <v>30884.799999999999</v>
      </c>
      <c r="M1414" s="49">
        <v>0</v>
      </c>
      <c r="N1414" s="10">
        <v>29340.560000000001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50">
        <f t="shared" si="73"/>
        <v>2573.7333333333331</v>
      </c>
      <c r="U1414" s="50">
        <f t="shared" si="73"/>
        <v>0</v>
      </c>
      <c r="V1414" s="50">
        <f t="shared" si="73"/>
        <v>2445.0466666666666</v>
      </c>
      <c r="W1414" s="50">
        <f t="shared" si="73"/>
        <v>0</v>
      </c>
      <c r="X1414" s="50">
        <f t="shared" si="74"/>
        <v>0</v>
      </c>
      <c r="Y1414" s="50">
        <f t="shared" si="74"/>
        <v>0</v>
      </c>
      <c r="Z1414" s="50">
        <f t="shared" si="74"/>
        <v>0</v>
      </c>
      <c r="AA1414" s="50">
        <f t="shared" si="74"/>
        <v>0</v>
      </c>
      <c r="AB1414" s="50">
        <f t="shared" si="75"/>
        <v>5018.78</v>
      </c>
      <c r="AC1414" s="48" t="str">
        <f>VLOOKUP(ПРОДАЖИ!C:C,'ИЗ ОСНОВЫ НОМЕНКЛАТУР'!D:E,2,0)</f>
        <v>Аксессуары для столешниц</v>
      </c>
      <c r="AD1414" s="48" t="str">
        <f>VLOOKUP(C:C,'ИЗ ОСНОВЫ НОМЕНКЛАТУР'!D:F,3,0)</f>
        <v>Плинтус пластиковый 3м</v>
      </c>
      <c r="AE1414" s="48" t="str">
        <f>VLOOKUP(C:C,'ИЗ ОСНОВЫ НОМЕНКЛАТУР'!D:H,5,0)</f>
        <v>C</v>
      </c>
    </row>
    <row r="1415" spans="1:31" ht="9.6" customHeight="1" x14ac:dyDescent="0.2">
      <c r="A1415" s="45" t="s">
        <v>1300</v>
      </c>
      <c r="B1415" s="11"/>
      <c r="C1415" s="11" t="s">
        <v>1415</v>
      </c>
      <c r="D1415" s="44">
        <v>25</v>
      </c>
      <c r="E1415" s="44">
        <v>0</v>
      </c>
      <c r="F1415" s="48">
        <v>0</v>
      </c>
      <c r="G1415" s="48">
        <v>0</v>
      </c>
      <c r="H1415" s="44">
        <v>0</v>
      </c>
      <c r="I1415" s="44">
        <v>17</v>
      </c>
      <c r="J1415" s="44">
        <v>0</v>
      </c>
      <c r="K1415" s="48">
        <v>0</v>
      </c>
      <c r="L1415" s="49">
        <v>38606</v>
      </c>
      <c r="M1415" s="49">
        <v>0</v>
      </c>
      <c r="N1415" s="10">
        <v>0</v>
      </c>
      <c r="O1415" s="10">
        <v>0</v>
      </c>
      <c r="P1415" s="10">
        <v>0</v>
      </c>
      <c r="Q1415" s="10">
        <v>26252.080000000002</v>
      </c>
      <c r="R1415" s="10">
        <v>0</v>
      </c>
      <c r="S1415" s="10">
        <v>0</v>
      </c>
      <c r="T1415" s="50">
        <f t="shared" si="73"/>
        <v>3217.1666666666665</v>
      </c>
      <c r="U1415" s="50">
        <f t="shared" si="73"/>
        <v>0</v>
      </c>
      <c r="V1415" s="50">
        <f t="shared" si="73"/>
        <v>0</v>
      </c>
      <c r="W1415" s="50">
        <f t="shared" si="73"/>
        <v>0</v>
      </c>
      <c r="X1415" s="50">
        <f t="shared" si="74"/>
        <v>0</v>
      </c>
      <c r="Y1415" s="50">
        <f t="shared" si="74"/>
        <v>2187.6733333333336</v>
      </c>
      <c r="Z1415" s="50">
        <f t="shared" si="74"/>
        <v>0</v>
      </c>
      <c r="AA1415" s="50">
        <f t="shared" si="74"/>
        <v>0</v>
      </c>
      <c r="AB1415" s="50">
        <f t="shared" si="75"/>
        <v>5404.84</v>
      </c>
      <c r="AC1415" s="48" t="str">
        <f>VLOOKUP(ПРОДАЖИ!C:C,'ИЗ ОСНОВЫ НОМЕНКЛАТУР'!D:E,2,0)</f>
        <v>Аксессуары для столешниц</v>
      </c>
      <c r="AD1415" s="48" t="str">
        <f>VLOOKUP(C:C,'ИЗ ОСНОВЫ НОМЕНКЛАТУР'!D:F,3,0)</f>
        <v>Плинтус пластиковый 3м</v>
      </c>
      <c r="AE1415" s="48" t="str">
        <f>VLOOKUP(C:C,'ИЗ ОСНОВЫ НОМЕНКЛАТУР'!D:H,5,0)</f>
        <v>C</v>
      </c>
    </row>
    <row r="1416" spans="1:31" ht="9.6" customHeight="1" x14ac:dyDescent="0.2">
      <c r="A1416" s="45" t="s">
        <v>1300</v>
      </c>
      <c r="B1416" s="11"/>
      <c r="C1416" s="11" t="s">
        <v>1416</v>
      </c>
      <c r="D1416" s="44">
        <v>6</v>
      </c>
      <c r="E1416" s="44">
        <v>0</v>
      </c>
      <c r="F1416" s="48">
        <v>6</v>
      </c>
      <c r="G1416" s="48">
        <v>0</v>
      </c>
      <c r="H1416" s="44">
        <v>0</v>
      </c>
      <c r="I1416" s="44">
        <v>5</v>
      </c>
      <c r="J1416" s="44">
        <v>0</v>
      </c>
      <c r="K1416" s="48">
        <v>0</v>
      </c>
      <c r="L1416" s="49">
        <v>8262.2999999999993</v>
      </c>
      <c r="M1416" s="49">
        <v>0</v>
      </c>
      <c r="N1416" s="10">
        <v>8025</v>
      </c>
      <c r="O1416" s="10">
        <v>0</v>
      </c>
      <c r="P1416" s="10">
        <v>0</v>
      </c>
      <c r="Q1416" s="10">
        <v>6790.09</v>
      </c>
      <c r="R1416" s="10">
        <v>0</v>
      </c>
      <c r="S1416" s="10">
        <v>0</v>
      </c>
      <c r="T1416" s="50">
        <f t="shared" si="73"/>
        <v>688.52499999999998</v>
      </c>
      <c r="U1416" s="50">
        <f t="shared" si="73"/>
        <v>0</v>
      </c>
      <c r="V1416" s="50">
        <f t="shared" si="73"/>
        <v>668.75</v>
      </c>
      <c r="W1416" s="50">
        <f t="shared" si="73"/>
        <v>0</v>
      </c>
      <c r="X1416" s="50">
        <f t="shared" si="74"/>
        <v>0</v>
      </c>
      <c r="Y1416" s="50">
        <f t="shared" si="74"/>
        <v>565.84083333333331</v>
      </c>
      <c r="Z1416" s="50">
        <f t="shared" si="74"/>
        <v>0</v>
      </c>
      <c r="AA1416" s="50">
        <f t="shared" si="74"/>
        <v>0</v>
      </c>
      <c r="AB1416" s="50">
        <f t="shared" si="75"/>
        <v>1923.1158333333333</v>
      </c>
      <c r="AC1416" s="48" t="str">
        <f>VLOOKUP(ПРОДАЖИ!C:C,'ИЗ ОСНОВЫ НОМЕНКЛАТУР'!D:E,2,0)</f>
        <v>Аксессуары для столешниц</v>
      </c>
      <c r="AD1416" s="48" t="str">
        <f>VLOOKUP(C:C,'ИЗ ОСНОВЫ НОМЕНКЛАТУР'!D:F,3,0)</f>
        <v>Плинтус пластиковый 3м</v>
      </c>
      <c r="AE1416" s="48" t="str">
        <f>VLOOKUP(C:C,'ИЗ ОСНОВЫ НОМЕНКЛАТУР'!D:H,5,0)</f>
        <v>C</v>
      </c>
    </row>
    <row r="1417" spans="1:31" ht="9.6" customHeight="1" x14ac:dyDescent="0.2">
      <c r="A1417" s="45" t="s">
        <v>1300</v>
      </c>
      <c r="B1417" s="11"/>
      <c r="C1417" s="11" t="s">
        <v>1417</v>
      </c>
      <c r="D1417" s="44">
        <v>2</v>
      </c>
      <c r="E1417" s="44">
        <v>0</v>
      </c>
      <c r="F1417" s="48">
        <v>17</v>
      </c>
      <c r="G1417" s="48">
        <v>0</v>
      </c>
      <c r="H1417" s="44">
        <v>0</v>
      </c>
      <c r="I1417" s="44">
        <v>0</v>
      </c>
      <c r="J1417" s="44">
        <v>0</v>
      </c>
      <c r="K1417" s="48">
        <v>0</v>
      </c>
      <c r="L1417" s="49">
        <v>5425.33</v>
      </c>
      <c r="M1417" s="49">
        <v>0</v>
      </c>
      <c r="N1417" s="10">
        <v>22851.19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50">
        <f t="shared" si="73"/>
        <v>452.11083333333335</v>
      </c>
      <c r="U1417" s="50">
        <f t="shared" si="73"/>
        <v>0</v>
      </c>
      <c r="V1417" s="50">
        <f t="shared" si="73"/>
        <v>1904.2658333333331</v>
      </c>
      <c r="W1417" s="50">
        <f t="shared" si="73"/>
        <v>0</v>
      </c>
      <c r="X1417" s="50">
        <f t="shared" si="74"/>
        <v>0</v>
      </c>
      <c r="Y1417" s="50">
        <f t="shared" si="74"/>
        <v>0</v>
      </c>
      <c r="Z1417" s="50">
        <f t="shared" si="74"/>
        <v>0</v>
      </c>
      <c r="AA1417" s="50">
        <f t="shared" si="74"/>
        <v>0</v>
      </c>
      <c r="AB1417" s="50">
        <f t="shared" si="75"/>
        <v>2356.3766666666666</v>
      </c>
      <c r="AC1417" s="48" t="str">
        <f>VLOOKUP(ПРОДАЖИ!C:C,'ИЗ ОСНОВЫ НОМЕНКЛАТУР'!D:E,2,0)</f>
        <v>Аксессуары для столешниц</v>
      </c>
      <c r="AD1417" s="48" t="str">
        <f>VLOOKUP(C:C,'ИЗ ОСНОВЫ НОМЕНКЛАТУР'!D:F,3,0)</f>
        <v>Плинтус пластиковый 3м</v>
      </c>
      <c r="AE1417" s="48" t="str">
        <f>VLOOKUP(C:C,'ИЗ ОСНОВЫ НОМЕНКЛАТУР'!D:H,5,0)</f>
        <v>C</v>
      </c>
    </row>
    <row r="1418" spans="1:31" ht="9.6" customHeight="1" x14ac:dyDescent="0.2">
      <c r="A1418" s="45" t="s">
        <v>1300</v>
      </c>
      <c r="B1418" s="11"/>
      <c r="C1418" s="11" t="s">
        <v>1418</v>
      </c>
      <c r="D1418" s="44">
        <v>14</v>
      </c>
      <c r="E1418" s="44">
        <v>0</v>
      </c>
      <c r="F1418" s="48">
        <v>4</v>
      </c>
      <c r="G1418" s="48">
        <v>0</v>
      </c>
      <c r="H1418" s="44">
        <v>0</v>
      </c>
      <c r="I1418" s="44">
        <v>0</v>
      </c>
      <c r="J1418" s="44">
        <v>4</v>
      </c>
      <c r="K1418" s="48">
        <v>0</v>
      </c>
      <c r="L1418" s="49">
        <v>24125.72</v>
      </c>
      <c r="M1418" s="49">
        <v>0</v>
      </c>
      <c r="N1418" s="10">
        <v>8155.12</v>
      </c>
      <c r="O1418" s="10">
        <v>0</v>
      </c>
      <c r="P1418" s="10">
        <v>0</v>
      </c>
      <c r="Q1418" s="10">
        <v>0</v>
      </c>
      <c r="R1418" s="10">
        <v>6580</v>
      </c>
      <c r="S1418" s="10">
        <v>0</v>
      </c>
      <c r="T1418" s="50">
        <f t="shared" si="73"/>
        <v>2010.4766666666667</v>
      </c>
      <c r="U1418" s="50">
        <f t="shared" si="73"/>
        <v>0</v>
      </c>
      <c r="V1418" s="50">
        <f t="shared" si="73"/>
        <v>679.59333333333336</v>
      </c>
      <c r="W1418" s="50">
        <f t="shared" si="73"/>
        <v>0</v>
      </c>
      <c r="X1418" s="50">
        <f t="shared" si="74"/>
        <v>0</v>
      </c>
      <c r="Y1418" s="50">
        <f t="shared" si="74"/>
        <v>0</v>
      </c>
      <c r="Z1418" s="50">
        <f t="shared" si="74"/>
        <v>548.33333333333337</v>
      </c>
      <c r="AA1418" s="50">
        <f t="shared" si="74"/>
        <v>0</v>
      </c>
      <c r="AB1418" s="50">
        <f t="shared" si="75"/>
        <v>3238.4033333333336</v>
      </c>
      <c r="AC1418" s="48" t="str">
        <f>VLOOKUP(ПРОДАЖИ!C:C,'ИЗ ОСНОВЫ НОМЕНКЛАТУР'!D:E,2,0)</f>
        <v>Аксессуары для столешниц</v>
      </c>
      <c r="AD1418" s="48" t="str">
        <f>VLOOKUP(C:C,'ИЗ ОСНОВЫ НОМЕНКЛАТУР'!D:F,3,0)</f>
        <v>Плинтус пластиковый 3м</v>
      </c>
      <c r="AE1418" s="48" t="str">
        <f>VLOOKUP(C:C,'ИЗ ОСНОВЫ НОМЕНКЛАТУР'!D:H,5,0)</f>
        <v>C</v>
      </c>
    </row>
    <row r="1419" spans="1:31" ht="9.6" customHeight="1" x14ac:dyDescent="0.2">
      <c r="A1419" s="45" t="s">
        <v>1300</v>
      </c>
      <c r="B1419" s="11"/>
      <c r="C1419" s="11" t="s">
        <v>1419</v>
      </c>
      <c r="D1419" s="44">
        <v>0</v>
      </c>
      <c r="E1419" s="44">
        <v>0</v>
      </c>
      <c r="F1419" s="48">
        <v>15</v>
      </c>
      <c r="G1419" s="48">
        <v>0</v>
      </c>
      <c r="H1419" s="44">
        <v>0</v>
      </c>
      <c r="I1419" s="44">
        <v>0</v>
      </c>
      <c r="J1419" s="44">
        <v>0</v>
      </c>
      <c r="K1419" s="48">
        <v>0</v>
      </c>
      <c r="L1419" s="49">
        <v>0</v>
      </c>
      <c r="M1419" s="49">
        <v>0</v>
      </c>
      <c r="N1419" s="10">
        <v>18894.43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50">
        <f t="shared" si="73"/>
        <v>0</v>
      </c>
      <c r="U1419" s="50">
        <f t="shared" si="73"/>
        <v>0</v>
      </c>
      <c r="V1419" s="50">
        <f t="shared" si="73"/>
        <v>1574.5358333333334</v>
      </c>
      <c r="W1419" s="50">
        <f t="shared" si="73"/>
        <v>0</v>
      </c>
      <c r="X1419" s="50">
        <f t="shared" si="74"/>
        <v>0</v>
      </c>
      <c r="Y1419" s="50">
        <f t="shared" si="74"/>
        <v>0</v>
      </c>
      <c r="Z1419" s="50">
        <f t="shared" si="74"/>
        <v>0</v>
      </c>
      <c r="AA1419" s="50">
        <f t="shared" si="74"/>
        <v>0</v>
      </c>
      <c r="AB1419" s="50">
        <f t="shared" si="75"/>
        <v>1574.5358333333334</v>
      </c>
      <c r="AC1419" s="48" t="str">
        <f>VLOOKUP(ПРОДАЖИ!C:C,'ИЗ ОСНОВЫ НОМЕНКЛАТУР'!D:E,2,0)</f>
        <v>Аксессуары для столешниц</v>
      </c>
      <c r="AD1419" s="48" t="str">
        <f>VLOOKUP(C:C,'ИЗ ОСНОВЫ НОМЕНКЛАТУР'!D:F,3,0)</f>
        <v>Плинтус пластиковый 3м</v>
      </c>
      <c r="AE1419" s="48" t="str">
        <f>VLOOKUP(C:C,'ИЗ ОСНОВЫ НОМЕНКЛАТУР'!D:H,5,0)</f>
        <v>C</v>
      </c>
    </row>
    <row r="1420" spans="1:31" ht="9.6" customHeight="1" x14ac:dyDescent="0.2">
      <c r="A1420" s="45" t="s">
        <v>1300</v>
      </c>
      <c r="B1420" s="11"/>
      <c r="C1420" s="11" t="s">
        <v>1420</v>
      </c>
      <c r="D1420" s="44">
        <v>3</v>
      </c>
      <c r="E1420" s="44">
        <v>0</v>
      </c>
      <c r="F1420" s="48">
        <v>5</v>
      </c>
      <c r="G1420" s="48">
        <v>0</v>
      </c>
      <c r="H1420" s="44">
        <v>0</v>
      </c>
      <c r="I1420" s="44">
        <v>8</v>
      </c>
      <c r="J1420" s="44">
        <v>0</v>
      </c>
      <c r="K1420" s="48">
        <v>0</v>
      </c>
      <c r="L1420" s="49">
        <v>4590.2299999999996</v>
      </c>
      <c r="M1420" s="49">
        <v>0</v>
      </c>
      <c r="N1420" s="10">
        <v>7179.25</v>
      </c>
      <c r="O1420" s="10">
        <v>0</v>
      </c>
      <c r="P1420" s="10">
        <v>0</v>
      </c>
      <c r="Q1420" s="10">
        <v>10855.75</v>
      </c>
      <c r="R1420" s="10">
        <v>0</v>
      </c>
      <c r="S1420" s="10">
        <v>0</v>
      </c>
      <c r="T1420" s="50">
        <f t="shared" si="73"/>
        <v>382.51916666666665</v>
      </c>
      <c r="U1420" s="50">
        <f t="shared" si="73"/>
        <v>0</v>
      </c>
      <c r="V1420" s="50">
        <f t="shared" si="73"/>
        <v>598.27083333333337</v>
      </c>
      <c r="W1420" s="50">
        <f t="shared" si="73"/>
        <v>0</v>
      </c>
      <c r="X1420" s="50">
        <f t="shared" si="74"/>
        <v>0</v>
      </c>
      <c r="Y1420" s="50">
        <f t="shared" si="74"/>
        <v>904.64583333333337</v>
      </c>
      <c r="Z1420" s="50">
        <f t="shared" si="74"/>
        <v>0</v>
      </c>
      <c r="AA1420" s="50">
        <f t="shared" si="74"/>
        <v>0</v>
      </c>
      <c r="AB1420" s="50">
        <f t="shared" si="75"/>
        <v>1885.4358333333334</v>
      </c>
      <c r="AC1420" s="48" t="str">
        <f>VLOOKUP(ПРОДАЖИ!C:C,'ИЗ ОСНОВЫ НОМЕНКЛАТУР'!D:E,2,0)</f>
        <v>Аксессуары для столешниц</v>
      </c>
      <c r="AD1420" s="48" t="str">
        <f>VLOOKUP(C:C,'ИЗ ОСНОВЫ НОМЕНКЛАТУР'!D:F,3,0)</f>
        <v>Плинтус пластиковый 3м</v>
      </c>
      <c r="AE1420" s="48" t="str">
        <f>VLOOKUP(C:C,'ИЗ ОСНОВЫ НОМЕНКЛАТУР'!D:H,5,0)</f>
        <v>C</v>
      </c>
    </row>
    <row r="1421" spans="1:31" ht="9.6" customHeight="1" x14ac:dyDescent="0.2">
      <c r="A1421" s="45" t="s">
        <v>1300</v>
      </c>
      <c r="B1421" s="11"/>
      <c r="C1421" s="11" t="s">
        <v>1421</v>
      </c>
      <c r="D1421" s="44">
        <v>3</v>
      </c>
      <c r="E1421" s="44">
        <v>0</v>
      </c>
      <c r="F1421" s="48">
        <v>21</v>
      </c>
      <c r="G1421" s="48">
        <v>0</v>
      </c>
      <c r="H1421" s="44">
        <v>0</v>
      </c>
      <c r="I1421" s="44">
        <v>0</v>
      </c>
      <c r="J1421" s="44">
        <v>0</v>
      </c>
      <c r="K1421" s="48">
        <v>0</v>
      </c>
      <c r="L1421" s="49">
        <v>5299.05</v>
      </c>
      <c r="M1421" s="49">
        <v>0</v>
      </c>
      <c r="N1421" s="10">
        <v>37567.11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50">
        <f t="shared" si="73"/>
        <v>441.58750000000003</v>
      </c>
      <c r="U1421" s="50">
        <f t="shared" si="73"/>
        <v>0</v>
      </c>
      <c r="V1421" s="50">
        <f t="shared" si="73"/>
        <v>3130.5925000000002</v>
      </c>
      <c r="W1421" s="50">
        <f t="shared" si="73"/>
        <v>0</v>
      </c>
      <c r="X1421" s="50">
        <f t="shared" si="74"/>
        <v>0</v>
      </c>
      <c r="Y1421" s="50">
        <f t="shared" si="74"/>
        <v>0</v>
      </c>
      <c r="Z1421" s="50">
        <f t="shared" si="74"/>
        <v>0</v>
      </c>
      <c r="AA1421" s="50">
        <f t="shared" si="74"/>
        <v>0</v>
      </c>
      <c r="AB1421" s="50">
        <f t="shared" si="75"/>
        <v>3572.1800000000003</v>
      </c>
      <c r="AC1421" s="48" t="str">
        <f>VLOOKUP(ПРОДАЖИ!C:C,'ИЗ ОСНОВЫ НОМЕНКЛАТУР'!D:E,2,0)</f>
        <v>Аксессуары для столешниц</v>
      </c>
      <c r="AD1421" s="48" t="str">
        <f>VLOOKUP(C:C,'ИЗ ОСНОВЫ НОМЕНКЛАТУР'!D:F,3,0)</f>
        <v>Плинтус пластиковый 3м</v>
      </c>
      <c r="AE1421" s="48" t="str">
        <f>VLOOKUP(C:C,'ИЗ ОСНОВЫ НОМЕНКЛАТУР'!D:H,5,0)</f>
        <v>C</v>
      </c>
    </row>
    <row r="1422" spans="1:31" ht="9.6" customHeight="1" x14ac:dyDescent="0.2">
      <c r="A1422" s="45" t="s">
        <v>1300</v>
      </c>
      <c r="B1422" s="11"/>
      <c r="C1422" s="11" t="s">
        <v>1422</v>
      </c>
      <c r="D1422" s="44">
        <v>0</v>
      </c>
      <c r="E1422" s="44">
        <v>0</v>
      </c>
      <c r="F1422" s="48">
        <v>14</v>
      </c>
      <c r="G1422" s="48">
        <v>0</v>
      </c>
      <c r="H1422" s="44">
        <v>0</v>
      </c>
      <c r="I1422" s="44">
        <v>0</v>
      </c>
      <c r="J1422" s="44">
        <v>0</v>
      </c>
      <c r="K1422" s="48">
        <v>0</v>
      </c>
      <c r="L1422" s="49">
        <v>0</v>
      </c>
      <c r="M1422" s="49">
        <v>0</v>
      </c>
      <c r="N1422" s="10">
        <v>18725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50">
        <f t="shared" si="73"/>
        <v>0</v>
      </c>
      <c r="U1422" s="50">
        <f t="shared" si="73"/>
        <v>0</v>
      </c>
      <c r="V1422" s="50">
        <f t="shared" si="73"/>
        <v>1560.4166666666667</v>
      </c>
      <c r="W1422" s="50">
        <f t="shared" si="73"/>
        <v>0</v>
      </c>
      <c r="X1422" s="50">
        <f t="shared" si="74"/>
        <v>0</v>
      </c>
      <c r="Y1422" s="50">
        <f t="shared" si="74"/>
        <v>0</v>
      </c>
      <c r="Z1422" s="50">
        <f t="shared" si="74"/>
        <v>0</v>
      </c>
      <c r="AA1422" s="50">
        <f t="shared" si="74"/>
        <v>0</v>
      </c>
      <c r="AB1422" s="50">
        <f t="shared" si="75"/>
        <v>1560.4166666666667</v>
      </c>
      <c r="AC1422" s="48" t="str">
        <f>VLOOKUP(ПРОДАЖИ!C:C,'ИЗ ОСНОВЫ НОМЕНКЛАТУР'!D:E,2,0)</f>
        <v>Аксессуары для столешниц</v>
      </c>
      <c r="AD1422" s="48" t="str">
        <f>VLOOKUP(C:C,'ИЗ ОСНОВЫ НОМЕНКЛАТУР'!D:F,3,0)</f>
        <v>Плинтус пластиковый 3м</v>
      </c>
      <c r="AE1422" s="48" t="str">
        <f>VLOOKUP(C:C,'ИЗ ОСНОВЫ НОМЕНКЛАТУР'!D:H,5,0)</f>
        <v>C</v>
      </c>
    </row>
    <row r="1423" spans="1:31" ht="9.6" customHeight="1" x14ac:dyDescent="0.2">
      <c r="A1423" s="45" t="s">
        <v>1300</v>
      </c>
      <c r="B1423" s="11"/>
      <c r="C1423" s="11" t="s">
        <v>1423</v>
      </c>
      <c r="D1423" s="44">
        <v>0</v>
      </c>
      <c r="E1423" s="44">
        <v>0</v>
      </c>
      <c r="F1423" s="48">
        <v>2</v>
      </c>
      <c r="G1423" s="48">
        <v>0</v>
      </c>
      <c r="H1423" s="44">
        <v>0</v>
      </c>
      <c r="I1423" s="44">
        <v>0</v>
      </c>
      <c r="J1423" s="44">
        <v>4</v>
      </c>
      <c r="K1423" s="48">
        <v>4</v>
      </c>
      <c r="L1423" s="49">
        <v>0</v>
      </c>
      <c r="M1423" s="49">
        <v>0</v>
      </c>
      <c r="N1423" s="10">
        <v>2702.92</v>
      </c>
      <c r="O1423" s="10">
        <v>0</v>
      </c>
      <c r="P1423" s="10">
        <v>0</v>
      </c>
      <c r="Q1423" s="10">
        <v>0</v>
      </c>
      <c r="R1423" s="10">
        <v>5600</v>
      </c>
      <c r="S1423" s="10">
        <v>5600</v>
      </c>
      <c r="T1423" s="50">
        <f t="shared" si="73"/>
        <v>0</v>
      </c>
      <c r="U1423" s="50">
        <f t="shared" si="73"/>
        <v>0</v>
      </c>
      <c r="V1423" s="50">
        <f t="shared" si="73"/>
        <v>225.24333333333334</v>
      </c>
      <c r="W1423" s="50">
        <f t="shared" si="73"/>
        <v>0</v>
      </c>
      <c r="X1423" s="50">
        <f t="shared" si="74"/>
        <v>0</v>
      </c>
      <c r="Y1423" s="50">
        <f t="shared" si="74"/>
        <v>0</v>
      </c>
      <c r="Z1423" s="50">
        <f t="shared" si="74"/>
        <v>466.66666666666669</v>
      </c>
      <c r="AA1423" s="50">
        <f t="shared" si="74"/>
        <v>466.66666666666669</v>
      </c>
      <c r="AB1423" s="50">
        <f t="shared" si="75"/>
        <v>1158.5766666666668</v>
      </c>
      <c r="AC1423" s="48" t="str">
        <f>VLOOKUP(ПРОДАЖИ!C:C,'ИЗ ОСНОВЫ НОМЕНКЛАТУР'!D:E,2,0)</f>
        <v>Аксессуары для столешниц</v>
      </c>
      <c r="AD1423" s="48" t="str">
        <f>VLOOKUP(C:C,'ИЗ ОСНОВЫ НОМЕНКЛАТУР'!D:F,3,0)</f>
        <v>Плинтус пластиковый 3м</v>
      </c>
      <c r="AE1423" s="48" t="str">
        <f>VLOOKUP(C:C,'ИЗ ОСНОВЫ НОМЕНКЛАТУР'!D:H,5,0)</f>
        <v>C</v>
      </c>
    </row>
    <row r="1424" spans="1:31" ht="9.6" customHeight="1" x14ac:dyDescent="0.2">
      <c r="A1424" s="45" t="s">
        <v>1300</v>
      </c>
      <c r="B1424" s="11"/>
      <c r="C1424" s="11" t="s">
        <v>1424</v>
      </c>
      <c r="D1424" s="44">
        <v>6</v>
      </c>
      <c r="E1424" s="44">
        <v>0</v>
      </c>
      <c r="F1424" s="48">
        <v>7</v>
      </c>
      <c r="G1424" s="48">
        <v>0</v>
      </c>
      <c r="H1424" s="44">
        <v>0</v>
      </c>
      <c r="I1424" s="44">
        <v>0</v>
      </c>
      <c r="J1424" s="44">
        <v>0</v>
      </c>
      <c r="K1424" s="48">
        <v>0</v>
      </c>
      <c r="L1424" s="49">
        <v>7885.52</v>
      </c>
      <c r="M1424" s="49">
        <v>0</v>
      </c>
      <c r="N1424" s="10">
        <v>8706.4599999999991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50">
        <f t="shared" si="73"/>
        <v>657.12666666666667</v>
      </c>
      <c r="U1424" s="50">
        <f t="shared" si="73"/>
        <v>0</v>
      </c>
      <c r="V1424" s="50">
        <f t="shared" si="73"/>
        <v>725.5383333333333</v>
      </c>
      <c r="W1424" s="50">
        <f t="shared" si="73"/>
        <v>0</v>
      </c>
      <c r="X1424" s="50">
        <f t="shared" si="74"/>
        <v>0</v>
      </c>
      <c r="Y1424" s="50">
        <f t="shared" si="74"/>
        <v>0</v>
      </c>
      <c r="Z1424" s="50">
        <f t="shared" si="74"/>
        <v>0</v>
      </c>
      <c r="AA1424" s="50">
        <f t="shared" si="74"/>
        <v>0</v>
      </c>
      <c r="AB1424" s="50">
        <f t="shared" si="75"/>
        <v>1382.665</v>
      </c>
      <c r="AC1424" s="48" t="str">
        <f>VLOOKUP(ПРОДАЖИ!C:C,'ИЗ ОСНОВЫ НОМЕНКЛАТУР'!D:E,2,0)</f>
        <v>Аксессуары для столешниц</v>
      </c>
      <c r="AD1424" s="48" t="str">
        <f>VLOOKUP(C:C,'ИЗ ОСНОВЫ НОМЕНКЛАТУР'!D:F,3,0)</f>
        <v>Плинтус пластиковый 3м</v>
      </c>
      <c r="AE1424" s="48" t="str">
        <f>VLOOKUP(C:C,'ИЗ ОСНОВЫ НОМЕНКЛАТУР'!D:H,5,0)</f>
        <v>C</v>
      </c>
    </row>
    <row r="1425" spans="1:31" ht="9.6" customHeight="1" x14ac:dyDescent="0.2">
      <c r="A1425" s="45" t="s">
        <v>1300</v>
      </c>
      <c r="B1425" s="11"/>
      <c r="C1425" s="11" t="s">
        <v>1425</v>
      </c>
      <c r="D1425" s="44">
        <v>0</v>
      </c>
      <c r="E1425" s="44">
        <v>40</v>
      </c>
      <c r="F1425" s="48">
        <v>2</v>
      </c>
      <c r="G1425" s="48">
        <v>0</v>
      </c>
      <c r="H1425" s="44">
        <v>0</v>
      </c>
      <c r="I1425" s="44">
        <v>0</v>
      </c>
      <c r="J1425" s="44">
        <v>0</v>
      </c>
      <c r="K1425" s="48">
        <v>0</v>
      </c>
      <c r="L1425" s="49">
        <v>0</v>
      </c>
      <c r="M1425" s="49">
        <v>55212.4</v>
      </c>
      <c r="N1425" s="10">
        <v>2385.11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50">
        <f t="shared" si="73"/>
        <v>0</v>
      </c>
      <c r="U1425" s="50">
        <f t="shared" si="73"/>
        <v>4601.0333333333338</v>
      </c>
      <c r="V1425" s="50">
        <f t="shared" si="73"/>
        <v>198.75916666666669</v>
      </c>
      <c r="W1425" s="50">
        <f t="shared" si="73"/>
        <v>0</v>
      </c>
      <c r="X1425" s="50">
        <f t="shared" si="74"/>
        <v>0</v>
      </c>
      <c r="Y1425" s="50">
        <f t="shared" si="74"/>
        <v>0</v>
      </c>
      <c r="Z1425" s="50">
        <f t="shared" si="74"/>
        <v>0</v>
      </c>
      <c r="AA1425" s="50">
        <f t="shared" si="74"/>
        <v>0</v>
      </c>
      <c r="AB1425" s="50">
        <f t="shared" si="75"/>
        <v>4799.7925000000005</v>
      </c>
      <c r="AC1425" s="48" t="str">
        <f>VLOOKUP(ПРОДАЖИ!C:C,'ИЗ ОСНОВЫ НОМЕНКЛАТУР'!D:E,2,0)</f>
        <v>Аксессуары для столешниц</v>
      </c>
      <c r="AD1425" s="48" t="str">
        <f>VLOOKUP(C:C,'ИЗ ОСНОВЫ НОМЕНКЛАТУР'!D:F,3,0)</f>
        <v>Плинтус пластиковый 3м</v>
      </c>
      <c r="AE1425" s="48" t="str">
        <f>VLOOKUP(C:C,'ИЗ ОСНОВЫ НОМЕНКЛАТУР'!D:H,5,0)</f>
        <v>C</v>
      </c>
    </row>
    <row r="1426" spans="1:31" ht="9.6" customHeight="1" x14ac:dyDescent="0.2">
      <c r="A1426" s="45" t="s">
        <v>1300</v>
      </c>
      <c r="B1426" s="11"/>
      <c r="C1426" s="11" t="s">
        <v>1426</v>
      </c>
      <c r="D1426" s="44">
        <v>3</v>
      </c>
      <c r="E1426" s="44">
        <v>0</v>
      </c>
      <c r="F1426" s="48">
        <v>7</v>
      </c>
      <c r="G1426" s="48">
        <v>0</v>
      </c>
      <c r="H1426" s="44">
        <v>0</v>
      </c>
      <c r="I1426" s="44">
        <v>0</v>
      </c>
      <c r="J1426" s="44">
        <v>1</v>
      </c>
      <c r="K1426" s="48">
        <v>0</v>
      </c>
      <c r="L1426" s="49">
        <v>5938.52</v>
      </c>
      <c r="M1426" s="49">
        <v>0</v>
      </c>
      <c r="N1426" s="10">
        <v>10153.06</v>
      </c>
      <c r="O1426" s="10">
        <v>0</v>
      </c>
      <c r="P1426" s="10">
        <v>0</v>
      </c>
      <c r="Q1426" s="10">
        <v>0</v>
      </c>
      <c r="R1426" s="10">
        <v>1244.44</v>
      </c>
      <c r="S1426" s="10">
        <v>0</v>
      </c>
      <c r="T1426" s="50">
        <f t="shared" si="73"/>
        <v>494.87666666666672</v>
      </c>
      <c r="U1426" s="50">
        <f t="shared" si="73"/>
        <v>0</v>
      </c>
      <c r="V1426" s="50">
        <f t="shared" si="73"/>
        <v>846.08833333333325</v>
      </c>
      <c r="W1426" s="50">
        <f t="shared" si="73"/>
        <v>0</v>
      </c>
      <c r="X1426" s="50">
        <f t="shared" si="74"/>
        <v>0</v>
      </c>
      <c r="Y1426" s="50">
        <f t="shared" si="74"/>
        <v>0</v>
      </c>
      <c r="Z1426" s="50">
        <f t="shared" si="74"/>
        <v>103.70333333333333</v>
      </c>
      <c r="AA1426" s="50">
        <f t="shared" si="74"/>
        <v>0</v>
      </c>
      <c r="AB1426" s="50">
        <f t="shared" si="75"/>
        <v>1444.6683333333333</v>
      </c>
      <c r="AC1426" s="48" t="str">
        <f>VLOOKUP(ПРОДАЖИ!C:C,'ИЗ ОСНОВЫ НОМЕНКЛАТУР'!D:E,2,0)</f>
        <v>Аксессуары для столешниц</v>
      </c>
      <c r="AD1426" s="48" t="str">
        <f>VLOOKUP(C:C,'ИЗ ОСНОВЫ НОМЕНКЛАТУР'!D:F,3,0)</f>
        <v>Плинтус пластиковый 3м</v>
      </c>
      <c r="AE1426" s="48" t="str">
        <f>VLOOKUP(C:C,'ИЗ ОСНОВЫ НОМЕНКЛАТУР'!D:H,5,0)</f>
        <v>C</v>
      </c>
    </row>
    <row r="1427" spans="1:31" ht="9.6" customHeight="1" x14ac:dyDescent="0.2">
      <c r="A1427" s="45" t="s">
        <v>1300</v>
      </c>
      <c r="B1427" s="11"/>
      <c r="C1427" s="11" t="s">
        <v>1427</v>
      </c>
      <c r="D1427" s="44">
        <v>17</v>
      </c>
      <c r="E1427" s="44">
        <v>0</v>
      </c>
      <c r="F1427" s="48">
        <v>3</v>
      </c>
      <c r="G1427" s="48">
        <v>0</v>
      </c>
      <c r="H1427" s="44">
        <v>0</v>
      </c>
      <c r="I1427" s="44">
        <v>0</v>
      </c>
      <c r="J1427" s="44">
        <v>0</v>
      </c>
      <c r="K1427" s="48">
        <v>0</v>
      </c>
      <c r="L1427" s="49">
        <v>26252.080000000002</v>
      </c>
      <c r="M1427" s="49">
        <v>0</v>
      </c>
      <c r="N1427" s="10">
        <v>4632.72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50">
        <f t="shared" ref="T1427:Z1478" si="76">L1427/12</f>
        <v>2187.6733333333336</v>
      </c>
      <c r="U1427" s="50">
        <f t="shared" si="76"/>
        <v>0</v>
      </c>
      <c r="V1427" s="50">
        <f t="shared" si="76"/>
        <v>386.06</v>
      </c>
      <c r="W1427" s="50">
        <f t="shared" si="76"/>
        <v>0</v>
      </c>
      <c r="X1427" s="50">
        <f t="shared" si="74"/>
        <v>0</v>
      </c>
      <c r="Y1427" s="50">
        <f t="shared" si="74"/>
        <v>0</v>
      </c>
      <c r="Z1427" s="50">
        <f t="shared" si="74"/>
        <v>0</v>
      </c>
      <c r="AA1427" s="50">
        <f t="shared" si="74"/>
        <v>0</v>
      </c>
      <c r="AB1427" s="50">
        <f t="shared" si="75"/>
        <v>2573.7333333333336</v>
      </c>
      <c r="AC1427" s="48" t="str">
        <f>VLOOKUP(ПРОДАЖИ!C:C,'ИЗ ОСНОВЫ НОМЕНКЛАТУР'!D:E,2,0)</f>
        <v>Аксессуары для столешниц</v>
      </c>
      <c r="AD1427" s="48" t="str">
        <f>VLOOKUP(C:C,'ИЗ ОСНОВЫ НОМЕНКЛАТУР'!D:F,3,0)</f>
        <v>Плинтус пластиковый 3м</v>
      </c>
      <c r="AE1427" s="48" t="str">
        <f>VLOOKUP(C:C,'ИЗ ОСНОВЫ НОМЕНКЛАТУР'!D:H,5,0)</f>
        <v>C</v>
      </c>
    </row>
    <row r="1428" spans="1:31" ht="9.6" customHeight="1" x14ac:dyDescent="0.2">
      <c r="A1428" s="45" t="s">
        <v>1300</v>
      </c>
      <c r="B1428" s="11"/>
      <c r="C1428" s="11" t="s">
        <v>1428</v>
      </c>
      <c r="D1428" s="44">
        <v>0</v>
      </c>
      <c r="E1428" s="44">
        <v>40</v>
      </c>
      <c r="F1428" s="48">
        <v>0</v>
      </c>
      <c r="G1428" s="48">
        <v>0</v>
      </c>
      <c r="H1428" s="44">
        <v>0</v>
      </c>
      <c r="I1428" s="44">
        <v>0</v>
      </c>
      <c r="J1428" s="44">
        <v>0</v>
      </c>
      <c r="K1428" s="48">
        <v>0</v>
      </c>
      <c r="L1428" s="49">
        <v>0</v>
      </c>
      <c r="M1428" s="49">
        <v>55212.4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50">
        <f t="shared" si="76"/>
        <v>0</v>
      </c>
      <c r="U1428" s="50">
        <f t="shared" si="76"/>
        <v>4601.0333333333338</v>
      </c>
      <c r="V1428" s="50">
        <f t="shared" si="76"/>
        <v>0</v>
      </c>
      <c r="W1428" s="50">
        <f t="shared" si="76"/>
        <v>0</v>
      </c>
      <c r="X1428" s="50">
        <f t="shared" si="74"/>
        <v>0</v>
      </c>
      <c r="Y1428" s="50">
        <f t="shared" si="74"/>
        <v>0</v>
      </c>
      <c r="Z1428" s="50">
        <f t="shared" si="74"/>
        <v>0</v>
      </c>
      <c r="AA1428" s="50">
        <f t="shared" si="74"/>
        <v>0</v>
      </c>
      <c r="AB1428" s="50">
        <f t="shared" si="75"/>
        <v>4601.0333333333338</v>
      </c>
      <c r="AC1428" s="48" t="str">
        <f>VLOOKUP(ПРОДАЖИ!C:C,'ИЗ ОСНОВЫ НОМЕНКЛАТУР'!D:E,2,0)</f>
        <v>Аксессуары для столешниц</v>
      </c>
      <c r="AD1428" s="48" t="str">
        <f>VLOOKUP(C:C,'ИЗ ОСНОВЫ НОМЕНКЛАТУР'!D:F,3,0)</f>
        <v>Плинтус пластиковый 3м</v>
      </c>
      <c r="AE1428" s="48" t="str">
        <f>VLOOKUP(C:C,'ИЗ ОСНОВЫ НОМЕНКЛАТУР'!D:H,5,0)</f>
        <v>C</v>
      </c>
    </row>
    <row r="1429" spans="1:31" ht="9.6" customHeight="1" x14ac:dyDescent="0.2">
      <c r="A1429" s="45" t="s">
        <v>1300</v>
      </c>
      <c r="B1429" s="11"/>
      <c r="C1429" s="11" t="s">
        <v>1429</v>
      </c>
      <c r="D1429" s="44">
        <v>0</v>
      </c>
      <c r="E1429" s="44">
        <v>0</v>
      </c>
      <c r="F1429" s="48">
        <v>11</v>
      </c>
      <c r="G1429" s="48">
        <v>0</v>
      </c>
      <c r="H1429" s="44">
        <v>0</v>
      </c>
      <c r="I1429" s="44">
        <v>6</v>
      </c>
      <c r="J1429" s="44">
        <v>10</v>
      </c>
      <c r="K1429" s="48">
        <v>0</v>
      </c>
      <c r="L1429" s="49">
        <v>0</v>
      </c>
      <c r="M1429" s="49">
        <v>0</v>
      </c>
      <c r="N1429" s="10">
        <v>9854.8799999999992</v>
      </c>
      <c r="O1429" s="10">
        <v>0</v>
      </c>
      <c r="P1429" s="10">
        <v>0</v>
      </c>
      <c r="Q1429" s="10">
        <v>5602.05</v>
      </c>
      <c r="R1429" s="10">
        <v>9300.9</v>
      </c>
      <c r="S1429" s="10">
        <v>0</v>
      </c>
      <c r="T1429" s="50">
        <f t="shared" si="76"/>
        <v>0</v>
      </c>
      <c r="U1429" s="50">
        <f t="shared" si="76"/>
        <v>0</v>
      </c>
      <c r="V1429" s="50">
        <f t="shared" si="76"/>
        <v>821.2399999999999</v>
      </c>
      <c r="W1429" s="50">
        <f t="shared" si="76"/>
        <v>0</v>
      </c>
      <c r="X1429" s="50">
        <f t="shared" si="74"/>
        <v>0</v>
      </c>
      <c r="Y1429" s="50">
        <f t="shared" si="74"/>
        <v>466.83750000000003</v>
      </c>
      <c r="Z1429" s="50">
        <f t="shared" si="74"/>
        <v>775.07499999999993</v>
      </c>
      <c r="AA1429" s="50">
        <f t="shared" si="74"/>
        <v>0</v>
      </c>
      <c r="AB1429" s="50">
        <f t="shared" si="75"/>
        <v>2063.1524999999997</v>
      </c>
      <c r="AC1429" s="48" t="str">
        <f>VLOOKUP(ПРОДАЖИ!C:C,'ИЗ ОСНОВЫ НОМЕНКЛАТУР'!D:E,2,0)</f>
        <v>Аксессуары для столешниц</v>
      </c>
      <c r="AD1429" s="48" t="str">
        <f>VLOOKUP(C:C,'ИЗ ОСНОВЫ НОМЕНКЛАТУР'!D:F,3,0)</f>
        <v>Плинтус пластиковый 3м</v>
      </c>
      <c r="AE1429" s="48" t="str">
        <f>VLOOKUP(C:C,'ИЗ ОСНОВЫ НОМЕНКЛАТУР'!D:H,5,0)</f>
        <v>C</v>
      </c>
    </row>
    <row r="1430" spans="1:31" ht="9.6" customHeight="1" x14ac:dyDescent="0.2">
      <c r="A1430" s="45" t="s">
        <v>1300</v>
      </c>
      <c r="B1430" s="11"/>
      <c r="C1430" s="11" t="s">
        <v>1430</v>
      </c>
      <c r="D1430" s="44">
        <v>7</v>
      </c>
      <c r="E1430" s="44">
        <v>0</v>
      </c>
      <c r="F1430" s="48">
        <v>6</v>
      </c>
      <c r="G1430" s="48">
        <v>0</v>
      </c>
      <c r="H1430" s="44">
        <v>0</v>
      </c>
      <c r="I1430" s="44">
        <v>6</v>
      </c>
      <c r="J1430" s="44">
        <v>0</v>
      </c>
      <c r="K1430" s="48">
        <v>0</v>
      </c>
      <c r="L1430" s="49">
        <v>10809.68</v>
      </c>
      <c r="M1430" s="49">
        <v>0</v>
      </c>
      <c r="N1430" s="10">
        <v>9265.44</v>
      </c>
      <c r="O1430" s="10">
        <v>0</v>
      </c>
      <c r="P1430" s="10">
        <v>0</v>
      </c>
      <c r="Q1430" s="10">
        <v>9265.44</v>
      </c>
      <c r="R1430" s="10">
        <v>0</v>
      </c>
      <c r="S1430" s="10">
        <v>0</v>
      </c>
      <c r="T1430" s="50">
        <f t="shared" si="76"/>
        <v>900.80666666666673</v>
      </c>
      <c r="U1430" s="50">
        <f t="shared" si="76"/>
        <v>0</v>
      </c>
      <c r="V1430" s="50">
        <f t="shared" si="76"/>
        <v>772.12</v>
      </c>
      <c r="W1430" s="50">
        <f t="shared" si="76"/>
        <v>0</v>
      </c>
      <c r="X1430" s="50">
        <f t="shared" si="74"/>
        <v>0</v>
      </c>
      <c r="Y1430" s="50">
        <f t="shared" si="74"/>
        <v>772.12</v>
      </c>
      <c r="Z1430" s="50">
        <f t="shared" si="74"/>
        <v>0</v>
      </c>
      <c r="AA1430" s="50">
        <f t="shared" si="74"/>
        <v>0</v>
      </c>
      <c r="AB1430" s="50">
        <f t="shared" si="75"/>
        <v>2445.0466666666666</v>
      </c>
      <c r="AC1430" s="48" t="str">
        <f>VLOOKUP(ПРОДАЖИ!C:C,'ИЗ ОСНОВЫ НОМЕНКЛАТУР'!D:E,2,0)</f>
        <v>Аксессуары для столешниц</v>
      </c>
      <c r="AD1430" s="48" t="str">
        <f>VLOOKUP(C:C,'ИЗ ОСНОВЫ НОМЕНКЛАТУР'!D:F,3,0)</f>
        <v>Плинтус пластиковый 3м</v>
      </c>
      <c r="AE1430" s="48" t="str">
        <f>VLOOKUP(C:C,'ИЗ ОСНОВЫ НОМЕНКЛАТУР'!D:H,5,0)</f>
        <v>C</v>
      </c>
    </row>
    <row r="1431" spans="1:31" ht="9.6" customHeight="1" x14ac:dyDescent="0.2">
      <c r="A1431" s="45" t="s">
        <v>1300</v>
      </c>
      <c r="B1431" s="11"/>
      <c r="C1431" s="11" t="s">
        <v>1431</v>
      </c>
      <c r="D1431" s="44">
        <v>6</v>
      </c>
      <c r="E1431" s="44">
        <v>0</v>
      </c>
      <c r="F1431" s="48">
        <v>3</v>
      </c>
      <c r="G1431" s="48">
        <v>0</v>
      </c>
      <c r="H1431" s="44">
        <v>0</v>
      </c>
      <c r="I1431" s="44">
        <v>0</v>
      </c>
      <c r="J1431" s="44">
        <v>0</v>
      </c>
      <c r="K1431" s="48">
        <v>0</v>
      </c>
      <c r="L1431" s="49">
        <v>10356.08</v>
      </c>
      <c r="M1431" s="49">
        <v>0</v>
      </c>
      <c r="N1431" s="10">
        <v>4012.5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50">
        <f t="shared" si="76"/>
        <v>863.00666666666666</v>
      </c>
      <c r="U1431" s="50">
        <f t="shared" si="76"/>
        <v>0</v>
      </c>
      <c r="V1431" s="50">
        <f t="shared" si="76"/>
        <v>334.375</v>
      </c>
      <c r="W1431" s="50">
        <f t="shared" si="76"/>
        <v>0</v>
      </c>
      <c r="X1431" s="50">
        <f t="shared" si="74"/>
        <v>0</v>
      </c>
      <c r="Y1431" s="50">
        <f t="shared" si="74"/>
        <v>0</v>
      </c>
      <c r="Z1431" s="50">
        <f t="shared" si="74"/>
        <v>0</v>
      </c>
      <c r="AA1431" s="50">
        <f t="shared" si="74"/>
        <v>0</v>
      </c>
      <c r="AB1431" s="50">
        <f t="shared" si="75"/>
        <v>1197.3816666666667</v>
      </c>
      <c r="AC1431" s="48" t="str">
        <f>VLOOKUP(ПРОДАЖИ!C:C,'ИЗ ОСНОВЫ НОМЕНКЛАТУР'!D:E,2,0)</f>
        <v>Аксессуары для столешниц</v>
      </c>
      <c r="AD1431" s="48" t="str">
        <f>VLOOKUP(C:C,'ИЗ ОСНОВЫ НОМЕНКЛАТУР'!D:F,3,0)</f>
        <v>Плинтус пластиковый 3м</v>
      </c>
      <c r="AE1431" s="48" t="str">
        <f>VLOOKUP(C:C,'ИЗ ОСНОВЫ НОМЕНКЛАТУР'!D:H,5,0)</f>
        <v>C</v>
      </c>
    </row>
    <row r="1432" spans="1:31" ht="9.6" customHeight="1" x14ac:dyDescent="0.2">
      <c r="A1432" s="45" t="s">
        <v>1300</v>
      </c>
      <c r="B1432" s="11"/>
      <c r="C1432" s="11" t="s">
        <v>1432</v>
      </c>
      <c r="D1432" s="44">
        <v>0</v>
      </c>
      <c r="E1432" s="44">
        <v>0</v>
      </c>
      <c r="F1432" s="48">
        <v>3</v>
      </c>
      <c r="G1432" s="48">
        <v>0</v>
      </c>
      <c r="H1432" s="44">
        <v>0</v>
      </c>
      <c r="I1432" s="44">
        <v>0</v>
      </c>
      <c r="J1432" s="44">
        <v>3</v>
      </c>
      <c r="K1432" s="48">
        <v>0</v>
      </c>
      <c r="L1432" s="49">
        <v>0</v>
      </c>
      <c r="M1432" s="49">
        <v>0</v>
      </c>
      <c r="N1432" s="10">
        <v>10176</v>
      </c>
      <c r="O1432" s="10">
        <v>0</v>
      </c>
      <c r="P1432" s="10">
        <v>0</v>
      </c>
      <c r="Q1432" s="10">
        <v>0</v>
      </c>
      <c r="R1432" s="10">
        <v>11819.9</v>
      </c>
      <c r="S1432" s="10">
        <v>0</v>
      </c>
      <c r="T1432" s="50">
        <f t="shared" si="76"/>
        <v>0</v>
      </c>
      <c r="U1432" s="50">
        <f t="shared" si="76"/>
        <v>0</v>
      </c>
      <c r="V1432" s="50">
        <f t="shared" si="76"/>
        <v>848</v>
      </c>
      <c r="W1432" s="50">
        <f t="shared" si="76"/>
        <v>0</v>
      </c>
      <c r="X1432" s="50">
        <f t="shared" si="74"/>
        <v>0</v>
      </c>
      <c r="Y1432" s="50">
        <f t="shared" si="74"/>
        <v>0</v>
      </c>
      <c r="Z1432" s="50">
        <f t="shared" si="74"/>
        <v>984.99166666666667</v>
      </c>
      <c r="AA1432" s="50">
        <f t="shared" si="74"/>
        <v>0</v>
      </c>
      <c r="AB1432" s="50">
        <f t="shared" si="75"/>
        <v>1832.9916666666668</v>
      </c>
      <c r="AC1432" s="48" t="str">
        <f>VLOOKUP(ПРОДАЖИ!C:C,'ИЗ ОСНОВЫ НОМЕНКЛАТУР'!D:E,2,0)</f>
        <v>Аксессуары для столешниц</v>
      </c>
      <c r="AD1432" s="48" t="str">
        <f>VLOOKUP(C:C,'ИЗ ОСНОВЫ НОМЕНКЛАТУР'!D:F,3,0)</f>
        <v>Плинтус пластиковый 3м</v>
      </c>
      <c r="AE1432" s="48" t="str">
        <f>VLOOKUP(C:C,'ИЗ ОСНОВЫ НОМЕНКЛАТУР'!D:H,5,0)</f>
        <v>C</v>
      </c>
    </row>
    <row r="1433" spans="1:31" ht="9.6" customHeight="1" x14ac:dyDescent="0.2">
      <c r="A1433" s="45" t="s">
        <v>1300</v>
      </c>
      <c r="B1433" s="11"/>
      <c r="C1433" s="11" t="s">
        <v>1433</v>
      </c>
      <c r="D1433" s="44">
        <v>0</v>
      </c>
      <c r="E1433" s="44">
        <v>0</v>
      </c>
      <c r="F1433" s="48">
        <v>0</v>
      </c>
      <c r="G1433" s="48">
        <v>0</v>
      </c>
      <c r="H1433" s="44">
        <v>0</v>
      </c>
      <c r="I1433" s="44">
        <v>0</v>
      </c>
      <c r="J1433" s="44">
        <v>9</v>
      </c>
      <c r="K1433" s="48">
        <v>0</v>
      </c>
      <c r="L1433" s="49">
        <v>0</v>
      </c>
      <c r="M1433" s="49">
        <v>0</v>
      </c>
      <c r="N1433" s="10">
        <v>0</v>
      </c>
      <c r="O1433" s="10">
        <v>0</v>
      </c>
      <c r="P1433" s="10">
        <v>0</v>
      </c>
      <c r="Q1433" s="10">
        <v>0</v>
      </c>
      <c r="R1433" s="10">
        <v>8353.18</v>
      </c>
      <c r="S1433" s="10">
        <v>0</v>
      </c>
      <c r="T1433" s="50">
        <f t="shared" si="76"/>
        <v>0</v>
      </c>
      <c r="U1433" s="50">
        <f t="shared" si="76"/>
        <v>0</v>
      </c>
      <c r="V1433" s="50">
        <f t="shared" si="76"/>
        <v>0</v>
      </c>
      <c r="W1433" s="50">
        <f t="shared" si="76"/>
        <v>0</v>
      </c>
      <c r="X1433" s="50">
        <f t="shared" si="74"/>
        <v>0</v>
      </c>
      <c r="Y1433" s="50">
        <f t="shared" si="74"/>
        <v>0</v>
      </c>
      <c r="Z1433" s="50">
        <f t="shared" si="74"/>
        <v>696.09833333333336</v>
      </c>
      <c r="AA1433" s="50">
        <f t="shared" si="74"/>
        <v>0</v>
      </c>
      <c r="AB1433" s="50">
        <f t="shared" si="75"/>
        <v>696.09833333333336</v>
      </c>
      <c r="AC1433" s="48" t="str">
        <f>VLOOKUP(ПРОДАЖИ!C:C,'ИЗ ОСНОВЫ НОМЕНКЛАТУР'!D:E,2,0)</f>
        <v>Аксессуары для столешниц</v>
      </c>
      <c r="AD1433" s="48" t="str">
        <f>VLOOKUP(C:C,'ИЗ ОСНОВЫ НОМЕНКЛАТУР'!D:F,3,0)</f>
        <v>Плинтус пластиковый 3м</v>
      </c>
      <c r="AE1433" s="48" t="str">
        <f>VLOOKUP(C:C,'ИЗ ОСНОВЫ НОМЕНКЛАТУР'!D:H,5,0)</f>
        <v>C</v>
      </c>
    </row>
    <row r="1434" spans="1:31" ht="9.6" customHeight="1" x14ac:dyDescent="0.2">
      <c r="A1434" s="45" t="s">
        <v>1300</v>
      </c>
      <c r="B1434" s="11"/>
      <c r="C1434" s="11" t="s">
        <v>1434</v>
      </c>
      <c r="D1434" s="44">
        <v>0</v>
      </c>
      <c r="E1434" s="44">
        <v>0</v>
      </c>
      <c r="F1434" s="48">
        <v>19</v>
      </c>
      <c r="G1434" s="48">
        <v>0</v>
      </c>
      <c r="H1434" s="44">
        <v>0</v>
      </c>
      <c r="I1434" s="44">
        <v>0</v>
      </c>
      <c r="J1434" s="44">
        <v>0</v>
      </c>
      <c r="K1434" s="48">
        <v>0</v>
      </c>
      <c r="L1434" s="49">
        <v>0</v>
      </c>
      <c r="M1434" s="49">
        <v>0</v>
      </c>
      <c r="N1434" s="10">
        <v>41749.46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50">
        <f t="shared" si="76"/>
        <v>0</v>
      </c>
      <c r="U1434" s="50">
        <f t="shared" si="76"/>
        <v>0</v>
      </c>
      <c r="V1434" s="50">
        <f t="shared" si="76"/>
        <v>3479.1216666666664</v>
      </c>
      <c r="W1434" s="50">
        <f t="shared" si="76"/>
        <v>0</v>
      </c>
      <c r="X1434" s="50">
        <f t="shared" si="74"/>
        <v>0</v>
      </c>
      <c r="Y1434" s="50">
        <f t="shared" si="74"/>
        <v>0</v>
      </c>
      <c r="Z1434" s="50">
        <f t="shared" si="74"/>
        <v>0</v>
      </c>
      <c r="AA1434" s="50">
        <f t="shared" si="74"/>
        <v>0</v>
      </c>
      <c r="AB1434" s="50">
        <f t="shared" si="75"/>
        <v>3479.1216666666664</v>
      </c>
      <c r="AC1434" s="48" t="str">
        <f>VLOOKUP(ПРОДАЖИ!C:C,'ИЗ ОСНОВЫ НОМЕНКЛАТУР'!D:E,2,0)</f>
        <v>Аксессуары для столешниц</v>
      </c>
      <c r="AD1434" s="48" t="str">
        <f>VLOOKUP(C:C,'ИЗ ОСНОВЫ НОМЕНКЛАТУР'!D:F,3,0)</f>
        <v>Плинтус пластиковый 3м</v>
      </c>
      <c r="AE1434" s="48" t="str">
        <f>VLOOKUP(C:C,'ИЗ ОСНОВЫ НОМЕНКЛАТУР'!D:H,5,0)</f>
        <v>C</v>
      </c>
    </row>
    <row r="1435" spans="1:31" ht="9.6" customHeight="1" x14ac:dyDescent="0.2">
      <c r="A1435" s="45" t="s">
        <v>1300</v>
      </c>
      <c r="B1435" s="11"/>
      <c r="C1435" s="11" t="s">
        <v>1435</v>
      </c>
      <c r="D1435" s="44">
        <v>6</v>
      </c>
      <c r="E1435" s="44">
        <v>0</v>
      </c>
      <c r="F1435" s="48">
        <v>0</v>
      </c>
      <c r="G1435" s="48">
        <v>0</v>
      </c>
      <c r="H1435" s="44">
        <v>0</v>
      </c>
      <c r="I1435" s="44">
        <v>0</v>
      </c>
      <c r="J1435" s="44">
        <v>0</v>
      </c>
      <c r="K1435" s="48">
        <v>28</v>
      </c>
      <c r="L1435" s="49">
        <v>12504</v>
      </c>
      <c r="M1435" s="49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48637.120000000003</v>
      </c>
      <c r="T1435" s="50">
        <f t="shared" si="76"/>
        <v>1042</v>
      </c>
      <c r="U1435" s="50">
        <f t="shared" si="76"/>
        <v>0</v>
      </c>
      <c r="V1435" s="50">
        <f t="shared" si="76"/>
        <v>0</v>
      </c>
      <c r="W1435" s="50">
        <f t="shared" si="76"/>
        <v>0</v>
      </c>
      <c r="X1435" s="50">
        <f t="shared" si="74"/>
        <v>0</v>
      </c>
      <c r="Y1435" s="50">
        <f t="shared" si="74"/>
        <v>0</v>
      </c>
      <c r="Z1435" s="50">
        <f t="shared" si="74"/>
        <v>0</v>
      </c>
      <c r="AA1435" s="50">
        <f t="shared" si="74"/>
        <v>4053.0933333333337</v>
      </c>
      <c r="AB1435" s="50">
        <f t="shared" si="75"/>
        <v>5095.0933333333342</v>
      </c>
      <c r="AC1435" s="48" t="str">
        <f>VLOOKUP(ПРОДАЖИ!C:C,'ИЗ ОСНОВЫ НОМЕНКЛАТУР'!D:E,2,0)</f>
        <v>Аксессуары для столешниц</v>
      </c>
      <c r="AD1435" s="48" t="str">
        <f>VLOOKUP(C:C,'ИЗ ОСНОВЫ НОМЕНКЛАТУР'!D:F,3,0)</f>
        <v>Плинтус пластиковый 3м</v>
      </c>
      <c r="AE1435" s="48" t="str">
        <f>VLOOKUP(C:C,'ИЗ ОСНОВЫ НОМЕНКЛАТУР'!D:H,5,0)</f>
        <v>C</v>
      </c>
    </row>
    <row r="1436" spans="1:31" ht="9.6" customHeight="1" x14ac:dyDescent="0.2">
      <c r="A1436" s="45" t="s">
        <v>1300</v>
      </c>
      <c r="B1436" s="11"/>
      <c r="C1436" s="11" t="s">
        <v>1436</v>
      </c>
      <c r="D1436" s="44">
        <v>0</v>
      </c>
      <c r="E1436" s="44">
        <v>0</v>
      </c>
      <c r="F1436" s="48">
        <v>4</v>
      </c>
      <c r="G1436" s="48">
        <v>0</v>
      </c>
      <c r="H1436" s="44">
        <v>0</v>
      </c>
      <c r="I1436" s="44">
        <v>0</v>
      </c>
      <c r="J1436" s="44">
        <v>2</v>
      </c>
      <c r="K1436" s="48">
        <v>0</v>
      </c>
      <c r="L1436" s="49">
        <v>0</v>
      </c>
      <c r="M1436" s="49">
        <v>0</v>
      </c>
      <c r="N1436" s="10">
        <v>6106.75</v>
      </c>
      <c r="O1436" s="10">
        <v>0</v>
      </c>
      <c r="P1436" s="10">
        <v>0</v>
      </c>
      <c r="Q1436" s="10">
        <v>0</v>
      </c>
      <c r="R1436" s="10">
        <v>2338</v>
      </c>
      <c r="S1436" s="10">
        <v>0</v>
      </c>
      <c r="T1436" s="50">
        <f t="shared" si="76"/>
        <v>0</v>
      </c>
      <c r="U1436" s="50">
        <f t="shared" si="76"/>
        <v>0</v>
      </c>
      <c r="V1436" s="50">
        <f t="shared" si="76"/>
        <v>508.89583333333331</v>
      </c>
      <c r="W1436" s="50">
        <f t="shared" si="76"/>
        <v>0</v>
      </c>
      <c r="X1436" s="50">
        <f t="shared" si="74"/>
        <v>0</v>
      </c>
      <c r="Y1436" s="50">
        <f t="shared" si="74"/>
        <v>0</v>
      </c>
      <c r="Z1436" s="50">
        <f t="shared" si="74"/>
        <v>194.83333333333334</v>
      </c>
      <c r="AA1436" s="50">
        <f t="shared" si="74"/>
        <v>0</v>
      </c>
      <c r="AB1436" s="50">
        <f t="shared" si="75"/>
        <v>703.72916666666663</v>
      </c>
      <c r="AC1436" s="48" t="str">
        <f>VLOOKUP(ПРОДАЖИ!C:C,'ИЗ ОСНОВЫ НОМЕНКЛАТУР'!D:E,2,0)</f>
        <v>Аксессуары для столешниц</v>
      </c>
      <c r="AD1436" s="48" t="str">
        <f>VLOOKUP(C:C,'ИЗ ОСНОВЫ НОМЕНКЛАТУР'!D:F,3,0)</f>
        <v>Плинтус пластиковый 3м</v>
      </c>
      <c r="AE1436" s="48" t="str">
        <f>VLOOKUP(C:C,'ИЗ ОСНОВЫ НОМЕНКЛАТУР'!D:H,5,0)</f>
        <v>C</v>
      </c>
    </row>
    <row r="1437" spans="1:31" ht="9.6" customHeight="1" x14ac:dyDescent="0.2">
      <c r="A1437" s="45" t="s">
        <v>1300</v>
      </c>
      <c r="B1437" s="11"/>
      <c r="C1437" s="11" t="s">
        <v>1437</v>
      </c>
      <c r="D1437" s="44">
        <v>9</v>
      </c>
      <c r="E1437" s="44">
        <v>0</v>
      </c>
      <c r="F1437" s="48">
        <v>0</v>
      </c>
      <c r="G1437" s="48">
        <v>0</v>
      </c>
      <c r="H1437" s="44">
        <v>0</v>
      </c>
      <c r="I1437" s="44">
        <v>0</v>
      </c>
      <c r="J1437" s="44">
        <v>1</v>
      </c>
      <c r="K1437" s="48">
        <v>0</v>
      </c>
      <c r="L1437" s="49">
        <v>12622.37</v>
      </c>
      <c r="M1437" s="49">
        <v>0</v>
      </c>
      <c r="N1437" s="10">
        <v>0</v>
      </c>
      <c r="O1437" s="10">
        <v>0</v>
      </c>
      <c r="P1437" s="10">
        <v>0</v>
      </c>
      <c r="Q1437" s="10">
        <v>0</v>
      </c>
      <c r="R1437" s="10">
        <v>1380.3</v>
      </c>
      <c r="S1437" s="10">
        <v>0</v>
      </c>
      <c r="T1437" s="50">
        <f t="shared" si="76"/>
        <v>1051.8641666666667</v>
      </c>
      <c r="U1437" s="50">
        <f t="shared" si="76"/>
        <v>0</v>
      </c>
      <c r="V1437" s="50">
        <f t="shared" si="76"/>
        <v>0</v>
      </c>
      <c r="W1437" s="50">
        <f t="shared" si="76"/>
        <v>0</v>
      </c>
      <c r="X1437" s="50">
        <f t="shared" si="74"/>
        <v>0</v>
      </c>
      <c r="Y1437" s="50">
        <f t="shared" si="74"/>
        <v>0</v>
      </c>
      <c r="Z1437" s="50">
        <f t="shared" si="74"/>
        <v>115.02499999999999</v>
      </c>
      <c r="AA1437" s="50">
        <f t="shared" si="74"/>
        <v>0</v>
      </c>
      <c r="AB1437" s="50">
        <f t="shared" si="75"/>
        <v>1166.8891666666668</v>
      </c>
      <c r="AC1437" s="48" t="str">
        <f>VLOOKUP(ПРОДАЖИ!C:C,'ИЗ ОСНОВЫ НОМЕНКЛАТУР'!D:E,2,0)</f>
        <v>Аксессуары для столешниц</v>
      </c>
      <c r="AD1437" s="48" t="str">
        <f>VLOOKUP(C:C,'ИЗ ОСНОВЫ НОМЕНКЛАТУР'!D:F,3,0)</f>
        <v>Плинтус пластиковый 3м</v>
      </c>
      <c r="AE1437" s="48" t="str">
        <f>VLOOKUP(C:C,'ИЗ ОСНОВЫ НОМЕНКЛАТУР'!D:H,5,0)</f>
        <v>C</v>
      </c>
    </row>
    <row r="1438" spans="1:31" ht="9.6" customHeight="1" x14ac:dyDescent="0.2">
      <c r="A1438" s="45" t="s">
        <v>1300</v>
      </c>
      <c r="B1438" s="11"/>
      <c r="C1438" s="11" t="s">
        <v>1438</v>
      </c>
      <c r="D1438" s="44">
        <v>0</v>
      </c>
      <c r="E1438" s="44">
        <v>0</v>
      </c>
      <c r="F1438" s="48">
        <v>4</v>
      </c>
      <c r="G1438" s="48">
        <v>0</v>
      </c>
      <c r="H1438" s="44">
        <v>0</v>
      </c>
      <c r="I1438" s="44">
        <v>0</v>
      </c>
      <c r="J1438" s="44">
        <v>0</v>
      </c>
      <c r="K1438" s="48">
        <v>0</v>
      </c>
      <c r="L1438" s="49">
        <v>0</v>
      </c>
      <c r="M1438" s="49">
        <v>0</v>
      </c>
      <c r="N1438" s="10">
        <v>5430.25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50">
        <f t="shared" si="76"/>
        <v>0</v>
      </c>
      <c r="U1438" s="50">
        <f t="shared" si="76"/>
        <v>0</v>
      </c>
      <c r="V1438" s="50">
        <f t="shared" si="76"/>
        <v>452.52083333333331</v>
      </c>
      <c r="W1438" s="50">
        <f t="shared" si="76"/>
        <v>0</v>
      </c>
      <c r="X1438" s="50">
        <f t="shared" si="74"/>
        <v>0</v>
      </c>
      <c r="Y1438" s="50">
        <f t="shared" si="74"/>
        <v>0</v>
      </c>
      <c r="Z1438" s="50">
        <f t="shared" si="74"/>
        <v>0</v>
      </c>
      <c r="AA1438" s="50">
        <f t="shared" si="74"/>
        <v>0</v>
      </c>
      <c r="AB1438" s="50">
        <f t="shared" si="75"/>
        <v>452.52083333333331</v>
      </c>
      <c r="AC1438" s="48" t="str">
        <f>VLOOKUP(ПРОДАЖИ!C:C,'ИЗ ОСНОВЫ НОМЕНКЛАТУР'!D:E,2,0)</f>
        <v>Аксессуары для столешниц</v>
      </c>
      <c r="AD1438" s="48" t="str">
        <f>VLOOKUP(C:C,'ИЗ ОСНОВЫ НОМЕНКЛАТУР'!D:F,3,0)</f>
        <v>Плинтус пластиковый 3м</v>
      </c>
      <c r="AE1438" s="48" t="str">
        <f>VLOOKUP(C:C,'ИЗ ОСНОВЫ НОМЕНКЛАТУР'!D:H,5,0)</f>
        <v>C</v>
      </c>
    </row>
    <row r="1439" spans="1:31" ht="9.6" customHeight="1" x14ac:dyDescent="0.2">
      <c r="A1439" s="45" t="s">
        <v>1300</v>
      </c>
      <c r="B1439" s="11"/>
      <c r="C1439" s="11" t="s">
        <v>1439</v>
      </c>
      <c r="D1439" s="44">
        <v>0</v>
      </c>
      <c r="E1439" s="44">
        <v>0</v>
      </c>
      <c r="F1439" s="48">
        <v>2</v>
      </c>
      <c r="G1439" s="48">
        <v>0</v>
      </c>
      <c r="H1439" s="44">
        <v>0</v>
      </c>
      <c r="I1439" s="44">
        <v>0</v>
      </c>
      <c r="J1439" s="44">
        <v>0</v>
      </c>
      <c r="K1439" s="48">
        <v>0</v>
      </c>
      <c r="L1439" s="49">
        <v>0</v>
      </c>
      <c r="M1439" s="49">
        <v>0</v>
      </c>
      <c r="N1439" s="10">
        <v>6784</v>
      </c>
      <c r="O1439" s="10">
        <v>0</v>
      </c>
      <c r="P1439" s="10">
        <v>0</v>
      </c>
      <c r="Q1439" s="10">
        <v>0</v>
      </c>
      <c r="R1439" s="10">
        <v>0</v>
      </c>
      <c r="S1439" s="10">
        <v>0</v>
      </c>
      <c r="T1439" s="50">
        <f t="shared" si="76"/>
        <v>0</v>
      </c>
      <c r="U1439" s="50">
        <f t="shared" si="76"/>
        <v>0</v>
      </c>
      <c r="V1439" s="50">
        <f t="shared" si="76"/>
        <v>565.33333333333337</v>
      </c>
      <c r="W1439" s="50">
        <f t="shared" si="76"/>
        <v>0</v>
      </c>
      <c r="X1439" s="50">
        <f t="shared" si="74"/>
        <v>0</v>
      </c>
      <c r="Y1439" s="50">
        <f t="shared" si="74"/>
        <v>0</v>
      </c>
      <c r="Z1439" s="50">
        <f t="shared" si="74"/>
        <v>0</v>
      </c>
      <c r="AA1439" s="50">
        <f t="shared" si="74"/>
        <v>0</v>
      </c>
      <c r="AB1439" s="50">
        <f t="shared" si="75"/>
        <v>565.33333333333337</v>
      </c>
      <c r="AC1439" s="48" t="str">
        <f>VLOOKUP(ПРОДАЖИ!C:C,'ИЗ ОСНОВЫ НОМЕНКЛАТУР'!D:E,2,0)</f>
        <v>Аксессуары для столешниц</v>
      </c>
      <c r="AD1439" s="48" t="str">
        <f>VLOOKUP(C:C,'ИЗ ОСНОВЫ НОМЕНКЛАТУР'!D:F,3,0)</f>
        <v>Плинтус пластиковый 3м</v>
      </c>
      <c r="AE1439" s="48" t="str">
        <f>VLOOKUP(C:C,'ИЗ ОСНОВЫ НОМЕНКЛАТУР'!D:H,5,0)</f>
        <v>C</v>
      </c>
    </row>
    <row r="1440" spans="1:31" ht="9.6" customHeight="1" x14ac:dyDescent="0.2">
      <c r="A1440" s="45" t="s">
        <v>1300</v>
      </c>
      <c r="B1440" s="11"/>
      <c r="C1440" s="11" t="s">
        <v>1440</v>
      </c>
      <c r="D1440" s="44">
        <v>0</v>
      </c>
      <c r="E1440" s="44">
        <v>0</v>
      </c>
      <c r="F1440" s="48">
        <v>0</v>
      </c>
      <c r="G1440" s="48">
        <v>0</v>
      </c>
      <c r="H1440" s="44">
        <v>0</v>
      </c>
      <c r="I1440" s="44">
        <v>0</v>
      </c>
      <c r="J1440" s="44">
        <v>2</v>
      </c>
      <c r="K1440" s="48">
        <v>0</v>
      </c>
      <c r="L1440" s="49">
        <v>0</v>
      </c>
      <c r="M1440" s="49">
        <v>0</v>
      </c>
      <c r="N1440" s="10">
        <v>0</v>
      </c>
      <c r="O1440" s="10">
        <v>0</v>
      </c>
      <c r="P1440" s="10">
        <v>0</v>
      </c>
      <c r="Q1440" s="10">
        <v>0</v>
      </c>
      <c r="R1440" s="10">
        <v>9438</v>
      </c>
      <c r="S1440" s="10">
        <v>0</v>
      </c>
      <c r="T1440" s="50">
        <f t="shared" si="76"/>
        <v>0</v>
      </c>
      <c r="U1440" s="50">
        <f t="shared" si="76"/>
        <v>0</v>
      </c>
      <c r="V1440" s="50">
        <f t="shared" si="76"/>
        <v>0</v>
      </c>
      <c r="W1440" s="50">
        <f t="shared" si="76"/>
        <v>0</v>
      </c>
      <c r="X1440" s="50">
        <f t="shared" si="74"/>
        <v>0</v>
      </c>
      <c r="Y1440" s="50">
        <f t="shared" si="74"/>
        <v>0</v>
      </c>
      <c r="Z1440" s="50">
        <f t="shared" si="74"/>
        <v>786.5</v>
      </c>
      <c r="AA1440" s="50">
        <f t="shared" si="74"/>
        <v>0</v>
      </c>
      <c r="AB1440" s="50">
        <f t="shared" si="75"/>
        <v>786.5</v>
      </c>
      <c r="AC1440" s="48" t="str">
        <f>VLOOKUP(ПРОДАЖИ!C:C,'ИЗ ОСНОВЫ НОМЕНКЛАТУР'!D:E,2,0)</f>
        <v>Аксессуары для столешниц</v>
      </c>
      <c r="AD1440" s="48" t="str">
        <f>VLOOKUP(C:C,'ИЗ ОСНОВЫ НОМЕНКЛАТУР'!D:F,3,0)</f>
        <v>Плинтус пластиковый 3м</v>
      </c>
      <c r="AE1440" s="48" t="str">
        <f>VLOOKUP(C:C,'ИЗ ОСНОВЫ НОМЕНКЛАТУР'!D:H,5,0)</f>
        <v>C</v>
      </c>
    </row>
    <row r="1441" spans="1:31" ht="9.6" customHeight="1" x14ac:dyDescent="0.2">
      <c r="A1441" s="45" t="s">
        <v>1300</v>
      </c>
      <c r="B1441" s="11"/>
      <c r="C1441" s="11" t="s">
        <v>1441</v>
      </c>
      <c r="D1441" s="44">
        <v>2</v>
      </c>
      <c r="E1441" s="44">
        <v>0</v>
      </c>
      <c r="F1441" s="48">
        <v>0</v>
      </c>
      <c r="G1441" s="48">
        <v>0</v>
      </c>
      <c r="H1441" s="44">
        <v>0</v>
      </c>
      <c r="I1441" s="44">
        <v>0</v>
      </c>
      <c r="J1441" s="44">
        <v>0</v>
      </c>
      <c r="K1441" s="48">
        <v>0</v>
      </c>
      <c r="L1441" s="49">
        <v>6784.34</v>
      </c>
      <c r="M1441" s="49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50">
        <f t="shared" si="76"/>
        <v>565.36166666666668</v>
      </c>
      <c r="U1441" s="50">
        <f t="shared" si="76"/>
        <v>0</v>
      </c>
      <c r="V1441" s="50">
        <f t="shared" si="76"/>
        <v>0</v>
      </c>
      <c r="W1441" s="50">
        <f t="shared" si="76"/>
        <v>0</v>
      </c>
      <c r="X1441" s="50">
        <f t="shared" si="74"/>
        <v>0</v>
      </c>
      <c r="Y1441" s="50">
        <f t="shared" si="74"/>
        <v>0</v>
      </c>
      <c r="Z1441" s="50">
        <f t="shared" si="74"/>
        <v>0</v>
      </c>
      <c r="AA1441" s="50">
        <f t="shared" si="74"/>
        <v>0</v>
      </c>
      <c r="AB1441" s="50">
        <f t="shared" si="75"/>
        <v>565.36166666666668</v>
      </c>
      <c r="AC1441" s="48" t="str">
        <f>VLOOKUP(ПРОДАЖИ!C:C,'ИЗ ОСНОВЫ НОМЕНКЛАТУР'!D:E,2,0)</f>
        <v>Аксессуары для столешниц</v>
      </c>
      <c r="AD1441" s="48" t="str">
        <f>VLOOKUP(C:C,'ИЗ ОСНОВЫ НОМЕНКЛАТУР'!D:F,3,0)</f>
        <v>Плинтус пластиковый 3м</v>
      </c>
      <c r="AE1441" s="48" t="str">
        <f>VLOOKUP(C:C,'ИЗ ОСНОВЫ НОМЕНКЛАТУР'!D:H,5,0)</f>
        <v>C</v>
      </c>
    </row>
    <row r="1442" spans="1:31" ht="9.6" customHeight="1" x14ac:dyDescent="0.2">
      <c r="A1442" s="45" t="s">
        <v>1300</v>
      </c>
      <c r="B1442" s="11"/>
      <c r="C1442" s="11" t="s">
        <v>1442</v>
      </c>
      <c r="D1442" s="44">
        <v>0</v>
      </c>
      <c r="E1442" s="44">
        <v>0</v>
      </c>
      <c r="F1442" s="48">
        <v>1</v>
      </c>
      <c r="G1442" s="48">
        <v>0</v>
      </c>
      <c r="H1442" s="44">
        <v>0</v>
      </c>
      <c r="I1442" s="44">
        <v>0</v>
      </c>
      <c r="J1442" s="44">
        <v>1</v>
      </c>
      <c r="K1442" s="48">
        <v>0</v>
      </c>
      <c r="L1442" s="49">
        <v>0</v>
      </c>
      <c r="M1442" s="49">
        <v>0</v>
      </c>
      <c r="N1442" s="10">
        <v>3562.71</v>
      </c>
      <c r="O1442" s="10">
        <v>0</v>
      </c>
      <c r="P1442" s="10">
        <v>0</v>
      </c>
      <c r="Q1442" s="10">
        <v>0</v>
      </c>
      <c r="R1442" s="10">
        <v>3497.77</v>
      </c>
      <c r="S1442" s="10">
        <v>0</v>
      </c>
      <c r="T1442" s="50">
        <f t="shared" si="76"/>
        <v>0</v>
      </c>
      <c r="U1442" s="50">
        <f t="shared" si="76"/>
        <v>0</v>
      </c>
      <c r="V1442" s="50">
        <f t="shared" si="76"/>
        <v>296.89249999999998</v>
      </c>
      <c r="W1442" s="50">
        <f t="shared" si="76"/>
        <v>0</v>
      </c>
      <c r="X1442" s="50">
        <f t="shared" si="74"/>
        <v>0</v>
      </c>
      <c r="Y1442" s="50">
        <f t="shared" si="74"/>
        <v>0</v>
      </c>
      <c r="Z1442" s="50">
        <f t="shared" si="74"/>
        <v>291.48083333333335</v>
      </c>
      <c r="AA1442" s="50">
        <f t="shared" si="74"/>
        <v>0</v>
      </c>
      <c r="AB1442" s="50">
        <f t="shared" si="75"/>
        <v>588.37333333333333</v>
      </c>
      <c r="AC1442" s="48" t="str">
        <f>VLOOKUP(ПРОДАЖИ!C:C,'ИЗ ОСНОВЫ НОМЕНКЛАТУР'!D:E,2,0)</f>
        <v>Аксессуары для столешниц</v>
      </c>
      <c r="AD1442" s="48" t="str">
        <f>VLOOKUP(C:C,'ИЗ ОСНОВЫ НОМЕНКЛАТУР'!D:F,3,0)</f>
        <v>Плинтус пластиковый 3м</v>
      </c>
      <c r="AE1442" s="48" t="str">
        <f>VLOOKUP(C:C,'ИЗ ОСНОВЫ НОМЕНКЛАТУР'!D:H,5,0)</f>
        <v>C</v>
      </c>
    </row>
    <row r="1443" spans="1:31" ht="9.6" customHeight="1" x14ac:dyDescent="0.2">
      <c r="A1443" s="45" t="s">
        <v>1300</v>
      </c>
      <c r="B1443" s="11"/>
      <c r="C1443" s="11" t="s">
        <v>1443</v>
      </c>
      <c r="D1443" s="44">
        <v>0</v>
      </c>
      <c r="E1443" s="44">
        <v>0</v>
      </c>
      <c r="F1443" s="48">
        <v>2</v>
      </c>
      <c r="G1443" s="48">
        <v>0</v>
      </c>
      <c r="H1443" s="44">
        <v>0</v>
      </c>
      <c r="I1443" s="44">
        <v>0</v>
      </c>
      <c r="J1443" s="44">
        <v>0</v>
      </c>
      <c r="K1443" s="48">
        <v>0</v>
      </c>
      <c r="L1443" s="49">
        <v>0</v>
      </c>
      <c r="M1443" s="49">
        <v>0</v>
      </c>
      <c r="N1443" s="10">
        <v>2675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50">
        <f t="shared" si="76"/>
        <v>0</v>
      </c>
      <c r="U1443" s="50">
        <f t="shared" si="76"/>
        <v>0</v>
      </c>
      <c r="V1443" s="50">
        <f t="shared" si="76"/>
        <v>222.91666666666666</v>
      </c>
      <c r="W1443" s="50">
        <f t="shared" si="76"/>
        <v>0</v>
      </c>
      <c r="X1443" s="50">
        <f t="shared" si="74"/>
        <v>0</v>
      </c>
      <c r="Y1443" s="50">
        <f t="shared" si="74"/>
        <v>0</v>
      </c>
      <c r="Z1443" s="50">
        <f t="shared" si="74"/>
        <v>0</v>
      </c>
      <c r="AA1443" s="50">
        <f t="shared" si="74"/>
        <v>0</v>
      </c>
      <c r="AB1443" s="50">
        <f t="shared" si="75"/>
        <v>222.91666666666666</v>
      </c>
      <c r="AC1443" s="48" t="str">
        <f>VLOOKUP(ПРОДАЖИ!C:C,'ИЗ ОСНОВЫ НОМЕНКЛАТУР'!D:E,2,0)</f>
        <v>Аксессуары для столешниц</v>
      </c>
      <c r="AD1443" s="48" t="str">
        <f>VLOOKUP(C:C,'ИЗ ОСНОВЫ НОМЕНКЛАТУР'!D:F,3,0)</f>
        <v>Плинтус пластиковый 3м</v>
      </c>
      <c r="AE1443" s="48" t="str">
        <f>VLOOKUP(C:C,'ИЗ ОСНОВЫ НОМЕНКЛАТУР'!D:H,5,0)</f>
        <v>C</v>
      </c>
    </row>
    <row r="1444" spans="1:31" ht="9.6" customHeight="1" x14ac:dyDescent="0.2">
      <c r="A1444" s="45" t="s">
        <v>1300</v>
      </c>
      <c r="B1444" s="11"/>
      <c r="C1444" s="11" t="s">
        <v>1444</v>
      </c>
      <c r="D1444" s="44">
        <v>0</v>
      </c>
      <c r="E1444" s="44">
        <v>0</v>
      </c>
      <c r="F1444" s="48">
        <v>0</v>
      </c>
      <c r="G1444" s="48">
        <v>0</v>
      </c>
      <c r="H1444" s="44">
        <v>0</v>
      </c>
      <c r="I1444" s="44">
        <v>2</v>
      </c>
      <c r="J1444" s="44">
        <v>0</v>
      </c>
      <c r="K1444" s="48">
        <v>0</v>
      </c>
      <c r="L1444" s="49">
        <v>0</v>
      </c>
      <c r="M1444" s="49">
        <v>0</v>
      </c>
      <c r="N1444" s="10">
        <v>0</v>
      </c>
      <c r="O1444" s="10">
        <v>0</v>
      </c>
      <c r="P1444" s="10">
        <v>0</v>
      </c>
      <c r="Q1444" s="10">
        <v>8264.32</v>
      </c>
      <c r="R1444" s="10">
        <v>0</v>
      </c>
      <c r="S1444" s="10">
        <v>0</v>
      </c>
      <c r="T1444" s="50">
        <f t="shared" si="76"/>
        <v>0</v>
      </c>
      <c r="U1444" s="50">
        <f t="shared" si="76"/>
        <v>0</v>
      </c>
      <c r="V1444" s="50">
        <f t="shared" si="76"/>
        <v>0</v>
      </c>
      <c r="W1444" s="50">
        <f t="shared" si="76"/>
        <v>0</v>
      </c>
      <c r="X1444" s="50">
        <f t="shared" si="74"/>
        <v>0</v>
      </c>
      <c r="Y1444" s="50">
        <f t="shared" si="74"/>
        <v>688.69333333333327</v>
      </c>
      <c r="Z1444" s="50">
        <f t="shared" si="74"/>
        <v>0</v>
      </c>
      <c r="AA1444" s="50">
        <f t="shared" si="74"/>
        <v>0</v>
      </c>
      <c r="AB1444" s="50">
        <f t="shared" si="75"/>
        <v>688.69333333333327</v>
      </c>
      <c r="AC1444" s="48" t="str">
        <f>VLOOKUP(ПРОДАЖИ!C:C,'ИЗ ОСНОВЫ НОМЕНКЛАТУР'!D:E,2,0)</f>
        <v>Аксессуары для столешниц</v>
      </c>
      <c r="AD1444" s="48" t="str">
        <f>VLOOKUP(C:C,'ИЗ ОСНОВЫ НОМЕНКЛАТУР'!D:F,3,0)</f>
        <v>Плинтус пластиковый 3м</v>
      </c>
      <c r="AE1444" s="48" t="str">
        <f>VLOOKUP(C:C,'ИЗ ОСНОВЫ НОМЕНКЛАТУР'!D:H,5,0)</f>
        <v>C</v>
      </c>
    </row>
    <row r="1445" spans="1:31" ht="9.6" customHeight="1" x14ac:dyDescent="0.2">
      <c r="A1445" s="45" t="s">
        <v>1300</v>
      </c>
      <c r="B1445" s="11"/>
      <c r="C1445" s="11" t="s">
        <v>1445</v>
      </c>
      <c r="D1445" s="44">
        <v>0</v>
      </c>
      <c r="E1445" s="44">
        <v>0</v>
      </c>
      <c r="F1445" s="48">
        <v>0</v>
      </c>
      <c r="G1445" s="48">
        <v>0</v>
      </c>
      <c r="H1445" s="44">
        <v>0</v>
      </c>
      <c r="I1445" s="44">
        <v>0</v>
      </c>
      <c r="J1445" s="44">
        <v>3</v>
      </c>
      <c r="K1445" s="48">
        <v>0</v>
      </c>
      <c r="L1445" s="49">
        <v>0</v>
      </c>
      <c r="M1445" s="49">
        <v>0</v>
      </c>
      <c r="N1445" s="10">
        <v>0</v>
      </c>
      <c r="O1445" s="10">
        <v>0</v>
      </c>
      <c r="P1445" s="10">
        <v>0</v>
      </c>
      <c r="Q1445" s="10">
        <v>0</v>
      </c>
      <c r="R1445" s="10">
        <v>4140.93</v>
      </c>
      <c r="S1445" s="10">
        <v>0</v>
      </c>
      <c r="T1445" s="50">
        <f t="shared" si="76"/>
        <v>0</v>
      </c>
      <c r="U1445" s="50">
        <f t="shared" si="76"/>
        <v>0</v>
      </c>
      <c r="V1445" s="50">
        <f t="shared" si="76"/>
        <v>0</v>
      </c>
      <c r="W1445" s="50">
        <f t="shared" si="76"/>
        <v>0</v>
      </c>
      <c r="X1445" s="50">
        <f t="shared" si="74"/>
        <v>0</v>
      </c>
      <c r="Y1445" s="50">
        <f t="shared" si="74"/>
        <v>0</v>
      </c>
      <c r="Z1445" s="50">
        <f t="shared" si="74"/>
        <v>345.07750000000004</v>
      </c>
      <c r="AA1445" s="50">
        <f t="shared" si="74"/>
        <v>0</v>
      </c>
      <c r="AB1445" s="50">
        <f t="shared" si="75"/>
        <v>345.07750000000004</v>
      </c>
      <c r="AC1445" s="48" t="str">
        <f>VLOOKUP(ПРОДАЖИ!C:C,'ИЗ ОСНОВЫ НОМЕНКЛАТУР'!D:E,2,0)</f>
        <v>Аксессуары для столешниц</v>
      </c>
      <c r="AD1445" s="48" t="str">
        <f>VLOOKUP(C:C,'ИЗ ОСНОВЫ НОМЕНКЛАТУР'!D:F,3,0)</f>
        <v>Плинтус пластиковый 3м</v>
      </c>
      <c r="AE1445" s="48" t="str">
        <f>VLOOKUP(C:C,'ИЗ ОСНОВЫ НОМЕНКЛАТУР'!D:H,5,0)</f>
        <v>C</v>
      </c>
    </row>
    <row r="1446" spans="1:31" ht="9.6" customHeight="1" x14ac:dyDescent="0.2">
      <c r="A1446" s="45" t="s">
        <v>1300</v>
      </c>
      <c r="B1446" s="11"/>
      <c r="C1446" s="11" t="s">
        <v>1446</v>
      </c>
      <c r="D1446" s="44">
        <v>0</v>
      </c>
      <c r="E1446" s="44">
        <v>0</v>
      </c>
      <c r="F1446" s="48">
        <v>0</v>
      </c>
      <c r="G1446" s="48">
        <v>0</v>
      </c>
      <c r="H1446" s="44">
        <v>0</v>
      </c>
      <c r="I1446" s="44">
        <v>0</v>
      </c>
      <c r="J1446" s="44">
        <v>1</v>
      </c>
      <c r="K1446" s="48">
        <v>0</v>
      </c>
      <c r="L1446" s="49">
        <v>0</v>
      </c>
      <c r="M1446" s="49">
        <v>0</v>
      </c>
      <c r="N1446" s="10">
        <v>0</v>
      </c>
      <c r="O1446" s="10">
        <v>0</v>
      </c>
      <c r="P1446" s="10">
        <v>0</v>
      </c>
      <c r="Q1446" s="10">
        <v>0</v>
      </c>
      <c r="R1446" s="10">
        <v>4554</v>
      </c>
      <c r="S1446" s="10">
        <v>0</v>
      </c>
      <c r="T1446" s="50">
        <f t="shared" si="76"/>
        <v>0</v>
      </c>
      <c r="U1446" s="50">
        <f t="shared" si="76"/>
        <v>0</v>
      </c>
      <c r="V1446" s="50">
        <f t="shared" si="76"/>
        <v>0</v>
      </c>
      <c r="W1446" s="50">
        <f t="shared" si="76"/>
        <v>0</v>
      </c>
      <c r="X1446" s="50">
        <f t="shared" si="74"/>
        <v>0</v>
      </c>
      <c r="Y1446" s="50">
        <f t="shared" si="74"/>
        <v>0</v>
      </c>
      <c r="Z1446" s="50">
        <f t="shared" si="74"/>
        <v>379.5</v>
      </c>
      <c r="AA1446" s="50">
        <f t="shared" si="74"/>
        <v>0</v>
      </c>
      <c r="AB1446" s="50">
        <f t="shared" si="75"/>
        <v>379.5</v>
      </c>
      <c r="AC1446" s="48" t="str">
        <f>VLOOKUP(ПРОДАЖИ!C:C,'ИЗ ОСНОВЫ НОМЕНКЛАТУР'!D:E,2,0)</f>
        <v>Аксессуары для столешниц</v>
      </c>
      <c r="AD1446" s="48" t="str">
        <f>VLOOKUP(C:C,'ИЗ ОСНОВЫ НОМЕНКЛАТУР'!D:F,3,0)</f>
        <v>Плинтус пластиковый 3м</v>
      </c>
      <c r="AE1446" s="48" t="str">
        <f>VLOOKUP(C:C,'ИЗ ОСНОВЫ НОМЕНКЛАТУР'!D:H,5,0)</f>
        <v>C</v>
      </c>
    </row>
    <row r="1447" spans="1:31" ht="9.6" customHeight="1" x14ac:dyDescent="0.2">
      <c r="A1447" s="45" t="s">
        <v>1300</v>
      </c>
      <c r="B1447" s="11"/>
      <c r="C1447" s="11" t="s">
        <v>1447</v>
      </c>
      <c r="D1447" s="44">
        <v>0</v>
      </c>
      <c r="E1447" s="44">
        <v>0</v>
      </c>
      <c r="F1447" s="48">
        <v>5</v>
      </c>
      <c r="G1447" s="48">
        <v>0</v>
      </c>
      <c r="H1447" s="44">
        <v>0</v>
      </c>
      <c r="I1447" s="44">
        <v>0</v>
      </c>
      <c r="J1447" s="44">
        <v>0</v>
      </c>
      <c r="K1447" s="48">
        <v>0</v>
      </c>
      <c r="L1447" s="49">
        <v>0</v>
      </c>
      <c r="M1447" s="49">
        <v>0</v>
      </c>
      <c r="N1447" s="10">
        <v>4469.16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50">
        <f t="shared" si="76"/>
        <v>0</v>
      </c>
      <c r="U1447" s="50">
        <f t="shared" si="76"/>
        <v>0</v>
      </c>
      <c r="V1447" s="50">
        <f t="shared" si="76"/>
        <v>372.43</v>
      </c>
      <c r="W1447" s="50">
        <f t="shared" si="76"/>
        <v>0</v>
      </c>
      <c r="X1447" s="50">
        <f t="shared" si="74"/>
        <v>0</v>
      </c>
      <c r="Y1447" s="50">
        <f t="shared" si="74"/>
        <v>0</v>
      </c>
      <c r="Z1447" s="50">
        <f t="shared" si="74"/>
        <v>0</v>
      </c>
      <c r="AA1447" s="50">
        <f t="shared" si="74"/>
        <v>0</v>
      </c>
      <c r="AB1447" s="50">
        <f t="shared" si="75"/>
        <v>372.43</v>
      </c>
      <c r="AC1447" s="48" t="str">
        <f>VLOOKUP(ПРОДАЖИ!C:C,'ИЗ ОСНОВЫ НОМЕНКЛАТУР'!D:E,2,0)</f>
        <v>Аксессуары для столешниц</v>
      </c>
      <c r="AD1447" s="48" t="str">
        <f>VLOOKUP(C:C,'ИЗ ОСНОВЫ НОМЕНКЛАТУР'!D:F,3,0)</f>
        <v>Плинтус пластиковый 3м</v>
      </c>
      <c r="AE1447" s="48" t="str">
        <f>VLOOKUP(C:C,'ИЗ ОСНОВЫ НОМЕНКЛАТУР'!D:H,5,0)</f>
        <v>C</v>
      </c>
    </row>
    <row r="1448" spans="1:31" ht="9.6" customHeight="1" x14ac:dyDescent="0.2">
      <c r="A1448" s="45" t="s">
        <v>1300</v>
      </c>
      <c r="B1448" s="11"/>
      <c r="C1448" s="11" t="s">
        <v>1448</v>
      </c>
      <c r="D1448" s="44">
        <v>0</v>
      </c>
      <c r="E1448" s="44">
        <v>0</v>
      </c>
      <c r="F1448" s="48">
        <v>0</v>
      </c>
      <c r="G1448" s="48">
        <v>0</v>
      </c>
      <c r="H1448" s="44">
        <v>0</v>
      </c>
      <c r="I1448" s="44">
        <v>0</v>
      </c>
      <c r="J1448" s="44">
        <v>10</v>
      </c>
      <c r="K1448" s="48">
        <v>0</v>
      </c>
      <c r="L1448" s="49">
        <v>0</v>
      </c>
      <c r="M1448" s="49">
        <v>0</v>
      </c>
      <c r="N1448" s="10">
        <v>0</v>
      </c>
      <c r="O1448" s="10">
        <v>0</v>
      </c>
      <c r="P1448" s="10">
        <v>0</v>
      </c>
      <c r="Q1448" s="10">
        <v>0</v>
      </c>
      <c r="R1448" s="10">
        <v>3950</v>
      </c>
      <c r="S1448" s="10">
        <v>0</v>
      </c>
      <c r="T1448" s="50">
        <f t="shared" si="76"/>
        <v>0</v>
      </c>
      <c r="U1448" s="50">
        <f t="shared" si="76"/>
        <v>0</v>
      </c>
      <c r="V1448" s="50">
        <f t="shared" si="76"/>
        <v>0</v>
      </c>
      <c r="W1448" s="50">
        <f t="shared" si="76"/>
        <v>0</v>
      </c>
      <c r="X1448" s="50">
        <f t="shared" si="74"/>
        <v>0</v>
      </c>
      <c r="Y1448" s="50">
        <f t="shared" si="74"/>
        <v>0</v>
      </c>
      <c r="Z1448" s="50">
        <f t="shared" si="74"/>
        <v>329.16666666666669</v>
      </c>
      <c r="AA1448" s="50">
        <f t="shared" si="74"/>
        <v>0</v>
      </c>
      <c r="AB1448" s="50">
        <f t="shared" si="75"/>
        <v>329.16666666666669</v>
      </c>
      <c r="AC1448" s="48" t="str">
        <f>VLOOKUP(ПРОДАЖИ!C:C,'ИЗ ОСНОВЫ НОМЕНКЛАТУР'!D:E,2,0)</f>
        <v>Аксессуары для столешниц</v>
      </c>
      <c r="AD1448" s="48" t="str">
        <f>VLOOKUP(C:C,'ИЗ ОСНОВЫ НОМЕНКЛАТУР'!D:F,3,0)</f>
        <v>Плинтус пластиковый 3м</v>
      </c>
      <c r="AE1448" s="48" t="str">
        <f>VLOOKUP(C:C,'ИЗ ОСНОВЫ НОМЕНКЛАТУР'!D:H,5,0)</f>
        <v>C</v>
      </c>
    </row>
    <row r="1449" spans="1:31" ht="9.6" customHeight="1" x14ac:dyDescent="0.2">
      <c r="A1449" s="45" t="s">
        <v>1300</v>
      </c>
      <c r="B1449" s="11"/>
      <c r="C1449" s="11" t="s">
        <v>1449</v>
      </c>
      <c r="D1449" s="44">
        <v>10</v>
      </c>
      <c r="E1449" s="44">
        <v>0</v>
      </c>
      <c r="F1449" s="48">
        <v>1</v>
      </c>
      <c r="G1449" s="48">
        <v>0</v>
      </c>
      <c r="H1449" s="44">
        <v>0</v>
      </c>
      <c r="I1449" s="44">
        <v>1</v>
      </c>
      <c r="J1449" s="44">
        <v>0</v>
      </c>
      <c r="K1449" s="48">
        <v>18</v>
      </c>
      <c r="L1449" s="49">
        <v>9608</v>
      </c>
      <c r="M1449" s="49">
        <v>0</v>
      </c>
      <c r="N1449" s="10">
        <v>900.75</v>
      </c>
      <c r="O1449" s="10">
        <v>0</v>
      </c>
      <c r="P1449" s="10">
        <v>0</v>
      </c>
      <c r="Q1449" s="10">
        <v>954.07</v>
      </c>
      <c r="R1449" s="10">
        <v>0</v>
      </c>
      <c r="S1449" s="10">
        <v>16690.32</v>
      </c>
      <c r="T1449" s="50">
        <f t="shared" si="76"/>
        <v>800.66666666666663</v>
      </c>
      <c r="U1449" s="50">
        <f t="shared" si="76"/>
        <v>0</v>
      </c>
      <c r="V1449" s="50">
        <f t="shared" si="76"/>
        <v>75.0625</v>
      </c>
      <c r="W1449" s="50">
        <f t="shared" si="76"/>
        <v>0</v>
      </c>
      <c r="X1449" s="50">
        <f t="shared" si="74"/>
        <v>0</v>
      </c>
      <c r="Y1449" s="50">
        <f t="shared" si="74"/>
        <v>79.505833333333342</v>
      </c>
      <c r="Z1449" s="50">
        <f t="shared" si="74"/>
        <v>0</v>
      </c>
      <c r="AA1449" s="50">
        <f t="shared" si="74"/>
        <v>1390.86</v>
      </c>
      <c r="AB1449" s="50">
        <f t="shared" si="75"/>
        <v>2346.0949999999998</v>
      </c>
      <c r="AC1449" s="48" t="str">
        <f>VLOOKUP(ПРОДАЖИ!C:C,'ИЗ ОСНОВЫ НОМЕНКЛАТУР'!D:E,2,0)</f>
        <v>Аксессуары для столешниц</v>
      </c>
      <c r="AD1449" s="48" t="str">
        <f>VLOOKUP(C:C,'ИЗ ОСНОВЫ НОМЕНКЛАТУР'!D:F,3,0)</f>
        <v>Плинтус пластиковый 3м</v>
      </c>
      <c r="AE1449" s="48" t="str">
        <f>VLOOKUP(C:C,'ИЗ ОСНОВЫ НОМЕНКЛАТУР'!D:H,5,0)</f>
        <v>C</v>
      </c>
    </row>
    <row r="1450" spans="1:31" ht="9.6" customHeight="1" x14ac:dyDescent="0.2">
      <c r="A1450" s="45" t="s">
        <v>1300</v>
      </c>
      <c r="B1450" s="11"/>
      <c r="C1450" s="11" t="s">
        <v>1450</v>
      </c>
      <c r="D1450" s="44">
        <v>16</v>
      </c>
      <c r="E1450" s="44">
        <v>0</v>
      </c>
      <c r="F1450" s="48">
        <v>2</v>
      </c>
      <c r="G1450" s="48">
        <v>0</v>
      </c>
      <c r="H1450" s="44">
        <v>0</v>
      </c>
      <c r="I1450" s="44">
        <v>0</v>
      </c>
      <c r="J1450" s="44">
        <v>0</v>
      </c>
      <c r="K1450" s="48">
        <v>43</v>
      </c>
      <c r="L1450" s="49">
        <v>18388.96</v>
      </c>
      <c r="M1450" s="49">
        <v>0</v>
      </c>
      <c r="N1450" s="10">
        <v>1816.66</v>
      </c>
      <c r="O1450" s="10">
        <v>0</v>
      </c>
      <c r="P1450" s="10">
        <v>0</v>
      </c>
      <c r="Q1450" s="10">
        <v>0</v>
      </c>
      <c r="R1450" s="10">
        <v>0</v>
      </c>
      <c r="S1450" s="10">
        <v>39376.82</v>
      </c>
      <c r="T1450" s="50">
        <f t="shared" si="76"/>
        <v>1532.4133333333332</v>
      </c>
      <c r="U1450" s="50">
        <f t="shared" si="76"/>
        <v>0</v>
      </c>
      <c r="V1450" s="50">
        <f t="shared" si="76"/>
        <v>151.38833333333335</v>
      </c>
      <c r="W1450" s="50">
        <f t="shared" si="76"/>
        <v>0</v>
      </c>
      <c r="X1450" s="50">
        <f t="shared" si="74"/>
        <v>0</v>
      </c>
      <c r="Y1450" s="50">
        <f t="shared" si="74"/>
        <v>0</v>
      </c>
      <c r="Z1450" s="50">
        <f t="shared" si="74"/>
        <v>0</v>
      </c>
      <c r="AA1450" s="50">
        <f t="shared" si="74"/>
        <v>3281.4016666666666</v>
      </c>
      <c r="AB1450" s="50">
        <f t="shared" si="75"/>
        <v>4965.2033333333329</v>
      </c>
      <c r="AC1450" s="48" t="str">
        <f>VLOOKUP(ПРОДАЖИ!C:C,'ИЗ ОСНОВЫ НОМЕНКЛАТУР'!D:E,2,0)</f>
        <v>Аксессуары для столешниц</v>
      </c>
      <c r="AD1450" s="48" t="str">
        <f>VLOOKUP(C:C,'ИЗ ОСНОВЫ НОМЕНКЛАТУР'!D:F,3,0)</f>
        <v>Плинтус пластиковый 3м</v>
      </c>
      <c r="AE1450" s="48" t="str">
        <f>VLOOKUP(C:C,'ИЗ ОСНОВЫ НОМЕНКЛАТУР'!D:H,5,0)</f>
        <v>C</v>
      </c>
    </row>
    <row r="1451" spans="1:31" ht="9.6" customHeight="1" x14ac:dyDescent="0.2">
      <c r="A1451" s="45" t="s">
        <v>1300</v>
      </c>
      <c r="B1451" s="11"/>
      <c r="C1451" s="11" t="s">
        <v>1451</v>
      </c>
      <c r="D1451" s="44">
        <v>0</v>
      </c>
      <c r="E1451" s="44">
        <v>0</v>
      </c>
      <c r="F1451" s="48">
        <v>1</v>
      </c>
      <c r="G1451" s="48">
        <v>0</v>
      </c>
      <c r="H1451" s="44">
        <v>0</v>
      </c>
      <c r="I1451" s="44">
        <v>1</v>
      </c>
      <c r="J1451" s="44">
        <v>0</v>
      </c>
      <c r="K1451" s="48">
        <v>99</v>
      </c>
      <c r="L1451" s="49">
        <v>0</v>
      </c>
      <c r="M1451" s="49">
        <v>0</v>
      </c>
      <c r="N1451" s="10">
        <v>912.9</v>
      </c>
      <c r="O1451" s="10">
        <v>0</v>
      </c>
      <c r="P1451" s="10">
        <v>0</v>
      </c>
      <c r="Q1451" s="10">
        <v>969.04</v>
      </c>
      <c r="R1451" s="10">
        <v>0</v>
      </c>
      <c r="S1451" s="10">
        <v>92264.76</v>
      </c>
      <c r="T1451" s="50">
        <f t="shared" si="76"/>
        <v>0</v>
      </c>
      <c r="U1451" s="50">
        <f t="shared" si="76"/>
        <v>0</v>
      </c>
      <c r="V1451" s="50">
        <f t="shared" si="76"/>
        <v>76.075000000000003</v>
      </c>
      <c r="W1451" s="50">
        <f t="shared" si="76"/>
        <v>0</v>
      </c>
      <c r="X1451" s="50">
        <f t="shared" si="74"/>
        <v>0</v>
      </c>
      <c r="Y1451" s="50">
        <f t="shared" si="74"/>
        <v>80.75333333333333</v>
      </c>
      <c r="Z1451" s="50">
        <f t="shared" si="74"/>
        <v>0</v>
      </c>
      <c r="AA1451" s="50">
        <f t="shared" si="74"/>
        <v>7688.73</v>
      </c>
      <c r="AB1451" s="50">
        <f t="shared" si="75"/>
        <v>7845.5583333333325</v>
      </c>
      <c r="AC1451" s="48" t="str">
        <f>VLOOKUP(ПРОДАЖИ!C:C,'ИЗ ОСНОВЫ НОМЕНКЛАТУР'!D:E,2,0)</f>
        <v>Аксессуары для столешниц</v>
      </c>
      <c r="AD1451" s="48" t="str">
        <f>VLOOKUP(C:C,'ИЗ ОСНОВЫ НОМЕНКЛАТУР'!D:F,3,0)</f>
        <v>Плинтус пластиковый 3м</v>
      </c>
      <c r="AE1451" s="48" t="str">
        <f>VLOOKUP(C:C,'ИЗ ОСНОВЫ НОМЕНКЛАТУР'!D:H,5,0)</f>
        <v>C</v>
      </c>
    </row>
    <row r="1452" spans="1:31" ht="9.6" customHeight="1" x14ac:dyDescent="0.2">
      <c r="A1452" s="45" t="s">
        <v>1300</v>
      </c>
      <c r="B1452" s="11"/>
      <c r="C1452" s="11" t="s">
        <v>1452</v>
      </c>
      <c r="D1452" s="44">
        <v>6</v>
      </c>
      <c r="E1452" s="44">
        <v>0</v>
      </c>
      <c r="F1452" s="48">
        <v>12</v>
      </c>
      <c r="G1452" s="48">
        <v>0</v>
      </c>
      <c r="H1452" s="44">
        <v>0</v>
      </c>
      <c r="I1452" s="44">
        <v>12</v>
      </c>
      <c r="J1452" s="44">
        <v>12</v>
      </c>
      <c r="K1452" s="48">
        <v>72</v>
      </c>
      <c r="L1452" s="49">
        <v>13150.68</v>
      </c>
      <c r="M1452" s="49">
        <v>0</v>
      </c>
      <c r="N1452" s="10">
        <v>29503.63</v>
      </c>
      <c r="O1452" s="10">
        <v>0</v>
      </c>
      <c r="P1452" s="10">
        <v>0</v>
      </c>
      <c r="Q1452" s="10">
        <v>22418.87</v>
      </c>
      <c r="R1452" s="10">
        <v>25582.05</v>
      </c>
      <c r="S1452" s="10">
        <v>153492.29999999999</v>
      </c>
      <c r="T1452" s="50">
        <f t="shared" si="76"/>
        <v>1095.8900000000001</v>
      </c>
      <c r="U1452" s="50">
        <f t="shared" si="76"/>
        <v>0</v>
      </c>
      <c r="V1452" s="50">
        <f t="shared" si="76"/>
        <v>2458.6358333333333</v>
      </c>
      <c r="W1452" s="50">
        <f t="shared" si="76"/>
        <v>0</v>
      </c>
      <c r="X1452" s="50">
        <f t="shared" si="74"/>
        <v>0</v>
      </c>
      <c r="Y1452" s="50">
        <f t="shared" si="74"/>
        <v>1868.2391666666665</v>
      </c>
      <c r="Z1452" s="50">
        <f t="shared" si="74"/>
        <v>2131.8375000000001</v>
      </c>
      <c r="AA1452" s="50">
        <f t="shared" si="74"/>
        <v>12791.025</v>
      </c>
      <c r="AB1452" s="50">
        <f t="shared" si="75"/>
        <v>20345.627499999999</v>
      </c>
      <c r="AC1452" s="48" t="str">
        <f>VLOOKUP(ПРОДАЖИ!C:C,'ИЗ ОСНОВЫ НОМЕНКЛАТУР'!D:E,2,0)</f>
        <v>Аксессуары для столешниц</v>
      </c>
      <c r="AD1452" s="48" t="str">
        <f>VLOOKUP(C:C,'ИЗ ОСНОВЫ НОМЕНКЛАТУР'!D:F,3,0)</f>
        <v>Плинтус пластиковый 3м</v>
      </c>
      <c r="AE1452" s="48" t="str">
        <f>VLOOKUP(C:C,'ИЗ ОСНОВЫ НОМЕНКЛАТУР'!D:H,5,0)</f>
        <v>C</v>
      </c>
    </row>
    <row r="1453" spans="1:31" ht="9.6" customHeight="1" x14ac:dyDescent="0.2">
      <c r="A1453" s="45" t="s">
        <v>1300</v>
      </c>
      <c r="B1453" s="11"/>
      <c r="C1453" s="11" t="s">
        <v>1453</v>
      </c>
      <c r="D1453" s="44">
        <v>0</v>
      </c>
      <c r="E1453" s="44">
        <v>0</v>
      </c>
      <c r="F1453" s="48">
        <v>0</v>
      </c>
      <c r="G1453" s="48">
        <v>0</v>
      </c>
      <c r="H1453" s="44">
        <v>0</v>
      </c>
      <c r="I1453" s="44">
        <v>1</v>
      </c>
      <c r="J1453" s="44">
        <v>12</v>
      </c>
      <c r="K1453" s="48">
        <v>156</v>
      </c>
      <c r="L1453" s="49">
        <v>0</v>
      </c>
      <c r="M1453" s="49">
        <v>0</v>
      </c>
      <c r="N1453" s="10">
        <v>0</v>
      </c>
      <c r="O1453" s="10">
        <v>0</v>
      </c>
      <c r="P1453" s="10">
        <v>0</v>
      </c>
      <c r="Q1453" s="10">
        <v>1093.3399999999999</v>
      </c>
      <c r="R1453" s="10">
        <v>20529.599999999999</v>
      </c>
      <c r="S1453" s="10">
        <v>266884.8</v>
      </c>
      <c r="T1453" s="50">
        <f t="shared" si="76"/>
        <v>0</v>
      </c>
      <c r="U1453" s="50">
        <f t="shared" si="76"/>
        <v>0</v>
      </c>
      <c r="V1453" s="50">
        <f t="shared" si="76"/>
        <v>0</v>
      </c>
      <c r="W1453" s="50">
        <f t="shared" si="76"/>
        <v>0</v>
      </c>
      <c r="X1453" s="50">
        <f t="shared" si="74"/>
        <v>0</v>
      </c>
      <c r="Y1453" s="50">
        <f t="shared" si="74"/>
        <v>91.111666666666665</v>
      </c>
      <c r="Z1453" s="50">
        <f t="shared" si="74"/>
        <v>1710.8</v>
      </c>
      <c r="AA1453" s="50">
        <f t="shared" si="74"/>
        <v>22240.399999999998</v>
      </c>
      <c r="AB1453" s="50">
        <f t="shared" si="75"/>
        <v>24042.311666666665</v>
      </c>
      <c r="AC1453" s="48" t="str">
        <f>VLOOKUP(ПРОДАЖИ!C:C,'ИЗ ОСНОВЫ НОМЕНКЛАТУР'!D:E,2,0)</f>
        <v>Аксессуары для столешниц</v>
      </c>
      <c r="AD1453" s="48" t="str">
        <f>VLOOKUP(C:C,'ИЗ ОСНОВЫ НОМЕНКЛАТУР'!D:F,3,0)</f>
        <v>Плинтус пластиковый 3м</v>
      </c>
      <c r="AE1453" s="48" t="str">
        <f>VLOOKUP(C:C,'ИЗ ОСНОВЫ НОМЕНКЛАТУР'!D:H,5,0)</f>
        <v>C</v>
      </c>
    </row>
    <row r="1454" spans="1:31" ht="9.6" customHeight="1" x14ac:dyDescent="0.2">
      <c r="A1454" s="45" t="s">
        <v>1300</v>
      </c>
      <c r="B1454" s="46" t="s">
        <v>1454</v>
      </c>
      <c r="C1454" s="46"/>
      <c r="D1454" s="44">
        <v>0</v>
      </c>
      <c r="E1454" s="44">
        <v>0</v>
      </c>
      <c r="F1454" s="48">
        <v>0</v>
      </c>
      <c r="G1454" s="48">
        <v>0</v>
      </c>
      <c r="H1454" s="44">
        <v>0</v>
      </c>
      <c r="I1454" s="44">
        <v>0</v>
      </c>
      <c r="J1454" s="44">
        <v>0</v>
      </c>
      <c r="K1454" s="48">
        <v>0</v>
      </c>
      <c r="L1454" s="49">
        <v>0</v>
      </c>
      <c r="M1454" s="49">
        <v>0</v>
      </c>
      <c r="N1454" s="10">
        <v>0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50">
        <f t="shared" si="76"/>
        <v>0</v>
      </c>
      <c r="U1454" s="50">
        <f t="shared" si="76"/>
        <v>0</v>
      </c>
      <c r="V1454" s="50">
        <f t="shared" si="76"/>
        <v>0</v>
      </c>
      <c r="W1454" s="50">
        <f t="shared" si="76"/>
        <v>0</v>
      </c>
      <c r="X1454" s="50">
        <f t="shared" si="74"/>
        <v>0</v>
      </c>
      <c r="Y1454" s="50">
        <f t="shared" si="74"/>
        <v>0</v>
      </c>
      <c r="Z1454" s="50">
        <f t="shared" si="74"/>
        <v>0</v>
      </c>
      <c r="AA1454" s="50">
        <f t="shared" si="74"/>
        <v>0</v>
      </c>
      <c r="AB1454" s="50">
        <f t="shared" si="75"/>
        <v>0</v>
      </c>
      <c r="AC1454" s="48" t="e">
        <f>VLOOKUP(ПРОДАЖИ!C:C,'ИЗ ОСНОВЫ НОМЕНКЛАТУР'!D:E,2,0)</f>
        <v>#N/A</v>
      </c>
      <c r="AD1454" s="48" t="e">
        <f>VLOOKUP(C:C,'ИЗ ОСНОВЫ НОМЕНКЛАТУР'!D:F,3,0)</f>
        <v>#N/A</v>
      </c>
      <c r="AE1454" s="48" t="e">
        <f>VLOOKUP(C:C,'ИЗ ОСНОВЫ НОМЕНКЛАТУР'!D:H,5,0)</f>
        <v>#N/A</v>
      </c>
    </row>
    <row r="1455" spans="1:31" ht="9.6" customHeight="1" x14ac:dyDescent="0.2">
      <c r="A1455" s="45" t="s">
        <v>1300</v>
      </c>
      <c r="B1455" s="11"/>
      <c r="C1455" s="11" t="s">
        <v>1455</v>
      </c>
      <c r="D1455" s="44">
        <v>283</v>
      </c>
      <c r="E1455" s="44">
        <v>700</v>
      </c>
      <c r="F1455" s="48">
        <v>12681</v>
      </c>
      <c r="G1455" s="48">
        <v>0</v>
      </c>
      <c r="H1455" s="44">
        <v>0</v>
      </c>
      <c r="I1455" s="44">
        <v>112</v>
      </c>
      <c r="J1455" s="44">
        <v>79</v>
      </c>
      <c r="K1455" s="48">
        <v>573</v>
      </c>
      <c r="L1455" s="49">
        <v>41709.69</v>
      </c>
      <c r="M1455" s="49">
        <v>104346.96</v>
      </c>
      <c r="N1455" s="10">
        <v>1895519.29</v>
      </c>
      <c r="O1455" s="10">
        <v>0</v>
      </c>
      <c r="P1455" s="10">
        <v>0</v>
      </c>
      <c r="Q1455" s="10">
        <v>16792.16</v>
      </c>
      <c r="R1455" s="10">
        <v>11387.49</v>
      </c>
      <c r="S1455" s="10">
        <v>84724.27</v>
      </c>
      <c r="T1455" s="50">
        <f t="shared" si="76"/>
        <v>3475.8075000000003</v>
      </c>
      <c r="U1455" s="50">
        <f t="shared" si="76"/>
        <v>8695.58</v>
      </c>
      <c r="V1455" s="50">
        <f t="shared" si="76"/>
        <v>157959.94083333333</v>
      </c>
      <c r="W1455" s="50">
        <f t="shared" si="76"/>
        <v>0</v>
      </c>
      <c r="X1455" s="50">
        <f t="shared" si="74"/>
        <v>0</v>
      </c>
      <c r="Y1455" s="50">
        <f t="shared" si="74"/>
        <v>1399.3466666666666</v>
      </c>
      <c r="Z1455" s="50">
        <f t="shared" si="74"/>
        <v>948.95749999999998</v>
      </c>
      <c r="AA1455" s="50">
        <f t="shared" si="74"/>
        <v>7060.355833333334</v>
      </c>
      <c r="AB1455" s="50">
        <f t="shared" si="75"/>
        <v>179539.98833333334</v>
      </c>
      <c r="AC1455" s="48" t="str">
        <f>VLOOKUP(ПРОДАЖИ!C:C,'ИЗ ОСНОВЫ НОМЕНКЛАТУР'!D:E,2,0)</f>
        <v>Аксессуары для столешниц</v>
      </c>
      <c r="AD1455" s="48" t="str">
        <f>VLOOKUP(C:C,'ИЗ ОСНОВЫ НОМЕНКЛАТУР'!D:F,3,0)</f>
        <v>Комплектующие для плинтуса к столешнице</v>
      </c>
      <c r="AE1455" s="48" t="str">
        <f>VLOOKUP(C:C,'ИЗ ОСНОВЫ НОМЕНКЛАТУР'!D:H,5,0)</f>
        <v>A</v>
      </c>
    </row>
    <row r="1456" spans="1:31" ht="9.6" customHeight="1" x14ac:dyDescent="0.2">
      <c r="A1456" s="45" t="s">
        <v>1300</v>
      </c>
      <c r="B1456" s="11"/>
      <c r="C1456" s="11" t="s">
        <v>1456</v>
      </c>
      <c r="D1456" s="44">
        <v>864</v>
      </c>
      <c r="E1456" s="44">
        <v>1901</v>
      </c>
      <c r="F1456" s="48">
        <v>7807</v>
      </c>
      <c r="G1456" s="48">
        <v>0</v>
      </c>
      <c r="H1456" s="44">
        <v>812</v>
      </c>
      <c r="I1456" s="44">
        <v>1270</v>
      </c>
      <c r="J1456" s="44">
        <v>552</v>
      </c>
      <c r="K1456" s="48">
        <v>1384</v>
      </c>
      <c r="L1456" s="49">
        <v>99974.57</v>
      </c>
      <c r="M1456" s="49">
        <v>219955.45</v>
      </c>
      <c r="N1456" s="10">
        <v>925169.76</v>
      </c>
      <c r="O1456" s="10">
        <v>0</v>
      </c>
      <c r="P1456" s="10">
        <v>95949.01</v>
      </c>
      <c r="Q1456" s="10">
        <v>148995.28</v>
      </c>
      <c r="R1456" s="10">
        <v>61721.88</v>
      </c>
      <c r="S1456" s="10">
        <v>156422.18</v>
      </c>
      <c r="T1456" s="50">
        <f t="shared" si="76"/>
        <v>8331.2141666666666</v>
      </c>
      <c r="U1456" s="50">
        <f t="shared" si="76"/>
        <v>18329.620833333334</v>
      </c>
      <c r="V1456" s="50">
        <f t="shared" si="76"/>
        <v>77097.48</v>
      </c>
      <c r="W1456" s="50">
        <f t="shared" si="76"/>
        <v>0</v>
      </c>
      <c r="X1456" s="50">
        <f t="shared" si="74"/>
        <v>7995.7508333333326</v>
      </c>
      <c r="Y1456" s="50">
        <f t="shared" si="74"/>
        <v>12416.273333333333</v>
      </c>
      <c r="Z1456" s="50">
        <f t="shared" si="74"/>
        <v>5143.49</v>
      </c>
      <c r="AA1456" s="50">
        <f t="shared" si="74"/>
        <v>13035.181666666665</v>
      </c>
      <c r="AB1456" s="50">
        <f t="shared" si="75"/>
        <v>142349.01083333333</v>
      </c>
      <c r="AC1456" s="48" t="str">
        <f>VLOOKUP(ПРОДАЖИ!C:C,'ИЗ ОСНОВЫ НОМЕНКЛАТУР'!D:E,2,0)</f>
        <v>Аксессуары для столешниц</v>
      </c>
      <c r="AD1456" s="48" t="str">
        <f>VLOOKUP(C:C,'ИЗ ОСНОВЫ НОМЕНКЛАТУР'!D:F,3,0)</f>
        <v>Комплектующие для плинтуса к столешнице</v>
      </c>
      <c r="AE1456" s="48" t="str">
        <f>VLOOKUP(C:C,'ИЗ ОСНОВЫ НОМЕНКЛАТУР'!D:H,5,0)</f>
        <v>A</v>
      </c>
    </row>
    <row r="1457" spans="1:31" ht="9.6" customHeight="1" x14ac:dyDescent="0.2">
      <c r="A1457" s="45" t="s">
        <v>1300</v>
      </c>
      <c r="B1457" s="11"/>
      <c r="C1457" s="11" t="s">
        <v>1457</v>
      </c>
      <c r="D1457" s="44">
        <v>901</v>
      </c>
      <c r="E1457" s="44">
        <v>2226</v>
      </c>
      <c r="F1457" s="48">
        <v>8323</v>
      </c>
      <c r="G1457" s="48">
        <v>0</v>
      </c>
      <c r="H1457" s="44">
        <v>920</v>
      </c>
      <c r="I1457" s="44">
        <v>1293</v>
      </c>
      <c r="J1457" s="44">
        <v>451</v>
      </c>
      <c r="K1457" s="48">
        <v>1281</v>
      </c>
      <c r="L1457" s="49">
        <v>99786.54</v>
      </c>
      <c r="M1457" s="49">
        <v>242058.4</v>
      </c>
      <c r="N1457" s="10">
        <v>908182.41</v>
      </c>
      <c r="O1457" s="10">
        <v>0</v>
      </c>
      <c r="P1457" s="10">
        <v>100540.37</v>
      </c>
      <c r="Q1457" s="10">
        <v>141220.65</v>
      </c>
      <c r="R1457" s="10">
        <v>50097.18</v>
      </c>
      <c r="S1457" s="10">
        <v>143951.81</v>
      </c>
      <c r="T1457" s="50">
        <f t="shared" si="76"/>
        <v>8315.5450000000001</v>
      </c>
      <c r="U1457" s="50">
        <f t="shared" si="76"/>
        <v>20171.533333333333</v>
      </c>
      <c r="V1457" s="50">
        <f t="shared" si="76"/>
        <v>75681.867500000008</v>
      </c>
      <c r="W1457" s="50">
        <f t="shared" si="76"/>
        <v>0</v>
      </c>
      <c r="X1457" s="50">
        <f t="shared" si="74"/>
        <v>8378.3641666666663</v>
      </c>
      <c r="Y1457" s="50">
        <f t="shared" si="74"/>
        <v>11768.387499999999</v>
      </c>
      <c r="Z1457" s="50">
        <f t="shared" si="74"/>
        <v>4174.7650000000003</v>
      </c>
      <c r="AA1457" s="50">
        <f t="shared" si="74"/>
        <v>11995.984166666667</v>
      </c>
      <c r="AB1457" s="50">
        <f t="shared" si="75"/>
        <v>140486.44666666666</v>
      </c>
      <c r="AC1457" s="48" t="str">
        <f>VLOOKUP(ПРОДАЖИ!C:C,'ИЗ ОСНОВЫ НОМЕНКЛАТУР'!D:E,2,0)</f>
        <v>Аксессуары для столешниц</v>
      </c>
      <c r="AD1457" s="48" t="str">
        <f>VLOOKUP(C:C,'ИЗ ОСНОВЫ НОМЕНКЛАТУР'!D:F,3,0)</f>
        <v>Комплектующие для плинтуса к столешнице</v>
      </c>
      <c r="AE1457" s="48" t="str">
        <f>VLOOKUP(C:C,'ИЗ ОСНОВЫ НОМЕНКЛАТУР'!D:H,5,0)</f>
        <v>A</v>
      </c>
    </row>
    <row r="1458" spans="1:31" ht="9.6" customHeight="1" x14ac:dyDescent="0.2">
      <c r="A1458" s="45" t="s">
        <v>1300</v>
      </c>
      <c r="B1458" s="11"/>
      <c r="C1458" s="11" t="s">
        <v>1458</v>
      </c>
      <c r="D1458" s="44">
        <v>507</v>
      </c>
      <c r="E1458" s="44">
        <v>2138</v>
      </c>
      <c r="F1458" s="48">
        <v>5901</v>
      </c>
      <c r="G1458" s="48">
        <v>0</v>
      </c>
      <c r="H1458" s="44">
        <v>503</v>
      </c>
      <c r="I1458" s="44">
        <v>953</v>
      </c>
      <c r="J1458" s="44">
        <v>126</v>
      </c>
      <c r="K1458" s="48">
        <v>504</v>
      </c>
      <c r="L1458" s="49">
        <v>59092.66</v>
      </c>
      <c r="M1458" s="49">
        <v>246329.61</v>
      </c>
      <c r="N1458" s="10">
        <v>704972.44</v>
      </c>
      <c r="O1458" s="10">
        <v>0</v>
      </c>
      <c r="P1458" s="10">
        <v>64080.47</v>
      </c>
      <c r="Q1458" s="10">
        <v>120065.17</v>
      </c>
      <c r="R1458" s="10">
        <v>14879.98</v>
      </c>
      <c r="S1458" s="10">
        <v>58405.21</v>
      </c>
      <c r="T1458" s="50">
        <f t="shared" si="76"/>
        <v>4924.3883333333333</v>
      </c>
      <c r="U1458" s="50">
        <f t="shared" si="76"/>
        <v>20527.467499999999</v>
      </c>
      <c r="V1458" s="50">
        <f t="shared" si="76"/>
        <v>58747.703333333331</v>
      </c>
      <c r="W1458" s="50">
        <f t="shared" si="76"/>
        <v>0</v>
      </c>
      <c r="X1458" s="50">
        <f t="shared" si="74"/>
        <v>5340.0391666666665</v>
      </c>
      <c r="Y1458" s="50">
        <f t="shared" si="74"/>
        <v>10005.430833333334</v>
      </c>
      <c r="Z1458" s="50">
        <f t="shared" si="74"/>
        <v>1239.9983333333332</v>
      </c>
      <c r="AA1458" s="50">
        <f t="shared" si="74"/>
        <v>4867.100833333333</v>
      </c>
      <c r="AB1458" s="50">
        <f t="shared" si="75"/>
        <v>105652.12833333333</v>
      </c>
      <c r="AC1458" s="48" t="str">
        <f>VLOOKUP(ПРОДАЖИ!C:C,'ИЗ ОСНОВЫ НОМЕНКЛАТУР'!D:E,2,0)</f>
        <v>Аксессуары для столешниц</v>
      </c>
      <c r="AD1458" s="48" t="str">
        <f>VLOOKUP(C:C,'ИЗ ОСНОВЫ НОМЕНКЛАТУР'!D:F,3,0)</f>
        <v>Комплектующие для плинтуса к столешнице</v>
      </c>
      <c r="AE1458" s="48" t="str">
        <f>VLOOKUP(C:C,'ИЗ ОСНОВЫ НОМЕНКЛАТУР'!D:H,5,0)</f>
        <v>A</v>
      </c>
    </row>
    <row r="1459" spans="1:31" ht="9.6" customHeight="1" x14ac:dyDescent="0.2">
      <c r="A1459" s="45" t="s">
        <v>1300</v>
      </c>
      <c r="B1459" s="11"/>
      <c r="C1459" s="11" t="s">
        <v>1459</v>
      </c>
      <c r="D1459" s="44">
        <v>608</v>
      </c>
      <c r="E1459" s="44">
        <v>2060</v>
      </c>
      <c r="F1459" s="48">
        <v>5346</v>
      </c>
      <c r="G1459" s="48">
        <v>0</v>
      </c>
      <c r="H1459" s="44">
        <v>513</v>
      </c>
      <c r="I1459" s="44">
        <v>724</v>
      </c>
      <c r="J1459" s="44">
        <v>106</v>
      </c>
      <c r="K1459" s="48">
        <v>411</v>
      </c>
      <c r="L1459" s="49">
        <v>66837.39</v>
      </c>
      <c r="M1459" s="49">
        <v>221751.46</v>
      </c>
      <c r="N1459" s="10">
        <v>587849.94999999995</v>
      </c>
      <c r="O1459" s="10">
        <v>0</v>
      </c>
      <c r="P1459" s="10">
        <v>56558.89</v>
      </c>
      <c r="Q1459" s="10">
        <v>80864.39</v>
      </c>
      <c r="R1459" s="10">
        <v>12075.1</v>
      </c>
      <c r="S1459" s="10">
        <v>46870.54</v>
      </c>
      <c r="T1459" s="50">
        <f t="shared" si="76"/>
        <v>5569.7825000000003</v>
      </c>
      <c r="U1459" s="50">
        <f t="shared" si="76"/>
        <v>18479.288333333334</v>
      </c>
      <c r="V1459" s="50">
        <f t="shared" si="76"/>
        <v>48987.495833333327</v>
      </c>
      <c r="W1459" s="50">
        <f t="shared" si="76"/>
        <v>0</v>
      </c>
      <c r="X1459" s="50">
        <f t="shared" si="74"/>
        <v>4713.2408333333333</v>
      </c>
      <c r="Y1459" s="50">
        <f t="shared" si="74"/>
        <v>6738.6991666666663</v>
      </c>
      <c r="Z1459" s="50">
        <f t="shared" si="74"/>
        <v>1006.2583333333333</v>
      </c>
      <c r="AA1459" s="50">
        <f t="shared" si="74"/>
        <v>3905.8783333333336</v>
      </c>
      <c r="AB1459" s="50">
        <f t="shared" si="75"/>
        <v>89400.643333333326</v>
      </c>
      <c r="AC1459" s="48" t="str">
        <f>VLOOKUP(ПРОДАЖИ!C:C,'ИЗ ОСНОВЫ НОМЕНКЛАТУР'!D:E,2,0)</f>
        <v>Аксессуары для столешниц</v>
      </c>
      <c r="AD1459" s="48" t="str">
        <f>VLOOKUP(C:C,'ИЗ ОСНОВЫ НОМЕНКЛАТУР'!D:F,3,0)</f>
        <v>Комплектующие для плинтуса к столешнице</v>
      </c>
      <c r="AE1459" s="48" t="str">
        <f>VLOOKUP(C:C,'ИЗ ОСНОВЫ НОМЕНКЛАТУР'!D:H,5,0)</f>
        <v>A</v>
      </c>
    </row>
    <row r="1460" spans="1:31" ht="9.6" customHeight="1" x14ac:dyDescent="0.2">
      <c r="A1460" s="45" t="s">
        <v>1300</v>
      </c>
      <c r="B1460" s="11"/>
      <c r="C1460" s="11" t="s">
        <v>1460</v>
      </c>
      <c r="D1460" s="44">
        <v>425</v>
      </c>
      <c r="E1460" s="44">
        <v>1150</v>
      </c>
      <c r="F1460" s="48">
        <v>4112</v>
      </c>
      <c r="G1460" s="48">
        <v>0</v>
      </c>
      <c r="H1460" s="44">
        <v>183</v>
      </c>
      <c r="I1460" s="44">
        <v>375</v>
      </c>
      <c r="J1460" s="44">
        <v>564</v>
      </c>
      <c r="K1460" s="48">
        <v>777</v>
      </c>
      <c r="L1460" s="49">
        <v>53522.49</v>
      </c>
      <c r="M1460" s="49">
        <v>144999.60999999999</v>
      </c>
      <c r="N1460" s="10">
        <v>519966.54</v>
      </c>
      <c r="O1460" s="10">
        <v>0</v>
      </c>
      <c r="P1460" s="10">
        <v>23748.04</v>
      </c>
      <c r="Q1460" s="10">
        <v>48549.22</v>
      </c>
      <c r="R1460" s="10">
        <v>69818.34</v>
      </c>
      <c r="S1460" s="10">
        <v>96635.38</v>
      </c>
      <c r="T1460" s="50">
        <f t="shared" si="76"/>
        <v>4460.2074999999995</v>
      </c>
      <c r="U1460" s="50">
        <f t="shared" si="76"/>
        <v>12083.300833333333</v>
      </c>
      <c r="V1460" s="50">
        <f t="shared" si="76"/>
        <v>43330.544999999998</v>
      </c>
      <c r="W1460" s="50">
        <f t="shared" si="76"/>
        <v>0</v>
      </c>
      <c r="X1460" s="50">
        <f t="shared" si="74"/>
        <v>1979.0033333333333</v>
      </c>
      <c r="Y1460" s="50">
        <f t="shared" si="74"/>
        <v>4045.7683333333334</v>
      </c>
      <c r="Z1460" s="50">
        <f t="shared" si="74"/>
        <v>5818.1949999999997</v>
      </c>
      <c r="AA1460" s="50">
        <f t="shared" si="74"/>
        <v>8052.9483333333337</v>
      </c>
      <c r="AB1460" s="50">
        <f t="shared" si="75"/>
        <v>79769.968333333323</v>
      </c>
      <c r="AC1460" s="48" t="str">
        <f>VLOOKUP(ПРОДАЖИ!C:C,'ИЗ ОСНОВЫ НОМЕНКЛАТУР'!D:E,2,0)</f>
        <v>Аксессуары для столешниц</v>
      </c>
      <c r="AD1460" s="48" t="str">
        <f>VLOOKUP(C:C,'ИЗ ОСНОВЫ НОМЕНКЛАТУР'!D:F,3,0)</f>
        <v>Комплектующие для плинтуса к столешнице</v>
      </c>
      <c r="AE1460" s="48" t="str">
        <f>VLOOKUP(C:C,'ИЗ ОСНОВЫ НОМЕНКЛАТУР'!D:H,5,0)</f>
        <v>A</v>
      </c>
    </row>
    <row r="1461" spans="1:31" ht="9.6" customHeight="1" x14ac:dyDescent="0.2">
      <c r="A1461" s="45" t="s">
        <v>1300</v>
      </c>
      <c r="B1461" s="11"/>
      <c r="C1461" s="11" t="s">
        <v>1461</v>
      </c>
      <c r="D1461" s="44">
        <v>204</v>
      </c>
      <c r="E1461" s="44">
        <v>640</v>
      </c>
      <c r="F1461" s="48">
        <v>3827</v>
      </c>
      <c r="G1461" s="48">
        <v>0</v>
      </c>
      <c r="H1461" s="44">
        <v>0</v>
      </c>
      <c r="I1461" s="44">
        <v>178</v>
      </c>
      <c r="J1461" s="44">
        <v>69</v>
      </c>
      <c r="K1461" s="48">
        <v>685</v>
      </c>
      <c r="L1461" s="49">
        <v>29873.46</v>
      </c>
      <c r="M1461" s="49">
        <v>96049.58</v>
      </c>
      <c r="N1461" s="10">
        <v>584667.89</v>
      </c>
      <c r="O1461" s="10">
        <v>0</v>
      </c>
      <c r="P1461" s="10">
        <v>0</v>
      </c>
      <c r="Q1461" s="10">
        <v>26873.81</v>
      </c>
      <c r="R1461" s="10">
        <v>10425.75</v>
      </c>
      <c r="S1461" s="10">
        <v>104559.07</v>
      </c>
      <c r="T1461" s="50">
        <f t="shared" si="76"/>
        <v>2489.4549999999999</v>
      </c>
      <c r="U1461" s="50">
        <f t="shared" si="76"/>
        <v>8004.1316666666671</v>
      </c>
      <c r="V1461" s="50">
        <f t="shared" si="76"/>
        <v>48722.324166666665</v>
      </c>
      <c r="W1461" s="50">
        <f t="shared" si="76"/>
        <v>0</v>
      </c>
      <c r="X1461" s="50">
        <f t="shared" si="74"/>
        <v>0</v>
      </c>
      <c r="Y1461" s="50">
        <f t="shared" si="74"/>
        <v>2239.4841666666666</v>
      </c>
      <c r="Z1461" s="50">
        <f t="shared" si="74"/>
        <v>868.8125</v>
      </c>
      <c r="AA1461" s="50">
        <f t="shared" ref="AA1461:AA1524" si="77">S1461/12</f>
        <v>8713.2558333333345</v>
      </c>
      <c r="AB1461" s="50">
        <f t="shared" si="75"/>
        <v>71037.463333333333</v>
      </c>
      <c r="AC1461" s="48" t="str">
        <f>VLOOKUP(ПРОДАЖИ!C:C,'ИЗ ОСНОВЫ НОМЕНКЛАТУР'!D:E,2,0)</f>
        <v>Аксессуары для столешниц</v>
      </c>
      <c r="AD1461" s="48" t="str">
        <f>VLOOKUP(C:C,'ИЗ ОСНОВЫ НОМЕНКЛАТУР'!D:F,3,0)</f>
        <v>Комплектующие для плинтуса к столешнице</v>
      </c>
      <c r="AE1461" s="48" t="str">
        <f>VLOOKUP(C:C,'ИЗ ОСНОВЫ НОМЕНКЛАТУР'!D:H,5,0)</f>
        <v>A</v>
      </c>
    </row>
    <row r="1462" spans="1:31" ht="9.6" customHeight="1" x14ac:dyDescent="0.2">
      <c r="A1462" s="45" t="s">
        <v>1300</v>
      </c>
      <c r="B1462" s="11"/>
      <c r="C1462" s="11" t="s">
        <v>1462</v>
      </c>
      <c r="D1462" s="44">
        <v>365</v>
      </c>
      <c r="E1462" s="44">
        <v>1090</v>
      </c>
      <c r="F1462" s="48">
        <v>2148</v>
      </c>
      <c r="G1462" s="48">
        <v>0</v>
      </c>
      <c r="H1462" s="44">
        <v>0</v>
      </c>
      <c r="I1462" s="44">
        <v>116</v>
      </c>
      <c r="J1462" s="44">
        <v>126</v>
      </c>
      <c r="K1462" s="48">
        <v>1261</v>
      </c>
      <c r="L1462" s="49">
        <v>53770.03</v>
      </c>
      <c r="M1462" s="49">
        <v>161979.72</v>
      </c>
      <c r="N1462" s="10">
        <v>337219.72</v>
      </c>
      <c r="O1462" s="10">
        <v>0</v>
      </c>
      <c r="P1462" s="10">
        <v>0</v>
      </c>
      <c r="Q1462" s="10">
        <v>17828.78</v>
      </c>
      <c r="R1462" s="10">
        <v>19130.349999999999</v>
      </c>
      <c r="S1462" s="10">
        <v>202612.39</v>
      </c>
      <c r="T1462" s="50">
        <f t="shared" si="76"/>
        <v>4480.8358333333335</v>
      </c>
      <c r="U1462" s="50">
        <f t="shared" si="76"/>
        <v>13498.31</v>
      </c>
      <c r="V1462" s="50">
        <f t="shared" si="76"/>
        <v>28101.64333333333</v>
      </c>
      <c r="W1462" s="50">
        <f t="shared" si="76"/>
        <v>0</v>
      </c>
      <c r="X1462" s="50">
        <f t="shared" si="76"/>
        <v>0</v>
      </c>
      <c r="Y1462" s="50">
        <f t="shared" si="76"/>
        <v>1485.7316666666666</v>
      </c>
      <c r="Z1462" s="50">
        <f t="shared" si="76"/>
        <v>1594.1958333333332</v>
      </c>
      <c r="AA1462" s="50">
        <f t="shared" si="77"/>
        <v>16884.365833333333</v>
      </c>
      <c r="AB1462" s="50">
        <f t="shared" si="75"/>
        <v>66045.08249999999</v>
      </c>
      <c r="AC1462" s="48" t="str">
        <f>VLOOKUP(ПРОДАЖИ!C:C,'ИЗ ОСНОВЫ НОМЕНКЛАТУР'!D:E,2,0)</f>
        <v>Аксессуары для столешниц</v>
      </c>
      <c r="AD1462" s="48" t="str">
        <f>VLOOKUP(C:C,'ИЗ ОСНОВЫ НОМЕНКЛАТУР'!D:F,3,0)</f>
        <v>Комплектующие для плинтуса к столешнице</v>
      </c>
      <c r="AE1462" s="48" t="str">
        <f>VLOOKUP(C:C,'ИЗ ОСНОВЫ НОМЕНКЛАТУР'!D:H,5,0)</f>
        <v>A</v>
      </c>
    </row>
    <row r="1463" spans="1:31" ht="9.6" customHeight="1" x14ac:dyDescent="0.2">
      <c r="A1463" s="45" t="s">
        <v>1300</v>
      </c>
      <c r="B1463" s="11"/>
      <c r="C1463" s="11" t="s">
        <v>1463</v>
      </c>
      <c r="D1463" s="44">
        <v>551</v>
      </c>
      <c r="E1463" s="44">
        <v>1100</v>
      </c>
      <c r="F1463" s="48">
        <v>4289</v>
      </c>
      <c r="G1463" s="48">
        <v>0</v>
      </c>
      <c r="H1463" s="44">
        <v>210</v>
      </c>
      <c r="I1463" s="44">
        <v>375</v>
      </c>
      <c r="J1463" s="44">
        <v>668</v>
      </c>
      <c r="K1463" s="48">
        <v>454</v>
      </c>
      <c r="L1463" s="49">
        <v>62728.81</v>
      </c>
      <c r="M1463" s="49">
        <v>124397.55</v>
      </c>
      <c r="N1463" s="10">
        <v>477459.22</v>
      </c>
      <c r="O1463" s="10">
        <v>0</v>
      </c>
      <c r="P1463" s="10">
        <v>25059.33</v>
      </c>
      <c r="Q1463" s="10">
        <v>43971.68</v>
      </c>
      <c r="R1463" s="10">
        <v>75131.67</v>
      </c>
      <c r="S1463" s="10">
        <v>51067.7</v>
      </c>
      <c r="T1463" s="50">
        <f t="shared" si="76"/>
        <v>5227.4008333333331</v>
      </c>
      <c r="U1463" s="50">
        <f t="shared" si="76"/>
        <v>10366.4625</v>
      </c>
      <c r="V1463" s="50">
        <f t="shared" si="76"/>
        <v>39788.268333333333</v>
      </c>
      <c r="W1463" s="50">
        <f t="shared" si="76"/>
        <v>0</v>
      </c>
      <c r="X1463" s="50">
        <f t="shared" si="76"/>
        <v>2088.2775000000001</v>
      </c>
      <c r="Y1463" s="50">
        <f t="shared" si="76"/>
        <v>3664.3066666666668</v>
      </c>
      <c r="Z1463" s="50">
        <f t="shared" si="76"/>
        <v>6260.9724999999999</v>
      </c>
      <c r="AA1463" s="50">
        <f t="shared" si="77"/>
        <v>4255.6416666666664</v>
      </c>
      <c r="AB1463" s="50">
        <f t="shared" si="75"/>
        <v>71651.329999999987</v>
      </c>
      <c r="AC1463" s="48" t="str">
        <f>VLOOKUP(ПРОДАЖИ!C:C,'ИЗ ОСНОВЫ НОМЕНКЛАТУР'!D:E,2,0)</f>
        <v>Аксессуары для столешниц</v>
      </c>
      <c r="AD1463" s="48" t="str">
        <f>VLOOKUP(C:C,'ИЗ ОСНОВЫ НОМЕНКЛАТУР'!D:F,3,0)</f>
        <v>Комплектующие для плинтуса к столешнице</v>
      </c>
      <c r="AE1463" s="48" t="str">
        <f>VLOOKUP(C:C,'ИЗ ОСНОВЫ НОМЕНКЛАТУР'!D:H,5,0)</f>
        <v>A</v>
      </c>
    </row>
    <row r="1464" spans="1:31" ht="9.6" customHeight="1" x14ac:dyDescent="0.2">
      <c r="A1464" s="45" t="s">
        <v>1300</v>
      </c>
      <c r="B1464" s="11"/>
      <c r="C1464" s="11" t="s">
        <v>1464</v>
      </c>
      <c r="D1464" s="44">
        <v>544</v>
      </c>
      <c r="E1464" s="44">
        <v>130</v>
      </c>
      <c r="F1464" s="48">
        <v>1552</v>
      </c>
      <c r="G1464" s="48">
        <v>0</v>
      </c>
      <c r="H1464" s="44">
        <v>0</v>
      </c>
      <c r="I1464" s="44">
        <v>88</v>
      </c>
      <c r="J1464" s="44">
        <v>229</v>
      </c>
      <c r="K1464" s="48">
        <v>4</v>
      </c>
      <c r="L1464" s="49">
        <v>125426.71</v>
      </c>
      <c r="M1464" s="49">
        <v>30022.14</v>
      </c>
      <c r="N1464" s="10">
        <v>369644.54</v>
      </c>
      <c r="O1464" s="10">
        <v>0</v>
      </c>
      <c r="P1464" s="10">
        <v>0</v>
      </c>
      <c r="Q1464" s="10">
        <v>20519.16</v>
      </c>
      <c r="R1464" s="10">
        <v>53609.31</v>
      </c>
      <c r="S1464" s="10">
        <v>933.48</v>
      </c>
      <c r="T1464" s="50">
        <f t="shared" si="76"/>
        <v>10452.225833333334</v>
      </c>
      <c r="U1464" s="50">
        <f t="shared" si="76"/>
        <v>2501.8449999999998</v>
      </c>
      <c r="V1464" s="50">
        <f t="shared" si="76"/>
        <v>30803.711666666666</v>
      </c>
      <c r="W1464" s="50">
        <f t="shared" si="76"/>
        <v>0</v>
      </c>
      <c r="X1464" s="50">
        <f t="shared" si="76"/>
        <v>0</v>
      </c>
      <c r="Y1464" s="50">
        <f t="shared" si="76"/>
        <v>1709.93</v>
      </c>
      <c r="Z1464" s="50">
        <f t="shared" si="76"/>
        <v>4467.4425000000001</v>
      </c>
      <c r="AA1464" s="50">
        <f t="shared" si="77"/>
        <v>77.790000000000006</v>
      </c>
      <c r="AB1464" s="50">
        <f t="shared" si="75"/>
        <v>50012.945</v>
      </c>
      <c r="AC1464" s="48" t="str">
        <f>VLOOKUP(ПРОДАЖИ!C:C,'ИЗ ОСНОВЫ НОМЕНКЛАТУР'!D:E,2,0)</f>
        <v>Аксессуары для столешниц</v>
      </c>
      <c r="AD1464" s="48" t="str">
        <f>VLOOKUP(C:C,'ИЗ ОСНОВЫ НОМЕНКЛАТУР'!D:F,3,0)</f>
        <v>Комплектующие для плинтуса к столешнице</v>
      </c>
      <c r="AE1464" s="48" t="str">
        <f>VLOOKUP(C:C,'ИЗ ОСНОВЫ НОМЕНКЛАТУР'!D:H,5,0)</f>
        <v>A</v>
      </c>
    </row>
    <row r="1465" spans="1:31" ht="9.6" customHeight="1" x14ac:dyDescent="0.2">
      <c r="A1465" s="45" t="s">
        <v>1300</v>
      </c>
      <c r="B1465" s="11"/>
      <c r="C1465" s="11" t="s">
        <v>1465</v>
      </c>
      <c r="D1465" s="44">
        <v>139</v>
      </c>
      <c r="E1465" s="44">
        <v>10</v>
      </c>
      <c r="F1465" s="48">
        <v>671</v>
      </c>
      <c r="G1465" s="48">
        <v>0</v>
      </c>
      <c r="H1465" s="44">
        <v>0</v>
      </c>
      <c r="I1465" s="44">
        <v>256</v>
      </c>
      <c r="J1465" s="44">
        <v>26</v>
      </c>
      <c r="K1465" s="48">
        <v>0</v>
      </c>
      <c r="L1465" s="49">
        <v>33981.589999999997</v>
      </c>
      <c r="M1465" s="49">
        <v>2377</v>
      </c>
      <c r="N1465" s="10">
        <v>159821.03</v>
      </c>
      <c r="O1465" s="10">
        <v>0</v>
      </c>
      <c r="P1465" s="10">
        <v>0</v>
      </c>
      <c r="Q1465" s="10">
        <v>63312.65</v>
      </c>
      <c r="R1465" s="10">
        <v>6060.86</v>
      </c>
      <c r="S1465" s="10">
        <v>0</v>
      </c>
      <c r="T1465" s="50">
        <f t="shared" si="76"/>
        <v>2831.7991666666662</v>
      </c>
      <c r="U1465" s="50">
        <f t="shared" si="76"/>
        <v>198.08333333333334</v>
      </c>
      <c r="V1465" s="50">
        <f t="shared" si="76"/>
        <v>13318.419166666667</v>
      </c>
      <c r="W1465" s="50">
        <f t="shared" si="76"/>
        <v>0</v>
      </c>
      <c r="X1465" s="50">
        <f t="shared" si="76"/>
        <v>0</v>
      </c>
      <c r="Y1465" s="50">
        <f t="shared" si="76"/>
        <v>5276.0541666666668</v>
      </c>
      <c r="Z1465" s="50">
        <f t="shared" si="76"/>
        <v>505.07166666666666</v>
      </c>
      <c r="AA1465" s="50">
        <f t="shared" si="77"/>
        <v>0</v>
      </c>
      <c r="AB1465" s="50">
        <f t="shared" si="75"/>
        <v>22129.427500000002</v>
      </c>
      <c r="AC1465" s="48" t="str">
        <f>VLOOKUP(ПРОДАЖИ!C:C,'ИЗ ОСНОВЫ НОМЕНКЛАТУР'!D:E,2,0)</f>
        <v>Аксессуары для столешниц</v>
      </c>
      <c r="AD1465" s="48" t="str">
        <f>VLOOKUP(C:C,'ИЗ ОСНОВЫ НОМЕНКЛАТУР'!D:F,3,0)</f>
        <v>Комплектующие для плинтуса к столешнице</v>
      </c>
      <c r="AE1465" s="48" t="str">
        <f>VLOOKUP(C:C,'ИЗ ОСНОВЫ НОМЕНКЛАТУР'!D:H,5,0)</f>
        <v>B</v>
      </c>
    </row>
    <row r="1466" spans="1:31" ht="9.6" customHeight="1" x14ac:dyDescent="0.2">
      <c r="A1466" s="45" t="s">
        <v>1300</v>
      </c>
      <c r="B1466" s="11"/>
      <c r="C1466" s="11" t="s">
        <v>1466</v>
      </c>
      <c r="D1466" s="44">
        <v>218</v>
      </c>
      <c r="E1466" s="44">
        <v>200</v>
      </c>
      <c r="F1466" s="48">
        <v>1568</v>
      </c>
      <c r="G1466" s="48">
        <v>0</v>
      </c>
      <c r="H1466" s="44">
        <v>306</v>
      </c>
      <c r="I1466" s="44">
        <v>79</v>
      </c>
      <c r="J1466" s="44">
        <v>98</v>
      </c>
      <c r="K1466" s="48">
        <v>352</v>
      </c>
      <c r="L1466" s="49">
        <v>26801.78</v>
      </c>
      <c r="M1466" s="49">
        <v>22668.65</v>
      </c>
      <c r="N1466" s="10">
        <v>177773.56</v>
      </c>
      <c r="O1466" s="10">
        <v>0</v>
      </c>
      <c r="P1466" s="10">
        <v>32958</v>
      </c>
      <c r="Q1466" s="10">
        <v>8377.49</v>
      </c>
      <c r="R1466" s="10">
        <v>10943.12</v>
      </c>
      <c r="S1466" s="10">
        <v>39607.730000000003</v>
      </c>
      <c r="T1466" s="50">
        <f t="shared" si="76"/>
        <v>2233.4816666666666</v>
      </c>
      <c r="U1466" s="50">
        <f t="shared" si="76"/>
        <v>1889.0541666666668</v>
      </c>
      <c r="V1466" s="50">
        <f t="shared" si="76"/>
        <v>14814.463333333333</v>
      </c>
      <c r="W1466" s="50">
        <f t="shared" si="76"/>
        <v>0</v>
      </c>
      <c r="X1466" s="50">
        <f t="shared" si="76"/>
        <v>2746.5</v>
      </c>
      <c r="Y1466" s="50">
        <f t="shared" si="76"/>
        <v>698.12416666666661</v>
      </c>
      <c r="Z1466" s="50">
        <f t="shared" si="76"/>
        <v>911.92666666666673</v>
      </c>
      <c r="AA1466" s="50">
        <f t="shared" si="77"/>
        <v>3300.6441666666669</v>
      </c>
      <c r="AB1466" s="50">
        <f t="shared" si="75"/>
        <v>26594.194166666668</v>
      </c>
      <c r="AC1466" s="48" t="str">
        <f>VLOOKUP(ПРОДАЖИ!C:C,'ИЗ ОСНОВЫ НОМЕНКЛАТУР'!D:E,2,0)</f>
        <v>Аксессуары для столешниц</v>
      </c>
      <c r="AD1466" s="48" t="str">
        <f>VLOOKUP(C:C,'ИЗ ОСНОВЫ НОМЕНКЛАТУР'!D:F,3,0)</f>
        <v>Комплектующие для плинтуса к столешнице</v>
      </c>
      <c r="AE1466" s="48" t="str">
        <f>VLOOKUP(C:C,'ИЗ ОСНОВЫ НОМЕНКЛАТУР'!D:H,5,0)</f>
        <v>A</v>
      </c>
    </row>
    <row r="1467" spans="1:31" ht="9.6" customHeight="1" x14ac:dyDescent="0.2">
      <c r="A1467" s="45" t="s">
        <v>1300</v>
      </c>
      <c r="B1467" s="11"/>
      <c r="C1467" s="11" t="s">
        <v>1467</v>
      </c>
      <c r="D1467" s="44">
        <v>208</v>
      </c>
      <c r="E1467" s="44">
        <v>200</v>
      </c>
      <c r="F1467" s="48">
        <v>1477</v>
      </c>
      <c r="G1467" s="48">
        <v>0</v>
      </c>
      <c r="H1467" s="44">
        <v>277</v>
      </c>
      <c r="I1467" s="44">
        <v>53</v>
      </c>
      <c r="J1467" s="44">
        <v>122</v>
      </c>
      <c r="K1467" s="48">
        <v>127</v>
      </c>
      <c r="L1467" s="49">
        <v>25705.98</v>
      </c>
      <c r="M1467" s="49">
        <v>24675.22</v>
      </c>
      <c r="N1467" s="10">
        <v>174032.49</v>
      </c>
      <c r="O1467" s="10">
        <v>0</v>
      </c>
      <c r="P1467" s="10">
        <v>35473.71</v>
      </c>
      <c r="Q1467" s="10">
        <v>6780.74</v>
      </c>
      <c r="R1467" s="10">
        <v>14287.68</v>
      </c>
      <c r="S1467" s="10">
        <v>14609.69</v>
      </c>
      <c r="T1467" s="50">
        <f t="shared" si="76"/>
        <v>2142.165</v>
      </c>
      <c r="U1467" s="50">
        <f t="shared" si="76"/>
        <v>2056.2683333333334</v>
      </c>
      <c r="V1467" s="50">
        <f t="shared" si="76"/>
        <v>14502.707499999999</v>
      </c>
      <c r="W1467" s="50">
        <f t="shared" si="76"/>
        <v>0</v>
      </c>
      <c r="X1467" s="50">
        <f t="shared" si="76"/>
        <v>2956.1424999999999</v>
      </c>
      <c r="Y1467" s="50">
        <f t="shared" si="76"/>
        <v>565.06166666666661</v>
      </c>
      <c r="Z1467" s="50">
        <f t="shared" si="76"/>
        <v>1190.6400000000001</v>
      </c>
      <c r="AA1467" s="50">
        <f t="shared" si="77"/>
        <v>1217.4741666666666</v>
      </c>
      <c r="AB1467" s="50">
        <f t="shared" si="75"/>
        <v>24630.459166666667</v>
      </c>
      <c r="AC1467" s="48" t="str">
        <f>VLOOKUP(ПРОДАЖИ!C:C,'ИЗ ОСНОВЫ НОМЕНКЛАТУР'!D:E,2,0)</f>
        <v>Аксессуары для столешниц</v>
      </c>
      <c r="AD1467" s="48" t="str">
        <f>VLOOKUP(C:C,'ИЗ ОСНОВЫ НОМЕНКЛАТУР'!D:F,3,0)</f>
        <v>Комплектующие для плинтуса к столешнице</v>
      </c>
      <c r="AE1467" s="48" t="str">
        <f>VLOOKUP(C:C,'ИЗ ОСНОВЫ НОМЕНКЛАТУР'!D:H,5,0)</f>
        <v>B</v>
      </c>
    </row>
    <row r="1468" spans="1:31" ht="9.6" customHeight="1" x14ac:dyDescent="0.2">
      <c r="A1468" s="45" t="s">
        <v>1300</v>
      </c>
      <c r="B1468" s="11"/>
      <c r="C1468" s="11" t="s">
        <v>1468</v>
      </c>
      <c r="D1468" s="44">
        <v>82</v>
      </c>
      <c r="E1468" s="44">
        <v>0</v>
      </c>
      <c r="F1468" s="48">
        <v>350</v>
      </c>
      <c r="G1468" s="48">
        <v>0</v>
      </c>
      <c r="H1468" s="44">
        <v>0</v>
      </c>
      <c r="I1468" s="44">
        <v>200</v>
      </c>
      <c r="J1468" s="44">
        <v>9</v>
      </c>
      <c r="K1468" s="48">
        <v>0</v>
      </c>
      <c r="L1468" s="49">
        <v>14810.02</v>
      </c>
      <c r="M1468" s="49">
        <v>0</v>
      </c>
      <c r="N1468" s="10">
        <v>66656.320000000007</v>
      </c>
      <c r="O1468" s="10">
        <v>0</v>
      </c>
      <c r="P1468" s="10">
        <v>0</v>
      </c>
      <c r="Q1468" s="10">
        <v>36122</v>
      </c>
      <c r="R1468" s="10">
        <v>1547.91</v>
      </c>
      <c r="S1468" s="10">
        <v>0</v>
      </c>
      <c r="T1468" s="50">
        <f t="shared" si="76"/>
        <v>1234.1683333333333</v>
      </c>
      <c r="U1468" s="50">
        <f t="shared" si="76"/>
        <v>0</v>
      </c>
      <c r="V1468" s="50">
        <f t="shared" si="76"/>
        <v>5554.6933333333336</v>
      </c>
      <c r="W1468" s="50">
        <f t="shared" si="76"/>
        <v>0</v>
      </c>
      <c r="X1468" s="50">
        <f t="shared" si="76"/>
        <v>0</v>
      </c>
      <c r="Y1468" s="50">
        <f t="shared" si="76"/>
        <v>3010.1666666666665</v>
      </c>
      <c r="Z1468" s="50">
        <f t="shared" si="76"/>
        <v>128.99250000000001</v>
      </c>
      <c r="AA1468" s="50">
        <f t="shared" si="77"/>
        <v>0</v>
      </c>
      <c r="AB1468" s="50">
        <f t="shared" si="75"/>
        <v>9928.0208333333339</v>
      </c>
      <c r="AC1468" s="48" t="str">
        <f>VLOOKUP(ПРОДАЖИ!C:C,'ИЗ ОСНОВЫ НОМЕНКЛАТУР'!D:E,2,0)</f>
        <v>Аксессуары для столешниц</v>
      </c>
      <c r="AD1468" s="48" t="str">
        <f>VLOOKUP(C:C,'ИЗ ОСНОВЫ НОМЕНКЛАТУР'!D:F,3,0)</f>
        <v>Комплектующие для плинтуса к столешнице</v>
      </c>
      <c r="AE1468" s="48" t="str">
        <f>VLOOKUP(C:C,'ИЗ ОСНОВЫ НОМЕНКЛАТУР'!D:H,5,0)</f>
        <v>B</v>
      </c>
    </row>
    <row r="1469" spans="1:31" ht="9.6" customHeight="1" x14ac:dyDescent="0.2">
      <c r="A1469" s="45" t="s">
        <v>1300</v>
      </c>
      <c r="B1469" s="11"/>
      <c r="C1469" s="11" t="s">
        <v>1469</v>
      </c>
      <c r="D1469" s="44">
        <v>812</v>
      </c>
      <c r="E1469" s="44">
        <v>1300</v>
      </c>
      <c r="F1469" s="48">
        <v>28</v>
      </c>
      <c r="G1469" s="48">
        <v>0</v>
      </c>
      <c r="H1469" s="44">
        <v>0</v>
      </c>
      <c r="I1469" s="44">
        <v>8</v>
      </c>
      <c r="J1469" s="44">
        <v>105</v>
      </c>
      <c r="K1469" s="48">
        <v>0</v>
      </c>
      <c r="L1469" s="49">
        <v>65201.58</v>
      </c>
      <c r="M1469" s="49">
        <v>108892.84</v>
      </c>
      <c r="N1469" s="10">
        <v>1318.17</v>
      </c>
      <c r="O1469" s="10">
        <v>0</v>
      </c>
      <c r="P1469" s="10">
        <v>0</v>
      </c>
      <c r="Q1469" s="10">
        <v>768</v>
      </c>
      <c r="R1469" s="10">
        <v>7326.92</v>
      </c>
      <c r="S1469" s="10">
        <v>0</v>
      </c>
      <c r="T1469" s="50">
        <f t="shared" si="76"/>
        <v>5433.4650000000001</v>
      </c>
      <c r="U1469" s="50">
        <f t="shared" si="76"/>
        <v>9074.4033333333336</v>
      </c>
      <c r="V1469" s="50">
        <f t="shared" si="76"/>
        <v>109.84750000000001</v>
      </c>
      <c r="W1469" s="50">
        <f t="shared" si="76"/>
        <v>0</v>
      </c>
      <c r="X1469" s="50">
        <f t="shared" si="76"/>
        <v>0</v>
      </c>
      <c r="Y1469" s="50">
        <f t="shared" si="76"/>
        <v>64</v>
      </c>
      <c r="Z1469" s="50">
        <f t="shared" si="76"/>
        <v>610.57666666666671</v>
      </c>
      <c r="AA1469" s="50">
        <f t="shared" si="77"/>
        <v>0</v>
      </c>
      <c r="AB1469" s="50">
        <f t="shared" si="75"/>
        <v>15292.2925</v>
      </c>
      <c r="AC1469" s="48" t="str">
        <f>VLOOKUP(ПРОДАЖИ!C:C,'ИЗ ОСНОВЫ НОМЕНКЛАТУР'!D:E,2,0)</f>
        <v>Аксессуары для столешниц</v>
      </c>
      <c r="AD1469" s="48" t="str">
        <f>VLOOKUP(C:C,'ИЗ ОСНОВЫ НОМЕНКЛАТУР'!D:F,3,0)</f>
        <v>Комплектующие для плинтуса к столешнице</v>
      </c>
      <c r="AE1469" s="48" t="str">
        <f>VLOOKUP(C:C,'ИЗ ОСНОВЫ НОМЕНКЛАТУР'!D:H,5,0)</f>
        <v>B</v>
      </c>
    </row>
    <row r="1470" spans="1:31" ht="9.6" customHeight="1" x14ac:dyDescent="0.2">
      <c r="A1470" s="45" t="s">
        <v>1300</v>
      </c>
      <c r="B1470" s="11"/>
      <c r="C1470" s="11" t="s">
        <v>1470</v>
      </c>
      <c r="D1470" s="44">
        <v>118</v>
      </c>
      <c r="E1470" s="44">
        <v>375</v>
      </c>
      <c r="F1470" s="48">
        <v>549</v>
      </c>
      <c r="G1470" s="48">
        <v>0</v>
      </c>
      <c r="H1470" s="44">
        <v>183</v>
      </c>
      <c r="I1470" s="44">
        <v>185</v>
      </c>
      <c r="J1470" s="44">
        <v>152</v>
      </c>
      <c r="K1470" s="48">
        <v>0</v>
      </c>
      <c r="L1470" s="49">
        <v>14353.85</v>
      </c>
      <c r="M1470" s="49">
        <v>40918.25</v>
      </c>
      <c r="N1470" s="10">
        <v>59661.99</v>
      </c>
      <c r="O1470" s="10">
        <v>0</v>
      </c>
      <c r="P1470" s="10">
        <v>24515.3</v>
      </c>
      <c r="Q1470" s="10">
        <v>24762.97</v>
      </c>
      <c r="R1470" s="10">
        <v>20276.61</v>
      </c>
      <c r="S1470" s="10">
        <v>0</v>
      </c>
      <c r="T1470" s="50">
        <f t="shared" si="76"/>
        <v>1196.1541666666667</v>
      </c>
      <c r="U1470" s="50">
        <f t="shared" si="76"/>
        <v>3409.8541666666665</v>
      </c>
      <c r="V1470" s="50">
        <f t="shared" si="76"/>
        <v>4971.8324999999995</v>
      </c>
      <c r="W1470" s="50">
        <f t="shared" si="76"/>
        <v>0</v>
      </c>
      <c r="X1470" s="50">
        <f t="shared" si="76"/>
        <v>2042.9416666666666</v>
      </c>
      <c r="Y1470" s="50">
        <f t="shared" si="76"/>
        <v>2063.5808333333334</v>
      </c>
      <c r="Z1470" s="50">
        <f t="shared" si="76"/>
        <v>1689.7175</v>
      </c>
      <c r="AA1470" s="50">
        <f t="shared" si="77"/>
        <v>0</v>
      </c>
      <c r="AB1470" s="50">
        <f t="shared" si="75"/>
        <v>15374.080833333332</v>
      </c>
      <c r="AC1470" s="48" t="str">
        <f>VLOOKUP(ПРОДАЖИ!C:C,'ИЗ ОСНОВЫ НОМЕНКЛАТУР'!D:E,2,0)</f>
        <v>Аксессуары для столешниц</v>
      </c>
      <c r="AD1470" s="48" t="str">
        <f>VLOOKUP(C:C,'ИЗ ОСНОВЫ НОМЕНКЛАТУР'!D:F,3,0)</f>
        <v>Комплектующие для плинтуса к столешнице</v>
      </c>
      <c r="AE1470" s="48" t="str">
        <f>VLOOKUP(C:C,'ИЗ ОСНОВЫ НОМЕНКЛАТУР'!D:H,5,0)</f>
        <v>B</v>
      </c>
    </row>
    <row r="1471" spans="1:31" ht="9.6" customHeight="1" x14ac:dyDescent="0.2">
      <c r="A1471" s="45" t="s">
        <v>1300</v>
      </c>
      <c r="B1471" s="11"/>
      <c r="C1471" s="11" t="s">
        <v>1471</v>
      </c>
      <c r="D1471" s="44">
        <v>690</v>
      </c>
      <c r="E1471" s="44">
        <v>1200</v>
      </c>
      <c r="F1471" s="48">
        <v>27</v>
      </c>
      <c r="G1471" s="48">
        <v>0</v>
      </c>
      <c r="H1471" s="44">
        <v>0</v>
      </c>
      <c r="I1471" s="44">
        <v>5</v>
      </c>
      <c r="J1471" s="44">
        <v>58</v>
      </c>
      <c r="K1471" s="48">
        <v>0</v>
      </c>
      <c r="L1471" s="49">
        <v>54137.57</v>
      </c>
      <c r="M1471" s="49">
        <v>96309.35</v>
      </c>
      <c r="N1471" s="10">
        <v>1741.88</v>
      </c>
      <c r="O1471" s="10">
        <v>0</v>
      </c>
      <c r="P1471" s="10">
        <v>0</v>
      </c>
      <c r="Q1471" s="10">
        <v>475</v>
      </c>
      <c r="R1471" s="10">
        <v>4728.37</v>
      </c>
      <c r="S1471" s="10">
        <v>0</v>
      </c>
      <c r="T1471" s="50">
        <f t="shared" si="76"/>
        <v>4511.4641666666666</v>
      </c>
      <c r="U1471" s="50">
        <f t="shared" si="76"/>
        <v>8025.7791666666672</v>
      </c>
      <c r="V1471" s="50">
        <f t="shared" si="76"/>
        <v>145.15666666666667</v>
      </c>
      <c r="W1471" s="50">
        <f t="shared" si="76"/>
        <v>0</v>
      </c>
      <c r="X1471" s="50">
        <f t="shared" si="76"/>
        <v>0</v>
      </c>
      <c r="Y1471" s="50">
        <f t="shared" si="76"/>
        <v>39.583333333333336</v>
      </c>
      <c r="Z1471" s="50">
        <f t="shared" si="76"/>
        <v>394.03083333333331</v>
      </c>
      <c r="AA1471" s="50">
        <f t="shared" si="77"/>
        <v>0</v>
      </c>
      <c r="AB1471" s="50">
        <f t="shared" si="75"/>
        <v>13116.014166666668</v>
      </c>
      <c r="AC1471" s="48" t="str">
        <f>VLOOKUP(ПРОДАЖИ!C:C,'ИЗ ОСНОВЫ НОМЕНКЛАТУР'!D:E,2,0)</f>
        <v>Аксессуары для столешниц</v>
      </c>
      <c r="AD1471" s="48" t="str">
        <f>VLOOKUP(C:C,'ИЗ ОСНОВЫ НОМЕНКЛАТУР'!D:F,3,0)</f>
        <v>Комплектующие для плинтуса к столешнице</v>
      </c>
      <c r="AE1471" s="48" t="str">
        <f>VLOOKUP(C:C,'ИЗ ОСНОВЫ НОМЕНКЛАТУР'!D:H,5,0)</f>
        <v>B</v>
      </c>
    </row>
    <row r="1472" spans="1:31" ht="9.6" customHeight="1" x14ac:dyDescent="0.2">
      <c r="A1472" s="45" t="s">
        <v>1300</v>
      </c>
      <c r="B1472" s="11"/>
      <c r="C1472" s="11" t="s">
        <v>1472</v>
      </c>
      <c r="D1472" s="44">
        <v>154</v>
      </c>
      <c r="E1472" s="44">
        <v>515</v>
      </c>
      <c r="F1472" s="48">
        <v>598</v>
      </c>
      <c r="G1472" s="48">
        <v>0</v>
      </c>
      <c r="H1472" s="44">
        <v>95</v>
      </c>
      <c r="I1472" s="44">
        <v>110</v>
      </c>
      <c r="J1472" s="44">
        <v>13</v>
      </c>
      <c r="K1472" s="48">
        <v>25</v>
      </c>
      <c r="L1472" s="49">
        <v>19152.98</v>
      </c>
      <c r="M1472" s="49">
        <v>63137.06</v>
      </c>
      <c r="N1472" s="10">
        <v>78047.09</v>
      </c>
      <c r="O1472" s="10">
        <v>0</v>
      </c>
      <c r="P1472" s="10">
        <v>13178.29</v>
      </c>
      <c r="Q1472" s="10">
        <v>15267.12</v>
      </c>
      <c r="R1472" s="10">
        <v>1725.2</v>
      </c>
      <c r="S1472" s="10">
        <v>3128.94</v>
      </c>
      <c r="T1472" s="50">
        <f t="shared" si="76"/>
        <v>1596.0816666666667</v>
      </c>
      <c r="U1472" s="50">
        <f t="shared" si="76"/>
        <v>5261.4216666666662</v>
      </c>
      <c r="V1472" s="50">
        <f t="shared" si="76"/>
        <v>6503.9241666666667</v>
      </c>
      <c r="W1472" s="50">
        <f t="shared" si="76"/>
        <v>0</v>
      </c>
      <c r="X1472" s="50">
        <f t="shared" si="76"/>
        <v>1098.1908333333333</v>
      </c>
      <c r="Y1472" s="50">
        <f t="shared" si="76"/>
        <v>1272.26</v>
      </c>
      <c r="Z1472" s="50">
        <f t="shared" si="76"/>
        <v>143.76666666666668</v>
      </c>
      <c r="AA1472" s="50">
        <f t="shared" si="77"/>
        <v>260.745</v>
      </c>
      <c r="AB1472" s="50">
        <f t="shared" si="75"/>
        <v>16136.390000000001</v>
      </c>
      <c r="AC1472" s="48" t="str">
        <f>VLOOKUP(ПРОДАЖИ!C:C,'ИЗ ОСНОВЫ НОМЕНКЛАТУР'!D:E,2,0)</f>
        <v>Аксессуары для столешниц</v>
      </c>
      <c r="AD1472" s="48" t="str">
        <f>VLOOKUP(C:C,'ИЗ ОСНОВЫ НОМЕНКЛАТУР'!D:F,3,0)</f>
        <v>Комплектующие для плинтуса к столешнице</v>
      </c>
      <c r="AE1472" s="48" t="str">
        <f>VLOOKUP(C:C,'ИЗ ОСНОВЫ НОМЕНКЛАТУР'!D:H,5,0)</f>
        <v>B</v>
      </c>
    </row>
    <row r="1473" spans="1:31" ht="9.6" customHeight="1" x14ac:dyDescent="0.2">
      <c r="A1473" s="45" t="s">
        <v>1300</v>
      </c>
      <c r="B1473" s="11"/>
      <c r="C1473" s="11" t="s">
        <v>1473</v>
      </c>
      <c r="D1473" s="44">
        <v>87</v>
      </c>
      <c r="E1473" s="44">
        <v>10</v>
      </c>
      <c r="F1473" s="48">
        <v>214</v>
      </c>
      <c r="G1473" s="48">
        <v>0</v>
      </c>
      <c r="H1473" s="44">
        <v>0</v>
      </c>
      <c r="I1473" s="44">
        <v>82</v>
      </c>
      <c r="J1473" s="44">
        <v>13</v>
      </c>
      <c r="K1473" s="48">
        <v>0</v>
      </c>
      <c r="L1473" s="49">
        <v>18758.79</v>
      </c>
      <c r="M1473" s="49">
        <v>2393.48</v>
      </c>
      <c r="N1473" s="10">
        <v>49071.44</v>
      </c>
      <c r="O1473" s="10">
        <v>0</v>
      </c>
      <c r="P1473" s="10">
        <v>0</v>
      </c>
      <c r="Q1473" s="10">
        <v>19301.66</v>
      </c>
      <c r="R1473" s="10">
        <v>3030.43</v>
      </c>
      <c r="S1473" s="10">
        <v>0</v>
      </c>
      <c r="T1473" s="50">
        <f t="shared" si="76"/>
        <v>1563.2325000000001</v>
      </c>
      <c r="U1473" s="50">
        <f t="shared" si="76"/>
        <v>199.45666666666668</v>
      </c>
      <c r="V1473" s="50">
        <f t="shared" si="76"/>
        <v>4089.2866666666669</v>
      </c>
      <c r="W1473" s="50">
        <f t="shared" si="76"/>
        <v>0</v>
      </c>
      <c r="X1473" s="50">
        <f t="shared" si="76"/>
        <v>0</v>
      </c>
      <c r="Y1473" s="50">
        <f t="shared" si="76"/>
        <v>1608.4716666666666</v>
      </c>
      <c r="Z1473" s="50">
        <f t="shared" si="76"/>
        <v>252.53583333333333</v>
      </c>
      <c r="AA1473" s="50">
        <f t="shared" si="77"/>
        <v>0</v>
      </c>
      <c r="AB1473" s="50">
        <f t="shared" si="75"/>
        <v>7712.9833333333336</v>
      </c>
      <c r="AC1473" s="48" t="str">
        <f>VLOOKUP(ПРОДАЖИ!C:C,'ИЗ ОСНОВЫ НОМЕНКЛАТУР'!D:E,2,0)</f>
        <v>Аксессуары для столешниц</v>
      </c>
      <c r="AD1473" s="48" t="str">
        <f>VLOOKUP(C:C,'ИЗ ОСНОВЫ НОМЕНКЛАТУР'!D:F,3,0)</f>
        <v>Комплектующие для плинтуса к столешнице</v>
      </c>
      <c r="AE1473" s="48" t="str">
        <f>VLOOKUP(C:C,'ИЗ ОСНОВЫ НОМЕНКЛАТУР'!D:H,5,0)</f>
        <v>B</v>
      </c>
    </row>
    <row r="1474" spans="1:31" ht="9.6" customHeight="1" x14ac:dyDescent="0.2">
      <c r="A1474" s="45" t="s">
        <v>1300</v>
      </c>
      <c r="B1474" s="11"/>
      <c r="C1474" s="11" t="s">
        <v>1474</v>
      </c>
      <c r="D1474" s="44">
        <v>62</v>
      </c>
      <c r="E1474" s="44">
        <v>375</v>
      </c>
      <c r="F1474" s="48">
        <v>378</v>
      </c>
      <c r="G1474" s="48">
        <v>0</v>
      </c>
      <c r="H1474" s="44">
        <v>48</v>
      </c>
      <c r="I1474" s="44">
        <v>26</v>
      </c>
      <c r="J1474" s="44">
        <v>285</v>
      </c>
      <c r="K1474" s="48">
        <v>25</v>
      </c>
      <c r="L1474" s="49">
        <v>7121.26</v>
      </c>
      <c r="M1474" s="49">
        <v>43039.42</v>
      </c>
      <c r="N1474" s="10">
        <v>50668.74</v>
      </c>
      <c r="O1474" s="10">
        <v>0</v>
      </c>
      <c r="P1474" s="10">
        <v>5443.3</v>
      </c>
      <c r="Q1474" s="10">
        <v>2917.86</v>
      </c>
      <c r="R1474" s="10">
        <v>37825.730000000003</v>
      </c>
      <c r="S1474" s="10">
        <v>3178.64</v>
      </c>
      <c r="T1474" s="50">
        <f t="shared" si="76"/>
        <v>593.43833333333339</v>
      </c>
      <c r="U1474" s="50">
        <f t="shared" si="76"/>
        <v>3586.6183333333333</v>
      </c>
      <c r="V1474" s="50">
        <f t="shared" si="76"/>
        <v>4222.3949999999995</v>
      </c>
      <c r="W1474" s="50">
        <f t="shared" si="76"/>
        <v>0</v>
      </c>
      <c r="X1474" s="50">
        <f t="shared" si="76"/>
        <v>453.60833333333335</v>
      </c>
      <c r="Y1474" s="50">
        <f t="shared" si="76"/>
        <v>243.155</v>
      </c>
      <c r="Z1474" s="50">
        <f t="shared" si="76"/>
        <v>3152.1441666666669</v>
      </c>
      <c r="AA1474" s="50">
        <f t="shared" si="77"/>
        <v>264.88666666666666</v>
      </c>
      <c r="AB1474" s="50">
        <f t="shared" si="75"/>
        <v>12516.245833333334</v>
      </c>
      <c r="AC1474" s="48" t="str">
        <f>VLOOKUP(ПРОДАЖИ!C:C,'ИЗ ОСНОВЫ НОМЕНКЛАТУР'!D:E,2,0)</f>
        <v>Аксессуары для столешниц</v>
      </c>
      <c r="AD1474" s="48" t="str">
        <f>VLOOKUP(C:C,'ИЗ ОСНОВЫ НОМЕНКЛАТУР'!D:F,3,0)</f>
        <v>Комплектующие для плинтуса к столешнице</v>
      </c>
      <c r="AE1474" s="48" t="str">
        <f>VLOOKUP(C:C,'ИЗ ОСНОВЫ НОМЕНКЛАТУР'!D:H,5,0)</f>
        <v>B</v>
      </c>
    </row>
    <row r="1475" spans="1:31" ht="9.6" customHeight="1" x14ac:dyDescent="0.2">
      <c r="A1475" s="45" t="s">
        <v>1300</v>
      </c>
      <c r="B1475" s="11"/>
      <c r="C1475" s="11" t="s">
        <v>1475</v>
      </c>
      <c r="D1475" s="44">
        <v>41</v>
      </c>
      <c r="E1475" s="44">
        <v>0</v>
      </c>
      <c r="F1475" s="48">
        <v>371</v>
      </c>
      <c r="G1475" s="48">
        <v>0</v>
      </c>
      <c r="H1475" s="44">
        <v>0</v>
      </c>
      <c r="I1475" s="44">
        <v>0</v>
      </c>
      <c r="J1475" s="44">
        <v>42</v>
      </c>
      <c r="K1475" s="48">
        <v>0</v>
      </c>
      <c r="L1475" s="49">
        <v>6701.06</v>
      </c>
      <c r="M1475" s="49">
        <v>0</v>
      </c>
      <c r="N1475" s="10">
        <v>30346.76</v>
      </c>
      <c r="O1475" s="10">
        <v>0</v>
      </c>
      <c r="P1475" s="10">
        <v>0</v>
      </c>
      <c r="Q1475" s="10">
        <v>0</v>
      </c>
      <c r="R1475" s="10">
        <v>4954.32</v>
      </c>
      <c r="S1475" s="10">
        <v>0</v>
      </c>
      <c r="T1475" s="50">
        <f t="shared" si="76"/>
        <v>558.42166666666674</v>
      </c>
      <c r="U1475" s="50">
        <f t="shared" si="76"/>
        <v>0</v>
      </c>
      <c r="V1475" s="50">
        <f t="shared" si="76"/>
        <v>2528.8966666666665</v>
      </c>
      <c r="W1475" s="50">
        <f t="shared" si="76"/>
        <v>0</v>
      </c>
      <c r="X1475" s="50">
        <f t="shared" si="76"/>
        <v>0</v>
      </c>
      <c r="Y1475" s="50">
        <f t="shared" si="76"/>
        <v>0</v>
      </c>
      <c r="Z1475" s="50">
        <f t="shared" si="76"/>
        <v>412.85999999999996</v>
      </c>
      <c r="AA1475" s="50">
        <f t="shared" si="77"/>
        <v>0</v>
      </c>
      <c r="AB1475" s="50">
        <f t="shared" si="75"/>
        <v>3500.1783333333333</v>
      </c>
      <c r="AC1475" s="48" t="str">
        <f>VLOOKUP(ПРОДАЖИ!C:C,'ИЗ ОСНОВЫ НОМЕНКЛАТУР'!D:E,2,0)</f>
        <v>Аксессуары для столешниц</v>
      </c>
      <c r="AD1475" s="48" t="str">
        <f>VLOOKUP(C:C,'ИЗ ОСНОВЫ НОМЕНКЛАТУР'!D:F,3,0)</f>
        <v>Комплектующие для плинтуса к столешнице</v>
      </c>
      <c r="AE1475" s="48" t="str">
        <f>VLOOKUP(C:C,'ИЗ ОСНОВЫ НОМЕНКЛАТУР'!D:H,5,0)</f>
        <v>B</v>
      </c>
    </row>
    <row r="1476" spans="1:31" ht="9.6" customHeight="1" x14ac:dyDescent="0.2">
      <c r="A1476" s="45" t="s">
        <v>1300</v>
      </c>
      <c r="B1476" s="11"/>
      <c r="C1476" s="11" t="s">
        <v>1476</v>
      </c>
      <c r="D1476" s="44">
        <v>23</v>
      </c>
      <c r="E1476" s="44">
        <v>0</v>
      </c>
      <c r="F1476" s="48">
        <v>160</v>
      </c>
      <c r="G1476" s="48">
        <v>0</v>
      </c>
      <c r="H1476" s="44">
        <v>0</v>
      </c>
      <c r="I1476" s="44">
        <v>235</v>
      </c>
      <c r="J1476" s="44">
        <v>0</v>
      </c>
      <c r="K1476" s="48">
        <v>0</v>
      </c>
      <c r="L1476" s="49">
        <v>5178.45</v>
      </c>
      <c r="M1476" s="49">
        <v>0</v>
      </c>
      <c r="N1476" s="10">
        <v>37693.72</v>
      </c>
      <c r="O1476" s="10">
        <v>0</v>
      </c>
      <c r="P1476" s="10">
        <v>0</v>
      </c>
      <c r="Q1476" s="10">
        <v>54345.78</v>
      </c>
      <c r="R1476" s="10">
        <v>0</v>
      </c>
      <c r="S1476" s="10">
        <v>0</v>
      </c>
      <c r="T1476" s="50">
        <f t="shared" si="76"/>
        <v>431.53749999999997</v>
      </c>
      <c r="U1476" s="50">
        <f t="shared" si="76"/>
        <v>0</v>
      </c>
      <c r="V1476" s="50">
        <f t="shared" si="76"/>
        <v>3141.1433333333334</v>
      </c>
      <c r="W1476" s="50">
        <f t="shared" si="76"/>
        <v>0</v>
      </c>
      <c r="X1476" s="50">
        <f t="shared" si="76"/>
        <v>0</v>
      </c>
      <c r="Y1476" s="50">
        <f t="shared" si="76"/>
        <v>4528.8149999999996</v>
      </c>
      <c r="Z1476" s="50">
        <f t="shared" si="76"/>
        <v>0</v>
      </c>
      <c r="AA1476" s="50">
        <f t="shared" si="77"/>
        <v>0</v>
      </c>
      <c r="AB1476" s="50">
        <f t="shared" ref="AB1476:AB1539" si="78">T1476+U1476+V1476+W1476+X1476+Y1476+Z1476+AA1476</f>
        <v>8101.4958333333325</v>
      </c>
      <c r="AC1476" s="48" t="str">
        <f>VLOOKUP(ПРОДАЖИ!C:C,'ИЗ ОСНОВЫ НОМЕНКЛАТУР'!D:E,2,0)</f>
        <v>Аксессуары для столешниц</v>
      </c>
      <c r="AD1476" s="48" t="str">
        <f>VLOOKUP(C:C,'ИЗ ОСНОВЫ НОМЕНКЛАТУР'!D:F,3,0)</f>
        <v>Комплектующие для плинтуса к столешнице</v>
      </c>
      <c r="AE1476" s="48" t="str">
        <f>VLOOKUP(C:C,'ИЗ ОСНОВЫ НОМЕНКЛАТУР'!D:H,5,0)</f>
        <v>B</v>
      </c>
    </row>
    <row r="1477" spans="1:31" ht="9.6" customHeight="1" x14ac:dyDescent="0.2">
      <c r="A1477" s="45" t="s">
        <v>1300</v>
      </c>
      <c r="B1477" s="11"/>
      <c r="C1477" s="11" t="s">
        <v>1477</v>
      </c>
      <c r="D1477" s="44">
        <v>78</v>
      </c>
      <c r="E1477" s="44">
        <v>250</v>
      </c>
      <c r="F1477" s="48">
        <v>538</v>
      </c>
      <c r="G1477" s="48">
        <v>0</v>
      </c>
      <c r="H1477" s="44">
        <v>116</v>
      </c>
      <c r="I1477" s="44">
        <v>0</v>
      </c>
      <c r="J1477" s="44">
        <v>80</v>
      </c>
      <c r="K1477" s="48">
        <v>102</v>
      </c>
      <c r="L1477" s="49">
        <v>9314.3799999999992</v>
      </c>
      <c r="M1477" s="49">
        <v>29244.94</v>
      </c>
      <c r="N1477" s="10">
        <v>67161.570000000007</v>
      </c>
      <c r="O1477" s="10">
        <v>0</v>
      </c>
      <c r="P1477" s="10">
        <v>14592.48</v>
      </c>
      <c r="Q1477" s="10">
        <v>0</v>
      </c>
      <c r="R1477" s="10">
        <v>9661.9500000000007</v>
      </c>
      <c r="S1477" s="10">
        <v>12385.74</v>
      </c>
      <c r="T1477" s="50">
        <f t="shared" si="76"/>
        <v>776.19833333333327</v>
      </c>
      <c r="U1477" s="50">
        <f t="shared" si="76"/>
        <v>2437.0783333333334</v>
      </c>
      <c r="V1477" s="50">
        <f t="shared" si="76"/>
        <v>5596.7975000000006</v>
      </c>
      <c r="W1477" s="50">
        <f t="shared" si="76"/>
        <v>0</v>
      </c>
      <c r="X1477" s="50">
        <f t="shared" si="76"/>
        <v>1216.04</v>
      </c>
      <c r="Y1477" s="50">
        <f t="shared" si="76"/>
        <v>0</v>
      </c>
      <c r="Z1477" s="50">
        <f t="shared" si="76"/>
        <v>805.16250000000002</v>
      </c>
      <c r="AA1477" s="50">
        <f t="shared" si="77"/>
        <v>1032.145</v>
      </c>
      <c r="AB1477" s="50">
        <f t="shared" si="78"/>
        <v>11863.421666666667</v>
      </c>
      <c r="AC1477" s="48" t="str">
        <f>VLOOKUP(ПРОДАЖИ!C:C,'ИЗ ОСНОВЫ НОМЕНКЛАТУР'!D:E,2,0)</f>
        <v>Аксессуары для столешниц</v>
      </c>
      <c r="AD1477" s="48" t="str">
        <f>VLOOKUP(C:C,'ИЗ ОСНОВЫ НОМЕНКЛАТУР'!D:F,3,0)</f>
        <v>Комплектующие для плинтуса к столешнице</v>
      </c>
      <c r="AE1477" s="48" t="str">
        <f>VLOOKUP(C:C,'ИЗ ОСНОВЫ НОМЕНКЛАТУР'!D:H,5,0)</f>
        <v>B</v>
      </c>
    </row>
    <row r="1478" spans="1:31" ht="9.6" customHeight="1" x14ac:dyDescent="0.2">
      <c r="A1478" s="45" t="s">
        <v>1300</v>
      </c>
      <c r="B1478" s="11"/>
      <c r="C1478" s="11" t="s">
        <v>1478</v>
      </c>
      <c r="D1478" s="44">
        <v>217</v>
      </c>
      <c r="E1478" s="44">
        <v>0</v>
      </c>
      <c r="F1478" s="48">
        <v>402</v>
      </c>
      <c r="G1478" s="48">
        <v>0</v>
      </c>
      <c r="H1478" s="44">
        <v>91</v>
      </c>
      <c r="I1478" s="44">
        <v>0</v>
      </c>
      <c r="J1478" s="44">
        <v>95</v>
      </c>
      <c r="K1478" s="48">
        <v>0</v>
      </c>
      <c r="L1478" s="49">
        <v>34445.870000000003</v>
      </c>
      <c r="M1478" s="49">
        <v>0</v>
      </c>
      <c r="N1478" s="10">
        <v>49817.94</v>
      </c>
      <c r="O1478" s="10">
        <v>0</v>
      </c>
      <c r="P1478" s="10">
        <v>11209.89</v>
      </c>
      <c r="Q1478" s="10">
        <v>0</v>
      </c>
      <c r="R1478" s="10">
        <v>11396.27</v>
      </c>
      <c r="S1478" s="10">
        <v>0</v>
      </c>
      <c r="T1478" s="50">
        <f t="shared" si="76"/>
        <v>2870.4891666666667</v>
      </c>
      <c r="U1478" s="50">
        <f t="shared" si="76"/>
        <v>0</v>
      </c>
      <c r="V1478" s="50">
        <f t="shared" si="76"/>
        <v>4151.4949999999999</v>
      </c>
      <c r="W1478" s="50">
        <f t="shared" ref="W1478:AA1538" si="79">O1478/12</f>
        <v>0</v>
      </c>
      <c r="X1478" s="50">
        <f t="shared" si="79"/>
        <v>934.15749999999991</v>
      </c>
      <c r="Y1478" s="50">
        <f t="shared" si="79"/>
        <v>0</v>
      </c>
      <c r="Z1478" s="50">
        <f t="shared" si="79"/>
        <v>949.68916666666667</v>
      </c>
      <c r="AA1478" s="50">
        <f t="shared" si="77"/>
        <v>0</v>
      </c>
      <c r="AB1478" s="50">
        <f t="shared" si="78"/>
        <v>8905.8308333333334</v>
      </c>
      <c r="AC1478" s="48" t="str">
        <f>VLOOKUP(ПРОДАЖИ!C:C,'ИЗ ОСНОВЫ НОМЕНКЛАТУР'!D:E,2,0)</f>
        <v>Аксессуары для столешниц</v>
      </c>
      <c r="AD1478" s="48" t="str">
        <f>VLOOKUP(C:C,'ИЗ ОСНОВЫ НОМЕНКЛАТУР'!D:F,3,0)</f>
        <v>Комплектующие для плинтуса к столешнице</v>
      </c>
      <c r="AE1478" s="48" t="str">
        <f>VLOOKUP(C:C,'ИЗ ОСНОВЫ НОМЕНКЛАТУР'!D:H,5,0)</f>
        <v>B</v>
      </c>
    </row>
    <row r="1479" spans="1:31" ht="9.6" customHeight="1" x14ac:dyDescent="0.2">
      <c r="A1479" s="45" t="s">
        <v>1300</v>
      </c>
      <c r="B1479" s="11"/>
      <c r="C1479" s="11" t="s">
        <v>1479</v>
      </c>
      <c r="D1479" s="44">
        <v>40</v>
      </c>
      <c r="E1479" s="44">
        <v>0</v>
      </c>
      <c r="F1479" s="48">
        <v>366</v>
      </c>
      <c r="G1479" s="48">
        <v>0</v>
      </c>
      <c r="H1479" s="44">
        <v>0</v>
      </c>
      <c r="I1479" s="44">
        <v>0</v>
      </c>
      <c r="J1479" s="44">
        <v>46</v>
      </c>
      <c r="K1479" s="48">
        <v>0</v>
      </c>
      <c r="L1479" s="49">
        <v>6450.65</v>
      </c>
      <c r="M1479" s="49">
        <v>0</v>
      </c>
      <c r="N1479" s="10">
        <v>48038.05</v>
      </c>
      <c r="O1479" s="10">
        <v>0</v>
      </c>
      <c r="P1479" s="10">
        <v>0</v>
      </c>
      <c r="Q1479" s="10">
        <v>0</v>
      </c>
      <c r="R1479" s="10">
        <v>5731.36</v>
      </c>
      <c r="S1479" s="10">
        <v>0</v>
      </c>
      <c r="T1479" s="50">
        <f t="shared" ref="T1479:X1542" si="80">L1479/12</f>
        <v>537.55416666666667</v>
      </c>
      <c r="U1479" s="50">
        <f t="shared" si="80"/>
        <v>0</v>
      </c>
      <c r="V1479" s="50">
        <f t="shared" si="80"/>
        <v>4003.1708333333336</v>
      </c>
      <c r="W1479" s="50">
        <f t="shared" si="79"/>
        <v>0</v>
      </c>
      <c r="X1479" s="50">
        <f t="shared" si="79"/>
        <v>0</v>
      </c>
      <c r="Y1479" s="50">
        <f t="shared" si="79"/>
        <v>0</v>
      </c>
      <c r="Z1479" s="50">
        <f t="shared" si="79"/>
        <v>477.61333333333329</v>
      </c>
      <c r="AA1479" s="50">
        <f t="shared" si="77"/>
        <v>0</v>
      </c>
      <c r="AB1479" s="50">
        <f t="shared" si="78"/>
        <v>5018.338333333334</v>
      </c>
      <c r="AC1479" s="48" t="str">
        <f>VLOOKUP(ПРОДАЖИ!C:C,'ИЗ ОСНОВЫ НОМЕНКЛАТУР'!D:E,2,0)</f>
        <v>Аксессуары для столешниц</v>
      </c>
      <c r="AD1479" s="48" t="str">
        <f>VLOOKUP(C:C,'ИЗ ОСНОВЫ НОМЕНКЛАТУР'!D:F,3,0)</f>
        <v>Комплектующие для плинтуса к столешнице</v>
      </c>
      <c r="AE1479" s="48" t="str">
        <f>VLOOKUP(C:C,'ИЗ ОСНОВЫ НОМЕНКЛАТУР'!D:H,5,0)</f>
        <v>B</v>
      </c>
    </row>
    <row r="1480" spans="1:31" ht="9.6" customHeight="1" x14ac:dyDescent="0.2">
      <c r="A1480" s="45" t="s">
        <v>1300</v>
      </c>
      <c r="B1480" s="11"/>
      <c r="C1480" s="11" t="s">
        <v>1480</v>
      </c>
      <c r="D1480" s="44">
        <v>0</v>
      </c>
      <c r="E1480" s="44">
        <v>0</v>
      </c>
      <c r="F1480" s="48">
        <v>250</v>
      </c>
      <c r="G1480" s="48">
        <v>0</v>
      </c>
      <c r="H1480" s="44">
        <v>24</v>
      </c>
      <c r="I1480" s="44">
        <v>51</v>
      </c>
      <c r="J1480" s="44">
        <v>11</v>
      </c>
      <c r="K1480" s="48">
        <v>0</v>
      </c>
      <c r="L1480" s="49">
        <v>0</v>
      </c>
      <c r="M1480" s="49">
        <v>0</v>
      </c>
      <c r="N1480" s="10">
        <v>12128.19</v>
      </c>
      <c r="O1480" s="10">
        <v>0</v>
      </c>
      <c r="P1480" s="10">
        <v>1208.3599999999999</v>
      </c>
      <c r="Q1480" s="10">
        <v>2567.52</v>
      </c>
      <c r="R1480" s="10">
        <v>529.83000000000004</v>
      </c>
      <c r="S1480" s="10">
        <v>0</v>
      </c>
      <c r="T1480" s="50">
        <f t="shared" si="80"/>
        <v>0</v>
      </c>
      <c r="U1480" s="50">
        <f t="shared" si="80"/>
        <v>0</v>
      </c>
      <c r="V1480" s="50">
        <f t="shared" si="80"/>
        <v>1010.6825</v>
      </c>
      <c r="W1480" s="50">
        <f t="shared" si="79"/>
        <v>0</v>
      </c>
      <c r="X1480" s="50">
        <f t="shared" si="79"/>
        <v>100.69666666666666</v>
      </c>
      <c r="Y1480" s="50">
        <f t="shared" si="79"/>
        <v>213.96</v>
      </c>
      <c r="Z1480" s="50">
        <f t="shared" si="79"/>
        <v>44.152500000000003</v>
      </c>
      <c r="AA1480" s="50">
        <f t="shared" si="77"/>
        <v>0</v>
      </c>
      <c r="AB1480" s="50">
        <f t="shared" si="78"/>
        <v>1369.4916666666666</v>
      </c>
      <c r="AC1480" s="48" t="str">
        <f>VLOOKUP(ПРОДАЖИ!C:C,'ИЗ ОСНОВЫ НОМЕНКЛАТУР'!D:E,2,0)</f>
        <v>Аксессуары для столешниц</v>
      </c>
      <c r="AD1480" s="48" t="str">
        <f>VLOOKUP(C:C,'ИЗ ОСНОВЫ НОМЕНКЛАТУР'!D:F,3,0)</f>
        <v>Комплектующие для плинтуса к столешнице</v>
      </c>
      <c r="AE1480" s="48" t="str">
        <f>VLOOKUP(C:C,'ИЗ ОСНОВЫ НОМЕНКЛАТУР'!D:H,5,0)</f>
        <v>B</v>
      </c>
    </row>
    <row r="1481" spans="1:31" ht="9.6" customHeight="1" x14ac:dyDescent="0.2">
      <c r="A1481" s="45" t="s">
        <v>1300</v>
      </c>
      <c r="B1481" s="11"/>
      <c r="C1481" s="11" t="s">
        <v>1481</v>
      </c>
      <c r="D1481" s="44">
        <v>108</v>
      </c>
      <c r="E1481" s="44">
        <v>250</v>
      </c>
      <c r="F1481" s="48">
        <v>571</v>
      </c>
      <c r="G1481" s="48">
        <v>0</v>
      </c>
      <c r="H1481" s="44">
        <v>131</v>
      </c>
      <c r="I1481" s="44">
        <v>0</v>
      </c>
      <c r="J1481" s="44">
        <v>69</v>
      </c>
      <c r="K1481" s="48">
        <v>102</v>
      </c>
      <c r="L1481" s="49">
        <v>14587.98</v>
      </c>
      <c r="M1481" s="49">
        <v>32251.69</v>
      </c>
      <c r="N1481" s="10">
        <v>74033.38</v>
      </c>
      <c r="O1481" s="10">
        <v>0</v>
      </c>
      <c r="P1481" s="10">
        <v>17354.72</v>
      </c>
      <c r="Q1481" s="10">
        <v>0</v>
      </c>
      <c r="R1481" s="10">
        <v>9340.91</v>
      </c>
      <c r="S1481" s="10">
        <v>13476.28</v>
      </c>
      <c r="T1481" s="50">
        <f t="shared" si="80"/>
        <v>1215.665</v>
      </c>
      <c r="U1481" s="50">
        <f t="shared" si="80"/>
        <v>2687.6408333333334</v>
      </c>
      <c r="V1481" s="50">
        <f t="shared" si="80"/>
        <v>6169.4483333333337</v>
      </c>
      <c r="W1481" s="50">
        <f t="shared" si="79"/>
        <v>0</v>
      </c>
      <c r="X1481" s="50">
        <f t="shared" si="79"/>
        <v>1446.2266666666667</v>
      </c>
      <c r="Y1481" s="50">
        <f t="shared" si="79"/>
        <v>0</v>
      </c>
      <c r="Z1481" s="50">
        <f t="shared" si="79"/>
        <v>778.40916666666669</v>
      </c>
      <c r="AA1481" s="50">
        <f t="shared" si="77"/>
        <v>1123.0233333333333</v>
      </c>
      <c r="AB1481" s="50">
        <f t="shared" si="78"/>
        <v>13420.413333333334</v>
      </c>
      <c r="AC1481" s="48" t="str">
        <f>VLOOKUP(ПРОДАЖИ!C:C,'ИЗ ОСНОВЫ НОМЕНКЛАТУР'!D:E,2,0)</f>
        <v>Аксессуары для столешниц</v>
      </c>
      <c r="AD1481" s="48" t="str">
        <f>VLOOKUP(C:C,'ИЗ ОСНОВЫ НОМЕНКЛАТУР'!D:F,3,0)</f>
        <v>Комплектующие для плинтуса к столешнице</v>
      </c>
      <c r="AE1481" s="48" t="str">
        <f>VLOOKUP(C:C,'ИЗ ОСНОВЫ НОМЕНКЛАТУР'!D:H,5,0)</f>
        <v>B</v>
      </c>
    </row>
    <row r="1482" spans="1:31" ht="9.6" customHeight="1" x14ac:dyDescent="0.2">
      <c r="A1482" s="45" t="s">
        <v>1300</v>
      </c>
      <c r="B1482" s="11"/>
      <c r="C1482" s="11" t="s">
        <v>1482</v>
      </c>
      <c r="D1482" s="44">
        <v>181</v>
      </c>
      <c r="E1482" s="44">
        <v>0</v>
      </c>
      <c r="F1482" s="48">
        <v>507</v>
      </c>
      <c r="G1482" s="48">
        <v>0</v>
      </c>
      <c r="H1482" s="44">
        <v>103</v>
      </c>
      <c r="I1482" s="44">
        <v>0</v>
      </c>
      <c r="J1482" s="44">
        <v>174</v>
      </c>
      <c r="K1482" s="48">
        <v>0</v>
      </c>
      <c r="L1482" s="49">
        <v>26470.79</v>
      </c>
      <c r="M1482" s="49">
        <v>0</v>
      </c>
      <c r="N1482" s="10">
        <v>71584.06</v>
      </c>
      <c r="O1482" s="10">
        <v>0</v>
      </c>
      <c r="P1482" s="10">
        <v>12282.52</v>
      </c>
      <c r="Q1482" s="10">
        <v>0</v>
      </c>
      <c r="R1482" s="10">
        <v>20142.14</v>
      </c>
      <c r="S1482" s="10">
        <v>0</v>
      </c>
      <c r="T1482" s="50">
        <f t="shared" si="80"/>
        <v>2205.8991666666666</v>
      </c>
      <c r="U1482" s="50">
        <f t="shared" si="80"/>
        <v>0</v>
      </c>
      <c r="V1482" s="50">
        <f t="shared" si="80"/>
        <v>5965.3383333333331</v>
      </c>
      <c r="W1482" s="50">
        <f t="shared" si="79"/>
        <v>0</v>
      </c>
      <c r="X1482" s="50">
        <f t="shared" si="79"/>
        <v>1023.5433333333334</v>
      </c>
      <c r="Y1482" s="50">
        <f t="shared" si="79"/>
        <v>0</v>
      </c>
      <c r="Z1482" s="50">
        <f t="shared" si="79"/>
        <v>1678.5116666666665</v>
      </c>
      <c r="AA1482" s="50">
        <f t="shared" si="77"/>
        <v>0</v>
      </c>
      <c r="AB1482" s="50">
        <f t="shared" si="78"/>
        <v>10873.2925</v>
      </c>
      <c r="AC1482" s="48" t="str">
        <f>VLOOKUP(ПРОДАЖИ!C:C,'ИЗ ОСНОВЫ НОМЕНКЛАТУР'!D:E,2,0)</f>
        <v>Аксессуары для столешниц</v>
      </c>
      <c r="AD1482" s="48" t="str">
        <f>VLOOKUP(C:C,'ИЗ ОСНОВЫ НОМЕНКЛАТУР'!D:F,3,0)</f>
        <v>Комплектующие для плинтуса к столешнице</v>
      </c>
      <c r="AE1482" s="48" t="str">
        <f>VLOOKUP(C:C,'ИЗ ОСНОВЫ НОМЕНКЛАТУР'!D:H,5,0)</f>
        <v>B</v>
      </c>
    </row>
    <row r="1483" spans="1:31" ht="9.6" customHeight="1" x14ac:dyDescent="0.2">
      <c r="A1483" s="45" t="s">
        <v>1300</v>
      </c>
      <c r="B1483" s="11"/>
      <c r="C1483" s="11" t="s">
        <v>1483</v>
      </c>
      <c r="D1483" s="44">
        <v>35</v>
      </c>
      <c r="E1483" s="44">
        <v>100</v>
      </c>
      <c r="F1483" s="48">
        <v>215</v>
      </c>
      <c r="G1483" s="48">
        <v>0</v>
      </c>
      <c r="H1483" s="44">
        <v>43</v>
      </c>
      <c r="I1483" s="44">
        <v>10</v>
      </c>
      <c r="J1483" s="44">
        <v>0</v>
      </c>
      <c r="K1483" s="48">
        <v>0</v>
      </c>
      <c r="L1483" s="49">
        <v>4219.1499999999996</v>
      </c>
      <c r="M1483" s="49">
        <v>11988.92</v>
      </c>
      <c r="N1483" s="10">
        <v>27247.74</v>
      </c>
      <c r="O1483" s="10">
        <v>0</v>
      </c>
      <c r="P1483" s="10">
        <v>5564.82</v>
      </c>
      <c r="Q1483" s="10">
        <v>1284.56</v>
      </c>
      <c r="R1483" s="10">
        <v>0</v>
      </c>
      <c r="S1483" s="10">
        <v>0</v>
      </c>
      <c r="T1483" s="50">
        <f t="shared" si="80"/>
        <v>351.5958333333333</v>
      </c>
      <c r="U1483" s="50">
        <f t="shared" si="80"/>
        <v>999.07666666666671</v>
      </c>
      <c r="V1483" s="50">
        <f t="shared" si="80"/>
        <v>2270.645</v>
      </c>
      <c r="W1483" s="50">
        <f t="shared" si="79"/>
        <v>0</v>
      </c>
      <c r="X1483" s="50">
        <f t="shared" si="79"/>
        <v>463.73499999999996</v>
      </c>
      <c r="Y1483" s="50">
        <f t="shared" si="79"/>
        <v>107.04666666666667</v>
      </c>
      <c r="Z1483" s="50">
        <f t="shared" si="79"/>
        <v>0</v>
      </c>
      <c r="AA1483" s="50">
        <f t="shared" si="77"/>
        <v>0</v>
      </c>
      <c r="AB1483" s="50">
        <f t="shared" si="78"/>
        <v>4192.0991666666669</v>
      </c>
      <c r="AC1483" s="48" t="str">
        <f>VLOOKUP(ПРОДАЖИ!C:C,'ИЗ ОСНОВЫ НОМЕНКЛАТУР'!D:E,2,0)</f>
        <v>Аксессуары для столешниц</v>
      </c>
      <c r="AD1483" s="48" t="str">
        <f>VLOOKUP(C:C,'ИЗ ОСНОВЫ НОМЕНКЛАТУР'!D:F,3,0)</f>
        <v>Комплектующие для плинтуса к столешнице</v>
      </c>
      <c r="AE1483" s="48" t="str">
        <f>VLOOKUP(C:C,'ИЗ ОСНОВЫ НОМЕНКЛАТУР'!D:H,5,0)</f>
        <v>B</v>
      </c>
    </row>
    <row r="1484" spans="1:31" ht="9.6" customHeight="1" x14ac:dyDescent="0.2">
      <c r="A1484" s="45" t="s">
        <v>1300</v>
      </c>
      <c r="B1484" s="11"/>
      <c r="C1484" s="11" t="s">
        <v>1484</v>
      </c>
      <c r="D1484" s="44">
        <v>63</v>
      </c>
      <c r="E1484" s="44">
        <v>0</v>
      </c>
      <c r="F1484" s="48">
        <v>22</v>
      </c>
      <c r="G1484" s="48">
        <v>0</v>
      </c>
      <c r="H1484" s="44">
        <v>0</v>
      </c>
      <c r="I1484" s="44">
        <v>29</v>
      </c>
      <c r="J1484" s="44">
        <v>1</v>
      </c>
      <c r="K1484" s="48">
        <v>200</v>
      </c>
      <c r="L1484" s="49">
        <v>9729.09</v>
      </c>
      <c r="M1484" s="49">
        <v>0</v>
      </c>
      <c r="N1484" s="10">
        <v>3397.46</v>
      </c>
      <c r="O1484" s="10">
        <v>0</v>
      </c>
      <c r="P1484" s="10">
        <v>0</v>
      </c>
      <c r="Q1484" s="10">
        <v>4478.47</v>
      </c>
      <c r="R1484" s="10">
        <v>226</v>
      </c>
      <c r="S1484" s="10">
        <v>38500</v>
      </c>
      <c r="T1484" s="50">
        <f t="shared" si="80"/>
        <v>810.75750000000005</v>
      </c>
      <c r="U1484" s="50">
        <f t="shared" si="80"/>
        <v>0</v>
      </c>
      <c r="V1484" s="50">
        <f t="shared" si="80"/>
        <v>283.12166666666667</v>
      </c>
      <c r="W1484" s="50">
        <f t="shared" si="79"/>
        <v>0</v>
      </c>
      <c r="X1484" s="50">
        <f t="shared" si="79"/>
        <v>0</v>
      </c>
      <c r="Y1484" s="50">
        <f t="shared" si="79"/>
        <v>373.20583333333337</v>
      </c>
      <c r="Z1484" s="50">
        <f t="shared" si="79"/>
        <v>18.833333333333332</v>
      </c>
      <c r="AA1484" s="50">
        <f t="shared" si="77"/>
        <v>3208.3333333333335</v>
      </c>
      <c r="AB1484" s="50">
        <f t="shared" si="78"/>
        <v>4694.251666666667</v>
      </c>
      <c r="AC1484" s="48" t="str">
        <f>VLOOKUP(ПРОДАЖИ!C:C,'ИЗ ОСНОВЫ НОМЕНКЛАТУР'!D:E,2,0)</f>
        <v>Аксессуары для столешниц</v>
      </c>
      <c r="AD1484" s="48" t="str">
        <f>VLOOKUP(C:C,'ИЗ ОСНОВЫ НОМЕНКЛАТУР'!D:F,3,0)</f>
        <v>Комплектующие для плинтуса к столешнице</v>
      </c>
      <c r="AE1484" s="48" t="str">
        <f>VLOOKUP(C:C,'ИЗ ОСНОВЫ НОМЕНКЛАТУР'!D:H,5,0)</f>
        <v>B</v>
      </c>
    </row>
    <row r="1485" spans="1:31" ht="9.6" customHeight="1" x14ac:dyDescent="0.2">
      <c r="A1485" s="45" t="s">
        <v>1300</v>
      </c>
      <c r="B1485" s="11"/>
      <c r="C1485" s="11" t="s">
        <v>1485</v>
      </c>
      <c r="D1485" s="44">
        <v>45</v>
      </c>
      <c r="E1485" s="44">
        <v>0</v>
      </c>
      <c r="F1485" s="48">
        <v>394</v>
      </c>
      <c r="G1485" s="48">
        <v>0</v>
      </c>
      <c r="H1485" s="44">
        <v>112</v>
      </c>
      <c r="I1485" s="44">
        <v>0</v>
      </c>
      <c r="J1485" s="44">
        <v>0</v>
      </c>
      <c r="K1485" s="48">
        <v>0</v>
      </c>
      <c r="L1485" s="49">
        <v>4046.01</v>
      </c>
      <c r="M1485" s="49">
        <v>0</v>
      </c>
      <c r="N1485" s="10">
        <v>34672.06</v>
      </c>
      <c r="O1485" s="10">
        <v>0</v>
      </c>
      <c r="P1485" s="10">
        <v>11549.2</v>
      </c>
      <c r="Q1485" s="10">
        <v>0</v>
      </c>
      <c r="R1485" s="10">
        <v>0</v>
      </c>
      <c r="S1485" s="10">
        <v>0</v>
      </c>
      <c r="T1485" s="50">
        <f t="shared" si="80"/>
        <v>337.16750000000002</v>
      </c>
      <c r="U1485" s="50">
        <f t="shared" si="80"/>
        <v>0</v>
      </c>
      <c r="V1485" s="50">
        <f t="shared" si="80"/>
        <v>2889.3383333333331</v>
      </c>
      <c r="W1485" s="50">
        <f t="shared" si="79"/>
        <v>0</v>
      </c>
      <c r="X1485" s="50">
        <f t="shared" si="79"/>
        <v>962.43333333333339</v>
      </c>
      <c r="Y1485" s="50">
        <f t="shared" si="79"/>
        <v>0</v>
      </c>
      <c r="Z1485" s="50">
        <f t="shared" si="79"/>
        <v>0</v>
      </c>
      <c r="AA1485" s="50">
        <f t="shared" si="77"/>
        <v>0</v>
      </c>
      <c r="AB1485" s="50">
        <f t="shared" si="78"/>
        <v>4188.939166666667</v>
      </c>
      <c r="AC1485" s="48" t="str">
        <f>VLOOKUP(ПРОДАЖИ!C:C,'ИЗ ОСНОВЫ НОМЕНКЛАТУР'!D:E,2,0)</f>
        <v>Аксессуары для столешниц</v>
      </c>
      <c r="AD1485" s="48" t="str">
        <f>VLOOKUP(C:C,'ИЗ ОСНОВЫ НОМЕНКЛАТУР'!D:F,3,0)</f>
        <v>Комплектующие для плинтуса к столешнице</v>
      </c>
      <c r="AE1485" s="48" t="str">
        <f>VLOOKUP(C:C,'ИЗ ОСНОВЫ НОМЕНКЛАТУР'!D:H,5,0)</f>
        <v>B</v>
      </c>
    </row>
    <row r="1486" spans="1:31" ht="9.6" customHeight="1" x14ac:dyDescent="0.2">
      <c r="A1486" s="45" t="s">
        <v>1300</v>
      </c>
      <c r="B1486" s="11"/>
      <c r="C1486" s="11" t="s">
        <v>1486</v>
      </c>
      <c r="D1486" s="44">
        <v>140</v>
      </c>
      <c r="E1486" s="44">
        <v>0</v>
      </c>
      <c r="F1486" s="48">
        <v>1</v>
      </c>
      <c r="G1486" s="48">
        <v>0</v>
      </c>
      <c r="H1486" s="44">
        <v>29</v>
      </c>
      <c r="I1486" s="44">
        <v>0</v>
      </c>
      <c r="J1486" s="44">
        <v>17</v>
      </c>
      <c r="K1486" s="48">
        <v>0</v>
      </c>
      <c r="L1486" s="49">
        <v>17464.29</v>
      </c>
      <c r="M1486" s="49">
        <v>0</v>
      </c>
      <c r="N1486" s="10">
        <v>95.71</v>
      </c>
      <c r="O1486" s="10">
        <v>0</v>
      </c>
      <c r="P1486" s="10">
        <v>3490.68</v>
      </c>
      <c r="Q1486" s="10">
        <v>0</v>
      </c>
      <c r="R1486" s="10">
        <v>1886.27</v>
      </c>
      <c r="S1486" s="10">
        <v>0</v>
      </c>
      <c r="T1486" s="50">
        <f t="shared" si="80"/>
        <v>1455.3575000000001</v>
      </c>
      <c r="U1486" s="50">
        <f t="shared" si="80"/>
        <v>0</v>
      </c>
      <c r="V1486" s="50">
        <f t="shared" si="80"/>
        <v>7.9758333333333331</v>
      </c>
      <c r="W1486" s="50">
        <f t="shared" si="79"/>
        <v>0</v>
      </c>
      <c r="X1486" s="50">
        <f t="shared" si="79"/>
        <v>290.89</v>
      </c>
      <c r="Y1486" s="50">
        <f t="shared" si="79"/>
        <v>0</v>
      </c>
      <c r="Z1486" s="50">
        <f t="shared" si="79"/>
        <v>157.18916666666667</v>
      </c>
      <c r="AA1486" s="50">
        <f t="shared" si="77"/>
        <v>0</v>
      </c>
      <c r="AB1486" s="50">
        <f t="shared" si="78"/>
        <v>1911.4124999999999</v>
      </c>
      <c r="AC1486" s="48" t="str">
        <f>VLOOKUP(ПРОДАЖИ!C:C,'ИЗ ОСНОВЫ НОМЕНКЛАТУР'!D:E,2,0)</f>
        <v>Аксессуары для столешниц</v>
      </c>
      <c r="AD1486" s="48" t="str">
        <f>VLOOKUP(C:C,'ИЗ ОСНОВЫ НОМЕНКЛАТУР'!D:F,3,0)</f>
        <v>Комплектующие для плинтуса к столешнице</v>
      </c>
      <c r="AE1486" s="48" t="str">
        <f>VLOOKUP(C:C,'ИЗ ОСНОВЫ НОМЕНКЛАТУР'!D:H,5,0)</f>
        <v>C</v>
      </c>
    </row>
    <row r="1487" spans="1:31" ht="9.6" customHeight="1" x14ac:dyDescent="0.2">
      <c r="A1487" s="45" t="s">
        <v>1300</v>
      </c>
      <c r="B1487" s="11"/>
      <c r="C1487" s="11" t="s">
        <v>1487</v>
      </c>
      <c r="D1487" s="44">
        <v>137</v>
      </c>
      <c r="E1487" s="44">
        <v>100</v>
      </c>
      <c r="F1487" s="48">
        <v>10</v>
      </c>
      <c r="G1487" s="48">
        <v>0</v>
      </c>
      <c r="H1487" s="44">
        <v>0</v>
      </c>
      <c r="I1487" s="44">
        <v>0</v>
      </c>
      <c r="J1487" s="44">
        <v>68</v>
      </c>
      <c r="K1487" s="48">
        <v>0</v>
      </c>
      <c r="L1487" s="49">
        <v>10485.99</v>
      </c>
      <c r="M1487" s="49">
        <v>7654.1</v>
      </c>
      <c r="N1487" s="10">
        <v>649.20000000000005</v>
      </c>
      <c r="O1487" s="10">
        <v>0</v>
      </c>
      <c r="P1487" s="10">
        <v>0</v>
      </c>
      <c r="Q1487" s="10">
        <v>0</v>
      </c>
      <c r="R1487" s="10">
        <v>5148.1400000000003</v>
      </c>
      <c r="S1487" s="10">
        <v>0</v>
      </c>
      <c r="T1487" s="50">
        <f t="shared" si="80"/>
        <v>873.83249999999998</v>
      </c>
      <c r="U1487" s="50">
        <f t="shared" si="80"/>
        <v>637.8416666666667</v>
      </c>
      <c r="V1487" s="50">
        <f t="shared" si="80"/>
        <v>54.1</v>
      </c>
      <c r="W1487" s="50">
        <f t="shared" si="79"/>
        <v>0</v>
      </c>
      <c r="X1487" s="50">
        <f t="shared" si="79"/>
        <v>0</v>
      </c>
      <c r="Y1487" s="50">
        <f t="shared" si="79"/>
        <v>0</v>
      </c>
      <c r="Z1487" s="50">
        <f t="shared" si="79"/>
        <v>429.01166666666671</v>
      </c>
      <c r="AA1487" s="50">
        <f t="shared" si="77"/>
        <v>0</v>
      </c>
      <c r="AB1487" s="50">
        <f t="shared" si="78"/>
        <v>1994.7858333333334</v>
      </c>
      <c r="AC1487" s="48" t="str">
        <f>VLOOKUP(ПРОДАЖИ!C:C,'ИЗ ОСНОВЫ НОМЕНКЛАТУР'!D:E,2,0)</f>
        <v>Аксессуары для столешниц</v>
      </c>
      <c r="AD1487" s="48" t="str">
        <f>VLOOKUP(C:C,'ИЗ ОСНОВЫ НОМЕНКЛАТУР'!D:F,3,0)</f>
        <v>Комплектующие для плинтуса к столешнице</v>
      </c>
      <c r="AE1487" s="48" t="str">
        <f>VLOOKUP(C:C,'ИЗ ОСНОВЫ НОМЕНКЛАТУР'!D:H,5,0)</f>
        <v>B</v>
      </c>
    </row>
    <row r="1488" spans="1:31" ht="9.6" customHeight="1" x14ac:dyDescent="0.2">
      <c r="A1488" s="45" t="s">
        <v>1300</v>
      </c>
      <c r="B1488" s="11"/>
      <c r="C1488" s="11" t="s">
        <v>1488</v>
      </c>
      <c r="D1488" s="44">
        <v>41</v>
      </c>
      <c r="E1488" s="44">
        <v>0</v>
      </c>
      <c r="F1488" s="48">
        <v>141</v>
      </c>
      <c r="G1488" s="48">
        <v>0</v>
      </c>
      <c r="H1488" s="44">
        <v>11</v>
      </c>
      <c r="I1488" s="44">
        <v>0</v>
      </c>
      <c r="J1488" s="44">
        <v>24</v>
      </c>
      <c r="K1488" s="48">
        <v>0</v>
      </c>
      <c r="L1488" s="49">
        <v>6591.04</v>
      </c>
      <c r="M1488" s="49">
        <v>0</v>
      </c>
      <c r="N1488" s="10">
        <v>17060.73</v>
      </c>
      <c r="O1488" s="10">
        <v>0</v>
      </c>
      <c r="P1488" s="10">
        <v>1310.96</v>
      </c>
      <c r="Q1488" s="10">
        <v>0</v>
      </c>
      <c r="R1488" s="10">
        <v>3154.72</v>
      </c>
      <c r="S1488" s="10">
        <v>0</v>
      </c>
      <c r="T1488" s="50">
        <f t="shared" si="80"/>
        <v>549.25333333333333</v>
      </c>
      <c r="U1488" s="50">
        <f t="shared" si="80"/>
        <v>0</v>
      </c>
      <c r="V1488" s="50">
        <f t="shared" si="80"/>
        <v>1421.7275</v>
      </c>
      <c r="W1488" s="50">
        <f t="shared" si="79"/>
        <v>0</v>
      </c>
      <c r="X1488" s="50">
        <f t="shared" si="79"/>
        <v>109.24666666666667</v>
      </c>
      <c r="Y1488" s="50">
        <f t="shared" si="79"/>
        <v>0</v>
      </c>
      <c r="Z1488" s="50">
        <f t="shared" si="79"/>
        <v>262.89333333333332</v>
      </c>
      <c r="AA1488" s="50">
        <f t="shared" si="77"/>
        <v>0</v>
      </c>
      <c r="AB1488" s="50">
        <f t="shared" si="78"/>
        <v>2343.1208333333334</v>
      </c>
      <c r="AC1488" s="48" t="str">
        <f>VLOOKUP(ПРОДАЖИ!C:C,'ИЗ ОСНОВЫ НОМЕНКЛАТУР'!D:E,2,0)</f>
        <v>Аксессуары для столешниц</v>
      </c>
      <c r="AD1488" s="48" t="str">
        <f>VLOOKUP(C:C,'ИЗ ОСНОВЫ НОМЕНКЛАТУР'!D:F,3,0)</f>
        <v>Комплектующие для плинтуса к столешнице</v>
      </c>
      <c r="AE1488" s="48" t="str">
        <f>VLOOKUP(C:C,'ИЗ ОСНОВЫ НОМЕНКЛАТУР'!D:H,5,0)</f>
        <v>C</v>
      </c>
    </row>
    <row r="1489" spans="1:31" ht="9.6" customHeight="1" x14ac:dyDescent="0.2">
      <c r="A1489" s="45" t="s">
        <v>1300</v>
      </c>
      <c r="B1489" s="11"/>
      <c r="C1489" s="11" t="s">
        <v>1489</v>
      </c>
      <c r="D1489" s="44">
        <v>92</v>
      </c>
      <c r="E1489" s="44">
        <v>200</v>
      </c>
      <c r="F1489" s="48">
        <v>7</v>
      </c>
      <c r="G1489" s="48">
        <v>0</v>
      </c>
      <c r="H1489" s="44">
        <v>34</v>
      </c>
      <c r="I1489" s="44">
        <v>0</v>
      </c>
      <c r="J1489" s="44">
        <v>14</v>
      </c>
      <c r="K1489" s="48">
        <v>0</v>
      </c>
      <c r="L1489" s="49">
        <v>11273.67</v>
      </c>
      <c r="M1489" s="49">
        <v>24750.46</v>
      </c>
      <c r="N1489" s="10">
        <v>889.24</v>
      </c>
      <c r="O1489" s="10">
        <v>0</v>
      </c>
      <c r="P1489" s="10">
        <v>3840.2</v>
      </c>
      <c r="Q1489" s="10">
        <v>0</v>
      </c>
      <c r="R1489" s="10">
        <v>1614.85</v>
      </c>
      <c r="S1489" s="10">
        <v>0</v>
      </c>
      <c r="T1489" s="50">
        <f t="shared" si="80"/>
        <v>939.47249999999997</v>
      </c>
      <c r="U1489" s="50">
        <f t="shared" si="80"/>
        <v>2062.5383333333334</v>
      </c>
      <c r="V1489" s="50">
        <f t="shared" si="80"/>
        <v>74.103333333333339</v>
      </c>
      <c r="W1489" s="50">
        <f t="shared" si="79"/>
        <v>0</v>
      </c>
      <c r="X1489" s="50">
        <f t="shared" si="79"/>
        <v>320.01666666666665</v>
      </c>
      <c r="Y1489" s="50">
        <f t="shared" si="79"/>
        <v>0</v>
      </c>
      <c r="Z1489" s="50">
        <f t="shared" si="79"/>
        <v>134.57083333333333</v>
      </c>
      <c r="AA1489" s="50">
        <f t="shared" si="77"/>
        <v>0</v>
      </c>
      <c r="AB1489" s="50">
        <f t="shared" si="78"/>
        <v>3530.7016666666668</v>
      </c>
      <c r="AC1489" s="48" t="str">
        <f>VLOOKUP(ПРОДАЖИ!C:C,'ИЗ ОСНОВЫ НОМЕНКЛАТУР'!D:E,2,0)</f>
        <v>Аксессуары для столешниц</v>
      </c>
      <c r="AD1489" s="48" t="str">
        <f>VLOOKUP(C:C,'ИЗ ОСНОВЫ НОМЕНКЛАТУР'!D:F,3,0)</f>
        <v>Комплектующие для плинтуса к столешнице</v>
      </c>
      <c r="AE1489" s="48" t="str">
        <f>VLOOKUP(C:C,'ИЗ ОСНОВЫ НОМЕНКЛАТУР'!D:H,5,0)</f>
        <v>B</v>
      </c>
    </row>
    <row r="1490" spans="1:31" ht="9.6" customHeight="1" x14ac:dyDescent="0.2">
      <c r="A1490" s="45" t="s">
        <v>1300</v>
      </c>
      <c r="B1490" s="11"/>
      <c r="C1490" s="11" t="s">
        <v>1490</v>
      </c>
      <c r="D1490" s="44">
        <v>0</v>
      </c>
      <c r="E1490" s="44">
        <v>0</v>
      </c>
      <c r="F1490" s="48">
        <v>130</v>
      </c>
      <c r="G1490" s="48">
        <v>0</v>
      </c>
      <c r="H1490" s="44">
        <v>12</v>
      </c>
      <c r="I1490" s="44">
        <v>25</v>
      </c>
      <c r="J1490" s="44">
        <v>11</v>
      </c>
      <c r="K1490" s="48">
        <v>0</v>
      </c>
      <c r="L1490" s="49">
        <v>0</v>
      </c>
      <c r="M1490" s="49">
        <v>0</v>
      </c>
      <c r="N1490" s="10">
        <v>6416.98</v>
      </c>
      <c r="O1490" s="10">
        <v>0</v>
      </c>
      <c r="P1490" s="10">
        <v>830.38</v>
      </c>
      <c r="Q1490" s="10">
        <v>1386.07</v>
      </c>
      <c r="R1490" s="10">
        <v>521.77</v>
      </c>
      <c r="S1490" s="10">
        <v>0</v>
      </c>
      <c r="T1490" s="50">
        <f t="shared" si="80"/>
        <v>0</v>
      </c>
      <c r="U1490" s="50">
        <f t="shared" si="80"/>
        <v>0</v>
      </c>
      <c r="V1490" s="50">
        <f t="shared" si="80"/>
        <v>534.74833333333333</v>
      </c>
      <c r="W1490" s="50">
        <f t="shared" si="79"/>
        <v>0</v>
      </c>
      <c r="X1490" s="50">
        <f t="shared" si="79"/>
        <v>69.198333333333338</v>
      </c>
      <c r="Y1490" s="50">
        <f t="shared" si="79"/>
        <v>115.50583333333333</v>
      </c>
      <c r="Z1490" s="50">
        <f t="shared" si="79"/>
        <v>43.480833333333329</v>
      </c>
      <c r="AA1490" s="50">
        <f t="shared" si="77"/>
        <v>0</v>
      </c>
      <c r="AB1490" s="50">
        <f t="shared" si="78"/>
        <v>762.93333333333339</v>
      </c>
      <c r="AC1490" s="48" t="str">
        <f>VLOOKUP(ПРОДАЖИ!C:C,'ИЗ ОСНОВЫ НОМЕНКЛАТУР'!D:E,2,0)</f>
        <v>Аксессуары для столешниц</v>
      </c>
      <c r="AD1490" s="48" t="str">
        <f>VLOOKUP(C:C,'ИЗ ОСНОВЫ НОМЕНКЛАТУР'!D:F,3,0)</f>
        <v>Комплектующие для плинтуса к столешнице</v>
      </c>
      <c r="AE1490" s="48" t="str">
        <f>VLOOKUP(C:C,'ИЗ ОСНОВЫ НОМЕНКЛАТУР'!D:H,5,0)</f>
        <v>C</v>
      </c>
    </row>
    <row r="1491" spans="1:31" ht="9.6" customHeight="1" x14ac:dyDescent="0.2">
      <c r="A1491" s="45" t="s">
        <v>1300</v>
      </c>
      <c r="B1491" s="11"/>
      <c r="C1491" s="11" t="s">
        <v>1491</v>
      </c>
      <c r="D1491" s="44">
        <v>118</v>
      </c>
      <c r="E1491" s="44">
        <v>0</v>
      </c>
      <c r="F1491" s="48">
        <v>19</v>
      </c>
      <c r="G1491" s="48">
        <v>0</v>
      </c>
      <c r="H1491" s="44">
        <v>0</v>
      </c>
      <c r="I1491" s="44">
        <v>0</v>
      </c>
      <c r="J1491" s="44">
        <v>0</v>
      </c>
      <c r="K1491" s="48">
        <v>0</v>
      </c>
      <c r="L1491" s="49">
        <v>25122.42</v>
      </c>
      <c r="M1491" s="49">
        <v>0</v>
      </c>
      <c r="N1491" s="10">
        <v>4475.26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50">
        <f t="shared" si="80"/>
        <v>2093.5349999999999</v>
      </c>
      <c r="U1491" s="50">
        <f t="shared" si="80"/>
        <v>0</v>
      </c>
      <c r="V1491" s="50">
        <f t="shared" si="80"/>
        <v>372.93833333333333</v>
      </c>
      <c r="W1491" s="50">
        <f t="shared" si="79"/>
        <v>0</v>
      </c>
      <c r="X1491" s="50">
        <f t="shared" si="79"/>
        <v>0</v>
      </c>
      <c r="Y1491" s="50">
        <f t="shared" si="79"/>
        <v>0</v>
      </c>
      <c r="Z1491" s="50">
        <f t="shared" si="79"/>
        <v>0</v>
      </c>
      <c r="AA1491" s="50">
        <f t="shared" si="77"/>
        <v>0</v>
      </c>
      <c r="AB1491" s="50">
        <f t="shared" si="78"/>
        <v>2466.4733333333334</v>
      </c>
      <c r="AC1491" s="48" t="str">
        <f>VLOOKUP(ПРОДАЖИ!C:C,'ИЗ ОСНОВЫ НОМЕНКЛАТУР'!D:E,2,0)</f>
        <v>Аксессуары для столешниц</v>
      </c>
      <c r="AD1491" s="48" t="str">
        <f>VLOOKUP(C:C,'ИЗ ОСНОВЫ НОМЕНКЛАТУР'!D:F,3,0)</f>
        <v>Комплектующие для плинтуса к столешнице</v>
      </c>
      <c r="AE1491" s="48" t="str">
        <f>VLOOKUP(C:C,'ИЗ ОСНОВЫ НОМЕНКЛАТУР'!D:H,5,0)</f>
        <v>C</v>
      </c>
    </row>
    <row r="1492" spans="1:31" ht="9.6" customHeight="1" x14ac:dyDescent="0.2">
      <c r="A1492" s="45" t="s">
        <v>1300</v>
      </c>
      <c r="B1492" s="11"/>
      <c r="C1492" s="11" t="s">
        <v>1492</v>
      </c>
      <c r="D1492" s="44">
        <v>104</v>
      </c>
      <c r="E1492" s="44">
        <v>50</v>
      </c>
      <c r="F1492" s="48">
        <v>17</v>
      </c>
      <c r="G1492" s="48">
        <v>0</v>
      </c>
      <c r="H1492" s="44">
        <v>0</v>
      </c>
      <c r="I1492" s="44">
        <v>0</v>
      </c>
      <c r="J1492" s="44">
        <v>75</v>
      </c>
      <c r="K1492" s="48">
        <v>0</v>
      </c>
      <c r="L1492" s="49">
        <v>8036.55</v>
      </c>
      <c r="M1492" s="49">
        <v>3863.71</v>
      </c>
      <c r="N1492" s="10">
        <v>869.61</v>
      </c>
      <c r="O1492" s="10">
        <v>0</v>
      </c>
      <c r="P1492" s="10">
        <v>0</v>
      </c>
      <c r="Q1492" s="10">
        <v>0</v>
      </c>
      <c r="R1492" s="10">
        <v>5735.07</v>
      </c>
      <c r="S1492" s="10">
        <v>0</v>
      </c>
      <c r="T1492" s="50">
        <f t="shared" si="80"/>
        <v>669.71249999999998</v>
      </c>
      <c r="U1492" s="50">
        <f t="shared" si="80"/>
        <v>321.97583333333336</v>
      </c>
      <c r="V1492" s="50">
        <f t="shared" si="80"/>
        <v>72.467500000000001</v>
      </c>
      <c r="W1492" s="50">
        <f t="shared" si="79"/>
        <v>0</v>
      </c>
      <c r="X1492" s="50">
        <f t="shared" si="79"/>
        <v>0</v>
      </c>
      <c r="Y1492" s="50">
        <f t="shared" si="79"/>
        <v>0</v>
      </c>
      <c r="Z1492" s="50">
        <f t="shared" si="79"/>
        <v>477.92249999999996</v>
      </c>
      <c r="AA1492" s="50">
        <f t="shared" si="77"/>
        <v>0</v>
      </c>
      <c r="AB1492" s="50">
        <f t="shared" si="78"/>
        <v>1542.0783333333331</v>
      </c>
      <c r="AC1492" s="48" t="str">
        <f>VLOOKUP(ПРОДАЖИ!C:C,'ИЗ ОСНОВЫ НОМЕНКЛАТУР'!D:E,2,0)</f>
        <v>Аксессуары для столешниц</v>
      </c>
      <c r="AD1492" s="48" t="str">
        <f>VLOOKUP(C:C,'ИЗ ОСНОВЫ НОМЕНКЛАТУР'!D:F,3,0)</f>
        <v>Комплектующие для плинтуса к столешнице</v>
      </c>
      <c r="AE1492" s="48" t="str">
        <f>VLOOKUP(C:C,'ИЗ ОСНОВЫ НОМЕНКЛАТУР'!D:H,5,0)</f>
        <v>C</v>
      </c>
    </row>
    <row r="1493" spans="1:31" ht="9.6" customHeight="1" x14ac:dyDescent="0.2">
      <c r="A1493" s="45" t="s">
        <v>1300</v>
      </c>
      <c r="B1493" s="11"/>
      <c r="C1493" s="11" t="s">
        <v>1493</v>
      </c>
      <c r="D1493" s="44">
        <v>84</v>
      </c>
      <c r="E1493" s="44">
        <v>0</v>
      </c>
      <c r="F1493" s="48">
        <v>30</v>
      </c>
      <c r="G1493" s="48">
        <v>0</v>
      </c>
      <c r="H1493" s="44">
        <v>43</v>
      </c>
      <c r="I1493" s="44">
        <v>2</v>
      </c>
      <c r="J1493" s="44">
        <v>0</v>
      </c>
      <c r="K1493" s="48">
        <v>0</v>
      </c>
      <c r="L1493" s="49">
        <v>10994.67</v>
      </c>
      <c r="M1493" s="49">
        <v>0</v>
      </c>
      <c r="N1493" s="10">
        <v>3519.01</v>
      </c>
      <c r="O1493" s="10">
        <v>0</v>
      </c>
      <c r="P1493" s="10">
        <v>5206.4399999999996</v>
      </c>
      <c r="Q1493" s="10">
        <v>242.16</v>
      </c>
      <c r="R1493" s="10">
        <v>0</v>
      </c>
      <c r="S1493" s="10">
        <v>0</v>
      </c>
      <c r="T1493" s="50">
        <f t="shared" si="80"/>
        <v>916.22249999999997</v>
      </c>
      <c r="U1493" s="50">
        <f t="shared" si="80"/>
        <v>0</v>
      </c>
      <c r="V1493" s="50">
        <f t="shared" si="80"/>
        <v>293.25083333333333</v>
      </c>
      <c r="W1493" s="50">
        <f t="shared" si="79"/>
        <v>0</v>
      </c>
      <c r="X1493" s="50">
        <f t="shared" si="79"/>
        <v>433.86999999999995</v>
      </c>
      <c r="Y1493" s="50">
        <f t="shared" si="79"/>
        <v>20.18</v>
      </c>
      <c r="Z1493" s="50">
        <f t="shared" si="79"/>
        <v>0</v>
      </c>
      <c r="AA1493" s="50">
        <f t="shared" si="77"/>
        <v>0</v>
      </c>
      <c r="AB1493" s="50">
        <f t="shared" si="78"/>
        <v>1663.5233333333333</v>
      </c>
      <c r="AC1493" s="48" t="str">
        <f>VLOOKUP(ПРОДАЖИ!C:C,'ИЗ ОСНОВЫ НОМЕНКЛАТУР'!D:E,2,0)</f>
        <v>Аксессуары для столешниц</v>
      </c>
      <c r="AD1493" s="48" t="str">
        <f>VLOOKUP(C:C,'ИЗ ОСНОВЫ НОМЕНКЛАТУР'!D:F,3,0)</f>
        <v>Комплектующие для плинтуса к столешнице</v>
      </c>
      <c r="AE1493" s="48" t="str">
        <f>VLOOKUP(C:C,'ИЗ ОСНОВЫ НОМЕНКЛАТУР'!D:H,5,0)</f>
        <v>C</v>
      </c>
    </row>
    <row r="1494" spans="1:31" ht="9.6" customHeight="1" x14ac:dyDescent="0.2">
      <c r="A1494" s="45" t="s">
        <v>1300</v>
      </c>
      <c r="B1494" s="11"/>
      <c r="C1494" s="11" t="s">
        <v>1494</v>
      </c>
      <c r="D1494" s="44">
        <v>41</v>
      </c>
      <c r="E1494" s="44">
        <v>0</v>
      </c>
      <c r="F1494" s="48">
        <v>6</v>
      </c>
      <c r="G1494" s="48">
        <v>0</v>
      </c>
      <c r="H1494" s="44">
        <v>0</v>
      </c>
      <c r="I1494" s="44">
        <v>0</v>
      </c>
      <c r="J1494" s="44">
        <v>0</v>
      </c>
      <c r="K1494" s="48">
        <v>100</v>
      </c>
      <c r="L1494" s="49">
        <v>6331.63</v>
      </c>
      <c r="M1494" s="49">
        <v>0</v>
      </c>
      <c r="N1494" s="10">
        <v>926.58</v>
      </c>
      <c r="O1494" s="10">
        <v>0</v>
      </c>
      <c r="P1494" s="10">
        <v>0</v>
      </c>
      <c r="Q1494" s="10">
        <v>0</v>
      </c>
      <c r="R1494" s="10">
        <v>0</v>
      </c>
      <c r="S1494" s="10">
        <v>15900</v>
      </c>
      <c r="T1494" s="50">
        <f t="shared" si="80"/>
        <v>527.63583333333338</v>
      </c>
      <c r="U1494" s="50">
        <f t="shared" si="80"/>
        <v>0</v>
      </c>
      <c r="V1494" s="50">
        <f t="shared" si="80"/>
        <v>77.215000000000003</v>
      </c>
      <c r="W1494" s="50">
        <f t="shared" si="79"/>
        <v>0</v>
      </c>
      <c r="X1494" s="50">
        <f t="shared" si="79"/>
        <v>0</v>
      </c>
      <c r="Y1494" s="50">
        <f t="shared" si="79"/>
        <v>0</v>
      </c>
      <c r="Z1494" s="50">
        <f t="shared" si="79"/>
        <v>0</v>
      </c>
      <c r="AA1494" s="50">
        <f t="shared" si="77"/>
        <v>1325</v>
      </c>
      <c r="AB1494" s="50">
        <f t="shared" si="78"/>
        <v>1929.8508333333334</v>
      </c>
      <c r="AC1494" s="48" t="str">
        <f>VLOOKUP(ПРОДАЖИ!C:C,'ИЗ ОСНОВЫ НОМЕНКЛАТУР'!D:E,2,0)</f>
        <v>Аксессуары для столешниц</v>
      </c>
      <c r="AD1494" s="48" t="str">
        <f>VLOOKUP(C:C,'ИЗ ОСНОВЫ НОМЕНКЛАТУР'!D:F,3,0)</f>
        <v>Комплектующие для плинтуса к столешнице</v>
      </c>
      <c r="AE1494" s="48" t="str">
        <f>VLOOKUP(C:C,'ИЗ ОСНОВЫ НОМЕНКЛАТУР'!D:H,5,0)</f>
        <v>C</v>
      </c>
    </row>
    <row r="1495" spans="1:31" ht="9.6" customHeight="1" x14ac:dyDescent="0.2">
      <c r="A1495" s="45" t="s">
        <v>1300</v>
      </c>
      <c r="B1495" s="11"/>
      <c r="C1495" s="11" t="s">
        <v>1495</v>
      </c>
      <c r="D1495" s="44">
        <v>33</v>
      </c>
      <c r="E1495" s="44">
        <v>200</v>
      </c>
      <c r="F1495" s="48">
        <v>3</v>
      </c>
      <c r="G1495" s="48">
        <v>0</v>
      </c>
      <c r="H1495" s="44">
        <v>0</v>
      </c>
      <c r="I1495" s="44">
        <v>1</v>
      </c>
      <c r="J1495" s="44">
        <v>9</v>
      </c>
      <c r="K1495" s="48">
        <v>0</v>
      </c>
      <c r="L1495" s="49">
        <v>2615.1799999999998</v>
      </c>
      <c r="M1495" s="49">
        <v>15745.75</v>
      </c>
      <c r="N1495" s="10">
        <v>241.47</v>
      </c>
      <c r="O1495" s="10">
        <v>0</v>
      </c>
      <c r="P1495" s="10">
        <v>0</v>
      </c>
      <c r="Q1495" s="10">
        <v>92</v>
      </c>
      <c r="R1495" s="10">
        <v>718</v>
      </c>
      <c r="S1495" s="10">
        <v>0</v>
      </c>
      <c r="T1495" s="50">
        <f t="shared" si="80"/>
        <v>217.93166666666664</v>
      </c>
      <c r="U1495" s="50">
        <f t="shared" si="80"/>
        <v>1312.1458333333333</v>
      </c>
      <c r="V1495" s="50">
        <f t="shared" si="80"/>
        <v>20.122499999999999</v>
      </c>
      <c r="W1495" s="50">
        <f t="shared" si="79"/>
        <v>0</v>
      </c>
      <c r="X1495" s="50">
        <f t="shared" si="79"/>
        <v>0</v>
      </c>
      <c r="Y1495" s="50">
        <f t="shared" si="79"/>
        <v>7.666666666666667</v>
      </c>
      <c r="Z1495" s="50">
        <f t="shared" si="79"/>
        <v>59.833333333333336</v>
      </c>
      <c r="AA1495" s="50">
        <f t="shared" si="77"/>
        <v>0</v>
      </c>
      <c r="AB1495" s="50">
        <f t="shared" si="78"/>
        <v>1617.6999999999998</v>
      </c>
      <c r="AC1495" s="48" t="str">
        <f>VLOOKUP(ПРОДАЖИ!C:C,'ИЗ ОСНОВЫ НОМЕНКЛАТУР'!D:E,2,0)</f>
        <v>Аксессуары для столешниц</v>
      </c>
      <c r="AD1495" s="48" t="str">
        <f>VLOOKUP(C:C,'ИЗ ОСНОВЫ НОМЕНКЛАТУР'!D:F,3,0)</f>
        <v>Комплектующие для плинтуса к столешнице</v>
      </c>
      <c r="AE1495" s="48" t="str">
        <f>VLOOKUP(C:C,'ИЗ ОСНОВЫ НОМЕНКЛАТУР'!D:H,5,0)</f>
        <v>C</v>
      </c>
    </row>
    <row r="1496" spans="1:31" ht="9.6" customHeight="1" x14ac:dyDescent="0.2">
      <c r="A1496" s="45" t="s">
        <v>1300</v>
      </c>
      <c r="B1496" s="11"/>
      <c r="C1496" s="11" t="s">
        <v>1496</v>
      </c>
      <c r="D1496" s="44">
        <v>0</v>
      </c>
      <c r="E1496" s="44">
        <v>0</v>
      </c>
      <c r="F1496" s="48">
        <v>56</v>
      </c>
      <c r="G1496" s="48">
        <v>0</v>
      </c>
      <c r="H1496" s="44">
        <v>12</v>
      </c>
      <c r="I1496" s="44">
        <v>50</v>
      </c>
      <c r="J1496" s="44">
        <v>1</v>
      </c>
      <c r="K1496" s="48">
        <v>0</v>
      </c>
      <c r="L1496" s="49">
        <v>0</v>
      </c>
      <c r="M1496" s="49">
        <v>0</v>
      </c>
      <c r="N1496" s="10">
        <v>2769.28</v>
      </c>
      <c r="O1496" s="10">
        <v>0</v>
      </c>
      <c r="P1496" s="10">
        <v>572.41</v>
      </c>
      <c r="Q1496" s="10">
        <v>2520</v>
      </c>
      <c r="R1496" s="10">
        <v>48</v>
      </c>
      <c r="S1496" s="10">
        <v>0</v>
      </c>
      <c r="T1496" s="50">
        <f t="shared" si="80"/>
        <v>0</v>
      </c>
      <c r="U1496" s="50">
        <f t="shared" si="80"/>
        <v>0</v>
      </c>
      <c r="V1496" s="50">
        <f t="shared" si="80"/>
        <v>230.77333333333334</v>
      </c>
      <c r="W1496" s="50">
        <f t="shared" si="79"/>
        <v>0</v>
      </c>
      <c r="X1496" s="50">
        <f t="shared" si="79"/>
        <v>47.700833333333328</v>
      </c>
      <c r="Y1496" s="50">
        <f t="shared" si="79"/>
        <v>210</v>
      </c>
      <c r="Z1496" s="50">
        <f t="shared" si="79"/>
        <v>4</v>
      </c>
      <c r="AA1496" s="50">
        <f t="shared" si="77"/>
        <v>0</v>
      </c>
      <c r="AB1496" s="50">
        <f t="shared" si="78"/>
        <v>492.47416666666669</v>
      </c>
      <c r="AC1496" s="48" t="str">
        <f>VLOOKUP(ПРОДАЖИ!C:C,'ИЗ ОСНОВЫ НОМЕНКЛАТУР'!D:E,2,0)</f>
        <v>Аксессуары для столешниц</v>
      </c>
      <c r="AD1496" s="48" t="str">
        <f>VLOOKUP(C:C,'ИЗ ОСНОВЫ НОМЕНКЛАТУР'!D:F,3,0)</f>
        <v>Комплектующие для плинтуса к столешнице</v>
      </c>
      <c r="AE1496" s="48" t="str">
        <f>VLOOKUP(C:C,'ИЗ ОСНОВЫ НОМЕНКЛАТУР'!D:H,5,0)</f>
        <v>C</v>
      </c>
    </row>
    <row r="1497" spans="1:31" ht="9.6" customHeight="1" x14ac:dyDescent="0.2">
      <c r="A1497" s="45" t="s">
        <v>1300</v>
      </c>
      <c r="B1497" s="11"/>
      <c r="C1497" s="11" t="s">
        <v>1497</v>
      </c>
      <c r="D1497" s="44">
        <v>0</v>
      </c>
      <c r="E1497" s="44">
        <v>0</v>
      </c>
      <c r="F1497" s="48">
        <v>81</v>
      </c>
      <c r="G1497" s="48">
        <v>0</v>
      </c>
      <c r="H1497" s="44">
        <v>9</v>
      </c>
      <c r="I1497" s="44">
        <v>0</v>
      </c>
      <c r="J1497" s="44">
        <v>5</v>
      </c>
      <c r="K1497" s="48">
        <v>0</v>
      </c>
      <c r="L1497" s="49">
        <v>0</v>
      </c>
      <c r="M1497" s="49">
        <v>0</v>
      </c>
      <c r="N1497" s="10">
        <v>4088.3</v>
      </c>
      <c r="O1497" s="10">
        <v>0</v>
      </c>
      <c r="P1497" s="10">
        <v>432.09</v>
      </c>
      <c r="Q1497" s="10">
        <v>0</v>
      </c>
      <c r="R1497" s="10">
        <v>240.26</v>
      </c>
      <c r="S1497" s="10">
        <v>0</v>
      </c>
      <c r="T1497" s="50">
        <f t="shared" si="80"/>
        <v>0</v>
      </c>
      <c r="U1497" s="50">
        <f t="shared" si="80"/>
        <v>0</v>
      </c>
      <c r="V1497" s="50">
        <f t="shared" si="80"/>
        <v>340.69166666666666</v>
      </c>
      <c r="W1497" s="50">
        <f t="shared" si="79"/>
        <v>0</v>
      </c>
      <c r="X1497" s="50">
        <f t="shared" si="79"/>
        <v>36.0075</v>
      </c>
      <c r="Y1497" s="50">
        <f t="shared" si="79"/>
        <v>0</v>
      </c>
      <c r="Z1497" s="50">
        <f t="shared" si="79"/>
        <v>20.021666666666665</v>
      </c>
      <c r="AA1497" s="50">
        <f t="shared" si="77"/>
        <v>0</v>
      </c>
      <c r="AB1497" s="50">
        <f t="shared" si="78"/>
        <v>396.7208333333333</v>
      </c>
      <c r="AC1497" s="48" t="str">
        <f>VLOOKUP(ПРОДАЖИ!C:C,'ИЗ ОСНОВЫ НОМЕНКЛАТУР'!D:E,2,0)</f>
        <v>Аксессуары для столешниц</v>
      </c>
      <c r="AD1497" s="48" t="str">
        <f>VLOOKUP(C:C,'ИЗ ОСНОВЫ НОМЕНКЛАТУР'!D:F,3,0)</f>
        <v>Комплектующие для плинтуса к столешнице</v>
      </c>
      <c r="AE1497" s="48" t="str">
        <f>VLOOKUP(C:C,'ИЗ ОСНОВЫ НОМЕНКЛАТУР'!D:H,5,0)</f>
        <v>C</v>
      </c>
    </row>
    <row r="1498" spans="1:31" ht="9.6" customHeight="1" x14ac:dyDescent="0.2">
      <c r="A1498" s="45" t="s">
        <v>1300</v>
      </c>
      <c r="B1498" s="11"/>
      <c r="C1498" s="11" t="s">
        <v>1498</v>
      </c>
      <c r="D1498" s="44">
        <v>73</v>
      </c>
      <c r="E1498" s="44">
        <v>0</v>
      </c>
      <c r="F1498" s="48">
        <v>0</v>
      </c>
      <c r="G1498" s="48">
        <v>0</v>
      </c>
      <c r="H1498" s="44">
        <v>0</v>
      </c>
      <c r="I1498" s="44">
        <v>0</v>
      </c>
      <c r="J1498" s="44">
        <v>0</v>
      </c>
      <c r="K1498" s="48">
        <v>0</v>
      </c>
      <c r="L1498" s="49">
        <v>3077.51</v>
      </c>
      <c r="M1498" s="49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50">
        <f t="shared" si="80"/>
        <v>256.4591666666667</v>
      </c>
      <c r="U1498" s="50">
        <f t="shared" si="80"/>
        <v>0</v>
      </c>
      <c r="V1498" s="50">
        <f t="shared" si="80"/>
        <v>0</v>
      </c>
      <c r="W1498" s="50">
        <f t="shared" si="79"/>
        <v>0</v>
      </c>
      <c r="X1498" s="50">
        <f t="shared" si="79"/>
        <v>0</v>
      </c>
      <c r="Y1498" s="50">
        <f t="shared" si="79"/>
        <v>0</v>
      </c>
      <c r="Z1498" s="50">
        <f t="shared" si="79"/>
        <v>0</v>
      </c>
      <c r="AA1498" s="50">
        <f t="shared" si="77"/>
        <v>0</v>
      </c>
      <c r="AB1498" s="50">
        <f t="shared" si="78"/>
        <v>256.4591666666667</v>
      </c>
      <c r="AC1498" s="48" t="str">
        <f>VLOOKUP(ПРОДАЖИ!C:C,'ИЗ ОСНОВЫ НОМЕНКЛАТУР'!D:E,2,0)</f>
        <v>Аксессуары для столешниц</v>
      </c>
      <c r="AD1498" s="48" t="str">
        <f>VLOOKUP(C:C,'ИЗ ОСНОВЫ НОМЕНКЛАТУР'!D:F,3,0)</f>
        <v>Комплектующие для плинтуса к столешнице</v>
      </c>
      <c r="AE1498" s="48" t="str">
        <f>VLOOKUP(C:C,'ИЗ ОСНОВЫ НОМЕНКЛАТУР'!D:H,5,0)</f>
        <v>C</v>
      </c>
    </row>
    <row r="1499" spans="1:31" ht="9.6" customHeight="1" x14ac:dyDescent="0.2">
      <c r="A1499" s="45" t="s">
        <v>1300</v>
      </c>
      <c r="B1499" s="11"/>
      <c r="C1499" s="11" t="s">
        <v>1499</v>
      </c>
      <c r="D1499" s="44">
        <v>13</v>
      </c>
      <c r="E1499" s="44">
        <v>0</v>
      </c>
      <c r="F1499" s="48">
        <v>55</v>
      </c>
      <c r="G1499" s="48">
        <v>0</v>
      </c>
      <c r="H1499" s="44">
        <v>0</v>
      </c>
      <c r="I1499" s="44">
        <v>0</v>
      </c>
      <c r="J1499" s="44">
        <v>0</v>
      </c>
      <c r="K1499" s="48">
        <v>0</v>
      </c>
      <c r="L1499" s="49">
        <v>1993.85</v>
      </c>
      <c r="M1499" s="49">
        <v>0</v>
      </c>
      <c r="N1499" s="10">
        <v>5164.4399999999996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50">
        <f t="shared" si="80"/>
        <v>166.15416666666667</v>
      </c>
      <c r="U1499" s="50">
        <f t="shared" si="80"/>
        <v>0</v>
      </c>
      <c r="V1499" s="50">
        <f t="shared" si="80"/>
        <v>430.36999999999995</v>
      </c>
      <c r="W1499" s="50">
        <f t="shared" si="79"/>
        <v>0</v>
      </c>
      <c r="X1499" s="50">
        <f t="shared" si="79"/>
        <v>0</v>
      </c>
      <c r="Y1499" s="50">
        <f t="shared" si="79"/>
        <v>0</v>
      </c>
      <c r="Z1499" s="50">
        <f t="shared" si="79"/>
        <v>0</v>
      </c>
      <c r="AA1499" s="50">
        <f t="shared" si="77"/>
        <v>0</v>
      </c>
      <c r="AB1499" s="50">
        <f t="shared" si="78"/>
        <v>596.52416666666659</v>
      </c>
      <c r="AC1499" s="48" t="str">
        <f>VLOOKUP(ПРОДАЖИ!C:C,'ИЗ ОСНОВЫ НОМЕНКЛАТУР'!D:E,2,0)</f>
        <v>Аксессуары для столешниц</v>
      </c>
      <c r="AD1499" s="48" t="str">
        <f>VLOOKUP(C:C,'ИЗ ОСНОВЫ НОМЕНКЛАТУР'!D:F,3,0)</f>
        <v>Комплектующие для плинтуса к столешнице</v>
      </c>
      <c r="AE1499" s="48" t="str">
        <f>VLOOKUP(C:C,'ИЗ ОСНОВЫ НОМЕНКЛАТУР'!D:H,5,0)</f>
        <v>C</v>
      </c>
    </row>
    <row r="1500" spans="1:31" ht="9.6" customHeight="1" x14ac:dyDescent="0.2">
      <c r="A1500" s="45" t="s">
        <v>1300</v>
      </c>
      <c r="B1500" s="11"/>
      <c r="C1500" s="11" t="s">
        <v>1500</v>
      </c>
      <c r="D1500" s="44">
        <v>1</v>
      </c>
      <c r="E1500" s="44">
        <v>0</v>
      </c>
      <c r="F1500" s="48">
        <v>14</v>
      </c>
      <c r="G1500" s="48">
        <v>0</v>
      </c>
      <c r="H1500" s="44">
        <v>29</v>
      </c>
      <c r="I1500" s="44">
        <v>0</v>
      </c>
      <c r="J1500" s="44">
        <v>0</v>
      </c>
      <c r="K1500" s="48">
        <v>64</v>
      </c>
      <c r="L1500" s="49">
        <v>144</v>
      </c>
      <c r="M1500" s="49">
        <v>0</v>
      </c>
      <c r="N1500" s="10">
        <v>1065.06</v>
      </c>
      <c r="O1500" s="10">
        <v>0</v>
      </c>
      <c r="P1500" s="10">
        <v>1155.6500000000001</v>
      </c>
      <c r="Q1500" s="10">
        <v>0</v>
      </c>
      <c r="R1500" s="10">
        <v>0</v>
      </c>
      <c r="S1500" s="10">
        <v>7122.4</v>
      </c>
      <c r="T1500" s="50">
        <f t="shared" si="80"/>
        <v>12</v>
      </c>
      <c r="U1500" s="50">
        <f t="shared" si="80"/>
        <v>0</v>
      </c>
      <c r="V1500" s="50">
        <f t="shared" si="80"/>
        <v>88.754999999999995</v>
      </c>
      <c r="W1500" s="50">
        <f t="shared" si="79"/>
        <v>0</v>
      </c>
      <c r="X1500" s="50">
        <f t="shared" si="79"/>
        <v>96.304166666666674</v>
      </c>
      <c r="Y1500" s="50">
        <f t="shared" si="79"/>
        <v>0</v>
      </c>
      <c r="Z1500" s="50">
        <f t="shared" si="79"/>
        <v>0</v>
      </c>
      <c r="AA1500" s="50">
        <f t="shared" si="77"/>
        <v>593.5333333333333</v>
      </c>
      <c r="AB1500" s="50">
        <f t="shared" si="78"/>
        <v>790.59249999999997</v>
      </c>
      <c r="AC1500" s="48" t="str">
        <f>VLOOKUP(ПРОДАЖИ!C:C,'ИЗ ОСНОВЫ НОМЕНКЛАТУР'!D:E,2,0)</f>
        <v>Аксессуары для столешниц</v>
      </c>
      <c r="AD1500" s="48" t="str">
        <f>VLOOKUP(C:C,'ИЗ ОСНОВЫ НОМЕНКЛАТУР'!D:F,3,0)</f>
        <v>Комплектующие для плинтуса к столешнице</v>
      </c>
      <c r="AE1500" s="48" t="str">
        <f>VLOOKUP(C:C,'ИЗ ОСНОВЫ НОМЕНКЛАТУР'!D:H,5,0)</f>
        <v>C</v>
      </c>
    </row>
    <row r="1501" spans="1:31" ht="9.6" customHeight="1" x14ac:dyDescent="0.2">
      <c r="A1501" s="45" t="s">
        <v>1300</v>
      </c>
      <c r="B1501" s="11"/>
      <c r="C1501" s="11" t="s">
        <v>1501</v>
      </c>
      <c r="D1501" s="44">
        <v>16</v>
      </c>
      <c r="E1501" s="44">
        <v>100</v>
      </c>
      <c r="F1501" s="48">
        <v>56</v>
      </c>
      <c r="G1501" s="48">
        <v>0</v>
      </c>
      <c r="H1501" s="44">
        <v>19</v>
      </c>
      <c r="I1501" s="44">
        <v>0</v>
      </c>
      <c r="J1501" s="44">
        <v>0</v>
      </c>
      <c r="K1501" s="48">
        <v>0</v>
      </c>
      <c r="L1501" s="49">
        <v>2626.4</v>
      </c>
      <c r="M1501" s="49">
        <v>16415.02</v>
      </c>
      <c r="N1501" s="10">
        <v>6433.04</v>
      </c>
      <c r="O1501" s="10">
        <v>0</v>
      </c>
      <c r="P1501" s="10">
        <v>1344.63</v>
      </c>
      <c r="Q1501" s="10">
        <v>0</v>
      </c>
      <c r="R1501" s="10">
        <v>0</v>
      </c>
      <c r="S1501" s="10">
        <v>0</v>
      </c>
      <c r="T1501" s="50">
        <f t="shared" si="80"/>
        <v>218.86666666666667</v>
      </c>
      <c r="U1501" s="50">
        <f t="shared" si="80"/>
        <v>1367.9183333333333</v>
      </c>
      <c r="V1501" s="50">
        <f t="shared" si="80"/>
        <v>536.0866666666667</v>
      </c>
      <c r="W1501" s="50">
        <f t="shared" si="79"/>
        <v>0</v>
      </c>
      <c r="X1501" s="50">
        <f t="shared" si="79"/>
        <v>112.05250000000001</v>
      </c>
      <c r="Y1501" s="50">
        <f t="shared" si="79"/>
        <v>0</v>
      </c>
      <c r="Z1501" s="50">
        <f t="shared" si="79"/>
        <v>0</v>
      </c>
      <c r="AA1501" s="50">
        <f t="shared" si="77"/>
        <v>0</v>
      </c>
      <c r="AB1501" s="50">
        <f t="shared" si="78"/>
        <v>2234.9241666666667</v>
      </c>
      <c r="AC1501" s="48" t="str">
        <f>VLOOKUP(ПРОДАЖИ!C:C,'ИЗ ОСНОВЫ НОМЕНКЛАТУР'!D:E,2,0)</f>
        <v>Аксессуары для столешниц</v>
      </c>
      <c r="AD1501" s="48" t="str">
        <f>VLOOKUP(C:C,'ИЗ ОСНОВЫ НОМЕНКЛАТУР'!D:F,3,0)</f>
        <v>Комплектующие для плинтуса к столешнице</v>
      </c>
      <c r="AE1501" s="48" t="str">
        <f>VLOOKUP(C:C,'ИЗ ОСНОВЫ НОМЕНКЛАТУР'!D:H,5,0)</f>
        <v>C</v>
      </c>
    </row>
    <row r="1502" spans="1:31" ht="9.6" customHeight="1" x14ac:dyDescent="0.2">
      <c r="A1502" s="45" t="s">
        <v>1300</v>
      </c>
      <c r="B1502" s="11"/>
      <c r="C1502" s="11" t="s">
        <v>1502</v>
      </c>
      <c r="D1502" s="44">
        <v>139</v>
      </c>
      <c r="E1502" s="44">
        <v>0</v>
      </c>
      <c r="F1502" s="48">
        <v>244</v>
      </c>
      <c r="G1502" s="48">
        <v>0</v>
      </c>
      <c r="H1502" s="44">
        <v>66</v>
      </c>
      <c r="I1502" s="44">
        <v>0</v>
      </c>
      <c r="J1502" s="44">
        <v>0</v>
      </c>
      <c r="K1502" s="48">
        <v>0</v>
      </c>
      <c r="L1502" s="49">
        <v>13504.99</v>
      </c>
      <c r="M1502" s="49">
        <v>0</v>
      </c>
      <c r="N1502" s="10">
        <v>16067.98</v>
      </c>
      <c r="O1502" s="10">
        <v>0</v>
      </c>
      <c r="P1502" s="10">
        <v>3841.86</v>
      </c>
      <c r="Q1502" s="10">
        <v>0</v>
      </c>
      <c r="R1502" s="10">
        <v>0</v>
      </c>
      <c r="S1502" s="10">
        <v>0</v>
      </c>
      <c r="T1502" s="50">
        <f t="shared" si="80"/>
        <v>1125.4158333333332</v>
      </c>
      <c r="U1502" s="50">
        <f t="shared" si="80"/>
        <v>0</v>
      </c>
      <c r="V1502" s="50">
        <f t="shared" si="80"/>
        <v>1338.9983333333332</v>
      </c>
      <c r="W1502" s="50">
        <f t="shared" si="79"/>
        <v>0</v>
      </c>
      <c r="X1502" s="50">
        <f t="shared" si="79"/>
        <v>320.15500000000003</v>
      </c>
      <c r="Y1502" s="50">
        <f t="shared" si="79"/>
        <v>0</v>
      </c>
      <c r="Z1502" s="50">
        <f t="shared" si="79"/>
        <v>0</v>
      </c>
      <c r="AA1502" s="50">
        <f t="shared" si="77"/>
        <v>0</v>
      </c>
      <c r="AB1502" s="50">
        <f t="shared" si="78"/>
        <v>2784.5691666666667</v>
      </c>
      <c r="AC1502" s="48" t="str">
        <f>VLOOKUP(ПРОДАЖИ!C:C,'ИЗ ОСНОВЫ НОМЕНКЛАТУР'!D:E,2,0)</f>
        <v>Аксессуары для столешниц</v>
      </c>
      <c r="AD1502" s="48" t="str">
        <f>VLOOKUP(C:C,'ИЗ ОСНОВЫ НОМЕНКЛАТУР'!D:F,3,0)</f>
        <v>Комплектующие для плинтуса к столешнице</v>
      </c>
      <c r="AE1502" s="48" t="str">
        <f>VLOOKUP(C:C,'ИЗ ОСНОВЫ НОМЕНКЛАТУР'!D:H,5,0)</f>
        <v>B</v>
      </c>
    </row>
    <row r="1503" spans="1:31" ht="9.6" customHeight="1" x14ac:dyDescent="0.2">
      <c r="A1503" s="45" t="s">
        <v>1300</v>
      </c>
      <c r="B1503" s="11"/>
      <c r="C1503" s="11" t="s">
        <v>1503</v>
      </c>
      <c r="D1503" s="44">
        <v>0</v>
      </c>
      <c r="E1503" s="44">
        <v>0</v>
      </c>
      <c r="F1503" s="48">
        <v>27</v>
      </c>
      <c r="G1503" s="48">
        <v>0</v>
      </c>
      <c r="H1503" s="44">
        <v>22</v>
      </c>
      <c r="I1503" s="44">
        <v>0</v>
      </c>
      <c r="J1503" s="44">
        <v>7</v>
      </c>
      <c r="K1503" s="48">
        <v>0</v>
      </c>
      <c r="L1503" s="49">
        <v>0</v>
      </c>
      <c r="M1503" s="49">
        <v>0</v>
      </c>
      <c r="N1503" s="10">
        <v>1311.5</v>
      </c>
      <c r="O1503" s="10">
        <v>0</v>
      </c>
      <c r="P1503" s="10">
        <v>1164.51</v>
      </c>
      <c r="Q1503" s="10">
        <v>0</v>
      </c>
      <c r="R1503" s="10">
        <v>338.58</v>
      </c>
      <c r="S1503" s="10">
        <v>0</v>
      </c>
      <c r="T1503" s="50">
        <f t="shared" si="80"/>
        <v>0</v>
      </c>
      <c r="U1503" s="50">
        <f t="shared" si="80"/>
        <v>0</v>
      </c>
      <c r="V1503" s="50">
        <f t="shared" si="80"/>
        <v>109.29166666666667</v>
      </c>
      <c r="W1503" s="50">
        <f t="shared" si="79"/>
        <v>0</v>
      </c>
      <c r="X1503" s="50">
        <f t="shared" si="79"/>
        <v>97.042500000000004</v>
      </c>
      <c r="Y1503" s="50">
        <f t="shared" si="79"/>
        <v>0</v>
      </c>
      <c r="Z1503" s="50">
        <f t="shared" si="79"/>
        <v>28.215</v>
      </c>
      <c r="AA1503" s="50">
        <f t="shared" si="77"/>
        <v>0</v>
      </c>
      <c r="AB1503" s="50">
        <f t="shared" si="78"/>
        <v>234.54916666666668</v>
      </c>
      <c r="AC1503" s="48" t="str">
        <f>VLOOKUP(ПРОДАЖИ!C:C,'ИЗ ОСНОВЫ НОМЕНКЛАТУР'!D:E,2,0)</f>
        <v>Аксессуары для столешниц</v>
      </c>
      <c r="AD1503" s="48" t="str">
        <f>VLOOKUP(C:C,'ИЗ ОСНОВЫ НОМЕНКЛАТУР'!D:F,3,0)</f>
        <v>Комплектующие для плинтуса к столешнице</v>
      </c>
      <c r="AE1503" s="48" t="str">
        <f>VLOOKUP(C:C,'ИЗ ОСНОВЫ НОМЕНКЛАТУР'!D:H,5,0)</f>
        <v>C</v>
      </c>
    </row>
    <row r="1504" spans="1:31" ht="9.6" customHeight="1" x14ac:dyDescent="0.2">
      <c r="A1504" s="45" t="s">
        <v>1300</v>
      </c>
      <c r="B1504" s="11"/>
      <c r="C1504" s="11" t="s">
        <v>1504</v>
      </c>
      <c r="D1504" s="44">
        <v>0</v>
      </c>
      <c r="E1504" s="44">
        <v>0</v>
      </c>
      <c r="F1504" s="48">
        <v>57</v>
      </c>
      <c r="G1504" s="48">
        <v>0</v>
      </c>
      <c r="H1504" s="44">
        <v>0</v>
      </c>
      <c r="I1504" s="44">
        <v>0</v>
      </c>
      <c r="J1504" s="44">
        <v>0</v>
      </c>
      <c r="K1504" s="48">
        <v>0</v>
      </c>
      <c r="L1504" s="49">
        <v>0</v>
      </c>
      <c r="M1504" s="49">
        <v>0</v>
      </c>
      <c r="N1504" s="10">
        <v>3024.32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50">
        <f t="shared" si="80"/>
        <v>0</v>
      </c>
      <c r="U1504" s="50">
        <f t="shared" si="80"/>
        <v>0</v>
      </c>
      <c r="V1504" s="50">
        <f t="shared" si="80"/>
        <v>252.02666666666667</v>
      </c>
      <c r="W1504" s="50">
        <f t="shared" si="79"/>
        <v>0</v>
      </c>
      <c r="X1504" s="50">
        <f t="shared" si="79"/>
        <v>0</v>
      </c>
      <c r="Y1504" s="50">
        <f t="shared" si="79"/>
        <v>0</v>
      </c>
      <c r="Z1504" s="50">
        <f t="shared" si="79"/>
        <v>0</v>
      </c>
      <c r="AA1504" s="50">
        <f t="shared" si="77"/>
        <v>0</v>
      </c>
      <c r="AB1504" s="50">
        <f t="shared" si="78"/>
        <v>252.02666666666667</v>
      </c>
      <c r="AC1504" s="48" t="str">
        <f>VLOOKUP(ПРОДАЖИ!C:C,'ИЗ ОСНОВЫ НОМЕНКЛАТУР'!D:E,2,0)</f>
        <v>Аксессуары для столешниц</v>
      </c>
      <c r="AD1504" s="48" t="str">
        <f>VLOOKUP(C:C,'ИЗ ОСНОВЫ НОМЕНКЛАТУР'!D:F,3,0)</f>
        <v>Комплектующие для плинтуса к столешнице</v>
      </c>
      <c r="AE1504" s="48" t="str">
        <f>VLOOKUP(C:C,'ИЗ ОСНОВЫ НОМЕНКЛАТУР'!D:H,5,0)</f>
        <v>C</v>
      </c>
    </row>
    <row r="1505" spans="1:31" ht="9.6" customHeight="1" x14ac:dyDescent="0.2">
      <c r="A1505" s="45" t="s">
        <v>1300</v>
      </c>
      <c r="B1505" s="11"/>
      <c r="C1505" s="11" t="s">
        <v>1505</v>
      </c>
      <c r="D1505" s="44">
        <v>2</v>
      </c>
      <c r="E1505" s="44">
        <v>0</v>
      </c>
      <c r="F1505" s="48">
        <v>0</v>
      </c>
      <c r="G1505" s="48">
        <v>0</v>
      </c>
      <c r="H1505" s="44">
        <v>0</v>
      </c>
      <c r="I1505" s="44">
        <v>0</v>
      </c>
      <c r="J1505" s="44">
        <v>13</v>
      </c>
      <c r="K1505" s="48">
        <v>61</v>
      </c>
      <c r="L1505" s="49">
        <v>271.99</v>
      </c>
      <c r="M1505" s="49">
        <v>0</v>
      </c>
      <c r="N1505" s="10">
        <v>0</v>
      </c>
      <c r="O1505" s="10">
        <v>0</v>
      </c>
      <c r="P1505" s="10">
        <v>0</v>
      </c>
      <c r="Q1505" s="10">
        <v>0</v>
      </c>
      <c r="R1505" s="10">
        <v>1571.28</v>
      </c>
      <c r="S1505" s="10">
        <v>6724.73</v>
      </c>
      <c r="T1505" s="50">
        <f t="shared" si="80"/>
        <v>22.665833333333335</v>
      </c>
      <c r="U1505" s="50">
        <f t="shared" si="80"/>
        <v>0</v>
      </c>
      <c r="V1505" s="50">
        <f t="shared" si="80"/>
        <v>0</v>
      </c>
      <c r="W1505" s="50">
        <f t="shared" si="79"/>
        <v>0</v>
      </c>
      <c r="X1505" s="50">
        <f t="shared" si="79"/>
        <v>0</v>
      </c>
      <c r="Y1505" s="50">
        <f t="shared" si="79"/>
        <v>0</v>
      </c>
      <c r="Z1505" s="50">
        <f t="shared" si="79"/>
        <v>130.94</v>
      </c>
      <c r="AA1505" s="50">
        <f t="shared" si="77"/>
        <v>560.39416666666659</v>
      </c>
      <c r="AB1505" s="50">
        <f t="shared" si="78"/>
        <v>713.99999999999989</v>
      </c>
      <c r="AC1505" s="48" t="str">
        <f>VLOOKUP(ПРОДАЖИ!C:C,'ИЗ ОСНОВЫ НОМЕНКЛАТУР'!D:E,2,0)</f>
        <v>Аксессуары для столешниц</v>
      </c>
      <c r="AD1505" s="48" t="str">
        <f>VLOOKUP(C:C,'ИЗ ОСНОВЫ НОМЕНКЛАТУР'!D:F,3,0)</f>
        <v>Комплектующие для плинтуса к столешнице</v>
      </c>
      <c r="AE1505" s="48" t="str">
        <f>VLOOKUP(C:C,'ИЗ ОСНОВЫ НОМЕНКЛАТУР'!D:H,5,0)</f>
        <v>C</v>
      </c>
    </row>
    <row r="1506" spans="1:31" ht="9.6" customHeight="1" x14ac:dyDescent="0.2">
      <c r="A1506" s="45" t="s">
        <v>1300</v>
      </c>
      <c r="B1506" s="11"/>
      <c r="C1506" s="11" t="s">
        <v>1506</v>
      </c>
      <c r="D1506" s="44">
        <v>10</v>
      </c>
      <c r="E1506" s="44">
        <v>0</v>
      </c>
      <c r="F1506" s="48">
        <v>36</v>
      </c>
      <c r="G1506" s="48">
        <v>0</v>
      </c>
      <c r="H1506" s="44">
        <v>0</v>
      </c>
      <c r="I1506" s="44">
        <v>0</v>
      </c>
      <c r="J1506" s="44">
        <v>0</v>
      </c>
      <c r="K1506" s="48">
        <v>0</v>
      </c>
      <c r="L1506" s="49">
        <v>1544.3</v>
      </c>
      <c r="M1506" s="49">
        <v>0</v>
      </c>
      <c r="N1506" s="10">
        <v>5559.48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50">
        <f t="shared" si="80"/>
        <v>128.69166666666666</v>
      </c>
      <c r="U1506" s="50">
        <f t="shared" si="80"/>
        <v>0</v>
      </c>
      <c r="V1506" s="50">
        <f t="shared" si="80"/>
        <v>463.28999999999996</v>
      </c>
      <c r="W1506" s="50">
        <f t="shared" si="79"/>
        <v>0</v>
      </c>
      <c r="X1506" s="50">
        <f t="shared" si="79"/>
        <v>0</v>
      </c>
      <c r="Y1506" s="50">
        <f t="shared" si="79"/>
        <v>0</v>
      </c>
      <c r="Z1506" s="50">
        <f t="shared" si="79"/>
        <v>0</v>
      </c>
      <c r="AA1506" s="50">
        <f t="shared" si="77"/>
        <v>0</v>
      </c>
      <c r="AB1506" s="50">
        <f t="shared" si="78"/>
        <v>591.98166666666657</v>
      </c>
      <c r="AC1506" s="48" t="str">
        <f>VLOOKUP(ПРОДАЖИ!C:C,'ИЗ ОСНОВЫ НОМЕНКЛАТУР'!D:E,2,0)</f>
        <v>Аксессуары для столешниц</v>
      </c>
      <c r="AD1506" s="48" t="str">
        <f>VLOOKUP(C:C,'ИЗ ОСНОВЫ НОМЕНКЛАТУР'!D:F,3,0)</f>
        <v>Комплектующие для плинтуса к столешнице</v>
      </c>
      <c r="AE1506" s="48" t="str">
        <f>VLOOKUP(C:C,'ИЗ ОСНОВЫ НОМЕНКЛАТУР'!D:H,5,0)</f>
        <v>C</v>
      </c>
    </row>
    <row r="1507" spans="1:31" ht="9.6" customHeight="1" x14ac:dyDescent="0.2">
      <c r="A1507" s="45" t="s">
        <v>1300</v>
      </c>
      <c r="B1507" s="11"/>
      <c r="C1507" s="11" t="s">
        <v>1507</v>
      </c>
      <c r="D1507" s="44">
        <v>13</v>
      </c>
      <c r="E1507" s="44">
        <v>0</v>
      </c>
      <c r="F1507" s="48">
        <v>23</v>
      </c>
      <c r="G1507" s="48">
        <v>0</v>
      </c>
      <c r="H1507" s="44">
        <v>0</v>
      </c>
      <c r="I1507" s="44">
        <v>0</v>
      </c>
      <c r="J1507" s="44">
        <v>0</v>
      </c>
      <c r="K1507" s="48">
        <v>0</v>
      </c>
      <c r="L1507" s="49">
        <v>3501.05</v>
      </c>
      <c r="M1507" s="49">
        <v>0</v>
      </c>
      <c r="N1507" s="10">
        <v>6345.51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50">
        <f t="shared" si="80"/>
        <v>291.75416666666666</v>
      </c>
      <c r="U1507" s="50">
        <f t="shared" si="80"/>
        <v>0</v>
      </c>
      <c r="V1507" s="50">
        <f t="shared" si="80"/>
        <v>528.79250000000002</v>
      </c>
      <c r="W1507" s="50">
        <f t="shared" si="79"/>
        <v>0</v>
      </c>
      <c r="X1507" s="50">
        <f t="shared" si="79"/>
        <v>0</v>
      </c>
      <c r="Y1507" s="50">
        <f t="shared" si="79"/>
        <v>0</v>
      </c>
      <c r="Z1507" s="50">
        <f t="shared" si="79"/>
        <v>0</v>
      </c>
      <c r="AA1507" s="50">
        <f t="shared" si="77"/>
        <v>0</v>
      </c>
      <c r="AB1507" s="50">
        <f t="shared" si="78"/>
        <v>820.54666666666662</v>
      </c>
      <c r="AC1507" s="48" t="str">
        <f>VLOOKUP(ПРОДАЖИ!C:C,'ИЗ ОСНОВЫ НОМЕНКЛАТУР'!D:E,2,0)</f>
        <v>Аксессуары для столешниц</v>
      </c>
      <c r="AD1507" s="48" t="str">
        <f>VLOOKUP(C:C,'ИЗ ОСНОВЫ НОМЕНКЛАТУР'!D:F,3,0)</f>
        <v>Комплектующие для плинтуса к столешнице</v>
      </c>
      <c r="AE1507" s="48" t="str">
        <f>VLOOKUP(C:C,'ИЗ ОСНОВЫ НОМЕНКЛАТУР'!D:H,5,0)</f>
        <v>C</v>
      </c>
    </row>
    <row r="1508" spans="1:31" ht="9.6" customHeight="1" x14ac:dyDescent="0.2">
      <c r="A1508" s="45" t="s">
        <v>1300</v>
      </c>
      <c r="B1508" s="11"/>
      <c r="C1508" s="11" t="s">
        <v>1508</v>
      </c>
      <c r="D1508" s="44">
        <v>12</v>
      </c>
      <c r="E1508" s="44">
        <v>0</v>
      </c>
      <c r="F1508" s="48">
        <v>16</v>
      </c>
      <c r="G1508" s="48">
        <v>0</v>
      </c>
      <c r="H1508" s="44">
        <v>0</v>
      </c>
      <c r="I1508" s="44">
        <v>0</v>
      </c>
      <c r="J1508" s="44">
        <v>0</v>
      </c>
      <c r="K1508" s="48">
        <v>0</v>
      </c>
      <c r="L1508" s="49">
        <v>1322.07</v>
      </c>
      <c r="M1508" s="49">
        <v>0</v>
      </c>
      <c r="N1508" s="10">
        <v>825.63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50">
        <f t="shared" si="80"/>
        <v>110.1725</v>
      </c>
      <c r="U1508" s="50">
        <f t="shared" si="80"/>
        <v>0</v>
      </c>
      <c r="V1508" s="50">
        <f t="shared" si="80"/>
        <v>68.802499999999995</v>
      </c>
      <c r="W1508" s="50">
        <f t="shared" si="79"/>
        <v>0</v>
      </c>
      <c r="X1508" s="50">
        <f t="shared" si="79"/>
        <v>0</v>
      </c>
      <c r="Y1508" s="50">
        <f t="shared" si="79"/>
        <v>0</v>
      </c>
      <c r="Z1508" s="50">
        <f t="shared" si="79"/>
        <v>0</v>
      </c>
      <c r="AA1508" s="50">
        <f t="shared" si="77"/>
        <v>0</v>
      </c>
      <c r="AB1508" s="50">
        <f t="shared" si="78"/>
        <v>178.97499999999999</v>
      </c>
      <c r="AC1508" s="48" t="str">
        <f>VLOOKUP(ПРОДАЖИ!C:C,'ИЗ ОСНОВЫ НОМЕНКЛАТУР'!D:E,2,0)</f>
        <v>Аксессуары для столешниц</v>
      </c>
      <c r="AD1508" s="48" t="str">
        <f>VLOOKUP(C:C,'ИЗ ОСНОВЫ НОМЕНКЛАТУР'!D:F,3,0)</f>
        <v>Комплектующие для плинтуса к столешнице</v>
      </c>
      <c r="AE1508" s="48" t="str">
        <f>VLOOKUP(C:C,'ИЗ ОСНОВЫ НОМЕНКЛАТУР'!D:H,5,0)</f>
        <v>C</v>
      </c>
    </row>
    <row r="1509" spans="1:31" ht="9.6" customHeight="1" x14ac:dyDescent="0.2">
      <c r="A1509" s="45" t="s">
        <v>1300</v>
      </c>
      <c r="B1509" s="11"/>
      <c r="C1509" s="11" t="s">
        <v>1509</v>
      </c>
      <c r="D1509" s="44">
        <v>33</v>
      </c>
      <c r="E1509" s="44">
        <v>0</v>
      </c>
      <c r="F1509" s="48">
        <v>0</v>
      </c>
      <c r="G1509" s="48">
        <v>0</v>
      </c>
      <c r="H1509" s="44">
        <v>0</v>
      </c>
      <c r="I1509" s="44">
        <v>0</v>
      </c>
      <c r="J1509" s="44">
        <v>22</v>
      </c>
      <c r="K1509" s="48">
        <v>0</v>
      </c>
      <c r="L1509" s="49">
        <v>2436.42</v>
      </c>
      <c r="M1509" s="49">
        <v>0</v>
      </c>
      <c r="N1509" s="10">
        <v>0</v>
      </c>
      <c r="O1509" s="10">
        <v>0</v>
      </c>
      <c r="P1509" s="10">
        <v>0</v>
      </c>
      <c r="Q1509" s="10">
        <v>0</v>
      </c>
      <c r="R1509" s="10">
        <v>1618.09</v>
      </c>
      <c r="S1509" s="10">
        <v>0</v>
      </c>
      <c r="T1509" s="50">
        <f t="shared" si="80"/>
        <v>203.035</v>
      </c>
      <c r="U1509" s="50">
        <f t="shared" si="80"/>
        <v>0</v>
      </c>
      <c r="V1509" s="50">
        <f t="shared" si="80"/>
        <v>0</v>
      </c>
      <c r="W1509" s="50">
        <f t="shared" si="79"/>
        <v>0</v>
      </c>
      <c r="X1509" s="50">
        <f t="shared" si="79"/>
        <v>0</v>
      </c>
      <c r="Y1509" s="50">
        <f t="shared" si="79"/>
        <v>0</v>
      </c>
      <c r="Z1509" s="50">
        <f t="shared" si="79"/>
        <v>134.84083333333334</v>
      </c>
      <c r="AA1509" s="50">
        <f t="shared" si="77"/>
        <v>0</v>
      </c>
      <c r="AB1509" s="50">
        <f t="shared" si="78"/>
        <v>337.87583333333333</v>
      </c>
      <c r="AC1509" s="48" t="str">
        <f>VLOOKUP(ПРОДАЖИ!C:C,'ИЗ ОСНОВЫ НОМЕНКЛАТУР'!D:E,2,0)</f>
        <v>Аксессуары для столешниц</v>
      </c>
      <c r="AD1509" s="48" t="str">
        <f>VLOOKUP(C:C,'ИЗ ОСНОВЫ НОМЕНКЛАТУР'!D:F,3,0)</f>
        <v>Комплектующие для плинтуса к столешнице</v>
      </c>
      <c r="AE1509" s="48" t="str">
        <f>VLOOKUP(C:C,'ИЗ ОСНОВЫ НОМЕНКЛАТУР'!D:H,5,0)</f>
        <v>C</v>
      </c>
    </row>
    <row r="1510" spans="1:31" ht="9.6" customHeight="1" x14ac:dyDescent="0.2">
      <c r="A1510" s="45" t="s">
        <v>1300</v>
      </c>
      <c r="B1510" s="11"/>
      <c r="C1510" s="11" t="s">
        <v>1510</v>
      </c>
      <c r="D1510" s="44">
        <v>7</v>
      </c>
      <c r="E1510" s="44">
        <v>68</v>
      </c>
      <c r="F1510" s="48">
        <v>0</v>
      </c>
      <c r="G1510" s="48">
        <v>0</v>
      </c>
      <c r="H1510" s="44">
        <v>0</v>
      </c>
      <c r="I1510" s="44">
        <v>0</v>
      </c>
      <c r="J1510" s="44">
        <v>4</v>
      </c>
      <c r="K1510" s="48">
        <v>0</v>
      </c>
      <c r="L1510" s="49">
        <v>462.77</v>
      </c>
      <c r="M1510" s="49">
        <v>4495.41</v>
      </c>
      <c r="N1510" s="10">
        <v>0</v>
      </c>
      <c r="O1510" s="10">
        <v>0</v>
      </c>
      <c r="P1510" s="10">
        <v>0</v>
      </c>
      <c r="Q1510" s="10">
        <v>0</v>
      </c>
      <c r="R1510" s="10">
        <v>218.41</v>
      </c>
      <c r="S1510" s="10">
        <v>0</v>
      </c>
      <c r="T1510" s="50">
        <f t="shared" si="80"/>
        <v>38.564166666666665</v>
      </c>
      <c r="U1510" s="50">
        <f t="shared" si="80"/>
        <v>374.61750000000001</v>
      </c>
      <c r="V1510" s="50">
        <f t="shared" si="80"/>
        <v>0</v>
      </c>
      <c r="W1510" s="50">
        <f t="shared" si="79"/>
        <v>0</v>
      </c>
      <c r="X1510" s="50">
        <f t="shared" si="79"/>
        <v>0</v>
      </c>
      <c r="Y1510" s="50">
        <f t="shared" si="79"/>
        <v>0</v>
      </c>
      <c r="Z1510" s="50">
        <f t="shared" si="79"/>
        <v>18.200833333333332</v>
      </c>
      <c r="AA1510" s="50">
        <f t="shared" si="77"/>
        <v>0</v>
      </c>
      <c r="AB1510" s="50">
        <f t="shared" si="78"/>
        <v>431.38249999999999</v>
      </c>
      <c r="AC1510" s="48" t="str">
        <f>VLOOKUP(ПРОДАЖИ!C:C,'ИЗ ОСНОВЫ НОМЕНКЛАТУР'!D:E,2,0)</f>
        <v>Аксессуары для столешниц</v>
      </c>
      <c r="AD1510" s="48" t="str">
        <f>VLOOKUP(C:C,'ИЗ ОСНОВЫ НОМЕНКЛАТУР'!D:F,3,0)</f>
        <v>Комплектующие для плинтуса к столешнице</v>
      </c>
      <c r="AE1510" s="48" t="str">
        <f>VLOOKUP(C:C,'ИЗ ОСНОВЫ НОМЕНКЛАТУР'!D:H,5,0)</f>
        <v>C</v>
      </c>
    </row>
    <row r="1511" spans="1:31" ht="9.6" customHeight="1" x14ac:dyDescent="0.2">
      <c r="A1511" s="45" t="s">
        <v>1300</v>
      </c>
      <c r="B1511" s="11"/>
      <c r="C1511" s="11" t="s">
        <v>1511</v>
      </c>
      <c r="D1511" s="44">
        <v>11</v>
      </c>
      <c r="E1511" s="44">
        <v>10</v>
      </c>
      <c r="F1511" s="48">
        <v>0</v>
      </c>
      <c r="G1511" s="48">
        <v>0</v>
      </c>
      <c r="H1511" s="44">
        <v>0</v>
      </c>
      <c r="I1511" s="44">
        <v>0</v>
      </c>
      <c r="J1511" s="44">
        <v>0</v>
      </c>
      <c r="K1511" s="48">
        <v>0</v>
      </c>
      <c r="L1511" s="49">
        <v>2141.0500000000002</v>
      </c>
      <c r="M1511" s="49">
        <v>1946.41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50">
        <f t="shared" si="80"/>
        <v>178.42083333333335</v>
      </c>
      <c r="U1511" s="50">
        <f t="shared" si="80"/>
        <v>162.20083333333335</v>
      </c>
      <c r="V1511" s="50">
        <f t="shared" si="80"/>
        <v>0</v>
      </c>
      <c r="W1511" s="50">
        <f t="shared" si="79"/>
        <v>0</v>
      </c>
      <c r="X1511" s="50">
        <f t="shared" si="79"/>
        <v>0</v>
      </c>
      <c r="Y1511" s="50">
        <f t="shared" si="79"/>
        <v>0</v>
      </c>
      <c r="Z1511" s="50">
        <f t="shared" si="79"/>
        <v>0</v>
      </c>
      <c r="AA1511" s="50">
        <f t="shared" si="77"/>
        <v>0</v>
      </c>
      <c r="AB1511" s="50">
        <f t="shared" si="78"/>
        <v>340.62166666666667</v>
      </c>
      <c r="AC1511" s="48" t="str">
        <f>VLOOKUP(ПРОДАЖИ!C:C,'ИЗ ОСНОВЫ НОМЕНКЛАТУР'!D:E,2,0)</f>
        <v>Аксессуары для столешниц</v>
      </c>
      <c r="AD1511" s="48" t="str">
        <f>VLOOKUP(C:C,'ИЗ ОСНОВЫ НОМЕНКЛАТУР'!D:F,3,0)</f>
        <v>Комплектующие для плинтуса к столешнице</v>
      </c>
      <c r="AE1511" s="48" t="str">
        <f>VLOOKUP(C:C,'ИЗ ОСНОВЫ НОМЕНКЛАТУР'!D:H,5,0)</f>
        <v>C</v>
      </c>
    </row>
    <row r="1512" spans="1:31" ht="9.6" customHeight="1" x14ac:dyDescent="0.2">
      <c r="A1512" s="45" t="s">
        <v>1300</v>
      </c>
      <c r="B1512" s="11"/>
      <c r="C1512" s="11" t="s">
        <v>1512</v>
      </c>
      <c r="D1512" s="44">
        <v>0</v>
      </c>
      <c r="E1512" s="44">
        <v>0</v>
      </c>
      <c r="F1512" s="48">
        <v>26</v>
      </c>
      <c r="G1512" s="48">
        <v>0</v>
      </c>
      <c r="H1512" s="44">
        <v>0</v>
      </c>
      <c r="I1512" s="44">
        <v>0</v>
      </c>
      <c r="J1512" s="44">
        <v>0</v>
      </c>
      <c r="K1512" s="48">
        <v>0</v>
      </c>
      <c r="L1512" s="49">
        <v>0</v>
      </c>
      <c r="M1512" s="49">
        <v>0</v>
      </c>
      <c r="N1512" s="10">
        <v>1638.8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50">
        <f t="shared" si="80"/>
        <v>0</v>
      </c>
      <c r="U1512" s="50">
        <f t="shared" si="80"/>
        <v>0</v>
      </c>
      <c r="V1512" s="50">
        <f t="shared" si="80"/>
        <v>136.56666666666666</v>
      </c>
      <c r="W1512" s="50">
        <f t="shared" si="79"/>
        <v>0</v>
      </c>
      <c r="X1512" s="50">
        <f t="shared" si="79"/>
        <v>0</v>
      </c>
      <c r="Y1512" s="50">
        <f t="shared" si="79"/>
        <v>0</v>
      </c>
      <c r="Z1512" s="50">
        <f t="shared" si="79"/>
        <v>0</v>
      </c>
      <c r="AA1512" s="50">
        <f t="shared" si="77"/>
        <v>0</v>
      </c>
      <c r="AB1512" s="50">
        <f t="shared" si="78"/>
        <v>136.56666666666666</v>
      </c>
      <c r="AC1512" s="48" t="str">
        <f>VLOOKUP(ПРОДАЖИ!C:C,'ИЗ ОСНОВЫ НОМЕНКЛАТУР'!D:E,2,0)</f>
        <v>Аксессуары для столешниц</v>
      </c>
      <c r="AD1512" s="48" t="str">
        <f>VLOOKUP(C:C,'ИЗ ОСНОВЫ НОМЕНКЛАТУР'!D:F,3,0)</f>
        <v>Комплектующие для плинтуса к столешнице</v>
      </c>
      <c r="AE1512" s="48" t="str">
        <f>VLOOKUP(C:C,'ИЗ ОСНОВЫ НОМЕНКЛАТУР'!D:H,5,0)</f>
        <v>C</v>
      </c>
    </row>
    <row r="1513" spans="1:31" ht="9.6" customHeight="1" x14ac:dyDescent="0.2">
      <c r="A1513" s="45" t="s">
        <v>1300</v>
      </c>
      <c r="B1513" s="11"/>
      <c r="C1513" s="11" t="s">
        <v>1513</v>
      </c>
      <c r="D1513" s="44">
        <v>20</v>
      </c>
      <c r="E1513" s="44">
        <v>0</v>
      </c>
      <c r="F1513" s="48">
        <v>5</v>
      </c>
      <c r="G1513" s="48">
        <v>0</v>
      </c>
      <c r="H1513" s="44">
        <v>0</v>
      </c>
      <c r="I1513" s="44">
        <v>0</v>
      </c>
      <c r="J1513" s="44">
        <v>0</v>
      </c>
      <c r="K1513" s="48">
        <v>0</v>
      </c>
      <c r="L1513" s="49">
        <v>1160.3900000000001</v>
      </c>
      <c r="M1513" s="49">
        <v>0</v>
      </c>
      <c r="N1513" s="10">
        <v>308.66000000000003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50">
        <f t="shared" si="80"/>
        <v>96.69916666666667</v>
      </c>
      <c r="U1513" s="50">
        <f t="shared" si="80"/>
        <v>0</v>
      </c>
      <c r="V1513" s="50">
        <f t="shared" si="80"/>
        <v>25.721666666666668</v>
      </c>
      <c r="W1513" s="50">
        <f t="shared" si="79"/>
        <v>0</v>
      </c>
      <c r="X1513" s="50">
        <f t="shared" si="79"/>
        <v>0</v>
      </c>
      <c r="Y1513" s="50">
        <f t="shared" si="79"/>
        <v>0</v>
      </c>
      <c r="Z1513" s="50">
        <f t="shared" si="79"/>
        <v>0</v>
      </c>
      <c r="AA1513" s="50">
        <f t="shared" si="77"/>
        <v>0</v>
      </c>
      <c r="AB1513" s="50">
        <f t="shared" si="78"/>
        <v>122.42083333333333</v>
      </c>
      <c r="AC1513" s="48" t="str">
        <f>VLOOKUP(ПРОДАЖИ!C:C,'ИЗ ОСНОВЫ НОМЕНКЛАТУР'!D:E,2,0)</f>
        <v>Аксессуары для столешниц</v>
      </c>
      <c r="AD1513" s="48" t="str">
        <f>VLOOKUP(C:C,'ИЗ ОСНОВЫ НОМЕНКЛАТУР'!D:F,3,0)</f>
        <v>Комплектующие для плинтуса к столешнице</v>
      </c>
      <c r="AE1513" s="48" t="str">
        <f>VLOOKUP(C:C,'ИЗ ОСНОВЫ НОМЕНКЛАТУР'!D:H,5,0)</f>
        <v>C</v>
      </c>
    </row>
    <row r="1514" spans="1:31" ht="9.6" customHeight="1" x14ac:dyDescent="0.2">
      <c r="A1514" s="45" t="s">
        <v>1300</v>
      </c>
      <c r="B1514" s="11"/>
      <c r="C1514" s="11" t="s">
        <v>1514</v>
      </c>
      <c r="D1514" s="44">
        <v>0</v>
      </c>
      <c r="E1514" s="44">
        <v>0</v>
      </c>
      <c r="F1514" s="48">
        <v>26</v>
      </c>
      <c r="G1514" s="48">
        <v>0</v>
      </c>
      <c r="H1514" s="44">
        <v>0</v>
      </c>
      <c r="I1514" s="44">
        <v>0</v>
      </c>
      <c r="J1514" s="44">
        <v>0</v>
      </c>
      <c r="K1514" s="48">
        <v>0</v>
      </c>
      <c r="L1514" s="49">
        <v>0</v>
      </c>
      <c r="M1514" s="49">
        <v>0</v>
      </c>
      <c r="N1514" s="10">
        <v>1569.77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50">
        <f t="shared" si="80"/>
        <v>0</v>
      </c>
      <c r="U1514" s="50">
        <f t="shared" si="80"/>
        <v>0</v>
      </c>
      <c r="V1514" s="50">
        <f t="shared" si="80"/>
        <v>130.81416666666667</v>
      </c>
      <c r="W1514" s="50">
        <f t="shared" si="79"/>
        <v>0</v>
      </c>
      <c r="X1514" s="50">
        <f t="shared" si="79"/>
        <v>0</v>
      </c>
      <c r="Y1514" s="50">
        <f t="shared" si="79"/>
        <v>0</v>
      </c>
      <c r="Z1514" s="50">
        <f t="shared" si="79"/>
        <v>0</v>
      </c>
      <c r="AA1514" s="50">
        <f t="shared" si="77"/>
        <v>0</v>
      </c>
      <c r="AB1514" s="50">
        <f t="shared" si="78"/>
        <v>130.81416666666667</v>
      </c>
      <c r="AC1514" s="48" t="str">
        <f>VLOOKUP(ПРОДАЖИ!C:C,'ИЗ ОСНОВЫ НОМЕНКЛАТУР'!D:E,2,0)</f>
        <v>Аксессуары для столешниц</v>
      </c>
      <c r="AD1514" s="48" t="str">
        <f>VLOOKUP(C:C,'ИЗ ОСНОВЫ НОМЕНКЛАТУР'!D:F,3,0)</f>
        <v>Комплектующие для плинтуса к столешнице</v>
      </c>
      <c r="AE1514" s="48" t="str">
        <f>VLOOKUP(C:C,'ИЗ ОСНОВЫ НОМЕНКЛАТУР'!D:H,5,0)</f>
        <v>C</v>
      </c>
    </row>
    <row r="1515" spans="1:31" ht="9.6" customHeight="1" x14ac:dyDescent="0.2">
      <c r="A1515" s="45" t="s">
        <v>1300</v>
      </c>
      <c r="B1515" s="11"/>
      <c r="C1515" s="11" t="s">
        <v>1515</v>
      </c>
      <c r="D1515" s="44">
        <v>9</v>
      </c>
      <c r="E1515" s="44">
        <v>0</v>
      </c>
      <c r="F1515" s="48">
        <v>0</v>
      </c>
      <c r="G1515" s="48">
        <v>0</v>
      </c>
      <c r="H1515" s="44">
        <v>0</v>
      </c>
      <c r="I1515" s="44">
        <v>0</v>
      </c>
      <c r="J1515" s="44">
        <v>20</v>
      </c>
      <c r="K1515" s="48">
        <v>0</v>
      </c>
      <c r="L1515" s="49">
        <v>1105.2</v>
      </c>
      <c r="M1515" s="49">
        <v>0</v>
      </c>
      <c r="N1515" s="10">
        <v>0</v>
      </c>
      <c r="O1515" s="10">
        <v>0</v>
      </c>
      <c r="P1515" s="10">
        <v>0</v>
      </c>
      <c r="Q1515" s="10">
        <v>0</v>
      </c>
      <c r="R1515" s="10">
        <v>2402.36</v>
      </c>
      <c r="S1515" s="10">
        <v>0</v>
      </c>
      <c r="T1515" s="50">
        <f t="shared" si="80"/>
        <v>92.100000000000009</v>
      </c>
      <c r="U1515" s="50">
        <f t="shared" si="80"/>
        <v>0</v>
      </c>
      <c r="V1515" s="50">
        <f t="shared" si="80"/>
        <v>0</v>
      </c>
      <c r="W1515" s="50">
        <f t="shared" si="79"/>
        <v>0</v>
      </c>
      <c r="X1515" s="50">
        <f t="shared" si="79"/>
        <v>0</v>
      </c>
      <c r="Y1515" s="50">
        <f t="shared" si="79"/>
        <v>0</v>
      </c>
      <c r="Z1515" s="50">
        <f t="shared" si="79"/>
        <v>200.19666666666669</v>
      </c>
      <c r="AA1515" s="50">
        <f t="shared" si="77"/>
        <v>0</v>
      </c>
      <c r="AB1515" s="50">
        <f t="shared" si="78"/>
        <v>292.29666666666668</v>
      </c>
      <c r="AC1515" s="48" t="str">
        <f>VLOOKUP(ПРОДАЖИ!C:C,'ИЗ ОСНОВЫ НОМЕНКЛАТУР'!D:E,2,0)</f>
        <v>Аксессуары для столешниц</v>
      </c>
      <c r="AD1515" s="48" t="str">
        <f>VLOOKUP(C:C,'ИЗ ОСНОВЫ НОМЕНКЛАТУР'!D:F,3,0)</f>
        <v>Комплектующие для плинтуса к столешнице</v>
      </c>
      <c r="AE1515" s="48" t="str">
        <f>VLOOKUP(C:C,'ИЗ ОСНОВЫ НОМЕНКЛАТУР'!D:H,5,0)</f>
        <v>C</v>
      </c>
    </row>
    <row r="1516" spans="1:31" ht="9.6" customHeight="1" x14ac:dyDescent="0.2">
      <c r="A1516" s="45" t="s">
        <v>1300</v>
      </c>
      <c r="B1516" s="11"/>
      <c r="C1516" s="11" t="s">
        <v>1516</v>
      </c>
      <c r="D1516" s="44">
        <v>0</v>
      </c>
      <c r="E1516" s="44">
        <v>0</v>
      </c>
      <c r="F1516" s="48">
        <v>0</v>
      </c>
      <c r="G1516" s="48">
        <v>0</v>
      </c>
      <c r="H1516" s="44">
        <v>4</v>
      </c>
      <c r="I1516" s="44">
        <v>0</v>
      </c>
      <c r="J1516" s="44">
        <v>6</v>
      </c>
      <c r="K1516" s="48">
        <v>0</v>
      </c>
      <c r="L1516" s="49">
        <v>0</v>
      </c>
      <c r="M1516" s="49">
        <v>0</v>
      </c>
      <c r="N1516" s="10">
        <v>0</v>
      </c>
      <c r="O1516" s="10">
        <v>0</v>
      </c>
      <c r="P1516" s="10">
        <v>281.89999999999998</v>
      </c>
      <c r="Q1516" s="10">
        <v>0</v>
      </c>
      <c r="R1516" s="10">
        <v>303.17</v>
      </c>
      <c r="S1516" s="10">
        <v>0</v>
      </c>
      <c r="T1516" s="50">
        <f t="shared" si="80"/>
        <v>0</v>
      </c>
      <c r="U1516" s="50">
        <f t="shared" si="80"/>
        <v>0</v>
      </c>
      <c r="V1516" s="50">
        <f t="shared" si="80"/>
        <v>0</v>
      </c>
      <c r="W1516" s="50">
        <f t="shared" si="79"/>
        <v>0</v>
      </c>
      <c r="X1516" s="50">
        <f t="shared" si="79"/>
        <v>23.491666666666664</v>
      </c>
      <c r="Y1516" s="50">
        <f t="shared" si="79"/>
        <v>0</v>
      </c>
      <c r="Z1516" s="50">
        <f t="shared" si="79"/>
        <v>25.264166666666668</v>
      </c>
      <c r="AA1516" s="50">
        <f t="shared" si="77"/>
        <v>0</v>
      </c>
      <c r="AB1516" s="50">
        <f t="shared" si="78"/>
        <v>48.755833333333328</v>
      </c>
      <c r="AC1516" s="48" t="str">
        <f>VLOOKUP(ПРОДАЖИ!C:C,'ИЗ ОСНОВЫ НОМЕНКЛАТУР'!D:E,2,0)</f>
        <v>Аксессуары для столешниц</v>
      </c>
      <c r="AD1516" s="48" t="str">
        <f>VLOOKUP(C:C,'ИЗ ОСНОВЫ НОМЕНКЛАТУР'!D:F,3,0)</f>
        <v>Комплектующие для плинтуса к столешнице</v>
      </c>
      <c r="AE1516" s="48" t="str">
        <f>VLOOKUP(C:C,'ИЗ ОСНОВЫ НОМЕНКЛАТУР'!D:H,5,0)</f>
        <v>C</v>
      </c>
    </row>
    <row r="1517" spans="1:31" ht="9.6" customHeight="1" x14ac:dyDescent="0.2">
      <c r="A1517" s="45" t="s">
        <v>1300</v>
      </c>
      <c r="B1517" s="11"/>
      <c r="C1517" s="11" t="s">
        <v>1517</v>
      </c>
      <c r="D1517" s="44">
        <v>23</v>
      </c>
      <c r="E1517" s="44">
        <v>0</v>
      </c>
      <c r="F1517" s="48">
        <v>0</v>
      </c>
      <c r="G1517" s="48">
        <v>0</v>
      </c>
      <c r="H1517" s="44">
        <v>0</v>
      </c>
      <c r="I1517" s="44">
        <v>0</v>
      </c>
      <c r="J1517" s="44">
        <v>0</v>
      </c>
      <c r="K1517" s="48">
        <v>0</v>
      </c>
      <c r="L1517" s="49">
        <v>2412.2399999999998</v>
      </c>
      <c r="M1517" s="49">
        <v>0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50">
        <f t="shared" si="80"/>
        <v>201.01999999999998</v>
      </c>
      <c r="U1517" s="50">
        <f t="shared" si="80"/>
        <v>0</v>
      </c>
      <c r="V1517" s="50">
        <f t="shared" si="80"/>
        <v>0</v>
      </c>
      <c r="W1517" s="50">
        <f t="shared" si="79"/>
        <v>0</v>
      </c>
      <c r="X1517" s="50">
        <f t="shared" si="79"/>
        <v>0</v>
      </c>
      <c r="Y1517" s="50">
        <f t="shared" si="79"/>
        <v>0</v>
      </c>
      <c r="Z1517" s="50">
        <f t="shared" si="79"/>
        <v>0</v>
      </c>
      <c r="AA1517" s="50">
        <f t="shared" si="77"/>
        <v>0</v>
      </c>
      <c r="AB1517" s="50">
        <f t="shared" si="78"/>
        <v>201.01999999999998</v>
      </c>
      <c r="AC1517" s="48" t="str">
        <f>VLOOKUP(ПРОДАЖИ!C:C,'ИЗ ОСНОВЫ НОМЕНКЛАТУР'!D:E,2,0)</f>
        <v>Аксессуары для столешниц</v>
      </c>
      <c r="AD1517" s="48" t="str">
        <f>VLOOKUP(C:C,'ИЗ ОСНОВЫ НОМЕНКЛАТУР'!D:F,3,0)</f>
        <v>Комплектующие для плинтуса к столешнице</v>
      </c>
      <c r="AE1517" s="48" t="str">
        <f>VLOOKUP(C:C,'ИЗ ОСНОВЫ НОМЕНКЛАТУР'!D:H,5,0)</f>
        <v>C</v>
      </c>
    </row>
    <row r="1518" spans="1:31" ht="9.6" customHeight="1" x14ac:dyDescent="0.2">
      <c r="A1518" s="45" t="s">
        <v>1300</v>
      </c>
      <c r="B1518" s="11"/>
      <c r="C1518" s="11" t="s">
        <v>1518</v>
      </c>
      <c r="D1518" s="44">
        <v>14</v>
      </c>
      <c r="E1518" s="44">
        <v>0</v>
      </c>
      <c r="F1518" s="48">
        <v>0</v>
      </c>
      <c r="G1518" s="48">
        <v>0</v>
      </c>
      <c r="H1518" s="44">
        <v>0</v>
      </c>
      <c r="I1518" s="44">
        <v>0</v>
      </c>
      <c r="J1518" s="44">
        <v>0</v>
      </c>
      <c r="K1518" s="48">
        <v>0</v>
      </c>
      <c r="L1518" s="49">
        <v>699.86</v>
      </c>
      <c r="M1518" s="49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50">
        <f t="shared" si="80"/>
        <v>58.321666666666665</v>
      </c>
      <c r="U1518" s="50">
        <f t="shared" si="80"/>
        <v>0</v>
      </c>
      <c r="V1518" s="50">
        <f t="shared" si="80"/>
        <v>0</v>
      </c>
      <c r="W1518" s="50">
        <f t="shared" si="79"/>
        <v>0</v>
      </c>
      <c r="X1518" s="50">
        <f t="shared" si="79"/>
        <v>0</v>
      </c>
      <c r="Y1518" s="50">
        <f t="shared" si="79"/>
        <v>0</v>
      </c>
      <c r="Z1518" s="50">
        <f t="shared" si="79"/>
        <v>0</v>
      </c>
      <c r="AA1518" s="50">
        <f t="shared" si="77"/>
        <v>0</v>
      </c>
      <c r="AB1518" s="50">
        <f t="shared" si="78"/>
        <v>58.321666666666665</v>
      </c>
      <c r="AC1518" s="48" t="str">
        <f>VLOOKUP(ПРОДАЖИ!C:C,'ИЗ ОСНОВЫ НОМЕНКЛАТУР'!D:E,2,0)</f>
        <v>Аксессуары для столешниц</v>
      </c>
      <c r="AD1518" s="48" t="str">
        <f>VLOOKUP(C:C,'ИЗ ОСНОВЫ НОМЕНКЛАТУР'!D:F,3,0)</f>
        <v>Комплектующие для плинтуса к столешнице</v>
      </c>
      <c r="AE1518" s="48" t="str">
        <f>VLOOKUP(C:C,'ИЗ ОСНОВЫ НОМЕНКЛАТУР'!D:H,5,0)</f>
        <v>C</v>
      </c>
    </row>
    <row r="1519" spans="1:31" ht="9.6" customHeight="1" x14ac:dyDescent="0.2">
      <c r="A1519" s="45" t="s">
        <v>1300</v>
      </c>
      <c r="B1519" s="11"/>
      <c r="C1519" s="11" t="s">
        <v>1519</v>
      </c>
      <c r="D1519" s="44">
        <v>4</v>
      </c>
      <c r="E1519" s="44">
        <v>0</v>
      </c>
      <c r="F1519" s="48">
        <v>0</v>
      </c>
      <c r="G1519" s="48">
        <v>0</v>
      </c>
      <c r="H1519" s="44">
        <v>0</v>
      </c>
      <c r="I1519" s="44">
        <v>0</v>
      </c>
      <c r="J1519" s="44">
        <v>20</v>
      </c>
      <c r="K1519" s="48">
        <v>0</v>
      </c>
      <c r="L1519" s="49">
        <v>491.2</v>
      </c>
      <c r="M1519" s="49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2434.58</v>
      </c>
      <c r="S1519" s="10">
        <v>0</v>
      </c>
      <c r="T1519" s="50">
        <f t="shared" si="80"/>
        <v>40.93333333333333</v>
      </c>
      <c r="U1519" s="50">
        <f t="shared" si="80"/>
        <v>0</v>
      </c>
      <c r="V1519" s="50">
        <f t="shared" si="80"/>
        <v>0</v>
      </c>
      <c r="W1519" s="50">
        <f t="shared" si="79"/>
        <v>0</v>
      </c>
      <c r="X1519" s="50">
        <f t="shared" si="79"/>
        <v>0</v>
      </c>
      <c r="Y1519" s="50">
        <f t="shared" si="79"/>
        <v>0</v>
      </c>
      <c r="Z1519" s="50">
        <f t="shared" si="79"/>
        <v>202.88166666666666</v>
      </c>
      <c r="AA1519" s="50">
        <f t="shared" si="77"/>
        <v>0</v>
      </c>
      <c r="AB1519" s="50">
        <f t="shared" si="78"/>
        <v>243.815</v>
      </c>
      <c r="AC1519" s="48" t="str">
        <f>VLOOKUP(ПРОДАЖИ!C:C,'ИЗ ОСНОВЫ НОМЕНКЛАТУР'!D:E,2,0)</f>
        <v>Аксессуары для столешниц</v>
      </c>
      <c r="AD1519" s="48" t="str">
        <f>VLOOKUP(C:C,'ИЗ ОСНОВЫ НОМЕНКЛАТУР'!D:F,3,0)</f>
        <v>Комплектующие для плинтуса к столешнице</v>
      </c>
      <c r="AE1519" s="48" t="str">
        <f>VLOOKUP(C:C,'ИЗ ОСНОВЫ НОМЕНКЛАТУР'!D:H,5,0)</f>
        <v>C</v>
      </c>
    </row>
    <row r="1520" spans="1:31" ht="9.6" customHeight="1" x14ac:dyDescent="0.2">
      <c r="A1520" s="45" t="s">
        <v>1300</v>
      </c>
      <c r="B1520" s="11"/>
      <c r="C1520" s="11" t="s">
        <v>1520</v>
      </c>
      <c r="D1520" s="44">
        <v>0</v>
      </c>
      <c r="E1520" s="44">
        <v>41</v>
      </c>
      <c r="F1520" s="48">
        <v>0</v>
      </c>
      <c r="G1520" s="48">
        <v>0</v>
      </c>
      <c r="H1520" s="44">
        <v>0</v>
      </c>
      <c r="I1520" s="44">
        <v>0</v>
      </c>
      <c r="J1520" s="44">
        <v>0</v>
      </c>
      <c r="K1520" s="48">
        <v>0</v>
      </c>
      <c r="L1520" s="49">
        <v>0</v>
      </c>
      <c r="M1520" s="49">
        <v>3578.48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50">
        <f t="shared" si="80"/>
        <v>0</v>
      </c>
      <c r="U1520" s="50">
        <f t="shared" si="80"/>
        <v>298.20666666666665</v>
      </c>
      <c r="V1520" s="50">
        <f t="shared" si="80"/>
        <v>0</v>
      </c>
      <c r="W1520" s="50">
        <f t="shared" si="79"/>
        <v>0</v>
      </c>
      <c r="X1520" s="50">
        <f t="shared" si="79"/>
        <v>0</v>
      </c>
      <c r="Y1520" s="50">
        <f t="shared" si="79"/>
        <v>0</v>
      </c>
      <c r="Z1520" s="50">
        <f t="shared" si="79"/>
        <v>0</v>
      </c>
      <c r="AA1520" s="50">
        <f t="shared" si="77"/>
        <v>0</v>
      </c>
      <c r="AB1520" s="50">
        <f t="shared" si="78"/>
        <v>298.20666666666665</v>
      </c>
      <c r="AC1520" s="48" t="str">
        <f>VLOOKUP(ПРОДАЖИ!C:C,'ИЗ ОСНОВЫ НОМЕНКЛАТУР'!D:E,2,0)</f>
        <v>Аксессуары для столешниц</v>
      </c>
      <c r="AD1520" s="48" t="str">
        <f>VLOOKUP(C:C,'ИЗ ОСНОВЫ НОМЕНКЛАТУР'!D:F,3,0)</f>
        <v>Комплектующие для плинтуса к столешнице</v>
      </c>
      <c r="AE1520" s="48" t="str">
        <f>VLOOKUP(C:C,'ИЗ ОСНОВЫ НОМЕНКЛАТУР'!D:H,5,0)</f>
        <v>C</v>
      </c>
    </row>
    <row r="1521" spans="1:31" ht="9.6" customHeight="1" x14ac:dyDescent="0.2">
      <c r="A1521" s="45" t="s">
        <v>1300</v>
      </c>
      <c r="B1521" s="11"/>
      <c r="C1521" s="11" t="s">
        <v>1521</v>
      </c>
      <c r="D1521" s="44">
        <v>0</v>
      </c>
      <c r="E1521" s="44">
        <v>0</v>
      </c>
      <c r="F1521" s="48">
        <v>0</v>
      </c>
      <c r="G1521" s="48">
        <v>0</v>
      </c>
      <c r="H1521" s="44">
        <v>12</v>
      </c>
      <c r="I1521" s="44">
        <v>0</v>
      </c>
      <c r="J1521" s="44">
        <v>0</v>
      </c>
      <c r="K1521" s="48">
        <v>0</v>
      </c>
      <c r="L1521" s="49">
        <v>0</v>
      </c>
      <c r="M1521" s="49">
        <v>0</v>
      </c>
      <c r="N1521" s="10">
        <v>0</v>
      </c>
      <c r="O1521" s="10">
        <v>0</v>
      </c>
      <c r="P1521" s="10">
        <v>590.35</v>
      </c>
      <c r="Q1521" s="10">
        <v>0</v>
      </c>
      <c r="R1521" s="10">
        <v>0</v>
      </c>
      <c r="S1521" s="10">
        <v>0</v>
      </c>
      <c r="T1521" s="50">
        <f t="shared" si="80"/>
        <v>0</v>
      </c>
      <c r="U1521" s="50">
        <f t="shared" si="80"/>
        <v>0</v>
      </c>
      <c r="V1521" s="50">
        <f t="shared" si="80"/>
        <v>0</v>
      </c>
      <c r="W1521" s="50">
        <f t="shared" si="79"/>
        <v>0</v>
      </c>
      <c r="X1521" s="50">
        <f t="shared" si="79"/>
        <v>49.195833333333333</v>
      </c>
      <c r="Y1521" s="50">
        <f t="shared" si="79"/>
        <v>0</v>
      </c>
      <c r="Z1521" s="50">
        <f t="shared" si="79"/>
        <v>0</v>
      </c>
      <c r="AA1521" s="50">
        <f t="shared" si="77"/>
        <v>0</v>
      </c>
      <c r="AB1521" s="50">
        <f t="shared" si="78"/>
        <v>49.195833333333333</v>
      </c>
      <c r="AC1521" s="48" t="str">
        <f>VLOOKUP(ПРОДАЖИ!C:C,'ИЗ ОСНОВЫ НОМЕНКЛАТУР'!D:E,2,0)</f>
        <v>Аксессуары для столешниц</v>
      </c>
      <c r="AD1521" s="48" t="str">
        <f>VLOOKUP(C:C,'ИЗ ОСНОВЫ НОМЕНКЛАТУР'!D:F,3,0)</f>
        <v>Комплектующие для плинтуса к столешнице</v>
      </c>
      <c r="AE1521" s="48" t="str">
        <f>VLOOKUP(C:C,'ИЗ ОСНОВЫ НОМЕНКЛАТУР'!D:H,5,0)</f>
        <v>C</v>
      </c>
    </row>
    <row r="1522" spans="1:31" ht="9.6" customHeight="1" x14ac:dyDescent="0.2">
      <c r="A1522" s="45" t="s">
        <v>1300</v>
      </c>
      <c r="B1522" s="11"/>
      <c r="C1522" s="11" t="s">
        <v>1522</v>
      </c>
      <c r="D1522" s="44">
        <v>0</v>
      </c>
      <c r="E1522" s="44">
        <v>0</v>
      </c>
      <c r="F1522" s="48">
        <v>0</v>
      </c>
      <c r="G1522" s="48">
        <v>0</v>
      </c>
      <c r="H1522" s="44">
        <v>3</v>
      </c>
      <c r="I1522" s="44">
        <v>0</v>
      </c>
      <c r="J1522" s="44">
        <v>9</v>
      </c>
      <c r="K1522" s="48">
        <v>0</v>
      </c>
      <c r="L1522" s="49">
        <v>0</v>
      </c>
      <c r="M1522" s="49">
        <v>0</v>
      </c>
      <c r="N1522" s="10">
        <v>0</v>
      </c>
      <c r="O1522" s="10">
        <v>0</v>
      </c>
      <c r="P1522" s="10">
        <v>107.1</v>
      </c>
      <c r="Q1522" s="10">
        <v>0</v>
      </c>
      <c r="R1522" s="10">
        <v>323.55</v>
      </c>
      <c r="S1522" s="10">
        <v>0</v>
      </c>
      <c r="T1522" s="50">
        <f t="shared" si="80"/>
        <v>0</v>
      </c>
      <c r="U1522" s="50">
        <f t="shared" si="80"/>
        <v>0</v>
      </c>
      <c r="V1522" s="50">
        <f t="shared" si="80"/>
        <v>0</v>
      </c>
      <c r="W1522" s="50">
        <f t="shared" si="79"/>
        <v>0</v>
      </c>
      <c r="X1522" s="50">
        <f t="shared" si="79"/>
        <v>8.9249999999999989</v>
      </c>
      <c r="Y1522" s="50">
        <f t="shared" si="79"/>
        <v>0</v>
      </c>
      <c r="Z1522" s="50">
        <f t="shared" si="79"/>
        <v>26.962500000000002</v>
      </c>
      <c r="AA1522" s="50">
        <f t="shared" si="77"/>
        <v>0</v>
      </c>
      <c r="AB1522" s="50">
        <f t="shared" si="78"/>
        <v>35.887500000000003</v>
      </c>
      <c r="AC1522" s="48" t="str">
        <f>VLOOKUP(ПРОДАЖИ!C:C,'ИЗ ОСНОВЫ НОМЕНКЛАТУР'!D:E,2,0)</f>
        <v>Аксессуары для столешниц</v>
      </c>
      <c r="AD1522" s="48" t="str">
        <f>VLOOKUP(C:C,'ИЗ ОСНОВЫ НОМЕНКЛАТУР'!D:F,3,0)</f>
        <v>Комплектующие для плинтуса к столешнице</v>
      </c>
      <c r="AE1522" s="48" t="str">
        <f>VLOOKUP(C:C,'ИЗ ОСНОВЫ НОМЕНКЛАТУР'!D:H,5,0)</f>
        <v>C</v>
      </c>
    </row>
    <row r="1523" spans="1:31" ht="9.6" customHeight="1" x14ac:dyDescent="0.2">
      <c r="A1523" s="45" t="s">
        <v>1300</v>
      </c>
      <c r="B1523" s="11"/>
      <c r="C1523" s="11" t="s">
        <v>1523</v>
      </c>
      <c r="D1523" s="44">
        <v>0</v>
      </c>
      <c r="E1523" s="44">
        <v>0</v>
      </c>
      <c r="F1523" s="48">
        <v>0</v>
      </c>
      <c r="G1523" s="48">
        <v>0</v>
      </c>
      <c r="H1523" s="44">
        <v>0</v>
      </c>
      <c r="I1523" s="44">
        <v>0</v>
      </c>
      <c r="J1523" s="44">
        <v>0</v>
      </c>
      <c r="K1523" s="48">
        <v>42</v>
      </c>
      <c r="L1523" s="49">
        <v>0</v>
      </c>
      <c r="M1523" s="49">
        <v>0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2655</v>
      </c>
      <c r="T1523" s="50">
        <f t="shared" si="80"/>
        <v>0</v>
      </c>
      <c r="U1523" s="50">
        <f t="shared" si="80"/>
        <v>0</v>
      </c>
      <c r="V1523" s="50">
        <f t="shared" si="80"/>
        <v>0</v>
      </c>
      <c r="W1523" s="50">
        <f t="shared" si="79"/>
        <v>0</v>
      </c>
      <c r="X1523" s="50">
        <f t="shared" si="79"/>
        <v>0</v>
      </c>
      <c r="Y1523" s="50">
        <f t="shared" si="79"/>
        <v>0</v>
      </c>
      <c r="Z1523" s="50">
        <f t="shared" si="79"/>
        <v>0</v>
      </c>
      <c r="AA1523" s="50">
        <f t="shared" si="77"/>
        <v>221.25</v>
      </c>
      <c r="AB1523" s="50">
        <f t="shared" si="78"/>
        <v>221.25</v>
      </c>
      <c r="AC1523" s="48" t="str">
        <f>VLOOKUP(ПРОДАЖИ!C:C,'ИЗ ОСНОВЫ НОМЕНКЛАТУР'!D:E,2,0)</f>
        <v>Аксессуары для столешниц</v>
      </c>
      <c r="AD1523" s="48" t="str">
        <f>VLOOKUP(C:C,'ИЗ ОСНОВЫ НОМЕНКЛАТУР'!D:F,3,0)</f>
        <v>Комплектующие для плинтуса к столешнице</v>
      </c>
      <c r="AE1523" s="48" t="str">
        <f>VLOOKUP(C:C,'ИЗ ОСНОВЫ НОМЕНКЛАТУР'!D:H,5,0)</f>
        <v>C</v>
      </c>
    </row>
    <row r="1524" spans="1:31" ht="9.6" customHeight="1" x14ac:dyDescent="0.2">
      <c r="A1524" s="45" t="s">
        <v>1300</v>
      </c>
      <c r="B1524" s="11"/>
      <c r="C1524" s="11" t="s">
        <v>1524</v>
      </c>
      <c r="D1524" s="44">
        <v>0</v>
      </c>
      <c r="E1524" s="44">
        <v>0</v>
      </c>
      <c r="F1524" s="48">
        <v>4</v>
      </c>
      <c r="G1524" s="48">
        <v>0</v>
      </c>
      <c r="H1524" s="44">
        <v>0</v>
      </c>
      <c r="I1524" s="44">
        <v>0</v>
      </c>
      <c r="J1524" s="44">
        <v>0</v>
      </c>
      <c r="K1524" s="48">
        <v>26</v>
      </c>
      <c r="L1524" s="49">
        <v>0</v>
      </c>
      <c r="M1524" s="49">
        <v>0</v>
      </c>
      <c r="N1524" s="10">
        <v>262.95999999999998</v>
      </c>
      <c r="O1524" s="10">
        <v>0</v>
      </c>
      <c r="P1524" s="10">
        <v>0</v>
      </c>
      <c r="Q1524" s="10">
        <v>0</v>
      </c>
      <c r="R1524" s="10">
        <v>0</v>
      </c>
      <c r="S1524" s="10">
        <v>2265.9499999999998</v>
      </c>
      <c r="T1524" s="50">
        <f t="shared" si="80"/>
        <v>0</v>
      </c>
      <c r="U1524" s="50">
        <f t="shared" si="80"/>
        <v>0</v>
      </c>
      <c r="V1524" s="50">
        <f t="shared" si="80"/>
        <v>21.91333333333333</v>
      </c>
      <c r="W1524" s="50">
        <f t="shared" si="79"/>
        <v>0</v>
      </c>
      <c r="X1524" s="50">
        <f t="shared" si="79"/>
        <v>0</v>
      </c>
      <c r="Y1524" s="50">
        <f t="shared" si="79"/>
        <v>0</v>
      </c>
      <c r="Z1524" s="50">
        <f t="shared" si="79"/>
        <v>0</v>
      </c>
      <c r="AA1524" s="50">
        <f t="shared" si="77"/>
        <v>188.82916666666665</v>
      </c>
      <c r="AB1524" s="50">
        <f t="shared" si="78"/>
        <v>210.74249999999998</v>
      </c>
      <c r="AC1524" s="48" t="str">
        <f>VLOOKUP(ПРОДАЖИ!C:C,'ИЗ ОСНОВЫ НОМЕНКЛАТУР'!D:E,2,0)</f>
        <v>Аксессуары для столешниц</v>
      </c>
      <c r="AD1524" s="48" t="str">
        <f>VLOOKUP(C:C,'ИЗ ОСНОВЫ НОМЕНКЛАТУР'!D:F,3,0)</f>
        <v>Комплектующие для плинтуса к столешнице</v>
      </c>
      <c r="AE1524" s="48" t="str">
        <f>VLOOKUP(C:C,'ИЗ ОСНОВЫ НОМЕНКЛАТУР'!D:H,5,0)</f>
        <v>C</v>
      </c>
    </row>
    <row r="1525" spans="1:31" ht="9.6" customHeight="1" x14ac:dyDescent="0.2">
      <c r="A1525" s="45" t="s">
        <v>1300</v>
      </c>
      <c r="B1525" s="11"/>
      <c r="C1525" s="11" t="s">
        <v>1525</v>
      </c>
      <c r="D1525" s="44">
        <v>0</v>
      </c>
      <c r="E1525" s="44">
        <v>0</v>
      </c>
      <c r="F1525" s="48">
        <v>1</v>
      </c>
      <c r="G1525" s="48">
        <v>0</v>
      </c>
      <c r="H1525" s="44">
        <v>1</v>
      </c>
      <c r="I1525" s="44">
        <v>0</v>
      </c>
      <c r="J1525" s="44">
        <v>10</v>
      </c>
      <c r="K1525" s="48">
        <v>0</v>
      </c>
      <c r="L1525" s="49">
        <v>0</v>
      </c>
      <c r="M1525" s="49">
        <v>0</v>
      </c>
      <c r="N1525" s="10">
        <v>69.430000000000007</v>
      </c>
      <c r="O1525" s="10">
        <v>0</v>
      </c>
      <c r="P1525" s="10">
        <v>88.76</v>
      </c>
      <c r="Q1525" s="10">
        <v>0</v>
      </c>
      <c r="R1525" s="10">
        <v>494.86</v>
      </c>
      <c r="S1525" s="10">
        <v>0</v>
      </c>
      <c r="T1525" s="50">
        <f t="shared" si="80"/>
        <v>0</v>
      </c>
      <c r="U1525" s="50">
        <f t="shared" si="80"/>
        <v>0</v>
      </c>
      <c r="V1525" s="50">
        <f t="shared" si="80"/>
        <v>5.7858333333333336</v>
      </c>
      <c r="W1525" s="50">
        <f t="shared" si="79"/>
        <v>0</v>
      </c>
      <c r="X1525" s="50">
        <f t="shared" si="79"/>
        <v>7.3966666666666674</v>
      </c>
      <c r="Y1525" s="50">
        <f t="shared" si="79"/>
        <v>0</v>
      </c>
      <c r="Z1525" s="50">
        <f t="shared" si="79"/>
        <v>41.238333333333337</v>
      </c>
      <c r="AA1525" s="50">
        <f t="shared" si="79"/>
        <v>0</v>
      </c>
      <c r="AB1525" s="50">
        <f t="shared" si="78"/>
        <v>54.420833333333334</v>
      </c>
      <c r="AC1525" s="48" t="str">
        <f>VLOOKUP(ПРОДАЖИ!C:C,'ИЗ ОСНОВЫ НОМЕНКЛАТУР'!D:E,2,0)</f>
        <v>Аксессуары для столешниц</v>
      </c>
      <c r="AD1525" s="48" t="str">
        <f>VLOOKUP(C:C,'ИЗ ОСНОВЫ НОМЕНКЛАТУР'!D:F,3,0)</f>
        <v>Комплектующие для плинтуса к столешнице</v>
      </c>
      <c r="AE1525" s="48" t="str">
        <f>VLOOKUP(C:C,'ИЗ ОСНОВЫ НОМЕНКЛАТУР'!D:H,5,0)</f>
        <v>C</v>
      </c>
    </row>
    <row r="1526" spans="1:31" ht="9.6" customHeight="1" x14ac:dyDescent="0.2">
      <c r="A1526" s="45" t="s">
        <v>1300</v>
      </c>
      <c r="B1526" s="11"/>
      <c r="C1526" s="11" t="s">
        <v>1526</v>
      </c>
      <c r="D1526" s="44">
        <v>1</v>
      </c>
      <c r="E1526" s="44">
        <v>0</v>
      </c>
      <c r="F1526" s="48">
        <v>6</v>
      </c>
      <c r="G1526" s="48">
        <v>0</v>
      </c>
      <c r="H1526" s="44">
        <v>2</v>
      </c>
      <c r="I1526" s="44">
        <v>1</v>
      </c>
      <c r="J1526" s="44">
        <v>0</v>
      </c>
      <c r="K1526" s="48">
        <v>0</v>
      </c>
      <c r="L1526" s="49">
        <v>67.650000000000006</v>
      </c>
      <c r="M1526" s="49">
        <v>0</v>
      </c>
      <c r="N1526" s="10">
        <v>392.34</v>
      </c>
      <c r="O1526" s="10">
        <v>0</v>
      </c>
      <c r="P1526" s="10">
        <v>110.23</v>
      </c>
      <c r="Q1526" s="10">
        <v>54.03</v>
      </c>
      <c r="R1526" s="10">
        <v>0</v>
      </c>
      <c r="S1526" s="10">
        <v>0</v>
      </c>
      <c r="T1526" s="50">
        <f t="shared" si="80"/>
        <v>5.6375000000000002</v>
      </c>
      <c r="U1526" s="50">
        <f t="shared" si="80"/>
        <v>0</v>
      </c>
      <c r="V1526" s="50">
        <f t="shared" si="80"/>
        <v>32.695</v>
      </c>
      <c r="W1526" s="50">
        <f t="shared" si="79"/>
        <v>0</v>
      </c>
      <c r="X1526" s="50">
        <f t="shared" si="79"/>
        <v>9.1858333333333331</v>
      </c>
      <c r="Y1526" s="50">
        <f t="shared" si="79"/>
        <v>4.5025000000000004</v>
      </c>
      <c r="Z1526" s="50">
        <f t="shared" si="79"/>
        <v>0</v>
      </c>
      <c r="AA1526" s="50">
        <f t="shared" si="79"/>
        <v>0</v>
      </c>
      <c r="AB1526" s="50">
        <f t="shared" si="78"/>
        <v>52.020833333333336</v>
      </c>
      <c r="AC1526" s="48" t="str">
        <f>VLOOKUP(ПРОДАЖИ!C:C,'ИЗ ОСНОВЫ НОМЕНКЛАТУР'!D:E,2,0)</f>
        <v>Аксессуары для столешниц</v>
      </c>
      <c r="AD1526" s="48" t="str">
        <f>VLOOKUP(C:C,'ИЗ ОСНОВЫ НОМЕНКЛАТУР'!D:F,3,0)</f>
        <v>Комплектующие для плинтуса к столешнице</v>
      </c>
      <c r="AE1526" s="48" t="str">
        <f>VLOOKUP(C:C,'ИЗ ОСНОВЫ НОМЕНКЛАТУР'!D:H,5,0)</f>
        <v>C</v>
      </c>
    </row>
    <row r="1527" spans="1:31" ht="9.6" customHeight="1" x14ac:dyDescent="0.2">
      <c r="A1527" s="45" t="s">
        <v>1300</v>
      </c>
      <c r="B1527" s="11"/>
      <c r="C1527" s="11" t="s">
        <v>1527</v>
      </c>
      <c r="D1527" s="44">
        <v>0</v>
      </c>
      <c r="E1527" s="44">
        <v>0</v>
      </c>
      <c r="F1527" s="48">
        <v>15</v>
      </c>
      <c r="G1527" s="48">
        <v>0</v>
      </c>
      <c r="H1527" s="44">
        <v>0</v>
      </c>
      <c r="I1527" s="44">
        <v>0</v>
      </c>
      <c r="J1527" s="44">
        <v>4</v>
      </c>
      <c r="K1527" s="48">
        <v>0</v>
      </c>
      <c r="L1527" s="49">
        <v>0</v>
      </c>
      <c r="M1527" s="49">
        <v>0</v>
      </c>
      <c r="N1527" s="10">
        <v>1842.26</v>
      </c>
      <c r="O1527" s="10">
        <v>0</v>
      </c>
      <c r="P1527" s="10">
        <v>0</v>
      </c>
      <c r="Q1527" s="10">
        <v>0</v>
      </c>
      <c r="R1527" s="10">
        <v>369.76</v>
      </c>
      <c r="S1527" s="10">
        <v>0</v>
      </c>
      <c r="T1527" s="50">
        <f t="shared" si="80"/>
        <v>0</v>
      </c>
      <c r="U1527" s="50">
        <f t="shared" si="80"/>
        <v>0</v>
      </c>
      <c r="V1527" s="50">
        <f t="shared" si="80"/>
        <v>153.52166666666668</v>
      </c>
      <c r="W1527" s="50">
        <f t="shared" si="79"/>
        <v>0</v>
      </c>
      <c r="X1527" s="50">
        <f t="shared" si="79"/>
        <v>0</v>
      </c>
      <c r="Y1527" s="50">
        <f t="shared" si="79"/>
        <v>0</v>
      </c>
      <c r="Z1527" s="50">
        <f t="shared" si="79"/>
        <v>30.813333333333333</v>
      </c>
      <c r="AA1527" s="50">
        <f t="shared" si="79"/>
        <v>0</v>
      </c>
      <c r="AB1527" s="50">
        <f t="shared" si="78"/>
        <v>184.33500000000001</v>
      </c>
      <c r="AC1527" s="48" t="str">
        <f>VLOOKUP(ПРОДАЖИ!C:C,'ИЗ ОСНОВЫ НОМЕНКЛАТУР'!D:E,2,0)</f>
        <v>Аксессуары для столешниц</v>
      </c>
      <c r="AD1527" s="48" t="str">
        <f>VLOOKUP(C:C,'ИЗ ОСНОВЫ НОМЕНКЛАТУР'!D:F,3,0)</f>
        <v>Комплектующие для плинтуса к столешнице</v>
      </c>
      <c r="AE1527" s="48" t="str">
        <f>VLOOKUP(C:C,'ИЗ ОСНОВЫ НОМЕНКЛАТУР'!D:H,5,0)</f>
        <v>C</v>
      </c>
    </row>
    <row r="1528" spans="1:31" ht="9.6" customHeight="1" x14ac:dyDescent="0.2">
      <c r="A1528" s="45" t="s">
        <v>1300</v>
      </c>
      <c r="B1528" s="11"/>
      <c r="C1528" s="11" t="s">
        <v>1528</v>
      </c>
      <c r="D1528" s="44">
        <v>0</v>
      </c>
      <c r="E1528" s="44">
        <v>0</v>
      </c>
      <c r="F1528" s="48">
        <v>0</v>
      </c>
      <c r="G1528" s="48">
        <v>0</v>
      </c>
      <c r="H1528" s="44">
        <v>0</v>
      </c>
      <c r="I1528" s="44">
        <v>8</v>
      </c>
      <c r="J1528" s="44">
        <v>0</v>
      </c>
      <c r="K1528" s="48">
        <v>0</v>
      </c>
      <c r="L1528" s="49">
        <v>0</v>
      </c>
      <c r="M1528" s="49">
        <v>0</v>
      </c>
      <c r="N1528" s="10">
        <v>0</v>
      </c>
      <c r="O1528" s="10">
        <v>0</v>
      </c>
      <c r="P1528" s="10">
        <v>0</v>
      </c>
      <c r="Q1528" s="10">
        <v>1235.44</v>
      </c>
      <c r="R1528" s="10">
        <v>0</v>
      </c>
      <c r="S1528" s="10">
        <v>0</v>
      </c>
      <c r="T1528" s="50">
        <f t="shared" si="80"/>
        <v>0</v>
      </c>
      <c r="U1528" s="50">
        <f t="shared" si="80"/>
        <v>0</v>
      </c>
      <c r="V1528" s="50">
        <f t="shared" si="80"/>
        <v>0</v>
      </c>
      <c r="W1528" s="50">
        <f t="shared" si="79"/>
        <v>0</v>
      </c>
      <c r="X1528" s="50">
        <f t="shared" si="79"/>
        <v>0</v>
      </c>
      <c r="Y1528" s="50">
        <f t="shared" si="79"/>
        <v>102.95333333333333</v>
      </c>
      <c r="Z1528" s="50">
        <f t="shared" si="79"/>
        <v>0</v>
      </c>
      <c r="AA1528" s="50">
        <f t="shared" si="79"/>
        <v>0</v>
      </c>
      <c r="AB1528" s="50">
        <f t="shared" si="78"/>
        <v>102.95333333333333</v>
      </c>
      <c r="AC1528" s="48" t="str">
        <f>VLOOKUP(ПРОДАЖИ!C:C,'ИЗ ОСНОВЫ НОМЕНКЛАТУР'!D:E,2,0)</f>
        <v>Аксессуары для столешниц</v>
      </c>
      <c r="AD1528" s="48" t="str">
        <f>VLOOKUP(C:C,'ИЗ ОСНОВЫ НОМЕНКЛАТУР'!D:F,3,0)</f>
        <v>Комплектующие для плинтуса к столешнице</v>
      </c>
      <c r="AE1528" s="48" t="str">
        <f>VLOOKUP(C:C,'ИЗ ОСНОВЫ НОМЕНКЛАТУР'!D:H,5,0)</f>
        <v>C</v>
      </c>
    </row>
    <row r="1529" spans="1:31" ht="9.6" customHeight="1" x14ac:dyDescent="0.2">
      <c r="A1529" s="45" t="s">
        <v>1300</v>
      </c>
      <c r="B1529" s="11"/>
      <c r="C1529" s="11" t="s">
        <v>1529</v>
      </c>
      <c r="D1529" s="44">
        <v>2</v>
      </c>
      <c r="E1529" s="44">
        <v>0</v>
      </c>
      <c r="F1529" s="48">
        <v>0</v>
      </c>
      <c r="G1529" s="48">
        <v>0</v>
      </c>
      <c r="H1529" s="44">
        <v>0</v>
      </c>
      <c r="I1529" s="44">
        <v>2</v>
      </c>
      <c r="J1529" s="44">
        <v>14</v>
      </c>
      <c r="K1529" s="48">
        <v>0</v>
      </c>
      <c r="L1529" s="49">
        <v>150</v>
      </c>
      <c r="M1529" s="49">
        <v>0</v>
      </c>
      <c r="N1529" s="10">
        <v>0</v>
      </c>
      <c r="O1529" s="10">
        <v>0</v>
      </c>
      <c r="P1529" s="10">
        <v>0</v>
      </c>
      <c r="Q1529" s="10">
        <v>134.41999999999999</v>
      </c>
      <c r="R1529" s="10">
        <v>896.15</v>
      </c>
      <c r="S1529" s="10">
        <v>0</v>
      </c>
      <c r="T1529" s="50">
        <f t="shared" si="80"/>
        <v>12.5</v>
      </c>
      <c r="U1529" s="50">
        <f t="shared" si="80"/>
        <v>0</v>
      </c>
      <c r="V1529" s="50">
        <f t="shared" si="80"/>
        <v>0</v>
      </c>
      <c r="W1529" s="50">
        <f t="shared" si="79"/>
        <v>0</v>
      </c>
      <c r="X1529" s="50">
        <f t="shared" si="79"/>
        <v>0</v>
      </c>
      <c r="Y1529" s="50">
        <f t="shared" si="79"/>
        <v>11.201666666666666</v>
      </c>
      <c r="Z1529" s="50">
        <f t="shared" si="79"/>
        <v>74.67916666666666</v>
      </c>
      <c r="AA1529" s="50">
        <f t="shared" si="79"/>
        <v>0</v>
      </c>
      <c r="AB1529" s="50">
        <f t="shared" si="78"/>
        <v>98.380833333333328</v>
      </c>
      <c r="AC1529" s="48" t="str">
        <f>VLOOKUP(ПРОДАЖИ!C:C,'ИЗ ОСНОВЫ НОМЕНКЛАТУР'!D:E,2,0)</f>
        <v>Аксессуары для столешниц</v>
      </c>
      <c r="AD1529" s="48" t="str">
        <f>VLOOKUP(C:C,'ИЗ ОСНОВЫ НОМЕНКЛАТУР'!D:F,3,0)</f>
        <v>Комплектующие для плинтуса к столешнице</v>
      </c>
      <c r="AE1529" s="48" t="str">
        <f>VLOOKUP(C:C,'ИЗ ОСНОВЫ НОМЕНКЛАТУР'!D:H,5,0)</f>
        <v>C</v>
      </c>
    </row>
    <row r="1530" spans="1:31" ht="9.6" customHeight="1" x14ac:dyDescent="0.2">
      <c r="A1530" s="45" t="s">
        <v>1300</v>
      </c>
      <c r="B1530" s="11"/>
      <c r="C1530" s="11" t="s">
        <v>1530</v>
      </c>
      <c r="D1530" s="44">
        <v>25</v>
      </c>
      <c r="E1530" s="44">
        <v>0</v>
      </c>
      <c r="F1530" s="48">
        <v>0</v>
      </c>
      <c r="G1530" s="48">
        <v>0</v>
      </c>
      <c r="H1530" s="44">
        <v>0</v>
      </c>
      <c r="I1530" s="44">
        <v>0</v>
      </c>
      <c r="J1530" s="44">
        <v>0</v>
      </c>
      <c r="K1530" s="48">
        <v>0</v>
      </c>
      <c r="L1530" s="49">
        <v>998.67</v>
      </c>
      <c r="M1530" s="49">
        <v>0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50">
        <f t="shared" si="80"/>
        <v>83.222499999999997</v>
      </c>
      <c r="U1530" s="50">
        <f t="shared" si="80"/>
        <v>0</v>
      </c>
      <c r="V1530" s="50">
        <f t="shared" si="80"/>
        <v>0</v>
      </c>
      <c r="W1530" s="50">
        <f t="shared" si="79"/>
        <v>0</v>
      </c>
      <c r="X1530" s="50">
        <f t="shared" si="79"/>
        <v>0</v>
      </c>
      <c r="Y1530" s="50">
        <f t="shared" si="79"/>
        <v>0</v>
      </c>
      <c r="Z1530" s="50">
        <f t="shared" si="79"/>
        <v>0</v>
      </c>
      <c r="AA1530" s="50">
        <f t="shared" si="79"/>
        <v>0</v>
      </c>
      <c r="AB1530" s="50">
        <f t="shared" si="78"/>
        <v>83.222499999999997</v>
      </c>
      <c r="AC1530" s="48" t="str">
        <f>VLOOKUP(ПРОДАЖИ!C:C,'ИЗ ОСНОВЫ НОМЕНКЛАТУР'!D:E,2,0)</f>
        <v>Аксессуары для столешниц</v>
      </c>
      <c r="AD1530" s="48" t="str">
        <f>VLOOKUP(C:C,'ИЗ ОСНОВЫ НОМЕНКЛАТУР'!D:F,3,0)</f>
        <v>Комплектующие для плинтуса к столешнице</v>
      </c>
      <c r="AE1530" s="48" t="str">
        <f>VLOOKUP(C:C,'ИЗ ОСНОВЫ НОМЕНКЛАТУР'!D:H,5,0)</f>
        <v>C</v>
      </c>
    </row>
    <row r="1531" spans="1:31" ht="9.6" customHeight="1" x14ac:dyDescent="0.2">
      <c r="A1531" s="45" t="s">
        <v>1300</v>
      </c>
      <c r="B1531" s="11"/>
      <c r="C1531" s="11" t="s">
        <v>1531</v>
      </c>
      <c r="D1531" s="44">
        <v>6</v>
      </c>
      <c r="E1531" s="44">
        <v>0</v>
      </c>
      <c r="F1531" s="48">
        <v>0</v>
      </c>
      <c r="G1531" s="48">
        <v>0</v>
      </c>
      <c r="H1531" s="44">
        <v>0</v>
      </c>
      <c r="I1531" s="44">
        <v>0</v>
      </c>
      <c r="J1531" s="44">
        <v>8</v>
      </c>
      <c r="K1531" s="48">
        <v>0</v>
      </c>
      <c r="L1531" s="49">
        <v>385.37</v>
      </c>
      <c r="M1531" s="49">
        <v>0</v>
      </c>
      <c r="N1531" s="10">
        <v>0</v>
      </c>
      <c r="O1531" s="10">
        <v>0</v>
      </c>
      <c r="P1531" s="10">
        <v>0</v>
      </c>
      <c r="Q1531" s="10">
        <v>0</v>
      </c>
      <c r="R1531" s="10">
        <v>514.15</v>
      </c>
      <c r="S1531" s="10">
        <v>0</v>
      </c>
      <c r="T1531" s="50">
        <f t="shared" si="80"/>
        <v>32.114166666666669</v>
      </c>
      <c r="U1531" s="50">
        <f t="shared" si="80"/>
        <v>0</v>
      </c>
      <c r="V1531" s="50">
        <f t="shared" si="80"/>
        <v>0</v>
      </c>
      <c r="W1531" s="50">
        <f t="shared" si="79"/>
        <v>0</v>
      </c>
      <c r="X1531" s="50">
        <f t="shared" si="79"/>
        <v>0</v>
      </c>
      <c r="Y1531" s="50">
        <f t="shared" si="79"/>
        <v>0</v>
      </c>
      <c r="Z1531" s="50">
        <f t="shared" si="79"/>
        <v>42.845833333333331</v>
      </c>
      <c r="AA1531" s="50">
        <f t="shared" si="79"/>
        <v>0</v>
      </c>
      <c r="AB1531" s="50">
        <f t="shared" si="78"/>
        <v>74.960000000000008</v>
      </c>
      <c r="AC1531" s="48" t="str">
        <f>VLOOKUP(ПРОДАЖИ!C:C,'ИЗ ОСНОВЫ НОМЕНКЛАТУР'!D:E,2,0)</f>
        <v>Аксессуары для столешниц</v>
      </c>
      <c r="AD1531" s="48" t="str">
        <f>VLOOKUP(C:C,'ИЗ ОСНОВЫ НОМЕНКЛАТУР'!D:F,3,0)</f>
        <v>Комплектующие для плинтуса к столешнице</v>
      </c>
      <c r="AE1531" s="48" t="str">
        <f>VLOOKUP(C:C,'ИЗ ОСНОВЫ НОМЕНКЛАТУР'!D:H,5,0)</f>
        <v>C</v>
      </c>
    </row>
    <row r="1532" spans="1:31" ht="9.6" customHeight="1" x14ac:dyDescent="0.2">
      <c r="A1532" s="45" t="s">
        <v>1300</v>
      </c>
      <c r="B1532" s="11"/>
      <c r="C1532" s="11" t="s">
        <v>1532</v>
      </c>
      <c r="D1532" s="44">
        <v>0</v>
      </c>
      <c r="E1532" s="44">
        <v>0</v>
      </c>
      <c r="F1532" s="48">
        <v>0</v>
      </c>
      <c r="G1532" s="48">
        <v>0</v>
      </c>
      <c r="H1532" s="44">
        <v>0</v>
      </c>
      <c r="I1532" s="44">
        <v>0</v>
      </c>
      <c r="J1532" s="44">
        <v>0</v>
      </c>
      <c r="K1532" s="48">
        <v>20</v>
      </c>
      <c r="L1532" s="49">
        <v>0</v>
      </c>
      <c r="M1532" s="49">
        <v>0</v>
      </c>
      <c r="N1532" s="10">
        <v>0</v>
      </c>
      <c r="O1532" s="10">
        <v>0</v>
      </c>
      <c r="P1532" s="10">
        <v>0</v>
      </c>
      <c r="Q1532" s="10">
        <v>0</v>
      </c>
      <c r="R1532" s="10">
        <v>0</v>
      </c>
      <c r="S1532" s="10">
        <v>1744</v>
      </c>
      <c r="T1532" s="50">
        <f t="shared" si="80"/>
        <v>0</v>
      </c>
      <c r="U1532" s="50">
        <f t="shared" si="80"/>
        <v>0</v>
      </c>
      <c r="V1532" s="50">
        <f t="shared" si="80"/>
        <v>0</v>
      </c>
      <c r="W1532" s="50">
        <f t="shared" si="79"/>
        <v>0</v>
      </c>
      <c r="X1532" s="50">
        <f t="shared" si="79"/>
        <v>0</v>
      </c>
      <c r="Y1532" s="50">
        <f t="shared" si="79"/>
        <v>0</v>
      </c>
      <c r="Z1532" s="50">
        <f t="shared" si="79"/>
        <v>0</v>
      </c>
      <c r="AA1532" s="50">
        <f t="shared" si="79"/>
        <v>145.33333333333334</v>
      </c>
      <c r="AB1532" s="50">
        <f t="shared" si="78"/>
        <v>145.33333333333334</v>
      </c>
      <c r="AC1532" s="48" t="str">
        <f>VLOOKUP(ПРОДАЖИ!C:C,'ИЗ ОСНОВЫ НОМЕНКЛАТУР'!D:E,2,0)</f>
        <v>Аксессуары для столешниц</v>
      </c>
      <c r="AD1532" s="48" t="str">
        <f>VLOOKUP(C:C,'ИЗ ОСНОВЫ НОМЕНКЛАТУР'!D:F,3,0)</f>
        <v>Комплектующие для плинтуса к столешнице</v>
      </c>
      <c r="AE1532" s="48" t="str">
        <f>VLOOKUP(C:C,'ИЗ ОСНОВЫ НОМЕНКЛАТУР'!D:H,5,0)</f>
        <v>C</v>
      </c>
    </row>
    <row r="1533" spans="1:31" ht="9.6" customHeight="1" x14ac:dyDescent="0.2">
      <c r="A1533" s="45" t="s">
        <v>1300</v>
      </c>
      <c r="B1533" s="11"/>
      <c r="C1533" s="11" t="s">
        <v>1533</v>
      </c>
      <c r="D1533" s="44">
        <v>0</v>
      </c>
      <c r="E1533" s="44">
        <v>0</v>
      </c>
      <c r="F1533" s="48">
        <v>0</v>
      </c>
      <c r="G1533" s="48">
        <v>0</v>
      </c>
      <c r="H1533" s="44">
        <v>0</v>
      </c>
      <c r="I1533" s="44">
        <v>0</v>
      </c>
      <c r="J1533" s="44">
        <v>0</v>
      </c>
      <c r="K1533" s="48">
        <v>18</v>
      </c>
      <c r="L1533" s="49">
        <v>0</v>
      </c>
      <c r="M1533" s="49">
        <v>0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1569.6</v>
      </c>
      <c r="T1533" s="50">
        <f t="shared" si="80"/>
        <v>0</v>
      </c>
      <c r="U1533" s="50">
        <f t="shared" si="80"/>
        <v>0</v>
      </c>
      <c r="V1533" s="50">
        <f t="shared" si="80"/>
        <v>0</v>
      </c>
      <c r="W1533" s="50">
        <f t="shared" si="79"/>
        <v>0</v>
      </c>
      <c r="X1533" s="50">
        <f t="shared" si="79"/>
        <v>0</v>
      </c>
      <c r="Y1533" s="50">
        <f t="shared" si="79"/>
        <v>0</v>
      </c>
      <c r="Z1533" s="50">
        <f t="shared" si="79"/>
        <v>0</v>
      </c>
      <c r="AA1533" s="50">
        <f t="shared" si="79"/>
        <v>130.79999999999998</v>
      </c>
      <c r="AB1533" s="50">
        <f t="shared" si="78"/>
        <v>130.79999999999998</v>
      </c>
      <c r="AC1533" s="48" t="str">
        <f>VLOOKUP(ПРОДАЖИ!C:C,'ИЗ ОСНОВЫ НОМЕНКЛАТУР'!D:E,2,0)</f>
        <v>Аксессуары для столешниц</v>
      </c>
      <c r="AD1533" s="48" t="str">
        <f>VLOOKUP(C:C,'ИЗ ОСНОВЫ НОМЕНКЛАТУР'!D:F,3,0)</f>
        <v>Комплектующие для плинтуса к столешнице</v>
      </c>
      <c r="AE1533" s="48" t="str">
        <f>VLOOKUP(C:C,'ИЗ ОСНОВЫ НОМЕНКЛАТУР'!D:H,5,0)</f>
        <v>C</v>
      </c>
    </row>
    <row r="1534" spans="1:31" ht="9.6" customHeight="1" x14ac:dyDescent="0.2">
      <c r="A1534" s="45" t="s">
        <v>1300</v>
      </c>
      <c r="B1534" s="11"/>
      <c r="C1534" s="11" t="s">
        <v>1534</v>
      </c>
      <c r="D1534" s="44">
        <v>25</v>
      </c>
      <c r="E1534" s="44">
        <v>0</v>
      </c>
      <c r="F1534" s="48">
        <v>5</v>
      </c>
      <c r="G1534" s="48">
        <v>0</v>
      </c>
      <c r="H1534" s="44">
        <v>0</v>
      </c>
      <c r="I1534" s="44">
        <v>0</v>
      </c>
      <c r="J1534" s="44">
        <v>0</v>
      </c>
      <c r="K1534" s="48">
        <v>0</v>
      </c>
      <c r="L1534" s="49">
        <v>1269.49</v>
      </c>
      <c r="M1534" s="49">
        <v>0</v>
      </c>
      <c r="N1534" s="10">
        <v>187.62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50">
        <f t="shared" si="80"/>
        <v>105.79083333333334</v>
      </c>
      <c r="U1534" s="50">
        <f t="shared" si="80"/>
        <v>0</v>
      </c>
      <c r="V1534" s="50">
        <f t="shared" si="80"/>
        <v>15.635</v>
      </c>
      <c r="W1534" s="50">
        <f t="shared" si="79"/>
        <v>0</v>
      </c>
      <c r="X1534" s="50">
        <f t="shared" si="79"/>
        <v>0</v>
      </c>
      <c r="Y1534" s="50">
        <f t="shared" si="79"/>
        <v>0</v>
      </c>
      <c r="Z1534" s="50">
        <f t="shared" si="79"/>
        <v>0</v>
      </c>
      <c r="AA1534" s="50">
        <f t="shared" si="79"/>
        <v>0</v>
      </c>
      <c r="AB1534" s="50">
        <f t="shared" si="78"/>
        <v>121.42583333333334</v>
      </c>
      <c r="AC1534" s="48" t="str">
        <f>VLOOKUP(ПРОДАЖИ!C:C,'ИЗ ОСНОВЫ НОМЕНКЛАТУР'!D:E,2,0)</f>
        <v>Аксессуары для столешниц</v>
      </c>
      <c r="AD1534" s="48" t="str">
        <f>VLOOKUP(C:C,'ИЗ ОСНОВЫ НОМЕНКЛАТУР'!D:F,3,0)</f>
        <v>Комплектующие для плинтуса к столешнице</v>
      </c>
      <c r="AE1534" s="48" t="str">
        <f>VLOOKUP(C:C,'ИЗ ОСНОВЫ НОМЕНКЛАТУР'!D:H,5,0)</f>
        <v>C</v>
      </c>
    </row>
    <row r="1535" spans="1:31" ht="9.6" customHeight="1" x14ac:dyDescent="0.2">
      <c r="A1535" s="45" t="s">
        <v>1300</v>
      </c>
      <c r="B1535" s="11"/>
      <c r="C1535" s="11" t="s">
        <v>1535</v>
      </c>
      <c r="D1535" s="44">
        <v>1</v>
      </c>
      <c r="E1535" s="44">
        <v>0</v>
      </c>
      <c r="F1535" s="48">
        <v>0</v>
      </c>
      <c r="G1535" s="48">
        <v>0</v>
      </c>
      <c r="H1535" s="44">
        <v>0</v>
      </c>
      <c r="I1535" s="44">
        <v>0</v>
      </c>
      <c r="J1535" s="44">
        <v>0</v>
      </c>
      <c r="K1535" s="48">
        <v>0</v>
      </c>
      <c r="L1535" s="49">
        <v>613</v>
      </c>
      <c r="M1535" s="49">
        <v>0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50">
        <f t="shared" si="80"/>
        <v>51.083333333333336</v>
      </c>
      <c r="U1535" s="50">
        <f t="shared" si="80"/>
        <v>0</v>
      </c>
      <c r="V1535" s="50">
        <f t="shared" si="80"/>
        <v>0</v>
      </c>
      <c r="W1535" s="50">
        <f t="shared" si="79"/>
        <v>0</v>
      </c>
      <c r="X1535" s="50">
        <f t="shared" si="79"/>
        <v>0</v>
      </c>
      <c r="Y1535" s="50">
        <f t="shared" si="79"/>
        <v>0</v>
      </c>
      <c r="Z1535" s="50">
        <f t="shared" si="79"/>
        <v>0</v>
      </c>
      <c r="AA1535" s="50">
        <f t="shared" si="79"/>
        <v>0</v>
      </c>
      <c r="AB1535" s="50">
        <f t="shared" si="78"/>
        <v>51.083333333333336</v>
      </c>
      <c r="AC1535" s="48" t="str">
        <f>VLOOKUP(ПРОДАЖИ!C:C,'ИЗ ОСНОВЫ НОМЕНКЛАТУР'!D:E,2,0)</f>
        <v>Аксессуары для столешниц</v>
      </c>
      <c r="AD1535" s="48" t="str">
        <f>VLOOKUP(C:C,'ИЗ ОСНОВЫ НОМЕНКЛАТУР'!D:F,3,0)</f>
        <v>Комплектующие для плинтуса к столешнице</v>
      </c>
      <c r="AE1535" s="48" t="str">
        <f>VLOOKUP(C:C,'ИЗ ОСНОВЫ НОМЕНКЛАТУР'!D:H,5,0)</f>
        <v>C</v>
      </c>
    </row>
    <row r="1536" spans="1:31" ht="9.6" customHeight="1" x14ac:dyDescent="0.2">
      <c r="A1536" s="45" t="s">
        <v>1300</v>
      </c>
      <c r="B1536" s="11"/>
      <c r="C1536" s="11" t="s">
        <v>1536</v>
      </c>
      <c r="D1536" s="44">
        <v>0</v>
      </c>
      <c r="E1536" s="44">
        <v>0</v>
      </c>
      <c r="F1536" s="48">
        <v>0</v>
      </c>
      <c r="G1536" s="48">
        <v>0</v>
      </c>
      <c r="H1536" s="44">
        <v>0</v>
      </c>
      <c r="I1536" s="44">
        <v>5</v>
      </c>
      <c r="J1536" s="44">
        <v>6</v>
      </c>
      <c r="K1536" s="48">
        <v>0</v>
      </c>
      <c r="L1536" s="49">
        <v>0</v>
      </c>
      <c r="M1536" s="49">
        <v>0</v>
      </c>
      <c r="N1536" s="10">
        <v>0</v>
      </c>
      <c r="O1536" s="10">
        <v>0</v>
      </c>
      <c r="P1536" s="10">
        <v>0</v>
      </c>
      <c r="Q1536" s="10">
        <v>336.05</v>
      </c>
      <c r="R1536" s="10">
        <v>380.95</v>
      </c>
      <c r="S1536" s="10">
        <v>0</v>
      </c>
      <c r="T1536" s="50">
        <f t="shared" si="80"/>
        <v>0</v>
      </c>
      <c r="U1536" s="50">
        <f t="shared" si="80"/>
        <v>0</v>
      </c>
      <c r="V1536" s="50">
        <f t="shared" si="80"/>
        <v>0</v>
      </c>
      <c r="W1536" s="50">
        <f t="shared" si="79"/>
        <v>0</v>
      </c>
      <c r="X1536" s="50">
        <f t="shared" si="79"/>
        <v>0</v>
      </c>
      <c r="Y1536" s="50">
        <f t="shared" si="79"/>
        <v>28.004166666666666</v>
      </c>
      <c r="Z1536" s="50">
        <f t="shared" si="79"/>
        <v>31.745833333333334</v>
      </c>
      <c r="AA1536" s="50">
        <f t="shared" si="79"/>
        <v>0</v>
      </c>
      <c r="AB1536" s="50">
        <f t="shared" si="78"/>
        <v>59.75</v>
      </c>
      <c r="AC1536" s="48" t="str">
        <f>VLOOKUP(ПРОДАЖИ!C:C,'ИЗ ОСНОВЫ НОМЕНКЛАТУР'!D:E,2,0)</f>
        <v>Аксессуары для столешниц</v>
      </c>
      <c r="AD1536" s="48" t="str">
        <f>VLOOKUP(C:C,'ИЗ ОСНОВЫ НОМЕНКЛАТУР'!D:F,3,0)</f>
        <v>Комплектующие для плинтуса к столешнице</v>
      </c>
      <c r="AE1536" s="48" t="str">
        <f>VLOOKUP(C:C,'ИЗ ОСНОВЫ НОМЕНКЛАТУР'!D:H,5,0)</f>
        <v>C</v>
      </c>
    </row>
    <row r="1537" spans="1:31" ht="9.6" customHeight="1" x14ac:dyDescent="0.2">
      <c r="A1537" s="45" t="s">
        <v>1300</v>
      </c>
      <c r="B1537" s="11"/>
      <c r="C1537" s="11" t="s">
        <v>1537</v>
      </c>
      <c r="D1537" s="44">
        <v>1</v>
      </c>
      <c r="E1537" s="44">
        <v>0</v>
      </c>
      <c r="F1537" s="48">
        <v>3</v>
      </c>
      <c r="G1537" s="48">
        <v>0</v>
      </c>
      <c r="H1537" s="44">
        <v>0</v>
      </c>
      <c r="I1537" s="44">
        <v>0</v>
      </c>
      <c r="J1537" s="44">
        <v>0</v>
      </c>
      <c r="K1537" s="48">
        <v>0</v>
      </c>
      <c r="L1537" s="49">
        <v>55.71</v>
      </c>
      <c r="M1537" s="49">
        <v>0</v>
      </c>
      <c r="N1537" s="10">
        <v>191.57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50">
        <f t="shared" si="80"/>
        <v>4.6425000000000001</v>
      </c>
      <c r="U1537" s="50">
        <f t="shared" si="80"/>
        <v>0</v>
      </c>
      <c r="V1537" s="50">
        <f t="shared" si="80"/>
        <v>15.964166666666666</v>
      </c>
      <c r="W1537" s="50">
        <f t="shared" si="79"/>
        <v>0</v>
      </c>
      <c r="X1537" s="50">
        <f t="shared" si="79"/>
        <v>0</v>
      </c>
      <c r="Y1537" s="50">
        <f t="shared" si="79"/>
        <v>0</v>
      </c>
      <c r="Z1537" s="50">
        <f t="shared" si="79"/>
        <v>0</v>
      </c>
      <c r="AA1537" s="50">
        <f t="shared" si="79"/>
        <v>0</v>
      </c>
      <c r="AB1537" s="50">
        <f t="shared" si="78"/>
        <v>20.606666666666666</v>
      </c>
      <c r="AC1537" s="48" t="str">
        <f>VLOOKUP(ПРОДАЖИ!C:C,'ИЗ ОСНОВЫ НОМЕНКЛАТУР'!D:E,2,0)</f>
        <v>Аксессуары для столешниц</v>
      </c>
      <c r="AD1537" s="48" t="str">
        <f>VLOOKUP(C:C,'ИЗ ОСНОВЫ НОМЕНКЛАТУР'!D:F,3,0)</f>
        <v>Комплектующие для плинтуса к столешнице</v>
      </c>
      <c r="AE1537" s="48" t="str">
        <f>VLOOKUP(C:C,'ИЗ ОСНОВЫ НОМЕНКЛАТУР'!D:H,5,0)</f>
        <v>C</v>
      </c>
    </row>
    <row r="1538" spans="1:31" ht="9.6" customHeight="1" x14ac:dyDescent="0.2">
      <c r="A1538" s="45" t="s">
        <v>1300</v>
      </c>
      <c r="B1538" s="11"/>
      <c r="C1538" s="11" t="s">
        <v>1538</v>
      </c>
      <c r="D1538" s="44">
        <v>0</v>
      </c>
      <c r="E1538" s="44">
        <v>0</v>
      </c>
      <c r="F1538" s="48">
        <v>0</v>
      </c>
      <c r="G1538" s="48">
        <v>0</v>
      </c>
      <c r="H1538" s="44">
        <v>0</v>
      </c>
      <c r="I1538" s="44">
        <v>4</v>
      </c>
      <c r="J1538" s="44">
        <v>0</v>
      </c>
      <c r="K1538" s="48">
        <v>10</v>
      </c>
      <c r="L1538" s="49">
        <v>0</v>
      </c>
      <c r="M1538" s="49">
        <v>0</v>
      </c>
      <c r="N1538" s="10">
        <v>0</v>
      </c>
      <c r="O1538" s="10">
        <v>0</v>
      </c>
      <c r="P1538" s="10">
        <v>0</v>
      </c>
      <c r="Q1538" s="10">
        <v>268.83999999999997</v>
      </c>
      <c r="R1538" s="10">
        <v>0</v>
      </c>
      <c r="S1538" s="10">
        <v>640</v>
      </c>
      <c r="T1538" s="50">
        <f t="shared" si="80"/>
        <v>0</v>
      </c>
      <c r="U1538" s="50">
        <f t="shared" si="80"/>
        <v>0</v>
      </c>
      <c r="V1538" s="50">
        <f t="shared" si="80"/>
        <v>0</v>
      </c>
      <c r="W1538" s="50">
        <f t="shared" si="79"/>
        <v>0</v>
      </c>
      <c r="X1538" s="50">
        <f t="shared" si="79"/>
        <v>0</v>
      </c>
      <c r="Y1538" s="50">
        <f t="shared" ref="Y1538:AA1601" si="81">Q1538/12</f>
        <v>22.403333333333332</v>
      </c>
      <c r="Z1538" s="50">
        <f t="shared" si="81"/>
        <v>0</v>
      </c>
      <c r="AA1538" s="50">
        <f t="shared" si="81"/>
        <v>53.333333333333336</v>
      </c>
      <c r="AB1538" s="50">
        <f t="shared" si="78"/>
        <v>75.736666666666665</v>
      </c>
      <c r="AC1538" s="48" t="str">
        <f>VLOOKUP(ПРОДАЖИ!C:C,'ИЗ ОСНОВЫ НОМЕНКЛАТУР'!D:E,2,0)</f>
        <v>Аксессуары для столешниц</v>
      </c>
      <c r="AD1538" s="48" t="str">
        <f>VLOOKUP(C:C,'ИЗ ОСНОВЫ НОМЕНКЛАТУР'!D:F,3,0)</f>
        <v>Комплектующие для плинтуса к столешнице</v>
      </c>
      <c r="AE1538" s="48" t="str">
        <f>VLOOKUP(C:C,'ИЗ ОСНОВЫ НОМЕНКЛАТУР'!D:H,5,0)</f>
        <v>C</v>
      </c>
    </row>
    <row r="1539" spans="1:31" ht="9.6" customHeight="1" x14ac:dyDescent="0.2">
      <c r="A1539" s="45" t="s">
        <v>1300</v>
      </c>
      <c r="B1539" s="11"/>
      <c r="C1539" s="11" t="s">
        <v>1539</v>
      </c>
      <c r="D1539" s="44">
        <v>0</v>
      </c>
      <c r="E1539" s="44">
        <v>0</v>
      </c>
      <c r="F1539" s="48">
        <v>0</v>
      </c>
      <c r="G1539" s="48">
        <v>0</v>
      </c>
      <c r="H1539" s="44">
        <v>0</v>
      </c>
      <c r="I1539" s="44">
        <v>0</v>
      </c>
      <c r="J1539" s="44">
        <v>2</v>
      </c>
      <c r="K1539" s="48">
        <v>0</v>
      </c>
      <c r="L1539" s="49">
        <v>0</v>
      </c>
      <c r="M1539" s="49">
        <v>0</v>
      </c>
      <c r="N1539" s="10">
        <v>0</v>
      </c>
      <c r="O1539" s="10">
        <v>0</v>
      </c>
      <c r="P1539" s="10">
        <v>0</v>
      </c>
      <c r="Q1539" s="10">
        <v>0</v>
      </c>
      <c r="R1539" s="10">
        <v>219.57</v>
      </c>
      <c r="S1539" s="10">
        <v>0</v>
      </c>
      <c r="T1539" s="50">
        <f t="shared" si="80"/>
        <v>0</v>
      </c>
      <c r="U1539" s="50">
        <f t="shared" si="80"/>
        <v>0</v>
      </c>
      <c r="V1539" s="50">
        <f t="shared" si="80"/>
        <v>0</v>
      </c>
      <c r="W1539" s="50">
        <f t="shared" si="80"/>
        <v>0</v>
      </c>
      <c r="X1539" s="50">
        <f t="shared" si="80"/>
        <v>0</v>
      </c>
      <c r="Y1539" s="50">
        <f t="shared" si="81"/>
        <v>0</v>
      </c>
      <c r="Z1539" s="50">
        <f t="shared" si="81"/>
        <v>18.297499999999999</v>
      </c>
      <c r="AA1539" s="50">
        <f t="shared" si="81"/>
        <v>0</v>
      </c>
      <c r="AB1539" s="50">
        <f t="shared" si="78"/>
        <v>18.297499999999999</v>
      </c>
      <c r="AC1539" s="48" t="str">
        <f>VLOOKUP(ПРОДАЖИ!C:C,'ИЗ ОСНОВЫ НОМЕНКЛАТУР'!D:E,2,0)</f>
        <v>Аксессуары для столешниц</v>
      </c>
      <c r="AD1539" s="48" t="str">
        <f>VLOOKUP(C:C,'ИЗ ОСНОВЫ НОМЕНКЛАТУР'!D:F,3,0)</f>
        <v>Комплектующие для плинтуса к столешнице</v>
      </c>
      <c r="AE1539" s="48" t="str">
        <f>VLOOKUP(C:C,'ИЗ ОСНОВЫ НОМЕНКЛАТУР'!D:H,5,0)</f>
        <v>C</v>
      </c>
    </row>
    <row r="1540" spans="1:31" ht="9.6" customHeight="1" x14ac:dyDescent="0.2">
      <c r="A1540" s="45" t="s">
        <v>1300</v>
      </c>
      <c r="B1540" s="11"/>
      <c r="C1540" s="11" t="s">
        <v>1540</v>
      </c>
      <c r="D1540" s="44">
        <v>2</v>
      </c>
      <c r="E1540" s="44">
        <v>0</v>
      </c>
      <c r="F1540" s="48">
        <v>0</v>
      </c>
      <c r="G1540" s="48">
        <v>0</v>
      </c>
      <c r="H1540" s="44">
        <v>0</v>
      </c>
      <c r="I1540" s="44">
        <v>1</v>
      </c>
      <c r="J1540" s="44">
        <v>3</v>
      </c>
      <c r="K1540" s="48">
        <v>3</v>
      </c>
      <c r="L1540" s="49">
        <v>150</v>
      </c>
      <c r="M1540" s="49">
        <v>0</v>
      </c>
      <c r="N1540" s="10">
        <v>0</v>
      </c>
      <c r="O1540" s="10">
        <v>0</v>
      </c>
      <c r="P1540" s="10">
        <v>0</v>
      </c>
      <c r="Q1540" s="10">
        <v>67.209999999999994</v>
      </c>
      <c r="R1540" s="10">
        <v>191.23</v>
      </c>
      <c r="S1540" s="10">
        <v>191.23</v>
      </c>
      <c r="T1540" s="50">
        <f t="shared" si="80"/>
        <v>12.5</v>
      </c>
      <c r="U1540" s="50">
        <f t="shared" si="80"/>
        <v>0</v>
      </c>
      <c r="V1540" s="50">
        <f t="shared" si="80"/>
        <v>0</v>
      </c>
      <c r="W1540" s="50">
        <f t="shared" si="80"/>
        <v>0</v>
      </c>
      <c r="X1540" s="50">
        <f t="shared" si="80"/>
        <v>0</v>
      </c>
      <c r="Y1540" s="50">
        <f t="shared" si="81"/>
        <v>5.6008333333333331</v>
      </c>
      <c r="Z1540" s="50">
        <f t="shared" si="81"/>
        <v>15.935833333333333</v>
      </c>
      <c r="AA1540" s="50">
        <f t="shared" si="81"/>
        <v>15.935833333333333</v>
      </c>
      <c r="AB1540" s="50">
        <f t="shared" ref="AB1540:AB1603" si="82">T1540+U1540+V1540+W1540+X1540+Y1540+Z1540+AA1540</f>
        <v>49.972500000000004</v>
      </c>
      <c r="AC1540" s="48" t="str">
        <f>VLOOKUP(ПРОДАЖИ!C:C,'ИЗ ОСНОВЫ НОМЕНКЛАТУР'!D:E,2,0)</f>
        <v>Аксессуары для столешниц</v>
      </c>
      <c r="AD1540" s="48" t="str">
        <f>VLOOKUP(C:C,'ИЗ ОСНОВЫ НОМЕНКЛАТУР'!D:F,3,0)</f>
        <v>Комплектующие для плинтуса к столешнице</v>
      </c>
      <c r="AE1540" s="48" t="str">
        <f>VLOOKUP(C:C,'ИЗ ОСНОВЫ НОМЕНКЛАТУР'!D:H,5,0)</f>
        <v>C</v>
      </c>
    </row>
    <row r="1541" spans="1:31" ht="9.6" customHeight="1" x14ac:dyDescent="0.2">
      <c r="A1541" s="45" t="s">
        <v>1300</v>
      </c>
      <c r="B1541" s="11"/>
      <c r="C1541" s="11" t="s">
        <v>1541</v>
      </c>
      <c r="D1541" s="44">
        <v>0</v>
      </c>
      <c r="E1541" s="44">
        <v>0</v>
      </c>
      <c r="F1541" s="48">
        <v>0</v>
      </c>
      <c r="G1541" s="48">
        <v>0</v>
      </c>
      <c r="H1541" s="44">
        <v>0</v>
      </c>
      <c r="I1541" s="44">
        <v>0</v>
      </c>
      <c r="J1541" s="44">
        <v>0</v>
      </c>
      <c r="K1541" s="48">
        <v>10</v>
      </c>
      <c r="L1541" s="49">
        <v>0</v>
      </c>
      <c r="M1541" s="49">
        <v>0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872</v>
      </c>
      <c r="T1541" s="50">
        <f t="shared" si="80"/>
        <v>0</v>
      </c>
      <c r="U1541" s="50">
        <f t="shared" si="80"/>
        <v>0</v>
      </c>
      <c r="V1541" s="50">
        <f t="shared" si="80"/>
        <v>0</v>
      </c>
      <c r="W1541" s="50">
        <f t="shared" si="80"/>
        <v>0</v>
      </c>
      <c r="X1541" s="50">
        <f t="shared" si="80"/>
        <v>0</v>
      </c>
      <c r="Y1541" s="50">
        <f t="shared" si="81"/>
        <v>0</v>
      </c>
      <c r="Z1541" s="50">
        <f t="shared" si="81"/>
        <v>0</v>
      </c>
      <c r="AA1541" s="50">
        <f t="shared" si="81"/>
        <v>72.666666666666671</v>
      </c>
      <c r="AB1541" s="50">
        <f t="shared" si="82"/>
        <v>72.666666666666671</v>
      </c>
      <c r="AC1541" s="48" t="str">
        <f>VLOOKUP(ПРОДАЖИ!C:C,'ИЗ ОСНОВЫ НОМЕНКЛАТУР'!D:E,2,0)</f>
        <v>Аксессуары для столешниц</v>
      </c>
      <c r="AD1541" s="48" t="str">
        <f>VLOOKUP(C:C,'ИЗ ОСНОВЫ НОМЕНКЛАТУР'!D:F,3,0)</f>
        <v>Комплектующие для плинтуса к столешнице</v>
      </c>
      <c r="AE1541" s="48" t="str">
        <f>VLOOKUP(C:C,'ИЗ ОСНОВЫ НОМЕНКЛАТУР'!D:H,5,0)</f>
        <v>C</v>
      </c>
    </row>
    <row r="1542" spans="1:31" ht="9.6" customHeight="1" x14ac:dyDescent="0.2">
      <c r="A1542" s="45" t="s">
        <v>1300</v>
      </c>
      <c r="B1542" s="11"/>
      <c r="C1542" s="11" t="s">
        <v>1542</v>
      </c>
      <c r="D1542" s="44">
        <v>0</v>
      </c>
      <c r="E1542" s="44">
        <v>0</v>
      </c>
      <c r="F1542" s="48">
        <v>4</v>
      </c>
      <c r="G1542" s="48">
        <v>0</v>
      </c>
      <c r="H1542" s="44">
        <v>0</v>
      </c>
      <c r="I1542" s="44">
        <v>1</v>
      </c>
      <c r="J1542" s="44">
        <v>0</v>
      </c>
      <c r="K1542" s="48">
        <v>0</v>
      </c>
      <c r="L1542" s="49">
        <v>0</v>
      </c>
      <c r="M1542" s="49">
        <v>0</v>
      </c>
      <c r="N1542" s="10">
        <v>496.22</v>
      </c>
      <c r="O1542" s="10">
        <v>0</v>
      </c>
      <c r="P1542" s="10">
        <v>0</v>
      </c>
      <c r="Q1542" s="10">
        <v>124.06</v>
      </c>
      <c r="R1542" s="10">
        <v>0</v>
      </c>
      <c r="S1542" s="10">
        <v>0</v>
      </c>
      <c r="T1542" s="50">
        <f t="shared" si="80"/>
        <v>0</v>
      </c>
      <c r="U1542" s="50">
        <f t="shared" si="80"/>
        <v>0</v>
      </c>
      <c r="V1542" s="50">
        <f t="shared" si="80"/>
        <v>41.351666666666667</v>
      </c>
      <c r="W1542" s="50">
        <f t="shared" si="80"/>
        <v>0</v>
      </c>
      <c r="X1542" s="50">
        <f t="shared" si="80"/>
        <v>0</v>
      </c>
      <c r="Y1542" s="50">
        <f t="shared" si="81"/>
        <v>10.338333333333333</v>
      </c>
      <c r="Z1542" s="50">
        <f t="shared" si="81"/>
        <v>0</v>
      </c>
      <c r="AA1542" s="50">
        <f t="shared" si="81"/>
        <v>0</v>
      </c>
      <c r="AB1542" s="50">
        <f t="shared" si="82"/>
        <v>51.69</v>
      </c>
      <c r="AC1542" s="48" t="str">
        <f>VLOOKUP(ПРОДАЖИ!C:C,'ИЗ ОСНОВЫ НОМЕНКЛАТУР'!D:E,2,0)</f>
        <v>Аксессуары для столешниц</v>
      </c>
      <c r="AD1542" s="48" t="str">
        <f>VLOOKUP(C:C,'ИЗ ОСНОВЫ НОМЕНКЛАТУР'!D:F,3,0)</f>
        <v>Комплектующие для плинтуса к столешнице</v>
      </c>
      <c r="AE1542" s="48" t="str">
        <f>VLOOKUP(C:C,'ИЗ ОСНОВЫ НОМЕНКЛАТУР'!D:H,5,0)</f>
        <v>C</v>
      </c>
    </row>
    <row r="1543" spans="1:31" ht="9.6" customHeight="1" x14ac:dyDescent="0.2">
      <c r="A1543" s="45" t="s">
        <v>1300</v>
      </c>
      <c r="B1543" s="11"/>
      <c r="C1543" s="11" t="s">
        <v>1543</v>
      </c>
      <c r="D1543" s="44">
        <v>0</v>
      </c>
      <c r="E1543" s="44">
        <v>0</v>
      </c>
      <c r="F1543" s="48">
        <v>2</v>
      </c>
      <c r="G1543" s="48">
        <v>0</v>
      </c>
      <c r="H1543" s="44">
        <v>0</v>
      </c>
      <c r="I1543" s="44">
        <v>3</v>
      </c>
      <c r="J1543" s="44">
        <v>0</v>
      </c>
      <c r="K1543" s="48">
        <v>0</v>
      </c>
      <c r="L1543" s="49">
        <v>0</v>
      </c>
      <c r="M1543" s="49">
        <v>0</v>
      </c>
      <c r="N1543" s="10">
        <v>248.11</v>
      </c>
      <c r="O1543" s="10">
        <v>0</v>
      </c>
      <c r="P1543" s="10">
        <v>0</v>
      </c>
      <c r="Q1543" s="10">
        <v>372.17</v>
      </c>
      <c r="R1543" s="10">
        <v>0</v>
      </c>
      <c r="S1543" s="10">
        <v>0</v>
      </c>
      <c r="T1543" s="50">
        <f t="shared" ref="T1543:X1593" si="83">L1543/12</f>
        <v>0</v>
      </c>
      <c r="U1543" s="50">
        <f t="shared" si="83"/>
        <v>0</v>
      </c>
      <c r="V1543" s="50">
        <f t="shared" si="83"/>
        <v>20.675833333333333</v>
      </c>
      <c r="W1543" s="50">
        <f t="shared" si="83"/>
        <v>0</v>
      </c>
      <c r="X1543" s="50">
        <f t="shared" si="83"/>
        <v>0</v>
      </c>
      <c r="Y1543" s="50">
        <f t="shared" si="81"/>
        <v>31.014166666666668</v>
      </c>
      <c r="Z1543" s="50">
        <f t="shared" si="81"/>
        <v>0</v>
      </c>
      <c r="AA1543" s="50">
        <f t="shared" si="81"/>
        <v>0</v>
      </c>
      <c r="AB1543" s="50">
        <f t="shared" si="82"/>
        <v>51.69</v>
      </c>
      <c r="AC1543" s="48" t="str">
        <f>VLOOKUP(ПРОДАЖИ!C:C,'ИЗ ОСНОВЫ НОМЕНКЛАТУР'!D:E,2,0)</f>
        <v>Аксессуары для столешниц</v>
      </c>
      <c r="AD1543" s="48" t="str">
        <f>VLOOKUP(C:C,'ИЗ ОСНОВЫ НОМЕНКЛАТУР'!D:F,3,0)</f>
        <v>Комплектующие для плинтуса к столешнице</v>
      </c>
      <c r="AE1543" s="48" t="str">
        <f>VLOOKUP(C:C,'ИЗ ОСНОВЫ НОМЕНКЛАТУР'!D:H,5,0)</f>
        <v>C</v>
      </c>
    </row>
    <row r="1544" spans="1:31" ht="9.6" customHeight="1" x14ac:dyDescent="0.2">
      <c r="A1544" s="45" t="s">
        <v>1300</v>
      </c>
      <c r="B1544" s="11"/>
      <c r="C1544" s="11" t="s">
        <v>1544</v>
      </c>
      <c r="D1544" s="44">
        <v>0</v>
      </c>
      <c r="E1544" s="44">
        <v>0</v>
      </c>
      <c r="F1544" s="48">
        <v>0</v>
      </c>
      <c r="G1544" s="48">
        <v>0</v>
      </c>
      <c r="H1544" s="44">
        <v>0</v>
      </c>
      <c r="I1544" s="44">
        <v>0</v>
      </c>
      <c r="J1544" s="44">
        <v>3</v>
      </c>
      <c r="K1544" s="48">
        <v>0</v>
      </c>
      <c r="L1544" s="49">
        <v>0</v>
      </c>
      <c r="M1544" s="49">
        <v>0</v>
      </c>
      <c r="N1544" s="10">
        <v>0</v>
      </c>
      <c r="O1544" s="10">
        <v>0</v>
      </c>
      <c r="P1544" s="10">
        <v>0</v>
      </c>
      <c r="Q1544" s="10">
        <v>0</v>
      </c>
      <c r="R1544" s="10">
        <v>199.11</v>
      </c>
      <c r="S1544" s="10">
        <v>0</v>
      </c>
      <c r="T1544" s="50">
        <f t="shared" si="83"/>
        <v>0</v>
      </c>
      <c r="U1544" s="50">
        <f t="shared" si="83"/>
        <v>0</v>
      </c>
      <c r="V1544" s="50">
        <f t="shared" si="83"/>
        <v>0</v>
      </c>
      <c r="W1544" s="50">
        <f t="shared" si="83"/>
        <v>0</v>
      </c>
      <c r="X1544" s="50">
        <f t="shared" si="83"/>
        <v>0</v>
      </c>
      <c r="Y1544" s="50">
        <f t="shared" si="81"/>
        <v>0</v>
      </c>
      <c r="Z1544" s="50">
        <f t="shared" si="81"/>
        <v>16.592500000000001</v>
      </c>
      <c r="AA1544" s="50">
        <f t="shared" si="81"/>
        <v>0</v>
      </c>
      <c r="AB1544" s="50">
        <f t="shared" si="82"/>
        <v>16.592500000000001</v>
      </c>
      <c r="AC1544" s="48" t="str">
        <f>VLOOKUP(ПРОДАЖИ!C:C,'ИЗ ОСНОВЫ НОМЕНКЛАТУР'!D:E,2,0)</f>
        <v>Аксессуары для столешниц</v>
      </c>
      <c r="AD1544" s="48" t="str">
        <f>VLOOKUP(C:C,'ИЗ ОСНОВЫ НОМЕНКЛАТУР'!D:F,3,0)</f>
        <v>Комплектующие для плинтуса к столешнице</v>
      </c>
      <c r="AE1544" s="48" t="str">
        <f>VLOOKUP(C:C,'ИЗ ОСНОВЫ НОМЕНКЛАТУР'!D:H,5,0)</f>
        <v>C</v>
      </c>
    </row>
    <row r="1545" spans="1:31" ht="9.6" customHeight="1" x14ac:dyDescent="0.2">
      <c r="A1545" s="45" t="s">
        <v>1300</v>
      </c>
      <c r="B1545" s="11"/>
      <c r="C1545" s="11" t="s">
        <v>1545</v>
      </c>
      <c r="D1545" s="44">
        <v>0</v>
      </c>
      <c r="E1545" s="44">
        <v>0</v>
      </c>
      <c r="F1545" s="48">
        <v>0</v>
      </c>
      <c r="G1545" s="48">
        <v>0</v>
      </c>
      <c r="H1545" s="44">
        <v>0</v>
      </c>
      <c r="I1545" s="44">
        <v>0</v>
      </c>
      <c r="J1545" s="44">
        <v>6</v>
      </c>
      <c r="K1545" s="48">
        <v>0</v>
      </c>
      <c r="L1545" s="49">
        <v>0</v>
      </c>
      <c r="M1545" s="49">
        <v>0</v>
      </c>
      <c r="N1545" s="10">
        <v>0</v>
      </c>
      <c r="O1545" s="10">
        <v>0</v>
      </c>
      <c r="P1545" s="10">
        <v>0</v>
      </c>
      <c r="Q1545" s="10">
        <v>0</v>
      </c>
      <c r="R1545" s="10">
        <v>382.49</v>
      </c>
      <c r="S1545" s="10">
        <v>0</v>
      </c>
      <c r="T1545" s="50">
        <f t="shared" si="83"/>
        <v>0</v>
      </c>
      <c r="U1545" s="50">
        <f t="shared" si="83"/>
        <v>0</v>
      </c>
      <c r="V1545" s="50">
        <f t="shared" si="83"/>
        <v>0</v>
      </c>
      <c r="W1545" s="50">
        <f t="shared" si="83"/>
        <v>0</v>
      </c>
      <c r="X1545" s="50">
        <f t="shared" si="83"/>
        <v>0</v>
      </c>
      <c r="Y1545" s="50">
        <f t="shared" si="81"/>
        <v>0</v>
      </c>
      <c r="Z1545" s="50">
        <f t="shared" si="81"/>
        <v>31.874166666666667</v>
      </c>
      <c r="AA1545" s="50">
        <f t="shared" si="81"/>
        <v>0</v>
      </c>
      <c r="AB1545" s="50">
        <f t="shared" si="82"/>
        <v>31.874166666666667</v>
      </c>
      <c r="AC1545" s="48" t="str">
        <f>VLOOKUP(ПРОДАЖИ!C:C,'ИЗ ОСНОВЫ НОМЕНКЛАТУР'!D:E,2,0)</f>
        <v>Аксессуары для столешниц</v>
      </c>
      <c r="AD1545" s="48" t="str">
        <f>VLOOKUP(C:C,'ИЗ ОСНОВЫ НОМЕНКЛАТУР'!D:F,3,0)</f>
        <v>Комплектующие для плинтуса к столешнице</v>
      </c>
      <c r="AE1545" s="48" t="str">
        <f>VLOOKUP(C:C,'ИЗ ОСНОВЫ НОМЕНКЛАТУР'!D:H,5,0)</f>
        <v>C</v>
      </c>
    </row>
    <row r="1546" spans="1:31" ht="9.6" customHeight="1" x14ac:dyDescent="0.2">
      <c r="A1546" s="45" t="s">
        <v>1300</v>
      </c>
      <c r="B1546" s="11"/>
      <c r="C1546" s="11" t="s">
        <v>1546</v>
      </c>
      <c r="D1546" s="44">
        <v>1</v>
      </c>
      <c r="E1546" s="44">
        <v>0</v>
      </c>
      <c r="F1546" s="48">
        <v>3</v>
      </c>
      <c r="G1546" s="48">
        <v>0</v>
      </c>
      <c r="H1546" s="44">
        <v>0</v>
      </c>
      <c r="I1546" s="44">
        <v>0</v>
      </c>
      <c r="J1546" s="44">
        <v>0</v>
      </c>
      <c r="K1546" s="48">
        <v>4</v>
      </c>
      <c r="L1546" s="49">
        <v>73.78</v>
      </c>
      <c r="M1546" s="49">
        <v>0</v>
      </c>
      <c r="N1546" s="10">
        <v>209.42</v>
      </c>
      <c r="O1546" s="10">
        <v>0</v>
      </c>
      <c r="P1546" s="10">
        <v>0</v>
      </c>
      <c r="Q1546" s="10">
        <v>0</v>
      </c>
      <c r="R1546" s="10">
        <v>0</v>
      </c>
      <c r="S1546" s="10">
        <v>256</v>
      </c>
      <c r="T1546" s="50">
        <f t="shared" si="83"/>
        <v>6.1483333333333334</v>
      </c>
      <c r="U1546" s="50">
        <f t="shared" si="83"/>
        <v>0</v>
      </c>
      <c r="V1546" s="50">
        <f t="shared" si="83"/>
        <v>17.451666666666664</v>
      </c>
      <c r="W1546" s="50">
        <f t="shared" si="83"/>
        <v>0</v>
      </c>
      <c r="X1546" s="50">
        <f t="shared" si="83"/>
        <v>0</v>
      </c>
      <c r="Y1546" s="50">
        <f t="shared" si="81"/>
        <v>0</v>
      </c>
      <c r="Z1546" s="50">
        <f t="shared" si="81"/>
        <v>0</v>
      </c>
      <c r="AA1546" s="50">
        <f t="shared" si="81"/>
        <v>21.333333333333332</v>
      </c>
      <c r="AB1546" s="50">
        <f t="shared" si="82"/>
        <v>44.93333333333333</v>
      </c>
      <c r="AC1546" s="48" t="str">
        <f>VLOOKUP(ПРОДАЖИ!C:C,'ИЗ ОСНОВЫ НОМЕНКЛАТУР'!D:E,2,0)</f>
        <v>Аксессуары для столешниц</v>
      </c>
      <c r="AD1546" s="48" t="str">
        <f>VLOOKUP(C:C,'ИЗ ОСНОВЫ НОМЕНКЛАТУР'!D:F,3,0)</f>
        <v>Комплектующие для плинтуса к столешнице</v>
      </c>
      <c r="AE1546" s="48" t="str">
        <f>VLOOKUP(C:C,'ИЗ ОСНОВЫ НОМЕНКЛАТУР'!D:H,5,0)</f>
        <v>C</v>
      </c>
    </row>
    <row r="1547" spans="1:31" ht="9.6" customHeight="1" x14ac:dyDescent="0.2">
      <c r="A1547" s="45" t="s">
        <v>1300</v>
      </c>
      <c r="B1547" s="11"/>
      <c r="C1547" s="11" t="s">
        <v>1547</v>
      </c>
      <c r="D1547" s="44">
        <v>0</v>
      </c>
      <c r="E1547" s="44">
        <v>0</v>
      </c>
      <c r="F1547" s="48">
        <v>0</v>
      </c>
      <c r="G1547" s="48">
        <v>0</v>
      </c>
      <c r="H1547" s="44">
        <v>0</v>
      </c>
      <c r="I1547" s="44">
        <v>0</v>
      </c>
      <c r="J1547" s="44">
        <v>5</v>
      </c>
      <c r="K1547" s="48">
        <v>0</v>
      </c>
      <c r="L1547" s="49">
        <v>0</v>
      </c>
      <c r="M1547" s="49">
        <v>0</v>
      </c>
      <c r="N1547" s="10">
        <v>0</v>
      </c>
      <c r="O1547" s="10">
        <v>0</v>
      </c>
      <c r="P1547" s="10">
        <v>0</v>
      </c>
      <c r="Q1547" s="10">
        <v>0</v>
      </c>
      <c r="R1547" s="10">
        <v>316.02999999999997</v>
      </c>
      <c r="S1547" s="10">
        <v>0</v>
      </c>
      <c r="T1547" s="50">
        <f t="shared" si="83"/>
        <v>0</v>
      </c>
      <c r="U1547" s="50">
        <f t="shared" si="83"/>
        <v>0</v>
      </c>
      <c r="V1547" s="50">
        <f t="shared" si="83"/>
        <v>0</v>
      </c>
      <c r="W1547" s="50">
        <f t="shared" si="83"/>
        <v>0</v>
      </c>
      <c r="X1547" s="50">
        <f t="shared" si="83"/>
        <v>0</v>
      </c>
      <c r="Y1547" s="50">
        <f t="shared" si="81"/>
        <v>0</v>
      </c>
      <c r="Z1547" s="50">
        <f t="shared" si="81"/>
        <v>26.33583333333333</v>
      </c>
      <c r="AA1547" s="50">
        <f t="shared" si="81"/>
        <v>0</v>
      </c>
      <c r="AB1547" s="50">
        <f t="shared" si="82"/>
        <v>26.33583333333333</v>
      </c>
      <c r="AC1547" s="48" t="str">
        <f>VLOOKUP(ПРОДАЖИ!C:C,'ИЗ ОСНОВЫ НОМЕНКЛАТУР'!D:E,2,0)</f>
        <v>Аксессуары для столешниц</v>
      </c>
      <c r="AD1547" s="48" t="str">
        <f>VLOOKUP(C:C,'ИЗ ОСНОВЫ НОМЕНКЛАТУР'!D:F,3,0)</f>
        <v>Комплектующие для плинтуса к столешнице</v>
      </c>
      <c r="AE1547" s="48" t="str">
        <f>VLOOKUP(C:C,'ИЗ ОСНОВЫ НОМЕНКЛАТУР'!D:H,5,0)</f>
        <v>C</v>
      </c>
    </row>
    <row r="1548" spans="1:31" ht="9.6" customHeight="1" x14ac:dyDescent="0.2">
      <c r="A1548" s="45" t="s">
        <v>1300</v>
      </c>
      <c r="B1548" s="11"/>
      <c r="C1548" s="11" t="s">
        <v>1548</v>
      </c>
      <c r="D1548" s="44">
        <v>0</v>
      </c>
      <c r="E1548" s="44">
        <v>0</v>
      </c>
      <c r="F1548" s="48">
        <v>0</v>
      </c>
      <c r="G1548" s="48">
        <v>0</v>
      </c>
      <c r="H1548" s="44">
        <v>0</v>
      </c>
      <c r="I1548" s="44">
        <v>0</v>
      </c>
      <c r="J1548" s="44">
        <v>4</v>
      </c>
      <c r="K1548" s="48">
        <v>0</v>
      </c>
      <c r="L1548" s="49">
        <v>0</v>
      </c>
      <c r="M1548" s="49">
        <v>0</v>
      </c>
      <c r="N1548" s="10">
        <v>0</v>
      </c>
      <c r="O1548" s="10">
        <v>0</v>
      </c>
      <c r="P1548" s="10">
        <v>0</v>
      </c>
      <c r="Q1548" s="10">
        <v>0</v>
      </c>
      <c r="R1548" s="10">
        <v>349.12</v>
      </c>
      <c r="S1548" s="10">
        <v>0</v>
      </c>
      <c r="T1548" s="50">
        <f t="shared" si="83"/>
        <v>0</v>
      </c>
      <c r="U1548" s="50">
        <f t="shared" si="83"/>
        <v>0</v>
      </c>
      <c r="V1548" s="50">
        <f t="shared" si="83"/>
        <v>0</v>
      </c>
      <c r="W1548" s="50">
        <f t="shared" si="83"/>
        <v>0</v>
      </c>
      <c r="X1548" s="50">
        <f t="shared" si="83"/>
        <v>0</v>
      </c>
      <c r="Y1548" s="50">
        <f t="shared" si="81"/>
        <v>0</v>
      </c>
      <c r="Z1548" s="50">
        <f t="shared" si="81"/>
        <v>29.093333333333334</v>
      </c>
      <c r="AA1548" s="50">
        <f t="shared" si="81"/>
        <v>0</v>
      </c>
      <c r="AB1548" s="50">
        <f t="shared" si="82"/>
        <v>29.093333333333334</v>
      </c>
      <c r="AC1548" s="48" t="str">
        <f>VLOOKUP(ПРОДАЖИ!C:C,'ИЗ ОСНОВЫ НОМЕНКЛАТУР'!D:E,2,0)</f>
        <v>Аксессуары для столешниц</v>
      </c>
      <c r="AD1548" s="48" t="str">
        <f>VLOOKUP(C:C,'ИЗ ОСНОВЫ НОМЕНКЛАТУР'!D:F,3,0)</f>
        <v>Комплектующие для плинтуса к столешнице</v>
      </c>
      <c r="AE1548" s="48" t="str">
        <f>VLOOKUP(C:C,'ИЗ ОСНОВЫ НОМЕНКЛАТУР'!D:H,5,0)</f>
        <v>C</v>
      </c>
    </row>
    <row r="1549" spans="1:31" ht="9.6" customHeight="1" x14ac:dyDescent="0.2">
      <c r="A1549" s="45" t="s">
        <v>1300</v>
      </c>
      <c r="B1549" s="11"/>
      <c r="C1549" s="11" t="s">
        <v>1549</v>
      </c>
      <c r="D1549" s="44">
        <v>0</v>
      </c>
      <c r="E1549" s="44">
        <v>0</v>
      </c>
      <c r="F1549" s="48">
        <v>4</v>
      </c>
      <c r="G1549" s="48">
        <v>0</v>
      </c>
      <c r="H1549" s="44">
        <v>0</v>
      </c>
      <c r="I1549" s="44">
        <v>0</v>
      </c>
      <c r="J1549" s="44">
        <v>0</v>
      </c>
      <c r="K1549" s="48">
        <v>0</v>
      </c>
      <c r="L1549" s="49">
        <v>0</v>
      </c>
      <c r="M1549" s="49">
        <v>0</v>
      </c>
      <c r="N1549" s="10">
        <v>436.84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50">
        <f t="shared" si="83"/>
        <v>0</v>
      </c>
      <c r="U1549" s="50">
        <f t="shared" si="83"/>
        <v>0</v>
      </c>
      <c r="V1549" s="50">
        <f t="shared" si="83"/>
        <v>36.403333333333329</v>
      </c>
      <c r="W1549" s="50">
        <f t="shared" si="83"/>
        <v>0</v>
      </c>
      <c r="X1549" s="50">
        <f t="shared" si="83"/>
        <v>0</v>
      </c>
      <c r="Y1549" s="50">
        <f t="shared" si="81"/>
        <v>0</v>
      </c>
      <c r="Z1549" s="50">
        <f t="shared" si="81"/>
        <v>0</v>
      </c>
      <c r="AA1549" s="50">
        <f t="shared" si="81"/>
        <v>0</v>
      </c>
      <c r="AB1549" s="50">
        <f t="shared" si="82"/>
        <v>36.403333333333329</v>
      </c>
      <c r="AC1549" s="48" t="str">
        <f>VLOOKUP(ПРОДАЖИ!C:C,'ИЗ ОСНОВЫ НОМЕНКЛАТУР'!D:E,2,0)</f>
        <v>Аксессуары для столешниц</v>
      </c>
      <c r="AD1549" s="48" t="str">
        <f>VLOOKUP(C:C,'ИЗ ОСНОВЫ НОМЕНКЛАТУР'!D:F,3,0)</f>
        <v>Комплектующие для плинтуса к столешнице</v>
      </c>
      <c r="AE1549" s="48" t="str">
        <f>VLOOKUP(C:C,'ИЗ ОСНОВЫ НОМЕНКЛАТУР'!D:H,5,0)</f>
        <v>C</v>
      </c>
    </row>
    <row r="1550" spans="1:31" ht="9.6" customHeight="1" x14ac:dyDescent="0.2">
      <c r="A1550" s="45" t="s">
        <v>1300</v>
      </c>
      <c r="B1550" s="11"/>
      <c r="C1550" s="11" t="s">
        <v>1550</v>
      </c>
      <c r="D1550" s="44">
        <v>0</v>
      </c>
      <c r="E1550" s="44">
        <v>0</v>
      </c>
      <c r="F1550" s="48">
        <v>0</v>
      </c>
      <c r="G1550" s="48">
        <v>0</v>
      </c>
      <c r="H1550" s="44">
        <v>0</v>
      </c>
      <c r="I1550" s="44">
        <v>0</v>
      </c>
      <c r="J1550" s="44">
        <v>0</v>
      </c>
      <c r="K1550" s="48">
        <v>8</v>
      </c>
      <c r="L1550" s="49">
        <v>0</v>
      </c>
      <c r="M1550" s="49">
        <v>0</v>
      </c>
      <c r="N1550" s="10">
        <v>0</v>
      </c>
      <c r="O1550" s="10">
        <v>0</v>
      </c>
      <c r="P1550" s="10">
        <v>0</v>
      </c>
      <c r="Q1550" s="10">
        <v>0</v>
      </c>
      <c r="R1550" s="10">
        <v>0</v>
      </c>
      <c r="S1550" s="10">
        <v>512</v>
      </c>
      <c r="T1550" s="50">
        <f t="shared" si="83"/>
        <v>0</v>
      </c>
      <c r="U1550" s="50">
        <f t="shared" si="83"/>
        <v>0</v>
      </c>
      <c r="V1550" s="50">
        <f t="shared" si="83"/>
        <v>0</v>
      </c>
      <c r="W1550" s="50">
        <f t="shared" si="83"/>
        <v>0</v>
      </c>
      <c r="X1550" s="50">
        <f t="shared" si="83"/>
        <v>0</v>
      </c>
      <c r="Y1550" s="50">
        <f t="shared" si="81"/>
        <v>0</v>
      </c>
      <c r="Z1550" s="50">
        <f t="shared" si="81"/>
        <v>0</v>
      </c>
      <c r="AA1550" s="50">
        <f t="shared" si="81"/>
        <v>42.666666666666664</v>
      </c>
      <c r="AB1550" s="50">
        <f t="shared" si="82"/>
        <v>42.666666666666664</v>
      </c>
      <c r="AC1550" s="48" t="str">
        <f>VLOOKUP(ПРОДАЖИ!C:C,'ИЗ ОСНОВЫ НОМЕНКЛАТУР'!D:E,2,0)</f>
        <v>Аксессуары для столешниц</v>
      </c>
      <c r="AD1550" s="48" t="str">
        <f>VLOOKUP(C:C,'ИЗ ОСНОВЫ НОМЕНКЛАТУР'!D:F,3,0)</f>
        <v>Комплектующие для плинтуса к столешнице</v>
      </c>
      <c r="AE1550" s="48" t="str">
        <f>VLOOKUP(C:C,'ИЗ ОСНОВЫ НОМЕНКЛАТУР'!D:H,5,0)</f>
        <v>C</v>
      </c>
    </row>
    <row r="1551" spans="1:31" ht="9.6" customHeight="1" x14ac:dyDescent="0.2">
      <c r="A1551" s="45" t="s">
        <v>1300</v>
      </c>
      <c r="B1551" s="11"/>
      <c r="C1551" s="11" t="s">
        <v>1551</v>
      </c>
      <c r="D1551" s="44">
        <v>0</v>
      </c>
      <c r="E1551" s="44">
        <v>0</v>
      </c>
      <c r="F1551" s="48">
        <v>0</v>
      </c>
      <c r="G1551" s="48">
        <v>0</v>
      </c>
      <c r="H1551" s="44">
        <v>0</v>
      </c>
      <c r="I1551" s="44">
        <v>0</v>
      </c>
      <c r="J1551" s="44">
        <v>9</v>
      </c>
      <c r="K1551" s="48">
        <v>0</v>
      </c>
      <c r="L1551" s="49">
        <v>0</v>
      </c>
      <c r="M1551" s="49">
        <v>0</v>
      </c>
      <c r="N1551" s="10">
        <v>0</v>
      </c>
      <c r="O1551" s="10">
        <v>0</v>
      </c>
      <c r="P1551" s="10">
        <v>0</v>
      </c>
      <c r="Q1551" s="10">
        <v>0</v>
      </c>
      <c r="R1551" s="10">
        <v>264.13</v>
      </c>
      <c r="S1551" s="10">
        <v>0</v>
      </c>
      <c r="T1551" s="50">
        <f t="shared" si="83"/>
        <v>0</v>
      </c>
      <c r="U1551" s="50">
        <f t="shared" si="83"/>
        <v>0</v>
      </c>
      <c r="V1551" s="50">
        <f t="shared" si="83"/>
        <v>0</v>
      </c>
      <c r="W1551" s="50">
        <f t="shared" si="83"/>
        <v>0</v>
      </c>
      <c r="X1551" s="50">
        <f t="shared" si="83"/>
        <v>0</v>
      </c>
      <c r="Y1551" s="50">
        <f t="shared" si="81"/>
        <v>0</v>
      </c>
      <c r="Z1551" s="50">
        <f t="shared" si="81"/>
        <v>22.010833333333334</v>
      </c>
      <c r="AA1551" s="50">
        <f t="shared" si="81"/>
        <v>0</v>
      </c>
      <c r="AB1551" s="50">
        <f t="shared" si="82"/>
        <v>22.010833333333334</v>
      </c>
      <c r="AC1551" s="48" t="str">
        <f>VLOOKUP(ПРОДАЖИ!C:C,'ИЗ ОСНОВЫ НОМЕНКЛАТУР'!D:E,2,0)</f>
        <v>Аксессуары для столешниц</v>
      </c>
      <c r="AD1551" s="48" t="str">
        <f>VLOOKUP(C:C,'ИЗ ОСНОВЫ НОМЕНКЛАТУР'!D:F,3,0)</f>
        <v>Комплектующие для плинтуса к столешнице</v>
      </c>
      <c r="AE1551" s="48" t="str">
        <f>VLOOKUP(C:C,'ИЗ ОСНОВЫ НОМЕНКЛАТУР'!D:H,5,0)</f>
        <v>C</v>
      </c>
    </row>
    <row r="1552" spans="1:31" ht="9.6" customHeight="1" x14ac:dyDescent="0.2">
      <c r="A1552" s="45" t="s">
        <v>1300</v>
      </c>
      <c r="B1552" s="11"/>
      <c r="C1552" s="11" t="s">
        <v>1552</v>
      </c>
      <c r="D1552" s="44">
        <v>0</v>
      </c>
      <c r="E1552" s="44">
        <v>0</v>
      </c>
      <c r="F1552" s="48">
        <v>2</v>
      </c>
      <c r="G1552" s="48">
        <v>0</v>
      </c>
      <c r="H1552" s="44">
        <v>0</v>
      </c>
      <c r="I1552" s="44">
        <v>0</v>
      </c>
      <c r="J1552" s="44">
        <v>0</v>
      </c>
      <c r="K1552" s="48">
        <v>0</v>
      </c>
      <c r="L1552" s="49">
        <v>0</v>
      </c>
      <c r="M1552" s="49">
        <v>0</v>
      </c>
      <c r="N1552" s="10">
        <v>125.2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50">
        <f t="shared" si="83"/>
        <v>0</v>
      </c>
      <c r="U1552" s="50">
        <f t="shared" si="83"/>
        <v>0</v>
      </c>
      <c r="V1552" s="50">
        <f t="shared" si="83"/>
        <v>10.433333333333334</v>
      </c>
      <c r="W1552" s="50">
        <f t="shared" si="83"/>
        <v>0</v>
      </c>
      <c r="X1552" s="50">
        <f t="shared" si="83"/>
        <v>0</v>
      </c>
      <c r="Y1552" s="50">
        <f t="shared" si="81"/>
        <v>0</v>
      </c>
      <c r="Z1552" s="50">
        <f t="shared" si="81"/>
        <v>0</v>
      </c>
      <c r="AA1552" s="50">
        <f t="shared" si="81"/>
        <v>0</v>
      </c>
      <c r="AB1552" s="50">
        <f t="shared" si="82"/>
        <v>10.433333333333334</v>
      </c>
      <c r="AC1552" s="48" t="str">
        <f>VLOOKUP(ПРОДАЖИ!C:C,'ИЗ ОСНОВЫ НОМЕНКЛАТУР'!D:E,2,0)</f>
        <v>Аксессуары для столешниц</v>
      </c>
      <c r="AD1552" s="48" t="str">
        <f>VLOOKUP(C:C,'ИЗ ОСНОВЫ НОМЕНКЛАТУР'!D:F,3,0)</f>
        <v>Комплектующие для плинтуса к столешнице</v>
      </c>
      <c r="AE1552" s="48" t="str">
        <f>VLOOKUP(C:C,'ИЗ ОСНОВЫ НОМЕНКЛАТУР'!D:H,5,0)</f>
        <v>C</v>
      </c>
    </row>
    <row r="1553" spans="1:31" ht="9.6" customHeight="1" x14ac:dyDescent="0.2">
      <c r="A1553" s="45" t="s">
        <v>1300</v>
      </c>
      <c r="B1553" s="11"/>
      <c r="C1553" s="11" t="s">
        <v>1553</v>
      </c>
      <c r="D1553" s="44">
        <v>0</v>
      </c>
      <c r="E1553" s="44">
        <v>0</v>
      </c>
      <c r="F1553" s="48">
        <v>0</v>
      </c>
      <c r="G1553" s="48">
        <v>0</v>
      </c>
      <c r="H1553" s="44">
        <v>0</v>
      </c>
      <c r="I1553" s="44">
        <v>0</v>
      </c>
      <c r="J1553" s="44">
        <v>0</v>
      </c>
      <c r="K1553" s="48">
        <v>7</v>
      </c>
      <c r="L1553" s="49">
        <v>0</v>
      </c>
      <c r="M1553" s="49">
        <v>0</v>
      </c>
      <c r="N1553" s="10">
        <v>0</v>
      </c>
      <c r="O1553" s="10">
        <v>0</v>
      </c>
      <c r="P1553" s="10">
        <v>0</v>
      </c>
      <c r="Q1553" s="10">
        <v>0</v>
      </c>
      <c r="R1553" s="10">
        <v>0</v>
      </c>
      <c r="S1553" s="10">
        <v>450.18</v>
      </c>
      <c r="T1553" s="50">
        <f t="shared" si="83"/>
        <v>0</v>
      </c>
      <c r="U1553" s="50">
        <f t="shared" si="83"/>
        <v>0</v>
      </c>
      <c r="V1553" s="50">
        <f t="shared" si="83"/>
        <v>0</v>
      </c>
      <c r="W1553" s="50">
        <f t="shared" si="83"/>
        <v>0</v>
      </c>
      <c r="X1553" s="50">
        <f t="shared" si="83"/>
        <v>0</v>
      </c>
      <c r="Y1553" s="50">
        <f t="shared" si="81"/>
        <v>0</v>
      </c>
      <c r="Z1553" s="50">
        <f t="shared" si="81"/>
        <v>0</v>
      </c>
      <c r="AA1553" s="50">
        <f t="shared" si="81"/>
        <v>37.515000000000001</v>
      </c>
      <c r="AB1553" s="50">
        <f t="shared" si="82"/>
        <v>37.515000000000001</v>
      </c>
      <c r="AC1553" s="48" t="str">
        <f>VLOOKUP(ПРОДАЖИ!C:C,'ИЗ ОСНОВЫ НОМЕНКЛАТУР'!D:E,2,0)</f>
        <v>Аксессуары для столешниц</v>
      </c>
      <c r="AD1553" s="48" t="str">
        <f>VLOOKUP(C:C,'ИЗ ОСНОВЫ НОМЕНКЛАТУР'!D:F,3,0)</f>
        <v>Комплектующие для плинтуса к столешнице</v>
      </c>
      <c r="AE1553" s="48" t="str">
        <f>VLOOKUP(C:C,'ИЗ ОСНОВЫ НОМЕНКЛАТУР'!D:H,5,0)</f>
        <v>C</v>
      </c>
    </row>
    <row r="1554" spans="1:31" ht="9.6" customHeight="1" x14ac:dyDescent="0.2">
      <c r="A1554" s="45" t="s">
        <v>1300</v>
      </c>
      <c r="B1554" s="11"/>
      <c r="C1554" s="11" t="s">
        <v>1554</v>
      </c>
      <c r="D1554" s="44">
        <v>0</v>
      </c>
      <c r="E1554" s="44">
        <v>0</v>
      </c>
      <c r="F1554" s="48">
        <v>3</v>
      </c>
      <c r="G1554" s="48">
        <v>0</v>
      </c>
      <c r="H1554" s="44">
        <v>0</v>
      </c>
      <c r="I1554" s="44">
        <v>4</v>
      </c>
      <c r="J1554" s="44">
        <v>0</v>
      </c>
      <c r="K1554" s="48">
        <v>0</v>
      </c>
      <c r="L1554" s="49">
        <v>0</v>
      </c>
      <c r="M1554" s="49">
        <v>0</v>
      </c>
      <c r="N1554" s="10">
        <v>186.22</v>
      </c>
      <c r="O1554" s="10">
        <v>0</v>
      </c>
      <c r="P1554" s="10">
        <v>0</v>
      </c>
      <c r="Q1554" s="10">
        <v>248.3</v>
      </c>
      <c r="R1554" s="10">
        <v>0</v>
      </c>
      <c r="S1554" s="10">
        <v>0</v>
      </c>
      <c r="T1554" s="50">
        <f t="shared" si="83"/>
        <v>0</v>
      </c>
      <c r="U1554" s="50">
        <f t="shared" si="83"/>
        <v>0</v>
      </c>
      <c r="V1554" s="50">
        <f t="shared" si="83"/>
        <v>15.518333333333333</v>
      </c>
      <c r="W1554" s="50">
        <f t="shared" si="83"/>
        <v>0</v>
      </c>
      <c r="X1554" s="50">
        <f t="shared" si="83"/>
        <v>0</v>
      </c>
      <c r="Y1554" s="50">
        <f t="shared" si="81"/>
        <v>20.691666666666666</v>
      </c>
      <c r="Z1554" s="50">
        <f t="shared" si="81"/>
        <v>0</v>
      </c>
      <c r="AA1554" s="50">
        <f t="shared" si="81"/>
        <v>0</v>
      </c>
      <c r="AB1554" s="50">
        <f t="shared" si="82"/>
        <v>36.21</v>
      </c>
      <c r="AC1554" s="48" t="str">
        <f>VLOOKUP(ПРОДАЖИ!C:C,'ИЗ ОСНОВЫ НОМЕНКЛАТУР'!D:E,2,0)</f>
        <v>Аксессуары для столешниц</v>
      </c>
      <c r="AD1554" s="48" t="str">
        <f>VLOOKUP(C:C,'ИЗ ОСНОВЫ НОМЕНКЛАТУР'!D:F,3,0)</f>
        <v>Комплектующие для плинтуса к столешнице</v>
      </c>
      <c r="AE1554" s="48" t="str">
        <f>VLOOKUP(C:C,'ИЗ ОСНОВЫ НОМЕНКЛАТУР'!D:H,5,0)</f>
        <v>C</v>
      </c>
    </row>
    <row r="1555" spans="1:31" ht="9.6" customHeight="1" x14ac:dyDescent="0.2">
      <c r="A1555" s="45" t="s">
        <v>1300</v>
      </c>
      <c r="B1555" s="11"/>
      <c r="C1555" s="11" t="s">
        <v>1555</v>
      </c>
      <c r="D1555" s="44">
        <v>0</v>
      </c>
      <c r="E1555" s="44">
        <v>0</v>
      </c>
      <c r="F1555" s="48">
        <v>0</v>
      </c>
      <c r="G1555" s="48">
        <v>0</v>
      </c>
      <c r="H1555" s="44">
        <v>0</v>
      </c>
      <c r="I1555" s="44">
        <v>0</v>
      </c>
      <c r="J1555" s="44">
        <v>7</v>
      </c>
      <c r="K1555" s="48">
        <v>0</v>
      </c>
      <c r="L1555" s="49">
        <v>0</v>
      </c>
      <c r="M1555" s="49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210.18</v>
      </c>
      <c r="S1555" s="10">
        <v>0</v>
      </c>
      <c r="T1555" s="50">
        <f t="shared" si="83"/>
        <v>0</v>
      </c>
      <c r="U1555" s="50">
        <f t="shared" si="83"/>
        <v>0</v>
      </c>
      <c r="V1555" s="50">
        <f t="shared" si="83"/>
        <v>0</v>
      </c>
      <c r="W1555" s="50">
        <f t="shared" si="83"/>
        <v>0</v>
      </c>
      <c r="X1555" s="50">
        <f t="shared" si="83"/>
        <v>0</v>
      </c>
      <c r="Y1555" s="50">
        <f t="shared" si="81"/>
        <v>0</v>
      </c>
      <c r="Z1555" s="50">
        <f t="shared" si="81"/>
        <v>17.515000000000001</v>
      </c>
      <c r="AA1555" s="50">
        <f t="shared" si="81"/>
        <v>0</v>
      </c>
      <c r="AB1555" s="50">
        <f t="shared" si="82"/>
        <v>17.515000000000001</v>
      </c>
      <c r="AC1555" s="48" t="str">
        <f>VLOOKUP(ПРОДАЖИ!C:C,'ИЗ ОСНОВЫ НОМЕНКЛАТУР'!D:E,2,0)</f>
        <v>Аксессуары для столешниц</v>
      </c>
      <c r="AD1555" s="48" t="str">
        <f>VLOOKUP(C:C,'ИЗ ОСНОВЫ НОМЕНКЛАТУР'!D:F,3,0)</f>
        <v>Комплектующие для плинтуса к столешнице</v>
      </c>
      <c r="AE1555" s="48" t="str">
        <f>VLOOKUP(C:C,'ИЗ ОСНОВЫ НОМЕНКЛАТУР'!D:H,5,0)</f>
        <v>C</v>
      </c>
    </row>
    <row r="1556" spans="1:31" ht="9.6" customHeight="1" x14ac:dyDescent="0.2">
      <c r="A1556" s="45" t="s">
        <v>1300</v>
      </c>
      <c r="B1556" s="11"/>
      <c r="C1556" s="11" t="s">
        <v>1556</v>
      </c>
      <c r="D1556" s="44">
        <v>0</v>
      </c>
      <c r="E1556" s="44">
        <v>0</v>
      </c>
      <c r="F1556" s="48">
        <v>0</v>
      </c>
      <c r="G1556" s="48">
        <v>0</v>
      </c>
      <c r="H1556" s="44">
        <v>0</v>
      </c>
      <c r="I1556" s="44">
        <v>2</v>
      </c>
      <c r="J1556" s="44">
        <v>0</v>
      </c>
      <c r="K1556" s="48">
        <v>0</v>
      </c>
      <c r="L1556" s="49">
        <v>0</v>
      </c>
      <c r="M1556" s="49">
        <v>0</v>
      </c>
      <c r="N1556" s="10">
        <v>0</v>
      </c>
      <c r="O1556" s="10">
        <v>0</v>
      </c>
      <c r="P1556" s="10">
        <v>0</v>
      </c>
      <c r="Q1556" s="10">
        <v>59.01</v>
      </c>
      <c r="R1556" s="10">
        <v>0</v>
      </c>
      <c r="S1556" s="10">
        <v>0</v>
      </c>
      <c r="T1556" s="50">
        <f t="shared" si="83"/>
        <v>0</v>
      </c>
      <c r="U1556" s="50">
        <f t="shared" si="83"/>
        <v>0</v>
      </c>
      <c r="V1556" s="50">
        <f t="shared" si="83"/>
        <v>0</v>
      </c>
      <c r="W1556" s="50">
        <f t="shared" si="83"/>
        <v>0</v>
      </c>
      <c r="X1556" s="50">
        <f t="shared" si="83"/>
        <v>0</v>
      </c>
      <c r="Y1556" s="50">
        <f t="shared" si="81"/>
        <v>4.9174999999999995</v>
      </c>
      <c r="Z1556" s="50">
        <f t="shared" si="81"/>
        <v>0</v>
      </c>
      <c r="AA1556" s="50">
        <f t="shared" si="81"/>
        <v>0</v>
      </c>
      <c r="AB1556" s="50">
        <f t="shared" si="82"/>
        <v>4.9174999999999995</v>
      </c>
      <c r="AC1556" s="48" t="str">
        <f>VLOOKUP(ПРОДАЖИ!C:C,'ИЗ ОСНОВЫ НОМЕНКЛАТУР'!D:E,2,0)</f>
        <v>Аксессуары для столешниц</v>
      </c>
      <c r="AD1556" s="48" t="str">
        <f>VLOOKUP(C:C,'ИЗ ОСНОВЫ НОМЕНКЛАТУР'!D:F,3,0)</f>
        <v>Комплектующие для плинтуса к столешнице</v>
      </c>
      <c r="AE1556" s="48" t="str">
        <f>VLOOKUP(C:C,'ИЗ ОСНОВЫ НОМЕНКЛАТУР'!D:H,5,0)</f>
        <v>C</v>
      </c>
    </row>
    <row r="1557" spans="1:31" ht="9.6" customHeight="1" x14ac:dyDescent="0.2">
      <c r="A1557" s="45" t="s">
        <v>1300</v>
      </c>
      <c r="B1557" s="11"/>
      <c r="C1557" s="11" t="s">
        <v>1557</v>
      </c>
      <c r="D1557" s="44">
        <v>0</v>
      </c>
      <c r="E1557" s="44">
        <v>0</v>
      </c>
      <c r="F1557" s="48">
        <v>0</v>
      </c>
      <c r="G1557" s="48">
        <v>0</v>
      </c>
      <c r="H1557" s="44">
        <v>0</v>
      </c>
      <c r="I1557" s="44">
        <v>0</v>
      </c>
      <c r="J1557" s="44">
        <v>7</v>
      </c>
      <c r="K1557" s="48">
        <v>0</v>
      </c>
      <c r="L1557" s="49">
        <v>0</v>
      </c>
      <c r="M1557" s="49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206.66</v>
      </c>
      <c r="S1557" s="10">
        <v>0</v>
      </c>
      <c r="T1557" s="50">
        <f t="shared" si="83"/>
        <v>0</v>
      </c>
      <c r="U1557" s="50">
        <f t="shared" si="83"/>
        <v>0</v>
      </c>
      <c r="V1557" s="50">
        <f t="shared" si="83"/>
        <v>0</v>
      </c>
      <c r="W1557" s="50">
        <f t="shared" si="83"/>
        <v>0</v>
      </c>
      <c r="X1557" s="50">
        <f t="shared" si="83"/>
        <v>0</v>
      </c>
      <c r="Y1557" s="50">
        <f t="shared" si="81"/>
        <v>0</v>
      </c>
      <c r="Z1557" s="50">
        <f t="shared" si="81"/>
        <v>17.221666666666668</v>
      </c>
      <c r="AA1557" s="50">
        <f t="shared" si="81"/>
        <v>0</v>
      </c>
      <c r="AB1557" s="50">
        <f t="shared" si="82"/>
        <v>17.221666666666668</v>
      </c>
      <c r="AC1557" s="48" t="str">
        <f>VLOOKUP(ПРОДАЖИ!C:C,'ИЗ ОСНОВЫ НОМЕНКЛАТУР'!D:E,2,0)</f>
        <v>Аксессуары для столешниц</v>
      </c>
      <c r="AD1557" s="48" t="str">
        <f>VLOOKUP(C:C,'ИЗ ОСНОВЫ НОМЕНКЛАТУР'!D:F,3,0)</f>
        <v>Комплектующие для плинтуса к столешнице</v>
      </c>
      <c r="AE1557" s="48" t="str">
        <f>VLOOKUP(C:C,'ИЗ ОСНОВЫ НОМЕНКЛАТУР'!D:H,5,0)</f>
        <v>C</v>
      </c>
    </row>
    <row r="1558" spans="1:31" ht="9.6" customHeight="1" x14ac:dyDescent="0.2">
      <c r="A1558" s="45" t="s">
        <v>1300</v>
      </c>
      <c r="B1558" s="11"/>
      <c r="C1558" s="11" t="s">
        <v>1558</v>
      </c>
      <c r="D1558" s="44">
        <v>0</v>
      </c>
      <c r="E1558" s="44">
        <v>0</v>
      </c>
      <c r="F1558" s="48">
        <v>0</v>
      </c>
      <c r="G1558" s="48">
        <v>0</v>
      </c>
      <c r="H1558" s="44">
        <v>0</v>
      </c>
      <c r="I1558" s="44">
        <v>1</v>
      </c>
      <c r="J1558" s="44">
        <v>0</v>
      </c>
      <c r="K1558" s="48">
        <v>4</v>
      </c>
      <c r="L1558" s="49">
        <v>0</v>
      </c>
      <c r="M1558" s="49">
        <v>0</v>
      </c>
      <c r="N1558" s="10">
        <v>0</v>
      </c>
      <c r="O1558" s="10">
        <v>0</v>
      </c>
      <c r="P1558" s="10">
        <v>0</v>
      </c>
      <c r="Q1558" s="10">
        <v>67.209999999999994</v>
      </c>
      <c r="R1558" s="10">
        <v>0</v>
      </c>
      <c r="S1558" s="10">
        <v>254.04</v>
      </c>
      <c r="T1558" s="50">
        <f t="shared" si="83"/>
        <v>0</v>
      </c>
      <c r="U1558" s="50">
        <f t="shared" si="83"/>
        <v>0</v>
      </c>
      <c r="V1558" s="50">
        <f t="shared" si="83"/>
        <v>0</v>
      </c>
      <c r="W1558" s="50">
        <f t="shared" si="83"/>
        <v>0</v>
      </c>
      <c r="X1558" s="50">
        <f t="shared" si="83"/>
        <v>0</v>
      </c>
      <c r="Y1558" s="50">
        <f t="shared" si="81"/>
        <v>5.6008333333333331</v>
      </c>
      <c r="Z1558" s="50">
        <f t="shared" si="81"/>
        <v>0</v>
      </c>
      <c r="AA1558" s="50">
        <f t="shared" si="81"/>
        <v>21.169999999999998</v>
      </c>
      <c r="AB1558" s="50">
        <f t="shared" si="82"/>
        <v>26.770833333333332</v>
      </c>
      <c r="AC1558" s="48" t="str">
        <f>VLOOKUP(ПРОДАЖИ!C:C,'ИЗ ОСНОВЫ НОМЕНКЛАТУР'!D:E,2,0)</f>
        <v>Аксессуары для столешниц</v>
      </c>
      <c r="AD1558" s="48" t="str">
        <f>VLOOKUP(C:C,'ИЗ ОСНОВЫ НОМЕНКЛАТУР'!D:F,3,0)</f>
        <v>Комплектующие для плинтуса к столешнице</v>
      </c>
      <c r="AE1558" s="48" t="str">
        <f>VLOOKUP(C:C,'ИЗ ОСНОВЫ НОМЕНКЛАТУР'!D:H,5,0)</f>
        <v>C</v>
      </c>
    </row>
    <row r="1559" spans="1:31" ht="9.6" customHeight="1" x14ac:dyDescent="0.2">
      <c r="A1559" s="45" t="s">
        <v>1300</v>
      </c>
      <c r="B1559" s="11"/>
      <c r="C1559" s="11" t="s">
        <v>1559</v>
      </c>
      <c r="D1559" s="44">
        <v>0</v>
      </c>
      <c r="E1559" s="44">
        <v>0</v>
      </c>
      <c r="F1559" s="48">
        <v>0</v>
      </c>
      <c r="G1559" s="48">
        <v>0</v>
      </c>
      <c r="H1559" s="44">
        <v>0</v>
      </c>
      <c r="I1559" s="44">
        <v>0</v>
      </c>
      <c r="J1559" s="44">
        <v>1</v>
      </c>
      <c r="K1559" s="48">
        <v>0</v>
      </c>
      <c r="L1559" s="49">
        <v>0</v>
      </c>
      <c r="M1559" s="49">
        <v>0</v>
      </c>
      <c r="N1559" s="10">
        <v>0</v>
      </c>
      <c r="O1559" s="10">
        <v>0</v>
      </c>
      <c r="P1559" s="10">
        <v>0</v>
      </c>
      <c r="Q1559" s="10">
        <v>0</v>
      </c>
      <c r="R1559" s="10">
        <v>47.6</v>
      </c>
      <c r="S1559" s="10">
        <v>0</v>
      </c>
      <c r="T1559" s="50">
        <f t="shared" si="83"/>
        <v>0</v>
      </c>
      <c r="U1559" s="50">
        <f t="shared" si="83"/>
        <v>0</v>
      </c>
      <c r="V1559" s="50">
        <f t="shared" si="83"/>
        <v>0</v>
      </c>
      <c r="W1559" s="50">
        <f t="shared" si="83"/>
        <v>0</v>
      </c>
      <c r="X1559" s="50">
        <f t="shared" si="83"/>
        <v>0</v>
      </c>
      <c r="Y1559" s="50">
        <f t="shared" si="81"/>
        <v>0</v>
      </c>
      <c r="Z1559" s="50">
        <f t="shared" si="81"/>
        <v>3.9666666666666668</v>
      </c>
      <c r="AA1559" s="50">
        <f t="shared" si="81"/>
        <v>0</v>
      </c>
      <c r="AB1559" s="50">
        <f t="shared" si="82"/>
        <v>3.9666666666666668</v>
      </c>
      <c r="AC1559" s="48" t="str">
        <f>VLOOKUP(ПРОДАЖИ!C:C,'ИЗ ОСНОВЫ НОМЕНКЛАТУР'!D:E,2,0)</f>
        <v>Аксессуары для столешниц</v>
      </c>
      <c r="AD1559" s="48" t="str">
        <f>VLOOKUP(C:C,'ИЗ ОСНОВЫ НОМЕНКЛАТУР'!D:F,3,0)</f>
        <v>Комплектующие для плинтуса к столешнице</v>
      </c>
      <c r="AE1559" s="48" t="str">
        <f>VLOOKUP(C:C,'ИЗ ОСНОВЫ НОМЕНКЛАТУР'!D:H,5,0)</f>
        <v>C</v>
      </c>
    </row>
    <row r="1560" spans="1:31" ht="9.6" customHeight="1" x14ac:dyDescent="0.2">
      <c r="A1560" s="45" t="s">
        <v>1300</v>
      </c>
      <c r="B1560" s="11"/>
      <c r="C1560" s="11" t="s">
        <v>1560</v>
      </c>
      <c r="D1560" s="44">
        <v>0</v>
      </c>
      <c r="E1560" s="44">
        <v>0</v>
      </c>
      <c r="F1560" s="48">
        <v>0</v>
      </c>
      <c r="G1560" s="48">
        <v>0</v>
      </c>
      <c r="H1560" s="44">
        <v>0</v>
      </c>
      <c r="I1560" s="44">
        <v>0</v>
      </c>
      <c r="J1560" s="44">
        <v>1</v>
      </c>
      <c r="K1560" s="48">
        <v>0</v>
      </c>
      <c r="L1560" s="49">
        <v>0</v>
      </c>
      <c r="M1560" s="49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56.89</v>
      </c>
      <c r="S1560" s="10">
        <v>0</v>
      </c>
      <c r="T1560" s="50">
        <f t="shared" si="83"/>
        <v>0</v>
      </c>
      <c r="U1560" s="50">
        <f t="shared" si="83"/>
        <v>0</v>
      </c>
      <c r="V1560" s="50">
        <f t="shared" si="83"/>
        <v>0</v>
      </c>
      <c r="W1560" s="50">
        <f t="shared" si="83"/>
        <v>0</v>
      </c>
      <c r="X1560" s="50">
        <f t="shared" si="83"/>
        <v>0</v>
      </c>
      <c r="Y1560" s="50">
        <f t="shared" si="81"/>
        <v>0</v>
      </c>
      <c r="Z1560" s="50">
        <f t="shared" si="81"/>
        <v>4.7408333333333337</v>
      </c>
      <c r="AA1560" s="50">
        <f t="shared" si="81"/>
        <v>0</v>
      </c>
      <c r="AB1560" s="50">
        <f t="shared" si="82"/>
        <v>4.7408333333333337</v>
      </c>
      <c r="AC1560" s="48" t="str">
        <f>VLOOKUP(ПРОДАЖИ!C:C,'ИЗ ОСНОВЫ НОМЕНКЛАТУР'!D:E,2,0)</f>
        <v>Аксессуары для столешниц</v>
      </c>
      <c r="AD1560" s="48" t="str">
        <f>VLOOKUP(C:C,'ИЗ ОСНОВЫ НОМЕНКЛАТУР'!D:F,3,0)</f>
        <v>Комплектующие для плинтуса к столешнице</v>
      </c>
      <c r="AE1560" s="48" t="str">
        <f>VLOOKUP(C:C,'ИЗ ОСНОВЫ НОМЕНКЛАТУР'!D:H,5,0)</f>
        <v>C</v>
      </c>
    </row>
    <row r="1561" spans="1:31" ht="9.6" customHeight="1" x14ac:dyDescent="0.2">
      <c r="A1561" s="45" t="s">
        <v>1300</v>
      </c>
      <c r="B1561" s="11"/>
      <c r="C1561" s="11" t="s">
        <v>1561</v>
      </c>
      <c r="D1561" s="44">
        <v>0</v>
      </c>
      <c r="E1561" s="44">
        <v>0</v>
      </c>
      <c r="F1561" s="48">
        <v>2</v>
      </c>
      <c r="G1561" s="48">
        <v>0</v>
      </c>
      <c r="H1561" s="44">
        <v>0</v>
      </c>
      <c r="I1561" s="44">
        <v>0</v>
      </c>
      <c r="J1561" s="44">
        <v>0</v>
      </c>
      <c r="K1561" s="48">
        <v>0</v>
      </c>
      <c r="L1561" s="49">
        <v>0</v>
      </c>
      <c r="M1561" s="49">
        <v>0</v>
      </c>
      <c r="N1561" s="10">
        <v>267.31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50">
        <f t="shared" si="83"/>
        <v>0</v>
      </c>
      <c r="U1561" s="50">
        <f t="shared" si="83"/>
        <v>0</v>
      </c>
      <c r="V1561" s="50">
        <f t="shared" si="83"/>
        <v>22.275833333333335</v>
      </c>
      <c r="W1561" s="50">
        <f t="shared" si="83"/>
        <v>0</v>
      </c>
      <c r="X1561" s="50">
        <f t="shared" si="83"/>
        <v>0</v>
      </c>
      <c r="Y1561" s="50">
        <f t="shared" si="81"/>
        <v>0</v>
      </c>
      <c r="Z1561" s="50">
        <f t="shared" si="81"/>
        <v>0</v>
      </c>
      <c r="AA1561" s="50">
        <f t="shared" si="81"/>
        <v>0</v>
      </c>
      <c r="AB1561" s="50">
        <f t="shared" si="82"/>
        <v>22.275833333333335</v>
      </c>
      <c r="AC1561" s="48" t="str">
        <f>VLOOKUP(ПРОДАЖИ!C:C,'ИЗ ОСНОВЫ НОМЕНКЛАТУР'!D:E,2,0)</f>
        <v>Аксессуары для столешниц</v>
      </c>
      <c r="AD1561" s="48" t="str">
        <f>VLOOKUP(C:C,'ИЗ ОСНОВЫ НОМЕНКЛАТУР'!D:F,3,0)</f>
        <v>Комплектующие для плинтуса к столешнице</v>
      </c>
      <c r="AE1561" s="48" t="str">
        <f>VLOOKUP(C:C,'ИЗ ОСНОВЫ НОМЕНКЛАТУР'!D:H,5,0)</f>
        <v>C</v>
      </c>
    </row>
    <row r="1562" spans="1:31" ht="9.6" customHeight="1" x14ac:dyDescent="0.2">
      <c r="A1562" s="45" t="s">
        <v>1300</v>
      </c>
      <c r="B1562" s="11"/>
      <c r="C1562" s="11" t="s">
        <v>1562</v>
      </c>
      <c r="D1562" s="44">
        <v>2</v>
      </c>
      <c r="E1562" s="44">
        <v>0</v>
      </c>
      <c r="F1562" s="48">
        <v>0</v>
      </c>
      <c r="G1562" s="48">
        <v>0</v>
      </c>
      <c r="H1562" s="44">
        <v>0</v>
      </c>
      <c r="I1562" s="44">
        <v>0</v>
      </c>
      <c r="J1562" s="44">
        <v>0</v>
      </c>
      <c r="K1562" s="48">
        <v>8</v>
      </c>
      <c r="L1562" s="49">
        <v>404</v>
      </c>
      <c r="M1562" s="49">
        <v>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455.12</v>
      </c>
      <c r="T1562" s="50">
        <f t="shared" si="83"/>
        <v>33.666666666666664</v>
      </c>
      <c r="U1562" s="50">
        <f t="shared" si="83"/>
        <v>0</v>
      </c>
      <c r="V1562" s="50">
        <f t="shared" si="83"/>
        <v>0</v>
      </c>
      <c r="W1562" s="50">
        <f t="shared" si="83"/>
        <v>0</v>
      </c>
      <c r="X1562" s="50">
        <f t="shared" si="83"/>
        <v>0</v>
      </c>
      <c r="Y1562" s="50">
        <f t="shared" si="81"/>
        <v>0</v>
      </c>
      <c r="Z1562" s="50">
        <f t="shared" si="81"/>
        <v>0</v>
      </c>
      <c r="AA1562" s="50">
        <f t="shared" si="81"/>
        <v>37.926666666666669</v>
      </c>
      <c r="AB1562" s="50">
        <f t="shared" si="82"/>
        <v>71.593333333333334</v>
      </c>
      <c r="AC1562" s="48" t="str">
        <f>VLOOKUP(ПРОДАЖИ!C:C,'ИЗ ОСНОВЫ НОМЕНКЛАТУР'!D:E,2,0)</f>
        <v>Аксессуары для столешниц</v>
      </c>
      <c r="AD1562" s="48" t="str">
        <f>VLOOKUP(C:C,'ИЗ ОСНОВЫ НОМЕНКЛАТУР'!D:F,3,0)</f>
        <v>Комплектующие для плинтуса к столешнице</v>
      </c>
      <c r="AE1562" s="48" t="str">
        <f>VLOOKUP(C:C,'ИЗ ОСНОВЫ НОМЕНКЛАТУР'!D:H,5,0)</f>
        <v>C</v>
      </c>
    </row>
    <row r="1563" spans="1:31" ht="9.6" customHeight="1" x14ac:dyDescent="0.2">
      <c r="A1563" s="45" t="s">
        <v>1300</v>
      </c>
      <c r="B1563" s="11"/>
      <c r="C1563" s="11" t="s">
        <v>1563</v>
      </c>
      <c r="D1563" s="44">
        <v>5</v>
      </c>
      <c r="E1563" s="44">
        <v>0</v>
      </c>
      <c r="F1563" s="48">
        <v>2</v>
      </c>
      <c r="G1563" s="48">
        <v>0</v>
      </c>
      <c r="H1563" s="44">
        <v>0</v>
      </c>
      <c r="I1563" s="44">
        <v>0</v>
      </c>
      <c r="J1563" s="44">
        <v>15</v>
      </c>
      <c r="K1563" s="48">
        <v>0</v>
      </c>
      <c r="L1563" s="49">
        <v>510</v>
      </c>
      <c r="M1563" s="49">
        <v>0</v>
      </c>
      <c r="N1563" s="10">
        <v>185.97</v>
      </c>
      <c r="O1563" s="10">
        <v>0</v>
      </c>
      <c r="P1563" s="10">
        <v>0</v>
      </c>
      <c r="Q1563" s="10">
        <v>0</v>
      </c>
      <c r="R1563" s="10">
        <v>413.26</v>
      </c>
      <c r="S1563" s="10">
        <v>0</v>
      </c>
      <c r="T1563" s="50">
        <f t="shared" si="83"/>
        <v>42.5</v>
      </c>
      <c r="U1563" s="50">
        <f t="shared" si="83"/>
        <v>0</v>
      </c>
      <c r="V1563" s="50">
        <f t="shared" si="83"/>
        <v>15.4975</v>
      </c>
      <c r="W1563" s="50">
        <f t="shared" si="83"/>
        <v>0</v>
      </c>
      <c r="X1563" s="50">
        <f t="shared" si="83"/>
        <v>0</v>
      </c>
      <c r="Y1563" s="50">
        <f t="shared" si="81"/>
        <v>0</v>
      </c>
      <c r="Z1563" s="50">
        <f t="shared" si="81"/>
        <v>34.438333333333333</v>
      </c>
      <c r="AA1563" s="50">
        <f t="shared" si="81"/>
        <v>0</v>
      </c>
      <c r="AB1563" s="50">
        <f t="shared" si="82"/>
        <v>92.435833333333335</v>
      </c>
      <c r="AC1563" s="48" t="str">
        <f>VLOOKUP(ПРОДАЖИ!C:C,'ИЗ ОСНОВЫ НОМЕНКЛАТУР'!D:E,2,0)</f>
        <v>Аксессуары для столешниц</v>
      </c>
      <c r="AD1563" s="48" t="str">
        <f>VLOOKUP(C:C,'ИЗ ОСНОВЫ НОМЕНКЛАТУР'!D:F,3,0)</f>
        <v>Комплектующие для плинтуса к столешнице</v>
      </c>
      <c r="AE1563" s="48" t="str">
        <f>VLOOKUP(C:C,'ИЗ ОСНОВЫ НОМЕНКЛАТУР'!D:H,5,0)</f>
        <v>C</v>
      </c>
    </row>
    <row r="1564" spans="1:31" ht="9.6" customHeight="1" x14ac:dyDescent="0.2">
      <c r="A1564" s="45" t="s">
        <v>1300</v>
      </c>
      <c r="B1564" s="11"/>
      <c r="C1564" s="11" t="s">
        <v>1564</v>
      </c>
      <c r="D1564" s="44">
        <v>2</v>
      </c>
      <c r="E1564" s="44">
        <v>0</v>
      </c>
      <c r="F1564" s="48">
        <v>0</v>
      </c>
      <c r="G1564" s="48">
        <v>0</v>
      </c>
      <c r="H1564" s="44">
        <v>0</v>
      </c>
      <c r="I1564" s="44">
        <v>0</v>
      </c>
      <c r="J1564" s="44">
        <v>0</v>
      </c>
      <c r="K1564" s="48">
        <v>0</v>
      </c>
      <c r="L1564" s="49">
        <v>404</v>
      </c>
      <c r="M1564" s="49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50">
        <f t="shared" si="83"/>
        <v>33.666666666666664</v>
      </c>
      <c r="U1564" s="50">
        <f t="shared" si="83"/>
        <v>0</v>
      </c>
      <c r="V1564" s="50">
        <f t="shared" si="83"/>
        <v>0</v>
      </c>
      <c r="W1564" s="50">
        <f t="shared" si="83"/>
        <v>0</v>
      </c>
      <c r="X1564" s="50">
        <f t="shared" si="83"/>
        <v>0</v>
      </c>
      <c r="Y1564" s="50">
        <f t="shared" si="81"/>
        <v>0</v>
      </c>
      <c r="Z1564" s="50">
        <f t="shared" si="81"/>
        <v>0</v>
      </c>
      <c r="AA1564" s="50">
        <f t="shared" si="81"/>
        <v>0</v>
      </c>
      <c r="AB1564" s="50">
        <f t="shared" si="82"/>
        <v>33.666666666666664</v>
      </c>
      <c r="AC1564" s="48" t="str">
        <f>VLOOKUP(ПРОДАЖИ!C:C,'ИЗ ОСНОВЫ НОМЕНКЛАТУР'!D:E,2,0)</f>
        <v>Аксессуары для столешниц</v>
      </c>
      <c r="AD1564" s="48" t="str">
        <f>VLOOKUP(C:C,'ИЗ ОСНОВЫ НОМЕНКЛАТУР'!D:F,3,0)</f>
        <v>Комплектующие для плинтуса к столешнице</v>
      </c>
      <c r="AE1564" s="48" t="str">
        <f>VLOOKUP(C:C,'ИЗ ОСНОВЫ НОМЕНКЛАТУР'!D:H,5,0)</f>
        <v>C</v>
      </c>
    </row>
    <row r="1565" spans="1:31" ht="9.6" customHeight="1" x14ac:dyDescent="0.2">
      <c r="A1565" s="45" t="s">
        <v>1300</v>
      </c>
      <c r="B1565" s="11"/>
      <c r="C1565" s="11" t="s">
        <v>1565</v>
      </c>
      <c r="D1565" s="44">
        <v>4</v>
      </c>
      <c r="E1565" s="44">
        <v>0</v>
      </c>
      <c r="F1565" s="48">
        <v>1</v>
      </c>
      <c r="G1565" s="48">
        <v>0</v>
      </c>
      <c r="H1565" s="44">
        <v>0</v>
      </c>
      <c r="I1565" s="44">
        <v>0</v>
      </c>
      <c r="J1565" s="44">
        <v>0</v>
      </c>
      <c r="K1565" s="48">
        <v>0</v>
      </c>
      <c r="L1565" s="49">
        <v>480</v>
      </c>
      <c r="M1565" s="49">
        <v>0</v>
      </c>
      <c r="N1565" s="10">
        <v>92.24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50">
        <f t="shared" si="83"/>
        <v>40</v>
      </c>
      <c r="U1565" s="50">
        <f t="shared" si="83"/>
        <v>0</v>
      </c>
      <c r="V1565" s="50">
        <f t="shared" si="83"/>
        <v>7.6866666666666665</v>
      </c>
      <c r="W1565" s="50">
        <f t="shared" si="83"/>
        <v>0</v>
      </c>
      <c r="X1565" s="50">
        <f t="shared" si="83"/>
        <v>0</v>
      </c>
      <c r="Y1565" s="50">
        <f t="shared" si="81"/>
        <v>0</v>
      </c>
      <c r="Z1565" s="50">
        <f t="shared" si="81"/>
        <v>0</v>
      </c>
      <c r="AA1565" s="50">
        <f t="shared" si="81"/>
        <v>0</v>
      </c>
      <c r="AB1565" s="50">
        <f t="shared" si="82"/>
        <v>47.686666666666667</v>
      </c>
      <c r="AC1565" s="48" t="str">
        <f>VLOOKUP(ПРОДАЖИ!C:C,'ИЗ ОСНОВЫ НОМЕНКЛАТУР'!D:E,2,0)</f>
        <v>Аксессуары для столешниц</v>
      </c>
      <c r="AD1565" s="48" t="str">
        <f>VLOOKUP(C:C,'ИЗ ОСНОВЫ НОМЕНКЛАТУР'!D:F,3,0)</f>
        <v>Комплектующие для плинтуса к столешнице</v>
      </c>
      <c r="AE1565" s="48" t="str">
        <f>VLOOKUP(C:C,'ИЗ ОСНОВЫ НОМЕНКЛАТУР'!D:H,5,0)</f>
        <v>C</v>
      </c>
    </row>
    <row r="1566" spans="1:31" ht="9.6" customHeight="1" x14ac:dyDescent="0.2">
      <c r="A1566" s="45" t="s">
        <v>1300</v>
      </c>
      <c r="B1566" s="11"/>
      <c r="C1566" s="11" t="s">
        <v>1566</v>
      </c>
      <c r="D1566" s="44">
        <v>0</v>
      </c>
      <c r="E1566" s="44">
        <v>0</v>
      </c>
      <c r="F1566" s="48">
        <v>0</v>
      </c>
      <c r="G1566" s="48">
        <v>0</v>
      </c>
      <c r="H1566" s="44">
        <v>7</v>
      </c>
      <c r="I1566" s="44">
        <v>0</v>
      </c>
      <c r="J1566" s="44">
        <v>0</v>
      </c>
      <c r="K1566" s="48">
        <v>0</v>
      </c>
      <c r="L1566" s="49">
        <v>0</v>
      </c>
      <c r="M1566" s="49">
        <v>0</v>
      </c>
      <c r="N1566" s="10">
        <v>0</v>
      </c>
      <c r="O1566" s="10">
        <v>0</v>
      </c>
      <c r="P1566" s="10">
        <v>845.71</v>
      </c>
      <c r="Q1566" s="10">
        <v>0</v>
      </c>
      <c r="R1566" s="10">
        <v>0</v>
      </c>
      <c r="S1566" s="10">
        <v>0</v>
      </c>
      <c r="T1566" s="50">
        <f t="shared" si="83"/>
        <v>0</v>
      </c>
      <c r="U1566" s="50">
        <f t="shared" si="83"/>
        <v>0</v>
      </c>
      <c r="V1566" s="50">
        <f t="shared" si="83"/>
        <v>0</v>
      </c>
      <c r="W1566" s="50">
        <f t="shared" si="83"/>
        <v>0</v>
      </c>
      <c r="X1566" s="50">
        <f t="shared" si="83"/>
        <v>70.475833333333341</v>
      </c>
      <c r="Y1566" s="50">
        <f t="shared" si="81"/>
        <v>0</v>
      </c>
      <c r="Z1566" s="50">
        <f t="shared" si="81"/>
        <v>0</v>
      </c>
      <c r="AA1566" s="50">
        <f t="shared" si="81"/>
        <v>0</v>
      </c>
      <c r="AB1566" s="50">
        <f t="shared" si="82"/>
        <v>70.475833333333341</v>
      </c>
      <c r="AC1566" s="48" t="str">
        <f>VLOOKUP(ПРОДАЖИ!C:C,'ИЗ ОСНОВЫ НОМЕНКЛАТУР'!D:E,2,0)</f>
        <v>Аксессуары для столешниц</v>
      </c>
      <c r="AD1566" s="48" t="str">
        <f>VLOOKUP(C:C,'ИЗ ОСНОВЫ НОМЕНКЛАТУР'!D:F,3,0)</f>
        <v>Комплектующие для плинтуса к столешнице</v>
      </c>
      <c r="AE1566" s="48" t="str">
        <f>VLOOKUP(C:C,'ИЗ ОСНОВЫ НОМЕНКЛАТУР'!D:H,5,0)</f>
        <v>C</v>
      </c>
    </row>
    <row r="1567" spans="1:31" ht="9.6" customHeight="1" x14ac:dyDescent="0.2">
      <c r="A1567" s="45" t="s">
        <v>1300</v>
      </c>
      <c r="B1567" s="11"/>
      <c r="C1567" s="11" t="s">
        <v>1567</v>
      </c>
      <c r="D1567" s="44">
        <v>4</v>
      </c>
      <c r="E1567" s="44">
        <v>0</v>
      </c>
      <c r="F1567" s="48">
        <v>1</v>
      </c>
      <c r="G1567" s="48">
        <v>0</v>
      </c>
      <c r="H1567" s="44">
        <v>0</v>
      </c>
      <c r="I1567" s="44">
        <v>0</v>
      </c>
      <c r="J1567" s="44">
        <v>0</v>
      </c>
      <c r="K1567" s="48">
        <v>4</v>
      </c>
      <c r="L1567" s="49">
        <v>808</v>
      </c>
      <c r="M1567" s="49">
        <v>0</v>
      </c>
      <c r="N1567" s="10">
        <v>200.5</v>
      </c>
      <c r="O1567" s="10">
        <v>0</v>
      </c>
      <c r="P1567" s="10">
        <v>0</v>
      </c>
      <c r="Q1567" s="10">
        <v>0</v>
      </c>
      <c r="R1567" s="10">
        <v>0</v>
      </c>
      <c r="S1567" s="10">
        <v>256.14</v>
      </c>
      <c r="T1567" s="50">
        <f t="shared" si="83"/>
        <v>67.333333333333329</v>
      </c>
      <c r="U1567" s="50">
        <f t="shared" si="83"/>
        <v>0</v>
      </c>
      <c r="V1567" s="50">
        <f t="shared" si="83"/>
        <v>16.708333333333332</v>
      </c>
      <c r="W1567" s="50">
        <f t="shared" si="83"/>
        <v>0</v>
      </c>
      <c r="X1567" s="50">
        <f t="shared" si="83"/>
        <v>0</v>
      </c>
      <c r="Y1567" s="50">
        <f t="shared" si="81"/>
        <v>0</v>
      </c>
      <c r="Z1567" s="50">
        <f t="shared" si="81"/>
        <v>0</v>
      </c>
      <c r="AA1567" s="50">
        <f t="shared" si="81"/>
        <v>21.344999999999999</v>
      </c>
      <c r="AB1567" s="50">
        <f t="shared" si="82"/>
        <v>105.38666666666666</v>
      </c>
      <c r="AC1567" s="48" t="str">
        <f>VLOOKUP(ПРОДАЖИ!C:C,'ИЗ ОСНОВЫ НОМЕНКЛАТУР'!D:E,2,0)</f>
        <v>Аксессуары для столешниц</v>
      </c>
      <c r="AD1567" s="48" t="str">
        <f>VLOOKUP(C:C,'ИЗ ОСНОВЫ НОМЕНКЛАТУР'!D:F,3,0)</f>
        <v>Комплектующие для плинтуса к столешнице</v>
      </c>
      <c r="AE1567" s="48" t="str">
        <f>VLOOKUP(C:C,'ИЗ ОСНОВЫ НОМЕНКЛАТУР'!D:H,5,0)</f>
        <v>C</v>
      </c>
    </row>
    <row r="1568" spans="1:31" ht="9.6" customHeight="1" x14ac:dyDescent="0.2">
      <c r="A1568" s="45" t="s">
        <v>1300</v>
      </c>
      <c r="B1568" s="11"/>
      <c r="C1568" s="11" t="s">
        <v>1568</v>
      </c>
      <c r="D1568" s="44">
        <v>0</v>
      </c>
      <c r="E1568" s="44">
        <v>0</v>
      </c>
      <c r="F1568" s="48">
        <v>2</v>
      </c>
      <c r="G1568" s="48">
        <v>0</v>
      </c>
      <c r="H1568" s="44">
        <v>4</v>
      </c>
      <c r="I1568" s="44">
        <v>0</v>
      </c>
      <c r="J1568" s="44">
        <v>0</v>
      </c>
      <c r="K1568" s="48">
        <v>48</v>
      </c>
      <c r="L1568" s="49">
        <v>0</v>
      </c>
      <c r="M1568" s="49">
        <v>0</v>
      </c>
      <c r="N1568" s="10">
        <v>186.22</v>
      </c>
      <c r="O1568" s="10">
        <v>0</v>
      </c>
      <c r="P1568" s="10">
        <v>156.96</v>
      </c>
      <c r="Q1568" s="10">
        <v>0</v>
      </c>
      <c r="R1568" s="10">
        <v>0</v>
      </c>
      <c r="S1568" s="10">
        <v>4992</v>
      </c>
      <c r="T1568" s="50">
        <f t="shared" si="83"/>
        <v>0</v>
      </c>
      <c r="U1568" s="50">
        <f t="shared" si="83"/>
        <v>0</v>
      </c>
      <c r="V1568" s="50">
        <f t="shared" si="83"/>
        <v>15.518333333333333</v>
      </c>
      <c r="W1568" s="50">
        <f t="shared" si="83"/>
        <v>0</v>
      </c>
      <c r="X1568" s="50">
        <f t="shared" si="83"/>
        <v>13.08</v>
      </c>
      <c r="Y1568" s="50">
        <f t="shared" si="81"/>
        <v>0</v>
      </c>
      <c r="Z1568" s="50">
        <f t="shared" si="81"/>
        <v>0</v>
      </c>
      <c r="AA1568" s="50">
        <f t="shared" si="81"/>
        <v>416</v>
      </c>
      <c r="AB1568" s="50">
        <f t="shared" si="82"/>
        <v>444.59833333333336</v>
      </c>
      <c r="AC1568" s="48" t="str">
        <f>VLOOKUP(ПРОДАЖИ!C:C,'ИЗ ОСНОВЫ НОМЕНКЛАТУР'!D:E,2,0)</f>
        <v>Аксессуары для столешниц</v>
      </c>
      <c r="AD1568" s="48" t="str">
        <f>VLOOKUP(C:C,'ИЗ ОСНОВЫ НОМЕНКЛАТУР'!D:F,3,0)</f>
        <v>Комплектующие для плинтуса к столешнице</v>
      </c>
      <c r="AE1568" s="48" t="str">
        <f>VLOOKUP(C:C,'ИЗ ОСНОВЫ НОМЕНКЛАТУР'!D:H,5,0)</f>
        <v>C</v>
      </c>
    </row>
    <row r="1569" spans="1:31" ht="9.6" customHeight="1" x14ac:dyDescent="0.2">
      <c r="A1569" s="45" t="s">
        <v>1300</v>
      </c>
      <c r="B1569" s="11"/>
      <c r="C1569" s="11" t="s">
        <v>1569</v>
      </c>
      <c r="D1569" s="44">
        <v>4</v>
      </c>
      <c r="E1569" s="44">
        <v>0</v>
      </c>
      <c r="F1569" s="48">
        <v>0</v>
      </c>
      <c r="G1569" s="48">
        <v>0</v>
      </c>
      <c r="H1569" s="44">
        <v>0</v>
      </c>
      <c r="I1569" s="44">
        <v>0</v>
      </c>
      <c r="J1569" s="44">
        <v>5</v>
      </c>
      <c r="K1569" s="48">
        <v>0</v>
      </c>
      <c r="L1569" s="49">
        <v>1184</v>
      </c>
      <c r="M1569" s="49">
        <v>0</v>
      </c>
      <c r="N1569" s="10">
        <v>0</v>
      </c>
      <c r="O1569" s="10">
        <v>0</v>
      </c>
      <c r="P1569" s="10">
        <v>0</v>
      </c>
      <c r="Q1569" s="10">
        <v>0</v>
      </c>
      <c r="R1569" s="10">
        <v>146.07</v>
      </c>
      <c r="S1569" s="10">
        <v>0</v>
      </c>
      <c r="T1569" s="50">
        <f t="shared" si="83"/>
        <v>98.666666666666671</v>
      </c>
      <c r="U1569" s="50">
        <f t="shared" si="83"/>
        <v>0</v>
      </c>
      <c r="V1569" s="50">
        <f t="shared" si="83"/>
        <v>0</v>
      </c>
      <c r="W1569" s="50">
        <f t="shared" si="83"/>
        <v>0</v>
      </c>
      <c r="X1569" s="50">
        <f t="shared" si="83"/>
        <v>0</v>
      </c>
      <c r="Y1569" s="50">
        <f t="shared" si="81"/>
        <v>0</v>
      </c>
      <c r="Z1569" s="50">
        <f t="shared" si="81"/>
        <v>12.172499999999999</v>
      </c>
      <c r="AA1569" s="50">
        <f t="shared" si="81"/>
        <v>0</v>
      </c>
      <c r="AB1569" s="50">
        <f t="shared" si="82"/>
        <v>110.83916666666667</v>
      </c>
      <c r="AC1569" s="48" t="str">
        <f>VLOOKUP(ПРОДАЖИ!C:C,'ИЗ ОСНОВЫ НОМЕНКЛАТУР'!D:E,2,0)</f>
        <v>Аксессуары для столешниц</v>
      </c>
      <c r="AD1569" s="48" t="str">
        <f>VLOOKUP(C:C,'ИЗ ОСНОВЫ НОМЕНКЛАТУР'!D:F,3,0)</f>
        <v>Комплектующие для плинтуса к столешнице</v>
      </c>
      <c r="AE1569" s="48" t="str">
        <f>VLOOKUP(C:C,'ИЗ ОСНОВЫ НОМЕНКЛАТУР'!D:H,5,0)</f>
        <v>C</v>
      </c>
    </row>
    <row r="1570" spans="1:31" ht="9.6" customHeight="1" x14ac:dyDescent="0.2">
      <c r="A1570" s="45" t="s">
        <v>1300</v>
      </c>
      <c r="B1570" s="11"/>
      <c r="C1570" s="11" t="s">
        <v>1570</v>
      </c>
      <c r="D1570" s="44">
        <v>7</v>
      </c>
      <c r="E1570" s="44">
        <v>0</v>
      </c>
      <c r="F1570" s="48">
        <v>3</v>
      </c>
      <c r="G1570" s="48">
        <v>0</v>
      </c>
      <c r="H1570" s="44">
        <v>0</v>
      </c>
      <c r="I1570" s="44">
        <v>0</v>
      </c>
      <c r="J1570" s="44">
        <v>0</v>
      </c>
      <c r="K1570" s="48">
        <v>0</v>
      </c>
      <c r="L1570" s="49">
        <v>1414</v>
      </c>
      <c r="M1570" s="49">
        <v>0</v>
      </c>
      <c r="N1570" s="10">
        <v>579.44000000000005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50">
        <f t="shared" si="83"/>
        <v>117.83333333333333</v>
      </c>
      <c r="U1570" s="50">
        <f t="shared" si="83"/>
        <v>0</v>
      </c>
      <c r="V1570" s="50">
        <f t="shared" si="83"/>
        <v>48.286666666666669</v>
      </c>
      <c r="W1570" s="50">
        <f t="shared" si="83"/>
        <v>0</v>
      </c>
      <c r="X1570" s="50">
        <f t="shared" si="83"/>
        <v>0</v>
      </c>
      <c r="Y1570" s="50">
        <f t="shared" si="81"/>
        <v>0</v>
      </c>
      <c r="Z1570" s="50">
        <f t="shared" si="81"/>
        <v>0</v>
      </c>
      <c r="AA1570" s="50">
        <f t="shared" si="81"/>
        <v>0</v>
      </c>
      <c r="AB1570" s="50">
        <f t="shared" si="82"/>
        <v>166.12</v>
      </c>
      <c r="AC1570" s="48" t="str">
        <f>VLOOKUP(ПРОДАЖИ!C:C,'ИЗ ОСНОВЫ НОМЕНКЛАТУР'!D:E,2,0)</f>
        <v>Аксессуары для столешниц</v>
      </c>
      <c r="AD1570" s="48" t="str">
        <f>VLOOKUP(C:C,'ИЗ ОСНОВЫ НОМЕНКЛАТУР'!D:F,3,0)</f>
        <v>Комплектующие для плинтуса к столешнице</v>
      </c>
      <c r="AE1570" s="48" t="str">
        <f>VLOOKUP(C:C,'ИЗ ОСНОВЫ НОМЕНКЛАТУР'!D:H,5,0)</f>
        <v>C</v>
      </c>
    </row>
    <row r="1571" spans="1:31" ht="9.6" customHeight="1" x14ac:dyDescent="0.2">
      <c r="A1571" s="45" t="s">
        <v>1300</v>
      </c>
      <c r="B1571" s="11"/>
      <c r="C1571" s="11" t="s">
        <v>1571</v>
      </c>
      <c r="D1571" s="44">
        <v>1</v>
      </c>
      <c r="E1571" s="44">
        <v>0</v>
      </c>
      <c r="F1571" s="48">
        <v>6</v>
      </c>
      <c r="G1571" s="48">
        <v>0</v>
      </c>
      <c r="H1571" s="44">
        <v>0</v>
      </c>
      <c r="I1571" s="44">
        <v>0</v>
      </c>
      <c r="J1571" s="44">
        <v>2</v>
      </c>
      <c r="K1571" s="48">
        <v>0</v>
      </c>
      <c r="L1571" s="49">
        <v>296</v>
      </c>
      <c r="M1571" s="49">
        <v>0</v>
      </c>
      <c r="N1571" s="10">
        <v>1439.51</v>
      </c>
      <c r="O1571" s="10">
        <v>0</v>
      </c>
      <c r="P1571" s="10">
        <v>0</v>
      </c>
      <c r="Q1571" s="10">
        <v>0</v>
      </c>
      <c r="R1571" s="10">
        <v>57.2</v>
      </c>
      <c r="S1571" s="10">
        <v>0</v>
      </c>
      <c r="T1571" s="50">
        <f t="shared" si="83"/>
        <v>24.666666666666668</v>
      </c>
      <c r="U1571" s="50">
        <f t="shared" si="83"/>
        <v>0</v>
      </c>
      <c r="V1571" s="50">
        <f t="shared" si="83"/>
        <v>119.95916666666666</v>
      </c>
      <c r="W1571" s="50">
        <f t="shared" si="83"/>
        <v>0</v>
      </c>
      <c r="X1571" s="50">
        <f t="shared" si="83"/>
        <v>0</v>
      </c>
      <c r="Y1571" s="50">
        <f t="shared" si="81"/>
        <v>0</v>
      </c>
      <c r="Z1571" s="50">
        <f t="shared" si="81"/>
        <v>4.7666666666666666</v>
      </c>
      <c r="AA1571" s="50">
        <f t="shared" si="81"/>
        <v>0</v>
      </c>
      <c r="AB1571" s="50">
        <f t="shared" si="82"/>
        <v>149.39250000000001</v>
      </c>
      <c r="AC1571" s="48" t="str">
        <f>VLOOKUP(ПРОДАЖИ!C:C,'ИЗ ОСНОВЫ НОМЕНКЛАТУР'!D:E,2,0)</f>
        <v>Аксессуары для столешниц</v>
      </c>
      <c r="AD1571" s="48" t="str">
        <f>VLOOKUP(C:C,'ИЗ ОСНОВЫ НОМЕНКЛАТУР'!D:F,3,0)</f>
        <v>Комплектующие для плинтуса к столешнице</v>
      </c>
      <c r="AE1571" s="48" t="str">
        <f>VLOOKUP(C:C,'ИЗ ОСНОВЫ НОМЕНКЛАТУР'!D:H,5,0)</f>
        <v>C</v>
      </c>
    </row>
    <row r="1572" spans="1:31" ht="9.6" customHeight="1" x14ac:dyDescent="0.2">
      <c r="A1572" s="45" t="s">
        <v>1300</v>
      </c>
      <c r="B1572" s="11"/>
      <c r="C1572" s="11" t="s">
        <v>1572</v>
      </c>
      <c r="D1572" s="44">
        <v>0</v>
      </c>
      <c r="E1572" s="44">
        <v>704</v>
      </c>
      <c r="F1572" s="48">
        <v>0</v>
      </c>
      <c r="G1572" s="48">
        <v>0</v>
      </c>
      <c r="H1572" s="44">
        <v>0</v>
      </c>
      <c r="I1572" s="44">
        <v>0</v>
      </c>
      <c r="J1572" s="44">
        <v>0</v>
      </c>
      <c r="K1572" s="48">
        <v>0</v>
      </c>
      <c r="L1572" s="49">
        <v>0</v>
      </c>
      <c r="M1572" s="49">
        <v>52976.99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50">
        <f t="shared" si="83"/>
        <v>0</v>
      </c>
      <c r="U1572" s="50">
        <f t="shared" si="83"/>
        <v>4414.7491666666665</v>
      </c>
      <c r="V1572" s="50">
        <f t="shared" si="83"/>
        <v>0</v>
      </c>
      <c r="W1572" s="50">
        <f t="shared" si="83"/>
        <v>0</v>
      </c>
      <c r="X1572" s="50">
        <f t="shared" si="83"/>
        <v>0</v>
      </c>
      <c r="Y1572" s="50">
        <f t="shared" si="81"/>
        <v>0</v>
      </c>
      <c r="Z1572" s="50">
        <f t="shared" si="81"/>
        <v>0</v>
      </c>
      <c r="AA1572" s="50">
        <f t="shared" si="81"/>
        <v>0</v>
      </c>
      <c r="AB1572" s="50">
        <f t="shared" si="82"/>
        <v>4414.7491666666665</v>
      </c>
      <c r="AC1572" s="48" t="str">
        <f>VLOOKUP(ПРОДАЖИ!C:C,'ИЗ ОСНОВЫ НОМЕНКЛАТУР'!D:E,2,0)</f>
        <v>Аксессуары для столешниц</v>
      </c>
      <c r="AD1572" s="48" t="str">
        <f>VLOOKUP(C:C,'ИЗ ОСНОВЫ НОМЕНКЛАТУР'!D:F,3,0)</f>
        <v>Комплектующие для плинтуса к столешнице</v>
      </c>
      <c r="AE1572" s="48" t="str">
        <f>VLOOKUP(C:C,'ИЗ ОСНОВЫ НОМЕНКЛАТУР'!D:H,5,0)</f>
        <v>B</v>
      </c>
    </row>
    <row r="1573" spans="1:31" ht="9.6" customHeight="1" x14ac:dyDescent="0.2">
      <c r="A1573" s="45" t="s">
        <v>1300</v>
      </c>
      <c r="B1573" s="11"/>
      <c r="C1573" s="11" t="s">
        <v>1573</v>
      </c>
      <c r="D1573" s="44">
        <v>0</v>
      </c>
      <c r="E1573" s="44">
        <v>1104</v>
      </c>
      <c r="F1573" s="48">
        <v>0</v>
      </c>
      <c r="G1573" s="48">
        <v>0</v>
      </c>
      <c r="H1573" s="44">
        <v>0</v>
      </c>
      <c r="I1573" s="44">
        <v>0</v>
      </c>
      <c r="J1573" s="44">
        <v>0</v>
      </c>
      <c r="K1573" s="48">
        <v>0</v>
      </c>
      <c r="L1573" s="49">
        <v>0</v>
      </c>
      <c r="M1573" s="49">
        <v>82725.08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50">
        <f t="shared" si="83"/>
        <v>0</v>
      </c>
      <c r="U1573" s="50">
        <f t="shared" si="83"/>
        <v>6893.7566666666671</v>
      </c>
      <c r="V1573" s="50">
        <f t="shared" si="83"/>
        <v>0</v>
      </c>
      <c r="W1573" s="50">
        <f t="shared" si="83"/>
        <v>0</v>
      </c>
      <c r="X1573" s="50">
        <f t="shared" si="83"/>
        <v>0</v>
      </c>
      <c r="Y1573" s="50">
        <f t="shared" si="81"/>
        <v>0</v>
      </c>
      <c r="Z1573" s="50">
        <f t="shared" si="81"/>
        <v>0</v>
      </c>
      <c r="AA1573" s="50">
        <f t="shared" si="81"/>
        <v>0</v>
      </c>
      <c r="AB1573" s="50">
        <f t="shared" si="82"/>
        <v>6893.7566666666671</v>
      </c>
      <c r="AC1573" s="48" t="str">
        <f>VLOOKUP(ПРОДАЖИ!C:C,'ИЗ ОСНОВЫ НОМЕНКЛАТУР'!D:E,2,0)</f>
        <v>Аксессуары для столешниц</v>
      </c>
      <c r="AD1573" s="48" t="str">
        <f>VLOOKUP(C:C,'ИЗ ОСНОВЫ НОМЕНКЛАТУР'!D:F,3,0)</f>
        <v>Комплектующие для плинтуса к столешнице</v>
      </c>
      <c r="AE1573" s="48" t="str">
        <f>VLOOKUP(C:C,'ИЗ ОСНОВЫ НОМЕНКЛАТУР'!D:H,5,0)</f>
        <v>B</v>
      </c>
    </row>
    <row r="1574" spans="1:31" ht="9.6" customHeight="1" x14ac:dyDescent="0.2">
      <c r="A1574" s="45" t="s">
        <v>1300</v>
      </c>
      <c r="B1574" s="11"/>
      <c r="C1574" s="11" t="s">
        <v>1574</v>
      </c>
      <c r="D1574" s="44">
        <v>0</v>
      </c>
      <c r="E1574" s="44">
        <v>4389</v>
      </c>
      <c r="F1574" s="48">
        <v>0</v>
      </c>
      <c r="G1574" s="48">
        <v>0</v>
      </c>
      <c r="H1574" s="44">
        <v>0</v>
      </c>
      <c r="I1574" s="44">
        <v>0</v>
      </c>
      <c r="J1574" s="44">
        <v>2</v>
      </c>
      <c r="K1574" s="48">
        <v>0</v>
      </c>
      <c r="L1574" s="49">
        <v>0</v>
      </c>
      <c r="M1574" s="49">
        <v>293906.23</v>
      </c>
      <c r="N1574" s="10">
        <v>0</v>
      </c>
      <c r="O1574" s="10">
        <v>0</v>
      </c>
      <c r="P1574" s="10">
        <v>0</v>
      </c>
      <c r="Q1574" s="10">
        <v>0</v>
      </c>
      <c r="R1574" s="10">
        <v>140</v>
      </c>
      <c r="S1574" s="10">
        <v>0</v>
      </c>
      <c r="T1574" s="50">
        <f t="shared" si="83"/>
        <v>0</v>
      </c>
      <c r="U1574" s="50">
        <f t="shared" si="83"/>
        <v>24492.185833333333</v>
      </c>
      <c r="V1574" s="50">
        <f t="shared" si="83"/>
        <v>0</v>
      </c>
      <c r="W1574" s="50">
        <f t="shared" si="83"/>
        <v>0</v>
      </c>
      <c r="X1574" s="50">
        <f t="shared" si="83"/>
        <v>0</v>
      </c>
      <c r="Y1574" s="50">
        <f t="shared" si="81"/>
        <v>0</v>
      </c>
      <c r="Z1574" s="50">
        <f t="shared" si="81"/>
        <v>11.666666666666666</v>
      </c>
      <c r="AA1574" s="50">
        <f t="shared" si="81"/>
        <v>0</v>
      </c>
      <c r="AB1574" s="50">
        <f t="shared" si="82"/>
        <v>24503.852500000001</v>
      </c>
      <c r="AC1574" s="48" t="str">
        <f>VLOOKUP(ПРОДАЖИ!C:C,'ИЗ ОСНОВЫ НОМЕНКЛАТУР'!D:E,2,0)</f>
        <v>Аксессуары для столешниц</v>
      </c>
      <c r="AD1574" s="48" t="str">
        <f>VLOOKUP(C:C,'ИЗ ОСНОВЫ НОМЕНКЛАТУР'!D:F,3,0)</f>
        <v>Комплектующие для плинтуса к столешнице</v>
      </c>
      <c r="AE1574" s="48" t="str">
        <f>VLOOKUP(C:C,'ИЗ ОСНОВЫ НОМЕНКЛАТУР'!D:H,5,0)</f>
        <v>A</v>
      </c>
    </row>
    <row r="1575" spans="1:31" ht="9.6" customHeight="1" x14ac:dyDescent="0.2">
      <c r="A1575" s="45" t="s">
        <v>1300</v>
      </c>
      <c r="B1575" s="46" t="s">
        <v>1575</v>
      </c>
      <c r="C1575" s="46"/>
      <c r="D1575" s="44">
        <v>0</v>
      </c>
      <c r="E1575" s="44">
        <v>0</v>
      </c>
      <c r="F1575" s="48">
        <v>0</v>
      </c>
      <c r="G1575" s="48">
        <v>0</v>
      </c>
      <c r="H1575" s="44">
        <v>0</v>
      </c>
      <c r="I1575" s="44">
        <v>0</v>
      </c>
      <c r="J1575" s="44">
        <v>0</v>
      </c>
      <c r="K1575" s="48">
        <v>0</v>
      </c>
      <c r="L1575" s="49">
        <v>0</v>
      </c>
      <c r="M1575" s="49">
        <v>0</v>
      </c>
      <c r="N1575" s="10">
        <v>0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50">
        <f t="shared" si="83"/>
        <v>0</v>
      </c>
      <c r="U1575" s="50">
        <f t="shared" si="83"/>
        <v>0</v>
      </c>
      <c r="V1575" s="50">
        <f t="shared" si="83"/>
        <v>0</v>
      </c>
      <c r="W1575" s="50">
        <f t="shared" si="83"/>
        <v>0</v>
      </c>
      <c r="X1575" s="50">
        <f t="shared" si="83"/>
        <v>0</v>
      </c>
      <c r="Y1575" s="50">
        <f t="shared" si="81"/>
        <v>0</v>
      </c>
      <c r="Z1575" s="50">
        <f t="shared" si="81"/>
        <v>0</v>
      </c>
      <c r="AA1575" s="50">
        <f t="shared" si="81"/>
        <v>0</v>
      </c>
      <c r="AB1575" s="50">
        <f t="shared" si="82"/>
        <v>0</v>
      </c>
      <c r="AC1575" s="48" t="e">
        <f>VLOOKUP(ПРОДАЖИ!C:C,'ИЗ ОСНОВЫ НОМЕНКЛАТУР'!D:E,2,0)</f>
        <v>#N/A</v>
      </c>
      <c r="AD1575" s="48" t="e">
        <f>VLOOKUP(C:C,'ИЗ ОСНОВЫ НОМЕНКЛАТУР'!D:F,3,0)</f>
        <v>#N/A</v>
      </c>
      <c r="AE1575" s="48" t="e">
        <f>VLOOKUP(C:C,'ИЗ ОСНОВЫ НОМЕНКЛАТУР'!D:H,5,0)</f>
        <v>#N/A</v>
      </c>
    </row>
    <row r="1576" spans="1:31" ht="9.6" customHeight="1" x14ac:dyDescent="0.2">
      <c r="A1576" s="45" t="s">
        <v>1300</v>
      </c>
      <c r="B1576" s="11"/>
      <c r="C1576" s="11" t="s">
        <v>1576</v>
      </c>
      <c r="D1576" s="44">
        <v>969</v>
      </c>
      <c r="E1576" s="44">
        <v>200</v>
      </c>
      <c r="F1576" s="48">
        <v>1296</v>
      </c>
      <c r="G1576" s="48">
        <v>0</v>
      </c>
      <c r="H1576" s="44">
        <v>347</v>
      </c>
      <c r="I1576" s="44">
        <v>120</v>
      </c>
      <c r="J1576" s="44">
        <v>0</v>
      </c>
      <c r="K1576" s="48">
        <v>0</v>
      </c>
      <c r="L1576" s="49">
        <v>548321.73</v>
      </c>
      <c r="M1576" s="49">
        <v>112875.67</v>
      </c>
      <c r="N1576" s="10">
        <v>743576.88</v>
      </c>
      <c r="O1576" s="10">
        <v>0</v>
      </c>
      <c r="P1576" s="10">
        <v>198705.48</v>
      </c>
      <c r="Q1576" s="10">
        <v>68588.66</v>
      </c>
      <c r="R1576" s="10">
        <v>0</v>
      </c>
      <c r="S1576" s="10">
        <v>0</v>
      </c>
      <c r="T1576" s="50">
        <f t="shared" si="83"/>
        <v>45693.477500000001</v>
      </c>
      <c r="U1576" s="50">
        <f t="shared" si="83"/>
        <v>9406.3058333333338</v>
      </c>
      <c r="V1576" s="50">
        <f t="shared" si="83"/>
        <v>61964.74</v>
      </c>
      <c r="W1576" s="50">
        <f t="shared" si="83"/>
        <v>0</v>
      </c>
      <c r="X1576" s="50">
        <f t="shared" si="83"/>
        <v>16558.79</v>
      </c>
      <c r="Y1576" s="50">
        <f t="shared" si="81"/>
        <v>5715.7216666666673</v>
      </c>
      <c r="Z1576" s="50">
        <f t="shared" si="81"/>
        <v>0</v>
      </c>
      <c r="AA1576" s="50">
        <f t="shared" si="81"/>
        <v>0</v>
      </c>
      <c r="AB1576" s="50">
        <f t="shared" si="82"/>
        <v>139339.035</v>
      </c>
      <c r="AC1576" s="48" t="str">
        <f>VLOOKUP(ПРОДАЖИ!C:C,'ИЗ ОСНОВЫ НОМЕНКЛАТУР'!D:E,2,0)</f>
        <v>Аксессуары для столешниц</v>
      </c>
      <c r="AD1576" s="48" t="str">
        <f>VLOOKUP(C:C,'ИЗ ОСНОВЫ НОМЕНКЛАТУР'!D:F,3,0)</f>
        <v>Планки торцевые, соеденительные, угловые для столешницы</v>
      </c>
      <c r="AE1576" s="48" t="str">
        <f>VLOOKUP(C:C,'ИЗ ОСНОВЫ НОМЕНКЛАТУР'!D:H,5,0)</f>
        <v>A</v>
      </c>
    </row>
    <row r="1577" spans="1:31" ht="9.6" customHeight="1" x14ac:dyDescent="0.2">
      <c r="A1577" s="45" t="s">
        <v>1300</v>
      </c>
      <c r="B1577" s="11"/>
      <c r="C1577" s="11" t="s">
        <v>1577</v>
      </c>
      <c r="D1577" s="44">
        <v>1111</v>
      </c>
      <c r="E1577" s="44">
        <v>0</v>
      </c>
      <c r="F1577" s="48">
        <v>448</v>
      </c>
      <c r="G1577" s="48">
        <v>0</v>
      </c>
      <c r="H1577" s="44">
        <v>683</v>
      </c>
      <c r="I1577" s="44">
        <v>23</v>
      </c>
      <c r="J1577" s="44">
        <v>291</v>
      </c>
      <c r="K1577" s="48">
        <v>0</v>
      </c>
      <c r="L1577" s="49">
        <v>632010.5</v>
      </c>
      <c r="M1577" s="49">
        <v>0</v>
      </c>
      <c r="N1577" s="10">
        <v>250643.94</v>
      </c>
      <c r="O1577" s="10">
        <v>0</v>
      </c>
      <c r="P1577" s="10">
        <v>382580</v>
      </c>
      <c r="Q1577" s="10">
        <v>13067.96</v>
      </c>
      <c r="R1577" s="10">
        <v>164622.31</v>
      </c>
      <c r="S1577" s="10">
        <v>0</v>
      </c>
      <c r="T1577" s="50">
        <f t="shared" si="83"/>
        <v>52667.541666666664</v>
      </c>
      <c r="U1577" s="50">
        <f t="shared" si="83"/>
        <v>0</v>
      </c>
      <c r="V1577" s="50">
        <f t="shared" si="83"/>
        <v>20886.994999999999</v>
      </c>
      <c r="W1577" s="50">
        <f t="shared" si="83"/>
        <v>0</v>
      </c>
      <c r="X1577" s="50">
        <f t="shared" si="83"/>
        <v>31881.666666666668</v>
      </c>
      <c r="Y1577" s="50">
        <f t="shared" si="81"/>
        <v>1088.9966666666667</v>
      </c>
      <c r="Z1577" s="50">
        <f t="shared" si="81"/>
        <v>13718.525833333333</v>
      </c>
      <c r="AA1577" s="50">
        <f t="shared" si="81"/>
        <v>0</v>
      </c>
      <c r="AB1577" s="50">
        <f t="shared" si="82"/>
        <v>120243.72583333334</v>
      </c>
      <c r="AC1577" s="48" t="str">
        <f>VLOOKUP(ПРОДАЖИ!C:C,'ИЗ ОСНОВЫ НОМЕНКЛАТУР'!D:E,2,0)</f>
        <v>Аксессуары для столешниц</v>
      </c>
      <c r="AD1577" s="48" t="str">
        <f>VLOOKUP(C:C,'ИЗ ОСНОВЫ НОМЕНКЛАТУР'!D:F,3,0)</f>
        <v>Планки торцевые, соеденительные, угловые для столешницы</v>
      </c>
      <c r="AE1577" s="48" t="str">
        <f>VLOOKUP(C:C,'ИЗ ОСНОВЫ НОМЕНКЛАТУР'!D:H,5,0)</f>
        <v>A</v>
      </c>
    </row>
    <row r="1578" spans="1:31" ht="9.6" customHeight="1" x14ac:dyDescent="0.2">
      <c r="A1578" s="45" t="s">
        <v>1300</v>
      </c>
      <c r="B1578" s="11"/>
      <c r="C1578" s="11" t="s">
        <v>1578</v>
      </c>
      <c r="D1578" s="44">
        <v>635</v>
      </c>
      <c r="E1578" s="44">
        <v>200</v>
      </c>
      <c r="F1578" s="48">
        <v>2423</v>
      </c>
      <c r="G1578" s="48">
        <v>0</v>
      </c>
      <c r="H1578" s="44">
        <v>591</v>
      </c>
      <c r="I1578" s="44">
        <v>80</v>
      </c>
      <c r="J1578" s="44">
        <v>195</v>
      </c>
      <c r="K1578" s="48">
        <v>0</v>
      </c>
      <c r="L1578" s="49">
        <v>273163.28999999998</v>
      </c>
      <c r="M1578" s="49">
        <v>86197.759999999995</v>
      </c>
      <c r="N1578" s="10">
        <v>1055507.6000000001</v>
      </c>
      <c r="O1578" s="10">
        <v>0</v>
      </c>
      <c r="P1578" s="10">
        <v>243920.21</v>
      </c>
      <c r="Q1578" s="10">
        <v>35479.550000000003</v>
      </c>
      <c r="R1578" s="10">
        <v>82690.789999999994</v>
      </c>
      <c r="S1578" s="10">
        <v>0</v>
      </c>
      <c r="T1578" s="50">
        <f t="shared" si="83"/>
        <v>22763.607499999998</v>
      </c>
      <c r="U1578" s="50">
        <f t="shared" si="83"/>
        <v>7183.1466666666665</v>
      </c>
      <c r="V1578" s="50">
        <f t="shared" si="83"/>
        <v>87958.966666666674</v>
      </c>
      <c r="W1578" s="50">
        <f t="shared" si="83"/>
        <v>0</v>
      </c>
      <c r="X1578" s="50">
        <f t="shared" si="83"/>
        <v>20326.684166666666</v>
      </c>
      <c r="Y1578" s="50">
        <f t="shared" si="81"/>
        <v>2956.6291666666671</v>
      </c>
      <c r="Z1578" s="50">
        <f t="shared" si="81"/>
        <v>6890.8991666666661</v>
      </c>
      <c r="AA1578" s="50">
        <f t="shared" si="81"/>
        <v>0</v>
      </c>
      <c r="AB1578" s="50">
        <f t="shared" si="82"/>
        <v>148079.93333333335</v>
      </c>
      <c r="AC1578" s="48" t="str">
        <f>VLOOKUP(ПРОДАЖИ!C:C,'ИЗ ОСНОВЫ НОМЕНКЛАТУР'!D:E,2,0)</f>
        <v>Аксессуары для столешниц</v>
      </c>
      <c r="AD1578" s="48" t="str">
        <f>VLOOKUP(C:C,'ИЗ ОСНОВЫ НОМЕНКЛАТУР'!D:F,3,0)</f>
        <v>Планки торцевые, соеденительные, угловые для столешницы</v>
      </c>
      <c r="AE1578" s="48" t="str">
        <f>VLOOKUP(C:C,'ИЗ ОСНОВЫ НОМЕНКЛАТУР'!D:H,5,0)</f>
        <v>A</v>
      </c>
    </row>
    <row r="1579" spans="1:31" ht="9.6" customHeight="1" x14ac:dyDescent="0.2">
      <c r="A1579" s="45" t="s">
        <v>1300</v>
      </c>
      <c r="B1579" s="11"/>
      <c r="C1579" s="11" t="s">
        <v>1579</v>
      </c>
      <c r="D1579" s="44">
        <v>740</v>
      </c>
      <c r="E1579" s="44">
        <v>200</v>
      </c>
      <c r="F1579" s="48">
        <v>2410</v>
      </c>
      <c r="G1579" s="48">
        <v>0</v>
      </c>
      <c r="H1579" s="44">
        <v>565</v>
      </c>
      <c r="I1579" s="44">
        <v>80</v>
      </c>
      <c r="J1579" s="44">
        <v>181</v>
      </c>
      <c r="K1579" s="48">
        <v>0</v>
      </c>
      <c r="L1579" s="49">
        <v>322410.13</v>
      </c>
      <c r="M1579" s="49">
        <v>85497.57</v>
      </c>
      <c r="N1579" s="10">
        <v>1049940.8400000001</v>
      </c>
      <c r="O1579" s="10">
        <v>0</v>
      </c>
      <c r="P1579" s="10">
        <v>241745.68</v>
      </c>
      <c r="Q1579" s="10">
        <v>35839.65</v>
      </c>
      <c r="R1579" s="10">
        <v>76684.36</v>
      </c>
      <c r="S1579" s="10">
        <v>0</v>
      </c>
      <c r="T1579" s="50">
        <f t="shared" si="83"/>
        <v>26867.510833333334</v>
      </c>
      <c r="U1579" s="50">
        <f t="shared" si="83"/>
        <v>7124.7975000000006</v>
      </c>
      <c r="V1579" s="50">
        <f t="shared" si="83"/>
        <v>87495.07</v>
      </c>
      <c r="W1579" s="50">
        <f t="shared" si="83"/>
        <v>0</v>
      </c>
      <c r="X1579" s="50">
        <f t="shared" si="83"/>
        <v>20145.473333333332</v>
      </c>
      <c r="Y1579" s="50">
        <f t="shared" si="81"/>
        <v>2986.6375000000003</v>
      </c>
      <c r="Z1579" s="50">
        <f t="shared" si="81"/>
        <v>6390.3633333333337</v>
      </c>
      <c r="AA1579" s="50">
        <f t="shared" si="81"/>
        <v>0</v>
      </c>
      <c r="AB1579" s="50">
        <f t="shared" si="82"/>
        <v>151009.85250000004</v>
      </c>
      <c r="AC1579" s="48" t="str">
        <f>VLOOKUP(ПРОДАЖИ!C:C,'ИЗ ОСНОВЫ НОМЕНКЛАТУР'!D:E,2,0)</f>
        <v>Аксессуары для столешниц</v>
      </c>
      <c r="AD1579" s="48" t="str">
        <f>VLOOKUP(C:C,'ИЗ ОСНОВЫ НОМЕНКЛАТУР'!D:F,3,0)</f>
        <v>Планки торцевые, соеденительные, угловые для столешницы</v>
      </c>
      <c r="AE1579" s="48" t="str">
        <f>VLOOKUP(C:C,'ИЗ ОСНОВЫ НОМЕНКЛАТУР'!D:H,5,0)</f>
        <v>A</v>
      </c>
    </row>
    <row r="1580" spans="1:31" ht="9.6" customHeight="1" x14ac:dyDescent="0.2">
      <c r="A1580" s="45" t="s">
        <v>1300</v>
      </c>
      <c r="B1580" s="11"/>
      <c r="C1580" s="11" t="s">
        <v>1580</v>
      </c>
      <c r="D1580" s="44">
        <v>545</v>
      </c>
      <c r="E1580" s="44">
        <v>0</v>
      </c>
      <c r="F1580" s="48">
        <v>109</v>
      </c>
      <c r="G1580" s="48">
        <v>0</v>
      </c>
      <c r="H1580" s="44">
        <v>332</v>
      </c>
      <c r="I1580" s="44">
        <v>37</v>
      </c>
      <c r="J1580" s="44">
        <v>93</v>
      </c>
      <c r="K1580" s="48">
        <v>0</v>
      </c>
      <c r="L1580" s="49">
        <v>386593.58</v>
      </c>
      <c r="M1580" s="49">
        <v>0</v>
      </c>
      <c r="N1580" s="10">
        <v>76678.23</v>
      </c>
      <c r="O1580" s="10">
        <v>0</v>
      </c>
      <c r="P1580" s="10">
        <v>230827.96</v>
      </c>
      <c r="Q1580" s="10">
        <v>25834.61</v>
      </c>
      <c r="R1580" s="10">
        <v>66011.45</v>
      </c>
      <c r="S1580" s="10">
        <v>0</v>
      </c>
      <c r="T1580" s="50">
        <f t="shared" si="83"/>
        <v>32216.131666666668</v>
      </c>
      <c r="U1580" s="50">
        <f t="shared" si="83"/>
        <v>0</v>
      </c>
      <c r="V1580" s="50">
        <f t="shared" si="83"/>
        <v>6389.8525</v>
      </c>
      <c r="W1580" s="50">
        <f t="shared" si="83"/>
        <v>0</v>
      </c>
      <c r="X1580" s="50">
        <f t="shared" si="83"/>
        <v>19235.663333333334</v>
      </c>
      <c r="Y1580" s="50">
        <f t="shared" si="81"/>
        <v>2152.8841666666667</v>
      </c>
      <c r="Z1580" s="50">
        <f t="shared" si="81"/>
        <v>5500.9541666666664</v>
      </c>
      <c r="AA1580" s="50">
        <f t="shared" si="81"/>
        <v>0</v>
      </c>
      <c r="AB1580" s="50">
        <f t="shared" si="82"/>
        <v>65495.48583333334</v>
      </c>
      <c r="AC1580" s="48" t="str">
        <f>VLOOKUP(ПРОДАЖИ!C:C,'ИЗ ОСНОВЫ НОМЕНКЛАТУР'!D:E,2,0)</f>
        <v>Аксессуары для столешниц</v>
      </c>
      <c r="AD1580" s="48" t="str">
        <f>VLOOKUP(C:C,'ИЗ ОСНОВЫ НОМЕНКЛАТУР'!D:F,3,0)</f>
        <v>Планки торцевые, соеденительные, угловые для столешницы</v>
      </c>
      <c r="AE1580" s="48" t="str">
        <f>VLOOKUP(C:C,'ИЗ ОСНОВЫ НОМЕНКЛАТУР'!D:H,5,0)</f>
        <v>B</v>
      </c>
    </row>
    <row r="1581" spans="1:31" ht="9.6" customHeight="1" x14ac:dyDescent="0.2">
      <c r="A1581" s="45" t="s">
        <v>1300</v>
      </c>
      <c r="B1581" s="11"/>
      <c r="C1581" s="11" t="s">
        <v>1581</v>
      </c>
      <c r="D1581" s="44">
        <v>552</v>
      </c>
      <c r="E1581" s="44">
        <v>200</v>
      </c>
      <c r="F1581" s="48">
        <v>228</v>
      </c>
      <c r="G1581" s="48">
        <v>0</v>
      </c>
      <c r="H1581" s="44">
        <v>282</v>
      </c>
      <c r="I1581" s="44">
        <v>0</v>
      </c>
      <c r="J1581" s="44">
        <v>178</v>
      </c>
      <c r="K1581" s="48">
        <v>32</v>
      </c>
      <c r="L1581" s="49">
        <v>319023.73</v>
      </c>
      <c r="M1581" s="49">
        <v>115264</v>
      </c>
      <c r="N1581" s="10">
        <v>137785.1</v>
      </c>
      <c r="O1581" s="10">
        <v>0</v>
      </c>
      <c r="P1581" s="10">
        <v>158669.13</v>
      </c>
      <c r="Q1581" s="10">
        <v>0</v>
      </c>
      <c r="R1581" s="10">
        <v>99538.19</v>
      </c>
      <c r="S1581" s="10">
        <v>17920.2</v>
      </c>
      <c r="T1581" s="50">
        <f t="shared" si="83"/>
        <v>26585.310833333333</v>
      </c>
      <c r="U1581" s="50">
        <f t="shared" si="83"/>
        <v>9605.3333333333339</v>
      </c>
      <c r="V1581" s="50">
        <f t="shared" si="83"/>
        <v>11482.091666666667</v>
      </c>
      <c r="W1581" s="50">
        <f t="shared" si="83"/>
        <v>0</v>
      </c>
      <c r="X1581" s="50">
        <f t="shared" si="83"/>
        <v>13222.4275</v>
      </c>
      <c r="Y1581" s="50">
        <f t="shared" si="81"/>
        <v>0</v>
      </c>
      <c r="Z1581" s="50">
        <f t="shared" si="81"/>
        <v>8294.8491666666669</v>
      </c>
      <c r="AA1581" s="50">
        <f t="shared" si="81"/>
        <v>1493.3500000000001</v>
      </c>
      <c r="AB1581" s="50">
        <f t="shared" si="82"/>
        <v>70683.362500000003</v>
      </c>
      <c r="AC1581" s="48" t="str">
        <f>VLOOKUP(ПРОДАЖИ!C:C,'ИЗ ОСНОВЫ НОМЕНКЛАТУР'!D:E,2,0)</f>
        <v>Аксессуары для столешниц</v>
      </c>
      <c r="AD1581" s="48" t="str">
        <f>VLOOKUP(C:C,'ИЗ ОСНОВЫ НОМЕНКЛАТУР'!D:F,3,0)</f>
        <v>Планки торцевые, соеденительные, угловые для столешницы</v>
      </c>
      <c r="AE1581" s="48" t="str">
        <f>VLOOKUP(C:C,'ИЗ ОСНОВЫ НОМЕНКЛАТУР'!D:H,5,0)</f>
        <v>B</v>
      </c>
    </row>
    <row r="1582" spans="1:31" ht="9.6" customHeight="1" x14ac:dyDescent="0.2">
      <c r="A1582" s="45" t="s">
        <v>1300</v>
      </c>
      <c r="B1582" s="11"/>
      <c r="C1582" s="11" t="s">
        <v>1582</v>
      </c>
      <c r="D1582" s="44">
        <v>346</v>
      </c>
      <c r="E1582" s="44">
        <v>0</v>
      </c>
      <c r="F1582" s="48">
        <v>129</v>
      </c>
      <c r="G1582" s="48">
        <v>0</v>
      </c>
      <c r="H1582" s="44">
        <v>170</v>
      </c>
      <c r="I1582" s="44">
        <v>0</v>
      </c>
      <c r="J1582" s="44">
        <v>32</v>
      </c>
      <c r="K1582" s="48">
        <v>0</v>
      </c>
      <c r="L1582" s="49">
        <v>246988.49</v>
      </c>
      <c r="M1582" s="49">
        <v>0</v>
      </c>
      <c r="N1582" s="10">
        <v>90481.31</v>
      </c>
      <c r="O1582" s="10">
        <v>0</v>
      </c>
      <c r="P1582" s="10">
        <v>118195.26</v>
      </c>
      <c r="Q1582" s="10">
        <v>0</v>
      </c>
      <c r="R1582" s="10">
        <v>21967.34</v>
      </c>
      <c r="S1582" s="10">
        <v>0</v>
      </c>
      <c r="T1582" s="50">
        <f t="shared" si="83"/>
        <v>20582.374166666665</v>
      </c>
      <c r="U1582" s="50">
        <f t="shared" si="83"/>
        <v>0</v>
      </c>
      <c r="V1582" s="50">
        <f t="shared" si="83"/>
        <v>7540.1091666666662</v>
      </c>
      <c r="W1582" s="50">
        <f t="shared" si="83"/>
        <v>0</v>
      </c>
      <c r="X1582" s="50">
        <f t="shared" si="83"/>
        <v>9849.6049999999996</v>
      </c>
      <c r="Y1582" s="50">
        <f t="shared" si="81"/>
        <v>0</v>
      </c>
      <c r="Z1582" s="50">
        <f t="shared" si="81"/>
        <v>1830.6116666666667</v>
      </c>
      <c r="AA1582" s="50">
        <f t="shared" si="81"/>
        <v>0</v>
      </c>
      <c r="AB1582" s="50">
        <f t="shared" si="82"/>
        <v>39802.699999999997</v>
      </c>
      <c r="AC1582" s="48" t="str">
        <f>VLOOKUP(ПРОДАЖИ!C:C,'ИЗ ОСНОВЫ НОМЕНКЛАТУР'!D:E,2,0)</f>
        <v>Аксессуары для столешниц</v>
      </c>
      <c r="AD1582" s="48" t="str">
        <f>VLOOKUP(C:C,'ИЗ ОСНОВЫ НОМЕНКЛАТУР'!D:F,3,0)</f>
        <v>Планки торцевые, соеденительные, угловые для столешницы</v>
      </c>
      <c r="AE1582" s="48" t="str">
        <f>VLOOKUP(C:C,'ИЗ ОСНОВЫ НОМЕНКЛАТУР'!D:H,5,0)</f>
        <v>B</v>
      </c>
    </row>
    <row r="1583" spans="1:31" ht="9.6" customHeight="1" x14ac:dyDescent="0.2">
      <c r="A1583" s="45" t="s">
        <v>1300</v>
      </c>
      <c r="B1583" s="11"/>
      <c r="C1583" s="11" t="s">
        <v>1583</v>
      </c>
      <c r="D1583" s="44">
        <v>167</v>
      </c>
      <c r="E1583" s="44">
        <v>600</v>
      </c>
      <c r="F1583" s="48">
        <v>74</v>
      </c>
      <c r="G1583" s="48">
        <v>0</v>
      </c>
      <c r="H1583" s="44">
        <v>98</v>
      </c>
      <c r="I1583" s="44">
        <v>50</v>
      </c>
      <c r="J1583" s="44">
        <v>15</v>
      </c>
      <c r="K1583" s="48">
        <v>0</v>
      </c>
      <c r="L1583" s="49">
        <v>82026.080000000002</v>
      </c>
      <c r="M1583" s="49">
        <v>292686.44</v>
      </c>
      <c r="N1583" s="10">
        <v>32622.18</v>
      </c>
      <c r="O1583" s="10">
        <v>0</v>
      </c>
      <c r="P1583" s="10">
        <v>45824.46</v>
      </c>
      <c r="Q1583" s="10">
        <v>24231.5</v>
      </c>
      <c r="R1583" s="10">
        <v>7094.2</v>
      </c>
      <c r="S1583" s="10">
        <v>0</v>
      </c>
      <c r="T1583" s="50">
        <f t="shared" si="83"/>
        <v>6835.5066666666671</v>
      </c>
      <c r="U1583" s="50">
        <f t="shared" si="83"/>
        <v>24390.536666666667</v>
      </c>
      <c r="V1583" s="50">
        <f t="shared" si="83"/>
        <v>2718.5149999999999</v>
      </c>
      <c r="W1583" s="50">
        <f t="shared" si="83"/>
        <v>0</v>
      </c>
      <c r="X1583" s="50">
        <f t="shared" si="83"/>
        <v>3818.7049999999999</v>
      </c>
      <c r="Y1583" s="50">
        <f t="shared" si="81"/>
        <v>2019.2916666666667</v>
      </c>
      <c r="Z1583" s="50">
        <f t="shared" si="81"/>
        <v>591.18333333333328</v>
      </c>
      <c r="AA1583" s="50">
        <f t="shared" si="81"/>
        <v>0</v>
      </c>
      <c r="AB1583" s="50">
        <f t="shared" si="82"/>
        <v>40373.738333333335</v>
      </c>
      <c r="AC1583" s="48" t="str">
        <f>VLOOKUP(ПРОДАЖИ!C:C,'ИЗ ОСНОВЫ НОМЕНКЛАТУР'!D:E,2,0)</f>
        <v>Аксессуары для столешниц</v>
      </c>
      <c r="AD1583" s="48" t="str">
        <f>VLOOKUP(C:C,'ИЗ ОСНОВЫ НОМЕНКЛАТУР'!D:F,3,0)</f>
        <v>Планки торцевые, соеденительные, угловые для столешницы</v>
      </c>
      <c r="AE1583" s="48" t="str">
        <f>VLOOKUP(C:C,'ИЗ ОСНОВЫ НОМЕНКЛАТУР'!D:H,5,0)</f>
        <v>B</v>
      </c>
    </row>
    <row r="1584" spans="1:31" ht="9.6" customHeight="1" x14ac:dyDescent="0.2">
      <c r="A1584" s="45" t="s">
        <v>1300</v>
      </c>
      <c r="B1584" s="11"/>
      <c r="C1584" s="11" t="s">
        <v>1584</v>
      </c>
      <c r="D1584" s="44">
        <v>324</v>
      </c>
      <c r="E1584" s="44">
        <v>150</v>
      </c>
      <c r="F1584" s="48">
        <v>36</v>
      </c>
      <c r="G1584" s="48">
        <v>0</v>
      </c>
      <c r="H1584" s="44">
        <v>0</v>
      </c>
      <c r="I1584" s="44">
        <v>0</v>
      </c>
      <c r="J1584" s="44">
        <v>0</v>
      </c>
      <c r="K1584" s="48">
        <v>0</v>
      </c>
      <c r="L1584" s="49">
        <v>137868.76999999999</v>
      </c>
      <c r="M1584" s="49">
        <v>66799.5</v>
      </c>
      <c r="N1584" s="10">
        <v>15638.04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50">
        <f t="shared" si="83"/>
        <v>11489.064166666665</v>
      </c>
      <c r="U1584" s="50">
        <f t="shared" si="83"/>
        <v>5566.625</v>
      </c>
      <c r="V1584" s="50">
        <f t="shared" si="83"/>
        <v>1303.17</v>
      </c>
      <c r="W1584" s="50">
        <f t="shared" si="83"/>
        <v>0</v>
      </c>
      <c r="X1584" s="50">
        <f t="shared" si="83"/>
        <v>0</v>
      </c>
      <c r="Y1584" s="50">
        <f t="shared" si="81"/>
        <v>0</v>
      </c>
      <c r="Z1584" s="50">
        <f t="shared" si="81"/>
        <v>0</v>
      </c>
      <c r="AA1584" s="50">
        <f t="shared" si="81"/>
        <v>0</v>
      </c>
      <c r="AB1584" s="50">
        <f t="shared" si="82"/>
        <v>18358.859166666662</v>
      </c>
      <c r="AC1584" s="48" t="str">
        <f>VLOOKUP(ПРОДАЖИ!C:C,'ИЗ ОСНОВЫ НОМЕНКЛАТУР'!D:E,2,0)</f>
        <v>Аксессуары для столешниц</v>
      </c>
      <c r="AD1584" s="48" t="str">
        <f>VLOOKUP(C:C,'ИЗ ОСНОВЫ НОМЕНКЛАТУР'!D:F,3,0)</f>
        <v>Планки торцевые, соеденительные, угловые для столешницы</v>
      </c>
      <c r="AE1584" s="48" t="str">
        <f>VLOOKUP(C:C,'ИЗ ОСНОВЫ НОМЕНКЛАТУР'!D:H,5,0)</f>
        <v>B</v>
      </c>
    </row>
    <row r="1585" spans="1:31" ht="9.6" customHeight="1" x14ac:dyDescent="0.2">
      <c r="A1585" s="45" t="s">
        <v>1300</v>
      </c>
      <c r="B1585" s="11"/>
      <c r="C1585" s="11" t="s">
        <v>1585</v>
      </c>
      <c r="D1585" s="44">
        <v>250</v>
      </c>
      <c r="E1585" s="44">
        <v>0</v>
      </c>
      <c r="F1585" s="48">
        <v>8</v>
      </c>
      <c r="G1585" s="48">
        <v>0</v>
      </c>
      <c r="H1585" s="44">
        <v>245</v>
      </c>
      <c r="I1585" s="44">
        <v>2</v>
      </c>
      <c r="J1585" s="44">
        <v>0</v>
      </c>
      <c r="K1585" s="48">
        <v>0</v>
      </c>
      <c r="L1585" s="49">
        <v>111332.5</v>
      </c>
      <c r="M1585" s="49">
        <v>0</v>
      </c>
      <c r="N1585" s="10">
        <v>5073.58</v>
      </c>
      <c r="O1585" s="10">
        <v>0</v>
      </c>
      <c r="P1585" s="10">
        <v>109533.03</v>
      </c>
      <c r="Q1585" s="10">
        <v>890.7</v>
      </c>
      <c r="R1585" s="10">
        <v>0</v>
      </c>
      <c r="S1585" s="10">
        <v>0</v>
      </c>
      <c r="T1585" s="50">
        <f t="shared" si="83"/>
        <v>9277.7083333333339</v>
      </c>
      <c r="U1585" s="50">
        <f t="shared" si="83"/>
        <v>0</v>
      </c>
      <c r="V1585" s="50">
        <f t="shared" si="83"/>
        <v>422.79833333333335</v>
      </c>
      <c r="W1585" s="50">
        <f t="shared" si="83"/>
        <v>0</v>
      </c>
      <c r="X1585" s="50">
        <f t="shared" si="83"/>
        <v>9127.7525000000005</v>
      </c>
      <c r="Y1585" s="50">
        <f t="shared" si="81"/>
        <v>74.225000000000009</v>
      </c>
      <c r="Z1585" s="50">
        <f t="shared" si="81"/>
        <v>0</v>
      </c>
      <c r="AA1585" s="50">
        <f t="shared" si="81"/>
        <v>0</v>
      </c>
      <c r="AB1585" s="50">
        <f t="shared" si="82"/>
        <v>18902.484166666669</v>
      </c>
      <c r="AC1585" s="48" t="str">
        <f>VLOOKUP(ПРОДАЖИ!C:C,'ИЗ ОСНОВЫ НОМЕНКЛАТУР'!D:E,2,0)</f>
        <v>Аксессуары для столешниц</v>
      </c>
      <c r="AD1585" s="48" t="str">
        <f>VLOOKUP(C:C,'ИЗ ОСНОВЫ НОМЕНКЛАТУР'!D:F,3,0)</f>
        <v>Планки торцевые, соеденительные, угловые для столешницы</v>
      </c>
      <c r="AE1585" s="48" t="str">
        <f>VLOOKUP(C:C,'ИЗ ОСНОВЫ НОМЕНКЛАТУР'!D:H,5,0)</f>
        <v>B</v>
      </c>
    </row>
    <row r="1586" spans="1:31" ht="9.6" customHeight="1" x14ac:dyDescent="0.2">
      <c r="A1586" s="45" t="s">
        <v>1300</v>
      </c>
      <c r="B1586" s="11"/>
      <c r="C1586" s="11" t="s">
        <v>1586</v>
      </c>
      <c r="D1586" s="44">
        <v>127</v>
      </c>
      <c r="E1586" s="44">
        <v>0</v>
      </c>
      <c r="F1586" s="48">
        <v>34</v>
      </c>
      <c r="G1586" s="48">
        <v>0</v>
      </c>
      <c r="H1586" s="44">
        <v>380</v>
      </c>
      <c r="I1586" s="44">
        <v>20</v>
      </c>
      <c r="J1586" s="44">
        <v>0</v>
      </c>
      <c r="K1586" s="48">
        <v>0</v>
      </c>
      <c r="L1586" s="49">
        <v>42668.84</v>
      </c>
      <c r="M1586" s="49">
        <v>0</v>
      </c>
      <c r="N1586" s="10">
        <v>12380.42</v>
      </c>
      <c r="O1586" s="10">
        <v>0</v>
      </c>
      <c r="P1586" s="10">
        <v>151192.20000000001</v>
      </c>
      <c r="Q1586" s="10">
        <v>7465.8</v>
      </c>
      <c r="R1586" s="10">
        <v>0</v>
      </c>
      <c r="S1586" s="10">
        <v>0</v>
      </c>
      <c r="T1586" s="50">
        <f t="shared" si="83"/>
        <v>3555.7366666666662</v>
      </c>
      <c r="U1586" s="50">
        <f t="shared" si="83"/>
        <v>0</v>
      </c>
      <c r="V1586" s="50">
        <f t="shared" si="83"/>
        <v>1031.7016666666666</v>
      </c>
      <c r="W1586" s="50">
        <f t="shared" si="83"/>
        <v>0</v>
      </c>
      <c r="X1586" s="50">
        <f t="shared" si="83"/>
        <v>12599.35</v>
      </c>
      <c r="Y1586" s="50">
        <f t="shared" si="81"/>
        <v>622.15</v>
      </c>
      <c r="Z1586" s="50">
        <f t="shared" si="81"/>
        <v>0</v>
      </c>
      <c r="AA1586" s="50">
        <f t="shared" si="81"/>
        <v>0</v>
      </c>
      <c r="AB1586" s="50">
        <f t="shared" si="82"/>
        <v>17808.938333333335</v>
      </c>
      <c r="AC1586" s="48" t="str">
        <f>VLOOKUP(ПРОДАЖИ!C:C,'ИЗ ОСНОВЫ НОМЕНКЛАТУР'!D:E,2,0)</f>
        <v>Аксессуары для столешниц</v>
      </c>
      <c r="AD1586" s="48" t="str">
        <f>VLOOKUP(C:C,'ИЗ ОСНОВЫ НОМЕНКЛАТУР'!D:F,3,0)</f>
        <v>Планки торцевые, соеденительные, угловые для столешницы</v>
      </c>
      <c r="AE1586" s="48" t="str">
        <f>VLOOKUP(C:C,'ИЗ ОСНОВЫ НОМЕНКЛАТУР'!D:H,5,0)</f>
        <v>B</v>
      </c>
    </row>
    <row r="1587" spans="1:31" ht="9.6" customHeight="1" x14ac:dyDescent="0.2">
      <c r="A1587" s="45" t="s">
        <v>1300</v>
      </c>
      <c r="B1587" s="11"/>
      <c r="C1587" s="11" t="s">
        <v>1587</v>
      </c>
      <c r="D1587" s="44">
        <v>139</v>
      </c>
      <c r="E1587" s="44">
        <v>0</v>
      </c>
      <c r="F1587" s="48">
        <v>44</v>
      </c>
      <c r="G1587" s="48">
        <v>0</v>
      </c>
      <c r="H1587" s="44">
        <v>108</v>
      </c>
      <c r="I1587" s="44">
        <v>11</v>
      </c>
      <c r="J1587" s="44">
        <v>14</v>
      </c>
      <c r="K1587" s="48">
        <v>0</v>
      </c>
      <c r="L1587" s="49">
        <v>63488.5</v>
      </c>
      <c r="M1587" s="49">
        <v>0</v>
      </c>
      <c r="N1587" s="10">
        <v>19950.88</v>
      </c>
      <c r="O1587" s="10">
        <v>0</v>
      </c>
      <c r="P1587" s="10">
        <v>48259.23</v>
      </c>
      <c r="Q1587" s="10">
        <v>5109.49</v>
      </c>
      <c r="R1587" s="10">
        <v>6449.02</v>
      </c>
      <c r="S1587" s="10">
        <v>0</v>
      </c>
      <c r="T1587" s="50">
        <f t="shared" si="83"/>
        <v>5290.708333333333</v>
      </c>
      <c r="U1587" s="50">
        <f t="shared" si="83"/>
        <v>0</v>
      </c>
      <c r="V1587" s="50">
        <f t="shared" si="83"/>
        <v>1662.5733333333335</v>
      </c>
      <c r="W1587" s="50">
        <f t="shared" si="83"/>
        <v>0</v>
      </c>
      <c r="X1587" s="50">
        <f t="shared" si="83"/>
        <v>4021.6025000000004</v>
      </c>
      <c r="Y1587" s="50">
        <f t="shared" si="81"/>
        <v>425.7908333333333</v>
      </c>
      <c r="Z1587" s="50">
        <f t="shared" si="81"/>
        <v>537.41833333333341</v>
      </c>
      <c r="AA1587" s="50">
        <f t="shared" si="81"/>
        <v>0</v>
      </c>
      <c r="AB1587" s="50">
        <f t="shared" si="82"/>
        <v>11938.093333333332</v>
      </c>
      <c r="AC1587" s="48" t="str">
        <f>VLOOKUP(ПРОДАЖИ!C:C,'ИЗ ОСНОВЫ НОМЕНКЛАТУР'!D:E,2,0)</f>
        <v>Аксессуары для столешниц</v>
      </c>
      <c r="AD1587" s="48" t="str">
        <f>VLOOKUP(C:C,'ИЗ ОСНОВЫ НОМЕНКЛАТУР'!D:F,3,0)</f>
        <v>Планки торцевые, соеденительные, угловые для столешницы</v>
      </c>
      <c r="AE1587" s="48" t="str">
        <f>VLOOKUP(C:C,'ИЗ ОСНОВЫ НОМЕНКЛАТУР'!D:H,5,0)</f>
        <v>B</v>
      </c>
    </row>
    <row r="1588" spans="1:31" ht="9.6" customHeight="1" x14ac:dyDescent="0.2">
      <c r="A1588" s="45" t="s">
        <v>1300</v>
      </c>
      <c r="B1588" s="11"/>
      <c r="C1588" s="11" t="s">
        <v>1588</v>
      </c>
      <c r="D1588" s="44">
        <v>201</v>
      </c>
      <c r="E1588" s="44">
        <v>0</v>
      </c>
      <c r="F1588" s="48">
        <v>110</v>
      </c>
      <c r="G1588" s="48">
        <v>0</v>
      </c>
      <c r="H1588" s="44">
        <v>89</v>
      </c>
      <c r="I1588" s="44">
        <v>0</v>
      </c>
      <c r="J1588" s="44">
        <v>0</v>
      </c>
      <c r="K1588" s="48">
        <v>0</v>
      </c>
      <c r="L1588" s="49">
        <v>68158.100000000006</v>
      </c>
      <c r="M1588" s="49">
        <v>0</v>
      </c>
      <c r="N1588" s="10">
        <v>36788.5</v>
      </c>
      <c r="O1588" s="10">
        <v>0</v>
      </c>
      <c r="P1588" s="10">
        <v>32593.07</v>
      </c>
      <c r="Q1588" s="10">
        <v>0</v>
      </c>
      <c r="R1588" s="10">
        <v>0</v>
      </c>
      <c r="S1588" s="10">
        <v>0</v>
      </c>
      <c r="T1588" s="50">
        <f t="shared" si="83"/>
        <v>5679.8416666666672</v>
      </c>
      <c r="U1588" s="50">
        <f t="shared" si="83"/>
        <v>0</v>
      </c>
      <c r="V1588" s="50">
        <f t="shared" si="83"/>
        <v>3065.7083333333335</v>
      </c>
      <c r="W1588" s="50">
        <f t="shared" si="83"/>
        <v>0</v>
      </c>
      <c r="X1588" s="50">
        <f t="shared" si="83"/>
        <v>2716.0891666666666</v>
      </c>
      <c r="Y1588" s="50">
        <f t="shared" si="81"/>
        <v>0</v>
      </c>
      <c r="Z1588" s="50">
        <f t="shared" si="81"/>
        <v>0</v>
      </c>
      <c r="AA1588" s="50">
        <f t="shared" si="81"/>
        <v>0</v>
      </c>
      <c r="AB1588" s="50">
        <f t="shared" si="82"/>
        <v>11461.639166666668</v>
      </c>
      <c r="AC1588" s="48" t="str">
        <f>VLOOKUP(ПРОДАЖИ!C:C,'ИЗ ОСНОВЫ НОМЕНКЛАТУР'!D:E,2,0)</f>
        <v>Аксессуары для столешниц</v>
      </c>
      <c r="AD1588" s="48" t="str">
        <f>VLOOKUP(C:C,'ИЗ ОСНОВЫ НОМЕНКЛАТУР'!D:F,3,0)</f>
        <v>Планки торцевые, соеденительные, угловые для столешницы</v>
      </c>
      <c r="AE1588" s="48" t="str">
        <f>VLOOKUP(C:C,'ИЗ ОСНОВЫ НОМЕНКЛАТУР'!D:H,5,0)</f>
        <v>B</v>
      </c>
    </row>
    <row r="1589" spans="1:31" ht="9.6" customHeight="1" x14ac:dyDescent="0.2">
      <c r="A1589" s="45" t="s">
        <v>1300</v>
      </c>
      <c r="B1589" s="11"/>
      <c r="C1589" s="11" t="s">
        <v>1589</v>
      </c>
      <c r="D1589" s="44">
        <v>136</v>
      </c>
      <c r="E1589" s="44">
        <v>0</v>
      </c>
      <c r="F1589" s="48">
        <v>85</v>
      </c>
      <c r="G1589" s="48">
        <v>0</v>
      </c>
      <c r="H1589" s="44">
        <v>0</v>
      </c>
      <c r="I1589" s="44">
        <v>0</v>
      </c>
      <c r="J1589" s="44">
        <v>0</v>
      </c>
      <c r="K1589" s="48">
        <v>0</v>
      </c>
      <c r="L1589" s="49">
        <v>60269.97</v>
      </c>
      <c r="M1589" s="49">
        <v>0</v>
      </c>
      <c r="N1589" s="10">
        <v>46927.44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50">
        <f t="shared" si="83"/>
        <v>5022.4975000000004</v>
      </c>
      <c r="U1589" s="50">
        <f t="shared" si="83"/>
        <v>0</v>
      </c>
      <c r="V1589" s="50">
        <f t="shared" si="83"/>
        <v>3910.6200000000003</v>
      </c>
      <c r="W1589" s="50">
        <f t="shared" si="83"/>
        <v>0</v>
      </c>
      <c r="X1589" s="50">
        <f t="shared" si="83"/>
        <v>0</v>
      </c>
      <c r="Y1589" s="50">
        <f t="shared" si="81"/>
        <v>0</v>
      </c>
      <c r="Z1589" s="50">
        <f t="shared" si="81"/>
        <v>0</v>
      </c>
      <c r="AA1589" s="50">
        <f t="shared" si="81"/>
        <v>0</v>
      </c>
      <c r="AB1589" s="50">
        <f t="shared" si="82"/>
        <v>8933.1175000000003</v>
      </c>
      <c r="AC1589" s="48" t="str">
        <f>VLOOKUP(ПРОДАЖИ!C:C,'ИЗ ОСНОВЫ НОМЕНКЛАТУР'!D:E,2,0)</f>
        <v>Аксессуары для столешниц</v>
      </c>
      <c r="AD1589" s="48" t="str">
        <f>VLOOKUP(C:C,'ИЗ ОСНОВЫ НОМЕНКЛАТУР'!D:F,3,0)</f>
        <v>Планки торцевые, соеденительные, угловые для столешницы</v>
      </c>
      <c r="AE1589" s="48" t="str">
        <f>VLOOKUP(C:C,'ИЗ ОСНОВЫ НОМЕНКЛАТУР'!D:H,5,0)</f>
        <v>C</v>
      </c>
    </row>
    <row r="1590" spans="1:31" ht="9.6" customHeight="1" x14ac:dyDescent="0.2">
      <c r="A1590" s="45" t="s">
        <v>1300</v>
      </c>
      <c r="B1590" s="11"/>
      <c r="C1590" s="11" t="s">
        <v>1590</v>
      </c>
      <c r="D1590" s="44">
        <v>116</v>
      </c>
      <c r="E1590" s="44">
        <v>0</v>
      </c>
      <c r="F1590" s="48">
        <v>45</v>
      </c>
      <c r="G1590" s="48">
        <v>0</v>
      </c>
      <c r="H1590" s="44">
        <v>28</v>
      </c>
      <c r="I1590" s="44">
        <v>0</v>
      </c>
      <c r="J1590" s="44">
        <v>16</v>
      </c>
      <c r="K1590" s="48">
        <v>0</v>
      </c>
      <c r="L1590" s="49">
        <v>57361.78</v>
      </c>
      <c r="M1590" s="49">
        <v>0</v>
      </c>
      <c r="N1590" s="10">
        <v>20359.16</v>
      </c>
      <c r="O1590" s="10">
        <v>0</v>
      </c>
      <c r="P1590" s="10">
        <v>10668.5</v>
      </c>
      <c r="Q1590" s="10">
        <v>0</v>
      </c>
      <c r="R1590" s="10">
        <v>7341.07</v>
      </c>
      <c r="S1590" s="10">
        <v>0</v>
      </c>
      <c r="T1590" s="50">
        <f t="shared" si="83"/>
        <v>4780.1483333333335</v>
      </c>
      <c r="U1590" s="50">
        <f t="shared" si="83"/>
        <v>0</v>
      </c>
      <c r="V1590" s="50">
        <f t="shared" si="83"/>
        <v>1696.5966666666666</v>
      </c>
      <c r="W1590" s="50">
        <f t="shared" si="83"/>
        <v>0</v>
      </c>
      <c r="X1590" s="50">
        <f t="shared" si="83"/>
        <v>889.04166666666663</v>
      </c>
      <c r="Y1590" s="50">
        <f t="shared" si="81"/>
        <v>0</v>
      </c>
      <c r="Z1590" s="50">
        <f t="shared" si="81"/>
        <v>611.75583333333327</v>
      </c>
      <c r="AA1590" s="50">
        <f t="shared" si="81"/>
        <v>0</v>
      </c>
      <c r="AB1590" s="50">
        <f t="shared" si="82"/>
        <v>7977.5425000000005</v>
      </c>
      <c r="AC1590" s="48" t="str">
        <f>VLOOKUP(ПРОДАЖИ!C:C,'ИЗ ОСНОВЫ НОМЕНКЛАТУР'!D:E,2,0)</f>
        <v>Аксессуары для столешниц</v>
      </c>
      <c r="AD1590" s="48" t="str">
        <f>VLOOKUP(C:C,'ИЗ ОСНОВЫ НОМЕНКЛАТУР'!D:F,3,0)</f>
        <v>Планки торцевые, соеденительные, угловые для столешницы</v>
      </c>
      <c r="AE1590" s="48" t="str">
        <f>VLOOKUP(C:C,'ИЗ ОСНОВЫ НОМЕНКЛАТУР'!D:H,5,0)</f>
        <v>C</v>
      </c>
    </row>
    <row r="1591" spans="1:31" ht="9.6" customHeight="1" x14ac:dyDescent="0.2">
      <c r="A1591" s="45" t="s">
        <v>1300</v>
      </c>
      <c r="B1591" s="11"/>
      <c r="C1591" s="11" t="s">
        <v>1591</v>
      </c>
      <c r="D1591" s="44">
        <v>153</v>
      </c>
      <c r="E1591" s="44">
        <v>2</v>
      </c>
      <c r="F1591" s="48">
        <v>31</v>
      </c>
      <c r="G1591" s="48">
        <v>0</v>
      </c>
      <c r="H1591" s="44">
        <v>60</v>
      </c>
      <c r="I1591" s="44">
        <v>0</v>
      </c>
      <c r="J1591" s="44">
        <v>21</v>
      </c>
      <c r="K1591" s="48">
        <v>0</v>
      </c>
      <c r="L1591" s="49">
        <v>54022.42</v>
      </c>
      <c r="M1591" s="49">
        <v>720.22</v>
      </c>
      <c r="N1591" s="10">
        <v>9480.15</v>
      </c>
      <c r="O1591" s="10">
        <v>0</v>
      </c>
      <c r="P1591" s="10">
        <v>20826</v>
      </c>
      <c r="Q1591" s="10">
        <v>0</v>
      </c>
      <c r="R1591" s="10">
        <v>7171.89</v>
      </c>
      <c r="S1591" s="10">
        <v>0</v>
      </c>
      <c r="T1591" s="50">
        <f t="shared" si="83"/>
        <v>4501.8683333333329</v>
      </c>
      <c r="U1591" s="50">
        <f t="shared" si="83"/>
        <v>60.018333333333338</v>
      </c>
      <c r="V1591" s="50">
        <f t="shared" si="83"/>
        <v>790.01249999999993</v>
      </c>
      <c r="W1591" s="50">
        <f t="shared" si="83"/>
        <v>0</v>
      </c>
      <c r="X1591" s="50">
        <f t="shared" si="83"/>
        <v>1735.5</v>
      </c>
      <c r="Y1591" s="50">
        <f t="shared" si="81"/>
        <v>0</v>
      </c>
      <c r="Z1591" s="50">
        <f t="shared" si="81"/>
        <v>597.65750000000003</v>
      </c>
      <c r="AA1591" s="50">
        <f t="shared" si="81"/>
        <v>0</v>
      </c>
      <c r="AB1591" s="50">
        <f t="shared" si="82"/>
        <v>7685.0566666666664</v>
      </c>
      <c r="AC1591" s="48" t="str">
        <f>VLOOKUP(ПРОДАЖИ!C:C,'ИЗ ОСНОВЫ НОМЕНКЛАТУР'!D:E,2,0)</f>
        <v>Аксессуары для столешниц</v>
      </c>
      <c r="AD1591" s="48" t="str">
        <f>VLOOKUP(C:C,'ИЗ ОСНОВЫ НОМЕНКЛАТУР'!D:F,3,0)</f>
        <v>Планки торцевые, соеденительные, угловые для столешницы</v>
      </c>
      <c r="AE1591" s="48" t="str">
        <f>VLOOKUP(C:C,'ИЗ ОСНОВЫ НОМЕНКЛАТУР'!D:H,5,0)</f>
        <v>B</v>
      </c>
    </row>
    <row r="1592" spans="1:31" ht="9.6" customHeight="1" x14ac:dyDescent="0.2">
      <c r="A1592" s="45" t="s">
        <v>1300</v>
      </c>
      <c r="B1592" s="11"/>
      <c r="C1592" s="11" t="s">
        <v>1592</v>
      </c>
      <c r="D1592" s="44">
        <v>54</v>
      </c>
      <c r="E1592" s="44">
        <v>0</v>
      </c>
      <c r="F1592" s="48">
        <v>11</v>
      </c>
      <c r="G1592" s="48">
        <v>0</v>
      </c>
      <c r="H1592" s="44">
        <v>160</v>
      </c>
      <c r="I1592" s="44">
        <v>0</v>
      </c>
      <c r="J1592" s="44">
        <v>1</v>
      </c>
      <c r="K1592" s="48">
        <v>0</v>
      </c>
      <c r="L1592" s="49">
        <v>16152.5</v>
      </c>
      <c r="M1592" s="49">
        <v>0</v>
      </c>
      <c r="N1592" s="10">
        <v>3285.81</v>
      </c>
      <c r="O1592" s="10">
        <v>0</v>
      </c>
      <c r="P1592" s="10">
        <v>93544.97</v>
      </c>
      <c r="Q1592" s="10">
        <v>0</v>
      </c>
      <c r="R1592" s="10">
        <v>284.45999999999998</v>
      </c>
      <c r="S1592" s="10">
        <v>0</v>
      </c>
      <c r="T1592" s="50">
        <f t="shared" si="83"/>
        <v>1346.0416666666667</v>
      </c>
      <c r="U1592" s="50">
        <f t="shared" si="83"/>
        <v>0</v>
      </c>
      <c r="V1592" s="50">
        <f t="shared" si="83"/>
        <v>273.8175</v>
      </c>
      <c r="W1592" s="50">
        <f t="shared" si="83"/>
        <v>0</v>
      </c>
      <c r="X1592" s="50">
        <f t="shared" si="83"/>
        <v>7795.4141666666665</v>
      </c>
      <c r="Y1592" s="50">
        <f t="shared" si="81"/>
        <v>0</v>
      </c>
      <c r="Z1592" s="50">
        <f t="shared" si="81"/>
        <v>23.704999999999998</v>
      </c>
      <c r="AA1592" s="50">
        <f t="shared" si="81"/>
        <v>0</v>
      </c>
      <c r="AB1592" s="50">
        <f t="shared" si="82"/>
        <v>9438.9783333333326</v>
      </c>
      <c r="AC1592" s="48" t="str">
        <f>VLOOKUP(ПРОДАЖИ!C:C,'ИЗ ОСНОВЫ НОМЕНКЛАТУР'!D:E,2,0)</f>
        <v>Аксессуары для столешниц</v>
      </c>
      <c r="AD1592" s="48" t="str">
        <f>VLOOKUP(C:C,'ИЗ ОСНОВЫ НОМЕНКЛАТУР'!D:F,3,0)</f>
        <v>Планки торцевые, соеденительные, угловые для столешницы</v>
      </c>
      <c r="AE1592" s="48" t="str">
        <f>VLOOKUP(C:C,'ИЗ ОСНОВЫ НОМЕНКЛАТУР'!D:H,5,0)</f>
        <v>C</v>
      </c>
    </row>
    <row r="1593" spans="1:31" ht="9.6" customHeight="1" x14ac:dyDescent="0.2">
      <c r="A1593" s="45" t="s">
        <v>1300</v>
      </c>
      <c r="B1593" s="11"/>
      <c r="C1593" s="11" t="s">
        <v>1593</v>
      </c>
      <c r="D1593" s="44">
        <v>17</v>
      </c>
      <c r="E1593" s="44">
        <v>0</v>
      </c>
      <c r="F1593" s="48">
        <v>0</v>
      </c>
      <c r="G1593" s="48">
        <v>0</v>
      </c>
      <c r="H1593" s="44">
        <v>68</v>
      </c>
      <c r="I1593" s="44">
        <v>100</v>
      </c>
      <c r="J1593" s="44">
        <v>85</v>
      </c>
      <c r="K1593" s="48">
        <v>0</v>
      </c>
      <c r="L1593" s="49">
        <v>8521.1</v>
      </c>
      <c r="M1593" s="49">
        <v>0</v>
      </c>
      <c r="N1593" s="10">
        <v>0</v>
      </c>
      <c r="O1593" s="10">
        <v>0</v>
      </c>
      <c r="P1593" s="10">
        <v>37760.400000000001</v>
      </c>
      <c r="Q1593" s="10">
        <v>55530</v>
      </c>
      <c r="R1593" s="10">
        <v>38608.89</v>
      </c>
      <c r="S1593" s="10">
        <v>0</v>
      </c>
      <c r="T1593" s="50">
        <f t="shared" si="83"/>
        <v>710.0916666666667</v>
      </c>
      <c r="U1593" s="50">
        <f t="shared" si="83"/>
        <v>0</v>
      </c>
      <c r="V1593" s="50">
        <f t="shared" si="83"/>
        <v>0</v>
      </c>
      <c r="W1593" s="50">
        <f t="shared" si="83"/>
        <v>0</v>
      </c>
      <c r="X1593" s="50">
        <f t="shared" si="83"/>
        <v>3146.7000000000003</v>
      </c>
      <c r="Y1593" s="50">
        <f t="shared" si="81"/>
        <v>4627.5</v>
      </c>
      <c r="Z1593" s="50">
        <f t="shared" si="81"/>
        <v>3217.4074999999998</v>
      </c>
      <c r="AA1593" s="50">
        <f t="shared" si="81"/>
        <v>0</v>
      </c>
      <c r="AB1593" s="50">
        <f t="shared" si="82"/>
        <v>11701.699166666667</v>
      </c>
      <c r="AC1593" s="48" t="str">
        <f>VLOOKUP(ПРОДАЖИ!C:C,'ИЗ ОСНОВЫ НОМЕНКЛАТУР'!D:E,2,0)</f>
        <v>Аксессуары для столешниц</v>
      </c>
      <c r="AD1593" s="48" t="str">
        <f>VLOOKUP(C:C,'ИЗ ОСНОВЫ НОМЕНКЛАТУР'!D:F,3,0)</f>
        <v>Планки торцевые, соеденительные, угловые для столешницы</v>
      </c>
      <c r="AE1593" s="48" t="str">
        <f>VLOOKUP(C:C,'ИЗ ОСНОВЫ НОМЕНКЛАТУР'!D:H,5,0)</f>
        <v>B</v>
      </c>
    </row>
    <row r="1594" spans="1:31" ht="9.6" customHeight="1" x14ac:dyDescent="0.2">
      <c r="A1594" s="45" t="s">
        <v>1300</v>
      </c>
      <c r="B1594" s="11"/>
      <c r="C1594" s="11" t="s">
        <v>1594</v>
      </c>
      <c r="D1594" s="44">
        <v>75</v>
      </c>
      <c r="E1594" s="44">
        <v>0</v>
      </c>
      <c r="F1594" s="48">
        <v>18</v>
      </c>
      <c r="G1594" s="48">
        <v>0</v>
      </c>
      <c r="H1594" s="44">
        <v>26</v>
      </c>
      <c r="I1594" s="44">
        <v>0</v>
      </c>
      <c r="J1594" s="44">
        <v>2</v>
      </c>
      <c r="K1594" s="48">
        <v>0</v>
      </c>
      <c r="L1594" s="49">
        <v>50957.13</v>
      </c>
      <c r="M1594" s="49">
        <v>0</v>
      </c>
      <c r="N1594" s="10">
        <v>12053.7</v>
      </c>
      <c r="O1594" s="10">
        <v>0</v>
      </c>
      <c r="P1594" s="10">
        <v>16135.01</v>
      </c>
      <c r="Q1594" s="10">
        <v>0</v>
      </c>
      <c r="R1594" s="10">
        <v>1409.42</v>
      </c>
      <c r="S1594" s="10">
        <v>0</v>
      </c>
      <c r="T1594" s="50">
        <f t="shared" ref="T1594:AA1628" si="84">L1594/12</f>
        <v>4246.4274999999998</v>
      </c>
      <c r="U1594" s="50">
        <f t="shared" si="84"/>
        <v>0</v>
      </c>
      <c r="V1594" s="50">
        <f t="shared" si="84"/>
        <v>1004.475</v>
      </c>
      <c r="W1594" s="50">
        <f t="shared" si="84"/>
        <v>0</v>
      </c>
      <c r="X1594" s="50">
        <f t="shared" si="84"/>
        <v>1344.5841666666668</v>
      </c>
      <c r="Y1594" s="50">
        <f t="shared" si="81"/>
        <v>0</v>
      </c>
      <c r="Z1594" s="50">
        <f t="shared" si="81"/>
        <v>117.45166666666667</v>
      </c>
      <c r="AA1594" s="50">
        <f t="shared" si="81"/>
        <v>0</v>
      </c>
      <c r="AB1594" s="50">
        <f t="shared" si="82"/>
        <v>6712.9383333333335</v>
      </c>
      <c r="AC1594" s="48" t="str">
        <f>VLOOKUP(ПРОДАЖИ!C:C,'ИЗ ОСНОВЫ НОМЕНКЛАТУР'!D:E,2,0)</f>
        <v>Аксессуары для столешниц</v>
      </c>
      <c r="AD1594" s="48" t="str">
        <f>VLOOKUP(C:C,'ИЗ ОСНОВЫ НОМЕНКЛАТУР'!D:F,3,0)</f>
        <v>Планки торцевые, соеденительные, угловые для столешницы</v>
      </c>
      <c r="AE1594" s="48" t="str">
        <f>VLOOKUP(C:C,'ИЗ ОСНОВЫ НОМЕНКЛАТУР'!D:H,5,0)</f>
        <v>C</v>
      </c>
    </row>
    <row r="1595" spans="1:31" ht="9.6" customHeight="1" x14ac:dyDescent="0.2">
      <c r="A1595" s="45" t="s">
        <v>1300</v>
      </c>
      <c r="B1595" s="11"/>
      <c r="C1595" s="11" t="s">
        <v>1595</v>
      </c>
      <c r="D1595" s="44">
        <v>114</v>
      </c>
      <c r="E1595" s="44">
        <v>2</v>
      </c>
      <c r="F1595" s="48">
        <v>33</v>
      </c>
      <c r="G1595" s="48">
        <v>0</v>
      </c>
      <c r="H1595" s="44">
        <v>59</v>
      </c>
      <c r="I1595" s="44">
        <v>0</v>
      </c>
      <c r="J1595" s="44">
        <v>20</v>
      </c>
      <c r="K1595" s="48">
        <v>0</v>
      </c>
      <c r="L1595" s="49">
        <v>40539.78</v>
      </c>
      <c r="M1595" s="49">
        <v>720.22</v>
      </c>
      <c r="N1595" s="10">
        <v>10268.94</v>
      </c>
      <c r="O1595" s="10">
        <v>0</v>
      </c>
      <c r="P1595" s="10">
        <v>20478.900000000001</v>
      </c>
      <c r="Q1595" s="10">
        <v>0</v>
      </c>
      <c r="R1595" s="10">
        <v>6838.2</v>
      </c>
      <c r="S1595" s="10">
        <v>0</v>
      </c>
      <c r="T1595" s="50">
        <f t="shared" si="84"/>
        <v>3378.3150000000001</v>
      </c>
      <c r="U1595" s="50">
        <f t="shared" si="84"/>
        <v>60.018333333333338</v>
      </c>
      <c r="V1595" s="50">
        <f t="shared" si="84"/>
        <v>855.745</v>
      </c>
      <c r="W1595" s="50">
        <f t="shared" si="84"/>
        <v>0</v>
      </c>
      <c r="X1595" s="50">
        <f t="shared" si="84"/>
        <v>1706.575</v>
      </c>
      <c r="Y1595" s="50">
        <f t="shared" si="81"/>
        <v>0</v>
      </c>
      <c r="Z1595" s="50">
        <f t="shared" si="81"/>
        <v>569.85</v>
      </c>
      <c r="AA1595" s="50">
        <f t="shared" si="81"/>
        <v>0</v>
      </c>
      <c r="AB1595" s="50">
        <f t="shared" si="82"/>
        <v>6570.503333333334</v>
      </c>
      <c r="AC1595" s="48" t="str">
        <f>VLOOKUP(ПРОДАЖИ!C:C,'ИЗ ОСНОВЫ НОМЕНКЛАТУР'!D:E,2,0)</f>
        <v>Аксессуары для столешниц</v>
      </c>
      <c r="AD1595" s="48" t="str">
        <f>VLOOKUP(C:C,'ИЗ ОСНОВЫ НОМЕНКЛАТУР'!D:F,3,0)</f>
        <v>Планки торцевые, соеденительные, угловые для столешницы</v>
      </c>
      <c r="AE1595" s="48" t="str">
        <f>VLOOKUP(C:C,'ИЗ ОСНОВЫ НОМЕНКЛАТУР'!D:H,5,0)</f>
        <v>C</v>
      </c>
    </row>
    <row r="1596" spans="1:31" ht="9.6" customHeight="1" x14ac:dyDescent="0.2">
      <c r="A1596" s="45" t="s">
        <v>1300</v>
      </c>
      <c r="B1596" s="11"/>
      <c r="C1596" s="11" t="s">
        <v>1596</v>
      </c>
      <c r="D1596" s="44">
        <v>79</v>
      </c>
      <c r="E1596" s="44">
        <v>0</v>
      </c>
      <c r="F1596" s="48">
        <v>42</v>
      </c>
      <c r="G1596" s="48">
        <v>0</v>
      </c>
      <c r="H1596" s="44">
        <v>0</v>
      </c>
      <c r="I1596" s="44">
        <v>0</v>
      </c>
      <c r="J1596" s="44">
        <v>4</v>
      </c>
      <c r="K1596" s="48">
        <v>0</v>
      </c>
      <c r="L1596" s="49">
        <v>33525.760000000002</v>
      </c>
      <c r="M1596" s="49">
        <v>0</v>
      </c>
      <c r="N1596" s="10">
        <v>18717.990000000002</v>
      </c>
      <c r="O1596" s="10">
        <v>0</v>
      </c>
      <c r="P1596" s="10">
        <v>0</v>
      </c>
      <c r="Q1596" s="10">
        <v>0</v>
      </c>
      <c r="R1596" s="10">
        <v>1888.84</v>
      </c>
      <c r="S1596" s="10">
        <v>0</v>
      </c>
      <c r="T1596" s="50">
        <f t="shared" si="84"/>
        <v>2793.8133333333335</v>
      </c>
      <c r="U1596" s="50">
        <f t="shared" si="84"/>
        <v>0</v>
      </c>
      <c r="V1596" s="50">
        <f t="shared" si="84"/>
        <v>1559.8325000000002</v>
      </c>
      <c r="W1596" s="50">
        <f t="shared" si="84"/>
        <v>0</v>
      </c>
      <c r="X1596" s="50">
        <f t="shared" si="84"/>
        <v>0</v>
      </c>
      <c r="Y1596" s="50">
        <f t="shared" si="81"/>
        <v>0</v>
      </c>
      <c r="Z1596" s="50">
        <f t="shared" si="81"/>
        <v>157.40333333333334</v>
      </c>
      <c r="AA1596" s="50">
        <f t="shared" si="81"/>
        <v>0</v>
      </c>
      <c r="AB1596" s="50">
        <f t="shared" si="82"/>
        <v>4511.0491666666676</v>
      </c>
      <c r="AC1596" s="48" t="str">
        <f>VLOOKUP(ПРОДАЖИ!C:C,'ИЗ ОСНОВЫ НОМЕНКЛАТУР'!D:E,2,0)</f>
        <v>Аксессуары для столешниц</v>
      </c>
      <c r="AD1596" s="48" t="str">
        <f>VLOOKUP(C:C,'ИЗ ОСНОВЫ НОМЕНКЛАТУР'!D:F,3,0)</f>
        <v>Планки торцевые, соеденительные, угловые для столешницы</v>
      </c>
      <c r="AE1596" s="48" t="str">
        <f>VLOOKUP(C:C,'ИЗ ОСНОВЫ НОМЕНКЛАТУР'!D:H,5,0)</f>
        <v>C</v>
      </c>
    </row>
    <row r="1597" spans="1:31" ht="9.6" customHeight="1" x14ac:dyDescent="0.2">
      <c r="A1597" s="45" t="s">
        <v>1300</v>
      </c>
      <c r="B1597" s="11"/>
      <c r="C1597" s="11" t="s">
        <v>1597</v>
      </c>
      <c r="D1597" s="44">
        <v>61</v>
      </c>
      <c r="E1597" s="44">
        <v>0</v>
      </c>
      <c r="F1597" s="48">
        <v>49</v>
      </c>
      <c r="G1597" s="48">
        <v>0</v>
      </c>
      <c r="H1597" s="44">
        <v>0</v>
      </c>
      <c r="I1597" s="44">
        <v>0</v>
      </c>
      <c r="J1597" s="44">
        <v>0</v>
      </c>
      <c r="K1597" s="48">
        <v>0</v>
      </c>
      <c r="L1597" s="49">
        <v>27441.47</v>
      </c>
      <c r="M1597" s="49">
        <v>0</v>
      </c>
      <c r="N1597" s="10">
        <v>30665.73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50">
        <f t="shared" si="84"/>
        <v>2286.7891666666669</v>
      </c>
      <c r="U1597" s="50">
        <f t="shared" si="84"/>
        <v>0</v>
      </c>
      <c r="V1597" s="50">
        <f t="shared" si="84"/>
        <v>2555.4775</v>
      </c>
      <c r="W1597" s="50">
        <f t="shared" si="84"/>
        <v>0</v>
      </c>
      <c r="X1597" s="50">
        <f t="shared" si="84"/>
        <v>0</v>
      </c>
      <c r="Y1597" s="50">
        <f t="shared" si="81"/>
        <v>0</v>
      </c>
      <c r="Z1597" s="50">
        <f t="shared" si="81"/>
        <v>0</v>
      </c>
      <c r="AA1597" s="50">
        <f t="shared" si="81"/>
        <v>0</v>
      </c>
      <c r="AB1597" s="50">
        <f t="shared" si="82"/>
        <v>4842.2666666666664</v>
      </c>
      <c r="AC1597" s="48" t="str">
        <f>VLOOKUP(ПРОДАЖИ!C:C,'ИЗ ОСНОВЫ НОМЕНКЛАТУР'!D:E,2,0)</f>
        <v>Аксессуары для столешниц</v>
      </c>
      <c r="AD1597" s="48" t="str">
        <f>VLOOKUP(C:C,'ИЗ ОСНОВЫ НОМЕНКЛАТУР'!D:F,3,0)</f>
        <v>Планки торцевые, соеденительные, угловые для столешницы</v>
      </c>
      <c r="AE1597" s="48" t="str">
        <f>VLOOKUP(C:C,'ИЗ ОСНОВЫ НОМЕНКЛАТУР'!D:H,5,0)</f>
        <v>C</v>
      </c>
    </row>
    <row r="1598" spans="1:31" ht="9.6" customHeight="1" x14ac:dyDescent="0.2">
      <c r="A1598" s="45" t="s">
        <v>1300</v>
      </c>
      <c r="B1598" s="11"/>
      <c r="C1598" s="11" t="s">
        <v>1598</v>
      </c>
      <c r="D1598" s="44">
        <v>44</v>
      </c>
      <c r="E1598" s="44">
        <v>0</v>
      </c>
      <c r="F1598" s="48">
        <v>10</v>
      </c>
      <c r="G1598" s="48">
        <v>0</v>
      </c>
      <c r="H1598" s="44">
        <v>19</v>
      </c>
      <c r="I1598" s="44">
        <v>0</v>
      </c>
      <c r="J1598" s="44">
        <v>1</v>
      </c>
      <c r="K1598" s="48">
        <v>0</v>
      </c>
      <c r="L1598" s="49">
        <v>30022.09</v>
      </c>
      <c r="M1598" s="49">
        <v>0</v>
      </c>
      <c r="N1598" s="10">
        <v>6707.31</v>
      </c>
      <c r="O1598" s="10">
        <v>0</v>
      </c>
      <c r="P1598" s="10">
        <v>12802.01</v>
      </c>
      <c r="Q1598" s="10">
        <v>0</v>
      </c>
      <c r="R1598" s="10">
        <v>704.71</v>
      </c>
      <c r="S1598" s="10">
        <v>0</v>
      </c>
      <c r="T1598" s="50">
        <f t="shared" si="84"/>
        <v>2501.8408333333332</v>
      </c>
      <c r="U1598" s="50">
        <f t="shared" si="84"/>
        <v>0</v>
      </c>
      <c r="V1598" s="50">
        <f t="shared" si="84"/>
        <v>558.9425</v>
      </c>
      <c r="W1598" s="50">
        <f t="shared" si="84"/>
        <v>0</v>
      </c>
      <c r="X1598" s="50">
        <f t="shared" si="84"/>
        <v>1066.8341666666668</v>
      </c>
      <c r="Y1598" s="50">
        <f t="shared" si="81"/>
        <v>0</v>
      </c>
      <c r="Z1598" s="50">
        <f t="shared" si="81"/>
        <v>58.725833333333334</v>
      </c>
      <c r="AA1598" s="50">
        <f t="shared" si="81"/>
        <v>0</v>
      </c>
      <c r="AB1598" s="50">
        <f t="shared" si="82"/>
        <v>4186.3433333333332</v>
      </c>
      <c r="AC1598" s="48" t="str">
        <f>VLOOKUP(ПРОДАЖИ!C:C,'ИЗ ОСНОВЫ НОМЕНКЛАТУР'!D:E,2,0)</f>
        <v>Аксессуары для столешниц</v>
      </c>
      <c r="AD1598" s="48" t="str">
        <f>VLOOKUP(C:C,'ИЗ ОСНОВЫ НОМЕНКЛАТУР'!D:F,3,0)</f>
        <v>Планки торцевые, соеденительные, угловые для столешницы</v>
      </c>
      <c r="AE1598" s="48" t="str">
        <f>VLOOKUP(C:C,'ИЗ ОСНОВЫ НОМЕНКЛАТУР'!D:H,5,0)</f>
        <v>C</v>
      </c>
    </row>
    <row r="1599" spans="1:31" ht="9.6" customHeight="1" x14ac:dyDescent="0.2">
      <c r="A1599" s="45" t="s">
        <v>1300</v>
      </c>
      <c r="B1599" s="11"/>
      <c r="C1599" s="11" t="s">
        <v>1599</v>
      </c>
      <c r="D1599" s="44">
        <v>29</v>
      </c>
      <c r="E1599" s="44">
        <v>0</v>
      </c>
      <c r="F1599" s="48">
        <v>24</v>
      </c>
      <c r="G1599" s="48">
        <v>0</v>
      </c>
      <c r="H1599" s="44">
        <v>17</v>
      </c>
      <c r="I1599" s="44">
        <v>0</v>
      </c>
      <c r="J1599" s="44">
        <v>3</v>
      </c>
      <c r="K1599" s="48">
        <v>0</v>
      </c>
      <c r="L1599" s="49">
        <v>12526.26</v>
      </c>
      <c r="M1599" s="49">
        <v>0</v>
      </c>
      <c r="N1599" s="10">
        <v>9721.83</v>
      </c>
      <c r="O1599" s="10">
        <v>0</v>
      </c>
      <c r="P1599" s="10">
        <v>5123.47</v>
      </c>
      <c r="Q1599" s="10">
        <v>0</v>
      </c>
      <c r="R1599" s="10">
        <v>1331.1</v>
      </c>
      <c r="S1599" s="10">
        <v>0</v>
      </c>
      <c r="T1599" s="50">
        <f t="shared" si="84"/>
        <v>1043.855</v>
      </c>
      <c r="U1599" s="50">
        <f t="shared" si="84"/>
        <v>0</v>
      </c>
      <c r="V1599" s="50">
        <f t="shared" si="84"/>
        <v>810.15250000000003</v>
      </c>
      <c r="W1599" s="50">
        <f t="shared" si="84"/>
        <v>0</v>
      </c>
      <c r="X1599" s="50">
        <f t="shared" si="84"/>
        <v>426.95583333333337</v>
      </c>
      <c r="Y1599" s="50">
        <f t="shared" si="81"/>
        <v>0</v>
      </c>
      <c r="Z1599" s="50">
        <f t="shared" si="81"/>
        <v>110.925</v>
      </c>
      <c r="AA1599" s="50">
        <f t="shared" si="81"/>
        <v>0</v>
      </c>
      <c r="AB1599" s="50">
        <f t="shared" si="82"/>
        <v>2391.8883333333338</v>
      </c>
      <c r="AC1599" s="48" t="str">
        <f>VLOOKUP(ПРОДАЖИ!C:C,'ИЗ ОСНОВЫ НОМЕНКЛАТУР'!D:E,2,0)</f>
        <v>Аксессуары для столешниц</v>
      </c>
      <c r="AD1599" s="48" t="str">
        <f>VLOOKUP(C:C,'ИЗ ОСНОВЫ НОМЕНКЛАТУР'!D:F,3,0)</f>
        <v>Планки торцевые, соеденительные, угловые для столешницы</v>
      </c>
      <c r="AE1599" s="48" t="str">
        <f>VLOOKUP(C:C,'ИЗ ОСНОВЫ НОМЕНКЛАТУР'!D:H,5,0)</f>
        <v>C</v>
      </c>
    </row>
    <row r="1600" spans="1:31" ht="9.6" customHeight="1" x14ac:dyDescent="0.2">
      <c r="A1600" s="45" t="s">
        <v>1300</v>
      </c>
      <c r="B1600" s="11"/>
      <c r="C1600" s="11" t="s">
        <v>1600</v>
      </c>
      <c r="D1600" s="44">
        <v>34</v>
      </c>
      <c r="E1600" s="44">
        <v>0</v>
      </c>
      <c r="F1600" s="48">
        <v>10</v>
      </c>
      <c r="G1600" s="48">
        <v>0</v>
      </c>
      <c r="H1600" s="44">
        <v>8</v>
      </c>
      <c r="I1600" s="44">
        <v>0</v>
      </c>
      <c r="J1600" s="44">
        <v>0</v>
      </c>
      <c r="K1600" s="48">
        <v>0</v>
      </c>
      <c r="L1600" s="49">
        <v>14578.15</v>
      </c>
      <c r="M1600" s="49">
        <v>0</v>
      </c>
      <c r="N1600" s="10">
        <v>3882.42</v>
      </c>
      <c r="O1600" s="10">
        <v>0</v>
      </c>
      <c r="P1600" s="10">
        <v>2440.98</v>
      </c>
      <c r="Q1600" s="10">
        <v>0</v>
      </c>
      <c r="R1600" s="10">
        <v>0</v>
      </c>
      <c r="S1600" s="10">
        <v>0</v>
      </c>
      <c r="T1600" s="50">
        <f t="shared" si="84"/>
        <v>1214.8458333333333</v>
      </c>
      <c r="U1600" s="50">
        <f t="shared" si="84"/>
        <v>0</v>
      </c>
      <c r="V1600" s="50">
        <f t="shared" si="84"/>
        <v>323.53500000000003</v>
      </c>
      <c r="W1600" s="50">
        <f t="shared" si="84"/>
        <v>0</v>
      </c>
      <c r="X1600" s="50">
        <f t="shared" si="84"/>
        <v>203.41499999999999</v>
      </c>
      <c r="Y1600" s="50">
        <f t="shared" si="81"/>
        <v>0</v>
      </c>
      <c r="Z1600" s="50">
        <f t="shared" si="81"/>
        <v>0</v>
      </c>
      <c r="AA1600" s="50">
        <f t="shared" si="81"/>
        <v>0</v>
      </c>
      <c r="AB1600" s="50">
        <f t="shared" si="82"/>
        <v>1741.7958333333333</v>
      </c>
      <c r="AC1600" s="48" t="str">
        <f>VLOOKUP(ПРОДАЖИ!C:C,'ИЗ ОСНОВЫ НОМЕНКЛАТУР'!D:E,2,0)</f>
        <v>Аксессуары для столешниц</v>
      </c>
      <c r="AD1600" s="48" t="str">
        <f>VLOOKUP(C:C,'ИЗ ОСНОВЫ НОМЕНКЛАТУР'!D:F,3,0)</f>
        <v>Планки торцевые, соеденительные, угловые для столешницы</v>
      </c>
      <c r="AE1600" s="48" t="str">
        <f>VLOOKUP(C:C,'ИЗ ОСНОВЫ НОМЕНКЛАТУР'!D:H,5,0)</f>
        <v>C</v>
      </c>
    </row>
    <row r="1601" spans="1:31" ht="9.6" customHeight="1" x14ac:dyDescent="0.2">
      <c r="A1601" s="45" t="s">
        <v>1300</v>
      </c>
      <c r="B1601" s="11"/>
      <c r="C1601" s="11" t="s">
        <v>1601</v>
      </c>
      <c r="D1601" s="44">
        <v>28</v>
      </c>
      <c r="E1601" s="44">
        <v>0</v>
      </c>
      <c r="F1601" s="48">
        <v>1</v>
      </c>
      <c r="G1601" s="48">
        <v>0</v>
      </c>
      <c r="H1601" s="44">
        <v>11</v>
      </c>
      <c r="I1601" s="44">
        <v>0</v>
      </c>
      <c r="J1601" s="44">
        <v>3</v>
      </c>
      <c r="K1601" s="48">
        <v>0</v>
      </c>
      <c r="L1601" s="49">
        <v>7097.74</v>
      </c>
      <c r="M1601" s="49">
        <v>0</v>
      </c>
      <c r="N1601" s="10">
        <v>217.84</v>
      </c>
      <c r="O1601" s="10">
        <v>0</v>
      </c>
      <c r="P1601" s="10">
        <v>1752.06</v>
      </c>
      <c r="Q1601" s="10">
        <v>0</v>
      </c>
      <c r="R1601" s="10">
        <v>645.9</v>
      </c>
      <c r="S1601" s="10">
        <v>0</v>
      </c>
      <c r="T1601" s="50">
        <f t="shared" si="84"/>
        <v>591.47833333333335</v>
      </c>
      <c r="U1601" s="50">
        <f t="shared" si="84"/>
        <v>0</v>
      </c>
      <c r="V1601" s="50">
        <f t="shared" si="84"/>
        <v>18.153333333333332</v>
      </c>
      <c r="W1601" s="50">
        <f t="shared" si="84"/>
        <v>0</v>
      </c>
      <c r="X1601" s="50">
        <f t="shared" si="84"/>
        <v>146.005</v>
      </c>
      <c r="Y1601" s="50">
        <f t="shared" si="81"/>
        <v>0</v>
      </c>
      <c r="Z1601" s="50">
        <f t="shared" si="81"/>
        <v>53.824999999999996</v>
      </c>
      <c r="AA1601" s="50">
        <f t="shared" si="81"/>
        <v>0</v>
      </c>
      <c r="AB1601" s="50">
        <f t="shared" si="82"/>
        <v>809.4616666666667</v>
      </c>
      <c r="AC1601" s="48" t="str">
        <f>VLOOKUP(ПРОДАЖИ!C:C,'ИЗ ОСНОВЫ НОМЕНКЛАТУР'!D:E,2,0)</f>
        <v>Аксессуары для столешниц</v>
      </c>
      <c r="AD1601" s="48" t="str">
        <f>VLOOKUP(C:C,'ИЗ ОСНОВЫ НОМЕНКЛАТУР'!D:F,3,0)</f>
        <v>Планки торцевые, соеденительные, угловые для столешницы</v>
      </c>
      <c r="AE1601" s="48" t="str">
        <f>VLOOKUP(C:C,'ИЗ ОСНОВЫ НОМЕНКЛАТУР'!D:H,5,0)</f>
        <v>C</v>
      </c>
    </row>
    <row r="1602" spans="1:31" ht="9.6" customHeight="1" x14ac:dyDescent="0.2">
      <c r="A1602" s="45" t="s">
        <v>1300</v>
      </c>
      <c r="B1602" s="11"/>
      <c r="C1602" s="11" t="s">
        <v>1602</v>
      </c>
      <c r="D1602" s="44">
        <v>18</v>
      </c>
      <c r="E1602" s="44">
        <v>0</v>
      </c>
      <c r="F1602" s="48">
        <v>0</v>
      </c>
      <c r="G1602" s="48">
        <v>0</v>
      </c>
      <c r="H1602" s="44">
        <v>0</v>
      </c>
      <c r="I1602" s="44">
        <v>0</v>
      </c>
      <c r="J1602" s="44">
        <v>0</v>
      </c>
      <c r="K1602" s="48">
        <v>0</v>
      </c>
      <c r="L1602" s="49">
        <v>24102</v>
      </c>
      <c r="M1602" s="49">
        <v>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50">
        <f t="shared" si="84"/>
        <v>2008.5</v>
      </c>
      <c r="U1602" s="50">
        <f t="shared" si="84"/>
        <v>0</v>
      </c>
      <c r="V1602" s="50">
        <f t="shared" si="84"/>
        <v>0</v>
      </c>
      <c r="W1602" s="50">
        <f t="shared" si="84"/>
        <v>0</v>
      </c>
      <c r="X1602" s="50">
        <f t="shared" si="84"/>
        <v>0</v>
      </c>
      <c r="Y1602" s="50">
        <f t="shared" si="84"/>
        <v>0</v>
      </c>
      <c r="Z1602" s="50">
        <f t="shared" si="84"/>
        <v>0</v>
      </c>
      <c r="AA1602" s="50">
        <f t="shared" si="84"/>
        <v>0</v>
      </c>
      <c r="AB1602" s="50">
        <f t="shared" si="82"/>
        <v>2008.5</v>
      </c>
      <c r="AC1602" s="48" t="str">
        <f>VLOOKUP(ПРОДАЖИ!C:C,'ИЗ ОСНОВЫ НОМЕНКЛАТУР'!D:E,2,0)</f>
        <v>Аксессуары для столешниц</v>
      </c>
      <c r="AD1602" s="48" t="str">
        <f>VLOOKUP(C:C,'ИЗ ОСНОВЫ НОМЕНКЛАТУР'!D:F,3,0)</f>
        <v>Планки торцевые, соеденительные, угловые для столешницы</v>
      </c>
      <c r="AE1602" s="48" t="str">
        <f>VLOOKUP(C:C,'ИЗ ОСНОВЫ НОМЕНКЛАТУР'!D:H,5,0)</f>
        <v>C</v>
      </c>
    </row>
    <row r="1603" spans="1:31" ht="9.6" customHeight="1" x14ac:dyDescent="0.2">
      <c r="A1603" s="45" t="s">
        <v>1300</v>
      </c>
      <c r="B1603" s="11"/>
      <c r="C1603" s="11" t="s">
        <v>1603</v>
      </c>
      <c r="D1603" s="44">
        <v>17</v>
      </c>
      <c r="E1603" s="44">
        <v>0</v>
      </c>
      <c r="F1603" s="48">
        <v>9</v>
      </c>
      <c r="G1603" s="48">
        <v>0</v>
      </c>
      <c r="H1603" s="44">
        <v>0</v>
      </c>
      <c r="I1603" s="44">
        <v>0</v>
      </c>
      <c r="J1603" s="44">
        <v>0</v>
      </c>
      <c r="K1603" s="48">
        <v>0</v>
      </c>
      <c r="L1603" s="49">
        <v>5099.29</v>
      </c>
      <c r="M1603" s="49">
        <v>0</v>
      </c>
      <c r="N1603" s="10">
        <v>2686.77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50">
        <f t="shared" si="84"/>
        <v>424.94083333333333</v>
      </c>
      <c r="U1603" s="50">
        <f t="shared" si="84"/>
        <v>0</v>
      </c>
      <c r="V1603" s="50">
        <f t="shared" si="84"/>
        <v>223.89750000000001</v>
      </c>
      <c r="W1603" s="50">
        <f t="shared" si="84"/>
        <v>0</v>
      </c>
      <c r="X1603" s="50">
        <f t="shared" si="84"/>
        <v>0</v>
      </c>
      <c r="Y1603" s="50">
        <f t="shared" si="84"/>
        <v>0</v>
      </c>
      <c r="Z1603" s="50">
        <f t="shared" si="84"/>
        <v>0</v>
      </c>
      <c r="AA1603" s="50">
        <f t="shared" si="84"/>
        <v>0</v>
      </c>
      <c r="AB1603" s="50">
        <f t="shared" si="82"/>
        <v>648.83833333333337</v>
      </c>
      <c r="AC1603" s="48" t="str">
        <f>VLOOKUP(ПРОДАЖИ!C:C,'ИЗ ОСНОВЫ НОМЕНКЛАТУР'!D:E,2,0)</f>
        <v>Аксессуары для столешниц</v>
      </c>
      <c r="AD1603" s="48" t="str">
        <f>VLOOKUP(C:C,'ИЗ ОСНОВЫ НОМЕНКЛАТУР'!D:F,3,0)</f>
        <v>Планки торцевые, соеденительные, угловые для столешницы</v>
      </c>
      <c r="AE1603" s="48" t="str">
        <f>VLOOKUP(C:C,'ИЗ ОСНОВЫ НОМЕНКЛАТУР'!D:H,5,0)</f>
        <v>C</v>
      </c>
    </row>
    <row r="1604" spans="1:31" ht="9.6" customHeight="1" x14ac:dyDescent="0.2">
      <c r="A1604" s="45" t="s">
        <v>1300</v>
      </c>
      <c r="B1604" s="11"/>
      <c r="C1604" s="11" t="s">
        <v>1604</v>
      </c>
      <c r="D1604" s="44">
        <v>16</v>
      </c>
      <c r="E1604" s="44">
        <v>0</v>
      </c>
      <c r="F1604" s="48">
        <v>7</v>
      </c>
      <c r="G1604" s="48">
        <v>0</v>
      </c>
      <c r="H1604" s="44">
        <v>0</v>
      </c>
      <c r="I1604" s="44">
        <v>0</v>
      </c>
      <c r="J1604" s="44">
        <v>0</v>
      </c>
      <c r="K1604" s="48">
        <v>0</v>
      </c>
      <c r="L1604" s="49">
        <v>5218.6400000000003</v>
      </c>
      <c r="M1604" s="49">
        <v>0</v>
      </c>
      <c r="N1604" s="10">
        <v>2325.2600000000002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50">
        <f t="shared" si="84"/>
        <v>434.88666666666671</v>
      </c>
      <c r="U1604" s="50">
        <f t="shared" si="84"/>
        <v>0</v>
      </c>
      <c r="V1604" s="50">
        <f t="shared" si="84"/>
        <v>193.77166666666668</v>
      </c>
      <c r="W1604" s="50">
        <f t="shared" si="84"/>
        <v>0</v>
      </c>
      <c r="X1604" s="50">
        <f t="shared" si="84"/>
        <v>0</v>
      </c>
      <c r="Y1604" s="50">
        <f t="shared" si="84"/>
        <v>0</v>
      </c>
      <c r="Z1604" s="50">
        <f t="shared" si="84"/>
        <v>0</v>
      </c>
      <c r="AA1604" s="50">
        <f t="shared" si="84"/>
        <v>0</v>
      </c>
      <c r="AB1604" s="50">
        <f t="shared" ref="AB1604:AB1667" si="85">T1604+U1604+V1604+W1604+X1604+Y1604+Z1604+AA1604</f>
        <v>628.65833333333342</v>
      </c>
      <c r="AC1604" s="48" t="str">
        <f>VLOOKUP(ПРОДАЖИ!C:C,'ИЗ ОСНОВЫ НОМЕНКЛАТУР'!D:E,2,0)</f>
        <v>Аксессуары для столешниц</v>
      </c>
      <c r="AD1604" s="48" t="str">
        <f>VLOOKUP(C:C,'ИЗ ОСНОВЫ НОМЕНКЛАТУР'!D:F,3,0)</f>
        <v>Планки торцевые, соеденительные, угловые для столешницы</v>
      </c>
      <c r="AE1604" s="48" t="str">
        <f>VLOOKUP(C:C,'ИЗ ОСНОВЫ НОМЕНКЛАТУР'!D:H,5,0)</f>
        <v>C</v>
      </c>
    </row>
    <row r="1605" spans="1:31" ht="9.6" customHeight="1" x14ac:dyDescent="0.2">
      <c r="A1605" s="45" t="s">
        <v>1300</v>
      </c>
      <c r="B1605" s="11"/>
      <c r="C1605" s="11" t="s">
        <v>1605</v>
      </c>
      <c r="D1605" s="44">
        <v>0</v>
      </c>
      <c r="E1605" s="44">
        <v>0</v>
      </c>
      <c r="F1605" s="48">
        <v>0</v>
      </c>
      <c r="G1605" s="48">
        <v>0</v>
      </c>
      <c r="H1605" s="44">
        <v>0</v>
      </c>
      <c r="I1605" s="44">
        <v>0</v>
      </c>
      <c r="J1605" s="44">
        <v>17</v>
      </c>
      <c r="K1605" s="48">
        <v>0</v>
      </c>
      <c r="L1605" s="49">
        <v>0</v>
      </c>
      <c r="M1605" s="49">
        <v>0</v>
      </c>
      <c r="N1605" s="10">
        <v>0</v>
      </c>
      <c r="O1605" s="10">
        <v>0</v>
      </c>
      <c r="P1605" s="10">
        <v>0</v>
      </c>
      <c r="Q1605" s="10">
        <v>0</v>
      </c>
      <c r="R1605" s="10">
        <v>4164.3999999999996</v>
      </c>
      <c r="S1605" s="10">
        <v>0</v>
      </c>
      <c r="T1605" s="50">
        <f t="shared" si="84"/>
        <v>0</v>
      </c>
      <c r="U1605" s="50">
        <f t="shared" si="84"/>
        <v>0</v>
      </c>
      <c r="V1605" s="50">
        <f t="shared" si="84"/>
        <v>0</v>
      </c>
      <c r="W1605" s="50">
        <f t="shared" si="84"/>
        <v>0</v>
      </c>
      <c r="X1605" s="50">
        <f t="shared" si="84"/>
        <v>0</v>
      </c>
      <c r="Y1605" s="50">
        <f t="shared" si="84"/>
        <v>0</v>
      </c>
      <c r="Z1605" s="50">
        <f t="shared" si="84"/>
        <v>347.0333333333333</v>
      </c>
      <c r="AA1605" s="50">
        <f t="shared" si="84"/>
        <v>0</v>
      </c>
      <c r="AB1605" s="50">
        <f t="shared" si="85"/>
        <v>347.0333333333333</v>
      </c>
      <c r="AC1605" s="48" t="str">
        <f>VLOOKUP(ПРОДАЖИ!C:C,'ИЗ ОСНОВЫ НОМЕНКЛАТУР'!D:E,2,0)</f>
        <v>Аксессуары для столешниц</v>
      </c>
      <c r="AD1605" s="48" t="str">
        <f>VLOOKUP(C:C,'ИЗ ОСНОВЫ НОМЕНКЛАТУР'!D:F,3,0)</f>
        <v>Планки торцевые, соеденительные, угловые для столешницы</v>
      </c>
      <c r="AE1605" s="48" t="str">
        <f>VLOOKUP(C:C,'ИЗ ОСНОВЫ НОМЕНКЛАТУР'!D:H,5,0)</f>
        <v>C</v>
      </c>
    </row>
    <row r="1606" spans="1:31" ht="9.6" customHeight="1" x14ac:dyDescent="0.2">
      <c r="A1606" s="45" t="s">
        <v>1300</v>
      </c>
      <c r="B1606" s="11"/>
      <c r="C1606" s="11" t="s">
        <v>1606</v>
      </c>
      <c r="D1606" s="44">
        <v>0</v>
      </c>
      <c r="E1606" s="44">
        <v>0</v>
      </c>
      <c r="F1606" s="48">
        <v>0</v>
      </c>
      <c r="G1606" s="48">
        <v>0</v>
      </c>
      <c r="H1606" s="44">
        <v>0</v>
      </c>
      <c r="I1606" s="44">
        <v>0</v>
      </c>
      <c r="J1606" s="44">
        <v>10</v>
      </c>
      <c r="K1606" s="48">
        <v>0</v>
      </c>
      <c r="L1606" s="49">
        <v>0</v>
      </c>
      <c r="M1606" s="49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1903.9</v>
      </c>
      <c r="S1606" s="10">
        <v>0</v>
      </c>
      <c r="T1606" s="50">
        <f t="shared" si="84"/>
        <v>0</v>
      </c>
      <c r="U1606" s="50">
        <f t="shared" si="84"/>
        <v>0</v>
      </c>
      <c r="V1606" s="50">
        <f t="shared" si="84"/>
        <v>0</v>
      </c>
      <c r="W1606" s="50">
        <f t="shared" si="84"/>
        <v>0</v>
      </c>
      <c r="X1606" s="50">
        <f t="shared" si="84"/>
        <v>0</v>
      </c>
      <c r="Y1606" s="50">
        <f t="shared" si="84"/>
        <v>0</v>
      </c>
      <c r="Z1606" s="50">
        <f t="shared" si="84"/>
        <v>158.65833333333333</v>
      </c>
      <c r="AA1606" s="50">
        <f t="shared" si="84"/>
        <v>0</v>
      </c>
      <c r="AB1606" s="50">
        <f t="shared" si="85"/>
        <v>158.65833333333333</v>
      </c>
      <c r="AC1606" s="48" t="str">
        <f>VLOOKUP(ПРОДАЖИ!C:C,'ИЗ ОСНОВЫ НОМЕНКЛАТУР'!D:E,2,0)</f>
        <v>Аксессуары для столешниц</v>
      </c>
      <c r="AD1606" s="48" t="str">
        <f>VLOOKUP(C:C,'ИЗ ОСНОВЫ НОМЕНКЛАТУР'!D:F,3,0)</f>
        <v>Планки торцевые, соеденительные, угловые для столешницы</v>
      </c>
      <c r="AE1606" s="48" t="str">
        <f>VLOOKUP(C:C,'ИЗ ОСНОВЫ НОМЕНКЛАТУР'!D:H,5,0)</f>
        <v>C</v>
      </c>
    </row>
    <row r="1607" spans="1:31" ht="9.6" customHeight="1" x14ac:dyDescent="0.2">
      <c r="A1607" s="45" t="s">
        <v>1300</v>
      </c>
      <c r="B1607" s="11"/>
      <c r="C1607" s="11" t="s">
        <v>1607</v>
      </c>
      <c r="D1607" s="44">
        <v>5</v>
      </c>
      <c r="E1607" s="44">
        <v>0</v>
      </c>
      <c r="F1607" s="48">
        <v>0</v>
      </c>
      <c r="G1607" s="48">
        <v>0</v>
      </c>
      <c r="H1607" s="44">
        <v>0</v>
      </c>
      <c r="I1607" s="44">
        <v>0</v>
      </c>
      <c r="J1607" s="44">
        <v>0</v>
      </c>
      <c r="K1607" s="48">
        <v>0</v>
      </c>
      <c r="L1607" s="49">
        <v>9270</v>
      </c>
      <c r="M1607" s="49">
        <v>0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50">
        <f t="shared" si="84"/>
        <v>772.5</v>
      </c>
      <c r="U1607" s="50">
        <f t="shared" si="84"/>
        <v>0</v>
      </c>
      <c r="V1607" s="50">
        <f t="shared" si="84"/>
        <v>0</v>
      </c>
      <c r="W1607" s="50">
        <f t="shared" si="84"/>
        <v>0</v>
      </c>
      <c r="X1607" s="50">
        <f t="shared" si="84"/>
        <v>0</v>
      </c>
      <c r="Y1607" s="50">
        <f t="shared" si="84"/>
        <v>0</v>
      </c>
      <c r="Z1607" s="50">
        <f t="shared" si="84"/>
        <v>0</v>
      </c>
      <c r="AA1607" s="50">
        <f t="shared" si="84"/>
        <v>0</v>
      </c>
      <c r="AB1607" s="50">
        <f t="shared" si="85"/>
        <v>772.5</v>
      </c>
      <c r="AC1607" s="48" t="str">
        <f>VLOOKUP(ПРОДАЖИ!C:C,'ИЗ ОСНОВЫ НОМЕНКЛАТУР'!D:E,2,0)</f>
        <v>Аксессуары для столешниц</v>
      </c>
      <c r="AD1607" s="48" t="str">
        <f>VLOOKUP(C:C,'ИЗ ОСНОВЫ НОМЕНКЛАТУР'!D:F,3,0)</f>
        <v>Планки торцевые, соеденительные, угловые для столешницы</v>
      </c>
      <c r="AE1607" s="48" t="str">
        <f>VLOOKUP(C:C,'ИЗ ОСНОВЫ НОМЕНКЛАТУР'!D:H,5,0)</f>
        <v>C</v>
      </c>
    </row>
    <row r="1608" spans="1:31" ht="9.6" customHeight="1" x14ac:dyDescent="0.2">
      <c r="A1608" s="45" t="s">
        <v>1300</v>
      </c>
      <c r="B1608" s="11"/>
      <c r="C1608" s="11" t="s">
        <v>1608</v>
      </c>
      <c r="D1608" s="44">
        <v>0</v>
      </c>
      <c r="E1608" s="44">
        <v>0</v>
      </c>
      <c r="F1608" s="48">
        <v>0</v>
      </c>
      <c r="G1608" s="48">
        <v>0</v>
      </c>
      <c r="H1608" s="44">
        <v>7</v>
      </c>
      <c r="I1608" s="44">
        <v>0</v>
      </c>
      <c r="J1608" s="44">
        <v>0</v>
      </c>
      <c r="K1608" s="48">
        <v>0</v>
      </c>
      <c r="L1608" s="49">
        <v>0</v>
      </c>
      <c r="M1608" s="49">
        <v>0</v>
      </c>
      <c r="N1608" s="10">
        <v>0</v>
      </c>
      <c r="O1608" s="10">
        <v>0</v>
      </c>
      <c r="P1608" s="10">
        <v>2058.59</v>
      </c>
      <c r="Q1608" s="10">
        <v>0</v>
      </c>
      <c r="R1608" s="10">
        <v>0</v>
      </c>
      <c r="S1608" s="10">
        <v>0</v>
      </c>
      <c r="T1608" s="50">
        <f t="shared" si="84"/>
        <v>0</v>
      </c>
      <c r="U1608" s="50">
        <f t="shared" si="84"/>
        <v>0</v>
      </c>
      <c r="V1608" s="50">
        <f t="shared" si="84"/>
        <v>0</v>
      </c>
      <c r="W1608" s="50">
        <f t="shared" si="84"/>
        <v>0</v>
      </c>
      <c r="X1608" s="50">
        <f t="shared" si="84"/>
        <v>171.54916666666668</v>
      </c>
      <c r="Y1608" s="50">
        <f t="shared" si="84"/>
        <v>0</v>
      </c>
      <c r="Z1608" s="50">
        <f t="shared" si="84"/>
        <v>0</v>
      </c>
      <c r="AA1608" s="50">
        <f t="shared" si="84"/>
        <v>0</v>
      </c>
      <c r="AB1608" s="50">
        <f t="shared" si="85"/>
        <v>171.54916666666668</v>
      </c>
      <c r="AC1608" s="48" t="str">
        <f>VLOOKUP(ПРОДАЖИ!C:C,'ИЗ ОСНОВЫ НОМЕНКЛАТУР'!D:E,2,0)</f>
        <v>Аксессуары для столешниц</v>
      </c>
      <c r="AD1608" s="48" t="str">
        <f>VLOOKUP(C:C,'ИЗ ОСНОВЫ НОМЕНКЛАТУР'!D:F,3,0)</f>
        <v>Планки торцевые, соеденительные, угловые для столешницы</v>
      </c>
      <c r="AE1608" s="48" t="str">
        <f>VLOOKUP(C:C,'ИЗ ОСНОВЫ НОМЕНКЛАТУР'!D:H,5,0)</f>
        <v>C</v>
      </c>
    </row>
    <row r="1609" spans="1:31" ht="9.6" customHeight="1" x14ac:dyDescent="0.2">
      <c r="A1609" s="45" t="s">
        <v>1300</v>
      </c>
      <c r="B1609" s="11"/>
      <c r="C1609" s="11" t="s">
        <v>1609</v>
      </c>
      <c r="D1609" s="44">
        <v>0</v>
      </c>
      <c r="E1609" s="44">
        <v>0</v>
      </c>
      <c r="F1609" s="48">
        <v>0</v>
      </c>
      <c r="G1609" s="48">
        <v>0</v>
      </c>
      <c r="H1609" s="44">
        <v>0</v>
      </c>
      <c r="I1609" s="44">
        <v>0</v>
      </c>
      <c r="J1609" s="44">
        <v>4</v>
      </c>
      <c r="K1609" s="48">
        <v>0</v>
      </c>
      <c r="L1609" s="49">
        <v>0</v>
      </c>
      <c r="M1609" s="49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557.19000000000005</v>
      </c>
      <c r="S1609" s="10">
        <v>0</v>
      </c>
      <c r="T1609" s="50">
        <f t="shared" si="84"/>
        <v>0</v>
      </c>
      <c r="U1609" s="50">
        <f t="shared" si="84"/>
        <v>0</v>
      </c>
      <c r="V1609" s="50">
        <f t="shared" si="84"/>
        <v>0</v>
      </c>
      <c r="W1609" s="50">
        <f t="shared" si="84"/>
        <v>0</v>
      </c>
      <c r="X1609" s="50">
        <f t="shared" si="84"/>
        <v>0</v>
      </c>
      <c r="Y1609" s="50">
        <f t="shared" si="84"/>
        <v>0</v>
      </c>
      <c r="Z1609" s="50">
        <f t="shared" si="84"/>
        <v>46.432500000000005</v>
      </c>
      <c r="AA1609" s="50">
        <f t="shared" si="84"/>
        <v>0</v>
      </c>
      <c r="AB1609" s="50">
        <f t="shared" si="85"/>
        <v>46.432500000000005</v>
      </c>
      <c r="AC1609" s="48" t="str">
        <f>VLOOKUP(ПРОДАЖИ!C:C,'ИЗ ОСНОВЫ НОМЕНКЛАТУР'!D:E,2,0)</f>
        <v>Аксессуары для столешниц</v>
      </c>
      <c r="AD1609" s="48" t="str">
        <f>VLOOKUP(C:C,'ИЗ ОСНОВЫ НОМЕНКЛАТУР'!D:F,3,0)</f>
        <v>Планки торцевые, соеденительные, угловые для столешницы</v>
      </c>
      <c r="AE1609" s="48" t="str">
        <f>VLOOKUP(C:C,'ИЗ ОСНОВЫ НОМЕНКЛАТУР'!D:H,5,0)</f>
        <v>C</v>
      </c>
    </row>
    <row r="1610" spans="1:31" ht="9.6" customHeight="1" x14ac:dyDescent="0.2">
      <c r="A1610" s="45" t="s">
        <v>1300</v>
      </c>
      <c r="B1610" s="11"/>
      <c r="C1610" s="11" t="s">
        <v>1610</v>
      </c>
      <c r="D1610" s="44">
        <v>0</v>
      </c>
      <c r="E1610" s="44">
        <v>379</v>
      </c>
      <c r="F1610" s="48">
        <v>0</v>
      </c>
      <c r="G1610" s="48">
        <v>0</v>
      </c>
      <c r="H1610" s="44">
        <v>0</v>
      </c>
      <c r="I1610" s="44">
        <v>0</v>
      </c>
      <c r="J1610" s="44">
        <v>0</v>
      </c>
      <c r="K1610" s="48">
        <v>0</v>
      </c>
      <c r="L1610" s="49">
        <v>0</v>
      </c>
      <c r="M1610" s="49">
        <v>29647.16</v>
      </c>
      <c r="N1610" s="10">
        <v>0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50">
        <f t="shared" si="84"/>
        <v>0</v>
      </c>
      <c r="U1610" s="50">
        <f t="shared" si="84"/>
        <v>2470.5966666666668</v>
      </c>
      <c r="V1610" s="50">
        <f t="shared" si="84"/>
        <v>0</v>
      </c>
      <c r="W1610" s="50">
        <f t="shared" si="84"/>
        <v>0</v>
      </c>
      <c r="X1610" s="50">
        <f t="shared" si="84"/>
        <v>0</v>
      </c>
      <c r="Y1610" s="50">
        <f t="shared" si="84"/>
        <v>0</v>
      </c>
      <c r="Z1610" s="50">
        <f t="shared" si="84"/>
        <v>0</v>
      </c>
      <c r="AA1610" s="50">
        <f t="shared" si="84"/>
        <v>0</v>
      </c>
      <c r="AB1610" s="50">
        <f t="shared" si="85"/>
        <v>2470.5966666666668</v>
      </c>
      <c r="AC1610" s="48" t="str">
        <f>VLOOKUP(ПРОДАЖИ!C:C,'ИЗ ОСНОВЫ НОМЕНКЛАТУР'!D:E,2,0)</f>
        <v>Аксессуары для столешниц</v>
      </c>
      <c r="AD1610" s="48" t="str">
        <f>VLOOKUP(C:C,'ИЗ ОСНОВЫ НОМЕНКЛАТУР'!D:F,3,0)</f>
        <v>Планки торцевые, соеденительные, угловые для столешницы</v>
      </c>
      <c r="AE1610" s="48" t="str">
        <f>VLOOKUP(C:C,'ИЗ ОСНОВЫ НОМЕНКЛАТУР'!D:H,5,0)</f>
        <v>B</v>
      </c>
    </row>
    <row r="1611" spans="1:31" ht="9.6" customHeight="1" x14ac:dyDescent="0.2">
      <c r="A1611" s="45" t="s">
        <v>1300</v>
      </c>
      <c r="B1611" s="11"/>
      <c r="C1611" s="11" t="s">
        <v>1611</v>
      </c>
      <c r="D1611" s="44">
        <v>0</v>
      </c>
      <c r="E1611" s="44">
        <v>531</v>
      </c>
      <c r="F1611" s="48">
        <v>0</v>
      </c>
      <c r="G1611" s="48">
        <v>0</v>
      </c>
      <c r="H1611" s="44">
        <v>0</v>
      </c>
      <c r="I1611" s="44">
        <v>0</v>
      </c>
      <c r="J1611" s="44">
        <v>1</v>
      </c>
      <c r="K1611" s="48">
        <v>0</v>
      </c>
      <c r="L1611" s="49">
        <v>0</v>
      </c>
      <c r="M1611" s="49">
        <v>44740.49</v>
      </c>
      <c r="N1611" s="10">
        <v>0</v>
      </c>
      <c r="O1611" s="10">
        <v>0</v>
      </c>
      <c r="P1611" s="10">
        <v>0</v>
      </c>
      <c r="Q1611" s="10">
        <v>0</v>
      </c>
      <c r="R1611" s="10">
        <v>90.73</v>
      </c>
      <c r="S1611" s="10">
        <v>0</v>
      </c>
      <c r="T1611" s="50">
        <f t="shared" si="84"/>
        <v>0</v>
      </c>
      <c r="U1611" s="50">
        <f t="shared" si="84"/>
        <v>3728.3741666666665</v>
      </c>
      <c r="V1611" s="50">
        <f t="shared" si="84"/>
        <v>0</v>
      </c>
      <c r="W1611" s="50">
        <f t="shared" si="84"/>
        <v>0</v>
      </c>
      <c r="X1611" s="50">
        <f t="shared" si="84"/>
        <v>0</v>
      </c>
      <c r="Y1611" s="50">
        <f t="shared" si="84"/>
        <v>0</v>
      </c>
      <c r="Z1611" s="50">
        <f t="shared" si="84"/>
        <v>7.560833333333334</v>
      </c>
      <c r="AA1611" s="50">
        <f t="shared" si="84"/>
        <v>0</v>
      </c>
      <c r="AB1611" s="50">
        <f t="shared" si="85"/>
        <v>3735.9349999999999</v>
      </c>
      <c r="AC1611" s="48" t="str">
        <f>VLOOKUP(ПРОДАЖИ!C:C,'ИЗ ОСНОВЫ НОМЕНКЛАТУР'!D:E,2,0)</f>
        <v>Аксессуары для столешниц</v>
      </c>
      <c r="AD1611" s="48" t="str">
        <f>VLOOKUP(C:C,'ИЗ ОСНОВЫ НОМЕНКЛАТУР'!D:F,3,0)</f>
        <v>Планки торцевые, соеденительные, угловые для столешницы</v>
      </c>
      <c r="AE1611" s="48" t="str">
        <f>VLOOKUP(C:C,'ИЗ ОСНОВЫ НОМЕНКЛАТУР'!D:H,5,0)</f>
        <v>B</v>
      </c>
    </row>
    <row r="1612" spans="1:31" ht="9.6" customHeight="1" x14ac:dyDescent="0.2">
      <c r="A1612" s="45" t="s">
        <v>1300</v>
      </c>
      <c r="B1612" s="11"/>
      <c r="C1612" s="11" t="s">
        <v>1612</v>
      </c>
      <c r="D1612" s="44">
        <v>0</v>
      </c>
      <c r="E1612" s="44">
        <v>1852</v>
      </c>
      <c r="F1612" s="48">
        <v>1</v>
      </c>
      <c r="G1612" s="48">
        <v>0</v>
      </c>
      <c r="H1612" s="44">
        <v>0</v>
      </c>
      <c r="I1612" s="44">
        <v>0</v>
      </c>
      <c r="J1612" s="44">
        <v>0</v>
      </c>
      <c r="K1612" s="48">
        <v>0</v>
      </c>
      <c r="L1612" s="49">
        <v>0</v>
      </c>
      <c r="M1612" s="49">
        <v>175194.4</v>
      </c>
      <c r="N1612" s="10">
        <v>95.15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50">
        <f t="shared" si="84"/>
        <v>0</v>
      </c>
      <c r="U1612" s="50">
        <f t="shared" si="84"/>
        <v>14599.533333333333</v>
      </c>
      <c r="V1612" s="50">
        <f t="shared" si="84"/>
        <v>7.9291666666666671</v>
      </c>
      <c r="W1612" s="50">
        <f t="shared" si="84"/>
        <v>0</v>
      </c>
      <c r="X1612" s="50">
        <f t="shared" si="84"/>
        <v>0</v>
      </c>
      <c r="Y1612" s="50">
        <f t="shared" si="84"/>
        <v>0</v>
      </c>
      <c r="Z1612" s="50">
        <f t="shared" si="84"/>
        <v>0</v>
      </c>
      <c r="AA1612" s="50">
        <f t="shared" si="84"/>
        <v>0</v>
      </c>
      <c r="AB1612" s="50">
        <f t="shared" si="85"/>
        <v>14607.4625</v>
      </c>
      <c r="AC1612" s="48" t="str">
        <f>VLOOKUP(ПРОДАЖИ!C:C,'ИЗ ОСНОВЫ НОМЕНКЛАТУР'!D:E,2,0)</f>
        <v>Аксессуары для столешниц</v>
      </c>
      <c r="AD1612" s="48" t="str">
        <f>VLOOKUP(C:C,'ИЗ ОСНОВЫ НОМЕНКЛАТУР'!D:F,3,0)</f>
        <v>Планки торцевые, соеденительные, угловые для столешницы</v>
      </c>
      <c r="AE1612" s="48" t="str">
        <f>VLOOKUP(C:C,'ИЗ ОСНОВЫ НОМЕНКЛАТУР'!D:H,5,0)</f>
        <v>B</v>
      </c>
    </row>
    <row r="1613" spans="1:31" ht="9.6" customHeight="1" x14ac:dyDescent="0.2">
      <c r="A1613" s="45" t="s">
        <v>1300</v>
      </c>
      <c r="B1613" s="11"/>
      <c r="C1613" s="11" t="s">
        <v>1613</v>
      </c>
      <c r="D1613" s="44">
        <v>0</v>
      </c>
      <c r="E1613" s="44">
        <v>2169</v>
      </c>
      <c r="F1613" s="48">
        <v>0</v>
      </c>
      <c r="G1613" s="48">
        <v>0</v>
      </c>
      <c r="H1613" s="44">
        <v>0</v>
      </c>
      <c r="I1613" s="44">
        <v>0</v>
      </c>
      <c r="J1613" s="44">
        <v>115</v>
      </c>
      <c r="K1613" s="48">
        <v>0</v>
      </c>
      <c r="L1613" s="49">
        <v>0</v>
      </c>
      <c r="M1613" s="49">
        <v>203020.76</v>
      </c>
      <c r="N1613" s="10">
        <v>0</v>
      </c>
      <c r="O1613" s="10">
        <v>0</v>
      </c>
      <c r="P1613" s="10">
        <v>0</v>
      </c>
      <c r="Q1613" s="10">
        <v>0</v>
      </c>
      <c r="R1613" s="10">
        <v>10350</v>
      </c>
      <c r="S1613" s="10">
        <v>0</v>
      </c>
      <c r="T1613" s="50">
        <f t="shared" si="84"/>
        <v>0</v>
      </c>
      <c r="U1613" s="50">
        <f t="shared" si="84"/>
        <v>16918.396666666667</v>
      </c>
      <c r="V1613" s="50">
        <f t="shared" si="84"/>
        <v>0</v>
      </c>
      <c r="W1613" s="50">
        <f t="shared" si="84"/>
        <v>0</v>
      </c>
      <c r="X1613" s="50">
        <f t="shared" si="84"/>
        <v>0</v>
      </c>
      <c r="Y1613" s="50">
        <f t="shared" si="84"/>
        <v>0</v>
      </c>
      <c r="Z1613" s="50">
        <f t="shared" si="84"/>
        <v>862.5</v>
      </c>
      <c r="AA1613" s="50">
        <f t="shared" si="84"/>
        <v>0</v>
      </c>
      <c r="AB1613" s="50">
        <f t="shared" si="85"/>
        <v>17780.896666666667</v>
      </c>
      <c r="AC1613" s="48" t="str">
        <f>VLOOKUP(ПРОДАЖИ!C:C,'ИЗ ОСНОВЫ НОМЕНКЛАТУР'!D:E,2,0)</f>
        <v>Аксессуары для столешниц</v>
      </c>
      <c r="AD1613" s="48" t="str">
        <f>VLOOKUP(C:C,'ИЗ ОСНОВЫ НОМЕНКЛАТУР'!D:F,3,0)</f>
        <v>Планки торцевые, соеденительные, угловые для столешницы</v>
      </c>
      <c r="AE1613" s="48" t="str">
        <f>VLOOKUP(C:C,'ИЗ ОСНОВЫ НОМЕНКЛАТУР'!D:H,5,0)</f>
        <v>B</v>
      </c>
    </row>
    <row r="1614" spans="1:31" ht="9.6" customHeight="1" x14ac:dyDescent="0.2">
      <c r="A1614" s="45" t="s">
        <v>1300</v>
      </c>
      <c r="B1614" s="46" t="s">
        <v>1614</v>
      </c>
      <c r="C1614" s="46"/>
      <c r="D1614" s="44">
        <v>0</v>
      </c>
      <c r="E1614" s="44">
        <v>0</v>
      </c>
      <c r="F1614" s="48">
        <v>0</v>
      </c>
      <c r="G1614" s="48">
        <v>0</v>
      </c>
      <c r="H1614" s="44">
        <v>0</v>
      </c>
      <c r="I1614" s="44">
        <v>0</v>
      </c>
      <c r="J1614" s="44">
        <v>0</v>
      </c>
      <c r="K1614" s="48">
        <v>0</v>
      </c>
      <c r="L1614" s="49">
        <v>0</v>
      </c>
      <c r="M1614" s="49">
        <v>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50">
        <f t="shared" si="84"/>
        <v>0</v>
      </c>
      <c r="U1614" s="50">
        <f t="shared" si="84"/>
        <v>0</v>
      </c>
      <c r="V1614" s="50">
        <f t="shared" si="84"/>
        <v>0</v>
      </c>
      <c r="W1614" s="50">
        <f t="shared" si="84"/>
        <v>0</v>
      </c>
      <c r="X1614" s="50">
        <f t="shared" si="84"/>
        <v>0</v>
      </c>
      <c r="Y1614" s="50">
        <f t="shared" si="84"/>
        <v>0</v>
      </c>
      <c r="Z1614" s="50">
        <f t="shared" si="84"/>
        <v>0</v>
      </c>
      <c r="AA1614" s="50">
        <f t="shared" si="84"/>
        <v>0</v>
      </c>
      <c r="AB1614" s="50">
        <f t="shared" si="85"/>
        <v>0</v>
      </c>
      <c r="AC1614" s="48" t="e">
        <f>VLOOKUP(ПРОДАЖИ!C:C,'ИЗ ОСНОВЫ НОМЕНКЛАТУР'!D:E,2,0)</f>
        <v>#N/A</v>
      </c>
      <c r="AD1614" s="48" t="e">
        <f>VLOOKUP(C:C,'ИЗ ОСНОВЫ НОМЕНКЛАТУР'!D:F,3,0)</f>
        <v>#N/A</v>
      </c>
      <c r="AE1614" s="48" t="e">
        <f>VLOOKUP(C:C,'ИЗ ОСНОВЫ НОМЕНКЛАТУР'!D:H,5,0)</f>
        <v>#N/A</v>
      </c>
    </row>
    <row r="1615" spans="1:31" ht="9.6" customHeight="1" x14ac:dyDescent="0.2">
      <c r="A1615" s="45" t="s">
        <v>1300</v>
      </c>
      <c r="B1615" s="11"/>
      <c r="C1615" s="11" t="s">
        <v>1615</v>
      </c>
      <c r="D1615" s="44">
        <v>219</v>
      </c>
      <c r="E1615" s="44">
        <v>1450</v>
      </c>
      <c r="F1615" s="48">
        <v>0</v>
      </c>
      <c r="G1615" s="48">
        <v>0</v>
      </c>
      <c r="H1615" s="44">
        <v>1</v>
      </c>
      <c r="I1615" s="44">
        <v>131</v>
      </c>
      <c r="J1615" s="44">
        <v>0</v>
      </c>
      <c r="K1615" s="48">
        <v>0</v>
      </c>
      <c r="L1615" s="49">
        <v>87681.64</v>
      </c>
      <c r="M1615" s="49">
        <v>594201.13</v>
      </c>
      <c r="N1615" s="10">
        <v>0</v>
      </c>
      <c r="O1615" s="10">
        <v>0</v>
      </c>
      <c r="P1615" s="10">
        <v>382.75</v>
      </c>
      <c r="Q1615" s="10">
        <v>52359.5</v>
      </c>
      <c r="R1615" s="10">
        <v>0</v>
      </c>
      <c r="S1615" s="10">
        <v>0</v>
      </c>
      <c r="T1615" s="50">
        <f t="shared" si="84"/>
        <v>7306.8033333333333</v>
      </c>
      <c r="U1615" s="50">
        <f t="shared" si="84"/>
        <v>49516.760833333334</v>
      </c>
      <c r="V1615" s="50">
        <f t="shared" si="84"/>
        <v>0</v>
      </c>
      <c r="W1615" s="50">
        <f t="shared" si="84"/>
        <v>0</v>
      </c>
      <c r="X1615" s="50">
        <f t="shared" si="84"/>
        <v>31.895833333333332</v>
      </c>
      <c r="Y1615" s="50">
        <f t="shared" si="84"/>
        <v>4363.291666666667</v>
      </c>
      <c r="Z1615" s="50">
        <f t="shared" si="84"/>
        <v>0</v>
      </c>
      <c r="AA1615" s="50">
        <f t="shared" si="84"/>
        <v>0</v>
      </c>
      <c r="AB1615" s="50">
        <f t="shared" si="85"/>
        <v>61218.751666666663</v>
      </c>
      <c r="AC1615" s="48" t="str">
        <f>VLOOKUP(ПРОДАЖИ!C:C,'ИЗ ОСНОВЫ НОМЕНКЛАТУР'!D:E,2,0)</f>
        <v>Аксессуары для столешниц</v>
      </c>
      <c r="AD1615" s="48" t="str">
        <f>VLOOKUP(C:C,'ИЗ ОСНОВЫ НОМЕНКЛАТУР'!D:F,3,0)</f>
        <v>Профиль уплотнительный</v>
      </c>
      <c r="AE1615" s="48" t="str">
        <f>VLOOKUP(C:C,'ИЗ ОСНОВЫ НОМЕНКЛАТУР'!D:H,5,0)</f>
        <v>B</v>
      </c>
    </row>
    <row r="1616" spans="1:31" ht="9.6" customHeight="1" x14ac:dyDescent="0.2">
      <c r="A1616" s="45" t="s">
        <v>1300</v>
      </c>
      <c r="B1616" s="11"/>
      <c r="C1616" s="11" t="s">
        <v>1616</v>
      </c>
      <c r="D1616" s="44">
        <v>34</v>
      </c>
      <c r="E1616" s="44">
        <v>10</v>
      </c>
      <c r="F1616" s="48">
        <v>97</v>
      </c>
      <c r="G1616" s="48">
        <v>0</v>
      </c>
      <c r="H1616" s="44">
        <v>4</v>
      </c>
      <c r="I1616" s="44">
        <v>4</v>
      </c>
      <c r="J1616" s="44">
        <v>71</v>
      </c>
      <c r="K1616" s="48">
        <v>0</v>
      </c>
      <c r="L1616" s="49">
        <v>37937.300000000003</v>
      </c>
      <c r="M1616" s="49">
        <v>11125.48</v>
      </c>
      <c r="N1616" s="10">
        <v>96793.98</v>
      </c>
      <c r="O1616" s="10">
        <v>0</v>
      </c>
      <c r="P1616" s="10">
        <v>4208.84</v>
      </c>
      <c r="Q1616" s="10">
        <v>4208.84</v>
      </c>
      <c r="R1616" s="10">
        <v>73814.8</v>
      </c>
      <c r="S1616" s="10">
        <v>0</v>
      </c>
      <c r="T1616" s="50">
        <f t="shared" si="84"/>
        <v>3161.4416666666671</v>
      </c>
      <c r="U1616" s="50">
        <f t="shared" si="84"/>
        <v>927.12333333333333</v>
      </c>
      <c r="V1616" s="50">
        <f t="shared" si="84"/>
        <v>8066.165</v>
      </c>
      <c r="W1616" s="50">
        <f t="shared" si="84"/>
        <v>0</v>
      </c>
      <c r="X1616" s="50">
        <f t="shared" si="84"/>
        <v>350.73666666666668</v>
      </c>
      <c r="Y1616" s="50">
        <f t="shared" si="84"/>
        <v>350.73666666666668</v>
      </c>
      <c r="Z1616" s="50">
        <f t="shared" si="84"/>
        <v>6151.2333333333336</v>
      </c>
      <c r="AA1616" s="50">
        <f t="shared" si="84"/>
        <v>0</v>
      </c>
      <c r="AB1616" s="50">
        <f t="shared" si="85"/>
        <v>19007.436666666668</v>
      </c>
      <c r="AC1616" s="48" t="str">
        <f>VLOOKUP(ПРОДАЖИ!C:C,'ИЗ ОСНОВЫ НОМЕНКЛАТУР'!D:E,2,0)</f>
        <v>Аксессуары для столешниц</v>
      </c>
      <c r="AD1616" s="48" t="str">
        <f>VLOOKUP(C:C,'ИЗ ОСНОВЫ НОМЕНКЛАТУР'!D:F,3,0)</f>
        <v>Профиль уплотнительный</v>
      </c>
      <c r="AE1616" s="48" t="str">
        <f>VLOOKUP(C:C,'ИЗ ОСНОВЫ НОМЕНКЛАТУР'!D:H,5,0)</f>
        <v>C</v>
      </c>
    </row>
    <row r="1617" spans="1:31" ht="9.6" customHeight="1" x14ac:dyDescent="0.2">
      <c r="A1617" s="45" t="s">
        <v>1300</v>
      </c>
      <c r="B1617" s="11"/>
      <c r="C1617" s="11" t="s">
        <v>1617</v>
      </c>
      <c r="D1617" s="44">
        <v>196</v>
      </c>
      <c r="E1617" s="44">
        <v>0</v>
      </c>
      <c r="F1617" s="48">
        <v>61</v>
      </c>
      <c r="G1617" s="48">
        <v>0</v>
      </c>
      <c r="H1617" s="44">
        <v>4</v>
      </c>
      <c r="I1617" s="44">
        <v>65</v>
      </c>
      <c r="J1617" s="44">
        <v>0</v>
      </c>
      <c r="K1617" s="48">
        <v>0</v>
      </c>
      <c r="L1617" s="49">
        <v>102494.82</v>
      </c>
      <c r="M1617" s="49">
        <v>0</v>
      </c>
      <c r="N1617" s="10">
        <v>32200.31</v>
      </c>
      <c r="O1617" s="10">
        <v>0</v>
      </c>
      <c r="P1617" s="10">
        <v>2033.28</v>
      </c>
      <c r="Q1617" s="10">
        <v>32732.400000000001</v>
      </c>
      <c r="R1617" s="10">
        <v>0</v>
      </c>
      <c r="S1617" s="10">
        <v>0</v>
      </c>
      <c r="T1617" s="50">
        <f t="shared" si="84"/>
        <v>8541.2350000000006</v>
      </c>
      <c r="U1617" s="50">
        <f t="shared" si="84"/>
        <v>0</v>
      </c>
      <c r="V1617" s="50">
        <f t="shared" si="84"/>
        <v>2683.3591666666666</v>
      </c>
      <c r="W1617" s="50">
        <f t="shared" si="84"/>
        <v>0</v>
      </c>
      <c r="X1617" s="50">
        <f t="shared" si="84"/>
        <v>169.44</v>
      </c>
      <c r="Y1617" s="50">
        <f t="shared" si="84"/>
        <v>2727.7000000000003</v>
      </c>
      <c r="Z1617" s="50">
        <f t="shared" si="84"/>
        <v>0</v>
      </c>
      <c r="AA1617" s="50">
        <f t="shared" si="84"/>
        <v>0</v>
      </c>
      <c r="AB1617" s="50">
        <f t="shared" si="85"/>
        <v>14121.734166666669</v>
      </c>
      <c r="AC1617" s="48" t="str">
        <f>VLOOKUP(ПРОДАЖИ!C:C,'ИЗ ОСНОВЫ НОМЕНКЛАТУР'!D:E,2,0)</f>
        <v>Аксессуары для столешниц</v>
      </c>
      <c r="AD1617" s="48" t="str">
        <f>VLOOKUP(C:C,'ИЗ ОСНОВЫ НОМЕНКЛАТУР'!D:F,3,0)</f>
        <v>Профиль уплотнительный</v>
      </c>
      <c r="AE1617" s="48" t="str">
        <f>VLOOKUP(C:C,'ИЗ ОСНОВЫ НОМЕНКЛАТУР'!D:H,5,0)</f>
        <v>B</v>
      </c>
    </row>
    <row r="1618" spans="1:31" ht="9.6" customHeight="1" x14ac:dyDescent="0.2">
      <c r="A1618" s="45" t="s">
        <v>1300</v>
      </c>
      <c r="B1618" s="11"/>
      <c r="C1618" s="11" t="s">
        <v>1618</v>
      </c>
      <c r="D1618" s="44">
        <v>38</v>
      </c>
      <c r="E1618" s="44">
        <v>10</v>
      </c>
      <c r="F1618" s="48">
        <v>46</v>
      </c>
      <c r="G1618" s="48">
        <v>0</v>
      </c>
      <c r="H1618" s="44">
        <v>4</v>
      </c>
      <c r="I1618" s="44">
        <v>9</v>
      </c>
      <c r="J1618" s="44">
        <v>67</v>
      </c>
      <c r="K1618" s="48">
        <v>0</v>
      </c>
      <c r="L1618" s="49">
        <v>42271.92</v>
      </c>
      <c r="M1618" s="49">
        <v>10940.97</v>
      </c>
      <c r="N1618" s="10">
        <v>46427.43</v>
      </c>
      <c r="O1618" s="10">
        <v>0</v>
      </c>
      <c r="P1618" s="10">
        <v>4208.84</v>
      </c>
      <c r="Q1618" s="10">
        <v>9469.89</v>
      </c>
      <c r="R1618" s="10">
        <v>70440.179999999993</v>
      </c>
      <c r="S1618" s="10">
        <v>0</v>
      </c>
      <c r="T1618" s="50">
        <f t="shared" si="84"/>
        <v>3522.66</v>
      </c>
      <c r="U1618" s="50">
        <f t="shared" si="84"/>
        <v>911.74749999999995</v>
      </c>
      <c r="V1618" s="50">
        <f t="shared" si="84"/>
        <v>3868.9524999999999</v>
      </c>
      <c r="W1618" s="50">
        <f t="shared" si="84"/>
        <v>0</v>
      </c>
      <c r="X1618" s="50">
        <f t="shared" si="84"/>
        <v>350.73666666666668</v>
      </c>
      <c r="Y1618" s="50">
        <f t="shared" si="84"/>
        <v>789.15749999999991</v>
      </c>
      <c r="Z1618" s="50">
        <f t="shared" si="84"/>
        <v>5870.0149999999994</v>
      </c>
      <c r="AA1618" s="50">
        <f t="shared" si="84"/>
        <v>0</v>
      </c>
      <c r="AB1618" s="50">
        <f t="shared" si="85"/>
        <v>15313.269166666663</v>
      </c>
      <c r="AC1618" s="48" t="str">
        <f>VLOOKUP(ПРОДАЖИ!C:C,'ИЗ ОСНОВЫ НОМЕНКЛАТУР'!D:E,2,0)</f>
        <v>Аксессуары для столешниц</v>
      </c>
      <c r="AD1618" s="48" t="str">
        <f>VLOOKUP(C:C,'ИЗ ОСНОВЫ НОМЕНКЛАТУР'!D:F,3,0)</f>
        <v>Профиль уплотнительный</v>
      </c>
      <c r="AE1618" s="48" t="str">
        <f>VLOOKUP(C:C,'ИЗ ОСНОВЫ НОМЕНКЛАТУР'!D:H,5,0)</f>
        <v>C</v>
      </c>
    </row>
    <row r="1619" spans="1:31" ht="9.6" customHeight="1" x14ac:dyDescent="0.2">
      <c r="A1619" s="45" t="s">
        <v>1300</v>
      </c>
      <c r="B1619" s="11"/>
      <c r="C1619" s="11" t="s">
        <v>1619</v>
      </c>
      <c r="D1619" s="44">
        <v>26</v>
      </c>
      <c r="E1619" s="44">
        <v>10</v>
      </c>
      <c r="F1619" s="48">
        <v>16</v>
      </c>
      <c r="G1619" s="48">
        <v>0</v>
      </c>
      <c r="H1619" s="44">
        <v>6</v>
      </c>
      <c r="I1619" s="44">
        <v>3</v>
      </c>
      <c r="J1619" s="44">
        <v>17</v>
      </c>
      <c r="K1619" s="48">
        <v>0</v>
      </c>
      <c r="L1619" s="49">
        <v>42702.61</v>
      </c>
      <c r="M1619" s="49">
        <v>16220.53</v>
      </c>
      <c r="N1619" s="10">
        <v>24190.13</v>
      </c>
      <c r="O1619" s="10">
        <v>0</v>
      </c>
      <c r="P1619" s="10">
        <v>9224.16</v>
      </c>
      <c r="Q1619" s="10">
        <v>4612.08</v>
      </c>
      <c r="R1619" s="10">
        <v>25926.42</v>
      </c>
      <c r="S1619" s="10">
        <v>0</v>
      </c>
      <c r="T1619" s="50">
        <f t="shared" si="84"/>
        <v>3558.5508333333332</v>
      </c>
      <c r="U1619" s="50">
        <f t="shared" si="84"/>
        <v>1351.7108333333333</v>
      </c>
      <c r="V1619" s="50">
        <f t="shared" si="84"/>
        <v>2015.8441666666668</v>
      </c>
      <c r="W1619" s="50">
        <f t="shared" si="84"/>
        <v>0</v>
      </c>
      <c r="X1619" s="50">
        <f t="shared" si="84"/>
        <v>768.68</v>
      </c>
      <c r="Y1619" s="50">
        <f t="shared" si="84"/>
        <v>384.34</v>
      </c>
      <c r="Z1619" s="50">
        <f t="shared" si="84"/>
        <v>2160.5349999999999</v>
      </c>
      <c r="AA1619" s="50">
        <f t="shared" si="84"/>
        <v>0</v>
      </c>
      <c r="AB1619" s="50">
        <f t="shared" si="85"/>
        <v>10239.660833333333</v>
      </c>
      <c r="AC1619" s="48" t="str">
        <f>VLOOKUP(ПРОДАЖИ!C:C,'ИЗ ОСНОВЫ НОМЕНКЛАТУР'!D:E,2,0)</f>
        <v>Аксессуары для столешниц</v>
      </c>
      <c r="AD1619" s="48" t="str">
        <f>VLOOKUP(C:C,'ИЗ ОСНОВЫ НОМЕНКЛАТУР'!D:F,3,0)</f>
        <v>Профиль уплотнительный</v>
      </c>
      <c r="AE1619" s="48" t="str">
        <f>VLOOKUP(C:C,'ИЗ ОСНОВЫ НОМЕНКЛАТУР'!D:H,5,0)</f>
        <v>C</v>
      </c>
    </row>
    <row r="1620" spans="1:31" ht="9.6" customHeight="1" x14ac:dyDescent="0.2">
      <c r="A1620" s="45" t="s">
        <v>1300</v>
      </c>
      <c r="B1620" s="11"/>
      <c r="C1620" s="11" t="s">
        <v>1620</v>
      </c>
      <c r="D1620" s="44">
        <v>26</v>
      </c>
      <c r="E1620" s="44">
        <v>0</v>
      </c>
      <c r="F1620" s="48">
        <v>9</v>
      </c>
      <c r="G1620" s="48">
        <v>0</v>
      </c>
      <c r="H1620" s="44">
        <v>7</v>
      </c>
      <c r="I1620" s="44">
        <v>2</v>
      </c>
      <c r="J1620" s="44">
        <v>18</v>
      </c>
      <c r="K1620" s="48">
        <v>0</v>
      </c>
      <c r="L1620" s="49">
        <v>29335.75</v>
      </c>
      <c r="M1620" s="49">
        <v>0</v>
      </c>
      <c r="N1620" s="10">
        <v>10212.120000000001</v>
      </c>
      <c r="O1620" s="10">
        <v>0</v>
      </c>
      <c r="P1620" s="10">
        <v>7365.47</v>
      </c>
      <c r="Q1620" s="10">
        <v>2104.42</v>
      </c>
      <c r="R1620" s="10">
        <v>18939.78</v>
      </c>
      <c r="S1620" s="10">
        <v>0</v>
      </c>
      <c r="T1620" s="50">
        <f t="shared" si="84"/>
        <v>2444.6458333333335</v>
      </c>
      <c r="U1620" s="50">
        <f t="shared" si="84"/>
        <v>0</v>
      </c>
      <c r="V1620" s="50">
        <f t="shared" si="84"/>
        <v>851.0100000000001</v>
      </c>
      <c r="W1620" s="50">
        <f t="shared" si="84"/>
        <v>0</v>
      </c>
      <c r="X1620" s="50">
        <f t="shared" si="84"/>
        <v>613.78916666666669</v>
      </c>
      <c r="Y1620" s="50">
        <f t="shared" si="84"/>
        <v>175.36833333333334</v>
      </c>
      <c r="Z1620" s="50">
        <f t="shared" si="84"/>
        <v>1578.3149999999998</v>
      </c>
      <c r="AA1620" s="50">
        <f t="shared" si="84"/>
        <v>0</v>
      </c>
      <c r="AB1620" s="50">
        <f t="shared" si="85"/>
        <v>5663.128333333334</v>
      </c>
      <c r="AC1620" s="48" t="str">
        <f>VLOOKUP(ПРОДАЖИ!C:C,'ИЗ ОСНОВЫ НОМЕНКЛАТУР'!D:E,2,0)</f>
        <v>Аксессуары для столешниц</v>
      </c>
      <c r="AD1620" s="48" t="str">
        <f>VLOOKUP(C:C,'ИЗ ОСНОВЫ НОМЕНКЛАТУР'!D:F,3,0)</f>
        <v>Профиль уплотнительный</v>
      </c>
      <c r="AE1620" s="48" t="str">
        <f>VLOOKUP(C:C,'ИЗ ОСНОВЫ НОМЕНКЛАТУР'!D:H,5,0)</f>
        <v>C</v>
      </c>
    </row>
    <row r="1621" spans="1:31" ht="9.6" customHeight="1" x14ac:dyDescent="0.2">
      <c r="A1621" s="45" t="s">
        <v>1300</v>
      </c>
      <c r="B1621" s="11"/>
      <c r="C1621" s="11" t="s">
        <v>1621</v>
      </c>
      <c r="D1621" s="44">
        <v>17</v>
      </c>
      <c r="E1621" s="44">
        <v>0</v>
      </c>
      <c r="F1621" s="48">
        <v>0</v>
      </c>
      <c r="G1621" s="48">
        <v>0</v>
      </c>
      <c r="H1621" s="44">
        <v>0</v>
      </c>
      <c r="I1621" s="44">
        <v>0</v>
      </c>
      <c r="J1621" s="44">
        <v>0</v>
      </c>
      <c r="K1621" s="48">
        <v>0</v>
      </c>
      <c r="L1621" s="49">
        <v>9350</v>
      </c>
      <c r="M1621" s="49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50">
        <f t="shared" si="84"/>
        <v>779.16666666666663</v>
      </c>
      <c r="U1621" s="50">
        <f t="shared" si="84"/>
        <v>0</v>
      </c>
      <c r="V1621" s="50">
        <f t="shared" si="84"/>
        <v>0</v>
      </c>
      <c r="W1621" s="50">
        <f t="shared" si="84"/>
        <v>0</v>
      </c>
      <c r="X1621" s="50">
        <f t="shared" si="84"/>
        <v>0</v>
      </c>
      <c r="Y1621" s="50">
        <f t="shared" si="84"/>
        <v>0</v>
      </c>
      <c r="Z1621" s="50">
        <f t="shared" si="84"/>
        <v>0</v>
      </c>
      <c r="AA1621" s="50">
        <f t="shared" si="84"/>
        <v>0</v>
      </c>
      <c r="AB1621" s="50">
        <f t="shared" si="85"/>
        <v>779.16666666666663</v>
      </c>
      <c r="AC1621" s="48" t="str">
        <f>VLOOKUP(ПРОДАЖИ!C:C,'ИЗ ОСНОВЫ НОМЕНКЛАТУР'!D:E,2,0)</f>
        <v>Аксессуары для столешниц</v>
      </c>
      <c r="AD1621" s="48" t="str">
        <f>VLOOKUP(C:C,'ИЗ ОСНОВЫ НОМЕНКЛАТУР'!D:F,3,0)</f>
        <v>Профиль уплотнительный</v>
      </c>
      <c r="AE1621" s="48" t="str">
        <f>VLOOKUP(C:C,'ИЗ ОСНОВЫ НОМЕНКЛАТУР'!D:H,5,0)</f>
        <v>C</v>
      </c>
    </row>
    <row r="1622" spans="1:31" ht="9.6" customHeight="1" x14ac:dyDescent="0.2">
      <c r="A1622" s="45" t="s">
        <v>1300</v>
      </c>
      <c r="B1622" s="11"/>
      <c r="C1622" s="11" t="s">
        <v>1622</v>
      </c>
      <c r="D1622" s="44">
        <v>3</v>
      </c>
      <c r="E1622" s="44">
        <v>0</v>
      </c>
      <c r="F1622" s="48">
        <v>0</v>
      </c>
      <c r="G1622" s="48">
        <v>0</v>
      </c>
      <c r="H1622" s="44">
        <v>0</v>
      </c>
      <c r="I1622" s="44">
        <v>0</v>
      </c>
      <c r="J1622" s="44">
        <v>0</v>
      </c>
      <c r="K1622" s="48">
        <v>0</v>
      </c>
      <c r="L1622" s="49">
        <v>5837.55</v>
      </c>
      <c r="M1622" s="49">
        <v>0</v>
      </c>
      <c r="N1622" s="10">
        <v>0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50">
        <f t="shared" si="84"/>
        <v>486.46250000000003</v>
      </c>
      <c r="U1622" s="50">
        <f t="shared" si="84"/>
        <v>0</v>
      </c>
      <c r="V1622" s="50">
        <f t="shared" si="84"/>
        <v>0</v>
      </c>
      <c r="W1622" s="50">
        <f t="shared" si="84"/>
        <v>0</v>
      </c>
      <c r="X1622" s="50">
        <f t="shared" si="84"/>
        <v>0</v>
      </c>
      <c r="Y1622" s="50">
        <f t="shared" si="84"/>
        <v>0</v>
      </c>
      <c r="Z1622" s="50">
        <f t="shared" si="84"/>
        <v>0</v>
      </c>
      <c r="AA1622" s="50">
        <f t="shared" si="84"/>
        <v>0</v>
      </c>
      <c r="AB1622" s="50">
        <f t="shared" si="85"/>
        <v>486.46250000000003</v>
      </c>
      <c r="AC1622" s="48" t="str">
        <f>VLOOKUP(ПРОДАЖИ!C:C,'ИЗ ОСНОВЫ НОМЕНКЛАТУР'!D:E,2,0)</f>
        <v>Аксессуары для столешниц</v>
      </c>
      <c r="AD1622" s="48" t="str">
        <f>VLOOKUP(C:C,'ИЗ ОСНОВЫ НОМЕНКЛАТУР'!D:F,3,0)</f>
        <v>Профиль уплотнительный</v>
      </c>
      <c r="AE1622" s="48" t="str">
        <f>VLOOKUP(C:C,'ИЗ ОСНОВЫ НОМЕНКЛАТУР'!D:H,5,0)</f>
        <v>C</v>
      </c>
    </row>
    <row r="1623" spans="1:31" ht="9.6" customHeight="1" x14ac:dyDescent="0.2">
      <c r="A1623" s="45" t="s">
        <v>1300</v>
      </c>
      <c r="B1623" s="46" t="s">
        <v>1623</v>
      </c>
      <c r="C1623" s="46"/>
      <c r="D1623" s="44">
        <v>0</v>
      </c>
      <c r="E1623" s="44">
        <v>0</v>
      </c>
      <c r="F1623" s="48">
        <v>0</v>
      </c>
      <c r="G1623" s="48">
        <v>0</v>
      </c>
      <c r="H1623" s="44">
        <v>0</v>
      </c>
      <c r="I1623" s="44">
        <v>0</v>
      </c>
      <c r="J1623" s="44">
        <v>0</v>
      </c>
      <c r="K1623" s="48">
        <v>0</v>
      </c>
      <c r="L1623" s="49">
        <v>0</v>
      </c>
      <c r="M1623" s="49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50">
        <f t="shared" si="84"/>
        <v>0</v>
      </c>
      <c r="U1623" s="50">
        <f t="shared" si="84"/>
        <v>0</v>
      </c>
      <c r="V1623" s="50">
        <f t="shared" si="84"/>
        <v>0</v>
      </c>
      <c r="W1623" s="50">
        <f t="shared" si="84"/>
        <v>0</v>
      </c>
      <c r="X1623" s="50">
        <f t="shared" si="84"/>
        <v>0</v>
      </c>
      <c r="Y1623" s="50">
        <f t="shared" si="84"/>
        <v>0</v>
      </c>
      <c r="Z1623" s="50">
        <f t="shared" si="84"/>
        <v>0</v>
      </c>
      <c r="AA1623" s="50">
        <f t="shared" si="84"/>
        <v>0</v>
      </c>
      <c r="AB1623" s="50">
        <f t="shared" si="85"/>
        <v>0</v>
      </c>
      <c r="AC1623" s="48" t="e">
        <f>VLOOKUP(ПРОДАЖИ!C:C,'ИЗ ОСНОВЫ НОМЕНКЛАТУР'!D:E,2,0)</f>
        <v>#N/A</v>
      </c>
      <c r="AD1623" s="48" t="e">
        <f>VLOOKUP(C:C,'ИЗ ОСНОВЫ НОМЕНКЛАТУР'!D:F,3,0)</f>
        <v>#N/A</v>
      </c>
      <c r="AE1623" s="48" t="e">
        <f>VLOOKUP(C:C,'ИЗ ОСНОВЫ НОМЕНКЛАТУР'!D:H,5,0)</f>
        <v>#N/A</v>
      </c>
    </row>
    <row r="1624" spans="1:31" ht="9.6" customHeight="1" x14ac:dyDescent="0.2">
      <c r="A1624" s="45" t="s">
        <v>1300</v>
      </c>
      <c r="B1624" s="11"/>
      <c r="C1624" s="11" t="s">
        <v>1624</v>
      </c>
      <c r="D1624" s="44">
        <v>71</v>
      </c>
      <c r="E1624" s="44">
        <v>0</v>
      </c>
      <c r="F1624" s="48">
        <v>12</v>
      </c>
      <c r="G1624" s="48">
        <v>0</v>
      </c>
      <c r="H1624" s="44">
        <v>0</v>
      </c>
      <c r="I1624" s="44">
        <v>0</v>
      </c>
      <c r="J1624" s="44">
        <v>36</v>
      </c>
      <c r="K1624" s="48">
        <v>0</v>
      </c>
      <c r="L1624" s="49">
        <v>212343.64</v>
      </c>
      <c r="M1624" s="49">
        <v>0</v>
      </c>
      <c r="N1624" s="10">
        <v>36348.58</v>
      </c>
      <c r="O1624" s="10">
        <v>0</v>
      </c>
      <c r="P1624" s="10">
        <v>0</v>
      </c>
      <c r="Q1624" s="10">
        <v>0</v>
      </c>
      <c r="R1624" s="10">
        <v>73785.78</v>
      </c>
      <c r="S1624" s="10">
        <v>0</v>
      </c>
      <c r="T1624" s="50">
        <f t="shared" si="84"/>
        <v>17695.303333333333</v>
      </c>
      <c r="U1624" s="50">
        <f t="shared" si="84"/>
        <v>0</v>
      </c>
      <c r="V1624" s="50">
        <f t="shared" si="84"/>
        <v>3029.0483333333336</v>
      </c>
      <c r="W1624" s="50">
        <f t="shared" si="84"/>
        <v>0</v>
      </c>
      <c r="X1624" s="50">
        <f t="shared" si="84"/>
        <v>0</v>
      </c>
      <c r="Y1624" s="50">
        <f t="shared" si="84"/>
        <v>0</v>
      </c>
      <c r="Z1624" s="50">
        <f t="shared" si="84"/>
        <v>6148.8149999999996</v>
      </c>
      <c r="AA1624" s="50">
        <f t="shared" si="84"/>
        <v>0</v>
      </c>
      <c r="AB1624" s="50">
        <f t="shared" si="85"/>
        <v>26873.166666666664</v>
      </c>
      <c r="AC1624" s="48" t="str">
        <f>VLOOKUP(ПРОДАЖИ!C:C,'ИЗ ОСНОВЫ НОМЕНКЛАТУР'!D:E,2,0)</f>
        <v>Аксессуары для столешниц</v>
      </c>
      <c r="AD1624" s="48" t="str">
        <f>VLOOKUP(C:C,'ИЗ ОСНОВЫ НОМЕНКЛАТУР'!D:F,3,0)</f>
        <v>Цоколь</v>
      </c>
      <c r="AE1624" s="48" t="str">
        <f>VLOOKUP(C:C,'ИЗ ОСНОВЫ НОМЕНКЛАТУР'!D:H,5,0)</f>
        <v>C</v>
      </c>
    </row>
    <row r="1625" spans="1:31" ht="9.6" customHeight="1" x14ac:dyDescent="0.2">
      <c r="A1625" s="45" t="s">
        <v>1300</v>
      </c>
      <c r="B1625" s="11"/>
      <c r="C1625" s="11" t="s">
        <v>1625</v>
      </c>
      <c r="D1625" s="44">
        <v>0</v>
      </c>
      <c r="E1625" s="44">
        <v>0</v>
      </c>
      <c r="F1625" s="48">
        <v>4</v>
      </c>
      <c r="G1625" s="48">
        <v>0</v>
      </c>
      <c r="H1625" s="44">
        <v>0</v>
      </c>
      <c r="I1625" s="44">
        <v>0</v>
      </c>
      <c r="J1625" s="44">
        <v>8</v>
      </c>
      <c r="K1625" s="48">
        <v>0</v>
      </c>
      <c r="L1625" s="49">
        <v>0</v>
      </c>
      <c r="M1625" s="49">
        <v>0</v>
      </c>
      <c r="N1625" s="10">
        <v>8848.82</v>
      </c>
      <c r="O1625" s="10">
        <v>0</v>
      </c>
      <c r="P1625" s="10">
        <v>0</v>
      </c>
      <c r="Q1625" s="10">
        <v>0</v>
      </c>
      <c r="R1625" s="10">
        <v>16451.68</v>
      </c>
      <c r="S1625" s="10">
        <v>0</v>
      </c>
      <c r="T1625" s="50">
        <f t="shared" si="84"/>
        <v>0</v>
      </c>
      <c r="U1625" s="50">
        <f t="shared" si="84"/>
        <v>0</v>
      </c>
      <c r="V1625" s="50">
        <f t="shared" si="84"/>
        <v>737.40166666666664</v>
      </c>
      <c r="W1625" s="50">
        <f t="shared" si="84"/>
        <v>0</v>
      </c>
      <c r="X1625" s="50">
        <f t="shared" si="84"/>
        <v>0</v>
      </c>
      <c r="Y1625" s="50">
        <f t="shared" si="84"/>
        <v>0</v>
      </c>
      <c r="Z1625" s="50">
        <f t="shared" si="84"/>
        <v>1370.9733333333334</v>
      </c>
      <c r="AA1625" s="50">
        <f t="shared" si="84"/>
        <v>0</v>
      </c>
      <c r="AB1625" s="50">
        <f t="shared" si="85"/>
        <v>2108.375</v>
      </c>
      <c r="AC1625" s="48" t="str">
        <f>VLOOKUP(ПРОДАЖИ!C:C,'ИЗ ОСНОВЫ НОМЕНКЛАТУР'!D:E,2,0)</f>
        <v>Аксессуары для столешниц</v>
      </c>
      <c r="AD1625" s="48" t="str">
        <f>VLOOKUP(C:C,'ИЗ ОСНОВЫ НОМЕНКЛАТУР'!D:F,3,0)</f>
        <v>Цоколь</v>
      </c>
      <c r="AE1625" s="48" t="str">
        <f>VLOOKUP(C:C,'ИЗ ОСНОВЫ НОМЕНКЛАТУР'!D:H,5,0)</f>
        <v>C</v>
      </c>
    </row>
    <row r="1626" spans="1:31" ht="9.6" customHeight="1" x14ac:dyDescent="0.2">
      <c r="A1626" s="45" t="s">
        <v>1300</v>
      </c>
      <c r="B1626" s="11"/>
      <c r="C1626" s="11" t="s">
        <v>1626</v>
      </c>
      <c r="D1626" s="44">
        <v>0</v>
      </c>
      <c r="E1626" s="44">
        <v>0</v>
      </c>
      <c r="F1626" s="48">
        <v>8</v>
      </c>
      <c r="G1626" s="48">
        <v>0</v>
      </c>
      <c r="H1626" s="44">
        <v>1</v>
      </c>
      <c r="I1626" s="44">
        <v>1</v>
      </c>
      <c r="J1626" s="44">
        <v>0</v>
      </c>
      <c r="K1626" s="48">
        <v>0</v>
      </c>
      <c r="L1626" s="49">
        <v>0</v>
      </c>
      <c r="M1626" s="49">
        <v>0</v>
      </c>
      <c r="N1626" s="10">
        <v>41977.440000000002</v>
      </c>
      <c r="O1626" s="10">
        <v>0</v>
      </c>
      <c r="P1626" s="10">
        <v>5164.41</v>
      </c>
      <c r="Q1626" s="10">
        <v>5164.41</v>
      </c>
      <c r="R1626" s="10">
        <v>0</v>
      </c>
      <c r="S1626" s="10">
        <v>0</v>
      </c>
      <c r="T1626" s="50">
        <f t="shared" si="84"/>
        <v>0</v>
      </c>
      <c r="U1626" s="50">
        <f t="shared" si="84"/>
        <v>0</v>
      </c>
      <c r="V1626" s="50">
        <f t="shared" si="84"/>
        <v>3498.1200000000003</v>
      </c>
      <c r="W1626" s="50">
        <f t="shared" si="84"/>
        <v>0</v>
      </c>
      <c r="X1626" s="50">
        <f t="shared" si="84"/>
        <v>430.36750000000001</v>
      </c>
      <c r="Y1626" s="50">
        <f t="shared" si="84"/>
        <v>430.36750000000001</v>
      </c>
      <c r="Z1626" s="50">
        <f t="shared" si="84"/>
        <v>0</v>
      </c>
      <c r="AA1626" s="50">
        <f t="shared" si="84"/>
        <v>0</v>
      </c>
      <c r="AB1626" s="50">
        <f t="shared" si="85"/>
        <v>4358.8550000000005</v>
      </c>
      <c r="AC1626" s="48" t="str">
        <f>VLOOKUP(ПРОДАЖИ!C:C,'ИЗ ОСНОВЫ НОМЕНКЛАТУР'!D:E,2,0)</f>
        <v>Аксессуары для столешниц</v>
      </c>
      <c r="AD1626" s="48" t="str">
        <f>VLOOKUP(C:C,'ИЗ ОСНОВЫ НОМЕНКЛАТУР'!D:F,3,0)</f>
        <v>Цоколь</v>
      </c>
      <c r="AE1626" s="48" t="str">
        <f>VLOOKUP(C:C,'ИЗ ОСНОВЫ НОМЕНКЛАТУР'!D:H,5,0)</f>
        <v>C</v>
      </c>
    </row>
    <row r="1627" spans="1:31" ht="9.6" customHeight="1" x14ac:dyDescent="0.2">
      <c r="A1627" s="45" t="s">
        <v>1300</v>
      </c>
      <c r="B1627" s="11"/>
      <c r="C1627" s="11" t="s">
        <v>1627</v>
      </c>
      <c r="D1627" s="44">
        <v>0</v>
      </c>
      <c r="E1627" s="44">
        <v>0</v>
      </c>
      <c r="F1627" s="48">
        <v>2</v>
      </c>
      <c r="G1627" s="48">
        <v>0</v>
      </c>
      <c r="H1627" s="44">
        <v>0</v>
      </c>
      <c r="I1627" s="44">
        <v>0</v>
      </c>
      <c r="J1627" s="44">
        <v>5</v>
      </c>
      <c r="K1627" s="48">
        <v>0</v>
      </c>
      <c r="L1627" s="49">
        <v>0</v>
      </c>
      <c r="M1627" s="49">
        <v>0</v>
      </c>
      <c r="N1627" s="10">
        <v>12315.64</v>
      </c>
      <c r="O1627" s="10">
        <v>0</v>
      </c>
      <c r="P1627" s="10">
        <v>0</v>
      </c>
      <c r="Q1627" s="10">
        <v>0</v>
      </c>
      <c r="R1627" s="10">
        <v>29320</v>
      </c>
      <c r="S1627" s="10">
        <v>0</v>
      </c>
      <c r="T1627" s="50">
        <f t="shared" si="84"/>
        <v>0</v>
      </c>
      <c r="U1627" s="50">
        <f t="shared" si="84"/>
        <v>0</v>
      </c>
      <c r="V1627" s="50">
        <f t="shared" si="84"/>
        <v>1026.3033333333333</v>
      </c>
      <c r="W1627" s="50">
        <f t="shared" si="84"/>
        <v>0</v>
      </c>
      <c r="X1627" s="50">
        <f t="shared" si="84"/>
        <v>0</v>
      </c>
      <c r="Y1627" s="50">
        <f t="shared" si="84"/>
        <v>0</v>
      </c>
      <c r="Z1627" s="50">
        <f t="shared" si="84"/>
        <v>2443.3333333333335</v>
      </c>
      <c r="AA1627" s="50">
        <f t="shared" si="84"/>
        <v>0</v>
      </c>
      <c r="AB1627" s="50">
        <f t="shared" si="85"/>
        <v>3469.6366666666668</v>
      </c>
      <c r="AC1627" s="48" t="str">
        <f>VLOOKUP(ПРОДАЖИ!C:C,'ИЗ ОСНОВЫ НОМЕНКЛАТУР'!D:E,2,0)</f>
        <v>Аксессуары для столешниц</v>
      </c>
      <c r="AD1627" s="48" t="str">
        <f>VLOOKUP(C:C,'ИЗ ОСНОВЫ НОМЕНКЛАТУР'!D:F,3,0)</f>
        <v>Цоколь</v>
      </c>
      <c r="AE1627" s="48" t="str">
        <f>VLOOKUP(C:C,'ИЗ ОСНОВЫ НОМЕНКЛАТУР'!D:H,5,0)</f>
        <v>C</v>
      </c>
    </row>
    <row r="1628" spans="1:31" ht="9.6" customHeight="1" x14ac:dyDescent="0.2">
      <c r="A1628" s="45" t="s">
        <v>1300</v>
      </c>
      <c r="B1628" s="11"/>
      <c r="C1628" s="11" t="s">
        <v>1628</v>
      </c>
      <c r="D1628" s="44">
        <v>0</v>
      </c>
      <c r="E1628" s="44">
        <v>0</v>
      </c>
      <c r="F1628" s="48">
        <v>3</v>
      </c>
      <c r="G1628" s="48">
        <v>0</v>
      </c>
      <c r="H1628" s="44">
        <v>0</v>
      </c>
      <c r="I1628" s="44">
        <v>4</v>
      </c>
      <c r="J1628" s="44">
        <v>0</v>
      </c>
      <c r="K1628" s="48">
        <v>0</v>
      </c>
      <c r="L1628" s="49">
        <v>0</v>
      </c>
      <c r="M1628" s="49">
        <v>0</v>
      </c>
      <c r="N1628" s="10">
        <v>15493.23</v>
      </c>
      <c r="O1628" s="10">
        <v>0</v>
      </c>
      <c r="P1628" s="10">
        <v>0</v>
      </c>
      <c r="Q1628" s="10">
        <v>20657.64</v>
      </c>
      <c r="R1628" s="10">
        <v>0</v>
      </c>
      <c r="S1628" s="10">
        <v>0</v>
      </c>
      <c r="T1628" s="50">
        <f t="shared" si="84"/>
        <v>0</v>
      </c>
      <c r="U1628" s="50">
        <f t="shared" si="84"/>
        <v>0</v>
      </c>
      <c r="V1628" s="50">
        <f t="shared" si="84"/>
        <v>1291.1025</v>
      </c>
      <c r="W1628" s="50">
        <f t="shared" si="84"/>
        <v>0</v>
      </c>
      <c r="X1628" s="50">
        <f t="shared" si="84"/>
        <v>0</v>
      </c>
      <c r="Y1628" s="50">
        <f t="shared" si="84"/>
        <v>1721.47</v>
      </c>
      <c r="Z1628" s="50">
        <f t="shared" si="84"/>
        <v>0</v>
      </c>
      <c r="AA1628" s="50">
        <f t="shared" ref="AA1628:AA1691" si="86">S1628/12</f>
        <v>0</v>
      </c>
      <c r="AB1628" s="50">
        <f t="shared" si="85"/>
        <v>3012.5725000000002</v>
      </c>
      <c r="AC1628" s="48" t="str">
        <f>VLOOKUP(ПРОДАЖИ!C:C,'ИЗ ОСНОВЫ НОМЕНКЛАТУР'!D:E,2,0)</f>
        <v>Аксессуары для столешниц</v>
      </c>
      <c r="AD1628" s="48" t="str">
        <f>VLOOKUP(C:C,'ИЗ ОСНОВЫ НОМЕНКЛАТУР'!D:F,3,0)</f>
        <v>Цоколь</v>
      </c>
      <c r="AE1628" s="48" t="str">
        <f>VLOOKUP(C:C,'ИЗ ОСНОВЫ НОМЕНКЛАТУР'!D:H,5,0)</f>
        <v>C</v>
      </c>
    </row>
    <row r="1629" spans="1:31" ht="9.6" customHeight="1" x14ac:dyDescent="0.2">
      <c r="A1629" s="45" t="s">
        <v>1300</v>
      </c>
      <c r="B1629" s="11"/>
      <c r="C1629" s="11" t="s">
        <v>1629</v>
      </c>
      <c r="D1629" s="44">
        <v>0</v>
      </c>
      <c r="E1629" s="44">
        <v>0</v>
      </c>
      <c r="F1629" s="48">
        <v>10</v>
      </c>
      <c r="G1629" s="48">
        <v>0</v>
      </c>
      <c r="H1629" s="44">
        <v>0</v>
      </c>
      <c r="I1629" s="44">
        <v>0</v>
      </c>
      <c r="J1629" s="44">
        <v>0</v>
      </c>
      <c r="K1629" s="48">
        <v>0</v>
      </c>
      <c r="L1629" s="49">
        <v>0</v>
      </c>
      <c r="M1629" s="49">
        <v>0</v>
      </c>
      <c r="N1629" s="10">
        <v>57669.66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50">
        <f t="shared" ref="T1629:Z1665" si="87">L1629/12</f>
        <v>0</v>
      </c>
      <c r="U1629" s="50">
        <f t="shared" si="87"/>
        <v>0</v>
      </c>
      <c r="V1629" s="50">
        <f t="shared" si="87"/>
        <v>4805.8050000000003</v>
      </c>
      <c r="W1629" s="50">
        <f t="shared" si="87"/>
        <v>0</v>
      </c>
      <c r="X1629" s="50">
        <f t="shared" si="87"/>
        <v>0</v>
      </c>
      <c r="Y1629" s="50">
        <f t="shared" si="87"/>
        <v>0</v>
      </c>
      <c r="Z1629" s="50">
        <f t="shared" si="87"/>
        <v>0</v>
      </c>
      <c r="AA1629" s="50">
        <f t="shared" si="86"/>
        <v>0</v>
      </c>
      <c r="AB1629" s="50">
        <f t="shared" si="85"/>
        <v>4805.8050000000003</v>
      </c>
      <c r="AC1629" s="48" t="str">
        <f>VLOOKUP(ПРОДАЖИ!C:C,'ИЗ ОСНОВЫ НОМЕНКЛАТУР'!D:E,2,0)</f>
        <v>Аксессуары для столешниц</v>
      </c>
      <c r="AD1629" s="48" t="str">
        <f>VLOOKUP(C:C,'ИЗ ОСНОВЫ НОМЕНКЛАТУР'!D:F,3,0)</f>
        <v>Цоколь</v>
      </c>
      <c r="AE1629" s="48" t="str">
        <f>VLOOKUP(C:C,'ИЗ ОСНОВЫ НОМЕНКЛАТУР'!D:H,5,0)</f>
        <v>C</v>
      </c>
    </row>
    <row r="1630" spans="1:31" ht="9.6" customHeight="1" x14ac:dyDescent="0.2">
      <c r="A1630" s="45" t="s">
        <v>1300</v>
      </c>
      <c r="B1630" s="11"/>
      <c r="C1630" s="11" t="s">
        <v>1630</v>
      </c>
      <c r="D1630" s="44">
        <v>0</v>
      </c>
      <c r="E1630" s="44">
        <v>0</v>
      </c>
      <c r="F1630" s="48">
        <v>3</v>
      </c>
      <c r="G1630" s="48">
        <v>0</v>
      </c>
      <c r="H1630" s="44">
        <v>0</v>
      </c>
      <c r="I1630" s="44">
        <v>0</v>
      </c>
      <c r="J1630" s="44">
        <v>0</v>
      </c>
      <c r="K1630" s="48">
        <v>0</v>
      </c>
      <c r="L1630" s="49">
        <v>0</v>
      </c>
      <c r="M1630" s="49">
        <v>0</v>
      </c>
      <c r="N1630" s="10">
        <v>15493.23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50">
        <f t="shared" si="87"/>
        <v>0</v>
      </c>
      <c r="U1630" s="50">
        <f t="shared" si="87"/>
        <v>0</v>
      </c>
      <c r="V1630" s="50">
        <f t="shared" si="87"/>
        <v>1291.1025</v>
      </c>
      <c r="W1630" s="50">
        <f t="shared" si="87"/>
        <v>0</v>
      </c>
      <c r="X1630" s="50">
        <f t="shared" si="87"/>
        <v>0</v>
      </c>
      <c r="Y1630" s="50">
        <f t="shared" si="87"/>
        <v>0</v>
      </c>
      <c r="Z1630" s="50">
        <f t="shared" si="87"/>
        <v>0</v>
      </c>
      <c r="AA1630" s="50">
        <f t="shared" si="86"/>
        <v>0</v>
      </c>
      <c r="AB1630" s="50">
        <f t="shared" si="85"/>
        <v>1291.1025</v>
      </c>
      <c r="AC1630" s="48" t="str">
        <f>VLOOKUP(ПРОДАЖИ!C:C,'ИЗ ОСНОВЫ НОМЕНКЛАТУР'!D:E,2,0)</f>
        <v>Аксессуары для столешниц</v>
      </c>
      <c r="AD1630" s="48" t="str">
        <f>VLOOKUP(C:C,'ИЗ ОСНОВЫ НОМЕНКЛАТУР'!D:F,3,0)</f>
        <v>Цоколь</v>
      </c>
      <c r="AE1630" s="48" t="str">
        <f>VLOOKUP(C:C,'ИЗ ОСНОВЫ НОМЕНКЛАТУР'!D:H,5,0)</f>
        <v>C</v>
      </c>
    </row>
    <row r="1631" spans="1:31" ht="9.6" customHeight="1" x14ac:dyDescent="0.2">
      <c r="A1631" s="45" t="s">
        <v>1300</v>
      </c>
      <c r="B1631" s="11"/>
      <c r="C1631" s="11" t="s">
        <v>1631</v>
      </c>
      <c r="D1631" s="44">
        <v>2</v>
      </c>
      <c r="E1631" s="44">
        <v>0</v>
      </c>
      <c r="F1631" s="48">
        <v>2</v>
      </c>
      <c r="G1631" s="48">
        <v>0</v>
      </c>
      <c r="H1631" s="44">
        <v>0</v>
      </c>
      <c r="I1631" s="44">
        <v>0</v>
      </c>
      <c r="J1631" s="44">
        <v>13</v>
      </c>
      <c r="K1631" s="48">
        <v>0</v>
      </c>
      <c r="L1631" s="49">
        <v>352.64</v>
      </c>
      <c r="M1631" s="49">
        <v>0</v>
      </c>
      <c r="N1631" s="10">
        <v>470.75</v>
      </c>
      <c r="O1631" s="10">
        <v>0</v>
      </c>
      <c r="P1631" s="10">
        <v>0</v>
      </c>
      <c r="Q1631" s="10">
        <v>0</v>
      </c>
      <c r="R1631" s="10">
        <v>2075.58</v>
      </c>
      <c r="S1631" s="10">
        <v>0</v>
      </c>
      <c r="T1631" s="50">
        <f t="shared" si="87"/>
        <v>29.386666666666667</v>
      </c>
      <c r="U1631" s="50">
        <f t="shared" si="87"/>
        <v>0</v>
      </c>
      <c r="V1631" s="50">
        <f t="shared" si="87"/>
        <v>39.229166666666664</v>
      </c>
      <c r="W1631" s="50">
        <f t="shared" si="87"/>
        <v>0</v>
      </c>
      <c r="X1631" s="50">
        <f t="shared" si="87"/>
        <v>0</v>
      </c>
      <c r="Y1631" s="50">
        <f t="shared" si="87"/>
        <v>0</v>
      </c>
      <c r="Z1631" s="50">
        <f t="shared" si="87"/>
        <v>172.965</v>
      </c>
      <c r="AA1631" s="50">
        <f t="shared" si="86"/>
        <v>0</v>
      </c>
      <c r="AB1631" s="50">
        <f t="shared" si="85"/>
        <v>241.58083333333332</v>
      </c>
      <c r="AC1631" s="48" t="str">
        <f>VLOOKUP(ПРОДАЖИ!C:C,'ИЗ ОСНОВЫ НОМЕНКЛАТУР'!D:E,2,0)</f>
        <v>Аксессуары для столешниц</v>
      </c>
      <c r="AD1631" s="48" t="str">
        <f>VLOOKUP(C:C,'ИЗ ОСНОВЫ НОМЕНКЛАТУР'!D:F,3,0)</f>
        <v>Цоколь</v>
      </c>
      <c r="AE1631" s="48" t="str">
        <f>VLOOKUP(C:C,'ИЗ ОСНОВЫ НОМЕНКЛАТУР'!D:H,5,0)</f>
        <v>C</v>
      </c>
    </row>
    <row r="1632" spans="1:31" ht="9.6" customHeight="1" x14ac:dyDescent="0.2">
      <c r="A1632" s="45" t="s">
        <v>1300</v>
      </c>
      <c r="B1632" s="11"/>
      <c r="C1632" s="11" t="s">
        <v>1632</v>
      </c>
      <c r="D1632" s="44">
        <v>6</v>
      </c>
      <c r="E1632" s="44">
        <v>0</v>
      </c>
      <c r="F1632" s="48">
        <v>6</v>
      </c>
      <c r="G1632" s="48">
        <v>0</v>
      </c>
      <c r="H1632" s="44">
        <v>0</v>
      </c>
      <c r="I1632" s="44">
        <v>0</v>
      </c>
      <c r="J1632" s="44">
        <v>6</v>
      </c>
      <c r="K1632" s="48">
        <v>0</v>
      </c>
      <c r="L1632" s="49">
        <v>1329.43</v>
      </c>
      <c r="M1632" s="49">
        <v>0</v>
      </c>
      <c r="N1632" s="10">
        <v>1329.43</v>
      </c>
      <c r="O1632" s="10">
        <v>0</v>
      </c>
      <c r="P1632" s="10">
        <v>0</v>
      </c>
      <c r="Q1632" s="10">
        <v>0</v>
      </c>
      <c r="R1632" s="10">
        <v>1266.18</v>
      </c>
      <c r="S1632" s="10">
        <v>0</v>
      </c>
      <c r="T1632" s="50">
        <f t="shared" si="87"/>
        <v>110.78583333333334</v>
      </c>
      <c r="U1632" s="50">
        <f t="shared" si="87"/>
        <v>0</v>
      </c>
      <c r="V1632" s="50">
        <f t="shared" si="87"/>
        <v>110.78583333333334</v>
      </c>
      <c r="W1632" s="50">
        <f t="shared" si="87"/>
        <v>0</v>
      </c>
      <c r="X1632" s="50">
        <f t="shared" si="87"/>
        <v>0</v>
      </c>
      <c r="Y1632" s="50">
        <f t="shared" si="87"/>
        <v>0</v>
      </c>
      <c r="Z1632" s="50">
        <f t="shared" si="87"/>
        <v>105.515</v>
      </c>
      <c r="AA1632" s="50">
        <f t="shared" si="86"/>
        <v>0</v>
      </c>
      <c r="AB1632" s="50">
        <f t="shared" si="85"/>
        <v>327.0866666666667</v>
      </c>
      <c r="AC1632" s="48" t="str">
        <f>VLOOKUP(ПРОДАЖИ!C:C,'ИЗ ОСНОВЫ НОМЕНКЛАТУР'!D:E,2,0)</f>
        <v>Аксессуары для столешниц</v>
      </c>
      <c r="AD1632" s="48" t="str">
        <f>VLOOKUP(C:C,'ИЗ ОСНОВЫ НОМЕНКЛАТУР'!D:F,3,0)</f>
        <v>Цоколь</v>
      </c>
      <c r="AE1632" s="48" t="str">
        <f>VLOOKUP(C:C,'ИЗ ОСНОВЫ НОМЕНКЛАТУР'!D:H,5,0)</f>
        <v>C</v>
      </c>
    </row>
    <row r="1633" spans="1:31" ht="9.6" customHeight="1" x14ac:dyDescent="0.2">
      <c r="A1633" s="45" t="s">
        <v>1300</v>
      </c>
      <c r="B1633" s="11"/>
      <c r="C1633" s="11" t="s">
        <v>1633</v>
      </c>
      <c r="D1633" s="44">
        <v>10</v>
      </c>
      <c r="E1633" s="44">
        <v>0</v>
      </c>
      <c r="F1633" s="48">
        <v>16</v>
      </c>
      <c r="G1633" s="48">
        <v>0</v>
      </c>
      <c r="H1633" s="44">
        <v>0</v>
      </c>
      <c r="I1633" s="44">
        <v>0</v>
      </c>
      <c r="J1633" s="44">
        <v>0</v>
      </c>
      <c r="K1633" s="48">
        <v>0</v>
      </c>
      <c r="L1633" s="49">
        <v>1375</v>
      </c>
      <c r="M1633" s="49">
        <v>0</v>
      </c>
      <c r="N1633" s="10">
        <v>2234.56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50">
        <f t="shared" si="87"/>
        <v>114.58333333333333</v>
      </c>
      <c r="U1633" s="50">
        <f t="shared" si="87"/>
        <v>0</v>
      </c>
      <c r="V1633" s="50">
        <f t="shared" si="87"/>
        <v>186.21333333333334</v>
      </c>
      <c r="W1633" s="50">
        <f t="shared" si="87"/>
        <v>0</v>
      </c>
      <c r="X1633" s="50">
        <f t="shared" si="87"/>
        <v>0</v>
      </c>
      <c r="Y1633" s="50">
        <f t="shared" si="87"/>
        <v>0</v>
      </c>
      <c r="Z1633" s="50">
        <f t="shared" si="87"/>
        <v>0</v>
      </c>
      <c r="AA1633" s="50">
        <f t="shared" si="86"/>
        <v>0</v>
      </c>
      <c r="AB1633" s="50">
        <f t="shared" si="85"/>
        <v>300.79666666666668</v>
      </c>
      <c r="AC1633" s="48" t="str">
        <f>VLOOKUP(ПРОДАЖИ!C:C,'ИЗ ОСНОВЫ НОМЕНКЛАТУР'!D:E,2,0)</f>
        <v>Аксессуары для столешниц</v>
      </c>
      <c r="AD1633" s="48" t="str">
        <f>VLOOKUP(C:C,'ИЗ ОСНОВЫ НОМЕНКЛАТУР'!D:F,3,0)</f>
        <v>Цоколь</v>
      </c>
      <c r="AE1633" s="48" t="str">
        <f>VLOOKUP(C:C,'ИЗ ОСНОВЫ НОМЕНКЛАТУР'!D:H,5,0)</f>
        <v>C</v>
      </c>
    </row>
    <row r="1634" spans="1:31" ht="9.6" customHeight="1" x14ac:dyDescent="0.2">
      <c r="A1634" s="45" t="s">
        <v>1300</v>
      </c>
      <c r="B1634" s="11"/>
      <c r="C1634" s="11" t="s">
        <v>1634</v>
      </c>
      <c r="D1634" s="44">
        <v>4</v>
      </c>
      <c r="E1634" s="44">
        <v>0</v>
      </c>
      <c r="F1634" s="48">
        <v>2</v>
      </c>
      <c r="G1634" s="48">
        <v>0</v>
      </c>
      <c r="H1634" s="44">
        <v>0</v>
      </c>
      <c r="I1634" s="44">
        <v>0</v>
      </c>
      <c r="J1634" s="44">
        <v>2</v>
      </c>
      <c r="K1634" s="48">
        <v>0</v>
      </c>
      <c r="L1634" s="49">
        <v>638.64</v>
      </c>
      <c r="M1634" s="49">
        <v>0</v>
      </c>
      <c r="N1634" s="10">
        <v>337.98</v>
      </c>
      <c r="O1634" s="10">
        <v>0</v>
      </c>
      <c r="P1634" s="10">
        <v>0</v>
      </c>
      <c r="Q1634" s="10">
        <v>0</v>
      </c>
      <c r="R1634" s="10">
        <v>319.32</v>
      </c>
      <c r="S1634" s="10">
        <v>0</v>
      </c>
      <c r="T1634" s="50">
        <f t="shared" si="87"/>
        <v>53.22</v>
      </c>
      <c r="U1634" s="50">
        <f t="shared" si="87"/>
        <v>0</v>
      </c>
      <c r="V1634" s="50">
        <f t="shared" si="87"/>
        <v>28.165000000000003</v>
      </c>
      <c r="W1634" s="50">
        <f t="shared" si="87"/>
        <v>0</v>
      </c>
      <c r="X1634" s="50">
        <f t="shared" si="87"/>
        <v>0</v>
      </c>
      <c r="Y1634" s="50">
        <f t="shared" si="87"/>
        <v>0</v>
      </c>
      <c r="Z1634" s="50">
        <f t="shared" si="87"/>
        <v>26.61</v>
      </c>
      <c r="AA1634" s="50">
        <f t="shared" si="86"/>
        <v>0</v>
      </c>
      <c r="AB1634" s="50">
        <f t="shared" si="85"/>
        <v>107.995</v>
      </c>
      <c r="AC1634" s="48" t="str">
        <f>VLOOKUP(ПРОДАЖИ!C:C,'ИЗ ОСНОВЫ НОМЕНКЛАТУР'!D:E,2,0)</f>
        <v>Аксессуары для столешниц</v>
      </c>
      <c r="AD1634" s="48" t="str">
        <f>VLOOKUP(C:C,'ИЗ ОСНОВЫ НОМЕНКЛАТУР'!D:F,3,0)</f>
        <v>Цоколь</v>
      </c>
      <c r="AE1634" s="48" t="str">
        <f>VLOOKUP(C:C,'ИЗ ОСНОВЫ НОМЕНКЛАТУР'!D:H,5,0)</f>
        <v>C</v>
      </c>
    </row>
    <row r="1635" spans="1:31" ht="9.6" customHeight="1" x14ac:dyDescent="0.2">
      <c r="A1635" s="45" t="s">
        <v>1300</v>
      </c>
      <c r="B1635" s="11"/>
      <c r="C1635" s="11" t="s">
        <v>1635</v>
      </c>
      <c r="D1635" s="44">
        <v>0</v>
      </c>
      <c r="E1635" s="44">
        <v>0</v>
      </c>
      <c r="F1635" s="48">
        <v>6</v>
      </c>
      <c r="G1635" s="48">
        <v>0</v>
      </c>
      <c r="H1635" s="44">
        <v>0</v>
      </c>
      <c r="I1635" s="44">
        <v>0</v>
      </c>
      <c r="J1635" s="44">
        <v>10</v>
      </c>
      <c r="K1635" s="48">
        <v>0</v>
      </c>
      <c r="L1635" s="49">
        <v>0</v>
      </c>
      <c r="M1635" s="49">
        <v>0</v>
      </c>
      <c r="N1635" s="10">
        <v>1205.1099999999999</v>
      </c>
      <c r="O1635" s="10">
        <v>0</v>
      </c>
      <c r="P1635" s="10">
        <v>0</v>
      </c>
      <c r="Q1635" s="10">
        <v>0</v>
      </c>
      <c r="R1635" s="10">
        <v>2053.6</v>
      </c>
      <c r="S1635" s="10">
        <v>0</v>
      </c>
      <c r="T1635" s="50">
        <f t="shared" si="87"/>
        <v>0</v>
      </c>
      <c r="U1635" s="50">
        <f t="shared" si="87"/>
        <v>0</v>
      </c>
      <c r="V1635" s="50">
        <f t="shared" si="87"/>
        <v>100.42583333333333</v>
      </c>
      <c r="W1635" s="50">
        <f t="shared" si="87"/>
        <v>0</v>
      </c>
      <c r="X1635" s="50">
        <f t="shared" si="87"/>
        <v>0</v>
      </c>
      <c r="Y1635" s="50">
        <f t="shared" si="87"/>
        <v>0</v>
      </c>
      <c r="Z1635" s="50">
        <f t="shared" si="87"/>
        <v>171.13333333333333</v>
      </c>
      <c r="AA1635" s="50">
        <f t="shared" si="86"/>
        <v>0</v>
      </c>
      <c r="AB1635" s="50">
        <f t="shared" si="85"/>
        <v>271.55916666666667</v>
      </c>
      <c r="AC1635" s="48" t="str">
        <f>VLOOKUP(ПРОДАЖИ!C:C,'ИЗ ОСНОВЫ НОМЕНКЛАТУР'!D:E,2,0)</f>
        <v>Аксессуары для столешниц</v>
      </c>
      <c r="AD1635" s="48" t="str">
        <f>VLOOKUP(C:C,'ИЗ ОСНОВЫ НОМЕНКЛАТУР'!D:F,3,0)</f>
        <v>Цоколь</v>
      </c>
      <c r="AE1635" s="48" t="str">
        <f>VLOOKUP(C:C,'ИЗ ОСНОВЫ НОМЕНКЛАТУР'!D:H,5,0)</f>
        <v>C</v>
      </c>
    </row>
    <row r="1636" spans="1:31" ht="9.6" customHeight="1" x14ac:dyDescent="0.2">
      <c r="A1636" s="45" t="s">
        <v>1300</v>
      </c>
      <c r="B1636" s="11"/>
      <c r="C1636" s="11" t="s">
        <v>1636</v>
      </c>
      <c r="D1636" s="44">
        <v>0</v>
      </c>
      <c r="E1636" s="44">
        <v>0</v>
      </c>
      <c r="F1636" s="48">
        <v>0</v>
      </c>
      <c r="G1636" s="48">
        <v>0</v>
      </c>
      <c r="H1636" s="44">
        <v>0</v>
      </c>
      <c r="I1636" s="44">
        <v>0</v>
      </c>
      <c r="J1636" s="44">
        <v>15</v>
      </c>
      <c r="K1636" s="48">
        <v>0</v>
      </c>
      <c r="L1636" s="49">
        <v>0</v>
      </c>
      <c r="M1636" s="49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3080.4</v>
      </c>
      <c r="S1636" s="10">
        <v>0</v>
      </c>
      <c r="T1636" s="50">
        <f t="shared" si="87"/>
        <v>0</v>
      </c>
      <c r="U1636" s="50">
        <f t="shared" si="87"/>
        <v>0</v>
      </c>
      <c r="V1636" s="50">
        <f t="shared" si="87"/>
        <v>0</v>
      </c>
      <c r="W1636" s="50">
        <f t="shared" si="87"/>
        <v>0</v>
      </c>
      <c r="X1636" s="50">
        <f t="shared" si="87"/>
        <v>0</v>
      </c>
      <c r="Y1636" s="50">
        <f t="shared" si="87"/>
        <v>0</v>
      </c>
      <c r="Z1636" s="50">
        <f t="shared" si="87"/>
        <v>256.7</v>
      </c>
      <c r="AA1636" s="50">
        <f t="shared" si="86"/>
        <v>0</v>
      </c>
      <c r="AB1636" s="50">
        <f t="shared" si="85"/>
        <v>256.7</v>
      </c>
      <c r="AC1636" s="48" t="str">
        <f>VLOOKUP(ПРОДАЖИ!C:C,'ИЗ ОСНОВЫ НОМЕНКЛАТУР'!D:E,2,0)</f>
        <v>Аксессуары для столешниц</v>
      </c>
      <c r="AD1636" s="48" t="str">
        <f>VLOOKUP(C:C,'ИЗ ОСНОВЫ НОМЕНКЛАТУР'!D:F,3,0)</f>
        <v>Цоколь</v>
      </c>
      <c r="AE1636" s="48" t="str">
        <f>VLOOKUP(C:C,'ИЗ ОСНОВЫ НОМЕНКЛАТУР'!D:H,5,0)</f>
        <v>C</v>
      </c>
    </row>
    <row r="1637" spans="1:31" ht="9.6" customHeight="1" x14ac:dyDescent="0.2">
      <c r="A1637" s="45" t="s">
        <v>1300</v>
      </c>
      <c r="B1637" s="11"/>
      <c r="C1637" s="11" t="s">
        <v>1637</v>
      </c>
      <c r="D1637" s="44">
        <v>0</v>
      </c>
      <c r="E1637" s="44">
        <v>0</v>
      </c>
      <c r="F1637" s="48">
        <v>0</v>
      </c>
      <c r="G1637" s="48">
        <v>0</v>
      </c>
      <c r="H1637" s="44">
        <v>0</v>
      </c>
      <c r="I1637" s="44">
        <v>0</v>
      </c>
      <c r="J1637" s="44">
        <v>10</v>
      </c>
      <c r="K1637" s="48">
        <v>0</v>
      </c>
      <c r="L1637" s="49">
        <v>0</v>
      </c>
      <c r="M1637" s="49">
        <v>0</v>
      </c>
      <c r="N1637" s="10">
        <v>0</v>
      </c>
      <c r="O1637" s="10">
        <v>0</v>
      </c>
      <c r="P1637" s="10">
        <v>0</v>
      </c>
      <c r="Q1637" s="10">
        <v>0</v>
      </c>
      <c r="R1637" s="10">
        <v>1490.1</v>
      </c>
      <c r="S1637" s="10">
        <v>0</v>
      </c>
      <c r="T1637" s="50">
        <f t="shared" si="87"/>
        <v>0</v>
      </c>
      <c r="U1637" s="50">
        <f t="shared" si="87"/>
        <v>0</v>
      </c>
      <c r="V1637" s="50">
        <f t="shared" si="87"/>
        <v>0</v>
      </c>
      <c r="W1637" s="50">
        <f t="shared" si="87"/>
        <v>0</v>
      </c>
      <c r="X1637" s="50">
        <f t="shared" si="87"/>
        <v>0</v>
      </c>
      <c r="Y1637" s="50">
        <f t="shared" si="87"/>
        <v>0</v>
      </c>
      <c r="Z1637" s="50">
        <f t="shared" si="87"/>
        <v>124.175</v>
      </c>
      <c r="AA1637" s="50">
        <f t="shared" si="86"/>
        <v>0</v>
      </c>
      <c r="AB1637" s="50">
        <f t="shared" si="85"/>
        <v>124.175</v>
      </c>
      <c r="AC1637" s="48" t="str">
        <f>VLOOKUP(ПРОДАЖИ!C:C,'ИЗ ОСНОВЫ НОМЕНКЛАТУР'!D:E,2,0)</f>
        <v>Аксессуары для столешниц</v>
      </c>
      <c r="AD1637" s="48" t="str">
        <f>VLOOKUP(C:C,'ИЗ ОСНОВЫ НОМЕНКЛАТУР'!D:F,3,0)</f>
        <v>Цоколь</v>
      </c>
      <c r="AE1637" s="48" t="str">
        <f>VLOOKUP(C:C,'ИЗ ОСНОВЫ НОМЕНКЛАТУР'!D:H,5,0)</f>
        <v>C</v>
      </c>
    </row>
    <row r="1638" spans="1:31" ht="9.6" customHeight="1" x14ac:dyDescent="0.2">
      <c r="A1638" s="45" t="s">
        <v>1300</v>
      </c>
      <c r="B1638" s="11"/>
      <c r="C1638" s="11" t="s">
        <v>1638</v>
      </c>
      <c r="D1638" s="44">
        <v>0</v>
      </c>
      <c r="E1638" s="44">
        <v>0</v>
      </c>
      <c r="F1638" s="48">
        <v>5</v>
      </c>
      <c r="G1638" s="48">
        <v>0</v>
      </c>
      <c r="H1638" s="44">
        <v>0</v>
      </c>
      <c r="I1638" s="44">
        <v>6</v>
      </c>
      <c r="J1638" s="44">
        <v>0</v>
      </c>
      <c r="K1638" s="48">
        <v>0</v>
      </c>
      <c r="L1638" s="49">
        <v>0</v>
      </c>
      <c r="M1638" s="49">
        <v>0</v>
      </c>
      <c r="N1638" s="10">
        <v>427.73</v>
      </c>
      <c r="O1638" s="10">
        <v>0</v>
      </c>
      <c r="P1638" s="10">
        <v>0</v>
      </c>
      <c r="Q1638" s="10">
        <v>473.81</v>
      </c>
      <c r="R1638" s="10">
        <v>0</v>
      </c>
      <c r="S1638" s="10">
        <v>0</v>
      </c>
      <c r="T1638" s="50">
        <f t="shared" si="87"/>
        <v>0</v>
      </c>
      <c r="U1638" s="50">
        <f t="shared" si="87"/>
        <v>0</v>
      </c>
      <c r="V1638" s="50">
        <f t="shared" si="87"/>
        <v>35.644166666666671</v>
      </c>
      <c r="W1638" s="50">
        <f t="shared" si="87"/>
        <v>0</v>
      </c>
      <c r="X1638" s="50">
        <f t="shared" si="87"/>
        <v>0</v>
      </c>
      <c r="Y1638" s="50">
        <f t="shared" si="87"/>
        <v>39.484166666666667</v>
      </c>
      <c r="Z1638" s="50">
        <f t="shared" si="87"/>
        <v>0</v>
      </c>
      <c r="AA1638" s="50">
        <f t="shared" si="86"/>
        <v>0</v>
      </c>
      <c r="AB1638" s="50">
        <f t="shared" si="85"/>
        <v>75.12833333333333</v>
      </c>
      <c r="AC1638" s="48" t="str">
        <f>VLOOKUP(ПРОДАЖИ!C:C,'ИЗ ОСНОВЫ НОМЕНКЛАТУР'!D:E,2,0)</f>
        <v>Аксессуары для столешниц</v>
      </c>
      <c r="AD1638" s="48" t="str">
        <f>VLOOKUP(C:C,'ИЗ ОСНОВЫ НОМЕНКЛАТУР'!D:F,3,0)</f>
        <v>Цоколь</v>
      </c>
      <c r="AE1638" s="48" t="str">
        <f>VLOOKUP(C:C,'ИЗ ОСНОВЫ НОМЕНКЛАТУР'!D:H,5,0)</f>
        <v>C</v>
      </c>
    </row>
    <row r="1639" spans="1:31" ht="9.6" customHeight="1" x14ac:dyDescent="0.2">
      <c r="A1639" s="45" t="s">
        <v>1300</v>
      </c>
      <c r="B1639" s="11"/>
      <c r="C1639" s="11" t="s">
        <v>1639</v>
      </c>
      <c r="D1639" s="44">
        <v>0</v>
      </c>
      <c r="E1639" s="44">
        <v>0</v>
      </c>
      <c r="F1639" s="48">
        <v>9</v>
      </c>
      <c r="G1639" s="48">
        <v>0</v>
      </c>
      <c r="H1639" s="44">
        <v>0</v>
      </c>
      <c r="I1639" s="44">
        <v>0</v>
      </c>
      <c r="J1639" s="44">
        <v>0</v>
      </c>
      <c r="K1639" s="48">
        <v>0</v>
      </c>
      <c r="L1639" s="49">
        <v>0</v>
      </c>
      <c r="M1639" s="49">
        <v>0</v>
      </c>
      <c r="N1639" s="10">
        <v>1994.15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50">
        <f t="shared" si="87"/>
        <v>0</v>
      </c>
      <c r="U1639" s="50">
        <f t="shared" si="87"/>
        <v>0</v>
      </c>
      <c r="V1639" s="50">
        <f t="shared" si="87"/>
        <v>166.17916666666667</v>
      </c>
      <c r="W1639" s="50">
        <f t="shared" si="87"/>
        <v>0</v>
      </c>
      <c r="X1639" s="50">
        <f t="shared" si="87"/>
        <v>0</v>
      </c>
      <c r="Y1639" s="50">
        <f t="shared" si="87"/>
        <v>0</v>
      </c>
      <c r="Z1639" s="50">
        <f t="shared" si="87"/>
        <v>0</v>
      </c>
      <c r="AA1639" s="50">
        <f t="shared" si="86"/>
        <v>0</v>
      </c>
      <c r="AB1639" s="50">
        <f t="shared" si="85"/>
        <v>166.17916666666667</v>
      </c>
      <c r="AC1639" s="48" t="str">
        <f>VLOOKUP(ПРОДАЖИ!C:C,'ИЗ ОСНОВЫ НОМЕНКЛАТУР'!D:E,2,0)</f>
        <v>Аксессуары для столешниц</v>
      </c>
      <c r="AD1639" s="48" t="str">
        <f>VLOOKUP(C:C,'ИЗ ОСНОВЫ НОМЕНКЛАТУР'!D:F,3,0)</f>
        <v>Цоколь</v>
      </c>
      <c r="AE1639" s="48" t="str">
        <f>VLOOKUP(C:C,'ИЗ ОСНОВЫ НОМЕНКЛАТУР'!D:H,5,0)</f>
        <v>C</v>
      </c>
    </row>
    <row r="1640" spans="1:31" ht="9.6" customHeight="1" x14ac:dyDescent="0.2">
      <c r="A1640" s="45" t="s">
        <v>1300</v>
      </c>
      <c r="B1640" s="11"/>
      <c r="C1640" s="11" t="s">
        <v>1640</v>
      </c>
      <c r="D1640" s="44">
        <v>0</v>
      </c>
      <c r="E1640" s="44">
        <v>0</v>
      </c>
      <c r="F1640" s="48">
        <v>2</v>
      </c>
      <c r="G1640" s="48">
        <v>0</v>
      </c>
      <c r="H1640" s="44">
        <v>0</v>
      </c>
      <c r="I1640" s="44">
        <v>0</v>
      </c>
      <c r="J1640" s="44">
        <v>4</v>
      </c>
      <c r="K1640" s="48">
        <v>0</v>
      </c>
      <c r="L1640" s="49">
        <v>0</v>
      </c>
      <c r="M1640" s="49">
        <v>0</v>
      </c>
      <c r="N1640" s="10">
        <v>770.78</v>
      </c>
      <c r="O1640" s="10">
        <v>0</v>
      </c>
      <c r="P1640" s="10">
        <v>0</v>
      </c>
      <c r="Q1640" s="10">
        <v>0</v>
      </c>
      <c r="R1640" s="10">
        <v>1468.62</v>
      </c>
      <c r="S1640" s="10">
        <v>0</v>
      </c>
      <c r="T1640" s="50">
        <f t="shared" si="87"/>
        <v>0</v>
      </c>
      <c r="U1640" s="50">
        <f t="shared" si="87"/>
        <v>0</v>
      </c>
      <c r="V1640" s="50">
        <f t="shared" si="87"/>
        <v>64.231666666666669</v>
      </c>
      <c r="W1640" s="50">
        <f t="shared" si="87"/>
        <v>0</v>
      </c>
      <c r="X1640" s="50">
        <f t="shared" si="87"/>
        <v>0</v>
      </c>
      <c r="Y1640" s="50">
        <f t="shared" si="87"/>
        <v>0</v>
      </c>
      <c r="Z1640" s="50">
        <f t="shared" si="87"/>
        <v>122.38499999999999</v>
      </c>
      <c r="AA1640" s="50">
        <f t="shared" si="86"/>
        <v>0</v>
      </c>
      <c r="AB1640" s="50">
        <f t="shared" si="85"/>
        <v>186.61666666666667</v>
      </c>
      <c r="AC1640" s="48" t="str">
        <f>VLOOKUP(ПРОДАЖИ!C:C,'ИЗ ОСНОВЫ НОМЕНКЛАТУР'!D:E,2,0)</f>
        <v>Аксессуары для столешниц</v>
      </c>
      <c r="AD1640" s="48" t="str">
        <f>VLOOKUP(C:C,'ИЗ ОСНОВЫ НОМЕНКЛАТУР'!D:F,3,0)</f>
        <v>Цоколь</v>
      </c>
      <c r="AE1640" s="48" t="str">
        <f>VLOOKUP(C:C,'ИЗ ОСНОВЫ НОМЕНКЛАТУР'!D:H,5,0)</f>
        <v>C</v>
      </c>
    </row>
    <row r="1641" spans="1:31" ht="9.6" customHeight="1" x14ac:dyDescent="0.2">
      <c r="A1641" s="45" t="s">
        <v>1300</v>
      </c>
      <c r="B1641" s="11"/>
      <c r="C1641" s="11" t="s">
        <v>1641</v>
      </c>
      <c r="D1641" s="44">
        <v>0</v>
      </c>
      <c r="E1641" s="44">
        <v>0</v>
      </c>
      <c r="F1641" s="48">
        <v>2</v>
      </c>
      <c r="G1641" s="48">
        <v>0</v>
      </c>
      <c r="H1641" s="44">
        <v>0</v>
      </c>
      <c r="I1641" s="44">
        <v>0</v>
      </c>
      <c r="J1641" s="44">
        <v>2</v>
      </c>
      <c r="K1641" s="48">
        <v>0</v>
      </c>
      <c r="L1641" s="49">
        <v>0</v>
      </c>
      <c r="M1641" s="49">
        <v>0</v>
      </c>
      <c r="N1641" s="10">
        <v>770.78</v>
      </c>
      <c r="O1641" s="10">
        <v>0</v>
      </c>
      <c r="P1641" s="10">
        <v>0</v>
      </c>
      <c r="Q1641" s="10">
        <v>0</v>
      </c>
      <c r="R1641" s="10">
        <v>734</v>
      </c>
      <c r="S1641" s="10">
        <v>0</v>
      </c>
      <c r="T1641" s="50">
        <f t="shared" si="87"/>
        <v>0</v>
      </c>
      <c r="U1641" s="50">
        <f t="shared" si="87"/>
        <v>0</v>
      </c>
      <c r="V1641" s="50">
        <f t="shared" si="87"/>
        <v>64.231666666666669</v>
      </c>
      <c r="W1641" s="50">
        <f t="shared" si="87"/>
        <v>0</v>
      </c>
      <c r="X1641" s="50">
        <f t="shared" si="87"/>
        <v>0</v>
      </c>
      <c r="Y1641" s="50">
        <f t="shared" si="87"/>
        <v>0</v>
      </c>
      <c r="Z1641" s="50">
        <f t="shared" si="87"/>
        <v>61.166666666666664</v>
      </c>
      <c r="AA1641" s="50">
        <f t="shared" si="86"/>
        <v>0</v>
      </c>
      <c r="AB1641" s="50">
        <f t="shared" si="85"/>
        <v>125.39833333333334</v>
      </c>
      <c r="AC1641" s="48" t="str">
        <f>VLOOKUP(ПРОДАЖИ!C:C,'ИЗ ОСНОВЫ НОМЕНКЛАТУР'!D:E,2,0)</f>
        <v>Аксессуары для столешниц</v>
      </c>
      <c r="AD1641" s="48" t="str">
        <f>VLOOKUP(C:C,'ИЗ ОСНОВЫ НОМЕНКЛАТУР'!D:F,3,0)</f>
        <v>Цоколь</v>
      </c>
      <c r="AE1641" s="48" t="str">
        <f>VLOOKUP(C:C,'ИЗ ОСНОВЫ НОМЕНКЛАТУР'!D:H,5,0)</f>
        <v>C</v>
      </c>
    </row>
    <row r="1642" spans="1:31" ht="9.6" customHeight="1" x14ac:dyDescent="0.2">
      <c r="A1642" s="45" t="s">
        <v>1300</v>
      </c>
      <c r="B1642" s="11"/>
      <c r="C1642" s="11" t="s">
        <v>1642</v>
      </c>
      <c r="D1642" s="44">
        <v>0</v>
      </c>
      <c r="E1642" s="44">
        <v>0</v>
      </c>
      <c r="F1642" s="48">
        <v>6</v>
      </c>
      <c r="G1642" s="48">
        <v>0</v>
      </c>
      <c r="H1642" s="44">
        <v>0</v>
      </c>
      <c r="I1642" s="44">
        <v>0</v>
      </c>
      <c r="J1642" s="44">
        <v>4</v>
      </c>
      <c r="K1642" s="48">
        <v>0</v>
      </c>
      <c r="L1642" s="49">
        <v>0</v>
      </c>
      <c r="M1642" s="49">
        <v>0</v>
      </c>
      <c r="N1642" s="10">
        <v>806.46</v>
      </c>
      <c r="O1642" s="10">
        <v>0</v>
      </c>
      <c r="P1642" s="10">
        <v>0</v>
      </c>
      <c r="Q1642" s="10">
        <v>0</v>
      </c>
      <c r="R1642" s="10">
        <v>508.42</v>
      </c>
      <c r="S1642" s="10">
        <v>0</v>
      </c>
      <c r="T1642" s="50">
        <f t="shared" si="87"/>
        <v>0</v>
      </c>
      <c r="U1642" s="50">
        <f t="shared" si="87"/>
        <v>0</v>
      </c>
      <c r="V1642" s="50">
        <f t="shared" si="87"/>
        <v>67.204999999999998</v>
      </c>
      <c r="W1642" s="50">
        <f t="shared" si="87"/>
        <v>0</v>
      </c>
      <c r="X1642" s="50">
        <f t="shared" si="87"/>
        <v>0</v>
      </c>
      <c r="Y1642" s="50">
        <f t="shared" si="87"/>
        <v>0</v>
      </c>
      <c r="Z1642" s="50">
        <f t="shared" si="87"/>
        <v>42.368333333333332</v>
      </c>
      <c r="AA1642" s="50">
        <f t="shared" si="86"/>
        <v>0</v>
      </c>
      <c r="AB1642" s="50">
        <f t="shared" si="85"/>
        <v>109.57333333333332</v>
      </c>
      <c r="AC1642" s="48" t="str">
        <f>VLOOKUP(ПРОДАЖИ!C:C,'ИЗ ОСНОВЫ НОМЕНКЛАТУР'!D:E,2,0)</f>
        <v>Аксессуары для столешниц</v>
      </c>
      <c r="AD1642" s="48" t="str">
        <f>VLOOKUP(C:C,'ИЗ ОСНОВЫ НОМЕНКЛАТУР'!D:F,3,0)</f>
        <v>Цоколь</v>
      </c>
      <c r="AE1642" s="48" t="str">
        <f>VLOOKUP(C:C,'ИЗ ОСНОВЫ НОМЕНКЛАТУР'!D:H,5,0)</f>
        <v>C</v>
      </c>
    </row>
    <row r="1643" spans="1:31" ht="9.6" customHeight="1" x14ac:dyDescent="0.2">
      <c r="A1643" s="45" t="s">
        <v>1300</v>
      </c>
      <c r="B1643" s="11"/>
      <c r="C1643" s="11" t="s">
        <v>1643</v>
      </c>
      <c r="D1643" s="44">
        <v>4</v>
      </c>
      <c r="E1643" s="44">
        <v>0</v>
      </c>
      <c r="F1643" s="48">
        <v>2</v>
      </c>
      <c r="G1643" s="48">
        <v>0</v>
      </c>
      <c r="H1643" s="44">
        <v>0</v>
      </c>
      <c r="I1643" s="44">
        <v>0</v>
      </c>
      <c r="J1643" s="44">
        <v>4</v>
      </c>
      <c r="K1643" s="48">
        <v>0</v>
      </c>
      <c r="L1643" s="49">
        <v>537.64</v>
      </c>
      <c r="M1643" s="49">
        <v>0</v>
      </c>
      <c r="N1643" s="10">
        <v>274.18</v>
      </c>
      <c r="O1643" s="10">
        <v>0</v>
      </c>
      <c r="P1643" s="10">
        <v>0</v>
      </c>
      <c r="Q1643" s="10">
        <v>0</v>
      </c>
      <c r="R1643" s="10">
        <v>512.47</v>
      </c>
      <c r="S1643" s="10">
        <v>0</v>
      </c>
      <c r="T1643" s="50">
        <f t="shared" si="87"/>
        <v>44.803333333333335</v>
      </c>
      <c r="U1643" s="50">
        <f t="shared" si="87"/>
        <v>0</v>
      </c>
      <c r="V1643" s="50">
        <f t="shared" si="87"/>
        <v>22.848333333333333</v>
      </c>
      <c r="W1643" s="50">
        <f t="shared" si="87"/>
        <v>0</v>
      </c>
      <c r="X1643" s="50">
        <f t="shared" si="87"/>
        <v>0</v>
      </c>
      <c r="Y1643" s="50">
        <f t="shared" si="87"/>
        <v>0</v>
      </c>
      <c r="Z1643" s="50">
        <f t="shared" si="87"/>
        <v>42.705833333333338</v>
      </c>
      <c r="AA1643" s="50">
        <f t="shared" si="86"/>
        <v>0</v>
      </c>
      <c r="AB1643" s="50">
        <f t="shared" si="85"/>
        <v>110.35750000000002</v>
      </c>
      <c r="AC1643" s="48" t="str">
        <f>VLOOKUP(ПРОДАЖИ!C:C,'ИЗ ОСНОВЫ НОМЕНКЛАТУР'!D:E,2,0)</f>
        <v>Аксессуары для столешниц</v>
      </c>
      <c r="AD1643" s="48" t="str">
        <f>VLOOKUP(C:C,'ИЗ ОСНОВЫ НОМЕНКЛАТУР'!D:F,3,0)</f>
        <v>Цоколь</v>
      </c>
      <c r="AE1643" s="48" t="str">
        <f>VLOOKUP(C:C,'ИЗ ОСНОВЫ НОМЕНКЛАТУР'!D:H,5,0)</f>
        <v>C</v>
      </c>
    </row>
    <row r="1644" spans="1:31" ht="9.6" customHeight="1" x14ac:dyDescent="0.2">
      <c r="A1644" s="45" t="s">
        <v>1300</v>
      </c>
      <c r="B1644" s="11"/>
      <c r="C1644" s="11" t="s">
        <v>1644</v>
      </c>
      <c r="D1644" s="44">
        <v>3</v>
      </c>
      <c r="E1644" s="44">
        <v>0</v>
      </c>
      <c r="F1644" s="48">
        <v>0</v>
      </c>
      <c r="G1644" s="48">
        <v>0</v>
      </c>
      <c r="H1644" s="44">
        <v>0</v>
      </c>
      <c r="I1644" s="44">
        <v>0</v>
      </c>
      <c r="J1644" s="44">
        <v>4</v>
      </c>
      <c r="K1644" s="48">
        <v>0</v>
      </c>
      <c r="L1644" s="49">
        <v>228</v>
      </c>
      <c r="M1644" s="49">
        <v>0</v>
      </c>
      <c r="N1644" s="10">
        <v>0</v>
      </c>
      <c r="O1644" s="10">
        <v>0</v>
      </c>
      <c r="P1644" s="10">
        <v>0</v>
      </c>
      <c r="Q1644" s="10">
        <v>0</v>
      </c>
      <c r="R1644" s="10">
        <v>304</v>
      </c>
      <c r="S1644" s="10">
        <v>0</v>
      </c>
      <c r="T1644" s="50">
        <f t="shared" si="87"/>
        <v>19</v>
      </c>
      <c r="U1644" s="50">
        <f t="shared" si="87"/>
        <v>0</v>
      </c>
      <c r="V1644" s="50">
        <f t="shared" si="87"/>
        <v>0</v>
      </c>
      <c r="W1644" s="50">
        <f t="shared" si="87"/>
        <v>0</v>
      </c>
      <c r="X1644" s="50">
        <f t="shared" si="87"/>
        <v>0</v>
      </c>
      <c r="Y1644" s="50">
        <f t="shared" si="87"/>
        <v>0</v>
      </c>
      <c r="Z1644" s="50">
        <f t="shared" si="87"/>
        <v>25.333333333333332</v>
      </c>
      <c r="AA1644" s="50">
        <f t="shared" si="86"/>
        <v>0</v>
      </c>
      <c r="AB1644" s="50">
        <f t="shared" si="85"/>
        <v>44.333333333333329</v>
      </c>
      <c r="AC1644" s="48" t="str">
        <f>VLOOKUP(ПРОДАЖИ!C:C,'ИЗ ОСНОВЫ НОМЕНКЛАТУР'!D:E,2,0)</f>
        <v>Аксессуары для столешниц</v>
      </c>
      <c r="AD1644" s="48" t="str">
        <f>VLOOKUP(C:C,'ИЗ ОСНОВЫ НОМЕНКЛАТУР'!D:F,3,0)</f>
        <v>Цоколь</v>
      </c>
      <c r="AE1644" s="48" t="str">
        <f>VLOOKUP(C:C,'ИЗ ОСНОВЫ НОМЕНКЛАТУР'!D:H,5,0)</f>
        <v>C</v>
      </c>
    </row>
    <row r="1645" spans="1:31" ht="9.6" customHeight="1" x14ac:dyDescent="0.2">
      <c r="A1645" s="45" t="s">
        <v>1300</v>
      </c>
      <c r="B1645" s="11"/>
      <c r="C1645" s="11" t="s">
        <v>1645</v>
      </c>
      <c r="D1645" s="44">
        <v>0</v>
      </c>
      <c r="E1645" s="44">
        <v>0</v>
      </c>
      <c r="F1645" s="48">
        <v>6</v>
      </c>
      <c r="G1645" s="48">
        <v>0</v>
      </c>
      <c r="H1645" s="44">
        <v>0</v>
      </c>
      <c r="I1645" s="44">
        <v>0</v>
      </c>
      <c r="J1645" s="44">
        <v>0</v>
      </c>
      <c r="K1645" s="48">
        <v>0</v>
      </c>
      <c r="L1645" s="49">
        <v>0</v>
      </c>
      <c r="M1645" s="49">
        <v>0</v>
      </c>
      <c r="N1645" s="10">
        <v>473.81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50">
        <f t="shared" si="87"/>
        <v>0</v>
      </c>
      <c r="U1645" s="50">
        <f t="shared" si="87"/>
        <v>0</v>
      </c>
      <c r="V1645" s="50">
        <f t="shared" si="87"/>
        <v>39.484166666666667</v>
      </c>
      <c r="W1645" s="50">
        <f t="shared" si="87"/>
        <v>0</v>
      </c>
      <c r="X1645" s="50">
        <f t="shared" si="87"/>
        <v>0</v>
      </c>
      <c r="Y1645" s="50">
        <f t="shared" si="87"/>
        <v>0</v>
      </c>
      <c r="Z1645" s="50">
        <f t="shared" si="87"/>
        <v>0</v>
      </c>
      <c r="AA1645" s="50">
        <f t="shared" si="86"/>
        <v>0</v>
      </c>
      <c r="AB1645" s="50">
        <f t="shared" si="85"/>
        <v>39.484166666666667</v>
      </c>
      <c r="AC1645" s="48" t="str">
        <f>VLOOKUP(ПРОДАЖИ!C:C,'ИЗ ОСНОВЫ НОМЕНКЛАТУР'!D:E,2,0)</f>
        <v>Аксессуары для столешниц</v>
      </c>
      <c r="AD1645" s="48" t="str">
        <f>VLOOKUP(C:C,'ИЗ ОСНОВЫ НОМЕНКЛАТУР'!D:F,3,0)</f>
        <v>Цоколь</v>
      </c>
      <c r="AE1645" s="48" t="str">
        <f>VLOOKUP(C:C,'ИЗ ОСНОВЫ НОМЕНКЛАТУР'!D:H,5,0)</f>
        <v>C</v>
      </c>
    </row>
    <row r="1646" spans="1:31" ht="9.6" customHeight="1" x14ac:dyDescent="0.2">
      <c r="A1646" s="45" t="s">
        <v>1300</v>
      </c>
      <c r="B1646" s="11"/>
      <c r="C1646" s="11" t="s">
        <v>1646</v>
      </c>
      <c r="D1646" s="44">
        <v>0</v>
      </c>
      <c r="E1646" s="44">
        <v>0</v>
      </c>
      <c r="F1646" s="48">
        <v>3</v>
      </c>
      <c r="G1646" s="48">
        <v>0</v>
      </c>
      <c r="H1646" s="44">
        <v>0</v>
      </c>
      <c r="I1646" s="44">
        <v>0</v>
      </c>
      <c r="J1646" s="44">
        <v>0</v>
      </c>
      <c r="K1646" s="48">
        <v>0</v>
      </c>
      <c r="L1646" s="49">
        <v>0</v>
      </c>
      <c r="M1646" s="49">
        <v>0</v>
      </c>
      <c r="N1646" s="10">
        <v>421.88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50">
        <f t="shared" si="87"/>
        <v>0</v>
      </c>
      <c r="U1646" s="50">
        <f t="shared" si="87"/>
        <v>0</v>
      </c>
      <c r="V1646" s="50">
        <f t="shared" si="87"/>
        <v>35.156666666666666</v>
      </c>
      <c r="W1646" s="50">
        <f t="shared" si="87"/>
        <v>0</v>
      </c>
      <c r="X1646" s="50">
        <f t="shared" si="87"/>
        <v>0</v>
      </c>
      <c r="Y1646" s="50">
        <f t="shared" si="87"/>
        <v>0</v>
      </c>
      <c r="Z1646" s="50">
        <f t="shared" si="87"/>
        <v>0</v>
      </c>
      <c r="AA1646" s="50">
        <f t="shared" si="86"/>
        <v>0</v>
      </c>
      <c r="AB1646" s="50">
        <f t="shared" si="85"/>
        <v>35.156666666666666</v>
      </c>
      <c r="AC1646" s="48" t="str">
        <f>VLOOKUP(ПРОДАЖИ!C:C,'ИЗ ОСНОВЫ НОМЕНКЛАТУР'!D:E,2,0)</f>
        <v>Аксессуары для столешниц</v>
      </c>
      <c r="AD1646" s="48" t="str">
        <f>VLOOKUP(C:C,'ИЗ ОСНОВЫ НОМЕНКЛАТУР'!D:F,3,0)</f>
        <v>Цоколь</v>
      </c>
      <c r="AE1646" s="48" t="str">
        <f>VLOOKUP(C:C,'ИЗ ОСНОВЫ НОМЕНКЛАТУР'!D:H,5,0)</f>
        <v>C</v>
      </c>
    </row>
    <row r="1647" spans="1:31" ht="9.6" customHeight="1" x14ac:dyDescent="0.2">
      <c r="A1647" s="45" t="s">
        <v>1300</v>
      </c>
      <c r="B1647" s="11"/>
      <c r="C1647" s="11" t="s">
        <v>1647</v>
      </c>
      <c r="D1647" s="44">
        <v>0</v>
      </c>
      <c r="E1647" s="44">
        <v>0</v>
      </c>
      <c r="F1647" s="48">
        <v>0</v>
      </c>
      <c r="G1647" s="48">
        <v>0</v>
      </c>
      <c r="H1647" s="44">
        <v>0</v>
      </c>
      <c r="I1647" s="44">
        <v>1</v>
      </c>
      <c r="J1647" s="44">
        <v>0</v>
      </c>
      <c r="K1647" s="48">
        <v>0</v>
      </c>
      <c r="L1647" s="49">
        <v>0</v>
      </c>
      <c r="M1647" s="49">
        <v>0</v>
      </c>
      <c r="N1647" s="10">
        <v>0</v>
      </c>
      <c r="O1647" s="10">
        <v>0</v>
      </c>
      <c r="P1647" s="10">
        <v>0</v>
      </c>
      <c r="Q1647" s="10">
        <v>385.39</v>
      </c>
      <c r="R1647" s="10">
        <v>0</v>
      </c>
      <c r="S1647" s="10">
        <v>0</v>
      </c>
      <c r="T1647" s="50">
        <f t="shared" si="87"/>
        <v>0</v>
      </c>
      <c r="U1647" s="50">
        <f t="shared" si="87"/>
        <v>0</v>
      </c>
      <c r="V1647" s="50">
        <f t="shared" si="87"/>
        <v>0</v>
      </c>
      <c r="W1647" s="50">
        <f t="shared" si="87"/>
        <v>0</v>
      </c>
      <c r="X1647" s="50">
        <f t="shared" si="87"/>
        <v>0</v>
      </c>
      <c r="Y1647" s="50">
        <f t="shared" si="87"/>
        <v>32.115833333333335</v>
      </c>
      <c r="Z1647" s="50">
        <f t="shared" si="87"/>
        <v>0</v>
      </c>
      <c r="AA1647" s="50">
        <f t="shared" si="86"/>
        <v>0</v>
      </c>
      <c r="AB1647" s="50">
        <f t="shared" si="85"/>
        <v>32.115833333333335</v>
      </c>
      <c r="AC1647" s="48" t="str">
        <f>VLOOKUP(ПРОДАЖИ!C:C,'ИЗ ОСНОВЫ НОМЕНКЛАТУР'!D:E,2,0)</f>
        <v>Аксессуары для столешниц</v>
      </c>
      <c r="AD1647" s="48" t="str">
        <f>VLOOKUP(C:C,'ИЗ ОСНОВЫ НОМЕНКЛАТУР'!D:F,3,0)</f>
        <v>Цоколь</v>
      </c>
      <c r="AE1647" s="48" t="str">
        <f>VLOOKUP(C:C,'ИЗ ОСНОВЫ НОМЕНКЛАТУР'!D:H,5,0)</f>
        <v>C</v>
      </c>
    </row>
    <row r="1648" spans="1:31" ht="9.6" customHeight="1" x14ac:dyDescent="0.2">
      <c r="A1648" s="45" t="s">
        <v>1300</v>
      </c>
      <c r="B1648" s="11"/>
      <c r="C1648" s="11" t="s">
        <v>1648</v>
      </c>
      <c r="D1648" s="44">
        <v>0</v>
      </c>
      <c r="E1648" s="44">
        <v>0</v>
      </c>
      <c r="F1648" s="48">
        <v>0</v>
      </c>
      <c r="G1648" s="48">
        <v>0</v>
      </c>
      <c r="H1648" s="44">
        <v>0</v>
      </c>
      <c r="I1648" s="44">
        <v>1</v>
      </c>
      <c r="J1648" s="44">
        <v>0</v>
      </c>
      <c r="K1648" s="48">
        <v>0</v>
      </c>
      <c r="L1648" s="49">
        <v>0</v>
      </c>
      <c r="M1648" s="49">
        <v>0</v>
      </c>
      <c r="N1648" s="10">
        <v>0</v>
      </c>
      <c r="O1648" s="10">
        <v>0</v>
      </c>
      <c r="P1648" s="10">
        <v>0</v>
      </c>
      <c r="Q1648" s="10">
        <v>385.39</v>
      </c>
      <c r="R1648" s="10">
        <v>0</v>
      </c>
      <c r="S1648" s="10">
        <v>0</v>
      </c>
      <c r="T1648" s="50">
        <f t="shared" si="87"/>
        <v>0</v>
      </c>
      <c r="U1648" s="50">
        <f t="shared" si="87"/>
        <v>0</v>
      </c>
      <c r="V1648" s="50">
        <f t="shared" si="87"/>
        <v>0</v>
      </c>
      <c r="W1648" s="50">
        <f t="shared" si="87"/>
        <v>0</v>
      </c>
      <c r="X1648" s="50">
        <f t="shared" si="87"/>
        <v>0</v>
      </c>
      <c r="Y1648" s="50">
        <f t="shared" si="87"/>
        <v>32.115833333333335</v>
      </c>
      <c r="Z1648" s="50">
        <f t="shared" si="87"/>
        <v>0</v>
      </c>
      <c r="AA1648" s="50">
        <f t="shared" si="86"/>
        <v>0</v>
      </c>
      <c r="AB1648" s="50">
        <f t="shared" si="85"/>
        <v>32.115833333333335</v>
      </c>
      <c r="AC1648" s="48" t="str">
        <f>VLOOKUP(ПРОДАЖИ!C:C,'ИЗ ОСНОВЫ НОМЕНКЛАТУР'!D:E,2,0)</f>
        <v>Аксессуары для столешниц</v>
      </c>
      <c r="AD1648" s="48" t="str">
        <f>VLOOKUP(C:C,'ИЗ ОСНОВЫ НОМЕНКЛАТУР'!D:F,3,0)</f>
        <v>Цоколь</v>
      </c>
      <c r="AE1648" s="48" t="str">
        <f>VLOOKUP(C:C,'ИЗ ОСНОВЫ НОМЕНКЛАТУР'!D:H,5,0)</f>
        <v>C</v>
      </c>
    </row>
    <row r="1649" spans="1:31" ht="9.6" customHeight="1" x14ac:dyDescent="0.2">
      <c r="A1649" s="45" t="s">
        <v>1300</v>
      </c>
      <c r="B1649" s="11"/>
      <c r="C1649" s="11" t="s">
        <v>1649</v>
      </c>
      <c r="D1649" s="44">
        <v>0</v>
      </c>
      <c r="E1649" s="44">
        <v>0</v>
      </c>
      <c r="F1649" s="48">
        <v>0</v>
      </c>
      <c r="G1649" s="48">
        <v>0</v>
      </c>
      <c r="H1649" s="44">
        <v>0</v>
      </c>
      <c r="I1649" s="44">
        <v>1</v>
      </c>
      <c r="J1649" s="44">
        <v>0</v>
      </c>
      <c r="K1649" s="48">
        <v>0</v>
      </c>
      <c r="L1649" s="49">
        <v>0</v>
      </c>
      <c r="M1649" s="49">
        <v>0</v>
      </c>
      <c r="N1649" s="10">
        <v>0</v>
      </c>
      <c r="O1649" s="10">
        <v>0</v>
      </c>
      <c r="P1649" s="10">
        <v>0</v>
      </c>
      <c r="Q1649" s="10">
        <v>221.57</v>
      </c>
      <c r="R1649" s="10">
        <v>0</v>
      </c>
      <c r="S1649" s="10">
        <v>0</v>
      </c>
      <c r="T1649" s="50">
        <f t="shared" si="87"/>
        <v>0</v>
      </c>
      <c r="U1649" s="50">
        <f t="shared" si="87"/>
        <v>0</v>
      </c>
      <c r="V1649" s="50">
        <f t="shared" si="87"/>
        <v>0</v>
      </c>
      <c r="W1649" s="50">
        <f t="shared" si="87"/>
        <v>0</v>
      </c>
      <c r="X1649" s="50">
        <f t="shared" si="87"/>
        <v>0</v>
      </c>
      <c r="Y1649" s="50">
        <f t="shared" si="87"/>
        <v>18.464166666666667</v>
      </c>
      <c r="Z1649" s="50">
        <f t="shared" si="87"/>
        <v>0</v>
      </c>
      <c r="AA1649" s="50">
        <f t="shared" si="86"/>
        <v>0</v>
      </c>
      <c r="AB1649" s="50">
        <f t="shared" si="85"/>
        <v>18.464166666666667</v>
      </c>
      <c r="AC1649" s="48" t="str">
        <f>VLOOKUP(ПРОДАЖИ!C:C,'ИЗ ОСНОВЫ НОМЕНКЛАТУР'!D:E,2,0)</f>
        <v>Аксессуары для столешниц</v>
      </c>
      <c r="AD1649" s="48" t="str">
        <f>VLOOKUP(C:C,'ИЗ ОСНОВЫ НОМЕНКЛАТУР'!D:F,3,0)</f>
        <v>Цоколь</v>
      </c>
      <c r="AE1649" s="48" t="str">
        <f>VLOOKUP(C:C,'ИЗ ОСНОВЫ НОМЕНКЛАТУР'!D:H,5,0)</f>
        <v>C</v>
      </c>
    </row>
    <row r="1650" spans="1:31" ht="9.6" customHeight="1" x14ac:dyDescent="0.2">
      <c r="A1650" s="45" t="s">
        <v>1300</v>
      </c>
      <c r="B1650" s="11"/>
      <c r="C1650" s="11" t="s">
        <v>1650</v>
      </c>
      <c r="D1650" s="44">
        <v>0</v>
      </c>
      <c r="E1650" s="44">
        <v>0</v>
      </c>
      <c r="F1650" s="48">
        <v>0</v>
      </c>
      <c r="G1650" s="48">
        <v>0</v>
      </c>
      <c r="H1650" s="44">
        <v>0</v>
      </c>
      <c r="I1650" s="44">
        <v>0</v>
      </c>
      <c r="J1650" s="44">
        <v>7</v>
      </c>
      <c r="K1650" s="48">
        <v>0</v>
      </c>
      <c r="L1650" s="49">
        <v>0</v>
      </c>
      <c r="M1650" s="49">
        <v>0</v>
      </c>
      <c r="N1650" s="10">
        <v>0</v>
      </c>
      <c r="O1650" s="10">
        <v>0</v>
      </c>
      <c r="P1650" s="10">
        <v>0</v>
      </c>
      <c r="Q1650" s="10">
        <v>0</v>
      </c>
      <c r="R1650" s="10">
        <v>45766</v>
      </c>
      <c r="S1650" s="10">
        <v>0</v>
      </c>
      <c r="T1650" s="50">
        <f t="shared" si="87"/>
        <v>0</v>
      </c>
      <c r="U1650" s="50">
        <f t="shared" si="87"/>
        <v>0</v>
      </c>
      <c r="V1650" s="50">
        <f t="shared" si="87"/>
        <v>0</v>
      </c>
      <c r="W1650" s="50">
        <f t="shared" si="87"/>
        <v>0</v>
      </c>
      <c r="X1650" s="50">
        <f t="shared" si="87"/>
        <v>0</v>
      </c>
      <c r="Y1650" s="50">
        <f t="shared" si="87"/>
        <v>0</v>
      </c>
      <c r="Z1650" s="50">
        <f t="shared" si="87"/>
        <v>3813.8333333333335</v>
      </c>
      <c r="AA1650" s="50">
        <f t="shared" si="86"/>
        <v>0</v>
      </c>
      <c r="AB1650" s="50">
        <f t="shared" si="85"/>
        <v>3813.8333333333335</v>
      </c>
      <c r="AC1650" s="48" t="str">
        <f>VLOOKUP(ПРОДАЖИ!C:C,'ИЗ ОСНОВЫ НОМЕНКЛАТУР'!D:E,2,0)</f>
        <v>Аксессуары для столешниц</v>
      </c>
      <c r="AD1650" s="48" t="str">
        <f>VLOOKUP(C:C,'ИЗ ОСНОВЫ НОМЕНКЛАТУР'!D:F,3,0)</f>
        <v>Цоколь</v>
      </c>
      <c r="AE1650" s="48" t="str">
        <f>VLOOKUP(C:C,'ИЗ ОСНОВЫ НОМЕНКЛАТУР'!D:H,5,0)</f>
        <v>C</v>
      </c>
    </row>
    <row r="1651" spans="1:31" ht="9.6" customHeight="1" x14ac:dyDescent="0.2">
      <c r="A1651" s="45" t="s">
        <v>1300</v>
      </c>
      <c r="B1651" s="11"/>
      <c r="C1651" s="11" t="s">
        <v>1651</v>
      </c>
      <c r="D1651" s="44">
        <v>0</v>
      </c>
      <c r="E1651" s="44">
        <v>0</v>
      </c>
      <c r="F1651" s="48">
        <v>5</v>
      </c>
      <c r="G1651" s="48">
        <v>0</v>
      </c>
      <c r="H1651" s="44">
        <v>0</v>
      </c>
      <c r="I1651" s="44">
        <v>0</v>
      </c>
      <c r="J1651" s="44">
        <v>10</v>
      </c>
      <c r="K1651" s="48">
        <v>0</v>
      </c>
      <c r="L1651" s="49">
        <v>0</v>
      </c>
      <c r="M1651" s="49">
        <v>0</v>
      </c>
      <c r="N1651" s="10">
        <v>24042.15</v>
      </c>
      <c r="O1651" s="10">
        <v>0</v>
      </c>
      <c r="P1651" s="10">
        <v>0</v>
      </c>
      <c r="Q1651" s="10">
        <v>0</v>
      </c>
      <c r="R1651" s="10">
        <v>45790</v>
      </c>
      <c r="S1651" s="10">
        <v>0</v>
      </c>
      <c r="T1651" s="50">
        <f t="shared" si="87"/>
        <v>0</v>
      </c>
      <c r="U1651" s="50">
        <f t="shared" si="87"/>
        <v>0</v>
      </c>
      <c r="V1651" s="50">
        <f t="shared" si="87"/>
        <v>2003.5125</v>
      </c>
      <c r="W1651" s="50">
        <f t="shared" si="87"/>
        <v>0</v>
      </c>
      <c r="X1651" s="50">
        <f t="shared" si="87"/>
        <v>0</v>
      </c>
      <c r="Y1651" s="50">
        <f t="shared" si="87"/>
        <v>0</v>
      </c>
      <c r="Z1651" s="50">
        <f t="shared" si="87"/>
        <v>3815.8333333333335</v>
      </c>
      <c r="AA1651" s="50">
        <f t="shared" si="86"/>
        <v>0</v>
      </c>
      <c r="AB1651" s="50">
        <f t="shared" si="85"/>
        <v>5819.3458333333338</v>
      </c>
      <c r="AC1651" s="48" t="str">
        <f>VLOOKUP(ПРОДАЖИ!C:C,'ИЗ ОСНОВЫ НОМЕНКЛАТУР'!D:E,2,0)</f>
        <v>Аксессуары для столешниц</v>
      </c>
      <c r="AD1651" s="48" t="str">
        <f>VLOOKUP(C:C,'ИЗ ОСНОВЫ НОМЕНКЛАТУР'!D:F,3,0)</f>
        <v>Цоколь</v>
      </c>
      <c r="AE1651" s="48" t="str">
        <f>VLOOKUP(C:C,'ИЗ ОСНОВЫ НОМЕНКЛАТУР'!D:H,5,0)</f>
        <v>C</v>
      </c>
    </row>
    <row r="1652" spans="1:31" ht="9.6" customHeight="1" x14ac:dyDescent="0.2">
      <c r="A1652" s="45" t="s">
        <v>1300</v>
      </c>
      <c r="B1652" s="11"/>
      <c r="C1652" s="11" t="s">
        <v>1652</v>
      </c>
      <c r="D1652" s="44">
        <v>1</v>
      </c>
      <c r="E1652" s="44">
        <v>0</v>
      </c>
      <c r="F1652" s="48">
        <v>3</v>
      </c>
      <c r="G1652" s="48">
        <v>0</v>
      </c>
      <c r="H1652" s="44">
        <v>0</v>
      </c>
      <c r="I1652" s="44">
        <v>0</v>
      </c>
      <c r="J1652" s="44">
        <v>0</v>
      </c>
      <c r="K1652" s="48">
        <v>10</v>
      </c>
      <c r="L1652" s="49">
        <v>5164.41</v>
      </c>
      <c r="M1652" s="49">
        <v>0</v>
      </c>
      <c r="N1652" s="10">
        <v>15493.23</v>
      </c>
      <c r="O1652" s="10">
        <v>0</v>
      </c>
      <c r="P1652" s="10">
        <v>0</v>
      </c>
      <c r="Q1652" s="10">
        <v>0</v>
      </c>
      <c r="R1652" s="10">
        <v>0</v>
      </c>
      <c r="S1652" s="10">
        <v>49329.01</v>
      </c>
      <c r="T1652" s="50">
        <f t="shared" si="87"/>
        <v>430.36750000000001</v>
      </c>
      <c r="U1652" s="50">
        <f t="shared" si="87"/>
        <v>0</v>
      </c>
      <c r="V1652" s="50">
        <f t="shared" si="87"/>
        <v>1291.1025</v>
      </c>
      <c r="W1652" s="50">
        <f t="shared" si="87"/>
        <v>0</v>
      </c>
      <c r="X1652" s="50">
        <f t="shared" si="87"/>
        <v>0</v>
      </c>
      <c r="Y1652" s="50">
        <f t="shared" si="87"/>
        <v>0</v>
      </c>
      <c r="Z1652" s="50">
        <f t="shared" si="87"/>
        <v>0</v>
      </c>
      <c r="AA1652" s="50">
        <f t="shared" si="86"/>
        <v>4110.7508333333335</v>
      </c>
      <c r="AB1652" s="50">
        <f t="shared" si="85"/>
        <v>5832.2208333333338</v>
      </c>
      <c r="AC1652" s="48" t="str">
        <f>VLOOKUP(ПРОДАЖИ!C:C,'ИЗ ОСНОВЫ НОМЕНКЛАТУР'!D:E,2,0)</f>
        <v>Аксессуары для столешниц</v>
      </c>
      <c r="AD1652" s="48" t="str">
        <f>VLOOKUP(C:C,'ИЗ ОСНОВЫ НОМЕНКЛАТУР'!D:F,3,0)</f>
        <v>Цоколь</v>
      </c>
      <c r="AE1652" s="48" t="str">
        <f>VLOOKUP(C:C,'ИЗ ОСНОВЫ НОМЕНКЛАТУР'!D:H,5,0)</f>
        <v>C</v>
      </c>
    </row>
    <row r="1653" spans="1:31" ht="9.6" customHeight="1" x14ac:dyDescent="0.2">
      <c r="A1653" s="45" t="s">
        <v>1300</v>
      </c>
      <c r="B1653" s="11"/>
      <c r="C1653" s="11" t="s">
        <v>1653</v>
      </c>
      <c r="D1653" s="44">
        <v>1</v>
      </c>
      <c r="E1653" s="44">
        <v>0</v>
      </c>
      <c r="F1653" s="48">
        <v>2</v>
      </c>
      <c r="G1653" s="48">
        <v>0</v>
      </c>
      <c r="H1653" s="44">
        <v>0</v>
      </c>
      <c r="I1653" s="44">
        <v>0</v>
      </c>
      <c r="J1653" s="44">
        <v>0</v>
      </c>
      <c r="K1653" s="48">
        <v>10</v>
      </c>
      <c r="L1653" s="49">
        <v>5164.41</v>
      </c>
      <c r="M1653" s="49">
        <v>0</v>
      </c>
      <c r="N1653" s="10">
        <v>10124.52</v>
      </c>
      <c r="O1653" s="10">
        <v>0</v>
      </c>
      <c r="P1653" s="10">
        <v>0</v>
      </c>
      <c r="Q1653" s="10">
        <v>0</v>
      </c>
      <c r="R1653" s="10">
        <v>0</v>
      </c>
      <c r="S1653" s="10">
        <v>49180</v>
      </c>
      <c r="T1653" s="50">
        <f t="shared" si="87"/>
        <v>430.36750000000001</v>
      </c>
      <c r="U1653" s="50">
        <f t="shared" si="87"/>
        <v>0</v>
      </c>
      <c r="V1653" s="50">
        <f t="shared" si="87"/>
        <v>843.71</v>
      </c>
      <c r="W1653" s="50">
        <f t="shared" si="87"/>
        <v>0</v>
      </c>
      <c r="X1653" s="50">
        <f t="shared" si="87"/>
        <v>0</v>
      </c>
      <c r="Y1653" s="50">
        <f t="shared" si="87"/>
        <v>0</v>
      </c>
      <c r="Z1653" s="50">
        <f t="shared" si="87"/>
        <v>0</v>
      </c>
      <c r="AA1653" s="50">
        <f t="shared" si="86"/>
        <v>4098.333333333333</v>
      </c>
      <c r="AB1653" s="50">
        <f t="shared" si="85"/>
        <v>5372.4108333333334</v>
      </c>
      <c r="AC1653" s="48" t="str">
        <f>VLOOKUP(ПРОДАЖИ!C:C,'ИЗ ОСНОВЫ НОМЕНКЛАТУР'!D:E,2,0)</f>
        <v>Аксессуары для столешниц</v>
      </c>
      <c r="AD1653" s="48" t="str">
        <f>VLOOKUP(C:C,'ИЗ ОСНОВЫ НОМЕНКЛАТУР'!D:F,3,0)</f>
        <v>Цоколь</v>
      </c>
      <c r="AE1653" s="48" t="str">
        <f>VLOOKUP(C:C,'ИЗ ОСНОВЫ НОМЕНКЛАТУР'!D:H,5,0)</f>
        <v>C</v>
      </c>
    </row>
    <row r="1654" spans="1:31" ht="9.6" customHeight="1" x14ac:dyDescent="0.2">
      <c r="A1654" s="45" t="s">
        <v>1654</v>
      </c>
      <c r="B1654" s="45"/>
      <c r="C1654" s="45"/>
      <c r="D1654" s="44">
        <v>0</v>
      </c>
      <c r="E1654" s="44">
        <v>0</v>
      </c>
      <c r="F1654" s="48">
        <v>0</v>
      </c>
      <c r="G1654" s="48">
        <v>0</v>
      </c>
      <c r="H1654" s="44">
        <v>0</v>
      </c>
      <c r="I1654" s="44">
        <v>0</v>
      </c>
      <c r="J1654" s="44">
        <v>0</v>
      </c>
      <c r="K1654" s="48">
        <v>0</v>
      </c>
      <c r="L1654" s="49">
        <v>0</v>
      </c>
      <c r="M1654" s="49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50">
        <f t="shared" si="87"/>
        <v>0</v>
      </c>
      <c r="U1654" s="50">
        <f t="shared" si="87"/>
        <v>0</v>
      </c>
      <c r="V1654" s="50">
        <f t="shared" si="87"/>
        <v>0</v>
      </c>
      <c r="W1654" s="50">
        <f t="shared" si="87"/>
        <v>0</v>
      </c>
      <c r="X1654" s="50">
        <f t="shared" si="87"/>
        <v>0</v>
      </c>
      <c r="Y1654" s="50">
        <f t="shared" si="87"/>
        <v>0</v>
      </c>
      <c r="Z1654" s="50">
        <f t="shared" si="87"/>
        <v>0</v>
      </c>
      <c r="AA1654" s="50">
        <f t="shared" si="86"/>
        <v>0</v>
      </c>
      <c r="AB1654" s="50">
        <f t="shared" si="85"/>
        <v>0</v>
      </c>
      <c r="AC1654" s="48" t="e">
        <f>VLOOKUP(ПРОДАЖИ!C:C,'ИЗ ОСНОВЫ НОМЕНКЛАТУР'!D:E,2,0)</f>
        <v>#N/A</v>
      </c>
      <c r="AD1654" s="48" t="e">
        <f>VLOOKUP(C:C,'ИЗ ОСНОВЫ НОМЕНКЛАТУР'!D:F,3,0)</f>
        <v>#N/A</v>
      </c>
      <c r="AE1654" s="48" t="e">
        <f>VLOOKUP(C:C,'ИЗ ОСНОВЫ НОМЕНКЛАТУР'!D:H,5,0)</f>
        <v>#N/A</v>
      </c>
    </row>
    <row r="1655" spans="1:31" ht="9.6" customHeight="1" x14ac:dyDescent="0.2">
      <c r="A1655" s="45" t="s">
        <v>1654</v>
      </c>
      <c r="B1655" s="46" t="s">
        <v>1655</v>
      </c>
      <c r="C1655" s="46"/>
      <c r="D1655" s="44">
        <v>0</v>
      </c>
      <c r="E1655" s="44">
        <v>0</v>
      </c>
      <c r="F1655" s="48">
        <v>0</v>
      </c>
      <c r="G1655" s="48">
        <v>0</v>
      </c>
      <c r="H1655" s="44">
        <v>0</v>
      </c>
      <c r="I1655" s="44">
        <v>0</v>
      </c>
      <c r="J1655" s="44">
        <v>0</v>
      </c>
      <c r="K1655" s="48">
        <v>0</v>
      </c>
      <c r="L1655" s="49">
        <v>0</v>
      </c>
      <c r="M1655" s="49">
        <v>0</v>
      </c>
      <c r="N1655" s="10">
        <v>0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50">
        <f t="shared" si="87"/>
        <v>0</v>
      </c>
      <c r="U1655" s="50">
        <f t="shared" si="87"/>
        <v>0</v>
      </c>
      <c r="V1655" s="50">
        <f t="shared" si="87"/>
        <v>0</v>
      </c>
      <c r="W1655" s="50">
        <f t="shared" si="87"/>
        <v>0</v>
      </c>
      <c r="X1655" s="50">
        <f t="shared" si="87"/>
        <v>0</v>
      </c>
      <c r="Y1655" s="50">
        <f t="shared" si="87"/>
        <v>0</v>
      </c>
      <c r="Z1655" s="50">
        <f t="shared" si="87"/>
        <v>0</v>
      </c>
      <c r="AA1655" s="50">
        <f t="shared" si="86"/>
        <v>0</v>
      </c>
      <c r="AB1655" s="50">
        <f t="shared" si="85"/>
        <v>0</v>
      </c>
      <c r="AC1655" s="48" t="e">
        <f>VLOOKUP(ПРОДАЖИ!C:C,'ИЗ ОСНОВЫ НОМЕНКЛАТУР'!D:E,2,0)</f>
        <v>#N/A</v>
      </c>
      <c r="AD1655" s="48" t="e">
        <f>VLOOKUP(C:C,'ИЗ ОСНОВЫ НОМЕНКЛАТУР'!D:F,3,0)</f>
        <v>#N/A</v>
      </c>
      <c r="AE1655" s="48" t="e">
        <f>VLOOKUP(C:C,'ИЗ ОСНОВЫ НОМЕНКЛАТУР'!D:H,5,0)</f>
        <v>#N/A</v>
      </c>
    </row>
    <row r="1656" spans="1:31" ht="9.6" customHeight="1" x14ac:dyDescent="0.2">
      <c r="A1656" s="45" t="s">
        <v>1654</v>
      </c>
      <c r="B1656" s="11"/>
      <c r="C1656" s="11" t="s">
        <v>1656</v>
      </c>
      <c r="D1656" s="44">
        <v>97392</v>
      </c>
      <c r="E1656" s="44">
        <v>464000</v>
      </c>
      <c r="F1656" s="48">
        <v>306740</v>
      </c>
      <c r="G1656" s="48">
        <v>0</v>
      </c>
      <c r="H1656" s="44">
        <v>16450</v>
      </c>
      <c r="I1656" s="44">
        <v>7700</v>
      </c>
      <c r="J1656" s="44">
        <v>300</v>
      </c>
      <c r="K1656" s="48">
        <v>0</v>
      </c>
      <c r="L1656" s="49">
        <v>1531436.83</v>
      </c>
      <c r="M1656" s="49">
        <v>7107989.8099999996</v>
      </c>
      <c r="N1656" s="10">
        <v>4421173.1399999997</v>
      </c>
      <c r="O1656" s="10">
        <v>0</v>
      </c>
      <c r="P1656" s="10">
        <v>285797.34000000003</v>
      </c>
      <c r="Q1656" s="10">
        <v>101948</v>
      </c>
      <c r="R1656" s="10">
        <v>5550</v>
      </c>
      <c r="S1656" s="10">
        <v>0</v>
      </c>
      <c r="T1656" s="50">
        <f t="shared" si="87"/>
        <v>127619.73583333334</v>
      </c>
      <c r="U1656" s="50">
        <f t="shared" si="87"/>
        <v>592332.48416666663</v>
      </c>
      <c r="V1656" s="50">
        <f t="shared" si="87"/>
        <v>368431.09499999997</v>
      </c>
      <c r="W1656" s="50">
        <f t="shared" si="87"/>
        <v>0</v>
      </c>
      <c r="X1656" s="50">
        <f t="shared" si="87"/>
        <v>23816.445000000003</v>
      </c>
      <c r="Y1656" s="50">
        <f t="shared" si="87"/>
        <v>8495.6666666666661</v>
      </c>
      <c r="Z1656" s="50">
        <f t="shared" si="87"/>
        <v>462.5</v>
      </c>
      <c r="AA1656" s="50">
        <f t="shared" si="86"/>
        <v>0</v>
      </c>
      <c r="AB1656" s="50">
        <f t="shared" si="85"/>
        <v>1121157.9266666668</v>
      </c>
      <c r="AC1656" s="48" t="str">
        <f>VLOOKUP(ПРОДАЖИ!C:C,'ИЗ ОСНОВЫ НОМЕНКЛАТУР'!D:E,2,0)</f>
        <v>Крепежные системы</v>
      </c>
      <c r="AD1656" s="48" t="str">
        <f>VLOOKUP(C:C,'ИЗ ОСНОВЫ НОМЕНКЛАТУР'!D:F,3,0)</f>
        <v>Конфирматы шурупы дюбель</v>
      </c>
      <c r="AE1656" s="48" t="str">
        <f>VLOOKUP(C:C,'ИЗ ОСНОВЫ НОМЕНКЛАТУР'!D:H,5,0)</f>
        <v>A</v>
      </c>
    </row>
    <row r="1657" spans="1:31" ht="9.6" customHeight="1" x14ac:dyDescent="0.2">
      <c r="A1657" s="45" t="s">
        <v>1654</v>
      </c>
      <c r="B1657" s="11"/>
      <c r="C1657" s="11" t="s">
        <v>1657</v>
      </c>
      <c r="D1657" s="44">
        <v>5910</v>
      </c>
      <c r="E1657" s="44">
        <v>1966</v>
      </c>
      <c r="F1657" s="48">
        <v>1605</v>
      </c>
      <c r="G1657" s="48">
        <v>0</v>
      </c>
      <c r="H1657" s="44">
        <v>0</v>
      </c>
      <c r="I1657" s="44">
        <v>0</v>
      </c>
      <c r="J1657" s="44">
        <v>86</v>
      </c>
      <c r="K1657" s="48">
        <v>16</v>
      </c>
      <c r="L1657" s="49">
        <v>5435668.4400000004</v>
      </c>
      <c r="M1657" s="49">
        <v>2519029.87</v>
      </c>
      <c r="N1657" s="10">
        <v>1452000.23</v>
      </c>
      <c r="O1657" s="10">
        <v>0</v>
      </c>
      <c r="P1657" s="10">
        <v>0</v>
      </c>
      <c r="Q1657" s="10">
        <v>0</v>
      </c>
      <c r="R1657" s="10">
        <v>99340.32</v>
      </c>
      <c r="S1657" s="10">
        <v>18481.919999999998</v>
      </c>
      <c r="T1657" s="50">
        <f t="shared" si="87"/>
        <v>452972.37000000005</v>
      </c>
      <c r="U1657" s="50">
        <f t="shared" si="87"/>
        <v>209919.15583333335</v>
      </c>
      <c r="V1657" s="50">
        <f t="shared" si="87"/>
        <v>121000.01916666667</v>
      </c>
      <c r="W1657" s="50">
        <f t="shared" si="87"/>
        <v>0</v>
      </c>
      <c r="X1657" s="50">
        <f t="shared" si="87"/>
        <v>0</v>
      </c>
      <c r="Y1657" s="50">
        <f t="shared" si="87"/>
        <v>0</v>
      </c>
      <c r="Z1657" s="50">
        <f t="shared" si="87"/>
        <v>8278.36</v>
      </c>
      <c r="AA1657" s="50">
        <f t="shared" si="86"/>
        <v>1540.1599999999999</v>
      </c>
      <c r="AB1657" s="50">
        <f t="shared" si="85"/>
        <v>793710.06500000006</v>
      </c>
      <c r="AC1657" s="48" t="str">
        <f>VLOOKUP(ПРОДАЖИ!C:C,'ИЗ ОСНОВЫ НОМЕНКЛАТУР'!D:E,2,0)</f>
        <v>Крепежные системы</v>
      </c>
      <c r="AD1657" s="48" t="str">
        <f>VLOOKUP(C:C,'ИЗ ОСНОВЫ НОМЕНКЛАТУР'!D:F,3,0)</f>
        <v>Конфирматы шурупы дюбель</v>
      </c>
      <c r="AE1657" s="48" t="str">
        <f>VLOOKUP(C:C,'ИЗ ОСНОВЫ НОМЕНКЛАТУР'!D:H,5,0)</f>
        <v>C</v>
      </c>
    </row>
    <row r="1658" spans="1:31" ht="9.6" customHeight="1" x14ac:dyDescent="0.2">
      <c r="A1658" s="45" t="s">
        <v>1654</v>
      </c>
      <c r="B1658" s="11"/>
      <c r="C1658" s="11" t="s">
        <v>1658</v>
      </c>
      <c r="D1658" s="44">
        <v>947387</v>
      </c>
      <c r="E1658" s="44">
        <v>694501</v>
      </c>
      <c r="F1658" s="48">
        <v>407344</v>
      </c>
      <c r="G1658" s="48">
        <v>0</v>
      </c>
      <c r="H1658" s="44">
        <v>258100</v>
      </c>
      <c r="I1658" s="44">
        <v>251500</v>
      </c>
      <c r="J1658" s="44">
        <v>18933</v>
      </c>
      <c r="K1658" s="48">
        <v>53488</v>
      </c>
      <c r="L1658" s="49">
        <v>5022764.59</v>
      </c>
      <c r="M1658" s="49">
        <v>3572042.84</v>
      </c>
      <c r="N1658" s="10">
        <v>2397926.61</v>
      </c>
      <c r="O1658" s="10">
        <v>0</v>
      </c>
      <c r="P1658" s="10">
        <v>1619640.93</v>
      </c>
      <c r="Q1658" s="10">
        <v>1579381.69</v>
      </c>
      <c r="R1658" s="10">
        <v>119277.35</v>
      </c>
      <c r="S1658" s="10">
        <v>336970.08</v>
      </c>
      <c r="T1658" s="50">
        <f t="shared" si="87"/>
        <v>418563.71583333332</v>
      </c>
      <c r="U1658" s="50">
        <f t="shared" si="87"/>
        <v>297670.23666666663</v>
      </c>
      <c r="V1658" s="50">
        <f t="shared" si="87"/>
        <v>199827.2175</v>
      </c>
      <c r="W1658" s="50">
        <f t="shared" si="87"/>
        <v>0</v>
      </c>
      <c r="X1658" s="50">
        <f t="shared" si="87"/>
        <v>134970.07749999998</v>
      </c>
      <c r="Y1658" s="50">
        <f t="shared" si="87"/>
        <v>131615.14083333334</v>
      </c>
      <c r="Z1658" s="50">
        <f t="shared" si="87"/>
        <v>9939.7791666666672</v>
      </c>
      <c r="AA1658" s="50">
        <f t="shared" si="86"/>
        <v>28080.84</v>
      </c>
      <c r="AB1658" s="50">
        <f t="shared" si="85"/>
        <v>1220667.0074999998</v>
      </c>
      <c r="AC1658" s="48" t="str">
        <f>VLOOKUP(ПРОДАЖИ!C:C,'ИЗ ОСНОВЫ НОМЕНКЛАТУР'!D:E,2,0)</f>
        <v>Крепежные системы</v>
      </c>
      <c r="AD1658" s="48" t="str">
        <f>VLOOKUP(C:C,'ИЗ ОСНОВЫ НОМЕНКЛАТУР'!D:F,3,0)</f>
        <v>Конфирматы шурупы дюбель</v>
      </c>
      <c r="AE1658" s="48" t="str">
        <f>VLOOKUP(C:C,'ИЗ ОСНОВЫ НОМЕНКЛАТУР'!D:H,5,0)</f>
        <v>A</v>
      </c>
    </row>
    <row r="1659" spans="1:31" ht="9.6" customHeight="1" x14ac:dyDescent="0.2">
      <c r="A1659" s="45" t="s">
        <v>1654</v>
      </c>
      <c r="B1659" s="11"/>
      <c r="C1659" s="11" t="s">
        <v>1659</v>
      </c>
      <c r="D1659" s="44">
        <v>2315</v>
      </c>
      <c r="E1659" s="44">
        <v>413</v>
      </c>
      <c r="F1659" s="48">
        <v>498</v>
      </c>
      <c r="G1659" s="48">
        <v>0</v>
      </c>
      <c r="H1659" s="44">
        <v>0</v>
      </c>
      <c r="I1659" s="44">
        <v>0</v>
      </c>
      <c r="J1659" s="44">
        <v>61</v>
      </c>
      <c r="K1659" s="48">
        <v>12</v>
      </c>
      <c r="L1659" s="49">
        <v>2122193.85</v>
      </c>
      <c r="M1659" s="49">
        <v>374595.57</v>
      </c>
      <c r="N1659" s="10">
        <v>463780.35</v>
      </c>
      <c r="O1659" s="10">
        <v>0</v>
      </c>
      <c r="P1659" s="10">
        <v>0</v>
      </c>
      <c r="Q1659" s="10">
        <v>0</v>
      </c>
      <c r="R1659" s="10">
        <v>70462.320000000007</v>
      </c>
      <c r="S1659" s="10">
        <v>13861.44</v>
      </c>
      <c r="T1659" s="50">
        <f t="shared" si="87"/>
        <v>176849.48750000002</v>
      </c>
      <c r="U1659" s="50">
        <f t="shared" si="87"/>
        <v>31216.297500000001</v>
      </c>
      <c r="V1659" s="50">
        <f t="shared" si="87"/>
        <v>38648.362499999996</v>
      </c>
      <c r="W1659" s="50">
        <f t="shared" si="87"/>
        <v>0</v>
      </c>
      <c r="X1659" s="50">
        <f t="shared" si="87"/>
        <v>0</v>
      </c>
      <c r="Y1659" s="50">
        <f t="shared" si="87"/>
        <v>0</v>
      </c>
      <c r="Z1659" s="50">
        <f t="shared" si="87"/>
        <v>5871.8600000000006</v>
      </c>
      <c r="AA1659" s="50">
        <f t="shared" si="86"/>
        <v>1155.1200000000001</v>
      </c>
      <c r="AB1659" s="50">
        <f t="shared" si="85"/>
        <v>253741.1275</v>
      </c>
      <c r="AC1659" s="48" t="str">
        <f>VLOOKUP(ПРОДАЖИ!C:C,'ИЗ ОСНОВЫ НОМЕНКЛАТУР'!D:E,2,0)</f>
        <v>Крепежные системы</v>
      </c>
      <c r="AD1659" s="48" t="str">
        <f>VLOOKUP(C:C,'ИЗ ОСНОВЫ НОМЕНКЛАТУР'!D:F,3,0)</f>
        <v>Конфирматы шурупы дюбель</v>
      </c>
      <c r="AE1659" s="48" t="str">
        <f>VLOOKUP(C:C,'ИЗ ОСНОВЫ НОМЕНКЛАТУР'!D:H,5,0)</f>
        <v>C</v>
      </c>
    </row>
    <row r="1660" spans="1:31" ht="9.6" customHeight="1" x14ac:dyDescent="0.2">
      <c r="A1660" s="45" t="s">
        <v>1654</v>
      </c>
      <c r="B1660" s="11"/>
      <c r="C1660" s="11" t="s">
        <v>1660</v>
      </c>
      <c r="D1660" s="44">
        <v>0</v>
      </c>
      <c r="E1660" s="44">
        <v>0</v>
      </c>
      <c r="F1660" s="48">
        <v>9</v>
      </c>
      <c r="G1660" s="48">
        <v>0</v>
      </c>
      <c r="H1660" s="44">
        <v>1468</v>
      </c>
      <c r="I1660" s="44">
        <v>87</v>
      </c>
      <c r="J1660" s="44">
        <v>0</v>
      </c>
      <c r="K1660" s="48">
        <v>0</v>
      </c>
      <c r="L1660" s="49">
        <v>0</v>
      </c>
      <c r="M1660" s="49">
        <v>0</v>
      </c>
      <c r="N1660" s="10">
        <v>11029.55</v>
      </c>
      <c r="O1660" s="10">
        <v>0</v>
      </c>
      <c r="P1660" s="10">
        <v>1587303.06</v>
      </c>
      <c r="Q1660" s="10">
        <v>98128.87</v>
      </c>
      <c r="R1660" s="10">
        <v>0</v>
      </c>
      <c r="S1660" s="10">
        <v>0</v>
      </c>
      <c r="T1660" s="50">
        <f t="shared" si="87"/>
        <v>0</v>
      </c>
      <c r="U1660" s="50">
        <f t="shared" si="87"/>
        <v>0</v>
      </c>
      <c r="V1660" s="50">
        <f t="shared" si="87"/>
        <v>919.12916666666661</v>
      </c>
      <c r="W1660" s="50">
        <f t="shared" si="87"/>
        <v>0</v>
      </c>
      <c r="X1660" s="50">
        <f t="shared" si="87"/>
        <v>132275.255</v>
      </c>
      <c r="Y1660" s="50">
        <f t="shared" si="87"/>
        <v>8177.4058333333332</v>
      </c>
      <c r="Z1660" s="50">
        <f t="shared" si="87"/>
        <v>0</v>
      </c>
      <c r="AA1660" s="50">
        <f t="shared" si="86"/>
        <v>0</v>
      </c>
      <c r="AB1660" s="50">
        <f t="shared" si="85"/>
        <v>141371.79</v>
      </c>
      <c r="AC1660" s="48" t="str">
        <f>VLOOKUP(ПРОДАЖИ!C:C,'ИЗ ОСНОВЫ НОМЕНКЛАТУР'!D:E,2,0)</f>
        <v>Крепежные системы</v>
      </c>
      <c r="AD1660" s="48" t="str">
        <f>VLOOKUP(C:C,'ИЗ ОСНОВЫ НОМЕНКЛАТУР'!D:F,3,0)</f>
        <v>Конфирматы шурупы дюбель</v>
      </c>
      <c r="AE1660" s="48" t="str">
        <f>VLOOKUP(C:C,'ИЗ ОСНОВЫ НОМЕНКЛАТУР'!D:H,5,0)</f>
        <v>C</v>
      </c>
    </row>
    <row r="1661" spans="1:31" ht="9.6" customHeight="1" x14ac:dyDescent="0.2">
      <c r="A1661" s="45" t="s">
        <v>1654</v>
      </c>
      <c r="B1661" s="11"/>
      <c r="C1661" s="11" t="s">
        <v>1661</v>
      </c>
      <c r="D1661" s="44">
        <v>190193</v>
      </c>
      <c r="E1661" s="44">
        <v>145000</v>
      </c>
      <c r="F1661" s="48">
        <v>137314</v>
      </c>
      <c r="G1661" s="48">
        <v>0</v>
      </c>
      <c r="H1661" s="44">
        <v>191100</v>
      </c>
      <c r="I1661" s="44">
        <v>175000</v>
      </c>
      <c r="J1661" s="44">
        <v>10037</v>
      </c>
      <c r="K1661" s="48">
        <v>15</v>
      </c>
      <c r="L1661" s="49">
        <v>925542.12</v>
      </c>
      <c r="M1661" s="49">
        <v>705854.14</v>
      </c>
      <c r="N1661" s="10">
        <v>668840.62</v>
      </c>
      <c r="O1661" s="10">
        <v>0</v>
      </c>
      <c r="P1661" s="10">
        <v>930657</v>
      </c>
      <c r="Q1661" s="10">
        <v>852250</v>
      </c>
      <c r="R1661" s="10">
        <v>48850.03</v>
      </c>
      <c r="S1661" s="10">
        <v>73.05</v>
      </c>
      <c r="T1661" s="50">
        <f t="shared" si="87"/>
        <v>77128.509999999995</v>
      </c>
      <c r="U1661" s="50">
        <f t="shared" si="87"/>
        <v>58821.178333333337</v>
      </c>
      <c r="V1661" s="50">
        <f t="shared" si="87"/>
        <v>55736.718333333331</v>
      </c>
      <c r="W1661" s="50">
        <f t="shared" si="87"/>
        <v>0</v>
      </c>
      <c r="X1661" s="50">
        <f t="shared" si="87"/>
        <v>77554.75</v>
      </c>
      <c r="Y1661" s="50">
        <f t="shared" si="87"/>
        <v>71020.833333333328</v>
      </c>
      <c r="Z1661" s="50">
        <f t="shared" si="87"/>
        <v>4070.8358333333331</v>
      </c>
      <c r="AA1661" s="50">
        <f t="shared" si="86"/>
        <v>6.0874999999999995</v>
      </c>
      <c r="AB1661" s="50">
        <f t="shared" si="85"/>
        <v>344338.91333333327</v>
      </c>
      <c r="AC1661" s="48" t="str">
        <f>VLOOKUP(ПРОДАЖИ!C:C,'ИЗ ОСНОВЫ НОМЕНКЛАТУР'!D:E,2,0)</f>
        <v>Крепежные системы</v>
      </c>
      <c r="AD1661" s="48" t="str">
        <f>VLOOKUP(C:C,'ИЗ ОСНОВЫ НОМЕНКЛАТУР'!D:F,3,0)</f>
        <v>Конфирматы шурупы дюбель</v>
      </c>
      <c r="AE1661" s="48" t="str">
        <f>VLOOKUP(C:C,'ИЗ ОСНОВЫ НОМЕНКЛАТУР'!D:H,5,0)</f>
        <v>A</v>
      </c>
    </row>
    <row r="1662" spans="1:31" ht="9.6" customHeight="1" x14ac:dyDescent="0.2">
      <c r="A1662" s="45" t="s">
        <v>1654</v>
      </c>
      <c r="B1662" s="11"/>
      <c r="C1662" s="11" t="s">
        <v>1662</v>
      </c>
      <c r="D1662" s="44">
        <v>66</v>
      </c>
      <c r="E1662" s="44">
        <v>0</v>
      </c>
      <c r="F1662" s="48">
        <v>21</v>
      </c>
      <c r="G1662" s="48">
        <v>0</v>
      </c>
      <c r="H1662" s="44">
        <v>671</v>
      </c>
      <c r="I1662" s="44">
        <v>41</v>
      </c>
      <c r="J1662" s="44">
        <v>0</v>
      </c>
      <c r="K1662" s="48">
        <v>0</v>
      </c>
      <c r="L1662" s="49">
        <v>115135.62</v>
      </c>
      <c r="M1662" s="49">
        <v>0</v>
      </c>
      <c r="N1662" s="10">
        <v>33831.620000000003</v>
      </c>
      <c r="O1662" s="10">
        <v>0</v>
      </c>
      <c r="P1662" s="10">
        <v>721361.51</v>
      </c>
      <c r="Q1662" s="10">
        <v>43632.71</v>
      </c>
      <c r="R1662" s="10">
        <v>0</v>
      </c>
      <c r="S1662" s="10">
        <v>0</v>
      </c>
      <c r="T1662" s="50">
        <f t="shared" si="87"/>
        <v>9594.6350000000002</v>
      </c>
      <c r="U1662" s="50">
        <f t="shared" si="87"/>
        <v>0</v>
      </c>
      <c r="V1662" s="50">
        <f t="shared" si="87"/>
        <v>2819.3016666666667</v>
      </c>
      <c r="W1662" s="50">
        <f t="shared" si="87"/>
        <v>0</v>
      </c>
      <c r="X1662" s="50">
        <f t="shared" si="87"/>
        <v>60113.459166666667</v>
      </c>
      <c r="Y1662" s="50">
        <f t="shared" si="87"/>
        <v>3636.0591666666664</v>
      </c>
      <c r="Z1662" s="50">
        <f t="shared" si="87"/>
        <v>0</v>
      </c>
      <c r="AA1662" s="50">
        <f t="shared" si="86"/>
        <v>0</v>
      </c>
      <c r="AB1662" s="50">
        <f t="shared" si="85"/>
        <v>76163.455000000002</v>
      </c>
      <c r="AC1662" s="48" t="str">
        <f>VLOOKUP(ПРОДАЖИ!C:C,'ИЗ ОСНОВЫ НОМЕНКЛАТУР'!D:E,2,0)</f>
        <v>Крепежные системы</v>
      </c>
      <c r="AD1662" s="48" t="str">
        <f>VLOOKUP(C:C,'ИЗ ОСНОВЫ НОМЕНКЛАТУР'!D:F,3,0)</f>
        <v>Конфирматы шурупы дюбель</v>
      </c>
      <c r="AE1662" s="48" t="str">
        <f>VLOOKUP(C:C,'ИЗ ОСНОВЫ НОМЕНКЛАТУР'!D:H,5,0)</f>
        <v>C</v>
      </c>
    </row>
    <row r="1663" spans="1:31" ht="9.6" customHeight="1" x14ac:dyDescent="0.2">
      <c r="A1663" s="45" t="s">
        <v>1654</v>
      </c>
      <c r="B1663" s="11"/>
      <c r="C1663" s="11" t="s">
        <v>1663</v>
      </c>
      <c r="D1663" s="44">
        <v>863</v>
      </c>
      <c r="E1663" s="44">
        <v>120</v>
      </c>
      <c r="F1663" s="48">
        <v>0</v>
      </c>
      <c r="G1663" s="48">
        <v>0</v>
      </c>
      <c r="H1663" s="44">
        <v>600</v>
      </c>
      <c r="I1663" s="44">
        <v>0</v>
      </c>
      <c r="J1663" s="44">
        <v>178</v>
      </c>
      <c r="K1663" s="48">
        <v>250</v>
      </c>
      <c r="L1663" s="49">
        <v>340390.17</v>
      </c>
      <c r="M1663" s="49">
        <v>48120</v>
      </c>
      <c r="N1663" s="10">
        <v>0</v>
      </c>
      <c r="O1663" s="10">
        <v>0</v>
      </c>
      <c r="P1663" s="10">
        <v>240600</v>
      </c>
      <c r="Q1663" s="10">
        <v>0</v>
      </c>
      <c r="R1663" s="10">
        <v>71529.320000000007</v>
      </c>
      <c r="S1663" s="10">
        <v>100250</v>
      </c>
      <c r="T1663" s="50">
        <f t="shared" si="87"/>
        <v>28365.8475</v>
      </c>
      <c r="U1663" s="50">
        <f t="shared" si="87"/>
        <v>4010</v>
      </c>
      <c r="V1663" s="50">
        <f t="shared" si="87"/>
        <v>0</v>
      </c>
      <c r="W1663" s="50">
        <f t="shared" si="87"/>
        <v>0</v>
      </c>
      <c r="X1663" s="50">
        <f t="shared" si="87"/>
        <v>20050</v>
      </c>
      <c r="Y1663" s="50">
        <f t="shared" si="87"/>
        <v>0</v>
      </c>
      <c r="Z1663" s="50">
        <f t="shared" si="87"/>
        <v>5960.7766666666676</v>
      </c>
      <c r="AA1663" s="50">
        <f t="shared" si="86"/>
        <v>8354.1666666666661</v>
      </c>
      <c r="AB1663" s="50">
        <f t="shared" si="85"/>
        <v>66740.790833333333</v>
      </c>
      <c r="AC1663" s="48" t="str">
        <f>VLOOKUP(ПРОДАЖИ!C:C,'ИЗ ОСНОВЫ НОМЕНКЛАТУР'!D:E,2,0)</f>
        <v>Крепежные системы</v>
      </c>
      <c r="AD1663" s="48" t="str">
        <f>VLOOKUP(C:C,'ИЗ ОСНОВЫ НОМЕНКЛАТУР'!D:F,3,0)</f>
        <v>Конфирматы шурупы дюбель</v>
      </c>
      <c r="AE1663" s="48" t="str">
        <f>VLOOKUP(C:C,'ИЗ ОСНОВЫ НОМЕНКЛАТУР'!D:H,5,0)</f>
        <v>C</v>
      </c>
    </row>
    <row r="1664" spans="1:31" ht="9.6" customHeight="1" x14ac:dyDescent="0.2">
      <c r="A1664" s="45" t="s">
        <v>1654</v>
      </c>
      <c r="B1664" s="11"/>
      <c r="C1664" s="11" t="s">
        <v>1664</v>
      </c>
      <c r="D1664" s="44">
        <v>12</v>
      </c>
      <c r="E1664" s="44">
        <v>40</v>
      </c>
      <c r="F1664" s="48">
        <v>10</v>
      </c>
      <c r="G1664" s="48">
        <v>0</v>
      </c>
      <c r="H1664" s="44">
        <v>0</v>
      </c>
      <c r="I1664" s="44">
        <v>0</v>
      </c>
      <c r="J1664" s="44">
        <v>0</v>
      </c>
      <c r="K1664" s="48">
        <v>0</v>
      </c>
      <c r="L1664" s="49">
        <v>144612</v>
      </c>
      <c r="M1664" s="49">
        <v>482040</v>
      </c>
      <c r="N1664" s="10">
        <v>120510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50">
        <f t="shared" si="87"/>
        <v>12051</v>
      </c>
      <c r="U1664" s="50">
        <f t="shared" si="87"/>
        <v>40170</v>
      </c>
      <c r="V1664" s="50">
        <f t="shared" si="87"/>
        <v>10042.5</v>
      </c>
      <c r="W1664" s="50">
        <f t="shared" si="87"/>
        <v>0</v>
      </c>
      <c r="X1664" s="50">
        <f t="shared" si="87"/>
        <v>0</v>
      </c>
      <c r="Y1664" s="50">
        <f t="shared" si="87"/>
        <v>0</v>
      </c>
      <c r="Z1664" s="50">
        <f t="shared" si="87"/>
        <v>0</v>
      </c>
      <c r="AA1664" s="50">
        <f t="shared" si="86"/>
        <v>0</v>
      </c>
      <c r="AB1664" s="50">
        <f t="shared" si="85"/>
        <v>62263.5</v>
      </c>
      <c r="AC1664" s="48" t="str">
        <f>VLOOKUP(ПРОДАЖИ!C:C,'ИЗ ОСНОВЫ НОМЕНКЛАТУР'!D:E,2,0)</f>
        <v>Крепежные системы</v>
      </c>
      <c r="AD1664" s="48" t="str">
        <f>VLOOKUP(C:C,'ИЗ ОСНОВЫ НОМЕНКЛАТУР'!D:F,3,0)</f>
        <v>Конфирматы шурупы дюбель</v>
      </c>
      <c r="AE1664" s="48" t="str">
        <f>VLOOKUP(C:C,'ИЗ ОСНОВЫ НОМЕНКЛАТУР'!D:H,5,0)</f>
        <v>C</v>
      </c>
    </row>
    <row r="1665" spans="1:31" ht="9.6" customHeight="1" x14ac:dyDescent="0.2">
      <c r="A1665" s="45" t="s">
        <v>1654</v>
      </c>
      <c r="B1665" s="11"/>
      <c r="C1665" s="11" t="s">
        <v>1665</v>
      </c>
      <c r="D1665" s="44">
        <v>35204</v>
      </c>
      <c r="E1665" s="44">
        <v>46000</v>
      </c>
      <c r="F1665" s="48">
        <v>5380</v>
      </c>
      <c r="G1665" s="48">
        <v>0</v>
      </c>
      <c r="H1665" s="44">
        <v>4461</v>
      </c>
      <c r="I1665" s="44">
        <v>9000</v>
      </c>
      <c r="J1665" s="44">
        <v>1197</v>
      </c>
      <c r="K1665" s="48">
        <v>0</v>
      </c>
      <c r="L1665" s="49">
        <v>408980.64</v>
      </c>
      <c r="M1665" s="49">
        <v>524546.1</v>
      </c>
      <c r="N1665" s="10">
        <v>43331.51</v>
      </c>
      <c r="O1665" s="10">
        <v>0</v>
      </c>
      <c r="P1665" s="10">
        <v>35420.339999999997</v>
      </c>
      <c r="Q1665" s="10">
        <v>71460</v>
      </c>
      <c r="R1665" s="10">
        <v>9348.11</v>
      </c>
      <c r="S1665" s="10">
        <v>0</v>
      </c>
      <c r="T1665" s="50">
        <f t="shared" si="87"/>
        <v>34081.72</v>
      </c>
      <c r="U1665" s="50">
        <f t="shared" si="87"/>
        <v>43712.174999999996</v>
      </c>
      <c r="V1665" s="50">
        <f t="shared" si="87"/>
        <v>3610.959166666667</v>
      </c>
      <c r="W1665" s="50">
        <f t="shared" ref="W1665:AA1721" si="88">O1665/12</f>
        <v>0</v>
      </c>
      <c r="X1665" s="50">
        <f t="shared" si="88"/>
        <v>2951.6949999999997</v>
      </c>
      <c r="Y1665" s="50">
        <f t="shared" si="88"/>
        <v>5955</v>
      </c>
      <c r="Z1665" s="50">
        <f t="shared" si="88"/>
        <v>779.00916666666672</v>
      </c>
      <c r="AA1665" s="50">
        <f t="shared" si="86"/>
        <v>0</v>
      </c>
      <c r="AB1665" s="50">
        <f t="shared" si="85"/>
        <v>91090.558333333334</v>
      </c>
      <c r="AC1665" s="48" t="str">
        <f>VLOOKUP(ПРОДАЖИ!C:C,'ИЗ ОСНОВЫ НОМЕНКЛАТУР'!D:E,2,0)</f>
        <v>Крепежные системы</v>
      </c>
      <c r="AD1665" s="48" t="str">
        <f>VLOOKUP(C:C,'ИЗ ОСНОВЫ НОМЕНКЛАТУР'!D:F,3,0)</f>
        <v>Конфирматы шурупы дюбель</v>
      </c>
      <c r="AE1665" s="48" t="str">
        <f>VLOOKUP(C:C,'ИЗ ОСНОВЫ НОМЕНКЛАТУР'!D:H,5,0)</f>
        <v>B</v>
      </c>
    </row>
    <row r="1666" spans="1:31" ht="9.6" customHeight="1" x14ac:dyDescent="0.2">
      <c r="A1666" s="45" t="s">
        <v>1654</v>
      </c>
      <c r="B1666" s="11"/>
      <c r="C1666" s="11" t="s">
        <v>1666</v>
      </c>
      <c r="D1666" s="44">
        <v>4756</v>
      </c>
      <c r="E1666" s="44">
        <v>30</v>
      </c>
      <c r="F1666" s="48">
        <v>584</v>
      </c>
      <c r="G1666" s="48">
        <v>0</v>
      </c>
      <c r="H1666" s="44">
        <v>4500</v>
      </c>
      <c r="I1666" s="44">
        <v>3050</v>
      </c>
      <c r="J1666" s="44">
        <v>423</v>
      </c>
      <c r="K1666" s="48">
        <v>0</v>
      </c>
      <c r="L1666" s="49">
        <v>273106.83</v>
      </c>
      <c r="M1666" s="49">
        <v>1739.94</v>
      </c>
      <c r="N1666" s="10">
        <v>31155.75</v>
      </c>
      <c r="O1666" s="10">
        <v>0</v>
      </c>
      <c r="P1666" s="10">
        <v>213318.56</v>
      </c>
      <c r="Q1666" s="10">
        <v>142715</v>
      </c>
      <c r="R1666" s="10">
        <v>19206.849999999999</v>
      </c>
      <c r="S1666" s="10">
        <v>0</v>
      </c>
      <c r="T1666" s="50">
        <f t="shared" ref="T1666:X1729" si="89">L1666/12</f>
        <v>22758.9025</v>
      </c>
      <c r="U1666" s="50">
        <f t="shared" si="89"/>
        <v>144.995</v>
      </c>
      <c r="V1666" s="50">
        <f t="shared" si="89"/>
        <v>2596.3125</v>
      </c>
      <c r="W1666" s="50">
        <f t="shared" si="88"/>
        <v>0</v>
      </c>
      <c r="X1666" s="50">
        <f t="shared" si="88"/>
        <v>17776.546666666665</v>
      </c>
      <c r="Y1666" s="50">
        <f t="shared" si="88"/>
        <v>11892.916666666666</v>
      </c>
      <c r="Z1666" s="50">
        <f t="shared" si="88"/>
        <v>1600.5708333333332</v>
      </c>
      <c r="AA1666" s="50">
        <f t="shared" si="86"/>
        <v>0</v>
      </c>
      <c r="AB1666" s="50">
        <f t="shared" si="85"/>
        <v>56770.244166666664</v>
      </c>
      <c r="AC1666" s="48" t="str">
        <f>VLOOKUP(ПРОДАЖИ!C:C,'ИЗ ОСНОВЫ НОМЕНКЛАТУР'!D:E,2,0)</f>
        <v>Крепежные системы</v>
      </c>
      <c r="AD1666" s="48" t="str">
        <f>VLOOKUP(C:C,'ИЗ ОСНОВЫ НОМЕНКЛАТУР'!D:F,3,0)</f>
        <v>Конфирматы шурупы дюбель</v>
      </c>
      <c r="AE1666" s="48" t="str">
        <f>VLOOKUP(C:C,'ИЗ ОСНОВЫ НОМЕНКЛАТУР'!D:H,5,0)</f>
        <v>B</v>
      </c>
    </row>
    <row r="1667" spans="1:31" ht="9.6" customHeight="1" x14ac:dyDescent="0.2">
      <c r="A1667" s="45" t="s">
        <v>1654</v>
      </c>
      <c r="B1667" s="11"/>
      <c r="C1667" s="11" t="s">
        <v>1667</v>
      </c>
      <c r="D1667" s="44">
        <v>14537</v>
      </c>
      <c r="E1667" s="44">
        <v>0</v>
      </c>
      <c r="F1667" s="48">
        <v>79530</v>
      </c>
      <c r="G1667" s="48">
        <v>0</v>
      </c>
      <c r="H1667" s="44">
        <v>15137</v>
      </c>
      <c r="I1667" s="44">
        <v>12000</v>
      </c>
      <c r="J1667" s="44">
        <v>1628</v>
      </c>
      <c r="K1667" s="48">
        <v>0</v>
      </c>
      <c r="L1667" s="49">
        <v>31159.61</v>
      </c>
      <c r="M1667" s="49">
        <v>0</v>
      </c>
      <c r="N1667" s="10">
        <v>169872.35</v>
      </c>
      <c r="O1667" s="10">
        <v>0</v>
      </c>
      <c r="P1667" s="10">
        <v>32057.64</v>
      </c>
      <c r="Q1667" s="10">
        <v>25280</v>
      </c>
      <c r="R1667" s="10">
        <v>3418.8</v>
      </c>
      <c r="S1667" s="10">
        <v>0</v>
      </c>
      <c r="T1667" s="50">
        <f t="shared" si="89"/>
        <v>2596.6341666666667</v>
      </c>
      <c r="U1667" s="50">
        <f t="shared" si="89"/>
        <v>0</v>
      </c>
      <c r="V1667" s="50">
        <f t="shared" si="89"/>
        <v>14156.029166666667</v>
      </c>
      <c r="W1667" s="50">
        <f t="shared" si="88"/>
        <v>0</v>
      </c>
      <c r="X1667" s="50">
        <f t="shared" si="88"/>
        <v>2671.47</v>
      </c>
      <c r="Y1667" s="50">
        <f t="shared" si="88"/>
        <v>2106.6666666666665</v>
      </c>
      <c r="Z1667" s="50">
        <f t="shared" si="88"/>
        <v>284.90000000000003</v>
      </c>
      <c r="AA1667" s="50">
        <f t="shared" si="86"/>
        <v>0</v>
      </c>
      <c r="AB1667" s="50">
        <f t="shared" si="85"/>
        <v>21815.700000000004</v>
      </c>
      <c r="AC1667" s="48" t="str">
        <f>VLOOKUP(ПРОДАЖИ!C:C,'ИЗ ОСНОВЫ НОМЕНКЛАТУР'!D:E,2,0)</f>
        <v>Крепежные системы</v>
      </c>
      <c r="AD1667" s="48" t="str">
        <f>VLOOKUP(C:C,'ИЗ ОСНОВЫ НОМЕНКЛАТУР'!D:F,3,0)</f>
        <v>Конфирматы шурупы дюбель</v>
      </c>
      <c r="AE1667" s="48" t="str">
        <f>VLOOKUP(C:C,'ИЗ ОСНОВЫ НОМЕНКЛАТУР'!D:H,5,0)</f>
        <v>B</v>
      </c>
    </row>
    <row r="1668" spans="1:31" ht="9.6" customHeight="1" x14ac:dyDescent="0.2">
      <c r="A1668" s="45" t="s">
        <v>1654</v>
      </c>
      <c r="B1668" s="11"/>
      <c r="C1668" s="11" t="s">
        <v>1668</v>
      </c>
      <c r="D1668" s="44">
        <v>66979</v>
      </c>
      <c r="E1668" s="44">
        <v>0</v>
      </c>
      <c r="F1668" s="48">
        <v>500</v>
      </c>
      <c r="G1668" s="48">
        <v>0</v>
      </c>
      <c r="H1668" s="44">
        <v>0</v>
      </c>
      <c r="I1668" s="44">
        <v>0</v>
      </c>
      <c r="J1668" s="44">
        <v>0</v>
      </c>
      <c r="K1668" s="48">
        <v>0</v>
      </c>
      <c r="L1668" s="49">
        <v>426912.63</v>
      </c>
      <c r="M1668" s="49">
        <v>0</v>
      </c>
      <c r="N1668" s="10">
        <v>2875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50">
        <f t="shared" si="89"/>
        <v>35576.052499999998</v>
      </c>
      <c r="U1668" s="50">
        <f t="shared" si="89"/>
        <v>0</v>
      </c>
      <c r="V1668" s="50">
        <f t="shared" si="89"/>
        <v>239.58333333333334</v>
      </c>
      <c r="W1668" s="50">
        <f t="shared" si="88"/>
        <v>0</v>
      </c>
      <c r="X1668" s="50">
        <f t="shared" si="88"/>
        <v>0</v>
      </c>
      <c r="Y1668" s="50">
        <f t="shared" si="88"/>
        <v>0</v>
      </c>
      <c r="Z1668" s="50">
        <f t="shared" si="88"/>
        <v>0</v>
      </c>
      <c r="AA1668" s="50">
        <f t="shared" si="86"/>
        <v>0</v>
      </c>
      <c r="AB1668" s="50">
        <f t="shared" ref="AB1668:AB1731" si="90">T1668+U1668+V1668+W1668+X1668+Y1668+Z1668+AA1668</f>
        <v>35815.635833333334</v>
      </c>
      <c r="AC1668" s="48" t="str">
        <f>VLOOKUP(ПРОДАЖИ!C:C,'ИЗ ОСНОВЫ НОМЕНКЛАТУР'!D:E,2,0)</f>
        <v>Крепежные системы</v>
      </c>
      <c r="AD1668" s="48" t="str">
        <f>VLOOKUP(C:C,'ИЗ ОСНОВЫ НОМЕНКЛАТУР'!D:F,3,0)</f>
        <v>Конфирматы шурупы дюбель</v>
      </c>
      <c r="AE1668" s="48" t="str">
        <f>VLOOKUP(C:C,'ИЗ ОСНОВЫ НОМЕНКЛАТУР'!D:H,5,0)</f>
        <v>B</v>
      </c>
    </row>
    <row r="1669" spans="1:31" ht="9.6" customHeight="1" x14ac:dyDescent="0.2">
      <c r="A1669" s="45" t="s">
        <v>1654</v>
      </c>
      <c r="B1669" s="11"/>
      <c r="C1669" s="11" t="s">
        <v>1669</v>
      </c>
      <c r="D1669" s="44">
        <v>4000</v>
      </c>
      <c r="E1669" s="44">
        <v>0</v>
      </c>
      <c r="F1669" s="48">
        <v>4000</v>
      </c>
      <c r="G1669" s="48">
        <v>0</v>
      </c>
      <c r="H1669" s="44">
        <v>0</v>
      </c>
      <c r="I1669" s="44">
        <v>0</v>
      </c>
      <c r="J1669" s="44">
        <v>0</v>
      </c>
      <c r="K1669" s="48">
        <v>0</v>
      </c>
      <c r="L1669" s="49">
        <v>15240</v>
      </c>
      <c r="M1669" s="49">
        <v>0</v>
      </c>
      <c r="N1669" s="10">
        <v>15240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50">
        <f t="shared" si="89"/>
        <v>1270</v>
      </c>
      <c r="U1669" s="50">
        <f t="shared" si="89"/>
        <v>0</v>
      </c>
      <c r="V1669" s="50">
        <f t="shared" si="89"/>
        <v>1270</v>
      </c>
      <c r="W1669" s="50">
        <f t="shared" si="88"/>
        <v>0</v>
      </c>
      <c r="X1669" s="50">
        <f t="shared" si="88"/>
        <v>0</v>
      </c>
      <c r="Y1669" s="50">
        <f t="shared" si="88"/>
        <v>0</v>
      </c>
      <c r="Z1669" s="50">
        <f t="shared" si="88"/>
        <v>0</v>
      </c>
      <c r="AA1669" s="50">
        <f t="shared" si="86"/>
        <v>0</v>
      </c>
      <c r="AB1669" s="50">
        <f t="shared" si="90"/>
        <v>2540</v>
      </c>
      <c r="AC1669" s="48" t="str">
        <f>VLOOKUP(ПРОДАЖИ!C:C,'ИЗ ОСНОВЫ НОМЕНКЛАТУР'!D:E,2,0)</f>
        <v>Крепежные системы</v>
      </c>
      <c r="AD1669" s="48" t="str">
        <f>VLOOKUP(C:C,'ИЗ ОСНОВЫ НОМЕНКЛАТУР'!D:F,3,0)</f>
        <v>Конфирматы шурупы дюбель</v>
      </c>
      <c r="AE1669" s="48" t="str">
        <f>VLOOKUP(C:C,'ИЗ ОСНОВЫ НОМЕНКЛАТУР'!D:H,5,0)</f>
        <v>C</v>
      </c>
    </row>
    <row r="1670" spans="1:31" ht="9.6" customHeight="1" x14ac:dyDescent="0.2">
      <c r="A1670" s="45" t="s">
        <v>1654</v>
      </c>
      <c r="B1670" s="11"/>
      <c r="C1670" s="11" t="s">
        <v>1670</v>
      </c>
      <c r="D1670" s="44">
        <v>33811</v>
      </c>
      <c r="E1670" s="44">
        <v>0</v>
      </c>
      <c r="F1670" s="48">
        <v>7750</v>
      </c>
      <c r="G1670" s="48">
        <v>0</v>
      </c>
      <c r="H1670" s="44">
        <v>1000</v>
      </c>
      <c r="I1670" s="44">
        <v>0</v>
      </c>
      <c r="J1670" s="44">
        <v>0</v>
      </c>
      <c r="K1670" s="48">
        <v>0</v>
      </c>
      <c r="L1670" s="49">
        <v>67622</v>
      </c>
      <c r="M1670" s="49">
        <v>0</v>
      </c>
      <c r="N1670" s="10">
        <v>15501.88</v>
      </c>
      <c r="O1670" s="10">
        <v>0</v>
      </c>
      <c r="P1670" s="10">
        <v>2060</v>
      </c>
      <c r="Q1670" s="10">
        <v>0</v>
      </c>
      <c r="R1670" s="10">
        <v>0</v>
      </c>
      <c r="S1670" s="10">
        <v>0</v>
      </c>
      <c r="T1670" s="50">
        <f t="shared" si="89"/>
        <v>5635.166666666667</v>
      </c>
      <c r="U1670" s="50">
        <f t="shared" si="89"/>
        <v>0</v>
      </c>
      <c r="V1670" s="50">
        <f t="shared" si="89"/>
        <v>1291.8233333333333</v>
      </c>
      <c r="W1670" s="50">
        <f t="shared" si="88"/>
        <v>0</v>
      </c>
      <c r="X1670" s="50">
        <f t="shared" si="88"/>
        <v>171.66666666666666</v>
      </c>
      <c r="Y1670" s="50">
        <f t="shared" si="88"/>
        <v>0</v>
      </c>
      <c r="Z1670" s="50">
        <f t="shared" si="88"/>
        <v>0</v>
      </c>
      <c r="AA1670" s="50">
        <f t="shared" si="86"/>
        <v>0</v>
      </c>
      <c r="AB1670" s="50">
        <f t="shared" si="90"/>
        <v>7098.6566666666668</v>
      </c>
      <c r="AC1670" s="48" t="str">
        <f>VLOOKUP(ПРОДАЖИ!C:C,'ИЗ ОСНОВЫ НОМЕНКЛАТУР'!D:E,2,0)</f>
        <v>Крепежные системы</v>
      </c>
      <c r="AD1670" s="48" t="str">
        <f>VLOOKUP(C:C,'ИЗ ОСНОВЫ НОМЕНКЛАТУР'!D:F,3,0)</f>
        <v>Конфирматы шурупы дюбель</v>
      </c>
      <c r="AE1670" s="48" t="str">
        <f>VLOOKUP(C:C,'ИЗ ОСНОВЫ НОМЕНКЛАТУР'!D:H,5,0)</f>
        <v>B</v>
      </c>
    </row>
    <row r="1671" spans="1:31" ht="9.6" customHeight="1" x14ac:dyDescent="0.2">
      <c r="A1671" s="45" t="s">
        <v>1654</v>
      </c>
      <c r="B1671" s="11"/>
      <c r="C1671" s="11" t="s">
        <v>1671</v>
      </c>
      <c r="D1671" s="44">
        <v>1713</v>
      </c>
      <c r="E1671" s="44">
        <v>0</v>
      </c>
      <c r="F1671" s="48">
        <v>0</v>
      </c>
      <c r="G1671" s="48">
        <v>0</v>
      </c>
      <c r="H1671" s="44">
        <v>224</v>
      </c>
      <c r="I1671" s="44">
        <v>11</v>
      </c>
      <c r="J1671" s="44">
        <v>123</v>
      </c>
      <c r="K1671" s="48">
        <v>1523</v>
      </c>
      <c r="L1671" s="49">
        <v>59226.1</v>
      </c>
      <c r="M1671" s="49">
        <v>0</v>
      </c>
      <c r="N1671" s="10">
        <v>0</v>
      </c>
      <c r="O1671" s="10">
        <v>0</v>
      </c>
      <c r="P1671" s="10">
        <v>27012.26</v>
      </c>
      <c r="Q1671" s="10">
        <v>1326.49</v>
      </c>
      <c r="R1671" s="10">
        <v>3589.65</v>
      </c>
      <c r="S1671" s="10">
        <v>44447.4</v>
      </c>
      <c r="T1671" s="50">
        <f t="shared" si="89"/>
        <v>4935.5083333333332</v>
      </c>
      <c r="U1671" s="50">
        <f t="shared" si="89"/>
        <v>0</v>
      </c>
      <c r="V1671" s="50">
        <f t="shared" si="89"/>
        <v>0</v>
      </c>
      <c r="W1671" s="50">
        <f t="shared" si="88"/>
        <v>0</v>
      </c>
      <c r="X1671" s="50">
        <f t="shared" si="88"/>
        <v>2251.0216666666665</v>
      </c>
      <c r="Y1671" s="50">
        <f t="shared" si="88"/>
        <v>110.54083333333334</v>
      </c>
      <c r="Z1671" s="50">
        <f t="shared" si="88"/>
        <v>299.13749999999999</v>
      </c>
      <c r="AA1671" s="50">
        <f t="shared" si="86"/>
        <v>3703.9500000000003</v>
      </c>
      <c r="AB1671" s="50">
        <f t="shared" si="90"/>
        <v>11300.158333333333</v>
      </c>
      <c r="AC1671" s="48" t="str">
        <f>VLOOKUP(ПРОДАЖИ!C:C,'ИЗ ОСНОВЫ НОМЕНКЛАТУР'!D:E,2,0)</f>
        <v>Крепежные системы</v>
      </c>
      <c r="AD1671" s="48" t="str">
        <f>VLOOKUP(C:C,'ИЗ ОСНОВЫ НОМЕНКЛАТУР'!D:F,3,0)</f>
        <v>Конфирматы шурупы дюбель</v>
      </c>
      <c r="AE1671" s="48" t="str">
        <f>VLOOKUP(C:C,'ИЗ ОСНОВЫ НОМЕНКЛАТУР'!D:H,5,0)</f>
        <v>C</v>
      </c>
    </row>
    <row r="1672" spans="1:31" ht="9.6" customHeight="1" x14ac:dyDescent="0.2">
      <c r="A1672" s="45" t="s">
        <v>1654</v>
      </c>
      <c r="B1672" s="11"/>
      <c r="C1672" s="11" t="s">
        <v>1672</v>
      </c>
      <c r="D1672" s="44">
        <v>0</v>
      </c>
      <c r="E1672" s="44">
        <v>0</v>
      </c>
      <c r="F1672" s="48">
        <v>64</v>
      </c>
      <c r="G1672" s="48">
        <v>0</v>
      </c>
      <c r="H1672" s="44">
        <v>0</v>
      </c>
      <c r="I1672" s="44">
        <v>0</v>
      </c>
      <c r="J1672" s="44">
        <v>0</v>
      </c>
      <c r="K1672" s="48">
        <v>0</v>
      </c>
      <c r="L1672" s="49">
        <v>0</v>
      </c>
      <c r="M1672" s="49">
        <v>0</v>
      </c>
      <c r="N1672" s="10">
        <v>60152.99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50">
        <f t="shared" si="89"/>
        <v>0</v>
      </c>
      <c r="U1672" s="50">
        <f t="shared" si="89"/>
        <v>0</v>
      </c>
      <c r="V1672" s="50">
        <f t="shared" si="89"/>
        <v>5012.7491666666665</v>
      </c>
      <c r="W1672" s="50">
        <f t="shared" si="88"/>
        <v>0</v>
      </c>
      <c r="X1672" s="50">
        <f t="shared" si="88"/>
        <v>0</v>
      </c>
      <c r="Y1672" s="50">
        <f t="shared" si="88"/>
        <v>0</v>
      </c>
      <c r="Z1672" s="50">
        <f t="shared" si="88"/>
        <v>0</v>
      </c>
      <c r="AA1672" s="50">
        <f t="shared" si="86"/>
        <v>0</v>
      </c>
      <c r="AB1672" s="50">
        <f t="shared" si="90"/>
        <v>5012.7491666666665</v>
      </c>
      <c r="AC1672" s="48" t="str">
        <f>VLOOKUP(ПРОДАЖИ!C:C,'ИЗ ОСНОВЫ НОМЕНКЛАТУР'!D:E,2,0)</f>
        <v>Крепежные системы</v>
      </c>
      <c r="AD1672" s="48" t="str">
        <f>VLOOKUP(C:C,'ИЗ ОСНОВЫ НОМЕНКЛАТУР'!D:F,3,0)</f>
        <v>Конфирматы шурупы дюбель</v>
      </c>
      <c r="AE1672" s="48" t="str">
        <f>VLOOKUP(C:C,'ИЗ ОСНОВЫ НОМЕНКЛАТУР'!D:H,5,0)</f>
        <v>C</v>
      </c>
    </row>
    <row r="1673" spans="1:31" ht="9.6" customHeight="1" x14ac:dyDescent="0.2">
      <c r="A1673" s="45" t="s">
        <v>1654</v>
      </c>
      <c r="B1673" s="11"/>
      <c r="C1673" s="11" t="s">
        <v>1673</v>
      </c>
      <c r="D1673" s="44">
        <v>0</v>
      </c>
      <c r="E1673" s="44">
        <v>0</v>
      </c>
      <c r="F1673" s="48">
        <v>0</v>
      </c>
      <c r="G1673" s="48">
        <v>0</v>
      </c>
      <c r="H1673" s="44">
        <v>0</v>
      </c>
      <c r="I1673" s="44">
        <v>0</v>
      </c>
      <c r="J1673" s="44">
        <v>11</v>
      </c>
      <c r="K1673" s="48">
        <v>0</v>
      </c>
      <c r="L1673" s="49">
        <v>0</v>
      </c>
      <c r="M1673" s="49">
        <v>0</v>
      </c>
      <c r="N1673" s="10">
        <v>0</v>
      </c>
      <c r="O1673" s="10">
        <v>0</v>
      </c>
      <c r="P1673" s="10">
        <v>0</v>
      </c>
      <c r="Q1673" s="10">
        <v>0</v>
      </c>
      <c r="R1673" s="10">
        <v>63800</v>
      </c>
      <c r="S1673" s="10">
        <v>0</v>
      </c>
      <c r="T1673" s="50">
        <f t="shared" si="89"/>
        <v>0</v>
      </c>
      <c r="U1673" s="50">
        <f t="shared" si="89"/>
        <v>0</v>
      </c>
      <c r="V1673" s="50">
        <f t="shared" si="89"/>
        <v>0</v>
      </c>
      <c r="W1673" s="50">
        <f t="shared" si="88"/>
        <v>0</v>
      </c>
      <c r="X1673" s="50">
        <f t="shared" si="88"/>
        <v>0</v>
      </c>
      <c r="Y1673" s="50">
        <f t="shared" si="88"/>
        <v>0</v>
      </c>
      <c r="Z1673" s="50">
        <f t="shared" si="88"/>
        <v>5316.666666666667</v>
      </c>
      <c r="AA1673" s="50">
        <f t="shared" si="86"/>
        <v>0</v>
      </c>
      <c r="AB1673" s="50">
        <f t="shared" si="90"/>
        <v>5316.666666666667</v>
      </c>
      <c r="AC1673" s="48" t="str">
        <f>VLOOKUP(ПРОДАЖИ!C:C,'ИЗ ОСНОВЫ НОМЕНКЛАТУР'!D:E,2,0)</f>
        <v>Крепежные системы</v>
      </c>
      <c r="AD1673" s="48" t="str">
        <f>VLOOKUP(C:C,'ИЗ ОСНОВЫ НОМЕНКЛАТУР'!D:F,3,0)</f>
        <v>Конфирматы шурупы дюбель</v>
      </c>
      <c r="AE1673" s="48" t="str">
        <f>VLOOKUP(C:C,'ИЗ ОСНОВЫ НОМЕНКЛАТУР'!D:H,5,0)</f>
        <v>C</v>
      </c>
    </row>
    <row r="1674" spans="1:31" ht="9.6" customHeight="1" x14ac:dyDescent="0.2">
      <c r="A1674" s="45" t="s">
        <v>1654</v>
      </c>
      <c r="B1674" s="11"/>
      <c r="C1674" s="11" t="s">
        <v>1674</v>
      </c>
      <c r="D1674" s="44">
        <v>6</v>
      </c>
      <c r="E1674" s="44">
        <v>0</v>
      </c>
      <c r="F1674" s="48">
        <v>0</v>
      </c>
      <c r="G1674" s="48">
        <v>0</v>
      </c>
      <c r="H1674" s="44">
        <v>0</v>
      </c>
      <c r="I1674" s="44">
        <v>0</v>
      </c>
      <c r="J1674" s="44">
        <v>3</v>
      </c>
      <c r="K1674" s="48">
        <v>0</v>
      </c>
      <c r="L1674" s="49">
        <v>49200</v>
      </c>
      <c r="M1674" s="49">
        <v>0</v>
      </c>
      <c r="N1674" s="10">
        <v>0</v>
      </c>
      <c r="O1674" s="10">
        <v>0</v>
      </c>
      <c r="P1674" s="10">
        <v>0</v>
      </c>
      <c r="Q1674" s="10">
        <v>0</v>
      </c>
      <c r="R1674" s="10">
        <v>24600</v>
      </c>
      <c r="S1674" s="10">
        <v>0</v>
      </c>
      <c r="T1674" s="50">
        <f t="shared" si="89"/>
        <v>4100</v>
      </c>
      <c r="U1674" s="50">
        <f t="shared" si="89"/>
        <v>0</v>
      </c>
      <c r="V1674" s="50">
        <f t="shared" si="89"/>
        <v>0</v>
      </c>
      <c r="W1674" s="50">
        <f t="shared" si="88"/>
        <v>0</v>
      </c>
      <c r="X1674" s="50">
        <f t="shared" si="88"/>
        <v>0</v>
      </c>
      <c r="Y1674" s="50">
        <f t="shared" si="88"/>
        <v>0</v>
      </c>
      <c r="Z1674" s="50">
        <f t="shared" si="88"/>
        <v>2050</v>
      </c>
      <c r="AA1674" s="50">
        <f t="shared" si="86"/>
        <v>0</v>
      </c>
      <c r="AB1674" s="50">
        <f t="shared" si="90"/>
        <v>6150</v>
      </c>
      <c r="AC1674" s="48" t="str">
        <f>VLOOKUP(ПРОДАЖИ!C:C,'ИЗ ОСНОВЫ НОМЕНКЛАТУР'!D:E,2,0)</f>
        <v>Крепежные системы</v>
      </c>
      <c r="AD1674" s="48" t="str">
        <f>VLOOKUP(C:C,'ИЗ ОСНОВЫ НОМЕНКЛАТУР'!D:F,3,0)</f>
        <v>Конфирматы шурупы дюбель</v>
      </c>
      <c r="AE1674" s="48" t="str">
        <f>VLOOKUP(C:C,'ИЗ ОСНОВЫ НОМЕНКЛАТУР'!D:H,5,0)</f>
        <v>C</v>
      </c>
    </row>
    <row r="1675" spans="1:31" ht="9.6" customHeight="1" x14ac:dyDescent="0.2">
      <c r="A1675" s="45" t="s">
        <v>1654</v>
      </c>
      <c r="B1675" s="11"/>
      <c r="C1675" s="11" t="s">
        <v>1675</v>
      </c>
      <c r="D1675" s="44">
        <v>0</v>
      </c>
      <c r="E1675" s="44">
        <v>0</v>
      </c>
      <c r="F1675" s="48">
        <v>2</v>
      </c>
      <c r="G1675" s="48">
        <v>0</v>
      </c>
      <c r="H1675" s="44">
        <v>46</v>
      </c>
      <c r="I1675" s="44">
        <v>0</v>
      </c>
      <c r="J1675" s="44">
        <v>0</v>
      </c>
      <c r="K1675" s="48">
        <v>0</v>
      </c>
      <c r="L1675" s="49">
        <v>0</v>
      </c>
      <c r="M1675" s="49">
        <v>0</v>
      </c>
      <c r="N1675" s="10">
        <v>2850.64</v>
      </c>
      <c r="O1675" s="10">
        <v>0</v>
      </c>
      <c r="P1675" s="10">
        <v>64995.72</v>
      </c>
      <c r="Q1675" s="10">
        <v>0</v>
      </c>
      <c r="R1675" s="10">
        <v>0</v>
      </c>
      <c r="S1675" s="10">
        <v>0</v>
      </c>
      <c r="T1675" s="50">
        <f t="shared" si="89"/>
        <v>0</v>
      </c>
      <c r="U1675" s="50">
        <f t="shared" si="89"/>
        <v>0</v>
      </c>
      <c r="V1675" s="50">
        <f t="shared" si="89"/>
        <v>237.55333333333331</v>
      </c>
      <c r="W1675" s="50">
        <f t="shared" si="88"/>
        <v>0</v>
      </c>
      <c r="X1675" s="50">
        <f t="shared" si="88"/>
        <v>5416.31</v>
      </c>
      <c r="Y1675" s="50">
        <f t="shared" si="88"/>
        <v>0</v>
      </c>
      <c r="Z1675" s="50">
        <f t="shared" si="88"/>
        <v>0</v>
      </c>
      <c r="AA1675" s="50">
        <f t="shared" si="86"/>
        <v>0</v>
      </c>
      <c r="AB1675" s="50">
        <f t="shared" si="90"/>
        <v>5653.8633333333337</v>
      </c>
      <c r="AC1675" s="48" t="str">
        <f>VLOOKUP(ПРОДАЖИ!C:C,'ИЗ ОСНОВЫ НОМЕНКЛАТУР'!D:E,2,0)</f>
        <v>Крепежные системы</v>
      </c>
      <c r="AD1675" s="48" t="str">
        <f>VLOOKUP(C:C,'ИЗ ОСНОВЫ НОМЕНКЛАТУР'!D:F,3,0)</f>
        <v>Конфирматы шурупы дюбель</v>
      </c>
      <c r="AE1675" s="48" t="str">
        <f>VLOOKUP(C:C,'ИЗ ОСНОВЫ НОМЕНКЛАТУР'!D:H,5,0)</f>
        <v>C</v>
      </c>
    </row>
    <row r="1676" spans="1:31" ht="9.6" customHeight="1" x14ac:dyDescent="0.2">
      <c r="A1676" s="45" t="s">
        <v>1654</v>
      </c>
      <c r="B1676" s="11"/>
      <c r="C1676" s="11" t="s">
        <v>1676</v>
      </c>
      <c r="D1676" s="44">
        <v>660</v>
      </c>
      <c r="E1676" s="44">
        <v>0</v>
      </c>
      <c r="F1676" s="48">
        <v>505</v>
      </c>
      <c r="G1676" s="48">
        <v>0</v>
      </c>
      <c r="H1676" s="44">
        <v>46</v>
      </c>
      <c r="I1676" s="44">
        <v>0</v>
      </c>
      <c r="J1676" s="44">
        <v>0</v>
      </c>
      <c r="K1676" s="48">
        <v>0</v>
      </c>
      <c r="L1676" s="49">
        <v>13873.81</v>
      </c>
      <c r="M1676" s="49">
        <v>0</v>
      </c>
      <c r="N1676" s="10">
        <v>9678.34</v>
      </c>
      <c r="O1676" s="10">
        <v>0</v>
      </c>
      <c r="P1676" s="10">
        <v>985.32</v>
      </c>
      <c r="Q1676" s="10">
        <v>0</v>
      </c>
      <c r="R1676" s="10">
        <v>0</v>
      </c>
      <c r="S1676" s="10">
        <v>0</v>
      </c>
      <c r="T1676" s="50">
        <f t="shared" si="89"/>
        <v>1156.1508333333334</v>
      </c>
      <c r="U1676" s="50">
        <f t="shared" si="89"/>
        <v>0</v>
      </c>
      <c r="V1676" s="50">
        <f t="shared" si="89"/>
        <v>806.52833333333331</v>
      </c>
      <c r="W1676" s="50">
        <f t="shared" si="88"/>
        <v>0</v>
      </c>
      <c r="X1676" s="50">
        <f t="shared" si="88"/>
        <v>82.11</v>
      </c>
      <c r="Y1676" s="50">
        <f t="shared" si="88"/>
        <v>0</v>
      </c>
      <c r="Z1676" s="50">
        <f t="shared" si="88"/>
        <v>0</v>
      </c>
      <c r="AA1676" s="50">
        <f t="shared" si="86"/>
        <v>0</v>
      </c>
      <c r="AB1676" s="50">
        <f t="shared" si="90"/>
        <v>2044.7891666666667</v>
      </c>
      <c r="AC1676" s="48" t="str">
        <f>VLOOKUP(ПРОДАЖИ!C:C,'ИЗ ОСНОВЫ НОМЕНКЛАТУР'!D:E,2,0)</f>
        <v>Крепежные системы</v>
      </c>
      <c r="AD1676" s="48" t="str">
        <f>VLOOKUP(C:C,'ИЗ ОСНОВЫ НОМЕНКЛАТУР'!D:F,3,0)</f>
        <v>Конфирматы шурупы дюбель</v>
      </c>
      <c r="AE1676" s="48" t="str">
        <f>VLOOKUP(C:C,'ИЗ ОСНОВЫ НОМЕНКЛАТУР'!D:H,5,0)</f>
        <v>C</v>
      </c>
    </row>
    <row r="1677" spans="1:31" ht="9.6" customHeight="1" x14ac:dyDescent="0.2">
      <c r="A1677" s="45" t="s">
        <v>1654</v>
      </c>
      <c r="B1677" s="11"/>
      <c r="C1677" s="11" t="s">
        <v>1677</v>
      </c>
      <c r="D1677" s="44">
        <v>2260</v>
      </c>
      <c r="E1677" s="44">
        <v>0</v>
      </c>
      <c r="F1677" s="48">
        <v>940</v>
      </c>
      <c r="G1677" s="48">
        <v>0</v>
      </c>
      <c r="H1677" s="44">
        <v>1447</v>
      </c>
      <c r="I1677" s="44">
        <v>0</v>
      </c>
      <c r="J1677" s="44">
        <v>410</v>
      </c>
      <c r="K1677" s="48">
        <v>0</v>
      </c>
      <c r="L1677" s="49">
        <v>99179.6</v>
      </c>
      <c r="M1677" s="49">
        <v>0</v>
      </c>
      <c r="N1677" s="10">
        <v>41286.730000000003</v>
      </c>
      <c r="O1677" s="10">
        <v>0</v>
      </c>
      <c r="P1677" s="10">
        <v>62293.35</v>
      </c>
      <c r="Q1677" s="10">
        <v>0</v>
      </c>
      <c r="R1677" s="10">
        <v>16828.45</v>
      </c>
      <c r="S1677" s="10">
        <v>0</v>
      </c>
      <c r="T1677" s="50">
        <f t="shared" si="89"/>
        <v>8264.9666666666672</v>
      </c>
      <c r="U1677" s="50">
        <f t="shared" si="89"/>
        <v>0</v>
      </c>
      <c r="V1677" s="50">
        <f t="shared" si="89"/>
        <v>3440.5608333333334</v>
      </c>
      <c r="W1677" s="50">
        <f t="shared" si="88"/>
        <v>0</v>
      </c>
      <c r="X1677" s="50">
        <f t="shared" si="88"/>
        <v>5191.1125000000002</v>
      </c>
      <c r="Y1677" s="50">
        <f t="shared" si="88"/>
        <v>0</v>
      </c>
      <c r="Z1677" s="50">
        <f t="shared" si="88"/>
        <v>1402.3708333333334</v>
      </c>
      <c r="AA1677" s="50">
        <f t="shared" si="86"/>
        <v>0</v>
      </c>
      <c r="AB1677" s="50">
        <f t="shared" si="90"/>
        <v>18299.010833333334</v>
      </c>
      <c r="AC1677" s="48" t="str">
        <f>VLOOKUP(ПРОДАЖИ!C:C,'ИЗ ОСНОВЫ НОМЕНКЛАТУР'!D:E,2,0)</f>
        <v>Крепежные системы</v>
      </c>
      <c r="AD1677" s="48" t="str">
        <f>VLOOKUP(C:C,'ИЗ ОСНОВЫ НОМЕНКЛАТУР'!D:F,3,0)</f>
        <v>Конфирматы шурупы дюбель</v>
      </c>
      <c r="AE1677" s="48" t="str">
        <f>VLOOKUP(C:C,'ИЗ ОСНОВЫ НОМЕНКЛАТУР'!D:H,5,0)</f>
        <v>C</v>
      </c>
    </row>
    <row r="1678" spans="1:31" ht="9.6" customHeight="1" x14ac:dyDescent="0.2">
      <c r="A1678" s="45" t="s">
        <v>1654</v>
      </c>
      <c r="B1678" s="11"/>
      <c r="C1678" s="11" t="s">
        <v>1678</v>
      </c>
      <c r="D1678" s="44">
        <v>39</v>
      </c>
      <c r="E1678" s="44">
        <v>0</v>
      </c>
      <c r="F1678" s="48">
        <v>0</v>
      </c>
      <c r="G1678" s="48">
        <v>0</v>
      </c>
      <c r="H1678" s="44">
        <v>0</v>
      </c>
      <c r="I1678" s="44">
        <v>0</v>
      </c>
      <c r="J1678" s="44">
        <v>0</v>
      </c>
      <c r="K1678" s="48">
        <v>0</v>
      </c>
      <c r="L1678" s="49">
        <v>38257.19</v>
      </c>
      <c r="M1678" s="49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50">
        <f t="shared" si="89"/>
        <v>3188.0991666666669</v>
      </c>
      <c r="U1678" s="50">
        <f t="shared" si="89"/>
        <v>0</v>
      </c>
      <c r="V1678" s="50">
        <f t="shared" si="89"/>
        <v>0</v>
      </c>
      <c r="W1678" s="50">
        <f t="shared" si="88"/>
        <v>0</v>
      </c>
      <c r="X1678" s="50">
        <f t="shared" si="88"/>
        <v>0</v>
      </c>
      <c r="Y1678" s="50">
        <f t="shared" si="88"/>
        <v>0</v>
      </c>
      <c r="Z1678" s="50">
        <f t="shared" si="88"/>
        <v>0</v>
      </c>
      <c r="AA1678" s="50">
        <f t="shared" si="86"/>
        <v>0</v>
      </c>
      <c r="AB1678" s="50">
        <f t="shared" si="90"/>
        <v>3188.0991666666669</v>
      </c>
      <c r="AC1678" s="48" t="str">
        <f>VLOOKUP(ПРОДАЖИ!C:C,'ИЗ ОСНОВЫ НОМЕНКЛАТУР'!D:E,2,0)</f>
        <v>Крепежные системы</v>
      </c>
      <c r="AD1678" s="48" t="str">
        <f>VLOOKUP(C:C,'ИЗ ОСНОВЫ НОМЕНКЛАТУР'!D:F,3,0)</f>
        <v>Конфирматы шурупы дюбель</v>
      </c>
      <c r="AE1678" s="48" t="str">
        <f>VLOOKUP(C:C,'ИЗ ОСНОВЫ НОМЕНКЛАТУР'!D:H,5,0)</f>
        <v>C</v>
      </c>
    </row>
    <row r="1679" spans="1:31" ht="9.6" customHeight="1" x14ac:dyDescent="0.2">
      <c r="A1679" s="45" t="s">
        <v>1654</v>
      </c>
      <c r="B1679" s="11"/>
      <c r="C1679" s="11" t="s">
        <v>1679</v>
      </c>
      <c r="D1679" s="44">
        <v>36</v>
      </c>
      <c r="E1679" s="44">
        <v>0</v>
      </c>
      <c r="F1679" s="48">
        <v>0</v>
      </c>
      <c r="G1679" s="48">
        <v>0</v>
      </c>
      <c r="H1679" s="44">
        <v>0</v>
      </c>
      <c r="I1679" s="44">
        <v>0</v>
      </c>
      <c r="J1679" s="44">
        <v>0</v>
      </c>
      <c r="K1679" s="48">
        <v>0</v>
      </c>
      <c r="L1679" s="49">
        <v>32475.599999999999</v>
      </c>
      <c r="M1679" s="49">
        <v>0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50">
        <f t="shared" si="89"/>
        <v>2706.2999999999997</v>
      </c>
      <c r="U1679" s="50">
        <f t="shared" si="89"/>
        <v>0</v>
      </c>
      <c r="V1679" s="50">
        <f t="shared" si="89"/>
        <v>0</v>
      </c>
      <c r="W1679" s="50">
        <f t="shared" si="88"/>
        <v>0</v>
      </c>
      <c r="X1679" s="50">
        <f t="shared" si="88"/>
        <v>0</v>
      </c>
      <c r="Y1679" s="50">
        <f t="shared" si="88"/>
        <v>0</v>
      </c>
      <c r="Z1679" s="50">
        <f t="shared" si="88"/>
        <v>0</v>
      </c>
      <c r="AA1679" s="50">
        <f t="shared" si="86"/>
        <v>0</v>
      </c>
      <c r="AB1679" s="50">
        <f t="shared" si="90"/>
        <v>2706.2999999999997</v>
      </c>
      <c r="AC1679" s="48" t="str">
        <f>VLOOKUP(ПРОДАЖИ!C:C,'ИЗ ОСНОВЫ НОМЕНКЛАТУР'!D:E,2,0)</f>
        <v>Крепежные системы</v>
      </c>
      <c r="AD1679" s="48" t="str">
        <f>VLOOKUP(C:C,'ИЗ ОСНОВЫ НОМЕНКЛАТУР'!D:F,3,0)</f>
        <v>Конфирматы шурупы дюбель</v>
      </c>
      <c r="AE1679" s="48" t="str">
        <f>VLOOKUP(C:C,'ИЗ ОСНОВЫ НОМЕНКЛАТУР'!D:H,5,0)</f>
        <v>C</v>
      </c>
    </row>
    <row r="1680" spans="1:31" ht="9.6" customHeight="1" x14ac:dyDescent="0.2">
      <c r="A1680" s="45" t="s">
        <v>1654</v>
      </c>
      <c r="B1680" s="11"/>
      <c r="C1680" s="11" t="s">
        <v>1680</v>
      </c>
      <c r="D1680" s="44">
        <v>20</v>
      </c>
      <c r="E1680" s="44">
        <v>0</v>
      </c>
      <c r="F1680" s="48">
        <v>0</v>
      </c>
      <c r="G1680" s="48">
        <v>0</v>
      </c>
      <c r="H1680" s="44">
        <v>0</v>
      </c>
      <c r="I1680" s="44">
        <v>0</v>
      </c>
      <c r="J1680" s="44">
        <v>0</v>
      </c>
      <c r="K1680" s="48">
        <v>34</v>
      </c>
      <c r="L1680" s="49">
        <v>11880</v>
      </c>
      <c r="M1680" s="49">
        <v>0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16344.05</v>
      </c>
      <c r="T1680" s="50">
        <f t="shared" si="89"/>
        <v>990</v>
      </c>
      <c r="U1680" s="50">
        <f t="shared" si="89"/>
        <v>0</v>
      </c>
      <c r="V1680" s="50">
        <f t="shared" si="89"/>
        <v>0</v>
      </c>
      <c r="W1680" s="50">
        <f t="shared" si="88"/>
        <v>0</v>
      </c>
      <c r="X1680" s="50">
        <f t="shared" si="88"/>
        <v>0</v>
      </c>
      <c r="Y1680" s="50">
        <f t="shared" si="88"/>
        <v>0</v>
      </c>
      <c r="Z1680" s="50">
        <f t="shared" si="88"/>
        <v>0</v>
      </c>
      <c r="AA1680" s="50">
        <f t="shared" si="86"/>
        <v>1362.0041666666666</v>
      </c>
      <c r="AB1680" s="50">
        <f t="shared" si="90"/>
        <v>2352.0041666666666</v>
      </c>
      <c r="AC1680" s="48" t="str">
        <f>VLOOKUP(ПРОДАЖИ!C:C,'ИЗ ОСНОВЫ НОМЕНКЛАТУР'!D:E,2,0)</f>
        <v>Крепежные системы</v>
      </c>
      <c r="AD1680" s="48" t="str">
        <f>VLOOKUP(C:C,'ИЗ ОСНОВЫ НОМЕНКЛАТУР'!D:F,3,0)</f>
        <v>Конфирматы шурупы дюбель</v>
      </c>
      <c r="AE1680" s="48" t="str">
        <f>VLOOKUP(C:C,'ИЗ ОСНОВЫ НОМЕНКЛАТУР'!D:H,5,0)</f>
        <v>C</v>
      </c>
    </row>
    <row r="1681" spans="1:31" ht="9.6" customHeight="1" x14ac:dyDescent="0.2">
      <c r="A1681" s="45" t="s">
        <v>1654</v>
      </c>
      <c r="B1681" s="11"/>
      <c r="C1681" s="11" t="s">
        <v>1681</v>
      </c>
      <c r="D1681" s="44">
        <v>2000</v>
      </c>
      <c r="E1681" s="44">
        <v>0</v>
      </c>
      <c r="F1681" s="48">
        <v>40000</v>
      </c>
      <c r="G1681" s="48">
        <v>0</v>
      </c>
      <c r="H1681" s="44">
        <v>29000</v>
      </c>
      <c r="I1681" s="44">
        <v>0</v>
      </c>
      <c r="J1681" s="44">
        <v>9837</v>
      </c>
      <c r="K1681" s="48">
        <v>4000</v>
      </c>
      <c r="L1681" s="49">
        <v>2600</v>
      </c>
      <c r="M1681" s="49">
        <v>0</v>
      </c>
      <c r="N1681" s="10">
        <v>52000</v>
      </c>
      <c r="O1681" s="10">
        <v>0</v>
      </c>
      <c r="P1681" s="10">
        <v>39730</v>
      </c>
      <c r="Q1681" s="10">
        <v>0</v>
      </c>
      <c r="R1681" s="10">
        <v>11054.97</v>
      </c>
      <c r="S1681" s="10">
        <v>5200</v>
      </c>
      <c r="T1681" s="50">
        <f t="shared" si="89"/>
        <v>216.66666666666666</v>
      </c>
      <c r="U1681" s="50">
        <f t="shared" si="89"/>
        <v>0</v>
      </c>
      <c r="V1681" s="50">
        <f t="shared" si="89"/>
        <v>4333.333333333333</v>
      </c>
      <c r="W1681" s="50">
        <f t="shared" si="88"/>
        <v>0</v>
      </c>
      <c r="X1681" s="50">
        <f t="shared" si="88"/>
        <v>3310.8333333333335</v>
      </c>
      <c r="Y1681" s="50">
        <f t="shared" si="88"/>
        <v>0</v>
      </c>
      <c r="Z1681" s="50">
        <f t="shared" si="88"/>
        <v>921.24749999999995</v>
      </c>
      <c r="AA1681" s="50">
        <f t="shared" si="86"/>
        <v>433.33333333333331</v>
      </c>
      <c r="AB1681" s="50">
        <f t="shared" si="90"/>
        <v>9215.4141666666674</v>
      </c>
      <c r="AC1681" s="48" t="str">
        <f>VLOOKUP(ПРОДАЖИ!C:C,'ИЗ ОСНОВЫ НОМЕНКЛАТУР'!D:E,2,0)</f>
        <v>Крепежные системы</v>
      </c>
      <c r="AD1681" s="48" t="str">
        <f>VLOOKUP(C:C,'ИЗ ОСНОВЫ НОМЕНКЛАТУР'!D:F,3,0)</f>
        <v>Конфирматы шурупы дюбель</v>
      </c>
      <c r="AE1681" s="48" t="str">
        <f>VLOOKUP(C:C,'ИЗ ОСНОВЫ НОМЕНКЛАТУР'!D:H,5,0)</f>
        <v>B</v>
      </c>
    </row>
    <row r="1682" spans="1:31" ht="9.6" customHeight="1" x14ac:dyDescent="0.2">
      <c r="A1682" s="45" t="s">
        <v>1654</v>
      </c>
      <c r="B1682" s="11"/>
      <c r="C1682" s="11" t="s">
        <v>1682</v>
      </c>
      <c r="D1682" s="44">
        <v>811</v>
      </c>
      <c r="E1682" s="44">
        <v>0</v>
      </c>
      <c r="F1682" s="48">
        <v>940</v>
      </c>
      <c r="G1682" s="48">
        <v>0</v>
      </c>
      <c r="H1682" s="44">
        <v>0</v>
      </c>
      <c r="I1682" s="44">
        <v>0</v>
      </c>
      <c r="J1682" s="44">
        <v>0</v>
      </c>
      <c r="K1682" s="48">
        <v>0</v>
      </c>
      <c r="L1682" s="49">
        <v>5677</v>
      </c>
      <c r="M1682" s="49">
        <v>0</v>
      </c>
      <c r="N1682" s="10">
        <v>6580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50">
        <f t="shared" si="89"/>
        <v>473.08333333333331</v>
      </c>
      <c r="U1682" s="50">
        <f t="shared" si="89"/>
        <v>0</v>
      </c>
      <c r="V1682" s="50">
        <f t="shared" si="89"/>
        <v>548.33333333333337</v>
      </c>
      <c r="W1682" s="50">
        <f t="shared" si="88"/>
        <v>0</v>
      </c>
      <c r="X1682" s="50">
        <f t="shared" si="88"/>
        <v>0</v>
      </c>
      <c r="Y1682" s="50">
        <f t="shared" si="88"/>
        <v>0</v>
      </c>
      <c r="Z1682" s="50">
        <f t="shared" si="88"/>
        <v>0</v>
      </c>
      <c r="AA1682" s="50">
        <f t="shared" si="86"/>
        <v>0</v>
      </c>
      <c r="AB1682" s="50">
        <f t="shared" si="90"/>
        <v>1021.4166666666667</v>
      </c>
      <c r="AC1682" s="48" t="str">
        <f>VLOOKUP(ПРОДАЖИ!C:C,'ИЗ ОСНОВЫ НОМЕНКЛАТУР'!D:E,2,0)</f>
        <v>Крепежные системы</v>
      </c>
      <c r="AD1682" s="48" t="str">
        <f>VLOOKUP(C:C,'ИЗ ОСНОВЫ НОМЕНКЛАТУР'!D:F,3,0)</f>
        <v>Конфирматы шурупы дюбель</v>
      </c>
      <c r="AE1682" s="48" t="str">
        <f>VLOOKUP(C:C,'ИЗ ОСНОВЫ НОМЕНКЛАТУР'!D:H,5,0)</f>
        <v>C</v>
      </c>
    </row>
    <row r="1683" spans="1:31" ht="9.6" customHeight="1" x14ac:dyDescent="0.2">
      <c r="A1683" s="45" t="s">
        <v>1654</v>
      </c>
      <c r="B1683" s="11"/>
      <c r="C1683" s="11" t="s">
        <v>1683</v>
      </c>
      <c r="D1683" s="44">
        <v>1611</v>
      </c>
      <c r="E1683" s="44">
        <v>0</v>
      </c>
      <c r="F1683" s="48">
        <v>0</v>
      </c>
      <c r="G1683" s="48">
        <v>0</v>
      </c>
      <c r="H1683" s="44">
        <v>0</v>
      </c>
      <c r="I1683" s="44">
        <v>0</v>
      </c>
      <c r="J1683" s="44">
        <v>0</v>
      </c>
      <c r="K1683" s="48">
        <v>0</v>
      </c>
      <c r="L1683" s="49">
        <v>17721</v>
      </c>
      <c r="M1683" s="49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50">
        <f t="shared" si="89"/>
        <v>1476.75</v>
      </c>
      <c r="U1683" s="50">
        <f t="shared" si="89"/>
        <v>0</v>
      </c>
      <c r="V1683" s="50">
        <f t="shared" si="89"/>
        <v>0</v>
      </c>
      <c r="W1683" s="50">
        <f t="shared" si="88"/>
        <v>0</v>
      </c>
      <c r="X1683" s="50">
        <f t="shared" si="88"/>
        <v>0</v>
      </c>
      <c r="Y1683" s="50">
        <f t="shared" si="88"/>
        <v>0</v>
      </c>
      <c r="Z1683" s="50">
        <f t="shared" si="88"/>
        <v>0</v>
      </c>
      <c r="AA1683" s="50">
        <f t="shared" si="86"/>
        <v>0</v>
      </c>
      <c r="AB1683" s="50">
        <f t="shared" si="90"/>
        <v>1476.75</v>
      </c>
      <c r="AC1683" s="48" t="str">
        <f>VLOOKUP(ПРОДАЖИ!C:C,'ИЗ ОСНОВЫ НОМЕНКЛАТУР'!D:E,2,0)</f>
        <v>Крепежные системы</v>
      </c>
      <c r="AD1683" s="48" t="str">
        <f>VLOOKUP(C:C,'ИЗ ОСНОВЫ НОМЕНКЛАТУР'!D:F,3,0)</f>
        <v>Конфирматы шурупы дюбель</v>
      </c>
      <c r="AE1683" s="48" t="str">
        <f>VLOOKUP(C:C,'ИЗ ОСНОВЫ НОМЕНКЛАТУР'!D:H,5,0)</f>
        <v>C</v>
      </c>
    </row>
    <row r="1684" spans="1:31" ht="9.6" customHeight="1" x14ac:dyDescent="0.2">
      <c r="A1684" s="45" t="s">
        <v>1654</v>
      </c>
      <c r="B1684" s="11"/>
      <c r="C1684" s="11" t="s">
        <v>1684</v>
      </c>
      <c r="D1684" s="44">
        <v>2116</v>
      </c>
      <c r="E1684" s="44">
        <v>0</v>
      </c>
      <c r="F1684" s="48">
        <v>0</v>
      </c>
      <c r="G1684" s="48">
        <v>0</v>
      </c>
      <c r="H1684" s="44">
        <v>0</v>
      </c>
      <c r="I1684" s="44">
        <v>0</v>
      </c>
      <c r="J1684" s="44">
        <v>0</v>
      </c>
      <c r="K1684" s="48">
        <v>0</v>
      </c>
      <c r="L1684" s="49">
        <v>11109</v>
      </c>
      <c r="M1684" s="49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50">
        <f t="shared" si="89"/>
        <v>925.75</v>
      </c>
      <c r="U1684" s="50">
        <f t="shared" si="89"/>
        <v>0</v>
      </c>
      <c r="V1684" s="50">
        <f t="shared" si="89"/>
        <v>0</v>
      </c>
      <c r="W1684" s="50">
        <f t="shared" si="88"/>
        <v>0</v>
      </c>
      <c r="X1684" s="50">
        <f t="shared" si="88"/>
        <v>0</v>
      </c>
      <c r="Y1684" s="50">
        <f t="shared" si="88"/>
        <v>0</v>
      </c>
      <c r="Z1684" s="50">
        <f t="shared" si="88"/>
        <v>0</v>
      </c>
      <c r="AA1684" s="50">
        <f t="shared" si="86"/>
        <v>0</v>
      </c>
      <c r="AB1684" s="50">
        <f t="shared" si="90"/>
        <v>925.75</v>
      </c>
      <c r="AC1684" s="48" t="str">
        <f>VLOOKUP(ПРОДАЖИ!C:C,'ИЗ ОСНОВЫ НОМЕНКЛАТУР'!D:E,2,0)</f>
        <v>Крепежные системы</v>
      </c>
      <c r="AD1684" s="48" t="str">
        <f>VLOOKUP(C:C,'ИЗ ОСНОВЫ НОМЕНКЛАТУР'!D:F,3,0)</f>
        <v>Конфирматы шурупы дюбель</v>
      </c>
      <c r="AE1684" s="48" t="str">
        <f>VLOOKUP(C:C,'ИЗ ОСНОВЫ НОМЕНКЛАТУР'!D:H,5,0)</f>
        <v>C</v>
      </c>
    </row>
    <row r="1685" spans="1:31" ht="9.6" customHeight="1" x14ac:dyDescent="0.2">
      <c r="A1685" s="45" t="s">
        <v>1654</v>
      </c>
      <c r="B1685" s="11"/>
      <c r="C1685" s="11" t="s">
        <v>1685</v>
      </c>
      <c r="D1685" s="44">
        <v>818</v>
      </c>
      <c r="E1685" s="44">
        <v>0</v>
      </c>
      <c r="F1685" s="48">
        <v>0</v>
      </c>
      <c r="G1685" s="48">
        <v>0</v>
      </c>
      <c r="H1685" s="44">
        <v>0</v>
      </c>
      <c r="I1685" s="44">
        <v>0</v>
      </c>
      <c r="J1685" s="44">
        <v>0</v>
      </c>
      <c r="K1685" s="48">
        <v>0</v>
      </c>
      <c r="L1685" s="49">
        <v>11452</v>
      </c>
      <c r="M1685" s="49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50">
        <f t="shared" si="89"/>
        <v>954.33333333333337</v>
      </c>
      <c r="U1685" s="50">
        <f t="shared" si="89"/>
        <v>0</v>
      </c>
      <c r="V1685" s="50">
        <f t="shared" si="89"/>
        <v>0</v>
      </c>
      <c r="W1685" s="50">
        <f t="shared" si="88"/>
        <v>0</v>
      </c>
      <c r="X1685" s="50">
        <f t="shared" si="88"/>
        <v>0</v>
      </c>
      <c r="Y1685" s="50">
        <f t="shared" si="88"/>
        <v>0</v>
      </c>
      <c r="Z1685" s="50">
        <f t="shared" si="88"/>
        <v>0</v>
      </c>
      <c r="AA1685" s="50">
        <f t="shared" si="86"/>
        <v>0</v>
      </c>
      <c r="AB1685" s="50">
        <f t="shared" si="90"/>
        <v>954.33333333333337</v>
      </c>
      <c r="AC1685" s="48" t="str">
        <f>VLOOKUP(ПРОДАЖИ!C:C,'ИЗ ОСНОВЫ НОМЕНКЛАТУР'!D:E,2,0)</f>
        <v>Крепежные системы</v>
      </c>
      <c r="AD1685" s="48" t="str">
        <f>VLOOKUP(C:C,'ИЗ ОСНОВЫ НОМЕНКЛАТУР'!D:F,3,0)</f>
        <v>Конфирматы шурупы дюбель</v>
      </c>
      <c r="AE1685" s="48" t="str">
        <f>VLOOKUP(C:C,'ИЗ ОСНОВЫ НОМЕНКЛАТУР'!D:H,5,0)</f>
        <v>C</v>
      </c>
    </row>
    <row r="1686" spans="1:31" ht="9.6" customHeight="1" x14ac:dyDescent="0.2">
      <c r="A1686" s="45" t="s">
        <v>1654</v>
      </c>
      <c r="B1686" s="11"/>
      <c r="C1686" s="11" t="s">
        <v>1686</v>
      </c>
      <c r="D1686" s="44">
        <v>8.5</v>
      </c>
      <c r="E1686" s="44">
        <v>0</v>
      </c>
      <c r="F1686" s="48">
        <v>0</v>
      </c>
      <c r="G1686" s="48">
        <v>0</v>
      </c>
      <c r="H1686" s="44">
        <v>0</v>
      </c>
      <c r="I1686" s="44">
        <v>0</v>
      </c>
      <c r="J1686" s="44">
        <v>0</v>
      </c>
      <c r="K1686" s="48">
        <v>0</v>
      </c>
      <c r="L1686" s="49">
        <v>12532.4</v>
      </c>
      <c r="M1686" s="49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50">
        <f t="shared" si="89"/>
        <v>1044.3666666666666</v>
      </c>
      <c r="U1686" s="50">
        <f t="shared" si="89"/>
        <v>0</v>
      </c>
      <c r="V1686" s="50">
        <f t="shared" si="89"/>
        <v>0</v>
      </c>
      <c r="W1686" s="50">
        <f t="shared" si="88"/>
        <v>0</v>
      </c>
      <c r="X1686" s="50">
        <f t="shared" si="88"/>
        <v>0</v>
      </c>
      <c r="Y1686" s="50">
        <f t="shared" si="88"/>
        <v>0</v>
      </c>
      <c r="Z1686" s="50">
        <f t="shared" si="88"/>
        <v>0</v>
      </c>
      <c r="AA1686" s="50">
        <f t="shared" si="86"/>
        <v>0</v>
      </c>
      <c r="AB1686" s="50">
        <f t="shared" si="90"/>
        <v>1044.3666666666666</v>
      </c>
      <c r="AC1686" s="48" t="str">
        <f>VLOOKUP(ПРОДАЖИ!C:C,'ИЗ ОСНОВЫ НОМЕНКЛАТУР'!D:E,2,0)</f>
        <v>Крепежные системы</v>
      </c>
      <c r="AD1686" s="48" t="str">
        <f>VLOOKUP(C:C,'ИЗ ОСНОВЫ НОМЕНКЛАТУР'!D:F,3,0)</f>
        <v>Конфирматы шурупы дюбель</v>
      </c>
      <c r="AE1686" s="48" t="str">
        <f>VLOOKUP(C:C,'ИЗ ОСНОВЫ НОМЕНКЛАТУР'!D:H,5,0)</f>
        <v>C</v>
      </c>
    </row>
    <row r="1687" spans="1:31" ht="9.6" customHeight="1" x14ac:dyDescent="0.2">
      <c r="A1687" s="45" t="s">
        <v>1654</v>
      </c>
      <c r="B1687" s="11"/>
      <c r="C1687" s="11" t="s">
        <v>1687</v>
      </c>
      <c r="D1687" s="44">
        <v>8</v>
      </c>
      <c r="E1687" s="44">
        <v>0</v>
      </c>
      <c r="F1687" s="48">
        <v>0</v>
      </c>
      <c r="G1687" s="48">
        <v>0</v>
      </c>
      <c r="H1687" s="44">
        <v>0</v>
      </c>
      <c r="I1687" s="44">
        <v>0</v>
      </c>
      <c r="J1687" s="44">
        <v>0</v>
      </c>
      <c r="K1687" s="48">
        <v>0</v>
      </c>
      <c r="L1687" s="49">
        <v>10400</v>
      </c>
      <c r="M1687" s="49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50">
        <f t="shared" si="89"/>
        <v>866.66666666666663</v>
      </c>
      <c r="U1687" s="50">
        <f t="shared" si="89"/>
        <v>0</v>
      </c>
      <c r="V1687" s="50">
        <f t="shared" si="89"/>
        <v>0</v>
      </c>
      <c r="W1687" s="50">
        <f t="shared" si="88"/>
        <v>0</v>
      </c>
      <c r="X1687" s="50">
        <f t="shared" si="88"/>
        <v>0</v>
      </c>
      <c r="Y1687" s="50">
        <f t="shared" si="88"/>
        <v>0</v>
      </c>
      <c r="Z1687" s="50">
        <f t="shared" si="88"/>
        <v>0</v>
      </c>
      <c r="AA1687" s="50">
        <f t="shared" si="86"/>
        <v>0</v>
      </c>
      <c r="AB1687" s="50">
        <f t="shared" si="90"/>
        <v>866.66666666666663</v>
      </c>
      <c r="AC1687" s="48" t="str">
        <f>VLOOKUP(ПРОДАЖИ!C:C,'ИЗ ОСНОВЫ НОМЕНКЛАТУР'!D:E,2,0)</f>
        <v>Крепежные системы</v>
      </c>
      <c r="AD1687" s="48" t="str">
        <f>VLOOKUP(C:C,'ИЗ ОСНОВЫ НОМЕНКЛАТУР'!D:F,3,0)</f>
        <v>Конфирматы шурупы дюбель</v>
      </c>
      <c r="AE1687" s="48" t="str">
        <f>VLOOKUP(C:C,'ИЗ ОСНОВЫ НОМЕНКЛАТУР'!D:H,5,0)</f>
        <v>C</v>
      </c>
    </row>
    <row r="1688" spans="1:31" ht="9.6" customHeight="1" x14ac:dyDescent="0.2">
      <c r="A1688" s="45" t="s">
        <v>1654</v>
      </c>
      <c r="B1688" s="11"/>
      <c r="C1688" s="11" t="s">
        <v>1688</v>
      </c>
      <c r="D1688" s="44">
        <v>5</v>
      </c>
      <c r="E1688" s="44">
        <v>0</v>
      </c>
      <c r="F1688" s="48">
        <v>0</v>
      </c>
      <c r="G1688" s="48">
        <v>0</v>
      </c>
      <c r="H1688" s="44">
        <v>0</v>
      </c>
      <c r="I1688" s="44">
        <v>0</v>
      </c>
      <c r="J1688" s="44">
        <v>0</v>
      </c>
      <c r="K1688" s="48">
        <v>24</v>
      </c>
      <c r="L1688" s="49">
        <v>2700</v>
      </c>
      <c r="M1688" s="49">
        <v>0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11040</v>
      </c>
      <c r="T1688" s="50">
        <f t="shared" si="89"/>
        <v>225</v>
      </c>
      <c r="U1688" s="50">
        <f t="shared" si="89"/>
        <v>0</v>
      </c>
      <c r="V1688" s="50">
        <f t="shared" si="89"/>
        <v>0</v>
      </c>
      <c r="W1688" s="50">
        <f t="shared" si="88"/>
        <v>0</v>
      </c>
      <c r="X1688" s="50">
        <f t="shared" si="88"/>
        <v>0</v>
      </c>
      <c r="Y1688" s="50">
        <f t="shared" si="88"/>
        <v>0</v>
      </c>
      <c r="Z1688" s="50">
        <f t="shared" si="88"/>
        <v>0</v>
      </c>
      <c r="AA1688" s="50">
        <f t="shared" si="86"/>
        <v>920</v>
      </c>
      <c r="AB1688" s="50">
        <f t="shared" si="90"/>
        <v>1145</v>
      </c>
      <c r="AC1688" s="48" t="str">
        <f>VLOOKUP(ПРОДАЖИ!C:C,'ИЗ ОСНОВЫ НОМЕНКЛАТУР'!D:E,2,0)</f>
        <v>Крепежные системы</v>
      </c>
      <c r="AD1688" s="48" t="str">
        <f>VLOOKUP(C:C,'ИЗ ОСНОВЫ НОМЕНКЛАТУР'!D:F,3,0)</f>
        <v>Конфирматы шурупы дюбель</v>
      </c>
      <c r="AE1688" s="48" t="str">
        <f>VLOOKUP(C:C,'ИЗ ОСНОВЫ НОМЕНКЛАТУР'!D:H,5,0)</f>
        <v>C</v>
      </c>
    </row>
    <row r="1689" spans="1:31" ht="9.6" customHeight="1" x14ac:dyDescent="0.2">
      <c r="A1689" s="45" t="s">
        <v>1654</v>
      </c>
      <c r="B1689" s="11"/>
      <c r="C1689" s="11" t="s">
        <v>1689</v>
      </c>
      <c r="D1689" s="44">
        <v>76</v>
      </c>
      <c r="E1689" s="44">
        <v>0</v>
      </c>
      <c r="F1689" s="48">
        <v>308</v>
      </c>
      <c r="G1689" s="48">
        <v>0</v>
      </c>
      <c r="H1689" s="44">
        <v>0</v>
      </c>
      <c r="I1689" s="44">
        <v>0</v>
      </c>
      <c r="J1689" s="44">
        <v>0</v>
      </c>
      <c r="K1689" s="48">
        <v>0</v>
      </c>
      <c r="L1689" s="49">
        <v>1102</v>
      </c>
      <c r="M1689" s="49">
        <v>0</v>
      </c>
      <c r="N1689" s="10">
        <v>4466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50">
        <f t="shared" si="89"/>
        <v>91.833333333333329</v>
      </c>
      <c r="U1689" s="50">
        <f t="shared" si="89"/>
        <v>0</v>
      </c>
      <c r="V1689" s="50">
        <f t="shared" si="89"/>
        <v>372.16666666666669</v>
      </c>
      <c r="W1689" s="50">
        <f t="shared" si="88"/>
        <v>0</v>
      </c>
      <c r="X1689" s="50">
        <f t="shared" si="88"/>
        <v>0</v>
      </c>
      <c r="Y1689" s="50">
        <f t="shared" si="88"/>
        <v>0</v>
      </c>
      <c r="Z1689" s="50">
        <f t="shared" si="88"/>
        <v>0</v>
      </c>
      <c r="AA1689" s="50">
        <f t="shared" si="86"/>
        <v>0</v>
      </c>
      <c r="AB1689" s="50">
        <f t="shared" si="90"/>
        <v>464</v>
      </c>
      <c r="AC1689" s="48" t="str">
        <f>VLOOKUP(ПРОДАЖИ!C:C,'ИЗ ОСНОВЫ НОМЕНКЛАТУР'!D:E,2,0)</f>
        <v>Крепежные системы</v>
      </c>
      <c r="AD1689" s="48" t="str">
        <f>VLOOKUP(C:C,'ИЗ ОСНОВЫ НОМЕНКЛАТУР'!D:F,3,0)</f>
        <v>Конфирматы шурупы дюбель</v>
      </c>
      <c r="AE1689" s="48" t="str">
        <f>VLOOKUP(C:C,'ИЗ ОСНОВЫ НОМЕНКЛАТУР'!D:H,5,0)</f>
        <v>C</v>
      </c>
    </row>
    <row r="1690" spans="1:31" ht="9.6" customHeight="1" x14ac:dyDescent="0.2">
      <c r="A1690" s="45" t="s">
        <v>1654</v>
      </c>
      <c r="B1690" s="11"/>
      <c r="C1690" s="11" t="s">
        <v>1690</v>
      </c>
      <c r="D1690" s="44">
        <v>8</v>
      </c>
      <c r="E1690" s="44">
        <v>0</v>
      </c>
      <c r="F1690" s="48">
        <v>0</v>
      </c>
      <c r="G1690" s="48">
        <v>0</v>
      </c>
      <c r="H1690" s="44">
        <v>0</v>
      </c>
      <c r="I1690" s="44">
        <v>0</v>
      </c>
      <c r="J1690" s="44">
        <v>0</v>
      </c>
      <c r="K1690" s="48">
        <v>0</v>
      </c>
      <c r="L1690" s="49">
        <v>7840</v>
      </c>
      <c r="M1690" s="49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50">
        <f t="shared" si="89"/>
        <v>653.33333333333337</v>
      </c>
      <c r="U1690" s="50">
        <f t="shared" si="89"/>
        <v>0</v>
      </c>
      <c r="V1690" s="50">
        <f t="shared" si="89"/>
        <v>0</v>
      </c>
      <c r="W1690" s="50">
        <f t="shared" si="88"/>
        <v>0</v>
      </c>
      <c r="X1690" s="50">
        <f t="shared" si="88"/>
        <v>0</v>
      </c>
      <c r="Y1690" s="50">
        <f t="shared" si="88"/>
        <v>0</v>
      </c>
      <c r="Z1690" s="50">
        <f t="shared" si="88"/>
        <v>0</v>
      </c>
      <c r="AA1690" s="50">
        <f t="shared" si="86"/>
        <v>0</v>
      </c>
      <c r="AB1690" s="50">
        <f t="shared" si="90"/>
        <v>653.33333333333337</v>
      </c>
      <c r="AC1690" s="48" t="str">
        <f>VLOOKUP(ПРОДАЖИ!C:C,'ИЗ ОСНОВЫ НОМЕНКЛАТУР'!D:E,2,0)</f>
        <v>Крепежные системы</v>
      </c>
      <c r="AD1690" s="48" t="str">
        <f>VLOOKUP(C:C,'ИЗ ОСНОВЫ НОМЕНКЛАТУР'!D:F,3,0)</f>
        <v>Конфирматы шурупы дюбель</v>
      </c>
      <c r="AE1690" s="48" t="str">
        <f>VLOOKUP(C:C,'ИЗ ОСНОВЫ НОМЕНКЛАТУР'!D:H,5,0)</f>
        <v>C</v>
      </c>
    </row>
    <row r="1691" spans="1:31" ht="9.6" customHeight="1" x14ac:dyDescent="0.2">
      <c r="A1691" s="45" t="s">
        <v>1654</v>
      </c>
      <c r="B1691" s="11"/>
      <c r="C1691" s="11" t="s">
        <v>1691</v>
      </c>
      <c r="D1691" s="44">
        <v>6</v>
      </c>
      <c r="E1691" s="44">
        <v>0</v>
      </c>
      <c r="F1691" s="48">
        <v>0</v>
      </c>
      <c r="G1691" s="48">
        <v>0</v>
      </c>
      <c r="H1691" s="44">
        <v>0</v>
      </c>
      <c r="I1691" s="44">
        <v>0</v>
      </c>
      <c r="J1691" s="44">
        <v>0</v>
      </c>
      <c r="K1691" s="48">
        <v>0</v>
      </c>
      <c r="L1691" s="49">
        <v>10443.67</v>
      </c>
      <c r="M1691" s="49">
        <v>0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50">
        <f t="shared" si="89"/>
        <v>870.30583333333334</v>
      </c>
      <c r="U1691" s="50">
        <f t="shared" si="89"/>
        <v>0</v>
      </c>
      <c r="V1691" s="50">
        <f t="shared" si="89"/>
        <v>0</v>
      </c>
      <c r="W1691" s="50">
        <f t="shared" si="88"/>
        <v>0</v>
      </c>
      <c r="X1691" s="50">
        <f t="shared" si="88"/>
        <v>0</v>
      </c>
      <c r="Y1691" s="50">
        <f t="shared" si="88"/>
        <v>0</v>
      </c>
      <c r="Z1691" s="50">
        <f t="shared" si="88"/>
        <v>0</v>
      </c>
      <c r="AA1691" s="50">
        <f t="shared" si="86"/>
        <v>0</v>
      </c>
      <c r="AB1691" s="50">
        <f t="shared" si="90"/>
        <v>870.30583333333334</v>
      </c>
      <c r="AC1691" s="48" t="str">
        <f>VLOOKUP(ПРОДАЖИ!C:C,'ИЗ ОСНОВЫ НОМЕНКЛАТУР'!D:E,2,0)</f>
        <v>Крепежные системы</v>
      </c>
      <c r="AD1691" s="48" t="str">
        <f>VLOOKUP(C:C,'ИЗ ОСНОВЫ НОМЕНКЛАТУР'!D:F,3,0)</f>
        <v>Конфирматы шурупы дюбель</v>
      </c>
      <c r="AE1691" s="48" t="str">
        <f>VLOOKUP(C:C,'ИЗ ОСНОВЫ НОМЕНКЛАТУР'!D:H,5,0)</f>
        <v>C</v>
      </c>
    </row>
    <row r="1692" spans="1:31" ht="9.6" customHeight="1" x14ac:dyDescent="0.2">
      <c r="A1692" s="45" t="s">
        <v>1654</v>
      </c>
      <c r="B1692" s="11"/>
      <c r="C1692" s="11" t="s">
        <v>1692</v>
      </c>
      <c r="D1692" s="44">
        <v>7</v>
      </c>
      <c r="E1692" s="44">
        <v>0</v>
      </c>
      <c r="F1692" s="48">
        <v>0</v>
      </c>
      <c r="G1692" s="48">
        <v>0</v>
      </c>
      <c r="H1692" s="44">
        <v>0</v>
      </c>
      <c r="I1692" s="44">
        <v>0</v>
      </c>
      <c r="J1692" s="44">
        <v>0</v>
      </c>
      <c r="K1692" s="48">
        <v>0</v>
      </c>
      <c r="L1692" s="49">
        <v>6860</v>
      </c>
      <c r="M1692" s="49">
        <v>0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50">
        <f t="shared" si="89"/>
        <v>571.66666666666663</v>
      </c>
      <c r="U1692" s="50">
        <f t="shared" si="89"/>
        <v>0</v>
      </c>
      <c r="V1692" s="50">
        <f t="shared" si="89"/>
        <v>0</v>
      </c>
      <c r="W1692" s="50">
        <f t="shared" si="88"/>
        <v>0</v>
      </c>
      <c r="X1692" s="50">
        <f t="shared" si="88"/>
        <v>0</v>
      </c>
      <c r="Y1692" s="50">
        <f t="shared" si="88"/>
        <v>0</v>
      </c>
      <c r="Z1692" s="50">
        <f t="shared" si="88"/>
        <v>0</v>
      </c>
      <c r="AA1692" s="50">
        <f t="shared" si="88"/>
        <v>0</v>
      </c>
      <c r="AB1692" s="50">
        <f t="shared" si="90"/>
        <v>571.66666666666663</v>
      </c>
      <c r="AC1692" s="48" t="str">
        <f>VLOOKUP(ПРОДАЖИ!C:C,'ИЗ ОСНОВЫ НОМЕНКЛАТУР'!D:E,2,0)</f>
        <v>Крепежные системы</v>
      </c>
      <c r="AD1692" s="48" t="str">
        <f>VLOOKUP(C:C,'ИЗ ОСНОВЫ НОМЕНКЛАТУР'!D:F,3,0)</f>
        <v>Конфирматы шурупы дюбель</v>
      </c>
      <c r="AE1692" s="48" t="str">
        <f>VLOOKUP(C:C,'ИЗ ОСНОВЫ НОМЕНКЛАТУР'!D:H,5,0)</f>
        <v>C</v>
      </c>
    </row>
    <row r="1693" spans="1:31" ht="9.6" customHeight="1" x14ac:dyDescent="0.2">
      <c r="A1693" s="45" t="s">
        <v>1654</v>
      </c>
      <c r="B1693" s="11"/>
      <c r="C1693" s="11" t="s">
        <v>1693</v>
      </c>
      <c r="D1693" s="44">
        <v>3</v>
      </c>
      <c r="E1693" s="44">
        <v>0</v>
      </c>
      <c r="F1693" s="48">
        <v>0</v>
      </c>
      <c r="G1693" s="48">
        <v>0</v>
      </c>
      <c r="H1693" s="44">
        <v>0</v>
      </c>
      <c r="I1693" s="44">
        <v>0</v>
      </c>
      <c r="J1693" s="44">
        <v>0</v>
      </c>
      <c r="K1693" s="48">
        <v>0</v>
      </c>
      <c r="L1693" s="49">
        <v>5441.7</v>
      </c>
      <c r="M1693" s="49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50">
        <f t="shared" si="89"/>
        <v>453.47499999999997</v>
      </c>
      <c r="U1693" s="50">
        <f t="shared" si="89"/>
        <v>0</v>
      </c>
      <c r="V1693" s="50">
        <f t="shared" si="89"/>
        <v>0</v>
      </c>
      <c r="W1693" s="50">
        <f t="shared" si="88"/>
        <v>0</v>
      </c>
      <c r="X1693" s="50">
        <f t="shared" si="88"/>
        <v>0</v>
      </c>
      <c r="Y1693" s="50">
        <f t="shared" si="88"/>
        <v>0</v>
      </c>
      <c r="Z1693" s="50">
        <f t="shared" si="88"/>
        <v>0</v>
      </c>
      <c r="AA1693" s="50">
        <f t="shared" si="88"/>
        <v>0</v>
      </c>
      <c r="AB1693" s="50">
        <f t="shared" si="90"/>
        <v>453.47499999999997</v>
      </c>
      <c r="AC1693" s="48" t="str">
        <f>VLOOKUP(ПРОДАЖИ!C:C,'ИЗ ОСНОВЫ НОМЕНКЛАТУР'!D:E,2,0)</f>
        <v>Крепежные системы</v>
      </c>
      <c r="AD1693" s="48" t="str">
        <f>VLOOKUP(C:C,'ИЗ ОСНОВЫ НОМЕНКЛАТУР'!D:F,3,0)</f>
        <v>Конфирматы шурупы дюбель</v>
      </c>
      <c r="AE1693" s="48" t="str">
        <f>VLOOKUP(C:C,'ИЗ ОСНОВЫ НОМЕНКЛАТУР'!D:H,5,0)</f>
        <v>C</v>
      </c>
    </row>
    <row r="1694" spans="1:31" ht="9.6" customHeight="1" x14ac:dyDescent="0.2">
      <c r="A1694" s="45" t="s">
        <v>1654</v>
      </c>
      <c r="B1694" s="11"/>
      <c r="C1694" s="11" t="s">
        <v>1694</v>
      </c>
      <c r="D1694" s="44">
        <v>94</v>
      </c>
      <c r="E1694" s="44">
        <v>0</v>
      </c>
      <c r="F1694" s="48">
        <v>0</v>
      </c>
      <c r="G1694" s="48">
        <v>0</v>
      </c>
      <c r="H1694" s="44">
        <v>0</v>
      </c>
      <c r="I1694" s="44">
        <v>0</v>
      </c>
      <c r="J1694" s="44">
        <v>0</v>
      </c>
      <c r="K1694" s="48">
        <v>0</v>
      </c>
      <c r="L1694" s="49">
        <v>2068</v>
      </c>
      <c r="M1694" s="49">
        <v>0</v>
      </c>
      <c r="N1694" s="10">
        <v>0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50">
        <f t="shared" si="89"/>
        <v>172.33333333333334</v>
      </c>
      <c r="U1694" s="50">
        <f t="shared" si="89"/>
        <v>0</v>
      </c>
      <c r="V1694" s="50">
        <f t="shared" si="89"/>
        <v>0</v>
      </c>
      <c r="W1694" s="50">
        <f t="shared" si="88"/>
        <v>0</v>
      </c>
      <c r="X1694" s="50">
        <f t="shared" si="88"/>
        <v>0</v>
      </c>
      <c r="Y1694" s="50">
        <f t="shared" si="88"/>
        <v>0</v>
      </c>
      <c r="Z1694" s="50">
        <f t="shared" si="88"/>
        <v>0</v>
      </c>
      <c r="AA1694" s="50">
        <f t="shared" si="88"/>
        <v>0</v>
      </c>
      <c r="AB1694" s="50">
        <f t="shared" si="90"/>
        <v>172.33333333333334</v>
      </c>
      <c r="AC1694" s="48" t="str">
        <f>VLOOKUP(ПРОДАЖИ!C:C,'ИЗ ОСНОВЫ НОМЕНКЛАТУР'!D:E,2,0)</f>
        <v>Крепежные системы</v>
      </c>
      <c r="AD1694" s="48" t="str">
        <f>VLOOKUP(C:C,'ИЗ ОСНОВЫ НОМЕНКЛАТУР'!D:F,3,0)</f>
        <v>Конфирматы шурупы дюбель</v>
      </c>
      <c r="AE1694" s="48" t="str">
        <f>VLOOKUP(C:C,'ИЗ ОСНОВЫ НОМЕНКЛАТУР'!D:H,5,0)</f>
        <v>C</v>
      </c>
    </row>
    <row r="1695" spans="1:31" ht="9.6" customHeight="1" x14ac:dyDescent="0.2">
      <c r="A1695" s="45" t="s">
        <v>1654</v>
      </c>
      <c r="B1695" s="11"/>
      <c r="C1695" s="11" t="s">
        <v>1695</v>
      </c>
      <c r="D1695" s="44">
        <v>0</v>
      </c>
      <c r="E1695" s="44">
        <v>0</v>
      </c>
      <c r="F1695" s="48">
        <v>0</v>
      </c>
      <c r="G1695" s="48">
        <v>0</v>
      </c>
      <c r="H1695" s="44">
        <v>0</v>
      </c>
      <c r="I1695" s="44">
        <v>0</v>
      </c>
      <c r="J1695" s="44">
        <v>6</v>
      </c>
      <c r="K1695" s="48">
        <v>0</v>
      </c>
      <c r="L1695" s="49">
        <v>0</v>
      </c>
      <c r="M1695" s="49">
        <v>0</v>
      </c>
      <c r="N1695" s="10">
        <v>0</v>
      </c>
      <c r="O1695" s="10">
        <v>0</v>
      </c>
      <c r="P1695" s="10">
        <v>0</v>
      </c>
      <c r="Q1695" s="10">
        <v>0</v>
      </c>
      <c r="R1695" s="10">
        <v>2928.1</v>
      </c>
      <c r="S1695" s="10">
        <v>0</v>
      </c>
      <c r="T1695" s="50">
        <f t="shared" si="89"/>
        <v>0</v>
      </c>
      <c r="U1695" s="50">
        <f t="shared" si="89"/>
        <v>0</v>
      </c>
      <c r="V1695" s="50">
        <f t="shared" si="89"/>
        <v>0</v>
      </c>
      <c r="W1695" s="50">
        <f t="shared" si="88"/>
        <v>0</v>
      </c>
      <c r="X1695" s="50">
        <f t="shared" si="88"/>
        <v>0</v>
      </c>
      <c r="Y1695" s="50">
        <f t="shared" si="88"/>
        <v>0</v>
      </c>
      <c r="Z1695" s="50">
        <f t="shared" si="88"/>
        <v>244.00833333333333</v>
      </c>
      <c r="AA1695" s="50">
        <f t="shared" si="88"/>
        <v>0</v>
      </c>
      <c r="AB1695" s="50">
        <f t="shared" si="90"/>
        <v>244.00833333333333</v>
      </c>
      <c r="AC1695" s="48" t="str">
        <f>VLOOKUP(ПРОДАЖИ!C:C,'ИЗ ОСНОВЫ НОМЕНКЛАТУР'!D:E,2,0)</f>
        <v>Крепежные системы</v>
      </c>
      <c r="AD1695" s="48" t="str">
        <f>VLOOKUP(C:C,'ИЗ ОСНОВЫ НОМЕНКЛАТУР'!D:F,3,0)</f>
        <v>Конфирматы шурупы дюбель</v>
      </c>
      <c r="AE1695" s="48" t="str">
        <f>VLOOKUP(C:C,'ИЗ ОСНОВЫ НОМЕНКЛАТУР'!D:H,5,0)</f>
        <v>C</v>
      </c>
    </row>
    <row r="1696" spans="1:31" ht="9.6" customHeight="1" x14ac:dyDescent="0.2">
      <c r="A1696" s="45" t="s">
        <v>1654</v>
      </c>
      <c r="B1696" s="11"/>
      <c r="C1696" s="11" t="s">
        <v>1696</v>
      </c>
      <c r="D1696" s="44">
        <v>10</v>
      </c>
      <c r="E1696" s="44">
        <v>0</v>
      </c>
      <c r="F1696" s="48">
        <v>0</v>
      </c>
      <c r="G1696" s="48">
        <v>0</v>
      </c>
      <c r="H1696" s="44">
        <v>0</v>
      </c>
      <c r="I1696" s="44">
        <v>0</v>
      </c>
      <c r="J1696" s="44">
        <v>0</v>
      </c>
      <c r="K1696" s="48">
        <v>0</v>
      </c>
      <c r="L1696" s="49">
        <v>97.5</v>
      </c>
      <c r="M1696" s="49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50">
        <f t="shared" si="89"/>
        <v>8.125</v>
      </c>
      <c r="U1696" s="50">
        <f t="shared" si="89"/>
        <v>0</v>
      </c>
      <c r="V1696" s="50">
        <f t="shared" si="89"/>
        <v>0</v>
      </c>
      <c r="W1696" s="50">
        <f t="shared" si="88"/>
        <v>0</v>
      </c>
      <c r="X1696" s="50">
        <f t="shared" si="88"/>
        <v>0</v>
      </c>
      <c r="Y1696" s="50">
        <f t="shared" si="88"/>
        <v>0</v>
      </c>
      <c r="Z1696" s="50">
        <f t="shared" si="88"/>
        <v>0</v>
      </c>
      <c r="AA1696" s="50">
        <f t="shared" si="88"/>
        <v>0</v>
      </c>
      <c r="AB1696" s="50">
        <f t="shared" si="90"/>
        <v>8.125</v>
      </c>
      <c r="AC1696" s="48" t="str">
        <f>VLOOKUP(ПРОДАЖИ!C:C,'ИЗ ОСНОВЫ НОМЕНКЛАТУР'!D:E,2,0)</f>
        <v>Крепежные системы</v>
      </c>
      <c r="AD1696" s="48" t="str">
        <f>VLOOKUP(C:C,'ИЗ ОСНОВЫ НОМЕНКЛАТУР'!D:F,3,0)</f>
        <v>Конфирматы шурупы дюбель</v>
      </c>
      <c r="AE1696" s="48" t="str">
        <f>VLOOKUP(C:C,'ИЗ ОСНОВЫ НОМЕНКЛАТУР'!D:H,5,0)</f>
        <v>C</v>
      </c>
    </row>
    <row r="1697" spans="1:31" ht="9.6" customHeight="1" x14ac:dyDescent="0.2">
      <c r="A1697" s="45" t="s">
        <v>1654</v>
      </c>
      <c r="B1697" s="11"/>
      <c r="C1697" s="11" t="s">
        <v>1697</v>
      </c>
      <c r="D1697" s="44">
        <v>0</v>
      </c>
      <c r="E1697" s="44">
        <v>0</v>
      </c>
      <c r="F1697" s="48">
        <v>72</v>
      </c>
      <c r="G1697" s="48">
        <v>0</v>
      </c>
      <c r="H1697" s="44">
        <v>0</v>
      </c>
      <c r="I1697" s="44">
        <v>0</v>
      </c>
      <c r="J1697" s="44">
        <v>0</v>
      </c>
      <c r="K1697" s="48">
        <v>0</v>
      </c>
      <c r="L1697" s="49">
        <v>0</v>
      </c>
      <c r="M1697" s="49">
        <v>0</v>
      </c>
      <c r="N1697" s="10">
        <v>576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50">
        <f t="shared" si="89"/>
        <v>0</v>
      </c>
      <c r="U1697" s="50">
        <f t="shared" si="89"/>
        <v>0</v>
      </c>
      <c r="V1697" s="50">
        <f t="shared" si="89"/>
        <v>48</v>
      </c>
      <c r="W1697" s="50">
        <f t="shared" si="88"/>
        <v>0</v>
      </c>
      <c r="X1697" s="50">
        <f t="shared" si="88"/>
        <v>0</v>
      </c>
      <c r="Y1697" s="50">
        <f t="shared" si="88"/>
        <v>0</v>
      </c>
      <c r="Z1697" s="50">
        <f t="shared" si="88"/>
        <v>0</v>
      </c>
      <c r="AA1697" s="50">
        <f t="shared" si="88"/>
        <v>0</v>
      </c>
      <c r="AB1697" s="50">
        <f t="shared" si="90"/>
        <v>48</v>
      </c>
      <c r="AC1697" s="48" t="str">
        <f>VLOOKUP(ПРОДАЖИ!C:C,'ИЗ ОСНОВЫ НОМЕНКЛАТУР'!D:E,2,0)</f>
        <v>Крепежные системы</v>
      </c>
      <c r="AD1697" s="48" t="str">
        <f>VLOOKUP(C:C,'ИЗ ОСНОВЫ НОМЕНКЛАТУР'!D:F,3,0)</f>
        <v>Конфирматы шурупы дюбель</v>
      </c>
      <c r="AE1697" s="48" t="str">
        <f>VLOOKUP(C:C,'ИЗ ОСНОВЫ НОМЕНКЛАТУР'!D:H,5,0)</f>
        <v>C</v>
      </c>
    </row>
    <row r="1698" spans="1:31" ht="9.6" customHeight="1" x14ac:dyDescent="0.2">
      <c r="A1698" s="45" t="s">
        <v>1654</v>
      </c>
      <c r="B1698" s="11"/>
      <c r="C1698" s="11" t="s">
        <v>1698</v>
      </c>
      <c r="D1698" s="44">
        <v>328</v>
      </c>
      <c r="E1698" s="44">
        <v>0</v>
      </c>
      <c r="F1698" s="48">
        <v>0</v>
      </c>
      <c r="G1698" s="48">
        <v>0</v>
      </c>
      <c r="H1698" s="44">
        <v>0</v>
      </c>
      <c r="I1698" s="44">
        <v>0</v>
      </c>
      <c r="J1698" s="44">
        <v>0</v>
      </c>
      <c r="K1698" s="48">
        <v>0</v>
      </c>
      <c r="L1698" s="49">
        <v>3498.12</v>
      </c>
      <c r="M1698" s="49">
        <v>0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50">
        <f t="shared" si="89"/>
        <v>291.51</v>
      </c>
      <c r="U1698" s="50">
        <f t="shared" si="89"/>
        <v>0</v>
      </c>
      <c r="V1698" s="50">
        <f t="shared" si="89"/>
        <v>0</v>
      </c>
      <c r="W1698" s="50">
        <f t="shared" si="88"/>
        <v>0</v>
      </c>
      <c r="X1698" s="50">
        <f t="shared" si="88"/>
        <v>0</v>
      </c>
      <c r="Y1698" s="50">
        <f t="shared" si="88"/>
        <v>0</v>
      </c>
      <c r="Z1698" s="50">
        <f t="shared" si="88"/>
        <v>0</v>
      </c>
      <c r="AA1698" s="50">
        <f t="shared" si="88"/>
        <v>0</v>
      </c>
      <c r="AB1698" s="50">
        <f t="shared" si="90"/>
        <v>291.51</v>
      </c>
      <c r="AC1698" s="48" t="str">
        <f>VLOOKUP(ПРОДАЖИ!C:C,'ИЗ ОСНОВЫ НОМЕНКЛАТУР'!D:E,2,0)</f>
        <v>Крепежные системы</v>
      </c>
      <c r="AD1698" s="48" t="str">
        <f>VLOOKUP(C:C,'ИЗ ОСНОВЫ НОМЕНКЛАТУР'!D:F,3,0)</f>
        <v>Конфирматы шурупы дюбель</v>
      </c>
      <c r="AE1698" s="48" t="str">
        <f>VLOOKUP(C:C,'ИЗ ОСНОВЫ НОМЕНКЛАТУР'!D:H,5,0)</f>
        <v>C</v>
      </c>
    </row>
    <row r="1699" spans="1:31" ht="9.6" customHeight="1" x14ac:dyDescent="0.2">
      <c r="A1699" s="45" t="s">
        <v>1654</v>
      </c>
      <c r="B1699" s="11"/>
      <c r="C1699" s="11" t="s">
        <v>1699</v>
      </c>
      <c r="D1699" s="44">
        <v>711</v>
      </c>
      <c r="E1699" s="44">
        <v>0</v>
      </c>
      <c r="F1699" s="48">
        <v>923</v>
      </c>
      <c r="G1699" s="48">
        <v>0</v>
      </c>
      <c r="H1699" s="44">
        <v>0</v>
      </c>
      <c r="I1699" s="44">
        <v>0</v>
      </c>
      <c r="J1699" s="44">
        <v>0</v>
      </c>
      <c r="K1699" s="48">
        <v>0</v>
      </c>
      <c r="L1699" s="49">
        <v>82558.66</v>
      </c>
      <c r="M1699" s="49">
        <v>0</v>
      </c>
      <c r="N1699" s="10">
        <v>106828.2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50">
        <f t="shared" si="89"/>
        <v>6879.8883333333333</v>
      </c>
      <c r="U1699" s="50">
        <f t="shared" si="89"/>
        <v>0</v>
      </c>
      <c r="V1699" s="50">
        <f t="shared" si="89"/>
        <v>8902.35</v>
      </c>
      <c r="W1699" s="50">
        <f t="shared" si="88"/>
        <v>0</v>
      </c>
      <c r="X1699" s="50">
        <f t="shared" si="88"/>
        <v>0</v>
      </c>
      <c r="Y1699" s="50">
        <f t="shared" si="88"/>
        <v>0</v>
      </c>
      <c r="Z1699" s="50">
        <f t="shared" si="88"/>
        <v>0</v>
      </c>
      <c r="AA1699" s="50">
        <f t="shared" si="88"/>
        <v>0</v>
      </c>
      <c r="AB1699" s="50">
        <f t="shared" si="90"/>
        <v>15782.238333333335</v>
      </c>
      <c r="AC1699" s="48" t="str">
        <f>VLOOKUP(ПРОДАЖИ!C:C,'ИЗ ОСНОВЫ НОМЕНКЛАТУР'!D:E,2,0)</f>
        <v>Крепежные системы</v>
      </c>
      <c r="AD1699" s="48" t="str">
        <f>VLOOKUP(C:C,'ИЗ ОСНОВЫ НОМЕНКЛАТУР'!D:F,3,0)</f>
        <v>Конфирматы шурупы дюбель</v>
      </c>
      <c r="AE1699" s="48" t="str">
        <f>VLOOKUP(C:C,'ИЗ ОСНОВЫ НОМЕНКЛАТУР'!D:H,5,0)</f>
        <v>C</v>
      </c>
    </row>
    <row r="1700" spans="1:31" ht="9.6" customHeight="1" x14ac:dyDescent="0.2">
      <c r="A1700" s="45" t="s">
        <v>1654</v>
      </c>
      <c r="B1700" s="11"/>
      <c r="C1700" s="11" t="s">
        <v>1700</v>
      </c>
      <c r="D1700" s="44">
        <v>909</v>
      </c>
      <c r="E1700" s="44">
        <v>0</v>
      </c>
      <c r="F1700" s="48">
        <v>638</v>
      </c>
      <c r="G1700" s="48">
        <v>0</v>
      </c>
      <c r="H1700" s="44">
        <v>0</v>
      </c>
      <c r="I1700" s="44">
        <v>0</v>
      </c>
      <c r="J1700" s="44">
        <v>0</v>
      </c>
      <c r="K1700" s="48">
        <v>0</v>
      </c>
      <c r="L1700" s="49">
        <v>145817.65</v>
      </c>
      <c r="M1700" s="49">
        <v>0</v>
      </c>
      <c r="N1700" s="10">
        <v>96896.37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50">
        <f t="shared" si="89"/>
        <v>12151.470833333333</v>
      </c>
      <c r="U1700" s="50">
        <f t="shared" si="89"/>
        <v>0</v>
      </c>
      <c r="V1700" s="50">
        <f t="shared" si="89"/>
        <v>8074.6974999999993</v>
      </c>
      <c r="W1700" s="50">
        <f t="shared" si="88"/>
        <v>0</v>
      </c>
      <c r="X1700" s="50">
        <f t="shared" si="88"/>
        <v>0</v>
      </c>
      <c r="Y1700" s="50">
        <f t="shared" si="88"/>
        <v>0</v>
      </c>
      <c r="Z1700" s="50">
        <f t="shared" si="88"/>
        <v>0</v>
      </c>
      <c r="AA1700" s="50">
        <f t="shared" si="88"/>
        <v>0</v>
      </c>
      <c r="AB1700" s="50">
        <f t="shared" si="90"/>
        <v>20226.168333333331</v>
      </c>
      <c r="AC1700" s="48" t="str">
        <f>VLOOKUP(ПРОДАЖИ!C:C,'ИЗ ОСНОВЫ НОМЕНКЛАТУР'!D:E,2,0)</f>
        <v>Крепежные системы</v>
      </c>
      <c r="AD1700" s="48" t="str">
        <f>VLOOKUP(C:C,'ИЗ ОСНОВЫ НОМЕНКЛАТУР'!D:F,3,0)</f>
        <v>Конфирматы шурупы дюбель</v>
      </c>
      <c r="AE1700" s="48" t="str">
        <f>VLOOKUP(C:C,'ИЗ ОСНОВЫ НОМЕНКЛАТУР'!D:H,5,0)</f>
        <v>C</v>
      </c>
    </row>
    <row r="1701" spans="1:31" ht="9.6" customHeight="1" x14ac:dyDescent="0.2">
      <c r="A1701" s="45" t="s">
        <v>1654</v>
      </c>
      <c r="B1701" s="46" t="s">
        <v>1701</v>
      </c>
      <c r="C1701" s="46"/>
      <c r="D1701" s="44">
        <v>0</v>
      </c>
      <c r="E1701" s="44">
        <v>0</v>
      </c>
      <c r="F1701" s="48">
        <v>0</v>
      </c>
      <c r="G1701" s="48">
        <v>0</v>
      </c>
      <c r="H1701" s="44">
        <v>0</v>
      </c>
      <c r="I1701" s="44">
        <v>0</v>
      </c>
      <c r="J1701" s="44">
        <v>0</v>
      </c>
      <c r="K1701" s="48">
        <v>0</v>
      </c>
      <c r="L1701" s="49">
        <v>0</v>
      </c>
      <c r="M1701" s="49">
        <v>0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50">
        <f t="shared" si="89"/>
        <v>0</v>
      </c>
      <c r="U1701" s="50">
        <f t="shared" si="89"/>
        <v>0</v>
      </c>
      <c r="V1701" s="50">
        <f t="shared" si="89"/>
        <v>0</v>
      </c>
      <c r="W1701" s="50">
        <f t="shared" si="88"/>
        <v>0</v>
      </c>
      <c r="X1701" s="50">
        <f t="shared" si="88"/>
        <v>0</v>
      </c>
      <c r="Y1701" s="50">
        <f t="shared" si="88"/>
        <v>0</v>
      </c>
      <c r="Z1701" s="50">
        <f t="shared" si="88"/>
        <v>0</v>
      </c>
      <c r="AA1701" s="50">
        <f t="shared" si="88"/>
        <v>0</v>
      </c>
      <c r="AB1701" s="50">
        <f t="shared" si="90"/>
        <v>0</v>
      </c>
      <c r="AC1701" s="48" t="e">
        <f>VLOOKUP(ПРОДАЖИ!C:C,'ИЗ ОСНОВЫ НОМЕНКЛАТУР'!D:E,2,0)</f>
        <v>#N/A</v>
      </c>
      <c r="AD1701" s="48" t="e">
        <f>VLOOKUP(C:C,'ИЗ ОСНОВЫ НОМЕНКЛАТУР'!D:F,3,0)</f>
        <v>#N/A</v>
      </c>
      <c r="AE1701" s="48" t="e">
        <f>VLOOKUP(C:C,'ИЗ ОСНОВЫ НОМЕНКЛАТУР'!D:H,5,0)</f>
        <v>#N/A</v>
      </c>
    </row>
    <row r="1702" spans="1:31" ht="9.6" customHeight="1" x14ac:dyDescent="0.2">
      <c r="A1702" s="45" t="s">
        <v>1654</v>
      </c>
      <c r="B1702" s="46" t="s">
        <v>1702</v>
      </c>
      <c r="C1702" s="46"/>
      <c r="D1702" s="44">
        <v>0</v>
      </c>
      <c r="E1702" s="44">
        <v>0</v>
      </c>
      <c r="F1702" s="48">
        <v>0</v>
      </c>
      <c r="G1702" s="48">
        <v>0</v>
      </c>
      <c r="H1702" s="44">
        <v>0</v>
      </c>
      <c r="I1702" s="44">
        <v>0</v>
      </c>
      <c r="J1702" s="44">
        <v>0</v>
      </c>
      <c r="K1702" s="48">
        <v>0</v>
      </c>
      <c r="L1702" s="49">
        <v>0</v>
      </c>
      <c r="M1702" s="49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50">
        <f t="shared" si="89"/>
        <v>0</v>
      </c>
      <c r="U1702" s="50">
        <f t="shared" si="89"/>
        <v>0</v>
      </c>
      <c r="V1702" s="50">
        <f t="shared" si="89"/>
        <v>0</v>
      </c>
      <c r="W1702" s="50">
        <f t="shared" si="88"/>
        <v>0</v>
      </c>
      <c r="X1702" s="50">
        <f t="shared" si="88"/>
        <v>0</v>
      </c>
      <c r="Y1702" s="50">
        <f t="shared" si="88"/>
        <v>0</v>
      </c>
      <c r="Z1702" s="50">
        <f t="shared" si="88"/>
        <v>0</v>
      </c>
      <c r="AA1702" s="50">
        <f t="shared" si="88"/>
        <v>0</v>
      </c>
      <c r="AB1702" s="50">
        <f t="shared" si="90"/>
        <v>0</v>
      </c>
      <c r="AC1702" s="48" t="e">
        <f>VLOOKUP(ПРОДАЖИ!C:C,'ИЗ ОСНОВЫ НОМЕНКЛАТУР'!D:E,2,0)</f>
        <v>#N/A</v>
      </c>
      <c r="AD1702" s="48" t="e">
        <f>VLOOKUP(C:C,'ИЗ ОСНОВЫ НОМЕНКЛАТУР'!D:F,3,0)</f>
        <v>#N/A</v>
      </c>
      <c r="AE1702" s="48" t="e">
        <f>VLOOKUP(C:C,'ИЗ ОСНОВЫ НОМЕНКЛАТУР'!D:H,5,0)</f>
        <v>#N/A</v>
      </c>
    </row>
    <row r="1703" spans="1:31" ht="9.6" customHeight="1" x14ac:dyDescent="0.2">
      <c r="A1703" s="45" t="s">
        <v>1654</v>
      </c>
      <c r="B1703" s="11"/>
      <c r="C1703" s="11" t="s">
        <v>1703</v>
      </c>
      <c r="D1703" s="44">
        <v>29738</v>
      </c>
      <c r="E1703" s="44">
        <v>10390</v>
      </c>
      <c r="F1703" s="48">
        <v>24454</v>
      </c>
      <c r="G1703" s="48">
        <v>0</v>
      </c>
      <c r="H1703" s="44">
        <v>10780</v>
      </c>
      <c r="I1703" s="44">
        <v>18550</v>
      </c>
      <c r="J1703" s="44">
        <v>1820</v>
      </c>
      <c r="K1703" s="48">
        <v>1020</v>
      </c>
      <c r="L1703" s="49">
        <v>1602432.31</v>
      </c>
      <c r="M1703" s="49">
        <v>558782.46</v>
      </c>
      <c r="N1703" s="10">
        <v>1314258</v>
      </c>
      <c r="O1703" s="10">
        <v>0</v>
      </c>
      <c r="P1703" s="10">
        <v>579446.03</v>
      </c>
      <c r="Q1703" s="10">
        <v>996872.31</v>
      </c>
      <c r="R1703" s="10">
        <v>98377.73</v>
      </c>
      <c r="S1703" s="10">
        <v>55151.4</v>
      </c>
      <c r="T1703" s="50">
        <f t="shared" si="89"/>
        <v>133536.02583333335</v>
      </c>
      <c r="U1703" s="50">
        <f t="shared" si="89"/>
        <v>46565.204999999994</v>
      </c>
      <c r="V1703" s="50">
        <f t="shared" si="89"/>
        <v>109521.5</v>
      </c>
      <c r="W1703" s="50">
        <f t="shared" si="88"/>
        <v>0</v>
      </c>
      <c r="X1703" s="50">
        <f t="shared" si="88"/>
        <v>48287.169166666667</v>
      </c>
      <c r="Y1703" s="50">
        <f t="shared" si="88"/>
        <v>83072.692500000005</v>
      </c>
      <c r="Z1703" s="50">
        <f t="shared" si="88"/>
        <v>8198.1441666666669</v>
      </c>
      <c r="AA1703" s="50">
        <f t="shared" si="88"/>
        <v>4595.95</v>
      </c>
      <c r="AB1703" s="50">
        <f t="shared" si="90"/>
        <v>433776.6866666667</v>
      </c>
      <c r="AC1703" s="48" t="str">
        <f>VLOOKUP(ПРОДАЖИ!C:C,'ИЗ ОСНОВЫ НОМЕНКЛАТУР'!D:E,2,0)</f>
        <v>Крепежные системы</v>
      </c>
      <c r="AD1703" s="48" t="str">
        <f>VLOOKUP(C:C,'ИЗ ОСНОВЫ НОМЕНКЛАТУР'!D:F,3,0)</f>
        <v>Держатели угловые</v>
      </c>
      <c r="AE1703" s="48" t="str">
        <f>VLOOKUP(C:C,'ИЗ ОСНОВЫ НОМЕНКЛАТУР'!D:H,5,0)</f>
        <v>B</v>
      </c>
    </row>
    <row r="1704" spans="1:31" ht="9.6" customHeight="1" x14ac:dyDescent="0.2">
      <c r="A1704" s="45" t="s">
        <v>1654</v>
      </c>
      <c r="B1704" s="11"/>
      <c r="C1704" s="11" t="s">
        <v>1704</v>
      </c>
      <c r="D1704" s="44">
        <v>93365</v>
      </c>
      <c r="E1704" s="44">
        <v>70000</v>
      </c>
      <c r="F1704" s="48">
        <v>90008</v>
      </c>
      <c r="G1704" s="48">
        <v>0</v>
      </c>
      <c r="H1704" s="44">
        <v>5600</v>
      </c>
      <c r="I1704" s="44">
        <v>65070</v>
      </c>
      <c r="J1704" s="44">
        <v>4322</v>
      </c>
      <c r="K1704" s="48">
        <v>170</v>
      </c>
      <c r="L1704" s="49">
        <v>621732.71</v>
      </c>
      <c r="M1704" s="49">
        <v>462000</v>
      </c>
      <c r="N1704" s="10">
        <v>597025.35</v>
      </c>
      <c r="O1704" s="10">
        <v>0</v>
      </c>
      <c r="P1704" s="10">
        <v>39422.26</v>
      </c>
      <c r="Q1704" s="10">
        <v>419291.86</v>
      </c>
      <c r="R1704" s="10">
        <v>28395.54</v>
      </c>
      <c r="S1704" s="10">
        <v>1116.9000000000001</v>
      </c>
      <c r="T1704" s="50">
        <f t="shared" si="89"/>
        <v>51811.059166666666</v>
      </c>
      <c r="U1704" s="50">
        <f t="shared" si="89"/>
        <v>38500</v>
      </c>
      <c r="V1704" s="50">
        <f t="shared" si="89"/>
        <v>49752.112499999996</v>
      </c>
      <c r="W1704" s="50">
        <f t="shared" si="88"/>
        <v>0</v>
      </c>
      <c r="X1704" s="50">
        <f t="shared" si="88"/>
        <v>3285.1883333333335</v>
      </c>
      <c r="Y1704" s="50">
        <f t="shared" si="88"/>
        <v>34940.988333333335</v>
      </c>
      <c r="Z1704" s="50">
        <f t="shared" si="88"/>
        <v>2366.2950000000001</v>
      </c>
      <c r="AA1704" s="50">
        <f t="shared" si="88"/>
        <v>93.075000000000003</v>
      </c>
      <c r="AB1704" s="50">
        <f t="shared" si="90"/>
        <v>180748.71833333335</v>
      </c>
      <c r="AC1704" s="48" t="str">
        <f>VLOOKUP(ПРОДАЖИ!C:C,'ИЗ ОСНОВЫ НОМЕНКЛАТУР'!D:E,2,0)</f>
        <v>Крепежные системы</v>
      </c>
      <c r="AD1704" s="48" t="str">
        <f>VLOOKUP(C:C,'ИЗ ОСНОВЫ НОМЕНКЛАТУР'!D:F,3,0)</f>
        <v>Держатели угловые</v>
      </c>
      <c r="AE1704" s="48" t="str">
        <f>VLOOKUP(C:C,'ИЗ ОСНОВЫ НОМЕНКЛАТУР'!D:H,5,0)</f>
        <v>A</v>
      </c>
    </row>
    <row r="1705" spans="1:31" ht="9.6" customHeight="1" x14ac:dyDescent="0.2">
      <c r="A1705" s="45" t="s">
        <v>1654</v>
      </c>
      <c r="B1705" s="11"/>
      <c r="C1705" s="11" t="s">
        <v>1705</v>
      </c>
      <c r="D1705" s="44">
        <v>84196</v>
      </c>
      <c r="E1705" s="44">
        <v>50000</v>
      </c>
      <c r="F1705" s="48">
        <v>69759</v>
      </c>
      <c r="G1705" s="48">
        <v>0</v>
      </c>
      <c r="H1705" s="44">
        <v>29280</v>
      </c>
      <c r="I1705" s="44">
        <v>18200</v>
      </c>
      <c r="J1705" s="44">
        <v>2678</v>
      </c>
      <c r="K1705" s="48">
        <v>0</v>
      </c>
      <c r="L1705" s="49">
        <v>698703.23</v>
      </c>
      <c r="M1705" s="49">
        <v>410000</v>
      </c>
      <c r="N1705" s="10">
        <v>579069.47</v>
      </c>
      <c r="O1705" s="10">
        <v>0</v>
      </c>
      <c r="P1705" s="10">
        <v>220056.51</v>
      </c>
      <c r="Q1705" s="10">
        <v>136832.5</v>
      </c>
      <c r="R1705" s="10">
        <v>21077.35</v>
      </c>
      <c r="S1705" s="10">
        <v>0</v>
      </c>
      <c r="T1705" s="50">
        <f t="shared" si="89"/>
        <v>58225.269166666665</v>
      </c>
      <c r="U1705" s="50">
        <f t="shared" si="89"/>
        <v>34166.666666666664</v>
      </c>
      <c r="V1705" s="50">
        <f t="shared" si="89"/>
        <v>48255.789166666662</v>
      </c>
      <c r="W1705" s="50">
        <f t="shared" si="88"/>
        <v>0</v>
      </c>
      <c r="X1705" s="50">
        <f t="shared" si="88"/>
        <v>18338.0425</v>
      </c>
      <c r="Y1705" s="50">
        <f t="shared" si="88"/>
        <v>11402.708333333334</v>
      </c>
      <c r="Z1705" s="50">
        <f t="shared" si="88"/>
        <v>1756.4458333333332</v>
      </c>
      <c r="AA1705" s="50">
        <f t="shared" si="88"/>
        <v>0</v>
      </c>
      <c r="AB1705" s="50">
        <f t="shared" si="90"/>
        <v>172144.92166666666</v>
      </c>
      <c r="AC1705" s="48" t="str">
        <f>VLOOKUP(ПРОДАЖИ!C:C,'ИЗ ОСНОВЫ НОМЕНКЛАТУР'!D:E,2,0)</f>
        <v>Крепежные системы</v>
      </c>
      <c r="AD1705" s="48" t="str">
        <f>VLOOKUP(C:C,'ИЗ ОСНОВЫ НОМЕНКЛАТУР'!D:F,3,0)</f>
        <v>Держатели угловые</v>
      </c>
      <c r="AE1705" s="48" t="str">
        <f>VLOOKUP(C:C,'ИЗ ОСНОВЫ НОМЕНКЛАТУР'!D:H,5,0)</f>
        <v>A</v>
      </c>
    </row>
    <row r="1706" spans="1:31" ht="9.6" customHeight="1" x14ac:dyDescent="0.2">
      <c r="A1706" s="45" t="s">
        <v>1654</v>
      </c>
      <c r="B1706" s="11"/>
      <c r="C1706" s="11" t="s">
        <v>1706</v>
      </c>
      <c r="D1706" s="44">
        <v>9892</v>
      </c>
      <c r="E1706" s="44">
        <v>2000</v>
      </c>
      <c r="F1706" s="48">
        <v>6253</v>
      </c>
      <c r="G1706" s="48">
        <v>0</v>
      </c>
      <c r="H1706" s="44">
        <v>4553</v>
      </c>
      <c r="I1706" s="44">
        <v>3800</v>
      </c>
      <c r="J1706" s="44">
        <v>1751</v>
      </c>
      <c r="K1706" s="48">
        <v>0</v>
      </c>
      <c r="L1706" s="49">
        <v>126888.06</v>
      </c>
      <c r="M1706" s="49">
        <v>25612.05</v>
      </c>
      <c r="N1706" s="10">
        <v>80467.31</v>
      </c>
      <c r="O1706" s="10">
        <v>0</v>
      </c>
      <c r="P1706" s="10">
        <v>39072.18</v>
      </c>
      <c r="Q1706" s="10">
        <v>32645.63</v>
      </c>
      <c r="R1706" s="10">
        <v>21788.6</v>
      </c>
      <c r="S1706" s="10">
        <v>0</v>
      </c>
      <c r="T1706" s="50">
        <f t="shared" si="89"/>
        <v>10574.004999999999</v>
      </c>
      <c r="U1706" s="50">
        <f t="shared" si="89"/>
        <v>2134.3375000000001</v>
      </c>
      <c r="V1706" s="50">
        <f t="shared" si="89"/>
        <v>6705.6091666666662</v>
      </c>
      <c r="W1706" s="50">
        <f t="shared" si="88"/>
        <v>0</v>
      </c>
      <c r="X1706" s="50">
        <f t="shared" si="88"/>
        <v>3256.0149999999999</v>
      </c>
      <c r="Y1706" s="50">
        <f t="shared" si="88"/>
        <v>2720.4691666666668</v>
      </c>
      <c r="Z1706" s="50">
        <f t="shared" si="88"/>
        <v>1815.7166666666665</v>
      </c>
      <c r="AA1706" s="50">
        <f t="shared" si="88"/>
        <v>0</v>
      </c>
      <c r="AB1706" s="50">
        <f t="shared" si="90"/>
        <v>27206.152499999997</v>
      </c>
      <c r="AC1706" s="48" t="str">
        <f>VLOOKUP(ПРОДАЖИ!C:C,'ИЗ ОСНОВЫ НОМЕНКЛАТУР'!D:E,2,0)</f>
        <v>Крепежные системы</v>
      </c>
      <c r="AD1706" s="48" t="str">
        <f>VLOOKUP(C:C,'ИЗ ОСНОВЫ НОМЕНКЛАТУР'!D:F,3,0)</f>
        <v>Держатели угловые</v>
      </c>
      <c r="AE1706" s="48" t="str">
        <f>VLOOKUP(C:C,'ИЗ ОСНОВЫ НОМЕНКЛАТУР'!D:H,5,0)</f>
        <v>B</v>
      </c>
    </row>
    <row r="1707" spans="1:31" ht="9.6" customHeight="1" x14ac:dyDescent="0.2">
      <c r="A1707" s="45" t="s">
        <v>1654</v>
      </c>
      <c r="B1707" s="11"/>
      <c r="C1707" s="11" t="s">
        <v>1707</v>
      </c>
      <c r="D1707" s="44">
        <v>36468</v>
      </c>
      <c r="E1707" s="44">
        <v>0</v>
      </c>
      <c r="F1707" s="48">
        <v>26150</v>
      </c>
      <c r="G1707" s="48">
        <v>0</v>
      </c>
      <c r="H1707" s="44">
        <v>14028</v>
      </c>
      <c r="I1707" s="44">
        <v>9500</v>
      </c>
      <c r="J1707" s="44">
        <v>5697</v>
      </c>
      <c r="K1707" s="48">
        <v>2500</v>
      </c>
      <c r="L1707" s="49">
        <v>193455.79</v>
      </c>
      <c r="M1707" s="49">
        <v>0</v>
      </c>
      <c r="N1707" s="10">
        <v>143491.13</v>
      </c>
      <c r="O1707" s="10">
        <v>0</v>
      </c>
      <c r="P1707" s="10">
        <v>64619.29</v>
      </c>
      <c r="Q1707" s="10">
        <v>41040</v>
      </c>
      <c r="R1707" s="10">
        <v>28801.68</v>
      </c>
      <c r="S1707" s="10">
        <v>12825</v>
      </c>
      <c r="T1707" s="50">
        <f t="shared" si="89"/>
        <v>16121.315833333334</v>
      </c>
      <c r="U1707" s="50">
        <f t="shared" si="89"/>
        <v>0</v>
      </c>
      <c r="V1707" s="50">
        <f t="shared" si="89"/>
        <v>11957.594166666668</v>
      </c>
      <c r="W1707" s="50">
        <f t="shared" si="88"/>
        <v>0</v>
      </c>
      <c r="X1707" s="50">
        <f t="shared" si="88"/>
        <v>5384.9408333333331</v>
      </c>
      <c r="Y1707" s="50">
        <f t="shared" si="88"/>
        <v>3420</v>
      </c>
      <c r="Z1707" s="50">
        <f t="shared" si="88"/>
        <v>2400.14</v>
      </c>
      <c r="AA1707" s="50">
        <f t="shared" si="88"/>
        <v>1068.75</v>
      </c>
      <c r="AB1707" s="50">
        <f t="shared" si="90"/>
        <v>40352.740833333337</v>
      </c>
      <c r="AC1707" s="48" t="str">
        <f>VLOOKUP(ПРОДАЖИ!C:C,'ИЗ ОСНОВЫ НОМЕНКЛАТУР'!D:E,2,0)</f>
        <v>Крепежные системы</v>
      </c>
      <c r="AD1707" s="48" t="str">
        <f>VLOOKUP(C:C,'ИЗ ОСНОВЫ НОМЕНКЛАТУР'!D:F,3,0)</f>
        <v>Держатели угловые</v>
      </c>
      <c r="AE1707" s="48" t="str">
        <f>VLOOKUP(C:C,'ИЗ ОСНОВЫ НОМЕНКЛАТУР'!D:H,5,0)</f>
        <v>B</v>
      </c>
    </row>
    <row r="1708" spans="1:31" ht="9.6" customHeight="1" x14ac:dyDescent="0.2">
      <c r="A1708" s="45" t="s">
        <v>1654</v>
      </c>
      <c r="B1708" s="11"/>
      <c r="C1708" s="11" t="s">
        <v>1708</v>
      </c>
      <c r="D1708" s="44">
        <v>8371</v>
      </c>
      <c r="E1708" s="44">
        <v>2200</v>
      </c>
      <c r="F1708" s="48">
        <v>4698</v>
      </c>
      <c r="G1708" s="48">
        <v>0</v>
      </c>
      <c r="H1708" s="44">
        <v>1799</v>
      </c>
      <c r="I1708" s="44">
        <v>1600</v>
      </c>
      <c r="J1708" s="44">
        <v>1662</v>
      </c>
      <c r="K1708" s="48">
        <v>0</v>
      </c>
      <c r="L1708" s="49">
        <v>153390.25</v>
      </c>
      <c r="M1708" s="49">
        <v>40040</v>
      </c>
      <c r="N1708" s="10">
        <v>92006.71</v>
      </c>
      <c r="O1708" s="10">
        <v>0</v>
      </c>
      <c r="P1708" s="10">
        <v>32452.84</v>
      </c>
      <c r="Q1708" s="10">
        <v>28966.7</v>
      </c>
      <c r="R1708" s="10">
        <v>30248.400000000001</v>
      </c>
      <c r="S1708" s="10">
        <v>0</v>
      </c>
      <c r="T1708" s="50">
        <f t="shared" si="89"/>
        <v>12782.520833333334</v>
      </c>
      <c r="U1708" s="50">
        <f t="shared" si="89"/>
        <v>3336.6666666666665</v>
      </c>
      <c r="V1708" s="50">
        <f t="shared" si="89"/>
        <v>7667.2258333333339</v>
      </c>
      <c r="W1708" s="50">
        <f t="shared" si="88"/>
        <v>0</v>
      </c>
      <c r="X1708" s="50">
        <f t="shared" si="88"/>
        <v>2704.4033333333332</v>
      </c>
      <c r="Y1708" s="50">
        <f t="shared" si="88"/>
        <v>2413.8916666666669</v>
      </c>
      <c r="Z1708" s="50">
        <f t="shared" si="88"/>
        <v>2520.7000000000003</v>
      </c>
      <c r="AA1708" s="50">
        <f t="shared" si="88"/>
        <v>0</v>
      </c>
      <c r="AB1708" s="50">
        <f t="shared" si="90"/>
        <v>31425.408333333333</v>
      </c>
      <c r="AC1708" s="48" t="str">
        <f>VLOOKUP(ПРОДАЖИ!C:C,'ИЗ ОСНОВЫ НОМЕНКЛАТУР'!D:E,2,0)</f>
        <v>Крепежные системы</v>
      </c>
      <c r="AD1708" s="48" t="str">
        <f>VLOOKUP(C:C,'ИЗ ОСНОВЫ НОМЕНКЛАТУР'!D:F,3,0)</f>
        <v>Держатели угловые</v>
      </c>
      <c r="AE1708" s="48" t="str">
        <f>VLOOKUP(C:C,'ИЗ ОСНОВЫ НОМЕНКЛАТУР'!D:H,5,0)</f>
        <v>B</v>
      </c>
    </row>
    <row r="1709" spans="1:31" ht="9.6" customHeight="1" x14ac:dyDescent="0.2">
      <c r="A1709" s="45" t="s">
        <v>1654</v>
      </c>
      <c r="B1709" s="11"/>
      <c r="C1709" s="11" t="s">
        <v>1709</v>
      </c>
      <c r="D1709" s="44">
        <v>10431</v>
      </c>
      <c r="E1709" s="44">
        <v>0</v>
      </c>
      <c r="F1709" s="48">
        <v>9220</v>
      </c>
      <c r="G1709" s="48">
        <v>0</v>
      </c>
      <c r="H1709" s="44">
        <v>0</v>
      </c>
      <c r="I1709" s="44">
        <v>0</v>
      </c>
      <c r="J1709" s="44">
        <v>0</v>
      </c>
      <c r="K1709" s="48">
        <v>0</v>
      </c>
      <c r="L1709" s="49">
        <v>164433.14000000001</v>
      </c>
      <c r="M1709" s="49">
        <v>0</v>
      </c>
      <c r="N1709" s="10">
        <v>149453.29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50">
        <f t="shared" si="89"/>
        <v>13702.761666666667</v>
      </c>
      <c r="U1709" s="50">
        <f t="shared" si="89"/>
        <v>0</v>
      </c>
      <c r="V1709" s="50">
        <f t="shared" si="89"/>
        <v>12454.440833333334</v>
      </c>
      <c r="W1709" s="50">
        <f t="shared" si="88"/>
        <v>0</v>
      </c>
      <c r="X1709" s="50">
        <f t="shared" si="88"/>
        <v>0</v>
      </c>
      <c r="Y1709" s="50">
        <f t="shared" si="88"/>
        <v>0</v>
      </c>
      <c r="Z1709" s="50">
        <f t="shared" si="88"/>
        <v>0</v>
      </c>
      <c r="AA1709" s="50">
        <f t="shared" si="88"/>
        <v>0</v>
      </c>
      <c r="AB1709" s="50">
        <f t="shared" si="90"/>
        <v>26157.202499999999</v>
      </c>
      <c r="AC1709" s="48" t="str">
        <f>VLOOKUP(ПРОДАЖИ!C:C,'ИЗ ОСНОВЫ НОМЕНКЛАТУР'!D:E,2,0)</f>
        <v>Крепежные системы</v>
      </c>
      <c r="AD1709" s="48" t="str">
        <f>VLOOKUP(C:C,'ИЗ ОСНОВЫ НОМЕНКЛАТУР'!D:F,3,0)</f>
        <v>Держатели угловые</v>
      </c>
      <c r="AE1709" s="48" t="str">
        <f>VLOOKUP(C:C,'ИЗ ОСНОВЫ НОМЕНКЛАТУР'!D:H,5,0)</f>
        <v>B</v>
      </c>
    </row>
    <row r="1710" spans="1:31" ht="9.6" customHeight="1" x14ac:dyDescent="0.2">
      <c r="A1710" s="45" t="s">
        <v>1654</v>
      </c>
      <c r="B1710" s="11"/>
      <c r="C1710" s="11" t="s">
        <v>1710</v>
      </c>
      <c r="D1710" s="44">
        <v>2535</v>
      </c>
      <c r="E1710" s="44">
        <v>0</v>
      </c>
      <c r="F1710" s="48">
        <v>965</v>
      </c>
      <c r="G1710" s="48">
        <v>0</v>
      </c>
      <c r="H1710" s="44">
        <v>1263</v>
      </c>
      <c r="I1710" s="44">
        <v>0</v>
      </c>
      <c r="J1710" s="44">
        <v>446</v>
      </c>
      <c r="K1710" s="48">
        <v>0</v>
      </c>
      <c r="L1710" s="49">
        <v>145605.88</v>
      </c>
      <c r="M1710" s="49">
        <v>0</v>
      </c>
      <c r="N1710" s="10">
        <v>55167.51</v>
      </c>
      <c r="O1710" s="10">
        <v>0</v>
      </c>
      <c r="P1710" s="10">
        <v>66401.149999999994</v>
      </c>
      <c r="Q1710" s="10">
        <v>0</v>
      </c>
      <c r="R1710" s="10">
        <v>25413.39</v>
      </c>
      <c r="S1710" s="10">
        <v>0</v>
      </c>
      <c r="T1710" s="50">
        <f t="shared" si="89"/>
        <v>12133.823333333334</v>
      </c>
      <c r="U1710" s="50">
        <f t="shared" si="89"/>
        <v>0</v>
      </c>
      <c r="V1710" s="50">
        <f t="shared" si="89"/>
        <v>4597.2925000000005</v>
      </c>
      <c r="W1710" s="50">
        <f t="shared" si="88"/>
        <v>0</v>
      </c>
      <c r="X1710" s="50">
        <f t="shared" si="88"/>
        <v>5533.4291666666659</v>
      </c>
      <c r="Y1710" s="50">
        <f t="shared" si="88"/>
        <v>0</v>
      </c>
      <c r="Z1710" s="50">
        <f t="shared" si="88"/>
        <v>2117.7824999999998</v>
      </c>
      <c r="AA1710" s="50">
        <f t="shared" si="88"/>
        <v>0</v>
      </c>
      <c r="AB1710" s="50">
        <f t="shared" si="90"/>
        <v>24382.327499999999</v>
      </c>
      <c r="AC1710" s="48" t="str">
        <f>VLOOKUP(ПРОДАЖИ!C:C,'ИЗ ОСНОВЫ НОМЕНКЛАТУР'!D:E,2,0)</f>
        <v>Крепежные системы</v>
      </c>
      <c r="AD1710" s="48" t="str">
        <f>VLOOKUP(C:C,'ИЗ ОСНОВЫ НОМЕНКЛАТУР'!D:F,3,0)</f>
        <v>Держатели угловые</v>
      </c>
      <c r="AE1710" s="48" t="str">
        <f>VLOOKUP(C:C,'ИЗ ОСНОВЫ НОМЕНКЛАТУР'!D:H,5,0)</f>
        <v>C</v>
      </c>
    </row>
    <row r="1711" spans="1:31" ht="9.6" customHeight="1" x14ac:dyDescent="0.2">
      <c r="A1711" s="45" t="s">
        <v>1654</v>
      </c>
      <c r="B1711" s="11"/>
      <c r="C1711" s="11" t="s">
        <v>1711</v>
      </c>
      <c r="D1711" s="44">
        <v>1223</v>
      </c>
      <c r="E1711" s="44">
        <v>1000</v>
      </c>
      <c r="F1711" s="48">
        <v>480</v>
      </c>
      <c r="G1711" s="48">
        <v>0</v>
      </c>
      <c r="H1711" s="44">
        <v>1561</v>
      </c>
      <c r="I1711" s="44">
        <v>1000</v>
      </c>
      <c r="J1711" s="44">
        <v>311</v>
      </c>
      <c r="K1711" s="48">
        <v>0</v>
      </c>
      <c r="L1711" s="49">
        <v>62436.21</v>
      </c>
      <c r="M1711" s="49">
        <v>53720</v>
      </c>
      <c r="N1711" s="10">
        <v>24496.45</v>
      </c>
      <c r="O1711" s="10">
        <v>0</v>
      </c>
      <c r="P1711" s="10">
        <v>77881.8</v>
      </c>
      <c r="Q1711" s="10">
        <v>50052.19</v>
      </c>
      <c r="R1711" s="10">
        <v>12774.08</v>
      </c>
      <c r="S1711" s="10">
        <v>0</v>
      </c>
      <c r="T1711" s="50">
        <f t="shared" si="89"/>
        <v>5203.0174999999999</v>
      </c>
      <c r="U1711" s="50">
        <f t="shared" si="89"/>
        <v>4476.666666666667</v>
      </c>
      <c r="V1711" s="50">
        <f t="shared" si="89"/>
        <v>2041.3708333333334</v>
      </c>
      <c r="W1711" s="50">
        <f t="shared" si="88"/>
        <v>0</v>
      </c>
      <c r="X1711" s="50">
        <f t="shared" si="88"/>
        <v>6490.1500000000005</v>
      </c>
      <c r="Y1711" s="50">
        <f t="shared" si="88"/>
        <v>4171.0158333333338</v>
      </c>
      <c r="Z1711" s="50">
        <f t="shared" si="88"/>
        <v>1064.5066666666667</v>
      </c>
      <c r="AA1711" s="50">
        <f t="shared" si="88"/>
        <v>0</v>
      </c>
      <c r="AB1711" s="50">
        <f t="shared" si="90"/>
        <v>23446.727500000005</v>
      </c>
      <c r="AC1711" s="48" t="str">
        <f>VLOOKUP(ПРОДАЖИ!C:C,'ИЗ ОСНОВЫ НОМЕНКЛАТУР'!D:E,2,0)</f>
        <v>Крепежные системы</v>
      </c>
      <c r="AD1711" s="48" t="str">
        <f>VLOOKUP(C:C,'ИЗ ОСНОВЫ НОМЕНКЛАТУР'!D:F,3,0)</f>
        <v>Держатели угловые</v>
      </c>
      <c r="AE1711" s="48" t="str">
        <f>VLOOKUP(C:C,'ИЗ ОСНОВЫ НОМЕНКЛАТУР'!D:H,5,0)</f>
        <v>C</v>
      </c>
    </row>
    <row r="1712" spans="1:31" ht="9.6" customHeight="1" x14ac:dyDescent="0.2">
      <c r="A1712" s="45" t="s">
        <v>1654</v>
      </c>
      <c r="B1712" s="11"/>
      <c r="C1712" s="11" t="s">
        <v>1712</v>
      </c>
      <c r="D1712" s="44">
        <v>1660</v>
      </c>
      <c r="E1712" s="44">
        <v>0</v>
      </c>
      <c r="F1712" s="48">
        <v>293</v>
      </c>
      <c r="G1712" s="48">
        <v>0</v>
      </c>
      <c r="H1712" s="44">
        <v>3080</v>
      </c>
      <c r="I1712" s="44">
        <v>300</v>
      </c>
      <c r="J1712" s="44">
        <v>0</v>
      </c>
      <c r="K1712" s="48">
        <v>0</v>
      </c>
      <c r="L1712" s="49">
        <v>73272.69</v>
      </c>
      <c r="M1712" s="49">
        <v>0</v>
      </c>
      <c r="N1712" s="10">
        <v>13189.09</v>
      </c>
      <c r="O1712" s="10">
        <v>0</v>
      </c>
      <c r="P1712" s="10">
        <v>130627.65</v>
      </c>
      <c r="Q1712" s="10">
        <v>13591.01</v>
      </c>
      <c r="R1712" s="10">
        <v>0</v>
      </c>
      <c r="S1712" s="10">
        <v>0</v>
      </c>
      <c r="T1712" s="50">
        <f t="shared" si="89"/>
        <v>6106.0574999999999</v>
      </c>
      <c r="U1712" s="50">
        <f t="shared" si="89"/>
        <v>0</v>
      </c>
      <c r="V1712" s="50">
        <f t="shared" si="89"/>
        <v>1099.0908333333334</v>
      </c>
      <c r="W1712" s="50">
        <f t="shared" si="88"/>
        <v>0</v>
      </c>
      <c r="X1712" s="50">
        <f t="shared" si="88"/>
        <v>10885.637499999999</v>
      </c>
      <c r="Y1712" s="50">
        <f t="shared" si="88"/>
        <v>1132.5841666666668</v>
      </c>
      <c r="Z1712" s="50">
        <f t="shared" si="88"/>
        <v>0</v>
      </c>
      <c r="AA1712" s="50">
        <f t="shared" si="88"/>
        <v>0</v>
      </c>
      <c r="AB1712" s="50">
        <f t="shared" si="90"/>
        <v>19223.37</v>
      </c>
      <c r="AC1712" s="48" t="str">
        <f>VLOOKUP(ПРОДАЖИ!C:C,'ИЗ ОСНОВЫ НОМЕНКЛАТУР'!D:E,2,0)</f>
        <v>Крепежные системы</v>
      </c>
      <c r="AD1712" s="48" t="str">
        <f>VLOOKUP(C:C,'ИЗ ОСНОВЫ НОМЕНКЛАТУР'!D:F,3,0)</f>
        <v>Держатели угловые</v>
      </c>
      <c r="AE1712" s="48" t="str">
        <f>VLOOKUP(C:C,'ИЗ ОСНОВЫ НОМЕНКЛАТУР'!D:H,5,0)</f>
        <v>C</v>
      </c>
    </row>
    <row r="1713" spans="1:31" ht="9.6" customHeight="1" x14ac:dyDescent="0.2">
      <c r="A1713" s="45" t="s">
        <v>1654</v>
      </c>
      <c r="B1713" s="11"/>
      <c r="C1713" s="11" t="s">
        <v>1713</v>
      </c>
      <c r="D1713" s="44">
        <v>0</v>
      </c>
      <c r="E1713" s="44">
        <v>0</v>
      </c>
      <c r="F1713" s="48">
        <v>0</v>
      </c>
      <c r="G1713" s="48">
        <v>0</v>
      </c>
      <c r="H1713" s="44">
        <v>1589</v>
      </c>
      <c r="I1713" s="44">
        <v>1844</v>
      </c>
      <c r="J1713" s="44">
        <v>0</v>
      </c>
      <c r="K1713" s="48">
        <v>0</v>
      </c>
      <c r="L1713" s="49">
        <v>0</v>
      </c>
      <c r="M1713" s="49">
        <v>0</v>
      </c>
      <c r="N1713" s="10">
        <v>0</v>
      </c>
      <c r="O1713" s="10">
        <v>0</v>
      </c>
      <c r="P1713" s="10">
        <v>46709.73</v>
      </c>
      <c r="Q1713" s="10">
        <v>57803.3</v>
      </c>
      <c r="R1713" s="10">
        <v>0</v>
      </c>
      <c r="S1713" s="10">
        <v>0</v>
      </c>
      <c r="T1713" s="50">
        <f t="shared" si="89"/>
        <v>0</v>
      </c>
      <c r="U1713" s="50">
        <f t="shared" si="89"/>
        <v>0</v>
      </c>
      <c r="V1713" s="50">
        <f t="shared" si="89"/>
        <v>0</v>
      </c>
      <c r="W1713" s="50">
        <f t="shared" si="88"/>
        <v>0</v>
      </c>
      <c r="X1713" s="50">
        <f t="shared" si="88"/>
        <v>3892.4775000000004</v>
      </c>
      <c r="Y1713" s="50">
        <f t="shared" si="88"/>
        <v>4816.9416666666666</v>
      </c>
      <c r="Z1713" s="50">
        <f t="shared" si="88"/>
        <v>0</v>
      </c>
      <c r="AA1713" s="50">
        <f t="shared" si="88"/>
        <v>0</v>
      </c>
      <c r="AB1713" s="50">
        <f t="shared" si="90"/>
        <v>8709.4191666666666</v>
      </c>
      <c r="AC1713" s="48" t="str">
        <f>VLOOKUP(ПРОДАЖИ!C:C,'ИЗ ОСНОВЫ НОМЕНКЛАТУР'!D:E,2,0)</f>
        <v>Крепежные системы</v>
      </c>
      <c r="AD1713" s="48" t="str">
        <f>VLOOKUP(C:C,'ИЗ ОСНОВЫ НОМЕНКЛАТУР'!D:F,3,0)</f>
        <v>Держатели угловые</v>
      </c>
      <c r="AE1713" s="48" t="str">
        <f>VLOOKUP(C:C,'ИЗ ОСНОВЫ НОМЕНКЛАТУР'!D:H,5,0)</f>
        <v>C</v>
      </c>
    </row>
    <row r="1714" spans="1:31" ht="9.6" customHeight="1" x14ac:dyDescent="0.2">
      <c r="A1714" s="45" t="s">
        <v>1654</v>
      </c>
      <c r="B1714" s="11"/>
      <c r="C1714" s="11" t="s">
        <v>1714</v>
      </c>
      <c r="D1714" s="44">
        <v>3766</v>
      </c>
      <c r="E1714" s="44">
        <v>0</v>
      </c>
      <c r="F1714" s="48">
        <v>7120</v>
      </c>
      <c r="G1714" s="48">
        <v>0</v>
      </c>
      <c r="H1714" s="44">
        <v>0</v>
      </c>
      <c r="I1714" s="44">
        <v>0</v>
      </c>
      <c r="J1714" s="44">
        <v>60</v>
      </c>
      <c r="K1714" s="48">
        <v>0</v>
      </c>
      <c r="L1714" s="49">
        <v>48834.78</v>
      </c>
      <c r="M1714" s="49">
        <v>0</v>
      </c>
      <c r="N1714" s="10">
        <v>86145.3</v>
      </c>
      <c r="O1714" s="10">
        <v>0</v>
      </c>
      <c r="P1714" s="10">
        <v>0</v>
      </c>
      <c r="Q1714" s="10">
        <v>0</v>
      </c>
      <c r="R1714" s="10">
        <v>760.2</v>
      </c>
      <c r="S1714" s="10">
        <v>0</v>
      </c>
      <c r="T1714" s="50">
        <f t="shared" si="89"/>
        <v>4069.5650000000001</v>
      </c>
      <c r="U1714" s="50">
        <f t="shared" si="89"/>
        <v>0</v>
      </c>
      <c r="V1714" s="50">
        <f t="shared" si="89"/>
        <v>7178.7750000000005</v>
      </c>
      <c r="W1714" s="50">
        <f t="shared" si="88"/>
        <v>0</v>
      </c>
      <c r="X1714" s="50">
        <f t="shared" si="88"/>
        <v>0</v>
      </c>
      <c r="Y1714" s="50">
        <f t="shared" si="88"/>
        <v>0</v>
      </c>
      <c r="Z1714" s="50">
        <f t="shared" si="88"/>
        <v>63.35</v>
      </c>
      <c r="AA1714" s="50">
        <f t="shared" si="88"/>
        <v>0</v>
      </c>
      <c r="AB1714" s="50">
        <f t="shared" si="90"/>
        <v>11311.69</v>
      </c>
      <c r="AC1714" s="48" t="str">
        <f>VLOOKUP(ПРОДАЖИ!C:C,'ИЗ ОСНОВЫ НОМЕНКЛАТУР'!D:E,2,0)</f>
        <v>Крепежные системы</v>
      </c>
      <c r="AD1714" s="48" t="str">
        <f>VLOOKUP(C:C,'ИЗ ОСНОВЫ НОМЕНКЛАТУР'!D:F,3,0)</f>
        <v>Держатели угловые</v>
      </c>
      <c r="AE1714" s="48" t="str">
        <f>VLOOKUP(C:C,'ИЗ ОСНОВЫ НОМЕНКЛАТУР'!D:H,5,0)</f>
        <v>C</v>
      </c>
    </row>
    <row r="1715" spans="1:31" ht="9.6" customHeight="1" x14ac:dyDescent="0.2">
      <c r="A1715" s="45" t="s">
        <v>1654</v>
      </c>
      <c r="B1715" s="11"/>
      <c r="C1715" s="11" t="s">
        <v>1715</v>
      </c>
      <c r="D1715" s="44">
        <v>3953</v>
      </c>
      <c r="E1715" s="44">
        <v>0</v>
      </c>
      <c r="F1715" s="48">
        <v>2000</v>
      </c>
      <c r="G1715" s="48">
        <v>0</v>
      </c>
      <c r="H1715" s="44">
        <v>0</v>
      </c>
      <c r="I1715" s="44">
        <v>0</v>
      </c>
      <c r="J1715" s="44">
        <v>0</v>
      </c>
      <c r="K1715" s="48">
        <v>0</v>
      </c>
      <c r="L1715" s="49">
        <v>60243.72</v>
      </c>
      <c r="M1715" s="49">
        <v>0</v>
      </c>
      <c r="N1715" s="10">
        <v>30480</v>
      </c>
      <c r="O1715" s="10">
        <v>0</v>
      </c>
      <c r="P1715" s="10">
        <v>0</v>
      </c>
      <c r="Q1715" s="10">
        <v>0</v>
      </c>
      <c r="R1715" s="10">
        <v>0</v>
      </c>
      <c r="S1715" s="10">
        <v>0</v>
      </c>
      <c r="T1715" s="50">
        <f t="shared" si="89"/>
        <v>5020.3100000000004</v>
      </c>
      <c r="U1715" s="50">
        <f t="shared" si="89"/>
        <v>0</v>
      </c>
      <c r="V1715" s="50">
        <f t="shared" si="89"/>
        <v>2540</v>
      </c>
      <c r="W1715" s="50">
        <f t="shared" si="88"/>
        <v>0</v>
      </c>
      <c r="X1715" s="50">
        <f t="shared" si="88"/>
        <v>0</v>
      </c>
      <c r="Y1715" s="50">
        <f t="shared" si="88"/>
        <v>0</v>
      </c>
      <c r="Z1715" s="50">
        <f t="shared" si="88"/>
        <v>0</v>
      </c>
      <c r="AA1715" s="50">
        <f t="shared" si="88"/>
        <v>0</v>
      </c>
      <c r="AB1715" s="50">
        <f t="shared" si="90"/>
        <v>7560.31</v>
      </c>
      <c r="AC1715" s="48" t="str">
        <f>VLOOKUP(ПРОДАЖИ!C:C,'ИЗ ОСНОВЫ НОМЕНКЛАТУР'!D:E,2,0)</f>
        <v>Крепежные системы</v>
      </c>
      <c r="AD1715" s="48" t="str">
        <f>VLOOKUP(C:C,'ИЗ ОСНОВЫ НОМЕНКЛАТУР'!D:F,3,0)</f>
        <v>Держатели угловые</v>
      </c>
      <c r="AE1715" s="48" t="str">
        <f>VLOOKUP(C:C,'ИЗ ОСНОВЫ НОМЕНКЛАТУР'!D:H,5,0)</f>
        <v>C</v>
      </c>
    </row>
    <row r="1716" spans="1:31" ht="9.6" customHeight="1" x14ac:dyDescent="0.2">
      <c r="A1716" s="45" t="s">
        <v>1654</v>
      </c>
      <c r="B1716" s="11"/>
      <c r="C1716" s="11" t="s">
        <v>1716</v>
      </c>
      <c r="D1716" s="44">
        <v>740</v>
      </c>
      <c r="E1716" s="44">
        <v>0</v>
      </c>
      <c r="F1716" s="48">
        <v>471</v>
      </c>
      <c r="G1716" s="48">
        <v>0</v>
      </c>
      <c r="H1716" s="44">
        <v>3132</v>
      </c>
      <c r="I1716" s="44">
        <v>500</v>
      </c>
      <c r="J1716" s="44">
        <v>0</v>
      </c>
      <c r="K1716" s="48">
        <v>0</v>
      </c>
      <c r="L1716" s="49">
        <v>35546.9</v>
      </c>
      <c r="M1716" s="49">
        <v>0</v>
      </c>
      <c r="N1716" s="10">
        <v>22604.23</v>
      </c>
      <c r="O1716" s="10">
        <v>0</v>
      </c>
      <c r="P1716" s="10">
        <v>175980.51</v>
      </c>
      <c r="Q1716" s="10">
        <v>28105</v>
      </c>
      <c r="R1716" s="10">
        <v>0</v>
      </c>
      <c r="S1716" s="10">
        <v>0</v>
      </c>
      <c r="T1716" s="50">
        <f t="shared" si="89"/>
        <v>2962.2416666666668</v>
      </c>
      <c r="U1716" s="50">
        <f t="shared" si="89"/>
        <v>0</v>
      </c>
      <c r="V1716" s="50">
        <f t="shared" si="89"/>
        <v>1883.6858333333332</v>
      </c>
      <c r="W1716" s="50">
        <f t="shared" si="88"/>
        <v>0</v>
      </c>
      <c r="X1716" s="50">
        <f t="shared" si="88"/>
        <v>14665.042500000001</v>
      </c>
      <c r="Y1716" s="50">
        <f t="shared" si="88"/>
        <v>2342.0833333333335</v>
      </c>
      <c r="Z1716" s="50">
        <f t="shared" si="88"/>
        <v>0</v>
      </c>
      <c r="AA1716" s="50">
        <f t="shared" si="88"/>
        <v>0</v>
      </c>
      <c r="AB1716" s="50">
        <f t="shared" si="90"/>
        <v>21853.053333333333</v>
      </c>
      <c r="AC1716" s="48" t="str">
        <f>VLOOKUP(ПРОДАЖИ!C:C,'ИЗ ОСНОВЫ НОМЕНКЛАТУР'!D:E,2,0)</f>
        <v>Крепежные системы</v>
      </c>
      <c r="AD1716" s="48" t="str">
        <f>VLOOKUP(C:C,'ИЗ ОСНОВЫ НОМЕНКЛАТУР'!D:F,3,0)</f>
        <v>Держатели угловые</v>
      </c>
      <c r="AE1716" s="48" t="str">
        <f>VLOOKUP(C:C,'ИЗ ОСНОВЫ НОМЕНКЛАТУР'!D:H,5,0)</f>
        <v>C</v>
      </c>
    </row>
    <row r="1717" spans="1:31" ht="9.6" customHeight="1" x14ac:dyDescent="0.2">
      <c r="A1717" s="45" t="s">
        <v>1654</v>
      </c>
      <c r="B1717" s="11"/>
      <c r="C1717" s="11" t="s">
        <v>1717</v>
      </c>
      <c r="D1717" s="44">
        <v>2157</v>
      </c>
      <c r="E1717" s="44">
        <v>1500</v>
      </c>
      <c r="F1717" s="48">
        <v>742</v>
      </c>
      <c r="G1717" s="48">
        <v>0</v>
      </c>
      <c r="H1717" s="44">
        <v>2</v>
      </c>
      <c r="I1717" s="44">
        <v>250</v>
      </c>
      <c r="J1717" s="44">
        <v>120</v>
      </c>
      <c r="K1717" s="48">
        <v>0</v>
      </c>
      <c r="L1717" s="49">
        <v>108587.59</v>
      </c>
      <c r="M1717" s="49">
        <v>74776.490000000005</v>
      </c>
      <c r="N1717" s="10">
        <v>32314.799999999999</v>
      </c>
      <c r="O1717" s="10">
        <v>0</v>
      </c>
      <c r="P1717" s="10">
        <v>98.8</v>
      </c>
      <c r="Q1717" s="10">
        <v>12350</v>
      </c>
      <c r="R1717" s="10">
        <v>4970.3500000000004</v>
      </c>
      <c r="S1717" s="10">
        <v>0</v>
      </c>
      <c r="T1717" s="50">
        <f t="shared" si="89"/>
        <v>9048.9658333333336</v>
      </c>
      <c r="U1717" s="50">
        <f t="shared" si="89"/>
        <v>6231.3741666666674</v>
      </c>
      <c r="V1717" s="50">
        <f t="shared" si="89"/>
        <v>2692.9</v>
      </c>
      <c r="W1717" s="50">
        <f t="shared" si="88"/>
        <v>0</v>
      </c>
      <c r="X1717" s="50">
        <f t="shared" si="88"/>
        <v>8.2333333333333325</v>
      </c>
      <c r="Y1717" s="50">
        <f t="shared" si="88"/>
        <v>1029.1666666666667</v>
      </c>
      <c r="Z1717" s="50">
        <f t="shared" si="88"/>
        <v>414.19583333333338</v>
      </c>
      <c r="AA1717" s="50">
        <f t="shared" si="88"/>
        <v>0</v>
      </c>
      <c r="AB1717" s="50">
        <f t="shared" si="90"/>
        <v>19424.835833333338</v>
      </c>
      <c r="AC1717" s="48" t="str">
        <f>VLOOKUP(ПРОДАЖИ!C:C,'ИЗ ОСНОВЫ НОМЕНКЛАТУР'!D:E,2,0)</f>
        <v>Крепежные системы</v>
      </c>
      <c r="AD1717" s="48" t="str">
        <f>VLOOKUP(C:C,'ИЗ ОСНОВЫ НОМЕНКЛАТУР'!D:F,3,0)</f>
        <v>Держатели угловые</v>
      </c>
      <c r="AE1717" s="48" t="str">
        <f>VLOOKUP(C:C,'ИЗ ОСНОВЫ НОМЕНКЛАТУР'!D:H,5,0)</f>
        <v>C</v>
      </c>
    </row>
    <row r="1718" spans="1:31" ht="9.6" customHeight="1" x14ac:dyDescent="0.2">
      <c r="A1718" s="45" t="s">
        <v>1654</v>
      </c>
      <c r="B1718" s="11"/>
      <c r="C1718" s="11" t="s">
        <v>1718</v>
      </c>
      <c r="D1718" s="44">
        <v>2460</v>
      </c>
      <c r="E1718" s="44">
        <v>0</v>
      </c>
      <c r="F1718" s="48">
        <v>2940</v>
      </c>
      <c r="G1718" s="48">
        <v>0</v>
      </c>
      <c r="H1718" s="44">
        <v>1156</v>
      </c>
      <c r="I1718" s="44">
        <v>8</v>
      </c>
      <c r="J1718" s="44">
        <v>1325</v>
      </c>
      <c r="K1718" s="48">
        <v>0</v>
      </c>
      <c r="L1718" s="49">
        <v>67500.009999999995</v>
      </c>
      <c r="M1718" s="49">
        <v>0</v>
      </c>
      <c r="N1718" s="10">
        <v>80014.12</v>
      </c>
      <c r="O1718" s="10">
        <v>0</v>
      </c>
      <c r="P1718" s="10">
        <v>29461.95</v>
      </c>
      <c r="Q1718" s="10">
        <v>195.22</v>
      </c>
      <c r="R1718" s="10">
        <v>34118.75</v>
      </c>
      <c r="S1718" s="10">
        <v>0</v>
      </c>
      <c r="T1718" s="50">
        <f t="shared" si="89"/>
        <v>5625.0008333333326</v>
      </c>
      <c r="U1718" s="50">
        <f t="shared" si="89"/>
        <v>0</v>
      </c>
      <c r="V1718" s="50">
        <f t="shared" si="89"/>
        <v>6667.8433333333332</v>
      </c>
      <c r="W1718" s="50">
        <f t="shared" si="88"/>
        <v>0</v>
      </c>
      <c r="X1718" s="50">
        <f t="shared" si="88"/>
        <v>2455.1624999999999</v>
      </c>
      <c r="Y1718" s="50">
        <f t="shared" si="88"/>
        <v>16.268333333333334</v>
      </c>
      <c r="Z1718" s="50">
        <f t="shared" si="88"/>
        <v>2843.2291666666665</v>
      </c>
      <c r="AA1718" s="50">
        <f t="shared" si="88"/>
        <v>0</v>
      </c>
      <c r="AB1718" s="50">
        <f t="shared" si="90"/>
        <v>17607.504166666666</v>
      </c>
      <c r="AC1718" s="48" t="str">
        <f>VLOOKUP(ПРОДАЖИ!C:C,'ИЗ ОСНОВЫ НОМЕНКЛАТУР'!D:E,2,0)</f>
        <v>Крепежные системы</v>
      </c>
      <c r="AD1718" s="48" t="str">
        <f>VLOOKUP(C:C,'ИЗ ОСНОВЫ НОМЕНКЛАТУР'!D:F,3,0)</f>
        <v>Держатели угловые</v>
      </c>
      <c r="AE1718" s="48" t="str">
        <f>VLOOKUP(C:C,'ИЗ ОСНОВЫ НОМЕНКЛАТУР'!D:H,5,0)</f>
        <v>C</v>
      </c>
    </row>
    <row r="1719" spans="1:31" ht="9.6" customHeight="1" x14ac:dyDescent="0.2">
      <c r="A1719" s="45" t="s">
        <v>1654</v>
      </c>
      <c r="B1719" s="11"/>
      <c r="C1719" s="11" t="s">
        <v>1719</v>
      </c>
      <c r="D1719" s="44">
        <v>3000</v>
      </c>
      <c r="E1719" s="44">
        <v>300</v>
      </c>
      <c r="F1719" s="48">
        <v>1130</v>
      </c>
      <c r="G1719" s="48">
        <v>0</v>
      </c>
      <c r="H1719" s="44">
        <v>400</v>
      </c>
      <c r="I1719" s="44">
        <v>200</v>
      </c>
      <c r="J1719" s="44">
        <v>600</v>
      </c>
      <c r="K1719" s="48">
        <v>0</v>
      </c>
      <c r="L1719" s="49">
        <v>46500</v>
      </c>
      <c r="M1719" s="49">
        <v>4650</v>
      </c>
      <c r="N1719" s="10">
        <v>17515</v>
      </c>
      <c r="O1719" s="10">
        <v>0</v>
      </c>
      <c r="P1719" s="10">
        <v>6200</v>
      </c>
      <c r="Q1719" s="10">
        <v>3100</v>
      </c>
      <c r="R1719" s="10">
        <v>9300</v>
      </c>
      <c r="S1719" s="10">
        <v>0</v>
      </c>
      <c r="T1719" s="50">
        <f t="shared" si="89"/>
        <v>3875</v>
      </c>
      <c r="U1719" s="50">
        <f t="shared" si="89"/>
        <v>387.5</v>
      </c>
      <c r="V1719" s="50">
        <f t="shared" si="89"/>
        <v>1459.5833333333333</v>
      </c>
      <c r="W1719" s="50">
        <f t="shared" si="88"/>
        <v>0</v>
      </c>
      <c r="X1719" s="50">
        <f t="shared" si="88"/>
        <v>516.66666666666663</v>
      </c>
      <c r="Y1719" s="50">
        <f t="shared" si="88"/>
        <v>258.33333333333331</v>
      </c>
      <c r="Z1719" s="50">
        <f t="shared" si="88"/>
        <v>775</v>
      </c>
      <c r="AA1719" s="50">
        <f t="shared" si="88"/>
        <v>0</v>
      </c>
      <c r="AB1719" s="50">
        <f t="shared" si="90"/>
        <v>7272.083333333333</v>
      </c>
      <c r="AC1719" s="48" t="str">
        <f>VLOOKUP(ПРОДАЖИ!C:C,'ИЗ ОСНОВЫ НОМЕНКЛАТУР'!D:E,2,0)</f>
        <v>Крепежные системы</v>
      </c>
      <c r="AD1719" s="48" t="str">
        <f>VLOOKUP(C:C,'ИЗ ОСНОВЫ НОМЕНКЛАТУР'!D:F,3,0)</f>
        <v>Держатели угловые</v>
      </c>
      <c r="AE1719" s="48" t="str">
        <f>VLOOKUP(C:C,'ИЗ ОСНОВЫ НОМЕНКЛАТУР'!D:H,5,0)</f>
        <v>C</v>
      </c>
    </row>
    <row r="1720" spans="1:31" ht="9.6" customHeight="1" x14ac:dyDescent="0.2">
      <c r="A1720" s="45" t="s">
        <v>1654</v>
      </c>
      <c r="B1720" s="11"/>
      <c r="C1720" s="11" t="s">
        <v>1720</v>
      </c>
      <c r="D1720" s="44">
        <v>4195</v>
      </c>
      <c r="E1720" s="44">
        <v>0</v>
      </c>
      <c r="F1720" s="48">
        <v>2600</v>
      </c>
      <c r="G1720" s="48">
        <v>0</v>
      </c>
      <c r="H1720" s="44">
        <v>0</v>
      </c>
      <c r="I1720" s="44">
        <v>0</v>
      </c>
      <c r="J1720" s="44">
        <v>0</v>
      </c>
      <c r="K1720" s="48">
        <v>0</v>
      </c>
      <c r="L1720" s="49">
        <v>67942.02</v>
      </c>
      <c r="M1720" s="49">
        <v>0</v>
      </c>
      <c r="N1720" s="10">
        <v>29637.32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50">
        <f t="shared" si="89"/>
        <v>5661.835</v>
      </c>
      <c r="U1720" s="50">
        <f t="shared" si="89"/>
        <v>0</v>
      </c>
      <c r="V1720" s="50">
        <f t="shared" si="89"/>
        <v>2469.7766666666666</v>
      </c>
      <c r="W1720" s="50">
        <f t="shared" si="88"/>
        <v>0</v>
      </c>
      <c r="X1720" s="50">
        <f t="shared" si="88"/>
        <v>0</v>
      </c>
      <c r="Y1720" s="50">
        <f t="shared" si="88"/>
        <v>0</v>
      </c>
      <c r="Z1720" s="50">
        <f t="shared" si="88"/>
        <v>0</v>
      </c>
      <c r="AA1720" s="50">
        <f t="shared" si="88"/>
        <v>0</v>
      </c>
      <c r="AB1720" s="50">
        <f t="shared" si="90"/>
        <v>8131.6116666666667</v>
      </c>
      <c r="AC1720" s="48" t="str">
        <f>VLOOKUP(ПРОДАЖИ!C:C,'ИЗ ОСНОВЫ НОМЕНКЛАТУР'!D:E,2,0)</f>
        <v>Крепежные системы</v>
      </c>
      <c r="AD1720" s="48" t="str">
        <f>VLOOKUP(C:C,'ИЗ ОСНОВЫ НОМЕНКЛАТУР'!D:F,3,0)</f>
        <v>Держатели угловые</v>
      </c>
      <c r="AE1720" s="48" t="str">
        <f>VLOOKUP(C:C,'ИЗ ОСНОВЫ НОМЕНКЛАТУР'!D:H,5,0)</f>
        <v>C</v>
      </c>
    </row>
    <row r="1721" spans="1:31" ht="9.6" customHeight="1" x14ac:dyDescent="0.2">
      <c r="A1721" s="45" t="s">
        <v>1654</v>
      </c>
      <c r="B1721" s="11"/>
      <c r="C1721" s="11" t="s">
        <v>1721</v>
      </c>
      <c r="D1721" s="44">
        <v>955</v>
      </c>
      <c r="E1721" s="44">
        <v>250</v>
      </c>
      <c r="F1721" s="48">
        <v>894</v>
      </c>
      <c r="G1721" s="48">
        <v>0</v>
      </c>
      <c r="H1721" s="44">
        <v>0</v>
      </c>
      <c r="I1721" s="44">
        <v>0</v>
      </c>
      <c r="J1721" s="44">
        <v>0</v>
      </c>
      <c r="K1721" s="48">
        <v>0</v>
      </c>
      <c r="L1721" s="49">
        <v>41645.1</v>
      </c>
      <c r="M1721" s="49">
        <v>10967.7</v>
      </c>
      <c r="N1721" s="10">
        <v>37753.620000000003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50">
        <f t="shared" si="89"/>
        <v>3470.4249999999997</v>
      </c>
      <c r="U1721" s="50">
        <f t="shared" si="89"/>
        <v>913.97500000000002</v>
      </c>
      <c r="V1721" s="50">
        <f t="shared" si="89"/>
        <v>3146.1350000000002</v>
      </c>
      <c r="W1721" s="50">
        <f t="shared" si="88"/>
        <v>0</v>
      </c>
      <c r="X1721" s="50">
        <f t="shared" si="88"/>
        <v>0</v>
      </c>
      <c r="Y1721" s="50">
        <f t="shared" ref="Y1721:AA1784" si="91">Q1721/12</f>
        <v>0</v>
      </c>
      <c r="Z1721" s="50">
        <f t="shared" si="91"/>
        <v>0</v>
      </c>
      <c r="AA1721" s="50">
        <f t="shared" si="91"/>
        <v>0</v>
      </c>
      <c r="AB1721" s="50">
        <f t="shared" si="90"/>
        <v>7530.5349999999999</v>
      </c>
      <c r="AC1721" s="48" t="str">
        <f>VLOOKUP(ПРОДАЖИ!C:C,'ИЗ ОСНОВЫ НОМЕНКЛАТУР'!D:E,2,0)</f>
        <v>Крепежные системы</v>
      </c>
      <c r="AD1721" s="48" t="str">
        <f>VLOOKUP(C:C,'ИЗ ОСНОВЫ НОМЕНКЛАТУР'!D:F,3,0)</f>
        <v>Держатели угловые</v>
      </c>
      <c r="AE1721" s="48" t="str">
        <f>VLOOKUP(C:C,'ИЗ ОСНОВЫ НОМЕНКЛАТУР'!D:H,5,0)</f>
        <v>C</v>
      </c>
    </row>
    <row r="1722" spans="1:31" ht="9.6" customHeight="1" x14ac:dyDescent="0.2">
      <c r="A1722" s="45" t="s">
        <v>1654</v>
      </c>
      <c r="B1722" s="11"/>
      <c r="C1722" s="11" t="s">
        <v>1722</v>
      </c>
      <c r="D1722" s="44">
        <v>1641</v>
      </c>
      <c r="E1722" s="44">
        <v>0</v>
      </c>
      <c r="F1722" s="48">
        <v>1380</v>
      </c>
      <c r="G1722" s="48">
        <v>0</v>
      </c>
      <c r="H1722" s="44">
        <v>0</v>
      </c>
      <c r="I1722" s="44">
        <v>0</v>
      </c>
      <c r="J1722" s="44">
        <v>0</v>
      </c>
      <c r="K1722" s="48">
        <v>0</v>
      </c>
      <c r="L1722" s="49">
        <v>25008.84</v>
      </c>
      <c r="M1722" s="49">
        <v>0</v>
      </c>
      <c r="N1722" s="10">
        <v>21031.200000000001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50">
        <f t="shared" si="89"/>
        <v>2084.0700000000002</v>
      </c>
      <c r="U1722" s="50">
        <f t="shared" si="89"/>
        <v>0</v>
      </c>
      <c r="V1722" s="50">
        <f t="shared" si="89"/>
        <v>1752.6000000000001</v>
      </c>
      <c r="W1722" s="50">
        <f t="shared" si="89"/>
        <v>0</v>
      </c>
      <c r="X1722" s="50">
        <f t="shared" si="89"/>
        <v>0</v>
      </c>
      <c r="Y1722" s="50">
        <f t="shared" si="91"/>
        <v>0</v>
      </c>
      <c r="Z1722" s="50">
        <f t="shared" si="91"/>
        <v>0</v>
      </c>
      <c r="AA1722" s="50">
        <f t="shared" si="91"/>
        <v>0</v>
      </c>
      <c r="AB1722" s="50">
        <f t="shared" si="90"/>
        <v>3836.67</v>
      </c>
      <c r="AC1722" s="48" t="str">
        <f>VLOOKUP(ПРОДАЖИ!C:C,'ИЗ ОСНОВЫ НОМЕНКЛАТУР'!D:E,2,0)</f>
        <v>Крепежные системы</v>
      </c>
      <c r="AD1722" s="48" t="str">
        <f>VLOOKUP(C:C,'ИЗ ОСНОВЫ НОМЕНКЛАТУР'!D:F,3,0)</f>
        <v>Держатели угловые</v>
      </c>
      <c r="AE1722" s="48" t="str">
        <f>VLOOKUP(C:C,'ИЗ ОСНОВЫ НОМЕНКЛАТУР'!D:H,5,0)</f>
        <v>C</v>
      </c>
    </row>
    <row r="1723" spans="1:31" ht="9.6" customHeight="1" x14ac:dyDescent="0.2">
      <c r="A1723" s="45" t="s">
        <v>1654</v>
      </c>
      <c r="B1723" s="11"/>
      <c r="C1723" s="11" t="s">
        <v>1723</v>
      </c>
      <c r="D1723" s="44">
        <v>752</v>
      </c>
      <c r="E1723" s="44">
        <v>250</v>
      </c>
      <c r="F1723" s="48">
        <v>641</v>
      </c>
      <c r="G1723" s="48">
        <v>0</v>
      </c>
      <c r="H1723" s="44">
        <v>0</v>
      </c>
      <c r="I1723" s="44">
        <v>0</v>
      </c>
      <c r="J1723" s="44">
        <v>0</v>
      </c>
      <c r="K1723" s="48">
        <v>0</v>
      </c>
      <c r="L1723" s="49">
        <v>37298.53</v>
      </c>
      <c r="M1723" s="49">
        <v>12465.18</v>
      </c>
      <c r="N1723" s="10">
        <v>27069.43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50">
        <f t="shared" si="89"/>
        <v>3108.2108333333331</v>
      </c>
      <c r="U1723" s="50">
        <f t="shared" si="89"/>
        <v>1038.7650000000001</v>
      </c>
      <c r="V1723" s="50">
        <f t="shared" si="89"/>
        <v>2255.7858333333334</v>
      </c>
      <c r="W1723" s="50">
        <f t="shared" si="89"/>
        <v>0</v>
      </c>
      <c r="X1723" s="50">
        <f t="shared" si="89"/>
        <v>0</v>
      </c>
      <c r="Y1723" s="50">
        <f t="shared" si="91"/>
        <v>0</v>
      </c>
      <c r="Z1723" s="50">
        <f t="shared" si="91"/>
        <v>0</v>
      </c>
      <c r="AA1723" s="50">
        <f t="shared" si="91"/>
        <v>0</v>
      </c>
      <c r="AB1723" s="50">
        <f t="shared" si="90"/>
        <v>6402.7616666666663</v>
      </c>
      <c r="AC1723" s="48" t="str">
        <f>VLOOKUP(ПРОДАЖИ!C:C,'ИЗ ОСНОВЫ НОМЕНКЛАТУР'!D:E,2,0)</f>
        <v>Крепежные системы</v>
      </c>
      <c r="AD1723" s="48" t="str">
        <f>VLOOKUP(C:C,'ИЗ ОСНОВЫ НОМЕНКЛАТУР'!D:F,3,0)</f>
        <v>Держатели угловые</v>
      </c>
      <c r="AE1723" s="48" t="str">
        <f>VLOOKUP(C:C,'ИЗ ОСНОВЫ НОМЕНКЛАТУР'!D:H,5,0)</f>
        <v>C</v>
      </c>
    </row>
    <row r="1724" spans="1:31" ht="9.6" customHeight="1" x14ac:dyDescent="0.2">
      <c r="A1724" s="45" t="s">
        <v>1654</v>
      </c>
      <c r="B1724" s="11"/>
      <c r="C1724" s="11" t="s">
        <v>1724</v>
      </c>
      <c r="D1724" s="44">
        <v>1214</v>
      </c>
      <c r="E1724" s="44">
        <v>0</v>
      </c>
      <c r="F1724" s="48">
        <v>380</v>
      </c>
      <c r="G1724" s="48">
        <v>0</v>
      </c>
      <c r="H1724" s="44">
        <v>0</v>
      </c>
      <c r="I1724" s="44">
        <v>0</v>
      </c>
      <c r="J1724" s="44">
        <v>0</v>
      </c>
      <c r="K1724" s="48">
        <v>0</v>
      </c>
      <c r="L1724" s="49">
        <v>19713.240000000002</v>
      </c>
      <c r="M1724" s="49">
        <v>0</v>
      </c>
      <c r="N1724" s="10">
        <v>5791.2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50">
        <f t="shared" si="89"/>
        <v>1642.7700000000002</v>
      </c>
      <c r="U1724" s="50">
        <f t="shared" si="89"/>
        <v>0</v>
      </c>
      <c r="V1724" s="50">
        <f t="shared" si="89"/>
        <v>482.59999999999997</v>
      </c>
      <c r="W1724" s="50">
        <f t="shared" si="89"/>
        <v>0</v>
      </c>
      <c r="X1724" s="50">
        <f t="shared" si="89"/>
        <v>0</v>
      </c>
      <c r="Y1724" s="50">
        <f t="shared" si="91"/>
        <v>0</v>
      </c>
      <c r="Z1724" s="50">
        <f t="shared" si="91"/>
        <v>0</v>
      </c>
      <c r="AA1724" s="50">
        <f t="shared" si="91"/>
        <v>0</v>
      </c>
      <c r="AB1724" s="50">
        <f t="shared" si="90"/>
        <v>2125.3700000000003</v>
      </c>
      <c r="AC1724" s="48" t="str">
        <f>VLOOKUP(ПРОДАЖИ!C:C,'ИЗ ОСНОВЫ НОМЕНКЛАТУР'!D:E,2,0)</f>
        <v>Крепежные системы</v>
      </c>
      <c r="AD1724" s="48" t="str">
        <f>VLOOKUP(C:C,'ИЗ ОСНОВЫ НОМЕНКЛАТУР'!D:F,3,0)</f>
        <v>Держатели угловые</v>
      </c>
      <c r="AE1724" s="48" t="str">
        <f>VLOOKUP(C:C,'ИЗ ОСНОВЫ НОМЕНКЛАТУР'!D:H,5,0)</f>
        <v>C</v>
      </c>
    </row>
    <row r="1725" spans="1:31" ht="9.6" customHeight="1" x14ac:dyDescent="0.2">
      <c r="A1725" s="45" t="s">
        <v>1654</v>
      </c>
      <c r="B1725" s="11"/>
      <c r="C1725" s="11" t="s">
        <v>1725</v>
      </c>
      <c r="D1725" s="44">
        <v>4540</v>
      </c>
      <c r="E1725" s="44">
        <v>0</v>
      </c>
      <c r="F1725" s="48">
        <v>649</v>
      </c>
      <c r="G1725" s="48">
        <v>0</v>
      </c>
      <c r="H1725" s="44">
        <v>0</v>
      </c>
      <c r="I1725" s="44">
        <v>0</v>
      </c>
      <c r="J1725" s="44">
        <v>47</v>
      </c>
      <c r="K1725" s="48">
        <v>0</v>
      </c>
      <c r="L1725" s="49">
        <v>81706.81</v>
      </c>
      <c r="M1725" s="49">
        <v>0</v>
      </c>
      <c r="N1725" s="10">
        <v>7103.51</v>
      </c>
      <c r="O1725" s="10">
        <v>0</v>
      </c>
      <c r="P1725" s="10">
        <v>0</v>
      </c>
      <c r="Q1725" s="10">
        <v>0</v>
      </c>
      <c r="R1725" s="10">
        <v>607.22</v>
      </c>
      <c r="S1725" s="10">
        <v>0</v>
      </c>
      <c r="T1725" s="50">
        <f t="shared" si="89"/>
        <v>6808.9008333333331</v>
      </c>
      <c r="U1725" s="50">
        <f t="shared" si="89"/>
        <v>0</v>
      </c>
      <c r="V1725" s="50">
        <f t="shared" si="89"/>
        <v>591.95916666666665</v>
      </c>
      <c r="W1725" s="50">
        <f t="shared" si="89"/>
        <v>0</v>
      </c>
      <c r="X1725" s="50">
        <f t="shared" si="89"/>
        <v>0</v>
      </c>
      <c r="Y1725" s="50">
        <f t="shared" si="91"/>
        <v>0</v>
      </c>
      <c r="Z1725" s="50">
        <f t="shared" si="91"/>
        <v>50.601666666666667</v>
      </c>
      <c r="AA1725" s="50">
        <f t="shared" si="91"/>
        <v>0</v>
      </c>
      <c r="AB1725" s="50">
        <f t="shared" si="90"/>
        <v>7451.4616666666661</v>
      </c>
      <c r="AC1725" s="48" t="str">
        <f>VLOOKUP(ПРОДАЖИ!C:C,'ИЗ ОСНОВЫ НОМЕНКЛАТУР'!D:E,2,0)</f>
        <v>Крепежные системы</v>
      </c>
      <c r="AD1725" s="48" t="str">
        <f>VLOOKUP(C:C,'ИЗ ОСНОВЫ НОМЕНКЛАТУР'!D:F,3,0)</f>
        <v>Держатели угловые</v>
      </c>
      <c r="AE1725" s="48" t="str">
        <f>VLOOKUP(C:C,'ИЗ ОСНОВЫ НОМЕНКЛАТУР'!D:H,5,0)</f>
        <v>C</v>
      </c>
    </row>
    <row r="1726" spans="1:31" ht="9.6" customHeight="1" x14ac:dyDescent="0.2">
      <c r="A1726" s="45" t="s">
        <v>1654</v>
      </c>
      <c r="B1726" s="11"/>
      <c r="C1726" s="11" t="s">
        <v>1726</v>
      </c>
      <c r="D1726" s="44">
        <v>704</v>
      </c>
      <c r="E1726" s="44">
        <v>0</v>
      </c>
      <c r="F1726" s="48">
        <v>288</v>
      </c>
      <c r="G1726" s="48">
        <v>0</v>
      </c>
      <c r="H1726" s="44">
        <v>0</v>
      </c>
      <c r="I1726" s="44">
        <v>0</v>
      </c>
      <c r="J1726" s="44">
        <v>6</v>
      </c>
      <c r="K1726" s="48">
        <v>0</v>
      </c>
      <c r="L1726" s="49">
        <v>30382.33</v>
      </c>
      <c r="M1726" s="49">
        <v>0</v>
      </c>
      <c r="N1726" s="10">
        <v>12162.24</v>
      </c>
      <c r="O1726" s="10">
        <v>0</v>
      </c>
      <c r="P1726" s="10">
        <v>0</v>
      </c>
      <c r="Q1726" s="10">
        <v>0</v>
      </c>
      <c r="R1726" s="10">
        <v>246</v>
      </c>
      <c r="S1726" s="10">
        <v>0</v>
      </c>
      <c r="T1726" s="50">
        <f t="shared" si="89"/>
        <v>2531.8608333333336</v>
      </c>
      <c r="U1726" s="50">
        <f t="shared" si="89"/>
        <v>0</v>
      </c>
      <c r="V1726" s="50">
        <f t="shared" si="89"/>
        <v>1013.52</v>
      </c>
      <c r="W1726" s="50">
        <f t="shared" si="89"/>
        <v>0</v>
      </c>
      <c r="X1726" s="50">
        <f t="shared" si="89"/>
        <v>0</v>
      </c>
      <c r="Y1726" s="50">
        <f t="shared" si="91"/>
        <v>0</v>
      </c>
      <c r="Z1726" s="50">
        <f t="shared" si="91"/>
        <v>20.5</v>
      </c>
      <c r="AA1726" s="50">
        <f t="shared" si="91"/>
        <v>0</v>
      </c>
      <c r="AB1726" s="50">
        <f t="shared" si="90"/>
        <v>3565.8808333333336</v>
      </c>
      <c r="AC1726" s="48" t="str">
        <f>VLOOKUP(ПРОДАЖИ!C:C,'ИЗ ОСНОВЫ НОМЕНКЛАТУР'!D:E,2,0)</f>
        <v>Крепежные системы</v>
      </c>
      <c r="AD1726" s="48" t="str">
        <f>VLOOKUP(C:C,'ИЗ ОСНОВЫ НОМЕНКЛАТУР'!D:F,3,0)</f>
        <v>Держатели угловые</v>
      </c>
      <c r="AE1726" s="48" t="str">
        <f>VLOOKUP(C:C,'ИЗ ОСНОВЫ НОМЕНКЛАТУР'!D:H,5,0)</f>
        <v>C</v>
      </c>
    </row>
    <row r="1727" spans="1:31" ht="9.6" customHeight="1" x14ac:dyDescent="0.2">
      <c r="A1727" s="45" t="s">
        <v>1654</v>
      </c>
      <c r="B1727" s="11"/>
      <c r="C1727" s="11" t="s">
        <v>1727</v>
      </c>
      <c r="D1727" s="44">
        <v>300</v>
      </c>
      <c r="E1727" s="44">
        <v>0</v>
      </c>
      <c r="F1727" s="48">
        <v>11990</v>
      </c>
      <c r="G1727" s="48">
        <v>0</v>
      </c>
      <c r="H1727" s="44">
        <v>0</v>
      </c>
      <c r="I1727" s="44">
        <v>0</v>
      </c>
      <c r="J1727" s="44">
        <v>0</v>
      </c>
      <c r="K1727" s="48">
        <v>0</v>
      </c>
      <c r="L1727" s="49">
        <v>2773.47</v>
      </c>
      <c r="M1727" s="49">
        <v>0</v>
      </c>
      <c r="N1727" s="10">
        <v>98364.68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50">
        <f t="shared" si="89"/>
        <v>231.12249999999997</v>
      </c>
      <c r="U1727" s="50">
        <f t="shared" si="89"/>
        <v>0</v>
      </c>
      <c r="V1727" s="50">
        <f t="shared" si="89"/>
        <v>8197.0566666666655</v>
      </c>
      <c r="W1727" s="50">
        <f t="shared" si="89"/>
        <v>0</v>
      </c>
      <c r="X1727" s="50">
        <f t="shared" si="89"/>
        <v>0</v>
      </c>
      <c r="Y1727" s="50">
        <f t="shared" si="91"/>
        <v>0</v>
      </c>
      <c r="Z1727" s="50">
        <f t="shared" si="91"/>
        <v>0</v>
      </c>
      <c r="AA1727" s="50">
        <f t="shared" si="91"/>
        <v>0</v>
      </c>
      <c r="AB1727" s="50">
        <f t="shared" si="90"/>
        <v>8428.179166666665</v>
      </c>
      <c r="AC1727" s="48" t="str">
        <f>VLOOKUP(ПРОДАЖИ!C:C,'ИЗ ОСНОВЫ НОМЕНКЛАТУР'!D:E,2,0)</f>
        <v>Крепежные системы</v>
      </c>
      <c r="AD1727" s="48" t="str">
        <f>VLOOKUP(C:C,'ИЗ ОСНОВЫ НОМЕНКЛАТУР'!D:F,3,0)</f>
        <v>Держатели угловые</v>
      </c>
      <c r="AE1727" s="48" t="str">
        <f>VLOOKUP(C:C,'ИЗ ОСНОВЫ НОМЕНКЛАТУР'!D:H,5,0)</f>
        <v>C</v>
      </c>
    </row>
    <row r="1728" spans="1:31" ht="9.6" customHeight="1" x14ac:dyDescent="0.2">
      <c r="A1728" s="45" t="s">
        <v>1654</v>
      </c>
      <c r="B1728" s="11"/>
      <c r="C1728" s="11" t="s">
        <v>1728</v>
      </c>
      <c r="D1728" s="44">
        <v>244</v>
      </c>
      <c r="E1728" s="44">
        <v>0</v>
      </c>
      <c r="F1728" s="48">
        <v>190</v>
      </c>
      <c r="G1728" s="48">
        <v>0</v>
      </c>
      <c r="H1728" s="44">
        <v>1200</v>
      </c>
      <c r="I1728" s="44">
        <v>1200</v>
      </c>
      <c r="J1728" s="44">
        <v>0</v>
      </c>
      <c r="K1728" s="48">
        <v>0</v>
      </c>
      <c r="L1728" s="49">
        <v>1175.92</v>
      </c>
      <c r="M1728" s="49">
        <v>0</v>
      </c>
      <c r="N1728" s="10">
        <v>1214.4100000000001</v>
      </c>
      <c r="O1728" s="10">
        <v>0</v>
      </c>
      <c r="P1728" s="10">
        <v>5581.54</v>
      </c>
      <c r="Q1728" s="10">
        <v>5570.27</v>
      </c>
      <c r="R1728" s="10">
        <v>0</v>
      </c>
      <c r="S1728" s="10">
        <v>0</v>
      </c>
      <c r="T1728" s="50">
        <f t="shared" si="89"/>
        <v>97.993333333333339</v>
      </c>
      <c r="U1728" s="50">
        <f t="shared" si="89"/>
        <v>0</v>
      </c>
      <c r="V1728" s="50">
        <f t="shared" si="89"/>
        <v>101.20083333333334</v>
      </c>
      <c r="W1728" s="50">
        <f t="shared" si="89"/>
        <v>0</v>
      </c>
      <c r="X1728" s="50">
        <f t="shared" si="89"/>
        <v>465.12833333333333</v>
      </c>
      <c r="Y1728" s="50">
        <f t="shared" si="91"/>
        <v>464.18916666666672</v>
      </c>
      <c r="Z1728" s="50">
        <f t="shared" si="91"/>
        <v>0</v>
      </c>
      <c r="AA1728" s="50">
        <f t="shared" si="91"/>
        <v>0</v>
      </c>
      <c r="AB1728" s="50">
        <f t="shared" si="90"/>
        <v>1128.5116666666668</v>
      </c>
      <c r="AC1728" s="48" t="str">
        <f>VLOOKUP(ПРОДАЖИ!C:C,'ИЗ ОСНОВЫ НОМЕНКЛАТУР'!D:E,2,0)</f>
        <v>Крепежные системы</v>
      </c>
      <c r="AD1728" s="48" t="str">
        <f>VLOOKUP(C:C,'ИЗ ОСНОВЫ НОМЕНКЛАТУР'!D:F,3,0)</f>
        <v>Держатели угловые</v>
      </c>
      <c r="AE1728" s="48" t="str">
        <f>VLOOKUP(C:C,'ИЗ ОСНОВЫ НОМЕНКЛАТУР'!D:H,5,0)</f>
        <v>C</v>
      </c>
    </row>
    <row r="1729" spans="1:31" ht="9.6" customHeight="1" x14ac:dyDescent="0.2">
      <c r="A1729" s="45" t="s">
        <v>1654</v>
      </c>
      <c r="B1729" s="11"/>
      <c r="C1729" s="11" t="s">
        <v>1729</v>
      </c>
      <c r="D1729" s="44">
        <v>1154</v>
      </c>
      <c r="E1729" s="44">
        <v>0</v>
      </c>
      <c r="F1729" s="48">
        <v>300</v>
      </c>
      <c r="G1729" s="48">
        <v>0</v>
      </c>
      <c r="H1729" s="44">
        <v>1675</v>
      </c>
      <c r="I1729" s="44">
        <v>45</v>
      </c>
      <c r="J1729" s="44">
        <v>0</v>
      </c>
      <c r="K1729" s="48">
        <v>0</v>
      </c>
      <c r="L1729" s="49">
        <v>11632.45</v>
      </c>
      <c r="M1729" s="49">
        <v>0</v>
      </c>
      <c r="N1729" s="10">
        <v>2027.91</v>
      </c>
      <c r="O1729" s="10">
        <v>0</v>
      </c>
      <c r="P1729" s="10">
        <v>7600.41</v>
      </c>
      <c r="Q1729" s="10">
        <v>204.29</v>
      </c>
      <c r="R1729" s="10">
        <v>0</v>
      </c>
      <c r="S1729" s="10">
        <v>0</v>
      </c>
      <c r="T1729" s="50">
        <f t="shared" si="89"/>
        <v>969.37083333333339</v>
      </c>
      <c r="U1729" s="50">
        <f t="shared" si="89"/>
        <v>0</v>
      </c>
      <c r="V1729" s="50">
        <f t="shared" si="89"/>
        <v>168.99250000000001</v>
      </c>
      <c r="W1729" s="50">
        <f t="shared" si="89"/>
        <v>0</v>
      </c>
      <c r="X1729" s="50">
        <f t="shared" si="89"/>
        <v>633.36749999999995</v>
      </c>
      <c r="Y1729" s="50">
        <f t="shared" si="91"/>
        <v>17.024166666666666</v>
      </c>
      <c r="Z1729" s="50">
        <f t="shared" si="91"/>
        <v>0</v>
      </c>
      <c r="AA1729" s="50">
        <f t="shared" si="91"/>
        <v>0</v>
      </c>
      <c r="AB1729" s="50">
        <f t="shared" si="90"/>
        <v>1788.7550000000001</v>
      </c>
      <c r="AC1729" s="48" t="str">
        <f>VLOOKUP(ПРОДАЖИ!C:C,'ИЗ ОСНОВЫ НОМЕНКЛАТУР'!D:E,2,0)</f>
        <v>Крепежные системы</v>
      </c>
      <c r="AD1729" s="48" t="str">
        <f>VLOOKUP(C:C,'ИЗ ОСНОВЫ НОМЕНКЛАТУР'!D:F,3,0)</f>
        <v>Держатели угловые</v>
      </c>
      <c r="AE1729" s="48" t="str">
        <f>VLOOKUP(C:C,'ИЗ ОСНОВЫ НОМЕНКЛАТУР'!D:H,5,0)</f>
        <v>C</v>
      </c>
    </row>
    <row r="1730" spans="1:31" ht="9.6" customHeight="1" x14ac:dyDescent="0.2">
      <c r="A1730" s="45" t="s">
        <v>1654</v>
      </c>
      <c r="B1730" s="11"/>
      <c r="C1730" s="11" t="s">
        <v>1730</v>
      </c>
      <c r="D1730" s="44">
        <v>0</v>
      </c>
      <c r="E1730" s="44">
        <v>0</v>
      </c>
      <c r="F1730" s="48">
        <v>0</v>
      </c>
      <c r="G1730" s="48">
        <v>0</v>
      </c>
      <c r="H1730" s="44">
        <v>1143</v>
      </c>
      <c r="I1730" s="44">
        <v>0</v>
      </c>
      <c r="J1730" s="44">
        <v>0</v>
      </c>
      <c r="K1730" s="48">
        <v>0</v>
      </c>
      <c r="L1730" s="49">
        <v>0</v>
      </c>
      <c r="M1730" s="49">
        <v>0</v>
      </c>
      <c r="N1730" s="10">
        <v>0</v>
      </c>
      <c r="O1730" s="10">
        <v>0</v>
      </c>
      <c r="P1730" s="10">
        <v>39949.980000000003</v>
      </c>
      <c r="Q1730" s="10">
        <v>0</v>
      </c>
      <c r="R1730" s="10">
        <v>0</v>
      </c>
      <c r="S1730" s="10">
        <v>0</v>
      </c>
      <c r="T1730" s="50">
        <f t="shared" ref="T1730:X1780" si="92">L1730/12</f>
        <v>0</v>
      </c>
      <c r="U1730" s="50">
        <f t="shared" si="92"/>
        <v>0</v>
      </c>
      <c r="V1730" s="50">
        <f t="shared" si="92"/>
        <v>0</v>
      </c>
      <c r="W1730" s="50">
        <f t="shared" si="92"/>
        <v>0</v>
      </c>
      <c r="X1730" s="50">
        <f t="shared" si="92"/>
        <v>3329.1650000000004</v>
      </c>
      <c r="Y1730" s="50">
        <f t="shared" si="91"/>
        <v>0</v>
      </c>
      <c r="Z1730" s="50">
        <f t="shared" si="91"/>
        <v>0</v>
      </c>
      <c r="AA1730" s="50">
        <f t="shared" si="91"/>
        <v>0</v>
      </c>
      <c r="AB1730" s="50">
        <f t="shared" si="90"/>
        <v>3329.1650000000004</v>
      </c>
      <c r="AC1730" s="48" t="str">
        <f>VLOOKUP(ПРОДАЖИ!C:C,'ИЗ ОСНОВЫ НОМЕНКЛАТУР'!D:E,2,0)</f>
        <v>Крепежные системы</v>
      </c>
      <c r="AD1730" s="48" t="str">
        <f>VLOOKUP(C:C,'ИЗ ОСНОВЫ НОМЕНКЛАТУР'!D:F,3,0)</f>
        <v>Держатели угловые</v>
      </c>
      <c r="AE1730" s="48" t="str">
        <f>VLOOKUP(C:C,'ИЗ ОСНОВЫ НОМЕНКЛАТУР'!D:H,5,0)</f>
        <v>C</v>
      </c>
    </row>
    <row r="1731" spans="1:31" ht="9.6" customHeight="1" x14ac:dyDescent="0.2">
      <c r="A1731" s="45" t="s">
        <v>1654</v>
      </c>
      <c r="B1731" s="11"/>
      <c r="C1731" s="11" t="s">
        <v>1731</v>
      </c>
      <c r="D1731" s="44">
        <v>610</v>
      </c>
      <c r="E1731" s="44">
        <v>0</v>
      </c>
      <c r="F1731" s="48">
        <v>0</v>
      </c>
      <c r="G1731" s="48">
        <v>0</v>
      </c>
      <c r="H1731" s="44">
        <v>0</v>
      </c>
      <c r="I1731" s="44">
        <v>0</v>
      </c>
      <c r="J1731" s="44">
        <v>0</v>
      </c>
      <c r="K1731" s="48">
        <v>0</v>
      </c>
      <c r="L1731" s="49">
        <v>31110</v>
      </c>
      <c r="M1731" s="49">
        <v>0</v>
      </c>
      <c r="N1731" s="10">
        <v>0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50">
        <f t="shared" si="92"/>
        <v>2592.5</v>
      </c>
      <c r="U1731" s="50">
        <f t="shared" si="92"/>
        <v>0</v>
      </c>
      <c r="V1731" s="50">
        <f t="shared" si="92"/>
        <v>0</v>
      </c>
      <c r="W1731" s="50">
        <f t="shared" si="92"/>
        <v>0</v>
      </c>
      <c r="X1731" s="50">
        <f t="shared" si="92"/>
        <v>0</v>
      </c>
      <c r="Y1731" s="50">
        <f t="shared" si="91"/>
        <v>0</v>
      </c>
      <c r="Z1731" s="50">
        <f t="shared" si="91"/>
        <v>0</v>
      </c>
      <c r="AA1731" s="50">
        <f t="shared" si="91"/>
        <v>0</v>
      </c>
      <c r="AB1731" s="50">
        <f t="shared" si="90"/>
        <v>2592.5</v>
      </c>
      <c r="AC1731" s="48" t="str">
        <f>VLOOKUP(ПРОДАЖИ!C:C,'ИЗ ОСНОВЫ НОМЕНКЛАТУР'!D:E,2,0)</f>
        <v>Крепежные системы</v>
      </c>
      <c r="AD1731" s="48" t="str">
        <f>VLOOKUP(C:C,'ИЗ ОСНОВЫ НОМЕНКЛАТУР'!D:F,3,0)</f>
        <v>Держатели угловые</v>
      </c>
      <c r="AE1731" s="48" t="str">
        <f>VLOOKUP(C:C,'ИЗ ОСНОВЫ НОМЕНКЛАТУР'!D:H,5,0)</f>
        <v>C</v>
      </c>
    </row>
    <row r="1732" spans="1:31" ht="9.6" customHeight="1" x14ac:dyDescent="0.2">
      <c r="A1732" s="45" t="s">
        <v>1654</v>
      </c>
      <c r="B1732" s="11"/>
      <c r="C1732" s="11" t="s">
        <v>1732</v>
      </c>
      <c r="D1732" s="44">
        <v>1395</v>
      </c>
      <c r="E1732" s="44">
        <v>0</v>
      </c>
      <c r="F1732" s="48">
        <v>20</v>
      </c>
      <c r="G1732" s="48">
        <v>0</v>
      </c>
      <c r="H1732" s="44">
        <v>0</v>
      </c>
      <c r="I1732" s="44">
        <v>0</v>
      </c>
      <c r="J1732" s="44">
        <v>300</v>
      </c>
      <c r="K1732" s="48">
        <v>0</v>
      </c>
      <c r="L1732" s="49">
        <v>13950</v>
      </c>
      <c r="M1732" s="49">
        <v>0</v>
      </c>
      <c r="N1732" s="10">
        <v>200</v>
      </c>
      <c r="O1732" s="10">
        <v>0</v>
      </c>
      <c r="P1732" s="10">
        <v>0</v>
      </c>
      <c r="Q1732" s="10">
        <v>0</v>
      </c>
      <c r="R1732" s="10">
        <v>3000</v>
      </c>
      <c r="S1732" s="10">
        <v>0</v>
      </c>
      <c r="T1732" s="50">
        <f t="shared" si="92"/>
        <v>1162.5</v>
      </c>
      <c r="U1732" s="50">
        <f t="shared" si="92"/>
        <v>0</v>
      </c>
      <c r="V1732" s="50">
        <f t="shared" si="92"/>
        <v>16.666666666666668</v>
      </c>
      <c r="W1732" s="50">
        <f t="shared" si="92"/>
        <v>0</v>
      </c>
      <c r="X1732" s="50">
        <f t="shared" si="92"/>
        <v>0</v>
      </c>
      <c r="Y1732" s="50">
        <f t="shared" si="91"/>
        <v>0</v>
      </c>
      <c r="Z1732" s="50">
        <f t="shared" si="91"/>
        <v>250</v>
      </c>
      <c r="AA1732" s="50">
        <f t="shared" si="91"/>
        <v>0</v>
      </c>
      <c r="AB1732" s="50">
        <f t="shared" ref="AB1732:AB1795" si="93">T1732+U1732+V1732+W1732+X1732+Y1732+Z1732+AA1732</f>
        <v>1429.1666666666667</v>
      </c>
      <c r="AC1732" s="48" t="str">
        <f>VLOOKUP(ПРОДАЖИ!C:C,'ИЗ ОСНОВЫ НОМЕНКЛАТУР'!D:E,2,0)</f>
        <v>Крепежные системы</v>
      </c>
      <c r="AD1732" s="48" t="str">
        <f>VLOOKUP(C:C,'ИЗ ОСНОВЫ НОМЕНКЛАТУР'!D:F,3,0)</f>
        <v>Держатели угловые</v>
      </c>
      <c r="AE1732" s="48" t="str">
        <f>VLOOKUP(C:C,'ИЗ ОСНОВЫ НОМЕНКЛАТУР'!D:H,5,0)</f>
        <v>C</v>
      </c>
    </row>
    <row r="1733" spans="1:31" ht="9.6" customHeight="1" x14ac:dyDescent="0.2">
      <c r="A1733" s="45" t="s">
        <v>1654</v>
      </c>
      <c r="B1733" s="11"/>
      <c r="C1733" s="11" t="s">
        <v>1733</v>
      </c>
      <c r="D1733" s="44">
        <v>0</v>
      </c>
      <c r="E1733" s="44">
        <v>0</v>
      </c>
      <c r="F1733" s="48">
        <v>600</v>
      </c>
      <c r="G1733" s="48">
        <v>0</v>
      </c>
      <c r="H1733" s="44">
        <v>0</v>
      </c>
      <c r="I1733" s="44">
        <v>0</v>
      </c>
      <c r="J1733" s="44">
        <v>43</v>
      </c>
      <c r="K1733" s="48">
        <v>0</v>
      </c>
      <c r="L1733" s="49">
        <v>0</v>
      </c>
      <c r="M1733" s="49">
        <v>0</v>
      </c>
      <c r="N1733" s="10">
        <v>5033.3999999999996</v>
      </c>
      <c r="O1733" s="10">
        <v>0</v>
      </c>
      <c r="P1733" s="10">
        <v>0</v>
      </c>
      <c r="Q1733" s="10">
        <v>0</v>
      </c>
      <c r="R1733" s="10">
        <v>168.99</v>
      </c>
      <c r="S1733" s="10">
        <v>0</v>
      </c>
      <c r="T1733" s="50">
        <f t="shared" si="92"/>
        <v>0</v>
      </c>
      <c r="U1733" s="50">
        <f t="shared" si="92"/>
        <v>0</v>
      </c>
      <c r="V1733" s="50">
        <f t="shared" si="92"/>
        <v>419.45</v>
      </c>
      <c r="W1733" s="50">
        <f t="shared" si="92"/>
        <v>0</v>
      </c>
      <c r="X1733" s="50">
        <f t="shared" si="92"/>
        <v>0</v>
      </c>
      <c r="Y1733" s="50">
        <f t="shared" si="91"/>
        <v>0</v>
      </c>
      <c r="Z1733" s="50">
        <f t="shared" si="91"/>
        <v>14.082500000000001</v>
      </c>
      <c r="AA1733" s="50">
        <f t="shared" si="91"/>
        <v>0</v>
      </c>
      <c r="AB1733" s="50">
        <f t="shared" si="93"/>
        <v>433.53249999999997</v>
      </c>
      <c r="AC1733" s="48" t="str">
        <f>VLOOKUP(ПРОДАЖИ!C:C,'ИЗ ОСНОВЫ НОМЕНКЛАТУР'!D:E,2,0)</f>
        <v>Крепежные системы</v>
      </c>
      <c r="AD1733" s="48" t="str">
        <f>VLOOKUP(C:C,'ИЗ ОСНОВЫ НОМЕНКЛАТУР'!D:F,3,0)</f>
        <v>Держатели угловые</v>
      </c>
      <c r="AE1733" s="48" t="str">
        <f>VLOOKUP(C:C,'ИЗ ОСНОВЫ НОМЕНКЛАТУР'!D:H,5,0)</f>
        <v>C</v>
      </c>
    </row>
    <row r="1734" spans="1:31" ht="9.6" customHeight="1" x14ac:dyDescent="0.2">
      <c r="A1734" s="45" t="s">
        <v>1654</v>
      </c>
      <c r="B1734" s="11"/>
      <c r="C1734" s="11" t="s">
        <v>1734</v>
      </c>
      <c r="D1734" s="44">
        <v>0</v>
      </c>
      <c r="E1734" s="44">
        <v>0</v>
      </c>
      <c r="F1734" s="48">
        <v>0</v>
      </c>
      <c r="G1734" s="48">
        <v>0</v>
      </c>
      <c r="H1734" s="44">
        <v>750</v>
      </c>
      <c r="I1734" s="44">
        <v>0</v>
      </c>
      <c r="J1734" s="44">
        <v>0</v>
      </c>
      <c r="K1734" s="48">
        <v>0</v>
      </c>
      <c r="L1734" s="49">
        <v>0</v>
      </c>
      <c r="M1734" s="49">
        <v>0</v>
      </c>
      <c r="N1734" s="10">
        <v>0</v>
      </c>
      <c r="O1734" s="10">
        <v>0</v>
      </c>
      <c r="P1734" s="10">
        <v>6900</v>
      </c>
      <c r="Q1734" s="10">
        <v>0</v>
      </c>
      <c r="R1734" s="10">
        <v>0</v>
      </c>
      <c r="S1734" s="10">
        <v>0</v>
      </c>
      <c r="T1734" s="50">
        <f t="shared" si="92"/>
        <v>0</v>
      </c>
      <c r="U1734" s="50">
        <f t="shared" si="92"/>
        <v>0</v>
      </c>
      <c r="V1734" s="50">
        <f t="shared" si="92"/>
        <v>0</v>
      </c>
      <c r="W1734" s="50">
        <f t="shared" si="92"/>
        <v>0</v>
      </c>
      <c r="X1734" s="50">
        <f t="shared" si="92"/>
        <v>575</v>
      </c>
      <c r="Y1734" s="50">
        <f t="shared" si="91"/>
        <v>0</v>
      </c>
      <c r="Z1734" s="50">
        <f t="shared" si="91"/>
        <v>0</v>
      </c>
      <c r="AA1734" s="50">
        <f t="shared" si="91"/>
        <v>0</v>
      </c>
      <c r="AB1734" s="50">
        <f t="shared" si="93"/>
        <v>575</v>
      </c>
      <c r="AC1734" s="48" t="str">
        <f>VLOOKUP(ПРОДАЖИ!C:C,'ИЗ ОСНОВЫ НОМЕНКЛАТУР'!D:E,2,0)</f>
        <v>Крепежные системы</v>
      </c>
      <c r="AD1734" s="48" t="str">
        <f>VLOOKUP(C:C,'ИЗ ОСНОВЫ НОМЕНКЛАТУР'!D:F,3,0)</f>
        <v>Держатели угловые</v>
      </c>
      <c r="AE1734" s="48" t="str">
        <f>VLOOKUP(C:C,'ИЗ ОСНОВЫ НОМЕНКЛАТУР'!D:H,5,0)</f>
        <v>C</v>
      </c>
    </row>
    <row r="1735" spans="1:31" ht="9.6" customHeight="1" x14ac:dyDescent="0.2">
      <c r="A1735" s="45" t="s">
        <v>1654</v>
      </c>
      <c r="B1735" s="11"/>
      <c r="C1735" s="11" t="s">
        <v>1735</v>
      </c>
      <c r="D1735" s="44">
        <v>0</v>
      </c>
      <c r="E1735" s="44">
        <v>0</v>
      </c>
      <c r="F1735" s="48">
        <v>0</v>
      </c>
      <c r="G1735" s="48">
        <v>0</v>
      </c>
      <c r="H1735" s="44">
        <v>0</v>
      </c>
      <c r="I1735" s="44">
        <v>0</v>
      </c>
      <c r="J1735" s="44">
        <v>58</v>
      </c>
      <c r="K1735" s="48">
        <v>0</v>
      </c>
      <c r="L1735" s="49">
        <v>0</v>
      </c>
      <c r="M1735" s="49">
        <v>0</v>
      </c>
      <c r="N1735" s="10">
        <v>0</v>
      </c>
      <c r="O1735" s="10">
        <v>0</v>
      </c>
      <c r="P1735" s="10">
        <v>0</v>
      </c>
      <c r="Q1735" s="10">
        <v>0</v>
      </c>
      <c r="R1735" s="10">
        <v>2378</v>
      </c>
      <c r="S1735" s="10">
        <v>0</v>
      </c>
      <c r="T1735" s="50">
        <f t="shared" si="92"/>
        <v>0</v>
      </c>
      <c r="U1735" s="50">
        <f t="shared" si="92"/>
        <v>0</v>
      </c>
      <c r="V1735" s="50">
        <f t="shared" si="92"/>
        <v>0</v>
      </c>
      <c r="W1735" s="50">
        <f t="shared" si="92"/>
        <v>0</v>
      </c>
      <c r="X1735" s="50">
        <f t="shared" si="92"/>
        <v>0</v>
      </c>
      <c r="Y1735" s="50">
        <f t="shared" si="91"/>
        <v>0</v>
      </c>
      <c r="Z1735" s="50">
        <f t="shared" si="91"/>
        <v>198.16666666666666</v>
      </c>
      <c r="AA1735" s="50">
        <f t="shared" si="91"/>
        <v>0</v>
      </c>
      <c r="AB1735" s="50">
        <f t="shared" si="93"/>
        <v>198.16666666666666</v>
      </c>
      <c r="AC1735" s="48" t="str">
        <f>VLOOKUP(ПРОДАЖИ!C:C,'ИЗ ОСНОВЫ НОМЕНКЛАТУР'!D:E,2,0)</f>
        <v>Крепежные системы</v>
      </c>
      <c r="AD1735" s="48" t="str">
        <f>VLOOKUP(C:C,'ИЗ ОСНОВЫ НОМЕНКЛАТУР'!D:F,3,0)</f>
        <v>Держатели угловые</v>
      </c>
      <c r="AE1735" s="48" t="str">
        <f>VLOOKUP(C:C,'ИЗ ОСНОВЫ НОМЕНКЛАТУР'!D:H,5,0)</f>
        <v>C</v>
      </c>
    </row>
    <row r="1736" spans="1:31" ht="9.6" customHeight="1" x14ac:dyDescent="0.2">
      <c r="A1736" s="45" t="s">
        <v>1654</v>
      </c>
      <c r="B1736" s="11"/>
      <c r="C1736" s="11" t="s">
        <v>1736</v>
      </c>
      <c r="D1736" s="44">
        <v>1650</v>
      </c>
      <c r="E1736" s="44">
        <v>0</v>
      </c>
      <c r="F1736" s="48">
        <v>1100</v>
      </c>
      <c r="G1736" s="48">
        <v>0</v>
      </c>
      <c r="H1736" s="44">
        <v>165</v>
      </c>
      <c r="I1736" s="44">
        <v>200</v>
      </c>
      <c r="J1736" s="44">
        <v>600</v>
      </c>
      <c r="K1736" s="48">
        <v>0</v>
      </c>
      <c r="L1736" s="49">
        <v>103811.79</v>
      </c>
      <c r="M1736" s="49">
        <v>0</v>
      </c>
      <c r="N1736" s="10">
        <v>86535.55</v>
      </c>
      <c r="O1736" s="10">
        <v>0</v>
      </c>
      <c r="P1736" s="10">
        <v>5098.5</v>
      </c>
      <c r="Q1736" s="10">
        <v>6180</v>
      </c>
      <c r="R1736" s="10">
        <v>18540</v>
      </c>
      <c r="S1736" s="10">
        <v>0</v>
      </c>
      <c r="T1736" s="50">
        <f t="shared" si="92"/>
        <v>8650.9825000000001</v>
      </c>
      <c r="U1736" s="50">
        <f t="shared" si="92"/>
        <v>0</v>
      </c>
      <c r="V1736" s="50">
        <f t="shared" si="92"/>
        <v>7211.2958333333336</v>
      </c>
      <c r="W1736" s="50">
        <f t="shared" si="92"/>
        <v>0</v>
      </c>
      <c r="X1736" s="50">
        <f t="shared" si="92"/>
        <v>424.875</v>
      </c>
      <c r="Y1736" s="50">
        <f t="shared" si="91"/>
        <v>515</v>
      </c>
      <c r="Z1736" s="50">
        <f t="shared" si="91"/>
        <v>1545</v>
      </c>
      <c r="AA1736" s="50">
        <f t="shared" si="91"/>
        <v>0</v>
      </c>
      <c r="AB1736" s="50">
        <f t="shared" si="93"/>
        <v>18347.153333333335</v>
      </c>
      <c r="AC1736" s="48" t="str">
        <f>VLOOKUP(ПРОДАЖИ!C:C,'ИЗ ОСНОВЫ НОМЕНКЛАТУР'!D:E,2,0)</f>
        <v>Крепежные системы</v>
      </c>
      <c r="AD1736" s="48" t="str">
        <f>VLOOKUP(C:C,'ИЗ ОСНОВЫ НОМЕНКЛАТУР'!D:F,3,0)</f>
        <v>Держатели угловые</v>
      </c>
      <c r="AE1736" s="48" t="str">
        <f>VLOOKUP(C:C,'ИЗ ОСНОВЫ НОМЕНКЛАТУР'!D:H,5,0)</f>
        <v>C</v>
      </c>
    </row>
    <row r="1737" spans="1:31" ht="9.6" customHeight="1" x14ac:dyDescent="0.2">
      <c r="A1737" s="45" t="s">
        <v>1654</v>
      </c>
      <c r="B1737" s="46" t="s">
        <v>1737</v>
      </c>
      <c r="C1737" s="46"/>
      <c r="D1737" s="44">
        <v>0</v>
      </c>
      <c r="E1737" s="44">
        <v>0</v>
      </c>
      <c r="F1737" s="48">
        <v>0</v>
      </c>
      <c r="G1737" s="48">
        <v>0</v>
      </c>
      <c r="H1737" s="44">
        <v>0</v>
      </c>
      <c r="I1737" s="44">
        <v>0</v>
      </c>
      <c r="J1737" s="44">
        <v>0</v>
      </c>
      <c r="K1737" s="48">
        <v>0</v>
      </c>
      <c r="L1737" s="49">
        <v>0</v>
      </c>
      <c r="M1737" s="49">
        <v>0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50">
        <f t="shared" si="92"/>
        <v>0</v>
      </c>
      <c r="U1737" s="50">
        <f t="shared" si="92"/>
        <v>0</v>
      </c>
      <c r="V1737" s="50">
        <f t="shared" si="92"/>
        <v>0</v>
      </c>
      <c r="W1737" s="50">
        <f t="shared" si="92"/>
        <v>0</v>
      </c>
      <c r="X1737" s="50">
        <f t="shared" si="92"/>
        <v>0</v>
      </c>
      <c r="Y1737" s="50">
        <f t="shared" si="91"/>
        <v>0</v>
      </c>
      <c r="Z1737" s="50">
        <f t="shared" si="91"/>
        <v>0</v>
      </c>
      <c r="AA1737" s="50">
        <f t="shared" si="91"/>
        <v>0</v>
      </c>
      <c r="AB1737" s="50">
        <f t="shared" si="93"/>
        <v>0</v>
      </c>
      <c r="AC1737" s="48" t="e">
        <f>VLOOKUP(ПРОДАЖИ!C:C,'ИЗ ОСНОВЫ НОМЕНКЛАТУР'!D:E,2,0)</f>
        <v>#N/A</v>
      </c>
      <c r="AD1737" s="48" t="e">
        <f>VLOOKUP(C:C,'ИЗ ОСНОВЫ НОМЕНКЛАТУР'!D:F,3,0)</f>
        <v>#N/A</v>
      </c>
      <c r="AE1737" s="48" t="e">
        <f>VLOOKUP(C:C,'ИЗ ОСНОВЫ НОМЕНКЛАТУР'!D:H,5,0)</f>
        <v>#N/A</v>
      </c>
    </row>
    <row r="1738" spans="1:31" ht="9.6" customHeight="1" x14ac:dyDescent="0.2">
      <c r="A1738" s="45" t="s">
        <v>1654</v>
      </c>
      <c r="B1738" s="11"/>
      <c r="C1738" s="11" t="s">
        <v>1738</v>
      </c>
      <c r="D1738" s="44">
        <v>476955</v>
      </c>
      <c r="E1738" s="44">
        <v>119800</v>
      </c>
      <c r="F1738" s="48">
        <v>374285</v>
      </c>
      <c r="G1738" s="48">
        <v>0</v>
      </c>
      <c r="H1738" s="44">
        <v>30822</v>
      </c>
      <c r="I1738" s="44">
        <v>561000</v>
      </c>
      <c r="J1738" s="44">
        <v>8078</v>
      </c>
      <c r="K1738" s="48">
        <v>10000</v>
      </c>
      <c r="L1738" s="49">
        <v>868469.22</v>
      </c>
      <c r="M1738" s="49">
        <v>196294.14</v>
      </c>
      <c r="N1738" s="10">
        <v>670596.56000000006</v>
      </c>
      <c r="O1738" s="10">
        <v>0</v>
      </c>
      <c r="P1738" s="10">
        <v>49732.25</v>
      </c>
      <c r="Q1738" s="10">
        <v>823346.46</v>
      </c>
      <c r="R1738" s="10">
        <v>12661.4</v>
      </c>
      <c r="S1738" s="10">
        <v>16000</v>
      </c>
      <c r="T1738" s="50">
        <f t="shared" si="92"/>
        <v>72372.434999999998</v>
      </c>
      <c r="U1738" s="50">
        <f t="shared" si="92"/>
        <v>16357.845000000001</v>
      </c>
      <c r="V1738" s="50">
        <f t="shared" si="92"/>
        <v>55883.046666666669</v>
      </c>
      <c r="W1738" s="50">
        <f t="shared" si="92"/>
        <v>0</v>
      </c>
      <c r="X1738" s="50">
        <f t="shared" si="92"/>
        <v>4144.354166666667</v>
      </c>
      <c r="Y1738" s="50">
        <f t="shared" si="91"/>
        <v>68612.205000000002</v>
      </c>
      <c r="Z1738" s="50">
        <f t="shared" si="91"/>
        <v>1055.1166666666666</v>
      </c>
      <c r="AA1738" s="50">
        <f t="shared" si="91"/>
        <v>1333.3333333333333</v>
      </c>
      <c r="AB1738" s="50">
        <f t="shared" si="93"/>
        <v>219758.33583333332</v>
      </c>
      <c r="AC1738" s="48" t="str">
        <f>VLOOKUP(ПРОДАЖИ!C:C,'ИЗ ОСНОВЫ НОМЕНКЛАТУР'!D:E,2,0)</f>
        <v>Крепежные системы</v>
      </c>
      <c r="AD1738" s="48" t="str">
        <f>VLOOKUP(C:C,'ИЗ ОСНОВЫ НОМЕНКЛАТУР'!D:F,3,0)</f>
        <v>Полкодержатели</v>
      </c>
      <c r="AE1738" s="48" t="str">
        <f>VLOOKUP(C:C,'ИЗ ОСНОВЫ НОМЕНКЛАТУР'!D:H,5,0)</f>
        <v>A</v>
      </c>
    </row>
    <row r="1739" spans="1:31" ht="9.6" customHeight="1" x14ac:dyDescent="0.2">
      <c r="A1739" s="45" t="s">
        <v>1654</v>
      </c>
      <c r="B1739" s="11"/>
      <c r="C1739" s="11" t="s">
        <v>1739</v>
      </c>
      <c r="D1739" s="44">
        <v>67774.05</v>
      </c>
      <c r="E1739" s="44">
        <v>10000</v>
      </c>
      <c r="F1739" s="48">
        <v>83918</v>
      </c>
      <c r="G1739" s="48">
        <v>0</v>
      </c>
      <c r="H1739" s="44">
        <v>44260</v>
      </c>
      <c r="I1739" s="44">
        <v>45000</v>
      </c>
      <c r="J1739" s="44">
        <v>9600</v>
      </c>
      <c r="K1739" s="48">
        <v>0</v>
      </c>
      <c r="L1739" s="49">
        <v>217262.2</v>
      </c>
      <c r="M1739" s="49">
        <v>32550</v>
      </c>
      <c r="N1739" s="10">
        <v>341946.41</v>
      </c>
      <c r="O1739" s="10">
        <v>0</v>
      </c>
      <c r="P1739" s="10">
        <v>161340.12</v>
      </c>
      <c r="Q1739" s="10">
        <v>174826.68</v>
      </c>
      <c r="R1739" s="10">
        <v>27866.31</v>
      </c>
      <c r="S1739" s="10">
        <v>0</v>
      </c>
      <c r="T1739" s="50">
        <f t="shared" si="92"/>
        <v>18105.183333333334</v>
      </c>
      <c r="U1739" s="50">
        <f t="shared" si="92"/>
        <v>2712.5</v>
      </c>
      <c r="V1739" s="50">
        <f t="shared" si="92"/>
        <v>28495.534166666665</v>
      </c>
      <c r="W1739" s="50">
        <f t="shared" si="92"/>
        <v>0</v>
      </c>
      <c r="X1739" s="50">
        <f t="shared" si="92"/>
        <v>13445.01</v>
      </c>
      <c r="Y1739" s="50">
        <f t="shared" si="91"/>
        <v>14568.89</v>
      </c>
      <c r="Z1739" s="50">
        <f t="shared" si="91"/>
        <v>2322.1925000000001</v>
      </c>
      <c r="AA1739" s="50">
        <f t="shared" si="91"/>
        <v>0</v>
      </c>
      <c r="AB1739" s="50">
        <f t="shared" si="93"/>
        <v>79649.31</v>
      </c>
      <c r="AC1739" s="48" t="str">
        <f>VLOOKUP(ПРОДАЖИ!C:C,'ИЗ ОСНОВЫ НОМЕНКЛАТУР'!D:E,2,0)</f>
        <v>Крепежные системы</v>
      </c>
      <c r="AD1739" s="48" t="str">
        <f>VLOOKUP(C:C,'ИЗ ОСНОВЫ НОМЕНКЛАТУР'!D:F,3,0)</f>
        <v>Полкодержатели</v>
      </c>
      <c r="AE1739" s="48" t="str">
        <f>VLOOKUP(C:C,'ИЗ ОСНОВЫ НОМЕНКЛАТУР'!D:H,5,0)</f>
        <v>A</v>
      </c>
    </row>
    <row r="1740" spans="1:31" ht="9.6" customHeight="1" x14ac:dyDescent="0.2">
      <c r="A1740" s="45" t="s">
        <v>1654</v>
      </c>
      <c r="B1740" s="11"/>
      <c r="C1740" s="11" t="s">
        <v>1740</v>
      </c>
      <c r="D1740" s="44">
        <v>451</v>
      </c>
      <c r="E1740" s="44">
        <v>110</v>
      </c>
      <c r="F1740" s="48">
        <v>403</v>
      </c>
      <c r="G1740" s="48">
        <v>0</v>
      </c>
      <c r="H1740" s="44">
        <v>62</v>
      </c>
      <c r="I1740" s="44">
        <v>148</v>
      </c>
      <c r="J1740" s="44">
        <v>41</v>
      </c>
      <c r="K1740" s="48">
        <v>0</v>
      </c>
      <c r="L1740" s="49">
        <v>358448.57</v>
      </c>
      <c r="M1740" s="49">
        <v>83260</v>
      </c>
      <c r="N1740" s="10">
        <v>290966</v>
      </c>
      <c r="O1740" s="10">
        <v>0</v>
      </c>
      <c r="P1740" s="10">
        <v>51136.53</v>
      </c>
      <c r="Q1740" s="10">
        <v>122546.63</v>
      </c>
      <c r="R1740" s="10">
        <v>29602</v>
      </c>
      <c r="S1740" s="10">
        <v>0</v>
      </c>
      <c r="T1740" s="50">
        <f t="shared" si="92"/>
        <v>29870.714166666668</v>
      </c>
      <c r="U1740" s="50">
        <f t="shared" si="92"/>
        <v>6938.333333333333</v>
      </c>
      <c r="V1740" s="50">
        <f t="shared" si="92"/>
        <v>24247.166666666668</v>
      </c>
      <c r="W1740" s="50">
        <f t="shared" si="92"/>
        <v>0</v>
      </c>
      <c r="X1740" s="50">
        <f t="shared" si="92"/>
        <v>4261.3774999999996</v>
      </c>
      <c r="Y1740" s="50">
        <f t="shared" si="91"/>
        <v>10212.219166666668</v>
      </c>
      <c r="Z1740" s="50">
        <f t="shared" si="91"/>
        <v>2466.8333333333335</v>
      </c>
      <c r="AA1740" s="50">
        <f t="shared" si="91"/>
        <v>0</v>
      </c>
      <c r="AB1740" s="50">
        <f t="shared" si="93"/>
        <v>77996.644166666665</v>
      </c>
      <c r="AC1740" s="48" t="str">
        <f>VLOOKUP(ПРОДАЖИ!C:C,'ИЗ ОСНОВЫ НОМЕНКЛАТУР'!D:E,2,0)</f>
        <v>Крепежные системы</v>
      </c>
      <c r="AD1740" s="48" t="str">
        <f>VLOOKUP(C:C,'ИЗ ОСНОВЫ НОМЕНКЛАТУР'!D:F,3,0)</f>
        <v>Полкодержатели</v>
      </c>
      <c r="AE1740" s="48" t="str">
        <f>VLOOKUP(C:C,'ИЗ ОСНОВЫ НОМЕНКЛАТУР'!D:H,5,0)</f>
        <v>C</v>
      </c>
    </row>
    <row r="1741" spans="1:31" ht="9.6" customHeight="1" x14ac:dyDescent="0.2">
      <c r="A1741" s="45" t="s">
        <v>1654</v>
      </c>
      <c r="B1741" s="11"/>
      <c r="C1741" s="11" t="s">
        <v>1741</v>
      </c>
      <c r="D1741" s="44">
        <v>0</v>
      </c>
      <c r="E1741" s="44">
        <v>0</v>
      </c>
      <c r="F1741" s="48">
        <v>0</v>
      </c>
      <c r="G1741" s="48">
        <v>0</v>
      </c>
      <c r="H1741" s="44">
        <v>78447</v>
      </c>
      <c r="I1741" s="44">
        <v>175000</v>
      </c>
      <c r="J1741" s="44">
        <v>0</v>
      </c>
      <c r="K1741" s="48">
        <v>0</v>
      </c>
      <c r="L1741" s="49">
        <v>0</v>
      </c>
      <c r="M1741" s="49">
        <v>0</v>
      </c>
      <c r="N1741" s="10">
        <v>0</v>
      </c>
      <c r="O1741" s="10">
        <v>0</v>
      </c>
      <c r="P1741" s="10">
        <v>156894</v>
      </c>
      <c r="Q1741" s="10">
        <v>350000</v>
      </c>
      <c r="R1741" s="10">
        <v>0</v>
      </c>
      <c r="S1741" s="10">
        <v>0</v>
      </c>
      <c r="T1741" s="50">
        <f t="shared" si="92"/>
        <v>0</v>
      </c>
      <c r="U1741" s="50">
        <f t="shared" si="92"/>
        <v>0</v>
      </c>
      <c r="V1741" s="50">
        <f t="shared" si="92"/>
        <v>0</v>
      </c>
      <c r="W1741" s="50">
        <f t="shared" si="92"/>
        <v>0</v>
      </c>
      <c r="X1741" s="50">
        <f t="shared" si="92"/>
        <v>13074.5</v>
      </c>
      <c r="Y1741" s="50">
        <f t="shared" si="91"/>
        <v>29166.666666666668</v>
      </c>
      <c r="Z1741" s="50">
        <f t="shared" si="91"/>
        <v>0</v>
      </c>
      <c r="AA1741" s="50">
        <f t="shared" si="91"/>
        <v>0</v>
      </c>
      <c r="AB1741" s="50">
        <f t="shared" si="93"/>
        <v>42241.166666666672</v>
      </c>
      <c r="AC1741" s="48" t="str">
        <f>VLOOKUP(ПРОДАЖИ!C:C,'ИЗ ОСНОВЫ НОМЕНКЛАТУР'!D:E,2,0)</f>
        <v>Крепежные системы</v>
      </c>
      <c r="AD1741" s="48" t="str">
        <f>VLOOKUP(C:C,'ИЗ ОСНОВЫ НОМЕНКЛАТУР'!D:F,3,0)</f>
        <v>Полкодержатели</v>
      </c>
      <c r="AE1741" s="48" t="str">
        <f>VLOOKUP(C:C,'ИЗ ОСНОВЫ НОМЕНКЛАТУР'!D:H,5,0)</f>
        <v>A</v>
      </c>
    </row>
    <row r="1742" spans="1:31" ht="9.6" customHeight="1" x14ac:dyDescent="0.2">
      <c r="A1742" s="45" t="s">
        <v>1654</v>
      </c>
      <c r="B1742" s="11"/>
      <c r="C1742" s="11" t="s">
        <v>1742</v>
      </c>
      <c r="D1742" s="44">
        <v>3918</v>
      </c>
      <c r="E1742" s="44">
        <v>0</v>
      </c>
      <c r="F1742" s="48">
        <v>1250</v>
      </c>
      <c r="G1742" s="48">
        <v>0</v>
      </c>
      <c r="H1742" s="44">
        <v>626</v>
      </c>
      <c r="I1742" s="44">
        <v>600</v>
      </c>
      <c r="J1742" s="44">
        <v>164</v>
      </c>
      <c r="K1742" s="48">
        <v>0</v>
      </c>
      <c r="L1742" s="49">
        <v>278254.07</v>
      </c>
      <c r="M1742" s="49">
        <v>0</v>
      </c>
      <c r="N1742" s="10">
        <v>89916.87</v>
      </c>
      <c r="O1742" s="10">
        <v>0</v>
      </c>
      <c r="P1742" s="10">
        <v>43951.46</v>
      </c>
      <c r="Q1742" s="10">
        <v>42126</v>
      </c>
      <c r="R1742" s="10">
        <v>11513.94</v>
      </c>
      <c r="S1742" s="10">
        <v>0</v>
      </c>
      <c r="T1742" s="50">
        <f t="shared" si="92"/>
        <v>23187.839166666668</v>
      </c>
      <c r="U1742" s="50">
        <f t="shared" si="92"/>
        <v>0</v>
      </c>
      <c r="V1742" s="50">
        <f t="shared" si="92"/>
        <v>7493.0724999999993</v>
      </c>
      <c r="W1742" s="50">
        <f t="shared" si="92"/>
        <v>0</v>
      </c>
      <c r="X1742" s="50">
        <f t="shared" si="92"/>
        <v>3662.6216666666664</v>
      </c>
      <c r="Y1742" s="50">
        <f t="shared" si="91"/>
        <v>3510.5</v>
      </c>
      <c r="Z1742" s="50">
        <f t="shared" si="91"/>
        <v>959.495</v>
      </c>
      <c r="AA1742" s="50">
        <f t="shared" si="91"/>
        <v>0</v>
      </c>
      <c r="AB1742" s="50">
        <f t="shared" si="93"/>
        <v>38813.528333333335</v>
      </c>
      <c r="AC1742" s="48" t="str">
        <f>VLOOKUP(ПРОДАЖИ!C:C,'ИЗ ОСНОВЫ НОМЕНКЛАТУР'!D:E,2,0)</f>
        <v>Крепежные системы</v>
      </c>
      <c r="AD1742" s="48" t="str">
        <f>VLOOKUP(C:C,'ИЗ ОСНОВЫ НОМЕНКЛАТУР'!D:F,3,0)</f>
        <v>Полкодержатели</v>
      </c>
      <c r="AE1742" s="48" t="str">
        <f>VLOOKUP(C:C,'ИЗ ОСНОВЫ НОМЕНКЛАТУР'!D:H,5,0)</f>
        <v>C</v>
      </c>
    </row>
    <row r="1743" spans="1:31" ht="9.6" customHeight="1" x14ac:dyDescent="0.2">
      <c r="A1743" s="45" t="s">
        <v>1654</v>
      </c>
      <c r="B1743" s="11"/>
      <c r="C1743" s="11" t="s">
        <v>1743</v>
      </c>
      <c r="D1743" s="44">
        <v>9786</v>
      </c>
      <c r="E1743" s="44">
        <v>6000</v>
      </c>
      <c r="F1743" s="48">
        <v>140750</v>
      </c>
      <c r="G1743" s="48">
        <v>0</v>
      </c>
      <c r="H1743" s="44">
        <v>3000</v>
      </c>
      <c r="I1743" s="44">
        <v>13000</v>
      </c>
      <c r="J1743" s="44">
        <v>0</v>
      </c>
      <c r="K1743" s="48">
        <v>0</v>
      </c>
      <c r="L1743" s="49">
        <v>22214.22</v>
      </c>
      <c r="M1743" s="49">
        <v>13620</v>
      </c>
      <c r="N1743" s="10">
        <v>343025.48</v>
      </c>
      <c r="O1743" s="10">
        <v>0</v>
      </c>
      <c r="P1743" s="10">
        <v>4566.6400000000003</v>
      </c>
      <c r="Q1743" s="10">
        <v>21914.55</v>
      </c>
      <c r="R1743" s="10">
        <v>0</v>
      </c>
      <c r="S1743" s="10">
        <v>0</v>
      </c>
      <c r="T1743" s="50">
        <f t="shared" si="92"/>
        <v>1851.1850000000002</v>
      </c>
      <c r="U1743" s="50">
        <f t="shared" si="92"/>
        <v>1135</v>
      </c>
      <c r="V1743" s="50">
        <f t="shared" si="92"/>
        <v>28585.456666666665</v>
      </c>
      <c r="W1743" s="50">
        <f t="shared" si="92"/>
        <v>0</v>
      </c>
      <c r="X1743" s="50">
        <f t="shared" si="92"/>
        <v>380.55333333333334</v>
      </c>
      <c r="Y1743" s="50">
        <f t="shared" si="91"/>
        <v>1826.2124999999999</v>
      </c>
      <c r="Z1743" s="50">
        <f t="shared" si="91"/>
        <v>0</v>
      </c>
      <c r="AA1743" s="50">
        <f t="shared" si="91"/>
        <v>0</v>
      </c>
      <c r="AB1743" s="50">
        <f t="shared" si="93"/>
        <v>33778.407500000001</v>
      </c>
      <c r="AC1743" s="48" t="str">
        <f>VLOOKUP(ПРОДАЖИ!C:C,'ИЗ ОСНОВЫ НОМЕНКЛАТУР'!D:E,2,0)</f>
        <v>Крепежные системы</v>
      </c>
      <c r="AD1743" s="48" t="str">
        <f>VLOOKUP(C:C,'ИЗ ОСНОВЫ НОМЕНКЛАТУР'!D:F,3,0)</f>
        <v>Полкодержатели</v>
      </c>
      <c r="AE1743" s="48" t="str">
        <f>VLOOKUP(C:C,'ИЗ ОСНОВЫ НОМЕНКЛАТУР'!D:H,5,0)</f>
        <v>B</v>
      </c>
    </row>
    <row r="1744" spans="1:31" ht="9.6" customHeight="1" x14ac:dyDescent="0.2">
      <c r="A1744" s="45" t="s">
        <v>1654</v>
      </c>
      <c r="B1744" s="11"/>
      <c r="C1744" s="11" t="s">
        <v>1744</v>
      </c>
      <c r="D1744" s="44">
        <v>222</v>
      </c>
      <c r="E1744" s="44">
        <v>80</v>
      </c>
      <c r="F1744" s="48">
        <v>503</v>
      </c>
      <c r="G1744" s="48">
        <v>0</v>
      </c>
      <c r="H1744" s="44">
        <v>0</v>
      </c>
      <c r="I1744" s="44">
        <v>0</v>
      </c>
      <c r="J1744" s="44">
        <v>0</v>
      </c>
      <c r="K1744" s="48">
        <v>0</v>
      </c>
      <c r="L1744" s="49">
        <v>114722.73</v>
      </c>
      <c r="M1744" s="49">
        <v>41196.19</v>
      </c>
      <c r="N1744" s="10">
        <v>262401.93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50">
        <f t="shared" si="92"/>
        <v>9560.2274999999991</v>
      </c>
      <c r="U1744" s="50">
        <f t="shared" si="92"/>
        <v>3433.0158333333334</v>
      </c>
      <c r="V1744" s="50">
        <f t="shared" si="92"/>
        <v>21866.827499999999</v>
      </c>
      <c r="W1744" s="50">
        <f t="shared" si="92"/>
        <v>0</v>
      </c>
      <c r="X1744" s="50">
        <f t="shared" si="92"/>
        <v>0</v>
      </c>
      <c r="Y1744" s="50">
        <f t="shared" si="91"/>
        <v>0</v>
      </c>
      <c r="Z1744" s="50">
        <f t="shared" si="91"/>
        <v>0</v>
      </c>
      <c r="AA1744" s="50">
        <f t="shared" si="91"/>
        <v>0</v>
      </c>
      <c r="AB1744" s="50">
        <f t="shared" si="93"/>
        <v>34860.070833333331</v>
      </c>
      <c r="AC1744" s="48" t="str">
        <f>VLOOKUP(ПРОДАЖИ!C:C,'ИЗ ОСНОВЫ НОМЕНКЛАТУР'!D:E,2,0)</f>
        <v>Крепежные системы</v>
      </c>
      <c r="AD1744" s="48" t="str">
        <f>VLOOKUP(C:C,'ИЗ ОСНОВЫ НОМЕНКЛАТУР'!D:F,3,0)</f>
        <v>Полкодержатели</v>
      </c>
      <c r="AE1744" s="48" t="str">
        <f>VLOOKUP(C:C,'ИЗ ОСНОВЫ НОМЕНКЛАТУР'!D:H,5,0)</f>
        <v>C</v>
      </c>
    </row>
    <row r="1745" spans="1:31" ht="9.6" customHeight="1" x14ac:dyDescent="0.2">
      <c r="A1745" s="45" t="s">
        <v>1654</v>
      </c>
      <c r="B1745" s="11"/>
      <c r="C1745" s="11" t="s">
        <v>1745</v>
      </c>
      <c r="D1745" s="44">
        <v>111</v>
      </c>
      <c r="E1745" s="44">
        <v>0</v>
      </c>
      <c r="F1745" s="48">
        <v>66</v>
      </c>
      <c r="G1745" s="48">
        <v>0</v>
      </c>
      <c r="H1745" s="44">
        <v>0</v>
      </c>
      <c r="I1745" s="44">
        <v>0</v>
      </c>
      <c r="J1745" s="44">
        <v>6</v>
      </c>
      <c r="K1745" s="48">
        <v>0</v>
      </c>
      <c r="L1745" s="49">
        <v>49950</v>
      </c>
      <c r="M1745" s="49">
        <v>0</v>
      </c>
      <c r="N1745" s="10">
        <v>29700.06</v>
      </c>
      <c r="O1745" s="10">
        <v>0</v>
      </c>
      <c r="P1745" s="10">
        <v>0</v>
      </c>
      <c r="Q1745" s="10">
        <v>0</v>
      </c>
      <c r="R1745" s="10">
        <v>2781.3</v>
      </c>
      <c r="S1745" s="10">
        <v>0</v>
      </c>
      <c r="T1745" s="50">
        <f t="shared" si="92"/>
        <v>4162.5</v>
      </c>
      <c r="U1745" s="50">
        <f t="shared" si="92"/>
        <v>0</v>
      </c>
      <c r="V1745" s="50">
        <f t="shared" si="92"/>
        <v>2475.0050000000001</v>
      </c>
      <c r="W1745" s="50">
        <f t="shared" si="92"/>
        <v>0</v>
      </c>
      <c r="X1745" s="50">
        <f t="shared" si="92"/>
        <v>0</v>
      </c>
      <c r="Y1745" s="50">
        <f t="shared" si="91"/>
        <v>0</v>
      </c>
      <c r="Z1745" s="50">
        <f t="shared" si="91"/>
        <v>231.77500000000001</v>
      </c>
      <c r="AA1745" s="50">
        <f t="shared" si="91"/>
        <v>0</v>
      </c>
      <c r="AB1745" s="50">
        <f t="shared" si="93"/>
        <v>6869.28</v>
      </c>
      <c r="AC1745" s="48" t="str">
        <f>VLOOKUP(ПРОДАЖИ!C:C,'ИЗ ОСНОВЫ НОМЕНКЛАТУР'!D:E,2,0)</f>
        <v>Крепежные системы</v>
      </c>
      <c r="AD1745" s="48" t="str">
        <f>VLOOKUP(C:C,'ИЗ ОСНОВЫ НОМЕНКЛАТУР'!D:F,3,0)</f>
        <v>Полкодержатели</v>
      </c>
      <c r="AE1745" s="48" t="str">
        <f>VLOOKUP(C:C,'ИЗ ОСНОВЫ НОМЕНКЛАТУР'!D:H,5,0)</f>
        <v>C</v>
      </c>
    </row>
    <row r="1746" spans="1:31" ht="9.6" customHeight="1" x14ac:dyDescent="0.2">
      <c r="A1746" s="45" t="s">
        <v>1654</v>
      </c>
      <c r="B1746" s="11"/>
      <c r="C1746" s="11" t="s">
        <v>1746</v>
      </c>
      <c r="D1746" s="44">
        <v>96</v>
      </c>
      <c r="E1746" s="44">
        <v>0</v>
      </c>
      <c r="F1746" s="48">
        <v>360</v>
      </c>
      <c r="G1746" s="48">
        <v>0</v>
      </c>
      <c r="H1746" s="44">
        <v>0</v>
      </c>
      <c r="I1746" s="44">
        <v>0</v>
      </c>
      <c r="J1746" s="44">
        <v>87</v>
      </c>
      <c r="K1746" s="48">
        <v>0</v>
      </c>
      <c r="L1746" s="49">
        <v>13920</v>
      </c>
      <c r="M1746" s="49">
        <v>0</v>
      </c>
      <c r="N1746" s="10">
        <v>63360</v>
      </c>
      <c r="O1746" s="10">
        <v>0</v>
      </c>
      <c r="P1746" s="10">
        <v>0</v>
      </c>
      <c r="Q1746" s="10">
        <v>0</v>
      </c>
      <c r="R1746" s="10">
        <v>14337.6</v>
      </c>
      <c r="S1746" s="10">
        <v>0</v>
      </c>
      <c r="T1746" s="50">
        <f t="shared" si="92"/>
        <v>1160</v>
      </c>
      <c r="U1746" s="50">
        <f t="shared" si="92"/>
        <v>0</v>
      </c>
      <c r="V1746" s="50">
        <f t="shared" si="92"/>
        <v>5280</v>
      </c>
      <c r="W1746" s="50">
        <f t="shared" si="92"/>
        <v>0</v>
      </c>
      <c r="X1746" s="50">
        <f t="shared" si="92"/>
        <v>0</v>
      </c>
      <c r="Y1746" s="50">
        <f t="shared" si="91"/>
        <v>0</v>
      </c>
      <c r="Z1746" s="50">
        <f t="shared" si="91"/>
        <v>1194.8</v>
      </c>
      <c r="AA1746" s="50">
        <f t="shared" si="91"/>
        <v>0</v>
      </c>
      <c r="AB1746" s="50">
        <f t="shared" si="93"/>
        <v>7634.8</v>
      </c>
      <c r="AC1746" s="48" t="str">
        <f>VLOOKUP(ПРОДАЖИ!C:C,'ИЗ ОСНОВЫ НОМЕНКЛАТУР'!D:E,2,0)</f>
        <v>Крепежные системы</v>
      </c>
      <c r="AD1746" s="48" t="str">
        <f>VLOOKUP(C:C,'ИЗ ОСНОВЫ НОМЕНКЛАТУР'!D:F,3,0)</f>
        <v>Полкодержатели</v>
      </c>
      <c r="AE1746" s="48" t="str">
        <f>VLOOKUP(C:C,'ИЗ ОСНОВЫ НОМЕНКЛАТУР'!D:H,5,0)</f>
        <v>C</v>
      </c>
    </row>
    <row r="1747" spans="1:31" ht="9.6" customHeight="1" x14ac:dyDescent="0.2">
      <c r="A1747" s="45" t="s">
        <v>1654</v>
      </c>
      <c r="B1747" s="11"/>
      <c r="C1747" s="11" t="s">
        <v>1747</v>
      </c>
      <c r="D1747" s="44">
        <v>238</v>
      </c>
      <c r="E1747" s="44">
        <v>0</v>
      </c>
      <c r="F1747" s="48">
        <v>64</v>
      </c>
      <c r="G1747" s="48">
        <v>0</v>
      </c>
      <c r="H1747" s="44">
        <v>40</v>
      </c>
      <c r="I1747" s="44">
        <v>0</v>
      </c>
      <c r="J1747" s="44">
        <v>14</v>
      </c>
      <c r="K1747" s="48">
        <v>0</v>
      </c>
      <c r="L1747" s="49">
        <v>10978.98</v>
      </c>
      <c r="M1747" s="49">
        <v>0</v>
      </c>
      <c r="N1747" s="10">
        <v>2726.78</v>
      </c>
      <c r="O1747" s="10">
        <v>0</v>
      </c>
      <c r="P1747" s="10">
        <v>1421.73</v>
      </c>
      <c r="Q1747" s="10">
        <v>0</v>
      </c>
      <c r="R1747" s="10">
        <v>630.84</v>
      </c>
      <c r="S1747" s="10">
        <v>0</v>
      </c>
      <c r="T1747" s="50">
        <f t="shared" si="92"/>
        <v>914.91499999999996</v>
      </c>
      <c r="U1747" s="50">
        <f t="shared" si="92"/>
        <v>0</v>
      </c>
      <c r="V1747" s="50">
        <f t="shared" si="92"/>
        <v>227.23166666666668</v>
      </c>
      <c r="W1747" s="50">
        <f t="shared" si="92"/>
        <v>0</v>
      </c>
      <c r="X1747" s="50">
        <f t="shared" si="92"/>
        <v>118.47750000000001</v>
      </c>
      <c r="Y1747" s="50">
        <f t="shared" si="91"/>
        <v>0</v>
      </c>
      <c r="Z1747" s="50">
        <f t="shared" si="91"/>
        <v>52.57</v>
      </c>
      <c r="AA1747" s="50">
        <f t="shared" si="91"/>
        <v>0</v>
      </c>
      <c r="AB1747" s="50">
        <f t="shared" si="93"/>
        <v>1313.1941666666664</v>
      </c>
      <c r="AC1747" s="48" t="str">
        <f>VLOOKUP(ПРОДАЖИ!C:C,'ИЗ ОСНОВЫ НОМЕНКЛАТУР'!D:E,2,0)</f>
        <v>Крепежные системы</v>
      </c>
      <c r="AD1747" s="48" t="str">
        <f>VLOOKUP(C:C,'ИЗ ОСНОВЫ НОМЕНКЛАТУР'!D:F,3,0)</f>
        <v>Полкодержатели</v>
      </c>
      <c r="AE1747" s="48" t="str">
        <f>VLOOKUP(C:C,'ИЗ ОСНОВЫ НОМЕНКЛАТУР'!D:H,5,0)</f>
        <v>C</v>
      </c>
    </row>
    <row r="1748" spans="1:31" ht="9.6" customHeight="1" x14ac:dyDescent="0.2">
      <c r="A1748" s="45" t="s">
        <v>1654</v>
      </c>
      <c r="B1748" s="11"/>
      <c r="C1748" s="11" t="s">
        <v>1748</v>
      </c>
      <c r="D1748" s="44">
        <v>106</v>
      </c>
      <c r="E1748" s="44">
        <v>0</v>
      </c>
      <c r="F1748" s="48">
        <v>112</v>
      </c>
      <c r="G1748" s="48">
        <v>0</v>
      </c>
      <c r="H1748" s="44">
        <v>0</v>
      </c>
      <c r="I1748" s="44">
        <v>0</v>
      </c>
      <c r="J1748" s="44">
        <v>51</v>
      </c>
      <c r="K1748" s="48">
        <v>0</v>
      </c>
      <c r="L1748" s="49">
        <v>30740</v>
      </c>
      <c r="M1748" s="49">
        <v>0</v>
      </c>
      <c r="N1748" s="10">
        <v>32480</v>
      </c>
      <c r="O1748" s="10">
        <v>0</v>
      </c>
      <c r="P1748" s="10">
        <v>0</v>
      </c>
      <c r="Q1748" s="10">
        <v>0</v>
      </c>
      <c r="R1748" s="10">
        <v>15236.25</v>
      </c>
      <c r="S1748" s="10">
        <v>0</v>
      </c>
      <c r="T1748" s="50">
        <f t="shared" si="92"/>
        <v>2561.6666666666665</v>
      </c>
      <c r="U1748" s="50">
        <f t="shared" si="92"/>
        <v>0</v>
      </c>
      <c r="V1748" s="50">
        <f t="shared" si="92"/>
        <v>2706.6666666666665</v>
      </c>
      <c r="W1748" s="50">
        <f t="shared" si="92"/>
        <v>0</v>
      </c>
      <c r="X1748" s="50">
        <f t="shared" si="92"/>
        <v>0</v>
      </c>
      <c r="Y1748" s="50">
        <f t="shared" si="91"/>
        <v>0</v>
      </c>
      <c r="Z1748" s="50">
        <f t="shared" si="91"/>
        <v>1269.6875</v>
      </c>
      <c r="AA1748" s="50">
        <f t="shared" si="91"/>
        <v>0</v>
      </c>
      <c r="AB1748" s="50">
        <f t="shared" si="93"/>
        <v>6538.020833333333</v>
      </c>
      <c r="AC1748" s="48" t="str">
        <f>VLOOKUP(ПРОДАЖИ!C:C,'ИЗ ОСНОВЫ НОМЕНКЛАТУР'!D:E,2,0)</f>
        <v>Крепежные системы</v>
      </c>
      <c r="AD1748" s="48" t="str">
        <f>VLOOKUP(C:C,'ИЗ ОСНОВЫ НОМЕНКЛАТУР'!D:F,3,0)</f>
        <v>Полкодержатели</v>
      </c>
      <c r="AE1748" s="48" t="str">
        <f>VLOOKUP(C:C,'ИЗ ОСНОВЫ НОМЕНКЛАТУР'!D:H,5,0)</f>
        <v>C</v>
      </c>
    </row>
    <row r="1749" spans="1:31" ht="9.6" customHeight="1" x14ac:dyDescent="0.2">
      <c r="A1749" s="45" t="s">
        <v>1654</v>
      </c>
      <c r="B1749" s="11"/>
      <c r="C1749" s="11" t="s">
        <v>1749</v>
      </c>
      <c r="D1749" s="44">
        <v>6</v>
      </c>
      <c r="E1749" s="44">
        <v>0</v>
      </c>
      <c r="F1749" s="48">
        <v>2</v>
      </c>
      <c r="G1749" s="48">
        <v>0</v>
      </c>
      <c r="H1749" s="44">
        <v>0</v>
      </c>
      <c r="I1749" s="44">
        <v>0</v>
      </c>
      <c r="J1749" s="44">
        <v>0</v>
      </c>
      <c r="K1749" s="48">
        <v>0</v>
      </c>
      <c r="L1749" s="49">
        <v>25178.06</v>
      </c>
      <c r="M1749" s="49">
        <v>0</v>
      </c>
      <c r="N1749" s="10">
        <v>7939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50">
        <f t="shared" si="92"/>
        <v>2098.1716666666666</v>
      </c>
      <c r="U1749" s="50">
        <f t="shared" si="92"/>
        <v>0</v>
      </c>
      <c r="V1749" s="50">
        <f t="shared" si="92"/>
        <v>661.58333333333337</v>
      </c>
      <c r="W1749" s="50">
        <f t="shared" si="92"/>
        <v>0</v>
      </c>
      <c r="X1749" s="50">
        <f t="shared" si="92"/>
        <v>0</v>
      </c>
      <c r="Y1749" s="50">
        <f t="shared" si="91"/>
        <v>0</v>
      </c>
      <c r="Z1749" s="50">
        <f t="shared" si="91"/>
        <v>0</v>
      </c>
      <c r="AA1749" s="50">
        <f t="shared" si="91"/>
        <v>0</v>
      </c>
      <c r="AB1749" s="50">
        <f t="shared" si="93"/>
        <v>2759.7550000000001</v>
      </c>
      <c r="AC1749" s="48" t="str">
        <f>VLOOKUP(ПРОДАЖИ!C:C,'ИЗ ОСНОВЫ НОМЕНКЛАТУР'!D:E,2,0)</f>
        <v>Крепежные системы</v>
      </c>
      <c r="AD1749" s="48" t="str">
        <f>VLOOKUP(C:C,'ИЗ ОСНОВЫ НОМЕНКЛАТУР'!D:F,3,0)</f>
        <v>Полкодержатели</v>
      </c>
      <c r="AE1749" s="48" t="str">
        <f>VLOOKUP(C:C,'ИЗ ОСНОВЫ НОМЕНКЛАТУР'!D:H,5,0)</f>
        <v>C</v>
      </c>
    </row>
    <row r="1750" spans="1:31" ht="9.6" customHeight="1" x14ac:dyDescent="0.2">
      <c r="A1750" s="45" t="s">
        <v>1654</v>
      </c>
      <c r="B1750" s="11"/>
      <c r="C1750" s="11" t="s">
        <v>1750</v>
      </c>
      <c r="D1750" s="44">
        <v>3231</v>
      </c>
      <c r="E1750" s="44">
        <v>0</v>
      </c>
      <c r="F1750" s="48">
        <v>29500</v>
      </c>
      <c r="G1750" s="48">
        <v>0</v>
      </c>
      <c r="H1750" s="44">
        <v>500</v>
      </c>
      <c r="I1750" s="44">
        <v>0</v>
      </c>
      <c r="J1750" s="44">
        <v>0</v>
      </c>
      <c r="K1750" s="48">
        <v>0</v>
      </c>
      <c r="L1750" s="49">
        <v>4005.88</v>
      </c>
      <c r="M1750" s="49">
        <v>0</v>
      </c>
      <c r="N1750" s="10">
        <v>44914.64</v>
      </c>
      <c r="O1750" s="10">
        <v>0</v>
      </c>
      <c r="P1750" s="10">
        <v>755</v>
      </c>
      <c r="Q1750" s="10">
        <v>0</v>
      </c>
      <c r="R1750" s="10">
        <v>0</v>
      </c>
      <c r="S1750" s="10">
        <v>0</v>
      </c>
      <c r="T1750" s="50">
        <f t="shared" si="92"/>
        <v>333.82333333333332</v>
      </c>
      <c r="U1750" s="50">
        <f t="shared" si="92"/>
        <v>0</v>
      </c>
      <c r="V1750" s="50">
        <f t="shared" si="92"/>
        <v>3742.8866666666668</v>
      </c>
      <c r="W1750" s="50">
        <f t="shared" si="92"/>
        <v>0</v>
      </c>
      <c r="X1750" s="50">
        <f t="shared" si="92"/>
        <v>62.916666666666664</v>
      </c>
      <c r="Y1750" s="50">
        <f t="shared" si="91"/>
        <v>0</v>
      </c>
      <c r="Z1750" s="50">
        <f t="shared" si="91"/>
        <v>0</v>
      </c>
      <c r="AA1750" s="50">
        <f t="shared" si="91"/>
        <v>0</v>
      </c>
      <c r="AB1750" s="50">
        <f t="shared" si="93"/>
        <v>4139.626666666667</v>
      </c>
      <c r="AC1750" s="48" t="str">
        <f>VLOOKUP(ПРОДАЖИ!C:C,'ИЗ ОСНОВЫ НОМЕНКЛАТУР'!D:E,2,0)</f>
        <v>Крепежные системы</v>
      </c>
      <c r="AD1750" s="48" t="str">
        <f>VLOOKUP(C:C,'ИЗ ОСНОВЫ НОМЕНКЛАТУР'!D:F,3,0)</f>
        <v>Полкодержатели</v>
      </c>
      <c r="AE1750" s="48" t="str">
        <f>VLOOKUP(C:C,'ИЗ ОСНОВЫ НОМЕНКЛАТУР'!D:H,5,0)</f>
        <v>B</v>
      </c>
    </row>
    <row r="1751" spans="1:31" ht="9.6" customHeight="1" x14ac:dyDescent="0.2">
      <c r="A1751" s="45" t="s">
        <v>1654</v>
      </c>
      <c r="B1751" s="11"/>
      <c r="C1751" s="11" t="s">
        <v>1751</v>
      </c>
      <c r="D1751" s="44">
        <v>151</v>
      </c>
      <c r="E1751" s="44">
        <v>0</v>
      </c>
      <c r="F1751" s="48">
        <v>143</v>
      </c>
      <c r="G1751" s="48">
        <v>0</v>
      </c>
      <c r="H1751" s="44">
        <v>0</v>
      </c>
      <c r="I1751" s="44">
        <v>0</v>
      </c>
      <c r="J1751" s="44">
        <v>1</v>
      </c>
      <c r="K1751" s="48">
        <v>0</v>
      </c>
      <c r="L1751" s="49">
        <v>24915</v>
      </c>
      <c r="M1751" s="49">
        <v>0</v>
      </c>
      <c r="N1751" s="10">
        <v>23595</v>
      </c>
      <c r="O1751" s="10">
        <v>0</v>
      </c>
      <c r="P1751" s="10">
        <v>0</v>
      </c>
      <c r="Q1751" s="10">
        <v>0</v>
      </c>
      <c r="R1751" s="10">
        <v>169.95</v>
      </c>
      <c r="S1751" s="10">
        <v>0</v>
      </c>
      <c r="T1751" s="50">
        <f t="shared" si="92"/>
        <v>2076.25</v>
      </c>
      <c r="U1751" s="50">
        <f t="shared" si="92"/>
        <v>0</v>
      </c>
      <c r="V1751" s="50">
        <f t="shared" si="92"/>
        <v>1966.25</v>
      </c>
      <c r="W1751" s="50">
        <f t="shared" si="92"/>
        <v>0</v>
      </c>
      <c r="X1751" s="50">
        <f t="shared" si="92"/>
        <v>0</v>
      </c>
      <c r="Y1751" s="50">
        <f t="shared" si="91"/>
        <v>0</v>
      </c>
      <c r="Z1751" s="50">
        <f t="shared" si="91"/>
        <v>14.1625</v>
      </c>
      <c r="AA1751" s="50">
        <f t="shared" si="91"/>
        <v>0</v>
      </c>
      <c r="AB1751" s="50">
        <f t="shared" si="93"/>
        <v>4056.6624999999999</v>
      </c>
      <c r="AC1751" s="48" t="str">
        <f>VLOOKUP(ПРОДАЖИ!C:C,'ИЗ ОСНОВЫ НОМЕНКЛАТУР'!D:E,2,0)</f>
        <v>Крепежные системы</v>
      </c>
      <c r="AD1751" s="48" t="str">
        <f>VLOOKUP(C:C,'ИЗ ОСНОВЫ НОМЕНКЛАТУР'!D:F,3,0)</f>
        <v>Полкодержатели</v>
      </c>
      <c r="AE1751" s="48" t="str">
        <f>VLOOKUP(C:C,'ИЗ ОСНОВЫ НОМЕНКЛАТУР'!D:H,5,0)</f>
        <v>C</v>
      </c>
    </row>
    <row r="1752" spans="1:31" ht="9.6" customHeight="1" x14ac:dyDescent="0.2">
      <c r="A1752" s="45" t="s">
        <v>1654</v>
      </c>
      <c r="B1752" s="11"/>
      <c r="C1752" s="11" t="s">
        <v>1752</v>
      </c>
      <c r="D1752" s="44">
        <v>164</v>
      </c>
      <c r="E1752" s="44">
        <v>0</v>
      </c>
      <c r="F1752" s="48">
        <v>179</v>
      </c>
      <c r="G1752" s="48">
        <v>0</v>
      </c>
      <c r="H1752" s="44">
        <v>0</v>
      </c>
      <c r="I1752" s="44">
        <v>0</v>
      </c>
      <c r="J1752" s="44">
        <v>174</v>
      </c>
      <c r="K1752" s="48">
        <v>0</v>
      </c>
      <c r="L1752" s="49">
        <v>15390</v>
      </c>
      <c r="M1752" s="49">
        <v>0</v>
      </c>
      <c r="N1752" s="10">
        <v>16857</v>
      </c>
      <c r="O1752" s="10">
        <v>0</v>
      </c>
      <c r="P1752" s="10">
        <v>0</v>
      </c>
      <c r="Q1752" s="10">
        <v>0</v>
      </c>
      <c r="R1752" s="10">
        <v>17742.78</v>
      </c>
      <c r="S1752" s="10">
        <v>0</v>
      </c>
      <c r="T1752" s="50">
        <f t="shared" si="92"/>
        <v>1282.5</v>
      </c>
      <c r="U1752" s="50">
        <f t="shared" si="92"/>
        <v>0</v>
      </c>
      <c r="V1752" s="50">
        <f t="shared" si="92"/>
        <v>1404.75</v>
      </c>
      <c r="W1752" s="50">
        <f t="shared" si="92"/>
        <v>0</v>
      </c>
      <c r="X1752" s="50">
        <f t="shared" si="92"/>
        <v>0</v>
      </c>
      <c r="Y1752" s="50">
        <f t="shared" si="91"/>
        <v>0</v>
      </c>
      <c r="Z1752" s="50">
        <f t="shared" si="91"/>
        <v>1478.5649999999998</v>
      </c>
      <c r="AA1752" s="50">
        <f t="shared" si="91"/>
        <v>0</v>
      </c>
      <c r="AB1752" s="50">
        <f t="shared" si="93"/>
        <v>4165.8149999999996</v>
      </c>
      <c r="AC1752" s="48" t="str">
        <f>VLOOKUP(ПРОДАЖИ!C:C,'ИЗ ОСНОВЫ НОМЕНКЛАТУР'!D:E,2,0)</f>
        <v>Крепежные системы</v>
      </c>
      <c r="AD1752" s="48" t="str">
        <f>VLOOKUP(C:C,'ИЗ ОСНОВЫ НОМЕНКЛАТУР'!D:F,3,0)</f>
        <v>Полкодержатели</v>
      </c>
      <c r="AE1752" s="48" t="str">
        <f>VLOOKUP(C:C,'ИЗ ОСНОВЫ НОМЕНКЛАТУР'!D:H,5,0)</f>
        <v>C</v>
      </c>
    </row>
    <row r="1753" spans="1:31" ht="9.6" customHeight="1" x14ac:dyDescent="0.2">
      <c r="A1753" s="45" t="s">
        <v>1654</v>
      </c>
      <c r="B1753" s="11"/>
      <c r="C1753" s="11" t="s">
        <v>1753</v>
      </c>
      <c r="D1753" s="44">
        <v>96</v>
      </c>
      <c r="E1753" s="44">
        <v>0</v>
      </c>
      <c r="F1753" s="48">
        <v>21</v>
      </c>
      <c r="G1753" s="48">
        <v>0</v>
      </c>
      <c r="H1753" s="44">
        <v>4</v>
      </c>
      <c r="I1753" s="44">
        <v>44</v>
      </c>
      <c r="J1753" s="44">
        <v>38</v>
      </c>
      <c r="K1753" s="48">
        <v>0</v>
      </c>
      <c r="L1753" s="49">
        <v>18912</v>
      </c>
      <c r="M1753" s="49">
        <v>0</v>
      </c>
      <c r="N1753" s="10">
        <v>4137</v>
      </c>
      <c r="O1753" s="10">
        <v>0</v>
      </c>
      <c r="P1753" s="10">
        <v>788</v>
      </c>
      <c r="Q1753" s="10">
        <v>8668</v>
      </c>
      <c r="R1753" s="10">
        <v>7486</v>
      </c>
      <c r="S1753" s="10">
        <v>0</v>
      </c>
      <c r="T1753" s="50">
        <f t="shared" si="92"/>
        <v>1576</v>
      </c>
      <c r="U1753" s="50">
        <f t="shared" si="92"/>
        <v>0</v>
      </c>
      <c r="V1753" s="50">
        <f t="shared" si="92"/>
        <v>344.75</v>
      </c>
      <c r="W1753" s="50">
        <f t="shared" si="92"/>
        <v>0</v>
      </c>
      <c r="X1753" s="50">
        <f t="shared" si="92"/>
        <v>65.666666666666671</v>
      </c>
      <c r="Y1753" s="50">
        <f t="shared" si="91"/>
        <v>722.33333333333337</v>
      </c>
      <c r="Z1753" s="50">
        <f t="shared" si="91"/>
        <v>623.83333333333337</v>
      </c>
      <c r="AA1753" s="50">
        <f t="shared" si="91"/>
        <v>0</v>
      </c>
      <c r="AB1753" s="50">
        <f t="shared" si="93"/>
        <v>3332.5833333333335</v>
      </c>
      <c r="AC1753" s="48" t="str">
        <f>VLOOKUP(ПРОДАЖИ!C:C,'ИЗ ОСНОВЫ НОМЕНКЛАТУР'!D:E,2,0)</f>
        <v>Крепежные системы</v>
      </c>
      <c r="AD1753" s="48" t="str">
        <f>VLOOKUP(C:C,'ИЗ ОСНОВЫ НОМЕНКЛАТУР'!D:F,3,0)</f>
        <v>Полкодержатели</v>
      </c>
      <c r="AE1753" s="48" t="str">
        <f>VLOOKUP(C:C,'ИЗ ОСНОВЫ НОМЕНКЛАТУР'!D:H,5,0)</f>
        <v>C</v>
      </c>
    </row>
    <row r="1754" spans="1:31" ht="9.6" customHeight="1" x14ac:dyDescent="0.2">
      <c r="A1754" s="45" t="s">
        <v>1654</v>
      </c>
      <c r="B1754" s="11"/>
      <c r="C1754" s="11" t="s">
        <v>1754</v>
      </c>
      <c r="D1754" s="44">
        <v>96</v>
      </c>
      <c r="E1754" s="44">
        <v>0</v>
      </c>
      <c r="F1754" s="48">
        <v>96</v>
      </c>
      <c r="G1754" s="48">
        <v>0</v>
      </c>
      <c r="H1754" s="44">
        <v>0</v>
      </c>
      <c r="I1754" s="44">
        <v>0</v>
      </c>
      <c r="J1754" s="44">
        <v>96</v>
      </c>
      <c r="K1754" s="48">
        <v>0</v>
      </c>
      <c r="L1754" s="49">
        <v>13920</v>
      </c>
      <c r="M1754" s="49">
        <v>0</v>
      </c>
      <c r="N1754" s="10">
        <v>13920</v>
      </c>
      <c r="O1754" s="10">
        <v>0</v>
      </c>
      <c r="P1754" s="10">
        <v>0</v>
      </c>
      <c r="Q1754" s="10">
        <v>0</v>
      </c>
      <c r="R1754" s="10">
        <v>13920</v>
      </c>
      <c r="S1754" s="10">
        <v>0</v>
      </c>
      <c r="T1754" s="50">
        <f t="shared" si="92"/>
        <v>1160</v>
      </c>
      <c r="U1754" s="50">
        <f t="shared" si="92"/>
        <v>0</v>
      </c>
      <c r="V1754" s="50">
        <f t="shared" si="92"/>
        <v>1160</v>
      </c>
      <c r="W1754" s="50">
        <f t="shared" si="92"/>
        <v>0</v>
      </c>
      <c r="X1754" s="50">
        <f t="shared" si="92"/>
        <v>0</v>
      </c>
      <c r="Y1754" s="50">
        <f t="shared" si="91"/>
        <v>0</v>
      </c>
      <c r="Z1754" s="50">
        <f t="shared" si="91"/>
        <v>1160</v>
      </c>
      <c r="AA1754" s="50">
        <f t="shared" si="91"/>
        <v>0</v>
      </c>
      <c r="AB1754" s="50">
        <f t="shared" si="93"/>
        <v>3480</v>
      </c>
      <c r="AC1754" s="48" t="str">
        <f>VLOOKUP(ПРОДАЖИ!C:C,'ИЗ ОСНОВЫ НОМЕНКЛАТУР'!D:E,2,0)</f>
        <v>Крепежные системы</v>
      </c>
      <c r="AD1754" s="48" t="str">
        <f>VLOOKUP(C:C,'ИЗ ОСНОВЫ НОМЕНКЛАТУР'!D:F,3,0)</f>
        <v>Полкодержатели</v>
      </c>
      <c r="AE1754" s="48" t="str">
        <f>VLOOKUP(C:C,'ИЗ ОСНОВЫ НОМЕНКЛАТУР'!D:H,5,0)</f>
        <v>C</v>
      </c>
    </row>
    <row r="1755" spans="1:31" ht="9.6" customHeight="1" x14ac:dyDescent="0.2">
      <c r="A1755" s="45" t="s">
        <v>1654</v>
      </c>
      <c r="B1755" s="11"/>
      <c r="C1755" s="11" t="s">
        <v>1755</v>
      </c>
      <c r="D1755" s="44">
        <v>20</v>
      </c>
      <c r="E1755" s="44">
        <v>0</v>
      </c>
      <c r="F1755" s="48">
        <v>1</v>
      </c>
      <c r="G1755" s="48">
        <v>0</v>
      </c>
      <c r="H1755" s="44">
        <v>2</v>
      </c>
      <c r="I1755" s="44">
        <v>14</v>
      </c>
      <c r="J1755" s="44">
        <v>12</v>
      </c>
      <c r="K1755" s="48">
        <v>0</v>
      </c>
      <c r="L1755" s="49">
        <v>14200</v>
      </c>
      <c r="M1755" s="49">
        <v>0</v>
      </c>
      <c r="N1755" s="10">
        <v>710</v>
      </c>
      <c r="O1755" s="10">
        <v>0</v>
      </c>
      <c r="P1755" s="10">
        <v>1420</v>
      </c>
      <c r="Q1755" s="10">
        <v>9940</v>
      </c>
      <c r="R1755" s="10">
        <v>8520</v>
      </c>
      <c r="S1755" s="10">
        <v>0</v>
      </c>
      <c r="T1755" s="50">
        <f t="shared" si="92"/>
        <v>1183.3333333333333</v>
      </c>
      <c r="U1755" s="50">
        <f t="shared" si="92"/>
        <v>0</v>
      </c>
      <c r="V1755" s="50">
        <f t="shared" si="92"/>
        <v>59.166666666666664</v>
      </c>
      <c r="W1755" s="50">
        <f t="shared" si="92"/>
        <v>0</v>
      </c>
      <c r="X1755" s="50">
        <f t="shared" si="92"/>
        <v>118.33333333333333</v>
      </c>
      <c r="Y1755" s="50">
        <f t="shared" si="91"/>
        <v>828.33333333333337</v>
      </c>
      <c r="Z1755" s="50">
        <f t="shared" si="91"/>
        <v>710</v>
      </c>
      <c r="AA1755" s="50">
        <f t="shared" si="91"/>
        <v>0</v>
      </c>
      <c r="AB1755" s="50">
        <f t="shared" si="93"/>
        <v>2899.1666666666665</v>
      </c>
      <c r="AC1755" s="48" t="str">
        <f>VLOOKUP(ПРОДАЖИ!C:C,'ИЗ ОСНОВЫ НОМЕНКЛАТУР'!D:E,2,0)</f>
        <v>Крепежные системы</v>
      </c>
      <c r="AD1755" s="48" t="str">
        <f>VLOOKUP(C:C,'ИЗ ОСНОВЫ НОМЕНКЛАТУР'!D:F,3,0)</f>
        <v>Полкодержатели</v>
      </c>
      <c r="AE1755" s="48" t="str">
        <f>VLOOKUP(C:C,'ИЗ ОСНОВЫ НОМЕНКЛАТУР'!D:H,5,0)</f>
        <v>C</v>
      </c>
    </row>
    <row r="1756" spans="1:31" ht="9.6" customHeight="1" x14ac:dyDescent="0.2">
      <c r="A1756" s="45" t="s">
        <v>1654</v>
      </c>
      <c r="B1756" s="11"/>
      <c r="C1756" s="11" t="s">
        <v>1756</v>
      </c>
      <c r="D1756" s="44">
        <v>1</v>
      </c>
      <c r="E1756" s="44">
        <v>0</v>
      </c>
      <c r="F1756" s="48">
        <v>3</v>
      </c>
      <c r="G1756" s="48">
        <v>0</v>
      </c>
      <c r="H1756" s="44">
        <v>0</v>
      </c>
      <c r="I1756" s="44">
        <v>0</v>
      </c>
      <c r="J1756" s="44">
        <v>0</v>
      </c>
      <c r="K1756" s="48">
        <v>0</v>
      </c>
      <c r="L1756" s="49">
        <v>4488</v>
      </c>
      <c r="M1756" s="49">
        <v>0</v>
      </c>
      <c r="N1756" s="10">
        <v>13464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50">
        <f t="shared" si="92"/>
        <v>374</v>
      </c>
      <c r="U1756" s="50">
        <f t="shared" si="92"/>
        <v>0</v>
      </c>
      <c r="V1756" s="50">
        <f t="shared" si="92"/>
        <v>1122</v>
      </c>
      <c r="W1756" s="50">
        <f t="shared" si="92"/>
        <v>0</v>
      </c>
      <c r="X1756" s="50">
        <f t="shared" si="92"/>
        <v>0</v>
      </c>
      <c r="Y1756" s="50">
        <f t="shared" si="91"/>
        <v>0</v>
      </c>
      <c r="Z1756" s="50">
        <f t="shared" si="91"/>
        <v>0</v>
      </c>
      <c r="AA1756" s="50">
        <f t="shared" si="91"/>
        <v>0</v>
      </c>
      <c r="AB1756" s="50">
        <f t="shared" si="93"/>
        <v>1496</v>
      </c>
      <c r="AC1756" s="48" t="str">
        <f>VLOOKUP(ПРОДАЖИ!C:C,'ИЗ ОСНОВЫ НОМЕНКЛАТУР'!D:E,2,0)</f>
        <v>Крепежные системы</v>
      </c>
      <c r="AD1756" s="48" t="str">
        <f>VLOOKUP(C:C,'ИЗ ОСНОВЫ НОМЕНКЛАТУР'!D:F,3,0)</f>
        <v>Полкодержатели</v>
      </c>
      <c r="AE1756" s="48" t="str">
        <f>VLOOKUP(C:C,'ИЗ ОСНОВЫ НОМЕНКЛАТУР'!D:H,5,0)</f>
        <v>C</v>
      </c>
    </row>
    <row r="1757" spans="1:31" ht="9.6" customHeight="1" x14ac:dyDescent="0.2">
      <c r="A1757" s="45" t="s">
        <v>1654</v>
      </c>
      <c r="B1757" s="11"/>
      <c r="C1757" s="11" t="s">
        <v>1757</v>
      </c>
      <c r="D1757" s="44">
        <v>0</v>
      </c>
      <c r="E1757" s="44">
        <v>0</v>
      </c>
      <c r="F1757" s="48">
        <v>4</v>
      </c>
      <c r="G1757" s="48">
        <v>0</v>
      </c>
      <c r="H1757" s="44">
        <v>0</v>
      </c>
      <c r="I1757" s="44">
        <v>0</v>
      </c>
      <c r="J1757" s="44">
        <v>0</v>
      </c>
      <c r="K1757" s="48">
        <v>0</v>
      </c>
      <c r="L1757" s="49">
        <v>0</v>
      </c>
      <c r="M1757" s="49">
        <v>0</v>
      </c>
      <c r="N1757" s="10">
        <v>17782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50">
        <f t="shared" si="92"/>
        <v>0</v>
      </c>
      <c r="U1757" s="50">
        <f t="shared" si="92"/>
        <v>0</v>
      </c>
      <c r="V1757" s="50">
        <f t="shared" si="92"/>
        <v>1481.8333333333333</v>
      </c>
      <c r="W1757" s="50">
        <f t="shared" si="92"/>
        <v>0</v>
      </c>
      <c r="X1757" s="50">
        <f t="shared" si="92"/>
        <v>0</v>
      </c>
      <c r="Y1757" s="50">
        <f t="shared" si="91"/>
        <v>0</v>
      </c>
      <c r="Z1757" s="50">
        <f t="shared" si="91"/>
        <v>0</v>
      </c>
      <c r="AA1757" s="50">
        <f t="shared" si="91"/>
        <v>0</v>
      </c>
      <c r="AB1757" s="50">
        <f t="shared" si="93"/>
        <v>1481.8333333333333</v>
      </c>
      <c r="AC1757" s="48" t="str">
        <f>VLOOKUP(ПРОДАЖИ!C:C,'ИЗ ОСНОВЫ НОМЕНКЛАТУР'!D:E,2,0)</f>
        <v>Крепежные системы</v>
      </c>
      <c r="AD1757" s="48" t="str">
        <f>VLOOKUP(C:C,'ИЗ ОСНОВЫ НОМЕНКЛАТУР'!D:F,3,0)</f>
        <v>Полкодержатели</v>
      </c>
      <c r="AE1757" s="48" t="str">
        <f>VLOOKUP(C:C,'ИЗ ОСНОВЫ НОМЕНКЛАТУР'!D:H,5,0)</f>
        <v>C</v>
      </c>
    </row>
    <row r="1758" spans="1:31" ht="9.6" customHeight="1" x14ac:dyDescent="0.2">
      <c r="A1758" s="45" t="s">
        <v>1654</v>
      </c>
      <c r="B1758" s="11"/>
      <c r="C1758" s="11" t="s">
        <v>1758</v>
      </c>
      <c r="D1758" s="44">
        <v>48</v>
      </c>
      <c r="E1758" s="44">
        <v>0</v>
      </c>
      <c r="F1758" s="48">
        <v>137</v>
      </c>
      <c r="G1758" s="48">
        <v>0</v>
      </c>
      <c r="H1758" s="44">
        <v>0</v>
      </c>
      <c r="I1758" s="44">
        <v>0</v>
      </c>
      <c r="J1758" s="44">
        <v>114</v>
      </c>
      <c r="K1758" s="48">
        <v>0</v>
      </c>
      <c r="L1758" s="49">
        <v>3360</v>
      </c>
      <c r="M1758" s="49">
        <v>0</v>
      </c>
      <c r="N1758" s="10">
        <v>9590</v>
      </c>
      <c r="O1758" s="10">
        <v>0</v>
      </c>
      <c r="P1758" s="10">
        <v>0</v>
      </c>
      <c r="Q1758" s="10">
        <v>0</v>
      </c>
      <c r="R1758" s="10">
        <v>8219.4</v>
      </c>
      <c r="S1758" s="10">
        <v>0</v>
      </c>
      <c r="T1758" s="50">
        <f t="shared" si="92"/>
        <v>280</v>
      </c>
      <c r="U1758" s="50">
        <f t="shared" si="92"/>
        <v>0</v>
      </c>
      <c r="V1758" s="50">
        <f t="shared" si="92"/>
        <v>799.16666666666663</v>
      </c>
      <c r="W1758" s="50">
        <f t="shared" si="92"/>
        <v>0</v>
      </c>
      <c r="X1758" s="50">
        <f t="shared" si="92"/>
        <v>0</v>
      </c>
      <c r="Y1758" s="50">
        <f t="shared" si="91"/>
        <v>0</v>
      </c>
      <c r="Z1758" s="50">
        <f t="shared" si="91"/>
        <v>684.94999999999993</v>
      </c>
      <c r="AA1758" s="50">
        <f t="shared" si="91"/>
        <v>0</v>
      </c>
      <c r="AB1758" s="50">
        <f t="shared" si="93"/>
        <v>1764.1166666666663</v>
      </c>
      <c r="AC1758" s="48" t="str">
        <f>VLOOKUP(ПРОДАЖИ!C:C,'ИЗ ОСНОВЫ НОМЕНКЛАТУР'!D:E,2,0)</f>
        <v>Крепежные системы</v>
      </c>
      <c r="AD1758" s="48" t="str">
        <f>VLOOKUP(C:C,'ИЗ ОСНОВЫ НОМЕНКЛАТУР'!D:F,3,0)</f>
        <v>Полкодержатели</v>
      </c>
      <c r="AE1758" s="48" t="str">
        <f>VLOOKUP(C:C,'ИЗ ОСНОВЫ НОМЕНКЛАТУР'!D:H,5,0)</f>
        <v>C</v>
      </c>
    </row>
    <row r="1759" spans="1:31" ht="9.6" customHeight="1" x14ac:dyDescent="0.2">
      <c r="A1759" s="45" t="s">
        <v>1654</v>
      </c>
      <c r="B1759" s="11"/>
      <c r="C1759" s="11" t="s">
        <v>1759</v>
      </c>
      <c r="D1759" s="44">
        <v>0</v>
      </c>
      <c r="E1759" s="44">
        <v>0</v>
      </c>
      <c r="F1759" s="48">
        <v>4</v>
      </c>
      <c r="G1759" s="48">
        <v>0</v>
      </c>
      <c r="H1759" s="44">
        <v>0</v>
      </c>
      <c r="I1759" s="44">
        <v>0</v>
      </c>
      <c r="J1759" s="44">
        <v>0</v>
      </c>
      <c r="K1759" s="48">
        <v>0</v>
      </c>
      <c r="L1759" s="49">
        <v>0</v>
      </c>
      <c r="M1759" s="49">
        <v>0</v>
      </c>
      <c r="N1759" s="10">
        <v>14110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50">
        <f t="shared" si="92"/>
        <v>0</v>
      </c>
      <c r="U1759" s="50">
        <f t="shared" si="92"/>
        <v>0</v>
      </c>
      <c r="V1759" s="50">
        <f t="shared" si="92"/>
        <v>1175.8333333333333</v>
      </c>
      <c r="W1759" s="50">
        <f t="shared" si="92"/>
        <v>0</v>
      </c>
      <c r="X1759" s="50">
        <f t="shared" si="92"/>
        <v>0</v>
      </c>
      <c r="Y1759" s="50">
        <f t="shared" si="91"/>
        <v>0</v>
      </c>
      <c r="Z1759" s="50">
        <f t="shared" si="91"/>
        <v>0</v>
      </c>
      <c r="AA1759" s="50">
        <f t="shared" si="91"/>
        <v>0</v>
      </c>
      <c r="AB1759" s="50">
        <f t="shared" si="93"/>
        <v>1175.8333333333333</v>
      </c>
      <c r="AC1759" s="48" t="str">
        <f>VLOOKUP(ПРОДАЖИ!C:C,'ИЗ ОСНОВЫ НОМЕНКЛАТУР'!D:E,2,0)</f>
        <v>Крепежные системы</v>
      </c>
      <c r="AD1759" s="48" t="str">
        <f>VLOOKUP(C:C,'ИЗ ОСНОВЫ НОМЕНКЛАТУР'!D:F,3,0)</f>
        <v>Полкодержатели</v>
      </c>
      <c r="AE1759" s="48" t="str">
        <f>VLOOKUP(C:C,'ИЗ ОСНОВЫ НОМЕНКЛАТУР'!D:H,5,0)</f>
        <v>C</v>
      </c>
    </row>
    <row r="1760" spans="1:31" ht="9.6" customHeight="1" x14ac:dyDescent="0.2">
      <c r="A1760" s="45" t="s">
        <v>1654</v>
      </c>
      <c r="B1760" s="11"/>
      <c r="C1760" s="11" t="s">
        <v>1760</v>
      </c>
      <c r="D1760" s="44">
        <v>0</v>
      </c>
      <c r="E1760" s="44">
        <v>0</v>
      </c>
      <c r="F1760" s="48">
        <v>10</v>
      </c>
      <c r="G1760" s="48">
        <v>0</v>
      </c>
      <c r="H1760" s="44">
        <v>0</v>
      </c>
      <c r="I1760" s="44">
        <v>0</v>
      </c>
      <c r="J1760" s="44">
        <v>10</v>
      </c>
      <c r="K1760" s="48">
        <v>0</v>
      </c>
      <c r="L1760" s="49">
        <v>0</v>
      </c>
      <c r="M1760" s="49">
        <v>0</v>
      </c>
      <c r="N1760" s="10">
        <v>8700</v>
      </c>
      <c r="O1760" s="10">
        <v>0</v>
      </c>
      <c r="P1760" s="10">
        <v>0</v>
      </c>
      <c r="Q1760" s="10">
        <v>0</v>
      </c>
      <c r="R1760" s="10">
        <v>8700</v>
      </c>
      <c r="S1760" s="10">
        <v>0</v>
      </c>
      <c r="T1760" s="50">
        <f t="shared" si="92"/>
        <v>0</v>
      </c>
      <c r="U1760" s="50">
        <f t="shared" si="92"/>
        <v>0</v>
      </c>
      <c r="V1760" s="50">
        <f t="shared" si="92"/>
        <v>725</v>
      </c>
      <c r="W1760" s="50">
        <f t="shared" si="92"/>
        <v>0</v>
      </c>
      <c r="X1760" s="50">
        <f t="shared" si="92"/>
        <v>0</v>
      </c>
      <c r="Y1760" s="50">
        <f t="shared" si="91"/>
        <v>0</v>
      </c>
      <c r="Z1760" s="50">
        <f t="shared" si="91"/>
        <v>725</v>
      </c>
      <c r="AA1760" s="50">
        <f t="shared" si="91"/>
        <v>0</v>
      </c>
      <c r="AB1760" s="50">
        <f t="shared" si="93"/>
        <v>1450</v>
      </c>
      <c r="AC1760" s="48" t="str">
        <f>VLOOKUP(ПРОДАЖИ!C:C,'ИЗ ОСНОВЫ НОМЕНКЛАТУР'!D:E,2,0)</f>
        <v>Крепежные системы</v>
      </c>
      <c r="AD1760" s="48" t="str">
        <f>VLOOKUP(C:C,'ИЗ ОСНОВЫ НОМЕНКЛАТУР'!D:F,3,0)</f>
        <v>Полкодержатели</v>
      </c>
      <c r="AE1760" s="48" t="str">
        <f>VLOOKUP(C:C,'ИЗ ОСНОВЫ НОМЕНКЛАТУР'!D:H,5,0)</f>
        <v>C</v>
      </c>
    </row>
    <row r="1761" spans="1:31" ht="9.6" customHeight="1" x14ac:dyDescent="0.2">
      <c r="A1761" s="45" t="s">
        <v>1654</v>
      </c>
      <c r="B1761" s="11"/>
      <c r="C1761" s="11" t="s">
        <v>1761</v>
      </c>
      <c r="D1761" s="44">
        <v>89</v>
      </c>
      <c r="E1761" s="44">
        <v>0</v>
      </c>
      <c r="F1761" s="48">
        <v>0</v>
      </c>
      <c r="G1761" s="48">
        <v>0</v>
      </c>
      <c r="H1761" s="44">
        <v>4</v>
      </c>
      <c r="I1761" s="44">
        <v>0</v>
      </c>
      <c r="J1761" s="44">
        <v>0</v>
      </c>
      <c r="K1761" s="48">
        <v>0</v>
      </c>
      <c r="L1761" s="49">
        <v>18067</v>
      </c>
      <c r="M1761" s="49">
        <v>0</v>
      </c>
      <c r="N1761" s="10">
        <v>0</v>
      </c>
      <c r="O1761" s="10">
        <v>0</v>
      </c>
      <c r="P1761" s="10">
        <v>812</v>
      </c>
      <c r="Q1761" s="10">
        <v>0</v>
      </c>
      <c r="R1761" s="10">
        <v>0</v>
      </c>
      <c r="S1761" s="10">
        <v>0</v>
      </c>
      <c r="T1761" s="50">
        <f t="shared" si="92"/>
        <v>1505.5833333333333</v>
      </c>
      <c r="U1761" s="50">
        <f t="shared" si="92"/>
        <v>0</v>
      </c>
      <c r="V1761" s="50">
        <f t="shared" si="92"/>
        <v>0</v>
      </c>
      <c r="W1761" s="50">
        <f t="shared" si="92"/>
        <v>0</v>
      </c>
      <c r="X1761" s="50">
        <f t="shared" si="92"/>
        <v>67.666666666666671</v>
      </c>
      <c r="Y1761" s="50">
        <f t="shared" si="91"/>
        <v>0</v>
      </c>
      <c r="Z1761" s="50">
        <f t="shared" si="91"/>
        <v>0</v>
      </c>
      <c r="AA1761" s="50">
        <f t="shared" si="91"/>
        <v>0</v>
      </c>
      <c r="AB1761" s="50">
        <f t="shared" si="93"/>
        <v>1573.25</v>
      </c>
      <c r="AC1761" s="48" t="str">
        <f>VLOOKUP(ПРОДАЖИ!C:C,'ИЗ ОСНОВЫ НОМЕНКЛАТУР'!D:E,2,0)</f>
        <v>Крепежные системы</v>
      </c>
      <c r="AD1761" s="48" t="str">
        <f>VLOOKUP(C:C,'ИЗ ОСНОВЫ НОМЕНКЛАТУР'!D:F,3,0)</f>
        <v>Полкодержатели</v>
      </c>
      <c r="AE1761" s="48" t="str">
        <f>VLOOKUP(C:C,'ИЗ ОСНОВЫ НОМЕНКЛАТУР'!D:H,5,0)</f>
        <v>C</v>
      </c>
    </row>
    <row r="1762" spans="1:31" ht="9.6" customHeight="1" x14ac:dyDescent="0.2">
      <c r="A1762" s="45" t="s">
        <v>1654</v>
      </c>
      <c r="B1762" s="11"/>
      <c r="C1762" s="11" t="s">
        <v>1762</v>
      </c>
      <c r="D1762" s="44">
        <v>44</v>
      </c>
      <c r="E1762" s="44">
        <v>0</v>
      </c>
      <c r="F1762" s="48">
        <v>0</v>
      </c>
      <c r="G1762" s="48">
        <v>0</v>
      </c>
      <c r="H1762" s="44">
        <v>0</v>
      </c>
      <c r="I1762" s="44">
        <v>0</v>
      </c>
      <c r="J1762" s="44">
        <v>10</v>
      </c>
      <c r="K1762" s="48">
        <v>0</v>
      </c>
      <c r="L1762" s="49">
        <v>14696</v>
      </c>
      <c r="M1762" s="49">
        <v>0</v>
      </c>
      <c r="N1762" s="10">
        <v>0</v>
      </c>
      <c r="O1762" s="10">
        <v>0</v>
      </c>
      <c r="P1762" s="10">
        <v>0</v>
      </c>
      <c r="Q1762" s="10">
        <v>0</v>
      </c>
      <c r="R1762" s="10">
        <v>3340</v>
      </c>
      <c r="S1762" s="10">
        <v>0</v>
      </c>
      <c r="T1762" s="50">
        <f t="shared" si="92"/>
        <v>1224.6666666666667</v>
      </c>
      <c r="U1762" s="50">
        <f t="shared" si="92"/>
        <v>0</v>
      </c>
      <c r="V1762" s="50">
        <f t="shared" si="92"/>
        <v>0</v>
      </c>
      <c r="W1762" s="50">
        <f t="shared" si="92"/>
        <v>0</v>
      </c>
      <c r="X1762" s="50">
        <f t="shared" si="92"/>
        <v>0</v>
      </c>
      <c r="Y1762" s="50">
        <f t="shared" si="91"/>
        <v>0</v>
      </c>
      <c r="Z1762" s="50">
        <f t="shared" si="91"/>
        <v>278.33333333333331</v>
      </c>
      <c r="AA1762" s="50">
        <f t="shared" si="91"/>
        <v>0</v>
      </c>
      <c r="AB1762" s="50">
        <f t="shared" si="93"/>
        <v>1503</v>
      </c>
      <c r="AC1762" s="48" t="str">
        <f>VLOOKUP(ПРОДАЖИ!C:C,'ИЗ ОСНОВЫ НОМЕНКЛАТУР'!D:E,2,0)</f>
        <v>Крепежные системы</v>
      </c>
      <c r="AD1762" s="48" t="str">
        <f>VLOOKUP(C:C,'ИЗ ОСНОВЫ НОМЕНКЛАТУР'!D:F,3,0)</f>
        <v>Полкодержатели</v>
      </c>
      <c r="AE1762" s="48" t="str">
        <f>VLOOKUP(C:C,'ИЗ ОСНОВЫ НОМЕНКЛАТУР'!D:H,5,0)</f>
        <v>C</v>
      </c>
    </row>
    <row r="1763" spans="1:31" ht="9.6" customHeight="1" x14ac:dyDescent="0.2">
      <c r="A1763" s="45" t="s">
        <v>1654</v>
      </c>
      <c r="B1763" s="11"/>
      <c r="C1763" s="11" t="s">
        <v>1763</v>
      </c>
      <c r="D1763" s="44">
        <v>47</v>
      </c>
      <c r="E1763" s="44">
        <v>0</v>
      </c>
      <c r="F1763" s="48">
        <v>0</v>
      </c>
      <c r="G1763" s="48">
        <v>0</v>
      </c>
      <c r="H1763" s="44">
        <v>5</v>
      </c>
      <c r="I1763" s="44">
        <v>16</v>
      </c>
      <c r="J1763" s="44">
        <v>16</v>
      </c>
      <c r="K1763" s="48">
        <v>0</v>
      </c>
      <c r="L1763" s="49">
        <v>9596.84</v>
      </c>
      <c r="M1763" s="49">
        <v>0</v>
      </c>
      <c r="N1763" s="10">
        <v>0</v>
      </c>
      <c r="O1763" s="10">
        <v>0</v>
      </c>
      <c r="P1763" s="10">
        <v>1010</v>
      </c>
      <c r="Q1763" s="10">
        <v>3232</v>
      </c>
      <c r="R1763" s="10">
        <v>3232</v>
      </c>
      <c r="S1763" s="10">
        <v>0</v>
      </c>
      <c r="T1763" s="50">
        <f t="shared" si="92"/>
        <v>799.73666666666668</v>
      </c>
      <c r="U1763" s="50">
        <f t="shared" si="92"/>
        <v>0</v>
      </c>
      <c r="V1763" s="50">
        <f t="shared" si="92"/>
        <v>0</v>
      </c>
      <c r="W1763" s="50">
        <f t="shared" si="92"/>
        <v>0</v>
      </c>
      <c r="X1763" s="50">
        <f t="shared" si="92"/>
        <v>84.166666666666671</v>
      </c>
      <c r="Y1763" s="50">
        <f t="shared" si="91"/>
        <v>269.33333333333331</v>
      </c>
      <c r="Z1763" s="50">
        <f t="shared" si="91"/>
        <v>269.33333333333331</v>
      </c>
      <c r="AA1763" s="50">
        <f t="shared" si="91"/>
        <v>0</v>
      </c>
      <c r="AB1763" s="50">
        <f t="shared" si="93"/>
        <v>1422.57</v>
      </c>
      <c r="AC1763" s="48" t="str">
        <f>VLOOKUP(ПРОДАЖИ!C:C,'ИЗ ОСНОВЫ НОМЕНКЛАТУР'!D:E,2,0)</f>
        <v>Крепежные системы</v>
      </c>
      <c r="AD1763" s="48" t="str">
        <f>VLOOKUP(C:C,'ИЗ ОСНОВЫ НОМЕНКЛАТУР'!D:F,3,0)</f>
        <v>Полкодержатели</v>
      </c>
      <c r="AE1763" s="48" t="str">
        <f>VLOOKUP(C:C,'ИЗ ОСНОВЫ НОМЕНКЛАТУР'!D:H,5,0)</f>
        <v>C</v>
      </c>
    </row>
    <row r="1764" spans="1:31" ht="9.6" customHeight="1" x14ac:dyDescent="0.2">
      <c r="A1764" s="45" t="s">
        <v>1654</v>
      </c>
      <c r="B1764" s="11"/>
      <c r="C1764" s="11" t="s">
        <v>1764</v>
      </c>
      <c r="D1764" s="44">
        <v>96</v>
      </c>
      <c r="E1764" s="44">
        <v>0</v>
      </c>
      <c r="F1764" s="48">
        <v>31</v>
      </c>
      <c r="G1764" s="48">
        <v>0</v>
      </c>
      <c r="H1764" s="44">
        <v>10</v>
      </c>
      <c r="I1764" s="44">
        <v>0</v>
      </c>
      <c r="J1764" s="44">
        <v>36</v>
      </c>
      <c r="K1764" s="48">
        <v>0</v>
      </c>
      <c r="L1764" s="49">
        <v>8640</v>
      </c>
      <c r="M1764" s="49">
        <v>0</v>
      </c>
      <c r="N1764" s="10">
        <v>2790</v>
      </c>
      <c r="O1764" s="10">
        <v>0</v>
      </c>
      <c r="P1764" s="10">
        <v>900</v>
      </c>
      <c r="Q1764" s="10">
        <v>0</v>
      </c>
      <c r="R1764" s="10">
        <v>3240</v>
      </c>
      <c r="S1764" s="10">
        <v>0</v>
      </c>
      <c r="T1764" s="50">
        <f t="shared" si="92"/>
        <v>720</v>
      </c>
      <c r="U1764" s="50">
        <f t="shared" si="92"/>
        <v>0</v>
      </c>
      <c r="V1764" s="50">
        <f t="shared" si="92"/>
        <v>232.5</v>
      </c>
      <c r="W1764" s="50">
        <f t="shared" si="92"/>
        <v>0</v>
      </c>
      <c r="X1764" s="50">
        <f t="shared" si="92"/>
        <v>75</v>
      </c>
      <c r="Y1764" s="50">
        <f t="shared" si="91"/>
        <v>0</v>
      </c>
      <c r="Z1764" s="50">
        <f t="shared" si="91"/>
        <v>270</v>
      </c>
      <c r="AA1764" s="50">
        <f t="shared" si="91"/>
        <v>0</v>
      </c>
      <c r="AB1764" s="50">
        <f t="shared" si="93"/>
        <v>1297.5</v>
      </c>
      <c r="AC1764" s="48" t="str">
        <f>VLOOKUP(ПРОДАЖИ!C:C,'ИЗ ОСНОВЫ НОМЕНКЛАТУР'!D:E,2,0)</f>
        <v>Крепежные системы</v>
      </c>
      <c r="AD1764" s="48" t="str">
        <f>VLOOKUP(C:C,'ИЗ ОСНОВЫ НОМЕНКЛАТУР'!D:F,3,0)</f>
        <v>Полкодержатели</v>
      </c>
      <c r="AE1764" s="48" t="str">
        <f>VLOOKUP(C:C,'ИЗ ОСНОВЫ НОМЕНКЛАТУР'!D:H,5,0)</f>
        <v>C</v>
      </c>
    </row>
    <row r="1765" spans="1:31" ht="9.6" customHeight="1" x14ac:dyDescent="0.2">
      <c r="A1765" s="45" t="s">
        <v>1654</v>
      </c>
      <c r="B1765" s="11"/>
      <c r="C1765" s="11" t="s">
        <v>1765</v>
      </c>
      <c r="D1765" s="44">
        <v>0</v>
      </c>
      <c r="E1765" s="44">
        <v>0</v>
      </c>
      <c r="F1765" s="48">
        <v>9</v>
      </c>
      <c r="G1765" s="48">
        <v>0</v>
      </c>
      <c r="H1765" s="44">
        <v>0</v>
      </c>
      <c r="I1765" s="44">
        <v>0</v>
      </c>
      <c r="J1765" s="44">
        <v>0</v>
      </c>
      <c r="K1765" s="48">
        <v>0</v>
      </c>
      <c r="L1765" s="49">
        <v>0</v>
      </c>
      <c r="M1765" s="49">
        <v>0</v>
      </c>
      <c r="N1765" s="10">
        <v>14400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50">
        <f t="shared" si="92"/>
        <v>0</v>
      </c>
      <c r="U1765" s="50">
        <f t="shared" si="92"/>
        <v>0</v>
      </c>
      <c r="V1765" s="50">
        <f t="shared" si="92"/>
        <v>1200</v>
      </c>
      <c r="W1765" s="50">
        <f t="shared" si="92"/>
        <v>0</v>
      </c>
      <c r="X1765" s="50">
        <f t="shared" si="92"/>
        <v>0</v>
      </c>
      <c r="Y1765" s="50">
        <f t="shared" si="91"/>
        <v>0</v>
      </c>
      <c r="Z1765" s="50">
        <f t="shared" si="91"/>
        <v>0</v>
      </c>
      <c r="AA1765" s="50">
        <f t="shared" si="91"/>
        <v>0</v>
      </c>
      <c r="AB1765" s="50">
        <f t="shared" si="93"/>
        <v>1200</v>
      </c>
      <c r="AC1765" s="48" t="str">
        <f>VLOOKUP(ПРОДАЖИ!C:C,'ИЗ ОСНОВЫ НОМЕНКЛАТУР'!D:E,2,0)</f>
        <v>Крепежные системы</v>
      </c>
      <c r="AD1765" s="48" t="str">
        <f>VLOOKUP(C:C,'ИЗ ОСНОВЫ НОМЕНКЛАТУР'!D:F,3,0)</f>
        <v>Полкодержатели</v>
      </c>
      <c r="AE1765" s="48" t="str">
        <f>VLOOKUP(C:C,'ИЗ ОСНОВЫ НОМЕНКЛАТУР'!D:H,5,0)</f>
        <v>C</v>
      </c>
    </row>
    <row r="1766" spans="1:31" ht="9.6" customHeight="1" x14ac:dyDescent="0.2">
      <c r="A1766" s="45" t="s">
        <v>1654</v>
      </c>
      <c r="B1766" s="11"/>
      <c r="C1766" s="11" t="s">
        <v>1766</v>
      </c>
      <c r="D1766" s="44">
        <v>2</v>
      </c>
      <c r="E1766" s="44">
        <v>0</v>
      </c>
      <c r="F1766" s="48">
        <v>0</v>
      </c>
      <c r="G1766" s="48">
        <v>0</v>
      </c>
      <c r="H1766" s="44">
        <v>0</v>
      </c>
      <c r="I1766" s="44">
        <v>0</v>
      </c>
      <c r="J1766" s="44">
        <v>0</v>
      </c>
      <c r="K1766" s="48">
        <v>0</v>
      </c>
      <c r="L1766" s="49">
        <v>9469</v>
      </c>
      <c r="M1766" s="49">
        <v>0</v>
      </c>
      <c r="N1766" s="10">
        <v>0</v>
      </c>
      <c r="O1766" s="10">
        <v>0</v>
      </c>
      <c r="P1766" s="10">
        <v>0</v>
      </c>
      <c r="Q1766" s="10">
        <v>0</v>
      </c>
      <c r="R1766" s="10">
        <v>0</v>
      </c>
      <c r="S1766" s="10">
        <v>0</v>
      </c>
      <c r="T1766" s="50">
        <f t="shared" si="92"/>
        <v>789.08333333333337</v>
      </c>
      <c r="U1766" s="50">
        <f t="shared" si="92"/>
        <v>0</v>
      </c>
      <c r="V1766" s="50">
        <f t="shared" si="92"/>
        <v>0</v>
      </c>
      <c r="W1766" s="50">
        <f t="shared" si="92"/>
        <v>0</v>
      </c>
      <c r="X1766" s="50">
        <f t="shared" si="92"/>
        <v>0</v>
      </c>
      <c r="Y1766" s="50">
        <f t="shared" si="91"/>
        <v>0</v>
      </c>
      <c r="Z1766" s="50">
        <f t="shared" si="91"/>
        <v>0</v>
      </c>
      <c r="AA1766" s="50">
        <f t="shared" si="91"/>
        <v>0</v>
      </c>
      <c r="AB1766" s="50">
        <f t="shared" si="93"/>
        <v>789.08333333333337</v>
      </c>
      <c r="AC1766" s="48" t="str">
        <f>VLOOKUP(ПРОДАЖИ!C:C,'ИЗ ОСНОВЫ НОМЕНКЛАТУР'!D:E,2,0)</f>
        <v>Крепежные системы</v>
      </c>
      <c r="AD1766" s="48" t="str">
        <f>VLOOKUP(C:C,'ИЗ ОСНОВЫ НОМЕНКЛАТУР'!D:F,3,0)</f>
        <v>Полкодержатели</v>
      </c>
      <c r="AE1766" s="48" t="str">
        <f>VLOOKUP(C:C,'ИЗ ОСНОВЫ НОМЕНКЛАТУР'!D:H,5,0)</f>
        <v>C</v>
      </c>
    </row>
    <row r="1767" spans="1:31" ht="9.6" customHeight="1" x14ac:dyDescent="0.2">
      <c r="A1767" s="45" t="s">
        <v>1654</v>
      </c>
      <c r="B1767" s="11"/>
      <c r="C1767" s="11" t="s">
        <v>1767</v>
      </c>
      <c r="D1767" s="44">
        <v>39</v>
      </c>
      <c r="E1767" s="44">
        <v>0</v>
      </c>
      <c r="F1767" s="48">
        <v>0</v>
      </c>
      <c r="G1767" s="48">
        <v>0</v>
      </c>
      <c r="H1767" s="44">
        <v>0</v>
      </c>
      <c r="I1767" s="44">
        <v>0</v>
      </c>
      <c r="J1767" s="44">
        <v>0</v>
      </c>
      <c r="K1767" s="48">
        <v>0</v>
      </c>
      <c r="L1767" s="49">
        <v>12753</v>
      </c>
      <c r="M1767" s="49">
        <v>0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50">
        <f t="shared" si="92"/>
        <v>1062.75</v>
      </c>
      <c r="U1767" s="50">
        <f t="shared" si="92"/>
        <v>0</v>
      </c>
      <c r="V1767" s="50">
        <f t="shared" si="92"/>
        <v>0</v>
      </c>
      <c r="W1767" s="50">
        <f t="shared" si="92"/>
        <v>0</v>
      </c>
      <c r="X1767" s="50">
        <f t="shared" si="92"/>
        <v>0</v>
      </c>
      <c r="Y1767" s="50">
        <f t="shared" si="91"/>
        <v>0</v>
      </c>
      <c r="Z1767" s="50">
        <f t="shared" si="91"/>
        <v>0</v>
      </c>
      <c r="AA1767" s="50">
        <f t="shared" si="91"/>
        <v>0</v>
      </c>
      <c r="AB1767" s="50">
        <f t="shared" si="93"/>
        <v>1062.75</v>
      </c>
      <c r="AC1767" s="48" t="str">
        <f>VLOOKUP(ПРОДАЖИ!C:C,'ИЗ ОСНОВЫ НОМЕНКЛАТУР'!D:E,2,0)</f>
        <v>Крепежные системы</v>
      </c>
      <c r="AD1767" s="48" t="str">
        <f>VLOOKUP(C:C,'ИЗ ОСНОВЫ НОМЕНКЛАТУР'!D:F,3,0)</f>
        <v>Полкодержатели</v>
      </c>
      <c r="AE1767" s="48" t="str">
        <f>VLOOKUP(C:C,'ИЗ ОСНОВЫ НОМЕНКЛАТУР'!D:H,5,0)</f>
        <v>C</v>
      </c>
    </row>
    <row r="1768" spans="1:31" ht="9.6" customHeight="1" x14ac:dyDescent="0.2">
      <c r="A1768" s="45" t="s">
        <v>1654</v>
      </c>
      <c r="B1768" s="11"/>
      <c r="C1768" s="11" t="s">
        <v>1768</v>
      </c>
      <c r="D1768" s="44">
        <v>6</v>
      </c>
      <c r="E1768" s="44">
        <v>0</v>
      </c>
      <c r="F1768" s="48">
        <v>2</v>
      </c>
      <c r="G1768" s="48">
        <v>0</v>
      </c>
      <c r="H1768" s="44">
        <v>0</v>
      </c>
      <c r="I1768" s="44">
        <v>0</v>
      </c>
      <c r="J1768" s="44">
        <v>0</v>
      </c>
      <c r="K1768" s="48">
        <v>0</v>
      </c>
      <c r="L1768" s="49">
        <v>9528</v>
      </c>
      <c r="M1768" s="49">
        <v>0</v>
      </c>
      <c r="N1768" s="10">
        <v>3176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50">
        <f t="shared" si="92"/>
        <v>794</v>
      </c>
      <c r="U1768" s="50">
        <f t="shared" si="92"/>
        <v>0</v>
      </c>
      <c r="V1768" s="50">
        <f t="shared" si="92"/>
        <v>264.66666666666669</v>
      </c>
      <c r="W1768" s="50">
        <f t="shared" si="92"/>
        <v>0</v>
      </c>
      <c r="X1768" s="50">
        <f t="shared" si="92"/>
        <v>0</v>
      </c>
      <c r="Y1768" s="50">
        <f t="shared" si="91"/>
        <v>0</v>
      </c>
      <c r="Z1768" s="50">
        <f t="shared" si="91"/>
        <v>0</v>
      </c>
      <c r="AA1768" s="50">
        <f t="shared" si="91"/>
        <v>0</v>
      </c>
      <c r="AB1768" s="50">
        <f t="shared" si="93"/>
        <v>1058.6666666666667</v>
      </c>
      <c r="AC1768" s="48" t="str">
        <f>VLOOKUP(ПРОДАЖИ!C:C,'ИЗ ОСНОВЫ НОМЕНКЛАТУР'!D:E,2,0)</f>
        <v>Крепежные системы</v>
      </c>
      <c r="AD1768" s="48" t="str">
        <f>VLOOKUP(C:C,'ИЗ ОСНОВЫ НОМЕНКЛАТУР'!D:F,3,0)</f>
        <v>Полкодержатели</v>
      </c>
      <c r="AE1768" s="48" t="str">
        <f>VLOOKUP(C:C,'ИЗ ОСНОВЫ НОМЕНКЛАТУР'!D:H,5,0)</f>
        <v>C</v>
      </c>
    </row>
    <row r="1769" spans="1:31" ht="9.6" customHeight="1" x14ac:dyDescent="0.2">
      <c r="A1769" s="45" t="s">
        <v>1654</v>
      </c>
      <c r="B1769" s="11"/>
      <c r="C1769" s="11" t="s">
        <v>1769</v>
      </c>
      <c r="D1769" s="44">
        <v>1</v>
      </c>
      <c r="E1769" s="44">
        <v>0</v>
      </c>
      <c r="F1769" s="48">
        <v>0</v>
      </c>
      <c r="G1769" s="48">
        <v>0</v>
      </c>
      <c r="H1769" s="44">
        <v>0</v>
      </c>
      <c r="I1769" s="44">
        <v>0</v>
      </c>
      <c r="J1769" s="44">
        <v>0</v>
      </c>
      <c r="K1769" s="48">
        <v>0</v>
      </c>
      <c r="L1769" s="49">
        <v>4734.5</v>
      </c>
      <c r="M1769" s="49">
        <v>0</v>
      </c>
      <c r="N1769" s="10">
        <v>0</v>
      </c>
      <c r="O1769" s="10">
        <v>0</v>
      </c>
      <c r="P1769" s="10">
        <v>0</v>
      </c>
      <c r="Q1769" s="10">
        <v>0</v>
      </c>
      <c r="R1769" s="10">
        <v>0</v>
      </c>
      <c r="S1769" s="10">
        <v>0</v>
      </c>
      <c r="T1769" s="50">
        <f t="shared" si="92"/>
        <v>394.54166666666669</v>
      </c>
      <c r="U1769" s="50">
        <f t="shared" si="92"/>
        <v>0</v>
      </c>
      <c r="V1769" s="50">
        <f t="shared" si="92"/>
        <v>0</v>
      </c>
      <c r="W1769" s="50">
        <f t="shared" si="92"/>
        <v>0</v>
      </c>
      <c r="X1769" s="50">
        <f t="shared" si="92"/>
        <v>0</v>
      </c>
      <c r="Y1769" s="50">
        <f t="shared" si="91"/>
        <v>0</v>
      </c>
      <c r="Z1769" s="50">
        <f t="shared" si="91"/>
        <v>0</v>
      </c>
      <c r="AA1769" s="50">
        <f t="shared" si="91"/>
        <v>0</v>
      </c>
      <c r="AB1769" s="50">
        <f t="shared" si="93"/>
        <v>394.54166666666669</v>
      </c>
      <c r="AC1769" s="48" t="str">
        <f>VLOOKUP(ПРОДАЖИ!C:C,'ИЗ ОСНОВЫ НОМЕНКЛАТУР'!D:E,2,0)</f>
        <v>Крепежные системы</v>
      </c>
      <c r="AD1769" s="48" t="str">
        <f>VLOOKUP(C:C,'ИЗ ОСНОВЫ НОМЕНКЛАТУР'!D:F,3,0)</f>
        <v>Полкодержатели</v>
      </c>
      <c r="AE1769" s="48" t="str">
        <f>VLOOKUP(C:C,'ИЗ ОСНОВЫ НОМЕНКЛАТУР'!D:H,5,0)</f>
        <v>C</v>
      </c>
    </row>
    <row r="1770" spans="1:31" ht="9.6" customHeight="1" x14ac:dyDescent="0.2">
      <c r="A1770" s="45" t="s">
        <v>1654</v>
      </c>
      <c r="B1770" s="11"/>
      <c r="C1770" s="11" t="s">
        <v>1770</v>
      </c>
      <c r="D1770" s="44">
        <v>0</v>
      </c>
      <c r="E1770" s="44">
        <v>0</v>
      </c>
      <c r="F1770" s="48">
        <v>0</v>
      </c>
      <c r="G1770" s="48">
        <v>0</v>
      </c>
      <c r="H1770" s="44">
        <v>0</v>
      </c>
      <c r="I1770" s="44">
        <v>12</v>
      </c>
      <c r="J1770" s="44">
        <v>10</v>
      </c>
      <c r="K1770" s="48">
        <v>0</v>
      </c>
      <c r="L1770" s="49">
        <v>0</v>
      </c>
      <c r="M1770" s="49">
        <v>0</v>
      </c>
      <c r="N1770" s="10">
        <v>0</v>
      </c>
      <c r="O1770" s="10">
        <v>0</v>
      </c>
      <c r="P1770" s="10">
        <v>0</v>
      </c>
      <c r="Q1770" s="10">
        <v>2448</v>
      </c>
      <c r="R1770" s="10">
        <v>2040</v>
      </c>
      <c r="S1770" s="10">
        <v>0</v>
      </c>
      <c r="T1770" s="50">
        <f t="shared" si="92"/>
        <v>0</v>
      </c>
      <c r="U1770" s="50">
        <f t="shared" si="92"/>
        <v>0</v>
      </c>
      <c r="V1770" s="50">
        <f t="shared" si="92"/>
        <v>0</v>
      </c>
      <c r="W1770" s="50">
        <f t="shared" si="92"/>
        <v>0</v>
      </c>
      <c r="X1770" s="50">
        <f t="shared" si="92"/>
        <v>0</v>
      </c>
      <c r="Y1770" s="50">
        <f t="shared" si="91"/>
        <v>204</v>
      </c>
      <c r="Z1770" s="50">
        <f t="shared" si="91"/>
        <v>170</v>
      </c>
      <c r="AA1770" s="50">
        <f t="shared" si="91"/>
        <v>0</v>
      </c>
      <c r="AB1770" s="50">
        <f t="shared" si="93"/>
        <v>374</v>
      </c>
      <c r="AC1770" s="48" t="str">
        <f>VLOOKUP(ПРОДАЖИ!C:C,'ИЗ ОСНОВЫ НОМЕНКЛАТУР'!D:E,2,0)</f>
        <v>Крепежные системы</v>
      </c>
      <c r="AD1770" s="48" t="str">
        <f>VLOOKUP(C:C,'ИЗ ОСНОВЫ НОМЕНКЛАТУР'!D:F,3,0)</f>
        <v>Полкодержатели</v>
      </c>
      <c r="AE1770" s="48" t="str">
        <f>VLOOKUP(C:C,'ИЗ ОСНОВЫ НОМЕНКЛАТУР'!D:H,5,0)</f>
        <v>C</v>
      </c>
    </row>
    <row r="1771" spans="1:31" ht="9.6" customHeight="1" x14ac:dyDescent="0.2">
      <c r="A1771" s="45" t="s">
        <v>1654</v>
      </c>
      <c r="B1771" s="11"/>
      <c r="C1771" s="11" t="s">
        <v>1771</v>
      </c>
      <c r="D1771" s="44">
        <v>0</v>
      </c>
      <c r="E1771" s="44">
        <v>0</v>
      </c>
      <c r="F1771" s="48">
        <v>0</v>
      </c>
      <c r="G1771" s="48">
        <v>0</v>
      </c>
      <c r="H1771" s="44">
        <v>10</v>
      </c>
      <c r="I1771" s="44">
        <v>0</v>
      </c>
      <c r="J1771" s="44">
        <v>14</v>
      </c>
      <c r="K1771" s="48">
        <v>0</v>
      </c>
      <c r="L1771" s="49">
        <v>0</v>
      </c>
      <c r="M1771" s="49">
        <v>0</v>
      </c>
      <c r="N1771" s="10">
        <v>0</v>
      </c>
      <c r="O1771" s="10">
        <v>0</v>
      </c>
      <c r="P1771" s="10">
        <v>1330</v>
      </c>
      <c r="Q1771" s="10">
        <v>0</v>
      </c>
      <c r="R1771" s="10">
        <v>1862</v>
      </c>
      <c r="S1771" s="10">
        <v>0</v>
      </c>
      <c r="T1771" s="50">
        <f t="shared" si="92"/>
        <v>0</v>
      </c>
      <c r="U1771" s="50">
        <f t="shared" si="92"/>
        <v>0</v>
      </c>
      <c r="V1771" s="50">
        <f t="shared" si="92"/>
        <v>0</v>
      </c>
      <c r="W1771" s="50">
        <f t="shared" si="92"/>
        <v>0</v>
      </c>
      <c r="X1771" s="50">
        <f t="shared" si="92"/>
        <v>110.83333333333333</v>
      </c>
      <c r="Y1771" s="50">
        <f t="shared" si="91"/>
        <v>0</v>
      </c>
      <c r="Z1771" s="50">
        <f t="shared" si="91"/>
        <v>155.16666666666666</v>
      </c>
      <c r="AA1771" s="50">
        <f t="shared" si="91"/>
        <v>0</v>
      </c>
      <c r="AB1771" s="50">
        <f t="shared" si="93"/>
        <v>266</v>
      </c>
      <c r="AC1771" s="48" t="str">
        <f>VLOOKUP(ПРОДАЖИ!C:C,'ИЗ ОСНОВЫ НОМЕНКЛАТУР'!D:E,2,0)</f>
        <v>Крепежные системы</v>
      </c>
      <c r="AD1771" s="48" t="str">
        <f>VLOOKUP(C:C,'ИЗ ОСНОВЫ НОМЕНКЛАТУР'!D:F,3,0)</f>
        <v>Полкодержатели</v>
      </c>
      <c r="AE1771" s="48" t="str">
        <f>VLOOKUP(C:C,'ИЗ ОСНОВЫ НОМЕНКЛАТУР'!D:H,5,0)</f>
        <v>C</v>
      </c>
    </row>
    <row r="1772" spans="1:31" ht="9.6" customHeight="1" x14ac:dyDescent="0.2">
      <c r="A1772" s="45" t="s">
        <v>1654</v>
      </c>
      <c r="B1772" s="11"/>
      <c r="C1772" s="11" t="s">
        <v>1772</v>
      </c>
      <c r="D1772" s="44">
        <v>0</v>
      </c>
      <c r="E1772" s="44">
        <v>0</v>
      </c>
      <c r="F1772" s="48">
        <v>0</v>
      </c>
      <c r="G1772" s="48">
        <v>0</v>
      </c>
      <c r="H1772" s="44">
        <v>2</v>
      </c>
      <c r="I1772" s="44">
        <v>0</v>
      </c>
      <c r="J1772" s="44">
        <v>18</v>
      </c>
      <c r="K1772" s="48">
        <v>0</v>
      </c>
      <c r="L1772" s="49">
        <v>0</v>
      </c>
      <c r="M1772" s="49">
        <v>0</v>
      </c>
      <c r="N1772" s="10">
        <v>0</v>
      </c>
      <c r="O1772" s="10">
        <v>0</v>
      </c>
      <c r="P1772" s="10">
        <v>210</v>
      </c>
      <c r="Q1772" s="10">
        <v>0</v>
      </c>
      <c r="R1772" s="10">
        <v>1890</v>
      </c>
      <c r="S1772" s="10">
        <v>0</v>
      </c>
      <c r="T1772" s="50">
        <f t="shared" si="92"/>
        <v>0</v>
      </c>
      <c r="U1772" s="50">
        <f t="shared" si="92"/>
        <v>0</v>
      </c>
      <c r="V1772" s="50">
        <f t="shared" si="92"/>
        <v>0</v>
      </c>
      <c r="W1772" s="50">
        <f t="shared" si="92"/>
        <v>0</v>
      </c>
      <c r="X1772" s="50">
        <f t="shared" si="92"/>
        <v>17.5</v>
      </c>
      <c r="Y1772" s="50">
        <f t="shared" si="91"/>
        <v>0</v>
      </c>
      <c r="Z1772" s="50">
        <f t="shared" si="91"/>
        <v>157.5</v>
      </c>
      <c r="AA1772" s="50">
        <f t="shared" si="91"/>
        <v>0</v>
      </c>
      <c r="AB1772" s="50">
        <f t="shared" si="93"/>
        <v>175</v>
      </c>
      <c r="AC1772" s="48" t="str">
        <f>VLOOKUP(ПРОДАЖИ!C:C,'ИЗ ОСНОВЫ НОМЕНКЛАТУР'!D:E,2,0)</f>
        <v>Крепежные системы</v>
      </c>
      <c r="AD1772" s="48" t="str">
        <f>VLOOKUP(C:C,'ИЗ ОСНОВЫ НОМЕНКЛАТУР'!D:F,3,0)</f>
        <v>Полкодержатели</v>
      </c>
      <c r="AE1772" s="48" t="str">
        <f>VLOOKUP(C:C,'ИЗ ОСНОВЫ НОМЕНКЛАТУР'!D:H,5,0)</f>
        <v>C</v>
      </c>
    </row>
    <row r="1773" spans="1:31" ht="9.6" customHeight="1" x14ac:dyDescent="0.2">
      <c r="A1773" s="45" t="s">
        <v>1654</v>
      </c>
      <c r="B1773" s="11"/>
      <c r="C1773" s="11" t="s">
        <v>1773</v>
      </c>
      <c r="D1773" s="44">
        <v>0</v>
      </c>
      <c r="E1773" s="44">
        <v>0</v>
      </c>
      <c r="F1773" s="48">
        <v>5</v>
      </c>
      <c r="G1773" s="48">
        <v>0</v>
      </c>
      <c r="H1773" s="44">
        <v>0</v>
      </c>
      <c r="I1773" s="44">
        <v>0</v>
      </c>
      <c r="J1773" s="44">
        <v>0</v>
      </c>
      <c r="K1773" s="48">
        <v>0</v>
      </c>
      <c r="L1773" s="49">
        <v>0</v>
      </c>
      <c r="M1773" s="49">
        <v>0</v>
      </c>
      <c r="N1773" s="10">
        <v>1530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50">
        <f t="shared" si="92"/>
        <v>0</v>
      </c>
      <c r="U1773" s="50">
        <f t="shared" si="92"/>
        <v>0</v>
      </c>
      <c r="V1773" s="50">
        <f t="shared" si="92"/>
        <v>127.5</v>
      </c>
      <c r="W1773" s="50">
        <f t="shared" si="92"/>
        <v>0</v>
      </c>
      <c r="X1773" s="50">
        <f t="shared" si="92"/>
        <v>0</v>
      </c>
      <c r="Y1773" s="50">
        <f t="shared" si="91"/>
        <v>0</v>
      </c>
      <c r="Z1773" s="50">
        <f t="shared" si="91"/>
        <v>0</v>
      </c>
      <c r="AA1773" s="50">
        <f t="shared" si="91"/>
        <v>0</v>
      </c>
      <c r="AB1773" s="50">
        <f t="shared" si="93"/>
        <v>127.5</v>
      </c>
      <c r="AC1773" s="48" t="str">
        <f>VLOOKUP(ПРОДАЖИ!C:C,'ИЗ ОСНОВЫ НОМЕНКЛАТУР'!D:E,2,0)</f>
        <v>Крепежные системы</v>
      </c>
      <c r="AD1773" s="48" t="str">
        <f>VLOOKUP(C:C,'ИЗ ОСНОВЫ НОМЕНКЛАТУР'!D:F,3,0)</f>
        <v>Полкодержатели</v>
      </c>
      <c r="AE1773" s="48" t="str">
        <f>VLOOKUP(C:C,'ИЗ ОСНОВЫ НОМЕНКЛАТУР'!D:H,5,0)</f>
        <v>C</v>
      </c>
    </row>
    <row r="1774" spans="1:31" ht="9.6" customHeight="1" x14ac:dyDescent="0.2">
      <c r="A1774" s="45" t="s">
        <v>1654</v>
      </c>
      <c r="B1774" s="11"/>
      <c r="C1774" s="11" t="s">
        <v>1774</v>
      </c>
      <c r="D1774" s="44">
        <v>0</v>
      </c>
      <c r="E1774" s="44">
        <v>0</v>
      </c>
      <c r="F1774" s="48">
        <v>0</v>
      </c>
      <c r="G1774" s="48">
        <v>0</v>
      </c>
      <c r="H1774" s="44">
        <v>0</v>
      </c>
      <c r="I1774" s="44">
        <v>2</v>
      </c>
      <c r="J1774" s="44">
        <v>0</v>
      </c>
      <c r="K1774" s="48">
        <v>0</v>
      </c>
      <c r="L1774" s="49">
        <v>0</v>
      </c>
      <c r="M1774" s="49">
        <v>0</v>
      </c>
      <c r="N1774" s="10">
        <v>0</v>
      </c>
      <c r="O1774" s="10">
        <v>0</v>
      </c>
      <c r="P1774" s="10">
        <v>0</v>
      </c>
      <c r="Q1774" s="10">
        <v>236</v>
      </c>
      <c r="R1774" s="10">
        <v>0</v>
      </c>
      <c r="S1774" s="10">
        <v>0</v>
      </c>
      <c r="T1774" s="50">
        <f t="shared" si="92"/>
        <v>0</v>
      </c>
      <c r="U1774" s="50">
        <f t="shared" si="92"/>
        <v>0</v>
      </c>
      <c r="V1774" s="50">
        <f t="shared" si="92"/>
        <v>0</v>
      </c>
      <c r="W1774" s="50">
        <f t="shared" si="92"/>
        <v>0</v>
      </c>
      <c r="X1774" s="50">
        <f t="shared" si="92"/>
        <v>0</v>
      </c>
      <c r="Y1774" s="50">
        <f t="shared" si="91"/>
        <v>19.666666666666668</v>
      </c>
      <c r="Z1774" s="50">
        <f t="shared" si="91"/>
        <v>0</v>
      </c>
      <c r="AA1774" s="50">
        <f t="shared" si="91"/>
        <v>0</v>
      </c>
      <c r="AB1774" s="50">
        <f t="shared" si="93"/>
        <v>19.666666666666668</v>
      </c>
      <c r="AC1774" s="48" t="str">
        <f>VLOOKUP(ПРОДАЖИ!C:C,'ИЗ ОСНОВЫ НОМЕНКЛАТУР'!D:E,2,0)</f>
        <v>Крепежные системы</v>
      </c>
      <c r="AD1774" s="48" t="str">
        <f>VLOOKUP(C:C,'ИЗ ОСНОВЫ НОМЕНКЛАТУР'!D:F,3,0)</f>
        <v>Полкодержатели</v>
      </c>
      <c r="AE1774" s="48" t="str">
        <f>VLOOKUP(C:C,'ИЗ ОСНОВЫ НОМЕНКЛАТУР'!D:H,5,0)</f>
        <v>C</v>
      </c>
    </row>
    <row r="1775" spans="1:31" ht="9.6" customHeight="1" x14ac:dyDescent="0.2">
      <c r="A1775" s="45" t="s">
        <v>1654</v>
      </c>
      <c r="B1775" s="46" t="s">
        <v>1775</v>
      </c>
      <c r="C1775" s="46"/>
      <c r="D1775" s="44">
        <v>0</v>
      </c>
      <c r="E1775" s="44">
        <v>0</v>
      </c>
      <c r="F1775" s="48">
        <v>0</v>
      </c>
      <c r="G1775" s="48">
        <v>0</v>
      </c>
      <c r="H1775" s="44">
        <v>0</v>
      </c>
      <c r="I1775" s="44">
        <v>0</v>
      </c>
      <c r="J1775" s="44">
        <v>0</v>
      </c>
      <c r="K1775" s="48">
        <v>0</v>
      </c>
      <c r="L1775" s="49">
        <v>0</v>
      </c>
      <c r="M1775" s="49">
        <v>0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50">
        <f t="shared" si="92"/>
        <v>0</v>
      </c>
      <c r="U1775" s="50">
        <f t="shared" si="92"/>
        <v>0</v>
      </c>
      <c r="V1775" s="50">
        <f t="shared" si="92"/>
        <v>0</v>
      </c>
      <c r="W1775" s="50">
        <f t="shared" si="92"/>
        <v>0</v>
      </c>
      <c r="X1775" s="50">
        <f t="shared" si="92"/>
        <v>0</v>
      </c>
      <c r="Y1775" s="50">
        <f t="shared" si="91"/>
        <v>0</v>
      </c>
      <c r="Z1775" s="50">
        <f t="shared" si="91"/>
        <v>0</v>
      </c>
      <c r="AA1775" s="50">
        <f t="shared" si="91"/>
        <v>0</v>
      </c>
      <c r="AB1775" s="50">
        <f t="shared" si="93"/>
        <v>0</v>
      </c>
      <c r="AC1775" s="48" t="e">
        <f>VLOOKUP(ПРОДАЖИ!C:C,'ИЗ ОСНОВЫ НОМЕНКЛАТУР'!D:E,2,0)</f>
        <v>#N/A</v>
      </c>
      <c r="AD1775" s="48" t="e">
        <f>VLOOKUP(C:C,'ИЗ ОСНОВЫ НОМЕНКЛАТУР'!D:F,3,0)</f>
        <v>#N/A</v>
      </c>
      <c r="AE1775" s="48" t="e">
        <f>VLOOKUP(C:C,'ИЗ ОСНОВЫ НОМЕНКЛАТУР'!D:H,5,0)</f>
        <v>#N/A</v>
      </c>
    </row>
    <row r="1776" spans="1:31" ht="9.6" customHeight="1" x14ac:dyDescent="0.2">
      <c r="A1776" s="45" t="s">
        <v>1654</v>
      </c>
      <c r="B1776" s="11"/>
      <c r="C1776" s="11" t="s">
        <v>1776</v>
      </c>
      <c r="D1776" s="44">
        <v>129401</v>
      </c>
      <c r="E1776" s="44">
        <v>244000</v>
      </c>
      <c r="F1776" s="48">
        <v>146500</v>
      </c>
      <c r="G1776" s="48">
        <v>0</v>
      </c>
      <c r="H1776" s="44">
        <v>32779</v>
      </c>
      <c r="I1776" s="44">
        <v>55001</v>
      </c>
      <c r="J1776" s="44">
        <v>4973</v>
      </c>
      <c r="K1776" s="48">
        <v>0</v>
      </c>
      <c r="L1776" s="49">
        <v>97807.87</v>
      </c>
      <c r="M1776" s="49">
        <v>182143.09</v>
      </c>
      <c r="N1776" s="10">
        <v>96299.37</v>
      </c>
      <c r="O1776" s="10">
        <v>0</v>
      </c>
      <c r="P1776" s="10">
        <v>21483.13</v>
      </c>
      <c r="Q1776" s="10">
        <v>35750.65</v>
      </c>
      <c r="R1776" s="10">
        <v>3232.45</v>
      </c>
      <c r="S1776" s="10">
        <v>0</v>
      </c>
      <c r="T1776" s="50">
        <f t="shared" si="92"/>
        <v>8150.6558333333332</v>
      </c>
      <c r="U1776" s="50">
        <f t="shared" si="92"/>
        <v>15178.590833333334</v>
      </c>
      <c r="V1776" s="50">
        <f t="shared" si="92"/>
        <v>8024.9474999999993</v>
      </c>
      <c r="W1776" s="50">
        <f t="shared" si="92"/>
        <v>0</v>
      </c>
      <c r="X1776" s="50">
        <f t="shared" si="92"/>
        <v>1790.2608333333335</v>
      </c>
      <c r="Y1776" s="50">
        <f t="shared" si="91"/>
        <v>2979.2208333333333</v>
      </c>
      <c r="Z1776" s="50">
        <f t="shared" si="91"/>
        <v>269.37083333333334</v>
      </c>
      <c r="AA1776" s="50">
        <f t="shared" si="91"/>
        <v>0</v>
      </c>
      <c r="AB1776" s="50">
        <f t="shared" si="93"/>
        <v>36393.046666666662</v>
      </c>
      <c r="AC1776" s="48" t="str">
        <f>VLOOKUP(ПРОДАЖИ!C:C,'ИЗ ОСНОВЫ НОМЕНКЛАТУР'!D:E,2,0)</f>
        <v>Крепежные системы</v>
      </c>
      <c r="AD1776" s="48" t="str">
        <f>VLOOKUP(C:C,'ИЗ ОСНОВЫ НОМЕНКЛАТУР'!D:F,3,0)</f>
        <v>Шкант</v>
      </c>
      <c r="AE1776" s="48" t="str">
        <f>VLOOKUP(C:C,'ИЗ ОСНОВЫ НОМЕНКЛАТУР'!D:H,5,0)</f>
        <v>A</v>
      </c>
    </row>
    <row r="1777" spans="1:31" ht="9.6" customHeight="1" x14ac:dyDescent="0.2">
      <c r="A1777" s="45" t="s">
        <v>1654</v>
      </c>
      <c r="B1777" s="11"/>
      <c r="C1777" s="11" t="s">
        <v>1777</v>
      </c>
      <c r="D1777" s="44">
        <v>0</v>
      </c>
      <c r="E1777" s="44">
        <v>0</v>
      </c>
      <c r="F1777" s="48">
        <v>100</v>
      </c>
      <c r="G1777" s="48">
        <v>0</v>
      </c>
      <c r="H1777" s="44">
        <v>0</v>
      </c>
      <c r="I1777" s="44">
        <v>0</v>
      </c>
      <c r="J1777" s="44">
        <v>0</v>
      </c>
      <c r="K1777" s="48">
        <v>0</v>
      </c>
      <c r="L1777" s="49">
        <v>0</v>
      </c>
      <c r="M1777" s="49">
        <v>0</v>
      </c>
      <c r="N1777" s="10">
        <v>300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50">
        <f t="shared" si="92"/>
        <v>0</v>
      </c>
      <c r="U1777" s="50">
        <f t="shared" si="92"/>
        <v>0</v>
      </c>
      <c r="V1777" s="50">
        <f t="shared" si="92"/>
        <v>25</v>
      </c>
      <c r="W1777" s="50">
        <f t="shared" si="92"/>
        <v>0</v>
      </c>
      <c r="X1777" s="50">
        <f t="shared" si="92"/>
        <v>0</v>
      </c>
      <c r="Y1777" s="50">
        <f t="shared" si="91"/>
        <v>0</v>
      </c>
      <c r="Z1777" s="50">
        <f t="shared" si="91"/>
        <v>0</v>
      </c>
      <c r="AA1777" s="50">
        <f t="shared" si="91"/>
        <v>0</v>
      </c>
      <c r="AB1777" s="50">
        <f t="shared" si="93"/>
        <v>25</v>
      </c>
      <c r="AC1777" s="48" t="str">
        <f>VLOOKUP(ПРОДАЖИ!C:C,'ИЗ ОСНОВЫ НОМЕНКЛАТУР'!D:E,2,0)</f>
        <v>Крепежные системы</v>
      </c>
      <c r="AD1777" s="48" t="str">
        <f>VLOOKUP(C:C,'ИЗ ОСНОВЫ НОМЕНКЛАТУР'!D:F,3,0)</f>
        <v>Шкант</v>
      </c>
      <c r="AE1777" s="48" t="str">
        <f>VLOOKUP(C:C,'ИЗ ОСНОВЫ НОМЕНКЛАТУР'!D:H,5,0)</f>
        <v>C</v>
      </c>
    </row>
    <row r="1778" spans="1:31" ht="9.6" customHeight="1" x14ac:dyDescent="0.2">
      <c r="A1778" s="45" t="s">
        <v>1654</v>
      </c>
      <c r="B1778" s="11"/>
      <c r="C1778" s="11" t="s">
        <v>1778</v>
      </c>
      <c r="D1778" s="44">
        <v>0</v>
      </c>
      <c r="E1778" s="44">
        <v>0</v>
      </c>
      <c r="F1778" s="48">
        <v>158</v>
      </c>
      <c r="G1778" s="48">
        <v>0</v>
      </c>
      <c r="H1778" s="44">
        <v>0</v>
      </c>
      <c r="I1778" s="44">
        <v>0</v>
      </c>
      <c r="J1778" s="44">
        <v>0</v>
      </c>
      <c r="K1778" s="48">
        <v>0</v>
      </c>
      <c r="L1778" s="49">
        <v>0</v>
      </c>
      <c r="M1778" s="49">
        <v>0</v>
      </c>
      <c r="N1778" s="10">
        <v>907.01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50">
        <f t="shared" si="92"/>
        <v>0</v>
      </c>
      <c r="U1778" s="50">
        <f t="shared" si="92"/>
        <v>0</v>
      </c>
      <c r="V1778" s="50">
        <f t="shared" si="92"/>
        <v>75.584166666666661</v>
      </c>
      <c r="W1778" s="50">
        <f t="shared" si="92"/>
        <v>0</v>
      </c>
      <c r="X1778" s="50">
        <f t="shared" si="92"/>
        <v>0</v>
      </c>
      <c r="Y1778" s="50">
        <f t="shared" si="91"/>
        <v>0</v>
      </c>
      <c r="Z1778" s="50">
        <f t="shared" si="91"/>
        <v>0</v>
      </c>
      <c r="AA1778" s="50">
        <f t="shared" si="91"/>
        <v>0</v>
      </c>
      <c r="AB1778" s="50">
        <f t="shared" si="93"/>
        <v>75.584166666666661</v>
      </c>
      <c r="AC1778" s="48" t="str">
        <f>VLOOKUP(ПРОДАЖИ!C:C,'ИЗ ОСНОВЫ НОМЕНКЛАТУР'!D:E,2,0)</f>
        <v>Крепежные системы</v>
      </c>
      <c r="AD1778" s="48" t="str">
        <f>VLOOKUP(C:C,'ИЗ ОСНОВЫ НОМЕНКЛАТУР'!D:F,3,0)</f>
        <v>Шкант</v>
      </c>
      <c r="AE1778" s="48" t="str">
        <f>VLOOKUP(C:C,'ИЗ ОСНОВЫ НОМЕНКЛАТУР'!D:H,5,0)</f>
        <v>C</v>
      </c>
    </row>
    <row r="1779" spans="1:31" ht="9.6" customHeight="1" x14ac:dyDescent="0.2">
      <c r="A1779" s="45" t="s">
        <v>1654</v>
      </c>
      <c r="B1779" s="46" t="s">
        <v>1779</v>
      </c>
      <c r="C1779" s="46"/>
      <c r="D1779" s="44">
        <v>0</v>
      </c>
      <c r="E1779" s="44">
        <v>0</v>
      </c>
      <c r="F1779" s="48">
        <v>0</v>
      </c>
      <c r="G1779" s="48">
        <v>0</v>
      </c>
      <c r="H1779" s="44">
        <v>0</v>
      </c>
      <c r="I1779" s="44">
        <v>0</v>
      </c>
      <c r="J1779" s="44">
        <v>0</v>
      </c>
      <c r="K1779" s="48">
        <v>0</v>
      </c>
      <c r="L1779" s="49">
        <v>0</v>
      </c>
      <c r="M1779" s="49">
        <v>0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50">
        <f t="shared" si="92"/>
        <v>0</v>
      </c>
      <c r="U1779" s="50">
        <f t="shared" si="92"/>
        <v>0</v>
      </c>
      <c r="V1779" s="50">
        <f t="shared" si="92"/>
        <v>0</v>
      </c>
      <c r="W1779" s="50">
        <f t="shared" si="92"/>
        <v>0</v>
      </c>
      <c r="X1779" s="50">
        <f t="shared" si="92"/>
        <v>0</v>
      </c>
      <c r="Y1779" s="50">
        <f t="shared" si="91"/>
        <v>0</v>
      </c>
      <c r="Z1779" s="50">
        <f t="shared" si="91"/>
        <v>0</v>
      </c>
      <c r="AA1779" s="50">
        <f t="shared" si="91"/>
        <v>0</v>
      </c>
      <c r="AB1779" s="50">
        <f t="shared" si="93"/>
        <v>0</v>
      </c>
      <c r="AC1779" s="48" t="e">
        <f>VLOOKUP(ПРОДАЖИ!C:C,'ИЗ ОСНОВЫ НОМЕНКЛАТУР'!D:E,2,0)</f>
        <v>#N/A</v>
      </c>
      <c r="AD1779" s="48" t="e">
        <f>VLOOKUP(C:C,'ИЗ ОСНОВЫ НОМЕНКЛАТУР'!D:F,3,0)</f>
        <v>#N/A</v>
      </c>
      <c r="AE1779" s="48" t="e">
        <f>VLOOKUP(C:C,'ИЗ ОСНОВЫ НОМЕНКЛАТУР'!D:H,5,0)</f>
        <v>#N/A</v>
      </c>
    </row>
    <row r="1780" spans="1:31" ht="9.6" customHeight="1" x14ac:dyDescent="0.2">
      <c r="A1780" s="45" t="s">
        <v>1654</v>
      </c>
      <c r="B1780" s="11"/>
      <c r="C1780" s="11" t="s">
        <v>1780</v>
      </c>
      <c r="D1780" s="44">
        <v>1641</v>
      </c>
      <c r="E1780" s="44">
        <v>7240</v>
      </c>
      <c r="F1780" s="48">
        <v>10418</v>
      </c>
      <c r="G1780" s="48">
        <v>0</v>
      </c>
      <c r="H1780" s="44">
        <v>349</v>
      </c>
      <c r="I1780" s="44">
        <v>8020</v>
      </c>
      <c r="J1780" s="44">
        <v>0</v>
      </c>
      <c r="K1780" s="48">
        <v>0</v>
      </c>
      <c r="L1780" s="49">
        <v>25009.85</v>
      </c>
      <c r="M1780" s="49">
        <v>110173.09</v>
      </c>
      <c r="N1780" s="10">
        <v>156469.99</v>
      </c>
      <c r="O1780" s="10">
        <v>0</v>
      </c>
      <c r="P1780" s="10">
        <v>1017.7</v>
      </c>
      <c r="Q1780" s="10">
        <v>23386.32</v>
      </c>
      <c r="R1780" s="10">
        <v>0</v>
      </c>
      <c r="S1780" s="10">
        <v>0</v>
      </c>
      <c r="T1780" s="50">
        <f t="shared" si="92"/>
        <v>2084.1541666666667</v>
      </c>
      <c r="U1780" s="50">
        <f t="shared" si="92"/>
        <v>9181.0908333333336</v>
      </c>
      <c r="V1780" s="50">
        <f t="shared" si="92"/>
        <v>13039.165833333333</v>
      </c>
      <c r="W1780" s="50">
        <f t="shared" si="92"/>
        <v>0</v>
      </c>
      <c r="X1780" s="50">
        <f t="shared" si="92"/>
        <v>84.808333333333337</v>
      </c>
      <c r="Y1780" s="50">
        <f t="shared" si="91"/>
        <v>1948.86</v>
      </c>
      <c r="Z1780" s="50">
        <f t="shared" si="91"/>
        <v>0</v>
      </c>
      <c r="AA1780" s="50">
        <f t="shared" si="91"/>
        <v>0</v>
      </c>
      <c r="AB1780" s="50">
        <f t="shared" si="93"/>
        <v>26338.07916666667</v>
      </c>
      <c r="AC1780" s="48" t="str">
        <f>VLOOKUP(ПРОДАЖИ!C:C,'ИЗ ОСНОВЫ НОМЕНКЛАТУР'!D:E,2,0)</f>
        <v>Крепежные системы</v>
      </c>
      <c r="AD1780" s="48" t="str">
        <f>VLOOKUP(C:C,'ИЗ ОСНОВЫ НОМЕНКЛАТУР'!D:F,3,0)</f>
        <v>Держатели посудосушек и корзин</v>
      </c>
      <c r="AE1780" s="48" t="str">
        <f>VLOOKUP(C:C,'ИЗ ОСНОВЫ НОМЕНКЛАТУР'!D:H,5,0)</f>
        <v>B</v>
      </c>
    </row>
    <row r="1781" spans="1:31" ht="9.6" customHeight="1" x14ac:dyDescent="0.2">
      <c r="A1781" s="45" t="s">
        <v>1654</v>
      </c>
      <c r="B1781" s="11"/>
      <c r="C1781" s="11" t="s">
        <v>1781</v>
      </c>
      <c r="D1781" s="44">
        <v>49</v>
      </c>
      <c r="E1781" s="44">
        <v>0</v>
      </c>
      <c r="F1781" s="48">
        <v>0</v>
      </c>
      <c r="G1781" s="48">
        <v>0</v>
      </c>
      <c r="H1781" s="44">
        <v>157</v>
      </c>
      <c r="I1781" s="44">
        <v>1555</v>
      </c>
      <c r="J1781" s="44">
        <v>0</v>
      </c>
      <c r="K1781" s="48">
        <v>138</v>
      </c>
      <c r="L1781" s="49">
        <v>230.29</v>
      </c>
      <c r="M1781" s="49">
        <v>0</v>
      </c>
      <c r="N1781" s="10">
        <v>0</v>
      </c>
      <c r="O1781" s="10">
        <v>0</v>
      </c>
      <c r="P1781" s="10">
        <v>739.47</v>
      </c>
      <c r="Q1781" s="10">
        <v>7324.05</v>
      </c>
      <c r="R1781" s="10">
        <v>0</v>
      </c>
      <c r="S1781" s="10">
        <v>619.62</v>
      </c>
      <c r="T1781" s="50">
        <f t="shared" ref="T1781:AA1814" si="94">L1781/12</f>
        <v>19.190833333333334</v>
      </c>
      <c r="U1781" s="50">
        <f t="shared" si="94"/>
        <v>0</v>
      </c>
      <c r="V1781" s="50">
        <f t="shared" si="94"/>
        <v>0</v>
      </c>
      <c r="W1781" s="50">
        <f t="shared" si="94"/>
        <v>0</v>
      </c>
      <c r="X1781" s="50">
        <f t="shared" si="94"/>
        <v>61.622500000000002</v>
      </c>
      <c r="Y1781" s="50">
        <f t="shared" si="91"/>
        <v>610.33749999999998</v>
      </c>
      <c r="Z1781" s="50">
        <f t="shared" si="91"/>
        <v>0</v>
      </c>
      <c r="AA1781" s="50">
        <f t="shared" si="91"/>
        <v>51.634999999999998</v>
      </c>
      <c r="AB1781" s="50">
        <f t="shared" si="93"/>
        <v>742.78583333333336</v>
      </c>
      <c r="AC1781" s="48" t="str">
        <f>VLOOKUP(ПРОДАЖИ!C:C,'ИЗ ОСНОВЫ НОМЕНКЛАТУР'!D:E,2,0)</f>
        <v>Крепежные системы</v>
      </c>
      <c r="AD1781" s="48" t="str">
        <f>VLOOKUP(C:C,'ИЗ ОСНОВЫ НОМЕНКЛАТУР'!D:F,3,0)</f>
        <v>Держатели посудосушек и корзин</v>
      </c>
      <c r="AE1781" s="48" t="str">
        <f>VLOOKUP(C:C,'ИЗ ОСНОВЫ НОМЕНКЛАТУР'!D:H,5,0)</f>
        <v>C</v>
      </c>
    </row>
    <row r="1782" spans="1:31" ht="9.6" customHeight="1" x14ac:dyDescent="0.2">
      <c r="A1782" s="45" t="s">
        <v>1654</v>
      </c>
      <c r="B1782" s="11"/>
      <c r="C1782" s="11" t="s">
        <v>1782</v>
      </c>
      <c r="D1782" s="44">
        <v>15</v>
      </c>
      <c r="E1782" s="44">
        <v>0</v>
      </c>
      <c r="F1782" s="48">
        <v>24</v>
      </c>
      <c r="G1782" s="48">
        <v>0</v>
      </c>
      <c r="H1782" s="44">
        <v>0</v>
      </c>
      <c r="I1782" s="44">
        <v>0</v>
      </c>
      <c r="J1782" s="44">
        <v>0</v>
      </c>
      <c r="K1782" s="48">
        <v>0</v>
      </c>
      <c r="L1782" s="49">
        <v>3070.58</v>
      </c>
      <c r="M1782" s="49">
        <v>0</v>
      </c>
      <c r="N1782" s="10">
        <v>3857.74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50">
        <f t="shared" si="94"/>
        <v>255.88166666666666</v>
      </c>
      <c r="U1782" s="50">
        <f t="shared" si="94"/>
        <v>0</v>
      </c>
      <c r="V1782" s="50">
        <f t="shared" si="94"/>
        <v>321.4783333333333</v>
      </c>
      <c r="W1782" s="50">
        <f t="shared" si="94"/>
        <v>0</v>
      </c>
      <c r="X1782" s="50">
        <f t="shared" si="94"/>
        <v>0</v>
      </c>
      <c r="Y1782" s="50">
        <f t="shared" si="91"/>
        <v>0</v>
      </c>
      <c r="Z1782" s="50">
        <f t="shared" si="91"/>
        <v>0</v>
      </c>
      <c r="AA1782" s="50">
        <f t="shared" si="91"/>
        <v>0</v>
      </c>
      <c r="AB1782" s="50">
        <f t="shared" si="93"/>
        <v>577.3599999999999</v>
      </c>
      <c r="AC1782" s="48" t="str">
        <f>VLOOKUP(ПРОДАЖИ!C:C,'ИЗ ОСНОВЫ НОМЕНКЛАТУР'!D:E,2,0)</f>
        <v>Крепежные системы</v>
      </c>
      <c r="AD1782" s="48" t="str">
        <f>VLOOKUP(C:C,'ИЗ ОСНОВЫ НОМЕНКЛАТУР'!D:F,3,0)</f>
        <v>Держатели посудосушек и корзин</v>
      </c>
      <c r="AE1782" s="48" t="str">
        <f>VLOOKUP(C:C,'ИЗ ОСНОВЫ НОМЕНКЛАТУР'!D:H,5,0)</f>
        <v>C</v>
      </c>
    </row>
    <row r="1783" spans="1:31" ht="9.6" customHeight="1" x14ac:dyDescent="0.2">
      <c r="A1783" s="45" t="s">
        <v>1654</v>
      </c>
      <c r="B1783" s="11"/>
      <c r="C1783" s="11" t="s">
        <v>1783</v>
      </c>
      <c r="D1783" s="44">
        <v>2</v>
      </c>
      <c r="E1783" s="44">
        <v>0</v>
      </c>
      <c r="F1783" s="48">
        <v>0</v>
      </c>
      <c r="G1783" s="48">
        <v>0</v>
      </c>
      <c r="H1783" s="44">
        <v>0</v>
      </c>
      <c r="I1783" s="44">
        <v>0</v>
      </c>
      <c r="J1783" s="44">
        <v>0</v>
      </c>
      <c r="K1783" s="48">
        <v>0</v>
      </c>
      <c r="L1783" s="49">
        <v>178.69</v>
      </c>
      <c r="M1783" s="49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50">
        <f t="shared" si="94"/>
        <v>14.890833333333333</v>
      </c>
      <c r="U1783" s="50">
        <f t="shared" si="94"/>
        <v>0</v>
      </c>
      <c r="V1783" s="50">
        <f t="shared" si="94"/>
        <v>0</v>
      </c>
      <c r="W1783" s="50">
        <f t="shared" si="94"/>
        <v>0</v>
      </c>
      <c r="X1783" s="50">
        <f t="shared" si="94"/>
        <v>0</v>
      </c>
      <c r="Y1783" s="50">
        <f t="shared" si="91"/>
        <v>0</v>
      </c>
      <c r="Z1783" s="50">
        <f t="shared" si="91"/>
        <v>0</v>
      </c>
      <c r="AA1783" s="50">
        <f t="shared" si="91"/>
        <v>0</v>
      </c>
      <c r="AB1783" s="50">
        <f t="shared" si="93"/>
        <v>14.890833333333333</v>
      </c>
      <c r="AC1783" s="48" t="str">
        <f>VLOOKUP(ПРОДАЖИ!C:C,'ИЗ ОСНОВЫ НОМЕНКЛАТУР'!D:E,2,0)</f>
        <v>Крепежные системы</v>
      </c>
      <c r="AD1783" s="48" t="str">
        <f>VLOOKUP(C:C,'ИЗ ОСНОВЫ НОМЕНКЛАТУР'!D:F,3,0)</f>
        <v>Держатели посудосушек и корзин</v>
      </c>
      <c r="AE1783" s="48" t="str">
        <f>VLOOKUP(C:C,'ИЗ ОСНОВЫ НОМЕНКЛАТУР'!D:H,5,0)</f>
        <v>C</v>
      </c>
    </row>
    <row r="1784" spans="1:31" ht="9.6" customHeight="1" x14ac:dyDescent="0.2">
      <c r="A1784" s="45" t="s">
        <v>1654</v>
      </c>
      <c r="B1784" s="11"/>
      <c r="C1784" s="11" t="s">
        <v>1784</v>
      </c>
      <c r="D1784" s="44">
        <v>0</v>
      </c>
      <c r="E1784" s="44">
        <v>0</v>
      </c>
      <c r="F1784" s="48">
        <v>2</v>
      </c>
      <c r="G1784" s="48">
        <v>0</v>
      </c>
      <c r="H1784" s="44">
        <v>0</v>
      </c>
      <c r="I1784" s="44">
        <v>0</v>
      </c>
      <c r="J1784" s="44">
        <v>0</v>
      </c>
      <c r="K1784" s="48">
        <v>0</v>
      </c>
      <c r="L1784" s="49">
        <v>0</v>
      </c>
      <c r="M1784" s="49">
        <v>0</v>
      </c>
      <c r="N1784" s="10">
        <v>329.74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50">
        <f t="shared" si="94"/>
        <v>0</v>
      </c>
      <c r="U1784" s="50">
        <f t="shared" si="94"/>
        <v>0</v>
      </c>
      <c r="V1784" s="50">
        <f t="shared" si="94"/>
        <v>27.478333333333335</v>
      </c>
      <c r="W1784" s="50">
        <f t="shared" si="94"/>
        <v>0</v>
      </c>
      <c r="X1784" s="50">
        <f t="shared" si="94"/>
        <v>0</v>
      </c>
      <c r="Y1784" s="50">
        <f t="shared" si="91"/>
        <v>0</v>
      </c>
      <c r="Z1784" s="50">
        <f t="shared" si="91"/>
        <v>0</v>
      </c>
      <c r="AA1784" s="50">
        <f t="shared" si="91"/>
        <v>0</v>
      </c>
      <c r="AB1784" s="50">
        <f t="shared" si="93"/>
        <v>27.478333333333335</v>
      </c>
      <c r="AC1784" s="48" t="str">
        <f>VLOOKUP(ПРОДАЖИ!C:C,'ИЗ ОСНОВЫ НОМЕНКЛАТУР'!D:E,2,0)</f>
        <v>Крепежные системы</v>
      </c>
      <c r="AD1784" s="48" t="str">
        <f>VLOOKUP(C:C,'ИЗ ОСНОВЫ НОМЕНКЛАТУР'!D:F,3,0)</f>
        <v>Держатели посудосушек и корзин</v>
      </c>
      <c r="AE1784" s="48" t="str">
        <f>VLOOKUP(C:C,'ИЗ ОСНОВЫ НОМЕНКЛАТУР'!D:H,5,0)</f>
        <v>C</v>
      </c>
    </row>
    <row r="1785" spans="1:31" ht="9.6" customHeight="1" x14ac:dyDescent="0.2">
      <c r="A1785" s="45" t="s">
        <v>1654</v>
      </c>
      <c r="B1785" s="46" t="s">
        <v>1785</v>
      </c>
      <c r="C1785" s="46"/>
      <c r="D1785" s="44">
        <v>0</v>
      </c>
      <c r="E1785" s="44">
        <v>0</v>
      </c>
      <c r="F1785" s="48">
        <v>0</v>
      </c>
      <c r="G1785" s="48">
        <v>0</v>
      </c>
      <c r="H1785" s="44">
        <v>0</v>
      </c>
      <c r="I1785" s="44">
        <v>0</v>
      </c>
      <c r="J1785" s="44">
        <v>0</v>
      </c>
      <c r="K1785" s="48">
        <v>0</v>
      </c>
      <c r="L1785" s="49">
        <v>0</v>
      </c>
      <c r="M1785" s="49">
        <v>0</v>
      </c>
      <c r="N1785" s="10">
        <v>0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50">
        <f t="shared" si="94"/>
        <v>0</v>
      </c>
      <c r="U1785" s="50">
        <f t="shared" si="94"/>
        <v>0</v>
      </c>
      <c r="V1785" s="50">
        <f t="shared" si="94"/>
        <v>0</v>
      </c>
      <c r="W1785" s="50">
        <f t="shared" si="94"/>
        <v>0</v>
      </c>
      <c r="X1785" s="50">
        <f t="shared" si="94"/>
        <v>0</v>
      </c>
      <c r="Y1785" s="50">
        <f t="shared" si="94"/>
        <v>0</v>
      </c>
      <c r="Z1785" s="50">
        <f t="shared" si="94"/>
        <v>0</v>
      </c>
      <c r="AA1785" s="50">
        <f t="shared" si="94"/>
        <v>0</v>
      </c>
      <c r="AB1785" s="50">
        <f t="shared" si="93"/>
        <v>0</v>
      </c>
      <c r="AC1785" s="48" t="e">
        <f>VLOOKUP(ПРОДАЖИ!C:C,'ИЗ ОСНОВЫ НОМЕНКЛАТУР'!D:E,2,0)</f>
        <v>#N/A</v>
      </c>
      <c r="AD1785" s="48" t="e">
        <f>VLOOKUP(C:C,'ИЗ ОСНОВЫ НОМЕНКЛАТУР'!D:F,3,0)</f>
        <v>#N/A</v>
      </c>
      <c r="AE1785" s="48" t="e">
        <f>VLOOKUP(C:C,'ИЗ ОСНОВЫ НОМЕНКЛАТУР'!D:H,5,0)</f>
        <v>#N/A</v>
      </c>
    </row>
    <row r="1786" spans="1:31" ht="9.6" customHeight="1" x14ac:dyDescent="0.2">
      <c r="A1786" s="45" t="s">
        <v>1654</v>
      </c>
      <c r="B1786" s="11"/>
      <c r="C1786" s="11" t="s">
        <v>1786</v>
      </c>
      <c r="D1786" s="44">
        <v>3922</v>
      </c>
      <c r="E1786" s="44">
        <v>40</v>
      </c>
      <c r="F1786" s="48">
        <v>1659</v>
      </c>
      <c r="G1786" s="48">
        <v>0</v>
      </c>
      <c r="H1786" s="44">
        <v>452</v>
      </c>
      <c r="I1786" s="44">
        <v>0</v>
      </c>
      <c r="J1786" s="44">
        <v>0</v>
      </c>
      <c r="K1786" s="48">
        <v>0</v>
      </c>
      <c r="L1786" s="49">
        <v>175857.47</v>
      </c>
      <c r="M1786" s="49">
        <v>1790.27</v>
      </c>
      <c r="N1786" s="10">
        <v>74905.460000000006</v>
      </c>
      <c r="O1786" s="10">
        <v>0</v>
      </c>
      <c r="P1786" s="10">
        <v>29832</v>
      </c>
      <c r="Q1786" s="10">
        <v>0</v>
      </c>
      <c r="R1786" s="10">
        <v>0</v>
      </c>
      <c r="S1786" s="10">
        <v>0</v>
      </c>
      <c r="T1786" s="50">
        <f t="shared" si="94"/>
        <v>14654.789166666667</v>
      </c>
      <c r="U1786" s="50">
        <f t="shared" si="94"/>
        <v>149.18916666666667</v>
      </c>
      <c r="V1786" s="50">
        <f t="shared" si="94"/>
        <v>6242.1216666666669</v>
      </c>
      <c r="W1786" s="50">
        <f t="shared" si="94"/>
        <v>0</v>
      </c>
      <c r="X1786" s="50">
        <f t="shared" si="94"/>
        <v>2486</v>
      </c>
      <c r="Y1786" s="50">
        <f t="shared" si="94"/>
        <v>0</v>
      </c>
      <c r="Z1786" s="50">
        <f t="shared" si="94"/>
        <v>0</v>
      </c>
      <c r="AA1786" s="50">
        <f t="shared" si="94"/>
        <v>0</v>
      </c>
      <c r="AB1786" s="50">
        <f t="shared" si="93"/>
        <v>23532.100000000002</v>
      </c>
      <c r="AC1786" s="48" t="str">
        <f>VLOOKUP(ПРОДАЖИ!C:C,'ИЗ ОСНОВЫ НОМЕНКЛАТУР'!D:E,2,0)</f>
        <v>Крепежные системы</v>
      </c>
      <c r="AD1786" s="48" t="str">
        <f>VLOOKUP(C:C,'ИЗ ОСНОВЫ НОМЕНКЛАТУР'!D:F,3,0)</f>
        <v>Навесы рояльные</v>
      </c>
      <c r="AE1786" s="48" t="str">
        <f>VLOOKUP(C:C,'ИЗ ОСНОВЫ НОМЕНКЛАТУР'!D:H,5,0)</f>
        <v>C</v>
      </c>
    </row>
    <row r="1787" spans="1:31" ht="9.6" customHeight="1" x14ac:dyDescent="0.2">
      <c r="A1787" s="45" t="s">
        <v>1654</v>
      </c>
      <c r="B1787" s="11"/>
      <c r="C1787" s="11" t="s">
        <v>1787</v>
      </c>
      <c r="D1787" s="44">
        <v>42</v>
      </c>
      <c r="E1787" s="44">
        <v>0</v>
      </c>
      <c r="F1787" s="48">
        <v>0</v>
      </c>
      <c r="G1787" s="48">
        <v>0</v>
      </c>
      <c r="H1787" s="44">
        <v>0</v>
      </c>
      <c r="I1787" s="44">
        <v>0</v>
      </c>
      <c r="J1787" s="44">
        <v>87</v>
      </c>
      <c r="K1787" s="48">
        <v>0</v>
      </c>
      <c r="L1787" s="49">
        <v>28560</v>
      </c>
      <c r="M1787" s="49">
        <v>0</v>
      </c>
      <c r="N1787" s="10">
        <v>0</v>
      </c>
      <c r="O1787" s="10">
        <v>0</v>
      </c>
      <c r="P1787" s="10">
        <v>0</v>
      </c>
      <c r="Q1787" s="10">
        <v>0</v>
      </c>
      <c r="R1787" s="10">
        <v>60939.15</v>
      </c>
      <c r="S1787" s="10">
        <v>0</v>
      </c>
      <c r="T1787" s="50">
        <f t="shared" si="94"/>
        <v>2380</v>
      </c>
      <c r="U1787" s="50">
        <f t="shared" si="94"/>
        <v>0</v>
      </c>
      <c r="V1787" s="50">
        <f t="shared" si="94"/>
        <v>0</v>
      </c>
      <c r="W1787" s="50">
        <f t="shared" si="94"/>
        <v>0</v>
      </c>
      <c r="X1787" s="50">
        <f t="shared" si="94"/>
        <v>0</v>
      </c>
      <c r="Y1787" s="50">
        <f t="shared" si="94"/>
        <v>0</v>
      </c>
      <c r="Z1787" s="50">
        <f t="shared" si="94"/>
        <v>5078.2624999999998</v>
      </c>
      <c r="AA1787" s="50">
        <f t="shared" si="94"/>
        <v>0</v>
      </c>
      <c r="AB1787" s="50">
        <f t="shared" si="93"/>
        <v>7458.2624999999998</v>
      </c>
      <c r="AC1787" s="48" t="str">
        <f>VLOOKUP(ПРОДАЖИ!C:C,'ИЗ ОСНОВЫ НОМЕНКЛАТУР'!D:E,2,0)</f>
        <v>Крепежные системы</v>
      </c>
      <c r="AD1787" s="48" t="str">
        <f>VLOOKUP(C:C,'ИЗ ОСНОВЫ НОМЕНКЛАТУР'!D:F,3,0)</f>
        <v>Навесы рояльные</v>
      </c>
      <c r="AE1787" s="48" t="str">
        <f>VLOOKUP(C:C,'ИЗ ОСНОВЫ НОМЕНКЛАТУР'!D:H,5,0)</f>
        <v>C</v>
      </c>
    </row>
    <row r="1788" spans="1:31" ht="9.6" customHeight="1" x14ac:dyDescent="0.2">
      <c r="A1788" s="45" t="s">
        <v>1654</v>
      </c>
      <c r="B1788" s="11"/>
      <c r="C1788" s="11" t="s">
        <v>1788</v>
      </c>
      <c r="D1788" s="44">
        <v>84</v>
      </c>
      <c r="E1788" s="44">
        <v>0</v>
      </c>
      <c r="F1788" s="48">
        <v>0</v>
      </c>
      <c r="G1788" s="48">
        <v>0</v>
      </c>
      <c r="H1788" s="44">
        <v>0</v>
      </c>
      <c r="I1788" s="44">
        <v>0</v>
      </c>
      <c r="J1788" s="44">
        <v>39</v>
      </c>
      <c r="K1788" s="48">
        <v>0</v>
      </c>
      <c r="L1788" s="49">
        <v>39480</v>
      </c>
      <c r="M1788" s="49">
        <v>0</v>
      </c>
      <c r="N1788" s="10">
        <v>0</v>
      </c>
      <c r="O1788" s="10">
        <v>0</v>
      </c>
      <c r="P1788" s="10">
        <v>0</v>
      </c>
      <c r="Q1788" s="10">
        <v>0</v>
      </c>
      <c r="R1788" s="10">
        <v>18881.849999999999</v>
      </c>
      <c r="S1788" s="10">
        <v>0</v>
      </c>
      <c r="T1788" s="50">
        <f t="shared" si="94"/>
        <v>3290</v>
      </c>
      <c r="U1788" s="50">
        <f t="shared" si="94"/>
        <v>0</v>
      </c>
      <c r="V1788" s="50">
        <f t="shared" si="94"/>
        <v>0</v>
      </c>
      <c r="W1788" s="50">
        <f t="shared" si="94"/>
        <v>0</v>
      </c>
      <c r="X1788" s="50">
        <f t="shared" si="94"/>
        <v>0</v>
      </c>
      <c r="Y1788" s="50">
        <f t="shared" si="94"/>
        <v>0</v>
      </c>
      <c r="Z1788" s="50">
        <f t="shared" si="94"/>
        <v>1573.4875</v>
      </c>
      <c r="AA1788" s="50">
        <f t="shared" si="94"/>
        <v>0</v>
      </c>
      <c r="AB1788" s="50">
        <f t="shared" si="93"/>
        <v>4863.4875000000002</v>
      </c>
      <c r="AC1788" s="48" t="str">
        <f>VLOOKUP(ПРОДАЖИ!C:C,'ИЗ ОСНОВЫ НОМЕНКЛАТУР'!D:E,2,0)</f>
        <v>Крепежные системы</v>
      </c>
      <c r="AD1788" s="48" t="str">
        <f>VLOOKUP(C:C,'ИЗ ОСНОВЫ НОМЕНКЛАТУР'!D:F,3,0)</f>
        <v>Навесы рояльные</v>
      </c>
      <c r="AE1788" s="48" t="str">
        <f>VLOOKUP(C:C,'ИЗ ОСНОВЫ НОМЕНКЛАТУР'!D:H,5,0)</f>
        <v>C</v>
      </c>
    </row>
    <row r="1789" spans="1:31" ht="9.6" customHeight="1" x14ac:dyDescent="0.2">
      <c r="A1789" s="45" t="s">
        <v>1654</v>
      </c>
      <c r="B1789" s="11"/>
      <c r="C1789" s="11" t="s">
        <v>1789</v>
      </c>
      <c r="D1789" s="44">
        <v>88</v>
      </c>
      <c r="E1789" s="44">
        <v>0</v>
      </c>
      <c r="F1789" s="48">
        <v>361</v>
      </c>
      <c r="G1789" s="48">
        <v>0</v>
      </c>
      <c r="H1789" s="44">
        <v>195</v>
      </c>
      <c r="I1789" s="44">
        <v>0</v>
      </c>
      <c r="J1789" s="44">
        <v>0</v>
      </c>
      <c r="K1789" s="48">
        <v>0</v>
      </c>
      <c r="L1789" s="49">
        <v>1812.49</v>
      </c>
      <c r="M1789" s="49">
        <v>0</v>
      </c>
      <c r="N1789" s="10">
        <v>7435.27</v>
      </c>
      <c r="O1789" s="10">
        <v>0</v>
      </c>
      <c r="P1789" s="10">
        <v>7800</v>
      </c>
      <c r="Q1789" s="10">
        <v>0</v>
      </c>
      <c r="R1789" s="10">
        <v>0</v>
      </c>
      <c r="S1789" s="10">
        <v>0</v>
      </c>
      <c r="T1789" s="50">
        <f t="shared" si="94"/>
        <v>151.04083333333332</v>
      </c>
      <c r="U1789" s="50">
        <f t="shared" si="94"/>
        <v>0</v>
      </c>
      <c r="V1789" s="50">
        <f t="shared" si="94"/>
        <v>619.60583333333341</v>
      </c>
      <c r="W1789" s="50">
        <f t="shared" si="94"/>
        <v>0</v>
      </c>
      <c r="X1789" s="50">
        <f t="shared" si="94"/>
        <v>650</v>
      </c>
      <c r="Y1789" s="50">
        <f t="shared" si="94"/>
        <v>0</v>
      </c>
      <c r="Z1789" s="50">
        <f t="shared" si="94"/>
        <v>0</v>
      </c>
      <c r="AA1789" s="50">
        <f t="shared" si="94"/>
        <v>0</v>
      </c>
      <c r="AB1789" s="50">
        <f t="shared" si="93"/>
        <v>1420.6466666666668</v>
      </c>
      <c r="AC1789" s="48" t="str">
        <f>VLOOKUP(ПРОДАЖИ!C:C,'ИЗ ОСНОВЫ НОМЕНКЛАТУР'!D:E,2,0)</f>
        <v>Крепежные системы</v>
      </c>
      <c r="AD1789" s="48" t="str">
        <f>VLOOKUP(C:C,'ИЗ ОСНОВЫ НОМЕНКЛАТУР'!D:F,3,0)</f>
        <v>Навесы рояльные</v>
      </c>
      <c r="AE1789" s="48" t="str">
        <f>VLOOKUP(C:C,'ИЗ ОСНОВЫ НОМЕНКЛАТУР'!D:H,5,0)</f>
        <v>C</v>
      </c>
    </row>
    <row r="1790" spans="1:31" ht="9.6" customHeight="1" x14ac:dyDescent="0.2">
      <c r="A1790" s="45" t="s">
        <v>1654</v>
      </c>
      <c r="B1790" s="11"/>
      <c r="C1790" s="11" t="s">
        <v>1790</v>
      </c>
      <c r="D1790" s="44">
        <v>0</v>
      </c>
      <c r="E1790" s="44">
        <v>0</v>
      </c>
      <c r="F1790" s="48">
        <v>0</v>
      </c>
      <c r="G1790" s="48">
        <v>0</v>
      </c>
      <c r="H1790" s="44">
        <v>0</v>
      </c>
      <c r="I1790" s="44">
        <v>0</v>
      </c>
      <c r="J1790" s="44">
        <v>9</v>
      </c>
      <c r="K1790" s="48">
        <v>0</v>
      </c>
      <c r="L1790" s="49">
        <v>0</v>
      </c>
      <c r="M1790" s="49">
        <v>0</v>
      </c>
      <c r="N1790" s="10">
        <v>0</v>
      </c>
      <c r="O1790" s="10">
        <v>0</v>
      </c>
      <c r="P1790" s="10">
        <v>0</v>
      </c>
      <c r="Q1790" s="10">
        <v>0</v>
      </c>
      <c r="R1790" s="10">
        <v>450</v>
      </c>
      <c r="S1790" s="10">
        <v>0</v>
      </c>
      <c r="T1790" s="50">
        <f t="shared" si="94"/>
        <v>0</v>
      </c>
      <c r="U1790" s="50">
        <f t="shared" si="94"/>
        <v>0</v>
      </c>
      <c r="V1790" s="50">
        <f t="shared" si="94"/>
        <v>0</v>
      </c>
      <c r="W1790" s="50">
        <f t="shared" si="94"/>
        <v>0</v>
      </c>
      <c r="X1790" s="50">
        <f t="shared" si="94"/>
        <v>0</v>
      </c>
      <c r="Y1790" s="50">
        <f t="shared" si="94"/>
        <v>0</v>
      </c>
      <c r="Z1790" s="50">
        <f t="shared" si="94"/>
        <v>37.5</v>
      </c>
      <c r="AA1790" s="50">
        <f t="shared" si="94"/>
        <v>0</v>
      </c>
      <c r="AB1790" s="50">
        <f t="shared" si="93"/>
        <v>37.5</v>
      </c>
      <c r="AC1790" s="48" t="str">
        <f>VLOOKUP(ПРОДАЖИ!C:C,'ИЗ ОСНОВЫ НОМЕНКЛАТУР'!D:E,2,0)</f>
        <v>Крепежные системы</v>
      </c>
      <c r="AD1790" s="48" t="str">
        <f>VLOOKUP(C:C,'ИЗ ОСНОВЫ НОМЕНКЛАТУР'!D:F,3,0)</f>
        <v>Навесы рояльные</v>
      </c>
      <c r="AE1790" s="48" t="str">
        <f>VLOOKUP(C:C,'ИЗ ОСНОВЫ НОМЕНКЛАТУР'!D:H,5,0)</f>
        <v>C</v>
      </c>
    </row>
    <row r="1791" spans="1:31" ht="9.6" customHeight="1" x14ac:dyDescent="0.2">
      <c r="A1791" s="45" t="s">
        <v>1654</v>
      </c>
      <c r="B1791" s="11"/>
      <c r="C1791" s="11" t="s">
        <v>1791</v>
      </c>
      <c r="D1791" s="44">
        <v>0</v>
      </c>
      <c r="E1791" s="44">
        <v>0</v>
      </c>
      <c r="F1791" s="48">
        <v>0</v>
      </c>
      <c r="G1791" s="48">
        <v>0</v>
      </c>
      <c r="H1791" s="44">
        <v>0</v>
      </c>
      <c r="I1791" s="44">
        <v>0</v>
      </c>
      <c r="J1791" s="44">
        <v>500</v>
      </c>
      <c r="K1791" s="48">
        <v>4957</v>
      </c>
      <c r="L1791" s="49">
        <v>0</v>
      </c>
      <c r="M1791" s="49">
        <v>0</v>
      </c>
      <c r="N1791" s="10">
        <v>0</v>
      </c>
      <c r="O1791" s="10">
        <v>0</v>
      </c>
      <c r="P1791" s="10">
        <v>0</v>
      </c>
      <c r="Q1791" s="10">
        <v>0</v>
      </c>
      <c r="R1791" s="10">
        <v>500</v>
      </c>
      <c r="S1791" s="10">
        <v>4957</v>
      </c>
      <c r="T1791" s="50">
        <f t="shared" si="94"/>
        <v>0</v>
      </c>
      <c r="U1791" s="50">
        <f t="shared" si="94"/>
        <v>0</v>
      </c>
      <c r="V1791" s="50">
        <f t="shared" si="94"/>
        <v>0</v>
      </c>
      <c r="W1791" s="50">
        <f t="shared" si="94"/>
        <v>0</v>
      </c>
      <c r="X1791" s="50">
        <f t="shared" si="94"/>
        <v>0</v>
      </c>
      <c r="Y1791" s="50">
        <f t="shared" si="94"/>
        <v>0</v>
      </c>
      <c r="Z1791" s="50">
        <f t="shared" si="94"/>
        <v>41.666666666666664</v>
      </c>
      <c r="AA1791" s="50">
        <f t="shared" si="94"/>
        <v>413.08333333333331</v>
      </c>
      <c r="AB1791" s="50">
        <f t="shared" si="93"/>
        <v>454.75</v>
      </c>
      <c r="AC1791" s="48" t="str">
        <f>VLOOKUP(ПРОДАЖИ!C:C,'ИЗ ОСНОВЫ НОМЕНКЛАТУР'!D:E,2,0)</f>
        <v>Крепежные системы</v>
      </c>
      <c r="AD1791" s="48" t="str">
        <f>VLOOKUP(C:C,'ИЗ ОСНОВЫ НОМЕНКЛАТУР'!D:F,3,0)</f>
        <v>Навесы рояльные</v>
      </c>
      <c r="AE1791" s="48" t="str">
        <f>VLOOKUP(C:C,'ИЗ ОСНОВЫ НОМЕНКЛАТУР'!D:H,5,0)</f>
        <v>C</v>
      </c>
    </row>
    <row r="1792" spans="1:31" ht="9.6" customHeight="1" x14ac:dyDescent="0.2">
      <c r="A1792" s="45" t="s">
        <v>1654</v>
      </c>
      <c r="B1792" s="46" t="s">
        <v>1792</v>
      </c>
      <c r="C1792" s="46"/>
      <c r="D1792" s="44">
        <v>0</v>
      </c>
      <c r="E1792" s="44">
        <v>0</v>
      </c>
      <c r="F1792" s="48">
        <v>0</v>
      </c>
      <c r="G1792" s="48">
        <v>0</v>
      </c>
      <c r="H1792" s="44">
        <v>0</v>
      </c>
      <c r="I1792" s="44">
        <v>0</v>
      </c>
      <c r="J1792" s="44">
        <v>0</v>
      </c>
      <c r="K1792" s="48">
        <v>0</v>
      </c>
      <c r="L1792" s="49">
        <v>0</v>
      </c>
      <c r="M1792" s="49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50">
        <f t="shared" si="94"/>
        <v>0</v>
      </c>
      <c r="U1792" s="50">
        <f t="shared" si="94"/>
        <v>0</v>
      </c>
      <c r="V1792" s="50">
        <f t="shared" si="94"/>
        <v>0</v>
      </c>
      <c r="W1792" s="50">
        <f t="shared" si="94"/>
        <v>0</v>
      </c>
      <c r="X1792" s="50">
        <f t="shared" si="94"/>
        <v>0</v>
      </c>
      <c r="Y1792" s="50">
        <f t="shared" si="94"/>
        <v>0</v>
      </c>
      <c r="Z1792" s="50">
        <f t="shared" si="94"/>
        <v>0</v>
      </c>
      <c r="AA1792" s="50">
        <f t="shared" si="94"/>
        <v>0</v>
      </c>
      <c r="AB1792" s="50">
        <f t="shared" si="93"/>
        <v>0</v>
      </c>
      <c r="AC1792" s="48" t="e">
        <f>VLOOKUP(ПРОДАЖИ!C:C,'ИЗ ОСНОВЫ НОМЕНКЛАТУР'!D:E,2,0)</f>
        <v>#N/A</v>
      </c>
      <c r="AD1792" s="48" t="e">
        <f>VLOOKUP(C:C,'ИЗ ОСНОВЫ НОМЕНКЛАТУР'!D:F,3,0)</f>
        <v>#N/A</v>
      </c>
      <c r="AE1792" s="48" t="e">
        <f>VLOOKUP(C:C,'ИЗ ОСНОВЫ НОМЕНКЛАТУР'!D:H,5,0)</f>
        <v>#N/A</v>
      </c>
    </row>
    <row r="1793" spans="1:31" ht="9.6" customHeight="1" x14ac:dyDescent="0.2">
      <c r="A1793" s="45" t="s">
        <v>1654</v>
      </c>
      <c r="B1793" s="11"/>
      <c r="C1793" s="11" t="s">
        <v>1793</v>
      </c>
      <c r="D1793" s="44">
        <v>12475</v>
      </c>
      <c r="E1793" s="44">
        <v>0</v>
      </c>
      <c r="F1793" s="48">
        <v>1518</v>
      </c>
      <c r="G1793" s="48">
        <v>0</v>
      </c>
      <c r="H1793" s="44">
        <v>2700</v>
      </c>
      <c r="I1793" s="44">
        <v>1000</v>
      </c>
      <c r="J1793" s="44">
        <v>0</v>
      </c>
      <c r="K1793" s="48">
        <v>0</v>
      </c>
      <c r="L1793" s="49">
        <v>43969.61</v>
      </c>
      <c r="M1793" s="49">
        <v>0</v>
      </c>
      <c r="N1793" s="10">
        <v>5313</v>
      </c>
      <c r="O1793" s="10">
        <v>0</v>
      </c>
      <c r="P1793" s="10">
        <v>9936</v>
      </c>
      <c r="Q1793" s="10">
        <v>3680</v>
      </c>
      <c r="R1793" s="10">
        <v>0</v>
      </c>
      <c r="S1793" s="10">
        <v>0</v>
      </c>
      <c r="T1793" s="50">
        <f t="shared" si="94"/>
        <v>3664.1341666666667</v>
      </c>
      <c r="U1793" s="50">
        <f t="shared" si="94"/>
        <v>0</v>
      </c>
      <c r="V1793" s="50">
        <f t="shared" si="94"/>
        <v>442.75</v>
      </c>
      <c r="W1793" s="50">
        <f t="shared" si="94"/>
        <v>0</v>
      </c>
      <c r="X1793" s="50">
        <f t="shared" si="94"/>
        <v>828</v>
      </c>
      <c r="Y1793" s="50">
        <f t="shared" si="94"/>
        <v>306.66666666666669</v>
      </c>
      <c r="Z1793" s="50">
        <f t="shared" si="94"/>
        <v>0</v>
      </c>
      <c r="AA1793" s="50">
        <f t="shared" si="94"/>
        <v>0</v>
      </c>
      <c r="AB1793" s="50">
        <f t="shared" si="93"/>
        <v>5241.5508333333337</v>
      </c>
      <c r="AC1793" s="48" t="str">
        <f>VLOOKUP(ПРОДАЖИ!C:C,'ИЗ ОСНОВЫ НОМЕНКЛАТУР'!D:E,2,0)</f>
        <v>Крепежные системы</v>
      </c>
      <c r="AD1793" s="48" t="str">
        <f>VLOOKUP(C:C,'ИЗ ОСНОВЫ НОМЕНКЛАТУР'!D:F,3,0)</f>
        <v>Стеклодержатели</v>
      </c>
      <c r="AE1793" s="48" t="str">
        <f>VLOOKUP(C:C,'ИЗ ОСНОВЫ НОМЕНКЛАТУР'!D:H,5,0)</f>
        <v>B</v>
      </c>
    </row>
    <row r="1794" spans="1:31" ht="9.6" customHeight="1" x14ac:dyDescent="0.2">
      <c r="A1794" s="45" t="s">
        <v>1654</v>
      </c>
      <c r="B1794" s="11"/>
      <c r="C1794" s="11" t="s">
        <v>1794</v>
      </c>
      <c r="D1794" s="44">
        <v>184</v>
      </c>
      <c r="E1794" s="44">
        <v>0</v>
      </c>
      <c r="F1794" s="48">
        <v>0</v>
      </c>
      <c r="G1794" s="48">
        <v>0</v>
      </c>
      <c r="H1794" s="44">
        <v>0</v>
      </c>
      <c r="I1794" s="44">
        <v>0</v>
      </c>
      <c r="J1794" s="44">
        <v>0</v>
      </c>
      <c r="K1794" s="48">
        <v>0</v>
      </c>
      <c r="L1794" s="49">
        <v>57960</v>
      </c>
      <c r="M1794" s="49">
        <v>0</v>
      </c>
      <c r="N1794" s="10">
        <v>0</v>
      </c>
      <c r="O1794" s="10">
        <v>0</v>
      </c>
      <c r="P1794" s="10">
        <v>0</v>
      </c>
      <c r="Q1794" s="10">
        <v>0</v>
      </c>
      <c r="R1794" s="10">
        <v>0</v>
      </c>
      <c r="S1794" s="10">
        <v>0</v>
      </c>
      <c r="T1794" s="50">
        <f t="shared" si="94"/>
        <v>4830</v>
      </c>
      <c r="U1794" s="50">
        <f t="shared" si="94"/>
        <v>0</v>
      </c>
      <c r="V1794" s="50">
        <f t="shared" si="94"/>
        <v>0</v>
      </c>
      <c r="W1794" s="50">
        <f t="shared" si="94"/>
        <v>0</v>
      </c>
      <c r="X1794" s="50">
        <f t="shared" si="94"/>
        <v>0</v>
      </c>
      <c r="Y1794" s="50">
        <f t="shared" si="94"/>
        <v>0</v>
      </c>
      <c r="Z1794" s="50">
        <f t="shared" si="94"/>
        <v>0</v>
      </c>
      <c r="AA1794" s="50">
        <f t="shared" si="94"/>
        <v>0</v>
      </c>
      <c r="AB1794" s="50">
        <f t="shared" si="93"/>
        <v>4830</v>
      </c>
      <c r="AC1794" s="48" t="str">
        <f>VLOOKUP(ПРОДАЖИ!C:C,'ИЗ ОСНОВЫ НОМЕНКЛАТУР'!D:E,2,0)</f>
        <v>Крепежные системы</v>
      </c>
      <c r="AD1794" s="48" t="str">
        <f>VLOOKUP(C:C,'ИЗ ОСНОВЫ НОМЕНКЛАТУР'!D:F,3,0)</f>
        <v>Стеклодержатели</v>
      </c>
      <c r="AE1794" s="48" t="str">
        <f>VLOOKUP(C:C,'ИЗ ОСНОВЫ НОМЕНКЛАТУР'!D:H,5,0)</f>
        <v>C</v>
      </c>
    </row>
    <row r="1795" spans="1:31" ht="9.6" customHeight="1" x14ac:dyDescent="0.2">
      <c r="A1795" s="45" t="s">
        <v>1654</v>
      </c>
      <c r="B1795" s="11"/>
      <c r="C1795" s="11" t="s">
        <v>1795</v>
      </c>
      <c r="D1795" s="44">
        <v>922</v>
      </c>
      <c r="E1795" s="44">
        <v>0</v>
      </c>
      <c r="F1795" s="48">
        <v>160</v>
      </c>
      <c r="G1795" s="48">
        <v>0</v>
      </c>
      <c r="H1795" s="44">
        <v>1060</v>
      </c>
      <c r="I1795" s="44">
        <v>0</v>
      </c>
      <c r="J1795" s="44">
        <v>0</v>
      </c>
      <c r="K1795" s="48">
        <v>0</v>
      </c>
      <c r="L1795" s="49">
        <v>20290.46</v>
      </c>
      <c r="M1795" s="49">
        <v>0</v>
      </c>
      <c r="N1795" s="10">
        <v>9600</v>
      </c>
      <c r="O1795" s="10">
        <v>0</v>
      </c>
      <c r="P1795" s="10">
        <v>21200</v>
      </c>
      <c r="Q1795" s="10">
        <v>0</v>
      </c>
      <c r="R1795" s="10">
        <v>0</v>
      </c>
      <c r="S1795" s="10">
        <v>0</v>
      </c>
      <c r="T1795" s="50">
        <f t="shared" si="94"/>
        <v>1690.8716666666667</v>
      </c>
      <c r="U1795" s="50">
        <f t="shared" si="94"/>
        <v>0</v>
      </c>
      <c r="V1795" s="50">
        <f t="shared" si="94"/>
        <v>800</v>
      </c>
      <c r="W1795" s="50">
        <f t="shared" si="94"/>
        <v>0</v>
      </c>
      <c r="X1795" s="50">
        <f t="shared" si="94"/>
        <v>1766.6666666666667</v>
      </c>
      <c r="Y1795" s="50">
        <f t="shared" si="94"/>
        <v>0</v>
      </c>
      <c r="Z1795" s="50">
        <f t="shared" si="94"/>
        <v>0</v>
      </c>
      <c r="AA1795" s="50">
        <f t="shared" si="94"/>
        <v>0</v>
      </c>
      <c r="AB1795" s="50">
        <f t="shared" si="93"/>
        <v>4257.5383333333339</v>
      </c>
      <c r="AC1795" s="48" t="str">
        <f>VLOOKUP(ПРОДАЖИ!C:C,'ИЗ ОСНОВЫ НОМЕНКЛАТУР'!D:E,2,0)</f>
        <v>Крепежные системы</v>
      </c>
      <c r="AD1795" s="48" t="str">
        <f>VLOOKUP(C:C,'ИЗ ОСНОВЫ НОМЕНКЛАТУР'!D:F,3,0)</f>
        <v>Стеклодержатели</v>
      </c>
      <c r="AE1795" s="48" t="str">
        <f>VLOOKUP(C:C,'ИЗ ОСНОВЫ НОМЕНКЛАТУР'!D:H,5,0)</f>
        <v>C</v>
      </c>
    </row>
    <row r="1796" spans="1:31" ht="9.6" customHeight="1" x14ac:dyDescent="0.2">
      <c r="A1796" s="45" t="s">
        <v>1654</v>
      </c>
      <c r="B1796" s="11"/>
      <c r="C1796" s="11" t="s">
        <v>1796</v>
      </c>
      <c r="D1796" s="44">
        <v>489</v>
      </c>
      <c r="E1796" s="44">
        <v>0</v>
      </c>
      <c r="F1796" s="48">
        <v>0</v>
      </c>
      <c r="G1796" s="48">
        <v>0</v>
      </c>
      <c r="H1796" s="44">
        <v>502</v>
      </c>
      <c r="I1796" s="44">
        <v>300</v>
      </c>
      <c r="J1796" s="44">
        <v>0</v>
      </c>
      <c r="K1796" s="48">
        <v>0</v>
      </c>
      <c r="L1796" s="49">
        <v>21861.94</v>
      </c>
      <c r="M1796" s="49">
        <v>0</v>
      </c>
      <c r="N1796" s="10">
        <v>0</v>
      </c>
      <c r="O1796" s="10">
        <v>0</v>
      </c>
      <c r="P1796" s="10">
        <v>16096.21</v>
      </c>
      <c r="Q1796" s="10">
        <v>9619.26</v>
      </c>
      <c r="R1796" s="10">
        <v>0</v>
      </c>
      <c r="S1796" s="10">
        <v>0</v>
      </c>
      <c r="T1796" s="50">
        <f t="shared" si="94"/>
        <v>1821.8283333333331</v>
      </c>
      <c r="U1796" s="50">
        <f t="shared" si="94"/>
        <v>0</v>
      </c>
      <c r="V1796" s="50">
        <f t="shared" si="94"/>
        <v>0</v>
      </c>
      <c r="W1796" s="50">
        <f t="shared" si="94"/>
        <v>0</v>
      </c>
      <c r="X1796" s="50">
        <f t="shared" si="94"/>
        <v>1341.3508333333332</v>
      </c>
      <c r="Y1796" s="50">
        <f t="shared" si="94"/>
        <v>801.60500000000002</v>
      </c>
      <c r="Z1796" s="50">
        <f t="shared" si="94"/>
        <v>0</v>
      </c>
      <c r="AA1796" s="50">
        <f t="shared" si="94"/>
        <v>0</v>
      </c>
      <c r="AB1796" s="50">
        <f t="shared" ref="AB1796:AB1859" si="95">T1796+U1796+V1796+W1796+X1796+Y1796+Z1796+AA1796</f>
        <v>3964.7841666666664</v>
      </c>
      <c r="AC1796" s="48" t="str">
        <f>VLOOKUP(ПРОДАЖИ!C:C,'ИЗ ОСНОВЫ НОМЕНКЛАТУР'!D:E,2,0)</f>
        <v>Крепежные системы</v>
      </c>
      <c r="AD1796" s="48" t="str">
        <f>VLOOKUP(C:C,'ИЗ ОСНОВЫ НОМЕНКЛАТУР'!D:F,3,0)</f>
        <v>Стеклодержатели</v>
      </c>
      <c r="AE1796" s="48" t="str">
        <f>VLOOKUP(C:C,'ИЗ ОСНОВЫ НОМЕНКЛАТУР'!D:H,5,0)</f>
        <v>C</v>
      </c>
    </row>
    <row r="1797" spans="1:31" ht="9.6" customHeight="1" x14ac:dyDescent="0.2">
      <c r="A1797" s="45" t="s">
        <v>1654</v>
      </c>
      <c r="B1797" s="11"/>
      <c r="C1797" s="11" t="s">
        <v>1797</v>
      </c>
      <c r="D1797" s="44">
        <v>129</v>
      </c>
      <c r="E1797" s="44">
        <v>0</v>
      </c>
      <c r="F1797" s="48">
        <v>22</v>
      </c>
      <c r="G1797" s="48">
        <v>0</v>
      </c>
      <c r="H1797" s="44">
        <v>3</v>
      </c>
      <c r="I1797" s="44">
        <v>0</v>
      </c>
      <c r="J1797" s="44">
        <v>0</v>
      </c>
      <c r="K1797" s="48">
        <v>0</v>
      </c>
      <c r="L1797" s="49">
        <v>32486.58</v>
      </c>
      <c r="M1797" s="49">
        <v>0</v>
      </c>
      <c r="N1797" s="10">
        <v>5142.6000000000004</v>
      </c>
      <c r="O1797" s="10">
        <v>0</v>
      </c>
      <c r="P1797" s="10">
        <v>715.59</v>
      </c>
      <c r="Q1797" s="10">
        <v>0</v>
      </c>
      <c r="R1797" s="10">
        <v>0</v>
      </c>
      <c r="S1797" s="10">
        <v>0</v>
      </c>
      <c r="T1797" s="50">
        <f t="shared" si="94"/>
        <v>2707.2150000000001</v>
      </c>
      <c r="U1797" s="50">
        <f t="shared" si="94"/>
        <v>0</v>
      </c>
      <c r="V1797" s="50">
        <f t="shared" si="94"/>
        <v>428.55</v>
      </c>
      <c r="W1797" s="50">
        <f t="shared" si="94"/>
        <v>0</v>
      </c>
      <c r="X1797" s="50">
        <f t="shared" si="94"/>
        <v>59.6325</v>
      </c>
      <c r="Y1797" s="50">
        <f t="shared" si="94"/>
        <v>0</v>
      </c>
      <c r="Z1797" s="50">
        <f t="shared" si="94"/>
        <v>0</v>
      </c>
      <c r="AA1797" s="50">
        <f t="shared" si="94"/>
        <v>0</v>
      </c>
      <c r="AB1797" s="50">
        <f t="shared" si="95"/>
        <v>3195.3975000000005</v>
      </c>
      <c r="AC1797" s="48" t="str">
        <f>VLOOKUP(ПРОДАЖИ!C:C,'ИЗ ОСНОВЫ НОМЕНКЛАТУР'!D:E,2,0)</f>
        <v>Крепежные системы</v>
      </c>
      <c r="AD1797" s="48" t="str">
        <f>VLOOKUP(C:C,'ИЗ ОСНОВЫ НОМЕНКЛАТУР'!D:F,3,0)</f>
        <v>Стеклодержатели</v>
      </c>
      <c r="AE1797" s="48" t="str">
        <f>VLOOKUP(C:C,'ИЗ ОСНОВЫ НОМЕНКЛАТУР'!D:H,5,0)</f>
        <v>C</v>
      </c>
    </row>
    <row r="1798" spans="1:31" ht="9.6" customHeight="1" x14ac:dyDescent="0.2">
      <c r="A1798" s="45" t="s">
        <v>1654</v>
      </c>
      <c r="B1798" s="11"/>
      <c r="C1798" s="11" t="s">
        <v>1798</v>
      </c>
      <c r="D1798" s="44">
        <v>135</v>
      </c>
      <c r="E1798" s="44">
        <v>0</v>
      </c>
      <c r="F1798" s="48">
        <v>0</v>
      </c>
      <c r="G1798" s="48">
        <v>0</v>
      </c>
      <c r="H1798" s="44">
        <v>0</v>
      </c>
      <c r="I1798" s="44">
        <v>0</v>
      </c>
      <c r="J1798" s="44">
        <v>0</v>
      </c>
      <c r="K1798" s="48">
        <v>0</v>
      </c>
      <c r="L1798" s="49">
        <v>22950</v>
      </c>
      <c r="M1798" s="49">
        <v>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50">
        <f t="shared" si="94"/>
        <v>1912.5</v>
      </c>
      <c r="U1798" s="50">
        <f t="shared" si="94"/>
        <v>0</v>
      </c>
      <c r="V1798" s="50">
        <f t="shared" si="94"/>
        <v>0</v>
      </c>
      <c r="W1798" s="50">
        <f t="shared" si="94"/>
        <v>0</v>
      </c>
      <c r="X1798" s="50">
        <f t="shared" si="94"/>
        <v>0</v>
      </c>
      <c r="Y1798" s="50">
        <f t="shared" si="94"/>
        <v>0</v>
      </c>
      <c r="Z1798" s="50">
        <f t="shared" si="94"/>
        <v>0</v>
      </c>
      <c r="AA1798" s="50">
        <f t="shared" si="94"/>
        <v>0</v>
      </c>
      <c r="AB1798" s="50">
        <f t="shared" si="95"/>
        <v>1912.5</v>
      </c>
      <c r="AC1798" s="48" t="str">
        <f>VLOOKUP(ПРОДАЖИ!C:C,'ИЗ ОСНОВЫ НОМЕНКЛАТУР'!D:E,2,0)</f>
        <v>Крепежные системы</v>
      </c>
      <c r="AD1798" s="48" t="str">
        <f>VLOOKUP(C:C,'ИЗ ОСНОВЫ НОМЕНКЛАТУР'!D:F,3,0)</f>
        <v>Стеклодержатели</v>
      </c>
      <c r="AE1798" s="48" t="str">
        <f>VLOOKUP(C:C,'ИЗ ОСНОВЫ НОМЕНКЛАТУР'!D:H,5,0)</f>
        <v>C</v>
      </c>
    </row>
    <row r="1799" spans="1:31" ht="9.6" customHeight="1" x14ac:dyDescent="0.2">
      <c r="A1799" s="45" t="s">
        <v>1654</v>
      </c>
      <c r="B1799" s="11"/>
      <c r="C1799" s="11" t="s">
        <v>1799</v>
      </c>
      <c r="D1799" s="44">
        <v>62</v>
      </c>
      <c r="E1799" s="44">
        <v>0</v>
      </c>
      <c r="F1799" s="48">
        <v>0</v>
      </c>
      <c r="G1799" s="48">
        <v>0</v>
      </c>
      <c r="H1799" s="44">
        <v>0</v>
      </c>
      <c r="I1799" s="44">
        <v>0</v>
      </c>
      <c r="J1799" s="44">
        <v>0</v>
      </c>
      <c r="K1799" s="48">
        <v>0</v>
      </c>
      <c r="L1799" s="49">
        <v>19530</v>
      </c>
      <c r="M1799" s="49">
        <v>0</v>
      </c>
      <c r="N1799" s="10">
        <v>0</v>
      </c>
      <c r="O1799" s="10">
        <v>0</v>
      </c>
      <c r="P1799" s="10">
        <v>0</v>
      </c>
      <c r="Q1799" s="10">
        <v>0</v>
      </c>
      <c r="R1799" s="10">
        <v>0</v>
      </c>
      <c r="S1799" s="10">
        <v>0</v>
      </c>
      <c r="T1799" s="50">
        <f t="shared" si="94"/>
        <v>1627.5</v>
      </c>
      <c r="U1799" s="50">
        <f t="shared" si="94"/>
        <v>0</v>
      </c>
      <c r="V1799" s="50">
        <f t="shared" si="94"/>
        <v>0</v>
      </c>
      <c r="W1799" s="50">
        <f t="shared" si="94"/>
        <v>0</v>
      </c>
      <c r="X1799" s="50">
        <f t="shared" si="94"/>
        <v>0</v>
      </c>
      <c r="Y1799" s="50">
        <f t="shared" si="94"/>
        <v>0</v>
      </c>
      <c r="Z1799" s="50">
        <f t="shared" si="94"/>
        <v>0</v>
      </c>
      <c r="AA1799" s="50">
        <f t="shared" si="94"/>
        <v>0</v>
      </c>
      <c r="AB1799" s="50">
        <f t="shared" si="95"/>
        <v>1627.5</v>
      </c>
      <c r="AC1799" s="48" t="str">
        <f>VLOOKUP(ПРОДАЖИ!C:C,'ИЗ ОСНОВЫ НОМЕНКЛАТУР'!D:E,2,0)</f>
        <v>Крепежные системы</v>
      </c>
      <c r="AD1799" s="48" t="str">
        <f>VLOOKUP(C:C,'ИЗ ОСНОВЫ НОМЕНКЛАТУР'!D:F,3,0)</f>
        <v>Стеклодержатели</v>
      </c>
      <c r="AE1799" s="48" t="str">
        <f>VLOOKUP(C:C,'ИЗ ОСНОВЫ НОМЕНКЛАТУР'!D:H,5,0)</f>
        <v>C</v>
      </c>
    </row>
    <row r="1800" spans="1:31" ht="9.6" customHeight="1" x14ac:dyDescent="0.2">
      <c r="A1800" s="45" t="s">
        <v>1654</v>
      </c>
      <c r="B1800" s="11"/>
      <c r="C1800" s="11" t="s">
        <v>1800</v>
      </c>
      <c r="D1800" s="44">
        <v>88</v>
      </c>
      <c r="E1800" s="44">
        <v>0</v>
      </c>
      <c r="F1800" s="48">
        <v>0</v>
      </c>
      <c r="G1800" s="48">
        <v>0</v>
      </c>
      <c r="H1800" s="44">
        <v>0</v>
      </c>
      <c r="I1800" s="44">
        <v>0</v>
      </c>
      <c r="J1800" s="44">
        <v>0</v>
      </c>
      <c r="K1800" s="48">
        <v>0</v>
      </c>
      <c r="L1800" s="49">
        <v>14960</v>
      </c>
      <c r="M1800" s="49">
        <v>0</v>
      </c>
      <c r="N1800" s="10">
        <v>0</v>
      </c>
      <c r="O1800" s="10">
        <v>0</v>
      </c>
      <c r="P1800" s="10">
        <v>0</v>
      </c>
      <c r="Q1800" s="10">
        <v>0</v>
      </c>
      <c r="R1800" s="10">
        <v>0</v>
      </c>
      <c r="S1800" s="10">
        <v>0</v>
      </c>
      <c r="T1800" s="50">
        <f t="shared" si="94"/>
        <v>1246.6666666666667</v>
      </c>
      <c r="U1800" s="50">
        <f t="shared" si="94"/>
        <v>0</v>
      </c>
      <c r="V1800" s="50">
        <f t="shared" si="94"/>
        <v>0</v>
      </c>
      <c r="W1800" s="50">
        <f t="shared" si="94"/>
        <v>0</v>
      </c>
      <c r="X1800" s="50">
        <f t="shared" si="94"/>
        <v>0</v>
      </c>
      <c r="Y1800" s="50">
        <f t="shared" si="94"/>
        <v>0</v>
      </c>
      <c r="Z1800" s="50">
        <f t="shared" si="94"/>
        <v>0</v>
      </c>
      <c r="AA1800" s="50">
        <f t="shared" si="94"/>
        <v>0</v>
      </c>
      <c r="AB1800" s="50">
        <f t="shared" si="95"/>
        <v>1246.6666666666667</v>
      </c>
      <c r="AC1800" s="48" t="str">
        <f>VLOOKUP(ПРОДАЖИ!C:C,'ИЗ ОСНОВЫ НОМЕНКЛАТУР'!D:E,2,0)</f>
        <v>Крепежные системы</v>
      </c>
      <c r="AD1800" s="48" t="str">
        <f>VLOOKUP(C:C,'ИЗ ОСНОВЫ НОМЕНКЛАТУР'!D:F,3,0)</f>
        <v>Стеклодержатели</v>
      </c>
      <c r="AE1800" s="48" t="str">
        <f>VLOOKUP(C:C,'ИЗ ОСНОВЫ НОМЕНКЛАТУР'!D:H,5,0)</f>
        <v>C</v>
      </c>
    </row>
    <row r="1801" spans="1:31" ht="9.6" customHeight="1" x14ac:dyDescent="0.2">
      <c r="A1801" s="45" t="s">
        <v>1654</v>
      </c>
      <c r="B1801" s="11"/>
      <c r="C1801" s="11" t="s">
        <v>1801</v>
      </c>
      <c r="D1801" s="44">
        <v>0</v>
      </c>
      <c r="E1801" s="44">
        <v>0</v>
      </c>
      <c r="F1801" s="48">
        <v>0</v>
      </c>
      <c r="G1801" s="48">
        <v>0</v>
      </c>
      <c r="H1801" s="44">
        <v>76</v>
      </c>
      <c r="I1801" s="44">
        <v>260</v>
      </c>
      <c r="J1801" s="44">
        <v>0</v>
      </c>
      <c r="K1801" s="48">
        <v>0</v>
      </c>
      <c r="L1801" s="49">
        <v>0</v>
      </c>
      <c r="M1801" s="49">
        <v>0</v>
      </c>
      <c r="N1801" s="10">
        <v>0</v>
      </c>
      <c r="O1801" s="10">
        <v>0</v>
      </c>
      <c r="P1801" s="10">
        <v>1759.04</v>
      </c>
      <c r="Q1801" s="10">
        <v>6017.75</v>
      </c>
      <c r="R1801" s="10">
        <v>0</v>
      </c>
      <c r="S1801" s="10">
        <v>0</v>
      </c>
      <c r="T1801" s="50">
        <f t="shared" si="94"/>
        <v>0</v>
      </c>
      <c r="U1801" s="50">
        <f t="shared" si="94"/>
        <v>0</v>
      </c>
      <c r="V1801" s="50">
        <f t="shared" si="94"/>
        <v>0</v>
      </c>
      <c r="W1801" s="50">
        <f t="shared" si="94"/>
        <v>0</v>
      </c>
      <c r="X1801" s="50">
        <f t="shared" si="94"/>
        <v>146.58666666666667</v>
      </c>
      <c r="Y1801" s="50">
        <f t="shared" si="94"/>
        <v>501.47916666666669</v>
      </c>
      <c r="Z1801" s="50">
        <f t="shared" si="94"/>
        <v>0</v>
      </c>
      <c r="AA1801" s="50">
        <f t="shared" si="94"/>
        <v>0</v>
      </c>
      <c r="AB1801" s="50">
        <f t="shared" si="95"/>
        <v>648.06583333333333</v>
      </c>
      <c r="AC1801" s="48" t="str">
        <f>VLOOKUP(ПРОДАЖИ!C:C,'ИЗ ОСНОВЫ НОМЕНКЛАТУР'!D:E,2,0)</f>
        <v>Крепежные системы</v>
      </c>
      <c r="AD1801" s="48" t="str">
        <f>VLOOKUP(C:C,'ИЗ ОСНОВЫ НОМЕНКЛАТУР'!D:F,3,0)</f>
        <v>Стеклодержатели</v>
      </c>
      <c r="AE1801" s="48" t="str">
        <f>VLOOKUP(C:C,'ИЗ ОСНОВЫ НОМЕНКЛАТУР'!D:H,5,0)</f>
        <v>C</v>
      </c>
    </row>
    <row r="1802" spans="1:31" ht="9.6" customHeight="1" x14ac:dyDescent="0.2">
      <c r="A1802" s="45" t="s">
        <v>1654</v>
      </c>
      <c r="B1802" s="11"/>
      <c r="C1802" s="11" t="s">
        <v>1802</v>
      </c>
      <c r="D1802" s="44">
        <v>0</v>
      </c>
      <c r="E1802" s="44">
        <v>0</v>
      </c>
      <c r="F1802" s="48">
        <v>0</v>
      </c>
      <c r="G1802" s="48">
        <v>0</v>
      </c>
      <c r="H1802" s="44">
        <v>0</v>
      </c>
      <c r="I1802" s="44">
        <v>0</v>
      </c>
      <c r="J1802" s="44">
        <v>116</v>
      </c>
      <c r="K1802" s="48">
        <v>0</v>
      </c>
      <c r="L1802" s="49">
        <v>0</v>
      </c>
      <c r="M1802" s="49">
        <v>0</v>
      </c>
      <c r="N1802" s="10">
        <v>0</v>
      </c>
      <c r="O1802" s="10">
        <v>0</v>
      </c>
      <c r="P1802" s="10">
        <v>0</v>
      </c>
      <c r="Q1802" s="10">
        <v>0</v>
      </c>
      <c r="R1802" s="10">
        <v>8894.8799999999992</v>
      </c>
      <c r="S1802" s="10">
        <v>0</v>
      </c>
      <c r="T1802" s="50">
        <f t="shared" si="94"/>
        <v>0</v>
      </c>
      <c r="U1802" s="50">
        <f t="shared" si="94"/>
        <v>0</v>
      </c>
      <c r="V1802" s="50">
        <f t="shared" si="94"/>
        <v>0</v>
      </c>
      <c r="W1802" s="50">
        <f t="shared" si="94"/>
        <v>0</v>
      </c>
      <c r="X1802" s="50">
        <f t="shared" si="94"/>
        <v>0</v>
      </c>
      <c r="Y1802" s="50">
        <f t="shared" si="94"/>
        <v>0</v>
      </c>
      <c r="Z1802" s="50">
        <f t="shared" si="94"/>
        <v>741.2399999999999</v>
      </c>
      <c r="AA1802" s="50">
        <f t="shared" si="94"/>
        <v>0</v>
      </c>
      <c r="AB1802" s="50">
        <f t="shared" si="95"/>
        <v>741.2399999999999</v>
      </c>
      <c r="AC1802" s="48" t="str">
        <f>VLOOKUP(ПРОДАЖИ!C:C,'ИЗ ОСНОВЫ НОМЕНКЛАТУР'!D:E,2,0)</f>
        <v>Крепежные системы</v>
      </c>
      <c r="AD1802" s="48" t="str">
        <f>VLOOKUP(C:C,'ИЗ ОСНОВЫ НОМЕНКЛАТУР'!D:F,3,0)</f>
        <v>Стеклодержатели</v>
      </c>
      <c r="AE1802" s="48" t="str">
        <f>VLOOKUP(C:C,'ИЗ ОСНОВЫ НОМЕНКЛАТУР'!D:H,5,0)</f>
        <v>C</v>
      </c>
    </row>
    <row r="1803" spans="1:31" ht="9.6" customHeight="1" x14ac:dyDescent="0.2">
      <c r="A1803" s="45" t="s">
        <v>1654</v>
      </c>
      <c r="B1803" s="11"/>
      <c r="C1803" s="11" t="s">
        <v>1803</v>
      </c>
      <c r="D1803" s="44">
        <v>37</v>
      </c>
      <c r="E1803" s="44">
        <v>0</v>
      </c>
      <c r="F1803" s="48">
        <v>0</v>
      </c>
      <c r="G1803" s="48">
        <v>0</v>
      </c>
      <c r="H1803" s="44">
        <v>0</v>
      </c>
      <c r="I1803" s="44">
        <v>0</v>
      </c>
      <c r="J1803" s="44">
        <v>0</v>
      </c>
      <c r="K1803" s="48">
        <v>0</v>
      </c>
      <c r="L1803" s="49">
        <v>11655.01</v>
      </c>
      <c r="M1803" s="49">
        <v>0</v>
      </c>
      <c r="N1803" s="10">
        <v>0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50">
        <f t="shared" si="94"/>
        <v>971.25083333333339</v>
      </c>
      <c r="U1803" s="50">
        <f t="shared" si="94"/>
        <v>0</v>
      </c>
      <c r="V1803" s="50">
        <f t="shared" si="94"/>
        <v>0</v>
      </c>
      <c r="W1803" s="50">
        <f t="shared" si="94"/>
        <v>0</v>
      </c>
      <c r="X1803" s="50">
        <f t="shared" si="94"/>
        <v>0</v>
      </c>
      <c r="Y1803" s="50">
        <f t="shared" si="94"/>
        <v>0</v>
      </c>
      <c r="Z1803" s="50">
        <f t="shared" si="94"/>
        <v>0</v>
      </c>
      <c r="AA1803" s="50">
        <f t="shared" si="94"/>
        <v>0</v>
      </c>
      <c r="AB1803" s="50">
        <f t="shared" si="95"/>
        <v>971.25083333333339</v>
      </c>
      <c r="AC1803" s="48" t="str">
        <f>VLOOKUP(ПРОДАЖИ!C:C,'ИЗ ОСНОВЫ НОМЕНКЛАТУР'!D:E,2,0)</f>
        <v>Крепежные системы</v>
      </c>
      <c r="AD1803" s="48" t="str">
        <f>VLOOKUP(C:C,'ИЗ ОСНОВЫ НОМЕНКЛАТУР'!D:F,3,0)</f>
        <v>Стеклодержатели</v>
      </c>
      <c r="AE1803" s="48" t="str">
        <f>VLOOKUP(C:C,'ИЗ ОСНОВЫ НОМЕНКЛАТУР'!D:H,5,0)</f>
        <v>C</v>
      </c>
    </row>
    <row r="1804" spans="1:31" ht="9.6" customHeight="1" x14ac:dyDescent="0.2">
      <c r="A1804" s="45" t="s">
        <v>1654</v>
      </c>
      <c r="B1804" s="11"/>
      <c r="C1804" s="11" t="s">
        <v>1804</v>
      </c>
      <c r="D1804" s="44">
        <v>18</v>
      </c>
      <c r="E1804" s="44">
        <v>0</v>
      </c>
      <c r="F1804" s="48">
        <v>38</v>
      </c>
      <c r="G1804" s="48">
        <v>0</v>
      </c>
      <c r="H1804" s="44">
        <v>10</v>
      </c>
      <c r="I1804" s="44">
        <v>0</v>
      </c>
      <c r="J1804" s="44">
        <v>0</v>
      </c>
      <c r="K1804" s="48">
        <v>0</v>
      </c>
      <c r="L1804" s="49">
        <v>3863.52</v>
      </c>
      <c r="M1804" s="49">
        <v>0</v>
      </c>
      <c r="N1804" s="10">
        <v>8369.51</v>
      </c>
      <c r="O1804" s="10">
        <v>0</v>
      </c>
      <c r="P1804" s="10">
        <v>2590</v>
      </c>
      <c r="Q1804" s="10">
        <v>0</v>
      </c>
      <c r="R1804" s="10">
        <v>0</v>
      </c>
      <c r="S1804" s="10">
        <v>0</v>
      </c>
      <c r="T1804" s="50">
        <f t="shared" si="94"/>
        <v>321.95999999999998</v>
      </c>
      <c r="U1804" s="50">
        <f t="shared" si="94"/>
        <v>0</v>
      </c>
      <c r="V1804" s="50">
        <f t="shared" si="94"/>
        <v>697.45916666666665</v>
      </c>
      <c r="W1804" s="50">
        <f t="shared" si="94"/>
        <v>0</v>
      </c>
      <c r="X1804" s="50">
        <f t="shared" si="94"/>
        <v>215.83333333333334</v>
      </c>
      <c r="Y1804" s="50">
        <f t="shared" si="94"/>
        <v>0</v>
      </c>
      <c r="Z1804" s="50">
        <f t="shared" si="94"/>
        <v>0</v>
      </c>
      <c r="AA1804" s="50">
        <f t="shared" si="94"/>
        <v>0</v>
      </c>
      <c r="AB1804" s="50">
        <f t="shared" si="95"/>
        <v>1235.2524999999998</v>
      </c>
      <c r="AC1804" s="48" t="str">
        <f>VLOOKUP(ПРОДАЖИ!C:C,'ИЗ ОСНОВЫ НОМЕНКЛАТУР'!D:E,2,0)</f>
        <v>Крепежные системы</v>
      </c>
      <c r="AD1804" s="48" t="str">
        <f>VLOOKUP(C:C,'ИЗ ОСНОВЫ НОМЕНКЛАТУР'!D:F,3,0)</f>
        <v>Стеклодержатели</v>
      </c>
      <c r="AE1804" s="48" t="str">
        <f>VLOOKUP(C:C,'ИЗ ОСНОВЫ НОМЕНКЛАТУР'!D:H,5,0)</f>
        <v>C</v>
      </c>
    </row>
    <row r="1805" spans="1:31" ht="9.6" customHeight="1" x14ac:dyDescent="0.2">
      <c r="A1805" s="45" t="s">
        <v>1654</v>
      </c>
      <c r="B1805" s="11"/>
      <c r="C1805" s="11" t="s">
        <v>1805</v>
      </c>
      <c r="D1805" s="44">
        <v>0</v>
      </c>
      <c r="E1805" s="44">
        <v>0</v>
      </c>
      <c r="F1805" s="48">
        <v>0</v>
      </c>
      <c r="G1805" s="48">
        <v>0</v>
      </c>
      <c r="H1805" s="44">
        <v>0</v>
      </c>
      <c r="I1805" s="44">
        <v>0</v>
      </c>
      <c r="J1805" s="44">
        <v>33</v>
      </c>
      <c r="K1805" s="48">
        <v>0</v>
      </c>
      <c r="L1805" s="49">
        <v>0</v>
      </c>
      <c r="M1805" s="49">
        <v>0</v>
      </c>
      <c r="N1805" s="10">
        <v>0</v>
      </c>
      <c r="O1805" s="10">
        <v>0</v>
      </c>
      <c r="P1805" s="10">
        <v>0</v>
      </c>
      <c r="Q1805" s="10">
        <v>0</v>
      </c>
      <c r="R1805" s="10">
        <v>2970</v>
      </c>
      <c r="S1805" s="10">
        <v>0</v>
      </c>
      <c r="T1805" s="50">
        <f t="shared" si="94"/>
        <v>0</v>
      </c>
      <c r="U1805" s="50">
        <f t="shared" si="94"/>
        <v>0</v>
      </c>
      <c r="V1805" s="50">
        <f t="shared" si="94"/>
        <v>0</v>
      </c>
      <c r="W1805" s="50">
        <f t="shared" si="94"/>
        <v>0</v>
      </c>
      <c r="X1805" s="50">
        <f t="shared" si="94"/>
        <v>0</v>
      </c>
      <c r="Y1805" s="50">
        <f t="shared" si="94"/>
        <v>0</v>
      </c>
      <c r="Z1805" s="50">
        <f t="shared" si="94"/>
        <v>247.5</v>
      </c>
      <c r="AA1805" s="50">
        <f t="shared" si="94"/>
        <v>0</v>
      </c>
      <c r="AB1805" s="50">
        <f t="shared" si="95"/>
        <v>247.5</v>
      </c>
      <c r="AC1805" s="48" t="str">
        <f>VLOOKUP(ПРОДАЖИ!C:C,'ИЗ ОСНОВЫ НОМЕНКЛАТУР'!D:E,2,0)</f>
        <v>Крепежные системы</v>
      </c>
      <c r="AD1805" s="48" t="str">
        <f>VLOOKUP(C:C,'ИЗ ОСНОВЫ НОМЕНКЛАТУР'!D:F,3,0)</f>
        <v>Стеклодержатели</v>
      </c>
      <c r="AE1805" s="48" t="str">
        <f>VLOOKUP(C:C,'ИЗ ОСНОВЫ НОМЕНКЛАТУР'!D:H,5,0)</f>
        <v>C</v>
      </c>
    </row>
    <row r="1806" spans="1:31" ht="9.6" customHeight="1" x14ac:dyDescent="0.2">
      <c r="A1806" s="45" t="s">
        <v>1654</v>
      </c>
      <c r="B1806" s="11"/>
      <c r="C1806" s="11" t="s">
        <v>1806</v>
      </c>
      <c r="D1806" s="44">
        <v>24</v>
      </c>
      <c r="E1806" s="44">
        <v>0</v>
      </c>
      <c r="F1806" s="48">
        <v>0</v>
      </c>
      <c r="G1806" s="48">
        <v>0</v>
      </c>
      <c r="H1806" s="44">
        <v>0</v>
      </c>
      <c r="I1806" s="44">
        <v>0</v>
      </c>
      <c r="J1806" s="44">
        <v>0</v>
      </c>
      <c r="K1806" s="48">
        <v>0</v>
      </c>
      <c r="L1806" s="49">
        <v>4080</v>
      </c>
      <c r="M1806" s="49">
        <v>0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50">
        <f t="shared" si="94"/>
        <v>340</v>
      </c>
      <c r="U1806" s="50">
        <f t="shared" si="94"/>
        <v>0</v>
      </c>
      <c r="V1806" s="50">
        <f t="shared" si="94"/>
        <v>0</v>
      </c>
      <c r="W1806" s="50">
        <f t="shared" si="94"/>
        <v>0</v>
      </c>
      <c r="X1806" s="50">
        <f t="shared" si="94"/>
        <v>0</v>
      </c>
      <c r="Y1806" s="50">
        <f t="shared" si="94"/>
        <v>0</v>
      </c>
      <c r="Z1806" s="50">
        <f t="shared" si="94"/>
        <v>0</v>
      </c>
      <c r="AA1806" s="50">
        <f t="shared" si="94"/>
        <v>0</v>
      </c>
      <c r="AB1806" s="50">
        <f t="shared" si="95"/>
        <v>340</v>
      </c>
      <c r="AC1806" s="48" t="str">
        <f>VLOOKUP(ПРОДАЖИ!C:C,'ИЗ ОСНОВЫ НОМЕНКЛАТУР'!D:E,2,0)</f>
        <v>Крепежные системы</v>
      </c>
      <c r="AD1806" s="48" t="str">
        <f>VLOOKUP(C:C,'ИЗ ОСНОВЫ НОМЕНКЛАТУР'!D:F,3,0)</f>
        <v>Стеклодержатели</v>
      </c>
      <c r="AE1806" s="48" t="str">
        <f>VLOOKUP(C:C,'ИЗ ОСНОВЫ НОМЕНКЛАТУР'!D:H,5,0)</f>
        <v>C</v>
      </c>
    </row>
    <row r="1807" spans="1:31" ht="9.6" customHeight="1" x14ac:dyDescent="0.2">
      <c r="A1807" s="45" t="s">
        <v>1654</v>
      </c>
      <c r="B1807" s="11"/>
      <c r="C1807" s="11" t="s">
        <v>1807</v>
      </c>
      <c r="D1807" s="44">
        <v>0</v>
      </c>
      <c r="E1807" s="44">
        <v>0</v>
      </c>
      <c r="F1807" s="48">
        <v>0</v>
      </c>
      <c r="G1807" s="48">
        <v>0</v>
      </c>
      <c r="H1807" s="44">
        <v>0</v>
      </c>
      <c r="I1807" s="44">
        <v>0</v>
      </c>
      <c r="J1807" s="44">
        <v>18</v>
      </c>
      <c r="K1807" s="48">
        <v>0</v>
      </c>
      <c r="L1807" s="49">
        <v>0</v>
      </c>
      <c r="M1807" s="49">
        <v>0</v>
      </c>
      <c r="N1807" s="10">
        <v>0</v>
      </c>
      <c r="O1807" s="10">
        <v>0</v>
      </c>
      <c r="P1807" s="10">
        <v>0</v>
      </c>
      <c r="Q1807" s="10">
        <v>0</v>
      </c>
      <c r="R1807" s="10">
        <v>1440</v>
      </c>
      <c r="S1807" s="10">
        <v>0</v>
      </c>
      <c r="T1807" s="50">
        <f t="shared" si="94"/>
        <v>0</v>
      </c>
      <c r="U1807" s="50">
        <f t="shared" si="94"/>
        <v>0</v>
      </c>
      <c r="V1807" s="50">
        <f t="shared" si="94"/>
        <v>0</v>
      </c>
      <c r="W1807" s="50">
        <f t="shared" si="94"/>
        <v>0</v>
      </c>
      <c r="X1807" s="50">
        <f t="shared" si="94"/>
        <v>0</v>
      </c>
      <c r="Y1807" s="50">
        <f t="shared" si="94"/>
        <v>0</v>
      </c>
      <c r="Z1807" s="50">
        <f t="shared" si="94"/>
        <v>120</v>
      </c>
      <c r="AA1807" s="50">
        <f t="shared" si="94"/>
        <v>0</v>
      </c>
      <c r="AB1807" s="50">
        <f t="shared" si="95"/>
        <v>120</v>
      </c>
      <c r="AC1807" s="48" t="str">
        <f>VLOOKUP(ПРОДАЖИ!C:C,'ИЗ ОСНОВЫ НОМЕНКЛАТУР'!D:E,2,0)</f>
        <v>Крепежные системы</v>
      </c>
      <c r="AD1807" s="48" t="str">
        <f>VLOOKUP(C:C,'ИЗ ОСНОВЫ НОМЕНКЛАТУР'!D:F,3,0)</f>
        <v>Стеклодержатели</v>
      </c>
      <c r="AE1807" s="48" t="str">
        <f>VLOOKUP(C:C,'ИЗ ОСНОВЫ НОМЕНКЛАТУР'!D:H,5,0)</f>
        <v>C</v>
      </c>
    </row>
    <row r="1808" spans="1:31" ht="9.6" customHeight="1" x14ac:dyDescent="0.2">
      <c r="A1808" s="45" t="s">
        <v>1654</v>
      </c>
      <c r="B1808" s="11"/>
      <c r="C1808" s="11" t="s">
        <v>1808</v>
      </c>
      <c r="D1808" s="44">
        <v>16</v>
      </c>
      <c r="E1808" s="44">
        <v>0</v>
      </c>
      <c r="F1808" s="48">
        <v>0</v>
      </c>
      <c r="G1808" s="48">
        <v>0</v>
      </c>
      <c r="H1808" s="44">
        <v>0</v>
      </c>
      <c r="I1808" s="44">
        <v>0</v>
      </c>
      <c r="J1808" s="44">
        <v>0</v>
      </c>
      <c r="K1808" s="48">
        <v>0</v>
      </c>
      <c r="L1808" s="49">
        <v>1938</v>
      </c>
      <c r="M1808" s="49">
        <v>0</v>
      </c>
      <c r="N1808" s="10">
        <v>0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50">
        <f t="shared" si="94"/>
        <v>161.5</v>
      </c>
      <c r="U1808" s="50">
        <f t="shared" si="94"/>
        <v>0</v>
      </c>
      <c r="V1808" s="50">
        <f t="shared" si="94"/>
        <v>0</v>
      </c>
      <c r="W1808" s="50">
        <f t="shared" si="94"/>
        <v>0</v>
      </c>
      <c r="X1808" s="50">
        <f t="shared" si="94"/>
        <v>0</v>
      </c>
      <c r="Y1808" s="50">
        <f t="shared" si="94"/>
        <v>0</v>
      </c>
      <c r="Z1808" s="50">
        <f t="shared" si="94"/>
        <v>0</v>
      </c>
      <c r="AA1808" s="50">
        <f t="shared" si="94"/>
        <v>0</v>
      </c>
      <c r="AB1808" s="50">
        <f t="shared" si="95"/>
        <v>161.5</v>
      </c>
      <c r="AC1808" s="48" t="str">
        <f>VLOOKUP(ПРОДАЖИ!C:C,'ИЗ ОСНОВЫ НОМЕНКЛАТУР'!D:E,2,0)</f>
        <v>Крепежные системы</v>
      </c>
      <c r="AD1808" s="48" t="str">
        <f>VLOOKUP(C:C,'ИЗ ОСНОВЫ НОМЕНКЛАТУР'!D:F,3,0)</f>
        <v>Стеклодержатели</v>
      </c>
      <c r="AE1808" s="48" t="str">
        <f>VLOOKUP(C:C,'ИЗ ОСНОВЫ НОМЕНКЛАТУР'!D:H,5,0)</f>
        <v>C</v>
      </c>
    </row>
    <row r="1809" spans="1:31" ht="9.6" customHeight="1" x14ac:dyDescent="0.2">
      <c r="A1809" s="45" t="s">
        <v>1654</v>
      </c>
      <c r="B1809" s="11"/>
      <c r="C1809" s="11" t="s">
        <v>1809</v>
      </c>
      <c r="D1809" s="44">
        <v>81</v>
      </c>
      <c r="E1809" s="44">
        <v>0</v>
      </c>
      <c r="F1809" s="48">
        <v>58</v>
      </c>
      <c r="G1809" s="48">
        <v>0</v>
      </c>
      <c r="H1809" s="44">
        <v>47</v>
      </c>
      <c r="I1809" s="44">
        <v>0</v>
      </c>
      <c r="J1809" s="44">
        <v>3</v>
      </c>
      <c r="K1809" s="48">
        <v>0</v>
      </c>
      <c r="L1809" s="49">
        <v>19845.78</v>
      </c>
      <c r="M1809" s="49">
        <v>0</v>
      </c>
      <c r="N1809" s="10">
        <v>20629.45</v>
      </c>
      <c r="O1809" s="10">
        <v>0</v>
      </c>
      <c r="P1809" s="10">
        <v>10426.780000000001</v>
      </c>
      <c r="Q1809" s="10">
        <v>0</v>
      </c>
      <c r="R1809" s="10">
        <v>1110</v>
      </c>
      <c r="S1809" s="10">
        <v>0</v>
      </c>
      <c r="T1809" s="50">
        <f t="shared" si="94"/>
        <v>1653.8149999999998</v>
      </c>
      <c r="U1809" s="50">
        <f t="shared" si="94"/>
        <v>0</v>
      </c>
      <c r="V1809" s="50">
        <f t="shared" si="94"/>
        <v>1719.1208333333334</v>
      </c>
      <c r="W1809" s="50">
        <f t="shared" si="94"/>
        <v>0</v>
      </c>
      <c r="X1809" s="50">
        <f t="shared" si="94"/>
        <v>868.89833333333343</v>
      </c>
      <c r="Y1809" s="50">
        <f t="shared" si="94"/>
        <v>0</v>
      </c>
      <c r="Z1809" s="50">
        <f t="shared" si="94"/>
        <v>92.5</v>
      </c>
      <c r="AA1809" s="50">
        <f t="shared" si="94"/>
        <v>0</v>
      </c>
      <c r="AB1809" s="50">
        <f t="shared" si="95"/>
        <v>4334.3341666666665</v>
      </c>
      <c r="AC1809" s="48" t="str">
        <f>VLOOKUP(ПРОДАЖИ!C:C,'ИЗ ОСНОВЫ НОМЕНКЛАТУР'!D:E,2,0)</f>
        <v>Крепежные системы</v>
      </c>
      <c r="AD1809" s="48" t="str">
        <f>VLOOKUP(C:C,'ИЗ ОСНОВЫ НОМЕНКЛАТУР'!D:F,3,0)</f>
        <v>Стеклодержатели</v>
      </c>
      <c r="AE1809" s="48" t="str">
        <f>VLOOKUP(C:C,'ИЗ ОСНОВЫ НОМЕНКЛАТУР'!D:H,5,0)</f>
        <v>C</v>
      </c>
    </row>
    <row r="1810" spans="1:31" ht="9.6" customHeight="1" x14ac:dyDescent="0.2">
      <c r="A1810" s="45" t="s">
        <v>1654</v>
      </c>
      <c r="B1810" s="11"/>
      <c r="C1810" s="11" t="s">
        <v>1810</v>
      </c>
      <c r="D1810" s="44">
        <v>0</v>
      </c>
      <c r="E1810" s="44">
        <v>0</v>
      </c>
      <c r="F1810" s="48">
        <v>0</v>
      </c>
      <c r="G1810" s="48">
        <v>0</v>
      </c>
      <c r="H1810" s="44">
        <v>61</v>
      </c>
      <c r="I1810" s="44">
        <v>0</v>
      </c>
      <c r="J1810" s="44">
        <v>0</v>
      </c>
      <c r="K1810" s="48">
        <v>0</v>
      </c>
      <c r="L1810" s="49">
        <v>0</v>
      </c>
      <c r="M1810" s="49">
        <v>0</v>
      </c>
      <c r="N1810" s="10">
        <v>0</v>
      </c>
      <c r="O1810" s="10">
        <v>0</v>
      </c>
      <c r="P1810" s="10">
        <v>24137.61</v>
      </c>
      <c r="Q1810" s="10">
        <v>0</v>
      </c>
      <c r="R1810" s="10">
        <v>0</v>
      </c>
      <c r="S1810" s="10">
        <v>0</v>
      </c>
      <c r="T1810" s="50">
        <f t="shared" si="94"/>
        <v>0</v>
      </c>
      <c r="U1810" s="50">
        <f t="shared" si="94"/>
        <v>0</v>
      </c>
      <c r="V1810" s="50">
        <f t="shared" si="94"/>
        <v>0</v>
      </c>
      <c r="W1810" s="50">
        <f t="shared" si="94"/>
        <v>0</v>
      </c>
      <c r="X1810" s="50">
        <f t="shared" si="94"/>
        <v>2011.4675</v>
      </c>
      <c r="Y1810" s="50">
        <f t="shared" si="94"/>
        <v>0</v>
      </c>
      <c r="Z1810" s="50">
        <f t="shared" si="94"/>
        <v>0</v>
      </c>
      <c r="AA1810" s="50">
        <f t="shared" si="94"/>
        <v>0</v>
      </c>
      <c r="AB1810" s="50">
        <f t="shared" si="95"/>
        <v>2011.4675</v>
      </c>
      <c r="AC1810" s="48" t="str">
        <f>VLOOKUP(ПРОДАЖИ!C:C,'ИЗ ОСНОВЫ НОМЕНКЛАТУР'!D:E,2,0)</f>
        <v>Крепежные системы</v>
      </c>
      <c r="AD1810" s="48" t="str">
        <f>VLOOKUP(C:C,'ИЗ ОСНОВЫ НОМЕНКЛАТУР'!D:F,3,0)</f>
        <v>Стеклодержатели</v>
      </c>
      <c r="AE1810" s="48" t="str">
        <f>VLOOKUP(C:C,'ИЗ ОСНОВЫ НОМЕНКЛАТУР'!D:H,5,0)</f>
        <v>C</v>
      </c>
    </row>
    <row r="1811" spans="1:31" ht="9.6" customHeight="1" x14ac:dyDescent="0.2">
      <c r="A1811" s="45" t="s">
        <v>1654</v>
      </c>
      <c r="B1811" s="11"/>
      <c r="C1811" s="11" t="s">
        <v>1811</v>
      </c>
      <c r="D1811" s="44">
        <v>2015</v>
      </c>
      <c r="E1811" s="44">
        <v>0</v>
      </c>
      <c r="F1811" s="48">
        <v>100</v>
      </c>
      <c r="G1811" s="48">
        <v>0</v>
      </c>
      <c r="H1811" s="44">
        <v>0</v>
      </c>
      <c r="I1811" s="44">
        <v>0</v>
      </c>
      <c r="J1811" s="44">
        <v>0</v>
      </c>
      <c r="K1811" s="48">
        <v>0</v>
      </c>
      <c r="L1811" s="49">
        <v>96945.23</v>
      </c>
      <c r="M1811" s="49">
        <v>0</v>
      </c>
      <c r="N1811" s="10">
        <v>4829.3999999999996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50">
        <f t="shared" si="94"/>
        <v>8078.769166666666</v>
      </c>
      <c r="U1811" s="50">
        <f t="shared" si="94"/>
        <v>0</v>
      </c>
      <c r="V1811" s="50">
        <f t="shared" si="94"/>
        <v>402.45</v>
      </c>
      <c r="W1811" s="50">
        <f t="shared" si="94"/>
        <v>0</v>
      </c>
      <c r="X1811" s="50">
        <f t="shared" si="94"/>
        <v>0</v>
      </c>
      <c r="Y1811" s="50">
        <f t="shared" si="94"/>
        <v>0</v>
      </c>
      <c r="Z1811" s="50">
        <f t="shared" si="94"/>
        <v>0</v>
      </c>
      <c r="AA1811" s="50">
        <f t="shared" si="94"/>
        <v>0</v>
      </c>
      <c r="AB1811" s="50">
        <f t="shared" si="95"/>
        <v>8481.2191666666658</v>
      </c>
      <c r="AC1811" s="48" t="str">
        <f>VLOOKUP(ПРОДАЖИ!C:C,'ИЗ ОСНОВЫ НОМЕНКЛАТУР'!D:E,2,0)</f>
        <v>Крепежные системы</v>
      </c>
      <c r="AD1811" s="48" t="str">
        <f>VLOOKUP(C:C,'ИЗ ОСНОВЫ НОМЕНКЛАТУР'!D:F,3,0)</f>
        <v>Стеклодержатели</v>
      </c>
      <c r="AE1811" s="48" t="str">
        <f>VLOOKUP(C:C,'ИЗ ОСНОВЫ НОМЕНКЛАТУР'!D:H,5,0)</f>
        <v>C</v>
      </c>
    </row>
    <row r="1812" spans="1:31" ht="9.6" customHeight="1" x14ac:dyDescent="0.2">
      <c r="A1812" s="45" t="s">
        <v>1654</v>
      </c>
      <c r="B1812" s="11"/>
      <c r="C1812" s="11" t="s">
        <v>1812</v>
      </c>
      <c r="D1812" s="44">
        <v>938</v>
      </c>
      <c r="E1812" s="44">
        <v>1600</v>
      </c>
      <c r="F1812" s="48">
        <v>197</v>
      </c>
      <c r="G1812" s="48">
        <v>0</v>
      </c>
      <c r="H1812" s="44">
        <v>47</v>
      </c>
      <c r="I1812" s="44">
        <v>0</v>
      </c>
      <c r="J1812" s="44">
        <v>0</v>
      </c>
      <c r="K1812" s="48">
        <v>0</v>
      </c>
      <c r="L1812" s="49">
        <v>411343.49</v>
      </c>
      <c r="M1812" s="49">
        <v>677963.93</v>
      </c>
      <c r="N1812" s="10">
        <v>77648.149999999994</v>
      </c>
      <c r="O1812" s="10">
        <v>0</v>
      </c>
      <c r="P1812" s="10">
        <v>4193.6000000000004</v>
      </c>
      <c r="Q1812" s="10">
        <v>0</v>
      </c>
      <c r="R1812" s="10">
        <v>0</v>
      </c>
      <c r="S1812" s="10">
        <v>0</v>
      </c>
      <c r="T1812" s="50">
        <f t="shared" si="94"/>
        <v>34278.624166666668</v>
      </c>
      <c r="U1812" s="50">
        <f t="shared" si="94"/>
        <v>56496.994166666671</v>
      </c>
      <c r="V1812" s="50">
        <f t="shared" si="94"/>
        <v>6470.6791666666659</v>
      </c>
      <c r="W1812" s="50">
        <f t="shared" si="94"/>
        <v>0</v>
      </c>
      <c r="X1812" s="50">
        <f t="shared" si="94"/>
        <v>349.4666666666667</v>
      </c>
      <c r="Y1812" s="50">
        <f t="shared" si="94"/>
        <v>0</v>
      </c>
      <c r="Z1812" s="50">
        <f t="shared" si="94"/>
        <v>0</v>
      </c>
      <c r="AA1812" s="50">
        <f t="shared" si="94"/>
        <v>0</v>
      </c>
      <c r="AB1812" s="50">
        <f t="shared" si="95"/>
        <v>97595.764166666675</v>
      </c>
      <c r="AC1812" s="48" t="str">
        <f>VLOOKUP(ПРОДАЖИ!C:C,'ИЗ ОСНОВЫ НОМЕНКЛАТУР'!D:E,2,0)</f>
        <v>Крепежные системы</v>
      </c>
      <c r="AD1812" s="48" t="str">
        <f>VLOOKUP(C:C,'ИЗ ОСНОВЫ НОМЕНКЛАТУР'!D:F,3,0)</f>
        <v>Стеклодержатели</v>
      </c>
      <c r="AE1812" s="48" t="str">
        <f>VLOOKUP(C:C,'ИЗ ОСНОВЫ НОМЕНКЛАТУР'!D:H,5,0)</f>
        <v>C</v>
      </c>
    </row>
    <row r="1813" spans="1:31" ht="9.6" customHeight="1" x14ac:dyDescent="0.2">
      <c r="A1813" s="45" t="s">
        <v>1654</v>
      </c>
      <c r="B1813" s="46" t="s">
        <v>1813</v>
      </c>
      <c r="C1813" s="46"/>
      <c r="D1813" s="44">
        <v>0</v>
      </c>
      <c r="E1813" s="44">
        <v>0</v>
      </c>
      <c r="F1813" s="48">
        <v>0</v>
      </c>
      <c r="G1813" s="48">
        <v>0</v>
      </c>
      <c r="H1813" s="44">
        <v>0</v>
      </c>
      <c r="I1813" s="44">
        <v>0</v>
      </c>
      <c r="J1813" s="44">
        <v>0</v>
      </c>
      <c r="K1813" s="48">
        <v>0</v>
      </c>
      <c r="L1813" s="49">
        <v>0</v>
      </c>
      <c r="M1813" s="49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50">
        <f t="shared" si="94"/>
        <v>0</v>
      </c>
      <c r="U1813" s="50">
        <f t="shared" si="94"/>
        <v>0</v>
      </c>
      <c r="V1813" s="50">
        <f t="shared" si="94"/>
        <v>0</v>
      </c>
      <c r="W1813" s="50">
        <f t="shared" si="94"/>
        <v>0</v>
      </c>
      <c r="X1813" s="50">
        <f t="shared" si="94"/>
        <v>0</v>
      </c>
      <c r="Y1813" s="50">
        <f t="shared" si="94"/>
        <v>0</v>
      </c>
      <c r="Z1813" s="50">
        <f t="shared" si="94"/>
        <v>0</v>
      </c>
      <c r="AA1813" s="50">
        <f t="shared" si="94"/>
        <v>0</v>
      </c>
      <c r="AB1813" s="50">
        <f t="shared" si="95"/>
        <v>0</v>
      </c>
      <c r="AC1813" s="48" t="e">
        <f>VLOOKUP(ПРОДАЖИ!C:C,'ИЗ ОСНОВЫ НОМЕНКЛАТУР'!D:E,2,0)</f>
        <v>#N/A</v>
      </c>
      <c r="AD1813" s="48" t="e">
        <f>VLOOKUP(C:C,'ИЗ ОСНОВЫ НОМЕНКЛАТУР'!D:F,3,0)</f>
        <v>#N/A</v>
      </c>
      <c r="AE1813" s="48" t="e">
        <f>VLOOKUP(C:C,'ИЗ ОСНОВЫ НОМЕНКЛАТУР'!D:H,5,0)</f>
        <v>#N/A</v>
      </c>
    </row>
    <row r="1814" spans="1:31" ht="9.6" customHeight="1" x14ac:dyDescent="0.2">
      <c r="A1814" s="45" t="s">
        <v>1654</v>
      </c>
      <c r="B1814" s="46" t="s">
        <v>1814</v>
      </c>
      <c r="C1814" s="46"/>
      <c r="D1814" s="44">
        <v>0</v>
      </c>
      <c r="E1814" s="44">
        <v>0</v>
      </c>
      <c r="F1814" s="48">
        <v>0</v>
      </c>
      <c r="G1814" s="48">
        <v>0</v>
      </c>
      <c r="H1814" s="44">
        <v>0</v>
      </c>
      <c r="I1814" s="44">
        <v>0</v>
      </c>
      <c r="J1814" s="44">
        <v>0</v>
      </c>
      <c r="K1814" s="48">
        <v>0</v>
      </c>
      <c r="L1814" s="49">
        <v>0</v>
      </c>
      <c r="M1814" s="49">
        <v>0</v>
      </c>
      <c r="N1814" s="10">
        <v>0</v>
      </c>
      <c r="O1814" s="10">
        <v>0</v>
      </c>
      <c r="P1814" s="10">
        <v>0</v>
      </c>
      <c r="Q1814" s="10">
        <v>0</v>
      </c>
      <c r="R1814" s="10">
        <v>0</v>
      </c>
      <c r="S1814" s="10">
        <v>0</v>
      </c>
      <c r="T1814" s="50">
        <f t="shared" si="94"/>
        <v>0</v>
      </c>
      <c r="U1814" s="50">
        <f t="shared" si="94"/>
        <v>0</v>
      </c>
      <c r="V1814" s="50">
        <f t="shared" si="94"/>
        <v>0</v>
      </c>
      <c r="W1814" s="50">
        <f t="shared" ref="W1814:AA1864" si="96">O1814/12</f>
        <v>0</v>
      </c>
      <c r="X1814" s="50">
        <f t="shared" si="96"/>
        <v>0</v>
      </c>
      <c r="Y1814" s="50">
        <f t="shared" si="96"/>
        <v>0</v>
      </c>
      <c r="Z1814" s="50">
        <f t="shared" si="96"/>
        <v>0</v>
      </c>
      <c r="AA1814" s="50">
        <f t="shared" si="96"/>
        <v>0</v>
      </c>
      <c r="AB1814" s="50">
        <f t="shared" si="95"/>
        <v>0</v>
      </c>
      <c r="AC1814" s="48" t="e">
        <f>VLOOKUP(ПРОДАЖИ!C:C,'ИЗ ОСНОВЫ НОМЕНКЛАТУР'!D:E,2,0)</f>
        <v>#N/A</v>
      </c>
      <c r="AD1814" s="48" t="e">
        <f>VLOOKUP(C:C,'ИЗ ОСНОВЫ НОМЕНКЛАТУР'!D:F,3,0)</f>
        <v>#N/A</v>
      </c>
      <c r="AE1814" s="48" t="e">
        <f>VLOOKUP(C:C,'ИЗ ОСНОВЫ НОМЕНКЛАТУР'!D:H,5,0)</f>
        <v>#N/A</v>
      </c>
    </row>
    <row r="1815" spans="1:31" ht="9.6" customHeight="1" x14ac:dyDescent="0.2">
      <c r="A1815" s="45" t="s">
        <v>1654</v>
      </c>
      <c r="B1815" s="11"/>
      <c r="C1815" s="11" t="s">
        <v>1815</v>
      </c>
      <c r="D1815" s="44">
        <v>4016</v>
      </c>
      <c r="E1815" s="44">
        <v>5700</v>
      </c>
      <c r="F1815" s="48">
        <v>13437</v>
      </c>
      <c r="G1815" s="48">
        <v>0</v>
      </c>
      <c r="H1815" s="44">
        <v>2047</v>
      </c>
      <c r="I1815" s="44">
        <v>5260</v>
      </c>
      <c r="J1815" s="44">
        <v>9</v>
      </c>
      <c r="K1815" s="48">
        <v>250</v>
      </c>
      <c r="L1815" s="49">
        <v>178445.78</v>
      </c>
      <c r="M1815" s="49">
        <v>254705.25</v>
      </c>
      <c r="N1815" s="10">
        <v>605882.44999999995</v>
      </c>
      <c r="O1815" s="10">
        <v>0</v>
      </c>
      <c r="P1815" s="10">
        <v>91791.19</v>
      </c>
      <c r="Q1815" s="10">
        <v>234855.85</v>
      </c>
      <c r="R1815" s="10">
        <v>400.86</v>
      </c>
      <c r="S1815" s="10">
        <v>11135</v>
      </c>
      <c r="T1815" s="50">
        <f t="shared" ref="T1815:AA1878" si="97">L1815/12</f>
        <v>14870.481666666667</v>
      </c>
      <c r="U1815" s="50">
        <f t="shared" si="97"/>
        <v>21225.4375</v>
      </c>
      <c r="V1815" s="50">
        <f t="shared" si="97"/>
        <v>50490.204166666663</v>
      </c>
      <c r="W1815" s="50">
        <f t="shared" si="96"/>
        <v>0</v>
      </c>
      <c r="X1815" s="50">
        <f t="shared" si="96"/>
        <v>7649.2658333333338</v>
      </c>
      <c r="Y1815" s="50">
        <f t="shared" si="96"/>
        <v>19571.320833333335</v>
      </c>
      <c r="Z1815" s="50">
        <f t="shared" si="96"/>
        <v>33.405000000000001</v>
      </c>
      <c r="AA1815" s="50">
        <f t="shared" si="96"/>
        <v>927.91666666666663</v>
      </c>
      <c r="AB1815" s="50">
        <f t="shared" si="95"/>
        <v>114768.03166666666</v>
      </c>
      <c r="AC1815" s="48" t="str">
        <f>VLOOKUP(ПРОДАЖИ!C:C,'ИЗ ОСНОВЫ НОМЕНКЛАТУР'!D:E,2,0)</f>
        <v>Крепежные системы</v>
      </c>
      <c r="AD1815" s="48" t="str">
        <f>VLOOKUP(C:C,'ИЗ ОСНОВЫ НОМЕНКЛАТУР'!D:F,3,0)</f>
        <v>Заглушки самоклеющиеся</v>
      </c>
      <c r="AE1815" s="48" t="str">
        <f>VLOOKUP(C:C,'ИЗ ОСНОВЫ НОМЕНКЛАТУР'!D:H,5,0)</f>
        <v>B</v>
      </c>
    </row>
    <row r="1816" spans="1:31" ht="9.6" customHeight="1" x14ac:dyDescent="0.2">
      <c r="A1816" s="45" t="s">
        <v>1654</v>
      </c>
      <c r="B1816" s="11"/>
      <c r="C1816" s="11" t="s">
        <v>1816</v>
      </c>
      <c r="D1816" s="44">
        <v>1500</v>
      </c>
      <c r="E1816" s="44">
        <v>3500</v>
      </c>
      <c r="F1816" s="48">
        <v>19608</v>
      </c>
      <c r="G1816" s="48">
        <v>0</v>
      </c>
      <c r="H1816" s="44">
        <v>908</v>
      </c>
      <c r="I1816" s="44">
        <v>1250</v>
      </c>
      <c r="J1816" s="44">
        <v>0</v>
      </c>
      <c r="K1816" s="48">
        <v>0</v>
      </c>
      <c r="L1816" s="49">
        <v>66420</v>
      </c>
      <c r="M1816" s="49">
        <v>154980</v>
      </c>
      <c r="N1816" s="10">
        <v>870675.95</v>
      </c>
      <c r="O1816" s="10">
        <v>0</v>
      </c>
      <c r="P1816" s="10">
        <v>40206.239999999998</v>
      </c>
      <c r="Q1816" s="10">
        <v>55350</v>
      </c>
      <c r="R1816" s="10">
        <v>0</v>
      </c>
      <c r="S1816" s="10">
        <v>0</v>
      </c>
      <c r="T1816" s="50">
        <f t="shared" si="97"/>
        <v>5535</v>
      </c>
      <c r="U1816" s="50">
        <f t="shared" si="97"/>
        <v>12915</v>
      </c>
      <c r="V1816" s="50">
        <f t="shared" si="97"/>
        <v>72556.329166666663</v>
      </c>
      <c r="W1816" s="50">
        <f t="shared" si="96"/>
        <v>0</v>
      </c>
      <c r="X1816" s="50">
        <f t="shared" si="96"/>
        <v>3350.52</v>
      </c>
      <c r="Y1816" s="50">
        <f t="shared" si="96"/>
        <v>4612.5</v>
      </c>
      <c r="Z1816" s="50">
        <f t="shared" si="96"/>
        <v>0</v>
      </c>
      <c r="AA1816" s="50">
        <f t="shared" si="96"/>
        <v>0</v>
      </c>
      <c r="AB1816" s="50">
        <f t="shared" si="95"/>
        <v>98969.349166666667</v>
      </c>
      <c r="AC1816" s="48" t="str">
        <f>VLOOKUP(ПРОДАЖИ!C:C,'ИЗ ОСНОВЫ НОМЕНКЛАТУР'!D:E,2,0)</f>
        <v>Крепежные системы</v>
      </c>
      <c r="AD1816" s="48" t="str">
        <f>VLOOKUP(C:C,'ИЗ ОСНОВЫ НОМЕНКЛАТУР'!D:F,3,0)</f>
        <v>Заглушки самоклеющиеся</v>
      </c>
      <c r="AE1816" s="48" t="str">
        <f>VLOOKUP(C:C,'ИЗ ОСНОВЫ НОМЕНКЛАТУР'!D:H,5,0)</f>
        <v>B</v>
      </c>
    </row>
    <row r="1817" spans="1:31" ht="9.6" customHeight="1" x14ac:dyDescent="0.2">
      <c r="A1817" s="45" t="s">
        <v>1654</v>
      </c>
      <c r="B1817" s="11"/>
      <c r="C1817" s="11" t="s">
        <v>1817</v>
      </c>
      <c r="D1817" s="44">
        <v>3386</v>
      </c>
      <c r="E1817" s="44">
        <v>1300</v>
      </c>
      <c r="F1817" s="48">
        <v>4830</v>
      </c>
      <c r="G1817" s="48">
        <v>0</v>
      </c>
      <c r="H1817" s="44">
        <v>852</v>
      </c>
      <c r="I1817" s="44">
        <v>1850</v>
      </c>
      <c r="J1817" s="44">
        <v>128</v>
      </c>
      <c r="K1817" s="48">
        <v>100</v>
      </c>
      <c r="L1817" s="49">
        <v>151487.21</v>
      </c>
      <c r="M1817" s="49">
        <v>58141</v>
      </c>
      <c r="N1817" s="10">
        <v>214593.88</v>
      </c>
      <c r="O1817" s="10">
        <v>0</v>
      </c>
      <c r="P1817" s="10">
        <v>37874.22</v>
      </c>
      <c r="Q1817" s="10">
        <v>82143.600000000006</v>
      </c>
      <c r="R1817" s="10">
        <v>5868.66</v>
      </c>
      <c r="S1817" s="10">
        <v>4566.96</v>
      </c>
      <c r="T1817" s="50">
        <f t="shared" si="97"/>
        <v>12623.934166666666</v>
      </c>
      <c r="U1817" s="50">
        <f t="shared" si="97"/>
        <v>4845.083333333333</v>
      </c>
      <c r="V1817" s="50">
        <f t="shared" si="97"/>
        <v>17882.823333333334</v>
      </c>
      <c r="W1817" s="50">
        <f t="shared" si="96"/>
        <v>0</v>
      </c>
      <c r="X1817" s="50">
        <f t="shared" si="96"/>
        <v>3156.1849999999999</v>
      </c>
      <c r="Y1817" s="50">
        <f t="shared" si="96"/>
        <v>6845.3</v>
      </c>
      <c r="Z1817" s="50">
        <f t="shared" si="96"/>
        <v>489.05500000000001</v>
      </c>
      <c r="AA1817" s="50">
        <f t="shared" si="96"/>
        <v>380.58</v>
      </c>
      <c r="AB1817" s="50">
        <f t="shared" si="95"/>
        <v>46222.960833333338</v>
      </c>
      <c r="AC1817" s="48" t="str">
        <f>VLOOKUP(ПРОДАЖИ!C:C,'ИЗ ОСНОВЫ НОМЕНКЛАТУР'!D:E,2,0)</f>
        <v>Крепежные системы</v>
      </c>
      <c r="AD1817" s="48" t="str">
        <f>VLOOKUP(C:C,'ИЗ ОСНОВЫ НОМЕНКЛАТУР'!D:F,3,0)</f>
        <v>Заглушки самоклеющиеся</v>
      </c>
      <c r="AE1817" s="48" t="str">
        <f>VLOOKUP(C:C,'ИЗ ОСНОВЫ НОМЕНКЛАТУР'!D:H,5,0)</f>
        <v>B</v>
      </c>
    </row>
    <row r="1818" spans="1:31" ht="9.6" customHeight="1" x14ac:dyDescent="0.2">
      <c r="A1818" s="45" t="s">
        <v>1654</v>
      </c>
      <c r="B1818" s="11"/>
      <c r="C1818" s="11" t="s">
        <v>1818</v>
      </c>
      <c r="D1818" s="44">
        <v>967</v>
      </c>
      <c r="E1818" s="44">
        <v>1400</v>
      </c>
      <c r="F1818" s="48">
        <v>4856</v>
      </c>
      <c r="G1818" s="48">
        <v>0</v>
      </c>
      <c r="H1818" s="44">
        <v>574</v>
      </c>
      <c r="I1818" s="44">
        <v>1610</v>
      </c>
      <c r="J1818" s="44">
        <v>0</v>
      </c>
      <c r="K1818" s="48">
        <v>0</v>
      </c>
      <c r="L1818" s="49">
        <v>43019.71</v>
      </c>
      <c r="M1818" s="49">
        <v>62164.73</v>
      </c>
      <c r="N1818" s="10">
        <v>217250.38</v>
      </c>
      <c r="O1818" s="10">
        <v>0</v>
      </c>
      <c r="P1818" s="10">
        <v>25555.62</v>
      </c>
      <c r="Q1818" s="10">
        <v>71574.8</v>
      </c>
      <c r="R1818" s="10">
        <v>0</v>
      </c>
      <c r="S1818" s="10">
        <v>0</v>
      </c>
      <c r="T1818" s="50">
        <f t="shared" si="97"/>
        <v>3584.9758333333334</v>
      </c>
      <c r="U1818" s="50">
        <f t="shared" si="97"/>
        <v>5180.3941666666669</v>
      </c>
      <c r="V1818" s="50">
        <f t="shared" si="97"/>
        <v>18104.198333333334</v>
      </c>
      <c r="W1818" s="50">
        <f t="shared" si="96"/>
        <v>0</v>
      </c>
      <c r="X1818" s="50">
        <f t="shared" si="96"/>
        <v>2129.6349999999998</v>
      </c>
      <c r="Y1818" s="50">
        <f t="shared" si="96"/>
        <v>5964.5666666666666</v>
      </c>
      <c r="Z1818" s="50">
        <f t="shared" si="96"/>
        <v>0</v>
      </c>
      <c r="AA1818" s="50">
        <f t="shared" si="96"/>
        <v>0</v>
      </c>
      <c r="AB1818" s="50">
        <f t="shared" si="95"/>
        <v>34963.770000000004</v>
      </c>
      <c r="AC1818" s="48" t="str">
        <f>VLOOKUP(ПРОДАЖИ!C:C,'ИЗ ОСНОВЫ НОМЕНКЛАТУР'!D:E,2,0)</f>
        <v>Крепежные системы</v>
      </c>
      <c r="AD1818" s="48" t="str">
        <f>VLOOKUP(C:C,'ИЗ ОСНОВЫ НОМЕНКЛАТУР'!D:F,3,0)</f>
        <v>Заглушки самоклеющиеся</v>
      </c>
      <c r="AE1818" s="48" t="str">
        <f>VLOOKUP(C:C,'ИЗ ОСНОВЫ НОМЕНКЛАТУР'!D:H,5,0)</f>
        <v>C</v>
      </c>
    </row>
    <row r="1819" spans="1:31" ht="9.6" customHeight="1" x14ac:dyDescent="0.2">
      <c r="A1819" s="45" t="s">
        <v>1654</v>
      </c>
      <c r="B1819" s="11"/>
      <c r="C1819" s="11" t="s">
        <v>1819</v>
      </c>
      <c r="D1819" s="44">
        <v>1183</v>
      </c>
      <c r="E1819" s="44">
        <v>1150</v>
      </c>
      <c r="F1819" s="48">
        <v>4758</v>
      </c>
      <c r="G1819" s="48">
        <v>0</v>
      </c>
      <c r="H1819" s="44">
        <v>783</v>
      </c>
      <c r="I1819" s="44">
        <v>1610</v>
      </c>
      <c r="J1819" s="44">
        <v>507</v>
      </c>
      <c r="K1819" s="48">
        <v>0</v>
      </c>
      <c r="L1819" s="49">
        <v>71484.87</v>
      </c>
      <c r="M1819" s="49">
        <v>65456</v>
      </c>
      <c r="N1819" s="10">
        <v>295744.38</v>
      </c>
      <c r="O1819" s="10">
        <v>0</v>
      </c>
      <c r="P1819" s="10">
        <v>48820.01</v>
      </c>
      <c r="Q1819" s="10">
        <v>96575.2</v>
      </c>
      <c r="R1819" s="10">
        <v>31294.39</v>
      </c>
      <c r="S1819" s="10">
        <v>0</v>
      </c>
      <c r="T1819" s="50">
        <f t="shared" si="97"/>
        <v>5957.0724999999993</v>
      </c>
      <c r="U1819" s="50">
        <f t="shared" si="97"/>
        <v>5454.666666666667</v>
      </c>
      <c r="V1819" s="50">
        <f t="shared" si="97"/>
        <v>24645.365000000002</v>
      </c>
      <c r="W1819" s="50">
        <f t="shared" si="96"/>
        <v>0</v>
      </c>
      <c r="X1819" s="50">
        <f t="shared" si="96"/>
        <v>4068.334166666667</v>
      </c>
      <c r="Y1819" s="50">
        <f t="shared" si="96"/>
        <v>8047.9333333333334</v>
      </c>
      <c r="Z1819" s="50">
        <f t="shared" si="96"/>
        <v>2607.8658333333333</v>
      </c>
      <c r="AA1819" s="50">
        <f t="shared" si="96"/>
        <v>0</v>
      </c>
      <c r="AB1819" s="50">
        <f t="shared" si="95"/>
        <v>50781.237500000003</v>
      </c>
      <c r="AC1819" s="48" t="str">
        <f>VLOOKUP(ПРОДАЖИ!C:C,'ИЗ ОСНОВЫ НОМЕНКЛАТУР'!D:E,2,0)</f>
        <v>Крепежные системы</v>
      </c>
      <c r="AD1819" s="48" t="str">
        <f>VLOOKUP(C:C,'ИЗ ОСНОВЫ НОМЕНКЛАТУР'!D:F,3,0)</f>
        <v>Заглушки самоклеющиеся</v>
      </c>
      <c r="AE1819" s="48" t="str">
        <f>VLOOKUP(C:C,'ИЗ ОСНОВЫ НОМЕНКЛАТУР'!D:H,5,0)</f>
        <v>C</v>
      </c>
    </row>
    <row r="1820" spans="1:31" ht="9.6" customHeight="1" x14ac:dyDescent="0.2">
      <c r="A1820" s="45" t="s">
        <v>1654</v>
      </c>
      <c r="B1820" s="11"/>
      <c r="C1820" s="11" t="s">
        <v>1820</v>
      </c>
      <c r="D1820" s="44">
        <v>1517</v>
      </c>
      <c r="E1820" s="44">
        <v>100</v>
      </c>
      <c r="F1820" s="48">
        <v>2016</v>
      </c>
      <c r="G1820" s="48">
        <v>0</v>
      </c>
      <c r="H1820" s="44">
        <v>613</v>
      </c>
      <c r="I1820" s="44">
        <v>945</v>
      </c>
      <c r="J1820" s="44">
        <v>0</v>
      </c>
      <c r="K1820" s="48">
        <v>0</v>
      </c>
      <c r="L1820" s="49">
        <v>60297.9</v>
      </c>
      <c r="M1820" s="49">
        <v>3990</v>
      </c>
      <c r="N1820" s="10">
        <v>80511.14</v>
      </c>
      <c r="O1820" s="10">
        <v>0</v>
      </c>
      <c r="P1820" s="10">
        <v>24458.7</v>
      </c>
      <c r="Q1820" s="10">
        <v>39330.949999999997</v>
      </c>
      <c r="R1820" s="10">
        <v>0</v>
      </c>
      <c r="S1820" s="10">
        <v>0</v>
      </c>
      <c r="T1820" s="50">
        <f t="shared" si="97"/>
        <v>5024.8249999999998</v>
      </c>
      <c r="U1820" s="50">
        <f t="shared" si="97"/>
        <v>332.5</v>
      </c>
      <c r="V1820" s="50">
        <f t="shared" si="97"/>
        <v>6709.2616666666663</v>
      </c>
      <c r="W1820" s="50">
        <f t="shared" si="96"/>
        <v>0</v>
      </c>
      <c r="X1820" s="50">
        <f t="shared" si="96"/>
        <v>2038.2250000000001</v>
      </c>
      <c r="Y1820" s="50">
        <f t="shared" si="96"/>
        <v>3277.5791666666664</v>
      </c>
      <c r="Z1820" s="50">
        <f t="shared" si="96"/>
        <v>0</v>
      </c>
      <c r="AA1820" s="50">
        <f t="shared" si="96"/>
        <v>0</v>
      </c>
      <c r="AB1820" s="50">
        <f t="shared" si="95"/>
        <v>17382.390833333331</v>
      </c>
      <c r="AC1820" s="48" t="str">
        <f>VLOOKUP(ПРОДАЖИ!C:C,'ИЗ ОСНОВЫ НОМЕНКЛАТУР'!D:E,2,0)</f>
        <v>Крепежные системы</v>
      </c>
      <c r="AD1820" s="48" t="str">
        <f>VLOOKUP(C:C,'ИЗ ОСНОВЫ НОМЕНКЛАТУР'!D:F,3,0)</f>
        <v>Заглушки самоклеющиеся</v>
      </c>
      <c r="AE1820" s="48" t="str">
        <f>VLOOKUP(C:C,'ИЗ ОСНОВЫ НОМЕНКЛАТУР'!D:H,5,0)</f>
        <v>C</v>
      </c>
    </row>
    <row r="1821" spans="1:31" ht="9.6" customHeight="1" x14ac:dyDescent="0.2">
      <c r="A1821" s="45" t="s">
        <v>1654</v>
      </c>
      <c r="B1821" s="11"/>
      <c r="C1821" s="11" t="s">
        <v>1821</v>
      </c>
      <c r="D1821" s="44">
        <v>4079</v>
      </c>
      <c r="E1821" s="44">
        <v>375</v>
      </c>
      <c r="F1821" s="48">
        <v>49</v>
      </c>
      <c r="G1821" s="48">
        <v>0</v>
      </c>
      <c r="H1821" s="44">
        <v>0</v>
      </c>
      <c r="I1821" s="44">
        <v>0</v>
      </c>
      <c r="J1821" s="44">
        <v>493</v>
      </c>
      <c r="K1821" s="48">
        <v>0</v>
      </c>
      <c r="L1821" s="49">
        <v>214176.99</v>
      </c>
      <c r="M1821" s="49">
        <v>17840.52</v>
      </c>
      <c r="N1821" s="10">
        <v>2383.9699999999998</v>
      </c>
      <c r="O1821" s="10">
        <v>0</v>
      </c>
      <c r="P1821" s="10">
        <v>0</v>
      </c>
      <c r="Q1821" s="10">
        <v>0</v>
      </c>
      <c r="R1821" s="10">
        <v>22275.74</v>
      </c>
      <c r="S1821" s="10">
        <v>0</v>
      </c>
      <c r="T1821" s="50">
        <f t="shared" si="97"/>
        <v>17848.0825</v>
      </c>
      <c r="U1821" s="50">
        <f t="shared" si="97"/>
        <v>1486.71</v>
      </c>
      <c r="V1821" s="50">
        <f t="shared" si="97"/>
        <v>198.66416666666666</v>
      </c>
      <c r="W1821" s="50">
        <f t="shared" si="96"/>
        <v>0</v>
      </c>
      <c r="X1821" s="50">
        <f t="shared" si="96"/>
        <v>0</v>
      </c>
      <c r="Y1821" s="50">
        <f t="shared" si="96"/>
        <v>0</v>
      </c>
      <c r="Z1821" s="50">
        <f t="shared" si="96"/>
        <v>1856.3116666666667</v>
      </c>
      <c r="AA1821" s="50">
        <f t="shared" si="96"/>
        <v>0</v>
      </c>
      <c r="AB1821" s="50">
        <f t="shared" si="95"/>
        <v>21389.768333333333</v>
      </c>
      <c r="AC1821" s="48" t="str">
        <f>VLOOKUP(ПРОДАЖИ!C:C,'ИЗ ОСНОВЫ НОМЕНКЛАТУР'!D:E,2,0)</f>
        <v>Крепежные системы</v>
      </c>
      <c r="AD1821" s="48" t="str">
        <f>VLOOKUP(C:C,'ИЗ ОСНОВЫ НОМЕНКЛАТУР'!D:F,3,0)</f>
        <v>Заглушки самоклеющиеся</v>
      </c>
      <c r="AE1821" s="48" t="str">
        <f>VLOOKUP(C:C,'ИЗ ОСНОВЫ НОМЕНКЛАТУР'!D:H,5,0)</f>
        <v>C</v>
      </c>
    </row>
    <row r="1822" spans="1:31" ht="9.6" customHeight="1" x14ac:dyDescent="0.2">
      <c r="A1822" s="45" t="s">
        <v>1654</v>
      </c>
      <c r="B1822" s="11"/>
      <c r="C1822" s="11" t="s">
        <v>1822</v>
      </c>
      <c r="D1822" s="44">
        <v>1602</v>
      </c>
      <c r="E1822" s="44">
        <v>1400</v>
      </c>
      <c r="F1822" s="48">
        <v>2722</v>
      </c>
      <c r="G1822" s="48">
        <v>0</v>
      </c>
      <c r="H1822" s="44">
        <v>422</v>
      </c>
      <c r="I1822" s="44">
        <v>800</v>
      </c>
      <c r="J1822" s="44">
        <v>193</v>
      </c>
      <c r="K1822" s="48">
        <v>0</v>
      </c>
      <c r="L1822" s="49">
        <v>75879.460000000006</v>
      </c>
      <c r="M1822" s="49">
        <v>65076</v>
      </c>
      <c r="N1822" s="10">
        <v>144629.70000000001</v>
      </c>
      <c r="O1822" s="10">
        <v>0</v>
      </c>
      <c r="P1822" s="10">
        <v>24221.94</v>
      </c>
      <c r="Q1822" s="10">
        <v>47760</v>
      </c>
      <c r="R1822" s="10">
        <v>11522.1</v>
      </c>
      <c r="S1822" s="10">
        <v>0</v>
      </c>
      <c r="T1822" s="50">
        <f t="shared" si="97"/>
        <v>6323.2883333333339</v>
      </c>
      <c r="U1822" s="50">
        <f t="shared" si="97"/>
        <v>5423</v>
      </c>
      <c r="V1822" s="50">
        <f t="shared" si="97"/>
        <v>12052.475</v>
      </c>
      <c r="W1822" s="50">
        <f t="shared" si="96"/>
        <v>0</v>
      </c>
      <c r="X1822" s="50">
        <f t="shared" si="96"/>
        <v>2018.4949999999999</v>
      </c>
      <c r="Y1822" s="50">
        <f t="shared" si="96"/>
        <v>3980</v>
      </c>
      <c r="Z1822" s="50">
        <f t="shared" si="96"/>
        <v>960.17500000000007</v>
      </c>
      <c r="AA1822" s="50">
        <f t="shared" si="96"/>
        <v>0</v>
      </c>
      <c r="AB1822" s="50">
        <f t="shared" si="95"/>
        <v>30757.433333333334</v>
      </c>
      <c r="AC1822" s="48" t="str">
        <f>VLOOKUP(ПРОДАЖИ!C:C,'ИЗ ОСНОВЫ НОМЕНКЛАТУР'!D:E,2,0)</f>
        <v>Крепежные системы</v>
      </c>
      <c r="AD1822" s="48" t="str">
        <f>VLOOKUP(C:C,'ИЗ ОСНОВЫ НОМЕНКЛАТУР'!D:F,3,0)</f>
        <v>Заглушки самоклеющиеся</v>
      </c>
      <c r="AE1822" s="48" t="str">
        <f>VLOOKUP(C:C,'ИЗ ОСНОВЫ НОМЕНКЛАТУР'!D:H,5,0)</f>
        <v>C</v>
      </c>
    </row>
    <row r="1823" spans="1:31" ht="9.6" customHeight="1" x14ac:dyDescent="0.2">
      <c r="A1823" s="45" t="s">
        <v>1654</v>
      </c>
      <c r="B1823" s="11"/>
      <c r="C1823" s="11" t="s">
        <v>1823</v>
      </c>
      <c r="D1823" s="44">
        <v>534</v>
      </c>
      <c r="E1823" s="44">
        <v>2500</v>
      </c>
      <c r="F1823" s="48">
        <v>1713</v>
      </c>
      <c r="G1823" s="48">
        <v>0</v>
      </c>
      <c r="H1823" s="44">
        <v>896</v>
      </c>
      <c r="I1823" s="44">
        <v>614</v>
      </c>
      <c r="J1823" s="44">
        <v>214</v>
      </c>
      <c r="K1823" s="48">
        <v>0</v>
      </c>
      <c r="L1823" s="49">
        <v>28033.360000000001</v>
      </c>
      <c r="M1823" s="49">
        <v>121266.85</v>
      </c>
      <c r="N1823" s="10">
        <v>90188.26</v>
      </c>
      <c r="O1823" s="10">
        <v>0</v>
      </c>
      <c r="P1823" s="10">
        <v>42461.440000000002</v>
      </c>
      <c r="Q1823" s="10">
        <v>29097.46</v>
      </c>
      <c r="R1823" s="10">
        <v>9662.68</v>
      </c>
      <c r="S1823" s="10">
        <v>0</v>
      </c>
      <c r="T1823" s="50">
        <f t="shared" si="97"/>
        <v>2336.1133333333332</v>
      </c>
      <c r="U1823" s="50">
        <f t="shared" si="97"/>
        <v>10105.570833333333</v>
      </c>
      <c r="V1823" s="50">
        <f t="shared" si="97"/>
        <v>7515.6883333333326</v>
      </c>
      <c r="W1823" s="50">
        <f t="shared" si="96"/>
        <v>0</v>
      </c>
      <c r="X1823" s="50">
        <f t="shared" si="96"/>
        <v>3538.4533333333334</v>
      </c>
      <c r="Y1823" s="50">
        <f t="shared" si="96"/>
        <v>2424.7883333333334</v>
      </c>
      <c r="Z1823" s="50">
        <f t="shared" si="96"/>
        <v>805.22333333333336</v>
      </c>
      <c r="AA1823" s="50">
        <f t="shared" si="96"/>
        <v>0</v>
      </c>
      <c r="AB1823" s="50">
        <f t="shared" si="95"/>
        <v>26725.837500000001</v>
      </c>
      <c r="AC1823" s="48" t="str">
        <f>VLOOKUP(ПРОДАЖИ!C:C,'ИЗ ОСНОВЫ НОМЕНКЛАТУР'!D:E,2,0)</f>
        <v>Крепежные системы</v>
      </c>
      <c r="AD1823" s="48" t="str">
        <f>VLOOKUP(C:C,'ИЗ ОСНОВЫ НОМЕНКЛАТУР'!D:F,3,0)</f>
        <v>Заглушки самоклеющиеся</v>
      </c>
      <c r="AE1823" s="48" t="str">
        <f>VLOOKUP(C:C,'ИЗ ОСНОВЫ НОМЕНКЛАТУР'!D:H,5,0)</f>
        <v>C</v>
      </c>
    </row>
    <row r="1824" spans="1:31" ht="9.6" customHeight="1" x14ac:dyDescent="0.2">
      <c r="A1824" s="45" t="s">
        <v>1654</v>
      </c>
      <c r="B1824" s="11"/>
      <c r="C1824" s="11" t="s">
        <v>1824</v>
      </c>
      <c r="D1824" s="44">
        <v>1784</v>
      </c>
      <c r="E1824" s="44">
        <v>0</v>
      </c>
      <c r="F1824" s="48">
        <v>1741</v>
      </c>
      <c r="G1824" s="48">
        <v>0</v>
      </c>
      <c r="H1824" s="44">
        <v>250</v>
      </c>
      <c r="I1824" s="44">
        <v>0</v>
      </c>
      <c r="J1824" s="44">
        <v>183</v>
      </c>
      <c r="K1824" s="48">
        <v>0</v>
      </c>
      <c r="L1824" s="49">
        <v>79144.240000000005</v>
      </c>
      <c r="M1824" s="49">
        <v>0</v>
      </c>
      <c r="N1824" s="10">
        <v>78346.720000000001</v>
      </c>
      <c r="O1824" s="10">
        <v>0</v>
      </c>
      <c r="P1824" s="10">
        <v>11070</v>
      </c>
      <c r="Q1824" s="10">
        <v>0</v>
      </c>
      <c r="R1824" s="10">
        <v>8991.23</v>
      </c>
      <c r="S1824" s="10">
        <v>0</v>
      </c>
      <c r="T1824" s="50">
        <f t="shared" si="97"/>
        <v>6595.3533333333335</v>
      </c>
      <c r="U1824" s="50">
        <f t="shared" si="97"/>
        <v>0</v>
      </c>
      <c r="V1824" s="50">
        <f t="shared" si="97"/>
        <v>6528.8933333333334</v>
      </c>
      <c r="W1824" s="50">
        <f t="shared" si="96"/>
        <v>0</v>
      </c>
      <c r="X1824" s="50">
        <f t="shared" si="96"/>
        <v>922.5</v>
      </c>
      <c r="Y1824" s="50">
        <f t="shared" si="96"/>
        <v>0</v>
      </c>
      <c r="Z1824" s="50">
        <f t="shared" si="96"/>
        <v>749.26916666666659</v>
      </c>
      <c r="AA1824" s="50">
        <f t="shared" si="96"/>
        <v>0</v>
      </c>
      <c r="AB1824" s="50">
        <f t="shared" si="95"/>
        <v>14796.015833333333</v>
      </c>
      <c r="AC1824" s="48" t="str">
        <f>VLOOKUP(ПРОДАЖИ!C:C,'ИЗ ОСНОВЫ НОМЕНКЛАТУР'!D:E,2,0)</f>
        <v>Крепежные системы</v>
      </c>
      <c r="AD1824" s="48" t="str">
        <f>VLOOKUP(C:C,'ИЗ ОСНОВЫ НОМЕНКЛАТУР'!D:F,3,0)</f>
        <v>Заглушки самоклеющиеся</v>
      </c>
      <c r="AE1824" s="48" t="str">
        <f>VLOOKUP(C:C,'ИЗ ОСНОВЫ НОМЕНКЛАТУР'!D:H,5,0)</f>
        <v>C</v>
      </c>
    </row>
    <row r="1825" spans="1:31" ht="9.6" customHeight="1" x14ac:dyDescent="0.2">
      <c r="A1825" s="45" t="s">
        <v>1654</v>
      </c>
      <c r="B1825" s="11"/>
      <c r="C1825" s="11" t="s">
        <v>1825</v>
      </c>
      <c r="D1825" s="44">
        <v>390</v>
      </c>
      <c r="E1825" s="44">
        <v>600</v>
      </c>
      <c r="F1825" s="48">
        <v>1914</v>
      </c>
      <c r="G1825" s="48">
        <v>0</v>
      </c>
      <c r="H1825" s="44">
        <v>201</v>
      </c>
      <c r="I1825" s="44">
        <v>550</v>
      </c>
      <c r="J1825" s="44">
        <v>257</v>
      </c>
      <c r="K1825" s="48">
        <v>0</v>
      </c>
      <c r="L1825" s="49">
        <v>17191.37</v>
      </c>
      <c r="M1825" s="49">
        <v>26378.67</v>
      </c>
      <c r="N1825" s="10">
        <v>85698.33</v>
      </c>
      <c r="O1825" s="10">
        <v>0</v>
      </c>
      <c r="P1825" s="10">
        <v>9185.7999999999993</v>
      </c>
      <c r="Q1825" s="10">
        <v>25110</v>
      </c>
      <c r="R1825" s="10">
        <v>11701.68</v>
      </c>
      <c r="S1825" s="10">
        <v>0</v>
      </c>
      <c r="T1825" s="50">
        <f t="shared" si="97"/>
        <v>1432.6141666666665</v>
      </c>
      <c r="U1825" s="50">
        <f t="shared" si="97"/>
        <v>2198.2224999999999</v>
      </c>
      <c r="V1825" s="50">
        <f t="shared" si="97"/>
        <v>7141.5275000000001</v>
      </c>
      <c r="W1825" s="50">
        <f t="shared" si="96"/>
        <v>0</v>
      </c>
      <c r="X1825" s="50">
        <f t="shared" si="96"/>
        <v>765.48333333333323</v>
      </c>
      <c r="Y1825" s="50">
        <f t="shared" si="96"/>
        <v>2092.5</v>
      </c>
      <c r="Z1825" s="50">
        <f t="shared" si="96"/>
        <v>975.14</v>
      </c>
      <c r="AA1825" s="50">
        <f t="shared" si="96"/>
        <v>0</v>
      </c>
      <c r="AB1825" s="50">
        <f t="shared" si="95"/>
        <v>14605.487499999999</v>
      </c>
      <c r="AC1825" s="48" t="str">
        <f>VLOOKUP(ПРОДАЖИ!C:C,'ИЗ ОСНОВЫ НОМЕНКЛАТУР'!D:E,2,0)</f>
        <v>Крепежные системы</v>
      </c>
      <c r="AD1825" s="48" t="str">
        <f>VLOOKUP(C:C,'ИЗ ОСНОВЫ НОМЕНКЛАТУР'!D:F,3,0)</f>
        <v>Заглушки самоклеющиеся</v>
      </c>
      <c r="AE1825" s="48" t="str">
        <f>VLOOKUP(C:C,'ИЗ ОСНОВЫ НОМЕНКЛАТУР'!D:H,5,0)</f>
        <v>C</v>
      </c>
    </row>
    <row r="1826" spans="1:31" ht="9.6" customHeight="1" x14ac:dyDescent="0.2">
      <c r="A1826" s="45" t="s">
        <v>1654</v>
      </c>
      <c r="B1826" s="11"/>
      <c r="C1826" s="11" t="s">
        <v>1826</v>
      </c>
      <c r="D1826" s="44">
        <v>65</v>
      </c>
      <c r="E1826" s="44">
        <v>100</v>
      </c>
      <c r="F1826" s="48">
        <v>1572</v>
      </c>
      <c r="G1826" s="48">
        <v>0</v>
      </c>
      <c r="H1826" s="44">
        <v>273</v>
      </c>
      <c r="I1826" s="44">
        <v>1370</v>
      </c>
      <c r="J1826" s="44">
        <v>29</v>
      </c>
      <c r="K1826" s="48">
        <v>0</v>
      </c>
      <c r="L1826" s="49">
        <v>3292.01</v>
      </c>
      <c r="M1826" s="49">
        <v>5080</v>
      </c>
      <c r="N1826" s="10">
        <v>75413.570000000007</v>
      </c>
      <c r="O1826" s="10">
        <v>0</v>
      </c>
      <c r="P1826" s="10">
        <v>13418.48</v>
      </c>
      <c r="Q1826" s="10">
        <v>64428</v>
      </c>
      <c r="R1826" s="10">
        <v>1296.8800000000001</v>
      </c>
      <c r="S1826" s="10">
        <v>0</v>
      </c>
      <c r="T1826" s="50">
        <f t="shared" si="97"/>
        <v>274.3341666666667</v>
      </c>
      <c r="U1826" s="50">
        <f t="shared" si="97"/>
        <v>423.33333333333331</v>
      </c>
      <c r="V1826" s="50">
        <f t="shared" si="97"/>
        <v>6284.4641666666676</v>
      </c>
      <c r="W1826" s="50">
        <f t="shared" si="96"/>
        <v>0</v>
      </c>
      <c r="X1826" s="50">
        <f t="shared" si="96"/>
        <v>1118.2066666666667</v>
      </c>
      <c r="Y1826" s="50">
        <f t="shared" si="96"/>
        <v>5369</v>
      </c>
      <c r="Z1826" s="50">
        <f t="shared" si="96"/>
        <v>108.07333333333334</v>
      </c>
      <c r="AA1826" s="50">
        <f t="shared" si="96"/>
        <v>0</v>
      </c>
      <c r="AB1826" s="50">
        <f t="shared" si="95"/>
        <v>13577.411666666669</v>
      </c>
      <c r="AC1826" s="48" t="str">
        <f>VLOOKUP(ПРОДАЖИ!C:C,'ИЗ ОСНОВЫ НОМЕНКЛАТУР'!D:E,2,0)</f>
        <v>Крепежные системы</v>
      </c>
      <c r="AD1826" s="48" t="str">
        <f>VLOOKUP(C:C,'ИЗ ОСНОВЫ НОМЕНКЛАТУР'!D:F,3,0)</f>
        <v>Заглушки самоклеющиеся</v>
      </c>
      <c r="AE1826" s="48" t="str">
        <f>VLOOKUP(C:C,'ИЗ ОСНОВЫ НОМЕНКЛАТУР'!D:H,5,0)</f>
        <v>C</v>
      </c>
    </row>
    <row r="1827" spans="1:31" ht="9.6" customHeight="1" x14ac:dyDescent="0.2">
      <c r="A1827" s="45" t="s">
        <v>1654</v>
      </c>
      <c r="B1827" s="11"/>
      <c r="C1827" s="11" t="s">
        <v>1827</v>
      </c>
      <c r="D1827" s="44">
        <v>434</v>
      </c>
      <c r="E1827" s="44">
        <v>300</v>
      </c>
      <c r="F1827" s="48">
        <v>1794</v>
      </c>
      <c r="G1827" s="48">
        <v>0</v>
      </c>
      <c r="H1827" s="44">
        <v>268</v>
      </c>
      <c r="I1827" s="44">
        <v>210</v>
      </c>
      <c r="J1827" s="44">
        <v>159</v>
      </c>
      <c r="K1827" s="48">
        <v>0</v>
      </c>
      <c r="L1827" s="49">
        <v>21321.65</v>
      </c>
      <c r="M1827" s="49">
        <v>14754.64</v>
      </c>
      <c r="N1827" s="10">
        <v>86699.95</v>
      </c>
      <c r="O1827" s="10">
        <v>0</v>
      </c>
      <c r="P1827" s="10">
        <v>12700.52</v>
      </c>
      <c r="Q1827" s="10">
        <v>9951.9</v>
      </c>
      <c r="R1827" s="10">
        <v>7102.9</v>
      </c>
      <c r="S1827" s="10">
        <v>0</v>
      </c>
      <c r="T1827" s="50">
        <f t="shared" si="97"/>
        <v>1776.8041666666668</v>
      </c>
      <c r="U1827" s="50">
        <f t="shared" si="97"/>
        <v>1229.5533333333333</v>
      </c>
      <c r="V1827" s="50">
        <f t="shared" si="97"/>
        <v>7224.9958333333334</v>
      </c>
      <c r="W1827" s="50">
        <f t="shared" si="96"/>
        <v>0</v>
      </c>
      <c r="X1827" s="50">
        <f t="shared" si="96"/>
        <v>1058.3766666666668</v>
      </c>
      <c r="Y1827" s="50">
        <f t="shared" si="96"/>
        <v>829.32499999999993</v>
      </c>
      <c r="Z1827" s="50">
        <f t="shared" si="96"/>
        <v>591.9083333333333</v>
      </c>
      <c r="AA1827" s="50">
        <f t="shared" si="96"/>
        <v>0</v>
      </c>
      <c r="AB1827" s="50">
        <f t="shared" si="95"/>
        <v>12710.963333333333</v>
      </c>
      <c r="AC1827" s="48" t="str">
        <f>VLOOKUP(ПРОДАЖИ!C:C,'ИЗ ОСНОВЫ НОМЕНКЛАТУР'!D:E,2,0)</f>
        <v>Крепежные системы</v>
      </c>
      <c r="AD1827" s="48" t="str">
        <f>VLOOKUP(C:C,'ИЗ ОСНОВЫ НОМЕНКЛАТУР'!D:F,3,0)</f>
        <v>Заглушки самоклеющиеся</v>
      </c>
      <c r="AE1827" s="48" t="str">
        <f>VLOOKUP(C:C,'ИЗ ОСНОВЫ НОМЕНКЛАТУР'!D:H,5,0)</f>
        <v>C</v>
      </c>
    </row>
    <row r="1828" spans="1:31" ht="9.6" customHeight="1" x14ac:dyDescent="0.2">
      <c r="A1828" s="45" t="s">
        <v>1654</v>
      </c>
      <c r="B1828" s="11"/>
      <c r="C1828" s="11" t="s">
        <v>1828</v>
      </c>
      <c r="D1828" s="44">
        <v>400</v>
      </c>
      <c r="E1828" s="44">
        <v>1300</v>
      </c>
      <c r="F1828" s="48">
        <v>497</v>
      </c>
      <c r="G1828" s="48">
        <v>0</v>
      </c>
      <c r="H1828" s="44">
        <v>236</v>
      </c>
      <c r="I1828" s="44">
        <v>410</v>
      </c>
      <c r="J1828" s="44">
        <v>109</v>
      </c>
      <c r="K1828" s="48">
        <v>150</v>
      </c>
      <c r="L1828" s="49">
        <v>22210.38</v>
      </c>
      <c r="M1828" s="49">
        <v>71942</v>
      </c>
      <c r="N1828" s="10">
        <v>27580.35</v>
      </c>
      <c r="O1828" s="10">
        <v>0</v>
      </c>
      <c r="P1828" s="10">
        <v>13079.88</v>
      </c>
      <c r="Q1828" s="10">
        <v>22732.65</v>
      </c>
      <c r="R1828" s="10">
        <v>6070.21</v>
      </c>
      <c r="S1828" s="10">
        <v>8353.5</v>
      </c>
      <c r="T1828" s="50">
        <f t="shared" si="97"/>
        <v>1850.865</v>
      </c>
      <c r="U1828" s="50">
        <f t="shared" si="97"/>
        <v>5995.166666666667</v>
      </c>
      <c r="V1828" s="50">
        <f t="shared" si="97"/>
        <v>2298.3624999999997</v>
      </c>
      <c r="W1828" s="50">
        <f t="shared" si="96"/>
        <v>0</v>
      </c>
      <c r="X1828" s="50">
        <f t="shared" si="96"/>
        <v>1089.99</v>
      </c>
      <c r="Y1828" s="50">
        <f t="shared" si="96"/>
        <v>1894.3875</v>
      </c>
      <c r="Z1828" s="50">
        <f t="shared" si="96"/>
        <v>505.85083333333336</v>
      </c>
      <c r="AA1828" s="50">
        <f t="shared" si="96"/>
        <v>696.125</v>
      </c>
      <c r="AB1828" s="50">
        <f t="shared" si="95"/>
        <v>14330.747500000001</v>
      </c>
      <c r="AC1828" s="48" t="str">
        <f>VLOOKUP(ПРОДАЖИ!C:C,'ИЗ ОСНОВЫ НОМЕНКЛАТУР'!D:E,2,0)</f>
        <v>Крепежные системы</v>
      </c>
      <c r="AD1828" s="48" t="str">
        <f>VLOOKUP(C:C,'ИЗ ОСНОВЫ НОМЕНКЛАТУР'!D:F,3,0)</f>
        <v>Заглушки самоклеющиеся</v>
      </c>
      <c r="AE1828" s="48" t="str">
        <f>VLOOKUP(C:C,'ИЗ ОСНОВЫ НОМЕНКЛАТУР'!D:H,5,0)</f>
        <v>C</v>
      </c>
    </row>
    <row r="1829" spans="1:31" ht="9.6" customHeight="1" x14ac:dyDescent="0.2">
      <c r="A1829" s="45" t="s">
        <v>1654</v>
      </c>
      <c r="B1829" s="11"/>
      <c r="C1829" s="11" t="s">
        <v>1829</v>
      </c>
      <c r="D1829" s="44">
        <v>232</v>
      </c>
      <c r="E1829" s="44">
        <v>250</v>
      </c>
      <c r="F1829" s="48">
        <v>461</v>
      </c>
      <c r="G1829" s="48">
        <v>0</v>
      </c>
      <c r="H1829" s="44">
        <v>289</v>
      </c>
      <c r="I1829" s="44">
        <v>260</v>
      </c>
      <c r="J1829" s="44">
        <v>199</v>
      </c>
      <c r="K1829" s="48">
        <v>310</v>
      </c>
      <c r="L1829" s="49">
        <v>10524.07</v>
      </c>
      <c r="M1829" s="49">
        <v>11389.49</v>
      </c>
      <c r="N1829" s="10">
        <v>21545.54</v>
      </c>
      <c r="O1829" s="10">
        <v>0</v>
      </c>
      <c r="P1829" s="10">
        <v>12957.07</v>
      </c>
      <c r="Q1829" s="10">
        <v>11763.06</v>
      </c>
      <c r="R1829" s="10">
        <v>9090.0300000000007</v>
      </c>
      <c r="S1829" s="10">
        <v>14034.08</v>
      </c>
      <c r="T1829" s="50">
        <f t="shared" si="97"/>
        <v>877.00583333333327</v>
      </c>
      <c r="U1829" s="50">
        <f t="shared" si="97"/>
        <v>949.12416666666661</v>
      </c>
      <c r="V1829" s="50">
        <f t="shared" si="97"/>
        <v>1795.4616666666668</v>
      </c>
      <c r="W1829" s="50">
        <f t="shared" si="96"/>
        <v>0</v>
      </c>
      <c r="X1829" s="50">
        <f t="shared" si="96"/>
        <v>1079.7558333333334</v>
      </c>
      <c r="Y1829" s="50">
        <f t="shared" si="96"/>
        <v>980.255</v>
      </c>
      <c r="Z1829" s="50">
        <f t="shared" si="96"/>
        <v>757.50250000000005</v>
      </c>
      <c r="AA1829" s="50">
        <f t="shared" si="96"/>
        <v>1169.5066666666667</v>
      </c>
      <c r="AB1829" s="50">
        <f t="shared" si="95"/>
        <v>7608.6116666666658</v>
      </c>
      <c r="AC1829" s="48" t="str">
        <f>VLOOKUP(ПРОДАЖИ!C:C,'ИЗ ОСНОВЫ НОМЕНКЛАТУР'!D:E,2,0)</f>
        <v>Крепежные системы</v>
      </c>
      <c r="AD1829" s="48" t="str">
        <f>VLOOKUP(C:C,'ИЗ ОСНОВЫ НОМЕНКЛАТУР'!D:F,3,0)</f>
        <v>Заглушки самоклеющиеся</v>
      </c>
      <c r="AE1829" s="48" t="str">
        <f>VLOOKUP(C:C,'ИЗ ОСНОВЫ НОМЕНКЛАТУР'!D:H,5,0)</f>
        <v>C</v>
      </c>
    </row>
    <row r="1830" spans="1:31" ht="9.6" customHeight="1" x14ac:dyDescent="0.2">
      <c r="A1830" s="45" t="s">
        <v>1654</v>
      </c>
      <c r="B1830" s="11"/>
      <c r="C1830" s="11" t="s">
        <v>1830</v>
      </c>
      <c r="D1830" s="44">
        <v>259</v>
      </c>
      <c r="E1830" s="44">
        <v>0</v>
      </c>
      <c r="F1830" s="48">
        <v>1477</v>
      </c>
      <c r="G1830" s="48">
        <v>0</v>
      </c>
      <c r="H1830" s="44">
        <v>155</v>
      </c>
      <c r="I1830" s="44">
        <v>0</v>
      </c>
      <c r="J1830" s="44">
        <v>80</v>
      </c>
      <c r="K1830" s="48">
        <v>0</v>
      </c>
      <c r="L1830" s="49">
        <v>11567.6</v>
      </c>
      <c r="M1830" s="49">
        <v>0</v>
      </c>
      <c r="N1830" s="10">
        <v>61200.03</v>
      </c>
      <c r="O1830" s="10">
        <v>0</v>
      </c>
      <c r="P1830" s="10">
        <v>3839.01</v>
      </c>
      <c r="Q1830" s="10">
        <v>0</v>
      </c>
      <c r="R1830" s="10">
        <v>3463.44</v>
      </c>
      <c r="S1830" s="10">
        <v>0</v>
      </c>
      <c r="T1830" s="50">
        <f t="shared" si="97"/>
        <v>963.9666666666667</v>
      </c>
      <c r="U1830" s="50">
        <f t="shared" si="97"/>
        <v>0</v>
      </c>
      <c r="V1830" s="50">
        <f t="shared" si="97"/>
        <v>5100.0024999999996</v>
      </c>
      <c r="W1830" s="50">
        <f t="shared" si="96"/>
        <v>0</v>
      </c>
      <c r="X1830" s="50">
        <f t="shared" si="96"/>
        <v>319.91750000000002</v>
      </c>
      <c r="Y1830" s="50">
        <f t="shared" si="96"/>
        <v>0</v>
      </c>
      <c r="Z1830" s="50">
        <f t="shared" si="96"/>
        <v>288.62</v>
      </c>
      <c r="AA1830" s="50">
        <f t="shared" si="96"/>
        <v>0</v>
      </c>
      <c r="AB1830" s="50">
        <f t="shared" si="95"/>
        <v>6672.5066666666653</v>
      </c>
      <c r="AC1830" s="48" t="str">
        <f>VLOOKUP(ПРОДАЖИ!C:C,'ИЗ ОСНОВЫ НОМЕНКЛАТУР'!D:E,2,0)</f>
        <v>Крепежные системы</v>
      </c>
      <c r="AD1830" s="48" t="str">
        <f>VLOOKUP(C:C,'ИЗ ОСНОВЫ НОМЕНКЛАТУР'!D:F,3,0)</f>
        <v>Заглушки самоклеющиеся</v>
      </c>
      <c r="AE1830" s="48" t="str">
        <f>VLOOKUP(C:C,'ИЗ ОСНОВЫ НОМЕНКЛАТУР'!D:H,5,0)</f>
        <v>C</v>
      </c>
    </row>
    <row r="1831" spans="1:31" ht="9.6" customHeight="1" x14ac:dyDescent="0.2">
      <c r="A1831" s="45" t="s">
        <v>1654</v>
      </c>
      <c r="B1831" s="11"/>
      <c r="C1831" s="11" t="s">
        <v>1831</v>
      </c>
      <c r="D1831" s="44">
        <v>732</v>
      </c>
      <c r="E1831" s="44">
        <v>450</v>
      </c>
      <c r="F1831" s="48">
        <v>2868</v>
      </c>
      <c r="G1831" s="48">
        <v>0</v>
      </c>
      <c r="H1831" s="44">
        <v>280</v>
      </c>
      <c r="I1831" s="44">
        <v>1257</v>
      </c>
      <c r="J1831" s="44">
        <v>99</v>
      </c>
      <c r="K1831" s="48">
        <v>250</v>
      </c>
      <c r="L1831" s="49">
        <v>20390.939999999999</v>
      </c>
      <c r="M1831" s="49">
        <v>12050.1</v>
      </c>
      <c r="N1831" s="10">
        <v>71320.47</v>
      </c>
      <c r="O1831" s="10">
        <v>0</v>
      </c>
      <c r="P1831" s="10">
        <v>8539.49</v>
      </c>
      <c r="Q1831" s="10">
        <v>31233.24</v>
      </c>
      <c r="R1831" s="10">
        <v>2355.73</v>
      </c>
      <c r="S1831" s="10">
        <v>5950</v>
      </c>
      <c r="T1831" s="50">
        <f t="shared" si="97"/>
        <v>1699.2449999999999</v>
      </c>
      <c r="U1831" s="50">
        <f t="shared" si="97"/>
        <v>1004.1750000000001</v>
      </c>
      <c r="V1831" s="50">
        <f t="shared" si="97"/>
        <v>5943.3725000000004</v>
      </c>
      <c r="W1831" s="50">
        <f t="shared" si="96"/>
        <v>0</v>
      </c>
      <c r="X1831" s="50">
        <f t="shared" si="96"/>
        <v>711.62416666666661</v>
      </c>
      <c r="Y1831" s="50">
        <f t="shared" si="96"/>
        <v>2602.77</v>
      </c>
      <c r="Z1831" s="50">
        <f t="shared" si="96"/>
        <v>196.31083333333333</v>
      </c>
      <c r="AA1831" s="50">
        <f t="shared" si="96"/>
        <v>495.83333333333331</v>
      </c>
      <c r="AB1831" s="50">
        <f t="shared" si="95"/>
        <v>12653.330833333333</v>
      </c>
      <c r="AC1831" s="48" t="str">
        <f>VLOOKUP(ПРОДАЖИ!C:C,'ИЗ ОСНОВЫ НОМЕНКЛАТУР'!D:E,2,0)</f>
        <v>Крепежные системы</v>
      </c>
      <c r="AD1831" s="48" t="str">
        <f>VLOOKUP(C:C,'ИЗ ОСНОВЫ НОМЕНКЛАТУР'!D:F,3,0)</f>
        <v>Заглушки самоклеющиеся</v>
      </c>
      <c r="AE1831" s="48" t="str">
        <f>VLOOKUP(C:C,'ИЗ ОСНОВЫ НОМЕНКЛАТУР'!D:H,5,0)</f>
        <v>C</v>
      </c>
    </row>
    <row r="1832" spans="1:31" ht="9.6" customHeight="1" x14ac:dyDescent="0.2">
      <c r="A1832" s="45" t="s">
        <v>1654</v>
      </c>
      <c r="B1832" s="11"/>
      <c r="C1832" s="11" t="s">
        <v>1832</v>
      </c>
      <c r="D1832" s="44">
        <v>236</v>
      </c>
      <c r="E1832" s="44">
        <v>150</v>
      </c>
      <c r="F1832" s="48">
        <v>1463</v>
      </c>
      <c r="G1832" s="48">
        <v>0</v>
      </c>
      <c r="H1832" s="44">
        <v>0</v>
      </c>
      <c r="I1832" s="44">
        <v>0</v>
      </c>
      <c r="J1832" s="44">
        <v>345</v>
      </c>
      <c r="K1832" s="48">
        <v>0</v>
      </c>
      <c r="L1832" s="49">
        <v>13270.13</v>
      </c>
      <c r="M1832" s="49">
        <v>8505.89</v>
      </c>
      <c r="N1832" s="10">
        <v>82525.97</v>
      </c>
      <c r="O1832" s="10">
        <v>0</v>
      </c>
      <c r="P1832" s="10">
        <v>0</v>
      </c>
      <c r="Q1832" s="10">
        <v>0</v>
      </c>
      <c r="R1832" s="10">
        <v>19444.11</v>
      </c>
      <c r="S1832" s="10">
        <v>0</v>
      </c>
      <c r="T1832" s="50">
        <f t="shared" si="97"/>
        <v>1105.8441666666665</v>
      </c>
      <c r="U1832" s="50">
        <f t="shared" si="97"/>
        <v>708.82416666666666</v>
      </c>
      <c r="V1832" s="50">
        <f t="shared" si="97"/>
        <v>6877.1641666666665</v>
      </c>
      <c r="W1832" s="50">
        <f t="shared" si="96"/>
        <v>0</v>
      </c>
      <c r="X1832" s="50">
        <f t="shared" si="96"/>
        <v>0</v>
      </c>
      <c r="Y1832" s="50">
        <f t="shared" si="96"/>
        <v>0</v>
      </c>
      <c r="Z1832" s="50">
        <f t="shared" si="96"/>
        <v>1620.3425</v>
      </c>
      <c r="AA1832" s="50">
        <f t="shared" si="96"/>
        <v>0</v>
      </c>
      <c r="AB1832" s="50">
        <f t="shared" si="95"/>
        <v>10312.175000000001</v>
      </c>
      <c r="AC1832" s="48" t="str">
        <f>VLOOKUP(ПРОДАЖИ!C:C,'ИЗ ОСНОВЫ НОМЕНКЛАТУР'!D:E,2,0)</f>
        <v>Крепежные системы</v>
      </c>
      <c r="AD1832" s="48" t="str">
        <f>VLOOKUP(C:C,'ИЗ ОСНОВЫ НОМЕНКЛАТУР'!D:F,3,0)</f>
        <v>Заглушки самоклеющиеся</v>
      </c>
      <c r="AE1832" s="48" t="str">
        <f>VLOOKUP(C:C,'ИЗ ОСНОВЫ НОМЕНКЛАТУР'!D:H,5,0)</f>
        <v>C</v>
      </c>
    </row>
    <row r="1833" spans="1:31" ht="9.6" customHeight="1" x14ac:dyDescent="0.2">
      <c r="A1833" s="45" t="s">
        <v>1654</v>
      </c>
      <c r="B1833" s="11"/>
      <c r="C1833" s="11" t="s">
        <v>1833</v>
      </c>
      <c r="D1833" s="44">
        <v>376</v>
      </c>
      <c r="E1833" s="44">
        <v>0</v>
      </c>
      <c r="F1833" s="48">
        <v>798</v>
      </c>
      <c r="G1833" s="48">
        <v>0</v>
      </c>
      <c r="H1833" s="44">
        <v>156</v>
      </c>
      <c r="I1833" s="44">
        <v>40</v>
      </c>
      <c r="J1833" s="44">
        <v>92</v>
      </c>
      <c r="K1833" s="48">
        <v>227</v>
      </c>
      <c r="L1833" s="49">
        <v>20840.43</v>
      </c>
      <c r="M1833" s="49">
        <v>0</v>
      </c>
      <c r="N1833" s="10">
        <v>44243.26</v>
      </c>
      <c r="O1833" s="10">
        <v>0</v>
      </c>
      <c r="P1833" s="10">
        <v>8670.43</v>
      </c>
      <c r="Q1833" s="10">
        <v>2218.29</v>
      </c>
      <c r="R1833" s="10">
        <v>5028.46</v>
      </c>
      <c r="S1833" s="10">
        <v>12641.63</v>
      </c>
      <c r="T1833" s="50">
        <f t="shared" si="97"/>
        <v>1736.7025000000001</v>
      </c>
      <c r="U1833" s="50">
        <f t="shared" si="97"/>
        <v>0</v>
      </c>
      <c r="V1833" s="50">
        <f t="shared" si="97"/>
        <v>3686.9383333333335</v>
      </c>
      <c r="W1833" s="50">
        <f t="shared" si="96"/>
        <v>0</v>
      </c>
      <c r="X1833" s="50">
        <f t="shared" si="96"/>
        <v>722.53583333333336</v>
      </c>
      <c r="Y1833" s="50">
        <f t="shared" si="96"/>
        <v>184.85749999999999</v>
      </c>
      <c r="Z1833" s="50">
        <f t="shared" si="96"/>
        <v>419.03833333333336</v>
      </c>
      <c r="AA1833" s="50">
        <f t="shared" si="96"/>
        <v>1053.4691666666665</v>
      </c>
      <c r="AB1833" s="50">
        <f t="shared" si="95"/>
        <v>7803.541666666667</v>
      </c>
      <c r="AC1833" s="48" t="str">
        <f>VLOOKUP(ПРОДАЖИ!C:C,'ИЗ ОСНОВЫ НОМЕНКЛАТУР'!D:E,2,0)</f>
        <v>Крепежные системы</v>
      </c>
      <c r="AD1833" s="48" t="str">
        <f>VLOOKUP(C:C,'ИЗ ОСНОВЫ НОМЕНКЛАТУР'!D:F,3,0)</f>
        <v>Заглушки самоклеющиеся</v>
      </c>
      <c r="AE1833" s="48" t="str">
        <f>VLOOKUP(C:C,'ИЗ ОСНОВЫ НОМЕНКЛАТУР'!D:H,5,0)</f>
        <v>C</v>
      </c>
    </row>
    <row r="1834" spans="1:31" ht="9.6" customHeight="1" x14ac:dyDescent="0.2">
      <c r="A1834" s="45" t="s">
        <v>1654</v>
      </c>
      <c r="B1834" s="11"/>
      <c r="C1834" s="11" t="s">
        <v>1834</v>
      </c>
      <c r="D1834" s="44">
        <v>235</v>
      </c>
      <c r="E1834" s="44">
        <v>50</v>
      </c>
      <c r="F1834" s="48">
        <v>793</v>
      </c>
      <c r="G1834" s="48">
        <v>0</v>
      </c>
      <c r="H1834" s="44">
        <v>244</v>
      </c>
      <c r="I1834" s="44">
        <v>0</v>
      </c>
      <c r="J1834" s="44">
        <v>0</v>
      </c>
      <c r="K1834" s="48">
        <v>0</v>
      </c>
      <c r="L1834" s="49">
        <v>10480.89</v>
      </c>
      <c r="M1834" s="49">
        <v>2227</v>
      </c>
      <c r="N1834" s="10">
        <v>35139.06</v>
      </c>
      <c r="O1834" s="10">
        <v>0</v>
      </c>
      <c r="P1834" s="10">
        <v>10867.76</v>
      </c>
      <c r="Q1834" s="10">
        <v>0</v>
      </c>
      <c r="R1834" s="10">
        <v>0</v>
      </c>
      <c r="S1834" s="10">
        <v>0</v>
      </c>
      <c r="T1834" s="50">
        <f t="shared" si="97"/>
        <v>873.40749999999991</v>
      </c>
      <c r="U1834" s="50">
        <f t="shared" si="97"/>
        <v>185.58333333333334</v>
      </c>
      <c r="V1834" s="50">
        <f t="shared" si="97"/>
        <v>2928.2549999999997</v>
      </c>
      <c r="W1834" s="50">
        <f t="shared" si="96"/>
        <v>0</v>
      </c>
      <c r="X1834" s="50">
        <f t="shared" si="96"/>
        <v>905.64666666666665</v>
      </c>
      <c r="Y1834" s="50">
        <f t="shared" si="96"/>
        <v>0</v>
      </c>
      <c r="Z1834" s="50">
        <f t="shared" si="96"/>
        <v>0</v>
      </c>
      <c r="AA1834" s="50">
        <f t="shared" si="96"/>
        <v>0</v>
      </c>
      <c r="AB1834" s="50">
        <f t="shared" si="95"/>
        <v>4892.8924999999999</v>
      </c>
      <c r="AC1834" s="48" t="str">
        <f>VLOOKUP(ПРОДАЖИ!C:C,'ИЗ ОСНОВЫ НОМЕНКЛАТУР'!D:E,2,0)</f>
        <v>Крепежные системы</v>
      </c>
      <c r="AD1834" s="48" t="str">
        <f>VLOOKUP(C:C,'ИЗ ОСНОВЫ НОМЕНКЛАТУР'!D:F,3,0)</f>
        <v>Заглушки самоклеющиеся</v>
      </c>
      <c r="AE1834" s="48" t="str">
        <f>VLOOKUP(C:C,'ИЗ ОСНОВЫ НОМЕНКЛАТУР'!D:H,5,0)</f>
        <v>C</v>
      </c>
    </row>
    <row r="1835" spans="1:31" ht="9.6" customHeight="1" x14ac:dyDescent="0.2">
      <c r="A1835" s="45" t="s">
        <v>1654</v>
      </c>
      <c r="B1835" s="11"/>
      <c r="C1835" s="11" t="s">
        <v>1835</v>
      </c>
      <c r="D1835" s="44">
        <v>162</v>
      </c>
      <c r="E1835" s="44">
        <v>0</v>
      </c>
      <c r="F1835" s="48">
        <v>566</v>
      </c>
      <c r="G1835" s="48">
        <v>0</v>
      </c>
      <c r="H1835" s="44">
        <v>302</v>
      </c>
      <c r="I1835" s="44">
        <v>0</v>
      </c>
      <c r="J1835" s="44">
        <v>0</v>
      </c>
      <c r="K1835" s="48">
        <v>0</v>
      </c>
      <c r="L1835" s="49">
        <v>7720.85</v>
      </c>
      <c r="M1835" s="49">
        <v>0</v>
      </c>
      <c r="N1835" s="10">
        <v>25225.64</v>
      </c>
      <c r="O1835" s="10">
        <v>0</v>
      </c>
      <c r="P1835" s="10">
        <v>13747.9</v>
      </c>
      <c r="Q1835" s="10">
        <v>0</v>
      </c>
      <c r="R1835" s="10">
        <v>0</v>
      </c>
      <c r="S1835" s="10">
        <v>0</v>
      </c>
      <c r="T1835" s="50">
        <f t="shared" si="97"/>
        <v>643.4041666666667</v>
      </c>
      <c r="U1835" s="50">
        <f t="shared" si="97"/>
        <v>0</v>
      </c>
      <c r="V1835" s="50">
        <f t="shared" si="97"/>
        <v>2102.1366666666668</v>
      </c>
      <c r="W1835" s="50">
        <f t="shared" si="96"/>
        <v>0</v>
      </c>
      <c r="X1835" s="50">
        <f t="shared" si="96"/>
        <v>1145.6583333333333</v>
      </c>
      <c r="Y1835" s="50">
        <f t="shared" si="96"/>
        <v>0</v>
      </c>
      <c r="Z1835" s="50">
        <f t="shared" si="96"/>
        <v>0</v>
      </c>
      <c r="AA1835" s="50">
        <f t="shared" si="96"/>
        <v>0</v>
      </c>
      <c r="AB1835" s="50">
        <f t="shared" si="95"/>
        <v>3891.1991666666668</v>
      </c>
      <c r="AC1835" s="48" t="str">
        <f>VLOOKUP(ПРОДАЖИ!C:C,'ИЗ ОСНОВЫ НОМЕНКЛАТУР'!D:E,2,0)</f>
        <v>Крепежные системы</v>
      </c>
      <c r="AD1835" s="48" t="str">
        <f>VLOOKUP(C:C,'ИЗ ОСНОВЫ НОМЕНКЛАТУР'!D:F,3,0)</f>
        <v>Заглушки самоклеющиеся</v>
      </c>
      <c r="AE1835" s="48" t="str">
        <f>VLOOKUP(C:C,'ИЗ ОСНОВЫ НОМЕНКЛАТУР'!D:H,5,0)</f>
        <v>C</v>
      </c>
    </row>
    <row r="1836" spans="1:31" ht="9.6" customHeight="1" x14ac:dyDescent="0.2">
      <c r="A1836" s="45" t="s">
        <v>1654</v>
      </c>
      <c r="B1836" s="11"/>
      <c r="C1836" s="11" t="s">
        <v>1836</v>
      </c>
      <c r="D1836" s="44">
        <v>256</v>
      </c>
      <c r="E1836" s="44">
        <v>0</v>
      </c>
      <c r="F1836" s="48">
        <v>360</v>
      </c>
      <c r="G1836" s="48">
        <v>0</v>
      </c>
      <c r="H1836" s="44">
        <v>47</v>
      </c>
      <c r="I1836" s="44">
        <v>50</v>
      </c>
      <c r="J1836" s="44">
        <v>39</v>
      </c>
      <c r="K1836" s="48">
        <v>0</v>
      </c>
      <c r="L1836" s="49">
        <v>11409.5</v>
      </c>
      <c r="M1836" s="49">
        <v>0</v>
      </c>
      <c r="N1836" s="10">
        <v>16314.2</v>
      </c>
      <c r="O1836" s="10">
        <v>0</v>
      </c>
      <c r="P1836" s="10">
        <v>2110.66</v>
      </c>
      <c r="Q1836" s="10">
        <v>2275</v>
      </c>
      <c r="R1836" s="10">
        <v>1737.06</v>
      </c>
      <c r="S1836" s="10">
        <v>0</v>
      </c>
      <c r="T1836" s="50">
        <f t="shared" si="97"/>
        <v>950.79166666666663</v>
      </c>
      <c r="U1836" s="50">
        <f t="shared" si="97"/>
        <v>0</v>
      </c>
      <c r="V1836" s="50">
        <f t="shared" si="97"/>
        <v>1359.5166666666667</v>
      </c>
      <c r="W1836" s="50">
        <f t="shared" si="96"/>
        <v>0</v>
      </c>
      <c r="X1836" s="50">
        <f t="shared" si="96"/>
        <v>175.88833333333332</v>
      </c>
      <c r="Y1836" s="50">
        <f t="shared" si="96"/>
        <v>189.58333333333334</v>
      </c>
      <c r="Z1836" s="50">
        <f t="shared" si="96"/>
        <v>144.755</v>
      </c>
      <c r="AA1836" s="50">
        <f t="shared" si="96"/>
        <v>0</v>
      </c>
      <c r="AB1836" s="50">
        <f t="shared" si="95"/>
        <v>2820.5350000000003</v>
      </c>
      <c r="AC1836" s="48" t="str">
        <f>VLOOKUP(ПРОДАЖИ!C:C,'ИЗ ОСНОВЫ НОМЕНКЛАТУР'!D:E,2,0)</f>
        <v>Крепежные системы</v>
      </c>
      <c r="AD1836" s="48" t="str">
        <f>VLOOKUP(C:C,'ИЗ ОСНОВЫ НОМЕНКЛАТУР'!D:F,3,0)</f>
        <v>Заглушки самоклеющиеся</v>
      </c>
      <c r="AE1836" s="48" t="str">
        <f>VLOOKUP(C:C,'ИЗ ОСНОВЫ НОМЕНКЛАТУР'!D:H,5,0)</f>
        <v>C</v>
      </c>
    </row>
    <row r="1837" spans="1:31" ht="9.6" customHeight="1" x14ac:dyDescent="0.2">
      <c r="A1837" s="45" t="s">
        <v>1654</v>
      </c>
      <c r="B1837" s="11"/>
      <c r="C1837" s="11" t="s">
        <v>1837</v>
      </c>
      <c r="D1837" s="44">
        <v>220</v>
      </c>
      <c r="E1837" s="44">
        <v>200</v>
      </c>
      <c r="F1837" s="48">
        <v>187</v>
      </c>
      <c r="G1837" s="48">
        <v>0</v>
      </c>
      <c r="H1837" s="44">
        <v>243</v>
      </c>
      <c r="I1837" s="44">
        <v>103</v>
      </c>
      <c r="J1837" s="44">
        <v>0</v>
      </c>
      <c r="K1837" s="48">
        <v>0</v>
      </c>
      <c r="L1837" s="49">
        <v>12174.8</v>
      </c>
      <c r="M1837" s="49">
        <v>11068</v>
      </c>
      <c r="N1837" s="10">
        <v>10348.58</v>
      </c>
      <c r="O1837" s="10">
        <v>0</v>
      </c>
      <c r="P1837" s="10">
        <v>13447.62</v>
      </c>
      <c r="Q1837" s="10">
        <v>5700.02</v>
      </c>
      <c r="R1837" s="10">
        <v>0</v>
      </c>
      <c r="S1837" s="10">
        <v>0</v>
      </c>
      <c r="T1837" s="50">
        <f t="shared" si="97"/>
        <v>1014.5666666666666</v>
      </c>
      <c r="U1837" s="50">
        <f t="shared" si="97"/>
        <v>922.33333333333337</v>
      </c>
      <c r="V1837" s="50">
        <f t="shared" si="97"/>
        <v>862.38166666666666</v>
      </c>
      <c r="W1837" s="50">
        <f t="shared" si="96"/>
        <v>0</v>
      </c>
      <c r="X1837" s="50">
        <f t="shared" si="96"/>
        <v>1120.635</v>
      </c>
      <c r="Y1837" s="50">
        <f t="shared" si="96"/>
        <v>475.00166666666672</v>
      </c>
      <c r="Z1837" s="50">
        <f t="shared" si="96"/>
        <v>0</v>
      </c>
      <c r="AA1837" s="50">
        <f t="shared" si="96"/>
        <v>0</v>
      </c>
      <c r="AB1837" s="50">
        <f t="shared" si="95"/>
        <v>4394.918333333334</v>
      </c>
      <c r="AC1837" s="48" t="str">
        <f>VLOOKUP(ПРОДАЖИ!C:C,'ИЗ ОСНОВЫ НОМЕНКЛАТУР'!D:E,2,0)</f>
        <v>Крепежные системы</v>
      </c>
      <c r="AD1837" s="48" t="str">
        <f>VLOOKUP(C:C,'ИЗ ОСНОВЫ НОМЕНКЛАТУР'!D:F,3,0)</f>
        <v>Заглушки самоклеющиеся</v>
      </c>
      <c r="AE1837" s="48" t="str">
        <f>VLOOKUP(C:C,'ИЗ ОСНОВЫ НОМЕНКЛАТУР'!D:H,5,0)</f>
        <v>C</v>
      </c>
    </row>
    <row r="1838" spans="1:31" ht="9.6" customHeight="1" x14ac:dyDescent="0.2">
      <c r="A1838" s="45" t="s">
        <v>1654</v>
      </c>
      <c r="B1838" s="11"/>
      <c r="C1838" s="11" t="s">
        <v>1838</v>
      </c>
      <c r="D1838" s="44">
        <v>46</v>
      </c>
      <c r="E1838" s="44">
        <v>0</v>
      </c>
      <c r="F1838" s="48">
        <v>269</v>
      </c>
      <c r="G1838" s="48">
        <v>0</v>
      </c>
      <c r="H1838" s="44">
        <v>88</v>
      </c>
      <c r="I1838" s="44">
        <v>150</v>
      </c>
      <c r="J1838" s="44">
        <v>30</v>
      </c>
      <c r="K1838" s="48">
        <v>0</v>
      </c>
      <c r="L1838" s="49">
        <v>1531.88</v>
      </c>
      <c r="M1838" s="49">
        <v>0</v>
      </c>
      <c r="N1838" s="10">
        <v>7165.9</v>
      </c>
      <c r="O1838" s="10">
        <v>0</v>
      </c>
      <c r="P1838" s="10">
        <v>1988.06</v>
      </c>
      <c r="Q1838" s="10">
        <v>3391.06</v>
      </c>
      <c r="R1838" s="10">
        <v>691.5</v>
      </c>
      <c r="S1838" s="10">
        <v>0</v>
      </c>
      <c r="T1838" s="50">
        <f t="shared" si="97"/>
        <v>127.65666666666668</v>
      </c>
      <c r="U1838" s="50">
        <f t="shared" si="97"/>
        <v>0</v>
      </c>
      <c r="V1838" s="50">
        <f t="shared" si="97"/>
        <v>597.1583333333333</v>
      </c>
      <c r="W1838" s="50">
        <f t="shared" si="96"/>
        <v>0</v>
      </c>
      <c r="X1838" s="50">
        <f t="shared" si="96"/>
        <v>165.67166666666665</v>
      </c>
      <c r="Y1838" s="50">
        <f t="shared" si="96"/>
        <v>282.58833333333331</v>
      </c>
      <c r="Z1838" s="50">
        <f t="shared" si="96"/>
        <v>57.625</v>
      </c>
      <c r="AA1838" s="50">
        <f t="shared" si="96"/>
        <v>0</v>
      </c>
      <c r="AB1838" s="50">
        <f t="shared" si="95"/>
        <v>1230.6999999999998</v>
      </c>
      <c r="AC1838" s="48" t="str">
        <f>VLOOKUP(ПРОДАЖИ!C:C,'ИЗ ОСНОВЫ НОМЕНКЛАТУР'!D:E,2,0)</f>
        <v>Крепежные системы</v>
      </c>
      <c r="AD1838" s="48" t="str">
        <f>VLOOKUP(C:C,'ИЗ ОСНОВЫ НОМЕНКЛАТУР'!D:F,3,0)</f>
        <v>Заглушки самоклеющиеся</v>
      </c>
      <c r="AE1838" s="48" t="str">
        <f>VLOOKUP(C:C,'ИЗ ОСНОВЫ НОМЕНКЛАТУР'!D:H,5,0)</f>
        <v>C</v>
      </c>
    </row>
    <row r="1839" spans="1:31" ht="9.6" customHeight="1" x14ac:dyDescent="0.2">
      <c r="A1839" s="45" t="s">
        <v>1654</v>
      </c>
      <c r="B1839" s="11"/>
      <c r="C1839" s="11" t="s">
        <v>1839</v>
      </c>
      <c r="D1839" s="44">
        <v>60</v>
      </c>
      <c r="E1839" s="44">
        <v>0</v>
      </c>
      <c r="F1839" s="48">
        <v>14</v>
      </c>
      <c r="G1839" s="48">
        <v>0</v>
      </c>
      <c r="H1839" s="44">
        <v>155</v>
      </c>
      <c r="I1839" s="44">
        <v>150</v>
      </c>
      <c r="J1839" s="44">
        <v>56</v>
      </c>
      <c r="K1839" s="48">
        <v>650</v>
      </c>
      <c r="L1839" s="49">
        <v>2144.5300000000002</v>
      </c>
      <c r="M1839" s="49">
        <v>0</v>
      </c>
      <c r="N1839" s="10">
        <v>669.81</v>
      </c>
      <c r="O1839" s="10">
        <v>0</v>
      </c>
      <c r="P1839" s="10">
        <v>7178.05</v>
      </c>
      <c r="Q1839" s="10">
        <v>6946.5</v>
      </c>
      <c r="R1839" s="10">
        <v>2593.36</v>
      </c>
      <c r="S1839" s="10">
        <v>30101.5</v>
      </c>
      <c r="T1839" s="50">
        <f t="shared" si="97"/>
        <v>178.71083333333334</v>
      </c>
      <c r="U1839" s="50">
        <f t="shared" si="97"/>
        <v>0</v>
      </c>
      <c r="V1839" s="50">
        <f t="shared" si="97"/>
        <v>55.817499999999995</v>
      </c>
      <c r="W1839" s="50">
        <f t="shared" si="96"/>
        <v>0</v>
      </c>
      <c r="X1839" s="50">
        <f t="shared" si="96"/>
        <v>598.17083333333335</v>
      </c>
      <c r="Y1839" s="50">
        <f t="shared" si="96"/>
        <v>578.875</v>
      </c>
      <c r="Z1839" s="50">
        <f t="shared" si="96"/>
        <v>216.11333333333334</v>
      </c>
      <c r="AA1839" s="50">
        <f t="shared" si="96"/>
        <v>2508.4583333333335</v>
      </c>
      <c r="AB1839" s="50">
        <f t="shared" si="95"/>
        <v>4136.1458333333339</v>
      </c>
      <c r="AC1839" s="48" t="str">
        <f>VLOOKUP(ПРОДАЖИ!C:C,'ИЗ ОСНОВЫ НОМЕНКЛАТУР'!D:E,2,0)</f>
        <v>Крепежные системы</v>
      </c>
      <c r="AD1839" s="48" t="str">
        <f>VLOOKUP(C:C,'ИЗ ОСНОВЫ НОМЕНКЛАТУР'!D:F,3,0)</f>
        <v>Заглушки самоклеющиеся</v>
      </c>
      <c r="AE1839" s="48" t="str">
        <f>VLOOKUP(C:C,'ИЗ ОСНОВЫ НОМЕНКЛАТУР'!D:H,5,0)</f>
        <v>C</v>
      </c>
    </row>
    <row r="1840" spans="1:31" ht="9.6" customHeight="1" x14ac:dyDescent="0.2">
      <c r="A1840" s="45" t="s">
        <v>1654</v>
      </c>
      <c r="B1840" s="11"/>
      <c r="C1840" s="11" t="s">
        <v>1840</v>
      </c>
      <c r="D1840" s="44">
        <v>36</v>
      </c>
      <c r="E1840" s="44">
        <v>0</v>
      </c>
      <c r="F1840" s="48">
        <v>125</v>
      </c>
      <c r="G1840" s="48">
        <v>0</v>
      </c>
      <c r="H1840" s="44">
        <v>61</v>
      </c>
      <c r="I1840" s="44">
        <v>550</v>
      </c>
      <c r="J1840" s="44">
        <v>164</v>
      </c>
      <c r="K1840" s="48">
        <v>0</v>
      </c>
      <c r="L1840" s="49">
        <v>1962</v>
      </c>
      <c r="M1840" s="49">
        <v>0</v>
      </c>
      <c r="N1840" s="10">
        <v>6799.08</v>
      </c>
      <c r="O1840" s="10">
        <v>0</v>
      </c>
      <c r="P1840" s="10">
        <v>3066.93</v>
      </c>
      <c r="Q1840" s="10">
        <v>27490.41</v>
      </c>
      <c r="R1840" s="10">
        <v>7656.88</v>
      </c>
      <c r="S1840" s="10">
        <v>0</v>
      </c>
      <c r="T1840" s="50">
        <f t="shared" si="97"/>
        <v>163.5</v>
      </c>
      <c r="U1840" s="50">
        <f t="shared" si="97"/>
        <v>0</v>
      </c>
      <c r="V1840" s="50">
        <f t="shared" si="97"/>
        <v>566.59</v>
      </c>
      <c r="W1840" s="50">
        <f t="shared" si="96"/>
        <v>0</v>
      </c>
      <c r="X1840" s="50">
        <f t="shared" si="96"/>
        <v>255.57749999999999</v>
      </c>
      <c r="Y1840" s="50">
        <f t="shared" si="96"/>
        <v>2290.8674999999998</v>
      </c>
      <c r="Z1840" s="50">
        <f t="shared" si="96"/>
        <v>638.07333333333338</v>
      </c>
      <c r="AA1840" s="50">
        <f t="shared" si="96"/>
        <v>0</v>
      </c>
      <c r="AB1840" s="50">
        <f t="shared" si="95"/>
        <v>3914.6083333333331</v>
      </c>
      <c r="AC1840" s="48" t="str">
        <f>VLOOKUP(ПРОДАЖИ!C:C,'ИЗ ОСНОВЫ НОМЕНКЛАТУР'!D:E,2,0)</f>
        <v>Крепежные системы</v>
      </c>
      <c r="AD1840" s="48" t="str">
        <f>VLOOKUP(C:C,'ИЗ ОСНОВЫ НОМЕНКЛАТУР'!D:F,3,0)</f>
        <v>Заглушки самоклеющиеся</v>
      </c>
      <c r="AE1840" s="48" t="str">
        <f>VLOOKUP(C:C,'ИЗ ОСНОВЫ НОМЕНКЛАТУР'!D:H,5,0)</f>
        <v>C</v>
      </c>
    </row>
    <row r="1841" spans="1:31" ht="9.6" customHeight="1" x14ac:dyDescent="0.2">
      <c r="A1841" s="45" t="s">
        <v>1654</v>
      </c>
      <c r="B1841" s="11"/>
      <c r="C1841" s="11" t="s">
        <v>1841</v>
      </c>
      <c r="D1841" s="44">
        <v>467</v>
      </c>
      <c r="E1841" s="44">
        <v>850</v>
      </c>
      <c r="F1841" s="48">
        <v>3005</v>
      </c>
      <c r="G1841" s="48">
        <v>0</v>
      </c>
      <c r="H1841" s="44">
        <v>174</v>
      </c>
      <c r="I1841" s="44">
        <v>352</v>
      </c>
      <c r="J1841" s="44">
        <v>50</v>
      </c>
      <c r="K1841" s="48">
        <v>0</v>
      </c>
      <c r="L1841" s="49">
        <v>12870.56</v>
      </c>
      <c r="M1841" s="49">
        <v>23376.86</v>
      </c>
      <c r="N1841" s="10">
        <v>89475.22</v>
      </c>
      <c r="O1841" s="10">
        <v>0</v>
      </c>
      <c r="P1841" s="10">
        <v>4061.14</v>
      </c>
      <c r="Q1841" s="10">
        <v>8320.43</v>
      </c>
      <c r="R1841" s="10">
        <v>1128</v>
      </c>
      <c r="S1841" s="10">
        <v>0</v>
      </c>
      <c r="T1841" s="50">
        <f t="shared" si="97"/>
        <v>1072.5466666666666</v>
      </c>
      <c r="U1841" s="50">
        <f t="shared" si="97"/>
        <v>1948.0716666666667</v>
      </c>
      <c r="V1841" s="50">
        <f t="shared" si="97"/>
        <v>7456.2683333333334</v>
      </c>
      <c r="W1841" s="50">
        <f t="shared" si="96"/>
        <v>0</v>
      </c>
      <c r="X1841" s="50">
        <f t="shared" si="96"/>
        <v>338.42833333333334</v>
      </c>
      <c r="Y1841" s="50">
        <f t="shared" si="96"/>
        <v>693.36916666666673</v>
      </c>
      <c r="Z1841" s="50">
        <f t="shared" si="96"/>
        <v>94</v>
      </c>
      <c r="AA1841" s="50">
        <f t="shared" si="96"/>
        <v>0</v>
      </c>
      <c r="AB1841" s="50">
        <f t="shared" si="95"/>
        <v>11602.684166666668</v>
      </c>
      <c r="AC1841" s="48" t="str">
        <f>VLOOKUP(ПРОДАЖИ!C:C,'ИЗ ОСНОВЫ НОМЕНКЛАТУР'!D:E,2,0)</f>
        <v>Крепежные системы</v>
      </c>
      <c r="AD1841" s="48" t="str">
        <f>VLOOKUP(C:C,'ИЗ ОСНОВЫ НОМЕНКЛАТУР'!D:F,3,0)</f>
        <v>Заглушки самоклеющиеся</v>
      </c>
      <c r="AE1841" s="48" t="str">
        <f>VLOOKUP(C:C,'ИЗ ОСНОВЫ НОМЕНКЛАТУР'!D:H,5,0)</f>
        <v>C</v>
      </c>
    </row>
    <row r="1842" spans="1:31" ht="9.6" customHeight="1" x14ac:dyDescent="0.2">
      <c r="A1842" s="45" t="s">
        <v>1654</v>
      </c>
      <c r="B1842" s="11"/>
      <c r="C1842" s="11" t="s">
        <v>1842</v>
      </c>
      <c r="D1842" s="44">
        <v>65</v>
      </c>
      <c r="E1842" s="44">
        <v>0</v>
      </c>
      <c r="F1842" s="48">
        <v>104</v>
      </c>
      <c r="G1842" s="48">
        <v>0</v>
      </c>
      <c r="H1842" s="44">
        <v>229</v>
      </c>
      <c r="I1842" s="44">
        <v>0</v>
      </c>
      <c r="J1842" s="44">
        <v>0</v>
      </c>
      <c r="K1842" s="48">
        <v>0</v>
      </c>
      <c r="L1842" s="49">
        <v>2539.52</v>
      </c>
      <c r="M1842" s="49">
        <v>0</v>
      </c>
      <c r="N1842" s="10">
        <v>2884.94</v>
      </c>
      <c r="O1842" s="10">
        <v>0</v>
      </c>
      <c r="P1842" s="10">
        <v>5292.95</v>
      </c>
      <c r="Q1842" s="10">
        <v>0</v>
      </c>
      <c r="R1842" s="10">
        <v>0</v>
      </c>
      <c r="S1842" s="10">
        <v>0</v>
      </c>
      <c r="T1842" s="50">
        <f t="shared" si="97"/>
        <v>211.62666666666667</v>
      </c>
      <c r="U1842" s="50">
        <f t="shared" si="97"/>
        <v>0</v>
      </c>
      <c r="V1842" s="50">
        <f t="shared" si="97"/>
        <v>240.41166666666666</v>
      </c>
      <c r="W1842" s="50">
        <f t="shared" si="96"/>
        <v>0</v>
      </c>
      <c r="X1842" s="50">
        <f t="shared" si="96"/>
        <v>441.07916666666665</v>
      </c>
      <c r="Y1842" s="50">
        <f t="shared" si="96"/>
        <v>0</v>
      </c>
      <c r="Z1842" s="50">
        <f t="shared" si="96"/>
        <v>0</v>
      </c>
      <c r="AA1842" s="50">
        <f t="shared" si="96"/>
        <v>0</v>
      </c>
      <c r="AB1842" s="50">
        <f t="shared" si="95"/>
        <v>893.11749999999995</v>
      </c>
      <c r="AC1842" s="48" t="str">
        <f>VLOOKUP(ПРОДАЖИ!C:C,'ИЗ ОСНОВЫ НОМЕНКЛАТУР'!D:E,2,0)</f>
        <v>Крепежные системы</v>
      </c>
      <c r="AD1842" s="48" t="str">
        <f>VLOOKUP(C:C,'ИЗ ОСНОВЫ НОМЕНКЛАТУР'!D:F,3,0)</f>
        <v>Заглушки самоклеющиеся</v>
      </c>
      <c r="AE1842" s="48" t="str">
        <f>VLOOKUP(C:C,'ИЗ ОСНОВЫ НОМЕНКЛАТУР'!D:H,5,0)</f>
        <v>C</v>
      </c>
    </row>
    <row r="1843" spans="1:31" ht="9.6" customHeight="1" x14ac:dyDescent="0.2">
      <c r="A1843" s="45" t="s">
        <v>1654</v>
      </c>
      <c r="B1843" s="11"/>
      <c r="C1843" s="11" t="s">
        <v>1843</v>
      </c>
      <c r="D1843" s="44">
        <v>153</v>
      </c>
      <c r="E1843" s="44">
        <v>1250</v>
      </c>
      <c r="F1843" s="48">
        <v>615</v>
      </c>
      <c r="G1843" s="48">
        <v>0</v>
      </c>
      <c r="H1843" s="44">
        <v>135</v>
      </c>
      <c r="I1843" s="44">
        <v>0</v>
      </c>
      <c r="J1843" s="44">
        <v>40</v>
      </c>
      <c r="K1843" s="48">
        <v>441</v>
      </c>
      <c r="L1843" s="49">
        <v>4466.49</v>
      </c>
      <c r="M1843" s="49">
        <v>36801.07</v>
      </c>
      <c r="N1843" s="10">
        <v>21980.1</v>
      </c>
      <c r="O1843" s="10">
        <v>0</v>
      </c>
      <c r="P1843" s="10">
        <v>4050</v>
      </c>
      <c r="Q1843" s="10">
        <v>0</v>
      </c>
      <c r="R1843" s="10">
        <v>1200</v>
      </c>
      <c r="S1843" s="10">
        <v>13230</v>
      </c>
      <c r="T1843" s="50">
        <f t="shared" si="97"/>
        <v>372.20749999999998</v>
      </c>
      <c r="U1843" s="50">
        <f t="shared" si="97"/>
        <v>3066.7558333333332</v>
      </c>
      <c r="V1843" s="50">
        <f t="shared" si="97"/>
        <v>1831.675</v>
      </c>
      <c r="W1843" s="50">
        <f t="shared" si="96"/>
        <v>0</v>
      </c>
      <c r="X1843" s="50">
        <f t="shared" si="96"/>
        <v>337.5</v>
      </c>
      <c r="Y1843" s="50">
        <f t="shared" si="96"/>
        <v>0</v>
      </c>
      <c r="Z1843" s="50">
        <f t="shared" si="96"/>
        <v>100</v>
      </c>
      <c r="AA1843" s="50">
        <f t="shared" si="96"/>
        <v>1102.5</v>
      </c>
      <c r="AB1843" s="50">
        <f t="shared" si="95"/>
        <v>6810.6383333333333</v>
      </c>
      <c r="AC1843" s="48" t="str">
        <f>VLOOKUP(ПРОДАЖИ!C:C,'ИЗ ОСНОВЫ НОМЕНКЛАТУР'!D:E,2,0)</f>
        <v>Крепежные системы</v>
      </c>
      <c r="AD1843" s="48" t="str">
        <f>VLOOKUP(C:C,'ИЗ ОСНОВЫ НОМЕНКЛАТУР'!D:F,3,0)</f>
        <v>Заглушки самоклеющиеся</v>
      </c>
      <c r="AE1843" s="48" t="str">
        <f>VLOOKUP(C:C,'ИЗ ОСНОВЫ НОМЕНКЛАТУР'!D:H,5,0)</f>
        <v>C</v>
      </c>
    </row>
    <row r="1844" spans="1:31" ht="9.6" customHeight="1" x14ac:dyDescent="0.2">
      <c r="A1844" s="45" t="s">
        <v>1654</v>
      </c>
      <c r="B1844" s="11"/>
      <c r="C1844" s="11" t="s">
        <v>1844</v>
      </c>
      <c r="D1844" s="44">
        <v>181</v>
      </c>
      <c r="E1844" s="44">
        <v>250</v>
      </c>
      <c r="F1844" s="48">
        <v>1033</v>
      </c>
      <c r="G1844" s="48">
        <v>0</v>
      </c>
      <c r="H1844" s="44">
        <v>71</v>
      </c>
      <c r="I1844" s="44">
        <v>900</v>
      </c>
      <c r="J1844" s="44">
        <v>0</v>
      </c>
      <c r="K1844" s="48">
        <v>0</v>
      </c>
      <c r="L1844" s="49">
        <v>4100.3100000000004</v>
      </c>
      <c r="M1844" s="49">
        <v>5685.88</v>
      </c>
      <c r="N1844" s="10">
        <v>34467.300000000003</v>
      </c>
      <c r="O1844" s="10">
        <v>0</v>
      </c>
      <c r="P1844" s="10">
        <v>2401.67</v>
      </c>
      <c r="Q1844" s="10">
        <v>30251.98</v>
      </c>
      <c r="R1844" s="10">
        <v>0</v>
      </c>
      <c r="S1844" s="10">
        <v>0</v>
      </c>
      <c r="T1844" s="50">
        <f t="shared" si="97"/>
        <v>341.69250000000005</v>
      </c>
      <c r="U1844" s="50">
        <f t="shared" si="97"/>
        <v>473.82333333333332</v>
      </c>
      <c r="V1844" s="50">
        <f t="shared" si="97"/>
        <v>2872.2750000000001</v>
      </c>
      <c r="W1844" s="50">
        <f t="shared" si="96"/>
        <v>0</v>
      </c>
      <c r="X1844" s="50">
        <f t="shared" si="96"/>
        <v>200.13916666666668</v>
      </c>
      <c r="Y1844" s="50">
        <f t="shared" si="96"/>
        <v>2520.9983333333334</v>
      </c>
      <c r="Z1844" s="50">
        <f t="shared" si="96"/>
        <v>0</v>
      </c>
      <c r="AA1844" s="50">
        <f t="shared" si="96"/>
        <v>0</v>
      </c>
      <c r="AB1844" s="50">
        <f t="shared" si="95"/>
        <v>6408.9283333333333</v>
      </c>
      <c r="AC1844" s="48" t="str">
        <f>VLOOKUP(ПРОДАЖИ!C:C,'ИЗ ОСНОВЫ НОМЕНКЛАТУР'!D:E,2,0)</f>
        <v>Крепежные системы</v>
      </c>
      <c r="AD1844" s="48" t="str">
        <f>VLOOKUP(C:C,'ИЗ ОСНОВЫ НОМЕНКЛАТУР'!D:F,3,0)</f>
        <v>Заглушки самоклеющиеся</v>
      </c>
      <c r="AE1844" s="48" t="str">
        <f>VLOOKUP(C:C,'ИЗ ОСНОВЫ НОМЕНКЛАТУР'!D:H,5,0)</f>
        <v>C</v>
      </c>
    </row>
    <row r="1845" spans="1:31" ht="9.6" customHeight="1" x14ac:dyDescent="0.2">
      <c r="A1845" s="45" t="s">
        <v>1654</v>
      </c>
      <c r="B1845" s="11"/>
      <c r="C1845" s="11" t="s">
        <v>1845</v>
      </c>
      <c r="D1845" s="44">
        <v>151</v>
      </c>
      <c r="E1845" s="44">
        <v>0</v>
      </c>
      <c r="F1845" s="48">
        <v>301</v>
      </c>
      <c r="G1845" s="48">
        <v>0</v>
      </c>
      <c r="H1845" s="44">
        <v>140</v>
      </c>
      <c r="I1845" s="44">
        <v>130</v>
      </c>
      <c r="J1845" s="44">
        <v>0</v>
      </c>
      <c r="K1845" s="48">
        <v>0</v>
      </c>
      <c r="L1845" s="49">
        <v>5487.99</v>
      </c>
      <c r="M1845" s="49">
        <v>0</v>
      </c>
      <c r="N1845" s="10">
        <v>11332.18</v>
      </c>
      <c r="O1845" s="10">
        <v>0</v>
      </c>
      <c r="P1845" s="10">
        <v>5336.31</v>
      </c>
      <c r="Q1845" s="10">
        <v>5019.32</v>
      </c>
      <c r="R1845" s="10">
        <v>0</v>
      </c>
      <c r="S1845" s="10">
        <v>0</v>
      </c>
      <c r="T1845" s="50">
        <f t="shared" si="97"/>
        <v>457.33249999999998</v>
      </c>
      <c r="U1845" s="50">
        <f t="shared" si="97"/>
        <v>0</v>
      </c>
      <c r="V1845" s="50">
        <f t="shared" si="97"/>
        <v>944.34833333333336</v>
      </c>
      <c r="W1845" s="50">
        <f t="shared" si="96"/>
        <v>0</v>
      </c>
      <c r="X1845" s="50">
        <f t="shared" si="96"/>
        <v>444.69250000000005</v>
      </c>
      <c r="Y1845" s="50">
        <f t="shared" si="96"/>
        <v>418.27666666666664</v>
      </c>
      <c r="Z1845" s="50">
        <f t="shared" si="96"/>
        <v>0</v>
      </c>
      <c r="AA1845" s="50">
        <f t="shared" si="96"/>
        <v>0</v>
      </c>
      <c r="AB1845" s="50">
        <f t="shared" si="95"/>
        <v>2264.65</v>
      </c>
      <c r="AC1845" s="48" t="str">
        <f>VLOOKUP(ПРОДАЖИ!C:C,'ИЗ ОСНОВЫ НОМЕНКЛАТУР'!D:E,2,0)</f>
        <v>Крепежные системы</v>
      </c>
      <c r="AD1845" s="48" t="str">
        <f>VLOOKUP(C:C,'ИЗ ОСНОВЫ НОМЕНКЛАТУР'!D:F,3,0)</f>
        <v>Заглушки самоклеющиеся</v>
      </c>
      <c r="AE1845" s="48" t="str">
        <f>VLOOKUP(C:C,'ИЗ ОСНОВЫ НОМЕНКЛАТУР'!D:H,5,0)</f>
        <v>C</v>
      </c>
    </row>
    <row r="1846" spans="1:31" ht="9.6" customHeight="1" x14ac:dyDescent="0.2">
      <c r="A1846" s="45" t="s">
        <v>1654</v>
      </c>
      <c r="B1846" s="11"/>
      <c r="C1846" s="11" t="s">
        <v>1846</v>
      </c>
      <c r="D1846" s="44">
        <v>118</v>
      </c>
      <c r="E1846" s="44">
        <v>0</v>
      </c>
      <c r="F1846" s="48">
        <v>118</v>
      </c>
      <c r="G1846" s="48">
        <v>0</v>
      </c>
      <c r="H1846" s="44">
        <v>163</v>
      </c>
      <c r="I1846" s="44">
        <v>50</v>
      </c>
      <c r="J1846" s="44">
        <v>84</v>
      </c>
      <c r="K1846" s="48">
        <v>0</v>
      </c>
      <c r="L1846" s="49">
        <v>5692.32</v>
      </c>
      <c r="M1846" s="49">
        <v>0</v>
      </c>
      <c r="N1846" s="10">
        <v>6192.28</v>
      </c>
      <c r="O1846" s="10">
        <v>0</v>
      </c>
      <c r="P1846" s="10">
        <v>7724.57</v>
      </c>
      <c r="Q1846" s="10">
        <v>2369.5</v>
      </c>
      <c r="R1846" s="10">
        <v>3980.76</v>
      </c>
      <c r="S1846" s="10">
        <v>0</v>
      </c>
      <c r="T1846" s="50">
        <f t="shared" si="97"/>
        <v>474.35999999999996</v>
      </c>
      <c r="U1846" s="50">
        <f t="shared" si="97"/>
        <v>0</v>
      </c>
      <c r="V1846" s="50">
        <f t="shared" si="97"/>
        <v>516.02333333333331</v>
      </c>
      <c r="W1846" s="50">
        <f t="shared" si="96"/>
        <v>0</v>
      </c>
      <c r="X1846" s="50">
        <f t="shared" si="96"/>
        <v>643.71416666666664</v>
      </c>
      <c r="Y1846" s="50">
        <f t="shared" si="96"/>
        <v>197.45833333333334</v>
      </c>
      <c r="Z1846" s="50">
        <f t="shared" si="96"/>
        <v>331.73</v>
      </c>
      <c r="AA1846" s="50">
        <f t="shared" si="96"/>
        <v>0</v>
      </c>
      <c r="AB1846" s="50">
        <f t="shared" si="95"/>
        <v>2163.2858333333334</v>
      </c>
      <c r="AC1846" s="48" t="str">
        <f>VLOOKUP(ПРОДАЖИ!C:C,'ИЗ ОСНОВЫ НОМЕНКЛАТУР'!D:E,2,0)</f>
        <v>Крепежные системы</v>
      </c>
      <c r="AD1846" s="48" t="str">
        <f>VLOOKUP(C:C,'ИЗ ОСНОВЫ НОМЕНКЛАТУР'!D:F,3,0)</f>
        <v>Заглушки самоклеющиеся</v>
      </c>
      <c r="AE1846" s="48" t="str">
        <f>VLOOKUP(C:C,'ИЗ ОСНОВЫ НОМЕНКЛАТУР'!D:H,5,0)</f>
        <v>C</v>
      </c>
    </row>
    <row r="1847" spans="1:31" ht="9.6" customHeight="1" x14ac:dyDescent="0.2">
      <c r="A1847" s="45" t="s">
        <v>1654</v>
      </c>
      <c r="B1847" s="11"/>
      <c r="C1847" s="11" t="s">
        <v>1847</v>
      </c>
      <c r="D1847" s="44">
        <v>0</v>
      </c>
      <c r="E1847" s="44">
        <v>0</v>
      </c>
      <c r="F1847" s="48">
        <v>350</v>
      </c>
      <c r="G1847" s="48">
        <v>0</v>
      </c>
      <c r="H1847" s="44">
        <v>0</v>
      </c>
      <c r="I1847" s="44">
        <v>0</v>
      </c>
      <c r="J1847" s="44">
        <v>37</v>
      </c>
      <c r="K1847" s="48">
        <v>0</v>
      </c>
      <c r="L1847" s="49">
        <v>0</v>
      </c>
      <c r="M1847" s="49">
        <v>0</v>
      </c>
      <c r="N1847" s="10">
        <v>10040.98</v>
      </c>
      <c r="O1847" s="10">
        <v>0</v>
      </c>
      <c r="P1847" s="10">
        <v>0</v>
      </c>
      <c r="Q1847" s="10">
        <v>0</v>
      </c>
      <c r="R1847" s="10">
        <v>894.61</v>
      </c>
      <c r="S1847" s="10">
        <v>0</v>
      </c>
      <c r="T1847" s="50">
        <f t="shared" si="97"/>
        <v>0</v>
      </c>
      <c r="U1847" s="50">
        <f t="shared" si="97"/>
        <v>0</v>
      </c>
      <c r="V1847" s="50">
        <f t="shared" si="97"/>
        <v>836.74833333333333</v>
      </c>
      <c r="W1847" s="50">
        <f t="shared" si="96"/>
        <v>0</v>
      </c>
      <c r="X1847" s="50">
        <f t="shared" si="96"/>
        <v>0</v>
      </c>
      <c r="Y1847" s="50">
        <f t="shared" si="96"/>
        <v>0</v>
      </c>
      <c r="Z1847" s="50">
        <f t="shared" si="96"/>
        <v>74.55083333333333</v>
      </c>
      <c r="AA1847" s="50">
        <f t="shared" si="96"/>
        <v>0</v>
      </c>
      <c r="AB1847" s="50">
        <f t="shared" si="95"/>
        <v>911.29916666666668</v>
      </c>
      <c r="AC1847" s="48" t="str">
        <f>VLOOKUP(ПРОДАЖИ!C:C,'ИЗ ОСНОВЫ НОМЕНКЛАТУР'!D:E,2,0)</f>
        <v>Крепежные системы</v>
      </c>
      <c r="AD1847" s="48" t="str">
        <f>VLOOKUP(C:C,'ИЗ ОСНОВЫ НОМЕНКЛАТУР'!D:F,3,0)</f>
        <v>Заглушки самоклеющиеся</v>
      </c>
      <c r="AE1847" s="48" t="str">
        <f>VLOOKUP(C:C,'ИЗ ОСНОВЫ НОМЕНКЛАТУР'!D:H,5,0)</f>
        <v>C</v>
      </c>
    </row>
    <row r="1848" spans="1:31" ht="9.6" customHeight="1" x14ac:dyDescent="0.2">
      <c r="A1848" s="45" t="s">
        <v>1654</v>
      </c>
      <c r="B1848" s="11"/>
      <c r="C1848" s="11" t="s">
        <v>1848</v>
      </c>
      <c r="D1848" s="44">
        <v>104</v>
      </c>
      <c r="E1848" s="44">
        <v>0</v>
      </c>
      <c r="F1848" s="48">
        <v>51</v>
      </c>
      <c r="G1848" s="48">
        <v>0</v>
      </c>
      <c r="H1848" s="44">
        <v>193</v>
      </c>
      <c r="I1848" s="44">
        <v>1</v>
      </c>
      <c r="J1848" s="44">
        <v>0</v>
      </c>
      <c r="K1848" s="48">
        <v>0</v>
      </c>
      <c r="L1848" s="49">
        <v>4194.49</v>
      </c>
      <c r="M1848" s="49">
        <v>0</v>
      </c>
      <c r="N1848" s="10">
        <v>1859.42</v>
      </c>
      <c r="O1848" s="10">
        <v>0</v>
      </c>
      <c r="P1848" s="10">
        <v>7115.78</v>
      </c>
      <c r="Q1848" s="10">
        <v>36.03</v>
      </c>
      <c r="R1848" s="10">
        <v>0</v>
      </c>
      <c r="S1848" s="10">
        <v>0</v>
      </c>
      <c r="T1848" s="50">
        <f t="shared" si="97"/>
        <v>349.5408333333333</v>
      </c>
      <c r="U1848" s="50">
        <f t="shared" si="97"/>
        <v>0</v>
      </c>
      <c r="V1848" s="50">
        <f t="shared" si="97"/>
        <v>154.95166666666668</v>
      </c>
      <c r="W1848" s="50">
        <f t="shared" si="96"/>
        <v>0</v>
      </c>
      <c r="X1848" s="50">
        <f t="shared" si="96"/>
        <v>592.98166666666668</v>
      </c>
      <c r="Y1848" s="50">
        <f t="shared" si="96"/>
        <v>3.0024999999999999</v>
      </c>
      <c r="Z1848" s="50">
        <f t="shared" si="96"/>
        <v>0</v>
      </c>
      <c r="AA1848" s="50">
        <f t="shared" si="96"/>
        <v>0</v>
      </c>
      <c r="AB1848" s="50">
        <f t="shared" si="95"/>
        <v>1100.4766666666667</v>
      </c>
      <c r="AC1848" s="48" t="str">
        <f>VLOOKUP(ПРОДАЖИ!C:C,'ИЗ ОСНОВЫ НОМЕНКЛАТУР'!D:E,2,0)</f>
        <v>Крепежные системы</v>
      </c>
      <c r="AD1848" s="48" t="str">
        <f>VLOOKUP(C:C,'ИЗ ОСНОВЫ НОМЕНКЛАТУР'!D:F,3,0)</f>
        <v>Заглушки самоклеющиеся</v>
      </c>
      <c r="AE1848" s="48" t="str">
        <f>VLOOKUP(C:C,'ИЗ ОСНОВЫ НОМЕНКЛАТУР'!D:H,5,0)</f>
        <v>C</v>
      </c>
    </row>
    <row r="1849" spans="1:31" ht="9.6" customHeight="1" x14ac:dyDescent="0.2">
      <c r="A1849" s="45" t="s">
        <v>1654</v>
      </c>
      <c r="B1849" s="11"/>
      <c r="C1849" s="11" t="s">
        <v>1849</v>
      </c>
      <c r="D1849" s="44">
        <v>126</v>
      </c>
      <c r="E1849" s="44">
        <v>400</v>
      </c>
      <c r="F1849" s="48">
        <v>18</v>
      </c>
      <c r="G1849" s="48">
        <v>0</v>
      </c>
      <c r="H1849" s="44">
        <v>57</v>
      </c>
      <c r="I1849" s="44">
        <v>100</v>
      </c>
      <c r="J1849" s="44">
        <v>0</v>
      </c>
      <c r="K1849" s="48">
        <v>0</v>
      </c>
      <c r="L1849" s="49">
        <v>6105.95</v>
      </c>
      <c r="M1849" s="49">
        <v>18637.47</v>
      </c>
      <c r="N1849" s="10">
        <v>854.53</v>
      </c>
      <c r="O1849" s="10">
        <v>0</v>
      </c>
      <c r="P1849" s="10">
        <v>2202.48</v>
      </c>
      <c r="Q1849" s="10">
        <v>3864</v>
      </c>
      <c r="R1849" s="10">
        <v>0</v>
      </c>
      <c r="S1849" s="10">
        <v>0</v>
      </c>
      <c r="T1849" s="50">
        <f t="shared" si="97"/>
        <v>508.82916666666665</v>
      </c>
      <c r="U1849" s="50">
        <f t="shared" si="97"/>
        <v>1553.1225000000002</v>
      </c>
      <c r="V1849" s="50">
        <f t="shared" si="97"/>
        <v>71.210833333333326</v>
      </c>
      <c r="W1849" s="50">
        <f t="shared" si="96"/>
        <v>0</v>
      </c>
      <c r="X1849" s="50">
        <f t="shared" si="96"/>
        <v>183.54</v>
      </c>
      <c r="Y1849" s="50">
        <f t="shared" si="96"/>
        <v>322</v>
      </c>
      <c r="Z1849" s="50">
        <f t="shared" si="96"/>
        <v>0</v>
      </c>
      <c r="AA1849" s="50">
        <f t="shared" si="96"/>
        <v>0</v>
      </c>
      <c r="AB1849" s="50">
        <f t="shared" si="95"/>
        <v>2638.7025000000003</v>
      </c>
      <c r="AC1849" s="48" t="str">
        <f>VLOOKUP(ПРОДАЖИ!C:C,'ИЗ ОСНОВЫ НОМЕНКЛАТУР'!D:E,2,0)</f>
        <v>Крепежные системы</v>
      </c>
      <c r="AD1849" s="48" t="str">
        <f>VLOOKUP(C:C,'ИЗ ОСНОВЫ НОМЕНКЛАТУР'!D:F,3,0)</f>
        <v>Заглушки самоклеющиеся</v>
      </c>
      <c r="AE1849" s="48" t="str">
        <f>VLOOKUP(C:C,'ИЗ ОСНОВЫ НОМЕНКЛАТУР'!D:H,5,0)</f>
        <v>C</v>
      </c>
    </row>
    <row r="1850" spans="1:31" ht="9.6" customHeight="1" x14ac:dyDescent="0.2">
      <c r="A1850" s="45" t="s">
        <v>1654</v>
      </c>
      <c r="B1850" s="11"/>
      <c r="C1850" s="11" t="s">
        <v>1850</v>
      </c>
      <c r="D1850" s="44">
        <v>64</v>
      </c>
      <c r="E1850" s="44">
        <v>0</v>
      </c>
      <c r="F1850" s="48">
        <v>536</v>
      </c>
      <c r="G1850" s="48">
        <v>0</v>
      </c>
      <c r="H1850" s="44">
        <v>327</v>
      </c>
      <c r="I1850" s="44">
        <v>150</v>
      </c>
      <c r="J1850" s="44">
        <v>145</v>
      </c>
      <c r="K1850" s="48">
        <v>0</v>
      </c>
      <c r="L1850" s="49">
        <v>2501.12</v>
      </c>
      <c r="M1850" s="49">
        <v>0</v>
      </c>
      <c r="N1850" s="10">
        <v>16463.05</v>
      </c>
      <c r="O1850" s="10">
        <v>0</v>
      </c>
      <c r="P1850" s="10">
        <v>8095.89</v>
      </c>
      <c r="Q1850" s="10">
        <v>3711</v>
      </c>
      <c r="R1850" s="10">
        <v>3696.27</v>
      </c>
      <c r="S1850" s="10">
        <v>0</v>
      </c>
      <c r="T1850" s="50">
        <f t="shared" si="97"/>
        <v>208.42666666666665</v>
      </c>
      <c r="U1850" s="50">
        <f t="shared" si="97"/>
        <v>0</v>
      </c>
      <c r="V1850" s="50">
        <f t="shared" si="97"/>
        <v>1371.9208333333333</v>
      </c>
      <c r="W1850" s="50">
        <f t="shared" si="96"/>
        <v>0</v>
      </c>
      <c r="X1850" s="50">
        <f t="shared" si="96"/>
        <v>674.65750000000003</v>
      </c>
      <c r="Y1850" s="50">
        <f t="shared" si="96"/>
        <v>309.25</v>
      </c>
      <c r="Z1850" s="50">
        <f t="shared" si="96"/>
        <v>308.02249999999998</v>
      </c>
      <c r="AA1850" s="50">
        <f t="shared" si="96"/>
        <v>0</v>
      </c>
      <c r="AB1850" s="50">
        <f t="shared" si="95"/>
        <v>2872.2775000000001</v>
      </c>
      <c r="AC1850" s="48" t="str">
        <f>VLOOKUP(ПРОДАЖИ!C:C,'ИЗ ОСНОВЫ НОМЕНКЛАТУР'!D:E,2,0)</f>
        <v>Крепежные системы</v>
      </c>
      <c r="AD1850" s="48" t="str">
        <f>VLOOKUP(C:C,'ИЗ ОСНОВЫ НОМЕНКЛАТУР'!D:F,3,0)</f>
        <v>Заглушки самоклеющиеся</v>
      </c>
      <c r="AE1850" s="48" t="str">
        <f>VLOOKUP(C:C,'ИЗ ОСНОВЫ НОМЕНКЛАТУР'!D:H,5,0)</f>
        <v>C</v>
      </c>
    </row>
    <row r="1851" spans="1:31" ht="9.6" customHeight="1" x14ac:dyDescent="0.2">
      <c r="A1851" s="45" t="s">
        <v>1654</v>
      </c>
      <c r="B1851" s="11"/>
      <c r="C1851" s="11" t="s">
        <v>1851</v>
      </c>
      <c r="D1851" s="44">
        <v>119</v>
      </c>
      <c r="E1851" s="44">
        <v>0</v>
      </c>
      <c r="F1851" s="48">
        <v>120</v>
      </c>
      <c r="G1851" s="48">
        <v>0</v>
      </c>
      <c r="H1851" s="44">
        <v>21</v>
      </c>
      <c r="I1851" s="44">
        <v>0</v>
      </c>
      <c r="J1851" s="44">
        <v>0</v>
      </c>
      <c r="K1851" s="48">
        <v>0</v>
      </c>
      <c r="L1851" s="49">
        <v>3173.72</v>
      </c>
      <c r="M1851" s="49">
        <v>0</v>
      </c>
      <c r="N1851" s="10">
        <v>5280.59</v>
      </c>
      <c r="O1851" s="10">
        <v>0</v>
      </c>
      <c r="P1851" s="10">
        <v>706.97</v>
      </c>
      <c r="Q1851" s="10">
        <v>0</v>
      </c>
      <c r="R1851" s="10">
        <v>0</v>
      </c>
      <c r="S1851" s="10">
        <v>0</v>
      </c>
      <c r="T1851" s="50">
        <f t="shared" si="97"/>
        <v>264.47666666666663</v>
      </c>
      <c r="U1851" s="50">
        <f t="shared" si="97"/>
        <v>0</v>
      </c>
      <c r="V1851" s="50">
        <f t="shared" si="97"/>
        <v>440.04916666666668</v>
      </c>
      <c r="W1851" s="50">
        <f t="shared" si="96"/>
        <v>0</v>
      </c>
      <c r="X1851" s="50">
        <f t="shared" si="96"/>
        <v>58.914166666666667</v>
      </c>
      <c r="Y1851" s="50">
        <f t="shared" si="96"/>
        <v>0</v>
      </c>
      <c r="Z1851" s="50">
        <f t="shared" si="96"/>
        <v>0</v>
      </c>
      <c r="AA1851" s="50">
        <f t="shared" si="96"/>
        <v>0</v>
      </c>
      <c r="AB1851" s="50">
        <f t="shared" si="95"/>
        <v>763.44</v>
      </c>
      <c r="AC1851" s="48" t="str">
        <f>VLOOKUP(ПРОДАЖИ!C:C,'ИЗ ОСНОВЫ НОМЕНКЛАТУР'!D:E,2,0)</f>
        <v>Крепежные системы</v>
      </c>
      <c r="AD1851" s="48" t="str">
        <f>VLOOKUP(C:C,'ИЗ ОСНОВЫ НОМЕНКЛАТУР'!D:F,3,0)</f>
        <v>Заглушки самоклеющиеся</v>
      </c>
      <c r="AE1851" s="48" t="str">
        <f>VLOOKUP(C:C,'ИЗ ОСНОВЫ НОМЕНКЛАТУР'!D:H,5,0)</f>
        <v>C</v>
      </c>
    </row>
    <row r="1852" spans="1:31" ht="9.6" customHeight="1" x14ac:dyDescent="0.2">
      <c r="A1852" s="45" t="s">
        <v>1654</v>
      </c>
      <c r="B1852" s="11"/>
      <c r="C1852" s="11" t="s">
        <v>1852</v>
      </c>
      <c r="D1852" s="44">
        <v>44</v>
      </c>
      <c r="E1852" s="44">
        <v>0</v>
      </c>
      <c r="F1852" s="48">
        <v>65</v>
      </c>
      <c r="G1852" s="48">
        <v>0</v>
      </c>
      <c r="H1852" s="44">
        <v>38</v>
      </c>
      <c r="I1852" s="44">
        <v>0</v>
      </c>
      <c r="J1852" s="44">
        <v>30</v>
      </c>
      <c r="K1852" s="48">
        <v>0</v>
      </c>
      <c r="L1852" s="49">
        <v>2088.04</v>
      </c>
      <c r="M1852" s="49">
        <v>0</v>
      </c>
      <c r="N1852" s="10">
        <v>3203.65</v>
      </c>
      <c r="O1852" s="10">
        <v>0</v>
      </c>
      <c r="P1852" s="10">
        <v>1800.82</v>
      </c>
      <c r="Q1852" s="10">
        <v>0</v>
      </c>
      <c r="R1852" s="10">
        <v>1372.76</v>
      </c>
      <c r="S1852" s="10">
        <v>0</v>
      </c>
      <c r="T1852" s="50">
        <f t="shared" si="97"/>
        <v>174.00333333333333</v>
      </c>
      <c r="U1852" s="50">
        <f t="shared" si="97"/>
        <v>0</v>
      </c>
      <c r="V1852" s="50">
        <f t="shared" si="97"/>
        <v>266.97083333333336</v>
      </c>
      <c r="W1852" s="50">
        <f t="shared" si="96"/>
        <v>0</v>
      </c>
      <c r="X1852" s="50">
        <f t="shared" si="96"/>
        <v>150.06833333333333</v>
      </c>
      <c r="Y1852" s="50">
        <f t="shared" si="96"/>
        <v>0</v>
      </c>
      <c r="Z1852" s="50">
        <f t="shared" si="96"/>
        <v>114.39666666666666</v>
      </c>
      <c r="AA1852" s="50">
        <f t="shared" si="96"/>
        <v>0</v>
      </c>
      <c r="AB1852" s="50">
        <f t="shared" si="95"/>
        <v>705.43916666666667</v>
      </c>
      <c r="AC1852" s="48" t="str">
        <f>VLOOKUP(ПРОДАЖИ!C:C,'ИЗ ОСНОВЫ НОМЕНКЛАТУР'!D:E,2,0)</f>
        <v>Крепежные системы</v>
      </c>
      <c r="AD1852" s="48" t="str">
        <f>VLOOKUP(C:C,'ИЗ ОСНОВЫ НОМЕНКЛАТУР'!D:F,3,0)</f>
        <v>Заглушки самоклеющиеся</v>
      </c>
      <c r="AE1852" s="48" t="str">
        <f>VLOOKUP(C:C,'ИЗ ОСНОВЫ НОМЕНКЛАТУР'!D:H,5,0)</f>
        <v>C</v>
      </c>
    </row>
    <row r="1853" spans="1:31" ht="9.6" customHeight="1" x14ac:dyDescent="0.2">
      <c r="A1853" s="45" t="s">
        <v>1654</v>
      </c>
      <c r="B1853" s="11"/>
      <c r="C1853" s="11" t="s">
        <v>1853</v>
      </c>
      <c r="D1853" s="44">
        <v>137</v>
      </c>
      <c r="E1853" s="44">
        <v>0</v>
      </c>
      <c r="F1853" s="48">
        <v>253</v>
      </c>
      <c r="G1853" s="48">
        <v>0</v>
      </c>
      <c r="H1853" s="44">
        <v>37</v>
      </c>
      <c r="I1853" s="44">
        <v>100</v>
      </c>
      <c r="J1853" s="44">
        <v>21</v>
      </c>
      <c r="K1853" s="48">
        <v>0</v>
      </c>
      <c r="L1853" s="49">
        <v>3302.16</v>
      </c>
      <c r="M1853" s="49">
        <v>0</v>
      </c>
      <c r="N1853" s="10">
        <v>9571.77</v>
      </c>
      <c r="O1853" s="10">
        <v>0</v>
      </c>
      <c r="P1853" s="10">
        <v>857.76</v>
      </c>
      <c r="Q1853" s="10">
        <v>2315.42</v>
      </c>
      <c r="R1853" s="10">
        <v>473.55</v>
      </c>
      <c r="S1853" s="10">
        <v>0</v>
      </c>
      <c r="T1853" s="50">
        <f t="shared" si="97"/>
        <v>275.18</v>
      </c>
      <c r="U1853" s="50">
        <f t="shared" si="97"/>
        <v>0</v>
      </c>
      <c r="V1853" s="50">
        <f t="shared" si="97"/>
        <v>797.64750000000004</v>
      </c>
      <c r="W1853" s="50">
        <f t="shared" si="96"/>
        <v>0</v>
      </c>
      <c r="X1853" s="50">
        <f t="shared" si="96"/>
        <v>71.48</v>
      </c>
      <c r="Y1853" s="50">
        <f t="shared" si="96"/>
        <v>192.95166666666668</v>
      </c>
      <c r="Z1853" s="50">
        <f t="shared" si="96"/>
        <v>39.462499999999999</v>
      </c>
      <c r="AA1853" s="50">
        <f t="shared" si="96"/>
        <v>0</v>
      </c>
      <c r="AB1853" s="50">
        <f t="shared" si="95"/>
        <v>1376.7216666666668</v>
      </c>
      <c r="AC1853" s="48" t="str">
        <f>VLOOKUP(ПРОДАЖИ!C:C,'ИЗ ОСНОВЫ НОМЕНКЛАТУР'!D:E,2,0)</f>
        <v>Крепежные системы</v>
      </c>
      <c r="AD1853" s="48" t="str">
        <f>VLOOKUP(C:C,'ИЗ ОСНОВЫ НОМЕНКЛАТУР'!D:F,3,0)</f>
        <v>Заглушки самоклеющиеся</v>
      </c>
      <c r="AE1853" s="48" t="str">
        <f>VLOOKUP(C:C,'ИЗ ОСНОВЫ НОМЕНКЛАТУР'!D:H,5,0)</f>
        <v>C</v>
      </c>
    </row>
    <row r="1854" spans="1:31" ht="9.6" customHeight="1" x14ac:dyDescent="0.2">
      <c r="A1854" s="45" t="s">
        <v>1654</v>
      </c>
      <c r="B1854" s="11"/>
      <c r="C1854" s="11" t="s">
        <v>1854</v>
      </c>
      <c r="D1854" s="44">
        <v>69</v>
      </c>
      <c r="E1854" s="44">
        <v>0</v>
      </c>
      <c r="F1854" s="48">
        <v>0</v>
      </c>
      <c r="G1854" s="48">
        <v>0</v>
      </c>
      <c r="H1854" s="44">
        <v>0</v>
      </c>
      <c r="I1854" s="44">
        <v>0</v>
      </c>
      <c r="J1854" s="44">
        <v>44</v>
      </c>
      <c r="K1854" s="48">
        <v>0</v>
      </c>
      <c r="L1854" s="49">
        <v>3208.5</v>
      </c>
      <c r="M1854" s="49">
        <v>0</v>
      </c>
      <c r="N1854" s="10">
        <v>0</v>
      </c>
      <c r="O1854" s="10">
        <v>0</v>
      </c>
      <c r="P1854" s="10">
        <v>0</v>
      </c>
      <c r="Q1854" s="10">
        <v>0</v>
      </c>
      <c r="R1854" s="10">
        <v>2085.16</v>
      </c>
      <c r="S1854" s="10">
        <v>0</v>
      </c>
      <c r="T1854" s="50">
        <f t="shared" si="97"/>
        <v>267.375</v>
      </c>
      <c r="U1854" s="50">
        <f t="shared" si="97"/>
        <v>0</v>
      </c>
      <c r="V1854" s="50">
        <f t="shared" si="97"/>
        <v>0</v>
      </c>
      <c r="W1854" s="50">
        <f t="shared" si="96"/>
        <v>0</v>
      </c>
      <c r="X1854" s="50">
        <f t="shared" si="96"/>
        <v>0</v>
      </c>
      <c r="Y1854" s="50">
        <f t="shared" si="96"/>
        <v>0</v>
      </c>
      <c r="Z1854" s="50">
        <f t="shared" si="96"/>
        <v>173.76333333333332</v>
      </c>
      <c r="AA1854" s="50">
        <f t="shared" si="96"/>
        <v>0</v>
      </c>
      <c r="AB1854" s="50">
        <f t="shared" si="95"/>
        <v>441.13833333333332</v>
      </c>
      <c r="AC1854" s="48" t="str">
        <f>VLOOKUP(ПРОДАЖИ!C:C,'ИЗ ОСНОВЫ НОМЕНКЛАТУР'!D:E,2,0)</f>
        <v>Крепежные системы</v>
      </c>
      <c r="AD1854" s="48" t="str">
        <f>VLOOKUP(C:C,'ИЗ ОСНОВЫ НОМЕНКЛАТУР'!D:F,3,0)</f>
        <v>Заглушки самоклеющиеся</v>
      </c>
      <c r="AE1854" s="48" t="str">
        <f>VLOOKUP(C:C,'ИЗ ОСНОВЫ НОМЕНКЛАТУР'!D:H,5,0)</f>
        <v>C</v>
      </c>
    </row>
    <row r="1855" spans="1:31" ht="9.6" customHeight="1" x14ac:dyDescent="0.2">
      <c r="A1855" s="45" t="s">
        <v>1654</v>
      </c>
      <c r="B1855" s="11"/>
      <c r="C1855" s="11" t="s">
        <v>1855</v>
      </c>
      <c r="D1855" s="44">
        <v>139</v>
      </c>
      <c r="E1855" s="44">
        <v>50</v>
      </c>
      <c r="F1855" s="48">
        <v>563</v>
      </c>
      <c r="G1855" s="48">
        <v>0</v>
      </c>
      <c r="H1855" s="44">
        <v>71</v>
      </c>
      <c r="I1855" s="44">
        <v>150</v>
      </c>
      <c r="J1855" s="44">
        <v>35</v>
      </c>
      <c r="K1855" s="48">
        <v>0</v>
      </c>
      <c r="L1855" s="49">
        <v>4461.87</v>
      </c>
      <c r="M1855" s="49">
        <v>1276.58</v>
      </c>
      <c r="N1855" s="10">
        <v>17442.650000000001</v>
      </c>
      <c r="O1855" s="10">
        <v>0</v>
      </c>
      <c r="P1855" s="10">
        <v>1795.92</v>
      </c>
      <c r="Q1855" s="10">
        <v>3794.23</v>
      </c>
      <c r="R1855" s="10">
        <v>847.35</v>
      </c>
      <c r="S1855" s="10">
        <v>0</v>
      </c>
      <c r="T1855" s="50">
        <f t="shared" si="97"/>
        <v>371.82249999999999</v>
      </c>
      <c r="U1855" s="50">
        <f t="shared" si="97"/>
        <v>106.38166666666666</v>
      </c>
      <c r="V1855" s="50">
        <f t="shared" si="97"/>
        <v>1453.5541666666668</v>
      </c>
      <c r="W1855" s="50">
        <f t="shared" si="96"/>
        <v>0</v>
      </c>
      <c r="X1855" s="50">
        <f t="shared" si="96"/>
        <v>149.66</v>
      </c>
      <c r="Y1855" s="50">
        <f t="shared" si="96"/>
        <v>316.18583333333333</v>
      </c>
      <c r="Z1855" s="50">
        <f t="shared" si="96"/>
        <v>70.612499999999997</v>
      </c>
      <c r="AA1855" s="50">
        <f t="shared" si="96"/>
        <v>0</v>
      </c>
      <c r="AB1855" s="50">
        <f t="shared" si="95"/>
        <v>2468.2166666666672</v>
      </c>
      <c r="AC1855" s="48" t="str">
        <f>VLOOKUP(ПРОДАЖИ!C:C,'ИЗ ОСНОВЫ НОМЕНКЛАТУР'!D:E,2,0)</f>
        <v>Крепежные системы</v>
      </c>
      <c r="AD1855" s="48" t="str">
        <f>VLOOKUP(C:C,'ИЗ ОСНОВЫ НОМЕНКЛАТУР'!D:F,3,0)</f>
        <v>Заглушки самоклеющиеся</v>
      </c>
      <c r="AE1855" s="48" t="str">
        <f>VLOOKUP(C:C,'ИЗ ОСНОВЫ НОМЕНКЛАТУР'!D:H,5,0)</f>
        <v>C</v>
      </c>
    </row>
    <row r="1856" spans="1:31" ht="9.6" customHeight="1" x14ac:dyDescent="0.2">
      <c r="A1856" s="45" t="s">
        <v>1654</v>
      </c>
      <c r="B1856" s="11"/>
      <c r="C1856" s="11" t="s">
        <v>1856</v>
      </c>
      <c r="D1856" s="44">
        <v>176</v>
      </c>
      <c r="E1856" s="44">
        <v>0</v>
      </c>
      <c r="F1856" s="48">
        <v>9</v>
      </c>
      <c r="G1856" s="48">
        <v>0</v>
      </c>
      <c r="H1856" s="44">
        <v>0</v>
      </c>
      <c r="I1856" s="44">
        <v>0</v>
      </c>
      <c r="J1856" s="44">
        <v>28</v>
      </c>
      <c r="K1856" s="48">
        <v>0</v>
      </c>
      <c r="L1856" s="49">
        <v>7716.43</v>
      </c>
      <c r="M1856" s="49">
        <v>0</v>
      </c>
      <c r="N1856" s="10">
        <v>363.89</v>
      </c>
      <c r="O1856" s="10">
        <v>0</v>
      </c>
      <c r="P1856" s="10">
        <v>0</v>
      </c>
      <c r="Q1856" s="10">
        <v>0</v>
      </c>
      <c r="R1856" s="10">
        <v>663.6</v>
      </c>
      <c r="S1856" s="10">
        <v>0</v>
      </c>
      <c r="T1856" s="50">
        <f t="shared" si="97"/>
        <v>643.03583333333336</v>
      </c>
      <c r="U1856" s="50">
        <f t="shared" si="97"/>
        <v>0</v>
      </c>
      <c r="V1856" s="50">
        <f t="shared" si="97"/>
        <v>30.324166666666667</v>
      </c>
      <c r="W1856" s="50">
        <f t="shared" si="96"/>
        <v>0</v>
      </c>
      <c r="X1856" s="50">
        <f t="shared" si="96"/>
        <v>0</v>
      </c>
      <c r="Y1856" s="50">
        <f t="shared" si="96"/>
        <v>0</v>
      </c>
      <c r="Z1856" s="50">
        <f t="shared" si="96"/>
        <v>55.300000000000004</v>
      </c>
      <c r="AA1856" s="50">
        <f t="shared" si="96"/>
        <v>0</v>
      </c>
      <c r="AB1856" s="50">
        <f t="shared" si="95"/>
        <v>728.66</v>
      </c>
      <c r="AC1856" s="48" t="str">
        <f>VLOOKUP(ПРОДАЖИ!C:C,'ИЗ ОСНОВЫ НОМЕНКЛАТУР'!D:E,2,0)</f>
        <v>Крепежные системы</v>
      </c>
      <c r="AD1856" s="48" t="str">
        <f>VLOOKUP(C:C,'ИЗ ОСНОВЫ НОМЕНКЛАТУР'!D:F,3,0)</f>
        <v>Заглушки самоклеющиеся</v>
      </c>
      <c r="AE1856" s="48" t="str">
        <f>VLOOKUP(C:C,'ИЗ ОСНОВЫ НОМЕНКЛАТУР'!D:H,5,0)</f>
        <v>C</v>
      </c>
    </row>
    <row r="1857" spans="1:31" ht="9.6" customHeight="1" x14ac:dyDescent="0.2">
      <c r="A1857" s="45" t="s">
        <v>1654</v>
      </c>
      <c r="B1857" s="11"/>
      <c r="C1857" s="11" t="s">
        <v>1857</v>
      </c>
      <c r="D1857" s="44">
        <v>452</v>
      </c>
      <c r="E1857" s="44">
        <v>1950</v>
      </c>
      <c r="F1857" s="48">
        <v>1636</v>
      </c>
      <c r="G1857" s="48">
        <v>0</v>
      </c>
      <c r="H1857" s="44">
        <v>0</v>
      </c>
      <c r="I1857" s="44">
        <v>250</v>
      </c>
      <c r="J1857" s="44">
        <v>13</v>
      </c>
      <c r="K1857" s="48">
        <v>55</v>
      </c>
      <c r="L1857" s="49">
        <v>20165.689999999999</v>
      </c>
      <c r="M1857" s="49">
        <v>87025.14</v>
      </c>
      <c r="N1857" s="10">
        <v>73361.25</v>
      </c>
      <c r="O1857" s="10">
        <v>0</v>
      </c>
      <c r="P1857" s="10">
        <v>0</v>
      </c>
      <c r="Q1857" s="10">
        <v>11273.13</v>
      </c>
      <c r="R1857" s="10">
        <v>581.36</v>
      </c>
      <c r="S1857" s="10">
        <v>2471.6999999999998</v>
      </c>
      <c r="T1857" s="50">
        <f t="shared" si="97"/>
        <v>1680.4741666666666</v>
      </c>
      <c r="U1857" s="50">
        <f t="shared" si="97"/>
        <v>7252.0950000000003</v>
      </c>
      <c r="V1857" s="50">
        <f t="shared" si="97"/>
        <v>6113.4375</v>
      </c>
      <c r="W1857" s="50">
        <f t="shared" si="96"/>
        <v>0</v>
      </c>
      <c r="X1857" s="50">
        <f t="shared" si="96"/>
        <v>0</v>
      </c>
      <c r="Y1857" s="50">
        <f t="shared" si="96"/>
        <v>939.4274999999999</v>
      </c>
      <c r="Z1857" s="50">
        <f t="shared" si="96"/>
        <v>48.446666666666665</v>
      </c>
      <c r="AA1857" s="50">
        <f t="shared" si="96"/>
        <v>205.97499999999999</v>
      </c>
      <c r="AB1857" s="50">
        <f t="shared" si="95"/>
        <v>16239.855833333333</v>
      </c>
      <c r="AC1857" s="48" t="str">
        <f>VLOOKUP(ПРОДАЖИ!C:C,'ИЗ ОСНОВЫ НОМЕНКЛАТУР'!D:E,2,0)</f>
        <v>Крепежные системы</v>
      </c>
      <c r="AD1857" s="48" t="str">
        <f>VLOOKUP(C:C,'ИЗ ОСНОВЫ НОМЕНКЛАТУР'!D:F,3,0)</f>
        <v>Заглушки самоклеющиеся</v>
      </c>
      <c r="AE1857" s="48" t="str">
        <f>VLOOKUP(C:C,'ИЗ ОСНОВЫ НОМЕНКЛАТУР'!D:H,5,0)</f>
        <v>C</v>
      </c>
    </row>
    <row r="1858" spans="1:31" ht="9.6" customHeight="1" x14ac:dyDescent="0.2">
      <c r="A1858" s="45" t="s">
        <v>1654</v>
      </c>
      <c r="B1858" s="11"/>
      <c r="C1858" s="11" t="s">
        <v>1858</v>
      </c>
      <c r="D1858" s="44">
        <v>106</v>
      </c>
      <c r="E1858" s="44">
        <v>0</v>
      </c>
      <c r="F1858" s="48">
        <v>8</v>
      </c>
      <c r="G1858" s="48">
        <v>0</v>
      </c>
      <c r="H1858" s="44">
        <v>0</v>
      </c>
      <c r="I1858" s="44">
        <v>0</v>
      </c>
      <c r="J1858" s="44">
        <v>0</v>
      </c>
      <c r="K1858" s="48">
        <v>0</v>
      </c>
      <c r="L1858" s="49">
        <v>3020.68</v>
      </c>
      <c r="M1858" s="49">
        <v>0</v>
      </c>
      <c r="N1858" s="10">
        <v>230.52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50">
        <f t="shared" si="97"/>
        <v>251.72333333333333</v>
      </c>
      <c r="U1858" s="50">
        <f t="shared" si="97"/>
        <v>0</v>
      </c>
      <c r="V1858" s="50">
        <f t="shared" si="97"/>
        <v>19.21</v>
      </c>
      <c r="W1858" s="50">
        <f t="shared" si="96"/>
        <v>0</v>
      </c>
      <c r="X1858" s="50">
        <f t="shared" si="96"/>
        <v>0</v>
      </c>
      <c r="Y1858" s="50">
        <f t="shared" si="96"/>
        <v>0</v>
      </c>
      <c r="Z1858" s="50">
        <f t="shared" si="96"/>
        <v>0</v>
      </c>
      <c r="AA1858" s="50">
        <f t="shared" si="96"/>
        <v>0</v>
      </c>
      <c r="AB1858" s="50">
        <f t="shared" si="95"/>
        <v>270.93333333333334</v>
      </c>
      <c r="AC1858" s="48" t="str">
        <f>VLOOKUP(ПРОДАЖИ!C:C,'ИЗ ОСНОВЫ НОМЕНКЛАТУР'!D:E,2,0)</f>
        <v>Крепежные системы</v>
      </c>
      <c r="AD1858" s="48" t="str">
        <f>VLOOKUP(C:C,'ИЗ ОСНОВЫ НОМЕНКЛАТУР'!D:F,3,0)</f>
        <v>Заглушки самоклеющиеся</v>
      </c>
      <c r="AE1858" s="48" t="str">
        <f>VLOOKUP(C:C,'ИЗ ОСНОВЫ НОМЕНКЛАТУР'!D:H,5,0)</f>
        <v>C</v>
      </c>
    </row>
    <row r="1859" spans="1:31" ht="9.6" customHeight="1" x14ac:dyDescent="0.2">
      <c r="A1859" s="45" t="s">
        <v>1654</v>
      </c>
      <c r="B1859" s="11"/>
      <c r="C1859" s="11" t="s">
        <v>1859</v>
      </c>
      <c r="D1859" s="44">
        <v>0</v>
      </c>
      <c r="E1859" s="44">
        <v>0</v>
      </c>
      <c r="F1859" s="48">
        <v>106</v>
      </c>
      <c r="G1859" s="48">
        <v>0</v>
      </c>
      <c r="H1859" s="44">
        <v>0</v>
      </c>
      <c r="I1859" s="44">
        <v>0</v>
      </c>
      <c r="J1859" s="44">
        <v>43</v>
      </c>
      <c r="K1859" s="48">
        <v>0</v>
      </c>
      <c r="L1859" s="49">
        <v>0</v>
      </c>
      <c r="M1859" s="49">
        <v>0</v>
      </c>
      <c r="N1859" s="10">
        <v>4477.3599999999997</v>
      </c>
      <c r="O1859" s="10">
        <v>0</v>
      </c>
      <c r="P1859" s="10">
        <v>0</v>
      </c>
      <c r="Q1859" s="10">
        <v>0</v>
      </c>
      <c r="R1859" s="10">
        <v>1043.6099999999999</v>
      </c>
      <c r="S1859" s="10">
        <v>0</v>
      </c>
      <c r="T1859" s="50">
        <f t="shared" si="97"/>
        <v>0</v>
      </c>
      <c r="U1859" s="50">
        <f t="shared" si="97"/>
        <v>0</v>
      </c>
      <c r="V1859" s="50">
        <f t="shared" si="97"/>
        <v>373.11333333333329</v>
      </c>
      <c r="W1859" s="50">
        <f t="shared" si="96"/>
        <v>0</v>
      </c>
      <c r="X1859" s="50">
        <f t="shared" si="96"/>
        <v>0</v>
      </c>
      <c r="Y1859" s="50">
        <f t="shared" si="96"/>
        <v>0</v>
      </c>
      <c r="Z1859" s="50">
        <f t="shared" si="96"/>
        <v>86.967499999999987</v>
      </c>
      <c r="AA1859" s="50">
        <f t="shared" si="96"/>
        <v>0</v>
      </c>
      <c r="AB1859" s="50">
        <f t="shared" si="95"/>
        <v>460.08083333333326</v>
      </c>
      <c r="AC1859" s="48" t="str">
        <f>VLOOKUP(ПРОДАЖИ!C:C,'ИЗ ОСНОВЫ НОМЕНКЛАТУР'!D:E,2,0)</f>
        <v>Крепежные системы</v>
      </c>
      <c r="AD1859" s="48" t="str">
        <f>VLOOKUP(C:C,'ИЗ ОСНОВЫ НОМЕНКЛАТУР'!D:F,3,0)</f>
        <v>Заглушки самоклеющиеся</v>
      </c>
      <c r="AE1859" s="48" t="str">
        <f>VLOOKUP(C:C,'ИЗ ОСНОВЫ НОМЕНКЛАТУР'!D:H,5,0)</f>
        <v>C</v>
      </c>
    </row>
    <row r="1860" spans="1:31" ht="9.6" customHeight="1" x14ac:dyDescent="0.2">
      <c r="A1860" s="45" t="s">
        <v>1654</v>
      </c>
      <c r="B1860" s="11"/>
      <c r="C1860" s="11" t="s">
        <v>1860</v>
      </c>
      <c r="D1860" s="44">
        <v>137</v>
      </c>
      <c r="E1860" s="44">
        <v>0</v>
      </c>
      <c r="F1860" s="48">
        <v>382</v>
      </c>
      <c r="G1860" s="48">
        <v>0</v>
      </c>
      <c r="H1860" s="44">
        <v>80</v>
      </c>
      <c r="I1860" s="44">
        <v>100</v>
      </c>
      <c r="J1860" s="44">
        <v>0</v>
      </c>
      <c r="K1860" s="48">
        <v>0</v>
      </c>
      <c r="L1860" s="49">
        <v>6203.56</v>
      </c>
      <c r="M1860" s="49">
        <v>0</v>
      </c>
      <c r="N1860" s="10">
        <v>11058.08</v>
      </c>
      <c r="O1860" s="10">
        <v>0</v>
      </c>
      <c r="P1860" s="10">
        <v>2227.42</v>
      </c>
      <c r="Q1860" s="10">
        <v>2881.9</v>
      </c>
      <c r="R1860" s="10">
        <v>0</v>
      </c>
      <c r="S1860" s="10">
        <v>0</v>
      </c>
      <c r="T1860" s="50">
        <f t="shared" si="97"/>
        <v>516.96333333333337</v>
      </c>
      <c r="U1860" s="50">
        <f t="shared" si="97"/>
        <v>0</v>
      </c>
      <c r="V1860" s="50">
        <f t="shared" si="97"/>
        <v>921.50666666666666</v>
      </c>
      <c r="W1860" s="50">
        <f t="shared" si="96"/>
        <v>0</v>
      </c>
      <c r="X1860" s="50">
        <f t="shared" si="96"/>
        <v>185.61833333333334</v>
      </c>
      <c r="Y1860" s="50">
        <f t="shared" si="96"/>
        <v>240.15833333333333</v>
      </c>
      <c r="Z1860" s="50">
        <f t="shared" si="96"/>
        <v>0</v>
      </c>
      <c r="AA1860" s="50">
        <f t="shared" si="96"/>
        <v>0</v>
      </c>
      <c r="AB1860" s="50">
        <f t="shared" ref="AB1860:AB1923" si="98">T1860+U1860+V1860+W1860+X1860+Y1860+Z1860+AA1860</f>
        <v>1864.2466666666667</v>
      </c>
      <c r="AC1860" s="48" t="str">
        <f>VLOOKUP(ПРОДАЖИ!C:C,'ИЗ ОСНОВЫ НОМЕНКЛАТУР'!D:E,2,0)</f>
        <v>Крепежные системы</v>
      </c>
      <c r="AD1860" s="48" t="str">
        <f>VLOOKUP(C:C,'ИЗ ОСНОВЫ НОМЕНКЛАТУР'!D:F,3,0)</f>
        <v>Заглушки самоклеющиеся</v>
      </c>
      <c r="AE1860" s="48" t="str">
        <f>VLOOKUP(C:C,'ИЗ ОСНОВЫ НОМЕНКЛАТУР'!D:H,5,0)</f>
        <v>C</v>
      </c>
    </row>
    <row r="1861" spans="1:31" ht="9.6" customHeight="1" x14ac:dyDescent="0.2">
      <c r="A1861" s="45" t="s">
        <v>1654</v>
      </c>
      <c r="B1861" s="11"/>
      <c r="C1861" s="11" t="s">
        <v>1861</v>
      </c>
      <c r="D1861" s="44">
        <v>27</v>
      </c>
      <c r="E1861" s="44">
        <v>0</v>
      </c>
      <c r="F1861" s="48">
        <v>53</v>
      </c>
      <c r="G1861" s="48">
        <v>0</v>
      </c>
      <c r="H1861" s="44">
        <v>0</v>
      </c>
      <c r="I1861" s="44">
        <v>0</v>
      </c>
      <c r="J1861" s="44">
        <v>0</v>
      </c>
      <c r="K1861" s="48">
        <v>0</v>
      </c>
      <c r="L1861" s="49">
        <v>716.23</v>
      </c>
      <c r="M1861" s="49">
        <v>0</v>
      </c>
      <c r="N1861" s="10">
        <v>1347.18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50">
        <f t="shared" si="97"/>
        <v>59.685833333333335</v>
      </c>
      <c r="U1861" s="50">
        <f t="shared" si="97"/>
        <v>0</v>
      </c>
      <c r="V1861" s="50">
        <f t="shared" si="97"/>
        <v>112.265</v>
      </c>
      <c r="W1861" s="50">
        <f t="shared" si="96"/>
        <v>0</v>
      </c>
      <c r="X1861" s="50">
        <f t="shared" si="96"/>
        <v>0</v>
      </c>
      <c r="Y1861" s="50">
        <f t="shared" si="96"/>
        <v>0</v>
      </c>
      <c r="Z1861" s="50">
        <f t="shared" si="96"/>
        <v>0</v>
      </c>
      <c r="AA1861" s="50">
        <f t="shared" si="96"/>
        <v>0</v>
      </c>
      <c r="AB1861" s="50">
        <f t="shared" si="98"/>
        <v>171.95083333333332</v>
      </c>
      <c r="AC1861" s="48" t="str">
        <f>VLOOKUP(ПРОДАЖИ!C:C,'ИЗ ОСНОВЫ НОМЕНКЛАТУР'!D:E,2,0)</f>
        <v>Крепежные системы</v>
      </c>
      <c r="AD1861" s="48" t="str">
        <f>VLOOKUP(C:C,'ИЗ ОСНОВЫ НОМЕНКЛАТУР'!D:F,3,0)</f>
        <v>Заглушки самоклеющиеся</v>
      </c>
      <c r="AE1861" s="48" t="str">
        <f>VLOOKUP(C:C,'ИЗ ОСНОВЫ НОМЕНКЛАТУР'!D:H,5,0)</f>
        <v>C</v>
      </c>
    </row>
    <row r="1862" spans="1:31" ht="9.6" customHeight="1" x14ac:dyDescent="0.2">
      <c r="A1862" s="45" t="s">
        <v>1654</v>
      </c>
      <c r="B1862" s="11"/>
      <c r="C1862" s="11" t="s">
        <v>1862</v>
      </c>
      <c r="D1862" s="44">
        <v>35</v>
      </c>
      <c r="E1862" s="44">
        <v>0</v>
      </c>
      <c r="F1862" s="48">
        <v>5</v>
      </c>
      <c r="G1862" s="48">
        <v>0</v>
      </c>
      <c r="H1862" s="44">
        <v>2</v>
      </c>
      <c r="I1862" s="44">
        <v>50</v>
      </c>
      <c r="J1862" s="44">
        <v>6</v>
      </c>
      <c r="K1862" s="48">
        <v>0</v>
      </c>
      <c r="L1862" s="49">
        <v>1037.8599999999999</v>
      </c>
      <c r="M1862" s="49">
        <v>0</v>
      </c>
      <c r="N1862" s="10">
        <v>146.02000000000001</v>
      </c>
      <c r="O1862" s="10">
        <v>0</v>
      </c>
      <c r="P1862" s="10">
        <v>59.15</v>
      </c>
      <c r="Q1862" s="10">
        <v>1431.71</v>
      </c>
      <c r="R1862" s="10">
        <v>143.41999999999999</v>
      </c>
      <c r="S1862" s="10">
        <v>0</v>
      </c>
      <c r="T1862" s="50">
        <f t="shared" si="97"/>
        <v>86.48833333333333</v>
      </c>
      <c r="U1862" s="50">
        <f t="shared" si="97"/>
        <v>0</v>
      </c>
      <c r="V1862" s="50">
        <f t="shared" si="97"/>
        <v>12.168333333333335</v>
      </c>
      <c r="W1862" s="50">
        <f t="shared" si="96"/>
        <v>0</v>
      </c>
      <c r="X1862" s="50">
        <f t="shared" si="96"/>
        <v>4.9291666666666663</v>
      </c>
      <c r="Y1862" s="50">
        <f t="shared" si="96"/>
        <v>119.30916666666667</v>
      </c>
      <c r="Z1862" s="50">
        <f t="shared" si="96"/>
        <v>11.951666666666666</v>
      </c>
      <c r="AA1862" s="50">
        <f t="shared" si="96"/>
        <v>0</v>
      </c>
      <c r="AB1862" s="50">
        <f t="shared" si="98"/>
        <v>234.84666666666664</v>
      </c>
      <c r="AC1862" s="48" t="str">
        <f>VLOOKUP(ПРОДАЖИ!C:C,'ИЗ ОСНОВЫ НОМЕНКЛАТУР'!D:E,2,0)</f>
        <v>Крепежные системы</v>
      </c>
      <c r="AD1862" s="48" t="str">
        <f>VLOOKUP(C:C,'ИЗ ОСНОВЫ НОМЕНКЛАТУР'!D:F,3,0)</f>
        <v>Заглушки самоклеющиеся</v>
      </c>
      <c r="AE1862" s="48" t="str">
        <f>VLOOKUP(C:C,'ИЗ ОСНОВЫ НОМЕНКЛАТУР'!D:H,5,0)</f>
        <v>C</v>
      </c>
    </row>
    <row r="1863" spans="1:31" ht="9.6" customHeight="1" x14ac:dyDescent="0.2">
      <c r="A1863" s="45" t="s">
        <v>1654</v>
      </c>
      <c r="B1863" s="11"/>
      <c r="C1863" s="11" t="s">
        <v>1863</v>
      </c>
      <c r="D1863" s="44">
        <v>120</v>
      </c>
      <c r="E1863" s="44">
        <v>0</v>
      </c>
      <c r="F1863" s="48">
        <v>0</v>
      </c>
      <c r="G1863" s="48">
        <v>0</v>
      </c>
      <c r="H1863" s="44">
        <v>0</v>
      </c>
      <c r="I1863" s="44">
        <v>0</v>
      </c>
      <c r="J1863" s="44">
        <v>0</v>
      </c>
      <c r="K1863" s="48">
        <v>0</v>
      </c>
      <c r="L1863" s="49">
        <v>4124.53</v>
      </c>
      <c r="M1863" s="49">
        <v>0</v>
      </c>
      <c r="N1863" s="10">
        <v>0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50">
        <f t="shared" si="97"/>
        <v>343.71083333333331</v>
      </c>
      <c r="U1863" s="50">
        <f t="shared" si="97"/>
        <v>0</v>
      </c>
      <c r="V1863" s="50">
        <f t="shared" si="97"/>
        <v>0</v>
      </c>
      <c r="W1863" s="50">
        <f t="shared" si="96"/>
        <v>0</v>
      </c>
      <c r="X1863" s="50">
        <f t="shared" si="96"/>
        <v>0</v>
      </c>
      <c r="Y1863" s="50">
        <f t="shared" si="96"/>
        <v>0</v>
      </c>
      <c r="Z1863" s="50">
        <f t="shared" si="96"/>
        <v>0</v>
      </c>
      <c r="AA1863" s="50">
        <f t="shared" si="96"/>
        <v>0</v>
      </c>
      <c r="AB1863" s="50">
        <f t="shared" si="98"/>
        <v>343.71083333333331</v>
      </c>
      <c r="AC1863" s="48" t="str">
        <f>VLOOKUP(ПРОДАЖИ!C:C,'ИЗ ОСНОВЫ НОМЕНКЛАТУР'!D:E,2,0)</f>
        <v>Крепежные системы</v>
      </c>
      <c r="AD1863" s="48" t="str">
        <f>VLOOKUP(C:C,'ИЗ ОСНОВЫ НОМЕНКЛАТУР'!D:F,3,0)</f>
        <v>Заглушки самоклеющиеся</v>
      </c>
      <c r="AE1863" s="48" t="str">
        <f>VLOOKUP(C:C,'ИЗ ОСНОВЫ НОМЕНКЛАТУР'!D:H,5,0)</f>
        <v>C</v>
      </c>
    </row>
    <row r="1864" spans="1:31" ht="9.6" customHeight="1" x14ac:dyDescent="0.2">
      <c r="A1864" s="45" t="s">
        <v>1654</v>
      </c>
      <c r="B1864" s="11"/>
      <c r="C1864" s="11" t="s">
        <v>1864</v>
      </c>
      <c r="D1864" s="44">
        <v>0</v>
      </c>
      <c r="E1864" s="44">
        <v>0</v>
      </c>
      <c r="F1864" s="48">
        <v>69</v>
      </c>
      <c r="G1864" s="48">
        <v>0</v>
      </c>
      <c r="H1864" s="44">
        <v>0</v>
      </c>
      <c r="I1864" s="44">
        <v>0</v>
      </c>
      <c r="J1864" s="44">
        <v>0</v>
      </c>
      <c r="K1864" s="48">
        <v>0</v>
      </c>
      <c r="L1864" s="49">
        <v>0</v>
      </c>
      <c r="M1864" s="49">
        <v>0</v>
      </c>
      <c r="N1864" s="10">
        <v>1741.41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50">
        <f t="shared" si="97"/>
        <v>0</v>
      </c>
      <c r="U1864" s="50">
        <f t="shared" si="97"/>
        <v>0</v>
      </c>
      <c r="V1864" s="50">
        <f t="shared" si="97"/>
        <v>145.11750000000001</v>
      </c>
      <c r="W1864" s="50">
        <f t="shared" si="96"/>
        <v>0</v>
      </c>
      <c r="X1864" s="50">
        <f t="shared" si="96"/>
        <v>0</v>
      </c>
      <c r="Y1864" s="50">
        <f t="shared" si="96"/>
        <v>0</v>
      </c>
      <c r="Z1864" s="50">
        <f t="shared" si="96"/>
        <v>0</v>
      </c>
      <c r="AA1864" s="50">
        <f t="shared" si="96"/>
        <v>0</v>
      </c>
      <c r="AB1864" s="50">
        <f t="shared" si="98"/>
        <v>145.11750000000001</v>
      </c>
      <c r="AC1864" s="48" t="str">
        <f>VLOOKUP(ПРОДАЖИ!C:C,'ИЗ ОСНОВЫ НОМЕНКЛАТУР'!D:E,2,0)</f>
        <v>Крепежные системы</v>
      </c>
      <c r="AD1864" s="48" t="str">
        <f>VLOOKUP(C:C,'ИЗ ОСНОВЫ НОМЕНКЛАТУР'!D:F,3,0)</f>
        <v>Заглушки самоклеющиеся</v>
      </c>
      <c r="AE1864" s="48" t="str">
        <f>VLOOKUP(C:C,'ИЗ ОСНОВЫ НОМЕНКЛАТУР'!D:H,5,0)</f>
        <v>C</v>
      </c>
    </row>
    <row r="1865" spans="1:31" ht="9.6" customHeight="1" x14ac:dyDescent="0.2">
      <c r="A1865" s="45" t="s">
        <v>1654</v>
      </c>
      <c r="B1865" s="11"/>
      <c r="C1865" s="11" t="s">
        <v>1865</v>
      </c>
      <c r="D1865" s="44">
        <v>80</v>
      </c>
      <c r="E1865" s="44">
        <v>0</v>
      </c>
      <c r="F1865" s="48">
        <v>100</v>
      </c>
      <c r="G1865" s="48">
        <v>0</v>
      </c>
      <c r="H1865" s="44">
        <v>0</v>
      </c>
      <c r="I1865" s="44">
        <v>0</v>
      </c>
      <c r="J1865" s="44">
        <v>0</v>
      </c>
      <c r="K1865" s="48">
        <v>0</v>
      </c>
      <c r="L1865" s="49">
        <v>3187.73</v>
      </c>
      <c r="M1865" s="49">
        <v>0</v>
      </c>
      <c r="N1865" s="10">
        <v>4675.0200000000004</v>
      </c>
      <c r="O1865" s="10">
        <v>0</v>
      </c>
      <c r="P1865" s="10">
        <v>0</v>
      </c>
      <c r="Q1865" s="10">
        <v>0</v>
      </c>
      <c r="R1865" s="10">
        <v>0</v>
      </c>
      <c r="S1865" s="10">
        <v>0</v>
      </c>
      <c r="T1865" s="50">
        <f t="shared" si="97"/>
        <v>265.64416666666665</v>
      </c>
      <c r="U1865" s="50">
        <f t="shared" si="97"/>
        <v>0</v>
      </c>
      <c r="V1865" s="50">
        <f t="shared" si="97"/>
        <v>389.58500000000004</v>
      </c>
      <c r="W1865" s="50">
        <f t="shared" si="97"/>
        <v>0</v>
      </c>
      <c r="X1865" s="50">
        <f t="shared" si="97"/>
        <v>0</v>
      </c>
      <c r="Y1865" s="50">
        <f t="shared" si="97"/>
        <v>0</v>
      </c>
      <c r="Z1865" s="50">
        <f t="shared" si="97"/>
        <v>0</v>
      </c>
      <c r="AA1865" s="50">
        <f t="shared" si="97"/>
        <v>0</v>
      </c>
      <c r="AB1865" s="50">
        <f t="shared" si="98"/>
        <v>655.22916666666674</v>
      </c>
      <c r="AC1865" s="48" t="str">
        <f>VLOOKUP(ПРОДАЖИ!C:C,'ИЗ ОСНОВЫ НОМЕНКЛАТУР'!D:E,2,0)</f>
        <v>Крепежные системы</v>
      </c>
      <c r="AD1865" s="48" t="str">
        <f>VLOOKUP(C:C,'ИЗ ОСНОВЫ НОМЕНКЛАТУР'!D:F,3,0)</f>
        <v>Заглушки самоклеющиеся</v>
      </c>
      <c r="AE1865" s="48" t="str">
        <f>VLOOKUP(C:C,'ИЗ ОСНОВЫ НОМЕНКЛАТУР'!D:H,5,0)</f>
        <v>C</v>
      </c>
    </row>
    <row r="1866" spans="1:31" ht="9.6" customHeight="1" x14ac:dyDescent="0.2">
      <c r="A1866" s="45" t="s">
        <v>1654</v>
      </c>
      <c r="B1866" s="11"/>
      <c r="C1866" s="11" t="s">
        <v>1866</v>
      </c>
      <c r="D1866" s="44">
        <v>2</v>
      </c>
      <c r="E1866" s="44">
        <v>0</v>
      </c>
      <c r="F1866" s="48">
        <v>85</v>
      </c>
      <c r="G1866" s="48">
        <v>0</v>
      </c>
      <c r="H1866" s="44">
        <v>0</v>
      </c>
      <c r="I1866" s="44">
        <v>0</v>
      </c>
      <c r="J1866" s="44">
        <v>0</v>
      </c>
      <c r="K1866" s="48">
        <v>0</v>
      </c>
      <c r="L1866" s="49">
        <v>67.52</v>
      </c>
      <c r="M1866" s="49">
        <v>0</v>
      </c>
      <c r="N1866" s="10">
        <v>2656.61</v>
      </c>
      <c r="O1866" s="10">
        <v>0</v>
      </c>
      <c r="P1866" s="10">
        <v>0</v>
      </c>
      <c r="Q1866" s="10">
        <v>0</v>
      </c>
      <c r="R1866" s="10">
        <v>0</v>
      </c>
      <c r="S1866" s="10">
        <v>0</v>
      </c>
      <c r="T1866" s="50">
        <f t="shared" si="97"/>
        <v>5.626666666666666</v>
      </c>
      <c r="U1866" s="50">
        <f t="shared" si="97"/>
        <v>0</v>
      </c>
      <c r="V1866" s="50">
        <f t="shared" si="97"/>
        <v>221.38416666666669</v>
      </c>
      <c r="W1866" s="50">
        <f t="shared" si="97"/>
        <v>0</v>
      </c>
      <c r="X1866" s="50">
        <f t="shared" si="97"/>
        <v>0</v>
      </c>
      <c r="Y1866" s="50">
        <f t="shared" si="97"/>
        <v>0</v>
      </c>
      <c r="Z1866" s="50">
        <f t="shared" si="97"/>
        <v>0</v>
      </c>
      <c r="AA1866" s="50">
        <f t="shared" si="97"/>
        <v>0</v>
      </c>
      <c r="AB1866" s="50">
        <f t="shared" si="98"/>
        <v>227.01083333333335</v>
      </c>
      <c r="AC1866" s="48" t="str">
        <f>VLOOKUP(ПРОДАЖИ!C:C,'ИЗ ОСНОВЫ НОМЕНКЛАТУР'!D:E,2,0)</f>
        <v>Крепежные системы</v>
      </c>
      <c r="AD1866" s="48" t="str">
        <f>VLOOKUP(C:C,'ИЗ ОСНОВЫ НОМЕНКЛАТУР'!D:F,3,0)</f>
        <v>Заглушки самоклеющиеся</v>
      </c>
      <c r="AE1866" s="48" t="str">
        <f>VLOOKUP(C:C,'ИЗ ОСНОВЫ НОМЕНКЛАТУР'!D:H,5,0)</f>
        <v>C</v>
      </c>
    </row>
    <row r="1867" spans="1:31" ht="9.6" customHeight="1" x14ac:dyDescent="0.2">
      <c r="A1867" s="45" t="s">
        <v>1654</v>
      </c>
      <c r="B1867" s="11"/>
      <c r="C1867" s="11" t="s">
        <v>1867</v>
      </c>
      <c r="D1867" s="44">
        <v>0</v>
      </c>
      <c r="E1867" s="44">
        <v>0</v>
      </c>
      <c r="F1867" s="48">
        <v>58</v>
      </c>
      <c r="G1867" s="48">
        <v>0</v>
      </c>
      <c r="H1867" s="44">
        <v>0</v>
      </c>
      <c r="I1867" s="44">
        <v>0</v>
      </c>
      <c r="J1867" s="44">
        <v>0</v>
      </c>
      <c r="K1867" s="48">
        <v>0</v>
      </c>
      <c r="L1867" s="49">
        <v>0</v>
      </c>
      <c r="M1867" s="49">
        <v>0</v>
      </c>
      <c r="N1867" s="10">
        <v>1459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50">
        <f t="shared" si="97"/>
        <v>0</v>
      </c>
      <c r="U1867" s="50">
        <f t="shared" si="97"/>
        <v>0</v>
      </c>
      <c r="V1867" s="50">
        <f t="shared" si="97"/>
        <v>121.58333333333333</v>
      </c>
      <c r="W1867" s="50">
        <f t="shared" si="97"/>
        <v>0</v>
      </c>
      <c r="X1867" s="50">
        <f t="shared" si="97"/>
        <v>0</v>
      </c>
      <c r="Y1867" s="50">
        <f t="shared" si="97"/>
        <v>0</v>
      </c>
      <c r="Z1867" s="50">
        <f t="shared" si="97"/>
        <v>0</v>
      </c>
      <c r="AA1867" s="50">
        <f t="shared" si="97"/>
        <v>0</v>
      </c>
      <c r="AB1867" s="50">
        <f t="shared" si="98"/>
        <v>121.58333333333333</v>
      </c>
      <c r="AC1867" s="48" t="str">
        <f>VLOOKUP(ПРОДАЖИ!C:C,'ИЗ ОСНОВЫ НОМЕНКЛАТУР'!D:E,2,0)</f>
        <v>Крепежные системы</v>
      </c>
      <c r="AD1867" s="48" t="str">
        <f>VLOOKUP(C:C,'ИЗ ОСНОВЫ НОМЕНКЛАТУР'!D:F,3,0)</f>
        <v>Заглушки самоклеющиеся</v>
      </c>
      <c r="AE1867" s="48" t="str">
        <f>VLOOKUP(C:C,'ИЗ ОСНОВЫ НОМЕНКЛАТУР'!D:H,5,0)</f>
        <v>C</v>
      </c>
    </row>
    <row r="1868" spans="1:31" ht="9.6" customHeight="1" x14ac:dyDescent="0.2">
      <c r="A1868" s="45" t="s">
        <v>1654</v>
      </c>
      <c r="B1868" s="11"/>
      <c r="C1868" s="11" t="s">
        <v>1868</v>
      </c>
      <c r="D1868" s="44">
        <v>90</v>
      </c>
      <c r="E1868" s="44">
        <v>0</v>
      </c>
      <c r="F1868" s="48">
        <v>601</v>
      </c>
      <c r="G1868" s="48">
        <v>0</v>
      </c>
      <c r="H1868" s="44">
        <v>43</v>
      </c>
      <c r="I1868" s="44">
        <v>200</v>
      </c>
      <c r="J1868" s="44">
        <v>110</v>
      </c>
      <c r="K1868" s="48">
        <v>0</v>
      </c>
      <c r="L1868" s="49">
        <v>3716.45</v>
      </c>
      <c r="M1868" s="49">
        <v>0</v>
      </c>
      <c r="N1868" s="10">
        <v>22267.69</v>
      </c>
      <c r="O1868" s="10">
        <v>0</v>
      </c>
      <c r="P1868" s="10">
        <v>977.97</v>
      </c>
      <c r="Q1868" s="10">
        <v>4883.1099999999997</v>
      </c>
      <c r="R1868" s="10">
        <v>2537.23</v>
      </c>
      <c r="S1868" s="10">
        <v>0</v>
      </c>
      <c r="T1868" s="50">
        <f t="shared" si="97"/>
        <v>309.70416666666665</v>
      </c>
      <c r="U1868" s="50">
        <f t="shared" si="97"/>
        <v>0</v>
      </c>
      <c r="V1868" s="50">
        <f t="shared" si="97"/>
        <v>1855.6408333333331</v>
      </c>
      <c r="W1868" s="50">
        <f t="shared" si="97"/>
        <v>0</v>
      </c>
      <c r="X1868" s="50">
        <f t="shared" si="97"/>
        <v>81.497500000000002</v>
      </c>
      <c r="Y1868" s="50">
        <f t="shared" si="97"/>
        <v>406.92583333333329</v>
      </c>
      <c r="Z1868" s="50">
        <f t="shared" si="97"/>
        <v>211.43583333333333</v>
      </c>
      <c r="AA1868" s="50">
        <f t="shared" si="97"/>
        <v>0</v>
      </c>
      <c r="AB1868" s="50">
        <f t="shared" si="98"/>
        <v>2865.2041666666664</v>
      </c>
      <c r="AC1868" s="48" t="str">
        <f>VLOOKUP(ПРОДАЖИ!C:C,'ИЗ ОСНОВЫ НОМЕНКЛАТУР'!D:E,2,0)</f>
        <v>Крепежные системы</v>
      </c>
      <c r="AD1868" s="48" t="str">
        <f>VLOOKUP(C:C,'ИЗ ОСНОВЫ НОМЕНКЛАТУР'!D:F,3,0)</f>
        <v>Заглушки самоклеющиеся</v>
      </c>
      <c r="AE1868" s="48" t="str">
        <f>VLOOKUP(C:C,'ИЗ ОСНОВЫ НОМЕНКЛАТУР'!D:H,5,0)</f>
        <v>C</v>
      </c>
    </row>
    <row r="1869" spans="1:31" ht="9.6" customHeight="1" x14ac:dyDescent="0.2">
      <c r="A1869" s="45" t="s">
        <v>1654</v>
      </c>
      <c r="B1869" s="11"/>
      <c r="C1869" s="11" t="s">
        <v>1869</v>
      </c>
      <c r="D1869" s="44">
        <v>75</v>
      </c>
      <c r="E1869" s="44">
        <v>0</v>
      </c>
      <c r="F1869" s="48">
        <v>163</v>
      </c>
      <c r="G1869" s="48">
        <v>0</v>
      </c>
      <c r="H1869" s="44">
        <v>40</v>
      </c>
      <c r="I1869" s="44">
        <v>200</v>
      </c>
      <c r="J1869" s="44">
        <v>5</v>
      </c>
      <c r="K1869" s="48">
        <v>0</v>
      </c>
      <c r="L1869" s="49">
        <v>1939.5</v>
      </c>
      <c r="M1869" s="49">
        <v>0</v>
      </c>
      <c r="N1869" s="10">
        <v>5548.06</v>
      </c>
      <c r="O1869" s="10">
        <v>0</v>
      </c>
      <c r="P1869" s="10">
        <v>867.77</v>
      </c>
      <c r="Q1869" s="10">
        <v>5006.53</v>
      </c>
      <c r="R1869" s="10">
        <v>110.74</v>
      </c>
      <c r="S1869" s="10">
        <v>0</v>
      </c>
      <c r="T1869" s="50">
        <f t="shared" si="97"/>
        <v>161.625</v>
      </c>
      <c r="U1869" s="50">
        <f t="shared" si="97"/>
        <v>0</v>
      </c>
      <c r="V1869" s="50">
        <f t="shared" si="97"/>
        <v>462.33833333333337</v>
      </c>
      <c r="W1869" s="50">
        <f t="shared" si="97"/>
        <v>0</v>
      </c>
      <c r="X1869" s="50">
        <f t="shared" si="97"/>
        <v>72.314166666666665</v>
      </c>
      <c r="Y1869" s="50">
        <f t="shared" si="97"/>
        <v>417.21083333333331</v>
      </c>
      <c r="Z1869" s="50">
        <f t="shared" si="97"/>
        <v>9.2283333333333335</v>
      </c>
      <c r="AA1869" s="50">
        <f t="shared" si="97"/>
        <v>0</v>
      </c>
      <c r="AB1869" s="50">
        <f t="shared" si="98"/>
        <v>1122.7166666666665</v>
      </c>
      <c r="AC1869" s="48" t="str">
        <f>VLOOKUP(ПРОДАЖИ!C:C,'ИЗ ОСНОВЫ НОМЕНКЛАТУР'!D:E,2,0)</f>
        <v>Крепежные системы</v>
      </c>
      <c r="AD1869" s="48" t="str">
        <f>VLOOKUP(C:C,'ИЗ ОСНОВЫ НОМЕНКЛАТУР'!D:F,3,0)</f>
        <v>Заглушки самоклеющиеся</v>
      </c>
      <c r="AE1869" s="48" t="str">
        <f>VLOOKUP(C:C,'ИЗ ОСНОВЫ НОМЕНКЛАТУР'!D:H,5,0)</f>
        <v>C</v>
      </c>
    </row>
    <row r="1870" spans="1:31" ht="9.6" customHeight="1" x14ac:dyDescent="0.2">
      <c r="A1870" s="45" t="s">
        <v>1654</v>
      </c>
      <c r="B1870" s="11"/>
      <c r="C1870" s="11" t="s">
        <v>1870</v>
      </c>
      <c r="D1870" s="44">
        <v>65</v>
      </c>
      <c r="E1870" s="44">
        <v>0</v>
      </c>
      <c r="F1870" s="48">
        <v>1</v>
      </c>
      <c r="G1870" s="48">
        <v>0</v>
      </c>
      <c r="H1870" s="44">
        <v>0</v>
      </c>
      <c r="I1870" s="44">
        <v>0</v>
      </c>
      <c r="J1870" s="44">
        <v>0</v>
      </c>
      <c r="K1870" s="48">
        <v>0</v>
      </c>
      <c r="L1870" s="49">
        <v>4023.52</v>
      </c>
      <c r="M1870" s="49">
        <v>0</v>
      </c>
      <c r="N1870" s="10">
        <v>53.58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50">
        <f t="shared" si="97"/>
        <v>335.29333333333335</v>
      </c>
      <c r="U1870" s="50">
        <f t="shared" si="97"/>
        <v>0</v>
      </c>
      <c r="V1870" s="50">
        <f t="shared" si="97"/>
        <v>4.4649999999999999</v>
      </c>
      <c r="W1870" s="50">
        <f t="shared" si="97"/>
        <v>0</v>
      </c>
      <c r="X1870" s="50">
        <f t="shared" si="97"/>
        <v>0</v>
      </c>
      <c r="Y1870" s="50">
        <f t="shared" si="97"/>
        <v>0</v>
      </c>
      <c r="Z1870" s="50">
        <f t="shared" si="97"/>
        <v>0</v>
      </c>
      <c r="AA1870" s="50">
        <f t="shared" si="97"/>
        <v>0</v>
      </c>
      <c r="AB1870" s="50">
        <f t="shared" si="98"/>
        <v>339.75833333333333</v>
      </c>
      <c r="AC1870" s="48" t="str">
        <f>VLOOKUP(ПРОДАЖИ!C:C,'ИЗ ОСНОВЫ НОМЕНКЛАТУР'!D:E,2,0)</f>
        <v>Крепежные системы</v>
      </c>
      <c r="AD1870" s="48" t="str">
        <f>VLOOKUP(C:C,'ИЗ ОСНОВЫ НОМЕНКЛАТУР'!D:F,3,0)</f>
        <v>Заглушки самоклеющиеся</v>
      </c>
      <c r="AE1870" s="48" t="str">
        <f>VLOOKUP(C:C,'ИЗ ОСНОВЫ НОМЕНКЛАТУР'!D:H,5,0)</f>
        <v>C</v>
      </c>
    </row>
    <row r="1871" spans="1:31" ht="9.6" customHeight="1" x14ac:dyDescent="0.2">
      <c r="A1871" s="45" t="s">
        <v>1654</v>
      </c>
      <c r="B1871" s="11"/>
      <c r="C1871" s="11" t="s">
        <v>1871</v>
      </c>
      <c r="D1871" s="44">
        <v>34</v>
      </c>
      <c r="E1871" s="44">
        <v>0</v>
      </c>
      <c r="F1871" s="48">
        <v>1</v>
      </c>
      <c r="G1871" s="48">
        <v>0</v>
      </c>
      <c r="H1871" s="44">
        <v>54</v>
      </c>
      <c r="I1871" s="44">
        <v>0</v>
      </c>
      <c r="J1871" s="44">
        <v>0</v>
      </c>
      <c r="K1871" s="48">
        <v>0</v>
      </c>
      <c r="L1871" s="49">
        <v>1795.63</v>
      </c>
      <c r="M1871" s="49">
        <v>0</v>
      </c>
      <c r="N1871" s="10">
        <v>57.59</v>
      </c>
      <c r="O1871" s="10">
        <v>0</v>
      </c>
      <c r="P1871" s="10">
        <v>2831.22</v>
      </c>
      <c r="Q1871" s="10">
        <v>0</v>
      </c>
      <c r="R1871" s="10">
        <v>0</v>
      </c>
      <c r="S1871" s="10">
        <v>0</v>
      </c>
      <c r="T1871" s="50">
        <f t="shared" si="97"/>
        <v>149.63583333333335</v>
      </c>
      <c r="U1871" s="50">
        <f t="shared" si="97"/>
        <v>0</v>
      </c>
      <c r="V1871" s="50">
        <f t="shared" si="97"/>
        <v>4.7991666666666672</v>
      </c>
      <c r="W1871" s="50">
        <f t="shared" si="97"/>
        <v>0</v>
      </c>
      <c r="X1871" s="50">
        <f t="shared" si="97"/>
        <v>235.93499999999997</v>
      </c>
      <c r="Y1871" s="50">
        <f t="shared" si="97"/>
        <v>0</v>
      </c>
      <c r="Z1871" s="50">
        <f t="shared" si="97"/>
        <v>0</v>
      </c>
      <c r="AA1871" s="50">
        <f t="shared" si="97"/>
        <v>0</v>
      </c>
      <c r="AB1871" s="50">
        <f t="shared" si="98"/>
        <v>390.37</v>
      </c>
      <c r="AC1871" s="48" t="str">
        <f>VLOOKUP(ПРОДАЖИ!C:C,'ИЗ ОСНОВЫ НОМЕНКЛАТУР'!D:E,2,0)</f>
        <v>Крепежные системы</v>
      </c>
      <c r="AD1871" s="48" t="str">
        <f>VLOOKUP(C:C,'ИЗ ОСНОВЫ НОМЕНКЛАТУР'!D:F,3,0)</f>
        <v>Заглушки самоклеющиеся</v>
      </c>
      <c r="AE1871" s="48" t="str">
        <f>VLOOKUP(C:C,'ИЗ ОСНОВЫ НОМЕНКЛАТУР'!D:H,5,0)</f>
        <v>C</v>
      </c>
    </row>
    <row r="1872" spans="1:31" ht="9.6" customHeight="1" x14ac:dyDescent="0.2">
      <c r="A1872" s="45" t="s">
        <v>1654</v>
      </c>
      <c r="B1872" s="11"/>
      <c r="C1872" s="11" t="s">
        <v>1872</v>
      </c>
      <c r="D1872" s="44">
        <v>95</v>
      </c>
      <c r="E1872" s="44">
        <v>0</v>
      </c>
      <c r="F1872" s="48">
        <v>0</v>
      </c>
      <c r="G1872" s="48">
        <v>0</v>
      </c>
      <c r="H1872" s="44">
        <v>43</v>
      </c>
      <c r="I1872" s="44">
        <v>50</v>
      </c>
      <c r="J1872" s="44">
        <v>9</v>
      </c>
      <c r="K1872" s="48">
        <v>0</v>
      </c>
      <c r="L1872" s="49">
        <v>3892.98</v>
      </c>
      <c r="M1872" s="49">
        <v>0</v>
      </c>
      <c r="N1872" s="10">
        <v>0</v>
      </c>
      <c r="O1872" s="10">
        <v>0</v>
      </c>
      <c r="P1872" s="10">
        <v>1661.52</v>
      </c>
      <c r="Q1872" s="10">
        <v>1932</v>
      </c>
      <c r="R1872" s="10">
        <v>331.2</v>
      </c>
      <c r="S1872" s="10">
        <v>0</v>
      </c>
      <c r="T1872" s="50">
        <f t="shared" si="97"/>
        <v>324.41500000000002</v>
      </c>
      <c r="U1872" s="50">
        <f t="shared" si="97"/>
        <v>0</v>
      </c>
      <c r="V1872" s="50">
        <f t="shared" si="97"/>
        <v>0</v>
      </c>
      <c r="W1872" s="50">
        <f t="shared" si="97"/>
        <v>0</v>
      </c>
      <c r="X1872" s="50">
        <f t="shared" si="97"/>
        <v>138.46</v>
      </c>
      <c r="Y1872" s="50">
        <f t="shared" si="97"/>
        <v>161</v>
      </c>
      <c r="Z1872" s="50">
        <f t="shared" si="97"/>
        <v>27.599999999999998</v>
      </c>
      <c r="AA1872" s="50">
        <f t="shared" si="97"/>
        <v>0</v>
      </c>
      <c r="AB1872" s="50">
        <f t="shared" si="98"/>
        <v>651.47500000000002</v>
      </c>
      <c r="AC1872" s="48" t="str">
        <f>VLOOKUP(ПРОДАЖИ!C:C,'ИЗ ОСНОВЫ НОМЕНКЛАТУР'!D:E,2,0)</f>
        <v>Крепежные системы</v>
      </c>
      <c r="AD1872" s="48" t="str">
        <f>VLOOKUP(C:C,'ИЗ ОСНОВЫ НОМЕНКЛАТУР'!D:F,3,0)</f>
        <v>Заглушки самоклеющиеся</v>
      </c>
      <c r="AE1872" s="48" t="str">
        <f>VLOOKUP(C:C,'ИЗ ОСНОВЫ НОМЕНКЛАТУР'!D:H,5,0)</f>
        <v>C</v>
      </c>
    </row>
    <row r="1873" spans="1:31" ht="9.6" customHeight="1" x14ac:dyDescent="0.2">
      <c r="A1873" s="45" t="s">
        <v>1654</v>
      </c>
      <c r="B1873" s="11"/>
      <c r="C1873" s="11" t="s">
        <v>1873</v>
      </c>
      <c r="D1873" s="44">
        <v>39</v>
      </c>
      <c r="E1873" s="44">
        <v>0</v>
      </c>
      <c r="F1873" s="48">
        <v>23</v>
      </c>
      <c r="G1873" s="48">
        <v>0</v>
      </c>
      <c r="H1873" s="44">
        <v>5</v>
      </c>
      <c r="I1873" s="44">
        <v>0</v>
      </c>
      <c r="J1873" s="44">
        <v>0</v>
      </c>
      <c r="K1873" s="48">
        <v>0</v>
      </c>
      <c r="L1873" s="49">
        <v>1804.14</v>
      </c>
      <c r="M1873" s="49">
        <v>0</v>
      </c>
      <c r="N1873" s="10">
        <v>1348.11</v>
      </c>
      <c r="O1873" s="10">
        <v>0</v>
      </c>
      <c r="P1873" s="10">
        <v>236.95</v>
      </c>
      <c r="Q1873" s="10">
        <v>0</v>
      </c>
      <c r="R1873" s="10">
        <v>0</v>
      </c>
      <c r="S1873" s="10">
        <v>0</v>
      </c>
      <c r="T1873" s="50">
        <f t="shared" si="97"/>
        <v>150.345</v>
      </c>
      <c r="U1873" s="50">
        <f t="shared" si="97"/>
        <v>0</v>
      </c>
      <c r="V1873" s="50">
        <f t="shared" si="97"/>
        <v>112.34249999999999</v>
      </c>
      <c r="W1873" s="50">
        <f t="shared" si="97"/>
        <v>0</v>
      </c>
      <c r="X1873" s="50">
        <f t="shared" si="97"/>
        <v>19.745833333333334</v>
      </c>
      <c r="Y1873" s="50">
        <f t="shared" si="97"/>
        <v>0</v>
      </c>
      <c r="Z1873" s="50">
        <f t="shared" si="97"/>
        <v>0</v>
      </c>
      <c r="AA1873" s="50">
        <f t="shared" si="97"/>
        <v>0</v>
      </c>
      <c r="AB1873" s="50">
        <f t="shared" si="98"/>
        <v>282.43333333333334</v>
      </c>
      <c r="AC1873" s="48" t="str">
        <f>VLOOKUP(ПРОДАЖИ!C:C,'ИЗ ОСНОВЫ НОМЕНКЛАТУР'!D:E,2,0)</f>
        <v>Крепежные системы</v>
      </c>
      <c r="AD1873" s="48" t="str">
        <f>VLOOKUP(C:C,'ИЗ ОСНОВЫ НОМЕНКЛАТУР'!D:F,3,0)</f>
        <v>Заглушки самоклеющиеся</v>
      </c>
      <c r="AE1873" s="48" t="str">
        <f>VLOOKUP(C:C,'ИЗ ОСНОВЫ НОМЕНКЛАТУР'!D:H,5,0)</f>
        <v>C</v>
      </c>
    </row>
    <row r="1874" spans="1:31" ht="9.6" customHeight="1" x14ac:dyDescent="0.2">
      <c r="A1874" s="45" t="s">
        <v>1654</v>
      </c>
      <c r="B1874" s="11"/>
      <c r="C1874" s="11" t="s">
        <v>1874</v>
      </c>
      <c r="D1874" s="44">
        <v>14</v>
      </c>
      <c r="E1874" s="44">
        <v>0</v>
      </c>
      <c r="F1874" s="48">
        <v>24</v>
      </c>
      <c r="G1874" s="48">
        <v>0</v>
      </c>
      <c r="H1874" s="44">
        <v>0</v>
      </c>
      <c r="I1874" s="44">
        <v>0</v>
      </c>
      <c r="J1874" s="44">
        <v>0</v>
      </c>
      <c r="K1874" s="48">
        <v>0</v>
      </c>
      <c r="L1874" s="49">
        <v>369.87</v>
      </c>
      <c r="M1874" s="49">
        <v>0</v>
      </c>
      <c r="N1874" s="10">
        <v>585.94000000000005</v>
      </c>
      <c r="O1874" s="10">
        <v>0</v>
      </c>
      <c r="P1874" s="10">
        <v>0</v>
      </c>
      <c r="Q1874" s="10">
        <v>0</v>
      </c>
      <c r="R1874" s="10">
        <v>0</v>
      </c>
      <c r="S1874" s="10">
        <v>0</v>
      </c>
      <c r="T1874" s="50">
        <f t="shared" si="97"/>
        <v>30.822500000000002</v>
      </c>
      <c r="U1874" s="50">
        <f t="shared" si="97"/>
        <v>0</v>
      </c>
      <c r="V1874" s="50">
        <f t="shared" si="97"/>
        <v>48.82833333333334</v>
      </c>
      <c r="W1874" s="50">
        <f t="shared" si="97"/>
        <v>0</v>
      </c>
      <c r="X1874" s="50">
        <f t="shared" si="97"/>
        <v>0</v>
      </c>
      <c r="Y1874" s="50">
        <f t="shared" si="97"/>
        <v>0</v>
      </c>
      <c r="Z1874" s="50">
        <f t="shared" si="97"/>
        <v>0</v>
      </c>
      <c r="AA1874" s="50">
        <f t="shared" si="97"/>
        <v>0</v>
      </c>
      <c r="AB1874" s="50">
        <f t="shared" si="98"/>
        <v>79.650833333333338</v>
      </c>
      <c r="AC1874" s="48" t="str">
        <f>VLOOKUP(ПРОДАЖИ!C:C,'ИЗ ОСНОВЫ НОМЕНКЛАТУР'!D:E,2,0)</f>
        <v>Крепежные системы</v>
      </c>
      <c r="AD1874" s="48" t="str">
        <f>VLOOKUP(C:C,'ИЗ ОСНОВЫ НОМЕНКЛАТУР'!D:F,3,0)</f>
        <v>Заглушки самоклеющиеся</v>
      </c>
      <c r="AE1874" s="48" t="str">
        <f>VLOOKUP(C:C,'ИЗ ОСНОВЫ НОМЕНКЛАТУР'!D:H,5,0)</f>
        <v>C</v>
      </c>
    </row>
    <row r="1875" spans="1:31" ht="9.6" customHeight="1" x14ac:dyDescent="0.2">
      <c r="A1875" s="45" t="s">
        <v>1654</v>
      </c>
      <c r="B1875" s="11"/>
      <c r="C1875" s="11" t="s">
        <v>1875</v>
      </c>
      <c r="D1875" s="44">
        <v>286</v>
      </c>
      <c r="E1875" s="44">
        <v>0</v>
      </c>
      <c r="F1875" s="48">
        <v>66</v>
      </c>
      <c r="G1875" s="48">
        <v>0</v>
      </c>
      <c r="H1875" s="44">
        <v>0</v>
      </c>
      <c r="I1875" s="44">
        <v>0</v>
      </c>
      <c r="J1875" s="44">
        <v>0</v>
      </c>
      <c r="K1875" s="48">
        <v>0</v>
      </c>
      <c r="L1875" s="49">
        <v>7738.22</v>
      </c>
      <c r="M1875" s="49">
        <v>0</v>
      </c>
      <c r="N1875" s="10">
        <v>1640.56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50">
        <f t="shared" si="97"/>
        <v>644.85166666666669</v>
      </c>
      <c r="U1875" s="50">
        <f t="shared" si="97"/>
        <v>0</v>
      </c>
      <c r="V1875" s="50">
        <f t="shared" si="97"/>
        <v>136.71333333333334</v>
      </c>
      <c r="W1875" s="50">
        <f t="shared" si="97"/>
        <v>0</v>
      </c>
      <c r="X1875" s="50">
        <f t="shared" si="97"/>
        <v>0</v>
      </c>
      <c r="Y1875" s="50">
        <f t="shared" si="97"/>
        <v>0</v>
      </c>
      <c r="Z1875" s="50">
        <f t="shared" si="97"/>
        <v>0</v>
      </c>
      <c r="AA1875" s="50">
        <f t="shared" si="97"/>
        <v>0</v>
      </c>
      <c r="AB1875" s="50">
        <f t="shared" si="98"/>
        <v>781.56500000000005</v>
      </c>
      <c r="AC1875" s="48" t="str">
        <f>VLOOKUP(ПРОДАЖИ!C:C,'ИЗ ОСНОВЫ НОМЕНКЛАТУР'!D:E,2,0)</f>
        <v>Крепежные системы</v>
      </c>
      <c r="AD1875" s="48" t="str">
        <f>VLOOKUP(C:C,'ИЗ ОСНОВЫ НОМЕНКЛАТУР'!D:F,3,0)</f>
        <v>Заглушки самоклеющиеся</v>
      </c>
      <c r="AE1875" s="48" t="str">
        <f>VLOOKUP(C:C,'ИЗ ОСНОВЫ НОМЕНКЛАТУР'!D:H,5,0)</f>
        <v>C</v>
      </c>
    </row>
    <row r="1876" spans="1:31" ht="9.6" customHeight="1" x14ac:dyDescent="0.2">
      <c r="A1876" s="45" t="s">
        <v>1654</v>
      </c>
      <c r="B1876" s="11"/>
      <c r="C1876" s="11" t="s">
        <v>1876</v>
      </c>
      <c r="D1876" s="44">
        <v>0</v>
      </c>
      <c r="E1876" s="44">
        <v>0</v>
      </c>
      <c r="F1876" s="48">
        <v>63</v>
      </c>
      <c r="G1876" s="48">
        <v>0</v>
      </c>
      <c r="H1876" s="44">
        <v>0</v>
      </c>
      <c r="I1876" s="44">
        <v>0</v>
      </c>
      <c r="J1876" s="44">
        <v>0</v>
      </c>
      <c r="K1876" s="48">
        <v>0</v>
      </c>
      <c r="L1876" s="49">
        <v>0</v>
      </c>
      <c r="M1876" s="49">
        <v>0</v>
      </c>
      <c r="N1876" s="10">
        <v>3357.56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50">
        <f t="shared" si="97"/>
        <v>0</v>
      </c>
      <c r="U1876" s="50">
        <f t="shared" si="97"/>
        <v>0</v>
      </c>
      <c r="V1876" s="50">
        <f t="shared" si="97"/>
        <v>279.79666666666668</v>
      </c>
      <c r="W1876" s="50">
        <f t="shared" si="97"/>
        <v>0</v>
      </c>
      <c r="X1876" s="50">
        <f t="shared" si="97"/>
        <v>0</v>
      </c>
      <c r="Y1876" s="50">
        <f t="shared" si="97"/>
        <v>0</v>
      </c>
      <c r="Z1876" s="50">
        <f t="shared" si="97"/>
        <v>0</v>
      </c>
      <c r="AA1876" s="50">
        <f t="shared" si="97"/>
        <v>0</v>
      </c>
      <c r="AB1876" s="50">
        <f t="shared" si="98"/>
        <v>279.79666666666668</v>
      </c>
      <c r="AC1876" s="48" t="str">
        <f>VLOOKUP(ПРОДАЖИ!C:C,'ИЗ ОСНОВЫ НОМЕНКЛАТУР'!D:E,2,0)</f>
        <v>Крепежные системы</v>
      </c>
      <c r="AD1876" s="48" t="str">
        <f>VLOOKUP(C:C,'ИЗ ОСНОВЫ НОМЕНКЛАТУР'!D:F,3,0)</f>
        <v>Заглушки самоклеющиеся</v>
      </c>
      <c r="AE1876" s="48" t="str">
        <f>VLOOKUP(C:C,'ИЗ ОСНОВЫ НОМЕНКЛАТУР'!D:H,5,0)</f>
        <v>C</v>
      </c>
    </row>
    <row r="1877" spans="1:31" ht="9.6" customHeight="1" x14ac:dyDescent="0.2">
      <c r="A1877" s="45" t="s">
        <v>1654</v>
      </c>
      <c r="B1877" s="11"/>
      <c r="C1877" s="11" t="s">
        <v>1877</v>
      </c>
      <c r="D1877" s="44">
        <v>198</v>
      </c>
      <c r="E1877" s="44">
        <v>0</v>
      </c>
      <c r="F1877" s="48">
        <v>123</v>
      </c>
      <c r="G1877" s="48">
        <v>0</v>
      </c>
      <c r="H1877" s="44">
        <v>56</v>
      </c>
      <c r="I1877" s="44">
        <v>100</v>
      </c>
      <c r="J1877" s="44">
        <v>44</v>
      </c>
      <c r="K1877" s="48">
        <v>0</v>
      </c>
      <c r="L1877" s="49">
        <v>8368.76</v>
      </c>
      <c r="M1877" s="49">
        <v>0</v>
      </c>
      <c r="N1877" s="10">
        <v>3329.47</v>
      </c>
      <c r="O1877" s="10">
        <v>0</v>
      </c>
      <c r="P1877" s="10">
        <v>1358.56</v>
      </c>
      <c r="Q1877" s="10">
        <v>2426</v>
      </c>
      <c r="R1877" s="10">
        <v>1016.4</v>
      </c>
      <c r="S1877" s="10">
        <v>0</v>
      </c>
      <c r="T1877" s="50">
        <f t="shared" si="97"/>
        <v>697.39666666666665</v>
      </c>
      <c r="U1877" s="50">
        <f t="shared" si="97"/>
        <v>0</v>
      </c>
      <c r="V1877" s="50">
        <f t="shared" si="97"/>
        <v>277.45583333333332</v>
      </c>
      <c r="W1877" s="50">
        <f t="shared" si="97"/>
        <v>0</v>
      </c>
      <c r="X1877" s="50">
        <f t="shared" si="97"/>
        <v>113.21333333333332</v>
      </c>
      <c r="Y1877" s="50">
        <f t="shared" si="97"/>
        <v>202.16666666666666</v>
      </c>
      <c r="Z1877" s="50">
        <f t="shared" si="97"/>
        <v>84.7</v>
      </c>
      <c r="AA1877" s="50">
        <f t="shared" si="97"/>
        <v>0</v>
      </c>
      <c r="AB1877" s="50">
        <f t="shared" si="98"/>
        <v>1374.9325000000001</v>
      </c>
      <c r="AC1877" s="48" t="str">
        <f>VLOOKUP(ПРОДАЖИ!C:C,'ИЗ ОСНОВЫ НОМЕНКЛАТУР'!D:E,2,0)</f>
        <v>Крепежные системы</v>
      </c>
      <c r="AD1877" s="48" t="str">
        <f>VLOOKUP(C:C,'ИЗ ОСНОВЫ НОМЕНКЛАТУР'!D:F,3,0)</f>
        <v>Заглушки самоклеющиеся</v>
      </c>
      <c r="AE1877" s="48" t="str">
        <f>VLOOKUP(C:C,'ИЗ ОСНОВЫ НОМЕНКЛАТУР'!D:H,5,0)</f>
        <v>C</v>
      </c>
    </row>
    <row r="1878" spans="1:31" ht="9.6" customHeight="1" x14ac:dyDescent="0.2">
      <c r="A1878" s="45" t="s">
        <v>1654</v>
      </c>
      <c r="B1878" s="11"/>
      <c r="C1878" s="11" t="s">
        <v>1878</v>
      </c>
      <c r="D1878" s="44">
        <v>0</v>
      </c>
      <c r="E1878" s="44">
        <v>0</v>
      </c>
      <c r="F1878" s="48">
        <v>102</v>
      </c>
      <c r="G1878" s="48">
        <v>0</v>
      </c>
      <c r="H1878" s="44">
        <v>0</v>
      </c>
      <c r="I1878" s="44">
        <v>0</v>
      </c>
      <c r="J1878" s="44">
        <v>0</v>
      </c>
      <c r="K1878" s="48">
        <v>0</v>
      </c>
      <c r="L1878" s="49">
        <v>0</v>
      </c>
      <c r="M1878" s="49">
        <v>0</v>
      </c>
      <c r="N1878" s="10">
        <v>5330.5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50">
        <f t="shared" si="97"/>
        <v>0</v>
      </c>
      <c r="U1878" s="50">
        <f t="shared" ref="U1878:AA1914" si="99">M1878/12</f>
        <v>0</v>
      </c>
      <c r="V1878" s="50">
        <f t="shared" si="99"/>
        <v>444.20833333333331</v>
      </c>
      <c r="W1878" s="50">
        <f t="shared" si="99"/>
        <v>0</v>
      </c>
      <c r="X1878" s="50">
        <f t="shared" si="99"/>
        <v>0</v>
      </c>
      <c r="Y1878" s="50">
        <f t="shared" si="99"/>
        <v>0</v>
      </c>
      <c r="Z1878" s="50">
        <f t="shared" si="99"/>
        <v>0</v>
      </c>
      <c r="AA1878" s="50">
        <f t="shared" si="99"/>
        <v>0</v>
      </c>
      <c r="AB1878" s="50">
        <f t="shared" si="98"/>
        <v>444.20833333333331</v>
      </c>
      <c r="AC1878" s="48" t="str">
        <f>VLOOKUP(ПРОДАЖИ!C:C,'ИЗ ОСНОВЫ НОМЕНКЛАТУР'!D:E,2,0)</f>
        <v>Крепежные системы</v>
      </c>
      <c r="AD1878" s="48" t="str">
        <f>VLOOKUP(C:C,'ИЗ ОСНОВЫ НОМЕНКЛАТУР'!D:F,3,0)</f>
        <v>Заглушки самоклеющиеся</v>
      </c>
      <c r="AE1878" s="48" t="str">
        <f>VLOOKUP(C:C,'ИЗ ОСНОВЫ НОМЕНКЛАТУР'!D:H,5,0)</f>
        <v>C</v>
      </c>
    </row>
    <row r="1879" spans="1:31" ht="9.6" customHeight="1" x14ac:dyDescent="0.2">
      <c r="A1879" s="45" t="s">
        <v>1654</v>
      </c>
      <c r="B1879" s="11"/>
      <c r="C1879" s="11" t="s">
        <v>1879</v>
      </c>
      <c r="D1879" s="44">
        <v>21</v>
      </c>
      <c r="E1879" s="44">
        <v>0</v>
      </c>
      <c r="F1879" s="48">
        <v>4</v>
      </c>
      <c r="G1879" s="48">
        <v>0</v>
      </c>
      <c r="H1879" s="44">
        <v>0</v>
      </c>
      <c r="I1879" s="44">
        <v>0</v>
      </c>
      <c r="J1879" s="44">
        <v>0</v>
      </c>
      <c r="K1879" s="48">
        <v>0</v>
      </c>
      <c r="L1879" s="49">
        <v>561.96</v>
      </c>
      <c r="M1879" s="49">
        <v>0</v>
      </c>
      <c r="N1879" s="10">
        <v>103.34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50">
        <f t="shared" ref="T1879:W1942" si="100">L1879/12</f>
        <v>46.830000000000005</v>
      </c>
      <c r="U1879" s="50">
        <f t="shared" si="99"/>
        <v>0</v>
      </c>
      <c r="V1879" s="50">
        <f t="shared" si="99"/>
        <v>8.6116666666666664</v>
      </c>
      <c r="W1879" s="50">
        <f t="shared" si="99"/>
        <v>0</v>
      </c>
      <c r="X1879" s="50">
        <f t="shared" si="99"/>
        <v>0</v>
      </c>
      <c r="Y1879" s="50">
        <f t="shared" si="99"/>
        <v>0</v>
      </c>
      <c r="Z1879" s="50">
        <f t="shared" si="99"/>
        <v>0</v>
      </c>
      <c r="AA1879" s="50">
        <f t="shared" si="99"/>
        <v>0</v>
      </c>
      <c r="AB1879" s="50">
        <f t="shared" si="98"/>
        <v>55.44166666666667</v>
      </c>
      <c r="AC1879" s="48" t="str">
        <f>VLOOKUP(ПРОДАЖИ!C:C,'ИЗ ОСНОВЫ НОМЕНКЛАТУР'!D:E,2,0)</f>
        <v>Крепежные системы</v>
      </c>
      <c r="AD1879" s="48" t="str">
        <f>VLOOKUP(C:C,'ИЗ ОСНОВЫ НОМЕНКЛАТУР'!D:F,3,0)</f>
        <v>Заглушки самоклеющиеся</v>
      </c>
      <c r="AE1879" s="48" t="str">
        <f>VLOOKUP(C:C,'ИЗ ОСНОВЫ НОМЕНКЛАТУР'!D:H,5,0)</f>
        <v>C</v>
      </c>
    </row>
    <row r="1880" spans="1:31" ht="9.6" customHeight="1" x14ac:dyDescent="0.2">
      <c r="A1880" s="45" t="s">
        <v>1654</v>
      </c>
      <c r="B1880" s="11"/>
      <c r="C1880" s="11" t="s">
        <v>1880</v>
      </c>
      <c r="D1880" s="44">
        <v>59</v>
      </c>
      <c r="E1880" s="44">
        <v>0</v>
      </c>
      <c r="F1880" s="48">
        <v>171</v>
      </c>
      <c r="G1880" s="48">
        <v>0</v>
      </c>
      <c r="H1880" s="44">
        <v>142</v>
      </c>
      <c r="I1880" s="44">
        <v>50</v>
      </c>
      <c r="J1880" s="44">
        <v>5</v>
      </c>
      <c r="K1880" s="48">
        <v>0</v>
      </c>
      <c r="L1880" s="49">
        <v>1708.6</v>
      </c>
      <c r="M1880" s="49">
        <v>0</v>
      </c>
      <c r="N1880" s="10">
        <v>6024.26</v>
      </c>
      <c r="O1880" s="10">
        <v>0</v>
      </c>
      <c r="P1880" s="10">
        <v>3700.83</v>
      </c>
      <c r="Q1880" s="10">
        <v>1272.0999999999999</v>
      </c>
      <c r="R1880" s="10">
        <v>117.55</v>
      </c>
      <c r="S1880" s="10">
        <v>0</v>
      </c>
      <c r="T1880" s="50">
        <f t="shared" si="100"/>
        <v>142.38333333333333</v>
      </c>
      <c r="U1880" s="50">
        <f t="shared" si="99"/>
        <v>0</v>
      </c>
      <c r="V1880" s="50">
        <f t="shared" si="99"/>
        <v>502.0216666666667</v>
      </c>
      <c r="W1880" s="50">
        <f t="shared" si="99"/>
        <v>0</v>
      </c>
      <c r="X1880" s="50">
        <f t="shared" si="99"/>
        <v>308.40249999999997</v>
      </c>
      <c r="Y1880" s="50">
        <f t="shared" si="99"/>
        <v>106.00833333333333</v>
      </c>
      <c r="Z1880" s="50">
        <f t="shared" si="99"/>
        <v>9.7958333333333325</v>
      </c>
      <c r="AA1880" s="50">
        <f t="shared" si="99"/>
        <v>0</v>
      </c>
      <c r="AB1880" s="50">
        <f t="shared" si="98"/>
        <v>1068.6116666666665</v>
      </c>
      <c r="AC1880" s="48" t="str">
        <f>VLOOKUP(ПРОДАЖИ!C:C,'ИЗ ОСНОВЫ НОМЕНКЛАТУР'!D:E,2,0)</f>
        <v>Крепежные системы</v>
      </c>
      <c r="AD1880" s="48" t="str">
        <f>VLOOKUP(C:C,'ИЗ ОСНОВЫ НОМЕНКЛАТУР'!D:F,3,0)</f>
        <v>Заглушки самоклеющиеся</v>
      </c>
      <c r="AE1880" s="48" t="str">
        <f>VLOOKUP(C:C,'ИЗ ОСНОВЫ НОМЕНКЛАТУР'!D:H,5,0)</f>
        <v>C</v>
      </c>
    </row>
    <row r="1881" spans="1:31" ht="9.6" customHeight="1" x14ac:dyDescent="0.2">
      <c r="A1881" s="45" t="s">
        <v>1654</v>
      </c>
      <c r="B1881" s="11"/>
      <c r="C1881" s="11" t="s">
        <v>1881</v>
      </c>
      <c r="D1881" s="44">
        <v>0</v>
      </c>
      <c r="E1881" s="44">
        <v>0</v>
      </c>
      <c r="F1881" s="48">
        <v>36</v>
      </c>
      <c r="G1881" s="48">
        <v>0</v>
      </c>
      <c r="H1881" s="44">
        <v>0</v>
      </c>
      <c r="I1881" s="44">
        <v>0</v>
      </c>
      <c r="J1881" s="44">
        <v>0</v>
      </c>
      <c r="K1881" s="48">
        <v>0</v>
      </c>
      <c r="L1881" s="49">
        <v>0</v>
      </c>
      <c r="M1881" s="49">
        <v>0</v>
      </c>
      <c r="N1881" s="10">
        <v>1885.72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50">
        <f t="shared" si="100"/>
        <v>0</v>
      </c>
      <c r="U1881" s="50">
        <f t="shared" si="99"/>
        <v>0</v>
      </c>
      <c r="V1881" s="50">
        <f t="shared" si="99"/>
        <v>157.14333333333335</v>
      </c>
      <c r="W1881" s="50">
        <f t="shared" si="99"/>
        <v>0</v>
      </c>
      <c r="X1881" s="50">
        <f t="shared" si="99"/>
        <v>0</v>
      </c>
      <c r="Y1881" s="50">
        <f t="shared" si="99"/>
        <v>0</v>
      </c>
      <c r="Z1881" s="50">
        <f t="shared" si="99"/>
        <v>0</v>
      </c>
      <c r="AA1881" s="50">
        <f t="shared" si="99"/>
        <v>0</v>
      </c>
      <c r="AB1881" s="50">
        <f t="shared" si="98"/>
        <v>157.14333333333335</v>
      </c>
      <c r="AC1881" s="48" t="str">
        <f>VLOOKUP(ПРОДАЖИ!C:C,'ИЗ ОСНОВЫ НОМЕНКЛАТУР'!D:E,2,0)</f>
        <v>Крепежные системы</v>
      </c>
      <c r="AD1881" s="48" t="str">
        <f>VLOOKUP(C:C,'ИЗ ОСНОВЫ НОМЕНКЛАТУР'!D:F,3,0)</f>
        <v>Заглушки самоклеющиеся</v>
      </c>
      <c r="AE1881" s="48" t="str">
        <f>VLOOKUP(C:C,'ИЗ ОСНОВЫ НОМЕНКЛАТУР'!D:H,5,0)</f>
        <v>C</v>
      </c>
    </row>
    <row r="1882" spans="1:31" ht="9.6" customHeight="1" x14ac:dyDescent="0.2">
      <c r="A1882" s="45" t="s">
        <v>1654</v>
      </c>
      <c r="B1882" s="11"/>
      <c r="C1882" s="11" t="s">
        <v>1882</v>
      </c>
      <c r="D1882" s="44">
        <v>17</v>
      </c>
      <c r="E1882" s="44">
        <v>0</v>
      </c>
      <c r="F1882" s="48">
        <v>4</v>
      </c>
      <c r="G1882" s="48">
        <v>0</v>
      </c>
      <c r="H1882" s="44">
        <v>0</v>
      </c>
      <c r="I1882" s="44">
        <v>0</v>
      </c>
      <c r="J1882" s="44">
        <v>0</v>
      </c>
      <c r="K1882" s="48">
        <v>0</v>
      </c>
      <c r="L1882" s="49">
        <v>892.5</v>
      </c>
      <c r="M1882" s="49">
        <v>0</v>
      </c>
      <c r="N1882" s="10">
        <v>202.36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50">
        <f t="shared" si="100"/>
        <v>74.375</v>
      </c>
      <c r="U1882" s="50">
        <f t="shared" si="99"/>
        <v>0</v>
      </c>
      <c r="V1882" s="50">
        <f t="shared" si="99"/>
        <v>16.863333333333333</v>
      </c>
      <c r="W1882" s="50">
        <f t="shared" si="99"/>
        <v>0</v>
      </c>
      <c r="X1882" s="50">
        <f t="shared" si="99"/>
        <v>0</v>
      </c>
      <c r="Y1882" s="50">
        <f t="shared" si="99"/>
        <v>0</v>
      </c>
      <c r="Z1882" s="50">
        <f t="shared" si="99"/>
        <v>0</v>
      </c>
      <c r="AA1882" s="50">
        <f t="shared" si="99"/>
        <v>0</v>
      </c>
      <c r="AB1882" s="50">
        <f t="shared" si="98"/>
        <v>91.23833333333333</v>
      </c>
      <c r="AC1882" s="48" t="str">
        <f>VLOOKUP(ПРОДАЖИ!C:C,'ИЗ ОСНОВЫ НОМЕНКЛАТУР'!D:E,2,0)</f>
        <v>Крепежные системы</v>
      </c>
      <c r="AD1882" s="48" t="str">
        <f>VLOOKUP(C:C,'ИЗ ОСНОВЫ НОМЕНКЛАТУР'!D:F,3,0)</f>
        <v>Заглушки самоклеющиеся</v>
      </c>
      <c r="AE1882" s="48" t="str">
        <f>VLOOKUP(C:C,'ИЗ ОСНОВЫ НОМЕНКЛАТУР'!D:H,5,0)</f>
        <v>C</v>
      </c>
    </row>
    <row r="1883" spans="1:31" ht="9.6" customHeight="1" x14ac:dyDescent="0.2">
      <c r="A1883" s="45" t="s">
        <v>1654</v>
      </c>
      <c r="B1883" s="11"/>
      <c r="C1883" s="11" t="s">
        <v>1883</v>
      </c>
      <c r="D1883" s="44">
        <v>21</v>
      </c>
      <c r="E1883" s="44">
        <v>0</v>
      </c>
      <c r="F1883" s="48">
        <v>0</v>
      </c>
      <c r="G1883" s="48">
        <v>0</v>
      </c>
      <c r="H1883" s="44">
        <v>0</v>
      </c>
      <c r="I1883" s="44">
        <v>0</v>
      </c>
      <c r="J1883" s="44">
        <v>0</v>
      </c>
      <c r="K1883" s="48">
        <v>0</v>
      </c>
      <c r="L1883" s="49">
        <v>1056.25</v>
      </c>
      <c r="M1883" s="49">
        <v>0</v>
      </c>
      <c r="N1883" s="10">
        <v>0</v>
      </c>
      <c r="O1883" s="10">
        <v>0</v>
      </c>
      <c r="P1883" s="10">
        <v>0</v>
      </c>
      <c r="Q1883" s="10">
        <v>0</v>
      </c>
      <c r="R1883" s="10">
        <v>0</v>
      </c>
      <c r="S1883" s="10">
        <v>0</v>
      </c>
      <c r="T1883" s="50">
        <f t="shared" si="100"/>
        <v>88.020833333333329</v>
      </c>
      <c r="U1883" s="50">
        <f t="shared" si="99"/>
        <v>0</v>
      </c>
      <c r="V1883" s="50">
        <f t="shared" si="99"/>
        <v>0</v>
      </c>
      <c r="W1883" s="50">
        <f t="shared" si="99"/>
        <v>0</v>
      </c>
      <c r="X1883" s="50">
        <f t="shared" si="99"/>
        <v>0</v>
      </c>
      <c r="Y1883" s="50">
        <f t="shared" si="99"/>
        <v>0</v>
      </c>
      <c r="Z1883" s="50">
        <f t="shared" si="99"/>
        <v>0</v>
      </c>
      <c r="AA1883" s="50">
        <f t="shared" si="99"/>
        <v>0</v>
      </c>
      <c r="AB1883" s="50">
        <f t="shared" si="98"/>
        <v>88.020833333333329</v>
      </c>
      <c r="AC1883" s="48" t="str">
        <f>VLOOKUP(ПРОДАЖИ!C:C,'ИЗ ОСНОВЫ НОМЕНКЛАТУР'!D:E,2,0)</f>
        <v>Крепежные системы</v>
      </c>
      <c r="AD1883" s="48" t="str">
        <f>VLOOKUP(C:C,'ИЗ ОСНОВЫ НОМЕНКЛАТУР'!D:F,3,0)</f>
        <v>Заглушки самоклеющиеся</v>
      </c>
      <c r="AE1883" s="48" t="str">
        <f>VLOOKUP(C:C,'ИЗ ОСНОВЫ НОМЕНКЛАТУР'!D:H,5,0)</f>
        <v>C</v>
      </c>
    </row>
    <row r="1884" spans="1:31" ht="9.6" customHeight="1" x14ac:dyDescent="0.2">
      <c r="A1884" s="45" t="s">
        <v>1654</v>
      </c>
      <c r="B1884" s="11"/>
      <c r="C1884" s="11" t="s">
        <v>1884</v>
      </c>
      <c r="D1884" s="44">
        <v>62</v>
      </c>
      <c r="E1884" s="44">
        <v>0</v>
      </c>
      <c r="F1884" s="48">
        <v>50</v>
      </c>
      <c r="G1884" s="48">
        <v>0</v>
      </c>
      <c r="H1884" s="44">
        <v>29</v>
      </c>
      <c r="I1884" s="44">
        <v>0</v>
      </c>
      <c r="J1884" s="44">
        <v>0</v>
      </c>
      <c r="K1884" s="48">
        <v>0</v>
      </c>
      <c r="L1884" s="49">
        <v>1803.82</v>
      </c>
      <c r="M1884" s="49">
        <v>0</v>
      </c>
      <c r="N1884" s="10">
        <v>1100.31</v>
      </c>
      <c r="O1884" s="10">
        <v>0</v>
      </c>
      <c r="P1884" s="10">
        <v>639.73</v>
      </c>
      <c r="Q1884" s="10">
        <v>0</v>
      </c>
      <c r="R1884" s="10">
        <v>0</v>
      </c>
      <c r="S1884" s="10">
        <v>0</v>
      </c>
      <c r="T1884" s="50">
        <f t="shared" si="100"/>
        <v>150.31833333333333</v>
      </c>
      <c r="U1884" s="50">
        <f t="shared" si="99"/>
        <v>0</v>
      </c>
      <c r="V1884" s="50">
        <f t="shared" si="99"/>
        <v>91.692499999999995</v>
      </c>
      <c r="W1884" s="50">
        <f t="shared" si="99"/>
        <v>0</v>
      </c>
      <c r="X1884" s="50">
        <f t="shared" si="99"/>
        <v>53.310833333333335</v>
      </c>
      <c r="Y1884" s="50">
        <f t="shared" si="99"/>
        <v>0</v>
      </c>
      <c r="Z1884" s="50">
        <f t="shared" si="99"/>
        <v>0</v>
      </c>
      <c r="AA1884" s="50">
        <f t="shared" si="99"/>
        <v>0</v>
      </c>
      <c r="AB1884" s="50">
        <f t="shared" si="98"/>
        <v>295.32166666666666</v>
      </c>
      <c r="AC1884" s="48" t="str">
        <f>VLOOKUP(ПРОДАЖИ!C:C,'ИЗ ОСНОВЫ НОМЕНКЛАТУР'!D:E,2,0)</f>
        <v>Крепежные системы</v>
      </c>
      <c r="AD1884" s="48" t="str">
        <f>VLOOKUP(C:C,'ИЗ ОСНОВЫ НОМЕНКЛАТУР'!D:F,3,0)</f>
        <v>Заглушки самоклеющиеся</v>
      </c>
      <c r="AE1884" s="48" t="str">
        <f>VLOOKUP(C:C,'ИЗ ОСНОВЫ НОМЕНКЛАТУР'!D:H,5,0)</f>
        <v>C</v>
      </c>
    </row>
    <row r="1885" spans="1:31" ht="9.6" customHeight="1" x14ac:dyDescent="0.2">
      <c r="A1885" s="45" t="s">
        <v>1654</v>
      </c>
      <c r="B1885" s="11"/>
      <c r="C1885" s="11" t="s">
        <v>1885</v>
      </c>
      <c r="D1885" s="44">
        <v>65</v>
      </c>
      <c r="E1885" s="44">
        <v>0</v>
      </c>
      <c r="F1885" s="48">
        <v>15</v>
      </c>
      <c r="G1885" s="48">
        <v>0</v>
      </c>
      <c r="H1885" s="44">
        <v>0</v>
      </c>
      <c r="I1885" s="44">
        <v>0</v>
      </c>
      <c r="J1885" s="44">
        <v>0</v>
      </c>
      <c r="K1885" s="48">
        <v>0</v>
      </c>
      <c r="L1885" s="49">
        <v>4272.57</v>
      </c>
      <c r="M1885" s="49">
        <v>0</v>
      </c>
      <c r="N1885" s="10">
        <v>878.27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50">
        <f t="shared" si="100"/>
        <v>356.04749999999996</v>
      </c>
      <c r="U1885" s="50">
        <f t="shared" si="99"/>
        <v>0</v>
      </c>
      <c r="V1885" s="50">
        <f t="shared" si="99"/>
        <v>73.189166666666665</v>
      </c>
      <c r="W1885" s="50">
        <f t="shared" si="99"/>
        <v>0</v>
      </c>
      <c r="X1885" s="50">
        <f t="shared" si="99"/>
        <v>0</v>
      </c>
      <c r="Y1885" s="50">
        <f t="shared" si="99"/>
        <v>0</v>
      </c>
      <c r="Z1885" s="50">
        <f t="shared" si="99"/>
        <v>0</v>
      </c>
      <c r="AA1885" s="50">
        <f t="shared" si="99"/>
        <v>0</v>
      </c>
      <c r="AB1885" s="50">
        <f t="shared" si="98"/>
        <v>429.23666666666662</v>
      </c>
      <c r="AC1885" s="48" t="str">
        <f>VLOOKUP(ПРОДАЖИ!C:C,'ИЗ ОСНОВЫ НОМЕНКЛАТУР'!D:E,2,0)</f>
        <v>Крепежные системы</v>
      </c>
      <c r="AD1885" s="48" t="str">
        <f>VLOOKUP(C:C,'ИЗ ОСНОВЫ НОМЕНКЛАТУР'!D:F,3,0)</f>
        <v>Заглушки самоклеющиеся</v>
      </c>
      <c r="AE1885" s="48" t="str">
        <f>VLOOKUP(C:C,'ИЗ ОСНОВЫ НОМЕНКЛАТУР'!D:H,5,0)</f>
        <v>C</v>
      </c>
    </row>
    <row r="1886" spans="1:31" ht="9.6" customHeight="1" x14ac:dyDescent="0.2">
      <c r="A1886" s="45" t="s">
        <v>1654</v>
      </c>
      <c r="B1886" s="11"/>
      <c r="C1886" s="11" t="s">
        <v>1886</v>
      </c>
      <c r="D1886" s="44">
        <v>79</v>
      </c>
      <c r="E1886" s="44">
        <v>0</v>
      </c>
      <c r="F1886" s="48">
        <v>0</v>
      </c>
      <c r="G1886" s="48">
        <v>0</v>
      </c>
      <c r="H1886" s="44">
        <v>0</v>
      </c>
      <c r="I1886" s="44">
        <v>0</v>
      </c>
      <c r="J1886" s="44">
        <v>1</v>
      </c>
      <c r="K1886" s="48">
        <v>0</v>
      </c>
      <c r="L1886" s="49">
        <v>4582</v>
      </c>
      <c r="M1886" s="49">
        <v>0</v>
      </c>
      <c r="N1886" s="10">
        <v>0</v>
      </c>
      <c r="O1886" s="10">
        <v>0</v>
      </c>
      <c r="P1886" s="10">
        <v>0</v>
      </c>
      <c r="Q1886" s="10">
        <v>0</v>
      </c>
      <c r="R1886" s="10">
        <v>23.62</v>
      </c>
      <c r="S1886" s="10">
        <v>0</v>
      </c>
      <c r="T1886" s="50">
        <f t="shared" si="100"/>
        <v>381.83333333333331</v>
      </c>
      <c r="U1886" s="50">
        <f t="shared" si="99"/>
        <v>0</v>
      </c>
      <c r="V1886" s="50">
        <f t="shared" si="99"/>
        <v>0</v>
      </c>
      <c r="W1886" s="50">
        <f t="shared" si="99"/>
        <v>0</v>
      </c>
      <c r="X1886" s="50">
        <f t="shared" si="99"/>
        <v>0</v>
      </c>
      <c r="Y1886" s="50">
        <f t="shared" si="99"/>
        <v>0</v>
      </c>
      <c r="Z1886" s="50">
        <f t="shared" si="99"/>
        <v>1.9683333333333335</v>
      </c>
      <c r="AA1886" s="50">
        <f t="shared" si="99"/>
        <v>0</v>
      </c>
      <c r="AB1886" s="50">
        <f t="shared" si="98"/>
        <v>383.80166666666662</v>
      </c>
      <c r="AC1886" s="48" t="str">
        <f>VLOOKUP(ПРОДАЖИ!C:C,'ИЗ ОСНОВЫ НОМЕНКЛАТУР'!D:E,2,0)</f>
        <v>Крепежные системы</v>
      </c>
      <c r="AD1886" s="48" t="str">
        <f>VLOOKUP(C:C,'ИЗ ОСНОВЫ НОМЕНКЛАТУР'!D:F,3,0)</f>
        <v>Заглушки самоклеющиеся</v>
      </c>
      <c r="AE1886" s="48" t="str">
        <f>VLOOKUP(C:C,'ИЗ ОСНОВЫ НОМЕНКЛАТУР'!D:H,5,0)</f>
        <v>C</v>
      </c>
    </row>
    <row r="1887" spans="1:31" ht="9.6" customHeight="1" x14ac:dyDescent="0.2">
      <c r="A1887" s="45" t="s">
        <v>1654</v>
      </c>
      <c r="B1887" s="11"/>
      <c r="C1887" s="11" t="s">
        <v>1887</v>
      </c>
      <c r="D1887" s="44">
        <v>0</v>
      </c>
      <c r="E1887" s="44">
        <v>0</v>
      </c>
      <c r="F1887" s="48">
        <v>58</v>
      </c>
      <c r="G1887" s="48">
        <v>0</v>
      </c>
      <c r="H1887" s="44">
        <v>0</v>
      </c>
      <c r="I1887" s="44">
        <v>0</v>
      </c>
      <c r="J1887" s="44">
        <v>0</v>
      </c>
      <c r="K1887" s="48">
        <v>0</v>
      </c>
      <c r="L1887" s="49">
        <v>0</v>
      </c>
      <c r="M1887" s="49">
        <v>0</v>
      </c>
      <c r="N1887" s="10">
        <v>3311.27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50">
        <f t="shared" si="100"/>
        <v>0</v>
      </c>
      <c r="U1887" s="50">
        <f t="shared" si="99"/>
        <v>0</v>
      </c>
      <c r="V1887" s="50">
        <f t="shared" si="99"/>
        <v>275.93916666666667</v>
      </c>
      <c r="W1887" s="50">
        <f t="shared" si="99"/>
        <v>0</v>
      </c>
      <c r="X1887" s="50">
        <f t="shared" si="99"/>
        <v>0</v>
      </c>
      <c r="Y1887" s="50">
        <f t="shared" si="99"/>
        <v>0</v>
      </c>
      <c r="Z1887" s="50">
        <f t="shared" si="99"/>
        <v>0</v>
      </c>
      <c r="AA1887" s="50">
        <f t="shared" si="99"/>
        <v>0</v>
      </c>
      <c r="AB1887" s="50">
        <f t="shared" si="98"/>
        <v>275.93916666666667</v>
      </c>
      <c r="AC1887" s="48" t="str">
        <f>VLOOKUP(ПРОДАЖИ!C:C,'ИЗ ОСНОВЫ НОМЕНКЛАТУР'!D:E,2,0)</f>
        <v>Крепежные системы</v>
      </c>
      <c r="AD1887" s="48" t="str">
        <f>VLOOKUP(C:C,'ИЗ ОСНОВЫ НОМЕНКЛАТУР'!D:F,3,0)</f>
        <v>Заглушки самоклеющиеся</v>
      </c>
      <c r="AE1887" s="48" t="str">
        <f>VLOOKUP(C:C,'ИЗ ОСНОВЫ НОМЕНКЛАТУР'!D:H,5,0)</f>
        <v>C</v>
      </c>
    </row>
    <row r="1888" spans="1:31" ht="9.6" customHeight="1" x14ac:dyDescent="0.2">
      <c r="A1888" s="45" t="s">
        <v>1654</v>
      </c>
      <c r="B1888" s="11"/>
      <c r="C1888" s="11" t="s">
        <v>1888</v>
      </c>
      <c r="D1888" s="44">
        <v>195</v>
      </c>
      <c r="E1888" s="44">
        <v>0</v>
      </c>
      <c r="F1888" s="48">
        <v>60</v>
      </c>
      <c r="G1888" s="48">
        <v>0</v>
      </c>
      <c r="H1888" s="44">
        <v>0</v>
      </c>
      <c r="I1888" s="44">
        <v>0</v>
      </c>
      <c r="J1888" s="44">
        <v>0</v>
      </c>
      <c r="K1888" s="48">
        <v>0</v>
      </c>
      <c r="L1888" s="49">
        <v>5592.64</v>
      </c>
      <c r="M1888" s="49">
        <v>0</v>
      </c>
      <c r="N1888" s="10">
        <v>1662.17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50">
        <f t="shared" si="100"/>
        <v>466.05333333333334</v>
      </c>
      <c r="U1888" s="50">
        <f t="shared" si="99"/>
        <v>0</v>
      </c>
      <c r="V1888" s="50">
        <f t="shared" si="99"/>
        <v>138.51416666666668</v>
      </c>
      <c r="W1888" s="50">
        <f t="shared" si="99"/>
        <v>0</v>
      </c>
      <c r="X1888" s="50">
        <f t="shared" si="99"/>
        <v>0</v>
      </c>
      <c r="Y1888" s="50">
        <f t="shared" si="99"/>
        <v>0</v>
      </c>
      <c r="Z1888" s="50">
        <f t="shared" si="99"/>
        <v>0</v>
      </c>
      <c r="AA1888" s="50">
        <f t="shared" si="99"/>
        <v>0</v>
      </c>
      <c r="AB1888" s="50">
        <f t="shared" si="98"/>
        <v>604.5675</v>
      </c>
      <c r="AC1888" s="48" t="str">
        <f>VLOOKUP(ПРОДАЖИ!C:C,'ИЗ ОСНОВЫ НОМЕНКЛАТУР'!D:E,2,0)</f>
        <v>Крепежные системы</v>
      </c>
      <c r="AD1888" s="48" t="str">
        <f>VLOOKUP(C:C,'ИЗ ОСНОВЫ НОМЕНКЛАТУР'!D:F,3,0)</f>
        <v>Заглушки самоклеющиеся</v>
      </c>
      <c r="AE1888" s="48" t="str">
        <f>VLOOKUP(C:C,'ИЗ ОСНОВЫ НОМЕНКЛАТУР'!D:H,5,0)</f>
        <v>C</v>
      </c>
    </row>
    <row r="1889" spans="1:31" ht="9.6" customHeight="1" x14ac:dyDescent="0.2">
      <c r="A1889" s="45" t="s">
        <v>1654</v>
      </c>
      <c r="B1889" s="11"/>
      <c r="C1889" s="11" t="s">
        <v>1889</v>
      </c>
      <c r="D1889" s="44">
        <v>0</v>
      </c>
      <c r="E1889" s="44">
        <v>0</v>
      </c>
      <c r="F1889" s="48">
        <v>12</v>
      </c>
      <c r="G1889" s="48">
        <v>0</v>
      </c>
      <c r="H1889" s="44">
        <v>0</v>
      </c>
      <c r="I1889" s="44">
        <v>0</v>
      </c>
      <c r="J1889" s="44">
        <v>0</v>
      </c>
      <c r="K1889" s="48">
        <v>0</v>
      </c>
      <c r="L1889" s="49">
        <v>0</v>
      </c>
      <c r="M1889" s="49">
        <v>0</v>
      </c>
      <c r="N1889" s="10">
        <v>638.53</v>
      </c>
      <c r="O1889" s="10">
        <v>0</v>
      </c>
      <c r="P1889" s="10">
        <v>0</v>
      </c>
      <c r="Q1889" s="10">
        <v>0</v>
      </c>
      <c r="R1889" s="10">
        <v>0</v>
      </c>
      <c r="S1889" s="10">
        <v>0</v>
      </c>
      <c r="T1889" s="50">
        <f t="shared" si="100"/>
        <v>0</v>
      </c>
      <c r="U1889" s="50">
        <f t="shared" si="99"/>
        <v>0</v>
      </c>
      <c r="V1889" s="50">
        <f t="shared" si="99"/>
        <v>53.210833333333333</v>
      </c>
      <c r="W1889" s="50">
        <f t="shared" si="99"/>
        <v>0</v>
      </c>
      <c r="X1889" s="50">
        <f t="shared" si="99"/>
        <v>0</v>
      </c>
      <c r="Y1889" s="50">
        <f t="shared" si="99"/>
        <v>0</v>
      </c>
      <c r="Z1889" s="50">
        <f t="shared" si="99"/>
        <v>0</v>
      </c>
      <c r="AA1889" s="50">
        <f t="shared" si="99"/>
        <v>0</v>
      </c>
      <c r="AB1889" s="50">
        <f t="shared" si="98"/>
        <v>53.210833333333333</v>
      </c>
      <c r="AC1889" s="48" t="str">
        <f>VLOOKUP(ПРОДАЖИ!C:C,'ИЗ ОСНОВЫ НОМЕНКЛАТУР'!D:E,2,0)</f>
        <v>Крепежные системы</v>
      </c>
      <c r="AD1889" s="48" t="str">
        <f>VLOOKUP(C:C,'ИЗ ОСНОВЫ НОМЕНКЛАТУР'!D:F,3,0)</f>
        <v>Заглушки самоклеющиеся</v>
      </c>
      <c r="AE1889" s="48" t="str">
        <f>VLOOKUP(C:C,'ИЗ ОСНОВЫ НОМЕНКЛАТУР'!D:H,5,0)</f>
        <v>C</v>
      </c>
    </row>
    <row r="1890" spans="1:31" ht="9.6" customHeight="1" x14ac:dyDescent="0.2">
      <c r="A1890" s="45" t="s">
        <v>1654</v>
      </c>
      <c r="B1890" s="11"/>
      <c r="C1890" s="11" t="s">
        <v>1890</v>
      </c>
      <c r="D1890" s="44">
        <v>11</v>
      </c>
      <c r="E1890" s="44">
        <v>0</v>
      </c>
      <c r="F1890" s="48">
        <v>4</v>
      </c>
      <c r="G1890" s="48">
        <v>0</v>
      </c>
      <c r="H1890" s="44">
        <v>0</v>
      </c>
      <c r="I1890" s="44">
        <v>0</v>
      </c>
      <c r="J1890" s="44">
        <v>0</v>
      </c>
      <c r="K1890" s="48">
        <v>0</v>
      </c>
      <c r="L1890" s="49">
        <v>658.9</v>
      </c>
      <c r="M1890" s="49">
        <v>0</v>
      </c>
      <c r="N1890" s="10">
        <v>210.74</v>
      </c>
      <c r="O1890" s="10">
        <v>0</v>
      </c>
      <c r="P1890" s="10">
        <v>0</v>
      </c>
      <c r="Q1890" s="10">
        <v>0</v>
      </c>
      <c r="R1890" s="10">
        <v>0</v>
      </c>
      <c r="S1890" s="10">
        <v>0</v>
      </c>
      <c r="T1890" s="50">
        <f t="shared" si="100"/>
        <v>54.908333333333331</v>
      </c>
      <c r="U1890" s="50">
        <f t="shared" si="99"/>
        <v>0</v>
      </c>
      <c r="V1890" s="50">
        <f t="shared" si="99"/>
        <v>17.561666666666667</v>
      </c>
      <c r="W1890" s="50">
        <f t="shared" si="99"/>
        <v>0</v>
      </c>
      <c r="X1890" s="50">
        <f t="shared" si="99"/>
        <v>0</v>
      </c>
      <c r="Y1890" s="50">
        <f t="shared" si="99"/>
        <v>0</v>
      </c>
      <c r="Z1890" s="50">
        <f t="shared" si="99"/>
        <v>0</v>
      </c>
      <c r="AA1890" s="50">
        <f t="shared" si="99"/>
        <v>0</v>
      </c>
      <c r="AB1890" s="50">
        <f t="shared" si="98"/>
        <v>72.47</v>
      </c>
      <c r="AC1890" s="48" t="str">
        <f>VLOOKUP(ПРОДАЖИ!C:C,'ИЗ ОСНОВЫ НОМЕНКЛАТУР'!D:E,2,0)</f>
        <v>Крепежные системы</v>
      </c>
      <c r="AD1890" s="48" t="str">
        <f>VLOOKUP(C:C,'ИЗ ОСНОВЫ НОМЕНКЛАТУР'!D:F,3,0)</f>
        <v>Заглушки самоклеющиеся</v>
      </c>
      <c r="AE1890" s="48" t="str">
        <f>VLOOKUP(C:C,'ИЗ ОСНОВЫ НОМЕНКЛАТУР'!D:H,5,0)</f>
        <v>C</v>
      </c>
    </row>
    <row r="1891" spans="1:31" ht="9.6" customHeight="1" x14ac:dyDescent="0.2">
      <c r="A1891" s="45" t="s">
        <v>1654</v>
      </c>
      <c r="B1891" s="11"/>
      <c r="C1891" s="11" t="s">
        <v>1891</v>
      </c>
      <c r="D1891" s="44">
        <v>0</v>
      </c>
      <c r="E1891" s="44">
        <v>0</v>
      </c>
      <c r="F1891" s="48">
        <v>8</v>
      </c>
      <c r="G1891" s="48">
        <v>0</v>
      </c>
      <c r="H1891" s="44">
        <v>0</v>
      </c>
      <c r="I1891" s="44">
        <v>0</v>
      </c>
      <c r="J1891" s="44">
        <v>0</v>
      </c>
      <c r="K1891" s="48">
        <v>0</v>
      </c>
      <c r="L1891" s="49">
        <v>0</v>
      </c>
      <c r="M1891" s="49">
        <v>0</v>
      </c>
      <c r="N1891" s="10">
        <v>433.7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50">
        <f t="shared" si="100"/>
        <v>0</v>
      </c>
      <c r="U1891" s="50">
        <f t="shared" si="99"/>
        <v>0</v>
      </c>
      <c r="V1891" s="50">
        <f t="shared" si="99"/>
        <v>36.141666666666666</v>
      </c>
      <c r="W1891" s="50">
        <f t="shared" si="99"/>
        <v>0</v>
      </c>
      <c r="X1891" s="50">
        <f t="shared" si="99"/>
        <v>0</v>
      </c>
      <c r="Y1891" s="50">
        <f t="shared" si="99"/>
        <v>0</v>
      </c>
      <c r="Z1891" s="50">
        <f t="shared" si="99"/>
        <v>0</v>
      </c>
      <c r="AA1891" s="50">
        <f t="shared" si="99"/>
        <v>0</v>
      </c>
      <c r="AB1891" s="50">
        <f t="shared" si="98"/>
        <v>36.141666666666666</v>
      </c>
      <c r="AC1891" s="48" t="str">
        <f>VLOOKUP(ПРОДАЖИ!C:C,'ИЗ ОСНОВЫ НОМЕНКЛАТУР'!D:E,2,0)</f>
        <v>Крепежные системы</v>
      </c>
      <c r="AD1891" s="48" t="str">
        <f>VLOOKUP(C:C,'ИЗ ОСНОВЫ НОМЕНКЛАТУР'!D:F,3,0)</f>
        <v>Заглушки самоклеющиеся</v>
      </c>
      <c r="AE1891" s="48" t="str">
        <f>VLOOKUP(C:C,'ИЗ ОСНОВЫ НОМЕНКЛАТУР'!D:H,5,0)</f>
        <v>C</v>
      </c>
    </row>
    <row r="1892" spans="1:31" ht="9.6" customHeight="1" x14ac:dyDescent="0.2">
      <c r="A1892" s="45" t="s">
        <v>1654</v>
      </c>
      <c r="B1892" s="11"/>
      <c r="C1892" s="11" t="s">
        <v>1892</v>
      </c>
      <c r="D1892" s="44">
        <v>13</v>
      </c>
      <c r="E1892" s="44">
        <v>0</v>
      </c>
      <c r="F1892" s="48">
        <v>0</v>
      </c>
      <c r="G1892" s="48">
        <v>0</v>
      </c>
      <c r="H1892" s="44">
        <v>0</v>
      </c>
      <c r="I1892" s="44">
        <v>0</v>
      </c>
      <c r="J1892" s="44">
        <v>0</v>
      </c>
      <c r="K1892" s="48">
        <v>0</v>
      </c>
      <c r="L1892" s="49">
        <v>665.25</v>
      </c>
      <c r="M1892" s="49">
        <v>0</v>
      </c>
      <c r="N1892" s="10">
        <v>0</v>
      </c>
      <c r="O1892" s="10">
        <v>0</v>
      </c>
      <c r="P1892" s="10">
        <v>0</v>
      </c>
      <c r="Q1892" s="10">
        <v>0</v>
      </c>
      <c r="R1892" s="10">
        <v>0</v>
      </c>
      <c r="S1892" s="10">
        <v>0</v>
      </c>
      <c r="T1892" s="50">
        <f t="shared" si="100"/>
        <v>55.4375</v>
      </c>
      <c r="U1892" s="50">
        <f t="shared" si="99"/>
        <v>0</v>
      </c>
      <c r="V1892" s="50">
        <f t="shared" si="99"/>
        <v>0</v>
      </c>
      <c r="W1892" s="50">
        <f t="shared" si="99"/>
        <v>0</v>
      </c>
      <c r="X1892" s="50">
        <f t="shared" si="99"/>
        <v>0</v>
      </c>
      <c r="Y1892" s="50">
        <f t="shared" si="99"/>
        <v>0</v>
      </c>
      <c r="Z1892" s="50">
        <f t="shared" si="99"/>
        <v>0</v>
      </c>
      <c r="AA1892" s="50">
        <f t="shared" si="99"/>
        <v>0</v>
      </c>
      <c r="AB1892" s="50">
        <f t="shared" si="98"/>
        <v>55.4375</v>
      </c>
      <c r="AC1892" s="48" t="str">
        <f>VLOOKUP(ПРОДАЖИ!C:C,'ИЗ ОСНОВЫ НОМЕНКЛАТУР'!D:E,2,0)</f>
        <v>Крепежные системы</v>
      </c>
      <c r="AD1892" s="48" t="str">
        <f>VLOOKUP(C:C,'ИЗ ОСНОВЫ НОМЕНКЛАТУР'!D:F,3,0)</f>
        <v>Заглушки самоклеющиеся</v>
      </c>
      <c r="AE1892" s="48" t="str">
        <f>VLOOKUP(C:C,'ИЗ ОСНОВЫ НОМЕНКЛАТУР'!D:H,5,0)</f>
        <v>C</v>
      </c>
    </row>
    <row r="1893" spans="1:31" ht="9.6" customHeight="1" x14ac:dyDescent="0.2">
      <c r="A1893" s="45" t="s">
        <v>1654</v>
      </c>
      <c r="B1893" s="11"/>
      <c r="C1893" s="11" t="s">
        <v>1893</v>
      </c>
      <c r="D1893" s="44">
        <v>15</v>
      </c>
      <c r="E1893" s="44">
        <v>0</v>
      </c>
      <c r="F1893" s="48">
        <v>5</v>
      </c>
      <c r="G1893" s="48">
        <v>0</v>
      </c>
      <c r="H1893" s="44">
        <v>0</v>
      </c>
      <c r="I1893" s="44">
        <v>0</v>
      </c>
      <c r="J1893" s="44">
        <v>0</v>
      </c>
      <c r="K1893" s="48">
        <v>0</v>
      </c>
      <c r="L1893" s="49">
        <v>1036.99</v>
      </c>
      <c r="M1893" s="49">
        <v>0</v>
      </c>
      <c r="N1893" s="10">
        <v>283.49</v>
      </c>
      <c r="O1893" s="10">
        <v>0</v>
      </c>
      <c r="P1893" s="10">
        <v>0</v>
      </c>
      <c r="Q1893" s="10">
        <v>0</v>
      </c>
      <c r="R1893" s="10">
        <v>0</v>
      </c>
      <c r="S1893" s="10">
        <v>0</v>
      </c>
      <c r="T1893" s="50">
        <f t="shared" si="100"/>
        <v>86.415833333333339</v>
      </c>
      <c r="U1893" s="50">
        <f t="shared" si="99"/>
        <v>0</v>
      </c>
      <c r="V1893" s="50">
        <f t="shared" si="99"/>
        <v>23.624166666666667</v>
      </c>
      <c r="W1893" s="50">
        <f t="shared" si="99"/>
        <v>0</v>
      </c>
      <c r="X1893" s="50">
        <f t="shared" si="99"/>
        <v>0</v>
      </c>
      <c r="Y1893" s="50">
        <f t="shared" si="99"/>
        <v>0</v>
      </c>
      <c r="Z1893" s="50">
        <f t="shared" si="99"/>
        <v>0</v>
      </c>
      <c r="AA1893" s="50">
        <f t="shared" si="99"/>
        <v>0</v>
      </c>
      <c r="AB1893" s="50">
        <f t="shared" si="98"/>
        <v>110.04</v>
      </c>
      <c r="AC1893" s="48" t="str">
        <f>VLOOKUP(ПРОДАЖИ!C:C,'ИЗ ОСНОВЫ НОМЕНКЛАТУР'!D:E,2,0)</f>
        <v>Крепежные системы</v>
      </c>
      <c r="AD1893" s="48" t="str">
        <f>VLOOKUP(C:C,'ИЗ ОСНОВЫ НОМЕНКЛАТУР'!D:F,3,0)</f>
        <v>Заглушки самоклеющиеся</v>
      </c>
      <c r="AE1893" s="48" t="str">
        <f>VLOOKUP(C:C,'ИЗ ОСНОВЫ НОМЕНКЛАТУР'!D:H,5,0)</f>
        <v>C</v>
      </c>
    </row>
    <row r="1894" spans="1:31" ht="9.6" customHeight="1" x14ac:dyDescent="0.2">
      <c r="A1894" s="45" t="s">
        <v>1654</v>
      </c>
      <c r="B1894" s="11"/>
      <c r="C1894" s="11" t="s">
        <v>1894</v>
      </c>
      <c r="D1894" s="44">
        <v>80</v>
      </c>
      <c r="E1894" s="44">
        <v>0</v>
      </c>
      <c r="F1894" s="48">
        <v>59</v>
      </c>
      <c r="G1894" s="48">
        <v>0</v>
      </c>
      <c r="H1894" s="44">
        <v>22</v>
      </c>
      <c r="I1894" s="44">
        <v>0</v>
      </c>
      <c r="J1894" s="44">
        <v>14</v>
      </c>
      <c r="K1894" s="48">
        <v>0</v>
      </c>
      <c r="L1894" s="49">
        <v>2784.04</v>
      </c>
      <c r="M1894" s="49">
        <v>0</v>
      </c>
      <c r="N1894" s="10">
        <v>2126.06</v>
      </c>
      <c r="O1894" s="10">
        <v>0</v>
      </c>
      <c r="P1894" s="10">
        <v>472.91</v>
      </c>
      <c r="Q1894" s="10">
        <v>0</v>
      </c>
      <c r="R1894" s="10">
        <v>351.96</v>
      </c>
      <c r="S1894" s="10">
        <v>0</v>
      </c>
      <c r="T1894" s="50">
        <f t="shared" si="100"/>
        <v>232.00333333333333</v>
      </c>
      <c r="U1894" s="50">
        <f t="shared" si="99"/>
        <v>0</v>
      </c>
      <c r="V1894" s="50">
        <f t="shared" si="99"/>
        <v>177.17166666666665</v>
      </c>
      <c r="W1894" s="50">
        <f t="shared" si="99"/>
        <v>0</v>
      </c>
      <c r="X1894" s="50">
        <f t="shared" si="99"/>
        <v>39.409166666666671</v>
      </c>
      <c r="Y1894" s="50">
        <f t="shared" si="99"/>
        <v>0</v>
      </c>
      <c r="Z1894" s="50">
        <f t="shared" si="99"/>
        <v>29.33</v>
      </c>
      <c r="AA1894" s="50">
        <f t="shared" si="99"/>
        <v>0</v>
      </c>
      <c r="AB1894" s="50">
        <f t="shared" si="98"/>
        <v>477.91416666666663</v>
      </c>
      <c r="AC1894" s="48" t="str">
        <f>VLOOKUP(ПРОДАЖИ!C:C,'ИЗ ОСНОВЫ НОМЕНКЛАТУР'!D:E,2,0)</f>
        <v>Крепежные системы</v>
      </c>
      <c r="AD1894" s="48" t="str">
        <f>VLOOKUP(C:C,'ИЗ ОСНОВЫ НОМЕНКЛАТУР'!D:F,3,0)</f>
        <v>Заглушки самоклеющиеся</v>
      </c>
      <c r="AE1894" s="48" t="str">
        <f>VLOOKUP(C:C,'ИЗ ОСНОВЫ НОМЕНКЛАТУР'!D:H,5,0)</f>
        <v>C</v>
      </c>
    </row>
    <row r="1895" spans="1:31" ht="9.6" customHeight="1" x14ac:dyDescent="0.2">
      <c r="A1895" s="45" t="s">
        <v>1654</v>
      </c>
      <c r="B1895" s="11"/>
      <c r="C1895" s="11" t="s">
        <v>1895</v>
      </c>
      <c r="D1895" s="44">
        <v>7</v>
      </c>
      <c r="E1895" s="44">
        <v>0</v>
      </c>
      <c r="F1895" s="48">
        <v>0</v>
      </c>
      <c r="G1895" s="48">
        <v>0</v>
      </c>
      <c r="H1895" s="44">
        <v>0</v>
      </c>
      <c r="I1895" s="44">
        <v>0</v>
      </c>
      <c r="J1895" s="44">
        <v>0</v>
      </c>
      <c r="K1895" s="48">
        <v>0</v>
      </c>
      <c r="L1895" s="49">
        <v>354.27</v>
      </c>
      <c r="M1895" s="49">
        <v>0</v>
      </c>
      <c r="N1895" s="10">
        <v>0</v>
      </c>
      <c r="O1895" s="10">
        <v>0</v>
      </c>
      <c r="P1895" s="10">
        <v>0</v>
      </c>
      <c r="Q1895" s="10">
        <v>0</v>
      </c>
      <c r="R1895" s="10">
        <v>0</v>
      </c>
      <c r="S1895" s="10">
        <v>0</v>
      </c>
      <c r="T1895" s="50">
        <f t="shared" si="100"/>
        <v>29.522499999999997</v>
      </c>
      <c r="U1895" s="50">
        <f t="shared" si="99"/>
        <v>0</v>
      </c>
      <c r="V1895" s="50">
        <f t="shared" si="99"/>
        <v>0</v>
      </c>
      <c r="W1895" s="50">
        <f t="shared" si="99"/>
        <v>0</v>
      </c>
      <c r="X1895" s="50">
        <f t="shared" si="99"/>
        <v>0</v>
      </c>
      <c r="Y1895" s="50">
        <f t="shared" si="99"/>
        <v>0</v>
      </c>
      <c r="Z1895" s="50">
        <f t="shared" si="99"/>
        <v>0</v>
      </c>
      <c r="AA1895" s="50">
        <f t="shared" si="99"/>
        <v>0</v>
      </c>
      <c r="AB1895" s="50">
        <f t="shared" si="98"/>
        <v>29.522499999999997</v>
      </c>
      <c r="AC1895" s="48" t="str">
        <f>VLOOKUP(ПРОДАЖИ!C:C,'ИЗ ОСНОВЫ НОМЕНКЛАТУР'!D:E,2,0)</f>
        <v>Крепежные системы</v>
      </c>
      <c r="AD1895" s="48" t="str">
        <f>VLOOKUP(C:C,'ИЗ ОСНОВЫ НОМЕНКЛАТУР'!D:F,3,0)</f>
        <v>Заглушки самоклеющиеся</v>
      </c>
      <c r="AE1895" s="48" t="str">
        <f>VLOOKUP(C:C,'ИЗ ОСНОВЫ НОМЕНКЛАТУР'!D:H,5,0)</f>
        <v>C</v>
      </c>
    </row>
    <row r="1896" spans="1:31" ht="9.6" customHeight="1" x14ac:dyDescent="0.2">
      <c r="A1896" s="45" t="s">
        <v>1654</v>
      </c>
      <c r="B1896" s="11"/>
      <c r="C1896" s="11" t="s">
        <v>1896</v>
      </c>
      <c r="D1896" s="44">
        <v>0</v>
      </c>
      <c r="E1896" s="44">
        <v>0</v>
      </c>
      <c r="F1896" s="48">
        <v>5</v>
      </c>
      <c r="G1896" s="48">
        <v>0</v>
      </c>
      <c r="H1896" s="44">
        <v>0</v>
      </c>
      <c r="I1896" s="44">
        <v>0</v>
      </c>
      <c r="J1896" s="44">
        <v>0</v>
      </c>
      <c r="K1896" s="48">
        <v>0</v>
      </c>
      <c r="L1896" s="49">
        <v>0</v>
      </c>
      <c r="M1896" s="49">
        <v>0</v>
      </c>
      <c r="N1896" s="10">
        <v>281.70999999999998</v>
      </c>
      <c r="O1896" s="10">
        <v>0</v>
      </c>
      <c r="P1896" s="10">
        <v>0</v>
      </c>
      <c r="Q1896" s="10">
        <v>0</v>
      </c>
      <c r="R1896" s="10">
        <v>0</v>
      </c>
      <c r="S1896" s="10">
        <v>0</v>
      </c>
      <c r="T1896" s="50">
        <f t="shared" si="100"/>
        <v>0</v>
      </c>
      <c r="U1896" s="50">
        <f t="shared" si="99"/>
        <v>0</v>
      </c>
      <c r="V1896" s="50">
        <f t="shared" si="99"/>
        <v>23.47583333333333</v>
      </c>
      <c r="W1896" s="50">
        <f t="shared" si="99"/>
        <v>0</v>
      </c>
      <c r="X1896" s="50">
        <f t="shared" si="99"/>
        <v>0</v>
      </c>
      <c r="Y1896" s="50">
        <f t="shared" si="99"/>
        <v>0</v>
      </c>
      <c r="Z1896" s="50">
        <f t="shared" si="99"/>
        <v>0</v>
      </c>
      <c r="AA1896" s="50">
        <f t="shared" si="99"/>
        <v>0</v>
      </c>
      <c r="AB1896" s="50">
        <f t="shared" si="98"/>
        <v>23.47583333333333</v>
      </c>
      <c r="AC1896" s="48" t="str">
        <f>VLOOKUP(ПРОДАЖИ!C:C,'ИЗ ОСНОВЫ НОМЕНКЛАТУР'!D:E,2,0)</f>
        <v>Крепежные системы</v>
      </c>
      <c r="AD1896" s="48" t="str">
        <f>VLOOKUP(C:C,'ИЗ ОСНОВЫ НОМЕНКЛАТУР'!D:F,3,0)</f>
        <v>Заглушки самоклеющиеся</v>
      </c>
      <c r="AE1896" s="48" t="str">
        <f>VLOOKUP(C:C,'ИЗ ОСНОВЫ НОМЕНКЛАТУР'!D:H,5,0)</f>
        <v>C</v>
      </c>
    </row>
    <row r="1897" spans="1:31" ht="9.6" customHeight="1" x14ac:dyDescent="0.2">
      <c r="A1897" s="45" t="s">
        <v>1654</v>
      </c>
      <c r="B1897" s="11"/>
      <c r="C1897" s="11" t="s">
        <v>1897</v>
      </c>
      <c r="D1897" s="44">
        <v>0</v>
      </c>
      <c r="E1897" s="44">
        <v>0</v>
      </c>
      <c r="F1897" s="48">
        <v>0</v>
      </c>
      <c r="G1897" s="48">
        <v>0</v>
      </c>
      <c r="H1897" s="44">
        <v>0</v>
      </c>
      <c r="I1897" s="44">
        <v>0</v>
      </c>
      <c r="J1897" s="44">
        <v>18</v>
      </c>
      <c r="K1897" s="48">
        <v>0</v>
      </c>
      <c r="L1897" s="49">
        <v>0</v>
      </c>
      <c r="M1897" s="49">
        <v>0</v>
      </c>
      <c r="N1897" s="10">
        <v>0</v>
      </c>
      <c r="O1897" s="10">
        <v>0</v>
      </c>
      <c r="P1897" s="10">
        <v>0</v>
      </c>
      <c r="Q1897" s="10">
        <v>0</v>
      </c>
      <c r="R1897" s="10">
        <v>616.86</v>
      </c>
      <c r="S1897" s="10">
        <v>0</v>
      </c>
      <c r="T1897" s="50">
        <f t="shared" si="100"/>
        <v>0</v>
      </c>
      <c r="U1897" s="50">
        <f t="shared" si="99"/>
        <v>0</v>
      </c>
      <c r="V1897" s="50">
        <f t="shared" si="99"/>
        <v>0</v>
      </c>
      <c r="W1897" s="50">
        <f t="shared" si="99"/>
        <v>0</v>
      </c>
      <c r="X1897" s="50">
        <f t="shared" si="99"/>
        <v>0</v>
      </c>
      <c r="Y1897" s="50">
        <f t="shared" si="99"/>
        <v>0</v>
      </c>
      <c r="Z1897" s="50">
        <f t="shared" si="99"/>
        <v>51.405000000000001</v>
      </c>
      <c r="AA1897" s="50">
        <f t="shared" si="99"/>
        <v>0</v>
      </c>
      <c r="AB1897" s="50">
        <f t="shared" si="98"/>
        <v>51.405000000000001</v>
      </c>
      <c r="AC1897" s="48" t="str">
        <f>VLOOKUP(ПРОДАЖИ!C:C,'ИЗ ОСНОВЫ НОМЕНКЛАТУР'!D:E,2,0)</f>
        <v>Крепежные системы</v>
      </c>
      <c r="AD1897" s="48" t="str">
        <f>VLOOKUP(C:C,'ИЗ ОСНОВЫ НОМЕНКЛАТУР'!D:F,3,0)</f>
        <v>Заглушки самоклеющиеся</v>
      </c>
      <c r="AE1897" s="48" t="str">
        <f>VLOOKUP(C:C,'ИЗ ОСНОВЫ НОМЕНКЛАТУР'!D:H,5,0)</f>
        <v>C</v>
      </c>
    </row>
    <row r="1898" spans="1:31" ht="9.6" customHeight="1" x14ac:dyDescent="0.2">
      <c r="A1898" s="45" t="s">
        <v>1654</v>
      </c>
      <c r="B1898" s="11"/>
      <c r="C1898" s="11" t="s">
        <v>1898</v>
      </c>
      <c r="D1898" s="44">
        <v>0</v>
      </c>
      <c r="E1898" s="44">
        <v>0</v>
      </c>
      <c r="F1898" s="48">
        <v>7</v>
      </c>
      <c r="G1898" s="48">
        <v>0</v>
      </c>
      <c r="H1898" s="44">
        <v>0</v>
      </c>
      <c r="I1898" s="44">
        <v>0</v>
      </c>
      <c r="J1898" s="44">
        <v>0</v>
      </c>
      <c r="K1898" s="48">
        <v>0</v>
      </c>
      <c r="L1898" s="49">
        <v>0</v>
      </c>
      <c r="M1898" s="49">
        <v>0</v>
      </c>
      <c r="N1898" s="10">
        <v>430.57</v>
      </c>
      <c r="O1898" s="10">
        <v>0</v>
      </c>
      <c r="P1898" s="10">
        <v>0</v>
      </c>
      <c r="Q1898" s="10">
        <v>0</v>
      </c>
      <c r="R1898" s="10">
        <v>0</v>
      </c>
      <c r="S1898" s="10">
        <v>0</v>
      </c>
      <c r="T1898" s="50">
        <f t="shared" si="100"/>
        <v>0</v>
      </c>
      <c r="U1898" s="50">
        <f t="shared" si="99"/>
        <v>0</v>
      </c>
      <c r="V1898" s="50">
        <f t="shared" si="99"/>
        <v>35.880833333333335</v>
      </c>
      <c r="W1898" s="50">
        <f t="shared" si="99"/>
        <v>0</v>
      </c>
      <c r="X1898" s="50">
        <f t="shared" si="99"/>
        <v>0</v>
      </c>
      <c r="Y1898" s="50">
        <f t="shared" si="99"/>
        <v>0</v>
      </c>
      <c r="Z1898" s="50">
        <f t="shared" si="99"/>
        <v>0</v>
      </c>
      <c r="AA1898" s="50">
        <f t="shared" si="99"/>
        <v>0</v>
      </c>
      <c r="AB1898" s="50">
        <f t="shared" si="98"/>
        <v>35.880833333333335</v>
      </c>
      <c r="AC1898" s="48" t="str">
        <f>VLOOKUP(ПРОДАЖИ!C:C,'ИЗ ОСНОВЫ НОМЕНКЛАТУР'!D:E,2,0)</f>
        <v>Крепежные системы</v>
      </c>
      <c r="AD1898" s="48" t="str">
        <f>VLOOKUP(C:C,'ИЗ ОСНОВЫ НОМЕНКЛАТУР'!D:F,3,0)</f>
        <v>Заглушки самоклеющиеся</v>
      </c>
      <c r="AE1898" s="48" t="str">
        <f>VLOOKUP(C:C,'ИЗ ОСНОВЫ НОМЕНКЛАТУР'!D:H,5,0)</f>
        <v>C</v>
      </c>
    </row>
    <row r="1899" spans="1:31" ht="9.6" customHeight="1" x14ac:dyDescent="0.2">
      <c r="A1899" s="45" t="s">
        <v>1654</v>
      </c>
      <c r="B1899" s="11"/>
      <c r="C1899" s="11" t="s">
        <v>1899</v>
      </c>
      <c r="D1899" s="44">
        <v>0</v>
      </c>
      <c r="E1899" s="44">
        <v>0</v>
      </c>
      <c r="F1899" s="48">
        <v>2</v>
      </c>
      <c r="G1899" s="48">
        <v>0</v>
      </c>
      <c r="H1899" s="44">
        <v>0</v>
      </c>
      <c r="I1899" s="44">
        <v>0</v>
      </c>
      <c r="J1899" s="44">
        <v>0</v>
      </c>
      <c r="K1899" s="48">
        <v>0</v>
      </c>
      <c r="L1899" s="49">
        <v>0</v>
      </c>
      <c r="M1899" s="49">
        <v>0</v>
      </c>
      <c r="N1899" s="10">
        <v>105.36</v>
      </c>
      <c r="O1899" s="10">
        <v>0</v>
      </c>
      <c r="P1899" s="10">
        <v>0</v>
      </c>
      <c r="Q1899" s="10">
        <v>0</v>
      </c>
      <c r="R1899" s="10">
        <v>0</v>
      </c>
      <c r="S1899" s="10">
        <v>0</v>
      </c>
      <c r="T1899" s="50">
        <f t="shared" si="100"/>
        <v>0</v>
      </c>
      <c r="U1899" s="50">
        <f t="shared" si="99"/>
        <v>0</v>
      </c>
      <c r="V1899" s="50">
        <f t="shared" si="99"/>
        <v>8.7799999999999994</v>
      </c>
      <c r="W1899" s="50">
        <f t="shared" si="99"/>
        <v>0</v>
      </c>
      <c r="X1899" s="50">
        <f t="shared" si="99"/>
        <v>0</v>
      </c>
      <c r="Y1899" s="50">
        <f t="shared" si="99"/>
        <v>0</v>
      </c>
      <c r="Z1899" s="50">
        <f t="shared" si="99"/>
        <v>0</v>
      </c>
      <c r="AA1899" s="50">
        <f t="shared" si="99"/>
        <v>0</v>
      </c>
      <c r="AB1899" s="50">
        <f t="shared" si="98"/>
        <v>8.7799999999999994</v>
      </c>
      <c r="AC1899" s="48" t="str">
        <f>VLOOKUP(ПРОДАЖИ!C:C,'ИЗ ОСНОВЫ НОМЕНКЛАТУР'!D:E,2,0)</f>
        <v>Крепежные системы</v>
      </c>
      <c r="AD1899" s="48" t="str">
        <f>VLOOKUP(C:C,'ИЗ ОСНОВЫ НОМЕНКЛАТУР'!D:F,3,0)</f>
        <v>Заглушки самоклеющиеся</v>
      </c>
      <c r="AE1899" s="48" t="str">
        <f>VLOOKUP(C:C,'ИЗ ОСНОВЫ НОМЕНКЛАТУР'!D:H,5,0)</f>
        <v>C</v>
      </c>
    </row>
    <row r="1900" spans="1:31" ht="9.6" customHeight="1" x14ac:dyDescent="0.2">
      <c r="A1900" s="45" t="s">
        <v>1654</v>
      </c>
      <c r="B1900" s="11"/>
      <c r="C1900" s="11" t="s">
        <v>1900</v>
      </c>
      <c r="D1900" s="44">
        <v>0</v>
      </c>
      <c r="E1900" s="44">
        <v>0</v>
      </c>
      <c r="F1900" s="48">
        <v>2</v>
      </c>
      <c r="G1900" s="48">
        <v>0</v>
      </c>
      <c r="H1900" s="44">
        <v>0</v>
      </c>
      <c r="I1900" s="44">
        <v>0</v>
      </c>
      <c r="J1900" s="44">
        <v>0</v>
      </c>
      <c r="K1900" s="48">
        <v>0</v>
      </c>
      <c r="L1900" s="49">
        <v>0</v>
      </c>
      <c r="M1900" s="49">
        <v>0</v>
      </c>
      <c r="N1900" s="10">
        <v>104.18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50">
        <f t="shared" si="100"/>
        <v>0</v>
      </c>
      <c r="U1900" s="50">
        <f t="shared" si="99"/>
        <v>0</v>
      </c>
      <c r="V1900" s="50">
        <f t="shared" si="99"/>
        <v>8.6816666666666666</v>
      </c>
      <c r="W1900" s="50">
        <f t="shared" si="99"/>
        <v>0</v>
      </c>
      <c r="X1900" s="50">
        <f t="shared" si="99"/>
        <v>0</v>
      </c>
      <c r="Y1900" s="50">
        <f t="shared" si="99"/>
        <v>0</v>
      </c>
      <c r="Z1900" s="50">
        <f t="shared" si="99"/>
        <v>0</v>
      </c>
      <c r="AA1900" s="50">
        <f t="shared" si="99"/>
        <v>0</v>
      </c>
      <c r="AB1900" s="50">
        <f t="shared" si="98"/>
        <v>8.6816666666666666</v>
      </c>
      <c r="AC1900" s="48" t="str">
        <f>VLOOKUP(ПРОДАЖИ!C:C,'ИЗ ОСНОВЫ НОМЕНКЛАТУР'!D:E,2,0)</f>
        <v>Крепежные системы</v>
      </c>
      <c r="AD1900" s="48" t="str">
        <f>VLOOKUP(C:C,'ИЗ ОСНОВЫ НОМЕНКЛАТУР'!D:F,3,0)</f>
        <v>Заглушки самоклеющиеся</v>
      </c>
      <c r="AE1900" s="48" t="str">
        <f>VLOOKUP(C:C,'ИЗ ОСНОВЫ НОМЕНКЛАТУР'!D:H,5,0)</f>
        <v>C</v>
      </c>
    </row>
    <row r="1901" spans="1:31" ht="9.6" customHeight="1" x14ac:dyDescent="0.2">
      <c r="A1901" s="45" t="s">
        <v>1654</v>
      </c>
      <c r="B1901" s="11"/>
      <c r="C1901" s="11" t="s">
        <v>1901</v>
      </c>
      <c r="D1901" s="44">
        <v>28</v>
      </c>
      <c r="E1901" s="44">
        <v>0</v>
      </c>
      <c r="F1901" s="48">
        <v>0</v>
      </c>
      <c r="G1901" s="48">
        <v>0</v>
      </c>
      <c r="H1901" s="44">
        <v>0</v>
      </c>
      <c r="I1901" s="44">
        <v>0</v>
      </c>
      <c r="J1901" s="44">
        <v>0</v>
      </c>
      <c r="K1901" s="48">
        <v>0</v>
      </c>
      <c r="L1901" s="49">
        <v>1624</v>
      </c>
      <c r="M1901" s="49">
        <v>0</v>
      </c>
      <c r="N1901" s="10">
        <v>0</v>
      </c>
      <c r="O1901" s="10">
        <v>0</v>
      </c>
      <c r="P1901" s="10">
        <v>0</v>
      </c>
      <c r="Q1901" s="10">
        <v>0</v>
      </c>
      <c r="R1901" s="10">
        <v>0</v>
      </c>
      <c r="S1901" s="10">
        <v>0</v>
      </c>
      <c r="T1901" s="50">
        <f t="shared" si="100"/>
        <v>135.33333333333334</v>
      </c>
      <c r="U1901" s="50">
        <f t="shared" si="99"/>
        <v>0</v>
      </c>
      <c r="V1901" s="50">
        <f t="shared" si="99"/>
        <v>0</v>
      </c>
      <c r="W1901" s="50">
        <f t="shared" si="99"/>
        <v>0</v>
      </c>
      <c r="X1901" s="50">
        <f t="shared" si="99"/>
        <v>0</v>
      </c>
      <c r="Y1901" s="50">
        <f t="shared" si="99"/>
        <v>0</v>
      </c>
      <c r="Z1901" s="50">
        <f t="shared" si="99"/>
        <v>0</v>
      </c>
      <c r="AA1901" s="50">
        <f t="shared" si="99"/>
        <v>0</v>
      </c>
      <c r="AB1901" s="50">
        <f t="shared" si="98"/>
        <v>135.33333333333334</v>
      </c>
      <c r="AC1901" s="48" t="str">
        <f>VLOOKUP(ПРОДАЖИ!C:C,'ИЗ ОСНОВЫ НОМЕНКЛАТУР'!D:E,2,0)</f>
        <v>Крепежные системы</v>
      </c>
      <c r="AD1901" s="48" t="str">
        <f>VLOOKUP(C:C,'ИЗ ОСНОВЫ НОМЕНКЛАТУР'!D:F,3,0)</f>
        <v>Заглушки самоклеющиеся</v>
      </c>
      <c r="AE1901" s="48" t="str">
        <f>VLOOKUP(C:C,'ИЗ ОСНОВЫ НОМЕНКЛАТУР'!D:H,5,0)</f>
        <v>C</v>
      </c>
    </row>
    <row r="1902" spans="1:31" ht="9.6" customHeight="1" x14ac:dyDescent="0.2">
      <c r="A1902" s="45" t="s">
        <v>1654</v>
      </c>
      <c r="B1902" s="11"/>
      <c r="C1902" s="11" t="s">
        <v>1902</v>
      </c>
      <c r="D1902" s="44">
        <v>105</v>
      </c>
      <c r="E1902" s="44">
        <v>0</v>
      </c>
      <c r="F1902" s="48">
        <v>515</v>
      </c>
      <c r="G1902" s="48">
        <v>0</v>
      </c>
      <c r="H1902" s="44">
        <v>46</v>
      </c>
      <c r="I1902" s="44">
        <v>4</v>
      </c>
      <c r="J1902" s="44">
        <v>20</v>
      </c>
      <c r="K1902" s="48">
        <v>0</v>
      </c>
      <c r="L1902" s="49">
        <v>3308.03</v>
      </c>
      <c r="M1902" s="49">
        <v>0</v>
      </c>
      <c r="N1902" s="10">
        <v>16389.43</v>
      </c>
      <c r="O1902" s="10">
        <v>0</v>
      </c>
      <c r="P1902" s="10">
        <v>1283.2</v>
      </c>
      <c r="Q1902" s="10">
        <v>123.3</v>
      </c>
      <c r="R1902" s="10">
        <v>904.36</v>
      </c>
      <c r="S1902" s="10">
        <v>0</v>
      </c>
      <c r="T1902" s="50">
        <f t="shared" si="100"/>
        <v>275.66916666666668</v>
      </c>
      <c r="U1902" s="50">
        <f t="shared" si="99"/>
        <v>0</v>
      </c>
      <c r="V1902" s="50">
        <f t="shared" si="99"/>
        <v>1365.7858333333334</v>
      </c>
      <c r="W1902" s="50">
        <f t="shared" si="99"/>
        <v>0</v>
      </c>
      <c r="X1902" s="50">
        <f t="shared" si="99"/>
        <v>106.93333333333334</v>
      </c>
      <c r="Y1902" s="50">
        <f t="shared" si="99"/>
        <v>10.275</v>
      </c>
      <c r="Z1902" s="50">
        <f t="shared" si="99"/>
        <v>75.36333333333333</v>
      </c>
      <c r="AA1902" s="50">
        <f t="shared" si="99"/>
        <v>0</v>
      </c>
      <c r="AB1902" s="50">
        <f t="shared" si="98"/>
        <v>1834.0266666666666</v>
      </c>
      <c r="AC1902" s="48" t="str">
        <f>VLOOKUP(ПРОДАЖИ!C:C,'ИЗ ОСНОВЫ НОМЕНКЛАТУР'!D:E,2,0)</f>
        <v>Крепежные системы</v>
      </c>
      <c r="AD1902" s="48" t="str">
        <f>VLOOKUP(C:C,'ИЗ ОСНОВЫ НОМЕНКЛАТУР'!D:F,3,0)</f>
        <v>Заглушки самоклеющиеся</v>
      </c>
      <c r="AE1902" s="48" t="str">
        <f>VLOOKUP(C:C,'ИЗ ОСНОВЫ НОМЕНКЛАТУР'!D:H,5,0)</f>
        <v>C</v>
      </c>
    </row>
    <row r="1903" spans="1:31" ht="9.6" customHeight="1" x14ac:dyDescent="0.2">
      <c r="A1903" s="45" t="s">
        <v>1654</v>
      </c>
      <c r="B1903" s="11"/>
      <c r="C1903" s="11" t="s">
        <v>1903</v>
      </c>
      <c r="D1903" s="44">
        <v>0</v>
      </c>
      <c r="E1903" s="44">
        <v>0</v>
      </c>
      <c r="F1903" s="48">
        <v>1</v>
      </c>
      <c r="G1903" s="48">
        <v>0</v>
      </c>
      <c r="H1903" s="44">
        <v>0</v>
      </c>
      <c r="I1903" s="44">
        <v>0</v>
      </c>
      <c r="J1903" s="44">
        <v>0</v>
      </c>
      <c r="K1903" s="48">
        <v>0</v>
      </c>
      <c r="L1903" s="49">
        <v>0</v>
      </c>
      <c r="M1903" s="49">
        <v>0</v>
      </c>
      <c r="N1903" s="10">
        <v>52.69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50">
        <f t="shared" si="100"/>
        <v>0</v>
      </c>
      <c r="U1903" s="50">
        <f t="shared" si="99"/>
        <v>0</v>
      </c>
      <c r="V1903" s="50">
        <f t="shared" si="99"/>
        <v>4.3908333333333331</v>
      </c>
      <c r="W1903" s="50">
        <f t="shared" si="99"/>
        <v>0</v>
      </c>
      <c r="X1903" s="50">
        <f t="shared" si="99"/>
        <v>0</v>
      </c>
      <c r="Y1903" s="50">
        <f t="shared" si="99"/>
        <v>0</v>
      </c>
      <c r="Z1903" s="50">
        <f t="shared" si="99"/>
        <v>0</v>
      </c>
      <c r="AA1903" s="50">
        <f t="shared" si="99"/>
        <v>0</v>
      </c>
      <c r="AB1903" s="50">
        <f t="shared" si="98"/>
        <v>4.3908333333333331</v>
      </c>
      <c r="AC1903" s="48" t="str">
        <f>VLOOKUP(ПРОДАЖИ!C:C,'ИЗ ОСНОВЫ НОМЕНКЛАТУР'!D:E,2,0)</f>
        <v>Крепежные системы</v>
      </c>
      <c r="AD1903" s="48" t="str">
        <f>VLOOKUP(C:C,'ИЗ ОСНОВЫ НОМЕНКЛАТУР'!D:F,3,0)</f>
        <v>Заглушки самоклеющиеся</v>
      </c>
      <c r="AE1903" s="48" t="str">
        <f>VLOOKUP(C:C,'ИЗ ОСНОВЫ НОМЕНКЛАТУР'!D:H,5,0)</f>
        <v>C</v>
      </c>
    </row>
    <row r="1904" spans="1:31" ht="9.6" customHeight="1" x14ac:dyDescent="0.2">
      <c r="A1904" s="45" t="s">
        <v>1654</v>
      </c>
      <c r="B1904" s="11"/>
      <c r="C1904" s="11" t="s">
        <v>1904</v>
      </c>
      <c r="D1904" s="44">
        <v>33</v>
      </c>
      <c r="E1904" s="44">
        <v>0</v>
      </c>
      <c r="F1904" s="48">
        <v>0</v>
      </c>
      <c r="G1904" s="48">
        <v>0</v>
      </c>
      <c r="H1904" s="44">
        <v>0</v>
      </c>
      <c r="I1904" s="44">
        <v>0</v>
      </c>
      <c r="J1904" s="44">
        <v>0</v>
      </c>
      <c r="K1904" s="48">
        <v>0</v>
      </c>
      <c r="L1904" s="49">
        <v>1736.12</v>
      </c>
      <c r="M1904" s="49">
        <v>0</v>
      </c>
      <c r="N1904" s="10">
        <v>0</v>
      </c>
      <c r="O1904" s="10">
        <v>0</v>
      </c>
      <c r="P1904" s="10">
        <v>0</v>
      </c>
      <c r="Q1904" s="10">
        <v>0</v>
      </c>
      <c r="R1904" s="10">
        <v>0</v>
      </c>
      <c r="S1904" s="10">
        <v>0</v>
      </c>
      <c r="T1904" s="50">
        <f t="shared" si="100"/>
        <v>144.67666666666665</v>
      </c>
      <c r="U1904" s="50">
        <f t="shared" si="99"/>
        <v>0</v>
      </c>
      <c r="V1904" s="50">
        <f t="shared" si="99"/>
        <v>0</v>
      </c>
      <c r="W1904" s="50">
        <f t="shared" si="99"/>
        <v>0</v>
      </c>
      <c r="X1904" s="50">
        <f t="shared" si="99"/>
        <v>0</v>
      </c>
      <c r="Y1904" s="50">
        <f t="shared" si="99"/>
        <v>0</v>
      </c>
      <c r="Z1904" s="50">
        <f t="shared" si="99"/>
        <v>0</v>
      </c>
      <c r="AA1904" s="50">
        <f t="shared" si="99"/>
        <v>0</v>
      </c>
      <c r="AB1904" s="50">
        <f t="shared" si="98"/>
        <v>144.67666666666665</v>
      </c>
      <c r="AC1904" s="48" t="str">
        <f>VLOOKUP(ПРОДАЖИ!C:C,'ИЗ ОСНОВЫ НОМЕНКЛАТУР'!D:E,2,0)</f>
        <v>Крепежные системы</v>
      </c>
      <c r="AD1904" s="48" t="str">
        <f>VLOOKUP(C:C,'ИЗ ОСНОВЫ НОМЕНКЛАТУР'!D:F,3,0)</f>
        <v>Заглушки самоклеющиеся</v>
      </c>
      <c r="AE1904" s="48" t="str">
        <f>VLOOKUP(C:C,'ИЗ ОСНОВЫ НОМЕНКЛАТУР'!D:H,5,0)</f>
        <v>C</v>
      </c>
    </row>
    <row r="1905" spans="1:31" ht="9.6" customHeight="1" x14ac:dyDescent="0.2">
      <c r="A1905" s="45" t="s">
        <v>1654</v>
      </c>
      <c r="B1905" s="11"/>
      <c r="C1905" s="11" t="s">
        <v>1905</v>
      </c>
      <c r="D1905" s="44">
        <v>28</v>
      </c>
      <c r="E1905" s="44">
        <v>0</v>
      </c>
      <c r="F1905" s="48">
        <v>0</v>
      </c>
      <c r="G1905" s="48">
        <v>0</v>
      </c>
      <c r="H1905" s="44">
        <v>125</v>
      </c>
      <c r="I1905" s="44">
        <v>50</v>
      </c>
      <c r="J1905" s="44">
        <v>0</v>
      </c>
      <c r="K1905" s="48">
        <v>0</v>
      </c>
      <c r="L1905" s="49">
        <v>965.85</v>
      </c>
      <c r="M1905" s="49">
        <v>0</v>
      </c>
      <c r="N1905" s="10">
        <v>0</v>
      </c>
      <c r="O1905" s="10">
        <v>0</v>
      </c>
      <c r="P1905" s="10">
        <v>4243.74</v>
      </c>
      <c r="Q1905" s="10">
        <v>1690.59</v>
      </c>
      <c r="R1905" s="10">
        <v>0</v>
      </c>
      <c r="S1905" s="10">
        <v>0</v>
      </c>
      <c r="T1905" s="50">
        <f t="shared" si="100"/>
        <v>80.487499999999997</v>
      </c>
      <c r="U1905" s="50">
        <f t="shared" si="99"/>
        <v>0</v>
      </c>
      <c r="V1905" s="50">
        <f t="shared" si="99"/>
        <v>0</v>
      </c>
      <c r="W1905" s="50">
        <f t="shared" si="99"/>
        <v>0</v>
      </c>
      <c r="X1905" s="50">
        <f t="shared" si="99"/>
        <v>353.64499999999998</v>
      </c>
      <c r="Y1905" s="50">
        <f t="shared" si="99"/>
        <v>140.88249999999999</v>
      </c>
      <c r="Z1905" s="50">
        <f t="shared" si="99"/>
        <v>0</v>
      </c>
      <c r="AA1905" s="50">
        <f t="shared" si="99"/>
        <v>0</v>
      </c>
      <c r="AB1905" s="50">
        <f t="shared" si="98"/>
        <v>575.01499999999999</v>
      </c>
      <c r="AC1905" s="48" t="str">
        <f>VLOOKUP(ПРОДАЖИ!C:C,'ИЗ ОСНОВЫ НОМЕНКЛАТУР'!D:E,2,0)</f>
        <v>Крепежные системы</v>
      </c>
      <c r="AD1905" s="48" t="str">
        <f>VLOOKUP(C:C,'ИЗ ОСНОВЫ НОМЕНКЛАТУР'!D:F,3,0)</f>
        <v>Заглушки самоклеющиеся</v>
      </c>
      <c r="AE1905" s="48" t="str">
        <f>VLOOKUP(C:C,'ИЗ ОСНОВЫ НОМЕНКЛАТУР'!D:H,5,0)</f>
        <v>C</v>
      </c>
    </row>
    <row r="1906" spans="1:31" ht="9.6" customHeight="1" x14ac:dyDescent="0.2">
      <c r="A1906" s="45" t="s">
        <v>1654</v>
      </c>
      <c r="B1906" s="11"/>
      <c r="C1906" s="11" t="s">
        <v>1906</v>
      </c>
      <c r="D1906" s="44">
        <v>0</v>
      </c>
      <c r="E1906" s="44">
        <v>0</v>
      </c>
      <c r="F1906" s="48">
        <v>0</v>
      </c>
      <c r="G1906" s="48">
        <v>0</v>
      </c>
      <c r="H1906" s="44">
        <v>62</v>
      </c>
      <c r="I1906" s="44">
        <v>0</v>
      </c>
      <c r="J1906" s="44">
        <v>0</v>
      </c>
      <c r="K1906" s="48">
        <v>0</v>
      </c>
      <c r="L1906" s="49">
        <v>0</v>
      </c>
      <c r="M1906" s="49">
        <v>0</v>
      </c>
      <c r="N1906" s="10">
        <v>0</v>
      </c>
      <c r="O1906" s="10">
        <v>0</v>
      </c>
      <c r="P1906" s="10">
        <v>2472.09</v>
      </c>
      <c r="Q1906" s="10">
        <v>0</v>
      </c>
      <c r="R1906" s="10">
        <v>0</v>
      </c>
      <c r="S1906" s="10">
        <v>0</v>
      </c>
      <c r="T1906" s="50">
        <f t="shared" si="100"/>
        <v>0</v>
      </c>
      <c r="U1906" s="50">
        <f t="shared" si="99"/>
        <v>0</v>
      </c>
      <c r="V1906" s="50">
        <f t="shared" si="99"/>
        <v>0</v>
      </c>
      <c r="W1906" s="50">
        <f t="shared" si="99"/>
        <v>0</v>
      </c>
      <c r="X1906" s="50">
        <f t="shared" si="99"/>
        <v>206.00750000000002</v>
      </c>
      <c r="Y1906" s="50">
        <f t="shared" si="99"/>
        <v>0</v>
      </c>
      <c r="Z1906" s="50">
        <f t="shared" si="99"/>
        <v>0</v>
      </c>
      <c r="AA1906" s="50">
        <f t="shared" si="99"/>
        <v>0</v>
      </c>
      <c r="AB1906" s="50">
        <f t="shared" si="98"/>
        <v>206.00750000000002</v>
      </c>
      <c r="AC1906" s="48" t="str">
        <f>VLOOKUP(ПРОДАЖИ!C:C,'ИЗ ОСНОВЫ НОМЕНКЛАТУР'!D:E,2,0)</f>
        <v>Крепежные системы</v>
      </c>
      <c r="AD1906" s="48" t="str">
        <f>VLOOKUP(C:C,'ИЗ ОСНОВЫ НОМЕНКЛАТУР'!D:F,3,0)</f>
        <v>Заглушки самоклеющиеся</v>
      </c>
      <c r="AE1906" s="48" t="str">
        <f>VLOOKUP(C:C,'ИЗ ОСНОВЫ НОМЕНКЛАТУР'!D:H,5,0)</f>
        <v>C</v>
      </c>
    </row>
    <row r="1907" spans="1:31" ht="9.6" customHeight="1" x14ac:dyDescent="0.2">
      <c r="A1907" s="45" t="s">
        <v>1654</v>
      </c>
      <c r="B1907" s="11"/>
      <c r="C1907" s="11" t="s">
        <v>1907</v>
      </c>
      <c r="D1907" s="44">
        <v>33</v>
      </c>
      <c r="E1907" s="44">
        <v>0</v>
      </c>
      <c r="F1907" s="48">
        <v>26</v>
      </c>
      <c r="G1907" s="48">
        <v>0</v>
      </c>
      <c r="H1907" s="44">
        <v>0</v>
      </c>
      <c r="I1907" s="44">
        <v>0</v>
      </c>
      <c r="J1907" s="44">
        <v>0</v>
      </c>
      <c r="K1907" s="48">
        <v>0</v>
      </c>
      <c r="L1907" s="49">
        <v>904.86</v>
      </c>
      <c r="M1907" s="49">
        <v>0</v>
      </c>
      <c r="N1907" s="10">
        <v>1466.96</v>
      </c>
      <c r="O1907" s="10">
        <v>0</v>
      </c>
      <c r="P1907" s="10">
        <v>0</v>
      </c>
      <c r="Q1907" s="10">
        <v>0</v>
      </c>
      <c r="R1907" s="10">
        <v>0</v>
      </c>
      <c r="S1907" s="10">
        <v>0</v>
      </c>
      <c r="T1907" s="50">
        <f t="shared" si="100"/>
        <v>75.405000000000001</v>
      </c>
      <c r="U1907" s="50">
        <f t="shared" si="99"/>
        <v>0</v>
      </c>
      <c r="V1907" s="50">
        <f t="shared" si="99"/>
        <v>122.24666666666667</v>
      </c>
      <c r="W1907" s="50">
        <f t="shared" si="99"/>
        <v>0</v>
      </c>
      <c r="X1907" s="50">
        <f t="shared" si="99"/>
        <v>0</v>
      </c>
      <c r="Y1907" s="50">
        <f t="shared" si="99"/>
        <v>0</v>
      </c>
      <c r="Z1907" s="50">
        <f t="shared" si="99"/>
        <v>0</v>
      </c>
      <c r="AA1907" s="50">
        <f t="shared" si="99"/>
        <v>0</v>
      </c>
      <c r="AB1907" s="50">
        <f t="shared" si="98"/>
        <v>197.65166666666667</v>
      </c>
      <c r="AC1907" s="48" t="str">
        <f>VLOOKUP(ПРОДАЖИ!C:C,'ИЗ ОСНОВЫ НОМЕНКЛАТУР'!D:E,2,0)</f>
        <v>Крепежные системы</v>
      </c>
      <c r="AD1907" s="48" t="str">
        <f>VLOOKUP(C:C,'ИЗ ОСНОВЫ НОМЕНКЛАТУР'!D:F,3,0)</f>
        <v>Заглушки самоклеющиеся</v>
      </c>
      <c r="AE1907" s="48" t="str">
        <f>VLOOKUP(C:C,'ИЗ ОСНОВЫ НОМЕНКЛАТУР'!D:H,5,0)</f>
        <v>C</v>
      </c>
    </row>
    <row r="1908" spans="1:31" ht="9.6" customHeight="1" x14ac:dyDescent="0.2">
      <c r="A1908" s="45" t="s">
        <v>1654</v>
      </c>
      <c r="B1908" s="11"/>
      <c r="C1908" s="11" t="s">
        <v>1908</v>
      </c>
      <c r="D1908" s="44">
        <v>127</v>
      </c>
      <c r="E1908" s="44">
        <v>0</v>
      </c>
      <c r="F1908" s="48">
        <v>122</v>
      </c>
      <c r="G1908" s="48">
        <v>0</v>
      </c>
      <c r="H1908" s="44">
        <v>54</v>
      </c>
      <c r="I1908" s="44">
        <v>50</v>
      </c>
      <c r="J1908" s="44">
        <v>0</v>
      </c>
      <c r="K1908" s="48">
        <v>0</v>
      </c>
      <c r="L1908" s="49">
        <v>7034.51</v>
      </c>
      <c r="M1908" s="49">
        <v>0</v>
      </c>
      <c r="N1908" s="10">
        <v>3663.56</v>
      </c>
      <c r="O1908" s="10">
        <v>0</v>
      </c>
      <c r="P1908" s="10">
        <v>1279.6099999999999</v>
      </c>
      <c r="Q1908" s="10">
        <v>1170.18</v>
      </c>
      <c r="R1908" s="10">
        <v>0</v>
      </c>
      <c r="S1908" s="10">
        <v>0</v>
      </c>
      <c r="T1908" s="50">
        <f t="shared" si="100"/>
        <v>586.20916666666665</v>
      </c>
      <c r="U1908" s="50">
        <f t="shared" si="99"/>
        <v>0</v>
      </c>
      <c r="V1908" s="50">
        <f t="shared" si="99"/>
        <v>305.29666666666668</v>
      </c>
      <c r="W1908" s="50">
        <f t="shared" si="99"/>
        <v>0</v>
      </c>
      <c r="X1908" s="50">
        <f t="shared" si="99"/>
        <v>106.63416666666666</v>
      </c>
      <c r="Y1908" s="50">
        <f t="shared" si="99"/>
        <v>97.515000000000001</v>
      </c>
      <c r="Z1908" s="50">
        <f t="shared" si="99"/>
        <v>0</v>
      </c>
      <c r="AA1908" s="50">
        <f t="shared" si="99"/>
        <v>0</v>
      </c>
      <c r="AB1908" s="50">
        <f t="shared" si="98"/>
        <v>1095.6550000000002</v>
      </c>
      <c r="AC1908" s="48" t="str">
        <f>VLOOKUP(ПРОДАЖИ!C:C,'ИЗ ОСНОВЫ НОМЕНКЛАТУР'!D:E,2,0)</f>
        <v>Крепежные системы</v>
      </c>
      <c r="AD1908" s="48" t="str">
        <f>VLOOKUP(C:C,'ИЗ ОСНОВЫ НОМЕНКЛАТУР'!D:F,3,0)</f>
        <v>Заглушки самоклеющиеся</v>
      </c>
      <c r="AE1908" s="48" t="str">
        <f>VLOOKUP(C:C,'ИЗ ОСНОВЫ НОМЕНКЛАТУР'!D:H,5,0)</f>
        <v>C</v>
      </c>
    </row>
    <row r="1909" spans="1:31" ht="9.6" customHeight="1" x14ac:dyDescent="0.2">
      <c r="A1909" s="45" t="s">
        <v>1654</v>
      </c>
      <c r="B1909" s="11"/>
      <c r="C1909" s="11" t="s">
        <v>1909</v>
      </c>
      <c r="D1909" s="44">
        <v>27</v>
      </c>
      <c r="E1909" s="44">
        <v>0</v>
      </c>
      <c r="F1909" s="48">
        <v>105</v>
      </c>
      <c r="G1909" s="48">
        <v>0</v>
      </c>
      <c r="H1909" s="44">
        <v>29</v>
      </c>
      <c r="I1909" s="44">
        <v>0</v>
      </c>
      <c r="J1909" s="44">
        <v>0</v>
      </c>
      <c r="K1909" s="48">
        <v>0</v>
      </c>
      <c r="L1909" s="49">
        <v>1094.31</v>
      </c>
      <c r="M1909" s="49">
        <v>0</v>
      </c>
      <c r="N1909" s="10">
        <v>3806.71</v>
      </c>
      <c r="O1909" s="10">
        <v>0</v>
      </c>
      <c r="P1909" s="10">
        <v>758.26</v>
      </c>
      <c r="Q1909" s="10">
        <v>0</v>
      </c>
      <c r="R1909" s="10">
        <v>0</v>
      </c>
      <c r="S1909" s="10">
        <v>0</v>
      </c>
      <c r="T1909" s="50">
        <f t="shared" si="100"/>
        <v>91.192499999999995</v>
      </c>
      <c r="U1909" s="50">
        <f t="shared" si="99"/>
        <v>0</v>
      </c>
      <c r="V1909" s="50">
        <f t="shared" si="99"/>
        <v>317.22583333333336</v>
      </c>
      <c r="W1909" s="50">
        <f t="shared" si="99"/>
        <v>0</v>
      </c>
      <c r="X1909" s="50">
        <f t="shared" si="99"/>
        <v>63.188333333333333</v>
      </c>
      <c r="Y1909" s="50">
        <f t="shared" si="99"/>
        <v>0</v>
      </c>
      <c r="Z1909" s="50">
        <f t="shared" si="99"/>
        <v>0</v>
      </c>
      <c r="AA1909" s="50">
        <f t="shared" si="99"/>
        <v>0</v>
      </c>
      <c r="AB1909" s="50">
        <f t="shared" si="98"/>
        <v>471.60666666666668</v>
      </c>
      <c r="AC1909" s="48" t="str">
        <f>VLOOKUP(ПРОДАЖИ!C:C,'ИЗ ОСНОВЫ НОМЕНКЛАТУР'!D:E,2,0)</f>
        <v>Крепежные системы</v>
      </c>
      <c r="AD1909" s="48" t="str">
        <f>VLOOKUP(C:C,'ИЗ ОСНОВЫ НОМЕНКЛАТУР'!D:F,3,0)</f>
        <v>Заглушки самоклеющиеся</v>
      </c>
      <c r="AE1909" s="48" t="str">
        <f>VLOOKUP(C:C,'ИЗ ОСНОВЫ НОМЕНКЛАТУР'!D:H,5,0)</f>
        <v>C</v>
      </c>
    </row>
    <row r="1910" spans="1:31" ht="9.6" customHeight="1" x14ac:dyDescent="0.2">
      <c r="A1910" s="45" t="s">
        <v>1654</v>
      </c>
      <c r="B1910" s="11"/>
      <c r="C1910" s="11" t="s">
        <v>1910</v>
      </c>
      <c r="D1910" s="44">
        <v>36</v>
      </c>
      <c r="E1910" s="44">
        <v>0</v>
      </c>
      <c r="F1910" s="48">
        <v>54</v>
      </c>
      <c r="G1910" s="48">
        <v>0</v>
      </c>
      <c r="H1910" s="44">
        <v>47</v>
      </c>
      <c r="I1910" s="44">
        <v>51</v>
      </c>
      <c r="J1910" s="44">
        <v>5</v>
      </c>
      <c r="K1910" s="48">
        <v>0</v>
      </c>
      <c r="L1910" s="49">
        <v>1352.25</v>
      </c>
      <c r="M1910" s="49">
        <v>0</v>
      </c>
      <c r="N1910" s="10">
        <v>2295.88</v>
      </c>
      <c r="O1910" s="10">
        <v>0</v>
      </c>
      <c r="P1910" s="10">
        <v>1728.77</v>
      </c>
      <c r="Q1910" s="10">
        <v>1875.89</v>
      </c>
      <c r="R1910" s="10">
        <v>119.75</v>
      </c>
      <c r="S1910" s="10">
        <v>0</v>
      </c>
      <c r="T1910" s="50">
        <f t="shared" si="100"/>
        <v>112.6875</v>
      </c>
      <c r="U1910" s="50">
        <f t="shared" si="99"/>
        <v>0</v>
      </c>
      <c r="V1910" s="50">
        <f t="shared" si="99"/>
        <v>191.32333333333335</v>
      </c>
      <c r="W1910" s="50">
        <f t="shared" si="99"/>
        <v>0</v>
      </c>
      <c r="X1910" s="50">
        <f t="shared" si="99"/>
        <v>144.06416666666667</v>
      </c>
      <c r="Y1910" s="50">
        <f t="shared" si="99"/>
        <v>156.32416666666668</v>
      </c>
      <c r="Z1910" s="50">
        <f t="shared" si="99"/>
        <v>9.9791666666666661</v>
      </c>
      <c r="AA1910" s="50">
        <f t="shared" si="99"/>
        <v>0</v>
      </c>
      <c r="AB1910" s="50">
        <f t="shared" si="98"/>
        <v>614.37833333333333</v>
      </c>
      <c r="AC1910" s="48" t="str">
        <f>VLOOKUP(ПРОДАЖИ!C:C,'ИЗ ОСНОВЫ НОМЕНКЛАТУР'!D:E,2,0)</f>
        <v>Крепежные системы</v>
      </c>
      <c r="AD1910" s="48" t="str">
        <f>VLOOKUP(C:C,'ИЗ ОСНОВЫ НОМЕНКЛАТУР'!D:F,3,0)</f>
        <v>Заглушки самоклеющиеся</v>
      </c>
      <c r="AE1910" s="48" t="str">
        <f>VLOOKUP(C:C,'ИЗ ОСНОВЫ НОМЕНКЛАТУР'!D:H,5,0)</f>
        <v>C</v>
      </c>
    </row>
    <row r="1911" spans="1:31" ht="9.6" customHeight="1" x14ac:dyDescent="0.2">
      <c r="A1911" s="45" t="s">
        <v>1654</v>
      </c>
      <c r="B1911" s="11"/>
      <c r="C1911" s="11" t="s">
        <v>1911</v>
      </c>
      <c r="D1911" s="44">
        <v>79</v>
      </c>
      <c r="E1911" s="44">
        <v>0</v>
      </c>
      <c r="F1911" s="48">
        <v>107</v>
      </c>
      <c r="G1911" s="48">
        <v>0</v>
      </c>
      <c r="H1911" s="44">
        <v>29</v>
      </c>
      <c r="I1911" s="44">
        <v>0</v>
      </c>
      <c r="J1911" s="44">
        <v>8</v>
      </c>
      <c r="K1911" s="48">
        <v>0</v>
      </c>
      <c r="L1911" s="49">
        <v>3138.37</v>
      </c>
      <c r="M1911" s="49">
        <v>0</v>
      </c>
      <c r="N1911" s="10">
        <v>4067.74</v>
      </c>
      <c r="O1911" s="10">
        <v>0</v>
      </c>
      <c r="P1911" s="10">
        <v>817.33</v>
      </c>
      <c r="Q1911" s="10">
        <v>0</v>
      </c>
      <c r="R1911" s="10">
        <v>188.8</v>
      </c>
      <c r="S1911" s="10">
        <v>0</v>
      </c>
      <c r="T1911" s="50">
        <f t="shared" si="100"/>
        <v>261.53083333333331</v>
      </c>
      <c r="U1911" s="50">
        <f t="shared" si="99"/>
        <v>0</v>
      </c>
      <c r="V1911" s="50">
        <f t="shared" si="99"/>
        <v>338.9783333333333</v>
      </c>
      <c r="W1911" s="50">
        <f t="shared" si="99"/>
        <v>0</v>
      </c>
      <c r="X1911" s="50">
        <f t="shared" si="99"/>
        <v>68.110833333333332</v>
      </c>
      <c r="Y1911" s="50">
        <f t="shared" si="99"/>
        <v>0</v>
      </c>
      <c r="Z1911" s="50">
        <f t="shared" si="99"/>
        <v>15.733333333333334</v>
      </c>
      <c r="AA1911" s="50">
        <f t="shared" si="99"/>
        <v>0</v>
      </c>
      <c r="AB1911" s="50">
        <f t="shared" si="98"/>
        <v>684.35333333333324</v>
      </c>
      <c r="AC1911" s="48" t="str">
        <f>VLOOKUP(ПРОДАЖИ!C:C,'ИЗ ОСНОВЫ НОМЕНКЛАТУР'!D:E,2,0)</f>
        <v>Крепежные системы</v>
      </c>
      <c r="AD1911" s="48" t="str">
        <f>VLOOKUP(C:C,'ИЗ ОСНОВЫ НОМЕНКЛАТУР'!D:F,3,0)</f>
        <v>Заглушки самоклеющиеся</v>
      </c>
      <c r="AE1911" s="48" t="str">
        <f>VLOOKUP(C:C,'ИЗ ОСНОВЫ НОМЕНКЛАТУР'!D:H,5,0)</f>
        <v>C</v>
      </c>
    </row>
    <row r="1912" spans="1:31" ht="9.6" customHeight="1" x14ac:dyDescent="0.2">
      <c r="A1912" s="45" t="s">
        <v>1654</v>
      </c>
      <c r="B1912" s="11"/>
      <c r="C1912" s="11" t="s">
        <v>1912</v>
      </c>
      <c r="D1912" s="44">
        <v>66</v>
      </c>
      <c r="E1912" s="44">
        <v>0</v>
      </c>
      <c r="F1912" s="48">
        <v>180</v>
      </c>
      <c r="G1912" s="48">
        <v>0</v>
      </c>
      <c r="H1912" s="44">
        <v>74</v>
      </c>
      <c r="I1912" s="44">
        <v>320</v>
      </c>
      <c r="J1912" s="44">
        <v>0</v>
      </c>
      <c r="K1912" s="48">
        <v>0</v>
      </c>
      <c r="L1912" s="49">
        <v>1967.81</v>
      </c>
      <c r="M1912" s="49">
        <v>0</v>
      </c>
      <c r="N1912" s="10">
        <v>6981.1</v>
      </c>
      <c r="O1912" s="10">
        <v>0</v>
      </c>
      <c r="P1912" s="10">
        <v>2859.36</v>
      </c>
      <c r="Q1912" s="10">
        <v>12364.8</v>
      </c>
      <c r="R1912" s="10">
        <v>0</v>
      </c>
      <c r="S1912" s="10">
        <v>0</v>
      </c>
      <c r="T1912" s="50">
        <f t="shared" si="100"/>
        <v>163.98416666666665</v>
      </c>
      <c r="U1912" s="50">
        <f t="shared" si="99"/>
        <v>0</v>
      </c>
      <c r="V1912" s="50">
        <f t="shared" si="99"/>
        <v>581.75833333333333</v>
      </c>
      <c r="W1912" s="50">
        <f t="shared" si="99"/>
        <v>0</v>
      </c>
      <c r="X1912" s="50">
        <f t="shared" si="99"/>
        <v>238.28</v>
      </c>
      <c r="Y1912" s="50">
        <f t="shared" si="99"/>
        <v>1030.3999999999999</v>
      </c>
      <c r="Z1912" s="50">
        <f t="shared" si="99"/>
        <v>0</v>
      </c>
      <c r="AA1912" s="50">
        <f t="shared" si="99"/>
        <v>0</v>
      </c>
      <c r="AB1912" s="50">
        <f t="shared" si="98"/>
        <v>2014.4224999999997</v>
      </c>
      <c r="AC1912" s="48" t="str">
        <f>VLOOKUP(ПРОДАЖИ!C:C,'ИЗ ОСНОВЫ НОМЕНКЛАТУР'!D:E,2,0)</f>
        <v>Крепежные системы</v>
      </c>
      <c r="AD1912" s="48" t="str">
        <f>VLOOKUP(C:C,'ИЗ ОСНОВЫ НОМЕНКЛАТУР'!D:F,3,0)</f>
        <v>Заглушки самоклеющиеся</v>
      </c>
      <c r="AE1912" s="48" t="str">
        <f>VLOOKUP(C:C,'ИЗ ОСНОВЫ НОМЕНКЛАТУР'!D:H,5,0)</f>
        <v>C</v>
      </c>
    </row>
    <row r="1913" spans="1:31" ht="9.6" customHeight="1" x14ac:dyDescent="0.2">
      <c r="A1913" s="45" t="s">
        <v>1654</v>
      </c>
      <c r="B1913" s="11"/>
      <c r="C1913" s="11" t="s">
        <v>1913</v>
      </c>
      <c r="D1913" s="44">
        <v>0</v>
      </c>
      <c r="E1913" s="44">
        <v>0</v>
      </c>
      <c r="F1913" s="48">
        <v>105</v>
      </c>
      <c r="G1913" s="48">
        <v>0</v>
      </c>
      <c r="H1913" s="44">
        <v>28</v>
      </c>
      <c r="I1913" s="44">
        <v>0</v>
      </c>
      <c r="J1913" s="44">
        <v>0</v>
      </c>
      <c r="K1913" s="48">
        <v>0</v>
      </c>
      <c r="L1913" s="49">
        <v>0</v>
      </c>
      <c r="M1913" s="49">
        <v>0</v>
      </c>
      <c r="N1913" s="10">
        <v>5526.39</v>
      </c>
      <c r="O1913" s="10">
        <v>0</v>
      </c>
      <c r="P1913" s="10">
        <v>1224.48</v>
      </c>
      <c r="Q1913" s="10">
        <v>0</v>
      </c>
      <c r="R1913" s="10">
        <v>0</v>
      </c>
      <c r="S1913" s="10">
        <v>0</v>
      </c>
      <c r="T1913" s="50">
        <f t="shared" si="100"/>
        <v>0</v>
      </c>
      <c r="U1913" s="50">
        <f t="shared" si="99"/>
        <v>0</v>
      </c>
      <c r="V1913" s="50">
        <f t="shared" si="99"/>
        <v>460.53250000000003</v>
      </c>
      <c r="W1913" s="50">
        <f t="shared" si="99"/>
        <v>0</v>
      </c>
      <c r="X1913" s="50">
        <f t="shared" si="99"/>
        <v>102.04</v>
      </c>
      <c r="Y1913" s="50">
        <f t="shared" si="99"/>
        <v>0</v>
      </c>
      <c r="Z1913" s="50">
        <f t="shared" si="99"/>
        <v>0</v>
      </c>
      <c r="AA1913" s="50">
        <f t="shared" si="99"/>
        <v>0</v>
      </c>
      <c r="AB1913" s="50">
        <f t="shared" si="98"/>
        <v>562.57249999999999</v>
      </c>
      <c r="AC1913" s="48" t="str">
        <f>VLOOKUP(ПРОДАЖИ!C:C,'ИЗ ОСНОВЫ НОМЕНКЛАТУР'!D:E,2,0)</f>
        <v>Крепежные системы</v>
      </c>
      <c r="AD1913" s="48" t="str">
        <f>VLOOKUP(C:C,'ИЗ ОСНОВЫ НОМЕНКЛАТУР'!D:F,3,0)</f>
        <v>Заглушки самоклеющиеся</v>
      </c>
      <c r="AE1913" s="48" t="str">
        <f>VLOOKUP(C:C,'ИЗ ОСНОВЫ НОМЕНКЛАТУР'!D:H,5,0)</f>
        <v>C</v>
      </c>
    </row>
    <row r="1914" spans="1:31" ht="9.6" customHeight="1" x14ac:dyDescent="0.2">
      <c r="A1914" s="45" t="s">
        <v>1654</v>
      </c>
      <c r="B1914" s="11"/>
      <c r="C1914" s="11" t="s">
        <v>1914</v>
      </c>
      <c r="D1914" s="44">
        <v>30</v>
      </c>
      <c r="E1914" s="44">
        <v>0</v>
      </c>
      <c r="F1914" s="48">
        <v>171</v>
      </c>
      <c r="G1914" s="48">
        <v>0</v>
      </c>
      <c r="H1914" s="44">
        <v>37</v>
      </c>
      <c r="I1914" s="44">
        <v>0</v>
      </c>
      <c r="J1914" s="44">
        <v>0</v>
      </c>
      <c r="K1914" s="48">
        <v>0</v>
      </c>
      <c r="L1914" s="49">
        <v>1471.47</v>
      </c>
      <c r="M1914" s="49">
        <v>0</v>
      </c>
      <c r="N1914" s="10">
        <v>6200.59</v>
      </c>
      <c r="O1914" s="10">
        <v>0</v>
      </c>
      <c r="P1914" s="10">
        <v>950.16</v>
      </c>
      <c r="Q1914" s="10">
        <v>0</v>
      </c>
      <c r="R1914" s="10">
        <v>0</v>
      </c>
      <c r="S1914" s="10">
        <v>0</v>
      </c>
      <c r="T1914" s="50">
        <f t="shared" si="100"/>
        <v>122.6225</v>
      </c>
      <c r="U1914" s="50">
        <f t="shared" si="99"/>
        <v>0</v>
      </c>
      <c r="V1914" s="50">
        <f t="shared" si="99"/>
        <v>516.71583333333331</v>
      </c>
      <c r="W1914" s="50">
        <f t="shared" si="99"/>
        <v>0</v>
      </c>
      <c r="X1914" s="50">
        <f t="shared" ref="X1914:AA1977" si="101">P1914/12</f>
        <v>79.179999999999993</v>
      </c>
      <c r="Y1914" s="50">
        <f t="shared" si="101"/>
        <v>0</v>
      </c>
      <c r="Z1914" s="50">
        <f t="shared" si="101"/>
        <v>0</v>
      </c>
      <c r="AA1914" s="50">
        <f t="shared" si="101"/>
        <v>0</v>
      </c>
      <c r="AB1914" s="50">
        <f t="shared" si="98"/>
        <v>718.51833333333332</v>
      </c>
      <c r="AC1914" s="48" t="str">
        <f>VLOOKUP(ПРОДАЖИ!C:C,'ИЗ ОСНОВЫ НОМЕНКЛАТУР'!D:E,2,0)</f>
        <v>Крепежные системы</v>
      </c>
      <c r="AD1914" s="48" t="str">
        <f>VLOOKUP(C:C,'ИЗ ОСНОВЫ НОМЕНКЛАТУР'!D:F,3,0)</f>
        <v>Заглушки самоклеющиеся</v>
      </c>
      <c r="AE1914" s="48" t="str">
        <f>VLOOKUP(C:C,'ИЗ ОСНОВЫ НОМЕНКЛАТУР'!D:H,5,0)</f>
        <v>C</v>
      </c>
    </row>
    <row r="1915" spans="1:31" ht="9.6" customHeight="1" x14ac:dyDescent="0.2">
      <c r="A1915" s="45" t="s">
        <v>1654</v>
      </c>
      <c r="B1915" s="11"/>
      <c r="C1915" s="11" t="s">
        <v>1915</v>
      </c>
      <c r="D1915" s="44">
        <v>0</v>
      </c>
      <c r="E1915" s="44">
        <v>0</v>
      </c>
      <c r="F1915" s="48">
        <v>0</v>
      </c>
      <c r="G1915" s="48">
        <v>0</v>
      </c>
      <c r="H1915" s="44">
        <v>131</v>
      </c>
      <c r="I1915" s="44">
        <v>0</v>
      </c>
      <c r="J1915" s="44">
        <v>0</v>
      </c>
      <c r="K1915" s="48">
        <v>0</v>
      </c>
      <c r="L1915" s="49">
        <v>0</v>
      </c>
      <c r="M1915" s="49">
        <v>0</v>
      </c>
      <c r="N1915" s="10">
        <v>0</v>
      </c>
      <c r="O1915" s="10">
        <v>0</v>
      </c>
      <c r="P1915" s="10">
        <v>2857.71</v>
      </c>
      <c r="Q1915" s="10">
        <v>0</v>
      </c>
      <c r="R1915" s="10">
        <v>0</v>
      </c>
      <c r="S1915" s="10">
        <v>0</v>
      </c>
      <c r="T1915" s="50">
        <f t="shared" si="100"/>
        <v>0</v>
      </c>
      <c r="U1915" s="50">
        <f t="shared" si="100"/>
        <v>0</v>
      </c>
      <c r="V1915" s="50">
        <f t="shared" si="100"/>
        <v>0</v>
      </c>
      <c r="W1915" s="50">
        <f t="shared" si="100"/>
        <v>0</v>
      </c>
      <c r="X1915" s="50">
        <f t="shared" si="101"/>
        <v>238.14250000000001</v>
      </c>
      <c r="Y1915" s="50">
        <f t="shared" si="101"/>
        <v>0</v>
      </c>
      <c r="Z1915" s="50">
        <f t="shared" si="101"/>
        <v>0</v>
      </c>
      <c r="AA1915" s="50">
        <f t="shared" si="101"/>
        <v>0</v>
      </c>
      <c r="AB1915" s="50">
        <f t="shared" si="98"/>
        <v>238.14250000000001</v>
      </c>
      <c r="AC1915" s="48" t="str">
        <f>VLOOKUP(ПРОДАЖИ!C:C,'ИЗ ОСНОВЫ НОМЕНКЛАТУР'!D:E,2,0)</f>
        <v>Крепежные системы</v>
      </c>
      <c r="AD1915" s="48" t="str">
        <f>VLOOKUP(C:C,'ИЗ ОСНОВЫ НОМЕНКЛАТУР'!D:F,3,0)</f>
        <v>Заглушки самоклеющиеся</v>
      </c>
      <c r="AE1915" s="48" t="str">
        <f>VLOOKUP(C:C,'ИЗ ОСНОВЫ НОМЕНКЛАТУР'!D:H,5,0)</f>
        <v>C</v>
      </c>
    </row>
    <row r="1916" spans="1:31" ht="9.6" customHeight="1" x14ac:dyDescent="0.2">
      <c r="A1916" s="45" t="s">
        <v>1654</v>
      </c>
      <c r="B1916" s="11"/>
      <c r="C1916" s="11" t="s">
        <v>1916</v>
      </c>
      <c r="D1916" s="44">
        <v>156</v>
      </c>
      <c r="E1916" s="44">
        <v>0</v>
      </c>
      <c r="F1916" s="48">
        <v>235</v>
      </c>
      <c r="G1916" s="48">
        <v>0</v>
      </c>
      <c r="H1916" s="44">
        <v>0</v>
      </c>
      <c r="I1916" s="44">
        <v>0</v>
      </c>
      <c r="J1916" s="44">
        <v>0</v>
      </c>
      <c r="K1916" s="48">
        <v>0</v>
      </c>
      <c r="L1916" s="49">
        <v>6012.09</v>
      </c>
      <c r="M1916" s="49">
        <v>0</v>
      </c>
      <c r="N1916" s="10">
        <v>8520.58</v>
      </c>
      <c r="O1916" s="10">
        <v>0</v>
      </c>
      <c r="P1916" s="10">
        <v>0</v>
      </c>
      <c r="Q1916" s="10">
        <v>0</v>
      </c>
      <c r="R1916" s="10">
        <v>0</v>
      </c>
      <c r="S1916" s="10">
        <v>0</v>
      </c>
      <c r="T1916" s="50">
        <f t="shared" si="100"/>
        <v>501.00749999999999</v>
      </c>
      <c r="U1916" s="50">
        <f t="shared" si="100"/>
        <v>0</v>
      </c>
      <c r="V1916" s="50">
        <f t="shared" si="100"/>
        <v>710.04833333333329</v>
      </c>
      <c r="W1916" s="50">
        <f t="shared" si="100"/>
        <v>0</v>
      </c>
      <c r="X1916" s="50">
        <f t="shared" si="101"/>
        <v>0</v>
      </c>
      <c r="Y1916" s="50">
        <f t="shared" si="101"/>
        <v>0</v>
      </c>
      <c r="Z1916" s="50">
        <f t="shared" si="101"/>
        <v>0</v>
      </c>
      <c r="AA1916" s="50">
        <f t="shared" si="101"/>
        <v>0</v>
      </c>
      <c r="AB1916" s="50">
        <f t="shared" si="98"/>
        <v>1211.0558333333333</v>
      </c>
      <c r="AC1916" s="48" t="str">
        <f>VLOOKUP(ПРОДАЖИ!C:C,'ИЗ ОСНОВЫ НОМЕНКЛАТУР'!D:E,2,0)</f>
        <v>Крепежные системы</v>
      </c>
      <c r="AD1916" s="48" t="str">
        <f>VLOOKUP(C:C,'ИЗ ОСНОВЫ НОМЕНКЛАТУР'!D:F,3,0)</f>
        <v>Заглушки самоклеющиеся</v>
      </c>
      <c r="AE1916" s="48" t="str">
        <f>VLOOKUP(C:C,'ИЗ ОСНОВЫ НОМЕНКЛАТУР'!D:H,5,0)</f>
        <v>C</v>
      </c>
    </row>
    <row r="1917" spans="1:31" ht="9.6" customHeight="1" x14ac:dyDescent="0.2">
      <c r="A1917" s="45" t="s">
        <v>1654</v>
      </c>
      <c r="B1917" s="11"/>
      <c r="C1917" s="11" t="s">
        <v>1917</v>
      </c>
      <c r="D1917" s="44">
        <v>110</v>
      </c>
      <c r="E1917" s="44">
        <v>0</v>
      </c>
      <c r="F1917" s="48">
        <v>517</v>
      </c>
      <c r="G1917" s="48">
        <v>0</v>
      </c>
      <c r="H1917" s="44">
        <v>0</v>
      </c>
      <c r="I1917" s="44">
        <v>0</v>
      </c>
      <c r="J1917" s="44">
        <v>53</v>
      </c>
      <c r="K1917" s="48">
        <v>0</v>
      </c>
      <c r="L1917" s="49">
        <v>4417.38</v>
      </c>
      <c r="M1917" s="49">
        <v>0</v>
      </c>
      <c r="N1917" s="10">
        <v>19483.18</v>
      </c>
      <c r="O1917" s="10">
        <v>0</v>
      </c>
      <c r="P1917" s="10">
        <v>0</v>
      </c>
      <c r="Q1917" s="10">
        <v>0</v>
      </c>
      <c r="R1917" s="10">
        <v>1240.73</v>
      </c>
      <c r="S1917" s="10">
        <v>0</v>
      </c>
      <c r="T1917" s="50">
        <f t="shared" si="100"/>
        <v>368.11500000000001</v>
      </c>
      <c r="U1917" s="50">
        <f t="shared" si="100"/>
        <v>0</v>
      </c>
      <c r="V1917" s="50">
        <f t="shared" si="100"/>
        <v>1623.5983333333334</v>
      </c>
      <c r="W1917" s="50">
        <f t="shared" si="100"/>
        <v>0</v>
      </c>
      <c r="X1917" s="50">
        <f t="shared" si="101"/>
        <v>0</v>
      </c>
      <c r="Y1917" s="50">
        <f t="shared" si="101"/>
        <v>0</v>
      </c>
      <c r="Z1917" s="50">
        <f t="shared" si="101"/>
        <v>103.39416666666666</v>
      </c>
      <c r="AA1917" s="50">
        <f t="shared" si="101"/>
        <v>0</v>
      </c>
      <c r="AB1917" s="50">
        <f t="shared" si="98"/>
        <v>2095.1075000000001</v>
      </c>
      <c r="AC1917" s="48" t="str">
        <f>VLOOKUP(ПРОДАЖИ!C:C,'ИЗ ОСНОВЫ НОМЕНКЛАТУР'!D:E,2,0)</f>
        <v>Крепежные системы</v>
      </c>
      <c r="AD1917" s="48" t="str">
        <f>VLOOKUP(C:C,'ИЗ ОСНОВЫ НОМЕНКЛАТУР'!D:F,3,0)</f>
        <v>Заглушки самоклеющиеся</v>
      </c>
      <c r="AE1917" s="48" t="str">
        <f>VLOOKUP(C:C,'ИЗ ОСНОВЫ НОМЕНКЛАТУР'!D:H,5,0)</f>
        <v>C</v>
      </c>
    </row>
    <row r="1918" spans="1:31" ht="9.6" customHeight="1" x14ac:dyDescent="0.2">
      <c r="A1918" s="45" t="s">
        <v>1654</v>
      </c>
      <c r="B1918" s="11"/>
      <c r="C1918" s="11" t="s">
        <v>1918</v>
      </c>
      <c r="D1918" s="44">
        <v>136</v>
      </c>
      <c r="E1918" s="44">
        <v>300</v>
      </c>
      <c r="F1918" s="48">
        <v>602</v>
      </c>
      <c r="G1918" s="48">
        <v>0</v>
      </c>
      <c r="H1918" s="44">
        <v>83</v>
      </c>
      <c r="I1918" s="44">
        <v>50</v>
      </c>
      <c r="J1918" s="44">
        <v>0</v>
      </c>
      <c r="K1918" s="48">
        <v>0</v>
      </c>
      <c r="L1918" s="49">
        <v>3572.75</v>
      </c>
      <c r="M1918" s="49">
        <v>7881.26</v>
      </c>
      <c r="N1918" s="10">
        <v>22828.36</v>
      </c>
      <c r="O1918" s="10">
        <v>0</v>
      </c>
      <c r="P1918" s="10">
        <v>1935.85</v>
      </c>
      <c r="Q1918" s="10">
        <v>1243.3699999999999</v>
      </c>
      <c r="R1918" s="10">
        <v>0</v>
      </c>
      <c r="S1918" s="10">
        <v>0</v>
      </c>
      <c r="T1918" s="50">
        <f t="shared" si="100"/>
        <v>297.72916666666669</v>
      </c>
      <c r="U1918" s="50">
        <f t="shared" si="100"/>
        <v>656.77166666666665</v>
      </c>
      <c r="V1918" s="50">
        <f t="shared" si="100"/>
        <v>1902.3633333333335</v>
      </c>
      <c r="W1918" s="50">
        <f t="shared" si="100"/>
        <v>0</v>
      </c>
      <c r="X1918" s="50">
        <f t="shared" si="101"/>
        <v>161.32083333333333</v>
      </c>
      <c r="Y1918" s="50">
        <f t="shared" si="101"/>
        <v>103.61416666666666</v>
      </c>
      <c r="Z1918" s="50">
        <f t="shared" si="101"/>
        <v>0</v>
      </c>
      <c r="AA1918" s="50">
        <f t="shared" si="101"/>
        <v>0</v>
      </c>
      <c r="AB1918" s="50">
        <f t="shared" si="98"/>
        <v>3121.7991666666667</v>
      </c>
      <c r="AC1918" s="48" t="str">
        <f>VLOOKUP(ПРОДАЖИ!C:C,'ИЗ ОСНОВЫ НОМЕНКЛАТУР'!D:E,2,0)</f>
        <v>Крепежные системы</v>
      </c>
      <c r="AD1918" s="48" t="str">
        <f>VLOOKUP(C:C,'ИЗ ОСНОВЫ НОМЕНКЛАТУР'!D:F,3,0)</f>
        <v>Заглушки самоклеющиеся</v>
      </c>
      <c r="AE1918" s="48" t="str">
        <f>VLOOKUP(C:C,'ИЗ ОСНОВЫ НОМЕНКЛАТУР'!D:H,5,0)</f>
        <v>C</v>
      </c>
    </row>
    <row r="1919" spans="1:31" ht="9.6" customHeight="1" x14ac:dyDescent="0.2">
      <c r="A1919" s="45" t="s">
        <v>1654</v>
      </c>
      <c r="B1919" s="11"/>
      <c r="C1919" s="11" t="s">
        <v>1919</v>
      </c>
      <c r="D1919" s="44">
        <v>41</v>
      </c>
      <c r="E1919" s="44">
        <v>0</v>
      </c>
      <c r="F1919" s="48">
        <v>677</v>
      </c>
      <c r="G1919" s="48">
        <v>0</v>
      </c>
      <c r="H1919" s="44">
        <v>49</v>
      </c>
      <c r="I1919" s="44">
        <v>0</v>
      </c>
      <c r="J1919" s="44">
        <v>0</v>
      </c>
      <c r="K1919" s="48">
        <v>0</v>
      </c>
      <c r="L1919" s="49">
        <v>1713.58</v>
      </c>
      <c r="M1919" s="49">
        <v>0</v>
      </c>
      <c r="N1919" s="10">
        <v>25147.35</v>
      </c>
      <c r="O1919" s="10">
        <v>0</v>
      </c>
      <c r="P1919" s="10">
        <v>1756.61</v>
      </c>
      <c r="Q1919" s="10">
        <v>0</v>
      </c>
      <c r="R1919" s="10">
        <v>0</v>
      </c>
      <c r="S1919" s="10">
        <v>0</v>
      </c>
      <c r="T1919" s="50">
        <f t="shared" si="100"/>
        <v>142.79833333333332</v>
      </c>
      <c r="U1919" s="50">
        <f t="shared" si="100"/>
        <v>0</v>
      </c>
      <c r="V1919" s="50">
        <f t="shared" si="100"/>
        <v>2095.6124999999997</v>
      </c>
      <c r="W1919" s="50">
        <f t="shared" si="100"/>
        <v>0</v>
      </c>
      <c r="X1919" s="50">
        <f t="shared" si="101"/>
        <v>146.38416666666666</v>
      </c>
      <c r="Y1919" s="50">
        <f t="shared" si="101"/>
        <v>0</v>
      </c>
      <c r="Z1919" s="50">
        <f t="shared" si="101"/>
        <v>0</v>
      </c>
      <c r="AA1919" s="50">
        <f t="shared" si="101"/>
        <v>0</v>
      </c>
      <c r="AB1919" s="50">
        <f t="shared" si="98"/>
        <v>2384.7949999999996</v>
      </c>
      <c r="AC1919" s="48" t="str">
        <f>VLOOKUP(ПРОДАЖИ!C:C,'ИЗ ОСНОВЫ НОМЕНКЛАТУР'!D:E,2,0)</f>
        <v>Крепежные системы</v>
      </c>
      <c r="AD1919" s="48" t="str">
        <f>VLOOKUP(C:C,'ИЗ ОСНОВЫ НОМЕНКЛАТУР'!D:F,3,0)</f>
        <v>Заглушки самоклеющиеся</v>
      </c>
      <c r="AE1919" s="48" t="str">
        <f>VLOOKUP(C:C,'ИЗ ОСНОВЫ НОМЕНКЛАТУР'!D:H,5,0)</f>
        <v>C</v>
      </c>
    </row>
    <row r="1920" spans="1:31" ht="9.6" customHeight="1" x14ac:dyDescent="0.2">
      <c r="A1920" s="45" t="s">
        <v>1654</v>
      </c>
      <c r="B1920" s="11"/>
      <c r="C1920" s="11" t="s">
        <v>1920</v>
      </c>
      <c r="D1920" s="44">
        <v>106</v>
      </c>
      <c r="E1920" s="44">
        <v>0</v>
      </c>
      <c r="F1920" s="48">
        <v>257</v>
      </c>
      <c r="G1920" s="48">
        <v>0</v>
      </c>
      <c r="H1920" s="44">
        <v>123</v>
      </c>
      <c r="I1920" s="44">
        <v>151</v>
      </c>
      <c r="J1920" s="44">
        <v>11</v>
      </c>
      <c r="K1920" s="48">
        <v>0</v>
      </c>
      <c r="L1920" s="49">
        <v>3827.98</v>
      </c>
      <c r="M1920" s="49">
        <v>0</v>
      </c>
      <c r="N1920" s="10">
        <v>10081.43</v>
      </c>
      <c r="O1920" s="10">
        <v>0</v>
      </c>
      <c r="P1920" s="10">
        <v>4401.12</v>
      </c>
      <c r="Q1920" s="10">
        <v>5403.1</v>
      </c>
      <c r="R1920" s="10">
        <v>261.47000000000003</v>
      </c>
      <c r="S1920" s="10">
        <v>0</v>
      </c>
      <c r="T1920" s="50">
        <f t="shared" si="100"/>
        <v>318.99833333333333</v>
      </c>
      <c r="U1920" s="50">
        <f t="shared" si="100"/>
        <v>0</v>
      </c>
      <c r="V1920" s="50">
        <f t="shared" si="100"/>
        <v>840.11916666666673</v>
      </c>
      <c r="W1920" s="50">
        <f t="shared" si="100"/>
        <v>0</v>
      </c>
      <c r="X1920" s="50">
        <f t="shared" si="101"/>
        <v>366.76</v>
      </c>
      <c r="Y1920" s="50">
        <f t="shared" si="101"/>
        <v>450.25833333333338</v>
      </c>
      <c r="Z1920" s="50">
        <f t="shared" si="101"/>
        <v>21.78916666666667</v>
      </c>
      <c r="AA1920" s="50">
        <f t="shared" si="101"/>
        <v>0</v>
      </c>
      <c r="AB1920" s="50">
        <f t="shared" si="98"/>
        <v>1997.9250000000002</v>
      </c>
      <c r="AC1920" s="48" t="str">
        <f>VLOOKUP(ПРОДАЖИ!C:C,'ИЗ ОСНОВЫ НОМЕНКЛАТУР'!D:E,2,0)</f>
        <v>Крепежные системы</v>
      </c>
      <c r="AD1920" s="48" t="str">
        <f>VLOOKUP(C:C,'ИЗ ОСНОВЫ НОМЕНКЛАТУР'!D:F,3,0)</f>
        <v>Заглушки самоклеющиеся</v>
      </c>
      <c r="AE1920" s="48" t="str">
        <f>VLOOKUP(C:C,'ИЗ ОСНОВЫ НОМЕНКЛАТУР'!D:H,5,0)</f>
        <v>C</v>
      </c>
    </row>
    <row r="1921" spans="1:31" ht="9.6" customHeight="1" x14ac:dyDescent="0.2">
      <c r="A1921" s="45" t="s">
        <v>1654</v>
      </c>
      <c r="B1921" s="11"/>
      <c r="C1921" s="11" t="s">
        <v>1921</v>
      </c>
      <c r="D1921" s="44">
        <v>97</v>
      </c>
      <c r="E1921" s="44">
        <v>0</v>
      </c>
      <c r="F1921" s="48">
        <v>161</v>
      </c>
      <c r="G1921" s="48">
        <v>0</v>
      </c>
      <c r="H1921" s="44">
        <v>0</v>
      </c>
      <c r="I1921" s="44">
        <v>0</v>
      </c>
      <c r="J1921" s="44">
        <v>0</v>
      </c>
      <c r="K1921" s="48">
        <v>0</v>
      </c>
      <c r="L1921" s="49">
        <v>3021.55</v>
      </c>
      <c r="M1921" s="49">
        <v>0</v>
      </c>
      <c r="N1921" s="10">
        <v>5832.33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50">
        <f t="shared" si="100"/>
        <v>251.79583333333335</v>
      </c>
      <c r="U1921" s="50">
        <f t="shared" si="100"/>
        <v>0</v>
      </c>
      <c r="V1921" s="50">
        <f t="shared" si="100"/>
        <v>486.02749999999997</v>
      </c>
      <c r="W1921" s="50">
        <f t="shared" si="100"/>
        <v>0</v>
      </c>
      <c r="X1921" s="50">
        <f t="shared" si="101"/>
        <v>0</v>
      </c>
      <c r="Y1921" s="50">
        <f t="shared" si="101"/>
        <v>0</v>
      </c>
      <c r="Z1921" s="50">
        <f t="shared" si="101"/>
        <v>0</v>
      </c>
      <c r="AA1921" s="50">
        <f t="shared" si="101"/>
        <v>0</v>
      </c>
      <c r="AB1921" s="50">
        <f t="shared" si="98"/>
        <v>737.82333333333327</v>
      </c>
      <c r="AC1921" s="48" t="str">
        <f>VLOOKUP(ПРОДАЖИ!C:C,'ИЗ ОСНОВЫ НОМЕНКЛАТУР'!D:E,2,0)</f>
        <v>Крепежные системы</v>
      </c>
      <c r="AD1921" s="48" t="str">
        <f>VLOOKUP(C:C,'ИЗ ОСНОВЫ НОМЕНКЛАТУР'!D:F,3,0)</f>
        <v>Заглушки самоклеющиеся</v>
      </c>
      <c r="AE1921" s="48" t="str">
        <f>VLOOKUP(C:C,'ИЗ ОСНОВЫ НОМЕНКЛАТУР'!D:H,5,0)</f>
        <v>C</v>
      </c>
    </row>
    <row r="1922" spans="1:31" ht="9.6" customHeight="1" x14ac:dyDescent="0.2">
      <c r="A1922" s="45" t="s">
        <v>1654</v>
      </c>
      <c r="B1922" s="11"/>
      <c r="C1922" s="11" t="s">
        <v>1922</v>
      </c>
      <c r="D1922" s="44">
        <v>131</v>
      </c>
      <c r="E1922" s="44">
        <v>550</v>
      </c>
      <c r="F1922" s="48">
        <v>1386</v>
      </c>
      <c r="G1922" s="48">
        <v>0</v>
      </c>
      <c r="H1922" s="44">
        <v>204</v>
      </c>
      <c r="I1922" s="44">
        <v>302</v>
      </c>
      <c r="J1922" s="44">
        <v>130</v>
      </c>
      <c r="K1922" s="48">
        <v>1500</v>
      </c>
      <c r="L1922" s="49">
        <v>5791.62</v>
      </c>
      <c r="M1922" s="49">
        <v>24197.1</v>
      </c>
      <c r="N1922" s="10">
        <v>45848.22</v>
      </c>
      <c r="O1922" s="10">
        <v>0</v>
      </c>
      <c r="P1922" s="10">
        <v>9201.3799999999992</v>
      </c>
      <c r="Q1922" s="10">
        <v>13985.62</v>
      </c>
      <c r="R1922" s="10">
        <v>5797.09</v>
      </c>
      <c r="S1922" s="10">
        <v>66158.84</v>
      </c>
      <c r="T1922" s="50">
        <f t="shared" si="100"/>
        <v>482.63499999999999</v>
      </c>
      <c r="U1922" s="50">
        <f t="shared" si="100"/>
        <v>2016.425</v>
      </c>
      <c r="V1922" s="50">
        <f t="shared" si="100"/>
        <v>3820.6849999999999</v>
      </c>
      <c r="W1922" s="50">
        <f t="shared" si="100"/>
        <v>0</v>
      </c>
      <c r="X1922" s="50">
        <f t="shared" si="101"/>
        <v>766.78166666666664</v>
      </c>
      <c r="Y1922" s="50">
        <f t="shared" si="101"/>
        <v>1165.4683333333335</v>
      </c>
      <c r="Z1922" s="50">
        <f t="shared" si="101"/>
        <v>483.09083333333336</v>
      </c>
      <c r="AA1922" s="50">
        <f t="shared" si="101"/>
        <v>5513.2366666666667</v>
      </c>
      <c r="AB1922" s="50">
        <f t="shared" si="98"/>
        <v>14248.322500000002</v>
      </c>
      <c r="AC1922" s="48" t="str">
        <f>VLOOKUP(ПРОДАЖИ!C:C,'ИЗ ОСНОВЫ НОМЕНКЛАТУР'!D:E,2,0)</f>
        <v>Крепежные системы</v>
      </c>
      <c r="AD1922" s="48" t="str">
        <f>VLOOKUP(C:C,'ИЗ ОСНОВЫ НОМЕНКЛАТУР'!D:F,3,0)</f>
        <v>Заглушки самоклеющиеся</v>
      </c>
      <c r="AE1922" s="48" t="str">
        <f>VLOOKUP(C:C,'ИЗ ОСНОВЫ НОМЕНКЛАТУР'!D:H,5,0)</f>
        <v>C</v>
      </c>
    </row>
    <row r="1923" spans="1:31" ht="9.6" customHeight="1" x14ac:dyDescent="0.2">
      <c r="A1923" s="45" t="s">
        <v>1654</v>
      </c>
      <c r="B1923" s="46" t="s">
        <v>1923</v>
      </c>
      <c r="C1923" s="46"/>
      <c r="D1923" s="44">
        <v>0</v>
      </c>
      <c r="E1923" s="44">
        <v>0</v>
      </c>
      <c r="F1923" s="48">
        <v>0</v>
      </c>
      <c r="G1923" s="48">
        <v>0</v>
      </c>
      <c r="H1923" s="44">
        <v>0</v>
      </c>
      <c r="I1923" s="44">
        <v>0</v>
      </c>
      <c r="J1923" s="44">
        <v>0</v>
      </c>
      <c r="K1923" s="48">
        <v>0</v>
      </c>
      <c r="L1923" s="49">
        <v>0</v>
      </c>
      <c r="M1923" s="49">
        <v>0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50">
        <f t="shared" si="100"/>
        <v>0</v>
      </c>
      <c r="U1923" s="50">
        <f t="shared" si="100"/>
        <v>0</v>
      </c>
      <c r="V1923" s="50">
        <f t="shared" si="100"/>
        <v>0</v>
      </c>
      <c r="W1923" s="50">
        <f t="shared" si="100"/>
        <v>0</v>
      </c>
      <c r="X1923" s="50">
        <f t="shared" si="101"/>
        <v>0</v>
      </c>
      <c r="Y1923" s="50">
        <f t="shared" si="101"/>
        <v>0</v>
      </c>
      <c r="Z1923" s="50">
        <f t="shared" si="101"/>
        <v>0</v>
      </c>
      <c r="AA1923" s="50">
        <f t="shared" si="101"/>
        <v>0</v>
      </c>
      <c r="AB1923" s="50">
        <f t="shared" si="98"/>
        <v>0</v>
      </c>
      <c r="AC1923" s="48" t="e">
        <f>VLOOKUP(ПРОДАЖИ!C:C,'ИЗ ОСНОВЫ НОМЕНКЛАТУР'!D:E,2,0)</f>
        <v>#N/A</v>
      </c>
      <c r="AD1923" s="48" t="e">
        <f>VLOOKUP(C:C,'ИЗ ОСНОВЫ НОМЕНКЛАТУР'!D:F,3,0)</f>
        <v>#N/A</v>
      </c>
      <c r="AE1923" s="48" t="e">
        <f>VLOOKUP(C:C,'ИЗ ОСНОВЫ НОМЕНКЛАТУР'!D:H,5,0)</f>
        <v>#N/A</v>
      </c>
    </row>
    <row r="1924" spans="1:31" ht="9.6" customHeight="1" x14ac:dyDescent="0.2">
      <c r="A1924" s="45" t="s">
        <v>1654</v>
      </c>
      <c r="B1924" s="11"/>
      <c r="C1924" s="11" t="s">
        <v>1924</v>
      </c>
      <c r="D1924" s="44">
        <v>642</v>
      </c>
      <c r="E1924" s="44">
        <v>0</v>
      </c>
      <c r="F1924" s="48">
        <v>44</v>
      </c>
      <c r="G1924" s="48">
        <v>0</v>
      </c>
      <c r="H1924" s="44">
        <v>0</v>
      </c>
      <c r="I1924" s="44">
        <v>0</v>
      </c>
      <c r="J1924" s="44">
        <v>0</v>
      </c>
      <c r="K1924" s="48">
        <v>0</v>
      </c>
      <c r="L1924" s="49">
        <v>112690.97</v>
      </c>
      <c r="M1924" s="49">
        <v>0</v>
      </c>
      <c r="N1924" s="10">
        <v>11531.46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50">
        <f t="shared" si="100"/>
        <v>9390.9141666666674</v>
      </c>
      <c r="U1924" s="50">
        <f t="shared" si="100"/>
        <v>0</v>
      </c>
      <c r="V1924" s="50">
        <f t="shared" si="100"/>
        <v>960.95499999999993</v>
      </c>
      <c r="W1924" s="50">
        <f t="shared" si="100"/>
        <v>0</v>
      </c>
      <c r="X1924" s="50">
        <f t="shared" si="101"/>
        <v>0</v>
      </c>
      <c r="Y1924" s="50">
        <f t="shared" si="101"/>
        <v>0</v>
      </c>
      <c r="Z1924" s="50">
        <f t="shared" si="101"/>
        <v>0</v>
      </c>
      <c r="AA1924" s="50">
        <f t="shared" si="101"/>
        <v>0</v>
      </c>
      <c r="AB1924" s="50">
        <f t="shared" ref="AB1924:AB1987" si="102">T1924+U1924+V1924+W1924+X1924+Y1924+Z1924+AA1924</f>
        <v>10351.869166666667</v>
      </c>
      <c r="AC1924" s="48" t="str">
        <f>VLOOKUP(ПРОДАЖИ!C:C,'ИЗ ОСНОВЫ НОМЕНКЛАТУР'!D:E,2,0)</f>
        <v>Крепежные системы</v>
      </c>
      <c r="AD1924" s="48" t="str">
        <f>VLOOKUP(C:C,'ИЗ ОСНОВЫ НОМЕНКЛАТУР'!D:F,3,0)</f>
        <v>Защита</v>
      </c>
      <c r="AE1924" s="48" t="str">
        <f>VLOOKUP(C:C,'ИЗ ОСНОВЫ НОМЕНКЛАТУР'!D:H,5,0)</f>
        <v>C</v>
      </c>
    </row>
    <row r="1925" spans="1:31" ht="9.6" customHeight="1" x14ac:dyDescent="0.2">
      <c r="A1925" s="45" t="s">
        <v>1654</v>
      </c>
      <c r="B1925" s="11"/>
      <c r="C1925" s="11" t="s">
        <v>1925</v>
      </c>
      <c r="D1925" s="44">
        <v>19</v>
      </c>
      <c r="E1925" s="44">
        <v>0</v>
      </c>
      <c r="F1925" s="48">
        <v>214</v>
      </c>
      <c r="G1925" s="48">
        <v>0</v>
      </c>
      <c r="H1925" s="44">
        <v>211</v>
      </c>
      <c r="I1925" s="44">
        <v>71</v>
      </c>
      <c r="J1925" s="44">
        <v>79</v>
      </c>
      <c r="K1925" s="48">
        <v>0</v>
      </c>
      <c r="L1925" s="49">
        <v>3377.12</v>
      </c>
      <c r="M1925" s="49">
        <v>0</v>
      </c>
      <c r="N1925" s="10">
        <v>37787.29</v>
      </c>
      <c r="O1925" s="10">
        <v>0</v>
      </c>
      <c r="P1925" s="10">
        <v>37503.440000000002</v>
      </c>
      <c r="Q1925" s="10">
        <v>12619.79</v>
      </c>
      <c r="R1925" s="10">
        <v>13637.77</v>
      </c>
      <c r="S1925" s="10">
        <v>0</v>
      </c>
      <c r="T1925" s="50">
        <f t="shared" si="100"/>
        <v>281.42666666666668</v>
      </c>
      <c r="U1925" s="50">
        <f t="shared" si="100"/>
        <v>0</v>
      </c>
      <c r="V1925" s="50">
        <f t="shared" si="100"/>
        <v>3148.9408333333336</v>
      </c>
      <c r="W1925" s="50">
        <f t="shared" si="100"/>
        <v>0</v>
      </c>
      <c r="X1925" s="50">
        <f t="shared" si="101"/>
        <v>3125.2866666666669</v>
      </c>
      <c r="Y1925" s="50">
        <f t="shared" si="101"/>
        <v>1051.6491666666668</v>
      </c>
      <c r="Z1925" s="50">
        <f t="shared" si="101"/>
        <v>1136.4808333333333</v>
      </c>
      <c r="AA1925" s="50">
        <f t="shared" si="101"/>
        <v>0</v>
      </c>
      <c r="AB1925" s="50">
        <f t="shared" si="102"/>
        <v>8743.7841666666682</v>
      </c>
      <c r="AC1925" s="48" t="str">
        <f>VLOOKUP(ПРОДАЖИ!C:C,'ИЗ ОСНОВЫ НОМЕНКЛАТУР'!D:E,2,0)</f>
        <v>Крепежные системы</v>
      </c>
      <c r="AD1925" s="48" t="str">
        <f>VLOOKUP(C:C,'ИЗ ОСНОВЫ НОМЕНКЛАТУР'!D:F,3,0)</f>
        <v>Защита</v>
      </c>
      <c r="AE1925" s="48" t="str">
        <f>VLOOKUP(C:C,'ИЗ ОСНОВЫ НОМЕНКЛАТУР'!D:H,5,0)</f>
        <v>C</v>
      </c>
    </row>
    <row r="1926" spans="1:31" ht="9.6" customHeight="1" x14ac:dyDescent="0.2">
      <c r="A1926" s="45" t="s">
        <v>1654</v>
      </c>
      <c r="B1926" s="11"/>
      <c r="C1926" s="11" t="s">
        <v>1926</v>
      </c>
      <c r="D1926" s="44">
        <v>179</v>
      </c>
      <c r="E1926" s="44">
        <v>0</v>
      </c>
      <c r="F1926" s="48">
        <v>79</v>
      </c>
      <c r="G1926" s="48">
        <v>0</v>
      </c>
      <c r="H1926" s="44">
        <v>65</v>
      </c>
      <c r="I1926" s="44">
        <v>0</v>
      </c>
      <c r="J1926" s="44">
        <v>46</v>
      </c>
      <c r="K1926" s="48">
        <v>0</v>
      </c>
      <c r="L1926" s="49">
        <v>40858.43</v>
      </c>
      <c r="M1926" s="49">
        <v>0</v>
      </c>
      <c r="N1926" s="10">
        <v>17891.7</v>
      </c>
      <c r="O1926" s="10">
        <v>0</v>
      </c>
      <c r="P1926" s="10">
        <v>14834.95</v>
      </c>
      <c r="Q1926" s="10">
        <v>0</v>
      </c>
      <c r="R1926" s="10">
        <v>10196.82</v>
      </c>
      <c r="S1926" s="10">
        <v>0</v>
      </c>
      <c r="T1926" s="50">
        <f t="shared" si="100"/>
        <v>3404.8691666666668</v>
      </c>
      <c r="U1926" s="50">
        <f t="shared" si="100"/>
        <v>0</v>
      </c>
      <c r="V1926" s="50">
        <f t="shared" si="100"/>
        <v>1490.9750000000001</v>
      </c>
      <c r="W1926" s="50">
        <f t="shared" si="100"/>
        <v>0</v>
      </c>
      <c r="X1926" s="50">
        <f t="shared" si="101"/>
        <v>1236.2458333333334</v>
      </c>
      <c r="Y1926" s="50">
        <f t="shared" si="101"/>
        <v>0</v>
      </c>
      <c r="Z1926" s="50">
        <f t="shared" si="101"/>
        <v>849.73500000000001</v>
      </c>
      <c r="AA1926" s="50">
        <f t="shared" si="101"/>
        <v>0</v>
      </c>
      <c r="AB1926" s="50">
        <f t="shared" si="102"/>
        <v>6981.8249999999998</v>
      </c>
      <c r="AC1926" s="48" t="str">
        <f>VLOOKUP(ПРОДАЖИ!C:C,'ИЗ ОСНОВЫ НОМЕНКЛАТУР'!D:E,2,0)</f>
        <v>Крепежные системы</v>
      </c>
      <c r="AD1926" s="48" t="str">
        <f>VLOOKUP(C:C,'ИЗ ОСНОВЫ НОМЕНКЛАТУР'!D:F,3,0)</f>
        <v>Защита</v>
      </c>
      <c r="AE1926" s="48" t="str">
        <f>VLOOKUP(C:C,'ИЗ ОСНОВЫ НОМЕНКЛАТУР'!D:H,5,0)</f>
        <v>C</v>
      </c>
    </row>
    <row r="1927" spans="1:31" ht="9.6" customHeight="1" x14ac:dyDescent="0.2">
      <c r="A1927" s="45" t="s">
        <v>1654</v>
      </c>
      <c r="B1927" s="11"/>
      <c r="C1927" s="11" t="s">
        <v>1927</v>
      </c>
      <c r="D1927" s="44">
        <v>204</v>
      </c>
      <c r="E1927" s="44">
        <v>0</v>
      </c>
      <c r="F1927" s="48">
        <v>50</v>
      </c>
      <c r="G1927" s="48">
        <v>0</v>
      </c>
      <c r="H1927" s="44">
        <v>82</v>
      </c>
      <c r="I1927" s="44">
        <v>0</v>
      </c>
      <c r="J1927" s="44">
        <v>0</v>
      </c>
      <c r="K1927" s="48">
        <v>0</v>
      </c>
      <c r="L1927" s="49">
        <v>39998.89</v>
      </c>
      <c r="M1927" s="49">
        <v>0</v>
      </c>
      <c r="N1927" s="10">
        <v>9577.0499999999993</v>
      </c>
      <c r="O1927" s="10">
        <v>0</v>
      </c>
      <c r="P1927" s="10">
        <v>15951.48</v>
      </c>
      <c r="Q1927" s="10">
        <v>0</v>
      </c>
      <c r="R1927" s="10">
        <v>0</v>
      </c>
      <c r="S1927" s="10">
        <v>0</v>
      </c>
      <c r="T1927" s="50">
        <f t="shared" si="100"/>
        <v>3333.2408333333333</v>
      </c>
      <c r="U1927" s="50">
        <f t="shared" si="100"/>
        <v>0</v>
      </c>
      <c r="V1927" s="50">
        <f t="shared" si="100"/>
        <v>798.08749999999998</v>
      </c>
      <c r="W1927" s="50">
        <f t="shared" si="100"/>
        <v>0</v>
      </c>
      <c r="X1927" s="50">
        <f t="shared" si="101"/>
        <v>1329.29</v>
      </c>
      <c r="Y1927" s="50">
        <f t="shared" si="101"/>
        <v>0</v>
      </c>
      <c r="Z1927" s="50">
        <f t="shared" si="101"/>
        <v>0</v>
      </c>
      <c r="AA1927" s="50">
        <f t="shared" si="101"/>
        <v>0</v>
      </c>
      <c r="AB1927" s="50">
        <f t="shared" si="102"/>
        <v>5460.6183333333329</v>
      </c>
      <c r="AC1927" s="48" t="str">
        <f>VLOOKUP(ПРОДАЖИ!C:C,'ИЗ ОСНОВЫ НОМЕНКЛАТУР'!D:E,2,0)</f>
        <v>Крепежные системы</v>
      </c>
      <c r="AD1927" s="48" t="str">
        <f>VLOOKUP(C:C,'ИЗ ОСНОВЫ НОМЕНКЛАТУР'!D:F,3,0)</f>
        <v>Защита</v>
      </c>
      <c r="AE1927" s="48" t="str">
        <f>VLOOKUP(C:C,'ИЗ ОСНОВЫ НОМЕНКЛАТУР'!D:H,5,0)</f>
        <v>C</v>
      </c>
    </row>
    <row r="1928" spans="1:31" ht="9.6" customHeight="1" x14ac:dyDescent="0.2">
      <c r="A1928" s="45" t="s">
        <v>1654</v>
      </c>
      <c r="B1928" s="11"/>
      <c r="C1928" s="11" t="s">
        <v>1928</v>
      </c>
      <c r="D1928" s="44">
        <v>238</v>
      </c>
      <c r="E1928" s="44">
        <v>20</v>
      </c>
      <c r="F1928" s="48">
        <v>104</v>
      </c>
      <c r="G1928" s="48">
        <v>0</v>
      </c>
      <c r="H1928" s="44">
        <v>87</v>
      </c>
      <c r="I1928" s="44">
        <v>0</v>
      </c>
      <c r="J1928" s="44">
        <v>0</v>
      </c>
      <c r="K1928" s="48">
        <v>0</v>
      </c>
      <c r="L1928" s="49">
        <v>26118.12</v>
      </c>
      <c r="M1928" s="49">
        <v>2194.8000000000002</v>
      </c>
      <c r="N1928" s="10">
        <v>11594.21</v>
      </c>
      <c r="O1928" s="10">
        <v>0</v>
      </c>
      <c r="P1928" s="10">
        <v>9547.3799999999992</v>
      </c>
      <c r="Q1928" s="10">
        <v>0</v>
      </c>
      <c r="R1928" s="10">
        <v>0</v>
      </c>
      <c r="S1928" s="10">
        <v>0</v>
      </c>
      <c r="T1928" s="50">
        <f t="shared" si="100"/>
        <v>2176.5099999999998</v>
      </c>
      <c r="U1928" s="50">
        <f t="shared" si="100"/>
        <v>182.9</v>
      </c>
      <c r="V1928" s="50">
        <f t="shared" si="100"/>
        <v>966.18416666666656</v>
      </c>
      <c r="W1928" s="50">
        <f t="shared" si="100"/>
        <v>0</v>
      </c>
      <c r="X1928" s="50">
        <f t="shared" si="101"/>
        <v>795.6149999999999</v>
      </c>
      <c r="Y1928" s="50">
        <f t="shared" si="101"/>
        <v>0</v>
      </c>
      <c r="Z1928" s="50">
        <f t="shared" si="101"/>
        <v>0</v>
      </c>
      <c r="AA1928" s="50">
        <f t="shared" si="101"/>
        <v>0</v>
      </c>
      <c r="AB1928" s="50">
        <f t="shared" si="102"/>
        <v>4121.2091666666665</v>
      </c>
      <c r="AC1928" s="48" t="str">
        <f>VLOOKUP(ПРОДАЖИ!C:C,'ИЗ ОСНОВЫ НОМЕНКЛАТУР'!D:E,2,0)</f>
        <v>Крепежные системы</v>
      </c>
      <c r="AD1928" s="48" t="str">
        <f>VLOOKUP(C:C,'ИЗ ОСНОВЫ НОМЕНКЛАТУР'!D:F,3,0)</f>
        <v>Защита</v>
      </c>
      <c r="AE1928" s="48" t="str">
        <f>VLOOKUP(C:C,'ИЗ ОСНОВЫ НОМЕНКЛАТУР'!D:H,5,0)</f>
        <v>C</v>
      </c>
    </row>
    <row r="1929" spans="1:31" ht="9.6" customHeight="1" x14ac:dyDescent="0.2">
      <c r="A1929" s="45" t="s">
        <v>1654</v>
      </c>
      <c r="B1929" s="11"/>
      <c r="C1929" s="11" t="s">
        <v>1929</v>
      </c>
      <c r="D1929" s="44">
        <v>150</v>
      </c>
      <c r="E1929" s="44">
        <v>0</v>
      </c>
      <c r="F1929" s="48">
        <v>67</v>
      </c>
      <c r="G1929" s="48">
        <v>0</v>
      </c>
      <c r="H1929" s="44">
        <v>48</v>
      </c>
      <c r="I1929" s="44">
        <v>20</v>
      </c>
      <c r="J1929" s="44">
        <v>32</v>
      </c>
      <c r="K1929" s="48">
        <v>0</v>
      </c>
      <c r="L1929" s="49">
        <v>16564.73</v>
      </c>
      <c r="M1929" s="49">
        <v>0</v>
      </c>
      <c r="N1929" s="10">
        <v>7923.46</v>
      </c>
      <c r="O1929" s="10">
        <v>0</v>
      </c>
      <c r="P1929" s="10">
        <v>5503.07</v>
      </c>
      <c r="Q1929" s="10">
        <v>2195</v>
      </c>
      <c r="R1929" s="10">
        <v>3829.5</v>
      </c>
      <c r="S1929" s="10">
        <v>0</v>
      </c>
      <c r="T1929" s="50">
        <f t="shared" si="100"/>
        <v>1380.3941666666667</v>
      </c>
      <c r="U1929" s="50">
        <f t="shared" si="100"/>
        <v>0</v>
      </c>
      <c r="V1929" s="50">
        <f t="shared" si="100"/>
        <v>660.2883333333333</v>
      </c>
      <c r="W1929" s="50">
        <f t="shared" si="100"/>
        <v>0</v>
      </c>
      <c r="X1929" s="50">
        <f t="shared" si="101"/>
        <v>458.58916666666664</v>
      </c>
      <c r="Y1929" s="50">
        <f t="shared" si="101"/>
        <v>182.91666666666666</v>
      </c>
      <c r="Z1929" s="50">
        <f t="shared" si="101"/>
        <v>319.125</v>
      </c>
      <c r="AA1929" s="50">
        <f t="shared" si="101"/>
        <v>0</v>
      </c>
      <c r="AB1929" s="50">
        <f t="shared" si="102"/>
        <v>3001.313333333333</v>
      </c>
      <c r="AC1929" s="48" t="str">
        <f>VLOOKUP(ПРОДАЖИ!C:C,'ИЗ ОСНОВЫ НОМЕНКЛАТУР'!D:E,2,0)</f>
        <v>Крепежные системы</v>
      </c>
      <c r="AD1929" s="48" t="str">
        <f>VLOOKUP(C:C,'ИЗ ОСНОВЫ НОМЕНКЛАТУР'!D:F,3,0)</f>
        <v>Защита</v>
      </c>
      <c r="AE1929" s="48" t="str">
        <f>VLOOKUP(C:C,'ИЗ ОСНОВЫ НОМЕНКЛАТУР'!D:H,5,0)</f>
        <v>C</v>
      </c>
    </row>
    <row r="1930" spans="1:31" ht="9.6" customHeight="1" x14ac:dyDescent="0.2">
      <c r="A1930" s="45" t="s">
        <v>1654</v>
      </c>
      <c r="B1930" s="11"/>
      <c r="C1930" s="11" t="s">
        <v>1930</v>
      </c>
      <c r="D1930" s="44">
        <v>94</v>
      </c>
      <c r="E1930" s="44">
        <v>0</v>
      </c>
      <c r="F1930" s="48">
        <v>109</v>
      </c>
      <c r="G1930" s="48">
        <v>0</v>
      </c>
      <c r="H1930" s="44">
        <v>10</v>
      </c>
      <c r="I1930" s="44">
        <v>0</v>
      </c>
      <c r="J1930" s="44">
        <v>11</v>
      </c>
      <c r="K1930" s="48">
        <v>0</v>
      </c>
      <c r="L1930" s="49">
        <v>12226.25</v>
      </c>
      <c r="M1930" s="49">
        <v>0</v>
      </c>
      <c r="N1930" s="10">
        <v>13425.55</v>
      </c>
      <c r="O1930" s="10">
        <v>0</v>
      </c>
      <c r="P1930" s="10">
        <v>1216.2</v>
      </c>
      <c r="Q1930" s="10">
        <v>0</v>
      </c>
      <c r="R1930" s="10">
        <v>1337.82</v>
      </c>
      <c r="S1930" s="10">
        <v>0</v>
      </c>
      <c r="T1930" s="50">
        <f t="shared" si="100"/>
        <v>1018.8541666666666</v>
      </c>
      <c r="U1930" s="50">
        <f t="shared" si="100"/>
        <v>0</v>
      </c>
      <c r="V1930" s="50">
        <f t="shared" si="100"/>
        <v>1118.7958333333333</v>
      </c>
      <c r="W1930" s="50">
        <f t="shared" si="100"/>
        <v>0</v>
      </c>
      <c r="X1930" s="50">
        <f t="shared" si="101"/>
        <v>101.35000000000001</v>
      </c>
      <c r="Y1930" s="50">
        <f t="shared" si="101"/>
        <v>0</v>
      </c>
      <c r="Z1930" s="50">
        <f t="shared" si="101"/>
        <v>111.485</v>
      </c>
      <c r="AA1930" s="50">
        <f t="shared" si="101"/>
        <v>0</v>
      </c>
      <c r="AB1930" s="50">
        <f t="shared" si="102"/>
        <v>2350.4850000000001</v>
      </c>
      <c r="AC1930" s="48" t="str">
        <f>VLOOKUP(ПРОДАЖИ!C:C,'ИЗ ОСНОВЫ НОМЕНКЛАТУР'!D:E,2,0)</f>
        <v>Крепежные системы</v>
      </c>
      <c r="AD1930" s="48" t="str">
        <f>VLOOKUP(C:C,'ИЗ ОСНОВЫ НОМЕНКЛАТУР'!D:F,3,0)</f>
        <v>Защита</v>
      </c>
      <c r="AE1930" s="48" t="str">
        <f>VLOOKUP(C:C,'ИЗ ОСНОВЫ НОМЕНКЛАТУР'!D:H,5,0)</f>
        <v>C</v>
      </c>
    </row>
    <row r="1931" spans="1:31" ht="9.6" customHeight="1" x14ac:dyDescent="0.2">
      <c r="A1931" s="45" t="s">
        <v>1654</v>
      </c>
      <c r="B1931" s="11"/>
      <c r="C1931" s="11" t="s">
        <v>1931</v>
      </c>
      <c r="D1931" s="44">
        <v>115</v>
      </c>
      <c r="E1931" s="44">
        <v>0</v>
      </c>
      <c r="F1931" s="48">
        <v>48</v>
      </c>
      <c r="G1931" s="48">
        <v>0</v>
      </c>
      <c r="H1931" s="44">
        <v>59</v>
      </c>
      <c r="I1931" s="44">
        <v>0</v>
      </c>
      <c r="J1931" s="44">
        <v>17</v>
      </c>
      <c r="K1931" s="48">
        <v>0</v>
      </c>
      <c r="L1931" s="49">
        <v>12643</v>
      </c>
      <c r="M1931" s="49">
        <v>0</v>
      </c>
      <c r="N1931" s="10">
        <v>5740.81</v>
      </c>
      <c r="O1931" s="10">
        <v>0</v>
      </c>
      <c r="P1931" s="10">
        <v>6602.27</v>
      </c>
      <c r="Q1931" s="10">
        <v>0</v>
      </c>
      <c r="R1931" s="10">
        <v>1986.3</v>
      </c>
      <c r="S1931" s="10">
        <v>0</v>
      </c>
      <c r="T1931" s="50">
        <f t="shared" si="100"/>
        <v>1053.5833333333333</v>
      </c>
      <c r="U1931" s="50">
        <f t="shared" si="100"/>
        <v>0</v>
      </c>
      <c r="V1931" s="50">
        <f t="shared" si="100"/>
        <v>478.40083333333337</v>
      </c>
      <c r="W1931" s="50">
        <f t="shared" si="100"/>
        <v>0</v>
      </c>
      <c r="X1931" s="50">
        <f t="shared" si="101"/>
        <v>550.18916666666667</v>
      </c>
      <c r="Y1931" s="50">
        <f t="shared" si="101"/>
        <v>0</v>
      </c>
      <c r="Z1931" s="50">
        <f t="shared" si="101"/>
        <v>165.52500000000001</v>
      </c>
      <c r="AA1931" s="50">
        <f t="shared" si="101"/>
        <v>0</v>
      </c>
      <c r="AB1931" s="50">
        <f t="shared" si="102"/>
        <v>2247.6983333333333</v>
      </c>
      <c r="AC1931" s="48" t="str">
        <f>VLOOKUP(ПРОДАЖИ!C:C,'ИЗ ОСНОВЫ НОМЕНКЛАТУР'!D:E,2,0)</f>
        <v>Крепежные системы</v>
      </c>
      <c r="AD1931" s="48" t="str">
        <f>VLOOKUP(C:C,'ИЗ ОСНОВЫ НОМЕНКЛАТУР'!D:F,3,0)</f>
        <v>Защита</v>
      </c>
      <c r="AE1931" s="48" t="str">
        <f>VLOOKUP(C:C,'ИЗ ОСНОВЫ НОМЕНКЛАТУР'!D:H,5,0)</f>
        <v>C</v>
      </c>
    </row>
    <row r="1932" spans="1:31" ht="9.6" customHeight="1" x14ac:dyDescent="0.2">
      <c r="A1932" s="45" t="s">
        <v>1654</v>
      </c>
      <c r="B1932" s="11"/>
      <c r="C1932" s="11" t="s">
        <v>1932</v>
      </c>
      <c r="D1932" s="44">
        <v>34</v>
      </c>
      <c r="E1932" s="44">
        <v>0</v>
      </c>
      <c r="F1932" s="48">
        <v>51</v>
      </c>
      <c r="G1932" s="48">
        <v>0</v>
      </c>
      <c r="H1932" s="44">
        <v>13</v>
      </c>
      <c r="I1932" s="44">
        <v>0</v>
      </c>
      <c r="J1932" s="44">
        <v>0</v>
      </c>
      <c r="K1932" s="48">
        <v>0</v>
      </c>
      <c r="L1932" s="49">
        <v>7953.79</v>
      </c>
      <c r="M1932" s="49">
        <v>0</v>
      </c>
      <c r="N1932" s="10">
        <v>11296.45</v>
      </c>
      <c r="O1932" s="10">
        <v>0</v>
      </c>
      <c r="P1932" s="10">
        <v>3127.01</v>
      </c>
      <c r="Q1932" s="10">
        <v>0</v>
      </c>
      <c r="R1932" s="10">
        <v>0</v>
      </c>
      <c r="S1932" s="10">
        <v>0</v>
      </c>
      <c r="T1932" s="50">
        <f t="shared" si="100"/>
        <v>662.81583333333333</v>
      </c>
      <c r="U1932" s="50">
        <f t="shared" si="100"/>
        <v>0</v>
      </c>
      <c r="V1932" s="50">
        <f t="shared" si="100"/>
        <v>941.37083333333339</v>
      </c>
      <c r="W1932" s="50">
        <f t="shared" si="100"/>
        <v>0</v>
      </c>
      <c r="X1932" s="50">
        <f t="shared" si="101"/>
        <v>260.5841666666667</v>
      </c>
      <c r="Y1932" s="50">
        <f t="shared" si="101"/>
        <v>0</v>
      </c>
      <c r="Z1932" s="50">
        <f t="shared" si="101"/>
        <v>0</v>
      </c>
      <c r="AA1932" s="50">
        <f t="shared" si="101"/>
        <v>0</v>
      </c>
      <c r="AB1932" s="50">
        <f t="shared" si="102"/>
        <v>1864.7708333333335</v>
      </c>
      <c r="AC1932" s="48" t="str">
        <f>VLOOKUP(ПРОДАЖИ!C:C,'ИЗ ОСНОВЫ НОМЕНКЛАТУР'!D:E,2,0)</f>
        <v>Крепежные системы</v>
      </c>
      <c r="AD1932" s="48" t="str">
        <f>VLOOKUP(C:C,'ИЗ ОСНОВЫ НОМЕНКЛАТУР'!D:F,3,0)</f>
        <v>Защита</v>
      </c>
      <c r="AE1932" s="48" t="str">
        <f>VLOOKUP(C:C,'ИЗ ОСНОВЫ НОМЕНКЛАТУР'!D:H,5,0)</f>
        <v>C</v>
      </c>
    </row>
    <row r="1933" spans="1:31" ht="9.6" customHeight="1" x14ac:dyDescent="0.2">
      <c r="A1933" s="45" t="s">
        <v>1654</v>
      </c>
      <c r="B1933" s="11"/>
      <c r="C1933" s="11" t="s">
        <v>1933</v>
      </c>
      <c r="D1933" s="44">
        <v>103</v>
      </c>
      <c r="E1933" s="44">
        <v>20</v>
      </c>
      <c r="F1933" s="48">
        <v>61</v>
      </c>
      <c r="G1933" s="48">
        <v>0</v>
      </c>
      <c r="H1933" s="44">
        <v>2</v>
      </c>
      <c r="I1933" s="44">
        <v>0</v>
      </c>
      <c r="J1933" s="44">
        <v>0</v>
      </c>
      <c r="K1933" s="48">
        <v>0</v>
      </c>
      <c r="L1933" s="49">
        <v>11304.25</v>
      </c>
      <c r="M1933" s="49">
        <v>2195</v>
      </c>
      <c r="N1933" s="10">
        <v>6984.15</v>
      </c>
      <c r="O1933" s="10">
        <v>0</v>
      </c>
      <c r="P1933" s="10">
        <v>219.5</v>
      </c>
      <c r="Q1933" s="10">
        <v>0</v>
      </c>
      <c r="R1933" s="10">
        <v>0</v>
      </c>
      <c r="S1933" s="10">
        <v>0</v>
      </c>
      <c r="T1933" s="50">
        <f t="shared" si="100"/>
        <v>942.02083333333337</v>
      </c>
      <c r="U1933" s="50">
        <f t="shared" si="100"/>
        <v>182.91666666666666</v>
      </c>
      <c r="V1933" s="50">
        <f t="shared" si="100"/>
        <v>582.01249999999993</v>
      </c>
      <c r="W1933" s="50">
        <f t="shared" si="100"/>
        <v>0</v>
      </c>
      <c r="X1933" s="50">
        <f t="shared" si="101"/>
        <v>18.291666666666668</v>
      </c>
      <c r="Y1933" s="50">
        <f t="shared" si="101"/>
        <v>0</v>
      </c>
      <c r="Z1933" s="50">
        <f t="shared" si="101"/>
        <v>0</v>
      </c>
      <c r="AA1933" s="50">
        <f t="shared" si="101"/>
        <v>0</v>
      </c>
      <c r="AB1933" s="50">
        <f t="shared" si="102"/>
        <v>1725.2416666666666</v>
      </c>
      <c r="AC1933" s="48" t="str">
        <f>VLOOKUP(ПРОДАЖИ!C:C,'ИЗ ОСНОВЫ НОМЕНКЛАТУР'!D:E,2,0)</f>
        <v>Крепежные системы</v>
      </c>
      <c r="AD1933" s="48" t="str">
        <f>VLOOKUP(C:C,'ИЗ ОСНОВЫ НОМЕНКЛАТУР'!D:F,3,0)</f>
        <v>Защита</v>
      </c>
      <c r="AE1933" s="48" t="str">
        <f>VLOOKUP(C:C,'ИЗ ОСНОВЫ НОМЕНКЛАТУР'!D:H,5,0)</f>
        <v>C</v>
      </c>
    </row>
    <row r="1934" spans="1:31" ht="9.6" customHeight="1" x14ac:dyDescent="0.2">
      <c r="A1934" s="45" t="s">
        <v>1654</v>
      </c>
      <c r="B1934" s="11"/>
      <c r="C1934" s="11" t="s">
        <v>1934</v>
      </c>
      <c r="D1934" s="44">
        <v>100</v>
      </c>
      <c r="E1934" s="44">
        <v>0</v>
      </c>
      <c r="F1934" s="48">
        <v>14</v>
      </c>
      <c r="G1934" s="48">
        <v>0</v>
      </c>
      <c r="H1934" s="44">
        <v>31</v>
      </c>
      <c r="I1934" s="44">
        <v>20</v>
      </c>
      <c r="J1934" s="44">
        <v>0</v>
      </c>
      <c r="K1934" s="48">
        <v>0</v>
      </c>
      <c r="L1934" s="49">
        <v>10975</v>
      </c>
      <c r="M1934" s="49">
        <v>0</v>
      </c>
      <c r="N1934" s="10">
        <v>1602.28</v>
      </c>
      <c r="O1934" s="10">
        <v>0</v>
      </c>
      <c r="P1934" s="10">
        <v>3402.25</v>
      </c>
      <c r="Q1934" s="10">
        <v>2195</v>
      </c>
      <c r="R1934" s="10">
        <v>0</v>
      </c>
      <c r="S1934" s="10">
        <v>0</v>
      </c>
      <c r="T1934" s="50">
        <f t="shared" si="100"/>
        <v>914.58333333333337</v>
      </c>
      <c r="U1934" s="50">
        <f t="shared" si="100"/>
        <v>0</v>
      </c>
      <c r="V1934" s="50">
        <f t="shared" si="100"/>
        <v>133.52333333333334</v>
      </c>
      <c r="W1934" s="50">
        <f t="shared" si="100"/>
        <v>0</v>
      </c>
      <c r="X1934" s="50">
        <f t="shared" si="101"/>
        <v>283.52083333333331</v>
      </c>
      <c r="Y1934" s="50">
        <f t="shared" si="101"/>
        <v>182.91666666666666</v>
      </c>
      <c r="Z1934" s="50">
        <f t="shared" si="101"/>
        <v>0</v>
      </c>
      <c r="AA1934" s="50">
        <f t="shared" si="101"/>
        <v>0</v>
      </c>
      <c r="AB1934" s="50">
        <f t="shared" si="102"/>
        <v>1514.5441666666668</v>
      </c>
      <c r="AC1934" s="48" t="str">
        <f>VLOOKUP(ПРОДАЖИ!C:C,'ИЗ ОСНОВЫ НОМЕНКЛАТУР'!D:E,2,0)</f>
        <v>Крепежные системы</v>
      </c>
      <c r="AD1934" s="48" t="str">
        <f>VLOOKUP(C:C,'ИЗ ОСНОВЫ НОМЕНКЛАТУР'!D:F,3,0)</f>
        <v>Защита</v>
      </c>
      <c r="AE1934" s="48" t="str">
        <f>VLOOKUP(C:C,'ИЗ ОСНОВЫ НОМЕНКЛАТУР'!D:H,5,0)</f>
        <v>C</v>
      </c>
    </row>
    <row r="1935" spans="1:31" ht="9.6" customHeight="1" x14ac:dyDescent="0.2">
      <c r="A1935" s="45" t="s">
        <v>1654</v>
      </c>
      <c r="B1935" s="46" t="s">
        <v>1935</v>
      </c>
      <c r="C1935" s="46"/>
      <c r="D1935" s="44">
        <v>0</v>
      </c>
      <c r="E1935" s="44">
        <v>0</v>
      </c>
      <c r="F1935" s="48">
        <v>0</v>
      </c>
      <c r="G1935" s="48">
        <v>0</v>
      </c>
      <c r="H1935" s="44">
        <v>0</v>
      </c>
      <c r="I1935" s="44">
        <v>0</v>
      </c>
      <c r="J1935" s="44">
        <v>0</v>
      </c>
      <c r="K1935" s="48">
        <v>0</v>
      </c>
      <c r="L1935" s="49">
        <v>0</v>
      </c>
      <c r="M1935" s="49">
        <v>0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50">
        <f t="shared" si="100"/>
        <v>0</v>
      </c>
      <c r="U1935" s="50">
        <f t="shared" si="100"/>
        <v>0</v>
      </c>
      <c r="V1935" s="50">
        <f t="shared" si="100"/>
        <v>0</v>
      </c>
      <c r="W1935" s="50">
        <f t="shared" si="100"/>
        <v>0</v>
      </c>
      <c r="X1935" s="50">
        <f t="shared" si="101"/>
        <v>0</v>
      </c>
      <c r="Y1935" s="50">
        <f t="shared" si="101"/>
        <v>0</v>
      </c>
      <c r="Z1935" s="50">
        <f t="shared" si="101"/>
        <v>0</v>
      </c>
      <c r="AA1935" s="50">
        <f t="shared" si="101"/>
        <v>0</v>
      </c>
      <c r="AB1935" s="50">
        <f t="shared" si="102"/>
        <v>0</v>
      </c>
      <c r="AC1935" s="48" t="e">
        <f>VLOOKUP(ПРОДАЖИ!C:C,'ИЗ ОСНОВЫ НОМЕНКЛАТУР'!D:E,2,0)</f>
        <v>#N/A</v>
      </c>
      <c r="AD1935" s="48" t="e">
        <f>VLOOKUP(C:C,'ИЗ ОСНОВЫ НОМЕНКЛАТУР'!D:F,3,0)</f>
        <v>#N/A</v>
      </c>
      <c r="AE1935" s="48" t="e">
        <f>VLOOKUP(C:C,'ИЗ ОСНОВЫ НОМЕНКЛАТУР'!D:H,5,0)</f>
        <v>#N/A</v>
      </c>
    </row>
    <row r="1936" spans="1:31" ht="9.6" customHeight="1" x14ac:dyDescent="0.2">
      <c r="A1936" s="45" t="s">
        <v>1654</v>
      </c>
      <c r="B1936" s="11"/>
      <c r="C1936" s="11" t="s">
        <v>1936</v>
      </c>
      <c r="D1936" s="44">
        <v>47865</v>
      </c>
      <c r="E1936" s="44">
        <v>0</v>
      </c>
      <c r="F1936" s="48">
        <v>16374</v>
      </c>
      <c r="G1936" s="48">
        <v>0</v>
      </c>
      <c r="H1936" s="44">
        <v>7200</v>
      </c>
      <c r="I1936" s="44">
        <v>8000</v>
      </c>
      <c r="J1936" s="44">
        <v>7000</v>
      </c>
      <c r="K1936" s="48">
        <v>0</v>
      </c>
      <c r="L1936" s="49">
        <v>98643.31</v>
      </c>
      <c r="M1936" s="49">
        <v>0</v>
      </c>
      <c r="N1936" s="10">
        <v>37490.28</v>
      </c>
      <c r="O1936" s="10">
        <v>0</v>
      </c>
      <c r="P1936" s="10">
        <v>16560</v>
      </c>
      <c r="Q1936" s="10">
        <v>18400</v>
      </c>
      <c r="R1936" s="10">
        <v>12740</v>
      </c>
      <c r="S1936" s="10">
        <v>0</v>
      </c>
      <c r="T1936" s="50">
        <f t="shared" si="100"/>
        <v>8220.2758333333331</v>
      </c>
      <c r="U1936" s="50">
        <f t="shared" si="100"/>
        <v>0</v>
      </c>
      <c r="V1936" s="50">
        <f t="shared" si="100"/>
        <v>3124.19</v>
      </c>
      <c r="W1936" s="50">
        <f t="shared" si="100"/>
        <v>0</v>
      </c>
      <c r="X1936" s="50">
        <f t="shared" si="101"/>
        <v>1380</v>
      </c>
      <c r="Y1936" s="50">
        <f t="shared" si="101"/>
        <v>1533.3333333333333</v>
      </c>
      <c r="Z1936" s="50">
        <f t="shared" si="101"/>
        <v>1061.6666666666667</v>
      </c>
      <c r="AA1936" s="50">
        <f t="shared" si="101"/>
        <v>0</v>
      </c>
      <c r="AB1936" s="50">
        <f t="shared" si="102"/>
        <v>15319.465833333334</v>
      </c>
      <c r="AC1936" s="48" t="str">
        <f>VLOOKUP(ПРОДАЖИ!C:C,'ИЗ ОСНОВЫ НОМЕНКЛАТУР'!D:E,2,0)</f>
        <v>Крепежные системы</v>
      </c>
      <c r="AD1936" s="48" t="str">
        <f>VLOOKUP(C:C,'ИЗ ОСНОВЫ НОМЕНКЛАТУР'!D:F,3,0)</f>
        <v>Заглушки конфирматные</v>
      </c>
      <c r="AE1936" s="48" t="str">
        <f>VLOOKUP(C:C,'ИЗ ОСНОВЫ НОМЕНКЛАТУР'!D:H,5,0)</f>
        <v>B</v>
      </c>
    </row>
    <row r="1937" spans="1:31" ht="9.6" customHeight="1" x14ac:dyDescent="0.2">
      <c r="A1937" s="45" t="s">
        <v>1654</v>
      </c>
      <c r="B1937" s="11"/>
      <c r="C1937" s="11" t="s">
        <v>1937</v>
      </c>
      <c r="D1937" s="44">
        <v>5850</v>
      </c>
      <c r="E1937" s="44">
        <v>0</v>
      </c>
      <c r="F1937" s="48">
        <v>5057</v>
      </c>
      <c r="G1937" s="48">
        <v>0</v>
      </c>
      <c r="H1937" s="44">
        <v>3553</v>
      </c>
      <c r="I1937" s="44">
        <v>0</v>
      </c>
      <c r="J1937" s="44">
        <v>2158</v>
      </c>
      <c r="K1937" s="48">
        <v>0</v>
      </c>
      <c r="L1937" s="49">
        <v>6093.21</v>
      </c>
      <c r="M1937" s="49">
        <v>0</v>
      </c>
      <c r="N1937" s="10">
        <v>2755.75</v>
      </c>
      <c r="O1937" s="10">
        <v>0</v>
      </c>
      <c r="P1937" s="10">
        <v>2980.73</v>
      </c>
      <c r="Q1937" s="10">
        <v>0</v>
      </c>
      <c r="R1937" s="10">
        <v>2157.02</v>
      </c>
      <c r="S1937" s="10">
        <v>0</v>
      </c>
      <c r="T1937" s="50">
        <f t="shared" si="100"/>
        <v>507.76749999999998</v>
      </c>
      <c r="U1937" s="50">
        <f t="shared" si="100"/>
        <v>0</v>
      </c>
      <c r="V1937" s="50">
        <f t="shared" si="100"/>
        <v>229.64583333333334</v>
      </c>
      <c r="W1937" s="50">
        <f t="shared" si="100"/>
        <v>0</v>
      </c>
      <c r="X1937" s="50">
        <f t="shared" si="101"/>
        <v>248.39416666666668</v>
      </c>
      <c r="Y1937" s="50">
        <f t="shared" si="101"/>
        <v>0</v>
      </c>
      <c r="Z1937" s="50">
        <f t="shared" si="101"/>
        <v>179.75166666666667</v>
      </c>
      <c r="AA1937" s="50">
        <f t="shared" si="101"/>
        <v>0</v>
      </c>
      <c r="AB1937" s="50">
        <f t="shared" si="102"/>
        <v>1165.5591666666667</v>
      </c>
      <c r="AC1937" s="48" t="str">
        <f>VLOOKUP(ПРОДАЖИ!C:C,'ИЗ ОСНОВЫ НОМЕНКЛАТУР'!D:E,2,0)</f>
        <v>Крепежные системы</v>
      </c>
      <c r="AD1937" s="48" t="str">
        <f>VLOOKUP(C:C,'ИЗ ОСНОВЫ НОМЕНКЛАТУР'!D:F,3,0)</f>
        <v>Заглушки конфирматные</v>
      </c>
      <c r="AE1937" s="48" t="str">
        <f>VLOOKUP(C:C,'ИЗ ОСНОВЫ НОМЕНКЛАТУР'!D:H,5,0)</f>
        <v>B</v>
      </c>
    </row>
    <row r="1938" spans="1:31" ht="9.6" customHeight="1" x14ac:dyDescent="0.2">
      <c r="A1938" s="45" t="s">
        <v>1654</v>
      </c>
      <c r="B1938" s="11"/>
      <c r="C1938" s="11" t="s">
        <v>1938</v>
      </c>
      <c r="D1938" s="44">
        <v>0</v>
      </c>
      <c r="E1938" s="44">
        <v>0</v>
      </c>
      <c r="F1938" s="48">
        <v>3858</v>
      </c>
      <c r="G1938" s="48">
        <v>0</v>
      </c>
      <c r="H1938" s="44">
        <v>3147</v>
      </c>
      <c r="I1938" s="44">
        <v>2</v>
      </c>
      <c r="J1938" s="44">
        <v>0</v>
      </c>
      <c r="K1938" s="48">
        <v>0</v>
      </c>
      <c r="L1938" s="49">
        <v>0</v>
      </c>
      <c r="M1938" s="49">
        <v>0</v>
      </c>
      <c r="N1938" s="10">
        <v>2666.63</v>
      </c>
      <c r="O1938" s="10">
        <v>0</v>
      </c>
      <c r="P1938" s="10">
        <v>913.44</v>
      </c>
      <c r="Q1938" s="10">
        <v>0.57999999999999996</v>
      </c>
      <c r="R1938" s="10">
        <v>0</v>
      </c>
      <c r="S1938" s="10">
        <v>0</v>
      </c>
      <c r="T1938" s="50">
        <f t="shared" si="100"/>
        <v>0</v>
      </c>
      <c r="U1938" s="50">
        <f t="shared" si="100"/>
        <v>0</v>
      </c>
      <c r="V1938" s="50">
        <f t="shared" si="100"/>
        <v>222.21916666666667</v>
      </c>
      <c r="W1938" s="50">
        <f t="shared" si="100"/>
        <v>0</v>
      </c>
      <c r="X1938" s="50">
        <f t="shared" si="101"/>
        <v>76.12</v>
      </c>
      <c r="Y1938" s="50">
        <f t="shared" si="101"/>
        <v>4.8333333333333332E-2</v>
      </c>
      <c r="Z1938" s="50">
        <f t="shared" si="101"/>
        <v>0</v>
      </c>
      <c r="AA1938" s="50">
        <f t="shared" si="101"/>
        <v>0</v>
      </c>
      <c r="AB1938" s="50">
        <f t="shared" si="102"/>
        <v>298.38749999999999</v>
      </c>
      <c r="AC1938" s="48" t="str">
        <f>VLOOKUP(ПРОДАЖИ!C:C,'ИЗ ОСНОВЫ НОМЕНКЛАТУР'!D:E,2,0)</f>
        <v>Крепежные системы</v>
      </c>
      <c r="AD1938" s="48" t="str">
        <f>VLOOKUP(C:C,'ИЗ ОСНОВЫ НОМЕНКЛАТУР'!D:F,3,0)</f>
        <v>Заглушки конфирматные</v>
      </c>
      <c r="AE1938" s="48" t="str">
        <f>VLOOKUP(C:C,'ИЗ ОСНОВЫ НОМЕНКЛАТУР'!D:H,5,0)</f>
        <v>C</v>
      </c>
    </row>
    <row r="1939" spans="1:31" ht="9.6" customHeight="1" x14ac:dyDescent="0.2">
      <c r="A1939" s="45" t="s">
        <v>1654</v>
      </c>
      <c r="B1939" s="11"/>
      <c r="C1939" s="11" t="s">
        <v>1939</v>
      </c>
      <c r="D1939" s="44">
        <v>200</v>
      </c>
      <c r="E1939" s="44">
        <v>0</v>
      </c>
      <c r="F1939" s="48">
        <v>3127</v>
      </c>
      <c r="G1939" s="48">
        <v>0</v>
      </c>
      <c r="H1939" s="44">
        <v>3050</v>
      </c>
      <c r="I1939" s="44">
        <v>1000</v>
      </c>
      <c r="J1939" s="44">
        <v>0</v>
      </c>
      <c r="K1939" s="48">
        <v>0</v>
      </c>
      <c r="L1939" s="49">
        <v>74.099999999999994</v>
      </c>
      <c r="M1939" s="49">
        <v>0</v>
      </c>
      <c r="N1939" s="10">
        <v>1158.6300000000001</v>
      </c>
      <c r="O1939" s="10">
        <v>0</v>
      </c>
      <c r="P1939" s="10">
        <v>1921.5</v>
      </c>
      <c r="Q1939" s="10">
        <v>630</v>
      </c>
      <c r="R1939" s="10">
        <v>0</v>
      </c>
      <c r="S1939" s="10">
        <v>0</v>
      </c>
      <c r="T1939" s="50">
        <f t="shared" si="100"/>
        <v>6.1749999999999998</v>
      </c>
      <c r="U1939" s="50">
        <f t="shared" si="100"/>
        <v>0</v>
      </c>
      <c r="V1939" s="50">
        <f t="shared" si="100"/>
        <v>96.552500000000009</v>
      </c>
      <c r="W1939" s="50">
        <f t="shared" si="100"/>
        <v>0</v>
      </c>
      <c r="X1939" s="50">
        <f t="shared" si="101"/>
        <v>160.125</v>
      </c>
      <c r="Y1939" s="50">
        <f t="shared" si="101"/>
        <v>52.5</v>
      </c>
      <c r="Z1939" s="50">
        <f t="shared" si="101"/>
        <v>0</v>
      </c>
      <c r="AA1939" s="50">
        <f t="shared" si="101"/>
        <v>0</v>
      </c>
      <c r="AB1939" s="50">
        <f t="shared" si="102"/>
        <v>315.35250000000002</v>
      </c>
      <c r="AC1939" s="48" t="str">
        <f>VLOOKUP(ПРОДАЖИ!C:C,'ИЗ ОСНОВЫ НОМЕНКЛАТУР'!D:E,2,0)</f>
        <v>Крепежные системы</v>
      </c>
      <c r="AD1939" s="48" t="str">
        <f>VLOOKUP(C:C,'ИЗ ОСНОВЫ НОМЕНКЛАТУР'!D:F,3,0)</f>
        <v>Заглушки конфирматные</v>
      </c>
      <c r="AE1939" s="48" t="str">
        <f>VLOOKUP(C:C,'ИЗ ОСНОВЫ НОМЕНКЛАТУР'!D:H,5,0)</f>
        <v>C</v>
      </c>
    </row>
    <row r="1940" spans="1:31" ht="9.6" customHeight="1" x14ac:dyDescent="0.2">
      <c r="A1940" s="45" t="s">
        <v>1654</v>
      </c>
      <c r="B1940" s="11"/>
      <c r="C1940" s="11" t="s">
        <v>1940</v>
      </c>
      <c r="D1940" s="44">
        <v>0</v>
      </c>
      <c r="E1940" s="44">
        <v>0</v>
      </c>
      <c r="F1940" s="48">
        <v>0</v>
      </c>
      <c r="G1940" s="48">
        <v>0</v>
      </c>
      <c r="H1940" s="44">
        <v>0</v>
      </c>
      <c r="I1940" s="44">
        <v>0</v>
      </c>
      <c r="J1940" s="44">
        <v>1122</v>
      </c>
      <c r="K1940" s="48">
        <v>0</v>
      </c>
      <c r="L1940" s="49">
        <v>0</v>
      </c>
      <c r="M1940" s="49">
        <v>0</v>
      </c>
      <c r="N1940" s="10">
        <v>0</v>
      </c>
      <c r="O1940" s="10">
        <v>0</v>
      </c>
      <c r="P1940" s="10">
        <v>0</v>
      </c>
      <c r="Q1940" s="10">
        <v>0</v>
      </c>
      <c r="R1940" s="10">
        <v>673.2</v>
      </c>
      <c r="S1940" s="10">
        <v>0</v>
      </c>
      <c r="T1940" s="50">
        <f t="shared" si="100"/>
        <v>0</v>
      </c>
      <c r="U1940" s="50">
        <f t="shared" si="100"/>
        <v>0</v>
      </c>
      <c r="V1940" s="50">
        <f t="shared" si="100"/>
        <v>0</v>
      </c>
      <c r="W1940" s="50">
        <f t="shared" si="100"/>
        <v>0</v>
      </c>
      <c r="X1940" s="50">
        <f t="shared" si="101"/>
        <v>0</v>
      </c>
      <c r="Y1940" s="50">
        <f t="shared" si="101"/>
        <v>0</v>
      </c>
      <c r="Z1940" s="50">
        <f t="shared" si="101"/>
        <v>56.1</v>
      </c>
      <c r="AA1940" s="50">
        <f t="shared" si="101"/>
        <v>0</v>
      </c>
      <c r="AB1940" s="50">
        <f t="shared" si="102"/>
        <v>56.1</v>
      </c>
      <c r="AC1940" s="48" t="str">
        <f>VLOOKUP(ПРОДАЖИ!C:C,'ИЗ ОСНОВЫ НОМЕНКЛАТУР'!D:E,2,0)</f>
        <v>Крепежные системы</v>
      </c>
      <c r="AD1940" s="48" t="str">
        <f>VLOOKUP(C:C,'ИЗ ОСНОВЫ НОМЕНКЛАТУР'!D:F,3,0)</f>
        <v>Заглушки конфирматные</v>
      </c>
      <c r="AE1940" s="48" t="str">
        <f>VLOOKUP(C:C,'ИЗ ОСНОВЫ НОМЕНКЛАТУР'!D:H,5,0)</f>
        <v>C</v>
      </c>
    </row>
    <row r="1941" spans="1:31" ht="9.6" customHeight="1" x14ac:dyDescent="0.2">
      <c r="A1941" s="45" t="s">
        <v>1654</v>
      </c>
      <c r="B1941" s="11"/>
      <c r="C1941" s="11" t="s">
        <v>1941</v>
      </c>
      <c r="D1941" s="44">
        <v>0</v>
      </c>
      <c r="E1941" s="44">
        <v>0</v>
      </c>
      <c r="F1941" s="48">
        <v>0</v>
      </c>
      <c r="G1941" s="48">
        <v>0</v>
      </c>
      <c r="H1941" s="44">
        <v>0</v>
      </c>
      <c r="I1941" s="44">
        <v>0</v>
      </c>
      <c r="J1941" s="44">
        <v>2010</v>
      </c>
      <c r="K1941" s="48">
        <v>0</v>
      </c>
      <c r="L1941" s="49">
        <v>0</v>
      </c>
      <c r="M1941" s="49">
        <v>0</v>
      </c>
      <c r="N1941" s="10">
        <v>0</v>
      </c>
      <c r="O1941" s="10">
        <v>0</v>
      </c>
      <c r="P1941" s="10">
        <v>0</v>
      </c>
      <c r="Q1941" s="10">
        <v>0</v>
      </c>
      <c r="R1941" s="10">
        <v>743.4</v>
      </c>
      <c r="S1941" s="10">
        <v>0</v>
      </c>
      <c r="T1941" s="50">
        <f t="shared" si="100"/>
        <v>0</v>
      </c>
      <c r="U1941" s="50">
        <f t="shared" si="100"/>
        <v>0</v>
      </c>
      <c r="V1941" s="50">
        <f t="shared" si="100"/>
        <v>0</v>
      </c>
      <c r="W1941" s="50">
        <f t="shared" si="100"/>
        <v>0</v>
      </c>
      <c r="X1941" s="50">
        <f t="shared" si="101"/>
        <v>0</v>
      </c>
      <c r="Y1941" s="50">
        <f t="shared" si="101"/>
        <v>0</v>
      </c>
      <c r="Z1941" s="50">
        <f t="shared" si="101"/>
        <v>61.949999999999996</v>
      </c>
      <c r="AA1941" s="50">
        <f t="shared" si="101"/>
        <v>0</v>
      </c>
      <c r="AB1941" s="50">
        <f t="shared" si="102"/>
        <v>61.949999999999996</v>
      </c>
      <c r="AC1941" s="48" t="str">
        <f>VLOOKUP(ПРОДАЖИ!C:C,'ИЗ ОСНОВЫ НОМЕНКЛАТУР'!D:E,2,0)</f>
        <v>Крепежные системы</v>
      </c>
      <c r="AD1941" s="48" t="str">
        <f>VLOOKUP(C:C,'ИЗ ОСНОВЫ НОМЕНКЛАТУР'!D:F,3,0)</f>
        <v>Заглушки конфирматные</v>
      </c>
      <c r="AE1941" s="48" t="str">
        <f>VLOOKUP(C:C,'ИЗ ОСНОВЫ НОМЕНКЛАТУР'!D:H,5,0)</f>
        <v>C</v>
      </c>
    </row>
    <row r="1942" spans="1:31" ht="9.6" customHeight="1" x14ac:dyDescent="0.2">
      <c r="A1942" s="45" t="s">
        <v>1654</v>
      </c>
      <c r="B1942" s="11"/>
      <c r="C1942" s="11" t="s">
        <v>1942</v>
      </c>
      <c r="D1942" s="44">
        <v>16</v>
      </c>
      <c r="E1942" s="44">
        <v>0</v>
      </c>
      <c r="F1942" s="48">
        <v>0</v>
      </c>
      <c r="G1942" s="48">
        <v>0</v>
      </c>
      <c r="H1942" s="44">
        <v>0</v>
      </c>
      <c r="I1942" s="44">
        <v>0</v>
      </c>
      <c r="J1942" s="44">
        <v>482</v>
      </c>
      <c r="K1942" s="48">
        <v>0</v>
      </c>
      <c r="L1942" s="49">
        <v>5.14</v>
      </c>
      <c r="M1942" s="49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154.24</v>
      </c>
      <c r="S1942" s="10">
        <v>0</v>
      </c>
      <c r="T1942" s="50">
        <f t="shared" si="100"/>
        <v>0.42833333333333329</v>
      </c>
      <c r="U1942" s="50">
        <f t="shared" si="100"/>
        <v>0</v>
      </c>
      <c r="V1942" s="50">
        <f t="shared" si="100"/>
        <v>0</v>
      </c>
      <c r="W1942" s="50">
        <f t="shared" si="100"/>
        <v>0</v>
      </c>
      <c r="X1942" s="50">
        <f t="shared" si="101"/>
        <v>0</v>
      </c>
      <c r="Y1942" s="50">
        <f t="shared" si="101"/>
        <v>0</v>
      </c>
      <c r="Z1942" s="50">
        <f t="shared" si="101"/>
        <v>12.853333333333333</v>
      </c>
      <c r="AA1942" s="50">
        <f t="shared" si="101"/>
        <v>0</v>
      </c>
      <c r="AB1942" s="50">
        <f t="shared" si="102"/>
        <v>13.281666666666666</v>
      </c>
      <c r="AC1942" s="48" t="str">
        <f>VLOOKUP(ПРОДАЖИ!C:C,'ИЗ ОСНОВЫ НОМЕНКЛАТУР'!D:E,2,0)</f>
        <v>Крепежные системы</v>
      </c>
      <c r="AD1942" s="48" t="str">
        <f>VLOOKUP(C:C,'ИЗ ОСНОВЫ НОМЕНКЛАТУР'!D:F,3,0)</f>
        <v>Заглушки конфирматные</v>
      </c>
      <c r="AE1942" s="48" t="str">
        <f>VLOOKUP(C:C,'ИЗ ОСНОВЫ НОМЕНКЛАТУР'!D:H,5,0)</f>
        <v>C</v>
      </c>
    </row>
    <row r="1943" spans="1:31" ht="9.6" customHeight="1" x14ac:dyDescent="0.2">
      <c r="A1943" s="45" t="s">
        <v>1654</v>
      </c>
      <c r="B1943" s="11"/>
      <c r="C1943" s="11" t="s">
        <v>1943</v>
      </c>
      <c r="D1943" s="44">
        <v>0</v>
      </c>
      <c r="E1943" s="44">
        <v>0</v>
      </c>
      <c r="F1943" s="48">
        <v>0</v>
      </c>
      <c r="G1943" s="48">
        <v>0</v>
      </c>
      <c r="H1943" s="44">
        <v>0</v>
      </c>
      <c r="I1943" s="44">
        <v>0</v>
      </c>
      <c r="J1943" s="44">
        <v>140</v>
      </c>
      <c r="K1943" s="48">
        <v>0</v>
      </c>
      <c r="L1943" s="49">
        <v>0</v>
      </c>
      <c r="M1943" s="49">
        <v>0</v>
      </c>
      <c r="N1943" s="10">
        <v>0</v>
      </c>
      <c r="O1943" s="10">
        <v>0</v>
      </c>
      <c r="P1943" s="10">
        <v>0</v>
      </c>
      <c r="Q1943" s="10">
        <v>0</v>
      </c>
      <c r="R1943" s="10">
        <v>42</v>
      </c>
      <c r="S1943" s="10">
        <v>0</v>
      </c>
      <c r="T1943" s="50">
        <f t="shared" ref="T1943:Z1994" si="103">L1943/12</f>
        <v>0</v>
      </c>
      <c r="U1943" s="50">
        <f t="shared" si="103"/>
        <v>0</v>
      </c>
      <c r="V1943" s="50">
        <f t="shared" si="103"/>
        <v>0</v>
      </c>
      <c r="W1943" s="50">
        <f t="shared" si="103"/>
        <v>0</v>
      </c>
      <c r="X1943" s="50">
        <f t="shared" si="101"/>
        <v>0</v>
      </c>
      <c r="Y1943" s="50">
        <f t="shared" si="101"/>
        <v>0</v>
      </c>
      <c r="Z1943" s="50">
        <f t="shared" si="101"/>
        <v>3.5</v>
      </c>
      <c r="AA1943" s="50">
        <f t="shared" si="101"/>
        <v>0</v>
      </c>
      <c r="AB1943" s="50">
        <f t="shared" si="102"/>
        <v>3.5</v>
      </c>
      <c r="AC1943" s="48" t="str">
        <f>VLOOKUP(ПРОДАЖИ!C:C,'ИЗ ОСНОВЫ НОМЕНКЛАТУР'!D:E,2,0)</f>
        <v>Крепежные системы</v>
      </c>
      <c r="AD1943" s="48" t="str">
        <f>VLOOKUP(C:C,'ИЗ ОСНОВЫ НОМЕНКЛАТУР'!D:F,3,0)</f>
        <v>Заглушки конфирматные</v>
      </c>
      <c r="AE1943" s="48" t="str">
        <f>VLOOKUP(C:C,'ИЗ ОСНОВЫ НОМЕНКЛАТУР'!D:H,5,0)</f>
        <v>C</v>
      </c>
    </row>
    <row r="1944" spans="1:31" ht="9.6" customHeight="1" x14ac:dyDescent="0.2">
      <c r="A1944" s="45" t="s">
        <v>1654</v>
      </c>
      <c r="B1944" s="11"/>
      <c r="C1944" s="11" t="s">
        <v>1944</v>
      </c>
      <c r="D1944" s="44">
        <v>0</v>
      </c>
      <c r="E1944" s="44">
        <v>0</v>
      </c>
      <c r="F1944" s="48">
        <v>0</v>
      </c>
      <c r="G1944" s="48">
        <v>0</v>
      </c>
      <c r="H1944" s="44">
        <v>0</v>
      </c>
      <c r="I1944" s="44">
        <v>0</v>
      </c>
      <c r="J1944" s="44">
        <v>185</v>
      </c>
      <c r="K1944" s="48">
        <v>0</v>
      </c>
      <c r="L1944" s="49">
        <v>0</v>
      </c>
      <c r="M1944" s="49">
        <v>0</v>
      </c>
      <c r="N1944" s="10">
        <v>0</v>
      </c>
      <c r="O1944" s="10">
        <v>0</v>
      </c>
      <c r="P1944" s="10">
        <v>0</v>
      </c>
      <c r="Q1944" s="10">
        <v>0</v>
      </c>
      <c r="R1944" s="10">
        <v>169.71</v>
      </c>
      <c r="S1944" s="10">
        <v>0</v>
      </c>
      <c r="T1944" s="50">
        <f t="shared" si="103"/>
        <v>0</v>
      </c>
      <c r="U1944" s="50">
        <f t="shared" si="103"/>
        <v>0</v>
      </c>
      <c r="V1944" s="50">
        <f t="shared" si="103"/>
        <v>0</v>
      </c>
      <c r="W1944" s="50">
        <f t="shared" si="103"/>
        <v>0</v>
      </c>
      <c r="X1944" s="50">
        <f t="shared" si="101"/>
        <v>0</v>
      </c>
      <c r="Y1944" s="50">
        <f t="shared" si="101"/>
        <v>0</v>
      </c>
      <c r="Z1944" s="50">
        <f t="shared" si="101"/>
        <v>14.1425</v>
      </c>
      <c r="AA1944" s="50">
        <f t="shared" si="101"/>
        <v>0</v>
      </c>
      <c r="AB1944" s="50">
        <f t="shared" si="102"/>
        <v>14.1425</v>
      </c>
      <c r="AC1944" s="48" t="str">
        <f>VLOOKUP(ПРОДАЖИ!C:C,'ИЗ ОСНОВЫ НОМЕНКЛАТУР'!D:E,2,0)</f>
        <v>Крепежные системы</v>
      </c>
      <c r="AD1944" s="48" t="str">
        <f>VLOOKUP(C:C,'ИЗ ОСНОВЫ НОМЕНКЛАТУР'!D:F,3,0)</f>
        <v>Заглушки конфирматные</v>
      </c>
      <c r="AE1944" s="48" t="str">
        <f>VLOOKUP(C:C,'ИЗ ОСНОВЫ НОМЕНКЛАТУР'!D:H,5,0)</f>
        <v>C</v>
      </c>
    </row>
    <row r="1945" spans="1:31" ht="9.6" customHeight="1" x14ac:dyDescent="0.2">
      <c r="A1945" s="45" t="s">
        <v>1654</v>
      </c>
      <c r="B1945" s="11"/>
      <c r="C1945" s="11" t="s">
        <v>1945</v>
      </c>
      <c r="D1945" s="44">
        <v>0</v>
      </c>
      <c r="E1945" s="44">
        <v>0</v>
      </c>
      <c r="F1945" s="48">
        <v>0</v>
      </c>
      <c r="G1945" s="48">
        <v>0</v>
      </c>
      <c r="H1945" s="44">
        <v>0</v>
      </c>
      <c r="I1945" s="44">
        <v>0</v>
      </c>
      <c r="J1945" s="44">
        <v>40</v>
      </c>
      <c r="K1945" s="48">
        <v>0</v>
      </c>
      <c r="L1945" s="49">
        <v>0</v>
      </c>
      <c r="M1945" s="49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13.2</v>
      </c>
      <c r="S1945" s="10">
        <v>0</v>
      </c>
      <c r="T1945" s="50">
        <f t="shared" si="103"/>
        <v>0</v>
      </c>
      <c r="U1945" s="50">
        <f t="shared" si="103"/>
        <v>0</v>
      </c>
      <c r="V1945" s="50">
        <f t="shared" si="103"/>
        <v>0</v>
      </c>
      <c r="W1945" s="50">
        <f t="shared" si="103"/>
        <v>0</v>
      </c>
      <c r="X1945" s="50">
        <f t="shared" si="101"/>
        <v>0</v>
      </c>
      <c r="Y1945" s="50">
        <f t="shared" si="101"/>
        <v>0</v>
      </c>
      <c r="Z1945" s="50">
        <f t="shared" si="101"/>
        <v>1.0999999999999999</v>
      </c>
      <c r="AA1945" s="50">
        <f t="shared" si="101"/>
        <v>0</v>
      </c>
      <c r="AB1945" s="50">
        <f t="shared" si="102"/>
        <v>1.0999999999999999</v>
      </c>
      <c r="AC1945" s="48" t="str">
        <f>VLOOKUP(ПРОДАЖИ!C:C,'ИЗ ОСНОВЫ НОМЕНКЛАТУР'!D:E,2,0)</f>
        <v>Крепежные системы</v>
      </c>
      <c r="AD1945" s="48" t="str">
        <f>VLOOKUP(C:C,'ИЗ ОСНОВЫ НОМЕНКЛАТУР'!D:F,3,0)</f>
        <v>Заглушки конфирматные</v>
      </c>
      <c r="AE1945" s="48" t="str">
        <f>VLOOKUP(C:C,'ИЗ ОСНОВЫ НОМЕНКЛАТУР'!D:H,5,0)</f>
        <v>C</v>
      </c>
    </row>
    <row r="1946" spans="1:31" ht="9.6" customHeight="1" x14ac:dyDescent="0.2">
      <c r="A1946" s="45" t="s">
        <v>1654</v>
      </c>
      <c r="B1946" s="46" t="s">
        <v>1946</v>
      </c>
      <c r="C1946" s="46"/>
      <c r="D1946" s="44">
        <v>0</v>
      </c>
      <c r="E1946" s="44">
        <v>0</v>
      </c>
      <c r="F1946" s="48">
        <v>0</v>
      </c>
      <c r="G1946" s="48">
        <v>0</v>
      </c>
      <c r="H1946" s="44">
        <v>0</v>
      </c>
      <c r="I1946" s="44">
        <v>0</v>
      </c>
      <c r="J1946" s="44">
        <v>0</v>
      </c>
      <c r="K1946" s="48">
        <v>0</v>
      </c>
      <c r="L1946" s="49">
        <v>0</v>
      </c>
      <c r="M1946" s="49">
        <v>0</v>
      </c>
      <c r="N1946" s="10">
        <v>0</v>
      </c>
      <c r="O1946" s="10">
        <v>0</v>
      </c>
      <c r="P1946" s="10">
        <v>0</v>
      </c>
      <c r="Q1946" s="10">
        <v>0</v>
      </c>
      <c r="R1946" s="10">
        <v>0</v>
      </c>
      <c r="S1946" s="10">
        <v>0</v>
      </c>
      <c r="T1946" s="50">
        <f t="shared" si="103"/>
        <v>0</v>
      </c>
      <c r="U1946" s="50">
        <f t="shared" si="103"/>
        <v>0</v>
      </c>
      <c r="V1946" s="50">
        <f t="shared" si="103"/>
        <v>0</v>
      </c>
      <c r="W1946" s="50">
        <f t="shared" si="103"/>
        <v>0</v>
      </c>
      <c r="X1946" s="50">
        <f t="shared" si="101"/>
        <v>0</v>
      </c>
      <c r="Y1946" s="50">
        <f t="shared" si="101"/>
        <v>0</v>
      </c>
      <c r="Z1946" s="50">
        <f t="shared" si="101"/>
        <v>0</v>
      </c>
      <c r="AA1946" s="50">
        <f t="shared" si="101"/>
        <v>0</v>
      </c>
      <c r="AB1946" s="50">
        <f t="shared" si="102"/>
        <v>0</v>
      </c>
      <c r="AC1946" s="48" t="e">
        <f>VLOOKUP(ПРОДАЖИ!C:C,'ИЗ ОСНОВЫ НОМЕНКЛАТУР'!D:E,2,0)</f>
        <v>#N/A</v>
      </c>
      <c r="AD1946" s="48" t="e">
        <f>VLOOKUP(C:C,'ИЗ ОСНОВЫ НОМЕНКЛАТУР'!D:F,3,0)</f>
        <v>#N/A</v>
      </c>
      <c r="AE1946" s="48" t="e">
        <f>VLOOKUP(C:C,'ИЗ ОСНОВЫ НОМЕНКЛАТУР'!D:H,5,0)</f>
        <v>#N/A</v>
      </c>
    </row>
    <row r="1947" spans="1:31" ht="9.6" customHeight="1" x14ac:dyDescent="0.2">
      <c r="A1947" s="45" t="s">
        <v>1654</v>
      </c>
      <c r="B1947" s="11"/>
      <c r="C1947" s="11" t="s">
        <v>1947</v>
      </c>
      <c r="D1947" s="44">
        <v>13292</v>
      </c>
      <c r="E1947" s="44">
        <v>86000</v>
      </c>
      <c r="F1947" s="48">
        <v>5800</v>
      </c>
      <c r="G1947" s="48">
        <v>0</v>
      </c>
      <c r="H1947" s="44">
        <v>2900</v>
      </c>
      <c r="I1947" s="44">
        <v>500</v>
      </c>
      <c r="J1947" s="44">
        <v>5000</v>
      </c>
      <c r="K1947" s="48">
        <v>2010</v>
      </c>
      <c r="L1947" s="49">
        <v>11371.16</v>
      </c>
      <c r="M1947" s="49">
        <v>50149.32</v>
      </c>
      <c r="N1947" s="10">
        <v>2598.13</v>
      </c>
      <c r="O1947" s="10">
        <v>0</v>
      </c>
      <c r="P1947" s="10">
        <v>1334</v>
      </c>
      <c r="Q1947" s="10">
        <v>230</v>
      </c>
      <c r="R1947" s="10">
        <v>2149.91</v>
      </c>
      <c r="S1947" s="10">
        <v>864.26</v>
      </c>
      <c r="T1947" s="50">
        <f t="shared" si="103"/>
        <v>947.59666666666669</v>
      </c>
      <c r="U1947" s="50">
        <f t="shared" si="103"/>
        <v>4179.1099999999997</v>
      </c>
      <c r="V1947" s="50">
        <f t="shared" si="103"/>
        <v>216.51083333333335</v>
      </c>
      <c r="W1947" s="50">
        <f t="shared" si="103"/>
        <v>0</v>
      </c>
      <c r="X1947" s="50">
        <f t="shared" si="101"/>
        <v>111.16666666666667</v>
      </c>
      <c r="Y1947" s="50">
        <f t="shared" si="101"/>
        <v>19.166666666666668</v>
      </c>
      <c r="Z1947" s="50">
        <f t="shared" si="101"/>
        <v>179.15916666666666</v>
      </c>
      <c r="AA1947" s="50">
        <f t="shared" si="101"/>
        <v>72.021666666666661</v>
      </c>
      <c r="AB1947" s="50">
        <f t="shared" si="102"/>
        <v>5724.7316666666666</v>
      </c>
      <c r="AC1947" s="48" t="str">
        <f>VLOOKUP(ПРОДАЖИ!C:C,'ИЗ ОСНОВЫ НОМЕНКЛАТУР'!D:E,2,0)</f>
        <v>Крепежные системы</v>
      </c>
      <c r="AD1947" s="48" t="str">
        <f>VLOOKUP(C:C,'ИЗ ОСНОВЫ НОМЕНКЛАТУР'!D:F,3,0)</f>
        <v>Заглушки для минификсов</v>
      </c>
      <c r="AE1947" s="48" t="str">
        <f>VLOOKUP(C:C,'ИЗ ОСНОВЫ НОМЕНКЛАТУР'!D:H,5,0)</f>
        <v>B</v>
      </c>
    </row>
    <row r="1948" spans="1:31" ht="9.6" customHeight="1" x14ac:dyDescent="0.2">
      <c r="A1948" s="45" t="s">
        <v>1654</v>
      </c>
      <c r="B1948" s="11"/>
      <c r="C1948" s="11" t="s">
        <v>1948</v>
      </c>
      <c r="D1948" s="44">
        <v>5788</v>
      </c>
      <c r="E1948" s="44">
        <v>5000</v>
      </c>
      <c r="F1948" s="48">
        <v>0</v>
      </c>
      <c r="G1948" s="48">
        <v>0</v>
      </c>
      <c r="H1948" s="44">
        <v>0</v>
      </c>
      <c r="I1948" s="44">
        <v>0</v>
      </c>
      <c r="J1948" s="44">
        <v>6000</v>
      </c>
      <c r="K1948" s="48">
        <v>0</v>
      </c>
      <c r="L1948" s="49">
        <v>2680.96</v>
      </c>
      <c r="M1948" s="49">
        <v>2425.9699999999998</v>
      </c>
      <c r="N1948" s="10">
        <v>0</v>
      </c>
      <c r="O1948" s="10">
        <v>0</v>
      </c>
      <c r="P1948" s="10">
        <v>0</v>
      </c>
      <c r="Q1948" s="10">
        <v>0</v>
      </c>
      <c r="R1948" s="10">
        <v>2580</v>
      </c>
      <c r="S1948" s="10">
        <v>0</v>
      </c>
      <c r="T1948" s="50">
        <f t="shared" si="103"/>
        <v>223.41333333333333</v>
      </c>
      <c r="U1948" s="50">
        <f t="shared" si="103"/>
        <v>202.16416666666666</v>
      </c>
      <c r="V1948" s="50">
        <f t="shared" si="103"/>
        <v>0</v>
      </c>
      <c r="W1948" s="50">
        <f t="shared" si="103"/>
        <v>0</v>
      </c>
      <c r="X1948" s="50">
        <f t="shared" si="101"/>
        <v>0</v>
      </c>
      <c r="Y1948" s="50">
        <f t="shared" si="101"/>
        <v>0</v>
      </c>
      <c r="Z1948" s="50">
        <f t="shared" si="101"/>
        <v>215</v>
      </c>
      <c r="AA1948" s="50">
        <f t="shared" si="101"/>
        <v>0</v>
      </c>
      <c r="AB1948" s="50">
        <f t="shared" si="102"/>
        <v>640.57749999999999</v>
      </c>
      <c r="AC1948" s="48" t="str">
        <f>VLOOKUP(ПРОДАЖИ!C:C,'ИЗ ОСНОВЫ НОМЕНКЛАТУР'!D:E,2,0)</f>
        <v>Крепежные системы</v>
      </c>
      <c r="AD1948" s="48" t="str">
        <f>VLOOKUP(C:C,'ИЗ ОСНОВЫ НОМЕНКЛАТУР'!D:F,3,0)</f>
        <v>Заглушки для минификсов</v>
      </c>
      <c r="AE1948" s="48" t="str">
        <f>VLOOKUP(C:C,'ИЗ ОСНОВЫ НОМЕНКЛАТУР'!D:H,5,0)</f>
        <v>B</v>
      </c>
    </row>
    <row r="1949" spans="1:31" ht="9.6" customHeight="1" x14ac:dyDescent="0.2">
      <c r="A1949" s="45" t="s">
        <v>1654</v>
      </c>
      <c r="B1949" s="11"/>
      <c r="C1949" s="11" t="s">
        <v>1949</v>
      </c>
      <c r="D1949" s="44">
        <v>2000</v>
      </c>
      <c r="E1949" s="44">
        <v>10000</v>
      </c>
      <c r="F1949" s="48">
        <v>0</v>
      </c>
      <c r="G1949" s="48">
        <v>0</v>
      </c>
      <c r="H1949" s="44">
        <v>0</v>
      </c>
      <c r="I1949" s="44">
        <v>0</v>
      </c>
      <c r="J1949" s="44">
        <v>161</v>
      </c>
      <c r="K1949" s="48">
        <v>0</v>
      </c>
      <c r="L1949" s="49">
        <v>1126.68</v>
      </c>
      <c r="M1949" s="49">
        <v>5577.36</v>
      </c>
      <c r="N1949" s="10">
        <v>0</v>
      </c>
      <c r="O1949" s="10">
        <v>0</v>
      </c>
      <c r="P1949" s="10">
        <v>0</v>
      </c>
      <c r="Q1949" s="10">
        <v>0</v>
      </c>
      <c r="R1949" s="10">
        <v>70.069999999999993</v>
      </c>
      <c r="S1949" s="10">
        <v>0</v>
      </c>
      <c r="T1949" s="50">
        <f t="shared" si="103"/>
        <v>93.89</v>
      </c>
      <c r="U1949" s="50">
        <f t="shared" si="103"/>
        <v>464.78</v>
      </c>
      <c r="V1949" s="50">
        <f t="shared" si="103"/>
        <v>0</v>
      </c>
      <c r="W1949" s="50">
        <f t="shared" si="103"/>
        <v>0</v>
      </c>
      <c r="X1949" s="50">
        <f t="shared" si="101"/>
        <v>0</v>
      </c>
      <c r="Y1949" s="50">
        <f t="shared" si="101"/>
        <v>0</v>
      </c>
      <c r="Z1949" s="50">
        <f t="shared" si="101"/>
        <v>5.8391666666666664</v>
      </c>
      <c r="AA1949" s="50">
        <f t="shared" si="101"/>
        <v>0</v>
      </c>
      <c r="AB1949" s="50">
        <f t="shared" si="102"/>
        <v>564.5091666666666</v>
      </c>
      <c r="AC1949" s="48" t="str">
        <f>VLOOKUP(ПРОДАЖИ!C:C,'ИЗ ОСНОВЫ НОМЕНКЛАТУР'!D:E,2,0)</f>
        <v>Крепежные системы</v>
      </c>
      <c r="AD1949" s="48" t="str">
        <f>VLOOKUP(C:C,'ИЗ ОСНОВЫ НОМЕНКЛАТУР'!D:F,3,0)</f>
        <v>Заглушки для минификсов</v>
      </c>
      <c r="AE1949" s="48" t="str">
        <f>VLOOKUP(C:C,'ИЗ ОСНОВЫ НОМЕНКЛАТУР'!D:H,5,0)</f>
        <v>C</v>
      </c>
    </row>
    <row r="1950" spans="1:31" ht="9.6" customHeight="1" x14ac:dyDescent="0.2">
      <c r="A1950" s="45" t="s">
        <v>1654</v>
      </c>
      <c r="B1950" s="11"/>
      <c r="C1950" s="11" t="s">
        <v>1950</v>
      </c>
      <c r="D1950" s="44">
        <v>3891</v>
      </c>
      <c r="E1950" s="44">
        <v>0</v>
      </c>
      <c r="F1950" s="48">
        <v>0</v>
      </c>
      <c r="G1950" s="48">
        <v>0</v>
      </c>
      <c r="H1950" s="44">
        <v>0</v>
      </c>
      <c r="I1950" s="44">
        <v>0</v>
      </c>
      <c r="J1950" s="44">
        <v>384</v>
      </c>
      <c r="K1950" s="48">
        <v>0</v>
      </c>
      <c r="L1950" s="49">
        <v>1942.77</v>
      </c>
      <c r="M1950" s="49">
        <v>0</v>
      </c>
      <c r="N1950" s="10">
        <v>0</v>
      </c>
      <c r="O1950" s="10">
        <v>0</v>
      </c>
      <c r="P1950" s="10">
        <v>0</v>
      </c>
      <c r="Q1950" s="10">
        <v>0</v>
      </c>
      <c r="R1950" s="10">
        <v>165.12</v>
      </c>
      <c r="S1950" s="10">
        <v>0</v>
      </c>
      <c r="T1950" s="50">
        <f t="shared" si="103"/>
        <v>161.89750000000001</v>
      </c>
      <c r="U1950" s="50">
        <f t="shared" si="103"/>
        <v>0</v>
      </c>
      <c r="V1950" s="50">
        <f t="shared" si="103"/>
        <v>0</v>
      </c>
      <c r="W1950" s="50">
        <f t="shared" si="103"/>
        <v>0</v>
      </c>
      <c r="X1950" s="50">
        <f t="shared" si="101"/>
        <v>0</v>
      </c>
      <c r="Y1950" s="50">
        <f t="shared" si="101"/>
        <v>0</v>
      </c>
      <c r="Z1950" s="50">
        <f t="shared" si="101"/>
        <v>13.76</v>
      </c>
      <c r="AA1950" s="50">
        <f t="shared" si="101"/>
        <v>0</v>
      </c>
      <c r="AB1950" s="50">
        <f t="shared" si="102"/>
        <v>175.6575</v>
      </c>
      <c r="AC1950" s="48" t="str">
        <f>VLOOKUP(ПРОДАЖИ!C:C,'ИЗ ОСНОВЫ НОМЕНКЛАТУР'!D:E,2,0)</f>
        <v>Крепежные системы</v>
      </c>
      <c r="AD1950" s="48" t="str">
        <f>VLOOKUP(C:C,'ИЗ ОСНОВЫ НОМЕНКЛАТУР'!D:F,3,0)</f>
        <v>Заглушки для минификсов</v>
      </c>
      <c r="AE1950" s="48" t="str">
        <f>VLOOKUP(C:C,'ИЗ ОСНОВЫ НОМЕНКЛАТУР'!D:H,5,0)</f>
        <v>C</v>
      </c>
    </row>
    <row r="1951" spans="1:31" ht="9.6" customHeight="1" x14ac:dyDescent="0.2">
      <c r="A1951" s="45" t="s">
        <v>1654</v>
      </c>
      <c r="B1951" s="11"/>
      <c r="C1951" s="11" t="s">
        <v>1951</v>
      </c>
      <c r="D1951" s="44">
        <v>6965</v>
      </c>
      <c r="E1951" s="44">
        <v>0</v>
      </c>
      <c r="F1951" s="48">
        <v>0</v>
      </c>
      <c r="G1951" s="48">
        <v>0</v>
      </c>
      <c r="H1951" s="44">
        <v>0</v>
      </c>
      <c r="I1951" s="44">
        <v>0</v>
      </c>
      <c r="J1951" s="44">
        <v>1000</v>
      </c>
      <c r="K1951" s="48">
        <v>0</v>
      </c>
      <c r="L1951" s="49">
        <v>5925.76</v>
      </c>
      <c r="M1951" s="49">
        <v>0</v>
      </c>
      <c r="N1951" s="10">
        <v>0</v>
      </c>
      <c r="O1951" s="10">
        <v>0</v>
      </c>
      <c r="P1951" s="10">
        <v>0</v>
      </c>
      <c r="Q1951" s="10">
        <v>0</v>
      </c>
      <c r="R1951" s="10">
        <v>430</v>
      </c>
      <c r="S1951" s="10">
        <v>0</v>
      </c>
      <c r="T1951" s="50">
        <f t="shared" si="103"/>
        <v>493.81333333333333</v>
      </c>
      <c r="U1951" s="50">
        <f t="shared" si="103"/>
        <v>0</v>
      </c>
      <c r="V1951" s="50">
        <f t="shared" si="103"/>
        <v>0</v>
      </c>
      <c r="W1951" s="50">
        <f t="shared" si="103"/>
        <v>0</v>
      </c>
      <c r="X1951" s="50">
        <f t="shared" si="101"/>
        <v>0</v>
      </c>
      <c r="Y1951" s="50">
        <f t="shared" si="101"/>
        <v>0</v>
      </c>
      <c r="Z1951" s="50">
        <f t="shared" si="101"/>
        <v>35.833333333333336</v>
      </c>
      <c r="AA1951" s="50">
        <f t="shared" si="101"/>
        <v>0</v>
      </c>
      <c r="AB1951" s="50">
        <f t="shared" si="102"/>
        <v>529.64666666666665</v>
      </c>
      <c r="AC1951" s="48" t="str">
        <f>VLOOKUP(ПРОДАЖИ!C:C,'ИЗ ОСНОВЫ НОМЕНКЛАТУР'!D:E,2,0)</f>
        <v>Крепежные системы</v>
      </c>
      <c r="AD1951" s="48" t="str">
        <f>VLOOKUP(C:C,'ИЗ ОСНОВЫ НОМЕНКЛАТУР'!D:F,3,0)</f>
        <v>Заглушки для минификсов</v>
      </c>
      <c r="AE1951" s="48" t="str">
        <f>VLOOKUP(C:C,'ИЗ ОСНОВЫ НОМЕНКЛАТУР'!D:H,5,0)</f>
        <v>C</v>
      </c>
    </row>
    <row r="1952" spans="1:31" ht="9.6" customHeight="1" x14ac:dyDescent="0.2">
      <c r="A1952" s="45" t="s">
        <v>1654</v>
      </c>
      <c r="B1952" s="11"/>
      <c r="C1952" s="11" t="s">
        <v>1952</v>
      </c>
      <c r="D1952" s="44">
        <v>3445</v>
      </c>
      <c r="E1952" s="44">
        <v>0</v>
      </c>
      <c r="F1952" s="48">
        <v>0</v>
      </c>
      <c r="G1952" s="48">
        <v>0</v>
      </c>
      <c r="H1952" s="44">
        <v>0</v>
      </c>
      <c r="I1952" s="44">
        <v>0</v>
      </c>
      <c r="J1952" s="44">
        <v>1100</v>
      </c>
      <c r="K1952" s="48">
        <v>0</v>
      </c>
      <c r="L1952" s="49">
        <v>2580.4699999999998</v>
      </c>
      <c r="M1952" s="49">
        <v>0</v>
      </c>
      <c r="N1952" s="10">
        <v>0</v>
      </c>
      <c r="O1952" s="10">
        <v>0</v>
      </c>
      <c r="P1952" s="10">
        <v>0</v>
      </c>
      <c r="Q1952" s="10">
        <v>0</v>
      </c>
      <c r="R1952" s="10">
        <v>473</v>
      </c>
      <c r="S1952" s="10">
        <v>0</v>
      </c>
      <c r="T1952" s="50">
        <f t="shared" si="103"/>
        <v>215.03916666666666</v>
      </c>
      <c r="U1952" s="50">
        <f t="shared" si="103"/>
        <v>0</v>
      </c>
      <c r="V1952" s="50">
        <f t="shared" si="103"/>
        <v>0</v>
      </c>
      <c r="W1952" s="50">
        <f t="shared" si="103"/>
        <v>0</v>
      </c>
      <c r="X1952" s="50">
        <f t="shared" si="101"/>
        <v>0</v>
      </c>
      <c r="Y1952" s="50">
        <f t="shared" si="101"/>
        <v>0</v>
      </c>
      <c r="Z1952" s="50">
        <f t="shared" si="101"/>
        <v>39.416666666666664</v>
      </c>
      <c r="AA1952" s="50">
        <f t="shared" si="101"/>
        <v>0</v>
      </c>
      <c r="AB1952" s="50">
        <f t="shared" si="102"/>
        <v>254.45583333333332</v>
      </c>
      <c r="AC1952" s="48" t="str">
        <f>VLOOKUP(ПРОДАЖИ!C:C,'ИЗ ОСНОВЫ НОМЕНКЛАТУР'!D:E,2,0)</f>
        <v>Крепежные системы</v>
      </c>
      <c r="AD1952" s="48" t="str">
        <f>VLOOKUP(C:C,'ИЗ ОСНОВЫ НОМЕНКЛАТУР'!D:F,3,0)</f>
        <v>Заглушки для минификсов</v>
      </c>
      <c r="AE1952" s="48" t="str">
        <f>VLOOKUP(C:C,'ИЗ ОСНОВЫ НОМЕНКЛАТУР'!D:H,5,0)</f>
        <v>C</v>
      </c>
    </row>
    <row r="1953" spans="1:31" ht="9.6" customHeight="1" x14ac:dyDescent="0.2">
      <c r="A1953" s="45" t="s">
        <v>1654</v>
      </c>
      <c r="B1953" s="46" t="s">
        <v>1953</v>
      </c>
      <c r="C1953" s="46"/>
      <c r="D1953" s="44">
        <v>0</v>
      </c>
      <c r="E1953" s="44">
        <v>0</v>
      </c>
      <c r="F1953" s="48">
        <v>0</v>
      </c>
      <c r="G1953" s="48">
        <v>0</v>
      </c>
      <c r="H1953" s="44">
        <v>0</v>
      </c>
      <c r="I1953" s="44">
        <v>0</v>
      </c>
      <c r="J1953" s="44">
        <v>0</v>
      </c>
      <c r="K1953" s="48">
        <v>0</v>
      </c>
      <c r="L1953" s="49">
        <v>0</v>
      </c>
      <c r="M1953" s="49">
        <v>0</v>
      </c>
      <c r="N1953" s="10">
        <v>0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50">
        <f t="shared" si="103"/>
        <v>0</v>
      </c>
      <c r="U1953" s="50">
        <f t="shared" si="103"/>
        <v>0</v>
      </c>
      <c r="V1953" s="50">
        <f t="shared" si="103"/>
        <v>0</v>
      </c>
      <c r="W1953" s="50">
        <f t="shared" si="103"/>
        <v>0</v>
      </c>
      <c r="X1953" s="50">
        <f t="shared" si="101"/>
        <v>0</v>
      </c>
      <c r="Y1953" s="50">
        <f t="shared" si="101"/>
        <v>0</v>
      </c>
      <c r="Z1953" s="50">
        <f t="shared" si="101"/>
        <v>0</v>
      </c>
      <c r="AA1953" s="50">
        <f t="shared" si="101"/>
        <v>0</v>
      </c>
      <c r="AB1953" s="50">
        <f t="shared" si="102"/>
        <v>0</v>
      </c>
      <c r="AC1953" s="48" t="e">
        <f>VLOOKUP(ПРОДАЖИ!C:C,'ИЗ ОСНОВЫ НОМЕНКЛАТУР'!D:E,2,0)</f>
        <v>#N/A</v>
      </c>
      <c r="AD1953" s="48" t="e">
        <f>VLOOKUP(C:C,'ИЗ ОСНОВЫ НОМЕНКЛАТУР'!D:F,3,0)</f>
        <v>#N/A</v>
      </c>
      <c r="AE1953" s="48" t="e">
        <f>VLOOKUP(C:C,'ИЗ ОСНОВЫ НОМЕНКЛАТУР'!D:H,5,0)</f>
        <v>#N/A</v>
      </c>
    </row>
    <row r="1954" spans="1:31" ht="9.6" customHeight="1" x14ac:dyDescent="0.2">
      <c r="A1954" s="45" t="s">
        <v>1654</v>
      </c>
      <c r="B1954" s="11"/>
      <c r="C1954" s="11" t="s">
        <v>1954</v>
      </c>
      <c r="D1954" s="44">
        <v>1537</v>
      </c>
      <c r="E1954" s="44">
        <v>518</v>
      </c>
      <c r="F1954" s="48">
        <v>435</v>
      </c>
      <c r="G1954" s="48">
        <v>0</v>
      </c>
      <c r="H1954" s="44">
        <v>302</v>
      </c>
      <c r="I1954" s="44">
        <v>1620</v>
      </c>
      <c r="J1954" s="44">
        <v>24</v>
      </c>
      <c r="K1954" s="48">
        <v>7</v>
      </c>
      <c r="L1954" s="49">
        <v>96778.82</v>
      </c>
      <c r="M1954" s="49">
        <v>32537.83</v>
      </c>
      <c r="N1954" s="10">
        <v>30503.71</v>
      </c>
      <c r="O1954" s="10">
        <v>0</v>
      </c>
      <c r="P1954" s="10">
        <v>15135.85</v>
      </c>
      <c r="Q1954" s="10">
        <v>85832.17</v>
      </c>
      <c r="R1954" s="10">
        <v>1395.09</v>
      </c>
      <c r="S1954" s="10">
        <v>407.46</v>
      </c>
      <c r="T1954" s="50">
        <f t="shared" si="103"/>
        <v>8064.9016666666676</v>
      </c>
      <c r="U1954" s="50">
        <f t="shared" si="103"/>
        <v>2711.4858333333336</v>
      </c>
      <c r="V1954" s="50">
        <f t="shared" si="103"/>
        <v>2541.9758333333334</v>
      </c>
      <c r="W1954" s="50">
        <f t="shared" si="103"/>
        <v>0</v>
      </c>
      <c r="X1954" s="50">
        <f t="shared" si="101"/>
        <v>1261.3208333333334</v>
      </c>
      <c r="Y1954" s="50">
        <f t="shared" si="101"/>
        <v>7152.6808333333329</v>
      </c>
      <c r="Z1954" s="50">
        <f t="shared" si="101"/>
        <v>116.25749999999999</v>
      </c>
      <c r="AA1954" s="50">
        <f t="shared" si="101"/>
        <v>33.954999999999998</v>
      </c>
      <c r="AB1954" s="50">
        <f t="shared" si="102"/>
        <v>21882.577500000003</v>
      </c>
      <c r="AC1954" s="48" t="str">
        <f>VLOOKUP(ПРОДАЖИ!C:C,'ИЗ ОСНОВЫ НОМЕНКЛАТУР'!D:E,2,0)</f>
        <v>Крепежные системы</v>
      </c>
      <c r="AD1954" s="48" t="str">
        <f>VLOOKUP(C:C,'ИЗ ОСНОВЫ НОМЕНКЛАТУР'!D:F,3,0)</f>
        <v>Заглушки на стол</v>
      </c>
      <c r="AE1954" s="48" t="str">
        <f>VLOOKUP(C:C,'ИЗ ОСНОВЫ НОМЕНКЛАТУР'!D:H,5,0)</f>
        <v>C</v>
      </c>
    </row>
    <row r="1955" spans="1:31" ht="9.6" customHeight="1" x14ac:dyDescent="0.2">
      <c r="A1955" s="45" t="s">
        <v>1654</v>
      </c>
      <c r="B1955" s="11"/>
      <c r="C1955" s="11" t="s">
        <v>1955</v>
      </c>
      <c r="D1955" s="44">
        <v>1048</v>
      </c>
      <c r="E1955" s="44">
        <v>0</v>
      </c>
      <c r="F1955" s="48">
        <v>732</v>
      </c>
      <c r="G1955" s="48">
        <v>0</v>
      </c>
      <c r="H1955" s="44">
        <v>216</v>
      </c>
      <c r="I1955" s="44">
        <v>50</v>
      </c>
      <c r="J1955" s="44">
        <v>34</v>
      </c>
      <c r="K1955" s="48">
        <v>0</v>
      </c>
      <c r="L1955" s="49">
        <v>58754.49</v>
      </c>
      <c r="M1955" s="49">
        <v>0</v>
      </c>
      <c r="N1955" s="10">
        <v>35672.51</v>
      </c>
      <c r="O1955" s="10">
        <v>0</v>
      </c>
      <c r="P1955" s="10">
        <v>12052.59</v>
      </c>
      <c r="Q1955" s="10">
        <v>2928.64</v>
      </c>
      <c r="R1955" s="10">
        <v>1972.26</v>
      </c>
      <c r="S1955" s="10">
        <v>0</v>
      </c>
      <c r="T1955" s="50">
        <f t="shared" si="103"/>
        <v>4896.2074999999995</v>
      </c>
      <c r="U1955" s="50">
        <f t="shared" si="103"/>
        <v>0</v>
      </c>
      <c r="V1955" s="50">
        <f t="shared" si="103"/>
        <v>2972.709166666667</v>
      </c>
      <c r="W1955" s="50">
        <f t="shared" si="103"/>
        <v>0</v>
      </c>
      <c r="X1955" s="50">
        <f t="shared" si="101"/>
        <v>1004.3825000000001</v>
      </c>
      <c r="Y1955" s="50">
        <f t="shared" si="101"/>
        <v>244.05333333333331</v>
      </c>
      <c r="Z1955" s="50">
        <f t="shared" si="101"/>
        <v>164.35499999999999</v>
      </c>
      <c r="AA1955" s="50">
        <f t="shared" si="101"/>
        <v>0</v>
      </c>
      <c r="AB1955" s="50">
        <f t="shared" si="102"/>
        <v>9281.7074999999986</v>
      </c>
      <c r="AC1955" s="48" t="str">
        <f>VLOOKUP(ПРОДАЖИ!C:C,'ИЗ ОСНОВЫ НОМЕНКЛАТУР'!D:E,2,0)</f>
        <v>Крепежные системы</v>
      </c>
      <c r="AD1955" s="48" t="str">
        <f>VLOOKUP(C:C,'ИЗ ОСНОВЫ НОМЕНКЛАТУР'!D:F,3,0)</f>
        <v>Заглушки на стол</v>
      </c>
      <c r="AE1955" s="48" t="str">
        <f>VLOOKUP(C:C,'ИЗ ОСНОВЫ НОМЕНКЛАТУР'!D:H,5,0)</f>
        <v>C</v>
      </c>
    </row>
    <row r="1956" spans="1:31" ht="9.6" customHeight="1" x14ac:dyDescent="0.2">
      <c r="A1956" s="45" t="s">
        <v>1654</v>
      </c>
      <c r="B1956" s="11"/>
      <c r="C1956" s="11" t="s">
        <v>1956</v>
      </c>
      <c r="D1956" s="44">
        <v>537</v>
      </c>
      <c r="E1956" s="44">
        <v>0</v>
      </c>
      <c r="F1956" s="48">
        <v>71</v>
      </c>
      <c r="G1956" s="48">
        <v>0</v>
      </c>
      <c r="H1956" s="44">
        <v>151</v>
      </c>
      <c r="I1956" s="44">
        <v>50</v>
      </c>
      <c r="J1956" s="44">
        <v>76</v>
      </c>
      <c r="K1956" s="48">
        <v>40</v>
      </c>
      <c r="L1956" s="49">
        <v>30164.11</v>
      </c>
      <c r="M1956" s="49">
        <v>0</v>
      </c>
      <c r="N1956" s="10">
        <v>3380.09</v>
      </c>
      <c r="O1956" s="10">
        <v>0</v>
      </c>
      <c r="P1956" s="10">
        <v>9166.24</v>
      </c>
      <c r="Q1956" s="10">
        <v>3002.29</v>
      </c>
      <c r="R1956" s="10">
        <v>4408</v>
      </c>
      <c r="S1956" s="10">
        <v>2320</v>
      </c>
      <c r="T1956" s="50">
        <f t="shared" si="103"/>
        <v>2513.6758333333332</v>
      </c>
      <c r="U1956" s="50">
        <f t="shared" si="103"/>
        <v>0</v>
      </c>
      <c r="V1956" s="50">
        <f t="shared" si="103"/>
        <v>281.67416666666668</v>
      </c>
      <c r="W1956" s="50">
        <f t="shared" si="103"/>
        <v>0</v>
      </c>
      <c r="X1956" s="50">
        <f t="shared" si="101"/>
        <v>763.85333333333335</v>
      </c>
      <c r="Y1956" s="50">
        <f t="shared" si="101"/>
        <v>250.19083333333333</v>
      </c>
      <c r="Z1956" s="50">
        <f t="shared" si="101"/>
        <v>367.33333333333331</v>
      </c>
      <c r="AA1956" s="50">
        <f t="shared" si="101"/>
        <v>193.33333333333334</v>
      </c>
      <c r="AB1956" s="50">
        <f t="shared" si="102"/>
        <v>4370.060833333333</v>
      </c>
      <c r="AC1956" s="48" t="str">
        <f>VLOOKUP(ПРОДАЖИ!C:C,'ИЗ ОСНОВЫ НОМЕНКЛАТУР'!D:E,2,0)</f>
        <v>Крепежные системы</v>
      </c>
      <c r="AD1956" s="48" t="str">
        <f>VLOOKUP(C:C,'ИЗ ОСНОВЫ НОМЕНКЛАТУР'!D:F,3,0)</f>
        <v>Заглушки на стол</v>
      </c>
      <c r="AE1956" s="48" t="str">
        <f>VLOOKUP(C:C,'ИЗ ОСНОВЫ НОМЕНКЛАТУР'!D:H,5,0)</f>
        <v>C</v>
      </c>
    </row>
    <row r="1957" spans="1:31" ht="9.6" customHeight="1" x14ac:dyDescent="0.2">
      <c r="A1957" s="45" t="s">
        <v>1654</v>
      </c>
      <c r="B1957" s="11"/>
      <c r="C1957" s="11" t="s">
        <v>1957</v>
      </c>
      <c r="D1957" s="44">
        <v>429</v>
      </c>
      <c r="E1957" s="44">
        <v>0</v>
      </c>
      <c r="F1957" s="48">
        <v>34</v>
      </c>
      <c r="G1957" s="48">
        <v>0</v>
      </c>
      <c r="H1957" s="44">
        <v>347</v>
      </c>
      <c r="I1957" s="44">
        <v>0</v>
      </c>
      <c r="J1957" s="44">
        <v>32</v>
      </c>
      <c r="K1957" s="48">
        <v>0</v>
      </c>
      <c r="L1957" s="49">
        <v>22830.47</v>
      </c>
      <c r="M1957" s="49">
        <v>0</v>
      </c>
      <c r="N1957" s="10">
        <v>1954.87</v>
      </c>
      <c r="O1957" s="10">
        <v>0</v>
      </c>
      <c r="P1957" s="10">
        <v>21084.52</v>
      </c>
      <c r="Q1957" s="10">
        <v>0</v>
      </c>
      <c r="R1957" s="10">
        <v>1857.32</v>
      </c>
      <c r="S1957" s="10">
        <v>0</v>
      </c>
      <c r="T1957" s="50">
        <f t="shared" si="103"/>
        <v>1902.5391666666667</v>
      </c>
      <c r="U1957" s="50">
        <f t="shared" si="103"/>
        <v>0</v>
      </c>
      <c r="V1957" s="50">
        <f t="shared" si="103"/>
        <v>162.90583333333333</v>
      </c>
      <c r="W1957" s="50">
        <f t="shared" si="103"/>
        <v>0</v>
      </c>
      <c r="X1957" s="50">
        <f t="shared" si="101"/>
        <v>1757.0433333333333</v>
      </c>
      <c r="Y1957" s="50">
        <f t="shared" si="101"/>
        <v>0</v>
      </c>
      <c r="Z1957" s="50">
        <f t="shared" si="101"/>
        <v>154.77666666666667</v>
      </c>
      <c r="AA1957" s="50">
        <f t="shared" si="101"/>
        <v>0</v>
      </c>
      <c r="AB1957" s="50">
        <f t="shared" si="102"/>
        <v>3977.2650000000003</v>
      </c>
      <c r="AC1957" s="48" t="str">
        <f>VLOOKUP(ПРОДАЖИ!C:C,'ИЗ ОСНОВЫ НОМЕНКЛАТУР'!D:E,2,0)</f>
        <v>Крепежные системы</v>
      </c>
      <c r="AD1957" s="48" t="str">
        <f>VLOOKUP(C:C,'ИЗ ОСНОВЫ НОМЕНКЛАТУР'!D:F,3,0)</f>
        <v>Заглушки на стол</v>
      </c>
      <c r="AE1957" s="48" t="str">
        <f>VLOOKUP(C:C,'ИЗ ОСНОВЫ НОМЕНКЛАТУР'!D:H,5,0)</f>
        <v>C</v>
      </c>
    </row>
    <row r="1958" spans="1:31" ht="9.6" customHeight="1" x14ac:dyDescent="0.2">
      <c r="A1958" s="45" t="s">
        <v>1654</v>
      </c>
      <c r="B1958" s="11"/>
      <c r="C1958" s="11" t="s">
        <v>1958</v>
      </c>
      <c r="D1958" s="44">
        <v>0</v>
      </c>
      <c r="E1958" s="44">
        <v>0</v>
      </c>
      <c r="F1958" s="48">
        <v>3</v>
      </c>
      <c r="G1958" s="48">
        <v>0</v>
      </c>
      <c r="H1958" s="44">
        <v>0</v>
      </c>
      <c r="I1958" s="44">
        <v>0</v>
      </c>
      <c r="J1958" s="44">
        <v>0</v>
      </c>
      <c r="K1958" s="48">
        <v>0</v>
      </c>
      <c r="L1958" s="49">
        <v>0</v>
      </c>
      <c r="M1958" s="49">
        <v>0</v>
      </c>
      <c r="N1958" s="10">
        <v>148.08000000000001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50">
        <f t="shared" si="103"/>
        <v>0</v>
      </c>
      <c r="U1958" s="50">
        <f t="shared" si="103"/>
        <v>0</v>
      </c>
      <c r="V1958" s="50">
        <f t="shared" si="103"/>
        <v>12.340000000000002</v>
      </c>
      <c r="W1958" s="50">
        <f t="shared" si="103"/>
        <v>0</v>
      </c>
      <c r="X1958" s="50">
        <f t="shared" si="101"/>
        <v>0</v>
      </c>
      <c r="Y1958" s="50">
        <f t="shared" si="101"/>
        <v>0</v>
      </c>
      <c r="Z1958" s="50">
        <f t="shared" si="101"/>
        <v>0</v>
      </c>
      <c r="AA1958" s="50">
        <f t="shared" si="101"/>
        <v>0</v>
      </c>
      <c r="AB1958" s="50">
        <f t="shared" si="102"/>
        <v>12.340000000000002</v>
      </c>
      <c r="AC1958" s="48" t="str">
        <f>VLOOKUP(ПРОДАЖИ!C:C,'ИЗ ОСНОВЫ НОМЕНКЛАТУР'!D:E,2,0)</f>
        <v>Крепежные системы</v>
      </c>
      <c r="AD1958" s="48" t="str">
        <f>VLOOKUP(C:C,'ИЗ ОСНОВЫ НОМЕНКЛАТУР'!D:F,3,0)</f>
        <v>Заглушки на стол</v>
      </c>
      <c r="AE1958" s="48" t="str">
        <f>VLOOKUP(C:C,'ИЗ ОСНОВЫ НОМЕНКЛАТУР'!D:H,5,0)</f>
        <v>C</v>
      </c>
    </row>
    <row r="1959" spans="1:31" ht="9.6" customHeight="1" x14ac:dyDescent="0.2">
      <c r="A1959" s="45" t="s">
        <v>1654</v>
      </c>
      <c r="B1959" s="11"/>
      <c r="C1959" s="11" t="s">
        <v>1959</v>
      </c>
      <c r="D1959" s="44">
        <v>0</v>
      </c>
      <c r="E1959" s="44">
        <v>7</v>
      </c>
      <c r="F1959" s="48">
        <v>0</v>
      </c>
      <c r="G1959" s="48">
        <v>0</v>
      </c>
      <c r="H1959" s="44">
        <v>0</v>
      </c>
      <c r="I1959" s="44">
        <v>0</v>
      </c>
      <c r="J1959" s="44">
        <v>0</v>
      </c>
      <c r="K1959" s="48">
        <v>0</v>
      </c>
      <c r="L1959" s="49">
        <v>0</v>
      </c>
      <c r="M1959" s="49">
        <v>383.25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50">
        <f t="shared" si="103"/>
        <v>0</v>
      </c>
      <c r="U1959" s="50">
        <f t="shared" si="103"/>
        <v>31.9375</v>
      </c>
      <c r="V1959" s="50">
        <f t="shared" si="103"/>
        <v>0</v>
      </c>
      <c r="W1959" s="50">
        <f t="shared" si="103"/>
        <v>0</v>
      </c>
      <c r="X1959" s="50">
        <f t="shared" si="101"/>
        <v>0</v>
      </c>
      <c r="Y1959" s="50">
        <f t="shared" si="101"/>
        <v>0</v>
      </c>
      <c r="Z1959" s="50">
        <f t="shared" si="101"/>
        <v>0</v>
      </c>
      <c r="AA1959" s="50">
        <f t="shared" si="101"/>
        <v>0</v>
      </c>
      <c r="AB1959" s="50">
        <f t="shared" si="102"/>
        <v>31.9375</v>
      </c>
      <c r="AC1959" s="48" t="str">
        <f>VLOOKUP(ПРОДАЖИ!C:C,'ИЗ ОСНОВЫ НОМЕНКЛАТУР'!D:E,2,0)</f>
        <v>Крепежные системы</v>
      </c>
      <c r="AD1959" s="48" t="str">
        <f>VLOOKUP(C:C,'ИЗ ОСНОВЫ НОМЕНКЛАТУР'!D:F,3,0)</f>
        <v>Заглушки на стол</v>
      </c>
      <c r="AE1959" s="48" t="str">
        <f>VLOOKUP(C:C,'ИЗ ОСНОВЫ НОМЕНКЛАТУР'!D:H,5,0)</f>
        <v>C</v>
      </c>
    </row>
    <row r="1960" spans="1:31" ht="9.6" customHeight="1" x14ac:dyDescent="0.2">
      <c r="A1960" s="45" t="s">
        <v>1654</v>
      </c>
      <c r="B1960" s="11"/>
      <c r="C1960" s="11" t="s">
        <v>1960</v>
      </c>
      <c r="D1960" s="44">
        <v>10</v>
      </c>
      <c r="E1960" s="44">
        <v>0</v>
      </c>
      <c r="F1960" s="48">
        <v>151</v>
      </c>
      <c r="G1960" s="48">
        <v>0</v>
      </c>
      <c r="H1960" s="44">
        <v>0</v>
      </c>
      <c r="I1960" s="44">
        <v>0</v>
      </c>
      <c r="J1960" s="44">
        <v>0</v>
      </c>
      <c r="K1960" s="48">
        <v>0</v>
      </c>
      <c r="L1960" s="49">
        <v>276.60000000000002</v>
      </c>
      <c r="M1960" s="49">
        <v>0</v>
      </c>
      <c r="N1960" s="10">
        <v>5800.09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50">
        <f t="shared" si="103"/>
        <v>23.05</v>
      </c>
      <c r="U1960" s="50">
        <f t="shared" si="103"/>
        <v>0</v>
      </c>
      <c r="V1960" s="50">
        <f t="shared" si="103"/>
        <v>483.34083333333336</v>
      </c>
      <c r="W1960" s="50">
        <f t="shared" si="103"/>
        <v>0</v>
      </c>
      <c r="X1960" s="50">
        <f t="shared" si="101"/>
        <v>0</v>
      </c>
      <c r="Y1960" s="50">
        <f t="shared" si="101"/>
        <v>0</v>
      </c>
      <c r="Z1960" s="50">
        <f t="shared" si="101"/>
        <v>0</v>
      </c>
      <c r="AA1960" s="50">
        <f t="shared" si="101"/>
        <v>0</v>
      </c>
      <c r="AB1960" s="50">
        <f t="shared" si="102"/>
        <v>506.39083333333338</v>
      </c>
      <c r="AC1960" s="48" t="str">
        <f>VLOOKUP(ПРОДАЖИ!C:C,'ИЗ ОСНОВЫ НОМЕНКЛАТУР'!D:E,2,0)</f>
        <v>Крепежные системы</v>
      </c>
      <c r="AD1960" s="48" t="str">
        <f>VLOOKUP(C:C,'ИЗ ОСНОВЫ НОМЕНКЛАТУР'!D:F,3,0)</f>
        <v>Заглушки на стол</v>
      </c>
      <c r="AE1960" s="48" t="str">
        <f>VLOOKUP(C:C,'ИЗ ОСНОВЫ НОМЕНКЛАТУР'!D:H,5,0)</f>
        <v>C</v>
      </c>
    </row>
    <row r="1961" spans="1:31" ht="9.6" customHeight="1" x14ac:dyDescent="0.2">
      <c r="A1961" s="45" t="s">
        <v>1654</v>
      </c>
      <c r="B1961" s="11"/>
      <c r="C1961" s="11" t="s">
        <v>1961</v>
      </c>
      <c r="D1961" s="44">
        <v>532</v>
      </c>
      <c r="E1961" s="44">
        <v>0</v>
      </c>
      <c r="F1961" s="48">
        <v>193</v>
      </c>
      <c r="G1961" s="48">
        <v>0</v>
      </c>
      <c r="H1961" s="44">
        <v>94</v>
      </c>
      <c r="I1961" s="44">
        <v>100</v>
      </c>
      <c r="J1961" s="44">
        <v>60</v>
      </c>
      <c r="K1961" s="48">
        <v>280</v>
      </c>
      <c r="L1961" s="49">
        <v>28551.84</v>
      </c>
      <c r="M1961" s="49">
        <v>0</v>
      </c>
      <c r="N1961" s="10">
        <v>11272.88</v>
      </c>
      <c r="O1961" s="10">
        <v>0</v>
      </c>
      <c r="P1961" s="10">
        <v>5695.19</v>
      </c>
      <c r="Q1961" s="10">
        <v>6091</v>
      </c>
      <c r="R1961" s="10">
        <v>3480</v>
      </c>
      <c r="S1961" s="10">
        <v>16240</v>
      </c>
      <c r="T1961" s="50">
        <f t="shared" si="103"/>
        <v>2379.3200000000002</v>
      </c>
      <c r="U1961" s="50">
        <f t="shared" si="103"/>
        <v>0</v>
      </c>
      <c r="V1961" s="50">
        <f t="shared" si="103"/>
        <v>939.40666666666664</v>
      </c>
      <c r="W1961" s="50">
        <f t="shared" si="103"/>
        <v>0</v>
      </c>
      <c r="X1961" s="50">
        <f t="shared" si="101"/>
        <v>474.59916666666663</v>
      </c>
      <c r="Y1961" s="50">
        <f t="shared" si="101"/>
        <v>507.58333333333331</v>
      </c>
      <c r="Z1961" s="50">
        <f t="shared" si="101"/>
        <v>290</v>
      </c>
      <c r="AA1961" s="50">
        <f t="shared" si="101"/>
        <v>1353.3333333333333</v>
      </c>
      <c r="AB1961" s="50">
        <f t="shared" si="102"/>
        <v>5944.2424999999994</v>
      </c>
      <c r="AC1961" s="48" t="str">
        <f>VLOOKUP(ПРОДАЖИ!C:C,'ИЗ ОСНОВЫ НОМЕНКЛАТУР'!D:E,2,0)</f>
        <v>Крепежные системы</v>
      </c>
      <c r="AD1961" s="48" t="str">
        <f>VLOOKUP(C:C,'ИЗ ОСНОВЫ НОМЕНКЛАТУР'!D:F,3,0)</f>
        <v>Заглушки на стол</v>
      </c>
      <c r="AE1961" s="48" t="str">
        <f>VLOOKUP(C:C,'ИЗ ОСНОВЫ НОМЕНКЛАТУР'!D:H,5,0)</f>
        <v>C</v>
      </c>
    </row>
    <row r="1962" spans="1:31" ht="9.6" customHeight="1" x14ac:dyDescent="0.2">
      <c r="A1962" s="45" t="s">
        <v>1654</v>
      </c>
      <c r="B1962" s="11"/>
      <c r="C1962" s="11" t="s">
        <v>1962</v>
      </c>
      <c r="D1962" s="44">
        <v>0</v>
      </c>
      <c r="E1962" s="44">
        <v>260</v>
      </c>
      <c r="F1962" s="48">
        <v>0</v>
      </c>
      <c r="G1962" s="48">
        <v>0</v>
      </c>
      <c r="H1962" s="44">
        <v>0</v>
      </c>
      <c r="I1962" s="44">
        <v>0</v>
      </c>
      <c r="J1962" s="44">
        <v>0</v>
      </c>
      <c r="K1962" s="48">
        <v>0</v>
      </c>
      <c r="L1962" s="49">
        <v>0</v>
      </c>
      <c r="M1962" s="49">
        <v>14240.2</v>
      </c>
      <c r="N1962" s="10">
        <v>0</v>
      </c>
      <c r="O1962" s="10">
        <v>0</v>
      </c>
      <c r="P1962" s="10">
        <v>0</v>
      </c>
      <c r="Q1962" s="10">
        <v>0</v>
      </c>
      <c r="R1962" s="10">
        <v>0</v>
      </c>
      <c r="S1962" s="10">
        <v>0</v>
      </c>
      <c r="T1962" s="50">
        <f t="shared" si="103"/>
        <v>0</v>
      </c>
      <c r="U1962" s="50">
        <f t="shared" si="103"/>
        <v>1186.6833333333334</v>
      </c>
      <c r="V1962" s="50">
        <f t="shared" si="103"/>
        <v>0</v>
      </c>
      <c r="W1962" s="50">
        <f t="shared" si="103"/>
        <v>0</v>
      </c>
      <c r="X1962" s="50">
        <f t="shared" si="101"/>
        <v>0</v>
      </c>
      <c r="Y1962" s="50">
        <f t="shared" si="101"/>
        <v>0</v>
      </c>
      <c r="Z1962" s="50">
        <f t="shared" si="101"/>
        <v>0</v>
      </c>
      <c r="AA1962" s="50">
        <f t="shared" si="101"/>
        <v>0</v>
      </c>
      <c r="AB1962" s="50">
        <f t="shared" si="102"/>
        <v>1186.6833333333334</v>
      </c>
      <c r="AC1962" s="48" t="str">
        <f>VLOOKUP(ПРОДАЖИ!C:C,'ИЗ ОСНОВЫ НОМЕНКЛАТУР'!D:E,2,0)</f>
        <v>Крепежные системы</v>
      </c>
      <c r="AD1962" s="48" t="str">
        <f>VLOOKUP(C:C,'ИЗ ОСНОВЫ НОМЕНКЛАТУР'!D:F,3,0)</f>
        <v>Заглушки на стол</v>
      </c>
      <c r="AE1962" s="48" t="str">
        <f>VLOOKUP(C:C,'ИЗ ОСНОВЫ НОМЕНКЛАТУР'!D:H,5,0)</f>
        <v>C</v>
      </c>
    </row>
    <row r="1963" spans="1:31" ht="9.6" customHeight="1" x14ac:dyDescent="0.2">
      <c r="A1963" s="45" t="s">
        <v>1654</v>
      </c>
      <c r="B1963" s="11"/>
      <c r="C1963" s="11" t="s">
        <v>1963</v>
      </c>
      <c r="D1963" s="44">
        <v>0</v>
      </c>
      <c r="E1963" s="44">
        <v>320</v>
      </c>
      <c r="F1963" s="48">
        <v>0</v>
      </c>
      <c r="G1963" s="48">
        <v>0</v>
      </c>
      <c r="H1963" s="44">
        <v>0</v>
      </c>
      <c r="I1963" s="44">
        <v>0</v>
      </c>
      <c r="J1963" s="44">
        <v>0</v>
      </c>
      <c r="K1963" s="48">
        <v>0</v>
      </c>
      <c r="L1963" s="49">
        <v>0</v>
      </c>
      <c r="M1963" s="49">
        <v>17488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50">
        <f t="shared" si="103"/>
        <v>0</v>
      </c>
      <c r="U1963" s="50">
        <f t="shared" si="103"/>
        <v>1457.3333333333333</v>
      </c>
      <c r="V1963" s="50">
        <f t="shared" si="103"/>
        <v>0</v>
      </c>
      <c r="W1963" s="50">
        <f t="shared" si="103"/>
        <v>0</v>
      </c>
      <c r="X1963" s="50">
        <f t="shared" si="101"/>
        <v>0</v>
      </c>
      <c r="Y1963" s="50">
        <f t="shared" si="101"/>
        <v>0</v>
      </c>
      <c r="Z1963" s="50">
        <f t="shared" si="101"/>
        <v>0</v>
      </c>
      <c r="AA1963" s="50">
        <f t="shared" si="101"/>
        <v>0</v>
      </c>
      <c r="AB1963" s="50">
        <f t="shared" si="102"/>
        <v>1457.3333333333333</v>
      </c>
      <c r="AC1963" s="48" t="str">
        <f>VLOOKUP(ПРОДАЖИ!C:C,'ИЗ ОСНОВЫ НОМЕНКЛАТУР'!D:E,2,0)</f>
        <v>Крепежные системы</v>
      </c>
      <c r="AD1963" s="48" t="str">
        <f>VLOOKUP(C:C,'ИЗ ОСНОВЫ НОМЕНКЛАТУР'!D:F,3,0)</f>
        <v>Заглушки на стол</v>
      </c>
      <c r="AE1963" s="48" t="str">
        <f>VLOOKUP(C:C,'ИЗ ОСНОВЫ НОМЕНКЛАТУР'!D:H,5,0)</f>
        <v>C</v>
      </c>
    </row>
    <row r="1964" spans="1:31" ht="9.6" customHeight="1" x14ac:dyDescent="0.2">
      <c r="A1964" s="45" t="s">
        <v>1654</v>
      </c>
      <c r="B1964" s="46" t="s">
        <v>1964</v>
      </c>
      <c r="C1964" s="46"/>
      <c r="D1964" s="44">
        <v>0</v>
      </c>
      <c r="E1964" s="44">
        <v>0</v>
      </c>
      <c r="F1964" s="48">
        <v>0</v>
      </c>
      <c r="G1964" s="48">
        <v>0</v>
      </c>
      <c r="H1964" s="44">
        <v>0</v>
      </c>
      <c r="I1964" s="44">
        <v>0</v>
      </c>
      <c r="J1964" s="44">
        <v>0</v>
      </c>
      <c r="K1964" s="48">
        <v>0</v>
      </c>
      <c r="L1964" s="49">
        <v>0</v>
      </c>
      <c r="M1964" s="49">
        <v>0</v>
      </c>
      <c r="N1964" s="10">
        <v>0</v>
      </c>
      <c r="O1964" s="10">
        <v>0</v>
      </c>
      <c r="P1964" s="10">
        <v>0</v>
      </c>
      <c r="Q1964" s="10">
        <v>0</v>
      </c>
      <c r="R1964" s="10">
        <v>0</v>
      </c>
      <c r="S1964" s="10">
        <v>0</v>
      </c>
      <c r="T1964" s="50">
        <f t="shared" si="103"/>
        <v>0</v>
      </c>
      <c r="U1964" s="50">
        <f t="shared" si="103"/>
        <v>0</v>
      </c>
      <c r="V1964" s="50">
        <f t="shared" si="103"/>
        <v>0</v>
      </c>
      <c r="W1964" s="50">
        <f t="shared" si="103"/>
        <v>0</v>
      </c>
      <c r="X1964" s="50">
        <f t="shared" si="101"/>
        <v>0</v>
      </c>
      <c r="Y1964" s="50">
        <f t="shared" si="101"/>
        <v>0</v>
      </c>
      <c r="Z1964" s="50">
        <f t="shared" si="101"/>
        <v>0</v>
      </c>
      <c r="AA1964" s="50">
        <f t="shared" si="101"/>
        <v>0</v>
      </c>
      <c r="AB1964" s="50">
        <f t="shared" si="102"/>
        <v>0</v>
      </c>
      <c r="AC1964" s="48" t="e">
        <f>VLOOKUP(ПРОДАЖИ!C:C,'ИЗ ОСНОВЫ НОМЕНКЛАТУР'!D:E,2,0)</f>
        <v>#N/A</v>
      </c>
      <c r="AD1964" s="48" t="e">
        <f>VLOOKUP(C:C,'ИЗ ОСНОВЫ НОМЕНКЛАТУР'!D:F,3,0)</f>
        <v>#N/A</v>
      </c>
      <c r="AE1964" s="48" t="e">
        <f>VLOOKUP(C:C,'ИЗ ОСНОВЫ НОМЕНКЛАТУР'!D:H,5,0)</f>
        <v>#N/A</v>
      </c>
    </row>
    <row r="1965" spans="1:31" ht="9.6" customHeight="1" x14ac:dyDescent="0.2">
      <c r="A1965" s="45" t="s">
        <v>1654</v>
      </c>
      <c r="B1965" s="11"/>
      <c r="C1965" s="11" t="s">
        <v>1965</v>
      </c>
      <c r="D1965" s="44">
        <v>0</v>
      </c>
      <c r="E1965" s="44">
        <v>0</v>
      </c>
      <c r="F1965" s="48">
        <v>4</v>
      </c>
      <c r="G1965" s="48">
        <v>0</v>
      </c>
      <c r="H1965" s="44">
        <v>0</v>
      </c>
      <c r="I1965" s="44">
        <v>0</v>
      </c>
      <c r="J1965" s="44">
        <v>0</v>
      </c>
      <c r="K1965" s="48">
        <v>0</v>
      </c>
      <c r="L1965" s="49">
        <v>0</v>
      </c>
      <c r="M1965" s="49">
        <v>0</v>
      </c>
      <c r="N1965" s="10">
        <v>105.88</v>
      </c>
      <c r="O1965" s="10">
        <v>0</v>
      </c>
      <c r="P1965" s="10">
        <v>0</v>
      </c>
      <c r="Q1965" s="10">
        <v>0</v>
      </c>
      <c r="R1965" s="10">
        <v>0</v>
      </c>
      <c r="S1965" s="10">
        <v>0</v>
      </c>
      <c r="T1965" s="50">
        <f t="shared" si="103"/>
        <v>0</v>
      </c>
      <c r="U1965" s="50">
        <f t="shared" si="103"/>
        <v>0</v>
      </c>
      <c r="V1965" s="50">
        <f t="shared" si="103"/>
        <v>8.8233333333333324</v>
      </c>
      <c r="W1965" s="50">
        <f t="shared" si="103"/>
        <v>0</v>
      </c>
      <c r="X1965" s="50">
        <f t="shared" si="101"/>
        <v>0</v>
      </c>
      <c r="Y1965" s="50">
        <f t="shared" si="101"/>
        <v>0</v>
      </c>
      <c r="Z1965" s="50">
        <f t="shared" si="101"/>
        <v>0</v>
      </c>
      <c r="AA1965" s="50">
        <f t="shared" si="101"/>
        <v>0</v>
      </c>
      <c r="AB1965" s="50">
        <f t="shared" si="102"/>
        <v>8.8233333333333324</v>
      </c>
      <c r="AC1965" s="48" t="str">
        <f>VLOOKUP(ПРОДАЖИ!C:C,'ИЗ ОСНОВЫ НОМЕНКЛАТУР'!D:E,2,0)</f>
        <v>Крепежные системы</v>
      </c>
      <c r="AD1965" s="48" t="str">
        <f>VLOOKUP(C:C,'ИЗ ОСНОВЫ НОМЕНКЛАТУР'!D:F,3,0)</f>
        <v>Заглушки на ящики</v>
      </c>
      <c r="AE1965" s="48" t="str">
        <f>VLOOKUP(C:C,'ИЗ ОСНОВЫ НОМЕНКЛАТУР'!D:H,5,0)</f>
        <v>C</v>
      </c>
    </row>
    <row r="1966" spans="1:31" ht="9.6" customHeight="1" x14ac:dyDescent="0.2">
      <c r="A1966" s="45" t="s">
        <v>1654</v>
      </c>
      <c r="B1966" s="11"/>
      <c r="C1966" s="11" t="s">
        <v>1966</v>
      </c>
      <c r="D1966" s="44">
        <v>0</v>
      </c>
      <c r="E1966" s="44">
        <v>220</v>
      </c>
      <c r="F1966" s="48">
        <v>334</v>
      </c>
      <c r="G1966" s="48">
        <v>0</v>
      </c>
      <c r="H1966" s="44">
        <v>0</v>
      </c>
      <c r="I1966" s="44">
        <v>0</v>
      </c>
      <c r="J1966" s="44">
        <v>0</v>
      </c>
      <c r="K1966" s="48">
        <v>0</v>
      </c>
      <c r="L1966" s="49">
        <v>0</v>
      </c>
      <c r="M1966" s="49">
        <v>4683.8</v>
      </c>
      <c r="N1966" s="10">
        <v>6348.98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50">
        <f t="shared" si="103"/>
        <v>0</v>
      </c>
      <c r="U1966" s="50">
        <f t="shared" si="103"/>
        <v>390.31666666666666</v>
      </c>
      <c r="V1966" s="50">
        <f t="shared" si="103"/>
        <v>529.08166666666659</v>
      </c>
      <c r="W1966" s="50">
        <f t="shared" si="103"/>
        <v>0</v>
      </c>
      <c r="X1966" s="50">
        <f t="shared" si="101"/>
        <v>0</v>
      </c>
      <c r="Y1966" s="50">
        <f t="shared" si="101"/>
        <v>0</v>
      </c>
      <c r="Z1966" s="50">
        <f t="shared" si="101"/>
        <v>0</v>
      </c>
      <c r="AA1966" s="50">
        <f t="shared" si="101"/>
        <v>0</v>
      </c>
      <c r="AB1966" s="50">
        <f t="shared" si="102"/>
        <v>919.39833333333331</v>
      </c>
      <c r="AC1966" s="48" t="str">
        <f>VLOOKUP(ПРОДАЖИ!C:C,'ИЗ ОСНОВЫ НОМЕНКЛАТУР'!D:E,2,0)</f>
        <v>Крепежные системы</v>
      </c>
      <c r="AD1966" s="48" t="str">
        <f>VLOOKUP(C:C,'ИЗ ОСНОВЫ НОМЕНКЛАТУР'!D:F,3,0)</f>
        <v>Заглушки на ящики</v>
      </c>
      <c r="AE1966" s="48" t="str">
        <f>VLOOKUP(C:C,'ИЗ ОСНОВЫ НОМЕНКЛАТУР'!D:H,5,0)</f>
        <v>C</v>
      </c>
    </row>
    <row r="1967" spans="1:31" ht="9.6" customHeight="1" x14ac:dyDescent="0.2">
      <c r="A1967" s="45" t="s">
        <v>1654</v>
      </c>
      <c r="B1967" s="11"/>
      <c r="C1967" s="11" t="s">
        <v>1967</v>
      </c>
      <c r="D1967" s="44">
        <v>0</v>
      </c>
      <c r="E1967" s="44">
        <v>320</v>
      </c>
      <c r="F1967" s="48">
        <v>0</v>
      </c>
      <c r="G1967" s="48">
        <v>0</v>
      </c>
      <c r="H1967" s="44">
        <v>0</v>
      </c>
      <c r="I1967" s="44">
        <v>0</v>
      </c>
      <c r="J1967" s="44">
        <v>0</v>
      </c>
      <c r="K1967" s="48">
        <v>0</v>
      </c>
      <c r="L1967" s="49">
        <v>0</v>
      </c>
      <c r="M1967" s="49">
        <v>39712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50">
        <f t="shared" si="103"/>
        <v>0</v>
      </c>
      <c r="U1967" s="50">
        <f t="shared" si="103"/>
        <v>3309.3333333333335</v>
      </c>
      <c r="V1967" s="50">
        <f t="shared" si="103"/>
        <v>0</v>
      </c>
      <c r="W1967" s="50">
        <f t="shared" si="103"/>
        <v>0</v>
      </c>
      <c r="X1967" s="50">
        <f t="shared" si="101"/>
        <v>0</v>
      </c>
      <c r="Y1967" s="50">
        <f t="shared" si="101"/>
        <v>0</v>
      </c>
      <c r="Z1967" s="50">
        <f t="shared" si="101"/>
        <v>0</v>
      </c>
      <c r="AA1967" s="50">
        <f t="shared" si="101"/>
        <v>0</v>
      </c>
      <c r="AB1967" s="50">
        <f t="shared" si="102"/>
        <v>3309.3333333333335</v>
      </c>
      <c r="AC1967" s="48" t="str">
        <f>VLOOKUP(ПРОДАЖИ!C:C,'ИЗ ОСНОВЫ НОМЕНКЛАТУР'!D:E,2,0)</f>
        <v>Крепежные системы</v>
      </c>
      <c r="AD1967" s="48" t="str">
        <f>VLOOKUP(C:C,'ИЗ ОСНОВЫ НОМЕНКЛАТУР'!D:F,3,0)</f>
        <v>Заглушки на ящики</v>
      </c>
      <c r="AE1967" s="48" t="str">
        <f>VLOOKUP(C:C,'ИЗ ОСНОВЫ НОМЕНКЛАТУР'!D:H,5,0)</f>
        <v>C</v>
      </c>
    </row>
    <row r="1968" spans="1:31" ht="9.6" customHeight="1" x14ac:dyDescent="0.2">
      <c r="A1968" s="45" t="s">
        <v>1654</v>
      </c>
      <c r="B1968" s="46" t="s">
        <v>1968</v>
      </c>
      <c r="C1968" s="46"/>
      <c r="D1968" s="44">
        <v>0</v>
      </c>
      <c r="E1968" s="44">
        <v>0</v>
      </c>
      <c r="F1968" s="48">
        <v>0</v>
      </c>
      <c r="G1968" s="48">
        <v>0</v>
      </c>
      <c r="H1968" s="44">
        <v>0</v>
      </c>
      <c r="I1968" s="44">
        <v>0</v>
      </c>
      <c r="J1968" s="44">
        <v>0</v>
      </c>
      <c r="K1968" s="48">
        <v>0</v>
      </c>
      <c r="L1968" s="49">
        <v>0</v>
      </c>
      <c r="M1968" s="49">
        <v>0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50">
        <f t="shared" si="103"/>
        <v>0</v>
      </c>
      <c r="U1968" s="50">
        <f t="shared" si="103"/>
        <v>0</v>
      </c>
      <c r="V1968" s="50">
        <f t="shared" si="103"/>
        <v>0</v>
      </c>
      <c r="W1968" s="50">
        <f t="shared" si="103"/>
        <v>0</v>
      </c>
      <c r="X1968" s="50">
        <f t="shared" si="101"/>
        <v>0</v>
      </c>
      <c r="Y1968" s="50">
        <f t="shared" si="101"/>
        <v>0</v>
      </c>
      <c r="Z1968" s="50">
        <f t="shared" si="101"/>
        <v>0</v>
      </c>
      <c r="AA1968" s="50">
        <f t="shared" si="101"/>
        <v>0</v>
      </c>
      <c r="AB1968" s="50">
        <f t="shared" si="102"/>
        <v>0</v>
      </c>
      <c r="AC1968" s="48" t="e">
        <f>VLOOKUP(ПРОДАЖИ!C:C,'ИЗ ОСНОВЫ НОМЕНКЛАТУР'!D:E,2,0)</f>
        <v>#N/A</v>
      </c>
      <c r="AD1968" s="48" t="e">
        <f>VLOOKUP(C:C,'ИЗ ОСНОВЫ НОМЕНКЛАТУР'!D:F,3,0)</f>
        <v>#N/A</v>
      </c>
      <c r="AE1968" s="48" t="e">
        <f>VLOOKUP(C:C,'ИЗ ОСНОВЫ НОМЕНКЛАТУР'!D:H,5,0)</f>
        <v>#N/A</v>
      </c>
    </row>
    <row r="1969" spans="1:31" ht="9.6" customHeight="1" x14ac:dyDescent="0.2">
      <c r="A1969" s="45" t="s">
        <v>1654</v>
      </c>
      <c r="B1969" s="46" t="s">
        <v>1969</v>
      </c>
      <c r="C1969" s="46"/>
      <c r="D1969" s="44">
        <v>0</v>
      </c>
      <c r="E1969" s="44">
        <v>0</v>
      </c>
      <c r="F1969" s="48">
        <v>0</v>
      </c>
      <c r="G1969" s="48">
        <v>0</v>
      </c>
      <c r="H1969" s="44">
        <v>0</v>
      </c>
      <c r="I1969" s="44">
        <v>0</v>
      </c>
      <c r="J1969" s="44">
        <v>0</v>
      </c>
      <c r="K1969" s="48">
        <v>0</v>
      </c>
      <c r="L1969" s="49">
        <v>0</v>
      </c>
      <c r="M1969" s="49">
        <v>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50">
        <f t="shared" si="103"/>
        <v>0</v>
      </c>
      <c r="U1969" s="50">
        <f t="shared" si="103"/>
        <v>0</v>
      </c>
      <c r="V1969" s="50">
        <f t="shared" si="103"/>
        <v>0</v>
      </c>
      <c r="W1969" s="50">
        <f t="shared" si="103"/>
        <v>0</v>
      </c>
      <c r="X1969" s="50">
        <f t="shared" si="101"/>
        <v>0</v>
      </c>
      <c r="Y1969" s="50">
        <f t="shared" si="101"/>
        <v>0</v>
      </c>
      <c r="Z1969" s="50">
        <f t="shared" si="101"/>
        <v>0</v>
      </c>
      <c r="AA1969" s="50">
        <f t="shared" si="101"/>
        <v>0</v>
      </c>
      <c r="AB1969" s="50">
        <f t="shared" si="102"/>
        <v>0</v>
      </c>
      <c r="AC1969" s="48" t="e">
        <f>VLOOKUP(ПРОДАЖИ!C:C,'ИЗ ОСНОВЫ НОМЕНКЛАТУР'!D:E,2,0)</f>
        <v>#N/A</v>
      </c>
      <c r="AD1969" s="48" t="e">
        <f>VLOOKUP(C:C,'ИЗ ОСНОВЫ НОМЕНКЛАТУР'!D:F,3,0)</f>
        <v>#N/A</v>
      </c>
      <c r="AE1969" s="48" t="e">
        <f>VLOOKUP(C:C,'ИЗ ОСНОВЫ НОМЕНКЛАТУР'!D:H,5,0)</f>
        <v>#N/A</v>
      </c>
    </row>
    <row r="1970" spans="1:31" ht="9.6" customHeight="1" x14ac:dyDescent="0.2">
      <c r="A1970" s="45" t="s">
        <v>1654</v>
      </c>
      <c r="B1970" s="11"/>
      <c r="C1970" s="11" t="s">
        <v>1970</v>
      </c>
      <c r="D1970" s="44">
        <v>12054</v>
      </c>
      <c r="E1970" s="44">
        <v>0</v>
      </c>
      <c r="F1970" s="48">
        <v>5416</v>
      </c>
      <c r="G1970" s="48">
        <v>0</v>
      </c>
      <c r="H1970" s="44">
        <v>2728</v>
      </c>
      <c r="I1970" s="44">
        <v>19000</v>
      </c>
      <c r="J1970" s="44">
        <v>3194</v>
      </c>
      <c r="K1970" s="48">
        <v>0</v>
      </c>
      <c r="L1970" s="49">
        <v>542805.26</v>
      </c>
      <c r="M1970" s="49">
        <v>0</v>
      </c>
      <c r="N1970" s="10">
        <v>243233.63</v>
      </c>
      <c r="O1970" s="10">
        <v>0</v>
      </c>
      <c r="P1970" s="10">
        <v>119709.14</v>
      </c>
      <c r="Q1970" s="10">
        <v>832903.12</v>
      </c>
      <c r="R1970" s="10">
        <v>133320.06</v>
      </c>
      <c r="S1970" s="10">
        <v>0</v>
      </c>
      <c r="T1970" s="50">
        <f t="shared" si="103"/>
        <v>45233.771666666667</v>
      </c>
      <c r="U1970" s="50">
        <f t="shared" si="103"/>
        <v>0</v>
      </c>
      <c r="V1970" s="50">
        <f t="shared" si="103"/>
        <v>20269.469166666666</v>
      </c>
      <c r="W1970" s="50">
        <f t="shared" si="103"/>
        <v>0</v>
      </c>
      <c r="X1970" s="50">
        <f t="shared" si="101"/>
        <v>9975.7616666666672</v>
      </c>
      <c r="Y1970" s="50">
        <f t="shared" si="101"/>
        <v>69408.593333333338</v>
      </c>
      <c r="Z1970" s="50">
        <f t="shared" si="101"/>
        <v>11110.004999999999</v>
      </c>
      <c r="AA1970" s="50">
        <f t="shared" si="101"/>
        <v>0</v>
      </c>
      <c r="AB1970" s="50">
        <f t="shared" si="102"/>
        <v>155997.60083333333</v>
      </c>
      <c r="AC1970" s="48" t="str">
        <f>VLOOKUP(ПРОДАЖИ!C:C,'ИЗ ОСНОВЫ НОМЕНКЛАТУР'!D:E,2,0)</f>
        <v>Крепежные системы</v>
      </c>
      <c r="AD1970" s="48" t="str">
        <f>VLOOKUP(C:C,'ИЗ ОСНОВЫ НОМЕНКЛАТУР'!D:F,3,0)</f>
        <v>Минификсы, рафиксы</v>
      </c>
      <c r="AE1970" s="48" t="str">
        <f>VLOOKUP(C:C,'ИЗ ОСНОВЫ НОМЕНКЛАТУР'!D:H,5,0)</f>
        <v>B</v>
      </c>
    </row>
    <row r="1971" spans="1:31" ht="9.6" customHeight="1" x14ac:dyDescent="0.2">
      <c r="A1971" s="45" t="s">
        <v>1654</v>
      </c>
      <c r="B1971" s="11"/>
      <c r="C1971" s="11" t="s">
        <v>1971</v>
      </c>
      <c r="D1971" s="44">
        <v>22157</v>
      </c>
      <c r="E1971" s="44">
        <v>2500</v>
      </c>
      <c r="F1971" s="48">
        <v>4960</v>
      </c>
      <c r="G1971" s="48">
        <v>0</v>
      </c>
      <c r="H1971" s="44">
        <v>1601</v>
      </c>
      <c r="I1971" s="44">
        <v>0</v>
      </c>
      <c r="J1971" s="44">
        <v>0</v>
      </c>
      <c r="K1971" s="48">
        <v>0</v>
      </c>
      <c r="L1971" s="49">
        <v>1648450.58</v>
      </c>
      <c r="M1971" s="49">
        <v>187500</v>
      </c>
      <c r="N1971" s="10">
        <v>385063.89</v>
      </c>
      <c r="O1971" s="10">
        <v>0</v>
      </c>
      <c r="P1971" s="10">
        <v>115432.1</v>
      </c>
      <c r="Q1971" s="10">
        <v>0</v>
      </c>
      <c r="R1971" s="10">
        <v>0</v>
      </c>
      <c r="S1971" s="10">
        <v>0</v>
      </c>
      <c r="T1971" s="50">
        <f t="shared" si="103"/>
        <v>137370.88166666668</v>
      </c>
      <c r="U1971" s="50">
        <f t="shared" si="103"/>
        <v>15625</v>
      </c>
      <c r="V1971" s="50">
        <f t="shared" si="103"/>
        <v>32088.657500000001</v>
      </c>
      <c r="W1971" s="50">
        <f t="shared" si="103"/>
        <v>0</v>
      </c>
      <c r="X1971" s="50">
        <f t="shared" si="101"/>
        <v>9619.3416666666672</v>
      </c>
      <c r="Y1971" s="50">
        <f t="shared" si="101"/>
        <v>0</v>
      </c>
      <c r="Z1971" s="50">
        <f t="shared" si="101"/>
        <v>0</v>
      </c>
      <c r="AA1971" s="50">
        <f t="shared" si="101"/>
        <v>0</v>
      </c>
      <c r="AB1971" s="50">
        <f t="shared" si="102"/>
        <v>194703.88083333336</v>
      </c>
      <c r="AC1971" s="48" t="str">
        <f>VLOOKUP(ПРОДАЖИ!C:C,'ИЗ ОСНОВЫ НОМЕНКЛАТУР'!D:E,2,0)</f>
        <v>Крепежные системы</v>
      </c>
      <c r="AD1971" s="48" t="str">
        <f>VLOOKUP(C:C,'ИЗ ОСНОВЫ НОМЕНКЛАТУР'!D:F,3,0)</f>
        <v>Минификсы, рафиксы</v>
      </c>
      <c r="AE1971" s="48" t="str">
        <f>VLOOKUP(C:C,'ИЗ ОСНОВЫ НОМЕНКЛАТУР'!D:H,5,0)</f>
        <v>B</v>
      </c>
    </row>
    <row r="1972" spans="1:31" ht="9.6" customHeight="1" x14ac:dyDescent="0.2">
      <c r="A1972" s="45" t="s">
        <v>1654</v>
      </c>
      <c r="B1972" s="11"/>
      <c r="C1972" s="11" t="s">
        <v>1972</v>
      </c>
      <c r="D1972" s="44">
        <v>7870</v>
      </c>
      <c r="E1972" s="44">
        <v>0</v>
      </c>
      <c r="F1972" s="48">
        <v>80</v>
      </c>
      <c r="G1972" s="48">
        <v>0</v>
      </c>
      <c r="H1972" s="44">
        <v>0</v>
      </c>
      <c r="I1972" s="44">
        <v>0</v>
      </c>
      <c r="J1972" s="44">
        <v>0</v>
      </c>
      <c r="K1972" s="48">
        <v>0</v>
      </c>
      <c r="L1972" s="49">
        <v>590892.1</v>
      </c>
      <c r="M1972" s="49">
        <v>0</v>
      </c>
      <c r="N1972" s="10">
        <v>6000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50">
        <f t="shared" si="103"/>
        <v>49241.008333333331</v>
      </c>
      <c r="U1972" s="50">
        <f t="shared" si="103"/>
        <v>0</v>
      </c>
      <c r="V1972" s="50">
        <f t="shared" si="103"/>
        <v>500</v>
      </c>
      <c r="W1972" s="50">
        <f t="shared" si="103"/>
        <v>0</v>
      </c>
      <c r="X1972" s="50">
        <f t="shared" si="101"/>
        <v>0</v>
      </c>
      <c r="Y1972" s="50">
        <f t="shared" si="101"/>
        <v>0</v>
      </c>
      <c r="Z1972" s="50">
        <f t="shared" si="101"/>
        <v>0</v>
      </c>
      <c r="AA1972" s="50">
        <f t="shared" si="101"/>
        <v>0</v>
      </c>
      <c r="AB1972" s="50">
        <f t="shared" si="102"/>
        <v>49741.008333333331</v>
      </c>
      <c r="AC1972" s="48" t="str">
        <f>VLOOKUP(ПРОДАЖИ!C:C,'ИЗ ОСНОВЫ НОМЕНКЛАТУР'!D:E,2,0)</f>
        <v>Крепежные системы</v>
      </c>
      <c r="AD1972" s="48" t="str">
        <f>VLOOKUP(C:C,'ИЗ ОСНОВЫ НОМЕНКЛАТУР'!D:F,3,0)</f>
        <v>Минификсы, рафиксы</v>
      </c>
      <c r="AE1972" s="48" t="str">
        <f>VLOOKUP(C:C,'ИЗ ОСНОВЫ НОМЕНКЛАТУР'!D:H,5,0)</f>
        <v>C</v>
      </c>
    </row>
    <row r="1973" spans="1:31" ht="9.6" customHeight="1" x14ac:dyDescent="0.2">
      <c r="A1973" s="45" t="s">
        <v>1654</v>
      </c>
      <c r="B1973" s="11"/>
      <c r="C1973" s="11" t="s">
        <v>1973</v>
      </c>
      <c r="D1973" s="44">
        <v>5432</v>
      </c>
      <c r="E1973" s="44">
        <v>0</v>
      </c>
      <c r="F1973" s="48">
        <v>440</v>
      </c>
      <c r="G1973" s="48">
        <v>0</v>
      </c>
      <c r="H1973" s="44">
        <v>0</v>
      </c>
      <c r="I1973" s="44">
        <v>0</v>
      </c>
      <c r="J1973" s="44">
        <v>0</v>
      </c>
      <c r="K1973" s="48">
        <v>0</v>
      </c>
      <c r="L1973" s="49">
        <v>400760.62</v>
      </c>
      <c r="M1973" s="49">
        <v>0</v>
      </c>
      <c r="N1973" s="10">
        <v>33000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50">
        <f t="shared" si="103"/>
        <v>33396.718333333331</v>
      </c>
      <c r="U1973" s="50">
        <f t="shared" si="103"/>
        <v>0</v>
      </c>
      <c r="V1973" s="50">
        <f t="shared" si="103"/>
        <v>2750</v>
      </c>
      <c r="W1973" s="50">
        <f t="shared" si="103"/>
        <v>0</v>
      </c>
      <c r="X1973" s="50">
        <f t="shared" si="101"/>
        <v>0</v>
      </c>
      <c r="Y1973" s="50">
        <f t="shared" si="101"/>
        <v>0</v>
      </c>
      <c r="Z1973" s="50">
        <f t="shared" si="101"/>
        <v>0</v>
      </c>
      <c r="AA1973" s="50">
        <f t="shared" si="101"/>
        <v>0</v>
      </c>
      <c r="AB1973" s="50">
        <f t="shared" si="102"/>
        <v>36146.718333333331</v>
      </c>
      <c r="AC1973" s="48" t="str">
        <f>VLOOKUP(ПРОДАЖИ!C:C,'ИЗ ОСНОВЫ НОМЕНКЛАТУР'!D:E,2,0)</f>
        <v>Крепежные системы</v>
      </c>
      <c r="AD1973" s="48" t="str">
        <f>VLOOKUP(C:C,'ИЗ ОСНОВЫ НОМЕНКЛАТУР'!D:F,3,0)</f>
        <v>Минификсы, рафиксы</v>
      </c>
      <c r="AE1973" s="48" t="str">
        <f>VLOOKUP(C:C,'ИЗ ОСНОВЫ НОМЕНКЛАТУР'!D:H,5,0)</f>
        <v>C</v>
      </c>
    </row>
    <row r="1974" spans="1:31" ht="9.6" customHeight="1" x14ac:dyDescent="0.2">
      <c r="A1974" s="45" t="s">
        <v>1654</v>
      </c>
      <c r="B1974" s="11"/>
      <c r="C1974" s="11" t="s">
        <v>1974</v>
      </c>
      <c r="D1974" s="44">
        <v>4862</v>
      </c>
      <c r="E1974" s="44">
        <v>0</v>
      </c>
      <c r="F1974" s="48">
        <v>660</v>
      </c>
      <c r="G1974" s="48">
        <v>0</v>
      </c>
      <c r="H1974" s="44">
        <v>0</v>
      </c>
      <c r="I1974" s="44">
        <v>0</v>
      </c>
      <c r="J1974" s="44">
        <v>0</v>
      </c>
      <c r="K1974" s="48">
        <v>0</v>
      </c>
      <c r="L1974" s="49">
        <v>351829.67</v>
      </c>
      <c r="M1974" s="49">
        <v>0</v>
      </c>
      <c r="N1974" s="10">
        <v>49500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50">
        <f t="shared" si="103"/>
        <v>29319.139166666664</v>
      </c>
      <c r="U1974" s="50">
        <f t="shared" si="103"/>
        <v>0</v>
      </c>
      <c r="V1974" s="50">
        <f t="shared" si="103"/>
        <v>4125</v>
      </c>
      <c r="W1974" s="50">
        <f t="shared" si="103"/>
        <v>0</v>
      </c>
      <c r="X1974" s="50">
        <f t="shared" si="101"/>
        <v>0</v>
      </c>
      <c r="Y1974" s="50">
        <f t="shared" si="101"/>
        <v>0</v>
      </c>
      <c r="Z1974" s="50">
        <f t="shared" si="101"/>
        <v>0</v>
      </c>
      <c r="AA1974" s="50">
        <f t="shared" si="101"/>
        <v>0</v>
      </c>
      <c r="AB1974" s="50">
        <f t="shared" si="102"/>
        <v>33444.13916666666</v>
      </c>
      <c r="AC1974" s="48" t="str">
        <f>VLOOKUP(ПРОДАЖИ!C:C,'ИЗ ОСНОВЫ НОМЕНКЛАТУР'!D:E,2,0)</f>
        <v>Крепежные системы</v>
      </c>
      <c r="AD1974" s="48" t="str">
        <f>VLOOKUP(C:C,'ИЗ ОСНОВЫ НОМЕНКЛАТУР'!D:F,3,0)</f>
        <v>Минификсы, рафиксы</v>
      </c>
      <c r="AE1974" s="48" t="str">
        <f>VLOOKUP(C:C,'ИЗ ОСНОВЫ НОМЕНКЛАТУР'!D:H,5,0)</f>
        <v>C</v>
      </c>
    </row>
    <row r="1975" spans="1:31" ht="9.6" customHeight="1" x14ac:dyDescent="0.2">
      <c r="A1975" s="45" t="s">
        <v>1654</v>
      </c>
      <c r="B1975" s="11"/>
      <c r="C1975" s="11" t="s">
        <v>1975</v>
      </c>
      <c r="D1975" s="44">
        <v>3300</v>
      </c>
      <c r="E1975" s="44">
        <v>0</v>
      </c>
      <c r="F1975" s="48">
        <v>120</v>
      </c>
      <c r="G1975" s="48">
        <v>0</v>
      </c>
      <c r="H1975" s="44">
        <v>0</v>
      </c>
      <c r="I1975" s="44">
        <v>0</v>
      </c>
      <c r="J1975" s="44">
        <v>0</v>
      </c>
      <c r="K1975" s="48">
        <v>0</v>
      </c>
      <c r="L1975" s="49">
        <v>256465.02</v>
      </c>
      <c r="M1975" s="49">
        <v>0</v>
      </c>
      <c r="N1975" s="10">
        <v>9000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50">
        <f t="shared" si="103"/>
        <v>21372.084999999999</v>
      </c>
      <c r="U1975" s="50">
        <f t="shared" si="103"/>
        <v>0</v>
      </c>
      <c r="V1975" s="50">
        <f t="shared" si="103"/>
        <v>750</v>
      </c>
      <c r="W1975" s="50">
        <f t="shared" si="103"/>
        <v>0</v>
      </c>
      <c r="X1975" s="50">
        <f t="shared" si="101"/>
        <v>0</v>
      </c>
      <c r="Y1975" s="50">
        <f t="shared" si="101"/>
        <v>0</v>
      </c>
      <c r="Z1975" s="50">
        <f t="shared" si="101"/>
        <v>0</v>
      </c>
      <c r="AA1975" s="50">
        <f t="shared" si="101"/>
        <v>0</v>
      </c>
      <c r="AB1975" s="50">
        <f t="shared" si="102"/>
        <v>22122.084999999999</v>
      </c>
      <c r="AC1975" s="48" t="str">
        <f>VLOOKUP(ПРОДАЖИ!C:C,'ИЗ ОСНОВЫ НОМЕНКЛАТУР'!D:E,2,0)</f>
        <v>Крепежные системы</v>
      </c>
      <c r="AD1975" s="48" t="str">
        <f>VLOOKUP(C:C,'ИЗ ОСНОВЫ НОМЕНКЛАТУР'!D:F,3,0)</f>
        <v>Минификсы, рафиксы</v>
      </c>
      <c r="AE1975" s="48" t="str">
        <f>VLOOKUP(C:C,'ИЗ ОСНОВЫ НОМЕНКЛАТУР'!D:H,5,0)</f>
        <v>C</v>
      </c>
    </row>
    <row r="1976" spans="1:31" ht="9.6" customHeight="1" x14ac:dyDescent="0.2">
      <c r="A1976" s="45" t="s">
        <v>1654</v>
      </c>
      <c r="B1976" s="11"/>
      <c r="C1976" s="11" t="s">
        <v>1976</v>
      </c>
      <c r="D1976" s="44">
        <v>3270</v>
      </c>
      <c r="E1976" s="44">
        <v>2500</v>
      </c>
      <c r="F1976" s="48">
        <v>0</v>
      </c>
      <c r="G1976" s="48">
        <v>0</v>
      </c>
      <c r="H1976" s="44">
        <v>1160</v>
      </c>
      <c r="I1976" s="44">
        <v>0</v>
      </c>
      <c r="J1976" s="44">
        <v>0</v>
      </c>
      <c r="K1976" s="48">
        <v>0</v>
      </c>
      <c r="L1976" s="49">
        <v>228900</v>
      </c>
      <c r="M1976" s="49">
        <v>187500</v>
      </c>
      <c r="N1976" s="10">
        <v>0</v>
      </c>
      <c r="O1976" s="10">
        <v>0</v>
      </c>
      <c r="P1976" s="10">
        <v>85161.64</v>
      </c>
      <c r="Q1976" s="10">
        <v>0</v>
      </c>
      <c r="R1976" s="10">
        <v>0</v>
      </c>
      <c r="S1976" s="10">
        <v>0</v>
      </c>
      <c r="T1976" s="50">
        <f t="shared" si="103"/>
        <v>19075</v>
      </c>
      <c r="U1976" s="50">
        <f t="shared" si="103"/>
        <v>15625</v>
      </c>
      <c r="V1976" s="50">
        <f t="shared" si="103"/>
        <v>0</v>
      </c>
      <c r="W1976" s="50">
        <f t="shared" si="103"/>
        <v>0</v>
      </c>
      <c r="X1976" s="50">
        <f t="shared" si="101"/>
        <v>7096.8033333333333</v>
      </c>
      <c r="Y1976" s="50">
        <f t="shared" si="101"/>
        <v>0</v>
      </c>
      <c r="Z1976" s="50">
        <f t="shared" si="101"/>
        <v>0</v>
      </c>
      <c r="AA1976" s="50">
        <f t="shared" si="101"/>
        <v>0</v>
      </c>
      <c r="AB1976" s="50">
        <f t="shared" si="102"/>
        <v>41796.80333333333</v>
      </c>
      <c r="AC1976" s="48" t="str">
        <f>VLOOKUP(ПРОДАЖИ!C:C,'ИЗ ОСНОВЫ НОМЕНКЛАТУР'!D:E,2,0)</f>
        <v>Крепежные системы</v>
      </c>
      <c r="AD1976" s="48" t="str">
        <f>VLOOKUP(C:C,'ИЗ ОСНОВЫ НОМЕНКЛАТУР'!D:F,3,0)</f>
        <v>Минификсы, рафиксы</v>
      </c>
      <c r="AE1976" s="48" t="str">
        <f>VLOOKUP(C:C,'ИЗ ОСНОВЫ НОМЕНКЛАТУР'!D:H,5,0)</f>
        <v>C</v>
      </c>
    </row>
    <row r="1977" spans="1:31" ht="9.6" customHeight="1" x14ac:dyDescent="0.2">
      <c r="A1977" s="45" t="s">
        <v>1654</v>
      </c>
      <c r="B1977" s="11"/>
      <c r="C1977" s="11" t="s">
        <v>1977</v>
      </c>
      <c r="D1977" s="44">
        <v>3462</v>
      </c>
      <c r="E1977" s="44">
        <v>0</v>
      </c>
      <c r="F1977" s="48">
        <v>5860</v>
      </c>
      <c r="G1977" s="48">
        <v>0</v>
      </c>
      <c r="H1977" s="44">
        <v>1812</v>
      </c>
      <c r="I1977" s="44">
        <v>0</v>
      </c>
      <c r="J1977" s="44">
        <v>0</v>
      </c>
      <c r="K1977" s="48">
        <v>0</v>
      </c>
      <c r="L1977" s="49">
        <v>43240.38</v>
      </c>
      <c r="M1977" s="49">
        <v>0</v>
      </c>
      <c r="N1977" s="10">
        <v>73479</v>
      </c>
      <c r="O1977" s="10">
        <v>0</v>
      </c>
      <c r="P1977" s="10">
        <v>22601.040000000001</v>
      </c>
      <c r="Q1977" s="10">
        <v>0</v>
      </c>
      <c r="R1977" s="10">
        <v>0</v>
      </c>
      <c r="S1977" s="10">
        <v>0</v>
      </c>
      <c r="T1977" s="50">
        <f t="shared" si="103"/>
        <v>3603.3649999999998</v>
      </c>
      <c r="U1977" s="50">
        <f t="shared" si="103"/>
        <v>0</v>
      </c>
      <c r="V1977" s="50">
        <f t="shared" si="103"/>
        <v>6123.25</v>
      </c>
      <c r="W1977" s="50">
        <f t="shared" si="103"/>
        <v>0</v>
      </c>
      <c r="X1977" s="50">
        <f t="shared" si="101"/>
        <v>1883.42</v>
      </c>
      <c r="Y1977" s="50">
        <f t="shared" si="101"/>
        <v>0</v>
      </c>
      <c r="Z1977" s="50">
        <f t="shared" si="101"/>
        <v>0</v>
      </c>
      <c r="AA1977" s="50">
        <f t="shared" ref="AA1977:AA2040" si="104">S1977/12</f>
        <v>0</v>
      </c>
      <c r="AB1977" s="50">
        <f t="shared" si="102"/>
        <v>11610.035</v>
      </c>
      <c r="AC1977" s="48" t="str">
        <f>VLOOKUP(ПРОДАЖИ!C:C,'ИЗ ОСНОВЫ НОМЕНКЛАТУР'!D:E,2,0)</f>
        <v>Крепежные системы</v>
      </c>
      <c r="AD1977" s="48" t="str">
        <f>VLOOKUP(C:C,'ИЗ ОСНОВЫ НОМЕНКЛАТУР'!D:F,3,0)</f>
        <v>Минификсы, рафиксы</v>
      </c>
      <c r="AE1977" s="48" t="str">
        <f>VLOOKUP(C:C,'ИЗ ОСНОВЫ НОМЕНКЛАТУР'!D:H,5,0)</f>
        <v>C</v>
      </c>
    </row>
    <row r="1978" spans="1:31" ht="9.6" customHeight="1" x14ac:dyDescent="0.2">
      <c r="A1978" s="45" t="s">
        <v>1654</v>
      </c>
      <c r="B1978" s="11"/>
      <c r="C1978" s="11" t="s">
        <v>1978</v>
      </c>
      <c r="D1978" s="44">
        <v>4222</v>
      </c>
      <c r="E1978" s="44">
        <v>0</v>
      </c>
      <c r="F1978" s="48">
        <v>1397</v>
      </c>
      <c r="G1978" s="48">
        <v>0</v>
      </c>
      <c r="H1978" s="44">
        <v>0</v>
      </c>
      <c r="I1978" s="44">
        <v>0</v>
      </c>
      <c r="J1978" s="44">
        <v>317</v>
      </c>
      <c r="K1978" s="48">
        <v>0</v>
      </c>
      <c r="L1978" s="49">
        <v>113933.15</v>
      </c>
      <c r="M1978" s="49">
        <v>0</v>
      </c>
      <c r="N1978" s="10">
        <v>35775.51</v>
      </c>
      <c r="O1978" s="10">
        <v>0</v>
      </c>
      <c r="P1978" s="10">
        <v>0</v>
      </c>
      <c r="Q1978" s="10">
        <v>0</v>
      </c>
      <c r="R1978" s="10">
        <v>7439.81</v>
      </c>
      <c r="S1978" s="10">
        <v>0</v>
      </c>
      <c r="T1978" s="50">
        <f t="shared" si="103"/>
        <v>9494.4291666666668</v>
      </c>
      <c r="U1978" s="50">
        <f t="shared" si="103"/>
        <v>0</v>
      </c>
      <c r="V1978" s="50">
        <f t="shared" si="103"/>
        <v>2981.2925</v>
      </c>
      <c r="W1978" s="50">
        <f t="shared" si="103"/>
        <v>0</v>
      </c>
      <c r="X1978" s="50">
        <f t="shared" si="103"/>
        <v>0</v>
      </c>
      <c r="Y1978" s="50">
        <f t="shared" si="103"/>
        <v>0</v>
      </c>
      <c r="Z1978" s="50">
        <f t="shared" si="103"/>
        <v>619.98416666666674</v>
      </c>
      <c r="AA1978" s="50">
        <f t="shared" si="104"/>
        <v>0</v>
      </c>
      <c r="AB1978" s="50">
        <f t="shared" si="102"/>
        <v>13095.705833333333</v>
      </c>
      <c r="AC1978" s="48" t="str">
        <f>VLOOKUP(ПРОДАЖИ!C:C,'ИЗ ОСНОВЫ НОМЕНКЛАТУР'!D:E,2,0)</f>
        <v>Крепежные системы</v>
      </c>
      <c r="AD1978" s="48" t="str">
        <f>VLOOKUP(C:C,'ИЗ ОСНОВЫ НОМЕНКЛАТУР'!D:F,3,0)</f>
        <v>Минификсы, рафиксы</v>
      </c>
      <c r="AE1978" s="48" t="str">
        <f>VLOOKUP(C:C,'ИЗ ОСНОВЫ НОМЕНКЛАТУР'!D:H,5,0)</f>
        <v>C</v>
      </c>
    </row>
    <row r="1979" spans="1:31" ht="9.6" customHeight="1" x14ac:dyDescent="0.2">
      <c r="A1979" s="45" t="s">
        <v>1654</v>
      </c>
      <c r="B1979" s="11"/>
      <c r="C1979" s="11" t="s">
        <v>1979</v>
      </c>
      <c r="D1979" s="44">
        <v>0</v>
      </c>
      <c r="E1979" s="44">
        <v>0</v>
      </c>
      <c r="F1979" s="48">
        <v>0</v>
      </c>
      <c r="G1979" s="48">
        <v>0</v>
      </c>
      <c r="H1979" s="44">
        <v>1500</v>
      </c>
      <c r="I1979" s="44">
        <v>0</v>
      </c>
      <c r="J1979" s="44">
        <v>155</v>
      </c>
      <c r="K1979" s="48">
        <v>0</v>
      </c>
      <c r="L1979" s="49">
        <v>0</v>
      </c>
      <c r="M1979" s="49">
        <v>0</v>
      </c>
      <c r="N1979" s="10">
        <v>0</v>
      </c>
      <c r="O1979" s="10">
        <v>0</v>
      </c>
      <c r="P1979" s="10">
        <v>73500</v>
      </c>
      <c r="Q1979" s="10">
        <v>0</v>
      </c>
      <c r="R1979" s="10">
        <v>4600.3999999999996</v>
      </c>
      <c r="S1979" s="10">
        <v>0</v>
      </c>
      <c r="T1979" s="50">
        <f t="shared" si="103"/>
        <v>0</v>
      </c>
      <c r="U1979" s="50">
        <f t="shared" si="103"/>
        <v>0</v>
      </c>
      <c r="V1979" s="50">
        <f t="shared" si="103"/>
        <v>0</v>
      </c>
      <c r="W1979" s="50">
        <f t="shared" si="103"/>
        <v>0</v>
      </c>
      <c r="X1979" s="50">
        <f t="shared" si="103"/>
        <v>6125</v>
      </c>
      <c r="Y1979" s="50">
        <f t="shared" si="103"/>
        <v>0</v>
      </c>
      <c r="Z1979" s="50">
        <f t="shared" si="103"/>
        <v>383.36666666666662</v>
      </c>
      <c r="AA1979" s="50">
        <f t="shared" si="104"/>
        <v>0</v>
      </c>
      <c r="AB1979" s="50">
        <f t="shared" si="102"/>
        <v>6508.3666666666668</v>
      </c>
      <c r="AC1979" s="48" t="str">
        <f>VLOOKUP(ПРОДАЖИ!C:C,'ИЗ ОСНОВЫ НОМЕНКЛАТУР'!D:E,2,0)</f>
        <v>Крепежные системы</v>
      </c>
      <c r="AD1979" s="48" t="str">
        <f>VLOOKUP(C:C,'ИЗ ОСНОВЫ НОМЕНКЛАТУР'!D:F,3,0)</f>
        <v>Минификсы, рафиксы</v>
      </c>
      <c r="AE1979" s="48" t="str">
        <f>VLOOKUP(C:C,'ИЗ ОСНОВЫ НОМЕНКЛАТУР'!D:H,5,0)</f>
        <v>C</v>
      </c>
    </row>
    <row r="1980" spans="1:31" ht="9.6" customHeight="1" x14ac:dyDescent="0.2">
      <c r="A1980" s="45" t="s">
        <v>1654</v>
      </c>
      <c r="B1980" s="11"/>
      <c r="C1980" s="11" t="s">
        <v>1980</v>
      </c>
      <c r="D1980" s="44">
        <v>921</v>
      </c>
      <c r="E1980" s="44">
        <v>0</v>
      </c>
      <c r="F1980" s="48">
        <v>0</v>
      </c>
      <c r="G1980" s="48">
        <v>0</v>
      </c>
      <c r="H1980" s="44">
        <v>0</v>
      </c>
      <c r="I1980" s="44">
        <v>0</v>
      </c>
      <c r="J1980" s="44">
        <v>0</v>
      </c>
      <c r="K1980" s="48">
        <v>0</v>
      </c>
      <c r="L1980" s="49">
        <v>73680</v>
      </c>
      <c r="M1980" s="49">
        <v>0</v>
      </c>
      <c r="N1980" s="10">
        <v>0</v>
      </c>
      <c r="O1980" s="10">
        <v>0</v>
      </c>
      <c r="P1980" s="10">
        <v>0</v>
      </c>
      <c r="Q1980" s="10">
        <v>0</v>
      </c>
      <c r="R1980" s="10">
        <v>0</v>
      </c>
      <c r="S1980" s="10">
        <v>0</v>
      </c>
      <c r="T1980" s="50">
        <f t="shared" si="103"/>
        <v>6140</v>
      </c>
      <c r="U1980" s="50">
        <f t="shared" si="103"/>
        <v>0</v>
      </c>
      <c r="V1980" s="50">
        <f t="shared" si="103"/>
        <v>0</v>
      </c>
      <c r="W1980" s="50">
        <f t="shared" si="103"/>
        <v>0</v>
      </c>
      <c r="X1980" s="50">
        <f t="shared" si="103"/>
        <v>0</v>
      </c>
      <c r="Y1980" s="50">
        <f t="shared" si="103"/>
        <v>0</v>
      </c>
      <c r="Z1980" s="50">
        <f t="shared" si="103"/>
        <v>0</v>
      </c>
      <c r="AA1980" s="50">
        <f t="shared" si="104"/>
        <v>0</v>
      </c>
      <c r="AB1980" s="50">
        <f t="shared" si="102"/>
        <v>6140</v>
      </c>
      <c r="AC1980" s="48" t="str">
        <f>VLOOKUP(ПРОДАЖИ!C:C,'ИЗ ОСНОВЫ НОМЕНКЛАТУР'!D:E,2,0)</f>
        <v>Крепежные системы</v>
      </c>
      <c r="AD1980" s="48" t="str">
        <f>VLOOKUP(C:C,'ИЗ ОСНОВЫ НОМЕНКЛАТУР'!D:F,3,0)</f>
        <v>Минификсы, рафиксы</v>
      </c>
      <c r="AE1980" s="48" t="str">
        <f>VLOOKUP(C:C,'ИЗ ОСНОВЫ НОМЕНКЛАТУР'!D:H,5,0)</f>
        <v>C</v>
      </c>
    </row>
    <row r="1981" spans="1:31" ht="9.6" customHeight="1" x14ac:dyDescent="0.2">
      <c r="A1981" s="45" t="s">
        <v>1654</v>
      </c>
      <c r="B1981" s="11"/>
      <c r="C1981" s="11" t="s">
        <v>1981</v>
      </c>
      <c r="D1981" s="44">
        <v>202</v>
      </c>
      <c r="E1981" s="44">
        <v>0</v>
      </c>
      <c r="F1981" s="48">
        <v>0</v>
      </c>
      <c r="G1981" s="48">
        <v>0</v>
      </c>
      <c r="H1981" s="44">
        <v>0</v>
      </c>
      <c r="I1981" s="44">
        <v>0</v>
      </c>
      <c r="J1981" s="44">
        <v>0</v>
      </c>
      <c r="K1981" s="48">
        <v>0</v>
      </c>
      <c r="L1981" s="49">
        <v>25250</v>
      </c>
      <c r="M1981" s="49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50">
        <f t="shared" si="103"/>
        <v>2104.1666666666665</v>
      </c>
      <c r="U1981" s="50">
        <f t="shared" si="103"/>
        <v>0</v>
      </c>
      <c r="V1981" s="50">
        <f t="shared" si="103"/>
        <v>0</v>
      </c>
      <c r="W1981" s="50">
        <f t="shared" si="103"/>
        <v>0</v>
      </c>
      <c r="X1981" s="50">
        <f t="shared" si="103"/>
        <v>0</v>
      </c>
      <c r="Y1981" s="50">
        <f t="shared" si="103"/>
        <v>0</v>
      </c>
      <c r="Z1981" s="50">
        <f t="shared" si="103"/>
        <v>0</v>
      </c>
      <c r="AA1981" s="50">
        <f t="shared" si="104"/>
        <v>0</v>
      </c>
      <c r="AB1981" s="50">
        <f t="shared" si="102"/>
        <v>2104.1666666666665</v>
      </c>
      <c r="AC1981" s="48" t="str">
        <f>VLOOKUP(ПРОДАЖИ!C:C,'ИЗ ОСНОВЫ НОМЕНКЛАТУР'!D:E,2,0)</f>
        <v>Крепежные системы</v>
      </c>
      <c r="AD1981" s="48" t="str">
        <f>VLOOKUP(C:C,'ИЗ ОСНОВЫ НОМЕНКЛАТУР'!D:F,3,0)</f>
        <v>Минификсы, рафиксы</v>
      </c>
      <c r="AE1981" s="48" t="str">
        <f>VLOOKUP(C:C,'ИЗ ОСНОВЫ НОМЕНКЛАТУР'!D:H,5,0)</f>
        <v>C</v>
      </c>
    </row>
    <row r="1982" spans="1:31" ht="9.6" customHeight="1" x14ac:dyDescent="0.2">
      <c r="A1982" s="45" t="s">
        <v>1654</v>
      </c>
      <c r="B1982" s="11"/>
      <c r="C1982" s="11" t="s">
        <v>1982</v>
      </c>
      <c r="D1982" s="44">
        <v>215</v>
      </c>
      <c r="E1982" s="44">
        <v>0</v>
      </c>
      <c r="F1982" s="48">
        <v>0</v>
      </c>
      <c r="G1982" s="48">
        <v>0</v>
      </c>
      <c r="H1982" s="44">
        <v>0</v>
      </c>
      <c r="I1982" s="44">
        <v>0</v>
      </c>
      <c r="J1982" s="44">
        <v>0</v>
      </c>
      <c r="K1982" s="48">
        <v>0</v>
      </c>
      <c r="L1982" s="49">
        <v>21500</v>
      </c>
      <c r="M1982" s="49">
        <v>0</v>
      </c>
      <c r="N1982" s="10">
        <v>0</v>
      </c>
      <c r="O1982" s="10">
        <v>0</v>
      </c>
      <c r="P1982" s="10">
        <v>0</v>
      </c>
      <c r="Q1982" s="10">
        <v>0</v>
      </c>
      <c r="R1982" s="10">
        <v>0</v>
      </c>
      <c r="S1982" s="10">
        <v>0</v>
      </c>
      <c r="T1982" s="50">
        <f t="shared" si="103"/>
        <v>1791.6666666666667</v>
      </c>
      <c r="U1982" s="50">
        <f t="shared" si="103"/>
        <v>0</v>
      </c>
      <c r="V1982" s="50">
        <f t="shared" si="103"/>
        <v>0</v>
      </c>
      <c r="W1982" s="50">
        <f t="shared" si="103"/>
        <v>0</v>
      </c>
      <c r="X1982" s="50">
        <f t="shared" si="103"/>
        <v>0</v>
      </c>
      <c r="Y1982" s="50">
        <f t="shared" si="103"/>
        <v>0</v>
      </c>
      <c r="Z1982" s="50">
        <f t="shared" si="103"/>
        <v>0</v>
      </c>
      <c r="AA1982" s="50">
        <f t="shared" si="104"/>
        <v>0</v>
      </c>
      <c r="AB1982" s="50">
        <f t="shared" si="102"/>
        <v>1791.6666666666667</v>
      </c>
      <c r="AC1982" s="48" t="str">
        <f>VLOOKUP(ПРОДАЖИ!C:C,'ИЗ ОСНОВЫ НОМЕНКЛАТУР'!D:E,2,0)</f>
        <v>Крепежные системы</v>
      </c>
      <c r="AD1982" s="48" t="str">
        <f>VLOOKUP(C:C,'ИЗ ОСНОВЫ НОМЕНКЛАТУР'!D:F,3,0)</f>
        <v>Минификсы, рафиксы</v>
      </c>
      <c r="AE1982" s="48" t="str">
        <f>VLOOKUP(C:C,'ИЗ ОСНОВЫ НОМЕНКЛАТУР'!D:H,5,0)</f>
        <v>C</v>
      </c>
    </row>
    <row r="1983" spans="1:31" ht="9.6" customHeight="1" x14ac:dyDescent="0.2">
      <c r="A1983" s="45" t="s">
        <v>1654</v>
      </c>
      <c r="B1983" s="11"/>
      <c r="C1983" s="11" t="s">
        <v>1983</v>
      </c>
      <c r="D1983" s="44">
        <v>179</v>
      </c>
      <c r="E1983" s="44">
        <v>0</v>
      </c>
      <c r="F1983" s="48">
        <v>0</v>
      </c>
      <c r="G1983" s="48">
        <v>0</v>
      </c>
      <c r="H1983" s="44">
        <v>0</v>
      </c>
      <c r="I1983" s="44">
        <v>0</v>
      </c>
      <c r="J1983" s="44">
        <v>0</v>
      </c>
      <c r="K1983" s="48">
        <v>0</v>
      </c>
      <c r="L1983" s="49">
        <v>15215</v>
      </c>
      <c r="M1983" s="49">
        <v>0</v>
      </c>
      <c r="N1983" s="10">
        <v>0</v>
      </c>
      <c r="O1983" s="10">
        <v>0</v>
      </c>
      <c r="P1983" s="10">
        <v>0</v>
      </c>
      <c r="Q1983" s="10">
        <v>0</v>
      </c>
      <c r="R1983" s="10">
        <v>0</v>
      </c>
      <c r="S1983" s="10">
        <v>0</v>
      </c>
      <c r="T1983" s="50">
        <f t="shared" si="103"/>
        <v>1267.9166666666667</v>
      </c>
      <c r="U1983" s="50">
        <f t="shared" si="103"/>
        <v>0</v>
      </c>
      <c r="V1983" s="50">
        <f t="shared" si="103"/>
        <v>0</v>
      </c>
      <c r="W1983" s="50">
        <f t="shared" si="103"/>
        <v>0</v>
      </c>
      <c r="X1983" s="50">
        <f t="shared" si="103"/>
        <v>0</v>
      </c>
      <c r="Y1983" s="50">
        <f t="shared" si="103"/>
        <v>0</v>
      </c>
      <c r="Z1983" s="50">
        <f t="shared" si="103"/>
        <v>0</v>
      </c>
      <c r="AA1983" s="50">
        <f t="shared" si="104"/>
        <v>0</v>
      </c>
      <c r="AB1983" s="50">
        <f t="shared" si="102"/>
        <v>1267.9166666666667</v>
      </c>
      <c r="AC1983" s="48" t="str">
        <f>VLOOKUP(ПРОДАЖИ!C:C,'ИЗ ОСНОВЫ НОМЕНКЛАТУР'!D:E,2,0)</f>
        <v>Крепежные системы</v>
      </c>
      <c r="AD1983" s="48" t="str">
        <f>VLOOKUP(C:C,'ИЗ ОСНОВЫ НОМЕНКЛАТУР'!D:F,3,0)</f>
        <v>Минификсы, рафиксы</v>
      </c>
      <c r="AE1983" s="48" t="str">
        <f>VLOOKUP(C:C,'ИЗ ОСНОВЫ НОМЕНКЛАТУР'!D:H,5,0)</f>
        <v>C</v>
      </c>
    </row>
    <row r="1984" spans="1:31" ht="9.6" customHeight="1" x14ac:dyDescent="0.2">
      <c r="A1984" s="45" t="s">
        <v>1654</v>
      </c>
      <c r="B1984" s="11"/>
      <c r="C1984" s="11" t="s">
        <v>1984</v>
      </c>
      <c r="D1984" s="44">
        <v>180</v>
      </c>
      <c r="E1984" s="44">
        <v>0</v>
      </c>
      <c r="F1984" s="48">
        <v>0</v>
      </c>
      <c r="G1984" s="48">
        <v>0</v>
      </c>
      <c r="H1984" s="44">
        <v>0</v>
      </c>
      <c r="I1984" s="44">
        <v>0</v>
      </c>
      <c r="J1984" s="44">
        <v>0</v>
      </c>
      <c r="K1984" s="48">
        <v>0</v>
      </c>
      <c r="L1984" s="49">
        <v>17847</v>
      </c>
      <c r="M1984" s="49">
        <v>0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50">
        <f t="shared" si="103"/>
        <v>1487.25</v>
      </c>
      <c r="U1984" s="50">
        <f t="shared" si="103"/>
        <v>0</v>
      </c>
      <c r="V1984" s="50">
        <f t="shared" si="103"/>
        <v>0</v>
      </c>
      <c r="W1984" s="50">
        <f t="shared" si="103"/>
        <v>0</v>
      </c>
      <c r="X1984" s="50">
        <f t="shared" si="103"/>
        <v>0</v>
      </c>
      <c r="Y1984" s="50">
        <f t="shared" si="103"/>
        <v>0</v>
      </c>
      <c r="Z1984" s="50">
        <f t="shared" si="103"/>
        <v>0</v>
      </c>
      <c r="AA1984" s="50">
        <f t="shared" si="104"/>
        <v>0</v>
      </c>
      <c r="AB1984" s="50">
        <f t="shared" si="102"/>
        <v>1487.25</v>
      </c>
      <c r="AC1984" s="48" t="str">
        <f>VLOOKUP(ПРОДАЖИ!C:C,'ИЗ ОСНОВЫ НОМЕНКЛАТУР'!D:E,2,0)</f>
        <v>Крепежные системы</v>
      </c>
      <c r="AD1984" s="48" t="str">
        <f>VLOOKUP(C:C,'ИЗ ОСНОВЫ НОМЕНКЛАТУР'!D:F,3,0)</f>
        <v>Минификсы, рафиксы</v>
      </c>
      <c r="AE1984" s="48" t="str">
        <f>VLOOKUP(C:C,'ИЗ ОСНОВЫ НОМЕНКЛАТУР'!D:H,5,0)</f>
        <v>C</v>
      </c>
    </row>
    <row r="1985" spans="1:31" ht="9.6" customHeight="1" x14ac:dyDescent="0.2">
      <c r="A1985" s="45" t="s">
        <v>1654</v>
      </c>
      <c r="B1985" s="11"/>
      <c r="C1985" s="11" t="s">
        <v>1985</v>
      </c>
      <c r="D1985" s="44">
        <v>480</v>
      </c>
      <c r="E1985" s="44">
        <v>0</v>
      </c>
      <c r="F1985" s="48">
        <v>340</v>
      </c>
      <c r="G1985" s="48">
        <v>0</v>
      </c>
      <c r="H1985" s="44">
        <v>0</v>
      </c>
      <c r="I1985" s="44">
        <v>0</v>
      </c>
      <c r="J1985" s="44">
        <v>0</v>
      </c>
      <c r="K1985" s="48">
        <v>0</v>
      </c>
      <c r="L1985" s="49">
        <v>18140.14</v>
      </c>
      <c r="M1985" s="49">
        <v>0</v>
      </c>
      <c r="N1985" s="10">
        <v>12422.04</v>
      </c>
      <c r="O1985" s="10">
        <v>0</v>
      </c>
      <c r="P1985" s="10">
        <v>0</v>
      </c>
      <c r="Q1985" s="10">
        <v>0</v>
      </c>
      <c r="R1985" s="10">
        <v>0</v>
      </c>
      <c r="S1985" s="10">
        <v>0</v>
      </c>
      <c r="T1985" s="50">
        <f t="shared" si="103"/>
        <v>1511.6783333333333</v>
      </c>
      <c r="U1985" s="50">
        <f t="shared" si="103"/>
        <v>0</v>
      </c>
      <c r="V1985" s="50">
        <f t="shared" si="103"/>
        <v>1035.17</v>
      </c>
      <c r="W1985" s="50">
        <f t="shared" si="103"/>
        <v>0</v>
      </c>
      <c r="X1985" s="50">
        <f t="shared" si="103"/>
        <v>0</v>
      </c>
      <c r="Y1985" s="50">
        <f t="shared" si="103"/>
        <v>0</v>
      </c>
      <c r="Z1985" s="50">
        <f t="shared" si="103"/>
        <v>0</v>
      </c>
      <c r="AA1985" s="50">
        <f t="shared" si="104"/>
        <v>0</v>
      </c>
      <c r="AB1985" s="50">
        <f t="shared" si="102"/>
        <v>2546.8483333333334</v>
      </c>
      <c r="AC1985" s="48" t="str">
        <f>VLOOKUP(ПРОДАЖИ!C:C,'ИЗ ОСНОВЫ НОМЕНКЛАТУР'!D:E,2,0)</f>
        <v>Крепежные системы</v>
      </c>
      <c r="AD1985" s="48" t="str">
        <f>VLOOKUP(C:C,'ИЗ ОСНОВЫ НОМЕНКЛАТУР'!D:F,3,0)</f>
        <v>Минификсы, рафиксы</v>
      </c>
      <c r="AE1985" s="48" t="str">
        <f>VLOOKUP(C:C,'ИЗ ОСНОВЫ НОМЕНКЛАТУР'!D:H,5,0)</f>
        <v>C</v>
      </c>
    </row>
    <row r="1986" spans="1:31" ht="9.6" customHeight="1" x14ac:dyDescent="0.2">
      <c r="A1986" s="45" t="s">
        <v>1654</v>
      </c>
      <c r="B1986" s="11"/>
      <c r="C1986" s="11" t="s">
        <v>1986</v>
      </c>
      <c r="D1986" s="44">
        <v>0</v>
      </c>
      <c r="E1986" s="44">
        <v>0</v>
      </c>
      <c r="F1986" s="48">
        <v>691</v>
      </c>
      <c r="G1986" s="48">
        <v>0</v>
      </c>
      <c r="H1986" s="44">
        <v>516</v>
      </c>
      <c r="I1986" s="44">
        <v>0</v>
      </c>
      <c r="J1986" s="44">
        <v>0</v>
      </c>
      <c r="K1986" s="48">
        <v>0</v>
      </c>
      <c r="L1986" s="49">
        <v>0</v>
      </c>
      <c r="M1986" s="49">
        <v>0</v>
      </c>
      <c r="N1986" s="10">
        <v>5569.46</v>
      </c>
      <c r="O1986" s="10">
        <v>0</v>
      </c>
      <c r="P1986" s="10">
        <v>4251.84</v>
      </c>
      <c r="Q1986" s="10">
        <v>0</v>
      </c>
      <c r="R1986" s="10">
        <v>0</v>
      </c>
      <c r="S1986" s="10">
        <v>0</v>
      </c>
      <c r="T1986" s="50">
        <f t="shared" si="103"/>
        <v>0</v>
      </c>
      <c r="U1986" s="50">
        <f t="shared" si="103"/>
        <v>0</v>
      </c>
      <c r="V1986" s="50">
        <f t="shared" si="103"/>
        <v>464.12166666666667</v>
      </c>
      <c r="W1986" s="50">
        <f t="shared" si="103"/>
        <v>0</v>
      </c>
      <c r="X1986" s="50">
        <f t="shared" si="103"/>
        <v>354.32</v>
      </c>
      <c r="Y1986" s="50">
        <f t="shared" si="103"/>
        <v>0</v>
      </c>
      <c r="Z1986" s="50">
        <f t="shared" si="103"/>
        <v>0</v>
      </c>
      <c r="AA1986" s="50">
        <f t="shared" si="104"/>
        <v>0</v>
      </c>
      <c r="AB1986" s="50">
        <f t="shared" si="102"/>
        <v>818.44166666666661</v>
      </c>
      <c r="AC1986" s="48" t="str">
        <f>VLOOKUP(ПРОДАЖИ!C:C,'ИЗ ОСНОВЫ НОМЕНКЛАТУР'!D:E,2,0)</f>
        <v>Крепежные системы</v>
      </c>
      <c r="AD1986" s="48" t="str">
        <f>VLOOKUP(C:C,'ИЗ ОСНОВЫ НОМЕНКЛАТУР'!D:F,3,0)</f>
        <v>Минификсы, рафиксы</v>
      </c>
      <c r="AE1986" s="48" t="str">
        <f>VLOOKUP(C:C,'ИЗ ОСНОВЫ НОМЕНКЛАТУР'!D:H,5,0)</f>
        <v>C</v>
      </c>
    </row>
    <row r="1987" spans="1:31" ht="9.6" customHeight="1" x14ac:dyDescent="0.2">
      <c r="A1987" s="45" t="s">
        <v>1654</v>
      </c>
      <c r="B1987" s="11"/>
      <c r="C1987" s="11" t="s">
        <v>1987</v>
      </c>
      <c r="D1987" s="44">
        <v>0</v>
      </c>
      <c r="E1987" s="44">
        <v>0</v>
      </c>
      <c r="F1987" s="48">
        <v>0</v>
      </c>
      <c r="G1987" s="48">
        <v>0</v>
      </c>
      <c r="H1987" s="44">
        <v>0</v>
      </c>
      <c r="I1987" s="44">
        <v>0</v>
      </c>
      <c r="J1987" s="44">
        <v>6</v>
      </c>
      <c r="K1987" s="48">
        <v>0</v>
      </c>
      <c r="L1987" s="49">
        <v>0</v>
      </c>
      <c r="M1987" s="49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262.26</v>
      </c>
      <c r="S1987" s="10">
        <v>0</v>
      </c>
      <c r="T1987" s="50">
        <f t="shared" si="103"/>
        <v>0</v>
      </c>
      <c r="U1987" s="50">
        <f t="shared" si="103"/>
        <v>0</v>
      </c>
      <c r="V1987" s="50">
        <f t="shared" si="103"/>
        <v>0</v>
      </c>
      <c r="W1987" s="50">
        <f t="shared" si="103"/>
        <v>0</v>
      </c>
      <c r="X1987" s="50">
        <f t="shared" si="103"/>
        <v>0</v>
      </c>
      <c r="Y1987" s="50">
        <f t="shared" si="103"/>
        <v>0</v>
      </c>
      <c r="Z1987" s="50">
        <f t="shared" si="103"/>
        <v>21.855</v>
      </c>
      <c r="AA1987" s="50">
        <f t="shared" si="104"/>
        <v>0</v>
      </c>
      <c r="AB1987" s="50">
        <f t="shared" si="102"/>
        <v>21.855</v>
      </c>
      <c r="AC1987" s="48" t="str">
        <f>VLOOKUP(ПРОДАЖИ!C:C,'ИЗ ОСНОВЫ НОМЕНКЛАТУР'!D:E,2,0)</f>
        <v>Крепежные системы</v>
      </c>
      <c r="AD1987" s="48" t="str">
        <f>VLOOKUP(C:C,'ИЗ ОСНОВЫ НОМЕНКЛАТУР'!D:F,3,0)</f>
        <v>Минификсы, рафиксы</v>
      </c>
      <c r="AE1987" s="48" t="str">
        <f>VLOOKUP(C:C,'ИЗ ОСНОВЫ НОМЕНКЛАТУР'!D:H,5,0)</f>
        <v>C</v>
      </c>
    </row>
    <row r="1988" spans="1:31" ht="9.6" customHeight="1" x14ac:dyDescent="0.2">
      <c r="A1988" s="45" t="s">
        <v>1654</v>
      </c>
      <c r="B1988" s="11"/>
      <c r="C1988" s="11" t="s">
        <v>1988</v>
      </c>
      <c r="D1988" s="44">
        <v>0</v>
      </c>
      <c r="E1988" s="44">
        <v>0</v>
      </c>
      <c r="F1988" s="48">
        <v>0</v>
      </c>
      <c r="G1988" s="48">
        <v>0</v>
      </c>
      <c r="H1988" s="44">
        <v>12</v>
      </c>
      <c r="I1988" s="44">
        <v>0</v>
      </c>
      <c r="J1988" s="44">
        <v>0</v>
      </c>
      <c r="K1988" s="48">
        <v>0</v>
      </c>
      <c r="L1988" s="49">
        <v>0</v>
      </c>
      <c r="M1988" s="49">
        <v>0</v>
      </c>
      <c r="N1988" s="10">
        <v>0</v>
      </c>
      <c r="O1988" s="10">
        <v>0</v>
      </c>
      <c r="P1988" s="10">
        <v>11.39</v>
      </c>
      <c r="Q1988" s="10">
        <v>0</v>
      </c>
      <c r="R1988" s="10">
        <v>0</v>
      </c>
      <c r="S1988" s="10">
        <v>0</v>
      </c>
      <c r="T1988" s="50">
        <f t="shared" si="103"/>
        <v>0</v>
      </c>
      <c r="U1988" s="50">
        <f t="shared" si="103"/>
        <v>0</v>
      </c>
      <c r="V1988" s="50">
        <f t="shared" si="103"/>
        <v>0</v>
      </c>
      <c r="W1988" s="50">
        <f t="shared" si="103"/>
        <v>0</v>
      </c>
      <c r="X1988" s="50">
        <f t="shared" si="103"/>
        <v>0.94916666666666671</v>
      </c>
      <c r="Y1988" s="50">
        <f t="shared" si="103"/>
        <v>0</v>
      </c>
      <c r="Z1988" s="50">
        <f t="shared" si="103"/>
        <v>0</v>
      </c>
      <c r="AA1988" s="50">
        <f t="shared" si="104"/>
        <v>0</v>
      </c>
      <c r="AB1988" s="50">
        <f t="shared" ref="AB1988:AB2051" si="105">T1988+U1988+V1988+W1988+X1988+Y1988+Z1988+AA1988</f>
        <v>0.94916666666666671</v>
      </c>
      <c r="AC1988" s="48" t="str">
        <f>VLOOKUP(ПРОДАЖИ!C:C,'ИЗ ОСНОВЫ НОМЕНКЛАТУР'!D:E,2,0)</f>
        <v>Крепежные системы</v>
      </c>
      <c r="AD1988" s="48" t="str">
        <f>VLOOKUP(C:C,'ИЗ ОСНОВЫ НОМЕНКЛАТУР'!D:F,3,0)</f>
        <v>Минификсы, рафиксы</v>
      </c>
      <c r="AE1988" s="48" t="str">
        <f>VLOOKUP(C:C,'ИЗ ОСНОВЫ НОМЕНКЛАТУР'!D:H,5,0)</f>
        <v>C</v>
      </c>
    </row>
    <row r="1989" spans="1:31" ht="9.6" customHeight="1" x14ac:dyDescent="0.2">
      <c r="A1989" s="45" t="s">
        <v>1654</v>
      </c>
      <c r="B1989" s="11"/>
      <c r="C1989" s="11" t="s">
        <v>1989</v>
      </c>
      <c r="D1989" s="44">
        <v>0</v>
      </c>
      <c r="E1989" s="44">
        <v>0</v>
      </c>
      <c r="F1989" s="48">
        <v>710</v>
      </c>
      <c r="G1989" s="48">
        <v>0</v>
      </c>
      <c r="H1989" s="44">
        <v>0</v>
      </c>
      <c r="I1989" s="44">
        <v>0</v>
      </c>
      <c r="J1989" s="44">
        <v>0</v>
      </c>
      <c r="K1989" s="48">
        <v>0</v>
      </c>
      <c r="L1989" s="49">
        <v>0</v>
      </c>
      <c r="M1989" s="49">
        <v>0</v>
      </c>
      <c r="N1989" s="10">
        <v>22010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50">
        <f t="shared" si="103"/>
        <v>0</v>
      </c>
      <c r="U1989" s="50">
        <f t="shared" si="103"/>
        <v>0</v>
      </c>
      <c r="V1989" s="50">
        <f t="shared" si="103"/>
        <v>1834.1666666666667</v>
      </c>
      <c r="W1989" s="50">
        <f t="shared" si="103"/>
        <v>0</v>
      </c>
      <c r="X1989" s="50">
        <f t="shared" si="103"/>
        <v>0</v>
      </c>
      <c r="Y1989" s="50">
        <f t="shared" si="103"/>
        <v>0</v>
      </c>
      <c r="Z1989" s="50">
        <f t="shared" si="103"/>
        <v>0</v>
      </c>
      <c r="AA1989" s="50">
        <f t="shared" si="104"/>
        <v>0</v>
      </c>
      <c r="AB1989" s="50">
        <f t="shared" si="105"/>
        <v>1834.1666666666667</v>
      </c>
      <c r="AC1989" s="48" t="str">
        <f>VLOOKUP(ПРОДАЖИ!C:C,'ИЗ ОСНОВЫ НОМЕНКЛАТУР'!D:E,2,0)</f>
        <v>Крепежные системы</v>
      </c>
      <c r="AD1989" s="48" t="str">
        <f>VLOOKUP(C:C,'ИЗ ОСНОВЫ НОМЕНКЛАТУР'!D:F,3,0)</f>
        <v>Минификсы, рафиксы</v>
      </c>
      <c r="AE1989" s="48" t="str">
        <f>VLOOKUP(C:C,'ИЗ ОСНОВЫ НОМЕНКЛАТУР'!D:H,5,0)</f>
        <v>C</v>
      </c>
    </row>
    <row r="1990" spans="1:31" ht="9.6" customHeight="1" x14ac:dyDescent="0.2">
      <c r="A1990" s="45" t="s">
        <v>1654</v>
      </c>
      <c r="B1990" s="11"/>
      <c r="C1990" s="11" t="s">
        <v>1990</v>
      </c>
      <c r="D1990" s="44">
        <v>0</v>
      </c>
      <c r="E1990" s="44">
        <v>0</v>
      </c>
      <c r="F1990" s="48">
        <v>782</v>
      </c>
      <c r="G1990" s="48">
        <v>0</v>
      </c>
      <c r="H1990" s="44">
        <v>0</v>
      </c>
      <c r="I1990" s="44">
        <v>0</v>
      </c>
      <c r="J1990" s="44">
        <v>0</v>
      </c>
      <c r="K1990" s="48">
        <v>0</v>
      </c>
      <c r="L1990" s="49">
        <v>0</v>
      </c>
      <c r="M1990" s="49">
        <v>0</v>
      </c>
      <c r="N1990" s="10">
        <v>22649.14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50">
        <f t="shared" si="103"/>
        <v>0</v>
      </c>
      <c r="U1990" s="50">
        <f t="shared" si="103"/>
        <v>0</v>
      </c>
      <c r="V1990" s="50">
        <f t="shared" si="103"/>
        <v>1887.4283333333333</v>
      </c>
      <c r="W1990" s="50">
        <f t="shared" si="103"/>
        <v>0</v>
      </c>
      <c r="X1990" s="50">
        <f t="shared" si="103"/>
        <v>0</v>
      </c>
      <c r="Y1990" s="50">
        <f t="shared" si="103"/>
        <v>0</v>
      </c>
      <c r="Z1990" s="50">
        <f t="shared" si="103"/>
        <v>0</v>
      </c>
      <c r="AA1990" s="50">
        <f t="shared" si="104"/>
        <v>0</v>
      </c>
      <c r="AB1990" s="50">
        <f t="shared" si="105"/>
        <v>1887.4283333333333</v>
      </c>
      <c r="AC1990" s="48" t="str">
        <f>VLOOKUP(ПРОДАЖИ!C:C,'ИЗ ОСНОВЫ НОМЕНКЛАТУР'!D:E,2,0)</f>
        <v>Крепежные системы</v>
      </c>
      <c r="AD1990" s="48" t="str">
        <f>VLOOKUP(C:C,'ИЗ ОСНОВЫ НОМЕНКЛАТУР'!D:F,3,0)</f>
        <v>Минификсы, рафиксы</v>
      </c>
      <c r="AE1990" s="48" t="str">
        <f>VLOOKUP(C:C,'ИЗ ОСНОВЫ НОМЕНКЛАТУР'!D:H,5,0)</f>
        <v>C</v>
      </c>
    </row>
    <row r="1991" spans="1:31" ht="9.6" customHeight="1" x14ac:dyDescent="0.2">
      <c r="A1991" s="45" t="s">
        <v>1654</v>
      </c>
      <c r="B1991" s="11"/>
      <c r="C1991" s="11" t="s">
        <v>1991</v>
      </c>
      <c r="D1991" s="44">
        <v>2732</v>
      </c>
      <c r="E1991" s="44">
        <v>0</v>
      </c>
      <c r="F1991" s="48">
        <v>394</v>
      </c>
      <c r="G1991" s="48">
        <v>0</v>
      </c>
      <c r="H1991" s="44">
        <v>0</v>
      </c>
      <c r="I1991" s="44">
        <v>0</v>
      </c>
      <c r="J1991" s="44">
        <v>0</v>
      </c>
      <c r="K1991" s="48">
        <v>0</v>
      </c>
      <c r="L1991" s="49">
        <v>128428.98</v>
      </c>
      <c r="M1991" s="49">
        <v>0</v>
      </c>
      <c r="N1991" s="10">
        <v>15103.42</v>
      </c>
      <c r="O1991" s="10">
        <v>0</v>
      </c>
      <c r="P1991" s="10">
        <v>0</v>
      </c>
      <c r="Q1991" s="10">
        <v>0</v>
      </c>
      <c r="R1991" s="10">
        <v>0</v>
      </c>
      <c r="S1991" s="10">
        <v>0</v>
      </c>
      <c r="T1991" s="50">
        <f t="shared" si="103"/>
        <v>10702.414999999999</v>
      </c>
      <c r="U1991" s="50">
        <f t="shared" si="103"/>
        <v>0</v>
      </c>
      <c r="V1991" s="50">
        <f t="shared" si="103"/>
        <v>1258.6183333333333</v>
      </c>
      <c r="W1991" s="50">
        <f t="shared" si="103"/>
        <v>0</v>
      </c>
      <c r="X1991" s="50">
        <f t="shared" si="103"/>
        <v>0</v>
      </c>
      <c r="Y1991" s="50">
        <f t="shared" si="103"/>
        <v>0</v>
      </c>
      <c r="Z1991" s="50">
        <f t="shared" si="103"/>
        <v>0</v>
      </c>
      <c r="AA1991" s="50">
        <f t="shared" si="104"/>
        <v>0</v>
      </c>
      <c r="AB1991" s="50">
        <f t="shared" si="105"/>
        <v>11961.033333333333</v>
      </c>
      <c r="AC1991" s="48" t="str">
        <f>VLOOKUP(ПРОДАЖИ!C:C,'ИЗ ОСНОВЫ НОМЕНКЛАТУР'!D:E,2,0)</f>
        <v>Крепежные системы</v>
      </c>
      <c r="AD1991" s="48" t="str">
        <f>VLOOKUP(C:C,'ИЗ ОСНОВЫ НОМЕНКЛАТУР'!D:F,3,0)</f>
        <v>Минификсы, рафиксы</v>
      </c>
      <c r="AE1991" s="48" t="str">
        <f>VLOOKUP(C:C,'ИЗ ОСНОВЫ НОМЕНКЛАТУР'!D:H,5,0)</f>
        <v>C</v>
      </c>
    </row>
    <row r="1992" spans="1:31" ht="9.6" customHeight="1" x14ac:dyDescent="0.2">
      <c r="A1992" s="45" t="s">
        <v>1654</v>
      </c>
      <c r="B1992" s="46" t="s">
        <v>1992</v>
      </c>
      <c r="C1992" s="46"/>
      <c r="D1992" s="44">
        <v>0</v>
      </c>
      <c r="E1992" s="44">
        <v>0</v>
      </c>
      <c r="F1992" s="48">
        <v>0</v>
      </c>
      <c r="G1992" s="48">
        <v>0</v>
      </c>
      <c r="H1992" s="44">
        <v>0</v>
      </c>
      <c r="I1992" s="44">
        <v>0</v>
      </c>
      <c r="J1992" s="44">
        <v>0</v>
      </c>
      <c r="K1992" s="48">
        <v>0</v>
      </c>
      <c r="L1992" s="49">
        <v>0</v>
      </c>
      <c r="M1992" s="49">
        <v>0</v>
      </c>
      <c r="N1992" s="10">
        <v>0</v>
      </c>
      <c r="O1992" s="10">
        <v>0</v>
      </c>
      <c r="P1992" s="10">
        <v>0</v>
      </c>
      <c r="Q1992" s="10">
        <v>0</v>
      </c>
      <c r="R1992" s="10">
        <v>0</v>
      </c>
      <c r="S1992" s="10">
        <v>0</v>
      </c>
      <c r="T1992" s="50">
        <f t="shared" si="103"/>
        <v>0</v>
      </c>
      <c r="U1992" s="50">
        <f t="shared" si="103"/>
        <v>0</v>
      </c>
      <c r="V1992" s="50">
        <f t="shared" si="103"/>
        <v>0</v>
      </c>
      <c r="W1992" s="50">
        <f t="shared" si="103"/>
        <v>0</v>
      </c>
      <c r="X1992" s="50">
        <f t="shared" si="103"/>
        <v>0</v>
      </c>
      <c r="Y1992" s="50">
        <f t="shared" si="103"/>
        <v>0</v>
      </c>
      <c r="Z1992" s="50">
        <f t="shared" si="103"/>
        <v>0</v>
      </c>
      <c r="AA1992" s="50">
        <f t="shared" si="104"/>
        <v>0</v>
      </c>
      <c r="AB1992" s="50">
        <f t="shared" si="105"/>
        <v>0</v>
      </c>
      <c r="AC1992" s="48" t="e">
        <f>VLOOKUP(ПРОДАЖИ!C:C,'ИЗ ОСНОВЫ НОМЕНКЛАТУР'!D:E,2,0)</f>
        <v>#N/A</v>
      </c>
      <c r="AD1992" s="48" t="e">
        <f>VLOOKUP(C:C,'ИЗ ОСНОВЫ НОМЕНКЛАТУР'!D:F,3,0)</f>
        <v>#N/A</v>
      </c>
      <c r="AE1992" s="48" t="e">
        <f>VLOOKUP(C:C,'ИЗ ОСНОВЫ НОМЕНКЛАТУР'!D:H,5,0)</f>
        <v>#N/A</v>
      </c>
    </row>
    <row r="1993" spans="1:31" ht="9.6" customHeight="1" x14ac:dyDescent="0.2">
      <c r="A1993" s="45" t="s">
        <v>1654</v>
      </c>
      <c r="B1993" s="11"/>
      <c r="C1993" s="11" t="s">
        <v>1993</v>
      </c>
      <c r="D1993" s="44">
        <v>52287</v>
      </c>
      <c r="E1993" s="44">
        <v>70000</v>
      </c>
      <c r="F1993" s="48">
        <v>33277</v>
      </c>
      <c r="G1993" s="48">
        <v>0</v>
      </c>
      <c r="H1993" s="44">
        <v>920</v>
      </c>
      <c r="I1993" s="44">
        <v>200</v>
      </c>
      <c r="J1993" s="44">
        <v>520</v>
      </c>
      <c r="K1993" s="48">
        <v>0</v>
      </c>
      <c r="L1993" s="49">
        <v>208007.49</v>
      </c>
      <c r="M1993" s="49">
        <v>266248.13</v>
      </c>
      <c r="N1993" s="10">
        <v>133076.73000000001</v>
      </c>
      <c r="O1993" s="10">
        <v>0</v>
      </c>
      <c r="P1993" s="10">
        <v>3680</v>
      </c>
      <c r="Q1993" s="10">
        <v>800</v>
      </c>
      <c r="R1993" s="10">
        <v>2080</v>
      </c>
      <c r="S1993" s="10">
        <v>0</v>
      </c>
      <c r="T1993" s="50">
        <f t="shared" si="103"/>
        <v>17333.9575</v>
      </c>
      <c r="U1993" s="50">
        <f t="shared" si="103"/>
        <v>22187.344166666666</v>
      </c>
      <c r="V1993" s="50">
        <f t="shared" si="103"/>
        <v>11089.727500000001</v>
      </c>
      <c r="W1993" s="50">
        <f t="shared" si="103"/>
        <v>0</v>
      </c>
      <c r="X1993" s="50">
        <f t="shared" si="103"/>
        <v>306.66666666666669</v>
      </c>
      <c r="Y1993" s="50">
        <f t="shared" si="103"/>
        <v>66.666666666666671</v>
      </c>
      <c r="Z1993" s="50">
        <f t="shared" si="103"/>
        <v>173.33333333333334</v>
      </c>
      <c r="AA1993" s="50">
        <f t="shared" si="104"/>
        <v>0</v>
      </c>
      <c r="AB1993" s="50">
        <f t="shared" si="105"/>
        <v>51157.695833333331</v>
      </c>
      <c r="AC1993" s="48" t="str">
        <f>VLOOKUP(ПРОДАЖИ!C:C,'ИЗ ОСНОВЫ НОМЕНКЛАТУР'!D:E,2,0)</f>
        <v>Крепежные системы</v>
      </c>
      <c r="AD1993" s="48" t="str">
        <f>VLOOKUP(C:C,'ИЗ ОСНОВЫ НОМЕНКЛАТУР'!D:F,3,0)</f>
        <v>Крепежные пластины</v>
      </c>
      <c r="AE1993" s="48" t="str">
        <f>VLOOKUP(C:C,'ИЗ ОСНОВЫ НОМЕНКЛАТУР'!D:H,5,0)</f>
        <v>B</v>
      </c>
    </row>
    <row r="1994" spans="1:31" ht="9.6" customHeight="1" x14ac:dyDescent="0.2">
      <c r="A1994" s="45" t="s">
        <v>1654</v>
      </c>
      <c r="B1994" s="11"/>
      <c r="C1994" s="11" t="s">
        <v>1994</v>
      </c>
      <c r="D1994" s="44">
        <v>280</v>
      </c>
      <c r="E1994" s="44">
        <v>0</v>
      </c>
      <c r="F1994" s="48">
        <v>1493</v>
      </c>
      <c r="G1994" s="48">
        <v>0</v>
      </c>
      <c r="H1994" s="44">
        <v>160</v>
      </c>
      <c r="I1994" s="44">
        <v>0</v>
      </c>
      <c r="J1994" s="44">
        <v>103</v>
      </c>
      <c r="K1994" s="48">
        <v>0</v>
      </c>
      <c r="L1994" s="49">
        <v>32504.82</v>
      </c>
      <c r="M1994" s="49">
        <v>0</v>
      </c>
      <c r="N1994" s="10">
        <v>77714.97</v>
      </c>
      <c r="O1994" s="10">
        <v>0</v>
      </c>
      <c r="P1994" s="10">
        <v>19321.599999999999</v>
      </c>
      <c r="Q1994" s="10">
        <v>0</v>
      </c>
      <c r="R1994" s="10">
        <v>11845</v>
      </c>
      <c r="S1994" s="10">
        <v>0</v>
      </c>
      <c r="T1994" s="50">
        <f t="shared" si="103"/>
        <v>2708.7350000000001</v>
      </c>
      <c r="U1994" s="50">
        <f t="shared" si="103"/>
        <v>0</v>
      </c>
      <c r="V1994" s="50">
        <f t="shared" si="103"/>
        <v>6476.2475000000004</v>
      </c>
      <c r="W1994" s="50">
        <f t="shared" ref="W1994:AA2054" si="106">O1994/12</f>
        <v>0</v>
      </c>
      <c r="X1994" s="50">
        <f t="shared" si="106"/>
        <v>1610.1333333333332</v>
      </c>
      <c r="Y1994" s="50">
        <f t="shared" si="106"/>
        <v>0</v>
      </c>
      <c r="Z1994" s="50">
        <f t="shared" si="106"/>
        <v>987.08333333333337</v>
      </c>
      <c r="AA1994" s="50">
        <f t="shared" si="104"/>
        <v>0</v>
      </c>
      <c r="AB1994" s="50">
        <f t="shared" si="105"/>
        <v>11782.199166666667</v>
      </c>
      <c r="AC1994" s="48" t="str">
        <f>VLOOKUP(ПРОДАЖИ!C:C,'ИЗ ОСНОВЫ НОМЕНКЛАТУР'!D:E,2,0)</f>
        <v>Крепежные системы</v>
      </c>
      <c r="AD1994" s="48" t="str">
        <f>VLOOKUP(C:C,'ИЗ ОСНОВЫ НОМЕНКЛАТУР'!D:F,3,0)</f>
        <v>Крепежные пластины</v>
      </c>
      <c r="AE1994" s="48" t="str">
        <f>VLOOKUP(C:C,'ИЗ ОСНОВЫ НОМЕНКЛАТУР'!D:H,5,0)</f>
        <v>C</v>
      </c>
    </row>
    <row r="1995" spans="1:31" ht="9.6" customHeight="1" x14ac:dyDescent="0.2">
      <c r="A1995" s="45" t="s">
        <v>1654</v>
      </c>
      <c r="B1995" s="11"/>
      <c r="C1995" s="11" t="s">
        <v>1995</v>
      </c>
      <c r="D1995" s="44">
        <v>27020</v>
      </c>
      <c r="E1995" s="44">
        <v>20000</v>
      </c>
      <c r="F1995" s="48">
        <v>22300</v>
      </c>
      <c r="G1995" s="48">
        <v>0</v>
      </c>
      <c r="H1995" s="44">
        <v>876</v>
      </c>
      <c r="I1995" s="44">
        <v>0</v>
      </c>
      <c r="J1995" s="44">
        <v>0</v>
      </c>
      <c r="K1995" s="48">
        <v>0</v>
      </c>
      <c r="L1995" s="49">
        <v>81060</v>
      </c>
      <c r="M1995" s="49">
        <v>60000</v>
      </c>
      <c r="N1995" s="10">
        <v>66900</v>
      </c>
      <c r="O1995" s="10">
        <v>0</v>
      </c>
      <c r="P1995" s="10">
        <v>2759.4</v>
      </c>
      <c r="Q1995" s="10">
        <v>0</v>
      </c>
      <c r="R1995" s="10">
        <v>0</v>
      </c>
      <c r="S1995" s="10">
        <v>0</v>
      </c>
      <c r="T1995" s="50">
        <f t="shared" ref="T1995:X2058" si="107">L1995/12</f>
        <v>6755</v>
      </c>
      <c r="U1995" s="50">
        <f t="shared" si="107"/>
        <v>5000</v>
      </c>
      <c r="V1995" s="50">
        <f t="shared" si="107"/>
        <v>5575</v>
      </c>
      <c r="W1995" s="50">
        <f t="shared" si="106"/>
        <v>0</v>
      </c>
      <c r="X1995" s="50">
        <f t="shared" si="106"/>
        <v>229.95000000000002</v>
      </c>
      <c r="Y1995" s="50">
        <f t="shared" si="106"/>
        <v>0</v>
      </c>
      <c r="Z1995" s="50">
        <f t="shared" si="106"/>
        <v>0</v>
      </c>
      <c r="AA1995" s="50">
        <f t="shared" si="104"/>
        <v>0</v>
      </c>
      <c r="AB1995" s="50">
        <f t="shared" si="105"/>
        <v>17559.95</v>
      </c>
      <c r="AC1995" s="48" t="str">
        <f>VLOOKUP(ПРОДАЖИ!C:C,'ИЗ ОСНОВЫ НОМЕНКЛАТУР'!D:E,2,0)</f>
        <v>Крепежные системы</v>
      </c>
      <c r="AD1995" s="48" t="str">
        <f>VLOOKUP(C:C,'ИЗ ОСНОВЫ НОМЕНКЛАТУР'!D:F,3,0)</f>
        <v>Крепежные пластины</v>
      </c>
      <c r="AE1995" s="48" t="str">
        <f>VLOOKUP(C:C,'ИЗ ОСНОВЫ НОМЕНКЛАТУР'!D:H,5,0)</f>
        <v>B</v>
      </c>
    </row>
    <row r="1996" spans="1:31" ht="9.6" customHeight="1" x14ac:dyDescent="0.2">
      <c r="A1996" s="45" t="s">
        <v>1654</v>
      </c>
      <c r="B1996" s="11"/>
      <c r="C1996" s="11" t="s">
        <v>1996</v>
      </c>
      <c r="D1996" s="44">
        <v>3048</v>
      </c>
      <c r="E1996" s="44">
        <v>5000</v>
      </c>
      <c r="F1996" s="48">
        <v>1438</v>
      </c>
      <c r="G1996" s="48">
        <v>0</v>
      </c>
      <c r="H1996" s="44">
        <v>1000</v>
      </c>
      <c r="I1996" s="44">
        <v>0</v>
      </c>
      <c r="J1996" s="44">
        <v>142</v>
      </c>
      <c r="K1996" s="48">
        <v>0</v>
      </c>
      <c r="L1996" s="49">
        <v>46148.3</v>
      </c>
      <c r="M1996" s="49">
        <v>66352.08</v>
      </c>
      <c r="N1996" s="10">
        <v>16206.26</v>
      </c>
      <c r="O1996" s="10">
        <v>0</v>
      </c>
      <c r="P1996" s="10">
        <v>11270</v>
      </c>
      <c r="Q1996" s="10">
        <v>0</v>
      </c>
      <c r="R1996" s="10">
        <v>3692</v>
      </c>
      <c r="S1996" s="10">
        <v>0</v>
      </c>
      <c r="T1996" s="50">
        <f t="shared" si="107"/>
        <v>3845.6916666666671</v>
      </c>
      <c r="U1996" s="50">
        <f t="shared" si="107"/>
        <v>5529.34</v>
      </c>
      <c r="V1996" s="50">
        <f t="shared" si="107"/>
        <v>1350.5216666666668</v>
      </c>
      <c r="W1996" s="50">
        <f t="shared" si="106"/>
        <v>0</v>
      </c>
      <c r="X1996" s="50">
        <f t="shared" si="106"/>
        <v>939.16666666666663</v>
      </c>
      <c r="Y1996" s="50">
        <f t="shared" si="106"/>
        <v>0</v>
      </c>
      <c r="Z1996" s="50">
        <f t="shared" si="106"/>
        <v>307.66666666666669</v>
      </c>
      <c r="AA1996" s="50">
        <f t="shared" si="104"/>
        <v>0</v>
      </c>
      <c r="AB1996" s="50">
        <f t="shared" si="105"/>
        <v>11972.386666666667</v>
      </c>
      <c r="AC1996" s="48" t="str">
        <f>VLOOKUP(ПРОДАЖИ!C:C,'ИЗ ОСНОВЫ НОМЕНКЛАТУР'!D:E,2,0)</f>
        <v>Крепежные системы</v>
      </c>
      <c r="AD1996" s="48" t="str">
        <f>VLOOKUP(C:C,'ИЗ ОСНОВЫ НОМЕНКЛАТУР'!D:F,3,0)</f>
        <v>Крепежные пластины</v>
      </c>
      <c r="AE1996" s="48" t="str">
        <f>VLOOKUP(C:C,'ИЗ ОСНОВЫ НОМЕНКЛАТУР'!D:H,5,0)</f>
        <v>C</v>
      </c>
    </row>
    <row r="1997" spans="1:31" ht="9.6" customHeight="1" x14ac:dyDescent="0.2">
      <c r="A1997" s="45" t="s">
        <v>1654</v>
      </c>
      <c r="B1997" s="11"/>
      <c r="C1997" s="11" t="s">
        <v>1997</v>
      </c>
      <c r="D1997" s="44">
        <v>1975</v>
      </c>
      <c r="E1997" s="44">
        <v>0</v>
      </c>
      <c r="F1997" s="48">
        <v>0</v>
      </c>
      <c r="G1997" s="48">
        <v>0</v>
      </c>
      <c r="H1997" s="44">
        <v>0</v>
      </c>
      <c r="I1997" s="44">
        <v>0</v>
      </c>
      <c r="J1997" s="44">
        <v>0</v>
      </c>
      <c r="K1997" s="48">
        <v>0</v>
      </c>
      <c r="L1997" s="49">
        <v>61305.59</v>
      </c>
      <c r="M1997" s="49">
        <v>0</v>
      </c>
      <c r="N1997" s="10">
        <v>0</v>
      </c>
      <c r="O1997" s="10">
        <v>0</v>
      </c>
      <c r="P1997" s="10">
        <v>0</v>
      </c>
      <c r="Q1997" s="10">
        <v>0</v>
      </c>
      <c r="R1997" s="10">
        <v>0</v>
      </c>
      <c r="S1997" s="10">
        <v>0</v>
      </c>
      <c r="T1997" s="50">
        <f t="shared" si="107"/>
        <v>5108.7991666666667</v>
      </c>
      <c r="U1997" s="50">
        <f t="shared" si="107"/>
        <v>0</v>
      </c>
      <c r="V1997" s="50">
        <f t="shared" si="107"/>
        <v>0</v>
      </c>
      <c r="W1997" s="50">
        <f t="shared" si="106"/>
        <v>0</v>
      </c>
      <c r="X1997" s="50">
        <f t="shared" si="106"/>
        <v>0</v>
      </c>
      <c r="Y1997" s="50">
        <f t="shared" si="106"/>
        <v>0</v>
      </c>
      <c r="Z1997" s="50">
        <f t="shared" si="106"/>
        <v>0</v>
      </c>
      <c r="AA1997" s="50">
        <f t="shared" si="104"/>
        <v>0</v>
      </c>
      <c r="AB1997" s="50">
        <f t="shared" si="105"/>
        <v>5108.7991666666667</v>
      </c>
      <c r="AC1997" s="48" t="str">
        <f>VLOOKUP(ПРОДАЖИ!C:C,'ИЗ ОСНОВЫ НОМЕНКЛАТУР'!D:E,2,0)</f>
        <v>Крепежные системы</v>
      </c>
      <c r="AD1997" s="48" t="str">
        <f>VLOOKUP(C:C,'ИЗ ОСНОВЫ НОМЕНКЛАТУР'!D:F,3,0)</f>
        <v>Крепежные пластины</v>
      </c>
      <c r="AE1997" s="48" t="str">
        <f>VLOOKUP(C:C,'ИЗ ОСНОВЫ НОМЕНКЛАТУР'!D:H,5,0)</f>
        <v>C</v>
      </c>
    </row>
    <row r="1998" spans="1:31" ht="9.6" customHeight="1" x14ac:dyDescent="0.2">
      <c r="A1998" s="45" t="s">
        <v>1654</v>
      </c>
      <c r="B1998" s="11"/>
      <c r="C1998" s="11" t="s">
        <v>1998</v>
      </c>
      <c r="D1998" s="44">
        <v>2004</v>
      </c>
      <c r="E1998" s="44">
        <v>0</v>
      </c>
      <c r="F1998" s="48">
        <v>0</v>
      </c>
      <c r="G1998" s="48">
        <v>0</v>
      </c>
      <c r="H1998" s="44">
        <v>0</v>
      </c>
      <c r="I1998" s="44">
        <v>0</v>
      </c>
      <c r="J1998" s="44">
        <v>0</v>
      </c>
      <c r="K1998" s="48">
        <v>0</v>
      </c>
      <c r="L1998" s="49">
        <v>89540.25</v>
      </c>
      <c r="M1998" s="49">
        <v>0</v>
      </c>
      <c r="N1998" s="10">
        <v>0</v>
      </c>
      <c r="O1998" s="10">
        <v>0</v>
      </c>
      <c r="P1998" s="10">
        <v>0</v>
      </c>
      <c r="Q1998" s="10">
        <v>0</v>
      </c>
      <c r="R1998" s="10">
        <v>0</v>
      </c>
      <c r="S1998" s="10">
        <v>0</v>
      </c>
      <c r="T1998" s="50">
        <f t="shared" si="107"/>
        <v>7461.6875</v>
      </c>
      <c r="U1998" s="50">
        <f t="shared" si="107"/>
        <v>0</v>
      </c>
      <c r="V1998" s="50">
        <f t="shared" si="107"/>
        <v>0</v>
      </c>
      <c r="W1998" s="50">
        <f t="shared" si="106"/>
        <v>0</v>
      </c>
      <c r="X1998" s="50">
        <f t="shared" si="106"/>
        <v>0</v>
      </c>
      <c r="Y1998" s="50">
        <f t="shared" si="106"/>
        <v>0</v>
      </c>
      <c r="Z1998" s="50">
        <f t="shared" si="106"/>
        <v>0</v>
      </c>
      <c r="AA1998" s="50">
        <f t="shared" si="104"/>
        <v>0</v>
      </c>
      <c r="AB1998" s="50">
        <f t="shared" si="105"/>
        <v>7461.6875</v>
      </c>
      <c r="AC1998" s="48" t="str">
        <f>VLOOKUP(ПРОДАЖИ!C:C,'ИЗ ОСНОВЫ НОМЕНКЛАТУР'!D:E,2,0)</f>
        <v>Крепежные системы</v>
      </c>
      <c r="AD1998" s="48" t="str">
        <f>VLOOKUP(C:C,'ИЗ ОСНОВЫ НОМЕНКЛАТУР'!D:F,3,0)</f>
        <v>Крепежные пластины</v>
      </c>
      <c r="AE1998" s="48" t="str">
        <f>VLOOKUP(C:C,'ИЗ ОСНОВЫ НОМЕНКЛАТУР'!D:H,5,0)</f>
        <v>C</v>
      </c>
    </row>
    <row r="1999" spans="1:31" ht="9.6" customHeight="1" x14ac:dyDescent="0.2">
      <c r="A1999" s="45" t="s">
        <v>1654</v>
      </c>
      <c r="B1999" s="11"/>
      <c r="C1999" s="11" t="s">
        <v>1999</v>
      </c>
      <c r="D1999" s="44">
        <v>1834</v>
      </c>
      <c r="E1999" s="44">
        <v>0</v>
      </c>
      <c r="F1999" s="48">
        <v>0</v>
      </c>
      <c r="G1999" s="48">
        <v>0</v>
      </c>
      <c r="H1999" s="44">
        <v>0</v>
      </c>
      <c r="I1999" s="44">
        <v>0</v>
      </c>
      <c r="J1999" s="44">
        <v>0</v>
      </c>
      <c r="K1999" s="48">
        <v>0</v>
      </c>
      <c r="L1999" s="49">
        <v>59673.74</v>
      </c>
      <c r="M1999" s="49">
        <v>0</v>
      </c>
      <c r="N1999" s="10">
        <v>0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50">
        <f t="shared" si="107"/>
        <v>4972.8116666666665</v>
      </c>
      <c r="U1999" s="50">
        <f t="shared" si="107"/>
        <v>0</v>
      </c>
      <c r="V1999" s="50">
        <f t="shared" si="107"/>
        <v>0</v>
      </c>
      <c r="W1999" s="50">
        <f t="shared" si="106"/>
        <v>0</v>
      </c>
      <c r="X1999" s="50">
        <f t="shared" si="106"/>
        <v>0</v>
      </c>
      <c r="Y1999" s="50">
        <f t="shared" si="106"/>
        <v>0</v>
      </c>
      <c r="Z1999" s="50">
        <f t="shared" si="106"/>
        <v>0</v>
      </c>
      <c r="AA1999" s="50">
        <f t="shared" si="104"/>
        <v>0</v>
      </c>
      <c r="AB1999" s="50">
        <f t="shared" si="105"/>
        <v>4972.8116666666665</v>
      </c>
      <c r="AC1999" s="48" t="str">
        <f>VLOOKUP(ПРОДАЖИ!C:C,'ИЗ ОСНОВЫ НОМЕНКЛАТУР'!D:E,2,0)</f>
        <v>Крепежные системы</v>
      </c>
      <c r="AD1999" s="48" t="str">
        <f>VLOOKUP(C:C,'ИЗ ОСНОВЫ НОМЕНКЛАТУР'!D:F,3,0)</f>
        <v>Крепежные пластины</v>
      </c>
      <c r="AE1999" s="48" t="str">
        <f>VLOOKUP(C:C,'ИЗ ОСНОВЫ НОМЕНКЛАТУР'!D:H,5,0)</f>
        <v>C</v>
      </c>
    </row>
    <row r="2000" spans="1:31" ht="9.6" customHeight="1" x14ac:dyDescent="0.2">
      <c r="A2000" s="45" t="s">
        <v>1654</v>
      </c>
      <c r="B2000" s="11"/>
      <c r="C2000" s="11" t="s">
        <v>2000</v>
      </c>
      <c r="D2000" s="44">
        <v>0</v>
      </c>
      <c r="E2000" s="44">
        <v>0</v>
      </c>
      <c r="F2000" s="48">
        <v>0</v>
      </c>
      <c r="G2000" s="48">
        <v>0</v>
      </c>
      <c r="H2000" s="44">
        <v>797</v>
      </c>
      <c r="I2000" s="44">
        <v>0</v>
      </c>
      <c r="J2000" s="44">
        <v>0</v>
      </c>
      <c r="K2000" s="48">
        <v>0</v>
      </c>
      <c r="L2000" s="49">
        <v>0</v>
      </c>
      <c r="M2000" s="49">
        <v>0</v>
      </c>
      <c r="N2000" s="10">
        <v>0</v>
      </c>
      <c r="O2000" s="10">
        <v>0</v>
      </c>
      <c r="P2000" s="10">
        <v>7567.28</v>
      </c>
      <c r="Q2000" s="10">
        <v>0</v>
      </c>
      <c r="R2000" s="10">
        <v>0</v>
      </c>
      <c r="S2000" s="10">
        <v>0</v>
      </c>
      <c r="T2000" s="50">
        <f t="shared" si="107"/>
        <v>0</v>
      </c>
      <c r="U2000" s="50">
        <f t="shared" si="107"/>
        <v>0</v>
      </c>
      <c r="V2000" s="50">
        <f t="shared" si="107"/>
        <v>0</v>
      </c>
      <c r="W2000" s="50">
        <f t="shared" si="106"/>
        <v>0</v>
      </c>
      <c r="X2000" s="50">
        <f t="shared" si="106"/>
        <v>630.60666666666668</v>
      </c>
      <c r="Y2000" s="50">
        <f t="shared" si="106"/>
        <v>0</v>
      </c>
      <c r="Z2000" s="50">
        <f t="shared" si="106"/>
        <v>0</v>
      </c>
      <c r="AA2000" s="50">
        <f t="shared" si="104"/>
        <v>0</v>
      </c>
      <c r="AB2000" s="50">
        <f t="shared" si="105"/>
        <v>630.60666666666668</v>
      </c>
      <c r="AC2000" s="48" t="str">
        <f>VLOOKUP(ПРОДАЖИ!C:C,'ИЗ ОСНОВЫ НОМЕНКЛАТУР'!D:E,2,0)</f>
        <v>Крепежные системы</v>
      </c>
      <c r="AD2000" s="48" t="str">
        <f>VLOOKUP(C:C,'ИЗ ОСНОВЫ НОМЕНКЛАТУР'!D:F,3,0)</f>
        <v>Крепежные пластины</v>
      </c>
      <c r="AE2000" s="48" t="str">
        <f>VLOOKUP(C:C,'ИЗ ОСНОВЫ НОМЕНКЛАТУР'!D:H,5,0)</f>
        <v>C</v>
      </c>
    </row>
    <row r="2001" spans="1:31" ht="9.6" customHeight="1" x14ac:dyDescent="0.2">
      <c r="A2001" s="45" t="s">
        <v>1654</v>
      </c>
      <c r="B2001" s="11"/>
      <c r="C2001" s="11" t="s">
        <v>2001</v>
      </c>
      <c r="D2001" s="44">
        <v>738</v>
      </c>
      <c r="E2001" s="44">
        <v>0</v>
      </c>
      <c r="F2001" s="48">
        <v>0</v>
      </c>
      <c r="G2001" s="48">
        <v>0</v>
      </c>
      <c r="H2001" s="44">
        <v>0</v>
      </c>
      <c r="I2001" s="44">
        <v>0</v>
      </c>
      <c r="J2001" s="44">
        <v>0</v>
      </c>
      <c r="K2001" s="48">
        <v>0</v>
      </c>
      <c r="L2001" s="49">
        <v>70154.28</v>
      </c>
      <c r="M2001" s="49">
        <v>0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50">
        <f t="shared" si="107"/>
        <v>5846.19</v>
      </c>
      <c r="U2001" s="50">
        <f t="shared" si="107"/>
        <v>0</v>
      </c>
      <c r="V2001" s="50">
        <f t="shared" si="107"/>
        <v>0</v>
      </c>
      <c r="W2001" s="50">
        <f t="shared" si="106"/>
        <v>0</v>
      </c>
      <c r="X2001" s="50">
        <f t="shared" si="106"/>
        <v>0</v>
      </c>
      <c r="Y2001" s="50">
        <f t="shared" si="106"/>
        <v>0</v>
      </c>
      <c r="Z2001" s="50">
        <f t="shared" si="106"/>
        <v>0</v>
      </c>
      <c r="AA2001" s="50">
        <f t="shared" si="104"/>
        <v>0</v>
      </c>
      <c r="AB2001" s="50">
        <f t="shared" si="105"/>
        <v>5846.19</v>
      </c>
      <c r="AC2001" s="48" t="str">
        <f>VLOOKUP(ПРОДАЖИ!C:C,'ИЗ ОСНОВЫ НОМЕНКЛАТУР'!D:E,2,0)</f>
        <v>Крепежные системы</v>
      </c>
      <c r="AD2001" s="48" t="str">
        <f>VLOOKUP(C:C,'ИЗ ОСНОВЫ НОМЕНКЛАТУР'!D:F,3,0)</f>
        <v>Крепежные пластины</v>
      </c>
      <c r="AE2001" s="48" t="str">
        <f>VLOOKUP(C:C,'ИЗ ОСНОВЫ НОМЕНКЛАТУР'!D:H,5,0)</f>
        <v>C</v>
      </c>
    </row>
    <row r="2002" spans="1:31" ht="9.6" customHeight="1" x14ac:dyDescent="0.2">
      <c r="A2002" s="45" t="s">
        <v>1654</v>
      </c>
      <c r="B2002" s="11"/>
      <c r="C2002" s="11" t="s">
        <v>2002</v>
      </c>
      <c r="D2002" s="44">
        <v>126</v>
      </c>
      <c r="E2002" s="44">
        <v>0</v>
      </c>
      <c r="F2002" s="48">
        <v>4</v>
      </c>
      <c r="G2002" s="48">
        <v>0</v>
      </c>
      <c r="H2002" s="44">
        <v>0</v>
      </c>
      <c r="I2002" s="44">
        <v>0</v>
      </c>
      <c r="J2002" s="44">
        <v>0</v>
      </c>
      <c r="K2002" s="48">
        <v>0</v>
      </c>
      <c r="L2002" s="49">
        <v>70560</v>
      </c>
      <c r="M2002" s="49">
        <v>0</v>
      </c>
      <c r="N2002" s="10">
        <v>2240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50">
        <f t="shared" si="107"/>
        <v>5880</v>
      </c>
      <c r="U2002" s="50">
        <f t="shared" si="107"/>
        <v>0</v>
      </c>
      <c r="V2002" s="50">
        <f t="shared" si="107"/>
        <v>186.66666666666666</v>
      </c>
      <c r="W2002" s="50">
        <f t="shared" si="106"/>
        <v>0</v>
      </c>
      <c r="X2002" s="50">
        <f t="shared" si="106"/>
        <v>0</v>
      </c>
      <c r="Y2002" s="50">
        <f t="shared" si="106"/>
        <v>0</v>
      </c>
      <c r="Z2002" s="50">
        <f t="shared" si="106"/>
        <v>0</v>
      </c>
      <c r="AA2002" s="50">
        <f t="shared" si="104"/>
        <v>0</v>
      </c>
      <c r="AB2002" s="50">
        <f t="shared" si="105"/>
        <v>6066.666666666667</v>
      </c>
      <c r="AC2002" s="48" t="str">
        <f>VLOOKUP(ПРОДАЖИ!C:C,'ИЗ ОСНОВЫ НОМЕНКЛАТУР'!D:E,2,0)</f>
        <v>Крепежные системы</v>
      </c>
      <c r="AD2002" s="48" t="str">
        <f>VLOOKUP(C:C,'ИЗ ОСНОВЫ НОМЕНКЛАТУР'!D:F,3,0)</f>
        <v>Крепежные пластины</v>
      </c>
      <c r="AE2002" s="48" t="str">
        <f>VLOOKUP(C:C,'ИЗ ОСНОВЫ НОМЕНКЛАТУР'!D:H,5,0)</f>
        <v>C</v>
      </c>
    </row>
    <row r="2003" spans="1:31" ht="9.6" customHeight="1" x14ac:dyDescent="0.2">
      <c r="A2003" s="45" t="s">
        <v>1654</v>
      </c>
      <c r="B2003" s="11"/>
      <c r="C2003" s="11" t="s">
        <v>2003</v>
      </c>
      <c r="D2003" s="44">
        <v>300</v>
      </c>
      <c r="E2003" s="44">
        <v>0</v>
      </c>
      <c r="F2003" s="48">
        <v>0</v>
      </c>
      <c r="G2003" s="48">
        <v>0</v>
      </c>
      <c r="H2003" s="44">
        <v>0</v>
      </c>
      <c r="I2003" s="44">
        <v>0</v>
      </c>
      <c r="J2003" s="44">
        <v>0</v>
      </c>
      <c r="K2003" s="48">
        <v>0</v>
      </c>
      <c r="L2003" s="49">
        <v>58200</v>
      </c>
      <c r="M2003" s="49">
        <v>0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50">
        <f t="shared" si="107"/>
        <v>4850</v>
      </c>
      <c r="U2003" s="50">
        <f t="shared" si="107"/>
        <v>0</v>
      </c>
      <c r="V2003" s="50">
        <f t="shared" si="107"/>
        <v>0</v>
      </c>
      <c r="W2003" s="50">
        <f t="shared" si="106"/>
        <v>0</v>
      </c>
      <c r="X2003" s="50">
        <f t="shared" si="106"/>
        <v>0</v>
      </c>
      <c r="Y2003" s="50">
        <f t="shared" si="106"/>
        <v>0</v>
      </c>
      <c r="Z2003" s="50">
        <f t="shared" si="106"/>
        <v>0</v>
      </c>
      <c r="AA2003" s="50">
        <f t="shared" si="104"/>
        <v>0</v>
      </c>
      <c r="AB2003" s="50">
        <f t="shared" si="105"/>
        <v>4850</v>
      </c>
      <c r="AC2003" s="48" t="str">
        <f>VLOOKUP(ПРОДАЖИ!C:C,'ИЗ ОСНОВЫ НОМЕНКЛАТУР'!D:E,2,0)</f>
        <v>Крепежные системы</v>
      </c>
      <c r="AD2003" s="48" t="str">
        <f>VLOOKUP(C:C,'ИЗ ОСНОВЫ НОМЕНКЛАТУР'!D:F,3,0)</f>
        <v>Крепежные пластины</v>
      </c>
      <c r="AE2003" s="48" t="str">
        <f>VLOOKUP(C:C,'ИЗ ОСНОВЫ НОМЕНКЛАТУР'!D:H,5,0)</f>
        <v>C</v>
      </c>
    </row>
    <row r="2004" spans="1:31" ht="9.6" customHeight="1" x14ac:dyDescent="0.2">
      <c r="A2004" s="45" t="s">
        <v>1654</v>
      </c>
      <c r="B2004" s="11"/>
      <c r="C2004" s="11" t="s">
        <v>2004</v>
      </c>
      <c r="D2004" s="44">
        <v>377</v>
      </c>
      <c r="E2004" s="44">
        <v>0</v>
      </c>
      <c r="F2004" s="48">
        <v>0</v>
      </c>
      <c r="G2004" s="48">
        <v>0</v>
      </c>
      <c r="H2004" s="44">
        <v>0</v>
      </c>
      <c r="I2004" s="44">
        <v>0</v>
      </c>
      <c r="J2004" s="44">
        <v>0</v>
      </c>
      <c r="K2004" s="48">
        <v>0</v>
      </c>
      <c r="L2004" s="49">
        <v>46808.32</v>
      </c>
      <c r="M2004" s="49">
        <v>0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50">
        <f t="shared" si="107"/>
        <v>3900.6933333333332</v>
      </c>
      <c r="U2004" s="50">
        <f t="shared" si="107"/>
        <v>0</v>
      </c>
      <c r="V2004" s="50">
        <f t="shared" si="107"/>
        <v>0</v>
      </c>
      <c r="W2004" s="50">
        <f t="shared" si="106"/>
        <v>0</v>
      </c>
      <c r="X2004" s="50">
        <f t="shared" si="106"/>
        <v>0</v>
      </c>
      <c r="Y2004" s="50">
        <f t="shared" si="106"/>
        <v>0</v>
      </c>
      <c r="Z2004" s="50">
        <f t="shared" si="106"/>
        <v>0</v>
      </c>
      <c r="AA2004" s="50">
        <f t="shared" si="104"/>
        <v>0</v>
      </c>
      <c r="AB2004" s="50">
        <f t="shared" si="105"/>
        <v>3900.6933333333332</v>
      </c>
      <c r="AC2004" s="48" t="str">
        <f>VLOOKUP(ПРОДАЖИ!C:C,'ИЗ ОСНОВЫ НОМЕНКЛАТУР'!D:E,2,0)</f>
        <v>Крепежные системы</v>
      </c>
      <c r="AD2004" s="48" t="str">
        <f>VLOOKUP(C:C,'ИЗ ОСНОВЫ НОМЕНКЛАТУР'!D:F,3,0)</f>
        <v>Крепежные пластины</v>
      </c>
      <c r="AE2004" s="48" t="str">
        <f>VLOOKUP(C:C,'ИЗ ОСНОВЫ НОМЕНКЛАТУР'!D:H,5,0)</f>
        <v>C</v>
      </c>
    </row>
    <row r="2005" spans="1:31" ht="9.6" customHeight="1" x14ac:dyDescent="0.2">
      <c r="A2005" s="45" t="s">
        <v>1654</v>
      </c>
      <c r="B2005" s="11"/>
      <c r="C2005" s="11" t="s">
        <v>2005</v>
      </c>
      <c r="D2005" s="44">
        <v>100</v>
      </c>
      <c r="E2005" s="44">
        <v>0</v>
      </c>
      <c r="F2005" s="48">
        <v>100</v>
      </c>
      <c r="G2005" s="48">
        <v>0</v>
      </c>
      <c r="H2005" s="44">
        <v>0</v>
      </c>
      <c r="I2005" s="44">
        <v>0</v>
      </c>
      <c r="J2005" s="44">
        <v>0</v>
      </c>
      <c r="K2005" s="48">
        <v>0</v>
      </c>
      <c r="L2005" s="49">
        <v>3533</v>
      </c>
      <c r="M2005" s="49">
        <v>0</v>
      </c>
      <c r="N2005" s="10">
        <v>3533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50">
        <f t="shared" si="107"/>
        <v>294.41666666666669</v>
      </c>
      <c r="U2005" s="50">
        <f t="shared" si="107"/>
        <v>0</v>
      </c>
      <c r="V2005" s="50">
        <f t="shared" si="107"/>
        <v>294.41666666666669</v>
      </c>
      <c r="W2005" s="50">
        <f t="shared" si="106"/>
        <v>0</v>
      </c>
      <c r="X2005" s="50">
        <f t="shared" si="106"/>
        <v>0</v>
      </c>
      <c r="Y2005" s="50">
        <f t="shared" si="106"/>
        <v>0</v>
      </c>
      <c r="Z2005" s="50">
        <f t="shared" si="106"/>
        <v>0</v>
      </c>
      <c r="AA2005" s="50">
        <f t="shared" si="104"/>
        <v>0</v>
      </c>
      <c r="AB2005" s="50">
        <f t="shared" si="105"/>
        <v>588.83333333333337</v>
      </c>
      <c r="AC2005" s="48" t="str">
        <f>VLOOKUP(ПРОДАЖИ!C:C,'ИЗ ОСНОВЫ НОМЕНКЛАТУР'!D:E,2,0)</f>
        <v>Крепежные системы</v>
      </c>
      <c r="AD2005" s="48" t="str">
        <f>VLOOKUP(C:C,'ИЗ ОСНОВЫ НОМЕНКЛАТУР'!D:F,3,0)</f>
        <v>Крепежные пластины</v>
      </c>
      <c r="AE2005" s="48" t="str">
        <f>VLOOKUP(C:C,'ИЗ ОСНОВЫ НОМЕНКЛАТУР'!D:H,5,0)</f>
        <v>C</v>
      </c>
    </row>
    <row r="2006" spans="1:31" ht="9.6" customHeight="1" x14ac:dyDescent="0.2">
      <c r="A2006" s="45" t="s">
        <v>1654</v>
      </c>
      <c r="B2006" s="11"/>
      <c r="C2006" s="11" t="s">
        <v>2006</v>
      </c>
      <c r="D2006" s="44">
        <v>0</v>
      </c>
      <c r="E2006" s="44">
        <v>0</v>
      </c>
      <c r="F2006" s="48">
        <v>1539</v>
      </c>
      <c r="G2006" s="48">
        <v>0</v>
      </c>
      <c r="H2006" s="44">
        <v>0</v>
      </c>
      <c r="I2006" s="44">
        <v>0</v>
      </c>
      <c r="J2006" s="44">
        <v>0</v>
      </c>
      <c r="K2006" s="48">
        <v>0</v>
      </c>
      <c r="L2006" s="49">
        <v>0</v>
      </c>
      <c r="M2006" s="49">
        <v>0</v>
      </c>
      <c r="N2006" s="10">
        <v>16707.55</v>
      </c>
      <c r="O2006" s="10">
        <v>0</v>
      </c>
      <c r="P2006" s="10">
        <v>0</v>
      </c>
      <c r="Q2006" s="10">
        <v>0</v>
      </c>
      <c r="R2006" s="10">
        <v>0</v>
      </c>
      <c r="S2006" s="10">
        <v>0</v>
      </c>
      <c r="T2006" s="50">
        <f t="shared" si="107"/>
        <v>0</v>
      </c>
      <c r="U2006" s="50">
        <f t="shared" si="107"/>
        <v>0</v>
      </c>
      <c r="V2006" s="50">
        <f t="shared" si="107"/>
        <v>1392.2958333333333</v>
      </c>
      <c r="W2006" s="50">
        <f t="shared" si="106"/>
        <v>0</v>
      </c>
      <c r="X2006" s="50">
        <f t="shared" si="106"/>
        <v>0</v>
      </c>
      <c r="Y2006" s="50">
        <f t="shared" si="106"/>
        <v>0</v>
      </c>
      <c r="Z2006" s="50">
        <f t="shared" si="106"/>
        <v>0</v>
      </c>
      <c r="AA2006" s="50">
        <f t="shared" si="104"/>
        <v>0</v>
      </c>
      <c r="AB2006" s="50">
        <f t="shared" si="105"/>
        <v>1392.2958333333333</v>
      </c>
      <c r="AC2006" s="48" t="str">
        <f>VLOOKUP(ПРОДАЖИ!C:C,'ИЗ ОСНОВЫ НОМЕНКЛАТУР'!D:E,2,0)</f>
        <v>Крепежные системы</v>
      </c>
      <c r="AD2006" s="48" t="str">
        <f>VLOOKUP(C:C,'ИЗ ОСНОВЫ НОМЕНКЛАТУР'!D:F,3,0)</f>
        <v>Крепежные пластины</v>
      </c>
      <c r="AE2006" s="48" t="str">
        <f>VLOOKUP(C:C,'ИЗ ОСНОВЫ НОМЕНКЛАТУР'!D:H,5,0)</f>
        <v>C</v>
      </c>
    </row>
    <row r="2007" spans="1:31" ht="9.6" customHeight="1" x14ac:dyDescent="0.2">
      <c r="A2007" s="45" t="s">
        <v>1654</v>
      </c>
      <c r="B2007" s="11"/>
      <c r="C2007" s="11" t="s">
        <v>2007</v>
      </c>
      <c r="D2007" s="44">
        <v>0</v>
      </c>
      <c r="E2007" s="44">
        <v>0</v>
      </c>
      <c r="F2007" s="48">
        <v>0</v>
      </c>
      <c r="G2007" s="48">
        <v>0</v>
      </c>
      <c r="H2007" s="44">
        <v>5000</v>
      </c>
      <c r="I2007" s="44">
        <v>0</v>
      </c>
      <c r="J2007" s="44">
        <v>0</v>
      </c>
      <c r="K2007" s="48">
        <v>0</v>
      </c>
      <c r="L2007" s="49">
        <v>0</v>
      </c>
      <c r="M2007" s="49">
        <v>0</v>
      </c>
      <c r="N2007" s="10">
        <v>0</v>
      </c>
      <c r="O2007" s="10">
        <v>0</v>
      </c>
      <c r="P2007" s="10">
        <v>20000</v>
      </c>
      <c r="Q2007" s="10">
        <v>0</v>
      </c>
      <c r="R2007" s="10">
        <v>0</v>
      </c>
      <c r="S2007" s="10">
        <v>0</v>
      </c>
      <c r="T2007" s="50">
        <f t="shared" si="107"/>
        <v>0</v>
      </c>
      <c r="U2007" s="50">
        <f t="shared" si="107"/>
        <v>0</v>
      </c>
      <c r="V2007" s="50">
        <f t="shared" si="107"/>
        <v>0</v>
      </c>
      <c r="W2007" s="50">
        <f t="shared" si="106"/>
        <v>0</v>
      </c>
      <c r="X2007" s="50">
        <f t="shared" si="106"/>
        <v>1666.6666666666667</v>
      </c>
      <c r="Y2007" s="50">
        <f t="shared" si="106"/>
        <v>0</v>
      </c>
      <c r="Z2007" s="50">
        <f t="shared" si="106"/>
        <v>0</v>
      </c>
      <c r="AA2007" s="50">
        <f t="shared" si="104"/>
        <v>0</v>
      </c>
      <c r="AB2007" s="50">
        <f t="shared" si="105"/>
        <v>1666.6666666666667</v>
      </c>
      <c r="AC2007" s="48" t="str">
        <f>VLOOKUP(ПРОДАЖИ!C:C,'ИЗ ОСНОВЫ НОМЕНКЛАТУР'!D:E,2,0)</f>
        <v>Крепежные системы</v>
      </c>
      <c r="AD2007" s="48" t="str">
        <f>VLOOKUP(C:C,'ИЗ ОСНОВЫ НОМЕНКЛАТУР'!D:F,3,0)</f>
        <v>Крепежные пластины</v>
      </c>
      <c r="AE2007" s="48" t="str">
        <f>VLOOKUP(C:C,'ИЗ ОСНОВЫ НОМЕНКЛАТУР'!D:H,5,0)</f>
        <v>C</v>
      </c>
    </row>
    <row r="2008" spans="1:31" ht="9.6" customHeight="1" x14ac:dyDescent="0.2">
      <c r="A2008" s="45" t="s">
        <v>1654</v>
      </c>
      <c r="B2008" s="11"/>
      <c r="C2008" s="11" t="s">
        <v>2008</v>
      </c>
      <c r="D2008" s="44">
        <v>146</v>
      </c>
      <c r="E2008" s="44">
        <v>0</v>
      </c>
      <c r="F2008" s="48">
        <v>0</v>
      </c>
      <c r="G2008" s="48">
        <v>0</v>
      </c>
      <c r="H2008" s="44">
        <v>0</v>
      </c>
      <c r="I2008" s="44">
        <v>0</v>
      </c>
      <c r="J2008" s="44">
        <v>0</v>
      </c>
      <c r="K2008" s="48">
        <v>0</v>
      </c>
      <c r="L2008" s="49">
        <v>13907.06</v>
      </c>
      <c r="M2008" s="49">
        <v>0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50">
        <f t="shared" si="107"/>
        <v>1158.9216666666666</v>
      </c>
      <c r="U2008" s="50">
        <f t="shared" si="107"/>
        <v>0</v>
      </c>
      <c r="V2008" s="50">
        <f t="shared" si="107"/>
        <v>0</v>
      </c>
      <c r="W2008" s="50">
        <f t="shared" si="106"/>
        <v>0</v>
      </c>
      <c r="X2008" s="50">
        <f t="shared" si="106"/>
        <v>0</v>
      </c>
      <c r="Y2008" s="50">
        <f t="shared" si="106"/>
        <v>0</v>
      </c>
      <c r="Z2008" s="50">
        <f t="shared" si="106"/>
        <v>0</v>
      </c>
      <c r="AA2008" s="50">
        <f t="shared" si="104"/>
        <v>0</v>
      </c>
      <c r="AB2008" s="50">
        <f t="shared" si="105"/>
        <v>1158.9216666666666</v>
      </c>
      <c r="AC2008" s="48" t="str">
        <f>VLOOKUP(ПРОДАЖИ!C:C,'ИЗ ОСНОВЫ НОМЕНКЛАТУР'!D:E,2,0)</f>
        <v>Крепежные системы</v>
      </c>
      <c r="AD2008" s="48" t="str">
        <f>VLOOKUP(C:C,'ИЗ ОСНОВЫ НОМЕНКЛАТУР'!D:F,3,0)</f>
        <v>Крепежные пластины</v>
      </c>
      <c r="AE2008" s="48" t="str">
        <f>VLOOKUP(C:C,'ИЗ ОСНОВЫ НОМЕНКЛАТУР'!D:H,5,0)</f>
        <v>C</v>
      </c>
    </row>
    <row r="2009" spans="1:31" ht="9.6" customHeight="1" x14ac:dyDescent="0.2">
      <c r="A2009" s="45" t="s">
        <v>1654</v>
      </c>
      <c r="B2009" s="11"/>
      <c r="C2009" s="11" t="s">
        <v>2009</v>
      </c>
      <c r="D2009" s="44">
        <v>0</v>
      </c>
      <c r="E2009" s="44">
        <v>0</v>
      </c>
      <c r="F2009" s="48">
        <v>0</v>
      </c>
      <c r="G2009" s="48">
        <v>0</v>
      </c>
      <c r="H2009" s="44">
        <v>0</v>
      </c>
      <c r="I2009" s="44">
        <v>0</v>
      </c>
      <c r="J2009" s="44">
        <v>317</v>
      </c>
      <c r="K2009" s="48">
        <v>100</v>
      </c>
      <c r="L2009" s="49">
        <v>0</v>
      </c>
      <c r="M2009" s="49">
        <v>0</v>
      </c>
      <c r="N2009" s="10">
        <v>0</v>
      </c>
      <c r="O2009" s="10">
        <v>0</v>
      </c>
      <c r="P2009" s="10">
        <v>0</v>
      </c>
      <c r="Q2009" s="10">
        <v>0</v>
      </c>
      <c r="R2009" s="10">
        <v>4092.76</v>
      </c>
      <c r="S2009" s="10">
        <v>1292</v>
      </c>
      <c r="T2009" s="50">
        <f t="shared" si="107"/>
        <v>0</v>
      </c>
      <c r="U2009" s="50">
        <f t="shared" si="107"/>
        <v>0</v>
      </c>
      <c r="V2009" s="50">
        <f t="shared" si="107"/>
        <v>0</v>
      </c>
      <c r="W2009" s="50">
        <f t="shared" si="106"/>
        <v>0</v>
      </c>
      <c r="X2009" s="50">
        <f t="shared" si="106"/>
        <v>0</v>
      </c>
      <c r="Y2009" s="50">
        <f t="shared" si="106"/>
        <v>0</v>
      </c>
      <c r="Z2009" s="50">
        <f t="shared" si="106"/>
        <v>341.06333333333333</v>
      </c>
      <c r="AA2009" s="50">
        <f t="shared" si="104"/>
        <v>107.66666666666667</v>
      </c>
      <c r="AB2009" s="50">
        <f t="shared" si="105"/>
        <v>448.73</v>
      </c>
      <c r="AC2009" s="48" t="str">
        <f>VLOOKUP(ПРОДАЖИ!C:C,'ИЗ ОСНОВЫ НОМЕНКЛАТУР'!D:E,2,0)</f>
        <v>Крепежные системы</v>
      </c>
      <c r="AD2009" s="48" t="str">
        <f>VLOOKUP(C:C,'ИЗ ОСНОВЫ НОМЕНКЛАТУР'!D:F,3,0)</f>
        <v>Крепежные пластины</v>
      </c>
      <c r="AE2009" s="48" t="str">
        <f>VLOOKUP(C:C,'ИЗ ОСНОВЫ НОМЕНКЛАТУР'!D:H,5,0)</f>
        <v>C</v>
      </c>
    </row>
    <row r="2010" spans="1:31" ht="9.6" customHeight="1" x14ac:dyDescent="0.2">
      <c r="A2010" s="45" t="s">
        <v>1654</v>
      </c>
      <c r="B2010" s="11"/>
      <c r="C2010" s="11" t="s">
        <v>2010</v>
      </c>
      <c r="D2010" s="44">
        <v>34</v>
      </c>
      <c r="E2010" s="44">
        <v>0</v>
      </c>
      <c r="F2010" s="48">
        <v>0</v>
      </c>
      <c r="G2010" s="48">
        <v>0</v>
      </c>
      <c r="H2010" s="44">
        <v>0</v>
      </c>
      <c r="I2010" s="44">
        <v>0</v>
      </c>
      <c r="J2010" s="44">
        <v>0</v>
      </c>
      <c r="K2010" s="48">
        <v>0</v>
      </c>
      <c r="L2010" s="49">
        <v>8574.7999999999993</v>
      </c>
      <c r="M2010" s="49">
        <v>0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50">
        <f t="shared" si="107"/>
        <v>714.56666666666661</v>
      </c>
      <c r="U2010" s="50">
        <f t="shared" si="107"/>
        <v>0</v>
      </c>
      <c r="V2010" s="50">
        <f t="shared" si="107"/>
        <v>0</v>
      </c>
      <c r="W2010" s="50">
        <f t="shared" si="106"/>
        <v>0</v>
      </c>
      <c r="X2010" s="50">
        <f t="shared" si="106"/>
        <v>0</v>
      </c>
      <c r="Y2010" s="50">
        <f t="shared" si="106"/>
        <v>0</v>
      </c>
      <c r="Z2010" s="50">
        <f t="shared" si="106"/>
        <v>0</v>
      </c>
      <c r="AA2010" s="50">
        <f t="shared" si="104"/>
        <v>0</v>
      </c>
      <c r="AB2010" s="50">
        <f t="shared" si="105"/>
        <v>714.56666666666661</v>
      </c>
      <c r="AC2010" s="48" t="str">
        <f>VLOOKUP(ПРОДАЖИ!C:C,'ИЗ ОСНОВЫ НОМЕНКЛАТУР'!D:E,2,0)</f>
        <v>Крепежные системы</v>
      </c>
      <c r="AD2010" s="48" t="str">
        <f>VLOOKUP(C:C,'ИЗ ОСНОВЫ НОМЕНКЛАТУР'!D:F,3,0)</f>
        <v>Крепежные пластины</v>
      </c>
      <c r="AE2010" s="48" t="str">
        <f>VLOOKUP(C:C,'ИЗ ОСНОВЫ НОМЕНКЛАТУР'!D:H,5,0)</f>
        <v>C</v>
      </c>
    </row>
    <row r="2011" spans="1:31" ht="9.6" customHeight="1" x14ac:dyDescent="0.2">
      <c r="A2011" s="45" t="s">
        <v>1654</v>
      </c>
      <c r="B2011" s="11"/>
      <c r="C2011" s="11" t="s">
        <v>2011</v>
      </c>
      <c r="D2011" s="44">
        <v>375</v>
      </c>
      <c r="E2011" s="44">
        <v>0</v>
      </c>
      <c r="F2011" s="48">
        <v>0</v>
      </c>
      <c r="G2011" s="48">
        <v>0</v>
      </c>
      <c r="H2011" s="44">
        <v>0</v>
      </c>
      <c r="I2011" s="44">
        <v>0</v>
      </c>
      <c r="J2011" s="44">
        <v>0</v>
      </c>
      <c r="K2011" s="48">
        <v>0</v>
      </c>
      <c r="L2011" s="49">
        <v>4952.1000000000004</v>
      </c>
      <c r="M2011" s="49">
        <v>0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50">
        <f t="shared" si="107"/>
        <v>412.67500000000001</v>
      </c>
      <c r="U2011" s="50">
        <f t="shared" si="107"/>
        <v>0</v>
      </c>
      <c r="V2011" s="50">
        <f t="shared" si="107"/>
        <v>0</v>
      </c>
      <c r="W2011" s="50">
        <f t="shared" si="106"/>
        <v>0</v>
      </c>
      <c r="X2011" s="50">
        <f t="shared" si="106"/>
        <v>0</v>
      </c>
      <c r="Y2011" s="50">
        <f t="shared" si="106"/>
        <v>0</v>
      </c>
      <c r="Z2011" s="50">
        <f t="shared" si="106"/>
        <v>0</v>
      </c>
      <c r="AA2011" s="50">
        <f t="shared" si="104"/>
        <v>0</v>
      </c>
      <c r="AB2011" s="50">
        <f t="shared" si="105"/>
        <v>412.67500000000001</v>
      </c>
      <c r="AC2011" s="48" t="str">
        <f>VLOOKUP(ПРОДАЖИ!C:C,'ИЗ ОСНОВЫ НОМЕНКЛАТУР'!D:E,2,0)</f>
        <v>Крепежные системы</v>
      </c>
      <c r="AD2011" s="48" t="str">
        <f>VLOOKUP(C:C,'ИЗ ОСНОВЫ НОМЕНКЛАТУР'!D:F,3,0)</f>
        <v>Крепежные пластины</v>
      </c>
      <c r="AE2011" s="48" t="str">
        <f>VLOOKUP(C:C,'ИЗ ОСНОВЫ НОМЕНКЛАТУР'!D:H,5,0)</f>
        <v>C</v>
      </c>
    </row>
    <row r="2012" spans="1:31" ht="9.6" customHeight="1" x14ac:dyDescent="0.2">
      <c r="A2012" s="45" t="s">
        <v>1654</v>
      </c>
      <c r="B2012" s="11"/>
      <c r="C2012" s="11" t="s">
        <v>2012</v>
      </c>
      <c r="D2012" s="44">
        <v>0</v>
      </c>
      <c r="E2012" s="44">
        <v>0</v>
      </c>
      <c r="F2012" s="48">
        <v>0</v>
      </c>
      <c r="G2012" s="48">
        <v>0</v>
      </c>
      <c r="H2012" s="44">
        <v>0</v>
      </c>
      <c r="I2012" s="44">
        <v>0</v>
      </c>
      <c r="J2012" s="44">
        <v>36</v>
      </c>
      <c r="K2012" s="48">
        <v>0</v>
      </c>
      <c r="L2012" s="49">
        <v>0</v>
      </c>
      <c r="M2012" s="49">
        <v>0</v>
      </c>
      <c r="N2012" s="10">
        <v>0</v>
      </c>
      <c r="O2012" s="10">
        <v>0</v>
      </c>
      <c r="P2012" s="10">
        <v>0</v>
      </c>
      <c r="Q2012" s="10">
        <v>0</v>
      </c>
      <c r="R2012" s="10">
        <v>100.16</v>
      </c>
      <c r="S2012" s="10">
        <v>0</v>
      </c>
      <c r="T2012" s="50">
        <f t="shared" si="107"/>
        <v>0</v>
      </c>
      <c r="U2012" s="50">
        <f t="shared" si="107"/>
        <v>0</v>
      </c>
      <c r="V2012" s="50">
        <f t="shared" si="107"/>
        <v>0</v>
      </c>
      <c r="W2012" s="50">
        <f t="shared" si="106"/>
        <v>0</v>
      </c>
      <c r="X2012" s="50">
        <f t="shared" si="106"/>
        <v>0</v>
      </c>
      <c r="Y2012" s="50">
        <f t="shared" si="106"/>
        <v>0</v>
      </c>
      <c r="Z2012" s="50">
        <f t="shared" si="106"/>
        <v>8.3466666666666658</v>
      </c>
      <c r="AA2012" s="50">
        <f t="shared" si="104"/>
        <v>0</v>
      </c>
      <c r="AB2012" s="50">
        <f t="shared" si="105"/>
        <v>8.3466666666666658</v>
      </c>
      <c r="AC2012" s="48" t="str">
        <f>VLOOKUP(ПРОДАЖИ!C:C,'ИЗ ОСНОВЫ НОМЕНКЛАТУР'!D:E,2,0)</f>
        <v>Крепежные системы</v>
      </c>
      <c r="AD2012" s="48" t="str">
        <f>VLOOKUP(C:C,'ИЗ ОСНОВЫ НОМЕНКЛАТУР'!D:F,3,0)</f>
        <v>Крепежные пластины</v>
      </c>
      <c r="AE2012" s="48" t="str">
        <f>VLOOKUP(C:C,'ИЗ ОСНОВЫ НОМЕНКЛАТУР'!D:H,5,0)</f>
        <v>C</v>
      </c>
    </row>
    <row r="2013" spans="1:31" ht="9.6" customHeight="1" x14ac:dyDescent="0.2">
      <c r="A2013" s="45" t="s">
        <v>1654</v>
      </c>
      <c r="B2013" s="11"/>
      <c r="C2013" s="11" t="s">
        <v>2013</v>
      </c>
      <c r="D2013" s="44">
        <v>0</v>
      </c>
      <c r="E2013" s="44">
        <v>0</v>
      </c>
      <c r="F2013" s="48">
        <v>0</v>
      </c>
      <c r="G2013" s="48">
        <v>0</v>
      </c>
      <c r="H2013" s="44">
        <v>237</v>
      </c>
      <c r="I2013" s="44">
        <v>0</v>
      </c>
      <c r="J2013" s="44">
        <v>0</v>
      </c>
      <c r="K2013" s="48">
        <v>0</v>
      </c>
      <c r="L2013" s="49">
        <v>0</v>
      </c>
      <c r="M2013" s="49">
        <v>0</v>
      </c>
      <c r="N2013" s="10">
        <v>0</v>
      </c>
      <c r="O2013" s="10">
        <v>0</v>
      </c>
      <c r="P2013" s="10">
        <v>44944.46</v>
      </c>
      <c r="Q2013" s="10">
        <v>0</v>
      </c>
      <c r="R2013" s="10">
        <v>0</v>
      </c>
      <c r="S2013" s="10">
        <v>0</v>
      </c>
      <c r="T2013" s="50">
        <f t="shared" si="107"/>
        <v>0</v>
      </c>
      <c r="U2013" s="50">
        <f t="shared" si="107"/>
        <v>0</v>
      </c>
      <c r="V2013" s="50">
        <f t="shared" si="107"/>
        <v>0</v>
      </c>
      <c r="W2013" s="50">
        <f t="shared" si="106"/>
        <v>0</v>
      </c>
      <c r="X2013" s="50">
        <f t="shared" si="106"/>
        <v>3745.3716666666664</v>
      </c>
      <c r="Y2013" s="50">
        <f t="shared" si="106"/>
        <v>0</v>
      </c>
      <c r="Z2013" s="50">
        <f t="shared" si="106"/>
        <v>0</v>
      </c>
      <c r="AA2013" s="50">
        <f t="shared" si="104"/>
        <v>0</v>
      </c>
      <c r="AB2013" s="50">
        <f t="shared" si="105"/>
        <v>3745.3716666666664</v>
      </c>
      <c r="AC2013" s="48" t="str">
        <f>VLOOKUP(ПРОДАЖИ!C:C,'ИЗ ОСНОВЫ НОМЕНКЛАТУР'!D:E,2,0)</f>
        <v>Крепежные системы</v>
      </c>
      <c r="AD2013" s="48" t="str">
        <f>VLOOKUP(C:C,'ИЗ ОСНОВЫ НОМЕНКЛАТУР'!D:F,3,0)</f>
        <v>Крепежные пластины</v>
      </c>
      <c r="AE2013" s="48" t="str">
        <f>VLOOKUP(C:C,'ИЗ ОСНОВЫ НОМЕНКЛАТУР'!D:H,5,0)</f>
        <v>C</v>
      </c>
    </row>
    <row r="2014" spans="1:31" ht="9.6" customHeight="1" x14ac:dyDescent="0.2">
      <c r="A2014" s="45" t="s">
        <v>1654</v>
      </c>
      <c r="B2014" s="46" t="s">
        <v>2014</v>
      </c>
      <c r="C2014" s="46"/>
      <c r="D2014" s="44">
        <v>0</v>
      </c>
      <c r="E2014" s="44">
        <v>0</v>
      </c>
      <c r="F2014" s="48">
        <v>0</v>
      </c>
      <c r="G2014" s="48">
        <v>0</v>
      </c>
      <c r="H2014" s="44">
        <v>0</v>
      </c>
      <c r="I2014" s="44">
        <v>0</v>
      </c>
      <c r="J2014" s="44">
        <v>0</v>
      </c>
      <c r="K2014" s="48">
        <v>0</v>
      </c>
      <c r="L2014" s="49">
        <v>0</v>
      </c>
      <c r="M2014" s="49">
        <v>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50">
        <f t="shared" si="107"/>
        <v>0</v>
      </c>
      <c r="U2014" s="50">
        <f t="shared" si="107"/>
        <v>0</v>
      </c>
      <c r="V2014" s="50">
        <f t="shared" si="107"/>
        <v>0</v>
      </c>
      <c r="W2014" s="50">
        <f t="shared" si="106"/>
        <v>0</v>
      </c>
      <c r="X2014" s="50">
        <f t="shared" si="106"/>
        <v>0</v>
      </c>
      <c r="Y2014" s="50">
        <f t="shared" si="106"/>
        <v>0</v>
      </c>
      <c r="Z2014" s="50">
        <f t="shared" si="106"/>
        <v>0</v>
      </c>
      <c r="AA2014" s="50">
        <f t="shared" si="104"/>
        <v>0</v>
      </c>
      <c r="AB2014" s="50">
        <f t="shared" si="105"/>
        <v>0</v>
      </c>
      <c r="AC2014" s="48" t="e">
        <f>VLOOKUP(ПРОДАЖИ!C:C,'ИЗ ОСНОВЫ НОМЕНКЛАТУР'!D:E,2,0)</f>
        <v>#N/A</v>
      </c>
      <c r="AD2014" s="48" t="e">
        <f>VLOOKUP(C:C,'ИЗ ОСНОВЫ НОМЕНКЛАТУР'!D:F,3,0)</f>
        <v>#N/A</v>
      </c>
      <c r="AE2014" s="48" t="e">
        <f>VLOOKUP(C:C,'ИЗ ОСНОВЫ НОМЕНКЛАТУР'!D:H,5,0)</f>
        <v>#N/A</v>
      </c>
    </row>
    <row r="2015" spans="1:31" ht="9.6" customHeight="1" x14ac:dyDescent="0.2">
      <c r="A2015" s="45" t="s">
        <v>1654</v>
      </c>
      <c r="B2015" s="46" t="s">
        <v>2014</v>
      </c>
      <c r="C2015" s="46"/>
      <c r="D2015" s="44">
        <v>0</v>
      </c>
      <c r="E2015" s="44">
        <v>0</v>
      </c>
      <c r="F2015" s="48">
        <v>0</v>
      </c>
      <c r="G2015" s="48">
        <v>0</v>
      </c>
      <c r="H2015" s="44">
        <v>0</v>
      </c>
      <c r="I2015" s="44">
        <v>0</v>
      </c>
      <c r="J2015" s="44">
        <v>0</v>
      </c>
      <c r="K2015" s="48">
        <v>0</v>
      </c>
      <c r="L2015" s="49">
        <v>0</v>
      </c>
      <c r="M2015" s="49">
        <v>0</v>
      </c>
      <c r="N2015" s="10">
        <v>0</v>
      </c>
      <c r="O2015" s="10">
        <v>0</v>
      </c>
      <c r="P2015" s="10">
        <v>0</v>
      </c>
      <c r="Q2015" s="10">
        <v>0</v>
      </c>
      <c r="R2015" s="10">
        <v>0</v>
      </c>
      <c r="S2015" s="10">
        <v>0</v>
      </c>
      <c r="T2015" s="50">
        <f t="shared" si="107"/>
        <v>0</v>
      </c>
      <c r="U2015" s="50">
        <f t="shared" si="107"/>
        <v>0</v>
      </c>
      <c r="V2015" s="50">
        <f t="shared" si="107"/>
        <v>0</v>
      </c>
      <c r="W2015" s="50">
        <f t="shared" si="106"/>
        <v>0</v>
      </c>
      <c r="X2015" s="50">
        <f t="shared" si="106"/>
        <v>0</v>
      </c>
      <c r="Y2015" s="50">
        <f t="shared" si="106"/>
        <v>0</v>
      </c>
      <c r="Z2015" s="50">
        <f t="shared" si="106"/>
        <v>0</v>
      </c>
      <c r="AA2015" s="50">
        <f t="shared" si="104"/>
        <v>0</v>
      </c>
      <c r="AB2015" s="50">
        <f t="shared" si="105"/>
        <v>0</v>
      </c>
      <c r="AC2015" s="48" t="e">
        <f>VLOOKUP(ПРОДАЖИ!C:C,'ИЗ ОСНОВЫ НОМЕНКЛАТУР'!D:E,2,0)</f>
        <v>#N/A</v>
      </c>
      <c r="AD2015" s="48" t="e">
        <f>VLOOKUP(C:C,'ИЗ ОСНОВЫ НОМЕНКЛАТУР'!D:F,3,0)</f>
        <v>#N/A</v>
      </c>
      <c r="AE2015" s="48" t="e">
        <f>VLOOKUP(C:C,'ИЗ ОСНОВЫ НОМЕНКЛАТУР'!D:H,5,0)</f>
        <v>#N/A</v>
      </c>
    </row>
    <row r="2016" spans="1:31" ht="9.6" customHeight="1" x14ac:dyDescent="0.2">
      <c r="A2016" s="45" t="s">
        <v>1654</v>
      </c>
      <c r="B2016" s="11"/>
      <c r="C2016" s="11" t="s">
        <v>2015</v>
      </c>
      <c r="D2016" s="44">
        <v>1773</v>
      </c>
      <c r="E2016" s="44">
        <v>0</v>
      </c>
      <c r="F2016" s="48">
        <v>847</v>
      </c>
      <c r="G2016" s="48">
        <v>0</v>
      </c>
      <c r="H2016" s="44">
        <v>0</v>
      </c>
      <c r="I2016" s="44">
        <v>0</v>
      </c>
      <c r="J2016" s="44">
        <v>31</v>
      </c>
      <c r="K2016" s="48">
        <v>0</v>
      </c>
      <c r="L2016" s="49">
        <v>322225.17</v>
      </c>
      <c r="M2016" s="49">
        <v>0</v>
      </c>
      <c r="N2016" s="10">
        <v>152334.47</v>
      </c>
      <c r="O2016" s="10">
        <v>0</v>
      </c>
      <c r="P2016" s="10">
        <v>0</v>
      </c>
      <c r="Q2016" s="10">
        <v>0</v>
      </c>
      <c r="R2016" s="10">
        <v>5580</v>
      </c>
      <c r="S2016" s="10">
        <v>0</v>
      </c>
      <c r="T2016" s="50">
        <f t="shared" si="107"/>
        <v>26852.0975</v>
      </c>
      <c r="U2016" s="50">
        <f t="shared" si="107"/>
        <v>0</v>
      </c>
      <c r="V2016" s="50">
        <f t="shared" si="107"/>
        <v>12694.539166666667</v>
      </c>
      <c r="W2016" s="50">
        <f t="shared" si="106"/>
        <v>0</v>
      </c>
      <c r="X2016" s="50">
        <f t="shared" si="106"/>
        <v>0</v>
      </c>
      <c r="Y2016" s="50">
        <f t="shared" si="106"/>
        <v>0</v>
      </c>
      <c r="Z2016" s="50">
        <f t="shared" si="106"/>
        <v>465</v>
      </c>
      <c r="AA2016" s="50">
        <f t="shared" si="104"/>
        <v>0</v>
      </c>
      <c r="AB2016" s="50">
        <f t="shared" si="105"/>
        <v>40011.636666666665</v>
      </c>
      <c r="AC2016" s="48" t="str">
        <f>VLOOKUP(ПРОДАЖИ!C:C,'ИЗ ОСНОВЫ НОМЕНКЛАТУР'!D:E,2,0)</f>
        <v>Крепежные системы</v>
      </c>
      <c r="AD2016" s="48" t="str">
        <f>VLOOKUP(C:C,'ИЗ ОСНОВЫ НОМЕНКЛАТУР'!D:F,3,0)</f>
        <v>Замки</v>
      </c>
      <c r="AE2016" s="48" t="str">
        <f>VLOOKUP(C:C,'ИЗ ОСНОВЫ НОМЕНКЛАТУР'!D:H,5,0)</f>
        <v>C</v>
      </c>
    </row>
    <row r="2017" spans="1:31" ht="9.6" customHeight="1" x14ac:dyDescent="0.2">
      <c r="A2017" s="45" t="s">
        <v>1654</v>
      </c>
      <c r="B2017" s="11"/>
      <c r="C2017" s="11" t="s">
        <v>2016</v>
      </c>
      <c r="D2017" s="44">
        <v>93</v>
      </c>
      <c r="E2017" s="44">
        <v>0</v>
      </c>
      <c r="F2017" s="48">
        <v>20</v>
      </c>
      <c r="G2017" s="48">
        <v>0</v>
      </c>
      <c r="H2017" s="44">
        <v>0</v>
      </c>
      <c r="I2017" s="44">
        <v>20</v>
      </c>
      <c r="J2017" s="44">
        <v>0</v>
      </c>
      <c r="K2017" s="48">
        <v>0</v>
      </c>
      <c r="L2017" s="49">
        <v>358128.19</v>
      </c>
      <c r="M2017" s="49">
        <v>0</v>
      </c>
      <c r="N2017" s="10">
        <v>86507.11</v>
      </c>
      <c r="O2017" s="10">
        <v>0</v>
      </c>
      <c r="P2017" s="10">
        <v>0</v>
      </c>
      <c r="Q2017" s="10">
        <v>39000</v>
      </c>
      <c r="R2017" s="10">
        <v>0</v>
      </c>
      <c r="S2017" s="10">
        <v>0</v>
      </c>
      <c r="T2017" s="50">
        <f t="shared" si="107"/>
        <v>29844.015833333335</v>
      </c>
      <c r="U2017" s="50">
        <f t="shared" si="107"/>
        <v>0</v>
      </c>
      <c r="V2017" s="50">
        <f t="shared" si="107"/>
        <v>7208.9258333333337</v>
      </c>
      <c r="W2017" s="50">
        <f t="shared" si="106"/>
        <v>0</v>
      </c>
      <c r="X2017" s="50">
        <f t="shared" si="106"/>
        <v>0</v>
      </c>
      <c r="Y2017" s="50">
        <f t="shared" si="106"/>
        <v>3250</v>
      </c>
      <c r="Z2017" s="50">
        <f t="shared" si="106"/>
        <v>0</v>
      </c>
      <c r="AA2017" s="50">
        <f t="shared" si="104"/>
        <v>0</v>
      </c>
      <c r="AB2017" s="50">
        <f t="shared" si="105"/>
        <v>40302.941666666666</v>
      </c>
      <c r="AC2017" s="48" t="str">
        <f>VLOOKUP(ПРОДАЖИ!C:C,'ИЗ ОСНОВЫ НОМЕНКЛАТУР'!D:E,2,0)</f>
        <v>Крепежные системы</v>
      </c>
      <c r="AD2017" s="48" t="str">
        <f>VLOOKUP(C:C,'ИЗ ОСНОВЫ НОМЕНКЛАТУР'!D:F,3,0)</f>
        <v>Замки</v>
      </c>
      <c r="AE2017" s="48" t="str">
        <f>VLOOKUP(C:C,'ИЗ ОСНОВЫ НОМЕНКЛАТУР'!D:H,5,0)</f>
        <v>C</v>
      </c>
    </row>
    <row r="2018" spans="1:31" ht="9.6" customHeight="1" x14ac:dyDescent="0.2">
      <c r="A2018" s="45" t="s">
        <v>1654</v>
      </c>
      <c r="B2018" s="11"/>
      <c r="C2018" s="11" t="s">
        <v>2017</v>
      </c>
      <c r="D2018" s="44">
        <v>381</v>
      </c>
      <c r="E2018" s="44">
        <v>0</v>
      </c>
      <c r="F2018" s="48">
        <v>17</v>
      </c>
      <c r="G2018" s="48">
        <v>0</v>
      </c>
      <c r="H2018" s="44">
        <v>8</v>
      </c>
      <c r="I2018" s="44">
        <v>0</v>
      </c>
      <c r="J2018" s="44">
        <v>17</v>
      </c>
      <c r="K2018" s="48">
        <v>0</v>
      </c>
      <c r="L2018" s="49">
        <v>172276.77</v>
      </c>
      <c r="M2018" s="49">
        <v>0</v>
      </c>
      <c r="N2018" s="10">
        <v>7686.89</v>
      </c>
      <c r="O2018" s="10">
        <v>0</v>
      </c>
      <c r="P2018" s="10">
        <v>3617.36</v>
      </c>
      <c r="Q2018" s="10">
        <v>0</v>
      </c>
      <c r="R2018" s="10">
        <v>7686.89</v>
      </c>
      <c r="S2018" s="10">
        <v>0</v>
      </c>
      <c r="T2018" s="50">
        <f t="shared" si="107"/>
        <v>14356.397499999999</v>
      </c>
      <c r="U2018" s="50">
        <f t="shared" si="107"/>
        <v>0</v>
      </c>
      <c r="V2018" s="50">
        <f t="shared" si="107"/>
        <v>640.57416666666666</v>
      </c>
      <c r="W2018" s="50">
        <f t="shared" si="106"/>
        <v>0</v>
      </c>
      <c r="X2018" s="50">
        <f t="shared" si="106"/>
        <v>301.44666666666666</v>
      </c>
      <c r="Y2018" s="50">
        <f t="shared" si="106"/>
        <v>0</v>
      </c>
      <c r="Z2018" s="50">
        <f t="shared" si="106"/>
        <v>640.57416666666666</v>
      </c>
      <c r="AA2018" s="50">
        <f t="shared" si="104"/>
        <v>0</v>
      </c>
      <c r="AB2018" s="50">
        <f t="shared" si="105"/>
        <v>15938.9925</v>
      </c>
      <c r="AC2018" s="48" t="str">
        <f>VLOOKUP(ПРОДАЖИ!C:C,'ИЗ ОСНОВЫ НОМЕНКЛАТУР'!D:E,2,0)</f>
        <v>Крепежные системы</v>
      </c>
      <c r="AD2018" s="48" t="str">
        <f>VLOOKUP(C:C,'ИЗ ОСНОВЫ НОМЕНКЛАТУР'!D:F,3,0)</f>
        <v>Замки</v>
      </c>
      <c r="AE2018" s="48" t="str">
        <f>VLOOKUP(C:C,'ИЗ ОСНОВЫ НОМЕНКЛАТУР'!D:H,5,0)</f>
        <v>C</v>
      </c>
    </row>
    <row r="2019" spans="1:31" ht="9.6" customHeight="1" x14ac:dyDescent="0.2">
      <c r="A2019" s="45" t="s">
        <v>1654</v>
      </c>
      <c r="B2019" s="11"/>
      <c r="C2019" s="11" t="s">
        <v>2018</v>
      </c>
      <c r="D2019" s="44">
        <v>0</v>
      </c>
      <c r="E2019" s="44">
        <v>0</v>
      </c>
      <c r="F2019" s="48">
        <v>0</v>
      </c>
      <c r="G2019" s="48">
        <v>0</v>
      </c>
      <c r="H2019" s="44">
        <v>435</v>
      </c>
      <c r="I2019" s="44">
        <v>365</v>
      </c>
      <c r="J2019" s="44">
        <v>181</v>
      </c>
      <c r="K2019" s="48">
        <v>8</v>
      </c>
      <c r="L2019" s="49">
        <v>0</v>
      </c>
      <c r="M2019" s="49">
        <v>0</v>
      </c>
      <c r="N2019" s="10">
        <v>0</v>
      </c>
      <c r="O2019" s="10">
        <v>0</v>
      </c>
      <c r="P2019" s="10">
        <v>91342.6</v>
      </c>
      <c r="Q2019" s="10">
        <v>76649.899999999994</v>
      </c>
      <c r="R2019" s="10">
        <v>37359.839999999997</v>
      </c>
      <c r="S2019" s="10">
        <v>1651.26</v>
      </c>
      <c r="T2019" s="50">
        <f t="shared" si="107"/>
        <v>0</v>
      </c>
      <c r="U2019" s="50">
        <f t="shared" si="107"/>
        <v>0</v>
      </c>
      <c r="V2019" s="50">
        <f t="shared" si="107"/>
        <v>0</v>
      </c>
      <c r="W2019" s="50">
        <f t="shared" si="106"/>
        <v>0</v>
      </c>
      <c r="X2019" s="50">
        <f t="shared" si="106"/>
        <v>7611.8833333333341</v>
      </c>
      <c r="Y2019" s="50">
        <f t="shared" si="106"/>
        <v>6387.4916666666659</v>
      </c>
      <c r="Z2019" s="50">
        <f t="shared" si="106"/>
        <v>3113.3199999999997</v>
      </c>
      <c r="AA2019" s="50">
        <f t="shared" si="104"/>
        <v>137.60499999999999</v>
      </c>
      <c r="AB2019" s="50">
        <f t="shared" si="105"/>
        <v>17250.3</v>
      </c>
      <c r="AC2019" s="48" t="str">
        <f>VLOOKUP(ПРОДАЖИ!C:C,'ИЗ ОСНОВЫ НОМЕНКЛАТУР'!D:E,2,0)</f>
        <v>Крепежные системы</v>
      </c>
      <c r="AD2019" s="48" t="str">
        <f>VLOOKUP(C:C,'ИЗ ОСНОВЫ НОМЕНКЛАТУР'!D:F,3,0)</f>
        <v>Замки</v>
      </c>
      <c r="AE2019" s="48" t="str">
        <f>VLOOKUP(C:C,'ИЗ ОСНОВЫ НОМЕНКЛАТУР'!D:H,5,0)</f>
        <v>C</v>
      </c>
    </row>
    <row r="2020" spans="1:31" ht="9.6" customHeight="1" x14ac:dyDescent="0.2">
      <c r="A2020" s="45" t="s">
        <v>1654</v>
      </c>
      <c r="B2020" s="11"/>
      <c r="C2020" s="11" t="s">
        <v>2019</v>
      </c>
      <c r="D2020" s="44">
        <v>16</v>
      </c>
      <c r="E2020" s="44">
        <v>0</v>
      </c>
      <c r="F2020" s="48">
        <v>2</v>
      </c>
      <c r="G2020" s="48">
        <v>0</v>
      </c>
      <c r="H2020" s="44">
        <v>0</v>
      </c>
      <c r="I2020" s="44">
        <v>20</v>
      </c>
      <c r="J2020" s="44">
        <v>0</v>
      </c>
      <c r="K2020" s="48">
        <v>0</v>
      </c>
      <c r="L2020" s="49">
        <v>27200</v>
      </c>
      <c r="M2020" s="49">
        <v>0</v>
      </c>
      <c r="N2020" s="10">
        <v>7208.92</v>
      </c>
      <c r="O2020" s="10">
        <v>0</v>
      </c>
      <c r="P2020" s="10">
        <v>0</v>
      </c>
      <c r="Q2020" s="10">
        <v>38934</v>
      </c>
      <c r="R2020" s="10">
        <v>0</v>
      </c>
      <c r="S2020" s="10">
        <v>0</v>
      </c>
      <c r="T2020" s="50">
        <f t="shared" si="107"/>
        <v>2266.6666666666665</v>
      </c>
      <c r="U2020" s="50">
        <f t="shared" si="107"/>
        <v>0</v>
      </c>
      <c r="V2020" s="50">
        <f t="shared" si="107"/>
        <v>600.74333333333334</v>
      </c>
      <c r="W2020" s="50">
        <f t="shared" si="106"/>
        <v>0</v>
      </c>
      <c r="X2020" s="50">
        <f t="shared" si="106"/>
        <v>0</v>
      </c>
      <c r="Y2020" s="50">
        <f t="shared" si="106"/>
        <v>3244.5</v>
      </c>
      <c r="Z2020" s="50">
        <f t="shared" si="106"/>
        <v>0</v>
      </c>
      <c r="AA2020" s="50">
        <f t="shared" si="104"/>
        <v>0</v>
      </c>
      <c r="AB2020" s="50">
        <f t="shared" si="105"/>
        <v>6111.91</v>
      </c>
      <c r="AC2020" s="48" t="str">
        <f>VLOOKUP(ПРОДАЖИ!C:C,'ИЗ ОСНОВЫ НОМЕНКЛАТУР'!D:E,2,0)</f>
        <v>Крепежные системы</v>
      </c>
      <c r="AD2020" s="48" t="str">
        <f>VLOOKUP(C:C,'ИЗ ОСНОВЫ НОМЕНКЛАТУР'!D:F,3,0)</f>
        <v>Замки</v>
      </c>
      <c r="AE2020" s="48" t="str">
        <f>VLOOKUP(C:C,'ИЗ ОСНОВЫ НОМЕНКЛАТУР'!D:H,5,0)</f>
        <v>C</v>
      </c>
    </row>
    <row r="2021" spans="1:31" ht="9.6" customHeight="1" x14ac:dyDescent="0.2">
      <c r="A2021" s="45" t="s">
        <v>1654</v>
      </c>
      <c r="B2021" s="11"/>
      <c r="C2021" s="11" t="s">
        <v>2020</v>
      </c>
      <c r="D2021" s="44">
        <v>0</v>
      </c>
      <c r="E2021" s="44">
        <v>0</v>
      </c>
      <c r="F2021" s="48">
        <v>571</v>
      </c>
      <c r="G2021" s="48">
        <v>0</v>
      </c>
      <c r="H2021" s="44">
        <v>0</v>
      </c>
      <c r="I2021" s="44">
        <v>0</v>
      </c>
      <c r="J2021" s="44">
        <v>0</v>
      </c>
      <c r="K2021" s="48">
        <v>0</v>
      </c>
      <c r="L2021" s="49">
        <v>0</v>
      </c>
      <c r="M2021" s="49">
        <v>0</v>
      </c>
      <c r="N2021" s="10">
        <v>33961.040000000001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50">
        <f t="shared" si="107"/>
        <v>0</v>
      </c>
      <c r="U2021" s="50">
        <f t="shared" si="107"/>
        <v>0</v>
      </c>
      <c r="V2021" s="50">
        <f t="shared" si="107"/>
        <v>2830.0866666666666</v>
      </c>
      <c r="W2021" s="50">
        <f t="shared" si="106"/>
        <v>0</v>
      </c>
      <c r="X2021" s="50">
        <f t="shared" si="106"/>
        <v>0</v>
      </c>
      <c r="Y2021" s="50">
        <f t="shared" si="106"/>
        <v>0</v>
      </c>
      <c r="Z2021" s="50">
        <f t="shared" si="106"/>
        <v>0</v>
      </c>
      <c r="AA2021" s="50">
        <f t="shared" si="104"/>
        <v>0</v>
      </c>
      <c r="AB2021" s="50">
        <f t="shared" si="105"/>
        <v>2830.0866666666666</v>
      </c>
      <c r="AC2021" s="48" t="str">
        <f>VLOOKUP(ПРОДАЖИ!C:C,'ИЗ ОСНОВЫ НОМЕНКЛАТУР'!D:E,2,0)</f>
        <v>Крепежные системы</v>
      </c>
      <c r="AD2021" s="48" t="str">
        <f>VLOOKUP(C:C,'ИЗ ОСНОВЫ НОМЕНКЛАТУР'!D:F,3,0)</f>
        <v>Замки</v>
      </c>
      <c r="AE2021" s="48" t="str">
        <f>VLOOKUP(C:C,'ИЗ ОСНОВЫ НОМЕНКЛАТУР'!D:H,5,0)</f>
        <v>C</v>
      </c>
    </row>
    <row r="2022" spans="1:31" ht="9.6" customHeight="1" x14ac:dyDescent="0.2">
      <c r="A2022" s="45" t="s">
        <v>1654</v>
      </c>
      <c r="B2022" s="11"/>
      <c r="C2022" s="11" t="s">
        <v>2021</v>
      </c>
      <c r="D2022" s="44">
        <v>212</v>
      </c>
      <c r="E2022" s="44">
        <v>0</v>
      </c>
      <c r="F2022" s="48">
        <v>226</v>
      </c>
      <c r="G2022" s="48">
        <v>0</v>
      </c>
      <c r="H2022" s="44">
        <v>33</v>
      </c>
      <c r="I2022" s="44">
        <v>0</v>
      </c>
      <c r="J2022" s="44">
        <v>37</v>
      </c>
      <c r="K2022" s="48">
        <v>0</v>
      </c>
      <c r="L2022" s="49">
        <v>34136.800000000003</v>
      </c>
      <c r="M2022" s="49">
        <v>0</v>
      </c>
      <c r="N2022" s="10">
        <v>36391.11</v>
      </c>
      <c r="O2022" s="10">
        <v>0</v>
      </c>
      <c r="P2022" s="10">
        <v>4758.6000000000004</v>
      </c>
      <c r="Q2022" s="10">
        <v>0</v>
      </c>
      <c r="R2022" s="10">
        <v>2667.7</v>
      </c>
      <c r="S2022" s="10">
        <v>0</v>
      </c>
      <c r="T2022" s="50">
        <f t="shared" si="107"/>
        <v>2844.7333333333336</v>
      </c>
      <c r="U2022" s="50">
        <f t="shared" si="107"/>
        <v>0</v>
      </c>
      <c r="V2022" s="50">
        <f t="shared" si="107"/>
        <v>3032.5925000000002</v>
      </c>
      <c r="W2022" s="50">
        <f t="shared" si="106"/>
        <v>0</v>
      </c>
      <c r="X2022" s="50">
        <f t="shared" si="106"/>
        <v>396.55</v>
      </c>
      <c r="Y2022" s="50">
        <f t="shared" si="106"/>
        <v>0</v>
      </c>
      <c r="Z2022" s="50">
        <f t="shared" si="106"/>
        <v>222.30833333333331</v>
      </c>
      <c r="AA2022" s="50">
        <f t="shared" si="104"/>
        <v>0</v>
      </c>
      <c r="AB2022" s="50">
        <f t="shared" si="105"/>
        <v>6496.1841666666678</v>
      </c>
      <c r="AC2022" s="48" t="str">
        <f>VLOOKUP(ПРОДАЖИ!C:C,'ИЗ ОСНОВЫ НОМЕНКЛАТУР'!D:E,2,0)</f>
        <v>Крепежные системы</v>
      </c>
      <c r="AD2022" s="48" t="str">
        <f>VLOOKUP(C:C,'ИЗ ОСНОВЫ НОМЕНКЛАТУР'!D:F,3,0)</f>
        <v>Замки</v>
      </c>
      <c r="AE2022" s="48" t="str">
        <f>VLOOKUP(C:C,'ИЗ ОСНОВЫ НОМЕНКЛАТУР'!D:H,5,0)</f>
        <v>C</v>
      </c>
    </row>
    <row r="2023" spans="1:31" ht="9.6" customHeight="1" x14ac:dyDescent="0.2">
      <c r="A2023" s="45" t="s">
        <v>1654</v>
      </c>
      <c r="B2023" s="11"/>
      <c r="C2023" s="11" t="s">
        <v>2022</v>
      </c>
      <c r="D2023" s="44">
        <v>8</v>
      </c>
      <c r="E2023" s="44">
        <v>0</v>
      </c>
      <c r="F2023" s="48">
        <v>12</v>
      </c>
      <c r="G2023" s="48">
        <v>0</v>
      </c>
      <c r="H2023" s="44">
        <v>1</v>
      </c>
      <c r="I2023" s="44">
        <v>19</v>
      </c>
      <c r="J2023" s="44">
        <v>0</v>
      </c>
      <c r="K2023" s="48">
        <v>0</v>
      </c>
      <c r="L2023" s="49">
        <v>13600</v>
      </c>
      <c r="M2023" s="49">
        <v>0</v>
      </c>
      <c r="N2023" s="10">
        <v>43253.55</v>
      </c>
      <c r="O2023" s="10">
        <v>0</v>
      </c>
      <c r="P2023" s="10">
        <v>1946.7</v>
      </c>
      <c r="Q2023" s="10">
        <v>36917.910000000003</v>
      </c>
      <c r="R2023" s="10">
        <v>0</v>
      </c>
      <c r="S2023" s="10">
        <v>0</v>
      </c>
      <c r="T2023" s="50">
        <f t="shared" si="107"/>
        <v>1133.3333333333333</v>
      </c>
      <c r="U2023" s="50">
        <f t="shared" si="107"/>
        <v>0</v>
      </c>
      <c r="V2023" s="50">
        <f t="shared" si="107"/>
        <v>3604.4625000000001</v>
      </c>
      <c r="W2023" s="50">
        <f t="shared" si="106"/>
        <v>0</v>
      </c>
      <c r="X2023" s="50">
        <f t="shared" si="106"/>
        <v>162.22499999999999</v>
      </c>
      <c r="Y2023" s="50">
        <f t="shared" si="106"/>
        <v>3076.4925000000003</v>
      </c>
      <c r="Z2023" s="50">
        <f t="shared" si="106"/>
        <v>0</v>
      </c>
      <c r="AA2023" s="50">
        <f t="shared" si="104"/>
        <v>0</v>
      </c>
      <c r="AB2023" s="50">
        <f t="shared" si="105"/>
        <v>7976.5133333333342</v>
      </c>
      <c r="AC2023" s="48" t="str">
        <f>VLOOKUP(ПРОДАЖИ!C:C,'ИЗ ОСНОВЫ НОМЕНКЛАТУР'!D:E,2,0)</f>
        <v>Крепежные системы</v>
      </c>
      <c r="AD2023" s="48" t="str">
        <f>VLOOKUP(C:C,'ИЗ ОСНОВЫ НОМЕНКЛАТУР'!D:F,3,0)</f>
        <v>Замки</v>
      </c>
      <c r="AE2023" s="48" t="str">
        <f>VLOOKUP(C:C,'ИЗ ОСНОВЫ НОМЕНКЛАТУР'!D:H,5,0)</f>
        <v>C</v>
      </c>
    </row>
    <row r="2024" spans="1:31" ht="9.6" customHeight="1" x14ac:dyDescent="0.2">
      <c r="A2024" s="45" t="s">
        <v>1654</v>
      </c>
      <c r="B2024" s="11"/>
      <c r="C2024" s="11" t="s">
        <v>2023</v>
      </c>
      <c r="D2024" s="44">
        <v>16</v>
      </c>
      <c r="E2024" s="44">
        <v>0</v>
      </c>
      <c r="F2024" s="48">
        <v>47</v>
      </c>
      <c r="G2024" s="48">
        <v>0</v>
      </c>
      <c r="H2024" s="44">
        <v>0</v>
      </c>
      <c r="I2024" s="44">
        <v>0</v>
      </c>
      <c r="J2024" s="44">
        <v>0</v>
      </c>
      <c r="K2024" s="48">
        <v>0</v>
      </c>
      <c r="L2024" s="49">
        <v>6503.3</v>
      </c>
      <c r="M2024" s="49">
        <v>0</v>
      </c>
      <c r="N2024" s="10">
        <v>19103.48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50">
        <f t="shared" si="107"/>
        <v>541.94166666666672</v>
      </c>
      <c r="U2024" s="50">
        <f t="shared" si="107"/>
        <v>0</v>
      </c>
      <c r="V2024" s="50">
        <f t="shared" si="107"/>
        <v>1591.9566666666667</v>
      </c>
      <c r="W2024" s="50">
        <f t="shared" si="106"/>
        <v>0</v>
      </c>
      <c r="X2024" s="50">
        <f t="shared" si="106"/>
        <v>0</v>
      </c>
      <c r="Y2024" s="50">
        <f t="shared" si="106"/>
        <v>0</v>
      </c>
      <c r="Z2024" s="50">
        <f t="shared" si="106"/>
        <v>0</v>
      </c>
      <c r="AA2024" s="50">
        <f t="shared" si="104"/>
        <v>0</v>
      </c>
      <c r="AB2024" s="50">
        <f t="shared" si="105"/>
        <v>2133.8983333333335</v>
      </c>
      <c r="AC2024" s="48" t="str">
        <f>VLOOKUP(ПРОДАЖИ!C:C,'ИЗ ОСНОВЫ НОМЕНКЛАТУР'!D:E,2,0)</f>
        <v>Крепежные системы</v>
      </c>
      <c r="AD2024" s="48" t="str">
        <f>VLOOKUP(C:C,'ИЗ ОСНОВЫ НОМЕНКЛАТУР'!D:F,3,0)</f>
        <v>Замки</v>
      </c>
      <c r="AE2024" s="48" t="str">
        <f>VLOOKUP(C:C,'ИЗ ОСНОВЫ НОМЕНКЛАТУР'!D:H,5,0)</f>
        <v>C</v>
      </c>
    </row>
    <row r="2025" spans="1:31" ht="9.6" customHeight="1" x14ac:dyDescent="0.2">
      <c r="A2025" s="45" t="s">
        <v>1654</v>
      </c>
      <c r="B2025" s="11"/>
      <c r="C2025" s="11" t="s">
        <v>2024</v>
      </c>
      <c r="D2025" s="44">
        <v>123</v>
      </c>
      <c r="E2025" s="44">
        <v>0</v>
      </c>
      <c r="F2025" s="48">
        <v>264</v>
      </c>
      <c r="G2025" s="48">
        <v>0</v>
      </c>
      <c r="H2025" s="44">
        <v>51</v>
      </c>
      <c r="I2025" s="44">
        <v>0</v>
      </c>
      <c r="J2025" s="44">
        <v>0</v>
      </c>
      <c r="K2025" s="48">
        <v>0</v>
      </c>
      <c r="L2025" s="49">
        <v>45828.77</v>
      </c>
      <c r="M2025" s="49">
        <v>0</v>
      </c>
      <c r="N2025" s="10">
        <v>97970.9</v>
      </c>
      <c r="O2025" s="10">
        <v>0</v>
      </c>
      <c r="P2025" s="10">
        <v>2718.46</v>
      </c>
      <c r="Q2025" s="10">
        <v>0</v>
      </c>
      <c r="R2025" s="10">
        <v>0</v>
      </c>
      <c r="S2025" s="10">
        <v>0</v>
      </c>
      <c r="T2025" s="50">
        <f t="shared" si="107"/>
        <v>3819.0641666666666</v>
      </c>
      <c r="U2025" s="50">
        <f t="shared" si="107"/>
        <v>0</v>
      </c>
      <c r="V2025" s="50">
        <f t="shared" si="107"/>
        <v>8164.2416666666659</v>
      </c>
      <c r="W2025" s="50">
        <f t="shared" si="106"/>
        <v>0</v>
      </c>
      <c r="X2025" s="50">
        <f t="shared" si="106"/>
        <v>226.53833333333333</v>
      </c>
      <c r="Y2025" s="50">
        <f t="shared" si="106"/>
        <v>0</v>
      </c>
      <c r="Z2025" s="50">
        <f t="shared" si="106"/>
        <v>0</v>
      </c>
      <c r="AA2025" s="50">
        <f t="shared" si="104"/>
        <v>0</v>
      </c>
      <c r="AB2025" s="50">
        <f t="shared" si="105"/>
        <v>12209.844166666666</v>
      </c>
      <c r="AC2025" s="48" t="str">
        <f>VLOOKUP(ПРОДАЖИ!C:C,'ИЗ ОСНОВЫ НОМЕНКЛАТУР'!D:E,2,0)</f>
        <v>Крепежные системы</v>
      </c>
      <c r="AD2025" s="48" t="str">
        <f>VLOOKUP(C:C,'ИЗ ОСНОВЫ НОМЕНКЛАТУР'!D:F,3,0)</f>
        <v>Замки</v>
      </c>
      <c r="AE2025" s="48" t="str">
        <f>VLOOKUP(C:C,'ИЗ ОСНОВЫ НОМЕНКЛАТУР'!D:H,5,0)</f>
        <v>C</v>
      </c>
    </row>
    <row r="2026" spans="1:31" ht="9.6" customHeight="1" x14ac:dyDescent="0.2">
      <c r="A2026" s="45" t="s">
        <v>1654</v>
      </c>
      <c r="B2026" s="11"/>
      <c r="C2026" s="11" t="s">
        <v>2025</v>
      </c>
      <c r="D2026" s="44">
        <v>328</v>
      </c>
      <c r="E2026" s="44">
        <v>0</v>
      </c>
      <c r="F2026" s="48">
        <v>143</v>
      </c>
      <c r="G2026" s="48">
        <v>0</v>
      </c>
      <c r="H2026" s="44">
        <v>0</v>
      </c>
      <c r="I2026" s="44">
        <v>0</v>
      </c>
      <c r="J2026" s="44">
        <v>0</v>
      </c>
      <c r="K2026" s="48">
        <v>0</v>
      </c>
      <c r="L2026" s="49">
        <v>126542.61</v>
      </c>
      <c r="M2026" s="49">
        <v>0</v>
      </c>
      <c r="N2026" s="10">
        <v>55169.45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50">
        <f t="shared" si="107"/>
        <v>10545.217500000001</v>
      </c>
      <c r="U2026" s="50">
        <f t="shared" si="107"/>
        <v>0</v>
      </c>
      <c r="V2026" s="50">
        <f t="shared" si="107"/>
        <v>4597.4541666666664</v>
      </c>
      <c r="W2026" s="50">
        <f t="shared" si="106"/>
        <v>0</v>
      </c>
      <c r="X2026" s="50">
        <f t="shared" si="106"/>
        <v>0</v>
      </c>
      <c r="Y2026" s="50">
        <f t="shared" si="106"/>
        <v>0</v>
      </c>
      <c r="Z2026" s="50">
        <f t="shared" si="106"/>
        <v>0</v>
      </c>
      <c r="AA2026" s="50">
        <f t="shared" si="104"/>
        <v>0</v>
      </c>
      <c r="AB2026" s="50">
        <f t="shared" si="105"/>
        <v>15142.671666666667</v>
      </c>
      <c r="AC2026" s="48" t="str">
        <f>VLOOKUP(ПРОДАЖИ!C:C,'ИЗ ОСНОВЫ НОМЕНКЛАТУР'!D:E,2,0)</f>
        <v>Крепежные системы</v>
      </c>
      <c r="AD2026" s="48" t="str">
        <f>VLOOKUP(C:C,'ИЗ ОСНОВЫ НОМЕНКЛАТУР'!D:F,3,0)</f>
        <v>Замки</v>
      </c>
      <c r="AE2026" s="48" t="str">
        <f>VLOOKUP(C:C,'ИЗ ОСНОВЫ НОМЕНКЛАТУР'!D:H,5,0)</f>
        <v>C</v>
      </c>
    </row>
    <row r="2027" spans="1:31" ht="9.6" customHeight="1" x14ac:dyDescent="0.2">
      <c r="A2027" s="45" t="s">
        <v>1654</v>
      </c>
      <c r="B2027" s="11"/>
      <c r="C2027" s="11" t="s">
        <v>2026</v>
      </c>
      <c r="D2027" s="44">
        <v>260</v>
      </c>
      <c r="E2027" s="44">
        <v>0</v>
      </c>
      <c r="F2027" s="48">
        <v>1502</v>
      </c>
      <c r="G2027" s="48">
        <v>0</v>
      </c>
      <c r="H2027" s="44">
        <v>0</v>
      </c>
      <c r="I2027" s="44">
        <v>0</v>
      </c>
      <c r="J2027" s="44">
        <v>120</v>
      </c>
      <c r="K2027" s="48">
        <v>0</v>
      </c>
      <c r="L2027" s="49">
        <v>33207.199999999997</v>
      </c>
      <c r="M2027" s="49">
        <v>0</v>
      </c>
      <c r="N2027" s="10">
        <v>191835.44</v>
      </c>
      <c r="O2027" s="10">
        <v>0</v>
      </c>
      <c r="P2027" s="10">
        <v>0</v>
      </c>
      <c r="Q2027" s="10">
        <v>0</v>
      </c>
      <c r="R2027" s="10">
        <v>15326.4</v>
      </c>
      <c r="S2027" s="10">
        <v>0</v>
      </c>
      <c r="T2027" s="50">
        <f t="shared" si="107"/>
        <v>2767.2666666666664</v>
      </c>
      <c r="U2027" s="50">
        <f t="shared" si="107"/>
        <v>0</v>
      </c>
      <c r="V2027" s="50">
        <f t="shared" si="107"/>
        <v>15986.286666666667</v>
      </c>
      <c r="W2027" s="50">
        <f t="shared" si="106"/>
        <v>0</v>
      </c>
      <c r="X2027" s="50">
        <f t="shared" si="106"/>
        <v>0</v>
      </c>
      <c r="Y2027" s="50">
        <f t="shared" si="106"/>
        <v>0</v>
      </c>
      <c r="Z2027" s="50">
        <f t="shared" si="106"/>
        <v>1277.2</v>
      </c>
      <c r="AA2027" s="50">
        <f t="shared" si="104"/>
        <v>0</v>
      </c>
      <c r="AB2027" s="50">
        <f t="shared" si="105"/>
        <v>20030.753333333334</v>
      </c>
      <c r="AC2027" s="48" t="str">
        <f>VLOOKUP(ПРОДАЖИ!C:C,'ИЗ ОСНОВЫ НОМЕНКЛАТУР'!D:E,2,0)</f>
        <v>Крепежные системы</v>
      </c>
      <c r="AD2027" s="48" t="str">
        <f>VLOOKUP(C:C,'ИЗ ОСНОВЫ НОМЕНКЛАТУР'!D:F,3,0)</f>
        <v>Замки</v>
      </c>
      <c r="AE2027" s="48" t="str">
        <f>VLOOKUP(C:C,'ИЗ ОСНОВЫ НОМЕНКЛАТУР'!D:H,5,0)</f>
        <v>C</v>
      </c>
    </row>
    <row r="2028" spans="1:31" ht="9.6" customHeight="1" x14ac:dyDescent="0.2">
      <c r="A2028" s="45" t="s">
        <v>1654</v>
      </c>
      <c r="B2028" s="46" t="s">
        <v>2027</v>
      </c>
      <c r="C2028" s="46"/>
      <c r="D2028" s="44">
        <v>0</v>
      </c>
      <c r="E2028" s="44">
        <v>0</v>
      </c>
      <c r="F2028" s="48">
        <v>0</v>
      </c>
      <c r="G2028" s="48">
        <v>0</v>
      </c>
      <c r="H2028" s="44">
        <v>0</v>
      </c>
      <c r="I2028" s="44">
        <v>0</v>
      </c>
      <c r="J2028" s="44">
        <v>0</v>
      </c>
      <c r="K2028" s="48">
        <v>0</v>
      </c>
      <c r="L2028" s="49">
        <v>0</v>
      </c>
      <c r="M2028" s="49">
        <v>0</v>
      </c>
      <c r="N2028" s="10">
        <v>0</v>
      </c>
      <c r="O2028" s="10">
        <v>0</v>
      </c>
      <c r="P2028" s="10">
        <v>0</v>
      </c>
      <c r="Q2028" s="10">
        <v>0</v>
      </c>
      <c r="R2028" s="10">
        <v>0</v>
      </c>
      <c r="S2028" s="10">
        <v>0</v>
      </c>
      <c r="T2028" s="50">
        <f t="shared" si="107"/>
        <v>0</v>
      </c>
      <c r="U2028" s="50">
        <f t="shared" si="107"/>
        <v>0</v>
      </c>
      <c r="V2028" s="50">
        <f t="shared" si="107"/>
        <v>0</v>
      </c>
      <c r="W2028" s="50">
        <f t="shared" si="106"/>
        <v>0</v>
      </c>
      <c r="X2028" s="50">
        <f t="shared" si="106"/>
        <v>0</v>
      </c>
      <c r="Y2028" s="50">
        <f t="shared" si="106"/>
        <v>0</v>
      </c>
      <c r="Z2028" s="50">
        <f t="shared" si="106"/>
        <v>0</v>
      </c>
      <c r="AA2028" s="50">
        <f t="shared" si="104"/>
        <v>0</v>
      </c>
      <c r="AB2028" s="50">
        <f t="shared" si="105"/>
        <v>0</v>
      </c>
      <c r="AC2028" s="48" t="e">
        <f>VLOOKUP(ПРОДАЖИ!C:C,'ИЗ ОСНОВЫ НОМЕНКЛАТУР'!D:E,2,0)</f>
        <v>#N/A</v>
      </c>
      <c r="AD2028" s="48" t="e">
        <f>VLOOKUP(C:C,'ИЗ ОСНОВЫ НОМЕНКЛАТУР'!D:F,3,0)</f>
        <v>#N/A</v>
      </c>
      <c r="AE2028" s="48" t="e">
        <f>VLOOKUP(C:C,'ИЗ ОСНОВЫ НОМЕНКЛАТУР'!D:H,5,0)</f>
        <v>#N/A</v>
      </c>
    </row>
    <row r="2029" spans="1:31" ht="9.6" customHeight="1" x14ac:dyDescent="0.2">
      <c r="A2029" s="45" t="s">
        <v>1654</v>
      </c>
      <c r="B2029" s="11"/>
      <c r="C2029" s="11" t="s">
        <v>2028</v>
      </c>
      <c r="D2029" s="44">
        <v>449</v>
      </c>
      <c r="E2029" s="44">
        <v>0</v>
      </c>
      <c r="F2029" s="48">
        <v>300</v>
      </c>
      <c r="G2029" s="48">
        <v>0</v>
      </c>
      <c r="H2029" s="44">
        <v>2</v>
      </c>
      <c r="I2029" s="44">
        <v>596</v>
      </c>
      <c r="J2029" s="44">
        <v>44</v>
      </c>
      <c r="K2029" s="48">
        <v>0</v>
      </c>
      <c r="L2029" s="49">
        <v>134700</v>
      </c>
      <c r="M2029" s="49">
        <v>0</v>
      </c>
      <c r="N2029" s="10">
        <v>90000</v>
      </c>
      <c r="O2029" s="10">
        <v>0</v>
      </c>
      <c r="P2029" s="10">
        <v>672.37</v>
      </c>
      <c r="Q2029" s="10">
        <v>192795.31</v>
      </c>
      <c r="R2029" s="10">
        <v>13598.2</v>
      </c>
      <c r="S2029" s="10">
        <v>0</v>
      </c>
      <c r="T2029" s="50">
        <f t="shared" si="107"/>
        <v>11225</v>
      </c>
      <c r="U2029" s="50">
        <f t="shared" si="107"/>
        <v>0</v>
      </c>
      <c r="V2029" s="50">
        <f t="shared" si="107"/>
        <v>7500</v>
      </c>
      <c r="W2029" s="50">
        <f t="shared" si="106"/>
        <v>0</v>
      </c>
      <c r="X2029" s="50">
        <f t="shared" si="106"/>
        <v>56.030833333333334</v>
      </c>
      <c r="Y2029" s="50">
        <f t="shared" si="106"/>
        <v>16066.275833333333</v>
      </c>
      <c r="Z2029" s="50">
        <f t="shared" si="106"/>
        <v>1133.1833333333334</v>
      </c>
      <c r="AA2029" s="50">
        <f t="shared" si="104"/>
        <v>0</v>
      </c>
      <c r="AB2029" s="50">
        <f t="shared" si="105"/>
        <v>35980.490000000005</v>
      </c>
      <c r="AC2029" s="48" t="str">
        <f>VLOOKUP(ПРОДАЖИ!C:C,'ИЗ ОСНОВЫ НОМЕНКЛАТУР'!D:E,2,0)</f>
        <v>Крепежные системы</v>
      </c>
      <c r="AD2029" s="48" t="str">
        <f>VLOOKUP(C:C,'ИЗ ОСНОВЫ НОМЕНКЛАТУР'!D:F,3,0)</f>
        <v>Профиль для соединения</v>
      </c>
      <c r="AE2029" s="48" t="str">
        <f>VLOOKUP(C:C,'ИЗ ОСНОВЫ НОМЕНКЛАТУР'!D:H,5,0)</f>
        <v>C</v>
      </c>
    </row>
    <row r="2030" spans="1:31" ht="9.6" customHeight="1" x14ac:dyDescent="0.2">
      <c r="A2030" s="45" t="s">
        <v>1654</v>
      </c>
      <c r="B2030" s="11"/>
      <c r="C2030" s="11" t="s">
        <v>2029</v>
      </c>
      <c r="D2030" s="44">
        <v>20</v>
      </c>
      <c r="E2030" s="44">
        <v>0</v>
      </c>
      <c r="F2030" s="48">
        <v>120</v>
      </c>
      <c r="G2030" s="48">
        <v>0</v>
      </c>
      <c r="H2030" s="44">
        <v>0</v>
      </c>
      <c r="I2030" s="44">
        <v>0</v>
      </c>
      <c r="J2030" s="44">
        <v>62</v>
      </c>
      <c r="K2030" s="48">
        <v>40</v>
      </c>
      <c r="L2030" s="49">
        <v>6790.18</v>
      </c>
      <c r="M2030" s="49">
        <v>0</v>
      </c>
      <c r="N2030" s="10">
        <v>45367.85</v>
      </c>
      <c r="O2030" s="10">
        <v>0</v>
      </c>
      <c r="P2030" s="10">
        <v>0</v>
      </c>
      <c r="Q2030" s="10">
        <v>0</v>
      </c>
      <c r="R2030" s="10">
        <v>22320</v>
      </c>
      <c r="S2030" s="10">
        <v>14400</v>
      </c>
      <c r="T2030" s="50">
        <f t="shared" si="107"/>
        <v>565.84833333333336</v>
      </c>
      <c r="U2030" s="50">
        <f t="shared" si="107"/>
        <v>0</v>
      </c>
      <c r="V2030" s="50">
        <f t="shared" si="107"/>
        <v>3780.6541666666667</v>
      </c>
      <c r="W2030" s="50">
        <f t="shared" si="106"/>
        <v>0</v>
      </c>
      <c r="X2030" s="50">
        <f t="shared" si="106"/>
        <v>0</v>
      </c>
      <c r="Y2030" s="50">
        <f t="shared" si="106"/>
        <v>0</v>
      </c>
      <c r="Z2030" s="50">
        <f t="shared" si="106"/>
        <v>1860</v>
      </c>
      <c r="AA2030" s="50">
        <f t="shared" si="104"/>
        <v>1200</v>
      </c>
      <c r="AB2030" s="50">
        <f t="shared" si="105"/>
        <v>7406.5025000000005</v>
      </c>
      <c r="AC2030" s="48" t="str">
        <f>VLOOKUP(ПРОДАЖИ!C:C,'ИЗ ОСНОВЫ НОМЕНКЛАТУР'!D:E,2,0)</f>
        <v>Крепежные системы</v>
      </c>
      <c r="AD2030" s="48" t="str">
        <f>VLOOKUP(C:C,'ИЗ ОСНОВЫ НОМЕНКЛАТУР'!D:F,3,0)</f>
        <v>Профиль для соединения</v>
      </c>
      <c r="AE2030" s="48" t="str">
        <f>VLOOKUP(C:C,'ИЗ ОСНОВЫ НОМЕНКЛАТУР'!D:H,5,0)</f>
        <v>C</v>
      </c>
    </row>
    <row r="2031" spans="1:31" ht="9.6" customHeight="1" x14ac:dyDescent="0.2">
      <c r="A2031" s="45" t="s">
        <v>1654</v>
      </c>
      <c r="B2031" s="11"/>
      <c r="C2031" s="11" t="s">
        <v>2030</v>
      </c>
      <c r="D2031" s="44">
        <v>44</v>
      </c>
      <c r="E2031" s="44">
        <v>0</v>
      </c>
      <c r="F2031" s="48">
        <v>23</v>
      </c>
      <c r="G2031" s="48">
        <v>0</v>
      </c>
      <c r="H2031" s="44">
        <v>0</v>
      </c>
      <c r="I2031" s="44">
        <v>41</v>
      </c>
      <c r="J2031" s="44">
        <v>12</v>
      </c>
      <c r="K2031" s="48">
        <v>100</v>
      </c>
      <c r="L2031" s="49">
        <v>19668</v>
      </c>
      <c r="M2031" s="49">
        <v>0</v>
      </c>
      <c r="N2031" s="10">
        <v>10281</v>
      </c>
      <c r="O2031" s="10">
        <v>0</v>
      </c>
      <c r="P2031" s="10">
        <v>0</v>
      </c>
      <c r="Q2031" s="10">
        <v>18327</v>
      </c>
      <c r="R2031" s="10">
        <v>5364</v>
      </c>
      <c r="S2031" s="10">
        <v>44700</v>
      </c>
      <c r="T2031" s="50">
        <f t="shared" si="107"/>
        <v>1639</v>
      </c>
      <c r="U2031" s="50">
        <f t="shared" si="107"/>
        <v>0</v>
      </c>
      <c r="V2031" s="50">
        <f t="shared" si="107"/>
        <v>856.75</v>
      </c>
      <c r="W2031" s="50">
        <f t="shared" si="106"/>
        <v>0</v>
      </c>
      <c r="X2031" s="50">
        <f t="shared" si="106"/>
        <v>0</v>
      </c>
      <c r="Y2031" s="50">
        <f t="shared" si="106"/>
        <v>1527.25</v>
      </c>
      <c r="Z2031" s="50">
        <f t="shared" si="106"/>
        <v>447</v>
      </c>
      <c r="AA2031" s="50">
        <f t="shared" si="104"/>
        <v>3725</v>
      </c>
      <c r="AB2031" s="50">
        <f t="shared" si="105"/>
        <v>8195</v>
      </c>
      <c r="AC2031" s="48" t="str">
        <f>VLOOKUP(ПРОДАЖИ!C:C,'ИЗ ОСНОВЫ НОМЕНКЛАТУР'!D:E,2,0)</f>
        <v>Крепежные системы</v>
      </c>
      <c r="AD2031" s="48" t="str">
        <f>VLOOKUP(C:C,'ИЗ ОСНОВЫ НОМЕНКЛАТУР'!D:F,3,0)</f>
        <v>Профиль для соединения</v>
      </c>
      <c r="AE2031" s="48" t="str">
        <f>VLOOKUP(C:C,'ИЗ ОСНОВЫ НОМЕНКЛАТУР'!D:H,5,0)</f>
        <v>C</v>
      </c>
    </row>
    <row r="2032" spans="1:31" ht="9.6" customHeight="1" x14ac:dyDescent="0.2">
      <c r="A2032" s="45" t="s">
        <v>1654</v>
      </c>
      <c r="B2032" s="11"/>
      <c r="C2032" s="11" t="s">
        <v>2031</v>
      </c>
      <c r="D2032" s="44">
        <v>0</v>
      </c>
      <c r="E2032" s="44">
        <v>0</v>
      </c>
      <c r="F2032" s="48">
        <v>1</v>
      </c>
      <c r="G2032" s="48">
        <v>0</v>
      </c>
      <c r="H2032" s="44">
        <v>0</v>
      </c>
      <c r="I2032" s="44">
        <v>11</v>
      </c>
      <c r="J2032" s="44">
        <v>4</v>
      </c>
      <c r="K2032" s="48">
        <v>0</v>
      </c>
      <c r="L2032" s="49">
        <v>0</v>
      </c>
      <c r="M2032" s="49">
        <v>0</v>
      </c>
      <c r="N2032" s="10">
        <v>416.51</v>
      </c>
      <c r="O2032" s="10">
        <v>0</v>
      </c>
      <c r="P2032" s="10">
        <v>0</v>
      </c>
      <c r="Q2032" s="10">
        <v>3677.07</v>
      </c>
      <c r="R2032" s="10">
        <v>1380</v>
      </c>
      <c r="S2032" s="10">
        <v>0</v>
      </c>
      <c r="T2032" s="50">
        <f t="shared" si="107"/>
        <v>0</v>
      </c>
      <c r="U2032" s="50">
        <f t="shared" si="107"/>
        <v>0</v>
      </c>
      <c r="V2032" s="50">
        <f t="shared" si="107"/>
        <v>34.709166666666668</v>
      </c>
      <c r="W2032" s="50">
        <f t="shared" si="106"/>
        <v>0</v>
      </c>
      <c r="X2032" s="50">
        <f t="shared" si="106"/>
        <v>0</v>
      </c>
      <c r="Y2032" s="50">
        <f t="shared" si="106"/>
        <v>306.42250000000001</v>
      </c>
      <c r="Z2032" s="50">
        <f t="shared" si="106"/>
        <v>115</v>
      </c>
      <c r="AA2032" s="50">
        <f t="shared" si="104"/>
        <v>0</v>
      </c>
      <c r="AB2032" s="50">
        <f t="shared" si="105"/>
        <v>456.13166666666666</v>
      </c>
      <c r="AC2032" s="48" t="str">
        <f>VLOOKUP(ПРОДАЖИ!C:C,'ИЗ ОСНОВЫ НОМЕНКЛАТУР'!D:E,2,0)</f>
        <v>Крепежные системы</v>
      </c>
      <c r="AD2032" s="48" t="str">
        <f>VLOOKUP(C:C,'ИЗ ОСНОВЫ НОМЕНКЛАТУР'!D:F,3,0)</f>
        <v>Профиль для соединения</v>
      </c>
      <c r="AE2032" s="48" t="str">
        <f>VLOOKUP(C:C,'ИЗ ОСНОВЫ НОМЕНКЛАТУР'!D:H,5,0)</f>
        <v>C</v>
      </c>
    </row>
    <row r="2033" spans="1:31" ht="9.6" customHeight="1" x14ac:dyDescent="0.2">
      <c r="A2033" s="45" t="s">
        <v>1654</v>
      </c>
      <c r="B2033" s="46" t="s">
        <v>2032</v>
      </c>
      <c r="C2033" s="46"/>
      <c r="D2033" s="44">
        <v>0</v>
      </c>
      <c r="E2033" s="44">
        <v>0</v>
      </c>
      <c r="F2033" s="48">
        <v>0</v>
      </c>
      <c r="G2033" s="48">
        <v>0</v>
      </c>
      <c r="H2033" s="44">
        <v>0</v>
      </c>
      <c r="I2033" s="44">
        <v>0</v>
      </c>
      <c r="J2033" s="44">
        <v>0</v>
      </c>
      <c r="K2033" s="48">
        <v>0</v>
      </c>
      <c r="L2033" s="49">
        <v>0</v>
      </c>
      <c r="M2033" s="49">
        <v>0</v>
      </c>
      <c r="N2033" s="10">
        <v>0</v>
      </c>
      <c r="O2033" s="10">
        <v>0</v>
      </c>
      <c r="P2033" s="10">
        <v>0</v>
      </c>
      <c r="Q2033" s="10">
        <v>0</v>
      </c>
      <c r="R2033" s="10">
        <v>0</v>
      </c>
      <c r="S2033" s="10">
        <v>0</v>
      </c>
      <c r="T2033" s="50">
        <f t="shared" si="107"/>
        <v>0</v>
      </c>
      <c r="U2033" s="50">
        <f t="shared" si="107"/>
        <v>0</v>
      </c>
      <c r="V2033" s="50">
        <f t="shared" si="107"/>
        <v>0</v>
      </c>
      <c r="W2033" s="50">
        <f t="shared" si="106"/>
        <v>0</v>
      </c>
      <c r="X2033" s="50">
        <f t="shared" si="106"/>
        <v>0</v>
      </c>
      <c r="Y2033" s="50">
        <f t="shared" si="106"/>
        <v>0</v>
      </c>
      <c r="Z2033" s="50">
        <f t="shared" si="106"/>
        <v>0</v>
      </c>
      <c r="AA2033" s="50">
        <f t="shared" si="104"/>
        <v>0</v>
      </c>
      <c r="AB2033" s="50">
        <f t="shared" si="105"/>
        <v>0</v>
      </c>
      <c r="AC2033" s="48" t="e">
        <f>VLOOKUP(ПРОДАЖИ!C:C,'ИЗ ОСНОВЫ НОМЕНКЛАТУР'!D:E,2,0)</f>
        <v>#N/A</v>
      </c>
      <c r="AD2033" s="48" t="e">
        <f>VLOOKUP(C:C,'ИЗ ОСНОВЫ НОМЕНКЛАТУР'!D:F,3,0)</f>
        <v>#N/A</v>
      </c>
      <c r="AE2033" s="48" t="e">
        <f>VLOOKUP(C:C,'ИЗ ОСНОВЫ НОМЕНКЛАТУР'!D:H,5,0)</f>
        <v>#N/A</v>
      </c>
    </row>
    <row r="2034" spans="1:31" ht="9.6" customHeight="1" x14ac:dyDescent="0.2">
      <c r="A2034" s="45" t="s">
        <v>1654</v>
      </c>
      <c r="B2034" s="11"/>
      <c r="C2034" s="11" t="s">
        <v>2033</v>
      </c>
      <c r="D2034" s="44">
        <v>23</v>
      </c>
      <c r="E2034" s="44">
        <v>0</v>
      </c>
      <c r="F2034" s="48">
        <v>2</v>
      </c>
      <c r="G2034" s="48">
        <v>0</v>
      </c>
      <c r="H2034" s="44">
        <v>0</v>
      </c>
      <c r="I2034" s="44">
        <v>0</v>
      </c>
      <c r="J2034" s="44">
        <v>0</v>
      </c>
      <c r="K2034" s="48">
        <v>0</v>
      </c>
      <c r="L2034" s="49">
        <v>19978.759999999998</v>
      </c>
      <c r="M2034" s="49">
        <v>0</v>
      </c>
      <c r="N2034" s="10">
        <v>1840</v>
      </c>
      <c r="O2034" s="10">
        <v>0</v>
      </c>
      <c r="P2034" s="10">
        <v>0</v>
      </c>
      <c r="Q2034" s="10">
        <v>0</v>
      </c>
      <c r="R2034" s="10">
        <v>0</v>
      </c>
      <c r="S2034" s="10">
        <v>0</v>
      </c>
      <c r="T2034" s="50">
        <f t="shared" si="107"/>
        <v>1664.8966666666665</v>
      </c>
      <c r="U2034" s="50">
        <f t="shared" si="107"/>
        <v>0</v>
      </c>
      <c r="V2034" s="50">
        <f t="shared" si="107"/>
        <v>153.33333333333334</v>
      </c>
      <c r="W2034" s="50">
        <f t="shared" si="106"/>
        <v>0</v>
      </c>
      <c r="X2034" s="50">
        <f t="shared" si="106"/>
        <v>0</v>
      </c>
      <c r="Y2034" s="50">
        <f t="shared" si="106"/>
        <v>0</v>
      </c>
      <c r="Z2034" s="50">
        <f t="shared" si="106"/>
        <v>0</v>
      </c>
      <c r="AA2034" s="50">
        <f t="shared" si="104"/>
        <v>0</v>
      </c>
      <c r="AB2034" s="50">
        <f t="shared" si="105"/>
        <v>1818.2299999999998</v>
      </c>
      <c r="AC2034" s="48" t="str">
        <f>VLOOKUP(ПРОДАЖИ!C:C,'ИЗ ОСНОВЫ НОМЕНКЛАТУР'!D:E,2,0)</f>
        <v>Крепежные системы</v>
      </c>
      <c r="AD2034" s="48" t="str">
        <f>VLOOKUP(C:C,'ИЗ ОСНОВЫ НОМЕНКЛАТУР'!D:F,3,0)</f>
        <v>Хомуты</v>
      </c>
      <c r="AE2034" s="48" t="str">
        <f>VLOOKUP(C:C,'ИЗ ОСНОВЫ НОМЕНКЛАТУР'!D:H,5,0)</f>
        <v>C</v>
      </c>
    </row>
    <row r="2035" spans="1:31" ht="9.6" customHeight="1" x14ac:dyDescent="0.2">
      <c r="A2035" s="45" t="s">
        <v>1654</v>
      </c>
      <c r="B2035" s="11"/>
      <c r="C2035" s="11" t="s">
        <v>2034</v>
      </c>
      <c r="D2035" s="44">
        <v>22</v>
      </c>
      <c r="E2035" s="44">
        <v>0</v>
      </c>
      <c r="F2035" s="48">
        <v>0</v>
      </c>
      <c r="G2035" s="48">
        <v>0</v>
      </c>
      <c r="H2035" s="44">
        <v>0</v>
      </c>
      <c r="I2035" s="44">
        <v>0</v>
      </c>
      <c r="J2035" s="44">
        <v>0</v>
      </c>
      <c r="K2035" s="48">
        <v>0</v>
      </c>
      <c r="L2035" s="49">
        <v>19456.64</v>
      </c>
      <c r="M2035" s="49">
        <v>0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0</v>
      </c>
      <c r="T2035" s="50">
        <f t="shared" si="107"/>
        <v>1621.3866666666665</v>
      </c>
      <c r="U2035" s="50">
        <f t="shared" si="107"/>
        <v>0</v>
      </c>
      <c r="V2035" s="50">
        <f t="shared" si="107"/>
        <v>0</v>
      </c>
      <c r="W2035" s="50">
        <f t="shared" si="106"/>
        <v>0</v>
      </c>
      <c r="X2035" s="50">
        <f t="shared" si="106"/>
        <v>0</v>
      </c>
      <c r="Y2035" s="50">
        <f t="shared" si="106"/>
        <v>0</v>
      </c>
      <c r="Z2035" s="50">
        <f t="shared" si="106"/>
        <v>0</v>
      </c>
      <c r="AA2035" s="50">
        <f t="shared" si="104"/>
        <v>0</v>
      </c>
      <c r="AB2035" s="50">
        <f t="shared" si="105"/>
        <v>1621.3866666666665</v>
      </c>
      <c r="AC2035" s="48" t="str">
        <f>VLOOKUP(ПРОДАЖИ!C:C,'ИЗ ОСНОВЫ НОМЕНКЛАТУР'!D:E,2,0)</f>
        <v>Крепежные системы</v>
      </c>
      <c r="AD2035" s="48" t="str">
        <f>VLOOKUP(C:C,'ИЗ ОСНОВЫ НОМЕНКЛАТУР'!D:F,3,0)</f>
        <v>Хомуты</v>
      </c>
      <c r="AE2035" s="48" t="str">
        <f>VLOOKUP(C:C,'ИЗ ОСНОВЫ НОМЕНКЛАТУР'!D:H,5,0)</f>
        <v>C</v>
      </c>
    </row>
    <row r="2036" spans="1:31" ht="9.6" customHeight="1" x14ac:dyDescent="0.2">
      <c r="A2036" s="45" t="s">
        <v>1654</v>
      </c>
      <c r="B2036" s="11"/>
      <c r="C2036" s="11" t="s">
        <v>2035</v>
      </c>
      <c r="D2036" s="44">
        <v>19</v>
      </c>
      <c r="E2036" s="44">
        <v>0</v>
      </c>
      <c r="F2036" s="48">
        <v>0</v>
      </c>
      <c r="G2036" s="48">
        <v>0</v>
      </c>
      <c r="H2036" s="44">
        <v>0</v>
      </c>
      <c r="I2036" s="44">
        <v>0</v>
      </c>
      <c r="J2036" s="44">
        <v>0</v>
      </c>
      <c r="K2036" s="48">
        <v>0</v>
      </c>
      <c r="L2036" s="49">
        <v>16353.4</v>
      </c>
      <c r="M2036" s="49">
        <v>0</v>
      </c>
      <c r="N2036" s="10">
        <v>0</v>
      </c>
      <c r="O2036" s="10">
        <v>0</v>
      </c>
      <c r="P2036" s="10">
        <v>0</v>
      </c>
      <c r="Q2036" s="10">
        <v>0</v>
      </c>
      <c r="R2036" s="10">
        <v>0</v>
      </c>
      <c r="S2036" s="10">
        <v>0</v>
      </c>
      <c r="T2036" s="50">
        <f t="shared" si="107"/>
        <v>1362.7833333333333</v>
      </c>
      <c r="U2036" s="50">
        <f t="shared" si="107"/>
        <v>0</v>
      </c>
      <c r="V2036" s="50">
        <f t="shared" si="107"/>
        <v>0</v>
      </c>
      <c r="W2036" s="50">
        <f t="shared" si="106"/>
        <v>0</v>
      </c>
      <c r="X2036" s="50">
        <f t="shared" si="106"/>
        <v>0</v>
      </c>
      <c r="Y2036" s="50">
        <f t="shared" si="106"/>
        <v>0</v>
      </c>
      <c r="Z2036" s="50">
        <f t="shared" si="106"/>
        <v>0</v>
      </c>
      <c r="AA2036" s="50">
        <f t="shared" si="104"/>
        <v>0</v>
      </c>
      <c r="AB2036" s="50">
        <f t="shared" si="105"/>
        <v>1362.7833333333333</v>
      </c>
      <c r="AC2036" s="48" t="str">
        <f>VLOOKUP(ПРОДАЖИ!C:C,'ИЗ ОСНОВЫ НОМЕНКЛАТУР'!D:E,2,0)</f>
        <v>Крепежные системы</v>
      </c>
      <c r="AD2036" s="48" t="str">
        <f>VLOOKUP(C:C,'ИЗ ОСНОВЫ НОМЕНКЛАТУР'!D:F,3,0)</f>
        <v>Хомуты</v>
      </c>
      <c r="AE2036" s="48" t="str">
        <f>VLOOKUP(C:C,'ИЗ ОСНОВЫ НОМЕНКЛАТУР'!D:H,5,0)</f>
        <v>C</v>
      </c>
    </row>
    <row r="2037" spans="1:31" ht="9.6" customHeight="1" x14ac:dyDescent="0.2">
      <c r="A2037" s="45" t="s">
        <v>1654</v>
      </c>
      <c r="B2037" s="11"/>
      <c r="C2037" s="11" t="s">
        <v>2036</v>
      </c>
      <c r="D2037" s="44">
        <v>13</v>
      </c>
      <c r="E2037" s="44">
        <v>0</v>
      </c>
      <c r="F2037" s="48">
        <v>0</v>
      </c>
      <c r="G2037" s="48">
        <v>0</v>
      </c>
      <c r="H2037" s="44">
        <v>0</v>
      </c>
      <c r="I2037" s="44">
        <v>0</v>
      </c>
      <c r="J2037" s="44">
        <v>0</v>
      </c>
      <c r="K2037" s="48">
        <v>0</v>
      </c>
      <c r="L2037" s="49">
        <v>15762.5</v>
      </c>
      <c r="M2037" s="49">
        <v>0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50">
        <f t="shared" si="107"/>
        <v>1313.5416666666667</v>
      </c>
      <c r="U2037" s="50">
        <f t="shared" si="107"/>
        <v>0</v>
      </c>
      <c r="V2037" s="50">
        <f t="shared" si="107"/>
        <v>0</v>
      </c>
      <c r="W2037" s="50">
        <f t="shared" si="106"/>
        <v>0</v>
      </c>
      <c r="X2037" s="50">
        <f t="shared" si="106"/>
        <v>0</v>
      </c>
      <c r="Y2037" s="50">
        <f t="shared" si="106"/>
        <v>0</v>
      </c>
      <c r="Z2037" s="50">
        <f t="shared" si="106"/>
        <v>0</v>
      </c>
      <c r="AA2037" s="50">
        <f t="shared" si="104"/>
        <v>0</v>
      </c>
      <c r="AB2037" s="50">
        <f t="shared" si="105"/>
        <v>1313.5416666666667</v>
      </c>
      <c r="AC2037" s="48" t="str">
        <f>VLOOKUP(ПРОДАЖИ!C:C,'ИЗ ОСНОВЫ НОМЕНКЛАТУР'!D:E,2,0)</f>
        <v>Крепежные системы</v>
      </c>
      <c r="AD2037" s="48" t="str">
        <f>VLOOKUP(C:C,'ИЗ ОСНОВЫ НОМЕНКЛАТУР'!D:F,3,0)</f>
        <v>Хомуты</v>
      </c>
      <c r="AE2037" s="48" t="str">
        <f>VLOOKUP(C:C,'ИЗ ОСНОВЫ НОМЕНКЛАТУР'!D:H,5,0)</f>
        <v>C</v>
      </c>
    </row>
    <row r="2038" spans="1:31" ht="9.6" customHeight="1" x14ac:dyDescent="0.2">
      <c r="A2038" s="45" t="s">
        <v>1654</v>
      </c>
      <c r="B2038" s="11"/>
      <c r="C2038" s="11" t="s">
        <v>2037</v>
      </c>
      <c r="D2038" s="44">
        <v>13</v>
      </c>
      <c r="E2038" s="44">
        <v>0</v>
      </c>
      <c r="F2038" s="48">
        <v>3</v>
      </c>
      <c r="G2038" s="48">
        <v>0</v>
      </c>
      <c r="H2038" s="44">
        <v>0</v>
      </c>
      <c r="I2038" s="44">
        <v>0</v>
      </c>
      <c r="J2038" s="44">
        <v>0</v>
      </c>
      <c r="K2038" s="48">
        <v>0</v>
      </c>
      <c r="L2038" s="49">
        <v>11177.96</v>
      </c>
      <c r="M2038" s="49">
        <v>0</v>
      </c>
      <c r="N2038" s="10">
        <v>2580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50">
        <f t="shared" si="107"/>
        <v>931.49666666666656</v>
      </c>
      <c r="U2038" s="50">
        <f t="shared" si="107"/>
        <v>0</v>
      </c>
      <c r="V2038" s="50">
        <f t="shared" si="107"/>
        <v>215</v>
      </c>
      <c r="W2038" s="50">
        <f t="shared" si="106"/>
        <v>0</v>
      </c>
      <c r="X2038" s="50">
        <f t="shared" si="106"/>
        <v>0</v>
      </c>
      <c r="Y2038" s="50">
        <f t="shared" si="106"/>
        <v>0</v>
      </c>
      <c r="Z2038" s="50">
        <f t="shared" si="106"/>
        <v>0</v>
      </c>
      <c r="AA2038" s="50">
        <f t="shared" si="104"/>
        <v>0</v>
      </c>
      <c r="AB2038" s="50">
        <f t="shared" si="105"/>
        <v>1146.4966666666664</v>
      </c>
      <c r="AC2038" s="48" t="str">
        <f>VLOOKUP(ПРОДАЖИ!C:C,'ИЗ ОСНОВЫ НОМЕНКЛАТУР'!D:E,2,0)</f>
        <v>Крепежные системы</v>
      </c>
      <c r="AD2038" s="48" t="str">
        <f>VLOOKUP(C:C,'ИЗ ОСНОВЫ НОМЕНКЛАТУР'!D:F,3,0)</f>
        <v>Хомуты</v>
      </c>
      <c r="AE2038" s="48" t="str">
        <f>VLOOKUP(C:C,'ИЗ ОСНОВЫ НОМЕНКЛАТУР'!D:H,5,0)</f>
        <v>C</v>
      </c>
    </row>
    <row r="2039" spans="1:31" ht="9.6" customHeight="1" x14ac:dyDescent="0.2">
      <c r="A2039" s="45" t="s">
        <v>1654</v>
      </c>
      <c r="B2039" s="11"/>
      <c r="C2039" s="11" t="s">
        <v>2038</v>
      </c>
      <c r="D2039" s="44">
        <v>1</v>
      </c>
      <c r="E2039" s="44">
        <v>0</v>
      </c>
      <c r="F2039" s="48">
        <v>0</v>
      </c>
      <c r="G2039" s="48">
        <v>0</v>
      </c>
      <c r="H2039" s="44">
        <v>0</v>
      </c>
      <c r="I2039" s="44">
        <v>0</v>
      </c>
      <c r="J2039" s="44">
        <v>0</v>
      </c>
      <c r="K2039" s="48">
        <v>0</v>
      </c>
      <c r="L2039" s="49">
        <v>1164</v>
      </c>
      <c r="M2039" s="49">
        <v>0</v>
      </c>
      <c r="N2039" s="10">
        <v>0</v>
      </c>
      <c r="O2039" s="10">
        <v>0</v>
      </c>
      <c r="P2039" s="10">
        <v>0</v>
      </c>
      <c r="Q2039" s="10">
        <v>0</v>
      </c>
      <c r="R2039" s="10">
        <v>0</v>
      </c>
      <c r="S2039" s="10">
        <v>0</v>
      </c>
      <c r="T2039" s="50">
        <f t="shared" si="107"/>
        <v>97</v>
      </c>
      <c r="U2039" s="50">
        <f t="shared" si="107"/>
        <v>0</v>
      </c>
      <c r="V2039" s="50">
        <f t="shared" si="107"/>
        <v>0</v>
      </c>
      <c r="W2039" s="50">
        <f t="shared" si="106"/>
        <v>0</v>
      </c>
      <c r="X2039" s="50">
        <f t="shared" si="106"/>
        <v>0</v>
      </c>
      <c r="Y2039" s="50">
        <f t="shared" si="106"/>
        <v>0</v>
      </c>
      <c r="Z2039" s="50">
        <f t="shared" si="106"/>
        <v>0</v>
      </c>
      <c r="AA2039" s="50">
        <f t="shared" si="104"/>
        <v>0</v>
      </c>
      <c r="AB2039" s="50">
        <f t="shared" si="105"/>
        <v>97</v>
      </c>
      <c r="AC2039" s="48" t="str">
        <f>VLOOKUP(ПРОДАЖИ!C:C,'ИЗ ОСНОВЫ НОМЕНКЛАТУР'!D:E,2,0)</f>
        <v>Крепежные системы</v>
      </c>
      <c r="AD2039" s="48" t="str">
        <f>VLOOKUP(C:C,'ИЗ ОСНОВЫ НОМЕНКЛАТУР'!D:F,3,0)</f>
        <v>Хомуты</v>
      </c>
      <c r="AE2039" s="48" t="str">
        <f>VLOOKUP(C:C,'ИЗ ОСНОВЫ НОМЕНКЛАТУР'!D:H,5,0)</f>
        <v>C</v>
      </c>
    </row>
    <row r="2040" spans="1:31" ht="9.6" customHeight="1" x14ac:dyDescent="0.2">
      <c r="A2040" s="45" t="s">
        <v>1654</v>
      </c>
      <c r="B2040" s="46" t="s">
        <v>2039</v>
      </c>
      <c r="C2040" s="46"/>
      <c r="D2040" s="44">
        <v>0</v>
      </c>
      <c r="E2040" s="44">
        <v>0</v>
      </c>
      <c r="F2040" s="48">
        <v>0</v>
      </c>
      <c r="G2040" s="48">
        <v>0</v>
      </c>
      <c r="H2040" s="44">
        <v>0</v>
      </c>
      <c r="I2040" s="44">
        <v>0</v>
      </c>
      <c r="J2040" s="44">
        <v>0</v>
      </c>
      <c r="K2040" s="48">
        <v>0</v>
      </c>
      <c r="L2040" s="49">
        <v>0</v>
      </c>
      <c r="M2040" s="49">
        <v>0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50">
        <f t="shared" si="107"/>
        <v>0</v>
      </c>
      <c r="U2040" s="50">
        <f t="shared" si="107"/>
        <v>0</v>
      </c>
      <c r="V2040" s="50">
        <f t="shared" si="107"/>
        <v>0</v>
      </c>
      <c r="W2040" s="50">
        <f t="shared" si="106"/>
        <v>0</v>
      </c>
      <c r="X2040" s="50">
        <f t="shared" si="106"/>
        <v>0</v>
      </c>
      <c r="Y2040" s="50">
        <f t="shared" si="106"/>
        <v>0</v>
      </c>
      <c r="Z2040" s="50">
        <f t="shared" si="106"/>
        <v>0</v>
      </c>
      <c r="AA2040" s="50">
        <f t="shared" si="104"/>
        <v>0</v>
      </c>
      <c r="AB2040" s="50">
        <f t="shared" si="105"/>
        <v>0</v>
      </c>
      <c r="AC2040" s="48" t="e">
        <f>VLOOKUP(ПРОДАЖИ!C:C,'ИЗ ОСНОВЫ НОМЕНКЛАТУР'!D:E,2,0)</f>
        <v>#N/A</v>
      </c>
      <c r="AD2040" s="48" t="e">
        <f>VLOOKUP(C:C,'ИЗ ОСНОВЫ НОМЕНКЛАТУР'!D:F,3,0)</f>
        <v>#N/A</v>
      </c>
      <c r="AE2040" s="48" t="e">
        <f>VLOOKUP(C:C,'ИЗ ОСНОВЫ НОМЕНКЛАТУР'!D:H,5,0)</f>
        <v>#N/A</v>
      </c>
    </row>
    <row r="2041" spans="1:31" ht="9.6" customHeight="1" x14ac:dyDescent="0.2">
      <c r="A2041" s="45" t="s">
        <v>1654</v>
      </c>
      <c r="B2041" s="11"/>
      <c r="C2041" s="11" t="s">
        <v>2040</v>
      </c>
      <c r="D2041" s="44">
        <v>47</v>
      </c>
      <c r="E2041" s="44">
        <v>0</v>
      </c>
      <c r="F2041" s="48">
        <v>272</v>
      </c>
      <c r="G2041" s="48">
        <v>0</v>
      </c>
      <c r="H2041" s="44">
        <v>0</v>
      </c>
      <c r="I2041" s="44">
        <v>0</v>
      </c>
      <c r="J2041" s="44">
        <v>0</v>
      </c>
      <c r="K2041" s="48">
        <v>0</v>
      </c>
      <c r="L2041" s="49">
        <v>81.489999999999995</v>
      </c>
      <c r="M2041" s="49">
        <v>0</v>
      </c>
      <c r="N2041" s="10">
        <v>419.33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50">
        <f t="shared" si="107"/>
        <v>6.7908333333333326</v>
      </c>
      <c r="U2041" s="50">
        <f t="shared" si="107"/>
        <v>0</v>
      </c>
      <c r="V2041" s="50">
        <f t="shared" si="107"/>
        <v>34.944166666666668</v>
      </c>
      <c r="W2041" s="50">
        <f t="shared" si="106"/>
        <v>0</v>
      </c>
      <c r="X2041" s="50">
        <f t="shared" si="106"/>
        <v>0</v>
      </c>
      <c r="Y2041" s="50">
        <f t="shared" si="106"/>
        <v>0</v>
      </c>
      <c r="Z2041" s="50">
        <f t="shared" si="106"/>
        <v>0</v>
      </c>
      <c r="AA2041" s="50">
        <f t="shared" si="106"/>
        <v>0</v>
      </c>
      <c r="AB2041" s="50">
        <f t="shared" si="105"/>
        <v>41.734999999999999</v>
      </c>
      <c r="AC2041" s="48" t="str">
        <f>VLOOKUP(ПРОДАЖИ!C:C,'ИЗ ОСНОВЫ НОМЕНКЛАТУР'!D:E,2,0)</f>
        <v>Крепежные системы</v>
      </c>
      <c r="AD2041" s="48" t="str">
        <f>VLOOKUP(C:C,'ИЗ ОСНОВЫ НОМЕНКЛАТУР'!D:F,3,0)</f>
        <v>Рамочное соединение</v>
      </c>
      <c r="AE2041" s="48" t="str">
        <f>VLOOKUP(C:C,'ИЗ ОСНОВЫ НОМЕНКЛАТУР'!D:H,5,0)</f>
        <v>C</v>
      </c>
    </row>
    <row r="2042" spans="1:31" ht="9.6" customHeight="1" x14ac:dyDescent="0.2">
      <c r="A2042" s="45" t="s">
        <v>1654</v>
      </c>
      <c r="B2042" s="11"/>
      <c r="C2042" s="11" t="s">
        <v>2041</v>
      </c>
      <c r="D2042" s="44">
        <v>0</v>
      </c>
      <c r="E2042" s="44">
        <v>0</v>
      </c>
      <c r="F2042" s="48">
        <v>100</v>
      </c>
      <c r="G2042" s="48">
        <v>0</v>
      </c>
      <c r="H2042" s="44">
        <v>0</v>
      </c>
      <c r="I2042" s="44">
        <v>0</v>
      </c>
      <c r="J2042" s="44">
        <v>0</v>
      </c>
      <c r="K2042" s="48">
        <v>0</v>
      </c>
      <c r="L2042" s="49">
        <v>0</v>
      </c>
      <c r="M2042" s="49">
        <v>0</v>
      </c>
      <c r="N2042" s="10">
        <v>110.05</v>
      </c>
      <c r="O2042" s="10">
        <v>0</v>
      </c>
      <c r="P2042" s="10">
        <v>0</v>
      </c>
      <c r="Q2042" s="10">
        <v>0</v>
      </c>
      <c r="R2042" s="10">
        <v>0</v>
      </c>
      <c r="S2042" s="10">
        <v>0</v>
      </c>
      <c r="T2042" s="50">
        <f t="shared" si="107"/>
        <v>0</v>
      </c>
      <c r="U2042" s="50">
        <f t="shared" si="107"/>
        <v>0</v>
      </c>
      <c r="V2042" s="50">
        <f t="shared" si="107"/>
        <v>9.1708333333333325</v>
      </c>
      <c r="W2042" s="50">
        <f t="shared" si="106"/>
        <v>0</v>
      </c>
      <c r="X2042" s="50">
        <f t="shared" si="106"/>
        <v>0</v>
      </c>
      <c r="Y2042" s="50">
        <f t="shared" si="106"/>
        <v>0</v>
      </c>
      <c r="Z2042" s="50">
        <f t="shared" si="106"/>
        <v>0</v>
      </c>
      <c r="AA2042" s="50">
        <f t="shared" si="106"/>
        <v>0</v>
      </c>
      <c r="AB2042" s="50">
        <f t="shared" si="105"/>
        <v>9.1708333333333325</v>
      </c>
      <c r="AC2042" s="48" t="str">
        <f>VLOOKUP(ПРОДАЖИ!C:C,'ИЗ ОСНОВЫ НОМЕНКЛАТУР'!D:E,2,0)</f>
        <v>Крепежные системы</v>
      </c>
      <c r="AD2042" s="48" t="str">
        <f>VLOOKUP(C:C,'ИЗ ОСНОВЫ НОМЕНКЛАТУР'!D:F,3,0)</f>
        <v>Рамочное соединение</v>
      </c>
      <c r="AE2042" s="48" t="str">
        <f>VLOOKUP(C:C,'ИЗ ОСНОВЫ НОМЕНКЛАТУР'!D:H,5,0)</f>
        <v>C</v>
      </c>
    </row>
    <row r="2043" spans="1:31" ht="9.6" customHeight="1" x14ac:dyDescent="0.2">
      <c r="A2043" s="45" t="s">
        <v>1654</v>
      </c>
      <c r="B2043" s="11"/>
      <c r="C2043" s="11" t="s">
        <v>2042</v>
      </c>
      <c r="D2043" s="44">
        <v>0</v>
      </c>
      <c r="E2043" s="44">
        <v>0</v>
      </c>
      <c r="F2043" s="48">
        <v>100</v>
      </c>
      <c r="G2043" s="48">
        <v>0</v>
      </c>
      <c r="H2043" s="44">
        <v>0</v>
      </c>
      <c r="I2043" s="44">
        <v>0</v>
      </c>
      <c r="J2043" s="44">
        <v>0</v>
      </c>
      <c r="K2043" s="48">
        <v>0</v>
      </c>
      <c r="L2043" s="49">
        <v>0</v>
      </c>
      <c r="M2043" s="49">
        <v>0</v>
      </c>
      <c r="N2043" s="10">
        <v>430.51</v>
      </c>
      <c r="O2043" s="10">
        <v>0</v>
      </c>
      <c r="P2043" s="10">
        <v>0</v>
      </c>
      <c r="Q2043" s="10">
        <v>0</v>
      </c>
      <c r="R2043" s="10">
        <v>0</v>
      </c>
      <c r="S2043" s="10">
        <v>0</v>
      </c>
      <c r="T2043" s="50">
        <f t="shared" si="107"/>
        <v>0</v>
      </c>
      <c r="U2043" s="50">
        <f t="shared" si="107"/>
        <v>0</v>
      </c>
      <c r="V2043" s="50">
        <f t="shared" si="107"/>
        <v>35.875833333333333</v>
      </c>
      <c r="W2043" s="50">
        <f t="shared" si="106"/>
        <v>0</v>
      </c>
      <c r="X2043" s="50">
        <f t="shared" si="106"/>
        <v>0</v>
      </c>
      <c r="Y2043" s="50">
        <f t="shared" si="106"/>
        <v>0</v>
      </c>
      <c r="Z2043" s="50">
        <f t="shared" si="106"/>
        <v>0</v>
      </c>
      <c r="AA2043" s="50">
        <f t="shared" si="106"/>
        <v>0</v>
      </c>
      <c r="AB2043" s="50">
        <f t="shared" si="105"/>
        <v>35.875833333333333</v>
      </c>
      <c r="AC2043" s="48" t="str">
        <f>VLOOKUP(ПРОДАЖИ!C:C,'ИЗ ОСНОВЫ НОМЕНКЛАТУР'!D:E,2,0)</f>
        <v>Крепежные системы</v>
      </c>
      <c r="AD2043" s="48" t="str">
        <f>VLOOKUP(C:C,'ИЗ ОСНОВЫ НОМЕНКЛАТУР'!D:F,3,0)</f>
        <v>Рамочное соединение</v>
      </c>
      <c r="AE2043" s="48" t="str">
        <f>VLOOKUP(C:C,'ИЗ ОСНОВЫ НОМЕНКЛАТУР'!D:H,5,0)</f>
        <v>C</v>
      </c>
    </row>
    <row r="2044" spans="1:31" ht="9.6" customHeight="1" x14ac:dyDescent="0.2">
      <c r="A2044" s="45" t="s">
        <v>2043</v>
      </c>
      <c r="B2044" s="45"/>
      <c r="C2044" s="45"/>
      <c r="D2044" s="44">
        <v>0</v>
      </c>
      <c r="E2044" s="44">
        <v>0</v>
      </c>
      <c r="F2044" s="48">
        <v>0</v>
      </c>
      <c r="G2044" s="48">
        <v>0</v>
      </c>
      <c r="H2044" s="44">
        <v>0</v>
      </c>
      <c r="I2044" s="44">
        <v>0</v>
      </c>
      <c r="J2044" s="44">
        <v>0</v>
      </c>
      <c r="K2044" s="48">
        <v>0</v>
      </c>
      <c r="L2044" s="49">
        <v>0</v>
      </c>
      <c r="M2044" s="49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50">
        <f t="shared" si="107"/>
        <v>0</v>
      </c>
      <c r="U2044" s="50">
        <f t="shared" si="107"/>
        <v>0</v>
      </c>
      <c r="V2044" s="50">
        <f t="shared" si="107"/>
        <v>0</v>
      </c>
      <c r="W2044" s="50">
        <f t="shared" si="106"/>
        <v>0</v>
      </c>
      <c r="X2044" s="50">
        <f t="shared" si="106"/>
        <v>0</v>
      </c>
      <c r="Y2044" s="50">
        <f t="shared" si="106"/>
        <v>0</v>
      </c>
      <c r="Z2044" s="50">
        <f t="shared" si="106"/>
        <v>0</v>
      </c>
      <c r="AA2044" s="50">
        <f t="shared" si="106"/>
        <v>0</v>
      </c>
      <c r="AB2044" s="50">
        <f t="shared" si="105"/>
        <v>0</v>
      </c>
      <c r="AC2044" s="48" t="e">
        <f>VLOOKUP(ПРОДАЖИ!C:C,'ИЗ ОСНОВЫ НОМЕНКЛАТУР'!D:E,2,0)</f>
        <v>#N/A</v>
      </c>
      <c r="AD2044" s="48" t="e">
        <f>VLOOKUP(C:C,'ИЗ ОСНОВЫ НОМЕНКЛАТУР'!D:F,3,0)</f>
        <v>#N/A</v>
      </c>
      <c r="AE2044" s="48" t="e">
        <f>VLOOKUP(C:C,'ИЗ ОСНОВЫ НОМЕНКЛАТУР'!D:H,5,0)</f>
        <v>#N/A</v>
      </c>
    </row>
    <row r="2045" spans="1:31" ht="9.6" customHeight="1" x14ac:dyDescent="0.2">
      <c r="A2045" s="45" t="s">
        <v>2043</v>
      </c>
      <c r="B2045" s="46" t="s">
        <v>2044</v>
      </c>
      <c r="C2045" s="46"/>
      <c r="D2045" s="44">
        <v>0</v>
      </c>
      <c r="E2045" s="44">
        <v>0</v>
      </c>
      <c r="F2045" s="48">
        <v>0</v>
      </c>
      <c r="G2045" s="48">
        <v>0</v>
      </c>
      <c r="H2045" s="44">
        <v>0</v>
      </c>
      <c r="I2045" s="44">
        <v>0</v>
      </c>
      <c r="J2045" s="44">
        <v>0</v>
      </c>
      <c r="K2045" s="48">
        <v>0</v>
      </c>
      <c r="L2045" s="49">
        <v>0</v>
      </c>
      <c r="M2045" s="49">
        <v>0</v>
      </c>
      <c r="N2045" s="10">
        <v>0</v>
      </c>
      <c r="O2045" s="10">
        <v>0</v>
      </c>
      <c r="P2045" s="10">
        <v>0</v>
      </c>
      <c r="Q2045" s="10">
        <v>0</v>
      </c>
      <c r="R2045" s="10">
        <v>0</v>
      </c>
      <c r="S2045" s="10">
        <v>0</v>
      </c>
      <c r="T2045" s="50">
        <f t="shared" si="107"/>
        <v>0</v>
      </c>
      <c r="U2045" s="50">
        <f t="shared" si="107"/>
        <v>0</v>
      </c>
      <c r="V2045" s="50">
        <f t="shared" si="107"/>
        <v>0</v>
      </c>
      <c r="W2045" s="50">
        <f t="shared" si="106"/>
        <v>0</v>
      </c>
      <c r="X2045" s="50">
        <f t="shared" si="106"/>
        <v>0</v>
      </c>
      <c r="Y2045" s="50">
        <f t="shared" si="106"/>
        <v>0</v>
      </c>
      <c r="Z2045" s="50">
        <f t="shared" si="106"/>
        <v>0</v>
      </c>
      <c r="AA2045" s="50">
        <f t="shared" si="106"/>
        <v>0</v>
      </c>
      <c r="AB2045" s="50">
        <f t="shared" si="105"/>
        <v>0</v>
      </c>
      <c r="AC2045" s="48" t="e">
        <f>VLOOKUP(ПРОДАЖИ!C:C,'ИЗ ОСНОВЫ НОМЕНКЛАТУР'!D:E,2,0)</f>
        <v>#N/A</v>
      </c>
      <c r="AD2045" s="48" t="e">
        <f>VLOOKUP(C:C,'ИЗ ОСНОВЫ НОМЕНКЛАТУР'!D:F,3,0)</f>
        <v>#N/A</v>
      </c>
      <c r="AE2045" s="48" t="e">
        <f>VLOOKUP(C:C,'ИЗ ОСНОВЫ НОМЕНКЛАТУР'!D:H,5,0)</f>
        <v>#N/A</v>
      </c>
    </row>
    <row r="2046" spans="1:31" ht="9.6" customHeight="1" x14ac:dyDescent="0.2">
      <c r="A2046" s="45" t="s">
        <v>2043</v>
      </c>
      <c r="B2046" s="46" t="s">
        <v>2045</v>
      </c>
      <c r="C2046" s="46"/>
      <c r="D2046" s="44">
        <v>0</v>
      </c>
      <c r="E2046" s="44">
        <v>0</v>
      </c>
      <c r="F2046" s="48">
        <v>0</v>
      </c>
      <c r="G2046" s="48">
        <v>0</v>
      </c>
      <c r="H2046" s="44">
        <v>0</v>
      </c>
      <c r="I2046" s="44">
        <v>0</v>
      </c>
      <c r="J2046" s="44">
        <v>0</v>
      </c>
      <c r="K2046" s="48">
        <v>0</v>
      </c>
      <c r="L2046" s="49">
        <v>0</v>
      </c>
      <c r="M2046" s="49">
        <v>0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50">
        <f t="shared" si="107"/>
        <v>0</v>
      </c>
      <c r="U2046" s="50">
        <f t="shared" si="107"/>
        <v>0</v>
      </c>
      <c r="V2046" s="50">
        <f t="shared" si="107"/>
        <v>0</v>
      </c>
      <c r="W2046" s="50">
        <f t="shared" si="106"/>
        <v>0</v>
      </c>
      <c r="X2046" s="50">
        <f t="shared" si="106"/>
        <v>0</v>
      </c>
      <c r="Y2046" s="50">
        <f t="shared" si="106"/>
        <v>0</v>
      </c>
      <c r="Z2046" s="50">
        <f t="shared" si="106"/>
        <v>0</v>
      </c>
      <c r="AA2046" s="50">
        <f t="shared" si="106"/>
        <v>0</v>
      </c>
      <c r="AB2046" s="50">
        <f t="shared" si="105"/>
        <v>0</v>
      </c>
      <c r="AC2046" s="48" t="e">
        <f>VLOOKUP(ПРОДАЖИ!C:C,'ИЗ ОСНОВЫ НОМЕНКЛАТУР'!D:E,2,0)</f>
        <v>#N/A</v>
      </c>
      <c r="AD2046" s="48" t="e">
        <f>VLOOKUP(C:C,'ИЗ ОСНОВЫ НОМЕНКЛАТУР'!D:F,3,0)</f>
        <v>#N/A</v>
      </c>
      <c r="AE2046" s="48" t="e">
        <f>VLOOKUP(C:C,'ИЗ ОСНОВЫ НОМЕНКЛАТУР'!D:H,5,0)</f>
        <v>#N/A</v>
      </c>
    </row>
    <row r="2047" spans="1:31" ht="9.6" customHeight="1" x14ac:dyDescent="0.2">
      <c r="A2047" s="45" t="s">
        <v>2043</v>
      </c>
      <c r="B2047" s="11"/>
      <c r="C2047" s="11" t="s">
        <v>2046</v>
      </c>
      <c r="D2047" s="44">
        <v>24898</v>
      </c>
      <c r="E2047" s="44">
        <v>3858</v>
      </c>
      <c r="F2047" s="48">
        <v>19330</v>
      </c>
      <c r="G2047" s="48">
        <v>0</v>
      </c>
      <c r="H2047" s="44">
        <v>16767</v>
      </c>
      <c r="I2047" s="44">
        <v>4500</v>
      </c>
      <c r="J2047" s="44">
        <v>400</v>
      </c>
      <c r="K2047" s="48">
        <v>0</v>
      </c>
      <c r="L2047" s="49">
        <v>1106003.8</v>
      </c>
      <c r="M2047" s="49">
        <v>167394.48000000001</v>
      </c>
      <c r="N2047" s="10">
        <v>896797.11</v>
      </c>
      <c r="O2047" s="10">
        <v>0</v>
      </c>
      <c r="P2047" s="10">
        <v>730318.49</v>
      </c>
      <c r="Q2047" s="10">
        <v>191868.44</v>
      </c>
      <c r="R2047" s="10">
        <v>18400</v>
      </c>
      <c r="S2047" s="10">
        <v>0</v>
      </c>
      <c r="T2047" s="50">
        <f t="shared" si="107"/>
        <v>92166.983333333337</v>
      </c>
      <c r="U2047" s="50">
        <f t="shared" si="107"/>
        <v>13949.54</v>
      </c>
      <c r="V2047" s="50">
        <f t="shared" si="107"/>
        <v>74733.092499999999</v>
      </c>
      <c r="W2047" s="50">
        <f t="shared" si="106"/>
        <v>0</v>
      </c>
      <c r="X2047" s="50">
        <f t="shared" si="106"/>
        <v>60859.874166666668</v>
      </c>
      <c r="Y2047" s="50">
        <f t="shared" si="106"/>
        <v>15989.036666666667</v>
      </c>
      <c r="Z2047" s="50">
        <f t="shared" si="106"/>
        <v>1533.3333333333333</v>
      </c>
      <c r="AA2047" s="50">
        <f t="shared" si="106"/>
        <v>0</v>
      </c>
      <c r="AB2047" s="50">
        <f t="shared" si="105"/>
        <v>259231.86000000002</v>
      </c>
      <c r="AC2047" s="48" t="str">
        <f>VLOOKUP(ПРОДАЖИ!C:C,'ИЗ ОСНОВЫ НОМЕНКЛАТУР'!D:E,2,0)</f>
        <v>Ручки, крючки, опоры</v>
      </c>
      <c r="AD2047" s="48" t="str">
        <f>VLOOKUP(C:C,'ИЗ ОСНОВЫ НОМЕНКЛАТУР'!D:F,3,0)</f>
        <v>Опоры пластиковые и клипсы</v>
      </c>
      <c r="AE2047" s="48" t="str">
        <f>VLOOKUP(C:C,'ИЗ ОСНОВЫ НОМЕНКЛАТУР'!D:H,5,0)</f>
        <v>A</v>
      </c>
    </row>
    <row r="2048" spans="1:31" ht="9.6" customHeight="1" x14ac:dyDescent="0.2">
      <c r="A2048" s="45" t="s">
        <v>2043</v>
      </c>
      <c r="B2048" s="11"/>
      <c r="C2048" s="11" t="s">
        <v>2047</v>
      </c>
      <c r="D2048" s="44">
        <v>21355</v>
      </c>
      <c r="E2048" s="44">
        <v>0</v>
      </c>
      <c r="F2048" s="48">
        <v>33667</v>
      </c>
      <c r="G2048" s="48">
        <v>0</v>
      </c>
      <c r="H2048" s="44">
        <v>2749</v>
      </c>
      <c r="I2048" s="44">
        <v>800</v>
      </c>
      <c r="J2048" s="44">
        <v>2964</v>
      </c>
      <c r="K2048" s="48">
        <v>3132</v>
      </c>
      <c r="L2048" s="49">
        <v>1241205.97</v>
      </c>
      <c r="M2048" s="49">
        <v>0</v>
      </c>
      <c r="N2048" s="10">
        <v>1984361.71</v>
      </c>
      <c r="O2048" s="10">
        <v>0</v>
      </c>
      <c r="P2048" s="10">
        <v>160746.54</v>
      </c>
      <c r="Q2048" s="10">
        <v>46096</v>
      </c>
      <c r="R2048" s="10">
        <v>193180.04</v>
      </c>
      <c r="S2048" s="10">
        <v>208662</v>
      </c>
      <c r="T2048" s="50">
        <f t="shared" si="107"/>
        <v>103433.83083333333</v>
      </c>
      <c r="U2048" s="50">
        <f t="shared" si="107"/>
        <v>0</v>
      </c>
      <c r="V2048" s="50">
        <f t="shared" si="107"/>
        <v>165363.47583333333</v>
      </c>
      <c r="W2048" s="50">
        <f t="shared" si="106"/>
        <v>0</v>
      </c>
      <c r="X2048" s="50">
        <f t="shared" si="106"/>
        <v>13395.545</v>
      </c>
      <c r="Y2048" s="50">
        <f t="shared" si="106"/>
        <v>3841.3333333333335</v>
      </c>
      <c r="Z2048" s="50">
        <f t="shared" si="106"/>
        <v>16098.336666666668</v>
      </c>
      <c r="AA2048" s="50">
        <f t="shared" si="106"/>
        <v>17388.5</v>
      </c>
      <c r="AB2048" s="50">
        <f t="shared" si="105"/>
        <v>319521.02166666661</v>
      </c>
      <c r="AC2048" s="48" t="str">
        <f>VLOOKUP(ПРОДАЖИ!C:C,'ИЗ ОСНОВЫ НОМЕНКЛАТУР'!D:E,2,0)</f>
        <v>Ручки, крючки, опоры</v>
      </c>
      <c r="AD2048" s="48" t="str">
        <f>VLOOKUP(C:C,'ИЗ ОСНОВЫ НОМЕНКЛАТУР'!D:F,3,0)</f>
        <v>Опоры пластиковые и клипсы</v>
      </c>
      <c r="AE2048" s="48" t="str">
        <f>VLOOKUP(C:C,'ИЗ ОСНОВЫ НОМЕНКЛАТУР'!D:H,5,0)</f>
        <v>A</v>
      </c>
    </row>
    <row r="2049" spans="1:31" ht="9.6" customHeight="1" x14ac:dyDescent="0.2">
      <c r="A2049" s="45" t="s">
        <v>2043</v>
      </c>
      <c r="B2049" s="11"/>
      <c r="C2049" s="11" t="s">
        <v>2048</v>
      </c>
      <c r="D2049" s="44">
        <v>18004</v>
      </c>
      <c r="E2049" s="44">
        <v>2200</v>
      </c>
      <c r="F2049" s="48">
        <v>2420</v>
      </c>
      <c r="G2049" s="48">
        <v>0</v>
      </c>
      <c r="H2049" s="44">
        <v>5375</v>
      </c>
      <c r="I2049" s="44">
        <v>3400</v>
      </c>
      <c r="J2049" s="44">
        <v>1603</v>
      </c>
      <c r="K2049" s="48">
        <v>2600</v>
      </c>
      <c r="L2049" s="49">
        <v>1808857.33</v>
      </c>
      <c r="M2049" s="49">
        <v>220000</v>
      </c>
      <c r="N2049" s="10">
        <v>242000</v>
      </c>
      <c r="O2049" s="10">
        <v>0</v>
      </c>
      <c r="P2049" s="10">
        <v>537500</v>
      </c>
      <c r="Q2049" s="10">
        <v>340000</v>
      </c>
      <c r="R2049" s="10">
        <v>166925.95000000001</v>
      </c>
      <c r="S2049" s="10">
        <v>268617.2</v>
      </c>
      <c r="T2049" s="50">
        <f t="shared" si="107"/>
        <v>150738.11083333334</v>
      </c>
      <c r="U2049" s="50">
        <f t="shared" si="107"/>
        <v>18333.333333333332</v>
      </c>
      <c r="V2049" s="50">
        <f t="shared" si="107"/>
        <v>20166.666666666668</v>
      </c>
      <c r="W2049" s="50">
        <f t="shared" si="106"/>
        <v>0</v>
      </c>
      <c r="X2049" s="50">
        <f t="shared" si="106"/>
        <v>44791.666666666664</v>
      </c>
      <c r="Y2049" s="50">
        <f t="shared" si="106"/>
        <v>28333.333333333332</v>
      </c>
      <c r="Z2049" s="50">
        <f t="shared" si="106"/>
        <v>13910.495833333334</v>
      </c>
      <c r="AA2049" s="50">
        <f t="shared" si="106"/>
        <v>22384.766666666666</v>
      </c>
      <c r="AB2049" s="50">
        <f t="shared" si="105"/>
        <v>298658.37333333335</v>
      </c>
      <c r="AC2049" s="48" t="str">
        <f>VLOOKUP(ПРОДАЖИ!C:C,'ИЗ ОСНОВЫ НОМЕНКЛАТУР'!D:E,2,0)</f>
        <v>Ручки, крючки, опоры</v>
      </c>
      <c r="AD2049" s="48" t="str">
        <f>VLOOKUP(C:C,'ИЗ ОСНОВЫ НОМЕНКЛАТУР'!D:F,3,0)</f>
        <v>Опоры пластиковые и клипсы</v>
      </c>
      <c r="AE2049" s="48" t="str">
        <f>VLOOKUP(C:C,'ИЗ ОСНОВЫ НОМЕНКЛАТУР'!D:H,5,0)</f>
        <v>B</v>
      </c>
    </row>
    <row r="2050" spans="1:31" ht="9.6" customHeight="1" x14ac:dyDescent="0.2">
      <c r="A2050" s="45" t="s">
        <v>2043</v>
      </c>
      <c r="B2050" s="11"/>
      <c r="C2050" s="11" t="s">
        <v>2049</v>
      </c>
      <c r="D2050" s="44">
        <v>13737</v>
      </c>
      <c r="E2050" s="44">
        <v>2200</v>
      </c>
      <c r="F2050" s="48">
        <v>902</v>
      </c>
      <c r="G2050" s="48">
        <v>0</v>
      </c>
      <c r="H2050" s="44">
        <v>15131</v>
      </c>
      <c r="I2050" s="44">
        <v>7300</v>
      </c>
      <c r="J2050" s="44">
        <v>821</v>
      </c>
      <c r="K2050" s="48">
        <v>800</v>
      </c>
      <c r="L2050" s="49">
        <v>614720.56000000006</v>
      </c>
      <c r="M2050" s="49">
        <v>97027.26</v>
      </c>
      <c r="N2050" s="10">
        <v>44974.12</v>
      </c>
      <c r="O2050" s="10">
        <v>0</v>
      </c>
      <c r="P2050" s="10">
        <v>680309.05</v>
      </c>
      <c r="Q2050" s="10">
        <v>327311.40000000002</v>
      </c>
      <c r="R2050" s="10">
        <v>35992.639999999999</v>
      </c>
      <c r="S2050" s="10">
        <v>35072</v>
      </c>
      <c r="T2050" s="50">
        <f t="shared" si="107"/>
        <v>51226.71333333334</v>
      </c>
      <c r="U2050" s="50">
        <f t="shared" si="107"/>
        <v>8085.6049999999996</v>
      </c>
      <c r="V2050" s="50">
        <f t="shared" si="107"/>
        <v>3747.8433333333337</v>
      </c>
      <c r="W2050" s="50">
        <f t="shared" si="106"/>
        <v>0</v>
      </c>
      <c r="X2050" s="50">
        <f t="shared" si="106"/>
        <v>56692.420833333337</v>
      </c>
      <c r="Y2050" s="50">
        <f t="shared" si="106"/>
        <v>27275.95</v>
      </c>
      <c r="Z2050" s="50">
        <f t="shared" si="106"/>
        <v>2999.3866666666668</v>
      </c>
      <c r="AA2050" s="50">
        <f t="shared" si="106"/>
        <v>2922.6666666666665</v>
      </c>
      <c r="AB2050" s="50">
        <f t="shared" si="105"/>
        <v>152950.58583333335</v>
      </c>
      <c r="AC2050" s="48" t="str">
        <f>VLOOKUP(ПРОДАЖИ!C:C,'ИЗ ОСНОВЫ НОМЕНКЛАТУР'!D:E,2,0)</f>
        <v>Ручки, крючки, опоры</v>
      </c>
      <c r="AD2050" s="48" t="str">
        <f>VLOOKUP(C:C,'ИЗ ОСНОВЫ НОМЕНКЛАТУР'!D:F,3,0)</f>
        <v>Опоры пластиковые и клипсы</v>
      </c>
      <c r="AE2050" s="48" t="str">
        <f>VLOOKUP(C:C,'ИЗ ОСНОВЫ НОМЕНКЛАТУР'!D:H,5,0)</f>
        <v>A</v>
      </c>
    </row>
    <row r="2051" spans="1:31" ht="9.6" customHeight="1" x14ac:dyDescent="0.2">
      <c r="A2051" s="45" t="s">
        <v>2043</v>
      </c>
      <c r="B2051" s="11"/>
      <c r="C2051" s="11" t="s">
        <v>2050</v>
      </c>
      <c r="D2051" s="44">
        <v>3041</v>
      </c>
      <c r="E2051" s="44">
        <v>609</v>
      </c>
      <c r="F2051" s="48">
        <v>2902</v>
      </c>
      <c r="G2051" s="48">
        <v>0</v>
      </c>
      <c r="H2051" s="44">
        <v>1955</v>
      </c>
      <c r="I2051" s="44">
        <v>1774</v>
      </c>
      <c r="J2051" s="44">
        <v>928</v>
      </c>
      <c r="K2051" s="48">
        <v>270</v>
      </c>
      <c r="L2051" s="49">
        <v>229432.01</v>
      </c>
      <c r="M2051" s="49">
        <v>41399.82</v>
      </c>
      <c r="N2051" s="10">
        <v>196515.47</v>
      </c>
      <c r="O2051" s="10">
        <v>0</v>
      </c>
      <c r="P2051" s="10">
        <v>142411.65</v>
      </c>
      <c r="Q2051" s="10">
        <v>143664.89000000001</v>
      </c>
      <c r="R2051" s="10">
        <v>71963.649999999994</v>
      </c>
      <c r="S2051" s="10">
        <v>22734.6</v>
      </c>
      <c r="T2051" s="50">
        <f t="shared" si="107"/>
        <v>19119.334166666667</v>
      </c>
      <c r="U2051" s="50">
        <f t="shared" si="107"/>
        <v>3449.9850000000001</v>
      </c>
      <c r="V2051" s="50">
        <f t="shared" si="107"/>
        <v>16376.289166666667</v>
      </c>
      <c r="W2051" s="50">
        <f t="shared" si="106"/>
        <v>0</v>
      </c>
      <c r="X2051" s="50">
        <f t="shared" si="106"/>
        <v>11867.637499999999</v>
      </c>
      <c r="Y2051" s="50">
        <f t="shared" si="106"/>
        <v>11972.074166666667</v>
      </c>
      <c r="Z2051" s="50">
        <f t="shared" si="106"/>
        <v>5996.9708333333328</v>
      </c>
      <c r="AA2051" s="50">
        <f t="shared" si="106"/>
        <v>1894.55</v>
      </c>
      <c r="AB2051" s="50">
        <f t="shared" si="105"/>
        <v>70676.840833333335</v>
      </c>
      <c r="AC2051" s="48" t="str">
        <f>VLOOKUP(ПРОДАЖИ!C:C,'ИЗ ОСНОВЫ НОМЕНКЛАТУР'!D:E,2,0)</f>
        <v>Ручки, крючки, опоры</v>
      </c>
      <c r="AD2051" s="48" t="str">
        <f>VLOOKUP(C:C,'ИЗ ОСНОВЫ НОМЕНКЛАТУР'!D:F,3,0)</f>
        <v>Опоры пластиковые и клипсы</v>
      </c>
      <c r="AE2051" s="48" t="str">
        <f>VLOOKUP(C:C,'ИЗ ОСНОВЫ НОМЕНКЛАТУР'!D:H,5,0)</f>
        <v>B</v>
      </c>
    </row>
    <row r="2052" spans="1:31" ht="9.6" customHeight="1" x14ac:dyDescent="0.2">
      <c r="A2052" s="45" t="s">
        <v>2043</v>
      </c>
      <c r="B2052" s="11"/>
      <c r="C2052" s="11" t="s">
        <v>2051</v>
      </c>
      <c r="D2052" s="44">
        <v>13078</v>
      </c>
      <c r="E2052" s="44">
        <v>0</v>
      </c>
      <c r="F2052" s="48">
        <v>14645</v>
      </c>
      <c r="G2052" s="48">
        <v>0</v>
      </c>
      <c r="H2052" s="44">
        <v>2119</v>
      </c>
      <c r="I2052" s="44">
        <v>304</v>
      </c>
      <c r="J2052" s="44">
        <v>1017</v>
      </c>
      <c r="K2052" s="48">
        <v>0</v>
      </c>
      <c r="L2052" s="49">
        <v>305895.69</v>
      </c>
      <c r="M2052" s="49">
        <v>0</v>
      </c>
      <c r="N2052" s="10">
        <v>345472.61</v>
      </c>
      <c r="O2052" s="10">
        <v>0</v>
      </c>
      <c r="P2052" s="10">
        <v>47543.77</v>
      </c>
      <c r="Q2052" s="10">
        <v>6888.64</v>
      </c>
      <c r="R2052" s="10">
        <v>25890.06</v>
      </c>
      <c r="S2052" s="10">
        <v>0</v>
      </c>
      <c r="T2052" s="50">
        <f t="shared" si="107"/>
        <v>25491.307499999999</v>
      </c>
      <c r="U2052" s="50">
        <f t="shared" si="107"/>
        <v>0</v>
      </c>
      <c r="V2052" s="50">
        <f t="shared" si="107"/>
        <v>28789.384166666667</v>
      </c>
      <c r="W2052" s="50">
        <f t="shared" si="106"/>
        <v>0</v>
      </c>
      <c r="X2052" s="50">
        <f t="shared" si="106"/>
        <v>3961.9808333333331</v>
      </c>
      <c r="Y2052" s="50">
        <f t="shared" si="106"/>
        <v>574.0533333333334</v>
      </c>
      <c r="Z2052" s="50">
        <f t="shared" si="106"/>
        <v>2157.5050000000001</v>
      </c>
      <c r="AA2052" s="50">
        <f t="shared" si="106"/>
        <v>0</v>
      </c>
      <c r="AB2052" s="50">
        <f t="shared" ref="AB2052:AB2115" si="108">T2052+U2052+V2052+W2052+X2052+Y2052+Z2052+AA2052</f>
        <v>60974.230833333335</v>
      </c>
      <c r="AC2052" s="48" t="str">
        <f>VLOOKUP(ПРОДАЖИ!C:C,'ИЗ ОСНОВЫ НОМЕНКЛАТУР'!D:E,2,0)</f>
        <v>Ручки, крючки, опоры</v>
      </c>
      <c r="AD2052" s="48" t="str">
        <f>VLOOKUP(C:C,'ИЗ ОСНОВЫ НОМЕНКЛАТУР'!D:F,3,0)</f>
        <v>Опоры пластиковые и клипсы</v>
      </c>
      <c r="AE2052" s="48" t="str">
        <f>VLOOKUP(C:C,'ИЗ ОСНОВЫ НОМЕНКЛАТУР'!D:H,5,0)</f>
        <v>B</v>
      </c>
    </row>
    <row r="2053" spans="1:31" ht="9.6" customHeight="1" x14ac:dyDescent="0.2">
      <c r="A2053" s="45" t="s">
        <v>2043</v>
      </c>
      <c r="B2053" s="11"/>
      <c r="C2053" s="11" t="s">
        <v>2052</v>
      </c>
      <c r="D2053" s="44">
        <v>13842</v>
      </c>
      <c r="E2053" s="44">
        <v>227</v>
      </c>
      <c r="F2053" s="48">
        <v>3310</v>
      </c>
      <c r="G2053" s="48">
        <v>0</v>
      </c>
      <c r="H2053" s="44">
        <v>0</v>
      </c>
      <c r="I2053" s="44">
        <v>0</v>
      </c>
      <c r="J2053" s="44">
        <v>0</v>
      </c>
      <c r="K2053" s="48">
        <v>0</v>
      </c>
      <c r="L2053" s="49">
        <v>554449.91</v>
      </c>
      <c r="M2053" s="49">
        <v>9080</v>
      </c>
      <c r="N2053" s="10">
        <v>132404.16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50">
        <f t="shared" si="107"/>
        <v>46204.159166666672</v>
      </c>
      <c r="U2053" s="50">
        <f t="shared" si="107"/>
        <v>756.66666666666663</v>
      </c>
      <c r="V2053" s="50">
        <f t="shared" si="107"/>
        <v>11033.68</v>
      </c>
      <c r="W2053" s="50">
        <f t="shared" si="106"/>
        <v>0</v>
      </c>
      <c r="X2053" s="50">
        <f t="shared" si="106"/>
        <v>0</v>
      </c>
      <c r="Y2053" s="50">
        <f t="shared" si="106"/>
        <v>0</v>
      </c>
      <c r="Z2053" s="50">
        <f t="shared" si="106"/>
        <v>0</v>
      </c>
      <c r="AA2053" s="50">
        <f t="shared" si="106"/>
        <v>0</v>
      </c>
      <c r="AB2053" s="50">
        <f t="shared" si="108"/>
        <v>57994.505833333336</v>
      </c>
      <c r="AC2053" s="48" t="str">
        <f>VLOOKUP(ПРОДАЖИ!C:C,'ИЗ ОСНОВЫ НОМЕНКЛАТУР'!D:E,2,0)</f>
        <v>Ручки, крючки, опоры</v>
      </c>
      <c r="AD2053" s="48" t="str">
        <f>VLOOKUP(C:C,'ИЗ ОСНОВЫ НОМЕНКЛАТУР'!D:F,3,0)</f>
        <v>Опоры пластиковые и клипсы</v>
      </c>
      <c r="AE2053" s="48" t="str">
        <f>VLOOKUP(C:C,'ИЗ ОСНОВЫ НОМЕНКЛАТУР'!D:H,5,0)</f>
        <v>B</v>
      </c>
    </row>
    <row r="2054" spans="1:31" ht="9.6" customHeight="1" x14ac:dyDescent="0.2">
      <c r="A2054" s="45" t="s">
        <v>2043</v>
      </c>
      <c r="B2054" s="11"/>
      <c r="C2054" s="11" t="s">
        <v>2053</v>
      </c>
      <c r="D2054" s="44">
        <v>4976</v>
      </c>
      <c r="E2054" s="44">
        <v>1000</v>
      </c>
      <c r="F2054" s="48">
        <v>477</v>
      </c>
      <c r="G2054" s="48">
        <v>0</v>
      </c>
      <c r="H2054" s="44">
        <v>700</v>
      </c>
      <c r="I2054" s="44">
        <v>0</v>
      </c>
      <c r="J2054" s="44">
        <v>900</v>
      </c>
      <c r="K2054" s="48">
        <v>0</v>
      </c>
      <c r="L2054" s="49">
        <v>230295.64</v>
      </c>
      <c r="M2054" s="49">
        <v>46500</v>
      </c>
      <c r="N2054" s="10">
        <v>22180.5</v>
      </c>
      <c r="O2054" s="10">
        <v>0</v>
      </c>
      <c r="P2054" s="10">
        <v>37620</v>
      </c>
      <c r="Q2054" s="10">
        <v>0</v>
      </c>
      <c r="R2054" s="10">
        <v>49140</v>
      </c>
      <c r="S2054" s="10">
        <v>0</v>
      </c>
      <c r="T2054" s="50">
        <f t="shared" si="107"/>
        <v>19191.303333333333</v>
      </c>
      <c r="U2054" s="50">
        <f t="shared" si="107"/>
        <v>3875</v>
      </c>
      <c r="V2054" s="50">
        <f t="shared" si="107"/>
        <v>1848.375</v>
      </c>
      <c r="W2054" s="50">
        <f t="shared" si="106"/>
        <v>0</v>
      </c>
      <c r="X2054" s="50">
        <f t="shared" si="106"/>
        <v>3135</v>
      </c>
      <c r="Y2054" s="50">
        <f t="shared" ref="Y2054:AA2117" si="109">Q2054/12</f>
        <v>0</v>
      </c>
      <c r="Z2054" s="50">
        <f t="shared" si="109"/>
        <v>4095</v>
      </c>
      <c r="AA2054" s="50">
        <f t="shared" si="109"/>
        <v>0</v>
      </c>
      <c r="AB2054" s="50">
        <f t="shared" si="108"/>
        <v>32144.678333333333</v>
      </c>
      <c r="AC2054" s="48" t="str">
        <f>VLOOKUP(ПРОДАЖИ!C:C,'ИЗ ОСНОВЫ НОМЕНКЛАТУР'!D:E,2,0)</f>
        <v>Ручки, крючки, опоры</v>
      </c>
      <c r="AD2054" s="48" t="str">
        <f>VLOOKUP(C:C,'ИЗ ОСНОВЫ НОМЕНКЛАТУР'!D:F,3,0)</f>
        <v>Опоры пластиковые и клипсы</v>
      </c>
      <c r="AE2054" s="48" t="str">
        <f>VLOOKUP(C:C,'ИЗ ОСНОВЫ НОМЕНКЛАТУР'!D:H,5,0)</f>
        <v>B</v>
      </c>
    </row>
    <row r="2055" spans="1:31" ht="9.6" customHeight="1" x14ac:dyDescent="0.2">
      <c r="A2055" s="45" t="s">
        <v>2043</v>
      </c>
      <c r="B2055" s="11"/>
      <c r="C2055" s="11" t="s">
        <v>2054</v>
      </c>
      <c r="D2055" s="44">
        <v>5115</v>
      </c>
      <c r="E2055" s="44">
        <v>900</v>
      </c>
      <c r="F2055" s="48">
        <v>1210</v>
      </c>
      <c r="G2055" s="48">
        <v>0</v>
      </c>
      <c r="H2055" s="44">
        <v>1876</v>
      </c>
      <c r="I2055" s="44">
        <v>500</v>
      </c>
      <c r="J2055" s="44">
        <v>1124</v>
      </c>
      <c r="K2055" s="48">
        <v>2700</v>
      </c>
      <c r="L2055" s="49">
        <v>180898.48</v>
      </c>
      <c r="M2055" s="49">
        <v>31500</v>
      </c>
      <c r="N2055" s="10">
        <v>42350</v>
      </c>
      <c r="O2055" s="10">
        <v>0</v>
      </c>
      <c r="P2055" s="10">
        <v>65660</v>
      </c>
      <c r="Q2055" s="10">
        <v>17500</v>
      </c>
      <c r="R2055" s="10">
        <v>39670</v>
      </c>
      <c r="S2055" s="10">
        <v>95160</v>
      </c>
      <c r="T2055" s="50">
        <f t="shared" si="107"/>
        <v>15074.873333333335</v>
      </c>
      <c r="U2055" s="50">
        <f t="shared" si="107"/>
        <v>2625</v>
      </c>
      <c r="V2055" s="50">
        <f t="shared" si="107"/>
        <v>3529.1666666666665</v>
      </c>
      <c r="W2055" s="50">
        <f t="shared" si="107"/>
        <v>0</v>
      </c>
      <c r="X2055" s="50">
        <f t="shared" si="107"/>
        <v>5471.666666666667</v>
      </c>
      <c r="Y2055" s="50">
        <f t="shared" si="109"/>
        <v>1458.3333333333333</v>
      </c>
      <c r="Z2055" s="50">
        <f t="shared" si="109"/>
        <v>3305.8333333333335</v>
      </c>
      <c r="AA2055" s="50">
        <f t="shared" si="109"/>
        <v>7930</v>
      </c>
      <c r="AB2055" s="50">
        <f t="shared" si="108"/>
        <v>39394.873333333337</v>
      </c>
      <c r="AC2055" s="48" t="str">
        <f>VLOOKUP(ПРОДАЖИ!C:C,'ИЗ ОСНОВЫ НОМЕНКЛАТУР'!D:E,2,0)</f>
        <v>Ручки, крючки, опоры</v>
      </c>
      <c r="AD2055" s="48" t="str">
        <f>VLOOKUP(C:C,'ИЗ ОСНОВЫ НОМЕНКЛАТУР'!D:F,3,0)</f>
        <v>Опоры пластиковые и клипсы</v>
      </c>
      <c r="AE2055" s="48" t="str">
        <f>VLOOKUP(C:C,'ИЗ ОСНОВЫ НОМЕНКЛАТУР'!D:H,5,0)</f>
        <v>B</v>
      </c>
    </row>
    <row r="2056" spans="1:31" ht="9.6" customHeight="1" x14ac:dyDescent="0.2">
      <c r="A2056" s="45" t="s">
        <v>2043</v>
      </c>
      <c r="B2056" s="11"/>
      <c r="C2056" s="11" t="s">
        <v>2055</v>
      </c>
      <c r="D2056" s="44">
        <v>3407</v>
      </c>
      <c r="E2056" s="44">
        <v>0</v>
      </c>
      <c r="F2056" s="48">
        <v>304</v>
      </c>
      <c r="G2056" s="48">
        <v>0</v>
      </c>
      <c r="H2056" s="44">
        <v>331</v>
      </c>
      <c r="I2056" s="44">
        <v>300</v>
      </c>
      <c r="J2056" s="44">
        <v>898</v>
      </c>
      <c r="K2056" s="48">
        <v>0</v>
      </c>
      <c r="L2056" s="49">
        <v>75424.639999999999</v>
      </c>
      <c r="M2056" s="49">
        <v>0</v>
      </c>
      <c r="N2056" s="10">
        <v>6829.11</v>
      </c>
      <c r="O2056" s="10">
        <v>0</v>
      </c>
      <c r="P2056" s="10">
        <v>7799.55</v>
      </c>
      <c r="Q2056" s="10">
        <v>6471</v>
      </c>
      <c r="R2056" s="10">
        <v>22106.67</v>
      </c>
      <c r="S2056" s="10">
        <v>0</v>
      </c>
      <c r="T2056" s="50">
        <f t="shared" si="107"/>
        <v>6285.3866666666663</v>
      </c>
      <c r="U2056" s="50">
        <f t="shared" si="107"/>
        <v>0</v>
      </c>
      <c r="V2056" s="50">
        <f t="shared" si="107"/>
        <v>569.09249999999997</v>
      </c>
      <c r="W2056" s="50">
        <f t="shared" si="107"/>
        <v>0</v>
      </c>
      <c r="X2056" s="50">
        <f t="shared" si="107"/>
        <v>649.96249999999998</v>
      </c>
      <c r="Y2056" s="50">
        <f t="shared" si="109"/>
        <v>539.25</v>
      </c>
      <c r="Z2056" s="50">
        <f t="shared" si="109"/>
        <v>1842.2224999999999</v>
      </c>
      <c r="AA2056" s="50">
        <f t="shared" si="109"/>
        <v>0</v>
      </c>
      <c r="AB2056" s="50">
        <f t="shared" si="108"/>
        <v>9885.9141666666656</v>
      </c>
      <c r="AC2056" s="48" t="str">
        <f>VLOOKUP(ПРОДАЖИ!C:C,'ИЗ ОСНОВЫ НОМЕНКЛАТУР'!D:E,2,0)</f>
        <v>Ручки, крючки, опоры</v>
      </c>
      <c r="AD2056" s="48" t="str">
        <f>VLOOKUP(C:C,'ИЗ ОСНОВЫ НОМЕНКЛАТУР'!D:F,3,0)</f>
        <v>Опоры пластиковые и клипсы</v>
      </c>
      <c r="AE2056" s="48" t="str">
        <f>VLOOKUP(C:C,'ИЗ ОСНОВЫ НОМЕНКЛАТУР'!D:H,5,0)</f>
        <v>B</v>
      </c>
    </row>
    <row r="2057" spans="1:31" ht="9.6" customHeight="1" x14ac:dyDescent="0.2">
      <c r="A2057" s="45" t="s">
        <v>2043</v>
      </c>
      <c r="B2057" s="11"/>
      <c r="C2057" s="11" t="s">
        <v>2056</v>
      </c>
      <c r="D2057" s="44">
        <v>4214</v>
      </c>
      <c r="E2057" s="44">
        <v>0</v>
      </c>
      <c r="F2057" s="48">
        <v>397</v>
      </c>
      <c r="G2057" s="48">
        <v>0</v>
      </c>
      <c r="H2057" s="44">
        <v>0</v>
      </c>
      <c r="I2057" s="44">
        <v>0</v>
      </c>
      <c r="J2057" s="44">
        <v>0</v>
      </c>
      <c r="K2057" s="48">
        <v>0</v>
      </c>
      <c r="L2057" s="49">
        <v>31911.14</v>
      </c>
      <c r="M2057" s="49">
        <v>0</v>
      </c>
      <c r="N2057" s="10">
        <v>4014.57</v>
      </c>
      <c r="O2057" s="10">
        <v>0</v>
      </c>
      <c r="P2057" s="10">
        <v>0</v>
      </c>
      <c r="Q2057" s="10">
        <v>0</v>
      </c>
      <c r="R2057" s="10">
        <v>0</v>
      </c>
      <c r="S2057" s="10">
        <v>0</v>
      </c>
      <c r="T2057" s="50">
        <f t="shared" si="107"/>
        <v>2659.2616666666668</v>
      </c>
      <c r="U2057" s="50">
        <f t="shared" si="107"/>
        <v>0</v>
      </c>
      <c r="V2057" s="50">
        <f t="shared" si="107"/>
        <v>334.54750000000001</v>
      </c>
      <c r="W2057" s="50">
        <f t="shared" si="107"/>
        <v>0</v>
      </c>
      <c r="X2057" s="50">
        <f t="shared" si="107"/>
        <v>0</v>
      </c>
      <c r="Y2057" s="50">
        <f t="shared" si="109"/>
        <v>0</v>
      </c>
      <c r="Z2057" s="50">
        <f t="shared" si="109"/>
        <v>0</v>
      </c>
      <c r="AA2057" s="50">
        <f t="shared" si="109"/>
        <v>0</v>
      </c>
      <c r="AB2057" s="50">
        <f t="shared" si="108"/>
        <v>2993.8091666666669</v>
      </c>
      <c r="AC2057" s="48" t="str">
        <f>VLOOKUP(ПРОДАЖИ!C:C,'ИЗ ОСНОВЫ НОМЕНКЛАТУР'!D:E,2,0)</f>
        <v>Ручки, крючки, опоры</v>
      </c>
      <c r="AD2057" s="48" t="str">
        <f>VLOOKUP(C:C,'ИЗ ОСНОВЫ НОМЕНКЛАТУР'!D:F,3,0)</f>
        <v>Опоры пластиковые и клипсы</v>
      </c>
      <c r="AE2057" s="48" t="str">
        <f>VLOOKUP(C:C,'ИЗ ОСНОВЫ НОМЕНКЛАТУР'!D:H,5,0)</f>
        <v>B</v>
      </c>
    </row>
    <row r="2058" spans="1:31" ht="9.6" customHeight="1" x14ac:dyDescent="0.2">
      <c r="A2058" s="45" t="s">
        <v>2043</v>
      </c>
      <c r="B2058" s="11"/>
      <c r="C2058" s="11" t="s">
        <v>2057</v>
      </c>
      <c r="D2058" s="44">
        <v>1400</v>
      </c>
      <c r="E2058" s="44">
        <v>300</v>
      </c>
      <c r="F2058" s="48">
        <v>0</v>
      </c>
      <c r="G2058" s="48">
        <v>0</v>
      </c>
      <c r="H2058" s="44">
        <v>1793</v>
      </c>
      <c r="I2058" s="44">
        <v>100</v>
      </c>
      <c r="J2058" s="44">
        <v>300</v>
      </c>
      <c r="K2058" s="48">
        <v>0</v>
      </c>
      <c r="L2058" s="49">
        <v>28000</v>
      </c>
      <c r="M2058" s="49">
        <v>6000</v>
      </c>
      <c r="N2058" s="10">
        <v>0</v>
      </c>
      <c r="O2058" s="10">
        <v>0</v>
      </c>
      <c r="P2058" s="10">
        <v>31392.720000000001</v>
      </c>
      <c r="Q2058" s="10">
        <v>1634.69</v>
      </c>
      <c r="R2058" s="10">
        <v>1386</v>
      </c>
      <c r="S2058" s="10">
        <v>0</v>
      </c>
      <c r="T2058" s="50">
        <f t="shared" si="107"/>
        <v>2333.3333333333335</v>
      </c>
      <c r="U2058" s="50">
        <f t="shared" si="107"/>
        <v>500</v>
      </c>
      <c r="V2058" s="50">
        <f t="shared" si="107"/>
        <v>0</v>
      </c>
      <c r="W2058" s="50">
        <f t="shared" si="107"/>
        <v>0</v>
      </c>
      <c r="X2058" s="50">
        <f t="shared" si="107"/>
        <v>2616.06</v>
      </c>
      <c r="Y2058" s="50">
        <f t="shared" si="109"/>
        <v>136.22416666666666</v>
      </c>
      <c r="Z2058" s="50">
        <f t="shared" si="109"/>
        <v>115.5</v>
      </c>
      <c r="AA2058" s="50">
        <f t="shared" si="109"/>
        <v>0</v>
      </c>
      <c r="AB2058" s="50">
        <f t="shared" si="108"/>
        <v>5701.1175000000003</v>
      </c>
      <c r="AC2058" s="48" t="str">
        <f>VLOOKUP(ПРОДАЖИ!C:C,'ИЗ ОСНОВЫ НОМЕНКЛАТУР'!D:E,2,0)</f>
        <v>Ручки, крючки, опоры</v>
      </c>
      <c r="AD2058" s="48" t="str">
        <f>VLOOKUP(C:C,'ИЗ ОСНОВЫ НОМЕНКЛАТУР'!D:F,3,0)</f>
        <v>Опоры пластиковые и клипсы</v>
      </c>
      <c r="AE2058" s="48" t="str">
        <f>VLOOKUP(C:C,'ИЗ ОСНОВЫ НОМЕНКЛАТУР'!D:H,5,0)</f>
        <v>C</v>
      </c>
    </row>
    <row r="2059" spans="1:31" ht="9.6" customHeight="1" x14ac:dyDescent="0.2">
      <c r="A2059" s="45" t="s">
        <v>2043</v>
      </c>
      <c r="B2059" s="11"/>
      <c r="C2059" s="11" t="s">
        <v>2058</v>
      </c>
      <c r="D2059" s="44">
        <v>3802</v>
      </c>
      <c r="E2059" s="44">
        <v>250</v>
      </c>
      <c r="F2059" s="48">
        <v>0</v>
      </c>
      <c r="G2059" s="48">
        <v>0</v>
      </c>
      <c r="H2059" s="44">
        <v>0</v>
      </c>
      <c r="I2059" s="44">
        <v>0</v>
      </c>
      <c r="J2059" s="44">
        <v>0</v>
      </c>
      <c r="K2059" s="48">
        <v>0</v>
      </c>
      <c r="L2059" s="49">
        <v>102110.32</v>
      </c>
      <c r="M2059" s="49">
        <v>6500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50">
        <f t="shared" ref="T2059:X2109" si="110">L2059/12</f>
        <v>8509.1933333333345</v>
      </c>
      <c r="U2059" s="50">
        <f t="shared" si="110"/>
        <v>541.66666666666663</v>
      </c>
      <c r="V2059" s="50">
        <f t="shared" si="110"/>
        <v>0</v>
      </c>
      <c r="W2059" s="50">
        <f t="shared" si="110"/>
        <v>0</v>
      </c>
      <c r="X2059" s="50">
        <f t="shared" si="110"/>
        <v>0</v>
      </c>
      <c r="Y2059" s="50">
        <f t="shared" si="109"/>
        <v>0</v>
      </c>
      <c r="Z2059" s="50">
        <f t="shared" si="109"/>
        <v>0</v>
      </c>
      <c r="AA2059" s="50">
        <f t="shared" si="109"/>
        <v>0</v>
      </c>
      <c r="AB2059" s="50">
        <f t="shared" si="108"/>
        <v>9050.86</v>
      </c>
      <c r="AC2059" s="48" t="str">
        <f>VLOOKUP(ПРОДАЖИ!C:C,'ИЗ ОСНОВЫ НОМЕНКЛАТУР'!D:E,2,0)</f>
        <v>Ручки, крючки, опоры</v>
      </c>
      <c r="AD2059" s="48" t="str">
        <f>VLOOKUP(C:C,'ИЗ ОСНОВЫ НОМЕНКЛАТУР'!D:F,3,0)</f>
        <v>Опоры пластиковые и клипсы</v>
      </c>
      <c r="AE2059" s="48" t="str">
        <f>VLOOKUP(C:C,'ИЗ ОСНОВЫ НОМЕНКЛАТУР'!D:H,5,0)</f>
        <v>C</v>
      </c>
    </row>
    <row r="2060" spans="1:31" ht="9.6" customHeight="1" x14ac:dyDescent="0.2">
      <c r="A2060" s="45" t="s">
        <v>2043</v>
      </c>
      <c r="B2060" s="11"/>
      <c r="C2060" s="11" t="s">
        <v>2059</v>
      </c>
      <c r="D2060" s="44">
        <v>181</v>
      </c>
      <c r="E2060" s="44">
        <v>3000</v>
      </c>
      <c r="F2060" s="48">
        <v>3655</v>
      </c>
      <c r="G2060" s="48">
        <v>0</v>
      </c>
      <c r="H2060" s="44">
        <v>1387</v>
      </c>
      <c r="I2060" s="44">
        <v>1800</v>
      </c>
      <c r="J2060" s="44">
        <v>1286</v>
      </c>
      <c r="K2060" s="48">
        <v>0</v>
      </c>
      <c r="L2060" s="49">
        <v>1906.34</v>
      </c>
      <c r="M2060" s="49">
        <v>31500</v>
      </c>
      <c r="N2060" s="10">
        <v>38377.5</v>
      </c>
      <c r="O2060" s="10">
        <v>0</v>
      </c>
      <c r="P2060" s="10">
        <v>17041.169999999998</v>
      </c>
      <c r="Q2060" s="10">
        <v>22000.16</v>
      </c>
      <c r="R2060" s="10">
        <v>15560.6</v>
      </c>
      <c r="S2060" s="10">
        <v>0</v>
      </c>
      <c r="T2060" s="50">
        <f t="shared" si="110"/>
        <v>158.86166666666665</v>
      </c>
      <c r="U2060" s="50">
        <f t="shared" si="110"/>
        <v>2625</v>
      </c>
      <c r="V2060" s="50">
        <f t="shared" si="110"/>
        <v>3198.125</v>
      </c>
      <c r="W2060" s="50">
        <f t="shared" si="110"/>
        <v>0</v>
      </c>
      <c r="X2060" s="50">
        <f t="shared" si="110"/>
        <v>1420.0974999999999</v>
      </c>
      <c r="Y2060" s="50">
        <f t="shared" si="109"/>
        <v>1833.3466666666666</v>
      </c>
      <c r="Z2060" s="50">
        <f t="shared" si="109"/>
        <v>1296.7166666666667</v>
      </c>
      <c r="AA2060" s="50">
        <f t="shared" si="109"/>
        <v>0</v>
      </c>
      <c r="AB2060" s="50">
        <f t="shared" si="108"/>
        <v>10532.147500000001</v>
      </c>
      <c r="AC2060" s="48" t="str">
        <f>VLOOKUP(ПРОДАЖИ!C:C,'ИЗ ОСНОВЫ НОМЕНКЛАТУР'!D:E,2,0)</f>
        <v>Ручки, крючки, опоры</v>
      </c>
      <c r="AD2060" s="48" t="str">
        <f>VLOOKUP(C:C,'ИЗ ОСНОВЫ НОМЕНКЛАТУР'!D:F,3,0)</f>
        <v>Опоры пластиковые и клипсы</v>
      </c>
      <c r="AE2060" s="48" t="str">
        <f>VLOOKUP(C:C,'ИЗ ОСНОВЫ НОМЕНКЛАТУР'!D:H,5,0)</f>
        <v>B</v>
      </c>
    </row>
    <row r="2061" spans="1:31" ht="9.6" customHeight="1" x14ac:dyDescent="0.2">
      <c r="A2061" s="45" t="s">
        <v>2043</v>
      </c>
      <c r="B2061" s="11"/>
      <c r="C2061" s="11" t="s">
        <v>2060</v>
      </c>
      <c r="D2061" s="44">
        <v>679</v>
      </c>
      <c r="E2061" s="44">
        <v>151</v>
      </c>
      <c r="F2061" s="48">
        <v>0</v>
      </c>
      <c r="G2061" s="48">
        <v>0</v>
      </c>
      <c r="H2061" s="44">
        <v>0</v>
      </c>
      <c r="I2061" s="44">
        <v>0</v>
      </c>
      <c r="J2061" s="44">
        <v>151</v>
      </c>
      <c r="K2061" s="48">
        <v>0</v>
      </c>
      <c r="L2061" s="49">
        <v>38024</v>
      </c>
      <c r="M2061" s="49">
        <v>8456</v>
      </c>
      <c r="N2061" s="10">
        <v>0</v>
      </c>
      <c r="O2061" s="10">
        <v>0</v>
      </c>
      <c r="P2061" s="10">
        <v>0</v>
      </c>
      <c r="Q2061" s="10">
        <v>0</v>
      </c>
      <c r="R2061" s="10">
        <v>9754.6</v>
      </c>
      <c r="S2061" s="10">
        <v>0</v>
      </c>
      <c r="T2061" s="50">
        <f t="shared" si="110"/>
        <v>3168.6666666666665</v>
      </c>
      <c r="U2061" s="50">
        <f t="shared" si="110"/>
        <v>704.66666666666663</v>
      </c>
      <c r="V2061" s="50">
        <f t="shared" si="110"/>
        <v>0</v>
      </c>
      <c r="W2061" s="50">
        <f t="shared" si="110"/>
        <v>0</v>
      </c>
      <c r="X2061" s="50">
        <f t="shared" si="110"/>
        <v>0</v>
      </c>
      <c r="Y2061" s="50">
        <f t="shared" si="109"/>
        <v>0</v>
      </c>
      <c r="Z2061" s="50">
        <f t="shared" si="109"/>
        <v>812.88333333333333</v>
      </c>
      <c r="AA2061" s="50">
        <f t="shared" si="109"/>
        <v>0</v>
      </c>
      <c r="AB2061" s="50">
        <f t="shared" si="108"/>
        <v>4686.2166666666662</v>
      </c>
      <c r="AC2061" s="48" t="str">
        <f>VLOOKUP(ПРОДАЖИ!C:C,'ИЗ ОСНОВЫ НОМЕНКЛАТУР'!D:E,2,0)</f>
        <v>Ручки, крючки, опоры</v>
      </c>
      <c r="AD2061" s="48" t="str">
        <f>VLOOKUP(C:C,'ИЗ ОСНОВЫ НОМЕНКЛАТУР'!D:F,3,0)</f>
        <v>Опоры пластиковые и клипсы</v>
      </c>
      <c r="AE2061" s="48" t="str">
        <f>VLOOKUP(C:C,'ИЗ ОСНОВЫ НОМЕНКЛАТУР'!D:H,5,0)</f>
        <v>C</v>
      </c>
    </row>
    <row r="2062" spans="1:31" ht="9.6" customHeight="1" x14ac:dyDescent="0.2">
      <c r="A2062" s="45" t="s">
        <v>2043</v>
      </c>
      <c r="B2062" s="11"/>
      <c r="C2062" s="11" t="s">
        <v>2061</v>
      </c>
      <c r="D2062" s="44">
        <v>70</v>
      </c>
      <c r="E2062" s="44">
        <v>0</v>
      </c>
      <c r="F2062" s="48">
        <v>207</v>
      </c>
      <c r="G2062" s="48">
        <v>0</v>
      </c>
      <c r="H2062" s="44">
        <v>0</v>
      </c>
      <c r="I2062" s="44">
        <v>0</v>
      </c>
      <c r="J2062" s="44">
        <v>0</v>
      </c>
      <c r="K2062" s="48">
        <v>0</v>
      </c>
      <c r="L2062" s="49">
        <v>1050</v>
      </c>
      <c r="M2062" s="49">
        <v>0</v>
      </c>
      <c r="N2062" s="10">
        <v>3105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50">
        <f t="shared" si="110"/>
        <v>87.5</v>
      </c>
      <c r="U2062" s="50">
        <f t="shared" si="110"/>
        <v>0</v>
      </c>
      <c r="V2062" s="50">
        <f t="shared" si="110"/>
        <v>258.75</v>
      </c>
      <c r="W2062" s="50">
        <f t="shared" si="110"/>
        <v>0</v>
      </c>
      <c r="X2062" s="50">
        <f t="shared" si="110"/>
        <v>0</v>
      </c>
      <c r="Y2062" s="50">
        <f t="shared" si="109"/>
        <v>0</v>
      </c>
      <c r="Z2062" s="50">
        <f t="shared" si="109"/>
        <v>0</v>
      </c>
      <c r="AA2062" s="50">
        <f t="shared" si="109"/>
        <v>0</v>
      </c>
      <c r="AB2062" s="50">
        <f t="shared" si="108"/>
        <v>346.25</v>
      </c>
      <c r="AC2062" s="48" t="str">
        <f>VLOOKUP(ПРОДАЖИ!C:C,'ИЗ ОСНОВЫ НОМЕНКЛАТУР'!D:E,2,0)</f>
        <v>Ручки, крючки, опоры</v>
      </c>
      <c r="AD2062" s="48" t="str">
        <f>VLOOKUP(C:C,'ИЗ ОСНОВЫ НОМЕНКЛАТУР'!D:F,3,0)</f>
        <v>Опоры пластиковые и клипсы</v>
      </c>
      <c r="AE2062" s="48" t="str">
        <f>VLOOKUP(C:C,'ИЗ ОСНОВЫ НОМЕНКЛАТУР'!D:H,5,0)</f>
        <v>C</v>
      </c>
    </row>
    <row r="2063" spans="1:31" ht="9.6" customHeight="1" x14ac:dyDescent="0.2">
      <c r="A2063" s="45" t="s">
        <v>2043</v>
      </c>
      <c r="B2063" s="11"/>
      <c r="C2063" s="11" t="s">
        <v>2062</v>
      </c>
      <c r="D2063" s="44">
        <v>0</v>
      </c>
      <c r="E2063" s="44">
        <v>0</v>
      </c>
      <c r="F2063" s="48">
        <v>0</v>
      </c>
      <c r="G2063" s="48">
        <v>0</v>
      </c>
      <c r="H2063" s="44">
        <v>0</v>
      </c>
      <c r="I2063" s="44">
        <v>0</v>
      </c>
      <c r="J2063" s="44">
        <v>276</v>
      </c>
      <c r="K2063" s="48">
        <v>0</v>
      </c>
      <c r="L2063" s="49">
        <v>0</v>
      </c>
      <c r="M2063" s="49">
        <v>0</v>
      </c>
      <c r="N2063" s="10">
        <v>0</v>
      </c>
      <c r="O2063" s="10">
        <v>0</v>
      </c>
      <c r="P2063" s="10">
        <v>0</v>
      </c>
      <c r="Q2063" s="10">
        <v>0</v>
      </c>
      <c r="R2063" s="10">
        <v>1490.4</v>
      </c>
      <c r="S2063" s="10">
        <v>0</v>
      </c>
      <c r="T2063" s="50">
        <f t="shared" si="110"/>
        <v>0</v>
      </c>
      <c r="U2063" s="50">
        <f t="shared" si="110"/>
        <v>0</v>
      </c>
      <c r="V2063" s="50">
        <f t="shared" si="110"/>
        <v>0</v>
      </c>
      <c r="W2063" s="50">
        <f t="shared" si="110"/>
        <v>0</v>
      </c>
      <c r="X2063" s="50">
        <f t="shared" si="110"/>
        <v>0</v>
      </c>
      <c r="Y2063" s="50">
        <f t="shared" si="109"/>
        <v>0</v>
      </c>
      <c r="Z2063" s="50">
        <f t="shared" si="109"/>
        <v>124.2</v>
      </c>
      <c r="AA2063" s="50">
        <f t="shared" si="109"/>
        <v>0</v>
      </c>
      <c r="AB2063" s="50">
        <f t="shared" si="108"/>
        <v>124.2</v>
      </c>
      <c r="AC2063" s="48" t="str">
        <f>VLOOKUP(ПРОДАЖИ!C:C,'ИЗ ОСНОВЫ НОМЕНКЛАТУР'!D:E,2,0)</f>
        <v>Ручки, крючки, опоры</v>
      </c>
      <c r="AD2063" s="48" t="str">
        <f>VLOOKUP(C:C,'ИЗ ОСНОВЫ НОМЕНКЛАТУР'!D:F,3,0)</f>
        <v>Опоры пластиковые и клипсы</v>
      </c>
      <c r="AE2063" s="48" t="str">
        <f>VLOOKUP(C:C,'ИЗ ОСНОВЫ НОМЕНКЛАТУР'!D:H,5,0)</f>
        <v>C</v>
      </c>
    </row>
    <row r="2064" spans="1:31" ht="9.6" customHeight="1" x14ac:dyDescent="0.2">
      <c r="A2064" s="45" t="s">
        <v>2043</v>
      </c>
      <c r="B2064" s="46" t="s">
        <v>2063</v>
      </c>
      <c r="C2064" s="46"/>
      <c r="D2064" s="44">
        <v>0</v>
      </c>
      <c r="E2064" s="44">
        <v>0</v>
      </c>
      <c r="F2064" s="48">
        <v>0</v>
      </c>
      <c r="G2064" s="48">
        <v>0</v>
      </c>
      <c r="H2064" s="44">
        <v>0</v>
      </c>
      <c r="I2064" s="44">
        <v>0</v>
      </c>
      <c r="J2064" s="44">
        <v>0</v>
      </c>
      <c r="K2064" s="48">
        <v>0</v>
      </c>
      <c r="L2064" s="49">
        <v>0</v>
      </c>
      <c r="M2064" s="49">
        <v>0</v>
      </c>
      <c r="N2064" s="10">
        <v>0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50">
        <f t="shared" si="110"/>
        <v>0</v>
      </c>
      <c r="U2064" s="50">
        <f t="shared" si="110"/>
        <v>0</v>
      </c>
      <c r="V2064" s="50">
        <f t="shared" si="110"/>
        <v>0</v>
      </c>
      <c r="W2064" s="50">
        <f t="shared" si="110"/>
        <v>0</v>
      </c>
      <c r="X2064" s="50">
        <f t="shared" si="110"/>
        <v>0</v>
      </c>
      <c r="Y2064" s="50">
        <f t="shared" si="109"/>
        <v>0</v>
      </c>
      <c r="Z2064" s="50">
        <f t="shared" si="109"/>
        <v>0</v>
      </c>
      <c r="AA2064" s="50">
        <f t="shared" si="109"/>
        <v>0</v>
      </c>
      <c r="AB2064" s="50">
        <f t="shared" si="108"/>
        <v>0</v>
      </c>
      <c r="AC2064" s="48" t="e">
        <f>VLOOKUP(ПРОДАЖИ!C:C,'ИЗ ОСНОВЫ НОМЕНКЛАТУР'!D:E,2,0)</f>
        <v>#N/A</v>
      </c>
      <c r="AD2064" s="48" t="e">
        <f>VLOOKUP(C:C,'ИЗ ОСНОВЫ НОМЕНКЛАТУР'!D:F,3,0)</f>
        <v>#N/A</v>
      </c>
      <c r="AE2064" s="48" t="e">
        <f>VLOOKUP(C:C,'ИЗ ОСНОВЫ НОМЕНКЛАТУР'!D:H,5,0)</f>
        <v>#N/A</v>
      </c>
    </row>
    <row r="2065" spans="1:31" ht="9.6" customHeight="1" x14ac:dyDescent="0.2">
      <c r="A2065" s="45" t="s">
        <v>2043</v>
      </c>
      <c r="B2065" s="46" t="s">
        <v>2064</v>
      </c>
      <c r="C2065" s="46"/>
      <c r="D2065" s="44">
        <v>0</v>
      </c>
      <c r="E2065" s="44">
        <v>0</v>
      </c>
      <c r="F2065" s="48">
        <v>0</v>
      </c>
      <c r="G2065" s="48">
        <v>0</v>
      </c>
      <c r="H2065" s="44">
        <v>0</v>
      </c>
      <c r="I2065" s="44">
        <v>0</v>
      </c>
      <c r="J2065" s="44">
        <v>0</v>
      </c>
      <c r="K2065" s="48">
        <v>0</v>
      </c>
      <c r="L2065" s="49">
        <v>0</v>
      </c>
      <c r="M2065" s="49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50">
        <f t="shared" si="110"/>
        <v>0</v>
      </c>
      <c r="U2065" s="50">
        <f t="shared" si="110"/>
        <v>0</v>
      </c>
      <c r="V2065" s="50">
        <f t="shared" si="110"/>
        <v>0</v>
      </c>
      <c r="W2065" s="50">
        <f t="shared" si="110"/>
        <v>0</v>
      </c>
      <c r="X2065" s="50">
        <f t="shared" si="110"/>
        <v>0</v>
      </c>
      <c r="Y2065" s="50">
        <f t="shared" si="109"/>
        <v>0</v>
      </c>
      <c r="Z2065" s="50">
        <f t="shared" si="109"/>
        <v>0</v>
      </c>
      <c r="AA2065" s="50">
        <f t="shared" si="109"/>
        <v>0</v>
      </c>
      <c r="AB2065" s="50">
        <f t="shared" si="108"/>
        <v>0</v>
      </c>
      <c r="AC2065" s="48" t="e">
        <f>VLOOKUP(ПРОДАЖИ!C:C,'ИЗ ОСНОВЫ НОМЕНКЛАТУР'!D:E,2,0)</f>
        <v>#N/A</v>
      </c>
      <c r="AD2065" s="48" t="e">
        <f>VLOOKUP(C:C,'ИЗ ОСНОВЫ НОМЕНКЛАТУР'!D:F,3,0)</f>
        <v>#N/A</v>
      </c>
      <c r="AE2065" s="48" t="e">
        <f>VLOOKUP(C:C,'ИЗ ОСНОВЫ НОМЕНКЛАТУР'!D:H,5,0)</f>
        <v>#N/A</v>
      </c>
    </row>
    <row r="2066" spans="1:31" ht="9.6" customHeight="1" x14ac:dyDescent="0.2">
      <c r="A2066" s="45" t="s">
        <v>2043</v>
      </c>
      <c r="B2066" s="11"/>
      <c r="C2066" s="11" t="s">
        <v>2065</v>
      </c>
      <c r="D2066" s="44">
        <v>85010</v>
      </c>
      <c r="E2066" s="44">
        <v>0</v>
      </c>
      <c r="F2066" s="48">
        <v>61051</v>
      </c>
      <c r="G2066" s="48">
        <v>0</v>
      </c>
      <c r="H2066" s="44">
        <v>15210</v>
      </c>
      <c r="I2066" s="44">
        <v>10100</v>
      </c>
      <c r="J2066" s="44">
        <v>5660</v>
      </c>
      <c r="K2066" s="48">
        <v>1000</v>
      </c>
      <c r="L2066" s="49">
        <v>371121.3</v>
      </c>
      <c r="M2066" s="49">
        <v>0</v>
      </c>
      <c r="N2066" s="10">
        <v>284288.83</v>
      </c>
      <c r="O2066" s="10">
        <v>0</v>
      </c>
      <c r="P2066" s="10">
        <v>73680.3</v>
      </c>
      <c r="Q2066" s="10">
        <v>47034.07</v>
      </c>
      <c r="R2066" s="10">
        <v>29163.48</v>
      </c>
      <c r="S2066" s="10">
        <v>4536.1899999999996</v>
      </c>
      <c r="T2066" s="50">
        <f t="shared" si="110"/>
        <v>30926.774999999998</v>
      </c>
      <c r="U2066" s="50">
        <f t="shared" si="110"/>
        <v>0</v>
      </c>
      <c r="V2066" s="50">
        <f t="shared" si="110"/>
        <v>23690.735833333336</v>
      </c>
      <c r="W2066" s="50">
        <f t="shared" si="110"/>
        <v>0</v>
      </c>
      <c r="X2066" s="50">
        <f t="shared" si="110"/>
        <v>6140.0250000000005</v>
      </c>
      <c r="Y2066" s="50">
        <f t="shared" si="109"/>
        <v>3919.5058333333332</v>
      </c>
      <c r="Z2066" s="50">
        <f t="shared" si="109"/>
        <v>2430.29</v>
      </c>
      <c r="AA2066" s="50">
        <f t="shared" si="109"/>
        <v>378.01583333333332</v>
      </c>
      <c r="AB2066" s="50">
        <f t="shared" si="108"/>
        <v>67485.347500000003</v>
      </c>
      <c r="AC2066" s="48" t="str">
        <f>VLOOKUP(ПРОДАЖИ!C:C,'ИЗ ОСНОВЫ НОМЕНКЛАТУР'!D:E,2,0)</f>
        <v>Ручки, крючки, опоры</v>
      </c>
      <c r="AD2066" s="48" t="str">
        <f>VLOOKUP(C:C,'ИЗ ОСНОВЫ НОМЕНКЛАТУР'!D:F,3,0)</f>
        <v>Подпятники</v>
      </c>
      <c r="AE2066" s="48" t="str">
        <f>VLOOKUP(C:C,'ИЗ ОСНОВЫ НОМЕНКЛАТУР'!D:H,5,0)</f>
        <v>A</v>
      </c>
    </row>
    <row r="2067" spans="1:31" ht="9.6" customHeight="1" x14ac:dyDescent="0.2">
      <c r="A2067" s="45" t="s">
        <v>2043</v>
      </c>
      <c r="B2067" s="11"/>
      <c r="C2067" s="11" t="s">
        <v>2066</v>
      </c>
      <c r="D2067" s="44">
        <v>27362</v>
      </c>
      <c r="E2067" s="44">
        <v>84000</v>
      </c>
      <c r="F2067" s="48">
        <v>14042</v>
      </c>
      <c r="G2067" s="48">
        <v>0</v>
      </c>
      <c r="H2067" s="44">
        <v>3995</v>
      </c>
      <c r="I2067" s="44">
        <v>1022</v>
      </c>
      <c r="J2067" s="44">
        <v>445</v>
      </c>
      <c r="K2067" s="48">
        <v>0</v>
      </c>
      <c r="L2067" s="49">
        <v>125482.95</v>
      </c>
      <c r="M2067" s="49">
        <v>391169.07</v>
      </c>
      <c r="N2067" s="10">
        <v>62610.78</v>
      </c>
      <c r="O2067" s="10">
        <v>0</v>
      </c>
      <c r="P2067" s="10">
        <v>18183.89</v>
      </c>
      <c r="Q2067" s="10">
        <v>4658.3100000000004</v>
      </c>
      <c r="R2067" s="10">
        <v>1883.47</v>
      </c>
      <c r="S2067" s="10">
        <v>0</v>
      </c>
      <c r="T2067" s="50">
        <f t="shared" si="110"/>
        <v>10456.9125</v>
      </c>
      <c r="U2067" s="50">
        <f t="shared" si="110"/>
        <v>32597.422500000001</v>
      </c>
      <c r="V2067" s="50">
        <f t="shared" si="110"/>
        <v>5217.5649999999996</v>
      </c>
      <c r="W2067" s="50">
        <f t="shared" si="110"/>
        <v>0</v>
      </c>
      <c r="X2067" s="50">
        <f t="shared" si="110"/>
        <v>1515.3241666666665</v>
      </c>
      <c r="Y2067" s="50">
        <f t="shared" si="109"/>
        <v>388.19250000000005</v>
      </c>
      <c r="Z2067" s="50">
        <f t="shared" si="109"/>
        <v>156.95583333333335</v>
      </c>
      <c r="AA2067" s="50">
        <f t="shared" si="109"/>
        <v>0</v>
      </c>
      <c r="AB2067" s="50">
        <f t="shared" si="108"/>
        <v>50332.372499999998</v>
      </c>
      <c r="AC2067" s="48" t="str">
        <f>VLOOKUP(ПРОДАЖИ!C:C,'ИЗ ОСНОВЫ НОМЕНКЛАТУР'!D:E,2,0)</f>
        <v>Ручки, крючки, опоры</v>
      </c>
      <c r="AD2067" s="48" t="str">
        <f>VLOOKUP(C:C,'ИЗ ОСНОВЫ НОМЕНКЛАТУР'!D:F,3,0)</f>
        <v>Подпятники</v>
      </c>
      <c r="AE2067" s="48" t="str">
        <f>VLOOKUP(C:C,'ИЗ ОСНОВЫ НОМЕНКЛАТУР'!D:H,5,0)</f>
        <v>A</v>
      </c>
    </row>
    <row r="2068" spans="1:31" ht="9.6" customHeight="1" x14ac:dyDescent="0.2">
      <c r="A2068" s="45" t="s">
        <v>2043</v>
      </c>
      <c r="B2068" s="11"/>
      <c r="C2068" s="11" t="s">
        <v>2067</v>
      </c>
      <c r="D2068" s="44">
        <v>50301</v>
      </c>
      <c r="E2068" s="44">
        <v>117000</v>
      </c>
      <c r="F2068" s="48">
        <v>20480</v>
      </c>
      <c r="G2068" s="48">
        <v>0</v>
      </c>
      <c r="H2068" s="44">
        <v>16656</v>
      </c>
      <c r="I2068" s="44">
        <v>6900</v>
      </c>
      <c r="J2068" s="44">
        <v>4121</v>
      </c>
      <c r="K2068" s="48">
        <v>5450</v>
      </c>
      <c r="L2068" s="49">
        <v>141952.5</v>
      </c>
      <c r="M2068" s="49">
        <v>330300</v>
      </c>
      <c r="N2068" s="10">
        <v>68420</v>
      </c>
      <c r="O2068" s="10">
        <v>0</v>
      </c>
      <c r="P2068" s="10">
        <v>51644</v>
      </c>
      <c r="Q2068" s="10">
        <v>21580</v>
      </c>
      <c r="R2068" s="10">
        <v>14590.9</v>
      </c>
      <c r="S2068" s="10">
        <v>17125</v>
      </c>
      <c r="T2068" s="50">
        <f t="shared" si="110"/>
        <v>11829.375</v>
      </c>
      <c r="U2068" s="50">
        <f t="shared" si="110"/>
        <v>27525</v>
      </c>
      <c r="V2068" s="50">
        <f t="shared" si="110"/>
        <v>5701.666666666667</v>
      </c>
      <c r="W2068" s="50">
        <f t="shared" si="110"/>
        <v>0</v>
      </c>
      <c r="X2068" s="50">
        <f t="shared" si="110"/>
        <v>4303.666666666667</v>
      </c>
      <c r="Y2068" s="50">
        <f t="shared" si="109"/>
        <v>1798.3333333333333</v>
      </c>
      <c r="Z2068" s="50">
        <f t="shared" si="109"/>
        <v>1215.9083333333333</v>
      </c>
      <c r="AA2068" s="50">
        <f t="shared" si="109"/>
        <v>1427.0833333333333</v>
      </c>
      <c r="AB2068" s="50">
        <f t="shared" si="108"/>
        <v>53801.033333333333</v>
      </c>
      <c r="AC2068" s="48" t="str">
        <f>VLOOKUP(ПРОДАЖИ!C:C,'ИЗ ОСНОВЫ НОМЕНКЛАТУР'!D:E,2,0)</f>
        <v>Ручки, крючки, опоры</v>
      </c>
      <c r="AD2068" s="48" t="str">
        <f>VLOOKUP(C:C,'ИЗ ОСНОВЫ НОМЕНКЛАТУР'!D:F,3,0)</f>
        <v>Подпятники</v>
      </c>
      <c r="AE2068" s="48" t="str">
        <f>VLOOKUP(C:C,'ИЗ ОСНОВЫ НОМЕНКЛАТУР'!D:H,5,0)</f>
        <v>A</v>
      </c>
    </row>
    <row r="2069" spans="1:31" ht="9.6" customHeight="1" x14ac:dyDescent="0.2">
      <c r="A2069" s="45" t="s">
        <v>2043</v>
      </c>
      <c r="B2069" s="11"/>
      <c r="C2069" s="11" t="s">
        <v>2068</v>
      </c>
      <c r="D2069" s="44">
        <v>44312</v>
      </c>
      <c r="E2069" s="44">
        <v>6000</v>
      </c>
      <c r="F2069" s="48">
        <v>40625</v>
      </c>
      <c r="G2069" s="48">
        <v>0</v>
      </c>
      <c r="H2069" s="44">
        <v>11150</v>
      </c>
      <c r="I2069" s="44">
        <v>10001</v>
      </c>
      <c r="J2069" s="44">
        <v>4286</v>
      </c>
      <c r="K2069" s="48">
        <v>650</v>
      </c>
      <c r="L2069" s="49">
        <v>142998.84</v>
      </c>
      <c r="M2069" s="49">
        <v>19132.95</v>
      </c>
      <c r="N2069" s="10">
        <v>137237.03</v>
      </c>
      <c r="O2069" s="10">
        <v>0</v>
      </c>
      <c r="P2069" s="10">
        <v>33578.49</v>
      </c>
      <c r="Q2069" s="10">
        <v>30142.12</v>
      </c>
      <c r="R2069" s="10">
        <v>12161.58</v>
      </c>
      <c r="S2069" s="10">
        <v>1844.4</v>
      </c>
      <c r="T2069" s="50">
        <f t="shared" si="110"/>
        <v>11916.57</v>
      </c>
      <c r="U2069" s="50">
        <f t="shared" si="110"/>
        <v>1594.4125000000001</v>
      </c>
      <c r="V2069" s="50">
        <f t="shared" si="110"/>
        <v>11436.419166666667</v>
      </c>
      <c r="W2069" s="50">
        <f t="shared" si="110"/>
        <v>0</v>
      </c>
      <c r="X2069" s="50">
        <f t="shared" si="110"/>
        <v>2798.2075</v>
      </c>
      <c r="Y2069" s="50">
        <f t="shared" si="109"/>
        <v>2511.8433333333332</v>
      </c>
      <c r="Z2069" s="50">
        <f t="shared" si="109"/>
        <v>1013.465</v>
      </c>
      <c r="AA2069" s="50">
        <f t="shared" si="109"/>
        <v>153.70000000000002</v>
      </c>
      <c r="AB2069" s="50">
        <f t="shared" si="108"/>
        <v>31424.6175</v>
      </c>
      <c r="AC2069" s="48" t="str">
        <f>VLOOKUP(ПРОДАЖИ!C:C,'ИЗ ОСНОВЫ НОМЕНКЛАТУР'!D:E,2,0)</f>
        <v>Ручки, крючки, опоры</v>
      </c>
      <c r="AD2069" s="48" t="str">
        <f>VLOOKUP(C:C,'ИЗ ОСНОВЫ НОМЕНКЛАТУР'!D:F,3,0)</f>
        <v>Подпятники</v>
      </c>
      <c r="AE2069" s="48" t="str">
        <f>VLOOKUP(C:C,'ИЗ ОСНОВЫ НОМЕНКЛАТУР'!D:H,5,0)</f>
        <v>A</v>
      </c>
    </row>
    <row r="2070" spans="1:31" ht="9.6" customHeight="1" x14ac:dyDescent="0.2">
      <c r="A2070" s="45" t="s">
        <v>2043</v>
      </c>
      <c r="B2070" s="11"/>
      <c r="C2070" s="11" t="s">
        <v>2069</v>
      </c>
      <c r="D2070" s="44">
        <v>31352</v>
      </c>
      <c r="E2070" s="44">
        <v>0</v>
      </c>
      <c r="F2070" s="48">
        <v>12987</v>
      </c>
      <c r="G2070" s="48">
        <v>0</v>
      </c>
      <c r="H2070" s="44">
        <v>6500</v>
      </c>
      <c r="I2070" s="44">
        <v>1500</v>
      </c>
      <c r="J2070" s="44">
        <v>1087</v>
      </c>
      <c r="K2070" s="48">
        <v>0</v>
      </c>
      <c r="L2070" s="49">
        <v>151828.32</v>
      </c>
      <c r="M2070" s="49">
        <v>0</v>
      </c>
      <c r="N2070" s="10">
        <v>66937.149999999994</v>
      </c>
      <c r="O2070" s="10">
        <v>0</v>
      </c>
      <c r="P2070" s="10">
        <v>30302.95</v>
      </c>
      <c r="Q2070" s="10">
        <v>7482.34</v>
      </c>
      <c r="R2070" s="10">
        <v>4483.75</v>
      </c>
      <c r="S2070" s="10">
        <v>0</v>
      </c>
      <c r="T2070" s="50">
        <f t="shared" si="110"/>
        <v>12652.36</v>
      </c>
      <c r="U2070" s="50">
        <f t="shared" si="110"/>
        <v>0</v>
      </c>
      <c r="V2070" s="50">
        <f t="shared" si="110"/>
        <v>5578.0958333333328</v>
      </c>
      <c r="W2070" s="50">
        <f t="shared" si="110"/>
        <v>0</v>
      </c>
      <c r="X2070" s="50">
        <f t="shared" si="110"/>
        <v>2525.2458333333334</v>
      </c>
      <c r="Y2070" s="50">
        <f t="shared" si="109"/>
        <v>623.52833333333331</v>
      </c>
      <c r="Z2070" s="50">
        <f t="shared" si="109"/>
        <v>373.64583333333331</v>
      </c>
      <c r="AA2070" s="50">
        <f t="shared" si="109"/>
        <v>0</v>
      </c>
      <c r="AB2070" s="50">
        <f t="shared" si="108"/>
        <v>21752.875833333332</v>
      </c>
      <c r="AC2070" s="48" t="str">
        <f>VLOOKUP(ПРОДАЖИ!C:C,'ИЗ ОСНОВЫ НОМЕНКЛАТУР'!D:E,2,0)</f>
        <v>Ручки, крючки, опоры</v>
      </c>
      <c r="AD2070" s="48" t="str">
        <f>VLOOKUP(C:C,'ИЗ ОСНОВЫ НОМЕНКЛАТУР'!D:F,3,0)</f>
        <v>Подпятники</v>
      </c>
      <c r="AE2070" s="48" t="str">
        <f>VLOOKUP(C:C,'ИЗ ОСНОВЫ НОМЕНКЛАТУР'!D:H,5,0)</f>
        <v>A</v>
      </c>
    </row>
    <row r="2071" spans="1:31" ht="9.6" customHeight="1" x14ac:dyDescent="0.2">
      <c r="A2071" s="45" t="s">
        <v>2043</v>
      </c>
      <c r="B2071" s="11"/>
      <c r="C2071" s="11" t="s">
        <v>2070</v>
      </c>
      <c r="D2071" s="44">
        <v>5460</v>
      </c>
      <c r="E2071" s="44">
        <v>0</v>
      </c>
      <c r="F2071" s="48">
        <v>26776</v>
      </c>
      <c r="G2071" s="48">
        <v>0</v>
      </c>
      <c r="H2071" s="44">
        <v>4500</v>
      </c>
      <c r="I2071" s="44">
        <v>2500</v>
      </c>
      <c r="J2071" s="44">
        <v>2597</v>
      </c>
      <c r="K2071" s="48">
        <v>0</v>
      </c>
      <c r="L2071" s="49">
        <v>27726.73</v>
      </c>
      <c r="M2071" s="49">
        <v>0</v>
      </c>
      <c r="N2071" s="10">
        <v>116638.11</v>
      </c>
      <c r="O2071" s="10">
        <v>0</v>
      </c>
      <c r="P2071" s="10">
        <v>21050</v>
      </c>
      <c r="Q2071" s="10">
        <v>10650</v>
      </c>
      <c r="R2071" s="10">
        <v>10596.36</v>
      </c>
      <c r="S2071" s="10">
        <v>0</v>
      </c>
      <c r="T2071" s="50">
        <f t="shared" si="110"/>
        <v>2310.5608333333334</v>
      </c>
      <c r="U2071" s="50">
        <f t="shared" si="110"/>
        <v>0</v>
      </c>
      <c r="V2071" s="50">
        <f t="shared" si="110"/>
        <v>9719.8425000000007</v>
      </c>
      <c r="W2071" s="50">
        <f t="shared" si="110"/>
        <v>0</v>
      </c>
      <c r="X2071" s="50">
        <f t="shared" si="110"/>
        <v>1754.1666666666667</v>
      </c>
      <c r="Y2071" s="50">
        <f t="shared" si="109"/>
        <v>887.5</v>
      </c>
      <c r="Z2071" s="50">
        <f t="shared" si="109"/>
        <v>883.03000000000009</v>
      </c>
      <c r="AA2071" s="50">
        <f t="shared" si="109"/>
        <v>0</v>
      </c>
      <c r="AB2071" s="50">
        <f t="shared" si="108"/>
        <v>15555.1</v>
      </c>
      <c r="AC2071" s="48" t="str">
        <f>VLOOKUP(ПРОДАЖИ!C:C,'ИЗ ОСНОВЫ НОМЕНКЛАТУР'!D:E,2,0)</f>
        <v>Ручки, крючки, опоры</v>
      </c>
      <c r="AD2071" s="48" t="str">
        <f>VLOOKUP(C:C,'ИЗ ОСНОВЫ НОМЕНКЛАТУР'!D:F,3,0)</f>
        <v>Подпятники</v>
      </c>
      <c r="AE2071" s="48" t="str">
        <f>VLOOKUP(C:C,'ИЗ ОСНОВЫ НОМЕНКЛАТУР'!D:H,5,0)</f>
        <v>A</v>
      </c>
    </row>
    <row r="2072" spans="1:31" ht="9.6" customHeight="1" x14ac:dyDescent="0.2">
      <c r="A2072" s="45" t="s">
        <v>2043</v>
      </c>
      <c r="B2072" s="11"/>
      <c r="C2072" s="11" t="s">
        <v>2071</v>
      </c>
      <c r="D2072" s="44">
        <v>34732</v>
      </c>
      <c r="E2072" s="44">
        <v>0</v>
      </c>
      <c r="F2072" s="48">
        <v>10390</v>
      </c>
      <c r="G2072" s="48">
        <v>0</v>
      </c>
      <c r="H2072" s="44">
        <v>7296</v>
      </c>
      <c r="I2072" s="44">
        <v>7500</v>
      </c>
      <c r="J2072" s="44">
        <v>2174</v>
      </c>
      <c r="K2072" s="48">
        <v>500</v>
      </c>
      <c r="L2072" s="49">
        <v>146453.32999999999</v>
      </c>
      <c r="M2072" s="49">
        <v>0</v>
      </c>
      <c r="N2072" s="10">
        <v>44786.35</v>
      </c>
      <c r="O2072" s="10">
        <v>0</v>
      </c>
      <c r="P2072" s="10">
        <v>30533.65</v>
      </c>
      <c r="Q2072" s="10">
        <v>31402.16</v>
      </c>
      <c r="R2072" s="10">
        <v>8828.4599999999991</v>
      </c>
      <c r="S2072" s="10">
        <v>2030</v>
      </c>
      <c r="T2072" s="50">
        <f t="shared" si="110"/>
        <v>12204.444166666666</v>
      </c>
      <c r="U2072" s="50">
        <f t="shared" si="110"/>
        <v>0</v>
      </c>
      <c r="V2072" s="50">
        <f t="shared" si="110"/>
        <v>3732.1958333333332</v>
      </c>
      <c r="W2072" s="50">
        <f t="shared" si="110"/>
        <v>0</v>
      </c>
      <c r="X2072" s="50">
        <f t="shared" si="110"/>
        <v>2544.4708333333333</v>
      </c>
      <c r="Y2072" s="50">
        <f t="shared" si="109"/>
        <v>2616.8466666666668</v>
      </c>
      <c r="Z2072" s="50">
        <f t="shared" si="109"/>
        <v>735.70499999999993</v>
      </c>
      <c r="AA2072" s="50">
        <f t="shared" si="109"/>
        <v>169.16666666666666</v>
      </c>
      <c r="AB2072" s="50">
        <f t="shared" si="108"/>
        <v>22002.829166666666</v>
      </c>
      <c r="AC2072" s="48" t="str">
        <f>VLOOKUP(ПРОДАЖИ!C:C,'ИЗ ОСНОВЫ НОМЕНКЛАТУР'!D:E,2,0)</f>
        <v>Ручки, крючки, опоры</v>
      </c>
      <c r="AD2072" s="48" t="str">
        <f>VLOOKUP(C:C,'ИЗ ОСНОВЫ НОМЕНКЛАТУР'!D:F,3,0)</f>
        <v>Подпятники</v>
      </c>
      <c r="AE2072" s="48" t="str">
        <f>VLOOKUP(C:C,'ИЗ ОСНОВЫ НОМЕНКЛАТУР'!D:H,5,0)</f>
        <v>A</v>
      </c>
    </row>
    <row r="2073" spans="1:31" ht="9.6" customHeight="1" x14ac:dyDescent="0.2">
      <c r="A2073" s="45" t="s">
        <v>2043</v>
      </c>
      <c r="B2073" s="11"/>
      <c r="C2073" s="11" t="s">
        <v>2072</v>
      </c>
      <c r="D2073" s="44">
        <v>8876</v>
      </c>
      <c r="E2073" s="44">
        <v>21600</v>
      </c>
      <c r="F2073" s="48">
        <v>7200</v>
      </c>
      <c r="G2073" s="48">
        <v>0</v>
      </c>
      <c r="H2073" s="44">
        <v>609</v>
      </c>
      <c r="I2073" s="44">
        <v>14</v>
      </c>
      <c r="J2073" s="44">
        <v>650</v>
      </c>
      <c r="K2073" s="48">
        <v>0</v>
      </c>
      <c r="L2073" s="49">
        <v>27355.62</v>
      </c>
      <c r="M2073" s="49">
        <v>54000</v>
      </c>
      <c r="N2073" s="10">
        <v>18000</v>
      </c>
      <c r="O2073" s="10">
        <v>0</v>
      </c>
      <c r="P2073" s="10">
        <v>1762.92</v>
      </c>
      <c r="Q2073" s="10">
        <v>40.6</v>
      </c>
      <c r="R2073" s="10">
        <v>1885</v>
      </c>
      <c r="S2073" s="10">
        <v>0</v>
      </c>
      <c r="T2073" s="50">
        <f t="shared" si="110"/>
        <v>2279.6349999999998</v>
      </c>
      <c r="U2073" s="50">
        <f t="shared" si="110"/>
        <v>4500</v>
      </c>
      <c r="V2073" s="50">
        <f t="shared" si="110"/>
        <v>1500</v>
      </c>
      <c r="W2073" s="50">
        <f t="shared" si="110"/>
        <v>0</v>
      </c>
      <c r="X2073" s="50">
        <f t="shared" si="110"/>
        <v>146.91</v>
      </c>
      <c r="Y2073" s="50">
        <f t="shared" si="109"/>
        <v>3.3833333333333333</v>
      </c>
      <c r="Z2073" s="50">
        <f t="shared" si="109"/>
        <v>157.08333333333334</v>
      </c>
      <c r="AA2073" s="50">
        <f t="shared" si="109"/>
        <v>0</v>
      </c>
      <c r="AB2073" s="50">
        <f t="shared" si="108"/>
        <v>8587.0116666666672</v>
      </c>
      <c r="AC2073" s="48" t="str">
        <f>VLOOKUP(ПРОДАЖИ!C:C,'ИЗ ОСНОВЫ НОМЕНКЛАТУР'!D:E,2,0)</f>
        <v>Ручки, крючки, опоры</v>
      </c>
      <c r="AD2073" s="48" t="str">
        <f>VLOOKUP(C:C,'ИЗ ОСНОВЫ НОМЕНКЛАТУР'!D:F,3,0)</f>
        <v>Подпятники</v>
      </c>
      <c r="AE2073" s="48" t="str">
        <f>VLOOKUP(C:C,'ИЗ ОСНОВЫ НОМЕНКЛАТУР'!D:H,5,0)</f>
        <v>B</v>
      </c>
    </row>
    <row r="2074" spans="1:31" ht="9.6" customHeight="1" x14ac:dyDescent="0.2">
      <c r="A2074" s="45" t="s">
        <v>2043</v>
      </c>
      <c r="B2074" s="11"/>
      <c r="C2074" s="11" t="s">
        <v>2073</v>
      </c>
      <c r="D2074" s="44">
        <v>12630</v>
      </c>
      <c r="E2074" s="44">
        <v>0</v>
      </c>
      <c r="F2074" s="48">
        <v>2000</v>
      </c>
      <c r="G2074" s="48">
        <v>0</v>
      </c>
      <c r="H2074" s="44">
        <v>4360</v>
      </c>
      <c r="I2074" s="44">
        <v>2400</v>
      </c>
      <c r="J2074" s="44">
        <v>1037</v>
      </c>
      <c r="K2074" s="48">
        <v>0</v>
      </c>
      <c r="L2074" s="49">
        <v>32551.5</v>
      </c>
      <c r="M2074" s="49">
        <v>0</v>
      </c>
      <c r="N2074" s="10">
        <v>8000</v>
      </c>
      <c r="O2074" s="10">
        <v>0</v>
      </c>
      <c r="P2074" s="10">
        <v>13480</v>
      </c>
      <c r="Q2074" s="10">
        <v>6960</v>
      </c>
      <c r="R2074" s="10">
        <v>3007.3</v>
      </c>
      <c r="S2074" s="10">
        <v>0</v>
      </c>
      <c r="T2074" s="50">
        <f t="shared" si="110"/>
        <v>2712.625</v>
      </c>
      <c r="U2074" s="50">
        <f t="shared" si="110"/>
        <v>0</v>
      </c>
      <c r="V2074" s="50">
        <f t="shared" si="110"/>
        <v>666.66666666666663</v>
      </c>
      <c r="W2074" s="50">
        <f t="shared" si="110"/>
        <v>0</v>
      </c>
      <c r="X2074" s="50">
        <f t="shared" si="110"/>
        <v>1123.3333333333333</v>
      </c>
      <c r="Y2074" s="50">
        <f t="shared" si="109"/>
        <v>580</v>
      </c>
      <c r="Z2074" s="50">
        <f t="shared" si="109"/>
        <v>250.60833333333335</v>
      </c>
      <c r="AA2074" s="50">
        <f t="shared" si="109"/>
        <v>0</v>
      </c>
      <c r="AB2074" s="50">
        <f t="shared" si="108"/>
        <v>5333.2333333333336</v>
      </c>
      <c r="AC2074" s="48" t="str">
        <f>VLOOKUP(ПРОДАЖИ!C:C,'ИЗ ОСНОВЫ НОМЕНКЛАТУР'!D:E,2,0)</f>
        <v>Ручки, крючки, опоры</v>
      </c>
      <c r="AD2074" s="48" t="str">
        <f>VLOOKUP(C:C,'ИЗ ОСНОВЫ НОМЕНКЛАТУР'!D:F,3,0)</f>
        <v>Подпятники</v>
      </c>
      <c r="AE2074" s="48" t="str">
        <f>VLOOKUP(C:C,'ИЗ ОСНОВЫ НОМЕНКЛАТУР'!D:H,5,0)</f>
        <v>B</v>
      </c>
    </row>
    <row r="2075" spans="1:31" ht="9.6" customHeight="1" x14ac:dyDescent="0.2">
      <c r="A2075" s="45" t="s">
        <v>2043</v>
      </c>
      <c r="B2075" s="11"/>
      <c r="C2075" s="11" t="s">
        <v>2074</v>
      </c>
      <c r="D2075" s="44">
        <v>7240</v>
      </c>
      <c r="E2075" s="44">
        <v>0</v>
      </c>
      <c r="F2075" s="48">
        <v>550</v>
      </c>
      <c r="G2075" s="48">
        <v>0</v>
      </c>
      <c r="H2075" s="44">
        <v>769</v>
      </c>
      <c r="I2075" s="44">
        <v>0</v>
      </c>
      <c r="J2075" s="44">
        <v>0</v>
      </c>
      <c r="K2075" s="48">
        <v>0</v>
      </c>
      <c r="L2075" s="49">
        <v>22567.8</v>
      </c>
      <c r="M2075" s="49">
        <v>0</v>
      </c>
      <c r="N2075" s="10">
        <v>2082.34</v>
      </c>
      <c r="O2075" s="10">
        <v>0</v>
      </c>
      <c r="P2075" s="10">
        <v>2307</v>
      </c>
      <c r="Q2075" s="10">
        <v>0</v>
      </c>
      <c r="R2075" s="10">
        <v>0</v>
      </c>
      <c r="S2075" s="10">
        <v>0</v>
      </c>
      <c r="T2075" s="50">
        <f t="shared" si="110"/>
        <v>1880.6499999999999</v>
      </c>
      <c r="U2075" s="50">
        <f t="shared" si="110"/>
        <v>0</v>
      </c>
      <c r="V2075" s="50">
        <f t="shared" si="110"/>
        <v>173.52833333333334</v>
      </c>
      <c r="W2075" s="50">
        <f t="shared" si="110"/>
        <v>0</v>
      </c>
      <c r="X2075" s="50">
        <f t="shared" si="110"/>
        <v>192.25</v>
      </c>
      <c r="Y2075" s="50">
        <f t="shared" si="109"/>
        <v>0</v>
      </c>
      <c r="Z2075" s="50">
        <f t="shared" si="109"/>
        <v>0</v>
      </c>
      <c r="AA2075" s="50">
        <f t="shared" si="109"/>
        <v>0</v>
      </c>
      <c r="AB2075" s="50">
        <f t="shared" si="108"/>
        <v>2246.4283333333333</v>
      </c>
      <c r="AC2075" s="48" t="str">
        <f>VLOOKUP(ПРОДАЖИ!C:C,'ИЗ ОСНОВЫ НОМЕНКЛАТУР'!D:E,2,0)</f>
        <v>Ручки, крючки, опоры</v>
      </c>
      <c r="AD2075" s="48" t="str">
        <f>VLOOKUP(C:C,'ИЗ ОСНОВЫ НОМЕНКЛАТУР'!D:F,3,0)</f>
        <v>Подпятники</v>
      </c>
      <c r="AE2075" s="48" t="str">
        <f>VLOOKUP(C:C,'ИЗ ОСНОВЫ НОМЕНКЛАТУР'!D:H,5,0)</f>
        <v>B</v>
      </c>
    </row>
    <row r="2076" spans="1:31" ht="9.6" customHeight="1" x14ac:dyDescent="0.2">
      <c r="A2076" s="45" t="s">
        <v>2043</v>
      </c>
      <c r="B2076" s="11"/>
      <c r="C2076" s="11" t="s">
        <v>2075</v>
      </c>
      <c r="D2076" s="44">
        <v>6200</v>
      </c>
      <c r="E2076" s="44">
        <v>0</v>
      </c>
      <c r="F2076" s="48">
        <v>30</v>
      </c>
      <c r="G2076" s="48">
        <v>0</v>
      </c>
      <c r="H2076" s="44">
        <v>650</v>
      </c>
      <c r="I2076" s="44">
        <v>0</v>
      </c>
      <c r="J2076" s="44">
        <v>0</v>
      </c>
      <c r="K2076" s="48">
        <v>27</v>
      </c>
      <c r="L2076" s="49">
        <v>22265.33</v>
      </c>
      <c r="M2076" s="49">
        <v>0</v>
      </c>
      <c r="N2076" s="10">
        <v>118.49</v>
      </c>
      <c r="O2076" s="10">
        <v>0</v>
      </c>
      <c r="P2076" s="10">
        <v>1950</v>
      </c>
      <c r="Q2076" s="10">
        <v>0</v>
      </c>
      <c r="R2076" s="10">
        <v>0</v>
      </c>
      <c r="S2076" s="10">
        <v>82.35</v>
      </c>
      <c r="T2076" s="50">
        <f t="shared" si="110"/>
        <v>1855.4441666666669</v>
      </c>
      <c r="U2076" s="50">
        <f t="shared" si="110"/>
        <v>0</v>
      </c>
      <c r="V2076" s="50">
        <f t="shared" si="110"/>
        <v>9.8741666666666656</v>
      </c>
      <c r="W2076" s="50">
        <f t="shared" si="110"/>
        <v>0</v>
      </c>
      <c r="X2076" s="50">
        <f t="shared" si="110"/>
        <v>162.5</v>
      </c>
      <c r="Y2076" s="50">
        <f t="shared" si="109"/>
        <v>0</v>
      </c>
      <c r="Z2076" s="50">
        <f t="shared" si="109"/>
        <v>0</v>
      </c>
      <c r="AA2076" s="50">
        <f t="shared" si="109"/>
        <v>6.8624999999999998</v>
      </c>
      <c r="AB2076" s="50">
        <f t="shared" si="108"/>
        <v>2034.6808333333336</v>
      </c>
      <c r="AC2076" s="48" t="str">
        <f>VLOOKUP(ПРОДАЖИ!C:C,'ИЗ ОСНОВЫ НОМЕНКЛАТУР'!D:E,2,0)</f>
        <v>Ручки, крючки, опоры</v>
      </c>
      <c r="AD2076" s="48" t="str">
        <f>VLOOKUP(C:C,'ИЗ ОСНОВЫ НОМЕНКЛАТУР'!D:F,3,0)</f>
        <v>Подпятники</v>
      </c>
      <c r="AE2076" s="48" t="str">
        <f>VLOOKUP(C:C,'ИЗ ОСНОВЫ НОМЕНКЛАТУР'!D:H,5,0)</f>
        <v>B</v>
      </c>
    </row>
    <row r="2077" spans="1:31" ht="9.6" customHeight="1" x14ac:dyDescent="0.2">
      <c r="A2077" s="45" t="s">
        <v>2043</v>
      </c>
      <c r="B2077" s="11"/>
      <c r="C2077" s="11" t="s">
        <v>2076</v>
      </c>
      <c r="D2077" s="44">
        <v>1000</v>
      </c>
      <c r="E2077" s="44">
        <v>0</v>
      </c>
      <c r="F2077" s="48">
        <v>0</v>
      </c>
      <c r="G2077" s="48">
        <v>0</v>
      </c>
      <c r="H2077" s="44">
        <v>0</v>
      </c>
      <c r="I2077" s="44">
        <v>0</v>
      </c>
      <c r="J2077" s="44">
        <v>0</v>
      </c>
      <c r="K2077" s="48">
        <v>0</v>
      </c>
      <c r="L2077" s="49">
        <v>4500</v>
      </c>
      <c r="M2077" s="49">
        <v>0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50">
        <f t="shared" si="110"/>
        <v>375</v>
      </c>
      <c r="U2077" s="50">
        <f t="shared" si="110"/>
        <v>0</v>
      </c>
      <c r="V2077" s="50">
        <f t="shared" si="110"/>
        <v>0</v>
      </c>
      <c r="W2077" s="50">
        <f t="shared" si="110"/>
        <v>0</v>
      </c>
      <c r="X2077" s="50">
        <f t="shared" si="110"/>
        <v>0</v>
      </c>
      <c r="Y2077" s="50">
        <f t="shared" si="109"/>
        <v>0</v>
      </c>
      <c r="Z2077" s="50">
        <f t="shared" si="109"/>
        <v>0</v>
      </c>
      <c r="AA2077" s="50">
        <f t="shared" si="109"/>
        <v>0</v>
      </c>
      <c r="AB2077" s="50">
        <f t="shared" si="108"/>
        <v>375</v>
      </c>
      <c r="AC2077" s="48" t="str">
        <f>VLOOKUP(ПРОДАЖИ!C:C,'ИЗ ОСНОВЫ НОМЕНКЛАТУР'!D:E,2,0)</f>
        <v>Ручки, крючки, опоры</v>
      </c>
      <c r="AD2077" s="48" t="str">
        <f>VLOOKUP(C:C,'ИЗ ОСНОВЫ НОМЕНКЛАТУР'!D:F,3,0)</f>
        <v>Подпятники</v>
      </c>
      <c r="AE2077" s="48" t="str">
        <f>VLOOKUP(C:C,'ИЗ ОСНОВЫ НОМЕНКЛАТУР'!D:H,5,0)</f>
        <v>C</v>
      </c>
    </row>
    <row r="2078" spans="1:31" ht="9.6" customHeight="1" x14ac:dyDescent="0.2">
      <c r="A2078" s="45" t="s">
        <v>2043</v>
      </c>
      <c r="B2078" s="46" t="s">
        <v>2077</v>
      </c>
      <c r="C2078" s="46"/>
      <c r="D2078" s="44">
        <v>0</v>
      </c>
      <c r="E2078" s="44">
        <v>0</v>
      </c>
      <c r="F2078" s="48">
        <v>0</v>
      </c>
      <c r="G2078" s="48">
        <v>0</v>
      </c>
      <c r="H2078" s="44">
        <v>0</v>
      </c>
      <c r="I2078" s="44">
        <v>0</v>
      </c>
      <c r="J2078" s="44">
        <v>0</v>
      </c>
      <c r="K2078" s="48">
        <v>0</v>
      </c>
      <c r="L2078" s="49">
        <v>0</v>
      </c>
      <c r="M2078" s="49">
        <v>0</v>
      </c>
      <c r="N2078" s="10">
        <v>0</v>
      </c>
      <c r="O2078" s="10">
        <v>0</v>
      </c>
      <c r="P2078" s="10">
        <v>0</v>
      </c>
      <c r="Q2078" s="10">
        <v>0</v>
      </c>
      <c r="R2078" s="10">
        <v>0</v>
      </c>
      <c r="S2078" s="10">
        <v>0</v>
      </c>
      <c r="T2078" s="50">
        <f t="shared" si="110"/>
        <v>0</v>
      </c>
      <c r="U2078" s="50">
        <f t="shared" si="110"/>
        <v>0</v>
      </c>
      <c r="V2078" s="50">
        <f t="shared" si="110"/>
        <v>0</v>
      </c>
      <c r="W2078" s="50">
        <f t="shared" si="110"/>
        <v>0</v>
      </c>
      <c r="X2078" s="50">
        <f t="shared" si="110"/>
        <v>0</v>
      </c>
      <c r="Y2078" s="50">
        <f t="shared" si="109"/>
        <v>0</v>
      </c>
      <c r="Z2078" s="50">
        <f t="shared" si="109"/>
        <v>0</v>
      </c>
      <c r="AA2078" s="50">
        <f t="shared" si="109"/>
        <v>0</v>
      </c>
      <c r="AB2078" s="50">
        <f t="shared" si="108"/>
        <v>0</v>
      </c>
      <c r="AC2078" s="48" t="e">
        <f>VLOOKUP(ПРОДАЖИ!C:C,'ИЗ ОСНОВЫ НОМЕНКЛАТУР'!D:E,2,0)</f>
        <v>#N/A</v>
      </c>
      <c r="AD2078" s="48" t="e">
        <f>VLOOKUP(C:C,'ИЗ ОСНОВЫ НОМЕНКЛАТУР'!D:F,3,0)</f>
        <v>#N/A</v>
      </c>
      <c r="AE2078" s="48" t="e">
        <f>VLOOKUP(C:C,'ИЗ ОСНОВЫ НОМЕНКЛАТУР'!D:H,5,0)</f>
        <v>#N/A</v>
      </c>
    </row>
    <row r="2079" spans="1:31" ht="9.6" customHeight="1" x14ac:dyDescent="0.2">
      <c r="A2079" s="45" t="s">
        <v>2043</v>
      </c>
      <c r="B2079" s="11"/>
      <c r="C2079" s="11" t="s">
        <v>2078</v>
      </c>
      <c r="D2079" s="44">
        <v>2124</v>
      </c>
      <c r="E2079" s="44">
        <v>5000</v>
      </c>
      <c r="F2079" s="48">
        <v>3254</v>
      </c>
      <c r="G2079" s="48">
        <v>0</v>
      </c>
      <c r="H2079" s="44">
        <v>442</v>
      </c>
      <c r="I2079" s="44">
        <v>1750</v>
      </c>
      <c r="J2079" s="44">
        <v>1072</v>
      </c>
      <c r="K2079" s="48">
        <v>0</v>
      </c>
      <c r="L2079" s="49">
        <v>116150.36</v>
      </c>
      <c r="M2079" s="49">
        <v>280751.96000000002</v>
      </c>
      <c r="N2079" s="10">
        <v>155535.09</v>
      </c>
      <c r="O2079" s="10">
        <v>0</v>
      </c>
      <c r="P2079" s="10">
        <v>22980.04</v>
      </c>
      <c r="Q2079" s="10">
        <v>99795.55</v>
      </c>
      <c r="R2079" s="10">
        <v>54535.68</v>
      </c>
      <c r="S2079" s="10">
        <v>0</v>
      </c>
      <c r="T2079" s="50">
        <f t="shared" si="110"/>
        <v>9679.1966666666667</v>
      </c>
      <c r="U2079" s="50">
        <f t="shared" si="110"/>
        <v>23395.99666666667</v>
      </c>
      <c r="V2079" s="50">
        <f t="shared" si="110"/>
        <v>12961.2575</v>
      </c>
      <c r="W2079" s="50">
        <f t="shared" si="110"/>
        <v>0</v>
      </c>
      <c r="X2079" s="50">
        <f t="shared" si="110"/>
        <v>1915.0033333333333</v>
      </c>
      <c r="Y2079" s="50">
        <f t="shared" si="109"/>
        <v>8316.2958333333336</v>
      </c>
      <c r="Z2079" s="50">
        <f t="shared" si="109"/>
        <v>4544.6400000000003</v>
      </c>
      <c r="AA2079" s="50">
        <f t="shared" si="109"/>
        <v>0</v>
      </c>
      <c r="AB2079" s="50">
        <f t="shared" si="108"/>
        <v>60812.39</v>
      </c>
      <c r="AC2079" s="48" t="str">
        <f>VLOOKUP(ПРОДАЖИ!C:C,'ИЗ ОСНОВЫ НОМЕНКЛАТУР'!D:E,2,0)</f>
        <v>Ручки, крючки, опоры</v>
      </c>
      <c r="AD2079" s="48" t="str">
        <f>VLOOKUP(C:C,'ИЗ ОСНОВЫ НОМЕНКЛАТУР'!D:F,3,0)</f>
        <v>Пинго опоры</v>
      </c>
      <c r="AE2079" s="48" t="str">
        <f>VLOOKUP(C:C,'ИЗ ОСНОВЫ НОМЕНКЛАТУР'!D:H,5,0)</f>
        <v>B</v>
      </c>
    </row>
    <row r="2080" spans="1:31" ht="9.6" customHeight="1" x14ac:dyDescent="0.2">
      <c r="A2080" s="45" t="s">
        <v>2043</v>
      </c>
      <c r="B2080" s="11"/>
      <c r="C2080" s="11" t="s">
        <v>2079</v>
      </c>
      <c r="D2080" s="44">
        <v>6710</v>
      </c>
      <c r="E2080" s="44">
        <v>0</v>
      </c>
      <c r="F2080" s="48">
        <v>1095</v>
      </c>
      <c r="G2080" s="48">
        <v>0</v>
      </c>
      <c r="H2080" s="44">
        <v>574</v>
      </c>
      <c r="I2080" s="44">
        <v>2900</v>
      </c>
      <c r="J2080" s="44">
        <v>221</v>
      </c>
      <c r="K2080" s="48">
        <v>1600</v>
      </c>
      <c r="L2080" s="49">
        <v>299562.34999999998</v>
      </c>
      <c r="M2080" s="49">
        <v>0</v>
      </c>
      <c r="N2080" s="10">
        <v>46693.98</v>
      </c>
      <c r="O2080" s="10">
        <v>0</v>
      </c>
      <c r="P2080" s="10">
        <v>24584.06</v>
      </c>
      <c r="Q2080" s="10">
        <v>132233</v>
      </c>
      <c r="R2080" s="10">
        <v>8678.7900000000009</v>
      </c>
      <c r="S2080" s="10">
        <v>64336</v>
      </c>
      <c r="T2080" s="50">
        <f t="shared" si="110"/>
        <v>24963.529166666664</v>
      </c>
      <c r="U2080" s="50">
        <f t="shared" si="110"/>
        <v>0</v>
      </c>
      <c r="V2080" s="50">
        <f t="shared" si="110"/>
        <v>3891.1650000000004</v>
      </c>
      <c r="W2080" s="50">
        <f t="shared" si="110"/>
        <v>0</v>
      </c>
      <c r="X2080" s="50">
        <f t="shared" si="110"/>
        <v>2048.6716666666666</v>
      </c>
      <c r="Y2080" s="50">
        <f t="shared" si="109"/>
        <v>11019.416666666666</v>
      </c>
      <c r="Z2080" s="50">
        <f t="shared" si="109"/>
        <v>723.23250000000007</v>
      </c>
      <c r="AA2080" s="50">
        <f t="shared" si="109"/>
        <v>5361.333333333333</v>
      </c>
      <c r="AB2080" s="50">
        <f t="shared" si="108"/>
        <v>48007.348333333328</v>
      </c>
      <c r="AC2080" s="48" t="str">
        <f>VLOOKUP(ПРОДАЖИ!C:C,'ИЗ ОСНОВЫ НОМЕНКЛАТУР'!D:E,2,0)</f>
        <v>Ручки, крючки, опоры</v>
      </c>
      <c r="AD2080" s="48" t="str">
        <f>VLOOKUP(C:C,'ИЗ ОСНОВЫ НОМЕНКЛАТУР'!D:F,3,0)</f>
        <v>Пинго опоры</v>
      </c>
      <c r="AE2080" s="48" t="str">
        <f>VLOOKUP(C:C,'ИЗ ОСНОВЫ НОМЕНКЛАТУР'!D:H,5,0)</f>
        <v>B</v>
      </c>
    </row>
    <row r="2081" spans="1:31" ht="9.6" customHeight="1" x14ac:dyDescent="0.2">
      <c r="A2081" s="45" t="s">
        <v>2043</v>
      </c>
      <c r="B2081" s="11"/>
      <c r="C2081" s="11" t="s">
        <v>2080</v>
      </c>
      <c r="D2081" s="44">
        <v>7649</v>
      </c>
      <c r="E2081" s="44">
        <v>0</v>
      </c>
      <c r="F2081" s="48">
        <v>1819</v>
      </c>
      <c r="G2081" s="48">
        <v>0</v>
      </c>
      <c r="H2081" s="44">
        <v>1098</v>
      </c>
      <c r="I2081" s="44">
        <v>1000</v>
      </c>
      <c r="J2081" s="44">
        <v>498</v>
      </c>
      <c r="K2081" s="48">
        <v>1180</v>
      </c>
      <c r="L2081" s="49">
        <v>331971.45</v>
      </c>
      <c r="M2081" s="49">
        <v>0</v>
      </c>
      <c r="N2081" s="10">
        <v>75997.240000000005</v>
      </c>
      <c r="O2081" s="10">
        <v>0</v>
      </c>
      <c r="P2081" s="10">
        <v>47077.69</v>
      </c>
      <c r="Q2081" s="10">
        <v>46400</v>
      </c>
      <c r="R2081" s="10">
        <v>19601.28</v>
      </c>
      <c r="S2081" s="10">
        <v>46444.800000000003</v>
      </c>
      <c r="T2081" s="50">
        <f t="shared" si="110"/>
        <v>27664.287500000002</v>
      </c>
      <c r="U2081" s="50">
        <f t="shared" si="110"/>
        <v>0</v>
      </c>
      <c r="V2081" s="50">
        <f t="shared" si="110"/>
        <v>6333.1033333333335</v>
      </c>
      <c r="W2081" s="50">
        <f t="shared" si="110"/>
        <v>0</v>
      </c>
      <c r="X2081" s="50">
        <f t="shared" si="110"/>
        <v>3923.1408333333334</v>
      </c>
      <c r="Y2081" s="50">
        <f t="shared" si="109"/>
        <v>3866.6666666666665</v>
      </c>
      <c r="Z2081" s="50">
        <f t="shared" si="109"/>
        <v>1633.4399999999998</v>
      </c>
      <c r="AA2081" s="50">
        <f t="shared" si="109"/>
        <v>3870.4</v>
      </c>
      <c r="AB2081" s="50">
        <f t="shared" si="108"/>
        <v>47291.038333333338</v>
      </c>
      <c r="AC2081" s="48" t="str">
        <f>VLOOKUP(ПРОДАЖИ!C:C,'ИЗ ОСНОВЫ НОМЕНКЛАТУР'!D:E,2,0)</f>
        <v>Ручки, крючки, опоры</v>
      </c>
      <c r="AD2081" s="48" t="str">
        <f>VLOOKUP(C:C,'ИЗ ОСНОВЫ НОМЕНКЛАТУР'!D:F,3,0)</f>
        <v>Пинго опоры</v>
      </c>
      <c r="AE2081" s="48" t="str">
        <f>VLOOKUP(C:C,'ИЗ ОСНОВЫ НОМЕНКЛАТУР'!D:H,5,0)</f>
        <v>B</v>
      </c>
    </row>
    <row r="2082" spans="1:31" ht="9.6" customHeight="1" x14ac:dyDescent="0.2">
      <c r="A2082" s="45" t="s">
        <v>2043</v>
      </c>
      <c r="B2082" s="11"/>
      <c r="C2082" s="11" t="s">
        <v>2081</v>
      </c>
      <c r="D2082" s="44">
        <v>718</v>
      </c>
      <c r="E2082" s="44">
        <v>0</v>
      </c>
      <c r="F2082" s="48">
        <v>1351</v>
      </c>
      <c r="G2082" s="48">
        <v>0</v>
      </c>
      <c r="H2082" s="44">
        <v>381</v>
      </c>
      <c r="I2082" s="44">
        <v>600</v>
      </c>
      <c r="J2082" s="44">
        <v>946</v>
      </c>
      <c r="K2082" s="48">
        <v>0</v>
      </c>
      <c r="L2082" s="49">
        <v>34851.599999999999</v>
      </c>
      <c r="M2082" s="49">
        <v>0</v>
      </c>
      <c r="N2082" s="10">
        <v>70676.41</v>
      </c>
      <c r="O2082" s="10">
        <v>0</v>
      </c>
      <c r="P2082" s="10">
        <v>18632.259999999998</v>
      </c>
      <c r="Q2082" s="10">
        <v>27840</v>
      </c>
      <c r="R2082" s="10">
        <v>43494.64</v>
      </c>
      <c r="S2082" s="10">
        <v>0</v>
      </c>
      <c r="T2082" s="50">
        <f t="shared" si="110"/>
        <v>2904.2999999999997</v>
      </c>
      <c r="U2082" s="50">
        <f t="shared" si="110"/>
        <v>0</v>
      </c>
      <c r="V2082" s="50">
        <f t="shared" si="110"/>
        <v>5889.7008333333333</v>
      </c>
      <c r="W2082" s="50">
        <f t="shared" si="110"/>
        <v>0</v>
      </c>
      <c r="X2082" s="50">
        <f t="shared" si="110"/>
        <v>1552.6883333333333</v>
      </c>
      <c r="Y2082" s="50">
        <f t="shared" si="109"/>
        <v>2320</v>
      </c>
      <c r="Z2082" s="50">
        <f t="shared" si="109"/>
        <v>3624.5533333333333</v>
      </c>
      <c r="AA2082" s="50">
        <f t="shared" si="109"/>
        <v>0</v>
      </c>
      <c r="AB2082" s="50">
        <f t="shared" si="108"/>
        <v>16291.2425</v>
      </c>
      <c r="AC2082" s="48" t="str">
        <f>VLOOKUP(ПРОДАЖИ!C:C,'ИЗ ОСНОВЫ НОМЕНКЛАТУР'!D:E,2,0)</f>
        <v>Ручки, крючки, опоры</v>
      </c>
      <c r="AD2082" s="48" t="str">
        <f>VLOOKUP(C:C,'ИЗ ОСНОВЫ НОМЕНКЛАТУР'!D:F,3,0)</f>
        <v>Пинго опоры</v>
      </c>
      <c r="AE2082" s="48" t="str">
        <f>VLOOKUP(C:C,'ИЗ ОСНОВЫ НОМЕНКЛАТУР'!D:H,5,0)</f>
        <v>C</v>
      </c>
    </row>
    <row r="2083" spans="1:31" ht="9.6" customHeight="1" x14ac:dyDescent="0.2">
      <c r="A2083" s="45" t="s">
        <v>2043</v>
      </c>
      <c r="B2083" s="11"/>
      <c r="C2083" s="11" t="s">
        <v>2082</v>
      </c>
      <c r="D2083" s="44">
        <v>1766</v>
      </c>
      <c r="E2083" s="44">
        <v>0</v>
      </c>
      <c r="F2083" s="48">
        <v>365</v>
      </c>
      <c r="G2083" s="48">
        <v>0</v>
      </c>
      <c r="H2083" s="44">
        <v>0</v>
      </c>
      <c r="I2083" s="44">
        <v>0</v>
      </c>
      <c r="J2083" s="44">
        <v>0</v>
      </c>
      <c r="K2083" s="48">
        <v>0</v>
      </c>
      <c r="L2083" s="49">
        <v>86534</v>
      </c>
      <c r="M2083" s="49">
        <v>0</v>
      </c>
      <c r="N2083" s="10">
        <v>20075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50">
        <f t="shared" si="110"/>
        <v>7211.166666666667</v>
      </c>
      <c r="U2083" s="50">
        <f t="shared" si="110"/>
        <v>0</v>
      </c>
      <c r="V2083" s="50">
        <f t="shared" si="110"/>
        <v>1672.9166666666667</v>
      </c>
      <c r="W2083" s="50">
        <f t="shared" si="110"/>
        <v>0</v>
      </c>
      <c r="X2083" s="50">
        <f t="shared" si="110"/>
        <v>0</v>
      </c>
      <c r="Y2083" s="50">
        <f t="shared" si="109"/>
        <v>0</v>
      </c>
      <c r="Z2083" s="50">
        <f t="shared" si="109"/>
        <v>0</v>
      </c>
      <c r="AA2083" s="50">
        <f t="shared" si="109"/>
        <v>0</v>
      </c>
      <c r="AB2083" s="50">
        <f t="shared" si="108"/>
        <v>8884.0833333333339</v>
      </c>
      <c r="AC2083" s="48" t="str">
        <f>VLOOKUP(ПРОДАЖИ!C:C,'ИЗ ОСНОВЫ НОМЕНКЛАТУР'!D:E,2,0)</f>
        <v>Ручки, крючки, опоры</v>
      </c>
      <c r="AD2083" s="48" t="str">
        <f>VLOOKUP(C:C,'ИЗ ОСНОВЫ НОМЕНКЛАТУР'!D:F,3,0)</f>
        <v>Пинго опоры</v>
      </c>
      <c r="AE2083" s="48" t="str">
        <f>VLOOKUP(C:C,'ИЗ ОСНОВЫ НОМЕНКЛАТУР'!D:H,5,0)</f>
        <v>C</v>
      </c>
    </row>
    <row r="2084" spans="1:31" ht="9.6" customHeight="1" x14ac:dyDescent="0.2">
      <c r="A2084" s="45" t="s">
        <v>2043</v>
      </c>
      <c r="B2084" s="11"/>
      <c r="C2084" s="11" t="s">
        <v>2083</v>
      </c>
      <c r="D2084" s="44">
        <v>2900</v>
      </c>
      <c r="E2084" s="44">
        <v>0</v>
      </c>
      <c r="F2084" s="48">
        <v>144</v>
      </c>
      <c r="G2084" s="48">
        <v>0</v>
      </c>
      <c r="H2084" s="44">
        <v>189</v>
      </c>
      <c r="I2084" s="44">
        <v>1200</v>
      </c>
      <c r="J2084" s="44">
        <v>0</v>
      </c>
      <c r="K2084" s="48">
        <v>0</v>
      </c>
      <c r="L2084" s="49">
        <v>168200</v>
      </c>
      <c r="M2084" s="49">
        <v>0</v>
      </c>
      <c r="N2084" s="10">
        <v>8352</v>
      </c>
      <c r="O2084" s="10">
        <v>0</v>
      </c>
      <c r="P2084" s="10">
        <v>10962</v>
      </c>
      <c r="Q2084" s="10">
        <v>69600</v>
      </c>
      <c r="R2084" s="10">
        <v>0</v>
      </c>
      <c r="S2084" s="10">
        <v>0</v>
      </c>
      <c r="T2084" s="50">
        <f t="shared" si="110"/>
        <v>14016.666666666666</v>
      </c>
      <c r="U2084" s="50">
        <f t="shared" si="110"/>
        <v>0</v>
      </c>
      <c r="V2084" s="50">
        <f t="shared" si="110"/>
        <v>696</v>
      </c>
      <c r="W2084" s="50">
        <f t="shared" si="110"/>
        <v>0</v>
      </c>
      <c r="X2084" s="50">
        <f t="shared" si="110"/>
        <v>913.5</v>
      </c>
      <c r="Y2084" s="50">
        <f t="shared" si="109"/>
        <v>5800</v>
      </c>
      <c r="Z2084" s="50">
        <f t="shared" si="109"/>
        <v>0</v>
      </c>
      <c r="AA2084" s="50">
        <f t="shared" si="109"/>
        <v>0</v>
      </c>
      <c r="AB2084" s="50">
        <f t="shared" si="108"/>
        <v>21426.166666666664</v>
      </c>
      <c r="AC2084" s="48" t="str">
        <f>VLOOKUP(ПРОДАЖИ!C:C,'ИЗ ОСНОВЫ НОМЕНКЛАТУР'!D:E,2,0)</f>
        <v>Ручки, крючки, опоры</v>
      </c>
      <c r="AD2084" s="48" t="str">
        <f>VLOOKUP(C:C,'ИЗ ОСНОВЫ НОМЕНКЛАТУР'!D:F,3,0)</f>
        <v>Пинго опоры</v>
      </c>
      <c r="AE2084" s="48" t="str">
        <f>VLOOKUP(C:C,'ИЗ ОСНОВЫ НОМЕНКЛАТУР'!D:H,5,0)</f>
        <v>B</v>
      </c>
    </row>
    <row r="2085" spans="1:31" ht="9.6" customHeight="1" x14ac:dyDescent="0.2">
      <c r="A2085" s="45" t="s">
        <v>2043</v>
      </c>
      <c r="B2085" s="11"/>
      <c r="C2085" s="11" t="s">
        <v>2084</v>
      </c>
      <c r="D2085" s="44">
        <v>1050</v>
      </c>
      <c r="E2085" s="44">
        <v>600</v>
      </c>
      <c r="F2085" s="48">
        <v>400</v>
      </c>
      <c r="G2085" s="48">
        <v>0</v>
      </c>
      <c r="H2085" s="44">
        <v>136</v>
      </c>
      <c r="I2085" s="44">
        <v>1000</v>
      </c>
      <c r="J2085" s="44">
        <v>0</v>
      </c>
      <c r="K2085" s="48">
        <v>0</v>
      </c>
      <c r="L2085" s="49">
        <v>51450</v>
      </c>
      <c r="M2085" s="49">
        <v>29400</v>
      </c>
      <c r="N2085" s="10">
        <v>19600</v>
      </c>
      <c r="O2085" s="10">
        <v>0</v>
      </c>
      <c r="P2085" s="10">
        <v>6664</v>
      </c>
      <c r="Q2085" s="10">
        <v>49000</v>
      </c>
      <c r="R2085" s="10">
        <v>0</v>
      </c>
      <c r="S2085" s="10">
        <v>0</v>
      </c>
      <c r="T2085" s="50">
        <f t="shared" si="110"/>
        <v>4287.5</v>
      </c>
      <c r="U2085" s="50">
        <f t="shared" si="110"/>
        <v>2450</v>
      </c>
      <c r="V2085" s="50">
        <f t="shared" si="110"/>
        <v>1633.3333333333333</v>
      </c>
      <c r="W2085" s="50">
        <f t="shared" si="110"/>
        <v>0</v>
      </c>
      <c r="X2085" s="50">
        <f t="shared" si="110"/>
        <v>555.33333333333337</v>
      </c>
      <c r="Y2085" s="50">
        <f t="shared" si="109"/>
        <v>4083.3333333333335</v>
      </c>
      <c r="Z2085" s="50">
        <f t="shared" si="109"/>
        <v>0</v>
      </c>
      <c r="AA2085" s="50">
        <f t="shared" si="109"/>
        <v>0</v>
      </c>
      <c r="AB2085" s="50">
        <f t="shared" si="108"/>
        <v>13009.500000000002</v>
      </c>
      <c r="AC2085" s="48" t="str">
        <f>VLOOKUP(ПРОДАЖИ!C:C,'ИЗ ОСНОВЫ НОМЕНКЛАТУР'!D:E,2,0)</f>
        <v>Ручки, крючки, опоры</v>
      </c>
      <c r="AD2085" s="48" t="str">
        <f>VLOOKUP(C:C,'ИЗ ОСНОВЫ НОМЕНКЛАТУР'!D:F,3,0)</f>
        <v>Пинго опоры</v>
      </c>
      <c r="AE2085" s="48" t="str">
        <f>VLOOKUP(C:C,'ИЗ ОСНОВЫ НОМЕНКЛАТУР'!D:H,5,0)</f>
        <v>C</v>
      </c>
    </row>
    <row r="2086" spans="1:31" ht="9.6" customHeight="1" x14ac:dyDescent="0.2">
      <c r="A2086" s="45" t="s">
        <v>2043</v>
      </c>
      <c r="B2086" s="11"/>
      <c r="C2086" s="11" t="s">
        <v>2085</v>
      </c>
      <c r="D2086" s="44">
        <v>361</v>
      </c>
      <c r="E2086" s="44">
        <v>0</v>
      </c>
      <c r="F2086" s="48">
        <v>0</v>
      </c>
      <c r="G2086" s="48">
        <v>0</v>
      </c>
      <c r="H2086" s="44">
        <v>0</v>
      </c>
      <c r="I2086" s="44">
        <v>0</v>
      </c>
      <c r="J2086" s="44">
        <v>0</v>
      </c>
      <c r="K2086" s="48">
        <v>0</v>
      </c>
      <c r="L2086" s="49">
        <v>20938</v>
      </c>
      <c r="M2086" s="49">
        <v>0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50">
        <f t="shared" si="110"/>
        <v>1744.8333333333333</v>
      </c>
      <c r="U2086" s="50">
        <f t="shared" si="110"/>
        <v>0</v>
      </c>
      <c r="V2086" s="50">
        <f t="shared" si="110"/>
        <v>0</v>
      </c>
      <c r="W2086" s="50">
        <f t="shared" si="110"/>
        <v>0</v>
      </c>
      <c r="X2086" s="50">
        <f t="shared" si="110"/>
        <v>0</v>
      </c>
      <c r="Y2086" s="50">
        <f t="shared" si="109"/>
        <v>0</v>
      </c>
      <c r="Z2086" s="50">
        <f t="shared" si="109"/>
        <v>0</v>
      </c>
      <c r="AA2086" s="50">
        <f t="shared" si="109"/>
        <v>0</v>
      </c>
      <c r="AB2086" s="50">
        <f t="shared" si="108"/>
        <v>1744.8333333333333</v>
      </c>
      <c r="AC2086" s="48" t="str">
        <f>VLOOKUP(ПРОДАЖИ!C:C,'ИЗ ОСНОВЫ НОМЕНКЛАТУР'!D:E,2,0)</f>
        <v>Ручки, крючки, опоры</v>
      </c>
      <c r="AD2086" s="48" t="str">
        <f>VLOOKUP(C:C,'ИЗ ОСНОВЫ НОМЕНКЛАТУР'!D:F,3,0)</f>
        <v>Пинго опоры</v>
      </c>
      <c r="AE2086" s="48" t="str">
        <f>VLOOKUP(C:C,'ИЗ ОСНОВЫ НОМЕНКЛАТУР'!D:H,5,0)</f>
        <v>C</v>
      </c>
    </row>
    <row r="2087" spans="1:31" ht="9.6" customHeight="1" x14ac:dyDescent="0.2">
      <c r="A2087" s="45" t="s">
        <v>2043</v>
      </c>
      <c r="B2087" s="11"/>
      <c r="C2087" s="11" t="s">
        <v>2086</v>
      </c>
      <c r="D2087" s="44">
        <v>6364</v>
      </c>
      <c r="E2087" s="44">
        <v>500</v>
      </c>
      <c r="F2087" s="48">
        <v>1799</v>
      </c>
      <c r="G2087" s="48">
        <v>0</v>
      </c>
      <c r="H2087" s="44">
        <v>1399</v>
      </c>
      <c r="I2087" s="44">
        <v>666</v>
      </c>
      <c r="J2087" s="44">
        <v>558</v>
      </c>
      <c r="K2087" s="48">
        <v>60</v>
      </c>
      <c r="L2087" s="49">
        <v>1326832.01</v>
      </c>
      <c r="M2087" s="49">
        <v>108153.88</v>
      </c>
      <c r="N2087" s="10">
        <v>526936.54</v>
      </c>
      <c r="O2087" s="10">
        <v>0</v>
      </c>
      <c r="P2087" s="10">
        <v>273272.26</v>
      </c>
      <c r="Q2087" s="10">
        <v>130661.39</v>
      </c>
      <c r="R2087" s="10">
        <v>110008.82</v>
      </c>
      <c r="S2087" s="10">
        <v>11968.19</v>
      </c>
      <c r="T2087" s="50">
        <f t="shared" si="110"/>
        <v>110569.33416666667</v>
      </c>
      <c r="U2087" s="50">
        <f t="shared" si="110"/>
        <v>9012.8233333333337</v>
      </c>
      <c r="V2087" s="50">
        <f t="shared" si="110"/>
        <v>43911.378333333334</v>
      </c>
      <c r="W2087" s="50">
        <f t="shared" si="110"/>
        <v>0</v>
      </c>
      <c r="X2087" s="50">
        <f t="shared" si="110"/>
        <v>22772.688333333335</v>
      </c>
      <c r="Y2087" s="50">
        <f t="shared" si="109"/>
        <v>10888.449166666667</v>
      </c>
      <c r="Z2087" s="50">
        <f t="shared" si="109"/>
        <v>9167.4016666666666</v>
      </c>
      <c r="AA2087" s="50">
        <f t="shared" si="109"/>
        <v>997.34916666666675</v>
      </c>
      <c r="AB2087" s="50">
        <f t="shared" si="108"/>
        <v>207319.42416666663</v>
      </c>
      <c r="AC2087" s="48" t="str">
        <f>VLOOKUP(ПРОДАЖИ!C:C,'ИЗ ОСНОВЫ НОМЕНКЛАТУР'!D:E,2,0)</f>
        <v>Ручки, крючки, опоры</v>
      </c>
      <c r="AD2087" s="48" t="str">
        <f>VLOOKUP(C:C,'ИЗ ОСНОВЫ НОМЕНКЛАТУР'!D:F,3,0)</f>
        <v>Пинго опоры</v>
      </c>
      <c r="AE2087" s="48" t="str">
        <f>VLOOKUP(C:C,'ИЗ ОСНОВЫ НОМЕНКЛАТУР'!D:H,5,0)</f>
        <v>B</v>
      </c>
    </row>
    <row r="2088" spans="1:31" ht="9.6" customHeight="1" x14ac:dyDescent="0.2">
      <c r="A2088" s="45" t="s">
        <v>2043</v>
      </c>
      <c r="B2088" s="11"/>
      <c r="C2088" s="11" t="s">
        <v>2087</v>
      </c>
      <c r="D2088" s="44">
        <v>8356</v>
      </c>
      <c r="E2088" s="44">
        <v>2050</v>
      </c>
      <c r="F2088" s="48">
        <v>164</v>
      </c>
      <c r="G2088" s="48">
        <v>0</v>
      </c>
      <c r="H2088" s="44">
        <v>624</v>
      </c>
      <c r="I2088" s="44">
        <v>3000</v>
      </c>
      <c r="J2088" s="44">
        <v>739</v>
      </c>
      <c r="K2088" s="48">
        <v>2030</v>
      </c>
      <c r="L2088" s="49">
        <v>739542.64</v>
      </c>
      <c r="M2088" s="49">
        <v>179152.09</v>
      </c>
      <c r="N2088" s="10">
        <v>14341.8</v>
      </c>
      <c r="O2088" s="10">
        <v>0</v>
      </c>
      <c r="P2088" s="10">
        <v>52155.33</v>
      </c>
      <c r="Q2088" s="10">
        <v>246865.88</v>
      </c>
      <c r="R2088" s="10">
        <v>64625.55</v>
      </c>
      <c r="S2088" s="10">
        <v>177523.5</v>
      </c>
      <c r="T2088" s="50">
        <f t="shared" si="110"/>
        <v>61628.553333333337</v>
      </c>
      <c r="U2088" s="50">
        <f t="shared" si="110"/>
        <v>14929.340833333334</v>
      </c>
      <c r="V2088" s="50">
        <f t="shared" si="110"/>
        <v>1195.1499999999999</v>
      </c>
      <c r="W2088" s="50">
        <f t="shared" si="110"/>
        <v>0</v>
      </c>
      <c r="X2088" s="50">
        <f t="shared" si="110"/>
        <v>4346.2775000000001</v>
      </c>
      <c r="Y2088" s="50">
        <f t="shared" si="109"/>
        <v>20572.156666666666</v>
      </c>
      <c r="Z2088" s="50">
        <f t="shared" si="109"/>
        <v>5385.4625000000005</v>
      </c>
      <c r="AA2088" s="50">
        <f t="shared" si="109"/>
        <v>14793.625</v>
      </c>
      <c r="AB2088" s="50">
        <f t="shared" si="108"/>
        <v>122850.56583333331</v>
      </c>
      <c r="AC2088" s="48" t="str">
        <f>VLOOKUP(ПРОДАЖИ!C:C,'ИЗ ОСНОВЫ НОМЕНКЛАТУР'!D:E,2,0)</f>
        <v>Ручки, крючки, опоры</v>
      </c>
      <c r="AD2088" s="48" t="str">
        <f>VLOOKUP(C:C,'ИЗ ОСНОВЫ НОМЕНКЛАТУР'!D:F,3,0)</f>
        <v>Пинго опоры</v>
      </c>
      <c r="AE2088" s="48" t="str">
        <f>VLOOKUP(C:C,'ИЗ ОСНОВЫ НОМЕНКЛАТУР'!D:H,5,0)</f>
        <v>B</v>
      </c>
    </row>
    <row r="2089" spans="1:31" ht="9.6" customHeight="1" x14ac:dyDescent="0.2">
      <c r="A2089" s="45" t="s">
        <v>2043</v>
      </c>
      <c r="B2089" s="11"/>
      <c r="C2089" s="11" t="s">
        <v>2088</v>
      </c>
      <c r="D2089" s="44">
        <v>4279</v>
      </c>
      <c r="E2089" s="44">
        <v>700</v>
      </c>
      <c r="F2089" s="48">
        <v>1342</v>
      </c>
      <c r="G2089" s="48">
        <v>0</v>
      </c>
      <c r="H2089" s="44">
        <v>486</v>
      </c>
      <c r="I2089" s="44">
        <v>284</v>
      </c>
      <c r="J2089" s="44">
        <v>282</v>
      </c>
      <c r="K2089" s="48">
        <v>0</v>
      </c>
      <c r="L2089" s="49">
        <v>633978.54</v>
      </c>
      <c r="M2089" s="49">
        <v>104904.58</v>
      </c>
      <c r="N2089" s="10">
        <v>201261.05</v>
      </c>
      <c r="O2089" s="10">
        <v>0</v>
      </c>
      <c r="P2089" s="10">
        <v>73316.27</v>
      </c>
      <c r="Q2089" s="10">
        <v>40098.629999999997</v>
      </c>
      <c r="R2089" s="10">
        <v>41072.959999999999</v>
      </c>
      <c r="S2089" s="10">
        <v>0</v>
      </c>
      <c r="T2089" s="50">
        <f t="shared" si="110"/>
        <v>52831.545000000006</v>
      </c>
      <c r="U2089" s="50">
        <f t="shared" si="110"/>
        <v>8742.0483333333341</v>
      </c>
      <c r="V2089" s="50">
        <f t="shared" si="110"/>
        <v>16771.754166666666</v>
      </c>
      <c r="W2089" s="50">
        <f t="shared" si="110"/>
        <v>0</v>
      </c>
      <c r="X2089" s="50">
        <f t="shared" si="110"/>
        <v>6109.689166666667</v>
      </c>
      <c r="Y2089" s="50">
        <f t="shared" si="109"/>
        <v>3341.5524999999998</v>
      </c>
      <c r="Z2089" s="50">
        <f t="shared" si="109"/>
        <v>3422.7466666666664</v>
      </c>
      <c r="AA2089" s="50">
        <f t="shared" si="109"/>
        <v>0</v>
      </c>
      <c r="AB2089" s="50">
        <f t="shared" si="108"/>
        <v>91219.335833333345</v>
      </c>
      <c r="AC2089" s="48" t="str">
        <f>VLOOKUP(ПРОДАЖИ!C:C,'ИЗ ОСНОВЫ НОМЕНКЛАТУР'!D:E,2,0)</f>
        <v>Ручки, крючки, опоры</v>
      </c>
      <c r="AD2089" s="48" t="str">
        <f>VLOOKUP(C:C,'ИЗ ОСНОВЫ НОМЕНКЛАТУР'!D:F,3,0)</f>
        <v>Пинго опоры</v>
      </c>
      <c r="AE2089" s="48" t="str">
        <f>VLOOKUP(C:C,'ИЗ ОСНОВЫ НОМЕНКЛАТУР'!D:H,5,0)</f>
        <v>B</v>
      </c>
    </row>
    <row r="2090" spans="1:31" ht="9.6" customHeight="1" x14ac:dyDescent="0.2">
      <c r="A2090" s="45" t="s">
        <v>2043</v>
      </c>
      <c r="B2090" s="11"/>
      <c r="C2090" s="11" t="s">
        <v>2089</v>
      </c>
      <c r="D2090" s="44">
        <v>2779</v>
      </c>
      <c r="E2090" s="44">
        <v>500</v>
      </c>
      <c r="F2090" s="48">
        <v>984</v>
      </c>
      <c r="G2090" s="48">
        <v>0</v>
      </c>
      <c r="H2090" s="44">
        <v>602</v>
      </c>
      <c r="I2090" s="44">
        <v>200</v>
      </c>
      <c r="J2090" s="44">
        <v>145</v>
      </c>
      <c r="K2090" s="48">
        <v>88</v>
      </c>
      <c r="L2090" s="49">
        <v>398023.87</v>
      </c>
      <c r="M2090" s="49">
        <v>71520.100000000006</v>
      </c>
      <c r="N2090" s="10">
        <v>142542.60999999999</v>
      </c>
      <c r="O2090" s="10">
        <v>0</v>
      </c>
      <c r="P2090" s="10">
        <v>94493.03</v>
      </c>
      <c r="Q2090" s="10">
        <v>32133.5</v>
      </c>
      <c r="R2090" s="10">
        <v>19282.009999999998</v>
      </c>
      <c r="S2090" s="10">
        <v>11381.76</v>
      </c>
      <c r="T2090" s="50">
        <f t="shared" si="110"/>
        <v>33168.655833333331</v>
      </c>
      <c r="U2090" s="50">
        <f t="shared" si="110"/>
        <v>5960.0083333333341</v>
      </c>
      <c r="V2090" s="50">
        <f t="shared" si="110"/>
        <v>11878.550833333333</v>
      </c>
      <c r="W2090" s="50">
        <f t="shared" si="110"/>
        <v>0</v>
      </c>
      <c r="X2090" s="50">
        <f t="shared" si="110"/>
        <v>7874.4191666666666</v>
      </c>
      <c r="Y2090" s="50">
        <f t="shared" si="109"/>
        <v>2677.7916666666665</v>
      </c>
      <c r="Z2090" s="50">
        <f t="shared" si="109"/>
        <v>1606.8341666666665</v>
      </c>
      <c r="AA2090" s="50">
        <f t="shared" si="109"/>
        <v>948.48</v>
      </c>
      <c r="AB2090" s="50">
        <f t="shared" si="108"/>
        <v>64114.74</v>
      </c>
      <c r="AC2090" s="48" t="str">
        <f>VLOOKUP(ПРОДАЖИ!C:C,'ИЗ ОСНОВЫ НОМЕНКЛАТУР'!D:E,2,0)</f>
        <v>Ручки, крючки, опоры</v>
      </c>
      <c r="AD2090" s="48" t="str">
        <f>VLOOKUP(C:C,'ИЗ ОСНОВЫ НОМЕНКЛАТУР'!D:F,3,0)</f>
        <v>Пинго опоры</v>
      </c>
      <c r="AE2090" s="48" t="str">
        <f>VLOOKUP(C:C,'ИЗ ОСНОВЫ НОМЕНКЛАТУР'!D:H,5,0)</f>
        <v>B</v>
      </c>
    </row>
    <row r="2091" spans="1:31" ht="9.6" customHeight="1" x14ac:dyDescent="0.2">
      <c r="A2091" s="45" t="s">
        <v>2043</v>
      </c>
      <c r="B2091" s="11"/>
      <c r="C2091" s="11" t="s">
        <v>2090</v>
      </c>
      <c r="D2091" s="44">
        <v>2106</v>
      </c>
      <c r="E2091" s="44">
        <v>200</v>
      </c>
      <c r="F2091" s="48">
        <v>803</v>
      </c>
      <c r="G2091" s="48">
        <v>0</v>
      </c>
      <c r="H2091" s="44">
        <v>918</v>
      </c>
      <c r="I2091" s="44">
        <v>150</v>
      </c>
      <c r="J2091" s="44">
        <v>0</v>
      </c>
      <c r="K2091" s="48">
        <v>0</v>
      </c>
      <c r="L2091" s="49">
        <v>453908.55</v>
      </c>
      <c r="M2091" s="49">
        <v>44000</v>
      </c>
      <c r="N2091" s="10">
        <v>174972.94</v>
      </c>
      <c r="O2091" s="10">
        <v>0</v>
      </c>
      <c r="P2091" s="10">
        <v>198278.57</v>
      </c>
      <c r="Q2091" s="10">
        <v>32341.45</v>
      </c>
      <c r="R2091" s="10">
        <v>0</v>
      </c>
      <c r="S2091" s="10">
        <v>0</v>
      </c>
      <c r="T2091" s="50">
        <f t="shared" si="110"/>
        <v>37825.712500000001</v>
      </c>
      <c r="U2091" s="50">
        <f t="shared" si="110"/>
        <v>3666.6666666666665</v>
      </c>
      <c r="V2091" s="50">
        <f t="shared" si="110"/>
        <v>14581.078333333333</v>
      </c>
      <c r="W2091" s="50">
        <f t="shared" si="110"/>
        <v>0</v>
      </c>
      <c r="X2091" s="50">
        <f t="shared" si="110"/>
        <v>16523.214166666668</v>
      </c>
      <c r="Y2091" s="50">
        <f t="shared" si="109"/>
        <v>2695.1208333333334</v>
      </c>
      <c r="Z2091" s="50">
        <f t="shared" si="109"/>
        <v>0</v>
      </c>
      <c r="AA2091" s="50">
        <f t="shared" si="109"/>
        <v>0</v>
      </c>
      <c r="AB2091" s="50">
        <f t="shared" si="108"/>
        <v>75291.792499999996</v>
      </c>
      <c r="AC2091" s="48" t="str">
        <f>VLOOKUP(ПРОДАЖИ!C:C,'ИЗ ОСНОВЫ НОМЕНКЛАТУР'!D:E,2,0)</f>
        <v>Ручки, крючки, опоры</v>
      </c>
      <c r="AD2091" s="48" t="str">
        <f>VLOOKUP(C:C,'ИЗ ОСНОВЫ НОМЕНКЛАТУР'!D:F,3,0)</f>
        <v>Пинго опоры</v>
      </c>
      <c r="AE2091" s="48" t="str">
        <f>VLOOKUP(C:C,'ИЗ ОСНОВЫ НОМЕНКЛАТУР'!D:H,5,0)</f>
        <v>B</v>
      </c>
    </row>
    <row r="2092" spans="1:31" ht="9.6" customHeight="1" x14ac:dyDescent="0.2">
      <c r="A2092" s="45" t="s">
        <v>2043</v>
      </c>
      <c r="B2092" s="11"/>
      <c r="C2092" s="11" t="s">
        <v>2091</v>
      </c>
      <c r="D2092" s="44">
        <v>1342</v>
      </c>
      <c r="E2092" s="44">
        <v>700</v>
      </c>
      <c r="F2092" s="48">
        <v>275</v>
      </c>
      <c r="G2092" s="48">
        <v>0</v>
      </c>
      <c r="H2092" s="44">
        <v>459</v>
      </c>
      <c r="I2092" s="44">
        <v>0</v>
      </c>
      <c r="J2092" s="44">
        <v>167</v>
      </c>
      <c r="K2092" s="48">
        <v>240</v>
      </c>
      <c r="L2092" s="49">
        <v>189346.81</v>
      </c>
      <c r="M2092" s="49">
        <v>100743.12</v>
      </c>
      <c r="N2092" s="10">
        <v>41696.76</v>
      </c>
      <c r="O2092" s="10">
        <v>0</v>
      </c>
      <c r="P2092" s="10">
        <v>69749.31</v>
      </c>
      <c r="Q2092" s="10">
        <v>0</v>
      </c>
      <c r="R2092" s="10">
        <v>22506.46</v>
      </c>
      <c r="S2092" s="10">
        <v>32374.22</v>
      </c>
      <c r="T2092" s="50">
        <f t="shared" si="110"/>
        <v>15778.900833333333</v>
      </c>
      <c r="U2092" s="50">
        <f t="shared" si="110"/>
        <v>8395.26</v>
      </c>
      <c r="V2092" s="50">
        <f t="shared" si="110"/>
        <v>3474.73</v>
      </c>
      <c r="W2092" s="50">
        <f t="shared" si="110"/>
        <v>0</v>
      </c>
      <c r="X2092" s="50">
        <f t="shared" si="110"/>
        <v>5812.4425000000001</v>
      </c>
      <c r="Y2092" s="50">
        <f t="shared" si="109"/>
        <v>0</v>
      </c>
      <c r="Z2092" s="50">
        <f t="shared" si="109"/>
        <v>1875.5383333333332</v>
      </c>
      <c r="AA2092" s="50">
        <f t="shared" si="109"/>
        <v>2697.8516666666669</v>
      </c>
      <c r="AB2092" s="50">
        <f t="shared" si="108"/>
        <v>38034.723333333335</v>
      </c>
      <c r="AC2092" s="48" t="str">
        <f>VLOOKUP(ПРОДАЖИ!C:C,'ИЗ ОСНОВЫ НОМЕНКЛАТУР'!D:E,2,0)</f>
        <v>Ручки, крючки, опоры</v>
      </c>
      <c r="AD2092" s="48" t="str">
        <f>VLOOKUP(C:C,'ИЗ ОСНОВЫ НОМЕНКЛАТУР'!D:F,3,0)</f>
        <v>Пинго опоры</v>
      </c>
      <c r="AE2092" s="48" t="str">
        <f>VLOOKUP(C:C,'ИЗ ОСНОВЫ НОМЕНКЛАТУР'!D:H,5,0)</f>
        <v>C</v>
      </c>
    </row>
    <row r="2093" spans="1:31" ht="9.6" customHeight="1" x14ac:dyDescent="0.2">
      <c r="A2093" s="45" t="s">
        <v>2043</v>
      </c>
      <c r="B2093" s="11"/>
      <c r="C2093" s="11" t="s">
        <v>2092</v>
      </c>
      <c r="D2093" s="44">
        <v>464</v>
      </c>
      <c r="E2093" s="44">
        <v>0</v>
      </c>
      <c r="F2093" s="48">
        <v>327</v>
      </c>
      <c r="G2093" s="48">
        <v>0</v>
      </c>
      <c r="H2093" s="44">
        <v>249</v>
      </c>
      <c r="I2093" s="44">
        <v>100</v>
      </c>
      <c r="J2093" s="44">
        <v>60</v>
      </c>
      <c r="K2093" s="48">
        <v>0</v>
      </c>
      <c r="L2093" s="49">
        <v>75685.64</v>
      </c>
      <c r="M2093" s="49">
        <v>0</v>
      </c>
      <c r="N2093" s="10">
        <v>57389.22</v>
      </c>
      <c r="O2093" s="10">
        <v>0</v>
      </c>
      <c r="P2093" s="10">
        <v>48179.07</v>
      </c>
      <c r="Q2093" s="10">
        <v>21000</v>
      </c>
      <c r="R2093" s="10">
        <v>8160</v>
      </c>
      <c r="S2093" s="10">
        <v>0</v>
      </c>
      <c r="T2093" s="50">
        <f t="shared" si="110"/>
        <v>6307.1366666666663</v>
      </c>
      <c r="U2093" s="50">
        <f t="shared" si="110"/>
        <v>0</v>
      </c>
      <c r="V2093" s="50">
        <f t="shared" si="110"/>
        <v>4782.4350000000004</v>
      </c>
      <c r="W2093" s="50">
        <f t="shared" si="110"/>
        <v>0</v>
      </c>
      <c r="X2093" s="50">
        <f t="shared" si="110"/>
        <v>4014.9225000000001</v>
      </c>
      <c r="Y2093" s="50">
        <f t="shared" si="109"/>
        <v>1750</v>
      </c>
      <c r="Z2093" s="50">
        <f t="shared" si="109"/>
        <v>680</v>
      </c>
      <c r="AA2093" s="50">
        <f t="shared" si="109"/>
        <v>0</v>
      </c>
      <c r="AB2093" s="50">
        <f t="shared" si="108"/>
        <v>17534.494166666667</v>
      </c>
      <c r="AC2093" s="48" t="str">
        <f>VLOOKUP(ПРОДАЖИ!C:C,'ИЗ ОСНОВЫ НОМЕНКЛАТУР'!D:E,2,0)</f>
        <v>Ручки, крючки, опоры</v>
      </c>
      <c r="AD2093" s="48" t="str">
        <f>VLOOKUP(C:C,'ИЗ ОСНОВЫ НОМЕНКЛАТУР'!D:F,3,0)</f>
        <v>Пинго опоры</v>
      </c>
      <c r="AE2093" s="48" t="str">
        <f>VLOOKUP(C:C,'ИЗ ОСНОВЫ НОМЕНКЛАТУР'!D:H,5,0)</f>
        <v>C</v>
      </c>
    </row>
    <row r="2094" spans="1:31" ht="9.6" customHeight="1" x14ac:dyDescent="0.2">
      <c r="A2094" s="45" t="s">
        <v>2043</v>
      </c>
      <c r="B2094" s="11"/>
      <c r="C2094" s="11" t="s">
        <v>2093</v>
      </c>
      <c r="D2094" s="44">
        <v>6</v>
      </c>
      <c r="E2094" s="44">
        <v>2000</v>
      </c>
      <c r="F2094" s="48">
        <v>0</v>
      </c>
      <c r="G2094" s="48">
        <v>0</v>
      </c>
      <c r="H2094" s="44">
        <v>0</v>
      </c>
      <c r="I2094" s="44">
        <v>0</v>
      </c>
      <c r="J2094" s="44">
        <v>0</v>
      </c>
      <c r="K2094" s="48">
        <v>0</v>
      </c>
      <c r="L2094" s="49">
        <v>0</v>
      </c>
      <c r="M2094" s="49">
        <v>240000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50">
        <f t="shared" si="110"/>
        <v>0</v>
      </c>
      <c r="U2094" s="50">
        <f t="shared" si="110"/>
        <v>20000</v>
      </c>
      <c r="V2094" s="50">
        <f t="shared" si="110"/>
        <v>0</v>
      </c>
      <c r="W2094" s="50">
        <f t="shared" si="110"/>
        <v>0</v>
      </c>
      <c r="X2094" s="50">
        <f t="shared" si="110"/>
        <v>0</v>
      </c>
      <c r="Y2094" s="50">
        <f t="shared" si="109"/>
        <v>0</v>
      </c>
      <c r="Z2094" s="50">
        <f t="shared" si="109"/>
        <v>0</v>
      </c>
      <c r="AA2094" s="50">
        <f t="shared" si="109"/>
        <v>0</v>
      </c>
      <c r="AB2094" s="50">
        <f t="shared" si="108"/>
        <v>20000</v>
      </c>
      <c r="AC2094" s="48" t="str">
        <f>VLOOKUP(ПРОДАЖИ!C:C,'ИЗ ОСНОВЫ НОМЕНКЛАТУР'!D:E,2,0)</f>
        <v>Ручки, крючки, опоры</v>
      </c>
      <c r="AD2094" s="48" t="str">
        <f>VLOOKUP(C:C,'ИЗ ОСНОВЫ НОМЕНКЛАТУР'!D:F,3,0)</f>
        <v>Пинго опоры</v>
      </c>
      <c r="AE2094" s="48" t="str">
        <f>VLOOKUP(C:C,'ИЗ ОСНОВЫ НОМЕНКЛАТУР'!D:H,5,0)</f>
        <v>C</v>
      </c>
    </row>
    <row r="2095" spans="1:31" ht="9.6" customHeight="1" x14ac:dyDescent="0.2">
      <c r="A2095" s="45" t="s">
        <v>2043</v>
      </c>
      <c r="B2095" s="11"/>
      <c r="C2095" s="11" t="s">
        <v>2094</v>
      </c>
      <c r="D2095" s="44">
        <v>105</v>
      </c>
      <c r="E2095" s="44">
        <v>0</v>
      </c>
      <c r="F2095" s="48">
        <v>47</v>
      </c>
      <c r="G2095" s="48">
        <v>0</v>
      </c>
      <c r="H2095" s="44">
        <v>0</v>
      </c>
      <c r="I2095" s="44">
        <v>18</v>
      </c>
      <c r="J2095" s="44">
        <v>7</v>
      </c>
      <c r="K2095" s="48">
        <v>0</v>
      </c>
      <c r="L2095" s="49">
        <v>124244.75</v>
      </c>
      <c r="M2095" s="49">
        <v>0</v>
      </c>
      <c r="N2095" s="10">
        <v>51869.19</v>
      </c>
      <c r="O2095" s="10">
        <v>0</v>
      </c>
      <c r="P2095" s="10">
        <v>0</v>
      </c>
      <c r="Q2095" s="10">
        <v>19587.18</v>
      </c>
      <c r="R2095" s="10">
        <v>8995.3799999999992</v>
      </c>
      <c r="S2095" s="10">
        <v>0</v>
      </c>
      <c r="T2095" s="50">
        <f t="shared" si="110"/>
        <v>10353.729166666666</v>
      </c>
      <c r="U2095" s="50">
        <f t="shared" si="110"/>
        <v>0</v>
      </c>
      <c r="V2095" s="50">
        <f t="shared" si="110"/>
        <v>4322.4324999999999</v>
      </c>
      <c r="W2095" s="50">
        <f t="shared" si="110"/>
        <v>0</v>
      </c>
      <c r="X2095" s="50">
        <f t="shared" si="110"/>
        <v>0</v>
      </c>
      <c r="Y2095" s="50">
        <f t="shared" si="109"/>
        <v>1632.2650000000001</v>
      </c>
      <c r="Z2095" s="50">
        <f t="shared" si="109"/>
        <v>749.6149999999999</v>
      </c>
      <c r="AA2095" s="50">
        <f t="shared" si="109"/>
        <v>0</v>
      </c>
      <c r="AB2095" s="50">
        <f t="shared" si="108"/>
        <v>17058.041666666668</v>
      </c>
      <c r="AC2095" s="48" t="str">
        <f>VLOOKUP(ПРОДАЖИ!C:C,'ИЗ ОСНОВЫ НОМЕНКЛАТУР'!D:E,2,0)</f>
        <v>Ручки, крючки, опоры</v>
      </c>
      <c r="AD2095" s="48" t="str">
        <f>VLOOKUP(C:C,'ИЗ ОСНОВЫ НОМЕНКЛАТУР'!D:F,3,0)</f>
        <v>Пинго опоры</v>
      </c>
      <c r="AE2095" s="48" t="str">
        <f>VLOOKUP(C:C,'ИЗ ОСНОВЫ НОМЕНКЛАТУР'!D:H,5,0)</f>
        <v>C</v>
      </c>
    </row>
    <row r="2096" spans="1:31" ht="9.6" customHeight="1" x14ac:dyDescent="0.2">
      <c r="A2096" s="45" t="s">
        <v>2043</v>
      </c>
      <c r="B2096" s="11"/>
      <c r="C2096" s="11" t="s">
        <v>2095</v>
      </c>
      <c r="D2096" s="44">
        <v>858</v>
      </c>
      <c r="E2096" s="44">
        <v>0</v>
      </c>
      <c r="F2096" s="48">
        <v>68</v>
      </c>
      <c r="G2096" s="48">
        <v>0</v>
      </c>
      <c r="H2096" s="44">
        <v>112</v>
      </c>
      <c r="I2096" s="44">
        <v>200</v>
      </c>
      <c r="J2096" s="44">
        <v>0</v>
      </c>
      <c r="K2096" s="48">
        <v>0</v>
      </c>
      <c r="L2096" s="49">
        <v>148665.66</v>
      </c>
      <c r="M2096" s="49">
        <v>0</v>
      </c>
      <c r="N2096" s="10">
        <v>11782.36</v>
      </c>
      <c r="O2096" s="10">
        <v>0</v>
      </c>
      <c r="P2096" s="10">
        <v>19406.240000000002</v>
      </c>
      <c r="Q2096" s="10">
        <v>34654</v>
      </c>
      <c r="R2096" s="10">
        <v>0</v>
      </c>
      <c r="S2096" s="10">
        <v>0</v>
      </c>
      <c r="T2096" s="50">
        <f t="shared" si="110"/>
        <v>12388.805</v>
      </c>
      <c r="U2096" s="50">
        <f t="shared" si="110"/>
        <v>0</v>
      </c>
      <c r="V2096" s="50">
        <f t="shared" si="110"/>
        <v>981.86333333333334</v>
      </c>
      <c r="W2096" s="50">
        <f t="shared" si="110"/>
        <v>0</v>
      </c>
      <c r="X2096" s="50">
        <f t="shared" si="110"/>
        <v>1617.1866666666667</v>
      </c>
      <c r="Y2096" s="50">
        <f t="shared" si="109"/>
        <v>2887.8333333333335</v>
      </c>
      <c r="Z2096" s="50">
        <f t="shared" si="109"/>
        <v>0</v>
      </c>
      <c r="AA2096" s="50">
        <f t="shared" si="109"/>
        <v>0</v>
      </c>
      <c r="AB2096" s="50">
        <f t="shared" si="108"/>
        <v>17875.688333333332</v>
      </c>
      <c r="AC2096" s="48" t="str">
        <f>VLOOKUP(ПРОДАЖИ!C:C,'ИЗ ОСНОВЫ НОМЕНКЛАТУР'!D:E,2,0)</f>
        <v>Ручки, крючки, опоры</v>
      </c>
      <c r="AD2096" s="48" t="str">
        <f>VLOOKUP(C:C,'ИЗ ОСНОВЫ НОМЕНКЛАТУР'!D:F,3,0)</f>
        <v>Пинго опоры</v>
      </c>
      <c r="AE2096" s="48" t="str">
        <f>VLOOKUP(C:C,'ИЗ ОСНОВЫ НОМЕНКЛАТУР'!D:H,5,0)</f>
        <v>C</v>
      </c>
    </row>
    <row r="2097" spans="1:31" ht="9.6" customHeight="1" x14ac:dyDescent="0.2">
      <c r="A2097" s="45" t="s">
        <v>2043</v>
      </c>
      <c r="B2097" s="11"/>
      <c r="C2097" s="11" t="s">
        <v>2096</v>
      </c>
      <c r="D2097" s="44">
        <v>188</v>
      </c>
      <c r="E2097" s="44">
        <v>0</v>
      </c>
      <c r="F2097" s="48">
        <v>55</v>
      </c>
      <c r="G2097" s="48">
        <v>0</v>
      </c>
      <c r="H2097" s="44">
        <v>7</v>
      </c>
      <c r="I2097" s="44">
        <v>59</v>
      </c>
      <c r="J2097" s="44">
        <v>62</v>
      </c>
      <c r="K2097" s="48">
        <v>0</v>
      </c>
      <c r="L2097" s="49">
        <v>113740</v>
      </c>
      <c r="M2097" s="49">
        <v>0</v>
      </c>
      <c r="N2097" s="10">
        <v>33275</v>
      </c>
      <c r="O2097" s="10">
        <v>0</v>
      </c>
      <c r="P2097" s="10">
        <v>4362.3999999999996</v>
      </c>
      <c r="Q2097" s="10">
        <v>36768.800000000003</v>
      </c>
      <c r="R2097" s="10">
        <v>38638.400000000001</v>
      </c>
      <c r="S2097" s="10">
        <v>0</v>
      </c>
      <c r="T2097" s="50">
        <f t="shared" si="110"/>
        <v>9478.3333333333339</v>
      </c>
      <c r="U2097" s="50">
        <f t="shared" si="110"/>
        <v>0</v>
      </c>
      <c r="V2097" s="50">
        <f t="shared" si="110"/>
        <v>2772.9166666666665</v>
      </c>
      <c r="W2097" s="50">
        <f t="shared" si="110"/>
        <v>0</v>
      </c>
      <c r="X2097" s="50">
        <f t="shared" si="110"/>
        <v>363.5333333333333</v>
      </c>
      <c r="Y2097" s="50">
        <f t="shared" si="109"/>
        <v>3064.0666666666671</v>
      </c>
      <c r="Z2097" s="50">
        <f t="shared" si="109"/>
        <v>3219.8666666666668</v>
      </c>
      <c r="AA2097" s="50">
        <f t="shared" si="109"/>
        <v>0</v>
      </c>
      <c r="AB2097" s="50">
        <f t="shared" si="108"/>
        <v>18898.716666666667</v>
      </c>
      <c r="AC2097" s="48" t="str">
        <f>VLOOKUP(ПРОДАЖИ!C:C,'ИЗ ОСНОВЫ НОМЕНКЛАТУР'!D:E,2,0)</f>
        <v>Ручки, крючки, опоры</v>
      </c>
      <c r="AD2097" s="48" t="str">
        <f>VLOOKUP(C:C,'ИЗ ОСНОВЫ НОМЕНКЛАТУР'!D:F,3,0)</f>
        <v>Пинго опоры</v>
      </c>
      <c r="AE2097" s="48" t="str">
        <f>VLOOKUP(C:C,'ИЗ ОСНОВЫ НОМЕНКЛАТУР'!D:H,5,0)</f>
        <v>C</v>
      </c>
    </row>
    <row r="2098" spans="1:31" ht="9.6" customHeight="1" x14ac:dyDescent="0.2">
      <c r="A2098" s="45" t="s">
        <v>2043</v>
      </c>
      <c r="B2098" s="11"/>
      <c r="C2098" s="11" t="s">
        <v>2097</v>
      </c>
      <c r="D2098" s="44">
        <v>3</v>
      </c>
      <c r="E2098" s="44">
        <v>0</v>
      </c>
      <c r="F2098" s="48">
        <v>2</v>
      </c>
      <c r="G2098" s="48">
        <v>0</v>
      </c>
      <c r="H2098" s="44">
        <v>3</v>
      </c>
      <c r="I2098" s="44">
        <v>0</v>
      </c>
      <c r="J2098" s="44">
        <v>4</v>
      </c>
      <c r="K2098" s="48">
        <v>0</v>
      </c>
      <c r="L2098" s="49">
        <v>32367.69</v>
      </c>
      <c r="M2098" s="49">
        <v>0</v>
      </c>
      <c r="N2098" s="10">
        <v>21578.46</v>
      </c>
      <c r="O2098" s="10">
        <v>0</v>
      </c>
      <c r="P2098" s="10">
        <v>32367.69</v>
      </c>
      <c r="Q2098" s="10">
        <v>0</v>
      </c>
      <c r="R2098" s="10">
        <v>43156.92</v>
      </c>
      <c r="S2098" s="10">
        <v>0</v>
      </c>
      <c r="T2098" s="50">
        <f t="shared" si="110"/>
        <v>2697.3074999999999</v>
      </c>
      <c r="U2098" s="50">
        <f t="shared" si="110"/>
        <v>0</v>
      </c>
      <c r="V2098" s="50">
        <f t="shared" si="110"/>
        <v>1798.2049999999999</v>
      </c>
      <c r="W2098" s="50">
        <f t="shared" si="110"/>
        <v>0</v>
      </c>
      <c r="X2098" s="50">
        <f t="shared" si="110"/>
        <v>2697.3074999999999</v>
      </c>
      <c r="Y2098" s="50">
        <f t="shared" si="109"/>
        <v>0</v>
      </c>
      <c r="Z2098" s="50">
        <f t="shared" si="109"/>
        <v>3596.41</v>
      </c>
      <c r="AA2098" s="50">
        <f t="shared" si="109"/>
        <v>0</v>
      </c>
      <c r="AB2098" s="50">
        <f t="shared" si="108"/>
        <v>10789.23</v>
      </c>
      <c r="AC2098" s="48" t="str">
        <f>VLOOKUP(ПРОДАЖИ!C:C,'ИЗ ОСНОВЫ НОМЕНКЛАТУР'!D:E,2,0)</f>
        <v>Ручки, крючки, опоры</v>
      </c>
      <c r="AD2098" s="48" t="str">
        <f>VLOOKUP(C:C,'ИЗ ОСНОВЫ НОМЕНКЛАТУР'!D:F,3,0)</f>
        <v>Пинго опоры</v>
      </c>
      <c r="AE2098" s="48" t="str">
        <f>VLOOKUP(C:C,'ИЗ ОСНОВЫ НОМЕНКЛАТУР'!D:H,5,0)</f>
        <v>C</v>
      </c>
    </row>
    <row r="2099" spans="1:31" ht="9.6" customHeight="1" x14ac:dyDescent="0.2">
      <c r="A2099" s="45" t="s">
        <v>2043</v>
      </c>
      <c r="B2099" s="11"/>
      <c r="C2099" s="11" t="s">
        <v>2098</v>
      </c>
      <c r="D2099" s="44">
        <v>547</v>
      </c>
      <c r="E2099" s="44">
        <v>0</v>
      </c>
      <c r="F2099" s="48">
        <v>268</v>
      </c>
      <c r="G2099" s="48">
        <v>0</v>
      </c>
      <c r="H2099" s="44">
        <v>0</v>
      </c>
      <c r="I2099" s="44">
        <v>0</v>
      </c>
      <c r="J2099" s="44">
        <v>0</v>
      </c>
      <c r="K2099" s="48">
        <v>0</v>
      </c>
      <c r="L2099" s="49">
        <v>55749.62</v>
      </c>
      <c r="M2099" s="49">
        <v>0</v>
      </c>
      <c r="N2099" s="10">
        <v>27108.2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50">
        <f t="shared" si="110"/>
        <v>4645.8016666666672</v>
      </c>
      <c r="U2099" s="50">
        <f t="shared" si="110"/>
        <v>0</v>
      </c>
      <c r="V2099" s="50">
        <f t="shared" si="110"/>
        <v>2259.0166666666669</v>
      </c>
      <c r="W2099" s="50">
        <f t="shared" si="110"/>
        <v>0</v>
      </c>
      <c r="X2099" s="50">
        <f t="shared" si="110"/>
        <v>0</v>
      </c>
      <c r="Y2099" s="50">
        <f t="shared" si="109"/>
        <v>0</v>
      </c>
      <c r="Z2099" s="50">
        <f t="shared" si="109"/>
        <v>0</v>
      </c>
      <c r="AA2099" s="50">
        <f t="shared" si="109"/>
        <v>0</v>
      </c>
      <c r="AB2099" s="50">
        <f t="shared" si="108"/>
        <v>6904.8183333333345</v>
      </c>
      <c r="AC2099" s="48" t="str">
        <f>VLOOKUP(ПРОДАЖИ!C:C,'ИЗ ОСНОВЫ НОМЕНКЛАТУР'!D:E,2,0)</f>
        <v>Ручки, крючки, опоры</v>
      </c>
      <c r="AD2099" s="48" t="str">
        <f>VLOOKUP(C:C,'ИЗ ОСНОВЫ НОМЕНКЛАТУР'!D:F,3,0)</f>
        <v>Пинго опоры</v>
      </c>
      <c r="AE2099" s="48" t="str">
        <f>VLOOKUP(C:C,'ИЗ ОСНОВЫ НОМЕНКЛАТУР'!D:H,5,0)</f>
        <v>C</v>
      </c>
    </row>
    <row r="2100" spans="1:31" ht="9.6" customHeight="1" x14ac:dyDescent="0.2">
      <c r="A2100" s="45" t="s">
        <v>2043</v>
      </c>
      <c r="B2100" s="11"/>
      <c r="C2100" s="11" t="s">
        <v>2099</v>
      </c>
      <c r="D2100" s="44">
        <v>381</v>
      </c>
      <c r="E2100" s="44">
        <v>0</v>
      </c>
      <c r="F2100" s="48">
        <v>154</v>
      </c>
      <c r="G2100" s="48">
        <v>0</v>
      </c>
      <c r="H2100" s="44">
        <v>0</v>
      </c>
      <c r="I2100" s="44">
        <v>0</v>
      </c>
      <c r="J2100" s="44">
        <v>0</v>
      </c>
      <c r="K2100" s="48">
        <v>0</v>
      </c>
      <c r="L2100" s="49">
        <v>59034.879999999997</v>
      </c>
      <c r="M2100" s="49">
        <v>0</v>
      </c>
      <c r="N2100" s="10">
        <v>24192.18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50">
        <f t="shared" si="110"/>
        <v>4919.5733333333328</v>
      </c>
      <c r="U2100" s="50">
        <f t="shared" si="110"/>
        <v>0</v>
      </c>
      <c r="V2100" s="50">
        <f t="shared" si="110"/>
        <v>2016.0150000000001</v>
      </c>
      <c r="W2100" s="50">
        <f t="shared" si="110"/>
        <v>0</v>
      </c>
      <c r="X2100" s="50">
        <f t="shared" si="110"/>
        <v>0</v>
      </c>
      <c r="Y2100" s="50">
        <f t="shared" si="109"/>
        <v>0</v>
      </c>
      <c r="Z2100" s="50">
        <f t="shared" si="109"/>
        <v>0</v>
      </c>
      <c r="AA2100" s="50">
        <f t="shared" si="109"/>
        <v>0</v>
      </c>
      <c r="AB2100" s="50">
        <f t="shared" si="108"/>
        <v>6935.5883333333331</v>
      </c>
      <c r="AC2100" s="48" t="str">
        <f>VLOOKUP(ПРОДАЖИ!C:C,'ИЗ ОСНОВЫ НОМЕНКЛАТУР'!D:E,2,0)</f>
        <v>Ручки, крючки, опоры</v>
      </c>
      <c r="AD2100" s="48" t="str">
        <f>VLOOKUP(C:C,'ИЗ ОСНОВЫ НОМЕНКЛАТУР'!D:F,3,0)</f>
        <v>Пинго опоры</v>
      </c>
      <c r="AE2100" s="48" t="str">
        <f>VLOOKUP(C:C,'ИЗ ОСНОВЫ НОМЕНКЛАТУР'!D:H,5,0)</f>
        <v>C</v>
      </c>
    </row>
    <row r="2101" spans="1:31" ht="9.6" customHeight="1" x14ac:dyDescent="0.2">
      <c r="A2101" s="45" t="s">
        <v>2043</v>
      </c>
      <c r="B2101" s="11"/>
      <c r="C2101" s="11" t="s">
        <v>2100</v>
      </c>
      <c r="D2101" s="44">
        <v>216</v>
      </c>
      <c r="E2101" s="44">
        <v>0</v>
      </c>
      <c r="F2101" s="48">
        <v>118</v>
      </c>
      <c r="G2101" s="48">
        <v>0</v>
      </c>
      <c r="H2101" s="44">
        <v>100</v>
      </c>
      <c r="I2101" s="44">
        <v>0</v>
      </c>
      <c r="J2101" s="44">
        <v>0</v>
      </c>
      <c r="K2101" s="48">
        <v>0</v>
      </c>
      <c r="L2101" s="49">
        <v>56021.89</v>
      </c>
      <c r="M2101" s="49">
        <v>0</v>
      </c>
      <c r="N2101" s="10">
        <v>35400</v>
      </c>
      <c r="O2101" s="10">
        <v>0</v>
      </c>
      <c r="P2101" s="10">
        <v>24500</v>
      </c>
      <c r="Q2101" s="10">
        <v>0</v>
      </c>
      <c r="R2101" s="10">
        <v>0</v>
      </c>
      <c r="S2101" s="10">
        <v>0</v>
      </c>
      <c r="T2101" s="50">
        <f t="shared" si="110"/>
        <v>4668.4908333333333</v>
      </c>
      <c r="U2101" s="50">
        <f t="shared" si="110"/>
        <v>0</v>
      </c>
      <c r="V2101" s="50">
        <f t="shared" si="110"/>
        <v>2950</v>
      </c>
      <c r="W2101" s="50">
        <f t="shared" si="110"/>
        <v>0</v>
      </c>
      <c r="X2101" s="50">
        <f t="shared" si="110"/>
        <v>2041.6666666666667</v>
      </c>
      <c r="Y2101" s="50">
        <f t="shared" si="109"/>
        <v>0</v>
      </c>
      <c r="Z2101" s="50">
        <f t="shared" si="109"/>
        <v>0</v>
      </c>
      <c r="AA2101" s="50">
        <f t="shared" si="109"/>
        <v>0</v>
      </c>
      <c r="AB2101" s="50">
        <f t="shared" si="108"/>
        <v>9660.1574999999993</v>
      </c>
      <c r="AC2101" s="48" t="str">
        <f>VLOOKUP(ПРОДАЖИ!C:C,'ИЗ ОСНОВЫ НОМЕНКЛАТУР'!D:E,2,0)</f>
        <v>Ручки, крючки, опоры</v>
      </c>
      <c r="AD2101" s="48" t="str">
        <f>VLOOKUP(C:C,'ИЗ ОСНОВЫ НОМЕНКЛАТУР'!D:F,3,0)</f>
        <v>Пинго опоры</v>
      </c>
      <c r="AE2101" s="48" t="str">
        <f>VLOOKUP(C:C,'ИЗ ОСНОВЫ НОМЕНКЛАТУР'!D:H,5,0)</f>
        <v>C</v>
      </c>
    </row>
    <row r="2102" spans="1:31" ht="9.6" customHeight="1" x14ac:dyDescent="0.2">
      <c r="A2102" s="45" t="s">
        <v>2043</v>
      </c>
      <c r="B2102" s="11"/>
      <c r="C2102" s="11" t="s">
        <v>2101</v>
      </c>
      <c r="D2102" s="44">
        <v>169</v>
      </c>
      <c r="E2102" s="44">
        <v>0</v>
      </c>
      <c r="F2102" s="48">
        <v>132</v>
      </c>
      <c r="G2102" s="48">
        <v>0</v>
      </c>
      <c r="H2102" s="44">
        <v>10</v>
      </c>
      <c r="I2102" s="44">
        <v>132</v>
      </c>
      <c r="J2102" s="44">
        <v>36</v>
      </c>
      <c r="K2102" s="48">
        <v>0</v>
      </c>
      <c r="L2102" s="49">
        <v>53235</v>
      </c>
      <c r="M2102" s="49">
        <v>0</v>
      </c>
      <c r="N2102" s="10">
        <v>41580</v>
      </c>
      <c r="O2102" s="10">
        <v>0</v>
      </c>
      <c r="P2102" s="10">
        <v>3245</v>
      </c>
      <c r="Q2102" s="10">
        <v>42834</v>
      </c>
      <c r="R2102" s="10">
        <v>11682</v>
      </c>
      <c r="S2102" s="10">
        <v>0</v>
      </c>
      <c r="T2102" s="50">
        <f t="shared" si="110"/>
        <v>4436.25</v>
      </c>
      <c r="U2102" s="50">
        <f t="shared" si="110"/>
        <v>0</v>
      </c>
      <c r="V2102" s="50">
        <f t="shared" si="110"/>
        <v>3465</v>
      </c>
      <c r="W2102" s="50">
        <f t="shared" si="110"/>
        <v>0</v>
      </c>
      <c r="X2102" s="50">
        <f t="shared" si="110"/>
        <v>270.41666666666669</v>
      </c>
      <c r="Y2102" s="50">
        <f t="shared" si="109"/>
        <v>3569.5</v>
      </c>
      <c r="Z2102" s="50">
        <f t="shared" si="109"/>
        <v>973.5</v>
      </c>
      <c r="AA2102" s="50">
        <f t="shared" si="109"/>
        <v>0</v>
      </c>
      <c r="AB2102" s="50">
        <f t="shared" si="108"/>
        <v>12714.666666666668</v>
      </c>
      <c r="AC2102" s="48" t="str">
        <f>VLOOKUP(ПРОДАЖИ!C:C,'ИЗ ОСНОВЫ НОМЕНКЛАТУР'!D:E,2,0)</f>
        <v>Ручки, крючки, опоры</v>
      </c>
      <c r="AD2102" s="48" t="str">
        <f>VLOOKUP(C:C,'ИЗ ОСНОВЫ НОМЕНКЛАТУР'!D:F,3,0)</f>
        <v>Пинго опоры</v>
      </c>
      <c r="AE2102" s="48" t="str">
        <f>VLOOKUP(C:C,'ИЗ ОСНОВЫ НОМЕНКЛАТУР'!D:H,5,0)</f>
        <v>C</v>
      </c>
    </row>
    <row r="2103" spans="1:31" ht="9.6" customHeight="1" x14ac:dyDescent="0.2">
      <c r="A2103" s="45" t="s">
        <v>2043</v>
      </c>
      <c r="B2103" s="11"/>
      <c r="C2103" s="11" t="s">
        <v>2102</v>
      </c>
      <c r="D2103" s="44">
        <v>131</v>
      </c>
      <c r="E2103" s="44">
        <v>200</v>
      </c>
      <c r="F2103" s="48">
        <v>187</v>
      </c>
      <c r="G2103" s="48">
        <v>0</v>
      </c>
      <c r="H2103" s="44">
        <v>0</v>
      </c>
      <c r="I2103" s="44">
        <v>0</v>
      </c>
      <c r="J2103" s="44">
        <v>0</v>
      </c>
      <c r="K2103" s="48">
        <v>0</v>
      </c>
      <c r="L2103" s="49">
        <v>13443.29</v>
      </c>
      <c r="M2103" s="49">
        <v>19446</v>
      </c>
      <c r="N2103" s="10">
        <v>19197.62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50">
        <f t="shared" si="110"/>
        <v>1120.2741666666668</v>
      </c>
      <c r="U2103" s="50">
        <f t="shared" si="110"/>
        <v>1620.5</v>
      </c>
      <c r="V2103" s="50">
        <f t="shared" si="110"/>
        <v>1599.8016666666665</v>
      </c>
      <c r="W2103" s="50">
        <f t="shared" si="110"/>
        <v>0</v>
      </c>
      <c r="X2103" s="50">
        <f t="shared" si="110"/>
        <v>0</v>
      </c>
      <c r="Y2103" s="50">
        <f t="shared" si="109"/>
        <v>0</v>
      </c>
      <c r="Z2103" s="50">
        <f t="shared" si="109"/>
        <v>0</v>
      </c>
      <c r="AA2103" s="50">
        <f t="shared" si="109"/>
        <v>0</v>
      </c>
      <c r="AB2103" s="50">
        <f t="shared" si="108"/>
        <v>4340.5758333333333</v>
      </c>
      <c r="AC2103" s="48" t="str">
        <f>VLOOKUP(ПРОДАЖИ!C:C,'ИЗ ОСНОВЫ НОМЕНКЛАТУР'!D:E,2,0)</f>
        <v>Ручки, крючки, опоры</v>
      </c>
      <c r="AD2103" s="48" t="str">
        <f>VLOOKUP(C:C,'ИЗ ОСНОВЫ НОМЕНКЛАТУР'!D:F,3,0)</f>
        <v>Пинго опоры</v>
      </c>
      <c r="AE2103" s="48" t="str">
        <f>VLOOKUP(C:C,'ИЗ ОСНОВЫ НОМЕНКЛАТУР'!D:H,5,0)</f>
        <v>C</v>
      </c>
    </row>
    <row r="2104" spans="1:31" ht="9.6" customHeight="1" x14ac:dyDescent="0.2">
      <c r="A2104" s="45" t="s">
        <v>2043</v>
      </c>
      <c r="B2104" s="11"/>
      <c r="C2104" s="11" t="s">
        <v>2103</v>
      </c>
      <c r="D2104" s="44">
        <v>23</v>
      </c>
      <c r="E2104" s="44">
        <v>0</v>
      </c>
      <c r="F2104" s="48">
        <v>2</v>
      </c>
      <c r="G2104" s="48">
        <v>0</v>
      </c>
      <c r="H2104" s="44">
        <v>1</v>
      </c>
      <c r="I2104" s="44">
        <v>6</v>
      </c>
      <c r="J2104" s="44">
        <v>17</v>
      </c>
      <c r="K2104" s="48">
        <v>0</v>
      </c>
      <c r="L2104" s="49">
        <v>38668.75</v>
      </c>
      <c r="M2104" s="49">
        <v>0</v>
      </c>
      <c r="N2104" s="10">
        <v>3299.64</v>
      </c>
      <c r="O2104" s="10">
        <v>0</v>
      </c>
      <c r="P2104" s="10">
        <v>1649.82</v>
      </c>
      <c r="Q2104" s="10">
        <v>9898.92</v>
      </c>
      <c r="R2104" s="10">
        <v>26904.560000000001</v>
      </c>
      <c r="S2104" s="10">
        <v>0</v>
      </c>
      <c r="T2104" s="50">
        <f t="shared" si="110"/>
        <v>3222.3958333333335</v>
      </c>
      <c r="U2104" s="50">
        <f t="shared" si="110"/>
        <v>0</v>
      </c>
      <c r="V2104" s="50">
        <f t="shared" si="110"/>
        <v>274.96999999999997</v>
      </c>
      <c r="W2104" s="50">
        <f t="shared" si="110"/>
        <v>0</v>
      </c>
      <c r="X2104" s="50">
        <f t="shared" si="110"/>
        <v>137.48499999999999</v>
      </c>
      <c r="Y2104" s="50">
        <f t="shared" si="109"/>
        <v>824.91</v>
      </c>
      <c r="Z2104" s="50">
        <f t="shared" si="109"/>
        <v>2242.0466666666666</v>
      </c>
      <c r="AA2104" s="50">
        <f t="shared" si="109"/>
        <v>0</v>
      </c>
      <c r="AB2104" s="50">
        <f t="shared" si="108"/>
        <v>6701.8075000000008</v>
      </c>
      <c r="AC2104" s="48" t="str">
        <f>VLOOKUP(ПРОДАЖИ!C:C,'ИЗ ОСНОВЫ НОМЕНКЛАТУР'!D:E,2,0)</f>
        <v>Ручки, крючки, опоры</v>
      </c>
      <c r="AD2104" s="48" t="str">
        <f>VLOOKUP(C:C,'ИЗ ОСНОВЫ НОМЕНКЛАТУР'!D:F,3,0)</f>
        <v>Пинго опоры</v>
      </c>
      <c r="AE2104" s="48" t="str">
        <f>VLOOKUP(C:C,'ИЗ ОСНОВЫ НОМЕНКЛАТУР'!D:H,5,0)</f>
        <v>C</v>
      </c>
    </row>
    <row r="2105" spans="1:31" ht="9.6" customHeight="1" x14ac:dyDescent="0.2">
      <c r="A2105" s="45" t="s">
        <v>2043</v>
      </c>
      <c r="B2105" s="11"/>
      <c r="C2105" s="11" t="s">
        <v>2104</v>
      </c>
      <c r="D2105" s="44">
        <v>21</v>
      </c>
      <c r="E2105" s="44">
        <v>0</v>
      </c>
      <c r="F2105" s="48">
        <v>16</v>
      </c>
      <c r="G2105" s="48">
        <v>0</v>
      </c>
      <c r="H2105" s="44">
        <v>0</v>
      </c>
      <c r="I2105" s="44">
        <v>3</v>
      </c>
      <c r="J2105" s="44">
        <v>1</v>
      </c>
      <c r="K2105" s="48">
        <v>19</v>
      </c>
      <c r="L2105" s="49">
        <v>25778.06</v>
      </c>
      <c r="M2105" s="49">
        <v>0</v>
      </c>
      <c r="N2105" s="10">
        <v>20510.02</v>
      </c>
      <c r="O2105" s="10">
        <v>0</v>
      </c>
      <c r="P2105" s="10">
        <v>0</v>
      </c>
      <c r="Q2105" s="10">
        <v>3859.58</v>
      </c>
      <c r="R2105" s="10">
        <v>1480.22</v>
      </c>
      <c r="S2105" s="10">
        <v>26440.05</v>
      </c>
      <c r="T2105" s="50">
        <f t="shared" si="110"/>
        <v>2148.1716666666666</v>
      </c>
      <c r="U2105" s="50">
        <f t="shared" si="110"/>
        <v>0</v>
      </c>
      <c r="V2105" s="50">
        <f t="shared" si="110"/>
        <v>1709.1683333333333</v>
      </c>
      <c r="W2105" s="50">
        <f t="shared" si="110"/>
        <v>0</v>
      </c>
      <c r="X2105" s="50">
        <f t="shared" si="110"/>
        <v>0</v>
      </c>
      <c r="Y2105" s="50">
        <f t="shared" si="109"/>
        <v>321.63166666666666</v>
      </c>
      <c r="Z2105" s="50">
        <f t="shared" si="109"/>
        <v>123.35166666666667</v>
      </c>
      <c r="AA2105" s="50">
        <f t="shared" si="109"/>
        <v>2203.3375000000001</v>
      </c>
      <c r="AB2105" s="50">
        <f t="shared" si="108"/>
        <v>6505.6608333333334</v>
      </c>
      <c r="AC2105" s="48" t="str">
        <f>VLOOKUP(ПРОДАЖИ!C:C,'ИЗ ОСНОВЫ НОМЕНКЛАТУР'!D:E,2,0)</f>
        <v>Ручки, крючки, опоры</v>
      </c>
      <c r="AD2105" s="48" t="str">
        <f>VLOOKUP(C:C,'ИЗ ОСНОВЫ НОМЕНКЛАТУР'!D:F,3,0)</f>
        <v>Пинго опоры</v>
      </c>
      <c r="AE2105" s="48" t="str">
        <f>VLOOKUP(C:C,'ИЗ ОСНОВЫ НОМЕНКЛАТУР'!D:H,5,0)</f>
        <v>C</v>
      </c>
    </row>
    <row r="2106" spans="1:31" ht="9.6" customHeight="1" x14ac:dyDescent="0.2">
      <c r="A2106" s="45" t="s">
        <v>2043</v>
      </c>
      <c r="B2106" s="11"/>
      <c r="C2106" s="11" t="s">
        <v>2105</v>
      </c>
      <c r="D2106" s="44">
        <v>0</v>
      </c>
      <c r="E2106" s="44">
        <v>0</v>
      </c>
      <c r="F2106" s="48">
        <v>0</v>
      </c>
      <c r="G2106" s="48">
        <v>0</v>
      </c>
      <c r="H2106" s="44">
        <v>0</v>
      </c>
      <c r="I2106" s="44">
        <v>1200</v>
      </c>
      <c r="J2106" s="44">
        <v>0</v>
      </c>
      <c r="K2106" s="48">
        <v>0</v>
      </c>
      <c r="L2106" s="49">
        <v>0</v>
      </c>
      <c r="M2106" s="49">
        <v>0</v>
      </c>
      <c r="N2106" s="10">
        <v>0</v>
      </c>
      <c r="O2106" s="10">
        <v>0</v>
      </c>
      <c r="P2106" s="10">
        <v>0</v>
      </c>
      <c r="Q2106" s="10">
        <v>90000</v>
      </c>
      <c r="R2106" s="10">
        <v>0</v>
      </c>
      <c r="S2106" s="10">
        <v>0</v>
      </c>
      <c r="T2106" s="50">
        <f t="shared" si="110"/>
        <v>0</v>
      </c>
      <c r="U2106" s="50">
        <f t="shared" si="110"/>
        <v>0</v>
      </c>
      <c r="V2106" s="50">
        <f t="shared" si="110"/>
        <v>0</v>
      </c>
      <c r="W2106" s="50">
        <f t="shared" si="110"/>
        <v>0</v>
      </c>
      <c r="X2106" s="50">
        <f t="shared" si="110"/>
        <v>0</v>
      </c>
      <c r="Y2106" s="50">
        <f t="shared" si="109"/>
        <v>7500</v>
      </c>
      <c r="Z2106" s="50">
        <f t="shared" si="109"/>
        <v>0</v>
      </c>
      <c r="AA2106" s="50">
        <f t="shared" si="109"/>
        <v>0</v>
      </c>
      <c r="AB2106" s="50">
        <f t="shared" si="108"/>
        <v>7500</v>
      </c>
      <c r="AC2106" s="48" t="str">
        <f>VLOOKUP(ПРОДАЖИ!C:C,'ИЗ ОСНОВЫ НОМЕНКЛАТУР'!D:E,2,0)</f>
        <v>Ручки, крючки, опоры</v>
      </c>
      <c r="AD2106" s="48" t="str">
        <f>VLOOKUP(C:C,'ИЗ ОСНОВЫ НОМЕНКЛАТУР'!D:F,3,0)</f>
        <v>Пинго опоры</v>
      </c>
      <c r="AE2106" s="48" t="str">
        <f>VLOOKUP(C:C,'ИЗ ОСНОВЫ НОМЕНКЛАТУР'!D:H,5,0)</f>
        <v>C</v>
      </c>
    </row>
    <row r="2107" spans="1:31" ht="9.6" customHeight="1" x14ac:dyDescent="0.2">
      <c r="A2107" s="45" t="s">
        <v>2043</v>
      </c>
      <c r="B2107" s="11"/>
      <c r="C2107" s="11" t="s">
        <v>2106</v>
      </c>
      <c r="D2107" s="44">
        <v>46</v>
      </c>
      <c r="E2107" s="44">
        <v>60</v>
      </c>
      <c r="F2107" s="48">
        <v>12</v>
      </c>
      <c r="G2107" s="48">
        <v>0</v>
      </c>
      <c r="H2107" s="44">
        <v>0</v>
      </c>
      <c r="I2107" s="44">
        <v>0</v>
      </c>
      <c r="J2107" s="44">
        <v>6</v>
      </c>
      <c r="K2107" s="48">
        <v>4</v>
      </c>
      <c r="L2107" s="49">
        <v>56634.85</v>
      </c>
      <c r="M2107" s="49">
        <v>65286.66</v>
      </c>
      <c r="N2107" s="10">
        <v>13507.2</v>
      </c>
      <c r="O2107" s="10">
        <v>0</v>
      </c>
      <c r="P2107" s="10">
        <v>0</v>
      </c>
      <c r="Q2107" s="10">
        <v>0</v>
      </c>
      <c r="R2107" s="10">
        <v>6678.73</v>
      </c>
      <c r="S2107" s="10">
        <v>4318.92</v>
      </c>
      <c r="T2107" s="50">
        <f t="shared" si="110"/>
        <v>4719.5708333333332</v>
      </c>
      <c r="U2107" s="50">
        <f t="shared" si="110"/>
        <v>5440.5550000000003</v>
      </c>
      <c r="V2107" s="50">
        <f t="shared" si="110"/>
        <v>1125.6000000000001</v>
      </c>
      <c r="W2107" s="50">
        <f t="shared" si="110"/>
        <v>0</v>
      </c>
      <c r="X2107" s="50">
        <f t="shared" si="110"/>
        <v>0</v>
      </c>
      <c r="Y2107" s="50">
        <f t="shared" si="109"/>
        <v>0</v>
      </c>
      <c r="Z2107" s="50">
        <f t="shared" si="109"/>
        <v>556.56083333333333</v>
      </c>
      <c r="AA2107" s="50">
        <f t="shared" si="109"/>
        <v>359.91</v>
      </c>
      <c r="AB2107" s="50">
        <f t="shared" si="108"/>
        <v>12202.196666666667</v>
      </c>
      <c r="AC2107" s="48" t="str">
        <f>VLOOKUP(ПРОДАЖИ!C:C,'ИЗ ОСНОВЫ НОМЕНКЛАТУР'!D:E,2,0)</f>
        <v>Ручки, крючки, опоры</v>
      </c>
      <c r="AD2107" s="48" t="str">
        <f>VLOOKUP(C:C,'ИЗ ОСНОВЫ НОМЕНКЛАТУР'!D:F,3,0)</f>
        <v>Пинго опоры</v>
      </c>
      <c r="AE2107" s="48" t="str">
        <f>VLOOKUP(C:C,'ИЗ ОСНОВЫ НОМЕНКЛАТУР'!D:H,5,0)</f>
        <v>C</v>
      </c>
    </row>
    <row r="2108" spans="1:31" ht="9.6" customHeight="1" x14ac:dyDescent="0.2">
      <c r="A2108" s="45" t="s">
        <v>2043</v>
      </c>
      <c r="B2108" s="11"/>
      <c r="C2108" s="11" t="s">
        <v>2107</v>
      </c>
      <c r="D2108" s="44">
        <v>1</v>
      </c>
      <c r="E2108" s="44">
        <v>0</v>
      </c>
      <c r="F2108" s="48">
        <v>0</v>
      </c>
      <c r="G2108" s="48">
        <v>0</v>
      </c>
      <c r="H2108" s="44">
        <v>2</v>
      </c>
      <c r="I2108" s="44">
        <v>3</v>
      </c>
      <c r="J2108" s="44">
        <v>6</v>
      </c>
      <c r="K2108" s="48">
        <v>0</v>
      </c>
      <c r="L2108" s="49">
        <v>1688.61</v>
      </c>
      <c r="M2108" s="49">
        <v>0</v>
      </c>
      <c r="N2108" s="10">
        <v>0</v>
      </c>
      <c r="O2108" s="10">
        <v>0</v>
      </c>
      <c r="P2108" s="10">
        <v>3247.7</v>
      </c>
      <c r="Q2108" s="10">
        <v>4871.5600000000004</v>
      </c>
      <c r="R2108" s="10">
        <v>9426.6</v>
      </c>
      <c r="S2108" s="10">
        <v>0</v>
      </c>
      <c r="T2108" s="50">
        <f t="shared" si="110"/>
        <v>140.7175</v>
      </c>
      <c r="U2108" s="50">
        <f t="shared" si="110"/>
        <v>0</v>
      </c>
      <c r="V2108" s="50">
        <f t="shared" si="110"/>
        <v>0</v>
      </c>
      <c r="W2108" s="50">
        <f t="shared" si="110"/>
        <v>0</v>
      </c>
      <c r="X2108" s="50">
        <f t="shared" si="110"/>
        <v>270.64166666666665</v>
      </c>
      <c r="Y2108" s="50">
        <f t="shared" si="109"/>
        <v>405.96333333333337</v>
      </c>
      <c r="Z2108" s="50">
        <f t="shared" si="109"/>
        <v>785.55000000000007</v>
      </c>
      <c r="AA2108" s="50">
        <f t="shared" si="109"/>
        <v>0</v>
      </c>
      <c r="AB2108" s="50">
        <f t="shared" si="108"/>
        <v>1602.8724999999999</v>
      </c>
      <c r="AC2108" s="48" t="str">
        <f>VLOOKUP(ПРОДАЖИ!C:C,'ИЗ ОСНОВЫ НОМЕНКЛАТУР'!D:E,2,0)</f>
        <v>Ручки, крючки, опоры</v>
      </c>
      <c r="AD2108" s="48" t="str">
        <f>VLOOKUP(C:C,'ИЗ ОСНОВЫ НОМЕНКЛАТУР'!D:F,3,0)</f>
        <v>Пинго опоры</v>
      </c>
      <c r="AE2108" s="48" t="str">
        <f>VLOOKUP(C:C,'ИЗ ОСНОВЫ НОМЕНКЛАТУР'!D:H,5,0)</f>
        <v>C</v>
      </c>
    </row>
    <row r="2109" spans="1:31" ht="9.6" customHeight="1" x14ac:dyDescent="0.2">
      <c r="A2109" s="45" t="s">
        <v>2043</v>
      </c>
      <c r="B2109" s="11"/>
      <c r="C2109" s="11" t="s">
        <v>2108</v>
      </c>
      <c r="D2109" s="44">
        <v>40</v>
      </c>
      <c r="E2109" s="44">
        <v>0</v>
      </c>
      <c r="F2109" s="48">
        <v>10</v>
      </c>
      <c r="G2109" s="48">
        <v>0</v>
      </c>
      <c r="H2109" s="44">
        <v>0</v>
      </c>
      <c r="I2109" s="44">
        <v>0</v>
      </c>
      <c r="J2109" s="44">
        <v>8</v>
      </c>
      <c r="K2109" s="48">
        <v>0</v>
      </c>
      <c r="L2109" s="49">
        <v>42868.83</v>
      </c>
      <c r="M2109" s="49">
        <v>0</v>
      </c>
      <c r="N2109" s="10">
        <v>10515.6</v>
      </c>
      <c r="O2109" s="10">
        <v>0</v>
      </c>
      <c r="P2109" s="10">
        <v>0</v>
      </c>
      <c r="Q2109" s="10">
        <v>0</v>
      </c>
      <c r="R2109" s="10">
        <v>8011.12</v>
      </c>
      <c r="S2109" s="10">
        <v>0</v>
      </c>
      <c r="T2109" s="50">
        <f t="shared" si="110"/>
        <v>3572.4025000000001</v>
      </c>
      <c r="U2109" s="50">
        <f t="shared" si="110"/>
        <v>0</v>
      </c>
      <c r="V2109" s="50">
        <f t="shared" si="110"/>
        <v>876.30000000000007</v>
      </c>
      <c r="W2109" s="50">
        <f t="shared" si="110"/>
        <v>0</v>
      </c>
      <c r="X2109" s="50">
        <f t="shared" si="110"/>
        <v>0</v>
      </c>
      <c r="Y2109" s="50">
        <f t="shared" si="109"/>
        <v>0</v>
      </c>
      <c r="Z2109" s="50">
        <f t="shared" si="109"/>
        <v>667.59333333333336</v>
      </c>
      <c r="AA2109" s="50">
        <f t="shared" si="109"/>
        <v>0</v>
      </c>
      <c r="AB2109" s="50">
        <f t="shared" si="108"/>
        <v>5116.2958333333336</v>
      </c>
      <c r="AC2109" s="48" t="str">
        <f>VLOOKUP(ПРОДАЖИ!C:C,'ИЗ ОСНОВЫ НОМЕНКЛАТУР'!D:E,2,0)</f>
        <v>Ручки, крючки, опоры</v>
      </c>
      <c r="AD2109" s="48" t="str">
        <f>VLOOKUP(C:C,'ИЗ ОСНОВЫ НОМЕНКЛАТУР'!D:F,3,0)</f>
        <v>Пинго опоры</v>
      </c>
      <c r="AE2109" s="48" t="str">
        <f>VLOOKUP(C:C,'ИЗ ОСНОВЫ НОМЕНКЛАТУР'!D:H,5,0)</f>
        <v>C</v>
      </c>
    </row>
    <row r="2110" spans="1:31" ht="9.6" customHeight="1" x14ac:dyDescent="0.2">
      <c r="A2110" s="45" t="s">
        <v>2043</v>
      </c>
      <c r="B2110" s="11"/>
      <c r="C2110" s="11" t="s">
        <v>2109</v>
      </c>
      <c r="D2110" s="44">
        <v>96</v>
      </c>
      <c r="E2110" s="44">
        <v>0</v>
      </c>
      <c r="F2110" s="48">
        <v>0</v>
      </c>
      <c r="G2110" s="48">
        <v>0</v>
      </c>
      <c r="H2110" s="44">
        <v>0</v>
      </c>
      <c r="I2110" s="44">
        <v>0</v>
      </c>
      <c r="J2110" s="44">
        <v>0</v>
      </c>
      <c r="K2110" s="48">
        <v>0</v>
      </c>
      <c r="L2110" s="49">
        <v>18720</v>
      </c>
      <c r="M2110" s="49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50">
        <f t="shared" ref="T2110:AA2144" si="111">L2110/12</f>
        <v>1560</v>
      </c>
      <c r="U2110" s="50">
        <f t="shared" si="111"/>
        <v>0</v>
      </c>
      <c r="V2110" s="50">
        <f t="shared" si="111"/>
        <v>0</v>
      </c>
      <c r="W2110" s="50">
        <f t="shared" si="111"/>
        <v>0</v>
      </c>
      <c r="X2110" s="50">
        <f t="shared" si="111"/>
        <v>0</v>
      </c>
      <c r="Y2110" s="50">
        <f t="shared" si="109"/>
        <v>0</v>
      </c>
      <c r="Z2110" s="50">
        <f t="shared" si="109"/>
        <v>0</v>
      </c>
      <c r="AA2110" s="50">
        <f t="shared" si="109"/>
        <v>0</v>
      </c>
      <c r="AB2110" s="50">
        <f t="shared" si="108"/>
        <v>1560</v>
      </c>
      <c r="AC2110" s="48" t="str">
        <f>VLOOKUP(ПРОДАЖИ!C:C,'ИЗ ОСНОВЫ НОМЕНКЛАТУР'!D:E,2,0)</f>
        <v>Ручки, крючки, опоры</v>
      </c>
      <c r="AD2110" s="48" t="str">
        <f>VLOOKUP(C:C,'ИЗ ОСНОВЫ НОМЕНКЛАТУР'!D:F,3,0)</f>
        <v>Пинго опоры</v>
      </c>
      <c r="AE2110" s="48" t="str">
        <f>VLOOKUP(C:C,'ИЗ ОСНОВЫ НОМЕНКЛАТУР'!D:H,5,0)</f>
        <v>C</v>
      </c>
    </row>
    <row r="2111" spans="1:31" ht="9.6" customHeight="1" x14ac:dyDescent="0.2">
      <c r="A2111" s="45" t="s">
        <v>2043</v>
      </c>
      <c r="B2111" s="11"/>
      <c r="C2111" s="11" t="s">
        <v>2110</v>
      </c>
      <c r="D2111" s="44">
        <v>6</v>
      </c>
      <c r="E2111" s="44">
        <v>0</v>
      </c>
      <c r="F2111" s="48">
        <v>0</v>
      </c>
      <c r="G2111" s="48">
        <v>0</v>
      </c>
      <c r="H2111" s="44">
        <v>20</v>
      </c>
      <c r="I2111" s="44">
        <v>0</v>
      </c>
      <c r="J2111" s="44">
        <v>24</v>
      </c>
      <c r="K2111" s="48">
        <v>0</v>
      </c>
      <c r="L2111" s="49">
        <v>4441.13</v>
      </c>
      <c r="M2111" s="49">
        <v>0</v>
      </c>
      <c r="N2111" s="10">
        <v>0</v>
      </c>
      <c r="O2111" s="10">
        <v>0</v>
      </c>
      <c r="P2111" s="10">
        <v>12102.4</v>
      </c>
      <c r="Q2111" s="10">
        <v>0</v>
      </c>
      <c r="R2111" s="10">
        <v>16752.12</v>
      </c>
      <c r="S2111" s="10">
        <v>0</v>
      </c>
      <c r="T2111" s="50">
        <f t="shared" si="111"/>
        <v>370.09416666666669</v>
      </c>
      <c r="U2111" s="50">
        <f t="shared" si="111"/>
        <v>0</v>
      </c>
      <c r="V2111" s="50">
        <f t="shared" si="111"/>
        <v>0</v>
      </c>
      <c r="W2111" s="50">
        <f t="shared" si="111"/>
        <v>0</v>
      </c>
      <c r="X2111" s="50">
        <f t="shared" si="111"/>
        <v>1008.5333333333333</v>
      </c>
      <c r="Y2111" s="50">
        <f t="shared" si="109"/>
        <v>0</v>
      </c>
      <c r="Z2111" s="50">
        <f t="shared" si="109"/>
        <v>1396.01</v>
      </c>
      <c r="AA2111" s="50">
        <f t="shared" si="109"/>
        <v>0</v>
      </c>
      <c r="AB2111" s="50">
        <f t="shared" si="108"/>
        <v>2774.6374999999998</v>
      </c>
      <c r="AC2111" s="48" t="str">
        <f>VLOOKUP(ПРОДАЖИ!C:C,'ИЗ ОСНОВЫ НОМЕНКЛАТУР'!D:E,2,0)</f>
        <v>Ручки, крючки, опоры</v>
      </c>
      <c r="AD2111" s="48" t="str">
        <f>VLOOKUP(C:C,'ИЗ ОСНОВЫ НОМЕНКЛАТУР'!D:F,3,0)</f>
        <v>Пинго опоры</v>
      </c>
      <c r="AE2111" s="48" t="str">
        <f>VLOOKUP(C:C,'ИЗ ОСНОВЫ НОМЕНКЛАТУР'!D:H,5,0)</f>
        <v>C</v>
      </c>
    </row>
    <row r="2112" spans="1:31" ht="9.6" customHeight="1" x14ac:dyDescent="0.2">
      <c r="A2112" s="45" t="s">
        <v>2043</v>
      </c>
      <c r="B2112" s="11"/>
      <c r="C2112" s="11" t="s">
        <v>2111</v>
      </c>
      <c r="D2112" s="44">
        <v>8</v>
      </c>
      <c r="E2112" s="44">
        <v>0</v>
      </c>
      <c r="F2112" s="48">
        <v>12</v>
      </c>
      <c r="G2112" s="48">
        <v>0</v>
      </c>
      <c r="H2112" s="44">
        <v>0</v>
      </c>
      <c r="I2112" s="44">
        <v>0</v>
      </c>
      <c r="J2112" s="44">
        <v>4</v>
      </c>
      <c r="K2112" s="48">
        <v>0</v>
      </c>
      <c r="L2112" s="49">
        <v>8572.7199999999993</v>
      </c>
      <c r="M2112" s="49">
        <v>0</v>
      </c>
      <c r="N2112" s="10">
        <v>12618.72</v>
      </c>
      <c r="O2112" s="10">
        <v>0</v>
      </c>
      <c r="P2112" s="10">
        <v>0</v>
      </c>
      <c r="Q2112" s="10">
        <v>0</v>
      </c>
      <c r="R2112" s="10">
        <v>4005.56</v>
      </c>
      <c r="S2112" s="10">
        <v>0</v>
      </c>
      <c r="T2112" s="50">
        <f t="shared" si="111"/>
        <v>714.39333333333332</v>
      </c>
      <c r="U2112" s="50">
        <f t="shared" si="111"/>
        <v>0</v>
      </c>
      <c r="V2112" s="50">
        <f t="shared" si="111"/>
        <v>1051.56</v>
      </c>
      <c r="W2112" s="50">
        <f t="shared" si="111"/>
        <v>0</v>
      </c>
      <c r="X2112" s="50">
        <f t="shared" si="111"/>
        <v>0</v>
      </c>
      <c r="Y2112" s="50">
        <f t="shared" si="109"/>
        <v>0</v>
      </c>
      <c r="Z2112" s="50">
        <f t="shared" si="109"/>
        <v>333.79666666666668</v>
      </c>
      <c r="AA2112" s="50">
        <f t="shared" si="109"/>
        <v>0</v>
      </c>
      <c r="AB2112" s="50">
        <f t="shared" si="108"/>
        <v>2099.75</v>
      </c>
      <c r="AC2112" s="48" t="str">
        <f>VLOOKUP(ПРОДАЖИ!C:C,'ИЗ ОСНОВЫ НОМЕНКЛАТУР'!D:E,2,0)</f>
        <v>Ручки, крючки, опоры</v>
      </c>
      <c r="AD2112" s="48" t="str">
        <f>VLOOKUP(C:C,'ИЗ ОСНОВЫ НОМЕНКЛАТУР'!D:F,3,0)</f>
        <v>Пинго опоры</v>
      </c>
      <c r="AE2112" s="48" t="str">
        <f>VLOOKUP(C:C,'ИЗ ОСНОВЫ НОМЕНКЛАТУР'!D:H,5,0)</f>
        <v>C</v>
      </c>
    </row>
    <row r="2113" spans="1:31" ht="9.6" customHeight="1" x14ac:dyDescent="0.2">
      <c r="A2113" s="45" t="s">
        <v>2043</v>
      </c>
      <c r="B2113" s="11"/>
      <c r="C2113" s="11" t="s">
        <v>2112</v>
      </c>
      <c r="D2113" s="44">
        <v>31</v>
      </c>
      <c r="E2113" s="44">
        <v>0</v>
      </c>
      <c r="F2113" s="48">
        <v>0</v>
      </c>
      <c r="G2113" s="48">
        <v>0</v>
      </c>
      <c r="H2113" s="44">
        <v>10</v>
      </c>
      <c r="I2113" s="44">
        <v>0</v>
      </c>
      <c r="J2113" s="44">
        <v>16</v>
      </c>
      <c r="K2113" s="48">
        <v>0</v>
      </c>
      <c r="L2113" s="49">
        <v>21803.21</v>
      </c>
      <c r="M2113" s="49">
        <v>0</v>
      </c>
      <c r="N2113" s="10">
        <v>0</v>
      </c>
      <c r="O2113" s="10">
        <v>0</v>
      </c>
      <c r="P2113" s="10">
        <v>6051.2</v>
      </c>
      <c r="Q2113" s="10">
        <v>0</v>
      </c>
      <c r="R2113" s="10">
        <v>11127.65</v>
      </c>
      <c r="S2113" s="10">
        <v>0</v>
      </c>
      <c r="T2113" s="50">
        <f t="shared" si="111"/>
        <v>1816.9341666666667</v>
      </c>
      <c r="U2113" s="50">
        <f t="shared" si="111"/>
        <v>0</v>
      </c>
      <c r="V2113" s="50">
        <f t="shared" si="111"/>
        <v>0</v>
      </c>
      <c r="W2113" s="50">
        <f t="shared" si="111"/>
        <v>0</v>
      </c>
      <c r="X2113" s="50">
        <f t="shared" si="111"/>
        <v>504.26666666666665</v>
      </c>
      <c r="Y2113" s="50">
        <f t="shared" si="109"/>
        <v>0</v>
      </c>
      <c r="Z2113" s="50">
        <f t="shared" si="109"/>
        <v>927.30416666666667</v>
      </c>
      <c r="AA2113" s="50">
        <f t="shared" si="109"/>
        <v>0</v>
      </c>
      <c r="AB2113" s="50">
        <f t="shared" si="108"/>
        <v>3248.5050000000001</v>
      </c>
      <c r="AC2113" s="48" t="str">
        <f>VLOOKUP(ПРОДАЖИ!C:C,'ИЗ ОСНОВЫ НОМЕНКЛАТУР'!D:E,2,0)</f>
        <v>Ручки, крючки, опоры</v>
      </c>
      <c r="AD2113" s="48" t="str">
        <f>VLOOKUP(C:C,'ИЗ ОСНОВЫ НОМЕНКЛАТУР'!D:F,3,0)</f>
        <v>Пинго опоры</v>
      </c>
      <c r="AE2113" s="48" t="str">
        <f>VLOOKUP(C:C,'ИЗ ОСНОВЫ НОМЕНКЛАТУР'!D:H,5,0)</f>
        <v>C</v>
      </c>
    </row>
    <row r="2114" spans="1:31" ht="9.6" customHeight="1" x14ac:dyDescent="0.2">
      <c r="A2114" s="45" t="s">
        <v>2043</v>
      </c>
      <c r="B2114" s="11"/>
      <c r="C2114" s="11" t="s">
        <v>2113</v>
      </c>
      <c r="D2114" s="44">
        <v>0</v>
      </c>
      <c r="E2114" s="44">
        <v>0</v>
      </c>
      <c r="F2114" s="48">
        <v>0</v>
      </c>
      <c r="G2114" s="48">
        <v>0</v>
      </c>
      <c r="H2114" s="44">
        <v>1</v>
      </c>
      <c r="I2114" s="44">
        <v>0</v>
      </c>
      <c r="J2114" s="44">
        <v>0</v>
      </c>
      <c r="K2114" s="48">
        <v>0</v>
      </c>
      <c r="L2114" s="49">
        <v>0</v>
      </c>
      <c r="M2114" s="49">
        <v>0</v>
      </c>
      <c r="N2114" s="10">
        <v>0</v>
      </c>
      <c r="O2114" s="10">
        <v>0</v>
      </c>
      <c r="P2114" s="10">
        <v>10789.23</v>
      </c>
      <c r="Q2114" s="10">
        <v>0</v>
      </c>
      <c r="R2114" s="10">
        <v>0</v>
      </c>
      <c r="S2114" s="10">
        <v>0</v>
      </c>
      <c r="T2114" s="50">
        <f t="shared" si="111"/>
        <v>0</v>
      </c>
      <c r="U2114" s="50">
        <f t="shared" si="111"/>
        <v>0</v>
      </c>
      <c r="V2114" s="50">
        <f t="shared" si="111"/>
        <v>0</v>
      </c>
      <c r="W2114" s="50">
        <f t="shared" si="111"/>
        <v>0</v>
      </c>
      <c r="X2114" s="50">
        <f t="shared" si="111"/>
        <v>899.10249999999996</v>
      </c>
      <c r="Y2114" s="50">
        <f t="shared" si="109"/>
        <v>0</v>
      </c>
      <c r="Z2114" s="50">
        <f t="shared" si="109"/>
        <v>0</v>
      </c>
      <c r="AA2114" s="50">
        <f t="shared" si="109"/>
        <v>0</v>
      </c>
      <c r="AB2114" s="50">
        <f t="shared" si="108"/>
        <v>899.10249999999996</v>
      </c>
      <c r="AC2114" s="48" t="str">
        <f>VLOOKUP(ПРОДАЖИ!C:C,'ИЗ ОСНОВЫ НОМЕНКЛАТУР'!D:E,2,0)</f>
        <v>Ручки, крючки, опоры</v>
      </c>
      <c r="AD2114" s="48" t="str">
        <f>VLOOKUP(C:C,'ИЗ ОСНОВЫ НОМЕНКЛАТУР'!D:F,3,0)</f>
        <v>Пинго опоры</v>
      </c>
      <c r="AE2114" s="48" t="str">
        <f>VLOOKUP(C:C,'ИЗ ОСНОВЫ НОМЕНКЛАТУР'!D:H,5,0)</f>
        <v>C</v>
      </c>
    </row>
    <row r="2115" spans="1:31" ht="9.6" customHeight="1" x14ac:dyDescent="0.2">
      <c r="A2115" s="45" t="s">
        <v>2043</v>
      </c>
      <c r="B2115" s="11"/>
      <c r="C2115" s="11" t="s">
        <v>2114</v>
      </c>
      <c r="D2115" s="44">
        <v>0</v>
      </c>
      <c r="E2115" s="44">
        <v>0</v>
      </c>
      <c r="F2115" s="48">
        <v>0</v>
      </c>
      <c r="G2115" s="48">
        <v>0</v>
      </c>
      <c r="H2115" s="44">
        <v>1</v>
      </c>
      <c r="I2115" s="44">
        <v>43</v>
      </c>
      <c r="J2115" s="44">
        <v>0</v>
      </c>
      <c r="K2115" s="48">
        <v>0</v>
      </c>
      <c r="L2115" s="49">
        <v>0</v>
      </c>
      <c r="M2115" s="49">
        <v>0</v>
      </c>
      <c r="N2115" s="10">
        <v>0</v>
      </c>
      <c r="O2115" s="10">
        <v>0</v>
      </c>
      <c r="P2115" s="10">
        <v>232.47</v>
      </c>
      <c r="Q2115" s="10">
        <v>9996.15</v>
      </c>
      <c r="R2115" s="10">
        <v>0</v>
      </c>
      <c r="S2115" s="10">
        <v>0</v>
      </c>
      <c r="T2115" s="50">
        <f t="shared" si="111"/>
        <v>0</v>
      </c>
      <c r="U2115" s="50">
        <f t="shared" si="111"/>
        <v>0</v>
      </c>
      <c r="V2115" s="50">
        <f t="shared" si="111"/>
        <v>0</v>
      </c>
      <c r="W2115" s="50">
        <f t="shared" si="111"/>
        <v>0</v>
      </c>
      <c r="X2115" s="50">
        <f t="shared" si="111"/>
        <v>19.372499999999999</v>
      </c>
      <c r="Y2115" s="50">
        <f t="shared" si="109"/>
        <v>833.01249999999993</v>
      </c>
      <c r="Z2115" s="50">
        <f t="shared" si="109"/>
        <v>0</v>
      </c>
      <c r="AA2115" s="50">
        <f t="shared" si="109"/>
        <v>0</v>
      </c>
      <c r="AB2115" s="50">
        <f t="shared" si="108"/>
        <v>852.38499999999988</v>
      </c>
      <c r="AC2115" s="48" t="str">
        <f>VLOOKUP(ПРОДАЖИ!C:C,'ИЗ ОСНОВЫ НОМЕНКЛАТУР'!D:E,2,0)</f>
        <v>Ручки, крючки, опоры</v>
      </c>
      <c r="AD2115" s="48" t="str">
        <f>VLOOKUP(C:C,'ИЗ ОСНОВЫ НОМЕНКЛАТУР'!D:F,3,0)</f>
        <v>Пинго опоры</v>
      </c>
      <c r="AE2115" s="48" t="str">
        <f>VLOOKUP(C:C,'ИЗ ОСНОВЫ НОМЕНКЛАТУР'!D:H,5,0)</f>
        <v>C</v>
      </c>
    </row>
    <row r="2116" spans="1:31" ht="9.6" customHeight="1" x14ac:dyDescent="0.2">
      <c r="A2116" s="45" t="s">
        <v>2043</v>
      </c>
      <c r="B2116" s="11"/>
      <c r="C2116" s="11" t="s">
        <v>2115</v>
      </c>
      <c r="D2116" s="44">
        <v>0</v>
      </c>
      <c r="E2116" s="44">
        <v>0</v>
      </c>
      <c r="F2116" s="48">
        <v>0</v>
      </c>
      <c r="G2116" s="48">
        <v>0</v>
      </c>
      <c r="H2116" s="44">
        <v>1</v>
      </c>
      <c r="I2116" s="44">
        <v>27</v>
      </c>
      <c r="J2116" s="44">
        <v>0</v>
      </c>
      <c r="K2116" s="48">
        <v>0</v>
      </c>
      <c r="L2116" s="49">
        <v>0</v>
      </c>
      <c r="M2116" s="49">
        <v>0</v>
      </c>
      <c r="N2116" s="10">
        <v>0</v>
      </c>
      <c r="O2116" s="10">
        <v>0</v>
      </c>
      <c r="P2116" s="10">
        <v>357.2</v>
      </c>
      <c r="Q2116" s="10">
        <v>9644.24</v>
      </c>
      <c r="R2116" s="10">
        <v>0</v>
      </c>
      <c r="S2116" s="10">
        <v>0</v>
      </c>
      <c r="T2116" s="50">
        <f t="shared" si="111"/>
        <v>0</v>
      </c>
      <c r="U2116" s="50">
        <f t="shared" si="111"/>
        <v>0</v>
      </c>
      <c r="V2116" s="50">
        <f t="shared" si="111"/>
        <v>0</v>
      </c>
      <c r="W2116" s="50">
        <f t="shared" si="111"/>
        <v>0</v>
      </c>
      <c r="X2116" s="50">
        <f t="shared" si="111"/>
        <v>29.766666666666666</v>
      </c>
      <c r="Y2116" s="50">
        <f t="shared" si="109"/>
        <v>803.68666666666661</v>
      </c>
      <c r="Z2116" s="50">
        <f t="shared" si="109"/>
        <v>0</v>
      </c>
      <c r="AA2116" s="50">
        <f t="shared" si="109"/>
        <v>0</v>
      </c>
      <c r="AB2116" s="50">
        <f t="shared" ref="AB2116:AB2179" si="112">T2116+U2116+V2116+W2116+X2116+Y2116+Z2116+AA2116</f>
        <v>833.45333333333326</v>
      </c>
      <c r="AC2116" s="48" t="str">
        <f>VLOOKUP(ПРОДАЖИ!C:C,'ИЗ ОСНОВЫ НОМЕНКЛАТУР'!D:E,2,0)</f>
        <v>Ручки, крючки, опоры</v>
      </c>
      <c r="AD2116" s="48" t="str">
        <f>VLOOKUP(C:C,'ИЗ ОСНОВЫ НОМЕНКЛАТУР'!D:F,3,0)</f>
        <v>Пинго опоры</v>
      </c>
      <c r="AE2116" s="48" t="str">
        <f>VLOOKUP(C:C,'ИЗ ОСНОВЫ НОМЕНКЛАТУР'!D:H,5,0)</f>
        <v>C</v>
      </c>
    </row>
    <row r="2117" spans="1:31" ht="9.6" customHeight="1" x14ac:dyDescent="0.2">
      <c r="A2117" s="45" t="s">
        <v>2043</v>
      </c>
      <c r="B2117" s="11"/>
      <c r="C2117" s="11" t="s">
        <v>2116</v>
      </c>
      <c r="D2117" s="44">
        <v>0</v>
      </c>
      <c r="E2117" s="44">
        <v>0</v>
      </c>
      <c r="F2117" s="48">
        <v>0</v>
      </c>
      <c r="G2117" s="48">
        <v>0</v>
      </c>
      <c r="H2117" s="44">
        <v>3</v>
      </c>
      <c r="I2117" s="44">
        <v>25</v>
      </c>
      <c r="J2117" s="44">
        <v>0</v>
      </c>
      <c r="K2117" s="48">
        <v>0</v>
      </c>
      <c r="L2117" s="49">
        <v>0</v>
      </c>
      <c r="M2117" s="49">
        <v>0</v>
      </c>
      <c r="N2117" s="10">
        <v>0</v>
      </c>
      <c r="O2117" s="10">
        <v>0</v>
      </c>
      <c r="P2117" s="10">
        <v>824.07</v>
      </c>
      <c r="Q2117" s="10">
        <v>6867.19</v>
      </c>
      <c r="R2117" s="10">
        <v>0</v>
      </c>
      <c r="S2117" s="10">
        <v>0</v>
      </c>
      <c r="T2117" s="50">
        <f t="shared" si="111"/>
        <v>0</v>
      </c>
      <c r="U2117" s="50">
        <f t="shared" si="111"/>
        <v>0</v>
      </c>
      <c r="V2117" s="50">
        <f t="shared" si="111"/>
        <v>0</v>
      </c>
      <c r="W2117" s="50">
        <f t="shared" si="111"/>
        <v>0</v>
      </c>
      <c r="X2117" s="50">
        <f t="shared" si="111"/>
        <v>68.672499999999999</v>
      </c>
      <c r="Y2117" s="50">
        <f t="shared" si="109"/>
        <v>572.26583333333326</v>
      </c>
      <c r="Z2117" s="50">
        <f t="shared" si="109"/>
        <v>0</v>
      </c>
      <c r="AA2117" s="50">
        <f t="shared" si="109"/>
        <v>0</v>
      </c>
      <c r="AB2117" s="50">
        <f t="shared" si="112"/>
        <v>640.93833333333328</v>
      </c>
      <c r="AC2117" s="48" t="str">
        <f>VLOOKUP(ПРОДАЖИ!C:C,'ИЗ ОСНОВЫ НОМЕНКЛАТУР'!D:E,2,0)</f>
        <v>Ручки, крючки, опоры</v>
      </c>
      <c r="AD2117" s="48" t="str">
        <f>VLOOKUP(C:C,'ИЗ ОСНОВЫ НОМЕНКЛАТУР'!D:F,3,0)</f>
        <v>Пинго опоры</v>
      </c>
      <c r="AE2117" s="48" t="str">
        <f>VLOOKUP(C:C,'ИЗ ОСНОВЫ НОМЕНКЛАТУР'!D:H,5,0)</f>
        <v>C</v>
      </c>
    </row>
    <row r="2118" spans="1:31" ht="9.6" customHeight="1" x14ac:dyDescent="0.2">
      <c r="A2118" s="45" t="s">
        <v>2043</v>
      </c>
      <c r="B2118" s="11"/>
      <c r="C2118" s="11" t="s">
        <v>2117</v>
      </c>
      <c r="D2118" s="44">
        <v>0</v>
      </c>
      <c r="E2118" s="44">
        <v>0</v>
      </c>
      <c r="F2118" s="48">
        <v>0</v>
      </c>
      <c r="G2118" s="48">
        <v>0</v>
      </c>
      <c r="H2118" s="44">
        <v>2</v>
      </c>
      <c r="I2118" s="44">
        <v>26</v>
      </c>
      <c r="J2118" s="44">
        <v>0</v>
      </c>
      <c r="K2118" s="48">
        <v>0</v>
      </c>
      <c r="L2118" s="49">
        <v>0</v>
      </c>
      <c r="M2118" s="49">
        <v>0</v>
      </c>
      <c r="N2118" s="10">
        <v>0</v>
      </c>
      <c r="O2118" s="10">
        <v>0</v>
      </c>
      <c r="P2118" s="10">
        <v>526.32000000000005</v>
      </c>
      <c r="Q2118" s="10">
        <v>6842.04</v>
      </c>
      <c r="R2118" s="10">
        <v>0</v>
      </c>
      <c r="S2118" s="10">
        <v>0</v>
      </c>
      <c r="T2118" s="50">
        <f t="shared" si="111"/>
        <v>0</v>
      </c>
      <c r="U2118" s="50">
        <f t="shared" si="111"/>
        <v>0</v>
      </c>
      <c r="V2118" s="50">
        <f t="shared" si="111"/>
        <v>0</v>
      </c>
      <c r="W2118" s="50">
        <f t="shared" si="111"/>
        <v>0</v>
      </c>
      <c r="X2118" s="50">
        <f t="shared" si="111"/>
        <v>43.860000000000007</v>
      </c>
      <c r="Y2118" s="50">
        <f t="shared" si="111"/>
        <v>570.16999999999996</v>
      </c>
      <c r="Z2118" s="50">
        <f t="shared" si="111"/>
        <v>0</v>
      </c>
      <c r="AA2118" s="50">
        <f t="shared" si="111"/>
        <v>0</v>
      </c>
      <c r="AB2118" s="50">
        <f t="shared" si="112"/>
        <v>614.03</v>
      </c>
      <c r="AC2118" s="48" t="str">
        <f>VLOOKUP(ПРОДАЖИ!C:C,'ИЗ ОСНОВЫ НОМЕНКЛАТУР'!D:E,2,0)</f>
        <v>Ручки, крючки, опоры</v>
      </c>
      <c r="AD2118" s="48" t="str">
        <f>VLOOKUP(C:C,'ИЗ ОСНОВЫ НОМЕНКЛАТУР'!D:F,3,0)</f>
        <v>Пинго опоры</v>
      </c>
      <c r="AE2118" s="48" t="str">
        <f>VLOOKUP(C:C,'ИЗ ОСНОВЫ НОМЕНКЛАТУР'!D:H,5,0)</f>
        <v>C</v>
      </c>
    </row>
    <row r="2119" spans="1:31" ht="9.6" customHeight="1" x14ac:dyDescent="0.2">
      <c r="A2119" s="45" t="s">
        <v>2043</v>
      </c>
      <c r="B2119" s="11"/>
      <c r="C2119" s="11" t="s">
        <v>2118</v>
      </c>
      <c r="D2119" s="44">
        <v>0</v>
      </c>
      <c r="E2119" s="44">
        <v>0</v>
      </c>
      <c r="F2119" s="48">
        <v>0</v>
      </c>
      <c r="G2119" s="48">
        <v>0</v>
      </c>
      <c r="H2119" s="44">
        <v>0</v>
      </c>
      <c r="I2119" s="44">
        <v>0</v>
      </c>
      <c r="J2119" s="44">
        <v>72</v>
      </c>
      <c r="K2119" s="48">
        <v>0</v>
      </c>
      <c r="L2119" s="49">
        <v>0</v>
      </c>
      <c r="M2119" s="49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8528.4</v>
      </c>
      <c r="S2119" s="10">
        <v>0</v>
      </c>
      <c r="T2119" s="50">
        <f t="shared" si="111"/>
        <v>0</v>
      </c>
      <c r="U2119" s="50">
        <f t="shared" si="111"/>
        <v>0</v>
      </c>
      <c r="V2119" s="50">
        <f t="shared" si="111"/>
        <v>0</v>
      </c>
      <c r="W2119" s="50">
        <f t="shared" si="111"/>
        <v>0</v>
      </c>
      <c r="X2119" s="50">
        <f t="shared" si="111"/>
        <v>0</v>
      </c>
      <c r="Y2119" s="50">
        <f t="shared" si="111"/>
        <v>0</v>
      </c>
      <c r="Z2119" s="50">
        <f t="shared" si="111"/>
        <v>710.69999999999993</v>
      </c>
      <c r="AA2119" s="50">
        <f t="shared" si="111"/>
        <v>0</v>
      </c>
      <c r="AB2119" s="50">
        <f t="shared" si="112"/>
        <v>710.69999999999993</v>
      </c>
      <c r="AC2119" s="48" t="str">
        <f>VLOOKUP(ПРОДАЖИ!C:C,'ИЗ ОСНОВЫ НОМЕНКЛАТУР'!D:E,2,0)</f>
        <v>Ручки, крючки, опоры</v>
      </c>
      <c r="AD2119" s="48" t="str">
        <f>VLOOKUP(C:C,'ИЗ ОСНОВЫ НОМЕНКЛАТУР'!D:F,3,0)</f>
        <v>Пинго опоры</v>
      </c>
      <c r="AE2119" s="48" t="str">
        <f>VLOOKUP(C:C,'ИЗ ОСНОВЫ НОМЕНКЛАТУР'!D:H,5,0)</f>
        <v>C</v>
      </c>
    </row>
    <row r="2120" spans="1:31" ht="9.6" customHeight="1" x14ac:dyDescent="0.2">
      <c r="A2120" s="45" t="s">
        <v>2043</v>
      </c>
      <c r="B2120" s="11"/>
      <c r="C2120" s="11" t="s">
        <v>2119</v>
      </c>
      <c r="D2120" s="44">
        <v>0</v>
      </c>
      <c r="E2120" s="44">
        <v>0</v>
      </c>
      <c r="F2120" s="48">
        <v>0</v>
      </c>
      <c r="G2120" s="48">
        <v>0</v>
      </c>
      <c r="H2120" s="44">
        <v>7</v>
      </c>
      <c r="I2120" s="44">
        <v>20</v>
      </c>
      <c r="J2120" s="44">
        <v>0</v>
      </c>
      <c r="K2120" s="48">
        <v>0</v>
      </c>
      <c r="L2120" s="49">
        <v>0</v>
      </c>
      <c r="M2120" s="49">
        <v>0</v>
      </c>
      <c r="N2120" s="10">
        <v>0</v>
      </c>
      <c r="O2120" s="10">
        <v>0</v>
      </c>
      <c r="P2120" s="10">
        <v>1627.28</v>
      </c>
      <c r="Q2120" s="10">
        <v>4649.38</v>
      </c>
      <c r="R2120" s="10">
        <v>0</v>
      </c>
      <c r="S2120" s="10">
        <v>0</v>
      </c>
      <c r="T2120" s="50">
        <f t="shared" si="111"/>
        <v>0</v>
      </c>
      <c r="U2120" s="50">
        <f t="shared" si="111"/>
        <v>0</v>
      </c>
      <c r="V2120" s="50">
        <f t="shared" si="111"/>
        <v>0</v>
      </c>
      <c r="W2120" s="50">
        <f t="shared" si="111"/>
        <v>0</v>
      </c>
      <c r="X2120" s="50">
        <f t="shared" si="111"/>
        <v>135.60666666666665</v>
      </c>
      <c r="Y2120" s="50">
        <f t="shared" si="111"/>
        <v>387.44833333333332</v>
      </c>
      <c r="Z2120" s="50">
        <f t="shared" si="111"/>
        <v>0</v>
      </c>
      <c r="AA2120" s="50">
        <f t="shared" si="111"/>
        <v>0</v>
      </c>
      <c r="AB2120" s="50">
        <f t="shared" si="112"/>
        <v>523.05499999999995</v>
      </c>
      <c r="AC2120" s="48" t="str">
        <f>VLOOKUP(ПРОДАЖИ!C:C,'ИЗ ОСНОВЫ НОМЕНКЛАТУР'!D:E,2,0)</f>
        <v>Ручки, крючки, опоры</v>
      </c>
      <c r="AD2120" s="48" t="str">
        <f>VLOOKUP(C:C,'ИЗ ОСНОВЫ НОМЕНКЛАТУР'!D:F,3,0)</f>
        <v>Пинго опоры</v>
      </c>
      <c r="AE2120" s="48" t="str">
        <f>VLOOKUP(C:C,'ИЗ ОСНОВЫ НОМЕНКЛАТУР'!D:H,5,0)</f>
        <v>C</v>
      </c>
    </row>
    <row r="2121" spans="1:31" ht="9.6" customHeight="1" x14ac:dyDescent="0.2">
      <c r="A2121" s="45" t="s">
        <v>2043</v>
      </c>
      <c r="B2121" s="11"/>
      <c r="C2121" s="11" t="s">
        <v>2120</v>
      </c>
      <c r="D2121" s="44">
        <v>0</v>
      </c>
      <c r="E2121" s="44">
        <v>0</v>
      </c>
      <c r="F2121" s="48">
        <v>0</v>
      </c>
      <c r="G2121" s="48">
        <v>0</v>
      </c>
      <c r="H2121" s="44">
        <v>0</v>
      </c>
      <c r="I2121" s="44">
        <v>19</v>
      </c>
      <c r="J2121" s="44">
        <v>0</v>
      </c>
      <c r="K2121" s="48">
        <v>0</v>
      </c>
      <c r="L2121" s="49">
        <v>0</v>
      </c>
      <c r="M2121" s="49">
        <v>0</v>
      </c>
      <c r="N2121" s="10">
        <v>0</v>
      </c>
      <c r="O2121" s="10">
        <v>0</v>
      </c>
      <c r="P2121" s="10">
        <v>0</v>
      </c>
      <c r="Q2121" s="10">
        <v>6786.7</v>
      </c>
      <c r="R2121" s="10">
        <v>0</v>
      </c>
      <c r="S2121" s="10">
        <v>0</v>
      </c>
      <c r="T2121" s="50">
        <f t="shared" si="111"/>
        <v>0</v>
      </c>
      <c r="U2121" s="50">
        <f t="shared" si="111"/>
        <v>0</v>
      </c>
      <c r="V2121" s="50">
        <f t="shared" si="111"/>
        <v>0</v>
      </c>
      <c r="W2121" s="50">
        <f t="shared" si="111"/>
        <v>0</v>
      </c>
      <c r="X2121" s="50">
        <f t="shared" si="111"/>
        <v>0</v>
      </c>
      <c r="Y2121" s="50">
        <f t="shared" si="111"/>
        <v>565.55833333333328</v>
      </c>
      <c r="Z2121" s="50">
        <f t="shared" si="111"/>
        <v>0</v>
      </c>
      <c r="AA2121" s="50">
        <f t="shared" si="111"/>
        <v>0</v>
      </c>
      <c r="AB2121" s="50">
        <f t="shared" si="112"/>
        <v>565.55833333333328</v>
      </c>
      <c r="AC2121" s="48" t="str">
        <f>VLOOKUP(ПРОДАЖИ!C:C,'ИЗ ОСНОВЫ НОМЕНКЛАТУР'!D:E,2,0)</f>
        <v>Ручки, крючки, опоры</v>
      </c>
      <c r="AD2121" s="48" t="str">
        <f>VLOOKUP(C:C,'ИЗ ОСНОВЫ НОМЕНКЛАТУР'!D:F,3,0)</f>
        <v>Пинго опоры</v>
      </c>
      <c r="AE2121" s="48" t="str">
        <f>VLOOKUP(C:C,'ИЗ ОСНОВЫ НОМЕНКЛАТУР'!D:H,5,0)</f>
        <v>C</v>
      </c>
    </row>
    <row r="2122" spans="1:31" ht="9.6" customHeight="1" x14ac:dyDescent="0.2">
      <c r="A2122" s="45" t="s">
        <v>2043</v>
      </c>
      <c r="B2122" s="11"/>
      <c r="C2122" s="11" t="s">
        <v>2121</v>
      </c>
      <c r="D2122" s="44">
        <v>0</v>
      </c>
      <c r="E2122" s="44">
        <v>0</v>
      </c>
      <c r="F2122" s="48">
        <v>0</v>
      </c>
      <c r="G2122" s="48">
        <v>0</v>
      </c>
      <c r="H2122" s="44">
        <v>6</v>
      </c>
      <c r="I2122" s="44">
        <v>20</v>
      </c>
      <c r="J2122" s="44">
        <v>0</v>
      </c>
      <c r="K2122" s="48">
        <v>0</v>
      </c>
      <c r="L2122" s="49">
        <v>0</v>
      </c>
      <c r="M2122" s="49">
        <v>0</v>
      </c>
      <c r="N2122" s="10">
        <v>0</v>
      </c>
      <c r="O2122" s="10">
        <v>0</v>
      </c>
      <c r="P2122" s="10">
        <v>1394.81</v>
      </c>
      <c r="Q2122" s="10">
        <v>4649.37</v>
      </c>
      <c r="R2122" s="10">
        <v>0</v>
      </c>
      <c r="S2122" s="10">
        <v>0</v>
      </c>
      <c r="T2122" s="50">
        <f t="shared" si="111"/>
        <v>0</v>
      </c>
      <c r="U2122" s="50">
        <f t="shared" si="111"/>
        <v>0</v>
      </c>
      <c r="V2122" s="50">
        <f t="shared" si="111"/>
        <v>0</v>
      </c>
      <c r="W2122" s="50">
        <f t="shared" si="111"/>
        <v>0</v>
      </c>
      <c r="X2122" s="50">
        <f t="shared" si="111"/>
        <v>116.23416666666667</v>
      </c>
      <c r="Y2122" s="50">
        <f t="shared" si="111"/>
        <v>387.44749999999999</v>
      </c>
      <c r="Z2122" s="50">
        <f t="shared" si="111"/>
        <v>0</v>
      </c>
      <c r="AA2122" s="50">
        <f t="shared" si="111"/>
        <v>0</v>
      </c>
      <c r="AB2122" s="50">
        <f t="shared" si="112"/>
        <v>503.68166666666667</v>
      </c>
      <c r="AC2122" s="48" t="str">
        <f>VLOOKUP(ПРОДАЖИ!C:C,'ИЗ ОСНОВЫ НОМЕНКЛАТУР'!D:E,2,0)</f>
        <v>Ручки, крючки, опоры</v>
      </c>
      <c r="AD2122" s="48" t="str">
        <f>VLOOKUP(C:C,'ИЗ ОСНОВЫ НОМЕНКЛАТУР'!D:F,3,0)</f>
        <v>Пинго опоры</v>
      </c>
      <c r="AE2122" s="48" t="str">
        <f>VLOOKUP(C:C,'ИЗ ОСНОВЫ НОМЕНКЛАТУР'!D:H,5,0)</f>
        <v>C</v>
      </c>
    </row>
    <row r="2123" spans="1:31" ht="9.6" customHeight="1" x14ac:dyDescent="0.2">
      <c r="A2123" s="45" t="s">
        <v>2043</v>
      </c>
      <c r="B2123" s="11"/>
      <c r="C2123" s="11" t="s">
        <v>2122</v>
      </c>
      <c r="D2123" s="44">
        <v>0</v>
      </c>
      <c r="E2123" s="44">
        <v>0</v>
      </c>
      <c r="F2123" s="48">
        <v>0</v>
      </c>
      <c r="G2123" s="48">
        <v>0</v>
      </c>
      <c r="H2123" s="44">
        <v>6</v>
      </c>
      <c r="I2123" s="44">
        <v>13</v>
      </c>
      <c r="J2123" s="44">
        <v>0</v>
      </c>
      <c r="K2123" s="48">
        <v>0</v>
      </c>
      <c r="L2123" s="49">
        <v>0</v>
      </c>
      <c r="M2123" s="49">
        <v>0</v>
      </c>
      <c r="N2123" s="10">
        <v>0</v>
      </c>
      <c r="O2123" s="10">
        <v>0</v>
      </c>
      <c r="P2123" s="10">
        <v>1832.83</v>
      </c>
      <c r="Q2123" s="10">
        <v>3971.12</v>
      </c>
      <c r="R2123" s="10">
        <v>0</v>
      </c>
      <c r="S2123" s="10">
        <v>0</v>
      </c>
      <c r="T2123" s="50">
        <f t="shared" si="111"/>
        <v>0</v>
      </c>
      <c r="U2123" s="50">
        <f t="shared" si="111"/>
        <v>0</v>
      </c>
      <c r="V2123" s="50">
        <f t="shared" si="111"/>
        <v>0</v>
      </c>
      <c r="W2123" s="50">
        <f t="shared" si="111"/>
        <v>0</v>
      </c>
      <c r="X2123" s="50">
        <f t="shared" si="111"/>
        <v>152.73583333333332</v>
      </c>
      <c r="Y2123" s="50">
        <f t="shared" si="111"/>
        <v>330.92666666666668</v>
      </c>
      <c r="Z2123" s="50">
        <f t="shared" si="111"/>
        <v>0</v>
      </c>
      <c r="AA2123" s="50">
        <f t="shared" si="111"/>
        <v>0</v>
      </c>
      <c r="AB2123" s="50">
        <f t="shared" si="112"/>
        <v>483.66250000000002</v>
      </c>
      <c r="AC2123" s="48" t="str">
        <f>VLOOKUP(ПРОДАЖИ!C:C,'ИЗ ОСНОВЫ НОМЕНКЛАТУР'!D:E,2,0)</f>
        <v>Ручки, крючки, опоры</v>
      </c>
      <c r="AD2123" s="48" t="str">
        <f>VLOOKUP(C:C,'ИЗ ОСНОВЫ НОМЕНКЛАТУР'!D:F,3,0)</f>
        <v>Пинго опоры</v>
      </c>
      <c r="AE2123" s="48" t="str">
        <f>VLOOKUP(C:C,'ИЗ ОСНОВЫ НОМЕНКЛАТУР'!D:H,5,0)</f>
        <v>C</v>
      </c>
    </row>
    <row r="2124" spans="1:31" ht="9.6" customHeight="1" x14ac:dyDescent="0.2">
      <c r="A2124" s="45" t="s">
        <v>2043</v>
      </c>
      <c r="B2124" s="11"/>
      <c r="C2124" s="11" t="s">
        <v>2123</v>
      </c>
      <c r="D2124" s="44">
        <v>0</v>
      </c>
      <c r="E2124" s="44">
        <v>0</v>
      </c>
      <c r="F2124" s="48">
        <v>0</v>
      </c>
      <c r="G2124" s="48">
        <v>0</v>
      </c>
      <c r="H2124" s="44">
        <v>1</v>
      </c>
      <c r="I2124" s="44">
        <v>35</v>
      </c>
      <c r="J2124" s="44">
        <v>0</v>
      </c>
      <c r="K2124" s="48">
        <v>0</v>
      </c>
      <c r="L2124" s="49">
        <v>0</v>
      </c>
      <c r="M2124" s="49">
        <v>0</v>
      </c>
      <c r="N2124" s="10">
        <v>0</v>
      </c>
      <c r="O2124" s="10">
        <v>0</v>
      </c>
      <c r="P2124" s="10">
        <v>227.16</v>
      </c>
      <c r="Q2124" s="10">
        <v>7950.64</v>
      </c>
      <c r="R2124" s="10">
        <v>0</v>
      </c>
      <c r="S2124" s="10">
        <v>0</v>
      </c>
      <c r="T2124" s="50">
        <f t="shared" si="111"/>
        <v>0</v>
      </c>
      <c r="U2124" s="50">
        <f t="shared" si="111"/>
        <v>0</v>
      </c>
      <c r="V2124" s="50">
        <f t="shared" si="111"/>
        <v>0</v>
      </c>
      <c r="W2124" s="50">
        <f t="shared" si="111"/>
        <v>0</v>
      </c>
      <c r="X2124" s="50">
        <f t="shared" si="111"/>
        <v>18.93</v>
      </c>
      <c r="Y2124" s="50">
        <f t="shared" si="111"/>
        <v>662.5533333333334</v>
      </c>
      <c r="Z2124" s="50">
        <f t="shared" si="111"/>
        <v>0</v>
      </c>
      <c r="AA2124" s="50">
        <f t="shared" si="111"/>
        <v>0</v>
      </c>
      <c r="AB2124" s="50">
        <f t="shared" si="112"/>
        <v>681.48333333333335</v>
      </c>
      <c r="AC2124" s="48" t="str">
        <f>VLOOKUP(ПРОДАЖИ!C:C,'ИЗ ОСНОВЫ НОМЕНКЛАТУР'!D:E,2,0)</f>
        <v>Ручки, крючки, опоры</v>
      </c>
      <c r="AD2124" s="48" t="str">
        <f>VLOOKUP(C:C,'ИЗ ОСНОВЫ НОМЕНКЛАТУР'!D:F,3,0)</f>
        <v>Пинго опоры</v>
      </c>
      <c r="AE2124" s="48" t="str">
        <f>VLOOKUP(C:C,'ИЗ ОСНОВЫ НОМЕНКЛАТУР'!D:H,5,0)</f>
        <v>C</v>
      </c>
    </row>
    <row r="2125" spans="1:31" ht="9.6" customHeight="1" x14ac:dyDescent="0.2">
      <c r="A2125" s="45" t="s">
        <v>2043</v>
      </c>
      <c r="B2125" s="11"/>
      <c r="C2125" s="11" t="s">
        <v>2124</v>
      </c>
      <c r="D2125" s="44">
        <v>0</v>
      </c>
      <c r="E2125" s="44">
        <v>0</v>
      </c>
      <c r="F2125" s="48">
        <v>0</v>
      </c>
      <c r="G2125" s="48">
        <v>0</v>
      </c>
      <c r="H2125" s="44">
        <v>8</v>
      </c>
      <c r="I2125" s="44">
        <v>16</v>
      </c>
      <c r="J2125" s="44">
        <v>0</v>
      </c>
      <c r="K2125" s="48">
        <v>0</v>
      </c>
      <c r="L2125" s="49">
        <v>0</v>
      </c>
      <c r="M2125" s="49">
        <v>0</v>
      </c>
      <c r="N2125" s="10">
        <v>0</v>
      </c>
      <c r="O2125" s="10">
        <v>0</v>
      </c>
      <c r="P2125" s="10">
        <v>1660.18</v>
      </c>
      <c r="Q2125" s="10">
        <v>3320.37</v>
      </c>
      <c r="R2125" s="10">
        <v>0</v>
      </c>
      <c r="S2125" s="10">
        <v>0</v>
      </c>
      <c r="T2125" s="50">
        <f t="shared" si="111"/>
        <v>0</v>
      </c>
      <c r="U2125" s="50">
        <f t="shared" si="111"/>
        <v>0</v>
      </c>
      <c r="V2125" s="50">
        <f t="shared" si="111"/>
        <v>0</v>
      </c>
      <c r="W2125" s="50">
        <f t="shared" si="111"/>
        <v>0</v>
      </c>
      <c r="X2125" s="50">
        <f t="shared" si="111"/>
        <v>138.34833333333333</v>
      </c>
      <c r="Y2125" s="50">
        <f t="shared" si="111"/>
        <v>276.69749999999999</v>
      </c>
      <c r="Z2125" s="50">
        <f t="shared" si="111"/>
        <v>0</v>
      </c>
      <c r="AA2125" s="50">
        <f t="shared" si="111"/>
        <v>0</v>
      </c>
      <c r="AB2125" s="50">
        <f t="shared" si="112"/>
        <v>415.04583333333335</v>
      </c>
      <c r="AC2125" s="48" t="str">
        <f>VLOOKUP(ПРОДАЖИ!C:C,'ИЗ ОСНОВЫ НОМЕНКЛАТУР'!D:E,2,0)</f>
        <v>Ручки, крючки, опоры</v>
      </c>
      <c r="AD2125" s="48" t="str">
        <f>VLOOKUP(C:C,'ИЗ ОСНОВЫ НОМЕНКЛАТУР'!D:F,3,0)</f>
        <v>Пинго опоры</v>
      </c>
      <c r="AE2125" s="48" t="str">
        <f>VLOOKUP(C:C,'ИЗ ОСНОВЫ НОМЕНКЛАТУР'!D:H,5,0)</f>
        <v>C</v>
      </c>
    </row>
    <row r="2126" spans="1:31" ht="9.6" customHeight="1" x14ac:dyDescent="0.2">
      <c r="A2126" s="45" t="s">
        <v>2043</v>
      </c>
      <c r="B2126" s="11"/>
      <c r="C2126" s="11" t="s">
        <v>2125</v>
      </c>
      <c r="D2126" s="44">
        <v>0</v>
      </c>
      <c r="E2126" s="44">
        <v>0</v>
      </c>
      <c r="F2126" s="48">
        <v>0</v>
      </c>
      <c r="G2126" s="48">
        <v>0</v>
      </c>
      <c r="H2126" s="44">
        <v>27</v>
      </c>
      <c r="I2126" s="44">
        <v>200</v>
      </c>
      <c r="J2126" s="44">
        <v>0</v>
      </c>
      <c r="K2126" s="48">
        <v>0</v>
      </c>
      <c r="L2126" s="49">
        <v>0</v>
      </c>
      <c r="M2126" s="49">
        <v>0</v>
      </c>
      <c r="N2126" s="10">
        <v>0</v>
      </c>
      <c r="O2126" s="10">
        <v>0</v>
      </c>
      <c r="P2126" s="10">
        <v>810</v>
      </c>
      <c r="Q2126" s="10">
        <v>6000</v>
      </c>
      <c r="R2126" s="10">
        <v>0</v>
      </c>
      <c r="S2126" s="10">
        <v>0</v>
      </c>
      <c r="T2126" s="50">
        <f t="shared" si="111"/>
        <v>0</v>
      </c>
      <c r="U2126" s="50">
        <f t="shared" si="111"/>
        <v>0</v>
      </c>
      <c r="V2126" s="50">
        <f t="shared" si="111"/>
        <v>0</v>
      </c>
      <c r="W2126" s="50">
        <f t="shared" si="111"/>
        <v>0</v>
      </c>
      <c r="X2126" s="50">
        <f t="shared" si="111"/>
        <v>67.5</v>
      </c>
      <c r="Y2126" s="50">
        <f t="shared" si="111"/>
        <v>500</v>
      </c>
      <c r="Z2126" s="50">
        <f t="shared" si="111"/>
        <v>0</v>
      </c>
      <c r="AA2126" s="50">
        <f t="shared" si="111"/>
        <v>0</v>
      </c>
      <c r="AB2126" s="50">
        <f t="shared" si="112"/>
        <v>567.5</v>
      </c>
      <c r="AC2126" s="48" t="str">
        <f>VLOOKUP(ПРОДАЖИ!C:C,'ИЗ ОСНОВЫ НОМЕНКЛАТУР'!D:E,2,0)</f>
        <v>Ручки, крючки, опоры</v>
      </c>
      <c r="AD2126" s="48" t="str">
        <f>VLOOKUP(C:C,'ИЗ ОСНОВЫ НОМЕНКЛАТУР'!D:F,3,0)</f>
        <v>Пинго опоры</v>
      </c>
      <c r="AE2126" s="48" t="str">
        <f>VLOOKUP(C:C,'ИЗ ОСНОВЫ НОМЕНКЛАТУР'!D:H,5,0)</f>
        <v>C</v>
      </c>
    </row>
    <row r="2127" spans="1:31" ht="9.6" customHeight="1" x14ac:dyDescent="0.2">
      <c r="A2127" s="45" t="s">
        <v>2043</v>
      </c>
      <c r="B2127" s="11"/>
      <c r="C2127" s="11" t="s">
        <v>2126</v>
      </c>
      <c r="D2127" s="44">
        <v>0</v>
      </c>
      <c r="E2127" s="44">
        <v>0</v>
      </c>
      <c r="F2127" s="48">
        <v>0</v>
      </c>
      <c r="G2127" s="48">
        <v>0</v>
      </c>
      <c r="H2127" s="44">
        <v>0</v>
      </c>
      <c r="I2127" s="44">
        <v>14</v>
      </c>
      <c r="J2127" s="44">
        <v>0</v>
      </c>
      <c r="K2127" s="48">
        <v>0</v>
      </c>
      <c r="L2127" s="49">
        <v>0</v>
      </c>
      <c r="M2127" s="49">
        <v>0</v>
      </c>
      <c r="N2127" s="10">
        <v>0</v>
      </c>
      <c r="O2127" s="10">
        <v>0</v>
      </c>
      <c r="P2127" s="10">
        <v>0</v>
      </c>
      <c r="Q2127" s="10">
        <v>4276.59</v>
      </c>
      <c r="R2127" s="10">
        <v>0</v>
      </c>
      <c r="S2127" s="10">
        <v>0</v>
      </c>
      <c r="T2127" s="50">
        <f t="shared" si="111"/>
        <v>0</v>
      </c>
      <c r="U2127" s="50">
        <f t="shared" si="111"/>
        <v>0</v>
      </c>
      <c r="V2127" s="50">
        <f t="shared" si="111"/>
        <v>0</v>
      </c>
      <c r="W2127" s="50">
        <f t="shared" si="111"/>
        <v>0</v>
      </c>
      <c r="X2127" s="50">
        <f t="shared" si="111"/>
        <v>0</v>
      </c>
      <c r="Y2127" s="50">
        <f t="shared" si="111"/>
        <v>356.38249999999999</v>
      </c>
      <c r="Z2127" s="50">
        <f t="shared" si="111"/>
        <v>0</v>
      </c>
      <c r="AA2127" s="50">
        <f t="shared" si="111"/>
        <v>0</v>
      </c>
      <c r="AB2127" s="50">
        <f t="shared" si="112"/>
        <v>356.38249999999999</v>
      </c>
      <c r="AC2127" s="48" t="str">
        <f>VLOOKUP(ПРОДАЖИ!C:C,'ИЗ ОСНОВЫ НОМЕНКЛАТУР'!D:E,2,0)</f>
        <v>Ручки, крючки, опоры</v>
      </c>
      <c r="AD2127" s="48" t="str">
        <f>VLOOKUP(C:C,'ИЗ ОСНОВЫ НОМЕНКЛАТУР'!D:F,3,0)</f>
        <v>Пинго опоры</v>
      </c>
      <c r="AE2127" s="48" t="str">
        <f>VLOOKUP(C:C,'ИЗ ОСНОВЫ НОМЕНКЛАТУР'!D:H,5,0)</f>
        <v>C</v>
      </c>
    </row>
    <row r="2128" spans="1:31" ht="9.6" customHeight="1" x14ac:dyDescent="0.2">
      <c r="A2128" s="45" t="s">
        <v>2043</v>
      </c>
      <c r="B2128" s="11"/>
      <c r="C2128" s="11" t="s">
        <v>2127</v>
      </c>
      <c r="D2128" s="44">
        <v>0</v>
      </c>
      <c r="E2128" s="44">
        <v>0</v>
      </c>
      <c r="F2128" s="48">
        <v>0</v>
      </c>
      <c r="G2128" s="48">
        <v>0</v>
      </c>
      <c r="H2128" s="44">
        <v>6</v>
      </c>
      <c r="I2128" s="44">
        <v>5</v>
      </c>
      <c r="J2128" s="44">
        <v>0</v>
      </c>
      <c r="K2128" s="48">
        <v>0</v>
      </c>
      <c r="L2128" s="49">
        <v>0</v>
      </c>
      <c r="M2128" s="49">
        <v>0</v>
      </c>
      <c r="N2128" s="10">
        <v>0</v>
      </c>
      <c r="O2128" s="10">
        <v>0</v>
      </c>
      <c r="P2128" s="10">
        <v>1832.83</v>
      </c>
      <c r="Q2128" s="10">
        <v>1527.35</v>
      </c>
      <c r="R2128" s="10">
        <v>0</v>
      </c>
      <c r="S2128" s="10">
        <v>0</v>
      </c>
      <c r="T2128" s="50">
        <f t="shared" si="111"/>
        <v>0</v>
      </c>
      <c r="U2128" s="50">
        <f t="shared" si="111"/>
        <v>0</v>
      </c>
      <c r="V2128" s="50">
        <f t="shared" si="111"/>
        <v>0</v>
      </c>
      <c r="W2128" s="50">
        <f t="shared" si="111"/>
        <v>0</v>
      </c>
      <c r="X2128" s="50">
        <f t="shared" si="111"/>
        <v>152.73583333333332</v>
      </c>
      <c r="Y2128" s="50">
        <f t="shared" si="111"/>
        <v>127.27916666666665</v>
      </c>
      <c r="Z2128" s="50">
        <f t="shared" si="111"/>
        <v>0</v>
      </c>
      <c r="AA2128" s="50">
        <f t="shared" si="111"/>
        <v>0</v>
      </c>
      <c r="AB2128" s="50">
        <f t="shared" si="112"/>
        <v>280.01499999999999</v>
      </c>
      <c r="AC2128" s="48" t="str">
        <f>VLOOKUP(ПРОДАЖИ!C:C,'ИЗ ОСНОВЫ НОМЕНКЛАТУР'!D:E,2,0)</f>
        <v>Ручки, крючки, опоры</v>
      </c>
      <c r="AD2128" s="48" t="str">
        <f>VLOOKUP(C:C,'ИЗ ОСНОВЫ НОМЕНКЛАТУР'!D:F,3,0)</f>
        <v>Пинго опоры</v>
      </c>
      <c r="AE2128" s="48" t="str">
        <f>VLOOKUP(C:C,'ИЗ ОСНОВЫ НОМЕНКЛАТУР'!D:H,5,0)</f>
        <v>C</v>
      </c>
    </row>
    <row r="2129" spans="1:31" ht="9.6" customHeight="1" x14ac:dyDescent="0.2">
      <c r="A2129" s="45" t="s">
        <v>2043</v>
      </c>
      <c r="B2129" s="11"/>
      <c r="C2129" s="11" t="s">
        <v>2128</v>
      </c>
      <c r="D2129" s="44">
        <v>0</v>
      </c>
      <c r="E2129" s="44">
        <v>0</v>
      </c>
      <c r="F2129" s="48">
        <v>0</v>
      </c>
      <c r="G2129" s="48">
        <v>0</v>
      </c>
      <c r="H2129" s="44">
        <v>5</v>
      </c>
      <c r="I2129" s="44">
        <v>15</v>
      </c>
      <c r="J2129" s="44">
        <v>0</v>
      </c>
      <c r="K2129" s="48">
        <v>0</v>
      </c>
      <c r="L2129" s="49">
        <v>0</v>
      </c>
      <c r="M2129" s="49">
        <v>0</v>
      </c>
      <c r="N2129" s="10">
        <v>0</v>
      </c>
      <c r="O2129" s="10">
        <v>0</v>
      </c>
      <c r="P2129" s="10">
        <v>656.91</v>
      </c>
      <c r="Q2129" s="10">
        <v>1970.77</v>
      </c>
      <c r="R2129" s="10">
        <v>0</v>
      </c>
      <c r="S2129" s="10">
        <v>0</v>
      </c>
      <c r="T2129" s="50">
        <f t="shared" si="111"/>
        <v>0</v>
      </c>
      <c r="U2129" s="50">
        <f t="shared" si="111"/>
        <v>0</v>
      </c>
      <c r="V2129" s="50">
        <f t="shared" si="111"/>
        <v>0</v>
      </c>
      <c r="W2129" s="50">
        <f t="shared" si="111"/>
        <v>0</v>
      </c>
      <c r="X2129" s="50">
        <f t="shared" si="111"/>
        <v>54.7425</v>
      </c>
      <c r="Y2129" s="50">
        <f t="shared" si="111"/>
        <v>164.23083333333332</v>
      </c>
      <c r="Z2129" s="50">
        <f t="shared" si="111"/>
        <v>0</v>
      </c>
      <c r="AA2129" s="50">
        <f t="shared" si="111"/>
        <v>0</v>
      </c>
      <c r="AB2129" s="50">
        <f t="shared" si="112"/>
        <v>218.97333333333333</v>
      </c>
      <c r="AC2129" s="48" t="str">
        <f>VLOOKUP(ПРОДАЖИ!C:C,'ИЗ ОСНОВЫ НОМЕНКЛАТУР'!D:E,2,0)</f>
        <v>Ручки, крючки, опоры</v>
      </c>
      <c r="AD2129" s="48" t="str">
        <f>VLOOKUP(C:C,'ИЗ ОСНОВЫ НОМЕНКЛАТУР'!D:F,3,0)</f>
        <v>Пинго опоры</v>
      </c>
      <c r="AE2129" s="48" t="str">
        <f>VLOOKUP(C:C,'ИЗ ОСНОВЫ НОМЕНКЛАТУР'!D:H,5,0)</f>
        <v>C</v>
      </c>
    </row>
    <row r="2130" spans="1:31" ht="9.6" customHeight="1" x14ac:dyDescent="0.2">
      <c r="A2130" s="45" t="s">
        <v>2043</v>
      </c>
      <c r="B2130" s="11"/>
      <c r="C2130" s="11" t="s">
        <v>2129</v>
      </c>
      <c r="D2130" s="44">
        <v>37</v>
      </c>
      <c r="E2130" s="44">
        <v>0</v>
      </c>
      <c r="F2130" s="48">
        <v>0</v>
      </c>
      <c r="G2130" s="48">
        <v>0</v>
      </c>
      <c r="H2130" s="44">
        <v>0</v>
      </c>
      <c r="I2130" s="44">
        <v>0</v>
      </c>
      <c r="J2130" s="44">
        <v>2</v>
      </c>
      <c r="K2130" s="48">
        <v>0</v>
      </c>
      <c r="L2130" s="49">
        <v>5712.02</v>
      </c>
      <c r="M2130" s="49">
        <v>0</v>
      </c>
      <c r="N2130" s="10">
        <v>0</v>
      </c>
      <c r="O2130" s="10">
        <v>0</v>
      </c>
      <c r="P2130" s="10">
        <v>0</v>
      </c>
      <c r="Q2130" s="10">
        <v>0</v>
      </c>
      <c r="R2130" s="10">
        <v>286.2</v>
      </c>
      <c r="S2130" s="10">
        <v>0</v>
      </c>
      <c r="T2130" s="50">
        <f t="shared" si="111"/>
        <v>476.00166666666672</v>
      </c>
      <c r="U2130" s="50">
        <f t="shared" si="111"/>
        <v>0</v>
      </c>
      <c r="V2130" s="50">
        <f t="shared" si="111"/>
        <v>0</v>
      </c>
      <c r="W2130" s="50">
        <f t="shared" si="111"/>
        <v>0</v>
      </c>
      <c r="X2130" s="50">
        <f t="shared" si="111"/>
        <v>0</v>
      </c>
      <c r="Y2130" s="50">
        <f t="shared" si="111"/>
        <v>0</v>
      </c>
      <c r="Z2130" s="50">
        <f t="shared" si="111"/>
        <v>23.849999999999998</v>
      </c>
      <c r="AA2130" s="50">
        <f t="shared" si="111"/>
        <v>0</v>
      </c>
      <c r="AB2130" s="50">
        <f t="shared" si="112"/>
        <v>499.85166666666674</v>
      </c>
      <c r="AC2130" s="48" t="str">
        <f>VLOOKUP(ПРОДАЖИ!C:C,'ИЗ ОСНОВЫ НОМЕНКЛАТУР'!D:E,2,0)</f>
        <v>Ручки, крючки, опоры</v>
      </c>
      <c r="AD2130" s="48" t="str">
        <f>VLOOKUP(C:C,'ИЗ ОСНОВЫ НОМЕНКЛАТУР'!D:F,3,0)</f>
        <v>Пинго опоры</v>
      </c>
      <c r="AE2130" s="48" t="str">
        <f>VLOOKUP(C:C,'ИЗ ОСНОВЫ НОМЕНКЛАТУР'!D:H,5,0)</f>
        <v>C</v>
      </c>
    </row>
    <row r="2131" spans="1:31" ht="9.6" customHeight="1" x14ac:dyDescent="0.2">
      <c r="A2131" s="45" t="s">
        <v>2043</v>
      </c>
      <c r="B2131" s="11"/>
      <c r="C2131" s="11" t="s">
        <v>2130</v>
      </c>
      <c r="D2131" s="44">
        <v>0</v>
      </c>
      <c r="E2131" s="44">
        <v>0</v>
      </c>
      <c r="F2131" s="48">
        <v>0</v>
      </c>
      <c r="G2131" s="48">
        <v>0</v>
      </c>
      <c r="H2131" s="44">
        <v>9</v>
      </c>
      <c r="I2131" s="44">
        <v>0</v>
      </c>
      <c r="J2131" s="44">
        <v>0</v>
      </c>
      <c r="K2131" s="48">
        <v>0</v>
      </c>
      <c r="L2131" s="49">
        <v>0</v>
      </c>
      <c r="M2131" s="49">
        <v>0</v>
      </c>
      <c r="N2131" s="10">
        <v>0</v>
      </c>
      <c r="O2131" s="10">
        <v>0</v>
      </c>
      <c r="P2131" s="10">
        <v>2472.1799999999998</v>
      </c>
      <c r="Q2131" s="10">
        <v>0</v>
      </c>
      <c r="R2131" s="10">
        <v>0</v>
      </c>
      <c r="S2131" s="10">
        <v>0</v>
      </c>
      <c r="T2131" s="50">
        <f t="shared" si="111"/>
        <v>0</v>
      </c>
      <c r="U2131" s="50">
        <f t="shared" si="111"/>
        <v>0</v>
      </c>
      <c r="V2131" s="50">
        <f t="shared" si="111"/>
        <v>0</v>
      </c>
      <c r="W2131" s="50">
        <f t="shared" si="111"/>
        <v>0</v>
      </c>
      <c r="X2131" s="50">
        <f t="shared" si="111"/>
        <v>206.01499999999999</v>
      </c>
      <c r="Y2131" s="50">
        <f t="shared" si="111"/>
        <v>0</v>
      </c>
      <c r="Z2131" s="50">
        <f t="shared" si="111"/>
        <v>0</v>
      </c>
      <c r="AA2131" s="50">
        <f t="shared" si="111"/>
        <v>0</v>
      </c>
      <c r="AB2131" s="50">
        <f t="shared" si="112"/>
        <v>206.01499999999999</v>
      </c>
      <c r="AC2131" s="48" t="str">
        <f>VLOOKUP(ПРОДАЖИ!C:C,'ИЗ ОСНОВЫ НОМЕНКЛАТУР'!D:E,2,0)</f>
        <v>Ручки, крючки, опоры</v>
      </c>
      <c r="AD2131" s="48" t="str">
        <f>VLOOKUP(C:C,'ИЗ ОСНОВЫ НОМЕНКЛАТУР'!D:F,3,0)</f>
        <v>Пинго опоры</v>
      </c>
      <c r="AE2131" s="48" t="str">
        <f>VLOOKUP(C:C,'ИЗ ОСНОВЫ НОМЕНКЛАТУР'!D:H,5,0)</f>
        <v>C</v>
      </c>
    </row>
    <row r="2132" spans="1:31" ht="9.6" customHeight="1" x14ac:dyDescent="0.2">
      <c r="A2132" s="45" t="s">
        <v>2043</v>
      </c>
      <c r="B2132" s="11"/>
      <c r="C2132" s="11" t="s">
        <v>2131</v>
      </c>
      <c r="D2132" s="44">
        <v>0</v>
      </c>
      <c r="E2132" s="44">
        <v>0</v>
      </c>
      <c r="F2132" s="48">
        <v>0</v>
      </c>
      <c r="G2132" s="48">
        <v>0</v>
      </c>
      <c r="H2132" s="44">
        <v>9</v>
      </c>
      <c r="I2132" s="44">
        <v>0</v>
      </c>
      <c r="J2132" s="44">
        <v>0</v>
      </c>
      <c r="K2132" s="48">
        <v>0</v>
      </c>
      <c r="L2132" s="49">
        <v>0</v>
      </c>
      <c r="M2132" s="49">
        <v>0</v>
      </c>
      <c r="N2132" s="10">
        <v>0</v>
      </c>
      <c r="O2132" s="10">
        <v>0</v>
      </c>
      <c r="P2132" s="10">
        <v>2044.45</v>
      </c>
      <c r="Q2132" s="10">
        <v>0</v>
      </c>
      <c r="R2132" s="10">
        <v>0</v>
      </c>
      <c r="S2132" s="10">
        <v>0</v>
      </c>
      <c r="T2132" s="50">
        <f t="shared" si="111"/>
        <v>0</v>
      </c>
      <c r="U2132" s="50">
        <f t="shared" si="111"/>
        <v>0</v>
      </c>
      <c r="V2132" s="50">
        <f t="shared" si="111"/>
        <v>0</v>
      </c>
      <c r="W2132" s="50">
        <f t="shared" si="111"/>
        <v>0</v>
      </c>
      <c r="X2132" s="50">
        <f t="shared" si="111"/>
        <v>170.37083333333334</v>
      </c>
      <c r="Y2132" s="50">
        <f t="shared" si="111"/>
        <v>0</v>
      </c>
      <c r="Z2132" s="50">
        <f t="shared" si="111"/>
        <v>0</v>
      </c>
      <c r="AA2132" s="50">
        <f t="shared" si="111"/>
        <v>0</v>
      </c>
      <c r="AB2132" s="50">
        <f t="shared" si="112"/>
        <v>170.37083333333334</v>
      </c>
      <c r="AC2132" s="48" t="str">
        <f>VLOOKUP(ПРОДАЖИ!C:C,'ИЗ ОСНОВЫ НОМЕНКЛАТУР'!D:E,2,0)</f>
        <v>Ручки, крючки, опоры</v>
      </c>
      <c r="AD2132" s="48" t="str">
        <f>VLOOKUP(C:C,'ИЗ ОСНОВЫ НОМЕНКЛАТУР'!D:F,3,0)</f>
        <v>Пинго опоры</v>
      </c>
      <c r="AE2132" s="48" t="str">
        <f>VLOOKUP(C:C,'ИЗ ОСНОВЫ НОМЕНКЛАТУР'!D:H,5,0)</f>
        <v>C</v>
      </c>
    </row>
    <row r="2133" spans="1:31" ht="9.6" customHeight="1" x14ac:dyDescent="0.2">
      <c r="A2133" s="45" t="s">
        <v>2043</v>
      </c>
      <c r="B2133" s="11"/>
      <c r="C2133" s="11" t="s">
        <v>2132</v>
      </c>
      <c r="D2133" s="44">
        <v>0</v>
      </c>
      <c r="E2133" s="44">
        <v>0</v>
      </c>
      <c r="F2133" s="48">
        <v>0</v>
      </c>
      <c r="G2133" s="48">
        <v>0</v>
      </c>
      <c r="H2133" s="44">
        <v>0</v>
      </c>
      <c r="I2133" s="44">
        <v>8</v>
      </c>
      <c r="J2133" s="44">
        <v>0</v>
      </c>
      <c r="K2133" s="48">
        <v>0</v>
      </c>
      <c r="L2133" s="49">
        <v>0</v>
      </c>
      <c r="M2133" s="49">
        <v>0</v>
      </c>
      <c r="N2133" s="10">
        <v>0</v>
      </c>
      <c r="O2133" s="10">
        <v>0</v>
      </c>
      <c r="P2133" s="10">
        <v>0</v>
      </c>
      <c r="Q2133" s="10">
        <v>2197.5</v>
      </c>
      <c r="R2133" s="10">
        <v>0</v>
      </c>
      <c r="S2133" s="10">
        <v>0</v>
      </c>
      <c r="T2133" s="50">
        <f t="shared" si="111"/>
        <v>0</v>
      </c>
      <c r="U2133" s="50">
        <f t="shared" si="111"/>
        <v>0</v>
      </c>
      <c r="V2133" s="50">
        <f t="shared" si="111"/>
        <v>0</v>
      </c>
      <c r="W2133" s="50">
        <f t="shared" si="111"/>
        <v>0</v>
      </c>
      <c r="X2133" s="50">
        <f t="shared" si="111"/>
        <v>0</v>
      </c>
      <c r="Y2133" s="50">
        <f t="shared" si="111"/>
        <v>183.125</v>
      </c>
      <c r="Z2133" s="50">
        <f t="shared" si="111"/>
        <v>0</v>
      </c>
      <c r="AA2133" s="50">
        <f t="shared" si="111"/>
        <v>0</v>
      </c>
      <c r="AB2133" s="50">
        <f t="shared" si="112"/>
        <v>183.125</v>
      </c>
      <c r="AC2133" s="48" t="str">
        <f>VLOOKUP(ПРОДАЖИ!C:C,'ИЗ ОСНОВЫ НОМЕНКЛАТУР'!D:E,2,0)</f>
        <v>Ручки, крючки, опоры</v>
      </c>
      <c r="AD2133" s="48" t="str">
        <f>VLOOKUP(C:C,'ИЗ ОСНОВЫ НОМЕНКЛАТУР'!D:F,3,0)</f>
        <v>Пинго опоры</v>
      </c>
      <c r="AE2133" s="48" t="str">
        <f>VLOOKUP(C:C,'ИЗ ОСНОВЫ НОМЕНКЛАТУР'!D:H,5,0)</f>
        <v>C</v>
      </c>
    </row>
    <row r="2134" spans="1:31" ht="9.6" customHeight="1" x14ac:dyDescent="0.2">
      <c r="A2134" s="45" t="s">
        <v>2043</v>
      </c>
      <c r="B2134" s="11"/>
      <c r="C2134" s="11" t="s">
        <v>2133</v>
      </c>
      <c r="D2134" s="44">
        <v>0</v>
      </c>
      <c r="E2134" s="44">
        <v>0</v>
      </c>
      <c r="F2134" s="48">
        <v>0</v>
      </c>
      <c r="G2134" s="48">
        <v>0</v>
      </c>
      <c r="H2134" s="44">
        <v>8</v>
      </c>
      <c r="I2134" s="44">
        <v>0</v>
      </c>
      <c r="J2134" s="44">
        <v>0</v>
      </c>
      <c r="K2134" s="48">
        <v>0</v>
      </c>
      <c r="L2134" s="49">
        <v>0</v>
      </c>
      <c r="M2134" s="49">
        <v>0</v>
      </c>
      <c r="N2134" s="10">
        <v>0</v>
      </c>
      <c r="O2134" s="10">
        <v>0</v>
      </c>
      <c r="P2134" s="10">
        <v>2182.44</v>
      </c>
      <c r="Q2134" s="10">
        <v>0</v>
      </c>
      <c r="R2134" s="10">
        <v>0</v>
      </c>
      <c r="S2134" s="10">
        <v>0</v>
      </c>
      <c r="T2134" s="50">
        <f t="shared" si="111"/>
        <v>0</v>
      </c>
      <c r="U2134" s="50">
        <f t="shared" si="111"/>
        <v>0</v>
      </c>
      <c r="V2134" s="50">
        <f t="shared" si="111"/>
        <v>0</v>
      </c>
      <c r="W2134" s="50">
        <f t="shared" si="111"/>
        <v>0</v>
      </c>
      <c r="X2134" s="50">
        <f t="shared" si="111"/>
        <v>181.87</v>
      </c>
      <c r="Y2134" s="50">
        <f t="shared" si="111"/>
        <v>0</v>
      </c>
      <c r="Z2134" s="50">
        <f t="shared" si="111"/>
        <v>0</v>
      </c>
      <c r="AA2134" s="50">
        <f t="shared" si="111"/>
        <v>0</v>
      </c>
      <c r="AB2134" s="50">
        <f t="shared" si="112"/>
        <v>181.87</v>
      </c>
      <c r="AC2134" s="48" t="str">
        <f>VLOOKUP(ПРОДАЖИ!C:C,'ИЗ ОСНОВЫ НОМЕНКЛАТУР'!D:E,2,0)</f>
        <v>Ручки, крючки, опоры</v>
      </c>
      <c r="AD2134" s="48" t="str">
        <f>VLOOKUP(C:C,'ИЗ ОСНОВЫ НОМЕНКЛАТУР'!D:F,3,0)</f>
        <v>Пинго опоры</v>
      </c>
      <c r="AE2134" s="48" t="str">
        <f>VLOOKUP(C:C,'ИЗ ОСНОВЫ НОМЕНКЛАТУР'!D:H,5,0)</f>
        <v>C</v>
      </c>
    </row>
    <row r="2135" spans="1:31" ht="9.6" customHeight="1" x14ac:dyDescent="0.2">
      <c r="A2135" s="45" t="s">
        <v>2043</v>
      </c>
      <c r="B2135" s="11"/>
      <c r="C2135" s="11" t="s">
        <v>2134</v>
      </c>
      <c r="D2135" s="44">
        <v>0</v>
      </c>
      <c r="E2135" s="44">
        <v>0</v>
      </c>
      <c r="F2135" s="48">
        <v>0</v>
      </c>
      <c r="G2135" s="48">
        <v>0</v>
      </c>
      <c r="H2135" s="44">
        <v>0</v>
      </c>
      <c r="I2135" s="44">
        <v>8</v>
      </c>
      <c r="J2135" s="44">
        <v>0</v>
      </c>
      <c r="K2135" s="48">
        <v>0</v>
      </c>
      <c r="L2135" s="49">
        <v>0</v>
      </c>
      <c r="M2135" s="49">
        <v>0</v>
      </c>
      <c r="N2135" s="10">
        <v>0</v>
      </c>
      <c r="O2135" s="10">
        <v>0</v>
      </c>
      <c r="P2135" s="10">
        <v>0</v>
      </c>
      <c r="Q2135" s="10">
        <v>1859.75</v>
      </c>
      <c r="R2135" s="10">
        <v>0</v>
      </c>
      <c r="S2135" s="10">
        <v>0</v>
      </c>
      <c r="T2135" s="50">
        <f t="shared" si="111"/>
        <v>0</v>
      </c>
      <c r="U2135" s="50">
        <f t="shared" si="111"/>
        <v>0</v>
      </c>
      <c r="V2135" s="50">
        <f t="shared" si="111"/>
        <v>0</v>
      </c>
      <c r="W2135" s="50">
        <f t="shared" si="111"/>
        <v>0</v>
      </c>
      <c r="X2135" s="50">
        <f t="shared" si="111"/>
        <v>0</v>
      </c>
      <c r="Y2135" s="50">
        <f t="shared" si="111"/>
        <v>154.97916666666666</v>
      </c>
      <c r="Z2135" s="50">
        <f t="shared" si="111"/>
        <v>0</v>
      </c>
      <c r="AA2135" s="50">
        <f t="shared" si="111"/>
        <v>0</v>
      </c>
      <c r="AB2135" s="50">
        <f t="shared" si="112"/>
        <v>154.97916666666666</v>
      </c>
      <c r="AC2135" s="48" t="str">
        <f>VLOOKUP(ПРОДАЖИ!C:C,'ИЗ ОСНОВЫ НОМЕНКЛАТУР'!D:E,2,0)</f>
        <v>Ручки, крючки, опоры</v>
      </c>
      <c r="AD2135" s="48" t="str">
        <f>VLOOKUP(C:C,'ИЗ ОСНОВЫ НОМЕНКЛАТУР'!D:F,3,0)</f>
        <v>Пинго опоры</v>
      </c>
      <c r="AE2135" s="48" t="str">
        <f>VLOOKUP(C:C,'ИЗ ОСНОВЫ НОМЕНКЛАТУР'!D:H,5,0)</f>
        <v>C</v>
      </c>
    </row>
    <row r="2136" spans="1:31" ht="9.6" customHeight="1" x14ac:dyDescent="0.2">
      <c r="A2136" s="45" t="s">
        <v>2043</v>
      </c>
      <c r="B2136" s="11"/>
      <c r="C2136" s="11" t="s">
        <v>2135</v>
      </c>
      <c r="D2136" s="44">
        <v>0</v>
      </c>
      <c r="E2136" s="44">
        <v>0</v>
      </c>
      <c r="F2136" s="48">
        <v>0</v>
      </c>
      <c r="G2136" s="48">
        <v>0</v>
      </c>
      <c r="H2136" s="44">
        <v>3</v>
      </c>
      <c r="I2136" s="44">
        <v>8</v>
      </c>
      <c r="J2136" s="44">
        <v>0</v>
      </c>
      <c r="K2136" s="48">
        <v>0</v>
      </c>
      <c r="L2136" s="49">
        <v>0</v>
      </c>
      <c r="M2136" s="49">
        <v>0</v>
      </c>
      <c r="N2136" s="10">
        <v>0</v>
      </c>
      <c r="O2136" s="10">
        <v>0</v>
      </c>
      <c r="P2136" s="10">
        <v>394.15</v>
      </c>
      <c r="Q2136" s="10">
        <v>1051.07</v>
      </c>
      <c r="R2136" s="10">
        <v>0</v>
      </c>
      <c r="S2136" s="10">
        <v>0</v>
      </c>
      <c r="T2136" s="50">
        <f t="shared" si="111"/>
        <v>0</v>
      </c>
      <c r="U2136" s="50">
        <f t="shared" si="111"/>
        <v>0</v>
      </c>
      <c r="V2136" s="50">
        <f t="shared" si="111"/>
        <v>0</v>
      </c>
      <c r="W2136" s="50">
        <f t="shared" si="111"/>
        <v>0</v>
      </c>
      <c r="X2136" s="50">
        <f t="shared" si="111"/>
        <v>32.845833333333331</v>
      </c>
      <c r="Y2136" s="50">
        <f t="shared" si="111"/>
        <v>87.589166666666657</v>
      </c>
      <c r="Z2136" s="50">
        <f t="shared" si="111"/>
        <v>0</v>
      </c>
      <c r="AA2136" s="50">
        <f t="shared" si="111"/>
        <v>0</v>
      </c>
      <c r="AB2136" s="50">
        <f t="shared" si="112"/>
        <v>120.43499999999999</v>
      </c>
      <c r="AC2136" s="48" t="str">
        <f>VLOOKUP(ПРОДАЖИ!C:C,'ИЗ ОСНОВЫ НОМЕНКЛАТУР'!D:E,2,0)</f>
        <v>Ручки, крючки, опоры</v>
      </c>
      <c r="AD2136" s="48" t="str">
        <f>VLOOKUP(C:C,'ИЗ ОСНОВЫ НОМЕНКЛАТУР'!D:F,3,0)</f>
        <v>Пинго опоры</v>
      </c>
      <c r="AE2136" s="48" t="str">
        <f>VLOOKUP(C:C,'ИЗ ОСНОВЫ НОМЕНКЛАТУР'!D:H,5,0)</f>
        <v>C</v>
      </c>
    </row>
    <row r="2137" spans="1:31" ht="9.6" customHeight="1" x14ac:dyDescent="0.2">
      <c r="A2137" s="45" t="s">
        <v>2043</v>
      </c>
      <c r="B2137" s="11"/>
      <c r="C2137" s="11" t="s">
        <v>2136</v>
      </c>
      <c r="D2137" s="44">
        <v>0</v>
      </c>
      <c r="E2137" s="44">
        <v>0</v>
      </c>
      <c r="F2137" s="48">
        <v>0</v>
      </c>
      <c r="G2137" s="48">
        <v>0</v>
      </c>
      <c r="H2137" s="44">
        <v>7</v>
      </c>
      <c r="I2137" s="44">
        <v>0</v>
      </c>
      <c r="J2137" s="44">
        <v>0</v>
      </c>
      <c r="K2137" s="48">
        <v>0</v>
      </c>
      <c r="L2137" s="49">
        <v>0</v>
      </c>
      <c r="M2137" s="49">
        <v>0</v>
      </c>
      <c r="N2137" s="10">
        <v>0</v>
      </c>
      <c r="O2137" s="10">
        <v>0</v>
      </c>
      <c r="P2137" s="10">
        <v>1452.66</v>
      </c>
      <c r="Q2137" s="10">
        <v>0</v>
      </c>
      <c r="R2137" s="10">
        <v>0</v>
      </c>
      <c r="S2137" s="10">
        <v>0</v>
      </c>
      <c r="T2137" s="50">
        <f t="shared" si="111"/>
        <v>0</v>
      </c>
      <c r="U2137" s="50">
        <f t="shared" si="111"/>
        <v>0</v>
      </c>
      <c r="V2137" s="50">
        <f t="shared" si="111"/>
        <v>0</v>
      </c>
      <c r="W2137" s="50">
        <f t="shared" si="111"/>
        <v>0</v>
      </c>
      <c r="X2137" s="50">
        <f t="shared" si="111"/>
        <v>121.05500000000001</v>
      </c>
      <c r="Y2137" s="50">
        <f t="shared" si="111"/>
        <v>0</v>
      </c>
      <c r="Z2137" s="50">
        <f t="shared" si="111"/>
        <v>0</v>
      </c>
      <c r="AA2137" s="50">
        <f t="shared" si="111"/>
        <v>0</v>
      </c>
      <c r="AB2137" s="50">
        <f t="shared" si="112"/>
        <v>121.05500000000001</v>
      </c>
      <c r="AC2137" s="48" t="str">
        <f>VLOOKUP(ПРОДАЖИ!C:C,'ИЗ ОСНОВЫ НОМЕНКЛАТУР'!D:E,2,0)</f>
        <v>Ручки, крючки, опоры</v>
      </c>
      <c r="AD2137" s="48" t="str">
        <f>VLOOKUP(C:C,'ИЗ ОСНОВЫ НОМЕНКЛАТУР'!D:F,3,0)</f>
        <v>Пинго опоры</v>
      </c>
      <c r="AE2137" s="48" t="str">
        <f>VLOOKUP(C:C,'ИЗ ОСНОВЫ НОМЕНКЛАТУР'!D:H,5,0)</f>
        <v>C</v>
      </c>
    </row>
    <row r="2138" spans="1:31" ht="9.6" customHeight="1" x14ac:dyDescent="0.2">
      <c r="A2138" s="45" t="s">
        <v>2043</v>
      </c>
      <c r="B2138" s="11"/>
      <c r="C2138" s="11" t="s">
        <v>2137</v>
      </c>
      <c r="D2138" s="44">
        <v>0</v>
      </c>
      <c r="E2138" s="44">
        <v>0</v>
      </c>
      <c r="F2138" s="48">
        <v>0</v>
      </c>
      <c r="G2138" s="48">
        <v>0</v>
      </c>
      <c r="H2138" s="44">
        <v>0</v>
      </c>
      <c r="I2138" s="44">
        <v>0</v>
      </c>
      <c r="J2138" s="44">
        <v>4</v>
      </c>
      <c r="K2138" s="48">
        <v>0</v>
      </c>
      <c r="L2138" s="49">
        <v>0</v>
      </c>
      <c r="M2138" s="49">
        <v>0</v>
      </c>
      <c r="N2138" s="10">
        <v>0</v>
      </c>
      <c r="O2138" s="10">
        <v>0</v>
      </c>
      <c r="P2138" s="10">
        <v>0</v>
      </c>
      <c r="Q2138" s="10">
        <v>0</v>
      </c>
      <c r="R2138" s="10">
        <v>590.48</v>
      </c>
      <c r="S2138" s="10">
        <v>0</v>
      </c>
      <c r="T2138" s="50">
        <f t="shared" si="111"/>
        <v>0</v>
      </c>
      <c r="U2138" s="50">
        <f t="shared" si="111"/>
        <v>0</v>
      </c>
      <c r="V2138" s="50">
        <f t="shared" si="111"/>
        <v>0</v>
      </c>
      <c r="W2138" s="50">
        <f t="shared" si="111"/>
        <v>0</v>
      </c>
      <c r="X2138" s="50">
        <f t="shared" si="111"/>
        <v>0</v>
      </c>
      <c r="Y2138" s="50">
        <f t="shared" si="111"/>
        <v>0</v>
      </c>
      <c r="Z2138" s="50">
        <f t="shared" si="111"/>
        <v>49.206666666666671</v>
      </c>
      <c r="AA2138" s="50">
        <f t="shared" si="111"/>
        <v>0</v>
      </c>
      <c r="AB2138" s="50">
        <f t="shared" si="112"/>
        <v>49.206666666666671</v>
      </c>
      <c r="AC2138" s="48" t="str">
        <f>VLOOKUP(ПРОДАЖИ!C:C,'ИЗ ОСНОВЫ НОМЕНКЛАТУР'!D:E,2,0)</f>
        <v>Ручки, крючки, опоры</v>
      </c>
      <c r="AD2138" s="48" t="str">
        <f>VLOOKUP(C:C,'ИЗ ОСНОВЫ НОМЕНКЛАТУР'!D:F,3,0)</f>
        <v>Пинго опоры</v>
      </c>
      <c r="AE2138" s="48" t="str">
        <f>VLOOKUP(C:C,'ИЗ ОСНОВЫ НОМЕНКЛАТУР'!D:H,5,0)</f>
        <v>C</v>
      </c>
    </row>
    <row r="2139" spans="1:31" ht="9.6" customHeight="1" x14ac:dyDescent="0.2">
      <c r="A2139" s="45" t="s">
        <v>2043</v>
      </c>
      <c r="B2139" s="11"/>
      <c r="C2139" s="11" t="s">
        <v>2138</v>
      </c>
      <c r="D2139" s="44">
        <v>0</v>
      </c>
      <c r="E2139" s="44">
        <v>0</v>
      </c>
      <c r="F2139" s="48">
        <v>0</v>
      </c>
      <c r="G2139" s="48">
        <v>0</v>
      </c>
      <c r="H2139" s="44">
        <v>5</v>
      </c>
      <c r="I2139" s="44">
        <v>0</v>
      </c>
      <c r="J2139" s="44">
        <v>0</v>
      </c>
      <c r="K2139" s="48">
        <v>0</v>
      </c>
      <c r="L2139" s="49">
        <v>0</v>
      </c>
      <c r="M2139" s="49">
        <v>0</v>
      </c>
      <c r="N2139" s="10">
        <v>0</v>
      </c>
      <c r="O2139" s="10">
        <v>0</v>
      </c>
      <c r="P2139" s="10">
        <v>1364.03</v>
      </c>
      <c r="Q2139" s="10">
        <v>0</v>
      </c>
      <c r="R2139" s="10">
        <v>0</v>
      </c>
      <c r="S2139" s="10">
        <v>0</v>
      </c>
      <c r="T2139" s="50">
        <f t="shared" si="111"/>
        <v>0</v>
      </c>
      <c r="U2139" s="50">
        <f t="shared" si="111"/>
        <v>0</v>
      </c>
      <c r="V2139" s="50">
        <f t="shared" si="111"/>
        <v>0</v>
      </c>
      <c r="W2139" s="50">
        <f t="shared" si="111"/>
        <v>0</v>
      </c>
      <c r="X2139" s="50">
        <f t="shared" si="111"/>
        <v>113.66916666666667</v>
      </c>
      <c r="Y2139" s="50">
        <f t="shared" si="111"/>
        <v>0</v>
      </c>
      <c r="Z2139" s="50">
        <f t="shared" si="111"/>
        <v>0</v>
      </c>
      <c r="AA2139" s="50">
        <f t="shared" si="111"/>
        <v>0</v>
      </c>
      <c r="AB2139" s="50">
        <f t="shared" si="112"/>
        <v>113.66916666666667</v>
      </c>
      <c r="AC2139" s="48" t="str">
        <f>VLOOKUP(ПРОДАЖИ!C:C,'ИЗ ОСНОВЫ НОМЕНКЛАТУР'!D:E,2,0)</f>
        <v>Ручки, крючки, опоры</v>
      </c>
      <c r="AD2139" s="48" t="str">
        <f>VLOOKUP(C:C,'ИЗ ОСНОВЫ НОМЕНКЛАТУР'!D:F,3,0)</f>
        <v>Пинго опоры</v>
      </c>
      <c r="AE2139" s="48" t="str">
        <f>VLOOKUP(C:C,'ИЗ ОСНОВЫ НОМЕНКЛАТУР'!D:H,5,0)</f>
        <v>C</v>
      </c>
    </row>
    <row r="2140" spans="1:31" ht="9.6" customHeight="1" x14ac:dyDescent="0.2">
      <c r="A2140" s="45" t="s">
        <v>2043</v>
      </c>
      <c r="B2140" s="11"/>
      <c r="C2140" s="11" t="s">
        <v>2139</v>
      </c>
      <c r="D2140" s="44">
        <v>0</v>
      </c>
      <c r="E2140" s="44">
        <v>0</v>
      </c>
      <c r="F2140" s="48">
        <v>0</v>
      </c>
      <c r="G2140" s="48">
        <v>0</v>
      </c>
      <c r="H2140" s="44">
        <v>0</v>
      </c>
      <c r="I2140" s="44">
        <v>0</v>
      </c>
      <c r="J2140" s="44">
        <v>24</v>
      </c>
      <c r="K2140" s="48">
        <v>0</v>
      </c>
      <c r="L2140" s="49">
        <v>0</v>
      </c>
      <c r="M2140" s="49">
        <v>0</v>
      </c>
      <c r="N2140" s="10">
        <v>0</v>
      </c>
      <c r="O2140" s="10">
        <v>0</v>
      </c>
      <c r="P2140" s="10">
        <v>0</v>
      </c>
      <c r="Q2140" s="10">
        <v>0</v>
      </c>
      <c r="R2140" s="10">
        <v>2029.23</v>
      </c>
      <c r="S2140" s="10">
        <v>0</v>
      </c>
      <c r="T2140" s="50">
        <f t="shared" si="111"/>
        <v>0</v>
      </c>
      <c r="U2140" s="50">
        <f t="shared" si="111"/>
        <v>0</v>
      </c>
      <c r="V2140" s="50">
        <f t="shared" si="111"/>
        <v>0</v>
      </c>
      <c r="W2140" s="50">
        <f t="shared" si="111"/>
        <v>0</v>
      </c>
      <c r="X2140" s="50">
        <f t="shared" si="111"/>
        <v>0</v>
      </c>
      <c r="Y2140" s="50">
        <f t="shared" si="111"/>
        <v>0</v>
      </c>
      <c r="Z2140" s="50">
        <f t="shared" si="111"/>
        <v>169.10249999999999</v>
      </c>
      <c r="AA2140" s="50">
        <f t="shared" si="111"/>
        <v>0</v>
      </c>
      <c r="AB2140" s="50">
        <f t="shared" si="112"/>
        <v>169.10249999999999</v>
      </c>
      <c r="AC2140" s="48" t="str">
        <f>VLOOKUP(ПРОДАЖИ!C:C,'ИЗ ОСНОВЫ НОМЕНКЛАТУР'!D:E,2,0)</f>
        <v>Ручки, крючки, опоры</v>
      </c>
      <c r="AD2140" s="48" t="str">
        <f>VLOOKUP(C:C,'ИЗ ОСНОВЫ НОМЕНКЛАТУР'!D:F,3,0)</f>
        <v>Пинго опоры</v>
      </c>
      <c r="AE2140" s="48" t="str">
        <f>VLOOKUP(C:C,'ИЗ ОСНОВЫ НОМЕНКЛАТУР'!D:H,5,0)</f>
        <v>C</v>
      </c>
    </row>
    <row r="2141" spans="1:31" ht="9.6" customHeight="1" x14ac:dyDescent="0.2">
      <c r="A2141" s="45" t="s">
        <v>2043</v>
      </c>
      <c r="B2141" s="11"/>
      <c r="C2141" s="11" t="s">
        <v>2140</v>
      </c>
      <c r="D2141" s="44">
        <v>0</v>
      </c>
      <c r="E2141" s="44">
        <v>0</v>
      </c>
      <c r="F2141" s="48">
        <v>0</v>
      </c>
      <c r="G2141" s="48">
        <v>0</v>
      </c>
      <c r="H2141" s="44">
        <v>2</v>
      </c>
      <c r="I2141" s="44">
        <v>0</v>
      </c>
      <c r="J2141" s="44">
        <v>0</v>
      </c>
      <c r="K2141" s="48">
        <v>0</v>
      </c>
      <c r="L2141" s="49">
        <v>0</v>
      </c>
      <c r="M2141" s="49">
        <v>0</v>
      </c>
      <c r="N2141" s="10">
        <v>0</v>
      </c>
      <c r="O2141" s="10">
        <v>0</v>
      </c>
      <c r="P2141" s="10">
        <v>415.04</v>
      </c>
      <c r="Q2141" s="10">
        <v>0</v>
      </c>
      <c r="R2141" s="10">
        <v>0</v>
      </c>
      <c r="S2141" s="10">
        <v>0</v>
      </c>
      <c r="T2141" s="50">
        <f t="shared" si="111"/>
        <v>0</v>
      </c>
      <c r="U2141" s="50">
        <f t="shared" si="111"/>
        <v>0</v>
      </c>
      <c r="V2141" s="50">
        <f t="shared" si="111"/>
        <v>0</v>
      </c>
      <c r="W2141" s="50">
        <f t="shared" si="111"/>
        <v>0</v>
      </c>
      <c r="X2141" s="50">
        <f t="shared" si="111"/>
        <v>34.586666666666666</v>
      </c>
      <c r="Y2141" s="50">
        <f t="shared" si="111"/>
        <v>0</v>
      </c>
      <c r="Z2141" s="50">
        <f t="shared" si="111"/>
        <v>0</v>
      </c>
      <c r="AA2141" s="50">
        <f t="shared" si="111"/>
        <v>0</v>
      </c>
      <c r="AB2141" s="50">
        <f t="shared" si="112"/>
        <v>34.586666666666666</v>
      </c>
      <c r="AC2141" s="48" t="str">
        <f>VLOOKUP(ПРОДАЖИ!C:C,'ИЗ ОСНОВЫ НОМЕНКЛАТУР'!D:E,2,0)</f>
        <v>Ручки, крючки, опоры</v>
      </c>
      <c r="AD2141" s="48" t="str">
        <f>VLOOKUP(C:C,'ИЗ ОСНОВЫ НОМЕНКЛАТУР'!D:F,3,0)</f>
        <v>Пинго опоры</v>
      </c>
      <c r="AE2141" s="48" t="str">
        <f>VLOOKUP(C:C,'ИЗ ОСНОВЫ НОМЕНКЛАТУР'!D:H,5,0)</f>
        <v>C</v>
      </c>
    </row>
    <row r="2142" spans="1:31" ht="9.6" customHeight="1" x14ac:dyDescent="0.2">
      <c r="A2142" s="45" t="s">
        <v>2043</v>
      </c>
      <c r="B2142" s="11"/>
      <c r="C2142" s="11" t="s">
        <v>2141</v>
      </c>
      <c r="D2142" s="44">
        <v>0</v>
      </c>
      <c r="E2142" s="44">
        <v>0</v>
      </c>
      <c r="F2142" s="48">
        <v>0</v>
      </c>
      <c r="G2142" s="48">
        <v>0</v>
      </c>
      <c r="H2142" s="44">
        <v>2</v>
      </c>
      <c r="I2142" s="44">
        <v>0</v>
      </c>
      <c r="J2142" s="44">
        <v>0</v>
      </c>
      <c r="K2142" s="48">
        <v>0</v>
      </c>
      <c r="L2142" s="49">
        <v>0</v>
      </c>
      <c r="M2142" s="49">
        <v>0</v>
      </c>
      <c r="N2142" s="10">
        <v>0</v>
      </c>
      <c r="O2142" s="10">
        <v>0</v>
      </c>
      <c r="P2142" s="10">
        <v>254.69</v>
      </c>
      <c r="Q2142" s="10">
        <v>0</v>
      </c>
      <c r="R2142" s="10">
        <v>0</v>
      </c>
      <c r="S2142" s="10">
        <v>0</v>
      </c>
      <c r="T2142" s="50">
        <f t="shared" si="111"/>
        <v>0</v>
      </c>
      <c r="U2142" s="50">
        <f t="shared" si="111"/>
        <v>0</v>
      </c>
      <c r="V2142" s="50">
        <f t="shared" si="111"/>
        <v>0</v>
      </c>
      <c r="W2142" s="50">
        <f t="shared" si="111"/>
        <v>0</v>
      </c>
      <c r="X2142" s="50">
        <f t="shared" si="111"/>
        <v>21.224166666666665</v>
      </c>
      <c r="Y2142" s="50">
        <f t="shared" si="111"/>
        <v>0</v>
      </c>
      <c r="Z2142" s="50">
        <f t="shared" si="111"/>
        <v>0</v>
      </c>
      <c r="AA2142" s="50">
        <f t="shared" si="111"/>
        <v>0</v>
      </c>
      <c r="AB2142" s="50">
        <f t="shared" si="112"/>
        <v>21.224166666666665</v>
      </c>
      <c r="AC2142" s="48" t="str">
        <f>VLOOKUP(ПРОДАЖИ!C:C,'ИЗ ОСНОВЫ НОМЕНКЛАТУР'!D:E,2,0)</f>
        <v>Ручки, крючки, опоры</v>
      </c>
      <c r="AD2142" s="48" t="str">
        <f>VLOOKUP(C:C,'ИЗ ОСНОВЫ НОМЕНКЛАТУР'!D:F,3,0)</f>
        <v>Пинго опоры</v>
      </c>
      <c r="AE2142" s="48" t="str">
        <f>VLOOKUP(C:C,'ИЗ ОСНОВЫ НОМЕНКЛАТУР'!D:H,5,0)</f>
        <v>C</v>
      </c>
    </row>
    <row r="2143" spans="1:31" ht="9.6" customHeight="1" x14ac:dyDescent="0.2">
      <c r="A2143" s="45" t="s">
        <v>2043</v>
      </c>
      <c r="B2143" s="11"/>
      <c r="C2143" s="11" t="s">
        <v>2142</v>
      </c>
      <c r="D2143" s="44">
        <v>69</v>
      </c>
      <c r="E2143" s="44">
        <v>0</v>
      </c>
      <c r="F2143" s="48">
        <v>64</v>
      </c>
      <c r="G2143" s="48">
        <v>0</v>
      </c>
      <c r="H2143" s="44">
        <v>0</v>
      </c>
      <c r="I2143" s="44">
        <v>0</v>
      </c>
      <c r="J2143" s="44">
        <v>0</v>
      </c>
      <c r="K2143" s="48">
        <v>0</v>
      </c>
      <c r="L2143" s="49">
        <v>9999.41</v>
      </c>
      <c r="M2143" s="49">
        <v>0</v>
      </c>
      <c r="N2143" s="10">
        <v>9328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50">
        <f t="shared" si="111"/>
        <v>833.28416666666669</v>
      </c>
      <c r="U2143" s="50">
        <f t="shared" si="111"/>
        <v>0</v>
      </c>
      <c r="V2143" s="50">
        <f t="shared" si="111"/>
        <v>777.33333333333337</v>
      </c>
      <c r="W2143" s="50">
        <f t="shared" si="111"/>
        <v>0</v>
      </c>
      <c r="X2143" s="50">
        <f t="shared" si="111"/>
        <v>0</v>
      </c>
      <c r="Y2143" s="50">
        <f t="shared" si="111"/>
        <v>0</v>
      </c>
      <c r="Z2143" s="50">
        <f t="shared" si="111"/>
        <v>0</v>
      </c>
      <c r="AA2143" s="50">
        <f t="shared" si="111"/>
        <v>0</v>
      </c>
      <c r="AB2143" s="50">
        <f t="shared" si="112"/>
        <v>1610.6175000000001</v>
      </c>
      <c r="AC2143" s="48" t="str">
        <f>VLOOKUP(ПРОДАЖИ!C:C,'ИЗ ОСНОВЫ НОМЕНКЛАТУР'!D:E,2,0)</f>
        <v>Ручки, крючки, опоры</v>
      </c>
      <c r="AD2143" s="48" t="str">
        <f>VLOOKUP(C:C,'ИЗ ОСНОВЫ НОМЕНКЛАТУР'!D:F,3,0)</f>
        <v>Пинго опоры</v>
      </c>
      <c r="AE2143" s="48" t="str">
        <f>VLOOKUP(C:C,'ИЗ ОСНОВЫ НОМЕНКЛАТУР'!D:H,5,0)</f>
        <v>C</v>
      </c>
    </row>
    <row r="2144" spans="1:31" ht="9.6" customHeight="1" x14ac:dyDescent="0.2">
      <c r="A2144" s="45" t="s">
        <v>2043</v>
      </c>
      <c r="B2144" s="11"/>
      <c r="C2144" s="11" t="s">
        <v>2143</v>
      </c>
      <c r="D2144" s="44">
        <v>0</v>
      </c>
      <c r="E2144" s="44">
        <v>0</v>
      </c>
      <c r="F2144" s="48">
        <v>0</v>
      </c>
      <c r="G2144" s="48">
        <v>0</v>
      </c>
      <c r="H2144" s="44">
        <v>4</v>
      </c>
      <c r="I2144" s="44">
        <v>60</v>
      </c>
      <c r="J2144" s="44">
        <v>0</v>
      </c>
      <c r="K2144" s="48">
        <v>0</v>
      </c>
      <c r="L2144" s="49">
        <v>0</v>
      </c>
      <c r="M2144" s="49">
        <v>0</v>
      </c>
      <c r="N2144" s="10">
        <v>0</v>
      </c>
      <c r="O2144" s="10">
        <v>0</v>
      </c>
      <c r="P2144" s="10">
        <v>693.98</v>
      </c>
      <c r="Q2144" s="10">
        <v>10409.66</v>
      </c>
      <c r="R2144" s="10">
        <v>0</v>
      </c>
      <c r="S2144" s="10">
        <v>0</v>
      </c>
      <c r="T2144" s="50">
        <f t="shared" si="111"/>
        <v>0</v>
      </c>
      <c r="U2144" s="50">
        <f t="shared" si="111"/>
        <v>0</v>
      </c>
      <c r="V2144" s="50">
        <f t="shared" si="111"/>
        <v>0</v>
      </c>
      <c r="W2144" s="50">
        <f t="shared" si="111"/>
        <v>0</v>
      </c>
      <c r="X2144" s="50">
        <f t="shared" si="111"/>
        <v>57.831666666666671</v>
      </c>
      <c r="Y2144" s="50">
        <f t="shared" si="111"/>
        <v>867.47166666666669</v>
      </c>
      <c r="Z2144" s="50">
        <f t="shared" si="111"/>
        <v>0</v>
      </c>
      <c r="AA2144" s="50">
        <f t="shared" ref="AA2144:AA2207" si="113">S2144/12</f>
        <v>0</v>
      </c>
      <c r="AB2144" s="50">
        <f t="shared" si="112"/>
        <v>925.3033333333334</v>
      </c>
      <c r="AC2144" s="48" t="str">
        <f>VLOOKUP(ПРОДАЖИ!C:C,'ИЗ ОСНОВЫ НОМЕНКЛАТУР'!D:E,2,0)</f>
        <v>Ручки, крючки, опоры</v>
      </c>
      <c r="AD2144" s="48" t="str">
        <f>VLOOKUP(C:C,'ИЗ ОСНОВЫ НОМЕНКЛАТУР'!D:F,3,0)</f>
        <v>Пинго опоры</v>
      </c>
      <c r="AE2144" s="48" t="str">
        <f>VLOOKUP(C:C,'ИЗ ОСНОВЫ НОМЕНКЛАТУР'!D:H,5,0)</f>
        <v>C</v>
      </c>
    </row>
    <row r="2145" spans="1:31" ht="9.6" customHeight="1" x14ac:dyDescent="0.2">
      <c r="A2145" s="45" t="s">
        <v>2043</v>
      </c>
      <c r="B2145" s="11"/>
      <c r="C2145" s="11" t="s">
        <v>2144</v>
      </c>
      <c r="D2145" s="44">
        <v>0</v>
      </c>
      <c r="E2145" s="44">
        <v>0</v>
      </c>
      <c r="F2145" s="48">
        <v>0</v>
      </c>
      <c r="G2145" s="48">
        <v>0</v>
      </c>
      <c r="H2145" s="44">
        <v>6</v>
      </c>
      <c r="I2145" s="44">
        <v>0</v>
      </c>
      <c r="J2145" s="44">
        <v>0</v>
      </c>
      <c r="K2145" s="48">
        <v>0</v>
      </c>
      <c r="L2145" s="49">
        <v>0</v>
      </c>
      <c r="M2145" s="49">
        <v>0</v>
      </c>
      <c r="N2145" s="10">
        <v>0</v>
      </c>
      <c r="O2145" s="10">
        <v>0</v>
      </c>
      <c r="P2145" s="10">
        <v>5258.95</v>
      </c>
      <c r="Q2145" s="10">
        <v>0</v>
      </c>
      <c r="R2145" s="10">
        <v>0</v>
      </c>
      <c r="S2145" s="10">
        <v>0</v>
      </c>
      <c r="T2145" s="50">
        <f t="shared" ref="T2145:Z2181" si="114">L2145/12</f>
        <v>0</v>
      </c>
      <c r="U2145" s="50">
        <f t="shared" si="114"/>
        <v>0</v>
      </c>
      <c r="V2145" s="50">
        <f t="shared" si="114"/>
        <v>0</v>
      </c>
      <c r="W2145" s="50">
        <f t="shared" si="114"/>
        <v>0</v>
      </c>
      <c r="X2145" s="50">
        <f t="shared" si="114"/>
        <v>438.24583333333334</v>
      </c>
      <c r="Y2145" s="50">
        <f t="shared" si="114"/>
        <v>0</v>
      </c>
      <c r="Z2145" s="50">
        <f t="shared" si="114"/>
        <v>0</v>
      </c>
      <c r="AA2145" s="50">
        <f t="shared" si="113"/>
        <v>0</v>
      </c>
      <c r="AB2145" s="50">
        <f t="shared" si="112"/>
        <v>438.24583333333334</v>
      </c>
      <c r="AC2145" s="48" t="str">
        <f>VLOOKUP(ПРОДАЖИ!C:C,'ИЗ ОСНОВЫ НОМЕНКЛАТУР'!D:E,2,0)</f>
        <v>Ручки, крючки, опоры</v>
      </c>
      <c r="AD2145" s="48" t="str">
        <f>VLOOKUP(C:C,'ИЗ ОСНОВЫ НОМЕНКЛАТУР'!D:F,3,0)</f>
        <v>Пинго опоры</v>
      </c>
      <c r="AE2145" s="48" t="str">
        <f>VLOOKUP(C:C,'ИЗ ОСНОВЫ НОМЕНКЛАТУР'!D:H,5,0)</f>
        <v>C</v>
      </c>
    </row>
    <row r="2146" spans="1:31" ht="9.6" customHeight="1" x14ac:dyDescent="0.2">
      <c r="A2146" s="45" t="s">
        <v>2043</v>
      </c>
      <c r="B2146" s="11"/>
      <c r="C2146" s="11" t="s">
        <v>2145</v>
      </c>
      <c r="D2146" s="44">
        <v>0</v>
      </c>
      <c r="E2146" s="44">
        <v>0</v>
      </c>
      <c r="F2146" s="48">
        <v>0</v>
      </c>
      <c r="G2146" s="48">
        <v>0</v>
      </c>
      <c r="H2146" s="44">
        <v>76</v>
      </c>
      <c r="I2146" s="44">
        <v>0</v>
      </c>
      <c r="J2146" s="44">
        <v>0</v>
      </c>
      <c r="K2146" s="48">
        <v>0</v>
      </c>
      <c r="L2146" s="49">
        <v>0</v>
      </c>
      <c r="M2146" s="49">
        <v>0</v>
      </c>
      <c r="N2146" s="10">
        <v>0</v>
      </c>
      <c r="O2146" s="10">
        <v>0</v>
      </c>
      <c r="P2146" s="10">
        <v>76000</v>
      </c>
      <c r="Q2146" s="10">
        <v>0</v>
      </c>
      <c r="R2146" s="10">
        <v>0</v>
      </c>
      <c r="S2146" s="10">
        <v>0</v>
      </c>
      <c r="T2146" s="50">
        <f t="shared" si="114"/>
        <v>0</v>
      </c>
      <c r="U2146" s="50">
        <f t="shared" si="114"/>
        <v>0</v>
      </c>
      <c r="V2146" s="50">
        <f t="shared" si="114"/>
        <v>0</v>
      </c>
      <c r="W2146" s="50">
        <f t="shared" si="114"/>
        <v>0</v>
      </c>
      <c r="X2146" s="50">
        <f t="shared" si="114"/>
        <v>6333.333333333333</v>
      </c>
      <c r="Y2146" s="50">
        <f t="shared" si="114"/>
        <v>0</v>
      </c>
      <c r="Z2146" s="50">
        <f t="shared" si="114"/>
        <v>0</v>
      </c>
      <c r="AA2146" s="50">
        <f t="shared" si="113"/>
        <v>0</v>
      </c>
      <c r="AB2146" s="50">
        <f t="shared" si="112"/>
        <v>6333.333333333333</v>
      </c>
      <c r="AC2146" s="48" t="str">
        <f>VLOOKUP(ПРОДАЖИ!C:C,'ИЗ ОСНОВЫ НОМЕНКЛАТУР'!D:E,2,0)</f>
        <v>Ручки, крючки, опоры</v>
      </c>
      <c r="AD2146" s="48" t="str">
        <f>VLOOKUP(C:C,'ИЗ ОСНОВЫ НОМЕНКЛАТУР'!D:F,3,0)</f>
        <v>Пинго опоры</v>
      </c>
      <c r="AE2146" s="48" t="str">
        <f>VLOOKUP(C:C,'ИЗ ОСНОВЫ НОМЕНКЛАТУР'!D:H,5,0)</f>
        <v>C</v>
      </c>
    </row>
    <row r="2147" spans="1:31" ht="9.6" customHeight="1" x14ac:dyDescent="0.2">
      <c r="A2147" s="45" t="s">
        <v>2043</v>
      </c>
      <c r="B2147" s="46" t="s">
        <v>2146</v>
      </c>
      <c r="C2147" s="46"/>
      <c r="D2147" s="44">
        <v>0</v>
      </c>
      <c r="E2147" s="44">
        <v>0</v>
      </c>
      <c r="F2147" s="48">
        <v>0</v>
      </c>
      <c r="G2147" s="48">
        <v>0</v>
      </c>
      <c r="H2147" s="44">
        <v>0</v>
      </c>
      <c r="I2147" s="44">
        <v>0</v>
      </c>
      <c r="J2147" s="44">
        <v>0</v>
      </c>
      <c r="K2147" s="48">
        <v>0</v>
      </c>
      <c r="L2147" s="49">
        <v>0</v>
      </c>
      <c r="M2147" s="49">
        <v>0</v>
      </c>
      <c r="N2147" s="10">
        <v>0</v>
      </c>
      <c r="O2147" s="10">
        <v>0</v>
      </c>
      <c r="P2147" s="10">
        <v>0</v>
      </c>
      <c r="Q2147" s="10">
        <v>0</v>
      </c>
      <c r="R2147" s="10">
        <v>0</v>
      </c>
      <c r="S2147" s="10">
        <v>0</v>
      </c>
      <c r="T2147" s="50">
        <f t="shared" si="114"/>
        <v>0</v>
      </c>
      <c r="U2147" s="50">
        <f t="shared" si="114"/>
        <v>0</v>
      </c>
      <c r="V2147" s="50">
        <f t="shared" si="114"/>
        <v>0</v>
      </c>
      <c r="W2147" s="50">
        <f t="shared" si="114"/>
        <v>0</v>
      </c>
      <c r="X2147" s="50">
        <f t="shared" si="114"/>
        <v>0</v>
      </c>
      <c r="Y2147" s="50">
        <f t="shared" si="114"/>
        <v>0</v>
      </c>
      <c r="Z2147" s="50">
        <f t="shared" si="114"/>
        <v>0</v>
      </c>
      <c r="AA2147" s="50">
        <f t="shared" si="113"/>
        <v>0</v>
      </c>
      <c r="AB2147" s="50">
        <f t="shared" si="112"/>
        <v>0</v>
      </c>
      <c r="AC2147" s="48" t="e">
        <f>VLOOKUP(ПРОДАЖИ!C:C,'ИЗ ОСНОВЫ НОМЕНКЛАТУР'!D:E,2,0)</f>
        <v>#N/A</v>
      </c>
      <c r="AD2147" s="48" t="e">
        <f>VLOOKUP(C:C,'ИЗ ОСНОВЫ НОМЕНКЛАТУР'!D:F,3,0)</f>
        <v>#N/A</v>
      </c>
      <c r="AE2147" s="48" t="e">
        <f>VLOOKUP(C:C,'ИЗ ОСНОВЫ НОМЕНКЛАТУР'!D:H,5,0)</f>
        <v>#N/A</v>
      </c>
    </row>
    <row r="2148" spans="1:31" ht="9.6" customHeight="1" x14ac:dyDescent="0.2">
      <c r="A2148" s="45" t="s">
        <v>2043</v>
      </c>
      <c r="B2148" s="11"/>
      <c r="C2148" s="11" t="s">
        <v>2147</v>
      </c>
      <c r="D2148" s="44">
        <v>663</v>
      </c>
      <c r="E2148" s="44">
        <v>368</v>
      </c>
      <c r="F2148" s="48">
        <v>451</v>
      </c>
      <c r="G2148" s="48">
        <v>0</v>
      </c>
      <c r="H2148" s="44">
        <v>11</v>
      </c>
      <c r="I2148" s="44">
        <v>381</v>
      </c>
      <c r="J2148" s="44">
        <v>8</v>
      </c>
      <c r="K2148" s="48">
        <v>356</v>
      </c>
      <c r="L2148" s="49">
        <v>595403.32999999996</v>
      </c>
      <c r="M2148" s="49">
        <v>329770.21000000002</v>
      </c>
      <c r="N2148" s="10">
        <v>411409.35</v>
      </c>
      <c r="O2148" s="10">
        <v>0</v>
      </c>
      <c r="P2148" s="10">
        <v>9980.7099999999991</v>
      </c>
      <c r="Q2148" s="10">
        <v>333900.42</v>
      </c>
      <c r="R2148" s="10">
        <v>7025.36</v>
      </c>
      <c r="S2148" s="10">
        <v>321393.40000000002</v>
      </c>
      <c r="T2148" s="50">
        <f t="shared" si="114"/>
        <v>49616.944166666661</v>
      </c>
      <c r="U2148" s="50">
        <f t="shared" si="114"/>
        <v>27480.850833333334</v>
      </c>
      <c r="V2148" s="50">
        <f t="shared" si="114"/>
        <v>34284.112499999996</v>
      </c>
      <c r="W2148" s="50">
        <f t="shared" si="114"/>
        <v>0</v>
      </c>
      <c r="X2148" s="50">
        <f t="shared" si="114"/>
        <v>831.7258333333333</v>
      </c>
      <c r="Y2148" s="50">
        <f t="shared" si="114"/>
        <v>27825.035</v>
      </c>
      <c r="Z2148" s="50">
        <f t="shared" si="114"/>
        <v>585.4466666666666</v>
      </c>
      <c r="AA2148" s="50">
        <f t="shared" si="113"/>
        <v>26782.783333333336</v>
      </c>
      <c r="AB2148" s="50">
        <f t="shared" si="112"/>
        <v>167406.89833333332</v>
      </c>
      <c r="AC2148" s="48" t="str">
        <f>VLOOKUP(ПРОДАЖИ!C:C,'ИЗ ОСНОВЫ НОМЕНКЛАТУР'!D:E,2,0)</f>
        <v>Ручки, крючки, опоры</v>
      </c>
      <c r="AD2148" s="48" t="str">
        <f>VLOOKUP(C:C,'ИЗ ОСНОВЫ НОМЕНКЛАТУР'!D:F,3,0)</f>
        <v>Опоры для столов</v>
      </c>
      <c r="AE2148" s="48" t="str">
        <f>VLOOKUP(C:C,'ИЗ ОСНОВЫ НОМЕНКЛАТУР'!D:H,5,0)</f>
        <v>C</v>
      </c>
    </row>
    <row r="2149" spans="1:31" ht="9.6" customHeight="1" x14ac:dyDescent="0.2">
      <c r="A2149" s="45" t="s">
        <v>2043</v>
      </c>
      <c r="B2149" s="11"/>
      <c r="C2149" s="11" t="s">
        <v>2148</v>
      </c>
      <c r="D2149" s="44">
        <v>693</v>
      </c>
      <c r="E2149" s="44">
        <v>304</v>
      </c>
      <c r="F2149" s="48">
        <v>1490</v>
      </c>
      <c r="G2149" s="48">
        <v>0</v>
      </c>
      <c r="H2149" s="44">
        <v>8</v>
      </c>
      <c r="I2149" s="44">
        <v>277</v>
      </c>
      <c r="J2149" s="44">
        <v>14</v>
      </c>
      <c r="K2149" s="48">
        <v>122</v>
      </c>
      <c r="L2149" s="49">
        <v>574991.42000000004</v>
      </c>
      <c r="M2149" s="49">
        <v>283808.59999999998</v>
      </c>
      <c r="N2149" s="10">
        <v>1373167.55</v>
      </c>
      <c r="O2149" s="10">
        <v>0</v>
      </c>
      <c r="P2149" s="10">
        <v>7790.83</v>
      </c>
      <c r="Q2149" s="10">
        <v>255532.83</v>
      </c>
      <c r="R2149" s="10">
        <v>13417.13</v>
      </c>
      <c r="S2149" s="10">
        <v>104903.6</v>
      </c>
      <c r="T2149" s="50">
        <f t="shared" si="114"/>
        <v>47915.951666666668</v>
      </c>
      <c r="U2149" s="50">
        <f t="shared" si="114"/>
        <v>23650.716666666664</v>
      </c>
      <c r="V2149" s="50">
        <f t="shared" si="114"/>
        <v>114430.62916666667</v>
      </c>
      <c r="W2149" s="50">
        <f t="shared" si="114"/>
        <v>0</v>
      </c>
      <c r="X2149" s="50">
        <f t="shared" si="114"/>
        <v>649.23583333333329</v>
      </c>
      <c r="Y2149" s="50">
        <f t="shared" si="114"/>
        <v>21294.4025</v>
      </c>
      <c r="Z2149" s="50">
        <f t="shared" si="114"/>
        <v>1118.0941666666665</v>
      </c>
      <c r="AA2149" s="50">
        <f t="shared" si="113"/>
        <v>8741.9666666666672</v>
      </c>
      <c r="AB2149" s="50">
        <f t="shared" si="112"/>
        <v>217800.99666666667</v>
      </c>
      <c r="AC2149" s="48" t="str">
        <f>VLOOKUP(ПРОДАЖИ!C:C,'ИЗ ОСНОВЫ НОМЕНКЛАТУР'!D:E,2,0)</f>
        <v>Ручки, крючки, опоры</v>
      </c>
      <c r="AD2149" s="48" t="str">
        <f>VLOOKUP(C:C,'ИЗ ОСНОВЫ НОМЕНКЛАТУР'!D:F,3,0)</f>
        <v>Опоры для столов</v>
      </c>
      <c r="AE2149" s="48" t="str">
        <f>VLOOKUP(C:C,'ИЗ ОСНОВЫ НОМЕНКЛАТУР'!D:H,5,0)</f>
        <v>C</v>
      </c>
    </row>
    <row r="2150" spans="1:31" ht="9.6" customHeight="1" x14ac:dyDescent="0.2">
      <c r="A2150" s="45" t="s">
        <v>2043</v>
      </c>
      <c r="B2150" s="11"/>
      <c r="C2150" s="11" t="s">
        <v>2149</v>
      </c>
      <c r="D2150" s="44">
        <v>304</v>
      </c>
      <c r="E2150" s="44">
        <v>232</v>
      </c>
      <c r="F2150" s="48">
        <v>512</v>
      </c>
      <c r="G2150" s="48">
        <v>0</v>
      </c>
      <c r="H2150" s="44">
        <v>11</v>
      </c>
      <c r="I2150" s="44">
        <v>184</v>
      </c>
      <c r="J2150" s="44">
        <v>15</v>
      </c>
      <c r="K2150" s="48">
        <v>4</v>
      </c>
      <c r="L2150" s="49">
        <v>296670.76</v>
      </c>
      <c r="M2150" s="49">
        <v>223117.71</v>
      </c>
      <c r="N2150" s="10">
        <v>486211.36</v>
      </c>
      <c r="O2150" s="10">
        <v>0</v>
      </c>
      <c r="P2150" s="10">
        <v>10521.73</v>
      </c>
      <c r="Q2150" s="10">
        <v>173945.63</v>
      </c>
      <c r="R2150" s="10">
        <v>13875</v>
      </c>
      <c r="S2150" s="10">
        <v>3700</v>
      </c>
      <c r="T2150" s="50">
        <f t="shared" si="114"/>
        <v>24722.563333333335</v>
      </c>
      <c r="U2150" s="50">
        <f t="shared" si="114"/>
        <v>18593.142499999998</v>
      </c>
      <c r="V2150" s="50">
        <f t="shared" si="114"/>
        <v>40517.613333333335</v>
      </c>
      <c r="W2150" s="50">
        <f t="shared" si="114"/>
        <v>0</v>
      </c>
      <c r="X2150" s="50">
        <f t="shared" si="114"/>
        <v>876.81083333333333</v>
      </c>
      <c r="Y2150" s="50">
        <f t="shared" si="114"/>
        <v>14495.469166666668</v>
      </c>
      <c r="Z2150" s="50">
        <f t="shared" si="114"/>
        <v>1156.25</v>
      </c>
      <c r="AA2150" s="50">
        <f t="shared" si="113"/>
        <v>308.33333333333331</v>
      </c>
      <c r="AB2150" s="50">
        <f t="shared" si="112"/>
        <v>100670.1825</v>
      </c>
      <c r="AC2150" s="48" t="str">
        <f>VLOOKUP(ПРОДАЖИ!C:C,'ИЗ ОСНОВЫ НОМЕНКЛАТУР'!D:E,2,0)</f>
        <v>Ручки, крючки, опоры</v>
      </c>
      <c r="AD2150" s="48" t="str">
        <f>VLOOKUP(C:C,'ИЗ ОСНОВЫ НОМЕНКЛАТУР'!D:F,3,0)</f>
        <v>Опоры для столов</v>
      </c>
      <c r="AE2150" s="48" t="str">
        <f>VLOOKUP(C:C,'ИЗ ОСНОВЫ НОМЕНКЛАТУР'!D:H,5,0)</f>
        <v>C</v>
      </c>
    </row>
    <row r="2151" spans="1:31" ht="9.6" customHeight="1" x14ac:dyDescent="0.2">
      <c r="A2151" s="45" t="s">
        <v>2043</v>
      </c>
      <c r="B2151" s="11"/>
      <c r="C2151" s="11" t="s">
        <v>2150</v>
      </c>
      <c r="D2151" s="44">
        <v>157</v>
      </c>
      <c r="E2151" s="44">
        <v>0</v>
      </c>
      <c r="F2151" s="48">
        <v>8</v>
      </c>
      <c r="G2151" s="48">
        <v>0</v>
      </c>
      <c r="H2151" s="44">
        <v>4</v>
      </c>
      <c r="I2151" s="44">
        <v>24</v>
      </c>
      <c r="J2151" s="44">
        <v>8</v>
      </c>
      <c r="K2151" s="48">
        <v>8</v>
      </c>
      <c r="L2151" s="49">
        <v>636950.46</v>
      </c>
      <c r="M2151" s="49">
        <v>0</v>
      </c>
      <c r="N2151" s="10">
        <v>32707.78</v>
      </c>
      <c r="O2151" s="10">
        <v>0</v>
      </c>
      <c r="P2151" s="10">
        <v>15452.08</v>
      </c>
      <c r="Q2151" s="10">
        <v>92712.51</v>
      </c>
      <c r="R2151" s="10">
        <v>32569.24</v>
      </c>
      <c r="S2151" s="10">
        <v>32569.23</v>
      </c>
      <c r="T2151" s="50">
        <f t="shared" si="114"/>
        <v>53079.204999999994</v>
      </c>
      <c r="U2151" s="50">
        <f t="shared" si="114"/>
        <v>0</v>
      </c>
      <c r="V2151" s="50">
        <f t="shared" si="114"/>
        <v>2725.6483333333331</v>
      </c>
      <c r="W2151" s="50">
        <f t="shared" si="114"/>
        <v>0</v>
      </c>
      <c r="X2151" s="50">
        <f t="shared" si="114"/>
        <v>1287.6733333333334</v>
      </c>
      <c r="Y2151" s="50">
        <f t="shared" si="114"/>
        <v>7726.0424999999996</v>
      </c>
      <c r="Z2151" s="50">
        <f t="shared" si="114"/>
        <v>2714.1033333333335</v>
      </c>
      <c r="AA2151" s="50">
        <f t="shared" si="113"/>
        <v>2714.1025</v>
      </c>
      <c r="AB2151" s="50">
        <f t="shared" si="112"/>
        <v>70246.77499999998</v>
      </c>
      <c r="AC2151" s="48" t="str">
        <f>VLOOKUP(ПРОДАЖИ!C:C,'ИЗ ОСНОВЫ НОМЕНКЛАТУР'!D:E,2,0)</f>
        <v>Ручки, крючки, опоры</v>
      </c>
      <c r="AD2151" s="48" t="str">
        <f>VLOOKUP(C:C,'ИЗ ОСНОВЫ НОМЕНКЛАТУР'!D:F,3,0)</f>
        <v>Опоры для столов</v>
      </c>
      <c r="AE2151" s="48" t="str">
        <f>VLOOKUP(C:C,'ИЗ ОСНОВЫ НОМЕНКЛАТУР'!D:H,5,0)</f>
        <v>C</v>
      </c>
    </row>
    <row r="2152" spans="1:31" ht="9.6" customHeight="1" x14ac:dyDescent="0.2">
      <c r="A2152" s="45" t="s">
        <v>2043</v>
      </c>
      <c r="B2152" s="11"/>
      <c r="C2152" s="11" t="s">
        <v>2151</v>
      </c>
      <c r="D2152" s="44">
        <v>61</v>
      </c>
      <c r="E2152" s="44">
        <v>12</v>
      </c>
      <c r="F2152" s="48">
        <v>66</v>
      </c>
      <c r="G2152" s="48">
        <v>0</v>
      </c>
      <c r="H2152" s="44">
        <v>0</v>
      </c>
      <c r="I2152" s="44">
        <v>0</v>
      </c>
      <c r="J2152" s="44">
        <v>7</v>
      </c>
      <c r="K2152" s="48">
        <v>8</v>
      </c>
      <c r="L2152" s="49">
        <v>158989.62</v>
      </c>
      <c r="M2152" s="49">
        <v>31903.200000000001</v>
      </c>
      <c r="N2152" s="10">
        <v>175467.6</v>
      </c>
      <c r="O2152" s="10">
        <v>0</v>
      </c>
      <c r="P2152" s="10">
        <v>0</v>
      </c>
      <c r="Q2152" s="10">
        <v>0</v>
      </c>
      <c r="R2152" s="10">
        <v>16915.97</v>
      </c>
      <c r="S2152" s="10">
        <v>19332.54</v>
      </c>
      <c r="T2152" s="50">
        <f t="shared" si="114"/>
        <v>13249.135</v>
      </c>
      <c r="U2152" s="50">
        <f t="shared" si="114"/>
        <v>2658.6</v>
      </c>
      <c r="V2152" s="50">
        <f t="shared" si="114"/>
        <v>14622.300000000001</v>
      </c>
      <c r="W2152" s="50">
        <f t="shared" si="114"/>
        <v>0</v>
      </c>
      <c r="X2152" s="50">
        <f t="shared" si="114"/>
        <v>0</v>
      </c>
      <c r="Y2152" s="50">
        <f t="shared" si="114"/>
        <v>0</v>
      </c>
      <c r="Z2152" s="50">
        <f t="shared" si="114"/>
        <v>1409.6641666666667</v>
      </c>
      <c r="AA2152" s="50">
        <f t="shared" si="113"/>
        <v>1611.0450000000001</v>
      </c>
      <c r="AB2152" s="50">
        <f t="shared" si="112"/>
        <v>33550.744166666671</v>
      </c>
      <c r="AC2152" s="48" t="str">
        <f>VLOOKUP(ПРОДАЖИ!C:C,'ИЗ ОСНОВЫ НОМЕНКЛАТУР'!D:E,2,0)</f>
        <v>Ручки, крючки, опоры</v>
      </c>
      <c r="AD2152" s="48" t="str">
        <f>VLOOKUP(C:C,'ИЗ ОСНОВЫ НОМЕНКЛАТУР'!D:F,3,0)</f>
        <v>Опоры для столов</v>
      </c>
      <c r="AE2152" s="48" t="str">
        <f>VLOOKUP(C:C,'ИЗ ОСНОВЫ НОМЕНКЛАТУР'!D:H,5,0)</f>
        <v>C</v>
      </c>
    </row>
    <row r="2153" spans="1:31" ht="9.6" customHeight="1" x14ac:dyDescent="0.2">
      <c r="A2153" s="45" t="s">
        <v>2043</v>
      </c>
      <c r="B2153" s="11"/>
      <c r="C2153" s="11" t="s">
        <v>2152</v>
      </c>
      <c r="D2153" s="44">
        <v>129</v>
      </c>
      <c r="E2153" s="44">
        <v>148</v>
      </c>
      <c r="F2153" s="48">
        <v>116</v>
      </c>
      <c r="G2153" s="48">
        <v>0</v>
      </c>
      <c r="H2153" s="44">
        <v>5</v>
      </c>
      <c r="I2153" s="44">
        <v>65</v>
      </c>
      <c r="J2153" s="44">
        <v>13</v>
      </c>
      <c r="K2153" s="48">
        <v>24</v>
      </c>
      <c r="L2153" s="49">
        <v>174059</v>
      </c>
      <c r="M2153" s="49">
        <v>202511.29</v>
      </c>
      <c r="N2153" s="10">
        <v>158721.64000000001</v>
      </c>
      <c r="O2153" s="10">
        <v>0</v>
      </c>
      <c r="P2153" s="10">
        <v>6841.7</v>
      </c>
      <c r="Q2153" s="10">
        <v>88941.16</v>
      </c>
      <c r="R2153" s="10">
        <v>17787.77</v>
      </c>
      <c r="S2153" s="10">
        <v>32838.959999999999</v>
      </c>
      <c r="T2153" s="50">
        <f t="shared" si="114"/>
        <v>14504.916666666666</v>
      </c>
      <c r="U2153" s="50">
        <f t="shared" si="114"/>
        <v>16875.940833333334</v>
      </c>
      <c r="V2153" s="50">
        <f t="shared" si="114"/>
        <v>13226.803333333335</v>
      </c>
      <c r="W2153" s="50">
        <f t="shared" si="114"/>
        <v>0</v>
      </c>
      <c r="X2153" s="50">
        <f t="shared" si="114"/>
        <v>570.14166666666665</v>
      </c>
      <c r="Y2153" s="50">
        <f t="shared" si="114"/>
        <v>7411.7633333333333</v>
      </c>
      <c r="Z2153" s="50">
        <f t="shared" si="114"/>
        <v>1482.3141666666668</v>
      </c>
      <c r="AA2153" s="50">
        <f t="shared" si="113"/>
        <v>2736.58</v>
      </c>
      <c r="AB2153" s="50">
        <f t="shared" si="112"/>
        <v>56808.460000000006</v>
      </c>
      <c r="AC2153" s="48" t="str">
        <f>VLOOKUP(ПРОДАЖИ!C:C,'ИЗ ОСНОВЫ НОМЕНКЛАТУР'!D:E,2,0)</f>
        <v>Ручки, крючки, опоры</v>
      </c>
      <c r="AD2153" s="48" t="str">
        <f>VLOOKUP(C:C,'ИЗ ОСНОВЫ НОМЕНКЛАТУР'!D:F,3,0)</f>
        <v>Опоры для столов</v>
      </c>
      <c r="AE2153" s="48" t="str">
        <f>VLOOKUP(C:C,'ИЗ ОСНОВЫ НОМЕНКЛАТУР'!D:H,5,0)</f>
        <v>C</v>
      </c>
    </row>
    <row r="2154" spans="1:31" ht="9.6" customHeight="1" x14ac:dyDescent="0.2">
      <c r="A2154" s="45" t="s">
        <v>2043</v>
      </c>
      <c r="B2154" s="11"/>
      <c r="C2154" s="11" t="s">
        <v>2153</v>
      </c>
      <c r="D2154" s="44">
        <v>72</v>
      </c>
      <c r="E2154" s="44">
        <v>0</v>
      </c>
      <c r="F2154" s="48">
        <v>56</v>
      </c>
      <c r="G2154" s="48">
        <v>0</v>
      </c>
      <c r="H2154" s="44">
        <v>3</v>
      </c>
      <c r="I2154" s="44">
        <v>24</v>
      </c>
      <c r="J2154" s="44">
        <v>16</v>
      </c>
      <c r="K2154" s="48">
        <v>0</v>
      </c>
      <c r="L2154" s="49">
        <v>159218.84</v>
      </c>
      <c r="M2154" s="49">
        <v>0</v>
      </c>
      <c r="N2154" s="10">
        <v>108364.32</v>
      </c>
      <c r="O2154" s="10">
        <v>0</v>
      </c>
      <c r="P2154" s="10">
        <v>5722.59</v>
      </c>
      <c r="Q2154" s="10">
        <v>47728.61</v>
      </c>
      <c r="R2154" s="10">
        <v>34794.94</v>
      </c>
      <c r="S2154" s="10">
        <v>0</v>
      </c>
      <c r="T2154" s="50">
        <f t="shared" si="114"/>
        <v>13268.236666666666</v>
      </c>
      <c r="U2154" s="50">
        <f t="shared" si="114"/>
        <v>0</v>
      </c>
      <c r="V2154" s="50">
        <f t="shared" si="114"/>
        <v>9030.36</v>
      </c>
      <c r="W2154" s="50">
        <f t="shared" si="114"/>
        <v>0</v>
      </c>
      <c r="X2154" s="50">
        <f t="shared" si="114"/>
        <v>476.88249999999999</v>
      </c>
      <c r="Y2154" s="50">
        <f t="shared" si="114"/>
        <v>3977.3841666666667</v>
      </c>
      <c r="Z2154" s="50">
        <f t="shared" si="114"/>
        <v>2899.5783333333334</v>
      </c>
      <c r="AA2154" s="50">
        <f t="shared" si="113"/>
        <v>0</v>
      </c>
      <c r="AB2154" s="50">
        <f t="shared" si="112"/>
        <v>29652.441666666666</v>
      </c>
      <c r="AC2154" s="48" t="str">
        <f>VLOOKUP(ПРОДАЖИ!C:C,'ИЗ ОСНОВЫ НОМЕНКЛАТУР'!D:E,2,0)</f>
        <v>Ручки, крючки, опоры</v>
      </c>
      <c r="AD2154" s="48" t="str">
        <f>VLOOKUP(C:C,'ИЗ ОСНОВЫ НОМЕНКЛАТУР'!D:F,3,0)</f>
        <v>Опоры для столов</v>
      </c>
      <c r="AE2154" s="48" t="str">
        <f>VLOOKUP(C:C,'ИЗ ОСНОВЫ НОМЕНКЛАТУР'!D:H,5,0)</f>
        <v>C</v>
      </c>
    </row>
    <row r="2155" spans="1:31" ht="9.6" customHeight="1" x14ac:dyDescent="0.2">
      <c r="A2155" s="45" t="s">
        <v>2043</v>
      </c>
      <c r="B2155" s="11"/>
      <c r="C2155" s="11" t="s">
        <v>2154</v>
      </c>
      <c r="D2155" s="44">
        <v>156</v>
      </c>
      <c r="E2155" s="44">
        <v>36</v>
      </c>
      <c r="F2155" s="48">
        <v>39</v>
      </c>
      <c r="G2155" s="48">
        <v>0</v>
      </c>
      <c r="H2155" s="44">
        <v>3</v>
      </c>
      <c r="I2155" s="44">
        <v>73</v>
      </c>
      <c r="J2155" s="44">
        <v>2</v>
      </c>
      <c r="K2155" s="48">
        <v>8</v>
      </c>
      <c r="L2155" s="49">
        <v>200873.56</v>
      </c>
      <c r="M2155" s="49">
        <v>45778.77</v>
      </c>
      <c r="N2155" s="10">
        <v>49594.239999999998</v>
      </c>
      <c r="O2155" s="10">
        <v>0</v>
      </c>
      <c r="P2155" s="10">
        <v>3849.15</v>
      </c>
      <c r="Q2155" s="10">
        <v>93080.03</v>
      </c>
      <c r="R2155" s="10">
        <v>2538.16</v>
      </c>
      <c r="S2155" s="10">
        <v>10152.64</v>
      </c>
      <c r="T2155" s="50">
        <f t="shared" si="114"/>
        <v>16739.463333333333</v>
      </c>
      <c r="U2155" s="50">
        <f t="shared" si="114"/>
        <v>3814.8974999999996</v>
      </c>
      <c r="V2155" s="50">
        <f t="shared" si="114"/>
        <v>4132.8533333333335</v>
      </c>
      <c r="W2155" s="50">
        <f t="shared" si="114"/>
        <v>0</v>
      </c>
      <c r="X2155" s="50">
        <f t="shared" si="114"/>
        <v>320.76249999999999</v>
      </c>
      <c r="Y2155" s="50">
        <f t="shared" si="114"/>
        <v>7756.6691666666666</v>
      </c>
      <c r="Z2155" s="50">
        <f t="shared" si="114"/>
        <v>211.51333333333332</v>
      </c>
      <c r="AA2155" s="50">
        <f t="shared" si="113"/>
        <v>846.05333333333328</v>
      </c>
      <c r="AB2155" s="50">
        <f t="shared" si="112"/>
        <v>33822.212499999994</v>
      </c>
      <c r="AC2155" s="48" t="str">
        <f>VLOOKUP(ПРОДАЖИ!C:C,'ИЗ ОСНОВЫ НОМЕНКЛАТУР'!D:E,2,0)</f>
        <v>Ручки, крючки, опоры</v>
      </c>
      <c r="AD2155" s="48" t="str">
        <f>VLOOKUP(C:C,'ИЗ ОСНОВЫ НОМЕНКЛАТУР'!D:F,3,0)</f>
        <v>Опоры для столов</v>
      </c>
      <c r="AE2155" s="48" t="str">
        <f>VLOOKUP(C:C,'ИЗ ОСНОВЫ НОМЕНКЛАТУР'!D:H,5,0)</f>
        <v>C</v>
      </c>
    </row>
    <row r="2156" spans="1:31" ht="9.6" customHeight="1" x14ac:dyDescent="0.2">
      <c r="A2156" s="45" t="s">
        <v>2043</v>
      </c>
      <c r="B2156" s="11"/>
      <c r="C2156" s="11" t="s">
        <v>2155</v>
      </c>
      <c r="D2156" s="44">
        <v>169</v>
      </c>
      <c r="E2156" s="44">
        <v>0</v>
      </c>
      <c r="F2156" s="48">
        <v>126</v>
      </c>
      <c r="G2156" s="48">
        <v>0</v>
      </c>
      <c r="H2156" s="44">
        <v>2</v>
      </c>
      <c r="I2156" s="44">
        <v>38</v>
      </c>
      <c r="J2156" s="44">
        <v>48</v>
      </c>
      <c r="K2156" s="48">
        <v>0</v>
      </c>
      <c r="L2156" s="49">
        <v>103255.2</v>
      </c>
      <c r="M2156" s="49">
        <v>0</v>
      </c>
      <c r="N2156" s="10">
        <v>76548.850000000006</v>
      </c>
      <c r="O2156" s="10">
        <v>0</v>
      </c>
      <c r="P2156" s="10">
        <v>1276.5999999999999</v>
      </c>
      <c r="Q2156" s="10">
        <v>24255.4</v>
      </c>
      <c r="R2156" s="10">
        <v>27400.799999999999</v>
      </c>
      <c r="S2156" s="10">
        <v>0</v>
      </c>
      <c r="T2156" s="50">
        <f t="shared" si="114"/>
        <v>8604.6</v>
      </c>
      <c r="U2156" s="50">
        <f t="shared" si="114"/>
        <v>0</v>
      </c>
      <c r="V2156" s="50">
        <f t="shared" si="114"/>
        <v>6379.0708333333341</v>
      </c>
      <c r="W2156" s="50">
        <f t="shared" si="114"/>
        <v>0</v>
      </c>
      <c r="X2156" s="50">
        <f t="shared" si="114"/>
        <v>106.38333333333333</v>
      </c>
      <c r="Y2156" s="50">
        <f t="shared" si="114"/>
        <v>2021.2833333333335</v>
      </c>
      <c r="Z2156" s="50">
        <f t="shared" si="114"/>
        <v>2283.4</v>
      </c>
      <c r="AA2156" s="50">
        <f t="shared" si="113"/>
        <v>0</v>
      </c>
      <c r="AB2156" s="50">
        <f t="shared" si="112"/>
        <v>19394.737500000003</v>
      </c>
      <c r="AC2156" s="48" t="str">
        <f>VLOOKUP(ПРОДАЖИ!C:C,'ИЗ ОСНОВЫ НОМЕНКЛАТУР'!D:E,2,0)</f>
        <v>Ручки, крючки, опоры</v>
      </c>
      <c r="AD2156" s="48" t="str">
        <f>VLOOKUP(C:C,'ИЗ ОСНОВЫ НОМЕНКЛАТУР'!D:F,3,0)</f>
        <v>Опоры для столов</v>
      </c>
      <c r="AE2156" s="48" t="str">
        <f>VLOOKUP(C:C,'ИЗ ОСНОВЫ НОМЕНКЛАТУР'!D:H,5,0)</f>
        <v>C</v>
      </c>
    </row>
    <row r="2157" spans="1:31" ht="9.6" customHeight="1" x14ac:dyDescent="0.2">
      <c r="A2157" s="45" t="s">
        <v>2043</v>
      </c>
      <c r="B2157" s="11"/>
      <c r="C2157" s="11" t="s">
        <v>2156</v>
      </c>
      <c r="D2157" s="44">
        <v>12</v>
      </c>
      <c r="E2157" s="44">
        <v>128</v>
      </c>
      <c r="F2157" s="48">
        <v>0</v>
      </c>
      <c r="G2157" s="48">
        <v>0</v>
      </c>
      <c r="H2157" s="44">
        <v>3</v>
      </c>
      <c r="I2157" s="44">
        <v>7</v>
      </c>
      <c r="J2157" s="44">
        <v>6</v>
      </c>
      <c r="K2157" s="48">
        <v>0</v>
      </c>
      <c r="L2157" s="49">
        <v>18787.86</v>
      </c>
      <c r="M2157" s="49">
        <v>220083.20000000001</v>
      </c>
      <c r="N2157" s="10">
        <v>0</v>
      </c>
      <c r="O2157" s="10">
        <v>0</v>
      </c>
      <c r="P2157" s="10">
        <v>5158.2</v>
      </c>
      <c r="Q2157" s="10">
        <v>12035.8</v>
      </c>
      <c r="R2157" s="10">
        <v>10316.4</v>
      </c>
      <c r="S2157" s="10">
        <v>0</v>
      </c>
      <c r="T2157" s="50">
        <f t="shared" si="114"/>
        <v>1565.655</v>
      </c>
      <c r="U2157" s="50">
        <f t="shared" si="114"/>
        <v>18340.266666666666</v>
      </c>
      <c r="V2157" s="50">
        <f t="shared" si="114"/>
        <v>0</v>
      </c>
      <c r="W2157" s="50">
        <f t="shared" si="114"/>
        <v>0</v>
      </c>
      <c r="X2157" s="50">
        <f t="shared" si="114"/>
        <v>429.84999999999997</v>
      </c>
      <c r="Y2157" s="50">
        <f t="shared" si="114"/>
        <v>1002.9833333333332</v>
      </c>
      <c r="Z2157" s="50">
        <f t="shared" si="114"/>
        <v>859.69999999999993</v>
      </c>
      <c r="AA2157" s="50">
        <f t="shared" si="113"/>
        <v>0</v>
      </c>
      <c r="AB2157" s="50">
        <f t="shared" si="112"/>
        <v>22198.454999999998</v>
      </c>
      <c r="AC2157" s="48" t="str">
        <f>VLOOKUP(ПРОДАЖИ!C:C,'ИЗ ОСНОВЫ НОМЕНКЛАТУР'!D:E,2,0)</f>
        <v>Ручки, крючки, опоры</v>
      </c>
      <c r="AD2157" s="48" t="str">
        <f>VLOOKUP(C:C,'ИЗ ОСНОВЫ НОМЕНКЛАТУР'!D:F,3,0)</f>
        <v>Опоры для столов</v>
      </c>
      <c r="AE2157" s="48" t="str">
        <f>VLOOKUP(C:C,'ИЗ ОСНОВЫ НОМЕНКЛАТУР'!D:H,5,0)</f>
        <v>C</v>
      </c>
    </row>
    <row r="2158" spans="1:31" ht="9.6" customHeight="1" x14ac:dyDescent="0.2">
      <c r="A2158" s="45" t="s">
        <v>2043</v>
      </c>
      <c r="B2158" s="11"/>
      <c r="C2158" s="11" t="s">
        <v>2157</v>
      </c>
      <c r="D2158" s="44">
        <v>206</v>
      </c>
      <c r="E2158" s="44">
        <v>0</v>
      </c>
      <c r="F2158" s="48">
        <v>75</v>
      </c>
      <c r="G2158" s="48">
        <v>0</v>
      </c>
      <c r="H2158" s="44">
        <v>10</v>
      </c>
      <c r="I2158" s="44">
        <v>8</v>
      </c>
      <c r="J2158" s="44">
        <v>46</v>
      </c>
      <c r="K2158" s="48">
        <v>0</v>
      </c>
      <c r="L2158" s="49">
        <v>161477.17000000001</v>
      </c>
      <c r="M2158" s="49">
        <v>0</v>
      </c>
      <c r="N2158" s="10">
        <v>59742.51</v>
      </c>
      <c r="O2158" s="10">
        <v>0</v>
      </c>
      <c r="P2158" s="10">
        <v>8357.81</v>
      </c>
      <c r="Q2158" s="10">
        <v>6285.2</v>
      </c>
      <c r="R2158" s="10">
        <v>35479.29</v>
      </c>
      <c r="S2158" s="10">
        <v>0</v>
      </c>
      <c r="T2158" s="50">
        <f t="shared" si="114"/>
        <v>13456.430833333334</v>
      </c>
      <c r="U2158" s="50">
        <f t="shared" si="114"/>
        <v>0</v>
      </c>
      <c r="V2158" s="50">
        <f t="shared" si="114"/>
        <v>4978.5425000000005</v>
      </c>
      <c r="W2158" s="50">
        <f t="shared" si="114"/>
        <v>0</v>
      </c>
      <c r="X2158" s="50">
        <f t="shared" si="114"/>
        <v>696.48416666666662</v>
      </c>
      <c r="Y2158" s="50">
        <f t="shared" si="114"/>
        <v>523.76666666666665</v>
      </c>
      <c r="Z2158" s="50">
        <f t="shared" si="114"/>
        <v>2956.6075000000001</v>
      </c>
      <c r="AA2158" s="50">
        <f t="shared" si="113"/>
        <v>0</v>
      </c>
      <c r="AB2158" s="50">
        <f t="shared" si="112"/>
        <v>22611.831666666665</v>
      </c>
      <c r="AC2158" s="48" t="str">
        <f>VLOOKUP(ПРОДАЖИ!C:C,'ИЗ ОСНОВЫ НОМЕНКЛАТУР'!D:E,2,0)</f>
        <v>Ручки, крючки, опоры</v>
      </c>
      <c r="AD2158" s="48" t="str">
        <f>VLOOKUP(C:C,'ИЗ ОСНОВЫ НОМЕНКЛАТУР'!D:F,3,0)</f>
        <v>Опоры для столов</v>
      </c>
      <c r="AE2158" s="48" t="str">
        <f>VLOOKUP(C:C,'ИЗ ОСНОВЫ НОМЕНКЛАТУР'!D:H,5,0)</f>
        <v>C</v>
      </c>
    </row>
    <row r="2159" spans="1:31" ht="9.6" customHeight="1" x14ac:dyDescent="0.2">
      <c r="A2159" s="45" t="s">
        <v>2043</v>
      </c>
      <c r="B2159" s="11"/>
      <c r="C2159" s="11" t="s">
        <v>2158</v>
      </c>
      <c r="D2159" s="44">
        <v>236</v>
      </c>
      <c r="E2159" s="44">
        <v>0</v>
      </c>
      <c r="F2159" s="48">
        <v>14</v>
      </c>
      <c r="G2159" s="48">
        <v>0</v>
      </c>
      <c r="H2159" s="44">
        <v>10</v>
      </c>
      <c r="I2159" s="44">
        <v>8</v>
      </c>
      <c r="J2159" s="44">
        <v>14</v>
      </c>
      <c r="K2159" s="48">
        <v>6</v>
      </c>
      <c r="L2159" s="49">
        <v>228916.63</v>
      </c>
      <c r="M2159" s="49">
        <v>0</v>
      </c>
      <c r="N2159" s="10">
        <v>13492.6</v>
      </c>
      <c r="O2159" s="10">
        <v>0</v>
      </c>
      <c r="P2159" s="10">
        <v>9237.7000000000007</v>
      </c>
      <c r="Q2159" s="10">
        <v>7390.16</v>
      </c>
      <c r="R2159" s="10">
        <v>13721.61</v>
      </c>
      <c r="S2159" s="10">
        <v>5880.69</v>
      </c>
      <c r="T2159" s="50">
        <f t="shared" si="114"/>
        <v>19076.385833333334</v>
      </c>
      <c r="U2159" s="50">
        <f t="shared" si="114"/>
        <v>0</v>
      </c>
      <c r="V2159" s="50">
        <f t="shared" si="114"/>
        <v>1124.3833333333334</v>
      </c>
      <c r="W2159" s="50">
        <f t="shared" si="114"/>
        <v>0</v>
      </c>
      <c r="X2159" s="50">
        <f t="shared" si="114"/>
        <v>769.80833333333339</v>
      </c>
      <c r="Y2159" s="50">
        <f t="shared" si="114"/>
        <v>615.84666666666669</v>
      </c>
      <c r="Z2159" s="50">
        <f t="shared" si="114"/>
        <v>1143.4675</v>
      </c>
      <c r="AA2159" s="50">
        <f t="shared" si="113"/>
        <v>490.05749999999995</v>
      </c>
      <c r="AB2159" s="50">
        <f t="shared" si="112"/>
        <v>23219.949166666669</v>
      </c>
      <c r="AC2159" s="48" t="str">
        <f>VLOOKUP(ПРОДАЖИ!C:C,'ИЗ ОСНОВЫ НОМЕНКЛАТУР'!D:E,2,0)</f>
        <v>Ручки, крючки, опоры</v>
      </c>
      <c r="AD2159" s="48" t="str">
        <f>VLOOKUP(C:C,'ИЗ ОСНОВЫ НОМЕНКЛАТУР'!D:F,3,0)</f>
        <v>Опоры для столов</v>
      </c>
      <c r="AE2159" s="48" t="str">
        <f>VLOOKUP(C:C,'ИЗ ОСНОВЫ НОМЕНКЛАТУР'!D:H,5,0)</f>
        <v>C</v>
      </c>
    </row>
    <row r="2160" spans="1:31" ht="9.6" customHeight="1" x14ac:dyDescent="0.2">
      <c r="A2160" s="45" t="s">
        <v>2043</v>
      </c>
      <c r="B2160" s="11"/>
      <c r="C2160" s="11" t="s">
        <v>2159</v>
      </c>
      <c r="D2160" s="44">
        <v>58</v>
      </c>
      <c r="E2160" s="44">
        <v>0</v>
      </c>
      <c r="F2160" s="48">
        <v>4</v>
      </c>
      <c r="G2160" s="48">
        <v>0</v>
      </c>
      <c r="H2160" s="44">
        <v>0</v>
      </c>
      <c r="I2160" s="44">
        <v>16</v>
      </c>
      <c r="J2160" s="44">
        <v>0</v>
      </c>
      <c r="K2160" s="48">
        <v>36</v>
      </c>
      <c r="L2160" s="49">
        <v>226918.5</v>
      </c>
      <c r="M2160" s="49">
        <v>0</v>
      </c>
      <c r="N2160" s="10">
        <v>15679.61</v>
      </c>
      <c r="O2160" s="10">
        <v>0</v>
      </c>
      <c r="P2160" s="10">
        <v>0</v>
      </c>
      <c r="Q2160" s="10">
        <v>62487.95</v>
      </c>
      <c r="R2160" s="10">
        <v>0</v>
      </c>
      <c r="S2160" s="10">
        <v>146561.57999999999</v>
      </c>
      <c r="T2160" s="50">
        <f t="shared" si="114"/>
        <v>18909.875</v>
      </c>
      <c r="U2160" s="50">
        <f t="shared" si="114"/>
        <v>0</v>
      </c>
      <c r="V2160" s="50">
        <f t="shared" si="114"/>
        <v>1306.6341666666667</v>
      </c>
      <c r="W2160" s="50">
        <f t="shared" si="114"/>
        <v>0</v>
      </c>
      <c r="X2160" s="50">
        <f t="shared" si="114"/>
        <v>0</v>
      </c>
      <c r="Y2160" s="50">
        <f t="shared" si="114"/>
        <v>5207.3291666666664</v>
      </c>
      <c r="Z2160" s="50">
        <f t="shared" si="114"/>
        <v>0</v>
      </c>
      <c r="AA2160" s="50">
        <f t="shared" si="113"/>
        <v>12213.464999999998</v>
      </c>
      <c r="AB2160" s="50">
        <f t="shared" si="112"/>
        <v>37637.30333333333</v>
      </c>
      <c r="AC2160" s="48" t="str">
        <f>VLOOKUP(ПРОДАЖИ!C:C,'ИЗ ОСНОВЫ НОМЕНКЛАТУР'!D:E,2,0)</f>
        <v>Ручки, крючки, опоры</v>
      </c>
      <c r="AD2160" s="48" t="str">
        <f>VLOOKUP(C:C,'ИЗ ОСНОВЫ НОМЕНКЛАТУР'!D:F,3,0)</f>
        <v>Опоры для столов</v>
      </c>
      <c r="AE2160" s="48" t="str">
        <f>VLOOKUP(C:C,'ИЗ ОСНОВЫ НОМЕНКЛАТУР'!D:H,5,0)</f>
        <v>C</v>
      </c>
    </row>
    <row r="2161" spans="1:31" ht="9.6" customHeight="1" x14ac:dyDescent="0.2">
      <c r="A2161" s="45" t="s">
        <v>2043</v>
      </c>
      <c r="B2161" s="11"/>
      <c r="C2161" s="11" t="s">
        <v>2160</v>
      </c>
      <c r="D2161" s="44">
        <v>18</v>
      </c>
      <c r="E2161" s="44">
        <v>0</v>
      </c>
      <c r="F2161" s="48">
        <v>2</v>
      </c>
      <c r="G2161" s="48">
        <v>0</v>
      </c>
      <c r="H2161" s="44">
        <v>9</v>
      </c>
      <c r="I2161" s="44">
        <v>12</v>
      </c>
      <c r="J2161" s="44">
        <v>4</v>
      </c>
      <c r="K2161" s="48">
        <v>8</v>
      </c>
      <c r="L2161" s="49">
        <v>44900.160000000003</v>
      </c>
      <c r="M2161" s="49">
        <v>0</v>
      </c>
      <c r="N2161" s="10">
        <v>5054.6000000000004</v>
      </c>
      <c r="O2161" s="10">
        <v>0</v>
      </c>
      <c r="P2161" s="10">
        <v>21271.84</v>
      </c>
      <c r="Q2161" s="10">
        <v>28146.3</v>
      </c>
      <c r="R2161" s="10">
        <v>9567.3799999999992</v>
      </c>
      <c r="S2161" s="10">
        <v>19134.759999999998</v>
      </c>
      <c r="T2161" s="50">
        <f t="shared" si="114"/>
        <v>3741.6800000000003</v>
      </c>
      <c r="U2161" s="50">
        <f t="shared" si="114"/>
        <v>0</v>
      </c>
      <c r="V2161" s="50">
        <f t="shared" si="114"/>
        <v>421.2166666666667</v>
      </c>
      <c r="W2161" s="50">
        <f t="shared" si="114"/>
        <v>0</v>
      </c>
      <c r="X2161" s="50">
        <f t="shared" si="114"/>
        <v>1772.6533333333334</v>
      </c>
      <c r="Y2161" s="50">
        <f t="shared" si="114"/>
        <v>2345.5250000000001</v>
      </c>
      <c r="Z2161" s="50">
        <f t="shared" si="114"/>
        <v>797.28166666666664</v>
      </c>
      <c r="AA2161" s="50">
        <f t="shared" si="113"/>
        <v>1594.5633333333333</v>
      </c>
      <c r="AB2161" s="50">
        <f t="shared" si="112"/>
        <v>10672.92</v>
      </c>
      <c r="AC2161" s="48" t="str">
        <f>VLOOKUP(ПРОДАЖИ!C:C,'ИЗ ОСНОВЫ НОМЕНКЛАТУР'!D:E,2,0)</f>
        <v>Ручки, крючки, опоры</v>
      </c>
      <c r="AD2161" s="48" t="str">
        <f>VLOOKUP(C:C,'ИЗ ОСНОВЫ НОМЕНКЛАТУР'!D:F,3,0)</f>
        <v>Опоры для столов</v>
      </c>
      <c r="AE2161" s="48" t="str">
        <f>VLOOKUP(C:C,'ИЗ ОСНОВЫ НОМЕНКЛАТУР'!D:H,5,0)</f>
        <v>C</v>
      </c>
    </row>
    <row r="2162" spans="1:31" ht="9.6" customHeight="1" x14ac:dyDescent="0.2">
      <c r="A2162" s="45" t="s">
        <v>2043</v>
      </c>
      <c r="B2162" s="11"/>
      <c r="C2162" s="11" t="s">
        <v>2161</v>
      </c>
      <c r="D2162" s="44">
        <v>48</v>
      </c>
      <c r="E2162" s="44">
        <v>0</v>
      </c>
      <c r="F2162" s="48">
        <v>8</v>
      </c>
      <c r="G2162" s="48">
        <v>0</v>
      </c>
      <c r="H2162" s="44">
        <v>0</v>
      </c>
      <c r="I2162" s="44">
        <v>10</v>
      </c>
      <c r="J2162" s="44">
        <v>8</v>
      </c>
      <c r="K2162" s="48">
        <v>24</v>
      </c>
      <c r="L2162" s="49">
        <v>208274.04</v>
      </c>
      <c r="M2162" s="49">
        <v>0</v>
      </c>
      <c r="N2162" s="10">
        <v>34254.99</v>
      </c>
      <c r="O2162" s="10">
        <v>0</v>
      </c>
      <c r="P2162" s="10">
        <v>0</v>
      </c>
      <c r="Q2162" s="10">
        <v>43717.65</v>
      </c>
      <c r="R2162" s="10">
        <v>35824</v>
      </c>
      <c r="S2162" s="10">
        <v>107472</v>
      </c>
      <c r="T2162" s="50">
        <f t="shared" si="114"/>
        <v>17356.170000000002</v>
      </c>
      <c r="U2162" s="50">
        <f t="shared" si="114"/>
        <v>0</v>
      </c>
      <c r="V2162" s="50">
        <f t="shared" si="114"/>
        <v>2854.5825</v>
      </c>
      <c r="W2162" s="50">
        <f t="shared" si="114"/>
        <v>0</v>
      </c>
      <c r="X2162" s="50">
        <f t="shared" si="114"/>
        <v>0</v>
      </c>
      <c r="Y2162" s="50">
        <f t="shared" si="114"/>
        <v>3643.1375000000003</v>
      </c>
      <c r="Z2162" s="50">
        <f t="shared" si="114"/>
        <v>2985.3333333333335</v>
      </c>
      <c r="AA2162" s="50">
        <f t="shared" si="113"/>
        <v>8956</v>
      </c>
      <c r="AB2162" s="50">
        <f t="shared" si="112"/>
        <v>35795.223333333335</v>
      </c>
      <c r="AC2162" s="48" t="str">
        <f>VLOOKUP(ПРОДАЖИ!C:C,'ИЗ ОСНОВЫ НОМЕНКЛАТУР'!D:E,2,0)</f>
        <v>Ручки, крючки, опоры</v>
      </c>
      <c r="AD2162" s="48" t="str">
        <f>VLOOKUP(C:C,'ИЗ ОСНОВЫ НОМЕНКЛАТУР'!D:F,3,0)</f>
        <v>Опоры для столов</v>
      </c>
      <c r="AE2162" s="48" t="str">
        <f>VLOOKUP(C:C,'ИЗ ОСНОВЫ НОМЕНКЛАТУР'!D:H,5,0)</f>
        <v>C</v>
      </c>
    </row>
    <row r="2163" spans="1:31" ht="9.6" customHeight="1" x14ac:dyDescent="0.2">
      <c r="A2163" s="45" t="s">
        <v>2043</v>
      </c>
      <c r="B2163" s="11"/>
      <c r="C2163" s="11" t="s">
        <v>2162</v>
      </c>
      <c r="D2163" s="44">
        <v>33</v>
      </c>
      <c r="E2163" s="44">
        <v>0</v>
      </c>
      <c r="F2163" s="48">
        <v>0</v>
      </c>
      <c r="G2163" s="48">
        <v>0</v>
      </c>
      <c r="H2163" s="44">
        <v>0</v>
      </c>
      <c r="I2163" s="44">
        <v>0</v>
      </c>
      <c r="J2163" s="44">
        <v>2</v>
      </c>
      <c r="K2163" s="48">
        <v>0</v>
      </c>
      <c r="L2163" s="49">
        <v>57529.34</v>
      </c>
      <c r="M2163" s="49">
        <v>0</v>
      </c>
      <c r="N2163" s="10">
        <v>0</v>
      </c>
      <c r="O2163" s="10">
        <v>0</v>
      </c>
      <c r="P2163" s="10">
        <v>0</v>
      </c>
      <c r="Q2163" s="10">
        <v>0</v>
      </c>
      <c r="R2163" s="10">
        <v>4178.0600000000004</v>
      </c>
      <c r="S2163" s="10">
        <v>0</v>
      </c>
      <c r="T2163" s="50">
        <f t="shared" si="114"/>
        <v>4794.1116666666667</v>
      </c>
      <c r="U2163" s="50">
        <f t="shared" si="114"/>
        <v>0</v>
      </c>
      <c r="V2163" s="50">
        <f t="shared" si="114"/>
        <v>0</v>
      </c>
      <c r="W2163" s="50">
        <f t="shared" si="114"/>
        <v>0</v>
      </c>
      <c r="X2163" s="50">
        <f t="shared" si="114"/>
        <v>0</v>
      </c>
      <c r="Y2163" s="50">
        <f t="shared" si="114"/>
        <v>0</v>
      </c>
      <c r="Z2163" s="50">
        <f t="shared" si="114"/>
        <v>348.17166666666668</v>
      </c>
      <c r="AA2163" s="50">
        <f t="shared" si="113"/>
        <v>0</v>
      </c>
      <c r="AB2163" s="50">
        <f t="shared" si="112"/>
        <v>5142.2833333333338</v>
      </c>
      <c r="AC2163" s="48" t="str">
        <f>VLOOKUP(ПРОДАЖИ!C:C,'ИЗ ОСНОВЫ НОМЕНКЛАТУР'!D:E,2,0)</f>
        <v>Ручки, крючки, опоры</v>
      </c>
      <c r="AD2163" s="48" t="str">
        <f>VLOOKUP(C:C,'ИЗ ОСНОВЫ НОМЕНКЛАТУР'!D:F,3,0)</f>
        <v>Опоры для столов</v>
      </c>
      <c r="AE2163" s="48" t="str">
        <f>VLOOKUP(C:C,'ИЗ ОСНОВЫ НОМЕНКЛАТУР'!D:H,5,0)</f>
        <v>C</v>
      </c>
    </row>
    <row r="2164" spans="1:31" ht="9.6" customHeight="1" x14ac:dyDescent="0.2">
      <c r="A2164" s="45" t="s">
        <v>2043</v>
      </c>
      <c r="B2164" s="11"/>
      <c r="C2164" s="11" t="s">
        <v>2163</v>
      </c>
      <c r="D2164" s="44">
        <v>39</v>
      </c>
      <c r="E2164" s="44">
        <v>0</v>
      </c>
      <c r="F2164" s="48">
        <v>4</v>
      </c>
      <c r="G2164" s="48">
        <v>0</v>
      </c>
      <c r="H2164" s="44">
        <v>6</v>
      </c>
      <c r="I2164" s="44">
        <v>12</v>
      </c>
      <c r="J2164" s="44">
        <v>6</v>
      </c>
      <c r="K2164" s="48">
        <v>0</v>
      </c>
      <c r="L2164" s="49">
        <v>64881.05</v>
      </c>
      <c r="M2164" s="49">
        <v>0</v>
      </c>
      <c r="N2164" s="10">
        <v>6877.6</v>
      </c>
      <c r="O2164" s="10">
        <v>0</v>
      </c>
      <c r="P2164" s="10">
        <v>9692.84</v>
      </c>
      <c r="Q2164" s="10">
        <v>18450.36</v>
      </c>
      <c r="R2164" s="10">
        <v>10316.4</v>
      </c>
      <c r="S2164" s="10">
        <v>0</v>
      </c>
      <c r="T2164" s="50">
        <f t="shared" si="114"/>
        <v>5406.7541666666666</v>
      </c>
      <c r="U2164" s="50">
        <f t="shared" si="114"/>
        <v>0</v>
      </c>
      <c r="V2164" s="50">
        <f t="shared" si="114"/>
        <v>573.13333333333333</v>
      </c>
      <c r="W2164" s="50">
        <f t="shared" si="114"/>
        <v>0</v>
      </c>
      <c r="X2164" s="50">
        <f t="shared" si="114"/>
        <v>807.73666666666668</v>
      </c>
      <c r="Y2164" s="50">
        <f t="shared" si="114"/>
        <v>1537.53</v>
      </c>
      <c r="Z2164" s="50">
        <f t="shared" si="114"/>
        <v>859.69999999999993</v>
      </c>
      <c r="AA2164" s="50">
        <f t="shared" si="113"/>
        <v>0</v>
      </c>
      <c r="AB2164" s="50">
        <f t="shared" si="112"/>
        <v>9184.8541666666679</v>
      </c>
      <c r="AC2164" s="48" t="str">
        <f>VLOOKUP(ПРОДАЖИ!C:C,'ИЗ ОСНОВЫ НОМЕНКЛАТУР'!D:E,2,0)</f>
        <v>Ручки, крючки, опоры</v>
      </c>
      <c r="AD2164" s="48" t="str">
        <f>VLOOKUP(C:C,'ИЗ ОСНОВЫ НОМЕНКЛАТУР'!D:F,3,0)</f>
        <v>Опоры для столов</v>
      </c>
      <c r="AE2164" s="48" t="str">
        <f>VLOOKUP(C:C,'ИЗ ОСНОВЫ НОМЕНКЛАТУР'!D:H,5,0)</f>
        <v>C</v>
      </c>
    </row>
    <row r="2165" spans="1:31" ht="9.6" customHeight="1" x14ac:dyDescent="0.2">
      <c r="A2165" s="45" t="s">
        <v>2043</v>
      </c>
      <c r="B2165" s="11"/>
      <c r="C2165" s="11" t="s">
        <v>2164</v>
      </c>
      <c r="D2165" s="44">
        <v>84</v>
      </c>
      <c r="E2165" s="44">
        <v>0</v>
      </c>
      <c r="F2165" s="48">
        <v>68</v>
      </c>
      <c r="G2165" s="48">
        <v>0</v>
      </c>
      <c r="H2165" s="44">
        <v>0</v>
      </c>
      <c r="I2165" s="44">
        <v>25</v>
      </c>
      <c r="J2165" s="44">
        <v>56</v>
      </c>
      <c r="K2165" s="48">
        <v>0</v>
      </c>
      <c r="L2165" s="49">
        <v>52051.41</v>
      </c>
      <c r="M2165" s="49">
        <v>0</v>
      </c>
      <c r="N2165" s="10">
        <v>39145.199999999997</v>
      </c>
      <c r="O2165" s="10">
        <v>0</v>
      </c>
      <c r="P2165" s="10">
        <v>0</v>
      </c>
      <c r="Q2165" s="10">
        <v>16102.5</v>
      </c>
      <c r="R2165" s="10">
        <v>32520.84</v>
      </c>
      <c r="S2165" s="10">
        <v>0</v>
      </c>
      <c r="T2165" s="50">
        <f t="shared" si="114"/>
        <v>4337.6175000000003</v>
      </c>
      <c r="U2165" s="50">
        <f t="shared" si="114"/>
        <v>0</v>
      </c>
      <c r="V2165" s="50">
        <f t="shared" si="114"/>
        <v>3262.1</v>
      </c>
      <c r="W2165" s="50">
        <f t="shared" si="114"/>
        <v>0</v>
      </c>
      <c r="X2165" s="50">
        <f t="shared" si="114"/>
        <v>0</v>
      </c>
      <c r="Y2165" s="50">
        <f t="shared" si="114"/>
        <v>1341.875</v>
      </c>
      <c r="Z2165" s="50">
        <f t="shared" si="114"/>
        <v>2710.07</v>
      </c>
      <c r="AA2165" s="50">
        <f t="shared" si="113"/>
        <v>0</v>
      </c>
      <c r="AB2165" s="50">
        <f t="shared" si="112"/>
        <v>11651.6625</v>
      </c>
      <c r="AC2165" s="48" t="str">
        <f>VLOOKUP(ПРОДАЖИ!C:C,'ИЗ ОСНОВЫ НОМЕНКЛАТУР'!D:E,2,0)</f>
        <v>Ручки, крючки, опоры</v>
      </c>
      <c r="AD2165" s="48" t="str">
        <f>VLOOKUP(C:C,'ИЗ ОСНОВЫ НОМЕНКЛАТУР'!D:F,3,0)</f>
        <v>Опоры для столов</v>
      </c>
      <c r="AE2165" s="48" t="str">
        <f>VLOOKUP(C:C,'ИЗ ОСНОВЫ НОМЕНКЛАТУР'!D:H,5,0)</f>
        <v>C</v>
      </c>
    </row>
    <row r="2166" spans="1:31" ht="9.6" customHeight="1" x14ac:dyDescent="0.2">
      <c r="A2166" s="45" t="s">
        <v>2043</v>
      </c>
      <c r="B2166" s="11"/>
      <c r="C2166" s="11" t="s">
        <v>2165</v>
      </c>
      <c r="D2166" s="44">
        <v>23</v>
      </c>
      <c r="E2166" s="44">
        <v>0</v>
      </c>
      <c r="F2166" s="48">
        <v>89</v>
      </c>
      <c r="G2166" s="48">
        <v>0</v>
      </c>
      <c r="H2166" s="44">
        <v>2</v>
      </c>
      <c r="I2166" s="44">
        <v>20</v>
      </c>
      <c r="J2166" s="44">
        <v>4</v>
      </c>
      <c r="K2166" s="48">
        <v>8</v>
      </c>
      <c r="L2166" s="49">
        <v>36826.879999999997</v>
      </c>
      <c r="M2166" s="49">
        <v>0</v>
      </c>
      <c r="N2166" s="10">
        <v>141732.79</v>
      </c>
      <c r="O2166" s="10">
        <v>0</v>
      </c>
      <c r="P2166" s="10">
        <v>3183.92</v>
      </c>
      <c r="Q2166" s="10">
        <v>31839.200000000001</v>
      </c>
      <c r="R2166" s="10">
        <v>6367.84</v>
      </c>
      <c r="S2166" s="10">
        <v>12735.68</v>
      </c>
      <c r="T2166" s="50">
        <f t="shared" si="114"/>
        <v>3068.9066666666663</v>
      </c>
      <c r="U2166" s="50">
        <f t="shared" si="114"/>
        <v>0</v>
      </c>
      <c r="V2166" s="50">
        <f t="shared" si="114"/>
        <v>11811.065833333334</v>
      </c>
      <c r="W2166" s="50">
        <f t="shared" si="114"/>
        <v>0</v>
      </c>
      <c r="X2166" s="50">
        <f t="shared" si="114"/>
        <v>265.32666666666665</v>
      </c>
      <c r="Y2166" s="50">
        <f t="shared" si="114"/>
        <v>2653.2666666666669</v>
      </c>
      <c r="Z2166" s="50">
        <f t="shared" si="114"/>
        <v>530.65333333333331</v>
      </c>
      <c r="AA2166" s="50">
        <f t="shared" si="113"/>
        <v>1061.3066666666666</v>
      </c>
      <c r="AB2166" s="50">
        <f t="shared" si="112"/>
        <v>19390.525833333333</v>
      </c>
      <c r="AC2166" s="48" t="str">
        <f>VLOOKUP(ПРОДАЖИ!C:C,'ИЗ ОСНОВЫ НОМЕНКЛАТУР'!D:E,2,0)</f>
        <v>Ручки, крючки, опоры</v>
      </c>
      <c r="AD2166" s="48" t="str">
        <f>VLOOKUP(C:C,'ИЗ ОСНОВЫ НОМЕНКЛАТУР'!D:F,3,0)</f>
        <v>Опоры для столов</v>
      </c>
      <c r="AE2166" s="48" t="str">
        <f>VLOOKUP(C:C,'ИЗ ОСНОВЫ НОМЕНКЛАТУР'!D:H,5,0)</f>
        <v>C</v>
      </c>
    </row>
    <row r="2167" spans="1:31" ht="9.6" customHeight="1" x14ac:dyDescent="0.2">
      <c r="A2167" s="45" t="s">
        <v>2043</v>
      </c>
      <c r="B2167" s="11"/>
      <c r="C2167" s="11" t="s">
        <v>2166</v>
      </c>
      <c r="D2167" s="44">
        <v>135</v>
      </c>
      <c r="E2167" s="44">
        <v>0</v>
      </c>
      <c r="F2167" s="48">
        <v>26</v>
      </c>
      <c r="G2167" s="48">
        <v>0</v>
      </c>
      <c r="H2167" s="44">
        <v>6</v>
      </c>
      <c r="I2167" s="44">
        <v>4</v>
      </c>
      <c r="J2167" s="44">
        <v>42</v>
      </c>
      <c r="K2167" s="48">
        <v>0</v>
      </c>
      <c r="L2167" s="49">
        <v>86212.43</v>
      </c>
      <c r="M2167" s="49">
        <v>0</v>
      </c>
      <c r="N2167" s="10">
        <v>16023.04</v>
      </c>
      <c r="O2167" s="10">
        <v>0</v>
      </c>
      <c r="P2167" s="10">
        <v>3988.2</v>
      </c>
      <c r="Q2167" s="10">
        <v>2658.8</v>
      </c>
      <c r="R2167" s="10">
        <v>24933.18</v>
      </c>
      <c r="S2167" s="10">
        <v>0</v>
      </c>
      <c r="T2167" s="50">
        <f t="shared" si="114"/>
        <v>7184.3691666666664</v>
      </c>
      <c r="U2167" s="50">
        <f t="shared" si="114"/>
        <v>0</v>
      </c>
      <c r="V2167" s="50">
        <f t="shared" si="114"/>
        <v>1335.2533333333333</v>
      </c>
      <c r="W2167" s="50">
        <f t="shared" si="114"/>
        <v>0</v>
      </c>
      <c r="X2167" s="50">
        <f t="shared" si="114"/>
        <v>332.34999999999997</v>
      </c>
      <c r="Y2167" s="50">
        <f t="shared" si="114"/>
        <v>221.56666666666669</v>
      </c>
      <c r="Z2167" s="50">
        <f t="shared" si="114"/>
        <v>2077.7649999999999</v>
      </c>
      <c r="AA2167" s="50">
        <f t="shared" si="113"/>
        <v>0</v>
      </c>
      <c r="AB2167" s="50">
        <f t="shared" si="112"/>
        <v>11151.304166666667</v>
      </c>
      <c r="AC2167" s="48" t="str">
        <f>VLOOKUP(ПРОДАЖИ!C:C,'ИЗ ОСНОВЫ НОМЕНКЛАТУР'!D:E,2,0)</f>
        <v>Ручки, крючки, опоры</v>
      </c>
      <c r="AD2167" s="48" t="str">
        <f>VLOOKUP(C:C,'ИЗ ОСНОВЫ НОМЕНКЛАТУР'!D:F,3,0)</f>
        <v>Опоры для столов</v>
      </c>
      <c r="AE2167" s="48" t="str">
        <f>VLOOKUP(C:C,'ИЗ ОСНОВЫ НОМЕНКЛАТУР'!D:H,5,0)</f>
        <v>C</v>
      </c>
    </row>
    <row r="2168" spans="1:31" ht="9.6" customHeight="1" x14ac:dyDescent="0.2">
      <c r="A2168" s="45" t="s">
        <v>2043</v>
      </c>
      <c r="B2168" s="11"/>
      <c r="C2168" s="11" t="s">
        <v>2167</v>
      </c>
      <c r="D2168" s="44">
        <v>53</v>
      </c>
      <c r="E2168" s="44">
        <v>4</v>
      </c>
      <c r="F2168" s="48">
        <v>0</v>
      </c>
      <c r="G2168" s="48">
        <v>0</v>
      </c>
      <c r="H2168" s="44">
        <v>0</v>
      </c>
      <c r="I2168" s="44">
        <v>0</v>
      </c>
      <c r="J2168" s="44">
        <v>2</v>
      </c>
      <c r="K2168" s="48">
        <v>4</v>
      </c>
      <c r="L2168" s="49">
        <v>169729.94</v>
      </c>
      <c r="M2168" s="49">
        <v>12933.84</v>
      </c>
      <c r="N2168" s="10">
        <v>0</v>
      </c>
      <c r="O2168" s="10">
        <v>0</v>
      </c>
      <c r="P2168" s="10">
        <v>0</v>
      </c>
      <c r="Q2168" s="10">
        <v>0</v>
      </c>
      <c r="R2168" s="10">
        <v>6466.92</v>
      </c>
      <c r="S2168" s="10">
        <v>12933.84</v>
      </c>
      <c r="T2168" s="50">
        <f t="shared" si="114"/>
        <v>14144.161666666667</v>
      </c>
      <c r="U2168" s="50">
        <f t="shared" si="114"/>
        <v>1077.82</v>
      </c>
      <c r="V2168" s="50">
        <f t="shared" si="114"/>
        <v>0</v>
      </c>
      <c r="W2168" s="50">
        <f t="shared" si="114"/>
        <v>0</v>
      </c>
      <c r="X2168" s="50">
        <f t="shared" si="114"/>
        <v>0</v>
      </c>
      <c r="Y2168" s="50">
        <f t="shared" si="114"/>
        <v>0</v>
      </c>
      <c r="Z2168" s="50">
        <f t="shared" si="114"/>
        <v>538.91</v>
      </c>
      <c r="AA2168" s="50">
        <f t="shared" si="113"/>
        <v>1077.82</v>
      </c>
      <c r="AB2168" s="50">
        <f t="shared" si="112"/>
        <v>16838.711666666666</v>
      </c>
      <c r="AC2168" s="48" t="str">
        <f>VLOOKUP(ПРОДАЖИ!C:C,'ИЗ ОСНОВЫ НОМЕНКЛАТУР'!D:E,2,0)</f>
        <v>Ручки, крючки, опоры</v>
      </c>
      <c r="AD2168" s="48" t="str">
        <f>VLOOKUP(C:C,'ИЗ ОСНОВЫ НОМЕНКЛАТУР'!D:F,3,0)</f>
        <v>Опоры для столов</v>
      </c>
      <c r="AE2168" s="48" t="str">
        <f>VLOOKUP(C:C,'ИЗ ОСНОВЫ НОМЕНКЛАТУР'!D:H,5,0)</f>
        <v>C</v>
      </c>
    </row>
    <row r="2169" spans="1:31" ht="9.6" customHeight="1" x14ac:dyDescent="0.2">
      <c r="A2169" s="45" t="s">
        <v>2043</v>
      </c>
      <c r="B2169" s="11"/>
      <c r="C2169" s="11" t="s">
        <v>2168</v>
      </c>
      <c r="D2169" s="44">
        <v>113</v>
      </c>
      <c r="E2169" s="44">
        <v>0</v>
      </c>
      <c r="F2169" s="48">
        <v>1</v>
      </c>
      <c r="G2169" s="48">
        <v>0</v>
      </c>
      <c r="H2169" s="44">
        <v>2</v>
      </c>
      <c r="I2169" s="44">
        <v>0</v>
      </c>
      <c r="J2169" s="44">
        <v>0</v>
      </c>
      <c r="K2169" s="48">
        <v>0</v>
      </c>
      <c r="L2169" s="49">
        <v>248047.2</v>
      </c>
      <c r="M2169" s="49">
        <v>0</v>
      </c>
      <c r="N2169" s="10">
        <v>2193.6999999999998</v>
      </c>
      <c r="O2169" s="10">
        <v>0</v>
      </c>
      <c r="P2169" s="10">
        <v>4443.9799999999996</v>
      </c>
      <c r="Q2169" s="10">
        <v>0</v>
      </c>
      <c r="R2169" s="10">
        <v>0</v>
      </c>
      <c r="S2169" s="10">
        <v>0</v>
      </c>
      <c r="T2169" s="50">
        <f t="shared" si="114"/>
        <v>20670.600000000002</v>
      </c>
      <c r="U2169" s="50">
        <f t="shared" si="114"/>
        <v>0</v>
      </c>
      <c r="V2169" s="50">
        <f t="shared" si="114"/>
        <v>182.80833333333331</v>
      </c>
      <c r="W2169" s="50">
        <f t="shared" si="114"/>
        <v>0</v>
      </c>
      <c r="X2169" s="50">
        <f t="shared" si="114"/>
        <v>370.33166666666665</v>
      </c>
      <c r="Y2169" s="50">
        <f t="shared" si="114"/>
        <v>0</v>
      </c>
      <c r="Z2169" s="50">
        <f t="shared" si="114"/>
        <v>0</v>
      </c>
      <c r="AA2169" s="50">
        <f t="shared" si="113"/>
        <v>0</v>
      </c>
      <c r="AB2169" s="50">
        <f t="shared" si="112"/>
        <v>21223.74</v>
      </c>
      <c r="AC2169" s="48" t="str">
        <f>VLOOKUP(ПРОДАЖИ!C:C,'ИЗ ОСНОВЫ НОМЕНКЛАТУР'!D:E,2,0)</f>
        <v>Ручки, крючки, опоры</v>
      </c>
      <c r="AD2169" s="48" t="str">
        <f>VLOOKUP(C:C,'ИЗ ОСНОВЫ НОМЕНКЛАТУР'!D:F,3,0)</f>
        <v>Опоры для столов</v>
      </c>
      <c r="AE2169" s="48" t="str">
        <f>VLOOKUP(C:C,'ИЗ ОСНОВЫ НОМЕНКЛАТУР'!D:H,5,0)</f>
        <v>C</v>
      </c>
    </row>
    <row r="2170" spans="1:31" ht="9.6" customHeight="1" x14ac:dyDescent="0.2">
      <c r="A2170" s="45" t="s">
        <v>2043</v>
      </c>
      <c r="B2170" s="11"/>
      <c r="C2170" s="11" t="s">
        <v>2169</v>
      </c>
      <c r="D2170" s="44">
        <v>52</v>
      </c>
      <c r="E2170" s="44">
        <v>0</v>
      </c>
      <c r="F2170" s="48">
        <v>0</v>
      </c>
      <c r="G2170" s="48">
        <v>0</v>
      </c>
      <c r="H2170" s="44">
        <v>4</v>
      </c>
      <c r="I2170" s="44">
        <v>8</v>
      </c>
      <c r="J2170" s="44">
        <v>4</v>
      </c>
      <c r="K2170" s="48">
        <v>0</v>
      </c>
      <c r="L2170" s="49">
        <v>207114.04</v>
      </c>
      <c r="M2170" s="49">
        <v>0</v>
      </c>
      <c r="N2170" s="10">
        <v>0</v>
      </c>
      <c r="O2170" s="10">
        <v>0</v>
      </c>
      <c r="P2170" s="10">
        <v>16112.83</v>
      </c>
      <c r="Q2170" s="10">
        <v>32225.65</v>
      </c>
      <c r="R2170" s="10">
        <v>16112.83</v>
      </c>
      <c r="S2170" s="10">
        <v>0</v>
      </c>
      <c r="T2170" s="50">
        <f t="shared" si="114"/>
        <v>17259.503333333334</v>
      </c>
      <c r="U2170" s="50">
        <f t="shared" si="114"/>
        <v>0</v>
      </c>
      <c r="V2170" s="50">
        <f t="shared" si="114"/>
        <v>0</v>
      </c>
      <c r="W2170" s="50">
        <f t="shared" si="114"/>
        <v>0</v>
      </c>
      <c r="X2170" s="50">
        <f t="shared" si="114"/>
        <v>1342.7358333333334</v>
      </c>
      <c r="Y2170" s="50">
        <f t="shared" si="114"/>
        <v>2685.4708333333333</v>
      </c>
      <c r="Z2170" s="50">
        <f t="shared" si="114"/>
        <v>1342.7358333333334</v>
      </c>
      <c r="AA2170" s="50">
        <f t="shared" si="113"/>
        <v>0</v>
      </c>
      <c r="AB2170" s="50">
        <f t="shared" si="112"/>
        <v>22630.445833333331</v>
      </c>
      <c r="AC2170" s="48" t="str">
        <f>VLOOKUP(ПРОДАЖИ!C:C,'ИЗ ОСНОВЫ НОМЕНКЛАТУР'!D:E,2,0)</f>
        <v>Ручки, крючки, опоры</v>
      </c>
      <c r="AD2170" s="48" t="str">
        <f>VLOOKUP(C:C,'ИЗ ОСНОВЫ НОМЕНКЛАТУР'!D:F,3,0)</f>
        <v>Опоры для столов</v>
      </c>
      <c r="AE2170" s="48" t="str">
        <f>VLOOKUP(C:C,'ИЗ ОСНОВЫ НОМЕНКЛАТУР'!D:H,5,0)</f>
        <v>C</v>
      </c>
    </row>
    <row r="2171" spans="1:31" ht="9.6" customHeight="1" x14ac:dyDescent="0.2">
      <c r="A2171" s="45" t="s">
        <v>2043</v>
      </c>
      <c r="B2171" s="11"/>
      <c r="C2171" s="11" t="s">
        <v>2170</v>
      </c>
      <c r="D2171" s="44">
        <v>38</v>
      </c>
      <c r="E2171" s="44">
        <v>0</v>
      </c>
      <c r="F2171" s="48">
        <v>38</v>
      </c>
      <c r="G2171" s="48">
        <v>0</v>
      </c>
      <c r="H2171" s="44">
        <v>0</v>
      </c>
      <c r="I2171" s="44">
        <v>8</v>
      </c>
      <c r="J2171" s="44">
        <v>6</v>
      </c>
      <c r="K2171" s="48">
        <v>8</v>
      </c>
      <c r="L2171" s="49">
        <v>83658.679999999993</v>
      </c>
      <c r="M2171" s="49">
        <v>0</v>
      </c>
      <c r="N2171" s="10">
        <v>85428.18</v>
      </c>
      <c r="O2171" s="10">
        <v>0</v>
      </c>
      <c r="P2171" s="10">
        <v>0</v>
      </c>
      <c r="Q2171" s="10">
        <v>16795.84</v>
      </c>
      <c r="R2171" s="10">
        <v>12596.88</v>
      </c>
      <c r="S2171" s="10">
        <v>16795.84</v>
      </c>
      <c r="T2171" s="50">
        <f t="shared" si="114"/>
        <v>6971.5566666666664</v>
      </c>
      <c r="U2171" s="50">
        <f t="shared" si="114"/>
        <v>0</v>
      </c>
      <c r="V2171" s="50">
        <f t="shared" si="114"/>
        <v>7119.0149999999994</v>
      </c>
      <c r="W2171" s="50">
        <f t="shared" si="114"/>
        <v>0</v>
      </c>
      <c r="X2171" s="50">
        <f t="shared" si="114"/>
        <v>0</v>
      </c>
      <c r="Y2171" s="50">
        <f t="shared" si="114"/>
        <v>1399.6533333333334</v>
      </c>
      <c r="Z2171" s="50">
        <f t="shared" si="114"/>
        <v>1049.74</v>
      </c>
      <c r="AA2171" s="50">
        <f t="shared" si="113"/>
        <v>1399.6533333333334</v>
      </c>
      <c r="AB2171" s="50">
        <f t="shared" si="112"/>
        <v>17939.618333333332</v>
      </c>
      <c r="AC2171" s="48" t="str">
        <f>VLOOKUP(ПРОДАЖИ!C:C,'ИЗ ОСНОВЫ НОМЕНКЛАТУР'!D:E,2,0)</f>
        <v>Ручки, крючки, опоры</v>
      </c>
      <c r="AD2171" s="48" t="str">
        <f>VLOOKUP(C:C,'ИЗ ОСНОВЫ НОМЕНКЛАТУР'!D:F,3,0)</f>
        <v>Опоры для столов</v>
      </c>
      <c r="AE2171" s="48" t="str">
        <f>VLOOKUP(C:C,'ИЗ ОСНОВЫ НОМЕНКЛАТУР'!D:H,5,0)</f>
        <v>C</v>
      </c>
    </row>
    <row r="2172" spans="1:31" ht="9.6" customHeight="1" x14ac:dyDescent="0.2">
      <c r="A2172" s="45" t="s">
        <v>2043</v>
      </c>
      <c r="B2172" s="11"/>
      <c r="C2172" s="11" t="s">
        <v>2171</v>
      </c>
      <c r="D2172" s="44">
        <v>7</v>
      </c>
      <c r="E2172" s="44">
        <v>0</v>
      </c>
      <c r="F2172" s="48">
        <v>4</v>
      </c>
      <c r="G2172" s="48">
        <v>0</v>
      </c>
      <c r="H2172" s="44">
        <v>4</v>
      </c>
      <c r="I2172" s="44">
        <v>16</v>
      </c>
      <c r="J2172" s="44">
        <v>14</v>
      </c>
      <c r="K2172" s="48">
        <v>0</v>
      </c>
      <c r="L2172" s="49">
        <v>14224.61</v>
      </c>
      <c r="M2172" s="49">
        <v>0</v>
      </c>
      <c r="N2172" s="10">
        <v>9350.73</v>
      </c>
      <c r="O2172" s="10">
        <v>0</v>
      </c>
      <c r="P2172" s="10">
        <v>9557.52</v>
      </c>
      <c r="Q2172" s="10">
        <v>38230.080000000002</v>
      </c>
      <c r="R2172" s="10">
        <v>34060.639999999999</v>
      </c>
      <c r="S2172" s="10">
        <v>0</v>
      </c>
      <c r="T2172" s="50">
        <f t="shared" si="114"/>
        <v>1185.3841666666667</v>
      </c>
      <c r="U2172" s="50">
        <f t="shared" si="114"/>
        <v>0</v>
      </c>
      <c r="V2172" s="50">
        <f t="shared" si="114"/>
        <v>779.22749999999996</v>
      </c>
      <c r="W2172" s="50">
        <f t="shared" si="114"/>
        <v>0</v>
      </c>
      <c r="X2172" s="50">
        <f t="shared" si="114"/>
        <v>796.46</v>
      </c>
      <c r="Y2172" s="50">
        <f t="shared" si="114"/>
        <v>3185.84</v>
      </c>
      <c r="Z2172" s="50">
        <f t="shared" si="114"/>
        <v>2838.3866666666668</v>
      </c>
      <c r="AA2172" s="50">
        <f t="shared" si="113"/>
        <v>0</v>
      </c>
      <c r="AB2172" s="50">
        <f t="shared" si="112"/>
        <v>8785.2983333333341</v>
      </c>
      <c r="AC2172" s="48" t="str">
        <f>VLOOKUP(ПРОДАЖИ!C:C,'ИЗ ОСНОВЫ НОМЕНКЛАТУР'!D:E,2,0)</f>
        <v>Ручки, крючки, опоры</v>
      </c>
      <c r="AD2172" s="48" t="str">
        <f>VLOOKUP(C:C,'ИЗ ОСНОВЫ НОМЕНКЛАТУР'!D:F,3,0)</f>
        <v>Опоры для столов</v>
      </c>
      <c r="AE2172" s="48" t="str">
        <f>VLOOKUP(C:C,'ИЗ ОСНОВЫ НОМЕНКЛАТУР'!D:H,5,0)</f>
        <v>C</v>
      </c>
    </row>
    <row r="2173" spans="1:31" ht="9.6" customHeight="1" x14ac:dyDescent="0.2">
      <c r="A2173" s="45" t="s">
        <v>2043</v>
      </c>
      <c r="B2173" s="11"/>
      <c r="C2173" s="11" t="s">
        <v>2172</v>
      </c>
      <c r="D2173" s="44">
        <v>4</v>
      </c>
      <c r="E2173" s="44">
        <v>0</v>
      </c>
      <c r="F2173" s="48">
        <v>0</v>
      </c>
      <c r="G2173" s="48">
        <v>0</v>
      </c>
      <c r="H2173" s="44">
        <v>4</v>
      </c>
      <c r="I2173" s="44">
        <v>0</v>
      </c>
      <c r="J2173" s="44">
        <v>4</v>
      </c>
      <c r="K2173" s="48">
        <v>0</v>
      </c>
      <c r="L2173" s="49">
        <v>40542.86</v>
      </c>
      <c r="M2173" s="49">
        <v>0</v>
      </c>
      <c r="N2173" s="10">
        <v>0</v>
      </c>
      <c r="O2173" s="10">
        <v>0</v>
      </c>
      <c r="P2173" s="10">
        <v>40542.86</v>
      </c>
      <c r="Q2173" s="10">
        <v>0</v>
      </c>
      <c r="R2173" s="10">
        <v>39260.47</v>
      </c>
      <c r="S2173" s="10">
        <v>0</v>
      </c>
      <c r="T2173" s="50">
        <f t="shared" si="114"/>
        <v>3378.5716666666667</v>
      </c>
      <c r="U2173" s="50">
        <f t="shared" si="114"/>
        <v>0</v>
      </c>
      <c r="V2173" s="50">
        <f t="shared" si="114"/>
        <v>0</v>
      </c>
      <c r="W2173" s="50">
        <f t="shared" si="114"/>
        <v>0</v>
      </c>
      <c r="X2173" s="50">
        <f t="shared" si="114"/>
        <v>3378.5716666666667</v>
      </c>
      <c r="Y2173" s="50">
        <f t="shared" si="114"/>
        <v>0</v>
      </c>
      <c r="Z2173" s="50">
        <f t="shared" si="114"/>
        <v>3271.7058333333334</v>
      </c>
      <c r="AA2173" s="50">
        <f t="shared" si="113"/>
        <v>0</v>
      </c>
      <c r="AB2173" s="50">
        <f t="shared" si="112"/>
        <v>10028.849166666667</v>
      </c>
      <c r="AC2173" s="48" t="str">
        <f>VLOOKUP(ПРОДАЖИ!C:C,'ИЗ ОСНОВЫ НОМЕНКЛАТУР'!D:E,2,0)</f>
        <v>Ручки, крючки, опоры</v>
      </c>
      <c r="AD2173" s="48" t="str">
        <f>VLOOKUP(C:C,'ИЗ ОСНОВЫ НОМЕНКЛАТУР'!D:F,3,0)</f>
        <v>Опоры для столов</v>
      </c>
      <c r="AE2173" s="48" t="str">
        <f>VLOOKUP(C:C,'ИЗ ОСНОВЫ НОМЕНКЛАТУР'!D:H,5,0)</f>
        <v>C</v>
      </c>
    </row>
    <row r="2174" spans="1:31" ht="9.6" customHeight="1" x14ac:dyDescent="0.2">
      <c r="A2174" s="45" t="s">
        <v>2043</v>
      </c>
      <c r="B2174" s="11"/>
      <c r="C2174" s="11" t="s">
        <v>2173</v>
      </c>
      <c r="D2174" s="44">
        <v>1</v>
      </c>
      <c r="E2174" s="44">
        <v>0</v>
      </c>
      <c r="F2174" s="48">
        <v>46</v>
      </c>
      <c r="G2174" s="48">
        <v>0</v>
      </c>
      <c r="H2174" s="44">
        <v>6</v>
      </c>
      <c r="I2174" s="44">
        <v>0</v>
      </c>
      <c r="J2174" s="44">
        <v>0</v>
      </c>
      <c r="K2174" s="48">
        <v>0</v>
      </c>
      <c r="L2174" s="49">
        <v>1213.93</v>
      </c>
      <c r="M2174" s="49">
        <v>0</v>
      </c>
      <c r="N2174" s="10">
        <v>57609.27</v>
      </c>
      <c r="O2174" s="10">
        <v>0</v>
      </c>
      <c r="P2174" s="10">
        <v>7262.08</v>
      </c>
      <c r="Q2174" s="10">
        <v>0</v>
      </c>
      <c r="R2174" s="10">
        <v>0</v>
      </c>
      <c r="S2174" s="10">
        <v>0</v>
      </c>
      <c r="T2174" s="50">
        <f t="shared" si="114"/>
        <v>101.16083333333334</v>
      </c>
      <c r="U2174" s="50">
        <f t="shared" si="114"/>
        <v>0</v>
      </c>
      <c r="V2174" s="50">
        <f t="shared" si="114"/>
        <v>4800.7725</v>
      </c>
      <c r="W2174" s="50">
        <f t="shared" si="114"/>
        <v>0</v>
      </c>
      <c r="X2174" s="50">
        <f t="shared" si="114"/>
        <v>605.17333333333329</v>
      </c>
      <c r="Y2174" s="50">
        <f t="shared" si="114"/>
        <v>0</v>
      </c>
      <c r="Z2174" s="50">
        <f t="shared" si="114"/>
        <v>0</v>
      </c>
      <c r="AA2174" s="50">
        <f t="shared" si="113"/>
        <v>0</v>
      </c>
      <c r="AB2174" s="50">
        <f t="shared" si="112"/>
        <v>5507.1066666666666</v>
      </c>
      <c r="AC2174" s="48" t="str">
        <f>VLOOKUP(ПРОДАЖИ!C:C,'ИЗ ОСНОВЫ НОМЕНКЛАТУР'!D:E,2,0)</f>
        <v>Ручки, крючки, опоры</v>
      </c>
      <c r="AD2174" s="48" t="str">
        <f>VLOOKUP(C:C,'ИЗ ОСНОВЫ НОМЕНКЛАТУР'!D:F,3,0)</f>
        <v>Опоры для столов</v>
      </c>
      <c r="AE2174" s="48" t="str">
        <f>VLOOKUP(C:C,'ИЗ ОСНОВЫ НОМЕНКЛАТУР'!D:H,5,0)</f>
        <v>C</v>
      </c>
    </row>
    <row r="2175" spans="1:31" ht="9.6" customHeight="1" x14ac:dyDescent="0.2">
      <c r="A2175" s="45" t="s">
        <v>2043</v>
      </c>
      <c r="B2175" s="11"/>
      <c r="C2175" s="11" t="s">
        <v>2174</v>
      </c>
      <c r="D2175" s="44">
        <v>2</v>
      </c>
      <c r="E2175" s="44">
        <v>0</v>
      </c>
      <c r="F2175" s="48">
        <v>0</v>
      </c>
      <c r="G2175" s="48">
        <v>0</v>
      </c>
      <c r="H2175" s="44">
        <v>0</v>
      </c>
      <c r="I2175" s="44">
        <v>0</v>
      </c>
      <c r="J2175" s="44">
        <v>0</v>
      </c>
      <c r="K2175" s="48">
        <v>0</v>
      </c>
      <c r="L2175" s="49">
        <v>5457.02</v>
      </c>
      <c r="M2175" s="49">
        <v>0</v>
      </c>
      <c r="N2175" s="10">
        <v>0</v>
      </c>
      <c r="O2175" s="10">
        <v>0</v>
      </c>
      <c r="P2175" s="10">
        <v>0</v>
      </c>
      <c r="Q2175" s="10">
        <v>0</v>
      </c>
      <c r="R2175" s="10">
        <v>0</v>
      </c>
      <c r="S2175" s="10">
        <v>0</v>
      </c>
      <c r="T2175" s="50">
        <f t="shared" si="114"/>
        <v>454.75166666666672</v>
      </c>
      <c r="U2175" s="50">
        <f t="shared" si="114"/>
        <v>0</v>
      </c>
      <c r="V2175" s="50">
        <f t="shared" si="114"/>
        <v>0</v>
      </c>
      <c r="W2175" s="50">
        <f t="shared" si="114"/>
        <v>0</v>
      </c>
      <c r="X2175" s="50">
        <f t="shared" si="114"/>
        <v>0</v>
      </c>
      <c r="Y2175" s="50">
        <f t="shared" si="114"/>
        <v>0</v>
      </c>
      <c r="Z2175" s="50">
        <f t="shared" si="114"/>
        <v>0</v>
      </c>
      <c r="AA2175" s="50">
        <f t="shared" si="113"/>
        <v>0</v>
      </c>
      <c r="AB2175" s="50">
        <f t="shared" si="112"/>
        <v>454.75166666666672</v>
      </c>
      <c r="AC2175" s="48" t="str">
        <f>VLOOKUP(ПРОДАЖИ!C:C,'ИЗ ОСНОВЫ НОМЕНКЛАТУР'!D:E,2,0)</f>
        <v>Ручки, крючки, опоры</v>
      </c>
      <c r="AD2175" s="48" t="str">
        <f>VLOOKUP(C:C,'ИЗ ОСНОВЫ НОМЕНКЛАТУР'!D:F,3,0)</f>
        <v>Опоры для столов</v>
      </c>
      <c r="AE2175" s="48" t="str">
        <f>VLOOKUP(C:C,'ИЗ ОСНОВЫ НОМЕНКЛАТУР'!D:H,5,0)</f>
        <v>C</v>
      </c>
    </row>
    <row r="2176" spans="1:31" ht="9.6" customHeight="1" x14ac:dyDescent="0.2">
      <c r="A2176" s="45" t="s">
        <v>2043</v>
      </c>
      <c r="B2176" s="46" t="s">
        <v>2175</v>
      </c>
      <c r="C2176" s="46"/>
      <c r="D2176" s="44">
        <v>0</v>
      </c>
      <c r="E2176" s="44">
        <v>0</v>
      </c>
      <c r="F2176" s="48">
        <v>0</v>
      </c>
      <c r="G2176" s="48">
        <v>0</v>
      </c>
      <c r="H2176" s="44">
        <v>0</v>
      </c>
      <c r="I2176" s="44">
        <v>0</v>
      </c>
      <c r="J2176" s="44">
        <v>0</v>
      </c>
      <c r="K2176" s="48">
        <v>0</v>
      </c>
      <c r="L2176" s="49">
        <v>0</v>
      </c>
      <c r="M2176" s="49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50">
        <f t="shared" si="114"/>
        <v>0</v>
      </c>
      <c r="U2176" s="50">
        <f t="shared" si="114"/>
        <v>0</v>
      </c>
      <c r="V2176" s="50">
        <f t="shared" si="114"/>
        <v>0</v>
      </c>
      <c r="W2176" s="50">
        <f t="shared" si="114"/>
        <v>0</v>
      </c>
      <c r="X2176" s="50">
        <f t="shared" si="114"/>
        <v>0</v>
      </c>
      <c r="Y2176" s="50">
        <f t="shared" si="114"/>
        <v>0</v>
      </c>
      <c r="Z2176" s="50">
        <f t="shared" si="114"/>
        <v>0</v>
      </c>
      <c r="AA2176" s="50">
        <f t="shared" si="113"/>
        <v>0</v>
      </c>
      <c r="AB2176" s="50">
        <f t="shared" si="112"/>
        <v>0</v>
      </c>
      <c r="AC2176" s="48" t="e">
        <f>VLOOKUP(ПРОДАЖИ!C:C,'ИЗ ОСНОВЫ НОМЕНКЛАТУР'!D:E,2,0)</f>
        <v>#N/A</v>
      </c>
      <c r="AD2176" s="48" t="e">
        <f>VLOOKUP(C:C,'ИЗ ОСНОВЫ НОМЕНКЛАТУР'!D:F,3,0)</f>
        <v>#N/A</v>
      </c>
      <c r="AE2176" s="48" t="e">
        <f>VLOOKUP(C:C,'ИЗ ОСНОВЫ НОМЕНКЛАТУР'!D:H,5,0)</f>
        <v>#N/A</v>
      </c>
    </row>
    <row r="2177" spans="1:31" ht="9.6" customHeight="1" x14ac:dyDescent="0.2">
      <c r="A2177" s="45" t="s">
        <v>2043</v>
      </c>
      <c r="B2177" s="11"/>
      <c r="C2177" s="11" t="s">
        <v>2176</v>
      </c>
      <c r="D2177" s="44">
        <v>6181</v>
      </c>
      <c r="E2177" s="44">
        <v>15000</v>
      </c>
      <c r="F2177" s="48">
        <v>6734</v>
      </c>
      <c r="G2177" s="48">
        <v>0</v>
      </c>
      <c r="H2177" s="44">
        <v>228</v>
      </c>
      <c r="I2177" s="44">
        <v>412</v>
      </c>
      <c r="J2177" s="44">
        <v>167</v>
      </c>
      <c r="K2177" s="48">
        <v>0</v>
      </c>
      <c r="L2177" s="49">
        <v>329602.17</v>
      </c>
      <c r="M2177" s="49">
        <v>758427.57</v>
      </c>
      <c r="N2177" s="10">
        <v>378556.72</v>
      </c>
      <c r="O2177" s="10">
        <v>0</v>
      </c>
      <c r="P2177" s="10">
        <v>13302.08</v>
      </c>
      <c r="Q2177" s="10">
        <v>24703.25</v>
      </c>
      <c r="R2177" s="10">
        <v>7912.91</v>
      </c>
      <c r="S2177" s="10">
        <v>0</v>
      </c>
      <c r="T2177" s="50">
        <f t="shared" si="114"/>
        <v>27466.8475</v>
      </c>
      <c r="U2177" s="50">
        <f t="shared" si="114"/>
        <v>63202.297499999993</v>
      </c>
      <c r="V2177" s="50">
        <f t="shared" si="114"/>
        <v>31546.39333333333</v>
      </c>
      <c r="W2177" s="50">
        <f t="shared" si="114"/>
        <v>0</v>
      </c>
      <c r="X2177" s="50">
        <f t="shared" si="114"/>
        <v>1108.5066666666667</v>
      </c>
      <c r="Y2177" s="50">
        <f t="shared" si="114"/>
        <v>2058.6041666666665</v>
      </c>
      <c r="Z2177" s="50">
        <f t="shared" si="114"/>
        <v>659.40916666666669</v>
      </c>
      <c r="AA2177" s="50">
        <f t="shared" si="113"/>
        <v>0</v>
      </c>
      <c r="AB2177" s="50">
        <f t="shared" si="112"/>
        <v>126042.05833333332</v>
      </c>
      <c r="AC2177" s="48" t="str">
        <f>VLOOKUP(ПРОДАЖИ!C:C,'ИЗ ОСНОВЫ НОМЕНКЛАТУР'!D:E,2,0)</f>
        <v>Ручки, крючки, опоры</v>
      </c>
      <c r="AD2177" s="48" t="str">
        <f>VLOOKUP(C:C,'ИЗ ОСНОВЫ НОМЕНКЛАТУР'!D:F,3,0)</f>
        <v>Мебельные колеса</v>
      </c>
      <c r="AE2177" s="48" t="str">
        <f>VLOOKUP(C:C,'ИЗ ОСНОВЫ НОМЕНКЛАТУР'!D:H,5,0)</f>
        <v>B</v>
      </c>
    </row>
    <row r="2178" spans="1:31" ht="9.6" customHeight="1" x14ac:dyDescent="0.2">
      <c r="A2178" s="45" t="s">
        <v>2043</v>
      </c>
      <c r="B2178" s="11"/>
      <c r="C2178" s="11" t="s">
        <v>2177</v>
      </c>
      <c r="D2178" s="44">
        <v>6465</v>
      </c>
      <c r="E2178" s="44">
        <v>6000</v>
      </c>
      <c r="F2178" s="48">
        <v>6605</v>
      </c>
      <c r="G2178" s="48">
        <v>0</v>
      </c>
      <c r="H2178" s="44">
        <v>5050</v>
      </c>
      <c r="I2178" s="44">
        <v>4483</v>
      </c>
      <c r="J2178" s="44">
        <v>0</v>
      </c>
      <c r="K2178" s="48">
        <v>0</v>
      </c>
      <c r="L2178" s="49">
        <v>226679.27</v>
      </c>
      <c r="M2178" s="49">
        <v>208832.27</v>
      </c>
      <c r="N2178" s="10">
        <v>209944.25</v>
      </c>
      <c r="O2178" s="10">
        <v>0</v>
      </c>
      <c r="P2178" s="10">
        <v>171074.89</v>
      </c>
      <c r="Q2178" s="10">
        <v>154818.89000000001</v>
      </c>
      <c r="R2178" s="10">
        <v>0</v>
      </c>
      <c r="S2178" s="10">
        <v>0</v>
      </c>
      <c r="T2178" s="50">
        <f t="shared" si="114"/>
        <v>18889.939166666667</v>
      </c>
      <c r="U2178" s="50">
        <f t="shared" si="114"/>
        <v>17402.689166666667</v>
      </c>
      <c r="V2178" s="50">
        <f t="shared" si="114"/>
        <v>17495.354166666668</v>
      </c>
      <c r="W2178" s="50">
        <f t="shared" si="114"/>
        <v>0</v>
      </c>
      <c r="X2178" s="50">
        <f t="shared" si="114"/>
        <v>14256.240833333335</v>
      </c>
      <c r="Y2178" s="50">
        <f t="shared" si="114"/>
        <v>12901.574166666667</v>
      </c>
      <c r="Z2178" s="50">
        <f t="shared" si="114"/>
        <v>0</v>
      </c>
      <c r="AA2178" s="50">
        <f t="shared" si="113"/>
        <v>0</v>
      </c>
      <c r="AB2178" s="50">
        <f t="shared" si="112"/>
        <v>80945.797500000001</v>
      </c>
      <c r="AC2178" s="48" t="str">
        <f>VLOOKUP(ПРОДАЖИ!C:C,'ИЗ ОСНОВЫ НОМЕНКЛАТУР'!D:E,2,0)</f>
        <v>Ручки, крючки, опоры</v>
      </c>
      <c r="AD2178" s="48" t="str">
        <f>VLOOKUP(C:C,'ИЗ ОСНОВЫ НОМЕНКЛАТУР'!D:F,3,0)</f>
        <v>Мебельные колеса</v>
      </c>
      <c r="AE2178" s="48" t="str">
        <f>VLOOKUP(C:C,'ИЗ ОСНОВЫ НОМЕНКЛАТУР'!D:H,5,0)</f>
        <v>B</v>
      </c>
    </row>
    <row r="2179" spans="1:31" ht="9.6" customHeight="1" x14ac:dyDescent="0.2">
      <c r="A2179" s="45" t="s">
        <v>2043</v>
      </c>
      <c r="B2179" s="11"/>
      <c r="C2179" s="11" t="s">
        <v>2178</v>
      </c>
      <c r="D2179" s="44">
        <v>1823</v>
      </c>
      <c r="E2179" s="44">
        <v>1260</v>
      </c>
      <c r="F2179" s="48">
        <v>616</v>
      </c>
      <c r="G2179" s="48">
        <v>0</v>
      </c>
      <c r="H2179" s="44">
        <v>302</v>
      </c>
      <c r="I2179" s="44">
        <v>423</v>
      </c>
      <c r="J2179" s="44">
        <v>47</v>
      </c>
      <c r="K2179" s="48">
        <v>0</v>
      </c>
      <c r="L2179" s="49">
        <v>336558.41</v>
      </c>
      <c r="M2179" s="49">
        <v>258300</v>
      </c>
      <c r="N2179" s="10">
        <v>102764.81</v>
      </c>
      <c r="O2179" s="10">
        <v>0</v>
      </c>
      <c r="P2179" s="10">
        <v>55150.96</v>
      </c>
      <c r="Q2179" s="10">
        <v>86233.24</v>
      </c>
      <c r="R2179" s="10">
        <v>9635</v>
      </c>
      <c r="S2179" s="10">
        <v>0</v>
      </c>
      <c r="T2179" s="50">
        <f t="shared" si="114"/>
        <v>28046.534166666665</v>
      </c>
      <c r="U2179" s="50">
        <f t="shared" si="114"/>
        <v>21525</v>
      </c>
      <c r="V2179" s="50">
        <f t="shared" si="114"/>
        <v>8563.7341666666671</v>
      </c>
      <c r="W2179" s="50">
        <f t="shared" si="114"/>
        <v>0</v>
      </c>
      <c r="X2179" s="50">
        <f t="shared" si="114"/>
        <v>4595.913333333333</v>
      </c>
      <c r="Y2179" s="50">
        <f t="shared" si="114"/>
        <v>7186.1033333333335</v>
      </c>
      <c r="Z2179" s="50">
        <f t="shared" si="114"/>
        <v>802.91666666666663</v>
      </c>
      <c r="AA2179" s="50">
        <f t="shared" si="113"/>
        <v>0</v>
      </c>
      <c r="AB2179" s="50">
        <f t="shared" si="112"/>
        <v>70720.201666666675</v>
      </c>
      <c r="AC2179" s="48" t="str">
        <f>VLOOKUP(ПРОДАЖИ!C:C,'ИЗ ОСНОВЫ НОМЕНКЛАТУР'!D:E,2,0)</f>
        <v>Ручки, крючки, опоры</v>
      </c>
      <c r="AD2179" s="48" t="str">
        <f>VLOOKUP(C:C,'ИЗ ОСНОВЫ НОМЕНКЛАТУР'!D:F,3,0)</f>
        <v>Мебельные колеса</v>
      </c>
      <c r="AE2179" s="48" t="str">
        <f>VLOOKUP(C:C,'ИЗ ОСНОВЫ НОМЕНКЛАТУР'!D:H,5,0)</f>
        <v>B</v>
      </c>
    </row>
    <row r="2180" spans="1:31" ht="9.6" customHeight="1" x14ac:dyDescent="0.2">
      <c r="A2180" s="45" t="s">
        <v>2043</v>
      </c>
      <c r="B2180" s="11"/>
      <c r="C2180" s="11" t="s">
        <v>2179</v>
      </c>
      <c r="D2180" s="44">
        <v>1294</v>
      </c>
      <c r="E2180" s="44">
        <v>1000</v>
      </c>
      <c r="F2180" s="48">
        <v>1961</v>
      </c>
      <c r="G2180" s="48">
        <v>0</v>
      </c>
      <c r="H2180" s="44">
        <v>270</v>
      </c>
      <c r="I2180" s="44">
        <v>394</v>
      </c>
      <c r="J2180" s="44">
        <v>179</v>
      </c>
      <c r="K2180" s="48">
        <v>1000</v>
      </c>
      <c r="L2180" s="49">
        <v>177337.96</v>
      </c>
      <c r="M2180" s="49">
        <v>138551.23000000001</v>
      </c>
      <c r="N2180" s="10">
        <v>256931.18</v>
      </c>
      <c r="O2180" s="10">
        <v>0</v>
      </c>
      <c r="P2180" s="10">
        <v>38322.519999999997</v>
      </c>
      <c r="Q2180" s="10">
        <v>55120.6</v>
      </c>
      <c r="R2180" s="10">
        <v>36506.559999999998</v>
      </c>
      <c r="S2180" s="10">
        <v>142660</v>
      </c>
      <c r="T2180" s="50">
        <f t="shared" si="114"/>
        <v>14778.163333333332</v>
      </c>
      <c r="U2180" s="50">
        <f t="shared" si="114"/>
        <v>11545.935833333335</v>
      </c>
      <c r="V2180" s="50">
        <f t="shared" si="114"/>
        <v>21410.931666666667</v>
      </c>
      <c r="W2180" s="50">
        <f t="shared" si="114"/>
        <v>0</v>
      </c>
      <c r="X2180" s="50">
        <f t="shared" si="114"/>
        <v>3193.5433333333331</v>
      </c>
      <c r="Y2180" s="50">
        <f t="shared" si="114"/>
        <v>4593.3833333333332</v>
      </c>
      <c r="Z2180" s="50">
        <f t="shared" si="114"/>
        <v>3042.2133333333331</v>
      </c>
      <c r="AA2180" s="50">
        <f t="shared" si="113"/>
        <v>11888.333333333334</v>
      </c>
      <c r="AB2180" s="50">
        <f t="shared" ref="AB2180:AB2243" si="115">T2180+U2180+V2180+W2180+X2180+Y2180+Z2180+AA2180</f>
        <v>70452.504166666666</v>
      </c>
      <c r="AC2180" s="48" t="str">
        <f>VLOOKUP(ПРОДАЖИ!C:C,'ИЗ ОСНОВЫ НОМЕНКЛАТУР'!D:E,2,0)</f>
        <v>Ручки, крючки, опоры</v>
      </c>
      <c r="AD2180" s="48" t="str">
        <f>VLOOKUP(C:C,'ИЗ ОСНОВЫ НОМЕНКЛАТУР'!D:F,3,0)</f>
        <v>Мебельные колеса</v>
      </c>
      <c r="AE2180" s="48" t="str">
        <f>VLOOKUP(C:C,'ИЗ ОСНОВЫ НОМЕНКЛАТУР'!D:H,5,0)</f>
        <v>B</v>
      </c>
    </row>
    <row r="2181" spans="1:31" ht="9.6" customHeight="1" x14ac:dyDescent="0.2">
      <c r="A2181" s="45" t="s">
        <v>2043</v>
      </c>
      <c r="B2181" s="11"/>
      <c r="C2181" s="11" t="s">
        <v>2180</v>
      </c>
      <c r="D2181" s="44">
        <v>2675</v>
      </c>
      <c r="E2181" s="44">
        <v>5242</v>
      </c>
      <c r="F2181" s="48">
        <v>5171</v>
      </c>
      <c r="G2181" s="48">
        <v>0</v>
      </c>
      <c r="H2181" s="44">
        <v>127</v>
      </c>
      <c r="I2181" s="44">
        <v>40</v>
      </c>
      <c r="J2181" s="44">
        <v>420</v>
      </c>
      <c r="K2181" s="48">
        <v>100</v>
      </c>
      <c r="L2181" s="49">
        <v>114725.75999999999</v>
      </c>
      <c r="M2181" s="49">
        <v>220131.32</v>
      </c>
      <c r="N2181" s="10">
        <v>216756.53</v>
      </c>
      <c r="O2181" s="10">
        <v>0</v>
      </c>
      <c r="P2181" s="10">
        <v>8181.43</v>
      </c>
      <c r="Q2181" s="10">
        <v>2600</v>
      </c>
      <c r="R2181" s="10">
        <v>16783.02</v>
      </c>
      <c r="S2181" s="10">
        <v>3767</v>
      </c>
      <c r="T2181" s="50">
        <f t="shared" si="114"/>
        <v>9560.48</v>
      </c>
      <c r="U2181" s="50">
        <f t="shared" si="114"/>
        <v>18344.276666666668</v>
      </c>
      <c r="V2181" s="50">
        <f t="shared" si="114"/>
        <v>18063.044166666667</v>
      </c>
      <c r="W2181" s="50">
        <f t="shared" ref="W2181:AA2237" si="116">O2181/12</f>
        <v>0</v>
      </c>
      <c r="X2181" s="50">
        <f t="shared" si="116"/>
        <v>681.78583333333336</v>
      </c>
      <c r="Y2181" s="50">
        <f t="shared" si="116"/>
        <v>216.66666666666666</v>
      </c>
      <c r="Z2181" s="50">
        <f t="shared" si="116"/>
        <v>1398.585</v>
      </c>
      <c r="AA2181" s="50">
        <f t="shared" si="113"/>
        <v>313.91666666666669</v>
      </c>
      <c r="AB2181" s="50">
        <f t="shared" si="115"/>
        <v>48578.754999999997</v>
      </c>
      <c r="AC2181" s="48" t="str">
        <f>VLOOKUP(ПРОДАЖИ!C:C,'ИЗ ОСНОВЫ НОМЕНКЛАТУР'!D:E,2,0)</f>
        <v>Ручки, крючки, опоры</v>
      </c>
      <c r="AD2181" s="48" t="str">
        <f>VLOOKUP(C:C,'ИЗ ОСНОВЫ НОМЕНКЛАТУР'!D:F,3,0)</f>
        <v>Мебельные колеса</v>
      </c>
      <c r="AE2181" s="48" t="str">
        <f>VLOOKUP(C:C,'ИЗ ОСНОВЫ НОМЕНКЛАТУР'!D:H,5,0)</f>
        <v>B</v>
      </c>
    </row>
    <row r="2182" spans="1:31" ht="9.6" customHeight="1" x14ac:dyDescent="0.2">
      <c r="A2182" s="45" t="s">
        <v>2043</v>
      </c>
      <c r="B2182" s="11"/>
      <c r="C2182" s="11" t="s">
        <v>2181</v>
      </c>
      <c r="D2182" s="44">
        <v>1122</v>
      </c>
      <c r="E2182" s="44">
        <v>500</v>
      </c>
      <c r="F2182" s="48">
        <v>598</v>
      </c>
      <c r="G2182" s="48">
        <v>0</v>
      </c>
      <c r="H2182" s="44">
        <v>183</v>
      </c>
      <c r="I2182" s="44">
        <v>130</v>
      </c>
      <c r="J2182" s="44">
        <v>112</v>
      </c>
      <c r="K2182" s="48">
        <v>652</v>
      </c>
      <c r="L2182" s="49">
        <v>56138.07</v>
      </c>
      <c r="M2182" s="49">
        <v>24218.22</v>
      </c>
      <c r="N2182" s="10">
        <v>38686.03</v>
      </c>
      <c r="O2182" s="10">
        <v>0</v>
      </c>
      <c r="P2182" s="10">
        <v>8177.42</v>
      </c>
      <c r="Q2182" s="10">
        <v>5803.57</v>
      </c>
      <c r="R2182" s="10">
        <v>6984.12</v>
      </c>
      <c r="S2182" s="10">
        <v>41767.120000000003</v>
      </c>
      <c r="T2182" s="50">
        <f t="shared" ref="T2182:X2245" si="117">L2182/12</f>
        <v>4678.1724999999997</v>
      </c>
      <c r="U2182" s="50">
        <f t="shared" si="117"/>
        <v>2018.1850000000002</v>
      </c>
      <c r="V2182" s="50">
        <f t="shared" si="117"/>
        <v>3223.8358333333331</v>
      </c>
      <c r="W2182" s="50">
        <f t="shared" si="116"/>
        <v>0</v>
      </c>
      <c r="X2182" s="50">
        <f t="shared" si="116"/>
        <v>681.45166666666671</v>
      </c>
      <c r="Y2182" s="50">
        <f t="shared" si="116"/>
        <v>483.63083333333333</v>
      </c>
      <c r="Z2182" s="50">
        <f t="shared" si="116"/>
        <v>582.01</v>
      </c>
      <c r="AA2182" s="50">
        <f t="shared" si="113"/>
        <v>3480.5933333333337</v>
      </c>
      <c r="AB2182" s="50">
        <f t="shared" si="115"/>
        <v>15147.879166666666</v>
      </c>
      <c r="AC2182" s="48" t="str">
        <f>VLOOKUP(ПРОДАЖИ!C:C,'ИЗ ОСНОВЫ НОМЕНКЛАТУР'!D:E,2,0)</f>
        <v>Ручки, крючки, опоры</v>
      </c>
      <c r="AD2182" s="48" t="str">
        <f>VLOOKUP(C:C,'ИЗ ОСНОВЫ НОМЕНКЛАТУР'!D:F,3,0)</f>
        <v>Мебельные колеса</v>
      </c>
      <c r="AE2182" s="48" t="str">
        <f>VLOOKUP(C:C,'ИЗ ОСНОВЫ НОМЕНКЛАТУР'!D:H,5,0)</f>
        <v>C</v>
      </c>
    </row>
    <row r="2183" spans="1:31" ht="9.6" customHeight="1" x14ac:dyDescent="0.2">
      <c r="A2183" s="45" t="s">
        <v>2043</v>
      </c>
      <c r="B2183" s="11"/>
      <c r="C2183" s="11" t="s">
        <v>2182</v>
      </c>
      <c r="D2183" s="44">
        <v>616</v>
      </c>
      <c r="E2183" s="44">
        <v>0</v>
      </c>
      <c r="F2183" s="48">
        <v>0</v>
      </c>
      <c r="G2183" s="48">
        <v>0</v>
      </c>
      <c r="H2183" s="44">
        <v>0</v>
      </c>
      <c r="I2183" s="44">
        <v>0</v>
      </c>
      <c r="J2183" s="44">
        <v>0</v>
      </c>
      <c r="K2183" s="48">
        <v>0</v>
      </c>
      <c r="L2183" s="49">
        <v>40040</v>
      </c>
      <c r="M2183" s="49">
        <v>0</v>
      </c>
      <c r="N2183" s="10">
        <v>0</v>
      </c>
      <c r="O2183" s="10">
        <v>0</v>
      </c>
      <c r="P2183" s="10">
        <v>0</v>
      </c>
      <c r="Q2183" s="10">
        <v>0</v>
      </c>
      <c r="R2183" s="10">
        <v>0</v>
      </c>
      <c r="S2183" s="10">
        <v>0</v>
      </c>
      <c r="T2183" s="50">
        <f t="shared" si="117"/>
        <v>3336.6666666666665</v>
      </c>
      <c r="U2183" s="50">
        <f t="shared" si="117"/>
        <v>0</v>
      </c>
      <c r="V2183" s="50">
        <f t="shared" si="117"/>
        <v>0</v>
      </c>
      <c r="W2183" s="50">
        <f t="shared" si="116"/>
        <v>0</v>
      </c>
      <c r="X2183" s="50">
        <f t="shared" si="116"/>
        <v>0</v>
      </c>
      <c r="Y2183" s="50">
        <f t="shared" si="116"/>
        <v>0</v>
      </c>
      <c r="Z2183" s="50">
        <f t="shared" si="116"/>
        <v>0</v>
      </c>
      <c r="AA2183" s="50">
        <f t="shared" si="113"/>
        <v>0</v>
      </c>
      <c r="AB2183" s="50">
        <f t="shared" si="115"/>
        <v>3336.6666666666665</v>
      </c>
      <c r="AC2183" s="48" t="str">
        <f>VLOOKUP(ПРОДАЖИ!C:C,'ИЗ ОСНОВЫ НОМЕНКЛАТУР'!D:E,2,0)</f>
        <v>Ручки, крючки, опоры</v>
      </c>
      <c r="AD2183" s="48" t="str">
        <f>VLOOKUP(C:C,'ИЗ ОСНОВЫ НОМЕНКЛАТУР'!D:F,3,0)</f>
        <v>Мебельные колеса</v>
      </c>
      <c r="AE2183" s="48" t="str">
        <f>VLOOKUP(C:C,'ИЗ ОСНОВЫ НОМЕНКЛАТУР'!D:H,5,0)</f>
        <v>C</v>
      </c>
    </row>
    <row r="2184" spans="1:31" ht="9.6" customHeight="1" x14ac:dyDescent="0.2">
      <c r="A2184" s="45" t="s">
        <v>2043</v>
      </c>
      <c r="B2184" s="11"/>
      <c r="C2184" s="11" t="s">
        <v>2183</v>
      </c>
      <c r="D2184" s="44">
        <v>331</v>
      </c>
      <c r="E2184" s="44">
        <v>0</v>
      </c>
      <c r="F2184" s="48">
        <v>0</v>
      </c>
      <c r="G2184" s="48">
        <v>0</v>
      </c>
      <c r="H2184" s="44">
        <v>0</v>
      </c>
      <c r="I2184" s="44">
        <v>0</v>
      </c>
      <c r="J2184" s="44">
        <v>14</v>
      </c>
      <c r="K2184" s="48">
        <v>0</v>
      </c>
      <c r="L2184" s="49">
        <v>24825</v>
      </c>
      <c r="M2184" s="49">
        <v>0</v>
      </c>
      <c r="N2184" s="10">
        <v>0</v>
      </c>
      <c r="O2184" s="10">
        <v>0</v>
      </c>
      <c r="P2184" s="10">
        <v>0</v>
      </c>
      <c r="Q2184" s="10">
        <v>0</v>
      </c>
      <c r="R2184" s="10">
        <v>1050</v>
      </c>
      <c r="S2184" s="10">
        <v>0</v>
      </c>
      <c r="T2184" s="50">
        <f t="shared" si="117"/>
        <v>2068.75</v>
      </c>
      <c r="U2184" s="50">
        <f t="shared" si="117"/>
        <v>0</v>
      </c>
      <c r="V2184" s="50">
        <f t="shared" si="117"/>
        <v>0</v>
      </c>
      <c r="W2184" s="50">
        <f t="shared" si="116"/>
        <v>0</v>
      </c>
      <c r="X2184" s="50">
        <f t="shared" si="116"/>
        <v>0</v>
      </c>
      <c r="Y2184" s="50">
        <f t="shared" si="116"/>
        <v>0</v>
      </c>
      <c r="Z2184" s="50">
        <f t="shared" si="116"/>
        <v>87.5</v>
      </c>
      <c r="AA2184" s="50">
        <f t="shared" si="113"/>
        <v>0</v>
      </c>
      <c r="AB2184" s="50">
        <f t="shared" si="115"/>
        <v>2156.25</v>
      </c>
      <c r="AC2184" s="48" t="str">
        <f>VLOOKUP(ПРОДАЖИ!C:C,'ИЗ ОСНОВЫ НОМЕНКЛАТУР'!D:E,2,0)</f>
        <v>Ручки, крючки, опоры</v>
      </c>
      <c r="AD2184" s="48" t="str">
        <f>VLOOKUP(C:C,'ИЗ ОСНОВЫ НОМЕНКЛАТУР'!D:F,3,0)</f>
        <v>Мебельные колеса</v>
      </c>
      <c r="AE2184" s="48" t="str">
        <f>VLOOKUP(C:C,'ИЗ ОСНОВЫ НОМЕНКЛАТУР'!D:H,5,0)</f>
        <v>C</v>
      </c>
    </row>
    <row r="2185" spans="1:31" ht="9.6" customHeight="1" x14ac:dyDescent="0.2">
      <c r="A2185" s="45" t="s">
        <v>2043</v>
      </c>
      <c r="B2185" s="11"/>
      <c r="C2185" s="11" t="s">
        <v>2184</v>
      </c>
      <c r="D2185" s="44">
        <v>0</v>
      </c>
      <c r="E2185" s="44">
        <v>0</v>
      </c>
      <c r="F2185" s="48">
        <v>0</v>
      </c>
      <c r="G2185" s="48">
        <v>0</v>
      </c>
      <c r="H2185" s="44">
        <v>0</v>
      </c>
      <c r="I2185" s="44">
        <v>0</v>
      </c>
      <c r="J2185" s="44">
        <v>64</v>
      </c>
      <c r="K2185" s="48">
        <v>0</v>
      </c>
      <c r="L2185" s="49">
        <v>0</v>
      </c>
      <c r="M2185" s="49">
        <v>0</v>
      </c>
      <c r="N2185" s="10">
        <v>0</v>
      </c>
      <c r="O2185" s="10">
        <v>0</v>
      </c>
      <c r="P2185" s="10">
        <v>0</v>
      </c>
      <c r="Q2185" s="10">
        <v>0</v>
      </c>
      <c r="R2185" s="10">
        <v>17536.240000000002</v>
      </c>
      <c r="S2185" s="10">
        <v>0</v>
      </c>
      <c r="T2185" s="50">
        <f t="shared" si="117"/>
        <v>0</v>
      </c>
      <c r="U2185" s="50">
        <f t="shared" si="117"/>
        <v>0</v>
      </c>
      <c r="V2185" s="50">
        <f t="shared" si="117"/>
        <v>0</v>
      </c>
      <c r="W2185" s="50">
        <f t="shared" si="116"/>
        <v>0</v>
      </c>
      <c r="X2185" s="50">
        <f t="shared" si="116"/>
        <v>0</v>
      </c>
      <c r="Y2185" s="50">
        <f t="shared" si="116"/>
        <v>0</v>
      </c>
      <c r="Z2185" s="50">
        <f t="shared" si="116"/>
        <v>1461.3533333333335</v>
      </c>
      <c r="AA2185" s="50">
        <f t="shared" si="113"/>
        <v>0</v>
      </c>
      <c r="AB2185" s="50">
        <f t="shared" si="115"/>
        <v>1461.3533333333335</v>
      </c>
      <c r="AC2185" s="48" t="str">
        <f>VLOOKUP(ПРОДАЖИ!C:C,'ИЗ ОСНОВЫ НОМЕНКЛАТУР'!D:E,2,0)</f>
        <v>Ручки, крючки, опоры</v>
      </c>
      <c r="AD2185" s="48" t="str">
        <f>VLOOKUP(C:C,'ИЗ ОСНОВЫ НОМЕНКЛАТУР'!D:F,3,0)</f>
        <v>Мебельные колеса</v>
      </c>
      <c r="AE2185" s="48" t="str">
        <f>VLOOKUP(C:C,'ИЗ ОСНОВЫ НОМЕНКЛАТУР'!D:H,5,0)</f>
        <v>C</v>
      </c>
    </row>
    <row r="2186" spans="1:31" ht="9.6" customHeight="1" x14ac:dyDescent="0.2">
      <c r="A2186" s="45" t="s">
        <v>2043</v>
      </c>
      <c r="B2186" s="11"/>
      <c r="C2186" s="11" t="s">
        <v>2185</v>
      </c>
      <c r="D2186" s="44">
        <v>0</v>
      </c>
      <c r="E2186" s="44">
        <v>0</v>
      </c>
      <c r="F2186" s="48">
        <v>0</v>
      </c>
      <c r="G2186" s="48">
        <v>0</v>
      </c>
      <c r="H2186" s="44">
        <v>0</v>
      </c>
      <c r="I2186" s="44">
        <v>0</v>
      </c>
      <c r="J2186" s="44">
        <v>12</v>
      </c>
      <c r="K2186" s="48">
        <v>0</v>
      </c>
      <c r="L2186" s="49">
        <v>0</v>
      </c>
      <c r="M2186" s="49">
        <v>0</v>
      </c>
      <c r="N2186" s="10">
        <v>0</v>
      </c>
      <c r="O2186" s="10">
        <v>0</v>
      </c>
      <c r="P2186" s="10">
        <v>0</v>
      </c>
      <c r="Q2186" s="10">
        <v>0</v>
      </c>
      <c r="R2186" s="10">
        <v>1869.46</v>
      </c>
      <c r="S2186" s="10">
        <v>0</v>
      </c>
      <c r="T2186" s="50">
        <f t="shared" si="117"/>
        <v>0</v>
      </c>
      <c r="U2186" s="50">
        <f t="shared" si="117"/>
        <v>0</v>
      </c>
      <c r="V2186" s="50">
        <f t="shared" si="117"/>
        <v>0</v>
      </c>
      <c r="W2186" s="50">
        <f t="shared" si="116"/>
        <v>0</v>
      </c>
      <c r="X2186" s="50">
        <f t="shared" si="116"/>
        <v>0</v>
      </c>
      <c r="Y2186" s="50">
        <f t="shared" si="116"/>
        <v>0</v>
      </c>
      <c r="Z2186" s="50">
        <f t="shared" si="116"/>
        <v>155.78833333333333</v>
      </c>
      <c r="AA2186" s="50">
        <f t="shared" si="113"/>
        <v>0</v>
      </c>
      <c r="AB2186" s="50">
        <f t="shared" si="115"/>
        <v>155.78833333333333</v>
      </c>
      <c r="AC2186" s="48" t="str">
        <f>VLOOKUP(ПРОДАЖИ!C:C,'ИЗ ОСНОВЫ НОМЕНКЛАТУР'!D:E,2,0)</f>
        <v>Ручки, крючки, опоры</v>
      </c>
      <c r="AD2186" s="48" t="str">
        <f>VLOOKUP(C:C,'ИЗ ОСНОВЫ НОМЕНКЛАТУР'!D:F,3,0)</f>
        <v>Мебельные колеса</v>
      </c>
      <c r="AE2186" s="48" t="str">
        <f>VLOOKUP(C:C,'ИЗ ОСНОВЫ НОМЕНКЛАТУР'!D:H,5,0)</f>
        <v>C</v>
      </c>
    </row>
    <row r="2187" spans="1:31" ht="9.6" customHeight="1" x14ac:dyDescent="0.2">
      <c r="A2187" s="45" t="s">
        <v>2043</v>
      </c>
      <c r="B2187" s="11"/>
      <c r="C2187" s="11" t="s">
        <v>2186</v>
      </c>
      <c r="D2187" s="44">
        <v>43</v>
      </c>
      <c r="E2187" s="44">
        <v>0</v>
      </c>
      <c r="F2187" s="48">
        <v>0</v>
      </c>
      <c r="G2187" s="48">
        <v>0</v>
      </c>
      <c r="H2187" s="44">
        <v>8</v>
      </c>
      <c r="I2187" s="44">
        <v>0</v>
      </c>
      <c r="J2187" s="44">
        <v>0</v>
      </c>
      <c r="K2187" s="48">
        <v>0</v>
      </c>
      <c r="L2187" s="49">
        <v>3409.48</v>
      </c>
      <c r="M2187" s="49">
        <v>0</v>
      </c>
      <c r="N2187" s="10">
        <v>0</v>
      </c>
      <c r="O2187" s="10">
        <v>0</v>
      </c>
      <c r="P2187" s="10">
        <v>253.58</v>
      </c>
      <c r="Q2187" s="10">
        <v>0</v>
      </c>
      <c r="R2187" s="10">
        <v>0</v>
      </c>
      <c r="S2187" s="10">
        <v>0</v>
      </c>
      <c r="T2187" s="50">
        <f t="shared" si="117"/>
        <v>284.12333333333333</v>
      </c>
      <c r="U2187" s="50">
        <f t="shared" si="117"/>
        <v>0</v>
      </c>
      <c r="V2187" s="50">
        <f t="shared" si="117"/>
        <v>0</v>
      </c>
      <c r="W2187" s="50">
        <f t="shared" si="116"/>
        <v>0</v>
      </c>
      <c r="X2187" s="50">
        <f t="shared" si="116"/>
        <v>21.131666666666668</v>
      </c>
      <c r="Y2187" s="50">
        <f t="shared" si="116"/>
        <v>0</v>
      </c>
      <c r="Z2187" s="50">
        <f t="shared" si="116"/>
        <v>0</v>
      </c>
      <c r="AA2187" s="50">
        <f t="shared" si="113"/>
        <v>0</v>
      </c>
      <c r="AB2187" s="50">
        <f t="shared" si="115"/>
        <v>305.255</v>
      </c>
      <c r="AC2187" s="48" t="str">
        <f>VLOOKUP(ПРОДАЖИ!C:C,'ИЗ ОСНОВЫ НОМЕНКЛАТУР'!D:E,2,0)</f>
        <v>Ручки, крючки, опоры</v>
      </c>
      <c r="AD2187" s="48" t="str">
        <f>VLOOKUP(C:C,'ИЗ ОСНОВЫ НОМЕНКЛАТУР'!D:F,3,0)</f>
        <v>Мебельные колеса</v>
      </c>
      <c r="AE2187" s="48" t="str">
        <f>VLOOKUP(C:C,'ИЗ ОСНОВЫ НОМЕНКЛАТУР'!D:H,5,0)</f>
        <v>C</v>
      </c>
    </row>
    <row r="2188" spans="1:31" ht="9.6" customHeight="1" x14ac:dyDescent="0.2">
      <c r="A2188" s="45" t="s">
        <v>2043</v>
      </c>
      <c r="B2188" s="11"/>
      <c r="C2188" s="11" t="s">
        <v>2187</v>
      </c>
      <c r="D2188" s="44">
        <v>0</v>
      </c>
      <c r="E2188" s="44">
        <v>0</v>
      </c>
      <c r="F2188" s="48">
        <v>0</v>
      </c>
      <c r="G2188" s="48">
        <v>0</v>
      </c>
      <c r="H2188" s="44">
        <v>0</v>
      </c>
      <c r="I2188" s="44">
        <v>0</v>
      </c>
      <c r="J2188" s="44">
        <v>51</v>
      </c>
      <c r="K2188" s="48">
        <v>0</v>
      </c>
      <c r="L2188" s="49">
        <v>0</v>
      </c>
      <c r="M2188" s="49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408.51</v>
      </c>
      <c r="S2188" s="10">
        <v>0</v>
      </c>
      <c r="T2188" s="50">
        <f t="shared" si="117"/>
        <v>0</v>
      </c>
      <c r="U2188" s="50">
        <f t="shared" si="117"/>
        <v>0</v>
      </c>
      <c r="V2188" s="50">
        <f t="shared" si="117"/>
        <v>0</v>
      </c>
      <c r="W2188" s="50">
        <f t="shared" si="116"/>
        <v>0</v>
      </c>
      <c r="X2188" s="50">
        <f t="shared" si="116"/>
        <v>0</v>
      </c>
      <c r="Y2188" s="50">
        <f t="shared" si="116"/>
        <v>0</v>
      </c>
      <c r="Z2188" s="50">
        <f t="shared" si="116"/>
        <v>34.042499999999997</v>
      </c>
      <c r="AA2188" s="50">
        <f t="shared" si="113"/>
        <v>0</v>
      </c>
      <c r="AB2188" s="50">
        <f t="shared" si="115"/>
        <v>34.042499999999997</v>
      </c>
      <c r="AC2188" s="48" t="str">
        <f>VLOOKUP(ПРОДАЖИ!C:C,'ИЗ ОСНОВЫ НОМЕНКЛАТУР'!D:E,2,0)</f>
        <v>Ручки, крючки, опоры</v>
      </c>
      <c r="AD2188" s="48" t="str">
        <f>VLOOKUP(C:C,'ИЗ ОСНОВЫ НОМЕНКЛАТУР'!D:F,3,0)</f>
        <v>Мебельные колеса</v>
      </c>
      <c r="AE2188" s="48" t="str">
        <f>VLOOKUP(C:C,'ИЗ ОСНОВЫ НОМЕНКЛАТУР'!D:H,5,0)</f>
        <v>C</v>
      </c>
    </row>
    <row r="2189" spans="1:31" ht="9.6" customHeight="1" x14ac:dyDescent="0.2">
      <c r="A2189" s="45" t="s">
        <v>2043</v>
      </c>
      <c r="B2189" s="11"/>
      <c r="C2189" s="11" t="s">
        <v>2188</v>
      </c>
      <c r="D2189" s="44">
        <v>4</v>
      </c>
      <c r="E2189" s="44">
        <v>0</v>
      </c>
      <c r="F2189" s="48">
        <v>0</v>
      </c>
      <c r="G2189" s="48">
        <v>0</v>
      </c>
      <c r="H2189" s="44">
        <v>0</v>
      </c>
      <c r="I2189" s="44">
        <v>0</v>
      </c>
      <c r="J2189" s="44">
        <v>0</v>
      </c>
      <c r="K2189" s="48">
        <v>0</v>
      </c>
      <c r="L2189" s="49">
        <v>1176</v>
      </c>
      <c r="M2189" s="49">
        <v>0</v>
      </c>
      <c r="N2189" s="10">
        <v>0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50">
        <f t="shared" si="117"/>
        <v>98</v>
      </c>
      <c r="U2189" s="50">
        <f t="shared" si="117"/>
        <v>0</v>
      </c>
      <c r="V2189" s="50">
        <f t="shared" si="117"/>
        <v>0</v>
      </c>
      <c r="W2189" s="50">
        <f t="shared" si="116"/>
        <v>0</v>
      </c>
      <c r="X2189" s="50">
        <f t="shared" si="116"/>
        <v>0</v>
      </c>
      <c r="Y2189" s="50">
        <f t="shared" si="116"/>
        <v>0</v>
      </c>
      <c r="Z2189" s="50">
        <f t="shared" si="116"/>
        <v>0</v>
      </c>
      <c r="AA2189" s="50">
        <f t="shared" si="113"/>
        <v>0</v>
      </c>
      <c r="AB2189" s="50">
        <f t="shared" si="115"/>
        <v>98</v>
      </c>
      <c r="AC2189" s="48" t="str">
        <f>VLOOKUP(ПРОДАЖИ!C:C,'ИЗ ОСНОВЫ НОМЕНКЛАТУР'!D:E,2,0)</f>
        <v>Ручки, крючки, опоры</v>
      </c>
      <c r="AD2189" s="48" t="str">
        <f>VLOOKUP(C:C,'ИЗ ОСНОВЫ НОМЕНКЛАТУР'!D:F,3,0)</f>
        <v>Мебельные колеса</v>
      </c>
      <c r="AE2189" s="48" t="str">
        <f>VLOOKUP(C:C,'ИЗ ОСНОВЫ НОМЕНКЛАТУР'!D:H,5,0)</f>
        <v>C</v>
      </c>
    </row>
    <row r="2190" spans="1:31" ht="9.6" customHeight="1" x14ac:dyDescent="0.2">
      <c r="A2190" s="45" t="s">
        <v>2043</v>
      </c>
      <c r="B2190" s="11"/>
      <c r="C2190" s="11" t="s">
        <v>2189</v>
      </c>
      <c r="D2190" s="44">
        <v>0</v>
      </c>
      <c r="E2190" s="44">
        <v>0</v>
      </c>
      <c r="F2190" s="48">
        <v>0</v>
      </c>
      <c r="G2190" s="48">
        <v>0</v>
      </c>
      <c r="H2190" s="44">
        <v>6</v>
      </c>
      <c r="I2190" s="44">
        <v>0</v>
      </c>
      <c r="J2190" s="44">
        <v>0</v>
      </c>
      <c r="K2190" s="48">
        <v>0</v>
      </c>
      <c r="L2190" s="49">
        <v>0</v>
      </c>
      <c r="M2190" s="49">
        <v>0</v>
      </c>
      <c r="N2190" s="10">
        <v>0</v>
      </c>
      <c r="O2190" s="10">
        <v>0</v>
      </c>
      <c r="P2190" s="10">
        <v>281.95</v>
      </c>
      <c r="Q2190" s="10">
        <v>0</v>
      </c>
      <c r="R2190" s="10">
        <v>0</v>
      </c>
      <c r="S2190" s="10">
        <v>0</v>
      </c>
      <c r="T2190" s="50">
        <f t="shared" si="117"/>
        <v>0</v>
      </c>
      <c r="U2190" s="50">
        <f t="shared" si="117"/>
        <v>0</v>
      </c>
      <c r="V2190" s="50">
        <f t="shared" si="117"/>
        <v>0</v>
      </c>
      <c r="W2190" s="50">
        <f t="shared" si="116"/>
        <v>0</v>
      </c>
      <c r="X2190" s="50">
        <f t="shared" si="116"/>
        <v>23.495833333333334</v>
      </c>
      <c r="Y2190" s="50">
        <f t="shared" si="116"/>
        <v>0</v>
      </c>
      <c r="Z2190" s="50">
        <f t="shared" si="116"/>
        <v>0</v>
      </c>
      <c r="AA2190" s="50">
        <f t="shared" si="113"/>
        <v>0</v>
      </c>
      <c r="AB2190" s="50">
        <f t="shared" si="115"/>
        <v>23.495833333333334</v>
      </c>
      <c r="AC2190" s="48" t="str">
        <f>VLOOKUP(ПРОДАЖИ!C:C,'ИЗ ОСНОВЫ НОМЕНКЛАТУР'!D:E,2,0)</f>
        <v>Ручки, крючки, опоры</v>
      </c>
      <c r="AD2190" s="48" t="str">
        <f>VLOOKUP(C:C,'ИЗ ОСНОВЫ НОМЕНКЛАТУР'!D:F,3,0)</f>
        <v>Мебельные колеса</v>
      </c>
      <c r="AE2190" s="48" t="str">
        <f>VLOOKUP(C:C,'ИЗ ОСНОВЫ НОМЕНКЛАТУР'!D:H,5,0)</f>
        <v>C</v>
      </c>
    </row>
    <row r="2191" spans="1:31" ht="9.6" customHeight="1" x14ac:dyDescent="0.2">
      <c r="A2191" s="45" t="s">
        <v>2043</v>
      </c>
      <c r="B2191" s="11"/>
      <c r="C2191" s="11" t="s">
        <v>2190</v>
      </c>
      <c r="D2191" s="44">
        <v>0</v>
      </c>
      <c r="E2191" s="44">
        <v>0</v>
      </c>
      <c r="F2191" s="48">
        <v>0</v>
      </c>
      <c r="G2191" s="48">
        <v>0</v>
      </c>
      <c r="H2191" s="44">
        <v>36</v>
      </c>
      <c r="I2191" s="44">
        <v>0</v>
      </c>
      <c r="J2191" s="44">
        <v>0</v>
      </c>
      <c r="K2191" s="48">
        <v>0</v>
      </c>
      <c r="L2191" s="49">
        <v>0</v>
      </c>
      <c r="M2191" s="49">
        <v>0</v>
      </c>
      <c r="N2191" s="10">
        <v>0</v>
      </c>
      <c r="O2191" s="10">
        <v>0</v>
      </c>
      <c r="P2191" s="10">
        <v>1744.03</v>
      </c>
      <c r="Q2191" s="10">
        <v>0</v>
      </c>
      <c r="R2191" s="10">
        <v>0</v>
      </c>
      <c r="S2191" s="10">
        <v>0</v>
      </c>
      <c r="T2191" s="50">
        <f t="shared" si="117"/>
        <v>0</v>
      </c>
      <c r="U2191" s="50">
        <f t="shared" si="117"/>
        <v>0</v>
      </c>
      <c r="V2191" s="50">
        <f t="shared" si="117"/>
        <v>0</v>
      </c>
      <c r="W2191" s="50">
        <f t="shared" si="116"/>
        <v>0</v>
      </c>
      <c r="X2191" s="50">
        <f t="shared" si="116"/>
        <v>145.33583333333334</v>
      </c>
      <c r="Y2191" s="50">
        <f t="shared" si="116"/>
        <v>0</v>
      </c>
      <c r="Z2191" s="50">
        <f t="shared" si="116"/>
        <v>0</v>
      </c>
      <c r="AA2191" s="50">
        <f t="shared" si="113"/>
        <v>0</v>
      </c>
      <c r="AB2191" s="50">
        <f t="shared" si="115"/>
        <v>145.33583333333334</v>
      </c>
      <c r="AC2191" s="48" t="str">
        <f>VLOOKUP(ПРОДАЖИ!C:C,'ИЗ ОСНОВЫ НОМЕНКЛАТУР'!D:E,2,0)</f>
        <v>Ручки, крючки, опоры</v>
      </c>
      <c r="AD2191" s="48" t="str">
        <f>VLOOKUP(C:C,'ИЗ ОСНОВЫ НОМЕНКЛАТУР'!D:F,3,0)</f>
        <v>Мебельные колеса</v>
      </c>
      <c r="AE2191" s="48" t="str">
        <f>VLOOKUP(C:C,'ИЗ ОСНОВЫ НОМЕНКЛАТУР'!D:H,5,0)</f>
        <v>C</v>
      </c>
    </row>
    <row r="2192" spans="1:31" ht="9.6" customHeight="1" x14ac:dyDescent="0.2">
      <c r="A2192" s="45" t="s">
        <v>2043</v>
      </c>
      <c r="B2192" s="11"/>
      <c r="C2192" s="11" t="s">
        <v>2191</v>
      </c>
      <c r="D2192" s="44">
        <v>116</v>
      </c>
      <c r="E2192" s="44">
        <v>0</v>
      </c>
      <c r="F2192" s="48">
        <v>0</v>
      </c>
      <c r="G2192" s="48">
        <v>0</v>
      </c>
      <c r="H2192" s="44">
        <v>0</v>
      </c>
      <c r="I2192" s="44">
        <v>0</v>
      </c>
      <c r="J2192" s="44">
        <v>0</v>
      </c>
      <c r="K2192" s="48">
        <v>0</v>
      </c>
      <c r="L2192" s="49">
        <v>21965.95</v>
      </c>
      <c r="M2192" s="49">
        <v>0</v>
      </c>
      <c r="N2192" s="10">
        <v>0</v>
      </c>
      <c r="O2192" s="10">
        <v>0</v>
      </c>
      <c r="P2192" s="10">
        <v>0</v>
      </c>
      <c r="Q2192" s="10">
        <v>0</v>
      </c>
      <c r="R2192" s="10">
        <v>0</v>
      </c>
      <c r="S2192" s="10">
        <v>0</v>
      </c>
      <c r="T2192" s="50">
        <f t="shared" si="117"/>
        <v>1830.4958333333334</v>
      </c>
      <c r="U2192" s="50">
        <f t="shared" si="117"/>
        <v>0</v>
      </c>
      <c r="V2192" s="50">
        <f t="shared" si="117"/>
        <v>0</v>
      </c>
      <c r="W2192" s="50">
        <f t="shared" si="116"/>
        <v>0</v>
      </c>
      <c r="X2192" s="50">
        <f t="shared" si="116"/>
        <v>0</v>
      </c>
      <c r="Y2192" s="50">
        <f t="shared" si="116"/>
        <v>0</v>
      </c>
      <c r="Z2192" s="50">
        <f t="shared" si="116"/>
        <v>0</v>
      </c>
      <c r="AA2192" s="50">
        <f t="shared" si="113"/>
        <v>0</v>
      </c>
      <c r="AB2192" s="50">
        <f t="shared" si="115"/>
        <v>1830.4958333333334</v>
      </c>
      <c r="AC2192" s="48" t="str">
        <f>VLOOKUP(ПРОДАЖИ!C:C,'ИЗ ОСНОВЫ НОМЕНКЛАТУР'!D:E,2,0)</f>
        <v>Ручки, крючки, опоры</v>
      </c>
      <c r="AD2192" s="48" t="str">
        <f>VLOOKUP(C:C,'ИЗ ОСНОВЫ НОМЕНКЛАТУР'!D:F,3,0)</f>
        <v>Мебельные колеса</v>
      </c>
      <c r="AE2192" s="48" t="str">
        <f>VLOOKUP(C:C,'ИЗ ОСНОВЫ НОМЕНКЛАТУР'!D:H,5,0)</f>
        <v>C</v>
      </c>
    </row>
    <row r="2193" spans="1:31" ht="9.6" customHeight="1" x14ac:dyDescent="0.2">
      <c r="A2193" s="45" t="s">
        <v>2043</v>
      </c>
      <c r="B2193" s="46" t="s">
        <v>2192</v>
      </c>
      <c r="C2193" s="46"/>
      <c r="D2193" s="44">
        <v>0</v>
      </c>
      <c r="E2193" s="44">
        <v>0</v>
      </c>
      <c r="F2193" s="48">
        <v>0</v>
      </c>
      <c r="G2193" s="48">
        <v>0</v>
      </c>
      <c r="H2193" s="44">
        <v>0</v>
      </c>
      <c r="I2193" s="44">
        <v>0</v>
      </c>
      <c r="J2193" s="44">
        <v>0</v>
      </c>
      <c r="K2193" s="48">
        <v>0</v>
      </c>
      <c r="L2193" s="49">
        <v>0</v>
      </c>
      <c r="M2193" s="49">
        <v>0</v>
      </c>
      <c r="N2193" s="10">
        <v>0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50">
        <f t="shared" si="117"/>
        <v>0</v>
      </c>
      <c r="U2193" s="50">
        <f t="shared" si="117"/>
        <v>0</v>
      </c>
      <c r="V2193" s="50">
        <f t="shared" si="117"/>
        <v>0</v>
      </c>
      <c r="W2193" s="50">
        <f t="shared" si="116"/>
        <v>0</v>
      </c>
      <c r="X2193" s="50">
        <f t="shared" si="116"/>
        <v>0</v>
      </c>
      <c r="Y2193" s="50">
        <f t="shared" si="116"/>
        <v>0</v>
      </c>
      <c r="Z2193" s="50">
        <f t="shared" si="116"/>
        <v>0</v>
      </c>
      <c r="AA2193" s="50">
        <f t="shared" si="113"/>
        <v>0</v>
      </c>
      <c r="AB2193" s="50">
        <f t="shared" si="115"/>
        <v>0</v>
      </c>
      <c r="AC2193" s="48" t="e">
        <f>VLOOKUP(ПРОДАЖИ!C:C,'ИЗ ОСНОВЫ НОМЕНКЛАТУР'!D:E,2,0)</f>
        <v>#N/A</v>
      </c>
      <c r="AD2193" s="48" t="e">
        <f>VLOOKUP(C:C,'ИЗ ОСНОВЫ НОМЕНКЛАТУР'!D:F,3,0)</f>
        <v>#N/A</v>
      </c>
      <c r="AE2193" s="48" t="e">
        <f>VLOOKUP(C:C,'ИЗ ОСНОВЫ НОМЕНКЛАТУР'!D:H,5,0)</f>
        <v>#N/A</v>
      </c>
    </row>
    <row r="2194" spans="1:31" ht="9.6" customHeight="1" x14ac:dyDescent="0.2">
      <c r="A2194" s="45" t="s">
        <v>2043</v>
      </c>
      <c r="B2194" s="46" t="s">
        <v>2192</v>
      </c>
      <c r="C2194" s="46"/>
      <c r="D2194" s="44">
        <v>0</v>
      </c>
      <c r="E2194" s="44">
        <v>0</v>
      </c>
      <c r="F2194" s="48">
        <v>0</v>
      </c>
      <c r="G2194" s="48">
        <v>0</v>
      </c>
      <c r="H2194" s="44">
        <v>0</v>
      </c>
      <c r="I2194" s="44">
        <v>0</v>
      </c>
      <c r="J2194" s="44">
        <v>0</v>
      </c>
      <c r="K2194" s="48">
        <v>0</v>
      </c>
      <c r="L2194" s="49">
        <v>0</v>
      </c>
      <c r="M2194" s="49">
        <v>0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50">
        <f t="shared" si="117"/>
        <v>0</v>
      </c>
      <c r="U2194" s="50">
        <f t="shared" si="117"/>
        <v>0</v>
      </c>
      <c r="V2194" s="50">
        <f t="shared" si="117"/>
        <v>0</v>
      </c>
      <c r="W2194" s="50">
        <f t="shared" si="116"/>
        <v>0</v>
      </c>
      <c r="X2194" s="50">
        <f t="shared" si="116"/>
        <v>0</v>
      </c>
      <c r="Y2194" s="50">
        <f t="shared" si="116"/>
        <v>0</v>
      </c>
      <c r="Z2194" s="50">
        <f t="shared" si="116"/>
        <v>0</v>
      </c>
      <c r="AA2194" s="50">
        <f t="shared" si="113"/>
        <v>0</v>
      </c>
      <c r="AB2194" s="50">
        <f t="shared" si="115"/>
        <v>0</v>
      </c>
      <c r="AC2194" s="48" t="e">
        <f>VLOOKUP(ПРОДАЖИ!C:C,'ИЗ ОСНОВЫ НОМЕНКЛАТУР'!D:E,2,0)</f>
        <v>#N/A</v>
      </c>
      <c r="AD2194" s="48" t="e">
        <f>VLOOKUP(C:C,'ИЗ ОСНОВЫ НОМЕНКЛАТУР'!D:F,3,0)</f>
        <v>#N/A</v>
      </c>
      <c r="AE2194" s="48" t="e">
        <f>VLOOKUP(C:C,'ИЗ ОСНОВЫ НОМЕНКЛАТУР'!D:H,5,0)</f>
        <v>#N/A</v>
      </c>
    </row>
    <row r="2195" spans="1:31" ht="9.6" customHeight="1" x14ac:dyDescent="0.2">
      <c r="A2195" s="45" t="s">
        <v>2043</v>
      </c>
      <c r="B2195" s="46" t="s">
        <v>2193</v>
      </c>
      <c r="C2195" s="46"/>
      <c r="D2195" s="44">
        <v>0</v>
      </c>
      <c r="E2195" s="44">
        <v>0</v>
      </c>
      <c r="F2195" s="48">
        <v>0</v>
      </c>
      <c r="G2195" s="48">
        <v>0</v>
      </c>
      <c r="H2195" s="44">
        <v>0</v>
      </c>
      <c r="I2195" s="44">
        <v>0</v>
      </c>
      <c r="J2195" s="44">
        <v>0</v>
      </c>
      <c r="K2195" s="48">
        <v>0</v>
      </c>
      <c r="L2195" s="49">
        <v>0</v>
      </c>
      <c r="M2195" s="49">
        <v>0</v>
      </c>
      <c r="N2195" s="10">
        <v>0</v>
      </c>
      <c r="O2195" s="10">
        <v>0</v>
      </c>
      <c r="P2195" s="10">
        <v>0</v>
      </c>
      <c r="Q2195" s="10">
        <v>0</v>
      </c>
      <c r="R2195" s="10">
        <v>0</v>
      </c>
      <c r="S2195" s="10">
        <v>0</v>
      </c>
      <c r="T2195" s="50">
        <f t="shared" si="117"/>
        <v>0</v>
      </c>
      <c r="U2195" s="50">
        <f t="shared" si="117"/>
        <v>0</v>
      </c>
      <c r="V2195" s="50">
        <f t="shared" si="117"/>
        <v>0</v>
      </c>
      <c r="W2195" s="50">
        <f t="shared" si="116"/>
        <v>0</v>
      </c>
      <c r="X2195" s="50">
        <f t="shared" si="116"/>
        <v>0</v>
      </c>
      <c r="Y2195" s="50">
        <f t="shared" si="116"/>
        <v>0</v>
      </c>
      <c r="Z2195" s="50">
        <f t="shared" si="116"/>
        <v>0</v>
      </c>
      <c r="AA2195" s="50">
        <f t="shared" si="113"/>
        <v>0</v>
      </c>
      <c r="AB2195" s="50">
        <f t="shared" si="115"/>
        <v>0</v>
      </c>
      <c r="AC2195" s="48" t="e">
        <f>VLOOKUP(ПРОДАЖИ!C:C,'ИЗ ОСНОВЫ НОМЕНКЛАТУР'!D:E,2,0)</f>
        <v>#N/A</v>
      </c>
      <c r="AD2195" s="48" t="e">
        <f>VLOOKUP(C:C,'ИЗ ОСНОВЫ НОМЕНКЛАТУР'!D:F,3,0)</f>
        <v>#N/A</v>
      </c>
      <c r="AE2195" s="48" t="e">
        <f>VLOOKUP(C:C,'ИЗ ОСНОВЫ НОМЕНКЛАТУР'!D:H,5,0)</f>
        <v>#N/A</v>
      </c>
    </row>
    <row r="2196" spans="1:31" ht="9.6" customHeight="1" x14ac:dyDescent="0.2">
      <c r="A2196" s="45" t="s">
        <v>2043</v>
      </c>
      <c r="B2196" s="11"/>
      <c r="C2196" s="11" t="s">
        <v>2194</v>
      </c>
      <c r="D2196" s="44">
        <v>299</v>
      </c>
      <c r="E2196" s="44">
        <v>11194</v>
      </c>
      <c r="F2196" s="48">
        <v>0</v>
      </c>
      <c r="G2196" s="48">
        <v>0</v>
      </c>
      <c r="H2196" s="44">
        <v>0</v>
      </c>
      <c r="I2196" s="44">
        <v>0</v>
      </c>
      <c r="J2196" s="44">
        <v>0</v>
      </c>
      <c r="K2196" s="48">
        <v>0</v>
      </c>
      <c r="L2196" s="49">
        <v>59800</v>
      </c>
      <c r="M2196" s="49">
        <v>2014920</v>
      </c>
      <c r="N2196" s="10">
        <v>0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50">
        <f t="shared" si="117"/>
        <v>4983.333333333333</v>
      </c>
      <c r="U2196" s="50">
        <f t="shared" si="117"/>
        <v>167910</v>
      </c>
      <c r="V2196" s="50">
        <f t="shared" si="117"/>
        <v>0</v>
      </c>
      <c r="W2196" s="50">
        <f t="shared" si="116"/>
        <v>0</v>
      </c>
      <c r="X2196" s="50">
        <f t="shared" si="116"/>
        <v>0</v>
      </c>
      <c r="Y2196" s="50">
        <f t="shared" si="116"/>
        <v>0</v>
      </c>
      <c r="Z2196" s="50">
        <f t="shared" si="116"/>
        <v>0</v>
      </c>
      <c r="AA2196" s="50">
        <f t="shared" si="113"/>
        <v>0</v>
      </c>
      <c r="AB2196" s="50">
        <f t="shared" si="115"/>
        <v>172893.33333333334</v>
      </c>
      <c r="AC2196" s="48" t="str">
        <f>VLOOKUP(ПРОДАЖИ!C:C,'ИЗ ОСНОВЫ НОМЕНКЛАТУР'!D:E,2,0)</f>
        <v>Ручки, крючки, опоры</v>
      </c>
      <c r="AD2196" s="48" t="str">
        <f>VLOOKUP(C:C,'ИЗ ОСНОВЫ НОМЕНКЛАТУР'!D:F,3,0)</f>
        <v>Ручки-скобы</v>
      </c>
      <c r="AE2196" s="48" t="str">
        <f>VLOOKUP(C:C,'ИЗ ОСНОВЫ НОМЕНКЛАТУР'!D:H,5,0)</f>
        <v>B</v>
      </c>
    </row>
    <row r="2197" spans="1:31" ht="9.6" customHeight="1" x14ac:dyDescent="0.2">
      <c r="A2197" s="45" t="s">
        <v>2043</v>
      </c>
      <c r="B2197" s="11"/>
      <c r="C2197" s="11" t="s">
        <v>2195</v>
      </c>
      <c r="D2197" s="44">
        <v>2121</v>
      </c>
      <c r="E2197" s="44">
        <v>335</v>
      </c>
      <c r="F2197" s="48">
        <v>840</v>
      </c>
      <c r="G2197" s="48">
        <v>0</v>
      </c>
      <c r="H2197" s="44">
        <v>1169</v>
      </c>
      <c r="I2197" s="44">
        <v>50</v>
      </c>
      <c r="J2197" s="44">
        <v>268</v>
      </c>
      <c r="K2197" s="48">
        <v>408</v>
      </c>
      <c r="L2197" s="49">
        <v>291814.68</v>
      </c>
      <c r="M2197" s="49">
        <v>52931.95</v>
      </c>
      <c r="N2197" s="10">
        <v>106164.28</v>
      </c>
      <c r="O2197" s="10">
        <v>0</v>
      </c>
      <c r="P2197" s="10">
        <v>155773.16</v>
      </c>
      <c r="Q2197" s="10">
        <v>6911.36</v>
      </c>
      <c r="R2197" s="10">
        <v>37265.4</v>
      </c>
      <c r="S2197" s="10">
        <v>56732.4</v>
      </c>
      <c r="T2197" s="50">
        <f t="shared" si="117"/>
        <v>24317.89</v>
      </c>
      <c r="U2197" s="50">
        <f t="shared" si="117"/>
        <v>4410.9958333333334</v>
      </c>
      <c r="V2197" s="50">
        <f t="shared" si="117"/>
        <v>8847.0233333333326</v>
      </c>
      <c r="W2197" s="50">
        <f t="shared" si="116"/>
        <v>0</v>
      </c>
      <c r="X2197" s="50">
        <f t="shared" si="116"/>
        <v>12981.096666666666</v>
      </c>
      <c r="Y2197" s="50">
        <f t="shared" si="116"/>
        <v>575.9466666666666</v>
      </c>
      <c r="Z2197" s="50">
        <f t="shared" si="116"/>
        <v>3105.4500000000003</v>
      </c>
      <c r="AA2197" s="50">
        <f t="shared" si="113"/>
        <v>4727.7</v>
      </c>
      <c r="AB2197" s="50">
        <f t="shared" si="115"/>
        <v>58966.102499999986</v>
      </c>
      <c r="AC2197" s="48" t="str">
        <f>VLOOKUP(ПРОДАЖИ!C:C,'ИЗ ОСНОВЫ НОМЕНКЛАТУР'!D:E,2,0)</f>
        <v>Ручки, крючки, опоры</v>
      </c>
      <c r="AD2197" s="48" t="str">
        <f>VLOOKUP(C:C,'ИЗ ОСНОВЫ НОМЕНКЛАТУР'!D:F,3,0)</f>
        <v>Ручки-скобы</v>
      </c>
      <c r="AE2197" s="48" t="str">
        <f>VLOOKUP(C:C,'ИЗ ОСНОВЫ НОМЕНКЛАТУР'!D:H,5,0)</f>
        <v>B</v>
      </c>
    </row>
    <row r="2198" spans="1:31" ht="9.6" customHeight="1" x14ac:dyDescent="0.2">
      <c r="A2198" s="45" t="s">
        <v>2043</v>
      </c>
      <c r="B2198" s="11"/>
      <c r="C2198" s="11" t="s">
        <v>2196</v>
      </c>
      <c r="D2198" s="44">
        <v>267</v>
      </c>
      <c r="E2198" s="44">
        <v>0</v>
      </c>
      <c r="F2198" s="48">
        <v>25</v>
      </c>
      <c r="G2198" s="48">
        <v>0</v>
      </c>
      <c r="H2198" s="44">
        <v>0</v>
      </c>
      <c r="I2198" s="44">
        <v>83</v>
      </c>
      <c r="J2198" s="44">
        <v>36</v>
      </c>
      <c r="K2198" s="48">
        <v>0</v>
      </c>
      <c r="L2198" s="49">
        <v>310796.13</v>
      </c>
      <c r="M2198" s="49">
        <v>0</v>
      </c>
      <c r="N2198" s="10">
        <v>18022.330000000002</v>
      </c>
      <c r="O2198" s="10">
        <v>0</v>
      </c>
      <c r="P2198" s="10">
        <v>0</v>
      </c>
      <c r="Q2198" s="10">
        <v>126525.2</v>
      </c>
      <c r="R2198" s="10">
        <v>54878.400000000001</v>
      </c>
      <c r="S2198" s="10">
        <v>0</v>
      </c>
      <c r="T2198" s="50">
        <f t="shared" si="117"/>
        <v>25899.677500000002</v>
      </c>
      <c r="U2198" s="50">
        <f t="shared" si="117"/>
        <v>0</v>
      </c>
      <c r="V2198" s="50">
        <f t="shared" si="117"/>
        <v>1501.8608333333334</v>
      </c>
      <c r="W2198" s="50">
        <f t="shared" si="116"/>
        <v>0</v>
      </c>
      <c r="X2198" s="50">
        <f t="shared" si="116"/>
        <v>0</v>
      </c>
      <c r="Y2198" s="50">
        <f t="shared" si="116"/>
        <v>10543.766666666666</v>
      </c>
      <c r="Z2198" s="50">
        <f t="shared" si="116"/>
        <v>4573.2</v>
      </c>
      <c r="AA2198" s="50">
        <f t="shared" si="113"/>
        <v>0</v>
      </c>
      <c r="AB2198" s="50">
        <f t="shared" si="115"/>
        <v>42518.504999999997</v>
      </c>
      <c r="AC2198" s="48" t="str">
        <f>VLOOKUP(ПРОДАЖИ!C:C,'ИЗ ОСНОВЫ НОМЕНКЛАТУР'!D:E,2,0)</f>
        <v>Ручки, крючки, опоры</v>
      </c>
      <c r="AD2198" s="48" t="str">
        <f>VLOOKUP(C:C,'ИЗ ОСНОВЫ НОМЕНКЛАТУР'!D:F,3,0)</f>
        <v>Ручки-скобы</v>
      </c>
      <c r="AE2198" s="48" t="str">
        <f>VLOOKUP(C:C,'ИЗ ОСНОВЫ НОМЕНКЛАТУР'!D:H,5,0)</f>
        <v>C</v>
      </c>
    </row>
    <row r="2199" spans="1:31" ht="9.6" customHeight="1" x14ac:dyDescent="0.2">
      <c r="A2199" s="45" t="s">
        <v>2043</v>
      </c>
      <c r="B2199" s="11"/>
      <c r="C2199" s="11" t="s">
        <v>2197</v>
      </c>
      <c r="D2199" s="44">
        <v>283</v>
      </c>
      <c r="E2199" s="44">
        <v>0</v>
      </c>
      <c r="F2199" s="48">
        <v>76</v>
      </c>
      <c r="G2199" s="48">
        <v>0</v>
      </c>
      <c r="H2199" s="44">
        <v>1</v>
      </c>
      <c r="I2199" s="44">
        <v>406</v>
      </c>
      <c r="J2199" s="44">
        <v>0</v>
      </c>
      <c r="K2199" s="48">
        <v>0</v>
      </c>
      <c r="L2199" s="49">
        <v>334601.49</v>
      </c>
      <c r="M2199" s="49">
        <v>0</v>
      </c>
      <c r="N2199" s="10">
        <v>70398.34</v>
      </c>
      <c r="O2199" s="10">
        <v>0</v>
      </c>
      <c r="P2199" s="10">
        <v>1112.4000000000001</v>
      </c>
      <c r="Q2199" s="10">
        <v>556315.18000000005</v>
      </c>
      <c r="R2199" s="10">
        <v>0</v>
      </c>
      <c r="S2199" s="10">
        <v>0</v>
      </c>
      <c r="T2199" s="50">
        <f t="shared" si="117"/>
        <v>27883.4575</v>
      </c>
      <c r="U2199" s="50">
        <f t="shared" si="117"/>
        <v>0</v>
      </c>
      <c r="V2199" s="50">
        <f t="shared" si="117"/>
        <v>5866.5283333333327</v>
      </c>
      <c r="W2199" s="50">
        <f t="shared" si="116"/>
        <v>0</v>
      </c>
      <c r="X2199" s="50">
        <f t="shared" si="116"/>
        <v>92.7</v>
      </c>
      <c r="Y2199" s="50">
        <f t="shared" si="116"/>
        <v>46359.598333333335</v>
      </c>
      <c r="Z2199" s="50">
        <f t="shared" si="116"/>
        <v>0</v>
      </c>
      <c r="AA2199" s="50">
        <f t="shared" si="113"/>
        <v>0</v>
      </c>
      <c r="AB2199" s="50">
        <f t="shared" si="115"/>
        <v>80202.284166666665</v>
      </c>
      <c r="AC2199" s="48" t="str">
        <f>VLOOKUP(ПРОДАЖИ!C:C,'ИЗ ОСНОВЫ НОМЕНКЛАТУР'!D:E,2,0)</f>
        <v>Ручки, крючки, опоры</v>
      </c>
      <c r="AD2199" s="48" t="str">
        <f>VLOOKUP(C:C,'ИЗ ОСНОВЫ НОМЕНКЛАТУР'!D:F,3,0)</f>
        <v>Ручки-скобы</v>
      </c>
      <c r="AE2199" s="48" t="str">
        <f>VLOOKUP(C:C,'ИЗ ОСНОВЫ НОМЕНКЛАТУР'!D:H,5,0)</f>
        <v>C</v>
      </c>
    </row>
    <row r="2200" spans="1:31" ht="9.6" customHeight="1" x14ac:dyDescent="0.2">
      <c r="A2200" s="45" t="s">
        <v>2043</v>
      </c>
      <c r="B2200" s="11"/>
      <c r="C2200" s="11" t="s">
        <v>2198</v>
      </c>
      <c r="D2200" s="44">
        <v>150</v>
      </c>
      <c r="E2200" s="44">
        <v>0</v>
      </c>
      <c r="F2200" s="48">
        <v>32</v>
      </c>
      <c r="G2200" s="48">
        <v>0</v>
      </c>
      <c r="H2200" s="44">
        <v>0</v>
      </c>
      <c r="I2200" s="44">
        <v>76</v>
      </c>
      <c r="J2200" s="44">
        <v>56</v>
      </c>
      <c r="K2200" s="48">
        <v>0</v>
      </c>
      <c r="L2200" s="49">
        <v>147898.96</v>
      </c>
      <c r="M2200" s="49">
        <v>0</v>
      </c>
      <c r="N2200" s="10">
        <v>23067.439999999999</v>
      </c>
      <c r="O2200" s="10">
        <v>0</v>
      </c>
      <c r="P2200" s="10">
        <v>0</v>
      </c>
      <c r="Q2200" s="10">
        <v>136990</v>
      </c>
      <c r="R2200" s="10">
        <v>100940</v>
      </c>
      <c r="S2200" s="10">
        <v>0</v>
      </c>
      <c r="T2200" s="50">
        <f t="shared" si="117"/>
        <v>12324.913333333332</v>
      </c>
      <c r="U2200" s="50">
        <f t="shared" si="117"/>
        <v>0</v>
      </c>
      <c r="V2200" s="50">
        <f t="shared" si="117"/>
        <v>1922.2866666666666</v>
      </c>
      <c r="W2200" s="50">
        <f t="shared" si="116"/>
        <v>0</v>
      </c>
      <c r="X2200" s="50">
        <f t="shared" si="116"/>
        <v>0</v>
      </c>
      <c r="Y2200" s="50">
        <f t="shared" si="116"/>
        <v>11415.833333333334</v>
      </c>
      <c r="Z2200" s="50">
        <f t="shared" si="116"/>
        <v>8411.6666666666661</v>
      </c>
      <c r="AA2200" s="50">
        <f t="shared" si="113"/>
        <v>0</v>
      </c>
      <c r="AB2200" s="50">
        <f t="shared" si="115"/>
        <v>34074.699999999997</v>
      </c>
      <c r="AC2200" s="48" t="str">
        <f>VLOOKUP(ПРОДАЖИ!C:C,'ИЗ ОСНОВЫ НОМЕНКЛАТУР'!D:E,2,0)</f>
        <v>Ручки, крючки, опоры</v>
      </c>
      <c r="AD2200" s="48" t="str">
        <f>VLOOKUP(C:C,'ИЗ ОСНОВЫ НОМЕНКЛАТУР'!D:F,3,0)</f>
        <v>Ручки-скобы</v>
      </c>
      <c r="AE2200" s="48" t="str">
        <f>VLOOKUP(C:C,'ИЗ ОСНОВЫ НОМЕНКЛАТУР'!D:H,5,0)</f>
        <v>C</v>
      </c>
    </row>
    <row r="2201" spans="1:31" ht="9.6" customHeight="1" x14ac:dyDescent="0.2">
      <c r="A2201" s="45" t="s">
        <v>2043</v>
      </c>
      <c r="B2201" s="11"/>
      <c r="C2201" s="11" t="s">
        <v>2199</v>
      </c>
      <c r="D2201" s="44">
        <v>160</v>
      </c>
      <c r="E2201" s="44">
        <v>0</v>
      </c>
      <c r="F2201" s="48">
        <v>44</v>
      </c>
      <c r="G2201" s="48">
        <v>0</v>
      </c>
      <c r="H2201" s="44">
        <v>0</v>
      </c>
      <c r="I2201" s="44">
        <v>48</v>
      </c>
      <c r="J2201" s="44">
        <v>25</v>
      </c>
      <c r="K2201" s="48">
        <v>0</v>
      </c>
      <c r="L2201" s="49">
        <v>138404.62</v>
      </c>
      <c r="M2201" s="49">
        <v>0</v>
      </c>
      <c r="N2201" s="10">
        <v>38061.269999999997</v>
      </c>
      <c r="O2201" s="10">
        <v>0</v>
      </c>
      <c r="P2201" s="10">
        <v>0</v>
      </c>
      <c r="Q2201" s="10">
        <v>86520</v>
      </c>
      <c r="R2201" s="10">
        <v>45062.5</v>
      </c>
      <c r="S2201" s="10">
        <v>0</v>
      </c>
      <c r="T2201" s="50">
        <f t="shared" si="117"/>
        <v>11533.718333333332</v>
      </c>
      <c r="U2201" s="50">
        <f t="shared" si="117"/>
        <v>0</v>
      </c>
      <c r="V2201" s="50">
        <f t="shared" si="117"/>
        <v>3171.7724999999996</v>
      </c>
      <c r="W2201" s="50">
        <f t="shared" si="116"/>
        <v>0</v>
      </c>
      <c r="X2201" s="50">
        <f t="shared" si="116"/>
        <v>0</v>
      </c>
      <c r="Y2201" s="50">
        <f t="shared" si="116"/>
        <v>7210</v>
      </c>
      <c r="Z2201" s="50">
        <f t="shared" si="116"/>
        <v>3755.2083333333335</v>
      </c>
      <c r="AA2201" s="50">
        <f t="shared" si="113"/>
        <v>0</v>
      </c>
      <c r="AB2201" s="50">
        <f t="shared" si="115"/>
        <v>25670.699166666662</v>
      </c>
      <c r="AC2201" s="48" t="str">
        <f>VLOOKUP(ПРОДАЖИ!C:C,'ИЗ ОСНОВЫ НОМЕНКЛАТУР'!D:E,2,0)</f>
        <v>Ручки, крючки, опоры</v>
      </c>
      <c r="AD2201" s="48" t="str">
        <f>VLOOKUP(C:C,'ИЗ ОСНОВЫ НОМЕНКЛАТУР'!D:F,3,0)</f>
        <v>Ручки-скобы</v>
      </c>
      <c r="AE2201" s="48" t="str">
        <f>VLOOKUP(C:C,'ИЗ ОСНОВЫ НОМЕНКЛАТУР'!D:H,5,0)</f>
        <v>C</v>
      </c>
    </row>
    <row r="2202" spans="1:31" ht="9.6" customHeight="1" x14ac:dyDescent="0.2">
      <c r="A2202" s="45" t="s">
        <v>2043</v>
      </c>
      <c r="B2202" s="11"/>
      <c r="C2202" s="11" t="s">
        <v>2200</v>
      </c>
      <c r="D2202" s="44">
        <v>389</v>
      </c>
      <c r="E2202" s="44">
        <v>255</v>
      </c>
      <c r="F2202" s="48">
        <v>26</v>
      </c>
      <c r="G2202" s="48">
        <v>0</v>
      </c>
      <c r="H2202" s="44">
        <v>345</v>
      </c>
      <c r="I2202" s="44">
        <v>7</v>
      </c>
      <c r="J2202" s="44">
        <v>36</v>
      </c>
      <c r="K2202" s="48">
        <v>0</v>
      </c>
      <c r="L2202" s="49">
        <v>119406.22</v>
      </c>
      <c r="M2202" s="49">
        <v>74168.23</v>
      </c>
      <c r="N2202" s="10">
        <v>13000</v>
      </c>
      <c r="O2202" s="10">
        <v>0</v>
      </c>
      <c r="P2202" s="10">
        <v>118187.42</v>
      </c>
      <c r="Q2202" s="10">
        <v>2800.25</v>
      </c>
      <c r="R2202" s="10">
        <v>10011.6</v>
      </c>
      <c r="S2202" s="10">
        <v>0</v>
      </c>
      <c r="T2202" s="50">
        <f t="shared" si="117"/>
        <v>9950.5183333333334</v>
      </c>
      <c r="U2202" s="50">
        <f t="shared" si="117"/>
        <v>6180.685833333333</v>
      </c>
      <c r="V2202" s="50">
        <f t="shared" si="117"/>
        <v>1083.3333333333333</v>
      </c>
      <c r="W2202" s="50">
        <f t="shared" si="116"/>
        <v>0</v>
      </c>
      <c r="X2202" s="50">
        <f t="shared" si="116"/>
        <v>9848.9516666666659</v>
      </c>
      <c r="Y2202" s="50">
        <f t="shared" si="116"/>
        <v>233.35416666666666</v>
      </c>
      <c r="Z2202" s="50">
        <f t="shared" si="116"/>
        <v>834.30000000000007</v>
      </c>
      <c r="AA2202" s="50">
        <f t="shared" si="113"/>
        <v>0</v>
      </c>
      <c r="AB2202" s="50">
        <f t="shared" si="115"/>
        <v>28131.143333333333</v>
      </c>
      <c r="AC2202" s="48" t="str">
        <f>VLOOKUP(ПРОДАЖИ!C:C,'ИЗ ОСНОВЫ НОМЕНКЛАТУР'!D:E,2,0)</f>
        <v>Ручки, крючки, опоры</v>
      </c>
      <c r="AD2202" s="48" t="str">
        <f>VLOOKUP(C:C,'ИЗ ОСНОВЫ НОМЕНКЛАТУР'!D:F,3,0)</f>
        <v>Ручки-скобы</v>
      </c>
      <c r="AE2202" s="48" t="str">
        <f>VLOOKUP(C:C,'ИЗ ОСНОВЫ НОМЕНКЛАТУР'!D:H,5,0)</f>
        <v>C</v>
      </c>
    </row>
    <row r="2203" spans="1:31" ht="9.6" customHeight="1" x14ac:dyDescent="0.2">
      <c r="A2203" s="45" t="s">
        <v>2043</v>
      </c>
      <c r="B2203" s="11"/>
      <c r="C2203" s="11" t="s">
        <v>2201</v>
      </c>
      <c r="D2203" s="44">
        <v>135</v>
      </c>
      <c r="E2203" s="44">
        <v>0</v>
      </c>
      <c r="F2203" s="48">
        <v>107</v>
      </c>
      <c r="G2203" s="48">
        <v>0</v>
      </c>
      <c r="H2203" s="44">
        <v>0</v>
      </c>
      <c r="I2203" s="44">
        <v>87</v>
      </c>
      <c r="J2203" s="44">
        <v>38</v>
      </c>
      <c r="K2203" s="48">
        <v>0</v>
      </c>
      <c r="L2203" s="49">
        <v>64880.34</v>
      </c>
      <c r="M2203" s="49">
        <v>0</v>
      </c>
      <c r="N2203" s="10">
        <v>51423.67</v>
      </c>
      <c r="O2203" s="10">
        <v>0</v>
      </c>
      <c r="P2203" s="10">
        <v>0</v>
      </c>
      <c r="Q2203" s="10">
        <v>98571</v>
      </c>
      <c r="R2203" s="10">
        <v>43054</v>
      </c>
      <c r="S2203" s="10">
        <v>0</v>
      </c>
      <c r="T2203" s="50">
        <f t="shared" si="117"/>
        <v>5406.6949999999997</v>
      </c>
      <c r="U2203" s="50">
        <f t="shared" si="117"/>
        <v>0</v>
      </c>
      <c r="V2203" s="50">
        <f t="shared" si="117"/>
        <v>4285.3058333333329</v>
      </c>
      <c r="W2203" s="50">
        <f t="shared" si="116"/>
        <v>0</v>
      </c>
      <c r="X2203" s="50">
        <f t="shared" si="116"/>
        <v>0</v>
      </c>
      <c r="Y2203" s="50">
        <f t="shared" si="116"/>
        <v>8214.25</v>
      </c>
      <c r="Z2203" s="50">
        <f t="shared" si="116"/>
        <v>3587.8333333333335</v>
      </c>
      <c r="AA2203" s="50">
        <f t="shared" si="113"/>
        <v>0</v>
      </c>
      <c r="AB2203" s="50">
        <f t="shared" si="115"/>
        <v>21494.084166666664</v>
      </c>
      <c r="AC2203" s="48" t="str">
        <f>VLOOKUP(ПРОДАЖИ!C:C,'ИЗ ОСНОВЫ НОМЕНКЛАТУР'!D:E,2,0)</f>
        <v>Ручки, крючки, опоры</v>
      </c>
      <c r="AD2203" s="48" t="str">
        <f>VLOOKUP(C:C,'ИЗ ОСНОВЫ НОМЕНКЛАТУР'!D:F,3,0)</f>
        <v>Ручки-скобы</v>
      </c>
      <c r="AE2203" s="48" t="str">
        <f>VLOOKUP(C:C,'ИЗ ОСНОВЫ НОМЕНКЛАТУР'!D:H,5,0)</f>
        <v>C</v>
      </c>
    </row>
    <row r="2204" spans="1:31" ht="9.6" customHeight="1" x14ac:dyDescent="0.2">
      <c r="A2204" s="45" t="s">
        <v>2043</v>
      </c>
      <c r="B2204" s="11"/>
      <c r="C2204" s="11" t="s">
        <v>2202</v>
      </c>
      <c r="D2204" s="44">
        <v>1523</v>
      </c>
      <c r="E2204" s="44">
        <v>2320</v>
      </c>
      <c r="F2204" s="48">
        <v>443</v>
      </c>
      <c r="G2204" s="48">
        <v>0</v>
      </c>
      <c r="H2204" s="44">
        <v>0</v>
      </c>
      <c r="I2204" s="44">
        <v>0</v>
      </c>
      <c r="J2204" s="44">
        <v>0</v>
      </c>
      <c r="K2204" s="48">
        <v>0</v>
      </c>
      <c r="L2204" s="49">
        <v>167923.47</v>
      </c>
      <c r="M2204" s="49">
        <v>324800</v>
      </c>
      <c r="N2204" s="10">
        <v>42578.239999999998</v>
      </c>
      <c r="O2204" s="10">
        <v>0</v>
      </c>
      <c r="P2204" s="10">
        <v>0</v>
      </c>
      <c r="Q2204" s="10">
        <v>0</v>
      </c>
      <c r="R2204" s="10">
        <v>0</v>
      </c>
      <c r="S2204" s="10">
        <v>0</v>
      </c>
      <c r="T2204" s="50">
        <f t="shared" si="117"/>
        <v>13993.622499999999</v>
      </c>
      <c r="U2204" s="50">
        <f t="shared" si="117"/>
        <v>27066.666666666668</v>
      </c>
      <c r="V2204" s="50">
        <f t="shared" si="117"/>
        <v>3548.1866666666665</v>
      </c>
      <c r="W2204" s="50">
        <f t="shared" si="116"/>
        <v>0</v>
      </c>
      <c r="X2204" s="50">
        <f t="shared" si="116"/>
        <v>0</v>
      </c>
      <c r="Y2204" s="50">
        <f t="shared" si="116"/>
        <v>0</v>
      </c>
      <c r="Z2204" s="50">
        <f t="shared" si="116"/>
        <v>0</v>
      </c>
      <c r="AA2204" s="50">
        <f t="shared" si="113"/>
        <v>0</v>
      </c>
      <c r="AB2204" s="50">
        <f t="shared" si="115"/>
        <v>44608.475833333338</v>
      </c>
      <c r="AC2204" s="48" t="str">
        <f>VLOOKUP(ПРОДАЖИ!C:C,'ИЗ ОСНОВЫ НОМЕНКЛАТУР'!D:E,2,0)</f>
        <v>Ручки, крючки, опоры</v>
      </c>
      <c r="AD2204" s="48" t="str">
        <f>VLOOKUP(C:C,'ИЗ ОСНОВЫ НОМЕНКЛАТУР'!D:F,3,0)</f>
        <v>Ручки-скобы</v>
      </c>
      <c r="AE2204" s="48" t="str">
        <f>VLOOKUP(C:C,'ИЗ ОСНОВЫ НОМЕНКЛАТУР'!D:H,5,0)</f>
        <v>B</v>
      </c>
    </row>
    <row r="2205" spans="1:31" ht="9.6" customHeight="1" x14ac:dyDescent="0.2">
      <c r="A2205" s="45" t="s">
        <v>2043</v>
      </c>
      <c r="B2205" s="11"/>
      <c r="C2205" s="11" t="s">
        <v>2203</v>
      </c>
      <c r="D2205" s="44">
        <v>55</v>
      </c>
      <c r="E2205" s="44">
        <v>78</v>
      </c>
      <c r="F2205" s="48">
        <v>20</v>
      </c>
      <c r="G2205" s="48">
        <v>0</v>
      </c>
      <c r="H2205" s="44">
        <v>1</v>
      </c>
      <c r="I2205" s="44">
        <v>161</v>
      </c>
      <c r="J2205" s="44">
        <v>37</v>
      </c>
      <c r="K2205" s="48">
        <v>0</v>
      </c>
      <c r="L2205" s="49">
        <v>47578.92</v>
      </c>
      <c r="M2205" s="49">
        <v>67475.55</v>
      </c>
      <c r="N2205" s="10">
        <v>17301.419999999998</v>
      </c>
      <c r="O2205" s="10">
        <v>0</v>
      </c>
      <c r="P2205" s="10">
        <v>1524.4</v>
      </c>
      <c r="Q2205" s="10">
        <v>259476.4</v>
      </c>
      <c r="R2205" s="10">
        <v>56402.8</v>
      </c>
      <c r="S2205" s="10">
        <v>0</v>
      </c>
      <c r="T2205" s="50">
        <f t="shared" si="117"/>
        <v>3964.91</v>
      </c>
      <c r="U2205" s="50">
        <f t="shared" si="117"/>
        <v>5622.9625000000005</v>
      </c>
      <c r="V2205" s="50">
        <f t="shared" si="117"/>
        <v>1441.7849999999999</v>
      </c>
      <c r="W2205" s="50">
        <f t="shared" si="116"/>
        <v>0</v>
      </c>
      <c r="X2205" s="50">
        <f t="shared" si="116"/>
        <v>127.03333333333335</v>
      </c>
      <c r="Y2205" s="50">
        <f t="shared" si="116"/>
        <v>21623.033333333333</v>
      </c>
      <c r="Z2205" s="50">
        <f t="shared" si="116"/>
        <v>4700.2333333333336</v>
      </c>
      <c r="AA2205" s="50">
        <f t="shared" si="113"/>
        <v>0</v>
      </c>
      <c r="AB2205" s="50">
        <f t="shared" si="115"/>
        <v>37479.957500000004</v>
      </c>
      <c r="AC2205" s="48" t="str">
        <f>VLOOKUP(ПРОДАЖИ!C:C,'ИЗ ОСНОВЫ НОМЕНКЛАТУР'!D:E,2,0)</f>
        <v>Ручки, крючки, опоры</v>
      </c>
      <c r="AD2205" s="48" t="str">
        <f>VLOOKUP(C:C,'ИЗ ОСНОВЫ НОМЕНКЛАТУР'!D:F,3,0)</f>
        <v>Ручки-скобы</v>
      </c>
      <c r="AE2205" s="48" t="str">
        <f>VLOOKUP(C:C,'ИЗ ОСНОВЫ НОМЕНКЛАТУР'!D:H,5,0)</f>
        <v>C</v>
      </c>
    </row>
    <row r="2206" spans="1:31" ht="9.6" customHeight="1" x14ac:dyDescent="0.2">
      <c r="A2206" s="45" t="s">
        <v>2043</v>
      </c>
      <c r="B2206" s="11"/>
      <c r="C2206" s="11" t="s">
        <v>2204</v>
      </c>
      <c r="D2206" s="44">
        <v>70</v>
      </c>
      <c r="E2206" s="44">
        <v>50</v>
      </c>
      <c r="F2206" s="48">
        <v>76</v>
      </c>
      <c r="G2206" s="48">
        <v>0</v>
      </c>
      <c r="H2206" s="44">
        <v>0</v>
      </c>
      <c r="I2206" s="44">
        <v>133</v>
      </c>
      <c r="J2206" s="44">
        <v>0</v>
      </c>
      <c r="K2206" s="48">
        <v>0</v>
      </c>
      <c r="L2206" s="49">
        <v>38888.720000000001</v>
      </c>
      <c r="M2206" s="49">
        <v>27777.64</v>
      </c>
      <c r="N2206" s="10">
        <v>42222.03</v>
      </c>
      <c r="O2206" s="10">
        <v>0</v>
      </c>
      <c r="P2206" s="10">
        <v>0</v>
      </c>
      <c r="Q2206" s="10">
        <v>189566.53</v>
      </c>
      <c r="R2206" s="10">
        <v>0</v>
      </c>
      <c r="S2206" s="10">
        <v>0</v>
      </c>
      <c r="T2206" s="50">
        <f t="shared" si="117"/>
        <v>3240.7266666666669</v>
      </c>
      <c r="U2206" s="50">
        <f t="shared" si="117"/>
        <v>2314.8033333333333</v>
      </c>
      <c r="V2206" s="50">
        <f t="shared" si="117"/>
        <v>3518.5025000000001</v>
      </c>
      <c r="W2206" s="50">
        <f t="shared" si="116"/>
        <v>0</v>
      </c>
      <c r="X2206" s="50">
        <f t="shared" si="116"/>
        <v>0</v>
      </c>
      <c r="Y2206" s="50">
        <f t="shared" si="116"/>
        <v>15797.210833333333</v>
      </c>
      <c r="Z2206" s="50">
        <f t="shared" si="116"/>
        <v>0</v>
      </c>
      <c r="AA2206" s="50">
        <f t="shared" si="113"/>
        <v>0</v>
      </c>
      <c r="AB2206" s="50">
        <f t="shared" si="115"/>
        <v>24871.243333333332</v>
      </c>
      <c r="AC2206" s="48" t="str">
        <f>VLOOKUP(ПРОДАЖИ!C:C,'ИЗ ОСНОВЫ НОМЕНКЛАТУР'!D:E,2,0)</f>
        <v>Ручки, крючки, опоры</v>
      </c>
      <c r="AD2206" s="48" t="str">
        <f>VLOOKUP(C:C,'ИЗ ОСНОВЫ НОМЕНКЛАТУР'!D:F,3,0)</f>
        <v>Ручки-скобы</v>
      </c>
      <c r="AE2206" s="48" t="str">
        <f>VLOOKUP(C:C,'ИЗ ОСНОВЫ НОМЕНКЛАТУР'!D:H,5,0)</f>
        <v>C</v>
      </c>
    </row>
    <row r="2207" spans="1:31" ht="9.6" customHeight="1" x14ac:dyDescent="0.2">
      <c r="A2207" s="45" t="s">
        <v>2043</v>
      </c>
      <c r="B2207" s="11"/>
      <c r="C2207" s="11" t="s">
        <v>2205</v>
      </c>
      <c r="D2207" s="44">
        <v>202</v>
      </c>
      <c r="E2207" s="44">
        <v>1000</v>
      </c>
      <c r="F2207" s="48">
        <v>37</v>
      </c>
      <c r="G2207" s="48">
        <v>0</v>
      </c>
      <c r="H2207" s="44">
        <v>0</v>
      </c>
      <c r="I2207" s="44">
        <v>0</v>
      </c>
      <c r="J2207" s="44">
        <v>0</v>
      </c>
      <c r="K2207" s="48">
        <v>0</v>
      </c>
      <c r="L2207" s="49">
        <v>157614</v>
      </c>
      <c r="M2207" s="49">
        <v>760000</v>
      </c>
      <c r="N2207" s="10">
        <v>37000</v>
      </c>
      <c r="O2207" s="10">
        <v>0</v>
      </c>
      <c r="P2207" s="10">
        <v>0</v>
      </c>
      <c r="Q2207" s="10">
        <v>0</v>
      </c>
      <c r="R2207" s="10">
        <v>0</v>
      </c>
      <c r="S2207" s="10">
        <v>0</v>
      </c>
      <c r="T2207" s="50">
        <f t="shared" si="117"/>
        <v>13134.5</v>
      </c>
      <c r="U2207" s="50">
        <f t="shared" si="117"/>
        <v>63333.333333333336</v>
      </c>
      <c r="V2207" s="50">
        <f t="shared" si="117"/>
        <v>3083.3333333333335</v>
      </c>
      <c r="W2207" s="50">
        <f t="shared" si="116"/>
        <v>0</v>
      </c>
      <c r="X2207" s="50">
        <f t="shared" si="116"/>
        <v>0</v>
      </c>
      <c r="Y2207" s="50">
        <f t="shared" si="116"/>
        <v>0</v>
      </c>
      <c r="Z2207" s="50">
        <f t="shared" si="116"/>
        <v>0</v>
      </c>
      <c r="AA2207" s="50">
        <f t="shared" si="113"/>
        <v>0</v>
      </c>
      <c r="AB2207" s="50">
        <f t="shared" si="115"/>
        <v>79551.166666666672</v>
      </c>
      <c r="AC2207" s="48" t="str">
        <f>VLOOKUP(ПРОДАЖИ!C:C,'ИЗ ОСНОВЫ НОМЕНКЛАТУР'!D:E,2,0)</f>
        <v>Ручки, крючки, опоры</v>
      </c>
      <c r="AD2207" s="48" t="str">
        <f>VLOOKUP(C:C,'ИЗ ОСНОВЫ НОМЕНКЛАТУР'!D:F,3,0)</f>
        <v>Ручки-скобы</v>
      </c>
      <c r="AE2207" s="48" t="str">
        <f>VLOOKUP(C:C,'ИЗ ОСНОВЫ НОМЕНКЛАТУР'!D:H,5,0)</f>
        <v>C</v>
      </c>
    </row>
    <row r="2208" spans="1:31" ht="9.6" customHeight="1" x14ac:dyDescent="0.2">
      <c r="A2208" s="45" t="s">
        <v>2043</v>
      </c>
      <c r="B2208" s="11"/>
      <c r="C2208" s="11" t="s">
        <v>2206</v>
      </c>
      <c r="D2208" s="44">
        <v>222</v>
      </c>
      <c r="E2208" s="44">
        <v>0</v>
      </c>
      <c r="F2208" s="48">
        <v>231</v>
      </c>
      <c r="G2208" s="48">
        <v>0</v>
      </c>
      <c r="H2208" s="44">
        <v>57</v>
      </c>
      <c r="I2208" s="44">
        <v>51</v>
      </c>
      <c r="J2208" s="44">
        <v>3</v>
      </c>
      <c r="K2208" s="48">
        <v>0</v>
      </c>
      <c r="L2208" s="49">
        <v>64012.1</v>
      </c>
      <c r="M2208" s="49">
        <v>0</v>
      </c>
      <c r="N2208" s="10">
        <v>81570.39</v>
      </c>
      <c r="O2208" s="10">
        <v>0</v>
      </c>
      <c r="P2208" s="10">
        <v>32290.5</v>
      </c>
      <c r="Q2208" s="10">
        <v>28891.5</v>
      </c>
      <c r="R2208" s="10">
        <v>1699.5</v>
      </c>
      <c r="S2208" s="10">
        <v>0</v>
      </c>
      <c r="T2208" s="50">
        <f t="shared" si="117"/>
        <v>5334.3416666666662</v>
      </c>
      <c r="U2208" s="50">
        <f t="shared" si="117"/>
        <v>0</v>
      </c>
      <c r="V2208" s="50">
        <f t="shared" si="117"/>
        <v>6797.5325000000003</v>
      </c>
      <c r="W2208" s="50">
        <f t="shared" si="116"/>
        <v>0</v>
      </c>
      <c r="X2208" s="50">
        <f t="shared" si="116"/>
        <v>2690.875</v>
      </c>
      <c r="Y2208" s="50">
        <f t="shared" si="116"/>
        <v>2407.625</v>
      </c>
      <c r="Z2208" s="50">
        <f t="shared" si="116"/>
        <v>141.625</v>
      </c>
      <c r="AA2208" s="50">
        <f t="shared" si="116"/>
        <v>0</v>
      </c>
      <c r="AB2208" s="50">
        <f t="shared" si="115"/>
        <v>17371.999166666668</v>
      </c>
      <c r="AC2208" s="48" t="str">
        <f>VLOOKUP(ПРОДАЖИ!C:C,'ИЗ ОСНОВЫ НОМЕНКЛАТУР'!D:E,2,0)</f>
        <v>Ручки, крючки, опоры</v>
      </c>
      <c r="AD2208" s="48" t="str">
        <f>VLOOKUP(C:C,'ИЗ ОСНОВЫ НОМЕНКЛАТУР'!D:F,3,0)</f>
        <v>Ручки-скобы</v>
      </c>
      <c r="AE2208" s="48" t="str">
        <f>VLOOKUP(C:C,'ИЗ ОСНОВЫ НОМЕНКЛАТУР'!D:H,5,0)</f>
        <v>C</v>
      </c>
    </row>
    <row r="2209" spans="1:31" ht="9.6" customHeight="1" x14ac:dyDescent="0.2">
      <c r="A2209" s="45" t="s">
        <v>2043</v>
      </c>
      <c r="B2209" s="11"/>
      <c r="C2209" s="11" t="s">
        <v>2207</v>
      </c>
      <c r="D2209" s="44">
        <v>264</v>
      </c>
      <c r="E2209" s="44">
        <v>0</v>
      </c>
      <c r="F2209" s="48">
        <v>97</v>
      </c>
      <c r="G2209" s="48">
        <v>0</v>
      </c>
      <c r="H2209" s="44">
        <v>0</v>
      </c>
      <c r="I2209" s="44">
        <v>174</v>
      </c>
      <c r="J2209" s="44">
        <v>0</v>
      </c>
      <c r="K2209" s="48">
        <v>0</v>
      </c>
      <c r="L2209" s="49">
        <v>252342.03</v>
      </c>
      <c r="M2209" s="49">
        <v>0</v>
      </c>
      <c r="N2209" s="10">
        <v>89814.399999999994</v>
      </c>
      <c r="O2209" s="10">
        <v>0</v>
      </c>
      <c r="P2209" s="10">
        <v>0</v>
      </c>
      <c r="Q2209" s="10">
        <v>205349.64</v>
      </c>
      <c r="R2209" s="10">
        <v>0</v>
      </c>
      <c r="S2209" s="10">
        <v>0</v>
      </c>
      <c r="T2209" s="50">
        <f t="shared" si="117"/>
        <v>21028.502499999999</v>
      </c>
      <c r="U2209" s="50">
        <f t="shared" si="117"/>
        <v>0</v>
      </c>
      <c r="V2209" s="50">
        <f t="shared" si="117"/>
        <v>7484.5333333333328</v>
      </c>
      <c r="W2209" s="50">
        <f t="shared" si="116"/>
        <v>0</v>
      </c>
      <c r="X2209" s="50">
        <f t="shared" si="116"/>
        <v>0</v>
      </c>
      <c r="Y2209" s="50">
        <f t="shared" si="116"/>
        <v>17112.47</v>
      </c>
      <c r="Z2209" s="50">
        <f t="shared" si="116"/>
        <v>0</v>
      </c>
      <c r="AA2209" s="50">
        <f t="shared" si="116"/>
        <v>0</v>
      </c>
      <c r="AB2209" s="50">
        <f t="shared" si="115"/>
        <v>45625.505833333329</v>
      </c>
      <c r="AC2209" s="48" t="str">
        <f>VLOOKUP(ПРОДАЖИ!C:C,'ИЗ ОСНОВЫ НОМЕНКЛАТУР'!D:E,2,0)</f>
        <v>Ручки, крючки, опоры</v>
      </c>
      <c r="AD2209" s="48" t="str">
        <f>VLOOKUP(C:C,'ИЗ ОСНОВЫ НОМЕНКЛАТУР'!D:F,3,0)</f>
        <v>Ручки-скобы</v>
      </c>
      <c r="AE2209" s="48" t="str">
        <f>VLOOKUP(C:C,'ИЗ ОСНОВЫ НОМЕНКЛАТУР'!D:H,5,0)</f>
        <v>C</v>
      </c>
    </row>
    <row r="2210" spans="1:31" ht="9.6" customHeight="1" x14ac:dyDescent="0.2">
      <c r="A2210" s="45" t="s">
        <v>2043</v>
      </c>
      <c r="B2210" s="11"/>
      <c r="C2210" s="11" t="s">
        <v>2208</v>
      </c>
      <c r="D2210" s="44">
        <v>1127</v>
      </c>
      <c r="E2210" s="44">
        <v>0</v>
      </c>
      <c r="F2210" s="48">
        <v>206</v>
      </c>
      <c r="G2210" s="48">
        <v>0</v>
      </c>
      <c r="H2210" s="44">
        <v>0</v>
      </c>
      <c r="I2210" s="44">
        <v>0</v>
      </c>
      <c r="J2210" s="44">
        <v>49</v>
      </c>
      <c r="K2210" s="48">
        <v>8</v>
      </c>
      <c r="L2210" s="49">
        <v>451764.32</v>
      </c>
      <c r="M2210" s="49">
        <v>0</v>
      </c>
      <c r="N2210" s="10">
        <v>59398.64</v>
      </c>
      <c r="O2210" s="10">
        <v>0</v>
      </c>
      <c r="P2210" s="10">
        <v>0</v>
      </c>
      <c r="Q2210" s="10">
        <v>0</v>
      </c>
      <c r="R2210" s="10">
        <v>18673.900000000001</v>
      </c>
      <c r="S2210" s="10">
        <v>3048.8</v>
      </c>
      <c r="T2210" s="50">
        <f t="shared" si="117"/>
        <v>37647.026666666665</v>
      </c>
      <c r="U2210" s="50">
        <f t="shared" si="117"/>
        <v>0</v>
      </c>
      <c r="V2210" s="50">
        <f t="shared" si="117"/>
        <v>4949.8866666666663</v>
      </c>
      <c r="W2210" s="50">
        <f t="shared" si="116"/>
        <v>0</v>
      </c>
      <c r="X2210" s="50">
        <f t="shared" si="116"/>
        <v>0</v>
      </c>
      <c r="Y2210" s="50">
        <f t="shared" si="116"/>
        <v>0</v>
      </c>
      <c r="Z2210" s="50">
        <f t="shared" si="116"/>
        <v>1556.1583333333335</v>
      </c>
      <c r="AA2210" s="50">
        <f t="shared" si="116"/>
        <v>254.06666666666669</v>
      </c>
      <c r="AB2210" s="50">
        <f t="shared" si="115"/>
        <v>44407.138333333329</v>
      </c>
      <c r="AC2210" s="48" t="str">
        <f>VLOOKUP(ПРОДАЖИ!C:C,'ИЗ ОСНОВЫ НОМЕНКЛАТУР'!D:E,2,0)</f>
        <v>Ручки, крючки, опоры</v>
      </c>
      <c r="AD2210" s="48" t="str">
        <f>VLOOKUP(C:C,'ИЗ ОСНОВЫ НОМЕНКЛАТУР'!D:F,3,0)</f>
        <v>Ручки-скобы</v>
      </c>
      <c r="AE2210" s="48" t="str">
        <f>VLOOKUP(C:C,'ИЗ ОСНОВЫ НОМЕНКЛАТУР'!D:H,5,0)</f>
        <v>C</v>
      </c>
    </row>
    <row r="2211" spans="1:31" ht="9.6" customHeight="1" x14ac:dyDescent="0.2">
      <c r="A2211" s="45" t="s">
        <v>2043</v>
      </c>
      <c r="B2211" s="11"/>
      <c r="C2211" s="11" t="s">
        <v>2209</v>
      </c>
      <c r="D2211" s="44">
        <v>14</v>
      </c>
      <c r="E2211" s="44">
        <v>200</v>
      </c>
      <c r="F2211" s="48">
        <v>273</v>
      </c>
      <c r="G2211" s="48">
        <v>0</v>
      </c>
      <c r="H2211" s="44">
        <v>6</v>
      </c>
      <c r="I2211" s="44">
        <v>70</v>
      </c>
      <c r="J2211" s="44">
        <v>4</v>
      </c>
      <c r="K2211" s="48">
        <v>0</v>
      </c>
      <c r="L2211" s="49">
        <v>11200</v>
      </c>
      <c r="M2211" s="49">
        <v>88183.01</v>
      </c>
      <c r="N2211" s="10">
        <v>166788.76999999999</v>
      </c>
      <c r="O2211" s="10">
        <v>0</v>
      </c>
      <c r="P2211" s="10">
        <v>4944</v>
      </c>
      <c r="Q2211" s="10">
        <v>57680</v>
      </c>
      <c r="R2211" s="10">
        <v>3057.04</v>
      </c>
      <c r="S2211" s="10">
        <v>0</v>
      </c>
      <c r="T2211" s="50">
        <f t="shared" si="117"/>
        <v>933.33333333333337</v>
      </c>
      <c r="U2211" s="50">
        <f t="shared" si="117"/>
        <v>7348.5841666666665</v>
      </c>
      <c r="V2211" s="50">
        <f t="shared" si="117"/>
        <v>13899.064166666665</v>
      </c>
      <c r="W2211" s="50">
        <f t="shared" si="116"/>
        <v>0</v>
      </c>
      <c r="X2211" s="50">
        <f t="shared" si="116"/>
        <v>412</v>
      </c>
      <c r="Y2211" s="50">
        <f t="shared" si="116"/>
        <v>4806.666666666667</v>
      </c>
      <c r="Z2211" s="50">
        <f t="shared" si="116"/>
        <v>254.75333333333333</v>
      </c>
      <c r="AA2211" s="50">
        <f t="shared" si="116"/>
        <v>0</v>
      </c>
      <c r="AB2211" s="50">
        <f t="shared" si="115"/>
        <v>27654.401666666668</v>
      </c>
      <c r="AC2211" s="48" t="str">
        <f>VLOOKUP(ПРОДАЖИ!C:C,'ИЗ ОСНОВЫ НОМЕНКЛАТУР'!D:E,2,0)</f>
        <v>Ручки, крючки, опоры</v>
      </c>
      <c r="AD2211" s="48" t="str">
        <f>VLOOKUP(C:C,'ИЗ ОСНОВЫ НОМЕНКЛАТУР'!D:F,3,0)</f>
        <v>Ручки-скобы</v>
      </c>
      <c r="AE2211" s="48" t="str">
        <f>VLOOKUP(C:C,'ИЗ ОСНОВЫ НОМЕНКЛАТУР'!D:H,5,0)</f>
        <v>C</v>
      </c>
    </row>
    <row r="2212" spans="1:31" ht="9.6" customHeight="1" x14ac:dyDescent="0.2">
      <c r="A2212" s="45" t="s">
        <v>2043</v>
      </c>
      <c r="B2212" s="11"/>
      <c r="C2212" s="11" t="s">
        <v>2210</v>
      </c>
      <c r="D2212" s="44">
        <v>2012</v>
      </c>
      <c r="E2212" s="44">
        <v>1200</v>
      </c>
      <c r="F2212" s="48">
        <v>86</v>
      </c>
      <c r="G2212" s="48">
        <v>0</v>
      </c>
      <c r="H2212" s="44">
        <v>408</v>
      </c>
      <c r="I2212" s="44">
        <v>552</v>
      </c>
      <c r="J2212" s="44">
        <v>0</v>
      </c>
      <c r="K2212" s="48">
        <v>0</v>
      </c>
      <c r="L2212" s="49">
        <v>182940.86</v>
      </c>
      <c r="M2212" s="49">
        <v>124885.14</v>
      </c>
      <c r="N2212" s="10">
        <v>9460</v>
      </c>
      <c r="O2212" s="10">
        <v>0</v>
      </c>
      <c r="P2212" s="10">
        <v>37011.769999999997</v>
      </c>
      <c r="Q2212" s="10">
        <v>50235.95</v>
      </c>
      <c r="R2212" s="10">
        <v>0</v>
      </c>
      <c r="S2212" s="10">
        <v>0</v>
      </c>
      <c r="T2212" s="50">
        <f t="shared" si="117"/>
        <v>15245.071666666665</v>
      </c>
      <c r="U2212" s="50">
        <f t="shared" si="117"/>
        <v>10407.094999999999</v>
      </c>
      <c r="V2212" s="50">
        <f t="shared" si="117"/>
        <v>788.33333333333337</v>
      </c>
      <c r="W2212" s="50">
        <f t="shared" si="116"/>
        <v>0</v>
      </c>
      <c r="X2212" s="50">
        <f t="shared" si="116"/>
        <v>3084.3141666666666</v>
      </c>
      <c r="Y2212" s="50">
        <f t="shared" si="116"/>
        <v>4186.3291666666664</v>
      </c>
      <c r="Z2212" s="50">
        <f t="shared" si="116"/>
        <v>0</v>
      </c>
      <c r="AA2212" s="50">
        <f t="shared" si="116"/>
        <v>0</v>
      </c>
      <c r="AB2212" s="50">
        <f t="shared" si="115"/>
        <v>33711.143333333326</v>
      </c>
      <c r="AC2212" s="48" t="str">
        <f>VLOOKUP(ПРОДАЖИ!C:C,'ИЗ ОСНОВЫ НОМЕНКЛАТУР'!D:E,2,0)</f>
        <v>Ручки, крючки, опоры</v>
      </c>
      <c r="AD2212" s="48" t="str">
        <f>VLOOKUP(C:C,'ИЗ ОСНОВЫ НОМЕНКЛАТУР'!D:F,3,0)</f>
        <v>Ручки-скобы</v>
      </c>
      <c r="AE2212" s="48" t="str">
        <f>VLOOKUP(C:C,'ИЗ ОСНОВЫ НОМЕНКЛАТУР'!D:H,5,0)</f>
        <v>B</v>
      </c>
    </row>
    <row r="2213" spans="1:31" ht="9.6" customHeight="1" x14ac:dyDescent="0.2">
      <c r="A2213" s="45" t="s">
        <v>2043</v>
      </c>
      <c r="B2213" s="11"/>
      <c r="C2213" s="11" t="s">
        <v>2211</v>
      </c>
      <c r="D2213" s="44">
        <v>140</v>
      </c>
      <c r="E2213" s="44">
        <v>100</v>
      </c>
      <c r="F2213" s="48">
        <v>706</v>
      </c>
      <c r="G2213" s="48">
        <v>0</v>
      </c>
      <c r="H2213" s="44">
        <v>39</v>
      </c>
      <c r="I2213" s="44">
        <v>40</v>
      </c>
      <c r="J2213" s="44">
        <v>178</v>
      </c>
      <c r="K2213" s="48">
        <v>66</v>
      </c>
      <c r="L2213" s="49">
        <v>32407.25</v>
      </c>
      <c r="M2213" s="49">
        <v>23148.04</v>
      </c>
      <c r="N2213" s="10">
        <v>238266.37</v>
      </c>
      <c r="O2213" s="10">
        <v>0</v>
      </c>
      <c r="P2213" s="10">
        <v>16068</v>
      </c>
      <c r="Q2213" s="10">
        <v>16480</v>
      </c>
      <c r="R2213" s="10">
        <v>61418.9</v>
      </c>
      <c r="S2213" s="10">
        <v>22773.3</v>
      </c>
      <c r="T2213" s="50">
        <f t="shared" si="117"/>
        <v>2700.6041666666665</v>
      </c>
      <c r="U2213" s="50">
        <f t="shared" si="117"/>
        <v>1929.0033333333333</v>
      </c>
      <c r="V2213" s="50">
        <f t="shared" si="117"/>
        <v>19855.530833333334</v>
      </c>
      <c r="W2213" s="50">
        <f t="shared" si="116"/>
        <v>0</v>
      </c>
      <c r="X2213" s="50">
        <f t="shared" si="116"/>
        <v>1339</v>
      </c>
      <c r="Y2213" s="50">
        <f t="shared" si="116"/>
        <v>1373.3333333333333</v>
      </c>
      <c r="Z2213" s="50">
        <f t="shared" si="116"/>
        <v>5118.2416666666668</v>
      </c>
      <c r="AA2213" s="50">
        <f t="shared" si="116"/>
        <v>1897.7749999999999</v>
      </c>
      <c r="AB2213" s="50">
        <f t="shared" si="115"/>
        <v>34213.488333333335</v>
      </c>
      <c r="AC2213" s="48" t="str">
        <f>VLOOKUP(ПРОДАЖИ!C:C,'ИЗ ОСНОВЫ НОМЕНКЛАТУР'!D:E,2,0)</f>
        <v>Ручки, крючки, опоры</v>
      </c>
      <c r="AD2213" s="48" t="str">
        <f>VLOOKUP(C:C,'ИЗ ОСНОВЫ НОМЕНКЛАТУР'!D:F,3,0)</f>
        <v>Ручки-скобы</v>
      </c>
      <c r="AE2213" s="48" t="str">
        <f>VLOOKUP(C:C,'ИЗ ОСНОВЫ НОМЕНКЛАТУР'!D:H,5,0)</f>
        <v>C</v>
      </c>
    </row>
    <row r="2214" spans="1:31" ht="9.6" customHeight="1" x14ac:dyDescent="0.2">
      <c r="A2214" s="45" t="s">
        <v>2043</v>
      </c>
      <c r="B2214" s="11"/>
      <c r="C2214" s="11" t="s">
        <v>2212</v>
      </c>
      <c r="D2214" s="44">
        <v>679</v>
      </c>
      <c r="E2214" s="44">
        <v>2000</v>
      </c>
      <c r="F2214" s="48">
        <v>589</v>
      </c>
      <c r="G2214" s="48">
        <v>0</v>
      </c>
      <c r="H2214" s="44">
        <v>228</v>
      </c>
      <c r="I2214" s="44">
        <v>1002</v>
      </c>
      <c r="J2214" s="44">
        <v>0</v>
      </c>
      <c r="K2214" s="48">
        <v>0</v>
      </c>
      <c r="L2214" s="49">
        <v>57797.1</v>
      </c>
      <c r="M2214" s="49">
        <v>200000</v>
      </c>
      <c r="N2214" s="10">
        <v>43603.58</v>
      </c>
      <c r="O2214" s="10">
        <v>0</v>
      </c>
      <c r="P2214" s="10">
        <v>23341.77</v>
      </c>
      <c r="Q2214" s="10">
        <v>116850.58</v>
      </c>
      <c r="R2214" s="10">
        <v>0</v>
      </c>
      <c r="S2214" s="10">
        <v>0</v>
      </c>
      <c r="T2214" s="50">
        <f t="shared" si="117"/>
        <v>4816.4250000000002</v>
      </c>
      <c r="U2214" s="50">
        <f t="shared" si="117"/>
        <v>16666.666666666668</v>
      </c>
      <c r="V2214" s="50">
        <f t="shared" si="117"/>
        <v>3633.6316666666667</v>
      </c>
      <c r="W2214" s="50">
        <f t="shared" si="116"/>
        <v>0</v>
      </c>
      <c r="X2214" s="50">
        <f t="shared" si="116"/>
        <v>1945.1475</v>
      </c>
      <c r="Y2214" s="50">
        <f t="shared" si="116"/>
        <v>9737.5483333333341</v>
      </c>
      <c r="Z2214" s="50">
        <f t="shared" si="116"/>
        <v>0</v>
      </c>
      <c r="AA2214" s="50">
        <f t="shared" si="116"/>
        <v>0</v>
      </c>
      <c r="AB2214" s="50">
        <f t="shared" si="115"/>
        <v>36799.419166666667</v>
      </c>
      <c r="AC2214" s="48" t="str">
        <f>VLOOKUP(ПРОДАЖИ!C:C,'ИЗ ОСНОВЫ НОМЕНКЛАТУР'!D:E,2,0)</f>
        <v>Ручки, крючки, опоры</v>
      </c>
      <c r="AD2214" s="48" t="str">
        <f>VLOOKUP(C:C,'ИЗ ОСНОВЫ НОМЕНКЛАТУР'!D:F,3,0)</f>
        <v>Ручки-скобы</v>
      </c>
      <c r="AE2214" s="48" t="str">
        <f>VLOOKUP(C:C,'ИЗ ОСНОВЫ НОМЕНКЛАТУР'!D:H,5,0)</f>
        <v>B</v>
      </c>
    </row>
    <row r="2215" spans="1:31" ht="9.6" customHeight="1" x14ac:dyDescent="0.2">
      <c r="A2215" s="45" t="s">
        <v>2043</v>
      </c>
      <c r="B2215" s="11"/>
      <c r="C2215" s="11" t="s">
        <v>2213</v>
      </c>
      <c r="D2215" s="44">
        <v>336</v>
      </c>
      <c r="E2215" s="44">
        <v>0</v>
      </c>
      <c r="F2215" s="48">
        <v>558</v>
      </c>
      <c r="G2215" s="48">
        <v>0</v>
      </c>
      <c r="H2215" s="44">
        <v>35</v>
      </c>
      <c r="I2215" s="44">
        <v>40</v>
      </c>
      <c r="J2215" s="44">
        <v>127</v>
      </c>
      <c r="K2215" s="48">
        <v>105</v>
      </c>
      <c r="L2215" s="49">
        <v>77777.399999999994</v>
      </c>
      <c r="M2215" s="49">
        <v>0</v>
      </c>
      <c r="N2215" s="10">
        <v>162147.54</v>
      </c>
      <c r="O2215" s="10">
        <v>0</v>
      </c>
      <c r="P2215" s="10">
        <v>12148.85</v>
      </c>
      <c r="Q2215" s="10">
        <v>13884.4</v>
      </c>
      <c r="R2215" s="10">
        <v>44082.97</v>
      </c>
      <c r="S2215" s="10">
        <v>36446.550000000003</v>
      </c>
      <c r="T2215" s="50">
        <f t="shared" si="117"/>
        <v>6481.45</v>
      </c>
      <c r="U2215" s="50">
        <f t="shared" si="117"/>
        <v>0</v>
      </c>
      <c r="V2215" s="50">
        <f t="shared" si="117"/>
        <v>13512.295</v>
      </c>
      <c r="W2215" s="50">
        <f t="shared" si="116"/>
        <v>0</v>
      </c>
      <c r="X2215" s="50">
        <f t="shared" si="116"/>
        <v>1012.4041666666667</v>
      </c>
      <c r="Y2215" s="50">
        <f t="shared" si="116"/>
        <v>1157.0333333333333</v>
      </c>
      <c r="Z2215" s="50">
        <f t="shared" si="116"/>
        <v>3673.5808333333334</v>
      </c>
      <c r="AA2215" s="50">
        <f t="shared" si="116"/>
        <v>3037.2125000000001</v>
      </c>
      <c r="AB2215" s="50">
        <f t="shared" si="115"/>
        <v>28873.975833333334</v>
      </c>
      <c r="AC2215" s="48" t="str">
        <f>VLOOKUP(ПРОДАЖИ!C:C,'ИЗ ОСНОВЫ НОМЕНКЛАТУР'!D:E,2,0)</f>
        <v>Ручки, крючки, опоры</v>
      </c>
      <c r="AD2215" s="48" t="str">
        <f>VLOOKUP(C:C,'ИЗ ОСНОВЫ НОМЕНКЛАТУР'!D:F,3,0)</f>
        <v>Ручки-скобы</v>
      </c>
      <c r="AE2215" s="48" t="str">
        <f>VLOOKUP(C:C,'ИЗ ОСНОВЫ НОМЕНКЛАТУР'!D:H,5,0)</f>
        <v>C</v>
      </c>
    </row>
    <row r="2216" spans="1:31" ht="9.6" customHeight="1" x14ac:dyDescent="0.2">
      <c r="A2216" s="45" t="s">
        <v>2043</v>
      </c>
      <c r="B2216" s="11"/>
      <c r="C2216" s="11" t="s">
        <v>2214</v>
      </c>
      <c r="D2216" s="44">
        <v>278</v>
      </c>
      <c r="E2216" s="44">
        <v>0</v>
      </c>
      <c r="F2216" s="48">
        <v>164</v>
      </c>
      <c r="G2216" s="48">
        <v>0</v>
      </c>
      <c r="H2216" s="44">
        <v>3</v>
      </c>
      <c r="I2216" s="44">
        <v>0</v>
      </c>
      <c r="J2216" s="44">
        <v>145</v>
      </c>
      <c r="K2216" s="48">
        <v>122</v>
      </c>
      <c r="L2216" s="49">
        <v>103729.84</v>
      </c>
      <c r="M2216" s="49">
        <v>0</v>
      </c>
      <c r="N2216" s="10">
        <v>60360.53</v>
      </c>
      <c r="O2216" s="10">
        <v>0</v>
      </c>
      <c r="P2216" s="10">
        <v>1597.53</v>
      </c>
      <c r="Q2216" s="10">
        <v>0</v>
      </c>
      <c r="R2216" s="10">
        <v>77109.990000000005</v>
      </c>
      <c r="S2216" s="10">
        <v>64966.22</v>
      </c>
      <c r="T2216" s="50">
        <f t="shared" si="117"/>
        <v>8644.1533333333336</v>
      </c>
      <c r="U2216" s="50">
        <f t="shared" si="117"/>
        <v>0</v>
      </c>
      <c r="V2216" s="50">
        <f t="shared" si="117"/>
        <v>5030.0441666666666</v>
      </c>
      <c r="W2216" s="50">
        <f t="shared" si="116"/>
        <v>0</v>
      </c>
      <c r="X2216" s="50">
        <f t="shared" si="116"/>
        <v>133.1275</v>
      </c>
      <c r="Y2216" s="50">
        <f t="shared" si="116"/>
        <v>0</v>
      </c>
      <c r="Z2216" s="50">
        <f t="shared" si="116"/>
        <v>6425.8325000000004</v>
      </c>
      <c r="AA2216" s="50">
        <f t="shared" si="116"/>
        <v>5413.8516666666665</v>
      </c>
      <c r="AB2216" s="50">
        <f t="shared" si="115"/>
        <v>25647.009166666667</v>
      </c>
      <c r="AC2216" s="48" t="str">
        <f>VLOOKUP(ПРОДАЖИ!C:C,'ИЗ ОСНОВЫ НОМЕНКЛАТУР'!D:E,2,0)</f>
        <v>Ручки, крючки, опоры</v>
      </c>
      <c r="AD2216" s="48" t="str">
        <f>VLOOKUP(C:C,'ИЗ ОСНОВЫ НОМЕНКЛАТУР'!D:F,3,0)</f>
        <v>Ручки-скобы</v>
      </c>
      <c r="AE2216" s="48" t="str">
        <f>VLOOKUP(C:C,'ИЗ ОСНОВЫ НОМЕНКЛАТУР'!D:H,5,0)</f>
        <v>C</v>
      </c>
    </row>
    <row r="2217" spans="1:31" ht="9.6" customHeight="1" x14ac:dyDescent="0.2">
      <c r="A2217" s="45" t="s">
        <v>2043</v>
      </c>
      <c r="B2217" s="11"/>
      <c r="C2217" s="11" t="s">
        <v>2215</v>
      </c>
      <c r="D2217" s="44">
        <v>1016</v>
      </c>
      <c r="E2217" s="44">
        <v>100</v>
      </c>
      <c r="F2217" s="48">
        <v>250</v>
      </c>
      <c r="G2217" s="48">
        <v>0</v>
      </c>
      <c r="H2217" s="44">
        <v>39</v>
      </c>
      <c r="I2217" s="44">
        <v>0</v>
      </c>
      <c r="J2217" s="44">
        <v>58</v>
      </c>
      <c r="K2217" s="48">
        <v>0</v>
      </c>
      <c r="L2217" s="49">
        <v>314310.24</v>
      </c>
      <c r="M2217" s="49">
        <v>32000</v>
      </c>
      <c r="N2217" s="10">
        <v>57668.53</v>
      </c>
      <c r="O2217" s="10">
        <v>0</v>
      </c>
      <c r="P2217" s="10">
        <v>12858.3</v>
      </c>
      <c r="Q2217" s="10">
        <v>0</v>
      </c>
      <c r="R2217" s="10">
        <v>16428.5</v>
      </c>
      <c r="S2217" s="10">
        <v>0</v>
      </c>
      <c r="T2217" s="50">
        <f t="shared" si="117"/>
        <v>26192.52</v>
      </c>
      <c r="U2217" s="50">
        <f t="shared" si="117"/>
        <v>2666.6666666666665</v>
      </c>
      <c r="V2217" s="50">
        <f t="shared" si="117"/>
        <v>4805.7108333333335</v>
      </c>
      <c r="W2217" s="50">
        <f t="shared" si="116"/>
        <v>0</v>
      </c>
      <c r="X2217" s="50">
        <f t="shared" si="116"/>
        <v>1071.5249999999999</v>
      </c>
      <c r="Y2217" s="50">
        <f t="shared" si="116"/>
        <v>0</v>
      </c>
      <c r="Z2217" s="50">
        <f t="shared" si="116"/>
        <v>1369.0416666666667</v>
      </c>
      <c r="AA2217" s="50">
        <f t="shared" si="116"/>
        <v>0</v>
      </c>
      <c r="AB2217" s="50">
        <f t="shared" si="115"/>
        <v>36105.464166666665</v>
      </c>
      <c r="AC2217" s="48" t="str">
        <f>VLOOKUP(ПРОДАЖИ!C:C,'ИЗ ОСНОВЫ НОМЕНКЛАТУР'!D:E,2,0)</f>
        <v>Ручки, крючки, опоры</v>
      </c>
      <c r="AD2217" s="48" t="str">
        <f>VLOOKUP(C:C,'ИЗ ОСНОВЫ НОМЕНКЛАТУР'!D:F,3,0)</f>
        <v>Ручки-скобы</v>
      </c>
      <c r="AE2217" s="48" t="str">
        <f>VLOOKUP(C:C,'ИЗ ОСНОВЫ НОМЕНКЛАТУР'!D:H,5,0)</f>
        <v>C</v>
      </c>
    </row>
    <row r="2218" spans="1:31" ht="9.6" customHeight="1" x14ac:dyDescent="0.2">
      <c r="A2218" s="45" t="s">
        <v>2043</v>
      </c>
      <c r="B2218" s="11"/>
      <c r="C2218" s="11" t="s">
        <v>2216</v>
      </c>
      <c r="D2218" s="44">
        <v>186</v>
      </c>
      <c r="E2218" s="44">
        <v>0</v>
      </c>
      <c r="F2218" s="48">
        <v>308</v>
      </c>
      <c r="G2218" s="48">
        <v>0</v>
      </c>
      <c r="H2218" s="44">
        <v>0</v>
      </c>
      <c r="I2218" s="44">
        <v>0</v>
      </c>
      <c r="J2218" s="44">
        <v>157</v>
      </c>
      <c r="K2218" s="48">
        <v>235</v>
      </c>
      <c r="L2218" s="49">
        <v>60233.48</v>
      </c>
      <c r="M2218" s="49">
        <v>0</v>
      </c>
      <c r="N2218" s="10">
        <v>99189.99</v>
      </c>
      <c r="O2218" s="10">
        <v>0</v>
      </c>
      <c r="P2218" s="10">
        <v>0</v>
      </c>
      <c r="Q2218" s="10">
        <v>0</v>
      </c>
      <c r="R2218" s="10">
        <v>65492.55</v>
      </c>
      <c r="S2218" s="10">
        <v>98030.25</v>
      </c>
      <c r="T2218" s="50">
        <f t="shared" si="117"/>
        <v>5019.4566666666669</v>
      </c>
      <c r="U2218" s="50">
        <f t="shared" si="117"/>
        <v>0</v>
      </c>
      <c r="V2218" s="50">
        <f t="shared" si="117"/>
        <v>8265.8325000000004</v>
      </c>
      <c r="W2218" s="50">
        <f t="shared" si="116"/>
        <v>0</v>
      </c>
      <c r="X2218" s="50">
        <f t="shared" si="116"/>
        <v>0</v>
      </c>
      <c r="Y2218" s="50">
        <f t="shared" si="116"/>
        <v>0</v>
      </c>
      <c r="Z2218" s="50">
        <f t="shared" si="116"/>
        <v>5457.7125000000005</v>
      </c>
      <c r="AA2218" s="50">
        <f t="shared" si="116"/>
        <v>8169.1875</v>
      </c>
      <c r="AB2218" s="50">
        <f t="shared" si="115"/>
        <v>26912.189166666667</v>
      </c>
      <c r="AC2218" s="48" t="str">
        <f>VLOOKUP(ПРОДАЖИ!C:C,'ИЗ ОСНОВЫ НОМЕНКЛАТУР'!D:E,2,0)</f>
        <v>Ручки, крючки, опоры</v>
      </c>
      <c r="AD2218" s="48" t="str">
        <f>VLOOKUP(C:C,'ИЗ ОСНОВЫ НОМЕНКЛАТУР'!D:F,3,0)</f>
        <v>Ручки-скобы</v>
      </c>
      <c r="AE2218" s="48" t="str">
        <f>VLOOKUP(C:C,'ИЗ ОСНОВЫ НОМЕНКЛАТУР'!D:H,5,0)</f>
        <v>C</v>
      </c>
    </row>
    <row r="2219" spans="1:31" ht="9.6" customHeight="1" x14ac:dyDescent="0.2">
      <c r="A2219" s="45" t="s">
        <v>2043</v>
      </c>
      <c r="B2219" s="11"/>
      <c r="C2219" s="11" t="s">
        <v>2217</v>
      </c>
      <c r="D2219" s="44">
        <v>480</v>
      </c>
      <c r="E2219" s="44">
        <v>240</v>
      </c>
      <c r="F2219" s="48">
        <v>231</v>
      </c>
      <c r="G2219" s="48">
        <v>0</v>
      </c>
      <c r="H2219" s="44">
        <v>27</v>
      </c>
      <c r="I2219" s="44">
        <v>8</v>
      </c>
      <c r="J2219" s="44">
        <v>0</v>
      </c>
      <c r="K2219" s="48">
        <v>0</v>
      </c>
      <c r="L2219" s="49">
        <v>117013.75</v>
      </c>
      <c r="M2219" s="49">
        <v>66118.52</v>
      </c>
      <c r="N2219" s="10">
        <v>80850</v>
      </c>
      <c r="O2219" s="10">
        <v>0</v>
      </c>
      <c r="P2219" s="10">
        <v>9733.5</v>
      </c>
      <c r="Q2219" s="10">
        <v>2884</v>
      </c>
      <c r="R2219" s="10">
        <v>0</v>
      </c>
      <c r="S2219" s="10">
        <v>0</v>
      </c>
      <c r="T2219" s="50">
        <f t="shared" si="117"/>
        <v>9751.1458333333339</v>
      </c>
      <c r="U2219" s="50">
        <f t="shared" si="117"/>
        <v>5509.876666666667</v>
      </c>
      <c r="V2219" s="50">
        <f t="shared" si="117"/>
        <v>6737.5</v>
      </c>
      <c r="W2219" s="50">
        <f t="shared" si="116"/>
        <v>0</v>
      </c>
      <c r="X2219" s="50">
        <f t="shared" si="116"/>
        <v>811.125</v>
      </c>
      <c r="Y2219" s="50">
        <f t="shared" si="116"/>
        <v>240.33333333333334</v>
      </c>
      <c r="Z2219" s="50">
        <f t="shared" si="116"/>
        <v>0</v>
      </c>
      <c r="AA2219" s="50">
        <f t="shared" si="116"/>
        <v>0</v>
      </c>
      <c r="AB2219" s="50">
        <f t="shared" si="115"/>
        <v>23049.980833333331</v>
      </c>
      <c r="AC2219" s="48" t="str">
        <f>VLOOKUP(ПРОДАЖИ!C:C,'ИЗ ОСНОВЫ НОМЕНКЛАТУР'!D:E,2,0)</f>
        <v>Ручки, крючки, опоры</v>
      </c>
      <c r="AD2219" s="48" t="str">
        <f>VLOOKUP(C:C,'ИЗ ОСНОВЫ НОМЕНКЛАТУР'!D:F,3,0)</f>
        <v>Ручки-скобы</v>
      </c>
      <c r="AE2219" s="48" t="str">
        <f>VLOOKUP(C:C,'ИЗ ОСНОВЫ НОМЕНКЛАТУР'!D:H,5,0)</f>
        <v>C</v>
      </c>
    </row>
    <row r="2220" spans="1:31" ht="9.6" customHeight="1" x14ac:dyDescent="0.2">
      <c r="A2220" s="45" t="s">
        <v>2043</v>
      </c>
      <c r="B2220" s="11"/>
      <c r="C2220" s="11" t="s">
        <v>2218</v>
      </c>
      <c r="D2220" s="44">
        <v>1</v>
      </c>
      <c r="E2220" s="44">
        <v>0</v>
      </c>
      <c r="F2220" s="48">
        <v>385</v>
      </c>
      <c r="G2220" s="48">
        <v>0</v>
      </c>
      <c r="H2220" s="44">
        <v>261</v>
      </c>
      <c r="I2220" s="44">
        <v>60</v>
      </c>
      <c r="J2220" s="44">
        <v>163</v>
      </c>
      <c r="K2220" s="48">
        <v>29</v>
      </c>
      <c r="L2220" s="49">
        <v>241.54</v>
      </c>
      <c r="M2220" s="49">
        <v>0</v>
      </c>
      <c r="N2220" s="10">
        <v>92990.55</v>
      </c>
      <c r="O2220" s="10">
        <v>0</v>
      </c>
      <c r="P2220" s="10">
        <v>96778.8</v>
      </c>
      <c r="Q2220" s="10">
        <v>22248</v>
      </c>
      <c r="R2220" s="10">
        <v>60440.4</v>
      </c>
      <c r="S2220" s="10">
        <v>10753.2</v>
      </c>
      <c r="T2220" s="50">
        <f t="shared" si="117"/>
        <v>20.128333333333334</v>
      </c>
      <c r="U2220" s="50">
        <f t="shared" si="117"/>
        <v>0</v>
      </c>
      <c r="V2220" s="50">
        <f t="shared" si="117"/>
        <v>7749.2125000000005</v>
      </c>
      <c r="W2220" s="50">
        <f t="shared" si="116"/>
        <v>0</v>
      </c>
      <c r="X2220" s="50">
        <f t="shared" si="116"/>
        <v>8064.9000000000005</v>
      </c>
      <c r="Y2220" s="50">
        <f t="shared" si="116"/>
        <v>1854</v>
      </c>
      <c r="Z2220" s="50">
        <f t="shared" si="116"/>
        <v>5036.7</v>
      </c>
      <c r="AA2220" s="50">
        <f t="shared" si="116"/>
        <v>896.1</v>
      </c>
      <c r="AB2220" s="50">
        <f t="shared" si="115"/>
        <v>23621.040833333333</v>
      </c>
      <c r="AC2220" s="48" t="str">
        <f>VLOOKUP(ПРОДАЖИ!C:C,'ИЗ ОСНОВЫ НОМЕНКЛАТУР'!D:E,2,0)</f>
        <v>Ручки, крючки, опоры</v>
      </c>
      <c r="AD2220" s="48" t="str">
        <f>VLOOKUP(C:C,'ИЗ ОСНОВЫ НОМЕНКЛАТУР'!D:F,3,0)</f>
        <v>Ручки-скобы</v>
      </c>
      <c r="AE2220" s="48" t="str">
        <f>VLOOKUP(C:C,'ИЗ ОСНОВЫ НОМЕНКЛАТУР'!D:H,5,0)</f>
        <v>C</v>
      </c>
    </row>
    <row r="2221" spans="1:31" ht="9.6" customHeight="1" x14ac:dyDescent="0.2">
      <c r="A2221" s="45" t="s">
        <v>2043</v>
      </c>
      <c r="B2221" s="11"/>
      <c r="C2221" s="11" t="s">
        <v>2219</v>
      </c>
      <c r="D2221" s="44">
        <v>589</v>
      </c>
      <c r="E2221" s="44">
        <v>0</v>
      </c>
      <c r="F2221" s="48">
        <v>2198</v>
      </c>
      <c r="G2221" s="48">
        <v>0</v>
      </c>
      <c r="H2221" s="44">
        <v>386</v>
      </c>
      <c r="I2221" s="44">
        <v>615</v>
      </c>
      <c r="J2221" s="44">
        <v>0</v>
      </c>
      <c r="K2221" s="48">
        <v>0</v>
      </c>
      <c r="L2221" s="49">
        <v>35340</v>
      </c>
      <c r="M2221" s="49">
        <v>0</v>
      </c>
      <c r="N2221" s="10">
        <v>158844.13</v>
      </c>
      <c r="O2221" s="10">
        <v>0</v>
      </c>
      <c r="P2221" s="10">
        <v>29027.58</v>
      </c>
      <c r="Q2221" s="10">
        <v>50379.15</v>
      </c>
      <c r="R2221" s="10">
        <v>0</v>
      </c>
      <c r="S2221" s="10">
        <v>0</v>
      </c>
      <c r="T2221" s="50">
        <f t="shared" si="117"/>
        <v>2945</v>
      </c>
      <c r="U2221" s="50">
        <f t="shared" si="117"/>
        <v>0</v>
      </c>
      <c r="V2221" s="50">
        <f t="shared" si="117"/>
        <v>13237.010833333334</v>
      </c>
      <c r="W2221" s="50">
        <f t="shared" si="116"/>
        <v>0</v>
      </c>
      <c r="X2221" s="50">
        <f t="shared" si="116"/>
        <v>2418.9650000000001</v>
      </c>
      <c r="Y2221" s="50">
        <f t="shared" si="116"/>
        <v>4198.2624999999998</v>
      </c>
      <c r="Z2221" s="50">
        <f t="shared" si="116"/>
        <v>0</v>
      </c>
      <c r="AA2221" s="50">
        <f t="shared" si="116"/>
        <v>0</v>
      </c>
      <c r="AB2221" s="50">
        <f t="shared" si="115"/>
        <v>22799.238333333335</v>
      </c>
      <c r="AC2221" s="48" t="str">
        <f>VLOOKUP(ПРОДАЖИ!C:C,'ИЗ ОСНОВЫ НОМЕНКЛАТУР'!D:E,2,0)</f>
        <v>Ручки, крючки, опоры</v>
      </c>
      <c r="AD2221" s="48" t="str">
        <f>VLOOKUP(C:C,'ИЗ ОСНОВЫ НОМЕНКЛАТУР'!D:F,3,0)</f>
        <v>Ручки-скобы</v>
      </c>
      <c r="AE2221" s="48" t="str">
        <f>VLOOKUP(C:C,'ИЗ ОСНОВЫ НОМЕНКЛАТУР'!D:H,5,0)</f>
        <v>C</v>
      </c>
    </row>
    <row r="2222" spans="1:31" ht="9.6" customHeight="1" x14ac:dyDescent="0.2">
      <c r="A2222" s="45" t="s">
        <v>2043</v>
      </c>
      <c r="B2222" s="11"/>
      <c r="C2222" s="11" t="s">
        <v>2220</v>
      </c>
      <c r="D2222" s="44">
        <v>2308</v>
      </c>
      <c r="E2222" s="44">
        <v>0</v>
      </c>
      <c r="F2222" s="48">
        <v>0</v>
      </c>
      <c r="G2222" s="48">
        <v>0</v>
      </c>
      <c r="H2222" s="44">
        <v>0</v>
      </c>
      <c r="I2222" s="44">
        <v>0</v>
      </c>
      <c r="J2222" s="44">
        <v>0</v>
      </c>
      <c r="K2222" s="48">
        <v>0</v>
      </c>
      <c r="L2222" s="49">
        <v>422880</v>
      </c>
      <c r="M2222" s="49">
        <v>0</v>
      </c>
      <c r="N2222" s="10">
        <v>0</v>
      </c>
      <c r="O2222" s="10">
        <v>0</v>
      </c>
      <c r="P2222" s="10">
        <v>0</v>
      </c>
      <c r="Q2222" s="10">
        <v>0</v>
      </c>
      <c r="R2222" s="10">
        <v>0</v>
      </c>
      <c r="S2222" s="10">
        <v>0</v>
      </c>
      <c r="T2222" s="50">
        <f t="shared" si="117"/>
        <v>35240</v>
      </c>
      <c r="U2222" s="50">
        <f t="shared" si="117"/>
        <v>0</v>
      </c>
      <c r="V2222" s="50">
        <f t="shared" si="117"/>
        <v>0</v>
      </c>
      <c r="W2222" s="50">
        <f t="shared" si="116"/>
        <v>0</v>
      </c>
      <c r="X2222" s="50">
        <f t="shared" si="116"/>
        <v>0</v>
      </c>
      <c r="Y2222" s="50">
        <f t="shared" si="116"/>
        <v>0</v>
      </c>
      <c r="Z2222" s="50">
        <f t="shared" si="116"/>
        <v>0</v>
      </c>
      <c r="AA2222" s="50">
        <f t="shared" si="116"/>
        <v>0</v>
      </c>
      <c r="AB2222" s="50">
        <f t="shared" si="115"/>
        <v>35240</v>
      </c>
      <c r="AC2222" s="48" t="str">
        <f>VLOOKUP(ПРОДАЖИ!C:C,'ИЗ ОСНОВЫ НОМЕНКЛАТУР'!D:E,2,0)</f>
        <v>Ручки, крючки, опоры</v>
      </c>
      <c r="AD2222" s="48" t="str">
        <f>VLOOKUP(C:C,'ИЗ ОСНОВЫ НОМЕНКЛАТУР'!D:F,3,0)</f>
        <v>Ручки-скобы</v>
      </c>
      <c r="AE2222" s="48" t="str">
        <f>VLOOKUP(C:C,'ИЗ ОСНОВЫ НОМЕНКЛАТУР'!D:H,5,0)</f>
        <v>C</v>
      </c>
    </row>
    <row r="2223" spans="1:31" ht="9.6" customHeight="1" x14ac:dyDescent="0.2">
      <c r="A2223" s="45" t="s">
        <v>2043</v>
      </c>
      <c r="B2223" s="11"/>
      <c r="C2223" s="11" t="s">
        <v>2221</v>
      </c>
      <c r="D2223" s="44">
        <v>119</v>
      </c>
      <c r="E2223" s="44">
        <v>2700</v>
      </c>
      <c r="F2223" s="48">
        <v>0</v>
      </c>
      <c r="G2223" s="48">
        <v>0</v>
      </c>
      <c r="H2223" s="44">
        <v>0</v>
      </c>
      <c r="I2223" s="44">
        <v>0</v>
      </c>
      <c r="J2223" s="44">
        <v>0</v>
      </c>
      <c r="K2223" s="48">
        <v>0</v>
      </c>
      <c r="L2223" s="49">
        <v>14433.39</v>
      </c>
      <c r="M2223" s="49">
        <v>403694.63</v>
      </c>
      <c r="N2223" s="10">
        <v>0</v>
      </c>
      <c r="O2223" s="10">
        <v>0</v>
      </c>
      <c r="P2223" s="10">
        <v>0</v>
      </c>
      <c r="Q2223" s="10">
        <v>0</v>
      </c>
      <c r="R2223" s="10">
        <v>0</v>
      </c>
      <c r="S2223" s="10">
        <v>0</v>
      </c>
      <c r="T2223" s="50">
        <f t="shared" si="117"/>
        <v>1202.7825</v>
      </c>
      <c r="U2223" s="50">
        <f t="shared" si="117"/>
        <v>33641.219166666669</v>
      </c>
      <c r="V2223" s="50">
        <f t="shared" si="117"/>
        <v>0</v>
      </c>
      <c r="W2223" s="50">
        <f t="shared" si="116"/>
        <v>0</v>
      </c>
      <c r="X2223" s="50">
        <f t="shared" si="116"/>
        <v>0</v>
      </c>
      <c r="Y2223" s="50">
        <f t="shared" si="116"/>
        <v>0</v>
      </c>
      <c r="Z2223" s="50">
        <f t="shared" si="116"/>
        <v>0</v>
      </c>
      <c r="AA2223" s="50">
        <f t="shared" si="116"/>
        <v>0</v>
      </c>
      <c r="AB2223" s="50">
        <f t="shared" si="115"/>
        <v>34844.001666666671</v>
      </c>
      <c r="AC2223" s="48" t="str">
        <f>VLOOKUP(ПРОДАЖИ!C:C,'ИЗ ОСНОВЫ НОМЕНКЛАТУР'!D:E,2,0)</f>
        <v>Ручки, крючки, опоры</v>
      </c>
      <c r="AD2223" s="48" t="str">
        <f>VLOOKUP(C:C,'ИЗ ОСНОВЫ НОМЕНКЛАТУР'!D:F,3,0)</f>
        <v>Ручки-скобы</v>
      </c>
      <c r="AE2223" s="48" t="str">
        <f>VLOOKUP(C:C,'ИЗ ОСНОВЫ НОМЕНКЛАТУР'!D:H,5,0)</f>
        <v>C</v>
      </c>
    </row>
    <row r="2224" spans="1:31" ht="9.6" customHeight="1" x14ac:dyDescent="0.2">
      <c r="A2224" s="45" t="s">
        <v>2043</v>
      </c>
      <c r="B2224" s="11"/>
      <c r="C2224" s="11" t="s">
        <v>2222</v>
      </c>
      <c r="D2224" s="44">
        <v>28</v>
      </c>
      <c r="E2224" s="44">
        <v>60</v>
      </c>
      <c r="F2224" s="48">
        <v>8</v>
      </c>
      <c r="G2224" s="48">
        <v>0</v>
      </c>
      <c r="H2224" s="44">
        <v>0</v>
      </c>
      <c r="I2224" s="44">
        <v>108</v>
      </c>
      <c r="J2224" s="44">
        <v>9</v>
      </c>
      <c r="K2224" s="48">
        <v>0</v>
      </c>
      <c r="L2224" s="49">
        <v>16148</v>
      </c>
      <c r="M2224" s="49">
        <v>34602.839999999997</v>
      </c>
      <c r="N2224" s="10">
        <v>4613.72</v>
      </c>
      <c r="O2224" s="10">
        <v>0</v>
      </c>
      <c r="P2224" s="10">
        <v>0</v>
      </c>
      <c r="Q2224" s="10">
        <v>122364</v>
      </c>
      <c r="R2224" s="10">
        <v>10197</v>
      </c>
      <c r="S2224" s="10">
        <v>0</v>
      </c>
      <c r="T2224" s="50">
        <f t="shared" si="117"/>
        <v>1345.6666666666667</v>
      </c>
      <c r="U2224" s="50">
        <f t="shared" si="117"/>
        <v>2883.5699999999997</v>
      </c>
      <c r="V2224" s="50">
        <f t="shared" si="117"/>
        <v>384.47666666666669</v>
      </c>
      <c r="W2224" s="50">
        <f t="shared" si="116"/>
        <v>0</v>
      </c>
      <c r="X2224" s="50">
        <f t="shared" si="116"/>
        <v>0</v>
      </c>
      <c r="Y2224" s="50">
        <f t="shared" si="116"/>
        <v>10197</v>
      </c>
      <c r="Z2224" s="50">
        <f t="shared" si="116"/>
        <v>849.75</v>
      </c>
      <c r="AA2224" s="50">
        <f t="shared" si="116"/>
        <v>0</v>
      </c>
      <c r="AB2224" s="50">
        <f t="shared" si="115"/>
        <v>15660.463333333333</v>
      </c>
      <c r="AC2224" s="48" t="str">
        <f>VLOOKUP(ПРОДАЖИ!C:C,'ИЗ ОСНОВЫ НОМЕНКЛАТУР'!D:E,2,0)</f>
        <v>Ручки, крючки, опоры</v>
      </c>
      <c r="AD2224" s="48" t="str">
        <f>VLOOKUP(C:C,'ИЗ ОСНОВЫ НОМЕНКЛАТУР'!D:F,3,0)</f>
        <v>Ручки-скобы</v>
      </c>
      <c r="AE2224" s="48" t="str">
        <f>VLOOKUP(C:C,'ИЗ ОСНОВЫ НОМЕНКЛАТУР'!D:H,5,0)</f>
        <v>C</v>
      </c>
    </row>
    <row r="2225" spans="1:31" ht="9.6" customHeight="1" x14ac:dyDescent="0.2">
      <c r="A2225" s="45" t="s">
        <v>2043</v>
      </c>
      <c r="B2225" s="11"/>
      <c r="C2225" s="11" t="s">
        <v>2223</v>
      </c>
      <c r="D2225" s="44">
        <v>146</v>
      </c>
      <c r="E2225" s="44">
        <v>0</v>
      </c>
      <c r="F2225" s="48">
        <v>11</v>
      </c>
      <c r="G2225" s="48">
        <v>0</v>
      </c>
      <c r="H2225" s="44">
        <v>64</v>
      </c>
      <c r="I2225" s="44">
        <v>2</v>
      </c>
      <c r="J2225" s="44">
        <v>49</v>
      </c>
      <c r="K2225" s="48">
        <v>0</v>
      </c>
      <c r="L2225" s="49">
        <v>42098.04</v>
      </c>
      <c r="M2225" s="49">
        <v>0</v>
      </c>
      <c r="N2225" s="10">
        <v>3171.78</v>
      </c>
      <c r="O2225" s="10">
        <v>0</v>
      </c>
      <c r="P2225" s="10">
        <v>36256</v>
      </c>
      <c r="Q2225" s="10">
        <v>1133</v>
      </c>
      <c r="R2225" s="10">
        <v>27693.41</v>
      </c>
      <c r="S2225" s="10">
        <v>0</v>
      </c>
      <c r="T2225" s="50">
        <f t="shared" si="117"/>
        <v>3508.17</v>
      </c>
      <c r="U2225" s="50">
        <f t="shared" si="117"/>
        <v>0</v>
      </c>
      <c r="V2225" s="50">
        <f t="shared" si="117"/>
        <v>264.315</v>
      </c>
      <c r="W2225" s="50">
        <f t="shared" si="116"/>
        <v>0</v>
      </c>
      <c r="X2225" s="50">
        <f t="shared" si="116"/>
        <v>3021.3333333333335</v>
      </c>
      <c r="Y2225" s="50">
        <f t="shared" si="116"/>
        <v>94.416666666666671</v>
      </c>
      <c r="Z2225" s="50">
        <f t="shared" si="116"/>
        <v>2307.7841666666668</v>
      </c>
      <c r="AA2225" s="50">
        <f t="shared" si="116"/>
        <v>0</v>
      </c>
      <c r="AB2225" s="50">
        <f t="shared" si="115"/>
        <v>9196.0191666666669</v>
      </c>
      <c r="AC2225" s="48" t="str">
        <f>VLOOKUP(ПРОДАЖИ!C:C,'ИЗ ОСНОВЫ НОМЕНКЛАТУР'!D:E,2,0)</f>
        <v>Ручки, крючки, опоры</v>
      </c>
      <c r="AD2225" s="48" t="str">
        <f>VLOOKUP(C:C,'ИЗ ОСНОВЫ НОМЕНКЛАТУР'!D:F,3,0)</f>
        <v>Ручки-скобы</v>
      </c>
      <c r="AE2225" s="48" t="str">
        <f>VLOOKUP(C:C,'ИЗ ОСНОВЫ НОМЕНКЛАТУР'!D:H,5,0)</f>
        <v>C</v>
      </c>
    </row>
    <row r="2226" spans="1:31" ht="9.6" customHeight="1" x14ac:dyDescent="0.2">
      <c r="A2226" s="45" t="s">
        <v>2043</v>
      </c>
      <c r="B2226" s="11"/>
      <c r="C2226" s="11" t="s">
        <v>2224</v>
      </c>
      <c r="D2226" s="44">
        <v>213</v>
      </c>
      <c r="E2226" s="44">
        <v>0</v>
      </c>
      <c r="F2226" s="48">
        <v>50</v>
      </c>
      <c r="G2226" s="48">
        <v>0</v>
      </c>
      <c r="H2226" s="44">
        <v>164</v>
      </c>
      <c r="I2226" s="44">
        <v>0</v>
      </c>
      <c r="J2226" s="44">
        <v>0</v>
      </c>
      <c r="K2226" s="48">
        <v>0</v>
      </c>
      <c r="L2226" s="49">
        <v>80338.45</v>
      </c>
      <c r="M2226" s="49">
        <v>0</v>
      </c>
      <c r="N2226" s="10">
        <v>18402.59</v>
      </c>
      <c r="O2226" s="10">
        <v>0</v>
      </c>
      <c r="P2226" s="10">
        <v>76014</v>
      </c>
      <c r="Q2226" s="10">
        <v>0</v>
      </c>
      <c r="R2226" s="10">
        <v>0</v>
      </c>
      <c r="S2226" s="10">
        <v>0</v>
      </c>
      <c r="T2226" s="50">
        <f t="shared" si="117"/>
        <v>6694.8708333333334</v>
      </c>
      <c r="U2226" s="50">
        <f t="shared" si="117"/>
        <v>0</v>
      </c>
      <c r="V2226" s="50">
        <f t="shared" si="117"/>
        <v>1533.5491666666667</v>
      </c>
      <c r="W2226" s="50">
        <f t="shared" si="116"/>
        <v>0</v>
      </c>
      <c r="X2226" s="50">
        <f t="shared" si="116"/>
        <v>6334.5</v>
      </c>
      <c r="Y2226" s="50">
        <f t="shared" si="116"/>
        <v>0</v>
      </c>
      <c r="Z2226" s="50">
        <f t="shared" si="116"/>
        <v>0</v>
      </c>
      <c r="AA2226" s="50">
        <f t="shared" si="116"/>
        <v>0</v>
      </c>
      <c r="AB2226" s="50">
        <f t="shared" si="115"/>
        <v>14562.92</v>
      </c>
      <c r="AC2226" s="48" t="str">
        <f>VLOOKUP(ПРОДАЖИ!C:C,'ИЗ ОСНОВЫ НОМЕНКЛАТУР'!D:E,2,0)</f>
        <v>Ручки, крючки, опоры</v>
      </c>
      <c r="AD2226" s="48" t="str">
        <f>VLOOKUP(C:C,'ИЗ ОСНОВЫ НОМЕНКЛАТУР'!D:F,3,0)</f>
        <v>Ручки-скобы</v>
      </c>
      <c r="AE2226" s="48" t="str">
        <f>VLOOKUP(C:C,'ИЗ ОСНОВЫ НОМЕНКЛАТУР'!D:H,5,0)</f>
        <v>C</v>
      </c>
    </row>
    <row r="2227" spans="1:31" ht="9.6" customHeight="1" x14ac:dyDescent="0.2">
      <c r="A2227" s="45" t="s">
        <v>2043</v>
      </c>
      <c r="B2227" s="11"/>
      <c r="C2227" s="11" t="s">
        <v>2225</v>
      </c>
      <c r="D2227" s="44">
        <v>64</v>
      </c>
      <c r="E2227" s="44">
        <v>0</v>
      </c>
      <c r="F2227" s="48">
        <v>56</v>
      </c>
      <c r="G2227" s="48">
        <v>0</v>
      </c>
      <c r="H2227" s="44">
        <v>0</v>
      </c>
      <c r="I2227" s="44">
        <v>0</v>
      </c>
      <c r="J2227" s="44">
        <v>83</v>
      </c>
      <c r="K2227" s="48">
        <v>48</v>
      </c>
      <c r="L2227" s="49">
        <v>39258.879999999997</v>
      </c>
      <c r="M2227" s="49">
        <v>0</v>
      </c>
      <c r="N2227" s="10">
        <v>34351.519999999997</v>
      </c>
      <c r="O2227" s="10">
        <v>0</v>
      </c>
      <c r="P2227" s="10">
        <v>0</v>
      </c>
      <c r="Q2227" s="10">
        <v>0</v>
      </c>
      <c r="R2227" s="10">
        <v>69246.899999999994</v>
      </c>
      <c r="S2227" s="10">
        <v>40046.400000000001</v>
      </c>
      <c r="T2227" s="50">
        <f t="shared" si="117"/>
        <v>3271.5733333333333</v>
      </c>
      <c r="U2227" s="50">
        <f t="shared" si="117"/>
        <v>0</v>
      </c>
      <c r="V2227" s="50">
        <f t="shared" si="117"/>
        <v>2862.6266666666666</v>
      </c>
      <c r="W2227" s="50">
        <f t="shared" si="116"/>
        <v>0</v>
      </c>
      <c r="X2227" s="50">
        <f t="shared" si="116"/>
        <v>0</v>
      </c>
      <c r="Y2227" s="50">
        <f t="shared" si="116"/>
        <v>0</v>
      </c>
      <c r="Z2227" s="50">
        <f t="shared" si="116"/>
        <v>5770.5749999999998</v>
      </c>
      <c r="AA2227" s="50">
        <f t="shared" si="116"/>
        <v>3337.2000000000003</v>
      </c>
      <c r="AB2227" s="50">
        <f t="shared" si="115"/>
        <v>15241.975</v>
      </c>
      <c r="AC2227" s="48" t="str">
        <f>VLOOKUP(ПРОДАЖИ!C:C,'ИЗ ОСНОВЫ НОМЕНКЛАТУР'!D:E,2,0)</f>
        <v>Ручки, крючки, опоры</v>
      </c>
      <c r="AD2227" s="48" t="str">
        <f>VLOOKUP(C:C,'ИЗ ОСНОВЫ НОМЕНКЛАТУР'!D:F,3,0)</f>
        <v>Ручки-скобы</v>
      </c>
      <c r="AE2227" s="48" t="str">
        <f>VLOOKUP(C:C,'ИЗ ОСНОВЫ НОМЕНКЛАТУР'!D:H,5,0)</f>
        <v>C</v>
      </c>
    </row>
    <row r="2228" spans="1:31" ht="9.6" customHeight="1" x14ac:dyDescent="0.2">
      <c r="A2228" s="45" t="s">
        <v>2043</v>
      </c>
      <c r="B2228" s="11"/>
      <c r="C2228" s="11" t="s">
        <v>2226</v>
      </c>
      <c r="D2228" s="44">
        <v>36</v>
      </c>
      <c r="E2228" s="44">
        <v>0</v>
      </c>
      <c r="F2228" s="48">
        <v>123</v>
      </c>
      <c r="G2228" s="48">
        <v>0</v>
      </c>
      <c r="H2228" s="44">
        <v>16</v>
      </c>
      <c r="I2228" s="44">
        <v>0</v>
      </c>
      <c r="J2228" s="44">
        <v>61</v>
      </c>
      <c r="K2228" s="48">
        <v>0</v>
      </c>
      <c r="L2228" s="49">
        <v>15872.95</v>
      </c>
      <c r="M2228" s="49">
        <v>0</v>
      </c>
      <c r="N2228" s="10">
        <v>54232.55</v>
      </c>
      <c r="O2228" s="10">
        <v>0</v>
      </c>
      <c r="P2228" s="10">
        <v>12228.16</v>
      </c>
      <c r="Q2228" s="10">
        <v>0</v>
      </c>
      <c r="R2228" s="10">
        <v>46619.86</v>
      </c>
      <c r="S2228" s="10">
        <v>0</v>
      </c>
      <c r="T2228" s="50">
        <f t="shared" si="117"/>
        <v>1322.7458333333334</v>
      </c>
      <c r="U2228" s="50">
        <f t="shared" si="117"/>
        <v>0</v>
      </c>
      <c r="V2228" s="50">
        <f t="shared" si="117"/>
        <v>4519.3791666666666</v>
      </c>
      <c r="W2228" s="50">
        <f t="shared" si="116"/>
        <v>0</v>
      </c>
      <c r="X2228" s="50">
        <f t="shared" si="116"/>
        <v>1019.0133333333333</v>
      </c>
      <c r="Y2228" s="50">
        <f t="shared" si="116"/>
        <v>0</v>
      </c>
      <c r="Z2228" s="50">
        <f t="shared" si="116"/>
        <v>3884.9883333333332</v>
      </c>
      <c r="AA2228" s="50">
        <f t="shared" si="116"/>
        <v>0</v>
      </c>
      <c r="AB2228" s="50">
        <f t="shared" si="115"/>
        <v>10746.126666666667</v>
      </c>
      <c r="AC2228" s="48" t="str">
        <f>VLOOKUP(ПРОДАЖИ!C:C,'ИЗ ОСНОВЫ НОМЕНКЛАТУР'!D:E,2,0)</f>
        <v>Ручки, крючки, опоры</v>
      </c>
      <c r="AD2228" s="48" t="str">
        <f>VLOOKUP(C:C,'ИЗ ОСНОВЫ НОМЕНКЛАТУР'!D:F,3,0)</f>
        <v>Ручки-скобы</v>
      </c>
      <c r="AE2228" s="48" t="str">
        <f>VLOOKUP(C:C,'ИЗ ОСНОВЫ НОМЕНКЛАТУР'!D:H,5,0)</f>
        <v>C</v>
      </c>
    </row>
    <row r="2229" spans="1:31" ht="9.6" customHeight="1" x14ac:dyDescent="0.2">
      <c r="A2229" s="45" t="s">
        <v>2043</v>
      </c>
      <c r="B2229" s="11"/>
      <c r="C2229" s="11" t="s">
        <v>2227</v>
      </c>
      <c r="D2229" s="44">
        <v>374</v>
      </c>
      <c r="E2229" s="44">
        <v>0</v>
      </c>
      <c r="F2229" s="48">
        <v>75</v>
      </c>
      <c r="G2229" s="48">
        <v>0</v>
      </c>
      <c r="H2229" s="44">
        <v>0</v>
      </c>
      <c r="I2229" s="44">
        <v>0</v>
      </c>
      <c r="J2229" s="44">
        <v>0</v>
      </c>
      <c r="K2229" s="48">
        <v>0</v>
      </c>
      <c r="L2229" s="49">
        <v>88825</v>
      </c>
      <c r="M2229" s="49">
        <v>0</v>
      </c>
      <c r="N2229" s="10">
        <v>13153.62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50">
        <f t="shared" si="117"/>
        <v>7402.083333333333</v>
      </c>
      <c r="U2229" s="50">
        <f t="shared" si="117"/>
        <v>0</v>
      </c>
      <c r="V2229" s="50">
        <f t="shared" si="117"/>
        <v>1096.135</v>
      </c>
      <c r="W2229" s="50">
        <f t="shared" si="116"/>
        <v>0</v>
      </c>
      <c r="X2229" s="50">
        <f t="shared" si="116"/>
        <v>0</v>
      </c>
      <c r="Y2229" s="50">
        <f t="shared" si="116"/>
        <v>0</v>
      </c>
      <c r="Z2229" s="50">
        <f t="shared" si="116"/>
        <v>0</v>
      </c>
      <c r="AA2229" s="50">
        <f t="shared" si="116"/>
        <v>0</v>
      </c>
      <c r="AB2229" s="50">
        <f t="shared" si="115"/>
        <v>8498.2183333333323</v>
      </c>
      <c r="AC2229" s="48" t="str">
        <f>VLOOKUP(ПРОДАЖИ!C:C,'ИЗ ОСНОВЫ НОМЕНКЛАТУР'!D:E,2,0)</f>
        <v>Ручки, крючки, опоры</v>
      </c>
      <c r="AD2229" s="48" t="str">
        <f>VLOOKUP(C:C,'ИЗ ОСНОВЫ НОМЕНКЛАТУР'!D:F,3,0)</f>
        <v>Ручки-скобы</v>
      </c>
      <c r="AE2229" s="48" t="str">
        <f>VLOOKUP(C:C,'ИЗ ОСНОВЫ НОМЕНКЛАТУР'!D:H,5,0)</f>
        <v>C</v>
      </c>
    </row>
    <row r="2230" spans="1:31" ht="9.6" customHeight="1" x14ac:dyDescent="0.2">
      <c r="A2230" s="45" t="s">
        <v>2043</v>
      </c>
      <c r="B2230" s="11"/>
      <c r="C2230" s="11" t="s">
        <v>2228</v>
      </c>
      <c r="D2230" s="44">
        <v>248</v>
      </c>
      <c r="E2230" s="44">
        <v>0</v>
      </c>
      <c r="F2230" s="48">
        <v>185</v>
      </c>
      <c r="G2230" s="48">
        <v>0</v>
      </c>
      <c r="H2230" s="44">
        <v>30</v>
      </c>
      <c r="I2230" s="44">
        <v>60</v>
      </c>
      <c r="J2230" s="44">
        <v>67</v>
      </c>
      <c r="K2230" s="48">
        <v>38</v>
      </c>
      <c r="L2230" s="49">
        <v>78616.070000000007</v>
      </c>
      <c r="M2230" s="49">
        <v>0</v>
      </c>
      <c r="N2230" s="10">
        <v>58660.81</v>
      </c>
      <c r="O2230" s="10">
        <v>0</v>
      </c>
      <c r="P2230" s="10">
        <v>11124</v>
      </c>
      <c r="Q2230" s="10">
        <v>22248</v>
      </c>
      <c r="R2230" s="10">
        <v>24843.599999999999</v>
      </c>
      <c r="S2230" s="10">
        <v>14090.4</v>
      </c>
      <c r="T2230" s="50">
        <f t="shared" si="117"/>
        <v>6551.3391666666676</v>
      </c>
      <c r="U2230" s="50">
        <f t="shared" si="117"/>
        <v>0</v>
      </c>
      <c r="V2230" s="50">
        <f t="shared" si="117"/>
        <v>4888.4008333333331</v>
      </c>
      <c r="W2230" s="50">
        <f t="shared" si="116"/>
        <v>0</v>
      </c>
      <c r="X2230" s="50">
        <f t="shared" si="116"/>
        <v>927</v>
      </c>
      <c r="Y2230" s="50">
        <f t="shared" si="116"/>
        <v>1854</v>
      </c>
      <c r="Z2230" s="50">
        <f t="shared" si="116"/>
        <v>2070.2999999999997</v>
      </c>
      <c r="AA2230" s="50">
        <f t="shared" si="116"/>
        <v>1174.2</v>
      </c>
      <c r="AB2230" s="50">
        <f t="shared" si="115"/>
        <v>17465.240000000002</v>
      </c>
      <c r="AC2230" s="48" t="str">
        <f>VLOOKUP(ПРОДАЖИ!C:C,'ИЗ ОСНОВЫ НОМЕНКЛАТУР'!D:E,2,0)</f>
        <v>Ручки, крючки, опоры</v>
      </c>
      <c r="AD2230" s="48" t="str">
        <f>VLOOKUP(C:C,'ИЗ ОСНОВЫ НОМЕНКЛАТУР'!D:F,3,0)</f>
        <v>Ручки-скобы</v>
      </c>
      <c r="AE2230" s="48" t="str">
        <f>VLOOKUP(C:C,'ИЗ ОСНОВЫ НОМЕНКЛАТУР'!D:H,5,0)</f>
        <v>C</v>
      </c>
    </row>
    <row r="2231" spans="1:31" ht="9.6" customHeight="1" x14ac:dyDescent="0.2">
      <c r="A2231" s="45" t="s">
        <v>2043</v>
      </c>
      <c r="B2231" s="11"/>
      <c r="C2231" s="11" t="s">
        <v>2229</v>
      </c>
      <c r="D2231" s="44">
        <v>87</v>
      </c>
      <c r="E2231" s="44">
        <v>0</v>
      </c>
      <c r="F2231" s="48">
        <v>139</v>
      </c>
      <c r="G2231" s="48">
        <v>0</v>
      </c>
      <c r="H2231" s="44">
        <v>21</v>
      </c>
      <c r="I2231" s="44">
        <v>70</v>
      </c>
      <c r="J2231" s="44">
        <v>15</v>
      </c>
      <c r="K2231" s="48">
        <v>0</v>
      </c>
      <c r="L2231" s="49">
        <v>38359.61</v>
      </c>
      <c r="M2231" s="49">
        <v>0</v>
      </c>
      <c r="N2231" s="10">
        <v>64978.05</v>
      </c>
      <c r="O2231" s="10">
        <v>0</v>
      </c>
      <c r="P2231" s="10">
        <v>13124.58</v>
      </c>
      <c r="Q2231" s="10">
        <v>43748.6</v>
      </c>
      <c r="R2231" s="10">
        <v>9374.7000000000007</v>
      </c>
      <c r="S2231" s="10">
        <v>0</v>
      </c>
      <c r="T2231" s="50">
        <f t="shared" si="117"/>
        <v>3196.6341666666667</v>
      </c>
      <c r="U2231" s="50">
        <f t="shared" si="117"/>
        <v>0</v>
      </c>
      <c r="V2231" s="50">
        <f t="shared" si="117"/>
        <v>5414.8375000000005</v>
      </c>
      <c r="W2231" s="50">
        <f t="shared" si="116"/>
        <v>0</v>
      </c>
      <c r="X2231" s="50">
        <f t="shared" si="116"/>
        <v>1093.7149999999999</v>
      </c>
      <c r="Y2231" s="50">
        <f t="shared" si="116"/>
        <v>3645.7166666666667</v>
      </c>
      <c r="Z2231" s="50">
        <f t="shared" si="116"/>
        <v>781.22500000000002</v>
      </c>
      <c r="AA2231" s="50">
        <f t="shared" si="116"/>
        <v>0</v>
      </c>
      <c r="AB2231" s="50">
        <f t="shared" si="115"/>
        <v>14132.128333333336</v>
      </c>
      <c r="AC2231" s="48" t="str">
        <f>VLOOKUP(ПРОДАЖИ!C:C,'ИЗ ОСНОВЫ НОМЕНКЛАТУР'!D:E,2,0)</f>
        <v>Ручки, крючки, опоры</v>
      </c>
      <c r="AD2231" s="48" t="str">
        <f>VLOOKUP(C:C,'ИЗ ОСНОВЫ НОМЕНКЛАТУР'!D:F,3,0)</f>
        <v>Ручки-скобы</v>
      </c>
      <c r="AE2231" s="48" t="str">
        <f>VLOOKUP(C:C,'ИЗ ОСНОВЫ НОМЕНКЛАТУР'!D:H,5,0)</f>
        <v>C</v>
      </c>
    </row>
    <row r="2232" spans="1:31" ht="9.6" customHeight="1" x14ac:dyDescent="0.2">
      <c r="A2232" s="45" t="s">
        <v>2043</v>
      </c>
      <c r="B2232" s="11"/>
      <c r="C2232" s="11" t="s">
        <v>2230</v>
      </c>
      <c r="D2232" s="44">
        <v>284</v>
      </c>
      <c r="E2232" s="44">
        <v>0</v>
      </c>
      <c r="F2232" s="48">
        <v>42</v>
      </c>
      <c r="G2232" s="48">
        <v>0</v>
      </c>
      <c r="H2232" s="44">
        <v>0</v>
      </c>
      <c r="I2232" s="44">
        <v>0</v>
      </c>
      <c r="J2232" s="44">
        <v>48</v>
      </c>
      <c r="K2232" s="48">
        <v>2</v>
      </c>
      <c r="L2232" s="49">
        <v>82940.42</v>
      </c>
      <c r="M2232" s="49">
        <v>0</v>
      </c>
      <c r="N2232" s="10">
        <v>12110.39</v>
      </c>
      <c r="O2232" s="10">
        <v>0</v>
      </c>
      <c r="P2232" s="10">
        <v>0</v>
      </c>
      <c r="Q2232" s="10">
        <v>0</v>
      </c>
      <c r="R2232" s="10">
        <v>18292.8</v>
      </c>
      <c r="S2232" s="10">
        <v>762.2</v>
      </c>
      <c r="T2232" s="50">
        <f t="shared" si="117"/>
        <v>6911.7016666666668</v>
      </c>
      <c r="U2232" s="50">
        <f t="shared" si="117"/>
        <v>0</v>
      </c>
      <c r="V2232" s="50">
        <f t="shared" si="117"/>
        <v>1009.1991666666667</v>
      </c>
      <c r="W2232" s="50">
        <f t="shared" si="116"/>
        <v>0</v>
      </c>
      <c r="X2232" s="50">
        <f t="shared" si="116"/>
        <v>0</v>
      </c>
      <c r="Y2232" s="50">
        <f t="shared" si="116"/>
        <v>0</v>
      </c>
      <c r="Z2232" s="50">
        <f t="shared" si="116"/>
        <v>1524.3999999999999</v>
      </c>
      <c r="AA2232" s="50">
        <f t="shared" si="116"/>
        <v>63.516666666666673</v>
      </c>
      <c r="AB2232" s="50">
        <f t="shared" si="115"/>
        <v>9508.8174999999992</v>
      </c>
      <c r="AC2232" s="48" t="str">
        <f>VLOOKUP(ПРОДАЖИ!C:C,'ИЗ ОСНОВЫ НОМЕНКЛАТУР'!D:E,2,0)</f>
        <v>Ручки, крючки, опоры</v>
      </c>
      <c r="AD2232" s="48" t="str">
        <f>VLOOKUP(C:C,'ИЗ ОСНОВЫ НОМЕНКЛАТУР'!D:F,3,0)</f>
        <v>Ручки-скобы</v>
      </c>
      <c r="AE2232" s="48" t="str">
        <f>VLOOKUP(C:C,'ИЗ ОСНОВЫ НОМЕНКЛАТУР'!D:H,5,0)</f>
        <v>C</v>
      </c>
    </row>
    <row r="2233" spans="1:31" ht="9.6" customHeight="1" x14ac:dyDescent="0.2">
      <c r="A2233" s="45" t="s">
        <v>2043</v>
      </c>
      <c r="B2233" s="11"/>
      <c r="C2233" s="11" t="s">
        <v>2231</v>
      </c>
      <c r="D2233" s="44">
        <v>316</v>
      </c>
      <c r="E2233" s="44">
        <v>0</v>
      </c>
      <c r="F2233" s="48">
        <v>808</v>
      </c>
      <c r="G2233" s="48">
        <v>0</v>
      </c>
      <c r="H2233" s="44">
        <v>118</v>
      </c>
      <c r="I2233" s="44">
        <v>0</v>
      </c>
      <c r="J2233" s="44">
        <v>0</v>
      </c>
      <c r="K2233" s="48">
        <v>0</v>
      </c>
      <c r="L2233" s="49">
        <v>45836.94</v>
      </c>
      <c r="M2233" s="49">
        <v>0</v>
      </c>
      <c r="N2233" s="10">
        <v>117174.37</v>
      </c>
      <c r="O2233" s="10">
        <v>0</v>
      </c>
      <c r="P2233" s="10">
        <v>17623.3</v>
      </c>
      <c r="Q2233" s="10">
        <v>0</v>
      </c>
      <c r="R2233" s="10">
        <v>0</v>
      </c>
      <c r="S2233" s="10">
        <v>0</v>
      </c>
      <c r="T2233" s="50">
        <f t="shared" si="117"/>
        <v>3819.7450000000003</v>
      </c>
      <c r="U2233" s="50">
        <f t="shared" si="117"/>
        <v>0</v>
      </c>
      <c r="V2233" s="50">
        <f t="shared" si="117"/>
        <v>9764.5308333333323</v>
      </c>
      <c r="W2233" s="50">
        <f t="shared" si="116"/>
        <v>0</v>
      </c>
      <c r="X2233" s="50">
        <f t="shared" si="116"/>
        <v>1468.6083333333333</v>
      </c>
      <c r="Y2233" s="50">
        <f t="shared" si="116"/>
        <v>0</v>
      </c>
      <c r="Z2233" s="50">
        <f t="shared" si="116"/>
        <v>0</v>
      </c>
      <c r="AA2233" s="50">
        <f t="shared" si="116"/>
        <v>0</v>
      </c>
      <c r="AB2233" s="50">
        <f t="shared" si="115"/>
        <v>15052.884166666667</v>
      </c>
      <c r="AC2233" s="48" t="str">
        <f>VLOOKUP(ПРОДАЖИ!C:C,'ИЗ ОСНОВЫ НОМЕНКЛАТУР'!D:E,2,0)</f>
        <v>Ручки, крючки, опоры</v>
      </c>
      <c r="AD2233" s="48" t="str">
        <f>VLOOKUP(C:C,'ИЗ ОСНОВЫ НОМЕНКЛАТУР'!D:F,3,0)</f>
        <v>Ручки-скобы</v>
      </c>
      <c r="AE2233" s="48" t="str">
        <f>VLOOKUP(C:C,'ИЗ ОСНОВЫ НОМЕНКЛАТУР'!D:H,5,0)</f>
        <v>C</v>
      </c>
    </row>
    <row r="2234" spans="1:31" ht="9.6" customHeight="1" x14ac:dyDescent="0.2">
      <c r="A2234" s="45" t="s">
        <v>2043</v>
      </c>
      <c r="B2234" s="11"/>
      <c r="C2234" s="11" t="s">
        <v>2232</v>
      </c>
      <c r="D2234" s="44">
        <v>135</v>
      </c>
      <c r="E2234" s="44">
        <v>160</v>
      </c>
      <c r="F2234" s="48">
        <v>54</v>
      </c>
      <c r="G2234" s="48">
        <v>0</v>
      </c>
      <c r="H2234" s="44">
        <v>158</v>
      </c>
      <c r="I2234" s="44">
        <v>622</v>
      </c>
      <c r="J2234" s="44">
        <v>198</v>
      </c>
      <c r="K2234" s="48">
        <v>30</v>
      </c>
      <c r="L2234" s="49">
        <v>13953.66</v>
      </c>
      <c r="M2234" s="49">
        <v>13888.82</v>
      </c>
      <c r="N2234" s="10">
        <v>4687.4799999999996</v>
      </c>
      <c r="O2234" s="10">
        <v>0</v>
      </c>
      <c r="P2234" s="10">
        <v>25550.18</v>
      </c>
      <c r="Q2234" s="10">
        <v>100583.62</v>
      </c>
      <c r="R2234" s="10">
        <v>32018.58</v>
      </c>
      <c r="S2234" s="10">
        <v>4851.3</v>
      </c>
      <c r="T2234" s="50">
        <f t="shared" si="117"/>
        <v>1162.8050000000001</v>
      </c>
      <c r="U2234" s="50">
        <f t="shared" si="117"/>
        <v>1157.4016666666666</v>
      </c>
      <c r="V2234" s="50">
        <f t="shared" si="117"/>
        <v>390.62333333333328</v>
      </c>
      <c r="W2234" s="50">
        <f t="shared" si="116"/>
        <v>0</v>
      </c>
      <c r="X2234" s="50">
        <f t="shared" si="116"/>
        <v>2129.1816666666668</v>
      </c>
      <c r="Y2234" s="50">
        <f t="shared" si="116"/>
        <v>8381.9683333333323</v>
      </c>
      <c r="Z2234" s="50">
        <f t="shared" si="116"/>
        <v>2668.2150000000001</v>
      </c>
      <c r="AA2234" s="50">
        <f t="shared" si="116"/>
        <v>404.27500000000003</v>
      </c>
      <c r="AB2234" s="50">
        <f t="shared" si="115"/>
        <v>16294.47</v>
      </c>
      <c r="AC2234" s="48" t="str">
        <f>VLOOKUP(ПРОДАЖИ!C:C,'ИЗ ОСНОВЫ НОМЕНКЛАТУР'!D:E,2,0)</f>
        <v>Ручки, крючки, опоры</v>
      </c>
      <c r="AD2234" s="48" t="str">
        <f>VLOOKUP(C:C,'ИЗ ОСНОВЫ НОМЕНКЛАТУР'!D:F,3,0)</f>
        <v>Ручки-скобы</v>
      </c>
      <c r="AE2234" s="48" t="str">
        <f>VLOOKUP(C:C,'ИЗ ОСНОВЫ НОМЕНКЛАТУР'!D:H,5,0)</f>
        <v>C</v>
      </c>
    </row>
    <row r="2235" spans="1:31" ht="9.6" customHeight="1" x14ac:dyDescent="0.2">
      <c r="A2235" s="45" t="s">
        <v>2043</v>
      </c>
      <c r="B2235" s="11"/>
      <c r="C2235" s="11" t="s">
        <v>2233</v>
      </c>
      <c r="D2235" s="44">
        <v>93</v>
      </c>
      <c r="E2235" s="44">
        <v>0</v>
      </c>
      <c r="F2235" s="48">
        <v>995</v>
      </c>
      <c r="G2235" s="48">
        <v>0</v>
      </c>
      <c r="H2235" s="44">
        <v>194</v>
      </c>
      <c r="I2235" s="44">
        <v>0</v>
      </c>
      <c r="J2235" s="44">
        <v>0</v>
      </c>
      <c r="K2235" s="48">
        <v>0</v>
      </c>
      <c r="L2235" s="49">
        <v>11160</v>
      </c>
      <c r="M2235" s="49">
        <v>0</v>
      </c>
      <c r="N2235" s="10">
        <v>109450</v>
      </c>
      <c r="O2235" s="10">
        <v>0</v>
      </c>
      <c r="P2235" s="10">
        <v>38105.800000000003</v>
      </c>
      <c r="Q2235" s="10">
        <v>0</v>
      </c>
      <c r="R2235" s="10">
        <v>0</v>
      </c>
      <c r="S2235" s="10">
        <v>0</v>
      </c>
      <c r="T2235" s="50">
        <f t="shared" si="117"/>
        <v>930</v>
      </c>
      <c r="U2235" s="50">
        <f t="shared" si="117"/>
        <v>0</v>
      </c>
      <c r="V2235" s="50">
        <f t="shared" si="117"/>
        <v>9120.8333333333339</v>
      </c>
      <c r="W2235" s="50">
        <f t="shared" si="116"/>
        <v>0</v>
      </c>
      <c r="X2235" s="50">
        <f t="shared" si="116"/>
        <v>3175.4833333333336</v>
      </c>
      <c r="Y2235" s="50">
        <f t="shared" si="116"/>
        <v>0</v>
      </c>
      <c r="Z2235" s="50">
        <f t="shared" si="116"/>
        <v>0</v>
      </c>
      <c r="AA2235" s="50">
        <f t="shared" si="116"/>
        <v>0</v>
      </c>
      <c r="AB2235" s="50">
        <f t="shared" si="115"/>
        <v>13226.316666666668</v>
      </c>
      <c r="AC2235" s="48" t="str">
        <f>VLOOKUP(ПРОДАЖИ!C:C,'ИЗ ОСНОВЫ НОМЕНКЛАТУР'!D:E,2,0)</f>
        <v>Ручки, крючки, опоры</v>
      </c>
      <c r="AD2235" s="48" t="str">
        <f>VLOOKUP(C:C,'ИЗ ОСНОВЫ НОМЕНКЛАТУР'!D:F,3,0)</f>
        <v>Ручки-скобы</v>
      </c>
      <c r="AE2235" s="48" t="str">
        <f>VLOOKUP(C:C,'ИЗ ОСНОВЫ НОМЕНКЛАТУР'!D:H,5,0)</f>
        <v>C</v>
      </c>
    </row>
    <row r="2236" spans="1:31" ht="9.6" customHeight="1" x14ac:dyDescent="0.2">
      <c r="A2236" s="45" t="s">
        <v>2043</v>
      </c>
      <c r="B2236" s="11"/>
      <c r="C2236" s="11" t="s">
        <v>2234</v>
      </c>
      <c r="D2236" s="44">
        <v>50</v>
      </c>
      <c r="E2236" s="44">
        <v>0</v>
      </c>
      <c r="F2236" s="48">
        <v>168</v>
      </c>
      <c r="G2236" s="48">
        <v>0</v>
      </c>
      <c r="H2236" s="44">
        <v>24</v>
      </c>
      <c r="I2236" s="44">
        <v>0</v>
      </c>
      <c r="J2236" s="44">
        <v>167</v>
      </c>
      <c r="K2236" s="48">
        <v>13</v>
      </c>
      <c r="L2236" s="49">
        <v>15432.01</v>
      </c>
      <c r="M2236" s="49">
        <v>0</v>
      </c>
      <c r="N2236" s="10">
        <v>51851.61</v>
      </c>
      <c r="O2236" s="10">
        <v>0</v>
      </c>
      <c r="P2236" s="10">
        <v>10506</v>
      </c>
      <c r="Q2236" s="10">
        <v>0</v>
      </c>
      <c r="R2236" s="10">
        <v>73104.25</v>
      </c>
      <c r="S2236" s="10">
        <v>5690.75</v>
      </c>
      <c r="T2236" s="50">
        <f t="shared" si="117"/>
        <v>1286.0008333333333</v>
      </c>
      <c r="U2236" s="50">
        <f t="shared" si="117"/>
        <v>0</v>
      </c>
      <c r="V2236" s="50">
        <f t="shared" si="117"/>
        <v>4320.9674999999997</v>
      </c>
      <c r="W2236" s="50">
        <f t="shared" si="116"/>
        <v>0</v>
      </c>
      <c r="X2236" s="50">
        <f t="shared" si="116"/>
        <v>875.5</v>
      </c>
      <c r="Y2236" s="50">
        <f t="shared" si="116"/>
        <v>0</v>
      </c>
      <c r="Z2236" s="50">
        <f t="shared" si="116"/>
        <v>6092.020833333333</v>
      </c>
      <c r="AA2236" s="50">
        <f t="shared" si="116"/>
        <v>474.22916666666669</v>
      </c>
      <c r="AB2236" s="50">
        <f t="shared" si="115"/>
        <v>13048.718333333332</v>
      </c>
      <c r="AC2236" s="48" t="str">
        <f>VLOOKUP(ПРОДАЖИ!C:C,'ИЗ ОСНОВЫ НОМЕНКЛАТУР'!D:E,2,0)</f>
        <v>Ручки, крючки, опоры</v>
      </c>
      <c r="AD2236" s="48" t="str">
        <f>VLOOKUP(C:C,'ИЗ ОСНОВЫ НОМЕНКЛАТУР'!D:F,3,0)</f>
        <v>Ручки-скобы</v>
      </c>
      <c r="AE2236" s="48" t="str">
        <f>VLOOKUP(C:C,'ИЗ ОСНОВЫ НОМЕНКЛАТУР'!D:H,5,0)</f>
        <v>C</v>
      </c>
    </row>
    <row r="2237" spans="1:31" ht="9.6" customHeight="1" x14ac:dyDescent="0.2">
      <c r="A2237" s="45" t="s">
        <v>2043</v>
      </c>
      <c r="B2237" s="11"/>
      <c r="C2237" s="11" t="s">
        <v>2235</v>
      </c>
      <c r="D2237" s="44">
        <v>144</v>
      </c>
      <c r="E2237" s="44">
        <v>0</v>
      </c>
      <c r="F2237" s="48">
        <v>3</v>
      </c>
      <c r="G2237" s="48">
        <v>0</v>
      </c>
      <c r="H2237" s="44">
        <v>0</v>
      </c>
      <c r="I2237" s="44">
        <v>0</v>
      </c>
      <c r="J2237" s="44">
        <v>0</v>
      </c>
      <c r="K2237" s="48">
        <v>0</v>
      </c>
      <c r="L2237" s="49">
        <v>148145.76</v>
      </c>
      <c r="M2237" s="49">
        <v>0</v>
      </c>
      <c r="N2237" s="10">
        <v>3086.23</v>
      </c>
      <c r="O2237" s="10">
        <v>0</v>
      </c>
      <c r="P2237" s="10">
        <v>0</v>
      </c>
      <c r="Q2237" s="10">
        <v>0</v>
      </c>
      <c r="R2237" s="10">
        <v>0</v>
      </c>
      <c r="S2237" s="10">
        <v>0</v>
      </c>
      <c r="T2237" s="50">
        <f t="shared" si="117"/>
        <v>12345.480000000001</v>
      </c>
      <c r="U2237" s="50">
        <f t="shared" si="117"/>
        <v>0</v>
      </c>
      <c r="V2237" s="50">
        <f t="shared" si="117"/>
        <v>257.18583333333333</v>
      </c>
      <c r="W2237" s="50">
        <f t="shared" si="116"/>
        <v>0</v>
      </c>
      <c r="X2237" s="50">
        <f t="shared" si="116"/>
        <v>0</v>
      </c>
      <c r="Y2237" s="50">
        <f t="shared" ref="Y2237:AA2300" si="118">Q2237/12</f>
        <v>0</v>
      </c>
      <c r="Z2237" s="50">
        <f t="shared" si="118"/>
        <v>0</v>
      </c>
      <c r="AA2237" s="50">
        <f t="shared" si="118"/>
        <v>0</v>
      </c>
      <c r="AB2237" s="50">
        <f t="shared" si="115"/>
        <v>12602.665833333334</v>
      </c>
      <c r="AC2237" s="48" t="str">
        <f>VLOOKUP(ПРОДАЖИ!C:C,'ИЗ ОСНОВЫ НОМЕНКЛАТУР'!D:E,2,0)</f>
        <v>Ручки, крючки, опоры</v>
      </c>
      <c r="AD2237" s="48" t="str">
        <f>VLOOKUP(C:C,'ИЗ ОСНОВЫ НОМЕНКЛАТУР'!D:F,3,0)</f>
        <v>Ручки-скобы</v>
      </c>
      <c r="AE2237" s="48" t="str">
        <f>VLOOKUP(C:C,'ИЗ ОСНОВЫ НОМЕНКЛАТУР'!D:H,5,0)</f>
        <v>C</v>
      </c>
    </row>
    <row r="2238" spans="1:31" ht="9.6" customHeight="1" x14ac:dyDescent="0.2">
      <c r="A2238" s="45" t="s">
        <v>2043</v>
      </c>
      <c r="B2238" s="11"/>
      <c r="C2238" s="11" t="s">
        <v>2236</v>
      </c>
      <c r="D2238" s="44">
        <v>249</v>
      </c>
      <c r="E2238" s="44">
        <v>0</v>
      </c>
      <c r="F2238" s="48">
        <v>170</v>
      </c>
      <c r="G2238" s="48">
        <v>0</v>
      </c>
      <c r="H2238" s="44">
        <v>150</v>
      </c>
      <c r="I2238" s="44">
        <v>50</v>
      </c>
      <c r="J2238" s="44">
        <v>0</v>
      </c>
      <c r="K2238" s="48">
        <v>0</v>
      </c>
      <c r="L2238" s="49">
        <v>56459.56</v>
      </c>
      <c r="M2238" s="49">
        <v>0</v>
      </c>
      <c r="N2238" s="10">
        <v>42440.14</v>
      </c>
      <c r="O2238" s="10">
        <v>0</v>
      </c>
      <c r="P2238" s="10">
        <v>30000</v>
      </c>
      <c r="Q2238" s="10">
        <v>10000</v>
      </c>
      <c r="R2238" s="10">
        <v>0</v>
      </c>
      <c r="S2238" s="10">
        <v>0</v>
      </c>
      <c r="T2238" s="50">
        <f t="shared" si="117"/>
        <v>4704.9633333333331</v>
      </c>
      <c r="U2238" s="50">
        <f t="shared" si="117"/>
        <v>0</v>
      </c>
      <c r="V2238" s="50">
        <f t="shared" si="117"/>
        <v>3536.6783333333333</v>
      </c>
      <c r="W2238" s="50">
        <f t="shared" si="117"/>
        <v>0</v>
      </c>
      <c r="X2238" s="50">
        <f t="shared" si="117"/>
        <v>2500</v>
      </c>
      <c r="Y2238" s="50">
        <f t="shared" si="118"/>
        <v>833.33333333333337</v>
      </c>
      <c r="Z2238" s="50">
        <f t="shared" si="118"/>
        <v>0</v>
      </c>
      <c r="AA2238" s="50">
        <f t="shared" si="118"/>
        <v>0</v>
      </c>
      <c r="AB2238" s="50">
        <f t="shared" si="115"/>
        <v>11574.975</v>
      </c>
      <c r="AC2238" s="48" t="str">
        <f>VLOOKUP(ПРОДАЖИ!C:C,'ИЗ ОСНОВЫ НОМЕНКЛАТУР'!D:E,2,0)</f>
        <v>Ручки, крючки, опоры</v>
      </c>
      <c r="AD2238" s="48" t="str">
        <f>VLOOKUP(C:C,'ИЗ ОСНОВЫ НОМЕНКЛАТУР'!D:F,3,0)</f>
        <v>Ручки-скобы</v>
      </c>
      <c r="AE2238" s="48" t="str">
        <f>VLOOKUP(C:C,'ИЗ ОСНОВЫ НОМЕНКЛАТУР'!D:H,5,0)</f>
        <v>C</v>
      </c>
    </row>
    <row r="2239" spans="1:31" ht="9.6" customHeight="1" x14ac:dyDescent="0.2">
      <c r="A2239" s="45" t="s">
        <v>2043</v>
      </c>
      <c r="B2239" s="11"/>
      <c r="C2239" s="11" t="s">
        <v>2237</v>
      </c>
      <c r="D2239" s="44">
        <v>430</v>
      </c>
      <c r="E2239" s="44">
        <v>900</v>
      </c>
      <c r="F2239" s="48">
        <v>384</v>
      </c>
      <c r="G2239" s="48">
        <v>0</v>
      </c>
      <c r="H2239" s="44">
        <v>141</v>
      </c>
      <c r="I2239" s="44">
        <v>0</v>
      </c>
      <c r="J2239" s="44">
        <v>0</v>
      </c>
      <c r="K2239" s="48">
        <v>0</v>
      </c>
      <c r="L2239" s="49">
        <v>44361.81</v>
      </c>
      <c r="M2239" s="49">
        <v>107819.06</v>
      </c>
      <c r="N2239" s="10">
        <v>42923.78</v>
      </c>
      <c r="O2239" s="10">
        <v>0</v>
      </c>
      <c r="P2239" s="10">
        <v>15012.56</v>
      </c>
      <c r="Q2239" s="10">
        <v>0</v>
      </c>
      <c r="R2239" s="10">
        <v>0</v>
      </c>
      <c r="S2239" s="10">
        <v>0</v>
      </c>
      <c r="T2239" s="50">
        <f t="shared" si="117"/>
        <v>3696.8174999999997</v>
      </c>
      <c r="U2239" s="50">
        <f t="shared" si="117"/>
        <v>8984.9216666666671</v>
      </c>
      <c r="V2239" s="50">
        <f t="shared" si="117"/>
        <v>3576.9816666666666</v>
      </c>
      <c r="W2239" s="50">
        <f t="shared" si="117"/>
        <v>0</v>
      </c>
      <c r="X2239" s="50">
        <f t="shared" si="117"/>
        <v>1251.0466666666666</v>
      </c>
      <c r="Y2239" s="50">
        <f t="shared" si="118"/>
        <v>0</v>
      </c>
      <c r="Z2239" s="50">
        <f t="shared" si="118"/>
        <v>0</v>
      </c>
      <c r="AA2239" s="50">
        <f t="shared" si="118"/>
        <v>0</v>
      </c>
      <c r="AB2239" s="50">
        <f t="shared" si="115"/>
        <v>17509.767499999998</v>
      </c>
      <c r="AC2239" s="48" t="str">
        <f>VLOOKUP(ПРОДАЖИ!C:C,'ИЗ ОСНОВЫ НОМЕНКЛАТУР'!D:E,2,0)</f>
        <v>Ручки, крючки, опоры</v>
      </c>
      <c r="AD2239" s="48" t="str">
        <f>VLOOKUP(C:C,'ИЗ ОСНОВЫ НОМЕНКЛАТУР'!D:F,3,0)</f>
        <v>Ручки-скобы</v>
      </c>
      <c r="AE2239" s="48" t="str">
        <f>VLOOKUP(C:C,'ИЗ ОСНОВЫ НОМЕНКЛАТУР'!D:H,5,0)</f>
        <v>C</v>
      </c>
    </row>
    <row r="2240" spans="1:31" ht="9.6" customHeight="1" x14ac:dyDescent="0.2">
      <c r="A2240" s="45" t="s">
        <v>2043</v>
      </c>
      <c r="B2240" s="11"/>
      <c r="C2240" s="11" t="s">
        <v>2238</v>
      </c>
      <c r="D2240" s="44">
        <v>126</v>
      </c>
      <c r="E2240" s="44">
        <v>0</v>
      </c>
      <c r="F2240" s="48">
        <v>415</v>
      </c>
      <c r="G2240" s="48">
        <v>0</v>
      </c>
      <c r="H2240" s="44">
        <v>187</v>
      </c>
      <c r="I2240" s="44">
        <v>130</v>
      </c>
      <c r="J2240" s="44">
        <v>0</v>
      </c>
      <c r="K2240" s="48">
        <v>0</v>
      </c>
      <c r="L2240" s="49">
        <v>23535.119999999999</v>
      </c>
      <c r="M2240" s="49">
        <v>0</v>
      </c>
      <c r="N2240" s="10">
        <v>80268.009999999995</v>
      </c>
      <c r="O2240" s="10">
        <v>0</v>
      </c>
      <c r="P2240" s="10">
        <v>38244.35</v>
      </c>
      <c r="Q2240" s="10">
        <v>27037.24</v>
      </c>
      <c r="R2240" s="10">
        <v>0</v>
      </c>
      <c r="S2240" s="10">
        <v>0</v>
      </c>
      <c r="T2240" s="50">
        <f t="shared" si="117"/>
        <v>1961.26</v>
      </c>
      <c r="U2240" s="50">
        <f t="shared" si="117"/>
        <v>0</v>
      </c>
      <c r="V2240" s="50">
        <f t="shared" si="117"/>
        <v>6689.0008333333326</v>
      </c>
      <c r="W2240" s="50">
        <f t="shared" si="117"/>
        <v>0</v>
      </c>
      <c r="X2240" s="50">
        <f t="shared" si="117"/>
        <v>3187.0291666666667</v>
      </c>
      <c r="Y2240" s="50">
        <f t="shared" si="118"/>
        <v>2253.1033333333335</v>
      </c>
      <c r="Z2240" s="50">
        <f t="shared" si="118"/>
        <v>0</v>
      </c>
      <c r="AA2240" s="50">
        <f t="shared" si="118"/>
        <v>0</v>
      </c>
      <c r="AB2240" s="50">
        <f t="shared" si="115"/>
        <v>14090.393333333333</v>
      </c>
      <c r="AC2240" s="48" t="str">
        <f>VLOOKUP(ПРОДАЖИ!C:C,'ИЗ ОСНОВЫ НОМЕНКЛАТУР'!D:E,2,0)</f>
        <v>Ручки, крючки, опоры</v>
      </c>
      <c r="AD2240" s="48" t="str">
        <f>VLOOKUP(C:C,'ИЗ ОСНОВЫ НОМЕНКЛАТУР'!D:F,3,0)</f>
        <v>Ручки-скобы</v>
      </c>
      <c r="AE2240" s="48" t="str">
        <f>VLOOKUP(C:C,'ИЗ ОСНОВЫ НОМЕНКЛАТУР'!D:H,5,0)</f>
        <v>C</v>
      </c>
    </row>
    <row r="2241" spans="1:31" ht="9.6" customHeight="1" x14ac:dyDescent="0.2">
      <c r="A2241" s="45" t="s">
        <v>2043</v>
      </c>
      <c r="B2241" s="11"/>
      <c r="C2241" s="11" t="s">
        <v>2239</v>
      </c>
      <c r="D2241" s="44">
        <v>43</v>
      </c>
      <c r="E2241" s="44">
        <v>250</v>
      </c>
      <c r="F2241" s="48">
        <v>0</v>
      </c>
      <c r="G2241" s="48">
        <v>0</v>
      </c>
      <c r="H2241" s="44">
        <v>51</v>
      </c>
      <c r="I2241" s="44">
        <v>0</v>
      </c>
      <c r="J2241" s="44">
        <v>12</v>
      </c>
      <c r="K2241" s="48">
        <v>40</v>
      </c>
      <c r="L2241" s="49">
        <v>20771.93</v>
      </c>
      <c r="M2241" s="49">
        <v>120767.03999999999</v>
      </c>
      <c r="N2241" s="10">
        <v>0</v>
      </c>
      <c r="O2241" s="10">
        <v>0</v>
      </c>
      <c r="P2241" s="10">
        <v>26527.65</v>
      </c>
      <c r="Q2241" s="10">
        <v>0</v>
      </c>
      <c r="R2241" s="10">
        <v>6241.8</v>
      </c>
      <c r="S2241" s="10">
        <v>20806</v>
      </c>
      <c r="T2241" s="50">
        <f t="shared" si="117"/>
        <v>1730.9941666666666</v>
      </c>
      <c r="U2241" s="50">
        <f t="shared" si="117"/>
        <v>10063.92</v>
      </c>
      <c r="V2241" s="50">
        <f t="shared" si="117"/>
        <v>0</v>
      </c>
      <c r="W2241" s="50">
        <f t="shared" si="117"/>
        <v>0</v>
      </c>
      <c r="X2241" s="50">
        <f t="shared" si="117"/>
        <v>2210.6375000000003</v>
      </c>
      <c r="Y2241" s="50">
        <f t="shared" si="118"/>
        <v>0</v>
      </c>
      <c r="Z2241" s="50">
        <f t="shared" si="118"/>
        <v>520.15</v>
      </c>
      <c r="AA2241" s="50">
        <f t="shared" si="118"/>
        <v>1733.8333333333333</v>
      </c>
      <c r="AB2241" s="50">
        <f t="shared" si="115"/>
        <v>16259.535000000002</v>
      </c>
      <c r="AC2241" s="48" t="str">
        <f>VLOOKUP(ПРОДАЖИ!C:C,'ИЗ ОСНОВЫ НОМЕНКЛАТУР'!D:E,2,0)</f>
        <v>Ручки, крючки, опоры</v>
      </c>
      <c r="AD2241" s="48" t="str">
        <f>VLOOKUP(C:C,'ИЗ ОСНОВЫ НОМЕНКЛАТУР'!D:F,3,0)</f>
        <v>Ручки-скобы</v>
      </c>
      <c r="AE2241" s="48" t="str">
        <f>VLOOKUP(C:C,'ИЗ ОСНОВЫ НОМЕНКЛАТУР'!D:H,5,0)</f>
        <v>C</v>
      </c>
    </row>
    <row r="2242" spans="1:31" ht="9.6" customHeight="1" x14ac:dyDescent="0.2">
      <c r="A2242" s="45" t="s">
        <v>2043</v>
      </c>
      <c r="B2242" s="11"/>
      <c r="C2242" s="11" t="s">
        <v>2240</v>
      </c>
      <c r="D2242" s="44">
        <v>187</v>
      </c>
      <c r="E2242" s="44">
        <v>0</v>
      </c>
      <c r="F2242" s="48">
        <v>250</v>
      </c>
      <c r="G2242" s="48">
        <v>0</v>
      </c>
      <c r="H2242" s="44">
        <v>40</v>
      </c>
      <c r="I2242" s="44">
        <v>40</v>
      </c>
      <c r="J2242" s="44">
        <v>0</v>
      </c>
      <c r="K2242" s="48">
        <v>0</v>
      </c>
      <c r="L2242" s="49">
        <v>49220.33</v>
      </c>
      <c r="M2242" s="49">
        <v>0</v>
      </c>
      <c r="N2242" s="10">
        <v>59334.080000000002</v>
      </c>
      <c r="O2242" s="10">
        <v>0</v>
      </c>
      <c r="P2242" s="10">
        <v>11948</v>
      </c>
      <c r="Q2242" s="10">
        <v>11948</v>
      </c>
      <c r="R2242" s="10">
        <v>0</v>
      </c>
      <c r="S2242" s="10">
        <v>0</v>
      </c>
      <c r="T2242" s="50">
        <f t="shared" si="117"/>
        <v>4101.6941666666671</v>
      </c>
      <c r="U2242" s="50">
        <f t="shared" si="117"/>
        <v>0</v>
      </c>
      <c r="V2242" s="50">
        <f t="shared" si="117"/>
        <v>4944.5066666666671</v>
      </c>
      <c r="W2242" s="50">
        <f t="shared" si="117"/>
        <v>0</v>
      </c>
      <c r="X2242" s="50">
        <f t="shared" si="117"/>
        <v>995.66666666666663</v>
      </c>
      <c r="Y2242" s="50">
        <f t="shared" si="118"/>
        <v>995.66666666666663</v>
      </c>
      <c r="Z2242" s="50">
        <f t="shared" si="118"/>
        <v>0</v>
      </c>
      <c r="AA2242" s="50">
        <f t="shared" si="118"/>
        <v>0</v>
      </c>
      <c r="AB2242" s="50">
        <f t="shared" si="115"/>
        <v>11037.534166666666</v>
      </c>
      <c r="AC2242" s="48" t="str">
        <f>VLOOKUP(ПРОДАЖИ!C:C,'ИЗ ОСНОВЫ НОМЕНКЛАТУР'!D:E,2,0)</f>
        <v>Ручки, крючки, опоры</v>
      </c>
      <c r="AD2242" s="48" t="str">
        <f>VLOOKUP(C:C,'ИЗ ОСНОВЫ НОМЕНКЛАТУР'!D:F,3,0)</f>
        <v>Ручки-скобы</v>
      </c>
      <c r="AE2242" s="48" t="str">
        <f>VLOOKUP(C:C,'ИЗ ОСНОВЫ НОМЕНКЛАТУР'!D:H,5,0)</f>
        <v>C</v>
      </c>
    </row>
    <row r="2243" spans="1:31" ht="9.6" customHeight="1" x14ac:dyDescent="0.2">
      <c r="A2243" s="45" t="s">
        <v>2043</v>
      </c>
      <c r="B2243" s="11"/>
      <c r="C2243" s="11" t="s">
        <v>2241</v>
      </c>
      <c r="D2243" s="44">
        <v>62</v>
      </c>
      <c r="E2243" s="44">
        <v>0</v>
      </c>
      <c r="F2243" s="48">
        <v>56</v>
      </c>
      <c r="G2243" s="48">
        <v>0</v>
      </c>
      <c r="H2243" s="44">
        <v>50</v>
      </c>
      <c r="I2243" s="44">
        <v>0</v>
      </c>
      <c r="J2243" s="44">
        <v>0</v>
      </c>
      <c r="K2243" s="48">
        <v>0</v>
      </c>
      <c r="L2243" s="49">
        <v>38032.04</v>
      </c>
      <c r="M2243" s="49">
        <v>0</v>
      </c>
      <c r="N2243" s="10">
        <v>34351.519999999997</v>
      </c>
      <c r="O2243" s="10">
        <v>0</v>
      </c>
      <c r="P2243" s="10">
        <v>38213</v>
      </c>
      <c r="Q2243" s="10">
        <v>0</v>
      </c>
      <c r="R2243" s="10">
        <v>0</v>
      </c>
      <c r="S2243" s="10">
        <v>0</v>
      </c>
      <c r="T2243" s="50">
        <f t="shared" si="117"/>
        <v>3169.3366666666666</v>
      </c>
      <c r="U2243" s="50">
        <f t="shared" si="117"/>
        <v>0</v>
      </c>
      <c r="V2243" s="50">
        <f t="shared" si="117"/>
        <v>2862.6266666666666</v>
      </c>
      <c r="W2243" s="50">
        <f t="shared" si="117"/>
        <v>0</v>
      </c>
      <c r="X2243" s="50">
        <f t="shared" si="117"/>
        <v>3184.4166666666665</v>
      </c>
      <c r="Y2243" s="50">
        <f t="shared" si="118"/>
        <v>0</v>
      </c>
      <c r="Z2243" s="50">
        <f t="shared" si="118"/>
        <v>0</v>
      </c>
      <c r="AA2243" s="50">
        <f t="shared" si="118"/>
        <v>0</v>
      </c>
      <c r="AB2243" s="50">
        <f t="shared" si="115"/>
        <v>9216.3799999999992</v>
      </c>
      <c r="AC2243" s="48" t="str">
        <f>VLOOKUP(ПРОДАЖИ!C:C,'ИЗ ОСНОВЫ НОМЕНКЛАТУР'!D:E,2,0)</f>
        <v>Ручки, крючки, опоры</v>
      </c>
      <c r="AD2243" s="48" t="str">
        <f>VLOOKUP(C:C,'ИЗ ОСНОВЫ НОМЕНКЛАТУР'!D:F,3,0)</f>
        <v>Ручки-скобы</v>
      </c>
      <c r="AE2243" s="48" t="str">
        <f>VLOOKUP(C:C,'ИЗ ОСНОВЫ НОМЕНКЛАТУР'!D:H,5,0)</f>
        <v>C</v>
      </c>
    </row>
    <row r="2244" spans="1:31" ht="9.6" customHeight="1" x14ac:dyDescent="0.2">
      <c r="A2244" s="45" t="s">
        <v>2043</v>
      </c>
      <c r="B2244" s="11"/>
      <c r="C2244" s="11" t="s">
        <v>2242</v>
      </c>
      <c r="D2244" s="44">
        <v>65</v>
      </c>
      <c r="E2244" s="44">
        <v>0</v>
      </c>
      <c r="F2244" s="48">
        <v>188</v>
      </c>
      <c r="G2244" s="48">
        <v>0</v>
      </c>
      <c r="H2244" s="44">
        <v>8</v>
      </c>
      <c r="I2244" s="44">
        <v>0</v>
      </c>
      <c r="J2244" s="44">
        <v>24</v>
      </c>
      <c r="K2244" s="48">
        <v>40</v>
      </c>
      <c r="L2244" s="49">
        <v>20061.63</v>
      </c>
      <c r="M2244" s="49">
        <v>0</v>
      </c>
      <c r="N2244" s="10">
        <v>63895.55</v>
      </c>
      <c r="O2244" s="10">
        <v>0</v>
      </c>
      <c r="P2244" s="10">
        <v>3518.48</v>
      </c>
      <c r="Q2244" s="10">
        <v>0</v>
      </c>
      <c r="R2244" s="10">
        <v>10555.44</v>
      </c>
      <c r="S2244" s="10">
        <v>17592.400000000001</v>
      </c>
      <c r="T2244" s="50">
        <f t="shared" si="117"/>
        <v>1671.8025</v>
      </c>
      <c r="U2244" s="50">
        <f t="shared" si="117"/>
        <v>0</v>
      </c>
      <c r="V2244" s="50">
        <f t="shared" si="117"/>
        <v>5324.6291666666666</v>
      </c>
      <c r="W2244" s="50">
        <f t="shared" si="117"/>
        <v>0</v>
      </c>
      <c r="X2244" s="50">
        <f t="shared" si="117"/>
        <v>293.20666666666665</v>
      </c>
      <c r="Y2244" s="50">
        <f t="shared" si="118"/>
        <v>0</v>
      </c>
      <c r="Z2244" s="50">
        <f t="shared" si="118"/>
        <v>879.62</v>
      </c>
      <c r="AA2244" s="50">
        <f t="shared" si="118"/>
        <v>1466.0333333333335</v>
      </c>
      <c r="AB2244" s="50">
        <f t="shared" ref="AB2244:AB2307" si="119">T2244+U2244+V2244+W2244+X2244+Y2244+Z2244+AA2244</f>
        <v>9635.2916666666661</v>
      </c>
      <c r="AC2244" s="48" t="str">
        <f>VLOOKUP(ПРОДАЖИ!C:C,'ИЗ ОСНОВЫ НОМЕНКЛАТУР'!D:E,2,0)</f>
        <v>Ручки, крючки, опоры</v>
      </c>
      <c r="AD2244" s="48" t="str">
        <f>VLOOKUP(C:C,'ИЗ ОСНОВЫ НОМЕНКЛАТУР'!D:F,3,0)</f>
        <v>Ручки-скобы</v>
      </c>
      <c r="AE2244" s="48" t="str">
        <f>VLOOKUP(C:C,'ИЗ ОСНОВЫ НОМЕНКЛАТУР'!D:H,5,0)</f>
        <v>C</v>
      </c>
    </row>
    <row r="2245" spans="1:31" ht="9.6" customHeight="1" x14ac:dyDescent="0.2">
      <c r="A2245" s="45" t="s">
        <v>2043</v>
      </c>
      <c r="B2245" s="11"/>
      <c r="C2245" s="11" t="s">
        <v>2243</v>
      </c>
      <c r="D2245" s="44">
        <v>0</v>
      </c>
      <c r="E2245" s="44">
        <v>1000</v>
      </c>
      <c r="F2245" s="48">
        <v>280</v>
      </c>
      <c r="G2245" s="48">
        <v>0</v>
      </c>
      <c r="H2245" s="44">
        <v>0</v>
      </c>
      <c r="I2245" s="44">
        <v>0</v>
      </c>
      <c r="J2245" s="44">
        <v>0</v>
      </c>
      <c r="K2245" s="48">
        <v>0</v>
      </c>
      <c r="L2245" s="49">
        <v>0</v>
      </c>
      <c r="M2245" s="49">
        <v>120000</v>
      </c>
      <c r="N2245" s="10">
        <v>28000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50">
        <f t="shared" si="117"/>
        <v>0</v>
      </c>
      <c r="U2245" s="50">
        <f t="shared" si="117"/>
        <v>10000</v>
      </c>
      <c r="V2245" s="50">
        <f t="shared" si="117"/>
        <v>2333.3333333333335</v>
      </c>
      <c r="W2245" s="50">
        <f t="shared" si="117"/>
        <v>0</v>
      </c>
      <c r="X2245" s="50">
        <f t="shared" si="117"/>
        <v>0</v>
      </c>
      <c r="Y2245" s="50">
        <f t="shared" si="118"/>
        <v>0</v>
      </c>
      <c r="Z2245" s="50">
        <f t="shared" si="118"/>
        <v>0</v>
      </c>
      <c r="AA2245" s="50">
        <f t="shared" si="118"/>
        <v>0</v>
      </c>
      <c r="AB2245" s="50">
        <f t="shared" si="119"/>
        <v>12333.333333333334</v>
      </c>
      <c r="AC2245" s="48" t="str">
        <f>VLOOKUP(ПРОДАЖИ!C:C,'ИЗ ОСНОВЫ НОМЕНКЛАТУР'!D:E,2,0)</f>
        <v>Ручки, крючки, опоры</v>
      </c>
      <c r="AD2245" s="48" t="str">
        <f>VLOOKUP(C:C,'ИЗ ОСНОВЫ НОМЕНКЛАТУР'!D:F,3,0)</f>
        <v>Ручки-скобы</v>
      </c>
      <c r="AE2245" s="48" t="str">
        <f>VLOOKUP(C:C,'ИЗ ОСНОВЫ НОМЕНКЛАТУР'!D:H,5,0)</f>
        <v>C</v>
      </c>
    </row>
    <row r="2246" spans="1:31" ht="9.6" customHeight="1" x14ac:dyDescent="0.2">
      <c r="A2246" s="45" t="s">
        <v>2043</v>
      </c>
      <c r="B2246" s="11"/>
      <c r="C2246" s="11" t="s">
        <v>2244</v>
      </c>
      <c r="D2246" s="44">
        <v>14</v>
      </c>
      <c r="E2246" s="44">
        <v>0</v>
      </c>
      <c r="F2246" s="48">
        <v>620</v>
      </c>
      <c r="G2246" s="48">
        <v>0</v>
      </c>
      <c r="H2246" s="44">
        <v>86</v>
      </c>
      <c r="I2246" s="44">
        <v>0</v>
      </c>
      <c r="J2246" s="44">
        <v>0</v>
      </c>
      <c r="K2246" s="48">
        <v>0</v>
      </c>
      <c r="L2246" s="49">
        <v>2940</v>
      </c>
      <c r="M2246" s="49">
        <v>0</v>
      </c>
      <c r="N2246" s="10">
        <v>130200</v>
      </c>
      <c r="O2246" s="10">
        <v>0</v>
      </c>
      <c r="P2246" s="10">
        <v>18601.8</v>
      </c>
      <c r="Q2246" s="10">
        <v>0</v>
      </c>
      <c r="R2246" s="10">
        <v>0</v>
      </c>
      <c r="S2246" s="10">
        <v>0</v>
      </c>
      <c r="T2246" s="50">
        <f t="shared" ref="T2246:X2296" si="120">L2246/12</f>
        <v>245</v>
      </c>
      <c r="U2246" s="50">
        <f t="shared" si="120"/>
        <v>0</v>
      </c>
      <c r="V2246" s="50">
        <f t="shared" si="120"/>
        <v>10850</v>
      </c>
      <c r="W2246" s="50">
        <f t="shared" si="120"/>
        <v>0</v>
      </c>
      <c r="X2246" s="50">
        <f t="shared" si="120"/>
        <v>1550.1499999999999</v>
      </c>
      <c r="Y2246" s="50">
        <f t="shared" si="118"/>
        <v>0</v>
      </c>
      <c r="Z2246" s="50">
        <f t="shared" si="118"/>
        <v>0</v>
      </c>
      <c r="AA2246" s="50">
        <f t="shared" si="118"/>
        <v>0</v>
      </c>
      <c r="AB2246" s="50">
        <f t="shared" si="119"/>
        <v>12645.15</v>
      </c>
      <c r="AC2246" s="48" t="str">
        <f>VLOOKUP(ПРОДАЖИ!C:C,'ИЗ ОСНОВЫ НОМЕНКЛАТУР'!D:E,2,0)</f>
        <v>Ручки, крючки, опоры</v>
      </c>
      <c r="AD2246" s="48" t="str">
        <f>VLOOKUP(C:C,'ИЗ ОСНОВЫ НОМЕНКЛАТУР'!D:F,3,0)</f>
        <v>Ручки-скобы</v>
      </c>
      <c r="AE2246" s="48" t="str">
        <f>VLOOKUP(C:C,'ИЗ ОСНОВЫ НОМЕНКЛАТУР'!D:H,5,0)</f>
        <v>C</v>
      </c>
    </row>
    <row r="2247" spans="1:31" ht="9.6" customHeight="1" x14ac:dyDescent="0.2">
      <c r="A2247" s="45" t="s">
        <v>2043</v>
      </c>
      <c r="B2247" s="11"/>
      <c r="C2247" s="11" t="s">
        <v>2245</v>
      </c>
      <c r="D2247" s="44">
        <v>168</v>
      </c>
      <c r="E2247" s="44">
        <v>150</v>
      </c>
      <c r="F2247" s="48">
        <v>95</v>
      </c>
      <c r="G2247" s="48">
        <v>0</v>
      </c>
      <c r="H2247" s="44">
        <v>28</v>
      </c>
      <c r="I2247" s="44">
        <v>0</v>
      </c>
      <c r="J2247" s="44">
        <v>69</v>
      </c>
      <c r="K2247" s="48">
        <v>0</v>
      </c>
      <c r="L2247" s="49">
        <v>38910.199999999997</v>
      </c>
      <c r="M2247" s="49">
        <v>34601.15</v>
      </c>
      <c r="N2247" s="10">
        <v>21914.07</v>
      </c>
      <c r="O2247" s="10">
        <v>0</v>
      </c>
      <c r="P2247" s="10">
        <v>7931</v>
      </c>
      <c r="Q2247" s="10">
        <v>0</v>
      </c>
      <c r="R2247" s="10">
        <v>19544.25</v>
      </c>
      <c r="S2247" s="10">
        <v>0</v>
      </c>
      <c r="T2247" s="50">
        <f t="shared" si="120"/>
        <v>3242.5166666666664</v>
      </c>
      <c r="U2247" s="50">
        <f t="shared" si="120"/>
        <v>2883.4291666666668</v>
      </c>
      <c r="V2247" s="50">
        <f t="shared" si="120"/>
        <v>1826.1724999999999</v>
      </c>
      <c r="W2247" s="50">
        <f t="shared" si="120"/>
        <v>0</v>
      </c>
      <c r="X2247" s="50">
        <f t="shared" si="120"/>
        <v>660.91666666666663</v>
      </c>
      <c r="Y2247" s="50">
        <f t="shared" si="118"/>
        <v>0</v>
      </c>
      <c r="Z2247" s="50">
        <f t="shared" si="118"/>
        <v>1628.6875</v>
      </c>
      <c r="AA2247" s="50">
        <f t="shared" si="118"/>
        <v>0</v>
      </c>
      <c r="AB2247" s="50">
        <f t="shared" si="119"/>
        <v>10241.7225</v>
      </c>
      <c r="AC2247" s="48" t="str">
        <f>VLOOKUP(ПРОДАЖИ!C:C,'ИЗ ОСНОВЫ НОМЕНКЛАТУР'!D:E,2,0)</f>
        <v>Ручки, крючки, опоры</v>
      </c>
      <c r="AD2247" s="48" t="str">
        <f>VLOOKUP(C:C,'ИЗ ОСНОВЫ НОМЕНКЛАТУР'!D:F,3,0)</f>
        <v>Ручки-скобы</v>
      </c>
      <c r="AE2247" s="48" t="str">
        <f>VLOOKUP(C:C,'ИЗ ОСНОВЫ НОМЕНКЛАТУР'!D:H,5,0)</f>
        <v>C</v>
      </c>
    </row>
    <row r="2248" spans="1:31" ht="9.6" customHeight="1" x14ac:dyDescent="0.2">
      <c r="A2248" s="45" t="s">
        <v>2043</v>
      </c>
      <c r="B2248" s="11"/>
      <c r="C2248" s="11" t="s">
        <v>2246</v>
      </c>
      <c r="D2248" s="44">
        <v>270</v>
      </c>
      <c r="E2248" s="44">
        <v>0</v>
      </c>
      <c r="F2248" s="48">
        <v>178</v>
      </c>
      <c r="G2248" s="48">
        <v>0</v>
      </c>
      <c r="H2248" s="44">
        <v>122</v>
      </c>
      <c r="I2248" s="44">
        <v>0</v>
      </c>
      <c r="J2248" s="44">
        <v>0</v>
      </c>
      <c r="K2248" s="48">
        <v>0</v>
      </c>
      <c r="L2248" s="49">
        <v>80609.23</v>
      </c>
      <c r="M2248" s="49">
        <v>0</v>
      </c>
      <c r="N2248" s="10">
        <v>53400</v>
      </c>
      <c r="O2248" s="10">
        <v>0</v>
      </c>
      <c r="P2248" s="10">
        <v>36600</v>
      </c>
      <c r="Q2248" s="10">
        <v>0</v>
      </c>
      <c r="R2248" s="10">
        <v>0</v>
      </c>
      <c r="S2248" s="10">
        <v>0</v>
      </c>
      <c r="T2248" s="50">
        <f t="shared" si="120"/>
        <v>6717.435833333333</v>
      </c>
      <c r="U2248" s="50">
        <f t="shared" si="120"/>
        <v>0</v>
      </c>
      <c r="V2248" s="50">
        <f t="shared" si="120"/>
        <v>4450</v>
      </c>
      <c r="W2248" s="50">
        <f t="shared" si="120"/>
        <v>0</v>
      </c>
      <c r="X2248" s="50">
        <f t="shared" si="120"/>
        <v>3050</v>
      </c>
      <c r="Y2248" s="50">
        <f t="shared" si="118"/>
        <v>0</v>
      </c>
      <c r="Z2248" s="50">
        <f t="shared" si="118"/>
        <v>0</v>
      </c>
      <c r="AA2248" s="50">
        <f t="shared" si="118"/>
        <v>0</v>
      </c>
      <c r="AB2248" s="50">
        <f t="shared" si="119"/>
        <v>14217.435833333333</v>
      </c>
      <c r="AC2248" s="48" t="str">
        <f>VLOOKUP(ПРОДАЖИ!C:C,'ИЗ ОСНОВЫ НОМЕНКЛАТУР'!D:E,2,0)</f>
        <v>Ручки, крючки, опоры</v>
      </c>
      <c r="AD2248" s="48" t="str">
        <f>VLOOKUP(C:C,'ИЗ ОСНОВЫ НОМЕНКЛАТУР'!D:F,3,0)</f>
        <v>Ручки-скобы</v>
      </c>
      <c r="AE2248" s="48" t="str">
        <f>VLOOKUP(C:C,'ИЗ ОСНОВЫ НОМЕНКЛАТУР'!D:H,5,0)</f>
        <v>C</v>
      </c>
    </row>
    <row r="2249" spans="1:31" ht="9.6" customHeight="1" x14ac:dyDescent="0.2">
      <c r="A2249" s="45" t="s">
        <v>2043</v>
      </c>
      <c r="B2249" s="11"/>
      <c r="C2249" s="11" t="s">
        <v>2247</v>
      </c>
      <c r="D2249" s="44">
        <v>205</v>
      </c>
      <c r="E2249" s="44">
        <v>0</v>
      </c>
      <c r="F2249" s="48">
        <v>82</v>
      </c>
      <c r="G2249" s="48">
        <v>0</v>
      </c>
      <c r="H2249" s="44">
        <v>0</v>
      </c>
      <c r="I2249" s="44">
        <v>0</v>
      </c>
      <c r="J2249" s="44">
        <v>0</v>
      </c>
      <c r="K2249" s="48">
        <v>0</v>
      </c>
      <c r="L2249" s="49">
        <v>18450</v>
      </c>
      <c r="M2249" s="49">
        <v>0</v>
      </c>
      <c r="N2249" s="10">
        <v>18860</v>
      </c>
      <c r="O2249" s="10">
        <v>0</v>
      </c>
      <c r="P2249" s="10">
        <v>0</v>
      </c>
      <c r="Q2249" s="10">
        <v>0</v>
      </c>
      <c r="R2249" s="10">
        <v>0</v>
      </c>
      <c r="S2249" s="10">
        <v>0</v>
      </c>
      <c r="T2249" s="50">
        <f t="shared" si="120"/>
        <v>1537.5</v>
      </c>
      <c r="U2249" s="50">
        <f t="shared" si="120"/>
        <v>0</v>
      </c>
      <c r="V2249" s="50">
        <f t="shared" si="120"/>
        <v>1571.6666666666667</v>
      </c>
      <c r="W2249" s="50">
        <f t="shared" si="120"/>
        <v>0</v>
      </c>
      <c r="X2249" s="50">
        <f t="shared" si="120"/>
        <v>0</v>
      </c>
      <c r="Y2249" s="50">
        <f t="shared" si="118"/>
        <v>0</v>
      </c>
      <c r="Z2249" s="50">
        <f t="shared" si="118"/>
        <v>0</v>
      </c>
      <c r="AA2249" s="50">
        <f t="shared" si="118"/>
        <v>0</v>
      </c>
      <c r="AB2249" s="50">
        <f t="shared" si="119"/>
        <v>3109.166666666667</v>
      </c>
      <c r="AC2249" s="48" t="str">
        <f>VLOOKUP(ПРОДАЖИ!C:C,'ИЗ ОСНОВЫ НОМЕНКЛАТУР'!D:E,2,0)</f>
        <v>Ручки, крючки, опоры</v>
      </c>
      <c r="AD2249" s="48" t="str">
        <f>VLOOKUP(C:C,'ИЗ ОСНОВЫ НОМЕНКЛАТУР'!D:F,3,0)</f>
        <v>Ручки-скобы</v>
      </c>
      <c r="AE2249" s="48" t="str">
        <f>VLOOKUP(C:C,'ИЗ ОСНОВЫ НОМЕНКЛАТУР'!D:H,5,0)</f>
        <v>C</v>
      </c>
    </row>
    <row r="2250" spans="1:31" ht="9.6" customHeight="1" x14ac:dyDescent="0.2">
      <c r="A2250" s="45" t="s">
        <v>2043</v>
      </c>
      <c r="B2250" s="11"/>
      <c r="C2250" s="11" t="s">
        <v>2248</v>
      </c>
      <c r="D2250" s="44">
        <v>100</v>
      </c>
      <c r="E2250" s="44">
        <v>0</v>
      </c>
      <c r="F2250" s="48">
        <v>184</v>
      </c>
      <c r="G2250" s="48">
        <v>0</v>
      </c>
      <c r="H2250" s="44">
        <v>118</v>
      </c>
      <c r="I2250" s="44">
        <v>0</v>
      </c>
      <c r="J2250" s="44">
        <v>0</v>
      </c>
      <c r="K2250" s="48">
        <v>0</v>
      </c>
      <c r="L2250" s="49">
        <v>28000</v>
      </c>
      <c r="M2250" s="49">
        <v>0</v>
      </c>
      <c r="N2250" s="10">
        <v>51520</v>
      </c>
      <c r="O2250" s="10">
        <v>0</v>
      </c>
      <c r="P2250" s="10">
        <v>41198.480000000003</v>
      </c>
      <c r="Q2250" s="10">
        <v>0</v>
      </c>
      <c r="R2250" s="10">
        <v>0</v>
      </c>
      <c r="S2250" s="10">
        <v>0</v>
      </c>
      <c r="T2250" s="50">
        <f t="shared" si="120"/>
        <v>2333.3333333333335</v>
      </c>
      <c r="U2250" s="50">
        <f t="shared" si="120"/>
        <v>0</v>
      </c>
      <c r="V2250" s="50">
        <f t="shared" si="120"/>
        <v>4293.333333333333</v>
      </c>
      <c r="W2250" s="50">
        <f t="shared" si="120"/>
        <v>0</v>
      </c>
      <c r="X2250" s="50">
        <f t="shared" si="120"/>
        <v>3433.2066666666669</v>
      </c>
      <c r="Y2250" s="50">
        <f t="shared" si="118"/>
        <v>0</v>
      </c>
      <c r="Z2250" s="50">
        <f t="shared" si="118"/>
        <v>0</v>
      </c>
      <c r="AA2250" s="50">
        <f t="shared" si="118"/>
        <v>0</v>
      </c>
      <c r="AB2250" s="50">
        <f t="shared" si="119"/>
        <v>10059.873333333333</v>
      </c>
      <c r="AC2250" s="48" t="str">
        <f>VLOOKUP(ПРОДАЖИ!C:C,'ИЗ ОСНОВЫ НОМЕНКЛАТУР'!D:E,2,0)</f>
        <v>Ручки, крючки, опоры</v>
      </c>
      <c r="AD2250" s="48" t="str">
        <f>VLOOKUP(C:C,'ИЗ ОСНОВЫ НОМЕНКЛАТУР'!D:F,3,0)</f>
        <v>Ручки-скобы</v>
      </c>
      <c r="AE2250" s="48" t="str">
        <f>VLOOKUP(C:C,'ИЗ ОСНОВЫ НОМЕНКЛАТУР'!D:H,5,0)</f>
        <v>C</v>
      </c>
    </row>
    <row r="2251" spans="1:31" ht="9.6" customHeight="1" x14ac:dyDescent="0.2">
      <c r="A2251" s="45" t="s">
        <v>2043</v>
      </c>
      <c r="B2251" s="11"/>
      <c r="C2251" s="11" t="s">
        <v>2249</v>
      </c>
      <c r="D2251" s="44">
        <v>41</v>
      </c>
      <c r="E2251" s="44">
        <v>0</v>
      </c>
      <c r="F2251" s="48">
        <v>0</v>
      </c>
      <c r="G2251" s="48">
        <v>0</v>
      </c>
      <c r="H2251" s="44">
        <v>0</v>
      </c>
      <c r="I2251" s="44">
        <v>0</v>
      </c>
      <c r="J2251" s="44">
        <v>0</v>
      </c>
      <c r="K2251" s="48">
        <v>0</v>
      </c>
      <c r="L2251" s="49">
        <v>97166.39</v>
      </c>
      <c r="M2251" s="49">
        <v>0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50">
        <f t="shared" si="120"/>
        <v>8097.1991666666663</v>
      </c>
      <c r="U2251" s="50">
        <f t="shared" si="120"/>
        <v>0</v>
      </c>
      <c r="V2251" s="50">
        <f t="shared" si="120"/>
        <v>0</v>
      </c>
      <c r="W2251" s="50">
        <f t="shared" si="120"/>
        <v>0</v>
      </c>
      <c r="X2251" s="50">
        <f t="shared" si="120"/>
        <v>0</v>
      </c>
      <c r="Y2251" s="50">
        <f t="shared" si="118"/>
        <v>0</v>
      </c>
      <c r="Z2251" s="50">
        <f t="shared" si="118"/>
        <v>0</v>
      </c>
      <c r="AA2251" s="50">
        <f t="shared" si="118"/>
        <v>0</v>
      </c>
      <c r="AB2251" s="50">
        <f t="shared" si="119"/>
        <v>8097.1991666666663</v>
      </c>
      <c r="AC2251" s="48" t="str">
        <f>VLOOKUP(ПРОДАЖИ!C:C,'ИЗ ОСНОВЫ НОМЕНКЛАТУР'!D:E,2,0)</f>
        <v>Ручки, крючки, опоры</v>
      </c>
      <c r="AD2251" s="48" t="str">
        <f>VLOOKUP(C:C,'ИЗ ОСНОВЫ НОМЕНКЛАТУР'!D:F,3,0)</f>
        <v>Ручки-скобы</v>
      </c>
      <c r="AE2251" s="48" t="str">
        <f>VLOOKUP(C:C,'ИЗ ОСНОВЫ НОМЕНКЛАТУР'!D:H,5,0)</f>
        <v>C</v>
      </c>
    </row>
    <row r="2252" spans="1:31" ht="9.6" customHeight="1" x14ac:dyDescent="0.2">
      <c r="A2252" s="45" t="s">
        <v>2043</v>
      </c>
      <c r="B2252" s="11"/>
      <c r="C2252" s="11" t="s">
        <v>2250</v>
      </c>
      <c r="D2252" s="44">
        <v>169</v>
      </c>
      <c r="E2252" s="44">
        <v>0</v>
      </c>
      <c r="F2252" s="48">
        <v>272</v>
      </c>
      <c r="G2252" s="48">
        <v>0</v>
      </c>
      <c r="H2252" s="44">
        <v>0</v>
      </c>
      <c r="I2252" s="44">
        <v>0</v>
      </c>
      <c r="J2252" s="44">
        <v>0</v>
      </c>
      <c r="K2252" s="48">
        <v>0</v>
      </c>
      <c r="L2252" s="49">
        <v>24241.96</v>
      </c>
      <c r="M2252" s="49">
        <v>0</v>
      </c>
      <c r="N2252" s="10">
        <v>35909.68</v>
      </c>
      <c r="O2252" s="10">
        <v>0</v>
      </c>
      <c r="P2252" s="10">
        <v>0</v>
      </c>
      <c r="Q2252" s="10">
        <v>0</v>
      </c>
      <c r="R2252" s="10">
        <v>0</v>
      </c>
      <c r="S2252" s="10">
        <v>0</v>
      </c>
      <c r="T2252" s="50">
        <f t="shared" si="120"/>
        <v>2020.1633333333332</v>
      </c>
      <c r="U2252" s="50">
        <f t="shared" si="120"/>
        <v>0</v>
      </c>
      <c r="V2252" s="50">
        <f t="shared" si="120"/>
        <v>2992.4733333333334</v>
      </c>
      <c r="W2252" s="50">
        <f t="shared" si="120"/>
        <v>0</v>
      </c>
      <c r="X2252" s="50">
        <f t="shared" si="120"/>
        <v>0</v>
      </c>
      <c r="Y2252" s="50">
        <f t="shared" si="118"/>
        <v>0</v>
      </c>
      <c r="Z2252" s="50">
        <f t="shared" si="118"/>
        <v>0</v>
      </c>
      <c r="AA2252" s="50">
        <f t="shared" si="118"/>
        <v>0</v>
      </c>
      <c r="AB2252" s="50">
        <f t="shared" si="119"/>
        <v>5012.6366666666663</v>
      </c>
      <c r="AC2252" s="48" t="str">
        <f>VLOOKUP(ПРОДАЖИ!C:C,'ИЗ ОСНОВЫ НОМЕНКЛАТУР'!D:E,2,0)</f>
        <v>Ручки, крючки, опоры</v>
      </c>
      <c r="AD2252" s="48" t="str">
        <f>VLOOKUP(C:C,'ИЗ ОСНОВЫ НОМЕНКЛАТУР'!D:F,3,0)</f>
        <v>Ручки-скобы</v>
      </c>
      <c r="AE2252" s="48" t="str">
        <f>VLOOKUP(C:C,'ИЗ ОСНОВЫ НОМЕНКЛАТУР'!D:H,5,0)</f>
        <v>C</v>
      </c>
    </row>
    <row r="2253" spans="1:31" ht="9.6" customHeight="1" x14ac:dyDescent="0.2">
      <c r="A2253" s="45" t="s">
        <v>2043</v>
      </c>
      <c r="B2253" s="11"/>
      <c r="C2253" s="11" t="s">
        <v>2251</v>
      </c>
      <c r="D2253" s="44">
        <v>53</v>
      </c>
      <c r="E2253" s="44">
        <v>0</v>
      </c>
      <c r="F2253" s="48">
        <v>32</v>
      </c>
      <c r="G2253" s="48">
        <v>0</v>
      </c>
      <c r="H2253" s="44">
        <v>0</v>
      </c>
      <c r="I2253" s="44">
        <v>0</v>
      </c>
      <c r="J2253" s="44">
        <v>0</v>
      </c>
      <c r="K2253" s="48">
        <v>0</v>
      </c>
      <c r="L2253" s="49">
        <v>58035.21</v>
      </c>
      <c r="M2253" s="49">
        <v>0</v>
      </c>
      <c r="N2253" s="10">
        <v>35040</v>
      </c>
      <c r="O2253" s="10">
        <v>0</v>
      </c>
      <c r="P2253" s="10">
        <v>0</v>
      </c>
      <c r="Q2253" s="10">
        <v>0</v>
      </c>
      <c r="R2253" s="10">
        <v>0</v>
      </c>
      <c r="S2253" s="10">
        <v>0</v>
      </c>
      <c r="T2253" s="50">
        <f t="shared" si="120"/>
        <v>4836.2674999999999</v>
      </c>
      <c r="U2253" s="50">
        <f t="shared" si="120"/>
        <v>0</v>
      </c>
      <c r="V2253" s="50">
        <f t="shared" si="120"/>
        <v>2920</v>
      </c>
      <c r="W2253" s="50">
        <f t="shared" si="120"/>
        <v>0</v>
      </c>
      <c r="X2253" s="50">
        <f t="shared" si="120"/>
        <v>0</v>
      </c>
      <c r="Y2253" s="50">
        <f t="shared" si="118"/>
        <v>0</v>
      </c>
      <c r="Z2253" s="50">
        <f t="shared" si="118"/>
        <v>0</v>
      </c>
      <c r="AA2253" s="50">
        <f t="shared" si="118"/>
        <v>0</v>
      </c>
      <c r="AB2253" s="50">
        <f t="shared" si="119"/>
        <v>7756.2674999999999</v>
      </c>
      <c r="AC2253" s="48" t="str">
        <f>VLOOKUP(ПРОДАЖИ!C:C,'ИЗ ОСНОВЫ НОМЕНКЛАТУР'!D:E,2,0)</f>
        <v>Ручки, крючки, опоры</v>
      </c>
      <c r="AD2253" s="48" t="str">
        <f>VLOOKUP(C:C,'ИЗ ОСНОВЫ НОМЕНКЛАТУР'!D:F,3,0)</f>
        <v>Ручки-скобы</v>
      </c>
      <c r="AE2253" s="48" t="str">
        <f>VLOOKUP(C:C,'ИЗ ОСНОВЫ НОМЕНКЛАТУР'!D:H,5,0)</f>
        <v>C</v>
      </c>
    </row>
    <row r="2254" spans="1:31" ht="9.6" customHeight="1" x14ac:dyDescent="0.2">
      <c r="A2254" s="45" t="s">
        <v>2043</v>
      </c>
      <c r="B2254" s="11"/>
      <c r="C2254" s="11" t="s">
        <v>2252</v>
      </c>
      <c r="D2254" s="44">
        <v>100</v>
      </c>
      <c r="E2254" s="44">
        <v>0</v>
      </c>
      <c r="F2254" s="48">
        <v>295</v>
      </c>
      <c r="G2254" s="48">
        <v>0</v>
      </c>
      <c r="H2254" s="44">
        <v>0</v>
      </c>
      <c r="I2254" s="44">
        <v>0</v>
      </c>
      <c r="J2254" s="44">
        <v>0</v>
      </c>
      <c r="K2254" s="48">
        <v>0</v>
      </c>
      <c r="L2254" s="49">
        <v>30000</v>
      </c>
      <c r="M2254" s="49">
        <v>0</v>
      </c>
      <c r="N2254" s="10">
        <v>87417.11</v>
      </c>
      <c r="O2254" s="10">
        <v>0</v>
      </c>
      <c r="P2254" s="10">
        <v>0</v>
      </c>
      <c r="Q2254" s="10">
        <v>0</v>
      </c>
      <c r="R2254" s="10">
        <v>0</v>
      </c>
      <c r="S2254" s="10">
        <v>0</v>
      </c>
      <c r="T2254" s="50">
        <f t="shared" si="120"/>
        <v>2500</v>
      </c>
      <c r="U2254" s="50">
        <f t="shared" si="120"/>
        <v>0</v>
      </c>
      <c r="V2254" s="50">
        <f t="shared" si="120"/>
        <v>7284.7591666666667</v>
      </c>
      <c r="W2254" s="50">
        <f t="shared" si="120"/>
        <v>0</v>
      </c>
      <c r="X2254" s="50">
        <f t="shared" si="120"/>
        <v>0</v>
      </c>
      <c r="Y2254" s="50">
        <f t="shared" si="118"/>
        <v>0</v>
      </c>
      <c r="Z2254" s="50">
        <f t="shared" si="118"/>
        <v>0</v>
      </c>
      <c r="AA2254" s="50">
        <f t="shared" si="118"/>
        <v>0</v>
      </c>
      <c r="AB2254" s="50">
        <f t="shared" si="119"/>
        <v>9784.7591666666667</v>
      </c>
      <c r="AC2254" s="48" t="str">
        <f>VLOOKUP(ПРОДАЖИ!C:C,'ИЗ ОСНОВЫ НОМЕНКЛАТУР'!D:E,2,0)</f>
        <v>Ручки, крючки, опоры</v>
      </c>
      <c r="AD2254" s="48" t="str">
        <f>VLOOKUP(C:C,'ИЗ ОСНОВЫ НОМЕНКЛАТУР'!D:F,3,0)</f>
        <v>Ручки-скобы</v>
      </c>
      <c r="AE2254" s="48" t="str">
        <f>VLOOKUP(C:C,'ИЗ ОСНОВЫ НОМЕНКЛАТУР'!D:H,5,0)</f>
        <v>C</v>
      </c>
    </row>
    <row r="2255" spans="1:31" ht="9.6" customHeight="1" x14ac:dyDescent="0.2">
      <c r="A2255" s="45" t="s">
        <v>2043</v>
      </c>
      <c r="B2255" s="11"/>
      <c r="C2255" s="11" t="s">
        <v>2253</v>
      </c>
      <c r="D2255" s="44">
        <v>496</v>
      </c>
      <c r="E2255" s="44">
        <v>0</v>
      </c>
      <c r="F2255" s="48">
        <v>0</v>
      </c>
      <c r="G2255" s="48">
        <v>0</v>
      </c>
      <c r="H2255" s="44">
        <v>0</v>
      </c>
      <c r="I2255" s="44">
        <v>0</v>
      </c>
      <c r="J2255" s="44">
        <v>0</v>
      </c>
      <c r="K2255" s="48">
        <v>0</v>
      </c>
      <c r="L2255" s="49">
        <v>54560</v>
      </c>
      <c r="M2255" s="49">
        <v>0</v>
      </c>
      <c r="N2255" s="10">
        <v>0</v>
      </c>
      <c r="O2255" s="10">
        <v>0</v>
      </c>
      <c r="P2255" s="10">
        <v>0</v>
      </c>
      <c r="Q2255" s="10">
        <v>0</v>
      </c>
      <c r="R2255" s="10">
        <v>0</v>
      </c>
      <c r="S2255" s="10">
        <v>0</v>
      </c>
      <c r="T2255" s="50">
        <f t="shared" si="120"/>
        <v>4546.666666666667</v>
      </c>
      <c r="U2255" s="50">
        <f t="shared" si="120"/>
        <v>0</v>
      </c>
      <c r="V2255" s="50">
        <f t="shared" si="120"/>
        <v>0</v>
      </c>
      <c r="W2255" s="50">
        <f t="shared" si="120"/>
        <v>0</v>
      </c>
      <c r="X2255" s="50">
        <f t="shared" si="120"/>
        <v>0</v>
      </c>
      <c r="Y2255" s="50">
        <f t="shared" si="118"/>
        <v>0</v>
      </c>
      <c r="Z2255" s="50">
        <f t="shared" si="118"/>
        <v>0</v>
      </c>
      <c r="AA2255" s="50">
        <f t="shared" si="118"/>
        <v>0</v>
      </c>
      <c r="AB2255" s="50">
        <f t="shared" si="119"/>
        <v>4546.666666666667</v>
      </c>
      <c r="AC2255" s="48" t="str">
        <f>VLOOKUP(ПРОДАЖИ!C:C,'ИЗ ОСНОВЫ НОМЕНКЛАТУР'!D:E,2,0)</f>
        <v>Ручки, крючки, опоры</v>
      </c>
      <c r="AD2255" s="48" t="str">
        <f>VLOOKUP(C:C,'ИЗ ОСНОВЫ НОМЕНКЛАТУР'!D:F,3,0)</f>
        <v>Ручки-скобы</v>
      </c>
      <c r="AE2255" s="48" t="str">
        <f>VLOOKUP(C:C,'ИЗ ОСНОВЫ НОМЕНКЛАТУР'!D:H,5,0)</f>
        <v>C</v>
      </c>
    </row>
    <row r="2256" spans="1:31" ht="9.6" customHeight="1" x14ac:dyDescent="0.2">
      <c r="A2256" s="45" t="s">
        <v>2043</v>
      </c>
      <c r="B2256" s="11"/>
      <c r="C2256" s="11" t="s">
        <v>2254</v>
      </c>
      <c r="D2256" s="44">
        <v>187</v>
      </c>
      <c r="E2256" s="44">
        <v>0</v>
      </c>
      <c r="F2256" s="48">
        <v>236</v>
      </c>
      <c r="G2256" s="48">
        <v>0</v>
      </c>
      <c r="H2256" s="44">
        <v>95</v>
      </c>
      <c r="I2256" s="44">
        <v>0</v>
      </c>
      <c r="J2256" s="44">
        <v>68</v>
      </c>
      <c r="K2256" s="48">
        <v>0</v>
      </c>
      <c r="L2256" s="49">
        <v>33660</v>
      </c>
      <c r="M2256" s="49">
        <v>0</v>
      </c>
      <c r="N2256" s="10">
        <v>42480</v>
      </c>
      <c r="O2256" s="10">
        <v>0</v>
      </c>
      <c r="P2256" s="10">
        <v>17384.5</v>
      </c>
      <c r="Q2256" s="10">
        <v>0</v>
      </c>
      <c r="R2256" s="10">
        <v>12853.36</v>
      </c>
      <c r="S2256" s="10">
        <v>0</v>
      </c>
      <c r="T2256" s="50">
        <f t="shared" si="120"/>
        <v>2805</v>
      </c>
      <c r="U2256" s="50">
        <f t="shared" si="120"/>
        <v>0</v>
      </c>
      <c r="V2256" s="50">
        <f t="shared" si="120"/>
        <v>3540</v>
      </c>
      <c r="W2256" s="50">
        <f t="shared" si="120"/>
        <v>0</v>
      </c>
      <c r="X2256" s="50">
        <f t="shared" si="120"/>
        <v>1448.7083333333333</v>
      </c>
      <c r="Y2256" s="50">
        <f t="shared" si="118"/>
        <v>0</v>
      </c>
      <c r="Z2256" s="50">
        <f t="shared" si="118"/>
        <v>1071.1133333333335</v>
      </c>
      <c r="AA2256" s="50">
        <f t="shared" si="118"/>
        <v>0</v>
      </c>
      <c r="AB2256" s="50">
        <f t="shared" si="119"/>
        <v>8864.8216666666667</v>
      </c>
      <c r="AC2256" s="48" t="str">
        <f>VLOOKUP(ПРОДАЖИ!C:C,'ИЗ ОСНОВЫ НОМЕНКЛАТУР'!D:E,2,0)</f>
        <v>Ручки, крючки, опоры</v>
      </c>
      <c r="AD2256" s="48" t="str">
        <f>VLOOKUP(C:C,'ИЗ ОСНОВЫ НОМЕНКЛАТУР'!D:F,3,0)</f>
        <v>Ручки-скобы</v>
      </c>
      <c r="AE2256" s="48" t="str">
        <f>VLOOKUP(C:C,'ИЗ ОСНОВЫ НОМЕНКЛАТУР'!D:H,5,0)</f>
        <v>C</v>
      </c>
    </row>
    <row r="2257" spans="1:31" ht="9.6" customHeight="1" x14ac:dyDescent="0.2">
      <c r="A2257" s="45" t="s">
        <v>2043</v>
      </c>
      <c r="B2257" s="11"/>
      <c r="C2257" s="11" t="s">
        <v>2255</v>
      </c>
      <c r="D2257" s="44">
        <v>74</v>
      </c>
      <c r="E2257" s="44">
        <v>0</v>
      </c>
      <c r="F2257" s="48">
        <v>48</v>
      </c>
      <c r="G2257" s="48">
        <v>0</v>
      </c>
      <c r="H2257" s="44">
        <v>25</v>
      </c>
      <c r="I2257" s="44">
        <v>0</v>
      </c>
      <c r="J2257" s="44">
        <v>0</v>
      </c>
      <c r="K2257" s="48">
        <v>0</v>
      </c>
      <c r="L2257" s="49">
        <v>14833.1</v>
      </c>
      <c r="M2257" s="49">
        <v>0</v>
      </c>
      <c r="N2257" s="10">
        <v>11144.43</v>
      </c>
      <c r="O2257" s="10">
        <v>0</v>
      </c>
      <c r="P2257" s="10">
        <v>8304.9500000000007</v>
      </c>
      <c r="Q2257" s="10">
        <v>0</v>
      </c>
      <c r="R2257" s="10">
        <v>0</v>
      </c>
      <c r="S2257" s="10">
        <v>0</v>
      </c>
      <c r="T2257" s="50">
        <f t="shared" si="120"/>
        <v>1236.0916666666667</v>
      </c>
      <c r="U2257" s="50">
        <f t="shared" si="120"/>
        <v>0</v>
      </c>
      <c r="V2257" s="50">
        <f t="shared" si="120"/>
        <v>928.70249999999999</v>
      </c>
      <c r="W2257" s="50">
        <f t="shared" si="120"/>
        <v>0</v>
      </c>
      <c r="X2257" s="50">
        <f t="shared" si="120"/>
        <v>692.07916666666677</v>
      </c>
      <c r="Y2257" s="50">
        <f t="shared" si="118"/>
        <v>0</v>
      </c>
      <c r="Z2257" s="50">
        <f t="shared" si="118"/>
        <v>0</v>
      </c>
      <c r="AA2257" s="50">
        <f t="shared" si="118"/>
        <v>0</v>
      </c>
      <c r="AB2257" s="50">
        <f t="shared" si="119"/>
        <v>2856.8733333333334</v>
      </c>
      <c r="AC2257" s="48" t="str">
        <f>VLOOKUP(ПРОДАЖИ!C:C,'ИЗ ОСНОВЫ НОМЕНКЛАТУР'!D:E,2,0)</f>
        <v>Ручки, крючки, опоры</v>
      </c>
      <c r="AD2257" s="48" t="str">
        <f>VLOOKUP(C:C,'ИЗ ОСНОВЫ НОМЕНКЛАТУР'!D:F,3,0)</f>
        <v>Ручки-скобы</v>
      </c>
      <c r="AE2257" s="48" t="str">
        <f>VLOOKUP(C:C,'ИЗ ОСНОВЫ НОМЕНКЛАТУР'!D:H,5,0)</f>
        <v>C</v>
      </c>
    </row>
    <row r="2258" spans="1:31" ht="9.6" customHeight="1" x14ac:dyDescent="0.2">
      <c r="A2258" s="45" t="s">
        <v>2043</v>
      </c>
      <c r="B2258" s="11"/>
      <c r="C2258" s="11" t="s">
        <v>2256</v>
      </c>
      <c r="D2258" s="44">
        <v>141</v>
      </c>
      <c r="E2258" s="44">
        <v>0</v>
      </c>
      <c r="F2258" s="48">
        <v>207</v>
      </c>
      <c r="G2258" s="48">
        <v>0</v>
      </c>
      <c r="H2258" s="44">
        <v>77</v>
      </c>
      <c r="I2258" s="44">
        <v>65</v>
      </c>
      <c r="J2258" s="44">
        <v>92</v>
      </c>
      <c r="K2258" s="48">
        <v>0</v>
      </c>
      <c r="L2258" s="49">
        <v>25380</v>
      </c>
      <c r="M2258" s="49">
        <v>0</v>
      </c>
      <c r="N2258" s="10">
        <v>37260</v>
      </c>
      <c r="O2258" s="10">
        <v>0</v>
      </c>
      <c r="P2258" s="10">
        <v>14336.96</v>
      </c>
      <c r="Q2258" s="10">
        <v>12103.65</v>
      </c>
      <c r="R2258" s="10">
        <v>17389.84</v>
      </c>
      <c r="S2258" s="10">
        <v>0</v>
      </c>
      <c r="T2258" s="50">
        <f t="shared" si="120"/>
        <v>2115</v>
      </c>
      <c r="U2258" s="50">
        <f t="shared" si="120"/>
        <v>0</v>
      </c>
      <c r="V2258" s="50">
        <f t="shared" si="120"/>
        <v>3105</v>
      </c>
      <c r="W2258" s="50">
        <f t="shared" si="120"/>
        <v>0</v>
      </c>
      <c r="X2258" s="50">
        <f t="shared" si="120"/>
        <v>1194.7466666666667</v>
      </c>
      <c r="Y2258" s="50">
        <f t="shared" si="118"/>
        <v>1008.6374999999999</v>
      </c>
      <c r="Z2258" s="50">
        <f t="shared" si="118"/>
        <v>1449.1533333333334</v>
      </c>
      <c r="AA2258" s="50">
        <f t="shared" si="118"/>
        <v>0</v>
      </c>
      <c r="AB2258" s="50">
        <f t="shared" si="119"/>
        <v>8872.5375000000004</v>
      </c>
      <c r="AC2258" s="48" t="str">
        <f>VLOOKUP(ПРОДАЖИ!C:C,'ИЗ ОСНОВЫ НОМЕНКЛАТУР'!D:E,2,0)</f>
        <v>Ручки, крючки, опоры</v>
      </c>
      <c r="AD2258" s="48" t="str">
        <f>VLOOKUP(C:C,'ИЗ ОСНОВЫ НОМЕНКЛАТУР'!D:F,3,0)</f>
        <v>Ручки-скобы</v>
      </c>
      <c r="AE2258" s="48" t="str">
        <f>VLOOKUP(C:C,'ИЗ ОСНОВЫ НОМЕНКЛАТУР'!D:H,5,0)</f>
        <v>C</v>
      </c>
    </row>
    <row r="2259" spans="1:31" ht="9.6" customHeight="1" x14ac:dyDescent="0.2">
      <c r="A2259" s="45" t="s">
        <v>2043</v>
      </c>
      <c r="B2259" s="11"/>
      <c r="C2259" s="11" t="s">
        <v>2257</v>
      </c>
      <c r="D2259" s="44">
        <v>308</v>
      </c>
      <c r="E2259" s="44">
        <v>150</v>
      </c>
      <c r="F2259" s="48">
        <v>0</v>
      </c>
      <c r="G2259" s="48">
        <v>0</v>
      </c>
      <c r="H2259" s="44">
        <v>0</v>
      </c>
      <c r="I2259" s="44">
        <v>0</v>
      </c>
      <c r="J2259" s="44">
        <v>0</v>
      </c>
      <c r="K2259" s="48">
        <v>0</v>
      </c>
      <c r="L2259" s="49">
        <v>35756.519999999997</v>
      </c>
      <c r="M2259" s="49">
        <v>17413.91</v>
      </c>
      <c r="N2259" s="10">
        <v>0</v>
      </c>
      <c r="O2259" s="10">
        <v>0</v>
      </c>
      <c r="P2259" s="10">
        <v>0</v>
      </c>
      <c r="Q2259" s="10">
        <v>0</v>
      </c>
      <c r="R2259" s="10">
        <v>0</v>
      </c>
      <c r="S2259" s="10">
        <v>0</v>
      </c>
      <c r="T2259" s="50">
        <f t="shared" si="120"/>
        <v>2979.7099999999996</v>
      </c>
      <c r="U2259" s="50">
        <f t="shared" si="120"/>
        <v>1451.1591666666666</v>
      </c>
      <c r="V2259" s="50">
        <f t="shared" si="120"/>
        <v>0</v>
      </c>
      <c r="W2259" s="50">
        <f t="shared" si="120"/>
        <v>0</v>
      </c>
      <c r="X2259" s="50">
        <f t="shared" si="120"/>
        <v>0</v>
      </c>
      <c r="Y2259" s="50">
        <f t="shared" si="118"/>
        <v>0</v>
      </c>
      <c r="Z2259" s="50">
        <f t="shared" si="118"/>
        <v>0</v>
      </c>
      <c r="AA2259" s="50">
        <f t="shared" si="118"/>
        <v>0</v>
      </c>
      <c r="AB2259" s="50">
        <f t="shared" si="119"/>
        <v>4430.8691666666664</v>
      </c>
      <c r="AC2259" s="48" t="str">
        <f>VLOOKUP(ПРОДАЖИ!C:C,'ИЗ ОСНОВЫ НОМЕНКЛАТУР'!D:E,2,0)</f>
        <v>Ручки, крючки, опоры</v>
      </c>
      <c r="AD2259" s="48" t="str">
        <f>VLOOKUP(C:C,'ИЗ ОСНОВЫ НОМЕНКЛАТУР'!D:F,3,0)</f>
        <v>Ручки-скобы</v>
      </c>
      <c r="AE2259" s="48" t="str">
        <f>VLOOKUP(C:C,'ИЗ ОСНОВЫ НОМЕНКЛАТУР'!D:H,5,0)</f>
        <v>C</v>
      </c>
    </row>
    <row r="2260" spans="1:31" ht="9.6" customHeight="1" x14ac:dyDescent="0.2">
      <c r="A2260" s="45" t="s">
        <v>2043</v>
      </c>
      <c r="B2260" s="11"/>
      <c r="C2260" s="11" t="s">
        <v>2258</v>
      </c>
      <c r="D2260" s="44">
        <v>0</v>
      </c>
      <c r="E2260" s="44">
        <v>0</v>
      </c>
      <c r="F2260" s="48">
        <v>276</v>
      </c>
      <c r="G2260" s="48">
        <v>0</v>
      </c>
      <c r="H2260" s="44">
        <v>163</v>
      </c>
      <c r="I2260" s="44">
        <v>0</v>
      </c>
      <c r="J2260" s="44">
        <v>0</v>
      </c>
      <c r="K2260" s="48">
        <v>0</v>
      </c>
      <c r="L2260" s="49">
        <v>0</v>
      </c>
      <c r="M2260" s="49">
        <v>0</v>
      </c>
      <c r="N2260" s="10">
        <v>69000</v>
      </c>
      <c r="O2260" s="10">
        <v>0</v>
      </c>
      <c r="P2260" s="10">
        <v>41362.19</v>
      </c>
      <c r="Q2260" s="10">
        <v>0</v>
      </c>
      <c r="R2260" s="10">
        <v>0</v>
      </c>
      <c r="S2260" s="10">
        <v>0</v>
      </c>
      <c r="T2260" s="50">
        <f t="shared" si="120"/>
        <v>0</v>
      </c>
      <c r="U2260" s="50">
        <f t="shared" si="120"/>
        <v>0</v>
      </c>
      <c r="V2260" s="50">
        <f t="shared" si="120"/>
        <v>5750</v>
      </c>
      <c r="W2260" s="50">
        <f t="shared" si="120"/>
        <v>0</v>
      </c>
      <c r="X2260" s="50">
        <f t="shared" si="120"/>
        <v>3446.8491666666669</v>
      </c>
      <c r="Y2260" s="50">
        <f t="shared" si="118"/>
        <v>0</v>
      </c>
      <c r="Z2260" s="50">
        <f t="shared" si="118"/>
        <v>0</v>
      </c>
      <c r="AA2260" s="50">
        <f t="shared" si="118"/>
        <v>0</v>
      </c>
      <c r="AB2260" s="50">
        <f t="shared" si="119"/>
        <v>9196.8491666666669</v>
      </c>
      <c r="AC2260" s="48" t="str">
        <f>VLOOKUP(ПРОДАЖИ!C:C,'ИЗ ОСНОВЫ НОМЕНКЛАТУР'!D:E,2,0)</f>
        <v>Ручки, крючки, опоры</v>
      </c>
      <c r="AD2260" s="48" t="str">
        <f>VLOOKUP(C:C,'ИЗ ОСНОВЫ НОМЕНКЛАТУР'!D:F,3,0)</f>
        <v>Ручки-скобы</v>
      </c>
      <c r="AE2260" s="48" t="str">
        <f>VLOOKUP(C:C,'ИЗ ОСНОВЫ НОМЕНКЛАТУР'!D:H,5,0)</f>
        <v>C</v>
      </c>
    </row>
    <row r="2261" spans="1:31" ht="9.6" customHeight="1" x14ac:dyDescent="0.2">
      <c r="A2261" s="45" t="s">
        <v>2043</v>
      </c>
      <c r="B2261" s="11"/>
      <c r="C2261" s="11" t="s">
        <v>2259</v>
      </c>
      <c r="D2261" s="44">
        <v>153</v>
      </c>
      <c r="E2261" s="44">
        <v>0</v>
      </c>
      <c r="F2261" s="48">
        <v>105</v>
      </c>
      <c r="G2261" s="48">
        <v>0</v>
      </c>
      <c r="H2261" s="44">
        <v>36</v>
      </c>
      <c r="I2261" s="44">
        <v>0</v>
      </c>
      <c r="J2261" s="44">
        <v>0</v>
      </c>
      <c r="K2261" s="48">
        <v>0</v>
      </c>
      <c r="L2261" s="49">
        <v>38477.629999999997</v>
      </c>
      <c r="M2261" s="49">
        <v>0</v>
      </c>
      <c r="N2261" s="10">
        <v>26355</v>
      </c>
      <c r="O2261" s="10">
        <v>0</v>
      </c>
      <c r="P2261" s="10">
        <v>9488.8799999999992</v>
      </c>
      <c r="Q2261" s="10">
        <v>0</v>
      </c>
      <c r="R2261" s="10">
        <v>0</v>
      </c>
      <c r="S2261" s="10">
        <v>0</v>
      </c>
      <c r="T2261" s="50">
        <f t="shared" si="120"/>
        <v>3206.4691666666663</v>
      </c>
      <c r="U2261" s="50">
        <f t="shared" si="120"/>
        <v>0</v>
      </c>
      <c r="V2261" s="50">
        <f t="shared" si="120"/>
        <v>2196.25</v>
      </c>
      <c r="W2261" s="50">
        <f t="shared" si="120"/>
        <v>0</v>
      </c>
      <c r="X2261" s="50">
        <f t="shared" si="120"/>
        <v>790.7399999999999</v>
      </c>
      <c r="Y2261" s="50">
        <f t="shared" si="118"/>
        <v>0</v>
      </c>
      <c r="Z2261" s="50">
        <f t="shared" si="118"/>
        <v>0</v>
      </c>
      <c r="AA2261" s="50">
        <f t="shared" si="118"/>
        <v>0</v>
      </c>
      <c r="AB2261" s="50">
        <f t="shared" si="119"/>
        <v>6193.4591666666656</v>
      </c>
      <c r="AC2261" s="48" t="str">
        <f>VLOOKUP(ПРОДАЖИ!C:C,'ИЗ ОСНОВЫ НОМЕНКЛАТУР'!D:E,2,0)</f>
        <v>Ручки, крючки, опоры</v>
      </c>
      <c r="AD2261" s="48" t="str">
        <f>VLOOKUP(C:C,'ИЗ ОСНОВЫ НОМЕНКЛАТУР'!D:F,3,0)</f>
        <v>Ручки-скобы</v>
      </c>
      <c r="AE2261" s="48" t="str">
        <f>VLOOKUP(C:C,'ИЗ ОСНОВЫ НОМЕНКЛАТУР'!D:H,5,0)</f>
        <v>C</v>
      </c>
    </row>
    <row r="2262" spans="1:31" ht="9.6" customHeight="1" x14ac:dyDescent="0.2">
      <c r="A2262" s="45" t="s">
        <v>2043</v>
      </c>
      <c r="B2262" s="11"/>
      <c r="C2262" s="11" t="s">
        <v>2260</v>
      </c>
      <c r="D2262" s="44">
        <v>240</v>
      </c>
      <c r="E2262" s="44">
        <v>0</v>
      </c>
      <c r="F2262" s="48">
        <v>318</v>
      </c>
      <c r="G2262" s="48">
        <v>0</v>
      </c>
      <c r="H2262" s="44">
        <v>287</v>
      </c>
      <c r="I2262" s="44">
        <v>0</v>
      </c>
      <c r="J2262" s="44">
        <v>115</v>
      </c>
      <c r="K2262" s="48">
        <v>0</v>
      </c>
      <c r="L2262" s="49">
        <v>19173.63</v>
      </c>
      <c r="M2262" s="49">
        <v>0</v>
      </c>
      <c r="N2262" s="10">
        <v>26457.95</v>
      </c>
      <c r="O2262" s="10">
        <v>0</v>
      </c>
      <c r="P2262" s="10">
        <v>23699.200000000001</v>
      </c>
      <c r="Q2262" s="10">
        <v>0</v>
      </c>
      <c r="R2262" s="10">
        <v>8453.65</v>
      </c>
      <c r="S2262" s="10">
        <v>0</v>
      </c>
      <c r="T2262" s="50">
        <f t="shared" si="120"/>
        <v>1597.8025</v>
      </c>
      <c r="U2262" s="50">
        <f t="shared" si="120"/>
        <v>0</v>
      </c>
      <c r="V2262" s="50">
        <f t="shared" si="120"/>
        <v>2204.8291666666669</v>
      </c>
      <c r="W2262" s="50">
        <f t="shared" si="120"/>
        <v>0</v>
      </c>
      <c r="X2262" s="50">
        <f t="shared" si="120"/>
        <v>1974.9333333333334</v>
      </c>
      <c r="Y2262" s="50">
        <f t="shared" si="118"/>
        <v>0</v>
      </c>
      <c r="Z2262" s="50">
        <f t="shared" si="118"/>
        <v>704.4708333333333</v>
      </c>
      <c r="AA2262" s="50">
        <f t="shared" si="118"/>
        <v>0</v>
      </c>
      <c r="AB2262" s="50">
        <f t="shared" si="119"/>
        <v>6482.0358333333334</v>
      </c>
      <c r="AC2262" s="48" t="str">
        <f>VLOOKUP(ПРОДАЖИ!C:C,'ИЗ ОСНОВЫ НОМЕНКЛАТУР'!D:E,2,0)</f>
        <v>Ручки, крючки, опоры</v>
      </c>
      <c r="AD2262" s="48" t="str">
        <f>VLOOKUP(C:C,'ИЗ ОСНОВЫ НОМЕНКЛАТУР'!D:F,3,0)</f>
        <v>Ручки-скобы</v>
      </c>
      <c r="AE2262" s="48" t="str">
        <f>VLOOKUP(C:C,'ИЗ ОСНОВЫ НОМЕНКЛАТУР'!D:H,5,0)</f>
        <v>C</v>
      </c>
    </row>
    <row r="2263" spans="1:31" ht="9.6" customHeight="1" x14ac:dyDescent="0.2">
      <c r="A2263" s="45" t="s">
        <v>2043</v>
      </c>
      <c r="B2263" s="11"/>
      <c r="C2263" s="11" t="s">
        <v>2261</v>
      </c>
      <c r="D2263" s="44">
        <v>191</v>
      </c>
      <c r="E2263" s="44">
        <v>0</v>
      </c>
      <c r="F2263" s="48">
        <v>150</v>
      </c>
      <c r="G2263" s="48">
        <v>0</v>
      </c>
      <c r="H2263" s="44">
        <v>21</v>
      </c>
      <c r="I2263" s="44">
        <v>0</v>
      </c>
      <c r="J2263" s="44">
        <v>62</v>
      </c>
      <c r="K2263" s="48">
        <v>70</v>
      </c>
      <c r="L2263" s="49">
        <v>38200.019999999997</v>
      </c>
      <c r="M2263" s="49">
        <v>0</v>
      </c>
      <c r="N2263" s="10">
        <v>30000</v>
      </c>
      <c r="O2263" s="10">
        <v>0</v>
      </c>
      <c r="P2263" s="10">
        <v>4326</v>
      </c>
      <c r="Q2263" s="10">
        <v>0</v>
      </c>
      <c r="R2263" s="10">
        <v>13021.24</v>
      </c>
      <c r="S2263" s="10">
        <v>14701.4</v>
      </c>
      <c r="T2263" s="50">
        <f t="shared" si="120"/>
        <v>3183.3349999999996</v>
      </c>
      <c r="U2263" s="50">
        <f t="shared" si="120"/>
        <v>0</v>
      </c>
      <c r="V2263" s="50">
        <f t="shared" si="120"/>
        <v>2500</v>
      </c>
      <c r="W2263" s="50">
        <f t="shared" si="120"/>
        <v>0</v>
      </c>
      <c r="X2263" s="50">
        <f t="shared" si="120"/>
        <v>360.5</v>
      </c>
      <c r="Y2263" s="50">
        <f t="shared" si="118"/>
        <v>0</v>
      </c>
      <c r="Z2263" s="50">
        <f t="shared" si="118"/>
        <v>1085.1033333333332</v>
      </c>
      <c r="AA2263" s="50">
        <f t="shared" si="118"/>
        <v>1225.1166666666666</v>
      </c>
      <c r="AB2263" s="50">
        <f t="shared" si="119"/>
        <v>8354.0549999999985</v>
      </c>
      <c r="AC2263" s="48" t="str">
        <f>VLOOKUP(ПРОДАЖИ!C:C,'ИЗ ОСНОВЫ НОМЕНКЛАТУР'!D:E,2,0)</f>
        <v>Ручки, крючки, опоры</v>
      </c>
      <c r="AD2263" s="48" t="str">
        <f>VLOOKUP(C:C,'ИЗ ОСНОВЫ НОМЕНКЛАТУР'!D:F,3,0)</f>
        <v>Ручки-скобы</v>
      </c>
      <c r="AE2263" s="48" t="str">
        <f>VLOOKUP(C:C,'ИЗ ОСНОВЫ НОМЕНКЛАТУР'!D:H,5,0)</f>
        <v>C</v>
      </c>
    </row>
    <row r="2264" spans="1:31" ht="9.6" customHeight="1" x14ac:dyDescent="0.2">
      <c r="A2264" s="45" t="s">
        <v>2043</v>
      </c>
      <c r="B2264" s="11"/>
      <c r="C2264" s="11" t="s">
        <v>2262</v>
      </c>
      <c r="D2264" s="44">
        <v>162</v>
      </c>
      <c r="E2264" s="44">
        <v>0</v>
      </c>
      <c r="F2264" s="48">
        <v>99</v>
      </c>
      <c r="G2264" s="48">
        <v>0</v>
      </c>
      <c r="H2264" s="44">
        <v>0</v>
      </c>
      <c r="I2264" s="44">
        <v>0</v>
      </c>
      <c r="J2264" s="44">
        <v>0</v>
      </c>
      <c r="K2264" s="48">
        <v>0</v>
      </c>
      <c r="L2264" s="49">
        <v>30879.439999999999</v>
      </c>
      <c r="M2264" s="49">
        <v>0</v>
      </c>
      <c r="N2264" s="10">
        <v>24689.93</v>
      </c>
      <c r="O2264" s="10">
        <v>0</v>
      </c>
      <c r="P2264" s="10">
        <v>0</v>
      </c>
      <c r="Q2264" s="10">
        <v>0</v>
      </c>
      <c r="R2264" s="10">
        <v>0</v>
      </c>
      <c r="S2264" s="10">
        <v>0</v>
      </c>
      <c r="T2264" s="50">
        <f t="shared" si="120"/>
        <v>2573.2866666666664</v>
      </c>
      <c r="U2264" s="50">
        <f t="shared" si="120"/>
        <v>0</v>
      </c>
      <c r="V2264" s="50">
        <f t="shared" si="120"/>
        <v>2057.4941666666668</v>
      </c>
      <c r="W2264" s="50">
        <f t="shared" si="120"/>
        <v>0</v>
      </c>
      <c r="X2264" s="50">
        <f t="shared" si="120"/>
        <v>0</v>
      </c>
      <c r="Y2264" s="50">
        <f t="shared" si="118"/>
        <v>0</v>
      </c>
      <c r="Z2264" s="50">
        <f t="shared" si="118"/>
        <v>0</v>
      </c>
      <c r="AA2264" s="50">
        <f t="shared" si="118"/>
        <v>0</v>
      </c>
      <c r="AB2264" s="50">
        <f t="shared" si="119"/>
        <v>4630.7808333333332</v>
      </c>
      <c r="AC2264" s="48" t="str">
        <f>VLOOKUP(ПРОДАЖИ!C:C,'ИЗ ОСНОВЫ НОМЕНКЛАТУР'!D:E,2,0)</f>
        <v>Ручки, крючки, опоры</v>
      </c>
      <c r="AD2264" s="48" t="str">
        <f>VLOOKUP(C:C,'ИЗ ОСНОВЫ НОМЕНКЛАТУР'!D:F,3,0)</f>
        <v>Ручки-скобы</v>
      </c>
      <c r="AE2264" s="48" t="str">
        <f>VLOOKUP(C:C,'ИЗ ОСНОВЫ НОМЕНКЛАТУР'!D:H,5,0)</f>
        <v>C</v>
      </c>
    </row>
    <row r="2265" spans="1:31" ht="9.6" customHeight="1" x14ac:dyDescent="0.2">
      <c r="A2265" s="45" t="s">
        <v>2043</v>
      </c>
      <c r="B2265" s="11"/>
      <c r="C2265" s="11" t="s">
        <v>2263</v>
      </c>
      <c r="D2265" s="44">
        <v>186</v>
      </c>
      <c r="E2265" s="44">
        <v>0</v>
      </c>
      <c r="F2265" s="48">
        <v>35</v>
      </c>
      <c r="G2265" s="48">
        <v>0</v>
      </c>
      <c r="H2265" s="44">
        <v>1</v>
      </c>
      <c r="I2265" s="44">
        <v>0</v>
      </c>
      <c r="J2265" s="44">
        <v>0</v>
      </c>
      <c r="K2265" s="48">
        <v>0</v>
      </c>
      <c r="L2265" s="49">
        <v>37200</v>
      </c>
      <c r="M2265" s="49">
        <v>0</v>
      </c>
      <c r="N2265" s="10">
        <v>8195.81</v>
      </c>
      <c r="O2265" s="10">
        <v>0</v>
      </c>
      <c r="P2265" s="10">
        <v>246.62</v>
      </c>
      <c r="Q2265" s="10">
        <v>0</v>
      </c>
      <c r="R2265" s="10">
        <v>0</v>
      </c>
      <c r="S2265" s="10">
        <v>0</v>
      </c>
      <c r="T2265" s="50">
        <f t="shared" si="120"/>
        <v>3100</v>
      </c>
      <c r="U2265" s="50">
        <f t="shared" si="120"/>
        <v>0</v>
      </c>
      <c r="V2265" s="50">
        <f t="shared" si="120"/>
        <v>682.98416666666662</v>
      </c>
      <c r="W2265" s="50">
        <f t="shared" si="120"/>
        <v>0</v>
      </c>
      <c r="X2265" s="50">
        <f t="shared" si="120"/>
        <v>20.551666666666666</v>
      </c>
      <c r="Y2265" s="50">
        <f t="shared" si="118"/>
        <v>0</v>
      </c>
      <c r="Z2265" s="50">
        <f t="shared" si="118"/>
        <v>0</v>
      </c>
      <c r="AA2265" s="50">
        <f t="shared" si="118"/>
        <v>0</v>
      </c>
      <c r="AB2265" s="50">
        <f t="shared" si="119"/>
        <v>3803.5358333333334</v>
      </c>
      <c r="AC2265" s="48" t="str">
        <f>VLOOKUP(ПРОДАЖИ!C:C,'ИЗ ОСНОВЫ НОМЕНКЛАТУР'!D:E,2,0)</f>
        <v>Ручки, крючки, опоры</v>
      </c>
      <c r="AD2265" s="48" t="str">
        <f>VLOOKUP(C:C,'ИЗ ОСНОВЫ НОМЕНКЛАТУР'!D:F,3,0)</f>
        <v>Ручки-скобы</v>
      </c>
      <c r="AE2265" s="48" t="str">
        <f>VLOOKUP(C:C,'ИЗ ОСНОВЫ НОМЕНКЛАТУР'!D:H,5,0)</f>
        <v>C</v>
      </c>
    </row>
    <row r="2266" spans="1:31" ht="9.6" customHeight="1" x14ac:dyDescent="0.2">
      <c r="A2266" s="45" t="s">
        <v>2043</v>
      </c>
      <c r="B2266" s="11"/>
      <c r="C2266" s="11" t="s">
        <v>2264</v>
      </c>
      <c r="D2266" s="44">
        <v>200</v>
      </c>
      <c r="E2266" s="44">
        <v>0</v>
      </c>
      <c r="F2266" s="48">
        <v>184</v>
      </c>
      <c r="G2266" s="48">
        <v>0</v>
      </c>
      <c r="H2266" s="44">
        <v>0</v>
      </c>
      <c r="I2266" s="44">
        <v>0</v>
      </c>
      <c r="J2266" s="44">
        <v>0</v>
      </c>
      <c r="K2266" s="48">
        <v>0</v>
      </c>
      <c r="L2266" s="49">
        <v>50000</v>
      </c>
      <c r="M2266" s="49">
        <v>0</v>
      </c>
      <c r="N2266" s="10">
        <v>46000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50">
        <f t="shared" si="120"/>
        <v>4166.666666666667</v>
      </c>
      <c r="U2266" s="50">
        <f t="shared" si="120"/>
        <v>0</v>
      </c>
      <c r="V2266" s="50">
        <f t="shared" si="120"/>
        <v>3833.3333333333335</v>
      </c>
      <c r="W2266" s="50">
        <f t="shared" si="120"/>
        <v>0</v>
      </c>
      <c r="X2266" s="50">
        <f t="shared" si="120"/>
        <v>0</v>
      </c>
      <c r="Y2266" s="50">
        <f t="shared" si="118"/>
        <v>0</v>
      </c>
      <c r="Z2266" s="50">
        <f t="shared" si="118"/>
        <v>0</v>
      </c>
      <c r="AA2266" s="50">
        <f t="shared" si="118"/>
        <v>0</v>
      </c>
      <c r="AB2266" s="50">
        <f t="shared" si="119"/>
        <v>8000</v>
      </c>
      <c r="AC2266" s="48" t="str">
        <f>VLOOKUP(ПРОДАЖИ!C:C,'ИЗ ОСНОВЫ НОМЕНКЛАТУР'!D:E,2,0)</f>
        <v>Ручки, крючки, опоры</v>
      </c>
      <c r="AD2266" s="48" t="str">
        <f>VLOOKUP(C:C,'ИЗ ОСНОВЫ НОМЕНКЛАТУР'!D:F,3,0)</f>
        <v>Ручки-скобы</v>
      </c>
      <c r="AE2266" s="48" t="str">
        <f>VLOOKUP(C:C,'ИЗ ОСНОВЫ НОМЕНКЛАТУР'!D:H,5,0)</f>
        <v>C</v>
      </c>
    </row>
    <row r="2267" spans="1:31" ht="9.6" customHeight="1" x14ac:dyDescent="0.2">
      <c r="A2267" s="45" t="s">
        <v>2043</v>
      </c>
      <c r="B2267" s="11"/>
      <c r="C2267" s="11" t="s">
        <v>2265</v>
      </c>
      <c r="D2267" s="44">
        <v>113</v>
      </c>
      <c r="E2267" s="44">
        <v>0</v>
      </c>
      <c r="F2267" s="48">
        <v>80</v>
      </c>
      <c r="G2267" s="48">
        <v>0</v>
      </c>
      <c r="H2267" s="44">
        <v>62</v>
      </c>
      <c r="I2267" s="44">
        <v>0</v>
      </c>
      <c r="J2267" s="44">
        <v>161</v>
      </c>
      <c r="K2267" s="48">
        <v>0</v>
      </c>
      <c r="L2267" s="49">
        <v>20340</v>
      </c>
      <c r="M2267" s="49">
        <v>0</v>
      </c>
      <c r="N2267" s="10">
        <v>14352.14</v>
      </c>
      <c r="O2267" s="10">
        <v>0</v>
      </c>
      <c r="P2267" s="10">
        <v>11090.71</v>
      </c>
      <c r="Q2267" s="10">
        <v>0</v>
      </c>
      <c r="R2267" s="10">
        <v>30432.22</v>
      </c>
      <c r="S2267" s="10">
        <v>0</v>
      </c>
      <c r="T2267" s="50">
        <f t="shared" si="120"/>
        <v>1695</v>
      </c>
      <c r="U2267" s="50">
        <f t="shared" si="120"/>
        <v>0</v>
      </c>
      <c r="V2267" s="50">
        <f t="shared" si="120"/>
        <v>1196.0116666666665</v>
      </c>
      <c r="W2267" s="50">
        <f t="shared" si="120"/>
        <v>0</v>
      </c>
      <c r="X2267" s="50">
        <f t="shared" si="120"/>
        <v>924.2258333333333</v>
      </c>
      <c r="Y2267" s="50">
        <f t="shared" si="118"/>
        <v>0</v>
      </c>
      <c r="Z2267" s="50">
        <f t="shared" si="118"/>
        <v>2536.0183333333334</v>
      </c>
      <c r="AA2267" s="50">
        <f t="shared" si="118"/>
        <v>0</v>
      </c>
      <c r="AB2267" s="50">
        <f t="shared" si="119"/>
        <v>6351.2558333333327</v>
      </c>
      <c r="AC2267" s="48" t="str">
        <f>VLOOKUP(ПРОДАЖИ!C:C,'ИЗ ОСНОВЫ НОМЕНКЛАТУР'!D:E,2,0)</f>
        <v>Ручки, крючки, опоры</v>
      </c>
      <c r="AD2267" s="48" t="str">
        <f>VLOOKUP(C:C,'ИЗ ОСНОВЫ НОМЕНКЛАТУР'!D:F,3,0)</f>
        <v>Ручки-скобы</v>
      </c>
      <c r="AE2267" s="48" t="str">
        <f>VLOOKUP(C:C,'ИЗ ОСНОВЫ НОМЕНКЛАТУР'!D:H,5,0)</f>
        <v>C</v>
      </c>
    </row>
    <row r="2268" spans="1:31" ht="9.6" customHeight="1" x14ac:dyDescent="0.2">
      <c r="A2268" s="45" t="s">
        <v>2043</v>
      </c>
      <c r="B2268" s="11"/>
      <c r="C2268" s="11" t="s">
        <v>2266</v>
      </c>
      <c r="D2268" s="44">
        <v>88</v>
      </c>
      <c r="E2268" s="44">
        <v>0</v>
      </c>
      <c r="F2268" s="48">
        <v>131</v>
      </c>
      <c r="G2268" s="48">
        <v>0</v>
      </c>
      <c r="H2268" s="44">
        <v>0</v>
      </c>
      <c r="I2268" s="44">
        <v>0</v>
      </c>
      <c r="J2268" s="44">
        <v>0</v>
      </c>
      <c r="K2268" s="48">
        <v>0</v>
      </c>
      <c r="L2268" s="49">
        <v>24552.09</v>
      </c>
      <c r="M2268" s="49">
        <v>0</v>
      </c>
      <c r="N2268" s="10">
        <v>34859.89</v>
      </c>
      <c r="O2268" s="10">
        <v>0</v>
      </c>
      <c r="P2268" s="10">
        <v>0</v>
      </c>
      <c r="Q2268" s="10">
        <v>0</v>
      </c>
      <c r="R2268" s="10">
        <v>0</v>
      </c>
      <c r="S2268" s="10">
        <v>0</v>
      </c>
      <c r="T2268" s="50">
        <f t="shared" si="120"/>
        <v>2046.0074999999999</v>
      </c>
      <c r="U2268" s="50">
        <f t="shared" si="120"/>
        <v>0</v>
      </c>
      <c r="V2268" s="50">
        <f t="shared" si="120"/>
        <v>2904.9908333333333</v>
      </c>
      <c r="W2268" s="50">
        <f t="shared" si="120"/>
        <v>0</v>
      </c>
      <c r="X2268" s="50">
        <f t="shared" si="120"/>
        <v>0</v>
      </c>
      <c r="Y2268" s="50">
        <f t="shared" si="118"/>
        <v>0</v>
      </c>
      <c r="Z2268" s="50">
        <f t="shared" si="118"/>
        <v>0</v>
      </c>
      <c r="AA2268" s="50">
        <f t="shared" si="118"/>
        <v>0</v>
      </c>
      <c r="AB2268" s="50">
        <f t="shared" si="119"/>
        <v>4950.998333333333</v>
      </c>
      <c r="AC2268" s="48" t="str">
        <f>VLOOKUP(ПРОДАЖИ!C:C,'ИЗ ОСНОВЫ НОМЕНКЛАТУР'!D:E,2,0)</f>
        <v>Ручки, крючки, опоры</v>
      </c>
      <c r="AD2268" s="48" t="str">
        <f>VLOOKUP(C:C,'ИЗ ОСНОВЫ НОМЕНКЛАТУР'!D:F,3,0)</f>
        <v>Ручки-скобы</v>
      </c>
      <c r="AE2268" s="48" t="str">
        <f>VLOOKUP(C:C,'ИЗ ОСНОВЫ НОМЕНКЛАТУР'!D:H,5,0)</f>
        <v>C</v>
      </c>
    </row>
    <row r="2269" spans="1:31" ht="9.6" customHeight="1" x14ac:dyDescent="0.2">
      <c r="A2269" s="45" t="s">
        <v>2043</v>
      </c>
      <c r="B2269" s="11"/>
      <c r="C2269" s="11" t="s">
        <v>2267</v>
      </c>
      <c r="D2269" s="44">
        <v>52</v>
      </c>
      <c r="E2269" s="44">
        <v>0</v>
      </c>
      <c r="F2269" s="48">
        <v>0</v>
      </c>
      <c r="G2269" s="48">
        <v>0</v>
      </c>
      <c r="H2269" s="44">
        <v>0</v>
      </c>
      <c r="I2269" s="44">
        <v>0</v>
      </c>
      <c r="J2269" s="44">
        <v>0</v>
      </c>
      <c r="K2269" s="48">
        <v>0</v>
      </c>
      <c r="L2269" s="49">
        <v>64159.82</v>
      </c>
      <c r="M2269" s="49">
        <v>0</v>
      </c>
      <c r="N2269" s="10">
        <v>0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50">
        <f t="shared" si="120"/>
        <v>5346.6516666666666</v>
      </c>
      <c r="U2269" s="50">
        <f t="shared" si="120"/>
        <v>0</v>
      </c>
      <c r="V2269" s="50">
        <f t="shared" si="120"/>
        <v>0</v>
      </c>
      <c r="W2269" s="50">
        <f t="shared" si="120"/>
        <v>0</v>
      </c>
      <c r="X2269" s="50">
        <f t="shared" si="120"/>
        <v>0</v>
      </c>
      <c r="Y2269" s="50">
        <f t="shared" si="118"/>
        <v>0</v>
      </c>
      <c r="Z2269" s="50">
        <f t="shared" si="118"/>
        <v>0</v>
      </c>
      <c r="AA2269" s="50">
        <f t="shared" si="118"/>
        <v>0</v>
      </c>
      <c r="AB2269" s="50">
        <f t="shared" si="119"/>
        <v>5346.6516666666666</v>
      </c>
      <c r="AC2269" s="48" t="str">
        <f>VLOOKUP(ПРОДАЖИ!C:C,'ИЗ ОСНОВЫ НОМЕНКЛАТУР'!D:E,2,0)</f>
        <v>Ручки, крючки, опоры</v>
      </c>
      <c r="AD2269" s="48" t="str">
        <f>VLOOKUP(C:C,'ИЗ ОСНОВЫ НОМЕНКЛАТУР'!D:F,3,0)</f>
        <v>Ручки-скобы</v>
      </c>
      <c r="AE2269" s="48" t="str">
        <f>VLOOKUP(C:C,'ИЗ ОСНОВЫ НОМЕНКЛАТУР'!D:H,5,0)</f>
        <v>C</v>
      </c>
    </row>
    <row r="2270" spans="1:31" ht="9.6" customHeight="1" x14ac:dyDescent="0.2">
      <c r="A2270" s="45" t="s">
        <v>2043</v>
      </c>
      <c r="B2270" s="11"/>
      <c r="C2270" s="11" t="s">
        <v>2268</v>
      </c>
      <c r="D2270" s="44">
        <v>282</v>
      </c>
      <c r="E2270" s="44">
        <v>0</v>
      </c>
      <c r="F2270" s="48">
        <v>255</v>
      </c>
      <c r="G2270" s="48">
        <v>0</v>
      </c>
      <c r="H2270" s="44">
        <v>14</v>
      </c>
      <c r="I2270" s="44">
        <v>0</v>
      </c>
      <c r="J2270" s="44">
        <v>18</v>
      </c>
      <c r="K2270" s="48">
        <v>0</v>
      </c>
      <c r="L2270" s="49">
        <v>56400</v>
      </c>
      <c r="M2270" s="49">
        <v>0</v>
      </c>
      <c r="N2270" s="10">
        <v>51000</v>
      </c>
      <c r="O2270" s="10">
        <v>0</v>
      </c>
      <c r="P2270" s="10">
        <v>2884</v>
      </c>
      <c r="Q2270" s="10">
        <v>0</v>
      </c>
      <c r="R2270" s="10">
        <v>3780.36</v>
      </c>
      <c r="S2270" s="10">
        <v>0</v>
      </c>
      <c r="T2270" s="50">
        <f t="shared" si="120"/>
        <v>4700</v>
      </c>
      <c r="U2270" s="50">
        <f t="shared" si="120"/>
        <v>0</v>
      </c>
      <c r="V2270" s="50">
        <f t="shared" si="120"/>
        <v>4250</v>
      </c>
      <c r="W2270" s="50">
        <f t="shared" si="120"/>
        <v>0</v>
      </c>
      <c r="X2270" s="50">
        <f t="shared" si="120"/>
        <v>240.33333333333334</v>
      </c>
      <c r="Y2270" s="50">
        <f t="shared" si="118"/>
        <v>0</v>
      </c>
      <c r="Z2270" s="50">
        <f t="shared" si="118"/>
        <v>315.03000000000003</v>
      </c>
      <c r="AA2270" s="50">
        <f t="shared" si="118"/>
        <v>0</v>
      </c>
      <c r="AB2270" s="50">
        <f t="shared" si="119"/>
        <v>9505.3633333333346</v>
      </c>
      <c r="AC2270" s="48" t="str">
        <f>VLOOKUP(ПРОДАЖИ!C:C,'ИЗ ОСНОВЫ НОМЕНКЛАТУР'!D:E,2,0)</f>
        <v>Ручки, крючки, опоры</v>
      </c>
      <c r="AD2270" s="48" t="str">
        <f>VLOOKUP(C:C,'ИЗ ОСНОВЫ НОМЕНКЛАТУР'!D:F,3,0)</f>
        <v>Ручки-скобы</v>
      </c>
      <c r="AE2270" s="48" t="str">
        <f>VLOOKUP(C:C,'ИЗ ОСНОВЫ НОМЕНКЛАТУР'!D:H,5,0)</f>
        <v>C</v>
      </c>
    </row>
    <row r="2271" spans="1:31" ht="9.6" customHeight="1" x14ac:dyDescent="0.2">
      <c r="A2271" s="45" t="s">
        <v>2043</v>
      </c>
      <c r="B2271" s="11"/>
      <c r="C2271" s="11" t="s">
        <v>2269</v>
      </c>
      <c r="D2271" s="44">
        <v>87</v>
      </c>
      <c r="E2271" s="44">
        <v>0</v>
      </c>
      <c r="F2271" s="48">
        <v>19</v>
      </c>
      <c r="G2271" s="48">
        <v>0</v>
      </c>
      <c r="H2271" s="44">
        <v>0</v>
      </c>
      <c r="I2271" s="44">
        <v>0</v>
      </c>
      <c r="J2271" s="44">
        <v>0</v>
      </c>
      <c r="K2271" s="48">
        <v>0</v>
      </c>
      <c r="L2271" s="49">
        <v>94564.96</v>
      </c>
      <c r="M2271" s="49">
        <v>0</v>
      </c>
      <c r="N2271" s="10">
        <v>20658.490000000002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50">
        <f t="shared" si="120"/>
        <v>7880.4133333333339</v>
      </c>
      <c r="U2271" s="50">
        <f t="shared" si="120"/>
        <v>0</v>
      </c>
      <c r="V2271" s="50">
        <f t="shared" si="120"/>
        <v>1721.5408333333335</v>
      </c>
      <c r="W2271" s="50">
        <f t="shared" si="120"/>
        <v>0</v>
      </c>
      <c r="X2271" s="50">
        <f t="shared" si="120"/>
        <v>0</v>
      </c>
      <c r="Y2271" s="50">
        <f t="shared" si="118"/>
        <v>0</v>
      </c>
      <c r="Z2271" s="50">
        <f t="shared" si="118"/>
        <v>0</v>
      </c>
      <c r="AA2271" s="50">
        <f t="shared" si="118"/>
        <v>0</v>
      </c>
      <c r="AB2271" s="50">
        <f t="shared" si="119"/>
        <v>9601.9541666666664</v>
      </c>
      <c r="AC2271" s="48" t="str">
        <f>VLOOKUP(ПРОДАЖИ!C:C,'ИЗ ОСНОВЫ НОМЕНКЛАТУР'!D:E,2,0)</f>
        <v>Ручки, крючки, опоры</v>
      </c>
      <c r="AD2271" s="48" t="str">
        <f>VLOOKUP(C:C,'ИЗ ОСНОВЫ НОМЕНКЛАТУР'!D:F,3,0)</f>
        <v>Ручки-скобы</v>
      </c>
      <c r="AE2271" s="48" t="str">
        <f>VLOOKUP(C:C,'ИЗ ОСНОВЫ НОМЕНКЛАТУР'!D:H,5,0)</f>
        <v>C</v>
      </c>
    </row>
    <row r="2272" spans="1:31" ht="9.6" customHeight="1" x14ac:dyDescent="0.2">
      <c r="A2272" s="45" t="s">
        <v>2043</v>
      </c>
      <c r="B2272" s="11"/>
      <c r="C2272" s="11" t="s">
        <v>2270</v>
      </c>
      <c r="D2272" s="44">
        <v>77</v>
      </c>
      <c r="E2272" s="44">
        <v>0</v>
      </c>
      <c r="F2272" s="48">
        <v>102</v>
      </c>
      <c r="G2272" s="48">
        <v>0</v>
      </c>
      <c r="H2272" s="44">
        <v>124</v>
      </c>
      <c r="I2272" s="44">
        <v>0</v>
      </c>
      <c r="J2272" s="44">
        <v>0</v>
      </c>
      <c r="K2272" s="48">
        <v>0</v>
      </c>
      <c r="L2272" s="49">
        <v>13860</v>
      </c>
      <c r="M2272" s="49">
        <v>0</v>
      </c>
      <c r="N2272" s="10">
        <v>18360</v>
      </c>
      <c r="O2272" s="10">
        <v>0</v>
      </c>
      <c r="P2272" s="10">
        <v>22921.85</v>
      </c>
      <c r="Q2272" s="10">
        <v>0</v>
      </c>
      <c r="R2272" s="10">
        <v>0</v>
      </c>
      <c r="S2272" s="10">
        <v>0</v>
      </c>
      <c r="T2272" s="50">
        <f t="shared" si="120"/>
        <v>1155</v>
      </c>
      <c r="U2272" s="50">
        <f t="shared" si="120"/>
        <v>0</v>
      </c>
      <c r="V2272" s="50">
        <f t="shared" si="120"/>
        <v>1530</v>
      </c>
      <c r="W2272" s="50">
        <f t="shared" si="120"/>
        <v>0</v>
      </c>
      <c r="X2272" s="50">
        <f t="shared" si="120"/>
        <v>1910.1541666666665</v>
      </c>
      <c r="Y2272" s="50">
        <f t="shared" si="118"/>
        <v>0</v>
      </c>
      <c r="Z2272" s="50">
        <f t="shared" si="118"/>
        <v>0</v>
      </c>
      <c r="AA2272" s="50">
        <f t="shared" si="118"/>
        <v>0</v>
      </c>
      <c r="AB2272" s="50">
        <f t="shared" si="119"/>
        <v>4595.1541666666662</v>
      </c>
      <c r="AC2272" s="48" t="str">
        <f>VLOOKUP(ПРОДАЖИ!C:C,'ИЗ ОСНОВЫ НОМЕНКЛАТУР'!D:E,2,0)</f>
        <v>Ручки, крючки, опоры</v>
      </c>
      <c r="AD2272" s="48" t="str">
        <f>VLOOKUP(C:C,'ИЗ ОСНОВЫ НОМЕНКЛАТУР'!D:F,3,0)</f>
        <v>Ручки-скобы</v>
      </c>
      <c r="AE2272" s="48" t="str">
        <f>VLOOKUP(C:C,'ИЗ ОСНОВЫ НОМЕНКЛАТУР'!D:H,5,0)</f>
        <v>C</v>
      </c>
    </row>
    <row r="2273" spans="1:31" ht="9.6" customHeight="1" x14ac:dyDescent="0.2">
      <c r="A2273" s="45" t="s">
        <v>2043</v>
      </c>
      <c r="B2273" s="11"/>
      <c r="C2273" s="11" t="s">
        <v>2271</v>
      </c>
      <c r="D2273" s="44">
        <v>177</v>
      </c>
      <c r="E2273" s="44">
        <v>0</v>
      </c>
      <c r="F2273" s="48">
        <v>167</v>
      </c>
      <c r="G2273" s="48">
        <v>0</v>
      </c>
      <c r="H2273" s="44">
        <v>136</v>
      </c>
      <c r="I2273" s="44">
        <v>0</v>
      </c>
      <c r="J2273" s="44">
        <v>29</v>
      </c>
      <c r="K2273" s="48">
        <v>0</v>
      </c>
      <c r="L2273" s="49">
        <v>33453</v>
      </c>
      <c r="M2273" s="49">
        <v>0</v>
      </c>
      <c r="N2273" s="10">
        <v>30060</v>
      </c>
      <c r="O2273" s="10">
        <v>0</v>
      </c>
      <c r="P2273" s="10">
        <v>25618.06</v>
      </c>
      <c r="Q2273" s="10">
        <v>0</v>
      </c>
      <c r="R2273" s="10">
        <v>4823.8599999999997</v>
      </c>
      <c r="S2273" s="10">
        <v>0</v>
      </c>
      <c r="T2273" s="50">
        <f t="shared" si="120"/>
        <v>2787.75</v>
      </c>
      <c r="U2273" s="50">
        <f t="shared" si="120"/>
        <v>0</v>
      </c>
      <c r="V2273" s="50">
        <f t="shared" si="120"/>
        <v>2505</v>
      </c>
      <c r="W2273" s="50">
        <f t="shared" si="120"/>
        <v>0</v>
      </c>
      <c r="X2273" s="50">
        <f t="shared" si="120"/>
        <v>2134.8383333333336</v>
      </c>
      <c r="Y2273" s="50">
        <f t="shared" si="118"/>
        <v>0</v>
      </c>
      <c r="Z2273" s="50">
        <f t="shared" si="118"/>
        <v>401.98833333333329</v>
      </c>
      <c r="AA2273" s="50">
        <f t="shared" si="118"/>
        <v>0</v>
      </c>
      <c r="AB2273" s="50">
        <f t="shared" si="119"/>
        <v>7829.5766666666668</v>
      </c>
      <c r="AC2273" s="48" t="str">
        <f>VLOOKUP(ПРОДАЖИ!C:C,'ИЗ ОСНОВЫ НОМЕНКЛАТУР'!D:E,2,0)</f>
        <v>Ручки, крючки, опоры</v>
      </c>
      <c r="AD2273" s="48" t="str">
        <f>VLOOKUP(C:C,'ИЗ ОСНОВЫ НОМЕНКЛАТУР'!D:F,3,0)</f>
        <v>Ручки-скобы</v>
      </c>
      <c r="AE2273" s="48" t="str">
        <f>VLOOKUP(C:C,'ИЗ ОСНОВЫ НОМЕНКЛАТУР'!D:H,5,0)</f>
        <v>C</v>
      </c>
    </row>
    <row r="2274" spans="1:31" ht="9.6" customHeight="1" x14ac:dyDescent="0.2">
      <c r="A2274" s="45" t="s">
        <v>2043</v>
      </c>
      <c r="B2274" s="11"/>
      <c r="C2274" s="11" t="s">
        <v>2272</v>
      </c>
      <c r="D2274" s="44">
        <v>132</v>
      </c>
      <c r="E2274" s="44">
        <v>0</v>
      </c>
      <c r="F2274" s="48">
        <v>72</v>
      </c>
      <c r="G2274" s="48">
        <v>0</v>
      </c>
      <c r="H2274" s="44">
        <v>62</v>
      </c>
      <c r="I2274" s="44">
        <v>0</v>
      </c>
      <c r="J2274" s="44">
        <v>0</v>
      </c>
      <c r="K2274" s="48">
        <v>0</v>
      </c>
      <c r="L2274" s="49">
        <v>29436.1</v>
      </c>
      <c r="M2274" s="49">
        <v>0</v>
      </c>
      <c r="N2274" s="10">
        <v>16008.2</v>
      </c>
      <c r="O2274" s="10">
        <v>0</v>
      </c>
      <c r="P2274" s="10">
        <v>14479.27</v>
      </c>
      <c r="Q2274" s="10">
        <v>0</v>
      </c>
      <c r="R2274" s="10">
        <v>0</v>
      </c>
      <c r="S2274" s="10">
        <v>0</v>
      </c>
      <c r="T2274" s="50">
        <f t="shared" si="120"/>
        <v>2453.0083333333332</v>
      </c>
      <c r="U2274" s="50">
        <f t="shared" si="120"/>
        <v>0</v>
      </c>
      <c r="V2274" s="50">
        <f t="shared" si="120"/>
        <v>1334.0166666666667</v>
      </c>
      <c r="W2274" s="50">
        <f t="shared" si="120"/>
        <v>0</v>
      </c>
      <c r="X2274" s="50">
        <f t="shared" si="120"/>
        <v>1206.6058333333333</v>
      </c>
      <c r="Y2274" s="50">
        <f t="shared" si="118"/>
        <v>0</v>
      </c>
      <c r="Z2274" s="50">
        <f t="shared" si="118"/>
        <v>0</v>
      </c>
      <c r="AA2274" s="50">
        <f t="shared" si="118"/>
        <v>0</v>
      </c>
      <c r="AB2274" s="50">
        <f t="shared" si="119"/>
        <v>4993.6308333333327</v>
      </c>
      <c r="AC2274" s="48" t="str">
        <f>VLOOKUP(ПРОДАЖИ!C:C,'ИЗ ОСНОВЫ НОМЕНКЛАТУР'!D:E,2,0)</f>
        <v>Ручки, крючки, опоры</v>
      </c>
      <c r="AD2274" s="48" t="str">
        <f>VLOOKUP(C:C,'ИЗ ОСНОВЫ НОМЕНКЛАТУР'!D:F,3,0)</f>
        <v>Ручки-скобы</v>
      </c>
      <c r="AE2274" s="48" t="str">
        <f>VLOOKUP(C:C,'ИЗ ОСНОВЫ НОМЕНКЛАТУР'!D:H,5,0)</f>
        <v>C</v>
      </c>
    </row>
    <row r="2275" spans="1:31" ht="9.6" customHeight="1" x14ac:dyDescent="0.2">
      <c r="A2275" s="45" t="s">
        <v>2043</v>
      </c>
      <c r="B2275" s="11"/>
      <c r="C2275" s="11" t="s">
        <v>2273</v>
      </c>
      <c r="D2275" s="44">
        <v>89</v>
      </c>
      <c r="E2275" s="44">
        <v>0</v>
      </c>
      <c r="F2275" s="48">
        <v>35</v>
      </c>
      <c r="G2275" s="48">
        <v>0</v>
      </c>
      <c r="H2275" s="44">
        <v>124</v>
      </c>
      <c r="I2275" s="44">
        <v>0</v>
      </c>
      <c r="J2275" s="44">
        <v>0</v>
      </c>
      <c r="K2275" s="48">
        <v>0</v>
      </c>
      <c r="L2275" s="49">
        <v>22250</v>
      </c>
      <c r="M2275" s="49">
        <v>0</v>
      </c>
      <c r="N2275" s="10">
        <v>8750</v>
      </c>
      <c r="O2275" s="10">
        <v>0</v>
      </c>
      <c r="P2275" s="10">
        <v>43303.27</v>
      </c>
      <c r="Q2275" s="10">
        <v>0</v>
      </c>
      <c r="R2275" s="10">
        <v>0</v>
      </c>
      <c r="S2275" s="10">
        <v>0</v>
      </c>
      <c r="T2275" s="50">
        <f t="shared" si="120"/>
        <v>1854.1666666666667</v>
      </c>
      <c r="U2275" s="50">
        <f t="shared" si="120"/>
        <v>0</v>
      </c>
      <c r="V2275" s="50">
        <f t="shared" si="120"/>
        <v>729.16666666666663</v>
      </c>
      <c r="W2275" s="50">
        <f t="shared" si="120"/>
        <v>0</v>
      </c>
      <c r="X2275" s="50">
        <f t="shared" si="120"/>
        <v>3608.6058333333331</v>
      </c>
      <c r="Y2275" s="50">
        <f t="shared" si="118"/>
        <v>0</v>
      </c>
      <c r="Z2275" s="50">
        <f t="shared" si="118"/>
        <v>0</v>
      </c>
      <c r="AA2275" s="50">
        <f t="shared" si="118"/>
        <v>0</v>
      </c>
      <c r="AB2275" s="50">
        <f t="shared" si="119"/>
        <v>6191.939166666667</v>
      </c>
      <c r="AC2275" s="48" t="str">
        <f>VLOOKUP(ПРОДАЖИ!C:C,'ИЗ ОСНОВЫ НОМЕНКЛАТУР'!D:E,2,0)</f>
        <v>Ручки, крючки, опоры</v>
      </c>
      <c r="AD2275" s="48" t="str">
        <f>VLOOKUP(C:C,'ИЗ ОСНОВЫ НОМЕНКЛАТУР'!D:F,3,0)</f>
        <v>Ручки-скобы</v>
      </c>
      <c r="AE2275" s="48" t="str">
        <f>VLOOKUP(C:C,'ИЗ ОСНОВЫ НОМЕНКЛАТУР'!D:H,5,0)</f>
        <v>C</v>
      </c>
    </row>
    <row r="2276" spans="1:31" ht="9.6" customHeight="1" x14ac:dyDescent="0.2">
      <c r="A2276" s="45" t="s">
        <v>2043</v>
      </c>
      <c r="B2276" s="11"/>
      <c r="C2276" s="11" t="s">
        <v>2274</v>
      </c>
      <c r="D2276" s="44">
        <v>11</v>
      </c>
      <c r="E2276" s="44">
        <v>0</v>
      </c>
      <c r="F2276" s="48">
        <v>44</v>
      </c>
      <c r="G2276" s="48">
        <v>0</v>
      </c>
      <c r="H2276" s="44">
        <v>144</v>
      </c>
      <c r="I2276" s="44">
        <v>5</v>
      </c>
      <c r="J2276" s="44">
        <v>0</v>
      </c>
      <c r="K2276" s="48">
        <v>0</v>
      </c>
      <c r="L2276" s="49">
        <v>1818.78</v>
      </c>
      <c r="M2276" s="49">
        <v>0</v>
      </c>
      <c r="N2276" s="10">
        <v>7275.09</v>
      </c>
      <c r="O2276" s="10">
        <v>0</v>
      </c>
      <c r="P2276" s="10">
        <v>43309.440000000002</v>
      </c>
      <c r="Q2276" s="10">
        <v>1503.8</v>
      </c>
      <c r="R2276" s="10">
        <v>0</v>
      </c>
      <c r="S2276" s="10">
        <v>0</v>
      </c>
      <c r="T2276" s="50">
        <f t="shared" si="120"/>
        <v>151.565</v>
      </c>
      <c r="U2276" s="50">
        <f t="shared" si="120"/>
        <v>0</v>
      </c>
      <c r="V2276" s="50">
        <f t="shared" si="120"/>
        <v>606.25750000000005</v>
      </c>
      <c r="W2276" s="50">
        <f t="shared" si="120"/>
        <v>0</v>
      </c>
      <c r="X2276" s="50">
        <f t="shared" si="120"/>
        <v>3609.1200000000003</v>
      </c>
      <c r="Y2276" s="50">
        <f t="shared" si="118"/>
        <v>125.31666666666666</v>
      </c>
      <c r="Z2276" s="50">
        <f t="shared" si="118"/>
        <v>0</v>
      </c>
      <c r="AA2276" s="50">
        <f t="shared" si="118"/>
        <v>0</v>
      </c>
      <c r="AB2276" s="50">
        <f t="shared" si="119"/>
        <v>4492.2591666666667</v>
      </c>
      <c r="AC2276" s="48" t="str">
        <f>VLOOKUP(ПРОДАЖИ!C:C,'ИЗ ОСНОВЫ НОМЕНКЛАТУР'!D:E,2,0)</f>
        <v>Ручки, крючки, опоры</v>
      </c>
      <c r="AD2276" s="48" t="str">
        <f>VLOOKUP(C:C,'ИЗ ОСНОВЫ НОМЕНКЛАТУР'!D:F,3,0)</f>
        <v>Ручки-скобы</v>
      </c>
      <c r="AE2276" s="48" t="str">
        <f>VLOOKUP(C:C,'ИЗ ОСНОВЫ НОМЕНКЛАТУР'!D:H,5,0)</f>
        <v>C</v>
      </c>
    </row>
    <row r="2277" spans="1:31" ht="9.6" customHeight="1" x14ac:dyDescent="0.2">
      <c r="A2277" s="45" t="s">
        <v>2043</v>
      </c>
      <c r="B2277" s="11"/>
      <c r="C2277" s="11" t="s">
        <v>2275</v>
      </c>
      <c r="D2277" s="44">
        <v>53</v>
      </c>
      <c r="E2277" s="44">
        <v>0</v>
      </c>
      <c r="F2277" s="48">
        <v>152</v>
      </c>
      <c r="G2277" s="48">
        <v>0</v>
      </c>
      <c r="H2277" s="44">
        <v>33</v>
      </c>
      <c r="I2277" s="44">
        <v>0</v>
      </c>
      <c r="J2277" s="44">
        <v>0</v>
      </c>
      <c r="K2277" s="48">
        <v>0</v>
      </c>
      <c r="L2277" s="49">
        <v>12720</v>
      </c>
      <c r="M2277" s="49">
        <v>0</v>
      </c>
      <c r="N2277" s="10">
        <v>36480</v>
      </c>
      <c r="O2277" s="10">
        <v>0</v>
      </c>
      <c r="P2277" s="10">
        <v>8157.6</v>
      </c>
      <c r="Q2277" s="10">
        <v>0</v>
      </c>
      <c r="R2277" s="10">
        <v>0</v>
      </c>
      <c r="S2277" s="10">
        <v>0</v>
      </c>
      <c r="T2277" s="50">
        <f t="shared" si="120"/>
        <v>1060</v>
      </c>
      <c r="U2277" s="50">
        <f t="shared" si="120"/>
        <v>0</v>
      </c>
      <c r="V2277" s="50">
        <f t="shared" si="120"/>
        <v>3040</v>
      </c>
      <c r="W2277" s="50">
        <f t="shared" si="120"/>
        <v>0</v>
      </c>
      <c r="X2277" s="50">
        <f t="shared" si="120"/>
        <v>679.80000000000007</v>
      </c>
      <c r="Y2277" s="50">
        <f t="shared" si="118"/>
        <v>0</v>
      </c>
      <c r="Z2277" s="50">
        <f t="shared" si="118"/>
        <v>0</v>
      </c>
      <c r="AA2277" s="50">
        <f t="shared" si="118"/>
        <v>0</v>
      </c>
      <c r="AB2277" s="50">
        <f t="shared" si="119"/>
        <v>4779.8</v>
      </c>
      <c r="AC2277" s="48" t="str">
        <f>VLOOKUP(ПРОДАЖИ!C:C,'ИЗ ОСНОВЫ НОМЕНКЛАТУР'!D:E,2,0)</f>
        <v>Ручки, крючки, опоры</v>
      </c>
      <c r="AD2277" s="48" t="str">
        <f>VLOOKUP(C:C,'ИЗ ОСНОВЫ НОМЕНКЛАТУР'!D:F,3,0)</f>
        <v>Ручки-скобы</v>
      </c>
      <c r="AE2277" s="48" t="str">
        <f>VLOOKUP(C:C,'ИЗ ОСНОВЫ НОМЕНКЛАТУР'!D:H,5,0)</f>
        <v>C</v>
      </c>
    </row>
    <row r="2278" spans="1:31" ht="9.6" customHeight="1" x14ac:dyDescent="0.2">
      <c r="A2278" s="45" t="s">
        <v>2043</v>
      </c>
      <c r="B2278" s="11"/>
      <c r="C2278" s="11" t="s">
        <v>2276</v>
      </c>
      <c r="D2278" s="44">
        <v>50</v>
      </c>
      <c r="E2278" s="44">
        <v>0</v>
      </c>
      <c r="F2278" s="48">
        <v>0</v>
      </c>
      <c r="G2278" s="48">
        <v>0</v>
      </c>
      <c r="H2278" s="44">
        <v>210</v>
      </c>
      <c r="I2278" s="44">
        <v>0</v>
      </c>
      <c r="J2278" s="44">
        <v>0</v>
      </c>
      <c r="K2278" s="48">
        <v>0</v>
      </c>
      <c r="L2278" s="49">
        <v>0</v>
      </c>
      <c r="M2278" s="49">
        <v>0</v>
      </c>
      <c r="N2278" s="10">
        <v>0</v>
      </c>
      <c r="O2278" s="10">
        <v>0</v>
      </c>
      <c r="P2278" s="10">
        <v>42000</v>
      </c>
      <c r="Q2278" s="10">
        <v>0</v>
      </c>
      <c r="R2278" s="10">
        <v>0</v>
      </c>
      <c r="S2278" s="10">
        <v>0</v>
      </c>
      <c r="T2278" s="50">
        <f t="shared" si="120"/>
        <v>0</v>
      </c>
      <c r="U2278" s="50">
        <f t="shared" si="120"/>
        <v>0</v>
      </c>
      <c r="V2278" s="50">
        <f t="shared" si="120"/>
        <v>0</v>
      </c>
      <c r="W2278" s="50">
        <f t="shared" si="120"/>
        <v>0</v>
      </c>
      <c r="X2278" s="50">
        <f t="shared" si="120"/>
        <v>3500</v>
      </c>
      <c r="Y2278" s="50">
        <f t="shared" si="118"/>
        <v>0</v>
      </c>
      <c r="Z2278" s="50">
        <f t="shared" si="118"/>
        <v>0</v>
      </c>
      <c r="AA2278" s="50">
        <f t="shared" si="118"/>
        <v>0</v>
      </c>
      <c r="AB2278" s="50">
        <f t="shared" si="119"/>
        <v>3500</v>
      </c>
      <c r="AC2278" s="48" t="str">
        <f>VLOOKUP(ПРОДАЖИ!C:C,'ИЗ ОСНОВЫ НОМЕНКЛАТУР'!D:E,2,0)</f>
        <v>Ручки, крючки, опоры</v>
      </c>
      <c r="AD2278" s="48" t="str">
        <f>VLOOKUP(C:C,'ИЗ ОСНОВЫ НОМЕНКЛАТУР'!D:F,3,0)</f>
        <v>Ручки-скобы</v>
      </c>
      <c r="AE2278" s="48" t="str">
        <f>VLOOKUP(C:C,'ИЗ ОСНОВЫ НОМЕНКЛАТУР'!D:H,5,0)</f>
        <v>C</v>
      </c>
    </row>
    <row r="2279" spans="1:31" ht="9.6" customHeight="1" x14ac:dyDescent="0.2">
      <c r="A2279" s="45" t="s">
        <v>2043</v>
      </c>
      <c r="B2279" s="11"/>
      <c r="C2279" s="11" t="s">
        <v>2277</v>
      </c>
      <c r="D2279" s="44">
        <v>346</v>
      </c>
      <c r="E2279" s="44">
        <v>0</v>
      </c>
      <c r="F2279" s="48">
        <v>0</v>
      </c>
      <c r="G2279" s="48">
        <v>0</v>
      </c>
      <c r="H2279" s="44">
        <v>241</v>
      </c>
      <c r="I2279" s="44">
        <v>0</v>
      </c>
      <c r="J2279" s="44">
        <v>120</v>
      </c>
      <c r="K2279" s="48">
        <v>0</v>
      </c>
      <c r="L2279" s="49">
        <v>27403.200000000001</v>
      </c>
      <c r="M2279" s="49">
        <v>0</v>
      </c>
      <c r="N2279" s="10">
        <v>0</v>
      </c>
      <c r="O2279" s="10">
        <v>0</v>
      </c>
      <c r="P2279" s="10">
        <v>19263.009999999998</v>
      </c>
      <c r="Q2279" s="10">
        <v>0</v>
      </c>
      <c r="R2279" s="10">
        <v>7561.2</v>
      </c>
      <c r="S2279" s="10">
        <v>0</v>
      </c>
      <c r="T2279" s="50">
        <f t="shared" si="120"/>
        <v>2283.6</v>
      </c>
      <c r="U2279" s="50">
        <f t="shared" si="120"/>
        <v>0</v>
      </c>
      <c r="V2279" s="50">
        <f t="shared" si="120"/>
        <v>0</v>
      </c>
      <c r="W2279" s="50">
        <f t="shared" si="120"/>
        <v>0</v>
      </c>
      <c r="X2279" s="50">
        <f t="shared" si="120"/>
        <v>1605.2508333333333</v>
      </c>
      <c r="Y2279" s="50">
        <f t="shared" si="118"/>
        <v>0</v>
      </c>
      <c r="Z2279" s="50">
        <f t="shared" si="118"/>
        <v>630.1</v>
      </c>
      <c r="AA2279" s="50">
        <f t="shared" si="118"/>
        <v>0</v>
      </c>
      <c r="AB2279" s="50">
        <f t="shared" si="119"/>
        <v>4518.9508333333333</v>
      </c>
      <c r="AC2279" s="48" t="str">
        <f>VLOOKUP(ПРОДАЖИ!C:C,'ИЗ ОСНОВЫ НОМЕНКЛАТУР'!D:E,2,0)</f>
        <v>Ручки, крючки, опоры</v>
      </c>
      <c r="AD2279" s="48" t="str">
        <f>VLOOKUP(C:C,'ИЗ ОСНОВЫ НОМЕНКЛАТУР'!D:F,3,0)</f>
        <v>Ручки-скобы</v>
      </c>
      <c r="AE2279" s="48" t="str">
        <f>VLOOKUP(C:C,'ИЗ ОСНОВЫ НОМЕНКЛАТУР'!D:H,5,0)</f>
        <v>C</v>
      </c>
    </row>
    <row r="2280" spans="1:31" ht="9.6" customHeight="1" x14ac:dyDescent="0.2">
      <c r="A2280" s="45" t="s">
        <v>2043</v>
      </c>
      <c r="B2280" s="11"/>
      <c r="C2280" s="11" t="s">
        <v>2278</v>
      </c>
      <c r="D2280" s="44">
        <v>29</v>
      </c>
      <c r="E2280" s="44">
        <v>0</v>
      </c>
      <c r="F2280" s="48">
        <v>41</v>
      </c>
      <c r="G2280" s="48">
        <v>0</v>
      </c>
      <c r="H2280" s="44">
        <v>0</v>
      </c>
      <c r="I2280" s="44">
        <v>0</v>
      </c>
      <c r="J2280" s="44">
        <v>0</v>
      </c>
      <c r="K2280" s="48">
        <v>0</v>
      </c>
      <c r="L2280" s="49">
        <v>37936.82</v>
      </c>
      <c r="M2280" s="49">
        <v>0</v>
      </c>
      <c r="N2280" s="10">
        <v>53634.83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50">
        <f t="shared" si="120"/>
        <v>3161.4016666666666</v>
      </c>
      <c r="U2280" s="50">
        <f t="shared" si="120"/>
        <v>0</v>
      </c>
      <c r="V2280" s="50">
        <f t="shared" si="120"/>
        <v>4469.5691666666671</v>
      </c>
      <c r="W2280" s="50">
        <f t="shared" si="120"/>
        <v>0</v>
      </c>
      <c r="X2280" s="50">
        <f t="shared" si="120"/>
        <v>0</v>
      </c>
      <c r="Y2280" s="50">
        <f t="shared" si="118"/>
        <v>0</v>
      </c>
      <c r="Z2280" s="50">
        <f t="shared" si="118"/>
        <v>0</v>
      </c>
      <c r="AA2280" s="50">
        <f t="shared" si="118"/>
        <v>0</v>
      </c>
      <c r="AB2280" s="50">
        <f t="shared" si="119"/>
        <v>7630.9708333333338</v>
      </c>
      <c r="AC2280" s="48" t="str">
        <f>VLOOKUP(ПРОДАЖИ!C:C,'ИЗ ОСНОВЫ НОМЕНКЛАТУР'!D:E,2,0)</f>
        <v>Ручки, крючки, опоры</v>
      </c>
      <c r="AD2280" s="48" t="str">
        <f>VLOOKUP(C:C,'ИЗ ОСНОВЫ НОМЕНКЛАТУР'!D:F,3,0)</f>
        <v>Ручки-скобы</v>
      </c>
      <c r="AE2280" s="48" t="str">
        <f>VLOOKUP(C:C,'ИЗ ОСНОВЫ НОМЕНКЛАТУР'!D:H,5,0)</f>
        <v>C</v>
      </c>
    </row>
    <row r="2281" spans="1:31" ht="9.6" customHeight="1" x14ac:dyDescent="0.2">
      <c r="A2281" s="45" t="s">
        <v>2043</v>
      </c>
      <c r="B2281" s="11"/>
      <c r="C2281" s="11" t="s">
        <v>2279</v>
      </c>
      <c r="D2281" s="44">
        <v>0</v>
      </c>
      <c r="E2281" s="44">
        <v>0</v>
      </c>
      <c r="F2281" s="48">
        <v>246</v>
      </c>
      <c r="G2281" s="48">
        <v>0</v>
      </c>
      <c r="H2281" s="44">
        <v>72</v>
      </c>
      <c r="I2281" s="44">
        <v>9</v>
      </c>
      <c r="J2281" s="44">
        <v>0</v>
      </c>
      <c r="K2281" s="48">
        <v>0</v>
      </c>
      <c r="L2281" s="49">
        <v>0</v>
      </c>
      <c r="M2281" s="49">
        <v>0</v>
      </c>
      <c r="N2281" s="10">
        <v>61500</v>
      </c>
      <c r="O2281" s="10">
        <v>0</v>
      </c>
      <c r="P2281" s="10">
        <v>17938.009999999998</v>
      </c>
      <c r="Q2281" s="10">
        <v>2247.4</v>
      </c>
      <c r="R2281" s="10">
        <v>0</v>
      </c>
      <c r="S2281" s="10">
        <v>0</v>
      </c>
      <c r="T2281" s="50">
        <f t="shared" si="120"/>
        <v>0</v>
      </c>
      <c r="U2281" s="50">
        <f t="shared" si="120"/>
        <v>0</v>
      </c>
      <c r="V2281" s="50">
        <f t="shared" si="120"/>
        <v>5125</v>
      </c>
      <c r="W2281" s="50">
        <f t="shared" si="120"/>
        <v>0</v>
      </c>
      <c r="X2281" s="50">
        <f t="shared" si="120"/>
        <v>1494.8341666666665</v>
      </c>
      <c r="Y2281" s="50">
        <f t="shared" si="118"/>
        <v>187.28333333333333</v>
      </c>
      <c r="Z2281" s="50">
        <f t="shared" si="118"/>
        <v>0</v>
      </c>
      <c r="AA2281" s="50">
        <f t="shared" si="118"/>
        <v>0</v>
      </c>
      <c r="AB2281" s="50">
        <f t="shared" si="119"/>
        <v>6807.1175000000003</v>
      </c>
      <c r="AC2281" s="48" t="str">
        <f>VLOOKUP(ПРОДАЖИ!C:C,'ИЗ ОСНОВЫ НОМЕНКЛАТУР'!D:E,2,0)</f>
        <v>Ручки, крючки, опоры</v>
      </c>
      <c r="AD2281" s="48" t="str">
        <f>VLOOKUP(C:C,'ИЗ ОСНОВЫ НОМЕНКЛАТУР'!D:F,3,0)</f>
        <v>Ручки-скобы</v>
      </c>
      <c r="AE2281" s="48" t="str">
        <f>VLOOKUP(C:C,'ИЗ ОСНОВЫ НОМЕНКЛАТУР'!D:H,5,0)</f>
        <v>C</v>
      </c>
    </row>
    <row r="2282" spans="1:31" ht="9.6" customHeight="1" x14ac:dyDescent="0.2">
      <c r="A2282" s="45" t="s">
        <v>2043</v>
      </c>
      <c r="B2282" s="11"/>
      <c r="C2282" s="11" t="s">
        <v>2280</v>
      </c>
      <c r="D2282" s="44">
        <v>36</v>
      </c>
      <c r="E2282" s="44">
        <v>0</v>
      </c>
      <c r="F2282" s="48">
        <v>28</v>
      </c>
      <c r="G2282" s="48">
        <v>0</v>
      </c>
      <c r="H2282" s="44">
        <v>0</v>
      </c>
      <c r="I2282" s="44">
        <v>0</v>
      </c>
      <c r="J2282" s="44">
        <v>0</v>
      </c>
      <c r="K2282" s="48">
        <v>0</v>
      </c>
      <c r="L2282" s="49">
        <v>29376</v>
      </c>
      <c r="M2282" s="49">
        <v>0</v>
      </c>
      <c r="N2282" s="10">
        <v>22848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50">
        <f t="shared" si="120"/>
        <v>2448</v>
      </c>
      <c r="U2282" s="50">
        <f t="shared" si="120"/>
        <v>0</v>
      </c>
      <c r="V2282" s="50">
        <f t="shared" si="120"/>
        <v>1904</v>
      </c>
      <c r="W2282" s="50">
        <f t="shared" si="120"/>
        <v>0</v>
      </c>
      <c r="X2282" s="50">
        <f t="shared" si="120"/>
        <v>0</v>
      </c>
      <c r="Y2282" s="50">
        <f t="shared" si="118"/>
        <v>0</v>
      </c>
      <c r="Z2282" s="50">
        <f t="shared" si="118"/>
        <v>0</v>
      </c>
      <c r="AA2282" s="50">
        <f t="shared" si="118"/>
        <v>0</v>
      </c>
      <c r="AB2282" s="50">
        <f t="shared" si="119"/>
        <v>4352</v>
      </c>
      <c r="AC2282" s="48" t="str">
        <f>VLOOKUP(ПРОДАЖИ!C:C,'ИЗ ОСНОВЫ НОМЕНКЛАТУР'!D:E,2,0)</f>
        <v>Ручки, крючки, опоры</v>
      </c>
      <c r="AD2282" s="48" t="str">
        <f>VLOOKUP(C:C,'ИЗ ОСНОВЫ НОМЕНКЛАТУР'!D:F,3,0)</f>
        <v>Ручки-скобы</v>
      </c>
      <c r="AE2282" s="48" t="str">
        <f>VLOOKUP(C:C,'ИЗ ОСНОВЫ НОМЕНКЛАТУР'!D:H,5,0)</f>
        <v>C</v>
      </c>
    </row>
    <row r="2283" spans="1:31" ht="9.6" customHeight="1" x14ac:dyDescent="0.2">
      <c r="A2283" s="45" t="s">
        <v>2043</v>
      </c>
      <c r="B2283" s="11"/>
      <c r="C2283" s="11" t="s">
        <v>2281</v>
      </c>
      <c r="D2283" s="44">
        <v>117</v>
      </c>
      <c r="E2283" s="44">
        <v>0</v>
      </c>
      <c r="F2283" s="48">
        <v>142</v>
      </c>
      <c r="G2283" s="48">
        <v>0</v>
      </c>
      <c r="H2283" s="44">
        <v>0</v>
      </c>
      <c r="I2283" s="44">
        <v>0</v>
      </c>
      <c r="J2283" s="44">
        <v>0</v>
      </c>
      <c r="K2283" s="48">
        <v>0</v>
      </c>
      <c r="L2283" s="49">
        <v>22230</v>
      </c>
      <c r="M2283" s="49">
        <v>0</v>
      </c>
      <c r="N2283" s="10">
        <v>26980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50">
        <f t="shared" si="120"/>
        <v>1852.5</v>
      </c>
      <c r="U2283" s="50">
        <f t="shared" si="120"/>
        <v>0</v>
      </c>
      <c r="V2283" s="50">
        <f t="shared" si="120"/>
        <v>2248.3333333333335</v>
      </c>
      <c r="W2283" s="50">
        <f t="shared" si="120"/>
        <v>0</v>
      </c>
      <c r="X2283" s="50">
        <f t="shared" si="120"/>
        <v>0</v>
      </c>
      <c r="Y2283" s="50">
        <f t="shared" si="118"/>
        <v>0</v>
      </c>
      <c r="Z2283" s="50">
        <f t="shared" si="118"/>
        <v>0</v>
      </c>
      <c r="AA2283" s="50">
        <f t="shared" si="118"/>
        <v>0</v>
      </c>
      <c r="AB2283" s="50">
        <f t="shared" si="119"/>
        <v>4100.8333333333339</v>
      </c>
      <c r="AC2283" s="48" t="str">
        <f>VLOOKUP(ПРОДАЖИ!C:C,'ИЗ ОСНОВЫ НОМЕНКЛАТУР'!D:E,2,0)</f>
        <v>Ручки, крючки, опоры</v>
      </c>
      <c r="AD2283" s="48" t="str">
        <f>VLOOKUP(C:C,'ИЗ ОСНОВЫ НОМЕНКЛАТУР'!D:F,3,0)</f>
        <v>Ручки-скобы</v>
      </c>
      <c r="AE2283" s="48" t="str">
        <f>VLOOKUP(C:C,'ИЗ ОСНОВЫ НОМЕНКЛАТУР'!D:H,5,0)</f>
        <v>C</v>
      </c>
    </row>
    <row r="2284" spans="1:31" ht="9.6" customHeight="1" x14ac:dyDescent="0.2">
      <c r="A2284" s="45" t="s">
        <v>2043</v>
      </c>
      <c r="B2284" s="11"/>
      <c r="C2284" s="11" t="s">
        <v>2282</v>
      </c>
      <c r="D2284" s="44">
        <v>8</v>
      </c>
      <c r="E2284" s="44">
        <v>55</v>
      </c>
      <c r="F2284" s="48">
        <v>0</v>
      </c>
      <c r="G2284" s="48">
        <v>0</v>
      </c>
      <c r="H2284" s="44">
        <v>0</v>
      </c>
      <c r="I2284" s="44">
        <v>0</v>
      </c>
      <c r="J2284" s="44">
        <v>0</v>
      </c>
      <c r="K2284" s="48">
        <v>0</v>
      </c>
      <c r="L2284" s="49">
        <v>8026.36</v>
      </c>
      <c r="M2284" s="49">
        <v>59400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50">
        <f t="shared" si="120"/>
        <v>668.86333333333334</v>
      </c>
      <c r="U2284" s="50">
        <f t="shared" si="120"/>
        <v>4950</v>
      </c>
      <c r="V2284" s="50">
        <f t="shared" si="120"/>
        <v>0</v>
      </c>
      <c r="W2284" s="50">
        <f t="shared" si="120"/>
        <v>0</v>
      </c>
      <c r="X2284" s="50">
        <f t="shared" si="120"/>
        <v>0</v>
      </c>
      <c r="Y2284" s="50">
        <f t="shared" si="118"/>
        <v>0</v>
      </c>
      <c r="Z2284" s="50">
        <f t="shared" si="118"/>
        <v>0</v>
      </c>
      <c r="AA2284" s="50">
        <f t="shared" si="118"/>
        <v>0</v>
      </c>
      <c r="AB2284" s="50">
        <f t="shared" si="119"/>
        <v>5618.8633333333337</v>
      </c>
      <c r="AC2284" s="48" t="str">
        <f>VLOOKUP(ПРОДАЖИ!C:C,'ИЗ ОСНОВЫ НОМЕНКЛАТУР'!D:E,2,0)</f>
        <v>Ручки, крючки, опоры</v>
      </c>
      <c r="AD2284" s="48" t="str">
        <f>VLOOKUP(C:C,'ИЗ ОСНОВЫ НОМЕНКЛАТУР'!D:F,3,0)</f>
        <v>Ручки-скобы</v>
      </c>
      <c r="AE2284" s="48" t="str">
        <f>VLOOKUP(C:C,'ИЗ ОСНОВЫ НОМЕНКЛАТУР'!D:H,5,0)</f>
        <v>C</v>
      </c>
    </row>
    <row r="2285" spans="1:31" ht="9.6" customHeight="1" x14ac:dyDescent="0.2">
      <c r="A2285" s="45" t="s">
        <v>2043</v>
      </c>
      <c r="B2285" s="11"/>
      <c r="C2285" s="11" t="s">
        <v>2283</v>
      </c>
      <c r="D2285" s="44">
        <v>47</v>
      </c>
      <c r="E2285" s="44">
        <v>0</v>
      </c>
      <c r="F2285" s="48">
        <v>22</v>
      </c>
      <c r="G2285" s="48">
        <v>0</v>
      </c>
      <c r="H2285" s="44">
        <v>94</v>
      </c>
      <c r="I2285" s="44">
        <v>0</v>
      </c>
      <c r="J2285" s="44">
        <v>0</v>
      </c>
      <c r="K2285" s="48">
        <v>0</v>
      </c>
      <c r="L2285" s="49">
        <v>8930</v>
      </c>
      <c r="M2285" s="49">
        <v>0</v>
      </c>
      <c r="N2285" s="10">
        <v>4180</v>
      </c>
      <c r="O2285" s="10">
        <v>0</v>
      </c>
      <c r="P2285" s="10">
        <v>18395.8</v>
      </c>
      <c r="Q2285" s="10">
        <v>0</v>
      </c>
      <c r="R2285" s="10">
        <v>0</v>
      </c>
      <c r="S2285" s="10">
        <v>0</v>
      </c>
      <c r="T2285" s="50">
        <f t="shared" si="120"/>
        <v>744.16666666666663</v>
      </c>
      <c r="U2285" s="50">
        <f t="shared" si="120"/>
        <v>0</v>
      </c>
      <c r="V2285" s="50">
        <f t="shared" si="120"/>
        <v>348.33333333333331</v>
      </c>
      <c r="W2285" s="50">
        <f t="shared" si="120"/>
        <v>0</v>
      </c>
      <c r="X2285" s="50">
        <f t="shared" si="120"/>
        <v>1532.9833333333333</v>
      </c>
      <c r="Y2285" s="50">
        <f t="shared" si="118"/>
        <v>0</v>
      </c>
      <c r="Z2285" s="50">
        <f t="shared" si="118"/>
        <v>0</v>
      </c>
      <c r="AA2285" s="50">
        <f t="shared" si="118"/>
        <v>0</v>
      </c>
      <c r="AB2285" s="50">
        <f t="shared" si="119"/>
        <v>2625.4833333333336</v>
      </c>
      <c r="AC2285" s="48" t="str">
        <f>VLOOKUP(ПРОДАЖИ!C:C,'ИЗ ОСНОВЫ НОМЕНКЛАТУР'!D:E,2,0)</f>
        <v>Ручки, крючки, опоры</v>
      </c>
      <c r="AD2285" s="48" t="str">
        <f>VLOOKUP(C:C,'ИЗ ОСНОВЫ НОМЕНКЛАТУР'!D:F,3,0)</f>
        <v>Ручки-скобы</v>
      </c>
      <c r="AE2285" s="48" t="str">
        <f>VLOOKUP(C:C,'ИЗ ОСНОВЫ НОМЕНКЛАТУР'!D:H,5,0)</f>
        <v>C</v>
      </c>
    </row>
    <row r="2286" spans="1:31" ht="9.6" customHeight="1" x14ac:dyDescent="0.2">
      <c r="A2286" s="45" t="s">
        <v>2043</v>
      </c>
      <c r="B2286" s="11"/>
      <c r="C2286" s="11" t="s">
        <v>2284</v>
      </c>
      <c r="D2286" s="44">
        <v>109</v>
      </c>
      <c r="E2286" s="44">
        <v>0</v>
      </c>
      <c r="F2286" s="48">
        <v>44</v>
      </c>
      <c r="G2286" s="48">
        <v>0</v>
      </c>
      <c r="H2286" s="44">
        <v>97</v>
      </c>
      <c r="I2286" s="44">
        <v>0</v>
      </c>
      <c r="J2286" s="44">
        <v>0</v>
      </c>
      <c r="K2286" s="48">
        <v>0</v>
      </c>
      <c r="L2286" s="49">
        <v>24525.09</v>
      </c>
      <c r="M2286" s="49">
        <v>0</v>
      </c>
      <c r="N2286" s="10">
        <v>9900</v>
      </c>
      <c r="O2286" s="10">
        <v>0</v>
      </c>
      <c r="P2286" s="10">
        <v>22918.19</v>
      </c>
      <c r="Q2286" s="10">
        <v>0</v>
      </c>
      <c r="R2286" s="10">
        <v>0</v>
      </c>
      <c r="S2286" s="10">
        <v>0</v>
      </c>
      <c r="T2286" s="50">
        <f t="shared" si="120"/>
        <v>2043.7574999999999</v>
      </c>
      <c r="U2286" s="50">
        <f t="shared" si="120"/>
        <v>0</v>
      </c>
      <c r="V2286" s="50">
        <f t="shared" si="120"/>
        <v>825</v>
      </c>
      <c r="W2286" s="50">
        <f t="shared" si="120"/>
        <v>0</v>
      </c>
      <c r="X2286" s="50">
        <f t="shared" si="120"/>
        <v>1909.8491666666666</v>
      </c>
      <c r="Y2286" s="50">
        <f t="shared" si="118"/>
        <v>0</v>
      </c>
      <c r="Z2286" s="50">
        <f t="shared" si="118"/>
        <v>0</v>
      </c>
      <c r="AA2286" s="50">
        <f t="shared" si="118"/>
        <v>0</v>
      </c>
      <c r="AB2286" s="50">
        <f t="shared" si="119"/>
        <v>4778.6066666666666</v>
      </c>
      <c r="AC2286" s="48" t="str">
        <f>VLOOKUP(ПРОДАЖИ!C:C,'ИЗ ОСНОВЫ НОМЕНКЛАТУР'!D:E,2,0)</f>
        <v>Ручки, крючки, опоры</v>
      </c>
      <c r="AD2286" s="48" t="str">
        <f>VLOOKUP(C:C,'ИЗ ОСНОВЫ НОМЕНКЛАТУР'!D:F,3,0)</f>
        <v>Ручки-скобы</v>
      </c>
      <c r="AE2286" s="48" t="str">
        <f>VLOOKUP(C:C,'ИЗ ОСНОВЫ НОМЕНКЛАТУР'!D:H,5,0)</f>
        <v>C</v>
      </c>
    </row>
    <row r="2287" spans="1:31" ht="9.6" customHeight="1" x14ac:dyDescent="0.2">
      <c r="A2287" s="45" t="s">
        <v>2043</v>
      </c>
      <c r="B2287" s="11"/>
      <c r="C2287" s="11" t="s">
        <v>2285</v>
      </c>
      <c r="D2287" s="44">
        <v>152</v>
      </c>
      <c r="E2287" s="44">
        <v>0</v>
      </c>
      <c r="F2287" s="48">
        <v>67</v>
      </c>
      <c r="G2287" s="48">
        <v>0</v>
      </c>
      <c r="H2287" s="44">
        <v>0</v>
      </c>
      <c r="I2287" s="44">
        <v>0</v>
      </c>
      <c r="J2287" s="44">
        <v>0</v>
      </c>
      <c r="K2287" s="48">
        <v>0</v>
      </c>
      <c r="L2287" s="49">
        <v>31143.5</v>
      </c>
      <c r="M2287" s="49">
        <v>0</v>
      </c>
      <c r="N2287" s="10">
        <v>13671.27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50">
        <f t="shared" si="120"/>
        <v>2595.2916666666665</v>
      </c>
      <c r="U2287" s="50">
        <f t="shared" si="120"/>
        <v>0</v>
      </c>
      <c r="V2287" s="50">
        <f t="shared" si="120"/>
        <v>1139.2725</v>
      </c>
      <c r="W2287" s="50">
        <f t="shared" si="120"/>
        <v>0</v>
      </c>
      <c r="X2287" s="50">
        <f t="shared" si="120"/>
        <v>0</v>
      </c>
      <c r="Y2287" s="50">
        <f t="shared" si="118"/>
        <v>0</v>
      </c>
      <c r="Z2287" s="50">
        <f t="shared" si="118"/>
        <v>0</v>
      </c>
      <c r="AA2287" s="50">
        <f t="shared" si="118"/>
        <v>0</v>
      </c>
      <c r="AB2287" s="50">
        <f t="shared" si="119"/>
        <v>3734.5641666666666</v>
      </c>
      <c r="AC2287" s="48" t="str">
        <f>VLOOKUP(ПРОДАЖИ!C:C,'ИЗ ОСНОВЫ НОМЕНКЛАТУР'!D:E,2,0)</f>
        <v>Ручки, крючки, опоры</v>
      </c>
      <c r="AD2287" s="48" t="str">
        <f>VLOOKUP(C:C,'ИЗ ОСНОВЫ НОМЕНКЛАТУР'!D:F,3,0)</f>
        <v>Ручки-скобы</v>
      </c>
      <c r="AE2287" s="48" t="str">
        <f>VLOOKUP(C:C,'ИЗ ОСНОВЫ НОМЕНКЛАТУР'!D:H,5,0)</f>
        <v>C</v>
      </c>
    </row>
    <row r="2288" spans="1:31" ht="9.6" customHeight="1" x14ac:dyDescent="0.2">
      <c r="A2288" s="45" t="s">
        <v>2043</v>
      </c>
      <c r="B2288" s="11"/>
      <c r="C2288" s="11" t="s">
        <v>2286</v>
      </c>
      <c r="D2288" s="44">
        <v>48</v>
      </c>
      <c r="E2288" s="44">
        <v>0</v>
      </c>
      <c r="F2288" s="48">
        <v>84</v>
      </c>
      <c r="G2288" s="48">
        <v>0</v>
      </c>
      <c r="H2288" s="44">
        <v>15</v>
      </c>
      <c r="I2288" s="44">
        <v>50</v>
      </c>
      <c r="J2288" s="44">
        <v>0</v>
      </c>
      <c r="K2288" s="48">
        <v>0</v>
      </c>
      <c r="L2288" s="49">
        <v>12960.21</v>
      </c>
      <c r="M2288" s="49">
        <v>0</v>
      </c>
      <c r="N2288" s="10">
        <v>22680</v>
      </c>
      <c r="O2288" s="10">
        <v>0</v>
      </c>
      <c r="P2288" s="10">
        <v>4170</v>
      </c>
      <c r="Q2288" s="10">
        <v>13900</v>
      </c>
      <c r="R2288" s="10">
        <v>0</v>
      </c>
      <c r="S2288" s="10">
        <v>0</v>
      </c>
      <c r="T2288" s="50">
        <f t="shared" si="120"/>
        <v>1080.0174999999999</v>
      </c>
      <c r="U2288" s="50">
        <f t="shared" si="120"/>
        <v>0</v>
      </c>
      <c r="V2288" s="50">
        <f t="shared" si="120"/>
        <v>1890</v>
      </c>
      <c r="W2288" s="50">
        <f t="shared" si="120"/>
        <v>0</v>
      </c>
      <c r="X2288" s="50">
        <f t="shared" si="120"/>
        <v>347.5</v>
      </c>
      <c r="Y2288" s="50">
        <f t="shared" si="118"/>
        <v>1158.3333333333333</v>
      </c>
      <c r="Z2288" s="50">
        <f t="shared" si="118"/>
        <v>0</v>
      </c>
      <c r="AA2288" s="50">
        <f t="shared" si="118"/>
        <v>0</v>
      </c>
      <c r="AB2288" s="50">
        <f t="shared" si="119"/>
        <v>4475.850833333333</v>
      </c>
      <c r="AC2288" s="48" t="str">
        <f>VLOOKUP(ПРОДАЖИ!C:C,'ИЗ ОСНОВЫ НОМЕНКЛАТУР'!D:E,2,0)</f>
        <v>Ручки, крючки, опоры</v>
      </c>
      <c r="AD2288" s="48" t="str">
        <f>VLOOKUP(C:C,'ИЗ ОСНОВЫ НОМЕНКЛАТУР'!D:F,3,0)</f>
        <v>Ручки-скобы</v>
      </c>
      <c r="AE2288" s="48" t="str">
        <f>VLOOKUP(C:C,'ИЗ ОСНОВЫ НОМЕНКЛАТУР'!D:H,5,0)</f>
        <v>C</v>
      </c>
    </row>
    <row r="2289" spans="1:31" ht="9.6" customHeight="1" x14ac:dyDescent="0.2">
      <c r="A2289" s="45" t="s">
        <v>2043</v>
      </c>
      <c r="B2289" s="11"/>
      <c r="C2289" s="11" t="s">
        <v>2287</v>
      </c>
      <c r="D2289" s="44">
        <v>78</v>
      </c>
      <c r="E2289" s="44">
        <v>0</v>
      </c>
      <c r="F2289" s="48">
        <v>66</v>
      </c>
      <c r="G2289" s="48">
        <v>0</v>
      </c>
      <c r="H2289" s="44">
        <v>131</v>
      </c>
      <c r="I2289" s="44">
        <v>0</v>
      </c>
      <c r="J2289" s="44">
        <v>0</v>
      </c>
      <c r="K2289" s="48">
        <v>0</v>
      </c>
      <c r="L2289" s="49">
        <v>17160.14</v>
      </c>
      <c r="M2289" s="49">
        <v>0</v>
      </c>
      <c r="N2289" s="10">
        <v>19234.38</v>
      </c>
      <c r="O2289" s="10">
        <v>0</v>
      </c>
      <c r="P2289" s="10">
        <v>39300</v>
      </c>
      <c r="Q2289" s="10">
        <v>0</v>
      </c>
      <c r="R2289" s="10">
        <v>0</v>
      </c>
      <c r="S2289" s="10">
        <v>0</v>
      </c>
      <c r="T2289" s="50">
        <f t="shared" si="120"/>
        <v>1430.0116666666665</v>
      </c>
      <c r="U2289" s="50">
        <f t="shared" si="120"/>
        <v>0</v>
      </c>
      <c r="V2289" s="50">
        <f t="shared" si="120"/>
        <v>1602.865</v>
      </c>
      <c r="W2289" s="50">
        <f t="shared" si="120"/>
        <v>0</v>
      </c>
      <c r="X2289" s="50">
        <f t="shared" si="120"/>
        <v>3275</v>
      </c>
      <c r="Y2289" s="50">
        <f t="shared" si="118"/>
        <v>0</v>
      </c>
      <c r="Z2289" s="50">
        <f t="shared" si="118"/>
        <v>0</v>
      </c>
      <c r="AA2289" s="50">
        <f t="shared" si="118"/>
        <v>0</v>
      </c>
      <c r="AB2289" s="50">
        <f t="shared" si="119"/>
        <v>6307.876666666667</v>
      </c>
      <c r="AC2289" s="48" t="str">
        <f>VLOOKUP(ПРОДАЖИ!C:C,'ИЗ ОСНОВЫ НОМЕНКЛАТУР'!D:E,2,0)</f>
        <v>Ручки, крючки, опоры</v>
      </c>
      <c r="AD2289" s="48" t="str">
        <f>VLOOKUP(C:C,'ИЗ ОСНОВЫ НОМЕНКЛАТУР'!D:F,3,0)</f>
        <v>Ручки-скобы</v>
      </c>
      <c r="AE2289" s="48" t="str">
        <f>VLOOKUP(C:C,'ИЗ ОСНОВЫ НОМЕНКЛАТУР'!D:H,5,0)</f>
        <v>C</v>
      </c>
    </row>
    <row r="2290" spans="1:31" ht="9.6" customHeight="1" x14ac:dyDescent="0.2">
      <c r="A2290" s="45" t="s">
        <v>2043</v>
      </c>
      <c r="B2290" s="11"/>
      <c r="C2290" s="11" t="s">
        <v>2288</v>
      </c>
      <c r="D2290" s="44">
        <v>50</v>
      </c>
      <c r="E2290" s="44">
        <v>0</v>
      </c>
      <c r="F2290" s="48">
        <v>49</v>
      </c>
      <c r="G2290" s="48">
        <v>0</v>
      </c>
      <c r="H2290" s="44">
        <v>0</v>
      </c>
      <c r="I2290" s="44">
        <v>0</v>
      </c>
      <c r="J2290" s="44">
        <v>0</v>
      </c>
      <c r="K2290" s="48">
        <v>0</v>
      </c>
      <c r="L2290" s="49">
        <v>14007.13</v>
      </c>
      <c r="M2290" s="49">
        <v>0</v>
      </c>
      <c r="N2290" s="10">
        <v>19061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50">
        <f t="shared" si="120"/>
        <v>1167.2608333333333</v>
      </c>
      <c r="U2290" s="50">
        <f t="shared" si="120"/>
        <v>0</v>
      </c>
      <c r="V2290" s="50">
        <f t="shared" si="120"/>
        <v>1588.4166666666667</v>
      </c>
      <c r="W2290" s="50">
        <f t="shared" si="120"/>
        <v>0</v>
      </c>
      <c r="X2290" s="50">
        <f t="shared" si="120"/>
        <v>0</v>
      </c>
      <c r="Y2290" s="50">
        <f t="shared" si="118"/>
        <v>0</v>
      </c>
      <c r="Z2290" s="50">
        <f t="shared" si="118"/>
        <v>0</v>
      </c>
      <c r="AA2290" s="50">
        <f t="shared" si="118"/>
        <v>0</v>
      </c>
      <c r="AB2290" s="50">
        <f t="shared" si="119"/>
        <v>2755.6774999999998</v>
      </c>
      <c r="AC2290" s="48" t="str">
        <f>VLOOKUP(ПРОДАЖИ!C:C,'ИЗ ОСНОВЫ НОМЕНКЛАТУР'!D:E,2,0)</f>
        <v>Ручки, крючки, опоры</v>
      </c>
      <c r="AD2290" s="48" t="str">
        <f>VLOOKUP(C:C,'ИЗ ОСНОВЫ НОМЕНКЛАТУР'!D:F,3,0)</f>
        <v>Ручки-скобы</v>
      </c>
      <c r="AE2290" s="48" t="str">
        <f>VLOOKUP(C:C,'ИЗ ОСНОВЫ НОМЕНКЛАТУР'!D:H,5,0)</f>
        <v>C</v>
      </c>
    </row>
    <row r="2291" spans="1:31" ht="9.6" customHeight="1" x14ac:dyDescent="0.2">
      <c r="A2291" s="45" t="s">
        <v>2043</v>
      </c>
      <c r="B2291" s="11"/>
      <c r="C2291" s="11" t="s">
        <v>2289</v>
      </c>
      <c r="D2291" s="44">
        <v>0</v>
      </c>
      <c r="E2291" s="44">
        <v>0</v>
      </c>
      <c r="F2291" s="48">
        <v>92</v>
      </c>
      <c r="G2291" s="48">
        <v>0</v>
      </c>
      <c r="H2291" s="44">
        <v>111</v>
      </c>
      <c r="I2291" s="44">
        <v>0</v>
      </c>
      <c r="J2291" s="44">
        <v>0</v>
      </c>
      <c r="K2291" s="48">
        <v>0</v>
      </c>
      <c r="L2291" s="49">
        <v>0</v>
      </c>
      <c r="M2291" s="49">
        <v>0</v>
      </c>
      <c r="N2291" s="10">
        <v>27600</v>
      </c>
      <c r="O2291" s="10">
        <v>0</v>
      </c>
      <c r="P2291" s="10">
        <v>40589.21</v>
      </c>
      <c r="Q2291" s="10">
        <v>0</v>
      </c>
      <c r="R2291" s="10">
        <v>0</v>
      </c>
      <c r="S2291" s="10">
        <v>0</v>
      </c>
      <c r="T2291" s="50">
        <f t="shared" si="120"/>
        <v>0</v>
      </c>
      <c r="U2291" s="50">
        <f t="shared" si="120"/>
        <v>0</v>
      </c>
      <c r="V2291" s="50">
        <f t="shared" si="120"/>
        <v>2300</v>
      </c>
      <c r="W2291" s="50">
        <f t="shared" si="120"/>
        <v>0</v>
      </c>
      <c r="X2291" s="50">
        <f t="shared" si="120"/>
        <v>3382.4341666666664</v>
      </c>
      <c r="Y2291" s="50">
        <f t="shared" si="118"/>
        <v>0</v>
      </c>
      <c r="Z2291" s="50">
        <f t="shared" si="118"/>
        <v>0</v>
      </c>
      <c r="AA2291" s="50">
        <f t="shared" si="118"/>
        <v>0</v>
      </c>
      <c r="AB2291" s="50">
        <f t="shared" si="119"/>
        <v>5682.434166666666</v>
      </c>
      <c r="AC2291" s="48" t="str">
        <f>VLOOKUP(ПРОДАЖИ!C:C,'ИЗ ОСНОВЫ НОМЕНКЛАТУР'!D:E,2,0)</f>
        <v>Ручки, крючки, опоры</v>
      </c>
      <c r="AD2291" s="48" t="str">
        <f>VLOOKUP(C:C,'ИЗ ОСНОВЫ НОМЕНКЛАТУР'!D:F,3,0)</f>
        <v>Ручки-скобы</v>
      </c>
      <c r="AE2291" s="48" t="str">
        <f>VLOOKUP(C:C,'ИЗ ОСНОВЫ НОМЕНКЛАТУР'!D:H,5,0)</f>
        <v>C</v>
      </c>
    </row>
    <row r="2292" spans="1:31" ht="9.6" customHeight="1" x14ac:dyDescent="0.2">
      <c r="A2292" s="45" t="s">
        <v>2043</v>
      </c>
      <c r="B2292" s="11"/>
      <c r="C2292" s="11" t="s">
        <v>2290</v>
      </c>
      <c r="D2292" s="44">
        <v>25</v>
      </c>
      <c r="E2292" s="44">
        <v>0</v>
      </c>
      <c r="F2292" s="48">
        <v>3</v>
      </c>
      <c r="G2292" s="48">
        <v>0</v>
      </c>
      <c r="H2292" s="44">
        <v>0</v>
      </c>
      <c r="I2292" s="44">
        <v>0</v>
      </c>
      <c r="J2292" s="44">
        <v>0</v>
      </c>
      <c r="K2292" s="48">
        <v>0</v>
      </c>
      <c r="L2292" s="49">
        <v>60156.25</v>
      </c>
      <c r="M2292" s="49">
        <v>0</v>
      </c>
      <c r="N2292" s="10">
        <v>7218.75</v>
      </c>
      <c r="O2292" s="10">
        <v>0</v>
      </c>
      <c r="P2292" s="10">
        <v>0</v>
      </c>
      <c r="Q2292" s="10">
        <v>0</v>
      </c>
      <c r="R2292" s="10">
        <v>0</v>
      </c>
      <c r="S2292" s="10">
        <v>0</v>
      </c>
      <c r="T2292" s="50">
        <f t="shared" si="120"/>
        <v>5013.020833333333</v>
      </c>
      <c r="U2292" s="50">
        <f t="shared" si="120"/>
        <v>0</v>
      </c>
      <c r="V2292" s="50">
        <f t="shared" si="120"/>
        <v>601.5625</v>
      </c>
      <c r="W2292" s="50">
        <f t="shared" si="120"/>
        <v>0</v>
      </c>
      <c r="X2292" s="50">
        <f t="shared" si="120"/>
        <v>0</v>
      </c>
      <c r="Y2292" s="50">
        <f t="shared" si="118"/>
        <v>0</v>
      </c>
      <c r="Z2292" s="50">
        <f t="shared" si="118"/>
        <v>0</v>
      </c>
      <c r="AA2292" s="50">
        <f t="shared" si="118"/>
        <v>0</v>
      </c>
      <c r="AB2292" s="50">
        <f t="shared" si="119"/>
        <v>5614.583333333333</v>
      </c>
      <c r="AC2292" s="48" t="str">
        <f>VLOOKUP(ПРОДАЖИ!C:C,'ИЗ ОСНОВЫ НОМЕНКЛАТУР'!D:E,2,0)</f>
        <v>Ручки, крючки, опоры</v>
      </c>
      <c r="AD2292" s="48" t="str">
        <f>VLOOKUP(C:C,'ИЗ ОСНОВЫ НОМЕНКЛАТУР'!D:F,3,0)</f>
        <v>Ручки-скобы</v>
      </c>
      <c r="AE2292" s="48" t="str">
        <f>VLOOKUP(C:C,'ИЗ ОСНОВЫ НОМЕНКЛАТУР'!D:H,5,0)</f>
        <v>C</v>
      </c>
    </row>
    <row r="2293" spans="1:31" ht="9.6" customHeight="1" x14ac:dyDescent="0.2">
      <c r="A2293" s="45" t="s">
        <v>2043</v>
      </c>
      <c r="B2293" s="11"/>
      <c r="C2293" s="11" t="s">
        <v>2291</v>
      </c>
      <c r="D2293" s="44">
        <v>32</v>
      </c>
      <c r="E2293" s="44">
        <v>0</v>
      </c>
      <c r="F2293" s="48">
        <v>0</v>
      </c>
      <c r="G2293" s="48">
        <v>0</v>
      </c>
      <c r="H2293" s="44">
        <v>0</v>
      </c>
      <c r="I2293" s="44">
        <v>0</v>
      </c>
      <c r="J2293" s="44">
        <v>0</v>
      </c>
      <c r="K2293" s="48">
        <v>0</v>
      </c>
      <c r="L2293" s="49">
        <v>41249.980000000003</v>
      </c>
      <c r="M2293" s="49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50">
        <f t="shared" si="120"/>
        <v>3437.4983333333334</v>
      </c>
      <c r="U2293" s="50">
        <f t="shared" si="120"/>
        <v>0</v>
      </c>
      <c r="V2293" s="50">
        <f t="shared" si="120"/>
        <v>0</v>
      </c>
      <c r="W2293" s="50">
        <f t="shared" si="120"/>
        <v>0</v>
      </c>
      <c r="X2293" s="50">
        <f t="shared" si="120"/>
        <v>0</v>
      </c>
      <c r="Y2293" s="50">
        <f t="shared" si="118"/>
        <v>0</v>
      </c>
      <c r="Z2293" s="50">
        <f t="shared" si="118"/>
        <v>0</v>
      </c>
      <c r="AA2293" s="50">
        <f t="shared" si="118"/>
        <v>0</v>
      </c>
      <c r="AB2293" s="50">
        <f t="shared" si="119"/>
        <v>3437.4983333333334</v>
      </c>
      <c r="AC2293" s="48" t="str">
        <f>VLOOKUP(ПРОДАЖИ!C:C,'ИЗ ОСНОВЫ НОМЕНКЛАТУР'!D:E,2,0)</f>
        <v>Ручки, крючки, опоры</v>
      </c>
      <c r="AD2293" s="48" t="str">
        <f>VLOOKUP(C:C,'ИЗ ОСНОВЫ НОМЕНКЛАТУР'!D:F,3,0)</f>
        <v>Ручки-скобы</v>
      </c>
      <c r="AE2293" s="48" t="str">
        <f>VLOOKUP(C:C,'ИЗ ОСНОВЫ НОМЕНКЛАТУР'!D:H,5,0)</f>
        <v>C</v>
      </c>
    </row>
    <row r="2294" spans="1:31" ht="9.6" customHeight="1" x14ac:dyDescent="0.2">
      <c r="A2294" s="45" t="s">
        <v>2043</v>
      </c>
      <c r="B2294" s="11"/>
      <c r="C2294" s="11" t="s">
        <v>2292</v>
      </c>
      <c r="D2294" s="44">
        <v>4</v>
      </c>
      <c r="E2294" s="44">
        <v>0</v>
      </c>
      <c r="F2294" s="48">
        <v>130</v>
      </c>
      <c r="G2294" s="48">
        <v>0</v>
      </c>
      <c r="H2294" s="44">
        <v>23</v>
      </c>
      <c r="I2294" s="44">
        <v>0</v>
      </c>
      <c r="J2294" s="44">
        <v>0</v>
      </c>
      <c r="K2294" s="48">
        <v>0</v>
      </c>
      <c r="L2294" s="49">
        <v>880</v>
      </c>
      <c r="M2294" s="49">
        <v>0</v>
      </c>
      <c r="N2294" s="10">
        <v>25869.7</v>
      </c>
      <c r="O2294" s="10">
        <v>0</v>
      </c>
      <c r="P2294" s="10">
        <v>7963.99</v>
      </c>
      <c r="Q2294" s="10">
        <v>0</v>
      </c>
      <c r="R2294" s="10">
        <v>0</v>
      </c>
      <c r="S2294" s="10">
        <v>0</v>
      </c>
      <c r="T2294" s="50">
        <f t="shared" si="120"/>
        <v>73.333333333333329</v>
      </c>
      <c r="U2294" s="50">
        <f t="shared" si="120"/>
        <v>0</v>
      </c>
      <c r="V2294" s="50">
        <f t="shared" si="120"/>
        <v>2155.8083333333334</v>
      </c>
      <c r="W2294" s="50">
        <f t="shared" si="120"/>
        <v>0</v>
      </c>
      <c r="X2294" s="50">
        <f t="shared" si="120"/>
        <v>663.66583333333335</v>
      </c>
      <c r="Y2294" s="50">
        <f t="shared" si="118"/>
        <v>0</v>
      </c>
      <c r="Z2294" s="50">
        <f t="shared" si="118"/>
        <v>0</v>
      </c>
      <c r="AA2294" s="50">
        <f t="shared" si="118"/>
        <v>0</v>
      </c>
      <c r="AB2294" s="50">
        <f t="shared" si="119"/>
        <v>2892.8075000000003</v>
      </c>
      <c r="AC2294" s="48" t="str">
        <f>VLOOKUP(ПРОДАЖИ!C:C,'ИЗ ОСНОВЫ НОМЕНКЛАТУР'!D:E,2,0)</f>
        <v>Ручки, крючки, опоры</v>
      </c>
      <c r="AD2294" s="48" t="str">
        <f>VLOOKUP(C:C,'ИЗ ОСНОВЫ НОМЕНКЛАТУР'!D:F,3,0)</f>
        <v>Ручки-скобы</v>
      </c>
      <c r="AE2294" s="48" t="str">
        <f>VLOOKUP(C:C,'ИЗ ОСНОВЫ НОМЕНКЛАТУР'!D:H,5,0)</f>
        <v>C</v>
      </c>
    </row>
    <row r="2295" spans="1:31" ht="9.6" customHeight="1" x14ac:dyDescent="0.2">
      <c r="A2295" s="45" t="s">
        <v>2043</v>
      </c>
      <c r="B2295" s="11"/>
      <c r="C2295" s="11" t="s">
        <v>2293</v>
      </c>
      <c r="D2295" s="44">
        <v>62</v>
      </c>
      <c r="E2295" s="44">
        <v>0</v>
      </c>
      <c r="F2295" s="48">
        <v>2</v>
      </c>
      <c r="G2295" s="48">
        <v>0</v>
      </c>
      <c r="H2295" s="44">
        <v>108</v>
      </c>
      <c r="I2295" s="44">
        <v>0</v>
      </c>
      <c r="J2295" s="44">
        <v>0</v>
      </c>
      <c r="K2295" s="48">
        <v>0</v>
      </c>
      <c r="L2295" s="49">
        <v>8095.9</v>
      </c>
      <c r="M2295" s="49">
        <v>0</v>
      </c>
      <c r="N2295" s="10">
        <v>264</v>
      </c>
      <c r="O2295" s="10">
        <v>0</v>
      </c>
      <c r="P2295" s="10">
        <v>15573.6</v>
      </c>
      <c r="Q2295" s="10">
        <v>0</v>
      </c>
      <c r="R2295" s="10">
        <v>0</v>
      </c>
      <c r="S2295" s="10">
        <v>0</v>
      </c>
      <c r="T2295" s="50">
        <f t="shared" si="120"/>
        <v>674.6583333333333</v>
      </c>
      <c r="U2295" s="50">
        <f t="shared" si="120"/>
        <v>0</v>
      </c>
      <c r="V2295" s="50">
        <f t="shared" si="120"/>
        <v>22</v>
      </c>
      <c r="W2295" s="50">
        <f t="shared" si="120"/>
        <v>0</v>
      </c>
      <c r="X2295" s="50">
        <f t="shared" si="120"/>
        <v>1297.8</v>
      </c>
      <c r="Y2295" s="50">
        <f t="shared" si="118"/>
        <v>0</v>
      </c>
      <c r="Z2295" s="50">
        <f t="shared" si="118"/>
        <v>0</v>
      </c>
      <c r="AA2295" s="50">
        <f t="shared" si="118"/>
        <v>0</v>
      </c>
      <c r="AB2295" s="50">
        <f t="shared" si="119"/>
        <v>1994.4583333333333</v>
      </c>
      <c r="AC2295" s="48" t="str">
        <f>VLOOKUP(ПРОДАЖИ!C:C,'ИЗ ОСНОВЫ НОМЕНКЛАТУР'!D:E,2,0)</f>
        <v>Ручки, крючки, опоры</v>
      </c>
      <c r="AD2295" s="48" t="str">
        <f>VLOOKUP(C:C,'ИЗ ОСНОВЫ НОМЕНКЛАТУР'!D:F,3,0)</f>
        <v>Ручки-скобы</v>
      </c>
      <c r="AE2295" s="48" t="str">
        <f>VLOOKUP(C:C,'ИЗ ОСНОВЫ НОМЕНКЛАТУР'!D:H,5,0)</f>
        <v>C</v>
      </c>
    </row>
    <row r="2296" spans="1:31" ht="9.6" customHeight="1" x14ac:dyDescent="0.2">
      <c r="A2296" s="45" t="s">
        <v>2043</v>
      </c>
      <c r="B2296" s="11"/>
      <c r="C2296" s="11" t="s">
        <v>2294</v>
      </c>
      <c r="D2296" s="44">
        <v>340</v>
      </c>
      <c r="E2296" s="44">
        <v>0</v>
      </c>
      <c r="F2296" s="48">
        <v>0</v>
      </c>
      <c r="G2296" s="48">
        <v>0</v>
      </c>
      <c r="H2296" s="44">
        <v>0</v>
      </c>
      <c r="I2296" s="44">
        <v>0</v>
      </c>
      <c r="J2296" s="44">
        <v>0</v>
      </c>
      <c r="K2296" s="48">
        <v>0</v>
      </c>
      <c r="L2296" s="49">
        <v>40800.559999999998</v>
      </c>
      <c r="M2296" s="49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50">
        <f t="shared" si="120"/>
        <v>3400.0466666666666</v>
      </c>
      <c r="U2296" s="50">
        <f t="shared" si="120"/>
        <v>0</v>
      </c>
      <c r="V2296" s="50">
        <f t="shared" si="120"/>
        <v>0</v>
      </c>
      <c r="W2296" s="50">
        <f t="shared" si="120"/>
        <v>0</v>
      </c>
      <c r="X2296" s="50">
        <f t="shared" si="120"/>
        <v>0</v>
      </c>
      <c r="Y2296" s="50">
        <f t="shared" si="118"/>
        <v>0</v>
      </c>
      <c r="Z2296" s="50">
        <f t="shared" si="118"/>
        <v>0</v>
      </c>
      <c r="AA2296" s="50">
        <f t="shared" si="118"/>
        <v>0</v>
      </c>
      <c r="AB2296" s="50">
        <f t="shared" si="119"/>
        <v>3400.0466666666666</v>
      </c>
      <c r="AC2296" s="48" t="str">
        <f>VLOOKUP(ПРОДАЖИ!C:C,'ИЗ ОСНОВЫ НОМЕНКЛАТУР'!D:E,2,0)</f>
        <v>Ручки, крючки, опоры</v>
      </c>
      <c r="AD2296" s="48" t="str">
        <f>VLOOKUP(C:C,'ИЗ ОСНОВЫ НОМЕНКЛАТУР'!D:F,3,0)</f>
        <v>Ручки-скобы</v>
      </c>
      <c r="AE2296" s="48" t="str">
        <f>VLOOKUP(C:C,'ИЗ ОСНОВЫ НОМЕНКЛАТУР'!D:H,5,0)</f>
        <v>C</v>
      </c>
    </row>
    <row r="2297" spans="1:31" ht="9.6" customHeight="1" x14ac:dyDescent="0.2">
      <c r="A2297" s="45" t="s">
        <v>2043</v>
      </c>
      <c r="B2297" s="11"/>
      <c r="C2297" s="11" t="s">
        <v>2295</v>
      </c>
      <c r="D2297" s="44">
        <v>19</v>
      </c>
      <c r="E2297" s="44">
        <v>0</v>
      </c>
      <c r="F2297" s="48">
        <v>0</v>
      </c>
      <c r="G2297" s="48">
        <v>0</v>
      </c>
      <c r="H2297" s="44">
        <v>0</v>
      </c>
      <c r="I2297" s="44">
        <v>0</v>
      </c>
      <c r="J2297" s="44">
        <v>0</v>
      </c>
      <c r="K2297" s="48">
        <v>0</v>
      </c>
      <c r="L2297" s="49">
        <v>64505</v>
      </c>
      <c r="M2297" s="49">
        <v>0</v>
      </c>
      <c r="N2297" s="10">
        <v>0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50">
        <f t="shared" ref="T2297:AA2330" si="121">L2297/12</f>
        <v>5375.416666666667</v>
      </c>
      <c r="U2297" s="50">
        <f t="shared" si="121"/>
        <v>0</v>
      </c>
      <c r="V2297" s="50">
        <f t="shared" si="121"/>
        <v>0</v>
      </c>
      <c r="W2297" s="50">
        <f t="shared" si="121"/>
        <v>0</v>
      </c>
      <c r="X2297" s="50">
        <f t="shared" si="121"/>
        <v>0</v>
      </c>
      <c r="Y2297" s="50">
        <f t="shared" si="118"/>
        <v>0</v>
      </c>
      <c r="Z2297" s="50">
        <f t="shared" si="118"/>
        <v>0</v>
      </c>
      <c r="AA2297" s="50">
        <f t="shared" si="118"/>
        <v>0</v>
      </c>
      <c r="AB2297" s="50">
        <f t="shared" si="119"/>
        <v>5375.416666666667</v>
      </c>
      <c r="AC2297" s="48" t="str">
        <f>VLOOKUP(ПРОДАЖИ!C:C,'ИЗ ОСНОВЫ НОМЕНКЛАТУР'!D:E,2,0)</f>
        <v>Ручки, крючки, опоры</v>
      </c>
      <c r="AD2297" s="48" t="str">
        <f>VLOOKUP(C:C,'ИЗ ОСНОВЫ НОМЕНКЛАТУР'!D:F,3,0)</f>
        <v>Ручки-скобы</v>
      </c>
      <c r="AE2297" s="48" t="str">
        <f>VLOOKUP(C:C,'ИЗ ОСНОВЫ НОМЕНКЛАТУР'!D:H,5,0)</f>
        <v>C</v>
      </c>
    </row>
    <row r="2298" spans="1:31" ht="9.6" customHeight="1" x14ac:dyDescent="0.2">
      <c r="A2298" s="45" t="s">
        <v>2043</v>
      </c>
      <c r="B2298" s="11"/>
      <c r="C2298" s="11" t="s">
        <v>2296</v>
      </c>
      <c r="D2298" s="44">
        <v>98</v>
      </c>
      <c r="E2298" s="44">
        <v>0</v>
      </c>
      <c r="F2298" s="48">
        <v>0</v>
      </c>
      <c r="G2298" s="48">
        <v>0</v>
      </c>
      <c r="H2298" s="44">
        <v>44</v>
      </c>
      <c r="I2298" s="44">
        <v>20</v>
      </c>
      <c r="J2298" s="44">
        <v>11</v>
      </c>
      <c r="K2298" s="48">
        <v>0</v>
      </c>
      <c r="L2298" s="49">
        <v>23520.25</v>
      </c>
      <c r="M2298" s="49">
        <v>0</v>
      </c>
      <c r="N2298" s="10">
        <v>0</v>
      </c>
      <c r="O2298" s="10">
        <v>0</v>
      </c>
      <c r="P2298" s="10">
        <v>10887.16</v>
      </c>
      <c r="Q2298" s="10">
        <v>4980.72</v>
      </c>
      <c r="R2298" s="10">
        <v>2764.66</v>
      </c>
      <c r="S2298" s="10">
        <v>0</v>
      </c>
      <c r="T2298" s="50">
        <f t="shared" si="121"/>
        <v>1960.0208333333333</v>
      </c>
      <c r="U2298" s="50">
        <f t="shared" si="121"/>
        <v>0</v>
      </c>
      <c r="V2298" s="50">
        <f t="shared" si="121"/>
        <v>0</v>
      </c>
      <c r="W2298" s="50">
        <f t="shared" si="121"/>
        <v>0</v>
      </c>
      <c r="X2298" s="50">
        <f t="shared" si="121"/>
        <v>907.26333333333332</v>
      </c>
      <c r="Y2298" s="50">
        <f t="shared" si="118"/>
        <v>415.06</v>
      </c>
      <c r="Z2298" s="50">
        <f t="shared" si="118"/>
        <v>230.38833333333332</v>
      </c>
      <c r="AA2298" s="50">
        <f t="shared" si="118"/>
        <v>0</v>
      </c>
      <c r="AB2298" s="50">
        <f t="shared" si="119"/>
        <v>3512.7324999999996</v>
      </c>
      <c r="AC2298" s="48" t="str">
        <f>VLOOKUP(ПРОДАЖИ!C:C,'ИЗ ОСНОВЫ НОМЕНКЛАТУР'!D:E,2,0)</f>
        <v>Ручки, крючки, опоры</v>
      </c>
      <c r="AD2298" s="48" t="str">
        <f>VLOOKUP(C:C,'ИЗ ОСНОВЫ НОМЕНКЛАТУР'!D:F,3,0)</f>
        <v>Ручки-скобы</v>
      </c>
      <c r="AE2298" s="48" t="str">
        <f>VLOOKUP(C:C,'ИЗ ОСНОВЫ НОМЕНКЛАТУР'!D:H,5,0)</f>
        <v>C</v>
      </c>
    </row>
    <row r="2299" spans="1:31" ht="9.6" customHeight="1" x14ac:dyDescent="0.2">
      <c r="A2299" s="45" t="s">
        <v>2043</v>
      </c>
      <c r="B2299" s="11"/>
      <c r="C2299" s="11" t="s">
        <v>2297</v>
      </c>
      <c r="D2299" s="44">
        <v>6</v>
      </c>
      <c r="E2299" s="44">
        <v>0</v>
      </c>
      <c r="F2299" s="48">
        <v>13</v>
      </c>
      <c r="G2299" s="48">
        <v>0</v>
      </c>
      <c r="H2299" s="44">
        <v>0</v>
      </c>
      <c r="I2299" s="44">
        <v>0</v>
      </c>
      <c r="J2299" s="44">
        <v>0</v>
      </c>
      <c r="K2299" s="48">
        <v>0</v>
      </c>
      <c r="L2299" s="49">
        <v>11789.46</v>
      </c>
      <c r="M2299" s="49">
        <v>0</v>
      </c>
      <c r="N2299" s="10">
        <v>25259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50">
        <f t="shared" si="121"/>
        <v>982.45499999999993</v>
      </c>
      <c r="U2299" s="50">
        <f t="shared" si="121"/>
        <v>0</v>
      </c>
      <c r="V2299" s="50">
        <f t="shared" si="121"/>
        <v>2104.9166666666665</v>
      </c>
      <c r="W2299" s="50">
        <f t="shared" si="121"/>
        <v>0</v>
      </c>
      <c r="X2299" s="50">
        <f t="shared" si="121"/>
        <v>0</v>
      </c>
      <c r="Y2299" s="50">
        <f t="shared" si="118"/>
        <v>0</v>
      </c>
      <c r="Z2299" s="50">
        <f t="shared" si="118"/>
        <v>0</v>
      </c>
      <c r="AA2299" s="50">
        <f t="shared" si="118"/>
        <v>0</v>
      </c>
      <c r="AB2299" s="50">
        <f t="shared" si="119"/>
        <v>3087.3716666666664</v>
      </c>
      <c r="AC2299" s="48" t="str">
        <f>VLOOKUP(ПРОДАЖИ!C:C,'ИЗ ОСНОВЫ НОМЕНКЛАТУР'!D:E,2,0)</f>
        <v>Ручки, крючки, опоры</v>
      </c>
      <c r="AD2299" s="48" t="str">
        <f>VLOOKUP(C:C,'ИЗ ОСНОВЫ НОМЕНКЛАТУР'!D:F,3,0)</f>
        <v>Ручки-скобы</v>
      </c>
      <c r="AE2299" s="48" t="str">
        <f>VLOOKUP(C:C,'ИЗ ОСНОВЫ НОМЕНКЛАТУР'!D:H,5,0)</f>
        <v>C</v>
      </c>
    </row>
    <row r="2300" spans="1:31" ht="9.6" customHeight="1" x14ac:dyDescent="0.2">
      <c r="A2300" s="45" t="s">
        <v>2043</v>
      </c>
      <c r="B2300" s="11"/>
      <c r="C2300" s="11" t="s">
        <v>2298</v>
      </c>
      <c r="D2300" s="44">
        <v>20</v>
      </c>
      <c r="E2300" s="44">
        <v>0</v>
      </c>
      <c r="F2300" s="48">
        <v>0</v>
      </c>
      <c r="G2300" s="48">
        <v>0</v>
      </c>
      <c r="H2300" s="44">
        <v>0</v>
      </c>
      <c r="I2300" s="44">
        <v>0</v>
      </c>
      <c r="J2300" s="44">
        <v>0</v>
      </c>
      <c r="K2300" s="48">
        <v>0</v>
      </c>
      <c r="L2300" s="49">
        <v>37714.99</v>
      </c>
      <c r="M2300" s="49">
        <v>0</v>
      </c>
      <c r="N2300" s="10">
        <v>0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50">
        <f t="shared" si="121"/>
        <v>3142.915833333333</v>
      </c>
      <c r="U2300" s="50">
        <f t="shared" si="121"/>
        <v>0</v>
      </c>
      <c r="V2300" s="50">
        <f t="shared" si="121"/>
        <v>0</v>
      </c>
      <c r="W2300" s="50">
        <f t="shared" si="121"/>
        <v>0</v>
      </c>
      <c r="X2300" s="50">
        <f t="shared" si="121"/>
        <v>0</v>
      </c>
      <c r="Y2300" s="50">
        <f t="shared" si="118"/>
        <v>0</v>
      </c>
      <c r="Z2300" s="50">
        <f t="shared" si="118"/>
        <v>0</v>
      </c>
      <c r="AA2300" s="50">
        <f t="shared" si="118"/>
        <v>0</v>
      </c>
      <c r="AB2300" s="50">
        <f t="shared" si="119"/>
        <v>3142.915833333333</v>
      </c>
      <c r="AC2300" s="48" t="str">
        <f>VLOOKUP(ПРОДАЖИ!C:C,'ИЗ ОСНОВЫ НОМЕНКЛАТУР'!D:E,2,0)</f>
        <v>Ручки, крючки, опоры</v>
      </c>
      <c r="AD2300" s="48" t="str">
        <f>VLOOKUP(C:C,'ИЗ ОСНОВЫ НОМЕНКЛАТУР'!D:F,3,0)</f>
        <v>Ручки-скобы</v>
      </c>
      <c r="AE2300" s="48" t="str">
        <f>VLOOKUP(C:C,'ИЗ ОСНОВЫ НОМЕНКЛАТУР'!D:H,5,0)</f>
        <v>C</v>
      </c>
    </row>
    <row r="2301" spans="1:31" ht="9.6" customHeight="1" x14ac:dyDescent="0.2">
      <c r="A2301" s="45" t="s">
        <v>2043</v>
      </c>
      <c r="B2301" s="11"/>
      <c r="C2301" s="11" t="s">
        <v>2299</v>
      </c>
      <c r="D2301" s="44">
        <v>47</v>
      </c>
      <c r="E2301" s="44">
        <v>0</v>
      </c>
      <c r="F2301" s="48">
        <v>42</v>
      </c>
      <c r="G2301" s="48">
        <v>0</v>
      </c>
      <c r="H2301" s="44">
        <v>0</v>
      </c>
      <c r="I2301" s="44">
        <v>0</v>
      </c>
      <c r="J2301" s="44">
        <v>0</v>
      </c>
      <c r="K2301" s="48">
        <v>0</v>
      </c>
      <c r="L2301" s="49">
        <v>13867.77</v>
      </c>
      <c r="M2301" s="49">
        <v>0</v>
      </c>
      <c r="N2301" s="10">
        <v>16800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50">
        <f t="shared" si="121"/>
        <v>1155.6475</v>
      </c>
      <c r="U2301" s="50">
        <f t="shared" si="121"/>
        <v>0</v>
      </c>
      <c r="V2301" s="50">
        <f t="shared" si="121"/>
        <v>1400</v>
      </c>
      <c r="W2301" s="50">
        <f t="shared" si="121"/>
        <v>0</v>
      </c>
      <c r="X2301" s="50">
        <f t="shared" si="121"/>
        <v>0</v>
      </c>
      <c r="Y2301" s="50">
        <f t="shared" si="121"/>
        <v>0</v>
      </c>
      <c r="Z2301" s="50">
        <f t="shared" si="121"/>
        <v>0</v>
      </c>
      <c r="AA2301" s="50">
        <f t="shared" si="121"/>
        <v>0</v>
      </c>
      <c r="AB2301" s="50">
        <f t="shared" si="119"/>
        <v>2555.6475</v>
      </c>
      <c r="AC2301" s="48" t="str">
        <f>VLOOKUP(ПРОДАЖИ!C:C,'ИЗ ОСНОВЫ НОМЕНКЛАТУР'!D:E,2,0)</f>
        <v>Ручки, крючки, опоры</v>
      </c>
      <c r="AD2301" s="48" t="str">
        <f>VLOOKUP(C:C,'ИЗ ОСНОВЫ НОМЕНКЛАТУР'!D:F,3,0)</f>
        <v>Ручки-скобы</v>
      </c>
      <c r="AE2301" s="48" t="str">
        <f>VLOOKUP(C:C,'ИЗ ОСНОВЫ НОМЕНКЛАТУР'!D:H,5,0)</f>
        <v>C</v>
      </c>
    </row>
    <row r="2302" spans="1:31" ht="9.6" customHeight="1" x14ac:dyDescent="0.2">
      <c r="A2302" s="45" t="s">
        <v>2043</v>
      </c>
      <c r="B2302" s="11"/>
      <c r="C2302" s="11" t="s">
        <v>2300</v>
      </c>
      <c r="D2302" s="44">
        <v>66</v>
      </c>
      <c r="E2302" s="44">
        <v>0</v>
      </c>
      <c r="F2302" s="48">
        <v>30</v>
      </c>
      <c r="G2302" s="48">
        <v>0</v>
      </c>
      <c r="H2302" s="44">
        <v>0</v>
      </c>
      <c r="I2302" s="44">
        <v>0</v>
      </c>
      <c r="J2302" s="44">
        <v>10</v>
      </c>
      <c r="K2302" s="48">
        <v>0</v>
      </c>
      <c r="L2302" s="49">
        <v>24354.05</v>
      </c>
      <c r="M2302" s="49">
        <v>0</v>
      </c>
      <c r="N2302" s="10">
        <v>11060.47</v>
      </c>
      <c r="O2302" s="10">
        <v>0</v>
      </c>
      <c r="P2302" s="10">
        <v>0</v>
      </c>
      <c r="Q2302" s="10">
        <v>0</v>
      </c>
      <c r="R2302" s="10">
        <v>3874.9</v>
      </c>
      <c r="S2302" s="10">
        <v>0</v>
      </c>
      <c r="T2302" s="50">
        <f t="shared" si="121"/>
        <v>2029.5041666666666</v>
      </c>
      <c r="U2302" s="50">
        <f t="shared" si="121"/>
        <v>0</v>
      </c>
      <c r="V2302" s="50">
        <f t="shared" si="121"/>
        <v>921.70583333333332</v>
      </c>
      <c r="W2302" s="50">
        <f t="shared" si="121"/>
        <v>0</v>
      </c>
      <c r="X2302" s="50">
        <f t="shared" si="121"/>
        <v>0</v>
      </c>
      <c r="Y2302" s="50">
        <f t="shared" si="121"/>
        <v>0</v>
      </c>
      <c r="Z2302" s="50">
        <f t="shared" si="121"/>
        <v>322.90833333333336</v>
      </c>
      <c r="AA2302" s="50">
        <f t="shared" si="121"/>
        <v>0</v>
      </c>
      <c r="AB2302" s="50">
        <f t="shared" si="119"/>
        <v>3274.1183333333333</v>
      </c>
      <c r="AC2302" s="48" t="str">
        <f>VLOOKUP(ПРОДАЖИ!C:C,'ИЗ ОСНОВЫ НОМЕНКЛАТУР'!D:E,2,0)</f>
        <v>Ручки, крючки, опоры</v>
      </c>
      <c r="AD2302" s="48" t="str">
        <f>VLOOKUP(C:C,'ИЗ ОСНОВЫ НОМЕНКЛАТУР'!D:F,3,0)</f>
        <v>Ручки-скобы</v>
      </c>
      <c r="AE2302" s="48" t="str">
        <f>VLOOKUP(C:C,'ИЗ ОСНОВЫ НОМЕНКЛАТУР'!D:H,5,0)</f>
        <v>C</v>
      </c>
    </row>
    <row r="2303" spans="1:31" ht="9.6" customHeight="1" x14ac:dyDescent="0.2">
      <c r="A2303" s="45" t="s">
        <v>2043</v>
      </c>
      <c r="B2303" s="11"/>
      <c r="C2303" s="11" t="s">
        <v>2301</v>
      </c>
      <c r="D2303" s="44">
        <v>49</v>
      </c>
      <c r="E2303" s="44">
        <v>0</v>
      </c>
      <c r="F2303" s="48">
        <v>38</v>
      </c>
      <c r="G2303" s="48">
        <v>0</v>
      </c>
      <c r="H2303" s="44">
        <v>37</v>
      </c>
      <c r="I2303" s="44">
        <v>0</v>
      </c>
      <c r="J2303" s="44">
        <v>26</v>
      </c>
      <c r="K2303" s="48">
        <v>0</v>
      </c>
      <c r="L2303" s="49">
        <v>11760.03</v>
      </c>
      <c r="M2303" s="49">
        <v>0</v>
      </c>
      <c r="N2303" s="10">
        <v>9120</v>
      </c>
      <c r="O2303" s="10">
        <v>0</v>
      </c>
      <c r="P2303" s="10">
        <v>9296.11</v>
      </c>
      <c r="Q2303" s="10">
        <v>0</v>
      </c>
      <c r="R2303" s="10">
        <v>6552.52</v>
      </c>
      <c r="S2303" s="10">
        <v>0</v>
      </c>
      <c r="T2303" s="50">
        <f t="shared" si="121"/>
        <v>980.00250000000005</v>
      </c>
      <c r="U2303" s="50">
        <f t="shared" si="121"/>
        <v>0</v>
      </c>
      <c r="V2303" s="50">
        <f t="shared" si="121"/>
        <v>760</v>
      </c>
      <c r="W2303" s="50">
        <f t="shared" si="121"/>
        <v>0</v>
      </c>
      <c r="X2303" s="50">
        <f t="shared" si="121"/>
        <v>774.67583333333334</v>
      </c>
      <c r="Y2303" s="50">
        <f t="shared" si="121"/>
        <v>0</v>
      </c>
      <c r="Z2303" s="50">
        <f t="shared" si="121"/>
        <v>546.04333333333341</v>
      </c>
      <c r="AA2303" s="50">
        <f t="shared" si="121"/>
        <v>0</v>
      </c>
      <c r="AB2303" s="50">
        <f t="shared" si="119"/>
        <v>3060.7216666666668</v>
      </c>
      <c r="AC2303" s="48" t="str">
        <f>VLOOKUP(ПРОДАЖИ!C:C,'ИЗ ОСНОВЫ НОМЕНКЛАТУР'!D:E,2,0)</f>
        <v>Ручки, крючки, опоры</v>
      </c>
      <c r="AD2303" s="48" t="str">
        <f>VLOOKUP(C:C,'ИЗ ОСНОВЫ НОМЕНКЛАТУР'!D:F,3,0)</f>
        <v>Ручки-скобы</v>
      </c>
      <c r="AE2303" s="48" t="str">
        <f>VLOOKUP(C:C,'ИЗ ОСНОВЫ НОМЕНКЛАТУР'!D:H,5,0)</f>
        <v>C</v>
      </c>
    </row>
    <row r="2304" spans="1:31" ht="9.6" customHeight="1" x14ac:dyDescent="0.2">
      <c r="A2304" s="45" t="s">
        <v>2043</v>
      </c>
      <c r="B2304" s="11"/>
      <c r="C2304" s="11" t="s">
        <v>2302</v>
      </c>
      <c r="D2304" s="44">
        <v>0</v>
      </c>
      <c r="E2304" s="44">
        <v>0</v>
      </c>
      <c r="F2304" s="48">
        <v>164</v>
      </c>
      <c r="G2304" s="48">
        <v>0</v>
      </c>
      <c r="H2304" s="44">
        <v>0</v>
      </c>
      <c r="I2304" s="44">
        <v>60</v>
      </c>
      <c r="J2304" s="44">
        <v>0</v>
      </c>
      <c r="K2304" s="48">
        <v>0</v>
      </c>
      <c r="L2304" s="49">
        <v>0</v>
      </c>
      <c r="M2304" s="49">
        <v>0</v>
      </c>
      <c r="N2304" s="10">
        <v>49036</v>
      </c>
      <c r="O2304" s="10">
        <v>0</v>
      </c>
      <c r="P2304" s="10">
        <v>0</v>
      </c>
      <c r="Q2304" s="10">
        <v>18478.2</v>
      </c>
      <c r="R2304" s="10">
        <v>0</v>
      </c>
      <c r="S2304" s="10">
        <v>0</v>
      </c>
      <c r="T2304" s="50">
        <f t="shared" si="121"/>
        <v>0</v>
      </c>
      <c r="U2304" s="50">
        <f t="shared" si="121"/>
        <v>0</v>
      </c>
      <c r="V2304" s="50">
        <f t="shared" si="121"/>
        <v>4086.3333333333335</v>
      </c>
      <c r="W2304" s="50">
        <f t="shared" si="121"/>
        <v>0</v>
      </c>
      <c r="X2304" s="50">
        <f t="shared" si="121"/>
        <v>0</v>
      </c>
      <c r="Y2304" s="50">
        <f t="shared" si="121"/>
        <v>1539.8500000000001</v>
      </c>
      <c r="Z2304" s="50">
        <f t="shared" si="121"/>
        <v>0</v>
      </c>
      <c r="AA2304" s="50">
        <f t="shared" si="121"/>
        <v>0</v>
      </c>
      <c r="AB2304" s="50">
        <f t="shared" si="119"/>
        <v>5626.1833333333334</v>
      </c>
      <c r="AC2304" s="48" t="str">
        <f>VLOOKUP(ПРОДАЖИ!C:C,'ИЗ ОСНОВЫ НОМЕНКЛАТУР'!D:E,2,0)</f>
        <v>Ручки, крючки, опоры</v>
      </c>
      <c r="AD2304" s="48" t="str">
        <f>VLOOKUP(C:C,'ИЗ ОСНОВЫ НОМЕНКЛАТУР'!D:F,3,0)</f>
        <v>Ручки-скобы</v>
      </c>
      <c r="AE2304" s="48" t="str">
        <f>VLOOKUP(C:C,'ИЗ ОСНОВЫ НОМЕНКЛАТУР'!D:H,5,0)</f>
        <v>C</v>
      </c>
    </row>
    <row r="2305" spans="1:31" ht="9.6" customHeight="1" x14ac:dyDescent="0.2">
      <c r="A2305" s="45" t="s">
        <v>2043</v>
      </c>
      <c r="B2305" s="11"/>
      <c r="C2305" s="11" t="s">
        <v>2303</v>
      </c>
      <c r="D2305" s="44">
        <v>140</v>
      </c>
      <c r="E2305" s="44">
        <v>0</v>
      </c>
      <c r="F2305" s="48">
        <v>9</v>
      </c>
      <c r="G2305" s="48">
        <v>0</v>
      </c>
      <c r="H2305" s="44">
        <v>0</v>
      </c>
      <c r="I2305" s="44">
        <v>0</v>
      </c>
      <c r="J2305" s="44">
        <v>0</v>
      </c>
      <c r="K2305" s="48">
        <v>0</v>
      </c>
      <c r="L2305" s="49">
        <v>30800</v>
      </c>
      <c r="M2305" s="49">
        <v>0</v>
      </c>
      <c r="N2305" s="10">
        <v>1980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50">
        <f t="shared" si="121"/>
        <v>2566.6666666666665</v>
      </c>
      <c r="U2305" s="50">
        <f t="shared" si="121"/>
        <v>0</v>
      </c>
      <c r="V2305" s="50">
        <f t="shared" si="121"/>
        <v>165</v>
      </c>
      <c r="W2305" s="50">
        <f t="shared" si="121"/>
        <v>0</v>
      </c>
      <c r="X2305" s="50">
        <f t="shared" si="121"/>
        <v>0</v>
      </c>
      <c r="Y2305" s="50">
        <f t="shared" si="121"/>
        <v>0</v>
      </c>
      <c r="Z2305" s="50">
        <f t="shared" si="121"/>
        <v>0</v>
      </c>
      <c r="AA2305" s="50">
        <f t="shared" si="121"/>
        <v>0</v>
      </c>
      <c r="AB2305" s="50">
        <f t="shared" si="119"/>
        <v>2731.6666666666665</v>
      </c>
      <c r="AC2305" s="48" t="str">
        <f>VLOOKUP(ПРОДАЖИ!C:C,'ИЗ ОСНОВЫ НОМЕНКЛАТУР'!D:E,2,0)</f>
        <v>Ручки, крючки, опоры</v>
      </c>
      <c r="AD2305" s="48" t="str">
        <f>VLOOKUP(C:C,'ИЗ ОСНОВЫ НОМЕНКЛАТУР'!D:F,3,0)</f>
        <v>Ручки-скобы</v>
      </c>
      <c r="AE2305" s="48" t="str">
        <f>VLOOKUP(C:C,'ИЗ ОСНОВЫ НОМЕНКЛАТУР'!D:H,5,0)</f>
        <v>C</v>
      </c>
    </row>
    <row r="2306" spans="1:31" ht="9.6" customHeight="1" x14ac:dyDescent="0.2">
      <c r="A2306" s="45" t="s">
        <v>2043</v>
      </c>
      <c r="B2306" s="11"/>
      <c r="C2306" s="11" t="s">
        <v>2304</v>
      </c>
      <c r="D2306" s="44">
        <v>35</v>
      </c>
      <c r="E2306" s="44">
        <v>0</v>
      </c>
      <c r="F2306" s="48">
        <v>0</v>
      </c>
      <c r="G2306" s="48">
        <v>0</v>
      </c>
      <c r="H2306" s="44">
        <v>0</v>
      </c>
      <c r="I2306" s="44">
        <v>0</v>
      </c>
      <c r="J2306" s="44">
        <v>0</v>
      </c>
      <c r="K2306" s="48">
        <v>0</v>
      </c>
      <c r="L2306" s="49">
        <v>32427.5</v>
      </c>
      <c r="M2306" s="49">
        <v>0</v>
      </c>
      <c r="N2306" s="10">
        <v>0</v>
      </c>
      <c r="O2306" s="10">
        <v>0</v>
      </c>
      <c r="P2306" s="10">
        <v>0</v>
      </c>
      <c r="Q2306" s="10">
        <v>0</v>
      </c>
      <c r="R2306" s="10">
        <v>0</v>
      </c>
      <c r="S2306" s="10">
        <v>0</v>
      </c>
      <c r="T2306" s="50">
        <f t="shared" si="121"/>
        <v>2702.2916666666665</v>
      </c>
      <c r="U2306" s="50">
        <f t="shared" si="121"/>
        <v>0</v>
      </c>
      <c r="V2306" s="50">
        <f t="shared" si="121"/>
        <v>0</v>
      </c>
      <c r="W2306" s="50">
        <f t="shared" si="121"/>
        <v>0</v>
      </c>
      <c r="X2306" s="50">
        <f t="shared" si="121"/>
        <v>0</v>
      </c>
      <c r="Y2306" s="50">
        <f t="shared" si="121"/>
        <v>0</v>
      </c>
      <c r="Z2306" s="50">
        <f t="shared" si="121"/>
        <v>0</v>
      </c>
      <c r="AA2306" s="50">
        <f t="shared" si="121"/>
        <v>0</v>
      </c>
      <c r="AB2306" s="50">
        <f t="shared" si="119"/>
        <v>2702.2916666666665</v>
      </c>
      <c r="AC2306" s="48" t="str">
        <f>VLOOKUP(ПРОДАЖИ!C:C,'ИЗ ОСНОВЫ НОМЕНКЛАТУР'!D:E,2,0)</f>
        <v>Ручки, крючки, опоры</v>
      </c>
      <c r="AD2306" s="48" t="str">
        <f>VLOOKUP(C:C,'ИЗ ОСНОВЫ НОМЕНКЛАТУР'!D:F,3,0)</f>
        <v>Ручки-скобы</v>
      </c>
      <c r="AE2306" s="48" t="str">
        <f>VLOOKUP(C:C,'ИЗ ОСНОВЫ НОМЕНКЛАТУР'!D:H,5,0)</f>
        <v>C</v>
      </c>
    </row>
    <row r="2307" spans="1:31" ht="9.6" customHeight="1" x14ac:dyDescent="0.2">
      <c r="A2307" s="45" t="s">
        <v>2043</v>
      </c>
      <c r="B2307" s="11"/>
      <c r="C2307" s="11" t="s">
        <v>2305</v>
      </c>
      <c r="D2307" s="44">
        <v>358</v>
      </c>
      <c r="E2307" s="44">
        <v>210</v>
      </c>
      <c r="F2307" s="48">
        <v>0</v>
      </c>
      <c r="G2307" s="48">
        <v>0</v>
      </c>
      <c r="H2307" s="44">
        <v>40</v>
      </c>
      <c r="I2307" s="44">
        <v>0</v>
      </c>
      <c r="J2307" s="44">
        <v>0</v>
      </c>
      <c r="K2307" s="48">
        <v>0</v>
      </c>
      <c r="L2307" s="49">
        <v>105294.82</v>
      </c>
      <c r="M2307" s="49">
        <v>46227.95</v>
      </c>
      <c r="N2307" s="10">
        <v>0</v>
      </c>
      <c r="O2307" s="10">
        <v>0</v>
      </c>
      <c r="P2307" s="10">
        <v>9064</v>
      </c>
      <c r="Q2307" s="10">
        <v>0</v>
      </c>
      <c r="R2307" s="10">
        <v>0</v>
      </c>
      <c r="S2307" s="10">
        <v>0</v>
      </c>
      <c r="T2307" s="50">
        <f t="shared" si="121"/>
        <v>8774.5683333333345</v>
      </c>
      <c r="U2307" s="50">
        <f t="shared" si="121"/>
        <v>3852.3291666666664</v>
      </c>
      <c r="V2307" s="50">
        <f t="shared" si="121"/>
        <v>0</v>
      </c>
      <c r="W2307" s="50">
        <f t="shared" si="121"/>
        <v>0</v>
      </c>
      <c r="X2307" s="50">
        <f t="shared" si="121"/>
        <v>755.33333333333337</v>
      </c>
      <c r="Y2307" s="50">
        <f t="shared" si="121"/>
        <v>0</v>
      </c>
      <c r="Z2307" s="50">
        <f t="shared" si="121"/>
        <v>0</v>
      </c>
      <c r="AA2307" s="50">
        <f t="shared" si="121"/>
        <v>0</v>
      </c>
      <c r="AB2307" s="50">
        <f t="shared" si="119"/>
        <v>13382.230833333335</v>
      </c>
      <c r="AC2307" s="48" t="str">
        <f>VLOOKUP(ПРОДАЖИ!C:C,'ИЗ ОСНОВЫ НОМЕНКЛАТУР'!D:E,2,0)</f>
        <v>Ручки, крючки, опоры</v>
      </c>
      <c r="AD2307" s="48" t="str">
        <f>VLOOKUP(C:C,'ИЗ ОСНОВЫ НОМЕНКЛАТУР'!D:F,3,0)</f>
        <v>Ручки-скобы</v>
      </c>
      <c r="AE2307" s="48" t="str">
        <f>VLOOKUP(C:C,'ИЗ ОСНОВЫ НОМЕНКЛАТУР'!D:H,5,0)</f>
        <v>C</v>
      </c>
    </row>
    <row r="2308" spans="1:31" ht="9.6" customHeight="1" x14ac:dyDescent="0.2">
      <c r="A2308" s="45" t="s">
        <v>2043</v>
      </c>
      <c r="B2308" s="11"/>
      <c r="C2308" s="11" t="s">
        <v>2306</v>
      </c>
      <c r="D2308" s="44">
        <v>43</v>
      </c>
      <c r="E2308" s="44">
        <v>0</v>
      </c>
      <c r="F2308" s="48">
        <v>25</v>
      </c>
      <c r="G2308" s="48">
        <v>0</v>
      </c>
      <c r="H2308" s="44">
        <v>91</v>
      </c>
      <c r="I2308" s="44">
        <v>0</v>
      </c>
      <c r="J2308" s="44">
        <v>0</v>
      </c>
      <c r="K2308" s="48">
        <v>0</v>
      </c>
      <c r="L2308" s="49">
        <v>6028.55</v>
      </c>
      <c r="M2308" s="49">
        <v>0</v>
      </c>
      <c r="N2308" s="10">
        <v>3855.46</v>
      </c>
      <c r="O2308" s="10">
        <v>0</v>
      </c>
      <c r="P2308" s="10">
        <v>18137.39</v>
      </c>
      <c r="Q2308" s="10">
        <v>0</v>
      </c>
      <c r="R2308" s="10">
        <v>0</v>
      </c>
      <c r="S2308" s="10">
        <v>0</v>
      </c>
      <c r="T2308" s="50">
        <f t="shared" si="121"/>
        <v>502.37916666666666</v>
      </c>
      <c r="U2308" s="50">
        <f t="shared" si="121"/>
        <v>0</v>
      </c>
      <c r="V2308" s="50">
        <f t="shared" si="121"/>
        <v>321.28833333333336</v>
      </c>
      <c r="W2308" s="50">
        <f t="shared" si="121"/>
        <v>0</v>
      </c>
      <c r="X2308" s="50">
        <f t="shared" si="121"/>
        <v>1511.4491666666665</v>
      </c>
      <c r="Y2308" s="50">
        <f t="shared" si="121"/>
        <v>0</v>
      </c>
      <c r="Z2308" s="50">
        <f t="shared" si="121"/>
        <v>0</v>
      </c>
      <c r="AA2308" s="50">
        <f t="shared" si="121"/>
        <v>0</v>
      </c>
      <c r="AB2308" s="50">
        <f t="shared" ref="AB2308:AB2371" si="122">T2308+U2308+V2308+W2308+X2308+Y2308+Z2308+AA2308</f>
        <v>2335.1166666666668</v>
      </c>
      <c r="AC2308" s="48" t="str">
        <f>VLOOKUP(ПРОДАЖИ!C:C,'ИЗ ОСНОВЫ НОМЕНКЛАТУР'!D:E,2,0)</f>
        <v>Ручки, крючки, опоры</v>
      </c>
      <c r="AD2308" s="48" t="str">
        <f>VLOOKUP(C:C,'ИЗ ОСНОВЫ НОМЕНКЛАТУР'!D:F,3,0)</f>
        <v>Ручки-скобы</v>
      </c>
      <c r="AE2308" s="48" t="str">
        <f>VLOOKUP(C:C,'ИЗ ОСНОВЫ НОМЕНКЛАТУР'!D:H,5,0)</f>
        <v>C</v>
      </c>
    </row>
    <row r="2309" spans="1:31" ht="9.6" customHeight="1" x14ac:dyDescent="0.2">
      <c r="A2309" s="45" t="s">
        <v>2043</v>
      </c>
      <c r="B2309" s="11"/>
      <c r="C2309" s="11" t="s">
        <v>2307</v>
      </c>
      <c r="D2309" s="44">
        <v>29</v>
      </c>
      <c r="E2309" s="44">
        <v>0</v>
      </c>
      <c r="F2309" s="48">
        <v>0</v>
      </c>
      <c r="G2309" s="48">
        <v>0</v>
      </c>
      <c r="H2309" s="44">
        <v>0</v>
      </c>
      <c r="I2309" s="44">
        <v>0</v>
      </c>
      <c r="J2309" s="44">
        <v>0</v>
      </c>
      <c r="K2309" s="48">
        <v>0</v>
      </c>
      <c r="L2309" s="49">
        <v>31552</v>
      </c>
      <c r="M2309" s="49">
        <v>0</v>
      </c>
      <c r="N2309" s="10">
        <v>0</v>
      </c>
      <c r="O2309" s="10">
        <v>0</v>
      </c>
      <c r="P2309" s="10">
        <v>0</v>
      </c>
      <c r="Q2309" s="10">
        <v>0</v>
      </c>
      <c r="R2309" s="10">
        <v>0</v>
      </c>
      <c r="S2309" s="10">
        <v>0</v>
      </c>
      <c r="T2309" s="50">
        <f t="shared" si="121"/>
        <v>2629.3333333333335</v>
      </c>
      <c r="U2309" s="50">
        <f t="shared" si="121"/>
        <v>0</v>
      </c>
      <c r="V2309" s="50">
        <f t="shared" si="121"/>
        <v>0</v>
      </c>
      <c r="W2309" s="50">
        <f t="shared" si="121"/>
        <v>0</v>
      </c>
      <c r="X2309" s="50">
        <f t="shared" si="121"/>
        <v>0</v>
      </c>
      <c r="Y2309" s="50">
        <f t="shared" si="121"/>
        <v>0</v>
      </c>
      <c r="Z2309" s="50">
        <f t="shared" si="121"/>
        <v>0</v>
      </c>
      <c r="AA2309" s="50">
        <f t="shared" si="121"/>
        <v>0</v>
      </c>
      <c r="AB2309" s="50">
        <f t="shared" si="122"/>
        <v>2629.3333333333335</v>
      </c>
      <c r="AC2309" s="48" t="str">
        <f>VLOOKUP(ПРОДАЖИ!C:C,'ИЗ ОСНОВЫ НОМЕНКЛАТУР'!D:E,2,0)</f>
        <v>Ручки, крючки, опоры</v>
      </c>
      <c r="AD2309" s="48" t="str">
        <f>VLOOKUP(C:C,'ИЗ ОСНОВЫ НОМЕНКЛАТУР'!D:F,3,0)</f>
        <v>Ручки-скобы</v>
      </c>
      <c r="AE2309" s="48" t="str">
        <f>VLOOKUP(C:C,'ИЗ ОСНОВЫ НОМЕНКЛАТУР'!D:H,5,0)</f>
        <v>C</v>
      </c>
    </row>
    <row r="2310" spans="1:31" ht="9.6" customHeight="1" x14ac:dyDescent="0.2">
      <c r="A2310" s="45" t="s">
        <v>2043</v>
      </c>
      <c r="B2310" s="11"/>
      <c r="C2310" s="11" t="s">
        <v>2308</v>
      </c>
      <c r="D2310" s="44">
        <v>64</v>
      </c>
      <c r="E2310" s="44">
        <v>0</v>
      </c>
      <c r="F2310" s="48">
        <v>124</v>
      </c>
      <c r="G2310" s="48">
        <v>0</v>
      </c>
      <c r="H2310" s="44">
        <v>43</v>
      </c>
      <c r="I2310" s="44">
        <v>0</v>
      </c>
      <c r="J2310" s="44">
        <v>72</v>
      </c>
      <c r="K2310" s="48">
        <v>0</v>
      </c>
      <c r="L2310" s="49">
        <v>7680.08</v>
      </c>
      <c r="M2310" s="49">
        <v>0</v>
      </c>
      <c r="N2310" s="10">
        <v>14880</v>
      </c>
      <c r="O2310" s="10">
        <v>0</v>
      </c>
      <c r="P2310" s="10">
        <v>5316.2</v>
      </c>
      <c r="Q2310" s="10">
        <v>0</v>
      </c>
      <c r="R2310" s="10">
        <v>9072.7199999999993</v>
      </c>
      <c r="S2310" s="10">
        <v>0</v>
      </c>
      <c r="T2310" s="50">
        <f t="shared" si="121"/>
        <v>640.00666666666666</v>
      </c>
      <c r="U2310" s="50">
        <f t="shared" si="121"/>
        <v>0</v>
      </c>
      <c r="V2310" s="50">
        <f t="shared" si="121"/>
        <v>1240</v>
      </c>
      <c r="W2310" s="50">
        <f t="shared" si="121"/>
        <v>0</v>
      </c>
      <c r="X2310" s="50">
        <f t="shared" si="121"/>
        <v>443.01666666666665</v>
      </c>
      <c r="Y2310" s="50">
        <f t="shared" si="121"/>
        <v>0</v>
      </c>
      <c r="Z2310" s="50">
        <f t="shared" si="121"/>
        <v>756.06</v>
      </c>
      <c r="AA2310" s="50">
        <f t="shared" si="121"/>
        <v>0</v>
      </c>
      <c r="AB2310" s="50">
        <f t="shared" si="122"/>
        <v>3079.0833333333335</v>
      </c>
      <c r="AC2310" s="48" t="str">
        <f>VLOOKUP(ПРОДАЖИ!C:C,'ИЗ ОСНОВЫ НОМЕНКЛАТУР'!D:E,2,0)</f>
        <v>Ручки, крючки, опоры</v>
      </c>
      <c r="AD2310" s="48" t="str">
        <f>VLOOKUP(C:C,'ИЗ ОСНОВЫ НОМЕНКЛАТУР'!D:F,3,0)</f>
        <v>Ручки-скобы</v>
      </c>
      <c r="AE2310" s="48" t="str">
        <f>VLOOKUP(C:C,'ИЗ ОСНОВЫ НОМЕНКЛАТУР'!D:H,5,0)</f>
        <v>C</v>
      </c>
    </row>
    <row r="2311" spans="1:31" ht="9.6" customHeight="1" x14ac:dyDescent="0.2">
      <c r="A2311" s="45" t="s">
        <v>2043</v>
      </c>
      <c r="B2311" s="11"/>
      <c r="C2311" s="11" t="s">
        <v>2309</v>
      </c>
      <c r="D2311" s="44">
        <v>93</v>
      </c>
      <c r="E2311" s="44">
        <v>0</v>
      </c>
      <c r="F2311" s="48">
        <v>108</v>
      </c>
      <c r="G2311" s="48">
        <v>0</v>
      </c>
      <c r="H2311" s="44">
        <v>0</v>
      </c>
      <c r="I2311" s="44">
        <v>0</v>
      </c>
      <c r="J2311" s="44">
        <v>0</v>
      </c>
      <c r="K2311" s="48">
        <v>0</v>
      </c>
      <c r="L2311" s="49">
        <v>13950</v>
      </c>
      <c r="M2311" s="49">
        <v>0</v>
      </c>
      <c r="N2311" s="10">
        <v>16200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50">
        <f t="shared" si="121"/>
        <v>1162.5</v>
      </c>
      <c r="U2311" s="50">
        <f t="shared" si="121"/>
        <v>0</v>
      </c>
      <c r="V2311" s="50">
        <f t="shared" si="121"/>
        <v>1350</v>
      </c>
      <c r="W2311" s="50">
        <f t="shared" si="121"/>
        <v>0</v>
      </c>
      <c r="X2311" s="50">
        <f t="shared" si="121"/>
        <v>0</v>
      </c>
      <c r="Y2311" s="50">
        <f t="shared" si="121"/>
        <v>0</v>
      </c>
      <c r="Z2311" s="50">
        <f t="shared" si="121"/>
        <v>0</v>
      </c>
      <c r="AA2311" s="50">
        <f t="shared" si="121"/>
        <v>0</v>
      </c>
      <c r="AB2311" s="50">
        <f t="shared" si="122"/>
        <v>2512.5</v>
      </c>
      <c r="AC2311" s="48" t="str">
        <f>VLOOKUP(ПРОДАЖИ!C:C,'ИЗ ОСНОВЫ НОМЕНКЛАТУР'!D:E,2,0)</f>
        <v>Ручки, крючки, опоры</v>
      </c>
      <c r="AD2311" s="48" t="str">
        <f>VLOOKUP(C:C,'ИЗ ОСНОВЫ НОМЕНКЛАТУР'!D:F,3,0)</f>
        <v>Ручки-скобы</v>
      </c>
      <c r="AE2311" s="48" t="str">
        <f>VLOOKUP(C:C,'ИЗ ОСНОВЫ НОМЕНКЛАТУР'!D:H,5,0)</f>
        <v>C</v>
      </c>
    </row>
    <row r="2312" spans="1:31" ht="9.6" customHeight="1" x14ac:dyDescent="0.2">
      <c r="A2312" s="45" t="s">
        <v>2043</v>
      </c>
      <c r="B2312" s="11"/>
      <c r="C2312" s="11" t="s">
        <v>2310</v>
      </c>
      <c r="D2312" s="44">
        <v>7</v>
      </c>
      <c r="E2312" s="44">
        <v>0</v>
      </c>
      <c r="F2312" s="48">
        <v>40</v>
      </c>
      <c r="G2312" s="48">
        <v>0</v>
      </c>
      <c r="H2312" s="44">
        <v>53</v>
      </c>
      <c r="I2312" s="44">
        <v>0</v>
      </c>
      <c r="J2312" s="44">
        <v>0</v>
      </c>
      <c r="K2312" s="48">
        <v>0</v>
      </c>
      <c r="L2312" s="49">
        <v>2170</v>
      </c>
      <c r="M2312" s="49">
        <v>0</v>
      </c>
      <c r="N2312" s="10">
        <v>12400</v>
      </c>
      <c r="O2312" s="10">
        <v>0</v>
      </c>
      <c r="P2312" s="10">
        <v>16922.900000000001</v>
      </c>
      <c r="Q2312" s="10">
        <v>0</v>
      </c>
      <c r="R2312" s="10">
        <v>0</v>
      </c>
      <c r="S2312" s="10">
        <v>0</v>
      </c>
      <c r="T2312" s="50">
        <f t="shared" si="121"/>
        <v>180.83333333333334</v>
      </c>
      <c r="U2312" s="50">
        <f t="shared" si="121"/>
        <v>0</v>
      </c>
      <c r="V2312" s="50">
        <f t="shared" si="121"/>
        <v>1033.3333333333333</v>
      </c>
      <c r="W2312" s="50">
        <f t="shared" si="121"/>
        <v>0</v>
      </c>
      <c r="X2312" s="50">
        <f t="shared" si="121"/>
        <v>1410.2416666666668</v>
      </c>
      <c r="Y2312" s="50">
        <f t="shared" si="121"/>
        <v>0</v>
      </c>
      <c r="Z2312" s="50">
        <f t="shared" si="121"/>
        <v>0</v>
      </c>
      <c r="AA2312" s="50">
        <f t="shared" si="121"/>
        <v>0</v>
      </c>
      <c r="AB2312" s="50">
        <f t="shared" si="122"/>
        <v>2624.4083333333333</v>
      </c>
      <c r="AC2312" s="48" t="str">
        <f>VLOOKUP(ПРОДАЖИ!C:C,'ИЗ ОСНОВЫ НОМЕНКЛАТУР'!D:E,2,0)</f>
        <v>Ручки, крючки, опоры</v>
      </c>
      <c r="AD2312" s="48" t="str">
        <f>VLOOKUP(C:C,'ИЗ ОСНОВЫ НОМЕНКЛАТУР'!D:F,3,0)</f>
        <v>Ручки-скобы</v>
      </c>
      <c r="AE2312" s="48" t="str">
        <f>VLOOKUP(C:C,'ИЗ ОСНОВЫ НОМЕНКЛАТУР'!D:H,5,0)</f>
        <v>C</v>
      </c>
    </row>
    <row r="2313" spans="1:31" ht="9.6" customHeight="1" x14ac:dyDescent="0.2">
      <c r="A2313" s="45" t="s">
        <v>2043</v>
      </c>
      <c r="B2313" s="11"/>
      <c r="C2313" s="11" t="s">
        <v>2311</v>
      </c>
      <c r="D2313" s="44">
        <v>85</v>
      </c>
      <c r="E2313" s="44">
        <v>0</v>
      </c>
      <c r="F2313" s="48">
        <v>56</v>
      </c>
      <c r="G2313" s="48">
        <v>0</v>
      </c>
      <c r="H2313" s="44">
        <v>0</v>
      </c>
      <c r="I2313" s="44">
        <v>0</v>
      </c>
      <c r="J2313" s="44">
        <v>0</v>
      </c>
      <c r="K2313" s="48">
        <v>0</v>
      </c>
      <c r="L2313" s="49">
        <v>17850</v>
      </c>
      <c r="M2313" s="49">
        <v>0</v>
      </c>
      <c r="N2313" s="10">
        <v>11760</v>
      </c>
      <c r="O2313" s="10">
        <v>0</v>
      </c>
      <c r="P2313" s="10">
        <v>0</v>
      </c>
      <c r="Q2313" s="10">
        <v>0</v>
      </c>
      <c r="R2313" s="10">
        <v>0</v>
      </c>
      <c r="S2313" s="10">
        <v>0</v>
      </c>
      <c r="T2313" s="50">
        <f t="shared" si="121"/>
        <v>1487.5</v>
      </c>
      <c r="U2313" s="50">
        <f t="shared" si="121"/>
        <v>0</v>
      </c>
      <c r="V2313" s="50">
        <f t="shared" si="121"/>
        <v>980</v>
      </c>
      <c r="W2313" s="50">
        <f t="shared" si="121"/>
        <v>0</v>
      </c>
      <c r="X2313" s="50">
        <f t="shared" si="121"/>
        <v>0</v>
      </c>
      <c r="Y2313" s="50">
        <f t="shared" si="121"/>
        <v>0</v>
      </c>
      <c r="Z2313" s="50">
        <f t="shared" si="121"/>
        <v>0</v>
      </c>
      <c r="AA2313" s="50">
        <f t="shared" si="121"/>
        <v>0</v>
      </c>
      <c r="AB2313" s="50">
        <f t="shared" si="122"/>
        <v>2467.5</v>
      </c>
      <c r="AC2313" s="48" t="str">
        <f>VLOOKUP(ПРОДАЖИ!C:C,'ИЗ ОСНОВЫ НОМЕНКЛАТУР'!D:E,2,0)</f>
        <v>Ручки, крючки, опоры</v>
      </c>
      <c r="AD2313" s="48" t="str">
        <f>VLOOKUP(C:C,'ИЗ ОСНОВЫ НОМЕНКЛАТУР'!D:F,3,0)</f>
        <v>Ручки-скобы</v>
      </c>
      <c r="AE2313" s="48" t="str">
        <f>VLOOKUP(C:C,'ИЗ ОСНОВЫ НОМЕНКЛАТУР'!D:H,5,0)</f>
        <v>C</v>
      </c>
    </row>
    <row r="2314" spans="1:31" ht="9.6" customHeight="1" x14ac:dyDescent="0.2">
      <c r="A2314" s="45" t="s">
        <v>2043</v>
      </c>
      <c r="B2314" s="11"/>
      <c r="C2314" s="11" t="s">
        <v>2312</v>
      </c>
      <c r="D2314" s="44">
        <v>20</v>
      </c>
      <c r="E2314" s="44">
        <v>0</v>
      </c>
      <c r="F2314" s="48">
        <v>2</v>
      </c>
      <c r="G2314" s="48">
        <v>0</v>
      </c>
      <c r="H2314" s="44">
        <v>0</v>
      </c>
      <c r="I2314" s="44">
        <v>0</v>
      </c>
      <c r="J2314" s="44">
        <v>0</v>
      </c>
      <c r="K2314" s="48">
        <v>0</v>
      </c>
      <c r="L2314" s="49">
        <v>25486.1</v>
      </c>
      <c r="M2314" s="49">
        <v>0</v>
      </c>
      <c r="N2314" s="10">
        <v>2548.54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50">
        <f t="shared" si="121"/>
        <v>2123.8416666666667</v>
      </c>
      <c r="U2314" s="50">
        <f t="shared" si="121"/>
        <v>0</v>
      </c>
      <c r="V2314" s="50">
        <f t="shared" si="121"/>
        <v>212.37833333333333</v>
      </c>
      <c r="W2314" s="50">
        <f t="shared" si="121"/>
        <v>0</v>
      </c>
      <c r="X2314" s="50">
        <f t="shared" si="121"/>
        <v>0</v>
      </c>
      <c r="Y2314" s="50">
        <f t="shared" si="121"/>
        <v>0</v>
      </c>
      <c r="Z2314" s="50">
        <f t="shared" si="121"/>
        <v>0</v>
      </c>
      <c r="AA2314" s="50">
        <f t="shared" si="121"/>
        <v>0</v>
      </c>
      <c r="AB2314" s="50">
        <f t="shared" si="122"/>
        <v>2336.2200000000003</v>
      </c>
      <c r="AC2314" s="48" t="str">
        <f>VLOOKUP(ПРОДАЖИ!C:C,'ИЗ ОСНОВЫ НОМЕНКЛАТУР'!D:E,2,0)</f>
        <v>Ручки, крючки, опоры</v>
      </c>
      <c r="AD2314" s="48" t="str">
        <f>VLOOKUP(C:C,'ИЗ ОСНОВЫ НОМЕНКЛАТУР'!D:F,3,0)</f>
        <v>Ручки-скобы</v>
      </c>
      <c r="AE2314" s="48" t="str">
        <f>VLOOKUP(C:C,'ИЗ ОСНОВЫ НОМЕНКЛАТУР'!D:H,5,0)</f>
        <v>C</v>
      </c>
    </row>
    <row r="2315" spans="1:31" ht="9.6" customHeight="1" x14ac:dyDescent="0.2">
      <c r="A2315" s="45" t="s">
        <v>2043</v>
      </c>
      <c r="B2315" s="11"/>
      <c r="C2315" s="11" t="s">
        <v>2313</v>
      </c>
      <c r="D2315" s="44">
        <v>121</v>
      </c>
      <c r="E2315" s="44">
        <v>0</v>
      </c>
      <c r="F2315" s="48">
        <v>31</v>
      </c>
      <c r="G2315" s="48">
        <v>0</v>
      </c>
      <c r="H2315" s="44">
        <v>0</v>
      </c>
      <c r="I2315" s="44">
        <v>0</v>
      </c>
      <c r="J2315" s="44">
        <v>0</v>
      </c>
      <c r="K2315" s="48">
        <v>0</v>
      </c>
      <c r="L2315" s="49">
        <v>21780</v>
      </c>
      <c r="M2315" s="49">
        <v>0</v>
      </c>
      <c r="N2315" s="10">
        <v>5513.83</v>
      </c>
      <c r="O2315" s="10">
        <v>0</v>
      </c>
      <c r="P2315" s="10">
        <v>0</v>
      </c>
      <c r="Q2315" s="10">
        <v>0</v>
      </c>
      <c r="R2315" s="10">
        <v>0</v>
      </c>
      <c r="S2315" s="10">
        <v>0</v>
      </c>
      <c r="T2315" s="50">
        <f t="shared" si="121"/>
        <v>1815</v>
      </c>
      <c r="U2315" s="50">
        <f t="shared" si="121"/>
        <v>0</v>
      </c>
      <c r="V2315" s="50">
        <f t="shared" si="121"/>
        <v>459.48583333333335</v>
      </c>
      <c r="W2315" s="50">
        <f t="shared" si="121"/>
        <v>0</v>
      </c>
      <c r="X2315" s="50">
        <f t="shared" si="121"/>
        <v>0</v>
      </c>
      <c r="Y2315" s="50">
        <f t="shared" si="121"/>
        <v>0</v>
      </c>
      <c r="Z2315" s="50">
        <f t="shared" si="121"/>
        <v>0</v>
      </c>
      <c r="AA2315" s="50">
        <f t="shared" si="121"/>
        <v>0</v>
      </c>
      <c r="AB2315" s="50">
        <f t="shared" si="122"/>
        <v>2274.4858333333332</v>
      </c>
      <c r="AC2315" s="48" t="str">
        <f>VLOOKUP(ПРОДАЖИ!C:C,'ИЗ ОСНОВЫ НОМЕНКЛАТУР'!D:E,2,0)</f>
        <v>Ручки, крючки, опоры</v>
      </c>
      <c r="AD2315" s="48" t="str">
        <f>VLOOKUP(C:C,'ИЗ ОСНОВЫ НОМЕНКЛАТУР'!D:F,3,0)</f>
        <v>Ручки-скобы</v>
      </c>
      <c r="AE2315" s="48" t="str">
        <f>VLOOKUP(C:C,'ИЗ ОСНОВЫ НОМЕНКЛАТУР'!D:H,5,0)</f>
        <v>C</v>
      </c>
    </row>
    <row r="2316" spans="1:31" ht="9.6" customHeight="1" x14ac:dyDescent="0.2">
      <c r="A2316" s="45" t="s">
        <v>2043</v>
      </c>
      <c r="B2316" s="11"/>
      <c r="C2316" s="11" t="s">
        <v>2314</v>
      </c>
      <c r="D2316" s="44">
        <v>55</v>
      </c>
      <c r="E2316" s="44">
        <v>0</v>
      </c>
      <c r="F2316" s="48">
        <v>34</v>
      </c>
      <c r="G2316" s="48">
        <v>0</v>
      </c>
      <c r="H2316" s="44">
        <v>55</v>
      </c>
      <c r="I2316" s="44">
        <v>5</v>
      </c>
      <c r="J2316" s="44">
        <v>0</v>
      </c>
      <c r="K2316" s="48">
        <v>0</v>
      </c>
      <c r="L2316" s="49">
        <v>11000.06</v>
      </c>
      <c r="M2316" s="49">
        <v>0</v>
      </c>
      <c r="N2316" s="10">
        <v>6800</v>
      </c>
      <c r="O2316" s="10">
        <v>0</v>
      </c>
      <c r="P2316" s="10">
        <v>13654.47</v>
      </c>
      <c r="Q2316" s="10">
        <v>1250</v>
      </c>
      <c r="R2316" s="10">
        <v>0</v>
      </c>
      <c r="S2316" s="10">
        <v>0</v>
      </c>
      <c r="T2316" s="50">
        <f t="shared" si="121"/>
        <v>916.67166666666662</v>
      </c>
      <c r="U2316" s="50">
        <f t="shared" si="121"/>
        <v>0</v>
      </c>
      <c r="V2316" s="50">
        <f t="shared" si="121"/>
        <v>566.66666666666663</v>
      </c>
      <c r="W2316" s="50">
        <f t="shared" si="121"/>
        <v>0</v>
      </c>
      <c r="X2316" s="50">
        <f t="shared" si="121"/>
        <v>1137.8724999999999</v>
      </c>
      <c r="Y2316" s="50">
        <f t="shared" si="121"/>
        <v>104.16666666666667</v>
      </c>
      <c r="Z2316" s="50">
        <f t="shared" si="121"/>
        <v>0</v>
      </c>
      <c r="AA2316" s="50">
        <f t="shared" si="121"/>
        <v>0</v>
      </c>
      <c r="AB2316" s="50">
        <f t="shared" si="122"/>
        <v>2725.3774999999996</v>
      </c>
      <c r="AC2316" s="48" t="str">
        <f>VLOOKUP(ПРОДАЖИ!C:C,'ИЗ ОСНОВЫ НОМЕНКЛАТУР'!D:E,2,0)</f>
        <v>Ручки, крючки, опоры</v>
      </c>
      <c r="AD2316" s="48" t="str">
        <f>VLOOKUP(C:C,'ИЗ ОСНОВЫ НОМЕНКЛАТУР'!D:F,3,0)</f>
        <v>Ручки-скобы</v>
      </c>
      <c r="AE2316" s="48" t="str">
        <f>VLOOKUP(C:C,'ИЗ ОСНОВЫ НОМЕНКЛАТУР'!D:H,5,0)</f>
        <v>C</v>
      </c>
    </row>
    <row r="2317" spans="1:31" ht="9.6" customHeight="1" x14ac:dyDescent="0.2">
      <c r="A2317" s="45" t="s">
        <v>2043</v>
      </c>
      <c r="B2317" s="11"/>
      <c r="C2317" s="11" t="s">
        <v>2315</v>
      </c>
      <c r="D2317" s="44">
        <v>12</v>
      </c>
      <c r="E2317" s="44">
        <v>0</v>
      </c>
      <c r="F2317" s="48">
        <v>17</v>
      </c>
      <c r="G2317" s="48">
        <v>0</v>
      </c>
      <c r="H2317" s="44">
        <v>0</v>
      </c>
      <c r="I2317" s="44">
        <v>0</v>
      </c>
      <c r="J2317" s="44">
        <v>0</v>
      </c>
      <c r="K2317" s="48">
        <v>0</v>
      </c>
      <c r="L2317" s="49">
        <v>17964.240000000002</v>
      </c>
      <c r="M2317" s="49">
        <v>0</v>
      </c>
      <c r="N2317" s="10">
        <v>25449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50">
        <f t="shared" si="121"/>
        <v>1497.0200000000002</v>
      </c>
      <c r="U2317" s="50">
        <f t="shared" si="121"/>
        <v>0</v>
      </c>
      <c r="V2317" s="50">
        <f t="shared" si="121"/>
        <v>2120.75</v>
      </c>
      <c r="W2317" s="50">
        <f t="shared" si="121"/>
        <v>0</v>
      </c>
      <c r="X2317" s="50">
        <f t="shared" si="121"/>
        <v>0</v>
      </c>
      <c r="Y2317" s="50">
        <f t="shared" si="121"/>
        <v>0</v>
      </c>
      <c r="Z2317" s="50">
        <f t="shared" si="121"/>
        <v>0</v>
      </c>
      <c r="AA2317" s="50">
        <f t="shared" si="121"/>
        <v>0</v>
      </c>
      <c r="AB2317" s="50">
        <f t="shared" si="122"/>
        <v>3617.7700000000004</v>
      </c>
      <c r="AC2317" s="48" t="str">
        <f>VLOOKUP(ПРОДАЖИ!C:C,'ИЗ ОСНОВЫ НОМЕНКЛАТУР'!D:E,2,0)</f>
        <v>Ручки, крючки, опоры</v>
      </c>
      <c r="AD2317" s="48" t="str">
        <f>VLOOKUP(C:C,'ИЗ ОСНОВЫ НОМЕНКЛАТУР'!D:F,3,0)</f>
        <v>Ручки-скобы</v>
      </c>
      <c r="AE2317" s="48" t="str">
        <f>VLOOKUP(C:C,'ИЗ ОСНОВЫ НОМЕНКЛАТУР'!D:H,5,0)</f>
        <v>C</v>
      </c>
    </row>
    <row r="2318" spans="1:31" ht="9.6" customHeight="1" x14ac:dyDescent="0.2">
      <c r="A2318" s="45" t="s">
        <v>2043</v>
      </c>
      <c r="B2318" s="11"/>
      <c r="C2318" s="11" t="s">
        <v>2316</v>
      </c>
      <c r="D2318" s="44">
        <v>71</v>
      </c>
      <c r="E2318" s="44">
        <v>0</v>
      </c>
      <c r="F2318" s="48">
        <v>17</v>
      </c>
      <c r="G2318" s="48">
        <v>0</v>
      </c>
      <c r="H2318" s="44">
        <v>36</v>
      </c>
      <c r="I2318" s="44">
        <v>0</v>
      </c>
      <c r="J2318" s="44">
        <v>0</v>
      </c>
      <c r="K2318" s="48">
        <v>0</v>
      </c>
      <c r="L2318" s="49">
        <v>16330.02</v>
      </c>
      <c r="M2318" s="49">
        <v>0</v>
      </c>
      <c r="N2318" s="10">
        <v>3910.01</v>
      </c>
      <c r="O2318" s="10">
        <v>0</v>
      </c>
      <c r="P2318" s="10">
        <v>8355.6299999999992</v>
      </c>
      <c r="Q2318" s="10">
        <v>0</v>
      </c>
      <c r="R2318" s="10">
        <v>0</v>
      </c>
      <c r="S2318" s="10">
        <v>0</v>
      </c>
      <c r="T2318" s="50">
        <f t="shared" si="121"/>
        <v>1360.835</v>
      </c>
      <c r="U2318" s="50">
        <f t="shared" si="121"/>
        <v>0</v>
      </c>
      <c r="V2318" s="50">
        <f t="shared" si="121"/>
        <v>325.8341666666667</v>
      </c>
      <c r="W2318" s="50">
        <f t="shared" si="121"/>
        <v>0</v>
      </c>
      <c r="X2318" s="50">
        <f t="shared" si="121"/>
        <v>696.3024999999999</v>
      </c>
      <c r="Y2318" s="50">
        <f t="shared" si="121"/>
        <v>0</v>
      </c>
      <c r="Z2318" s="50">
        <f t="shared" si="121"/>
        <v>0</v>
      </c>
      <c r="AA2318" s="50">
        <f t="shared" si="121"/>
        <v>0</v>
      </c>
      <c r="AB2318" s="50">
        <f t="shared" si="122"/>
        <v>2382.9716666666668</v>
      </c>
      <c r="AC2318" s="48" t="str">
        <f>VLOOKUP(ПРОДАЖИ!C:C,'ИЗ ОСНОВЫ НОМЕНКЛАТУР'!D:E,2,0)</f>
        <v>Ручки, крючки, опоры</v>
      </c>
      <c r="AD2318" s="48" t="str">
        <f>VLOOKUP(C:C,'ИЗ ОСНОВЫ НОМЕНКЛАТУР'!D:F,3,0)</f>
        <v>Ручки-скобы</v>
      </c>
      <c r="AE2318" s="48" t="str">
        <f>VLOOKUP(C:C,'ИЗ ОСНОВЫ НОМЕНКЛАТУР'!D:H,5,0)</f>
        <v>C</v>
      </c>
    </row>
    <row r="2319" spans="1:31" ht="9.6" customHeight="1" x14ac:dyDescent="0.2">
      <c r="A2319" s="45" t="s">
        <v>2043</v>
      </c>
      <c r="B2319" s="11"/>
      <c r="C2319" s="11" t="s">
        <v>2317</v>
      </c>
      <c r="D2319" s="44">
        <v>27</v>
      </c>
      <c r="E2319" s="44">
        <v>0</v>
      </c>
      <c r="F2319" s="48">
        <v>4</v>
      </c>
      <c r="G2319" s="48">
        <v>0</v>
      </c>
      <c r="H2319" s="44">
        <v>55</v>
      </c>
      <c r="I2319" s="44">
        <v>0</v>
      </c>
      <c r="J2319" s="44">
        <v>0</v>
      </c>
      <c r="K2319" s="48">
        <v>0</v>
      </c>
      <c r="L2319" s="49">
        <v>8975.7199999999993</v>
      </c>
      <c r="M2319" s="49">
        <v>0</v>
      </c>
      <c r="N2319" s="10">
        <v>1328</v>
      </c>
      <c r="O2319" s="10">
        <v>0</v>
      </c>
      <c r="P2319" s="10">
        <v>19174.650000000001</v>
      </c>
      <c r="Q2319" s="10">
        <v>0</v>
      </c>
      <c r="R2319" s="10">
        <v>0</v>
      </c>
      <c r="S2319" s="10">
        <v>0</v>
      </c>
      <c r="T2319" s="50">
        <f t="shared" si="121"/>
        <v>747.97666666666657</v>
      </c>
      <c r="U2319" s="50">
        <f t="shared" si="121"/>
        <v>0</v>
      </c>
      <c r="V2319" s="50">
        <f t="shared" si="121"/>
        <v>110.66666666666667</v>
      </c>
      <c r="W2319" s="50">
        <f t="shared" si="121"/>
        <v>0</v>
      </c>
      <c r="X2319" s="50">
        <f t="shared" si="121"/>
        <v>1597.8875</v>
      </c>
      <c r="Y2319" s="50">
        <f t="shared" si="121"/>
        <v>0</v>
      </c>
      <c r="Z2319" s="50">
        <f t="shared" si="121"/>
        <v>0</v>
      </c>
      <c r="AA2319" s="50">
        <f t="shared" si="121"/>
        <v>0</v>
      </c>
      <c r="AB2319" s="50">
        <f t="shared" si="122"/>
        <v>2456.5308333333332</v>
      </c>
      <c r="AC2319" s="48" t="str">
        <f>VLOOKUP(ПРОДАЖИ!C:C,'ИЗ ОСНОВЫ НОМЕНКЛАТУР'!D:E,2,0)</f>
        <v>Ручки, крючки, опоры</v>
      </c>
      <c r="AD2319" s="48" t="str">
        <f>VLOOKUP(C:C,'ИЗ ОСНОВЫ НОМЕНКЛАТУР'!D:F,3,0)</f>
        <v>Ручки-скобы</v>
      </c>
      <c r="AE2319" s="48" t="str">
        <f>VLOOKUP(C:C,'ИЗ ОСНОВЫ НОМЕНКЛАТУР'!D:H,5,0)</f>
        <v>C</v>
      </c>
    </row>
    <row r="2320" spans="1:31" ht="9.6" customHeight="1" x14ac:dyDescent="0.2">
      <c r="A2320" s="45" t="s">
        <v>2043</v>
      </c>
      <c r="B2320" s="11"/>
      <c r="C2320" s="11" t="s">
        <v>2318</v>
      </c>
      <c r="D2320" s="44">
        <v>37</v>
      </c>
      <c r="E2320" s="44">
        <v>0</v>
      </c>
      <c r="F2320" s="48">
        <v>124</v>
      </c>
      <c r="G2320" s="48">
        <v>0</v>
      </c>
      <c r="H2320" s="44">
        <v>20</v>
      </c>
      <c r="I2320" s="44">
        <v>0</v>
      </c>
      <c r="J2320" s="44">
        <v>0</v>
      </c>
      <c r="K2320" s="48">
        <v>0</v>
      </c>
      <c r="L2320" s="49">
        <v>8140</v>
      </c>
      <c r="M2320" s="49">
        <v>0</v>
      </c>
      <c r="N2320" s="10">
        <v>27280</v>
      </c>
      <c r="O2320" s="10">
        <v>0</v>
      </c>
      <c r="P2320" s="10">
        <v>4532</v>
      </c>
      <c r="Q2320" s="10">
        <v>0</v>
      </c>
      <c r="R2320" s="10">
        <v>0</v>
      </c>
      <c r="S2320" s="10">
        <v>0</v>
      </c>
      <c r="T2320" s="50">
        <f t="shared" si="121"/>
        <v>678.33333333333337</v>
      </c>
      <c r="U2320" s="50">
        <f t="shared" si="121"/>
        <v>0</v>
      </c>
      <c r="V2320" s="50">
        <f t="shared" si="121"/>
        <v>2273.3333333333335</v>
      </c>
      <c r="W2320" s="50">
        <f t="shared" si="121"/>
        <v>0</v>
      </c>
      <c r="X2320" s="50">
        <f t="shared" si="121"/>
        <v>377.66666666666669</v>
      </c>
      <c r="Y2320" s="50">
        <f t="shared" si="121"/>
        <v>0</v>
      </c>
      <c r="Z2320" s="50">
        <f t="shared" si="121"/>
        <v>0</v>
      </c>
      <c r="AA2320" s="50">
        <f t="shared" si="121"/>
        <v>0</v>
      </c>
      <c r="AB2320" s="50">
        <f t="shared" si="122"/>
        <v>3329.3333333333335</v>
      </c>
      <c r="AC2320" s="48" t="str">
        <f>VLOOKUP(ПРОДАЖИ!C:C,'ИЗ ОСНОВЫ НОМЕНКЛАТУР'!D:E,2,0)</f>
        <v>Ручки, крючки, опоры</v>
      </c>
      <c r="AD2320" s="48" t="str">
        <f>VLOOKUP(C:C,'ИЗ ОСНОВЫ НОМЕНКЛАТУР'!D:F,3,0)</f>
        <v>Ручки-скобы</v>
      </c>
      <c r="AE2320" s="48" t="str">
        <f>VLOOKUP(C:C,'ИЗ ОСНОВЫ НОМЕНКЛАТУР'!D:H,5,0)</f>
        <v>C</v>
      </c>
    </row>
    <row r="2321" spans="1:31" ht="9.6" customHeight="1" x14ac:dyDescent="0.2">
      <c r="A2321" s="45" t="s">
        <v>2043</v>
      </c>
      <c r="B2321" s="11"/>
      <c r="C2321" s="11" t="s">
        <v>2319</v>
      </c>
      <c r="D2321" s="44">
        <v>101</v>
      </c>
      <c r="E2321" s="44">
        <v>200</v>
      </c>
      <c r="F2321" s="48">
        <v>0</v>
      </c>
      <c r="G2321" s="48">
        <v>0</v>
      </c>
      <c r="H2321" s="44">
        <v>0</v>
      </c>
      <c r="I2321" s="44">
        <v>0</v>
      </c>
      <c r="J2321" s="44">
        <v>0</v>
      </c>
      <c r="K2321" s="48">
        <v>0</v>
      </c>
      <c r="L2321" s="49">
        <v>32320</v>
      </c>
      <c r="M2321" s="49">
        <v>64000</v>
      </c>
      <c r="N2321" s="10">
        <v>0</v>
      </c>
      <c r="O2321" s="10">
        <v>0</v>
      </c>
      <c r="P2321" s="10">
        <v>0</v>
      </c>
      <c r="Q2321" s="10">
        <v>0</v>
      </c>
      <c r="R2321" s="10">
        <v>0</v>
      </c>
      <c r="S2321" s="10">
        <v>0</v>
      </c>
      <c r="T2321" s="50">
        <f t="shared" si="121"/>
        <v>2693.3333333333335</v>
      </c>
      <c r="U2321" s="50">
        <f t="shared" si="121"/>
        <v>5333.333333333333</v>
      </c>
      <c r="V2321" s="50">
        <f t="shared" si="121"/>
        <v>0</v>
      </c>
      <c r="W2321" s="50">
        <f t="shared" si="121"/>
        <v>0</v>
      </c>
      <c r="X2321" s="50">
        <f t="shared" si="121"/>
        <v>0</v>
      </c>
      <c r="Y2321" s="50">
        <f t="shared" si="121"/>
        <v>0</v>
      </c>
      <c r="Z2321" s="50">
        <f t="shared" si="121"/>
        <v>0</v>
      </c>
      <c r="AA2321" s="50">
        <f t="shared" si="121"/>
        <v>0</v>
      </c>
      <c r="AB2321" s="50">
        <f t="shared" si="122"/>
        <v>8026.6666666666661</v>
      </c>
      <c r="AC2321" s="48" t="str">
        <f>VLOOKUP(ПРОДАЖИ!C:C,'ИЗ ОСНОВЫ НОМЕНКЛАТУР'!D:E,2,0)</f>
        <v>Ручки, крючки, опоры</v>
      </c>
      <c r="AD2321" s="48" t="str">
        <f>VLOOKUP(C:C,'ИЗ ОСНОВЫ НОМЕНКЛАТУР'!D:F,3,0)</f>
        <v>Ручки-скобы</v>
      </c>
      <c r="AE2321" s="48" t="str">
        <f>VLOOKUP(C:C,'ИЗ ОСНОВЫ НОМЕНКЛАТУР'!D:H,5,0)</f>
        <v>C</v>
      </c>
    </row>
    <row r="2322" spans="1:31" ht="9.6" customHeight="1" x14ac:dyDescent="0.2">
      <c r="A2322" s="45" t="s">
        <v>2043</v>
      </c>
      <c r="B2322" s="11"/>
      <c r="C2322" s="11" t="s">
        <v>2320</v>
      </c>
      <c r="D2322" s="44">
        <v>23</v>
      </c>
      <c r="E2322" s="44">
        <v>0</v>
      </c>
      <c r="F2322" s="48">
        <v>0</v>
      </c>
      <c r="G2322" s="48">
        <v>0</v>
      </c>
      <c r="H2322" s="44">
        <v>0</v>
      </c>
      <c r="I2322" s="44">
        <v>0</v>
      </c>
      <c r="J2322" s="44">
        <v>0</v>
      </c>
      <c r="K2322" s="48">
        <v>0</v>
      </c>
      <c r="L2322" s="49">
        <v>24828.5</v>
      </c>
      <c r="M2322" s="49">
        <v>0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50">
        <f t="shared" si="121"/>
        <v>2069.0416666666665</v>
      </c>
      <c r="U2322" s="50">
        <f t="shared" si="121"/>
        <v>0</v>
      </c>
      <c r="V2322" s="50">
        <f t="shared" si="121"/>
        <v>0</v>
      </c>
      <c r="W2322" s="50">
        <f t="shared" si="121"/>
        <v>0</v>
      </c>
      <c r="X2322" s="50">
        <f t="shared" si="121"/>
        <v>0</v>
      </c>
      <c r="Y2322" s="50">
        <f t="shared" si="121"/>
        <v>0</v>
      </c>
      <c r="Z2322" s="50">
        <f t="shared" si="121"/>
        <v>0</v>
      </c>
      <c r="AA2322" s="50">
        <f t="shared" si="121"/>
        <v>0</v>
      </c>
      <c r="AB2322" s="50">
        <f t="shared" si="122"/>
        <v>2069.0416666666665</v>
      </c>
      <c r="AC2322" s="48" t="str">
        <f>VLOOKUP(ПРОДАЖИ!C:C,'ИЗ ОСНОВЫ НОМЕНКЛАТУР'!D:E,2,0)</f>
        <v>Ручки, крючки, опоры</v>
      </c>
      <c r="AD2322" s="48" t="str">
        <f>VLOOKUP(C:C,'ИЗ ОСНОВЫ НОМЕНКЛАТУР'!D:F,3,0)</f>
        <v>Ручки-скобы</v>
      </c>
      <c r="AE2322" s="48" t="str">
        <f>VLOOKUP(C:C,'ИЗ ОСНОВЫ НОМЕНКЛАТУР'!D:H,5,0)</f>
        <v>C</v>
      </c>
    </row>
    <row r="2323" spans="1:31" ht="9.6" customHeight="1" x14ac:dyDescent="0.2">
      <c r="A2323" s="45" t="s">
        <v>2043</v>
      </c>
      <c r="B2323" s="11"/>
      <c r="C2323" s="11" t="s">
        <v>2321</v>
      </c>
      <c r="D2323" s="44">
        <v>0</v>
      </c>
      <c r="E2323" s="44">
        <v>0</v>
      </c>
      <c r="F2323" s="48">
        <v>0</v>
      </c>
      <c r="G2323" s="48">
        <v>0</v>
      </c>
      <c r="H2323" s="44">
        <v>38</v>
      </c>
      <c r="I2323" s="44">
        <v>100</v>
      </c>
      <c r="J2323" s="44">
        <v>0</v>
      </c>
      <c r="K2323" s="48">
        <v>0</v>
      </c>
      <c r="L2323" s="49">
        <v>0</v>
      </c>
      <c r="M2323" s="49">
        <v>0</v>
      </c>
      <c r="N2323" s="10">
        <v>0</v>
      </c>
      <c r="O2323" s="10">
        <v>0</v>
      </c>
      <c r="P2323" s="10">
        <v>9500</v>
      </c>
      <c r="Q2323" s="10">
        <v>22773</v>
      </c>
      <c r="R2323" s="10">
        <v>0</v>
      </c>
      <c r="S2323" s="10">
        <v>0</v>
      </c>
      <c r="T2323" s="50">
        <f t="shared" si="121"/>
        <v>0</v>
      </c>
      <c r="U2323" s="50">
        <f t="shared" si="121"/>
        <v>0</v>
      </c>
      <c r="V2323" s="50">
        <f t="shared" si="121"/>
        <v>0</v>
      </c>
      <c r="W2323" s="50">
        <f t="shared" si="121"/>
        <v>0</v>
      </c>
      <c r="X2323" s="50">
        <f t="shared" si="121"/>
        <v>791.66666666666663</v>
      </c>
      <c r="Y2323" s="50">
        <f t="shared" si="121"/>
        <v>1897.75</v>
      </c>
      <c r="Z2323" s="50">
        <f t="shared" si="121"/>
        <v>0</v>
      </c>
      <c r="AA2323" s="50">
        <f t="shared" si="121"/>
        <v>0</v>
      </c>
      <c r="AB2323" s="50">
        <f t="shared" si="122"/>
        <v>2689.4166666666665</v>
      </c>
      <c r="AC2323" s="48" t="str">
        <f>VLOOKUP(ПРОДАЖИ!C:C,'ИЗ ОСНОВЫ НОМЕНКЛАТУР'!D:E,2,0)</f>
        <v>Ручки, крючки, опоры</v>
      </c>
      <c r="AD2323" s="48" t="str">
        <f>VLOOKUP(C:C,'ИЗ ОСНОВЫ НОМЕНКЛАТУР'!D:F,3,0)</f>
        <v>Ручки-скобы</v>
      </c>
      <c r="AE2323" s="48" t="str">
        <f>VLOOKUP(C:C,'ИЗ ОСНОВЫ НОМЕНКЛАТУР'!D:H,5,0)</f>
        <v>C</v>
      </c>
    </row>
    <row r="2324" spans="1:31" ht="9.6" customHeight="1" x14ac:dyDescent="0.2">
      <c r="A2324" s="45" t="s">
        <v>2043</v>
      </c>
      <c r="B2324" s="11"/>
      <c r="C2324" s="11" t="s">
        <v>2322</v>
      </c>
      <c r="D2324" s="44">
        <v>11</v>
      </c>
      <c r="E2324" s="44">
        <v>0</v>
      </c>
      <c r="F2324" s="48">
        <v>0</v>
      </c>
      <c r="G2324" s="48">
        <v>0</v>
      </c>
      <c r="H2324" s="44">
        <v>0</v>
      </c>
      <c r="I2324" s="44">
        <v>0</v>
      </c>
      <c r="J2324" s="44">
        <v>0</v>
      </c>
      <c r="K2324" s="48">
        <v>0</v>
      </c>
      <c r="L2324" s="49">
        <v>24706</v>
      </c>
      <c r="M2324" s="49">
        <v>0</v>
      </c>
      <c r="N2324" s="10">
        <v>0</v>
      </c>
      <c r="O2324" s="10">
        <v>0</v>
      </c>
      <c r="P2324" s="10">
        <v>0</v>
      </c>
      <c r="Q2324" s="10">
        <v>0</v>
      </c>
      <c r="R2324" s="10">
        <v>0</v>
      </c>
      <c r="S2324" s="10">
        <v>0</v>
      </c>
      <c r="T2324" s="50">
        <f t="shared" si="121"/>
        <v>2058.8333333333335</v>
      </c>
      <c r="U2324" s="50">
        <f t="shared" si="121"/>
        <v>0</v>
      </c>
      <c r="V2324" s="50">
        <f t="shared" si="121"/>
        <v>0</v>
      </c>
      <c r="W2324" s="50">
        <f t="shared" si="121"/>
        <v>0</v>
      </c>
      <c r="X2324" s="50">
        <f t="shared" si="121"/>
        <v>0</v>
      </c>
      <c r="Y2324" s="50">
        <f t="shared" si="121"/>
        <v>0</v>
      </c>
      <c r="Z2324" s="50">
        <f t="shared" si="121"/>
        <v>0</v>
      </c>
      <c r="AA2324" s="50">
        <f t="shared" si="121"/>
        <v>0</v>
      </c>
      <c r="AB2324" s="50">
        <f t="shared" si="122"/>
        <v>2058.8333333333335</v>
      </c>
      <c r="AC2324" s="48" t="str">
        <f>VLOOKUP(ПРОДАЖИ!C:C,'ИЗ ОСНОВЫ НОМЕНКЛАТУР'!D:E,2,0)</f>
        <v>Ручки, крючки, опоры</v>
      </c>
      <c r="AD2324" s="48" t="str">
        <f>VLOOKUP(C:C,'ИЗ ОСНОВЫ НОМЕНКЛАТУР'!D:F,3,0)</f>
        <v>Ручки-скобы</v>
      </c>
      <c r="AE2324" s="48" t="str">
        <f>VLOOKUP(C:C,'ИЗ ОСНОВЫ НОМЕНКЛАТУР'!D:H,5,0)</f>
        <v>C</v>
      </c>
    </row>
    <row r="2325" spans="1:31" ht="9.6" customHeight="1" x14ac:dyDescent="0.2">
      <c r="A2325" s="45" t="s">
        <v>2043</v>
      </c>
      <c r="B2325" s="11"/>
      <c r="C2325" s="11" t="s">
        <v>2323</v>
      </c>
      <c r="D2325" s="44">
        <v>98</v>
      </c>
      <c r="E2325" s="44">
        <v>0</v>
      </c>
      <c r="F2325" s="48">
        <v>35</v>
      </c>
      <c r="G2325" s="48">
        <v>0</v>
      </c>
      <c r="H2325" s="44">
        <v>31</v>
      </c>
      <c r="I2325" s="44">
        <v>0</v>
      </c>
      <c r="J2325" s="44">
        <v>0</v>
      </c>
      <c r="K2325" s="48">
        <v>0</v>
      </c>
      <c r="L2325" s="49">
        <v>14210</v>
      </c>
      <c r="M2325" s="49">
        <v>0</v>
      </c>
      <c r="N2325" s="10">
        <v>5075</v>
      </c>
      <c r="O2325" s="10">
        <v>0</v>
      </c>
      <c r="P2325" s="10">
        <v>4632.16</v>
      </c>
      <c r="Q2325" s="10">
        <v>0</v>
      </c>
      <c r="R2325" s="10">
        <v>0</v>
      </c>
      <c r="S2325" s="10">
        <v>0</v>
      </c>
      <c r="T2325" s="50">
        <f t="shared" si="121"/>
        <v>1184.1666666666667</v>
      </c>
      <c r="U2325" s="50">
        <f t="shared" si="121"/>
        <v>0</v>
      </c>
      <c r="V2325" s="50">
        <f t="shared" si="121"/>
        <v>422.91666666666669</v>
      </c>
      <c r="W2325" s="50">
        <f t="shared" si="121"/>
        <v>0</v>
      </c>
      <c r="X2325" s="50">
        <f t="shared" si="121"/>
        <v>386.01333333333332</v>
      </c>
      <c r="Y2325" s="50">
        <f t="shared" si="121"/>
        <v>0</v>
      </c>
      <c r="Z2325" s="50">
        <f t="shared" si="121"/>
        <v>0</v>
      </c>
      <c r="AA2325" s="50">
        <f t="shared" si="121"/>
        <v>0</v>
      </c>
      <c r="AB2325" s="50">
        <f t="shared" si="122"/>
        <v>1993.0966666666668</v>
      </c>
      <c r="AC2325" s="48" t="str">
        <f>VLOOKUP(ПРОДАЖИ!C:C,'ИЗ ОСНОВЫ НОМЕНКЛАТУР'!D:E,2,0)</f>
        <v>Ручки, крючки, опоры</v>
      </c>
      <c r="AD2325" s="48" t="str">
        <f>VLOOKUP(C:C,'ИЗ ОСНОВЫ НОМЕНКЛАТУР'!D:F,3,0)</f>
        <v>Ручки-скобы</v>
      </c>
      <c r="AE2325" s="48" t="str">
        <f>VLOOKUP(C:C,'ИЗ ОСНОВЫ НОМЕНКЛАТУР'!D:H,5,0)</f>
        <v>C</v>
      </c>
    </row>
    <row r="2326" spans="1:31" ht="9.6" customHeight="1" x14ac:dyDescent="0.2">
      <c r="A2326" s="45" t="s">
        <v>2043</v>
      </c>
      <c r="B2326" s="11"/>
      <c r="C2326" s="11" t="s">
        <v>2324</v>
      </c>
      <c r="D2326" s="44">
        <v>123</v>
      </c>
      <c r="E2326" s="44">
        <v>0</v>
      </c>
      <c r="F2326" s="48">
        <v>9</v>
      </c>
      <c r="G2326" s="48">
        <v>0</v>
      </c>
      <c r="H2326" s="44">
        <v>0</v>
      </c>
      <c r="I2326" s="44">
        <v>0</v>
      </c>
      <c r="J2326" s="44">
        <v>0</v>
      </c>
      <c r="K2326" s="48">
        <v>0</v>
      </c>
      <c r="L2326" s="49">
        <v>22140</v>
      </c>
      <c r="M2326" s="49">
        <v>0</v>
      </c>
      <c r="N2326" s="10">
        <v>1620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50">
        <f t="shared" si="121"/>
        <v>1845</v>
      </c>
      <c r="U2326" s="50">
        <f t="shared" si="121"/>
        <v>0</v>
      </c>
      <c r="V2326" s="50">
        <f t="shared" si="121"/>
        <v>135</v>
      </c>
      <c r="W2326" s="50">
        <f t="shared" si="121"/>
        <v>0</v>
      </c>
      <c r="X2326" s="50">
        <f t="shared" si="121"/>
        <v>0</v>
      </c>
      <c r="Y2326" s="50">
        <f t="shared" si="121"/>
        <v>0</v>
      </c>
      <c r="Z2326" s="50">
        <f t="shared" si="121"/>
        <v>0</v>
      </c>
      <c r="AA2326" s="50">
        <f t="shared" si="121"/>
        <v>0</v>
      </c>
      <c r="AB2326" s="50">
        <f t="shared" si="122"/>
        <v>1980</v>
      </c>
      <c r="AC2326" s="48" t="str">
        <f>VLOOKUP(ПРОДАЖИ!C:C,'ИЗ ОСНОВЫ НОМЕНКЛАТУР'!D:E,2,0)</f>
        <v>Ручки, крючки, опоры</v>
      </c>
      <c r="AD2326" s="48" t="str">
        <f>VLOOKUP(C:C,'ИЗ ОСНОВЫ НОМЕНКЛАТУР'!D:F,3,0)</f>
        <v>Ручки-скобы</v>
      </c>
      <c r="AE2326" s="48" t="str">
        <f>VLOOKUP(C:C,'ИЗ ОСНОВЫ НОМЕНКЛАТУР'!D:H,5,0)</f>
        <v>C</v>
      </c>
    </row>
    <row r="2327" spans="1:31" ht="9.6" customHeight="1" x14ac:dyDescent="0.2">
      <c r="A2327" s="45" t="s">
        <v>2043</v>
      </c>
      <c r="B2327" s="11"/>
      <c r="C2327" s="11" t="s">
        <v>2325</v>
      </c>
      <c r="D2327" s="44">
        <v>85</v>
      </c>
      <c r="E2327" s="44">
        <v>0</v>
      </c>
      <c r="F2327" s="48">
        <v>37</v>
      </c>
      <c r="G2327" s="48">
        <v>0</v>
      </c>
      <c r="H2327" s="44">
        <v>0</v>
      </c>
      <c r="I2327" s="44">
        <v>0</v>
      </c>
      <c r="J2327" s="44">
        <v>0</v>
      </c>
      <c r="K2327" s="48">
        <v>0</v>
      </c>
      <c r="L2327" s="49">
        <v>15300</v>
      </c>
      <c r="M2327" s="49">
        <v>0</v>
      </c>
      <c r="N2327" s="10">
        <v>6660</v>
      </c>
      <c r="O2327" s="10">
        <v>0</v>
      </c>
      <c r="P2327" s="10">
        <v>0</v>
      </c>
      <c r="Q2327" s="10">
        <v>0</v>
      </c>
      <c r="R2327" s="10">
        <v>0</v>
      </c>
      <c r="S2327" s="10">
        <v>0</v>
      </c>
      <c r="T2327" s="50">
        <f t="shared" si="121"/>
        <v>1275</v>
      </c>
      <c r="U2327" s="50">
        <f t="shared" si="121"/>
        <v>0</v>
      </c>
      <c r="V2327" s="50">
        <f t="shared" si="121"/>
        <v>555</v>
      </c>
      <c r="W2327" s="50">
        <f t="shared" si="121"/>
        <v>0</v>
      </c>
      <c r="X2327" s="50">
        <f t="shared" si="121"/>
        <v>0</v>
      </c>
      <c r="Y2327" s="50">
        <f t="shared" si="121"/>
        <v>0</v>
      </c>
      <c r="Z2327" s="50">
        <f t="shared" si="121"/>
        <v>0</v>
      </c>
      <c r="AA2327" s="50">
        <f t="shared" si="121"/>
        <v>0</v>
      </c>
      <c r="AB2327" s="50">
        <f t="shared" si="122"/>
        <v>1830</v>
      </c>
      <c r="AC2327" s="48" t="str">
        <f>VLOOKUP(ПРОДАЖИ!C:C,'ИЗ ОСНОВЫ НОМЕНКЛАТУР'!D:E,2,0)</f>
        <v>Ручки, крючки, опоры</v>
      </c>
      <c r="AD2327" s="48" t="str">
        <f>VLOOKUP(C:C,'ИЗ ОСНОВЫ НОМЕНКЛАТУР'!D:F,3,0)</f>
        <v>Ручки-скобы</v>
      </c>
      <c r="AE2327" s="48" t="str">
        <f>VLOOKUP(C:C,'ИЗ ОСНОВЫ НОМЕНКЛАТУР'!D:H,5,0)</f>
        <v>C</v>
      </c>
    </row>
    <row r="2328" spans="1:31" ht="9.6" customHeight="1" x14ac:dyDescent="0.2">
      <c r="A2328" s="45" t="s">
        <v>2043</v>
      </c>
      <c r="B2328" s="11"/>
      <c r="C2328" s="11" t="s">
        <v>2326</v>
      </c>
      <c r="D2328" s="44">
        <v>8</v>
      </c>
      <c r="E2328" s="44">
        <v>0</v>
      </c>
      <c r="F2328" s="48">
        <v>0</v>
      </c>
      <c r="G2328" s="48">
        <v>0</v>
      </c>
      <c r="H2328" s="44">
        <v>0</v>
      </c>
      <c r="I2328" s="44">
        <v>0</v>
      </c>
      <c r="J2328" s="44">
        <v>0</v>
      </c>
      <c r="K2328" s="48">
        <v>0</v>
      </c>
      <c r="L2328" s="49">
        <v>20867.5</v>
      </c>
      <c r="M2328" s="49">
        <v>0</v>
      </c>
      <c r="N2328" s="10">
        <v>0</v>
      </c>
      <c r="O2328" s="10">
        <v>0</v>
      </c>
      <c r="P2328" s="10">
        <v>0</v>
      </c>
      <c r="Q2328" s="10">
        <v>0</v>
      </c>
      <c r="R2328" s="10">
        <v>0</v>
      </c>
      <c r="S2328" s="10">
        <v>0</v>
      </c>
      <c r="T2328" s="50">
        <f t="shared" si="121"/>
        <v>1738.9583333333333</v>
      </c>
      <c r="U2328" s="50">
        <f t="shared" si="121"/>
        <v>0</v>
      </c>
      <c r="V2328" s="50">
        <f t="shared" si="121"/>
        <v>0</v>
      </c>
      <c r="W2328" s="50">
        <f t="shared" si="121"/>
        <v>0</v>
      </c>
      <c r="X2328" s="50">
        <f t="shared" si="121"/>
        <v>0</v>
      </c>
      <c r="Y2328" s="50">
        <f t="shared" si="121"/>
        <v>0</v>
      </c>
      <c r="Z2328" s="50">
        <f t="shared" si="121"/>
        <v>0</v>
      </c>
      <c r="AA2328" s="50">
        <f t="shared" si="121"/>
        <v>0</v>
      </c>
      <c r="AB2328" s="50">
        <f t="shared" si="122"/>
        <v>1738.9583333333333</v>
      </c>
      <c r="AC2328" s="48" t="str">
        <f>VLOOKUP(ПРОДАЖИ!C:C,'ИЗ ОСНОВЫ НОМЕНКЛАТУР'!D:E,2,0)</f>
        <v>Ручки, крючки, опоры</v>
      </c>
      <c r="AD2328" s="48" t="str">
        <f>VLOOKUP(C:C,'ИЗ ОСНОВЫ НОМЕНКЛАТУР'!D:F,3,0)</f>
        <v>Ручки-скобы</v>
      </c>
      <c r="AE2328" s="48" t="str">
        <f>VLOOKUP(C:C,'ИЗ ОСНОВЫ НОМЕНКЛАТУР'!D:H,5,0)</f>
        <v>C</v>
      </c>
    </row>
    <row r="2329" spans="1:31" ht="9.6" customHeight="1" x14ac:dyDescent="0.2">
      <c r="A2329" s="45" t="s">
        <v>2043</v>
      </c>
      <c r="B2329" s="11"/>
      <c r="C2329" s="11" t="s">
        <v>2327</v>
      </c>
      <c r="D2329" s="44">
        <v>7</v>
      </c>
      <c r="E2329" s="44">
        <v>0</v>
      </c>
      <c r="F2329" s="48">
        <v>0</v>
      </c>
      <c r="G2329" s="48">
        <v>0</v>
      </c>
      <c r="H2329" s="44">
        <v>0</v>
      </c>
      <c r="I2329" s="44">
        <v>0</v>
      </c>
      <c r="J2329" s="44">
        <v>0</v>
      </c>
      <c r="K2329" s="48">
        <v>0</v>
      </c>
      <c r="L2329" s="49">
        <v>21924</v>
      </c>
      <c r="M2329" s="49">
        <v>0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50">
        <f t="shared" si="121"/>
        <v>1827</v>
      </c>
      <c r="U2329" s="50">
        <f t="shared" si="121"/>
        <v>0</v>
      </c>
      <c r="V2329" s="50">
        <f t="shared" si="121"/>
        <v>0</v>
      </c>
      <c r="W2329" s="50">
        <f t="shared" si="121"/>
        <v>0</v>
      </c>
      <c r="X2329" s="50">
        <f t="shared" si="121"/>
        <v>0</v>
      </c>
      <c r="Y2329" s="50">
        <f t="shared" si="121"/>
        <v>0</v>
      </c>
      <c r="Z2329" s="50">
        <f t="shared" si="121"/>
        <v>0</v>
      </c>
      <c r="AA2329" s="50">
        <f t="shared" si="121"/>
        <v>0</v>
      </c>
      <c r="AB2329" s="50">
        <f t="shared" si="122"/>
        <v>1827</v>
      </c>
      <c r="AC2329" s="48" t="str">
        <f>VLOOKUP(ПРОДАЖИ!C:C,'ИЗ ОСНОВЫ НОМЕНКЛАТУР'!D:E,2,0)</f>
        <v>Ручки, крючки, опоры</v>
      </c>
      <c r="AD2329" s="48" t="str">
        <f>VLOOKUP(C:C,'ИЗ ОСНОВЫ НОМЕНКЛАТУР'!D:F,3,0)</f>
        <v>Ручки-скобы</v>
      </c>
      <c r="AE2329" s="48" t="str">
        <f>VLOOKUP(C:C,'ИЗ ОСНОВЫ НОМЕНКЛАТУР'!D:H,5,0)</f>
        <v>C</v>
      </c>
    </row>
    <row r="2330" spans="1:31" ht="9.6" customHeight="1" x14ac:dyDescent="0.2">
      <c r="A2330" s="45" t="s">
        <v>2043</v>
      </c>
      <c r="B2330" s="11"/>
      <c r="C2330" s="11" t="s">
        <v>2328</v>
      </c>
      <c r="D2330" s="44">
        <v>122</v>
      </c>
      <c r="E2330" s="44">
        <v>0</v>
      </c>
      <c r="F2330" s="48">
        <v>19</v>
      </c>
      <c r="G2330" s="48">
        <v>0</v>
      </c>
      <c r="H2330" s="44">
        <v>0</v>
      </c>
      <c r="I2330" s="44">
        <v>0</v>
      </c>
      <c r="J2330" s="44">
        <v>0</v>
      </c>
      <c r="K2330" s="48">
        <v>0</v>
      </c>
      <c r="L2330" s="49">
        <v>24074.65</v>
      </c>
      <c r="M2330" s="49">
        <v>0</v>
      </c>
      <c r="N2330" s="10">
        <v>3932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50">
        <f t="shared" si="121"/>
        <v>2006.2208333333335</v>
      </c>
      <c r="U2330" s="50">
        <f t="shared" si="121"/>
        <v>0</v>
      </c>
      <c r="V2330" s="50">
        <f t="shared" si="121"/>
        <v>327.66666666666669</v>
      </c>
      <c r="W2330" s="50">
        <f t="shared" ref="W2330:AA2380" si="123">O2330/12</f>
        <v>0</v>
      </c>
      <c r="X2330" s="50">
        <f t="shared" si="123"/>
        <v>0</v>
      </c>
      <c r="Y2330" s="50">
        <f t="shared" si="123"/>
        <v>0</v>
      </c>
      <c r="Z2330" s="50">
        <f t="shared" si="123"/>
        <v>0</v>
      </c>
      <c r="AA2330" s="50">
        <f t="shared" si="123"/>
        <v>0</v>
      </c>
      <c r="AB2330" s="50">
        <f t="shared" si="122"/>
        <v>2333.8875000000003</v>
      </c>
      <c r="AC2330" s="48" t="str">
        <f>VLOOKUP(ПРОДАЖИ!C:C,'ИЗ ОСНОВЫ НОМЕНКЛАТУР'!D:E,2,0)</f>
        <v>Ручки, крючки, опоры</v>
      </c>
      <c r="AD2330" s="48" t="str">
        <f>VLOOKUP(C:C,'ИЗ ОСНОВЫ НОМЕНКЛАТУР'!D:F,3,0)</f>
        <v>Ручки-скобы</v>
      </c>
      <c r="AE2330" s="48" t="str">
        <f>VLOOKUP(C:C,'ИЗ ОСНОВЫ НОМЕНКЛАТУР'!D:H,5,0)</f>
        <v>C</v>
      </c>
    </row>
    <row r="2331" spans="1:31" ht="9.6" customHeight="1" x14ac:dyDescent="0.2">
      <c r="A2331" s="45" t="s">
        <v>2043</v>
      </c>
      <c r="B2331" s="11"/>
      <c r="C2331" s="11" t="s">
        <v>2329</v>
      </c>
      <c r="D2331" s="44">
        <v>93</v>
      </c>
      <c r="E2331" s="44">
        <v>0</v>
      </c>
      <c r="F2331" s="48">
        <v>0</v>
      </c>
      <c r="G2331" s="48">
        <v>0</v>
      </c>
      <c r="H2331" s="44">
        <v>0</v>
      </c>
      <c r="I2331" s="44">
        <v>0</v>
      </c>
      <c r="J2331" s="44">
        <v>17</v>
      </c>
      <c r="K2331" s="48">
        <v>0</v>
      </c>
      <c r="L2331" s="49">
        <v>43055.32</v>
      </c>
      <c r="M2331" s="49">
        <v>0</v>
      </c>
      <c r="N2331" s="10">
        <v>0</v>
      </c>
      <c r="O2331" s="10">
        <v>0</v>
      </c>
      <c r="P2331" s="10">
        <v>0</v>
      </c>
      <c r="Q2331" s="10">
        <v>0</v>
      </c>
      <c r="R2331" s="10">
        <v>7179.1</v>
      </c>
      <c r="S2331" s="10">
        <v>0</v>
      </c>
      <c r="T2331" s="50">
        <f t="shared" ref="T2331:AA2394" si="124">L2331/12</f>
        <v>3587.9433333333332</v>
      </c>
      <c r="U2331" s="50">
        <f t="shared" si="124"/>
        <v>0</v>
      </c>
      <c r="V2331" s="50">
        <f t="shared" si="124"/>
        <v>0</v>
      </c>
      <c r="W2331" s="50">
        <f t="shared" si="123"/>
        <v>0</v>
      </c>
      <c r="X2331" s="50">
        <f t="shared" si="123"/>
        <v>0</v>
      </c>
      <c r="Y2331" s="50">
        <f t="shared" si="123"/>
        <v>0</v>
      </c>
      <c r="Z2331" s="50">
        <f t="shared" si="123"/>
        <v>598.25833333333333</v>
      </c>
      <c r="AA2331" s="50">
        <f t="shared" si="123"/>
        <v>0</v>
      </c>
      <c r="AB2331" s="50">
        <f t="shared" si="122"/>
        <v>4186.2016666666668</v>
      </c>
      <c r="AC2331" s="48" t="str">
        <f>VLOOKUP(ПРОДАЖИ!C:C,'ИЗ ОСНОВЫ НОМЕНКЛАТУР'!D:E,2,0)</f>
        <v>Ручки, крючки, опоры</v>
      </c>
      <c r="AD2331" s="48" t="str">
        <f>VLOOKUP(C:C,'ИЗ ОСНОВЫ НОМЕНКЛАТУР'!D:F,3,0)</f>
        <v>Ручки-скобы</v>
      </c>
      <c r="AE2331" s="48" t="str">
        <f>VLOOKUP(C:C,'ИЗ ОСНОВЫ НОМЕНКЛАТУР'!D:H,5,0)</f>
        <v>C</v>
      </c>
    </row>
    <row r="2332" spans="1:31" ht="9.6" customHeight="1" x14ac:dyDescent="0.2">
      <c r="A2332" s="45" t="s">
        <v>2043</v>
      </c>
      <c r="B2332" s="11"/>
      <c r="C2332" s="11" t="s">
        <v>2330</v>
      </c>
      <c r="D2332" s="44">
        <v>37</v>
      </c>
      <c r="E2332" s="44">
        <v>0</v>
      </c>
      <c r="F2332" s="48">
        <v>36</v>
      </c>
      <c r="G2332" s="48">
        <v>0</v>
      </c>
      <c r="H2332" s="44">
        <v>0</v>
      </c>
      <c r="I2332" s="44">
        <v>0</v>
      </c>
      <c r="J2332" s="44">
        <v>16</v>
      </c>
      <c r="K2332" s="48">
        <v>0</v>
      </c>
      <c r="L2332" s="49">
        <v>8637.52</v>
      </c>
      <c r="M2332" s="49">
        <v>0</v>
      </c>
      <c r="N2332" s="10">
        <v>8380.1200000000008</v>
      </c>
      <c r="O2332" s="10">
        <v>0</v>
      </c>
      <c r="P2332" s="10">
        <v>0</v>
      </c>
      <c r="Q2332" s="10">
        <v>0</v>
      </c>
      <c r="R2332" s="10">
        <v>3981.92</v>
      </c>
      <c r="S2332" s="10">
        <v>0</v>
      </c>
      <c r="T2332" s="50">
        <f t="shared" si="124"/>
        <v>719.79333333333341</v>
      </c>
      <c r="U2332" s="50">
        <f t="shared" si="124"/>
        <v>0</v>
      </c>
      <c r="V2332" s="50">
        <f t="shared" si="124"/>
        <v>698.34333333333336</v>
      </c>
      <c r="W2332" s="50">
        <f t="shared" si="123"/>
        <v>0</v>
      </c>
      <c r="X2332" s="50">
        <f t="shared" si="123"/>
        <v>0</v>
      </c>
      <c r="Y2332" s="50">
        <f t="shared" si="123"/>
        <v>0</v>
      </c>
      <c r="Z2332" s="50">
        <f t="shared" si="123"/>
        <v>331.82666666666665</v>
      </c>
      <c r="AA2332" s="50">
        <f t="shared" si="123"/>
        <v>0</v>
      </c>
      <c r="AB2332" s="50">
        <f t="shared" si="122"/>
        <v>1749.9633333333334</v>
      </c>
      <c r="AC2332" s="48" t="str">
        <f>VLOOKUP(ПРОДАЖИ!C:C,'ИЗ ОСНОВЫ НОМЕНКЛАТУР'!D:E,2,0)</f>
        <v>Ручки, крючки, опоры</v>
      </c>
      <c r="AD2332" s="48" t="str">
        <f>VLOOKUP(C:C,'ИЗ ОСНОВЫ НОМЕНКЛАТУР'!D:F,3,0)</f>
        <v>Ручки-скобы</v>
      </c>
      <c r="AE2332" s="48" t="str">
        <f>VLOOKUP(C:C,'ИЗ ОСНОВЫ НОМЕНКЛАТУР'!D:H,5,0)</f>
        <v>C</v>
      </c>
    </row>
    <row r="2333" spans="1:31" ht="9.6" customHeight="1" x14ac:dyDescent="0.2">
      <c r="A2333" s="45" t="s">
        <v>2043</v>
      </c>
      <c r="B2333" s="11"/>
      <c r="C2333" s="11" t="s">
        <v>2331</v>
      </c>
      <c r="D2333" s="44">
        <v>9</v>
      </c>
      <c r="E2333" s="44">
        <v>0</v>
      </c>
      <c r="F2333" s="48">
        <v>0</v>
      </c>
      <c r="G2333" s="48">
        <v>0</v>
      </c>
      <c r="H2333" s="44">
        <v>0</v>
      </c>
      <c r="I2333" s="44">
        <v>0</v>
      </c>
      <c r="J2333" s="44">
        <v>0</v>
      </c>
      <c r="K2333" s="48">
        <v>0</v>
      </c>
      <c r="L2333" s="49">
        <v>19507.5</v>
      </c>
      <c r="M2333" s="49">
        <v>0</v>
      </c>
      <c r="N2333" s="10">
        <v>0</v>
      </c>
      <c r="O2333" s="10">
        <v>0</v>
      </c>
      <c r="P2333" s="10">
        <v>0</v>
      </c>
      <c r="Q2333" s="10">
        <v>0</v>
      </c>
      <c r="R2333" s="10">
        <v>0</v>
      </c>
      <c r="S2333" s="10">
        <v>0</v>
      </c>
      <c r="T2333" s="50">
        <f t="shared" si="124"/>
        <v>1625.625</v>
      </c>
      <c r="U2333" s="50">
        <f t="shared" si="124"/>
        <v>0</v>
      </c>
      <c r="V2333" s="50">
        <f t="shared" si="124"/>
        <v>0</v>
      </c>
      <c r="W2333" s="50">
        <f t="shared" si="123"/>
        <v>0</v>
      </c>
      <c r="X2333" s="50">
        <f t="shared" si="123"/>
        <v>0</v>
      </c>
      <c r="Y2333" s="50">
        <f t="shared" si="123"/>
        <v>0</v>
      </c>
      <c r="Z2333" s="50">
        <f t="shared" si="123"/>
        <v>0</v>
      </c>
      <c r="AA2333" s="50">
        <f t="shared" si="123"/>
        <v>0</v>
      </c>
      <c r="AB2333" s="50">
        <f t="shared" si="122"/>
        <v>1625.625</v>
      </c>
      <c r="AC2333" s="48" t="str">
        <f>VLOOKUP(ПРОДАЖИ!C:C,'ИЗ ОСНОВЫ НОМЕНКЛАТУР'!D:E,2,0)</f>
        <v>Ручки, крючки, опоры</v>
      </c>
      <c r="AD2333" s="48" t="str">
        <f>VLOOKUP(C:C,'ИЗ ОСНОВЫ НОМЕНКЛАТУР'!D:F,3,0)</f>
        <v>Ручки-скобы</v>
      </c>
      <c r="AE2333" s="48" t="str">
        <f>VLOOKUP(C:C,'ИЗ ОСНОВЫ НОМЕНКЛАТУР'!D:H,5,0)</f>
        <v>C</v>
      </c>
    </row>
    <row r="2334" spans="1:31" ht="9.6" customHeight="1" x14ac:dyDescent="0.2">
      <c r="A2334" s="45" t="s">
        <v>2043</v>
      </c>
      <c r="B2334" s="11"/>
      <c r="C2334" s="11" t="s">
        <v>2332</v>
      </c>
      <c r="D2334" s="44">
        <v>0</v>
      </c>
      <c r="E2334" s="44">
        <v>0</v>
      </c>
      <c r="F2334" s="48">
        <v>0</v>
      </c>
      <c r="G2334" s="48">
        <v>0</v>
      </c>
      <c r="H2334" s="44">
        <v>114</v>
      </c>
      <c r="I2334" s="44">
        <v>0</v>
      </c>
      <c r="J2334" s="44">
        <v>0</v>
      </c>
      <c r="K2334" s="48">
        <v>0</v>
      </c>
      <c r="L2334" s="49">
        <v>0</v>
      </c>
      <c r="M2334" s="49">
        <v>0</v>
      </c>
      <c r="N2334" s="10">
        <v>0</v>
      </c>
      <c r="O2334" s="10">
        <v>0</v>
      </c>
      <c r="P2334" s="10">
        <v>28500</v>
      </c>
      <c r="Q2334" s="10">
        <v>0</v>
      </c>
      <c r="R2334" s="10">
        <v>0</v>
      </c>
      <c r="S2334" s="10">
        <v>0</v>
      </c>
      <c r="T2334" s="50">
        <f t="shared" si="124"/>
        <v>0</v>
      </c>
      <c r="U2334" s="50">
        <f t="shared" si="124"/>
        <v>0</v>
      </c>
      <c r="V2334" s="50">
        <f t="shared" si="124"/>
        <v>0</v>
      </c>
      <c r="W2334" s="50">
        <f t="shared" si="123"/>
        <v>0</v>
      </c>
      <c r="X2334" s="50">
        <f t="shared" si="123"/>
        <v>2375</v>
      </c>
      <c r="Y2334" s="50">
        <f t="shared" si="123"/>
        <v>0</v>
      </c>
      <c r="Z2334" s="50">
        <f t="shared" si="123"/>
        <v>0</v>
      </c>
      <c r="AA2334" s="50">
        <f t="shared" si="123"/>
        <v>0</v>
      </c>
      <c r="AB2334" s="50">
        <f t="shared" si="122"/>
        <v>2375</v>
      </c>
      <c r="AC2334" s="48" t="str">
        <f>VLOOKUP(ПРОДАЖИ!C:C,'ИЗ ОСНОВЫ НОМЕНКЛАТУР'!D:E,2,0)</f>
        <v>Ручки, крючки, опоры</v>
      </c>
      <c r="AD2334" s="48" t="str">
        <f>VLOOKUP(C:C,'ИЗ ОСНОВЫ НОМЕНКЛАТУР'!D:F,3,0)</f>
        <v>Ручки-скобы</v>
      </c>
      <c r="AE2334" s="48" t="str">
        <f>VLOOKUP(C:C,'ИЗ ОСНОВЫ НОМЕНКЛАТУР'!D:H,5,0)</f>
        <v>C</v>
      </c>
    </row>
    <row r="2335" spans="1:31" ht="9.6" customHeight="1" x14ac:dyDescent="0.2">
      <c r="A2335" s="45" t="s">
        <v>2043</v>
      </c>
      <c r="B2335" s="11"/>
      <c r="C2335" s="11" t="s">
        <v>2333</v>
      </c>
      <c r="D2335" s="44">
        <v>6</v>
      </c>
      <c r="E2335" s="44">
        <v>0</v>
      </c>
      <c r="F2335" s="48">
        <v>0</v>
      </c>
      <c r="G2335" s="48">
        <v>0</v>
      </c>
      <c r="H2335" s="44">
        <v>0</v>
      </c>
      <c r="I2335" s="44">
        <v>0</v>
      </c>
      <c r="J2335" s="44">
        <v>0</v>
      </c>
      <c r="K2335" s="48">
        <v>0</v>
      </c>
      <c r="L2335" s="49">
        <v>17270.93</v>
      </c>
      <c r="M2335" s="49">
        <v>0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50">
        <f t="shared" si="124"/>
        <v>1439.2441666666666</v>
      </c>
      <c r="U2335" s="50">
        <f t="shared" si="124"/>
        <v>0</v>
      </c>
      <c r="V2335" s="50">
        <f t="shared" si="124"/>
        <v>0</v>
      </c>
      <c r="W2335" s="50">
        <f t="shared" si="123"/>
        <v>0</v>
      </c>
      <c r="X2335" s="50">
        <f t="shared" si="123"/>
        <v>0</v>
      </c>
      <c r="Y2335" s="50">
        <f t="shared" si="123"/>
        <v>0</v>
      </c>
      <c r="Z2335" s="50">
        <f t="shared" si="123"/>
        <v>0</v>
      </c>
      <c r="AA2335" s="50">
        <f t="shared" si="123"/>
        <v>0</v>
      </c>
      <c r="AB2335" s="50">
        <f t="shared" si="122"/>
        <v>1439.2441666666666</v>
      </c>
      <c r="AC2335" s="48" t="str">
        <f>VLOOKUP(ПРОДАЖИ!C:C,'ИЗ ОСНОВЫ НОМЕНКЛАТУР'!D:E,2,0)</f>
        <v>Ручки, крючки, опоры</v>
      </c>
      <c r="AD2335" s="48" t="str">
        <f>VLOOKUP(C:C,'ИЗ ОСНОВЫ НОМЕНКЛАТУР'!D:F,3,0)</f>
        <v>Ручки-скобы</v>
      </c>
      <c r="AE2335" s="48" t="str">
        <f>VLOOKUP(C:C,'ИЗ ОСНОВЫ НОМЕНКЛАТУР'!D:H,5,0)</f>
        <v>C</v>
      </c>
    </row>
    <row r="2336" spans="1:31" ht="9.6" customHeight="1" x14ac:dyDescent="0.2">
      <c r="A2336" s="45" t="s">
        <v>2043</v>
      </c>
      <c r="B2336" s="11"/>
      <c r="C2336" s="11" t="s">
        <v>2334</v>
      </c>
      <c r="D2336" s="44">
        <v>0</v>
      </c>
      <c r="E2336" s="44">
        <v>0</v>
      </c>
      <c r="F2336" s="48">
        <v>0</v>
      </c>
      <c r="G2336" s="48">
        <v>0</v>
      </c>
      <c r="H2336" s="44">
        <v>100</v>
      </c>
      <c r="I2336" s="44">
        <v>0</v>
      </c>
      <c r="J2336" s="44">
        <v>0</v>
      </c>
      <c r="K2336" s="48">
        <v>0</v>
      </c>
      <c r="L2336" s="49">
        <v>0</v>
      </c>
      <c r="M2336" s="49">
        <v>0</v>
      </c>
      <c r="N2336" s="10">
        <v>0</v>
      </c>
      <c r="O2336" s="10">
        <v>0</v>
      </c>
      <c r="P2336" s="10">
        <v>25000</v>
      </c>
      <c r="Q2336" s="10">
        <v>0</v>
      </c>
      <c r="R2336" s="10">
        <v>0</v>
      </c>
      <c r="S2336" s="10">
        <v>0</v>
      </c>
      <c r="T2336" s="50">
        <f t="shared" si="124"/>
        <v>0</v>
      </c>
      <c r="U2336" s="50">
        <f t="shared" si="124"/>
        <v>0</v>
      </c>
      <c r="V2336" s="50">
        <f t="shared" si="124"/>
        <v>0</v>
      </c>
      <c r="W2336" s="50">
        <f t="shared" si="123"/>
        <v>0</v>
      </c>
      <c r="X2336" s="50">
        <f t="shared" si="123"/>
        <v>2083.3333333333335</v>
      </c>
      <c r="Y2336" s="50">
        <f t="shared" si="123"/>
        <v>0</v>
      </c>
      <c r="Z2336" s="50">
        <f t="shared" si="123"/>
        <v>0</v>
      </c>
      <c r="AA2336" s="50">
        <f t="shared" si="123"/>
        <v>0</v>
      </c>
      <c r="AB2336" s="50">
        <f t="shared" si="122"/>
        <v>2083.3333333333335</v>
      </c>
      <c r="AC2336" s="48" t="str">
        <f>VLOOKUP(ПРОДАЖИ!C:C,'ИЗ ОСНОВЫ НОМЕНКЛАТУР'!D:E,2,0)</f>
        <v>Ручки, крючки, опоры</v>
      </c>
      <c r="AD2336" s="48" t="str">
        <f>VLOOKUP(C:C,'ИЗ ОСНОВЫ НОМЕНКЛАТУР'!D:F,3,0)</f>
        <v>Ручки-скобы</v>
      </c>
      <c r="AE2336" s="48" t="str">
        <f>VLOOKUP(C:C,'ИЗ ОСНОВЫ НОМЕНКЛАТУР'!D:H,5,0)</f>
        <v>C</v>
      </c>
    </row>
    <row r="2337" spans="1:31" ht="9.6" customHeight="1" x14ac:dyDescent="0.2">
      <c r="A2337" s="45" t="s">
        <v>2043</v>
      </c>
      <c r="B2337" s="11"/>
      <c r="C2337" s="11" t="s">
        <v>2335</v>
      </c>
      <c r="D2337" s="44">
        <v>17</v>
      </c>
      <c r="E2337" s="44">
        <v>0</v>
      </c>
      <c r="F2337" s="48">
        <v>35</v>
      </c>
      <c r="G2337" s="48">
        <v>0</v>
      </c>
      <c r="H2337" s="44">
        <v>2</v>
      </c>
      <c r="I2337" s="44">
        <v>0</v>
      </c>
      <c r="J2337" s="44">
        <v>12</v>
      </c>
      <c r="K2337" s="48">
        <v>0</v>
      </c>
      <c r="L2337" s="49">
        <v>4930</v>
      </c>
      <c r="M2337" s="49">
        <v>0</v>
      </c>
      <c r="N2337" s="10">
        <v>10150</v>
      </c>
      <c r="O2337" s="10">
        <v>0</v>
      </c>
      <c r="P2337" s="10">
        <v>579.15</v>
      </c>
      <c r="Q2337" s="10">
        <v>0</v>
      </c>
      <c r="R2337" s="10">
        <v>3654.36</v>
      </c>
      <c r="S2337" s="10">
        <v>0</v>
      </c>
      <c r="T2337" s="50">
        <f t="shared" si="124"/>
        <v>410.83333333333331</v>
      </c>
      <c r="U2337" s="50">
        <f t="shared" si="124"/>
        <v>0</v>
      </c>
      <c r="V2337" s="50">
        <f t="shared" si="124"/>
        <v>845.83333333333337</v>
      </c>
      <c r="W2337" s="50">
        <f t="shared" si="123"/>
        <v>0</v>
      </c>
      <c r="X2337" s="50">
        <f t="shared" si="123"/>
        <v>48.262499999999996</v>
      </c>
      <c r="Y2337" s="50">
        <f t="shared" si="123"/>
        <v>0</v>
      </c>
      <c r="Z2337" s="50">
        <f t="shared" si="123"/>
        <v>304.53000000000003</v>
      </c>
      <c r="AA2337" s="50">
        <f t="shared" si="123"/>
        <v>0</v>
      </c>
      <c r="AB2337" s="50">
        <f t="shared" si="122"/>
        <v>1609.4591666666668</v>
      </c>
      <c r="AC2337" s="48" t="str">
        <f>VLOOKUP(ПРОДАЖИ!C:C,'ИЗ ОСНОВЫ НОМЕНКЛАТУР'!D:E,2,0)</f>
        <v>Ручки, крючки, опоры</v>
      </c>
      <c r="AD2337" s="48" t="str">
        <f>VLOOKUP(C:C,'ИЗ ОСНОВЫ НОМЕНКЛАТУР'!D:F,3,0)</f>
        <v>Ручки-скобы</v>
      </c>
      <c r="AE2337" s="48" t="str">
        <f>VLOOKUP(C:C,'ИЗ ОСНОВЫ НОМЕНКЛАТУР'!D:H,5,0)</f>
        <v>C</v>
      </c>
    </row>
    <row r="2338" spans="1:31" ht="9.6" customHeight="1" x14ac:dyDescent="0.2">
      <c r="A2338" s="45" t="s">
        <v>2043</v>
      </c>
      <c r="B2338" s="11"/>
      <c r="C2338" s="11" t="s">
        <v>2336</v>
      </c>
      <c r="D2338" s="44">
        <v>12</v>
      </c>
      <c r="E2338" s="44">
        <v>0</v>
      </c>
      <c r="F2338" s="48">
        <v>4</v>
      </c>
      <c r="G2338" s="48">
        <v>0</v>
      </c>
      <c r="H2338" s="44">
        <v>0</v>
      </c>
      <c r="I2338" s="44">
        <v>0</v>
      </c>
      <c r="J2338" s="44">
        <v>0</v>
      </c>
      <c r="K2338" s="48">
        <v>0</v>
      </c>
      <c r="L2338" s="49">
        <v>12815.76</v>
      </c>
      <c r="M2338" s="49">
        <v>0</v>
      </c>
      <c r="N2338" s="10">
        <v>4271.92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50">
        <f t="shared" si="124"/>
        <v>1067.98</v>
      </c>
      <c r="U2338" s="50">
        <f t="shared" si="124"/>
        <v>0</v>
      </c>
      <c r="V2338" s="50">
        <f t="shared" si="124"/>
        <v>355.99333333333334</v>
      </c>
      <c r="W2338" s="50">
        <f t="shared" si="123"/>
        <v>0</v>
      </c>
      <c r="X2338" s="50">
        <f t="shared" si="123"/>
        <v>0</v>
      </c>
      <c r="Y2338" s="50">
        <f t="shared" si="123"/>
        <v>0</v>
      </c>
      <c r="Z2338" s="50">
        <f t="shared" si="123"/>
        <v>0</v>
      </c>
      <c r="AA2338" s="50">
        <f t="shared" si="123"/>
        <v>0</v>
      </c>
      <c r="AB2338" s="50">
        <f t="shared" si="122"/>
        <v>1423.9733333333334</v>
      </c>
      <c r="AC2338" s="48" t="str">
        <f>VLOOKUP(ПРОДАЖИ!C:C,'ИЗ ОСНОВЫ НОМЕНКЛАТУР'!D:E,2,0)</f>
        <v>Ручки, крючки, опоры</v>
      </c>
      <c r="AD2338" s="48" t="str">
        <f>VLOOKUP(C:C,'ИЗ ОСНОВЫ НОМЕНКЛАТУР'!D:F,3,0)</f>
        <v>Ручки-скобы</v>
      </c>
      <c r="AE2338" s="48" t="str">
        <f>VLOOKUP(C:C,'ИЗ ОСНОВЫ НОМЕНКЛАТУР'!D:H,5,0)</f>
        <v>C</v>
      </c>
    </row>
    <row r="2339" spans="1:31" ht="9.6" customHeight="1" x14ac:dyDescent="0.2">
      <c r="A2339" s="45" t="s">
        <v>2043</v>
      </c>
      <c r="B2339" s="11"/>
      <c r="C2339" s="11" t="s">
        <v>2337</v>
      </c>
      <c r="D2339" s="44">
        <v>21</v>
      </c>
      <c r="E2339" s="44">
        <v>0</v>
      </c>
      <c r="F2339" s="48">
        <v>0</v>
      </c>
      <c r="G2339" s="48">
        <v>0</v>
      </c>
      <c r="H2339" s="44">
        <v>0</v>
      </c>
      <c r="I2339" s="44">
        <v>0</v>
      </c>
      <c r="J2339" s="44">
        <v>0</v>
      </c>
      <c r="K2339" s="48">
        <v>0</v>
      </c>
      <c r="L2339" s="49">
        <v>28254.85</v>
      </c>
      <c r="M2339" s="49">
        <v>0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0</v>
      </c>
      <c r="T2339" s="50">
        <f t="shared" si="124"/>
        <v>2354.5708333333332</v>
      </c>
      <c r="U2339" s="50">
        <f t="shared" si="124"/>
        <v>0</v>
      </c>
      <c r="V2339" s="50">
        <f t="shared" si="124"/>
        <v>0</v>
      </c>
      <c r="W2339" s="50">
        <f t="shared" si="123"/>
        <v>0</v>
      </c>
      <c r="X2339" s="50">
        <f t="shared" si="123"/>
        <v>0</v>
      </c>
      <c r="Y2339" s="50">
        <f t="shared" si="123"/>
        <v>0</v>
      </c>
      <c r="Z2339" s="50">
        <f t="shared" si="123"/>
        <v>0</v>
      </c>
      <c r="AA2339" s="50">
        <f t="shared" si="123"/>
        <v>0</v>
      </c>
      <c r="AB2339" s="50">
        <f t="shared" si="122"/>
        <v>2354.5708333333332</v>
      </c>
      <c r="AC2339" s="48" t="str">
        <f>VLOOKUP(ПРОДАЖИ!C:C,'ИЗ ОСНОВЫ НОМЕНКЛАТУР'!D:E,2,0)</f>
        <v>Ручки, крючки, опоры</v>
      </c>
      <c r="AD2339" s="48" t="str">
        <f>VLOOKUP(C:C,'ИЗ ОСНОВЫ НОМЕНКЛАТУР'!D:F,3,0)</f>
        <v>Ручки-скобы</v>
      </c>
      <c r="AE2339" s="48" t="str">
        <f>VLOOKUP(C:C,'ИЗ ОСНОВЫ НОМЕНКЛАТУР'!D:H,5,0)</f>
        <v>C</v>
      </c>
    </row>
    <row r="2340" spans="1:31" ht="9.6" customHeight="1" x14ac:dyDescent="0.2">
      <c r="A2340" s="45" t="s">
        <v>2043</v>
      </c>
      <c r="B2340" s="11"/>
      <c r="C2340" s="11" t="s">
        <v>2338</v>
      </c>
      <c r="D2340" s="44">
        <v>19</v>
      </c>
      <c r="E2340" s="44">
        <v>0</v>
      </c>
      <c r="F2340" s="48">
        <v>0</v>
      </c>
      <c r="G2340" s="48">
        <v>0</v>
      </c>
      <c r="H2340" s="44">
        <v>0</v>
      </c>
      <c r="I2340" s="44">
        <v>0</v>
      </c>
      <c r="J2340" s="44">
        <v>0</v>
      </c>
      <c r="K2340" s="48">
        <v>0</v>
      </c>
      <c r="L2340" s="49">
        <v>15827</v>
      </c>
      <c r="M2340" s="49">
        <v>0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0</v>
      </c>
      <c r="T2340" s="50">
        <f t="shared" si="124"/>
        <v>1318.9166666666667</v>
      </c>
      <c r="U2340" s="50">
        <f t="shared" si="124"/>
        <v>0</v>
      </c>
      <c r="V2340" s="50">
        <f t="shared" si="124"/>
        <v>0</v>
      </c>
      <c r="W2340" s="50">
        <f t="shared" si="123"/>
        <v>0</v>
      </c>
      <c r="X2340" s="50">
        <f t="shared" si="123"/>
        <v>0</v>
      </c>
      <c r="Y2340" s="50">
        <f t="shared" si="123"/>
        <v>0</v>
      </c>
      <c r="Z2340" s="50">
        <f t="shared" si="123"/>
        <v>0</v>
      </c>
      <c r="AA2340" s="50">
        <f t="shared" si="123"/>
        <v>0</v>
      </c>
      <c r="AB2340" s="50">
        <f t="shared" si="122"/>
        <v>1318.9166666666667</v>
      </c>
      <c r="AC2340" s="48" t="str">
        <f>VLOOKUP(ПРОДАЖИ!C:C,'ИЗ ОСНОВЫ НОМЕНКЛАТУР'!D:E,2,0)</f>
        <v>Ручки, крючки, опоры</v>
      </c>
      <c r="AD2340" s="48" t="str">
        <f>VLOOKUP(C:C,'ИЗ ОСНОВЫ НОМЕНКЛАТУР'!D:F,3,0)</f>
        <v>Ручки-скобы</v>
      </c>
      <c r="AE2340" s="48" t="str">
        <f>VLOOKUP(C:C,'ИЗ ОСНОВЫ НОМЕНКЛАТУР'!D:H,5,0)</f>
        <v>C</v>
      </c>
    </row>
    <row r="2341" spans="1:31" ht="9.6" customHeight="1" x14ac:dyDescent="0.2">
      <c r="A2341" s="45" t="s">
        <v>2043</v>
      </c>
      <c r="B2341" s="11"/>
      <c r="C2341" s="11" t="s">
        <v>2339</v>
      </c>
      <c r="D2341" s="44">
        <v>31</v>
      </c>
      <c r="E2341" s="44">
        <v>0</v>
      </c>
      <c r="F2341" s="48">
        <v>48</v>
      </c>
      <c r="G2341" s="48">
        <v>0</v>
      </c>
      <c r="H2341" s="44">
        <v>0</v>
      </c>
      <c r="I2341" s="44">
        <v>0</v>
      </c>
      <c r="J2341" s="44">
        <v>0</v>
      </c>
      <c r="K2341" s="48">
        <v>0</v>
      </c>
      <c r="L2341" s="49">
        <v>5890</v>
      </c>
      <c r="M2341" s="49">
        <v>0</v>
      </c>
      <c r="N2341" s="10">
        <v>9120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50">
        <f t="shared" si="124"/>
        <v>490.83333333333331</v>
      </c>
      <c r="U2341" s="50">
        <f t="shared" si="124"/>
        <v>0</v>
      </c>
      <c r="V2341" s="50">
        <f t="shared" si="124"/>
        <v>760</v>
      </c>
      <c r="W2341" s="50">
        <f t="shared" si="123"/>
        <v>0</v>
      </c>
      <c r="X2341" s="50">
        <f t="shared" si="123"/>
        <v>0</v>
      </c>
      <c r="Y2341" s="50">
        <f t="shared" si="123"/>
        <v>0</v>
      </c>
      <c r="Z2341" s="50">
        <f t="shared" si="123"/>
        <v>0</v>
      </c>
      <c r="AA2341" s="50">
        <f t="shared" si="123"/>
        <v>0</v>
      </c>
      <c r="AB2341" s="50">
        <f t="shared" si="122"/>
        <v>1250.8333333333333</v>
      </c>
      <c r="AC2341" s="48" t="str">
        <f>VLOOKUP(ПРОДАЖИ!C:C,'ИЗ ОСНОВЫ НОМЕНКЛАТУР'!D:E,2,0)</f>
        <v>Ручки, крючки, опоры</v>
      </c>
      <c r="AD2341" s="48" t="str">
        <f>VLOOKUP(C:C,'ИЗ ОСНОВЫ НОМЕНКЛАТУР'!D:F,3,0)</f>
        <v>Ручки-скобы</v>
      </c>
      <c r="AE2341" s="48" t="str">
        <f>VLOOKUP(C:C,'ИЗ ОСНОВЫ НОМЕНКЛАТУР'!D:H,5,0)</f>
        <v>C</v>
      </c>
    </row>
    <row r="2342" spans="1:31" ht="9.6" customHeight="1" x14ac:dyDescent="0.2">
      <c r="A2342" s="45" t="s">
        <v>2043</v>
      </c>
      <c r="B2342" s="11"/>
      <c r="C2342" s="11" t="s">
        <v>2340</v>
      </c>
      <c r="D2342" s="44">
        <v>21</v>
      </c>
      <c r="E2342" s="44">
        <v>0</v>
      </c>
      <c r="F2342" s="48">
        <v>10</v>
      </c>
      <c r="G2342" s="48">
        <v>0</v>
      </c>
      <c r="H2342" s="44">
        <v>21</v>
      </c>
      <c r="I2342" s="44">
        <v>0</v>
      </c>
      <c r="J2342" s="44">
        <v>0</v>
      </c>
      <c r="K2342" s="48">
        <v>0</v>
      </c>
      <c r="L2342" s="49">
        <v>6090</v>
      </c>
      <c r="M2342" s="49">
        <v>0</v>
      </c>
      <c r="N2342" s="10">
        <v>2900</v>
      </c>
      <c r="O2342" s="10">
        <v>0</v>
      </c>
      <c r="P2342" s="10">
        <v>6272.7</v>
      </c>
      <c r="Q2342" s="10">
        <v>0</v>
      </c>
      <c r="R2342" s="10">
        <v>0</v>
      </c>
      <c r="S2342" s="10">
        <v>0</v>
      </c>
      <c r="T2342" s="50">
        <f t="shared" si="124"/>
        <v>507.5</v>
      </c>
      <c r="U2342" s="50">
        <f t="shared" si="124"/>
        <v>0</v>
      </c>
      <c r="V2342" s="50">
        <f t="shared" si="124"/>
        <v>241.66666666666666</v>
      </c>
      <c r="W2342" s="50">
        <f t="shared" si="123"/>
        <v>0</v>
      </c>
      <c r="X2342" s="50">
        <f t="shared" si="123"/>
        <v>522.72500000000002</v>
      </c>
      <c r="Y2342" s="50">
        <f t="shared" si="123"/>
        <v>0</v>
      </c>
      <c r="Z2342" s="50">
        <f t="shared" si="123"/>
        <v>0</v>
      </c>
      <c r="AA2342" s="50">
        <f t="shared" si="123"/>
        <v>0</v>
      </c>
      <c r="AB2342" s="50">
        <f t="shared" si="122"/>
        <v>1271.8916666666667</v>
      </c>
      <c r="AC2342" s="48" t="str">
        <f>VLOOKUP(ПРОДАЖИ!C:C,'ИЗ ОСНОВЫ НОМЕНКЛАТУР'!D:E,2,0)</f>
        <v>Ручки, крючки, опоры</v>
      </c>
      <c r="AD2342" s="48" t="str">
        <f>VLOOKUP(C:C,'ИЗ ОСНОВЫ НОМЕНКЛАТУР'!D:F,3,0)</f>
        <v>Ручки-скобы</v>
      </c>
      <c r="AE2342" s="48" t="str">
        <f>VLOOKUP(C:C,'ИЗ ОСНОВЫ НОМЕНКЛАТУР'!D:H,5,0)</f>
        <v>C</v>
      </c>
    </row>
    <row r="2343" spans="1:31" ht="9.6" customHeight="1" x14ac:dyDescent="0.2">
      <c r="A2343" s="45" t="s">
        <v>2043</v>
      </c>
      <c r="B2343" s="11"/>
      <c r="C2343" s="11" t="s">
        <v>2341</v>
      </c>
      <c r="D2343" s="44">
        <v>39</v>
      </c>
      <c r="E2343" s="44">
        <v>120</v>
      </c>
      <c r="F2343" s="48">
        <v>0</v>
      </c>
      <c r="G2343" s="48">
        <v>0</v>
      </c>
      <c r="H2343" s="44">
        <v>0</v>
      </c>
      <c r="I2343" s="44">
        <v>0</v>
      </c>
      <c r="J2343" s="44">
        <v>0</v>
      </c>
      <c r="K2343" s="48">
        <v>0</v>
      </c>
      <c r="L2343" s="49">
        <v>15600</v>
      </c>
      <c r="M2343" s="49">
        <v>48000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50">
        <f t="shared" si="124"/>
        <v>1300</v>
      </c>
      <c r="U2343" s="50">
        <f t="shared" si="124"/>
        <v>4000</v>
      </c>
      <c r="V2343" s="50">
        <f t="shared" si="124"/>
        <v>0</v>
      </c>
      <c r="W2343" s="50">
        <f t="shared" si="123"/>
        <v>0</v>
      </c>
      <c r="X2343" s="50">
        <f t="shared" si="123"/>
        <v>0</v>
      </c>
      <c r="Y2343" s="50">
        <f t="shared" si="123"/>
        <v>0</v>
      </c>
      <c r="Z2343" s="50">
        <f t="shared" si="123"/>
        <v>0</v>
      </c>
      <c r="AA2343" s="50">
        <f t="shared" si="123"/>
        <v>0</v>
      </c>
      <c r="AB2343" s="50">
        <f t="shared" si="122"/>
        <v>5300</v>
      </c>
      <c r="AC2343" s="48" t="str">
        <f>VLOOKUP(ПРОДАЖИ!C:C,'ИЗ ОСНОВЫ НОМЕНКЛАТУР'!D:E,2,0)</f>
        <v>Ручки, крючки, опоры</v>
      </c>
      <c r="AD2343" s="48" t="str">
        <f>VLOOKUP(C:C,'ИЗ ОСНОВЫ НОМЕНКЛАТУР'!D:F,3,0)</f>
        <v>Ручки-скобы</v>
      </c>
      <c r="AE2343" s="48" t="str">
        <f>VLOOKUP(C:C,'ИЗ ОСНОВЫ НОМЕНКЛАТУР'!D:H,5,0)</f>
        <v>C</v>
      </c>
    </row>
    <row r="2344" spans="1:31" ht="9.6" customHeight="1" x14ac:dyDescent="0.2">
      <c r="A2344" s="45" t="s">
        <v>2043</v>
      </c>
      <c r="B2344" s="11"/>
      <c r="C2344" s="11" t="s">
        <v>2342</v>
      </c>
      <c r="D2344" s="44">
        <v>0</v>
      </c>
      <c r="E2344" s="44">
        <v>0</v>
      </c>
      <c r="F2344" s="48">
        <v>3</v>
      </c>
      <c r="G2344" s="48">
        <v>0</v>
      </c>
      <c r="H2344" s="44">
        <v>73</v>
      </c>
      <c r="I2344" s="44">
        <v>0</v>
      </c>
      <c r="J2344" s="44">
        <v>0</v>
      </c>
      <c r="K2344" s="48">
        <v>0</v>
      </c>
      <c r="L2344" s="49">
        <v>0</v>
      </c>
      <c r="M2344" s="49">
        <v>0</v>
      </c>
      <c r="N2344" s="10">
        <v>540</v>
      </c>
      <c r="O2344" s="10">
        <v>0</v>
      </c>
      <c r="P2344" s="10">
        <v>13534.2</v>
      </c>
      <c r="Q2344" s="10">
        <v>0</v>
      </c>
      <c r="R2344" s="10">
        <v>0</v>
      </c>
      <c r="S2344" s="10">
        <v>0</v>
      </c>
      <c r="T2344" s="50">
        <f t="shared" si="124"/>
        <v>0</v>
      </c>
      <c r="U2344" s="50">
        <f t="shared" si="124"/>
        <v>0</v>
      </c>
      <c r="V2344" s="50">
        <f t="shared" si="124"/>
        <v>45</v>
      </c>
      <c r="W2344" s="50">
        <f t="shared" si="123"/>
        <v>0</v>
      </c>
      <c r="X2344" s="50">
        <f t="shared" si="123"/>
        <v>1127.8500000000001</v>
      </c>
      <c r="Y2344" s="50">
        <f t="shared" si="123"/>
        <v>0</v>
      </c>
      <c r="Z2344" s="50">
        <f t="shared" si="123"/>
        <v>0</v>
      </c>
      <c r="AA2344" s="50">
        <f t="shared" si="123"/>
        <v>0</v>
      </c>
      <c r="AB2344" s="50">
        <f t="shared" si="122"/>
        <v>1172.8500000000001</v>
      </c>
      <c r="AC2344" s="48" t="str">
        <f>VLOOKUP(ПРОДАЖИ!C:C,'ИЗ ОСНОВЫ НОМЕНКЛАТУР'!D:E,2,0)</f>
        <v>Ручки, крючки, опоры</v>
      </c>
      <c r="AD2344" s="48" t="str">
        <f>VLOOKUP(C:C,'ИЗ ОСНОВЫ НОМЕНКЛАТУР'!D:F,3,0)</f>
        <v>Ручки-скобы</v>
      </c>
      <c r="AE2344" s="48" t="str">
        <f>VLOOKUP(C:C,'ИЗ ОСНОВЫ НОМЕНКЛАТУР'!D:H,5,0)</f>
        <v>C</v>
      </c>
    </row>
    <row r="2345" spans="1:31" ht="9.6" customHeight="1" x14ac:dyDescent="0.2">
      <c r="A2345" s="45" t="s">
        <v>2043</v>
      </c>
      <c r="B2345" s="11"/>
      <c r="C2345" s="11" t="s">
        <v>2343</v>
      </c>
      <c r="D2345" s="44">
        <v>15</v>
      </c>
      <c r="E2345" s="44">
        <v>0</v>
      </c>
      <c r="F2345" s="48">
        <v>0</v>
      </c>
      <c r="G2345" s="48">
        <v>0</v>
      </c>
      <c r="H2345" s="44">
        <v>0</v>
      </c>
      <c r="I2345" s="44">
        <v>0</v>
      </c>
      <c r="J2345" s="44">
        <v>0</v>
      </c>
      <c r="K2345" s="48">
        <v>0</v>
      </c>
      <c r="L2345" s="49">
        <v>31970</v>
      </c>
      <c r="M2345" s="49">
        <v>0</v>
      </c>
      <c r="N2345" s="10">
        <v>0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50">
        <f t="shared" si="124"/>
        <v>2664.1666666666665</v>
      </c>
      <c r="U2345" s="50">
        <f t="shared" si="124"/>
        <v>0</v>
      </c>
      <c r="V2345" s="50">
        <f t="shared" si="124"/>
        <v>0</v>
      </c>
      <c r="W2345" s="50">
        <f t="shared" si="123"/>
        <v>0</v>
      </c>
      <c r="X2345" s="50">
        <f t="shared" si="123"/>
        <v>0</v>
      </c>
      <c r="Y2345" s="50">
        <f t="shared" si="123"/>
        <v>0</v>
      </c>
      <c r="Z2345" s="50">
        <f t="shared" si="123"/>
        <v>0</v>
      </c>
      <c r="AA2345" s="50">
        <f t="shared" si="123"/>
        <v>0</v>
      </c>
      <c r="AB2345" s="50">
        <f t="shared" si="122"/>
        <v>2664.1666666666665</v>
      </c>
      <c r="AC2345" s="48" t="str">
        <f>VLOOKUP(ПРОДАЖИ!C:C,'ИЗ ОСНОВЫ НОМЕНКЛАТУР'!D:E,2,0)</f>
        <v>Ручки, крючки, опоры</v>
      </c>
      <c r="AD2345" s="48" t="str">
        <f>VLOOKUP(C:C,'ИЗ ОСНОВЫ НОМЕНКЛАТУР'!D:F,3,0)</f>
        <v>Ручки-скобы</v>
      </c>
      <c r="AE2345" s="48" t="str">
        <f>VLOOKUP(C:C,'ИЗ ОСНОВЫ НОМЕНКЛАТУР'!D:H,5,0)</f>
        <v>C</v>
      </c>
    </row>
    <row r="2346" spans="1:31" ht="9.6" customHeight="1" x14ac:dyDescent="0.2">
      <c r="A2346" s="45" t="s">
        <v>2043</v>
      </c>
      <c r="B2346" s="11"/>
      <c r="C2346" s="11" t="s">
        <v>2344</v>
      </c>
      <c r="D2346" s="44">
        <v>5</v>
      </c>
      <c r="E2346" s="44">
        <v>0</v>
      </c>
      <c r="F2346" s="48">
        <v>0</v>
      </c>
      <c r="G2346" s="48">
        <v>0</v>
      </c>
      <c r="H2346" s="44">
        <v>0</v>
      </c>
      <c r="I2346" s="44">
        <v>0</v>
      </c>
      <c r="J2346" s="44">
        <v>0</v>
      </c>
      <c r="K2346" s="48">
        <v>0</v>
      </c>
      <c r="L2346" s="49">
        <v>13660</v>
      </c>
      <c r="M2346" s="49">
        <v>0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50">
        <f t="shared" si="124"/>
        <v>1138.3333333333333</v>
      </c>
      <c r="U2346" s="50">
        <f t="shared" si="124"/>
        <v>0</v>
      </c>
      <c r="V2346" s="50">
        <f t="shared" si="124"/>
        <v>0</v>
      </c>
      <c r="W2346" s="50">
        <f t="shared" si="123"/>
        <v>0</v>
      </c>
      <c r="X2346" s="50">
        <f t="shared" si="123"/>
        <v>0</v>
      </c>
      <c r="Y2346" s="50">
        <f t="shared" si="123"/>
        <v>0</v>
      </c>
      <c r="Z2346" s="50">
        <f t="shared" si="123"/>
        <v>0</v>
      </c>
      <c r="AA2346" s="50">
        <f t="shared" si="123"/>
        <v>0</v>
      </c>
      <c r="AB2346" s="50">
        <f t="shared" si="122"/>
        <v>1138.3333333333333</v>
      </c>
      <c r="AC2346" s="48" t="str">
        <f>VLOOKUP(ПРОДАЖИ!C:C,'ИЗ ОСНОВЫ НОМЕНКЛАТУР'!D:E,2,0)</f>
        <v>Ручки, крючки, опоры</v>
      </c>
      <c r="AD2346" s="48" t="str">
        <f>VLOOKUP(C:C,'ИЗ ОСНОВЫ НОМЕНКЛАТУР'!D:F,3,0)</f>
        <v>Ручки-скобы</v>
      </c>
      <c r="AE2346" s="48" t="str">
        <f>VLOOKUP(C:C,'ИЗ ОСНОВЫ НОМЕНКЛАТУР'!D:H,5,0)</f>
        <v>C</v>
      </c>
    </row>
    <row r="2347" spans="1:31" ht="9.6" customHeight="1" x14ac:dyDescent="0.2">
      <c r="A2347" s="45" t="s">
        <v>2043</v>
      </c>
      <c r="B2347" s="11"/>
      <c r="C2347" s="11" t="s">
        <v>2345</v>
      </c>
      <c r="D2347" s="44">
        <v>15</v>
      </c>
      <c r="E2347" s="44">
        <v>0</v>
      </c>
      <c r="F2347" s="48">
        <v>4</v>
      </c>
      <c r="G2347" s="48">
        <v>0</v>
      </c>
      <c r="H2347" s="44">
        <v>27</v>
      </c>
      <c r="I2347" s="44">
        <v>0</v>
      </c>
      <c r="J2347" s="44">
        <v>30</v>
      </c>
      <c r="K2347" s="48">
        <v>0</v>
      </c>
      <c r="L2347" s="49">
        <v>3600</v>
      </c>
      <c r="M2347" s="49">
        <v>0</v>
      </c>
      <c r="N2347" s="10">
        <v>960</v>
      </c>
      <c r="O2347" s="10">
        <v>0</v>
      </c>
      <c r="P2347" s="10">
        <v>6800.85</v>
      </c>
      <c r="Q2347" s="10">
        <v>0</v>
      </c>
      <c r="R2347" s="10">
        <v>7560.6</v>
      </c>
      <c r="S2347" s="10">
        <v>0</v>
      </c>
      <c r="T2347" s="50">
        <f t="shared" si="124"/>
        <v>300</v>
      </c>
      <c r="U2347" s="50">
        <f t="shared" si="124"/>
        <v>0</v>
      </c>
      <c r="V2347" s="50">
        <f t="shared" si="124"/>
        <v>80</v>
      </c>
      <c r="W2347" s="50">
        <f t="shared" si="123"/>
        <v>0</v>
      </c>
      <c r="X2347" s="50">
        <f t="shared" si="123"/>
        <v>566.73750000000007</v>
      </c>
      <c r="Y2347" s="50">
        <f t="shared" si="123"/>
        <v>0</v>
      </c>
      <c r="Z2347" s="50">
        <f t="shared" si="123"/>
        <v>630.05000000000007</v>
      </c>
      <c r="AA2347" s="50">
        <f t="shared" si="123"/>
        <v>0</v>
      </c>
      <c r="AB2347" s="50">
        <f t="shared" si="122"/>
        <v>1576.7875000000001</v>
      </c>
      <c r="AC2347" s="48" t="str">
        <f>VLOOKUP(ПРОДАЖИ!C:C,'ИЗ ОСНОВЫ НОМЕНКЛАТУР'!D:E,2,0)</f>
        <v>Ручки, крючки, опоры</v>
      </c>
      <c r="AD2347" s="48" t="str">
        <f>VLOOKUP(C:C,'ИЗ ОСНОВЫ НОМЕНКЛАТУР'!D:F,3,0)</f>
        <v>Ручки-скобы</v>
      </c>
      <c r="AE2347" s="48" t="str">
        <f>VLOOKUP(C:C,'ИЗ ОСНОВЫ НОМЕНКЛАТУР'!D:H,5,0)</f>
        <v>C</v>
      </c>
    </row>
    <row r="2348" spans="1:31" ht="9.6" customHeight="1" x14ac:dyDescent="0.2">
      <c r="A2348" s="45" t="s">
        <v>2043</v>
      </c>
      <c r="B2348" s="11"/>
      <c r="C2348" s="11" t="s">
        <v>2346</v>
      </c>
      <c r="D2348" s="44">
        <v>0</v>
      </c>
      <c r="E2348" s="44">
        <v>0</v>
      </c>
      <c r="F2348" s="48">
        <v>2</v>
      </c>
      <c r="G2348" s="48">
        <v>0</v>
      </c>
      <c r="H2348" s="44">
        <v>44</v>
      </c>
      <c r="I2348" s="44">
        <v>0</v>
      </c>
      <c r="J2348" s="44">
        <v>0</v>
      </c>
      <c r="K2348" s="48">
        <v>0</v>
      </c>
      <c r="L2348" s="49">
        <v>0</v>
      </c>
      <c r="M2348" s="49">
        <v>0</v>
      </c>
      <c r="N2348" s="10">
        <v>620</v>
      </c>
      <c r="O2348" s="10">
        <v>0</v>
      </c>
      <c r="P2348" s="10">
        <v>14109.44</v>
      </c>
      <c r="Q2348" s="10">
        <v>0</v>
      </c>
      <c r="R2348" s="10">
        <v>0</v>
      </c>
      <c r="S2348" s="10">
        <v>0</v>
      </c>
      <c r="T2348" s="50">
        <f t="shared" si="124"/>
        <v>0</v>
      </c>
      <c r="U2348" s="50">
        <f t="shared" si="124"/>
        <v>0</v>
      </c>
      <c r="V2348" s="50">
        <f t="shared" si="124"/>
        <v>51.666666666666664</v>
      </c>
      <c r="W2348" s="50">
        <f t="shared" si="123"/>
        <v>0</v>
      </c>
      <c r="X2348" s="50">
        <f t="shared" si="123"/>
        <v>1175.7866666666666</v>
      </c>
      <c r="Y2348" s="50">
        <f t="shared" si="123"/>
        <v>0</v>
      </c>
      <c r="Z2348" s="50">
        <f t="shared" si="123"/>
        <v>0</v>
      </c>
      <c r="AA2348" s="50">
        <f t="shared" si="123"/>
        <v>0</v>
      </c>
      <c r="AB2348" s="50">
        <f t="shared" si="122"/>
        <v>1227.4533333333334</v>
      </c>
      <c r="AC2348" s="48" t="str">
        <f>VLOOKUP(ПРОДАЖИ!C:C,'ИЗ ОСНОВЫ НОМЕНКЛАТУР'!D:E,2,0)</f>
        <v>Ручки, крючки, опоры</v>
      </c>
      <c r="AD2348" s="48" t="str">
        <f>VLOOKUP(C:C,'ИЗ ОСНОВЫ НОМЕНКЛАТУР'!D:F,3,0)</f>
        <v>Ручки-скобы</v>
      </c>
      <c r="AE2348" s="48" t="str">
        <f>VLOOKUP(C:C,'ИЗ ОСНОВЫ НОМЕНКЛАТУР'!D:H,5,0)</f>
        <v>C</v>
      </c>
    </row>
    <row r="2349" spans="1:31" ht="9.6" customHeight="1" x14ac:dyDescent="0.2">
      <c r="A2349" s="45" t="s">
        <v>2043</v>
      </c>
      <c r="B2349" s="11"/>
      <c r="C2349" s="11" t="s">
        <v>2347</v>
      </c>
      <c r="D2349" s="44">
        <v>16</v>
      </c>
      <c r="E2349" s="44">
        <v>0</v>
      </c>
      <c r="F2349" s="48">
        <v>0</v>
      </c>
      <c r="G2349" s="48">
        <v>0</v>
      </c>
      <c r="H2349" s="44">
        <v>0</v>
      </c>
      <c r="I2349" s="44">
        <v>0</v>
      </c>
      <c r="J2349" s="44">
        <v>0</v>
      </c>
      <c r="K2349" s="48">
        <v>0</v>
      </c>
      <c r="L2349" s="49">
        <v>13328</v>
      </c>
      <c r="M2349" s="49">
        <v>0</v>
      </c>
      <c r="N2349" s="10">
        <v>0</v>
      </c>
      <c r="O2349" s="10">
        <v>0</v>
      </c>
      <c r="P2349" s="10">
        <v>0</v>
      </c>
      <c r="Q2349" s="10">
        <v>0</v>
      </c>
      <c r="R2349" s="10">
        <v>0</v>
      </c>
      <c r="S2349" s="10">
        <v>0</v>
      </c>
      <c r="T2349" s="50">
        <f t="shared" si="124"/>
        <v>1110.6666666666667</v>
      </c>
      <c r="U2349" s="50">
        <f t="shared" si="124"/>
        <v>0</v>
      </c>
      <c r="V2349" s="50">
        <f t="shared" si="124"/>
        <v>0</v>
      </c>
      <c r="W2349" s="50">
        <f t="shared" si="123"/>
        <v>0</v>
      </c>
      <c r="X2349" s="50">
        <f t="shared" si="123"/>
        <v>0</v>
      </c>
      <c r="Y2349" s="50">
        <f t="shared" si="123"/>
        <v>0</v>
      </c>
      <c r="Z2349" s="50">
        <f t="shared" si="123"/>
        <v>0</v>
      </c>
      <c r="AA2349" s="50">
        <f t="shared" si="123"/>
        <v>0</v>
      </c>
      <c r="AB2349" s="50">
        <f t="shared" si="122"/>
        <v>1110.6666666666667</v>
      </c>
      <c r="AC2349" s="48" t="str">
        <f>VLOOKUP(ПРОДАЖИ!C:C,'ИЗ ОСНОВЫ НОМЕНКЛАТУР'!D:E,2,0)</f>
        <v>Ручки, крючки, опоры</v>
      </c>
      <c r="AD2349" s="48" t="str">
        <f>VLOOKUP(C:C,'ИЗ ОСНОВЫ НОМЕНКЛАТУР'!D:F,3,0)</f>
        <v>Ручки-скобы</v>
      </c>
      <c r="AE2349" s="48" t="str">
        <f>VLOOKUP(C:C,'ИЗ ОСНОВЫ НОМЕНКЛАТУР'!D:H,5,0)</f>
        <v>C</v>
      </c>
    </row>
    <row r="2350" spans="1:31" ht="9.6" customHeight="1" x14ac:dyDescent="0.2">
      <c r="A2350" s="45" t="s">
        <v>2043</v>
      </c>
      <c r="B2350" s="11"/>
      <c r="C2350" s="11" t="s">
        <v>2348</v>
      </c>
      <c r="D2350" s="44">
        <v>1</v>
      </c>
      <c r="E2350" s="44">
        <v>0</v>
      </c>
      <c r="F2350" s="48">
        <v>14</v>
      </c>
      <c r="G2350" s="48">
        <v>0</v>
      </c>
      <c r="H2350" s="44">
        <v>83</v>
      </c>
      <c r="I2350" s="44">
        <v>0</v>
      </c>
      <c r="J2350" s="44">
        <v>0</v>
      </c>
      <c r="K2350" s="48">
        <v>0</v>
      </c>
      <c r="L2350" s="49">
        <v>200</v>
      </c>
      <c r="M2350" s="49">
        <v>0</v>
      </c>
      <c r="N2350" s="10">
        <v>2800</v>
      </c>
      <c r="O2350" s="10">
        <v>0</v>
      </c>
      <c r="P2350" s="10">
        <v>17398.02</v>
      </c>
      <c r="Q2350" s="10">
        <v>0</v>
      </c>
      <c r="R2350" s="10">
        <v>0</v>
      </c>
      <c r="S2350" s="10">
        <v>0</v>
      </c>
      <c r="T2350" s="50">
        <f t="shared" si="124"/>
        <v>16.666666666666668</v>
      </c>
      <c r="U2350" s="50">
        <f t="shared" si="124"/>
        <v>0</v>
      </c>
      <c r="V2350" s="50">
        <f t="shared" si="124"/>
        <v>233.33333333333334</v>
      </c>
      <c r="W2350" s="50">
        <f t="shared" si="123"/>
        <v>0</v>
      </c>
      <c r="X2350" s="50">
        <f t="shared" si="123"/>
        <v>1449.835</v>
      </c>
      <c r="Y2350" s="50">
        <f t="shared" si="123"/>
        <v>0</v>
      </c>
      <c r="Z2350" s="50">
        <f t="shared" si="123"/>
        <v>0</v>
      </c>
      <c r="AA2350" s="50">
        <f t="shared" si="123"/>
        <v>0</v>
      </c>
      <c r="AB2350" s="50">
        <f t="shared" si="122"/>
        <v>1699.835</v>
      </c>
      <c r="AC2350" s="48" t="str">
        <f>VLOOKUP(ПРОДАЖИ!C:C,'ИЗ ОСНОВЫ НОМЕНКЛАТУР'!D:E,2,0)</f>
        <v>Ручки, крючки, опоры</v>
      </c>
      <c r="AD2350" s="48" t="str">
        <f>VLOOKUP(C:C,'ИЗ ОСНОВЫ НОМЕНКЛАТУР'!D:F,3,0)</f>
        <v>Ручки-скобы</v>
      </c>
      <c r="AE2350" s="48" t="str">
        <f>VLOOKUP(C:C,'ИЗ ОСНОВЫ НОМЕНКЛАТУР'!D:H,5,0)</f>
        <v>C</v>
      </c>
    </row>
    <row r="2351" spans="1:31" ht="9.6" customHeight="1" x14ac:dyDescent="0.2">
      <c r="A2351" s="45" t="s">
        <v>2043</v>
      </c>
      <c r="B2351" s="11"/>
      <c r="C2351" s="11" t="s">
        <v>2349</v>
      </c>
      <c r="D2351" s="44">
        <v>6</v>
      </c>
      <c r="E2351" s="44">
        <v>0</v>
      </c>
      <c r="F2351" s="48">
        <v>0</v>
      </c>
      <c r="G2351" s="48">
        <v>0</v>
      </c>
      <c r="H2351" s="44">
        <v>0</v>
      </c>
      <c r="I2351" s="44">
        <v>0</v>
      </c>
      <c r="J2351" s="44">
        <v>0</v>
      </c>
      <c r="K2351" s="48">
        <v>0</v>
      </c>
      <c r="L2351" s="49">
        <v>13005</v>
      </c>
      <c r="M2351" s="49">
        <v>0</v>
      </c>
      <c r="N2351" s="10">
        <v>0</v>
      </c>
      <c r="O2351" s="10">
        <v>0</v>
      </c>
      <c r="P2351" s="10">
        <v>0</v>
      </c>
      <c r="Q2351" s="10">
        <v>0</v>
      </c>
      <c r="R2351" s="10">
        <v>0</v>
      </c>
      <c r="S2351" s="10">
        <v>0</v>
      </c>
      <c r="T2351" s="50">
        <f t="shared" si="124"/>
        <v>1083.75</v>
      </c>
      <c r="U2351" s="50">
        <f t="shared" si="124"/>
        <v>0</v>
      </c>
      <c r="V2351" s="50">
        <f t="shared" si="124"/>
        <v>0</v>
      </c>
      <c r="W2351" s="50">
        <f t="shared" si="123"/>
        <v>0</v>
      </c>
      <c r="X2351" s="50">
        <f t="shared" si="123"/>
        <v>0</v>
      </c>
      <c r="Y2351" s="50">
        <f t="shared" si="123"/>
        <v>0</v>
      </c>
      <c r="Z2351" s="50">
        <f t="shared" si="123"/>
        <v>0</v>
      </c>
      <c r="AA2351" s="50">
        <f t="shared" si="123"/>
        <v>0</v>
      </c>
      <c r="AB2351" s="50">
        <f t="shared" si="122"/>
        <v>1083.75</v>
      </c>
      <c r="AC2351" s="48" t="str">
        <f>VLOOKUP(ПРОДАЖИ!C:C,'ИЗ ОСНОВЫ НОМЕНКЛАТУР'!D:E,2,0)</f>
        <v>Ручки, крючки, опоры</v>
      </c>
      <c r="AD2351" s="48" t="str">
        <f>VLOOKUP(C:C,'ИЗ ОСНОВЫ НОМЕНКЛАТУР'!D:F,3,0)</f>
        <v>Ручки-скобы</v>
      </c>
      <c r="AE2351" s="48" t="str">
        <f>VLOOKUP(C:C,'ИЗ ОСНОВЫ НОМЕНКЛАТУР'!D:H,5,0)</f>
        <v>C</v>
      </c>
    </row>
    <row r="2352" spans="1:31" ht="9.6" customHeight="1" x14ac:dyDescent="0.2">
      <c r="A2352" s="45" t="s">
        <v>2043</v>
      </c>
      <c r="B2352" s="11"/>
      <c r="C2352" s="11" t="s">
        <v>2350</v>
      </c>
      <c r="D2352" s="44">
        <v>58</v>
      </c>
      <c r="E2352" s="44">
        <v>0</v>
      </c>
      <c r="F2352" s="48">
        <v>0</v>
      </c>
      <c r="G2352" s="48">
        <v>0</v>
      </c>
      <c r="H2352" s="44">
        <v>0</v>
      </c>
      <c r="I2352" s="44">
        <v>0</v>
      </c>
      <c r="J2352" s="44">
        <v>0</v>
      </c>
      <c r="K2352" s="48">
        <v>0</v>
      </c>
      <c r="L2352" s="49">
        <v>20138.78</v>
      </c>
      <c r="M2352" s="49">
        <v>0</v>
      </c>
      <c r="N2352" s="10">
        <v>0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50">
        <f t="shared" si="124"/>
        <v>1678.2316666666666</v>
      </c>
      <c r="U2352" s="50">
        <f t="shared" si="124"/>
        <v>0</v>
      </c>
      <c r="V2352" s="50">
        <f t="shared" si="124"/>
        <v>0</v>
      </c>
      <c r="W2352" s="50">
        <f t="shared" si="123"/>
        <v>0</v>
      </c>
      <c r="X2352" s="50">
        <f t="shared" si="123"/>
        <v>0</v>
      </c>
      <c r="Y2352" s="50">
        <f t="shared" si="123"/>
        <v>0</v>
      </c>
      <c r="Z2352" s="50">
        <f t="shared" si="123"/>
        <v>0</v>
      </c>
      <c r="AA2352" s="50">
        <f t="shared" si="123"/>
        <v>0</v>
      </c>
      <c r="AB2352" s="50">
        <f t="shared" si="122"/>
        <v>1678.2316666666666</v>
      </c>
      <c r="AC2352" s="48" t="str">
        <f>VLOOKUP(ПРОДАЖИ!C:C,'ИЗ ОСНОВЫ НОМЕНКЛАТУР'!D:E,2,0)</f>
        <v>Ручки, крючки, опоры</v>
      </c>
      <c r="AD2352" s="48" t="str">
        <f>VLOOKUP(C:C,'ИЗ ОСНОВЫ НОМЕНКЛАТУР'!D:F,3,0)</f>
        <v>Ручки-скобы</v>
      </c>
      <c r="AE2352" s="48" t="str">
        <f>VLOOKUP(C:C,'ИЗ ОСНОВЫ НОМЕНКЛАТУР'!D:H,5,0)</f>
        <v>C</v>
      </c>
    </row>
    <row r="2353" spans="1:31" ht="9.6" customHeight="1" x14ac:dyDescent="0.2">
      <c r="A2353" s="45" t="s">
        <v>2043</v>
      </c>
      <c r="B2353" s="11"/>
      <c r="C2353" s="11" t="s">
        <v>2351</v>
      </c>
      <c r="D2353" s="44">
        <v>10</v>
      </c>
      <c r="E2353" s="44">
        <v>0</v>
      </c>
      <c r="F2353" s="48">
        <v>0</v>
      </c>
      <c r="G2353" s="48">
        <v>0</v>
      </c>
      <c r="H2353" s="44">
        <v>0</v>
      </c>
      <c r="I2353" s="44">
        <v>0</v>
      </c>
      <c r="J2353" s="44">
        <v>0</v>
      </c>
      <c r="K2353" s="48">
        <v>0</v>
      </c>
      <c r="L2353" s="49">
        <v>8953.34</v>
      </c>
      <c r="M2353" s="49">
        <v>0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50">
        <f t="shared" si="124"/>
        <v>746.11166666666668</v>
      </c>
      <c r="U2353" s="50">
        <f t="shared" si="124"/>
        <v>0</v>
      </c>
      <c r="V2353" s="50">
        <f t="shared" si="124"/>
        <v>0</v>
      </c>
      <c r="W2353" s="50">
        <f t="shared" si="123"/>
        <v>0</v>
      </c>
      <c r="X2353" s="50">
        <f t="shared" si="123"/>
        <v>0</v>
      </c>
      <c r="Y2353" s="50">
        <f t="shared" si="123"/>
        <v>0</v>
      </c>
      <c r="Z2353" s="50">
        <f t="shared" si="123"/>
        <v>0</v>
      </c>
      <c r="AA2353" s="50">
        <f t="shared" si="123"/>
        <v>0</v>
      </c>
      <c r="AB2353" s="50">
        <f t="shared" si="122"/>
        <v>746.11166666666668</v>
      </c>
      <c r="AC2353" s="48" t="str">
        <f>VLOOKUP(ПРОДАЖИ!C:C,'ИЗ ОСНОВЫ НОМЕНКЛАТУР'!D:E,2,0)</f>
        <v>Ручки, крючки, опоры</v>
      </c>
      <c r="AD2353" s="48" t="str">
        <f>VLOOKUP(C:C,'ИЗ ОСНОВЫ НОМЕНКЛАТУР'!D:F,3,0)</f>
        <v>Ручки-скобы</v>
      </c>
      <c r="AE2353" s="48" t="str">
        <f>VLOOKUP(C:C,'ИЗ ОСНОВЫ НОМЕНКЛАТУР'!D:H,5,0)</f>
        <v>C</v>
      </c>
    </row>
    <row r="2354" spans="1:31" ht="9.6" customHeight="1" x14ac:dyDescent="0.2">
      <c r="A2354" s="45" t="s">
        <v>2043</v>
      </c>
      <c r="B2354" s="11"/>
      <c r="C2354" s="11" t="s">
        <v>2352</v>
      </c>
      <c r="D2354" s="44">
        <v>33</v>
      </c>
      <c r="E2354" s="44">
        <v>0</v>
      </c>
      <c r="F2354" s="48">
        <v>0</v>
      </c>
      <c r="G2354" s="48">
        <v>0</v>
      </c>
      <c r="H2354" s="44">
        <v>0</v>
      </c>
      <c r="I2354" s="44">
        <v>0</v>
      </c>
      <c r="J2354" s="44">
        <v>0</v>
      </c>
      <c r="K2354" s="48">
        <v>0</v>
      </c>
      <c r="L2354" s="49">
        <v>68651.08</v>
      </c>
      <c r="M2354" s="49">
        <v>0</v>
      </c>
      <c r="N2354" s="10">
        <v>0</v>
      </c>
      <c r="O2354" s="10">
        <v>0</v>
      </c>
      <c r="P2354" s="10">
        <v>0</v>
      </c>
      <c r="Q2354" s="10">
        <v>0</v>
      </c>
      <c r="R2354" s="10">
        <v>0</v>
      </c>
      <c r="S2354" s="10">
        <v>0</v>
      </c>
      <c r="T2354" s="50">
        <f t="shared" si="124"/>
        <v>5720.9233333333332</v>
      </c>
      <c r="U2354" s="50">
        <f t="shared" si="124"/>
        <v>0</v>
      </c>
      <c r="V2354" s="50">
        <f t="shared" si="124"/>
        <v>0</v>
      </c>
      <c r="W2354" s="50">
        <f t="shared" si="123"/>
        <v>0</v>
      </c>
      <c r="X2354" s="50">
        <f t="shared" si="123"/>
        <v>0</v>
      </c>
      <c r="Y2354" s="50">
        <f t="shared" si="123"/>
        <v>0</v>
      </c>
      <c r="Z2354" s="50">
        <f t="shared" si="123"/>
        <v>0</v>
      </c>
      <c r="AA2354" s="50">
        <f t="shared" si="123"/>
        <v>0</v>
      </c>
      <c r="AB2354" s="50">
        <f t="shared" si="122"/>
        <v>5720.9233333333332</v>
      </c>
      <c r="AC2354" s="48" t="str">
        <f>VLOOKUP(ПРОДАЖИ!C:C,'ИЗ ОСНОВЫ НОМЕНКЛАТУР'!D:E,2,0)</f>
        <v>Ручки, крючки, опоры</v>
      </c>
      <c r="AD2354" s="48" t="str">
        <f>VLOOKUP(C:C,'ИЗ ОСНОВЫ НОМЕНКЛАТУР'!D:F,3,0)</f>
        <v>Ручки-скобы</v>
      </c>
      <c r="AE2354" s="48" t="str">
        <f>VLOOKUP(C:C,'ИЗ ОСНОВЫ НОМЕНКЛАТУР'!D:H,5,0)</f>
        <v>C</v>
      </c>
    </row>
    <row r="2355" spans="1:31" ht="9.6" customHeight="1" x14ac:dyDescent="0.2">
      <c r="A2355" s="45" t="s">
        <v>2043</v>
      </c>
      <c r="B2355" s="11"/>
      <c r="C2355" s="11" t="s">
        <v>2353</v>
      </c>
      <c r="D2355" s="44">
        <v>87</v>
      </c>
      <c r="E2355" s="44">
        <v>0</v>
      </c>
      <c r="F2355" s="48">
        <v>0</v>
      </c>
      <c r="G2355" s="48">
        <v>0</v>
      </c>
      <c r="H2355" s="44">
        <v>1</v>
      </c>
      <c r="I2355" s="44">
        <v>0</v>
      </c>
      <c r="J2355" s="44">
        <v>0</v>
      </c>
      <c r="K2355" s="48">
        <v>0</v>
      </c>
      <c r="L2355" s="49">
        <v>11745</v>
      </c>
      <c r="M2355" s="49">
        <v>0</v>
      </c>
      <c r="N2355" s="10">
        <v>0</v>
      </c>
      <c r="O2355" s="10">
        <v>0</v>
      </c>
      <c r="P2355" s="10">
        <v>139.1</v>
      </c>
      <c r="Q2355" s="10">
        <v>0</v>
      </c>
      <c r="R2355" s="10">
        <v>0</v>
      </c>
      <c r="S2355" s="10">
        <v>0</v>
      </c>
      <c r="T2355" s="50">
        <f t="shared" si="124"/>
        <v>978.75</v>
      </c>
      <c r="U2355" s="50">
        <f t="shared" si="124"/>
        <v>0</v>
      </c>
      <c r="V2355" s="50">
        <f t="shared" si="124"/>
        <v>0</v>
      </c>
      <c r="W2355" s="50">
        <f t="shared" si="123"/>
        <v>0</v>
      </c>
      <c r="X2355" s="50">
        <f t="shared" si="123"/>
        <v>11.591666666666667</v>
      </c>
      <c r="Y2355" s="50">
        <f t="shared" si="123"/>
        <v>0</v>
      </c>
      <c r="Z2355" s="50">
        <f t="shared" si="123"/>
        <v>0</v>
      </c>
      <c r="AA2355" s="50">
        <f t="shared" si="123"/>
        <v>0</v>
      </c>
      <c r="AB2355" s="50">
        <f t="shared" si="122"/>
        <v>990.3416666666667</v>
      </c>
      <c r="AC2355" s="48" t="str">
        <f>VLOOKUP(ПРОДАЖИ!C:C,'ИЗ ОСНОВЫ НОМЕНКЛАТУР'!D:E,2,0)</f>
        <v>Ручки, крючки, опоры</v>
      </c>
      <c r="AD2355" s="48" t="str">
        <f>VLOOKUP(C:C,'ИЗ ОСНОВЫ НОМЕНКЛАТУР'!D:F,3,0)</f>
        <v>Ручки-скобы</v>
      </c>
      <c r="AE2355" s="48" t="str">
        <f>VLOOKUP(C:C,'ИЗ ОСНОВЫ НОМЕНКЛАТУР'!D:H,5,0)</f>
        <v>C</v>
      </c>
    </row>
    <row r="2356" spans="1:31" ht="9.6" customHeight="1" x14ac:dyDescent="0.2">
      <c r="A2356" s="45" t="s">
        <v>2043</v>
      </c>
      <c r="B2356" s="11"/>
      <c r="C2356" s="11" t="s">
        <v>2354</v>
      </c>
      <c r="D2356" s="44">
        <v>13</v>
      </c>
      <c r="E2356" s="44">
        <v>0</v>
      </c>
      <c r="F2356" s="48">
        <v>55</v>
      </c>
      <c r="G2356" s="48">
        <v>0</v>
      </c>
      <c r="H2356" s="44">
        <v>0</v>
      </c>
      <c r="I2356" s="44">
        <v>0</v>
      </c>
      <c r="J2356" s="44">
        <v>25</v>
      </c>
      <c r="K2356" s="48">
        <v>0</v>
      </c>
      <c r="L2356" s="49">
        <v>2019.9</v>
      </c>
      <c r="M2356" s="49">
        <v>0</v>
      </c>
      <c r="N2356" s="10">
        <v>8563.16</v>
      </c>
      <c r="O2356" s="10">
        <v>0</v>
      </c>
      <c r="P2356" s="10">
        <v>0</v>
      </c>
      <c r="Q2356" s="10">
        <v>0</v>
      </c>
      <c r="R2356" s="10">
        <v>4095.5</v>
      </c>
      <c r="S2356" s="10">
        <v>0</v>
      </c>
      <c r="T2356" s="50">
        <f t="shared" si="124"/>
        <v>168.32500000000002</v>
      </c>
      <c r="U2356" s="50">
        <f t="shared" si="124"/>
        <v>0</v>
      </c>
      <c r="V2356" s="50">
        <f t="shared" si="124"/>
        <v>713.59666666666669</v>
      </c>
      <c r="W2356" s="50">
        <f t="shared" si="123"/>
        <v>0</v>
      </c>
      <c r="X2356" s="50">
        <f t="shared" si="123"/>
        <v>0</v>
      </c>
      <c r="Y2356" s="50">
        <f t="shared" si="123"/>
        <v>0</v>
      </c>
      <c r="Z2356" s="50">
        <f t="shared" si="123"/>
        <v>341.29166666666669</v>
      </c>
      <c r="AA2356" s="50">
        <f t="shared" si="123"/>
        <v>0</v>
      </c>
      <c r="AB2356" s="50">
        <f t="shared" si="122"/>
        <v>1223.2133333333334</v>
      </c>
      <c r="AC2356" s="48" t="str">
        <f>VLOOKUP(ПРОДАЖИ!C:C,'ИЗ ОСНОВЫ НОМЕНКЛАТУР'!D:E,2,0)</f>
        <v>Ручки, крючки, опоры</v>
      </c>
      <c r="AD2356" s="48" t="str">
        <f>VLOOKUP(C:C,'ИЗ ОСНОВЫ НОМЕНКЛАТУР'!D:F,3,0)</f>
        <v>Ручки-скобы</v>
      </c>
      <c r="AE2356" s="48" t="str">
        <f>VLOOKUP(C:C,'ИЗ ОСНОВЫ НОМЕНКЛАТУР'!D:H,5,0)</f>
        <v>C</v>
      </c>
    </row>
    <row r="2357" spans="1:31" ht="9.6" customHeight="1" x14ac:dyDescent="0.2">
      <c r="A2357" s="45" t="s">
        <v>2043</v>
      </c>
      <c r="B2357" s="11"/>
      <c r="C2357" s="11" t="s">
        <v>2355</v>
      </c>
      <c r="D2357" s="44">
        <v>6</v>
      </c>
      <c r="E2357" s="44">
        <v>0</v>
      </c>
      <c r="F2357" s="48">
        <v>0</v>
      </c>
      <c r="G2357" s="48">
        <v>0</v>
      </c>
      <c r="H2357" s="44">
        <v>0</v>
      </c>
      <c r="I2357" s="44">
        <v>0</v>
      </c>
      <c r="J2357" s="44">
        <v>0</v>
      </c>
      <c r="K2357" s="48">
        <v>0</v>
      </c>
      <c r="L2357" s="49">
        <v>11994</v>
      </c>
      <c r="M2357" s="49">
        <v>0</v>
      </c>
      <c r="N2357" s="10">
        <v>0</v>
      </c>
      <c r="O2357" s="10">
        <v>0</v>
      </c>
      <c r="P2357" s="10">
        <v>0</v>
      </c>
      <c r="Q2357" s="10">
        <v>0</v>
      </c>
      <c r="R2357" s="10">
        <v>0</v>
      </c>
      <c r="S2357" s="10">
        <v>0</v>
      </c>
      <c r="T2357" s="50">
        <f t="shared" si="124"/>
        <v>999.5</v>
      </c>
      <c r="U2357" s="50">
        <f t="shared" si="124"/>
        <v>0</v>
      </c>
      <c r="V2357" s="50">
        <f t="shared" si="124"/>
        <v>0</v>
      </c>
      <c r="W2357" s="50">
        <f t="shared" si="123"/>
        <v>0</v>
      </c>
      <c r="X2357" s="50">
        <f t="shared" si="123"/>
        <v>0</v>
      </c>
      <c r="Y2357" s="50">
        <f t="shared" si="123"/>
        <v>0</v>
      </c>
      <c r="Z2357" s="50">
        <f t="shared" si="123"/>
        <v>0</v>
      </c>
      <c r="AA2357" s="50">
        <f t="shared" si="123"/>
        <v>0</v>
      </c>
      <c r="AB2357" s="50">
        <f t="shared" si="122"/>
        <v>999.5</v>
      </c>
      <c r="AC2357" s="48" t="str">
        <f>VLOOKUP(ПРОДАЖИ!C:C,'ИЗ ОСНОВЫ НОМЕНКЛАТУР'!D:E,2,0)</f>
        <v>Ручки, крючки, опоры</v>
      </c>
      <c r="AD2357" s="48" t="str">
        <f>VLOOKUP(C:C,'ИЗ ОСНОВЫ НОМЕНКЛАТУР'!D:F,3,0)</f>
        <v>Ручки-скобы</v>
      </c>
      <c r="AE2357" s="48" t="str">
        <f>VLOOKUP(C:C,'ИЗ ОСНОВЫ НОМЕНКЛАТУР'!D:H,5,0)</f>
        <v>C</v>
      </c>
    </row>
    <row r="2358" spans="1:31" ht="9.6" customHeight="1" x14ac:dyDescent="0.2">
      <c r="A2358" s="45" t="s">
        <v>2043</v>
      </c>
      <c r="B2358" s="11"/>
      <c r="C2358" s="11" t="s">
        <v>2356</v>
      </c>
      <c r="D2358" s="44">
        <v>7</v>
      </c>
      <c r="E2358" s="44">
        <v>0</v>
      </c>
      <c r="F2358" s="48">
        <v>0</v>
      </c>
      <c r="G2358" s="48">
        <v>0</v>
      </c>
      <c r="H2358" s="44">
        <v>0</v>
      </c>
      <c r="I2358" s="44">
        <v>0</v>
      </c>
      <c r="J2358" s="44">
        <v>0</v>
      </c>
      <c r="K2358" s="48">
        <v>0</v>
      </c>
      <c r="L2358" s="49">
        <v>11991</v>
      </c>
      <c r="M2358" s="49">
        <v>0</v>
      </c>
      <c r="N2358" s="10">
        <v>0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50">
        <f t="shared" si="124"/>
        <v>999.25</v>
      </c>
      <c r="U2358" s="50">
        <f t="shared" si="124"/>
        <v>0</v>
      </c>
      <c r="V2358" s="50">
        <f t="shared" si="124"/>
        <v>0</v>
      </c>
      <c r="W2358" s="50">
        <f t="shared" si="123"/>
        <v>0</v>
      </c>
      <c r="X2358" s="50">
        <f t="shared" si="123"/>
        <v>0</v>
      </c>
      <c r="Y2358" s="50">
        <f t="shared" si="123"/>
        <v>0</v>
      </c>
      <c r="Z2358" s="50">
        <f t="shared" si="123"/>
        <v>0</v>
      </c>
      <c r="AA2358" s="50">
        <f t="shared" si="123"/>
        <v>0</v>
      </c>
      <c r="AB2358" s="50">
        <f t="shared" si="122"/>
        <v>999.25</v>
      </c>
      <c r="AC2358" s="48" t="str">
        <f>VLOOKUP(ПРОДАЖИ!C:C,'ИЗ ОСНОВЫ НОМЕНКЛАТУР'!D:E,2,0)</f>
        <v>Ручки, крючки, опоры</v>
      </c>
      <c r="AD2358" s="48" t="str">
        <f>VLOOKUP(C:C,'ИЗ ОСНОВЫ НОМЕНКЛАТУР'!D:F,3,0)</f>
        <v>Ручки-скобы</v>
      </c>
      <c r="AE2358" s="48" t="str">
        <f>VLOOKUP(C:C,'ИЗ ОСНОВЫ НОМЕНКЛАТУР'!D:H,5,0)</f>
        <v>C</v>
      </c>
    </row>
    <row r="2359" spans="1:31" ht="9.6" customHeight="1" x14ac:dyDescent="0.2">
      <c r="A2359" s="45" t="s">
        <v>2043</v>
      </c>
      <c r="B2359" s="11"/>
      <c r="C2359" s="11" t="s">
        <v>2357</v>
      </c>
      <c r="D2359" s="44">
        <v>0</v>
      </c>
      <c r="E2359" s="44">
        <v>0</v>
      </c>
      <c r="F2359" s="48">
        <v>0</v>
      </c>
      <c r="G2359" s="48">
        <v>0</v>
      </c>
      <c r="H2359" s="44">
        <v>96</v>
      </c>
      <c r="I2359" s="44">
        <v>0</v>
      </c>
      <c r="J2359" s="44">
        <v>0</v>
      </c>
      <c r="K2359" s="48">
        <v>0</v>
      </c>
      <c r="L2359" s="49">
        <v>0</v>
      </c>
      <c r="M2359" s="49">
        <v>0</v>
      </c>
      <c r="N2359" s="10">
        <v>0</v>
      </c>
      <c r="O2359" s="10">
        <v>0</v>
      </c>
      <c r="P2359" s="10">
        <v>19105.16</v>
      </c>
      <c r="Q2359" s="10">
        <v>0</v>
      </c>
      <c r="R2359" s="10">
        <v>0</v>
      </c>
      <c r="S2359" s="10">
        <v>0</v>
      </c>
      <c r="T2359" s="50">
        <f t="shared" si="124"/>
        <v>0</v>
      </c>
      <c r="U2359" s="50">
        <f t="shared" si="124"/>
        <v>0</v>
      </c>
      <c r="V2359" s="50">
        <f t="shared" si="124"/>
        <v>0</v>
      </c>
      <c r="W2359" s="50">
        <f t="shared" si="123"/>
        <v>0</v>
      </c>
      <c r="X2359" s="50">
        <f t="shared" si="123"/>
        <v>1592.0966666666666</v>
      </c>
      <c r="Y2359" s="50">
        <f t="shared" si="123"/>
        <v>0</v>
      </c>
      <c r="Z2359" s="50">
        <f t="shared" si="123"/>
        <v>0</v>
      </c>
      <c r="AA2359" s="50">
        <f t="shared" si="123"/>
        <v>0</v>
      </c>
      <c r="AB2359" s="50">
        <f t="shared" si="122"/>
        <v>1592.0966666666666</v>
      </c>
      <c r="AC2359" s="48" t="str">
        <f>VLOOKUP(ПРОДАЖИ!C:C,'ИЗ ОСНОВЫ НОМЕНКЛАТУР'!D:E,2,0)</f>
        <v>Ручки, крючки, опоры</v>
      </c>
      <c r="AD2359" s="48" t="str">
        <f>VLOOKUP(C:C,'ИЗ ОСНОВЫ НОМЕНКЛАТУР'!D:F,3,0)</f>
        <v>Ручки-скобы</v>
      </c>
      <c r="AE2359" s="48" t="str">
        <f>VLOOKUP(C:C,'ИЗ ОСНОВЫ НОМЕНКЛАТУР'!D:H,5,0)</f>
        <v>C</v>
      </c>
    </row>
    <row r="2360" spans="1:31" ht="9.6" customHeight="1" x14ac:dyDescent="0.2">
      <c r="A2360" s="45" t="s">
        <v>2043</v>
      </c>
      <c r="B2360" s="11"/>
      <c r="C2360" s="11" t="s">
        <v>2358</v>
      </c>
      <c r="D2360" s="44">
        <v>87</v>
      </c>
      <c r="E2360" s="44">
        <v>0</v>
      </c>
      <c r="F2360" s="48">
        <v>0</v>
      </c>
      <c r="G2360" s="48">
        <v>0</v>
      </c>
      <c r="H2360" s="44">
        <v>0</v>
      </c>
      <c r="I2360" s="44">
        <v>0</v>
      </c>
      <c r="J2360" s="44">
        <v>0</v>
      </c>
      <c r="K2360" s="48">
        <v>0</v>
      </c>
      <c r="L2360" s="49">
        <v>11310</v>
      </c>
      <c r="M2360" s="49">
        <v>0</v>
      </c>
      <c r="N2360" s="10">
        <v>0</v>
      </c>
      <c r="O2360" s="10">
        <v>0</v>
      </c>
      <c r="P2360" s="10">
        <v>0</v>
      </c>
      <c r="Q2360" s="10">
        <v>0</v>
      </c>
      <c r="R2360" s="10">
        <v>0</v>
      </c>
      <c r="S2360" s="10">
        <v>0</v>
      </c>
      <c r="T2360" s="50">
        <f t="shared" si="124"/>
        <v>942.5</v>
      </c>
      <c r="U2360" s="50">
        <f t="shared" si="124"/>
        <v>0</v>
      </c>
      <c r="V2360" s="50">
        <f t="shared" si="124"/>
        <v>0</v>
      </c>
      <c r="W2360" s="50">
        <f t="shared" si="123"/>
        <v>0</v>
      </c>
      <c r="X2360" s="50">
        <f t="shared" si="123"/>
        <v>0</v>
      </c>
      <c r="Y2360" s="50">
        <f t="shared" si="123"/>
        <v>0</v>
      </c>
      <c r="Z2360" s="50">
        <f t="shared" si="123"/>
        <v>0</v>
      </c>
      <c r="AA2360" s="50">
        <f t="shared" si="123"/>
        <v>0</v>
      </c>
      <c r="AB2360" s="50">
        <f t="shared" si="122"/>
        <v>942.5</v>
      </c>
      <c r="AC2360" s="48" t="str">
        <f>VLOOKUP(ПРОДАЖИ!C:C,'ИЗ ОСНОВЫ НОМЕНКЛАТУР'!D:E,2,0)</f>
        <v>Ручки, крючки, опоры</v>
      </c>
      <c r="AD2360" s="48" t="str">
        <f>VLOOKUP(C:C,'ИЗ ОСНОВЫ НОМЕНКЛАТУР'!D:F,3,0)</f>
        <v>Ручки-скобы</v>
      </c>
      <c r="AE2360" s="48" t="str">
        <f>VLOOKUP(C:C,'ИЗ ОСНОВЫ НОМЕНКЛАТУР'!D:H,5,0)</f>
        <v>C</v>
      </c>
    </row>
    <row r="2361" spans="1:31" ht="9.6" customHeight="1" x14ac:dyDescent="0.2">
      <c r="A2361" s="45" t="s">
        <v>2043</v>
      </c>
      <c r="B2361" s="11"/>
      <c r="C2361" s="11" t="s">
        <v>2359</v>
      </c>
      <c r="D2361" s="44">
        <v>25</v>
      </c>
      <c r="E2361" s="44">
        <v>0</v>
      </c>
      <c r="F2361" s="48">
        <v>0</v>
      </c>
      <c r="G2361" s="48">
        <v>0</v>
      </c>
      <c r="H2361" s="44">
        <v>0</v>
      </c>
      <c r="I2361" s="44">
        <v>0</v>
      </c>
      <c r="J2361" s="44">
        <v>0</v>
      </c>
      <c r="K2361" s="48">
        <v>0</v>
      </c>
      <c r="L2361" s="49">
        <v>44625</v>
      </c>
      <c r="M2361" s="49">
        <v>0</v>
      </c>
      <c r="N2361" s="10">
        <v>0</v>
      </c>
      <c r="O2361" s="10">
        <v>0</v>
      </c>
      <c r="P2361" s="10">
        <v>0</v>
      </c>
      <c r="Q2361" s="10">
        <v>0</v>
      </c>
      <c r="R2361" s="10">
        <v>0</v>
      </c>
      <c r="S2361" s="10">
        <v>0</v>
      </c>
      <c r="T2361" s="50">
        <f t="shared" si="124"/>
        <v>3718.75</v>
      </c>
      <c r="U2361" s="50">
        <f t="shared" si="124"/>
        <v>0</v>
      </c>
      <c r="V2361" s="50">
        <f t="shared" si="124"/>
        <v>0</v>
      </c>
      <c r="W2361" s="50">
        <f t="shared" si="123"/>
        <v>0</v>
      </c>
      <c r="X2361" s="50">
        <f t="shared" si="123"/>
        <v>0</v>
      </c>
      <c r="Y2361" s="50">
        <f t="shared" si="123"/>
        <v>0</v>
      </c>
      <c r="Z2361" s="50">
        <f t="shared" si="123"/>
        <v>0</v>
      </c>
      <c r="AA2361" s="50">
        <f t="shared" si="123"/>
        <v>0</v>
      </c>
      <c r="AB2361" s="50">
        <f t="shared" si="122"/>
        <v>3718.75</v>
      </c>
      <c r="AC2361" s="48" t="str">
        <f>VLOOKUP(ПРОДАЖИ!C:C,'ИЗ ОСНОВЫ НОМЕНКЛАТУР'!D:E,2,0)</f>
        <v>Ручки, крючки, опоры</v>
      </c>
      <c r="AD2361" s="48" t="str">
        <f>VLOOKUP(C:C,'ИЗ ОСНОВЫ НОМЕНКЛАТУР'!D:F,3,0)</f>
        <v>Ручки-скобы</v>
      </c>
      <c r="AE2361" s="48" t="str">
        <f>VLOOKUP(C:C,'ИЗ ОСНОВЫ НОМЕНКЛАТУР'!D:H,5,0)</f>
        <v>C</v>
      </c>
    </row>
    <row r="2362" spans="1:31" ht="9.6" customHeight="1" x14ac:dyDescent="0.2">
      <c r="A2362" s="45" t="s">
        <v>2043</v>
      </c>
      <c r="B2362" s="11"/>
      <c r="C2362" s="11" t="s">
        <v>2360</v>
      </c>
      <c r="D2362" s="44">
        <v>17</v>
      </c>
      <c r="E2362" s="44">
        <v>0</v>
      </c>
      <c r="F2362" s="48">
        <v>0</v>
      </c>
      <c r="G2362" s="48">
        <v>0</v>
      </c>
      <c r="H2362" s="44">
        <v>0</v>
      </c>
      <c r="I2362" s="44">
        <v>0</v>
      </c>
      <c r="J2362" s="44">
        <v>0</v>
      </c>
      <c r="K2362" s="48">
        <v>0</v>
      </c>
      <c r="L2362" s="49">
        <v>17773.5</v>
      </c>
      <c r="M2362" s="49">
        <v>0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50">
        <f t="shared" si="124"/>
        <v>1481.125</v>
      </c>
      <c r="U2362" s="50">
        <f t="shared" si="124"/>
        <v>0</v>
      </c>
      <c r="V2362" s="50">
        <f t="shared" si="124"/>
        <v>0</v>
      </c>
      <c r="W2362" s="50">
        <f t="shared" si="123"/>
        <v>0</v>
      </c>
      <c r="X2362" s="50">
        <f t="shared" si="123"/>
        <v>0</v>
      </c>
      <c r="Y2362" s="50">
        <f t="shared" si="123"/>
        <v>0</v>
      </c>
      <c r="Z2362" s="50">
        <f t="shared" si="123"/>
        <v>0</v>
      </c>
      <c r="AA2362" s="50">
        <f t="shared" si="123"/>
        <v>0</v>
      </c>
      <c r="AB2362" s="50">
        <f t="shared" si="122"/>
        <v>1481.125</v>
      </c>
      <c r="AC2362" s="48" t="str">
        <f>VLOOKUP(ПРОДАЖИ!C:C,'ИЗ ОСНОВЫ НОМЕНКЛАТУР'!D:E,2,0)</f>
        <v>Ручки, крючки, опоры</v>
      </c>
      <c r="AD2362" s="48" t="str">
        <f>VLOOKUP(C:C,'ИЗ ОСНОВЫ НОМЕНКЛАТУР'!D:F,3,0)</f>
        <v>Ручки-скобы</v>
      </c>
      <c r="AE2362" s="48" t="str">
        <f>VLOOKUP(C:C,'ИЗ ОСНОВЫ НОМЕНКЛАТУР'!D:H,5,0)</f>
        <v>C</v>
      </c>
    </row>
    <row r="2363" spans="1:31" ht="9.6" customHeight="1" x14ac:dyDescent="0.2">
      <c r="A2363" s="45" t="s">
        <v>2043</v>
      </c>
      <c r="B2363" s="11"/>
      <c r="C2363" s="11" t="s">
        <v>2361</v>
      </c>
      <c r="D2363" s="44">
        <v>9</v>
      </c>
      <c r="E2363" s="44">
        <v>0</v>
      </c>
      <c r="F2363" s="48">
        <v>2</v>
      </c>
      <c r="G2363" s="48">
        <v>0</v>
      </c>
      <c r="H2363" s="44">
        <v>0</v>
      </c>
      <c r="I2363" s="44">
        <v>0</v>
      </c>
      <c r="J2363" s="44">
        <v>0</v>
      </c>
      <c r="K2363" s="48">
        <v>0</v>
      </c>
      <c r="L2363" s="49">
        <v>13302.09</v>
      </c>
      <c r="M2363" s="49">
        <v>0</v>
      </c>
      <c r="N2363" s="10">
        <v>2956</v>
      </c>
      <c r="O2363" s="10">
        <v>0</v>
      </c>
      <c r="P2363" s="10">
        <v>0</v>
      </c>
      <c r="Q2363" s="10">
        <v>0</v>
      </c>
      <c r="R2363" s="10">
        <v>0</v>
      </c>
      <c r="S2363" s="10">
        <v>0</v>
      </c>
      <c r="T2363" s="50">
        <f t="shared" si="124"/>
        <v>1108.5074999999999</v>
      </c>
      <c r="U2363" s="50">
        <f t="shared" si="124"/>
        <v>0</v>
      </c>
      <c r="V2363" s="50">
        <f t="shared" si="124"/>
        <v>246.33333333333334</v>
      </c>
      <c r="W2363" s="50">
        <f t="shared" si="123"/>
        <v>0</v>
      </c>
      <c r="X2363" s="50">
        <f t="shared" si="123"/>
        <v>0</v>
      </c>
      <c r="Y2363" s="50">
        <f t="shared" si="123"/>
        <v>0</v>
      </c>
      <c r="Z2363" s="50">
        <f t="shared" si="123"/>
        <v>0</v>
      </c>
      <c r="AA2363" s="50">
        <f t="shared" si="123"/>
        <v>0</v>
      </c>
      <c r="AB2363" s="50">
        <f t="shared" si="122"/>
        <v>1354.8408333333332</v>
      </c>
      <c r="AC2363" s="48" t="str">
        <f>VLOOKUP(ПРОДАЖИ!C:C,'ИЗ ОСНОВЫ НОМЕНКЛАТУР'!D:E,2,0)</f>
        <v>Ручки, крючки, опоры</v>
      </c>
      <c r="AD2363" s="48" t="str">
        <f>VLOOKUP(C:C,'ИЗ ОСНОВЫ НОМЕНКЛАТУР'!D:F,3,0)</f>
        <v>Ручки-скобы</v>
      </c>
      <c r="AE2363" s="48" t="str">
        <f>VLOOKUP(C:C,'ИЗ ОСНОВЫ НОМЕНКЛАТУР'!D:H,5,0)</f>
        <v>C</v>
      </c>
    </row>
    <row r="2364" spans="1:31" ht="9.6" customHeight="1" x14ac:dyDescent="0.2">
      <c r="A2364" s="45" t="s">
        <v>2043</v>
      </c>
      <c r="B2364" s="11"/>
      <c r="C2364" s="11" t="s">
        <v>2362</v>
      </c>
      <c r="D2364" s="44">
        <v>7</v>
      </c>
      <c r="E2364" s="44">
        <v>0</v>
      </c>
      <c r="F2364" s="48">
        <v>8</v>
      </c>
      <c r="G2364" s="48">
        <v>0</v>
      </c>
      <c r="H2364" s="44">
        <v>0</v>
      </c>
      <c r="I2364" s="44">
        <v>0</v>
      </c>
      <c r="J2364" s="44">
        <v>0</v>
      </c>
      <c r="K2364" s="48">
        <v>0</v>
      </c>
      <c r="L2364" s="49">
        <v>7783.79</v>
      </c>
      <c r="M2364" s="49">
        <v>0</v>
      </c>
      <c r="N2364" s="10">
        <v>8895.76</v>
      </c>
      <c r="O2364" s="10">
        <v>0</v>
      </c>
      <c r="P2364" s="10">
        <v>0</v>
      </c>
      <c r="Q2364" s="10">
        <v>0</v>
      </c>
      <c r="R2364" s="10">
        <v>0</v>
      </c>
      <c r="S2364" s="10">
        <v>0</v>
      </c>
      <c r="T2364" s="50">
        <f t="shared" si="124"/>
        <v>648.6491666666667</v>
      </c>
      <c r="U2364" s="50">
        <f t="shared" si="124"/>
        <v>0</v>
      </c>
      <c r="V2364" s="50">
        <f t="shared" si="124"/>
        <v>741.31333333333339</v>
      </c>
      <c r="W2364" s="50">
        <f t="shared" si="123"/>
        <v>0</v>
      </c>
      <c r="X2364" s="50">
        <f t="shared" si="123"/>
        <v>0</v>
      </c>
      <c r="Y2364" s="50">
        <f t="shared" si="123"/>
        <v>0</v>
      </c>
      <c r="Z2364" s="50">
        <f t="shared" si="123"/>
        <v>0</v>
      </c>
      <c r="AA2364" s="50">
        <f t="shared" si="123"/>
        <v>0</v>
      </c>
      <c r="AB2364" s="50">
        <f t="shared" si="122"/>
        <v>1389.9625000000001</v>
      </c>
      <c r="AC2364" s="48" t="str">
        <f>VLOOKUP(ПРОДАЖИ!C:C,'ИЗ ОСНОВЫ НОМЕНКЛАТУР'!D:E,2,0)</f>
        <v>Ручки, крючки, опоры</v>
      </c>
      <c r="AD2364" s="48" t="str">
        <f>VLOOKUP(C:C,'ИЗ ОСНОВЫ НОМЕНКЛАТУР'!D:F,3,0)</f>
        <v>Ручки-скобы</v>
      </c>
      <c r="AE2364" s="48" t="str">
        <f>VLOOKUP(C:C,'ИЗ ОСНОВЫ НОМЕНКЛАТУР'!D:H,5,0)</f>
        <v>C</v>
      </c>
    </row>
    <row r="2365" spans="1:31" ht="9.6" customHeight="1" x14ac:dyDescent="0.2">
      <c r="A2365" s="45" t="s">
        <v>2043</v>
      </c>
      <c r="B2365" s="11"/>
      <c r="C2365" s="11" t="s">
        <v>2363</v>
      </c>
      <c r="D2365" s="44">
        <v>7</v>
      </c>
      <c r="E2365" s="44">
        <v>0</v>
      </c>
      <c r="F2365" s="48">
        <v>0</v>
      </c>
      <c r="G2365" s="48">
        <v>0</v>
      </c>
      <c r="H2365" s="44">
        <v>0</v>
      </c>
      <c r="I2365" s="44">
        <v>0</v>
      </c>
      <c r="J2365" s="44">
        <v>0</v>
      </c>
      <c r="K2365" s="48">
        <v>0</v>
      </c>
      <c r="L2365" s="49">
        <v>15529.5</v>
      </c>
      <c r="M2365" s="49">
        <v>0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50">
        <f t="shared" si="124"/>
        <v>1294.125</v>
      </c>
      <c r="U2365" s="50">
        <f t="shared" si="124"/>
        <v>0</v>
      </c>
      <c r="V2365" s="50">
        <f t="shared" si="124"/>
        <v>0</v>
      </c>
      <c r="W2365" s="50">
        <f t="shared" si="123"/>
        <v>0</v>
      </c>
      <c r="X2365" s="50">
        <f t="shared" si="123"/>
        <v>0</v>
      </c>
      <c r="Y2365" s="50">
        <f t="shared" si="123"/>
        <v>0</v>
      </c>
      <c r="Z2365" s="50">
        <f t="shared" si="123"/>
        <v>0</v>
      </c>
      <c r="AA2365" s="50">
        <f t="shared" si="123"/>
        <v>0</v>
      </c>
      <c r="AB2365" s="50">
        <f t="shared" si="122"/>
        <v>1294.125</v>
      </c>
      <c r="AC2365" s="48" t="str">
        <f>VLOOKUP(ПРОДАЖИ!C:C,'ИЗ ОСНОВЫ НОМЕНКЛАТУР'!D:E,2,0)</f>
        <v>Ручки, крючки, опоры</v>
      </c>
      <c r="AD2365" s="48" t="str">
        <f>VLOOKUP(C:C,'ИЗ ОСНОВЫ НОМЕНКЛАТУР'!D:F,3,0)</f>
        <v>Ручки-скобы</v>
      </c>
      <c r="AE2365" s="48" t="str">
        <f>VLOOKUP(C:C,'ИЗ ОСНОВЫ НОМЕНКЛАТУР'!D:H,5,0)</f>
        <v>C</v>
      </c>
    </row>
    <row r="2366" spans="1:31" ht="9.6" customHeight="1" x14ac:dyDescent="0.2">
      <c r="A2366" s="45" t="s">
        <v>2043</v>
      </c>
      <c r="B2366" s="11"/>
      <c r="C2366" s="11" t="s">
        <v>2364</v>
      </c>
      <c r="D2366" s="44">
        <v>0</v>
      </c>
      <c r="E2366" s="44">
        <v>0</v>
      </c>
      <c r="F2366" s="48">
        <v>0</v>
      </c>
      <c r="G2366" s="48">
        <v>0</v>
      </c>
      <c r="H2366" s="44">
        <v>85</v>
      </c>
      <c r="I2366" s="44">
        <v>0</v>
      </c>
      <c r="J2366" s="44">
        <v>0</v>
      </c>
      <c r="K2366" s="48">
        <v>0</v>
      </c>
      <c r="L2366" s="49">
        <v>0</v>
      </c>
      <c r="M2366" s="49">
        <v>0</v>
      </c>
      <c r="N2366" s="10">
        <v>0</v>
      </c>
      <c r="O2366" s="10">
        <v>0</v>
      </c>
      <c r="P2366" s="10">
        <v>17000</v>
      </c>
      <c r="Q2366" s="10">
        <v>0</v>
      </c>
      <c r="R2366" s="10">
        <v>0</v>
      </c>
      <c r="S2366" s="10">
        <v>0</v>
      </c>
      <c r="T2366" s="50">
        <f t="shared" si="124"/>
        <v>0</v>
      </c>
      <c r="U2366" s="50">
        <f t="shared" si="124"/>
        <v>0</v>
      </c>
      <c r="V2366" s="50">
        <f t="shared" si="124"/>
        <v>0</v>
      </c>
      <c r="W2366" s="50">
        <f t="shared" si="123"/>
        <v>0</v>
      </c>
      <c r="X2366" s="50">
        <f t="shared" si="123"/>
        <v>1416.6666666666667</v>
      </c>
      <c r="Y2366" s="50">
        <f t="shared" si="123"/>
        <v>0</v>
      </c>
      <c r="Z2366" s="50">
        <f t="shared" si="123"/>
        <v>0</v>
      </c>
      <c r="AA2366" s="50">
        <f t="shared" si="123"/>
        <v>0</v>
      </c>
      <c r="AB2366" s="50">
        <f t="shared" si="122"/>
        <v>1416.6666666666667</v>
      </c>
      <c r="AC2366" s="48" t="str">
        <f>VLOOKUP(ПРОДАЖИ!C:C,'ИЗ ОСНОВЫ НОМЕНКЛАТУР'!D:E,2,0)</f>
        <v>Ручки, крючки, опоры</v>
      </c>
      <c r="AD2366" s="48" t="str">
        <f>VLOOKUP(C:C,'ИЗ ОСНОВЫ НОМЕНКЛАТУР'!D:F,3,0)</f>
        <v>Ручки-скобы</v>
      </c>
      <c r="AE2366" s="48" t="str">
        <f>VLOOKUP(C:C,'ИЗ ОСНОВЫ НОМЕНКЛАТУР'!D:H,5,0)</f>
        <v>C</v>
      </c>
    </row>
    <row r="2367" spans="1:31" ht="9.6" customHeight="1" x14ac:dyDescent="0.2">
      <c r="A2367" s="45" t="s">
        <v>2043</v>
      </c>
      <c r="B2367" s="11"/>
      <c r="C2367" s="11" t="s">
        <v>2365</v>
      </c>
      <c r="D2367" s="44">
        <v>11</v>
      </c>
      <c r="E2367" s="44">
        <v>0</v>
      </c>
      <c r="F2367" s="48">
        <v>0</v>
      </c>
      <c r="G2367" s="48">
        <v>0</v>
      </c>
      <c r="H2367" s="44">
        <v>0</v>
      </c>
      <c r="I2367" s="44">
        <v>0</v>
      </c>
      <c r="J2367" s="44">
        <v>0</v>
      </c>
      <c r="K2367" s="48">
        <v>0</v>
      </c>
      <c r="L2367" s="49">
        <v>14887.95</v>
      </c>
      <c r="M2367" s="49">
        <v>0</v>
      </c>
      <c r="N2367" s="10">
        <v>0</v>
      </c>
      <c r="O2367" s="10">
        <v>0</v>
      </c>
      <c r="P2367" s="10">
        <v>0</v>
      </c>
      <c r="Q2367" s="10">
        <v>0</v>
      </c>
      <c r="R2367" s="10">
        <v>0</v>
      </c>
      <c r="S2367" s="10">
        <v>0</v>
      </c>
      <c r="T2367" s="50">
        <f t="shared" si="124"/>
        <v>1240.6625000000001</v>
      </c>
      <c r="U2367" s="50">
        <f t="shared" si="124"/>
        <v>0</v>
      </c>
      <c r="V2367" s="50">
        <f t="shared" si="124"/>
        <v>0</v>
      </c>
      <c r="W2367" s="50">
        <f t="shared" si="123"/>
        <v>0</v>
      </c>
      <c r="X2367" s="50">
        <f t="shared" si="123"/>
        <v>0</v>
      </c>
      <c r="Y2367" s="50">
        <f t="shared" si="123"/>
        <v>0</v>
      </c>
      <c r="Z2367" s="50">
        <f t="shared" si="123"/>
        <v>0</v>
      </c>
      <c r="AA2367" s="50">
        <f t="shared" si="123"/>
        <v>0</v>
      </c>
      <c r="AB2367" s="50">
        <f t="shared" si="122"/>
        <v>1240.6625000000001</v>
      </c>
      <c r="AC2367" s="48" t="str">
        <f>VLOOKUP(ПРОДАЖИ!C:C,'ИЗ ОСНОВЫ НОМЕНКЛАТУР'!D:E,2,0)</f>
        <v>Ручки, крючки, опоры</v>
      </c>
      <c r="AD2367" s="48" t="str">
        <f>VLOOKUP(C:C,'ИЗ ОСНОВЫ НОМЕНКЛАТУР'!D:F,3,0)</f>
        <v>Ручки-скобы</v>
      </c>
      <c r="AE2367" s="48" t="str">
        <f>VLOOKUP(C:C,'ИЗ ОСНОВЫ НОМЕНКЛАТУР'!D:H,5,0)</f>
        <v>C</v>
      </c>
    </row>
    <row r="2368" spans="1:31" ht="9.6" customHeight="1" x14ac:dyDescent="0.2">
      <c r="A2368" s="45" t="s">
        <v>2043</v>
      </c>
      <c r="B2368" s="11"/>
      <c r="C2368" s="11" t="s">
        <v>2366</v>
      </c>
      <c r="D2368" s="44">
        <v>4</v>
      </c>
      <c r="E2368" s="44">
        <v>0</v>
      </c>
      <c r="F2368" s="48">
        <v>0</v>
      </c>
      <c r="G2368" s="48">
        <v>0</v>
      </c>
      <c r="H2368" s="44">
        <v>0</v>
      </c>
      <c r="I2368" s="44">
        <v>0</v>
      </c>
      <c r="J2368" s="44">
        <v>0</v>
      </c>
      <c r="K2368" s="48">
        <v>0</v>
      </c>
      <c r="L2368" s="49">
        <v>9248</v>
      </c>
      <c r="M2368" s="49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50">
        <f t="shared" si="124"/>
        <v>770.66666666666663</v>
      </c>
      <c r="U2368" s="50">
        <f t="shared" si="124"/>
        <v>0</v>
      </c>
      <c r="V2368" s="50">
        <f t="shared" si="124"/>
        <v>0</v>
      </c>
      <c r="W2368" s="50">
        <f t="shared" si="123"/>
        <v>0</v>
      </c>
      <c r="X2368" s="50">
        <f t="shared" si="123"/>
        <v>0</v>
      </c>
      <c r="Y2368" s="50">
        <f t="shared" si="123"/>
        <v>0</v>
      </c>
      <c r="Z2368" s="50">
        <f t="shared" si="123"/>
        <v>0</v>
      </c>
      <c r="AA2368" s="50">
        <f t="shared" si="123"/>
        <v>0</v>
      </c>
      <c r="AB2368" s="50">
        <f t="shared" si="122"/>
        <v>770.66666666666663</v>
      </c>
      <c r="AC2368" s="48" t="str">
        <f>VLOOKUP(ПРОДАЖИ!C:C,'ИЗ ОСНОВЫ НОМЕНКЛАТУР'!D:E,2,0)</f>
        <v>Ручки, крючки, опоры</v>
      </c>
      <c r="AD2368" s="48" t="str">
        <f>VLOOKUP(C:C,'ИЗ ОСНОВЫ НОМЕНКЛАТУР'!D:F,3,0)</f>
        <v>Ручки-скобы</v>
      </c>
      <c r="AE2368" s="48" t="str">
        <f>VLOOKUP(C:C,'ИЗ ОСНОВЫ НОМЕНКЛАТУР'!D:H,5,0)</f>
        <v>C</v>
      </c>
    </row>
    <row r="2369" spans="1:31" ht="9.6" customHeight="1" x14ac:dyDescent="0.2">
      <c r="A2369" s="45" t="s">
        <v>2043</v>
      </c>
      <c r="B2369" s="11"/>
      <c r="C2369" s="11" t="s">
        <v>2367</v>
      </c>
      <c r="D2369" s="44">
        <v>0</v>
      </c>
      <c r="E2369" s="44">
        <v>0</v>
      </c>
      <c r="F2369" s="48">
        <v>100</v>
      </c>
      <c r="G2369" s="48">
        <v>0</v>
      </c>
      <c r="H2369" s="44">
        <v>41</v>
      </c>
      <c r="I2369" s="44">
        <v>0</v>
      </c>
      <c r="J2369" s="44">
        <v>0</v>
      </c>
      <c r="K2369" s="48">
        <v>0</v>
      </c>
      <c r="L2369" s="49">
        <v>0</v>
      </c>
      <c r="M2369" s="49">
        <v>0</v>
      </c>
      <c r="N2369" s="10">
        <v>17600</v>
      </c>
      <c r="O2369" s="10">
        <v>0</v>
      </c>
      <c r="P2369" s="10">
        <v>8174.02</v>
      </c>
      <c r="Q2369" s="10">
        <v>0</v>
      </c>
      <c r="R2369" s="10">
        <v>0</v>
      </c>
      <c r="S2369" s="10">
        <v>0</v>
      </c>
      <c r="T2369" s="50">
        <f t="shared" si="124"/>
        <v>0</v>
      </c>
      <c r="U2369" s="50">
        <f t="shared" si="124"/>
        <v>0</v>
      </c>
      <c r="V2369" s="50">
        <f t="shared" si="124"/>
        <v>1466.6666666666667</v>
      </c>
      <c r="W2369" s="50">
        <f t="shared" si="123"/>
        <v>0</v>
      </c>
      <c r="X2369" s="50">
        <f t="shared" si="123"/>
        <v>681.16833333333341</v>
      </c>
      <c r="Y2369" s="50">
        <f t="shared" si="123"/>
        <v>0</v>
      </c>
      <c r="Z2369" s="50">
        <f t="shared" si="123"/>
        <v>0</v>
      </c>
      <c r="AA2369" s="50">
        <f t="shared" si="123"/>
        <v>0</v>
      </c>
      <c r="AB2369" s="50">
        <f t="shared" si="122"/>
        <v>2147.835</v>
      </c>
      <c r="AC2369" s="48" t="str">
        <f>VLOOKUP(ПРОДАЖИ!C:C,'ИЗ ОСНОВЫ НОМЕНКЛАТУР'!D:E,2,0)</f>
        <v>Ручки, крючки, опоры</v>
      </c>
      <c r="AD2369" s="48" t="str">
        <f>VLOOKUP(C:C,'ИЗ ОСНОВЫ НОМЕНКЛАТУР'!D:F,3,0)</f>
        <v>Ручки-скобы</v>
      </c>
      <c r="AE2369" s="48" t="str">
        <f>VLOOKUP(C:C,'ИЗ ОСНОВЫ НОМЕНКЛАТУР'!D:H,5,0)</f>
        <v>C</v>
      </c>
    </row>
    <row r="2370" spans="1:31" ht="9.6" customHeight="1" x14ac:dyDescent="0.2">
      <c r="A2370" s="45" t="s">
        <v>2043</v>
      </c>
      <c r="B2370" s="11"/>
      <c r="C2370" s="11" t="s">
        <v>2368</v>
      </c>
      <c r="D2370" s="44">
        <v>0</v>
      </c>
      <c r="E2370" s="44">
        <v>0</v>
      </c>
      <c r="F2370" s="48">
        <v>65</v>
      </c>
      <c r="G2370" s="48">
        <v>0</v>
      </c>
      <c r="H2370" s="44">
        <v>0</v>
      </c>
      <c r="I2370" s="44">
        <v>0</v>
      </c>
      <c r="J2370" s="44">
        <v>0</v>
      </c>
      <c r="K2370" s="48">
        <v>0</v>
      </c>
      <c r="L2370" s="49">
        <v>0</v>
      </c>
      <c r="M2370" s="49">
        <v>0</v>
      </c>
      <c r="N2370" s="10">
        <v>9100.57</v>
      </c>
      <c r="O2370" s="10">
        <v>0</v>
      </c>
      <c r="P2370" s="10">
        <v>0</v>
      </c>
      <c r="Q2370" s="10">
        <v>0</v>
      </c>
      <c r="R2370" s="10">
        <v>0</v>
      </c>
      <c r="S2370" s="10">
        <v>0</v>
      </c>
      <c r="T2370" s="50">
        <f t="shared" si="124"/>
        <v>0</v>
      </c>
      <c r="U2370" s="50">
        <f t="shared" si="124"/>
        <v>0</v>
      </c>
      <c r="V2370" s="50">
        <f t="shared" si="124"/>
        <v>758.38083333333327</v>
      </c>
      <c r="W2370" s="50">
        <f t="shared" si="123"/>
        <v>0</v>
      </c>
      <c r="X2370" s="50">
        <f t="shared" si="123"/>
        <v>0</v>
      </c>
      <c r="Y2370" s="50">
        <f t="shared" si="123"/>
        <v>0</v>
      </c>
      <c r="Z2370" s="50">
        <f t="shared" si="123"/>
        <v>0</v>
      </c>
      <c r="AA2370" s="50">
        <f t="shared" si="123"/>
        <v>0</v>
      </c>
      <c r="AB2370" s="50">
        <f t="shared" si="122"/>
        <v>758.38083333333327</v>
      </c>
      <c r="AC2370" s="48" t="str">
        <f>VLOOKUP(ПРОДАЖИ!C:C,'ИЗ ОСНОВЫ НОМЕНКЛАТУР'!D:E,2,0)</f>
        <v>Ручки, крючки, опоры</v>
      </c>
      <c r="AD2370" s="48" t="str">
        <f>VLOOKUP(C:C,'ИЗ ОСНОВЫ НОМЕНКЛАТУР'!D:F,3,0)</f>
        <v>Ручки-скобы</v>
      </c>
      <c r="AE2370" s="48" t="str">
        <f>VLOOKUP(C:C,'ИЗ ОСНОВЫ НОМЕНКЛАТУР'!D:H,5,0)</f>
        <v>C</v>
      </c>
    </row>
    <row r="2371" spans="1:31" ht="9.6" customHeight="1" x14ac:dyDescent="0.2">
      <c r="A2371" s="45" t="s">
        <v>2043</v>
      </c>
      <c r="B2371" s="11"/>
      <c r="C2371" s="11" t="s">
        <v>2369</v>
      </c>
      <c r="D2371" s="44">
        <v>16</v>
      </c>
      <c r="E2371" s="44">
        <v>0</v>
      </c>
      <c r="F2371" s="48">
        <v>0</v>
      </c>
      <c r="G2371" s="48">
        <v>0</v>
      </c>
      <c r="H2371" s="44">
        <v>0</v>
      </c>
      <c r="I2371" s="44">
        <v>0</v>
      </c>
      <c r="J2371" s="44">
        <v>27</v>
      </c>
      <c r="K2371" s="48">
        <v>0</v>
      </c>
      <c r="L2371" s="49">
        <v>4320</v>
      </c>
      <c r="M2371" s="49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7655.31</v>
      </c>
      <c r="S2371" s="10">
        <v>0</v>
      </c>
      <c r="T2371" s="50">
        <f t="shared" si="124"/>
        <v>360</v>
      </c>
      <c r="U2371" s="50">
        <f t="shared" si="124"/>
        <v>0</v>
      </c>
      <c r="V2371" s="50">
        <f t="shared" si="124"/>
        <v>0</v>
      </c>
      <c r="W2371" s="50">
        <f t="shared" si="123"/>
        <v>0</v>
      </c>
      <c r="X2371" s="50">
        <f t="shared" si="123"/>
        <v>0</v>
      </c>
      <c r="Y2371" s="50">
        <f t="shared" si="123"/>
        <v>0</v>
      </c>
      <c r="Z2371" s="50">
        <f t="shared" si="123"/>
        <v>637.9425</v>
      </c>
      <c r="AA2371" s="50">
        <f t="shared" si="123"/>
        <v>0</v>
      </c>
      <c r="AB2371" s="50">
        <f t="shared" si="122"/>
        <v>997.9425</v>
      </c>
      <c r="AC2371" s="48" t="str">
        <f>VLOOKUP(ПРОДАЖИ!C:C,'ИЗ ОСНОВЫ НОМЕНКЛАТУР'!D:E,2,0)</f>
        <v>Ручки, крючки, опоры</v>
      </c>
      <c r="AD2371" s="48" t="str">
        <f>VLOOKUP(C:C,'ИЗ ОСНОВЫ НОМЕНКЛАТУР'!D:F,3,0)</f>
        <v>Ручки-скобы</v>
      </c>
      <c r="AE2371" s="48" t="str">
        <f>VLOOKUP(C:C,'ИЗ ОСНОВЫ НОМЕНКЛАТУР'!D:H,5,0)</f>
        <v>C</v>
      </c>
    </row>
    <row r="2372" spans="1:31" ht="9.6" customHeight="1" x14ac:dyDescent="0.2">
      <c r="A2372" s="45" t="s">
        <v>2043</v>
      </c>
      <c r="B2372" s="11"/>
      <c r="C2372" s="11" t="s">
        <v>2370</v>
      </c>
      <c r="D2372" s="44">
        <v>43</v>
      </c>
      <c r="E2372" s="44">
        <v>0</v>
      </c>
      <c r="F2372" s="48">
        <v>0</v>
      </c>
      <c r="G2372" s="48">
        <v>0</v>
      </c>
      <c r="H2372" s="44">
        <v>0</v>
      </c>
      <c r="I2372" s="44">
        <v>0</v>
      </c>
      <c r="J2372" s="44">
        <v>0</v>
      </c>
      <c r="K2372" s="48">
        <v>0</v>
      </c>
      <c r="L2372" s="49">
        <v>9030</v>
      </c>
      <c r="M2372" s="49">
        <v>0</v>
      </c>
      <c r="N2372" s="10">
        <v>0</v>
      </c>
      <c r="O2372" s="10">
        <v>0</v>
      </c>
      <c r="P2372" s="10">
        <v>0</v>
      </c>
      <c r="Q2372" s="10">
        <v>0</v>
      </c>
      <c r="R2372" s="10">
        <v>0</v>
      </c>
      <c r="S2372" s="10">
        <v>0</v>
      </c>
      <c r="T2372" s="50">
        <f t="shared" si="124"/>
        <v>752.5</v>
      </c>
      <c r="U2372" s="50">
        <f t="shared" si="124"/>
        <v>0</v>
      </c>
      <c r="V2372" s="50">
        <f t="shared" si="124"/>
        <v>0</v>
      </c>
      <c r="W2372" s="50">
        <f t="shared" si="123"/>
        <v>0</v>
      </c>
      <c r="X2372" s="50">
        <f t="shared" si="123"/>
        <v>0</v>
      </c>
      <c r="Y2372" s="50">
        <f t="shared" si="123"/>
        <v>0</v>
      </c>
      <c r="Z2372" s="50">
        <f t="shared" si="123"/>
        <v>0</v>
      </c>
      <c r="AA2372" s="50">
        <f t="shared" si="123"/>
        <v>0</v>
      </c>
      <c r="AB2372" s="50">
        <f t="shared" ref="AB2372:AB2435" si="125">T2372+U2372+V2372+W2372+X2372+Y2372+Z2372+AA2372</f>
        <v>752.5</v>
      </c>
      <c r="AC2372" s="48" t="str">
        <f>VLOOKUP(ПРОДАЖИ!C:C,'ИЗ ОСНОВЫ НОМЕНКЛАТУР'!D:E,2,0)</f>
        <v>Ручки, крючки, опоры</v>
      </c>
      <c r="AD2372" s="48" t="str">
        <f>VLOOKUP(C:C,'ИЗ ОСНОВЫ НОМЕНКЛАТУР'!D:F,3,0)</f>
        <v>Ручки-скобы</v>
      </c>
      <c r="AE2372" s="48" t="str">
        <f>VLOOKUP(C:C,'ИЗ ОСНОВЫ НОМЕНКЛАТУР'!D:H,5,0)</f>
        <v>C</v>
      </c>
    </row>
    <row r="2373" spans="1:31" ht="9.6" customHeight="1" x14ac:dyDescent="0.2">
      <c r="A2373" s="45" t="s">
        <v>2043</v>
      </c>
      <c r="B2373" s="11"/>
      <c r="C2373" s="11" t="s">
        <v>2371</v>
      </c>
      <c r="D2373" s="44">
        <v>60</v>
      </c>
      <c r="E2373" s="44">
        <v>0</v>
      </c>
      <c r="F2373" s="48">
        <v>0</v>
      </c>
      <c r="G2373" s="48">
        <v>0</v>
      </c>
      <c r="H2373" s="44">
        <v>0</v>
      </c>
      <c r="I2373" s="44">
        <v>0</v>
      </c>
      <c r="J2373" s="44">
        <v>4</v>
      </c>
      <c r="K2373" s="48">
        <v>0</v>
      </c>
      <c r="L2373" s="49">
        <v>41666.47</v>
      </c>
      <c r="M2373" s="49">
        <v>0</v>
      </c>
      <c r="N2373" s="10">
        <v>0</v>
      </c>
      <c r="O2373" s="10">
        <v>0</v>
      </c>
      <c r="P2373" s="10">
        <v>0</v>
      </c>
      <c r="Q2373" s="10">
        <v>0</v>
      </c>
      <c r="R2373" s="10">
        <v>2348.4</v>
      </c>
      <c r="S2373" s="10">
        <v>0</v>
      </c>
      <c r="T2373" s="50">
        <f t="shared" si="124"/>
        <v>3472.2058333333334</v>
      </c>
      <c r="U2373" s="50">
        <f t="shared" si="124"/>
        <v>0</v>
      </c>
      <c r="V2373" s="50">
        <f t="shared" si="124"/>
        <v>0</v>
      </c>
      <c r="W2373" s="50">
        <f t="shared" si="123"/>
        <v>0</v>
      </c>
      <c r="X2373" s="50">
        <f t="shared" si="123"/>
        <v>0</v>
      </c>
      <c r="Y2373" s="50">
        <f t="shared" si="123"/>
        <v>0</v>
      </c>
      <c r="Z2373" s="50">
        <f t="shared" si="123"/>
        <v>195.70000000000002</v>
      </c>
      <c r="AA2373" s="50">
        <f t="shared" si="123"/>
        <v>0</v>
      </c>
      <c r="AB2373" s="50">
        <f t="shared" si="125"/>
        <v>3667.9058333333332</v>
      </c>
      <c r="AC2373" s="48" t="str">
        <f>VLOOKUP(ПРОДАЖИ!C:C,'ИЗ ОСНОВЫ НОМЕНКЛАТУР'!D:E,2,0)</f>
        <v>Ручки, крючки, опоры</v>
      </c>
      <c r="AD2373" s="48" t="str">
        <f>VLOOKUP(C:C,'ИЗ ОСНОВЫ НОМЕНКЛАТУР'!D:F,3,0)</f>
        <v>Ручки-скобы</v>
      </c>
      <c r="AE2373" s="48" t="str">
        <f>VLOOKUP(C:C,'ИЗ ОСНОВЫ НОМЕНКЛАТУР'!D:H,5,0)</f>
        <v>C</v>
      </c>
    </row>
    <row r="2374" spans="1:31" ht="9.6" customHeight="1" x14ac:dyDescent="0.2">
      <c r="A2374" s="45" t="s">
        <v>2043</v>
      </c>
      <c r="B2374" s="11"/>
      <c r="C2374" s="11" t="s">
        <v>2372</v>
      </c>
      <c r="D2374" s="44">
        <v>0</v>
      </c>
      <c r="E2374" s="44">
        <v>0</v>
      </c>
      <c r="F2374" s="48">
        <v>8</v>
      </c>
      <c r="G2374" s="48">
        <v>0</v>
      </c>
      <c r="H2374" s="44">
        <v>18</v>
      </c>
      <c r="I2374" s="44">
        <v>0</v>
      </c>
      <c r="J2374" s="44">
        <v>0</v>
      </c>
      <c r="K2374" s="48">
        <v>0</v>
      </c>
      <c r="L2374" s="49">
        <v>0</v>
      </c>
      <c r="M2374" s="49">
        <v>0</v>
      </c>
      <c r="N2374" s="10">
        <v>2880</v>
      </c>
      <c r="O2374" s="10">
        <v>0</v>
      </c>
      <c r="P2374" s="10">
        <v>6674.4</v>
      </c>
      <c r="Q2374" s="10">
        <v>0</v>
      </c>
      <c r="R2374" s="10">
        <v>0</v>
      </c>
      <c r="S2374" s="10">
        <v>0</v>
      </c>
      <c r="T2374" s="50">
        <f t="shared" si="124"/>
        <v>0</v>
      </c>
      <c r="U2374" s="50">
        <f t="shared" si="124"/>
        <v>0</v>
      </c>
      <c r="V2374" s="50">
        <f t="shared" si="124"/>
        <v>240</v>
      </c>
      <c r="W2374" s="50">
        <f t="shared" si="123"/>
        <v>0</v>
      </c>
      <c r="X2374" s="50">
        <f t="shared" si="123"/>
        <v>556.19999999999993</v>
      </c>
      <c r="Y2374" s="50">
        <f t="shared" si="123"/>
        <v>0</v>
      </c>
      <c r="Z2374" s="50">
        <f t="shared" si="123"/>
        <v>0</v>
      </c>
      <c r="AA2374" s="50">
        <f t="shared" si="123"/>
        <v>0</v>
      </c>
      <c r="AB2374" s="50">
        <f t="shared" si="125"/>
        <v>796.19999999999993</v>
      </c>
      <c r="AC2374" s="48" t="str">
        <f>VLOOKUP(ПРОДАЖИ!C:C,'ИЗ ОСНОВЫ НОМЕНКЛАТУР'!D:E,2,0)</f>
        <v>Ручки, крючки, опоры</v>
      </c>
      <c r="AD2374" s="48" t="str">
        <f>VLOOKUP(C:C,'ИЗ ОСНОВЫ НОМЕНКЛАТУР'!D:F,3,0)</f>
        <v>Ручки-скобы</v>
      </c>
      <c r="AE2374" s="48" t="str">
        <f>VLOOKUP(C:C,'ИЗ ОСНОВЫ НОМЕНКЛАТУР'!D:H,5,0)</f>
        <v>C</v>
      </c>
    </row>
    <row r="2375" spans="1:31" ht="9.6" customHeight="1" x14ac:dyDescent="0.2">
      <c r="A2375" s="45" t="s">
        <v>2043</v>
      </c>
      <c r="B2375" s="11"/>
      <c r="C2375" s="11" t="s">
        <v>2373</v>
      </c>
      <c r="D2375" s="44">
        <v>18</v>
      </c>
      <c r="E2375" s="44">
        <v>0</v>
      </c>
      <c r="F2375" s="48">
        <v>11</v>
      </c>
      <c r="G2375" s="48">
        <v>0</v>
      </c>
      <c r="H2375" s="44">
        <v>0</v>
      </c>
      <c r="I2375" s="44">
        <v>0</v>
      </c>
      <c r="J2375" s="44">
        <v>0</v>
      </c>
      <c r="K2375" s="48">
        <v>0</v>
      </c>
      <c r="L2375" s="49">
        <v>5472</v>
      </c>
      <c r="M2375" s="49">
        <v>0</v>
      </c>
      <c r="N2375" s="10">
        <v>3344</v>
      </c>
      <c r="O2375" s="10">
        <v>0</v>
      </c>
      <c r="P2375" s="10">
        <v>0</v>
      </c>
      <c r="Q2375" s="10">
        <v>0</v>
      </c>
      <c r="R2375" s="10">
        <v>0</v>
      </c>
      <c r="S2375" s="10">
        <v>0</v>
      </c>
      <c r="T2375" s="50">
        <f t="shared" si="124"/>
        <v>456</v>
      </c>
      <c r="U2375" s="50">
        <f t="shared" si="124"/>
        <v>0</v>
      </c>
      <c r="V2375" s="50">
        <f t="shared" si="124"/>
        <v>278.66666666666669</v>
      </c>
      <c r="W2375" s="50">
        <f t="shared" si="123"/>
        <v>0</v>
      </c>
      <c r="X2375" s="50">
        <f t="shared" si="123"/>
        <v>0</v>
      </c>
      <c r="Y2375" s="50">
        <f t="shared" si="123"/>
        <v>0</v>
      </c>
      <c r="Z2375" s="50">
        <f t="shared" si="123"/>
        <v>0</v>
      </c>
      <c r="AA2375" s="50">
        <f t="shared" si="123"/>
        <v>0</v>
      </c>
      <c r="AB2375" s="50">
        <f t="shared" si="125"/>
        <v>734.66666666666674</v>
      </c>
      <c r="AC2375" s="48" t="str">
        <f>VLOOKUP(ПРОДАЖИ!C:C,'ИЗ ОСНОВЫ НОМЕНКЛАТУР'!D:E,2,0)</f>
        <v>Ручки, крючки, опоры</v>
      </c>
      <c r="AD2375" s="48" t="str">
        <f>VLOOKUP(C:C,'ИЗ ОСНОВЫ НОМЕНКЛАТУР'!D:F,3,0)</f>
        <v>Ручки-скобы</v>
      </c>
      <c r="AE2375" s="48" t="str">
        <f>VLOOKUP(C:C,'ИЗ ОСНОВЫ НОМЕНКЛАТУР'!D:H,5,0)</f>
        <v>C</v>
      </c>
    </row>
    <row r="2376" spans="1:31" ht="9.6" customHeight="1" x14ac:dyDescent="0.2">
      <c r="A2376" s="45" t="s">
        <v>2043</v>
      </c>
      <c r="B2376" s="11"/>
      <c r="C2376" s="11" t="s">
        <v>2374</v>
      </c>
      <c r="D2376" s="44">
        <v>0</v>
      </c>
      <c r="E2376" s="44">
        <v>0</v>
      </c>
      <c r="F2376" s="48">
        <v>0</v>
      </c>
      <c r="G2376" s="48">
        <v>0</v>
      </c>
      <c r="H2376" s="44">
        <v>19</v>
      </c>
      <c r="I2376" s="44">
        <v>0</v>
      </c>
      <c r="J2376" s="44">
        <v>0</v>
      </c>
      <c r="K2376" s="48">
        <v>0</v>
      </c>
      <c r="L2376" s="49">
        <v>0</v>
      </c>
      <c r="M2376" s="49">
        <v>0</v>
      </c>
      <c r="N2376" s="10">
        <v>0</v>
      </c>
      <c r="O2376" s="10">
        <v>0</v>
      </c>
      <c r="P2376" s="10">
        <v>11970</v>
      </c>
      <c r="Q2376" s="10">
        <v>0</v>
      </c>
      <c r="R2376" s="10">
        <v>0</v>
      </c>
      <c r="S2376" s="10">
        <v>0</v>
      </c>
      <c r="T2376" s="50">
        <f t="shared" si="124"/>
        <v>0</v>
      </c>
      <c r="U2376" s="50">
        <f t="shared" si="124"/>
        <v>0</v>
      </c>
      <c r="V2376" s="50">
        <f t="shared" si="124"/>
        <v>0</v>
      </c>
      <c r="W2376" s="50">
        <f t="shared" si="123"/>
        <v>0</v>
      </c>
      <c r="X2376" s="50">
        <f t="shared" si="123"/>
        <v>997.5</v>
      </c>
      <c r="Y2376" s="50">
        <f t="shared" si="123"/>
        <v>0</v>
      </c>
      <c r="Z2376" s="50">
        <f t="shared" si="123"/>
        <v>0</v>
      </c>
      <c r="AA2376" s="50">
        <f t="shared" si="123"/>
        <v>0</v>
      </c>
      <c r="AB2376" s="50">
        <f t="shared" si="125"/>
        <v>997.5</v>
      </c>
      <c r="AC2376" s="48" t="str">
        <f>VLOOKUP(ПРОДАЖИ!C:C,'ИЗ ОСНОВЫ НОМЕНКЛАТУР'!D:E,2,0)</f>
        <v>Ручки, крючки, опоры</v>
      </c>
      <c r="AD2376" s="48" t="str">
        <f>VLOOKUP(C:C,'ИЗ ОСНОВЫ НОМЕНКЛАТУР'!D:F,3,0)</f>
        <v>Ручки-скобы</v>
      </c>
      <c r="AE2376" s="48" t="str">
        <f>VLOOKUP(C:C,'ИЗ ОСНОВЫ НОМЕНКЛАТУР'!D:H,5,0)</f>
        <v>C</v>
      </c>
    </row>
    <row r="2377" spans="1:31" ht="9.6" customHeight="1" x14ac:dyDescent="0.2">
      <c r="A2377" s="45" t="s">
        <v>2043</v>
      </c>
      <c r="B2377" s="11"/>
      <c r="C2377" s="11" t="s">
        <v>2375</v>
      </c>
      <c r="D2377" s="44">
        <v>3</v>
      </c>
      <c r="E2377" s="44">
        <v>0</v>
      </c>
      <c r="F2377" s="48">
        <v>0</v>
      </c>
      <c r="G2377" s="48">
        <v>0</v>
      </c>
      <c r="H2377" s="44">
        <v>0</v>
      </c>
      <c r="I2377" s="44">
        <v>0</v>
      </c>
      <c r="J2377" s="44">
        <v>0</v>
      </c>
      <c r="K2377" s="48">
        <v>0</v>
      </c>
      <c r="L2377" s="49">
        <v>7981.5</v>
      </c>
      <c r="M2377" s="49">
        <v>0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50">
        <f t="shared" si="124"/>
        <v>665.125</v>
      </c>
      <c r="U2377" s="50">
        <f t="shared" si="124"/>
        <v>0</v>
      </c>
      <c r="V2377" s="50">
        <f t="shared" si="124"/>
        <v>0</v>
      </c>
      <c r="W2377" s="50">
        <f t="shared" si="123"/>
        <v>0</v>
      </c>
      <c r="X2377" s="50">
        <f t="shared" si="123"/>
        <v>0</v>
      </c>
      <c r="Y2377" s="50">
        <f t="shared" si="123"/>
        <v>0</v>
      </c>
      <c r="Z2377" s="50">
        <f t="shared" si="123"/>
        <v>0</v>
      </c>
      <c r="AA2377" s="50">
        <f t="shared" si="123"/>
        <v>0</v>
      </c>
      <c r="AB2377" s="50">
        <f t="shared" si="125"/>
        <v>665.125</v>
      </c>
      <c r="AC2377" s="48" t="str">
        <f>VLOOKUP(ПРОДАЖИ!C:C,'ИЗ ОСНОВЫ НОМЕНКЛАТУР'!D:E,2,0)</f>
        <v>Ручки, крючки, опоры</v>
      </c>
      <c r="AD2377" s="48" t="str">
        <f>VLOOKUP(C:C,'ИЗ ОСНОВЫ НОМЕНКЛАТУР'!D:F,3,0)</f>
        <v>Ручки-скобы</v>
      </c>
      <c r="AE2377" s="48" t="str">
        <f>VLOOKUP(C:C,'ИЗ ОСНОВЫ НОМЕНКЛАТУР'!D:H,5,0)</f>
        <v>C</v>
      </c>
    </row>
    <row r="2378" spans="1:31" ht="9.6" customHeight="1" x14ac:dyDescent="0.2">
      <c r="A2378" s="45" t="s">
        <v>2043</v>
      </c>
      <c r="B2378" s="11"/>
      <c r="C2378" s="11" t="s">
        <v>2376</v>
      </c>
      <c r="D2378" s="44">
        <v>0</v>
      </c>
      <c r="E2378" s="44">
        <v>0</v>
      </c>
      <c r="F2378" s="48">
        <v>0</v>
      </c>
      <c r="G2378" s="48">
        <v>0</v>
      </c>
      <c r="H2378" s="44">
        <v>24</v>
      </c>
      <c r="I2378" s="44">
        <v>0</v>
      </c>
      <c r="J2378" s="44">
        <v>0</v>
      </c>
      <c r="K2378" s="48">
        <v>0</v>
      </c>
      <c r="L2378" s="49">
        <v>0</v>
      </c>
      <c r="M2378" s="49">
        <v>0</v>
      </c>
      <c r="N2378" s="10">
        <v>0</v>
      </c>
      <c r="O2378" s="10">
        <v>0</v>
      </c>
      <c r="P2378" s="10">
        <v>11760</v>
      </c>
      <c r="Q2378" s="10">
        <v>0</v>
      </c>
      <c r="R2378" s="10">
        <v>0</v>
      </c>
      <c r="S2378" s="10">
        <v>0</v>
      </c>
      <c r="T2378" s="50">
        <f t="shared" si="124"/>
        <v>0</v>
      </c>
      <c r="U2378" s="50">
        <f t="shared" si="124"/>
        <v>0</v>
      </c>
      <c r="V2378" s="50">
        <f t="shared" si="124"/>
        <v>0</v>
      </c>
      <c r="W2378" s="50">
        <f t="shared" si="123"/>
        <v>0</v>
      </c>
      <c r="X2378" s="50">
        <f t="shared" si="123"/>
        <v>980</v>
      </c>
      <c r="Y2378" s="50">
        <f t="shared" si="123"/>
        <v>0</v>
      </c>
      <c r="Z2378" s="50">
        <f t="shared" si="123"/>
        <v>0</v>
      </c>
      <c r="AA2378" s="50">
        <f t="shared" si="123"/>
        <v>0</v>
      </c>
      <c r="AB2378" s="50">
        <f t="shared" si="125"/>
        <v>980</v>
      </c>
      <c r="AC2378" s="48" t="str">
        <f>VLOOKUP(ПРОДАЖИ!C:C,'ИЗ ОСНОВЫ НОМЕНКЛАТУР'!D:E,2,0)</f>
        <v>Ручки, крючки, опоры</v>
      </c>
      <c r="AD2378" s="48" t="str">
        <f>VLOOKUP(C:C,'ИЗ ОСНОВЫ НОМЕНКЛАТУР'!D:F,3,0)</f>
        <v>Ручки-скобы</v>
      </c>
      <c r="AE2378" s="48" t="str">
        <f>VLOOKUP(C:C,'ИЗ ОСНОВЫ НОМЕНКЛАТУР'!D:H,5,0)</f>
        <v>C</v>
      </c>
    </row>
    <row r="2379" spans="1:31" ht="9.6" customHeight="1" x14ac:dyDescent="0.2">
      <c r="A2379" s="45" t="s">
        <v>2043</v>
      </c>
      <c r="B2379" s="11"/>
      <c r="C2379" s="11" t="s">
        <v>2377</v>
      </c>
      <c r="D2379" s="44">
        <v>0</v>
      </c>
      <c r="E2379" s="44">
        <v>0</v>
      </c>
      <c r="F2379" s="48">
        <v>0</v>
      </c>
      <c r="G2379" s="48">
        <v>0</v>
      </c>
      <c r="H2379" s="44">
        <v>46</v>
      </c>
      <c r="I2379" s="44">
        <v>0</v>
      </c>
      <c r="J2379" s="44">
        <v>0</v>
      </c>
      <c r="K2379" s="48">
        <v>0</v>
      </c>
      <c r="L2379" s="49">
        <v>0</v>
      </c>
      <c r="M2379" s="49">
        <v>0</v>
      </c>
      <c r="N2379" s="10">
        <v>0</v>
      </c>
      <c r="O2379" s="10">
        <v>0</v>
      </c>
      <c r="P2379" s="10">
        <v>13800</v>
      </c>
      <c r="Q2379" s="10">
        <v>0</v>
      </c>
      <c r="R2379" s="10">
        <v>0</v>
      </c>
      <c r="S2379" s="10">
        <v>0</v>
      </c>
      <c r="T2379" s="50">
        <f t="shared" si="124"/>
        <v>0</v>
      </c>
      <c r="U2379" s="50">
        <f t="shared" si="124"/>
        <v>0</v>
      </c>
      <c r="V2379" s="50">
        <f t="shared" si="124"/>
        <v>0</v>
      </c>
      <c r="W2379" s="50">
        <f t="shared" si="123"/>
        <v>0</v>
      </c>
      <c r="X2379" s="50">
        <f t="shared" si="123"/>
        <v>1150</v>
      </c>
      <c r="Y2379" s="50">
        <f t="shared" si="123"/>
        <v>0</v>
      </c>
      <c r="Z2379" s="50">
        <f t="shared" si="123"/>
        <v>0</v>
      </c>
      <c r="AA2379" s="50">
        <f t="shared" si="123"/>
        <v>0</v>
      </c>
      <c r="AB2379" s="50">
        <f t="shared" si="125"/>
        <v>1150</v>
      </c>
      <c r="AC2379" s="48" t="str">
        <f>VLOOKUP(ПРОДАЖИ!C:C,'ИЗ ОСНОВЫ НОМЕНКЛАТУР'!D:E,2,0)</f>
        <v>Ручки, крючки, опоры</v>
      </c>
      <c r="AD2379" s="48" t="str">
        <f>VLOOKUP(C:C,'ИЗ ОСНОВЫ НОМЕНКЛАТУР'!D:F,3,0)</f>
        <v>Ручки-скобы</v>
      </c>
      <c r="AE2379" s="48" t="str">
        <f>VLOOKUP(C:C,'ИЗ ОСНОВЫ НОМЕНКЛАТУР'!D:H,5,0)</f>
        <v>C</v>
      </c>
    </row>
    <row r="2380" spans="1:31" ht="9.6" customHeight="1" x14ac:dyDescent="0.2">
      <c r="A2380" s="45" t="s">
        <v>2043</v>
      </c>
      <c r="B2380" s="11"/>
      <c r="C2380" s="11" t="s">
        <v>2378</v>
      </c>
      <c r="D2380" s="44">
        <v>0</v>
      </c>
      <c r="E2380" s="44">
        <v>0</v>
      </c>
      <c r="F2380" s="48">
        <v>0</v>
      </c>
      <c r="G2380" s="48">
        <v>0</v>
      </c>
      <c r="H2380" s="44">
        <v>33</v>
      </c>
      <c r="I2380" s="44">
        <v>11</v>
      </c>
      <c r="J2380" s="44">
        <v>0</v>
      </c>
      <c r="K2380" s="48">
        <v>0</v>
      </c>
      <c r="L2380" s="49">
        <v>0</v>
      </c>
      <c r="M2380" s="49">
        <v>0</v>
      </c>
      <c r="N2380" s="10">
        <v>0</v>
      </c>
      <c r="O2380" s="10">
        <v>0</v>
      </c>
      <c r="P2380" s="10">
        <v>11550</v>
      </c>
      <c r="Q2380" s="10">
        <v>3850</v>
      </c>
      <c r="R2380" s="10">
        <v>0</v>
      </c>
      <c r="S2380" s="10">
        <v>0</v>
      </c>
      <c r="T2380" s="50">
        <f t="shared" si="124"/>
        <v>0</v>
      </c>
      <c r="U2380" s="50">
        <f t="shared" si="124"/>
        <v>0</v>
      </c>
      <c r="V2380" s="50">
        <f t="shared" si="124"/>
        <v>0</v>
      </c>
      <c r="W2380" s="50">
        <f t="shared" si="123"/>
        <v>0</v>
      </c>
      <c r="X2380" s="50">
        <f t="shared" si="123"/>
        <v>962.5</v>
      </c>
      <c r="Y2380" s="50">
        <f t="shared" si="123"/>
        <v>320.83333333333331</v>
      </c>
      <c r="Z2380" s="50">
        <f t="shared" si="123"/>
        <v>0</v>
      </c>
      <c r="AA2380" s="50">
        <f t="shared" si="123"/>
        <v>0</v>
      </c>
      <c r="AB2380" s="50">
        <f t="shared" si="125"/>
        <v>1283.3333333333333</v>
      </c>
      <c r="AC2380" s="48" t="str">
        <f>VLOOKUP(ПРОДАЖИ!C:C,'ИЗ ОСНОВЫ НОМЕНКЛАТУР'!D:E,2,0)</f>
        <v>Ручки, крючки, опоры</v>
      </c>
      <c r="AD2380" s="48" t="str">
        <f>VLOOKUP(C:C,'ИЗ ОСНОВЫ НОМЕНКЛАТУР'!D:F,3,0)</f>
        <v>Ручки-скобы</v>
      </c>
      <c r="AE2380" s="48" t="str">
        <f>VLOOKUP(C:C,'ИЗ ОСНОВЫ НОМЕНКЛАТУР'!D:H,5,0)</f>
        <v>C</v>
      </c>
    </row>
    <row r="2381" spans="1:31" ht="9.6" customHeight="1" x14ac:dyDescent="0.2">
      <c r="A2381" s="45" t="s">
        <v>2043</v>
      </c>
      <c r="B2381" s="11"/>
      <c r="C2381" s="11" t="s">
        <v>2379</v>
      </c>
      <c r="D2381" s="44">
        <v>26</v>
      </c>
      <c r="E2381" s="44">
        <v>0</v>
      </c>
      <c r="F2381" s="48">
        <v>0</v>
      </c>
      <c r="G2381" s="48">
        <v>0</v>
      </c>
      <c r="H2381" s="44">
        <v>0</v>
      </c>
      <c r="I2381" s="44">
        <v>0</v>
      </c>
      <c r="J2381" s="44">
        <v>0</v>
      </c>
      <c r="K2381" s="48">
        <v>5</v>
      </c>
      <c r="L2381" s="49">
        <v>6804.82</v>
      </c>
      <c r="M2381" s="49">
        <v>0</v>
      </c>
      <c r="N2381" s="10">
        <v>0</v>
      </c>
      <c r="O2381" s="10">
        <v>0</v>
      </c>
      <c r="P2381" s="10">
        <v>0</v>
      </c>
      <c r="Q2381" s="10">
        <v>0</v>
      </c>
      <c r="R2381" s="10">
        <v>0</v>
      </c>
      <c r="S2381" s="10">
        <v>1370.4</v>
      </c>
      <c r="T2381" s="50">
        <f t="shared" si="124"/>
        <v>567.06833333333327</v>
      </c>
      <c r="U2381" s="50">
        <f t="shared" si="124"/>
        <v>0</v>
      </c>
      <c r="V2381" s="50">
        <f t="shared" si="124"/>
        <v>0</v>
      </c>
      <c r="W2381" s="50">
        <f t="shared" si="124"/>
        <v>0</v>
      </c>
      <c r="X2381" s="50">
        <f t="shared" si="124"/>
        <v>0</v>
      </c>
      <c r="Y2381" s="50">
        <f t="shared" si="124"/>
        <v>0</v>
      </c>
      <c r="Z2381" s="50">
        <f t="shared" si="124"/>
        <v>0</v>
      </c>
      <c r="AA2381" s="50">
        <f t="shared" si="124"/>
        <v>114.2</v>
      </c>
      <c r="AB2381" s="50">
        <f t="shared" si="125"/>
        <v>681.26833333333332</v>
      </c>
      <c r="AC2381" s="48" t="str">
        <f>VLOOKUP(ПРОДАЖИ!C:C,'ИЗ ОСНОВЫ НОМЕНКЛАТУР'!D:E,2,0)</f>
        <v>Ручки, крючки, опоры</v>
      </c>
      <c r="AD2381" s="48" t="str">
        <f>VLOOKUP(C:C,'ИЗ ОСНОВЫ НОМЕНКЛАТУР'!D:F,3,0)</f>
        <v>Ручки-скобы</v>
      </c>
      <c r="AE2381" s="48" t="str">
        <f>VLOOKUP(C:C,'ИЗ ОСНОВЫ НОМЕНКЛАТУР'!D:H,5,0)</f>
        <v>C</v>
      </c>
    </row>
    <row r="2382" spans="1:31" ht="9.6" customHeight="1" x14ac:dyDescent="0.2">
      <c r="A2382" s="45" t="s">
        <v>2043</v>
      </c>
      <c r="B2382" s="11"/>
      <c r="C2382" s="11" t="s">
        <v>2380</v>
      </c>
      <c r="D2382" s="44">
        <v>0</v>
      </c>
      <c r="E2382" s="44">
        <v>0</v>
      </c>
      <c r="F2382" s="48">
        <v>0</v>
      </c>
      <c r="G2382" s="48">
        <v>0</v>
      </c>
      <c r="H2382" s="44">
        <v>17</v>
      </c>
      <c r="I2382" s="44">
        <v>0</v>
      </c>
      <c r="J2382" s="44">
        <v>0</v>
      </c>
      <c r="K2382" s="48">
        <v>0</v>
      </c>
      <c r="L2382" s="49">
        <v>0</v>
      </c>
      <c r="M2382" s="49">
        <v>0</v>
      </c>
      <c r="N2382" s="10">
        <v>0</v>
      </c>
      <c r="O2382" s="10">
        <v>0</v>
      </c>
      <c r="P2382" s="10">
        <v>10710</v>
      </c>
      <c r="Q2382" s="10">
        <v>0</v>
      </c>
      <c r="R2382" s="10">
        <v>0</v>
      </c>
      <c r="S2382" s="10">
        <v>0</v>
      </c>
      <c r="T2382" s="50">
        <f t="shared" si="124"/>
        <v>0</v>
      </c>
      <c r="U2382" s="50">
        <f t="shared" si="124"/>
        <v>0</v>
      </c>
      <c r="V2382" s="50">
        <f t="shared" si="124"/>
        <v>0</v>
      </c>
      <c r="W2382" s="50">
        <f t="shared" si="124"/>
        <v>0</v>
      </c>
      <c r="X2382" s="50">
        <f t="shared" si="124"/>
        <v>892.5</v>
      </c>
      <c r="Y2382" s="50">
        <f t="shared" si="124"/>
        <v>0</v>
      </c>
      <c r="Z2382" s="50">
        <f t="shared" si="124"/>
        <v>0</v>
      </c>
      <c r="AA2382" s="50">
        <f t="shared" si="124"/>
        <v>0</v>
      </c>
      <c r="AB2382" s="50">
        <f t="shared" si="125"/>
        <v>892.5</v>
      </c>
      <c r="AC2382" s="48" t="str">
        <f>VLOOKUP(ПРОДАЖИ!C:C,'ИЗ ОСНОВЫ НОМЕНКЛАТУР'!D:E,2,0)</f>
        <v>Ручки, крючки, опоры</v>
      </c>
      <c r="AD2382" s="48" t="str">
        <f>VLOOKUP(C:C,'ИЗ ОСНОВЫ НОМЕНКЛАТУР'!D:F,3,0)</f>
        <v>Ручки-скобы</v>
      </c>
      <c r="AE2382" s="48" t="str">
        <f>VLOOKUP(C:C,'ИЗ ОСНОВЫ НОМЕНКЛАТУР'!D:H,5,0)</f>
        <v>C</v>
      </c>
    </row>
    <row r="2383" spans="1:31" ht="9.6" customHeight="1" x14ac:dyDescent="0.2">
      <c r="A2383" s="45" t="s">
        <v>2043</v>
      </c>
      <c r="B2383" s="11"/>
      <c r="C2383" s="11" t="s">
        <v>2381</v>
      </c>
      <c r="D2383" s="44">
        <v>14</v>
      </c>
      <c r="E2383" s="44">
        <v>0</v>
      </c>
      <c r="F2383" s="48">
        <v>6</v>
      </c>
      <c r="G2383" s="48">
        <v>0</v>
      </c>
      <c r="H2383" s="44">
        <v>2</v>
      </c>
      <c r="I2383" s="44">
        <v>0</v>
      </c>
      <c r="J2383" s="44">
        <v>0</v>
      </c>
      <c r="K2383" s="48">
        <v>0</v>
      </c>
      <c r="L2383" s="49">
        <v>4620.01</v>
      </c>
      <c r="M2383" s="49">
        <v>0</v>
      </c>
      <c r="N2383" s="10">
        <v>1980</v>
      </c>
      <c r="O2383" s="10">
        <v>0</v>
      </c>
      <c r="P2383" s="10">
        <v>679.8</v>
      </c>
      <c r="Q2383" s="10">
        <v>0</v>
      </c>
      <c r="R2383" s="10">
        <v>0</v>
      </c>
      <c r="S2383" s="10">
        <v>0</v>
      </c>
      <c r="T2383" s="50">
        <f t="shared" si="124"/>
        <v>385.00083333333333</v>
      </c>
      <c r="U2383" s="50">
        <f t="shared" si="124"/>
        <v>0</v>
      </c>
      <c r="V2383" s="50">
        <f t="shared" si="124"/>
        <v>165</v>
      </c>
      <c r="W2383" s="50">
        <f t="shared" si="124"/>
        <v>0</v>
      </c>
      <c r="X2383" s="50">
        <f t="shared" si="124"/>
        <v>56.65</v>
      </c>
      <c r="Y2383" s="50">
        <f t="shared" si="124"/>
        <v>0</v>
      </c>
      <c r="Z2383" s="50">
        <f t="shared" si="124"/>
        <v>0</v>
      </c>
      <c r="AA2383" s="50">
        <f t="shared" si="124"/>
        <v>0</v>
      </c>
      <c r="AB2383" s="50">
        <f t="shared" si="125"/>
        <v>606.65083333333325</v>
      </c>
      <c r="AC2383" s="48" t="str">
        <f>VLOOKUP(ПРОДАЖИ!C:C,'ИЗ ОСНОВЫ НОМЕНКЛАТУР'!D:E,2,0)</f>
        <v>Ручки, крючки, опоры</v>
      </c>
      <c r="AD2383" s="48" t="str">
        <f>VLOOKUP(C:C,'ИЗ ОСНОВЫ НОМЕНКЛАТУР'!D:F,3,0)</f>
        <v>Ручки-скобы</v>
      </c>
      <c r="AE2383" s="48" t="str">
        <f>VLOOKUP(C:C,'ИЗ ОСНОВЫ НОМЕНКЛАТУР'!D:H,5,0)</f>
        <v>C</v>
      </c>
    </row>
    <row r="2384" spans="1:31" ht="9.6" customHeight="1" x14ac:dyDescent="0.2">
      <c r="A2384" s="45" t="s">
        <v>2043</v>
      </c>
      <c r="B2384" s="11"/>
      <c r="C2384" s="11" t="s">
        <v>2382</v>
      </c>
      <c r="D2384" s="44">
        <v>0</v>
      </c>
      <c r="E2384" s="44">
        <v>0</v>
      </c>
      <c r="F2384" s="48">
        <v>0</v>
      </c>
      <c r="G2384" s="48">
        <v>0</v>
      </c>
      <c r="H2384" s="44">
        <v>0</v>
      </c>
      <c r="I2384" s="44">
        <v>0</v>
      </c>
      <c r="J2384" s="44">
        <v>144</v>
      </c>
      <c r="K2384" s="48">
        <v>0</v>
      </c>
      <c r="L2384" s="49">
        <v>0</v>
      </c>
      <c r="M2384" s="49">
        <v>0</v>
      </c>
      <c r="N2384" s="10">
        <v>0</v>
      </c>
      <c r="O2384" s="10">
        <v>0</v>
      </c>
      <c r="P2384" s="10">
        <v>0</v>
      </c>
      <c r="Q2384" s="10">
        <v>0</v>
      </c>
      <c r="R2384" s="10">
        <v>4320</v>
      </c>
      <c r="S2384" s="10">
        <v>0</v>
      </c>
      <c r="T2384" s="50">
        <f t="shared" si="124"/>
        <v>0</v>
      </c>
      <c r="U2384" s="50">
        <f t="shared" si="124"/>
        <v>0</v>
      </c>
      <c r="V2384" s="50">
        <f t="shared" si="124"/>
        <v>0</v>
      </c>
      <c r="W2384" s="50">
        <f t="shared" si="124"/>
        <v>0</v>
      </c>
      <c r="X2384" s="50">
        <f t="shared" si="124"/>
        <v>0</v>
      </c>
      <c r="Y2384" s="50">
        <f t="shared" si="124"/>
        <v>0</v>
      </c>
      <c r="Z2384" s="50">
        <f t="shared" si="124"/>
        <v>360</v>
      </c>
      <c r="AA2384" s="50">
        <f t="shared" si="124"/>
        <v>0</v>
      </c>
      <c r="AB2384" s="50">
        <f t="shared" si="125"/>
        <v>360</v>
      </c>
      <c r="AC2384" s="48" t="str">
        <f>VLOOKUP(ПРОДАЖИ!C:C,'ИЗ ОСНОВЫ НОМЕНКЛАТУР'!D:E,2,0)</f>
        <v>Ручки, крючки, опоры</v>
      </c>
      <c r="AD2384" s="48" t="str">
        <f>VLOOKUP(C:C,'ИЗ ОСНОВЫ НОМЕНКЛАТУР'!D:F,3,0)</f>
        <v>Ручки-скобы</v>
      </c>
      <c r="AE2384" s="48" t="str">
        <f>VLOOKUP(C:C,'ИЗ ОСНОВЫ НОМЕНКЛАТУР'!D:H,5,0)</f>
        <v>C</v>
      </c>
    </row>
    <row r="2385" spans="1:31" ht="9.6" customHeight="1" x14ac:dyDescent="0.2">
      <c r="A2385" s="45" t="s">
        <v>2043</v>
      </c>
      <c r="B2385" s="11"/>
      <c r="C2385" s="11" t="s">
        <v>2383</v>
      </c>
      <c r="D2385" s="44">
        <v>11</v>
      </c>
      <c r="E2385" s="44">
        <v>0</v>
      </c>
      <c r="F2385" s="48">
        <v>0</v>
      </c>
      <c r="G2385" s="48">
        <v>0</v>
      </c>
      <c r="H2385" s="44">
        <v>0</v>
      </c>
      <c r="I2385" s="44">
        <v>0</v>
      </c>
      <c r="J2385" s="44">
        <v>0</v>
      </c>
      <c r="K2385" s="48">
        <v>0</v>
      </c>
      <c r="L2385" s="49">
        <v>26763</v>
      </c>
      <c r="M2385" s="49">
        <v>0</v>
      </c>
      <c r="N2385" s="10">
        <v>0</v>
      </c>
      <c r="O2385" s="10">
        <v>0</v>
      </c>
      <c r="P2385" s="10">
        <v>0</v>
      </c>
      <c r="Q2385" s="10">
        <v>0</v>
      </c>
      <c r="R2385" s="10">
        <v>0</v>
      </c>
      <c r="S2385" s="10">
        <v>0</v>
      </c>
      <c r="T2385" s="50">
        <f t="shared" si="124"/>
        <v>2230.25</v>
      </c>
      <c r="U2385" s="50">
        <f t="shared" si="124"/>
        <v>0</v>
      </c>
      <c r="V2385" s="50">
        <f t="shared" si="124"/>
        <v>0</v>
      </c>
      <c r="W2385" s="50">
        <f t="shared" si="124"/>
        <v>0</v>
      </c>
      <c r="X2385" s="50">
        <f t="shared" si="124"/>
        <v>0</v>
      </c>
      <c r="Y2385" s="50">
        <f t="shared" si="124"/>
        <v>0</v>
      </c>
      <c r="Z2385" s="50">
        <f t="shared" si="124"/>
        <v>0</v>
      </c>
      <c r="AA2385" s="50">
        <f t="shared" si="124"/>
        <v>0</v>
      </c>
      <c r="AB2385" s="50">
        <f t="shared" si="125"/>
        <v>2230.25</v>
      </c>
      <c r="AC2385" s="48" t="str">
        <f>VLOOKUP(ПРОДАЖИ!C:C,'ИЗ ОСНОВЫ НОМЕНКЛАТУР'!D:E,2,0)</f>
        <v>Ручки, крючки, опоры</v>
      </c>
      <c r="AD2385" s="48" t="str">
        <f>VLOOKUP(C:C,'ИЗ ОСНОВЫ НОМЕНКЛАТУР'!D:F,3,0)</f>
        <v>Ручки-скобы</v>
      </c>
      <c r="AE2385" s="48" t="str">
        <f>VLOOKUP(C:C,'ИЗ ОСНОВЫ НОМЕНКЛАТУР'!D:H,5,0)</f>
        <v>C</v>
      </c>
    </row>
    <row r="2386" spans="1:31" ht="9.6" customHeight="1" x14ac:dyDescent="0.2">
      <c r="A2386" s="45" t="s">
        <v>2043</v>
      </c>
      <c r="B2386" s="11"/>
      <c r="C2386" s="11" t="s">
        <v>2384</v>
      </c>
      <c r="D2386" s="44">
        <v>0</v>
      </c>
      <c r="E2386" s="44">
        <v>0</v>
      </c>
      <c r="F2386" s="48">
        <v>0</v>
      </c>
      <c r="G2386" s="48">
        <v>0</v>
      </c>
      <c r="H2386" s="44">
        <v>38</v>
      </c>
      <c r="I2386" s="44">
        <v>0</v>
      </c>
      <c r="J2386" s="44">
        <v>0</v>
      </c>
      <c r="K2386" s="48">
        <v>0</v>
      </c>
      <c r="L2386" s="49">
        <v>0</v>
      </c>
      <c r="M2386" s="49">
        <v>0</v>
      </c>
      <c r="N2386" s="10">
        <v>0</v>
      </c>
      <c r="O2386" s="10">
        <v>0</v>
      </c>
      <c r="P2386" s="10">
        <v>11400</v>
      </c>
      <c r="Q2386" s="10">
        <v>0</v>
      </c>
      <c r="R2386" s="10">
        <v>0</v>
      </c>
      <c r="S2386" s="10">
        <v>0</v>
      </c>
      <c r="T2386" s="50">
        <f t="shared" si="124"/>
        <v>0</v>
      </c>
      <c r="U2386" s="50">
        <f t="shared" si="124"/>
        <v>0</v>
      </c>
      <c r="V2386" s="50">
        <f t="shared" si="124"/>
        <v>0</v>
      </c>
      <c r="W2386" s="50">
        <f t="shared" si="124"/>
        <v>0</v>
      </c>
      <c r="X2386" s="50">
        <f t="shared" si="124"/>
        <v>950</v>
      </c>
      <c r="Y2386" s="50">
        <f t="shared" si="124"/>
        <v>0</v>
      </c>
      <c r="Z2386" s="50">
        <f t="shared" si="124"/>
        <v>0</v>
      </c>
      <c r="AA2386" s="50">
        <f t="shared" si="124"/>
        <v>0</v>
      </c>
      <c r="AB2386" s="50">
        <f t="shared" si="125"/>
        <v>950</v>
      </c>
      <c r="AC2386" s="48" t="str">
        <f>VLOOKUP(ПРОДАЖИ!C:C,'ИЗ ОСНОВЫ НОМЕНКЛАТУР'!D:E,2,0)</f>
        <v>Ручки, крючки, опоры</v>
      </c>
      <c r="AD2386" s="48" t="str">
        <f>VLOOKUP(C:C,'ИЗ ОСНОВЫ НОМЕНКЛАТУР'!D:F,3,0)</f>
        <v>Ручки-скобы</v>
      </c>
      <c r="AE2386" s="48" t="str">
        <f>VLOOKUP(C:C,'ИЗ ОСНОВЫ НОМЕНКЛАТУР'!D:H,5,0)</f>
        <v>C</v>
      </c>
    </row>
    <row r="2387" spans="1:31" ht="9.6" customHeight="1" x14ac:dyDescent="0.2">
      <c r="A2387" s="45" t="s">
        <v>2043</v>
      </c>
      <c r="B2387" s="11"/>
      <c r="C2387" s="11" t="s">
        <v>2385</v>
      </c>
      <c r="D2387" s="44">
        <v>4</v>
      </c>
      <c r="E2387" s="44">
        <v>0</v>
      </c>
      <c r="F2387" s="48">
        <v>0</v>
      </c>
      <c r="G2387" s="48">
        <v>0</v>
      </c>
      <c r="H2387" s="44">
        <v>0</v>
      </c>
      <c r="I2387" s="44">
        <v>0</v>
      </c>
      <c r="J2387" s="44">
        <v>0</v>
      </c>
      <c r="K2387" s="48">
        <v>0</v>
      </c>
      <c r="L2387" s="49">
        <v>6725.33</v>
      </c>
      <c r="M2387" s="49">
        <v>0</v>
      </c>
      <c r="N2387" s="10">
        <v>0</v>
      </c>
      <c r="O2387" s="10">
        <v>0</v>
      </c>
      <c r="P2387" s="10">
        <v>0</v>
      </c>
      <c r="Q2387" s="10">
        <v>0</v>
      </c>
      <c r="R2387" s="10">
        <v>0</v>
      </c>
      <c r="S2387" s="10">
        <v>0</v>
      </c>
      <c r="T2387" s="50">
        <f t="shared" si="124"/>
        <v>560.44416666666666</v>
      </c>
      <c r="U2387" s="50">
        <f t="shared" si="124"/>
        <v>0</v>
      </c>
      <c r="V2387" s="50">
        <f t="shared" si="124"/>
        <v>0</v>
      </c>
      <c r="W2387" s="50">
        <f t="shared" si="124"/>
        <v>0</v>
      </c>
      <c r="X2387" s="50">
        <f t="shared" si="124"/>
        <v>0</v>
      </c>
      <c r="Y2387" s="50">
        <f t="shared" si="124"/>
        <v>0</v>
      </c>
      <c r="Z2387" s="50">
        <f t="shared" si="124"/>
        <v>0</v>
      </c>
      <c r="AA2387" s="50">
        <f t="shared" si="124"/>
        <v>0</v>
      </c>
      <c r="AB2387" s="50">
        <f t="shared" si="125"/>
        <v>560.44416666666666</v>
      </c>
      <c r="AC2387" s="48" t="str">
        <f>VLOOKUP(ПРОДАЖИ!C:C,'ИЗ ОСНОВЫ НОМЕНКЛАТУР'!D:E,2,0)</f>
        <v>Ручки, крючки, опоры</v>
      </c>
      <c r="AD2387" s="48" t="str">
        <f>VLOOKUP(C:C,'ИЗ ОСНОВЫ НОМЕНКЛАТУР'!D:F,3,0)</f>
        <v>Ручки-скобы</v>
      </c>
      <c r="AE2387" s="48" t="str">
        <f>VLOOKUP(C:C,'ИЗ ОСНОВЫ НОМЕНКЛАТУР'!D:H,5,0)</f>
        <v>C</v>
      </c>
    </row>
    <row r="2388" spans="1:31" ht="9.6" customHeight="1" x14ac:dyDescent="0.2">
      <c r="A2388" s="45" t="s">
        <v>2043</v>
      </c>
      <c r="B2388" s="11"/>
      <c r="C2388" s="11" t="s">
        <v>2386</v>
      </c>
      <c r="D2388" s="44">
        <v>0</v>
      </c>
      <c r="E2388" s="44">
        <v>0</v>
      </c>
      <c r="F2388" s="48">
        <v>0</v>
      </c>
      <c r="G2388" s="48">
        <v>0</v>
      </c>
      <c r="H2388" s="44">
        <v>18</v>
      </c>
      <c r="I2388" s="44">
        <v>0</v>
      </c>
      <c r="J2388" s="44">
        <v>0</v>
      </c>
      <c r="K2388" s="48">
        <v>0</v>
      </c>
      <c r="L2388" s="49">
        <v>0</v>
      </c>
      <c r="M2388" s="49">
        <v>0</v>
      </c>
      <c r="N2388" s="10">
        <v>0</v>
      </c>
      <c r="O2388" s="10">
        <v>0</v>
      </c>
      <c r="P2388" s="10">
        <v>9000</v>
      </c>
      <c r="Q2388" s="10">
        <v>0</v>
      </c>
      <c r="R2388" s="10">
        <v>0</v>
      </c>
      <c r="S2388" s="10">
        <v>0</v>
      </c>
      <c r="T2388" s="50">
        <f t="shared" si="124"/>
        <v>0</v>
      </c>
      <c r="U2388" s="50">
        <f t="shared" si="124"/>
        <v>0</v>
      </c>
      <c r="V2388" s="50">
        <f t="shared" si="124"/>
        <v>0</v>
      </c>
      <c r="W2388" s="50">
        <f t="shared" si="124"/>
        <v>0</v>
      </c>
      <c r="X2388" s="50">
        <f t="shared" si="124"/>
        <v>750</v>
      </c>
      <c r="Y2388" s="50">
        <f t="shared" si="124"/>
        <v>0</v>
      </c>
      <c r="Z2388" s="50">
        <f t="shared" si="124"/>
        <v>0</v>
      </c>
      <c r="AA2388" s="50">
        <f t="shared" si="124"/>
        <v>0</v>
      </c>
      <c r="AB2388" s="50">
        <f t="shared" si="125"/>
        <v>750</v>
      </c>
      <c r="AC2388" s="48" t="str">
        <f>VLOOKUP(ПРОДАЖИ!C:C,'ИЗ ОСНОВЫ НОМЕНКЛАТУР'!D:E,2,0)</f>
        <v>Ручки, крючки, опоры</v>
      </c>
      <c r="AD2388" s="48" t="str">
        <f>VLOOKUP(C:C,'ИЗ ОСНОВЫ НОМЕНКЛАТУР'!D:F,3,0)</f>
        <v>Ручки-скобы</v>
      </c>
      <c r="AE2388" s="48" t="str">
        <f>VLOOKUP(C:C,'ИЗ ОСНОВЫ НОМЕНКЛАТУР'!D:H,5,0)</f>
        <v>C</v>
      </c>
    </row>
    <row r="2389" spans="1:31" ht="9.6" customHeight="1" x14ac:dyDescent="0.2">
      <c r="A2389" s="45" t="s">
        <v>2043</v>
      </c>
      <c r="B2389" s="11"/>
      <c r="C2389" s="11" t="s">
        <v>2387</v>
      </c>
      <c r="D2389" s="44">
        <v>14</v>
      </c>
      <c r="E2389" s="44">
        <v>0</v>
      </c>
      <c r="F2389" s="48">
        <v>5</v>
      </c>
      <c r="G2389" s="48">
        <v>0</v>
      </c>
      <c r="H2389" s="44">
        <v>6</v>
      </c>
      <c r="I2389" s="44">
        <v>0</v>
      </c>
      <c r="J2389" s="44">
        <v>0</v>
      </c>
      <c r="K2389" s="48">
        <v>0</v>
      </c>
      <c r="L2389" s="49">
        <v>3360</v>
      </c>
      <c r="M2389" s="49">
        <v>0</v>
      </c>
      <c r="N2389" s="10">
        <v>1005.1</v>
      </c>
      <c r="O2389" s="10">
        <v>0</v>
      </c>
      <c r="P2389" s="10">
        <v>1448.72</v>
      </c>
      <c r="Q2389" s="10">
        <v>0</v>
      </c>
      <c r="R2389" s="10">
        <v>0</v>
      </c>
      <c r="S2389" s="10">
        <v>0</v>
      </c>
      <c r="T2389" s="50">
        <f t="shared" si="124"/>
        <v>280</v>
      </c>
      <c r="U2389" s="50">
        <f t="shared" si="124"/>
        <v>0</v>
      </c>
      <c r="V2389" s="50">
        <f t="shared" si="124"/>
        <v>83.75833333333334</v>
      </c>
      <c r="W2389" s="50">
        <f t="shared" si="124"/>
        <v>0</v>
      </c>
      <c r="X2389" s="50">
        <f t="shared" si="124"/>
        <v>120.72666666666667</v>
      </c>
      <c r="Y2389" s="50">
        <f t="shared" si="124"/>
        <v>0</v>
      </c>
      <c r="Z2389" s="50">
        <f t="shared" si="124"/>
        <v>0</v>
      </c>
      <c r="AA2389" s="50">
        <f t="shared" si="124"/>
        <v>0</v>
      </c>
      <c r="AB2389" s="50">
        <f t="shared" si="125"/>
        <v>484.48500000000001</v>
      </c>
      <c r="AC2389" s="48" t="str">
        <f>VLOOKUP(ПРОДАЖИ!C:C,'ИЗ ОСНОВЫ НОМЕНКЛАТУР'!D:E,2,0)</f>
        <v>Ручки, крючки, опоры</v>
      </c>
      <c r="AD2389" s="48" t="str">
        <f>VLOOKUP(C:C,'ИЗ ОСНОВЫ НОМЕНКЛАТУР'!D:F,3,0)</f>
        <v>Ручки-скобы</v>
      </c>
      <c r="AE2389" s="48" t="str">
        <f>VLOOKUP(C:C,'ИЗ ОСНОВЫ НОМЕНКЛАТУР'!D:H,5,0)</f>
        <v>C</v>
      </c>
    </row>
    <row r="2390" spans="1:31" ht="9.6" customHeight="1" x14ac:dyDescent="0.2">
      <c r="A2390" s="45" t="s">
        <v>2043</v>
      </c>
      <c r="B2390" s="11"/>
      <c r="C2390" s="11" t="s">
        <v>2388</v>
      </c>
      <c r="D2390" s="44">
        <v>19</v>
      </c>
      <c r="E2390" s="44">
        <v>0</v>
      </c>
      <c r="F2390" s="48">
        <v>4</v>
      </c>
      <c r="G2390" s="48">
        <v>0</v>
      </c>
      <c r="H2390" s="44">
        <v>11</v>
      </c>
      <c r="I2390" s="44">
        <v>0</v>
      </c>
      <c r="J2390" s="44">
        <v>0</v>
      </c>
      <c r="K2390" s="48">
        <v>0</v>
      </c>
      <c r="L2390" s="49">
        <v>3533.54</v>
      </c>
      <c r="M2390" s="49">
        <v>0</v>
      </c>
      <c r="N2390" s="10">
        <v>740.79</v>
      </c>
      <c r="O2390" s="10">
        <v>0</v>
      </c>
      <c r="P2390" s="10">
        <v>2036.43</v>
      </c>
      <c r="Q2390" s="10">
        <v>0</v>
      </c>
      <c r="R2390" s="10">
        <v>0</v>
      </c>
      <c r="S2390" s="10">
        <v>0</v>
      </c>
      <c r="T2390" s="50">
        <f t="shared" si="124"/>
        <v>294.46166666666664</v>
      </c>
      <c r="U2390" s="50">
        <f t="shared" si="124"/>
        <v>0</v>
      </c>
      <c r="V2390" s="50">
        <f t="shared" si="124"/>
        <v>61.732499999999995</v>
      </c>
      <c r="W2390" s="50">
        <f t="shared" si="124"/>
        <v>0</v>
      </c>
      <c r="X2390" s="50">
        <f t="shared" si="124"/>
        <v>169.70250000000001</v>
      </c>
      <c r="Y2390" s="50">
        <f t="shared" si="124"/>
        <v>0</v>
      </c>
      <c r="Z2390" s="50">
        <f t="shared" si="124"/>
        <v>0</v>
      </c>
      <c r="AA2390" s="50">
        <f t="shared" si="124"/>
        <v>0</v>
      </c>
      <c r="AB2390" s="50">
        <f t="shared" si="125"/>
        <v>525.89666666666665</v>
      </c>
      <c r="AC2390" s="48" t="str">
        <f>VLOOKUP(ПРОДАЖИ!C:C,'ИЗ ОСНОВЫ НОМЕНКЛАТУР'!D:E,2,0)</f>
        <v>Ручки, крючки, опоры</v>
      </c>
      <c r="AD2390" s="48" t="str">
        <f>VLOOKUP(C:C,'ИЗ ОСНОВЫ НОМЕНКЛАТУР'!D:F,3,0)</f>
        <v>Ручки-скобы</v>
      </c>
      <c r="AE2390" s="48" t="str">
        <f>VLOOKUP(C:C,'ИЗ ОСНОВЫ НОМЕНКЛАТУР'!D:H,5,0)</f>
        <v>C</v>
      </c>
    </row>
    <row r="2391" spans="1:31" ht="9.6" customHeight="1" x14ac:dyDescent="0.2">
      <c r="A2391" s="45" t="s">
        <v>2043</v>
      </c>
      <c r="B2391" s="11"/>
      <c r="C2391" s="11" t="s">
        <v>2389</v>
      </c>
      <c r="D2391" s="44">
        <v>6</v>
      </c>
      <c r="E2391" s="44">
        <v>60</v>
      </c>
      <c r="F2391" s="48">
        <v>0</v>
      </c>
      <c r="G2391" s="48">
        <v>0</v>
      </c>
      <c r="H2391" s="44">
        <v>0</v>
      </c>
      <c r="I2391" s="44">
        <v>0</v>
      </c>
      <c r="J2391" s="44">
        <v>0</v>
      </c>
      <c r="K2391" s="48">
        <v>0</v>
      </c>
      <c r="L2391" s="49">
        <v>4200</v>
      </c>
      <c r="M2391" s="49">
        <v>42000</v>
      </c>
      <c r="N2391" s="10">
        <v>0</v>
      </c>
      <c r="O2391" s="10">
        <v>0</v>
      </c>
      <c r="P2391" s="10">
        <v>0</v>
      </c>
      <c r="Q2391" s="10">
        <v>0</v>
      </c>
      <c r="R2391" s="10">
        <v>0</v>
      </c>
      <c r="S2391" s="10">
        <v>0</v>
      </c>
      <c r="T2391" s="50">
        <f t="shared" si="124"/>
        <v>350</v>
      </c>
      <c r="U2391" s="50">
        <f t="shared" si="124"/>
        <v>3500</v>
      </c>
      <c r="V2391" s="50">
        <f t="shared" si="124"/>
        <v>0</v>
      </c>
      <c r="W2391" s="50">
        <f t="shared" si="124"/>
        <v>0</v>
      </c>
      <c r="X2391" s="50">
        <f t="shared" si="124"/>
        <v>0</v>
      </c>
      <c r="Y2391" s="50">
        <f t="shared" si="124"/>
        <v>0</v>
      </c>
      <c r="Z2391" s="50">
        <f t="shared" si="124"/>
        <v>0</v>
      </c>
      <c r="AA2391" s="50">
        <f t="shared" si="124"/>
        <v>0</v>
      </c>
      <c r="AB2391" s="50">
        <f t="shared" si="125"/>
        <v>3850</v>
      </c>
      <c r="AC2391" s="48" t="str">
        <f>VLOOKUP(ПРОДАЖИ!C:C,'ИЗ ОСНОВЫ НОМЕНКЛАТУР'!D:E,2,0)</f>
        <v>Ручки, крючки, опоры</v>
      </c>
      <c r="AD2391" s="48" t="str">
        <f>VLOOKUP(C:C,'ИЗ ОСНОВЫ НОМЕНКЛАТУР'!D:F,3,0)</f>
        <v>Ручки-скобы</v>
      </c>
      <c r="AE2391" s="48" t="str">
        <f>VLOOKUP(C:C,'ИЗ ОСНОВЫ НОМЕНКЛАТУР'!D:H,5,0)</f>
        <v>C</v>
      </c>
    </row>
    <row r="2392" spans="1:31" ht="9.6" customHeight="1" x14ac:dyDescent="0.2">
      <c r="A2392" s="45" t="s">
        <v>2043</v>
      </c>
      <c r="B2392" s="11"/>
      <c r="C2392" s="11" t="s">
        <v>2390</v>
      </c>
      <c r="D2392" s="44">
        <v>1</v>
      </c>
      <c r="E2392" s="44">
        <v>0</v>
      </c>
      <c r="F2392" s="48">
        <v>0</v>
      </c>
      <c r="G2392" s="48">
        <v>0</v>
      </c>
      <c r="H2392" s="44">
        <v>13</v>
      </c>
      <c r="I2392" s="44">
        <v>0</v>
      </c>
      <c r="J2392" s="44">
        <v>0</v>
      </c>
      <c r="K2392" s="48">
        <v>0</v>
      </c>
      <c r="L2392" s="49">
        <v>269.83999999999997</v>
      </c>
      <c r="M2392" s="49">
        <v>0</v>
      </c>
      <c r="N2392" s="10">
        <v>0</v>
      </c>
      <c r="O2392" s="10">
        <v>0</v>
      </c>
      <c r="P2392" s="10">
        <v>3547.44</v>
      </c>
      <c r="Q2392" s="10">
        <v>0</v>
      </c>
      <c r="R2392" s="10">
        <v>0</v>
      </c>
      <c r="S2392" s="10">
        <v>0</v>
      </c>
      <c r="T2392" s="50">
        <f t="shared" si="124"/>
        <v>22.486666666666665</v>
      </c>
      <c r="U2392" s="50">
        <f t="shared" si="124"/>
        <v>0</v>
      </c>
      <c r="V2392" s="50">
        <f t="shared" si="124"/>
        <v>0</v>
      </c>
      <c r="W2392" s="50">
        <f t="shared" si="124"/>
        <v>0</v>
      </c>
      <c r="X2392" s="50">
        <f t="shared" si="124"/>
        <v>295.62</v>
      </c>
      <c r="Y2392" s="50">
        <f t="shared" si="124"/>
        <v>0</v>
      </c>
      <c r="Z2392" s="50">
        <f t="shared" si="124"/>
        <v>0</v>
      </c>
      <c r="AA2392" s="50">
        <f t="shared" si="124"/>
        <v>0</v>
      </c>
      <c r="AB2392" s="50">
        <f t="shared" si="125"/>
        <v>318.10666666666668</v>
      </c>
      <c r="AC2392" s="48" t="str">
        <f>VLOOKUP(ПРОДАЖИ!C:C,'ИЗ ОСНОВЫ НОМЕНКЛАТУР'!D:E,2,0)</f>
        <v>Ручки, крючки, опоры</v>
      </c>
      <c r="AD2392" s="48" t="str">
        <f>VLOOKUP(C:C,'ИЗ ОСНОВЫ НОМЕНКЛАТУР'!D:F,3,0)</f>
        <v>Ручки-скобы</v>
      </c>
      <c r="AE2392" s="48" t="str">
        <f>VLOOKUP(C:C,'ИЗ ОСНОВЫ НОМЕНКЛАТУР'!D:H,5,0)</f>
        <v>C</v>
      </c>
    </row>
    <row r="2393" spans="1:31" ht="9.6" customHeight="1" x14ac:dyDescent="0.2">
      <c r="A2393" s="45" t="s">
        <v>2043</v>
      </c>
      <c r="B2393" s="11"/>
      <c r="C2393" s="11" t="s">
        <v>2391</v>
      </c>
      <c r="D2393" s="44">
        <v>5</v>
      </c>
      <c r="E2393" s="44">
        <v>0</v>
      </c>
      <c r="F2393" s="48">
        <v>0</v>
      </c>
      <c r="G2393" s="48">
        <v>0</v>
      </c>
      <c r="H2393" s="44">
        <v>0</v>
      </c>
      <c r="I2393" s="44">
        <v>0</v>
      </c>
      <c r="J2393" s="44">
        <v>0</v>
      </c>
      <c r="K2393" s="48">
        <v>0</v>
      </c>
      <c r="L2393" s="49">
        <v>5406.95</v>
      </c>
      <c r="M2393" s="49">
        <v>0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50">
        <f t="shared" si="124"/>
        <v>450.57916666666665</v>
      </c>
      <c r="U2393" s="50">
        <f t="shared" si="124"/>
        <v>0</v>
      </c>
      <c r="V2393" s="50">
        <f t="shared" si="124"/>
        <v>0</v>
      </c>
      <c r="W2393" s="50">
        <f t="shared" si="124"/>
        <v>0</v>
      </c>
      <c r="X2393" s="50">
        <f t="shared" si="124"/>
        <v>0</v>
      </c>
      <c r="Y2393" s="50">
        <f t="shared" si="124"/>
        <v>0</v>
      </c>
      <c r="Z2393" s="50">
        <f t="shared" si="124"/>
        <v>0</v>
      </c>
      <c r="AA2393" s="50">
        <f t="shared" si="124"/>
        <v>0</v>
      </c>
      <c r="AB2393" s="50">
        <f t="shared" si="125"/>
        <v>450.57916666666665</v>
      </c>
      <c r="AC2393" s="48" t="str">
        <f>VLOOKUP(ПРОДАЖИ!C:C,'ИЗ ОСНОВЫ НОМЕНКЛАТУР'!D:E,2,0)</f>
        <v>Ручки, крючки, опоры</v>
      </c>
      <c r="AD2393" s="48" t="str">
        <f>VLOOKUP(C:C,'ИЗ ОСНОВЫ НОМЕНКЛАТУР'!D:F,3,0)</f>
        <v>Ручки-скобы</v>
      </c>
      <c r="AE2393" s="48" t="str">
        <f>VLOOKUP(C:C,'ИЗ ОСНОВЫ НОМЕНКЛАТУР'!D:H,5,0)</f>
        <v>C</v>
      </c>
    </row>
    <row r="2394" spans="1:31" ht="9.6" customHeight="1" x14ac:dyDescent="0.2">
      <c r="A2394" s="45" t="s">
        <v>2043</v>
      </c>
      <c r="B2394" s="11"/>
      <c r="C2394" s="11" t="s">
        <v>2392</v>
      </c>
      <c r="D2394" s="44">
        <v>0</v>
      </c>
      <c r="E2394" s="44">
        <v>0</v>
      </c>
      <c r="F2394" s="48">
        <v>0</v>
      </c>
      <c r="G2394" s="48">
        <v>0</v>
      </c>
      <c r="H2394" s="44">
        <v>13</v>
      </c>
      <c r="I2394" s="44">
        <v>0</v>
      </c>
      <c r="J2394" s="44">
        <v>0</v>
      </c>
      <c r="K2394" s="48">
        <v>0</v>
      </c>
      <c r="L2394" s="49">
        <v>0</v>
      </c>
      <c r="M2394" s="49">
        <v>0</v>
      </c>
      <c r="N2394" s="10">
        <v>0</v>
      </c>
      <c r="O2394" s="10">
        <v>0</v>
      </c>
      <c r="P2394" s="10">
        <v>3547.44</v>
      </c>
      <c r="Q2394" s="10">
        <v>0</v>
      </c>
      <c r="R2394" s="10">
        <v>0</v>
      </c>
      <c r="S2394" s="10">
        <v>0</v>
      </c>
      <c r="T2394" s="50">
        <f t="shared" si="124"/>
        <v>0</v>
      </c>
      <c r="U2394" s="50">
        <f t="shared" ref="U2394:AA2430" si="126">M2394/12</f>
        <v>0</v>
      </c>
      <c r="V2394" s="50">
        <f t="shared" si="126"/>
        <v>0</v>
      </c>
      <c r="W2394" s="50">
        <f t="shared" si="126"/>
        <v>0</v>
      </c>
      <c r="X2394" s="50">
        <f t="shared" si="126"/>
        <v>295.62</v>
      </c>
      <c r="Y2394" s="50">
        <f t="shared" si="126"/>
        <v>0</v>
      </c>
      <c r="Z2394" s="50">
        <f t="shared" si="126"/>
        <v>0</v>
      </c>
      <c r="AA2394" s="50">
        <f t="shared" si="126"/>
        <v>0</v>
      </c>
      <c r="AB2394" s="50">
        <f t="shared" si="125"/>
        <v>295.62</v>
      </c>
      <c r="AC2394" s="48" t="str">
        <f>VLOOKUP(ПРОДАЖИ!C:C,'ИЗ ОСНОВЫ НОМЕНКЛАТУР'!D:E,2,0)</f>
        <v>Ручки, крючки, опоры</v>
      </c>
      <c r="AD2394" s="48" t="str">
        <f>VLOOKUP(C:C,'ИЗ ОСНОВЫ НОМЕНКЛАТУР'!D:F,3,0)</f>
        <v>Ручки-скобы</v>
      </c>
      <c r="AE2394" s="48" t="str">
        <f>VLOOKUP(C:C,'ИЗ ОСНОВЫ НОМЕНКЛАТУР'!D:H,5,0)</f>
        <v>C</v>
      </c>
    </row>
    <row r="2395" spans="1:31" ht="9.6" customHeight="1" x14ac:dyDescent="0.2">
      <c r="A2395" s="45" t="s">
        <v>2043</v>
      </c>
      <c r="B2395" s="11"/>
      <c r="C2395" s="11" t="s">
        <v>2393</v>
      </c>
      <c r="D2395" s="44">
        <v>24</v>
      </c>
      <c r="E2395" s="44">
        <v>0</v>
      </c>
      <c r="F2395" s="48">
        <v>2</v>
      </c>
      <c r="G2395" s="48">
        <v>0</v>
      </c>
      <c r="H2395" s="44">
        <v>0</v>
      </c>
      <c r="I2395" s="44">
        <v>0</v>
      </c>
      <c r="J2395" s="44">
        <v>0</v>
      </c>
      <c r="K2395" s="48">
        <v>0</v>
      </c>
      <c r="L2395" s="49">
        <v>8160.27</v>
      </c>
      <c r="M2395" s="49">
        <v>0</v>
      </c>
      <c r="N2395" s="10">
        <v>679.69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50">
        <f t="shared" ref="T2395:W2458" si="127">L2395/12</f>
        <v>680.02250000000004</v>
      </c>
      <c r="U2395" s="50">
        <f t="shared" si="126"/>
        <v>0</v>
      </c>
      <c r="V2395" s="50">
        <f t="shared" si="126"/>
        <v>56.64083333333334</v>
      </c>
      <c r="W2395" s="50">
        <f t="shared" si="126"/>
        <v>0</v>
      </c>
      <c r="X2395" s="50">
        <f t="shared" si="126"/>
        <v>0</v>
      </c>
      <c r="Y2395" s="50">
        <f t="shared" si="126"/>
        <v>0</v>
      </c>
      <c r="Z2395" s="50">
        <f t="shared" si="126"/>
        <v>0</v>
      </c>
      <c r="AA2395" s="50">
        <f t="shared" si="126"/>
        <v>0</v>
      </c>
      <c r="AB2395" s="50">
        <f t="shared" si="125"/>
        <v>736.66333333333341</v>
      </c>
      <c r="AC2395" s="48" t="str">
        <f>VLOOKUP(ПРОДАЖИ!C:C,'ИЗ ОСНОВЫ НОМЕНКЛАТУР'!D:E,2,0)</f>
        <v>Ручки, крючки, опоры</v>
      </c>
      <c r="AD2395" s="48" t="str">
        <f>VLOOKUP(C:C,'ИЗ ОСНОВЫ НОМЕНКЛАТУР'!D:F,3,0)</f>
        <v>Ручки-скобы</v>
      </c>
      <c r="AE2395" s="48" t="str">
        <f>VLOOKUP(C:C,'ИЗ ОСНОВЫ НОМЕНКЛАТУР'!D:H,5,0)</f>
        <v>C</v>
      </c>
    </row>
    <row r="2396" spans="1:31" ht="9.6" customHeight="1" x14ac:dyDescent="0.2">
      <c r="A2396" s="45" t="s">
        <v>2043</v>
      </c>
      <c r="B2396" s="11"/>
      <c r="C2396" s="11" t="s">
        <v>2394</v>
      </c>
      <c r="D2396" s="44">
        <v>14</v>
      </c>
      <c r="E2396" s="44">
        <v>0</v>
      </c>
      <c r="F2396" s="48">
        <v>0</v>
      </c>
      <c r="G2396" s="48">
        <v>0</v>
      </c>
      <c r="H2396" s="44">
        <v>0</v>
      </c>
      <c r="I2396" s="44">
        <v>0</v>
      </c>
      <c r="J2396" s="44">
        <v>0</v>
      </c>
      <c r="K2396" s="48">
        <v>0</v>
      </c>
      <c r="L2396" s="49">
        <v>4992.9799999999996</v>
      </c>
      <c r="M2396" s="49">
        <v>0</v>
      </c>
      <c r="N2396" s="10">
        <v>0</v>
      </c>
      <c r="O2396" s="10">
        <v>0</v>
      </c>
      <c r="P2396" s="10">
        <v>0</v>
      </c>
      <c r="Q2396" s="10">
        <v>0</v>
      </c>
      <c r="R2396" s="10">
        <v>0</v>
      </c>
      <c r="S2396" s="10">
        <v>0</v>
      </c>
      <c r="T2396" s="50">
        <f t="shared" si="127"/>
        <v>416.08166666666665</v>
      </c>
      <c r="U2396" s="50">
        <f t="shared" si="126"/>
        <v>0</v>
      </c>
      <c r="V2396" s="50">
        <f t="shared" si="126"/>
        <v>0</v>
      </c>
      <c r="W2396" s="50">
        <f t="shared" si="126"/>
        <v>0</v>
      </c>
      <c r="X2396" s="50">
        <f t="shared" si="126"/>
        <v>0</v>
      </c>
      <c r="Y2396" s="50">
        <f t="shared" si="126"/>
        <v>0</v>
      </c>
      <c r="Z2396" s="50">
        <f t="shared" si="126"/>
        <v>0</v>
      </c>
      <c r="AA2396" s="50">
        <f t="shared" si="126"/>
        <v>0</v>
      </c>
      <c r="AB2396" s="50">
        <f t="shared" si="125"/>
        <v>416.08166666666665</v>
      </c>
      <c r="AC2396" s="48" t="str">
        <f>VLOOKUP(ПРОДАЖИ!C:C,'ИЗ ОСНОВЫ НОМЕНКЛАТУР'!D:E,2,0)</f>
        <v>Ручки, крючки, опоры</v>
      </c>
      <c r="AD2396" s="48" t="str">
        <f>VLOOKUP(C:C,'ИЗ ОСНОВЫ НОМЕНКЛАТУР'!D:F,3,0)</f>
        <v>Ручки-скобы</v>
      </c>
      <c r="AE2396" s="48" t="str">
        <f>VLOOKUP(C:C,'ИЗ ОСНОВЫ НОМЕНКЛАТУР'!D:H,5,0)</f>
        <v>C</v>
      </c>
    </row>
    <row r="2397" spans="1:31" ht="9.6" customHeight="1" x14ac:dyDescent="0.2">
      <c r="A2397" s="45" t="s">
        <v>2043</v>
      </c>
      <c r="B2397" s="11"/>
      <c r="C2397" s="11" t="s">
        <v>2395</v>
      </c>
      <c r="D2397" s="44">
        <v>5</v>
      </c>
      <c r="E2397" s="44">
        <v>0</v>
      </c>
      <c r="F2397" s="48">
        <v>0</v>
      </c>
      <c r="G2397" s="48">
        <v>0</v>
      </c>
      <c r="H2397" s="44">
        <v>0</v>
      </c>
      <c r="I2397" s="44">
        <v>0</v>
      </c>
      <c r="J2397" s="44">
        <v>0</v>
      </c>
      <c r="K2397" s="48">
        <v>0</v>
      </c>
      <c r="L2397" s="49">
        <v>4900</v>
      </c>
      <c r="M2397" s="49">
        <v>0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50">
        <f t="shared" si="127"/>
        <v>408.33333333333331</v>
      </c>
      <c r="U2397" s="50">
        <f t="shared" si="126"/>
        <v>0</v>
      </c>
      <c r="V2397" s="50">
        <f t="shared" si="126"/>
        <v>0</v>
      </c>
      <c r="W2397" s="50">
        <f t="shared" si="126"/>
        <v>0</v>
      </c>
      <c r="X2397" s="50">
        <f t="shared" si="126"/>
        <v>0</v>
      </c>
      <c r="Y2397" s="50">
        <f t="shared" si="126"/>
        <v>0</v>
      </c>
      <c r="Z2397" s="50">
        <f t="shared" si="126"/>
        <v>0</v>
      </c>
      <c r="AA2397" s="50">
        <f t="shared" si="126"/>
        <v>0</v>
      </c>
      <c r="AB2397" s="50">
        <f t="shared" si="125"/>
        <v>408.33333333333331</v>
      </c>
      <c r="AC2397" s="48" t="str">
        <f>VLOOKUP(ПРОДАЖИ!C:C,'ИЗ ОСНОВЫ НОМЕНКЛАТУР'!D:E,2,0)</f>
        <v>Ручки, крючки, опоры</v>
      </c>
      <c r="AD2397" s="48" t="str">
        <f>VLOOKUP(C:C,'ИЗ ОСНОВЫ НОМЕНКЛАТУР'!D:F,3,0)</f>
        <v>Ручки-скобы</v>
      </c>
      <c r="AE2397" s="48" t="str">
        <f>VLOOKUP(C:C,'ИЗ ОСНОВЫ НОМЕНКЛАТУР'!D:H,5,0)</f>
        <v>C</v>
      </c>
    </row>
    <row r="2398" spans="1:31" ht="9.6" customHeight="1" x14ac:dyDescent="0.2">
      <c r="A2398" s="45" t="s">
        <v>2043</v>
      </c>
      <c r="B2398" s="11"/>
      <c r="C2398" s="11" t="s">
        <v>2396</v>
      </c>
      <c r="D2398" s="44">
        <v>4</v>
      </c>
      <c r="E2398" s="44">
        <v>0</v>
      </c>
      <c r="F2398" s="48">
        <v>29</v>
      </c>
      <c r="G2398" s="48">
        <v>0</v>
      </c>
      <c r="H2398" s="44">
        <v>0</v>
      </c>
      <c r="I2398" s="44">
        <v>0</v>
      </c>
      <c r="J2398" s="44">
        <v>3</v>
      </c>
      <c r="K2398" s="48">
        <v>0</v>
      </c>
      <c r="L2398" s="49">
        <v>880</v>
      </c>
      <c r="M2398" s="49">
        <v>0</v>
      </c>
      <c r="N2398" s="10">
        <v>6380</v>
      </c>
      <c r="O2398" s="10">
        <v>0</v>
      </c>
      <c r="P2398" s="10">
        <v>0</v>
      </c>
      <c r="Q2398" s="10">
        <v>0</v>
      </c>
      <c r="R2398" s="10">
        <v>693.06</v>
      </c>
      <c r="S2398" s="10">
        <v>0</v>
      </c>
      <c r="T2398" s="50">
        <f t="shared" si="127"/>
        <v>73.333333333333329</v>
      </c>
      <c r="U2398" s="50">
        <f t="shared" si="126"/>
        <v>0</v>
      </c>
      <c r="V2398" s="50">
        <f t="shared" si="126"/>
        <v>531.66666666666663</v>
      </c>
      <c r="W2398" s="50">
        <f t="shared" si="126"/>
        <v>0</v>
      </c>
      <c r="X2398" s="50">
        <f t="shared" si="126"/>
        <v>0</v>
      </c>
      <c r="Y2398" s="50">
        <f t="shared" si="126"/>
        <v>0</v>
      </c>
      <c r="Z2398" s="50">
        <f t="shared" si="126"/>
        <v>57.754999999999995</v>
      </c>
      <c r="AA2398" s="50">
        <f t="shared" si="126"/>
        <v>0</v>
      </c>
      <c r="AB2398" s="50">
        <f t="shared" si="125"/>
        <v>662.755</v>
      </c>
      <c r="AC2398" s="48" t="str">
        <f>VLOOKUP(ПРОДАЖИ!C:C,'ИЗ ОСНОВЫ НОМЕНКЛАТУР'!D:E,2,0)</f>
        <v>Ручки, крючки, опоры</v>
      </c>
      <c r="AD2398" s="48" t="str">
        <f>VLOOKUP(C:C,'ИЗ ОСНОВЫ НОМЕНКЛАТУР'!D:F,3,0)</f>
        <v>Ручки-скобы</v>
      </c>
      <c r="AE2398" s="48" t="str">
        <f>VLOOKUP(C:C,'ИЗ ОСНОВЫ НОМЕНКЛАТУР'!D:H,5,0)</f>
        <v>C</v>
      </c>
    </row>
    <row r="2399" spans="1:31" ht="9.6" customHeight="1" x14ac:dyDescent="0.2">
      <c r="A2399" s="45" t="s">
        <v>2043</v>
      </c>
      <c r="B2399" s="11"/>
      <c r="C2399" s="11" t="s">
        <v>2397</v>
      </c>
      <c r="D2399" s="44">
        <v>0</v>
      </c>
      <c r="E2399" s="44">
        <v>0</v>
      </c>
      <c r="F2399" s="48">
        <v>0</v>
      </c>
      <c r="G2399" s="48">
        <v>0</v>
      </c>
      <c r="H2399" s="44">
        <v>56</v>
      </c>
      <c r="I2399" s="44">
        <v>0</v>
      </c>
      <c r="J2399" s="44">
        <v>0</v>
      </c>
      <c r="K2399" s="48">
        <v>0</v>
      </c>
      <c r="L2399" s="49">
        <v>0</v>
      </c>
      <c r="M2399" s="49">
        <v>0</v>
      </c>
      <c r="N2399" s="10">
        <v>0</v>
      </c>
      <c r="O2399" s="10">
        <v>0</v>
      </c>
      <c r="P2399" s="10">
        <v>4755.5200000000004</v>
      </c>
      <c r="Q2399" s="10">
        <v>0</v>
      </c>
      <c r="R2399" s="10">
        <v>0</v>
      </c>
      <c r="S2399" s="10">
        <v>0</v>
      </c>
      <c r="T2399" s="50">
        <f t="shared" si="127"/>
        <v>0</v>
      </c>
      <c r="U2399" s="50">
        <f t="shared" si="126"/>
        <v>0</v>
      </c>
      <c r="V2399" s="50">
        <f t="shared" si="126"/>
        <v>0</v>
      </c>
      <c r="W2399" s="50">
        <f t="shared" si="126"/>
        <v>0</v>
      </c>
      <c r="X2399" s="50">
        <f t="shared" si="126"/>
        <v>396.29333333333335</v>
      </c>
      <c r="Y2399" s="50">
        <f t="shared" si="126"/>
        <v>0</v>
      </c>
      <c r="Z2399" s="50">
        <f t="shared" si="126"/>
        <v>0</v>
      </c>
      <c r="AA2399" s="50">
        <f t="shared" si="126"/>
        <v>0</v>
      </c>
      <c r="AB2399" s="50">
        <f t="shared" si="125"/>
        <v>396.29333333333335</v>
      </c>
      <c r="AC2399" s="48" t="str">
        <f>VLOOKUP(ПРОДАЖИ!C:C,'ИЗ ОСНОВЫ НОМЕНКЛАТУР'!D:E,2,0)</f>
        <v>Ручки, крючки, опоры</v>
      </c>
      <c r="AD2399" s="48" t="str">
        <f>VLOOKUP(C:C,'ИЗ ОСНОВЫ НОМЕНКЛАТУР'!D:F,3,0)</f>
        <v>Ручки-скобы</v>
      </c>
      <c r="AE2399" s="48" t="str">
        <f>VLOOKUP(C:C,'ИЗ ОСНОВЫ НОМЕНКЛАТУР'!D:H,5,0)</f>
        <v>C</v>
      </c>
    </row>
    <row r="2400" spans="1:31" ht="9.6" customHeight="1" x14ac:dyDescent="0.2">
      <c r="A2400" s="45" t="s">
        <v>2043</v>
      </c>
      <c r="B2400" s="11"/>
      <c r="C2400" s="11" t="s">
        <v>2398</v>
      </c>
      <c r="D2400" s="44">
        <v>9</v>
      </c>
      <c r="E2400" s="44">
        <v>0</v>
      </c>
      <c r="F2400" s="48">
        <v>0</v>
      </c>
      <c r="G2400" s="48">
        <v>0</v>
      </c>
      <c r="H2400" s="44">
        <v>0</v>
      </c>
      <c r="I2400" s="44">
        <v>0</v>
      </c>
      <c r="J2400" s="44">
        <v>0</v>
      </c>
      <c r="K2400" s="48">
        <v>0</v>
      </c>
      <c r="L2400" s="49">
        <v>7344</v>
      </c>
      <c r="M2400" s="49">
        <v>0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0</v>
      </c>
      <c r="T2400" s="50">
        <f t="shared" si="127"/>
        <v>612</v>
      </c>
      <c r="U2400" s="50">
        <f t="shared" si="126"/>
        <v>0</v>
      </c>
      <c r="V2400" s="50">
        <f t="shared" si="126"/>
        <v>0</v>
      </c>
      <c r="W2400" s="50">
        <f t="shared" si="126"/>
        <v>0</v>
      </c>
      <c r="X2400" s="50">
        <f t="shared" si="126"/>
        <v>0</v>
      </c>
      <c r="Y2400" s="50">
        <f t="shared" si="126"/>
        <v>0</v>
      </c>
      <c r="Z2400" s="50">
        <f t="shared" si="126"/>
        <v>0</v>
      </c>
      <c r="AA2400" s="50">
        <f t="shared" si="126"/>
        <v>0</v>
      </c>
      <c r="AB2400" s="50">
        <f t="shared" si="125"/>
        <v>612</v>
      </c>
      <c r="AC2400" s="48" t="str">
        <f>VLOOKUP(ПРОДАЖИ!C:C,'ИЗ ОСНОВЫ НОМЕНКЛАТУР'!D:E,2,0)</f>
        <v>Ручки, крючки, опоры</v>
      </c>
      <c r="AD2400" s="48" t="str">
        <f>VLOOKUP(C:C,'ИЗ ОСНОВЫ НОМЕНКЛАТУР'!D:F,3,0)</f>
        <v>Ручки-скобы</v>
      </c>
      <c r="AE2400" s="48" t="str">
        <f>VLOOKUP(C:C,'ИЗ ОСНОВЫ НОМЕНКЛАТУР'!D:H,5,0)</f>
        <v>C</v>
      </c>
    </row>
    <row r="2401" spans="1:31" ht="9.6" customHeight="1" x14ac:dyDescent="0.2">
      <c r="A2401" s="45" t="s">
        <v>2043</v>
      </c>
      <c r="B2401" s="11"/>
      <c r="C2401" s="11" t="s">
        <v>2399</v>
      </c>
      <c r="D2401" s="44">
        <v>0</v>
      </c>
      <c r="E2401" s="44">
        <v>0</v>
      </c>
      <c r="F2401" s="48">
        <v>0</v>
      </c>
      <c r="G2401" s="48">
        <v>0</v>
      </c>
      <c r="H2401" s="44">
        <v>19</v>
      </c>
      <c r="I2401" s="44">
        <v>0</v>
      </c>
      <c r="J2401" s="44">
        <v>0</v>
      </c>
      <c r="K2401" s="48">
        <v>0</v>
      </c>
      <c r="L2401" s="49">
        <v>0</v>
      </c>
      <c r="M2401" s="49">
        <v>0</v>
      </c>
      <c r="N2401" s="10">
        <v>0</v>
      </c>
      <c r="O2401" s="10">
        <v>0</v>
      </c>
      <c r="P2401" s="10">
        <v>8550</v>
      </c>
      <c r="Q2401" s="10">
        <v>0</v>
      </c>
      <c r="R2401" s="10">
        <v>0</v>
      </c>
      <c r="S2401" s="10">
        <v>0</v>
      </c>
      <c r="T2401" s="50">
        <f t="shared" si="127"/>
        <v>0</v>
      </c>
      <c r="U2401" s="50">
        <f t="shared" si="126"/>
        <v>0</v>
      </c>
      <c r="V2401" s="50">
        <f t="shared" si="126"/>
        <v>0</v>
      </c>
      <c r="W2401" s="50">
        <f t="shared" si="126"/>
        <v>0</v>
      </c>
      <c r="X2401" s="50">
        <f t="shared" si="126"/>
        <v>712.5</v>
      </c>
      <c r="Y2401" s="50">
        <f t="shared" si="126"/>
        <v>0</v>
      </c>
      <c r="Z2401" s="50">
        <f t="shared" si="126"/>
        <v>0</v>
      </c>
      <c r="AA2401" s="50">
        <f t="shared" si="126"/>
        <v>0</v>
      </c>
      <c r="AB2401" s="50">
        <f t="shared" si="125"/>
        <v>712.5</v>
      </c>
      <c r="AC2401" s="48" t="str">
        <f>VLOOKUP(ПРОДАЖИ!C:C,'ИЗ ОСНОВЫ НОМЕНКЛАТУР'!D:E,2,0)</f>
        <v>Ручки, крючки, опоры</v>
      </c>
      <c r="AD2401" s="48" t="str">
        <f>VLOOKUP(C:C,'ИЗ ОСНОВЫ НОМЕНКЛАТУР'!D:F,3,0)</f>
        <v>Ручки-скобы</v>
      </c>
      <c r="AE2401" s="48" t="str">
        <f>VLOOKUP(C:C,'ИЗ ОСНОВЫ НОМЕНКЛАТУР'!D:H,5,0)</f>
        <v>C</v>
      </c>
    </row>
    <row r="2402" spans="1:31" ht="9.6" customHeight="1" x14ac:dyDescent="0.2">
      <c r="A2402" s="45" t="s">
        <v>2043</v>
      </c>
      <c r="B2402" s="11"/>
      <c r="C2402" s="11" t="s">
        <v>2400</v>
      </c>
      <c r="D2402" s="44">
        <v>0</v>
      </c>
      <c r="E2402" s="44">
        <v>0</v>
      </c>
      <c r="F2402" s="48">
        <v>3</v>
      </c>
      <c r="G2402" s="48">
        <v>0</v>
      </c>
      <c r="H2402" s="44">
        <v>0</v>
      </c>
      <c r="I2402" s="44">
        <v>0</v>
      </c>
      <c r="J2402" s="44">
        <v>0</v>
      </c>
      <c r="K2402" s="48">
        <v>0</v>
      </c>
      <c r="L2402" s="49">
        <v>0</v>
      </c>
      <c r="M2402" s="49">
        <v>0</v>
      </c>
      <c r="N2402" s="10">
        <v>4245.92</v>
      </c>
      <c r="O2402" s="10">
        <v>0</v>
      </c>
      <c r="P2402" s="10">
        <v>0</v>
      </c>
      <c r="Q2402" s="10">
        <v>0</v>
      </c>
      <c r="R2402" s="10">
        <v>0</v>
      </c>
      <c r="S2402" s="10">
        <v>0</v>
      </c>
      <c r="T2402" s="50">
        <f t="shared" si="127"/>
        <v>0</v>
      </c>
      <c r="U2402" s="50">
        <f t="shared" si="126"/>
        <v>0</v>
      </c>
      <c r="V2402" s="50">
        <f t="shared" si="126"/>
        <v>353.82666666666665</v>
      </c>
      <c r="W2402" s="50">
        <f t="shared" si="126"/>
        <v>0</v>
      </c>
      <c r="X2402" s="50">
        <f t="shared" si="126"/>
        <v>0</v>
      </c>
      <c r="Y2402" s="50">
        <f t="shared" si="126"/>
        <v>0</v>
      </c>
      <c r="Z2402" s="50">
        <f t="shared" si="126"/>
        <v>0</v>
      </c>
      <c r="AA2402" s="50">
        <f t="shared" si="126"/>
        <v>0</v>
      </c>
      <c r="AB2402" s="50">
        <f t="shared" si="125"/>
        <v>353.82666666666665</v>
      </c>
      <c r="AC2402" s="48" t="str">
        <f>VLOOKUP(ПРОДАЖИ!C:C,'ИЗ ОСНОВЫ НОМЕНКЛАТУР'!D:E,2,0)</f>
        <v>Ручки, крючки, опоры</v>
      </c>
      <c r="AD2402" s="48" t="str">
        <f>VLOOKUP(C:C,'ИЗ ОСНОВЫ НОМЕНКЛАТУР'!D:F,3,0)</f>
        <v>Ручки-скобы</v>
      </c>
      <c r="AE2402" s="48" t="str">
        <f>VLOOKUP(C:C,'ИЗ ОСНОВЫ НОМЕНКЛАТУР'!D:H,5,0)</f>
        <v>C</v>
      </c>
    </row>
    <row r="2403" spans="1:31" ht="9.6" customHeight="1" x14ac:dyDescent="0.2">
      <c r="A2403" s="45" t="s">
        <v>2043</v>
      </c>
      <c r="B2403" s="11"/>
      <c r="C2403" s="11" t="s">
        <v>2401</v>
      </c>
      <c r="D2403" s="44">
        <v>5</v>
      </c>
      <c r="E2403" s="44">
        <v>0</v>
      </c>
      <c r="F2403" s="48">
        <v>0</v>
      </c>
      <c r="G2403" s="48">
        <v>0</v>
      </c>
      <c r="H2403" s="44">
        <v>0</v>
      </c>
      <c r="I2403" s="44">
        <v>0</v>
      </c>
      <c r="J2403" s="44">
        <v>0</v>
      </c>
      <c r="K2403" s="48">
        <v>0</v>
      </c>
      <c r="L2403" s="49">
        <v>4666.1400000000003</v>
      </c>
      <c r="M2403" s="49">
        <v>0</v>
      </c>
      <c r="N2403" s="10">
        <v>0</v>
      </c>
      <c r="O2403" s="10">
        <v>0</v>
      </c>
      <c r="P2403" s="10">
        <v>0</v>
      </c>
      <c r="Q2403" s="10">
        <v>0</v>
      </c>
      <c r="R2403" s="10">
        <v>0</v>
      </c>
      <c r="S2403" s="10">
        <v>0</v>
      </c>
      <c r="T2403" s="50">
        <f t="shared" si="127"/>
        <v>388.84500000000003</v>
      </c>
      <c r="U2403" s="50">
        <f t="shared" si="126"/>
        <v>0</v>
      </c>
      <c r="V2403" s="50">
        <f t="shared" si="126"/>
        <v>0</v>
      </c>
      <c r="W2403" s="50">
        <f t="shared" si="126"/>
        <v>0</v>
      </c>
      <c r="X2403" s="50">
        <f t="shared" si="126"/>
        <v>0</v>
      </c>
      <c r="Y2403" s="50">
        <f t="shared" si="126"/>
        <v>0</v>
      </c>
      <c r="Z2403" s="50">
        <f t="shared" si="126"/>
        <v>0</v>
      </c>
      <c r="AA2403" s="50">
        <f t="shared" si="126"/>
        <v>0</v>
      </c>
      <c r="AB2403" s="50">
        <f t="shared" si="125"/>
        <v>388.84500000000003</v>
      </c>
      <c r="AC2403" s="48" t="str">
        <f>VLOOKUP(ПРОДАЖИ!C:C,'ИЗ ОСНОВЫ НОМЕНКЛАТУР'!D:E,2,0)</f>
        <v>Ручки, крючки, опоры</v>
      </c>
      <c r="AD2403" s="48" t="str">
        <f>VLOOKUP(C:C,'ИЗ ОСНОВЫ НОМЕНКЛАТУР'!D:F,3,0)</f>
        <v>Ручки-скобы</v>
      </c>
      <c r="AE2403" s="48" t="str">
        <f>VLOOKUP(C:C,'ИЗ ОСНОВЫ НОМЕНКЛАТУР'!D:H,5,0)</f>
        <v>C</v>
      </c>
    </row>
    <row r="2404" spans="1:31" ht="9.6" customHeight="1" x14ac:dyDescent="0.2">
      <c r="A2404" s="45" t="s">
        <v>2043</v>
      </c>
      <c r="B2404" s="11"/>
      <c r="C2404" s="11" t="s">
        <v>2402</v>
      </c>
      <c r="D2404" s="44">
        <v>0</v>
      </c>
      <c r="E2404" s="44">
        <v>0</v>
      </c>
      <c r="F2404" s="48">
        <v>8</v>
      </c>
      <c r="G2404" s="48">
        <v>0</v>
      </c>
      <c r="H2404" s="44">
        <v>0</v>
      </c>
      <c r="I2404" s="44">
        <v>0</v>
      </c>
      <c r="J2404" s="44">
        <v>0</v>
      </c>
      <c r="K2404" s="48">
        <v>0</v>
      </c>
      <c r="L2404" s="49">
        <v>0</v>
      </c>
      <c r="M2404" s="49">
        <v>0</v>
      </c>
      <c r="N2404" s="10">
        <v>18518.43</v>
      </c>
      <c r="O2404" s="10">
        <v>0</v>
      </c>
      <c r="P2404" s="10">
        <v>0</v>
      </c>
      <c r="Q2404" s="10">
        <v>0</v>
      </c>
      <c r="R2404" s="10">
        <v>0</v>
      </c>
      <c r="S2404" s="10">
        <v>0</v>
      </c>
      <c r="T2404" s="50">
        <f t="shared" si="127"/>
        <v>0</v>
      </c>
      <c r="U2404" s="50">
        <f t="shared" si="126"/>
        <v>0</v>
      </c>
      <c r="V2404" s="50">
        <f t="shared" si="126"/>
        <v>1543.2025000000001</v>
      </c>
      <c r="W2404" s="50">
        <f t="shared" si="126"/>
        <v>0</v>
      </c>
      <c r="X2404" s="50">
        <f t="shared" si="126"/>
        <v>0</v>
      </c>
      <c r="Y2404" s="50">
        <f t="shared" si="126"/>
        <v>0</v>
      </c>
      <c r="Z2404" s="50">
        <f t="shared" si="126"/>
        <v>0</v>
      </c>
      <c r="AA2404" s="50">
        <f t="shared" si="126"/>
        <v>0</v>
      </c>
      <c r="AB2404" s="50">
        <f t="shared" si="125"/>
        <v>1543.2025000000001</v>
      </c>
      <c r="AC2404" s="48" t="str">
        <f>VLOOKUP(ПРОДАЖИ!C:C,'ИЗ ОСНОВЫ НОМЕНКЛАТУР'!D:E,2,0)</f>
        <v>Ручки, крючки, опоры</v>
      </c>
      <c r="AD2404" s="48" t="str">
        <f>VLOOKUP(C:C,'ИЗ ОСНОВЫ НОМЕНКЛАТУР'!D:F,3,0)</f>
        <v>Ручки-скобы</v>
      </c>
      <c r="AE2404" s="48" t="str">
        <f>VLOOKUP(C:C,'ИЗ ОСНОВЫ НОМЕНКЛАТУР'!D:H,5,0)</f>
        <v>C</v>
      </c>
    </row>
    <row r="2405" spans="1:31" ht="9.6" customHeight="1" x14ac:dyDescent="0.2">
      <c r="A2405" s="45" t="s">
        <v>2043</v>
      </c>
      <c r="B2405" s="11"/>
      <c r="C2405" s="11" t="s">
        <v>2403</v>
      </c>
      <c r="D2405" s="44">
        <v>0</v>
      </c>
      <c r="E2405" s="44">
        <v>0</v>
      </c>
      <c r="F2405" s="48">
        <v>0</v>
      </c>
      <c r="G2405" s="48">
        <v>0</v>
      </c>
      <c r="H2405" s="44">
        <v>0</v>
      </c>
      <c r="I2405" s="44">
        <v>0</v>
      </c>
      <c r="J2405" s="44">
        <v>25</v>
      </c>
      <c r="K2405" s="48">
        <v>0</v>
      </c>
      <c r="L2405" s="49">
        <v>0</v>
      </c>
      <c r="M2405" s="49">
        <v>0</v>
      </c>
      <c r="N2405" s="10">
        <v>0</v>
      </c>
      <c r="O2405" s="10">
        <v>0</v>
      </c>
      <c r="P2405" s="10">
        <v>0</v>
      </c>
      <c r="Q2405" s="10">
        <v>0</v>
      </c>
      <c r="R2405" s="10">
        <v>2275.64</v>
      </c>
      <c r="S2405" s="10">
        <v>0</v>
      </c>
      <c r="T2405" s="50">
        <f t="shared" si="127"/>
        <v>0</v>
      </c>
      <c r="U2405" s="50">
        <f t="shared" si="126"/>
        <v>0</v>
      </c>
      <c r="V2405" s="50">
        <f t="shared" si="126"/>
        <v>0</v>
      </c>
      <c r="W2405" s="50">
        <f t="shared" si="126"/>
        <v>0</v>
      </c>
      <c r="X2405" s="50">
        <f t="shared" si="126"/>
        <v>0</v>
      </c>
      <c r="Y2405" s="50">
        <f t="shared" si="126"/>
        <v>0</v>
      </c>
      <c r="Z2405" s="50">
        <f t="shared" si="126"/>
        <v>189.63666666666666</v>
      </c>
      <c r="AA2405" s="50">
        <f t="shared" si="126"/>
        <v>0</v>
      </c>
      <c r="AB2405" s="50">
        <f t="shared" si="125"/>
        <v>189.63666666666666</v>
      </c>
      <c r="AC2405" s="48" t="str">
        <f>VLOOKUP(ПРОДАЖИ!C:C,'ИЗ ОСНОВЫ НОМЕНКЛАТУР'!D:E,2,0)</f>
        <v>Ручки, крючки, опоры</v>
      </c>
      <c r="AD2405" s="48" t="str">
        <f>VLOOKUP(C:C,'ИЗ ОСНОВЫ НОМЕНКЛАТУР'!D:F,3,0)</f>
        <v>Ручки-скобы</v>
      </c>
      <c r="AE2405" s="48" t="str">
        <f>VLOOKUP(C:C,'ИЗ ОСНОВЫ НОМЕНКЛАТУР'!D:H,5,0)</f>
        <v>C</v>
      </c>
    </row>
    <row r="2406" spans="1:31" ht="9.6" customHeight="1" x14ac:dyDescent="0.2">
      <c r="A2406" s="45" t="s">
        <v>2043</v>
      </c>
      <c r="B2406" s="11"/>
      <c r="C2406" s="11" t="s">
        <v>2404</v>
      </c>
      <c r="D2406" s="44">
        <v>30</v>
      </c>
      <c r="E2406" s="44">
        <v>0</v>
      </c>
      <c r="F2406" s="48">
        <v>0</v>
      </c>
      <c r="G2406" s="48">
        <v>0</v>
      </c>
      <c r="H2406" s="44">
        <v>0</v>
      </c>
      <c r="I2406" s="44">
        <v>0</v>
      </c>
      <c r="J2406" s="44">
        <v>0</v>
      </c>
      <c r="K2406" s="48">
        <v>0</v>
      </c>
      <c r="L2406" s="49">
        <v>3600</v>
      </c>
      <c r="M2406" s="49">
        <v>0</v>
      </c>
      <c r="N2406" s="10">
        <v>0</v>
      </c>
      <c r="O2406" s="10">
        <v>0</v>
      </c>
      <c r="P2406" s="10">
        <v>0</v>
      </c>
      <c r="Q2406" s="10">
        <v>0</v>
      </c>
      <c r="R2406" s="10">
        <v>0</v>
      </c>
      <c r="S2406" s="10">
        <v>0</v>
      </c>
      <c r="T2406" s="50">
        <f t="shared" si="127"/>
        <v>300</v>
      </c>
      <c r="U2406" s="50">
        <f t="shared" si="126"/>
        <v>0</v>
      </c>
      <c r="V2406" s="50">
        <f t="shared" si="126"/>
        <v>0</v>
      </c>
      <c r="W2406" s="50">
        <f t="shared" si="126"/>
        <v>0</v>
      </c>
      <c r="X2406" s="50">
        <f t="shared" si="126"/>
        <v>0</v>
      </c>
      <c r="Y2406" s="50">
        <f t="shared" si="126"/>
        <v>0</v>
      </c>
      <c r="Z2406" s="50">
        <f t="shared" si="126"/>
        <v>0</v>
      </c>
      <c r="AA2406" s="50">
        <f t="shared" si="126"/>
        <v>0</v>
      </c>
      <c r="AB2406" s="50">
        <f t="shared" si="125"/>
        <v>300</v>
      </c>
      <c r="AC2406" s="48" t="str">
        <f>VLOOKUP(ПРОДАЖИ!C:C,'ИЗ ОСНОВЫ НОМЕНКЛАТУР'!D:E,2,0)</f>
        <v>Ручки, крючки, опоры</v>
      </c>
      <c r="AD2406" s="48" t="str">
        <f>VLOOKUP(C:C,'ИЗ ОСНОВЫ НОМЕНКЛАТУР'!D:F,3,0)</f>
        <v>Ручки-скобы</v>
      </c>
      <c r="AE2406" s="48" t="str">
        <f>VLOOKUP(C:C,'ИЗ ОСНОВЫ НОМЕНКЛАТУР'!D:H,5,0)</f>
        <v>C</v>
      </c>
    </row>
    <row r="2407" spans="1:31" ht="9.6" customHeight="1" x14ac:dyDescent="0.2">
      <c r="A2407" s="45" t="s">
        <v>2043</v>
      </c>
      <c r="B2407" s="11"/>
      <c r="C2407" s="11" t="s">
        <v>2405</v>
      </c>
      <c r="D2407" s="44">
        <v>0</v>
      </c>
      <c r="E2407" s="44">
        <v>0</v>
      </c>
      <c r="F2407" s="48">
        <v>0</v>
      </c>
      <c r="G2407" s="48">
        <v>0</v>
      </c>
      <c r="H2407" s="44">
        <v>10</v>
      </c>
      <c r="I2407" s="44">
        <v>0</v>
      </c>
      <c r="J2407" s="44">
        <v>0</v>
      </c>
      <c r="K2407" s="48">
        <v>0</v>
      </c>
      <c r="L2407" s="49">
        <v>0</v>
      </c>
      <c r="M2407" s="49">
        <v>0</v>
      </c>
      <c r="N2407" s="10">
        <v>0</v>
      </c>
      <c r="O2407" s="10">
        <v>0</v>
      </c>
      <c r="P2407" s="10">
        <v>4700</v>
      </c>
      <c r="Q2407" s="10">
        <v>0</v>
      </c>
      <c r="R2407" s="10">
        <v>0</v>
      </c>
      <c r="S2407" s="10">
        <v>0</v>
      </c>
      <c r="T2407" s="50">
        <f t="shared" si="127"/>
        <v>0</v>
      </c>
      <c r="U2407" s="50">
        <f t="shared" si="126"/>
        <v>0</v>
      </c>
      <c r="V2407" s="50">
        <f t="shared" si="126"/>
        <v>0</v>
      </c>
      <c r="W2407" s="50">
        <f t="shared" si="126"/>
        <v>0</v>
      </c>
      <c r="X2407" s="50">
        <f t="shared" si="126"/>
        <v>391.66666666666669</v>
      </c>
      <c r="Y2407" s="50">
        <f t="shared" si="126"/>
        <v>0</v>
      </c>
      <c r="Z2407" s="50">
        <f t="shared" si="126"/>
        <v>0</v>
      </c>
      <c r="AA2407" s="50">
        <f t="shared" si="126"/>
        <v>0</v>
      </c>
      <c r="AB2407" s="50">
        <f t="shared" si="125"/>
        <v>391.66666666666669</v>
      </c>
      <c r="AC2407" s="48" t="str">
        <f>VLOOKUP(ПРОДАЖИ!C:C,'ИЗ ОСНОВЫ НОМЕНКЛАТУР'!D:E,2,0)</f>
        <v>Ручки, крючки, опоры</v>
      </c>
      <c r="AD2407" s="48" t="str">
        <f>VLOOKUP(C:C,'ИЗ ОСНОВЫ НОМЕНКЛАТУР'!D:F,3,0)</f>
        <v>Ручки-скобы</v>
      </c>
      <c r="AE2407" s="48" t="str">
        <f>VLOOKUP(C:C,'ИЗ ОСНОВЫ НОМЕНКЛАТУР'!D:H,5,0)</f>
        <v>C</v>
      </c>
    </row>
    <row r="2408" spans="1:31" ht="9.6" customHeight="1" x14ac:dyDescent="0.2">
      <c r="A2408" s="45" t="s">
        <v>2043</v>
      </c>
      <c r="B2408" s="11"/>
      <c r="C2408" s="11" t="s">
        <v>2406</v>
      </c>
      <c r="D2408" s="44">
        <v>4</v>
      </c>
      <c r="E2408" s="44">
        <v>0</v>
      </c>
      <c r="F2408" s="48">
        <v>0</v>
      </c>
      <c r="G2408" s="48">
        <v>0</v>
      </c>
      <c r="H2408" s="44">
        <v>0</v>
      </c>
      <c r="I2408" s="44">
        <v>0</v>
      </c>
      <c r="J2408" s="44">
        <v>0</v>
      </c>
      <c r="K2408" s="48">
        <v>0</v>
      </c>
      <c r="L2408" s="49">
        <v>5100</v>
      </c>
      <c r="M2408" s="49">
        <v>0</v>
      </c>
      <c r="N2408" s="10">
        <v>0</v>
      </c>
      <c r="O2408" s="10">
        <v>0</v>
      </c>
      <c r="P2408" s="10">
        <v>0</v>
      </c>
      <c r="Q2408" s="10">
        <v>0</v>
      </c>
      <c r="R2408" s="10">
        <v>0</v>
      </c>
      <c r="S2408" s="10">
        <v>0</v>
      </c>
      <c r="T2408" s="50">
        <f t="shared" si="127"/>
        <v>425</v>
      </c>
      <c r="U2408" s="50">
        <f t="shared" si="126"/>
        <v>0</v>
      </c>
      <c r="V2408" s="50">
        <f t="shared" si="126"/>
        <v>0</v>
      </c>
      <c r="W2408" s="50">
        <f t="shared" si="126"/>
        <v>0</v>
      </c>
      <c r="X2408" s="50">
        <f t="shared" si="126"/>
        <v>0</v>
      </c>
      <c r="Y2408" s="50">
        <f t="shared" si="126"/>
        <v>0</v>
      </c>
      <c r="Z2408" s="50">
        <f t="shared" si="126"/>
        <v>0</v>
      </c>
      <c r="AA2408" s="50">
        <f t="shared" si="126"/>
        <v>0</v>
      </c>
      <c r="AB2408" s="50">
        <f t="shared" si="125"/>
        <v>425</v>
      </c>
      <c r="AC2408" s="48" t="str">
        <f>VLOOKUP(ПРОДАЖИ!C:C,'ИЗ ОСНОВЫ НОМЕНКЛАТУР'!D:E,2,0)</f>
        <v>Ручки, крючки, опоры</v>
      </c>
      <c r="AD2408" s="48" t="str">
        <f>VLOOKUP(C:C,'ИЗ ОСНОВЫ НОМЕНКЛАТУР'!D:F,3,0)</f>
        <v>Ручки-скобы</v>
      </c>
      <c r="AE2408" s="48" t="str">
        <f>VLOOKUP(C:C,'ИЗ ОСНОВЫ НОМЕНКЛАТУР'!D:H,5,0)</f>
        <v>C</v>
      </c>
    </row>
    <row r="2409" spans="1:31" ht="9.6" customHeight="1" x14ac:dyDescent="0.2">
      <c r="A2409" s="45" t="s">
        <v>2043</v>
      </c>
      <c r="B2409" s="11"/>
      <c r="C2409" s="11" t="s">
        <v>2407</v>
      </c>
      <c r="D2409" s="44">
        <v>5</v>
      </c>
      <c r="E2409" s="44">
        <v>0</v>
      </c>
      <c r="F2409" s="48">
        <v>0</v>
      </c>
      <c r="G2409" s="48">
        <v>0</v>
      </c>
      <c r="H2409" s="44">
        <v>0</v>
      </c>
      <c r="I2409" s="44">
        <v>0</v>
      </c>
      <c r="J2409" s="44">
        <v>0</v>
      </c>
      <c r="K2409" s="48">
        <v>0</v>
      </c>
      <c r="L2409" s="49">
        <v>11905</v>
      </c>
      <c r="M2409" s="49">
        <v>0</v>
      </c>
      <c r="N2409" s="10">
        <v>0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50">
        <f t="shared" si="127"/>
        <v>992.08333333333337</v>
      </c>
      <c r="U2409" s="50">
        <f t="shared" si="126"/>
        <v>0</v>
      </c>
      <c r="V2409" s="50">
        <f t="shared" si="126"/>
        <v>0</v>
      </c>
      <c r="W2409" s="50">
        <f t="shared" si="126"/>
        <v>0</v>
      </c>
      <c r="X2409" s="50">
        <f t="shared" si="126"/>
        <v>0</v>
      </c>
      <c r="Y2409" s="50">
        <f t="shared" si="126"/>
        <v>0</v>
      </c>
      <c r="Z2409" s="50">
        <f t="shared" si="126"/>
        <v>0</v>
      </c>
      <c r="AA2409" s="50">
        <f t="shared" si="126"/>
        <v>0</v>
      </c>
      <c r="AB2409" s="50">
        <f t="shared" si="125"/>
        <v>992.08333333333337</v>
      </c>
      <c r="AC2409" s="48" t="str">
        <f>VLOOKUP(ПРОДАЖИ!C:C,'ИЗ ОСНОВЫ НОМЕНКЛАТУР'!D:E,2,0)</f>
        <v>Ручки, крючки, опоры</v>
      </c>
      <c r="AD2409" s="48" t="str">
        <f>VLOOKUP(C:C,'ИЗ ОСНОВЫ НОМЕНКЛАТУР'!D:F,3,0)</f>
        <v>Ручки-скобы</v>
      </c>
      <c r="AE2409" s="48" t="str">
        <f>VLOOKUP(C:C,'ИЗ ОСНОВЫ НОМЕНКЛАТУР'!D:H,5,0)</f>
        <v>C</v>
      </c>
    </row>
    <row r="2410" spans="1:31" ht="9.6" customHeight="1" x14ac:dyDescent="0.2">
      <c r="A2410" s="45" t="s">
        <v>2043</v>
      </c>
      <c r="B2410" s="11"/>
      <c r="C2410" s="11" t="s">
        <v>2408</v>
      </c>
      <c r="D2410" s="44">
        <v>2</v>
      </c>
      <c r="E2410" s="44">
        <v>0</v>
      </c>
      <c r="F2410" s="48">
        <v>0</v>
      </c>
      <c r="G2410" s="48">
        <v>0</v>
      </c>
      <c r="H2410" s="44">
        <v>0</v>
      </c>
      <c r="I2410" s="44">
        <v>0</v>
      </c>
      <c r="J2410" s="44">
        <v>0</v>
      </c>
      <c r="K2410" s="48">
        <v>0</v>
      </c>
      <c r="L2410" s="49">
        <v>4204</v>
      </c>
      <c r="M2410" s="49">
        <v>0</v>
      </c>
      <c r="N2410" s="10">
        <v>0</v>
      </c>
      <c r="O2410" s="10">
        <v>0</v>
      </c>
      <c r="P2410" s="10">
        <v>0</v>
      </c>
      <c r="Q2410" s="10">
        <v>0</v>
      </c>
      <c r="R2410" s="10">
        <v>0</v>
      </c>
      <c r="S2410" s="10">
        <v>0</v>
      </c>
      <c r="T2410" s="50">
        <f t="shared" si="127"/>
        <v>350.33333333333331</v>
      </c>
      <c r="U2410" s="50">
        <f t="shared" si="126"/>
        <v>0</v>
      </c>
      <c r="V2410" s="50">
        <f t="shared" si="126"/>
        <v>0</v>
      </c>
      <c r="W2410" s="50">
        <f t="shared" si="126"/>
        <v>0</v>
      </c>
      <c r="X2410" s="50">
        <f t="shared" si="126"/>
        <v>0</v>
      </c>
      <c r="Y2410" s="50">
        <f t="shared" si="126"/>
        <v>0</v>
      </c>
      <c r="Z2410" s="50">
        <f t="shared" si="126"/>
        <v>0</v>
      </c>
      <c r="AA2410" s="50">
        <f t="shared" si="126"/>
        <v>0</v>
      </c>
      <c r="AB2410" s="50">
        <f t="shared" si="125"/>
        <v>350.33333333333331</v>
      </c>
      <c r="AC2410" s="48" t="str">
        <f>VLOOKUP(ПРОДАЖИ!C:C,'ИЗ ОСНОВЫ НОМЕНКЛАТУР'!D:E,2,0)</f>
        <v>Ручки, крючки, опоры</v>
      </c>
      <c r="AD2410" s="48" t="str">
        <f>VLOOKUP(C:C,'ИЗ ОСНОВЫ НОМЕНКЛАТУР'!D:F,3,0)</f>
        <v>Ручки-скобы</v>
      </c>
      <c r="AE2410" s="48" t="str">
        <f>VLOOKUP(C:C,'ИЗ ОСНОВЫ НОМЕНКЛАТУР'!D:H,5,0)</f>
        <v>C</v>
      </c>
    </row>
    <row r="2411" spans="1:31" ht="9.6" customHeight="1" x14ac:dyDescent="0.2">
      <c r="A2411" s="45" t="s">
        <v>2043</v>
      </c>
      <c r="B2411" s="11"/>
      <c r="C2411" s="11" t="s">
        <v>2409</v>
      </c>
      <c r="D2411" s="44">
        <v>3</v>
      </c>
      <c r="E2411" s="44">
        <v>0</v>
      </c>
      <c r="F2411" s="48">
        <v>1</v>
      </c>
      <c r="G2411" s="48">
        <v>0</v>
      </c>
      <c r="H2411" s="44">
        <v>14</v>
      </c>
      <c r="I2411" s="44">
        <v>0</v>
      </c>
      <c r="J2411" s="44">
        <v>0</v>
      </c>
      <c r="K2411" s="48">
        <v>0</v>
      </c>
      <c r="L2411" s="49">
        <v>720</v>
      </c>
      <c r="M2411" s="49">
        <v>0</v>
      </c>
      <c r="N2411" s="10">
        <v>240</v>
      </c>
      <c r="O2411" s="10">
        <v>0</v>
      </c>
      <c r="P2411" s="10">
        <v>3460.8</v>
      </c>
      <c r="Q2411" s="10">
        <v>0</v>
      </c>
      <c r="R2411" s="10">
        <v>0</v>
      </c>
      <c r="S2411" s="10">
        <v>0</v>
      </c>
      <c r="T2411" s="50">
        <f t="shared" si="127"/>
        <v>60</v>
      </c>
      <c r="U2411" s="50">
        <f t="shared" si="126"/>
        <v>0</v>
      </c>
      <c r="V2411" s="50">
        <f t="shared" si="126"/>
        <v>20</v>
      </c>
      <c r="W2411" s="50">
        <f t="shared" si="126"/>
        <v>0</v>
      </c>
      <c r="X2411" s="50">
        <f t="shared" si="126"/>
        <v>288.40000000000003</v>
      </c>
      <c r="Y2411" s="50">
        <f t="shared" si="126"/>
        <v>0</v>
      </c>
      <c r="Z2411" s="50">
        <f t="shared" si="126"/>
        <v>0</v>
      </c>
      <c r="AA2411" s="50">
        <f t="shared" si="126"/>
        <v>0</v>
      </c>
      <c r="AB2411" s="50">
        <f t="shared" si="125"/>
        <v>368.40000000000003</v>
      </c>
      <c r="AC2411" s="48" t="str">
        <f>VLOOKUP(ПРОДАЖИ!C:C,'ИЗ ОСНОВЫ НОМЕНКЛАТУР'!D:E,2,0)</f>
        <v>Ручки, крючки, опоры</v>
      </c>
      <c r="AD2411" s="48" t="str">
        <f>VLOOKUP(C:C,'ИЗ ОСНОВЫ НОМЕНКЛАТУР'!D:F,3,0)</f>
        <v>Ручки-скобы</v>
      </c>
      <c r="AE2411" s="48" t="str">
        <f>VLOOKUP(C:C,'ИЗ ОСНОВЫ НОМЕНКЛАТУР'!D:H,5,0)</f>
        <v>C</v>
      </c>
    </row>
    <row r="2412" spans="1:31" ht="9.6" customHeight="1" x14ac:dyDescent="0.2">
      <c r="A2412" s="45" t="s">
        <v>2043</v>
      </c>
      <c r="B2412" s="11"/>
      <c r="C2412" s="11" t="s">
        <v>2410</v>
      </c>
      <c r="D2412" s="44">
        <v>0</v>
      </c>
      <c r="E2412" s="44">
        <v>0</v>
      </c>
      <c r="F2412" s="48">
        <v>2</v>
      </c>
      <c r="G2412" s="48">
        <v>0</v>
      </c>
      <c r="H2412" s="44">
        <v>0</v>
      </c>
      <c r="I2412" s="44">
        <v>0</v>
      </c>
      <c r="J2412" s="44">
        <v>0</v>
      </c>
      <c r="K2412" s="48">
        <v>0</v>
      </c>
      <c r="L2412" s="49">
        <v>0</v>
      </c>
      <c r="M2412" s="49">
        <v>0</v>
      </c>
      <c r="N2412" s="10">
        <v>3849.53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50">
        <f t="shared" si="127"/>
        <v>0</v>
      </c>
      <c r="U2412" s="50">
        <f t="shared" si="126"/>
        <v>0</v>
      </c>
      <c r="V2412" s="50">
        <f t="shared" si="126"/>
        <v>320.79416666666668</v>
      </c>
      <c r="W2412" s="50">
        <f t="shared" si="126"/>
        <v>0</v>
      </c>
      <c r="X2412" s="50">
        <f t="shared" si="126"/>
        <v>0</v>
      </c>
      <c r="Y2412" s="50">
        <f t="shared" si="126"/>
        <v>0</v>
      </c>
      <c r="Z2412" s="50">
        <f t="shared" si="126"/>
        <v>0</v>
      </c>
      <c r="AA2412" s="50">
        <f t="shared" si="126"/>
        <v>0</v>
      </c>
      <c r="AB2412" s="50">
        <f t="shared" si="125"/>
        <v>320.79416666666668</v>
      </c>
      <c r="AC2412" s="48" t="str">
        <f>VLOOKUP(ПРОДАЖИ!C:C,'ИЗ ОСНОВЫ НОМЕНКЛАТУР'!D:E,2,0)</f>
        <v>Ручки, крючки, опоры</v>
      </c>
      <c r="AD2412" s="48" t="str">
        <f>VLOOKUP(C:C,'ИЗ ОСНОВЫ НОМЕНКЛАТУР'!D:F,3,0)</f>
        <v>Ручки-скобы</v>
      </c>
      <c r="AE2412" s="48" t="str">
        <f>VLOOKUP(C:C,'ИЗ ОСНОВЫ НОМЕНКЛАТУР'!D:H,5,0)</f>
        <v>C</v>
      </c>
    </row>
    <row r="2413" spans="1:31" ht="9.6" customHeight="1" x14ac:dyDescent="0.2">
      <c r="A2413" s="45" t="s">
        <v>2043</v>
      </c>
      <c r="B2413" s="11"/>
      <c r="C2413" s="11" t="s">
        <v>2411</v>
      </c>
      <c r="D2413" s="44">
        <v>0</v>
      </c>
      <c r="E2413" s="44">
        <v>0</v>
      </c>
      <c r="F2413" s="48">
        <v>0</v>
      </c>
      <c r="G2413" s="48">
        <v>0</v>
      </c>
      <c r="H2413" s="44">
        <v>0</v>
      </c>
      <c r="I2413" s="44">
        <v>0</v>
      </c>
      <c r="J2413" s="44">
        <v>47</v>
      </c>
      <c r="K2413" s="48">
        <v>0</v>
      </c>
      <c r="L2413" s="49">
        <v>0</v>
      </c>
      <c r="M2413" s="49">
        <v>0</v>
      </c>
      <c r="N2413" s="10">
        <v>0</v>
      </c>
      <c r="O2413" s="10">
        <v>0</v>
      </c>
      <c r="P2413" s="10">
        <v>0</v>
      </c>
      <c r="Q2413" s="10">
        <v>0</v>
      </c>
      <c r="R2413" s="10">
        <v>6110</v>
      </c>
      <c r="S2413" s="10">
        <v>0</v>
      </c>
      <c r="T2413" s="50">
        <f t="shared" si="127"/>
        <v>0</v>
      </c>
      <c r="U2413" s="50">
        <f t="shared" si="126"/>
        <v>0</v>
      </c>
      <c r="V2413" s="50">
        <f t="shared" si="126"/>
        <v>0</v>
      </c>
      <c r="W2413" s="50">
        <f t="shared" si="126"/>
        <v>0</v>
      </c>
      <c r="X2413" s="50">
        <f t="shared" si="126"/>
        <v>0</v>
      </c>
      <c r="Y2413" s="50">
        <f t="shared" si="126"/>
        <v>0</v>
      </c>
      <c r="Z2413" s="50">
        <f t="shared" si="126"/>
        <v>509.16666666666669</v>
      </c>
      <c r="AA2413" s="50">
        <f t="shared" si="126"/>
        <v>0</v>
      </c>
      <c r="AB2413" s="50">
        <f t="shared" si="125"/>
        <v>509.16666666666669</v>
      </c>
      <c r="AC2413" s="48" t="str">
        <f>VLOOKUP(ПРОДАЖИ!C:C,'ИЗ ОСНОВЫ НОМЕНКЛАТУР'!D:E,2,0)</f>
        <v>Ручки, крючки, опоры</v>
      </c>
      <c r="AD2413" s="48" t="str">
        <f>VLOOKUP(C:C,'ИЗ ОСНОВЫ НОМЕНКЛАТУР'!D:F,3,0)</f>
        <v>Ручки-скобы</v>
      </c>
      <c r="AE2413" s="48" t="str">
        <f>VLOOKUP(C:C,'ИЗ ОСНОВЫ НОМЕНКЛАТУР'!D:H,5,0)</f>
        <v>C</v>
      </c>
    </row>
    <row r="2414" spans="1:31" ht="9.6" customHeight="1" x14ac:dyDescent="0.2">
      <c r="A2414" s="45" t="s">
        <v>2043</v>
      </c>
      <c r="B2414" s="11"/>
      <c r="C2414" s="11" t="s">
        <v>2412</v>
      </c>
      <c r="D2414" s="44">
        <v>0</v>
      </c>
      <c r="E2414" s="44">
        <v>0</v>
      </c>
      <c r="F2414" s="48">
        <v>0</v>
      </c>
      <c r="G2414" s="48">
        <v>0</v>
      </c>
      <c r="H2414" s="44">
        <v>0</v>
      </c>
      <c r="I2414" s="44">
        <v>0</v>
      </c>
      <c r="J2414" s="44">
        <v>46</v>
      </c>
      <c r="K2414" s="48">
        <v>0</v>
      </c>
      <c r="L2414" s="49">
        <v>0</v>
      </c>
      <c r="M2414" s="49">
        <v>0</v>
      </c>
      <c r="N2414" s="10">
        <v>0</v>
      </c>
      <c r="O2414" s="10">
        <v>0</v>
      </c>
      <c r="P2414" s="10">
        <v>0</v>
      </c>
      <c r="Q2414" s="10">
        <v>0</v>
      </c>
      <c r="R2414" s="10">
        <v>5980</v>
      </c>
      <c r="S2414" s="10">
        <v>0</v>
      </c>
      <c r="T2414" s="50">
        <f t="shared" si="127"/>
        <v>0</v>
      </c>
      <c r="U2414" s="50">
        <f t="shared" si="126"/>
        <v>0</v>
      </c>
      <c r="V2414" s="50">
        <f t="shared" si="126"/>
        <v>0</v>
      </c>
      <c r="W2414" s="50">
        <f t="shared" si="126"/>
        <v>0</v>
      </c>
      <c r="X2414" s="50">
        <f t="shared" si="126"/>
        <v>0</v>
      </c>
      <c r="Y2414" s="50">
        <f t="shared" si="126"/>
        <v>0</v>
      </c>
      <c r="Z2414" s="50">
        <f t="shared" si="126"/>
        <v>498.33333333333331</v>
      </c>
      <c r="AA2414" s="50">
        <f t="shared" si="126"/>
        <v>0</v>
      </c>
      <c r="AB2414" s="50">
        <f t="shared" si="125"/>
        <v>498.33333333333331</v>
      </c>
      <c r="AC2414" s="48" t="str">
        <f>VLOOKUP(ПРОДАЖИ!C:C,'ИЗ ОСНОВЫ НОМЕНКЛАТУР'!D:E,2,0)</f>
        <v>Ручки, крючки, опоры</v>
      </c>
      <c r="AD2414" s="48" t="str">
        <f>VLOOKUP(C:C,'ИЗ ОСНОВЫ НОМЕНКЛАТУР'!D:F,3,0)</f>
        <v>Ручки-скобы</v>
      </c>
      <c r="AE2414" s="48" t="str">
        <f>VLOOKUP(C:C,'ИЗ ОСНОВЫ НОМЕНКЛАТУР'!D:H,5,0)</f>
        <v>C</v>
      </c>
    </row>
    <row r="2415" spans="1:31" ht="9.6" customHeight="1" x14ac:dyDescent="0.2">
      <c r="A2415" s="45" t="s">
        <v>2043</v>
      </c>
      <c r="B2415" s="11"/>
      <c r="C2415" s="11" t="s">
        <v>2413</v>
      </c>
      <c r="D2415" s="44">
        <v>3</v>
      </c>
      <c r="E2415" s="44">
        <v>0</v>
      </c>
      <c r="F2415" s="48">
        <v>0</v>
      </c>
      <c r="G2415" s="48">
        <v>0</v>
      </c>
      <c r="H2415" s="44">
        <v>0</v>
      </c>
      <c r="I2415" s="44">
        <v>0</v>
      </c>
      <c r="J2415" s="44">
        <v>0</v>
      </c>
      <c r="K2415" s="48">
        <v>0</v>
      </c>
      <c r="L2415" s="49">
        <v>2091</v>
      </c>
      <c r="M2415" s="49">
        <v>0</v>
      </c>
      <c r="N2415" s="10">
        <v>0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50">
        <f t="shared" si="127"/>
        <v>174.25</v>
      </c>
      <c r="U2415" s="50">
        <f t="shared" si="126"/>
        <v>0</v>
      </c>
      <c r="V2415" s="50">
        <f t="shared" si="126"/>
        <v>0</v>
      </c>
      <c r="W2415" s="50">
        <f t="shared" si="126"/>
        <v>0</v>
      </c>
      <c r="X2415" s="50">
        <f t="shared" si="126"/>
        <v>0</v>
      </c>
      <c r="Y2415" s="50">
        <f t="shared" si="126"/>
        <v>0</v>
      </c>
      <c r="Z2415" s="50">
        <f t="shared" si="126"/>
        <v>0</v>
      </c>
      <c r="AA2415" s="50">
        <f t="shared" si="126"/>
        <v>0</v>
      </c>
      <c r="AB2415" s="50">
        <f t="shared" si="125"/>
        <v>174.25</v>
      </c>
      <c r="AC2415" s="48" t="str">
        <f>VLOOKUP(ПРОДАЖИ!C:C,'ИЗ ОСНОВЫ НОМЕНКЛАТУР'!D:E,2,0)</f>
        <v>Ручки, крючки, опоры</v>
      </c>
      <c r="AD2415" s="48" t="str">
        <f>VLOOKUP(C:C,'ИЗ ОСНОВЫ НОМЕНКЛАТУР'!D:F,3,0)</f>
        <v>Ручки-скобы</v>
      </c>
      <c r="AE2415" s="48" t="str">
        <f>VLOOKUP(C:C,'ИЗ ОСНОВЫ НОМЕНКЛАТУР'!D:H,5,0)</f>
        <v>C</v>
      </c>
    </row>
    <row r="2416" spans="1:31" ht="9.6" customHeight="1" x14ac:dyDescent="0.2">
      <c r="A2416" s="45" t="s">
        <v>2043</v>
      </c>
      <c r="B2416" s="11"/>
      <c r="C2416" s="11" t="s">
        <v>2414</v>
      </c>
      <c r="D2416" s="44">
        <v>2</v>
      </c>
      <c r="E2416" s="44">
        <v>0</v>
      </c>
      <c r="F2416" s="48">
        <v>0</v>
      </c>
      <c r="G2416" s="48">
        <v>0</v>
      </c>
      <c r="H2416" s="44">
        <v>0</v>
      </c>
      <c r="I2416" s="44">
        <v>0</v>
      </c>
      <c r="J2416" s="44">
        <v>0</v>
      </c>
      <c r="K2416" s="48">
        <v>0</v>
      </c>
      <c r="L2416" s="49">
        <v>2006.13</v>
      </c>
      <c r="M2416" s="49">
        <v>0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50">
        <f t="shared" si="127"/>
        <v>167.17750000000001</v>
      </c>
      <c r="U2416" s="50">
        <f t="shared" si="126"/>
        <v>0</v>
      </c>
      <c r="V2416" s="50">
        <f t="shared" si="126"/>
        <v>0</v>
      </c>
      <c r="W2416" s="50">
        <f t="shared" si="126"/>
        <v>0</v>
      </c>
      <c r="X2416" s="50">
        <f t="shared" si="126"/>
        <v>0</v>
      </c>
      <c r="Y2416" s="50">
        <f t="shared" si="126"/>
        <v>0</v>
      </c>
      <c r="Z2416" s="50">
        <f t="shared" si="126"/>
        <v>0</v>
      </c>
      <c r="AA2416" s="50">
        <f t="shared" si="126"/>
        <v>0</v>
      </c>
      <c r="AB2416" s="50">
        <f t="shared" si="125"/>
        <v>167.17750000000001</v>
      </c>
      <c r="AC2416" s="48" t="str">
        <f>VLOOKUP(ПРОДАЖИ!C:C,'ИЗ ОСНОВЫ НОМЕНКЛАТУР'!D:E,2,0)</f>
        <v>Ручки, крючки, опоры</v>
      </c>
      <c r="AD2416" s="48" t="str">
        <f>VLOOKUP(C:C,'ИЗ ОСНОВЫ НОМЕНКЛАТУР'!D:F,3,0)</f>
        <v>Ручки-скобы</v>
      </c>
      <c r="AE2416" s="48" t="str">
        <f>VLOOKUP(C:C,'ИЗ ОСНОВЫ НОМЕНКЛАТУР'!D:H,5,0)</f>
        <v>C</v>
      </c>
    </row>
    <row r="2417" spans="1:31" ht="9.6" customHeight="1" x14ac:dyDescent="0.2">
      <c r="A2417" s="45" t="s">
        <v>2043</v>
      </c>
      <c r="B2417" s="11"/>
      <c r="C2417" s="11" t="s">
        <v>2415</v>
      </c>
      <c r="D2417" s="44">
        <v>0</v>
      </c>
      <c r="E2417" s="44">
        <v>0</v>
      </c>
      <c r="F2417" s="48">
        <v>2</v>
      </c>
      <c r="G2417" s="48">
        <v>0</v>
      </c>
      <c r="H2417" s="44">
        <v>0</v>
      </c>
      <c r="I2417" s="44">
        <v>0</v>
      </c>
      <c r="J2417" s="44">
        <v>0</v>
      </c>
      <c r="K2417" s="48">
        <v>0</v>
      </c>
      <c r="L2417" s="49">
        <v>0</v>
      </c>
      <c r="M2417" s="49">
        <v>0</v>
      </c>
      <c r="N2417" s="10">
        <v>3244</v>
      </c>
      <c r="O2417" s="10">
        <v>0</v>
      </c>
      <c r="P2417" s="10">
        <v>0</v>
      </c>
      <c r="Q2417" s="10">
        <v>0</v>
      </c>
      <c r="R2417" s="10">
        <v>0</v>
      </c>
      <c r="S2417" s="10">
        <v>0</v>
      </c>
      <c r="T2417" s="50">
        <f t="shared" si="127"/>
        <v>0</v>
      </c>
      <c r="U2417" s="50">
        <f t="shared" si="126"/>
        <v>0</v>
      </c>
      <c r="V2417" s="50">
        <f t="shared" si="126"/>
        <v>270.33333333333331</v>
      </c>
      <c r="W2417" s="50">
        <f t="shared" si="126"/>
        <v>0</v>
      </c>
      <c r="X2417" s="50">
        <f t="shared" si="126"/>
        <v>0</v>
      </c>
      <c r="Y2417" s="50">
        <f t="shared" si="126"/>
        <v>0</v>
      </c>
      <c r="Z2417" s="50">
        <f t="shared" si="126"/>
        <v>0</v>
      </c>
      <c r="AA2417" s="50">
        <f t="shared" si="126"/>
        <v>0</v>
      </c>
      <c r="AB2417" s="50">
        <f t="shared" si="125"/>
        <v>270.33333333333331</v>
      </c>
      <c r="AC2417" s="48" t="str">
        <f>VLOOKUP(ПРОДАЖИ!C:C,'ИЗ ОСНОВЫ НОМЕНКЛАТУР'!D:E,2,0)</f>
        <v>Ручки, крючки, опоры</v>
      </c>
      <c r="AD2417" s="48" t="str">
        <f>VLOOKUP(C:C,'ИЗ ОСНОВЫ НОМЕНКЛАТУР'!D:F,3,0)</f>
        <v>Ручки-скобы</v>
      </c>
      <c r="AE2417" s="48" t="str">
        <f>VLOOKUP(C:C,'ИЗ ОСНОВЫ НОМЕНКЛАТУР'!D:H,5,0)</f>
        <v>C</v>
      </c>
    </row>
    <row r="2418" spans="1:31" ht="9.6" customHeight="1" x14ac:dyDescent="0.2">
      <c r="A2418" s="45" t="s">
        <v>2043</v>
      </c>
      <c r="B2418" s="11"/>
      <c r="C2418" s="11" t="s">
        <v>2416</v>
      </c>
      <c r="D2418" s="44">
        <v>0</v>
      </c>
      <c r="E2418" s="44">
        <v>0</v>
      </c>
      <c r="F2418" s="48">
        <v>0</v>
      </c>
      <c r="G2418" s="48">
        <v>0</v>
      </c>
      <c r="H2418" s="44">
        <v>5</v>
      </c>
      <c r="I2418" s="44">
        <v>0</v>
      </c>
      <c r="J2418" s="44">
        <v>0</v>
      </c>
      <c r="K2418" s="48">
        <v>0</v>
      </c>
      <c r="L2418" s="49">
        <v>0</v>
      </c>
      <c r="M2418" s="49">
        <v>0</v>
      </c>
      <c r="N2418" s="10">
        <v>0</v>
      </c>
      <c r="O2418" s="10">
        <v>0</v>
      </c>
      <c r="P2418" s="10">
        <v>2350</v>
      </c>
      <c r="Q2418" s="10">
        <v>0</v>
      </c>
      <c r="R2418" s="10">
        <v>0</v>
      </c>
      <c r="S2418" s="10">
        <v>0</v>
      </c>
      <c r="T2418" s="50">
        <f t="shared" si="127"/>
        <v>0</v>
      </c>
      <c r="U2418" s="50">
        <f t="shared" si="126"/>
        <v>0</v>
      </c>
      <c r="V2418" s="50">
        <f t="shared" si="126"/>
        <v>0</v>
      </c>
      <c r="W2418" s="50">
        <f t="shared" si="126"/>
        <v>0</v>
      </c>
      <c r="X2418" s="50">
        <f t="shared" si="126"/>
        <v>195.83333333333334</v>
      </c>
      <c r="Y2418" s="50">
        <f t="shared" si="126"/>
        <v>0</v>
      </c>
      <c r="Z2418" s="50">
        <f t="shared" si="126"/>
        <v>0</v>
      </c>
      <c r="AA2418" s="50">
        <f t="shared" si="126"/>
        <v>0</v>
      </c>
      <c r="AB2418" s="50">
        <f t="shared" si="125"/>
        <v>195.83333333333334</v>
      </c>
      <c r="AC2418" s="48" t="str">
        <f>VLOOKUP(ПРОДАЖИ!C:C,'ИЗ ОСНОВЫ НОМЕНКЛАТУР'!D:E,2,0)</f>
        <v>Ручки, крючки, опоры</v>
      </c>
      <c r="AD2418" s="48" t="str">
        <f>VLOOKUP(C:C,'ИЗ ОСНОВЫ НОМЕНКЛАТУР'!D:F,3,0)</f>
        <v>Ручки-скобы</v>
      </c>
      <c r="AE2418" s="48" t="str">
        <f>VLOOKUP(C:C,'ИЗ ОСНОВЫ НОМЕНКЛАТУР'!D:H,5,0)</f>
        <v>C</v>
      </c>
    </row>
    <row r="2419" spans="1:31" ht="9.6" customHeight="1" x14ac:dyDescent="0.2">
      <c r="A2419" s="45" t="s">
        <v>2043</v>
      </c>
      <c r="B2419" s="11"/>
      <c r="C2419" s="11" t="s">
        <v>2417</v>
      </c>
      <c r="D2419" s="44">
        <v>0</v>
      </c>
      <c r="E2419" s="44">
        <v>0</v>
      </c>
      <c r="F2419" s="48">
        <v>0</v>
      </c>
      <c r="G2419" s="48">
        <v>0</v>
      </c>
      <c r="H2419" s="44">
        <v>3</v>
      </c>
      <c r="I2419" s="44">
        <v>0</v>
      </c>
      <c r="J2419" s="44">
        <v>0</v>
      </c>
      <c r="K2419" s="48">
        <v>0</v>
      </c>
      <c r="L2419" s="49">
        <v>0</v>
      </c>
      <c r="M2419" s="49">
        <v>0</v>
      </c>
      <c r="N2419" s="10">
        <v>0</v>
      </c>
      <c r="O2419" s="10">
        <v>0</v>
      </c>
      <c r="P2419" s="10">
        <v>2130</v>
      </c>
      <c r="Q2419" s="10">
        <v>0</v>
      </c>
      <c r="R2419" s="10">
        <v>0</v>
      </c>
      <c r="S2419" s="10">
        <v>0</v>
      </c>
      <c r="T2419" s="50">
        <f t="shared" si="127"/>
        <v>0</v>
      </c>
      <c r="U2419" s="50">
        <f t="shared" si="126"/>
        <v>0</v>
      </c>
      <c r="V2419" s="50">
        <f t="shared" si="126"/>
        <v>0</v>
      </c>
      <c r="W2419" s="50">
        <f t="shared" si="126"/>
        <v>0</v>
      </c>
      <c r="X2419" s="50">
        <f t="shared" si="126"/>
        <v>177.5</v>
      </c>
      <c r="Y2419" s="50">
        <f t="shared" si="126"/>
        <v>0</v>
      </c>
      <c r="Z2419" s="50">
        <f t="shared" si="126"/>
        <v>0</v>
      </c>
      <c r="AA2419" s="50">
        <f t="shared" si="126"/>
        <v>0</v>
      </c>
      <c r="AB2419" s="50">
        <f t="shared" si="125"/>
        <v>177.5</v>
      </c>
      <c r="AC2419" s="48" t="str">
        <f>VLOOKUP(ПРОДАЖИ!C:C,'ИЗ ОСНОВЫ НОМЕНКЛАТУР'!D:E,2,0)</f>
        <v>Ручки, крючки, опоры</v>
      </c>
      <c r="AD2419" s="48" t="str">
        <f>VLOOKUP(C:C,'ИЗ ОСНОВЫ НОМЕНКЛАТУР'!D:F,3,0)</f>
        <v>Ручки-скобы</v>
      </c>
      <c r="AE2419" s="48" t="str">
        <f>VLOOKUP(C:C,'ИЗ ОСНОВЫ НОМЕНКЛАТУР'!D:H,5,0)</f>
        <v>C</v>
      </c>
    </row>
    <row r="2420" spans="1:31" ht="9.6" customHeight="1" x14ac:dyDescent="0.2">
      <c r="A2420" s="45" t="s">
        <v>2043</v>
      </c>
      <c r="B2420" s="11"/>
      <c r="C2420" s="11" t="s">
        <v>2418</v>
      </c>
      <c r="D2420" s="44">
        <v>0</v>
      </c>
      <c r="E2420" s="44">
        <v>0</v>
      </c>
      <c r="F2420" s="48">
        <v>0</v>
      </c>
      <c r="G2420" s="48">
        <v>0</v>
      </c>
      <c r="H2420" s="44">
        <v>10</v>
      </c>
      <c r="I2420" s="44">
        <v>3</v>
      </c>
      <c r="J2420" s="44">
        <v>0</v>
      </c>
      <c r="K2420" s="48">
        <v>0</v>
      </c>
      <c r="L2420" s="49">
        <v>0</v>
      </c>
      <c r="M2420" s="49">
        <v>0</v>
      </c>
      <c r="N2420" s="10">
        <v>0</v>
      </c>
      <c r="O2420" s="10">
        <v>0</v>
      </c>
      <c r="P2420" s="10">
        <v>817.36</v>
      </c>
      <c r="Q2420" s="10">
        <v>245.21</v>
      </c>
      <c r="R2420" s="10">
        <v>0</v>
      </c>
      <c r="S2420" s="10">
        <v>0</v>
      </c>
      <c r="T2420" s="50">
        <f t="shared" si="127"/>
        <v>0</v>
      </c>
      <c r="U2420" s="50">
        <f t="shared" si="126"/>
        <v>0</v>
      </c>
      <c r="V2420" s="50">
        <f t="shared" si="126"/>
        <v>0</v>
      </c>
      <c r="W2420" s="50">
        <f t="shared" si="126"/>
        <v>0</v>
      </c>
      <c r="X2420" s="50">
        <f t="shared" si="126"/>
        <v>68.11333333333333</v>
      </c>
      <c r="Y2420" s="50">
        <f t="shared" si="126"/>
        <v>20.434166666666666</v>
      </c>
      <c r="Z2420" s="50">
        <f t="shared" si="126"/>
        <v>0</v>
      </c>
      <c r="AA2420" s="50">
        <f t="shared" si="126"/>
        <v>0</v>
      </c>
      <c r="AB2420" s="50">
        <f t="shared" si="125"/>
        <v>88.547499999999999</v>
      </c>
      <c r="AC2420" s="48" t="str">
        <f>VLOOKUP(ПРОДАЖИ!C:C,'ИЗ ОСНОВЫ НОМЕНКЛАТУР'!D:E,2,0)</f>
        <v>Ручки, крючки, опоры</v>
      </c>
      <c r="AD2420" s="48" t="str">
        <f>VLOOKUP(C:C,'ИЗ ОСНОВЫ НОМЕНКЛАТУР'!D:F,3,0)</f>
        <v>Ручки-скобы</v>
      </c>
      <c r="AE2420" s="48" t="str">
        <f>VLOOKUP(C:C,'ИЗ ОСНОВЫ НОМЕНКЛАТУР'!D:H,5,0)</f>
        <v>C</v>
      </c>
    </row>
    <row r="2421" spans="1:31" ht="9.6" customHeight="1" x14ac:dyDescent="0.2">
      <c r="A2421" s="45" t="s">
        <v>2043</v>
      </c>
      <c r="B2421" s="11"/>
      <c r="C2421" s="11" t="s">
        <v>2419</v>
      </c>
      <c r="D2421" s="44">
        <v>10</v>
      </c>
      <c r="E2421" s="44">
        <v>0</v>
      </c>
      <c r="F2421" s="48">
        <v>0</v>
      </c>
      <c r="G2421" s="48">
        <v>0</v>
      </c>
      <c r="H2421" s="44">
        <v>0</v>
      </c>
      <c r="I2421" s="44">
        <v>0</v>
      </c>
      <c r="J2421" s="44">
        <v>0</v>
      </c>
      <c r="K2421" s="48">
        <v>0</v>
      </c>
      <c r="L2421" s="49">
        <v>10625</v>
      </c>
      <c r="M2421" s="49">
        <v>0</v>
      </c>
      <c r="N2421" s="10">
        <v>0</v>
      </c>
      <c r="O2421" s="10">
        <v>0</v>
      </c>
      <c r="P2421" s="10">
        <v>0</v>
      </c>
      <c r="Q2421" s="10">
        <v>0</v>
      </c>
      <c r="R2421" s="10">
        <v>0</v>
      </c>
      <c r="S2421" s="10">
        <v>0</v>
      </c>
      <c r="T2421" s="50">
        <f t="shared" si="127"/>
        <v>885.41666666666663</v>
      </c>
      <c r="U2421" s="50">
        <f t="shared" si="126"/>
        <v>0</v>
      </c>
      <c r="V2421" s="50">
        <f t="shared" si="126"/>
        <v>0</v>
      </c>
      <c r="W2421" s="50">
        <f t="shared" si="126"/>
        <v>0</v>
      </c>
      <c r="X2421" s="50">
        <f t="shared" si="126"/>
        <v>0</v>
      </c>
      <c r="Y2421" s="50">
        <f t="shared" si="126"/>
        <v>0</v>
      </c>
      <c r="Z2421" s="50">
        <f t="shared" si="126"/>
        <v>0</v>
      </c>
      <c r="AA2421" s="50">
        <f t="shared" si="126"/>
        <v>0</v>
      </c>
      <c r="AB2421" s="50">
        <f t="shared" si="125"/>
        <v>885.41666666666663</v>
      </c>
      <c r="AC2421" s="48" t="str">
        <f>VLOOKUP(ПРОДАЖИ!C:C,'ИЗ ОСНОВЫ НОМЕНКЛАТУР'!D:E,2,0)</f>
        <v>Ручки, крючки, опоры</v>
      </c>
      <c r="AD2421" s="48" t="str">
        <f>VLOOKUP(C:C,'ИЗ ОСНОВЫ НОМЕНКЛАТУР'!D:F,3,0)</f>
        <v>Ручки-скобы</v>
      </c>
      <c r="AE2421" s="48" t="str">
        <f>VLOOKUP(C:C,'ИЗ ОСНОВЫ НОМЕНКЛАТУР'!D:H,5,0)</f>
        <v>C</v>
      </c>
    </row>
    <row r="2422" spans="1:31" ht="9.6" customHeight="1" x14ac:dyDescent="0.2">
      <c r="A2422" s="45" t="s">
        <v>2043</v>
      </c>
      <c r="B2422" s="11"/>
      <c r="C2422" s="11" t="s">
        <v>2420</v>
      </c>
      <c r="D2422" s="44">
        <v>0</v>
      </c>
      <c r="E2422" s="44">
        <v>0</v>
      </c>
      <c r="F2422" s="48">
        <v>0</v>
      </c>
      <c r="G2422" s="48">
        <v>0</v>
      </c>
      <c r="H2422" s="44">
        <v>2</v>
      </c>
      <c r="I2422" s="44">
        <v>0</v>
      </c>
      <c r="J2422" s="44">
        <v>0</v>
      </c>
      <c r="K2422" s="48">
        <v>0</v>
      </c>
      <c r="L2422" s="49">
        <v>0</v>
      </c>
      <c r="M2422" s="49">
        <v>0</v>
      </c>
      <c r="N2422" s="10">
        <v>0</v>
      </c>
      <c r="O2422" s="10">
        <v>0</v>
      </c>
      <c r="P2422" s="10">
        <v>1360</v>
      </c>
      <c r="Q2422" s="10">
        <v>0</v>
      </c>
      <c r="R2422" s="10">
        <v>0</v>
      </c>
      <c r="S2422" s="10">
        <v>0</v>
      </c>
      <c r="T2422" s="50">
        <f t="shared" si="127"/>
        <v>0</v>
      </c>
      <c r="U2422" s="50">
        <f t="shared" si="126"/>
        <v>0</v>
      </c>
      <c r="V2422" s="50">
        <f t="shared" si="126"/>
        <v>0</v>
      </c>
      <c r="W2422" s="50">
        <f t="shared" si="126"/>
        <v>0</v>
      </c>
      <c r="X2422" s="50">
        <f t="shared" si="126"/>
        <v>113.33333333333333</v>
      </c>
      <c r="Y2422" s="50">
        <f t="shared" si="126"/>
        <v>0</v>
      </c>
      <c r="Z2422" s="50">
        <f t="shared" si="126"/>
        <v>0</v>
      </c>
      <c r="AA2422" s="50">
        <f t="shared" si="126"/>
        <v>0</v>
      </c>
      <c r="AB2422" s="50">
        <f t="shared" si="125"/>
        <v>113.33333333333333</v>
      </c>
      <c r="AC2422" s="48" t="str">
        <f>VLOOKUP(ПРОДАЖИ!C:C,'ИЗ ОСНОВЫ НОМЕНКЛАТУР'!D:E,2,0)</f>
        <v>Ручки, крючки, опоры</v>
      </c>
      <c r="AD2422" s="48" t="str">
        <f>VLOOKUP(C:C,'ИЗ ОСНОВЫ НОМЕНКЛАТУР'!D:F,3,0)</f>
        <v>Ручки-скобы</v>
      </c>
      <c r="AE2422" s="48" t="str">
        <f>VLOOKUP(C:C,'ИЗ ОСНОВЫ НОМЕНКЛАТУР'!D:H,5,0)</f>
        <v>C</v>
      </c>
    </row>
    <row r="2423" spans="1:31" ht="9.6" customHeight="1" x14ac:dyDescent="0.2">
      <c r="A2423" s="45" t="s">
        <v>2043</v>
      </c>
      <c r="B2423" s="11"/>
      <c r="C2423" s="11" t="s">
        <v>2421</v>
      </c>
      <c r="D2423" s="44">
        <v>0</v>
      </c>
      <c r="E2423" s="44">
        <v>0</v>
      </c>
      <c r="F2423" s="48">
        <v>0</v>
      </c>
      <c r="G2423" s="48">
        <v>0</v>
      </c>
      <c r="H2423" s="44">
        <v>2</v>
      </c>
      <c r="I2423" s="44">
        <v>0</v>
      </c>
      <c r="J2423" s="44">
        <v>0</v>
      </c>
      <c r="K2423" s="48">
        <v>0</v>
      </c>
      <c r="L2423" s="49">
        <v>0</v>
      </c>
      <c r="M2423" s="49">
        <v>0</v>
      </c>
      <c r="N2423" s="10">
        <v>0</v>
      </c>
      <c r="O2423" s="10">
        <v>0</v>
      </c>
      <c r="P2423" s="10">
        <v>1360</v>
      </c>
      <c r="Q2423" s="10">
        <v>0</v>
      </c>
      <c r="R2423" s="10">
        <v>0</v>
      </c>
      <c r="S2423" s="10">
        <v>0</v>
      </c>
      <c r="T2423" s="50">
        <f t="shared" si="127"/>
        <v>0</v>
      </c>
      <c r="U2423" s="50">
        <f t="shared" si="126"/>
        <v>0</v>
      </c>
      <c r="V2423" s="50">
        <f t="shared" si="126"/>
        <v>0</v>
      </c>
      <c r="W2423" s="50">
        <f t="shared" si="126"/>
        <v>0</v>
      </c>
      <c r="X2423" s="50">
        <f t="shared" si="126"/>
        <v>113.33333333333333</v>
      </c>
      <c r="Y2423" s="50">
        <f t="shared" si="126"/>
        <v>0</v>
      </c>
      <c r="Z2423" s="50">
        <f t="shared" si="126"/>
        <v>0</v>
      </c>
      <c r="AA2423" s="50">
        <f t="shared" si="126"/>
        <v>0</v>
      </c>
      <c r="AB2423" s="50">
        <f t="shared" si="125"/>
        <v>113.33333333333333</v>
      </c>
      <c r="AC2423" s="48" t="str">
        <f>VLOOKUP(ПРОДАЖИ!C:C,'ИЗ ОСНОВЫ НОМЕНКЛАТУР'!D:E,2,0)</f>
        <v>Ручки, крючки, опоры</v>
      </c>
      <c r="AD2423" s="48" t="str">
        <f>VLOOKUP(C:C,'ИЗ ОСНОВЫ НОМЕНКЛАТУР'!D:F,3,0)</f>
        <v>Ручки-скобы</v>
      </c>
      <c r="AE2423" s="48" t="str">
        <f>VLOOKUP(C:C,'ИЗ ОСНОВЫ НОМЕНКЛАТУР'!D:H,5,0)</f>
        <v>C</v>
      </c>
    </row>
    <row r="2424" spans="1:31" ht="9.6" customHeight="1" x14ac:dyDescent="0.2">
      <c r="A2424" s="45" t="s">
        <v>2043</v>
      </c>
      <c r="B2424" s="11"/>
      <c r="C2424" s="11" t="s">
        <v>2422</v>
      </c>
      <c r="D2424" s="44">
        <v>0</v>
      </c>
      <c r="E2424" s="44">
        <v>0</v>
      </c>
      <c r="F2424" s="48">
        <v>0</v>
      </c>
      <c r="G2424" s="48">
        <v>0</v>
      </c>
      <c r="H2424" s="44">
        <v>0</v>
      </c>
      <c r="I2424" s="44">
        <v>0</v>
      </c>
      <c r="J2424" s="44">
        <v>7</v>
      </c>
      <c r="K2424" s="48">
        <v>0</v>
      </c>
      <c r="L2424" s="49">
        <v>0</v>
      </c>
      <c r="M2424" s="49">
        <v>0</v>
      </c>
      <c r="N2424" s="10">
        <v>0</v>
      </c>
      <c r="O2424" s="10">
        <v>0</v>
      </c>
      <c r="P2424" s="10">
        <v>0</v>
      </c>
      <c r="Q2424" s="10">
        <v>0</v>
      </c>
      <c r="R2424" s="10">
        <v>670</v>
      </c>
      <c r="S2424" s="10">
        <v>0</v>
      </c>
      <c r="T2424" s="50">
        <f t="shared" si="127"/>
        <v>0</v>
      </c>
      <c r="U2424" s="50">
        <f t="shared" si="126"/>
        <v>0</v>
      </c>
      <c r="V2424" s="50">
        <f t="shared" si="126"/>
        <v>0</v>
      </c>
      <c r="W2424" s="50">
        <f t="shared" si="126"/>
        <v>0</v>
      </c>
      <c r="X2424" s="50">
        <f t="shared" si="126"/>
        <v>0</v>
      </c>
      <c r="Y2424" s="50">
        <f t="shared" si="126"/>
        <v>0</v>
      </c>
      <c r="Z2424" s="50">
        <f t="shared" si="126"/>
        <v>55.833333333333336</v>
      </c>
      <c r="AA2424" s="50">
        <f t="shared" si="126"/>
        <v>0</v>
      </c>
      <c r="AB2424" s="50">
        <f t="shared" si="125"/>
        <v>55.833333333333336</v>
      </c>
      <c r="AC2424" s="48" t="str">
        <f>VLOOKUP(ПРОДАЖИ!C:C,'ИЗ ОСНОВЫ НОМЕНКЛАТУР'!D:E,2,0)</f>
        <v>Ручки, крючки, опоры</v>
      </c>
      <c r="AD2424" s="48" t="str">
        <f>VLOOKUP(C:C,'ИЗ ОСНОВЫ НОМЕНКЛАТУР'!D:F,3,0)</f>
        <v>Ручки-скобы</v>
      </c>
      <c r="AE2424" s="48" t="str">
        <f>VLOOKUP(C:C,'ИЗ ОСНОВЫ НОМЕНКЛАТУР'!D:H,5,0)</f>
        <v>C</v>
      </c>
    </row>
    <row r="2425" spans="1:31" ht="9.6" customHeight="1" x14ac:dyDescent="0.2">
      <c r="A2425" s="45" t="s">
        <v>2043</v>
      </c>
      <c r="B2425" s="11"/>
      <c r="C2425" s="11" t="s">
        <v>2423</v>
      </c>
      <c r="D2425" s="44">
        <v>1</v>
      </c>
      <c r="E2425" s="44">
        <v>0</v>
      </c>
      <c r="F2425" s="48">
        <v>0</v>
      </c>
      <c r="G2425" s="48">
        <v>0</v>
      </c>
      <c r="H2425" s="44">
        <v>0</v>
      </c>
      <c r="I2425" s="44">
        <v>0</v>
      </c>
      <c r="J2425" s="44">
        <v>0</v>
      </c>
      <c r="K2425" s="48">
        <v>0</v>
      </c>
      <c r="L2425" s="49">
        <v>875.5</v>
      </c>
      <c r="M2425" s="49">
        <v>0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50">
        <f t="shared" si="127"/>
        <v>72.958333333333329</v>
      </c>
      <c r="U2425" s="50">
        <f t="shared" si="126"/>
        <v>0</v>
      </c>
      <c r="V2425" s="50">
        <f t="shared" si="126"/>
        <v>0</v>
      </c>
      <c r="W2425" s="50">
        <f t="shared" si="126"/>
        <v>0</v>
      </c>
      <c r="X2425" s="50">
        <f t="shared" si="126"/>
        <v>0</v>
      </c>
      <c r="Y2425" s="50">
        <f t="shared" si="126"/>
        <v>0</v>
      </c>
      <c r="Z2425" s="50">
        <f t="shared" si="126"/>
        <v>0</v>
      </c>
      <c r="AA2425" s="50">
        <f t="shared" si="126"/>
        <v>0</v>
      </c>
      <c r="AB2425" s="50">
        <f t="shared" si="125"/>
        <v>72.958333333333329</v>
      </c>
      <c r="AC2425" s="48" t="str">
        <f>VLOOKUP(ПРОДАЖИ!C:C,'ИЗ ОСНОВЫ НОМЕНКЛАТУР'!D:E,2,0)</f>
        <v>Ручки, крючки, опоры</v>
      </c>
      <c r="AD2425" s="48" t="str">
        <f>VLOOKUP(C:C,'ИЗ ОСНОВЫ НОМЕНКЛАТУР'!D:F,3,0)</f>
        <v>Ручки-скобы</v>
      </c>
      <c r="AE2425" s="48" t="str">
        <f>VLOOKUP(C:C,'ИЗ ОСНОВЫ НОМЕНКЛАТУР'!D:H,5,0)</f>
        <v>C</v>
      </c>
    </row>
    <row r="2426" spans="1:31" ht="9.6" customHeight="1" x14ac:dyDescent="0.2">
      <c r="A2426" s="45" t="s">
        <v>2043</v>
      </c>
      <c r="B2426" s="11"/>
      <c r="C2426" s="11" t="s">
        <v>2424</v>
      </c>
      <c r="D2426" s="44">
        <v>1</v>
      </c>
      <c r="E2426" s="44">
        <v>0</v>
      </c>
      <c r="F2426" s="48">
        <v>0</v>
      </c>
      <c r="G2426" s="48">
        <v>0</v>
      </c>
      <c r="H2426" s="44">
        <v>0</v>
      </c>
      <c r="I2426" s="44">
        <v>0</v>
      </c>
      <c r="J2426" s="44">
        <v>0</v>
      </c>
      <c r="K2426" s="48">
        <v>0</v>
      </c>
      <c r="L2426" s="49">
        <v>1347.13</v>
      </c>
      <c r="M2426" s="49">
        <v>0</v>
      </c>
      <c r="N2426" s="10">
        <v>0</v>
      </c>
      <c r="O2426" s="10">
        <v>0</v>
      </c>
      <c r="P2426" s="10">
        <v>0</v>
      </c>
      <c r="Q2426" s="10">
        <v>0</v>
      </c>
      <c r="R2426" s="10">
        <v>0</v>
      </c>
      <c r="S2426" s="10">
        <v>0</v>
      </c>
      <c r="T2426" s="50">
        <f t="shared" si="127"/>
        <v>112.26083333333334</v>
      </c>
      <c r="U2426" s="50">
        <f t="shared" si="126"/>
        <v>0</v>
      </c>
      <c r="V2426" s="50">
        <f t="shared" si="126"/>
        <v>0</v>
      </c>
      <c r="W2426" s="50">
        <f t="shared" si="126"/>
        <v>0</v>
      </c>
      <c r="X2426" s="50">
        <f t="shared" si="126"/>
        <v>0</v>
      </c>
      <c r="Y2426" s="50">
        <f t="shared" si="126"/>
        <v>0</v>
      </c>
      <c r="Z2426" s="50">
        <f t="shared" si="126"/>
        <v>0</v>
      </c>
      <c r="AA2426" s="50">
        <f t="shared" si="126"/>
        <v>0</v>
      </c>
      <c r="AB2426" s="50">
        <f t="shared" si="125"/>
        <v>112.26083333333334</v>
      </c>
      <c r="AC2426" s="48" t="str">
        <f>VLOOKUP(ПРОДАЖИ!C:C,'ИЗ ОСНОВЫ НОМЕНКЛАТУР'!D:E,2,0)</f>
        <v>Ручки, крючки, опоры</v>
      </c>
      <c r="AD2426" s="48" t="str">
        <f>VLOOKUP(C:C,'ИЗ ОСНОВЫ НОМЕНКЛАТУР'!D:F,3,0)</f>
        <v>Ручки-скобы</v>
      </c>
      <c r="AE2426" s="48" t="str">
        <f>VLOOKUP(C:C,'ИЗ ОСНОВЫ НОМЕНКЛАТУР'!D:H,5,0)</f>
        <v>C</v>
      </c>
    </row>
    <row r="2427" spans="1:31" ht="9.6" customHeight="1" x14ac:dyDescent="0.2">
      <c r="A2427" s="45" t="s">
        <v>2043</v>
      </c>
      <c r="B2427" s="11"/>
      <c r="C2427" s="11" t="s">
        <v>2425</v>
      </c>
      <c r="D2427" s="44">
        <v>6</v>
      </c>
      <c r="E2427" s="44">
        <v>0</v>
      </c>
      <c r="F2427" s="48">
        <v>0</v>
      </c>
      <c r="G2427" s="48">
        <v>0</v>
      </c>
      <c r="H2427" s="44">
        <v>0</v>
      </c>
      <c r="I2427" s="44">
        <v>0</v>
      </c>
      <c r="J2427" s="44">
        <v>0</v>
      </c>
      <c r="K2427" s="48">
        <v>0</v>
      </c>
      <c r="L2427" s="49">
        <v>4692</v>
      </c>
      <c r="M2427" s="49">
        <v>0</v>
      </c>
      <c r="N2427" s="10">
        <v>0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50">
        <f t="shared" si="127"/>
        <v>391</v>
      </c>
      <c r="U2427" s="50">
        <f t="shared" si="126"/>
        <v>0</v>
      </c>
      <c r="V2427" s="50">
        <f t="shared" si="126"/>
        <v>0</v>
      </c>
      <c r="W2427" s="50">
        <f t="shared" si="126"/>
        <v>0</v>
      </c>
      <c r="X2427" s="50">
        <f t="shared" si="126"/>
        <v>0</v>
      </c>
      <c r="Y2427" s="50">
        <f t="shared" si="126"/>
        <v>0</v>
      </c>
      <c r="Z2427" s="50">
        <f t="shared" si="126"/>
        <v>0</v>
      </c>
      <c r="AA2427" s="50">
        <f t="shared" si="126"/>
        <v>0</v>
      </c>
      <c r="AB2427" s="50">
        <f t="shared" si="125"/>
        <v>391</v>
      </c>
      <c r="AC2427" s="48" t="str">
        <f>VLOOKUP(ПРОДАЖИ!C:C,'ИЗ ОСНОВЫ НОМЕНКЛАТУР'!D:E,2,0)</f>
        <v>Ручки, крючки, опоры</v>
      </c>
      <c r="AD2427" s="48" t="str">
        <f>VLOOKUP(C:C,'ИЗ ОСНОВЫ НОМЕНКЛАТУР'!D:F,3,0)</f>
        <v>Ручки-скобы</v>
      </c>
      <c r="AE2427" s="48" t="str">
        <f>VLOOKUP(C:C,'ИЗ ОСНОВЫ НОМЕНКЛАТУР'!D:H,5,0)</f>
        <v>C</v>
      </c>
    </row>
    <row r="2428" spans="1:31" ht="9.6" customHeight="1" x14ac:dyDescent="0.2">
      <c r="A2428" s="45" t="s">
        <v>2043</v>
      </c>
      <c r="B2428" s="11"/>
      <c r="C2428" s="11" t="s">
        <v>2426</v>
      </c>
      <c r="D2428" s="44">
        <v>1</v>
      </c>
      <c r="E2428" s="44">
        <v>0</v>
      </c>
      <c r="F2428" s="48">
        <v>0</v>
      </c>
      <c r="G2428" s="48">
        <v>0</v>
      </c>
      <c r="H2428" s="44">
        <v>0</v>
      </c>
      <c r="I2428" s="44">
        <v>0</v>
      </c>
      <c r="J2428" s="44">
        <v>0</v>
      </c>
      <c r="K2428" s="48">
        <v>0</v>
      </c>
      <c r="L2428" s="49">
        <v>1300</v>
      </c>
      <c r="M2428" s="49">
        <v>0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50">
        <f t="shared" si="127"/>
        <v>108.33333333333333</v>
      </c>
      <c r="U2428" s="50">
        <f t="shared" si="126"/>
        <v>0</v>
      </c>
      <c r="V2428" s="50">
        <f t="shared" si="126"/>
        <v>0</v>
      </c>
      <c r="W2428" s="50">
        <f t="shared" si="126"/>
        <v>0</v>
      </c>
      <c r="X2428" s="50">
        <f t="shared" si="126"/>
        <v>0</v>
      </c>
      <c r="Y2428" s="50">
        <f t="shared" si="126"/>
        <v>0</v>
      </c>
      <c r="Z2428" s="50">
        <f t="shared" si="126"/>
        <v>0</v>
      </c>
      <c r="AA2428" s="50">
        <f t="shared" si="126"/>
        <v>0</v>
      </c>
      <c r="AB2428" s="50">
        <f t="shared" si="125"/>
        <v>108.33333333333333</v>
      </c>
      <c r="AC2428" s="48" t="str">
        <f>VLOOKUP(ПРОДАЖИ!C:C,'ИЗ ОСНОВЫ НОМЕНКЛАТУР'!D:E,2,0)</f>
        <v>Ручки, крючки, опоры</v>
      </c>
      <c r="AD2428" s="48" t="str">
        <f>VLOOKUP(C:C,'ИЗ ОСНОВЫ НОМЕНКЛАТУР'!D:F,3,0)</f>
        <v>Ручки-скобы</v>
      </c>
      <c r="AE2428" s="48" t="str">
        <f>VLOOKUP(C:C,'ИЗ ОСНОВЫ НОМЕНКЛАТУР'!D:H,5,0)</f>
        <v>C</v>
      </c>
    </row>
    <row r="2429" spans="1:31" ht="9.6" customHeight="1" x14ac:dyDescent="0.2">
      <c r="A2429" s="45" t="s">
        <v>2043</v>
      </c>
      <c r="B2429" s="11"/>
      <c r="C2429" s="11" t="s">
        <v>2427</v>
      </c>
      <c r="D2429" s="44">
        <v>2</v>
      </c>
      <c r="E2429" s="44">
        <v>0</v>
      </c>
      <c r="F2429" s="48">
        <v>0</v>
      </c>
      <c r="G2429" s="48">
        <v>0</v>
      </c>
      <c r="H2429" s="44">
        <v>0</v>
      </c>
      <c r="I2429" s="44">
        <v>0</v>
      </c>
      <c r="J2429" s="44">
        <v>0</v>
      </c>
      <c r="K2429" s="48">
        <v>0</v>
      </c>
      <c r="L2429" s="49">
        <v>1960</v>
      </c>
      <c r="M2429" s="49">
        <v>0</v>
      </c>
      <c r="N2429" s="10">
        <v>0</v>
      </c>
      <c r="O2429" s="10">
        <v>0</v>
      </c>
      <c r="P2429" s="10">
        <v>0</v>
      </c>
      <c r="Q2429" s="10">
        <v>0</v>
      </c>
      <c r="R2429" s="10">
        <v>0</v>
      </c>
      <c r="S2429" s="10">
        <v>0</v>
      </c>
      <c r="T2429" s="50">
        <f t="shared" si="127"/>
        <v>163.33333333333334</v>
      </c>
      <c r="U2429" s="50">
        <f t="shared" si="126"/>
        <v>0</v>
      </c>
      <c r="V2429" s="50">
        <f t="shared" si="126"/>
        <v>0</v>
      </c>
      <c r="W2429" s="50">
        <f t="shared" si="126"/>
        <v>0</v>
      </c>
      <c r="X2429" s="50">
        <f t="shared" si="126"/>
        <v>0</v>
      </c>
      <c r="Y2429" s="50">
        <f t="shared" si="126"/>
        <v>0</v>
      </c>
      <c r="Z2429" s="50">
        <f t="shared" si="126"/>
        <v>0</v>
      </c>
      <c r="AA2429" s="50">
        <f t="shared" si="126"/>
        <v>0</v>
      </c>
      <c r="AB2429" s="50">
        <f t="shared" si="125"/>
        <v>163.33333333333334</v>
      </c>
      <c r="AC2429" s="48" t="str">
        <f>VLOOKUP(ПРОДАЖИ!C:C,'ИЗ ОСНОВЫ НОМЕНКЛАТУР'!D:E,2,0)</f>
        <v>Ручки, крючки, опоры</v>
      </c>
      <c r="AD2429" s="48" t="str">
        <f>VLOOKUP(C:C,'ИЗ ОСНОВЫ НОМЕНКЛАТУР'!D:F,3,0)</f>
        <v>Ручки-скобы</v>
      </c>
      <c r="AE2429" s="48" t="str">
        <f>VLOOKUP(C:C,'ИЗ ОСНОВЫ НОМЕНКЛАТУР'!D:H,5,0)</f>
        <v>C</v>
      </c>
    </row>
    <row r="2430" spans="1:31" ht="9.6" customHeight="1" x14ac:dyDescent="0.2">
      <c r="A2430" s="45" t="s">
        <v>2043</v>
      </c>
      <c r="B2430" s="11"/>
      <c r="C2430" s="11" t="s">
        <v>2428</v>
      </c>
      <c r="D2430" s="44">
        <v>0</v>
      </c>
      <c r="E2430" s="44">
        <v>0</v>
      </c>
      <c r="F2430" s="48">
        <v>8</v>
      </c>
      <c r="G2430" s="48">
        <v>0</v>
      </c>
      <c r="H2430" s="44">
        <v>0</v>
      </c>
      <c r="I2430" s="44">
        <v>0</v>
      </c>
      <c r="J2430" s="44">
        <v>0</v>
      </c>
      <c r="K2430" s="48">
        <v>0</v>
      </c>
      <c r="L2430" s="49">
        <v>0</v>
      </c>
      <c r="M2430" s="49">
        <v>0</v>
      </c>
      <c r="N2430" s="10">
        <v>2025.16</v>
      </c>
      <c r="O2430" s="10">
        <v>0</v>
      </c>
      <c r="P2430" s="10">
        <v>0</v>
      </c>
      <c r="Q2430" s="10">
        <v>0</v>
      </c>
      <c r="R2430" s="10">
        <v>0</v>
      </c>
      <c r="S2430" s="10">
        <v>0</v>
      </c>
      <c r="T2430" s="50">
        <f t="shared" si="127"/>
        <v>0</v>
      </c>
      <c r="U2430" s="50">
        <f t="shared" si="126"/>
        <v>0</v>
      </c>
      <c r="V2430" s="50">
        <f t="shared" si="126"/>
        <v>168.76333333333335</v>
      </c>
      <c r="W2430" s="50">
        <f t="shared" si="126"/>
        <v>0</v>
      </c>
      <c r="X2430" s="50">
        <f t="shared" ref="X2430:AA2493" si="128">P2430/12</f>
        <v>0</v>
      </c>
      <c r="Y2430" s="50">
        <f t="shared" si="128"/>
        <v>0</v>
      </c>
      <c r="Z2430" s="50">
        <f t="shared" si="128"/>
        <v>0</v>
      </c>
      <c r="AA2430" s="50">
        <f t="shared" si="128"/>
        <v>0</v>
      </c>
      <c r="AB2430" s="50">
        <f t="shared" si="125"/>
        <v>168.76333333333335</v>
      </c>
      <c r="AC2430" s="48" t="str">
        <f>VLOOKUP(ПРОДАЖИ!C:C,'ИЗ ОСНОВЫ НОМЕНКЛАТУР'!D:E,2,0)</f>
        <v>Ручки, крючки, опоры</v>
      </c>
      <c r="AD2430" s="48" t="str">
        <f>VLOOKUP(C:C,'ИЗ ОСНОВЫ НОМЕНКЛАТУР'!D:F,3,0)</f>
        <v>Ручки-скобы</v>
      </c>
      <c r="AE2430" s="48" t="str">
        <f>VLOOKUP(C:C,'ИЗ ОСНОВЫ НОМЕНКЛАТУР'!D:H,5,0)</f>
        <v>C</v>
      </c>
    </row>
    <row r="2431" spans="1:31" ht="9.6" customHeight="1" x14ac:dyDescent="0.2">
      <c r="A2431" s="45" t="s">
        <v>2043</v>
      </c>
      <c r="B2431" s="11"/>
      <c r="C2431" s="11" t="s">
        <v>2429</v>
      </c>
      <c r="D2431" s="44">
        <v>0</v>
      </c>
      <c r="E2431" s="44">
        <v>0</v>
      </c>
      <c r="F2431" s="48">
        <v>40</v>
      </c>
      <c r="G2431" s="48">
        <v>0</v>
      </c>
      <c r="H2431" s="44">
        <v>0</v>
      </c>
      <c r="I2431" s="44">
        <v>0</v>
      </c>
      <c r="J2431" s="44">
        <v>305</v>
      </c>
      <c r="K2431" s="48">
        <v>0</v>
      </c>
      <c r="L2431" s="49">
        <v>0</v>
      </c>
      <c r="M2431" s="49">
        <v>0</v>
      </c>
      <c r="N2431" s="10">
        <v>992.82</v>
      </c>
      <c r="O2431" s="10">
        <v>0</v>
      </c>
      <c r="P2431" s="10">
        <v>0</v>
      </c>
      <c r="Q2431" s="10">
        <v>0</v>
      </c>
      <c r="R2431" s="10">
        <v>5895.65</v>
      </c>
      <c r="S2431" s="10">
        <v>0</v>
      </c>
      <c r="T2431" s="50">
        <f t="shared" si="127"/>
        <v>0</v>
      </c>
      <c r="U2431" s="50">
        <f t="shared" si="127"/>
        <v>0</v>
      </c>
      <c r="V2431" s="50">
        <f t="shared" si="127"/>
        <v>82.734999999999999</v>
      </c>
      <c r="W2431" s="50">
        <f t="shared" si="127"/>
        <v>0</v>
      </c>
      <c r="X2431" s="50">
        <f t="shared" si="128"/>
        <v>0</v>
      </c>
      <c r="Y2431" s="50">
        <f t="shared" si="128"/>
        <v>0</v>
      </c>
      <c r="Z2431" s="50">
        <f t="shared" si="128"/>
        <v>491.30416666666662</v>
      </c>
      <c r="AA2431" s="50">
        <f t="shared" si="128"/>
        <v>0</v>
      </c>
      <c r="AB2431" s="50">
        <f t="shared" si="125"/>
        <v>574.03916666666657</v>
      </c>
      <c r="AC2431" s="48" t="str">
        <f>VLOOKUP(ПРОДАЖИ!C:C,'ИЗ ОСНОВЫ НОМЕНКЛАТУР'!D:E,2,0)</f>
        <v>Ручки, крючки, опоры</v>
      </c>
      <c r="AD2431" s="48" t="str">
        <f>VLOOKUP(C:C,'ИЗ ОСНОВЫ НОМЕНКЛАТУР'!D:F,3,0)</f>
        <v>Ручки-скобы</v>
      </c>
      <c r="AE2431" s="48" t="str">
        <f>VLOOKUP(C:C,'ИЗ ОСНОВЫ НОМЕНКЛАТУР'!D:H,5,0)</f>
        <v>C</v>
      </c>
    </row>
    <row r="2432" spans="1:31" ht="9.6" customHeight="1" x14ac:dyDescent="0.2">
      <c r="A2432" s="45" t="s">
        <v>2043</v>
      </c>
      <c r="B2432" s="11"/>
      <c r="C2432" s="11" t="s">
        <v>2430</v>
      </c>
      <c r="D2432" s="44">
        <v>1</v>
      </c>
      <c r="E2432" s="44">
        <v>0</v>
      </c>
      <c r="F2432" s="48">
        <v>0</v>
      </c>
      <c r="G2432" s="48">
        <v>0</v>
      </c>
      <c r="H2432" s="44">
        <v>0</v>
      </c>
      <c r="I2432" s="44">
        <v>0</v>
      </c>
      <c r="J2432" s="44">
        <v>0</v>
      </c>
      <c r="K2432" s="48">
        <v>0</v>
      </c>
      <c r="L2432" s="49">
        <v>1227.56</v>
      </c>
      <c r="M2432" s="49">
        <v>0</v>
      </c>
      <c r="N2432" s="10">
        <v>0</v>
      </c>
      <c r="O2432" s="10">
        <v>0</v>
      </c>
      <c r="P2432" s="10">
        <v>0</v>
      </c>
      <c r="Q2432" s="10">
        <v>0</v>
      </c>
      <c r="R2432" s="10">
        <v>0</v>
      </c>
      <c r="S2432" s="10">
        <v>0</v>
      </c>
      <c r="T2432" s="50">
        <f t="shared" si="127"/>
        <v>102.29666666666667</v>
      </c>
      <c r="U2432" s="50">
        <f t="shared" si="127"/>
        <v>0</v>
      </c>
      <c r="V2432" s="50">
        <f t="shared" si="127"/>
        <v>0</v>
      </c>
      <c r="W2432" s="50">
        <f t="shared" si="127"/>
        <v>0</v>
      </c>
      <c r="X2432" s="50">
        <f t="shared" si="128"/>
        <v>0</v>
      </c>
      <c r="Y2432" s="50">
        <f t="shared" si="128"/>
        <v>0</v>
      </c>
      <c r="Z2432" s="50">
        <f t="shared" si="128"/>
        <v>0</v>
      </c>
      <c r="AA2432" s="50">
        <f t="shared" si="128"/>
        <v>0</v>
      </c>
      <c r="AB2432" s="50">
        <f t="shared" si="125"/>
        <v>102.29666666666667</v>
      </c>
      <c r="AC2432" s="48" t="str">
        <f>VLOOKUP(ПРОДАЖИ!C:C,'ИЗ ОСНОВЫ НОМЕНКЛАТУР'!D:E,2,0)</f>
        <v>Ручки, крючки, опоры</v>
      </c>
      <c r="AD2432" s="48" t="str">
        <f>VLOOKUP(C:C,'ИЗ ОСНОВЫ НОМЕНКЛАТУР'!D:F,3,0)</f>
        <v>Ручки-скобы</v>
      </c>
      <c r="AE2432" s="48" t="str">
        <f>VLOOKUP(C:C,'ИЗ ОСНОВЫ НОМЕНКЛАТУР'!D:H,5,0)</f>
        <v>C</v>
      </c>
    </row>
    <row r="2433" spans="1:31" ht="9.6" customHeight="1" x14ac:dyDescent="0.2">
      <c r="A2433" s="45" t="s">
        <v>2043</v>
      </c>
      <c r="B2433" s="11"/>
      <c r="C2433" s="11" t="s">
        <v>2431</v>
      </c>
      <c r="D2433" s="44">
        <v>0</v>
      </c>
      <c r="E2433" s="44">
        <v>0</v>
      </c>
      <c r="F2433" s="48">
        <v>0</v>
      </c>
      <c r="G2433" s="48">
        <v>0</v>
      </c>
      <c r="H2433" s="44">
        <v>0</v>
      </c>
      <c r="I2433" s="44">
        <v>0</v>
      </c>
      <c r="J2433" s="44">
        <v>7</v>
      </c>
      <c r="K2433" s="48">
        <v>0</v>
      </c>
      <c r="L2433" s="49">
        <v>0</v>
      </c>
      <c r="M2433" s="49">
        <v>0</v>
      </c>
      <c r="N2433" s="10">
        <v>0</v>
      </c>
      <c r="O2433" s="10">
        <v>0</v>
      </c>
      <c r="P2433" s="10">
        <v>0</v>
      </c>
      <c r="Q2433" s="10">
        <v>0</v>
      </c>
      <c r="R2433" s="10">
        <v>910</v>
      </c>
      <c r="S2433" s="10">
        <v>0</v>
      </c>
      <c r="T2433" s="50">
        <f t="shared" si="127"/>
        <v>0</v>
      </c>
      <c r="U2433" s="50">
        <f t="shared" si="127"/>
        <v>0</v>
      </c>
      <c r="V2433" s="50">
        <f t="shared" si="127"/>
        <v>0</v>
      </c>
      <c r="W2433" s="50">
        <f t="shared" si="127"/>
        <v>0</v>
      </c>
      <c r="X2433" s="50">
        <f t="shared" si="128"/>
        <v>0</v>
      </c>
      <c r="Y2433" s="50">
        <f t="shared" si="128"/>
        <v>0</v>
      </c>
      <c r="Z2433" s="50">
        <f t="shared" si="128"/>
        <v>75.833333333333329</v>
      </c>
      <c r="AA2433" s="50">
        <f t="shared" si="128"/>
        <v>0</v>
      </c>
      <c r="AB2433" s="50">
        <f t="shared" si="125"/>
        <v>75.833333333333329</v>
      </c>
      <c r="AC2433" s="48" t="str">
        <f>VLOOKUP(ПРОДАЖИ!C:C,'ИЗ ОСНОВЫ НОМЕНКЛАТУР'!D:E,2,0)</f>
        <v>Ручки, крючки, опоры</v>
      </c>
      <c r="AD2433" s="48" t="str">
        <f>VLOOKUP(C:C,'ИЗ ОСНОВЫ НОМЕНКЛАТУР'!D:F,3,0)</f>
        <v>Ручки-скобы</v>
      </c>
      <c r="AE2433" s="48" t="str">
        <f>VLOOKUP(C:C,'ИЗ ОСНОВЫ НОМЕНКЛАТУР'!D:H,5,0)</f>
        <v>C</v>
      </c>
    </row>
    <row r="2434" spans="1:31" ht="9.6" customHeight="1" x14ac:dyDescent="0.2">
      <c r="A2434" s="45" t="s">
        <v>2043</v>
      </c>
      <c r="B2434" s="11"/>
      <c r="C2434" s="11" t="s">
        <v>2432</v>
      </c>
      <c r="D2434" s="44">
        <v>0</v>
      </c>
      <c r="E2434" s="44">
        <v>0</v>
      </c>
      <c r="F2434" s="48">
        <v>0</v>
      </c>
      <c r="G2434" s="48">
        <v>0</v>
      </c>
      <c r="H2434" s="44">
        <v>0</v>
      </c>
      <c r="I2434" s="44">
        <v>0</v>
      </c>
      <c r="J2434" s="44">
        <v>13</v>
      </c>
      <c r="K2434" s="48">
        <v>0</v>
      </c>
      <c r="L2434" s="49">
        <v>0</v>
      </c>
      <c r="M2434" s="49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1816.64</v>
      </c>
      <c r="S2434" s="10">
        <v>0</v>
      </c>
      <c r="T2434" s="50">
        <f t="shared" si="127"/>
        <v>0</v>
      </c>
      <c r="U2434" s="50">
        <f t="shared" si="127"/>
        <v>0</v>
      </c>
      <c r="V2434" s="50">
        <f t="shared" si="127"/>
        <v>0</v>
      </c>
      <c r="W2434" s="50">
        <f t="shared" si="127"/>
        <v>0</v>
      </c>
      <c r="X2434" s="50">
        <f t="shared" si="128"/>
        <v>0</v>
      </c>
      <c r="Y2434" s="50">
        <f t="shared" si="128"/>
        <v>0</v>
      </c>
      <c r="Z2434" s="50">
        <f t="shared" si="128"/>
        <v>151.38666666666668</v>
      </c>
      <c r="AA2434" s="50">
        <f t="shared" si="128"/>
        <v>0</v>
      </c>
      <c r="AB2434" s="50">
        <f t="shared" si="125"/>
        <v>151.38666666666668</v>
      </c>
      <c r="AC2434" s="48" t="str">
        <f>VLOOKUP(ПРОДАЖИ!C:C,'ИЗ ОСНОВЫ НОМЕНКЛАТУР'!D:E,2,0)</f>
        <v>Ручки, крючки, опоры</v>
      </c>
      <c r="AD2434" s="48" t="str">
        <f>VLOOKUP(C:C,'ИЗ ОСНОВЫ НОМЕНКЛАТУР'!D:F,3,0)</f>
        <v>Ручки-скобы</v>
      </c>
      <c r="AE2434" s="48" t="str">
        <f>VLOOKUP(C:C,'ИЗ ОСНОВЫ НОМЕНКЛАТУР'!D:H,5,0)</f>
        <v>C</v>
      </c>
    </row>
    <row r="2435" spans="1:31" ht="9.6" customHeight="1" x14ac:dyDescent="0.2">
      <c r="A2435" s="45" t="s">
        <v>2043</v>
      </c>
      <c r="B2435" s="11"/>
      <c r="C2435" s="11" t="s">
        <v>2433</v>
      </c>
      <c r="D2435" s="44">
        <v>0</v>
      </c>
      <c r="E2435" s="44">
        <v>0</v>
      </c>
      <c r="F2435" s="48">
        <v>0</v>
      </c>
      <c r="G2435" s="48">
        <v>0</v>
      </c>
      <c r="H2435" s="44">
        <v>0</v>
      </c>
      <c r="I2435" s="44">
        <v>0</v>
      </c>
      <c r="J2435" s="44">
        <v>6</v>
      </c>
      <c r="K2435" s="48">
        <v>0</v>
      </c>
      <c r="L2435" s="49">
        <v>0</v>
      </c>
      <c r="M2435" s="49">
        <v>0</v>
      </c>
      <c r="N2435" s="10">
        <v>0</v>
      </c>
      <c r="O2435" s="10">
        <v>0</v>
      </c>
      <c r="P2435" s="10">
        <v>0</v>
      </c>
      <c r="Q2435" s="10">
        <v>0</v>
      </c>
      <c r="R2435" s="10">
        <v>780</v>
      </c>
      <c r="S2435" s="10">
        <v>0</v>
      </c>
      <c r="T2435" s="50">
        <f t="shared" si="127"/>
        <v>0</v>
      </c>
      <c r="U2435" s="50">
        <f t="shared" si="127"/>
        <v>0</v>
      </c>
      <c r="V2435" s="50">
        <f t="shared" si="127"/>
        <v>0</v>
      </c>
      <c r="W2435" s="50">
        <f t="shared" si="127"/>
        <v>0</v>
      </c>
      <c r="X2435" s="50">
        <f t="shared" si="128"/>
        <v>0</v>
      </c>
      <c r="Y2435" s="50">
        <f t="shared" si="128"/>
        <v>0</v>
      </c>
      <c r="Z2435" s="50">
        <f t="shared" si="128"/>
        <v>65</v>
      </c>
      <c r="AA2435" s="50">
        <f t="shared" si="128"/>
        <v>0</v>
      </c>
      <c r="AB2435" s="50">
        <f t="shared" si="125"/>
        <v>65</v>
      </c>
      <c r="AC2435" s="48" t="str">
        <f>VLOOKUP(ПРОДАЖИ!C:C,'ИЗ ОСНОВЫ НОМЕНКЛАТУР'!D:E,2,0)</f>
        <v>Ручки, крючки, опоры</v>
      </c>
      <c r="AD2435" s="48" t="str">
        <f>VLOOKUP(C:C,'ИЗ ОСНОВЫ НОМЕНКЛАТУР'!D:F,3,0)</f>
        <v>Ручки-скобы</v>
      </c>
      <c r="AE2435" s="48" t="str">
        <f>VLOOKUP(C:C,'ИЗ ОСНОВЫ НОМЕНКЛАТУР'!D:H,5,0)</f>
        <v>C</v>
      </c>
    </row>
    <row r="2436" spans="1:31" ht="9.6" customHeight="1" x14ac:dyDescent="0.2">
      <c r="A2436" s="45" t="s">
        <v>2043</v>
      </c>
      <c r="B2436" s="11"/>
      <c r="C2436" s="11" t="s">
        <v>2434</v>
      </c>
      <c r="D2436" s="44">
        <v>0</v>
      </c>
      <c r="E2436" s="44">
        <v>0</v>
      </c>
      <c r="F2436" s="48">
        <v>2</v>
      </c>
      <c r="G2436" s="48">
        <v>0</v>
      </c>
      <c r="H2436" s="44">
        <v>0</v>
      </c>
      <c r="I2436" s="44">
        <v>0</v>
      </c>
      <c r="J2436" s="44">
        <v>0</v>
      </c>
      <c r="K2436" s="48">
        <v>0</v>
      </c>
      <c r="L2436" s="49">
        <v>0</v>
      </c>
      <c r="M2436" s="49">
        <v>0</v>
      </c>
      <c r="N2436" s="10">
        <v>433.42</v>
      </c>
      <c r="O2436" s="10">
        <v>0</v>
      </c>
      <c r="P2436" s="10">
        <v>0</v>
      </c>
      <c r="Q2436" s="10">
        <v>0</v>
      </c>
      <c r="R2436" s="10">
        <v>0</v>
      </c>
      <c r="S2436" s="10">
        <v>0</v>
      </c>
      <c r="T2436" s="50">
        <f t="shared" si="127"/>
        <v>0</v>
      </c>
      <c r="U2436" s="50">
        <f t="shared" si="127"/>
        <v>0</v>
      </c>
      <c r="V2436" s="50">
        <f t="shared" si="127"/>
        <v>36.118333333333332</v>
      </c>
      <c r="W2436" s="50">
        <f t="shared" si="127"/>
        <v>0</v>
      </c>
      <c r="X2436" s="50">
        <f t="shared" si="128"/>
        <v>0</v>
      </c>
      <c r="Y2436" s="50">
        <f t="shared" si="128"/>
        <v>0</v>
      </c>
      <c r="Z2436" s="50">
        <f t="shared" si="128"/>
        <v>0</v>
      </c>
      <c r="AA2436" s="50">
        <f t="shared" si="128"/>
        <v>0</v>
      </c>
      <c r="AB2436" s="50">
        <f t="shared" ref="AB2436:AB2499" si="129">T2436+U2436+V2436+W2436+X2436+Y2436+Z2436+AA2436</f>
        <v>36.118333333333332</v>
      </c>
      <c r="AC2436" s="48" t="str">
        <f>VLOOKUP(ПРОДАЖИ!C:C,'ИЗ ОСНОВЫ НОМЕНКЛАТУР'!D:E,2,0)</f>
        <v>Ручки, крючки, опоры</v>
      </c>
      <c r="AD2436" s="48" t="str">
        <f>VLOOKUP(C:C,'ИЗ ОСНОВЫ НОМЕНКЛАТУР'!D:F,3,0)</f>
        <v>Ручки-скобы</v>
      </c>
      <c r="AE2436" s="48" t="str">
        <f>VLOOKUP(C:C,'ИЗ ОСНОВЫ НОМЕНКЛАТУР'!D:H,5,0)</f>
        <v>C</v>
      </c>
    </row>
    <row r="2437" spans="1:31" ht="9.6" customHeight="1" x14ac:dyDescent="0.2">
      <c r="A2437" s="45" t="s">
        <v>2043</v>
      </c>
      <c r="B2437" s="11"/>
      <c r="C2437" s="11" t="s">
        <v>2435</v>
      </c>
      <c r="D2437" s="44">
        <v>28</v>
      </c>
      <c r="E2437" s="44">
        <v>0</v>
      </c>
      <c r="F2437" s="48">
        <v>0</v>
      </c>
      <c r="G2437" s="48">
        <v>0</v>
      </c>
      <c r="H2437" s="44">
        <v>0</v>
      </c>
      <c r="I2437" s="44">
        <v>0</v>
      </c>
      <c r="J2437" s="44">
        <v>0</v>
      </c>
      <c r="K2437" s="48">
        <v>0</v>
      </c>
      <c r="L2437" s="49">
        <v>21816.67</v>
      </c>
      <c r="M2437" s="49">
        <v>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50">
        <f t="shared" si="127"/>
        <v>1818.0558333333331</v>
      </c>
      <c r="U2437" s="50">
        <f t="shared" si="127"/>
        <v>0</v>
      </c>
      <c r="V2437" s="50">
        <f t="shared" si="127"/>
        <v>0</v>
      </c>
      <c r="W2437" s="50">
        <f t="shared" si="127"/>
        <v>0</v>
      </c>
      <c r="X2437" s="50">
        <f t="shared" si="128"/>
        <v>0</v>
      </c>
      <c r="Y2437" s="50">
        <f t="shared" si="128"/>
        <v>0</v>
      </c>
      <c r="Z2437" s="50">
        <f t="shared" si="128"/>
        <v>0</v>
      </c>
      <c r="AA2437" s="50">
        <f t="shared" si="128"/>
        <v>0</v>
      </c>
      <c r="AB2437" s="50">
        <f t="shared" si="129"/>
        <v>1818.0558333333331</v>
      </c>
      <c r="AC2437" s="48" t="str">
        <f>VLOOKUP(ПРОДАЖИ!C:C,'ИЗ ОСНОВЫ НОМЕНКЛАТУР'!D:E,2,0)</f>
        <v>Ручки, крючки, опоры</v>
      </c>
      <c r="AD2437" s="48" t="str">
        <f>VLOOKUP(C:C,'ИЗ ОСНОВЫ НОМЕНКЛАТУР'!D:F,3,0)</f>
        <v>Ручки-скобы</v>
      </c>
      <c r="AE2437" s="48" t="str">
        <f>VLOOKUP(C:C,'ИЗ ОСНОВЫ НОМЕНКЛАТУР'!D:H,5,0)</f>
        <v>C</v>
      </c>
    </row>
    <row r="2438" spans="1:31" ht="9.6" customHeight="1" x14ac:dyDescent="0.2">
      <c r="A2438" s="45" t="s">
        <v>2043</v>
      </c>
      <c r="B2438" s="11"/>
      <c r="C2438" s="11" t="s">
        <v>2436</v>
      </c>
      <c r="D2438" s="44">
        <v>5</v>
      </c>
      <c r="E2438" s="44">
        <v>0</v>
      </c>
      <c r="F2438" s="48">
        <v>0</v>
      </c>
      <c r="G2438" s="48">
        <v>0</v>
      </c>
      <c r="H2438" s="44">
        <v>0</v>
      </c>
      <c r="I2438" s="44">
        <v>0</v>
      </c>
      <c r="J2438" s="44">
        <v>0</v>
      </c>
      <c r="K2438" s="48">
        <v>0</v>
      </c>
      <c r="L2438" s="49">
        <v>10790.28</v>
      </c>
      <c r="M2438" s="49">
        <v>0</v>
      </c>
      <c r="N2438" s="10">
        <v>0</v>
      </c>
      <c r="O2438" s="10">
        <v>0</v>
      </c>
      <c r="P2438" s="10">
        <v>0</v>
      </c>
      <c r="Q2438" s="10">
        <v>0</v>
      </c>
      <c r="R2438" s="10">
        <v>0</v>
      </c>
      <c r="S2438" s="10">
        <v>0</v>
      </c>
      <c r="T2438" s="50">
        <f t="shared" si="127"/>
        <v>899.19</v>
      </c>
      <c r="U2438" s="50">
        <f t="shared" si="127"/>
        <v>0</v>
      </c>
      <c r="V2438" s="50">
        <f t="shared" si="127"/>
        <v>0</v>
      </c>
      <c r="W2438" s="50">
        <f t="shared" si="127"/>
        <v>0</v>
      </c>
      <c r="X2438" s="50">
        <f t="shared" si="128"/>
        <v>0</v>
      </c>
      <c r="Y2438" s="50">
        <f t="shared" si="128"/>
        <v>0</v>
      </c>
      <c r="Z2438" s="50">
        <f t="shared" si="128"/>
        <v>0</v>
      </c>
      <c r="AA2438" s="50">
        <f t="shared" si="128"/>
        <v>0</v>
      </c>
      <c r="AB2438" s="50">
        <f t="shared" si="129"/>
        <v>899.19</v>
      </c>
      <c r="AC2438" s="48" t="str">
        <f>VLOOKUP(ПРОДАЖИ!C:C,'ИЗ ОСНОВЫ НОМЕНКЛАТУР'!D:E,2,0)</f>
        <v>Ручки, крючки, опоры</v>
      </c>
      <c r="AD2438" s="48" t="str">
        <f>VLOOKUP(C:C,'ИЗ ОСНОВЫ НОМЕНКЛАТУР'!D:F,3,0)</f>
        <v>Ручки-скобы</v>
      </c>
      <c r="AE2438" s="48" t="str">
        <f>VLOOKUP(C:C,'ИЗ ОСНОВЫ НОМЕНКЛАТУР'!D:H,5,0)</f>
        <v>C</v>
      </c>
    </row>
    <row r="2439" spans="1:31" ht="9.6" customHeight="1" x14ac:dyDescent="0.2">
      <c r="A2439" s="45" t="s">
        <v>2043</v>
      </c>
      <c r="B2439" s="11"/>
      <c r="C2439" s="11" t="s">
        <v>2437</v>
      </c>
      <c r="D2439" s="44">
        <v>2</v>
      </c>
      <c r="E2439" s="44">
        <v>0</v>
      </c>
      <c r="F2439" s="48">
        <v>0</v>
      </c>
      <c r="G2439" s="48">
        <v>0</v>
      </c>
      <c r="H2439" s="44">
        <v>0</v>
      </c>
      <c r="I2439" s="44">
        <v>0</v>
      </c>
      <c r="J2439" s="44">
        <v>0</v>
      </c>
      <c r="K2439" s="48">
        <v>0</v>
      </c>
      <c r="L2439" s="49">
        <v>220</v>
      </c>
      <c r="M2439" s="49">
        <v>0</v>
      </c>
      <c r="N2439" s="10">
        <v>0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50">
        <f t="shared" si="127"/>
        <v>18.333333333333332</v>
      </c>
      <c r="U2439" s="50">
        <f t="shared" si="127"/>
        <v>0</v>
      </c>
      <c r="V2439" s="50">
        <f t="shared" si="127"/>
        <v>0</v>
      </c>
      <c r="W2439" s="50">
        <f t="shared" si="127"/>
        <v>0</v>
      </c>
      <c r="X2439" s="50">
        <f t="shared" si="128"/>
        <v>0</v>
      </c>
      <c r="Y2439" s="50">
        <f t="shared" si="128"/>
        <v>0</v>
      </c>
      <c r="Z2439" s="50">
        <f t="shared" si="128"/>
        <v>0</v>
      </c>
      <c r="AA2439" s="50">
        <f t="shared" si="128"/>
        <v>0</v>
      </c>
      <c r="AB2439" s="50">
        <f t="shared" si="129"/>
        <v>18.333333333333332</v>
      </c>
      <c r="AC2439" s="48" t="str">
        <f>VLOOKUP(ПРОДАЖИ!C:C,'ИЗ ОСНОВЫ НОМЕНКЛАТУР'!D:E,2,0)</f>
        <v>Ручки, крючки, опоры</v>
      </c>
      <c r="AD2439" s="48" t="str">
        <f>VLOOKUP(C:C,'ИЗ ОСНОВЫ НОМЕНКЛАТУР'!D:F,3,0)</f>
        <v>Ручки-скобы</v>
      </c>
      <c r="AE2439" s="48" t="str">
        <f>VLOOKUP(C:C,'ИЗ ОСНОВЫ НОМЕНКЛАТУР'!D:H,5,0)</f>
        <v>C</v>
      </c>
    </row>
    <row r="2440" spans="1:31" ht="9.6" customHeight="1" x14ac:dyDescent="0.2">
      <c r="A2440" s="45" t="s">
        <v>2043</v>
      </c>
      <c r="B2440" s="11"/>
      <c r="C2440" s="11" t="s">
        <v>2438</v>
      </c>
      <c r="D2440" s="44">
        <v>1</v>
      </c>
      <c r="E2440" s="44">
        <v>0</v>
      </c>
      <c r="F2440" s="48">
        <v>0</v>
      </c>
      <c r="G2440" s="48">
        <v>0</v>
      </c>
      <c r="H2440" s="44">
        <v>0</v>
      </c>
      <c r="I2440" s="44">
        <v>0</v>
      </c>
      <c r="J2440" s="44">
        <v>0</v>
      </c>
      <c r="K2440" s="48">
        <v>0</v>
      </c>
      <c r="L2440" s="49">
        <v>115</v>
      </c>
      <c r="M2440" s="49">
        <v>0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50">
        <f t="shared" si="127"/>
        <v>9.5833333333333339</v>
      </c>
      <c r="U2440" s="50">
        <f t="shared" si="127"/>
        <v>0</v>
      </c>
      <c r="V2440" s="50">
        <f t="shared" si="127"/>
        <v>0</v>
      </c>
      <c r="W2440" s="50">
        <f t="shared" si="127"/>
        <v>0</v>
      </c>
      <c r="X2440" s="50">
        <f t="shared" si="128"/>
        <v>0</v>
      </c>
      <c r="Y2440" s="50">
        <f t="shared" si="128"/>
        <v>0</v>
      </c>
      <c r="Z2440" s="50">
        <f t="shared" si="128"/>
        <v>0</v>
      </c>
      <c r="AA2440" s="50">
        <f t="shared" si="128"/>
        <v>0</v>
      </c>
      <c r="AB2440" s="50">
        <f t="shared" si="129"/>
        <v>9.5833333333333339</v>
      </c>
      <c r="AC2440" s="48" t="str">
        <f>VLOOKUP(ПРОДАЖИ!C:C,'ИЗ ОСНОВЫ НОМЕНКЛАТУР'!D:E,2,0)</f>
        <v>Ручки, крючки, опоры</v>
      </c>
      <c r="AD2440" s="48" t="str">
        <f>VLOOKUP(C:C,'ИЗ ОСНОВЫ НОМЕНКЛАТУР'!D:F,3,0)</f>
        <v>Ручки-скобы</v>
      </c>
      <c r="AE2440" s="48" t="str">
        <f>VLOOKUP(C:C,'ИЗ ОСНОВЫ НОМЕНКЛАТУР'!D:H,5,0)</f>
        <v>C</v>
      </c>
    </row>
    <row r="2441" spans="1:31" ht="9.6" customHeight="1" x14ac:dyDescent="0.2">
      <c r="A2441" s="45" t="s">
        <v>2043</v>
      </c>
      <c r="B2441" s="11"/>
      <c r="C2441" s="11" t="s">
        <v>2439</v>
      </c>
      <c r="D2441" s="44">
        <v>0</v>
      </c>
      <c r="E2441" s="44">
        <v>0</v>
      </c>
      <c r="F2441" s="48">
        <v>0</v>
      </c>
      <c r="G2441" s="48">
        <v>0</v>
      </c>
      <c r="H2441" s="44">
        <v>0</v>
      </c>
      <c r="I2441" s="44">
        <v>0</v>
      </c>
      <c r="J2441" s="44">
        <v>1</v>
      </c>
      <c r="K2441" s="48">
        <v>0</v>
      </c>
      <c r="L2441" s="49">
        <v>0</v>
      </c>
      <c r="M2441" s="49">
        <v>0</v>
      </c>
      <c r="N2441" s="10">
        <v>0</v>
      </c>
      <c r="O2441" s="10">
        <v>0</v>
      </c>
      <c r="P2441" s="10">
        <v>0</v>
      </c>
      <c r="Q2441" s="10">
        <v>0</v>
      </c>
      <c r="R2441" s="10">
        <v>130</v>
      </c>
      <c r="S2441" s="10">
        <v>0</v>
      </c>
      <c r="T2441" s="50">
        <f t="shared" si="127"/>
        <v>0</v>
      </c>
      <c r="U2441" s="50">
        <f t="shared" si="127"/>
        <v>0</v>
      </c>
      <c r="V2441" s="50">
        <f t="shared" si="127"/>
        <v>0</v>
      </c>
      <c r="W2441" s="50">
        <f t="shared" si="127"/>
        <v>0</v>
      </c>
      <c r="X2441" s="50">
        <f t="shared" si="128"/>
        <v>0</v>
      </c>
      <c r="Y2441" s="50">
        <f t="shared" si="128"/>
        <v>0</v>
      </c>
      <c r="Z2441" s="50">
        <f t="shared" si="128"/>
        <v>10.833333333333334</v>
      </c>
      <c r="AA2441" s="50">
        <f t="shared" si="128"/>
        <v>0</v>
      </c>
      <c r="AB2441" s="50">
        <f t="shared" si="129"/>
        <v>10.833333333333334</v>
      </c>
      <c r="AC2441" s="48" t="str">
        <f>VLOOKUP(ПРОДАЖИ!C:C,'ИЗ ОСНОВЫ НОМЕНКЛАТУР'!D:E,2,0)</f>
        <v>Ручки, крючки, опоры</v>
      </c>
      <c r="AD2441" s="48" t="str">
        <f>VLOOKUP(C:C,'ИЗ ОСНОВЫ НОМЕНКЛАТУР'!D:F,3,0)</f>
        <v>Ручки-скобы</v>
      </c>
      <c r="AE2441" s="48" t="str">
        <f>VLOOKUP(C:C,'ИЗ ОСНОВЫ НОМЕНКЛАТУР'!D:H,5,0)</f>
        <v>C</v>
      </c>
    </row>
    <row r="2442" spans="1:31" ht="9.6" customHeight="1" x14ac:dyDescent="0.2">
      <c r="A2442" s="45" t="s">
        <v>2043</v>
      </c>
      <c r="B2442" s="11"/>
      <c r="C2442" s="11" t="s">
        <v>2440</v>
      </c>
      <c r="D2442" s="44">
        <v>2</v>
      </c>
      <c r="E2442" s="44">
        <v>0</v>
      </c>
      <c r="F2442" s="48">
        <v>0</v>
      </c>
      <c r="G2442" s="48">
        <v>0</v>
      </c>
      <c r="H2442" s="44">
        <v>0</v>
      </c>
      <c r="I2442" s="44">
        <v>0</v>
      </c>
      <c r="J2442" s="44">
        <v>0</v>
      </c>
      <c r="K2442" s="48">
        <v>0</v>
      </c>
      <c r="L2442" s="49">
        <v>2740.93</v>
      </c>
      <c r="M2442" s="49">
        <v>0</v>
      </c>
      <c r="N2442" s="10">
        <v>0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50">
        <f t="shared" si="127"/>
        <v>228.41083333333333</v>
      </c>
      <c r="U2442" s="50">
        <f t="shared" si="127"/>
        <v>0</v>
      </c>
      <c r="V2442" s="50">
        <f t="shared" si="127"/>
        <v>0</v>
      </c>
      <c r="W2442" s="50">
        <f t="shared" si="127"/>
        <v>0</v>
      </c>
      <c r="X2442" s="50">
        <f t="shared" si="128"/>
        <v>0</v>
      </c>
      <c r="Y2442" s="50">
        <f t="shared" si="128"/>
        <v>0</v>
      </c>
      <c r="Z2442" s="50">
        <f t="shared" si="128"/>
        <v>0</v>
      </c>
      <c r="AA2442" s="50">
        <f t="shared" si="128"/>
        <v>0</v>
      </c>
      <c r="AB2442" s="50">
        <f t="shared" si="129"/>
        <v>228.41083333333333</v>
      </c>
      <c r="AC2442" s="48" t="str">
        <f>VLOOKUP(ПРОДАЖИ!C:C,'ИЗ ОСНОВЫ НОМЕНКЛАТУР'!D:E,2,0)</f>
        <v>Ручки, крючки, опоры</v>
      </c>
      <c r="AD2442" s="48" t="str">
        <f>VLOOKUP(C:C,'ИЗ ОСНОВЫ НОМЕНКЛАТУР'!D:F,3,0)</f>
        <v>Ручки-скобы</v>
      </c>
      <c r="AE2442" s="48" t="str">
        <f>VLOOKUP(C:C,'ИЗ ОСНОВЫ НОМЕНКЛАТУР'!D:H,5,0)</f>
        <v>C</v>
      </c>
    </row>
    <row r="2443" spans="1:31" ht="9.6" customHeight="1" x14ac:dyDescent="0.2">
      <c r="A2443" s="45" t="s">
        <v>2043</v>
      </c>
      <c r="B2443" s="11"/>
      <c r="C2443" s="11" t="s">
        <v>2441</v>
      </c>
      <c r="D2443" s="44">
        <v>0</v>
      </c>
      <c r="E2443" s="44">
        <v>0</v>
      </c>
      <c r="F2443" s="48">
        <v>0</v>
      </c>
      <c r="G2443" s="48">
        <v>0</v>
      </c>
      <c r="H2443" s="44">
        <v>0</v>
      </c>
      <c r="I2443" s="44">
        <v>0</v>
      </c>
      <c r="J2443" s="44">
        <v>6</v>
      </c>
      <c r="K2443" s="48">
        <v>0</v>
      </c>
      <c r="L2443" s="49">
        <v>0</v>
      </c>
      <c r="M2443" s="49">
        <v>0</v>
      </c>
      <c r="N2443" s="10">
        <v>0</v>
      </c>
      <c r="O2443" s="10">
        <v>0</v>
      </c>
      <c r="P2443" s="10">
        <v>0</v>
      </c>
      <c r="Q2443" s="10">
        <v>0</v>
      </c>
      <c r="R2443" s="10">
        <v>889.97</v>
      </c>
      <c r="S2443" s="10">
        <v>0</v>
      </c>
      <c r="T2443" s="50">
        <f t="shared" si="127"/>
        <v>0</v>
      </c>
      <c r="U2443" s="50">
        <f t="shared" si="127"/>
        <v>0</v>
      </c>
      <c r="V2443" s="50">
        <f t="shared" si="127"/>
        <v>0</v>
      </c>
      <c r="W2443" s="50">
        <f t="shared" si="127"/>
        <v>0</v>
      </c>
      <c r="X2443" s="50">
        <f t="shared" si="128"/>
        <v>0</v>
      </c>
      <c r="Y2443" s="50">
        <f t="shared" si="128"/>
        <v>0</v>
      </c>
      <c r="Z2443" s="50">
        <f t="shared" si="128"/>
        <v>74.164166666666674</v>
      </c>
      <c r="AA2443" s="50">
        <f t="shared" si="128"/>
        <v>0</v>
      </c>
      <c r="AB2443" s="50">
        <f t="shared" si="129"/>
        <v>74.164166666666674</v>
      </c>
      <c r="AC2443" s="48" t="str">
        <f>VLOOKUP(ПРОДАЖИ!C:C,'ИЗ ОСНОВЫ НОМЕНКЛАТУР'!D:E,2,0)</f>
        <v>Ручки, крючки, опоры</v>
      </c>
      <c r="AD2443" s="48" t="str">
        <f>VLOOKUP(C:C,'ИЗ ОСНОВЫ НОМЕНКЛАТУР'!D:F,3,0)</f>
        <v>Ручки-скобы</v>
      </c>
      <c r="AE2443" s="48" t="str">
        <f>VLOOKUP(C:C,'ИЗ ОСНОВЫ НОМЕНКЛАТУР'!D:H,5,0)</f>
        <v>C</v>
      </c>
    </row>
    <row r="2444" spans="1:31" ht="9.6" customHeight="1" x14ac:dyDescent="0.2">
      <c r="A2444" s="45" t="s">
        <v>2043</v>
      </c>
      <c r="B2444" s="11"/>
      <c r="C2444" s="11" t="s">
        <v>2442</v>
      </c>
      <c r="D2444" s="44">
        <v>7</v>
      </c>
      <c r="E2444" s="44">
        <v>0</v>
      </c>
      <c r="F2444" s="48">
        <v>0</v>
      </c>
      <c r="G2444" s="48">
        <v>0</v>
      </c>
      <c r="H2444" s="44">
        <v>0</v>
      </c>
      <c r="I2444" s="44">
        <v>0</v>
      </c>
      <c r="J2444" s="44">
        <v>0</v>
      </c>
      <c r="K2444" s="48">
        <v>0</v>
      </c>
      <c r="L2444" s="49">
        <v>6009.5</v>
      </c>
      <c r="M2444" s="49">
        <v>0</v>
      </c>
      <c r="N2444" s="10">
        <v>0</v>
      </c>
      <c r="O2444" s="10">
        <v>0</v>
      </c>
      <c r="P2444" s="10">
        <v>0</v>
      </c>
      <c r="Q2444" s="10">
        <v>0</v>
      </c>
      <c r="R2444" s="10">
        <v>0</v>
      </c>
      <c r="S2444" s="10">
        <v>0</v>
      </c>
      <c r="T2444" s="50">
        <f t="shared" si="127"/>
        <v>500.79166666666669</v>
      </c>
      <c r="U2444" s="50">
        <f t="shared" si="127"/>
        <v>0</v>
      </c>
      <c r="V2444" s="50">
        <f t="shared" si="127"/>
        <v>0</v>
      </c>
      <c r="W2444" s="50">
        <f t="shared" si="127"/>
        <v>0</v>
      </c>
      <c r="X2444" s="50">
        <f t="shared" si="128"/>
        <v>0</v>
      </c>
      <c r="Y2444" s="50">
        <f t="shared" si="128"/>
        <v>0</v>
      </c>
      <c r="Z2444" s="50">
        <f t="shared" si="128"/>
        <v>0</v>
      </c>
      <c r="AA2444" s="50">
        <f t="shared" si="128"/>
        <v>0</v>
      </c>
      <c r="AB2444" s="50">
        <f t="shared" si="129"/>
        <v>500.79166666666669</v>
      </c>
      <c r="AC2444" s="48" t="str">
        <f>VLOOKUP(ПРОДАЖИ!C:C,'ИЗ ОСНОВЫ НОМЕНКЛАТУР'!D:E,2,0)</f>
        <v>Ручки, крючки, опоры</v>
      </c>
      <c r="AD2444" s="48" t="str">
        <f>VLOOKUP(C:C,'ИЗ ОСНОВЫ НОМЕНКЛАТУР'!D:F,3,0)</f>
        <v>Ручки-скобы</v>
      </c>
      <c r="AE2444" s="48" t="str">
        <f>VLOOKUP(C:C,'ИЗ ОСНОВЫ НОМЕНКЛАТУР'!D:H,5,0)</f>
        <v>C</v>
      </c>
    </row>
    <row r="2445" spans="1:31" ht="9.6" customHeight="1" x14ac:dyDescent="0.2">
      <c r="A2445" s="45" t="s">
        <v>2043</v>
      </c>
      <c r="B2445" s="11"/>
      <c r="C2445" s="11" t="s">
        <v>2443</v>
      </c>
      <c r="D2445" s="44">
        <v>2</v>
      </c>
      <c r="E2445" s="44">
        <v>0</v>
      </c>
      <c r="F2445" s="48">
        <v>0</v>
      </c>
      <c r="G2445" s="48">
        <v>0</v>
      </c>
      <c r="H2445" s="44">
        <v>0</v>
      </c>
      <c r="I2445" s="44">
        <v>0</v>
      </c>
      <c r="J2445" s="44">
        <v>0</v>
      </c>
      <c r="K2445" s="48">
        <v>0</v>
      </c>
      <c r="L2445" s="49">
        <v>3213</v>
      </c>
      <c r="M2445" s="49">
        <v>0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50">
        <f t="shared" si="127"/>
        <v>267.75</v>
      </c>
      <c r="U2445" s="50">
        <f t="shared" si="127"/>
        <v>0</v>
      </c>
      <c r="V2445" s="50">
        <f t="shared" si="127"/>
        <v>0</v>
      </c>
      <c r="W2445" s="50">
        <f t="shared" si="127"/>
        <v>0</v>
      </c>
      <c r="X2445" s="50">
        <f t="shared" si="128"/>
        <v>0</v>
      </c>
      <c r="Y2445" s="50">
        <f t="shared" si="128"/>
        <v>0</v>
      </c>
      <c r="Z2445" s="50">
        <f t="shared" si="128"/>
        <v>0</v>
      </c>
      <c r="AA2445" s="50">
        <f t="shared" si="128"/>
        <v>0</v>
      </c>
      <c r="AB2445" s="50">
        <f t="shared" si="129"/>
        <v>267.75</v>
      </c>
      <c r="AC2445" s="48" t="str">
        <f>VLOOKUP(ПРОДАЖИ!C:C,'ИЗ ОСНОВЫ НОМЕНКЛАТУР'!D:E,2,0)</f>
        <v>Ручки, крючки, опоры</v>
      </c>
      <c r="AD2445" s="48" t="str">
        <f>VLOOKUP(C:C,'ИЗ ОСНОВЫ НОМЕНКЛАТУР'!D:F,3,0)</f>
        <v>Ручки-скобы</v>
      </c>
      <c r="AE2445" s="48" t="str">
        <f>VLOOKUP(C:C,'ИЗ ОСНОВЫ НОМЕНКЛАТУР'!D:H,5,0)</f>
        <v>C</v>
      </c>
    </row>
    <row r="2446" spans="1:31" ht="9.6" customHeight="1" x14ac:dyDescent="0.2">
      <c r="A2446" s="45" t="s">
        <v>2043</v>
      </c>
      <c r="B2446" s="11"/>
      <c r="C2446" s="11" t="s">
        <v>2444</v>
      </c>
      <c r="D2446" s="44">
        <v>4</v>
      </c>
      <c r="E2446" s="44">
        <v>0</v>
      </c>
      <c r="F2446" s="48">
        <v>0</v>
      </c>
      <c r="G2446" s="48">
        <v>0</v>
      </c>
      <c r="H2446" s="44">
        <v>0</v>
      </c>
      <c r="I2446" s="44">
        <v>0</v>
      </c>
      <c r="J2446" s="44">
        <v>0</v>
      </c>
      <c r="K2446" s="48">
        <v>0</v>
      </c>
      <c r="L2446" s="49">
        <v>3196</v>
      </c>
      <c r="M2446" s="49">
        <v>0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50">
        <f t="shared" si="127"/>
        <v>266.33333333333331</v>
      </c>
      <c r="U2446" s="50">
        <f t="shared" si="127"/>
        <v>0</v>
      </c>
      <c r="V2446" s="50">
        <f t="shared" si="127"/>
        <v>0</v>
      </c>
      <c r="W2446" s="50">
        <f t="shared" si="127"/>
        <v>0</v>
      </c>
      <c r="X2446" s="50">
        <f t="shared" si="128"/>
        <v>0</v>
      </c>
      <c r="Y2446" s="50">
        <f t="shared" si="128"/>
        <v>0</v>
      </c>
      <c r="Z2446" s="50">
        <f t="shared" si="128"/>
        <v>0</v>
      </c>
      <c r="AA2446" s="50">
        <f t="shared" si="128"/>
        <v>0</v>
      </c>
      <c r="AB2446" s="50">
        <f t="shared" si="129"/>
        <v>266.33333333333331</v>
      </c>
      <c r="AC2446" s="48" t="str">
        <f>VLOOKUP(ПРОДАЖИ!C:C,'ИЗ ОСНОВЫ НОМЕНКЛАТУР'!D:E,2,0)</f>
        <v>Ручки, крючки, опоры</v>
      </c>
      <c r="AD2446" s="48" t="str">
        <f>VLOOKUP(C:C,'ИЗ ОСНОВЫ НОМЕНКЛАТУР'!D:F,3,0)</f>
        <v>Ручки-скобы</v>
      </c>
      <c r="AE2446" s="48" t="str">
        <f>VLOOKUP(C:C,'ИЗ ОСНОВЫ НОМЕНКЛАТУР'!D:H,5,0)</f>
        <v>C</v>
      </c>
    </row>
    <row r="2447" spans="1:31" ht="9.6" customHeight="1" x14ac:dyDescent="0.2">
      <c r="A2447" s="45" t="s">
        <v>2043</v>
      </c>
      <c r="B2447" s="11"/>
      <c r="C2447" s="11" t="s">
        <v>2445</v>
      </c>
      <c r="D2447" s="44">
        <v>0</v>
      </c>
      <c r="E2447" s="44">
        <v>0</v>
      </c>
      <c r="F2447" s="48">
        <v>0</v>
      </c>
      <c r="G2447" s="48">
        <v>0</v>
      </c>
      <c r="H2447" s="44">
        <v>0</v>
      </c>
      <c r="I2447" s="44">
        <v>0</v>
      </c>
      <c r="J2447" s="44">
        <v>9</v>
      </c>
      <c r="K2447" s="48">
        <v>0</v>
      </c>
      <c r="L2447" s="49">
        <v>0</v>
      </c>
      <c r="M2447" s="49">
        <v>0</v>
      </c>
      <c r="N2447" s="10">
        <v>0</v>
      </c>
      <c r="O2447" s="10">
        <v>0</v>
      </c>
      <c r="P2447" s="10">
        <v>0</v>
      </c>
      <c r="Q2447" s="10">
        <v>0</v>
      </c>
      <c r="R2447" s="10">
        <v>386.3</v>
      </c>
      <c r="S2447" s="10">
        <v>0</v>
      </c>
      <c r="T2447" s="50">
        <f t="shared" si="127"/>
        <v>0</v>
      </c>
      <c r="U2447" s="50">
        <f t="shared" si="127"/>
        <v>0</v>
      </c>
      <c r="V2447" s="50">
        <f t="shared" si="127"/>
        <v>0</v>
      </c>
      <c r="W2447" s="50">
        <f t="shared" si="127"/>
        <v>0</v>
      </c>
      <c r="X2447" s="50">
        <f t="shared" si="128"/>
        <v>0</v>
      </c>
      <c r="Y2447" s="50">
        <f t="shared" si="128"/>
        <v>0</v>
      </c>
      <c r="Z2447" s="50">
        <f t="shared" si="128"/>
        <v>32.19166666666667</v>
      </c>
      <c r="AA2447" s="50">
        <f t="shared" si="128"/>
        <v>0</v>
      </c>
      <c r="AB2447" s="50">
        <f t="shared" si="129"/>
        <v>32.19166666666667</v>
      </c>
      <c r="AC2447" s="48" t="str">
        <f>VLOOKUP(ПРОДАЖИ!C:C,'ИЗ ОСНОВЫ НОМЕНКЛАТУР'!D:E,2,0)</f>
        <v>Ручки, крючки, опоры</v>
      </c>
      <c r="AD2447" s="48" t="str">
        <f>VLOOKUP(C:C,'ИЗ ОСНОВЫ НОМЕНКЛАТУР'!D:F,3,0)</f>
        <v>Ручки-скобы</v>
      </c>
      <c r="AE2447" s="48" t="str">
        <f>VLOOKUP(C:C,'ИЗ ОСНОВЫ НОМЕНКЛАТУР'!D:H,5,0)</f>
        <v>C</v>
      </c>
    </row>
    <row r="2448" spans="1:31" ht="9.6" customHeight="1" x14ac:dyDescent="0.2">
      <c r="A2448" s="45" t="s">
        <v>2043</v>
      </c>
      <c r="B2448" s="11"/>
      <c r="C2448" s="11" t="s">
        <v>2446</v>
      </c>
      <c r="D2448" s="44">
        <v>0</v>
      </c>
      <c r="E2448" s="44">
        <v>0</v>
      </c>
      <c r="F2448" s="48">
        <v>0</v>
      </c>
      <c r="G2448" s="48">
        <v>0</v>
      </c>
      <c r="H2448" s="44">
        <v>0</v>
      </c>
      <c r="I2448" s="44">
        <v>0</v>
      </c>
      <c r="J2448" s="44">
        <v>9</v>
      </c>
      <c r="K2448" s="48">
        <v>0</v>
      </c>
      <c r="L2448" s="49">
        <v>0</v>
      </c>
      <c r="M2448" s="49">
        <v>0</v>
      </c>
      <c r="N2448" s="10">
        <v>0</v>
      </c>
      <c r="O2448" s="10">
        <v>0</v>
      </c>
      <c r="P2448" s="10">
        <v>0</v>
      </c>
      <c r="Q2448" s="10">
        <v>0</v>
      </c>
      <c r="R2448" s="10">
        <v>1587.78</v>
      </c>
      <c r="S2448" s="10">
        <v>0</v>
      </c>
      <c r="T2448" s="50">
        <f t="shared" si="127"/>
        <v>0</v>
      </c>
      <c r="U2448" s="50">
        <f t="shared" si="127"/>
        <v>0</v>
      </c>
      <c r="V2448" s="50">
        <f t="shared" si="127"/>
        <v>0</v>
      </c>
      <c r="W2448" s="50">
        <f t="shared" si="127"/>
        <v>0</v>
      </c>
      <c r="X2448" s="50">
        <f t="shared" si="128"/>
        <v>0</v>
      </c>
      <c r="Y2448" s="50">
        <f t="shared" si="128"/>
        <v>0</v>
      </c>
      <c r="Z2448" s="50">
        <f t="shared" si="128"/>
        <v>132.315</v>
      </c>
      <c r="AA2448" s="50">
        <f t="shared" si="128"/>
        <v>0</v>
      </c>
      <c r="AB2448" s="50">
        <f t="shared" si="129"/>
        <v>132.315</v>
      </c>
      <c r="AC2448" s="48" t="str">
        <f>VLOOKUP(ПРОДАЖИ!C:C,'ИЗ ОСНОВЫ НОМЕНКЛАТУР'!D:E,2,0)</f>
        <v>Ручки, крючки, опоры</v>
      </c>
      <c r="AD2448" s="48" t="str">
        <f>VLOOKUP(C:C,'ИЗ ОСНОВЫ НОМЕНКЛАТУР'!D:F,3,0)</f>
        <v>Ручки-скобы</v>
      </c>
      <c r="AE2448" s="48" t="str">
        <f>VLOOKUP(C:C,'ИЗ ОСНОВЫ НОМЕНКЛАТУР'!D:H,5,0)</f>
        <v>C</v>
      </c>
    </row>
    <row r="2449" spans="1:31" ht="9.6" customHeight="1" x14ac:dyDescent="0.2">
      <c r="A2449" s="45" t="s">
        <v>2043</v>
      </c>
      <c r="B2449" s="11"/>
      <c r="C2449" s="11" t="s">
        <v>2447</v>
      </c>
      <c r="D2449" s="44">
        <v>0</v>
      </c>
      <c r="E2449" s="44">
        <v>0</v>
      </c>
      <c r="F2449" s="48">
        <v>0</v>
      </c>
      <c r="G2449" s="48">
        <v>0</v>
      </c>
      <c r="H2449" s="44">
        <v>0</v>
      </c>
      <c r="I2449" s="44">
        <v>0</v>
      </c>
      <c r="J2449" s="44">
        <v>2</v>
      </c>
      <c r="K2449" s="48">
        <v>0</v>
      </c>
      <c r="L2449" s="49">
        <v>0</v>
      </c>
      <c r="M2449" s="49">
        <v>0</v>
      </c>
      <c r="N2449" s="10">
        <v>0</v>
      </c>
      <c r="O2449" s="10">
        <v>0</v>
      </c>
      <c r="P2449" s="10">
        <v>0</v>
      </c>
      <c r="Q2449" s="10">
        <v>0</v>
      </c>
      <c r="R2449" s="10">
        <v>309.66000000000003</v>
      </c>
      <c r="S2449" s="10">
        <v>0</v>
      </c>
      <c r="T2449" s="50">
        <f t="shared" si="127"/>
        <v>0</v>
      </c>
      <c r="U2449" s="50">
        <f t="shared" si="127"/>
        <v>0</v>
      </c>
      <c r="V2449" s="50">
        <f t="shared" si="127"/>
        <v>0</v>
      </c>
      <c r="W2449" s="50">
        <f t="shared" si="127"/>
        <v>0</v>
      </c>
      <c r="X2449" s="50">
        <f t="shared" si="128"/>
        <v>0</v>
      </c>
      <c r="Y2449" s="50">
        <f t="shared" si="128"/>
        <v>0</v>
      </c>
      <c r="Z2449" s="50">
        <f t="shared" si="128"/>
        <v>25.805000000000003</v>
      </c>
      <c r="AA2449" s="50">
        <f t="shared" si="128"/>
        <v>0</v>
      </c>
      <c r="AB2449" s="50">
        <f t="shared" si="129"/>
        <v>25.805000000000003</v>
      </c>
      <c r="AC2449" s="48" t="str">
        <f>VLOOKUP(ПРОДАЖИ!C:C,'ИЗ ОСНОВЫ НОМЕНКЛАТУР'!D:E,2,0)</f>
        <v>Ручки, крючки, опоры</v>
      </c>
      <c r="AD2449" s="48" t="str">
        <f>VLOOKUP(C:C,'ИЗ ОСНОВЫ НОМЕНКЛАТУР'!D:F,3,0)</f>
        <v>Ручки-скобы</v>
      </c>
      <c r="AE2449" s="48" t="str">
        <f>VLOOKUP(C:C,'ИЗ ОСНОВЫ НОМЕНКЛАТУР'!D:H,5,0)</f>
        <v>C</v>
      </c>
    </row>
    <row r="2450" spans="1:31" ht="9.6" customHeight="1" x14ac:dyDescent="0.2">
      <c r="A2450" s="45" t="s">
        <v>2043</v>
      </c>
      <c r="B2450" s="11"/>
      <c r="C2450" s="11" t="s">
        <v>2448</v>
      </c>
      <c r="D2450" s="44">
        <v>0</v>
      </c>
      <c r="E2450" s="44">
        <v>0</v>
      </c>
      <c r="F2450" s="48">
        <v>0</v>
      </c>
      <c r="G2450" s="48">
        <v>0</v>
      </c>
      <c r="H2450" s="44">
        <v>0</v>
      </c>
      <c r="I2450" s="44">
        <v>0</v>
      </c>
      <c r="J2450" s="44">
        <v>5</v>
      </c>
      <c r="K2450" s="48">
        <v>0</v>
      </c>
      <c r="L2450" s="49">
        <v>0</v>
      </c>
      <c r="M2450" s="49">
        <v>0</v>
      </c>
      <c r="N2450" s="10">
        <v>0</v>
      </c>
      <c r="O2450" s="10">
        <v>0</v>
      </c>
      <c r="P2450" s="10">
        <v>0</v>
      </c>
      <c r="Q2450" s="10">
        <v>0</v>
      </c>
      <c r="R2450" s="10">
        <v>1089.0899999999999</v>
      </c>
      <c r="S2450" s="10">
        <v>0</v>
      </c>
      <c r="T2450" s="50">
        <f t="shared" si="127"/>
        <v>0</v>
      </c>
      <c r="U2450" s="50">
        <f t="shared" si="127"/>
        <v>0</v>
      </c>
      <c r="V2450" s="50">
        <f t="shared" si="127"/>
        <v>0</v>
      </c>
      <c r="W2450" s="50">
        <f t="shared" si="127"/>
        <v>0</v>
      </c>
      <c r="X2450" s="50">
        <f t="shared" si="128"/>
        <v>0</v>
      </c>
      <c r="Y2450" s="50">
        <f t="shared" si="128"/>
        <v>0</v>
      </c>
      <c r="Z2450" s="50">
        <f t="shared" si="128"/>
        <v>90.757499999999993</v>
      </c>
      <c r="AA2450" s="50">
        <f t="shared" si="128"/>
        <v>0</v>
      </c>
      <c r="AB2450" s="50">
        <f t="shared" si="129"/>
        <v>90.757499999999993</v>
      </c>
      <c r="AC2450" s="48" t="str">
        <f>VLOOKUP(ПРОДАЖИ!C:C,'ИЗ ОСНОВЫ НОМЕНКЛАТУР'!D:E,2,0)</f>
        <v>Ручки, крючки, опоры</v>
      </c>
      <c r="AD2450" s="48" t="str">
        <f>VLOOKUP(C:C,'ИЗ ОСНОВЫ НОМЕНКЛАТУР'!D:F,3,0)</f>
        <v>Ручки-скобы</v>
      </c>
      <c r="AE2450" s="48" t="str">
        <f>VLOOKUP(C:C,'ИЗ ОСНОВЫ НОМЕНКЛАТУР'!D:H,5,0)</f>
        <v>C</v>
      </c>
    </row>
    <row r="2451" spans="1:31" ht="9.6" customHeight="1" x14ac:dyDescent="0.2">
      <c r="A2451" s="45" t="s">
        <v>2043</v>
      </c>
      <c r="B2451" s="11"/>
      <c r="C2451" s="11" t="s">
        <v>2449</v>
      </c>
      <c r="D2451" s="44">
        <v>24</v>
      </c>
      <c r="E2451" s="44">
        <v>0</v>
      </c>
      <c r="F2451" s="48">
        <v>0</v>
      </c>
      <c r="G2451" s="48">
        <v>0</v>
      </c>
      <c r="H2451" s="44">
        <v>0</v>
      </c>
      <c r="I2451" s="44">
        <v>0</v>
      </c>
      <c r="J2451" s="44">
        <v>0</v>
      </c>
      <c r="K2451" s="48">
        <v>0</v>
      </c>
      <c r="L2451" s="49">
        <v>36144.69</v>
      </c>
      <c r="M2451" s="49">
        <v>0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50">
        <f t="shared" si="127"/>
        <v>3012.0575000000003</v>
      </c>
      <c r="U2451" s="50">
        <f t="shared" si="127"/>
        <v>0</v>
      </c>
      <c r="V2451" s="50">
        <f t="shared" si="127"/>
        <v>0</v>
      </c>
      <c r="W2451" s="50">
        <f t="shared" si="127"/>
        <v>0</v>
      </c>
      <c r="X2451" s="50">
        <f t="shared" si="128"/>
        <v>0</v>
      </c>
      <c r="Y2451" s="50">
        <f t="shared" si="128"/>
        <v>0</v>
      </c>
      <c r="Z2451" s="50">
        <f t="shared" si="128"/>
        <v>0</v>
      </c>
      <c r="AA2451" s="50">
        <f t="shared" si="128"/>
        <v>0</v>
      </c>
      <c r="AB2451" s="50">
        <f t="shared" si="129"/>
        <v>3012.0575000000003</v>
      </c>
      <c r="AC2451" s="48" t="str">
        <f>VLOOKUP(ПРОДАЖИ!C:C,'ИЗ ОСНОВЫ НОМЕНКЛАТУР'!D:E,2,0)</f>
        <v>Ручки, крючки, опоры</v>
      </c>
      <c r="AD2451" s="48" t="str">
        <f>VLOOKUP(C:C,'ИЗ ОСНОВЫ НОМЕНКЛАТУР'!D:F,3,0)</f>
        <v>Ручки-скобы</v>
      </c>
      <c r="AE2451" s="48" t="str">
        <f>VLOOKUP(C:C,'ИЗ ОСНОВЫ НОМЕНКЛАТУР'!D:H,5,0)</f>
        <v>C</v>
      </c>
    </row>
    <row r="2452" spans="1:31" ht="9.6" customHeight="1" x14ac:dyDescent="0.2">
      <c r="A2452" s="45" t="s">
        <v>2043</v>
      </c>
      <c r="B2452" s="11"/>
      <c r="C2452" s="11" t="s">
        <v>2450</v>
      </c>
      <c r="D2452" s="44">
        <v>0</v>
      </c>
      <c r="E2452" s="44">
        <v>0</v>
      </c>
      <c r="F2452" s="48">
        <v>0</v>
      </c>
      <c r="G2452" s="48">
        <v>0</v>
      </c>
      <c r="H2452" s="44">
        <v>1</v>
      </c>
      <c r="I2452" s="44">
        <v>0</v>
      </c>
      <c r="J2452" s="44">
        <v>0</v>
      </c>
      <c r="K2452" s="48">
        <v>0</v>
      </c>
      <c r="L2452" s="49">
        <v>0</v>
      </c>
      <c r="M2452" s="49">
        <v>0</v>
      </c>
      <c r="N2452" s="10">
        <v>0</v>
      </c>
      <c r="O2452" s="10">
        <v>0</v>
      </c>
      <c r="P2452" s="10">
        <v>752.57</v>
      </c>
      <c r="Q2452" s="10">
        <v>0</v>
      </c>
      <c r="R2452" s="10">
        <v>0</v>
      </c>
      <c r="S2452" s="10">
        <v>0</v>
      </c>
      <c r="T2452" s="50">
        <f t="shared" si="127"/>
        <v>0</v>
      </c>
      <c r="U2452" s="50">
        <f t="shared" si="127"/>
        <v>0</v>
      </c>
      <c r="V2452" s="50">
        <f t="shared" si="127"/>
        <v>0</v>
      </c>
      <c r="W2452" s="50">
        <f t="shared" si="127"/>
        <v>0</v>
      </c>
      <c r="X2452" s="50">
        <f t="shared" si="128"/>
        <v>62.714166666666671</v>
      </c>
      <c r="Y2452" s="50">
        <f t="shared" si="128"/>
        <v>0</v>
      </c>
      <c r="Z2452" s="50">
        <f t="shared" si="128"/>
        <v>0</v>
      </c>
      <c r="AA2452" s="50">
        <f t="shared" si="128"/>
        <v>0</v>
      </c>
      <c r="AB2452" s="50">
        <f t="shared" si="129"/>
        <v>62.714166666666671</v>
      </c>
      <c r="AC2452" s="48" t="str">
        <f>VLOOKUP(ПРОДАЖИ!C:C,'ИЗ ОСНОВЫ НОМЕНКЛАТУР'!D:E,2,0)</f>
        <v>Ручки, крючки, опоры</v>
      </c>
      <c r="AD2452" s="48" t="str">
        <f>VLOOKUP(C:C,'ИЗ ОСНОВЫ НОМЕНКЛАТУР'!D:F,3,0)</f>
        <v>Ручки-скобы</v>
      </c>
      <c r="AE2452" s="48" t="str">
        <f>VLOOKUP(C:C,'ИЗ ОСНОВЫ НОМЕНКЛАТУР'!D:H,5,0)</f>
        <v>C</v>
      </c>
    </row>
    <row r="2453" spans="1:31" ht="9.6" customHeight="1" x14ac:dyDescent="0.2">
      <c r="A2453" s="45" t="s">
        <v>2043</v>
      </c>
      <c r="B2453" s="11"/>
      <c r="C2453" s="11" t="s">
        <v>2451</v>
      </c>
      <c r="D2453" s="44">
        <v>0</v>
      </c>
      <c r="E2453" s="44">
        <v>0</v>
      </c>
      <c r="F2453" s="48">
        <v>0</v>
      </c>
      <c r="G2453" s="48">
        <v>0</v>
      </c>
      <c r="H2453" s="44">
        <v>0</v>
      </c>
      <c r="I2453" s="44">
        <v>0</v>
      </c>
      <c r="J2453" s="44">
        <v>27</v>
      </c>
      <c r="K2453" s="48">
        <v>0</v>
      </c>
      <c r="L2453" s="49">
        <v>0</v>
      </c>
      <c r="M2453" s="49">
        <v>0</v>
      </c>
      <c r="N2453" s="10">
        <v>0</v>
      </c>
      <c r="O2453" s="10">
        <v>0</v>
      </c>
      <c r="P2453" s="10">
        <v>0</v>
      </c>
      <c r="Q2453" s="10">
        <v>0</v>
      </c>
      <c r="R2453" s="10">
        <v>4624.95</v>
      </c>
      <c r="S2453" s="10">
        <v>0</v>
      </c>
      <c r="T2453" s="50">
        <f t="shared" si="127"/>
        <v>0</v>
      </c>
      <c r="U2453" s="50">
        <f t="shared" si="127"/>
        <v>0</v>
      </c>
      <c r="V2453" s="50">
        <f t="shared" si="127"/>
        <v>0</v>
      </c>
      <c r="W2453" s="50">
        <f t="shared" si="127"/>
        <v>0</v>
      </c>
      <c r="X2453" s="50">
        <f t="shared" si="128"/>
        <v>0</v>
      </c>
      <c r="Y2453" s="50">
        <f t="shared" si="128"/>
        <v>0</v>
      </c>
      <c r="Z2453" s="50">
        <f t="shared" si="128"/>
        <v>385.41249999999997</v>
      </c>
      <c r="AA2453" s="50">
        <f t="shared" si="128"/>
        <v>0</v>
      </c>
      <c r="AB2453" s="50">
        <f t="shared" si="129"/>
        <v>385.41249999999997</v>
      </c>
      <c r="AC2453" s="48" t="str">
        <f>VLOOKUP(ПРОДАЖИ!C:C,'ИЗ ОСНОВЫ НОМЕНКЛАТУР'!D:E,2,0)</f>
        <v>Ручки, крючки, опоры</v>
      </c>
      <c r="AD2453" s="48" t="str">
        <f>VLOOKUP(C:C,'ИЗ ОСНОВЫ НОМЕНКЛАТУР'!D:F,3,0)</f>
        <v>Ручки-скобы</v>
      </c>
      <c r="AE2453" s="48" t="str">
        <f>VLOOKUP(C:C,'ИЗ ОСНОВЫ НОМЕНКЛАТУР'!D:H,5,0)</f>
        <v>C</v>
      </c>
    </row>
    <row r="2454" spans="1:31" ht="9.6" customHeight="1" x14ac:dyDescent="0.2">
      <c r="A2454" s="45" t="s">
        <v>2043</v>
      </c>
      <c r="B2454" s="11"/>
      <c r="C2454" s="11" t="s">
        <v>2452</v>
      </c>
      <c r="D2454" s="44">
        <v>0</v>
      </c>
      <c r="E2454" s="44">
        <v>0</v>
      </c>
      <c r="F2454" s="48">
        <v>0</v>
      </c>
      <c r="G2454" s="48">
        <v>0</v>
      </c>
      <c r="H2454" s="44">
        <v>0</v>
      </c>
      <c r="I2454" s="44">
        <v>0</v>
      </c>
      <c r="J2454" s="44">
        <v>4</v>
      </c>
      <c r="K2454" s="48">
        <v>0</v>
      </c>
      <c r="L2454" s="49">
        <v>0</v>
      </c>
      <c r="M2454" s="49">
        <v>0</v>
      </c>
      <c r="N2454" s="10">
        <v>0</v>
      </c>
      <c r="O2454" s="10">
        <v>0</v>
      </c>
      <c r="P2454" s="10">
        <v>0</v>
      </c>
      <c r="Q2454" s="10">
        <v>0</v>
      </c>
      <c r="R2454" s="10">
        <v>1270.07</v>
      </c>
      <c r="S2454" s="10">
        <v>0</v>
      </c>
      <c r="T2454" s="50">
        <f t="shared" si="127"/>
        <v>0</v>
      </c>
      <c r="U2454" s="50">
        <f t="shared" si="127"/>
        <v>0</v>
      </c>
      <c r="V2454" s="50">
        <f t="shared" si="127"/>
        <v>0</v>
      </c>
      <c r="W2454" s="50">
        <f t="shared" si="127"/>
        <v>0</v>
      </c>
      <c r="X2454" s="50">
        <f t="shared" si="128"/>
        <v>0</v>
      </c>
      <c r="Y2454" s="50">
        <f t="shared" si="128"/>
        <v>0</v>
      </c>
      <c r="Z2454" s="50">
        <f t="shared" si="128"/>
        <v>105.83916666666666</v>
      </c>
      <c r="AA2454" s="50">
        <f t="shared" si="128"/>
        <v>0</v>
      </c>
      <c r="AB2454" s="50">
        <f t="shared" si="129"/>
        <v>105.83916666666666</v>
      </c>
      <c r="AC2454" s="48" t="str">
        <f>VLOOKUP(ПРОДАЖИ!C:C,'ИЗ ОСНОВЫ НОМЕНКЛАТУР'!D:E,2,0)</f>
        <v>Ручки, крючки, опоры</v>
      </c>
      <c r="AD2454" s="48" t="str">
        <f>VLOOKUP(C:C,'ИЗ ОСНОВЫ НОМЕНКЛАТУР'!D:F,3,0)</f>
        <v>Ручки-скобы</v>
      </c>
      <c r="AE2454" s="48" t="str">
        <f>VLOOKUP(C:C,'ИЗ ОСНОВЫ НОМЕНКЛАТУР'!D:H,5,0)</f>
        <v>C</v>
      </c>
    </row>
    <row r="2455" spans="1:31" ht="9.6" customHeight="1" x14ac:dyDescent="0.2">
      <c r="A2455" s="45" t="s">
        <v>2043</v>
      </c>
      <c r="B2455" s="11"/>
      <c r="C2455" s="11" t="s">
        <v>2453</v>
      </c>
      <c r="D2455" s="44">
        <v>20</v>
      </c>
      <c r="E2455" s="44">
        <v>0</v>
      </c>
      <c r="F2455" s="48">
        <v>0</v>
      </c>
      <c r="G2455" s="48">
        <v>0</v>
      </c>
      <c r="H2455" s="44">
        <v>0</v>
      </c>
      <c r="I2455" s="44">
        <v>0</v>
      </c>
      <c r="J2455" s="44">
        <v>0</v>
      </c>
      <c r="K2455" s="48">
        <v>0</v>
      </c>
      <c r="L2455" s="49">
        <v>39600</v>
      </c>
      <c r="M2455" s="49">
        <v>0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0</v>
      </c>
      <c r="T2455" s="50">
        <f t="shared" si="127"/>
        <v>3300</v>
      </c>
      <c r="U2455" s="50">
        <f t="shared" si="127"/>
        <v>0</v>
      </c>
      <c r="V2455" s="50">
        <f t="shared" si="127"/>
        <v>0</v>
      </c>
      <c r="W2455" s="50">
        <f t="shared" si="127"/>
        <v>0</v>
      </c>
      <c r="X2455" s="50">
        <f t="shared" si="128"/>
        <v>0</v>
      </c>
      <c r="Y2455" s="50">
        <f t="shared" si="128"/>
        <v>0</v>
      </c>
      <c r="Z2455" s="50">
        <f t="shared" si="128"/>
        <v>0</v>
      </c>
      <c r="AA2455" s="50">
        <f t="shared" si="128"/>
        <v>0</v>
      </c>
      <c r="AB2455" s="50">
        <f t="shared" si="129"/>
        <v>3300</v>
      </c>
      <c r="AC2455" s="48" t="str">
        <f>VLOOKUP(ПРОДАЖИ!C:C,'ИЗ ОСНОВЫ НОМЕНКЛАТУР'!D:E,2,0)</f>
        <v>Ручки, крючки, опоры</v>
      </c>
      <c r="AD2455" s="48" t="str">
        <f>VLOOKUP(C:C,'ИЗ ОСНОВЫ НОМЕНКЛАТУР'!D:F,3,0)</f>
        <v>Ручки-скобы</v>
      </c>
      <c r="AE2455" s="48" t="str">
        <f>VLOOKUP(C:C,'ИЗ ОСНОВЫ НОМЕНКЛАТУР'!D:H,5,0)</f>
        <v>C</v>
      </c>
    </row>
    <row r="2456" spans="1:31" ht="9.6" customHeight="1" x14ac:dyDescent="0.2">
      <c r="A2456" s="45" t="s">
        <v>2043</v>
      </c>
      <c r="B2456" s="11"/>
      <c r="C2456" s="11" t="s">
        <v>2454</v>
      </c>
      <c r="D2456" s="44">
        <v>0</v>
      </c>
      <c r="E2456" s="44">
        <v>0</v>
      </c>
      <c r="F2456" s="48">
        <v>0</v>
      </c>
      <c r="G2456" s="48">
        <v>0</v>
      </c>
      <c r="H2456" s="44">
        <v>0</v>
      </c>
      <c r="I2456" s="44">
        <v>0</v>
      </c>
      <c r="J2456" s="44">
        <v>1</v>
      </c>
      <c r="K2456" s="48">
        <v>0</v>
      </c>
      <c r="L2456" s="49">
        <v>0</v>
      </c>
      <c r="M2456" s="49">
        <v>0</v>
      </c>
      <c r="N2456" s="10">
        <v>0</v>
      </c>
      <c r="O2456" s="10">
        <v>0</v>
      </c>
      <c r="P2456" s="10">
        <v>0</v>
      </c>
      <c r="Q2456" s="10">
        <v>0</v>
      </c>
      <c r="R2456" s="10">
        <v>875.76</v>
      </c>
      <c r="S2456" s="10">
        <v>0</v>
      </c>
      <c r="T2456" s="50">
        <f t="shared" si="127"/>
        <v>0</v>
      </c>
      <c r="U2456" s="50">
        <f t="shared" si="127"/>
        <v>0</v>
      </c>
      <c r="V2456" s="50">
        <f t="shared" si="127"/>
        <v>0</v>
      </c>
      <c r="W2456" s="50">
        <f t="shared" si="127"/>
        <v>0</v>
      </c>
      <c r="X2456" s="50">
        <f t="shared" si="128"/>
        <v>0</v>
      </c>
      <c r="Y2456" s="50">
        <f t="shared" si="128"/>
        <v>0</v>
      </c>
      <c r="Z2456" s="50">
        <f t="shared" si="128"/>
        <v>72.98</v>
      </c>
      <c r="AA2456" s="50">
        <f t="shared" si="128"/>
        <v>0</v>
      </c>
      <c r="AB2456" s="50">
        <f t="shared" si="129"/>
        <v>72.98</v>
      </c>
      <c r="AC2456" s="48" t="str">
        <f>VLOOKUP(ПРОДАЖИ!C:C,'ИЗ ОСНОВЫ НОМЕНКЛАТУР'!D:E,2,0)</f>
        <v>Ручки, крючки, опоры</v>
      </c>
      <c r="AD2456" s="48" t="str">
        <f>VLOOKUP(C:C,'ИЗ ОСНОВЫ НОМЕНКЛАТУР'!D:F,3,0)</f>
        <v>Ручки-скобы</v>
      </c>
      <c r="AE2456" s="48" t="str">
        <f>VLOOKUP(C:C,'ИЗ ОСНОВЫ НОМЕНКЛАТУР'!D:H,5,0)</f>
        <v>C</v>
      </c>
    </row>
    <row r="2457" spans="1:31" ht="9.6" customHeight="1" x14ac:dyDescent="0.2">
      <c r="A2457" s="45" t="s">
        <v>2043</v>
      </c>
      <c r="B2457" s="11"/>
      <c r="C2457" s="11" t="s">
        <v>2455</v>
      </c>
      <c r="D2457" s="44">
        <v>0</v>
      </c>
      <c r="E2457" s="44">
        <v>0</v>
      </c>
      <c r="F2457" s="48">
        <v>0</v>
      </c>
      <c r="G2457" s="48">
        <v>0</v>
      </c>
      <c r="H2457" s="44">
        <v>0</v>
      </c>
      <c r="I2457" s="44">
        <v>0</v>
      </c>
      <c r="J2457" s="44">
        <v>45</v>
      </c>
      <c r="K2457" s="48">
        <v>0</v>
      </c>
      <c r="L2457" s="49">
        <v>0</v>
      </c>
      <c r="M2457" s="49">
        <v>0</v>
      </c>
      <c r="N2457" s="10">
        <v>0</v>
      </c>
      <c r="O2457" s="10">
        <v>0</v>
      </c>
      <c r="P2457" s="10">
        <v>0</v>
      </c>
      <c r="Q2457" s="10">
        <v>0</v>
      </c>
      <c r="R2457" s="10">
        <v>7494.2</v>
      </c>
      <c r="S2457" s="10">
        <v>0</v>
      </c>
      <c r="T2457" s="50">
        <f t="shared" si="127"/>
        <v>0</v>
      </c>
      <c r="U2457" s="50">
        <f t="shared" si="127"/>
        <v>0</v>
      </c>
      <c r="V2457" s="50">
        <f t="shared" si="127"/>
        <v>0</v>
      </c>
      <c r="W2457" s="50">
        <f t="shared" si="127"/>
        <v>0</v>
      </c>
      <c r="X2457" s="50">
        <f t="shared" si="128"/>
        <v>0</v>
      </c>
      <c r="Y2457" s="50">
        <f t="shared" si="128"/>
        <v>0</v>
      </c>
      <c r="Z2457" s="50">
        <f t="shared" si="128"/>
        <v>624.51666666666665</v>
      </c>
      <c r="AA2457" s="50">
        <f t="shared" si="128"/>
        <v>0</v>
      </c>
      <c r="AB2457" s="50">
        <f t="shared" si="129"/>
        <v>624.51666666666665</v>
      </c>
      <c r="AC2457" s="48" t="str">
        <f>VLOOKUP(ПРОДАЖИ!C:C,'ИЗ ОСНОВЫ НОМЕНКЛАТУР'!D:E,2,0)</f>
        <v>Ручки, крючки, опоры</v>
      </c>
      <c r="AD2457" s="48" t="str">
        <f>VLOOKUP(C:C,'ИЗ ОСНОВЫ НОМЕНКЛАТУР'!D:F,3,0)</f>
        <v>Ручки-скобы</v>
      </c>
      <c r="AE2457" s="48" t="str">
        <f>VLOOKUP(C:C,'ИЗ ОСНОВЫ НОМЕНКЛАТУР'!D:H,5,0)</f>
        <v>C</v>
      </c>
    </row>
    <row r="2458" spans="1:31" ht="9.6" customHeight="1" x14ac:dyDescent="0.2">
      <c r="A2458" s="45" t="s">
        <v>2043</v>
      </c>
      <c r="B2458" s="11"/>
      <c r="C2458" s="11" t="s">
        <v>2456</v>
      </c>
      <c r="D2458" s="44">
        <v>0</v>
      </c>
      <c r="E2458" s="44">
        <v>0</v>
      </c>
      <c r="F2458" s="48">
        <v>0</v>
      </c>
      <c r="G2458" s="48">
        <v>0</v>
      </c>
      <c r="H2458" s="44">
        <v>11</v>
      </c>
      <c r="I2458" s="44">
        <v>0</v>
      </c>
      <c r="J2458" s="44">
        <v>0</v>
      </c>
      <c r="K2458" s="48">
        <v>0</v>
      </c>
      <c r="L2458" s="49">
        <v>0</v>
      </c>
      <c r="M2458" s="49">
        <v>0</v>
      </c>
      <c r="N2458" s="10">
        <v>0</v>
      </c>
      <c r="O2458" s="10">
        <v>0</v>
      </c>
      <c r="P2458" s="10">
        <v>2683.04</v>
      </c>
      <c r="Q2458" s="10">
        <v>0</v>
      </c>
      <c r="R2458" s="10">
        <v>0</v>
      </c>
      <c r="S2458" s="10">
        <v>0</v>
      </c>
      <c r="T2458" s="50">
        <f t="shared" si="127"/>
        <v>0</v>
      </c>
      <c r="U2458" s="50">
        <f t="shared" si="127"/>
        <v>0</v>
      </c>
      <c r="V2458" s="50">
        <f t="shared" si="127"/>
        <v>0</v>
      </c>
      <c r="W2458" s="50">
        <f t="shared" si="127"/>
        <v>0</v>
      </c>
      <c r="X2458" s="50">
        <f t="shared" si="128"/>
        <v>223.58666666666667</v>
      </c>
      <c r="Y2458" s="50">
        <f t="shared" si="128"/>
        <v>0</v>
      </c>
      <c r="Z2458" s="50">
        <f t="shared" si="128"/>
        <v>0</v>
      </c>
      <c r="AA2458" s="50">
        <f t="shared" si="128"/>
        <v>0</v>
      </c>
      <c r="AB2458" s="50">
        <f t="shared" si="129"/>
        <v>223.58666666666667</v>
      </c>
      <c r="AC2458" s="48" t="str">
        <f>VLOOKUP(ПРОДАЖИ!C:C,'ИЗ ОСНОВЫ НОМЕНКЛАТУР'!D:E,2,0)</f>
        <v>Ручки, крючки, опоры</v>
      </c>
      <c r="AD2458" s="48" t="str">
        <f>VLOOKUP(C:C,'ИЗ ОСНОВЫ НОМЕНКЛАТУР'!D:F,3,0)</f>
        <v>Ручки-скобы</v>
      </c>
      <c r="AE2458" s="48" t="str">
        <f>VLOOKUP(C:C,'ИЗ ОСНОВЫ НОМЕНКЛАТУР'!D:H,5,0)</f>
        <v>C</v>
      </c>
    </row>
    <row r="2459" spans="1:31" ht="9.6" customHeight="1" x14ac:dyDescent="0.2">
      <c r="A2459" s="45" t="s">
        <v>2043</v>
      </c>
      <c r="B2459" s="11"/>
      <c r="C2459" s="11" t="s">
        <v>2457</v>
      </c>
      <c r="D2459" s="44">
        <v>0</v>
      </c>
      <c r="E2459" s="44">
        <v>0</v>
      </c>
      <c r="F2459" s="48">
        <v>5</v>
      </c>
      <c r="G2459" s="48">
        <v>0</v>
      </c>
      <c r="H2459" s="44">
        <v>0</v>
      </c>
      <c r="I2459" s="44">
        <v>0</v>
      </c>
      <c r="J2459" s="44">
        <v>0</v>
      </c>
      <c r="K2459" s="48">
        <v>0</v>
      </c>
      <c r="L2459" s="49">
        <v>0</v>
      </c>
      <c r="M2459" s="49">
        <v>0</v>
      </c>
      <c r="N2459" s="10">
        <v>11574.02</v>
      </c>
      <c r="O2459" s="10">
        <v>0</v>
      </c>
      <c r="P2459" s="10">
        <v>0</v>
      </c>
      <c r="Q2459" s="10">
        <v>0</v>
      </c>
      <c r="R2459" s="10">
        <v>0</v>
      </c>
      <c r="S2459" s="10">
        <v>0</v>
      </c>
      <c r="T2459" s="50">
        <f t="shared" ref="T2459:Z2510" si="130">L2459/12</f>
        <v>0</v>
      </c>
      <c r="U2459" s="50">
        <f t="shared" si="130"/>
        <v>0</v>
      </c>
      <c r="V2459" s="50">
        <f t="shared" si="130"/>
        <v>964.50166666666667</v>
      </c>
      <c r="W2459" s="50">
        <f t="shared" si="130"/>
        <v>0</v>
      </c>
      <c r="X2459" s="50">
        <f t="shared" si="128"/>
        <v>0</v>
      </c>
      <c r="Y2459" s="50">
        <f t="shared" si="128"/>
        <v>0</v>
      </c>
      <c r="Z2459" s="50">
        <f t="shared" si="128"/>
        <v>0</v>
      </c>
      <c r="AA2459" s="50">
        <f t="shared" si="128"/>
        <v>0</v>
      </c>
      <c r="AB2459" s="50">
        <f t="shared" si="129"/>
        <v>964.50166666666667</v>
      </c>
      <c r="AC2459" s="48" t="str">
        <f>VLOOKUP(ПРОДАЖИ!C:C,'ИЗ ОСНОВЫ НОМЕНКЛАТУР'!D:E,2,0)</f>
        <v>Ручки, крючки, опоры</v>
      </c>
      <c r="AD2459" s="48" t="str">
        <f>VLOOKUP(C:C,'ИЗ ОСНОВЫ НОМЕНКЛАТУР'!D:F,3,0)</f>
        <v>Ручки-скобы</v>
      </c>
      <c r="AE2459" s="48" t="str">
        <f>VLOOKUP(C:C,'ИЗ ОСНОВЫ НОМЕНКЛАТУР'!D:H,5,0)</f>
        <v>C</v>
      </c>
    </row>
    <row r="2460" spans="1:31" ht="9.6" customHeight="1" x14ac:dyDescent="0.2">
      <c r="A2460" s="45" t="s">
        <v>2043</v>
      </c>
      <c r="B2460" s="11"/>
      <c r="C2460" s="11" t="s">
        <v>2458</v>
      </c>
      <c r="D2460" s="44">
        <v>0</v>
      </c>
      <c r="E2460" s="44">
        <v>0</v>
      </c>
      <c r="F2460" s="48">
        <v>0</v>
      </c>
      <c r="G2460" s="48">
        <v>0</v>
      </c>
      <c r="H2460" s="44">
        <v>0</v>
      </c>
      <c r="I2460" s="44">
        <v>0</v>
      </c>
      <c r="J2460" s="44">
        <v>37</v>
      </c>
      <c r="K2460" s="48">
        <v>0</v>
      </c>
      <c r="L2460" s="49">
        <v>0</v>
      </c>
      <c r="M2460" s="49">
        <v>0</v>
      </c>
      <c r="N2460" s="10">
        <v>0</v>
      </c>
      <c r="O2460" s="10">
        <v>0</v>
      </c>
      <c r="P2460" s="10">
        <v>0</v>
      </c>
      <c r="Q2460" s="10">
        <v>0</v>
      </c>
      <c r="R2460" s="10">
        <v>7343.71</v>
      </c>
      <c r="S2460" s="10">
        <v>0</v>
      </c>
      <c r="T2460" s="50">
        <f t="shared" si="130"/>
        <v>0</v>
      </c>
      <c r="U2460" s="50">
        <f t="shared" si="130"/>
        <v>0</v>
      </c>
      <c r="V2460" s="50">
        <f t="shared" si="130"/>
        <v>0</v>
      </c>
      <c r="W2460" s="50">
        <f t="shared" si="130"/>
        <v>0</v>
      </c>
      <c r="X2460" s="50">
        <f t="shared" si="128"/>
        <v>0</v>
      </c>
      <c r="Y2460" s="50">
        <f t="shared" si="128"/>
        <v>0</v>
      </c>
      <c r="Z2460" s="50">
        <f t="shared" si="128"/>
        <v>611.9758333333333</v>
      </c>
      <c r="AA2460" s="50">
        <f t="shared" si="128"/>
        <v>0</v>
      </c>
      <c r="AB2460" s="50">
        <f t="shared" si="129"/>
        <v>611.9758333333333</v>
      </c>
      <c r="AC2460" s="48" t="str">
        <f>VLOOKUP(ПРОДАЖИ!C:C,'ИЗ ОСНОВЫ НОМЕНКЛАТУР'!D:E,2,0)</f>
        <v>Ручки, крючки, опоры</v>
      </c>
      <c r="AD2460" s="48" t="str">
        <f>VLOOKUP(C:C,'ИЗ ОСНОВЫ НОМЕНКЛАТУР'!D:F,3,0)</f>
        <v>Ручки-скобы</v>
      </c>
      <c r="AE2460" s="48" t="str">
        <f>VLOOKUP(C:C,'ИЗ ОСНОВЫ НОМЕНКЛАТУР'!D:H,5,0)</f>
        <v>C</v>
      </c>
    </row>
    <row r="2461" spans="1:31" ht="9.6" customHeight="1" x14ac:dyDescent="0.2">
      <c r="A2461" s="45" t="s">
        <v>2043</v>
      </c>
      <c r="B2461" s="11"/>
      <c r="C2461" s="11" t="s">
        <v>2459</v>
      </c>
      <c r="D2461" s="44">
        <v>0</v>
      </c>
      <c r="E2461" s="44">
        <v>0</v>
      </c>
      <c r="F2461" s="48">
        <v>14</v>
      </c>
      <c r="G2461" s="48">
        <v>0</v>
      </c>
      <c r="H2461" s="44">
        <v>0</v>
      </c>
      <c r="I2461" s="44">
        <v>0</v>
      </c>
      <c r="J2461" s="44">
        <v>0</v>
      </c>
      <c r="K2461" s="48">
        <v>0</v>
      </c>
      <c r="L2461" s="49">
        <v>0</v>
      </c>
      <c r="M2461" s="49">
        <v>0</v>
      </c>
      <c r="N2461" s="10">
        <v>2603.17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50">
        <f t="shared" si="130"/>
        <v>0</v>
      </c>
      <c r="U2461" s="50">
        <f t="shared" si="130"/>
        <v>0</v>
      </c>
      <c r="V2461" s="50">
        <f t="shared" si="130"/>
        <v>216.93083333333334</v>
      </c>
      <c r="W2461" s="50">
        <f t="shared" si="130"/>
        <v>0</v>
      </c>
      <c r="X2461" s="50">
        <f t="shared" si="128"/>
        <v>0</v>
      </c>
      <c r="Y2461" s="50">
        <f t="shared" si="128"/>
        <v>0</v>
      </c>
      <c r="Z2461" s="50">
        <f t="shared" si="128"/>
        <v>0</v>
      </c>
      <c r="AA2461" s="50">
        <f t="shared" si="128"/>
        <v>0</v>
      </c>
      <c r="AB2461" s="50">
        <f t="shared" si="129"/>
        <v>216.93083333333334</v>
      </c>
      <c r="AC2461" s="48" t="str">
        <f>VLOOKUP(ПРОДАЖИ!C:C,'ИЗ ОСНОВЫ НОМЕНКЛАТУР'!D:E,2,0)</f>
        <v>Ручки, крючки, опоры</v>
      </c>
      <c r="AD2461" s="48" t="str">
        <f>VLOOKUP(C:C,'ИЗ ОСНОВЫ НОМЕНКЛАТУР'!D:F,3,0)</f>
        <v>Ручки-скобы</v>
      </c>
      <c r="AE2461" s="48" t="str">
        <f>VLOOKUP(C:C,'ИЗ ОСНОВЫ НОМЕНКЛАТУР'!D:H,5,0)</f>
        <v>C</v>
      </c>
    </row>
    <row r="2462" spans="1:31" ht="9.6" customHeight="1" x14ac:dyDescent="0.2">
      <c r="A2462" s="45" t="s">
        <v>2043</v>
      </c>
      <c r="B2462" s="11"/>
      <c r="C2462" s="11" t="s">
        <v>2460</v>
      </c>
      <c r="D2462" s="44">
        <v>17</v>
      </c>
      <c r="E2462" s="44">
        <v>0</v>
      </c>
      <c r="F2462" s="48">
        <v>19</v>
      </c>
      <c r="G2462" s="48">
        <v>0</v>
      </c>
      <c r="H2462" s="44">
        <v>0</v>
      </c>
      <c r="I2462" s="44">
        <v>0</v>
      </c>
      <c r="J2462" s="44">
        <v>0</v>
      </c>
      <c r="K2462" s="48">
        <v>0</v>
      </c>
      <c r="L2462" s="49">
        <v>10949.53</v>
      </c>
      <c r="M2462" s="49">
        <v>0</v>
      </c>
      <c r="N2462" s="10">
        <v>12237.73</v>
      </c>
      <c r="O2462" s="10">
        <v>0</v>
      </c>
      <c r="P2462" s="10">
        <v>0</v>
      </c>
      <c r="Q2462" s="10">
        <v>0</v>
      </c>
      <c r="R2462" s="10">
        <v>0</v>
      </c>
      <c r="S2462" s="10">
        <v>0</v>
      </c>
      <c r="T2462" s="50">
        <f t="shared" si="130"/>
        <v>912.46083333333343</v>
      </c>
      <c r="U2462" s="50">
        <f t="shared" si="130"/>
        <v>0</v>
      </c>
      <c r="V2462" s="50">
        <f t="shared" si="130"/>
        <v>1019.8108333333333</v>
      </c>
      <c r="W2462" s="50">
        <f t="shared" si="130"/>
        <v>0</v>
      </c>
      <c r="X2462" s="50">
        <f t="shared" si="128"/>
        <v>0</v>
      </c>
      <c r="Y2462" s="50">
        <f t="shared" si="128"/>
        <v>0</v>
      </c>
      <c r="Z2462" s="50">
        <f t="shared" si="128"/>
        <v>0</v>
      </c>
      <c r="AA2462" s="50">
        <f t="shared" si="128"/>
        <v>0</v>
      </c>
      <c r="AB2462" s="50">
        <f t="shared" si="129"/>
        <v>1932.2716666666668</v>
      </c>
      <c r="AC2462" s="48" t="str">
        <f>VLOOKUP(ПРОДАЖИ!C:C,'ИЗ ОСНОВЫ НОМЕНКЛАТУР'!D:E,2,0)</f>
        <v>Ручки, крючки, опоры</v>
      </c>
      <c r="AD2462" s="48" t="str">
        <f>VLOOKUP(C:C,'ИЗ ОСНОВЫ НОМЕНКЛАТУР'!D:F,3,0)</f>
        <v>Ручки-скобы</v>
      </c>
      <c r="AE2462" s="48" t="str">
        <f>VLOOKUP(C:C,'ИЗ ОСНОВЫ НОМЕНКЛАТУР'!D:H,5,0)</f>
        <v>C</v>
      </c>
    </row>
    <row r="2463" spans="1:31" ht="9.6" customHeight="1" x14ac:dyDescent="0.2">
      <c r="A2463" s="45" t="s">
        <v>2043</v>
      </c>
      <c r="B2463" s="11"/>
      <c r="C2463" s="11" t="s">
        <v>2461</v>
      </c>
      <c r="D2463" s="44">
        <v>16</v>
      </c>
      <c r="E2463" s="44">
        <v>0</v>
      </c>
      <c r="F2463" s="48">
        <v>5</v>
      </c>
      <c r="G2463" s="48">
        <v>0</v>
      </c>
      <c r="H2463" s="44">
        <v>0</v>
      </c>
      <c r="I2463" s="44">
        <v>0</v>
      </c>
      <c r="J2463" s="44">
        <v>0</v>
      </c>
      <c r="K2463" s="48">
        <v>0</v>
      </c>
      <c r="L2463" s="49">
        <v>15458.18</v>
      </c>
      <c r="M2463" s="49">
        <v>0</v>
      </c>
      <c r="N2463" s="10">
        <v>4830.6899999999996</v>
      </c>
      <c r="O2463" s="10">
        <v>0</v>
      </c>
      <c r="P2463" s="10">
        <v>0</v>
      </c>
      <c r="Q2463" s="10">
        <v>0</v>
      </c>
      <c r="R2463" s="10">
        <v>0</v>
      </c>
      <c r="S2463" s="10">
        <v>0</v>
      </c>
      <c r="T2463" s="50">
        <f t="shared" si="130"/>
        <v>1288.1816666666666</v>
      </c>
      <c r="U2463" s="50">
        <f t="shared" si="130"/>
        <v>0</v>
      </c>
      <c r="V2463" s="50">
        <f t="shared" si="130"/>
        <v>402.55749999999995</v>
      </c>
      <c r="W2463" s="50">
        <f t="shared" si="130"/>
        <v>0</v>
      </c>
      <c r="X2463" s="50">
        <f t="shared" si="128"/>
        <v>0</v>
      </c>
      <c r="Y2463" s="50">
        <f t="shared" si="128"/>
        <v>0</v>
      </c>
      <c r="Z2463" s="50">
        <f t="shared" si="128"/>
        <v>0</v>
      </c>
      <c r="AA2463" s="50">
        <f t="shared" si="128"/>
        <v>0</v>
      </c>
      <c r="AB2463" s="50">
        <f t="shared" si="129"/>
        <v>1690.7391666666665</v>
      </c>
      <c r="AC2463" s="48" t="str">
        <f>VLOOKUP(ПРОДАЖИ!C:C,'ИЗ ОСНОВЫ НОМЕНКЛАТУР'!D:E,2,0)</f>
        <v>Ручки, крючки, опоры</v>
      </c>
      <c r="AD2463" s="48" t="str">
        <f>VLOOKUP(C:C,'ИЗ ОСНОВЫ НОМЕНКЛАТУР'!D:F,3,0)</f>
        <v>Ручки-скобы</v>
      </c>
      <c r="AE2463" s="48" t="str">
        <f>VLOOKUP(C:C,'ИЗ ОСНОВЫ НОМЕНКЛАТУР'!D:H,5,0)</f>
        <v>C</v>
      </c>
    </row>
    <row r="2464" spans="1:31" ht="9.6" customHeight="1" x14ac:dyDescent="0.2">
      <c r="A2464" s="45" t="s">
        <v>2043</v>
      </c>
      <c r="B2464" s="11"/>
      <c r="C2464" s="11" t="s">
        <v>2462</v>
      </c>
      <c r="D2464" s="44">
        <v>7</v>
      </c>
      <c r="E2464" s="44">
        <v>0</v>
      </c>
      <c r="F2464" s="48">
        <v>4</v>
      </c>
      <c r="G2464" s="48">
        <v>0</v>
      </c>
      <c r="H2464" s="44">
        <v>0</v>
      </c>
      <c r="I2464" s="44">
        <v>0</v>
      </c>
      <c r="J2464" s="44">
        <v>0</v>
      </c>
      <c r="K2464" s="48">
        <v>0</v>
      </c>
      <c r="L2464" s="49">
        <v>4508.63</v>
      </c>
      <c r="M2464" s="49">
        <v>0</v>
      </c>
      <c r="N2464" s="10">
        <v>2576.36</v>
      </c>
      <c r="O2464" s="10">
        <v>0</v>
      </c>
      <c r="P2464" s="10">
        <v>0</v>
      </c>
      <c r="Q2464" s="10">
        <v>0</v>
      </c>
      <c r="R2464" s="10">
        <v>0</v>
      </c>
      <c r="S2464" s="10">
        <v>0</v>
      </c>
      <c r="T2464" s="50">
        <f t="shared" si="130"/>
        <v>375.71916666666669</v>
      </c>
      <c r="U2464" s="50">
        <f t="shared" si="130"/>
        <v>0</v>
      </c>
      <c r="V2464" s="50">
        <f t="shared" si="130"/>
        <v>214.69666666666669</v>
      </c>
      <c r="W2464" s="50">
        <f t="shared" si="130"/>
        <v>0</v>
      </c>
      <c r="X2464" s="50">
        <f t="shared" si="128"/>
        <v>0</v>
      </c>
      <c r="Y2464" s="50">
        <f t="shared" si="128"/>
        <v>0</v>
      </c>
      <c r="Z2464" s="50">
        <f t="shared" si="128"/>
        <v>0</v>
      </c>
      <c r="AA2464" s="50">
        <f t="shared" si="128"/>
        <v>0</v>
      </c>
      <c r="AB2464" s="50">
        <f t="shared" si="129"/>
        <v>590.41583333333335</v>
      </c>
      <c r="AC2464" s="48" t="str">
        <f>VLOOKUP(ПРОДАЖИ!C:C,'ИЗ ОСНОВЫ НОМЕНКЛАТУР'!D:E,2,0)</f>
        <v>Ручки, крючки, опоры</v>
      </c>
      <c r="AD2464" s="48" t="str">
        <f>VLOOKUP(C:C,'ИЗ ОСНОВЫ НОМЕНКЛАТУР'!D:F,3,0)</f>
        <v>Ручки-скобы</v>
      </c>
      <c r="AE2464" s="48" t="str">
        <f>VLOOKUP(C:C,'ИЗ ОСНОВЫ НОМЕНКЛАТУР'!D:H,5,0)</f>
        <v>C</v>
      </c>
    </row>
    <row r="2465" spans="1:31" ht="9.6" customHeight="1" x14ac:dyDescent="0.2">
      <c r="A2465" s="45" t="s">
        <v>2043</v>
      </c>
      <c r="B2465" s="11"/>
      <c r="C2465" s="11" t="s">
        <v>2463</v>
      </c>
      <c r="D2465" s="44">
        <v>18</v>
      </c>
      <c r="E2465" s="44">
        <v>0</v>
      </c>
      <c r="F2465" s="48">
        <v>0</v>
      </c>
      <c r="G2465" s="48">
        <v>0</v>
      </c>
      <c r="H2465" s="44">
        <v>0</v>
      </c>
      <c r="I2465" s="44">
        <v>0</v>
      </c>
      <c r="J2465" s="44">
        <v>0</v>
      </c>
      <c r="K2465" s="48">
        <v>0</v>
      </c>
      <c r="L2465" s="49">
        <v>18159.18</v>
      </c>
      <c r="M2465" s="49">
        <v>0</v>
      </c>
      <c r="N2465" s="10">
        <v>0</v>
      </c>
      <c r="O2465" s="10">
        <v>0</v>
      </c>
      <c r="P2465" s="10">
        <v>0</v>
      </c>
      <c r="Q2465" s="10">
        <v>0</v>
      </c>
      <c r="R2465" s="10">
        <v>0</v>
      </c>
      <c r="S2465" s="10">
        <v>0</v>
      </c>
      <c r="T2465" s="50">
        <f t="shared" si="130"/>
        <v>1513.2650000000001</v>
      </c>
      <c r="U2465" s="50">
        <f t="shared" si="130"/>
        <v>0</v>
      </c>
      <c r="V2465" s="50">
        <f t="shared" si="130"/>
        <v>0</v>
      </c>
      <c r="W2465" s="50">
        <f t="shared" si="130"/>
        <v>0</v>
      </c>
      <c r="X2465" s="50">
        <f t="shared" si="128"/>
        <v>0</v>
      </c>
      <c r="Y2465" s="50">
        <f t="shared" si="128"/>
        <v>0</v>
      </c>
      <c r="Z2465" s="50">
        <f t="shared" si="128"/>
        <v>0</v>
      </c>
      <c r="AA2465" s="50">
        <f t="shared" si="128"/>
        <v>0</v>
      </c>
      <c r="AB2465" s="50">
        <f t="shared" si="129"/>
        <v>1513.2650000000001</v>
      </c>
      <c r="AC2465" s="48" t="str">
        <f>VLOOKUP(ПРОДАЖИ!C:C,'ИЗ ОСНОВЫ НОМЕНКЛАТУР'!D:E,2,0)</f>
        <v>Ручки, крючки, опоры</v>
      </c>
      <c r="AD2465" s="48" t="str">
        <f>VLOOKUP(C:C,'ИЗ ОСНОВЫ НОМЕНКЛАТУР'!D:F,3,0)</f>
        <v>Ручки-скобы</v>
      </c>
      <c r="AE2465" s="48" t="str">
        <f>VLOOKUP(C:C,'ИЗ ОСНОВЫ НОМЕНКЛАТУР'!D:H,5,0)</f>
        <v>C</v>
      </c>
    </row>
    <row r="2466" spans="1:31" ht="9.6" customHeight="1" x14ac:dyDescent="0.2">
      <c r="A2466" s="45" t="s">
        <v>2043</v>
      </c>
      <c r="B2466" s="11"/>
      <c r="C2466" s="11" t="s">
        <v>2464</v>
      </c>
      <c r="D2466" s="44">
        <v>0</v>
      </c>
      <c r="E2466" s="44">
        <v>0</v>
      </c>
      <c r="F2466" s="48">
        <v>0</v>
      </c>
      <c r="G2466" s="48">
        <v>0</v>
      </c>
      <c r="H2466" s="44">
        <v>0</v>
      </c>
      <c r="I2466" s="44">
        <v>0</v>
      </c>
      <c r="J2466" s="44">
        <v>99</v>
      </c>
      <c r="K2466" s="48">
        <v>0</v>
      </c>
      <c r="L2466" s="49">
        <v>0</v>
      </c>
      <c r="M2466" s="49">
        <v>0</v>
      </c>
      <c r="N2466" s="10">
        <v>0</v>
      </c>
      <c r="O2466" s="10">
        <v>0</v>
      </c>
      <c r="P2466" s="10">
        <v>0</v>
      </c>
      <c r="Q2466" s="10">
        <v>0</v>
      </c>
      <c r="R2466" s="10">
        <v>8715.2199999999993</v>
      </c>
      <c r="S2466" s="10">
        <v>0</v>
      </c>
      <c r="T2466" s="50">
        <f t="shared" si="130"/>
        <v>0</v>
      </c>
      <c r="U2466" s="50">
        <f t="shared" si="130"/>
        <v>0</v>
      </c>
      <c r="V2466" s="50">
        <f t="shared" si="130"/>
        <v>0</v>
      </c>
      <c r="W2466" s="50">
        <f t="shared" si="130"/>
        <v>0</v>
      </c>
      <c r="X2466" s="50">
        <f t="shared" si="128"/>
        <v>0</v>
      </c>
      <c r="Y2466" s="50">
        <f t="shared" si="128"/>
        <v>0</v>
      </c>
      <c r="Z2466" s="50">
        <f t="shared" si="128"/>
        <v>726.26833333333332</v>
      </c>
      <c r="AA2466" s="50">
        <f t="shared" si="128"/>
        <v>0</v>
      </c>
      <c r="AB2466" s="50">
        <f t="shared" si="129"/>
        <v>726.26833333333332</v>
      </c>
      <c r="AC2466" s="48" t="str">
        <f>VLOOKUP(ПРОДАЖИ!C:C,'ИЗ ОСНОВЫ НОМЕНКЛАТУР'!D:E,2,0)</f>
        <v>Ручки, крючки, опоры</v>
      </c>
      <c r="AD2466" s="48" t="str">
        <f>VLOOKUP(C:C,'ИЗ ОСНОВЫ НОМЕНКЛАТУР'!D:F,3,0)</f>
        <v>Ручки-скобы</v>
      </c>
      <c r="AE2466" s="48" t="str">
        <f>VLOOKUP(C:C,'ИЗ ОСНОВЫ НОМЕНКЛАТУР'!D:H,5,0)</f>
        <v>C</v>
      </c>
    </row>
    <row r="2467" spans="1:31" ht="9.6" customHeight="1" x14ac:dyDescent="0.2">
      <c r="A2467" s="45" t="s">
        <v>2043</v>
      </c>
      <c r="B2467" s="11"/>
      <c r="C2467" s="11" t="s">
        <v>2465</v>
      </c>
      <c r="D2467" s="44">
        <v>0</v>
      </c>
      <c r="E2467" s="44">
        <v>0</v>
      </c>
      <c r="F2467" s="48">
        <v>0</v>
      </c>
      <c r="G2467" s="48">
        <v>0</v>
      </c>
      <c r="H2467" s="44">
        <v>8</v>
      </c>
      <c r="I2467" s="44">
        <v>0</v>
      </c>
      <c r="J2467" s="44">
        <v>0</v>
      </c>
      <c r="K2467" s="48">
        <v>0</v>
      </c>
      <c r="L2467" s="49">
        <v>0</v>
      </c>
      <c r="M2467" s="49">
        <v>0</v>
      </c>
      <c r="N2467" s="10">
        <v>0</v>
      </c>
      <c r="O2467" s="10">
        <v>0</v>
      </c>
      <c r="P2467" s="10">
        <v>5434.68</v>
      </c>
      <c r="Q2467" s="10">
        <v>0</v>
      </c>
      <c r="R2467" s="10">
        <v>0</v>
      </c>
      <c r="S2467" s="10">
        <v>0</v>
      </c>
      <c r="T2467" s="50">
        <f t="shared" si="130"/>
        <v>0</v>
      </c>
      <c r="U2467" s="50">
        <f t="shared" si="130"/>
        <v>0</v>
      </c>
      <c r="V2467" s="50">
        <f t="shared" si="130"/>
        <v>0</v>
      </c>
      <c r="W2467" s="50">
        <f t="shared" si="130"/>
        <v>0</v>
      </c>
      <c r="X2467" s="50">
        <f t="shared" si="128"/>
        <v>452.89000000000004</v>
      </c>
      <c r="Y2467" s="50">
        <f t="shared" si="128"/>
        <v>0</v>
      </c>
      <c r="Z2467" s="50">
        <f t="shared" si="128"/>
        <v>0</v>
      </c>
      <c r="AA2467" s="50">
        <f t="shared" si="128"/>
        <v>0</v>
      </c>
      <c r="AB2467" s="50">
        <f t="shared" si="129"/>
        <v>452.89000000000004</v>
      </c>
      <c r="AC2467" s="48" t="str">
        <f>VLOOKUP(ПРОДАЖИ!C:C,'ИЗ ОСНОВЫ НОМЕНКЛАТУР'!D:E,2,0)</f>
        <v>Ручки, крючки, опоры</v>
      </c>
      <c r="AD2467" s="48" t="str">
        <f>VLOOKUP(C:C,'ИЗ ОСНОВЫ НОМЕНКЛАТУР'!D:F,3,0)</f>
        <v>Ручки-скобы</v>
      </c>
      <c r="AE2467" s="48" t="str">
        <f>VLOOKUP(C:C,'ИЗ ОСНОВЫ НОМЕНКЛАТУР'!D:H,5,0)</f>
        <v>C</v>
      </c>
    </row>
    <row r="2468" spans="1:31" ht="9.6" customHeight="1" x14ac:dyDescent="0.2">
      <c r="A2468" s="45" t="s">
        <v>2043</v>
      </c>
      <c r="B2468" s="11"/>
      <c r="C2468" s="11" t="s">
        <v>2466</v>
      </c>
      <c r="D2468" s="44">
        <v>31</v>
      </c>
      <c r="E2468" s="44">
        <v>0</v>
      </c>
      <c r="F2468" s="48">
        <v>11</v>
      </c>
      <c r="G2468" s="48">
        <v>0</v>
      </c>
      <c r="H2468" s="44">
        <v>0</v>
      </c>
      <c r="I2468" s="44">
        <v>0</v>
      </c>
      <c r="J2468" s="44">
        <v>0</v>
      </c>
      <c r="K2468" s="48">
        <v>0</v>
      </c>
      <c r="L2468" s="49">
        <v>39933.629999999997</v>
      </c>
      <c r="M2468" s="49">
        <v>0</v>
      </c>
      <c r="N2468" s="10">
        <v>14170</v>
      </c>
      <c r="O2468" s="10">
        <v>0</v>
      </c>
      <c r="P2468" s="10">
        <v>0</v>
      </c>
      <c r="Q2468" s="10">
        <v>0</v>
      </c>
      <c r="R2468" s="10">
        <v>0</v>
      </c>
      <c r="S2468" s="10">
        <v>0</v>
      </c>
      <c r="T2468" s="50">
        <f t="shared" si="130"/>
        <v>3327.8024999999998</v>
      </c>
      <c r="U2468" s="50">
        <f t="shared" si="130"/>
        <v>0</v>
      </c>
      <c r="V2468" s="50">
        <f t="shared" si="130"/>
        <v>1180.8333333333333</v>
      </c>
      <c r="W2468" s="50">
        <f t="shared" si="130"/>
        <v>0</v>
      </c>
      <c r="X2468" s="50">
        <f t="shared" si="128"/>
        <v>0</v>
      </c>
      <c r="Y2468" s="50">
        <f t="shared" si="128"/>
        <v>0</v>
      </c>
      <c r="Z2468" s="50">
        <f t="shared" si="128"/>
        <v>0</v>
      </c>
      <c r="AA2468" s="50">
        <f t="shared" si="128"/>
        <v>0</v>
      </c>
      <c r="AB2468" s="50">
        <f t="shared" si="129"/>
        <v>4508.6358333333328</v>
      </c>
      <c r="AC2468" s="48" t="str">
        <f>VLOOKUP(ПРОДАЖИ!C:C,'ИЗ ОСНОВЫ НОМЕНКЛАТУР'!D:E,2,0)</f>
        <v>Ручки, крючки, опоры</v>
      </c>
      <c r="AD2468" s="48" t="str">
        <f>VLOOKUP(C:C,'ИЗ ОСНОВЫ НОМЕНКЛАТУР'!D:F,3,0)</f>
        <v>Ручки-скобы</v>
      </c>
      <c r="AE2468" s="48" t="str">
        <f>VLOOKUP(C:C,'ИЗ ОСНОВЫ НОМЕНКЛАТУР'!D:H,5,0)</f>
        <v>C</v>
      </c>
    </row>
    <row r="2469" spans="1:31" ht="9.6" customHeight="1" x14ac:dyDescent="0.2">
      <c r="A2469" s="45" t="s">
        <v>2043</v>
      </c>
      <c r="B2469" s="11"/>
      <c r="C2469" s="11" t="s">
        <v>2467</v>
      </c>
      <c r="D2469" s="44">
        <v>3</v>
      </c>
      <c r="E2469" s="44">
        <v>0</v>
      </c>
      <c r="F2469" s="48">
        <v>12</v>
      </c>
      <c r="G2469" s="48">
        <v>0</v>
      </c>
      <c r="H2469" s="44">
        <v>0</v>
      </c>
      <c r="I2469" s="44">
        <v>0</v>
      </c>
      <c r="J2469" s="44">
        <v>0</v>
      </c>
      <c r="K2469" s="48">
        <v>0</v>
      </c>
      <c r="L2469" s="49">
        <v>1664.06</v>
      </c>
      <c r="M2469" s="49">
        <v>0</v>
      </c>
      <c r="N2469" s="10">
        <v>4563.6000000000004</v>
      </c>
      <c r="O2469" s="10">
        <v>0</v>
      </c>
      <c r="P2469" s="10">
        <v>0</v>
      </c>
      <c r="Q2469" s="10">
        <v>0</v>
      </c>
      <c r="R2469" s="10">
        <v>0</v>
      </c>
      <c r="S2469" s="10">
        <v>0</v>
      </c>
      <c r="T2469" s="50">
        <f t="shared" si="130"/>
        <v>138.67166666666665</v>
      </c>
      <c r="U2469" s="50">
        <f t="shared" si="130"/>
        <v>0</v>
      </c>
      <c r="V2469" s="50">
        <f t="shared" si="130"/>
        <v>380.3</v>
      </c>
      <c r="W2469" s="50">
        <f t="shared" si="130"/>
        <v>0</v>
      </c>
      <c r="X2469" s="50">
        <f t="shared" si="128"/>
        <v>0</v>
      </c>
      <c r="Y2469" s="50">
        <f t="shared" si="128"/>
        <v>0</v>
      </c>
      <c r="Z2469" s="50">
        <f t="shared" si="128"/>
        <v>0</v>
      </c>
      <c r="AA2469" s="50">
        <f t="shared" si="128"/>
        <v>0</v>
      </c>
      <c r="AB2469" s="50">
        <f t="shared" si="129"/>
        <v>518.97166666666669</v>
      </c>
      <c r="AC2469" s="48" t="str">
        <f>VLOOKUP(ПРОДАЖИ!C:C,'ИЗ ОСНОВЫ НОМЕНКЛАТУР'!D:E,2,0)</f>
        <v>Ручки, крючки, опоры</v>
      </c>
      <c r="AD2469" s="48" t="str">
        <f>VLOOKUP(C:C,'ИЗ ОСНОВЫ НОМЕНКЛАТУР'!D:F,3,0)</f>
        <v>Ручки-скобы</v>
      </c>
      <c r="AE2469" s="48" t="str">
        <f>VLOOKUP(C:C,'ИЗ ОСНОВЫ НОМЕНКЛАТУР'!D:H,5,0)</f>
        <v>C</v>
      </c>
    </row>
    <row r="2470" spans="1:31" ht="9.6" customHeight="1" x14ac:dyDescent="0.2">
      <c r="A2470" s="45" t="s">
        <v>2043</v>
      </c>
      <c r="B2470" s="11"/>
      <c r="C2470" s="11" t="s">
        <v>2468</v>
      </c>
      <c r="D2470" s="44">
        <v>0</v>
      </c>
      <c r="E2470" s="44">
        <v>0</v>
      </c>
      <c r="F2470" s="48">
        <v>0</v>
      </c>
      <c r="G2470" s="48">
        <v>0</v>
      </c>
      <c r="H2470" s="44">
        <v>50</v>
      </c>
      <c r="I2470" s="44">
        <v>0</v>
      </c>
      <c r="J2470" s="44">
        <v>0</v>
      </c>
      <c r="K2470" s="48">
        <v>0</v>
      </c>
      <c r="L2470" s="49">
        <v>0</v>
      </c>
      <c r="M2470" s="49">
        <v>0</v>
      </c>
      <c r="N2470" s="10">
        <v>0</v>
      </c>
      <c r="O2470" s="10">
        <v>0</v>
      </c>
      <c r="P2470" s="10">
        <v>13505.11</v>
      </c>
      <c r="Q2470" s="10">
        <v>0</v>
      </c>
      <c r="R2470" s="10">
        <v>0</v>
      </c>
      <c r="S2470" s="10">
        <v>0</v>
      </c>
      <c r="T2470" s="50">
        <f t="shared" si="130"/>
        <v>0</v>
      </c>
      <c r="U2470" s="50">
        <f t="shared" si="130"/>
        <v>0</v>
      </c>
      <c r="V2470" s="50">
        <f t="shared" si="130"/>
        <v>0</v>
      </c>
      <c r="W2470" s="50">
        <f t="shared" si="130"/>
        <v>0</v>
      </c>
      <c r="X2470" s="50">
        <f t="shared" si="128"/>
        <v>1125.4258333333335</v>
      </c>
      <c r="Y2470" s="50">
        <f t="shared" si="128"/>
        <v>0</v>
      </c>
      <c r="Z2470" s="50">
        <f t="shared" si="128"/>
        <v>0</v>
      </c>
      <c r="AA2470" s="50">
        <f t="shared" si="128"/>
        <v>0</v>
      </c>
      <c r="AB2470" s="50">
        <f t="shared" si="129"/>
        <v>1125.4258333333335</v>
      </c>
      <c r="AC2470" s="48" t="str">
        <f>VLOOKUP(ПРОДАЖИ!C:C,'ИЗ ОСНОВЫ НОМЕНКЛАТУР'!D:E,2,0)</f>
        <v>Ручки, крючки, опоры</v>
      </c>
      <c r="AD2470" s="48" t="str">
        <f>VLOOKUP(C:C,'ИЗ ОСНОВЫ НОМЕНКЛАТУР'!D:F,3,0)</f>
        <v>Ручки-скобы</v>
      </c>
      <c r="AE2470" s="48" t="str">
        <f>VLOOKUP(C:C,'ИЗ ОСНОВЫ НОМЕНКЛАТУР'!D:H,5,0)</f>
        <v>C</v>
      </c>
    </row>
    <row r="2471" spans="1:31" ht="9.6" customHeight="1" x14ac:dyDescent="0.2">
      <c r="A2471" s="45" t="s">
        <v>2043</v>
      </c>
      <c r="B2471" s="11"/>
      <c r="C2471" s="11" t="s">
        <v>2469</v>
      </c>
      <c r="D2471" s="44">
        <v>0</v>
      </c>
      <c r="E2471" s="44">
        <v>0</v>
      </c>
      <c r="F2471" s="48">
        <v>0</v>
      </c>
      <c r="G2471" s="48">
        <v>0</v>
      </c>
      <c r="H2471" s="44">
        <v>35</v>
      </c>
      <c r="I2471" s="44">
        <v>0</v>
      </c>
      <c r="J2471" s="44">
        <v>0</v>
      </c>
      <c r="K2471" s="48">
        <v>0</v>
      </c>
      <c r="L2471" s="49">
        <v>0</v>
      </c>
      <c r="M2471" s="49">
        <v>0</v>
      </c>
      <c r="N2471" s="10">
        <v>0</v>
      </c>
      <c r="O2471" s="10">
        <v>0</v>
      </c>
      <c r="P2471" s="10">
        <v>16156.02</v>
      </c>
      <c r="Q2471" s="10">
        <v>0</v>
      </c>
      <c r="R2471" s="10">
        <v>0</v>
      </c>
      <c r="S2471" s="10">
        <v>0</v>
      </c>
      <c r="T2471" s="50">
        <f t="shared" si="130"/>
        <v>0</v>
      </c>
      <c r="U2471" s="50">
        <f t="shared" si="130"/>
        <v>0</v>
      </c>
      <c r="V2471" s="50">
        <f t="shared" si="130"/>
        <v>0</v>
      </c>
      <c r="W2471" s="50">
        <f t="shared" si="130"/>
        <v>0</v>
      </c>
      <c r="X2471" s="50">
        <f t="shared" si="128"/>
        <v>1346.335</v>
      </c>
      <c r="Y2471" s="50">
        <f t="shared" si="128"/>
        <v>0</v>
      </c>
      <c r="Z2471" s="50">
        <f t="shared" si="128"/>
        <v>0</v>
      </c>
      <c r="AA2471" s="50">
        <f t="shared" si="128"/>
        <v>0</v>
      </c>
      <c r="AB2471" s="50">
        <f t="shared" si="129"/>
        <v>1346.335</v>
      </c>
      <c r="AC2471" s="48" t="str">
        <f>VLOOKUP(ПРОДАЖИ!C:C,'ИЗ ОСНОВЫ НОМЕНКЛАТУР'!D:E,2,0)</f>
        <v>Ручки, крючки, опоры</v>
      </c>
      <c r="AD2471" s="48" t="str">
        <f>VLOOKUP(C:C,'ИЗ ОСНОВЫ НОМЕНКЛАТУР'!D:F,3,0)</f>
        <v>Ручки-скобы</v>
      </c>
      <c r="AE2471" s="48" t="str">
        <f>VLOOKUP(C:C,'ИЗ ОСНОВЫ НОМЕНКЛАТУР'!D:H,5,0)</f>
        <v>C</v>
      </c>
    </row>
    <row r="2472" spans="1:31" ht="9.6" customHeight="1" x14ac:dyDescent="0.2">
      <c r="A2472" s="45" t="s">
        <v>2043</v>
      </c>
      <c r="B2472" s="11"/>
      <c r="C2472" s="11" t="s">
        <v>2470</v>
      </c>
      <c r="D2472" s="44">
        <v>0</v>
      </c>
      <c r="E2472" s="44">
        <v>0</v>
      </c>
      <c r="F2472" s="48">
        <v>0</v>
      </c>
      <c r="G2472" s="48">
        <v>0</v>
      </c>
      <c r="H2472" s="44">
        <v>36</v>
      </c>
      <c r="I2472" s="44">
        <v>0</v>
      </c>
      <c r="J2472" s="44">
        <v>0</v>
      </c>
      <c r="K2472" s="48">
        <v>0</v>
      </c>
      <c r="L2472" s="49">
        <v>0</v>
      </c>
      <c r="M2472" s="49">
        <v>0</v>
      </c>
      <c r="N2472" s="10">
        <v>0</v>
      </c>
      <c r="O2472" s="10">
        <v>0</v>
      </c>
      <c r="P2472" s="10">
        <v>19157.13</v>
      </c>
      <c r="Q2472" s="10">
        <v>0</v>
      </c>
      <c r="R2472" s="10">
        <v>0</v>
      </c>
      <c r="S2472" s="10">
        <v>0</v>
      </c>
      <c r="T2472" s="50">
        <f t="shared" si="130"/>
        <v>0</v>
      </c>
      <c r="U2472" s="50">
        <f t="shared" si="130"/>
        <v>0</v>
      </c>
      <c r="V2472" s="50">
        <f t="shared" si="130"/>
        <v>0</v>
      </c>
      <c r="W2472" s="50">
        <f t="shared" si="130"/>
        <v>0</v>
      </c>
      <c r="X2472" s="50">
        <f t="shared" si="128"/>
        <v>1596.4275</v>
      </c>
      <c r="Y2472" s="50">
        <f t="shared" si="128"/>
        <v>0</v>
      </c>
      <c r="Z2472" s="50">
        <f t="shared" si="128"/>
        <v>0</v>
      </c>
      <c r="AA2472" s="50">
        <f t="shared" si="128"/>
        <v>0</v>
      </c>
      <c r="AB2472" s="50">
        <f t="shared" si="129"/>
        <v>1596.4275</v>
      </c>
      <c r="AC2472" s="48" t="str">
        <f>VLOOKUP(ПРОДАЖИ!C:C,'ИЗ ОСНОВЫ НОМЕНКЛАТУР'!D:E,2,0)</f>
        <v>Ручки, крючки, опоры</v>
      </c>
      <c r="AD2472" s="48" t="str">
        <f>VLOOKUP(C:C,'ИЗ ОСНОВЫ НОМЕНКЛАТУР'!D:F,3,0)</f>
        <v>Ручки-скобы</v>
      </c>
      <c r="AE2472" s="48" t="str">
        <f>VLOOKUP(C:C,'ИЗ ОСНОВЫ НОМЕНКЛАТУР'!D:H,5,0)</f>
        <v>C</v>
      </c>
    </row>
    <row r="2473" spans="1:31" ht="9.6" customHeight="1" x14ac:dyDescent="0.2">
      <c r="A2473" s="45" t="s">
        <v>2043</v>
      </c>
      <c r="B2473" s="11"/>
      <c r="C2473" s="11" t="s">
        <v>2471</v>
      </c>
      <c r="D2473" s="44">
        <v>0</v>
      </c>
      <c r="E2473" s="44">
        <v>0</v>
      </c>
      <c r="F2473" s="48">
        <v>0</v>
      </c>
      <c r="G2473" s="48">
        <v>0</v>
      </c>
      <c r="H2473" s="44">
        <v>0</v>
      </c>
      <c r="I2473" s="44">
        <v>0</v>
      </c>
      <c r="J2473" s="44">
        <v>66</v>
      </c>
      <c r="K2473" s="48">
        <v>0</v>
      </c>
      <c r="L2473" s="49">
        <v>0</v>
      </c>
      <c r="M2473" s="49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35580.6</v>
      </c>
      <c r="S2473" s="10">
        <v>0</v>
      </c>
      <c r="T2473" s="50">
        <f t="shared" si="130"/>
        <v>0</v>
      </c>
      <c r="U2473" s="50">
        <f t="shared" si="130"/>
        <v>0</v>
      </c>
      <c r="V2473" s="50">
        <f t="shared" si="130"/>
        <v>0</v>
      </c>
      <c r="W2473" s="50">
        <f t="shared" si="130"/>
        <v>0</v>
      </c>
      <c r="X2473" s="50">
        <f t="shared" si="128"/>
        <v>0</v>
      </c>
      <c r="Y2473" s="50">
        <f t="shared" si="128"/>
        <v>0</v>
      </c>
      <c r="Z2473" s="50">
        <f t="shared" si="128"/>
        <v>2965.0499999999997</v>
      </c>
      <c r="AA2473" s="50">
        <f t="shared" si="128"/>
        <v>0</v>
      </c>
      <c r="AB2473" s="50">
        <f t="shared" si="129"/>
        <v>2965.0499999999997</v>
      </c>
      <c r="AC2473" s="48" t="str">
        <f>VLOOKUP(ПРОДАЖИ!C:C,'ИЗ ОСНОВЫ НОМЕНКЛАТУР'!D:E,2,0)</f>
        <v>Ручки, крючки, опоры</v>
      </c>
      <c r="AD2473" s="48" t="str">
        <f>VLOOKUP(C:C,'ИЗ ОСНОВЫ НОМЕНКЛАТУР'!D:F,3,0)</f>
        <v>Ручки-скобы</v>
      </c>
      <c r="AE2473" s="48" t="str">
        <f>VLOOKUP(C:C,'ИЗ ОСНОВЫ НОМЕНКЛАТУР'!D:H,5,0)</f>
        <v>C</v>
      </c>
    </row>
    <row r="2474" spans="1:31" ht="9.6" customHeight="1" x14ac:dyDescent="0.2">
      <c r="A2474" s="45" t="s">
        <v>2043</v>
      </c>
      <c r="B2474" s="11"/>
      <c r="C2474" s="11" t="s">
        <v>2472</v>
      </c>
      <c r="D2474" s="44">
        <v>0</v>
      </c>
      <c r="E2474" s="44">
        <v>0</v>
      </c>
      <c r="F2474" s="48">
        <v>0</v>
      </c>
      <c r="G2474" s="48">
        <v>0</v>
      </c>
      <c r="H2474" s="44">
        <v>360</v>
      </c>
      <c r="I2474" s="44">
        <v>124</v>
      </c>
      <c r="J2474" s="44">
        <v>0</v>
      </c>
      <c r="K2474" s="48">
        <v>0</v>
      </c>
      <c r="L2474" s="49">
        <v>0</v>
      </c>
      <c r="M2474" s="49">
        <v>0</v>
      </c>
      <c r="N2474" s="10">
        <v>0</v>
      </c>
      <c r="O2474" s="10">
        <v>0</v>
      </c>
      <c r="P2474" s="10">
        <v>65689.259999999995</v>
      </c>
      <c r="Q2474" s="10">
        <v>22623.73</v>
      </c>
      <c r="R2474" s="10">
        <v>0</v>
      </c>
      <c r="S2474" s="10">
        <v>0</v>
      </c>
      <c r="T2474" s="50">
        <f t="shared" si="130"/>
        <v>0</v>
      </c>
      <c r="U2474" s="50">
        <f t="shared" si="130"/>
        <v>0</v>
      </c>
      <c r="V2474" s="50">
        <f t="shared" si="130"/>
        <v>0</v>
      </c>
      <c r="W2474" s="50">
        <f t="shared" si="130"/>
        <v>0</v>
      </c>
      <c r="X2474" s="50">
        <f t="shared" si="128"/>
        <v>5474.1049999999996</v>
      </c>
      <c r="Y2474" s="50">
        <f t="shared" si="128"/>
        <v>1885.3108333333332</v>
      </c>
      <c r="Z2474" s="50">
        <f t="shared" si="128"/>
        <v>0</v>
      </c>
      <c r="AA2474" s="50">
        <f t="shared" si="128"/>
        <v>0</v>
      </c>
      <c r="AB2474" s="50">
        <f t="shared" si="129"/>
        <v>7359.4158333333326</v>
      </c>
      <c r="AC2474" s="48" t="str">
        <f>VLOOKUP(ПРОДАЖИ!C:C,'ИЗ ОСНОВЫ НОМЕНКЛАТУР'!D:E,2,0)</f>
        <v>Ручки, крючки, опоры</v>
      </c>
      <c r="AD2474" s="48" t="str">
        <f>VLOOKUP(C:C,'ИЗ ОСНОВЫ НОМЕНКЛАТУР'!D:F,3,0)</f>
        <v>Ручки-скобы</v>
      </c>
      <c r="AE2474" s="48" t="str">
        <f>VLOOKUP(C:C,'ИЗ ОСНОВЫ НОМЕНКЛАТУР'!D:H,5,0)</f>
        <v>C</v>
      </c>
    </row>
    <row r="2475" spans="1:31" ht="9.6" customHeight="1" x14ac:dyDescent="0.2">
      <c r="A2475" s="45" t="s">
        <v>2043</v>
      </c>
      <c r="B2475" s="11"/>
      <c r="C2475" s="11" t="s">
        <v>2473</v>
      </c>
      <c r="D2475" s="44">
        <v>110</v>
      </c>
      <c r="E2475" s="44">
        <v>0</v>
      </c>
      <c r="F2475" s="48">
        <v>50</v>
      </c>
      <c r="G2475" s="48">
        <v>0</v>
      </c>
      <c r="H2475" s="44">
        <v>0</v>
      </c>
      <c r="I2475" s="44">
        <v>0</v>
      </c>
      <c r="J2475" s="44">
        <v>0</v>
      </c>
      <c r="K2475" s="48">
        <v>0</v>
      </c>
      <c r="L2475" s="49">
        <v>106274.99</v>
      </c>
      <c r="M2475" s="49">
        <v>0</v>
      </c>
      <c r="N2475" s="10">
        <v>48306.81</v>
      </c>
      <c r="O2475" s="10">
        <v>0</v>
      </c>
      <c r="P2475" s="10">
        <v>0</v>
      </c>
      <c r="Q2475" s="10">
        <v>0</v>
      </c>
      <c r="R2475" s="10">
        <v>0</v>
      </c>
      <c r="S2475" s="10">
        <v>0</v>
      </c>
      <c r="T2475" s="50">
        <f t="shared" si="130"/>
        <v>8856.2491666666665</v>
      </c>
      <c r="U2475" s="50">
        <f t="shared" si="130"/>
        <v>0</v>
      </c>
      <c r="V2475" s="50">
        <f t="shared" si="130"/>
        <v>4025.5674999999997</v>
      </c>
      <c r="W2475" s="50">
        <f t="shared" si="130"/>
        <v>0</v>
      </c>
      <c r="X2475" s="50">
        <f t="shared" si="128"/>
        <v>0</v>
      </c>
      <c r="Y2475" s="50">
        <f t="shared" si="128"/>
        <v>0</v>
      </c>
      <c r="Z2475" s="50">
        <f t="shared" si="128"/>
        <v>0</v>
      </c>
      <c r="AA2475" s="50">
        <f t="shared" si="128"/>
        <v>0</v>
      </c>
      <c r="AB2475" s="50">
        <f t="shared" si="129"/>
        <v>12881.816666666666</v>
      </c>
      <c r="AC2475" s="48" t="str">
        <f>VLOOKUP(ПРОДАЖИ!C:C,'ИЗ ОСНОВЫ НОМЕНКЛАТУР'!D:E,2,0)</f>
        <v>Ручки, крючки, опоры</v>
      </c>
      <c r="AD2475" s="48" t="str">
        <f>VLOOKUP(C:C,'ИЗ ОСНОВЫ НОМЕНКЛАТУР'!D:F,3,0)</f>
        <v>Ручки-скобы</v>
      </c>
      <c r="AE2475" s="48" t="str">
        <f>VLOOKUP(C:C,'ИЗ ОСНОВЫ НОМЕНКЛАТУР'!D:H,5,0)</f>
        <v>C</v>
      </c>
    </row>
    <row r="2476" spans="1:31" ht="9.6" customHeight="1" x14ac:dyDescent="0.2">
      <c r="A2476" s="45" t="s">
        <v>2043</v>
      </c>
      <c r="B2476" s="11"/>
      <c r="C2476" s="11" t="s">
        <v>2474</v>
      </c>
      <c r="D2476" s="44">
        <v>166</v>
      </c>
      <c r="E2476" s="44">
        <v>0</v>
      </c>
      <c r="F2476" s="48">
        <v>170</v>
      </c>
      <c r="G2476" s="48">
        <v>0</v>
      </c>
      <c r="H2476" s="44">
        <v>0</v>
      </c>
      <c r="I2476" s="44">
        <v>0</v>
      </c>
      <c r="J2476" s="44">
        <v>0</v>
      </c>
      <c r="K2476" s="48">
        <v>0</v>
      </c>
      <c r="L2476" s="49">
        <v>128044.23</v>
      </c>
      <c r="M2476" s="49">
        <v>0</v>
      </c>
      <c r="N2476" s="10">
        <v>131394.54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50">
        <f t="shared" si="130"/>
        <v>10670.352499999999</v>
      </c>
      <c r="U2476" s="50">
        <f t="shared" si="130"/>
        <v>0</v>
      </c>
      <c r="V2476" s="50">
        <f t="shared" si="130"/>
        <v>10949.545</v>
      </c>
      <c r="W2476" s="50">
        <f t="shared" si="130"/>
        <v>0</v>
      </c>
      <c r="X2476" s="50">
        <f t="shared" si="128"/>
        <v>0</v>
      </c>
      <c r="Y2476" s="50">
        <f t="shared" si="128"/>
        <v>0</v>
      </c>
      <c r="Z2476" s="50">
        <f t="shared" si="128"/>
        <v>0</v>
      </c>
      <c r="AA2476" s="50">
        <f t="shared" si="128"/>
        <v>0</v>
      </c>
      <c r="AB2476" s="50">
        <f t="shared" si="129"/>
        <v>21619.897499999999</v>
      </c>
      <c r="AC2476" s="48" t="str">
        <f>VLOOKUP(ПРОДАЖИ!C:C,'ИЗ ОСНОВЫ НОМЕНКЛАТУР'!D:E,2,0)</f>
        <v>Ручки, крючки, опоры</v>
      </c>
      <c r="AD2476" s="48" t="str">
        <f>VLOOKUP(C:C,'ИЗ ОСНОВЫ НОМЕНКЛАТУР'!D:F,3,0)</f>
        <v>Ручки-скобы</v>
      </c>
      <c r="AE2476" s="48" t="str">
        <f>VLOOKUP(C:C,'ИЗ ОСНОВЫ НОМЕНКЛАТУР'!D:H,5,0)</f>
        <v>C</v>
      </c>
    </row>
    <row r="2477" spans="1:31" ht="9.6" customHeight="1" x14ac:dyDescent="0.2">
      <c r="A2477" s="45" t="s">
        <v>2043</v>
      </c>
      <c r="B2477" s="11"/>
      <c r="C2477" s="11" t="s">
        <v>2475</v>
      </c>
      <c r="D2477" s="44">
        <v>0</v>
      </c>
      <c r="E2477" s="44">
        <v>0</v>
      </c>
      <c r="F2477" s="48">
        <v>0</v>
      </c>
      <c r="G2477" s="48">
        <v>0</v>
      </c>
      <c r="H2477" s="44">
        <v>70</v>
      </c>
      <c r="I2477" s="44">
        <v>0</v>
      </c>
      <c r="J2477" s="44">
        <v>0</v>
      </c>
      <c r="K2477" s="48">
        <v>0</v>
      </c>
      <c r="L2477" s="49">
        <v>0</v>
      </c>
      <c r="M2477" s="49">
        <v>0</v>
      </c>
      <c r="N2477" s="10">
        <v>0</v>
      </c>
      <c r="O2477" s="10">
        <v>0</v>
      </c>
      <c r="P2477" s="10">
        <v>75447.5</v>
      </c>
      <c r="Q2477" s="10">
        <v>0</v>
      </c>
      <c r="R2477" s="10">
        <v>0</v>
      </c>
      <c r="S2477" s="10">
        <v>0</v>
      </c>
      <c r="T2477" s="50">
        <f t="shared" si="130"/>
        <v>0</v>
      </c>
      <c r="U2477" s="50">
        <f t="shared" si="130"/>
        <v>0</v>
      </c>
      <c r="V2477" s="50">
        <f t="shared" si="130"/>
        <v>0</v>
      </c>
      <c r="W2477" s="50">
        <f t="shared" si="130"/>
        <v>0</v>
      </c>
      <c r="X2477" s="50">
        <f t="shared" si="128"/>
        <v>6287.291666666667</v>
      </c>
      <c r="Y2477" s="50">
        <f t="shared" si="128"/>
        <v>0</v>
      </c>
      <c r="Z2477" s="50">
        <f t="shared" si="128"/>
        <v>0</v>
      </c>
      <c r="AA2477" s="50">
        <f t="shared" si="128"/>
        <v>0</v>
      </c>
      <c r="AB2477" s="50">
        <f t="shared" si="129"/>
        <v>6287.291666666667</v>
      </c>
      <c r="AC2477" s="48" t="str">
        <f>VLOOKUP(ПРОДАЖИ!C:C,'ИЗ ОСНОВЫ НОМЕНКЛАТУР'!D:E,2,0)</f>
        <v>Ручки, крючки, опоры</v>
      </c>
      <c r="AD2477" s="48" t="str">
        <f>VLOOKUP(C:C,'ИЗ ОСНОВЫ НОМЕНКЛАТУР'!D:F,3,0)</f>
        <v>Ручки-скобы</v>
      </c>
      <c r="AE2477" s="48" t="str">
        <f>VLOOKUP(C:C,'ИЗ ОСНОВЫ НОМЕНКЛАТУР'!D:H,5,0)</f>
        <v>C</v>
      </c>
    </row>
    <row r="2478" spans="1:31" ht="9.6" customHeight="1" x14ac:dyDescent="0.2">
      <c r="A2478" s="45" t="s">
        <v>2043</v>
      </c>
      <c r="B2478" s="11"/>
      <c r="C2478" s="11" t="s">
        <v>2476</v>
      </c>
      <c r="D2478" s="44">
        <v>89</v>
      </c>
      <c r="E2478" s="44">
        <v>0</v>
      </c>
      <c r="F2478" s="48">
        <v>0</v>
      </c>
      <c r="G2478" s="48">
        <v>0</v>
      </c>
      <c r="H2478" s="44">
        <v>0</v>
      </c>
      <c r="I2478" s="44">
        <v>29</v>
      </c>
      <c r="J2478" s="44">
        <v>0</v>
      </c>
      <c r="K2478" s="48">
        <v>0</v>
      </c>
      <c r="L2478" s="49">
        <v>234391.72</v>
      </c>
      <c r="M2478" s="49">
        <v>0</v>
      </c>
      <c r="N2478" s="10">
        <v>0</v>
      </c>
      <c r="O2478" s="10">
        <v>0</v>
      </c>
      <c r="P2478" s="10">
        <v>0</v>
      </c>
      <c r="Q2478" s="10">
        <v>40020</v>
      </c>
      <c r="R2478" s="10">
        <v>0</v>
      </c>
      <c r="S2478" s="10">
        <v>0</v>
      </c>
      <c r="T2478" s="50">
        <f t="shared" si="130"/>
        <v>19532.643333333333</v>
      </c>
      <c r="U2478" s="50">
        <f t="shared" si="130"/>
        <v>0</v>
      </c>
      <c r="V2478" s="50">
        <f t="shared" si="130"/>
        <v>0</v>
      </c>
      <c r="W2478" s="50">
        <f t="shared" si="130"/>
        <v>0</v>
      </c>
      <c r="X2478" s="50">
        <f t="shared" si="128"/>
        <v>0</v>
      </c>
      <c r="Y2478" s="50">
        <f t="shared" si="128"/>
        <v>3335</v>
      </c>
      <c r="Z2478" s="50">
        <f t="shared" si="128"/>
        <v>0</v>
      </c>
      <c r="AA2478" s="50">
        <f t="shared" si="128"/>
        <v>0</v>
      </c>
      <c r="AB2478" s="50">
        <f t="shared" si="129"/>
        <v>22867.643333333333</v>
      </c>
      <c r="AC2478" s="48" t="str">
        <f>VLOOKUP(ПРОДАЖИ!C:C,'ИЗ ОСНОВЫ НОМЕНКЛАТУР'!D:E,2,0)</f>
        <v>Ручки, крючки, опоры</v>
      </c>
      <c r="AD2478" s="48" t="str">
        <f>VLOOKUP(C:C,'ИЗ ОСНОВЫ НОМЕНКЛАТУР'!D:F,3,0)</f>
        <v>Ручки-скобы</v>
      </c>
      <c r="AE2478" s="48" t="str">
        <f>VLOOKUP(C:C,'ИЗ ОСНОВЫ НОМЕНКЛАТУР'!D:H,5,0)</f>
        <v>C</v>
      </c>
    </row>
    <row r="2479" spans="1:31" ht="9.6" customHeight="1" x14ac:dyDescent="0.2">
      <c r="A2479" s="45" t="s">
        <v>2043</v>
      </c>
      <c r="B2479" s="11"/>
      <c r="C2479" s="11" t="s">
        <v>2477</v>
      </c>
      <c r="D2479" s="44">
        <v>156</v>
      </c>
      <c r="E2479" s="44">
        <v>0</v>
      </c>
      <c r="F2479" s="48">
        <v>0</v>
      </c>
      <c r="G2479" s="48">
        <v>0</v>
      </c>
      <c r="H2479" s="44">
        <v>0</v>
      </c>
      <c r="I2479" s="44">
        <v>0</v>
      </c>
      <c r="J2479" s="44">
        <v>0</v>
      </c>
      <c r="K2479" s="48">
        <v>0</v>
      </c>
      <c r="L2479" s="49">
        <v>200956.32</v>
      </c>
      <c r="M2479" s="49">
        <v>0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50">
        <f t="shared" si="130"/>
        <v>16746.36</v>
      </c>
      <c r="U2479" s="50">
        <f t="shared" si="130"/>
        <v>0</v>
      </c>
      <c r="V2479" s="50">
        <f t="shared" si="130"/>
        <v>0</v>
      </c>
      <c r="W2479" s="50">
        <f t="shared" si="130"/>
        <v>0</v>
      </c>
      <c r="X2479" s="50">
        <f t="shared" si="128"/>
        <v>0</v>
      </c>
      <c r="Y2479" s="50">
        <f t="shared" si="128"/>
        <v>0</v>
      </c>
      <c r="Z2479" s="50">
        <f t="shared" si="128"/>
        <v>0</v>
      </c>
      <c r="AA2479" s="50">
        <f t="shared" si="128"/>
        <v>0</v>
      </c>
      <c r="AB2479" s="50">
        <f t="shared" si="129"/>
        <v>16746.36</v>
      </c>
      <c r="AC2479" s="48" t="str">
        <f>VLOOKUP(ПРОДАЖИ!C:C,'ИЗ ОСНОВЫ НОМЕНКЛАТУР'!D:E,2,0)</f>
        <v>Ручки, крючки, опоры</v>
      </c>
      <c r="AD2479" s="48" t="str">
        <f>VLOOKUP(C:C,'ИЗ ОСНОВЫ НОМЕНКЛАТУР'!D:F,3,0)</f>
        <v>Ручки-скобы</v>
      </c>
      <c r="AE2479" s="48" t="str">
        <f>VLOOKUP(C:C,'ИЗ ОСНОВЫ НОМЕНКЛАТУР'!D:H,5,0)</f>
        <v>C</v>
      </c>
    </row>
    <row r="2480" spans="1:31" ht="9.6" customHeight="1" x14ac:dyDescent="0.2">
      <c r="A2480" s="45" t="s">
        <v>2043</v>
      </c>
      <c r="B2480" s="46" t="s">
        <v>2478</v>
      </c>
      <c r="C2480" s="46"/>
      <c r="D2480" s="44">
        <v>0</v>
      </c>
      <c r="E2480" s="44">
        <v>0</v>
      </c>
      <c r="F2480" s="48">
        <v>0</v>
      </c>
      <c r="G2480" s="48">
        <v>0</v>
      </c>
      <c r="H2480" s="44">
        <v>0</v>
      </c>
      <c r="I2480" s="44">
        <v>0</v>
      </c>
      <c r="J2480" s="44">
        <v>0</v>
      </c>
      <c r="K2480" s="48">
        <v>0</v>
      </c>
      <c r="L2480" s="49">
        <v>0</v>
      </c>
      <c r="M2480" s="49">
        <v>0</v>
      </c>
      <c r="N2480" s="10">
        <v>0</v>
      </c>
      <c r="O2480" s="10">
        <v>0</v>
      </c>
      <c r="P2480" s="10">
        <v>0</v>
      </c>
      <c r="Q2480" s="10">
        <v>0</v>
      </c>
      <c r="R2480" s="10">
        <v>0</v>
      </c>
      <c r="S2480" s="10">
        <v>0</v>
      </c>
      <c r="T2480" s="50">
        <f t="shared" si="130"/>
        <v>0</v>
      </c>
      <c r="U2480" s="50">
        <f t="shared" si="130"/>
        <v>0</v>
      </c>
      <c r="V2480" s="50">
        <f t="shared" si="130"/>
        <v>0</v>
      </c>
      <c r="W2480" s="50">
        <f t="shared" si="130"/>
        <v>0</v>
      </c>
      <c r="X2480" s="50">
        <f t="shared" si="128"/>
        <v>0</v>
      </c>
      <c r="Y2480" s="50">
        <f t="shared" si="128"/>
        <v>0</v>
      </c>
      <c r="Z2480" s="50">
        <f t="shared" si="128"/>
        <v>0</v>
      </c>
      <c r="AA2480" s="50">
        <f t="shared" si="128"/>
        <v>0</v>
      </c>
      <c r="AB2480" s="50">
        <f t="shared" si="129"/>
        <v>0</v>
      </c>
      <c r="AC2480" s="48" t="e">
        <f>VLOOKUP(ПРОДАЖИ!C:C,'ИЗ ОСНОВЫ НОМЕНКЛАТУР'!D:E,2,0)</f>
        <v>#N/A</v>
      </c>
      <c r="AD2480" s="48" t="e">
        <f>VLOOKUP(C:C,'ИЗ ОСНОВЫ НОМЕНКЛАТУР'!D:F,3,0)</f>
        <v>#N/A</v>
      </c>
      <c r="AE2480" s="48" t="e">
        <f>VLOOKUP(C:C,'ИЗ ОСНОВЫ НОМЕНКЛАТУР'!D:H,5,0)</f>
        <v>#N/A</v>
      </c>
    </row>
    <row r="2481" spans="1:31" ht="9.6" customHeight="1" x14ac:dyDescent="0.2">
      <c r="A2481" s="45" t="s">
        <v>2043</v>
      </c>
      <c r="B2481" s="11"/>
      <c r="C2481" s="11" t="s">
        <v>2479</v>
      </c>
      <c r="D2481" s="44">
        <v>27</v>
      </c>
      <c r="E2481" s="44">
        <v>180</v>
      </c>
      <c r="F2481" s="48">
        <v>240</v>
      </c>
      <c r="G2481" s="48">
        <v>0</v>
      </c>
      <c r="H2481" s="44">
        <v>0</v>
      </c>
      <c r="I2481" s="44">
        <v>0</v>
      </c>
      <c r="J2481" s="44">
        <v>48</v>
      </c>
      <c r="K2481" s="48">
        <v>0</v>
      </c>
      <c r="L2481" s="49">
        <v>21170.36</v>
      </c>
      <c r="M2481" s="49">
        <v>141135.75</v>
      </c>
      <c r="N2481" s="10">
        <v>188181</v>
      </c>
      <c r="O2481" s="10">
        <v>0</v>
      </c>
      <c r="P2481" s="10">
        <v>0</v>
      </c>
      <c r="Q2481" s="10">
        <v>0</v>
      </c>
      <c r="R2481" s="10">
        <v>77868</v>
      </c>
      <c r="S2481" s="10">
        <v>0</v>
      </c>
      <c r="T2481" s="50">
        <f t="shared" si="130"/>
        <v>1764.1966666666667</v>
      </c>
      <c r="U2481" s="50">
        <f t="shared" si="130"/>
        <v>11761.3125</v>
      </c>
      <c r="V2481" s="50">
        <f t="shared" si="130"/>
        <v>15681.75</v>
      </c>
      <c r="W2481" s="50">
        <f t="shared" si="130"/>
        <v>0</v>
      </c>
      <c r="X2481" s="50">
        <f t="shared" si="128"/>
        <v>0</v>
      </c>
      <c r="Y2481" s="50">
        <f t="shared" si="128"/>
        <v>0</v>
      </c>
      <c r="Z2481" s="50">
        <f t="shared" si="128"/>
        <v>6489</v>
      </c>
      <c r="AA2481" s="50">
        <f t="shared" si="128"/>
        <v>0</v>
      </c>
      <c r="AB2481" s="50">
        <f t="shared" si="129"/>
        <v>35696.25916666667</v>
      </c>
      <c r="AC2481" s="48" t="str">
        <f>VLOOKUP(ПРОДАЖИ!C:C,'ИЗ ОСНОВЫ НОМЕНКЛАТУР'!D:E,2,0)</f>
        <v>Ручки, крючки, опоры</v>
      </c>
      <c r="AD2481" s="48" t="str">
        <f>VLOOKUP(C:C,'ИЗ ОСНОВЫ НОМЕНКЛАТУР'!D:F,3,0)</f>
        <v>Ручки накладные</v>
      </c>
      <c r="AE2481" s="48" t="str">
        <f>VLOOKUP(C:C,'ИЗ ОСНОВЫ НОМЕНКЛАТУР'!D:H,5,0)</f>
        <v>C</v>
      </c>
    </row>
    <row r="2482" spans="1:31" ht="9.6" customHeight="1" x14ac:dyDescent="0.2">
      <c r="A2482" s="45" t="s">
        <v>2043</v>
      </c>
      <c r="B2482" s="11"/>
      <c r="C2482" s="11" t="s">
        <v>2480</v>
      </c>
      <c r="D2482" s="44">
        <v>315</v>
      </c>
      <c r="E2482" s="44">
        <v>0</v>
      </c>
      <c r="F2482" s="48">
        <v>29</v>
      </c>
      <c r="G2482" s="48">
        <v>0</v>
      </c>
      <c r="H2482" s="44">
        <v>0</v>
      </c>
      <c r="I2482" s="44">
        <v>0</v>
      </c>
      <c r="J2482" s="44">
        <v>53</v>
      </c>
      <c r="K2482" s="48">
        <v>0</v>
      </c>
      <c r="L2482" s="49">
        <v>144076.07999999999</v>
      </c>
      <c r="M2482" s="49">
        <v>0</v>
      </c>
      <c r="N2482" s="10">
        <v>13264.15</v>
      </c>
      <c r="O2482" s="10">
        <v>0</v>
      </c>
      <c r="P2482" s="10">
        <v>0</v>
      </c>
      <c r="Q2482" s="10">
        <v>0</v>
      </c>
      <c r="R2482" s="10">
        <v>55135.9</v>
      </c>
      <c r="S2482" s="10">
        <v>0</v>
      </c>
      <c r="T2482" s="50">
        <f t="shared" si="130"/>
        <v>12006.339999999998</v>
      </c>
      <c r="U2482" s="50">
        <f t="shared" si="130"/>
        <v>0</v>
      </c>
      <c r="V2482" s="50">
        <f t="shared" si="130"/>
        <v>1105.3458333333333</v>
      </c>
      <c r="W2482" s="50">
        <f t="shared" si="130"/>
        <v>0</v>
      </c>
      <c r="X2482" s="50">
        <f t="shared" si="128"/>
        <v>0</v>
      </c>
      <c r="Y2482" s="50">
        <f t="shared" si="128"/>
        <v>0</v>
      </c>
      <c r="Z2482" s="50">
        <f t="shared" si="128"/>
        <v>4594.6583333333338</v>
      </c>
      <c r="AA2482" s="50">
        <f t="shared" si="128"/>
        <v>0</v>
      </c>
      <c r="AB2482" s="50">
        <f t="shared" si="129"/>
        <v>17706.344166666666</v>
      </c>
      <c r="AC2482" s="48" t="str">
        <f>VLOOKUP(ПРОДАЖИ!C:C,'ИЗ ОСНОВЫ НОМЕНКЛАТУР'!D:E,2,0)</f>
        <v>Ручки, крючки, опоры</v>
      </c>
      <c r="AD2482" s="48" t="str">
        <f>VLOOKUP(C:C,'ИЗ ОСНОВЫ НОМЕНКЛАТУР'!D:F,3,0)</f>
        <v>Ручки накладные</v>
      </c>
      <c r="AE2482" s="48" t="str">
        <f>VLOOKUP(C:C,'ИЗ ОСНОВЫ НОМЕНКЛАТУР'!D:H,5,0)</f>
        <v>C</v>
      </c>
    </row>
    <row r="2483" spans="1:31" ht="9.6" customHeight="1" x14ac:dyDescent="0.2">
      <c r="A2483" s="45" t="s">
        <v>2043</v>
      </c>
      <c r="B2483" s="11"/>
      <c r="C2483" s="11" t="s">
        <v>2481</v>
      </c>
      <c r="D2483" s="44">
        <v>144</v>
      </c>
      <c r="E2483" s="44">
        <v>0</v>
      </c>
      <c r="F2483" s="48">
        <v>14</v>
      </c>
      <c r="G2483" s="48">
        <v>0</v>
      </c>
      <c r="H2483" s="44">
        <v>0</v>
      </c>
      <c r="I2483" s="44">
        <v>0</v>
      </c>
      <c r="J2483" s="44">
        <v>0</v>
      </c>
      <c r="K2483" s="48">
        <v>0</v>
      </c>
      <c r="L2483" s="49">
        <v>112908.61</v>
      </c>
      <c r="M2483" s="49">
        <v>0</v>
      </c>
      <c r="N2483" s="10">
        <v>10977.23</v>
      </c>
      <c r="O2483" s="10">
        <v>0</v>
      </c>
      <c r="P2483" s="10">
        <v>0</v>
      </c>
      <c r="Q2483" s="10">
        <v>0</v>
      </c>
      <c r="R2483" s="10">
        <v>0</v>
      </c>
      <c r="S2483" s="10">
        <v>0</v>
      </c>
      <c r="T2483" s="50">
        <f t="shared" si="130"/>
        <v>9409.0508333333328</v>
      </c>
      <c r="U2483" s="50">
        <f t="shared" si="130"/>
        <v>0</v>
      </c>
      <c r="V2483" s="50">
        <f t="shared" si="130"/>
        <v>914.76916666666659</v>
      </c>
      <c r="W2483" s="50">
        <f t="shared" si="130"/>
        <v>0</v>
      </c>
      <c r="X2483" s="50">
        <f t="shared" si="128"/>
        <v>0</v>
      </c>
      <c r="Y2483" s="50">
        <f t="shared" si="128"/>
        <v>0</v>
      </c>
      <c r="Z2483" s="50">
        <f t="shared" si="128"/>
        <v>0</v>
      </c>
      <c r="AA2483" s="50">
        <f t="shared" si="128"/>
        <v>0</v>
      </c>
      <c r="AB2483" s="50">
        <f t="shared" si="129"/>
        <v>10323.82</v>
      </c>
      <c r="AC2483" s="48" t="str">
        <f>VLOOKUP(ПРОДАЖИ!C:C,'ИЗ ОСНОВЫ НОМЕНКЛАТУР'!D:E,2,0)</f>
        <v>Ручки, крючки, опоры</v>
      </c>
      <c r="AD2483" s="48" t="str">
        <f>VLOOKUP(C:C,'ИЗ ОСНОВЫ НОМЕНКЛАТУР'!D:F,3,0)</f>
        <v>Ручки накладные</v>
      </c>
      <c r="AE2483" s="48" t="str">
        <f>VLOOKUP(C:C,'ИЗ ОСНОВЫ НОМЕНКЛАТУР'!D:H,5,0)</f>
        <v>C</v>
      </c>
    </row>
    <row r="2484" spans="1:31" ht="9.6" customHeight="1" x14ac:dyDescent="0.2">
      <c r="A2484" s="45" t="s">
        <v>2043</v>
      </c>
      <c r="B2484" s="11"/>
      <c r="C2484" s="11" t="s">
        <v>2482</v>
      </c>
      <c r="D2484" s="44">
        <v>369</v>
      </c>
      <c r="E2484" s="44">
        <v>0</v>
      </c>
      <c r="F2484" s="48">
        <v>308</v>
      </c>
      <c r="G2484" s="48">
        <v>0</v>
      </c>
      <c r="H2484" s="44">
        <v>0</v>
      </c>
      <c r="I2484" s="44">
        <v>0</v>
      </c>
      <c r="J2484" s="44">
        <v>242</v>
      </c>
      <c r="K2484" s="48">
        <v>108</v>
      </c>
      <c r="L2484" s="49">
        <v>135019.88</v>
      </c>
      <c r="M2484" s="49">
        <v>0</v>
      </c>
      <c r="N2484" s="10">
        <v>117090.4</v>
      </c>
      <c r="O2484" s="10">
        <v>0</v>
      </c>
      <c r="P2484" s="10">
        <v>0</v>
      </c>
      <c r="Q2484" s="10">
        <v>0</v>
      </c>
      <c r="R2484" s="10">
        <v>89982.86</v>
      </c>
      <c r="S2484" s="10">
        <v>40157.64</v>
      </c>
      <c r="T2484" s="50">
        <f t="shared" si="130"/>
        <v>11251.656666666668</v>
      </c>
      <c r="U2484" s="50">
        <f t="shared" si="130"/>
        <v>0</v>
      </c>
      <c r="V2484" s="50">
        <f t="shared" si="130"/>
        <v>9757.5333333333328</v>
      </c>
      <c r="W2484" s="50">
        <f t="shared" si="130"/>
        <v>0</v>
      </c>
      <c r="X2484" s="50">
        <f t="shared" si="128"/>
        <v>0</v>
      </c>
      <c r="Y2484" s="50">
        <f t="shared" si="128"/>
        <v>0</v>
      </c>
      <c r="Z2484" s="50">
        <f t="shared" si="128"/>
        <v>7498.5716666666667</v>
      </c>
      <c r="AA2484" s="50">
        <f t="shared" si="128"/>
        <v>3346.47</v>
      </c>
      <c r="AB2484" s="50">
        <f t="shared" si="129"/>
        <v>31854.23166666667</v>
      </c>
      <c r="AC2484" s="48" t="str">
        <f>VLOOKUP(ПРОДАЖИ!C:C,'ИЗ ОСНОВЫ НОМЕНКЛАТУР'!D:E,2,0)</f>
        <v>Ручки, крючки, опоры</v>
      </c>
      <c r="AD2484" s="48" t="str">
        <f>VLOOKUP(C:C,'ИЗ ОСНОВЫ НОМЕНКЛАТУР'!D:F,3,0)</f>
        <v>Ручки накладные</v>
      </c>
      <c r="AE2484" s="48" t="str">
        <f>VLOOKUP(C:C,'ИЗ ОСНОВЫ НОМЕНКЛАТУР'!D:H,5,0)</f>
        <v>C</v>
      </c>
    </row>
    <row r="2485" spans="1:31" ht="9.6" customHeight="1" x14ac:dyDescent="0.2">
      <c r="A2485" s="45" t="s">
        <v>2043</v>
      </c>
      <c r="B2485" s="11"/>
      <c r="C2485" s="11" t="s">
        <v>2483</v>
      </c>
      <c r="D2485" s="44">
        <v>395</v>
      </c>
      <c r="E2485" s="44">
        <v>100</v>
      </c>
      <c r="F2485" s="48">
        <v>118</v>
      </c>
      <c r="G2485" s="48">
        <v>0</v>
      </c>
      <c r="H2485" s="44">
        <v>0</v>
      </c>
      <c r="I2485" s="44">
        <v>0</v>
      </c>
      <c r="J2485" s="44">
        <v>239</v>
      </c>
      <c r="K2485" s="48">
        <v>40</v>
      </c>
      <c r="L2485" s="49">
        <v>96830.71</v>
      </c>
      <c r="M2485" s="49">
        <v>24393.83</v>
      </c>
      <c r="N2485" s="10">
        <v>28784.720000000001</v>
      </c>
      <c r="O2485" s="10">
        <v>0</v>
      </c>
      <c r="P2485" s="10">
        <v>0</v>
      </c>
      <c r="Q2485" s="10">
        <v>0</v>
      </c>
      <c r="R2485" s="10">
        <v>65939.839999999997</v>
      </c>
      <c r="S2485" s="10">
        <v>11124</v>
      </c>
      <c r="T2485" s="50">
        <f t="shared" si="130"/>
        <v>8069.2258333333339</v>
      </c>
      <c r="U2485" s="50">
        <f t="shared" si="130"/>
        <v>2032.8191666666669</v>
      </c>
      <c r="V2485" s="50">
        <f t="shared" si="130"/>
        <v>2398.7266666666669</v>
      </c>
      <c r="W2485" s="50">
        <f t="shared" si="130"/>
        <v>0</v>
      </c>
      <c r="X2485" s="50">
        <f t="shared" si="128"/>
        <v>0</v>
      </c>
      <c r="Y2485" s="50">
        <f t="shared" si="128"/>
        <v>0</v>
      </c>
      <c r="Z2485" s="50">
        <f t="shared" si="128"/>
        <v>5494.9866666666667</v>
      </c>
      <c r="AA2485" s="50">
        <f t="shared" si="128"/>
        <v>927</v>
      </c>
      <c r="AB2485" s="50">
        <f t="shared" si="129"/>
        <v>18922.758333333335</v>
      </c>
      <c r="AC2485" s="48" t="str">
        <f>VLOOKUP(ПРОДАЖИ!C:C,'ИЗ ОСНОВЫ НОМЕНКЛАТУР'!D:E,2,0)</f>
        <v>Ручки, крючки, опоры</v>
      </c>
      <c r="AD2485" s="48" t="str">
        <f>VLOOKUP(C:C,'ИЗ ОСНОВЫ НОМЕНКЛАТУР'!D:F,3,0)</f>
        <v>Ручки накладные</v>
      </c>
      <c r="AE2485" s="48" t="str">
        <f>VLOOKUP(C:C,'ИЗ ОСНОВЫ НОМЕНКЛАТУР'!D:H,5,0)</f>
        <v>C</v>
      </c>
    </row>
    <row r="2486" spans="1:31" ht="9.6" customHeight="1" x14ac:dyDescent="0.2">
      <c r="A2486" s="45" t="s">
        <v>2043</v>
      </c>
      <c r="B2486" s="11"/>
      <c r="C2486" s="11" t="s">
        <v>2484</v>
      </c>
      <c r="D2486" s="44">
        <v>45</v>
      </c>
      <c r="E2486" s="44">
        <v>0</v>
      </c>
      <c r="F2486" s="48">
        <v>29</v>
      </c>
      <c r="G2486" s="48">
        <v>0</v>
      </c>
      <c r="H2486" s="44">
        <v>0</v>
      </c>
      <c r="I2486" s="44">
        <v>0</v>
      </c>
      <c r="J2486" s="44">
        <v>52</v>
      </c>
      <c r="K2486" s="48">
        <v>0</v>
      </c>
      <c r="L2486" s="49">
        <v>35283.94</v>
      </c>
      <c r="M2486" s="49">
        <v>0</v>
      </c>
      <c r="N2486" s="10">
        <v>22738.54</v>
      </c>
      <c r="O2486" s="10">
        <v>0</v>
      </c>
      <c r="P2486" s="10">
        <v>0</v>
      </c>
      <c r="Q2486" s="10">
        <v>0</v>
      </c>
      <c r="R2486" s="10">
        <v>66950</v>
      </c>
      <c r="S2486" s="10">
        <v>0</v>
      </c>
      <c r="T2486" s="50">
        <f t="shared" si="130"/>
        <v>2940.3283333333334</v>
      </c>
      <c r="U2486" s="50">
        <f t="shared" si="130"/>
        <v>0</v>
      </c>
      <c r="V2486" s="50">
        <f t="shared" si="130"/>
        <v>1894.8783333333333</v>
      </c>
      <c r="W2486" s="50">
        <f t="shared" si="130"/>
        <v>0</v>
      </c>
      <c r="X2486" s="50">
        <f t="shared" si="128"/>
        <v>0</v>
      </c>
      <c r="Y2486" s="50">
        <f t="shared" si="128"/>
        <v>0</v>
      </c>
      <c r="Z2486" s="50">
        <f t="shared" si="128"/>
        <v>5579.166666666667</v>
      </c>
      <c r="AA2486" s="50">
        <f t="shared" si="128"/>
        <v>0</v>
      </c>
      <c r="AB2486" s="50">
        <f t="shared" si="129"/>
        <v>10414.373333333333</v>
      </c>
      <c r="AC2486" s="48" t="str">
        <f>VLOOKUP(ПРОДАЖИ!C:C,'ИЗ ОСНОВЫ НОМЕНКЛАТУР'!D:E,2,0)</f>
        <v>Ручки, крючки, опоры</v>
      </c>
      <c r="AD2486" s="48" t="str">
        <f>VLOOKUP(C:C,'ИЗ ОСНОВЫ НОМЕНКЛАТУР'!D:F,3,0)</f>
        <v>Ручки накладные</v>
      </c>
      <c r="AE2486" s="48" t="str">
        <f>VLOOKUP(C:C,'ИЗ ОСНОВЫ НОМЕНКЛАТУР'!D:H,5,0)</f>
        <v>C</v>
      </c>
    </row>
    <row r="2487" spans="1:31" ht="9.6" customHeight="1" x14ac:dyDescent="0.2">
      <c r="A2487" s="45" t="s">
        <v>2043</v>
      </c>
      <c r="B2487" s="11"/>
      <c r="C2487" s="11" t="s">
        <v>2485</v>
      </c>
      <c r="D2487" s="44">
        <v>213</v>
      </c>
      <c r="E2487" s="44">
        <v>0</v>
      </c>
      <c r="F2487" s="48">
        <v>30</v>
      </c>
      <c r="G2487" s="48">
        <v>0</v>
      </c>
      <c r="H2487" s="44">
        <v>0</v>
      </c>
      <c r="I2487" s="44">
        <v>0</v>
      </c>
      <c r="J2487" s="44">
        <v>43</v>
      </c>
      <c r="K2487" s="48">
        <v>81</v>
      </c>
      <c r="L2487" s="49">
        <v>104681.37</v>
      </c>
      <c r="M2487" s="49">
        <v>0</v>
      </c>
      <c r="N2487" s="10">
        <v>14636.3</v>
      </c>
      <c r="O2487" s="10">
        <v>0</v>
      </c>
      <c r="P2487" s="10">
        <v>0</v>
      </c>
      <c r="Q2487" s="10">
        <v>0</v>
      </c>
      <c r="R2487" s="10">
        <v>23816.74</v>
      </c>
      <c r="S2487" s="10">
        <v>44651.76</v>
      </c>
      <c r="T2487" s="50">
        <f t="shared" si="130"/>
        <v>8723.4475000000002</v>
      </c>
      <c r="U2487" s="50">
        <f t="shared" si="130"/>
        <v>0</v>
      </c>
      <c r="V2487" s="50">
        <f t="shared" si="130"/>
        <v>1219.6916666666666</v>
      </c>
      <c r="W2487" s="50">
        <f t="shared" si="130"/>
        <v>0</v>
      </c>
      <c r="X2487" s="50">
        <f t="shared" si="128"/>
        <v>0</v>
      </c>
      <c r="Y2487" s="50">
        <f t="shared" si="128"/>
        <v>0</v>
      </c>
      <c r="Z2487" s="50">
        <f t="shared" si="128"/>
        <v>1984.7283333333335</v>
      </c>
      <c r="AA2487" s="50">
        <f t="shared" si="128"/>
        <v>3720.98</v>
      </c>
      <c r="AB2487" s="50">
        <f t="shared" si="129"/>
        <v>15648.8475</v>
      </c>
      <c r="AC2487" s="48" t="str">
        <f>VLOOKUP(ПРОДАЖИ!C:C,'ИЗ ОСНОВЫ НОМЕНКЛАТУР'!D:E,2,0)</f>
        <v>Ручки, крючки, опоры</v>
      </c>
      <c r="AD2487" s="48" t="str">
        <f>VLOOKUP(C:C,'ИЗ ОСНОВЫ НОМЕНКЛАТУР'!D:F,3,0)</f>
        <v>Ручки накладные</v>
      </c>
      <c r="AE2487" s="48" t="str">
        <f>VLOOKUP(C:C,'ИЗ ОСНОВЫ НОМЕНКЛАТУР'!D:H,5,0)</f>
        <v>C</v>
      </c>
    </row>
    <row r="2488" spans="1:31" ht="9.6" customHeight="1" x14ac:dyDescent="0.2">
      <c r="A2488" s="45" t="s">
        <v>2043</v>
      </c>
      <c r="B2488" s="11"/>
      <c r="C2488" s="11" t="s">
        <v>2486</v>
      </c>
      <c r="D2488" s="44">
        <v>13</v>
      </c>
      <c r="E2488" s="44">
        <v>80</v>
      </c>
      <c r="F2488" s="48">
        <v>4</v>
      </c>
      <c r="G2488" s="48">
        <v>0</v>
      </c>
      <c r="H2488" s="44">
        <v>0</v>
      </c>
      <c r="I2488" s="44">
        <v>0</v>
      </c>
      <c r="J2488" s="44">
        <v>7</v>
      </c>
      <c r="K2488" s="48">
        <v>0</v>
      </c>
      <c r="L2488" s="49">
        <v>8402.07</v>
      </c>
      <c r="M2488" s="49">
        <v>36590.75</v>
      </c>
      <c r="N2488" s="10">
        <v>1829.53</v>
      </c>
      <c r="O2488" s="10">
        <v>0</v>
      </c>
      <c r="P2488" s="10">
        <v>0</v>
      </c>
      <c r="Q2488" s="10">
        <v>0</v>
      </c>
      <c r="R2488" s="10">
        <v>7282.1</v>
      </c>
      <c r="S2488" s="10">
        <v>0</v>
      </c>
      <c r="T2488" s="50">
        <f t="shared" si="130"/>
        <v>700.17250000000001</v>
      </c>
      <c r="U2488" s="50">
        <f t="shared" si="130"/>
        <v>3049.2291666666665</v>
      </c>
      <c r="V2488" s="50">
        <f t="shared" si="130"/>
        <v>152.46083333333334</v>
      </c>
      <c r="W2488" s="50">
        <f t="shared" si="130"/>
        <v>0</v>
      </c>
      <c r="X2488" s="50">
        <f t="shared" si="128"/>
        <v>0</v>
      </c>
      <c r="Y2488" s="50">
        <f t="shared" si="128"/>
        <v>0</v>
      </c>
      <c r="Z2488" s="50">
        <f t="shared" si="128"/>
        <v>606.8416666666667</v>
      </c>
      <c r="AA2488" s="50">
        <f t="shared" si="128"/>
        <v>0</v>
      </c>
      <c r="AB2488" s="50">
        <f t="shared" si="129"/>
        <v>4508.7041666666664</v>
      </c>
      <c r="AC2488" s="48" t="str">
        <f>VLOOKUP(ПРОДАЖИ!C:C,'ИЗ ОСНОВЫ НОМЕНКЛАТУР'!D:E,2,0)</f>
        <v>Ручки, крючки, опоры</v>
      </c>
      <c r="AD2488" s="48" t="str">
        <f>VLOOKUP(C:C,'ИЗ ОСНОВЫ НОМЕНКЛАТУР'!D:F,3,0)</f>
        <v>Ручки накладные</v>
      </c>
      <c r="AE2488" s="48" t="str">
        <f>VLOOKUP(C:C,'ИЗ ОСНОВЫ НОМЕНКЛАТУР'!D:H,5,0)</f>
        <v>C</v>
      </c>
    </row>
    <row r="2489" spans="1:31" ht="9.6" customHeight="1" x14ac:dyDescent="0.2">
      <c r="A2489" s="45" t="s">
        <v>2043</v>
      </c>
      <c r="B2489" s="11"/>
      <c r="C2489" s="11" t="s">
        <v>2487</v>
      </c>
      <c r="D2489" s="44">
        <v>2</v>
      </c>
      <c r="E2489" s="44">
        <v>80</v>
      </c>
      <c r="F2489" s="48">
        <v>0</v>
      </c>
      <c r="G2489" s="48">
        <v>0</v>
      </c>
      <c r="H2489" s="44">
        <v>0</v>
      </c>
      <c r="I2489" s="44">
        <v>4</v>
      </c>
      <c r="J2489" s="44">
        <v>61</v>
      </c>
      <c r="K2489" s="48">
        <v>5</v>
      </c>
      <c r="L2489" s="49">
        <v>1568.18</v>
      </c>
      <c r="M2489" s="49">
        <v>62727</v>
      </c>
      <c r="N2489" s="10">
        <v>0</v>
      </c>
      <c r="O2489" s="10">
        <v>0</v>
      </c>
      <c r="P2489" s="10">
        <v>0</v>
      </c>
      <c r="Q2489" s="10">
        <v>5150</v>
      </c>
      <c r="R2489" s="10">
        <v>78537.5</v>
      </c>
      <c r="S2489" s="10">
        <v>6437.5</v>
      </c>
      <c r="T2489" s="50">
        <f t="shared" si="130"/>
        <v>130.68166666666667</v>
      </c>
      <c r="U2489" s="50">
        <f t="shared" si="130"/>
        <v>5227.25</v>
      </c>
      <c r="V2489" s="50">
        <f t="shared" si="130"/>
        <v>0</v>
      </c>
      <c r="W2489" s="50">
        <f t="shared" si="130"/>
        <v>0</v>
      </c>
      <c r="X2489" s="50">
        <f t="shared" si="128"/>
        <v>0</v>
      </c>
      <c r="Y2489" s="50">
        <f t="shared" si="128"/>
        <v>429.16666666666669</v>
      </c>
      <c r="Z2489" s="50">
        <f t="shared" si="128"/>
        <v>6544.791666666667</v>
      </c>
      <c r="AA2489" s="50">
        <f t="shared" si="128"/>
        <v>536.45833333333337</v>
      </c>
      <c r="AB2489" s="50">
        <f t="shared" si="129"/>
        <v>12868.348333333333</v>
      </c>
      <c r="AC2489" s="48" t="str">
        <f>VLOOKUP(ПРОДАЖИ!C:C,'ИЗ ОСНОВЫ НОМЕНКЛАТУР'!D:E,2,0)</f>
        <v>Ручки, крючки, опоры</v>
      </c>
      <c r="AD2489" s="48" t="str">
        <f>VLOOKUP(C:C,'ИЗ ОСНОВЫ НОМЕНКЛАТУР'!D:F,3,0)</f>
        <v>Ручки накладные</v>
      </c>
      <c r="AE2489" s="48" t="str">
        <f>VLOOKUP(C:C,'ИЗ ОСНОВЫ НОМЕНКЛАТУР'!D:H,5,0)</f>
        <v>C</v>
      </c>
    </row>
    <row r="2490" spans="1:31" ht="9.6" customHeight="1" x14ac:dyDescent="0.2">
      <c r="A2490" s="45" t="s">
        <v>2043</v>
      </c>
      <c r="B2490" s="11"/>
      <c r="C2490" s="11" t="s">
        <v>2488</v>
      </c>
      <c r="D2490" s="44">
        <v>325</v>
      </c>
      <c r="E2490" s="44">
        <v>180</v>
      </c>
      <c r="F2490" s="48">
        <v>0</v>
      </c>
      <c r="G2490" s="48">
        <v>0</v>
      </c>
      <c r="H2490" s="44">
        <v>21</v>
      </c>
      <c r="I2490" s="44">
        <v>0</v>
      </c>
      <c r="J2490" s="44">
        <v>134</v>
      </c>
      <c r="K2490" s="48">
        <v>65</v>
      </c>
      <c r="L2490" s="49">
        <v>79279.960000000006</v>
      </c>
      <c r="M2490" s="49">
        <v>43908.9</v>
      </c>
      <c r="N2490" s="10">
        <v>0</v>
      </c>
      <c r="O2490" s="10">
        <v>0</v>
      </c>
      <c r="P2490" s="10">
        <v>5840.1</v>
      </c>
      <c r="Q2490" s="10">
        <v>0</v>
      </c>
      <c r="R2490" s="10">
        <v>37265.4</v>
      </c>
      <c r="S2490" s="10">
        <v>18076.5</v>
      </c>
      <c r="T2490" s="50">
        <f t="shared" si="130"/>
        <v>6606.6633333333339</v>
      </c>
      <c r="U2490" s="50">
        <f t="shared" si="130"/>
        <v>3659.0750000000003</v>
      </c>
      <c r="V2490" s="50">
        <f t="shared" si="130"/>
        <v>0</v>
      </c>
      <c r="W2490" s="50">
        <f t="shared" si="130"/>
        <v>0</v>
      </c>
      <c r="X2490" s="50">
        <f t="shared" si="128"/>
        <v>486.67500000000001</v>
      </c>
      <c r="Y2490" s="50">
        <f t="shared" si="128"/>
        <v>0</v>
      </c>
      <c r="Z2490" s="50">
        <f t="shared" si="128"/>
        <v>3105.4500000000003</v>
      </c>
      <c r="AA2490" s="50">
        <f t="shared" si="128"/>
        <v>1506.375</v>
      </c>
      <c r="AB2490" s="50">
        <f t="shared" si="129"/>
        <v>15364.238333333335</v>
      </c>
      <c r="AC2490" s="48" t="str">
        <f>VLOOKUP(ПРОДАЖИ!C:C,'ИЗ ОСНОВЫ НОМЕНКЛАТУР'!D:E,2,0)</f>
        <v>Ручки, крючки, опоры</v>
      </c>
      <c r="AD2490" s="48" t="str">
        <f>VLOOKUP(C:C,'ИЗ ОСНОВЫ НОМЕНКЛАТУР'!D:F,3,0)</f>
        <v>Ручки накладные</v>
      </c>
      <c r="AE2490" s="48" t="str">
        <f>VLOOKUP(C:C,'ИЗ ОСНОВЫ НОМЕНКЛАТУР'!D:H,5,0)</f>
        <v>C</v>
      </c>
    </row>
    <row r="2491" spans="1:31" ht="9.6" customHeight="1" x14ac:dyDescent="0.2">
      <c r="A2491" s="45" t="s">
        <v>2043</v>
      </c>
      <c r="B2491" s="11"/>
      <c r="C2491" s="11" t="s">
        <v>2489</v>
      </c>
      <c r="D2491" s="44">
        <v>234</v>
      </c>
      <c r="E2491" s="44">
        <v>100</v>
      </c>
      <c r="F2491" s="48">
        <v>0</v>
      </c>
      <c r="G2491" s="48">
        <v>0</v>
      </c>
      <c r="H2491" s="44">
        <v>0</v>
      </c>
      <c r="I2491" s="44">
        <v>0</v>
      </c>
      <c r="J2491" s="44">
        <v>0</v>
      </c>
      <c r="K2491" s="48">
        <v>0</v>
      </c>
      <c r="L2491" s="49">
        <v>60840</v>
      </c>
      <c r="M2491" s="49">
        <v>26000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50">
        <f t="shared" si="130"/>
        <v>5070</v>
      </c>
      <c r="U2491" s="50">
        <f t="shared" si="130"/>
        <v>2166.6666666666665</v>
      </c>
      <c r="V2491" s="50">
        <f t="shared" si="130"/>
        <v>0</v>
      </c>
      <c r="W2491" s="50">
        <f t="shared" si="130"/>
        <v>0</v>
      </c>
      <c r="X2491" s="50">
        <f t="shared" si="128"/>
        <v>0</v>
      </c>
      <c r="Y2491" s="50">
        <f t="shared" si="128"/>
        <v>0</v>
      </c>
      <c r="Z2491" s="50">
        <f t="shared" si="128"/>
        <v>0</v>
      </c>
      <c r="AA2491" s="50">
        <f t="shared" si="128"/>
        <v>0</v>
      </c>
      <c r="AB2491" s="50">
        <f t="shared" si="129"/>
        <v>7236.6666666666661</v>
      </c>
      <c r="AC2491" s="48" t="str">
        <f>VLOOKUP(ПРОДАЖИ!C:C,'ИЗ ОСНОВЫ НОМЕНКЛАТУР'!D:E,2,0)</f>
        <v>Ручки, крючки, опоры</v>
      </c>
      <c r="AD2491" s="48" t="str">
        <f>VLOOKUP(C:C,'ИЗ ОСНОВЫ НОМЕНКЛАТУР'!D:F,3,0)</f>
        <v>Ручки накладные</v>
      </c>
      <c r="AE2491" s="48" t="str">
        <f>VLOOKUP(C:C,'ИЗ ОСНОВЫ НОМЕНКЛАТУР'!D:H,5,0)</f>
        <v>C</v>
      </c>
    </row>
    <row r="2492" spans="1:31" ht="9.6" customHeight="1" x14ac:dyDescent="0.2">
      <c r="A2492" s="45" t="s">
        <v>2043</v>
      </c>
      <c r="B2492" s="11"/>
      <c r="C2492" s="11" t="s">
        <v>2490</v>
      </c>
      <c r="D2492" s="44">
        <v>57</v>
      </c>
      <c r="E2492" s="44">
        <v>50</v>
      </c>
      <c r="F2492" s="48">
        <v>10</v>
      </c>
      <c r="G2492" s="48">
        <v>0</v>
      </c>
      <c r="H2492" s="44">
        <v>2</v>
      </c>
      <c r="I2492" s="44">
        <v>0</v>
      </c>
      <c r="J2492" s="44">
        <v>23</v>
      </c>
      <c r="K2492" s="48">
        <v>6</v>
      </c>
      <c r="L2492" s="49">
        <v>27808.97</v>
      </c>
      <c r="M2492" s="49">
        <v>24393.83</v>
      </c>
      <c r="N2492" s="10">
        <v>4878.7700000000004</v>
      </c>
      <c r="O2492" s="10">
        <v>0</v>
      </c>
      <c r="P2492" s="10">
        <v>1112.4000000000001</v>
      </c>
      <c r="Q2492" s="10">
        <v>0</v>
      </c>
      <c r="R2492" s="10">
        <v>12784.75</v>
      </c>
      <c r="S2492" s="10">
        <v>3337.2</v>
      </c>
      <c r="T2492" s="50">
        <f t="shared" si="130"/>
        <v>2317.4141666666669</v>
      </c>
      <c r="U2492" s="50">
        <f t="shared" si="130"/>
        <v>2032.8191666666669</v>
      </c>
      <c r="V2492" s="50">
        <f t="shared" si="130"/>
        <v>406.56416666666672</v>
      </c>
      <c r="W2492" s="50">
        <f t="shared" si="130"/>
        <v>0</v>
      </c>
      <c r="X2492" s="50">
        <f t="shared" si="128"/>
        <v>92.7</v>
      </c>
      <c r="Y2492" s="50">
        <f t="shared" si="128"/>
        <v>0</v>
      </c>
      <c r="Z2492" s="50">
        <f t="shared" si="128"/>
        <v>1065.3958333333333</v>
      </c>
      <c r="AA2492" s="50">
        <f t="shared" si="128"/>
        <v>278.09999999999997</v>
      </c>
      <c r="AB2492" s="50">
        <f t="shared" si="129"/>
        <v>6192.9933333333338</v>
      </c>
      <c r="AC2492" s="48" t="str">
        <f>VLOOKUP(ПРОДАЖИ!C:C,'ИЗ ОСНОВЫ НОМЕНКЛАТУР'!D:E,2,0)</f>
        <v>Ручки, крючки, опоры</v>
      </c>
      <c r="AD2492" s="48" t="str">
        <f>VLOOKUP(C:C,'ИЗ ОСНОВЫ НОМЕНКЛАТУР'!D:F,3,0)</f>
        <v>Ручки накладные</v>
      </c>
      <c r="AE2492" s="48" t="str">
        <f>VLOOKUP(C:C,'ИЗ ОСНОВЫ НОМЕНКЛАТУР'!D:H,5,0)</f>
        <v>C</v>
      </c>
    </row>
    <row r="2493" spans="1:31" ht="9.6" customHeight="1" x14ac:dyDescent="0.2">
      <c r="A2493" s="45" t="s">
        <v>2043</v>
      </c>
      <c r="B2493" s="11"/>
      <c r="C2493" s="11" t="s">
        <v>2491</v>
      </c>
      <c r="D2493" s="44">
        <v>350</v>
      </c>
      <c r="E2493" s="44">
        <v>100</v>
      </c>
      <c r="F2493" s="48">
        <v>0</v>
      </c>
      <c r="G2493" s="48">
        <v>0</v>
      </c>
      <c r="H2493" s="44">
        <v>0</v>
      </c>
      <c r="I2493" s="44">
        <v>0</v>
      </c>
      <c r="J2493" s="44">
        <v>0</v>
      </c>
      <c r="K2493" s="48">
        <v>0</v>
      </c>
      <c r="L2493" s="49">
        <v>63000</v>
      </c>
      <c r="M2493" s="49">
        <v>18000</v>
      </c>
      <c r="N2493" s="10">
        <v>0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50">
        <f t="shared" si="130"/>
        <v>5250</v>
      </c>
      <c r="U2493" s="50">
        <f t="shared" si="130"/>
        <v>1500</v>
      </c>
      <c r="V2493" s="50">
        <f t="shared" si="130"/>
        <v>0</v>
      </c>
      <c r="W2493" s="50">
        <f t="shared" si="130"/>
        <v>0</v>
      </c>
      <c r="X2493" s="50">
        <f t="shared" si="128"/>
        <v>0</v>
      </c>
      <c r="Y2493" s="50">
        <f t="shared" si="128"/>
        <v>0</v>
      </c>
      <c r="Z2493" s="50">
        <f t="shared" si="128"/>
        <v>0</v>
      </c>
      <c r="AA2493" s="50">
        <f t="shared" ref="AA2493:AA2556" si="131">S2493/12</f>
        <v>0</v>
      </c>
      <c r="AB2493" s="50">
        <f t="shared" si="129"/>
        <v>6750</v>
      </c>
      <c r="AC2493" s="48" t="str">
        <f>VLOOKUP(ПРОДАЖИ!C:C,'ИЗ ОСНОВЫ НОМЕНКЛАТУР'!D:E,2,0)</f>
        <v>Ручки, крючки, опоры</v>
      </c>
      <c r="AD2493" s="48" t="str">
        <f>VLOOKUP(C:C,'ИЗ ОСНОВЫ НОМЕНКЛАТУР'!D:F,3,0)</f>
        <v>Ручки накладные</v>
      </c>
      <c r="AE2493" s="48" t="str">
        <f>VLOOKUP(C:C,'ИЗ ОСНОВЫ НОМЕНКЛАТУР'!D:H,5,0)</f>
        <v>C</v>
      </c>
    </row>
    <row r="2494" spans="1:31" ht="9.6" customHeight="1" x14ac:dyDescent="0.2">
      <c r="A2494" s="45" t="s">
        <v>2043</v>
      </c>
      <c r="B2494" s="11"/>
      <c r="C2494" s="11" t="s">
        <v>2492</v>
      </c>
      <c r="D2494" s="44">
        <v>147</v>
      </c>
      <c r="E2494" s="44">
        <v>40</v>
      </c>
      <c r="F2494" s="48">
        <v>62</v>
      </c>
      <c r="G2494" s="48">
        <v>0</v>
      </c>
      <c r="H2494" s="44">
        <v>0</v>
      </c>
      <c r="I2494" s="44">
        <v>0</v>
      </c>
      <c r="J2494" s="44">
        <v>0</v>
      </c>
      <c r="K2494" s="48">
        <v>0</v>
      </c>
      <c r="L2494" s="49">
        <v>42670.7</v>
      </c>
      <c r="M2494" s="49">
        <v>11600</v>
      </c>
      <c r="N2494" s="10">
        <v>17980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50">
        <f t="shared" si="130"/>
        <v>3555.8916666666664</v>
      </c>
      <c r="U2494" s="50">
        <f t="shared" si="130"/>
        <v>966.66666666666663</v>
      </c>
      <c r="V2494" s="50">
        <f t="shared" si="130"/>
        <v>1498.3333333333333</v>
      </c>
      <c r="W2494" s="50">
        <f t="shared" si="130"/>
        <v>0</v>
      </c>
      <c r="X2494" s="50">
        <f t="shared" si="130"/>
        <v>0</v>
      </c>
      <c r="Y2494" s="50">
        <f t="shared" si="130"/>
        <v>0</v>
      </c>
      <c r="Z2494" s="50">
        <f t="shared" si="130"/>
        <v>0</v>
      </c>
      <c r="AA2494" s="50">
        <f t="shared" si="131"/>
        <v>0</v>
      </c>
      <c r="AB2494" s="50">
        <f t="shared" si="129"/>
        <v>6020.8916666666664</v>
      </c>
      <c r="AC2494" s="48" t="str">
        <f>VLOOKUP(ПРОДАЖИ!C:C,'ИЗ ОСНОВЫ НОМЕНКЛАТУР'!D:E,2,0)</f>
        <v>Ручки, крючки, опоры</v>
      </c>
      <c r="AD2494" s="48" t="str">
        <f>VLOOKUP(C:C,'ИЗ ОСНОВЫ НОМЕНКЛАТУР'!D:F,3,0)</f>
        <v>Ручки накладные</v>
      </c>
      <c r="AE2494" s="48" t="str">
        <f>VLOOKUP(C:C,'ИЗ ОСНОВЫ НОМЕНКЛАТУР'!D:H,5,0)</f>
        <v>C</v>
      </c>
    </row>
    <row r="2495" spans="1:31" ht="9.6" customHeight="1" x14ac:dyDescent="0.2">
      <c r="A2495" s="45" t="s">
        <v>2043</v>
      </c>
      <c r="B2495" s="11"/>
      <c r="C2495" s="11" t="s">
        <v>2493</v>
      </c>
      <c r="D2495" s="44">
        <v>63</v>
      </c>
      <c r="E2495" s="44">
        <v>120</v>
      </c>
      <c r="F2495" s="48">
        <v>6</v>
      </c>
      <c r="G2495" s="48">
        <v>0</v>
      </c>
      <c r="H2495" s="44">
        <v>3</v>
      </c>
      <c r="I2495" s="44">
        <v>0</v>
      </c>
      <c r="J2495" s="44">
        <v>95</v>
      </c>
      <c r="K2495" s="48">
        <v>40</v>
      </c>
      <c r="L2495" s="49">
        <v>23052.17</v>
      </c>
      <c r="M2495" s="49">
        <v>43908.9</v>
      </c>
      <c r="N2495" s="10">
        <v>2195.4499999999998</v>
      </c>
      <c r="O2495" s="10">
        <v>0</v>
      </c>
      <c r="P2495" s="10">
        <v>1115.49</v>
      </c>
      <c r="Q2495" s="10">
        <v>0</v>
      </c>
      <c r="R2495" s="10">
        <v>35323.85</v>
      </c>
      <c r="S2495" s="10">
        <v>14873.2</v>
      </c>
      <c r="T2495" s="50">
        <f t="shared" si="130"/>
        <v>1921.0141666666666</v>
      </c>
      <c r="U2495" s="50">
        <f t="shared" si="130"/>
        <v>3659.0750000000003</v>
      </c>
      <c r="V2495" s="50">
        <f t="shared" si="130"/>
        <v>182.95416666666665</v>
      </c>
      <c r="W2495" s="50">
        <f t="shared" si="130"/>
        <v>0</v>
      </c>
      <c r="X2495" s="50">
        <f t="shared" si="130"/>
        <v>92.957499999999996</v>
      </c>
      <c r="Y2495" s="50">
        <f t="shared" si="130"/>
        <v>0</v>
      </c>
      <c r="Z2495" s="50">
        <f t="shared" si="130"/>
        <v>2943.6541666666667</v>
      </c>
      <c r="AA2495" s="50">
        <f t="shared" si="131"/>
        <v>1239.4333333333334</v>
      </c>
      <c r="AB2495" s="50">
        <f t="shared" si="129"/>
        <v>10039.088333333333</v>
      </c>
      <c r="AC2495" s="48" t="str">
        <f>VLOOKUP(ПРОДАЖИ!C:C,'ИЗ ОСНОВЫ НОМЕНКЛАТУР'!D:E,2,0)</f>
        <v>Ручки, крючки, опоры</v>
      </c>
      <c r="AD2495" s="48" t="str">
        <f>VLOOKUP(C:C,'ИЗ ОСНОВЫ НОМЕНКЛАТУР'!D:F,3,0)</f>
        <v>Ручки накладные</v>
      </c>
      <c r="AE2495" s="48" t="str">
        <f>VLOOKUP(C:C,'ИЗ ОСНОВЫ НОМЕНКЛАТУР'!D:H,5,0)</f>
        <v>C</v>
      </c>
    </row>
    <row r="2496" spans="1:31" ht="9.6" customHeight="1" x14ac:dyDescent="0.2">
      <c r="A2496" s="45" t="s">
        <v>2043</v>
      </c>
      <c r="B2496" s="11"/>
      <c r="C2496" s="11" t="s">
        <v>2494</v>
      </c>
      <c r="D2496" s="44">
        <v>75</v>
      </c>
      <c r="E2496" s="44">
        <v>0</v>
      </c>
      <c r="F2496" s="48">
        <v>0</v>
      </c>
      <c r="G2496" s="48">
        <v>0</v>
      </c>
      <c r="H2496" s="44">
        <v>0</v>
      </c>
      <c r="I2496" s="44">
        <v>0</v>
      </c>
      <c r="J2496" s="44">
        <v>0</v>
      </c>
      <c r="K2496" s="48">
        <v>0</v>
      </c>
      <c r="L2496" s="49">
        <v>64500</v>
      </c>
      <c r="M2496" s="49">
        <v>0</v>
      </c>
      <c r="N2496" s="10">
        <v>0</v>
      </c>
      <c r="O2496" s="10">
        <v>0</v>
      </c>
      <c r="P2496" s="10">
        <v>0</v>
      </c>
      <c r="Q2496" s="10">
        <v>0</v>
      </c>
      <c r="R2496" s="10">
        <v>0</v>
      </c>
      <c r="S2496" s="10">
        <v>0</v>
      </c>
      <c r="T2496" s="50">
        <f t="shared" si="130"/>
        <v>5375</v>
      </c>
      <c r="U2496" s="50">
        <f t="shared" si="130"/>
        <v>0</v>
      </c>
      <c r="V2496" s="50">
        <f t="shared" si="130"/>
        <v>0</v>
      </c>
      <c r="W2496" s="50">
        <f t="shared" si="130"/>
        <v>0</v>
      </c>
      <c r="X2496" s="50">
        <f t="shared" si="130"/>
        <v>0</v>
      </c>
      <c r="Y2496" s="50">
        <f t="shared" si="130"/>
        <v>0</v>
      </c>
      <c r="Z2496" s="50">
        <f t="shared" si="130"/>
        <v>0</v>
      </c>
      <c r="AA2496" s="50">
        <f t="shared" si="131"/>
        <v>0</v>
      </c>
      <c r="AB2496" s="50">
        <f t="shared" si="129"/>
        <v>5375</v>
      </c>
      <c r="AC2496" s="48" t="str">
        <f>VLOOKUP(ПРОДАЖИ!C:C,'ИЗ ОСНОВЫ НОМЕНКЛАТУР'!D:E,2,0)</f>
        <v>Ручки, крючки, опоры</v>
      </c>
      <c r="AD2496" s="48" t="str">
        <f>VLOOKUP(C:C,'ИЗ ОСНОВЫ НОМЕНКЛАТУР'!D:F,3,0)</f>
        <v>Ручки накладные</v>
      </c>
      <c r="AE2496" s="48" t="str">
        <f>VLOOKUP(C:C,'ИЗ ОСНОВЫ НОМЕНКЛАТУР'!D:H,5,0)</f>
        <v>C</v>
      </c>
    </row>
    <row r="2497" spans="1:31" ht="9.6" customHeight="1" x14ac:dyDescent="0.2">
      <c r="A2497" s="45" t="s">
        <v>2043</v>
      </c>
      <c r="B2497" s="11"/>
      <c r="C2497" s="11" t="s">
        <v>2495</v>
      </c>
      <c r="D2497" s="44">
        <v>0</v>
      </c>
      <c r="E2497" s="44">
        <v>0</v>
      </c>
      <c r="F2497" s="48">
        <v>2</v>
      </c>
      <c r="G2497" s="48">
        <v>0</v>
      </c>
      <c r="H2497" s="44">
        <v>0</v>
      </c>
      <c r="I2497" s="44">
        <v>0</v>
      </c>
      <c r="J2497" s="44">
        <v>8</v>
      </c>
      <c r="K2497" s="48">
        <v>0</v>
      </c>
      <c r="L2497" s="49">
        <v>0</v>
      </c>
      <c r="M2497" s="49">
        <v>0</v>
      </c>
      <c r="N2497" s="10">
        <v>2576.36</v>
      </c>
      <c r="O2497" s="10">
        <v>0</v>
      </c>
      <c r="P2497" s="10">
        <v>0</v>
      </c>
      <c r="Q2497" s="10">
        <v>0</v>
      </c>
      <c r="R2497" s="10">
        <v>29664</v>
      </c>
      <c r="S2497" s="10">
        <v>0</v>
      </c>
      <c r="T2497" s="50">
        <f t="shared" si="130"/>
        <v>0</v>
      </c>
      <c r="U2497" s="50">
        <f t="shared" si="130"/>
        <v>0</v>
      </c>
      <c r="V2497" s="50">
        <f t="shared" si="130"/>
        <v>214.69666666666669</v>
      </c>
      <c r="W2497" s="50">
        <f t="shared" si="130"/>
        <v>0</v>
      </c>
      <c r="X2497" s="50">
        <f t="shared" si="130"/>
        <v>0</v>
      </c>
      <c r="Y2497" s="50">
        <f t="shared" si="130"/>
        <v>0</v>
      </c>
      <c r="Z2497" s="50">
        <f t="shared" si="130"/>
        <v>2472</v>
      </c>
      <c r="AA2497" s="50">
        <f t="shared" si="131"/>
        <v>0</v>
      </c>
      <c r="AB2497" s="50">
        <f t="shared" si="129"/>
        <v>2686.6966666666667</v>
      </c>
      <c r="AC2497" s="48" t="str">
        <f>VLOOKUP(ПРОДАЖИ!C:C,'ИЗ ОСНОВЫ НОМЕНКЛАТУР'!D:E,2,0)</f>
        <v>Ручки, крючки, опоры</v>
      </c>
      <c r="AD2497" s="48" t="str">
        <f>VLOOKUP(C:C,'ИЗ ОСНОВЫ НОМЕНКЛАТУР'!D:F,3,0)</f>
        <v>Ручки накладные</v>
      </c>
      <c r="AE2497" s="48" t="str">
        <f>VLOOKUP(C:C,'ИЗ ОСНОВЫ НОМЕНКЛАТУР'!D:H,5,0)</f>
        <v>C</v>
      </c>
    </row>
    <row r="2498" spans="1:31" ht="9.6" customHeight="1" x14ac:dyDescent="0.2">
      <c r="A2498" s="45" t="s">
        <v>2043</v>
      </c>
      <c r="B2498" s="11"/>
      <c r="C2498" s="11" t="s">
        <v>2496</v>
      </c>
      <c r="D2498" s="44">
        <v>52</v>
      </c>
      <c r="E2498" s="44">
        <v>0</v>
      </c>
      <c r="F2498" s="48">
        <v>0</v>
      </c>
      <c r="G2498" s="48">
        <v>0</v>
      </c>
      <c r="H2498" s="44">
        <v>0</v>
      </c>
      <c r="I2498" s="44">
        <v>0</v>
      </c>
      <c r="J2498" s="44">
        <v>0</v>
      </c>
      <c r="K2498" s="48">
        <v>0</v>
      </c>
      <c r="L2498" s="49">
        <v>35360</v>
      </c>
      <c r="M2498" s="49">
        <v>0</v>
      </c>
      <c r="N2498" s="10">
        <v>0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50">
        <f t="shared" si="130"/>
        <v>2946.6666666666665</v>
      </c>
      <c r="U2498" s="50">
        <f t="shared" si="130"/>
        <v>0</v>
      </c>
      <c r="V2498" s="50">
        <f t="shared" si="130"/>
        <v>0</v>
      </c>
      <c r="W2498" s="50">
        <f t="shared" si="130"/>
        <v>0</v>
      </c>
      <c r="X2498" s="50">
        <f t="shared" si="130"/>
        <v>0</v>
      </c>
      <c r="Y2498" s="50">
        <f t="shared" si="130"/>
        <v>0</v>
      </c>
      <c r="Z2498" s="50">
        <f t="shared" si="130"/>
        <v>0</v>
      </c>
      <c r="AA2498" s="50">
        <f t="shared" si="131"/>
        <v>0</v>
      </c>
      <c r="AB2498" s="50">
        <f t="shared" si="129"/>
        <v>2946.6666666666665</v>
      </c>
      <c r="AC2498" s="48" t="str">
        <f>VLOOKUP(ПРОДАЖИ!C:C,'ИЗ ОСНОВЫ НОМЕНКЛАТУР'!D:E,2,0)</f>
        <v>Ручки, крючки, опоры</v>
      </c>
      <c r="AD2498" s="48" t="str">
        <f>VLOOKUP(C:C,'ИЗ ОСНОВЫ НОМЕНКЛАТУР'!D:F,3,0)</f>
        <v>Ручки накладные</v>
      </c>
      <c r="AE2498" s="48" t="str">
        <f>VLOOKUP(C:C,'ИЗ ОСНОВЫ НОМЕНКЛАТУР'!D:H,5,0)</f>
        <v>C</v>
      </c>
    </row>
    <row r="2499" spans="1:31" ht="9.6" customHeight="1" x14ac:dyDescent="0.2">
      <c r="A2499" s="45" t="s">
        <v>2043</v>
      </c>
      <c r="B2499" s="11"/>
      <c r="C2499" s="11" t="s">
        <v>2497</v>
      </c>
      <c r="D2499" s="44">
        <v>23</v>
      </c>
      <c r="E2499" s="44">
        <v>0</v>
      </c>
      <c r="F2499" s="48">
        <v>0</v>
      </c>
      <c r="G2499" s="48">
        <v>0</v>
      </c>
      <c r="H2499" s="44">
        <v>0</v>
      </c>
      <c r="I2499" s="44">
        <v>0</v>
      </c>
      <c r="J2499" s="44">
        <v>0</v>
      </c>
      <c r="K2499" s="48">
        <v>0</v>
      </c>
      <c r="L2499" s="49">
        <v>27140</v>
      </c>
      <c r="M2499" s="49">
        <v>0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50">
        <f t="shared" si="130"/>
        <v>2261.6666666666665</v>
      </c>
      <c r="U2499" s="50">
        <f t="shared" si="130"/>
        <v>0</v>
      </c>
      <c r="V2499" s="50">
        <f t="shared" si="130"/>
        <v>0</v>
      </c>
      <c r="W2499" s="50">
        <f t="shared" si="130"/>
        <v>0</v>
      </c>
      <c r="X2499" s="50">
        <f t="shared" si="130"/>
        <v>0</v>
      </c>
      <c r="Y2499" s="50">
        <f t="shared" si="130"/>
        <v>0</v>
      </c>
      <c r="Z2499" s="50">
        <f t="shared" si="130"/>
        <v>0</v>
      </c>
      <c r="AA2499" s="50">
        <f t="shared" si="131"/>
        <v>0</v>
      </c>
      <c r="AB2499" s="50">
        <f t="shared" si="129"/>
        <v>2261.6666666666665</v>
      </c>
      <c r="AC2499" s="48" t="str">
        <f>VLOOKUP(ПРОДАЖИ!C:C,'ИЗ ОСНОВЫ НОМЕНКЛАТУР'!D:E,2,0)</f>
        <v>Ручки, крючки, опоры</v>
      </c>
      <c r="AD2499" s="48" t="str">
        <f>VLOOKUP(C:C,'ИЗ ОСНОВЫ НОМЕНКЛАТУР'!D:F,3,0)</f>
        <v>Ручки накладные</v>
      </c>
      <c r="AE2499" s="48" t="str">
        <f>VLOOKUP(C:C,'ИЗ ОСНОВЫ НОМЕНКЛАТУР'!D:H,5,0)</f>
        <v>C</v>
      </c>
    </row>
    <row r="2500" spans="1:31" ht="9.6" customHeight="1" x14ac:dyDescent="0.2">
      <c r="A2500" s="45" t="s">
        <v>2043</v>
      </c>
      <c r="B2500" s="11"/>
      <c r="C2500" s="11" t="s">
        <v>2498</v>
      </c>
      <c r="D2500" s="44">
        <v>4</v>
      </c>
      <c r="E2500" s="44">
        <v>0</v>
      </c>
      <c r="F2500" s="48">
        <v>0</v>
      </c>
      <c r="G2500" s="48">
        <v>0</v>
      </c>
      <c r="H2500" s="44">
        <v>0</v>
      </c>
      <c r="I2500" s="44">
        <v>0</v>
      </c>
      <c r="J2500" s="44">
        <v>0</v>
      </c>
      <c r="K2500" s="48">
        <v>0</v>
      </c>
      <c r="L2500" s="49">
        <v>15402</v>
      </c>
      <c r="M2500" s="49">
        <v>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50">
        <f t="shared" si="130"/>
        <v>1283.5</v>
      </c>
      <c r="U2500" s="50">
        <f t="shared" si="130"/>
        <v>0</v>
      </c>
      <c r="V2500" s="50">
        <f t="shared" si="130"/>
        <v>0</v>
      </c>
      <c r="W2500" s="50">
        <f t="shared" si="130"/>
        <v>0</v>
      </c>
      <c r="X2500" s="50">
        <f t="shared" si="130"/>
        <v>0</v>
      </c>
      <c r="Y2500" s="50">
        <f t="shared" si="130"/>
        <v>0</v>
      </c>
      <c r="Z2500" s="50">
        <f t="shared" si="130"/>
        <v>0</v>
      </c>
      <c r="AA2500" s="50">
        <f t="shared" si="131"/>
        <v>0</v>
      </c>
      <c r="AB2500" s="50">
        <f t="shared" ref="AB2500:AB2563" si="132">T2500+U2500+V2500+W2500+X2500+Y2500+Z2500+AA2500</f>
        <v>1283.5</v>
      </c>
      <c r="AC2500" s="48" t="str">
        <f>VLOOKUP(ПРОДАЖИ!C:C,'ИЗ ОСНОВЫ НОМЕНКЛАТУР'!D:E,2,0)</f>
        <v>Ручки, крючки, опоры</v>
      </c>
      <c r="AD2500" s="48" t="str">
        <f>VLOOKUP(C:C,'ИЗ ОСНОВЫ НОМЕНКЛАТУР'!D:F,3,0)</f>
        <v>Ручки накладные</v>
      </c>
      <c r="AE2500" s="48" t="str">
        <f>VLOOKUP(C:C,'ИЗ ОСНОВЫ НОМЕНКЛАТУР'!D:H,5,0)</f>
        <v>C</v>
      </c>
    </row>
    <row r="2501" spans="1:31" ht="9.6" customHeight="1" x14ac:dyDescent="0.2">
      <c r="A2501" s="45" t="s">
        <v>2043</v>
      </c>
      <c r="B2501" s="11"/>
      <c r="C2501" s="11" t="s">
        <v>2499</v>
      </c>
      <c r="D2501" s="44">
        <v>25</v>
      </c>
      <c r="E2501" s="44">
        <v>0</v>
      </c>
      <c r="F2501" s="48">
        <v>0</v>
      </c>
      <c r="G2501" s="48">
        <v>0</v>
      </c>
      <c r="H2501" s="44">
        <v>0</v>
      </c>
      <c r="I2501" s="44">
        <v>0</v>
      </c>
      <c r="J2501" s="44">
        <v>0</v>
      </c>
      <c r="K2501" s="48">
        <v>0</v>
      </c>
      <c r="L2501" s="49">
        <v>17750</v>
      </c>
      <c r="M2501" s="49">
        <v>0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50">
        <f t="shared" si="130"/>
        <v>1479.1666666666667</v>
      </c>
      <c r="U2501" s="50">
        <f t="shared" si="130"/>
        <v>0</v>
      </c>
      <c r="V2501" s="50">
        <f t="shared" si="130"/>
        <v>0</v>
      </c>
      <c r="W2501" s="50">
        <f t="shared" si="130"/>
        <v>0</v>
      </c>
      <c r="X2501" s="50">
        <f t="shared" si="130"/>
        <v>0</v>
      </c>
      <c r="Y2501" s="50">
        <f t="shared" si="130"/>
        <v>0</v>
      </c>
      <c r="Z2501" s="50">
        <f t="shared" si="130"/>
        <v>0</v>
      </c>
      <c r="AA2501" s="50">
        <f t="shared" si="131"/>
        <v>0</v>
      </c>
      <c r="AB2501" s="50">
        <f t="shared" si="132"/>
        <v>1479.1666666666667</v>
      </c>
      <c r="AC2501" s="48" t="str">
        <f>VLOOKUP(ПРОДАЖИ!C:C,'ИЗ ОСНОВЫ НОМЕНКЛАТУР'!D:E,2,0)</f>
        <v>Ручки, крючки, опоры</v>
      </c>
      <c r="AD2501" s="48" t="str">
        <f>VLOOKUP(C:C,'ИЗ ОСНОВЫ НОМЕНКЛАТУР'!D:F,3,0)</f>
        <v>Ручки накладные</v>
      </c>
      <c r="AE2501" s="48" t="str">
        <f>VLOOKUP(C:C,'ИЗ ОСНОВЫ НОМЕНКЛАТУР'!D:H,5,0)</f>
        <v>C</v>
      </c>
    </row>
    <row r="2502" spans="1:31" ht="9.6" customHeight="1" x14ac:dyDescent="0.2">
      <c r="A2502" s="45" t="s">
        <v>2043</v>
      </c>
      <c r="B2502" s="11"/>
      <c r="C2502" s="11" t="s">
        <v>2500</v>
      </c>
      <c r="D2502" s="44">
        <v>4</v>
      </c>
      <c r="E2502" s="44">
        <v>50</v>
      </c>
      <c r="F2502" s="48">
        <v>0</v>
      </c>
      <c r="G2502" s="48">
        <v>0</v>
      </c>
      <c r="H2502" s="44">
        <v>0</v>
      </c>
      <c r="I2502" s="44">
        <v>0</v>
      </c>
      <c r="J2502" s="44">
        <v>0</v>
      </c>
      <c r="K2502" s="48">
        <v>0</v>
      </c>
      <c r="L2502" s="49">
        <v>1360</v>
      </c>
      <c r="M2502" s="49">
        <v>17000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50">
        <f t="shared" si="130"/>
        <v>113.33333333333333</v>
      </c>
      <c r="U2502" s="50">
        <f t="shared" si="130"/>
        <v>1416.6666666666667</v>
      </c>
      <c r="V2502" s="50">
        <f t="shared" si="130"/>
        <v>0</v>
      </c>
      <c r="W2502" s="50">
        <f t="shared" si="130"/>
        <v>0</v>
      </c>
      <c r="X2502" s="50">
        <f t="shared" si="130"/>
        <v>0</v>
      </c>
      <c r="Y2502" s="50">
        <f t="shared" si="130"/>
        <v>0</v>
      </c>
      <c r="Z2502" s="50">
        <f t="shared" si="130"/>
        <v>0</v>
      </c>
      <c r="AA2502" s="50">
        <f t="shared" si="131"/>
        <v>0</v>
      </c>
      <c r="AB2502" s="50">
        <f t="shared" si="132"/>
        <v>1530</v>
      </c>
      <c r="AC2502" s="48" t="str">
        <f>VLOOKUP(ПРОДАЖИ!C:C,'ИЗ ОСНОВЫ НОМЕНКЛАТУР'!D:E,2,0)</f>
        <v>Ручки, крючки, опоры</v>
      </c>
      <c r="AD2502" s="48" t="str">
        <f>VLOOKUP(C:C,'ИЗ ОСНОВЫ НОМЕНКЛАТУР'!D:F,3,0)</f>
        <v>Ручки накладные</v>
      </c>
      <c r="AE2502" s="48" t="str">
        <f>VLOOKUP(C:C,'ИЗ ОСНОВЫ НОМЕНКЛАТУР'!D:H,5,0)</f>
        <v>C</v>
      </c>
    </row>
    <row r="2503" spans="1:31" ht="9.6" customHeight="1" x14ac:dyDescent="0.2">
      <c r="A2503" s="45" t="s">
        <v>2043</v>
      </c>
      <c r="B2503" s="11"/>
      <c r="C2503" s="11" t="s">
        <v>2501</v>
      </c>
      <c r="D2503" s="44">
        <v>14</v>
      </c>
      <c r="E2503" s="44">
        <v>0</v>
      </c>
      <c r="F2503" s="48">
        <v>0</v>
      </c>
      <c r="G2503" s="48">
        <v>0</v>
      </c>
      <c r="H2503" s="44">
        <v>0</v>
      </c>
      <c r="I2503" s="44">
        <v>0</v>
      </c>
      <c r="J2503" s="44">
        <v>0</v>
      </c>
      <c r="K2503" s="48">
        <v>0</v>
      </c>
      <c r="L2503" s="49">
        <v>8960</v>
      </c>
      <c r="M2503" s="49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50">
        <f t="shared" si="130"/>
        <v>746.66666666666663</v>
      </c>
      <c r="U2503" s="50">
        <f t="shared" si="130"/>
        <v>0</v>
      </c>
      <c r="V2503" s="50">
        <f t="shared" si="130"/>
        <v>0</v>
      </c>
      <c r="W2503" s="50">
        <f t="shared" si="130"/>
        <v>0</v>
      </c>
      <c r="X2503" s="50">
        <f t="shared" si="130"/>
        <v>0</v>
      </c>
      <c r="Y2503" s="50">
        <f t="shared" si="130"/>
        <v>0</v>
      </c>
      <c r="Z2503" s="50">
        <f t="shared" si="130"/>
        <v>0</v>
      </c>
      <c r="AA2503" s="50">
        <f t="shared" si="131"/>
        <v>0</v>
      </c>
      <c r="AB2503" s="50">
        <f t="shared" si="132"/>
        <v>746.66666666666663</v>
      </c>
      <c r="AC2503" s="48" t="str">
        <f>VLOOKUP(ПРОДАЖИ!C:C,'ИЗ ОСНОВЫ НОМЕНКЛАТУР'!D:E,2,0)</f>
        <v>Ручки, крючки, опоры</v>
      </c>
      <c r="AD2503" s="48" t="str">
        <f>VLOOKUP(C:C,'ИЗ ОСНОВЫ НОМЕНКЛАТУР'!D:F,3,0)</f>
        <v>Ручки накладные</v>
      </c>
      <c r="AE2503" s="48" t="str">
        <f>VLOOKUP(C:C,'ИЗ ОСНОВЫ НОМЕНКЛАТУР'!D:H,5,0)</f>
        <v>C</v>
      </c>
    </row>
    <row r="2504" spans="1:31" ht="9.6" customHeight="1" x14ac:dyDescent="0.2">
      <c r="A2504" s="45" t="s">
        <v>2043</v>
      </c>
      <c r="B2504" s="11"/>
      <c r="C2504" s="11" t="s">
        <v>2502</v>
      </c>
      <c r="D2504" s="44">
        <v>3</v>
      </c>
      <c r="E2504" s="44">
        <v>0</v>
      </c>
      <c r="F2504" s="48">
        <v>2</v>
      </c>
      <c r="G2504" s="48">
        <v>0</v>
      </c>
      <c r="H2504" s="44">
        <v>0</v>
      </c>
      <c r="I2504" s="44">
        <v>0</v>
      </c>
      <c r="J2504" s="44">
        <v>0</v>
      </c>
      <c r="K2504" s="48">
        <v>0</v>
      </c>
      <c r="L2504" s="49">
        <v>1991.16</v>
      </c>
      <c r="M2504" s="49">
        <v>0</v>
      </c>
      <c r="N2504" s="10">
        <v>1288.18</v>
      </c>
      <c r="O2504" s="10">
        <v>0</v>
      </c>
      <c r="P2504" s="10">
        <v>0</v>
      </c>
      <c r="Q2504" s="10">
        <v>0</v>
      </c>
      <c r="R2504" s="10">
        <v>0</v>
      </c>
      <c r="S2504" s="10">
        <v>0</v>
      </c>
      <c r="T2504" s="50">
        <f t="shared" si="130"/>
        <v>165.93</v>
      </c>
      <c r="U2504" s="50">
        <f t="shared" si="130"/>
        <v>0</v>
      </c>
      <c r="V2504" s="50">
        <f t="shared" si="130"/>
        <v>107.34833333333334</v>
      </c>
      <c r="W2504" s="50">
        <f t="shared" si="130"/>
        <v>0</v>
      </c>
      <c r="X2504" s="50">
        <f t="shared" si="130"/>
        <v>0</v>
      </c>
      <c r="Y2504" s="50">
        <f t="shared" si="130"/>
        <v>0</v>
      </c>
      <c r="Z2504" s="50">
        <f t="shared" si="130"/>
        <v>0</v>
      </c>
      <c r="AA2504" s="50">
        <f t="shared" si="131"/>
        <v>0</v>
      </c>
      <c r="AB2504" s="50">
        <f t="shared" si="132"/>
        <v>273.27833333333336</v>
      </c>
      <c r="AC2504" s="48" t="str">
        <f>VLOOKUP(ПРОДАЖИ!C:C,'ИЗ ОСНОВЫ НОМЕНКЛАТУР'!D:E,2,0)</f>
        <v>Ручки, крючки, опоры</v>
      </c>
      <c r="AD2504" s="48" t="str">
        <f>VLOOKUP(C:C,'ИЗ ОСНОВЫ НОМЕНКЛАТУР'!D:F,3,0)</f>
        <v>Ручки накладные</v>
      </c>
      <c r="AE2504" s="48" t="str">
        <f>VLOOKUP(C:C,'ИЗ ОСНОВЫ НОМЕНКЛАТУР'!D:H,5,0)</f>
        <v>C</v>
      </c>
    </row>
    <row r="2505" spans="1:31" ht="9.6" customHeight="1" x14ac:dyDescent="0.2">
      <c r="A2505" s="45" t="s">
        <v>2043</v>
      </c>
      <c r="B2505" s="11"/>
      <c r="C2505" s="11" t="s">
        <v>2503</v>
      </c>
      <c r="D2505" s="44">
        <v>18</v>
      </c>
      <c r="E2505" s="44">
        <v>0</v>
      </c>
      <c r="F2505" s="48">
        <v>4</v>
      </c>
      <c r="G2505" s="48">
        <v>0</v>
      </c>
      <c r="H2505" s="44">
        <v>0</v>
      </c>
      <c r="I2505" s="44">
        <v>0</v>
      </c>
      <c r="J2505" s="44">
        <v>0</v>
      </c>
      <c r="K2505" s="48">
        <v>0</v>
      </c>
      <c r="L2505" s="49">
        <v>6660</v>
      </c>
      <c r="M2505" s="49">
        <v>0</v>
      </c>
      <c r="N2505" s="10">
        <v>1480</v>
      </c>
      <c r="O2505" s="10">
        <v>0</v>
      </c>
      <c r="P2505" s="10">
        <v>0</v>
      </c>
      <c r="Q2505" s="10">
        <v>0</v>
      </c>
      <c r="R2505" s="10">
        <v>0</v>
      </c>
      <c r="S2505" s="10">
        <v>0</v>
      </c>
      <c r="T2505" s="50">
        <f t="shared" si="130"/>
        <v>555</v>
      </c>
      <c r="U2505" s="50">
        <f t="shared" si="130"/>
        <v>0</v>
      </c>
      <c r="V2505" s="50">
        <f t="shared" si="130"/>
        <v>123.33333333333333</v>
      </c>
      <c r="W2505" s="50">
        <f t="shared" si="130"/>
        <v>0</v>
      </c>
      <c r="X2505" s="50">
        <f t="shared" si="130"/>
        <v>0</v>
      </c>
      <c r="Y2505" s="50">
        <f t="shared" si="130"/>
        <v>0</v>
      </c>
      <c r="Z2505" s="50">
        <f t="shared" si="130"/>
        <v>0</v>
      </c>
      <c r="AA2505" s="50">
        <f t="shared" si="131"/>
        <v>0</v>
      </c>
      <c r="AB2505" s="50">
        <f t="shared" si="132"/>
        <v>678.33333333333337</v>
      </c>
      <c r="AC2505" s="48" t="str">
        <f>VLOOKUP(ПРОДАЖИ!C:C,'ИЗ ОСНОВЫ НОМЕНКЛАТУР'!D:E,2,0)</f>
        <v>Ручки, крючки, опоры</v>
      </c>
      <c r="AD2505" s="48" t="str">
        <f>VLOOKUP(C:C,'ИЗ ОСНОВЫ НОМЕНКЛАТУР'!D:F,3,0)</f>
        <v>Ручки накладные</v>
      </c>
      <c r="AE2505" s="48" t="str">
        <f>VLOOKUP(C:C,'ИЗ ОСНОВЫ НОМЕНКЛАТУР'!D:H,5,0)</f>
        <v>C</v>
      </c>
    </row>
    <row r="2506" spans="1:31" ht="9.6" customHeight="1" x14ac:dyDescent="0.2">
      <c r="A2506" s="45" t="s">
        <v>2043</v>
      </c>
      <c r="B2506" s="11"/>
      <c r="C2506" s="11" t="s">
        <v>2504</v>
      </c>
      <c r="D2506" s="44">
        <v>13</v>
      </c>
      <c r="E2506" s="44">
        <v>0</v>
      </c>
      <c r="F2506" s="48">
        <v>9</v>
      </c>
      <c r="G2506" s="48">
        <v>0</v>
      </c>
      <c r="H2506" s="44">
        <v>0</v>
      </c>
      <c r="I2506" s="44">
        <v>0</v>
      </c>
      <c r="J2506" s="44">
        <v>0</v>
      </c>
      <c r="K2506" s="48">
        <v>0</v>
      </c>
      <c r="L2506" s="49">
        <v>4160</v>
      </c>
      <c r="M2506" s="49">
        <v>0</v>
      </c>
      <c r="N2506" s="10">
        <v>2790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50">
        <f t="shared" si="130"/>
        <v>346.66666666666669</v>
      </c>
      <c r="U2506" s="50">
        <f t="shared" si="130"/>
        <v>0</v>
      </c>
      <c r="V2506" s="50">
        <f t="shared" si="130"/>
        <v>232.5</v>
      </c>
      <c r="W2506" s="50">
        <f t="shared" si="130"/>
        <v>0</v>
      </c>
      <c r="X2506" s="50">
        <f t="shared" si="130"/>
        <v>0</v>
      </c>
      <c r="Y2506" s="50">
        <f t="shared" si="130"/>
        <v>0</v>
      </c>
      <c r="Z2506" s="50">
        <f t="shared" si="130"/>
        <v>0</v>
      </c>
      <c r="AA2506" s="50">
        <f t="shared" si="131"/>
        <v>0</v>
      </c>
      <c r="AB2506" s="50">
        <f t="shared" si="132"/>
        <v>579.16666666666674</v>
      </c>
      <c r="AC2506" s="48" t="str">
        <f>VLOOKUP(ПРОДАЖИ!C:C,'ИЗ ОСНОВЫ НОМЕНКЛАТУР'!D:E,2,0)</f>
        <v>Ручки, крючки, опоры</v>
      </c>
      <c r="AD2506" s="48" t="str">
        <f>VLOOKUP(C:C,'ИЗ ОСНОВЫ НОМЕНКЛАТУР'!D:F,3,0)</f>
        <v>Ручки накладные</v>
      </c>
      <c r="AE2506" s="48" t="str">
        <f>VLOOKUP(C:C,'ИЗ ОСНОВЫ НОМЕНКЛАТУР'!D:H,5,0)</f>
        <v>C</v>
      </c>
    </row>
    <row r="2507" spans="1:31" ht="9.6" customHeight="1" x14ac:dyDescent="0.2">
      <c r="A2507" s="45" t="s">
        <v>2043</v>
      </c>
      <c r="B2507" s="11"/>
      <c r="C2507" s="11" t="s">
        <v>2505</v>
      </c>
      <c r="D2507" s="44">
        <v>12</v>
      </c>
      <c r="E2507" s="44">
        <v>0</v>
      </c>
      <c r="F2507" s="48">
        <v>0</v>
      </c>
      <c r="G2507" s="48">
        <v>0</v>
      </c>
      <c r="H2507" s="44">
        <v>0</v>
      </c>
      <c r="I2507" s="44">
        <v>0</v>
      </c>
      <c r="J2507" s="44">
        <v>0</v>
      </c>
      <c r="K2507" s="48">
        <v>0</v>
      </c>
      <c r="L2507" s="49">
        <v>3840</v>
      </c>
      <c r="M2507" s="49">
        <v>0</v>
      </c>
      <c r="N2507" s="10">
        <v>0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50">
        <f t="shared" si="130"/>
        <v>320</v>
      </c>
      <c r="U2507" s="50">
        <f t="shared" si="130"/>
        <v>0</v>
      </c>
      <c r="V2507" s="50">
        <f t="shared" si="130"/>
        <v>0</v>
      </c>
      <c r="W2507" s="50">
        <f t="shared" si="130"/>
        <v>0</v>
      </c>
      <c r="X2507" s="50">
        <f t="shared" si="130"/>
        <v>0</v>
      </c>
      <c r="Y2507" s="50">
        <f t="shared" si="130"/>
        <v>0</v>
      </c>
      <c r="Z2507" s="50">
        <f t="shared" si="130"/>
        <v>0</v>
      </c>
      <c r="AA2507" s="50">
        <f t="shared" si="131"/>
        <v>0</v>
      </c>
      <c r="AB2507" s="50">
        <f t="shared" si="132"/>
        <v>320</v>
      </c>
      <c r="AC2507" s="48" t="str">
        <f>VLOOKUP(ПРОДАЖИ!C:C,'ИЗ ОСНОВЫ НОМЕНКЛАТУР'!D:E,2,0)</f>
        <v>Ручки, крючки, опоры</v>
      </c>
      <c r="AD2507" s="48" t="str">
        <f>VLOOKUP(C:C,'ИЗ ОСНОВЫ НОМЕНКЛАТУР'!D:F,3,0)</f>
        <v>Ручки накладные</v>
      </c>
      <c r="AE2507" s="48" t="str">
        <f>VLOOKUP(C:C,'ИЗ ОСНОВЫ НОМЕНКЛАТУР'!D:H,5,0)</f>
        <v>C</v>
      </c>
    </row>
    <row r="2508" spans="1:31" ht="9.6" customHeight="1" x14ac:dyDescent="0.2">
      <c r="A2508" s="45" t="s">
        <v>2043</v>
      </c>
      <c r="B2508" s="11"/>
      <c r="C2508" s="11" t="s">
        <v>2506</v>
      </c>
      <c r="D2508" s="44">
        <v>0</v>
      </c>
      <c r="E2508" s="44">
        <v>0</v>
      </c>
      <c r="F2508" s="48">
        <v>2</v>
      </c>
      <c r="G2508" s="48">
        <v>0</v>
      </c>
      <c r="H2508" s="44">
        <v>0</v>
      </c>
      <c r="I2508" s="44">
        <v>0</v>
      </c>
      <c r="J2508" s="44">
        <v>0</v>
      </c>
      <c r="K2508" s="48">
        <v>0</v>
      </c>
      <c r="L2508" s="49">
        <v>0</v>
      </c>
      <c r="M2508" s="49">
        <v>0</v>
      </c>
      <c r="N2508" s="10">
        <v>1280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50">
        <f t="shared" si="130"/>
        <v>0</v>
      </c>
      <c r="U2508" s="50">
        <f t="shared" si="130"/>
        <v>0</v>
      </c>
      <c r="V2508" s="50">
        <f t="shared" si="130"/>
        <v>106.66666666666667</v>
      </c>
      <c r="W2508" s="50">
        <f t="shared" si="130"/>
        <v>0</v>
      </c>
      <c r="X2508" s="50">
        <f t="shared" si="130"/>
        <v>0</v>
      </c>
      <c r="Y2508" s="50">
        <f t="shared" si="130"/>
        <v>0</v>
      </c>
      <c r="Z2508" s="50">
        <f t="shared" si="130"/>
        <v>0</v>
      </c>
      <c r="AA2508" s="50">
        <f t="shared" si="131"/>
        <v>0</v>
      </c>
      <c r="AB2508" s="50">
        <f t="shared" si="132"/>
        <v>106.66666666666667</v>
      </c>
      <c r="AC2508" s="48" t="str">
        <f>VLOOKUP(ПРОДАЖИ!C:C,'ИЗ ОСНОВЫ НОМЕНКЛАТУР'!D:E,2,0)</f>
        <v>Ручки, крючки, опоры</v>
      </c>
      <c r="AD2508" s="48" t="str">
        <f>VLOOKUP(C:C,'ИЗ ОСНОВЫ НОМЕНКЛАТУР'!D:F,3,0)</f>
        <v>Ручки накладные</v>
      </c>
      <c r="AE2508" s="48" t="str">
        <f>VLOOKUP(C:C,'ИЗ ОСНОВЫ НОМЕНКЛАТУР'!D:H,5,0)</f>
        <v>C</v>
      </c>
    </row>
    <row r="2509" spans="1:31" ht="9.6" customHeight="1" x14ac:dyDescent="0.2">
      <c r="A2509" s="45" t="s">
        <v>2043</v>
      </c>
      <c r="B2509" s="11"/>
      <c r="C2509" s="11" t="s">
        <v>2507</v>
      </c>
      <c r="D2509" s="44">
        <v>2</v>
      </c>
      <c r="E2509" s="44">
        <v>0</v>
      </c>
      <c r="F2509" s="48">
        <v>0</v>
      </c>
      <c r="G2509" s="48">
        <v>0</v>
      </c>
      <c r="H2509" s="44">
        <v>0</v>
      </c>
      <c r="I2509" s="44">
        <v>0</v>
      </c>
      <c r="J2509" s="44">
        <v>0</v>
      </c>
      <c r="K2509" s="48">
        <v>0</v>
      </c>
      <c r="L2509" s="49">
        <v>1280</v>
      </c>
      <c r="M2509" s="49">
        <v>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50">
        <f t="shared" si="130"/>
        <v>106.66666666666667</v>
      </c>
      <c r="U2509" s="50">
        <f t="shared" si="130"/>
        <v>0</v>
      </c>
      <c r="V2509" s="50">
        <f t="shared" si="130"/>
        <v>0</v>
      </c>
      <c r="W2509" s="50">
        <f t="shared" si="130"/>
        <v>0</v>
      </c>
      <c r="X2509" s="50">
        <f t="shared" si="130"/>
        <v>0</v>
      </c>
      <c r="Y2509" s="50">
        <f t="shared" si="130"/>
        <v>0</v>
      </c>
      <c r="Z2509" s="50">
        <f t="shared" si="130"/>
        <v>0</v>
      </c>
      <c r="AA2509" s="50">
        <f t="shared" si="131"/>
        <v>0</v>
      </c>
      <c r="AB2509" s="50">
        <f t="shared" si="132"/>
        <v>106.66666666666667</v>
      </c>
      <c r="AC2509" s="48" t="str">
        <f>VLOOKUP(ПРОДАЖИ!C:C,'ИЗ ОСНОВЫ НОМЕНКЛАТУР'!D:E,2,0)</f>
        <v>Ручки, крючки, опоры</v>
      </c>
      <c r="AD2509" s="48" t="str">
        <f>VLOOKUP(C:C,'ИЗ ОСНОВЫ НОМЕНКЛАТУР'!D:F,3,0)</f>
        <v>Ручки накладные</v>
      </c>
      <c r="AE2509" s="48" t="str">
        <f>VLOOKUP(C:C,'ИЗ ОСНОВЫ НОМЕНКЛАТУР'!D:H,5,0)</f>
        <v>C</v>
      </c>
    </row>
    <row r="2510" spans="1:31" ht="9.6" customHeight="1" x14ac:dyDescent="0.2">
      <c r="A2510" s="45" t="s">
        <v>2043</v>
      </c>
      <c r="B2510" s="11"/>
      <c r="C2510" s="11" t="s">
        <v>2508</v>
      </c>
      <c r="D2510" s="44">
        <v>2</v>
      </c>
      <c r="E2510" s="44">
        <v>0</v>
      </c>
      <c r="F2510" s="48">
        <v>0</v>
      </c>
      <c r="G2510" s="48">
        <v>0</v>
      </c>
      <c r="H2510" s="44">
        <v>0</v>
      </c>
      <c r="I2510" s="44">
        <v>0</v>
      </c>
      <c r="J2510" s="44">
        <v>0</v>
      </c>
      <c r="K2510" s="48">
        <v>0</v>
      </c>
      <c r="L2510" s="49">
        <v>1140</v>
      </c>
      <c r="M2510" s="49">
        <v>0</v>
      </c>
      <c r="N2510" s="10">
        <v>0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50">
        <f t="shared" si="130"/>
        <v>95</v>
      </c>
      <c r="U2510" s="50">
        <f t="shared" si="130"/>
        <v>0</v>
      </c>
      <c r="V2510" s="50">
        <f t="shared" si="130"/>
        <v>0</v>
      </c>
      <c r="W2510" s="50">
        <f t="shared" ref="W2510:AA2570" si="133">O2510/12</f>
        <v>0</v>
      </c>
      <c r="X2510" s="50">
        <f t="shared" si="133"/>
        <v>0</v>
      </c>
      <c r="Y2510" s="50">
        <f t="shared" si="133"/>
        <v>0</v>
      </c>
      <c r="Z2510" s="50">
        <f t="shared" si="133"/>
        <v>0</v>
      </c>
      <c r="AA2510" s="50">
        <f t="shared" si="131"/>
        <v>0</v>
      </c>
      <c r="AB2510" s="50">
        <f t="shared" si="132"/>
        <v>95</v>
      </c>
      <c r="AC2510" s="48" t="str">
        <f>VLOOKUP(ПРОДАЖИ!C:C,'ИЗ ОСНОВЫ НОМЕНКЛАТУР'!D:E,2,0)</f>
        <v>Ручки, крючки, опоры</v>
      </c>
      <c r="AD2510" s="48" t="str">
        <f>VLOOKUP(C:C,'ИЗ ОСНОВЫ НОМЕНКЛАТУР'!D:F,3,0)</f>
        <v>Ручки накладные</v>
      </c>
      <c r="AE2510" s="48" t="str">
        <f>VLOOKUP(C:C,'ИЗ ОСНОВЫ НОМЕНКЛАТУР'!D:H,5,0)</f>
        <v>C</v>
      </c>
    </row>
    <row r="2511" spans="1:31" ht="9.6" customHeight="1" x14ac:dyDescent="0.2">
      <c r="A2511" s="45" t="s">
        <v>2043</v>
      </c>
      <c r="B2511" s="11"/>
      <c r="C2511" s="11" t="s">
        <v>2509</v>
      </c>
      <c r="D2511" s="44">
        <v>2</v>
      </c>
      <c r="E2511" s="44">
        <v>0</v>
      </c>
      <c r="F2511" s="48">
        <v>0</v>
      </c>
      <c r="G2511" s="48">
        <v>0</v>
      </c>
      <c r="H2511" s="44">
        <v>0</v>
      </c>
      <c r="I2511" s="44">
        <v>0</v>
      </c>
      <c r="J2511" s="44">
        <v>0</v>
      </c>
      <c r="K2511" s="48">
        <v>0</v>
      </c>
      <c r="L2511" s="49">
        <v>920</v>
      </c>
      <c r="M2511" s="49">
        <v>0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50">
        <f t="shared" ref="T2511:X2574" si="134">L2511/12</f>
        <v>76.666666666666671</v>
      </c>
      <c r="U2511" s="50">
        <f t="shared" si="134"/>
        <v>0</v>
      </c>
      <c r="V2511" s="50">
        <f t="shared" si="134"/>
        <v>0</v>
      </c>
      <c r="W2511" s="50">
        <f t="shared" si="133"/>
        <v>0</v>
      </c>
      <c r="X2511" s="50">
        <f t="shared" si="133"/>
        <v>0</v>
      </c>
      <c r="Y2511" s="50">
        <f t="shared" si="133"/>
        <v>0</v>
      </c>
      <c r="Z2511" s="50">
        <f t="shared" si="133"/>
        <v>0</v>
      </c>
      <c r="AA2511" s="50">
        <f t="shared" si="131"/>
        <v>0</v>
      </c>
      <c r="AB2511" s="50">
        <f t="shared" si="132"/>
        <v>76.666666666666671</v>
      </c>
      <c r="AC2511" s="48" t="str">
        <f>VLOOKUP(ПРОДАЖИ!C:C,'ИЗ ОСНОВЫ НОМЕНКЛАТУР'!D:E,2,0)</f>
        <v>Ручки, крючки, опоры</v>
      </c>
      <c r="AD2511" s="48" t="str">
        <f>VLOOKUP(C:C,'ИЗ ОСНОВЫ НОМЕНКЛАТУР'!D:F,3,0)</f>
        <v>Ручки накладные</v>
      </c>
      <c r="AE2511" s="48" t="str">
        <f>VLOOKUP(C:C,'ИЗ ОСНОВЫ НОМЕНКЛАТУР'!D:H,5,0)</f>
        <v>C</v>
      </c>
    </row>
    <row r="2512" spans="1:31" ht="9.6" customHeight="1" x14ac:dyDescent="0.2">
      <c r="A2512" s="45" t="s">
        <v>2043</v>
      </c>
      <c r="B2512" s="11"/>
      <c r="C2512" s="11" t="s">
        <v>2510</v>
      </c>
      <c r="D2512" s="44">
        <v>1</v>
      </c>
      <c r="E2512" s="44">
        <v>0</v>
      </c>
      <c r="F2512" s="48">
        <v>0</v>
      </c>
      <c r="G2512" s="48">
        <v>0</v>
      </c>
      <c r="H2512" s="44">
        <v>0</v>
      </c>
      <c r="I2512" s="44">
        <v>0</v>
      </c>
      <c r="J2512" s="44">
        <v>0</v>
      </c>
      <c r="K2512" s="48">
        <v>0</v>
      </c>
      <c r="L2512" s="49">
        <v>370</v>
      </c>
      <c r="M2512" s="49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50">
        <f t="shared" si="134"/>
        <v>30.833333333333332</v>
      </c>
      <c r="U2512" s="50">
        <f t="shared" si="134"/>
        <v>0</v>
      </c>
      <c r="V2512" s="50">
        <f t="shared" si="134"/>
        <v>0</v>
      </c>
      <c r="W2512" s="50">
        <f t="shared" si="133"/>
        <v>0</v>
      </c>
      <c r="X2512" s="50">
        <f t="shared" si="133"/>
        <v>0</v>
      </c>
      <c r="Y2512" s="50">
        <f t="shared" si="133"/>
        <v>0</v>
      </c>
      <c r="Z2512" s="50">
        <f t="shared" si="133"/>
        <v>0</v>
      </c>
      <c r="AA2512" s="50">
        <f t="shared" si="131"/>
        <v>0</v>
      </c>
      <c r="AB2512" s="50">
        <f t="shared" si="132"/>
        <v>30.833333333333332</v>
      </c>
      <c r="AC2512" s="48" t="str">
        <f>VLOOKUP(ПРОДАЖИ!C:C,'ИЗ ОСНОВЫ НОМЕНКЛАТУР'!D:E,2,0)</f>
        <v>Ручки, крючки, опоры</v>
      </c>
      <c r="AD2512" s="48" t="str">
        <f>VLOOKUP(C:C,'ИЗ ОСНОВЫ НОМЕНКЛАТУР'!D:F,3,0)</f>
        <v>Ручки накладные</v>
      </c>
      <c r="AE2512" s="48" t="str">
        <f>VLOOKUP(C:C,'ИЗ ОСНОВЫ НОМЕНКЛАТУР'!D:H,5,0)</f>
        <v>C</v>
      </c>
    </row>
    <row r="2513" spans="1:31" ht="9.6" customHeight="1" x14ac:dyDescent="0.2">
      <c r="A2513" s="45" t="s">
        <v>2043</v>
      </c>
      <c r="B2513" s="11"/>
      <c r="C2513" s="11" t="s">
        <v>2511</v>
      </c>
      <c r="D2513" s="44">
        <v>13</v>
      </c>
      <c r="E2513" s="44">
        <v>0</v>
      </c>
      <c r="F2513" s="48">
        <v>0</v>
      </c>
      <c r="G2513" s="48">
        <v>0</v>
      </c>
      <c r="H2513" s="44">
        <v>0</v>
      </c>
      <c r="I2513" s="44">
        <v>0</v>
      </c>
      <c r="J2513" s="44">
        <v>0</v>
      </c>
      <c r="K2513" s="48">
        <v>0</v>
      </c>
      <c r="L2513" s="49">
        <v>15580.5</v>
      </c>
      <c r="M2513" s="49">
        <v>0</v>
      </c>
      <c r="N2513" s="10">
        <v>0</v>
      </c>
      <c r="O2513" s="10">
        <v>0</v>
      </c>
      <c r="P2513" s="10">
        <v>0</v>
      </c>
      <c r="Q2513" s="10">
        <v>0</v>
      </c>
      <c r="R2513" s="10">
        <v>0</v>
      </c>
      <c r="S2513" s="10">
        <v>0</v>
      </c>
      <c r="T2513" s="50">
        <f t="shared" si="134"/>
        <v>1298.375</v>
      </c>
      <c r="U2513" s="50">
        <f t="shared" si="134"/>
        <v>0</v>
      </c>
      <c r="V2513" s="50">
        <f t="shared" si="134"/>
        <v>0</v>
      </c>
      <c r="W2513" s="50">
        <f t="shared" si="133"/>
        <v>0</v>
      </c>
      <c r="X2513" s="50">
        <f t="shared" si="133"/>
        <v>0</v>
      </c>
      <c r="Y2513" s="50">
        <f t="shared" si="133"/>
        <v>0</v>
      </c>
      <c r="Z2513" s="50">
        <f t="shared" si="133"/>
        <v>0</v>
      </c>
      <c r="AA2513" s="50">
        <f t="shared" si="131"/>
        <v>0</v>
      </c>
      <c r="AB2513" s="50">
        <f t="shared" si="132"/>
        <v>1298.375</v>
      </c>
      <c r="AC2513" s="48" t="str">
        <f>VLOOKUP(ПРОДАЖИ!C:C,'ИЗ ОСНОВЫ НОМЕНКЛАТУР'!D:E,2,0)</f>
        <v>Ручки, крючки, опоры</v>
      </c>
      <c r="AD2513" s="48" t="str">
        <f>VLOOKUP(C:C,'ИЗ ОСНОВЫ НОМЕНКЛАТУР'!D:F,3,0)</f>
        <v>Ручки накладные</v>
      </c>
      <c r="AE2513" s="48" t="str">
        <f>VLOOKUP(C:C,'ИЗ ОСНОВЫ НОМЕНКЛАТУР'!D:H,5,0)</f>
        <v>C</v>
      </c>
    </row>
    <row r="2514" spans="1:31" ht="9.6" customHeight="1" x14ac:dyDescent="0.2">
      <c r="A2514" s="45" t="s">
        <v>2043</v>
      </c>
      <c r="B2514" s="46" t="s">
        <v>2512</v>
      </c>
      <c r="C2514" s="46"/>
      <c r="D2514" s="44">
        <v>0</v>
      </c>
      <c r="E2514" s="44">
        <v>0</v>
      </c>
      <c r="F2514" s="48">
        <v>0</v>
      </c>
      <c r="G2514" s="48">
        <v>0</v>
      </c>
      <c r="H2514" s="44">
        <v>0</v>
      </c>
      <c r="I2514" s="44">
        <v>0</v>
      </c>
      <c r="J2514" s="44">
        <v>0</v>
      </c>
      <c r="K2514" s="48">
        <v>0</v>
      </c>
      <c r="L2514" s="49">
        <v>0</v>
      </c>
      <c r="M2514" s="49">
        <v>0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0</v>
      </c>
      <c r="T2514" s="50">
        <f t="shared" si="134"/>
        <v>0</v>
      </c>
      <c r="U2514" s="50">
        <f t="shared" si="134"/>
        <v>0</v>
      </c>
      <c r="V2514" s="50">
        <f t="shared" si="134"/>
        <v>0</v>
      </c>
      <c r="W2514" s="50">
        <f t="shared" si="133"/>
        <v>0</v>
      </c>
      <c r="X2514" s="50">
        <f t="shared" si="133"/>
        <v>0</v>
      </c>
      <c r="Y2514" s="50">
        <f t="shared" si="133"/>
        <v>0</v>
      </c>
      <c r="Z2514" s="50">
        <f t="shared" si="133"/>
        <v>0</v>
      </c>
      <c r="AA2514" s="50">
        <f t="shared" si="131"/>
        <v>0</v>
      </c>
      <c r="AB2514" s="50">
        <f t="shared" si="132"/>
        <v>0</v>
      </c>
      <c r="AC2514" s="48" t="e">
        <f>VLOOKUP(ПРОДАЖИ!C:C,'ИЗ ОСНОВЫ НОМЕНКЛАТУР'!D:E,2,0)</f>
        <v>#N/A</v>
      </c>
      <c r="AD2514" s="48" t="e">
        <f>VLOOKUP(C:C,'ИЗ ОСНОВЫ НОМЕНКЛАТУР'!D:F,3,0)</f>
        <v>#N/A</v>
      </c>
      <c r="AE2514" s="48" t="e">
        <f>VLOOKUP(C:C,'ИЗ ОСНОВЫ НОМЕНКЛАТУР'!D:H,5,0)</f>
        <v>#N/A</v>
      </c>
    </row>
    <row r="2515" spans="1:31" ht="9.6" customHeight="1" x14ac:dyDescent="0.2">
      <c r="A2515" s="45" t="s">
        <v>2043</v>
      </c>
      <c r="B2515" s="11"/>
      <c r="C2515" s="11" t="s">
        <v>2513</v>
      </c>
      <c r="D2515" s="44">
        <v>125</v>
      </c>
      <c r="E2515" s="44">
        <v>0</v>
      </c>
      <c r="F2515" s="48">
        <v>0</v>
      </c>
      <c r="G2515" s="48">
        <v>0</v>
      </c>
      <c r="H2515" s="44">
        <v>0</v>
      </c>
      <c r="I2515" s="44">
        <v>0</v>
      </c>
      <c r="J2515" s="44">
        <v>0</v>
      </c>
      <c r="K2515" s="48">
        <v>0</v>
      </c>
      <c r="L2515" s="49">
        <v>218000.35</v>
      </c>
      <c r="M2515" s="49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50">
        <f t="shared" si="134"/>
        <v>18166.695833333335</v>
      </c>
      <c r="U2515" s="50">
        <f t="shared" si="134"/>
        <v>0</v>
      </c>
      <c r="V2515" s="50">
        <f t="shared" si="134"/>
        <v>0</v>
      </c>
      <c r="W2515" s="50">
        <f t="shared" si="133"/>
        <v>0</v>
      </c>
      <c r="X2515" s="50">
        <f t="shared" si="133"/>
        <v>0</v>
      </c>
      <c r="Y2515" s="50">
        <f t="shared" si="133"/>
        <v>0</v>
      </c>
      <c r="Z2515" s="50">
        <f t="shared" si="133"/>
        <v>0</v>
      </c>
      <c r="AA2515" s="50">
        <f t="shared" si="131"/>
        <v>0</v>
      </c>
      <c r="AB2515" s="50">
        <f t="shared" si="132"/>
        <v>18166.695833333335</v>
      </c>
      <c r="AC2515" s="48" t="str">
        <f>VLOOKUP(ПРОДАЖИ!C:C,'ИЗ ОСНОВЫ НОМЕНКЛАТУР'!D:E,2,0)</f>
        <v>Ручки, крючки, опоры</v>
      </c>
      <c r="AD2515" s="48" t="str">
        <f>VLOOKUP(C:C,'ИЗ ОСНОВЫ НОМЕНКЛАТУР'!D:F,3,0)</f>
        <v>Торцевые ручки</v>
      </c>
      <c r="AE2515" s="48" t="str">
        <f>VLOOKUP(C:C,'ИЗ ОСНОВЫ НОМЕНКЛАТУР'!D:H,5,0)</f>
        <v>C</v>
      </c>
    </row>
    <row r="2516" spans="1:31" ht="9.6" customHeight="1" x14ac:dyDescent="0.2">
      <c r="A2516" s="45" t="s">
        <v>2043</v>
      </c>
      <c r="B2516" s="11"/>
      <c r="C2516" s="11" t="s">
        <v>2514</v>
      </c>
      <c r="D2516" s="44">
        <v>267</v>
      </c>
      <c r="E2516" s="44">
        <v>0</v>
      </c>
      <c r="F2516" s="48">
        <v>0</v>
      </c>
      <c r="G2516" s="48">
        <v>0</v>
      </c>
      <c r="H2516" s="44">
        <v>0</v>
      </c>
      <c r="I2516" s="44">
        <v>0</v>
      </c>
      <c r="J2516" s="44">
        <v>0</v>
      </c>
      <c r="K2516" s="48">
        <v>0</v>
      </c>
      <c r="L2516" s="49">
        <v>260912.22</v>
      </c>
      <c r="M2516" s="49">
        <v>0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50">
        <f t="shared" si="134"/>
        <v>21742.685000000001</v>
      </c>
      <c r="U2516" s="50">
        <f t="shared" si="134"/>
        <v>0</v>
      </c>
      <c r="V2516" s="50">
        <f t="shared" si="134"/>
        <v>0</v>
      </c>
      <c r="W2516" s="50">
        <f t="shared" si="133"/>
        <v>0</v>
      </c>
      <c r="X2516" s="50">
        <f t="shared" si="133"/>
        <v>0</v>
      </c>
      <c r="Y2516" s="50">
        <f t="shared" si="133"/>
        <v>0</v>
      </c>
      <c r="Z2516" s="50">
        <f t="shared" si="133"/>
        <v>0</v>
      </c>
      <c r="AA2516" s="50">
        <f t="shared" si="131"/>
        <v>0</v>
      </c>
      <c r="AB2516" s="50">
        <f t="shared" si="132"/>
        <v>21742.685000000001</v>
      </c>
      <c r="AC2516" s="48" t="str">
        <f>VLOOKUP(ПРОДАЖИ!C:C,'ИЗ ОСНОВЫ НОМЕНКЛАТУР'!D:E,2,0)</f>
        <v>Ручки, крючки, опоры</v>
      </c>
      <c r="AD2516" s="48" t="str">
        <f>VLOOKUP(C:C,'ИЗ ОСНОВЫ НОМЕНКЛАТУР'!D:F,3,0)</f>
        <v>Торцевые ручки</v>
      </c>
      <c r="AE2516" s="48" t="str">
        <f>VLOOKUP(C:C,'ИЗ ОСНОВЫ НОМЕНКЛАТУР'!D:H,5,0)</f>
        <v>C</v>
      </c>
    </row>
    <row r="2517" spans="1:31" ht="9.6" customHeight="1" x14ac:dyDescent="0.2">
      <c r="A2517" s="45" t="s">
        <v>2043</v>
      </c>
      <c r="B2517" s="11"/>
      <c r="C2517" s="11" t="s">
        <v>2515</v>
      </c>
      <c r="D2517" s="44">
        <v>0</v>
      </c>
      <c r="E2517" s="44">
        <v>0</v>
      </c>
      <c r="F2517" s="48">
        <v>0</v>
      </c>
      <c r="G2517" s="48">
        <v>0</v>
      </c>
      <c r="H2517" s="44">
        <v>0</v>
      </c>
      <c r="I2517" s="44">
        <v>22</v>
      </c>
      <c r="J2517" s="44">
        <v>0</v>
      </c>
      <c r="K2517" s="48">
        <v>0</v>
      </c>
      <c r="L2517" s="49">
        <v>0</v>
      </c>
      <c r="M2517" s="49">
        <v>0</v>
      </c>
      <c r="N2517" s="10">
        <v>0</v>
      </c>
      <c r="O2517" s="10">
        <v>0</v>
      </c>
      <c r="P2517" s="10">
        <v>0</v>
      </c>
      <c r="Q2517" s="10">
        <v>163244</v>
      </c>
      <c r="R2517" s="10">
        <v>0</v>
      </c>
      <c r="S2517" s="10">
        <v>0</v>
      </c>
      <c r="T2517" s="50">
        <f t="shared" si="134"/>
        <v>0</v>
      </c>
      <c r="U2517" s="50">
        <f t="shared" si="134"/>
        <v>0</v>
      </c>
      <c r="V2517" s="50">
        <f t="shared" si="134"/>
        <v>0</v>
      </c>
      <c r="W2517" s="50">
        <f t="shared" si="133"/>
        <v>0</v>
      </c>
      <c r="X2517" s="50">
        <f t="shared" si="133"/>
        <v>0</v>
      </c>
      <c r="Y2517" s="50">
        <f t="shared" si="133"/>
        <v>13603.666666666666</v>
      </c>
      <c r="Z2517" s="50">
        <f t="shared" si="133"/>
        <v>0</v>
      </c>
      <c r="AA2517" s="50">
        <f t="shared" si="131"/>
        <v>0</v>
      </c>
      <c r="AB2517" s="50">
        <f t="shared" si="132"/>
        <v>13603.666666666666</v>
      </c>
      <c r="AC2517" s="48" t="str">
        <f>VLOOKUP(ПРОДАЖИ!C:C,'ИЗ ОСНОВЫ НОМЕНКЛАТУР'!D:E,2,0)</f>
        <v>Ручки, крючки, опоры</v>
      </c>
      <c r="AD2517" s="48" t="str">
        <f>VLOOKUP(C:C,'ИЗ ОСНОВЫ НОМЕНКЛАТУР'!D:F,3,0)</f>
        <v>Торцевые ручки</v>
      </c>
      <c r="AE2517" s="48" t="str">
        <f>VLOOKUP(C:C,'ИЗ ОСНОВЫ НОМЕНКЛАТУР'!D:H,5,0)</f>
        <v>C</v>
      </c>
    </row>
    <row r="2518" spans="1:31" ht="9.6" customHeight="1" x14ac:dyDescent="0.2">
      <c r="A2518" s="45" t="s">
        <v>2043</v>
      </c>
      <c r="B2518" s="11"/>
      <c r="C2518" s="11" t="s">
        <v>2516</v>
      </c>
      <c r="D2518" s="44">
        <v>218</v>
      </c>
      <c r="E2518" s="44">
        <v>0</v>
      </c>
      <c r="F2518" s="48">
        <v>0</v>
      </c>
      <c r="G2518" s="48">
        <v>0</v>
      </c>
      <c r="H2518" s="44">
        <v>0</v>
      </c>
      <c r="I2518" s="44">
        <v>0</v>
      </c>
      <c r="J2518" s="44">
        <v>0</v>
      </c>
      <c r="K2518" s="48">
        <v>0</v>
      </c>
      <c r="L2518" s="49">
        <v>239800</v>
      </c>
      <c r="M2518" s="49">
        <v>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50">
        <f t="shared" si="134"/>
        <v>19983.333333333332</v>
      </c>
      <c r="U2518" s="50">
        <f t="shared" si="134"/>
        <v>0</v>
      </c>
      <c r="V2518" s="50">
        <f t="shared" si="134"/>
        <v>0</v>
      </c>
      <c r="W2518" s="50">
        <f t="shared" si="133"/>
        <v>0</v>
      </c>
      <c r="X2518" s="50">
        <f t="shared" si="133"/>
        <v>0</v>
      </c>
      <c r="Y2518" s="50">
        <f t="shared" si="133"/>
        <v>0</v>
      </c>
      <c r="Z2518" s="50">
        <f t="shared" si="133"/>
        <v>0</v>
      </c>
      <c r="AA2518" s="50">
        <f t="shared" si="131"/>
        <v>0</v>
      </c>
      <c r="AB2518" s="50">
        <f t="shared" si="132"/>
        <v>19983.333333333332</v>
      </c>
      <c r="AC2518" s="48" t="str">
        <f>VLOOKUP(ПРОДАЖИ!C:C,'ИЗ ОСНОВЫ НОМЕНКЛАТУР'!D:E,2,0)</f>
        <v>Ручки, крючки, опоры</v>
      </c>
      <c r="AD2518" s="48" t="str">
        <f>VLOOKUP(C:C,'ИЗ ОСНОВЫ НОМЕНКЛАТУР'!D:F,3,0)</f>
        <v>Торцевые ручки</v>
      </c>
      <c r="AE2518" s="48" t="str">
        <f>VLOOKUP(C:C,'ИЗ ОСНОВЫ НОМЕНКЛАТУР'!D:H,5,0)</f>
        <v>C</v>
      </c>
    </row>
    <row r="2519" spans="1:31" ht="9.6" customHeight="1" x14ac:dyDescent="0.2">
      <c r="A2519" s="45" t="s">
        <v>2043</v>
      </c>
      <c r="B2519" s="11"/>
      <c r="C2519" s="11" t="s">
        <v>2517</v>
      </c>
      <c r="D2519" s="44">
        <v>5</v>
      </c>
      <c r="E2519" s="44">
        <v>3</v>
      </c>
      <c r="F2519" s="48">
        <v>0</v>
      </c>
      <c r="G2519" s="48">
        <v>0</v>
      </c>
      <c r="H2519" s="44">
        <v>0</v>
      </c>
      <c r="I2519" s="44">
        <v>8</v>
      </c>
      <c r="J2519" s="44">
        <v>7</v>
      </c>
      <c r="K2519" s="48">
        <v>0</v>
      </c>
      <c r="L2519" s="49">
        <v>35110</v>
      </c>
      <c r="M2519" s="49">
        <v>21066</v>
      </c>
      <c r="N2519" s="10">
        <v>0</v>
      </c>
      <c r="O2519" s="10">
        <v>0</v>
      </c>
      <c r="P2519" s="10">
        <v>0</v>
      </c>
      <c r="Q2519" s="10">
        <v>68688</v>
      </c>
      <c r="R2519" s="10">
        <v>55843.55</v>
      </c>
      <c r="S2519" s="10">
        <v>0</v>
      </c>
      <c r="T2519" s="50">
        <f t="shared" si="134"/>
        <v>2925.8333333333335</v>
      </c>
      <c r="U2519" s="50">
        <f t="shared" si="134"/>
        <v>1755.5</v>
      </c>
      <c r="V2519" s="50">
        <f t="shared" si="134"/>
        <v>0</v>
      </c>
      <c r="W2519" s="50">
        <f t="shared" si="133"/>
        <v>0</v>
      </c>
      <c r="X2519" s="50">
        <f t="shared" si="133"/>
        <v>0</v>
      </c>
      <c r="Y2519" s="50">
        <f t="shared" si="133"/>
        <v>5724</v>
      </c>
      <c r="Z2519" s="50">
        <f t="shared" si="133"/>
        <v>4653.6291666666666</v>
      </c>
      <c r="AA2519" s="50">
        <f t="shared" si="131"/>
        <v>0</v>
      </c>
      <c r="AB2519" s="50">
        <f t="shared" si="132"/>
        <v>15058.962500000001</v>
      </c>
      <c r="AC2519" s="48" t="str">
        <f>VLOOKUP(ПРОДАЖИ!C:C,'ИЗ ОСНОВЫ НОМЕНКЛАТУР'!D:E,2,0)</f>
        <v>Ручки, крючки, опоры</v>
      </c>
      <c r="AD2519" s="48" t="str">
        <f>VLOOKUP(C:C,'ИЗ ОСНОВЫ НОМЕНКЛАТУР'!D:F,3,0)</f>
        <v>Торцевые ручки</v>
      </c>
      <c r="AE2519" s="48" t="str">
        <f>VLOOKUP(C:C,'ИЗ ОСНОВЫ НОМЕНКЛАТУР'!D:H,5,0)</f>
        <v>C</v>
      </c>
    </row>
    <row r="2520" spans="1:31" ht="9.6" customHeight="1" x14ac:dyDescent="0.2">
      <c r="A2520" s="45" t="s">
        <v>2043</v>
      </c>
      <c r="B2520" s="11"/>
      <c r="C2520" s="11" t="s">
        <v>2518</v>
      </c>
      <c r="D2520" s="44">
        <v>1325</v>
      </c>
      <c r="E2520" s="44">
        <v>0</v>
      </c>
      <c r="F2520" s="48">
        <v>0</v>
      </c>
      <c r="G2520" s="48">
        <v>0</v>
      </c>
      <c r="H2520" s="44">
        <v>129</v>
      </c>
      <c r="I2520" s="44">
        <v>100</v>
      </c>
      <c r="J2520" s="44">
        <v>0</v>
      </c>
      <c r="K2520" s="48">
        <v>0</v>
      </c>
      <c r="L2520" s="49">
        <v>475921.74</v>
      </c>
      <c r="M2520" s="49">
        <v>0</v>
      </c>
      <c r="N2520" s="10">
        <v>0</v>
      </c>
      <c r="O2520" s="10">
        <v>0</v>
      </c>
      <c r="P2520" s="10">
        <v>45764.04</v>
      </c>
      <c r="Q2520" s="10">
        <v>35476</v>
      </c>
      <c r="R2520" s="10">
        <v>0</v>
      </c>
      <c r="S2520" s="10">
        <v>0</v>
      </c>
      <c r="T2520" s="50">
        <f t="shared" si="134"/>
        <v>39660.144999999997</v>
      </c>
      <c r="U2520" s="50">
        <f t="shared" si="134"/>
        <v>0</v>
      </c>
      <c r="V2520" s="50">
        <f t="shared" si="134"/>
        <v>0</v>
      </c>
      <c r="W2520" s="50">
        <f t="shared" si="133"/>
        <v>0</v>
      </c>
      <c r="X2520" s="50">
        <f t="shared" si="133"/>
        <v>3813.67</v>
      </c>
      <c r="Y2520" s="50">
        <f t="shared" si="133"/>
        <v>2956.3333333333335</v>
      </c>
      <c r="Z2520" s="50">
        <f t="shared" si="133"/>
        <v>0</v>
      </c>
      <c r="AA2520" s="50">
        <f t="shared" si="131"/>
        <v>0</v>
      </c>
      <c r="AB2520" s="50">
        <f t="shared" si="132"/>
        <v>46430.148333333331</v>
      </c>
      <c r="AC2520" s="48" t="str">
        <f>VLOOKUP(ПРОДАЖИ!C:C,'ИЗ ОСНОВЫ НОМЕНКЛАТУР'!D:E,2,0)</f>
        <v>Ручки, крючки, опоры</v>
      </c>
      <c r="AD2520" s="48" t="str">
        <f>VLOOKUP(C:C,'ИЗ ОСНОВЫ НОМЕНКЛАТУР'!D:F,3,0)</f>
        <v>Торцевые ручки</v>
      </c>
      <c r="AE2520" s="48" t="str">
        <f>VLOOKUP(C:C,'ИЗ ОСНОВЫ НОМЕНКЛАТУР'!D:H,5,0)</f>
        <v>C</v>
      </c>
    </row>
    <row r="2521" spans="1:31" ht="9.6" customHeight="1" x14ac:dyDescent="0.2">
      <c r="A2521" s="45" t="s">
        <v>2043</v>
      </c>
      <c r="B2521" s="11"/>
      <c r="C2521" s="11" t="s">
        <v>2519</v>
      </c>
      <c r="D2521" s="44">
        <v>0</v>
      </c>
      <c r="E2521" s="44">
        <v>0</v>
      </c>
      <c r="F2521" s="48">
        <v>0</v>
      </c>
      <c r="G2521" s="48">
        <v>0</v>
      </c>
      <c r="H2521" s="44">
        <v>209</v>
      </c>
      <c r="I2521" s="44">
        <v>89</v>
      </c>
      <c r="J2521" s="44">
        <v>0</v>
      </c>
      <c r="K2521" s="48">
        <v>0</v>
      </c>
      <c r="L2521" s="49">
        <v>0</v>
      </c>
      <c r="M2521" s="49">
        <v>0</v>
      </c>
      <c r="N2521" s="10">
        <v>0</v>
      </c>
      <c r="O2521" s="10">
        <v>0</v>
      </c>
      <c r="P2521" s="10">
        <v>73150</v>
      </c>
      <c r="Q2521" s="10">
        <v>31150</v>
      </c>
      <c r="R2521" s="10">
        <v>0</v>
      </c>
      <c r="S2521" s="10">
        <v>0</v>
      </c>
      <c r="T2521" s="50">
        <f t="shared" si="134"/>
        <v>0</v>
      </c>
      <c r="U2521" s="50">
        <f t="shared" si="134"/>
        <v>0</v>
      </c>
      <c r="V2521" s="50">
        <f t="shared" si="134"/>
        <v>0</v>
      </c>
      <c r="W2521" s="50">
        <f t="shared" si="133"/>
        <v>0</v>
      </c>
      <c r="X2521" s="50">
        <f t="shared" si="133"/>
        <v>6095.833333333333</v>
      </c>
      <c r="Y2521" s="50">
        <f t="shared" si="133"/>
        <v>2595.8333333333335</v>
      </c>
      <c r="Z2521" s="50">
        <f t="shared" si="133"/>
        <v>0</v>
      </c>
      <c r="AA2521" s="50">
        <f t="shared" si="131"/>
        <v>0</v>
      </c>
      <c r="AB2521" s="50">
        <f t="shared" si="132"/>
        <v>8691.6666666666661</v>
      </c>
      <c r="AC2521" s="48" t="str">
        <f>VLOOKUP(ПРОДАЖИ!C:C,'ИЗ ОСНОВЫ НОМЕНКЛАТУР'!D:E,2,0)</f>
        <v>Ручки, крючки, опоры</v>
      </c>
      <c r="AD2521" s="48" t="str">
        <f>VLOOKUP(C:C,'ИЗ ОСНОВЫ НОМЕНКЛАТУР'!D:F,3,0)</f>
        <v>Торцевые ручки</v>
      </c>
      <c r="AE2521" s="48" t="str">
        <f>VLOOKUP(C:C,'ИЗ ОСНОВЫ НОМЕНКЛАТУР'!D:H,5,0)</f>
        <v>C</v>
      </c>
    </row>
    <row r="2522" spans="1:31" ht="9.6" customHeight="1" x14ac:dyDescent="0.2">
      <c r="A2522" s="45" t="s">
        <v>2043</v>
      </c>
      <c r="B2522" s="11"/>
      <c r="C2522" s="11" t="s">
        <v>2520</v>
      </c>
      <c r="D2522" s="44">
        <v>5</v>
      </c>
      <c r="E2522" s="44">
        <v>1</v>
      </c>
      <c r="F2522" s="48">
        <v>0</v>
      </c>
      <c r="G2522" s="48">
        <v>0</v>
      </c>
      <c r="H2522" s="44">
        <v>0</v>
      </c>
      <c r="I2522" s="44">
        <v>9</v>
      </c>
      <c r="J2522" s="44">
        <v>0</v>
      </c>
      <c r="K2522" s="48">
        <v>0</v>
      </c>
      <c r="L2522" s="49">
        <v>51565.49</v>
      </c>
      <c r="M2522" s="49">
        <v>10012.24</v>
      </c>
      <c r="N2522" s="10">
        <v>0</v>
      </c>
      <c r="O2522" s="10">
        <v>0</v>
      </c>
      <c r="P2522" s="10">
        <v>0</v>
      </c>
      <c r="Q2522" s="10">
        <v>81083</v>
      </c>
      <c r="R2522" s="10">
        <v>0</v>
      </c>
      <c r="S2522" s="10">
        <v>0</v>
      </c>
      <c r="T2522" s="50">
        <f t="shared" si="134"/>
        <v>4297.1241666666665</v>
      </c>
      <c r="U2522" s="50">
        <f t="shared" si="134"/>
        <v>834.35333333333335</v>
      </c>
      <c r="V2522" s="50">
        <f t="shared" si="134"/>
        <v>0</v>
      </c>
      <c r="W2522" s="50">
        <f t="shared" si="133"/>
        <v>0</v>
      </c>
      <c r="X2522" s="50">
        <f t="shared" si="133"/>
        <v>0</v>
      </c>
      <c r="Y2522" s="50">
        <f t="shared" si="133"/>
        <v>6756.916666666667</v>
      </c>
      <c r="Z2522" s="50">
        <f t="shared" si="133"/>
        <v>0</v>
      </c>
      <c r="AA2522" s="50">
        <f t="shared" si="131"/>
        <v>0</v>
      </c>
      <c r="AB2522" s="50">
        <f t="shared" si="132"/>
        <v>11888.394166666667</v>
      </c>
      <c r="AC2522" s="48" t="str">
        <f>VLOOKUP(ПРОДАЖИ!C:C,'ИЗ ОСНОВЫ НОМЕНКЛАТУР'!D:E,2,0)</f>
        <v>Ручки, крючки, опоры</v>
      </c>
      <c r="AD2522" s="48" t="str">
        <f>VLOOKUP(C:C,'ИЗ ОСНОВЫ НОМЕНКЛАТУР'!D:F,3,0)</f>
        <v>Торцевые ручки</v>
      </c>
      <c r="AE2522" s="48" t="str">
        <f>VLOOKUP(C:C,'ИЗ ОСНОВЫ НОМЕНКЛАТУР'!D:H,5,0)</f>
        <v>C</v>
      </c>
    </row>
    <row r="2523" spans="1:31" ht="9.6" customHeight="1" x14ac:dyDescent="0.2">
      <c r="A2523" s="45" t="s">
        <v>2043</v>
      </c>
      <c r="B2523" s="11"/>
      <c r="C2523" s="11" t="s">
        <v>2521</v>
      </c>
      <c r="D2523" s="44">
        <v>0</v>
      </c>
      <c r="E2523" s="44">
        <v>0</v>
      </c>
      <c r="F2523" s="48">
        <v>131</v>
      </c>
      <c r="G2523" s="48">
        <v>0</v>
      </c>
      <c r="H2523" s="44">
        <v>1</v>
      </c>
      <c r="I2523" s="44">
        <v>97</v>
      </c>
      <c r="J2523" s="44">
        <v>30</v>
      </c>
      <c r="K2523" s="48">
        <v>0</v>
      </c>
      <c r="L2523" s="49">
        <v>0</v>
      </c>
      <c r="M2523" s="49">
        <v>0</v>
      </c>
      <c r="N2523" s="10">
        <v>111350</v>
      </c>
      <c r="O2523" s="10">
        <v>0</v>
      </c>
      <c r="P2523" s="10">
        <v>875.6</v>
      </c>
      <c r="Q2523" s="10">
        <v>87544.4</v>
      </c>
      <c r="R2523" s="10">
        <v>26268</v>
      </c>
      <c r="S2523" s="10">
        <v>0</v>
      </c>
      <c r="T2523" s="50">
        <f t="shared" si="134"/>
        <v>0</v>
      </c>
      <c r="U2523" s="50">
        <f t="shared" si="134"/>
        <v>0</v>
      </c>
      <c r="V2523" s="50">
        <f t="shared" si="134"/>
        <v>9279.1666666666661</v>
      </c>
      <c r="W2523" s="50">
        <f t="shared" si="133"/>
        <v>0</v>
      </c>
      <c r="X2523" s="50">
        <f t="shared" si="133"/>
        <v>72.966666666666669</v>
      </c>
      <c r="Y2523" s="50">
        <f t="shared" si="133"/>
        <v>7295.3666666666659</v>
      </c>
      <c r="Z2523" s="50">
        <f t="shared" si="133"/>
        <v>2189</v>
      </c>
      <c r="AA2523" s="50">
        <f t="shared" si="131"/>
        <v>0</v>
      </c>
      <c r="AB2523" s="50">
        <f t="shared" si="132"/>
        <v>18836.5</v>
      </c>
      <c r="AC2523" s="48" t="str">
        <f>VLOOKUP(ПРОДАЖИ!C:C,'ИЗ ОСНОВЫ НОМЕНКЛАТУР'!D:E,2,0)</f>
        <v>Ручки, крючки, опоры</v>
      </c>
      <c r="AD2523" s="48" t="str">
        <f>VLOOKUP(C:C,'ИЗ ОСНОВЫ НОМЕНКЛАТУР'!D:F,3,0)</f>
        <v>Торцевые ручки</v>
      </c>
      <c r="AE2523" s="48" t="str">
        <f>VLOOKUP(C:C,'ИЗ ОСНОВЫ НОМЕНКЛАТУР'!D:H,5,0)</f>
        <v>C</v>
      </c>
    </row>
    <row r="2524" spans="1:31" ht="9.6" customHeight="1" x14ac:dyDescent="0.2">
      <c r="A2524" s="45" t="s">
        <v>2043</v>
      </c>
      <c r="B2524" s="11"/>
      <c r="C2524" s="11" t="s">
        <v>2522</v>
      </c>
      <c r="D2524" s="44">
        <v>0</v>
      </c>
      <c r="E2524" s="44">
        <v>0</v>
      </c>
      <c r="F2524" s="48">
        <v>150</v>
      </c>
      <c r="G2524" s="48">
        <v>0</v>
      </c>
      <c r="H2524" s="44">
        <v>1</v>
      </c>
      <c r="I2524" s="44">
        <v>49</v>
      </c>
      <c r="J2524" s="44">
        <v>50</v>
      </c>
      <c r="K2524" s="48">
        <v>0</v>
      </c>
      <c r="L2524" s="49">
        <v>0</v>
      </c>
      <c r="M2524" s="49">
        <v>0</v>
      </c>
      <c r="N2524" s="10">
        <v>115500</v>
      </c>
      <c r="O2524" s="10">
        <v>0</v>
      </c>
      <c r="P2524" s="10">
        <v>793.2</v>
      </c>
      <c r="Q2524" s="10">
        <v>38866.800000000003</v>
      </c>
      <c r="R2524" s="10">
        <v>39660</v>
      </c>
      <c r="S2524" s="10">
        <v>0</v>
      </c>
      <c r="T2524" s="50">
        <f t="shared" si="134"/>
        <v>0</v>
      </c>
      <c r="U2524" s="50">
        <f t="shared" si="134"/>
        <v>0</v>
      </c>
      <c r="V2524" s="50">
        <f t="shared" si="134"/>
        <v>9625</v>
      </c>
      <c r="W2524" s="50">
        <f t="shared" si="133"/>
        <v>0</v>
      </c>
      <c r="X2524" s="50">
        <f t="shared" si="133"/>
        <v>66.100000000000009</v>
      </c>
      <c r="Y2524" s="50">
        <f t="shared" si="133"/>
        <v>3238.9</v>
      </c>
      <c r="Z2524" s="50">
        <f t="shared" si="133"/>
        <v>3305</v>
      </c>
      <c r="AA2524" s="50">
        <f t="shared" si="131"/>
        <v>0</v>
      </c>
      <c r="AB2524" s="50">
        <f t="shared" si="132"/>
        <v>16235</v>
      </c>
      <c r="AC2524" s="48" t="str">
        <f>VLOOKUP(ПРОДАЖИ!C:C,'ИЗ ОСНОВЫ НОМЕНКЛАТУР'!D:E,2,0)</f>
        <v>Ручки, крючки, опоры</v>
      </c>
      <c r="AD2524" s="48" t="str">
        <f>VLOOKUP(C:C,'ИЗ ОСНОВЫ НОМЕНКЛАТУР'!D:F,3,0)</f>
        <v>Торцевые ручки</v>
      </c>
      <c r="AE2524" s="48" t="str">
        <f>VLOOKUP(C:C,'ИЗ ОСНОВЫ НОМЕНКЛАТУР'!D:H,5,0)</f>
        <v>C</v>
      </c>
    </row>
    <row r="2525" spans="1:31" ht="9.6" customHeight="1" x14ac:dyDescent="0.2">
      <c r="A2525" s="45" t="s">
        <v>2043</v>
      </c>
      <c r="B2525" s="11"/>
      <c r="C2525" s="11" t="s">
        <v>2523</v>
      </c>
      <c r="D2525" s="44">
        <v>0</v>
      </c>
      <c r="E2525" s="44">
        <v>0</v>
      </c>
      <c r="F2525" s="48">
        <v>125</v>
      </c>
      <c r="G2525" s="48">
        <v>0</v>
      </c>
      <c r="H2525" s="44">
        <v>0</v>
      </c>
      <c r="I2525" s="44">
        <v>78</v>
      </c>
      <c r="J2525" s="44">
        <v>34</v>
      </c>
      <c r="K2525" s="48">
        <v>0</v>
      </c>
      <c r="L2525" s="49">
        <v>0</v>
      </c>
      <c r="M2525" s="49">
        <v>0</v>
      </c>
      <c r="N2525" s="10">
        <v>91250</v>
      </c>
      <c r="O2525" s="10">
        <v>0</v>
      </c>
      <c r="P2525" s="10">
        <v>0</v>
      </c>
      <c r="Q2525" s="10">
        <v>59848.89</v>
      </c>
      <c r="R2525" s="10">
        <v>25568</v>
      </c>
      <c r="S2525" s="10">
        <v>0</v>
      </c>
      <c r="T2525" s="50">
        <f t="shared" si="134"/>
        <v>0</v>
      </c>
      <c r="U2525" s="50">
        <f t="shared" si="134"/>
        <v>0</v>
      </c>
      <c r="V2525" s="50">
        <f t="shared" si="134"/>
        <v>7604.166666666667</v>
      </c>
      <c r="W2525" s="50">
        <f t="shared" si="133"/>
        <v>0</v>
      </c>
      <c r="X2525" s="50">
        <f t="shared" si="133"/>
        <v>0</v>
      </c>
      <c r="Y2525" s="50">
        <f t="shared" si="133"/>
        <v>4987.4075000000003</v>
      </c>
      <c r="Z2525" s="50">
        <f t="shared" si="133"/>
        <v>2130.6666666666665</v>
      </c>
      <c r="AA2525" s="50">
        <f t="shared" si="131"/>
        <v>0</v>
      </c>
      <c r="AB2525" s="50">
        <f t="shared" si="132"/>
        <v>14722.240833333333</v>
      </c>
      <c r="AC2525" s="48" t="str">
        <f>VLOOKUP(ПРОДАЖИ!C:C,'ИЗ ОСНОВЫ НОМЕНКЛАТУР'!D:E,2,0)</f>
        <v>Ручки, крючки, опоры</v>
      </c>
      <c r="AD2525" s="48" t="str">
        <f>VLOOKUP(C:C,'ИЗ ОСНОВЫ НОМЕНКЛАТУР'!D:F,3,0)</f>
        <v>Торцевые ручки</v>
      </c>
      <c r="AE2525" s="48" t="str">
        <f>VLOOKUP(C:C,'ИЗ ОСНОВЫ НОМЕНКЛАТУР'!D:H,5,0)</f>
        <v>C</v>
      </c>
    </row>
    <row r="2526" spans="1:31" ht="9.6" customHeight="1" x14ac:dyDescent="0.2">
      <c r="A2526" s="45" t="s">
        <v>2043</v>
      </c>
      <c r="B2526" s="11"/>
      <c r="C2526" s="11" t="s">
        <v>2524</v>
      </c>
      <c r="D2526" s="44">
        <v>0</v>
      </c>
      <c r="E2526" s="44">
        <v>0</v>
      </c>
      <c r="F2526" s="48">
        <v>148</v>
      </c>
      <c r="G2526" s="48">
        <v>0</v>
      </c>
      <c r="H2526" s="44">
        <v>1</v>
      </c>
      <c r="I2526" s="44">
        <v>49</v>
      </c>
      <c r="J2526" s="44">
        <v>50</v>
      </c>
      <c r="K2526" s="48">
        <v>0</v>
      </c>
      <c r="L2526" s="49">
        <v>0</v>
      </c>
      <c r="M2526" s="49">
        <v>0</v>
      </c>
      <c r="N2526" s="10">
        <v>103600</v>
      </c>
      <c r="O2526" s="10">
        <v>0</v>
      </c>
      <c r="P2526" s="10">
        <v>721.1</v>
      </c>
      <c r="Q2526" s="10">
        <v>35333.9</v>
      </c>
      <c r="R2526" s="10">
        <v>36055</v>
      </c>
      <c r="S2526" s="10">
        <v>0</v>
      </c>
      <c r="T2526" s="50">
        <f t="shared" si="134"/>
        <v>0</v>
      </c>
      <c r="U2526" s="50">
        <f t="shared" si="134"/>
        <v>0</v>
      </c>
      <c r="V2526" s="50">
        <f t="shared" si="134"/>
        <v>8633.3333333333339</v>
      </c>
      <c r="W2526" s="50">
        <f t="shared" si="133"/>
        <v>0</v>
      </c>
      <c r="X2526" s="50">
        <f t="shared" si="133"/>
        <v>60.091666666666669</v>
      </c>
      <c r="Y2526" s="50">
        <f t="shared" si="133"/>
        <v>2944.4916666666668</v>
      </c>
      <c r="Z2526" s="50">
        <f t="shared" si="133"/>
        <v>3004.5833333333335</v>
      </c>
      <c r="AA2526" s="50">
        <f t="shared" si="131"/>
        <v>0</v>
      </c>
      <c r="AB2526" s="50">
        <f t="shared" si="132"/>
        <v>14642.500000000002</v>
      </c>
      <c r="AC2526" s="48" t="str">
        <f>VLOOKUP(ПРОДАЖИ!C:C,'ИЗ ОСНОВЫ НОМЕНКЛАТУР'!D:E,2,0)</f>
        <v>Ручки, крючки, опоры</v>
      </c>
      <c r="AD2526" s="48" t="str">
        <f>VLOOKUP(C:C,'ИЗ ОСНОВЫ НОМЕНКЛАТУР'!D:F,3,0)</f>
        <v>Торцевые ручки</v>
      </c>
      <c r="AE2526" s="48" t="str">
        <f>VLOOKUP(C:C,'ИЗ ОСНОВЫ НОМЕНКЛАТУР'!D:H,5,0)</f>
        <v>C</v>
      </c>
    </row>
    <row r="2527" spans="1:31" ht="9.6" customHeight="1" x14ac:dyDescent="0.2">
      <c r="A2527" s="45" t="s">
        <v>2043</v>
      </c>
      <c r="B2527" s="11"/>
      <c r="C2527" s="11" t="s">
        <v>2525</v>
      </c>
      <c r="D2527" s="44">
        <v>14</v>
      </c>
      <c r="E2527" s="44">
        <v>0</v>
      </c>
      <c r="F2527" s="48">
        <v>0</v>
      </c>
      <c r="G2527" s="48">
        <v>0</v>
      </c>
      <c r="H2527" s="44">
        <v>0</v>
      </c>
      <c r="I2527" s="44">
        <v>0</v>
      </c>
      <c r="J2527" s="44">
        <v>0</v>
      </c>
      <c r="K2527" s="48">
        <v>0</v>
      </c>
      <c r="L2527" s="49">
        <v>68740</v>
      </c>
      <c r="M2527" s="49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50">
        <f t="shared" si="134"/>
        <v>5728.333333333333</v>
      </c>
      <c r="U2527" s="50">
        <f t="shared" si="134"/>
        <v>0</v>
      </c>
      <c r="V2527" s="50">
        <f t="shared" si="134"/>
        <v>0</v>
      </c>
      <c r="W2527" s="50">
        <f t="shared" si="133"/>
        <v>0</v>
      </c>
      <c r="X2527" s="50">
        <f t="shared" si="133"/>
        <v>0</v>
      </c>
      <c r="Y2527" s="50">
        <f t="shared" si="133"/>
        <v>0</v>
      </c>
      <c r="Z2527" s="50">
        <f t="shared" si="133"/>
        <v>0</v>
      </c>
      <c r="AA2527" s="50">
        <f t="shared" si="131"/>
        <v>0</v>
      </c>
      <c r="AB2527" s="50">
        <f t="shared" si="132"/>
        <v>5728.333333333333</v>
      </c>
      <c r="AC2527" s="48" t="str">
        <f>VLOOKUP(ПРОДАЖИ!C:C,'ИЗ ОСНОВЫ НОМЕНКЛАТУР'!D:E,2,0)</f>
        <v>Ручки, крючки, опоры</v>
      </c>
      <c r="AD2527" s="48" t="str">
        <f>VLOOKUP(C:C,'ИЗ ОСНОВЫ НОМЕНКЛАТУР'!D:F,3,0)</f>
        <v>Торцевые ручки</v>
      </c>
      <c r="AE2527" s="48" t="str">
        <f>VLOOKUP(C:C,'ИЗ ОСНОВЫ НОМЕНКЛАТУР'!D:H,5,0)</f>
        <v>C</v>
      </c>
    </row>
    <row r="2528" spans="1:31" ht="9.6" customHeight="1" x14ac:dyDescent="0.2">
      <c r="A2528" s="45" t="s">
        <v>2043</v>
      </c>
      <c r="B2528" s="11"/>
      <c r="C2528" s="11" t="s">
        <v>2526</v>
      </c>
      <c r="D2528" s="44">
        <v>17</v>
      </c>
      <c r="E2528" s="44">
        <v>0</v>
      </c>
      <c r="F2528" s="48">
        <v>0</v>
      </c>
      <c r="G2528" s="48">
        <v>0</v>
      </c>
      <c r="H2528" s="44">
        <v>0</v>
      </c>
      <c r="I2528" s="44">
        <v>0</v>
      </c>
      <c r="J2528" s="44">
        <v>0</v>
      </c>
      <c r="K2528" s="48">
        <v>0</v>
      </c>
      <c r="L2528" s="49">
        <v>83363.149999999994</v>
      </c>
      <c r="M2528" s="49">
        <v>0</v>
      </c>
      <c r="N2528" s="10">
        <v>0</v>
      </c>
      <c r="O2528" s="10">
        <v>0</v>
      </c>
      <c r="P2528" s="10">
        <v>0</v>
      </c>
      <c r="Q2528" s="10">
        <v>0</v>
      </c>
      <c r="R2528" s="10">
        <v>0</v>
      </c>
      <c r="S2528" s="10">
        <v>0</v>
      </c>
      <c r="T2528" s="50">
        <f t="shared" si="134"/>
        <v>6946.9291666666659</v>
      </c>
      <c r="U2528" s="50">
        <f t="shared" si="134"/>
        <v>0</v>
      </c>
      <c r="V2528" s="50">
        <f t="shared" si="134"/>
        <v>0</v>
      </c>
      <c r="W2528" s="50">
        <f t="shared" si="133"/>
        <v>0</v>
      </c>
      <c r="X2528" s="50">
        <f t="shared" si="133"/>
        <v>0</v>
      </c>
      <c r="Y2528" s="50">
        <f t="shared" si="133"/>
        <v>0</v>
      </c>
      <c r="Z2528" s="50">
        <f t="shared" si="133"/>
        <v>0</v>
      </c>
      <c r="AA2528" s="50">
        <f t="shared" si="131"/>
        <v>0</v>
      </c>
      <c r="AB2528" s="50">
        <f t="shared" si="132"/>
        <v>6946.9291666666659</v>
      </c>
      <c r="AC2528" s="48" t="str">
        <f>VLOOKUP(ПРОДАЖИ!C:C,'ИЗ ОСНОВЫ НОМЕНКЛАТУР'!D:E,2,0)</f>
        <v>Ручки, крючки, опоры</v>
      </c>
      <c r="AD2528" s="48" t="str">
        <f>VLOOKUP(C:C,'ИЗ ОСНОВЫ НОМЕНКЛАТУР'!D:F,3,0)</f>
        <v>Торцевые ручки</v>
      </c>
      <c r="AE2528" s="48" t="str">
        <f>VLOOKUP(C:C,'ИЗ ОСНОВЫ НОМЕНКЛАТУР'!D:H,5,0)</f>
        <v>C</v>
      </c>
    </row>
    <row r="2529" spans="1:31" ht="9.6" customHeight="1" x14ac:dyDescent="0.2">
      <c r="A2529" s="45" t="s">
        <v>2043</v>
      </c>
      <c r="B2529" s="11"/>
      <c r="C2529" s="11" t="s">
        <v>2527</v>
      </c>
      <c r="D2529" s="44">
        <v>0</v>
      </c>
      <c r="E2529" s="44">
        <v>0</v>
      </c>
      <c r="F2529" s="48">
        <v>0</v>
      </c>
      <c r="G2529" s="48">
        <v>0</v>
      </c>
      <c r="H2529" s="44">
        <v>0</v>
      </c>
      <c r="I2529" s="44">
        <v>91</v>
      </c>
      <c r="J2529" s="44">
        <v>0</v>
      </c>
      <c r="K2529" s="48">
        <v>0</v>
      </c>
      <c r="L2529" s="49">
        <v>0</v>
      </c>
      <c r="M2529" s="49">
        <v>0</v>
      </c>
      <c r="N2529" s="10">
        <v>0</v>
      </c>
      <c r="O2529" s="10">
        <v>0</v>
      </c>
      <c r="P2529" s="10">
        <v>0</v>
      </c>
      <c r="Q2529" s="10">
        <v>100100</v>
      </c>
      <c r="R2529" s="10">
        <v>0</v>
      </c>
      <c r="S2529" s="10">
        <v>0</v>
      </c>
      <c r="T2529" s="50">
        <f t="shared" si="134"/>
        <v>0</v>
      </c>
      <c r="U2529" s="50">
        <f t="shared" si="134"/>
        <v>0</v>
      </c>
      <c r="V2529" s="50">
        <f t="shared" si="134"/>
        <v>0</v>
      </c>
      <c r="W2529" s="50">
        <f t="shared" si="133"/>
        <v>0</v>
      </c>
      <c r="X2529" s="50">
        <f t="shared" si="133"/>
        <v>0</v>
      </c>
      <c r="Y2529" s="50">
        <f t="shared" si="133"/>
        <v>8341.6666666666661</v>
      </c>
      <c r="Z2529" s="50">
        <f t="shared" si="133"/>
        <v>0</v>
      </c>
      <c r="AA2529" s="50">
        <f t="shared" si="131"/>
        <v>0</v>
      </c>
      <c r="AB2529" s="50">
        <f t="shared" si="132"/>
        <v>8341.6666666666661</v>
      </c>
      <c r="AC2529" s="48" t="str">
        <f>VLOOKUP(ПРОДАЖИ!C:C,'ИЗ ОСНОВЫ НОМЕНКЛАТУР'!D:E,2,0)</f>
        <v>Ручки, крючки, опоры</v>
      </c>
      <c r="AD2529" s="48" t="str">
        <f>VLOOKUP(C:C,'ИЗ ОСНОВЫ НОМЕНКЛАТУР'!D:F,3,0)</f>
        <v>Торцевые ручки</v>
      </c>
      <c r="AE2529" s="48" t="str">
        <f>VLOOKUP(C:C,'ИЗ ОСНОВЫ НОМЕНКЛАТУР'!D:H,5,0)</f>
        <v>C</v>
      </c>
    </row>
    <row r="2530" spans="1:31" ht="9.6" customHeight="1" x14ac:dyDescent="0.2">
      <c r="A2530" s="45" t="s">
        <v>2043</v>
      </c>
      <c r="B2530" s="11"/>
      <c r="C2530" s="11" t="s">
        <v>2528</v>
      </c>
      <c r="D2530" s="44">
        <v>3</v>
      </c>
      <c r="E2530" s="44">
        <v>1</v>
      </c>
      <c r="F2530" s="48">
        <v>0</v>
      </c>
      <c r="G2530" s="48">
        <v>0</v>
      </c>
      <c r="H2530" s="44">
        <v>0</v>
      </c>
      <c r="I2530" s="44">
        <v>5</v>
      </c>
      <c r="J2530" s="44">
        <v>2</v>
      </c>
      <c r="K2530" s="48">
        <v>0</v>
      </c>
      <c r="L2530" s="49">
        <v>19152</v>
      </c>
      <c r="M2530" s="49">
        <v>6384</v>
      </c>
      <c r="N2530" s="10">
        <v>0</v>
      </c>
      <c r="O2530" s="10">
        <v>0</v>
      </c>
      <c r="P2530" s="10">
        <v>0</v>
      </c>
      <c r="Q2530" s="10">
        <v>30322.5</v>
      </c>
      <c r="R2530" s="10">
        <v>13407.74</v>
      </c>
      <c r="S2530" s="10">
        <v>0</v>
      </c>
      <c r="T2530" s="50">
        <f t="shared" si="134"/>
        <v>1596</v>
      </c>
      <c r="U2530" s="50">
        <f t="shared" si="134"/>
        <v>532</v>
      </c>
      <c r="V2530" s="50">
        <f t="shared" si="134"/>
        <v>0</v>
      </c>
      <c r="W2530" s="50">
        <f t="shared" si="133"/>
        <v>0</v>
      </c>
      <c r="X2530" s="50">
        <f t="shared" si="133"/>
        <v>0</v>
      </c>
      <c r="Y2530" s="50">
        <f t="shared" si="133"/>
        <v>2526.875</v>
      </c>
      <c r="Z2530" s="50">
        <f t="shared" si="133"/>
        <v>1117.3116666666667</v>
      </c>
      <c r="AA2530" s="50">
        <f t="shared" si="131"/>
        <v>0</v>
      </c>
      <c r="AB2530" s="50">
        <f t="shared" si="132"/>
        <v>5772.1866666666665</v>
      </c>
      <c r="AC2530" s="48" t="str">
        <f>VLOOKUP(ПРОДАЖИ!C:C,'ИЗ ОСНОВЫ НОМЕНКЛАТУР'!D:E,2,0)</f>
        <v>Ручки, крючки, опоры</v>
      </c>
      <c r="AD2530" s="48" t="str">
        <f>VLOOKUP(C:C,'ИЗ ОСНОВЫ НОМЕНКЛАТУР'!D:F,3,0)</f>
        <v>Торцевые ручки</v>
      </c>
      <c r="AE2530" s="48" t="str">
        <f>VLOOKUP(C:C,'ИЗ ОСНОВЫ НОМЕНКЛАТУР'!D:H,5,0)</f>
        <v>C</v>
      </c>
    </row>
    <row r="2531" spans="1:31" ht="9.6" customHeight="1" x14ac:dyDescent="0.2">
      <c r="A2531" s="45" t="s">
        <v>2043</v>
      </c>
      <c r="B2531" s="11"/>
      <c r="C2531" s="11" t="s">
        <v>2529</v>
      </c>
      <c r="D2531" s="44">
        <v>0</v>
      </c>
      <c r="E2531" s="44">
        <v>0</v>
      </c>
      <c r="F2531" s="48">
        <v>0</v>
      </c>
      <c r="G2531" s="48">
        <v>0</v>
      </c>
      <c r="H2531" s="44">
        <v>1</v>
      </c>
      <c r="I2531" s="44">
        <v>77</v>
      </c>
      <c r="J2531" s="44">
        <v>0</v>
      </c>
      <c r="K2531" s="48">
        <v>0</v>
      </c>
      <c r="L2531" s="49">
        <v>0</v>
      </c>
      <c r="M2531" s="49">
        <v>0</v>
      </c>
      <c r="N2531" s="10">
        <v>0</v>
      </c>
      <c r="O2531" s="10">
        <v>0</v>
      </c>
      <c r="P2531" s="10">
        <v>1200</v>
      </c>
      <c r="Q2531" s="10">
        <v>92400</v>
      </c>
      <c r="R2531" s="10">
        <v>0</v>
      </c>
      <c r="S2531" s="10">
        <v>0</v>
      </c>
      <c r="T2531" s="50">
        <f t="shared" si="134"/>
        <v>0</v>
      </c>
      <c r="U2531" s="50">
        <f t="shared" si="134"/>
        <v>0</v>
      </c>
      <c r="V2531" s="50">
        <f t="shared" si="134"/>
        <v>0</v>
      </c>
      <c r="W2531" s="50">
        <f t="shared" si="133"/>
        <v>0</v>
      </c>
      <c r="X2531" s="50">
        <f t="shared" si="133"/>
        <v>100</v>
      </c>
      <c r="Y2531" s="50">
        <f t="shared" si="133"/>
        <v>7700</v>
      </c>
      <c r="Z2531" s="50">
        <f t="shared" si="133"/>
        <v>0</v>
      </c>
      <c r="AA2531" s="50">
        <f t="shared" si="131"/>
        <v>0</v>
      </c>
      <c r="AB2531" s="50">
        <f t="shared" si="132"/>
        <v>7800</v>
      </c>
      <c r="AC2531" s="48" t="str">
        <f>VLOOKUP(ПРОДАЖИ!C:C,'ИЗ ОСНОВЫ НОМЕНКЛАТУР'!D:E,2,0)</f>
        <v>Ручки, крючки, опоры</v>
      </c>
      <c r="AD2531" s="48" t="str">
        <f>VLOOKUP(C:C,'ИЗ ОСНОВЫ НОМЕНКЛАТУР'!D:F,3,0)</f>
        <v>Торцевые ручки</v>
      </c>
      <c r="AE2531" s="48" t="str">
        <f>VLOOKUP(C:C,'ИЗ ОСНОВЫ НОМЕНКЛАТУР'!D:H,5,0)</f>
        <v>C</v>
      </c>
    </row>
    <row r="2532" spans="1:31" ht="9.6" customHeight="1" x14ac:dyDescent="0.2">
      <c r="A2532" s="45" t="s">
        <v>2043</v>
      </c>
      <c r="B2532" s="11"/>
      <c r="C2532" s="11" t="s">
        <v>2530</v>
      </c>
      <c r="D2532" s="44">
        <v>0</v>
      </c>
      <c r="E2532" s="44">
        <v>0</v>
      </c>
      <c r="F2532" s="48">
        <v>0</v>
      </c>
      <c r="G2532" s="48">
        <v>0</v>
      </c>
      <c r="H2532" s="44">
        <v>1</v>
      </c>
      <c r="I2532" s="44">
        <v>81</v>
      </c>
      <c r="J2532" s="44">
        <v>0</v>
      </c>
      <c r="K2532" s="48">
        <v>0</v>
      </c>
      <c r="L2532" s="49">
        <v>0</v>
      </c>
      <c r="M2532" s="49">
        <v>0</v>
      </c>
      <c r="N2532" s="10">
        <v>0</v>
      </c>
      <c r="O2532" s="10">
        <v>0</v>
      </c>
      <c r="P2532" s="10">
        <v>800</v>
      </c>
      <c r="Q2532" s="10">
        <v>57587.66</v>
      </c>
      <c r="R2532" s="10">
        <v>0</v>
      </c>
      <c r="S2532" s="10">
        <v>0</v>
      </c>
      <c r="T2532" s="50">
        <f t="shared" si="134"/>
        <v>0</v>
      </c>
      <c r="U2532" s="50">
        <f t="shared" si="134"/>
        <v>0</v>
      </c>
      <c r="V2532" s="50">
        <f t="shared" si="134"/>
        <v>0</v>
      </c>
      <c r="W2532" s="50">
        <f t="shared" si="133"/>
        <v>0</v>
      </c>
      <c r="X2532" s="50">
        <f t="shared" si="133"/>
        <v>66.666666666666671</v>
      </c>
      <c r="Y2532" s="50">
        <f t="shared" si="133"/>
        <v>4798.9716666666673</v>
      </c>
      <c r="Z2532" s="50">
        <f t="shared" si="133"/>
        <v>0</v>
      </c>
      <c r="AA2532" s="50">
        <f t="shared" si="131"/>
        <v>0</v>
      </c>
      <c r="AB2532" s="50">
        <f t="shared" si="132"/>
        <v>4865.6383333333342</v>
      </c>
      <c r="AC2532" s="48" t="str">
        <f>VLOOKUP(ПРОДАЖИ!C:C,'ИЗ ОСНОВЫ НОМЕНКЛАТУР'!D:E,2,0)</f>
        <v>Ручки, крючки, опоры</v>
      </c>
      <c r="AD2532" s="48" t="str">
        <f>VLOOKUP(C:C,'ИЗ ОСНОВЫ НОМЕНКЛАТУР'!D:F,3,0)</f>
        <v>Торцевые ручки</v>
      </c>
      <c r="AE2532" s="48" t="str">
        <f>VLOOKUP(C:C,'ИЗ ОСНОВЫ НОМЕНКЛАТУР'!D:H,5,0)</f>
        <v>C</v>
      </c>
    </row>
    <row r="2533" spans="1:31" ht="9.6" customHeight="1" x14ac:dyDescent="0.2">
      <c r="A2533" s="45" t="s">
        <v>2043</v>
      </c>
      <c r="B2533" s="11"/>
      <c r="C2533" s="11" t="s">
        <v>2531</v>
      </c>
      <c r="D2533" s="44">
        <v>41</v>
      </c>
      <c r="E2533" s="44">
        <v>0</v>
      </c>
      <c r="F2533" s="48">
        <v>4</v>
      </c>
      <c r="G2533" s="48">
        <v>0</v>
      </c>
      <c r="H2533" s="44">
        <v>0</v>
      </c>
      <c r="I2533" s="44">
        <v>0</v>
      </c>
      <c r="J2533" s="44">
        <v>0</v>
      </c>
      <c r="K2533" s="48">
        <v>0</v>
      </c>
      <c r="L2533" s="49">
        <v>53997.13</v>
      </c>
      <c r="M2533" s="49">
        <v>0</v>
      </c>
      <c r="N2533" s="10">
        <v>5268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50">
        <f t="shared" si="134"/>
        <v>4499.7608333333328</v>
      </c>
      <c r="U2533" s="50">
        <f t="shared" si="134"/>
        <v>0</v>
      </c>
      <c r="V2533" s="50">
        <f t="shared" si="134"/>
        <v>439</v>
      </c>
      <c r="W2533" s="50">
        <f t="shared" si="133"/>
        <v>0</v>
      </c>
      <c r="X2533" s="50">
        <f t="shared" si="133"/>
        <v>0</v>
      </c>
      <c r="Y2533" s="50">
        <f t="shared" si="133"/>
        <v>0</v>
      </c>
      <c r="Z2533" s="50">
        <f t="shared" si="133"/>
        <v>0</v>
      </c>
      <c r="AA2533" s="50">
        <f t="shared" si="131"/>
        <v>0</v>
      </c>
      <c r="AB2533" s="50">
        <f t="shared" si="132"/>
        <v>4938.7608333333328</v>
      </c>
      <c r="AC2533" s="48" t="str">
        <f>VLOOKUP(ПРОДАЖИ!C:C,'ИЗ ОСНОВЫ НОМЕНКЛАТУР'!D:E,2,0)</f>
        <v>Ручки, крючки, опоры</v>
      </c>
      <c r="AD2533" s="48" t="str">
        <f>VLOOKUP(C:C,'ИЗ ОСНОВЫ НОМЕНКЛАТУР'!D:F,3,0)</f>
        <v>Торцевые ручки</v>
      </c>
      <c r="AE2533" s="48" t="str">
        <f>VLOOKUP(C:C,'ИЗ ОСНОВЫ НОМЕНКЛАТУР'!D:H,5,0)</f>
        <v>C</v>
      </c>
    </row>
    <row r="2534" spans="1:31" ht="9.6" customHeight="1" x14ac:dyDescent="0.2">
      <c r="A2534" s="45" t="s">
        <v>2043</v>
      </c>
      <c r="B2534" s="11"/>
      <c r="C2534" s="11" t="s">
        <v>2532</v>
      </c>
      <c r="D2534" s="44">
        <v>31</v>
      </c>
      <c r="E2534" s="44">
        <v>0</v>
      </c>
      <c r="F2534" s="48">
        <v>0</v>
      </c>
      <c r="G2534" s="48">
        <v>0</v>
      </c>
      <c r="H2534" s="44">
        <v>0</v>
      </c>
      <c r="I2534" s="44">
        <v>0</v>
      </c>
      <c r="J2534" s="44">
        <v>0</v>
      </c>
      <c r="K2534" s="48">
        <v>0</v>
      </c>
      <c r="L2534" s="49">
        <v>57567</v>
      </c>
      <c r="M2534" s="49">
        <v>0</v>
      </c>
      <c r="N2534" s="10">
        <v>0</v>
      </c>
      <c r="O2534" s="10">
        <v>0</v>
      </c>
      <c r="P2534" s="10">
        <v>0</v>
      </c>
      <c r="Q2534" s="10">
        <v>0</v>
      </c>
      <c r="R2534" s="10">
        <v>0</v>
      </c>
      <c r="S2534" s="10">
        <v>0</v>
      </c>
      <c r="T2534" s="50">
        <f t="shared" si="134"/>
        <v>4797.25</v>
      </c>
      <c r="U2534" s="50">
        <f t="shared" si="134"/>
        <v>0</v>
      </c>
      <c r="V2534" s="50">
        <f t="shared" si="134"/>
        <v>0</v>
      </c>
      <c r="W2534" s="50">
        <f t="shared" si="133"/>
        <v>0</v>
      </c>
      <c r="X2534" s="50">
        <f t="shared" si="133"/>
        <v>0</v>
      </c>
      <c r="Y2534" s="50">
        <f t="shared" si="133"/>
        <v>0</v>
      </c>
      <c r="Z2534" s="50">
        <f t="shared" si="133"/>
        <v>0</v>
      </c>
      <c r="AA2534" s="50">
        <f t="shared" si="131"/>
        <v>0</v>
      </c>
      <c r="AB2534" s="50">
        <f t="shared" si="132"/>
        <v>4797.25</v>
      </c>
      <c r="AC2534" s="48" t="str">
        <f>VLOOKUP(ПРОДАЖИ!C:C,'ИЗ ОСНОВЫ НОМЕНКЛАТУР'!D:E,2,0)</f>
        <v>Ручки, крючки, опоры</v>
      </c>
      <c r="AD2534" s="48" t="str">
        <f>VLOOKUP(C:C,'ИЗ ОСНОВЫ НОМЕНКЛАТУР'!D:F,3,0)</f>
        <v>Торцевые ручки</v>
      </c>
      <c r="AE2534" s="48" t="str">
        <f>VLOOKUP(C:C,'ИЗ ОСНОВЫ НОМЕНКЛАТУР'!D:H,5,0)</f>
        <v>C</v>
      </c>
    </row>
    <row r="2535" spans="1:31" ht="9.6" customHeight="1" x14ac:dyDescent="0.2">
      <c r="A2535" s="45" t="s">
        <v>2043</v>
      </c>
      <c r="B2535" s="11"/>
      <c r="C2535" s="11" t="s">
        <v>2533</v>
      </c>
      <c r="D2535" s="44">
        <v>115</v>
      </c>
      <c r="E2535" s="44">
        <v>0</v>
      </c>
      <c r="F2535" s="48">
        <v>0</v>
      </c>
      <c r="G2535" s="48">
        <v>0</v>
      </c>
      <c r="H2535" s="44">
        <v>0</v>
      </c>
      <c r="I2535" s="44">
        <v>0</v>
      </c>
      <c r="J2535" s="44">
        <v>0</v>
      </c>
      <c r="K2535" s="48">
        <v>0</v>
      </c>
      <c r="L2535" s="49">
        <v>94742.3</v>
      </c>
      <c r="M2535" s="49">
        <v>0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0</v>
      </c>
      <c r="T2535" s="50">
        <f t="shared" si="134"/>
        <v>7895.1916666666666</v>
      </c>
      <c r="U2535" s="50">
        <f t="shared" si="134"/>
        <v>0</v>
      </c>
      <c r="V2535" s="50">
        <f t="shared" si="134"/>
        <v>0</v>
      </c>
      <c r="W2535" s="50">
        <f t="shared" si="133"/>
        <v>0</v>
      </c>
      <c r="X2535" s="50">
        <f t="shared" si="133"/>
        <v>0</v>
      </c>
      <c r="Y2535" s="50">
        <f t="shared" si="133"/>
        <v>0</v>
      </c>
      <c r="Z2535" s="50">
        <f t="shared" si="133"/>
        <v>0</v>
      </c>
      <c r="AA2535" s="50">
        <f t="shared" si="131"/>
        <v>0</v>
      </c>
      <c r="AB2535" s="50">
        <f t="shared" si="132"/>
        <v>7895.1916666666666</v>
      </c>
      <c r="AC2535" s="48" t="str">
        <f>VLOOKUP(ПРОДАЖИ!C:C,'ИЗ ОСНОВЫ НОМЕНКЛАТУР'!D:E,2,0)</f>
        <v>Ручки, крючки, опоры</v>
      </c>
      <c r="AD2535" s="48" t="str">
        <f>VLOOKUP(C:C,'ИЗ ОСНОВЫ НОМЕНКЛАТУР'!D:F,3,0)</f>
        <v>Торцевые ручки</v>
      </c>
      <c r="AE2535" s="48" t="str">
        <f>VLOOKUP(C:C,'ИЗ ОСНОВЫ НОМЕНКЛАТУР'!D:H,5,0)</f>
        <v>C</v>
      </c>
    </row>
    <row r="2536" spans="1:31" ht="9.6" customHeight="1" x14ac:dyDescent="0.2">
      <c r="A2536" s="45" t="s">
        <v>2043</v>
      </c>
      <c r="B2536" s="11"/>
      <c r="C2536" s="11" t="s">
        <v>2534</v>
      </c>
      <c r="D2536" s="44">
        <v>0</v>
      </c>
      <c r="E2536" s="44">
        <v>0</v>
      </c>
      <c r="F2536" s="48">
        <v>0</v>
      </c>
      <c r="G2536" s="48">
        <v>0</v>
      </c>
      <c r="H2536" s="44">
        <v>123</v>
      </c>
      <c r="I2536" s="44">
        <v>30</v>
      </c>
      <c r="J2536" s="44">
        <v>0</v>
      </c>
      <c r="K2536" s="48">
        <v>0</v>
      </c>
      <c r="L2536" s="49">
        <v>0</v>
      </c>
      <c r="M2536" s="49">
        <v>0</v>
      </c>
      <c r="N2536" s="10">
        <v>0</v>
      </c>
      <c r="O2536" s="10">
        <v>0</v>
      </c>
      <c r="P2536" s="10">
        <v>36900</v>
      </c>
      <c r="Q2536" s="10">
        <v>9000</v>
      </c>
      <c r="R2536" s="10">
        <v>0</v>
      </c>
      <c r="S2536" s="10">
        <v>0</v>
      </c>
      <c r="T2536" s="50">
        <f t="shared" si="134"/>
        <v>0</v>
      </c>
      <c r="U2536" s="50">
        <f t="shared" si="134"/>
        <v>0</v>
      </c>
      <c r="V2536" s="50">
        <f t="shared" si="134"/>
        <v>0</v>
      </c>
      <c r="W2536" s="50">
        <f t="shared" si="133"/>
        <v>0</v>
      </c>
      <c r="X2536" s="50">
        <f t="shared" si="133"/>
        <v>3075</v>
      </c>
      <c r="Y2536" s="50">
        <f t="shared" si="133"/>
        <v>750</v>
      </c>
      <c r="Z2536" s="50">
        <f t="shared" si="133"/>
        <v>0</v>
      </c>
      <c r="AA2536" s="50">
        <f t="shared" si="131"/>
        <v>0</v>
      </c>
      <c r="AB2536" s="50">
        <f t="shared" si="132"/>
        <v>3825</v>
      </c>
      <c r="AC2536" s="48" t="str">
        <f>VLOOKUP(ПРОДАЖИ!C:C,'ИЗ ОСНОВЫ НОМЕНКЛАТУР'!D:E,2,0)</f>
        <v>Ручки, крючки, опоры</v>
      </c>
      <c r="AD2536" s="48" t="str">
        <f>VLOOKUP(C:C,'ИЗ ОСНОВЫ НОМЕНКЛАТУР'!D:F,3,0)</f>
        <v>Торцевые ручки</v>
      </c>
      <c r="AE2536" s="48" t="str">
        <f>VLOOKUP(C:C,'ИЗ ОСНОВЫ НОМЕНКЛАТУР'!D:H,5,0)</f>
        <v>C</v>
      </c>
    </row>
    <row r="2537" spans="1:31" ht="9.6" customHeight="1" x14ac:dyDescent="0.2">
      <c r="A2537" s="45" t="s">
        <v>2043</v>
      </c>
      <c r="B2537" s="11"/>
      <c r="C2537" s="11" t="s">
        <v>2535</v>
      </c>
      <c r="D2537" s="44">
        <v>3</v>
      </c>
      <c r="E2537" s="44">
        <v>0</v>
      </c>
      <c r="F2537" s="48">
        <v>35</v>
      </c>
      <c r="G2537" s="48">
        <v>0</v>
      </c>
      <c r="H2537" s="44">
        <v>0</v>
      </c>
      <c r="I2537" s="44">
        <v>0</v>
      </c>
      <c r="J2537" s="44">
        <v>0</v>
      </c>
      <c r="K2537" s="48">
        <v>0</v>
      </c>
      <c r="L2537" s="49">
        <v>3948</v>
      </c>
      <c r="M2537" s="49">
        <v>0</v>
      </c>
      <c r="N2537" s="10">
        <v>46060</v>
      </c>
      <c r="O2537" s="10">
        <v>0</v>
      </c>
      <c r="P2537" s="10">
        <v>0</v>
      </c>
      <c r="Q2537" s="10">
        <v>0</v>
      </c>
      <c r="R2537" s="10">
        <v>0</v>
      </c>
      <c r="S2537" s="10">
        <v>0</v>
      </c>
      <c r="T2537" s="50">
        <f t="shared" si="134"/>
        <v>329</v>
      </c>
      <c r="U2537" s="50">
        <f t="shared" si="134"/>
        <v>0</v>
      </c>
      <c r="V2537" s="50">
        <f t="shared" si="134"/>
        <v>3838.3333333333335</v>
      </c>
      <c r="W2537" s="50">
        <f t="shared" si="133"/>
        <v>0</v>
      </c>
      <c r="X2537" s="50">
        <f t="shared" si="133"/>
        <v>0</v>
      </c>
      <c r="Y2537" s="50">
        <f t="shared" si="133"/>
        <v>0</v>
      </c>
      <c r="Z2537" s="50">
        <f t="shared" si="133"/>
        <v>0</v>
      </c>
      <c r="AA2537" s="50">
        <f t="shared" si="131"/>
        <v>0</v>
      </c>
      <c r="AB2537" s="50">
        <f t="shared" si="132"/>
        <v>4167.3333333333339</v>
      </c>
      <c r="AC2537" s="48" t="str">
        <f>VLOOKUP(ПРОДАЖИ!C:C,'ИЗ ОСНОВЫ НОМЕНКЛАТУР'!D:E,2,0)</f>
        <v>Ручки, крючки, опоры</v>
      </c>
      <c r="AD2537" s="48" t="str">
        <f>VLOOKUP(C:C,'ИЗ ОСНОВЫ НОМЕНКЛАТУР'!D:F,3,0)</f>
        <v>Торцевые ручки</v>
      </c>
      <c r="AE2537" s="48" t="str">
        <f>VLOOKUP(C:C,'ИЗ ОСНОВЫ НОМЕНКЛАТУР'!D:H,5,0)</f>
        <v>C</v>
      </c>
    </row>
    <row r="2538" spans="1:31" ht="9.6" customHeight="1" x14ac:dyDescent="0.2">
      <c r="A2538" s="45" t="s">
        <v>2043</v>
      </c>
      <c r="B2538" s="11"/>
      <c r="C2538" s="11" t="s">
        <v>2536</v>
      </c>
      <c r="D2538" s="44">
        <v>0</v>
      </c>
      <c r="E2538" s="44">
        <v>0</v>
      </c>
      <c r="F2538" s="48">
        <v>102</v>
      </c>
      <c r="G2538" s="48">
        <v>0</v>
      </c>
      <c r="H2538" s="44">
        <v>0</v>
      </c>
      <c r="I2538" s="44">
        <v>43</v>
      </c>
      <c r="J2538" s="44">
        <v>37</v>
      </c>
      <c r="K2538" s="48">
        <v>0</v>
      </c>
      <c r="L2538" s="49">
        <v>0</v>
      </c>
      <c r="M2538" s="49">
        <v>0</v>
      </c>
      <c r="N2538" s="10">
        <v>83640</v>
      </c>
      <c r="O2538" s="10">
        <v>0</v>
      </c>
      <c r="P2538" s="10">
        <v>0</v>
      </c>
      <c r="Q2538" s="10">
        <v>36322.1</v>
      </c>
      <c r="R2538" s="10">
        <v>31253.9</v>
      </c>
      <c r="S2538" s="10">
        <v>0</v>
      </c>
      <c r="T2538" s="50">
        <f t="shared" si="134"/>
        <v>0</v>
      </c>
      <c r="U2538" s="50">
        <f t="shared" si="134"/>
        <v>0</v>
      </c>
      <c r="V2538" s="50">
        <f t="shared" si="134"/>
        <v>6970</v>
      </c>
      <c r="W2538" s="50">
        <f t="shared" si="133"/>
        <v>0</v>
      </c>
      <c r="X2538" s="50">
        <f t="shared" si="133"/>
        <v>0</v>
      </c>
      <c r="Y2538" s="50">
        <f t="shared" si="133"/>
        <v>3026.8416666666667</v>
      </c>
      <c r="Z2538" s="50">
        <f t="shared" si="133"/>
        <v>2604.4916666666668</v>
      </c>
      <c r="AA2538" s="50">
        <f t="shared" si="131"/>
        <v>0</v>
      </c>
      <c r="AB2538" s="50">
        <f t="shared" si="132"/>
        <v>12601.333333333334</v>
      </c>
      <c r="AC2538" s="48" t="str">
        <f>VLOOKUP(ПРОДАЖИ!C:C,'ИЗ ОСНОВЫ НОМЕНКЛАТУР'!D:E,2,0)</f>
        <v>Ручки, крючки, опоры</v>
      </c>
      <c r="AD2538" s="48" t="str">
        <f>VLOOKUP(C:C,'ИЗ ОСНОВЫ НОМЕНКЛАТУР'!D:F,3,0)</f>
        <v>Торцевые ручки</v>
      </c>
      <c r="AE2538" s="48" t="str">
        <f>VLOOKUP(C:C,'ИЗ ОСНОВЫ НОМЕНКЛАТУР'!D:H,5,0)</f>
        <v>C</v>
      </c>
    </row>
    <row r="2539" spans="1:31" ht="9.6" customHeight="1" x14ac:dyDescent="0.2">
      <c r="A2539" s="45" t="s">
        <v>2043</v>
      </c>
      <c r="B2539" s="11"/>
      <c r="C2539" s="11" t="s">
        <v>2537</v>
      </c>
      <c r="D2539" s="44">
        <v>0</v>
      </c>
      <c r="E2539" s="44">
        <v>0</v>
      </c>
      <c r="F2539" s="48">
        <v>471</v>
      </c>
      <c r="G2539" s="48">
        <v>0</v>
      </c>
      <c r="H2539" s="44">
        <v>139</v>
      </c>
      <c r="I2539" s="44">
        <v>28</v>
      </c>
      <c r="J2539" s="44">
        <v>82</v>
      </c>
      <c r="K2539" s="48">
        <v>0</v>
      </c>
      <c r="L2539" s="49">
        <v>0</v>
      </c>
      <c r="M2539" s="49">
        <v>0</v>
      </c>
      <c r="N2539" s="10">
        <v>80070</v>
      </c>
      <c r="O2539" s="10">
        <v>0</v>
      </c>
      <c r="P2539" s="10">
        <v>24991.72</v>
      </c>
      <c r="Q2539" s="10">
        <v>5235.1499999999996</v>
      </c>
      <c r="R2539" s="10">
        <v>14358.2</v>
      </c>
      <c r="S2539" s="10">
        <v>0</v>
      </c>
      <c r="T2539" s="50">
        <f t="shared" si="134"/>
        <v>0</v>
      </c>
      <c r="U2539" s="50">
        <f t="shared" si="134"/>
        <v>0</v>
      </c>
      <c r="V2539" s="50">
        <f t="shared" si="134"/>
        <v>6672.5</v>
      </c>
      <c r="W2539" s="50">
        <f t="shared" si="133"/>
        <v>0</v>
      </c>
      <c r="X2539" s="50">
        <f t="shared" si="133"/>
        <v>2082.6433333333334</v>
      </c>
      <c r="Y2539" s="50">
        <f t="shared" si="133"/>
        <v>436.26249999999999</v>
      </c>
      <c r="Z2539" s="50">
        <f t="shared" si="133"/>
        <v>1196.5166666666667</v>
      </c>
      <c r="AA2539" s="50">
        <f t="shared" si="131"/>
        <v>0</v>
      </c>
      <c r="AB2539" s="50">
        <f t="shared" si="132"/>
        <v>10387.922500000001</v>
      </c>
      <c r="AC2539" s="48" t="str">
        <f>VLOOKUP(ПРОДАЖИ!C:C,'ИЗ ОСНОВЫ НОМЕНКЛАТУР'!D:E,2,0)</f>
        <v>Ручки, крючки, опоры</v>
      </c>
      <c r="AD2539" s="48" t="str">
        <f>VLOOKUP(C:C,'ИЗ ОСНОВЫ НОМЕНКЛАТУР'!D:F,3,0)</f>
        <v>Торцевые ручки</v>
      </c>
      <c r="AE2539" s="48" t="str">
        <f>VLOOKUP(C:C,'ИЗ ОСНОВЫ НОМЕНКЛАТУР'!D:H,5,0)</f>
        <v>C</v>
      </c>
    </row>
    <row r="2540" spans="1:31" ht="9.6" customHeight="1" x14ac:dyDescent="0.2">
      <c r="A2540" s="45" t="s">
        <v>2043</v>
      </c>
      <c r="B2540" s="11"/>
      <c r="C2540" s="11" t="s">
        <v>2538</v>
      </c>
      <c r="D2540" s="44">
        <v>0</v>
      </c>
      <c r="E2540" s="44">
        <v>0</v>
      </c>
      <c r="F2540" s="48">
        <v>159</v>
      </c>
      <c r="G2540" s="48">
        <v>0</v>
      </c>
      <c r="H2540" s="44">
        <v>0</v>
      </c>
      <c r="I2540" s="44">
        <v>49</v>
      </c>
      <c r="J2540" s="44">
        <v>50</v>
      </c>
      <c r="K2540" s="48">
        <v>0</v>
      </c>
      <c r="L2540" s="49">
        <v>0</v>
      </c>
      <c r="M2540" s="49">
        <v>0</v>
      </c>
      <c r="N2540" s="10">
        <v>68370</v>
      </c>
      <c r="O2540" s="10">
        <v>0</v>
      </c>
      <c r="P2540" s="10">
        <v>0</v>
      </c>
      <c r="Q2540" s="10">
        <v>21707</v>
      </c>
      <c r="R2540" s="10">
        <v>22150</v>
      </c>
      <c r="S2540" s="10">
        <v>0</v>
      </c>
      <c r="T2540" s="50">
        <f t="shared" si="134"/>
        <v>0</v>
      </c>
      <c r="U2540" s="50">
        <f t="shared" si="134"/>
        <v>0</v>
      </c>
      <c r="V2540" s="50">
        <f t="shared" si="134"/>
        <v>5697.5</v>
      </c>
      <c r="W2540" s="50">
        <f t="shared" si="133"/>
        <v>0</v>
      </c>
      <c r="X2540" s="50">
        <f t="shared" si="133"/>
        <v>0</v>
      </c>
      <c r="Y2540" s="50">
        <f t="shared" si="133"/>
        <v>1808.9166666666667</v>
      </c>
      <c r="Z2540" s="50">
        <f t="shared" si="133"/>
        <v>1845.8333333333333</v>
      </c>
      <c r="AA2540" s="50">
        <f t="shared" si="131"/>
        <v>0</v>
      </c>
      <c r="AB2540" s="50">
        <f t="shared" si="132"/>
        <v>9352.25</v>
      </c>
      <c r="AC2540" s="48" t="str">
        <f>VLOOKUP(ПРОДАЖИ!C:C,'ИЗ ОСНОВЫ НОМЕНКЛАТУР'!D:E,2,0)</f>
        <v>Ручки, крючки, опоры</v>
      </c>
      <c r="AD2540" s="48" t="str">
        <f>VLOOKUP(C:C,'ИЗ ОСНОВЫ НОМЕНКЛАТУР'!D:F,3,0)</f>
        <v>Торцевые ручки</v>
      </c>
      <c r="AE2540" s="48" t="str">
        <f>VLOOKUP(C:C,'ИЗ ОСНОВЫ НОМЕНКЛАТУР'!D:H,5,0)</f>
        <v>C</v>
      </c>
    </row>
    <row r="2541" spans="1:31" ht="9.6" customHeight="1" x14ac:dyDescent="0.2">
      <c r="A2541" s="45" t="s">
        <v>2043</v>
      </c>
      <c r="B2541" s="11"/>
      <c r="C2541" s="11" t="s">
        <v>2539</v>
      </c>
      <c r="D2541" s="44">
        <v>27</v>
      </c>
      <c r="E2541" s="44">
        <v>0</v>
      </c>
      <c r="F2541" s="48">
        <v>0</v>
      </c>
      <c r="G2541" s="48">
        <v>0</v>
      </c>
      <c r="H2541" s="44">
        <v>0</v>
      </c>
      <c r="I2541" s="44">
        <v>0</v>
      </c>
      <c r="J2541" s="44">
        <v>0</v>
      </c>
      <c r="K2541" s="48">
        <v>0</v>
      </c>
      <c r="L2541" s="49">
        <v>64658.99</v>
      </c>
      <c r="M2541" s="49">
        <v>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50">
        <f t="shared" si="134"/>
        <v>5388.2491666666665</v>
      </c>
      <c r="U2541" s="50">
        <f t="shared" si="134"/>
        <v>0</v>
      </c>
      <c r="V2541" s="50">
        <f t="shared" si="134"/>
        <v>0</v>
      </c>
      <c r="W2541" s="50">
        <f t="shared" si="133"/>
        <v>0</v>
      </c>
      <c r="X2541" s="50">
        <f t="shared" si="133"/>
        <v>0</v>
      </c>
      <c r="Y2541" s="50">
        <f t="shared" si="133"/>
        <v>0</v>
      </c>
      <c r="Z2541" s="50">
        <f t="shared" si="133"/>
        <v>0</v>
      </c>
      <c r="AA2541" s="50">
        <f t="shared" si="131"/>
        <v>0</v>
      </c>
      <c r="AB2541" s="50">
        <f t="shared" si="132"/>
        <v>5388.2491666666665</v>
      </c>
      <c r="AC2541" s="48" t="str">
        <f>VLOOKUP(ПРОДАЖИ!C:C,'ИЗ ОСНОВЫ НОМЕНКЛАТУР'!D:E,2,0)</f>
        <v>Ручки, крючки, опоры</v>
      </c>
      <c r="AD2541" s="48" t="str">
        <f>VLOOKUP(C:C,'ИЗ ОСНОВЫ НОМЕНКЛАТУР'!D:F,3,0)</f>
        <v>Торцевые ручки</v>
      </c>
      <c r="AE2541" s="48" t="str">
        <f>VLOOKUP(C:C,'ИЗ ОСНОВЫ НОМЕНКЛАТУР'!D:H,5,0)</f>
        <v>C</v>
      </c>
    </row>
    <row r="2542" spans="1:31" ht="9.6" customHeight="1" x14ac:dyDescent="0.2">
      <c r="A2542" s="45" t="s">
        <v>2043</v>
      </c>
      <c r="B2542" s="11"/>
      <c r="C2542" s="11" t="s">
        <v>2540</v>
      </c>
      <c r="D2542" s="44">
        <v>0</v>
      </c>
      <c r="E2542" s="44">
        <v>0</v>
      </c>
      <c r="F2542" s="48">
        <v>0</v>
      </c>
      <c r="G2542" s="48">
        <v>0</v>
      </c>
      <c r="H2542" s="44">
        <v>124</v>
      </c>
      <c r="I2542" s="44">
        <v>8</v>
      </c>
      <c r="J2542" s="44">
        <v>0</v>
      </c>
      <c r="K2542" s="48">
        <v>0</v>
      </c>
      <c r="L2542" s="49">
        <v>0</v>
      </c>
      <c r="M2542" s="49">
        <v>0</v>
      </c>
      <c r="N2542" s="10">
        <v>0</v>
      </c>
      <c r="O2542" s="10">
        <v>0</v>
      </c>
      <c r="P2542" s="10">
        <v>43400</v>
      </c>
      <c r="Q2542" s="10">
        <v>1400</v>
      </c>
      <c r="R2542" s="10">
        <v>0</v>
      </c>
      <c r="S2542" s="10">
        <v>0</v>
      </c>
      <c r="T2542" s="50">
        <f t="shared" si="134"/>
        <v>0</v>
      </c>
      <c r="U2542" s="50">
        <f t="shared" si="134"/>
        <v>0</v>
      </c>
      <c r="V2542" s="50">
        <f t="shared" si="134"/>
        <v>0</v>
      </c>
      <c r="W2542" s="50">
        <f t="shared" si="133"/>
        <v>0</v>
      </c>
      <c r="X2542" s="50">
        <f t="shared" si="133"/>
        <v>3616.6666666666665</v>
      </c>
      <c r="Y2542" s="50">
        <f t="shared" si="133"/>
        <v>116.66666666666667</v>
      </c>
      <c r="Z2542" s="50">
        <f t="shared" si="133"/>
        <v>0</v>
      </c>
      <c r="AA2542" s="50">
        <f t="shared" si="131"/>
        <v>0</v>
      </c>
      <c r="AB2542" s="50">
        <f t="shared" si="132"/>
        <v>3733.333333333333</v>
      </c>
      <c r="AC2542" s="48" t="str">
        <f>VLOOKUP(ПРОДАЖИ!C:C,'ИЗ ОСНОВЫ НОМЕНКЛАТУР'!D:E,2,0)</f>
        <v>Ручки, крючки, опоры</v>
      </c>
      <c r="AD2542" s="48" t="str">
        <f>VLOOKUP(C:C,'ИЗ ОСНОВЫ НОМЕНКЛАТУР'!D:F,3,0)</f>
        <v>Торцевые ручки</v>
      </c>
      <c r="AE2542" s="48" t="str">
        <f>VLOOKUP(C:C,'ИЗ ОСНОВЫ НОМЕНКЛАТУР'!D:H,5,0)</f>
        <v>C</v>
      </c>
    </row>
    <row r="2543" spans="1:31" ht="9.6" customHeight="1" x14ac:dyDescent="0.2">
      <c r="A2543" s="45" t="s">
        <v>2043</v>
      </c>
      <c r="B2543" s="11"/>
      <c r="C2543" s="11" t="s">
        <v>2541</v>
      </c>
      <c r="D2543" s="44">
        <v>0</v>
      </c>
      <c r="E2543" s="44">
        <v>0</v>
      </c>
      <c r="F2543" s="48">
        <v>0</v>
      </c>
      <c r="G2543" s="48">
        <v>0</v>
      </c>
      <c r="H2543" s="44">
        <v>1</v>
      </c>
      <c r="I2543" s="44">
        <v>49</v>
      </c>
      <c r="J2543" s="44">
        <v>0</v>
      </c>
      <c r="K2543" s="48">
        <v>0</v>
      </c>
      <c r="L2543" s="49">
        <v>0</v>
      </c>
      <c r="M2543" s="49">
        <v>0</v>
      </c>
      <c r="N2543" s="10">
        <v>0</v>
      </c>
      <c r="O2543" s="10">
        <v>0</v>
      </c>
      <c r="P2543" s="10">
        <v>1400</v>
      </c>
      <c r="Q2543" s="10">
        <v>68600</v>
      </c>
      <c r="R2543" s="10">
        <v>0</v>
      </c>
      <c r="S2543" s="10">
        <v>0</v>
      </c>
      <c r="T2543" s="50">
        <f t="shared" si="134"/>
        <v>0</v>
      </c>
      <c r="U2543" s="50">
        <f t="shared" si="134"/>
        <v>0</v>
      </c>
      <c r="V2543" s="50">
        <f t="shared" si="134"/>
        <v>0</v>
      </c>
      <c r="W2543" s="50">
        <f t="shared" si="133"/>
        <v>0</v>
      </c>
      <c r="X2543" s="50">
        <f t="shared" si="133"/>
        <v>116.66666666666667</v>
      </c>
      <c r="Y2543" s="50">
        <f t="shared" si="133"/>
        <v>5716.666666666667</v>
      </c>
      <c r="Z2543" s="50">
        <f t="shared" si="133"/>
        <v>0</v>
      </c>
      <c r="AA2543" s="50">
        <f t="shared" si="131"/>
        <v>0</v>
      </c>
      <c r="AB2543" s="50">
        <f t="shared" si="132"/>
        <v>5833.3333333333339</v>
      </c>
      <c r="AC2543" s="48" t="str">
        <f>VLOOKUP(ПРОДАЖИ!C:C,'ИЗ ОСНОВЫ НОМЕНКЛАТУР'!D:E,2,0)</f>
        <v>Ручки, крючки, опоры</v>
      </c>
      <c r="AD2543" s="48" t="str">
        <f>VLOOKUP(C:C,'ИЗ ОСНОВЫ НОМЕНКЛАТУР'!D:F,3,0)</f>
        <v>Торцевые ручки</v>
      </c>
      <c r="AE2543" s="48" t="str">
        <f>VLOOKUP(C:C,'ИЗ ОСНОВЫ НОМЕНКЛАТУР'!D:H,5,0)</f>
        <v>C</v>
      </c>
    </row>
    <row r="2544" spans="1:31" ht="9.6" customHeight="1" x14ac:dyDescent="0.2">
      <c r="A2544" s="45" t="s">
        <v>2043</v>
      </c>
      <c r="B2544" s="11"/>
      <c r="C2544" s="11" t="s">
        <v>2542</v>
      </c>
      <c r="D2544" s="44">
        <v>0</v>
      </c>
      <c r="E2544" s="44">
        <v>0</v>
      </c>
      <c r="F2544" s="48">
        <v>0</v>
      </c>
      <c r="G2544" s="48">
        <v>0</v>
      </c>
      <c r="H2544" s="44">
        <v>0</v>
      </c>
      <c r="I2544" s="44">
        <v>67</v>
      </c>
      <c r="J2544" s="44">
        <v>0</v>
      </c>
      <c r="K2544" s="48">
        <v>0</v>
      </c>
      <c r="L2544" s="49">
        <v>0</v>
      </c>
      <c r="M2544" s="49">
        <v>0</v>
      </c>
      <c r="N2544" s="10">
        <v>0</v>
      </c>
      <c r="O2544" s="10">
        <v>0</v>
      </c>
      <c r="P2544" s="10">
        <v>0</v>
      </c>
      <c r="Q2544" s="10">
        <v>32153.8</v>
      </c>
      <c r="R2544" s="10">
        <v>0</v>
      </c>
      <c r="S2544" s="10">
        <v>0</v>
      </c>
      <c r="T2544" s="50">
        <f t="shared" si="134"/>
        <v>0</v>
      </c>
      <c r="U2544" s="50">
        <f t="shared" si="134"/>
        <v>0</v>
      </c>
      <c r="V2544" s="50">
        <f t="shared" si="134"/>
        <v>0</v>
      </c>
      <c r="W2544" s="50">
        <f t="shared" si="133"/>
        <v>0</v>
      </c>
      <c r="X2544" s="50">
        <f t="shared" si="133"/>
        <v>0</v>
      </c>
      <c r="Y2544" s="50">
        <f t="shared" si="133"/>
        <v>2679.4833333333331</v>
      </c>
      <c r="Z2544" s="50">
        <f t="shared" si="133"/>
        <v>0</v>
      </c>
      <c r="AA2544" s="50">
        <f t="shared" si="131"/>
        <v>0</v>
      </c>
      <c r="AB2544" s="50">
        <f t="shared" si="132"/>
        <v>2679.4833333333331</v>
      </c>
      <c r="AC2544" s="48" t="str">
        <f>VLOOKUP(ПРОДАЖИ!C:C,'ИЗ ОСНОВЫ НОМЕНКЛАТУР'!D:E,2,0)</f>
        <v>Ручки, крючки, опоры</v>
      </c>
      <c r="AD2544" s="48" t="str">
        <f>VLOOKUP(C:C,'ИЗ ОСНОВЫ НОМЕНКЛАТУР'!D:F,3,0)</f>
        <v>Торцевые ручки</v>
      </c>
      <c r="AE2544" s="48" t="str">
        <f>VLOOKUP(C:C,'ИЗ ОСНОВЫ НОМЕНКЛАТУР'!D:H,5,0)</f>
        <v>C</v>
      </c>
    </row>
    <row r="2545" spans="1:31" ht="9.6" customHeight="1" x14ac:dyDescent="0.2">
      <c r="A2545" s="45" t="s">
        <v>2043</v>
      </c>
      <c r="B2545" s="11"/>
      <c r="C2545" s="11" t="s">
        <v>2543</v>
      </c>
      <c r="D2545" s="44">
        <v>0</v>
      </c>
      <c r="E2545" s="44">
        <v>0</v>
      </c>
      <c r="F2545" s="48">
        <v>0</v>
      </c>
      <c r="G2545" s="48">
        <v>0</v>
      </c>
      <c r="H2545" s="44">
        <v>1</v>
      </c>
      <c r="I2545" s="44">
        <v>42</v>
      </c>
      <c r="J2545" s="44">
        <v>0</v>
      </c>
      <c r="K2545" s="48">
        <v>0</v>
      </c>
      <c r="L2545" s="49">
        <v>0</v>
      </c>
      <c r="M2545" s="49">
        <v>0</v>
      </c>
      <c r="N2545" s="10">
        <v>0</v>
      </c>
      <c r="O2545" s="10">
        <v>0</v>
      </c>
      <c r="P2545" s="10">
        <v>1500</v>
      </c>
      <c r="Q2545" s="10">
        <v>63000</v>
      </c>
      <c r="R2545" s="10">
        <v>0</v>
      </c>
      <c r="S2545" s="10">
        <v>0</v>
      </c>
      <c r="T2545" s="50">
        <f t="shared" si="134"/>
        <v>0</v>
      </c>
      <c r="U2545" s="50">
        <f t="shared" si="134"/>
        <v>0</v>
      </c>
      <c r="V2545" s="50">
        <f t="shared" si="134"/>
        <v>0</v>
      </c>
      <c r="W2545" s="50">
        <f t="shared" si="133"/>
        <v>0</v>
      </c>
      <c r="X2545" s="50">
        <f t="shared" si="133"/>
        <v>125</v>
      </c>
      <c r="Y2545" s="50">
        <f t="shared" si="133"/>
        <v>5250</v>
      </c>
      <c r="Z2545" s="50">
        <f t="shared" si="133"/>
        <v>0</v>
      </c>
      <c r="AA2545" s="50">
        <f t="shared" si="131"/>
        <v>0</v>
      </c>
      <c r="AB2545" s="50">
        <f t="shared" si="132"/>
        <v>5375</v>
      </c>
      <c r="AC2545" s="48" t="str">
        <f>VLOOKUP(ПРОДАЖИ!C:C,'ИЗ ОСНОВЫ НОМЕНКЛАТУР'!D:E,2,0)</f>
        <v>Ручки, крючки, опоры</v>
      </c>
      <c r="AD2545" s="48" t="str">
        <f>VLOOKUP(C:C,'ИЗ ОСНОВЫ НОМЕНКЛАТУР'!D:F,3,0)</f>
        <v>Торцевые ручки</v>
      </c>
      <c r="AE2545" s="48" t="str">
        <f>VLOOKUP(C:C,'ИЗ ОСНОВЫ НОМЕНКЛАТУР'!D:H,5,0)</f>
        <v>C</v>
      </c>
    </row>
    <row r="2546" spans="1:31" ht="9.6" customHeight="1" x14ac:dyDescent="0.2">
      <c r="A2546" s="45" t="s">
        <v>2043</v>
      </c>
      <c r="B2546" s="11"/>
      <c r="C2546" s="11" t="s">
        <v>2544</v>
      </c>
      <c r="D2546" s="44">
        <v>15</v>
      </c>
      <c r="E2546" s="44">
        <v>0</v>
      </c>
      <c r="F2546" s="48">
        <v>0</v>
      </c>
      <c r="G2546" s="48">
        <v>0</v>
      </c>
      <c r="H2546" s="44">
        <v>0</v>
      </c>
      <c r="I2546" s="44">
        <v>0</v>
      </c>
      <c r="J2546" s="44">
        <v>0</v>
      </c>
      <c r="K2546" s="48">
        <v>0</v>
      </c>
      <c r="L2546" s="49">
        <v>38265</v>
      </c>
      <c r="M2546" s="49">
        <v>0</v>
      </c>
      <c r="N2546" s="10">
        <v>0</v>
      </c>
      <c r="O2546" s="10">
        <v>0</v>
      </c>
      <c r="P2546" s="10">
        <v>0</v>
      </c>
      <c r="Q2546" s="10">
        <v>0</v>
      </c>
      <c r="R2546" s="10">
        <v>0</v>
      </c>
      <c r="S2546" s="10">
        <v>0</v>
      </c>
      <c r="T2546" s="50">
        <f t="shared" si="134"/>
        <v>3188.75</v>
      </c>
      <c r="U2546" s="50">
        <f t="shared" si="134"/>
        <v>0</v>
      </c>
      <c r="V2546" s="50">
        <f t="shared" si="134"/>
        <v>0</v>
      </c>
      <c r="W2546" s="50">
        <f t="shared" si="133"/>
        <v>0</v>
      </c>
      <c r="X2546" s="50">
        <f t="shared" si="133"/>
        <v>0</v>
      </c>
      <c r="Y2546" s="50">
        <f t="shared" si="133"/>
        <v>0</v>
      </c>
      <c r="Z2546" s="50">
        <f t="shared" si="133"/>
        <v>0</v>
      </c>
      <c r="AA2546" s="50">
        <f t="shared" si="131"/>
        <v>0</v>
      </c>
      <c r="AB2546" s="50">
        <f t="shared" si="132"/>
        <v>3188.75</v>
      </c>
      <c r="AC2546" s="48" t="str">
        <f>VLOOKUP(ПРОДАЖИ!C:C,'ИЗ ОСНОВЫ НОМЕНКЛАТУР'!D:E,2,0)</f>
        <v>Ручки, крючки, опоры</v>
      </c>
      <c r="AD2546" s="48" t="str">
        <f>VLOOKUP(C:C,'ИЗ ОСНОВЫ НОМЕНКЛАТУР'!D:F,3,0)</f>
        <v>Торцевые ручки</v>
      </c>
      <c r="AE2546" s="48" t="str">
        <f>VLOOKUP(C:C,'ИЗ ОСНОВЫ НОМЕНКЛАТУР'!D:H,5,0)</f>
        <v>C</v>
      </c>
    </row>
    <row r="2547" spans="1:31" ht="9.6" customHeight="1" x14ac:dyDescent="0.2">
      <c r="A2547" s="45" t="s">
        <v>2043</v>
      </c>
      <c r="B2547" s="11"/>
      <c r="C2547" s="11" t="s">
        <v>2545</v>
      </c>
      <c r="D2547" s="44">
        <v>0</v>
      </c>
      <c r="E2547" s="44">
        <v>0</v>
      </c>
      <c r="F2547" s="48">
        <v>0</v>
      </c>
      <c r="G2547" s="48">
        <v>0</v>
      </c>
      <c r="H2547" s="44">
        <v>86</v>
      </c>
      <c r="I2547" s="44">
        <v>20</v>
      </c>
      <c r="J2547" s="44">
        <v>0</v>
      </c>
      <c r="K2547" s="48">
        <v>0</v>
      </c>
      <c r="L2547" s="49">
        <v>0</v>
      </c>
      <c r="M2547" s="49">
        <v>0</v>
      </c>
      <c r="N2547" s="10">
        <v>0</v>
      </c>
      <c r="O2547" s="10">
        <v>0</v>
      </c>
      <c r="P2547" s="10">
        <v>35496.980000000003</v>
      </c>
      <c r="Q2547" s="10">
        <v>8253.73</v>
      </c>
      <c r="R2547" s="10">
        <v>0</v>
      </c>
      <c r="S2547" s="10">
        <v>0</v>
      </c>
      <c r="T2547" s="50">
        <f t="shared" si="134"/>
        <v>0</v>
      </c>
      <c r="U2547" s="50">
        <f t="shared" si="134"/>
        <v>0</v>
      </c>
      <c r="V2547" s="50">
        <f t="shared" si="134"/>
        <v>0</v>
      </c>
      <c r="W2547" s="50">
        <f t="shared" si="133"/>
        <v>0</v>
      </c>
      <c r="X2547" s="50">
        <f t="shared" si="133"/>
        <v>2958.0816666666669</v>
      </c>
      <c r="Y2547" s="50">
        <f t="shared" si="133"/>
        <v>687.81083333333333</v>
      </c>
      <c r="Z2547" s="50">
        <f t="shared" si="133"/>
        <v>0</v>
      </c>
      <c r="AA2547" s="50">
        <f t="shared" si="131"/>
        <v>0</v>
      </c>
      <c r="AB2547" s="50">
        <f t="shared" si="132"/>
        <v>3645.8925000000004</v>
      </c>
      <c r="AC2547" s="48" t="str">
        <f>VLOOKUP(ПРОДАЖИ!C:C,'ИЗ ОСНОВЫ НОМЕНКЛАТУР'!D:E,2,0)</f>
        <v>Ручки, крючки, опоры</v>
      </c>
      <c r="AD2547" s="48" t="str">
        <f>VLOOKUP(C:C,'ИЗ ОСНОВЫ НОМЕНКЛАТУР'!D:F,3,0)</f>
        <v>Торцевые ручки</v>
      </c>
      <c r="AE2547" s="48" t="str">
        <f>VLOOKUP(C:C,'ИЗ ОСНОВЫ НОМЕНКЛАТУР'!D:H,5,0)</f>
        <v>C</v>
      </c>
    </row>
    <row r="2548" spans="1:31" ht="9.6" customHeight="1" x14ac:dyDescent="0.2">
      <c r="A2548" s="45" t="s">
        <v>2043</v>
      </c>
      <c r="B2548" s="11"/>
      <c r="C2548" s="11" t="s">
        <v>2546</v>
      </c>
      <c r="D2548" s="44">
        <v>0</v>
      </c>
      <c r="E2548" s="44">
        <v>0</v>
      </c>
      <c r="F2548" s="48">
        <v>174</v>
      </c>
      <c r="G2548" s="48">
        <v>0</v>
      </c>
      <c r="H2548" s="44">
        <v>0</v>
      </c>
      <c r="I2548" s="44">
        <v>35</v>
      </c>
      <c r="J2548" s="44">
        <v>32</v>
      </c>
      <c r="K2548" s="48">
        <v>0</v>
      </c>
      <c r="L2548" s="49">
        <v>0</v>
      </c>
      <c r="M2548" s="49">
        <v>0</v>
      </c>
      <c r="N2548" s="10">
        <v>73080</v>
      </c>
      <c r="O2548" s="10">
        <v>0</v>
      </c>
      <c r="P2548" s="10">
        <v>0</v>
      </c>
      <c r="Q2548" s="10">
        <v>15144.5</v>
      </c>
      <c r="R2548" s="10">
        <v>13846.4</v>
      </c>
      <c r="S2548" s="10">
        <v>0</v>
      </c>
      <c r="T2548" s="50">
        <f t="shared" si="134"/>
        <v>0</v>
      </c>
      <c r="U2548" s="50">
        <f t="shared" si="134"/>
        <v>0</v>
      </c>
      <c r="V2548" s="50">
        <f t="shared" si="134"/>
        <v>6090</v>
      </c>
      <c r="W2548" s="50">
        <f t="shared" si="133"/>
        <v>0</v>
      </c>
      <c r="X2548" s="50">
        <f t="shared" si="133"/>
        <v>0</v>
      </c>
      <c r="Y2548" s="50">
        <f t="shared" si="133"/>
        <v>1262.0416666666667</v>
      </c>
      <c r="Z2548" s="50">
        <f t="shared" si="133"/>
        <v>1153.8666666666666</v>
      </c>
      <c r="AA2548" s="50">
        <f t="shared" si="131"/>
        <v>0</v>
      </c>
      <c r="AB2548" s="50">
        <f t="shared" si="132"/>
        <v>8505.9083333333328</v>
      </c>
      <c r="AC2548" s="48" t="str">
        <f>VLOOKUP(ПРОДАЖИ!C:C,'ИЗ ОСНОВЫ НОМЕНКЛАТУР'!D:E,2,0)</f>
        <v>Ручки, крючки, опоры</v>
      </c>
      <c r="AD2548" s="48" t="str">
        <f>VLOOKUP(C:C,'ИЗ ОСНОВЫ НОМЕНКЛАТУР'!D:F,3,0)</f>
        <v>Торцевые ручки</v>
      </c>
      <c r="AE2548" s="48" t="str">
        <f>VLOOKUP(C:C,'ИЗ ОСНОВЫ НОМЕНКЛАТУР'!D:H,5,0)</f>
        <v>C</v>
      </c>
    </row>
    <row r="2549" spans="1:31" ht="9.6" customHeight="1" x14ac:dyDescent="0.2">
      <c r="A2549" s="45" t="s">
        <v>2043</v>
      </c>
      <c r="B2549" s="11"/>
      <c r="C2549" s="11" t="s">
        <v>2547</v>
      </c>
      <c r="D2549" s="44">
        <v>0</v>
      </c>
      <c r="E2549" s="44">
        <v>0</v>
      </c>
      <c r="F2549" s="48">
        <v>0</v>
      </c>
      <c r="G2549" s="48">
        <v>0</v>
      </c>
      <c r="H2549" s="44">
        <v>0</v>
      </c>
      <c r="I2549" s="44">
        <v>60</v>
      </c>
      <c r="J2549" s="44">
        <v>0</v>
      </c>
      <c r="K2549" s="48">
        <v>0</v>
      </c>
      <c r="L2549" s="49">
        <v>0</v>
      </c>
      <c r="M2549" s="49">
        <v>0</v>
      </c>
      <c r="N2549" s="10">
        <v>0</v>
      </c>
      <c r="O2549" s="10">
        <v>0</v>
      </c>
      <c r="P2549" s="10">
        <v>0</v>
      </c>
      <c r="Q2549" s="10">
        <v>60000</v>
      </c>
      <c r="R2549" s="10">
        <v>0</v>
      </c>
      <c r="S2549" s="10">
        <v>0</v>
      </c>
      <c r="T2549" s="50">
        <f t="shared" si="134"/>
        <v>0</v>
      </c>
      <c r="U2549" s="50">
        <f t="shared" si="134"/>
        <v>0</v>
      </c>
      <c r="V2549" s="50">
        <f t="shared" si="134"/>
        <v>0</v>
      </c>
      <c r="W2549" s="50">
        <f t="shared" si="133"/>
        <v>0</v>
      </c>
      <c r="X2549" s="50">
        <f t="shared" si="133"/>
        <v>0</v>
      </c>
      <c r="Y2549" s="50">
        <f t="shared" si="133"/>
        <v>5000</v>
      </c>
      <c r="Z2549" s="50">
        <f t="shared" si="133"/>
        <v>0</v>
      </c>
      <c r="AA2549" s="50">
        <f t="shared" si="131"/>
        <v>0</v>
      </c>
      <c r="AB2549" s="50">
        <f t="shared" si="132"/>
        <v>5000</v>
      </c>
      <c r="AC2549" s="48" t="str">
        <f>VLOOKUP(ПРОДАЖИ!C:C,'ИЗ ОСНОВЫ НОМЕНКЛАТУР'!D:E,2,0)</f>
        <v>Ручки, крючки, опоры</v>
      </c>
      <c r="AD2549" s="48" t="str">
        <f>VLOOKUP(C:C,'ИЗ ОСНОВЫ НОМЕНКЛАТУР'!D:F,3,0)</f>
        <v>Торцевые ручки</v>
      </c>
      <c r="AE2549" s="48" t="str">
        <f>VLOOKUP(C:C,'ИЗ ОСНОВЫ НОМЕНКЛАТУР'!D:H,5,0)</f>
        <v>C</v>
      </c>
    </row>
    <row r="2550" spans="1:31" ht="9.6" customHeight="1" x14ac:dyDescent="0.2">
      <c r="A2550" s="45" t="s">
        <v>2043</v>
      </c>
      <c r="B2550" s="11"/>
      <c r="C2550" s="11" t="s">
        <v>2548</v>
      </c>
      <c r="D2550" s="44">
        <v>0</v>
      </c>
      <c r="E2550" s="44">
        <v>0</v>
      </c>
      <c r="F2550" s="48">
        <v>0</v>
      </c>
      <c r="G2550" s="48">
        <v>0</v>
      </c>
      <c r="H2550" s="44">
        <v>92</v>
      </c>
      <c r="I2550" s="44">
        <v>0</v>
      </c>
      <c r="J2550" s="44">
        <v>0</v>
      </c>
      <c r="K2550" s="48">
        <v>0</v>
      </c>
      <c r="L2550" s="49">
        <v>0</v>
      </c>
      <c r="M2550" s="49">
        <v>0</v>
      </c>
      <c r="N2550" s="10">
        <v>0</v>
      </c>
      <c r="O2550" s="10">
        <v>0</v>
      </c>
      <c r="P2550" s="10">
        <v>36401.54</v>
      </c>
      <c r="Q2550" s="10">
        <v>0</v>
      </c>
      <c r="R2550" s="10">
        <v>0</v>
      </c>
      <c r="S2550" s="10">
        <v>0</v>
      </c>
      <c r="T2550" s="50">
        <f t="shared" si="134"/>
        <v>0</v>
      </c>
      <c r="U2550" s="50">
        <f t="shared" si="134"/>
        <v>0</v>
      </c>
      <c r="V2550" s="50">
        <f t="shared" si="134"/>
        <v>0</v>
      </c>
      <c r="W2550" s="50">
        <f t="shared" si="133"/>
        <v>0</v>
      </c>
      <c r="X2550" s="50">
        <f t="shared" si="133"/>
        <v>3033.4616666666666</v>
      </c>
      <c r="Y2550" s="50">
        <f t="shared" si="133"/>
        <v>0</v>
      </c>
      <c r="Z2550" s="50">
        <f t="shared" si="133"/>
        <v>0</v>
      </c>
      <c r="AA2550" s="50">
        <f t="shared" si="131"/>
        <v>0</v>
      </c>
      <c r="AB2550" s="50">
        <f t="shared" si="132"/>
        <v>3033.4616666666666</v>
      </c>
      <c r="AC2550" s="48" t="str">
        <f>VLOOKUP(ПРОДАЖИ!C:C,'ИЗ ОСНОВЫ НОМЕНКЛАТУР'!D:E,2,0)</f>
        <v>Ручки, крючки, опоры</v>
      </c>
      <c r="AD2550" s="48" t="str">
        <f>VLOOKUP(C:C,'ИЗ ОСНОВЫ НОМЕНКЛАТУР'!D:F,3,0)</f>
        <v>Торцевые ручки</v>
      </c>
      <c r="AE2550" s="48" t="str">
        <f>VLOOKUP(C:C,'ИЗ ОСНОВЫ НОМЕНКЛАТУР'!D:H,5,0)</f>
        <v>C</v>
      </c>
    </row>
    <row r="2551" spans="1:31" ht="9.6" customHeight="1" x14ac:dyDescent="0.2">
      <c r="A2551" s="45" t="s">
        <v>2043</v>
      </c>
      <c r="B2551" s="11"/>
      <c r="C2551" s="11" t="s">
        <v>2549</v>
      </c>
      <c r="D2551" s="44">
        <v>17</v>
      </c>
      <c r="E2551" s="44">
        <v>0</v>
      </c>
      <c r="F2551" s="48">
        <v>0</v>
      </c>
      <c r="G2551" s="48">
        <v>0</v>
      </c>
      <c r="H2551" s="44">
        <v>0</v>
      </c>
      <c r="I2551" s="44">
        <v>0</v>
      </c>
      <c r="J2551" s="44">
        <v>0</v>
      </c>
      <c r="K2551" s="48">
        <v>0</v>
      </c>
      <c r="L2551" s="49">
        <v>25717.200000000001</v>
      </c>
      <c r="M2551" s="49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50">
        <f t="shared" si="134"/>
        <v>2143.1</v>
      </c>
      <c r="U2551" s="50">
        <f t="shared" si="134"/>
        <v>0</v>
      </c>
      <c r="V2551" s="50">
        <f t="shared" si="134"/>
        <v>0</v>
      </c>
      <c r="W2551" s="50">
        <f t="shared" si="133"/>
        <v>0</v>
      </c>
      <c r="X2551" s="50">
        <f t="shared" si="133"/>
        <v>0</v>
      </c>
      <c r="Y2551" s="50">
        <f t="shared" si="133"/>
        <v>0</v>
      </c>
      <c r="Z2551" s="50">
        <f t="shared" si="133"/>
        <v>0</v>
      </c>
      <c r="AA2551" s="50">
        <f t="shared" si="131"/>
        <v>0</v>
      </c>
      <c r="AB2551" s="50">
        <f t="shared" si="132"/>
        <v>2143.1</v>
      </c>
      <c r="AC2551" s="48" t="str">
        <f>VLOOKUP(ПРОДАЖИ!C:C,'ИЗ ОСНОВЫ НОМЕНКЛАТУР'!D:E,2,0)</f>
        <v>Ручки, крючки, опоры</v>
      </c>
      <c r="AD2551" s="48" t="str">
        <f>VLOOKUP(C:C,'ИЗ ОСНОВЫ НОМЕНКЛАТУР'!D:F,3,0)</f>
        <v>Торцевые ручки</v>
      </c>
      <c r="AE2551" s="48" t="str">
        <f>VLOOKUP(C:C,'ИЗ ОСНОВЫ НОМЕНКЛАТУР'!D:H,5,0)</f>
        <v>C</v>
      </c>
    </row>
    <row r="2552" spans="1:31" ht="9.6" customHeight="1" x14ac:dyDescent="0.2">
      <c r="A2552" s="45" t="s">
        <v>2043</v>
      </c>
      <c r="B2552" s="11"/>
      <c r="C2552" s="11" t="s">
        <v>2550</v>
      </c>
      <c r="D2552" s="44">
        <v>0</v>
      </c>
      <c r="E2552" s="44">
        <v>0</v>
      </c>
      <c r="F2552" s="48">
        <v>257</v>
      </c>
      <c r="G2552" s="48">
        <v>0</v>
      </c>
      <c r="H2552" s="44">
        <v>69</v>
      </c>
      <c r="I2552" s="44">
        <v>9</v>
      </c>
      <c r="J2552" s="44">
        <v>38</v>
      </c>
      <c r="K2552" s="48">
        <v>0</v>
      </c>
      <c r="L2552" s="49">
        <v>0</v>
      </c>
      <c r="M2552" s="49">
        <v>0</v>
      </c>
      <c r="N2552" s="10">
        <v>69390</v>
      </c>
      <c r="O2552" s="10">
        <v>0</v>
      </c>
      <c r="P2552" s="10">
        <v>18467.939999999999</v>
      </c>
      <c r="Q2552" s="10">
        <v>2385.0100000000002</v>
      </c>
      <c r="R2552" s="10">
        <v>10571.6</v>
      </c>
      <c r="S2552" s="10">
        <v>0</v>
      </c>
      <c r="T2552" s="50">
        <f t="shared" si="134"/>
        <v>0</v>
      </c>
      <c r="U2552" s="50">
        <f t="shared" si="134"/>
        <v>0</v>
      </c>
      <c r="V2552" s="50">
        <f t="shared" si="134"/>
        <v>5782.5</v>
      </c>
      <c r="W2552" s="50">
        <f t="shared" si="133"/>
        <v>0</v>
      </c>
      <c r="X2552" s="50">
        <f t="shared" si="133"/>
        <v>1538.9949999999999</v>
      </c>
      <c r="Y2552" s="50">
        <f t="shared" si="133"/>
        <v>198.75083333333336</v>
      </c>
      <c r="Z2552" s="50">
        <f t="shared" si="133"/>
        <v>880.9666666666667</v>
      </c>
      <c r="AA2552" s="50">
        <f t="shared" si="131"/>
        <v>0</v>
      </c>
      <c r="AB2552" s="50">
        <f t="shared" si="132"/>
        <v>8401.2124999999996</v>
      </c>
      <c r="AC2552" s="48" t="str">
        <f>VLOOKUP(ПРОДАЖИ!C:C,'ИЗ ОСНОВЫ НОМЕНКЛАТУР'!D:E,2,0)</f>
        <v>Ручки, крючки, опоры</v>
      </c>
      <c r="AD2552" s="48" t="str">
        <f>VLOOKUP(C:C,'ИЗ ОСНОВЫ НОМЕНКЛАТУР'!D:F,3,0)</f>
        <v>Торцевые ручки</v>
      </c>
      <c r="AE2552" s="48" t="str">
        <f>VLOOKUP(C:C,'ИЗ ОСНОВЫ НОМЕНКЛАТУР'!D:H,5,0)</f>
        <v>C</v>
      </c>
    </row>
    <row r="2553" spans="1:31" ht="9.6" customHeight="1" x14ac:dyDescent="0.2">
      <c r="A2553" s="45" t="s">
        <v>2043</v>
      </c>
      <c r="B2553" s="11"/>
      <c r="C2553" s="11" t="s">
        <v>2551</v>
      </c>
      <c r="D2553" s="44">
        <v>21</v>
      </c>
      <c r="E2553" s="44">
        <v>0</v>
      </c>
      <c r="F2553" s="48">
        <v>6</v>
      </c>
      <c r="G2553" s="48">
        <v>0</v>
      </c>
      <c r="H2553" s="44">
        <v>0</v>
      </c>
      <c r="I2553" s="44">
        <v>0</v>
      </c>
      <c r="J2553" s="44">
        <v>0</v>
      </c>
      <c r="K2553" s="48">
        <v>0</v>
      </c>
      <c r="L2553" s="49">
        <v>26628</v>
      </c>
      <c r="M2553" s="49">
        <v>0</v>
      </c>
      <c r="N2553" s="10">
        <v>7608</v>
      </c>
      <c r="O2553" s="10">
        <v>0</v>
      </c>
      <c r="P2553" s="10">
        <v>0</v>
      </c>
      <c r="Q2553" s="10">
        <v>0</v>
      </c>
      <c r="R2553" s="10">
        <v>0</v>
      </c>
      <c r="S2553" s="10">
        <v>0</v>
      </c>
      <c r="T2553" s="50">
        <f t="shared" si="134"/>
        <v>2219</v>
      </c>
      <c r="U2553" s="50">
        <f t="shared" si="134"/>
        <v>0</v>
      </c>
      <c r="V2553" s="50">
        <f t="shared" si="134"/>
        <v>634</v>
      </c>
      <c r="W2553" s="50">
        <f t="shared" si="133"/>
        <v>0</v>
      </c>
      <c r="X2553" s="50">
        <f t="shared" si="133"/>
        <v>0</v>
      </c>
      <c r="Y2553" s="50">
        <f t="shared" si="133"/>
        <v>0</v>
      </c>
      <c r="Z2553" s="50">
        <f t="shared" si="133"/>
        <v>0</v>
      </c>
      <c r="AA2553" s="50">
        <f t="shared" si="131"/>
        <v>0</v>
      </c>
      <c r="AB2553" s="50">
        <f t="shared" si="132"/>
        <v>2853</v>
      </c>
      <c r="AC2553" s="48" t="str">
        <f>VLOOKUP(ПРОДАЖИ!C:C,'ИЗ ОСНОВЫ НОМЕНКЛАТУР'!D:E,2,0)</f>
        <v>Ручки, крючки, опоры</v>
      </c>
      <c r="AD2553" s="48" t="str">
        <f>VLOOKUP(C:C,'ИЗ ОСНОВЫ НОМЕНКЛАТУР'!D:F,3,0)</f>
        <v>Торцевые ручки</v>
      </c>
      <c r="AE2553" s="48" t="str">
        <f>VLOOKUP(C:C,'ИЗ ОСНОВЫ НОМЕНКЛАТУР'!D:H,5,0)</f>
        <v>C</v>
      </c>
    </row>
    <row r="2554" spans="1:31" ht="9.6" customHeight="1" x14ac:dyDescent="0.2">
      <c r="A2554" s="45" t="s">
        <v>2043</v>
      </c>
      <c r="B2554" s="11"/>
      <c r="C2554" s="11" t="s">
        <v>2552</v>
      </c>
      <c r="D2554" s="44">
        <v>21</v>
      </c>
      <c r="E2554" s="44">
        <v>0</v>
      </c>
      <c r="F2554" s="48">
        <v>0</v>
      </c>
      <c r="G2554" s="48">
        <v>0</v>
      </c>
      <c r="H2554" s="44">
        <v>0</v>
      </c>
      <c r="I2554" s="44">
        <v>0</v>
      </c>
      <c r="J2554" s="44">
        <v>0</v>
      </c>
      <c r="K2554" s="48">
        <v>0</v>
      </c>
      <c r="L2554" s="49">
        <v>33789</v>
      </c>
      <c r="M2554" s="49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50">
        <f t="shared" si="134"/>
        <v>2815.75</v>
      </c>
      <c r="U2554" s="50">
        <f t="shared" si="134"/>
        <v>0</v>
      </c>
      <c r="V2554" s="50">
        <f t="shared" si="134"/>
        <v>0</v>
      </c>
      <c r="W2554" s="50">
        <f t="shared" si="133"/>
        <v>0</v>
      </c>
      <c r="X2554" s="50">
        <f t="shared" si="133"/>
        <v>0</v>
      </c>
      <c r="Y2554" s="50">
        <f t="shared" si="133"/>
        <v>0</v>
      </c>
      <c r="Z2554" s="50">
        <f t="shared" si="133"/>
        <v>0</v>
      </c>
      <c r="AA2554" s="50">
        <f t="shared" si="131"/>
        <v>0</v>
      </c>
      <c r="AB2554" s="50">
        <f t="shared" si="132"/>
        <v>2815.75</v>
      </c>
      <c r="AC2554" s="48" t="str">
        <f>VLOOKUP(ПРОДАЖИ!C:C,'ИЗ ОСНОВЫ НОМЕНКЛАТУР'!D:E,2,0)</f>
        <v>Ручки, крючки, опоры</v>
      </c>
      <c r="AD2554" s="48" t="str">
        <f>VLOOKUP(C:C,'ИЗ ОСНОВЫ НОМЕНКЛАТУР'!D:F,3,0)</f>
        <v>Торцевые ручки</v>
      </c>
      <c r="AE2554" s="48" t="str">
        <f>VLOOKUP(C:C,'ИЗ ОСНОВЫ НОМЕНКЛАТУР'!D:H,5,0)</f>
        <v>C</v>
      </c>
    </row>
    <row r="2555" spans="1:31" ht="9.6" customHeight="1" x14ac:dyDescent="0.2">
      <c r="A2555" s="45" t="s">
        <v>2043</v>
      </c>
      <c r="B2555" s="11"/>
      <c r="C2555" s="11" t="s">
        <v>2553</v>
      </c>
      <c r="D2555" s="44">
        <v>0</v>
      </c>
      <c r="E2555" s="44">
        <v>0</v>
      </c>
      <c r="F2555" s="48">
        <v>0</v>
      </c>
      <c r="G2555" s="48">
        <v>0</v>
      </c>
      <c r="H2555" s="44">
        <v>0</v>
      </c>
      <c r="I2555" s="44">
        <v>48</v>
      </c>
      <c r="J2555" s="44">
        <v>0</v>
      </c>
      <c r="K2555" s="48">
        <v>0</v>
      </c>
      <c r="L2555" s="49">
        <v>0</v>
      </c>
      <c r="M2555" s="49">
        <v>0</v>
      </c>
      <c r="N2555" s="10">
        <v>0</v>
      </c>
      <c r="O2555" s="10">
        <v>0</v>
      </c>
      <c r="P2555" s="10">
        <v>0</v>
      </c>
      <c r="Q2555" s="10">
        <v>57600</v>
      </c>
      <c r="R2555" s="10">
        <v>0</v>
      </c>
      <c r="S2555" s="10">
        <v>0</v>
      </c>
      <c r="T2555" s="50">
        <f t="shared" si="134"/>
        <v>0</v>
      </c>
      <c r="U2555" s="50">
        <f t="shared" si="134"/>
        <v>0</v>
      </c>
      <c r="V2555" s="50">
        <f t="shared" si="134"/>
        <v>0</v>
      </c>
      <c r="W2555" s="50">
        <f t="shared" si="133"/>
        <v>0</v>
      </c>
      <c r="X2555" s="50">
        <f t="shared" si="133"/>
        <v>0</v>
      </c>
      <c r="Y2555" s="50">
        <f t="shared" si="133"/>
        <v>4800</v>
      </c>
      <c r="Z2555" s="50">
        <f t="shared" si="133"/>
        <v>0</v>
      </c>
      <c r="AA2555" s="50">
        <f t="shared" si="131"/>
        <v>0</v>
      </c>
      <c r="AB2555" s="50">
        <f t="shared" si="132"/>
        <v>4800</v>
      </c>
      <c r="AC2555" s="48" t="str">
        <f>VLOOKUP(ПРОДАЖИ!C:C,'ИЗ ОСНОВЫ НОМЕНКЛАТУР'!D:E,2,0)</f>
        <v>Ручки, крючки, опоры</v>
      </c>
      <c r="AD2555" s="48" t="str">
        <f>VLOOKUP(C:C,'ИЗ ОСНОВЫ НОМЕНКЛАТУР'!D:F,3,0)</f>
        <v>Торцевые ручки</v>
      </c>
      <c r="AE2555" s="48" t="str">
        <f>VLOOKUP(C:C,'ИЗ ОСНОВЫ НОМЕНКЛАТУР'!D:H,5,0)</f>
        <v>C</v>
      </c>
    </row>
    <row r="2556" spans="1:31" ht="9.6" customHeight="1" x14ac:dyDescent="0.2">
      <c r="A2556" s="45" t="s">
        <v>2043</v>
      </c>
      <c r="B2556" s="11"/>
      <c r="C2556" s="11" t="s">
        <v>2554</v>
      </c>
      <c r="D2556" s="44">
        <v>0</v>
      </c>
      <c r="E2556" s="44">
        <v>0</v>
      </c>
      <c r="F2556" s="48">
        <v>0</v>
      </c>
      <c r="G2556" s="48">
        <v>0</v>
      </c>
      <c r="H2556" s="44">
        <v>0</v>
      </c>
      <c r="I2556" s="44">
        <v>52</v>
      </c>
      <c r="J2556" s="44">
        <v>0</v>
      </c>
      <c r="K2556" s="48">
        <v>0</v>
      </c>
      <c r="L2556" s="49">
        <v>0</v>
      </c>
      <c r="M2556" s="49">
        <v>0</v>
      </c>
      <c r="N2556" s="10">
        <v>0</v>
      </c>
      <c r="O2556" s="10">
        <v>0</v>
      </c>
      <c r="P2556" s="10">
        <v>0</v>
      </c>
      <c r="Q2556" s="10">
        <v>52000</v>
      </c>
      <c r="R2556" s="10">
        <v>0</v>
      </c>
      <c r="S2556" s="10">
        <v>0</v>
      </c>
      <c r="T2556" s="50">
        <f t="shared" si="134"/>
        <v>0</v>
      </c>
      <c r="U2556" s="50">
        <f t="shared" si="134"/>
        <v>0</v>
      </c>
      <c r="V2556" s="50">
        <f t="shared" si="134"/>
        <v>0</v>
      </c>
      <c r="W2556" s="50">
        <f t="shared" si="133"/>
        <v>0</v>
      </c>
      <c r="X2556" s="50">
        <f t="shared" si="133"/>
        <v>0</v>
      </c>
      <c r="Y2556" s="50">
        <f t="shared" si="133"/>
        <v>4333.333333333333</v>
      </c>
      <c r="Z2556" s="50">
        <f t="shared" si="133"/>
        <v>0</v>
      </c>
      <c r="AA2556" s="50">
        <f t="shared" si="131"/>
        <v>0</v>
      </c>
      <c r="AB2556" s="50">
        <f t="shared" si="132"/>
        <v>4333.333333333333</v>
      </c>
      <c r="AC2556" s="48" t="str">
        <f>VLOOKUP(ПРОДАЖИ!C:C,'ИЗ ОСНОВЫ НОМЕНКЛАТУР'!D:E,2,0)</f>
        <v>Ручки, крючки, опоры</v>
      </c>
      <c r="AD2556" s="48" t="str">
        <f>VLOOKUP(C:C,'ИЗ ОСНОВЫ НОМЕНКЛАТУР'!D:F,3,0)</f>
        <v>Торцевые ручки</v>
      </c>
      <c r="AE2556" s="48" t="str">
        <f>VLOOKUP(C:C,'ИЗ ОСНОВЫ НОМЕНКЛАТУР'!D:H,5,0)</f>
        <v>C</v>
      </c>
    </row>
    <row r="2557" spans="1:31" ht="9.6" customHeight="1" x14ac:dyDescent="0.2">
      <c r="A2557" s="45" t="s">
        <v>2043</v>
      </c>
      <c r="B2557" s="11"/>
      <c r="C2557" s="11" t="s">
        <v>2555</v>
      </c>
      <c r="D2557" s="44">
        <v>19</v>
      </c>
      <c r="E2557" s="44">
        <v>0</v>
      </c>
      <c r="F2557" s="48">
        <v>0</v>
      </c>
      <c r="G2557" s="48">
        <v>0</v>
      </c>
      <c r="H2557" s="44">
        <v>0</v>
      </c>
      <c r="I2557" s="44">
        <v>0</v>
      </c>
      <c r="J2557" s="44">
        <v>0</v>
      </c>
      <c r="K2557" s="48">
        <v>0</v>
      </c>
      <c r="L2557" s="49">
        <v>47500</v>
      </c>
      <c r="M2557" s="49">
        <v>0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50">
        <f t="shared" si="134"/>
        <v>3958.3333333333335</v>
      </c>
      <c r="U2557" s="50">
        <f t="shared" si="134"/>
        <v>0</v>
      </c>
      <c r="V2557" s="50">
        <f t="shared" si="134"/>
        <v>0</v>
      </c>
      <c r="W2557" s="50">
        <f t="shared" si="133"/>
        <v>0</v>
      </c>
      <c r="X2557" s="50">
        <f t="shared" si="133"/>
        <v>0</v>
      </c>
      <c r="Y2557" s="50">
        <f t="shared" si="133"/>
        <v>0</v>
      </c>
      <c r="Z2557" s="50">
        <f t="shared" si="133"/>
        <v>0</v>
      </c>
      <c r="AA2557" s="50">
        <f t="shared" si="133"/>
        <v>0</v>
      </c>
      <c r="AB2557" s="50">
        <f t="shared" si="132"/>
        <v>3958.3333333333335</v>
      </c>
      <c r="AC2557" s="48" t="str">
        <f>VLOOKUP(ПРОДАЖИ!C:C,'ИЗ ОСНОВЫ НОМЕНКЛАТУР'!D:E,2,0)</f>
        <v>Ручки, крючки, опоры</v>
      </c>
      <c r="AD2557" s="48" t="str">
        <f>VLOOKUP(C:C,'ИЗ ОСНОВЫ НОМЕНКЛАТУР'!D:F,3,0)</f>
        <v>Торцевые ручки</v>
      </c>
      <c r="AE2557" s="48" t="str">
        <f>VLOOKUP(C:C,'ИЗ ОСНОВЫ НОМЕНКЛАТУР'!D:H,5,0)</f>
        <v>C</v>
      </c>
    </row>
    <row r="2558" spans="1:31" ht="9.6" customHeight="1" x14ac:dyDescent="0.2">
      <c r="A2558" s="45" t="s">
        <v>2043</v>
      </c>
      <c r="B2558" s="11"/>
      <c r="C2558" s="11" t="s">
        <v>2556</v>
      </c>
      <c r="D2558" s="44">
        <v>0</v>
      </c>
      <c r="E2558" s="44">
        <v>0</v>
      </c>
      <c r="F2558" s="48">
        <v>0</v>
      </c>
      <c r="G2558" s="48">
        <v>0</v>
      </c>
      <c r="H2558" s="44">
        <v>95</v>
      </c>
      <c r="I2558" s="44">
        <v>0</v>
      </c>
      <c r="J2558" s="44">
        <v>0</v>
      </c>
      <c r="K2558" s="48">
        <v>0</v>
      </c>
      <c r="L2558" s="49">
        <v>0</v>
      </c>
      <c r="M2558" s="49">
        <v>0</v>
      </c>
      <c r="N2558" s="10">
        <v>0</v>
      </c>
      <c r="O2558" s="10">
        <v>0</v>
      </c>
      <c r="P2558" s="10">
        <v>28500</v>
      </c>
      <c r="Q2558" s="10">
        <v>0</v>
      </c>
      <c r="R2558" s="10">
        <v>0</v>
      </c>
      <c r="S2558" s="10">
        <v>0</v>
      </c>
      <c r="T2558" s="50">
        <f t="shared" si="134"/>
        <v>0</v>
      </c>
      <c r="U2558" s="50">
        <f t="shared" si="134"/>
        <v>0</v>
      </c>
      <c r="V2558" s="50">
        <f t="shared" si="134"/>
        <v>0</v>
      </c>
      <c r="W2558" s="50">
        <f t="shared" si="133"/>
        <v>0</v>
      </c>
      <c r="X2558" s="50">
        <f t="shared" si="133"/>
        <v>2375</v>
      </c>
      <c r="Y2558" s="50">
        <f t="shared" si="133"/>
        <v>0</v>
      </c>
      <c r="Z2558" s="50">
        <f t="shared" si="133"/>
        <v>0</v>
      </c>
      <c r="AA2558" s="50">
        <f t="shared" si="133"/>
        <v>0</v>
      </c>
      <c r="AB2558" s="50">
        <f t="shared" si="132"/>
        <v>2375</v>
      </c>
      <c r="AC2558" s="48" t="str">
        <f>VLOOKUP(ПРОДАЖИ!C:C,'ИЗ ОСНОВЫ НОМЕНКЛАТУР'!D:E,2,0)</f>
        <v>Ручки, крючки, опоры</v>
      </c>
      <c r="AD2558" s="48" t="str">
        <f>VLOOKUP(C:C,'ИЗ ОСНОВЫ НОМЕНКЛАТУР'!D:F,3,0)</f>
        <v>Торцевые ручки</v>
      </c>
      <c r="AE2558" s="48" t="str">
        <f>VLOOKUP(C:C,'ИЗ ОСНОВЫ НОМЕНКЛАТУР'!D:H,5,0)</f>
        <v>C</v>
      </c>
    </row>
    <row r="2559" spans="1:31" ht="9.6" customHeight="1" x14ac:dyDescent="0.2">
      <c r="A2559" s="45" t="s">
        <v>2043</v>
      </c>
      <c r="B2559" s="11"/>
      <c r="C2559" s="11" t="s">
        <v>2557</v>
      </c>
      <c r="D2559" s="44">
        <v>0</v>
      </c>
      <c r="E2559" s="44">
        <v>0</v>
      </c>
      <c r="F2559" s="48">
        <v>0</v>
      </c>
      <c r="G2559" s="48">
        <v>0</v>
      </c>
      <c r="H2559" s="44">
        <v>72</v>
      </c>
      <c r="I2559" s="44">
        <v>25</v>
      </c>
      <c r="J2559" s="44">
        <v>0</v>
      </c>
      <c r="K2559" s="48">
        <v>0</v>
      </c>
      <c r="L2559" s="49">
        <v>0</v>
      </c>
      <c r="M2559" s="49">
        <v>0</v>
      </c>
      <c r="N2559" s="10">
        <v>0</v>
      </c>
      <c r="O2559" s="10">
        <v>0</v>
      </c>
      <c r="P2559" s="10">
        <v>21600</v>
      </c>
      <c r="Q2559" s="10">
        <v>7500</v>
      </c>
      <c r="R2559" s="10">
        <v>0</v>
      </c>
      <c r="S2559" s="10">
        <v>0</v>
      </c>
      <c r="T2559" s="50">
        <f t="shared" si="134"/>
        <v>0</v>
      </c>
      <c r="U2559" s="50">
        <f t="shared" si="134"/>
        <v>0</v>
      </c>
      <c r="V2559" s="50">
        <f t="shared" si="134"/>
        <v>0</v>
      </c>
      <c r="W2559" s="50">
        <f t="shared" si="133"/>
        <v>0</v>
      </c>
      <c r="X2559" s="50">
        <f t="shared" si="133"/>
        <v>1800</v>
      </c>
      <c r="Y2559" s="50">
        <f t="shared" si="133"/>
        <v>625</v>
      </c>
      <c r="Z2559" s="50">
        <f t="shared" si="133"/>
        <v>0</v>
      </c>
      <c r="AA2559" s="50">
        <f t="shared" si="133"/>
        <v>0</v>
      </c>
      <c r="AB2559" s="50">
        <f t="shared" si="132"/>
        <v>2425</v>
      </c>
      <c r="AC2559" s="48" t="str">
        <f>VLOOKUP(ПРОДАЖИ!C:C,'ИЗ ОСНОВЫ НОМЕНКЛАТУР'!D:E,2,0)</f>
        <v>Ручки, крючки, опоры</v>
      </c>
      <c r="AD2559" s="48" t="str">
        <f>VLOOKUP(C:C,'ИЗ ОСНОВЫ НОМЕНКЛАТУР'!D:F,3,0)</f>
        <v>Торцевые ручки</v>
      </c>
      <c r="AE2559" s="48" t="str">
        <f>VLOOKUP(C:C,'ИЗ ОСНОВЫ НОМЕНКЛАТУР'!D:H,5,0)</f>
        <v>C</v>
      </c>
    </row>
    <row r="2560" spans="1:31" ht="9.6" customHeight="1" x14ac:dyDescent="0.2">
      <c r="A2560" s="45" t="s">
        <v>2043</v>
      </c>
      <c r="B2560" s="11"/>
      <c r="C2560" s="11" t="s">
        <v>2558</v>
      </c>
      <c r="D2560" s="44">
        <v>26</v>
      </c>
      <c r="E2560" s="44">
        <v>0</v>
      </c>
      <c r="F2560" s="48">
        <v>0</v>
      </c>
      <c r="G2560" s="48">
        <v>0</v>
      </c>
      <c r="H2560" s="44">
        <v>0</v>
      </c>
      <c r="I2560" s="44">
        <v>0</v>
      </c>
      <c r="J2560" s="44">
        <v>0</v>
      </c>
      <c r="K2560" s="48">
        <v>0</v>
      </c>
      <c r="L2560" s="49">
        <v>31148</v>
      </c>
      <c r="M2560" s="49">
        <v>0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50">
        <f t="shared" si="134"/>
        <v>2595.6666666666665</v>
      </c>
      <c r="U2560" s="50">
        <f t="shared" si="134"/>
        <v>0</v>
      </c>
      <c r="V2560" s="50">
        <f t="shared" si="134"/>
        <v>0</v>
      </c>
      <c r="W2560" s="50">
        <f t="shared" si="133"/>
        <v>0</v>
      </c>
      <c r="X2560" s="50">
        <f t="shared" si="133"/>
        <v>0</v>
      </c>
      <c r="Y2560" s="50">
        <f t="shared" si="133"/>
        <v>0</v>
      </c>
      <c r="Z2560" s="50">
        <f t="shared" si="133"/>
        <v>0</v>
      </c>
      <c r="AA2560" s="50">
        <f t="shared" si="133"/>
        <v>0</v>
      </c>
      <c r="AB2560" s="50">
        <f t="shared" si="132"/>
        <v>2595.6666666666665</v>
      </c>
      <c r="AC2560" s="48" t="str">
        <f>VLOOKUP(ПРОДАЖИ!C:C,'ИЗ ОСНОВЫ НОМЕНКЛАТУР'!D:E,2,0)</f>
        <v>Ручки, крючки, опоры</v>
      </c>
      <c r="AD2560" s="48" t="str">
        <f>VLOOKUP(C:C,'ИЗ ОСНОВЫ НОМЕНКЛАТУР'!D:F,3,0)</f>
        <v>Торцевые ручки</v>
      </c>
      <c r="AE2560" s="48" t="str">
        <f>VLOOKUP(C:C,'ИЗ ОСНОВЫ НОМЕНКЛАТУР'!D:H,5,0)</f>
        <v>C</v>
      </c>
    </row>
    <row r="2561" spans="1:31" ht="9.6" customHeight="1" x14ac:dyDescent="0.2">
      <c r="A2561" s="45" t="s">
        <v>2043</v>
      </c>
      <c r="B2561" s="11"/>
      <c r="C2561" s="11" t="s">
        <v>2559</v>
      </c>
      <c r="D2561" s="44">
        <v>0</v>
      </c>
      <c r="E2561" s="44">
        <v>0</v>
      </c>
      <c r="F2561" s="48">
        <v>0</v>
      </c>
      <c r="G2561" s="48">
        <v>0</v>
      </c>
      <c r="H2561" s="44">
        <v>0</v>
      </c>
      <c r="I2561" s="44">
        <v>42</v>
      </c>
      <c r="J2561" s="44">
        <v>0</v>
      </c>
      <c r="K2561" s="48">
        <v>0</v>
      </c>
      <c r="L2561" s="49">
        <v>0</v>
      </c>
      <c r="M2561" s="49">
        <v>0</v>
      </c>
      <c r="N2561" s="10">
        <v>0</v>
      </c>
      <c r="O2561" s="10">
        <v>0</v>
      </c>
      <c r="P2561" s="10">
        <v>0</v>
      </c>
      <c r="Q2561" s="10">
        <v>50400</v>
      </c>
      <c r="R2561" s="10">
        <v>0</v>
      </c>
      <c r="S2561" s="10">
        <v>0</v>
      </c>
      <c r="T2561" s="50">
        <f t="shared" si="134"/>
        <v>0</v>
      </c>
      <c r="U2561" s="50">
        <f t="shared" si="134"/>
        <v>0</v>
      </c>
      <c r="V2561" s="50">
        <f t="shared" si="134"/>
        <v>0</v>
      </c>
      <c r="W2561" s="50">
        <f t="shared" si="133"/>
        <v>0</v>
      </c>
      <c r="X2561" s="50">
        <f t="shared" si="133"/>
        <v>0</v>
      </c>
      <c r="Y2561" s="50">
        <f t="shared" si="133"/>
        <v>4200</v>
      </c>
      <c r="Z2561" s="50">
        <f t="shared" si="133"/>
        <v>0</v>
      </c>
      <c r="AA2561" s="50">
        <f t="shared" si="133"/>
        <v>0</v>
      </c>
      <c r="AB2561" s="50">
        <f t="shared" si="132"/>
        <v>4200</v>
      </c>
      <c r="AC2561" s="48" t="str">
        <f>VLOOKUP(ПРОДАЖИ!C:C,'ИЗ ОСНОВЫ НОМЕНКЛАТУР'!D:E,2,0)</f>
        <v>Ручки, крючки, опоры</v>
      </c>
      <c r="AD2561" s="48" t="str">
        <f>VLOOKUP(C:C,'ИЗ ОСНОВЫ НОМЕНКЛАТУР'!D:F,3,0)</f>
        <v>Торцевые ручки</v>
      </c>
      <c r="AE2561" s="48" t="str">
        <f>VLOOKUP(C:C,'ИЗ ОСНОВЫ НОМЕНКЛАТУР'!D:H,5,0)</f>
        <v>C</v>
      </c>
    </row>
    <row r="2562" spans="1:31" ht="9.6" customHeight="1" x14ac:dyDescent="0.2">
      <c r="A2562" s="45" t="s">
        <v>2043</v>
      </c>
      <c r="B2562" s="11"/>
      <c r="C2562" s="11" t="s">
        <v>2560</v>
      </c>
      <c r="D2562" s="44">
        <v>0</v>
      </c>
      <c r="E2562" s="44">
        <v>0</v>
      </c>
      <c r="F2562" s="48">
        <v>184</v>
      </c>
      <c r="G2562" s="48">
        <v>0</v>
      </c>
      <c r="H2562" s="44">
        <v>42</v>
      </c>
      <c r="I2562" s="44">
        <v>0</v>
      </c>
      <c r="J2562" s="44">
        <v>0</v>
      </c>
      <c r="K2562" s="48">
        <v>0</v>
      </c>
      <c r="L2562" s="49">
        <v>0</v>
      </c>
      <c r="M2562" s="49">
        <v>0</v>
      </c>
      <c r="N2562" s="10">
        <v>110400</v>
      </c>
      <c r="O2562" s="10">
        <v>0</v>
      </c>
      <c r="P2562" s="10">
        <v>25960.2</v>
      </c>
      <c r="Q2562" s="10">
        <v>0</v>
      </c>
      <c r="R2562" s="10">
        <v>0</v>
      </c>
      <c r="S2562" s="10">
        <v>0</v>
      </c>
      <c r="T2562" s="50">
        <f t="shared" si="134"/>
        <v>0</v>
      </c>
      <c r="U2562" s="50">
        <f t="shared" si="134"/>
        <v>0</v>
      </c>
      <c r="V2562" s="50">
        <f t="shared" si="134"/>
        <v>9200</v>
      </c>
      <c r="W2562" s="50">
        <f t="shared" si="133"/>
        <v>0</v>
      </c>
      <c r="X2562" s="50">
        <f t="shared" si="133"/>
        <v>2163.35</v>
      </c>
      <c r="Y2562" s="50">
        <f t="shared" si="133"/>
        <v>0</v>
      </c>
      <c r="Z2562" s="50">
        <f t="shared" si="133"/>
        <v>0</v>
      </c>
      <c r="AA2562" s="50">
        <f t="shared" si="133"/>
        <v>0</v>
      </c>
      <c r="AB2562" s="50">
        <f t="shared" si="132"/>
        <v>11363.35</v>
      </c>
      <c r="AC2562" s="48" t="str">
        <f>VLOOKUP(ПРОДАЖИ!C:C,'ИЗ ОСНОВЫ НОМЕНКЛАТУР'!D:E,2,0)</f>
        <v>Ручки, крючки, опоры</v>
      </c>
      <c r="AD2562" s="48" t="str">
        <f>VLOOKUP(C:C,'ИЗ ОСНОВЫ НОМЕНКЛАТУР'!D:F,3,0)</f>
        <v>Торцевые ручки</v>
      </c>
      <c r="AE2562" s="48" t="str">
        <f>VLOOKUP(C:C,'ИЗ ОСНОВЫ НОМЕНКЛАТУР'!D:H,5,0)</f>
        <v>C</v>
      </c>
    </row>
    <row r="2563" spans="1:31" ht="9.6" customHeight="1" x14ac:dyDescent="0.2">
      <c r="A2563" s="45" t="s">
        <v>2043</v>
      </c>
      <c r="B2563" s="11"/>
      <c r="C2563" s="11" t="s">
        <v>2561</v>
      </c>
      <c r="D2563" s="44">
        <v>1</v>
      </c>
      <c r="E2563" s="44">
        <v>2</v>
      </c>
      <c r="F2563" s="48">
        <v>0</v>
      </c>
      <c r="G2563" s="48">
        <v>0</v>
      </c>
      <c r="H2563" s="44">
        <v>0</v>
      </c>
      <c r="I2563" s="44">
        <v>0</v>
      </c>
      <c r="J2563" s="44">
        <v>0</v>
      </c>
      <c r="K2563" s="48">
        <v>0</v>
      </c>
      <c r="L2563" s="49">
        <v>9309</v>
      </c>
      <c r="M2563" s="49">
        <v>18618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0</v>
      </c>
      <c r="T2563" s="50">
        <f t="shared" si="134"/>
        <v>775.75</v>
      </c>
      <c r="U2563" s="50">
        <f t="shared" si="134"/>
        <v>1551.5</v>
      </c>
      <c r="V2563" s="50">
        <f t="shared" si="134"/>
        <v>0</v>
      </c>
      <c r="W2563" s="50">
        <f t="shared" si="133"/>
        <v>0</v>
      </c>
      <c r="X2563" s="50">
        <f t="shared" si="133"/>
        <v>0</v>
      </c>
      <c r="Y2563" s="50">
        <f t="shared" si="133"/>
        <v>0</v>
      </c>
      <c r="Z2563" s="50">
        <f t="shared" si="133"/>
        <v>0</v>
      </c>
      <c r="AA2563" s="50">
        <f t="shared" si="133"/>
        <v>0</v>
      </c>
      <c r="AB2563" s="50">
        <f t="shared" si="132"/>
        <v>2327.25</v>
      </c>
      <c r="AC2563" s="48" t="str">
        <f>VLOOKUP(ПРОДАЖИ!C:C,'ИЗ ОСНОВЫ НОМЕНКЛАТУР'!D:E,2,0)</f>
        <v>Ручки, крючки, опоры</v>
      </c>
      <c r="AD2563" s="48" t="str">
        <f>VLOOKUP(C:C,'ИЗ ОСНОВЫ НОМЕНКЛАТУР'!D:F,3,0)</f>
        <v>Торцевые ручки</v>
      </c>
      <c r="AE2563" s="48" t="str">
        <f>VLOOKUP(C:C,'ИЗ ОСНОВЫ НОМЕНКЛАТУР'!D:H,5,0)</f>
        <v>C</v>
      </c>
    </row>
    <row r="2564" spans="1:31" ht="9.6" customHeight="1" x14ac:dyDescent="0.2">
      <c r="A2564" s="45" t="s">
        <v>2043</v>
      </c>
      <c r="B2564" s="11"/>
      <c r="C2564" s="11" t="s">
        <v>2562</v>
      </c>
      <c r="D2564" s="44">
        <v>0</v>
      </c>
      <c r="E2564" s="44">
        <v>0</v>
      </c>
      <c r="F2564" s="48">
        <v>104</v>
      </c>
      <c r="G2564" s="48">
        <v>0</v>
      </c>
      <c r="H2564" s="44">
        <v>0</v>
      </c>
      <c r="I2564" s="44">
        <v>11</v>
      </c>
      <c r="J2564" s="44">
        <v>49</v>
      </c>
      <c r="K2564" s="48">
        <v>0</v>
      </c>
      <c r="L2564" s="49">
        <v>0</v>
      </c>
      <c r="M2564" s="49">
        <v>0</v>
      </c>
      <c r="N2564" s="10">
        <v>70720</v>
      </c>
      <c r="O2564" s="10">
        <v>0</v>
      </c>
      <c r="P2564" s="10">
        <v>0</v>
      </c>
      <c r="Q2564" s="10">
        <v>7705.5</v>
      </c>
      <c r="R2564" s="10">
        <v>34324.5</v>
      </c>
      <c r="S2564" s="10">
        <v>0</v>
      </c>
      <c r="T2564" s="50">
        <f t="shared" si="134"/>
        <v>0</v>
      </c>
      <c r="U2564" s="50">
        <f t="shared" si="134"/>
        <v>0</v>
      </c>
      <c r="V2564" s="50">
        <f t="shared" si="134"/>
        <v>5893.333333333333</v>
      </c>
      <c r="W2564" s="50">
        <f t="shared" si="133"/>
        <v>0</v>
      </c>
      <c r="X2564" s="50">
        <f t="shared" si="133"/>
        <v>0</v>
      </c>
      <c r="Y2564" s="50">
        <f t="shared" si="133"/>
        <v>642.125</v>
      </c>
      <c r="Z2564" s="50">
        <f t="shared" si="133"/>
        <v>2860.375</v>
      </c>
      <c r="AA2564" s="50">
        <f t="shared" si="133"/>
        <v>0</v>
      </c>
      <c r="AB2564" s="50">
        <f t="shared" ref="AB2564:AB2627" si="135">T2564+U2564+V2564+W2564+X2564+Y2564+Z2564+AA2564</f>
        <v>9395.8333333333321</v>
      </c>
      <c r="AC2564" s="48" t="str">
        <f>VLOOKUP(ПРОДАЖИ!C:C,'ИЗ ОСНОВЫ НОМЕНКЛАТУР'!D:E,2,0)</f>
        <v>Ручки, крючки, опоры</v>
      </c>
      <c r="AD2564" s="48" t="str">
        <f>VLOOKUP(C:C,'ИЗ ОСНОВЫ НОМЕНКЛАТУР'!D:F,3,0)</f>
        <v>Торцевые ручки</v>
      </c>
      <c r="AE2564" s="48" t="str">
        <f>VLOOKUP(C:C,'ИЗ ОСНОВЫ НОМЕНКЛАТУР'!D:H,5,0)</f>
        <v>C</v>
      </c>
    </row>
    <row r="2565" spans="1:31" ht="9.6" customHeight="1" x14ac:dyDescent="0.2">
      <c r="A2565" s="45" t="s">
        <v>2043</v>
      </c>
      <c r="B2565" s="11"/>
      <c r="C2565" s="11" t="s">
        <v>2563</v>
      </c>
      <c r="D2565" s="44">
        <v>0</v>
      </c>
      <c r="E2565" s="44">
        <v>0</v>
      </c>
      <c r="F2565" s="48">
        <v>212</v>
      </c>
      <c r="G2565" s="48">
        <v>0</v>
      </c>
      <c r="H2565" s="44">
        <v>20</v>
      </c>
      <c r="I2565" s="44">
        <v>26</v>
      </c>
      <c r="J2565" s="44">
        <v>21</v>
      </c>
      <c r="K2565" s="48">
        <v>0</v>
      </c>
      <c r="L2565" s="49">
        <v>0</v>
      </c>
      <c r="M2565" s="49">
        <v>0</v>
      </c>
      <c r="N2565" s="10">
        <v>84800</v>
      </c>
      <c r="O2565" s="10">
        <v>0</v>
      </c>
      <c r="P2565" s="10">
        <v>8242</v>
      </c>
      <c r="Q2565" s="10">
        <v>10714.6</v>
      </c>
      <c r="R2565" s="10">
        <v>8654.1</v>
      </c>
      <c r="S2565" s="10">
        <v>0</v>
      </c>
      <c r="T2565" s="50">
        <f t="shared" si="134"/>
        <v>0</v>
      </c>
      <c r="U2565" s="50">
        <f t="shared" si="134"/>
        <v>0</v>
      </c>
      <c r="V2565" s="50">
        <f t="shared" si="134"/>
        <v>7066.666666666667</v>
      </c>
      <c r="W2565" s="50">
        <f t="shared" si="133"/>
        <v>0</v>
      </c>
      <c r="X2565" s="50">
        <f t="shared" si="133"/>
        <v>686.83333333333337</v>
      </c>
      <c r="Y2565" s="50">
        <f t="shared" si="133"/>
        <v>892.88333333333333</v>
      </c>
      <c r="Z2565" s="50">
        <f t="shared" si="133"/>
        <v>721.17500000000007</v>
      </c>
      <c r="AA2565" s="50">
        <f t="shared" si="133"/>
        <v>0</v>
      </c>
      <c r="AB2565" s="50">
        <f t="shared" si="135"/>
        <v>9367.5583333333325</v>
      </c>
      <c r="AC2565" s="48" t="str">
        <f>VLOOKUP(ПРОДАЖИ!C:C,'ИЗ ОСНОВЫ НОМЕНКЛАТУР'!D:E,2,0)</f>
        <v>Ручки, крючки, опоры</v>
      </c>
      <c r="AD2565" s="48" t="str">
        <f>VLOOKUP(C:C,'ИЗ ОСНОВЫ НОМЕНКЛАТУР'!D:F,3,0)</f>
        <v>Торцевые ручки</v>
      </c>
      <c r="AE2565" s="48" t="str">
        <f>VLOOKUP(C:C,'ИЗ ОСНОВЫ НОМЕНКЛАТУР'!D:H,5,0)</f>
        <v>C</v>
      </c>
    </row>
    <row r="2566" spans="1:31" ht="9.6" customHeight="1" x14ac:dyDescent="0.2">
      <c r="A2566" s="45" t="s">
        <v>2043</v>
      </c>
      <c r="B2566" s="11"/>
      <c r="C2566" s="11" t="s">
        <v>2564</v>
      </c>
      <c r="D2566" s="44">
        <v>0</v>
      </c>
      <c r="E2566" s="44">
        <v>0</v>
      </c>
      <c r="F2566" s="48">
        <v>395</v>
      </c>
      <c r="G2566" s="48">
        <v>0</v>
      </c>
      <c r="H2566" s="44">
        <v>87</v>
      </c>
      <c r="I2566" s="44">
        <v>0</v>
      </c>
      <c r="J2566" s="44">
        <v>2</v>
      </c>
      <c r="K2566" s="48">
        <v>0</v>
      </c>
      <c r="L2566" s="49">
        <v>0</v>
      </c>
      <c r="M2566" s="49">
        <v>0</v>
      </c>
      <c r="N2566" s="10">
        <v>98750</v>
      </c>
      <c r="O2566" s="10">
        <v>0</v>
      </c>
      <c r="P2566" s="10">
        <v>22411.200000000001</v>
      </c>
      <c r="Q2566" s="10">
        <v>0</v>
      </c>
      <c r="R2566" s="10">
        <v>515.20000000000005</v>
      </c>
      <c r="S2566" s="10">
        <v>0</v>
      </c>
      <c r="T2566" s="50">
        <f t="shared" si="134"/>
        <v>0</v>
      </c>
      <c r="U2566" s="50">
        <f t="shared" si="134"/>
        <v>0</v>
      </c>
      <c r="V2566" s="50">
        <f t="shared" si="134"/>
        <v>8229.1666666666661</v>
      </c>
      <c r="W2566" s="50">
        <f t="shared" si="133"/>
        <v>0</v>
      </c>
      <c r="X2566" s="50">
        <f t="shared" si="133"/>
        <v>1867.6000000000001</v>
      </c>
      <c r="Y2566" s="50">
        <f t="shared" si="133"/>
        <v>0</v>
      </c>
      <c r="Z2566" s="50">
        <f t="shared" si="133"/>
        <v>42.933333333333337</v>
      </c>
      <c r="AA2566" s="50">
        <f t="shared" si="133"/>
        <v>0</v>
      </c>
      <c r="AB2566" s="50">
        <f t="shared" si="135"/>
        <v>10139.699999999999</v>
      </c>
      <c r="AC2566" s="48" t="str">
        <f>VLOOKUP(ПРОДАЖИ!C:C,'ИЗ ОСНОВЫ НОМЕНКЛАТУР'!D:E,2,0)</f>
        <v>Ручки, крючки, опоры</v>
      </c>
      <c r="AD2566" s="48" t="str">
        <f>VLOOKUP(C:C,'ИЗ ОСНОВЫ НОМЕНКЛАТУР'!D:F,3,0)</f>
        <v>Торцевые ручки</v>
      </c>
      <c r="AE2566" s="48" t="str">
        <f>VLOOKUP(C:C,'ИЗ ОСНОВЫ НОМЕНКЛАТУР'!D:H,5,0)</f>
        <v>C</v>
      </c>
    </row>
    <row r="2567" spans="1:31" ht="9.6" customHeight="1" x14ac:dyDescent="0.2">
      <c r="A2567" s="45" t="s">
        <v>2043</v>
      </c>
      <c r="B2567" s="11"/>
      <c r="C2567" s="11" t="s">
        <v>2565</v>
      </c>
      <c r="D2567" s="44">
        <v>8</v>
      </c>
      <c r="E2567" s="44">
        <v>0</v>
      </c>
      <c r="F2567" s="48">
        <v>0</v>
      </c>
      <c r="G2567" s="48">
        <v>0</v>
      </c>
      <c r="H2567" s="44">
        <v>0</v>
      </c>
      <c r="I2567" s="44">
        <v>0</v>
      </c>
      <c r="J2567" s="44">
        <v>0</v>
      </c>
      <c r="K2567" s="48">
        <v>0</v>
      </c>
      <c r="L2567" s="49">
        <v>25560</v>
      </c>
      <c r="M2567" s="49">
        <v>0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0</v>
      </c>
      <c r="T2567" s="50">
        <f t="shared" si="134"/>
        <v>2130</v>
      </c>
      <c r="U2567" s="50">
        <f t="shared" si="134"/>
        <v>0</v>
      </c>
      <c r="V2567" s="50">
        <f t="shared" si="134"/>
        <v>0</v>
      </c>
      <c r="W2567" s="50">
        <f t="shared" si="133"/>
        <v>0</v>
      </c>
      <c r="X2567" s="50">
        <f t="shared" si="133"/>
        <v>0</v>
      </c>
      <c r="Y2567" s="50">
        <f t="shared" si="133"/>
        <v>0</v>
      </c>
      <c r="Z2567" s="50">
        <f t="shared" si="133"/>
        <v>0</v>
      </c>
      <c r="AA2567" s="50">
        <f t="shared" si="133"/>
        <v>0</v>
      </c>
      <c r="AB2567" s="50">
        <f t="shared" si="135"/>
        <v>2130</v>
      </c>
      <c r="AC2567" s="48" t="str">
        <f>VLOOKUP(ПРОДАЖИ!C:C,'ИЗ ОСНОВЫ НОМЕНКЛАТУР'!D:E,2,0)</f>
        <v>Ручки, крючки, опоры</v>
      </c>
      <c r="AD2567" s="48" t="str">
        <f>VLOOKUP(C:C,'ИЗ ОСНОВЫ НОМЕНКЛАТУР'!D:F,3,0)</f>
        <v>Торцевые ручки</v>
      </c>
      <c r="AE2567" s="48" t="str">
        <f>VLOOKUP(C:C,'ИЗ ОСНОВЫ НОМЕНКЛАТУР'!D:H,5,0)</f>
        <v>C</v>
      </c>
    </row>
    <row r="2568" spans="1:31" ht="9.6" customHeight="1" x14ac:dyDescent="0.2">
      <c r="A2568" s="45" t="s">
        <v>2043</v>
      </c>
      <c r="B2568" s="11"/>
      <c r="C2568" s="11" t="s">
        <v>2566</v>
      </c>
      <c r="D2568" s="44">
        <v>12</v>
      </c>
      <c r="E2568" s="44">
        <v>0</v>
      </c>
      <c r="F2568" s="48">
        <v>0</v>
      </c>
      <c r="G2568" s="48">
        <v>0</v>
      </c>
      <c r="H2568" s="44">
        <v>0</v>
      </c>
      <c r="I2568" s="44">
        <v>0</v>
      </c>
      <c r="J2568" s="44">
        <v>0</v>
      </c>
      <c r="K2568" s="48">
        <v>0</v>
      </c>
      <c r="L2568" s="49">
        <v>32184.54</v>
      </c>
      <c r="M2568" s="49">
        <v>0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50">
        <f t="shared" si="134"/>
        <v>2682.0450000000001</v>
      </c>
      <c r="U2568" s="50">
        <f t="shared" si="134"/>
        <v>0</v>
      </c>
      <c r="V2568" s="50">
        <f t="shared" si="134"/>
        <v>0</v>
      </c>
      <c r="W2568" s="50">
        <f t="shared" si="133"/>
        <v>0</v>
      </c>
      <c r="X2568" s="50">
        <f t="shared" si="133"/>
        <v>0</v>
      </c>
      <c r="Y2568" s="50">
        <f t="shared" si="133"/>
        <v>0</v>
      </c>
      <c r="Z2568" s="50">
        <f t="shared" si="133"/>
        <v>0</v>
      </c>
      <c r="AA2568" s="50">
        <f t="shared" si="133"/>
        <v>0</v>
      </c>
      <c r="AB2568" s="50">
        <f t="shared" si="135"/>
        <v>2682.0450000000001</v>
      </c>
      <c r="AC2568" s="48" t="str">
        <f>VLOOKUP(ПРОДАЖИ!C:C,'ИЗ ОСНОВЫ НОМЕНКЛАТУР'!D:E,2,0)</f>
        <v>Ручки, крючки, опоры</v>
      </c>
      <c r="AD2568" s="48" t="str">
        <f>VLOOKUP(C:C,'ИЗ ОСНОВЫ НОМЕНКЛАТУР'!D:F,3,0)</f>
        <v>Торцевые ручки</v>
      </c>
      <c r="AE2568" s="48" t="str">
        <f>VLOOKUP(C:C,'ИЗ ОСНОВЫ НОМЕНКЛАТУР'!D:H,5,0)</f>
        <v>C</v>
      </c>
    </row>
    <row r="2569" spans="1:31" ht="9.6" customHeight="1" x14ac:dyDescent="0.2">
      <c r="A2569" s="45" t="s">
        <v>2043</v>
      </c>
      <c r="B2569" s="11"/>
      <c r="C2569" s="11" t="s">
        <v>2567</v>
      </c>
      <c r="D2569" s="44">
        <v>0</v>
      </c>
      <c r="E2569" s="44">
        <v>0</v>
      </c>
      <c r="F2569" s="48">
        <v>253</v>
      </c>
      <c r="G2569" s="48">
        <v>0</v>
      </c>
      <c r="H2569" s="44">
        <v>17</v>
      </c>
      <c r="I2569" s="44">
        <v>0</v>
      </c>
      <c r="J2569" s="44">
        <v>28</v>
      </c>
      <c r="K2569" s="48">
        <v>0</v>
      </c>
      <c r="L2569" s="49">
        <v>0</v>
      </c>
      <c r="M2569" s="49">
        <v>0</v>
      </c>
      <c r="N2569" s="10">
        <v>96140</v>
      </c>
      <c r="O2569" s="10">
        <v>0</v>
      </c>
      <c r="P2569" s="10">
        <v>6655.5</v>
      </c>
      <c r="Q2569" s="10">
        <v>0</v>
      </c>
      <c r="R2569" s="10">
        <v>10962</v>
      </c>
      <c r="S2569" s="10">
        <v>0</v>
      </c>
      <c r="T2569" s="50">
        <f t="shared" si="134"/>
        <v>0</v>
      </c>
      <c r="U2569" s="50">
        <f t="shared" si="134"/>
        <v>0</v>
      </c>
      <c r="V2569" s="50">
        <f t="shared" si="134"/>
        <v>8011.666666666667</v>
      </c>
      <c r="W2569" s="50">
        <f t="shared" si="133"/>
        <v>0</v>
      </c>
      <c r="X2569" s="50">
        <f t="shared" si="133"/>
        <v>554.625</v>
      </c>
      <c r="Y2569" s="50">
        <f t="shared" si="133"/>
        <v>0</v>
      </c>
      <c r="Z2569" s="50">
        <f t="shared" si="133"/>
        <v>913.5</v>
      </c>
      <c r="AA2569" s="50">
        <f t="shared" si="133"/>
        <v>0</v>
      </c>
      <c r="AB2569" s="50">
        <f t="shared" si="135"/>
        <v>9479.7916666666679</v>
      </c>
      <c r="AC2569" s="48" t="str">
        <f>VLOOKUP(ПРОДАЖИ!C:C,'ИЗ ОСНОВЫ НОМЕНКЛАТУР'!D:E,2,0)</f>
        <v>Ручки, крючки, опоры</v>
      </c>
      <c r="AD2569" s="48" t="str">
        <f>VLOOKUP(C:C,'ИЗ ОСНОВЫ НОМЕНКЛАТУР'!D:F,3,0)</f>
        <v>Торцевые ручки</v>
      </c>
      <c r="AE2569" s="48" t="str">
        <f>VLOOKUP(C:C,'ИЗ ОСНОВЫ НОМЕНКЛАТУР'!D:H,5,0)</f>
        <v>C</v>
      </c>
    </row>
    <row r="2570" spans="1:31" ht="9.6" customHeight="1" x14ac:dyDescent="0.2">
      <c r="A2570" s="45" t="s">
        <v>2043</v>
      </c>
      <c r="B2570" s="11"/>
      <c r="C2570" s="11" t="s">
        <v>2568</v>
      </c>
      <c r="D2570" s="44">
        <v>8</v>
      </c>
      <c r="E2570" s="44">
        <v>0</v>
      </c>
      <c r="F2570" s="48">
        <v>0</v>
      </c>
      <c r="G2570" s="48">
        <v>0</v>
      </c>
      <c r="H2570" s="44">
        <v>0</v>
      </c>
      <c r="I2570" s="44">
        <v>0</v>
      </c>
      <c r="J2570" s="44">
        <v>0</v>
      </c>
      <c r="K2570" s="48">
        <v>0</v>
      </c>
      <c r="L2570" s="49">
        <v>20632</v>
      </c>
      <c r="M2570" s="49">
        <v>0</v>
      </c>
      <c r="N2570" s="10">
        <v>0</v>
      </c>
      <c r="O2570" s="10">
        <v>0</v>
      </c>
      <c r="P2570" s="10">
        <v>0</v>
      </c>
      <c r="Q2570" s="10">
        <v>0</v>
      </c>
      <c r="R2570" s="10">
        <v>0</v>
      </c>
      <c r="S2570" s="10">
        <v>0</v>
      </c>
      <c r="T2570" s="50">
        <f t="shared" si="134"/>
        <v>1719.3333333333333</v>
      </c>
      <c r="U2570" s="50">
        <f t="shared" si="134"/>
        <v>0</v>
      </c>
      <c r="V2570" s="50">
        <f t="shared" si="134"/>
        <v>0</v>
      </c>
      <c r="W2570" s="50">
        <f t="shared" si="133"/>
        <v>0</v>
      </c>
      <c r="X2570" s="50">
        <f t="shared" si="133"/>
        <v>0</v>
      </c>
      <c r="Y2570" s="50">
        <f t="shared" ref="Y2570:AA2633" si="136">Q2570/12</f>
        <v>0</v>
      </c>
      <c r="Z2570" s="50">
        <f t="shared" si="136"/>
        <v>0</v>
      </c>
      <c r="AA2570" s="50">
        <f t="shared" si="136"/>
        <v>0</v>
      </c>
      <c r="AB2570" s="50">
        <f t="shared" si="135"/>
        <v>1719.3333333333333</v>
      </c>
      <c r="AC2570" s="48" t="str">
        <f>VLOOKUP(ПРОДАЖИ!C:C,'ИЗ ОСНОВЫ НОМЕНКЛАТУР'!D:E,2,0)</f>
        <v>Ручки, крючки, опоры</v>
      </c>
      <c r="AD2570" s="48" t="str">
        <f>VLOOKUP(C:C,'ИЗ ОСНОВЫ НОМЕНКЛАТУР'!D:F,3,0)</f>
        <v>Торцевые ручки</v>
      </c>
      <c r="AE2570" s="48" t="str">
        <f>VLOOKUP(C:C,'ИЗ ОСНОВЫ НОМЕНКЛАТУР'!D:H,5,0)</f>
        <v>C</v>
      </c>
    </row>
    <row r="2571" spans="1:31" ht="9.6" customHeight="1" x14ac:dyDescent="0.2">
      <c r="A2571" s="45" t="s">
        <v>2043</v>
      </c>
      <c r="B2571" s="11"/>
      <c r="C2571" s="11" t="s">
        <v>2569</v>
      </c>
      <c r="D2571" s="44">
        <v>0</v>
      </c>
      <c r="E2571" s="44">
        <v>1</v>
      </c>
      <c r="F2571" s="48">
        <v>0</v>
      </c>
      <c r="G2571" s="48">
        <v>0</v>
      </c>
      <c r="H2571" s="44">
        <v>0</v>
      </c>
      <c r="I2571" s="44">
        <v>2</v>
      </c>
      <c r="J2571" s="44">
        <v>0</v>
      </c>
      <c r="K2571" s="48">
        <v>0</v>
      </c>
      <c r="L2571" s="49">
        <v>0</v>
      </c>
      <c r="M2571" s="49">
        <v>7402</v>
      </c>
      <c r="N2571" s="10">
        <v>0</v>
      </c>
      <c r="O2571" s="10">
        <v>0</v>
      </c>
      <c r="P2571" s="10">
        <v>0</v>
      </c>
      <c r="Q2571" s="10">
        <v>14836</v>
      </c>
      <c r="R2571" s="10">
        <v>0</v>
      </c>
      <c r="S2571" s="10">
        <v>0</v>
      </c>
      <c r="T2571" s="50">
        <f t="shared" si="134"/>
        <v>0</v>
      </c>
      <c r="U2571" s="50">
        <f t="shared" si="134"/>
        <v>616.83333333333337</v>
      </c>
      <c r="V2571" s="50">
        <f t="shared" si="134"/>
        <v>0</v>
      </c>
      <c r="W2571" s="50">
        <f t="shared" si="134"/>
        <v>0</v>
      </c>
      <c r="X2571" s="50">
        <f t="shared" si="134"/>
        <v>0</v>
      </c>
      <c r="Y2571" s="50">
        <f t="shared" si="136"/>
        <v>1236.3333333333333</v>
      </c>
      <c r="Z2571" s="50">
        <f t="shared" si="136"/>
        <v>0</v>
      </c>
      <c r="AA2571" s="50">
        <f t="shared" si="136"/>
        <v>0</v>
      </c>
      <c r="AB2571" s="50">
        <f t="shared" si="135"/>
        <v>1853.1666666666665</v>
      </c>
      <c r="AC2571" s="48" t="str">
        <f>VLOOKUP(ПРОДАЖИ!C:C,'ИЗ ОСНОВЫ НОМЕНКЛАТУР'!D:E,2,0)</f>
        <v>Ручки, крючки, опоры</v>
      </c>
      <c r="AD2571" s="48" t="str">
        <f>VLOOKUP(C:C,'ИЗ ОСНОВЫ НОМЕНКЛАТУР'!D:F,3,0)</f>
        <v>Торцевые ручки</v>
      </c>
      <c r="AE2571" s="48" t="str">
        <f>VLOOKUP(C:C,'ИЗ ОСНОВЫ НОМЕНКЛАТУР'!D:H,5,0)</f>
        <v>C</v>
      </c>
    </row>
    <row r="2572" spans="1:31" ht="9.6" customHeight="1" x14ac:dyDescent="0.2">
      <c r="A2572" s="45" t="s">
        <v>2043</v>
      </c>
      <c r="B2572" s="11"/>
      <c r="C2572" s="11" t="s">
        <v>2570</v>
      </c>
      <c r="D2572" s="44">
        <v>0</v>
      </c>
      <c r="E2572" s="44">
        <v>0</v>
      </c>
      <c r="F2572" s="48">
        <v>259</v>
      </c>
      <c r="G2572" s="48">
        <v>0</v>
      </c>
      <c r="H2572" s="44">
        <v>65</v>
      </c>
      <c r="I2572" s="44">
        <v>4</v>
      </c>
      <c r="J2572" s="44">
        <v>103</v>
      </c>
      <c r="K2572" s="48">
        <v>0</v>
      </c>
      <c r="L2572" s="49">
        <v>0</v>
      </c>
      <c r="M2572" s="49">
        <v>0</v>
      </c>
      <c r="N2572" s="10">
        <v>38850</v>
      </c>
      <c r="O2572" s="10">
        <v>0</v>
      </c>
      <c r="P2572" s="10">
        <v>10042.5</v>
      </c>
      <c r="Q2572" s="10">
        <v>618</v>
      </c>
      <c r="R2572" s="10">
        <v>15913.5</v>
      </c>
      <c r="S2572" s="10">
        <v>0</v>
      </c>
      <c r="T2572" s="50">
        <f t="shared" si="134"/>
        <v>0</v>
      </c>
      <c r="U2572" s="50">
        <f t="shared" si="134"/>
        <v>0</v>
      </c>
      <c r="V2572" s="50">
        <f t="shared" si="134"/>
        <v>3237.5</v>
      </c>
      <c r="W2572" s="50">
        <f t="shared" si="134"/>
        <v>0</v>
      </c>
      <c r="X2572" s="50">
        <f t="shared" si="134"/>
        <v>836.875</v>
      </c>
      <c r="Y2572" s="50">
        <f t="shared" si="136"/>
        <v>51.5</v>
      </c>
      <c r="Z2572" s="50">
        <f t="shared" si="136"/>
        <v>1326.125</v>
      </c>
      <c r="AA2572" s="50">
        <f t="shared" si="136"/>
        <v>0</v>
      </c>
      <c r="AB2572" s="50">
        <f t="shared" si="135"/>
        <v>5452</v>
      </c>
      <c r="AC2572" s="48" t="str">
        <f>VLOOKUP(ПРОДАЖИ!C:C,'ИЗ ОСНОВЫ НОМЕНКЛАТУР'!D:E,2,0)</f>
        <v>Ручки, крючки, опоры</v>
      </c>
      <c r="AD2572" s="48" t="str">
        <f>VLOOKUP(C:C,'ИЗ ОСНОВЫ НОМЕНКЛАТУР'!D:F,3,0)</f>
        <v>Торцевые ручки</v>
      </c>
      <c r="AE2572" s="48" t="str">
        <f>VLOOKUP(C:C,'ИЗ ОСНОВЫ НОМЕНКЛАТУР'!D:H,5,0)</f>
        <v>C</v>
      </c>
    </row>
    <row r="2573" spans="1:31" ht="9.6" customHeight="1" x14ac:dyDescent="0.2">
      <c r="A2573" s="45" t="s">
        <v>2043</v>
      </c>
      <c r="B2573" s="11"/>
      <c r="C2573" s="11" t="s">
        <v>2571</v>
      </c>
      <c r="D2573" s="44">
        <v>3</v>
      </c>
      <c r="E2573" s="44">
        <v>0</v>
      </c>
      <c r="F2573" s="48">
        <v>4</v>
      </c>
      <c r="G2573" s="48">
        <v>0</v>
      </c>
      <c r="H2573" s="44">
        <v>0</v>
      </c>
      <c r="I2573" s="44">
        <v>0</v>
      </c>
      <c r="J2573" s="44">
        <v>0</v>
      </c>
      <c r="K2573" s="48">
        <v>0</v>
      </c>
      <c r="L2573" s="49">
        <v>7953</v>
      </c>
      <c r="M2573" s="49">
        <v>0</v>
      </c>
      <c r="N2573" s="10">
        <v>10604</v>
      </c>
      <c r="O2573" s="10">
        <v>0</v>
      </c>
      <c r="P2573" s="10">
        <v>0</v>
      </c>
      <c r="Q2573" s="10">
        <v>0</v>
      </c>
      <c r="R2573" s="10">
        <v>0</v>
      </c>
      <c r="S2573" s="10">
        <v>0</v>
      </c>
      <c r="T2573" s="50">
        <f t="shared" si="134"/>
        <v>662.75</v>
      </c>
      <c r="U2573" s="50">
        <f t="shared" si="134"/>
        <v>0</v>
      </c>
      <c r="V2573" s="50">
        <f t="shared" si="134"/>
        <v>883.66666666666663</v>
      </c>
      <c r="W2573" s="50">
        <f t="shared" si="134"/>
        <v>0</v>
      </c>
      <c r="X2573" s="50">
        <f t="shared" si="134"/>
        <v>0</v>
      </c>
      <c r="Y2573" s="50">
        <f t="shared" si="136"/>
        <v>0</v>
      </c>
      <c r="Z2573" s="50">
        <f t="shared" si="136"/>
        <v>0</v>
      </c>
      <c r="AA2573" s="50">
        <f t="shared" si="136"/>
        <v>0</v>
      </c>
      <c r="AB2573" s="50">
        <f t="shared" si="135"/>
        <v>1546.4166666666665</v>
      </c>
      <c r="AC2573" s="48" t="str">
        <f>VLOOKUP(ПРОДАЖИ!C:C,'ИЗ ОСНОВЫ НОМЕНКЛАТУР'!D:E,2,0)</f>
        <v>Ручки, крючки, опоры</v>
      </c>
      <c r="AD2573" s="48" t="str">
        <f>VLOOKUP(C:C,'ИЗ ОСНОВЫ НОМЕНКЛАТУР'!D:F,3,0)</f>
        <v>Торцевые ручки</v>
      </c>
      <c r="AE2573" s="48" t="str">
        <f>VLOOKUP(C:C,'ИЗ ОСНОВЫ НОМЕНКЛАТУР'!D:H,5,0)</f>
        <v>C</v>
      </c>
    </row>
    <row r="2574" spans="1:31" ht="9.6" customHeight="1" x14ac:dyDescent="0.2">
      <c r="A2574" s="45" t="s">
        <v>2043</v>
      </c>
      <c r="B2574" s="11"/>
      <c r="C2574" s="11" t="s">
        <v>2572</v>
      </c>
      <c r="D2574" s="44">
        <v>6</v>
      </c>
      <c r="E2574" s="44">
        <v>0</v>
      </c>
      <c r="F2574" s="48">
        <v>0</v>
      </c>
      <c r="G2574" s="48">
        <v>0</v>
      </c>
      <c r="H2574" s="44">
        <v>0</v>
      </c>
      <c r="I2574" s="44">
        <v>0</v>
      </c>
      <c r="J2574" s="44">
        <v>0</v>
      </c>
      <c r="K2574" s="48">
        <v>0</v>
      </c>
      <c r="L2574" s="49">
        <v>35586</v>
      </c>
      <c r="M2574" s="49">
        <v>0</v>
      </c>
      <c r="N2574" s="10">
        <v>0</v>
      </c>
      <c r="O2574" s="10">
        <v>0</v>
      </c>
      <c r="P2574" s="10">
        <v>0</v>
      </c>
      <c r="Q2574" s="10">
        <v>0</v>
      </c>
      <c r="R2574" s="10">
        <v>0</v>
      </c>
      <c r="S2574" s="10">
        <v>0</v>
      </c>
      <c r="T2574" s="50">
        <f t="shared" si="134"/>
        <v>2965.5</v>
      </c>
      <c r="U2574" s="50">
        <f t="shared" si="134"/>
        <v>0</v>
      </c>
      <c r="V2574" s="50">
        <f t="shared" si="134"/>
        <v>0</v>
      </c>
      <c r="W2574" s="50">
        <f t="shared" si="134"/>
        <v>0</v>
      </c>
      <c r="X2574" s="50">
        <f t="shared" si="134"/>
        <v>0</v>
      </c>
      <c r="Y2574" s="50">
        <f t="shared" si="136"/>
        <v>0</v>
      </c>
      <c r="Z2574" s="50">
        <f t="shared" si="136"/>
        <v>0</v>
      </c>
      <c r="AA2574" s="50">
        <f t="shared" si="136"/>
        <v>0</v>
      </c>
      <c r="AB2574" s="50">
        <f t="shared" si="135"/>
        <v>2965.5</v>
      </c>
      <c r="AC2574" s="48" t="str">
        <f>VLOOKUP(ПРОДАЖИ!C:C,'ИЗ ОСНОВЫ НОМЕНКЛАТУР'!D:E,2,0)</f>
        <v>Ручки, крючки, опоры</v>
      </c>
      <c r="AD2574" s="48" t="str">
        <f>VLOOKUP(C:C,'ИЗ ОСНОВЫ НОМЕНКЛАТУР'!D:F,3,0)</f>
        <v>Торцевые ручки</v>
      </c>
      <c r="AE2574" s="48" t="str">
        <f>VLOOKUP(C:C,'ИЗ ОСНОВЫ НОМЕНКЛАТУР'!D:H,5,0)</f>
        <v>C</v>
      </c>
    </row>
    <row r="2575" spans="1:31" ht="9.6" customHeight="1" x14ac:dyDescent="0.2">
      <c r="A2575" s="45" t="s">
        <v>2043</v>
      </c>
      <c r="B2575" s="11"/>
      <c r="C2575" s="11" t="s">
        <v>2573</v>
      </c>
      <c r="D2575" s="44">
        <v>0</v>
      </c>
      <c r="E2575" s="44">
        <v>0</v>
      </c>
      <c r="F2575" s="48">
        <v>112</v>
      </c>
      <c r="G2575" s="48">
        <v>0</v>
      </c>
      <c r="H2575" s="44">
        <v>0</v>
      </c>
      <c r="I2575" s="44">
        <v>12</v>
      </c>
      <c r="J2575" s="44">
        <v>29</v>
      </c>
      <c r="K2575" s="48">
        <v>0</v>
      </c>
      <c r="L2575" s="49">
        <v>0</v>
      </c>
      <c r="M2575" s="49">
        <v>0</v>
      </c>
      <c r="N2575" s="10">
        <v>49280</v>
      </c>
      <c r="O2575" s="10">
        <v>0</v>
      </c>
      <c r="P2575" s="10">
        <v>0</v>
      </c>
      <c r="Q2575" s="10">
        <v>5439.6</v>
      </c>
      <c r="R2575" s="10">
        <v>13145.7</v>
      </c>
      <c r="S2575" s="10">
        <v>0</v>
      </c>
      <c r="T2575" s="50">
        <f t="shared" ref="T2575:X2625" si="137">L2575/12</f>
        <v>0</v>
      </c>
      <c r="U2575" s="50">
        <f t="shared" si="137"/>
        <v>0</v>
      </c>
      <c r="V2575" s="50">
        <f t="shared" si="137"/>
        <v>4106.666666666667</v>
      </c>
      <c r="W2575" s="50">
        <f t="shared" si="137"/>
        <v>0</v>
      </c>
      <c r="X2575" s="50">
        <f t="shared" si="137"/>
        <v>0</v>
      </c>
      <c r="Y2575" s="50">
        <f t="shared" si="136"/>
        <v>453.3</v>
      </c>
      <c r="Z2575" s="50">
        <f t="shared" si="136"/>
        <v>1095.4750000000001</v>
      </c>
      <c r="AA2575" s="50">
        <f t="shared" si="136"/>
        <v>0</v>
      </c>
      <c r="AB2575" s="50">
        <f t="shared" si="135"/>
        <v>5655.4416666666675</v>
      </c>
      <c r="AC2575" s="48" t="str">
        <f>VLOOKUP(ПРОДАЖИ!C:C,'ИЗ ОСНОВЫ НОМЕНКЛАТУР'!D:E,2,0)</f>
        <v>Ручки, крючки, опоры</v>
      </c>
      <c r="AD2575" s="48" t="str">
        <f>VLOOKUP(C:C,'ИЗ ОСНОВЫ НОМЕНКЛАТУР'!D:F,3,0)</f>
        <v>Торцевые ручки</v>
      </c>
      <c r="AE2575" s="48" t="str">
        <f>VLOOKUP(C:C,'ИЗ ОСНОВЫ НОМЕНКЛАТУР'!D:H,5,0)</f>
        <v>C</v>
      </c>
    </row>
    <row r="2576" spans="1:31" ht="9.6" customHeight="1" x14ac:dyDescent="0.2">
      <c r="A2576" s="45" t="s">
        <v>2043</v>
      </c>
      <c r="B2576" s="11"/>
      <c r="C2576" s="11" t="s">
        <v>2574</v>
      </c>
      <c r="D2576" s="44">
        <v>0</v>
      </c>
      <c r="E2576" s="44">
        <v>0</v>
      </c>
      <c r="F2576" s="48">
        <v>246</v>
      </c>
      <c r="G2576" s="48">
        <v>0</v>
      </c>
      <c r="H2576" s="44">
        <v>30</v>
      </c>
      <c r="I2576" s="44">
        <v>0</v>
      </c>
      <c r="J2576" s="44">
        <v>3</v>
      </c>
      <c r="K2576" s="48">
        <v>0</v>
      </c>
      <c r="L2576" s="49">
        <v>0</v>
      </c>
      <c r="M2576" s="49">
        <v>0</v>
      </c>
      <c r="N2576" s="10">
        <v>91020</v>
      </c>
      <c r="O2576" s="10">
        <v>0</v>
      </c>
      <c r="P2576" s="10">
        <v>11436</v>
      </c>
      <c r="Q2576" s="10">
        <v>0</v>
      </c>
      <c r="R2576" s="10">
        <v>1143.5999999999999</v>
      </c>
      <c r="S2576" s="10">
        <v>0</v>
      </c>
      <c r="T2576" s="50">
        <f t="shared" si="137"/>
        <v>0</v>
      </c>
      <c r="U2576" s="50">
        <f t="shared" si="137"/>
        <v>0</v>
      </c>
      <c r="V2576" s="50">
        <f t="shared" si="137"/>
        <v>7585</v>
      </c>
      <c r="W2576" s="50">
        <f t="shared" si="137"/>
        <v>0</v>
      </c>
      <c r="X2576" s="50">
        <f t="shared" si="137"/>
        <v>953</v>
      </c>
      <c r="Y2576" s="50">
        <f t="shared" si="136"/>
        <v>0</v>
      </c>
      <c r="Z2576" s="50">
        <f t="shared" si="136"/>
        <v>95.3</v>
      </c>
      <c r="AA2576" s="50">
        <f t="shared" si="136"/>
        <v>0</v>
      </c>
      <c r="AB2576" s="50">
        <f t="shared" si="135"/>
        <v>8633.2999999999993</v>
      </c>
      <c r="AC2576" s="48" t="str">
        <f>VLOOKUP(ПРОДАЖИ!C:C,'ИЗ ОСНОВЫ НОМЕНКЛАТУР'!D:E,2,0)</f>
        <v>Ручки, крючки, опоры</v>
      </c>
      <c r="AD2576" s="48" t="str">
        <f>VLOOKUP(C:C,'ИЗ ОСНОВЫ НОМЕНКЛАТУР'!D:F,3,0)</f>
        <v>Торцевые ручки</v>
      </c>
      <c r="AE2576" s="48" t="str">
        <f>VLOOKUP(C:C,'ИЗ ОСНОВЫ НОМЕНКЛАТУР'!D:H,5,0)</f>
        <v>C</v>
      </c>
    </row>
    <row r="2577" spans="1:31" ht="9.6" customHeight="1" x14ac:dyDescent="0.2">
      <c r="A2577" s="45" t="s">
        <v>2043</v>
      </c>
      <c r="B2577" s="11"/>
      <c r="C2577" s="11" t="s">
        <v>2575</v>
      </c>
      <c r="D2577" s="44">
        <v>0</v>
      </c>
      <c r="E2577" s="44">
        <v>0</v>
      </c>
      <c r="F2577" s="48">
        <v>5</v>
      </c>
      <c r="G2577" s="48">
        <v>0</v>
      </c>
      <c r="H2577" s="44">
        <v>0</v>
      </c>
      <c r="I2577" s="44">
        <v>0</v>
      </c>
      <c r="J2577" s="44">
        <v>0</v>
      </c>
      <c r="K2577" s="48">
        <v>0</v>
      </c>
      <c r="L2577" s="49">
        <v>0</v>
      </c>
      <c r="M2577" s="49">
        <v>0</v>
      </c>
      <c r="N2577" s="10">
        <v>16600</v>
      </c>
      <c r="O2577" s="10">
        <v>0</v>
      </c>
      <c r="P2577" s="10">
        <v>0</v>
      </c>
      <c r="Q2577" s="10">
        <v>0</v>
      </c>
      <c r="R2577" s="10">
        <v>0</v>
      </c>
      <c r="S2577" s="10">
        <v>0</v>
      </c>
      <c r="T2577" s="50">
        <f t="shared" si="137"/>
        <v>0</v>
      </c>
      <c r="U2577" s="50">
        <f t="shared" si="137"/>
        <v>0</v>
      </c>
      <c r="V2577" s="50">
        <f t="shared" si="137"/>
        <v>1383.3333333333333</v>
      </c>
      <c r="W2577" s="50">
        <f t="shared" si="137"/>
        <v>0</v>
      </c>
      <c r="X2577" s="50">
        <f t="shared" si="137"/>
        <v>0</v>
      </c>
      <c r="Y2577" s="50">
        <f t="shared" si="136"/>
        <v>0</v>
      </c>
      <c r="Z2577" s="50">
        <f t="shared" si="136"/>
        <v>0</v>
      </c>
      <c r="AA2577" s="50">
        <f t="shared" si="136"/>
        <v>0</v>
      </c>
      <c r="AB2577" s="50">
        <f t="shared" si="135"/>
        <v>1383.3333333333333</v>
      </c>
      <c r="AC2577" s="48" t="str">
        <f>VLOOKUP(ПРОДАЖИ!C:C,'ИЗ ОСНОВЫ НОМЕНКЛАТУР'!D:E,2,0)</f>
        <v>Ручки, крючки, опоры</v>
      </c>
      <c r="AD2577" s="48" t="str">
        <f>VLOOKUP(C:C,'ИЗ ОСНОВЫ НОМЕНКЛАТУР'!D:F,3,0)</f>
        <v>Торцевые ручки</v>
      </c>
      <c r="AE2577" s="48" t="str">
        <f>VLOOKUP(C:C,'ИЗ ОСНОВЫ НОМЕНКЛАТУР'!D:H,5,0)</f>
        <v>C</v>
      </c>
    </row>
    <row r="2578" spans="1:31" ht="9.6" customHeight="1" x14ac:dyDescent="0.2">
      <c r="A2578" s="45" t="s">
        <v>2043</v>
      </c>
      <c r="B2578" s="11"/>
      <c r="C2578" s="11" t="s">
        <v>2576</v>
      </c>
      <c r="D2578" s="44">
        <v>0</v>
      </c>
      <c r="E2578" s="44">
        <v>0</v>
      </c>
      <c r="F2578" s="48">
        <v>153</v>
      </c>
      <c r="G2578" s="48">
        <v>0</v>
      </c>
      <c r="H2578" s="44">
        <v>12</v>
      </c>
      <c r="I2578" s="44">
        <v>12</v>
      </c>
      <c r="J2578" s="44">
        <v>44</v>
      </c>
      <c r="K2578" s="48">
        <v>0</v>
      </c>
      <c r="L2578" s="49">
        <v>0</v>
      </c>
      <c r="M2578" s="49">
        <v>0</v>
      </c>
      <c r="N2578" s="10">
        <v>45900</v>
      </c>
      <c r="O2578" s="10">
        <v>0</v>
      </c>
      <c r="P2578" s="10">
        <v>3709.2</v>
      </c>
      <c r="Q2578" s="10">
        <v>3709.2</v>
      </c>
      <c r="R2578" s="10">
        <v>13600.4</v>
      </c>
      <c r="S2578" s="10">
        <v>0</v>
      </c>
      <c r="T2578" s="50">
        <f t="shared" si="137"/>
        <v>0</v>
      </c>
      <c r="U2578" s="50">
        <f t="shared" si="137"/>
        <v>0</v>
      </c>
      <c r="V2578" s="50">
        <f t="shared" si="137"/>
        <v>3825</v>
      </c>
      <c r="W2578" s="50">
        <f t="shared" si="137"/>
        <v>0</v>
      </c>
      <c r="X2578" s="50">
        <f t="shared" si="137"/>
        <v>309.09999999999997</v>
      </c>
      <c r="Y2578" s="50">
        <f t="shared" si="136"/>
        <v>309.09999999999997</v>
      </c>
      <c r="Z2578" s="50">
        <f t="shared" si="136"/>
        <v>1133.3666666666666</v>
      </c>
      <c r="AA2578" s="50">
        <f t="shared" si="136"/>
        <v>0</v>
      </c>
      <c r="AB2578" s="50">
        <f t="shared" si="135"/>
        <v>5576.5666666666675</v>
      </c>
      <c r="AC2578" s="48" t="str">
        <f>VLOOKUP(ПРОДАЖИ!C:C,'ИЗ ОСНОВЫ НОМЕНКЛАТУР'!D:E,2,0)</f>
        <v>Ручки, крючки, опоры</v>
      </c>
      <c r="AD2578" s="48" t="str">
        <f>VLOOKUP(C:C,'ИЗ ОСНОВЫ НОМЕНКЛАТУР'!D:F,3,0)</f>
        <v>Торцевые ручки</v>
      </c>
      <c r="AE2578" s="48" t="str">
        <f>VLOOKUP(C:C,'ИЗ ОСНОВЫ НОМЕНКЛАТУР'!D:H,5,0)</f>
        <v>C</v>
      </c>
    </row>
    <row r="2579" spans="1:31" ht="9.6" customHeight="1" x14ac:dyDescent="0.2">
      <c r="A2579" s="45" t="s">
        <v>2043</v>
      </c>
      <c r="B2579" s="11"/>
      <c r="C2579" s="11" t="s">
        <v>2577</v>
      </c>
      <c r="D2579" s="44">
        <v>33</v>
      </c>
      <c r="E2579" s="44">
        <v>0</v>
      </c>
      <c r="F2579" s="48">
        <v>0</v>
      </c>
      <c r="G2579" s="48">
        <v>0</v>
      </c>
      <c r="H2579" s="44">
        <v>0</v>
      </c>
      <c r="I2579" s="44">
        <v>0</v>
      </c>
      <c r="J2579" s="44">
        <v>0</v>
      </c>
      <c r="K2579" s="48">
        <v>0</v>
      </c>
      <c r="L2579" s="49">
        <v>23100</v>
      </c>
      <c r="M2579" s="49">
        <v>0</v>
      </c>
      <c r="N2579" s="10">
        <v>0</v>
      </c>
      <c r="O2579" s="10">
        <v>0</v>
      </c>
      <c r="P2579" s="10">
        <v>0</v>
      </c>
      <c r="Q2579" s="10">
        <v>0</v>
      </c>
      <c r="R2579" s="10">
        <v>0</v>
      </c>
      <c r="S2579" s="10">
        <v>0</v>
      </c>
      <c r="T2579" s="50">
        <f t="shared" si="137"/>
        <v>1925</v>
      </c>
      <c r="U2579" s="50">
        <f t="shared" si="137"/>
        <v>0</v>
      </c>
      <c r="V2579" s="50">
        <f t="shared" si="137"/>
        <v>0</v>
      </c>
      <c r="W2579" s="50">
        <f t="shared" si="137"/>
        <v>0</v>
      </c>
      <c r="X2579" s="50">
        <f t="shared" si="137"/>
        <v>0</v>
      </c>
      <c r="Y2579" s="50">
        <f t="shared" si="136"/>
        <v>0</v>
      </c>
      <c r="Z2579" s="50">
        <f t="shared" si="136"/>
        <v>0</v>
      </c>
      <c r="AA2579" s="50">
        <f t="shared" si="136"/>
        <v>0</v>
      </c>
      <c r="AB2579" s="50">
        <f t="shared" si="135"/>
        <v>1925</v>
      </c>
      <c r="AC2579" s="48" t="str">
        <f>VLOOKUP(ПРОДАЖИ!C:C,'ИЗ ОСНОВЫ НОМЕНКЛАТУР'!D:E,2,0)</f>
        <v>Ручки, крючки, опоры</v>
      </c>
      <c r="AD2579" s="48" t="str">
        <f>VLOOKUP(C:C,'ИЗ ОСНОВЫ НОМЕНКЛАТУР'!D:F,3,0)</f>
        <v>Торцевые ручки</v>
      </c>
      <c r="AE2579" s="48" t="str">
        <f>VLOOKUP(C:C,'ИЗ ОСНОВЫ НОМЕНКЛАТУР'!D:H,5,0)</f>
        <v>C</v>
      </c>
    </row>
    <row r="2580" spans="1:31" ht="9.6" customHeight="1" x14ac:dyDescent="0.2">
      <c r="A2580" s="45" t="s">
        <v>2043</v>
      </c>
      <c r="B2580" s="11"/>
      <c r="C2580" s="11" t="s">
        <v>2578</v>
      </c>
      <c r="D2580" s="44">
        <v>2</v>
      </c>
      <c r="E2580" s="44">
        <v>1</v>
      </c>
      <c r="F2580" s="48">
        <v>0</v>
      </c>
      <c r="G2580" s="48">
        <v>0</v>
      </c>
      <c r="H2580" s="44">
        <v>0</v>
      </c>
      <c r="I2580" s="44">
        <v>0</v>
      </c>
      <c r="J2580" s="44">
        <v>0</v>
      </c>
      <c r="K2580" s="48">
        <v>0</v>
      </c>
      <c r="L2580" s="49">
        <v>10000</v>
      </c>
      <c r="M2580" s="49">
        <v>5000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50">
        <f t="shared" si="137"/>
        <v>833.33333333333337</v>
      </c>
      <c r="U2580" s="50">
        <f t="shared" si="137"/>
        <v>416.66666666666669</v>
      </c>
      <c r="V2580" s="50">
        <f t="shared" si="137"/>
        <v>0</v>
      </c>
      <c r="W2580" s="50">
        <f t="shared" si="137"/>
        <v>0</v>
      </c>
      <c r="X2580" s="50">
        <f t="shared" si="137"/>
        <v>0</v>
      </c>
      <c r="Y2580" s="50">
        <f t="shared" si="136"/>
        <v>0</v>
      </c>
      <c r="Z2580" s="50">
        <f t="shared" si="136"/>
        <v>0</v>
      </c>
      <c r="AA2580" s="50">
        <f t="shared" si="136"/>
        <v>0</v>
      </c>
      <c r="AB2580" s="50">
        <f t="shared" si="135"/>
        <v>1250</v>
      </c>
      <c r="AC2580" s="48" t="str">
        <f>VLOOKUP(ПРОДАЖИ!C:C,'ИЗ ОСНОВЫ НОМЕНКЛАТУР'!D:E,2,0)</f>
        <v>Ручки, крючки, опоры</v>
      </c>
      <c r="AD2580" s="48" t="str">
        <f>VLOOKUP(C:C,'ИЗ ОСНОВЫ НОМЕНКЛАТУР'!D:F,3,0)</f>
        <v>Торцевые ручки</v>
      </c>
      <c r="AE2580" s="48" t="str">
        <f>VLOOKUP(C:C,'ИЗ ОСНОВЫ НОМЕНКЛАТУР'!D:H,5,0)</f>
        <v>C</v>
      </c>
    </row>
    <row r="2581" spans="1:31" ht="9.6" customHeight="1" x14ac:dyDescent="0.2">
      <c r="A2581" s="45" t="s">
        <v>2043</v>
      </c>
      <c r="B2581" s="11"/>
      <c r="C2581" s="11" t="s">
        <v>2579</v>
      </c>
      <c r="D2581" s="44">
        <v>0</v>
      </c>
      <c r="E2581" s="44">
        <v>0</v>
      </c>
      <c r="F2581" s="48">
        <v>0</v>
      </c>
      <c r="G2581" s="48">
        <v>0</v>
      </c>
      <c r="H2581" s="44">
        <v>63</v>
      </c>
      <c r="I2581" s="44">
        <v>0</v>
      </c>
      <c r="J2581" s="44">
        <v>0</v>
      </c>
      <c r="K2581" s="48">
        <v>0</v>
      </c>
      <c r="L2581" s="49">
        <v>0</v>
      </c>
      <c r="M2581" s="49">
        <v>0</v>
      </c>
      <c r="N2581" s="10">
        <v>0</v>
      </c>
      <c r="O2581" s="10">
        <v>0</v>
      </c>
      <c r="P2581" s="10">
        <v>25200</v>
      </c>
      <c r="Q2581" s="10">
        <v>0</v>
      </c>
      <c r="R2581" s="10">
        <v>0</v>
      </c>
      <c r="S2581" s="10">
        <v>0</v>
      </c>
      <c r="T2581" s="50">
        <f t="shared" si="137"/>
        <v>0</v>
      </c>
      <c r="U2581" s="50">
        <f t="shared" si="137"/>
        <v>0</v>
      </c>
      <c r="V2581" s="50">
        <f t="shared" si="137"/>
        <v>0</v>
      </c>
      <c r="W2581" s="50">
        <f t="shared" si="137"/>
        <v>0</v>
      </c>
      <c r="X2581" s="50">
        <f t="shared" si="137"/>
        <v>2100</v>
      </c>
      <c r="Y2581" s="50">
        <f t="shared" si="136"/>
        <v>0</v>
      </c>
      <c r="Z2581" s="50">
        <f t="shared" si="136"/>
        <v>0</v>
      </c>
      <c r="AA2581" s="50">
        <f t="shared" si="136"/>
        <v>0</v>
      </c>
      <c r="AB2581" s="50">
        <f t="shared" si="135"/>
        <v>2100</v>
      </c>
      <c r="AC2581" s="48" t="str">
        <f>VLOOKUP(ПРОДАЖИ!C:C,'ИЗ ОСНОВЫ НОМЕНКЛАТУР'!D:E,2,0)</f>
        <v>Ручки, крючки, опоры</v>
      </c>
      <c r="AD2581" s="48" t="str">
        <f>VLOOKUP(C:C,'ИЗ ОСНОВЫ НОМЕНКЛАТУР'!D:F,3,0)</f>
        <v>Торцевые ручки</v>
      </c>
      <c r="AE2581" s="48" t="str">
        <f>VLOOKUP(C:C,'ИЗ ОСНОВЫ НОМЕНКЛАТУР'!D:H,5,0)</f>
        <v>C</v>
      </c>
    </row>
    <row r="2582" spans="1:31" ht="9.6" customHeight="1" x14ac:dyDescent="0.2">
      <c r="A2582" s="45" t="s">
        <v>2043</v>
      </c>
      <c r="B2582" s="11"/>
      <c r="C2582" s="11" t="s">
        <v>2580</v>
      </c>
      <c r="D2582" s="44">
        <v>9</v>
      </c>
      <c r="E2582" s="44">
        <v>0</v>
      </c>
      <c r="F2582" s="48">
        <v>0</v>
      </c>
      <c r="G2582" s="48">
        <v>0</v>
      </c>
      <c r="H2582" s="44">
        <v>0</v>
      </c>
      <c r="I2582" s="44">
        <v>0</v>
      </c>
      <c r="J2582" s="44">
        <v>0</v>
      </c>
      <c r="K2582" s="48">
        <v>0</v>
      </c>
      <c r="L2582" s="49">
        <v>14540.48</v>
      </c>
      <c r="M2582" s="49">
        <v>0</v>
      </c>
      <c r="N2582" s="10">
        <v>0</v>
      </c>
      <c r="O2582" s="10">
        <v>0</v>
      </c>
      <c r="P2582" s="10">
        <v>0</v>
      </c>
      <c r="Q2582" s="10">
        <v>0</v>
      </c>
      <c r="R2582" s="10">
        <v>0</v>
      </c>
      <c r="S2582" s="10">
        <v>0</v>
      </c>
      <c r="T2582" s="50">
        <f t="shared" si="137"/>
        <v>1211.7066666666667</v>
      </c>
      <c r="U2582" s="50">
        <f t="shared" si="137"/>
        <v>0</v>
      </c>
      <c r="V2582" s="50">
        <f t="shared" si="137"/>
        <v>0</v>
      </c>
      <c r="W2582" s="50">
        <f t="shared" si="137"/>
        <v>0</v>
      </c>
      <c r="X2582" s="50">
        <f t="shared" si="137"/>
        <v>0</v>
      </c>
      <c r="Y2582" s="50">
        <f t="shared" si="136"/>
        <v>0</v>
      </c>
      <c r="Z2582" s="50">
        <f t="shared" si="136"/>
        <v>0</v>
      </c>
      <c r="AA2582" s="50">
        <f t="shared" si="136"/>
        <v>0</v>
      </c>
      <c r="AB2582" s="50">
        <f t="shared" si="135"/>
        <v>1211.7066666666667</v>
      </c>
      <c r="AC2582" s="48" t="str">
        <f>VLOOKUP(ПРОДАЖИ!C:C,'ИЗ ОСНОВЫ НОМЕНКЛАТУР'!D:E,2,0)</f>
        <v>Ручки, крючки, опоры</v>
      </c>
      <c r="AD2582" s="48" t="str">
        <f>VLOOKUP(C:C,'ИЗ ОСНОВЫ НОМЕНКЛАТУР'!D:F,3,0)</f>
        <v>Торцевые ручки</v>
      </c>
      <c r="AE2582" s="48" t="str">
        <f>VLOOKUP(C:C,'ИЗ ОСНОВЫ НОМЕНКЛАТУР'!D:H,5,0)</f>
        <v>C</v>
      </c>
    </row>
    <row r="2583" spans="1:31" ht="9.6" customHeight="1" x14ac:dyDescent="0.2">
      <c r="A2583" s="45" t="s">
        <v>2043</v>
      </c>
      <c r="B2583" s="11"/>
      <c r="C2583" s="11" t="s">
        <v>2581</v>
      </c>
      <c r="D2583" s="44">
        <v>6</v>
      </c>
      <c r="E2583" s="44">
        <v>0</v>
      </c>
      <c r="F2583" s="48">
        <v>0</v>
      </c>
      <c r="G2583" s="48">
        <v>0</v>
      </c>
      <c r="H2583" s="44">
        <v>0</v>
      </c>
      <c r="I2583" s="44">
        <v>0</v>
      </c>
      <c r="J2583" s="44">
        <v>0</v>
      </c>
      <c r="K2583" s="48">
        <v>0</v>
      </c>
      <c r="L2583" s="49">
        <v>13284.53</v>
      </c>
      <c r="M2583" s="49">
        <v>0</v>
      </c>
      <c r="N2583" s="10">
        <v>0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50">
        <f t="shared" si="137"/>
        <v>1107.0441666666668</v>
      </c>
      <c r="U2583" s="50">
        <f t="shared" si="137"/>
        <v>0</v>
      </c>
      <c r="V2583" s="50">
        <f t="shared" si="137"/>
        <v>0</v>
      </c>
      <c r="W2583" s="50">
        <f t="shared" si="137"/>
        <v>0</v>
      </c>
      <c r="X2583" s="50">
        <f t="shared" si="137"/>
        <v>0</v>
      </c>
      <c r="Y2583" s="50">
        <f t="shared" si="136"/>
        <v>0</v>
      </c>
      <c r="Z2583" s="50">
        <f t="shared" si="136"/>
        <v>0</v>
      </c>
      <c r="AA2583" s="50">
        <f t="shared" si="136"/>
        <v>0</v>
      </c>
      <c r="AB2583" s="50">
        <f t="shared" si="135"/>
        <v>1107.0441666666668</v>
      </c>
      <c r="AC2583" s="48" t="str">
        <f>VLOOKUP(ПРОДАЖИ!C:C,'ИЗ ОСНОВЫ НОМЕНКЛАТУР'!D:E,2,0)</f>
        <v>Ручки, крючки, опоры</v>
      </c>
      <c r="AD2583" s="48" t="str">
        <f>VLOOKUP(C:C,'ИЗ ОСНОВЫ НОМЕНКЛАТУР'!D:F,3,0)</f>
        <v>Торцевые ручки</v>
      </c>
      <c r="AE2583" s="48" t="str">
        <f>VLOOKUP(C:C,'ИЗ ОСНОВЫ НОМЕНКЛАТУР'!D:H,5,0)</f>
        <v>C</v>
      </c>
    </row>
    <row r="2584" spans="1:31" ht="9.6" customHeight="1" x14ac:dyDescent="0.2">
      <c r="A2584" s="45" t="s">
        <v>2043</v>
      </c>
      <c r="B2584" s="11"/>
      <c r="C2584" s="11" t="s">
        <v>2582</v>
      </c>
      <c r="D2584" s="44">
        <v>13</v>
      </c>
      <c r="E2584" s="44">
        <v>0</v>
      </c>
      <c r="F2584" s="48">
        <v>0</v>
      </c>
      <c r="G2584" s="48">
        <v>0</v>
      </c>
      <c r="H2584" s="44">
        <v>0</v>
      </c>
      <c r="I2584" s="44">
        <v>0</v>
      </c>
      <c r="J2584" s="44">
        <v>0</v>
      </c>
      <c r="K2584" s="48">
        <v>0</v>
      </c>
      <c r="L2584" s="49">
        <v>18850</v>
      </c>
      <c r="M2584" s="49">
        <v>0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50">
        <f t="shared" si="137"/>
        <v>1570.8333333333333</v>
      </c>
      <c r="U2584" s="50">
        <f t="shared" si="137"/>
        <v>0</v>
      </c>
      <c r="V2584" s="50">
        <f t="shared" si="137"/>
        <v>0</v>
      </c>
      <c r="W2584" s="50">
        <f t="shared" si="137"/>
        <v>0</v>
      </c>
      <c r="X2584" s="50">
        <f t="shared" si="137"/>
        <v>0</v>
      </c>
      <c r="Y2584" s="50">
        <f t="shared" si="136"/>
        <v>0</v>
      </c>
      <c r="Z2584" s="50">
        <f t="shared" si="136"/>
        <v>0</v>
      </c>
      <c r="AA2584" s="50">
        <f t="shared" si="136"/>
        <v>0</v>
      </c>
      <c r="AB2584" s="50">
        <f t="shared" si="135"/>
        <v>1570.8333333333333</v>
      </c>
      <c r="AC2584" s="48" t="str">
        <f>VLOOKUP(ПРОДАЖИ!C:C,'ИЗ ОСНОВЫ НОМЕНКЛАТУР'!D:E,2,0)</f>
        <v>Ручки, крючки, опоры</v>
      </c>
      <c r="AD2584" s="48" t="str">
        <f>VLOOKUP(C:C,'ИЗ ОСНОВЫ НОМЕНКЛАТУР'!D:F,3,0)</f>
        <v>Торцевые ручки</v>
      </c>
      <c r="AE2584" s="48" t="str">
        <f>VLOOKUP(C:C,'ИЗ ОСНОВЫ НОМЕНКЛАТУР'!D:H,5,0)</f>
        <v>C</v>
      </c>
    </row>
    <row r="2585" spans="1:31" ht="9.6" customHeight="1" x14ac:dyDescent="0.2">
      <c r="A2585" s="45" t="s">
        <v>2043</v>
      </c>
      <c r="B2585" s="11"/>
      <c r="C2585" s="11" t="s">
        <v>2583</v>
      </c>
      <c r="D2585" s="44">
        <v>4</v>
      </c>
      <c r="E2585" s="44">
        <v>0</v>
      </c>
      <c r="F2585" s="48">
        <v>0</v>
      </c>
      <c r="G2585" s="48">
        <v>0</v>
      </c>
      <c r="H2585" s="44">
        <v>0</v>
      </c>
      <c r="I2585" s="44">
        <v>0</v>
      </c>
      <c r="J2585" s="44">
        <v>0</v>
      </c>
      <c r="K2585" s="48">
        <v>0</v>
      </c>
      <c r="L2585" s="49">
        <v>12600</v>
      </c>
      <c r="M2585" s="49">
        <v>0</v>
      </c>
      <c r="N2585" s="10">
        <v>0</v>
      </c>
      <c r="O2585" s="10">
        <v>0</v>
      </c>
      <c r="P2585" s="10">
        <v>0</v>
      </c>
      <c r="Q2585" s="10">
        <v>0</v>
      </c>
      <c r="R2585" s="10">
        <v>0</v>
      </c>
      <c r="S2585" s="10">
        <v>0</v>
      </c>
      <c r="T2585" s="50">
        <f t="shared" si="137"/>
        <v>1050</v>
      </c>
      <c r="U2585" s="50">
        <f t="shared" si="137"/>
        <v>0</v>
      </c>
      <c r="V2585" s="50">
        <f t="shared" si="137"/>
        <v>0</v>
      </c>
      <c r="W2585" s="50">
        <f t="shared" si="137"/>
        <v>0</v>
      </c>
      <c r="X2585" s="50">
        <f t="shared" si="137"/>
        <v>0</v>
      </c>
      <c r="Y2585" s="50">
        <f t="shared" si="136"/>
        <v>0</v>
      </c>
      <c r="Z2585" s="50">
        <f t="shared" si="136"/>
        <v>0</v>
      </c>
      <c r="AA2585" s="50">
        <f t="shared" si="136"/>
        <v>0</v>
      </c>
      <c r="AB2585" s="50">
        <f t="shared" si="135"/>
        <v>1050</v>
      </c>
      <c r="AC2585" s="48" t="str">
        <f>VLOOKUP(ПРОДАЖИ!C:C,'ИЗ ОСНОВЫ НОМЕНКЛАТУР'!D:E,2,0)</f>
        <v>Ручки, крючки, опоры</v>
      </c>
      <c r="AD2585" s="48" t="str">
        <f>VLOOKUP(C:C,'ИЗ ОСНОВЫ НОМЕНКЛАТУР'!D:F,3,0)</f>
        <v>Торцевые ручки</v>
      </c>
      <c r="AE2585" s="48" t="str">
        <f>VLOOKUP(C:C,'ИЗ ОСНОВЫ НОМЕНКЛАТУР'!D:H,5,0)</f>
        <v>C</v>
      </c>
    </row>
    <row r="2586" spans="1:31" ht="9.6" customHeight="1" x14ac:dyDescent="0.2">
      <c r="A2586" s="45" t="s">
        <v>2043</v>
      </c>
      <c r="B2586" s="11"/>
      <c r="C2586" s="11" t="s">
        <v>2584</v>
      </c>
      <c r="D2586" s="44">
        <v>0</v>
      </c>
      <c r="E2586" s="44">
        <v>0</v>
      </c>
      <c r="F2586" s="48">
        <v>0</v>
      </c>
      <c r="G2586" s="48">
        <v>0</v>
      </c>
      <c r="H2586" s="44">
        <v>0</v>
      </c>
      <c r="I2586" s="44">
        <v>16</v>
      </c>
      <c r="J2586" s="44">
        <v>0</v>
      </c>
      <c r="K2586" s="48">
        <v>0</v>
      </c>
      <c r="L2586" s="49">
        <v>0</v>
      </c>
      <c r="M2586" s="49">
        <v>0</v>
      </c>
      <c r="N2586" s="10">
        <v>0</v>
      </c>
      <c r="O2586" s="10">
        <v>0</v>
      </c>
      <c r="P2586" s="10">
        <v>0</v>
      </c>
      <c r="Q2586" s="10">
        <v>19200</v>
      </c>
      <c r="R2586" s="10">
        <v>0</v>
      </c>
      <c r="S2586" s="10">
        <v>0</v>
      </c>
      <c r="T2586" s="50">
        <f t="shared" si="137"/>
        <v>0</v>
      </c>
      <c r="U2586" s="50">
        <f t="shared" si="137"/>
        <v>0</v>
      </c>
      <c r="V2586" s="50">
        <f t="shared" si="137"/>
        <v>0</v>
      </c>
      <c r="W2586" s="50">
        <f t="shared" si="137"/>
        <v>0</v>
      </c>
      <c r="X2586" s="50">
        <f t="shared" si="137"/>
        <v>0</v>
      </c>
      <c r="Y2586" s="50">
        <f t="shared" si="136"/>
        <v>1600</v>
      </c>
      <c r="Z2586" s="50">
        <f t="shared" si="136"/>
        <v>0</v>
      </c>
      <c r="AA2586" s="50">
        <f t="shared" si="136"/>
        <v>0</v>
      </c>
      <c r="AB2586" s="50">
        <f t="shared" si="135"/>
        <v>1600</v>
      </c>
      <c r="AC2586" s="48" t="str">
        <f>VLOOKUP(ПРОДАЖИ!C:C,'ИЗ ОСНОВЫ НОМЕНКЛАТУР'!D:E,2,0)</f>
        <v>Ручки, крючки, опоры</v>
      </c>
      <c r="AD2586" s="48" t="str">
        <f>VLOOKUP(C:C,'ИЗ ОСНОВЫ НОМЕНКЛАТУР'!D:F,3,0)</f>
        <v>Торцевые ручки</v>
      </c>
      <c r="AE2586" s="48" t="str">
        <f>VLOOKUP(C:C,'ИЗ ОСНОВЫ НОМЕНКЛАТУР'!D:H,5,0)</f>
        <v>C</v>
      </c>
    </row>
    <row r="2587" spans="1:31" ht="9.6" customHeight="1" x14ac:dyDescent="0.2">
      <c r="A2587" s="45" t="s">
        <v>2043</v>
      </c>
      <c r="B2587" s="11"/>
      <c r="C2587" s="11" t="s">
        <v>2585</v>
      </c>
      <c r="D2587" s="44">
        <v>0</v>
      </c>
      <c r="E2587" s="44">
        <v>0</v>
      </c>
      <c r="F2587" s="48">
        <v>0</v>
      </c>
      <c r="G2587" s="48">
        <v>0</v>
      </c>
      <c r="H2587" s="44">
        <v>0</v>
      </c>
      <c r="I2587" s="44">
        <v>16</v>
      </c>
      <c r="J2587" s="44">
        <v>0</v>
      </c>
      <c r="K2587" s="48">
        <v>0</v>
      </c>
      <c r="L2587" s="49">
        <v>0</v>
      </c>
      <c r="M2587" s="49">
        <v>0</v>
      </c>
      <c r="N2587" s="10">
        <v>0</v>
      </c>
      <c r="O2587" s="10">
        <v>0</v>
      </c>
      <c r="P2587" s="10">
        <v>0</v>
      </c>
      <c r="Q2587" s="10">
        <v>18400</v>
      </c>
      <c r="R2587" s="10">
        <v>0</v>
      </c>
      <c r="S2587" s="10">
        <v>0</v>
      </c>
      <c r="T2587" s="50">
        <f t="shared" si="137"/>
        <v>0</v>
      </c>
      <c r="U2587" s="50">
        <f t="shared" si="137"/>
        <v>0</v>
      </c>
      <c r="V2587" s="50">
        <f t="shared" si="137"/>
        <v>0</v>
      </c>
      <c r="W2587" s="50">
        <f t="shared" si="137"/>
        <v>0</v>
      </c>
      <c r="X2587" s="50">
        <f t="shared" si="137"/>
        <v>0</v>
      </c>
      <c r="Y2587" s="50">
        <f t="shared" si="136"/>
        <v>1533.3333333333333</v>
      </c>
      <c r="Z2587" s="50">
        <f t="shared" si="136"/>
        <v>0</v>
      </c>
      <c r="AA2587" s="50">
        <f t="shared" si="136"/>
        <v>0</v>
      </c>
      <c r="AB2587" s="50">
        <f t="shared" si="135"/>
        <v>1533.3333333333333</v>
      </c>
      <c r="AC2587" s="48" t="str">
        <f>VLOOKUP(ПРОДАЖИ!C:C,'ИЗ ОСНОВЫ НОМЕНКЛАТУР'!D:E,2,0)</f>
        <v>Ручки, крючки, опоры</v>
      </c>
      <c r="AD2587" s="48" t="str">
        <f>VLOOKUP(C:C,'ИЗ ОСНОВЫ НОМЕНКЛАТУР'!D:F,3,0)</f>
        <v>Торцевые ручки</v>
      </c>
      <c r="AE2587" s="48" t="str">
        <f>VLOOKUP(C:C,'ИЗ ОСНОВЫ НОМЕНКЛАТУР'!D:H,5,0)</f>
        <v>C</v>
      </c>
    </row>
    <row r="2588" spans="1:31" ht="9.6" customHeight="1" x14ac:dyDescent="0.2">
      <c r="A2588" s="45" t="s">
        <v>2043</v>
      </c>
      <c r="B2588" s="11"/>
      <c r="C2588" s="11" t="s">
        <v>2586</v>
      </c>
      <c r="D2588" s="44">
        <v>0</v>
      </c>
      <c r="E2588" s="44">
        <v>0</v>
      </c>
      <c r="F2588" s="48">
        <v>0</v>
      </c>
      <c r="G2588" s="48">
        <v>0</v>
      </c>
      <c r="H2588" s="44">
        <v>0</v>
      </c>
      <c r="I2588" s="44">
        <v>19</v>
      </c>
      <c r="J2588" s="44">
        <v>0</v>
      </c>
      <c r="K2588" s="48">
        <v>0</v>
      </c>
      <c r="L2588" s="49">
        <v>0</v>
      </c>
      <c r="M2588" s="49">
        <v>0</v>
      </c>
      <c r="N2588" s="10">
        <v>0</v>
      </c>
      <c r="O2588" s="10">
        <v>0</v>
      </c>
      <c r="P2588" s="10">
        <v>0</v>
      </c>
      <c r="Q2588" s="10">
        <v>19000</v>
      </c>
      <c r="R2588" s="10">
        <v>0</v>
      </c>
      <c r="S2588" s="10">
        <v>0</v>
      </c>
      <c r="T2588" s="50">
        <f t="shared" si="137"/>
        <v>0</v>
      </c>
      <c r="U2588" s="50">
        <f t="shared" si="137"/>
        <v>0</v>
      </c>
      <c r="V2588" s="50">
        <f t="shared" si="137"/>
        <v>0</v>
      </c>
      <c r="W2588" s="50">
        <f t="shared" si="137"/>
        <v>0</v>
      </c>
      <c r="X2588" s="50">
        <f t="shared" si="137"/>
        <v>0</v>
      </c>
      <c r="Y2588" s="50">
        <f t="shared" si="136"/>
        <v>1583.3333333333333</v>
      </c>
      <c r="Z2588" s="50">
        <f t="shared" si="136"/>
        <v>0</v>
      </c>
      <c r="AA2588" s="50">
        <f t="shared" si="136"/>
        <v>0</v>
      </c>
      <c r="AB2588" s="50">
        <f t="shared" si="135"/>
        <v>1583.3333333333333</v>
      </c>
      <c r="AC2588" s="48" t="str">
        <f>VLOOKUP(ПРОДАЖИ!C:C,'ИЗ ОСНОВЫ НОМЕНКЛАТУР'!D:E,2,0)</f>
        <v>Ручки, крючки, опоры</v>
      </c>
      <c r="AD2588" s="48" t="str">
        <f>VLOOKUP(C:C,'ИЗ ОСНОВЫ НОМЕНКЛАТУР'!D:F,3,0)</f>
        <v>Торцевые ручки</v>
      </c>
      <c r="AE2588" s="48" t="str">
        <f>VLOOKUP(C:C,'ИЗ ОСНОВЫ НОМЕНКЛАТУР'!D:H,5,0)</f>
        <v>C</v>
      </c>
    </row>
    <row r="2589" spans="1:31" ht="9.6" customHeight="1" x14ac:dyDescent="0.2">
      <c r="A2589" s="45" t="s">
        <v>2043</v>
      </c>
      <c r="B2589" s="11"/>
      <c r="C2589" s="11" t="s">
        <v>2587</v>
      </c>
      <c r="D2589" s="44">
        <v>0</v>
      </c>
      <c r="E2589" s="44">
        <v>0</v>
      </c>
      <c r="F2589" s="48">
        <v>19</v>
      </c>
      <c r="G2589" s="48">
        <v>0</v>
      </c>
      <c r="H2589" s="44">
        <v>5</v>
      </c>
      <c r="I2589" s="44">
        <v>0</v>
      </c>
      <c r="J2589" s="44">
        <v>0</v>
      </c>
      <c r="K2589" s="48">
        <v>0</v>
      </c>
      <c r="L2589" s="49">
        <v>0</v>
      </c>
      <c r="M2589" s="49">
        <v>0</v>
      </c>
      <c r="N2589" s="10">
        <v>8178.29</v>
      </c>
      <c r="O2589" s="10">
        <v>0</v>
      </c>
      <c r="P2589" s="10">
        <v>1929.46</v>
      </c>
      <c r="Q2589" s="10">
        <v>0</v>
      </c>
      <c r="R2589" s="10">
        <v>0</v>
      </c>
      <c r="S2589" s="10">
        <v>0</v>
      </c>
      <c r="T2589" s="50">
        <f t="shared" si="137"/>
        <v>0</v>
      </c>
      <c r="U2589" s="50">
        <f t="shared" si="137"/>
        <v>0</v>
      </c>
      <c r="V2589" s="50">
        <f t="shared" si="137"/>
        <v>681.5241666666667</v>
      </c>
      <c r="W2589" s="50">
        <f t="shared" si="137"/>
        <v>0</v>
      </c>
      <c r="X2589" s="50">
        <f t="shared" si="137"/>
        <v>160.78833333333333</v>
      </c>
      <c r="Y2589" s="50">
        <f t="shared" si="136"/>
        <v>0</v>
      </c>
      <c r="Z2589" s="50">
        <f t="shared" si="136"/>
        <v>0</v>
      </c>
      <c r="AA2589" s="50">
        <f t="shared" si="136"/>
        <v>0</v>
      </c>
      <c r="AB2589" s="50">
        <f t="shared" si="135"/>
        <v>842.3125</v>
      </c>
      <c r="AC2589" s="48" t="str">
        <f>VLOOKUP(ПРОДАЖИ!C:C,'ИЗ ОСНОВЫ НОМЕНКЛАТУР'!D:E,2,0)</f>
        <v>Ручки, крючки, опоры</v>
      </c>
      <c r="AD2589" s="48" t="str">
        <f>VLOOKUP(C:C,'ИЗ ОСНОВЫ НОМЕНКЛАТУР'!D:F,3,0)</f>
        <v>Торцевые ручки</v>
      </c>
      <c r="AE2589" s="48" t="str">
        <f>VLOOKUP(C:C,'ИЗ ОСНОВЫ НОМЕНКЛАТУР'!D:H,5,0)</f>
        <v>C</v>
      </c>
    </row>
    <row r="2590" spans="1:31" ht="9.6" customHeight="1" x14ac:dyDescent="0.2">
      <c r="A2590" s="45" t="s">
        <v>2043</v>
      </c>
      <c r="B2590" s="11"/>
      <c r="C2590" s="11" t="s">
        <v>2588</v>
      </c>
      <c r="D2590" s="44">
        <v>0</v>
      </c>
      <c r="E2590" s="44">
        <v>0</v>
      </c>
      <c r="F2590" s="48">
        <v>0</v>
      </c>
      <c r="G2590" s="48">
        <v>0</v>
      </c>
      <c r="H2590" s="44">
        <v>0</v>
      </c>
      <c r="I2590" s="44">
        <v>24</v>
      </c>
      <c r="J2590" s="44">
        <v>0</v>
      </c>
      <c r="K2590" s="48">
        <v>0</v>
      </c>
      <c r="L2590" s="49">
        <v>0</v>
      </c>
      <c r="M2590" s="49">
        <v>0</v>
      </c>
      <c r="N2590" s="10">
        <v>0</v>
      </c>
      <c r="O2590" s="10">
        <v>0</v>
      </c>
      <c r="P2590" s="10">
        <v>0</v>
      </c>
      <c r="Q2590" s="10">
        <v>19200</v>
      </c>
      <c r="R2590" s="10">
        <v>0</v>
      </c>
      <c r="S2590" s="10">
        <v>0</v>
      </c>
      <c r="T2590" s="50">
        <f t="shared" si="137"/>
        <v>0</v>
      </c>
      <c r="U2590" s="50">
        <f t="shared" si="137"/>
        <v>0</v>
      </c>
      <c r="V2590" s="50">
        <f t="shared" si="137"/>
        <v>0</v>
      </c>
      <c r="W2590" s="50">
        <f t="shared" si="137"/>
        <v>0</v>
      </c>
      <c r="X2590" s="50">
        <f t="shared" si="137"/>
        <v>0</v>
      </c>
      <c r="Y2590" s="50">
        <f t="shared" si="136"/>
        <v>1600</v>
      </c>
      <c r="Z2590" s="50">
        <f t="shared" si="136"/>
        <v>0</v>
      </c>
      <c r="AA2590" s="50">
        <f t="shared" si="136"/>
        <v>0</v>
      </c>
      <c r="AB2590" s="50">
        <f t="shared" si="135"/>
        <v>1600</v>
      </c>
      <c r="AC2590" s="48" t="str">
        <f>VLOOKUP(ПРОДАЖИ!C:C,'ИЗ ОСНОВЫ НОМЕНКЛАТУР'!D:E,2,0)</f>
        <v>Ручки, крючки, опоры</v>
      </c>
      <c r="AD2590" s="48" t="str">
        <f>VLOOKUP(C:C,'ИЗ ОСНОВЫ НОМЕНКЛАТУР'!D:F,3,0)</f>
        <v>Торцевые ручки</v>
      </c>
      <c r="AE2590" s="48" t="str">
        <f>VLOOKUP(C:C,'ИЗ ОСНОВЫ НОМЕНКЛАТУР'!D:H,5,0)</f>
        <v>C</v>
      </c>
    </row>
    <row r="2591" spans="1:31" ht="9.6" customHeight="1" x14ac:dyDescent="0.2">
      <c r="A2591" s="45" t="s">
        <v>2043</v>
      </c>
      <c r="B2591" s="11"/>
      <c r="C2591" s="11" t="s">
        <v>2589</v>
      </c>
      <c r="D2591" s="44">
        <v>10</v>
      </c>
      <c r="E2591" s="44">
        <v>0</v>
      </c>
      <c r="F2591" s="48">
        <v>0</v>
      </c>
      <c r="G2591" s="48">
        <v>0</v>
      </c>
      <c r="H2591" s="44">
        <v>0</v>
      </c>
      <c r="I2591" s="44">
        <v>0</v>
      </c>
      <c r="J2591" s="44">
        <v>0</v>
      </c>
      <c r="K2591" s="48">
        <v>0</v>
      </c>
      <c r="L2591" s="49">
        <v>10860.33</v>
      </c>
      <c r="M2591" s="49">
        <v>0</v>
      </c>
      <c r="N2591" s="10">
        <v>0</v>
      </c>
      <c r="O2591" s="10">
        <v>0</v>
      </c>
      <c r="P2591" s="10">
        <v>0</v>
      </c>
      <c r="Q2591" s="10">
        <v>0</v>
      </c>
      <c r="R2591" s="10">
        <v>0</v>
      </c>
      <c r="S2591" s="10">
        <v>0</v>
      </c>
      <c r="T2591" s="50">
        <f t="shared" si="137"/>
        <v>905.02750000000003</v>
      </c>
      <c r="U2591" s="50">
        <f t="shared" si="137"/>
        <v>0</v>
      </c>
      <c r="V2591" s="50">
        <f t="shared" si="137"/>
        <v>0</v>
      </c>
      <c r="W2591" s="50">
        <f t="shared" si="137"/>
        <v>0</v>
      </c>
      <c r="X2591" s="50">
        <f t="shared" si="137"/>
        <v>0</v>
      </c>
      <c r="Y2591" s="50">
        <f t="shared" si="136"/>
        <v>0</v>
      </c>
      <c r="Z2591" s="50">
        <f t="shared" si="136"/>
        <v>0</v>
      </c>
      <c r="AA2591" s="50">
        <f t="shared" si="136"/>
        <v>0</v>
      </c>
      <c r="AB2591" s="50">
        <f t="shared" si="135"/>
        <v>905.02750000000003</v>
      </c>
      <c r="AC2591" s="48" t="str">
        <f>VLOOKUP(ПРОДАЖИ!C:C,'ИЗ ОСНОВЫ НОМЕНКЛАТУР'!D:E,2,0)</f>
        <v>Ручки, крючки, опоры</v>
      </c>
      <c r="AD2591" s="48" t="str">
        <f>VLOOKUP(C:C,'ИЗ ОСНОВЫ НОМЕНКЛАТУР'!D:F,3,0)</f>
        <v>Торцевые ручки</v>
      </c>
      <c r="AE2591" s="48" t="str">
        <f>VLOOKUP(C:C,'ИЗ ОСНОВЫ НОМЕНКЛАТУР'!D:H,5,0)</f>
        <v>C</v>
      </c>
    </row>
    <row r="2592" spans="1:31" ht="9.6" customHeight="1" x14ac:dyDescent="0.2">
      <c r="A2592" s="45" t="s">
        <v>2043</v>
      </c>
      <c r="B2592" s="11"/>
      <c r="C2592" s="11" t="s">
        <v>2590</v>
      </c>
      <c r="D2592" s="44">
        <v>2</v>
      </c>
      <c r="E2592" s="44">
        <v>0</v>
      </c>
      <c r="F2592" s="48">
        <v>3</v>
      </c>
      <c r="G2592" s="48">
        <v>0</v>
      </c>
      <c r="H2592" s="44">
        <v>0</v>
      </c>
      <c r="I2592" s="44">
        <v>0</v>
      </c>
      <c r="J2592" s="44">
        <v>0</v>
      </c>
      <c r="K2592" s="48">
        <v>0</v>
      </c>
      <c r="L2592" s="49">
        <v>4248</v>
      </c>
      <c r="M2592" s="49">
        <v>0</v>
      </c>
      <c r="N2592" s="10">
        <v>6372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50">
        <f t="shared" si="137"/>
        <v>354</v>
      </c>
      <c r="U2592" s="50">
        <f t="shared" si="137"/>
        <v>0</v>
      </c>
      <c r="V2592" s="50">
        <f t="shared" si="137"/>
        <v>531</v>
      </c>
      <c r="W2592" s="50">
        <f t="shared" si="137"/>
        <v>0</v>
      </c>
      <c r="X2592" s="50">
        <f t="shared" si="137"/>
        <v>0</v>
      </c>
      <c r="Y2592" s="50">
        <f t="shared" si="136"/>
        <v>0</v>
      </c>
      <c r="Z2592" s="50">
        <f t="shared" si="136"/>
        <v>0</v>
      </c>
      <c r="AA2592" s="50">
        <f t="shared" si="136"/>
        <v>0</v>
      </c>
      <c r="AB2592" s="50">
        <f t="shared" si="135"/>
        <v>885</v>
      </c>
      <c r="AC2592" s="48" t="str">
        <f>VLOOKUP(ПРОДАЖИ!C:C,'ИЗ ОСНОВЫ НОМЕНКЛАТУР'!D:E,2,0)</f>
        <v>Ручки, крючки, опоры</v>
      </c>
      <c r="AD2592" s="48" t="str">
        <f>VLOOKUP(C:C,'ИЗ ОСНОВЫ НОМЕНКЛАТУР'!D:F,3,0)</f>
        <v>Торцевые ручки</v>
      </c>
      <c r="AE2592" s="48" t="str">
        <f>VLOOKUP(C:C,'ИЗ ОСНОВЫ НОМЕНКЛАТУР'!D:H,5,0)</f>
        <v>C</v>
      </c>
    </row>
    <row r="2593" spans="1:31" ht="9.6" customHeight="1" x14ac:dyDescent="0.2">
      <c r="A2593" s="45" t="s">
        <v>2043</v>
      </c>
      <c r="B2593" s="11"/>
      <c r="C2593" s="11" t="s">
        <v>2591</v>
      </c>
      <c r="D2593" s="44">
        <v>0</v>
      </c>
      <c r="E2593" s="44">
        <v>0</v>
      </c>
      <c r="F2593" s="48">
        <v>0</v>
      </c>
      <c r="G2593" s="48">
        <v>0</v>
      </c>
      <c r="H2593" s="44">
        <v>28</v>
      </c>
      <c r="I2593" s="44">
        <v>0</v>
      </c>
      <c r="J2593" s="44">
        <v>0</v>
      </c>
      <c r="K2593" s="48">
        <v>0</v>
      </c>
      <c r="L2593" s="49">
        <v>0</v>
      </c>
      <c r="M2593" s="49">
        <v>0</v>
      </c>
      <c r="N2593" s="10">
        <v>0</v>
      </c>
      <c r="O2593" s="10">
        <v>0</v>
      </c>
      <c r="P2593" s="10">
        <v>16800</v>
      </c>
      <c r="Q2593" s="10">
        <v>0</v>
      </c>
      <c r="R2593" s="10">
        <v>0</v>
      </c>
      <c r="S2593" s="10">
        <v>0</v>
      </c>
      <c r="T2593" s="50">
        <f t="shared" si="137"/>
        <v>0</v>
      </c>
      <c r="U2593" s="50">
        <f t="shared" si="137"/>
        <v>0</v>
      </c>
      <c r="V2593" s="50">
        <f t="shared" si="137"/>
        <v>0</v>
      </c>
      <c r="W2593" s="50">
        <f t="shared" si="137"/>
        <v>0</v>
      </c>
      <c r="X2593" s="50">
        <f t="shared" si="137"/>
        <v>1400</v>
      </c>
      <c r="Y2593" s="50">
        <f t="shared" si="136"/>
        <v>0</v>
      </c>
      <c r="Z2593" s="50">
        <f t="shared" si="136"/>
        <v>0</v>
      </c>
      <c r="AA2593" s="50">
        <f t="shared" si="136"/>
        <v>0</v>
      </c>
      <c r="AB2593" s="50">
        <f t="shared" si="135"/>
        <v>1400</v>
      </c>
      <c r="AC2593" s="48" t="str">
        <f>VLOOKUP(ПРОДАЖИ!C:C,'ИЗ ОСНОВЫ НОМЕНКЛАТУР'!D:E,2,0)</f>
        <v>Ручки, крючки, опоры</v>
      </c>
      <c r="AD2593" s="48" t="str">
        <f>VLOOKUP(C:C,'ИЗ ОСНОВЫ НОМЕНКЛАТУР'!D:F,3,0)</f>
        <v>Торцевые ручки</v>
      </c>
      <c r="AE2593" s="48" t="str">
        <f>VLOOKUP(C:C,'ИЗ ОСНОВЫ НОМЕНКЛАТУР'!D:H,5,0)</f>
        <v>C</v>
      </c>
    </row>
    <row r="2594" spans="1:31" ht="9.6" customHeight="1" x14ac:dyDescent="0.2">
      <c r="A2594" s="45" t="s">
        <v>2043</v>
      </c>
      <c r="B2594" s="11"/>
      <c r="C2594" s="11" t="s">
        <v>2592</v>
      </c>
      <c r="D2594" s="44">
        <v>0</v>
      </c>
      <c r="E2594" s="44">
        <v>0</v>
      </c>
      <c r="F2594" s="48">
        <v>0</v>
      </c>
      <c r="G2594" s="48">
        <v>0</v>
      </c>
      <c r="H2594" s="44">
        <v>17</v>
      </c>
      <c r="I2594" s="44">
        <v>0</v>
      </c>
      <c r="J2594" s="44">
        <v>0</v>
      </c>
      <c r="K2594" s="48">
        <v>0</v>
      </c>
      <c r="L2594" s="49">
        <v>0</v>
      </c>
      <c r="M2594" s="49">
        <v>0</v>
      </c>
      <c r="N2594" s="10">
        <v>0</v>
      </c>
      <c r="O2594" s="10">
        <v>0</v>
      </c>
      <c r="P2594" s="10">
        <v>6421.75</v>
      </c>
      <c r="Q2594" s="10">
        <v>0</v>
      </c>
      <c r="R2594" s="10">
        <v>0</v>
      </c>
      <c r="S2594" s="10">
        <v>0</v>
      </c>
      <c r="T2594" s="50">
        <f t="shared" si="137"/>
        <v>0</v>
      </c>
      <c r="U2594" s="50">
        <f t="shared" si="137"/>
        <v>0</v>
      </c>
      <c r="V2594" s="50">
        <f t="shared" si="137"/>
        <v>0</v>
      </c>
      <c r="W2594" s="50">
        <f t="shared" si="137"/>
        <v>0</v>
      </c>
      <c r="X2594" s="50">
        <f t="shared" si="137"/>
        <v>535.14583333333337</v>
      </c>
      <c r="Y2594" s="50">
        <f t="shared" si="136"/>
        <v>0</v>
      </c>
      <c r="Z2594" s="50">
        <f t="shared" si="136"/>
        <v>0</v>
      </c>
      <c r="AA2594" s="50">
        <f t="shared" si="136"/>
        <v>0</v>
      </c>
      <c r="AB2594" s="50">
        <f t="shared" si="135"/>
        <v>535.14583333333337</v>
      </c>
      <c r="AC2594" s="48" t="str">
        <f>VLOOKUP(ПРОДАЖИ!C:C,'ИЗ ОСНОВЫ НОМЕНКЛАТУР'!D:E,2,0)</f>
        <v>Ручки, крючки, опоры</v>
      </c>
      <c r="AD2594" s="48" t="str">
        <f>VLOOKUP(C:C,'ИЗ ОСНОВЫ НОМЕНКЛАТУР'!D:F,3,0)</f>
        <v>Торцевые ручки</v>
      </c>
      <c r="AE2594" s="48" t="str">
        <f>VLOOKUP(C:C,'ИЗ ОСНОВЫ НОМЕНКЛАТУР'!D:H,5,0)</f>
        <v>C</v>
      </c>
    </row>
    <row r="2595" spans="1:31" ht="9.6" customHeight="1" x14ac:dyDescent="0.2">
      <c r="A2595" s="45" t="s">
        <v>2043</v>
      </c>
      <c r="B2595" s="11"/>
      <c r="C2595" s="11" t="s">
        <v>2593</v>
      </c>
      <c r="D2595" s="44">
        <v>2</v>
      </c>
      <c r="E2595" s="44">
        <v>0</v>
      </c>
      <c r="F2595" s="48">
        <v>0</v>
      </c>
      <c r="G2595" s="48">
        <v>0</v>
      </c>
      <c r="H2595" s="44">
        <v>0</v>
      </c>
      <c r="I2595" s="44">
        <v>0</v>
      </c>
      <c r="J2595" s="44">
        <v>0</v>
      </c>
      <c r="K2595" s="48">
        <v>0</v>
      </c>
      <c r="L2595" s="49">
        <v>9362</v>
      </c>
      <c r="M2595" s="49">
        <v>0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0</v>
      </c>
      <c r="T2595" s="50">
        <f t="shared" si="137"/>
        <v>780.16666666666663</v>
      </c>
      <c r="U2595" s="50">
        <f t="shared" si="137"/>
        <v>0</v>
      </c>
      <c r="V2595" s="50">
        <f t="shared" si="137"/>
        <v>0</v>
      </c>
      <c r="W2595" s="50">
        <f t="shared" si="137"/>
        <v>0</v>
      </c>
      <c r="X2595" s="50">
        <f t="shared" si="137"/>
        <v>0</v>
      </c>
      <c r="Y2595" s="50">
        <f t="shared" si="136"/>
        <v>0</v>
      </c>
      <c r="Z2595" s="50">
        <f t="shared" si="136"/>
        <v>0</v>
      </c>
      <c r="AA2595" s="50">
        <f t="shared" si="136"/>
        <v>0</v>
      </c>
      <c r="AB2595" s="50">
        <f t="shared" si="135"/>
        <v>780.16666666666663</v>
      </c>
      <c r="AC2595" s="48" t="str">
        <f>VLOOKUP(ПРОДАЖИ!C:C,'ИЗ ОСНОВЫ НОМЕНКЛАТУР'!D:E,2,0)</f>
        <v>Ручки, крючки, опоры</v>
      </c>
      <c r="AD2595" s="48" t="str">
        <f>VLOOKUP(C:C,'ИЗ ОСНОВЫ НОМЕНКЛАТУР'!D:F,3,0)</f>
        <v>Торцевые ручки</v>
      </c>
      <c r="AE2595" s="48" t="str">
        <f>VLOOKUP(C:C,'ИЗ ОСНОВЫ НОМЕНКЛАТУР'!D:H,5,0)</f>
        <v>C</v>
      </c>
    </row>
    <row r="2596" spans="1:31" ht="9.6" customHeight="1" x14ac:dyDescent="0.2">
      <c r="A2596" s="45" t="s">
        <v>2043</v>
      </c>
      <c r="B2596" s="11"/>
      <c r="C2596" s="11" t="s">
        <v>2594</v>
      </c>
      <c r="D2596" s="44">
        <v>0</v>
      </c>
      <c r="E2596" s="44">
        <v>0</v>
      </c>
      <c r="F2596" s="48">
        <v>0</v>
      </c>
      <c r="G2596" s="48">
        <v>0</v>
      </c>
      <c r="H2596" s="44">
        <v>0</v>
      </c>
      <c r="I2596" s="44">
        <v>19</v>
      </c>
      <c r="J2596" s="44">
        <v>0</v>
      </c>
      <c r="K2596" s="48">
        <v>0</v>
      </c>
      <c r="L2596" s="49">
        <v>0</v>
      </c>
      <c r="M2596" s="49">
        <v>0</v>
      </c>
      <c r="N2596" s="10">
        <v>0</v>
      </c>
      <c r="O2596" s="10">
        <v>0</v>
      </c>
      <c r="P2596" s="10">
        <v>0</v>
      </c>
      <c r="Q2596" s="10">
        <v>15200</v>
      </c>
      <c r="R2596" s="10">
        <v>0</v>
      </c>
      <c r="S2596" s="10">
        <v>0</v>
      </c>
      <c r="T2596" s="50">
        <f t="shared" si="137"/>
        <v>0</v>
      </c>
      <c r="U2596" s="50">
        <f t="shared" si="137"/>
        <v>0</v>
      </c>
      <c r="V2596" s="50">
        <f t="shared" si="137"/>
        <v>0</v>
      </c>
      <c r="W2596" s="50">
        <f t="shared" si="137"/>
        <v>0</v>
      </c>
      <c r="X2596" s="50">
        <f t="shared" si="137"/>
        <v>0</v>
      </c>
      <c r="Y2596" s="50">
        <f t="shared" si="136"/>
        <v>1266.6666666666667</v>
      </c>
      <c r="Z2596" s="50">
        <f t="shared" si="136"/>
        <v>0</v>
      </c>
      <c r="AA2596" s="50">
        <f t="shared" si="136"/>
        <v>0</v>
      </c>
      <c r="AB2596" s="50">
        <f t="shared" si="135"/>
        <v>1266.6666666666667</v>
      </c>
      <c r="AC2596" s="48" t="str">
        <f>VLOOKUP(ПРОДАЖИ!C:C,'ИЗ ОСНОВЫ НОМЕНКЛАТУР'!D:E,2,0)</f>
        <v>Ручки, крючки, опоры</v>
      </c>
      <c r="AD2596" s="48" t="str">
        <f>VLOOKUP(C:C,'ИЗ ОСНОВЫ НОМЕНКЛАТУР'!D:F,3,0)</f>
        <v>Торцевые ручки</v>
      </c>
      <c r="AE2596" s="48" t="str">
        <f>VLOOKUP(C:C,'ИЗ ОСНОВЫ НОМЕНКЛАТУР'!D:H,5,0)</f>
        <v>C</v>
      </c>
    </row>
    <row r="2597" spans="1:31" ht="9.6" customHeight="1" x14ac:dyDescent="0.2">
      <c r="A2597" s="45" t="s">
        <v>2043</v>
      </c>
      <c r="B2597" s="11"/>
      <c r="C2597" s="11" t="s">
        <v>2595</v>
      </c>
      <c r="D2597" s="44">
        <v>0</v>
      </c>
      <c r="E2597" s="44">
        <v>0</v>
      </c>
      <c r="F2597" s="48">
        <v>0</v>
      </c>
      <c r="G2597" s="48">
        <v>0</v>
      </c>
      <c r="H2597" s="44">
        <v>0</v>
      </c>
      <c r="I2597" s="44">
        <v>10</v>
      </c>
      <c r="J2597" s="44">
        <v>0</v>
      </c>
      <c r="K2597" s="48">
        <v>0</v>
      </c>
      <c r="L2597" s="49">
        <v>0</v>
      </c>
      <c r="M2597" s="49">
        <v>0</v>
      </c>
      <c r="N2597" s="10">
        <v>0</v>
      </c>
      <c r="O2597" s="10">
        <v>0</v>
      </c>
      <c r="P2597" s="10">
        <v>0</v>
      </c>
      <c r="Q2597" s="10">
        <v>15000</v>
      </c>
      <c r="R2597" s="10">
        <v>0</v>
      </c>
      <c r="S2597" s="10">
        <v>0</v>
      </c>
      <c r="T2597" s="50">
        <f t="shared" si="137"/>
        <v>0</v>
      </c>
      <c r="U2597" s="50">
        <f t="shared" si="137"/>
        <v>0</v>
      </c>
      <c r="V2597" s="50">
        <f t="shared" si="137"/>
        <v>0</v>
      </c>
      <c r="W2597" s="50">
        <f t="shared" si="137"/>
        <v>0</v>
      </c>
      <c r="X2597" s="50">
        <f t="shared" si="137"/>
        <v>0</v>
      </c>
      <c r="Y2597" s="50">
        <f t="shared" si="136"/>
        <v>1250</v>
      </c>
      <c r="Z2597" s="50">
        <f t="shared" si="136"/>
        <v>0</v>
      </c>
      <c r="AA2597" s="50">
        <f t="shared" si="136"/>
        <v>0</v>
      </c>
      <c r="AB2597" s="50">
        <f t="shared" si="135"/>
        <v>1250</v>
      </c>
      <c r="AC2597" s="48" t="str">
        <f>VLOOKUP(ПРОДАЖИ!C:C,'ИЗ ОСНОВЫ НОМЕНКЛАТУР'!D:E,2,0)</f>
        <v>Ручки, крючки, опоры</v>
      </c>
      <c r="AD2597" s="48" t="str">
        <f>VLOOKUP(C:C,'ИЗ ОСНОВЫ НОМЕНКЛАТУР'!D:F,3,0)</f>
        <v>Торцевые ручки</v>
      </c>
      <c r="AE2597" s="48" t="str">
        <f>VLOOKUP(C:C,'ИЗ ОСНОВЫ НОМЕНКЛАТУР'!D:H,5,0)</f>
        <v>C</v>
      </c>
    </row>
    <row r="2598" spans="1:31" ht="9.6" customHeight="1" x14ac:dyDescent="0.2">
      <c r="A2598" s="45" t="s">
        <v>2043</v>
      </c>
      <c r="B2598" s="11"/>
      <c r="C2598" s="11" t="s">
        <v>2596</v>
      </c>
      <c r="D2598" s="44">
        <v>0</v>
      </c>
      <c r="E2598" s="44">
        <v>0</v>
      </c>
      <c r="F2598" s="48">
        <v>0</v>
      </c>
      <c r="G2598" s="48">
        <v>0</v>
      </c>
      <c r="H2598" s="44">
        <v>25</v>
      </c>
      <c r="I2598" s="44">
        <v>0</v>
      </c>
      <c r="J2598" s="44">
        <v>0</v>
      </c>
      <c r="K2598" s="48">
        <v>0</v>
      </c>
      <c r="L2598" s="49">
        <v>0</v>
      </c>
      <c r="M2598" s="49">
        <v>0</v>
      </c>
      <c r="N2598" s="10">
        <v>0</v>
      </c>
      <c r="O2598" s="10">
        <v>0</v>
      </c>
      <c r="P2598" s="10">
        <v>5939</v>
      </c>
      <c r="Q2598" s="10">
        <v>0</v>
      </c>
      <c r="R2598" s="10">
        <v>0</v>
      </c>
      <c r="S2598" s="10">
        <v>0</v>
      </c>
      <c r="T2598" s="50">
        <f t="shared" si="137"/>
        <v>0</v>
      </c>
      <c r="U2598" s="50">
        <f t="shared" si="137"/>
        <v>0</v>
      </c>
      <c r="V2598" s="50">
        <f t="shared" si="137"/>
        <v>0</v>
      </c>
      <c r="W2598" s="50">
        <f t="shared" si="137"/>
        <v>0</v>
      </c>
      <c r="X2598" s="50">
        <f t="shared" si="137"/>
        <v>494.91666666666669</v>
      </c>
      <c r="Y2598" s="50">
        <f t="shared" si="136"/>
        <v>0</v>
      </c>
      <c r="Z2598" s="50">
        <f t="shared" si="136"/>
        <v>0</v>
      </c>
      <c r="AA2598" s="50">
        <f t="shared" si="136"/>
        <v>0</v>
      </c>
      <c r="AB2598" s="50">
        <f t="shared" si="135"/>
        <v>494.91666666666669</v>
      </c>
      <c r="AC2598" s="48" t="str">
        <f>VLOOKUP(ПРОДАЖИ!C:C,'ИЗ ОСНОВЫ НОМЕНКЛАТУР'!D:E,2,0)</f>
        <v>Ручки, крючки, опоры</v>
      </c>
      <c r="AD2598" s="48" t="str">
        <f>VLOOKUP(C:C,'ИЗ ОСНОВЫ НОМЕНКЛАТУР'!D:F,3,0)</f>
        <v>Торцевые ручки</v>
      </c>
      <c r="AE2598" s="48" t="str">
        <f>VLOOKUP(C:C,'ИЗ ОСНОВЫ НОМЕНКЛАТУР'!D:H,5,0)</f>
        <v>C</v>
      </c>
    </row>
    <row r="2599" spans="1:31" ht="9.6" customHeight="1" x14ac:dyDescent="0.2">
      <c r="A2599" s="45" t="s">
        <v>2043</v>
      </c>
      <c r="B2599" s="11"/>
      <c r="C2599" s="11" t="s">
        <v>2597</v>
      </c>
      <c r="D2599" s="44">
        <v>2</v>
      </c>
      <c r="E2599" s="44">
        <v>0</v>
      </c>
      <c r="F2599" s="48">
        <v>0</v>
      </c>
      <c r="G2599" s="48">
        <v>0</v>
      </c>
      <c r="H2599" s="44">
        <v>0</v>
      </c>
      <c r="I2599" s="44">
        <v>0</v>
      </c>
      <c r="J2599" s="44">
        <v>0</v>
      </c>
      <c r="K2599" s="48">
        <v>0</v>
      </c>
      <c r="L2599" s="49">
        <v>8816</v>
      </c>
      <c r="M2599" s="49">
        <v>0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50">
        <f t="shared" si="137"/>
        <v>734.66666666666663</v>
      </c>
      <c r="U2599" s="50">
        <f t="shared" si="137"/>
        <v>0</v>
      </c>
      <c r="V2599" s="50">
        <f t="shared" si="137"/>
        <v>0</v>
      </c>
      <c r="W2599" s="50">
        <f t="shared" si="137"/>
        <v>0</v>
      </c>
      <c r="X2599" s="50">
        <f t="shared" si="137"/>
        <v>0</v>
      </c>
      <c r="Y2599" s="50">
        <f t="shared" si="136"/>
        <v>0</v>
      </c>
      <c r="Z2599" s="50">
        <f t="shared" si="136"/>
        <v>0</v>
      </c>
      <c r="AA2599" s="50">
        <f t="shared" si="136"/>
        <v>0</v>
      </c>
      <c r="AB2599" s="50">
        <f t="shared" si="135"/>
        <v>734.66666666666663</v>
      </c>
      <c r="AC2599" s="48" t="str">
        <f>VLOOKUP(ПРОДАЖИ!C:C,'ИЗ ОСНОВЫ НОМЕНКЛАТУР'!D:E,2,0)</f>
        <v>Ручки, крючки, опоры</v>
      </c>
      <c r="AD2599" s="48" t="str">
        <f>VLOOKUP(C:C,'ИЗ ОСНОВЫ НОМЕНКЛАТУР'!D:F,3,0)</f>
        <v>Торцевые ручки</v>
      </c>
      <c r="AE2599" s="48" t="str">
        <f>VLOOKUP(C:C,'ИЗ ОСНОВЫ НОМЕНКЛАТУР'!D:H,5,0)</f>
        <v>C</v>
      </c>
    </row>
    <row r="2600" spans="1:31" ht="9.6" customHeight="1" x14ac:dyDescent="0.2">
      <c r="A2600" s="45" t="s">
        <v>2043</v>
      </c>
      <c r="B2600" s="11"/>
      <c r="C2600" s="11" t="s">
        <v>2598</v>
      </c>
      <c r="D2600" s="44">
        <v>0</v>
      </c>
      <c r="E2600" s="44">
        <v>0</v>
      </c>
      <c r="F2600" s="48">
        <v>0</v>
      </c>
      <c r="G2600" s="48">
        <v>0</v>
      </c>
      <c r="H2600" s="44">
        <v>0</v>
      </c>
      <c r="I2600" s="44">
        <v>11</v>
      </c>
      <c r="J2600" s="44">
        <v>0</v>
      </c>
      <c r="K2600" s="48">
        <v>0</v>
      </c>
      <c r="L2600" s="49">
        <v>0</v>
      </c>
      <c r="M2600" s="49">
        <v>0</v>
      </c>
      <c r="N2600" s="10">
        <v>0</v>
      </c>
      <c r="O2600" s="10">
        <v>0</v>
      </c>
      <c r="P2600" s="10">
        <v>0</v>
      </c>
      <c r="Q2600" s="10">
        <v>14300</v>
      </c>
      <c r="R2600" s="10">
        <v>0</v>
      </c>
      <c r="S2600" s="10">
        <v>0</v>
      </c>
      <c r="T2600" s="50">
        <f t="shared" si="137"/>
        <v>0</v>
      </c>
      <c r="U2600" s="50">
        <f t="shared" si="137"/>
        <v>0</v>
      </c>
      <c r="V2600" s="50">
        <f t="shared" si="137"/>
        <v>0</v>
      </c>
      <c r="W2600" s="50">
        <f t="shared" si="137"/>
        <v>0</v>
      </c>
      <c r="X2600" s="50">
        <f t="shared" si="137"/>
        <v>0</v>
      </c>
      <c r="Y2600" s="50">
        <f t="shared" si="136"/>
        <v>1191.6666666666667</v>
      </c>
      <c r="Z2600" s="50">
        <f t="shared" si="136"/>
        <v>0</v>
      </c>
      <c r="AA2600" s="50">
        <f t="shared" si="136"/>
        <v>0</v>
      </c>
      <c r="AB2600" s="50">
        <f t="shared" si="135"/>
        <v>1191.6666666666667</v>
      </c>
      <c r="AC2600" s="48" t="str">
        <f>VLOOKUP(ПРОДАЖИ!C:C,'ИЗ ОСНОВЫ НОМЕНКЛАТУР'!D:E,2,0)</f>
        <v>Ручки, крючки, опоры</v>
      </c>
      <c r="AD2600" s="48" t="str">
        <f>VLOOKUP(C:C,'ИЗ ОСНОВЫ НОМЕНКЛАТУР'!D:F,3,0)</f>
        <v>Торцевые ручки</v>
      </c>
      <c r="AE2600" s="48" t="str">
        <f>VLOOKUP(C:C,'ИЗ ОСНОВЫ НОМЕНКЛАТУР'!D:H,5,0)</f>
        <v>C</v>
      </c>
    </row>
    <row r="2601" spans="1:31" ht="9.6" customHeight="1" x14ac:dyDescent="0.2">
      <c r="A2601" s="45" t="s">
        <v>2043</v>
      </c>
      <c r="B2601" s="11"/>
      <c r="C2601" s="11" t="s">
        <v>2599</v>
      </c>
      <c r="D2601" s="44">
        <v>7</v>
      </c>
      <c r="E2601" s="44">
        <v>0</v>
      </c>
      <c r="F2601" s="48">
        <v>0</v>
      </c>
      <c r="G2601" s="48">
        <v>0</v>
      </c>
      <c r="H2601" s="44">
        <v>0</v>
      </c>
      <c r="I2601" s="44">
        <v>0</v>
      </c>
      <c r="J2601" s="44">
        <v>0</v>
      </c>
      <c r="K2601" s="48">
        <v>0</v>
      </c>
      <c r="L2601" s="49">
        <v>8567.0400000000009</v>
      </c>
      <c r="M2601" s="49">
        <v>0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50">
        <f t="shared" si="137"/>
        <v>713.92000000000007</v>
      </c>
      <c r="U2601" s="50">
        <f t="shared" si="137"/>
        <v>0</v>
      </c>
      <c r="V2601" s="50">
        <f t="shared" si="137"/>
        <v>0</v>
      </c>
      <c r="W2601" s="50">
        <f t="shared" si="137"/>
        <v>0</v>
      </c>
      <c r="X2601" s="50">
        <f t="shared" si="137"/>
        <v>0</v>
      </c>
      <c r="Y2601" s="50">
        <f t="shared" si="136"/>
        <v>0</v>
      </c>
      <c r="Z2601" s="50">
        <f t="shared" si="136"/>
        <v>0</v>
      </c>
      <c r="AA2601" s="50">
        <f t="shared" si="136"/>
        <v>0</v>
      </c>
      <c r="AB2601" s="50">
        <f t="shared" si="135"/>
        <v>713.92000000000007</v>
      </c>
      <c r="AC2601" s="48" t="str">
        <f>VLOOKUP(ПРОДАЖИ!C:C,'ИЗ ОСНОВЫ НОМЕНКЛАТУР'!D:E,2,0)</f>
        <v>Ручки, крючки, опоры</v>
      </c>
      <c r="AD2601" s="48" t="str">
        <f>VLOOKUP(C:C,'ИЗ ОСНОВЫ НОМЕНКЛАТУР'!D:F,3,0)</f>
        <v>Торцевые ручки</v>
      </c>
      <c r="AE2601" s="48" t="str">
        <f>VLOOKUP(C:C,'ИЗ ОСНОВЫ НОМЕНКЛАТУР'!D:H,5,0)</f>
        <v>C</v>
      </c>
    </row>
    <row r="2602" spans="1:31" ht="9.6" customHeight="1" x14ac:dyDescent="0.2">
      <c r="A2602" s="45" t="s">
        <v>2043</v>
      </c>
      <c r="B2602" s="11"/>
      <c r="C2602" s="11" t="s">
        <v>2600</v>
      </c>
      <c r="D2602" s="44">
        <v>0</v>
      </c>
      <c r="E2602" s="44">
        <v>0</v>
      </c>
      <c r="F2602" s="48">
        <v>0</v>
      </c>
      <c r="G2602" s="48">
        <v>0</v>
      </c>
      <c r="H2602" s="44">
        <v>21</v>
      </c>
      <c r="I2602" s="44">
        <v>0</v>
      </c>
      <c r="J2602" s="44">
        <v>0</v>
      </c>
      <c r="K2602" s="48">
        <v>0</v>
      </c>
      <c r="L2602" s="49">
        <v>0</v>
      </c>
      <c r="M2602" s="49">
        <v>0</v>
      </c>
      <c r="N2602" s="10">
        <v>0</v>
      </c>
      <c r="O2602" s="10">
        <v>0</v>
      </c>
      <c r="P2602" s="10">
        <v>4988.76</v>
      </c>
      <c r="Q2602" s="10">
        <v>0</v>
      </c>
      <c r="R2602" s="10">
        <v>0</v>
      </c>
      <c r="S2602" s="10">
        <v>0</v>
      </c>
      <c r="T2602" s="50">
        <f t="shared" si="137"/>
        <v>0</v>
      </c>
      <c r="U2602" s="50">
        <f t="shared" si="137"/>
        <v>0</v>
      </c>
      <c r="V2602" s="50">
        <f t="shared" si="137"/>
        <v>0</v>
      </c>
      <c r="W2602" s="50">
        <f t="shared" si="137"/>
        <v>0</v>
      </c>
      <c r="X2602" s="50">
        <f t="shared" si="137"/>
        <v>415.73</v>
      </c>
      <c r="Y2602" s="50">
        <f t="shared" si="136"/>
        <v>0</v>
      </c>
      <c r="Z2602" s="50">
        <f t="shared" si="136"/>
        <v>0</v>
      </c>
      <c r="AA2602" s="50">
        <f t="shared" si="136"/>
        <v>0</v>
      </c>
      <c r="AB2602" s="50">
        <f t="shared" si="135"/>
        <v>415.73</v>
      </c>
      <c r="AC2602" s="48" t="str">
        <f>VLOOKUP(ПРОДАЖИ!C:C,'ИЗ ОСНОВЫ НОМЕНКЛАТУР'!D:E,2,0)</f>
        <v>Ручки, крючки, опоры</v>
      </c>
      <c r="AD2602" s="48" t="str">
        <f>VLOOKUP(C:C,'ИЗ ОСНОВЫ НОМЕНКЛАТУР'!D:F,3,0)</f>
        <v>Торцевые ручки</v>
      </c>
      <c r="AE2602" s="48" t="str">
        <f>VLOOKUP(C:C,'ИЗ ОСНОВЫ НОМЕНКЛАТУР'!D:H,5,0)</f>
        <v>C</v>
      </c>
    </row>
    <row r="2603" spans="1:31" ht="9.6" customHeight="1" x14ac:dyDescent="0.2">
      <c r="A2603" s="45" t="s">
        <v>2043</v>
      </c>
      <c r="B2603" s="11"/>
      <c r="C2603" s="11" t="s">
        <v>2601</v>
      </c>
      <c r="D2603" s="44">
        <v>5</v>
      </c>
      <c r="E2603" s="44">
        <v>0</v>
      </c>
      <c r="F2603" s="48">
        <v>0</v>
      </c>
      <c r="G2603" s="48">
        <v>0</v>
      </c>
      <c r="H2603" s="44">
        <v>0</v>
      </c>
      <c r="I2603" s="44">
        <v>0</v>
      </c>
      <c r="J2603" s="44">
        <v>0</v>
      </c>
      <c r="K2603" s="48">
        <v>0</v>
      </c>
      <c r="L2603" s="49">
        <v>10250</v>
      </c>
      <c r="M2603" s="49">
        <v>0</v>
      </c>
      <c r="N2603" s="10">
        <v>0</v>
      </c>
      <c r="O2603" s="10">
        <v>0</v>
      </c>
      <c r="P2603" s="10">
        <v>0</v>
      </c>
      <c r="Q2603" s="10">
        <v>0</v>
      </c>
      <c r="R2603" s="10">
        <v>0</v>
      </c>
      <c r="S2603" s="10">
        <v>0</v>
      </c>
      <c r="T2603" s="50">
        <f t="shared" si="137"/>
        <v>854.16666666666663</v>
      </c>
      <c r="U2603" s="50">
        <f t="shared" si="137"/>
        <v>0</v>
      </c>
      <c r="V2603" s="50">
        <f t="shared" si="137"/>
        <v>0</v>
      </c>
      <c r="W2603" s="50">
        <f t="shared" si="137"/>
        <v>0</v>
      </c>
      <c r="X2603" s="50">
        <f t="shared" si="137"/>
        <v>0</v>
      </c>
      <c r="Y2603" s="50">
        <f t="shared" si="136"/>
        <v>0</v>
      </c>
      <c r="Z2603" s="50">
        <f t="shared" si="136"/>
        <v>0</v>
      </c>
      <c r="AA2603" s="50">
        <f t="shared" si="136"/>
        <v>0</v>
      </c>
      <c r="AB2603" s="50">
        <f t="shared" si="135"/>
        <v>854.16666666666663</v>
      </c>
      <c r="AC2603" s="48" t="str">
        <f>VLOOKUP(ПРОДАЖИ!C:C,'ИЗ ОСНОВЫ НОМЕНКЛАТУР'!D:E,2,0)</f>
        <v>Ручки, крючки, опоры</v>
      </c>
      <c r="AD2603" s="48" t="str">
        <f>VLOOKUP(C:C,'ИЗ ОСНОВЫ НОМЕНКЛАТУР'!D:F,3,0)</f>
        <v>Торцевые ручки</v>
      </c>
      <c r="AE2603" s="48" t="str">
        <f>VLOOKUP(C:C,'ИЗ ОСНОВЫ НОМЕНКЛАТУР'!D:H,5,0)</f>
        <v>C</v>
      </c>
    </row>
    <row r="2604" spans="1:31" ht="9.6" customHeight="1" x14ac:dyDescent="0.2">
      <c r="A2604" s="45" t="s">
        <v>2043</v>
      </c>
      <c r="B2604" s="11"/>
      <c r="C2604" s="11" t="s">
        <v>2602</v>
      </c>
      <c r="D2604" s="44">
        <v>0</v>
      </c>
      <c r="E2604" s="44">
        <v>0</v>
      </c>
      <c r="F2604" s="48">
        <v>0</v>
      </c>
      <c r="G2604" s="48">
        <v>0</v>
      </c>
      <c r="H2604" s="44">
        <v>0</v>
      </c>
      <c r="I2604" s="44">
        <v>14</v>
      </c>
      <c r="J2604" s="44">
        <v>0</v>
      </c>
      <c r="K2604" s="48">
        <v>0</v>
      </c>
      <c r="L2604" s="49">
        <v>0</v>
      </c>
      <c r="M2604" s="49">
        <v>0</v>
      </c>
      <c r="N2604" s="10">
        <v>0</v>
      </c>
      <c r="O2604" s="10">
        <v>0</v>
      </c>
      <c r="P2604" s="10">
        <v>0</v>
      </c>
      <c r="Q2604" s="10">
        <v>11200</v>
      </c>
      <c r="R2604" s="10">
        <v>0</v>
      </c>
      <c r="S2604" s="10">
        <v>0</v>
      </c>
      <c r="T2604" s="50">
        <f t="shared" si="137"/>
        <v>0</v>
      </c>
      <c r="U2604" s="50">
        <f t="shared" si="137"/>
        <v>0</v>
      </c>
      <c r="V2604" s="50">
        <f t="shared" si="137"/>
        <v>0</v>
      </c>
      <c r="W2604" s="50">
        <f t="shared" si="137"/>
        <v>0</v>
      </c>
      <c r="X2604" s="50">
        <f t="shared" si="137"/>
        <v>0</v>
      </c>
      <c r="Y2604" s="50">
        <f t="shared" si="136"/>
        <v>933.33333333333337</v>
      </c>
      <c r="Z2604" s="50">
        <f t="shared" si="136"/>
        <v>0</v>
      </c>
      <c r="AA2604" s="50">
        <f t="shared" si="136"/>
        <v>0</v>
      </c>
      <c r="AB2604" s="50">
        <f t="shared" si="135"/>
        <v>933.33333333333337</v>
      </c>
      <c r="AC2604" s="48" t="str">
        <f>VLOOKUP(ПРОДАЖИ!C:C,'ИЗ ОСНОВЫ НОМЕНКЛАТУР'!D:E,2,0)</f>
        <v>Ручки, крючки, опоры</v>
      </c>
      <c r="AD2604" s="48" t="str">
        <f>VLOOKUP(C:C,'ИЗ ОСНОВЫ НОМЕНКЛАТУР'!D:F,3,0)</f>
        <v>Торцевые ручки</v>
      </c>
      <c r="AE2604" s="48" t="str">
        <f>VLOOKUP(C:C,'ИЗ ОСНОВЫ НОМЕНКЛАТУР'!D:H,5,0)</f>
        <v>C</v>
      </c>
    </row>
    <row r="2605" spans="1:31" ht="9.6" customHeight="1" x14ac:dyDescent="0.2">
      <c r="A2605" s="45" t="s">
        <v>2043</v>
      </c>
      <c r="B2605" s="11"/>
      <c r="C2605" s="11" t="s">
        <v>2603</v>
      </c>
      <c r="D2605" s="44">
        <v>0</v>
      </c>
      <c r="E2605" s="44">
        <v>0</v>
      </c>
      <c r="F2605" s="48">
        <v>0</v>
      </c>
      <c r="G2605" s="48">
        <v>0</v>
      </c>
      <c r="H2605" s="44">
        <v>0</v>
      </c>
      <c r="I2605" s="44">
        <v>0</v>
      </c>
      <c r="J2605" s="44">
        <v>1</v>
      </c>
      <c r="K2605" s="48">
        <v>0</v>
      </c>
      <c r="L2605" s="49">
        <v>0</v>
      </c>
      <c r="M2605" s="49">
        <v>0</v>
      </c>
      <c r="N2605" s="10">
        <v>0</v>
      </c>
      <c r="O2605" s="10">
        <v>0</v>
      </c>
      <c r="P2605" s="10">
        <v>0</v>
      </c>
      <c r="Q2605" s="10">
        <v>0</v>
      </c>
      <c r="R2605" s="10">
        <v>6780</v>
      </c>
      <c r="S2605" s="10">
        <v>0</v>
      </c>
      <c r="T2605" s="50">
        <f t="shared" si="137"/>
        <v>0</v>
      </c>
      <c r="U2605" s="50">
        <f t="shared" si="137"/>
        <v>0</v>
      </c>
      <c r="V2605" s="50">
        <f t="shared" si="137"/>
        <v>0</v>
      </c>
      <c r="W2605" s="50">
        <f t="shared" si="137"/>
        <v>0</v>
      </c>
      <c r="X2605" s="50">
        <f t="shared" si="137"/>
        <v>0</v>
      </c>
      <c r="Y2605" s="50">
        <f t="shared" si="136"/>
        <v>0</v>
      </c>
      <c r="Z2605" s="50">
        <f t="shared" si="136"/>
        <v>565</v>
      </c>
      <c r="AA2605" s="50">
        <f t="shared" si="136"/>
        <v>0</v>
      </c>
      <c r="AB2605" s="50">
        <f t="shared" si="135"/>
        <v>565</v>
      </c>
      <c r="AC2605" s="48" t="str">
        <f>VLOOKUP(ПРОДАЖИ!C:C,'ИЗ ОСНОВЫ НОМЕНКЛАТУР'!D:E,2,0)</f>
        <v>Ручки, крючки, опоры</v>
      </c>
      <c r="AD2605" s="48" t="str">
        <f>VLOOKUP(C:C,'ИЗ ОСНОВЫ НОМЕНКЛАТУР'!D:F,3,0)</f>
        <v>Торцевые ручки</v>
      </c>
      <c r="AE2605" s="48" t="str">
        <f>VLOOKUP(C:C,'ИЗ ОСНОВЫ НОМЕНКЛАТУР'!D:H,5,0)</f>
        <v>C</v>
      </c>
    </row>
    <row r="2606" spans="1:31" ht="9.6" customHeight="1" x14ac:dyDescent="0.2">
      <c r="A2606" s="45" t="s">
        <v>2043</v>
      </c>
      <c r="B2606" s="11"/>
      <c r="C2606" s="11" t="s">
        <v>2604</v>
      </c>
      <c r="D2606" s="44">
        <v>0</v>
      </c>
      <c r="E2606" s="44">
        <v>0</v>
      </c>
      <c r="F2606" s="48">
        <v>0</v>
      </c>
      <c r="G2606" s="48">
        <v>0</v>
      </c>
      <c r="H2606" s="44">
        <v>0</v>
      </c>
      <c r="I2606" s="44">
        <v>11</v>
      </c>
      <c r="J2606" s="44">
        <v>0</v>
      </c>
      <c r="K2606" s="48">
        <v>0</v>
      </c>
      <c r="L2606" s="49">
        <v>0</v>
      </c>
      <c r="M2606" s="49">
        <v>0</v>
      </c>
      <c r="N2606" s="10">
        <v>0</v>
      </c>
      <c r="O2606" s="10">
        <v>0</v>
      </c>
      <c r="P2606" s="10">
        <v>0</v>
      </c>
      <c r="Q2606" s="10">
        <v>11000</v>
      </c>
      <c r="R2606" s="10">
        <v>0</v>
      </c>
      <c r="S2606" s="10">
        <v>0</v>
      </c>
      <c r="T2606" s="50">
        <f t="shared" si="137"/>
        <v>0</v>
      </c>
      <c r="U2606" s="50">
        <f t="shared" si="137"/>
        <v>0</v>
      </c>
      <c r="V2606" s="50">
        <f t="shared" si="137"/>
        <v>0</v>
      </c>
      <c r="W2606" s="50">
        <f t="shared" si="137"/>
        <v>0</v>
      </c>
      <c r="X2606" s="50">
        <f t="shared" si="137"/>
        <v>0</v>
      </c>
      <c r="Y2606" s="50">
        <f t="shared" si="136"/>
        <v>916.66666666666663</v>
      </c>
      <c r="Z2606" s="50">
        <f t="shared" si="136"/>
        <v>0</v>
      </c>
      <c r="AA2606" s="50">
        <f t="shared" si="136"/>
        <v>0</v>
      </c>
      <c r="AB2606" s="50">
        <f t="shared" si="135"/>
        <v>916.66666666666663</v>
      </c>
      <c r="AC2606" s="48" t="str">
        <f>VLOOKUP(ПРОДАЖИ!C:C,'ИЗ ОСНОВЫ НОМЕНКЛАТУР'!D:E,2,0)</f>
        <v>Ручки, крючки, опоры</v>
      </c>
      <c r="AD2606" s="48" t="str">
        <f>VLOOKUP(C:C,'ИЗ ОСНОВЫ НОМЕНКЛАТУР'!D:F,3,0)</f>
        <v>Торцевые ручки</v>
      </c>
      <c r="AE2606" s="48" t="str">
        <f>VLOOKUP(C:C,'ИЗ ОСНОВЫ НОМЕНКЛАТУР'!D:H,5,0)</f>
        <v>C</v>
      </c>
    </row>
    <row r="2607" spans="1:31" ht="9.6" customHeight="1" x14ac:dyDescent="0.2">
      <c r="A2607" s="45" t="s">
        <v>2043</v>
      </c>
      <c r="B2607" s="11"/>
      <c r="C2607" s="11" t="s">
        <v>2605</v>
      </c>
      <c r="D2607" s="44">
        <v>2</v>
      </c>
      <c r="E2607" s="44">
        <v>0</v>
      </c>
      <c r="F2607" s="48">
        <v>0</v>
      </c>
      <c r="G2607" s="48">
        <v>0</v>
      </c>
      <c r="H2607" s="44">
        <v>0</v>
      </c>
      <c r="I2607" s="44">
        <v>0</v>
      </c>
      <c r="J2607" s="44">
        <v>0</v>
      </c>
      <c r="K2607" s="48">
        <v>0</v>
      </c>
      <c r="L2607" s="49">
        <v>5676.8</v>
      </c>
      <c r="M2607" s="49">
        <v>0</v>
      </c>
      <c r="N2607" s="10">
        <v>0</v>
      </c>
      <c r="O2607" s="10">
        <v>0</v>
      </c>
      <c r="P2607" s="10">
        <v>0</v>
      </c>
      <c r="Q2607" s="10">
        <v>0</v>
      </c>
      <c r="R2607" s="10">
        <v>0</v>
      </c>
      <c r="S2607" s="10">
        <v>0</v>
      </c>
      <c r="T2607" s="50">
        <f t="shared" si="137"/>
        <v>473.06666666666666</v>
      </c>
      <c r="U2607" s="50">
        <f t="shared" si="137"/>
        <v>0</v>
      </c>
      <c r="V2607" s="50">
        <f t="shared" si="137"/>
        <v>0</v>
      </c>
      <c r="W2607" s="50">
        <f t="shared" si="137"/>
        <v>0</v>
      </c>
      <c r="X2607" s="50">
        <f t="shared" si="137"/>
        <v>0</v>
      </c>
      <c r="Y2607" s="50">
        <f t="shared" si="136"/>
        <v>0</v>
      </c>
      <c r="Z2607" s="50">
        <f t="shared" si="136"/>
        <v>0</v>
      </c>
      <c r="AA2607" s="50">
        <f t="shared" si="136"/>
        <v>0</v>
      </c>
      <c r="AB2607" s="50">
        <f t="shared" si="135"/>
        <v>473.06666666666666</v>
      </c>
      <c r="AC2607" s="48" t="str">
        <f>VLOOKUP(ПРОДАЖИ!C:C,'ИЗ ОСНОВЫ НОМЕНКЛАТУР'!D:E,2,0)</f>
        <v>Ручки, крючки, опоры</v>
      </c>
      <c r="AD2607" s="48" t="str">
        <f>VLOOKUP(C:C,'ИЗ ОСНОВЫ НОМЕНКЛАТУР'!D:F,3,0)</f>
        <v>Торцевые ручки</v>
      </c>
      <c r="AE2607" s="48" t="str">
        <f>VLOOKUP(C:C,'ИЗ ОСНОВЫ НОМЕНКЛАТУР'!D:H,5,0)</f>
        <v>C</v>
      </c>
    </row>
    <row r="2608" spans="1:31" ht="9.6" customHeight="1" x14ac:dyDescent="0.2">
      <c r="A2608" s="45" t="s">
        <v>2043</v>
      </c>
      <c r="B2608" s="11"/>
      <c r="C2608" s="11" t="s">
        <v>2606</v>
      </c>
      <c r="D2608" s="44">
        <v>5</v>
      </c>
      <c r="E2608" s="44">
        <v>0</v>
      </c>
      <c r="F2608" s="48">
        <v>0</v>
      </c>
      <c r="G2608" s="48">
        <v>0</v>
      </c>
      <c r="H2608" s="44">
        <v>0</v>
      </c>
      <c r="I2608" s="44">
        <v>0</v>
      </c>
      <c r="J2608" s="44">
        <v>0</v>
      </c>
      <c r="K2608" s="48">
        <v>0</v>
      </c>
      <c r="L2608" s="49">
        <v>5425</v>
      </c>
      <c r="M2608" s="49">
        <v>0</v>
      </c>
      <c r="N2608" s="10">
        <v>0</v>
      </c>
      <c r="O2608" s="10">
        <v>0</v>
      </c>
      <c r="P2608" s="10">
        <v>0</v>
      </c>
      <c r="Q2608" s="10">
        <v>0</v>
      </c>
      <c r="R2608" s="10">
        <v>0</v>
      </c>
      <c r="S2608" s="10">
        <v>0</v>
      </c>
      <c r="T2608" s="50">
        <f t="shared" si="137"/>
        <v>452.08333333333331</v>
      </c>
      <c r="U2608" s="50">
        <f t="shared" si="137"/>
        <v>0</v>
      </c>
      <c r="V2608" s="50">
        <f t="shared" si="137"/>
        <v>0</v>
      </c>
      <c r="W2608" s="50">
        <f t="shared" si="137"/>
        <v>0</v>
      </c>
      <c r="X2608" s="50">
        <f t="shared" si="137"/>
        <v>0</v>
      </c>
      <c r="Y2608" s="50">
        <f t="shared" si="136"/>
        <v>0</v>
      </c>
      <c r="Z2608" s="50">
        <f t="shared" si="136"/>
        <v>0</v>
      </c>
      <c r="AA2608" s="50">
        <f t="shared" si="136"/>
        <v>0</v>
      </c>
      <c r="AB2608" s="50">
        <f t="shared" si="135"/>
        <v>452.08333333333331</v>
      </c>
      <c r="AC2608" s="48" t="str">
        <f>VLOOKUP(ПРОДАЖИ!C:C,'ИЗ ОСНОВЫ НОМЕНКЛАТУР'!D:E,2,0)</f>
        <v>Ручки, крючки, опоры</v>
      </c>
      <c r="AD2608" s="48" t="str">
        <f>VLOOKUP(C:C,'ИЗ ОСНОВЫ НОМЕНКЛАТУР'!D:F,3,0)</f>
        <v>Торцевые ручки</v>
      </c>
      <c r="AE2608" s="48" t="str">
        <f>VLOOKUP(C:C,'ИЗ ОСНОВЫ НОМЕНКЛАТУР'!D:H,5,0)</f>
        <v>C</v>
      </c>
    </row>
    <row r="2609" spans="1:31" ht="9.6" customHeight="1" x14ac:dyDescent="0.2">
      <c r="A2609" s="45" t="s">
        <v>2043</v>
      </c>
      <c r="B2609" s="11"/>
      <c r="C2609" s="11" t="s">
        <v>2607</v>
      </c>
      <c r="D2609" s="44">
        <v>4</v>
      </c>
      <c r="E2609" s="44">
        <v>0</v>
      </c>
      <c r="F2609" s="48">
        <v>0</v>
      </c>
      <c r="G2609" s="48">
        <v>0</v>
      </c>
      <c r="H2609" s="44">
        <v>0</v>
      </c>
      <c r="I2609" s="44">
        <v>0</v>
      </c>
      <c r="J2609" s="44">
        <v>0</v>
      </c>
      <c r="K2609" s="48">
        <v>0</v>
      </c>
      <c r="L2609" s="49">
        <v>4936.24</v>
      </c>
      <c r="M2609" s="49">
        <v>0</v>
      </c>
      <c r="N2609" s="10">
        <v>0</v>
      </c>
      <c r="O2609" s="10">
        <v>0</v>
      </c>
      <c r="P2609" s="10">
        <v>0</v>
      </c>
      <c r="Q2609" s="10">
        <v>0</v>
      </c>
      <c r="R2609" s="10">
        <v>0</v>
      </c>
      <c r="S2609" s="10">
        <v>0</v>
      </c>
      <c r="T2609" s="50">
        <f t="shared" si="137"/>
        <v>411.3533333333333</v>
      </c>
      <c r="U2609" s="50">
        <f t="shared" si="137"/>
        <v>0</v>
      </c>
      <c r="V2609" s="50">
        <f t="shared" si="137"/>
        <v>0</v>
      </c>
      <c r="W2609" s="50">
        <f t="shared" si="137"/>
        <v>0</v>
      </c>
      <c r="X2609" s="50">
        <f t="shared" si="137"/>
        <v>0</v>
      </c>
      <c r="Y2609" s="50">
        <f t="shared" si="136"/>
        <v>0</v>
      </c>
      <c r="Z2609" s="50">
        <f t="shared" si="136"/>
        <v>0</v>
      </c>
      <c r="AA2609" s="50">
        <f t="shared" si="136"/>
        <v>0</v>
      </c>
      <c r="AB2609" s="50">
        <f t="shared" si="135"/>
        <v>411.3533333333333</v>
      </c>
      <c r="AC2609" s="48" t="str">
        <f>VLOOKUP(ПРОДАЖИ!C:C,'ИЗ ОСНОВЫ НОМЕНКЛАТУР'!D:E,2,0)</f>
        <v>Ручки, крючки, опоры</v>
      </c>
      <c r="AD2609" s="48" t="str">
        <f>VLOOKUP(C:C,'ИЗ ОСНОВЫ НОМЕНКЛАТУР'!D:F,3,0)</f>
        <v>Торцевые ручки</v>
      </c>
      <c r="AE2609" s="48" t="str">
        <f>VLOOKUP(C:C,'ИЗ ОСНОВЫ НОМЕНКЛАТУР'!D:H,5,0)</f>
        <v>C</v>
      </c>
    </row>
    <row r="2610" spans="1:31" ht="9.6" customHeight="1" x14ac:dyDescent="0.2">
      <c r="A2610" s="45" t="s">
        <v>2043</v>
      </c>
      <c r="B2610" s="11"/>
      <c r="C2610" s="11" t="s">
        <v>2608</v>
      </c>
      <c r="D2610" s="44">
        <v>0</v>
      </c>
      <c r="E2610" s="44">
        <v>0</v>
      </c>
      <c r="F2610" s="48">
        <v>0</v>
      </c>
      <c r="G2610" s="48">
        <v>0</v>
      </c>
      <c r="H2610" s="44">
        <v>0</v>
      </c>
      <c r="I2610" s="44">
        <v>0</v>
      </c>
      <c r="J2610" s="44">
        <v>1</v>
      </c>
      <c r="K2610" s="48">
        <v>0</v>
      </c>
      <c r="L2610" s="49">
        <v>0</v>
      </c>
      <c r="M2610" s="49">
        <v>0</v>
      </c>
      <c r="N2610" s="10">
        <v>0</v>
      </c>
      <c r="O2610" s="10">
        <v>0</v>
      </c>
      <c r="P2610" s="10">
        <v>0</v>
      </c>
      <c r="Q2610" s="10">
        <v>0</v>
      </c>
      <c r="R2610" s="10">
        <v>9070</v>
      </c>
      <c r="S2610" s="10">
        <v>0</v>
      </c>
      <c r="T2610" s="50">
        <f t="shared" si="137"/>
        <v>0</v>
      </c>
      <c r="U2610" s="50">
        <f t="shared" si="137"/>
        <v>0</v>
      </c>
      <c r="V2610" s="50">
        <f t="shared" si="137"/>
        <v>0</v>
      </c>
      <c r="W2610" s="50">
        <f t="shared" si="137"/>
        <v>0</v>
      </c>
      <c r="X2610" s="50">
        <f t="shared" si="137"/>
        <v>0</v>
      </c>
      <c r="Y2610" s="50">
        <f t="shared" si="136"/>
        <v>0</v>
      </c>
      <c r="Z2610" s="50">
        <f t="shared" si="136"/>
        <v>755.83333333333337</v>
      </c>
      <c r="AA2610" s="50">
        <f t="shared" si="136"/>
        <v>0</v>
      </c>
      <c r="AB2610" s="50">
        <f t="shared" si="135"/>
        <v>755.83333333333337</v>
      </c>
      <c r="AC2610" s="48" t="str">
        <f>VLOOKUP(ПРОДАЖИ!C:C,'ИЗ ОСНОВЫ НОМЕНКЛАТУР'!D:E,2,0)</f>
        <v>Ручки, крючки, опоры</v>
      </c>
      <c r="AD2610" s="48" t="str">
        <f>VLOOKUP(C:C,'ИЗ ОСНОВЫ НОМЕНКЛАТУР'!D:F,3,0)</f>
        <v>Торцевые ручки</v>
      </c>
      <c r="AE2610" s="48" t="str">
        <f>VLOOKUP(C:C,'ИЗ ОСНОВЫ НОМЕНКЛАТУР'!D:H,5,0)</f>
        <v>C</v>
      </c>
    </row>
    <row r="2611" spans="1:31" ht="9.6" customHeight="1" x14ac:dyDescent="0.2">
      <c r="A2611" s="45" t="s">
        <v>2043</v>
      </c>
      <c r="B2611" s="11"/>
      <c r="C2611" s="11" t="s">
        <v>2609</v>
      </c>
      <c r="D2611" s="44">
        <v>0</v>
      </c>
      <c r="E2611" s="44">
        <v>0</v>
      </c>
      <c r="F2611" s="48">
        <v>0</v>
      </c>
      <c r="G2611" s="48">
        <v>0</v>
      </c>
      <c r="H2611" s="44">
        <v>0</v>
      </c>
      <c r="I2611" s="44">
        <v>6</v>
      </c>
      <c r="J2611" s="44">
        <v>0</v>
      </c>
      <c r="K2611" s="48">
        <v>0</v>
      </c>
      <c r="L2611" s="49">
        <v>0</v>
      </c>
      <c r="M2611" s="49">
        <v>0</v>
      </c>
      <c r="N2611" s="10">
        <v>0</v>
      </c>
      <c r="O2611" s="10">
        <v>0</v>
      </c>
      <c r="P2611" s="10">
        <v>0</v>
      </c>
      <c r="Q2611" s="10">
        <v>6900</v>
      </c>
      <c r="R2611" s="10">
        <v>0</v>
      </c>
      <c r="S2611" s="10">
        <v>0</v>
      </c>
      <c r="T2611" s="50">
        <f t="shared" si="137"/>
        <v>0</v>
      </c>
      <c r="U2611" s="50">
        <f t="shared" si="137"/>
        <v>0</v>
      </c>
      <c r="V2611" s="50">
        <f t="shared" si="137"/>
        <v>0</v>
      </c>
      <c r="W2611" s="50">
        <f t="shared" si="137"/>
        <v>0</v>
      </c>
      <c r="X2611" s="50">
        <f t="shared" si="137"/>
        <v>0</v>
      </c>
      <c r="Y2611" s="50">
        <f t="shared" si="136"/>
        <v>575</v>
      </c>
      <c r="Z2611" s="50">
        <f t="shared" si="136"/>
        <v>0</v>
      </c>
      <c r="AA2611" s="50">
        <f t="shared" si="136"/>
        <v>0</v>
      </c>
      <c r="AB2611" s="50">
        <f t="shared" si="135"/>
        <v>575</v>
      </c>
      <c r="AC2611" s="48" t="str">
        <f>VLOOKUP(ПРОДАЖИ!C:C,'ИЗ ОСНОВЫ НОМЕНКЛАТУР'!D:E,2,0)</f>
        <v>Ручки, крючки, опоры</v>
      </c>
      <c r="AD2611" s="48" t="str">
        <f>VLOOKUP(C:C,'ИЗ ОСНОВЫ НОМЕНКЛАТУР'!D:F,3,0)</f>
        <v>Торцевые ручки</v>
      </c>
      <c r="AE2611" s="48" t="str">
        <f>VLOOKUP(C:C,'ИЗ ОСНОВЫ НОМЕНКЛАТУР'!D:H,5,0)</f>
        <v>C</v>
      </c>
    </row>
    <row r="2612" spans="1:31" ht="9.6" customHeight="1" x14ac:dyDescent="0.2">
      <c r="A2612" s="45" t="s">
        <v>2043</v>
      </c>
      <c r="B2612" s="11"/>
      <c r="C2612" s="11" t="s">
        <v>2610</v>
      </c>
      <c r="D2612" s="44">
        <v>8</v>
      </c>
      <c r="E2612" s="44">
        <v>0</v>
      </c>
      <c r="F2612" s="48">
        <v>0</v>
      </c>
      <c r="G2612" s="48">
        <v>0</v>
      </c>
      <c r="H2612" s="44">
        <v>0</v>
      </c>
      <c r="I2612" s="44">
        <v>0</v>
      </c>
      <c r="J2612" s="44">
        <v>0</v>
      </c>
      <c r="K2612" s="48">
        <v>0</v>
      </c>
      <c r="L2612" s="49">
        <v>16224.59</v>
      </c>
      <c r="M2612" s="49">
        <v>0</v>
      </c>
      <c r="N2612" s="10">
        <v>0</v>
      </c>
      <c r="O2612" s="10">
        <v>0</v>
      </c>
      <c r="P2612" s="10">
        <v>0</v>
      </c>
      <c r="Q2612" s="10">
        <v>0</v>
      </c>
      <c r="R2612" s="10">
        <v>0</v>
      </c>
      <c r="S2612" s="10">
        <v>0</v>
      </c>
      <c r="T2612" s="50">
        <f t="shared" si="137"/>
        <v>1352.0491666666667</v>
      </c>
      <c r="U2612" s="50">
        <f t="shared" si="137"/>
        <v>0</v>
      </c>
      <c r="V2612" s="50">
        <f t="shared" si="137"/>
        <v>0</v>
      </c>
      <c r="W2612" s="50">
        <f t="shared" si="137"/>
        <v>0</v>
      </c>
      <c r="X2612" s="50">
        <f t="shared" si="137"/>
        <v>0</v>
      </c>
      <c r="Y2612" s="50">
        <f t="shared" si="136"/>
        <v>0</v>
      </c>
      <c r="Z2612" s="50">
        <f t="shared" si="136"/>
        <v>0</v>
      </c>
      <c r="AA2612" s="50">
        <f t="shared" si="136"/>
        <v>0</v>
      </c>
      <c r="AB2612" s="50">
        <f t="shared" si="135"/>
        <v>1352.0491666666667</v>
      </c>
      <c r="AC2612" s="48" t="str">
        <f>VLOOKUP(ПРОДАЖИ!C:C,'ИЗ ОСНОВЫ НОМЕНКЛАТУР'!D:E,2,0)</f>
        <v>Ручки, крючки, опоры</v>
      </c>
      <c r="AD2612" s="48" t="str">
        <f>VLOOKUP(C:C,'ИЗ ОСНОВЫ НОМЕНКЛАТУР'!D:F,3,0)</f>
        <v>Торцевые ручки</v>
      </c>
      <c r="AE2612" s="48" t="str">
        <f>VLOOKUP(C:C,'ИЗ ОСНОВЫ НОМЕНКЛАТУР'!D:H,5,0)</f>
        <v>C</v>
      </c>
    </row>
    <row r="2613" spans="1:31" ht="9.6" customHeight="1" x14ac:dyDescent="0.2">
      <c r="A2613" s="45" t="s">
        <v>2043</v>
      </c>
      <c r="B2613" s="11"/>
      <c r="C2613" s="11" t="s">
        <v>2611</v>
      </c>
      <c r="D2613" s="44">
        <v>0</v>
      </c>
      <c r="E2613" s="44">
        <v>0</v>
      </c>
      <c r="F2613" s="48">
        <v>0</v>
      </c>
      <c r="G2613" s="48">
        <v>0</v>
      </c>
      <c r="H2613" s="44">
        <v>0</v>
      </c>
      <c r="I2613" s="44">
        <v>5</v>
      </c>
      <c r="J2613" s="44">
        <v>0</v>
      </c>
      <c r="K2613" s="48">
        <v>0</v>
      </c>
      <c r="L2613" s="49">
        <v>0</v>
      </c>
      <c r="M2613" s="49">
        <v>0</v>
      </c>
      <c r="N2613" s="10">
        <v>0</v>
      </c>
      <c r="O2613" s="10">
        <v>0</v>
      </c>
      <c r="P2613" s="10">
        <v>0</v>
      </c>
      <c r="Q2613" s="10">
        <v>6500</v>
      </c>
      <c r="R2613" s="10">
        <v>0</v>
      </c>
      <c r="S2613" s="10">
        <v>0</v>
      </c>
      <c r="T2613" s="50">
        <f t="shared" si="137"/>
        <v>0</v>
      </c>
      <c r="U2613" s="50">
        <f t="shared" si="137"/>
        <v>0</v>
      </c>
      <c r="V2613" s="50">
        <f t="shared" si="137"/>
        <v>0</v>
      </c>
      <c r="W2613" s="50">
        <f t="shared" si="137"/>
        <v>0</v>
      </c>
      <c r="X2613" s="50">
        <f t="shared" si="137"/>
        <v>0</v>
      </c>
      <c r="Y2613" s="50">
        <f t="shared" si="136"/>
        <v>541.66666666666663</v>
      </c>
      <c r="Z2613" s="50">
        <f t="shared" si="136"/>
        <v>0</v>
      </c>
      <c r="AA2613" s="50">
        <f t="shared" si="136"/>
        <v>0</v>
      </c>
      <c r="AB2613" s="50">
        <f t="shared" si="135"/>
        <v>541.66666666666663</v>
      </c>
      <c r="AC2613" s="48" t="str">
        <f>VLOOKUP(ПРОДАЖИ!C:C,'ИЗ ОСНОВЫ НОМЕНКЛАТУР'!D:E,2,0)</f>
        <v>Ручки, крючки, опоры</v>
      </c>
      <c r="AD2613" s="48" t="str">
        <f>VLOOKUP(C:C,'ИЗ ОСНОВЫ НОМЕНКЛАТУР'!D:F,3,0)</f>
        <v>Торцевые ручки</v>
      </c>
      <c r="AE2613" s="48" t="str">
        <f>VLOOKUP(C:C,'ИЗ ОСНОВЫ НОМЕНКЛАТУР'!D:H,5,0)</f>
        <v>C</v>
      </c>
    </row>
    <row r="2614" spans="1:31" ht="9.6" customHeight="1" x14ac:dyDescent="0.2">
      <c r="A2614" s="45" t="s">
        <v>2043</v>
      </c>
      <c r="B2614" s="11"/>
      <c r="C2614" s="11" t="s">
        <v>2612</v>
      </c>
      <c r="D2614" s="44">
        <v>5</v>
      </c>
      <c r="E2614" s="44">
        <v>0</v>
      </c>
      <c r="F2614" s="48">
        <v>0</v>
      </c>
      <c r="G2614" s="48">
        <v>0</v>
      </c>
      <c r="H2614" s="44">
        <v>0</v>
      </c>
      <c r="I2614" s="44">
        <v>0</v>
      </c>
      <c r="J2614" s="44">
        <v>0</v>
      </c>
      <c r="K2614" s="48">
        <v>0</v>
      </c>
      <c r="L2614" s="49">
        <v>15035</v>
      </c>
      <c r="M2614" s="49">
        <v>0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50">
        <f t="shared" si="137"/>
        <v>1252.9166666666667</v>
      </c>
      <c r="U2614" s="50">
        <f t="shared" si="137"/>
        <v>0</v>
      </c>
      <c r="V2614" s="50">
        <f t="shared" si="137"/>
        <v>0</v>
      </c>
      <c r="W2614" s="50">
        <f t="shared" si="137"/>
        <v>0</v>
      </c>
      <c r="X2614" s="50">
        <f t="shared" si="137"/>
        <v>0</v>
      </c>
      <c r="Y2614" s="50">
        <f t="shared" si="136"/>
        <v>0</v>
      </c>
      <c r="Z2614" s="50">
        <f t="shared" si="136"/>
        <v>0</v>
      </c>
      <c r="AA2614" s="50">
        <f t="shared" si="136"/>
        <v>0</v>
      </c>
      <c r="AB2614" s="50">
        <f t="shared" si="135"/>
        <v>1252.9166666666667</v>
      </c>
      <c r="AC2614" s="48" t="str">
        <f>VLOOKUP(ПРОДАЖИ!C:C,'ИЗ ОСНОВЫ НОМЕНКЛАТУР'!D:E,2,0)</f>
        <v>Ручки, крючки, опоры</v>
      </c>
      <c r="AD2614" s="48" t="str">
        <f>VLOOKUP(C:C,'ИЗ ОСНОВЫ НОМЕНКЛАТУР'!D:F,3,0)</f>
        <v>Торцевые ручки</v>
      </c>
      <c r="AE2614" s="48" t="str">
        <f>VLOOKUP(C:C,'ИЗ ОСНОВЫ НОМЕНКЛАТУР'!D:H,5,0)</f>
        <v>C</v>
      </c>
    </row>
    <row r="2615" spans="1:31" ht="9.6" customHeight="1" x14ac:dyDescent="0.2">
      <c r="A2615" s="45" t="s">
        <v>2043</v>
      </c>
      <c r="B2615" s="11"/>
      <c r="C2615" s="11" t="s">
        <v>2613</v>
      </c>
      <c r="D2615" s="44">
        <v>0</v>
      </c>
      <c r="E2615" s="44">
        <v>0</v>
      </c>
      <c r="F2615" s="48">
        <v>0</v>
      </c>
      <c r="G2615" s="48">
        <v>0</v>
      </c>
      <c r="H2615" s="44">
        <v>0</v>
      </c>
      <c r="I2615" s="44">
        <v>7</v>
      </c>
      <c r="J2615" s="44">
        <v>0</v>
      </c>
      <c r="K2615" s="48">
        <v>0</v>
      </c>
      <c r="L2615" s="49">
        <v>0</v>
      </c>
      <c r="M2615" s="49">
        <v>0</v>
      </c>
      <c r="N2615" s="10">
        <v>0</v>
      </c>
      <c r="O2615" s="10">
        <v>0</v>
      </c>
      <c r="P2615" s="10">
        <v>0</v>
      </c>
      <c r="Q2615" s="10">
        <v>6300</v>
      </c>
      <c r="R2615" s="10">
        <v>0</v>
      </c>
      <c r="S2615" s="10">
        <v>0</v>
      </c>
      <c r="T2615" s="50">
        <f t="shared" si="137"/>
        <v>0</v>
      </c>
      <c r="U2615" s="50">
        <f t="shared" si="137"/>
        <v>0</v>
      </c>
      <c r="V2615" s="50">
        <f t="shared" si="137"/>
        <v>0</v>
      </c>
      <c r="W2615" s="50">
        <f t="shared" si="137"/>
        <v>0</v>
      </c>
      <c r="X2615" s="50">
        <f t="shared" si="137"/>
        <v>0</v>
      </c>
      <c r="Y2615" s="50">
        <f t="shared" si="136"/>
        <v>525</v>
      </c>
      <c r="Z2615" s="50">
        <f t="shared" si="136"/>
        <v>0</v>
      </c>
      <c r="AA2615" s="50">
        <f t="shared" si="136"/>
        <v>0</v>
      </c>
      <c r="AB2615" s="50">
        <f t="shared" si="135"/>
        <v>525</v>
      </c>
      <c r="AC2615" s="48" t="str">
        <f>VLOOKUP(ПРОДАЖИ!C:C,'ИЗ ОСНОВЫ НОМЕНКЛАТУР'!D:E,2,0)</f>
        <v>Ручки, крючки, опоры</v>
      </c>
      <c r="AD2615" s="48" t="str">
        <f>VLOOKUP(C:C,'ИЗ ОСНОВЫ НОМЕНКЛАТУР'!D:F,3,0)</f>
        <v>Торцевые ручки</v>
      </c>
      <c r="AE2615" s="48" t="str">
        <f>VLOOKUP(C:C,'ИЗ ОСНОВЫ НОМЕНКЛАТУР'!D:H,5,0)</f>
        <v>C</v>
      </c>
    </row>
    <row r="2616" spans="1:31" ht="9.6" customHeight="1" x14ac:dyDescent="0.2">
      <c r="A2616" s="45" t="s">
        <v>2043</v>
      </c>
      <c r="B2616" s="11"/>
      <c r="C2616" s="11" t="s">
        <v>2614</v>
      </c>
      <c r="D2616" s="44">
        <v>0</v>
      </c>
      <c r="E2616" s="44">
        <v>0</v>
      </c>
      <c r="F2616" s="48">
        <v>0</v>
      </c>
      <c r="G2616" s="48">
        <v>0</v>
      </c>
      <c r="H2616" s="44">
        <v>0</v>
      </c>
      <c r="I2616" s="44">
        <v>6</v>
      </c>
      <c r="J2616" s="44">
        <v>0</v>
      </c>
      <c r="K2616" s="48">
        <v>0</v>
      </c>
      <c r="L2616" s="49">
        <v>0</v>
      </c>
      <c r="M2616" s="49">
        <v>0</v>
      </c>
      <c r="N2616" s="10">
        <v>0</v>
      </c>
      <c r="O2616" s="10">
        <v>0</v>
      </c>
      <c r="P2616" s="10">
        <v>0</v>
      </c>
      <c r="Q2616" s="10">
        <v>6000</v>
      </c>
      <c r="R2616" s="10">
        <v>0</v>
      </c>
      <c r="S2616" s="10">
        <v>0</v>
      </c>
      <c r="T2616" s="50">
        <f t="shared" si="137"/>
        <v>0</v>
      </c>
      <c r="U2616" s="50">
        <f t="shared" si="137"/>
        <v>0</v>
      </c>
      <c r="V2616" s="50">
        <f t="shared" si="137"/>
        <v>0</v>
      </c>
      <c r="W2616" s="50">
        <f t="shared" si="137"/>
        <v>0</v>
      </c>
      <c r="X2616" s="50">
        <f t="shared" si="137"/>
        <v>0</v>
      </c>
      <c r="Y2616" s="50">
        <f t="shared" si="136"/>
        <v>500</v>
      </c>
      <c r="Z2616" s="50">
        <f t="shared" si="136"/>
        <v>0</v>
      </c>
      <c r="AA2616" s="50">
        <f t="shared" si="136"/>
        <v>0</v>
      </c>
      <c r="AB2616" s="50">
        <f t="shared" si="135"/>
        <v>500</v>
      </c>
      <c r="AC2616" s="48" t="str">
        <f>VLOOKUP(ПРОДАЖИ!C:C,'ИЗ ОСНОВЫ НОМЕНКЛАТУР'!D:E,2,0)</f>
        <v>Ручки, крючки, опоры</v>
      </c>
      <c r="AD2616" s="48" t="str">
        <f>VLOOKUP(C:C,'ИЗ ОСНОВЫ НОМЕНКЛАТУР'!D:F,3,0)</f>
        <v>Торцевые ручки</v>
      </c>
      <c r="AE2616" s="48" t="str">
        <f>VLOOKUP(C:C,'ИЗ ОСНОВЫ НОМЕНКЛАТУР'!D:H,5,0)</f>
        <v>C</v>
      </c>
    </row>
    <row r="2617" spans="1:31" ht="9.6" customHeight="1" x14ac:dyDescent="0.2">
      <c r="A2617" s="45" t="s">
        <v>2043</v>
      </c>
      <c r="B2617" s="11"/>
      <c r="C2617" s="11" t="s">
        <v>2615</v>
      </c>
      <c r="D2617" s="44">
        <v>3</v>
      </c>
      <c r="E2617" s="44">
        <v>0</v>
      </c>
      <c r="F2617" s="48">
        <v>0</v>
      </c>
      <c r="G2617" s="48">
        <v>0</v>
      </c>
      <c r="H2617" s="44">
        <v>0</v>
      </c>
      <c r="I2617" s="44">
        <v>0</v>
      </c>
      <c r="J2617" s="44">
        <v>0</v>
      </c>
      <c r="K2617" s="48">
        <v>0</v>
      </c>
      <c r="L2617" s="49">
        <v>14631</v>
      </c>
      <c r="M2617" s="49">
        <v>0</v>
      </c>
      <c r="N2617" s="10">
        <v>0</v>
      </c>
      <c r="O2617" s="10">
        <v>0</v>
      </c>
      <c r="P2617" s="10">
        <v>0</v>
      </c>
      <c r="Q2617" s="10">
        <v>0</v>
      </c>
      <c r="R2617" s="10">
        <v>0</v>
      </c>
      <c r="S2617" s="10">
        <v>0</v>
      </c>
      <c r="T2617" s="50">
        <f t="shared" si="137"/>
        <v>1219.25</v>
      </c>
      <c r="U2617" s="50">
        <f t="shared" si="137"/>
        <v>0</v>
      </c>
      <c r="V2617" s="50">
        <f t="shared" si="137"/>
        <v>0</v>
      </c>
      <c r="W2617" s="50">
        <f t="shared" si="137"/>
        <v>0</v>
      </c>
      <c r="X2617" s="50">
        <f t="shared" si="137"/>
        <v>0</v>
      </c>
      <c r="Y2617" s="50">
        <f t="shared" si="136"/>
        <v>0</v>
      </c>
      <c r="Z2617" s="50">
        <f t="shared" si="136"/>
        <v>0</v>
      </c>
      <c r="AA2617" s="50">
        <f t="shared" si="136"/>
        <v>0</v>
      </c>
      <c r="AB2617" s="50">
        <f t="shared" si="135"/>
        <v>1219.25</v>
      </c>
      <c r="AC2617" s="48" t="str">
        <f>VLOOKUP(ПРОДАЖИ!C:C,'ИЗ ОСНОВЫ НОМЕНКЛАТУР'!D:E,2,0)</f>
        <v>Ручки, крючки, опоры</v>
      </c>
      <c r="AD2617" s="48" t="str">
        <f>VLOOKUP(C:C,'ИЗ ОСНОВЫ НОМЕНКЛАТУР'!D:F,3,0)</f>
        <v>Торцевые ручки</v>
      </c>
      <c r="AE2617" s="48" t="str">
        <f>VLOOKUP(C:C,'ИЗ ОСНОВЫ НОМЕНКЛАТУР'!D:H,5,0)</f>
        <v>C</v>
      </c>
    </row>
    <row r="2618" spans="1:31" ht="9.6" customHeight="1" x14ac:dyDescent="0.2">
      <c r="A2618" s="45" t="s">
        <v>2043</v>
      </c>
      <c r="B2618" s="11"/>
      <c r="C2618" s="11" t="s">
        <v>2616</v>
      </c>
      <c r="D2618" s="44">
        <v>5</v>
      </c>
      <c r="E2618" s="44">
        <v>0</v>
      </c>
      <c r="F2618" s="48">
        <v>0</v>
      </c>
      <c r="G2618" s="48">
        <v>0</v>
      </c>
      <c r="H2618" s="44">
        <v>0</v>
      </c>
      <c r="I2618" s="44">
        <v>0</v>
      </c>
      <c r="J2618" s="44">
        <v>0</v>
      </c>
      <c r="K2618" s="48">
        <v>0</v>
      </c>
      <c r="L2618" s="49">
        <v>15137.86</v>
      </c>
      <c r="M2618" s="49">
        <v>0</v>
      </c>
      <c r="N2618" s="10">
        <v>0</v>
      </c>
      <c r="O2618" s="10">
        <v>0</v>
      </c>
      <c r="P2618" s="10">
        <v>0</v>
      </c>
      <c r="Q2618" s="10">
        <v>0</v>
      </c>
      <c r="R2618" s="10">
        <v>0</v>
      </c>
      <c r="S2618" s="10">
        <v>0</v>
      </c>
      <c r="T2618" s="50">
        <f t="shared" si="137"/>
        <v>1261.4883333333335</v>
      </c>
      <c r="U2618" s="50">
        <f t="shared" si="137"/>
        <v>0</v>
      </c>
      <c r="V2618" s="50">
        <f t="shared" si="137"/>
        <v>0</v>
      </c>
      <c r="W2618" s="50">
        <f t="shared" si="137"/>
        <v>0</v>
      </c>
      <c r="X2618" s="50">
        <f t="shared" si="137"/>
        <v>0</v>
      </c>
      <c r="Y2618" s="50">
        <f t="shared" si="136"/>
        <v>0</v>
      </c>
      <c r="Z2618" s="50">
        <f t="shared" si="136"/>
        <v>0</v>
      </c>
      <c r="AA2618" s="50">
        <f t="shared" si="136"/>
        <v>0</v>
      </c>
      <c r="AB2618" s="50">
        <f t="shared" si="135"/>
        <v>1261.4883333333335</v>
      </c>
      <c r="AC2618" s="48" t="str">
        <f>VLOOKUP(ПРОДАЖИ!C:C,'ИЗ ОСНОВЫ НОМЕНКЛАТУР'!D:E,2,0)</f>
        <v>Ручки, крючки, опоры</v>
      </c>
      <c r="AD2618" s="48" t="str">
        <f>VLOOKUP(C:C,'ИЗ ОСНОВЫ НОМЕНКЛАТУР'!D:F,3,0)</f>
        <v>Торцевые ручки</v>
      </c>
      <c r="AE2618" s="48" t="str">
        <f>VLOOKUP(C:C,'ИЗ ОСНОВЫ НОМЕНКЛАТУР'!D:H,5,0)</f>
        <v>C</v>
      </c>
    </row>
    <row r="2619" spans="1:31" ht="9.6" customHeight="1" x14ac:dyDescent="0.2">
      <c r="A2619" s="45" t="s">
        <v>2043</v>
      </c>
      <c r="B2619" s="11"/>
      <c r="C2619" s="11" t="s">
        <v>2617</v>
      </c>
      <c r="D2619" s="44">
        <v>0</v>
      </c>
      <c r="E2619" s="44">
        <v>0</v>
      </c>
      <c r="F2619" s="48">
        <v>0</v>
      </c>
      <c r="G2619" s="48">
        <v>0</v>
      </c>
      <c r="H2619" s="44">
        <v>9</v>
      </c>
      <c r="I2619" s="44">
        <v>0</v>
      </c>
      <c r="J2619" s="44">
        <v>0</v>
      </c>
      <c r="K2619" s="48">
        <v>0</v>
      </c>
      <c r="L2619" s="49">
        <v>0</v>
      </c>
      <c r="M2619" s="49">
        <v>0</v>
      </c>
      <c r="N2619" s="10">
        <v>0</v>
      </c>
      <c r="O2619" s="10">
        <v>0</v>
      </c>
      <c r="P2619" s="10">
        <v>4500</v>
      </c>
      <c r="Q2619" s="10">
        <v>0</v>
      </c>
      <c r="R2619" s="10">
        <v>0</v>
      </c>
      <c r="S2619" s="10">
        <v>0</v>
      </c>
      <c r="T2619" s="50">
        <f t="shared" si="137"/>
        <v>0</v>
      </c>
      <c r="U2619" s="50">
        <f t="shared" si="137"/>
        <v>0</v>
      </c>
      <c r="V2619" s="50">
        <f t="shared" si="137"/>
        <v>0</v>
      </c>
      <c r="W2619" s="50">
        <f t="shared" si="137"/>
        <v>0</v>
      </c>
      <c r="X2619" s="50">
        <f t="shared" si="137"/>
        <v>375</v>
      </c>
      <c r="Y2619" s="50">
        <f t="shared" si="136"/>
        <v>0</v>
      </c>
      <c r="Z2619" s="50">
        <f t="shared" si="136"/>
        <v>0</v>
      </c>
      <c r="AA2619" s="50">
        <f t="shared" si="136"/>
        <v>0</v>
      </c>
      <c r="AB2619" s="50">
        <f t="shared" si="135"/>
        <v>375</v>
      </c>
      <c r="AC2619" s="48" t="str">
        <f>VLOOKUP(ПРОДАЖИ!C:C,'ИЗ ОСНОВЫ НОМЕНКЛАТУР'!D:E,2,0)</f>
        <v>Ручки, крючки, опоры</v>
      </c>
      <c r="AD2619" s="48" t="str">
        <f>VLOOKUP(C:C,'ИЗ ОСНОВЫ НОМЕНКЛАТУР'!D:F,3,0)</f>
        <v>Торцевые ручки</v>
      </c>
      <c r="AE2619" s="48" t="str">
        <f>VLOOKUP(C:C,'ИЗ ОСНОВЫ НОМЕНКЛАТУР'!D:H,5,0)</f>
        <v>C</v>
      </c>
    </row>
    <row r="2620" spans="1:31" ht="9.6" customHeight="1" x14ac:dyDescent="0.2">
      <c r="A2620" s="45" t="s">
        <v>2043</v>
      </c>
      <c r="B2620" s="11"/>
      <c r="C2620" s="11" t="s">
        <v>2618</v>
      </c>
      <c r="D2620" s="44">
        <v>0</v>
      </c>
      <c r="E2620" s="44">
        <v>0</v>
      </c>
      <c r="F2620" s="48">
        <v>0</v>
      </c>
      <c r="G2620" s="48">
        <v>0</v>
      </c>
      <c r="H2620" s="44">
        <v>7</v>
      </c>
      <c r="I2620" s="44">
        <v>0</v>
      </c>
      <c r="J2620" s="44">
        <v>0</v>
      </c>
      <c r="K2620" s="48">
        <v>0</v>
      </c>
      <c r="L2620" s="49">
        <v>0</v>
      </c>
      <c r="M2620" s="49">
        <v>0</v>
      </c>
      <c r="N2620" s="10">
        <v>0</v>
      </c>
      <c r="O2620" s="10">
        <v>0</v>
      </c>
      <c r="P2620" s="10">
        <v>4200</v>
      </c>
      <c r="Q2620" s="10">
        <v>0</v>
      </c>
      <c r="R2620" s="10">
        <v>0</v>
      </c>
      <c r="S2620" s="10">
        <v>0</v>
      </c>
      <c r="T2620" s="50">
        <f t="shared" si="137"/>
        <v>0</v>
      </c>
      <c r="U2620" s="50">
        <f t="shared" si="137"/>
        <v>0</v>
      </c>
      <c r="V2620" s="50">
        <f t="shared" si="137"/>
        <v>0</v>
      </c>
      <c r="W2620" s="50">
        <f t="shared" si="137"/>
        <v>0</v>
      </c>
      <c r="X2620" s="50">
        <f t="shared" si="137"/>
        <v>350</v>
      </c>
      <c r="Y2620" s="50">
        <f t="shared" si="136"/>
        <v>0</v>
      </c>
      <c r="Z2620" s="50">
        <f t="shared" si="136"/>
        <v>0</v>
      </c>
      <c r="AA2620" s="50">
        <f t="shared" si="136"/>
        <v>0</v>
      </c>
      <c r="AB2620" s="50">
        <f t="shared" si="135"/>
        <v>350</v>
      </c>
      <c r="AC2620" s="48" t="str">
        <f>VLOOKUP(ПРОДАЖИ!C:C,'ИЗ ОСНОВЫ НОМЕНКЛАТУР'!D:E,2,0)</f>
        <v>Ручки, крючки, опоры</v>
      </c>
      <c r="AD2620" s="48" t="str">
        <f>VLOOKUP(C:C,'ИЗ ОСНОВЫ НОМЕНКЛАТУР'!D:F,3,0)</f>
        <v>Торцевые ручки</v>
      </c>
      <c r="AE2620" s="48" t="str">
        <f>VLOOKUP(C:C,'ИЗ ОСНОВЫ НОМЕНКЛАТУР'!D:H,5,0)</f>
        <v>C</v>
      </c>
    </row>
    <row r="2621" spans="1:31" ht="9.6" customHeight="1" x14ac:dyDescent="0.2">
      <c r="A2621" s="45" t="s">
        <v>2043</v>
      </c>
      <c r="B2621" s="11"/>
      <c r="C2621" s="11" t="s">
        <v>2619</v>
      </c>
      <c r="D2621" s="44">
        <v>0</v>
      </c>
      <c r="E2621" s="44">
        <v>0</v>
      </c>
      <c r="F2621" s="48">
        <v>0</v>
      </c>
      <c r="G2621" s="48">
        <v>0</v>
      </c>
      <c r="H2621" s="44">
        <v>0</v>
      </c>
      <c r="I2621" s="44">
        <v>3</v>
      </c>
      <c r="J2621" s="44">
        <v>0</v>
      </c>
      <c r="K2621" s="48">
        <v>0</v>
      </c>
      <c r="L2621" s="49">
        <v>0</v>
      </c>
      <c r="M2621" s="49">
        <v>0</v>
      </c>
      <c r="N2621" s="10">
        <v>0</v>
      </c>
      <c r="O2621" s="10">
        <v>0</v>
      </c>
      <c r="P2621" s="10">
        <v>0</v>
      </c>
      <c r="Q2621" s="10">
        <v>3900</v>
      </c>
      <c r="R2621" s="10">
        <v>0</v>
      </c>
      <c r="S2621" s="10">
        <v>0</v>
      </c>
      <c r="T2621" s="50">
        <f t="shared" si="137"/>
        <v>0</v>
      </c>
      <c r="U2621" s="50">
        <f t="shared" si="137"/>
        <v>0</v>
      </c>
      <c r="V2621" s="50">
        <f t="shared" si="137"/>
        <v>0</v>
      </c>
      <c r="W2621" s="50">
        <f t="shared" si="137"/>
        <v>0</v>
      </c>
      <c r="X2621" s="50">
        <f t="shared" si="137"/>
        <v>0</v>
      </c>
      <c r="Y2621" s="50">
        <f t="shared" si="136"/>
        <v>325</v>
      </c>
      <c r="Z2621" s="50">
        <f t="shared" si="136"/>
        <v>0</v>
      </c>
      <c r="AA2621" s="50">
        <f t="shared" si="136"/>
        <v>0</v>
      </c>
      <c r="AB2621" s="50">
        <f t="shared" si="135"/>
        <v>325</v>
      </c>
      <c r="AC2621" s="48" t="str">
        <f>VLOOKUP(ПРОДАЖИ!C:C,'ИЗ ОСНОВЫ НОМЕНКЛАТУР'!D:E,2,0)</f>
        <v>Ручки, крючки, опоры</v>
      </c>
      <c r="AD2621" s="48" t="str">
        <f>VLOOKUP(C:C,'ИЗ ОСНОВЫ НОМЕНКЛАТУР'!D:F,3,0)</f>
        <v>Торцевые ручки</v>
      </c>
      <c r="AE2621" s="48" t="str">
        <f>VLOOKUP(C:C,'ИЗ ОСНОВЫ НОМЕНКЛАТУР'!D:H,5,0)</f>
        <v>C</v>
      </c>
    </row>
    <row r="2622" spans="1:31" ht="9.6" customHeight="1" x14ac:dyDescent="0.2">
      <c r="A2622" s="45" t="s">
        <v>2043</v>
      </c>
      <c r="B2622" s="11"/>
      <c r="C2622" s="11" t="s">
        <v>2620</v>
      </c>
      <c r="D2622" s="44">
        <v>0</v>
      </c>
      <c r="E2622" s="44">
        <v>0</v>
      </c>
      <c r="F2622" s="48">
        <v>6</v>
      </c>
      <c r="G2622" s="48">
        <v>0</v>
      </c>
      <c r="H2622" s="44">
        <v>0</v>
      </c>
      <c r="I2622" s="44">
        <v>0</v>
      </c>
      <c r="J2622" s="44">
        <v>0</v>
      </c>
      <c r="K2622" s="48">
        <v>0</v>
      </c>
      <c r="L2622" s="49">
        <v>0</v>
      </c>
      <c r="M2622" s="49">
        <v>0</v>
      </c>
      <c r="N2622" s="10">
        <v>7284</v>
      </c>
      <c r="O2622" s="10">
        <v>0</v>
      </c>
      <c r="P2622" s="10">
        <v>0</v>
      </c>
      <c r="Q2622" s="10">
        <v>0</v>
      </c>
      <c r="R2622" s="10">
        <v>0</v>
      </c>
      <c r="S2622" s="10">
        <v>0</v>
      </c>
      <c r="T2622" s="50">
        <f t="shared" si="137"/>
        <v>0</v>
      </c>
      <c r="U2622" s="50">
        <f t="shared" si="137"/>
        <v>0</v>
      </c>
      <c r="V2622" s="50">
        <f t="shared" si="137"/>
        <v>607</v>
      </c>
      <c r="W2622" s="50">
        <f t="shared" si="137"/>
        <v>0</v>
      </c>
      <c r="X2622" s="50">
        <f t="shared" si="137"/>
        <v>0</v>
      </c>
      <c r="Y2622" s="50">
        <f t="shared" si="136"/>
        <v>0</v>
      </c>
      <c r="Z2622" s="50">
        <f t="shared" si="136"/>
        <v>0</v>
      </c>
      <c r="AA2622" s="50">
        <f t="shared" si="136"/>
        <v>0</v>
      </c>
      <c r="AB2622" s="50">
        <f t="shared" si="135"/>
        <v>607</v>
      </c>
      <c r="AC2622" s="48" t="str">
        <f>VLOOKUP(ПРОДАЖИ!C:C,'ИЗ ОСНОВЫ НОМЕНКЛАТУР'!D:E,2,0)</f>
        <v>Ручки, крючки, опоры</v>
      </c>
      <c r="AD2622" s="48" t="str">
        <f>VLOOKUP(C:C,'ИЗ ОСНОВЫ НОМЕНКЛАТУР'!D:F,3,0)</f>
        <v>Торцевые ручки</v>
      </c>
      <c r="AE2622" s="48" t="str">
        <f>VLOOKUP(C:C,'ИЗ ОСНОВЫ НОМЕНКЛАТУР'!D:H,5,0)</f>
        <v>C</v>
      </c>
    </row>
    <row r="2623" spans="1:31" ht="9.6" customHeight="1" x14ac:dyDescent="0.2">
      <c r="A2623" s="45" t="s">
        <v>2043</v>
      </c>
      <c r="B2623" s="11"/>
      <c r="C2623" s="11" t="s">
        <v>2621</v>
      </c>
      <c r="D2623" s="44">
        <v>3</v>
      </c>
      <c r="E2623" s="44">
        <v>0</v>
      </c>
      <c r="F2623" s="48">
        <v>0</v>
      </c>
      <c r="G2623" s="48">
        <v>0</v>
      </c>
      <c r="H2623" s="44">
        <v>0</v>
      </c>
      <c r="I2623" s="44">
        <v>0</v>
      </c>
      <c r="J2623" s="44">
        <v>0</v>
      </c>
      <c r="K2623" s="48">
        <v>0</v>
      </c>
      <c r="L2623" s="49">
        <v>6363</v>
      </c>
      <c r="M2623" s="49">
        <v>0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50">
        <f t="shared" si="137"/>
        <v>530.25</v>
      </c>
      <c r="U2623" s="50">
        <f t="shared" si="137"/>
        <v>0</v>
      </c>
      <c r="V2623" s="50">
        <f t="shared" si="137"/>
        <v>0</v>
      </c>
      <c r="W2623" s="50">
        <f t="shared" si="137"/>
        <v>0</v>
      </c>
      <c r="X2623" s="50">
        <f t="shared" si="137"/>
        <v>0</v>
      </c>
      <c r="Y2623" s="50">
        <f t="shared" si="136"/>
        <v>0</v>
      </c>
      <c r="Z2623" s="50">
        <f t="shared" si="136"/>
        <v>0</v>
      </c>
      <c r="AA2623" s="50">
        <f t="shared" si="136"/>
        <v>0</v>
      </c>
      <c r="AB2623" s="50">
        <f t="shared" si="135"/>
        <v>530.25</v>
      </c>
      <c r="AC2623" s="48" t="str">
        <f>VLOOKUP(ПРОДАЖИ!C:C,'ИЗ ОСНОВЫ НОМЕНКЛАТУР'!D:E,2,0)</f>
        <v>Ручки, крючки, опоры</v>
      </c>
      <c r="AD2623" s="48" t="str">
        <f>VLOOKUP(C:C,'ИЗ ОСНОВЫ НОМЕНКЛАТУР'!D:F,3,0)</f>
        <v>Торцевые ручки</v>
      </c>
      <c r="AE2623" s="48" t="str">
        <f>VLOOKUP(C:C,'ИЗ ОСНОВЫ НОМЕНКЛАТУР'!D:H,5,0)</f>
        <v>C</v>
      </c>
    </row>
    <row r="2624" spans="1:31" ht="9.6" customHeight="1" x14ac:dyDescent="0.2">
      <c r="A2624" s="45" t="s">
        <v>2043</v>
      </c>
      <c r="B2624" s="11"/>
      <c r="C2624" s="11" t="s">
        <v>2622</v>
      </c>
      <c r="D2624" s="44">
        <v>4</v>
      </c>
      <c r="E2624" s="44">
        <v>0</v>
      </c>
      <c r="F2624" s="48">
        <v>0</v>
      </c>
      <c r="G2624" s="48">
        <v>0</v>
      </c>
      <c r="H2624" s="44">
        <v>0</v>
      </c>
      <c r="I2624" s="44">
        <v>0</v>
      </c>
      <c r="J2624" s="44">
        <v>0</v>
      </c>
      <c r="K2624" s="48">
        <v>0</v>
      </c>
      <c r="L2624" s="49">
        <v>1669.29</v>
      </c>
      <c r="M2624" s="49">
        <v>0</v>
      </c>
      <c r="N2624" s="10">
        <v>0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50">
        <f t="shared" si="137"/>
        <v>139.10749999999999</v>
      </c>
      <c r="U2624" s="50">
        <f t="shared" si="137"/>
        <v>0</v>
      </c>
      <c r="V2624" s="50">
        <f t="shared" si="137"/>
        <v>0</v>
      </c>
      <c r="W2624" s="50">
        <f t="shared" si="137"/>
        <v>0</v>
      </c>
      <c r="X2624" s="50">
        <f t="shared" si="137"/>
        <v>0</v>
      </c>
      <c r="Y2624" s="50">
        <f t="shared" si="136"/>
        <v>0</v>
      </c>
      <c r="Z2624" s="50">
        <f t="shared" si="136"/>
        <v>0</v>
      </c>
      <c r="AA2624" s="50">
        <f t="shared" si="136"/>
        <v>0</v>
      </c>
      <c r="AB2624" s="50">
        <f t="shared" si="135"/>
        <v>139.10749999999999</v>
      </c>
      <c r="AC2624" s="48" t="str">
        <f>VLOOKUP(ПРОДАЖИ!C:C,'ИЗ ОСНОВЫ НОМЕНКЛАТУР'!D:E,2,0)</f>
        <v>Ручки, крючки, опоры</v>
      </c>
      <c r="AD2624" s="48" t="str">
        <f>VLOOKUP(C:C,'ИЗ ОСНОВЫ НОМЕНКЛАТУР'!D:F,3,0)</f>
        <v>Торцевые ручки</v>
      </c>
      <c r="AE2624" s="48" t="str">
        <f>VLOOKUP(C:C,'ИЗ ОСНОВЫ НОМЕНКЛАТУР'!D:H,5,0)</f>
        <v>C</v>
      </c>
    </row>
    <row r="2625" spans="1:31" ht="9.6" customHeight="1" x14ac:dyDescent="0.2">
      <c r="A2625" s="45" t="s">
        <v>2043</v>
      </c>
      <c r="B2625" s="11"/>
      <c r="C2625" s="11" t="s">
        <v>2623</v>
      </c>
      <c r="D2625" s="44">
        <v>6</v>
      </c>
      <c r="E2625" s="44">
        <v>0</v>
      </c>
      <c r="F2625" s="48">
        <v>0</v>
      </c>
      <c r="G2625" s="48">
        <v>0</v>
      </c>
      <c r="H2625" s="44">
        <v>0</v>
      </c>
      <c r="I2625" s="44">
        <v>0</v>
      </c>
      <c r="J2625" s="44">
        <v>0</v>
      </c>
      <c r="K2625" s="48">
        <v>0</v>
      </c>
      <c r="L2625" s="49">
        <v>6384.03</v>
      </c>
      <c r="M2625" s="49">
        <v>0</v>
      </c>
      <c r="N2625" s="10">
        <v>0</v>
      </c>
      <c r="O2625" s="10">
        <v>0</v>
      </c>
      <c r="P2625" s="10">
        <v>0</v>
      </c>
      <c r="Q2625" s="10">
        <v>0</v>
      </c>
      <c r="R2625" s="10">
        <v>0</v>
      </c>
      <c r="S2625" s="10">
        <v>0</v>
      </c>
      <c r="T2625" s="50">
        <f t="shared" si="137"/>
        <v>532.00249999999994</v>
      </c>
      <c r="U2625" s="50">
        <f t="shared" si="137"/>
        <v>0</v>
      </c>
      <c r="V2625" s="50">
        <f t="shared" si="137"/>
        <v>0</v>
      </c>
      <c r="W2625" s="50">
        <f t="shared" si="137"/>
        <v>0</v>
      </c>
      <c r="X2625" s="50">
        <f t="shared" si="137"/>
        <v>0</v>
      </c>
      <c r="Y2625" s="50">
        <f t="shared" si="136"/>
        <v>0</v>
      </c>
      <c r="Z2625" s="50">
        <f t="shared" si="136"/>
        <v>0</v>
      </c>
      <c r="AA2625" s="50">
        <f t="shared" si="136"/>
        <v>0</v>
      </c>
      <c r="AB2625" s="50">
        <f t="shared" si="135"/>
        <v>532.00249999999994</v>
      </c>
      <c r="AC2625" s="48" t="str">
        <f>VLOOKUP(ПРОДАЖИ!C:C,'ИЗ ОСНОВЫ НОМЕНКЛАТУР'!D:E,2,0)</f>
        <v>Ручки, крючки, опоры</v>
      </c>
      <c r="AD2625" s="48" t="str">
        <f>VLOOKUP(C:C,'ИЗ ОСНОВЫ НОМЕНКЛАТУР'!D:F,3,0)</f>
        <v>Торцевые ручки</v>
      </c>
      <c r="AE2625" s="48" t="str">
        <f>VLOOKUP(C:C,'ИЗ ОСНОВЫ НОМЕНКЛАТУР'!D:H,5,0)</f>
        <v>C</v>
      </c>
    </row>
    <row r="2626" spans="1:31" ht="9.6" customHeight="1" x14ac:dyDescent="0.2">
      <c r="A2626" s="45" t="s">
        <v>2043</v>
      </c>
      <c r="B2626" s="11"/>
      <c r="C2626" s="11" t="s">
        <v>2624</v>
      </c>
      <c r="D2626" s="44">
        <v>1</v>
      </c>
      <c r="E2626" s="44">
        <v>0</v>
      </c>
      <c r="F2626" s="48">
        <v>0</v>
      </c>
      <c r="G2626" s="48">
        <v>0</v>
      </c>
      <c r="H2626" s="44">
        <v>0</v>
      </c>
      <c r="I2626" s="44">
        <v>0</v>
      </c>
      <c r="J2626" s="44">
        <v>0</v>
      </c>
      <c r="K2626" s="48">
        <v>0</v>
      </c>
      <c r="L2626" s="49">
        <v>1334</v>
      </c>
      <c r="M2626" s="49">
        <v>0</v>
      </c>
      <c r="N2626" s="10">
        <v>0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50">
        <f t="shared" ref="T2626:AA2660" si="138">L2626/12</f>
        <v>111.16666666666667</v>
      </c>
      <c r="U2626" s="50">
        <f t="shared" si="138"/>
        <v>0</v>
      </c>
      <c r="V2626" s="50">
        <f t="shared" si="138"/>
        <v>0</v>
      </c>
      <c r="W2626" s="50">
        <f t="shared" si="138"/>
        <v>0</v>
      </c>
      <c r="X2626" s="50">
        <f t="shared" si="138"/>
        <v>0</v>
      </c>
      <c r="Y2626" s="50">
        <f t="shared" si="136"/>
        <v>0</v>
      </c>
      <c r="Z2626" s="50">
        <f t="shared" si="136"/>
        <v>0</v>
      </c>
      <c r="AA2626" s="50">
        <f t="shared" si="136"/>
        <v>0</v>
      </c>
      <c r="AB2626" s="50">
        <f t="shared" si="135"/>
        <v>111.16666666666667</v>
      </c>
      <c r="AC2626" s="48" t="str">
        <f>VLOOKUP(ПРОДАЖИ!C:C,'ИЗ ОСНОВЫ НОМЕНКЛАТУР'!D:E,2,0)</f>
        <v>Ручки, крючки, опоры</v>
      </c>
      <c r="AD2626" s="48" t="str">
        <f>VLOOKUP(C:C,'ИЗ ОСНОВЫ НОМЕНКЛАТУР'!D:F,3,0)</f>
        <v>Торцевые ручки</v>
      </c>
      <c r="AE2626" s="48" t="str">
        <f>VLOOKUP(C:C,'ИЗ ОСНОВЫ НОМЕНКЛАТУР'!D:H,5,0)</f>
        <v>C</v>
      </c>
    </row>
    <row r="2627" spans="1:31" ht="9.6" customHeight="1" x14ac:dyDescent="0.2">
      <c r="A2627" s="45" t="s">
        <v>2043</v>
      </c>
      <c r="B2627" s="11"/>
      <c r="C2627" s="11" t="s">
        <v>2625</v>
      </c>
      <c r="D2627" s="44">
        <v>1</v>
      </c>
      <c r="E2627" s="44">
        <v>0</v>
      </c>
      <c r="F2627" s="48">
        <v>0</v>
      </c>
      <c r="G2627" s="48">
        <v>0</v>
      </c>
      <c r="H2627" s="44">
        <v>0</v>
      </c>
      <c r="I2627" s="44">
        <v>0</v>
      </c>
      <c r="J2627" s="44">
        <v>0</v>
      </c>
      <c r="K2627" s="48">
        <v>0</v>
      </c>
      <c r="L2627" s="49">
        <v>3292</v>
      </c>
      <c r="M2627" s="49">
        <v>0</v>
      </c>
      <c r="N2627" s="10">
        <v>0</v>
      </c>
      <c r="O2627" s="10">
        <v>0</v>
      </c>
      <c r="P2627" s="10">
        <v>0</v>
      </c>
      <c r="Q2627" s="10">
        <v>0</v>
      </c>
      <c r="R2627" s="10">
        <v>0</v>
      </c>
      <c r="S2627" s="10">
        <v>0</v>
      </c>
      <c r="T2627" s="50">
        <f t="shared" si="138"/>
        <v>274.33333333333331</v>
      </c>
      <c r="U2627" s="50">
        <f t="shared" si="138"/>
        <v>0</v>
      </c>
      <c r="V2627" s="50">
        <f t="shared" si="138"/>
        <v>0</v>
      </c>
      <c r="W2627" s="50">
        <f t="shared" si="138"/>
        <v>0</v>
      </c>
      <c r="X2627" s="50">
        <f t="shared" si="138"/>
        <v>0</v>
      </c>
      <c r="Y2627" s="50">
        <f t="shared" si="136"/>
        <v>0</v>
      </c>
      <c r="Z2627" s="50">
        <f t="shared" si="136"/>
        <v>0</v>
      </c>
      <c r="AA2627" s="50">
        <f t="shared" si="136"/>
        <v>0</v>
      </c>
      <c r="AB2627" s="50">
        <f t="shared" si="135"/>
        <v>274.33333333333331</v>
      </c>
      <c r="AC2627" s="48" t="str">
        <f>VLOOKUP(ПРОДАЖИ!C:C,'ИЗ ОСНОВЫ НОМЕНКЛАТУР'!D:E,2,0)</f>
        <v>Ручки, крючки, опоры</v>
      </c>
      <c r="AD2627" s="48" t="str">
        <f>VLOOKUP(C:C,'ИЗ ОСНОВЫ НОМЕНКЛАТУР'!D:F,3,0)</f>
        <v>Торцевые ручки</v>
      </c>
      <c r="AE2627" s="48" t="str">
        <f>VLOOKUP(C:C,'ИЗ ОСНОВЫ НОМЕНКЛАТУР'!D:H,5,0)</f>
        <v>C</v>
      </c>
    </row>
    <row r="2628" spans="1:31" ht="9.6" customHeight="1" x14ac:dyDescent="0.2">
      <c r="A2628" s="45" t="s">
        <v>2043</v>
      </c>
      <c r="B2628" s="11"/>
      <c r="C2628" s="11" t="s">
        <v>2626</v>
      </c>
      <c r="D2628" s="44">
        <v>0</v>
      </c>
      <c r="E2628" s="44">
        <v>0</v>
      </c>
      <c r="F2628" s="48">
        <v>0</v>
      </c>
      <c r="G2628" s="48">
        <v>0</v>
      </c>
      <c r="H2628" s="44">
        <v>2</v>
      </c>
      <c r="I2628" s="44">
        <v>0</v>
      </c>
      <c r="J2628" s="44">
        <v>0</v>
      </c>
      <c r="K2628" s="48">
        <v>0</v>
      </c>
      <c r="L2628" s="49">
        <v>0</v>
      </c>
      <c r="M2628" s="49">
        <v>0</v>
      </c>
      <c r="N2628" s="10">
        <v>0</v>
      </c>
      <c r="O2628" s="10">
        <v>0</v>
      </c>
      <c r="P2628" s="10">
        <v>819.7</v>
      </c>
      <c r="Q2628" s="10">
        <v>0</v>
      </c>
      <c r="R2628" s="10">
        <v>0</v>
      </c>
      <c r="S2628" s="10">
        <v>0</v>
      </c>
      <c r="T2628" s="50">
        <f t="shared" si="138"/>
        <v>0</v>
      </c>
      <c r="U2628" s="50">
        <f t="shared" si="138"/>
        <v>0</v>
      </c>
      <c r="V2628" s="50">
        <f t="shared" si="138"/>
        <v>0</v>
      </c>
      <c r="W2628" s="50">
        <f t="shared" si="138"/>
        <v>0</v>
      </c>
      <c r="X2628" s="50">
        <f t="shared" si="138"/>
        <v>68.308333333333337</v>
      </c>
      <c r="Y2628" s="50">
        <f t="shared" si="136"/>
        <v>0</v>
      </c>
      <c r="Z2628" s="50">
        <f t="shared" si="136"/>
        <v>0</v>
      </c>
      <c r="AA2628" s="50">
        <f t="shared" si="136"/>
        <v>0</v>
      </c>
      <c r="AB2628" s="50">
        <f t="shared" ref="AB2628:AB2691" si="139">T2628+U2628+V2628+W2628+X2628+Y2628+Z2628+AA2628</f>
        <v>68.308333333333337</v>
      </c>
      <c r="AC2628" s="48" t="str">
        <f>VLOOKUP(ПРОДАЖИ!C:C,'ИЗ ОСНОВЫ НОМЕНКЛАТУР'!D:E,2,0)</f>
        <v>Ручки, крючки, опоры</v>
      </c>
      <c r="AD2628" s="48" t="str">
        <f>VLOOKUP(C:C,'ИЗ ОСНОВЫ НОМЕНКЛАТУР'!D:F,3,0)</f>
        <v>Торцевые ручки</v>
      </c>
      <c r="AE2628" s="48" t="str">
        <f>VLOOKUP(C:C,'ИЗ ОСНОВЫ НОМЕНКЛАТУР'!D:H,5,0)</f>
        <v>C</v>
      </c>
    </row>
    <row r="2629" spans="1:31" ht="9.6" customHeight="1" x14ac:dyDescent="0.2">
      <c r="A2629" s="45" t="s">
        <v>2043</v>
      </c>
      <c r="B2629" s="11"/>
      <c r="C2629" s="11" t="s">
        <v>2627</v>
      </c>
      <c r="D2629" s="44">
        <v>0</v>
      </c>
      <c r="E2629" s="44">
        <v>0</v>
      </c>
      <c r="F2629" s="48">
        <v>0</v>
      </c>
      <c r="G2629" s="48">
        <v>0</v>
      </c>
      <c r="H2629" s="44">
        <v>0</v>
      </c>
      <c r="I2629" s="44">
        <v>1</v>
      </c>
      <c r="J2629" s="44">
        <v>0</v>
      </c>
      <c r="K2629" s="48">
        <v>0</v>
      </c>
      <c r="L2629" s="49">
        <v>0</v>
      </c>
      <c r="M2629" s="49">
        <v>0</v>
      </c>
      <c r="N2629" s="10">
        <v>0</v>
      </c>
      <c r="O2629" s="10">
        <v>0</v>
      </c>
      <c r="P2629" s="10">
        <v>0</v>
      </c>
      <c r="Q2629" s="10">
        <v>900</v>
      </c>
      <c r="R2629" s="10">
        <v>0</v>
      </c>
      <c r="S2629" s="10">
        <v>0</v>
      </c>
      <c r="T2629" s="50">
        <f t="shared" si="138"/>
        <v>0</v>
      </c>
      <c r="U2629" s="50">
        <f t="shared" si="138"/>
        <v>0</v>
      </c>
      <c r="V2629" s="50">
        <f t="shared" si="138"/>
        <v>0</v>
      </c>
      <c r="W2629" s="50">
        <f t="shared" si="138"/>
        <v>0</v>
      </c>
      <c r="X2629" s="50">
        <f t="shared" si="138"/>
        <v>0</v>
      </c>
      <c r="Y2629" s="50">
        <f t="shared" si="136"/>
        <v>75</v>
      </c>
      <c r="Z2629" s="50">
        <f t="shared" si="136"/>
        <v>0</v>
      </c>
      <c r="AA2629" s="50">
        <f t="shared" si="136"/>
        <v>0</v>
      </c>
      <c r="AB2629" s="50">
        <f t="shared" si="139"/>
        <v>75</v>
      </c>
      <c r="AC2629" s="48" t="str">
        <f>VLOOKUP(ПРОДАЖИ!C:C,'ИЗ ОСНОВЫ НОМЕНКЛАТУР'!D:E,2,0)</f>
        <v>Ручки, крючки, опоры</v>
      </c>
      <c r="AD2629" s="48" t="str">
        <f>VLOOKUP(C:C,'ИЗ ОСНОВЫ НОМЕНКЛАТУР'!D:F,3,0)</f>
        <v>Торцевые ручки</v>
      </c>
      <c r="AE2629" s="48" t="str">
        <f>VLOOKUP(C:C,'ИЗ ОСНОВЫ НОМЕНКЛАТУР'!D:H,5,0)</f>
        <v>C</v>
      </c>
    </row>
    <row r="2630" spans="1:31" ht="9.6" customHeight="1" x14ac:dyDescent="0.2">
      <c r="A2630" s="45" t="s">
        <v>2043</v>
      </c>
      <c r="B2630" s="11"/>
      <c r="C2630" s="11" t="s">
        <v>2628</v>
      </c>
      <c r="D2630" s="44">
        <v>0</v>
      </c>
      <c r="E2630" s="44">
        <v>0</v>
      </c>
      <c r="F2630" s="48">
        <v>0</v>
      </c>
      <c r="G2630" s="48">
        <v>0</v>
      </c>
      <c r="H2630" s="44">
        <v>1</v>
      </c>
      <c r="I2630" s="44">
        <v>0</v>
      </c>
      <c r="J2630" s="44">
        <v>0</v>
      </c>
      <c r="K2630" s="48">
        <v>0</v>
      </c>
      <c r="L2630" s="49">
        <v>0</v>
      </c>
      <c r="M2630" s="49">
        <v>0</v>
      </c>
      <c r="N2630" s="10">
        <v>0</v>
      </c>
      <c r="O2630" s="10">
        <v>0</v>
      </c>
      <c r="P2630" s="10">
        <v>500</v>
      </c>
      <c r="Q2630" s="10">
        <v>0</v>
      </c>
      <c r="R2630" s="10">
        <v>0</v>
      </c>
      <c r="S2630" s="10">
        <v>0</v>
      </c>
      <c r="T2630" s="50">
        <f t="shared" si="138"/>
        <v>0</v>
      </c>
      <c r="U2630" s="50">
        <f t="shared" si="138"/>
        <v>0</v>
      </c>
      <c r="V2630" s="50">
        <f t="shared" si="138"/>
        <v>0</v>
      </c>
      <c r="W2630" s="50">
        <f t="shared" si="138"/>
        <v>0</v>
      </c>
      <c r="X2630" s="50">
        <f t="shared" si="138"/>
        <v>41.666666666666664</v>
      </c>
      <c r="Y2630" s="50">
        <f t="shared" si="136"/>
        <v>0</v>
      </c>
      <c r="Z2630" s="50">
        <f t="shared" si="136"/>
        <v>0</v>
      </c>
      <c r="AA2630" s="50">
        <f t="shared" si="136"/>
        <v>0</v>
      </c>
      <c r="AB2630" s="50">
        <f t="shared" si="139"/>
        <v>41.666666666666664</v>
      </c>
      <c r="AC2630" s="48" t="str">
        <f>VLOOKUP(ПРОДАЖИ!C:C,'ИЗ ОСНОВЫ НОМЕНКЛАТУР'!D:E,2,0)</f>
        <v>Ручки, крючки, опоры</v>
      </c>
      <c r="AD2630" s="48" t="str">
        <f>VLOOKUP(C:C,'ИЗ ОСНОВЫ НОМЕНКЛАТУР'!D:F,3,0)</f>
        <v>Торцевые ручки</v>
      </c>
      <c r="AE2630" s="48" t="str">
        <f>VLOOKUP(C:C,'ИЗ ОСНОВЫ НОМЕНКЛАТУР'!D:H,5,0)</f>
        <v>C</v>
      </c>
    </row>
    <row r="2631" spans="1:31" ht="9.6" customHeight="1" x14ac:dyDescent="0.2">
      <c r="A2631" s="45" t="s">
        <v>2043</v>
      </c>
      <c r="B2631" s="11"/>
      <c r="C2631" s="11" t="s">
        <v>2629</v>
      </c>
      <c r="D2631" s="44">
        <v>3</v>
      </c>
      <c r="E2631" s="44">
        <v>0</v>
      </c>
      <c r="F2631" s="48">
        <v>0</v>
      </c>
      <c r="G2631" s="48">
        <v>0</v>
      </c>
      <c r="H2631" s="44">
        <v>0</v>
      </c>
      <c r="I2631" s="44">
        <v>0</v>
      </c>
      <c r="J2631" s="44">
        <v>0</v>
      </c>
      <c r="K2631" s="48">
        <v>0</v>
      </c>
      <c r="L2631" s="49">
        <v>5931</v>
      </c>
      <c r="M2631" s="49">
        <v>0</v>
      </c>
      <c r="N2631" s="10">
        <v>0</v>
      </c>
      <c r="O2631" s="10">
        <v>0</v>
      </c>
      <c r="P2631" s="10">
        <v>0</v>
      </c>
      <c r="Q2631" s="10">
        <v>0</v>
      </c>
      <c r="R2631" s="10">
        <v>0</v>
      </c>
      <c r="S2631" s="10">
        <v>0</v>
      </c>
      <c r="T2631" s="50">
        <f t="shared" si="138"/>
        <v>494.25</v>
      </c>
      <c r="U2631" s="50">
        <f t="shared" si="138"/>
        <v>0</v>
      </c>
      <c r="V2631" s="50">
        <f t="shared" si="138"/>
        <v>0</v>
      </c>
      <c r="W2631" s="50">
        <f t="shared" si="138"/>
        <v>0</v>
      </c>
      <c r="X2631" s="50">
        <f t="shared" si="138"/>
        <v>0</v>
      </c>
      <c r="Y2631" s="50">
        <f t="shared" si="136"/>
        <v>0</v>
      </c>
      <c r="Z2631" s="50">
        <f t="shared" si="136"/>
        <v>0</v>
      </c>
      <c r="AA2631" s="50">
        <f t="shared" si="136"/>
        <v>0</v>
      </c>
      <c r="AB2631" s="50">
        <f t="shared" si="139"/>
        <v>494.25</v>
      </c>
      <c r="AC2631" s="48" t="str">
        <f>VLOOKUP(ПРОДАЖИ!C:C,'ИЗ ОСНОВЫ НОМЕНКЛАТУР'!D:E,2,0)</f>
        <v>Ручки, крючки, опоры</v>
      </c>
      <c r="AD2631" s="48" t="str">
        <f>VLOOKUP(C:C,'ИЗ ОСНОВЫ НОМЕНКЛАТУР'!D:F,3,0)</f>
        <v>Торцевые ручки</v>
      </c>
      <c r="AE2631" s="48" t="str">
        <f>VLOOKUP(C:C,'ИЗ ОСНОВЫ НОМЕНКЛАТУР'!D:H,5,0)</f>
        <v>C</v>
      </c>
    </row>
    <row r="2632" spans="1:31" ht="9.6" customHeight="1" x14ac:dyDescent="0.2">
      <c r="A2632" s="45" t="s">
        <v>2043</v>
      </c>
      <c r="B2632" s="11"/>
      <c r="C2632" s="11" t="s">
        <v>2630</v>
      </c>
      <c r="D2632" s="44">
        <v>3</v>
      </c>
      <c r="E2632" s="44">
        <v>0</v>
      </c>
      <c r="F2632" s="48">
        <v>0</v>
      </c>
      <c r="G2632" s="48">
        <v>0</v>
      </c>
      <c r="H2632" s="44">
        <v>0</v>
      </c>
      <c r="I2632" s="44">
        <v>0</v>
      </c>
      <c r="J2632" s="44">
        <v>0</v>
      </c>
      <c r="K2632" s="48">
        <v>0</v>
      </c>
      <c r="L2632" s="49">
        <v>7362</v>
      </c>
      <c r="M2632" s="49">
        <v>0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50">
        <f t="shared" si="138"/>
        <v>613.5</v>
      </c>
      <c r="U2632" s="50">
        <f t="shared" si="138"/>
        <v>0</v>
      </c>
      <c r="V2632" s="50">
        <f t="shared" si="138"/>
        <v>0</v>
      </c>
      <c r="W2632" s="50">
        <f t="shared" si="138"/>
        <v>0</v>
      </c>
      <c r="X2632" s="50">
        <f t="shared" si="138"/>
        <v>0</v>
      </c>
      <c r="Y2632" s="50">
        <f t="shared" si="136"/>
        <v>0</v>
      </c>
      <c r="Z2632" s="50">
        <f t="shared" si="136"/>
        <v>0</v>
      </c>
      <c r="AA2632" s="50">
        <f t="shared" si="136"/>
        <v>0</v>
      </c>
      <c r="AB2632" s="50">
        <f t="shared" si="139"/>
        <v>613.5</v>
      </c>
      <c r="AC2632" s="48" t="str">
        <f>VLOOKUP(ПРОДАЖИ!C:C,'ИЗ ОСНОВЫ НОМЕНКЛАТУР'!D:E,2,0)</f>
        <v>Ручки, крючки, опоры</v>
      </c>
      <c r="AD2632" s="48" t="str">
        <f>VLOOKUP(C:C,'ИЗ ОСНОВЫ НОМЕНКЛАТУР'!D:F,3,0)</f>
        <v>Торцевые ручки</v>
      </c>
      <c r="AE2632" s="48" t="str">
        <f>VLOOKUP(C:C,'ИЗ ОСНОВЫ НОМЕНКЛАТУР'!D:H,5,0)</f>
        <v>C</v>
      </c>
    </row>
    <row r="2633" spans="1:31" ht="9.6" customHeight="1" x14ac:dyDescent="0.2">
      <c r="A2633" s="45" t="s">
        <v>2043</v>
      </c>
      <c r="B2633" s="11"/>
      <c r="C2633" s="11" t="s">
        <v>2631</v>
      </c>
      <c r="D2633" s="44">
        <v>3</v>
      </c>
      <c r="E2633" s="44">
        <v>0</v>
      </c>
      <c r="F2633" s="48">
        <v>0</v>
      </c>
      <c r="G2633" s="48">
        <v>0</v>
      </c>
      <c r="H2633" s="44">
        <v>0</v>
      </c>
      <c r="I2633" s="44">
        <v>0</v>
      </c>
      <c r="J2633" s="44">
        <v>0</v>
      </c>
      <c r="K2633" s="48">
        <v>0</v>
      </c>
      <c r="L2633" s="49">
        <v>10656</v>
      </c>
      <c r="M2633" s="49">
        <v>0</v>
      </c>
      <c r="N2633" s="10">
        <v>0</v>
      </c>
      <c r="O2633" s="10">
        <v>0</v>
      </c>
      <c r="P2633" s="10">
        <v>0</v>
      </c>
      <c r="Q2633" s="10">
        <v>0</v>
      </c>
      <c r="R2633" s="10">
        <v>0</v>
      </c>
      <c r="S2633" s="10">
        <v>0</v>
      </c>
      <c r="T2633" s="50">
        <f t="shared" si="138"/>
        <v>888</v>
      </c>
      <c r="U2633" s="50">
        <f t="shared" si="138"/>
        <v>0</v>
      </c>
      <c r="V2633" s="50">
        <f t="shared" si="138"/>
        <v>0</v>
      </c>
      <c r="W2633" s="50">
        <f t="shared" si="138"/>
        <v>0</v>
      </c>
      <c r="X2633" s="50">
        <f t="shared" si="138"/>
        <v>0</v>
      </c>
      <c r="Y2633" s="50">
        <f t="shared" si="136"/>
        <v>0</v>
      </c>
      <c r="Z2633" s="50">
        <f t="shared" si="136"/>
        <v>0</v>
      </c>
      <c r="AA2633" s="50">
        <f t="shared" si="136"/>
        <v>0</v>
      </c>
      <c r="AB2633" s="50">
        <f t="shared" si="139"/>
        <v>888</v>
      </c>
      <c r="AC2633" s="48" t="str">
        <f>VLOOKUP(ПРОДАЖИ!C:C,'ИЗ ОСНОВЫ НОМЕНКЛАТУР'!D:E,2,0)</f>
        <v>Ручки, крючки, опоры</v>
      </c>
      <c r="AD2633" s="48" t="str">
        <f>VLOOKUP(C:C,'ИЗ ОСНОВЫ НОМЕНКЛАТУР'!D:F,3,0)</f>
        <v>Торцевые ручки</v>
      </c>
      <c r="AE2633" s="48" t="str">
        <f>VLOOKUP(C:C,'ИЗ ОСНОВЫ НОМЕНКЛАТУР'!D:H,5,0)</f>
        <v>C</v>
      </c>
    </row>
    <row r="2634" spans="1:31" ht="9.6" customHeight="1" x14ac:dyDescent="0.2">
      <c r="A2634" s="45" t="s">
        <v>2043</v>
      </c>
      <c r="B2634" s="11"/>
      <c r="C2634" s="11" t="s">
        <v>2632</v>
      </c>
      <c r="D2634" s="44">
        <v>0</v>
      </c>
      <c r="E2634" s="44">
        <v>0</v>
      </c>
      <c r="F2634" s="48">
        <v>4</v>
      </c>
      <c r="G2634" s="48">
        <v>0</v>
      </c>
      <c r="H2634" s="44">
        <v>0</v>
      </c>
      <c r="I2634" s="44">
        <v>0</v>
      </c>
      <c r="J2634" s="44">
        <v>0</v>
      </c>
      <c r="K2634" s="48">
        <v>0</v>
      </c>
      <c r="L2634" s="49">
        <v>0</v>
      </c>
      <c r="M2634" s="49">
        <v>0</v>
      </c>
      <c r="N2634" s="10">
        <v>13080</v>
      </c>
      <c r="O2634" s="10">
        <v>0</v>
      </c>
      <c r="P2634" s="10">
        <v>0</v>
      </c>
      <c r="Q2634" s="10">
        <v>0</v>
      </c>
      <c r="R2634" s="10">
        <v>0</v>
      </c>
      <c r="S2634" s="10">
        <v>0</v>
      </c>
      <c r="T2634" s="50">
        <f t="shared" si="138"/>
        <v>0</v>
      </c>
      <c r="U2634" s="50">
        <f t="shared" si="138"/>
        <v>0</v>
      </c>
      <c r="V2634" s="50">
        <f t="shared" si="138"/>
        <v>1090</v>
      </c>
      <c r="W2634" s="50">
        <f t="shared" si="138"/>
        <v>0</v>
      </c>
      <c r="X2634" s="50">
        <f t="shared" si="138"/>
        <v>0</v>
      </c>
      <c r="Y2634" s="50">
        <f t="shared" si="138"/>
        <v>0</v>
      </c>
      <c r="Z2634" s="50">
        <f t="shared" si="138"/>
        <v>0</v>
      </c>
      <c r="AA2634" s="50">
        <f t="shared" si="138"/>
        <v>0</v>
      </c>
      <c r="AB2634" s="50">
        <f t="shared" si="139"/>
        <v>1090</v>
      </c>
      <c r="AC2634" s="48" t="str">
        <f>VLOOKUP(ПРОДАЖИ!C:C,'ИЗ ОСНОВЫ НОМЕНКЛАТУР'!D:E,2,0)</f>
        <v>Ручки, крючки, опоры</v>
      </c>
      <c r="AD2634" s="48" t="str">
        <f>VLOOKUP(C:C,'ИЗ ОСНОВЫ НОМЕНКЛАТУР'!D:F,3,0)</f>
        <v>Торцевые ручки</v>
      </c>
      <c r="AE2634" s="48" t="str">
        <f>VLOOKUP(C:C,'ИЗ ОСНОВЫ НОМЕНКЛАТУР'!D:H,5,0)</f>
        <v>C</v>
      </c>
    </row>
    <row r="2635" spans="1:31" ht="9.6" customHeight="1" x14ac:dyDescent="0.2">
      <c r="A2635" s="45" t="s">
        <v>2043</v>
      </c>
      <c r="B2635" s="11"/>
      <c r="C2635" s="11" t="s">
        <v>2633</v>
      </c>
      <c r="D2635" s="44">
        <v>46</v>
      </c>
      <c r="E2635" s="44">
        <v>0</v>
      </c>
      <c r="F2635" s="48">
        <v>0</v>
      </c>
      <c r="G2635" s="48">
        <v>0</v>
      </c>
      <c r="H2635" s="44">
        <v>0</v>
      </c>
      <c r="I2635" s="44">
        <v>0</v>
      </c>
      <c r="J2635" s="44">
        <v>0</v>
      </c>
      <c r="K2635" s="48">
        <v>0</v>
      </c>
      <c r="L2635" s="49">
        <v>2851.38</v>
      </c>
      <c r="M2635" s="49">
        <v>0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50">
        <f t="shared" si="138"/>
        <v>237.61500000000001</v>
      </c>
      <c r="U2635" s="50">
        <f t="shared" si="138"/>
        <v>0</v>
      </c>
      <c r="V2635" s="50">
        <f t="shared" si="138"/>
        <v>0</v>
      </c>
      <c r="W2635" s="50">
        <f t="shared" si="138"/>
        <v>0</v>
      </c>
      <c r="X2635" s="50">
        <f t="shared" si="138"/>
        <v>0</v>
      </c>
      <c r="Y2635" s="50">
        <f t="shared" si="138"/>
        <v>0</v>
      </c>
      <c r="Z2635" s="50">
        <f t="shared" si="138"/>
        <v>0</v>
      </c>
      <c r="AA2635" s="50">
        <f t="shared" si="138"/>
        <v>0</v>
      </c>
      <c r="AB2635" s="50">
        <f t="shared" si="139"/>
        <v>237.61500000000001</v>
      </c>
      <c r="AC2635" s="48" t="str">
        <f>VLOOKUP(ПРОДАЖИ!C:C,'ИЗ ОСНОВЫ НОМЕНКЛАТУР'!D:E,2,0)</f>
        <v>Ручки, крючки, опоры</v>
      </c>
      <c r="AD2635" s="48" t="str">
        <f>VLOOKUP(C:C,'ИЗ ОСНОВЫ НОМЕНКЛАТУР'!D:F,3,0)</f>
        <v>Торцевые ручки</v>
      </c>
      <c r="AE2635" s="48" t="str">
        <f>VLOOKUP(C:C,'ИЗ ОСНОВЫ НОМЕНКЛАТУР'!D:H,5,0)</f>
        <v>C</v>
      </c>
    </row>
    <row r="2636" spans="1:31" ht="9.6" customHeight="1" x14ac:dyDescent="0.2">
      <c r="A2636" s="45" t="s">
        <v>2043</v>
      </c>
      <c r="B2636" s="11"/>
      <c r="C2636" s="11" t="s">
        <v>2634</v>
      </c>
      <c r="D2636" s="44">
        <v>0</v>
      </c>
      <c r="E2636" s="44">
        <v>0</v>
      </c>
      <c r="F2636" s="48">
        <v>10</v>
      </c>
      <c r="G2636" s="48">
        <v>0</v>
      </c>
      <c r="H2636" s="44">
        <v>0</v>
      </c>
      <c r="I2636" s="44">
        <v>0</v>
      </c>
      <c r="J2636" s="44">
        <v>0</v>
      </c>
      <c r="K2636" s="48">
        <v>0</v>
      </c>
      <c r="L2636" s="49">
        <v>0</v>
      </c>
      <c r="M2636" s="49">
        <v>0</v>
      </c>
      <c r="N2636" s="10">
        <v>8046.26</v>
      </c>
      <c r="O2636" s="10">
        <v>0</v>
      </c>
      <c r="P2636" s="10">
        <v>0</v>
      </c>
      <c r="Q2636" s="10">
        <v>0</v>
      </c>
      <c r="R2636" s="10">
        <v>0</v>
      </c>
      <c r="S2636" s="10">
        <v>0</v>
      </c>
      <c r="T2636" s="50">
        <f t="shared" si="138"/>
        <v>0</v>
      </c>
      <c r="U2636" s="50">
        <f t="shared" si="138"/>
        <v>0</v>
      </c>
      <c r="V2636" s="50">
        <f t="shared" si="138"/>
        <v>670.52166666666665</v>
      </c>
      <c r="W2636" s="50">
        <f t="shared" si="138"/>
        <v>0</v>
      </c>
      <c r="X2636" s="50">
        <f t="shared" si="138"/>
        <v>0</v>
      </c>
      <c r="Y2636" s="50">
        <f t="shared" si="138"/>
        <v>0</v>
      </c>
      <c r="Z2636" s="50">
        <f t="shared" si="138"/>
        <v>0</v>
      </c>
      <c r="AA2636" s="50">
        <f t="shared" si="138"/>
        <v>0</v>
      </c>
      <c r="AB2636" s="50">
        <f t="shared" si="139"/>
        <v>670.52166666666665</v>
      </c>
      <c r="AC2636" s="48" t="str">
        <f>VLOOKUP(ПРОДАЖИ!C:C,'ИЗ ОСНОВЫ НОМЕНКЛАТУР'!D:E,2,0)</f>
        <v>Ручки, крючки, опоры</v>
      </c>
      <c r="AD2636" s="48" t="str">
        <f>VLOOKUP(C:C,'ИЗ ОСНОВЫ НОМЕНКЛАТУР'!D:F,3,0)</f>
        <v>Торцевые ручки</v>
      </c>
      <c r="AE2636" s="48" t="str">
        <f>VLOOKUP(C:C,'ИЗ ОСНОВЫ НОМЕНКЛАТУР'!D:H,5,0)</f>
        <v>C</v>
      </c>
    </row>
    <row r="2637" spans="1:31" ht="9.6" customHeight="1" x14ac:dyDescent="0.2">
      <c r="A2637" s="45" t="s">
        <v>2043</v>
      </c>
      <c r="B2637" s="11"/>
      <c r="C2637" s="11" t="s">
        <v>2635</v>
      </c>
      <c r="D2637" s="44">
        <v>0</v>
      </c>
      <c r="E2637" s="44">
        <v>0</v>
      </c>
      <c r="F2637" s="48">
        <v>0</v>
      </c>
      <c r="G2637" s="48">
        <v>0</v>
      </c>
      <c r="H2637" s="44">
        <v>68</v>
      </c>
      <c r="I2637" s="44">
        <v>0</v>
      </c>
      <c r="J2637" s="44">
        <v>0</v>
      </c>
      <c r="K2637" s="48">
        <v>0</v>
      </c>
      <c r="L2637" s="49">
        <v>0</v>
      </c>
      <c r="M2637" s="49">
        <v>0</v>
      </c>
      <c r="N2637" s="10">
        <v>0</v>
      </c>
      <c r="O2637" s="10">
        <v>0</v>
      </c>
      <c r="P2637" s="10">
        <v>94509.6</v>
      </c>
      <c r="Q2637" s="10">
        <v>0</v>
      </c>
      <c r="R2637" s="10">
        <v>0</v>
      </c>
      <c r="S2637" s="10">
        <v>0</v>
      </c>
      <c r="T2637" s="50">
        <f t="shared" si="138"/>
        <v>0</v>
      </c>
      <c r="U2637" s="50">
        <f t="shared" si="138"/>
        <v>0</v>
      </c>
      <c r="V2637" s="50">
        <f t="shared" si="138"/>
        <v>0</v>
      </c>
      <c r="W2637" s="50">
        <f t="shared" si="138"/>
        <v>0</v>
      </c>
      <c r="X2637" s="50">
        <f t="shared" si="138"/>
        <v>7875.8</v>
      </c>
      <c r="Y2637" s="50">
        <f t="shared" si="138"/>
        <v>0</v>
      </c>
      <c r="Z2637" s="50">
        <f t="shared" si="138"/>
        <v>0</v>
      </c>
      <c r="AA2637" s="50">
        <f t="shared" si="138"/>
        <v>0</v>
      </c>
      <c r="AB2637" s="50">
        <f t="shared" si="139"/>
        <v>7875.8</v>
      </c>
      <c r="AC2637" s="48" t="str">
        <f>VLOOKUP(ПРОДАЖИ!C:C,'ИЗ ОСНОВЫ НОМЕНКЛАТУР'!D:E,2,0)</f>
        <v>Ручки, крючки, опоры</v>
      </c>
      <c r="AD2637" s="48" t="str">
        <f>VLOOKUP(C:C,'ИЗ ОСНОВЫ НОМЕНКЛАТУР'!D:F,3,0)</f>
        <v>Торцевые ручки</v>
      </c>
      <c r="AE2637" s="48" t="str">
        <f>VLOOKUP(C:C,'ИЗ ОСНОВЫ НОМЕНКЛАТУР'!D:H,5,0)</f>
        <v>C</v>
      </c>
    </row>
    <row r="2638" spans="1:31" ht="9.6" customHeight="1" x14ac:dyDescent="0.2">
      <c r="A2638" s="45" t="s">
        <v>2043</v>
      </c>
      <c r="B2638" s="11"/>
      <c r="C2638" s="11" t="s">
        <v>2636</v>
      </c>
      <c r="D2638" s="44">
        <v>0</v>
      </c>
      <c r="E2638" s="44">
        <v>0</v>
      </c>
      <c r="F2638" s="48">
        <v>0</v>
      </c>
      <c r="G2638" s="48">
        <v>0</v>
      </c>
      <c r="H2638" s="44">
        <v>63</v>
      </c>
      <c r="I2638" s="44">
        <v>0</v>
      </c>
      <c r="J2638" s="44">
        <v>0</v>
      </c>
      <c r="K2638" s="48">
        <v>0</v>
      </c>
      <c r="L2638" s="49">
        <v>0</v>
      </c>
      <c r="M2638" s="49">
        <v>0</v>
      </c>
      <c r="N2638" s="10">
        <v>0</v>
      </c>
      <c r="O2638" s="10">
        <v>0</v>
      </c>
      <c r="P2638" s="10">
        <v>104733.64</v>
      </c>
      <c r="Q2638" s="10">
        <v>0</v>
      </c>
      <c r="R2638" s="10">
        <v>0</v>
      </c>
      <c r="S2638" s="10">
        <v>0</v>
      </c>
      <c r="T2638" s="50">
        <f t="shared" si="138"/>
        <v>0</v>
      </c>
      <c r="U2638" s="50">
        <f t="shared" si="138"/>
        <v>0</v>
      </c>
      <c r="V2638" s="50">
        <f t="shared" si="138"/>
        <v>0</v>
      </c>
      <c r="W2638" s="50">
        <f t="shared" si="138"/>
        <v>0</v>
      </c>
      <c r="X2638" s="50">
        <f t="shared" si="138"/>
        <v>8727.8033333333333</v>
      </c>
      <c r="Y2638" s="50">
        <f t="shared" si="138"/>
        <v>0</v>
      </c>
      <c r="Z2638" s="50">
        <f t="shared" si="138"/>
        <v>0</v>
      </c>
      <c r="AA2638" s="50">
        <f t="shared" si="138"/>
        <v>0</v>
      </c>
      <c r="AB2638" s="50">
        <f t="shared" si="139"/>
        <v>8727.8033333333333</v>
      </c>
      <c r="AC2638" s="48" t="str">
        <f>VLOOKUP(ПРОДАЖИ!C:C,'ИЗ ОСНОВЫ НОМЕНКЛАТУР'!D:E,2,0)</f>
        <v>Ручки, крючки, опоры</v>
      </c>
      <c r="AD2638" s="48" t="str">
        <f>VLOOKUP(C:C,'ИЗ ОСНОВЫ НОМЕНКЛАТУР'!D:F,3,0)</f>
        <v>Торцевые ручки</v>
      </c>
      <c r="AE2638" s="48" t="str">
        <f>VLOOKUP(C:C,'ИЗ ОСНОВЫ НОМЕНКЛАТУР'!D:H,5,0)</f>
        <v>C</v>
      </c>
    </row>
    <row r="2639" spans="1:31" ht="9.6" customHeight="1" x14ac:dyDescent="0.2">
      <c r="A2639" s="45" t="s">
        <v>2043</v>
      </c>
      <c r="B2639" s="46" t="s">
        <v>2637</v>
      </c>
      <c r="C2639" s="46"/>
      <c r="D2639" s="44">
        <v>0</v>
      </c>
      <c r="E2639" s="44">
        <v>0</v>
      </c>
      <c r="F2639" s="48">
        <v>0</v>
      </c>
      <c r="G2639" s="48">
        <v>0</v>
      </c>
      <c r="H2639" s="44">
        <v>0</v>
      </c>
      <c r="I2639" s="44">
        <v>0</v>
      </c>
      <c r="J2639" s="44">
        <v>0</v>
      </c>
      <c r="K2639" s="48">
        <v>0</v>
      </c>
      <c r="L2639" s="49">
        <v>0</v>
      </c>
      <c r="M2639" s="49">
        <v>0</v>
      </c>
      <c r="N2639" s="10">
        <v>0</v>
      </c>
      <c r="O2639" s="10">
        <v>0</v>
      </c>
      <c r="P2639" s="10">
        <v>0</v>
      </c>
      <c r="Q2639" s="10">
        <v>0</v>
      </c>
      <c r="R2639" s="10">
        <v>0</v>
      </c>
      <c r="S2639" s="10">
        <v>0</v>
      </c>
      <c r="T2639" s="50">
        <f t="shared" si="138"/>
        <v>0</v>
      </c>
      <c r="U2639" s="50">
        <f t="shared" si="138"/>
        <v>0</v>
      </c>
      <c r="V2639" s="50">
        <f t="shared" si="138"/>
        <v>0</v>
      </c>
      <c r="W2639" s="50">
        <f t="shared" si="138"/>
        <v>0</v>
      </c>
      <c r="X2639" s="50">
        <f t="shared" si="138"/>
        <v>0</v>
      </c>
      <c r="Y2639" s="50">
        <f t="shared" si="138"/>
        <v>0</v>
      </c>
      <c r="Z2639" s="50">
        <f t="shared" si="138"/>
        <v>0</v>
      </c>
      <c r="AA2639" s="50">
        <f t="shared" si="138"/>
        <v>0</v>
      </c>
      <c r="AB2639" s="50">
        <f t="shared" si="139"/>
        <v>0</v>
      </c>
      <c r="AC2639" s="48" t="e">
        <f>VLOOKUP(ПРОДАЖИ!C:C,'ИЗ ОСНОВЫ НОМЕНКЛАТУР'!D:E,2,0)</f>
        <v>#N/A</v>
      </c>
      <c r="AD2639" s="48" t="e">
        <f>VLOOKUP(C:C,'ИЗ ОСНОВЫ НОМЕНКЛАТУР'!D:F,3,0)</f>
        <v>#N/A</v>
      </c>
      <c r="AE2639" s="48" t="e">
        <f>VLOOKUP(C:C,'ИЗ ОСНОВЫ НОМЕНКЛАТУР'!D:H,5,0)</f>
        <v>#N/A</v>
      </c>
    </row>
    <row r="2640" spans="1:31" ht="9.6" customHeight="1" x14ac:dyDescent="0.2">
      <c r="A2640" s="45" t="s">
        <v>2043</v>
      </c>
      <c r="B2640" s="11"/>
      <c r="C2640" s="11" t="s">
        <v>2638</v>
      </c>
      <c r="D2640" s="44">
        <v>442</v>
      </c>
      <c r="E2640" s="44">
        <v>600</v>
      </c>
      <c r="F2640" s="48">
        <v>326</v>
      </c>
      <c r="G2640" s="48">
        <v>0</v>
      </c>
      <c r="H2640" s="44">
        <v>270</v>
      </c>
      <c r="I2640" s="44">
        <v>1240</v>
      </c>
      <c r="J2640" s="44">
        <v>122</v>
      </c>
      <c r="K2640" s="48">
        <v>300</v>
      </c>
      <c r="L2640" s="49">
        <v>35585.99</v>
      </c>
      <c r="M2640" s="49">
        <v>48306.81</v>
      </c>
      <c r="N2640" s="10">
        <v>26246.71</v>
      </c>
      <c r="O2640" s="10">
        <v>0</v>
      </c>
      <c r="P2640" s="10">
        <v>37543.5</v>
      </c>
      <c r="Q2640" s="10">
        <v>172422</v>
      </c>
      <c r="R2640" s="10">
        <v>16947.11</v>
      </c>
      <c r="S2640" s="10">
        <v>41715</v>
      </c>
      <c r="T2640" s="50">
        <f t="shared" si="138"/>
        <v>2965.4991666666665</v>
      </c>
      <c r="U2640" s="50">
        <f t="shared" si="138"/>
        <v>4025.5674999999997</v>
      </c>
      <c r="V2640" s="50">
        <f t="shared" si="138"/>
        <v>2187.2258333333334</v>
      </c>
      <c r="W2640" s="50">
        <f t="shared" si="138"/>
        <v>0</v>
      </c>
      <c r="X2640" s="50">
        <f t="shared" si="138"/>
        <v>3128.625</v>
      </c>
      <c r="Y2640" s="50">
        <f t="shared" si="138"/>
        <v>14368.5</v>
      </c>
      <c r="Z2640" s="50">
        <f t="shared" si="138"/>
        <v>1412.2591666666667</v>
      </c>
      <c r="AA2640" s="50">
        <f t="shared" si="138"/>
        <v>3476.25</v>
      </c>
      <c r="AB2640" s="50">
        <f t="shared" si="139"/>
        <v>31563.926666666666</v>
      </c>
      <c r="AC2640" s="48" t="str">
        <f>VLOOKUP(ПРОДАЖИ!C:C,'ИЗ ОСНОВЫ НОМЕНКЛАТУР'!D:E,2,0)</f>
        <v>Ручки, крючки, опоры</v>
      </c>
      <c r="AD2640" s="48" t="str">
        <f>VLOOKUP(C:C,'ИЗ ОСНОВЫ НОМЕНКЛАТУР'!D:F,3,0)</f>
        <v>Ручки-кнопки</v>
      </c>
      <c r="AE2640" s="48" t="str">
        <f>VLOOKUP(C:C,'ИЗ ОСНОВЫ НОМЕНКЛАТУР'!D:H,5,0)</f>
        <v>C</v>
      </c>
    </row>
    <row r="2641" spans="1:31" ht="9.6" customHeight="1" x14ac:dyDescent="0.2">
      <c r="A2641" s="45" t="s">
        <v>2043</v>
      </c>
      <c r="B2641" s="11"/>
      <c r="C2641" s="11" t="s">
        <v>2639</v>
      </c>
      <c r="D2641" s="44">
        <v>1309</v>
      </c>
      <c r="E2641" s="44">
        <v>1500</v>
      </c>
      <c r="F2641" s="48">
        <v>1081</v>
      </c>
      <c r="G2641" s="48">
        <v>0</v>
      </c>
      <c r="H2641" s="44">
        <v>662</v>
      </c>
      <c r="I2641" s="44">
        <v>1314</v>
      </c>
      <c r="J2641" s="44">
        <v>388</v>
      </c>
      <c r="K2641" s="48">
        <v>450</v>
      </c>
      <c r="L2641" s="49">
        <v>122740.77</v>
      </c>
      <c r="M2641" s="49">
        <v>164955.81</v>
      </c>
      <c r="N2641" s="10">
        <v>87032.78</v>
      </c>
      <c r="O2641" s="10">
        <v>0</v>
      </c>
      <c r="P2641" s="10">
        <v>70697.100000000006</v>
      </c>
      <c r="Q2641" s="10">
        <v>133243.13</v>
      </c>
      <c r="R2641" s="10">
        <v>28774.080000000002</v>
      </c>
      <c r="S2641" s="10">
        <v>33372</v>
      </c>
      <c r="T2641" s="50">
        <f t="shared" si="138"/>
        <v>10228.397500000001</v>
      </c>
      <c r="U2641" s="50">
        <f t="shared" si="138"/>
        <v>13746.317499999999</v>
      </c>
      <c r="V2641" s="50">
        <f t="shared" si="138"/>
        <v>7252.7316666666666</v>
      </c>
      <c r="W2641" s="50">
        <f t="shared" si="138"/>
        <v>0</v>
      </c>
      <c r="X2641" s="50">
        <f t="shared" si="138"/>
        <v>5891.4250000000002</v>
      </c>
      <c r="Y2641" s="50">
        <f t="shared" si="138"/>
        <v>11103.594166666668</v>
      </c>
      <c r="Z2641" s="50">
        <f t="shared" si="138"/>
        <v>2397.84</v>
      </c>
      <c r="AA2641" s="50">
        <f t="shared" si="138"/>
        <v>2781</v>
      </c>
      <c r="AB2641" s="50">
        <f t="shared" si="139"/>
        <v>53401.305833333332</v>
      </c>
      <c r="AC2641" s="48" t="str">
        <f>VLOOKUP(ПРОДАЖИ!C:C,'ИЗ ОСНОВЫ НОМЕНКЛАТУР'!D:E,2,0)</f>
        <v>Ручки, крючки, опоры</v>
      </c>
      <c r="AD2641" s="48" t="str">
        <f>VLOOKUP(C:C,'ИЗ ОСНОВЫ НОМЕНКЛАТУР'!D:F,3,0)</f>
        <v>Ручки-кнопки</v>
      </c>
      <c r="AE2641" s="48" t="str">
        <f>VLOOKUP(C:C,'ИЗ ОСНОВЫ НОМЕНКЛАТУР'!D:H,5,0)</f>
        <v>B</v>
      </c>
    </row>
    <row r="2642" spans="1:31" ht="9.6" customHeight="1" x14ac:dyDescent="0.2">
      <c r="A2642" s="45" t="s">
        <v>2043</v>
      </c>
      <c r="B2642" s="11"/>
      <c r="C2642" s="11" t="s">
        <v>2640</v>
      </c>
      <c r="D2642" s="44">
        <v>259</v>
      </c>
      <c r="E2642" s="44">
        <v>0</v>
      </c>
      <c r="F2642" s="48">
        <v>23</v>
      </c>
      <c r="G2642" s="48">
        <v>0</v>
      </c>
      <c r="H2642" s="44">
        <v>36</v>
      </c>
      <c r="I2642" s="44">
        <v>1026</v>
      </c>
      <c r="J2642" s="44">
        <v>0</v>
      </c>
      <c r="K2642" s="48">
        <v>0</v>
      </c>
      <c r="L2642" s="49">
        <v>62693.49</v>
      </c>
      <c r="M2642" s="49">
        <v>0</v>
      </c>
      <c r="N2642" s="10">
        <v>6660.92</v>
      </c>
      <c r="O2642" s="10">
        <v>0</v>
      </c>
      <c r="P2642" s="10">
        <v>10036.1</v>
      </c>
      <c r="Q2642" s="10">
        <v>299769.27</v>
      </c>
      <c r="R2642" s="10">
        <v>0</v>
      </c>
      <c r="S2642" s="10">
        <v>0</v>
      </c>
      <c r="T2642" s="50">
        <f t="shared" si="138"/>
        <v>5224.4574999999995</v>
      </c>
      <c r="U2642" s="50">
        <f t="shared" si="138"/>
        <v>0</v>
      </c>
      <c r="V2642" s="50">
        <f t="shared" si="138"/>
        <v>555.07666666666671</v>
      </c>
      <c r="W2642" s="50">
        <f t="shared" si="138"/>
        <v>0</v>
      </c>
      <c r="X2642" s="50">
        <f t="shared" si="138"/>
        <v>836.3416666666667</v>
      </c>
      <c r="Y2642" s="50">
        <f t="shared" si="138"/>
        <v>24980.772500000003</v>
      </c>
      <c r="Z2642" s="50">
        <f t="shared" si="138"/>
        <v>0</v>
      </c>
      <c r="AA2642" s="50">
        <f t="shared" si="138"/>
        <v>0</v>
      </c>
      <c r="AB2642" s="50">
        <f t="shared" si="139"/>
        <v>31596.648333333338</v>
      </c>
      <c r="AC2642" s="48" t="str">
        <f>VLOOKUP(ПРОДАЖИ!C:C,'ИЗ ОСНОВЫ НОМЕНКЛАТУР'!D:E,2,0)</f>
        <v>Ручки, крючки, опоры</v>
      </c>
      <c r="AD2642" s="48" t="str">
        <f>VLOOKUP(C:C,'ИЗ ОСНОВЫ НОМЕНКЛАТУР'!D:F,3,0)</f>
        <v>Ручки-кнопки</v>
      </c>
      <c r="AE2642" s="48" t="str">
        <f>VLOOKUP(C:C,'ИЗ ОСНОВЫ НОМЕНКЛАТУР'!D:H,5,0)</f>
        <v>C</v>
      </c>
    </row>
    <row r="2643" spans="1:31" ht="9.6" customHeight="1" x14ac:dyDescent="0.2">
      <c r="A2643" s="45" t="s">
        <v>2043</v>
      </c>
      <c r="B2643" s="11"/>
      <c r="C2643" s="11" t="s">
        <v>2641</v>
      </c>
      <c r="D2643" s="44">
        <v>1600</v>
      </c>
      <c r="E2643" s="44">
        <v>400</v>
      </c>
      <c r="F2643" s="48">
        <v>0</v>
      </c>
      <c r="G2643" s="48">
        <v>0</v>
      </c>
      <c r="H2643" s="44">
        <v>101</v>
      </c>
      <c r="I2643" s="44">
        <v>100</v>
      </c>
      <c r="J2643" s="44">
        <v>0</v>
      </c>
      <c r="K2643" s="48">
        <v>0</v>
      </c>
      <c r="L2643" s="49">
        <v>192000</v>
      </c>
      <c r="M2643" s="49">
        <v>48000</v>
      </c>
      <c r="N2643" s="10">
        <v>0</v>
      </c>
      <c r="O2643" s="10">
        <v>0</v>
      </c>
      <c r="P2643" s="10">
        <v>12120</v>
      </c>
      <c r="Q2643" s="10">
        <v>12000</v>
      </c>
      <c r="R2643" s="10">
        <v>0</v>
      </c>
      <c r="S2643" s="10">
        <v>0</v>
      </c>
      <c r="T2643" s="50">
        <f t="shared" si="138"/>
        <v>16000</v>
      </c>
      <c r="U2643" s="50">
        <f t="shared" si="138"/>
        <v>4000</v>
      </c>
      <c r="V2643" s="50">
        <f t="shared" si="138"/>
        <v>0</v>
      </c>
      <c r="W2643" s="50">
        <f t="shared" si="138"/>
        <v>0</v>
      </c>
      <c r="X2643" s="50">
        <f t="shared" si="138"/>
        <v>1010</v>
      </c>
      <c r="Y2643" s="50">
        <f t="shared" si="138"/>
        <v>1000</v>
      </c>
      <c r="Z2643" s="50">
        <f t="shared" si="138"/>
        <v>0</v>
      </c>
      <c r="AA2643" s="50">
        <f t="shared" si="138"/>
        <v>0</v>
      </c>
      <c r="AB2643" s="50">
        <f t="shared" si="139"/>
        <v>22010</v>
      </c>
      <c r="AC2643" s="48" t="str">
        <f>VLOOKUP(ПРОДАЖИ!C:C,'ИЗ ОСНОВЫ НОМЕНКЛАТУР'!D:E,2,0)</f>
        <v>Ручки, крючки, опоры</v>
      </c>
      <c r="AD2643" s="48" t="str">
        <f>VLOOKUP(C:C,'ИЗ ОСНОВЫ НОМЕНКЛАТУР'!D:F,3,0)</f>
        <v>Ручки-кнопки</v>
      </c>
      <c r="AE2643" s="48" t="str">
        <f>VLOOKUP(C:C,'ИЗ ОСНОВЫ НОМЕНКЛАТУР'!D:H,5,0)</f>
        <v>C</v>
      </c>
    </row>
    <row r="2644" spans="1:31" ht="9.6" customHeight="1" x14ac:dyDescent="0.2">
      <c r="A2644" s="45" t="s">
        <v>2043</v>
      </c>
      <c r="B2644" s="11"/>
      <c r="C2644" s="11" t="s">
        <v>2642</v>
      </c>
      <c r="D2644" s="44">
        <v>768</v>
      </c>
      <c r="E2644" s="44">
        <v>1000</v>
      </c>
      <c r="F2644" s="48">
        <v>0</v>
      </c>
      <c r="G2644" s="48">
        <v>0</v>
      </c>
      <c r="H2644" s="44">
        <v>105</v>
      </c>
      <c r="I2644" s="44">
        <v>330</v>
      </c>
      <c r="J2644" s="44">
        <v>0</v>
      </c>
      <c r="K2644" s="48">
        <v>0</v>
      </c>
      <c r="L2644" s="49">
        <v>78540</v>
      </c>
      <c r="M2644" s="49">
        <v>105000</v>
      </c>
      <c r="N2644" s="10">
        <v>0</v>
      </c>
      <c r="O2644" s="10">
        <v>0</v>
      </c>
      <c r="P2644" s="10">
        <v>12600</v>
      </c>
      <c r="Q2644" s="10">
        <v>39600</v>
      </c>
      <c r="R2644" s="10">
        <v>0</v>
      </c>
      <c r="S2644" s="10">
        <v>0</v>
      </c>
      <c r="T2644" s="50">
        <f t="shared" si="138"/>
        <v>6545</v>
      </c>
      <c r="U2644" s="50">
        <f t="shared" si="138"/>
        <v>8750</v>
      </c>
      <c r="V2644" s="50">
        <f t="shared" si="138"/>
        <v>0</v>
      </c>
      <c r="W2644" s="50">
        <f t="shared" si="138"/>
        <v>0</v>
      </c>
      <c r="X2644" s="50">
        <f t="shared" si="138"/>
        <v>1050</v>
      </c>
      <c r="Y2644" s="50">
        <f t="shared" si="138"/>
        <v>3300</v>
      </c>
      <c r="Z2644" s="50">
        <f t="shared" si="138"/>
        <v>0</v>
      </c>
      <c r="AA2644" s="50">
        <f t="shared" si="138"/>
        <v>0</v>
      </c>
      <c r="AB2644" s="50">
        <f t="shared" si="139"/>
        <v>19645</v>
      </c>
      <c r="AC2644" s="48" t="str">
        <f>VLOOKUP(ПРОДАЖИ!C:C,'ИЗ ОСНОВЫ НОМЕНКЛАТУР'!D:E,2,0)</f>
        <v>Ручки, крючки, опоры</v>
      </c>
      <c r="AD2644" s="48" t="str">
        <f>VLOOKUP(C:C,'ИЗ ОСНОВЫ НОМЕНКЛАТУР'!D:F,3,0)</f>
        <v>Ручки-кнопки</v>
      </c>
      <c r="AE2644" s="48" t="str">
        <f>VLOOKUP(C:C,'ИЗ ОСНОВЫ НОМЕНКЛАТУР'!D:H,5,0)</f>
        <v>C</v>
      </c>
    </row>
    <row r="2645" spans="1:31" ht="9.6" customHeight="1" x14ac:dyDescent="0.2">
      <c r="A2645" s="45" t="s">
        <v>2043</v>
      </c>
      <c r="B2645" s="11"/>
      <c r="C2645" s="11" t="s">
        <v>2643</v>
      </c>
      <c r="D2645" s="44">
        <v>1117</v>
      </c>
      <c r="E2645" s="44">
        <v>0</v>
      </c>
      <c r="F2645" s="48">
        <v>836</v>
      </c>
      <c r="G2645" s="48">
        <v>0</v>
      </c>
      <c r="H2645" s="44">
        <v>417</v>
      </c>
      <c r="I2645" s="44">
        <v>520</v>
      </c>
      <c r="J2645" s="44">
        <v>137</v>
      </c>
      <c r="K2645" s="48">
        <v>150</v>
      </c>
      <c r="L2645" s="49">
        <v>91529.25</v>
      </c>
      <c r="M2645" s="49">
        <v>0</v>
      </c>
      <c r="N2645" s="10">
        <v>67307.490000000005</v>
      </c>
      <c r="O2645" s="10">
        <v>0</v>
      </c>
      <c r="P2645" s="10">
        <v>31566.45</v>
      </c>
      <c r="Q2645" s="10">
        <v>38563.199999999997</v>
      </c>
      <c r="R2645" s="10">
        <v>10159.92</v>
      </c>
      <c r="S2645" s="10">
        <v>11124</v>
      </c>
      <c r="T2645" s="50">
        <f t="shared" si="138"/>
        <v>7627.4375</v>
      </c>
      <c r="U2645" s="50">
        <f t="shared" si="138"/>
        <v>0</v>
      </c>
      <c r="V2645" s="50">
        <f t="shared" si="138"/>
        <v>5608.9575000000004</v>
      </c>
      <c r="W2645" s="50">
        <f t="shared" si="138"/>
        <v>0</v>
      </c>
      <c r="X2645" s="50">
        <f t="shared" si="138"/>
        <v>2630.5374999999999</v>
      </c>
      <c r="Y2645" s="50">
        <f t="shared" si="138"/>
        <v>3213.6</v>
      </c>
      <c r="Z2645" s="50">
        <f t="shared" si="138"/>
        <v>846.66</v>
      </c>
      <c r="AA2645" s="50">
        <f t="shared" si="138"/>
        <v>927</v>
      </c>
      <c r="AB2645" s="50">
        <f t="shared" si="139"/>
        <v>20854.192500000001</v>
      </c>
      <c r="AC2645" s="48" t="str">
        <f>VLOOKUP(ПРОДАЖИ!C:C,'ИЗ ОСНОВЫ НОМЕНКЛАТУР'!D:E,2,0)</f>
        <v>Ручки, крючки, опоры</v>
      </c>
      <c r="AD2645" s="48" t="str">
        <f>VLOOKUP(C:C,'ИЗ ОСНОВЫ НОМЕНКЛАТУР'!D:F,3,0)</f>
        <v>Ручки-кнопки</v>
      </c>
      <c r="AE2645" s="48" t="str">
        <f>VLOOKUP(C:C,'ИЗ ОСНОВЫ НОМЕНКЛАТУР'!D:H,5,0)</f>
        <v>C</v>
      </c>
    </row>
    <row r="2646" spans="1:31" ht="9.6" customHeight="1" x14ac:dyDescent="0.2">
      <c r="A2646" s="45" t="s">
        <v>2043</v>
      </c>
      <c r="B2646" s="11"/>
      <c r="C2646" s="11" t="s">
        <v>2644</v>
      </c>
      <c r="D2646" s="44">
        <v>43</v>
      </c>
      <c r="E2646" s="44">
        <v>0</v>
      </c>
      <c r="F2646" s="48">
        <v>85</v>
      </c>
      <c r="G2646" s="48">
        <v>0</v>
      </c>
      <c r="H2646" s="44">
        <v>18</v>
      </c>
      <c r="I2646" s="44">
        <v>800</v>
      </c>
      <c r="J2646" s="44">
        <v>0</v>
      </c>
      <c r="K2646" s="48">
        <v>0</v>
      </c>
      <c r="L2646" s="49">
        <v>3999</v>
      </c>
      <c r="M2646" s="49">
        <v>0</v>
      </c>
      <c r="N2646" s="10">
        <v>8500</v>
      </c>
      <c r="O2646" s="10">
        <v>0</v>
      </c>
      <c r="P2646" s="10">
        <v>2340</v>
      </c>
      <c r="Q2646" s="10">
        <v>104000</v>
      </c>
      <c r="R2646" s="10">
        <v>0</v>
      </c>
      <c r="S2646" s="10">
        <v>0</v>
      </c>
      <c r="T2646" s="50">
        <f t="shared" si="138"/>
        <v>333.25</v>
      </c>
      <c r="U2646" s="50">
        <f t="shared" si="138"/>
        <v>0</v>
      </c>
      <c r="V2646" s="50">
        <f t="shared" si="138"/>
        <v>708.33333333333337</v>
      </c>
      <c r="W2646" s="50">
        <f t="shared" si="138"/>
        <v>0</v>
      </c>
      <c r="X2646" s="50">
        <f t="shared" si="138"/>
        <v>195</v>
      </c>
      <c r="Y2646" s="50">
        <f t="shared" si="138"/>
        <v>8666.6666666666661</v>
      </c>
      <c r="Z2646" s="50">
        <f t="shared" si="138"/>
        <v>0</v>
      </c>
      <c r="AA2646" s="50">
        <f t="shared" si="138"/>
        <v>0</v>
      </c>
      <c r="AB2646" s="50">
        <f t="shared" si="139"/>
        <v>9903.25</v>
      </c>
      <c r="AC2646" s="48" t="str">
        <f>VLOOKUP(ПРОДАЖИ!C:C,'ИЗ ОСНОВЫ НОМЕНКЛАТУР'!D:E,2,0)</f>
        <v>Ручки, крючки, опоры</v>
      </c>
      <c r="AD2646" s="48" t="str">
        <f>VLOOKUP(C:C,'ИЗ ОСНОВЫ НОМЕНКЛАТУР'!D:F,3,0)</f>
        <v>Ручки-кнопки</v>
      </c>
      <c r="AE2646" s="48" t="str">
        <f>VLOOKUP(C:C,'ИЗ ОСНОВЫ НОМЕНКЛАТУР'!D:H,5,0)</f>
        <v>C</v>
      </c>
    </row>
    <row r="2647" spans="1:31" ht="9.6" customHeight="1" x14ac:dyDescent="0.2">
      <c r="A2647" s="45" t="s">
        <v>2043</v>
      </c>
      <c r="B2647" s="11"/>
      <c r="C2647" s="11" t="s">
        <v>2645</v>
      </c>
      <c r="D2647" s="44">
        <v>23</v>
      </c>
      <c r="E2647" s="44">
        <v>0</v>
      </c>
      <c r="F2647" s="48">
        <v>98</v>
      </c>
      <c r="G2647" s="48">
        <v>0</v>
      </c>
      <c r="H2647" s="44">
        <v>0</v>
      </c>
      <c r="I2647" s="44">
        <v>0</v>
      </c>
      <c r="J2647" s="44">
        <v>0</v>
      </c>
      <c r="K2647" s="48">
        <v>0</v>
      </c>
      <c r="L2647" s="49">
        <v>13858.52</v>
      </c>
      <c r="M2647" s="49">
        <v>0</v>
      </c>
      <c r="N2647" s="10">
        <v>59049.35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50">
        <f t="shared" si="138"/>
        <v>1154.8766666666668</v>
      </c>
      <c r="U2647" s="50">
        <f t="shared" si="138"/>
        <v>0</v>
      </c>
      <c r="V2647" s="50">
        <f t="shared" si="138"/>
        <v>4920.7791666666662</v>
      </c>
      <c r="W2647" s="50">
        <f t="shared" si="138"/>
        <v>0</v>
      </c>
      <c r="X2647" s="50">
        <f t="shared" si="138"/>
        <v>0</v>
      </c>
      <c r="Y2647" s="50">
        <f t="shared" si="138"/>
        <v>0</v>
      </c>
      <c r="Z2647" s="50">
        <f t="shared" si="138"/>
        <v>0</v>
      </c>
      <c r="AA2647" s="50">
        <f t="shared" si="138"/>
        <v>0</v>
      </c>
      <c r="AB2647" s="50">
        <f t="shared" si="139"/>
        <v>6075.6558333333332</v>
      </c>
      <c r="AC2647" s="48" t="str">
        <f>VLOOKUP(ПРОДАЖИ!C:C,'ИЗ ОСНОВЫ НОМЕНКЛАТУР'!D:E,2,0)</f>
        <v>Ручки, крючки, опоры</v>
      </c>
      <c r="AD2647" s="48" t="str">
        <f>VLOOKUP(C:C,'ИЗ ОСНОВЫ НОМЕНКЛАТУР'!D:F,3,0)</f>
        <v>Ручки-кнопки</v>
      </c>
      <c r="AE2647" s="48" t="str">
        <f>VLOOKUP(C:C,'ИЗ ОСНОВЫ НОМЕНКЛАТУР'!D:H,5,0)</f>
        <v>C</v>
      </c>
    </row>
    <row r="2648" spans="1:31" ht="9.6" customHeight="1" x14ac:dyDescent="0.2">
      <c r="A2648" s="45" t="s">
        <v>2043</v>
      </c>
      <c r="B2648" s="11"/>
      <c r="C2648" s="11" t="s">
        <v>2646</v>
      </c>
      <c r="D2648" s="44">
        <v>308</v>
      </c>
      <c r="E2648" s="44">
        <v>0</v>
      </c>
      <c r="F2648" s="48">
        <v>104</v>
      </c>
      <c r="G2648" s="48">
        <v>0</v>
      </c>
      <c r="H2648" s="44">
        <v>0</v>
      </c>
      <c r="I2648" s="44">
        <v>0</v>
      </c>
      <c r="J2648" s="44">
        <v>0</v>
      </c>
      <c r="K2648" s="48">
        <v>0</v>
      </c>
      <c r="L2648" s="49">
        <v>66126.66</v>
      </c>
      <c r="M2648" s="49">
        <v>0</v>
      </c>
      <c r="N2648" s="10">
        <v>22328.49</v>
      </c>
      <c r="O2648" s="10">
        <v>0</v>
      </c>
      <c r="P2648" s="10">
        <v>0</v>
      </c>
      <c r="Q2648" s="10">
        <v>0</v>
      </c>
      <c r="R2648" s="10">
        <v>0</v>
      </c>
      <c r="S2648" s="10">
        <v>0</v>
      </c>
      <c r="T2648" s="50">
        <f t="shared" si="138"/>
        <v>5510.5550000000003</v>
      </c>
      <c r="U2648" s="50">
        <f t="shared" si="138"/>
        <v>0</v>
      </c>
      <c r="V2648" s="50">
        <f t="shared" si="138"/>
        <v>1860.7075000000002</v>
      </c>
      <c r="W2648" s="50">
        <f t="shared" si="138"/>
        <v>0</v>
      </c>
      <c r="X2648" s="50">
        <f t="shared" si="138"/>
        <v>0</v>
      </c>
      <c r="Y2648" s="50">
        <f t="shared" si="138"/>
        <v>0</v>
      </c>
      <c r="Z2648" s="50">
        <f t="shared" si="138"/>
        <v>0</v>
      </c>
      <c r="AA2648" s="50">
        <f t="shared" si="138"/>
        <v>0</v>
      </c>
      <c r="AB2648" s="50">
        <f t="shared" si="139"/>
        <v>7371.2625000000007</v>
      </c>
      <c r="AC2648" s="48" t="str">
        <f>VLOOKUP(ПРОДАЖИ!C:C,'ИЗ ОСНОВЫ НОМЕНКЛАТУР'!D:E,2,0)</f>
        <v>Ручки, крючки, опоры</v>
      </c>
      <c r="AD2648" s="48" t="str">
        <f>VLOOKUP(C:C,'ИЗ ОСНОВЫ НОМЕНКЛАТУР'!D:F,3,0)</f>
        <v>Ручки-кнопки</v>
      </c>
      <c r="AE2648" s="48" t="str">
        <f>VLOOKUP(C:C,'ИЗ ОСНОВЫ НОМЕНКЛАТУР'!D:H,5,0)</f>
        <v>C</v>
      </c>
    </row>
    <row r="2649" spans="1:31" ht="9.6" customHeight="1" x14ac:dyDescent="0.2">
      <c r="A2649" s="45" t="s">
        <v>2043</v>
      </c>
      <c r="B2649" s="11"/>
      <c r="C2649" s="11" t="s">
        <v>2647</v>
      </c>
      <c r="D2649" s="44">
        <v>130</v>
      </c>
      <c r="E2649" s="44">
        <v>0</v>
      </c>
      <c r="F2649" s="48">
        <v>271</v>
      </c>
      <c r="G2649" s="48">
        <v>0</v>
      </c>
      <c r="H2649" s="44">
        <v>197</v>
      </c>
      <c r="I2649" s="44">
        <v>100</v>
      </c>
      <c r="J2649" s="44">
        <v>0</v>
      </c>
      <c r="K2649" s="48">
        <v>136</v>
      </c>
      <c r="L2649" s="49">
        <v>12090</v>
      </c>
      <c r="M2649" s="49">
        <v>0</v>
      </c>
      <c r="N2649" s="10">
        <v>33918.01</v>
      </c>
      <c r="O2649" s="10">
        <v>0</v>
      </c>
      <c r="P2649" s="10">
        <v>23640</v>
      </c>
      <c r="Q2649" s="10">
        <v>12000</v>
      </c>
      <c r="R2649" s="10">
        <v>0</v>
      </c>
      <c r="S2649" s="10">
        <v>13281.76</v>
      </c>
      <c r="T2649" s="50">
        <f t="shared" si="138"/>
        <v>1007.5</v>
      </c>
      <c r="U2649" s="50">
        <f t="shared" si="138"/>
        <v>0</v>
      </c>
      <c r="V2649" s="50">
        <f t="shared" si="138"/>
        <v>2826.5008333333335</v>
      </c>
      <c r="W2649" s="50">
        <f t="shared" si="138"/>
        <v>0</v>
      </c>
      <c r="X2649" s="50">
        <f t="shared" si="138"/>
        <v>1970</v>
      </c>
      <c r="Y2649" s="50">
        <f t="shared" si="138"/>
        <v>1000</v>
      </c>
      <c r="Z2649" s="50">
        <f t="shared" si="138"/>
        <v>0</v>
      </c>
      <c r="AA2649" s="50">
        <f t="shared" si="138"/>
        <v>1106.8133333333333</v>
      </c>
      <c r="AB2649" s="50">
        <f t="shared" si="139"/>
        <v>7910.814166666667</v>
      </c>
      <c r="AC2649" s="48" t="str">
        <f>VLOOKUP(ПРОДАЖИ!C:C,'ИЗ ОСНОВЫ НОМЕНКЛАТУР'!D:E,2,0)</f>
        <v>Ручки, крючки, опоры</v>
      </c>
      <c r="AD2649" s="48" t="str">
        <f>VLOOKUP(C:C,'ИЗ ОСНОВЫ НОМЕНКЛАТУР'!D:F,3,0)</f>
        <v>Ручки-кнопки</v>
      </c>
      <c r="AE2649" s="48" t="str">
        <f>VLOOKUP(C:C,'ИЗ ОСНОВЫ НОМЕНКЛАТУР'!D:H,5,0)</f>
        <v>C</v>
      </c>
    </row>
    <row r="2650" spans="1:31" ht="9.6" customHeight="1" x14ac:dyDescent="0.2">
      <c r="A2650" s="45" t="s">
        <v>2043</v>
      </c>
      <c r="B2650" s="11"/>
      <c r="C2650" s="11" t="s">
        <v>2648</v>
      </c>
      <c r="D2650" s="44">
        <v>0</v>
      </c>
      <c r="E2650" s="44">
        <v>0</v>
      </c>
      <c r="F2650" s="48">
        <v>0</v>
      </c>
      <c r="G2650" s="48">
        <v>0</v>
      </c>
      <c r="H2650" s="44">
        <v>111</v>
      </c>
      <c r="I2650" s="44">
        <v>0</v>
      </c>
      <c r="J2650" s="44">
        <v>0</v>
      </c>
      <c r="K2650" s="48">
        <v>0</v>
      </c>
      <c r="L2650" s="49">
        <v>0</v>
      </c>
      <c r="M2650" s="49">
        <v>0</v>
      </c>
      <c r="N2650" s="10">
        <v>0</v>
      </c>
      <c r="O2650" s="10">
        <v>0</v>
      </c>
      <c r="P2650" s="10">
        <v>35967.17</v>
      </c>
      <c r="Q2650" s="10">
        <v>0</v>
      </c>
      <c r="R2650" s="10">
        <v>0</v>
      </c>
      <c r="S2650" s="10">
        <v>0</v>
      </c>
      <c r="T2650" s="50">
        <f t="shared" si="138"/>
        <v>0</v>
      </c>
      <c r="U2650" s="50">
        <f t="shared" si="138"/>
        <v>0</v>
      </c>
      <c r="V2650" s="50">
        <f t="shared" si="138"/>
        <v>0</v>
      </c>
      <c r="W2650" s="50">
        <f t="shared" si="138"/>
        <v>0</v>
      </c>
      <c r="X2650" s="50">
        <f t="shared" si="138"/>
        <v>2997.2641666666664</v>
      </c>
      <c r="Y2650" s="50">
        <f t="shared" si="138"/>
        <v>0</v>
      </c>
      <c r="Z2650" s="50">
        <f t="shared" si="138"/>
        <v>0</v>
      </c>
      <c r="AA2650" s="50">
        <f t="shared" si="138"/>
        <v>0</v>
      </c>
      <c r="AB2650" s="50">
        <f t="shared" si="139"/>
        <v>2997.2641666666664</v>
      </c>
      <c r="AC2650" s="48" t="str">
        <f>VLOOKUP(ПРОДАЖИ!C:C,'ИЗ ОСНОВЫ НОМЕНКЛАТУР'!D:E,2,0)</f>
        <v>Ручки, крючки, опоры</v>
      </c>
      <c r="AD2650" s="48" t="str">
        <f>VLOOKUP(C:C,'ИЗ ОСНОВЫ НОМЕНКЛАТУР'!D:F,3,0)</f>
        <v>Ручки-кнопки</v>
      </c>
      <c r="AE2650" s="48" t="str">
        <f>VLOOKUP(C:C,'ИЗ ОСНОВЫ НОМЕНКЛАТУР'!D:H,5,0)</f>
        <v>C</v>
      </c>
    </row>
    <row r="2651" spans="1:31" ht="9.6" customHeight="1" x14ac:dyDescent="0.2">
      <c r="A2651" s="45" t="s">
        <v>2043</v>
      </c>
      <c r="B2651" s="11"/>
      <c r="C2651" s="11" t="s">
        <v>2649</v>
      </c>
      <c r="D2651" s="44">
        <v>43</v>
      </c>
      <c r="E2651" s="44">
        <v>0</v>
      </c>
      <c r="F2651" s="48">
        <v>19</v>
      </c>
      <c r="G2651" s="48">
        <v>0</v>
      </c>
      <c r="H2651" s="44">
        <v>0</v>
      </c>
      <c r="I2651" s="44">
        <v>0</v>
      </c>
      <c r="J2651" s="44">
        <v>0</v>
      </c>
      <c r="K2651" s="48">
        <v>0</v>
      </c>
      <c r="L2651" s="49">
        <v>26996.560000000001</v>
      </c>
      <c r="M2651" s="49">
        <v>0</v>
      </c>
      <c r="N2651" s="10">
        <v>11938.68</v>
      </c>
      <c r="O2651" s="10">
        <v>0</v>
      </c>
      <c r="P2651" s="10">
        <v>0</v>
      </c>
      <c r="Q2651" s="10">
        <v>0</v>
      </c>
      <c r="R2651" s="10">
        <v>0</v>
      </c>
      <c r="S2651" s="10">
        <v>0</v>
      </c>
      <c r="T2651" s="50">
        <f t="shared" si="138"/>
        <v>2249.7133333333336</v>
      </c>
      <c r="U2651" s="50">
        <f t="shared" si="138"/>
        <v>0</v>
      </c>
      <c r="V2651" s="50">
        <f t="shared" si="138"/>
        <v>994.89</v>
      </c>
      <c r="W2651" s="50">
        <f t="shared" si="138"/>
        <v>0</v>
      </c>
      <c r="X2651" s="50">
        <f t="shared" si="138"/>
        <v>0</v>
      </c>
      <c r="Y2651" s="50">
        <f t="shared" si="138"/>
        <v>0</v>
      </c>
      <c r="Z2651" s="50">
        <f t="shared" si="138"/>
        <v>0</v>
      </c>
      <c r="AA2651" s="50">
        <f t="shared" si="138"/>
        <v>0</v>
      </c>
      <c r="AB2651" s="50">
        <f t="shared" si="139"/>
        <v>3244.6033333333335</v>
      </c>
      <c r="AC2651" s="48" t="str">
        <f>VLOOKUP(ПРОДАЖИ!C:C,'ИЗ ОСНОВЫ НОМЕНКЛАТУР'!D:E,2,0)</f>
        <v>Ручки, крючки, опоры</v>
      </c>
      <c r="AD2651" s="48" t="str">
        <f>VLOOKUP(C:C,'ИЗ ОСНОВЫ НОМЕНКЛАТУР'!D:F,3,0)</f>
        <v>Ручки-кнопки</v>
      </c>
      <c r="AE2651" s="48" t="str">
        <f>VLOOKUP(C:C,'ИЗ ОСНОВЫ НОМЕНКЛАТУР'!D:H,5,0)</f>
        <v>C</v>
      </c>
    </row>
    <row r="2652" spans="1:31" ht="9.6" customHeight="1" x14ac:dyDescent="0.2">
      <c r="A2652" s="45" t="s">
        <v>2043</v>
      </c>
      <c r="B2652" s="11"/>
      <c r="C2652" s="11" t="s">
        <v>2650</v>
      </c>
      <c r="D2652" s="44">
        <v>43</v>
      </c>
      <c r="E2652" s="44">
        <v>0</v>
      </c>
      <c r="F2652" s="48">
        <v>22</v>
      </c>
      <c r="G2652" s="48">
        <v>0</v>
      </c>
      <c r="H2652" s="44">
        <v>0</v>
      </c>
      <c r="I2652" s="44">
        <v>0</v>
      </c>
      <c r="J2652" s="44">
        <v>0</v>
      </c>
      <c r="K2652" s="48">
        <v>0</v>
      </c>
      <c r="L2652" s="49">
        <v>27006.86</v>
      </c>
      <c r="M2652" s="49">
        <v>0</v>
      </c>
      <c r="N2652" s="10">
        <v>13820.98</v>
      </c>
      <c r="O2652" s="10">
        <v>0</v>
      </c>
      <c r="P2652" s="10">
        <v>0</v>
      </c>
      <c r="Q2652" s="10">
        <v>0</v>
      </c>
      <c r="R2652" s="10">
        <v>0</v>
      </c>
      <c r="S2652" s="10">
        <v>0</v>
      </c>
      <c r="T2652" s="50">
        <f t="shared" si="138"/>
        <v>2250.5716666666667</v>
      </c>
      <c r="U2652" s="50">
        <f t="shared" si="138"/>
        <v>0</v>
      </c>
      <c r="V2652" s="50">
        <f t="shared" si="138"/>
        <v>1151.7483333333332</v>
      </c>
      <c r="W2652" s="50">
        <f t="shared" si="138"/>
        <v>0</v>
      </c>
      <c r="X2652" s="50">
        <f t="shared" si="138"/>
        <v>0</v>
      </c>
      <c r="Y2652" s="50">
        <f t="shared" si="138"/>
        <v>0</v>
      </c>
      <c r="Z2652" s="50">
        <f t="shared" si="138"/>
        <v>0</v>
      </c>
      <c r="AA2652" s="50">
        <f t="shared" si="138"/>
        <v>0</v>
      </c>
      <c r="AB2652" s="50">
        <f t="shared" si="139"/>
        <v>3402.3199999999997</v>
      </c>
      <c r="AC2652" s="48" t="str">
        <f>VLOOKUP(ПРОДАЖИ!C:C,'ИЗ ОСНОВЫ НОМЕНКЛАТУР'!D:E,2,0)</f>
        <v>Ручки, крючки, опоры</v>
      </c>
      <c r="AD2652" s="48" t="str">
        <f>VLOOKUP(C:C,'ИЗ ОСНОВЫ НОМЕНКЛАТУР'!D:F,3,0)</f>
        <v>Ручки-кнопки</v>
      </c>
      <c r="AE2652" s="48" t="str">
        <f>VLOOKUP(C:C,'ИЗ ОСНОВЫ НОМЕНКЛАТУР'!D:H,5,0)</f>
        <v>C</v>
      </c>
    </row>
    <row r="2653" spans="1:31" ht="9.6" customHeight="1" x14ac:dyDescent="0.2">
      <c r="A2653" s="45" t="s">
        <v>2043</v>
      </c>
      <c r="B2653" s="11"/>
      <c r="C2653" s="11" t="s">
        <v>2651</v>
      </c>
      <c r="D2653" s="44">
        <v>10</v>
      </c>
      <c r="E2653" s="44">
        <v>0</v>
      </c>
      <c r="F2653" s="48">
        <v>129</v>
      </c>
      <c r="G2653" s="48">
        <v>0</v>
      </c>
      <c r="H2653" s="44">
        <v>181</v>
      </c>
      <c r="I2653" s="44">
        <v>0</v>
      </c>
      <c r="J2653" s="44">
        <v>0</v>
      </c>
      <c r="K2653" s="48">
        <v>0</v>
      </c>
      <c r="L2653" s="49">
        <v>1200</v>
      </c>
      <c r="M2653" s="49">
        <v>0</v>
      </c>
      <c r="N2653" s="10">
        <v>15086.41</v>
      </c>
      <c r="O2653" s="10">
        <v>0</v>
      </c>
      <c r="P2653" s="10">
        <v>21765.03</v>
      </c>
      <c r="Q2653" s="10">
        <v>0</v>
      </c>
      <c r="R2653" s="10">
        <v>0</v>
      </c>
      <c r="S2653" s="10">
        <v>0</v>
      </c>
      <c r="T2653" s="50">
        <f t="shared" si="138"/>
        <v>100</v>
      </c>
      <c r="U2653" s="50">
        <f t="shared" si="138"/>
        <v>0</v>
      </c>
      <c r="V2653" s="50">
        <f t="shared" si="138"/>
        <v>1257.2008333333333</v>
      </c>
      <c r="W2653" s="50">
        <f t="shared" si="138"/>
        <v>0</v>
      </c>
      <c r="X2653" s="50">
        <f t="shared" si="138"/>
        <v>1813.7524999999998</v>
      </c>
      <c r="Y2653" s="50">
        <f t="shared" si="138"/>
        <v>0</v>
      </c>
      <c r="Z2653" s="50">
        <f t="shared" si="138"/>
        <v>0</v>
      </c>
      <c r="AA2653" s="50">
        <f t="shared" si="138"/>
        <v>0</v>
      </c>
      <c r="AB2653" s="50">
        <f t="shared" si="139"/>
        <v>3170.9533333333329</v>
      </c>
      <c r="AC2653" s="48" t="str">
        <f>VLOOKUP(ПРОДАЖИ!C:C,'ИЗ ОСНОВЫ НОМЕНКЛАТУР'!D:E,2,0)</f>
        <v>Ручки, крючки, опоры</v>
      </c>
      <c r="AD2653" s="48" t="str">
        <f>VLOOKUP(C:C,'ИЗ ОСНОВЫ НОМЕНКЛАТУР'!D:F,3,0)</f>
        <v>Ручки-кнопки</v>
      </c>
      <c r="AE2653" s="48" t="str">
        <f>VLOOKUP(C:C,'ИЗ ОСНОВЫ НОМЕНКЛАТУР'!D:H,5,0)</f>
        <v>C</v>
      </c>
    </row>
    <row r="2654" spans="1:31" ht="9.6" customHeight="1" x14ac:dyDescent="0.2">
      <c r="A2654" s="45" t="s">
        <v>2043</v>
      </c>
      <c r="B2654" s="11"/>
      <c r="C2654" s="11" t="s">
        <v>2652</v>
      </c>
      <c r="D2654" s="44">
        <v>80</v>
      </c>
      <c r="E2654" s="44">
        <v>0</v>
      </c>
      <c r="F2654" s="48">
        <v>55</v>
      </c>
      <c r="G2654" s="48">
        <v>0</v>
      </c>
      <c r="H2654" s="44">
        <v>31</v>
      </c>
      <c r="I2654" s="44">
        <v>300</v>
      </c>
      <c r="J2654" s="44">
        <v>46</v>
      </c>
      <c r="K2654" s="48">
        <v>0</v>
      </c>
      <c r="L2654" s="49">
        <v>7440.13</v>
      </c>
      <c r="M2654" s="49">
        <v>0</v>
      </c>
      <c r="N2654" s="10">
        <v>5115</v>
      </c>
      <c r="O2654" s="10">
        <v>0</v>
      </c>
      <c r="P2654" s="10">
        <v>2635</v>
      </c>
      <c r="Q2654" s="10">
        <v>25500</v>
      </c>
      <c r="R2654" s="10">
        <v>4492.3599999999997</v>
      </c>
      <c r="S2654" s="10">
        <v>0</v>
      </c>
      <c r="T2654" s="50">
        <f t="shared" si="138"/>
        <v>620.01083333333338</v>
      </c>
      <c r="U2654" s="50">
        <f t="shared" si="138"/>
        <v>0</v>
      </c>
      <c r="V2654" s="50">
        <f t="shared" si="138"/>
        <v>426.25</v>
      </c>
      <c r="W2654" s="50">
        <f t="shared" si="138"/>
        <v>0</v>
      </c>
      <c r="X2654" s="50">
        <f t="shared" si="138"/>
        <v>219.58333333333334</v>
      </c>
      <c r="Y2654" s="50">
        <f t="shared" si="138"/>
        <v>2125</v>
      </c>
      <c r="Z2654" s="50">
        <f t="shared" si="138"/>
        <v>374.36333333333329</v>
      </c>
      <c r="AA2654" s="50">
        <f t="shared" si="138"/>
        <v>0</v>
      </c>
      <c r="AB2654" s="50">
        <f t="shared" si="139"/>
        <v>3765.2075</v>
      </c>
      <c r="AC2654" s="48" t="str">
        <f>VLOOKUP(ПРОДАЖИ!C:C,'ИЗ ОСНОВЫ НОМЕНКЛАТУР'!D:E,2,0)</f>
        <v>Ручки, крючки, опоры</v>
      </c>
      <c r="AD2654" s="48" t="str">
        <f>VLOOKUP(C:C,'ИЗ ОСНОВЫ НОМЕНКЛАТУР'!D:F,3,0)</f>
        <v>Ручки-кнопки</v>
      </c>
      <c r="AE2654" s="48" t="str">
        <f>VLOOKUP(C:C,'ИЗ ОСНОВЫ НОМЕНКЛАТУР'!D:H,5,0)</f>
        <v>C</v>
      </c>
    </row>
    <row r="2655" spans="1:31" ht="9.6" customHeight="1" x14ac:dyDescent="0.2">
      <c r="A2655" s="45" t="s">
        <v>2043</v>
      </c>
      <c r="B2655" s="11"/>
      <c r="C2655" s="11" t="s">
        <v>2653</v>
      </c>
      <c r="D2655" s="44">
        <v>0</v>
      </c>
      <c r="E2655" s="44">
        <v>0</v>
      </c>
      <c r="F2655" s="48">
        <v>0</v>
      </c>
      <c r="G2655" s="48">
        <v>0</v>
      </c>
      <c r="H2655" s="44">
        <v>119</v>
      </c>
      <c r="I2655" s="44">
        <v>0</v>
      </c>
      <c r="J2655" s="44">
        <v>0</v>
      </c>
      <c r="K2655" s="48">
        <v>0</v>
      </c>
      <c r="L2655" s="49">
        <v>0</v>
      </c>
      <c r="M2655" s="49">
        <v>0</v>
      </c>
      <c r="N2655" s="10">
        <v>0</v>
      </c>
      <c r="O2655" s="10">
        <v>0</v>
      </c>
      <c r="P2655" s="10">
        <v>37091.06</v>
      </c>
      <c r="Q2655" s="10">
        <v>0</v>
      </c>
      <c r="R2655" s="10">
        <v>0</v>
      </c>
      <c r="S2655" s="10">
        <v>0</v>
      </c>
      <c r="T2655" s="50">
        <f t="shared" si="138"/>
        <v>0</v>
      </c>
      <c r="U2655" s="50">
        <f t="shared" si="138"/>
        <v>0</v>
      </c>
      <c r="V2655" s="50">
        <f t="shared" si="138"/>
        <v>0</v>
      </c>
      <c r="W2655" s="50">
        <f t="shared" si="138"/>
        <v>0</v>
      </c>
      <c r="X2655" s="50">
        <f t="shared" si="138"/>
        <v>3090.9216666666666</v>
      </c>
      <c r="Y2655" s="50">
        <f t="shared" si="138"/>
        <v>0</v>
      </c>
      <c r="Z2655" s="50">
        <f t="shared" si="138"/>
        <v>0</v>
      </c>
      <c r="AA2655" s="50">
        <f t="shared" si="138"/>
        <v>0</v>
      </c>
      <c r="AB2655" s="50">
        <f t="shared" si="139"/>
        <v>3090.9216666666666</v>
      </c>
      <c r="AC2655" s="48" t="str">
        <f>VLOOKUP(ПРОДАЖИ!C:C,'ИЗ ОСНОВЫ НОМЕНКЛАТУР'!D:E,2,0)</f>
        <v>Ручки, крючки, опоры</v>
      </c>
      <c r="AD2655" s="48" t="str">
        <f>VLOOKUP(C:C,'ИЗ ОСНОВЫ НОМЕНКЛАТУР'!D:F,3,0)</f>
        <v>Ручки-кнопки</v>
      </c>
      <c r="AE2655" s="48" t="str">
        <f>VLOOKUP(C:C,'ИЗ ОСНОВЫ НОМЕНКЛАТУР'!D:H,5,0)</f>
        <v>C</v>
      </c>
    </row>
    <row r="2656" spans="1:31" ht="9.6" customHeight="1" x14ac:dyDescent="0.2">
      <c r="A2656" s="45" t="s">
        <v>2043</v>
      </c>
      <c r="B2656" s="11"/>
      <c r="C2656" s="11" t="s">
        <v>2654</v>
      </c>
      <c r="D2656" s="44">
        <v>0</v>
      </c>
      <c r="E2656" s="44">
        <v>0</v>
      </c>
      <c r="F2656" s="48">
        <v>0</v>
      </c>
      <c r="G2656" s="48">
        <v>0</v>
      </c>
      <c r="H2656" s="44">
        <v>152</v>
      </c>
      <c r="I2656" s="44">
        <v>200</v>
      </c>
      <c r="J2656" s="44">
        <v>0</v>
      </c>
      <c r="K2656" s="48">
        <v>0</v>
      </c>
      <c r="L2656" s="49">
        <v>0</v>
      </c>
      <c r="M2656" s="49">
        <v>0</v>
      </c>
      <c r="N2656" s="10">
        <v>0</v>
      </c>
      <c r="O2656" s="10">
        <v>0</v>
      </c>
      <c r="P2656" s="10">
        <v>8918.15</v>
      </c>
      <c r="Q2656" s="10">
        <v>11734.4</v>
      </c>
      <c r="R2656" s="10">
        <v>0</v>
      </c>
      <c r="S2656" s="10">
        <v>0</v>
      </c>
      <c r="T2656" s="50">
        <f t="shared" si="138"/>
        <v>0</v>
      </c>
      <c r="U2656" s="50">
        <f t="shared" si="138"/>
        <v>0</v>
      </c>
      <c r="V2656" s="50">
        <f t="shared" si="138"/>
        <v>0</v>
      </c>
      <c r="W2656" s="50">
        <f t="shared" si="138"/>
        <v>0</v>
      </c>
      <c r="X2656" s="50">
        <f t="shared" si="138"/>
        <v>743.17916666666667</v>
      </c>
      <c r="Y2656" s="50">
        <f t="shared" si="138"/>
        <v>977.86666666666667</v>
      </c>
      <c r="Z2656" s="50">
        <f t="shared" si="138"/>
        <v>0</v>
      </c>
      <c r="AA2656" s="50">
        <f t="shared" si="138"/>
        <v>0</v>
      </c>
      <c r="AB2656" s="50">
        <f t="shared" si="139"/>
        <v>1721.0458333333333</v>
      </c>
      <c r="AC2656" s="48" t="str">
        <f>VLOOKUP(ПРОДАЖИ!C:C,'ИЗ ОСНОВЫ НОМЕНКЛАТУР'!D:E,2,0)</f>
        <v>Ручки, крючки, опоры</v>
      </c>
      <c r="AD2656" s="48" t="str">
        <f>VLOOKUP(C:C,'ИЗ ОСНОВЫ НОМЕНКЛАТУР'!D:F,3,0)</f>
        <v>Ручки-кнопки</v>
      </c>
      <c r="AE2656" s="48" t="str">
        <f>VLOOKUP(C:C,'ИЗ ОСНОВЫ НОМЕНКЛАТУР'!D:H,5,0)</f>
        <v>C</v>
      </c>
    </row>
    <row r="2657" spans="1:31" ht="9.6" customHeight="1" x14ac:dyDescent="0.2">
      <c r="A2657" s="45" t="s">
        <v>2043</v>
      </c>
      <c r="B2657" s="11"/>
      <c r="C2657" s="11" t="s">
        <v>2655</v>
      </c>
      <c r="D2657" s="44">
        <v>33</v>
      </c>
      <c r="E2657" s="44">
        <v>0</v>
      </c>
      <c r="F2657" s="48">
        <v>11</v>
      </c>
      <c r="G2657" s="48">
        <v>0</v>
      </c>
      <c r="H2657" s="44">
        <v>0</v>
      </c>
      <c r="I2657" s="44">
        <v>0</v>
      </c>
      <c r="J2657" s="44">
        <v>0</v>
      </c>
      <c r="K2657" s="48">
        <v>0</v>
      </c>
      <c r="L2657" s="49">
        <v>20757</v>
      </c>
      <c r="M2657" s="49">
        <v>0</v>
      </c>
      <c r="N2657" s="10">
        <v>6919</v>
      </c>
      <c r="O2657" s="10">
        <v>0</v>
      </c>
      <c r="P2657" s="10">
        <v>0</v>
      </c>
      <c r="Q2657" s="10">
        <v>0</v>
      </c>
      <c r="R2657" s="10">
        <v>0</v>
      </c>
      <c r="S2657" s="10">
        <v>0</v>
      </c>
      <c r="T2657" s="50">
        <f t="shared" si="138"/>
        <v>1729.75</v>
      </c>
      <c r="U2657" s="50">
        <f t="shared" si="138"/>
        <v>0</v>
      </c>
      <c r="V2657" s="50">
        <f t="shared" si="138"/>
        <v>576.58333333333337</v>
      </c>
      <c r="W2657" s="50">
        <f t="shared" si="138"/>
        <v>0</v>
      </c>
      <c r="X2657" s="50">
        <f t="shared" si="138"/>
        <v>0</v>
      </c>
      <c r="Y2657" s="50">
        <f t="shared" si="138"/>
        <v>0</v>
      </c>
      <c r="Z2657" s="50">
        <f t="shared" si="138"/>
        <v>0</v>
      </c>
      <c r="AA2657" s="50">
        <f t="shared" si="138"/>
        <v>0</v>
      </c>
      <c r="AB2657" s="50">
        <f t="shared" si="139"/>
        <v>2306.3333333333335</v>
      </c>
      <c r="AC2657" s="48" t="str">
        <f>VLOOKUP(ПРОДАЖИ!C:C,'ИЗ ОСНОВЫ НОМЕНКЛАТУР'!D:E,2,0)</f>
        <v>Ручки, крючки, опоры</v>
      </c>
      <c r="AD2657" s="48" t="str">
        <f>VLOOKUP(C:C,'ИЗ ОСНОВЫ НОМЕНКЛАТУР'!D:F,3,0)</f>
        <v>Ручки-кнопки</v>
      </c>
      <c r="AE2657" s="48" t="str">
        <f>VLOOKUP(C:C,'ИЗ ОСНОВЫ НОМЕНКЛАТУР'!D:H,5,0)</f>
        <v>C</v>
      </c>
    </row>
    <row r="2658" spans="1:31" ht="9.6" customHeight="1" x14ac:dyDescent="0.2">
      <c r="A2658" s="45" t="s">
        <v>2043</v>
      </c>
      <c r="B2658" s="11"/>
      <c r="C2658" s="11" t="s">
        <v>2656</v>
      </c>
      <c r="D2658" s="44">
        <v>0</v>
      </c>
      <c r="E2658" s="44">
        <v>0</v>
      </c>
      <c r="F2658" s="48">
        <v>34</v>
      </c>
      <c r="G2658" s="48">
        <v>0</v>
      </c>
      <c r="H2658" s="44">
        <v>0</v>
      </c>
      <c r="I2658" s="44">
        <v>0</v>
      </c>
      <c r="J2658" s="44">
        <v>0</v>
      </c>
      <c r="K2658" s="48">
        <v>0</v>
      </c>
      <c r="L2658" s="49">
        <v>0</v>
      </c>
      <c r="M2658" s="49">
        <v>0</v>
      </c>
      <c r="N2658" s="10">
        <v>22886.06</v>
      </c>
      <c r="O2658" s="10">
        <v>0</v>
      </c>
      <c r="P2658" s="10">
        <v>0</v>
      </c>
      <c r="Q2658" s="10">
        <v>0</v>
      </c>
      <c r="R2658" s="10">
        <v>0</v>
      </c>
      <c r="S2658" s="10">
        <v>0</v>
      </c>
      <c r="T2658" s="50">
        <f t="shared" si="138"/>
        <v>0</v>
      </c>
      <c r="U2658" s="50">
        <f t="shared" si="138"/>
        <v>0</v>
      </c>
      <c r="V2658" s="50">
        <f t="shared" si="138"/>
        <v>1907.1716666666669</v>
      </c>
      <c r="W2658" s="50">
        <f t="shared" si="138"/>
        <v>0</v>
      </c>
      <c r="X2658" s="50">
        <f t="shared" si="138"/>
        <v>0</v>
      </c>
      <c r="Y2658" s="50">
        <f t="shared" si="138"/>
        <v>0</v>
      </c>
      <c r="Z2658" s="50">
        <f t="shared" si="138"/>
        <v>0</v>
      </c>
      <c r="AA2658" s="50">
        <f t="shared" si="138"/>
        <v>0</v>
      </c>
      <c r="AB2658" s="50">
        <f t="shared" si="139"/>
        <v>1907.1716666666669</v>
      </c>
      <c r="AC2658" s="48" t="str">
        <f>VLOOKUP(ПРОДАЖИ!C:C,'ИЗ ОСНОВЫ НОМЕНКЛАТУР'!D:E,2,0)</f>
        <v>Ручки, крючки, опоры</v>
      </c>
      <c r="AD2658" s="48" t="str">
        <f>VLOOKUP(C:C,'ИЗ ОСНОВЫ НОМЕНКЛАТУР'!D:F,3,0)</f>
        <v>Ручки-кнопки</v>
      </c>
      <c r="AE2658" s="48" t="str">
        <f>VLOOKUP(C:C,'ИЗ ОСНОВЫ НОМЕНКЛАТУР'!D:H,5,0)</f>
        <v>C</v>
      </c>
    </row>
    <row r="2659" spans="1:31" ht="9.6" customHeight="1" x14ac:dyDescent="0.2">
      <c r="A2659" s="45" t="s">
        <v>2043</v>
      </c>
      <c r="B2659" s="11"/>
      <c r="C2659" s="11" t="s">
        <v>2657</v>
      </c>
      <c r="D2659" s="44">
        <v>6</v>
      </c>
      <c r="E2659" s="44">
        <v>0</v>
      </c>
      <c r="F2659" s="48">
        <v>176</v>
      </c>
      <c r="G2659" s="48">
        <v>0</v>
      </c>
      <c r="H2659" s="44">
        <v>0</v>
      </c>
      <c r="I2659" s="44">
        <v>0</v>
      </c>
      <c r="J2659" s="44">
        <v>0</v>
      </c>
      <c r="K2659" s="48">
        <v>0</v>
      </c>
      <c r="L2659" s="49">
        <v>780</v>
      </c>
      <c r="M2659" s="49">
        <v>0</v>
      </c>
      <c r="N2659" s="10">
        <v>22880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50">
        <f t="shared" si="138"/>
        <v>65</v>
      </c>
      <c r="U2659" s="50">
        <f t="shared" si="138"/>
        <v>0</v>
      </c>
      <c r="V2659" s="50">
        <f t="shared" si="138"/>
        <v>1906.6666666666667</v>
      </c>
      <c r="W2659" s="50">
        <f t="shared" si="138"/>
        <v>0</v>
      </c>
      <c r="X2659" s="50">
        <f t="shared" si="138"/>
        <v>0</v>
      </c>
      <c r="Y2659" s="50">
        <f t="shared" si="138"/>
        <v>0</v>
      </c>
      <c r="Z2659" s="50">
        <f t="shared" si="138"/>
        <v>0</v>
      </c>
      <c r="AA2659" s="50">
        <f t="shared" si="138"/>
        <v>0</v>
      </c>
      <c r="AB2659" s="50">
        <f t="shared" si="139"/>
        <v>1971.6666666666667</v>
      </c>
      <c r="AC2659" s="48" t="str">
        <f>VLOOKUP(ПРОДАЖИ!C:C,'ИЗ ОСНОВЫ НОМЕНКЛАТУР'!D:E,2,0)</f>
        <v>Ручки, крючки, опоры</v>
      </c>
      <c r="AD2659" s="48" t="str">
        <f>VLOOKUP(C:C,'ИЗ ОСНОВЫ НОМЕНКЛАТУР'!D:F,3,0)</f>
        <v>Ручки-кнопки</v>
      </c>
      <c r="AE2659" s="48" t="str">
        <f>VLOOKUP(C:C,'ИЗ ОСНОВЫ НОМЕНКЛАТУР'!D:H,5,0)</f>
        <v>C</v>
      </c>
    </row>
    <row r="2660" spans="1:31" ht="9.6" customHeight="1" x14ac:dyDescent="0.2">
      <c r="A2660" s="45" t="s">
        <v>2043</v>
      </c>
      <c r="B2660" s="11"/>
      <c r="C2660" s="11" t="s">
        <v>2658</v>
      </c>
      <c r="D2660" s="44">
        <v>0</v>
      </c>
      <c r="E2660" s="44">
        <v>0</v>
      </c>
      <c r="F2660" s="48">
        <v>0</v>
      </c>
      <c r="G2660" s="48">
        <v>0</v>
      </c>
      <c r="H2660" s="44">
        <v>83</v>
      </c>
      <c r="I2660" s="44">
        <v>200</v>
      </c>
      <c r="J2660" s="44">
        <v>0</v>
      </c>
      <c r="K2660" s="48">
        <v>0</v>
      </c>
      <c r="L2660" s="49">
        <v>0</v>
      </c>
      <c r="M2660" s="49">
        <v>0</v>
      </c>
      <c r="N2660" s="10">
        <v>0</v>
      </c>
      <c r="O2660" s="10">
        <v>0</v>
      </c>
      <c r="P2660" s="10">
        <v>5110.0600000000004</v>
      </c>
      <c r="Q2660" s="10">
        <v>12313.4</v>
      </c>
      <c r="R2660" s="10">
        <v>0</v>
      </c>
      <c r="S2660" s="10">
        <v>0</v>
      </c>
      <c r="T2660" s="50">
        <f t="shared" si="138"/>
        <v>0</v>
      </c>
      <c r="U2660" s="50">
        <f t="shared" si="138"/>
        <v>0</v>
      </c>
      <c r="V2660" s="50">
        <f t="shared" si="138"/>
        <v>0</v>
      </c>
      <c r="W2660" s="50">
        <f t="shared" si="138"/>
        <v>0</v>
      </c>
      <c r="X2660" s="50">
        <f t="shared" si="138"/>
        <v>425.83833333333337</v>
      </c>
      <c r="Y2660" s="50">
        <f t="shared" si="138"/>
        <v>1026.1166666666666</v>
      </c>
      <c r="Z2660" s="50">
        <f t="shared" si="138"/>
        <v>0</v>
      </c>
      <c r="AA2660" s="50">
        <f t="shared" ref="AA2660:AA2723" si="140">S2660/12</f>
        <v>0</v>
      </c>
      <c r="AB2660" s="50">
        <f t="shared" si="139"/>
        <v>1451.9549999999999</v>
      </c>
      <c r="AC2660" s="48" t="str">
        <f>VLOOKUP(ПРОДАЖИ!C:C,'ИЗ ОСНОВЫ НОМЕНКЛАТУР'!D:E,2,0)</f>
        <v>Ручки, крючки, опоры</v>
      </c>
      <c r="AD2660" s="48" t="str">
        <f>VLOOKUP(C:C,'ИЗ ОСНОВЫ НОМЕНКЛАТУР'!D:F,3,0)</f>
        <v>Ручки-кнопки</v>
      </c>
      <c r="AE2660" s="48" t="str">
        <f>VLOOKUP(C:C,'ИЗ ОСНОВЫ НОМЕНКЛАТУР'!D:H,5,0)</f>
        <v>C</v>
      </c>
    </row>
    <row r="2661" spans="1:31" ht="9.6" customHeight="1" x14ac:dyDescent="0.2">
      <c r="A2661" s="45" t="s">
        <v>2043</v>
      </c>
      <c r="B2661" s="11"/>
      <c r="C2661" s="11" t="s">
        <v>2659</v>
      </c>
      <c r="D2661" s="44">
        <v>0</v>
      </c>
      <c r="E2661" s="44">
        <v>0</v>
      </c>
      <c r="F2661" s="48">
        <v>0</v>
      </c>
      <c r="G2661" s="48">
        <v>0</v>
      </c>
      <c r="H2661" s="44">
        <v>146</v>
      </c>
      <c r="I2661" s="44">
        <v>100</v>
      </c>
      <c r="J2661" s="44">
        <v>0</v>
      </c>
      <c r="K2661" s="48">
        <v>0</v>
      </c>
      <c r="L2661" s="49">
        <v>0</v>
      </c>
      <c r="M2661" s="49">
        <v>0</v>
      </c>
      <c r="N2661" s="10">
        <v>0</v>
      </c>
      <c r="O2661" s="10">
        <v>0</v>
      </c>
      <c r="P2661" s="10">
        <v>8988.2900000000009</v>
      </c>
      <c r="Q2661" s="10">
        <v>6156.35</v>
      </c>
      <c r="R2661" s="10">
        <v>0</v>
      </c>
      <c r="S2661" s="10">
        <v>0</v>
      </c>
      <c r="T2661" s="50">
        <f t="shared" ref="T2661:Z2697" si="141">L2661/12</f>
        <v>0</v>
      </c>
      <c r="U2661" s="50">
        <f t="shared" si="141"/>
        <v>0</v>
      </c>
      <c r="V2661" s="50">
        <f t="shared" si="141"/>
        <v>0</v>
      </c>
      <c r="W2661" s="50">
        <f t="shared" si="141"/>
        <v>0</v>
      </c>
      <c r="X2661" s="50">
        <f t="shared" si="141"/>
        <v>749.0241666666667</v>
      </c>
      <c r="Y2661" s="50">
        <f t="shared" si="141"/>
        <v>513.0291666666667</v>
      </c>
      <c r="Z2661" s="50">
        <f t="shared" si="141"/>
        <v>0</v>
      </c>
      <c r="AA2661" s="50">
        <f t="shared" si="140"/>
        <v>0</v>
      </c>
      <c r="AB2661" s="50">
        <f t="shared" si="139"/>
        <v>1262.0533333333333</v>
      </c>
      <c r="AC2661" s="48" t="str">
        <f>VLOOKUP(ПРОДАЖИ!C:C,'ИЗ ОСНОВЫ НОМЕНКЛАТУР'!D:E,2,0)</f>
        <v>Ручки, крючки, опоры</v>
      </c>
      <c r="AD2661" s="48" t="str">
        <f>VLOOKUP(C:C,'ИЗ ОСНОВЫ НОМЕНКЛАТУР'!D:F,3,0)</f>
        <v>Ручки-кнопки</v>
      </c>
      <c r="AE2661" s="48" t="str">
        <f>VLOOKUP(C:C,'ИЗ ОСНОВЫ НОМЕНКЛАТУР'!D:H,5,0)</f>
        <v>C</v>
      </c>
    </row>
    <row r="2662" spans="1:31" ht="9.6" customHeight="1" x14ac:dyDescent="0.2">
      <c r="A2662" s="45" t="s">
        <v>2043</v>
      </c>
      <c r="B2662" s="11"/>
      <c r="C2662" s="11" t="s">
        <v>2660</v>
      </c>
      <c r="D2662" s="44">
        <v>26</v>
      </c>
      <c r="E2662" s="44">
        <v>0</v>
      </c>
      <c r="F2662" s="48">
        <v>0</v>
      </c>
      <c r="G2662" s="48">
        <v>0</v>
      </c>
      <c r="H2662" s="44">
        <v>0</v>
      </c>
      <c r="I2662" s="44">
        <v>0</v>
      </c>
      <c r="J2662" s="44">
        <v>0</v>
      </c>
      <c r="K2662" s="48">
        <v>0</v>
      </c>
      <c r="L2662" s="49">
        <v>20774.07</v>
      </c>
      <c r="M2662" s="49">
        <v>0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50">
        <f t="shared" si="141"/>
        <v>1731.1724999999999</v>
      </c>
      <c r="U2662" s="50">
        <f t="shared" si="141"/>
        <v>0</v>
      </c>
      <c r="V2662" s="50">
        <f t="shared" si="141"/>
        <v>0</v>
      </c>
      <c r="W2662" s="50">
        <f t="shared" si="141"/>
        <v>0</v>
      </c>
      <c r="X2662" s="50">
        <f t="shared" si="141"/>
        <v>0</v>
      </c>
      <c r="Y2662" s="50">
        <f t="shared" si="141"/>
        <v>0</v>
      </c>
      <c r="Z2662" s="50">
        <f t="shared" si="141"/>
        <v>0</v>
      </c>
      <c r="AA2662" s="50">
        <f t="shared" si="140"/>
        <v>0</v>
      </c>
      <c r="AB2662" s="50">
        <f t="shared" si="139"/>
        <v>1731.1724999999999</v>
      </c>
      <c r="AC2662" s="48" t="str">
        <f>VLOOKUP(ПРОДАЖИ!C:C,'ИЗ ОСНОВЫ НОМЕНКЛАТУР'!D:E,2,0)</f>
        <v>Ручки, крючки, опоры</v>
      </c>
      <c r="AD2662" s="48" t="str">
        <f>VLOOKUP(C:C,'ИЗ ОСНОВЫ НОМЕНКЛАТУР'!D:F,3,0)</f>
        <v>Ручки-кнопки</v>
      </c>
      <c r="AE2662" s="48" t="str">
        <f>VLOOKUP(C:C,'ИЗ ОСНОВЫ НОМЕНКЛАТУР'!D:H,5,0)</f>
        <v>C</v>
      </c>
    </row>
    <row r="2663" spans="1:31" ht="9.6" customHeight="1" x14ac:dyDescent="0.2">
      <c r="A2663" s="45" t="s">
        <v>2043</v>
      </c>
      <c r="B2663" s="11"/>
      <c r="C2663" s="11" t="s">
        <v>2661</v>
      </c>
      <c r="D2663" s="44">
        <v>7</v>
      </c>
      <c r="E2663" s="44">
        <v>0</v>
      </c>
      <c r="F2663" s="48">
        <v>24</v>
      </c>
      <c r="G2663" s="48">
        <v>0</v>
      </c>
      <c r="H2663" s="44">
        <v>0</v>
      </c>
      <c r="I2663" s="44">
        <v>0</v>
      </c>
      <c r="J2663" s="44">
        <v>0</v>
      </c>
      <c r="K2663" s="48">
        <v>0</v>
      </c>
      <c r="L2663" s="49">
        <v>4284.1400000000003</v>
      </c>
      <c r="M2663" s="49">
        <v>0</v>
      </c>
      <c r="N2663" s="10">
        <v>14101.5</v>
      </c>
      <c r="O2663" s="10">
        <v>0</v>
      </c>
      <c r="P2663" s="10">
        <v>0</v>
      </c>
      <c r="Q2663" s="10">
        <v>0</v>
      </c>
      <c r="R2663" s="10">
        <v>0</v>
      </c>
      <c r="S2663" s="10">
        <v>0</v>
      </c>
      <c r="T2663" s="50">
        <f t="shared" si="141"/>
        <v>357.01166666666671</v>
      </c>
      <c r="U2663" s="50">
        <f t="shared" si="141"/>
        <v>0</v>
      </c>
      <c r="V2663" s="50">
        <f t="shared" si="141"/>
        <v>1175.125</v>
      </c>
      <c r="W2663" s="50">
        <f t="shared" si="141"/>
        <v>0</v>
      </c>
      <c r="X2663" s="50">
        <f t="shared" si="141"/>
        <v>0</v>
      </c>
      <c r="Y2663" s="50">
        <f t="shared" si="141"/>
        <v>0</v>
      </c>
      <c r="Z2663" s="50">
        <f t="shared" si="141"/>
        <v>0</v>
      </c>
      <c r="AA2663" s="50">
        <f t="shared" si="140"/>
        <v>0</v>
      </c>
      <c r="AB2663" s="50">
        <f t="shared" si="139"/>
        <v>1532.1366666666668</v>
      </c>
      <c r="AC2663" s="48" t="str">
        <f>VLOOKUP(ПРОДАЖИ!C:C,'ИЗ ОСНОВЫ НОМЕНКЛАТУР'!D:E,2,0)</f>
        <v>Ручки, крючки, опоры</v>
      </c>
      <c r="AD2663" s="48" t="str">
        <f>VLOOKUP(C:C,'ИЗ ОСНОВЫ НОМЕНКЛАТУР'!D:F,3,0)</f>
        <v>Ручки-кнопки</v>
      </c>
      <c r="AE2663" s="48" t="str">
        <f>VLOOKUP(C:C,'ИЗ ОСНОВЫ НОМЕНКЛАТУР'!D:H,5,0)</f>
        <v>C</v>
      </c>
    </row>
    <row r="2664" spans="1:31" ht="9.6" customHeight="1" x14ac:dyDescent="0.2">
      <c r="A2664" s="45" t="s">
        <v>2043</v>
      </c>
      <c r="B2664" s="11"/>
      <c r="C2664" s="11" t="s">
        <v>2662</v>
      </c>
      <c r="D2664" s="44">
        <v>0</v>
      </c>
      <c r="E2664" s="44">
        <v>0</v>
      </c>
      <c r="F2664" s="48">
        <v>305</v>
      </c>
      <c r="G2664" s="48">
        <v>0</v>
      </c>
      <c r="H2664" s="44">
        <v>86</v>
      </c>
      <c r="I2664" s="44">
        <v>0</v>
      </c>
      <c r="J2664" s="44">
        <v>0</v>
      </c>
      <c r="K2664" s="48">
        <v>0</v>
      </c>
      <c r="L2664" s="49">
        <v>0</v>
      </c>
      <c r="M2664" s="49">
        <v>0</v>
      </c>
      <c r="N2664" s="10">
        <v>39625.49</v>
      </c>
      <c r="O2664" s="10">
        <v>0</v>
      </c>
      <c r="P2664" s="10">
        <v>11737.64</v>
      </c>
      <c r="Q2664" s="10">
        <v>0</v>
      </c>
      <c r="R2664" s="10">
        <v>0</v>
      </c>
      <c r="S2664" s="10">
        <v>0</v>
      </c>
      <c r="T2664" s="50">
        <f t="shared" si="141"/>
        <v>0</v>
      </c>
      <c r="U2664" s="50">
        <f t="shared" si="141"/>
        <v>0</v>
      </c>
      <c r="V2664" s="50">
        <f t="shared" si="141"/>
        <v>3302.1241666666665</v>
      </c>
      <c r="W2664" s="50">
        <f t="shared" si="141"/>
        <v>0</v>
      </c>
      <c r="X2664" s="50">
        <f t="shared" si="141"/>
        <v>978.13666666666666</v>
      </c>
      <c r="Y2664" s="50">
        <f t="shared" si="141"/>
        <v>0</v>
      </c>
      <c r="Z2664" s="50">
        <f t="shared" si="141"/>
        <v>0</v>
      </c>
      <c r="AA2664" s="50">
        <f t="shared" si="140"/>
        <v>0</v>
      </c>
      <c r="AB2664" s="50">
        <f t="shared" si="139"/>
        <v>4280.2608333333328</v>
      </c>
      <c r="AC2664" s="48" t="str">
        <f>VLOOKUP(ПРОДАЖИ!C:C,'ИЗ ОСНОВЫ НОМЕНКЛАТУР'!D:E,2,0)</f>
        <v>Ручки, крючки, опоры</v>
      </c>
      <c r="AD2664" s="48" t="str">
        <f>VLOOKUP(C:C,'ИЗ ОСНОВЫ НОМЕНКЛАТУР'!D:F,3,0)</f>
        <v>Ручки-кнопки</v>
      </c>
      <c r="AE2664" s="48" t="str">
        <f>VLOOKUP(C:C,'ИЗ ОСНОВЫ НОМЕНКЛАТУР'!D:H,5,0)</f>
        <v>C</v>
      </c>
    </row>
    <row r="2665" spans="1:31" ht="9.6" customHeight="1" x14ac:dyDescent="0.2">
      <c r="A2665" s="45" t="s">
        <v>2043</v>
      </c>
      <c r="B2665" s="11"/>
      <c r="C2665" s="11" t="s">
        <v>2663</v>
      </c>
      <c r="D2665" s="44">
        <v>33</v>
      </c>
      <c r="E2665" s="44">
        <v>0</v>
      </c>
      <c r="F2665" s="48">
        <v>3</v>
      </c>
      <c r="G2665" s="48">
        <v>0</v>
      </c>
      <c r="H2665" s="44">
        <v>0</v>
      </c>
      <c r="I2665" s="44">
        <v>0</v>
      </c>
      <c r="J2665" s="44">
        <v>0</v>
      </c>
      <c r="K2665" s="48">
        <v>0</v>
      </c>
      <c r="L2665" s="49">
        <v>21550.42</v>
      </c>
      <c r="M2665" s="49">
        <v>0</v>
      </c>
      <c r="N2665" s="10">
        <v>1962.88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50">
        <f t="shared" si="141"/>
        <v>1795.8683333333331</v>
      </c>
      <c r="U2665" s="50">
        <f t="shared" si="141"/>
        <v>0</v>
      </c>
      <c r="V2665" s="50">
        <f t="shared" si="141"/>
        <v>163.57333333333335</v>
      </c>
      <c r="W2665" s="50">
        <f t="shared" si="141"/>
        <v>0</v>
      </c>
      <c r="X2665" s="50">
        <f t="shared" si="141"/>
        <v>0</v>
      </c>
      <c r="Y2665" s="50">
        <f t="shared" si="141"/>
        <v>0</v>
      </c>
      <c r="Z2665" s="50">
        <f t="shared" si="141"/>
        <v>0</v>
      </c>
      <c r="AA2665" s="50">
        <f t="shared" si="140"/>
        <v>0</v>
      </c>
      <c r="AB2665" s="50">
        <f t="shared" si="139"/>
        <v>1959.4416666666664</v>
      </c>
      <c r="AC2665" s="48" t="str">
        <f>VLOOKUP(ПРОДАЖИ!C:C,'ИЗ ОСНОВЫ НОМЕНКЛАТУР'!D:E,2,0)</f>
        <v>Ручки, крючки, опоры</v>
      </c>
      <c r="AD2665" s="48" t="str">
        <f>VLOOKUP(C:C,'ИЗ ОСНОВЫ НОМЕНКЛАТУР'!D:F,3,0)</f>
        <v>Ручки-кнопки</v>
      </c>
      <c r="AE2665" s="48" t="str">
        <f>VLOOKUP(C:C,'ИЗ ОСНОВЫ НОМЕНКЛАТУР'!D:H,5,0)</f>
        <v>C</v>
      </c>
    </row>
    <row r="2666" spans="1:31" ht="9.6" customHeight="1" x14ac:dyDescent="0.2">
      <c r="A2666" s="45" t="s">
        <v>2043</v>
      </c>
      <c r="B2666" s="11"/>
      <c r="C2666" s="11" t="s">
        <v>2664</v>
      </c>
      <c r="D2666" s="44">
        <v>24</v>
      </c>
      <c r="E2666" s="44">
        <v>0</v>
      </c>
      <c r="F2666" s="48">
        <v>0</v>
      </c>
      <c r="G2666" s="48">
        <v>0</v>
      </c>
      <c r="H2666" s="44">
        <v>0</v>
      </c>
      <c r="I2666" s="44">
        <v>0</v>
      </c>
      <c r="J2666" s="44">
        <v>0</v>
      </c>
      <c r="K2666" s="48">
        <v>0</v>
      </c>
      <c r="L2666" s="49">
        <v>18994.29</v>
      </c>
      <c r="M2666" s="49">
        <v>0</v>
      </c>
      <c r="N2666" s="10">
        <v>0</v>
      </c>
      <c r="O2666" s="10">
        <v>0</v>
      </c>
      <c r="P2666" s="10">
        <v>0</v>
      </c>
      <c r="Q2666" s="10">
        <v>0</v>
      </c>
      <c r="R2666" s="10">
        <v>0</v>
      </c>
      <c r="S2666" s="10">
        <v>0</v>
      </c>
      <c r="T2666" s="50">
        <f t="shared" si="141"/>
        <v>1582.8575000000001</v>
      </c>
      <c r="U2666" s="50">
        <f t="shared" si="141"/>
        <v>0</v>
      </c>
      <c r="V2666" s="50">
        <f t="shared" si="141"/>
        <v>0</v>
      </c>
      <c r="W2666" s="50">
        <f t="shared" si="141"/>
        <v>0</v>
      </c>
      <c r="X2666" s="50">
        <f t="shared" si="141"/>
        <v>0</v>
      </c>
      <c r="Y2666" s="50">
        <f t="shared" si="141"/>
        <v>0</v>
      </c>
      <c r="Z2666" s="50">
        <f t="shared" si="141"/>
        <v>0</v>
      </c>
      <c r="AA2666" s="50">
        <f t="shared" si="140"/>
        <v>0</v>
      </c>
      <c r="AB2666" s="50">
        <f t="shared" si="139"/>
        <v>1582.8575000000001</v>
      </c>
      <c r="AC2666" s="48" t="str">
        <f>VLOOKUP(ПРОДАЖИ!C:C,'ИЗ ОСНОВЫ НОМЕНКЛАТУР'!D:E,2,0)</f>
        <v>Ручки, крючки, опоры</v>
      </c>
      <c r="AD2666" s="48" t="str">
        <f>VLOOKUP(C:C,'ИЗ ОСНОВЫ НОМЕНКЛАТУР'!D:F,3,0)</f>
        <v>Ручки-кнопки</v>
      </c>
      <c r="AE2666" s="48" t="str">
        <f>VLOOKUP(C:C,'ИЗ ОСНОВЫ НОМЕНКЛАТУР'!D:H,5,0)</f>
        <v>C</v>
      </c>
    </row>
    <row r="2667" spans="1:31" ht="9.6" customHeight="1" x14ac:dyDescent="0.2">
      <c r="A2667" s="45" t="s">
        <v>2043</v>
      </c>
      <c r="B2667" s="11"/>
      <c r="C2667" s="11" t="s">
        <v>2665</v>
      </c>
      <c r="D2667" s="44">
        <v>19</v>
      </c>
      <c r="E2667" s="44">
        <v>0</v>
      </c>
      <c r="F2667" s="48">
        <v>0</v>
      </c>
      <c r="G2667" s="48">
        <v>0</v>
      </c>
      <c r="H2667" s="44">
        <v>0</v>
      </c>
      <c r="I2667" s="44">
        <v>0</v>
      </c>
      <c r="J2667" s="44">
        <v>0</v>
      </c>
      <c r="K2667" s="48">
        <v>0</v>
      </c>
      <c r="L2667" s="49">
        <v>18895.599999999999</v>
      </c>
      <c r="M2667" s="49">
        <v>0</v>
      </c>
      <c r="N2667" s="10">
        <v>0</v>
      </c>
      <c r="O2667" s="10">
        <v>0</v>
      </c>
      <c r="P2667" s="10">
        <v>0</v>
      </c>
      <c r="Q2667" s="10">
        <v>0</v>
      </c>
      <c r="R2667" s="10">
        <v>0</v>
      </c>
      <c r="S2667" s="10">
        <v>0</v>
      </c>
      <c r="T2667" s="50">
        <f t="shared" si="141"/>
        <v>1574.6333333333332</v>
      </c>
      <c r="U2667" s="50">
        <f t="shared" si="141"/>
        <v>0</v>
      </c>
      <c r="V2667" s="50">
        <f t="shared" si="141"/>
        <v>0</v>
      </c>
      <c r="W2667" s="50">
        <f t="shared" si="141"/>
        <v>0</v>
      </c>
      <c r="X2667" s="50">
        <f t="shared" si="141"/>
        <v>0</v>
      </c>
      <c r="Y2667" s="50">
        <f t="shared" si="141"/>
        <v>0</v>
      </c>
      <c r="Z2667" s="50">
        <f t="shared" si="141"/>
        <v>0</v>
      </c>
      <c r="AA2667" s="50">
        <f t="shared" si="140"/>
        <v>0</v>
      </c>
      <c r="AB2667" s="50">
        <f t="shared" si="139"/>
        <v>1574.6333333333332</v>
      </c>
      <c r="AC2667" s="48" t="str">
        <f>VLOOKUP(ПРОДАЖИ!C:C,'ИЗ ОСНОВЫ НОМЕНКЛАТУР'!D:E,2,0)</f>
        <v>Ручки, крючки, опоры</v>
      </c>
      <c r="AD2667" s="48" t="str">
        <f>VLOOKUP(C:C,'ИЗ ОСНОВЫ НОМЕНКЛАТУР'!D:F,3,0)</f>
        <v>Ручки-кнопки</v>
      </c>
      <c r="AE2667" s="48" t="str">
        <f>VLOOKUP(C:C,'ИЗ ОСНОВЫ НОМЕНКЛАТУР'!D:H,5,0)</f>
        <v>C</v>
      </c>
    </row>
    <row r="2668" spans="1:31" ht="9.6" customHeight="1" x14ac:dyDescent="0.2">
      <c r="A2668" s="45" t="s">
        <v>2043</v>
      </c>
      <c r="B2668" s="11"/>
      <c r="C2668" s="11" t="s">
        <v>2666</v>
      </c>
      <c r="D2668" s="44">
        <v>0</v>
      </c>
      <c r="E2668" s="44">
        <v>0</v>
      </c>
      <c r="F2668" s="48">
        <v>0</v>
      </c>
      <c r="G2668" s="48">
        <v>0</v>
      </c>
      <c r="H2668" s="44">
        <v>131</v>
      </c>
      <c r="I2668" s="44">
        <v>102</v>
      </c>
      <c r="J2668" s="44">
        <v>0</v>
      </c>
      <c r="K2668" s="48">
        <v>0</v>
      </c>
      <c r="L2668" s="49">
        <v>0</v>
      </c>
      <c r="M2668" s="49">
        <v>0</v>
      </c>
      <c r="N2668" s="10">
        <v>0</v>
      </c>
      <c r="O2668" s="10">
        <v>0</v>
      </c>
      <c r="P2668" s="10">
        <v>8065.26</v>
      </c>
      <c r="Q2668" s="10">
        <v>6279.83</v>
      </c>
      <c r="R2668" s="10">
        <v>0</v>
      </c>
      <c r="S2668" s="10">
        <v>0</v>
      </c>
      <c r="T2668" s="50">
        <f t="shared" si="141"/>
        <v>0</v>
      </c>
      <c r="U2668" s="50">
        <f t="shared" si="141"/>
        <v>0</v>
      </c>
      <c r="V2668" s="50">
        <f t="shared" si="141"/>
        <v>0</v>
      </c>
      <c r="W2668" s="50">
        <f t="shared" si="141"/>
        <v>0</v>
      </c>
      <c r="X2668" s="50">
        <f t="shared" si="141"/>
        <v>672.10500000000002</v>
      </c>
      <c r="Y2668" s="50">
        <f t="shared" si="141"/>
        <v>523.31916666666666</v>
      </c>
      <c r="Z2668" s="50">
        <f t="shared" si="141"/>
        <v>0</v>
      </c>
      <c r="AA2668" s="50">
        <f t="shared" si="140"/>
        <v>0</v>
      </c>
      <c r="AB2668" s="50">
        <f t="shared" si="139"/>
        <v>1195.4241666666667</v>
      </c>
      <c r="AC2668" s="48" t="str">
        <f>VLOOKUP(ПРОДАЖИ!C:C,'ИЗ ОСНОВЫ НОМЕНКЛАТУР'!D:E,2,0)</f>
        <v>Ручки, крючки, опоры</v>
      </c>
      <c r="AD2668" s="48" t="str">
        <f>VLOOKUP(C:C,'ИЗ ОСНОВЫ НОМЕНКЛАТУР'!D:F,3,0)</f>
        <v>Ручки-кнопки</v>
      </c>
      <c r="AE2668" s="48" t="str">
        <f>VLOOKUP(C:C,'ИЗ ОСНОВЫ НОМЕНКЛАТУР'!D:H,5,0)</f>
        <v>C</v>
      </c>
    </row>
    <row r="2669" spans="1:31" ht="9.6" customHeight="1" x14ac:dyDescent="0.2">
      <c r="A2669" s="45" t="s">
        <v>2043</v>
      </c>
      <c r="B2669" s="11"/>
      <c r="C2669" s="11" t="s">
        <v>2667</v>
      </c>
      <c r="D2669" s="44">
        <v>35</v>
      </c>
      <c r="E2669" s="44">
        <v>0</v>
      </c>
      <c r="F2669" s="48">
        <v>0</v>
      </c>
      <c r="G2669" s="48">
        <v>0</v>
      </c>
      <c r="H2669" s="44">
        <v>0</v>
      </c>
      <c r="I2669" s="44">
        <v>0</v>
      </c>
      <c r="J2669" s="44">
        <v>0</v>
      </c>
      <c r="K2669" s="48">
        <v>0</v>
      </c>
      <c r="L2669" s="49">
        <v>17318.509999999998</v>
      </c>
      <c r="M2669" s="49">
        <v>0</v>
      </c>
      <c r="N2669" s="10">
        <v>0</v>
      </c>
      <c r="O2669" s="10">
        <v>0</v>
      </c>
      <c r="P2669" s="10">
        <v>0</v>
      </c>
      <c r="Q2669" s="10">
        <v>0</v>
      </c>
      <c r="R2669" s="10">
        <v>0</v>
      </c>
      <c r="S2669" s="10">
        <v>0</v>
      </c>
      <c r="T2669" s="50">
        <f t="shared" si="141"/>
        <v>1443.2091666666665</v>
      </c>
      <c r="U2669" s="50">
        <f t="shared" si="141"/>
        <v>0</v>
      </c>
      <c r="V2669" s="50">
        <f t="shared" si="141"/>
        <v>0</v>
      </c>
      <c r="W2669" s="50">
        <f t="shared" si="141"/>
        <v>0</v>
      </c>
      <c r="X2669" s="50">
        <f t="shared" si="141"/>
        <v>0</v>
      </c>
      <c r="Y2669" s="50">
        <f t="shared" si="141"/>
        <v>0</v>
      </c>
      <c r="Z2669" s="50">
        <f t="shared" si="141"/>
        <v>0</v>
      </c>
      <c r="AA2669" s="50">
        <f t="shared" si="140"/>
        <v>0</v>
      </c>
      <c r="AB2669" s="50">
        <f t="shared" si="139"/>
        <v>1443.2091666666665</v>
      </c>
      <c r="AC2669" s="48" t="str">
        <f>VLOOKUP(ПРОДАЖИ!C:C,'ИЗ ОСНОВЫ НОМЕНКЛАТУР'!D:E,2,0)</f>
        <v>Ручки, крючки, опоры</v>
      </c>
      <c r="AD2669" s="48" t="str">
        <f>VLOOKUP(C:C,'ИЗ ОСНОВЫ НОМЕНКЛАТУР'!D:F,3,0)</f>
        <v>Ручки-кнопки</v>
      </c>
      <c r="AE2669" s="48" t="str">
        <f>VLOOKUP(C:C,'ИЗ ОСНОВЫ НОМЕНКЛАТУР'!D:H,5,0)</f>
        <v>C</v>
      </c>
    </row>
    <row r="2670" spans="1:31" ht="9.6" customHeight="1" x14ac:dyDescent="0.2">
      <c r="A2670" s="45" t="s">
        <v>2043</v>
      </c>
      <c r="B2670" s="11"/>
      <c r="C2670" s="11" t="s">
        <v>2668</v>
      </c>
      <c r="D2670" s="44">
        <v>0</v>
      </c>
      <c r="E2670" s="44">
        <v>0</v>
      </c>
      <c r="F2670" s="48">
        <v>0</v>
      </c>
      <c r="G2670" s="48">
        <v>0</v>
      </c>
      <c r="H2670" s="44">
        <v>79</v>
      </c>
      <c r="I2670" s="44">
        <v>100</v>
      </c>
      <c r="J2670" s="44">
        <v>0</v>
      </c>
      <c r="K2670" s="48">
        <v>0</v>
      </c>
      <c r="L2670" s="49">
        <v>0</v>
      </c>
      <c r="M2670" s="49">
        <v>0</v>
      </c>
      <c r="N2670" s="10">
        <v>0</v>
      </c>
      <c r="O2670" s="10">
        <v>0</v>
      </c>
      <c r="P2670" s="10">
        <v>4863.79</v>
      </c>
      <c r="Q2670" s="10">
        <v>6156.53</v>
      </c>
      <c r="R2670" s="10">
        <v>0</v>
      </c>
      <c r="S2670" s="10">
        <v>0</v>
      </c>
      <c r="T2670" s="50">
        <f t="shared" si="141"/>
        <v>0</v>
      </c>
      <c r="U2670" s="50">
        <f t="shared" si="141"/>
        <v>0</v>
      </c>
      <c r="V2670" s="50">
        <f t="shared" si="141"/>
        <v>0</v>
      </c>
      <c r="W2670" s="50">
        <f t="shared" si="141"/>
        <v>0</v>
      </c>
      <c r="X2670" s="50">
        <f t="shared" si="141"/>
        <v>405.31583333333333</v>
      </c>
      <c r="Y2670" s="50">
        <f t="shared" si="141"/>
        <v>513.04416666666668</v>
      </c>
      <c r="Z2670" s="50">
        <f t="shared" si="141"/>
        <v>0</v>
      </c>
      <c r="AA2670" s="50">
        <f t="shared" si="140"/>
        <v>0</v>
      </c>
      <c r="AB2670" s="50">
        <f t="shared" si="139"/>
        <v>918.36</v>
      </c>
      <c r="AC2670" s="48" t="str">
        <f>VLOOKUP(ПРОДАЖИ!C:C,'ИЗ ОСНОВЫ НОМЕНКЛАТУР'!D:E,2,0)</f>
        <v>Ручки, крючки, опоры</v>
      </c>
      <c r="AD2670" s="48" t="str">
        <f>VLOOKUP(C:C,'ИЗ ОСНОВЫ НОМЕНКЛАТУР'!D:F,3,0)</f>
        <v>Ручки-кнопки</v>
      </c>
      <c r="AE2670" s="48" t="str">
        <f>VLOOKUP(C:C,'ИЗ ОСНОВЫ НОМЕНКЛАТУР'!D:H,5,0)</f>
        <v>C</v>
      </c>
    </row>
    <row r="2671" spans="1:31" ht="9.6" customHeight="1" x14ac:dyDescent="0.2">
      <c r="A2671" s="45" t="s">
        <v>2043</v>
      </c>
      <c r="B2671" s="11"/>
      <c r="C2671" s="11" t="s">
        <v>2669</v>
      </c>
      <c r="D2671" s="44">
        <v>10</v>
      </c>
      <c r="E2671" s="44">
        <v>0</v>
      </c>
      <c r="F2671" s="48">
        <v>2</v>
      </c>
      <c r="G2671" s="48">
        <v>0</v>
      </c>
      <c r="H2671" s="44">
        <v>0</v>
      </c>
      <c r="I2671" s="44">
        <v>0</v>
      </c>
      <c r="J2671" s="44">
        <v>0</v>
      </c>
      <c r="K2671" s="48">
        <v>0</v>
      </c>
      <c r="L2671" s="49">
        <v>11390</v>
      </c>
      <c r="M2671" s="49">
        <v>0</v>
      </c>
      <c r="N2671" s="10">
        <v>2278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50">
        <f t="shared" si="141"/>
        <v>949.16666666666663</v>
      </c>
      <c r="U2671" s="50">
        <f t="shared" si="141"/>
        <v>0</v>
      </c>
      <c r="V2671" s="50">
        <f t="shared" si="141"/>
        <v>189.83333333333334</v>
      </c>
      <c r="W2671" s="50">
        <f t="shared" si="141"/>
        <v>0</v>
      </c>
      <c r="X2671" s="50">
        <f t="shared" si="141"/>
        <v>0</v>
      </c>
      <c r="Y2671" s="50">
        <f t="shared" si="141"/>
        <v>0</v>
      </c>
      <c r="Z2671" s="50">
        <f t="shared" si="141"/>
        <v>0</v>
      </c>
      <c r="AA2671" s="50">
        <f t="shared" si="140"/>
        <v>0</v>
      </c>
      <c r="AB2671" s="50">
        <f t="shared" si="139"/>
        <v>1139</v>
      </c>
      <c r="AC2671" s="48" t="str">
        <f>VLOOKUP(ПРОДАЖИ!C:C,'ИЗ ОСНОВЫ НОМЕНКЛАТУР'!D:E,2,0)</f>
        <v>Ручки, крючки, опоры</v>
      </c>
      <c r="AD2671" s="48" t="str">
        <f>VLOOKUP(C:C,'ИЗ ОСНОВЫ НОМЕНКЛАТУР'!D:F,3,0)</f>
        <v>Ручки-кнопки</v>
      </c>
      <c r="AE2671" s="48" t="str">
        <f>VLOOKUP(C:C,'ИЗ ОСНОВЫ НОМЕНКЛАТУР'!D:H,5,0)</f>
        <v>C</v>
      </c>
    </row>
    <row r="2672" spans="1:31" ht="9.6" customHeight="1" x14ac:dyDescent="0.2">
      <c r="A2672" s="45" t="s">
        <v>2043</v>
      </c>
      <c r="B2672" s="11"/>
      <c r="C2672" s="11" t="s">
        <v>2670</v>
      </c>
      <c r="D2672" s="44">
        <v>0</v>
      </c>
      <c r="E2672" s="44">
        <v>0</v>
      </c>
      <c r="F2672" s="48">
        <v>28</v>
      </c>
      <c r="G2672" s="48">
        <v>0</v>
      </c>
      <c r="H2672" s="44">
        <v>21</v>
      </c>
      <c r="I2672" s="44">
        <v>0</v>
      </c>
      <c r="J2672" s="44">
        <v>0</v>
      </c>
      <c r="K2672" s="48">
        <v>0</v>
      </c>
      <c r="L2672" s="49">
        <v>0</v>
      </c>
      <c r="M2672" s="49">
        <v>0</v>
      </c>
      <c r="N2672" s="10">
        <v>7280</v>
      </c>
      <c r="O2672" s="10">
        <v>0</v>
      </c>
      <c r="P2672" s="10">
        <v>6227.16</v>
      </c>
      <c r="Q2672" s="10">
        <v>0</v>
      </c>
      <c r="R2672" s="10">
        <v>0</v>
      </c>
      <c r="S2672" s="10">
        <v>0</v>
      </c>
      <c r="T2672" s="50">
        <f t="shared" si="141"/>
        <v>0</v>
      </c>
      <c r="U2672" s="50">
        <f t="shared" si="141"/>
        <v>0</v>
      </c>
      <c r="V2672" s="50">
        <f t="shared" si="141"/>
        <v>606.66666666666663</v>
      </c>
      <c r="W2672" s="50">
        <f t="shared" si="141"/>
        <v>0</v>
      </c>
      <c r="X2672" s="50">
        <f t="shared" si="141"/>
        <v>518.92999999999995</v>
      </c>
      <c r="Y2672" s="50">
        <f t="shared" si="141"/>
        <v>0</v>
      </c>
      <c r="Z2672" s="50">
        <f t="shared" si="141"/>
        <v>0</v>
      </c>
      <c r="AA2672" s="50">
        <f t="shared" si="140"/>
        <v>0</v>
      </c>
      <c r="AB2672" s="50">
        <f t="shared" si="139"/>
        <v>1125.5966666666666</v>
      </c>
      <c r="AC2672" s="48" t="str">
        <f>VLOOKUP(ПРОДАЖИ!C:C,'ИЗ ОСНОВЫ НОМЕНКЛАТУР'!D:E,2,0)</f>
        <v>Ручки, крючки, опоры</v>
      </c>
      <c r="AD2672" s="48" t="str">
        <f>VLOOKUP(C:C,'ИЗ ОСНОВЫ НОМЕНКЛАТУР'!D:F,3,0)</f>
        <v>Ручки-кнопки</v>
      </c>
      <c r="AE2672" s="48" t="str">
        <f>VLOOKUP(C:C,'ИЗ ОСНОВЫ НОМЕНКЛАТУР'!D:H,5,0)</f>
        <v>C</v>
      </c>
    </row>
    <row r="2673" spans="1:31" ht="9.6" customHeight="1" x14ac:dyDescent="0.2">
      <c r="A2673" s="45" t="s">
        <v>2043</v>
      </c>
      <c r="B2673" s="11"/>
      <c r="C2673" s="11" t="s">
        <v>2671</v>
      </c>
      <c r="D2673" s="44">
        <v>0</v>
      </c>
      <c r="E2673" s="44">
        <v>0</v>
      </c>
      <c r="F2673" s="48">
        <v>0</v>
      </c>
      <c r="G2673" s="48">
        <v>0</v>
      </c>
      <c r="H2673" s="44">
        <v>46</v>
      </c>
      <c r="I2673" s="44">
        <v>102</v>
      </c>
      <c r="J2673" s="44">
        <v>0</v>
      </c>
      <c r="K2673" s="48">
        <v>0</v>
      </c>
      <c r="L2673" s="49">
        <v>0</v>
      </c>
      <c r="M2673" s="49">
        <v>0</v>
      </c>
      <c r="N2673" s="10">
        <v>0</v>
      </c>
      <c r="O2673" s="10">
        <v>0</v>
      </c>
      <c r="P2673" s="10">
        <v>2832.08</v>
      </c>
      <c r="Q2673" s="10">
        <v>6279.48</v>
      </c>
      <c r="R2673" s="10">
        <v>0</v>
      </c>
      <c r="S2673" s="10">
        <v>0</v>
      </c>
      <c r="T2673" s="50">
        <f t="shared" si="141"/>
        <v>0</v>
      </c>
      <c r="U2673" s="50">
        <f t="shared" si="141"/>
        <v>0</v>
      </c>
      <c r="V2673" s="50">
        <f t="shared" si="141"/>
        <v>0</v>
      </c>
      <c r="W2673" s="50">
        <f t="shared" si="141"/>
        <v>0</v>
      </c>
      <c r="X2673" s="50">
        <f t="shared" si="141"/>
        <v>236.00666666666666</v>
      </c>
      <c r="Y2673" s="50">
        <f t="shared" si="141"/>
        <v>523.29</v>
      </c>
      <c r="Z2673" s="50">
        <f t="shared" si="141"/>
        <v>0</v>
      </c>
      <c r="AA2673" s="50">
        <f t="shared" si="140"/>
        <v>0</v>
      </c>
      <c r="AB2673" s="50">
        <f t="shared" si="139"/>
        <v>759.29666666666662</v>
      </c>
      <c r="AC2673" s="48" t="str">
        <f>VLOOKUP(ПРОДАЖИ!C:C,'ИЗ ОСНОВЫ НОМЕНКЛАТУР'!D:E,2,0)</f>
        <v>Ручки, крючки, опоры</v>
      </c>
      <c r="AD2673" s="48" t="str">
        <f>VLOOKUP(C:C,'ИЗ ОСНОВЫ НОМЕНКЛАТУР'!D:F,3,0)</f>
        <v>Ручки-кнопки</v>
      </c>
      <c r="AE2673" s="48" t="str">
        <f>VLOOKUP(C:C,'ИЗ ОСНОВЫ НОМЕНКЛАТУР'!D:H,5,0)</f>
        <v>C</v>
      </c>
    </row>
    <row r="2674" spans="1:31" ht="9.6" customHeight="1" x14ac:dyDescent="0.2">
      <c r="A2674" s="45" t="s">
        <v>2043</v>
      </c>
      <c r="B2674" s="11"/>
      <c r="C2674" s="11" t="s">
        <v>2672</v>
      </c>
      <c r="D2674" s="44">
        <v>13</v>
      </c>
      <c r="E2674" s="44">
        <v>0</v>
      </c>
      <c r="F2674" s="48">
        <v>0</v>
      </c>
      <c r="G2674" s="48">
        <v>0</v>
      </c>
      <c r="H2674" s="44">
        <v>0</v>
      </c>
      <c r="I2674" s="44">
        <v>0</v>
      </c>
      <c r="J2674" s="44">
        <v>0</v>
      </c>
      <c r="K2674" s="48">
        <v>0</v>
      </c>
      <c r="L2674" s="49">
        <v>11381.5</v>
      </c>
      <c r="M2674" s="49">
        <v>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50">
        <f t="shared" si="141"/>
        <v>948.45833333333337</v>
      </c>
      <c r="U2674" s="50">
        <f t="shared" si="141"/>
        <v>0</v>
      </c>
      <c r="V2674" s="50">
        <f t="shared" si="141"/>
        <v>0</v>
      </c>
      <c r="W2674" s="50">
        <f t="shared" si="141"/>
        <v>0</v>
      </c>
      <c r="X2674" s="50">
        <f t="shared" si="141"/>
        <v>0</v>
      </c>
      <c r="Y2674" s="50">
        <f t="shared" si="141"/>
        <v>0</v>
      </c>
      <c r="Z2674" s="50">
        <f t="shared" si="141"/>
        <v>0</v>
      </c>
      <c r="AA2674" s="50">
        <f t="shared" si="140"/>
        <v>0</v>
      </c>
      <c r="AB2674" s="50">
        <f t="shared" si="139"/>
        <v>948.45833333333337</v>
      </c>
      <c r="AC2674" s="48" t="str">
        <f>VLOOKUP(ПРОДАЖИ!C:C,'ИЗ ОСНОВЫ НОМЕНКЛАТУР'!D:E,2,0)</f>
        <v>Ручки, крючки, опоры</v>
      </c>
      <c r="AD2674" s="48" t="str">
        <f>VLOOKUP(C:C,'ИЗ ОСНОВЫ НОМЕНКЛАТУР'!D:F,3,0)</f>
        <v>Ручки-кнопки</v>
      </c>
      <c r="AE2674" s="48" t="str">
        <f>VLOOKUP(C:C,'ИЗ ОСНОВЫ НОМЕНКЛАТУР'!D:H,5,0)</f>
        <v>C</v>
      </c>
    </row>
    <row r="2675" spans="1:31" ht="9.6" customHeight="1" x14ac:dyDescent="0.2">
      <c r="A2675" s="45" t="s">
        <v>2043</v>
      </c>
      <c r="B2675" s="11"/>
      <c r="C2675" s="11" t="s">
        <v>2673</v>
      </c>
      <c r="D2675" s="44">
        <v>0</v>
      </c>
      <c r="E2675" s="44">
        <v>0</v>
      </c>
      <c r="F2675" s="48">
        <v>0</v>
      </c>
      <c r="G2675" s="48">
        <v>0</v>
      </c>
      <c r="H2675" s="44">
        <v>36</v>
      </c>
      <c r="I2675" s="44">
        <v>100</v>
      </c>
      <c r="J2675" s="44">
        <v>0</v>
      </c>
      <c r="K2675" s="48">
        <v>0</v>
      </c>
      <c r="L2675" s="49">
        <v>0</v>
      </c>
      <c r="M2675" s="49">
        <v>0</v>
      </c>
      <c r="N2675" s="10">
        <v>0</v>
      </c>
      <c r="O2675" s="10">
        <v>0</v>
      </c>
      <c r="P2675" s="10">
        <v>2216.42</v>
      </c>
      <c r="Q2675" s="10">
        <v>6156.7</v>
      </c>
      <c r="R2675" s="10">
        <v>0</v>
      </c>
      <c r="S2675" s="10">
        <v>0</v>
      </c>
      <c r="T2675" s="50">
        <f t="shared" si="141"/>
        <v>0</v>
      </c>
      <c r="U2675" s="50">
        <f t="shared" si="141"/>
        <v>0</v>
      </c>
      <c r="V2675" s="50">
        <f t="shared" si="141"/>
        <v>0</v>
      </c>
      <c r="W2675" s="50">
        <f t="shared" si="141"/>
        <v>0</v>
      </c>
      <c r="X2675" s="50">
        <f t="shared" si="141"/>
        <v>184.70166666666668</v>
      </c>
      <c r="Y2675" s="50">
        <f t="shared" si="141"/>
        <v>513.05833333333328</v>
      </c>
      <c r="Z2675" s="50">
        <f t="shared" si="141"/>
        <v>0</v>
      </c>
      <c r="AA2675" s="50">
        <f t="shared" si="140"/>
        <v>0</v>
      </c>
      <c r="AB2675" s="50">
        <f t="shared" si="139"/>
        <v>697.76</v>
      </c>
      <c r="AC2675" s="48" t="str">
        <f>VLOOKUP(ПРОДАЖИ!C:C,'ИЗ ОСНОВЫ НОМЕНКЛАТУР'!D:E,2,0)</f>
        <v>Ручки, крючки, опоры</v>
      </c>
      <c r="AD2675" s="48" t="str">
        <f>VLOOKUP(C:C,'ИЗ ОСНОВЫ НОМЕНКЛАТУР'!D:F,3,0)</f>
        <v>Ручки-кнопки</v>
      </c>
      <c r="AE2675" s="48" t="str">
        <f>VLOOKUP(C:C,'ИЗ ОСНОВЫ НОМЕНКЛАТУР'!D:H,5,0)</f>
        <v>C</v>
      </c>
    </row>
    <row r="2676" spans="1:31" ht="9.6" customHeight="1" x14ac:dyDescent="0.2">
      <c r="A2676" s="45" t="s">
        <v>2043</v>
      </c>
      <c r="B2676" s="11"/>
      <c r="C2676" s="11" t="s">
        <v>2674</v>
      </c>
      <c r="D2676" s="44">
        <v>15</v>
      </c>
      <c r="E2676" s="44">
        <v>0</v>
      </c>
      <c r="F2676" s="48">
        <v>22</v>
      </c>
      <c r="G2676" s="48">
        <v>0</v>
      </c>
      <c r="H2676" s="44">
        <v>0</v>
      </c>
      <c r="I2676" s="44">
        <v>0</v>
      </c>
      <c r="J2676" s="44">
        <v>0</v>
      </c>
      <c r="K2676" s="48">
        <v>0</v>
      </c>
      <c r="L2676" s="49">
        <v>17600.75</v>
      </c>
      <c r="M2676" s="49">
        <v>0</v>
      </c>
      <c r="N2676" s="10">
        <v>25806</v>
      </c>
      <c r="O2676" s="10">
        <v>0</v>
      </c>
      <c r="P2676" s="10">
        <v>0</v>
      </c>
      <c r="Q2676" s="10">
        <v>0</v>
      </c>
      <c r="R2676" s="10">
        <v>0</v>
      </c>
      <c r="S2676" s="10">
        <v>0</v>
      </c>
      <c r="T2676" s="50">
        <f t="shared" si="141"/>
        <v>1466.7291666666667</v>
      </c>
      <c r="U2676" s="50">
        <f t="shared" si="141"/>
        <v>0</v>
      </c>
      <c r="V2676" s="50">
        <f t="shared" si="141"/>
        <v>2150.5</v>
      </c>
      <c r="W2676" s="50">
        <f t="shared" si="141"/>
        <v>0</v>
      </c>
      <c r="X2676" s="50">
        <f t="shared" si="141"/>
        <v>0</v>
      </c>
      <c r="Y2676" s="50">
        <f t="shared" si="141"/>
        <v>0</v>
      </c>
      <c r="Z2676" s="50">
        <f t="shared" si="141"/>
        <v>0</v>
      </c>
      <c r="AA2676" s="50">
        <f t="shared" si="140"/>
        <v>0</v>
      </c>
      <c r="AB2676" s="50">
        <f t="shared" si="139"/>
        <v>3617.229166666667</v>
      </c>
      <c r="AC2676" s="48" t="str">
        <f>VLOOKUP(ПРОДАЖИ!C:C,'ИЗ ОСНОВЫ НОМЕНКЛАТУР'!D:E,2,0)</f>
        <v>Ручки, крючки, опоры</v>
      </c>
      <c r="AD2676" s="48" t="str">
        <f>VLOOKUP(C:C,'ИЗ ОСНОВЫ НОМЕНКЛАТУР'!D:F,3,0)</f>
        <v>Ручки-кнопки</v>
      </c>
      <c r="AE2676" s="48" t="str">
        <f>VLOOKUP(C:C,'ИЗ ОСНОВЫ НОМЕНКЛАТУР'!D:H,5,0)</f>
        <v>C</v>
      </c>
    </row>
    <row r="2677" spans="1:31" ht="9.6" customHeight="1" x14ac:dyDescent="0.2">
      <c r="A2677" s="45" t="s">
        <v>2043</v>
      </c>
      <c r="B2677" s="11"/>
      <c r="C2677" s="11" t="s">
        <v>2675</v>
      </c>
      <c r="D2677" s="44">
        <v>15</v>
      </c>
      <c r="E2677" s="44">
        <v>0</v>
      </c>
      <c r="F2677" s="48">
        <v>0</v>
      </c>
      <c r="G2677" s="48">
        <v>0</v>
      </c>
      <c r="H2677" s="44">
        <v>0</v>
      </c>
      <c r="I2677" s="44">
        <v>0</v>
      </c>
      <c r="J2677" s="44">
        <v>0</v>
      </c>
      <c r="K2677" s="48">
        <v>0</v>
      </c>
      <c r="L2677" s="49">
        <v>9361.5400000000009</v>
      </c>
      <c r="M2677" s="49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50">
        <f t="shared" si="141"/>
        <v>780.12833333333344</v>
      </c>
      <c r="U2677" s="50">
        <f t="shared" si="141"/>
        <v>0</v>
      </c>
      <c r="V2677" s="50">
        <f t="shared" si="141"/>
        <v>0</v>
      </c>
      <c r="W2677" s="50">
        <f t="shared" si="141"/>
        <v>0</v>
      </c>
      <c r="X2677" s="50">
        <f t="shared" si="141"/>
        <v>0</v>
      </c>
      <c r="Y2677" s="50">
        <f t="shared" si="141"/>
        <v>0</v>
      </c>
      <c r="Z2677" s="50">
        <f t="shared" si="141"/>
        <v>0</v>
      </c>
      <c r="AA2677" s="50">
        <f t="shared" si="140"/>
        <v>0</v>
      </c>
      <c r="AB2677" s="50">
        <f t="shared" si="139"/>
        <v>780.12833333333344</v>
      </c>
      <c r="AC2677" s="48" t="str">
        <f>VLOOKUP(ПРОДАЖИ!C:C,'ИЗ ОСНОВЫ НОМЕНКЛАТУР'!D:E,2,0)</f>
        <v>Ручки, крючки, опоры</v>
      </c>
      <c r="AD2677" s="48" t="str">
        <f>VLOOKUP(C:C,'ИЗ ОСНОВЫ НОМЕНКЛАТУР'!D:F,3,0)</f>
        <v>Ручки-кнопки</v>
      </c>
      <c r="AE2677" s="48" t="str">
        <f>VLOOKUP(C:C,'ИЗ ОСНОВЫ НОМЕНКЛАТУР'!D:H,5,0)</f>
        <v>C</v>
      </c>
    </row>
    <row r="2678" spans="1:31" ht="9.6" customHeight="1" x14ac:dyDescent="0.2">
      <c r="A2678" s="45" t="s">
        <v>2043</v>
      </c>
      <c r="B2678" s="11"/>
      <c r="C2678" s="11" t="s">
        <v>2676</v>
      </c>
      <c r="D2678" s="44">
        <v>20</v>
      </c>
      <c r="E2678" s="44">
        <v>0</v>
      </c>
      <c r="F2678" s="48">
        <v>0</v>
      </c>
      <c r="G2678" s="48">
        <v>0</v>
      </c>
      <c r="H2678" s="44">
        <v>2</v>
      </c>
      <c r="I2678" s="44">
        <v>0</v>
      </c>
      <c r="J2678" s="44">
        <v>0</v>
      </c>
      <c r="K2678" s="48">
        <v>0</v>
      </c>
      <c r="L2678" s="49">
        <v>7820</v>
      </c>
      <c r="M2678" s="49">
        <v>0</v>
      </c>
      <c r="N2678" s="10">
        <v>0</v>
      </c>
      <c r="O2678" s="10">
        <v>0</v>
      </c>
      <c r="P2678" s="10">
        <v>821.18</v>
      </c>
      <c r="Q2678" s="10">
        <v>0</v>
      </c>
      <c r="R2678" s="10">
        <v>0</v>
      </c>
      <c r="S2678" s="10">
        <v>0</v>
      </c>
      <c r="T2678" s="50">
        <f t="shared" si="141"/>
        <v>651.66666666666663</v>
      </c>
      <c r="U2678" s="50">
        <f t="shared" si="141"/>
        <v>0</v>
      </c>
      <c r="V2678" s="50">
        <f t="shared" si="141"/>
        <v>0</v>
      </c>
      <c r="W2678" s="50">
        <f t="shared" si="141"/>
        <v>0</v>
      </c>
      <c r="X2678" s="50">
        <f t="shared" si="141"/>
        <v>68.431666666666658</v>
      </c>
      <c r="Y2678" s="50">
        <f t="shared" si="141"/>
        <v>0</v>
      </c>
      <c r="Z2678" s="50">
        <f t="shared" si="141"/>
        <v>0</v>
      </c>
      <c r="AA2678" s="50">
        <f t="shared" si="140"/>
        <v>0</v>
      </c>
      <c r="AB2678" s="50">
        <f t="shared" si="139"/>
        <v>720.09833333333324</v>
      </c>
      <c r="AC2678" s="48" t="str">
        <f>VLOOKUP(ПРОДАЖИ!C:C,'ИЗ ОСНОВЫ НОМЕНКЛАТУР'!D:E,2,0)</f>
        <v>Ручки, крючки, опоры</v>
      </c>
      <c r="AD2678" s="48" t="str">
        <f>VLOOKUP(C:C,'ИЗ ОСНОВЫ НОМЕНКЛАТУР'!D:F,3,0)</f>
        <v>Ручки-кнопки</v>
      </c>
      <c r="AE2678" s="48" t="str">
        <f>VLOOKUP(C:C,'ИЗ ОСНОВЫ НОМЕНКЛАТУР'!D:H,5,0)</f>
        <v>C</v>
      </c>
    </row>
    <row r="2679" spans="1:31" ht="9.6" customHeight="1" x14ac:dyDescent="0.2">
      <c r="A2679" s="45" t="s">
        <v>2043</v>
      </c>
      <c r="B2679" s="11"/>
      <c r="C2679" s="11" t="s">
        <v>2677</v>
      </c>
      <c r="D2679" s="44">
        <v>7</v>
      </c>
      <c r="E2679" s="44">
        <v>0</v>
      </c>
      <c r="F2679" s="48">
        <v>0</v>
      </c>
      <c r="G2679" s="48">
        <v>0</v>
      </c>
      <c r="H2679" s="44">
        <v>18</v>
      </c>
      <c r="I2679" s="44">
        <v>0</v>
      </c>
      <c r="J2679" s="44">
        <v>0</v>
      </c>
      <c r="K2679" s="48">
        <v>0</v>
      </c>
      <c r="L2679" s="49">
        <v>3332</v>
      </c>
      <c r="M2679" s="49">
        <v>0</v>
      </c>
      <c r="N2679" s="10">
        <v>0</v>
      </c>
      <c r="O2679" s="10">
        <v>0</v>
      </c>
      <c r="P2679" s="10">
        <v>8997.2999999999993</v>
      </c>
      <c r="Q2679" s="10">
        <v>0</v>
      </c>
      <c r="R2679" s="10">
        <v>0</v>
      </c>
      <c r="S2679" s="10">
        <v>0</v>
      </c>
      <c r="T2679" s="50">
        <f t="shared" si="141"/>
        <v>277.66666666666669</v>
      </c>
      <c r="U2679" s="50">
        <f t="shared" si="141"/>
        <v>0</v>
      </c>
      <c r="V2679" s="50">
        <f t="shared" si="141"/>
        <v>0</v>
      </c>
      <c r="W2679" s="50">
        <f t="shared" si="141"/>
        <v>0</v>
      </c>
      <c r="X2679" s="50">
        <f t="shared" si="141"/>
        <v>749.77499999999998</v>
      </c>
      <c r="Y2679" s="50">
        <f t="shared" si="141"/>
        <v>0</v>
      </c>
      <c r="Z2679" s="50">
        <f t="shared" si="141"/>
        <v>0</v>
      </c>
      <c r="AA2679" s="50">
        <f t="shared" si="140"/>
        <v>0</v>
      </c>
      <c r="AB2679" s="50">
        <f t="shared" si="139"/>
        <v>1027.4416666666666</v>
      </c>
      <c r="AC2679" s="48" t="str">
        <f>VLOOKUP(ПРОДАЖИ!C:C,'ИЗ ОСНОВЫ НОМЕНКЛАТУР'!D:E,2,0)</f>
        <v>Ручки, крючки, опоры</v>
      </c>
      <c r="AD2679" s="48" t="str">
        <f>VLOOKUP(C:C,'ИЗ ОСНОВЫ НОМЕНКЛАТУР'!D:F,3,0)</f>
        <v>Ручки-кнопки</v>
      </c>
      <c r="AE2679" s="48" t="str">
        <f>VLOOKUP(C:C,'ИЗ ОСНОВЫ НОМЕНКЛАТУР'!D:H,5,0)</f>
        <v>C</v>
      </c>
    </row>
    <row r="2680" spans="1:31" ht="9.6" customHeight="1" x14ac:dyDescent="0.2">
      <c r="A2680" s="45" t="s">
        <v>2043</v>
      </c>
      <c r="B2680" s="11"/>
      <c r="C2680" s="11" t="s">
        <v>2678</v>
      </c>
      <c r="D2680" s="44">
        <v>11</v>
      </c>
      <c r="E2680" s="44">
        <v>0</v>
      </c>
      <c r="F2680" s="48">
        <v>0</v>
      </c>
      <c r="G2680" s="48">
        <v>0</v>
      </c>
      <c r="H2680" s="44">
        <v>0</v>
      </c>
      <c r="I2680" s="44">
        <v>0</v>
      </c>
      <c r="J2680" s="44">
        <v>0</v>
      </c>
      <c r="K2680" s="48">
        <v>0</v>
      </c>
      <c r="L2680" s="49">
        <v>6593.11</v>
      </c>
      <c r="M2680" s="49">
        <v>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50">
        <f t="shared" si="141"/>
        <v>549.42583333333334</v>
      </c>
      <c r="U2680" s="50">
        <f t="shared" si="141"/>
        <v>0</v>
      </c>
      <c r="V2680" s="50">
        <f t="shared" si="141"/>
        <v>0</v>
      </c>
      <c r="W2680" s="50">
        <f t="shared" si="141"/>
        <v>0</v>
      </c>
      <c r="X2680" s="50">
        <f t="shared" si="141"/>
        <v>0</v>
      </c>
      <c r="Y2680" s="50">
        <f t="shared" si="141"/>
        <v>0</v>
      </c>
      <c r="Z2680" s="50">
        <f t="shared" si="141"/>
        <v>0</v>
      </c>
      <c r="AA2680" s="50">
        <f t="shared" si="140"/>
        <v>0</v>
      </c>
      <c r="AB2680" s="50">
        <f t="shared" si="139"/>
        <v>549.42583333333334</v>
      </c>
      <c r="AC2680" s="48" t="str">
        <f>VLOOKUP(ПРОДАЖИ!C:C,'ИЗ ОСНОВЫ НОМЕНКЛАТУР'!D:E,2,0)</f>
        <v>Ручки, крючки, опоры</v>
      </c>
      <c r="AD2680" s="48" t="str">
        <f>VLOOKUP(C:C,'ИЗ ОСНОВЫ НОМЕНКЛАТУР'!D:F,3,0)</f>
        <v>Ручки-кнопки</v>
      </c>
      <c r="AE2680" s="48" t="str">
        <f>VLOOKUP(C:C,'ИЗ ОСНОВЫ НОМЕНКЛАТУР'!D:H,5,0)</f>
        <v>C</v>
      </c>
    </row>
    <row r="2681" spans="1:31" ht="9.6" customHeight="1" x14ac:dyDescent="0.2">
      <c r="A2681" s="45" t="s">
        <v>2043</v>
      </c>
      <c r="B2681" s="11"/>
      <c r="C2681" s="11" t="s">
        <v>2679</v>
      </c>
      <c r="D2681" s="44">
        <v>0</v>
      </c>
      <c r="E2681" s="44">
        <v>0</v>
      </c>
      <c r="F2681" s="48">
        <v>0</v>
      </c>
      <c r="G2681" s="48">
        <v>0</v>
      </c>
      <c r="H2681" s="44">
        <v>62</v>
      </c>
      <c r="I2681" s="44">
        <v>0</v>
      </c>
      <c r="J2681" s="44">
        <v>0</v>
      </c>
      <c r="K2681" s="48">
        <v>0</v>
      </c>
      <c r="L2681" s="49">
        <v>0</v>
      </c>
      <c r="M2681" s="49">
        <v>0</v>
      </c>
      <c r="N2681" s="10">
        <v>0</v>
      </c>
      <c r="O2681" s="10">
        <v>0</v>
      </c>
      <c r="P2681" s="10">
        <v>7440</v>
      </c>
      <c r="Q2681" s="10">
        <v>0</v>
      </c>
      <c r="R2681" s="10">
        <v>0</v>
      </c>
      <c r="S2681" s="10">
        <v>0</v>
      </c>
      <c r="T2681" s="50">
        <f t="shared" si="141"/>
        <v>0</v>
      </c>
      <c r="U2681" s="50">
        <f t="shared" si="141"/>
        <v>0</v>
      </c>
      <c r="V2681" s="50">
        <f t="shared" si="141"/>
        <v>0</v>
      </c>
      <c r="W2681" s="50">
        <f t="shared" si="141"/>
        <v>0</v>
      </c>
      <c r="X2681" s="50">
        <f t="shared" si="141"/>
        <v>620</v>
      </c>
      <c r="Y2681" s="50">
        <f t="shared" si="141"/>
        <v>0</v>
      </c>
      <c r="Z2681" s="50">
        <f t="shared" si="141"/>
        <v>0</v>
      </c>
      <c r="AA2681" s="50">
        <f t="shared" si="140"/>
        <v>0</v>
      </c>
      <c r="AB2681" s="50">
        <f t="shared" si="139"/>
        <v>620</v>
      </c>
      <c r="AC2681" s="48" t="str">
        <f>VLOOKUP(ПРОДАЖИ!C:C,'ИЗ ОСНОВЫ НОМЕНКЛАТУР'!D:E,2,0)</f>
        <v>Ручки, крючки, опоры</v>
      </c>
      <c r="AD2681" s="48" t="str">
        <f>VLOOKUP(C:C,'ИЗ ОСНОВЫ НОМЕНКЛАТУР'!D:F,3,0)</f>
        <v>Ручки-кнопки</v>
      </c>
      <c r="AE2681" s="48" t="str">
        <f>VLOOKUP(C:C,'ИЗ ОСНОВЫ НОМЕНКЛАТУР'!D:H,5,0)</f>
        <v>C</v>
      </c>
    </row>
    <row r="2682" spans="1:31" ht="9.6" customHeight="1" x14ac:dyDescent="0.2">
      <c r="A2682" s="45" t="s">
        <v>2043</v>
      </c>
      <c r="B2682" s="11"/>
      <c r="C2682" s="11" t="s">
        <v>2680</v>
      </c>
      <c r="D2682" s="44">
        <v>10</v>
      </c>
      <c r="E2682" s="44">
        <v>0</v>
      </c>
      <c r="F2682" s="48">
        <v>0</v>
      </c>
      <c r="G2682" s="48">
        <v>0</v>
      </c>
      <c r="H2682" s="44">
        <v>0</v>
      </c>
      <c r="I2682" s="44">
        <v>0</v>
      </c>
      <c r="J2682" s="44">
        <v>0</v>
      </c>
      <c r="K2682" s="48">
        <v>0</v>
      </c>
      <c r="L2682" s="49">
        <v>6545</v>
      </c>
      <c r="M2682" s="49">
        <v>0</v>
      </c>
      <c r="N2682" s="10">
        <v>0</v>
      </c>
      <c r="O2682" s="10">
        <v>0</v>
      </c>
      <c r="P2682" s="10">
        <v>0</v>
      </c>
      <c r="Q2682" s="10">
        <v>0</v>
      </c>
      <c r="R2682" s="10">
        <v>0</v>
      </c>
      <c r="S2682" s="10">
        <v>0</v>
      </c>
      <c r="T2682" s="50">
        <f t="shared" si="141"/>
        <v>545.41666666666663</v>
      </c>
      <c r="U2682" s="50">
        <f t="shared" si="141"/>
        <v>0</v>
      </c>
      <c r="V2682" s="50">
        <f t="shared" si="141"/>
        <v>0</v>
      </c>
      <c r="W2682" s="50">
        <f t="shared" si="141"/>
        <v>0</v>
      </c>
      <c r="X2682" s="50">
        <f t="shared" si="141"/>
        <v>0</v>
      </c>
      <c r="Y2682" s="50">
        <f t="shared" si="141"/>
        <v>0</v>
      </c>
      <c r="Z2682" s="50">
        <f t="shared" si="141"/>
        <v>0</v>
      </c>
      <c r="AA2682" s="50">
        <f t="shared" si="140"/>
        <v>0</v>
      </c>
      <c r="AB2682" s="50">
        <f t="shared" si="139"/>
        <v>545.41666666666663</v>
      </c>
      <c r="AC2682" s="48" t="str">
        <f>VLOOKUP(ПРОДАЖИ!C:C,'ИЗ ОСНОВЫ НОМЕНКЛАТУР'!D:E,2,0)</f>
        <v>Ручки, крючки, опоры</v>
      </c>
      <c r="AD2682" s="48" t="str">
        <f>VLOOKUP(C:C,'ИЗ ОСНОВЫ НОМЕНКЛАТУР'!D:F,3,0)</f>
        <v>Ручки-кнопки</v>
      </c>
      <c r="AE2682" s="48" t="str">
        <f>VLOOKUP(C:C,'ИЗ ОСНОВЫ НОМЕНКЛАТУР'!D:H,5,0)</f>
        <v>C</v>
      </c>
    </row>
    <row r="2683" spans="1:31" ht="9.6" customHeight="1" x14ac:dyDescent="0.2">
      <c r="A2683" s="45" t="s">
        <v>2043</v>
      </c>
      <c r="B2683" s="11"/>
      <c r="C2683" s="11" t="s">
        <v>2681</v>
      </c>
      <c r="D2683" s="44">
        <v>21</v>
      </c>
      <c r="E2683" s="44">
        <v>0</v>
      </c>
      <c r="F2683" s="48">
        <v>0</v>
      </c>
      <c r="G2683" s="48">
        <v>0</v>
      </c>
      <c r="H2683" s="44">
        <v>0</v>
      </c>
      <c r="I2683" s="44">
        <v>0</v>
      </c>
      <c r="J2683" s="44">
        <v>0</v>
      </c>
      <c r="K2683" s="48">
        <v>0</v>
      </c>
      <c r="L2683" s="49">
        <v>5544.02</v>
      </c>
      <c r="M2683" s="49">
        <v>0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50">
        <f t="shared" si="141"/>
        <v>462.00166666666672</v>
      </c>
      <c r="U2683" s="50">
        <f t="shared" si="141"/>
        <v>0</v>
      </c>
      <c r="V2683" s="50">
        <f t="shared" si="141"/>
        <v>0</v>
      </c>
      <c r="W2683" s="50">
        <f t="shared" si="141"/>
        <v>0</v>
      </c>
      <c r="X2683" s="50">
        <f t="shared" si="141"/>
        <v>0</v>
      </c>
      <c r="Y2683" s="50">
        <f t="shared" si="141"/>
        <v>0</v>
      </c>
      <c r="Z2683" s="50">
        <f t="shared" si="141"/>
        <v>0</v>
      </c>
      <c r="AA2683" s="50">
        <f t="shared" si="140"/>
        <v>0</v>
      </c>
      <c r="AB2683" s="50">
        <f t="shared" si="139"/>
        <v>462.00166666666672</v>
      </c>
      <c r="AC2683" s="48" t="str">
        <f>VLOOKUP(ПРОДАЖИ!C:C,'ИЗ ОСНОВЫ НОМЕНКЛАТУР'!D:E,2,0)</f>
        <v>Ручки, крючки, опоры</v>
      </c>
      <c r="AD2683" s="48" t="str">
        <f>VLOOKUP(C:C,'ИЗ ОСНОВЫ НОМЕНКЛАТУР'!D:F,3,0)</f>
        <v>Ручки-кнопки</v>
      </c>
      <c r="AE2683" s="48" t="str">
        <f>VLOOKUP(C:C,'ИЗ ОСНОВЫ НОМЕНКЛАТУР'!D:H,5,0)</f>
        <v>C</v>
      </c>
    </row>
    <row r="2684" spans="1:31" ht="9.6" customHeight="1" x14ac:dyDescent="0.2">
      <c r="A2684" s="45" t="s">
        <v>2043</v>
      </c>
      <c r="B2684" s="11"/>
      <c r="C2684" s="11" t="s">
        <v>2682</v>
      </c>
      <c r="D2684" s="44">
        <v>6</v>
      </c>
      <c r="E2684" s="44">
        <v>0</v>
      </c>
      <c r="F2684" s="48">
        <v>0</v>
      </c>
      <c r="G2684" s="48">
        <v>0</v>
      </c>
      <c r="H2684" s="44">
        <v>0</v>
      </c>
      <c r="I2684" s="44">
        <v>0</v>
      </c>
      <c r="J2684" s="44">
        <v>0</v>
      </c>
      <c r="K2684" s="48">
        <v>0</v>
      </c>
      <c r="L2684" s="49">
        <v>3606</v>
      </c>
      <c r="M2684" s="49">
        <v>0</v>
      </c>
      <c r="N2684" s="10">
        <v>0</v>
      </c>
      <c r="O2684" s="10">
        <v>0</v>
      </c>
      <c r="P2684" s="10">
        <v>0</v>
      </c>
      <c r="Q2684" s="10">
        <v>0</v>
      </c>
      <c r="R2684" s="10">
        <v>0</v>
      </c>
      <c r="S2684" s="10">
        <v>0</v>
      </c>
      <c r="T2684" s="50">
        <f t="shared" si="141"/>
        <v>300.5</v>
      </c>
      <c r="U2684" s="50">
        <f t="shared" si="141"/>
        <v>0</v>
      </c>
      <c r="V2684" s="50">
        <f t="shared" si="141"/>
        <v>0</v>
      </c>
      <c r="W2684" s="50">
        <f t="shared" si="141"/>
        <v>0</v>
      </c>
      <c r="X2684" s="50">
        <f t="shared" si="141"/>
        <v>0</v>
      </c>
      <c r="Y2684" s="50">
        <f t="shared" si="141"/>
        <v>0</v>
      </c>
      <c r="Z2684" s="50">
        <f t="shared" si="141"/>
        <v>0</v>
      </c>
      <c r="AA2684" s="50">
        <f t="shared" si="140"/>
        <v>0</v>
      </c>
      <c r="AB2684" s="50">
        <f t="shared" si="139"/>
        <v>300.5</v>
      </c>
      <c r="AC2684" s="48" t="str">
        <f>VLOOKUP(ПРОДАЖИ!C:C,'ИЗ ОСНОВЫ НОМЕНКЛАТУР'!D:E,2,0)</f>
        <v>Ручки, крючки, опоры</v>
      </c>
      <c r="AD2684" s="48" t="str">
        <f>VLOOKUP(C:C,'ИЗ ОСНОВЫ НОМЕНКЛАТУР'!D:F,3,0)</f>
        <v>Ручки-кнопки</v>
      </c>
      <c r="AE2684" s="48" t="str">
        <f>VLOOKUP(C:C,'ИЗ ОСНОВЫ НОМЕНКЛАТУР'!D:H,5,0)</f>
        <v>C</v>
      </c>
    </row>
    <row r="2685" spans="1:31" ht="9.6" customHeight="1" x14ac:dyDescent="0.2">
      <c r="A2685" s="45" t="s">
        <v>2043</v>
      </c>
      <c r="B2685" s="11"/>
      <c r="C2685" s="11" t="s">
        <v>2683</v>
      </c>
      <c r="D2685" s="44">
        <v>0</v>
      </c>
      <c r="E2685" s="44">
        <v>0</v>
      </c>
      <c r="F2685" s="48">
        <v>0</v>
      </c>
      <c r="G2685" s="48">
        <v>0</v>
      </c>
      <c r="H2685" s="44">
        <v>40</v>
      </c>
      <c r="I2685" s="44">
        <v>0</v>
      </c>
      <c r="J2685" s="44">
        <v>0</v>
      </c>
      <c r="K2685" s="48">
        <v>0</v>
      </c>
      <c r="L2685" s="49">
        <v>0</v>
      </c>
      <c r="M2685" s="49">
        <v>0</v>
      </c>
      <c r="N2685" s="10">
        <v>0</v>
      </c>
      <c r="O2685" s="10">
        <v>0</v>
      </c>
      <c r="P2685" s="10">
        <v>2346.88</v>
      </c>
      <c r="Q2685" s="10">
        <v>0</v>
      </c>
      <c r="R2685" s="10">
        <v>0</v>
      </c>
      <c r="S2685" s="10">
        <v>0</v>
      </c>
      <c r="T2685" s="50">
        <f t="shared" si="141"/>
        <v>0</v>
      </c>
      <c r="U2685" s="50">
        <f t="shared" si="141"/>
        <v>0</v>
      </c>
      <c r="V2685" s="50">
        <f t="shared" si="141"/>
        <v>0</v>
      </c>
      <c r="W2685" s="50">
        <f t="shared" si="141"/>
        <v>0</v>
      </c>
      <c r="X2685" s="50">
        <f t="shared" si="141"/>
        <v>195.57333333333335</v>
      </c>
      <c r="Y2685" s="50">
        <f t="shared" si="141"/>
        <v>0</v>
      </c>
      <c r="Z2685" s="50">
        <f t="shared" si="141"/>
        <v>0</v>
      </c>
      <c r="AA2685" s="50">
        <f t="shared" si="140"/>
        <v>0</v>
      </c>
      <c r="AB2685" s="50">
        <f t="shared" si="139"/>
        <v>195.57333333333335</v>
      </c>
      <c r="AC2685" s="48" t="str">
        <f>VLOOKUP(ПРОДАЖИ!C:C,'ИЗ ОСНОВЫ НОМЕНКЛАТУР'!D:E,2,0)</f>
        <v>Ручки, крючки, опоры</v>
      </c>
      <c r="AD2685" s="48" t="str">
        <f>VLOOKUP(C:C,'ИЗ ОСНОВЫ НОМЕНКЛАТУР'!D:F,3,0)</f>
        <v>Ручки-кнопки</v>
      </c>
      <c r="AE2685" s="48" t="str">
        <f>VLOOKUP(C:C,'ИЗ ОСНОВЫ НОМЕНКЛАТУР'!D:H,5,0)</f>
        <v>C</v>
      </c>
    </row>
    <row r="2686" spans="1:31" ht="9.6" customHeight="1" x14ac:dyDescent="0.2">
      <c r="A2686" s="45" t="s">
        <v>2043</v>
      </c>
      <c r="B2686" s="11"/>
      <c r="C2686" s="11" t="s">
        <v>2684</v>
      </c>
      <c r="D2686" s="44">
        <v>40</v>
      </c>
      <c r="E2686" s="44">
        <v>0</v>
      </c>
      <c r="F2686" s="48">
        <v>0</v>
      </c>
      <c r="G2686" s="48">
        <v>0</v>
      </c>
      <c r="H2686" s="44">
        <v>0</v>
      </c>
      <c r="I2686" s="44">
        <v>0</v>
      </c>
      <c r="J2686" s="44">
        <v>5</v>
      </c>
      <c r="K2686" s="48">
        <v>0</v>
      </c>
      <c r="L2686" s="49">
        <v>13888.81</v>
      </c>
      <c r="M2686" s="49">
        <v>0</v>
      </c>
      <c r="N2686" s="10">
        <v>0</v>
      </c>
      <c r="O2686" s="10">
        <v>0</v>
      </c>
      <c r="P2686" s="10">
        <v>0</v>
      </c>
      <c r="Q2686" s="10">
        <v>0</v>
      </c>
      <c r="R2686" s="10">
        <v>1416.25</v>
      </c>
      <c r="S2686" s="10">
        <v>0</v>
      </c>
      <c r="T2686" s="50">
        <f t="shared" si="141"/>
        <v>1157.4008333333334</v>
      </c>
      <c r="U2686" s="50">
        <f t="shared" si="141"/>
        <v>0</v>
      </c>
      <c r="V2686" s="50">
        <f t="shared" si="141"/>
        <v>0</v>
      </c>
      <c r="W2686" s="50">
        <f t="shared" si="141"/>
        <v>0</v>
      </c>
      <c r="X2686" s="50">
        <f t="shared" si="141"/>
        <v>0</v>
      </c>
      <c r="Y2686" s="50">
        <f t="shared" si="141"/>
        <v>0</v>
      </c>
      <c r="Z2686" s="50">
        <f t="shared" si="141"/>
        <v>118.02083333333333</v>
      </c>
      <c r="AA2686" s="50">
        <f t="shared" si="140"/>
        <v>0</v>
      </c>
      <c r="AB2686" s="50">
        <f t="shared" si="139"/>
        <v>1275.4216666666666</v>
      </c>
      <c r="AC2686" s="48" t="str">
        <f>VLOOKUP(ПРОДАЖИ!C:C,'ИЗ ОСНОВЫ НОМЕНКЛАТУР'!D:E,2,0)</f>
        <v>Ручки, крючки, опоры</v>
      </c>
      <c r="AD2686" s="48" t="str">
        <f>VLOOKUP(C:C,'ИЗ ОСНОВЫ НОМЕНКЛАТУР'!D:F,3,0)</f>
        <v>Ручки-кнопки</v>
      </c>
      <c r="AE2686" s="48" t="str">
        <f>VLOOKUP(C:C,'ИЗ ОСНОВЫ НОМЕНКЛАТУР'!D:H,5,0)</f>
        <v>C</v>
      </c>
    </row>
    <row r="2687" spans="1:31" ht="9.6" customHeight="1" x14ac:dyDescent="0.2">
      <c r="A2687" s="45" t="s">
        <v>2043</v>
      </c>
      <c r="B2687" s="11"/>
      <c r="C2687" s="11" t="s">
        <v>2685</v>
      </c>
      <c r="D2687" s="44">
        <v>2</v>
      </c>
      <c r="E2687" s="44">
        <v>0</v>
      </c>
      <c r="F2687" s="48">
        <v>0</v>
      </c>
      <c r="G2687" s="48">
        <v>0</v>
      </c>
      <c r="H2687" s="44">
        <v>0</v>
      </c>
      <c r="I2687" s="44">
        <v>0</v>
      </c>
      <c r="J2687" s="44">
        <v>0</v>
      </c>
      <c r="K2687" s="48">
        <v>0</v>
      </c>
      <c r="L2687" s="49">
        <v>1598</v>
      </c>
      <c r="M2687" s="49">
        <v>0</v>
      </c>
      <c r="N2687" s="10">
        <v>0</v>
      </c>
      <c r="O2687" s="10">
        <v>0</v>
      </c>
      <c r="P2687" s="10">
        <v>0</v>
      </c>
      <c r="Q2687" s="10">
        <v>0</v>
      </c>
      <c r="R2687" s="10">
        <v>0</v>
      </c>
      <c r="S2687" s="10">
        <v>0</v>
      </c>
      <c r="T2687" s="50">
        <f t="shared" si="141"/>
        <v>133.16666666666666</v>
      </c>
      <c r="U2687" s="50">
        <f t="shared" si="141"/>
        <v>0</v>
      </c>
      <c r="V2687" s="50">
        <f t="shared" si="141"/>
        <v>0</v>
      </c>
      <c r="W2687" s="50">
        <f t="shared" si="141"/>
        <v>0</v>
      </c>
      <c r="X2687" s="50">
        <f t="shared" si="141"/>
        <v>0</v>
      </c>
      <c r="Y2687" s="50">
        <f t="shared" si="141"/>
        <v>0</v>
      </c>
      <c r="Z2687" s="50">
        <f t="shared" si="141"/>
        <v>0</v>
      </c>
      <c r="AA2687" s="50">
        <f t="shared" si="140"/>
        <v>0</v>
      </c>
      <c r="AB2687" s="50">
        <f t="shared" si="139"/>
        <v>133.16666666666666</v>
      </c>
      <c r="AC2687" s="48" t="str">
        <f>VLOOKUP(ПРОДАЖИ!C:C,'ИЗ ОСНОВЫ НОМЕНКЛАТУР'!D:E,2,0)</f>
        <v>Ручки, крючки, опоры</v>
      </c>
      <c r="AD2687" s="48" t="str">
        <f>VLOOKUP(C:C,'ИЗ ОСНОВЫ НОМЕНКЛАТУР'!D:F,3,0)</f>
        <v>Ручки-кнопки</v>
      </c>
      <c r="AE2687" s="48" t="str">
        <f>VLOOKUP(C:C,'ИЗ ОСНОВЫ НОМЕНКЛАТУР'!D:H,5,0)</f>
        <v>C</v>
      </c>
    </row>
    <row r="2688" spans="1:31" ht="9.6" customHeight="1" x14ac:dyDescent="0.2">
      <c r="A2688" s="45" t="s">
        <v>2043</v>
      </c>
      <c r="B2688" s="11"/>
      <c r="C2688" s="11" t="s">
        <v>2686</v>
      </c>
      <c r="D2688" s="44">
        <v>12</v>
      </c>
      <c r="E2688" s="44">
        <v>0</v>
      </c>
      <c r="F2688" s="48">
        <v>0</v>
      </c>
      <c r="G2688" s="48">
        <v>0</v>
      </c>
      <c r="H2688" s="44">
        <v>0</v>
      </c>
      <c r="I2688" s="44">
        <v>0</v>
      </c>
      <c r="J2688" s="44">
        <v>0</v>
      </c>
      <c r="K2688" s="48">
        <v>0</v>
      </c>
      <c r="L2688" s="49">
        <v>7650</v>
      </c>
      <c r="M2688" s="49">
        <v>0</v>
      </c>
      <c r="N2688" s="10">
        <v>0</v>
      </c>
      <c r="O2688" s="10">
        <v>0</v>
      </c>
      <c r="P2688" s="10">
        <v>0</v>
      </c>
      <c r="Q2688" s="10">
        <v>0</v>
      </c>
      <c r="R2688" s="10">
        <v>0</v>
      </c>
      <c r="S2688" s="10">
        <v>0</v>
      </c>
      <c r="T2688" s="50">
        <f t="shared" si="141"/>
        <v>637.5</v>
      </c>
      <c r="U2688" s="50">
        <f t="shared" si="141"/>
        <v>0</v>
      </c>
      <c r="V2688" s="50">
        <f t="shared" si="141"/>
        <v>0</v>
      </c>
      <c r="W2688" s="50">
        <f t="shared" si="141"/>
        <v>0</v>
      </c>
      <c r="X2688" s="50">
        <f t="shared" si="141"/>
        <v>0</v>
      </c>
      <c r="Y2688" s="50">
        <f t="shared" si="141"/>
        <v>0</v>
      </c>
      <c r="Z2688" s="50">
        <f t="shared" si="141"/>
        <v>0</v>
      </c>
      <c r="AA2688" s="50">
        <f t="shared" si="140"/>
        <v>0</v>
      </c>
      <c r="AB2688" s="50">
        <f t="shared" si="139"/>
        <v>637.5</v>
      </c>
      <c r="AC2688" s="48" t="str">
        <f>VLOOKUP(ПРОДАЖИ!C:C,'ИЗ ОСНОВЫ НОМЕНКЛАТУР'!D:E,2,0)</f>
        <v>Ручки, крючки, опоры</v>
      </c>
      <c r="AD2688" s="48" t="str">
        <f>VLOOKUP(C:C,'ИЗ ОСНОВЫ НОМЕНКЛАТУР'!D:F,3,0)</f>
        <v>Ручки-кнопки</v>
      </c>
      <c r="AE2688" s="48" t="str">
        <f>VLOOKUP(C:C,'ИЗ ОСНОВЫ НОМЕНКЛАТУР'!D:H,5,0)</f>
        <v>C</v>
      </c>
    </row>
    <row r="2689" spans="1:31" ht="9.6" customHeight="1" x14ac:dyDescent="0.2">
      <c r="A2689" s="45" t="s">
        <v>2043</v>
      </c>
      <c r="B2689" s="11"/>
      <c r="C2689" s="11" t="s">
        <v>2687</v>
      </c>
      <c r="D2689" s="44">
        <v>2</v>
      </c>
      <c r="E2689" s="44">
        <v>0</v>
      </c>
      <c r="F2689" s="48">
        <v>0</v>
      </c>
      <c r="G2689" s="48">
        <v>0</v>
      </c>
      <c r="H2689" s="44">
        <v>0</v>
      </c>
      <c r="I2689" s="44">
        <v>0</v>
      </c>
      <c r="J2689" s="44">
        <v>0</v>
      </c>
      <c r="K2689" s="48">
        <v>0</v>
      </c>
      <c r="L2689" s="49">
        <v>1338</v>
      </c>
      <c r="M2689" s="49">
        <v>0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0</v>
      </c>
      <c r="T2689" s="50">
        <f t="shared" si="141"/>
        <v>111.5</v>
      </c>
      <c r="U2689" s="50">
        <f t="shared" si="141"/>
        <v>0</v>
      </c>
      <c r="V2689" s="50">
        <f t="shared" si="141"/>
        <v>0</v>
      </c>
      <c r="W2689" s="50">
        <f t="shared" si="141"/>
        <v>0</v>
      </c>
      <c r="X2689" s="50">
        <f t="shared" si="141"/>
        <v>0</v>
      </c>
      <c r="Y2689" s="50">
        <f t="shared" si="141"/>
        <v>0</v>
      </c>
      <c r="Z2689" s="50">
        <f t="shared" si="141"/>
        <v>0</v>
      </c>
      <c r="AA2689" s="50">
        <f t="shared" si="140"/>
        <v>0</v>
      </c>
      <c r="AB2689" s="50">
        <f t="shared" si="139"/>
        <v>111.5</v>
      </c>
      <c r="AC2689" s="48" t="str">
        <f>VLOOKUP(ПРОДАЖИ!C:C,'ИЗ ОСНОВЫ НОМЕНКЛАТУР'!D:E,2,0)</f>
        <v>Ручки, крючки, опоры</v>
      </c>
      <c r="AD2689" s="48" t="str">
        <f>VLOOKUP(C:C,'ИЗ ОСНОВЫ НОМЕНКЛАТУР'!D:F,3,0)</f>
        <v>Ручки-кнопки</v>
      </c>
      <c r="AE2689" s="48" t="str">
        <f>VLOOKUP(C:C,'ИЗ ОСНОВЫ НОМЕНКЛАТУР'!D:H,5,0)</f>
        <v>C</v>
      </c>
    </row>
    <row r="2690" spans="1:31" ht="9.6" customHeight="1" x14ac:dyDescent="0.2">
      <c r="A2690" s="45" t="s">
        <v>2043</v>
      </c>
      <c r="B2690" s="11"/>
      <c r="C2690" s="11" t="s">
        <v>2688</v>
      </c>
      <c r="D2690" s="44">
        <v>3</v>
      </c>
      <c r="E2690" s="44">
        <v>0</v>
      </c>
      <c r="F2690" s="48">
        <v>2</v>
      </c>
      <c r="G2690" s="48">
        <v>0</v>
      </c>
      <c r="H2690" s="44">
        <v>0</v>
      </c>
      <c r="I2690" s="44">
        <v>0</v>
      </c>
      <c r="J2690" s="44">
        <v>0</v>
      </c>
      <c r="K2690" s="48">
        <v>0</v>
      </c>
      <c r="L2690" s="49">
        <v>765</v>
      </c>
      <c r="M2690" s="49">
        <v>0</v>
      </c>
      <c r="N2690" s="10">
        <v>510</v>
      </c>
      <c r="O2690" s="10">
        <v>0</v>
      </c>
      <c r="P2690" s="10">
        <v>0</v>
      </c>
      <c r="Q2690" s="10">
        <v>0</v>
      </c>
      <c r="R2690" s="10">
        <v>0</v>
      </c>
      <c r="S2690" s="10">
        <v>0</v>
      </c>
      <c r="T2690" s="50">
        <f t="shared" si="141"/>
        <v>63.75</v>
      </c>
      <c r="U2690" s="50">
        <f t="shared" si="141"/>
        <v>0</v>
      </c>
      <c r="V2690" s="50">
        <f t="shared" si="141"/>
        <v>42.5</v>
      </c>
      <c r="W2690" s="50">
        <f t="shared" si="141"/>
        <v>0</v>
      </c>
      <c r="X2690" s="50">
        <f t="shared" si="141"/>
        <v>0</v>
      </c>
      <c r="Y2690" s="50">
        <f t="shared" si="141"/>
        <v>0</v>
      </c>
      <c r="Z2690" s="50">
        <f t="shared" si="141"/>
        <v>0</v>
      </c>
      <c r="AA2690" s="50">
        <f t="shared" si="140"/>
        <v>0</v>
      </c>
      <c r="AB2690" s="50">
        <f t="shared" si="139"/>
        <v>106.25</v>
      </c>
      <c r="AC2690" s="48" t="str">
        <f>VLOOKUP(ПРОДАЖИ!C:C,'ИЗ ОСНОВЫ НОМЕНКЛАТУР'!D:E,2,0)</f>
        <v>Ручки, крючки, опоры</v>
      </c>
      <c r="AD2690" s="48" t="str">
        <f>VLOOKUP(C:C,'ИЗ ОСНОВЫ НОМЕНКЛАТУР'!D:F,3,0)</f>
        <v>Ручки-кнопки</v>
      </c>
      <c r="AE2690" s="48" t="str">
        <f>VLOOKUP(C:C,'ИЗ ОСНОВЫ НОМЕНКЛАТУР'!D:H,5,0)</f>
        <v>C</v>
      </c>
    </row>
    <row r="2691" spans="1:31" ht="9.6" customHeight="1" x14ac:dyDescent="0.2">
      <c r="A2691" s="45" t="s">
        <v>2043</v>
      </c>
      <c r="B2691" s="11"/>
      <c r="C2691" s="11" t="s">
        <v>2689</v>
      </c>
      <c r="D2691" s="44">
        <v>2</v>
      </c>
      <c r="E2691" s="44">
        <v>0</v>
      </c>
      <c r="F2691" s="48">
        <v>0</v>
      </c>
      <c r="G2691" s="48">
        <v>0</v>
      </c>
      <c r="H2691" s="44">
        <v>0</v>
      </c>
      <c r="I2691" s="44">
        <v>0</v>
      </c>
      <c r="J2691" s="44">
        <v>0</v>
      </c>
      <c r="K2691" s="48">
        <v>0</v>
      </c>
      <c r="L2691" s="49">
        <v>996.96</v>
      </c>
      <c r="M2691" s="49">
        <v>0</v>
      </c>
      <c r="N2691" s="10">
        <v>0</v>
      </c>
      <c r="O2691" s="10">
        <v>0</v>
      </c>
      <c r="P2691" s="10">
        <v>0</v>
      </c>
      <c r="Q2691" s="10">
        <v>0</v>
      </c>
      <c r="R2691" s="10">
        <v>0</v>
      </c>
      <c r="S2691" s="10">
        <v>0</v>
      </c>
      <c r="T2691" s="50">
        <f t="shared" si="141"/>
        <v>83.08</v>
      </c>
      <c r="U2691" s="50">
        <f t="shared" si="141"/>
        <v>0</v>
      </c>
      <c r="V2691" s="50">
        <f t="shared" si="141"/>
        <v>0</v>
      </c>
      <c r="W2691" s="50">
        <f t="shared" si="141"/>
        <v>0</v>
      </c>
      <c r="X2691" s="50">
        <f t="shared" si="141"/>
        <v>0</v>
      </c>
      <c r="Y2691" s="50">
        <f t="shared" si="141"/>
        <v>0</v>
      </c>
      <c r="Z2691" s="50">
        <f t="shared" si="141"/>
        <v>0</v>
      </c>
      <c r="AA2691" s="50">
        <f t="shared" si="140"/>
        <v>0</v>
      </c>
      <c r="AB2691" s="50">
        <f t="shared" si="139"/>
        <v>83.08</v>
      </c>
      <c r="AC2691" s="48" t="str">
        <f>VLOOKUP(ПРОДАЖИ!C:C,'ИЗ ОСНОВЫ НОМЕНКЛАТУР'!D:E,2,0)</f>
        <v>Ручки, крючки, опоры</v>
      </c>
      <c r="AD2691" s="48" t="str">
        <f>VLOOKUP(C:C,'ИЗ ОСНОВЫ НОМЕНКЛАТУР'!D:F,3,0)</f>
        <v>Ручки-кнопки</v>
      </c>
      <c r="AE2691" s="48" t="str">
        <f>VLOOKUP(C:C,'ИЗ ОСНОВЫ НОМЕНКЛАТУР'!D:H,5,0)</f>
        <v>C</v>
      </c>
    </row>
    <row r="2692" spans="1:31" ht="9.6" customHeight="1" x14ac:dyDescent="0.2">
      <c r="A2692" s="45" t="s">
        <v>2043</v>
      </c>
      <c r="B2692" s="11"/>
      <c r="C2692" s="11" t="s">
        <v>2690</v>
      </c>
      <c r="D2692" s="44">
        <v>0</v>
      </c>
      <c r="E2692" s="44">
        <v>0</v>
      </c>
      <c r="F2692" s="48">
        <v>0</v>
      </c>
      <c r="G2692" s="48">
        <v>0</v>
      </c>
      <c r="H2692" s="44">
        <v>4</v>
      </c>
      <c r="I2692" s="44">
        <v>0</v>
      </c>
      <c r="J2692" s="44">
        <v>0</v>
      </c>
      <c r="K2692" s="48">
        <v>0</v>
      </c>
      <c r="L2692" s="49">
        <v>0</v>
      </c>
      <c r="M2692" s="49">
        <v>0</v>
      </c>
      <c r="N2692" s="10">
        <v>0</v>
      </c>
      <c r="O2692" s="10">
        <v>0</v>
      </c>
      <c r="P2692" s="10">
        <v>1999.4</v>
      </c>
      <c r="Q2692" s="10">
        <v>0</v>
      </c>
      <c r="R2692" s="10">
        <v>0</v>
      </c>
      <c r="S2692" s="10">
        <v>0</v>
      </c>
      <c r="T2692" s="50">
        <f t="shared" si="141"/>
        <v>0</v>
      </c>
      <c r="U2692" s="50">
        <f t="shared" si="141"/>
        <v>0</v>
      </c>
      <c r="V2692" s="50">
        <f t="shared" si="141"/>
        <v>0</v>
      </c>
      <c r="W2692" s="50">
        <f t="shared" si="141"/>
        <v>0</v>
      </c>
      <c r="X2692" s="50">
        <f t="shared" si="141"/>
        <v>166.61666666666667</v>
      </c>
      <c r="Y2692" s="50">
        <f t="shared" si="141"/>
        <v>0</v>
      </c>
      <c r="Z2692" s="50">
        <f t="shared" si="141"/>
        <v>0</v>
      </c>
      <c r="AA2692" s="50">
        <f t="shared" si="140"/>
        <v>0</v>
      </c>
      <c r="AB2692" s="50">
        <f t="shared" ref="AB2692:AB2755" si="142">T2692+U2692+V2692+W2692+X2692+Y2692+Z2692+AA2692</f>
        <v>166.61666666666667</v>
      </c>
      <c r="AC2692" s="48" t="str">
        <f>VLOOKUP(ПРОДАЖИ!C:C,'ИЗ ОСНОВЫ НОМЕНКЛАТУР'!D:E,2,0)</f>
        <v>Ручки, крючки, опоры</v>
      </c>
      <c r="AD2692" s="48" t="str">
        <f>VLOOKUP(C:C,'ИЗ ОСНОВЫ НОМЕНКЛАТУР'!D:F,3,0)</f>
        <v>Ручки-кнопки</v>
      </c>
      <c r="AE2692" s="48" t="str">
        <f>VLOOKUP(C:C,'ИЗ ОСНОВЫ НОМЕНКЛАТУР'!D:H,5,0)</f>
        <v>C</v>
      </c>
    </row>
    <row r="2693" spans="1:31" ht="9.6" customHeight="1" x14ac:dyDescent="0.2">
      <c r="A2693" s="45" t="s">
        <v>2043</v>
      </c>
      <c r="B2693" s="11"/>
      <c r="C2693" s="11" t="s">
        <v>2691</v>
      </c>
      <c r="D2693" s="44">
        <v>0</v>
      </c>
      <c r="E2693" s="44">
        <v>0</v>
      </c>
      <c r="F2693" s="48">
        <v>0</v>
      </c>
      <c r="G2693" s="48">
        <v>0</v>
      </c>
      <c r="H2693" s="44">
        <v>5</v>
      </c>
      <c r="I2693" s="44">
        <v>0</v>
      </c>
      <c r="J2693" s="44">
        <v>0</v>
      </c>
      <c r="K2693" s="48">
        <v>0</v>
      </c>
      <c r="L2693" s="49">
        <v>0</v>
      </c>
      <c r="M2693" s="49">
        <v>0</v>
      </c>
      <c r="N2693" s="10">
        <v>0</v>
      </c>
      <c r="O2693" s="10">
        <v>0</v>
      </c>
      <c r="P2693" s="10">
        <v>950</v>
      </c>
      <c r="Q2693" s="10">
        <v>0</v>
      </c>
      <c r="R2693" s="10">
        <v>0</v>
      </c>
      <c r="S2693" s="10">
        <v>0</v>
      </c>
      <c r="T2693" s="50">
        <f t="shared" si="141"/>
        <v>0</v>
      </c>
      <c r="U2693" s="50">
        <f t="shared" si="141"/>
        <v>0</v>
      </c>
      <c r="V2693" s="50">
        <f t="shared" si="141"/>
        <v>0</v>
      </c>
      <c r="W2693" s="50">
        <f t="shared" si="141"/>
        <v>0</v>
      </c>
      <c r="X2693" s="50">
        <f t="shared" si="141"/>
        <v>79.166666666666671</v>
      </c>
      <c r="Y2693" s="50">
        <f t="shared" si="141"/>
        <v>0</v>
      </c>
      <c r="Z2693" s="50">
        <f t="shared" si="141"/>
        <v>0</v>
      </c>
      <c r="AA2693" s="50">
        <f t="shared" si="140"/>
        <v>0</v>
      </c>
      <c r="AB2693" s="50">
        <f t="shared" si="142"/>
        <v>79.166666666666671</v>
      </c>
      <c r="AC2693" s="48" t="str">
        <f>VLOOKUP(ПРОДАЖИ!C:C,'ИЗ ОСНОВЫ НОМЕНКЛАТУР'!D:E,2,0)</f>
        <v>Ручки, крючки, опоры</v>
      </c>
      <c r="AD2693" s="48" t="str">
        <f>VLOOKUP(C:C,'ИЗ ОСНОВЫ НОМЕНКЛАТУР'!D:F,3,0)</f>
        <v>Ручки-кнопки</v>
      </c>
      <c r="AE2693" s="48" t="str">
        <f>VLOOKUP(C:C,'ИЗ ОСНОВЫ НОМЕНКЛАТУР'!D:H,5,0)</f>
        <v>C</v>
      </c>
    </row>
    <row r="2694" spans="1:31" ht="9.6" customHeight="1" x14ac:dyDescent="0.2">
      <c r="A2694" s="45" t="s">
        <v>2043</v>
      </c>
      <c r="B2694" s="11"/>
      <c r="C2694" s="11" t="s">
        <v>2692</v>
      </c>
      <c r="D2694" s="44">
        <v>1</v>
      </c>
      <c r="E2694" s="44">
        <v>0</v>
      </c>
      <c r="F2694" s="48">
        <v>0</v>
      </c>
      <c r="G2694" s="48">
        <v>0</v>
      </c>
      <c r="H2694" s="44">
        <v>0</v>
      </c>
      <c r="I2694" s="44">
        <v>0</v>
      </c>
      <c r="J2694" s="44">
        <v>0</v>
      </c>
      <c r="K2694" s="48">
        <v>0</v>
      </c>
      <c r="L2694" s="49">
        <v>637</v>
      </c>
      <c r="M2694" s="49">
        <v>0</v>
      </c>
      <c r="N2694" s="10">
        <v>0</v>
      </c>
      <c r="O2694" s="10">
        <v>0</v>
      </c>
      <c r="P2694" s="10">
        <v>0</v>
      </c>
      <c r="Q2694" s="10">
        <v>0</v>
      </c>
      <c r="R2694" s="10">
        <v>0</v>
      </c>
      <c r="S2694" s="10">
        <v>0</v>
      </c>
      <c r="T2694" s="50">
        <f t="shared" si="141"/>
        <v>53.083333333333336</v>
      </c>
      <c r="U2694" s="50">
        <f t="shared" si="141"/>
        <v>0</v>
      </c>
      <c r="V2694" s="50">
        <f t="shared" si="141"/>
        <v>0</v>
      </c>
      <c r="W2694" s="50">
        <f t="shared" si="141"/>
        <v>0</v>
      </c>
      <c r="X2694" s="50">
        <f t="shared" si="141"/>
        <v>0</v>
      </c>
      <c r="Y2694" s="50">
        <f t="shared" si="141"/>
        <v>0</v>
      </c>
      <c r="Z2694" s="50">
        <f t="shared" si="141"/>
        <v>0</v>
      </c>
      <c r="AA2694" s="50">
        <f t="shared" si="140"/>
        <v>0</v>
      </c>
      <c r="AB2694" s="50">
        <f t="shared" si="142"/>
        <v>53.083333333333336</v>
      </c>
      <c r="AC2694" s="48" t="str">
        <f>VLOOKUP(ПРОДАЖИ!C:C,'ИЗ ОСНОВЫ НОМЕНКЛАТУР'!D:E,2,0)</f>
        <v>Ручки, крючки, опоры</v>
      </c>
      <c r="AD2694" s="48" t="str">
        <f>VLOOKUP(C:C,'ИЗ ОСНОВЫ НОМЕНКЛАТУР'!D:F,3,0)</f>
        <v>Ручки-кнопки</v>
      </c>
      <c r="AE2694" s="48" t="str">
        <f>VLOOKUP(C:C,'ИЗ ОСНОВЫ НОМЕНКЛАТУР'!D:H,5,0)</f>
        <v>C</v>
      </c>
    </row>
    <row r="2695" spans="1:31" ht="9.6" customHeight="1" x14ac:dyDescent="0.2">
      <c r="A2695" s="45" t="s">
        <v>2043</v>
      </c>
      <c r="B2695" s="11"/>
      <c r="C2695" s="11" t="s">
        <v>2693</v>
      </c>
      <c r="D2695" s="44">
        <v>0</v>
      </c>
      <c r="E2695" s="44">
        <v>0</v>
      </c>
      <c r="F2695" s="48">
        <v>3</v>
      </c>
      <c r="G2695" s="48">
        <v>0</v>
      </c>
      <c r="H2695" s="44">
        <v>0</v>
      </c>
      <c r="I2695" s="44">
        <v>0</v>
      </c>
      <c r="J2695" s="44">
        <v>0</v>
      </c>
      <c r="K2695" s="48">
        <v>0</v>
      </c>
      <c r="L2695" s="49">
        <v>0</v>
      </c>
      <c r="M2695" s="49">
        <v>0</v>
      </c>
      <c r="N2695" s="10">
        <v>599.45000000000005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50">
        <f t="shared" si="141"/>
        <v>0</v>
      </c>
      <c r="U2695" s="50">
        <f t="shared" si="141"/>
        <v>0</v>
      </c>
      <c r="V2695" s="50">
        <f t="shared" si="141"/>
        <v>49.954166666666673</v>
      </c>
      <c r="W2695" s="50">
        <f t="shared" si="141"/>
        <v>0</v>
      </c>
      <c r="X2695" s="50">
        <f t="shared" si="141"/>
        <v>0</v>
      </c>
      <c r="Y2695" s="50">
        <f t="shared" si="141"/>
        <v>0</v>
      </c>
      <c r="Z2695" s="50">
        <f t="shared" si="141"/>
        <v>0</v>
      </c>
      <c r="AA2695" s="50">
        <f t="shared" si="140"/>
        <v>0</v>
      </c>
      <c r="AB2695" s="50">
        <f t="shared" si="142"/>
        <v>49.954166666666673</v>
      </c>
      <c r="AC2695" s="48" t="str">
        <f>VLOOKUP(ПРОДАЖИ!C:C,'ИЗ ОСНОВЫ НОМЕНКЛАТУР'!D:E,2,0)</f>
        <v>Ручки, крючки, опоры</v>
      </c>
      <c r="AD2695" s="48" t="str">
        <f>VLOOKUP(C:C,'ИЗ ОСНОВЫ НОМЕНКЛАТУР'!D:F,3,0)</f>
        <v>Ручки-кнопки</v>
      </c>
      <c r="AE2695" s="48" t="str">
        <f>VLOOKUP(C:C,'ИЗ ОСНОВЫ НОМЕНКЛАТУР'!D:H,5,0)</f>
        <v>C</v>
      </c>
    </row>
    <row r="2696" spans="1:31" ht="9.6" customHeight="1" x14ac:dyDescent="0.2">
      <c r="A2696" s="45" t="s">
        <v>2043</v>
      </c>
      <c r="B2696" s="11"/>
      <c r="C2696" s="11" t="s">
        <v>2694</v>
      </c>
      <c r="D2696" s="44">
        <v>5</v>
      </c>
      <c r="E2696" s="44">
        <v>0</v>
      </c>
      <c r="F2696" s="48">
        <v>0</v>
      </c>
      <c r="G2696" s="48">
        <v>0</v>
      </c>
      <c r="H2696" s="44">
        <v>0</v>
      </c>
      <c r="I2696" s="44">
        <v>0</v>
      </c>
      <c r="J2696" s="44">
        <v>0</v>
      </c>
      <c r="K2696" s="48">
        <v>0</v>
      </c>
      <c r="L2696" s="49">
        <v>3145</v>
      </c>
      <c r="M2696" s="49">
        <v>0</v>
      </c>
      <c r="N2696" s="10">
        <v>0</v>
      </c>
      <c r="O2696" s="10">
        <v>0</v>
      </c>
      <c r="P2696" s="10">
        <v>0</v>
      </c>
      <c r="Q2696" s="10">
        <v>0</v>
      </c>
      <c r="R2696" s="10">
        <v>0</v>
      </c>
      <c r="S2696" s="10">
        <v>0</v>
      </c>
      <c r="T2696" s="50">
        <f t="shared" si="141"/>
        <v>262.08333333333331</v>
      </c>
      <c r="U2696" s="50">
        <f t="shared" si="141"/>
        <v>0</v>
      </c>
      <c r="V2696" s="50">
        <f t="shared" si="141"/>
        <v>0</v>
      </c>
      <c r="W2696" s="50">
        <f t="shared" si="141"/>
        <v>0</v>
      </c>
      <c r="X2696" s="50">
        <f t="shared" si="141"/>
        <v>0</v>
      </c>
      <c r="Y2696" s="50">
        <f t="shared" si="141"/>
        <v>0</v>
      </c>
      <c r="Z2696" s="50">
        <f t="shared" si="141"/>
        <v>0</v>
      </c>
      <c r="AA2696" s="50">
        <f t="shared" si="140"/>
        <v>0</v>
      </c>
      <c r="AB2696" s="50">
        <f t="shared" si="142"/>
        <v>262.08333333333331</v>
      </c>
      <c r="AC2696" s="48" t="str">
        <f>VLOOKUP(ПРОДАЖИ!C:C,'ИЗ ОСНОВЫ НОМЕНКЛАТУР'!D:E,2,0)</f>
        <v>Ручки, крючки, опоры</v>
      </c>
      <c r="AD2696" s="48" t="str">
        <f>VLOOKUP(C:C,'ИЗ ОСНОВЫ НОМЕНКЛАТУР'!D:F,3,0)</f>
        <v>Ручки-кнопки</v>
      </c>
      <c r="AE2696" s="48" t="str">
        <f>VLOOKUP(C:C,'ИЗ ОСНОВЫ НОМЕНКЛАТУР'!D:H,5,0)</f>
        <v>C</v>
      </c>
    </row>
    <row r="2697" spans="1:31" ht="9.6" customHeight="1" x14ac:dyDescent="0.2">
      <c r="A2697" s="45" t="s">
        <v>2043</v>
      </c>
      <c r="B2697" s="11"/>
      <c r="C2697" s="11" t="s">
        <v>2695</v>
      </c>
      <c r="D2697" s="44">
        <v>1</v>
      </c>
      <c r="E2697" s="44">
        <v>0</v>
      </c>
      <c r="F2697" s="48">
        <v>0</v>
      </c>
      <c r="G2697" s="48">
        <v>0</v>
      </c>
      <c r="H2697" s="44">
        <v>0</v>
      </c>
      <c r="I2697" s="44">
        <v>0</v>
      </c>
      <c r="J2697" s="44">
        <v>0</v>
      </c>
      <c r="K2697" s="48">
        <v>0</v>
      </c>
      <c r="L2697" s="49">
        <v>966.14</v>
      </c>
      <c r="M2697" s="49">
        <v>0</v>
      </c>
      <c r="N2697" s="10">
        <v>0</v>
      </c>
      <c r="O2697" s="10">
        <v>0</v>
      </c>
      <c r="P2697" s="10">
        <v>0</v>
      </c>
      <c r="Q2697" s="10">
        <v>0</v>
      </c>
      <c r="R2697" s="10">
        <v>0</v>
      </c>
      <c r="S2697" s="10">
        <v>0</v>
      </c>
      <c r="T2697" s="50">
        <f t="shared" si="141"/>
        <v>80.51166666666667</v>
      </c>
      <c r="U2697" s="50">
        <f t="shared" si="141"/>
        <v>0</v>
      </c>
      <c r="V2697" s="50">
        <f t="shared" si="141"/>
        <v>0</v>
      </c>
      <c r="W2697" s="50">
        <f t="shared" ref="W2697:AA2753" si="143">O2697/12</f>
        <v>0</v>
      </c>
      <c r="X2697" s="50">
        <f t="shared" si="143"/>
        <v>0</v>
      </c>
      <c r="Y2697" s="50">
        <f t="shared" si="143"/>
        <v>0</v>
      </c>
      <c r="Z2697" s="50">
        <f t="shared" si="143"/>
        <v>0</v>
      </c>
      <c r="AA2697" s="50">
        <f t="shared" si="140"/>
        <v>0</v>
      </c>
      <c r="AB2697" s="50">
        <f t="shared" si="142"/>
        <v>80.51166666666667</v>
      </c>
      <c r="AC2697" s="48" t="str">
        <f>VLOOKUP(ПРОДАЖИ!C:C,'ИЗ ОСНОВЫ НОМЕНКЛАТУР'!D:E,2,0)</f>
        <v>Ручки, крючки, опоры</v>
      </c>
      <c r="AD2697" s="48" t="str">
        <f>VLOOKUP(C:C,'ИЗ ОСНОВЫ НОМЕНКЛАТУР'!D:F,3,0)</f>
        <v>Ручки-кнопки</v>
      </c>
      <c r="AE2697" s="48" t="str">
        <f>VLOOKUP(C:C,'ИЗ ОСНОВЫ НОМЕНКЛАТУР'!D:H,5,0)</f>
        <v>C</v>
      </c>
    </row>
    <row r="2698" spans="1:31" ht="9.6" customHeight="1" x14ac:dyDescent="0.2">
      <c r="A2698" s="45" t="s">
        <v>2043</v>
      </c>
      <c r="B2698" s="11"/>
      <c r="C2698" s="11" t="s">
        <v>2696</v>
      </c>
      <c r="D2698" s="44">
        <v>0</v>
      </c>
      <c r="E2698" s="44">
        <v>0</v>
      </c>
      <c r="F2698" s="48">
        <v>0</v>
      </c>
      <c r="G2698" s="48">
        <v>0</v>
      </c>
      <c r="H2698" s="44">
        <v>2</v>
      </c>
      <c r="I2698" s="44">
        <v>0</v>
      </c>
      <c r="J2698" s="44">
        <v>0</v>
      </c>
      <c r="K2698" s="48">
        <v>0</v>
      </c>
      <c r="L2698" s="49">
        <v>0</v>
      </c>
      <c r="M2698" s="49">
        <v>0</v>
      </c>
      <c r="N2698" s="10">
        <v>0</v>
      </c>
      <c r="O2698" s="10">
        <v>0</v>
      </c>
      <c r="P2698" s="10">
        <v>388.03</v>
      </c>
      <c r="Q2698" s="10">
        <v>0</v>
      </c>
      <c r="R2698" s="10">
        <v>0</v>
      </c>
      <c r="S2698" s="10">
        <v>0</v>
      </c>
      <c r="T2698" s="50">
        <f t="shared" ref="T2698:X2761" si="144">L2698/12</f>
        <v>0</v>
      </c>
      <c r="U2698" s="50">
        <f t="shared" si="144"/>
        <v>0</v>
      </c>
      <c r="V2698" s="50">
        <f t="shared" si="144"/>
        <v>0</v>
      </c>
      <c r="W2698" s="50">
        <f t="shared" si="143"/>
        <v>0</v>
      </c>
      <c r="X2698" s="50">
        <f t="shared" si="143"/>
        <v>32.335833333333333</v>
      </c>
      <c r="Y2698" s="50">
        <f t="shared" si="143"/>
        <v>0</v>
      </c>
      <c r="Z2698" s="50">
        <f t="shared" si="143"/>
        <v>0</v>
      </c>
      <c r="AA2698" s="50">
        <f t="shared" si="140"/>
        <v>0</v>
      </c>
      <c r="AB2698" s="50">
        <f t="shared" si="142"/>
        <v>32.335833333333333</v>
      </c>
      <c r="AC2698" s="48" t="str">
        <f>VLOOKUP(ПРОДАЖИ!C:C,'ИЗ ОСНОВЫ НОМЕНКЛАТУР'!D:E,2,0)</f>
        <v>Ручки, крючки, опоры</v>
      </c>
      <c r="AD2698" s="48" t="str">
        <f>VLOOKUP(C:C,'ИЗ ОСНОВЫ НОМЕНКЛАТУР'!D:F,3,0)</f>
        <v>Ручки-кнопки</v>
      </c>
      <c r="AE2698" s="48" t="str">
        <f>VLOOKUP(C:C,'ИЗ ОСНОВЫ НОМЕНКЛАТУР'!D:H,5,0)</f>
        <v>C</v>
      </c>
    </row>
    <row r="2699" spans="1:31" ht="9.6" customHeight="1" x14ac:dyDescent="0.2">
      <c r="A2699" s="45" t="s">
        <v>2043</v>
      </c>
      <c r="B2699" s="11"/>
      <c r="C2699" s="11" t="s">
        <v>2697</v>
      </c>
      <c r="D2699" s="44">
        <v>0</v>
      </c>
      <c r="E2699" s="44">
        <v>0</v>
      </c>
      <c r="F2699" s="48">
        <v>0</v>
      </c>
      <c r="G2699" s="48">
        <v>0</v>
      </c>
      <c r="H2699" s="44">
        <v>1</v>
      </c>
      <c r="I2699" s="44">
        <v>0</v>
      </c>
      <c r="J2699" s="44">
        <v>0</v>
      </c>
      <c r="K2699" s="48">
        <v>0</v>
      </c>
      <c r="L2699" s="49">
        <v>0</v>
      </c>
      <c r="M2699" s="49">
        <v>0</v>
      </c>
      <c r="N2699" s="10">
        <v>0</v>
      </c>
      <c r="O2699" s="10">
        <v>0</v>
      </c>
      <c r="P2699" s="10">
        <v>194.01</v>
      </c>
      <c r="Q2699" s="10">
        <v>0</v>
      </c>
      <c r="R2699" s="10">
        <v>0</v>
      </c>
      <c r="S2699" s="10">
        <v>0</v>
      </c>
      <c r="T2699" s="50">
        <f t="shared" si="144"/>
        <v>0</v>
      </c>
      <c r="U2699" s="50">
        <f t="shared" si="144"/>
        <v>0</v>
      </c>
      <c r="V2699" s="50">
        <f t="shared" si="144"/>
        <v>0</v>
      </c>
      <c r="W2699" s="50">
        <f t="shared" si="143"/>
        <v>0</v>
      </c>
      <c r="X2699" s="50">
        <f t="shared" si="143"/>
        <v>16.1675</v>
      </c>
      <c r="Y2699" s="50">
        <f t="shared" si="143"/>
        <v>0</v>
      </c>
      <c r="Z2699" s="50">
        <f t="shared" si="143"/>
        <v>0</v>
      </c>
      <c r="AA2699" s="50">
        <f t="shared" si="140"/>
        <v>0</v>
      </c>
      <c r="AB2699" s="50">
        <f t="shared" si="142"/>
        <v>16.1675</v>
      </c>
      <c r="AC2699" s="48" t="str">
        <f>VLOOKUP(ПРОДАЖИ!C:C,'ИЗ ОСНОВЫ НОМЕНКЛАТУР'!D:E,2,0)</f>
        <v>Ручки, крючки, опоры</v>
      </c>
      <c r="AD2699" s="48" t="str">
        <f>VLOOKUP(C:C,'ИЗ ОСНОВЫ НОМЕНКЛАТУР'!D:F,3,0)</f>
        <v>Ручки-кнопки</v>
      </c>
      <c r="AE2699" s="48" t="str">
        <f>VLOOKUP(C:C,'ИЗ ОСНОВЫ НОМЕНКЛАТУР'!D:H,5,0)</f>
        <v>C</v>
      </c>
    </row>
    <row r="2700" spans="1:31" ht="9.6" customHeight="1" x14ac:dyDescent="0.2">
      <c r="A2700" s="45" t="s">
        <v>2043</v>
      </c>
      <c r="B2700" s="11"/>
      <c r="C2700" s="11" t="s">
        <v>2698</v>
      </c>
      <c r="D2700" s="44">
        <v>2</v>
      </c>
      <c r="E2700" s="44">
        <v>0</v>
      </c>
      <c r="F2700" s="48">
        <v>0</v>
      </c>
      <c r="G2700" s="48">
        <v>0</v>
      </c>
      <c r="H2700" s="44">
        <v>0</v>
      </c>
      <c r="I2700" s="44">
        <v>0</v>
      </c>
      <c r="J2700" s="44">
        <v>0</v>
      </c>
      <c r="K2700" s="48">
        <v>0</v>
      </c>
      <c r="L2700" s="49">
        <v>1173</v>
      </c>
      <c r="M2700" s="49">
        <v>0</v>
      </c>
      <c r="N2700" s="10">
        <v>0</v>
      </c>
      <c r="O2700" s="10">
        <v>0</v>
      </c>
      <c r="P2700" s="10">
        <v>0</v>
      </c>
      <c r="Q2700" s="10">
        <v>0</v>
      </c>
      <c r="R2700" s="10">
        <v>0</v>
      </c>
      <c r="S2700" s="10">
        <v>0</v>
      </c>
      <c r="T2700" s="50">
        <f t="shared" si="144"/>
        <v>97.75</v>
      </c>
      <c r="U2700" s="50">
        <f t="shared" si="144"/>
        <v>0</v>
      </c>
      <c r="V2700" s="50">
        <f t="shared" si="144"/>
        <v>0</v>
      </c>
      <c r="W2700" s="50">
        <f t="shared" si="143"/>
        <v>0</v>
      </c>
      <c r="X2700" s="50">
        <f t="shared" si="143"/>
        <v>0</v>
      </c>
      <c r="Y2700" s="50">
        <f t="shared" si="143"/>
        <v>0</v>
      </c>
      <c r="Z2700" s="50">
        <f t="shared" si="143"/>
        <v>0</v>
      </c>
      <c r="AA2700" s="50">
        <f t="shared" si="140"/>
        <v>0</v>
      </c>
      <c r="AB2700" s="50">
        <f t="shared" si="142"/>
        <v>97.75</v>
      </c>
      <c r="AC2700" s="48" t="str">
        <f>VLOOKUP(ПРОДАЖИ!C:C,'ИЗ ОСНОВЫ НОМЕНКЛАТУР'!D:E,2,0)</f>
        <v>Ручки, крючки, опоры</v>
      </c>
      <c r="AD2700" s="48" t="str">
        <f>VLOOKUP(C:C,'ИЗ ОСНОВЫ НОМЕНКЛАТУР'!D:F,3,0)</f>
        <v>Ручки-кнопки</v>
      </c>
      <c r="AE2700" s="48" t="str">
        <f>VLOOKUP(C:C,'ИЗ ОСНОВЫ НОМЕНКЛАТУР'!D:H,5,0)</f>
        <v>C</v>
      </c>
    </row>
    <row r="2701" spans="1:31" ht="9.6" customHeight="1" x14ac:dyDescent="0.2">
      <c r="A2701" s="45" t="s">
        <v>2043</v>
      </c>
      <c r="B2701" s="11"/>
      <c r="C2701" s="11" t="s">
        <v>2699</v>
      </c>
      <c r="D2701" s="44">
        <v>2</v>
      </c>
      <c r="E2701" s="44">
        <v>0</v>
      </c>
      <c r="F2701" s="48">
        <v>0</v>
      </c>
      <c r="G2701" s="48">
        <v>0</v>
      </c>
      <c r="H2701" s="44">
        <v>0</v>
      </c>
      <c r="I2701" s="44">
        <v>0</v>
      </c>
      <c r="J2701" s="44">
        <v>0</v>
      </c>
      <c r="K2701" s="48">
        <v>0</v>
      </c>
      <c r="L2701" s="49">
        <v>1207</v>
      </c>
      <c r="M2701" s="49">
        <v>0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0</v>
      </c>
      <c r="T2701" s="50">
        <f t="shared" si="144"/>
        <v>100.58333333333333</v>
      </c>
      <c r="U2701" s="50">
        <f t="shared" si="144"/>
        <v>0</v>
      </c>
      <c r="V2701" s="50">
        <f t="shared" si="144"/>
        <v>0</v>
      </c>
      <c r="W2701" s="50">
        <f t="shared" si="143"/>
        <v>0</v>
      </c>
      <c r="X2701" s="50">
        <f t="shared" si="143"/>
        <v>0</v>
      </c>
      <c r="Y2701" s="50">
        <f t="shared" si="143"/>
        <v>0</v>
      </c>
      <c r="Z2701" s="50">
        <f t="shared" si="143"/>
        <v>0</v>
      </c>
      <c r="AA2701" s="50">
        <f t="shared" si="140"/>
        <v>0</v>
      </c>
      <c r="AB2701" s="50">
        <f t="shared" si="142"/>
        <v>100.58333333333333</v>
      </c>
      <c r="AC2701" s="48" t="str">
        <f>VLOOKUP(ПРОДАЖИ!C:C,'ИЗ ОСНОВЫ НОМЕНКЛАТУР'!D:E,2,0)</f>
        <v>Ручки, крючки, опоры</v>
      </c>
      <c r="AD2701" s="48" t="str">
        <f>VLOOKUP(C:C,'ИЗ ОСНОВЫ НОМЕНКЛАТУР'!D:F,3,0)</f>
        <v>Ручки-кнопки</v>
      </c>
      <c r="AE2701" s="48" t="str">
        <f>VLOOKUP(C:C,'ИЗ ОСНОВЫ НОМЕНКЛАТУР'!D:H,5,0)</f>
        <v>C</v>
      </c>
    </row>
    <row r="2702" spans="1:31" ht="9.6" customHeight="1" x14ac:dyDescent="0.2">
      <c r="A2702" s="45" t="s">
        <v>2043</v>
      </c>
      <c r="B2702" s="11"/>
      <c r="C2702" s="11" t="s">
        <v>2700</v>
      </c>
      <c r="D2702" s="44">
        <v>18</v>
      </c>
      <c r="E2702" s="44">
        <v>0</v>
      </c>
      <c r="F2702" s="48">
        <v>0</v>
      </c>
      <c r="G2702" s="48">
        <v>0</v>
      </c>
      <c r="H2702" s="44">
        <v>0</v>
      </c>
      <c r="I2702" s="44">
        <v>0</v>
      </c>
      <c r="J2702" s="44">
        <v>0</v>
      </c>
      <c r="K2702" s="48">
        <v>0</v>
      </c>
      <c r="L2702" s="49">
        <v>12699.03</v>
      </c>
      <c r="M2702" s="49">
        <v>0</v>
      </c>
      <c r="N2702" s="10">
        <v>0</v>
      </c>
      <c r="O2702" s="10">
        <v>0</v>
      </c>
      <c r="P2702" s="10">
        <v>0</v>
      </c>
      <c r="Q2702" s="10">
        <v>0</v>
      </c>
      <c r="R2702" s="10">
        <v>0</v>
      </c>
      <c r="S2702" s="10">
        <v>0</v>
      </c>
      <c r="T2702" s="50">
        <f t="shared" si="144"/>
        <v>1058.2525000000001</v>
      </c>
      <c r="U2702" s="50">
        <f t="shared" si="144"/>
        <v>0</v>
      </c>
      <c r="V2702" s="50">
        <f t="shared" si="144"/>
        <v>0</v>
      </c>
      <c r="W2702" s="50">
        <f t="shared" si="143"/>
        <v>0</v>
      </c>
      <c r="X2702" s="50">
        <f t="shared" si="143"/>
        <v>0</v>
      </c>
      <c r="Y2702" s="50">
        <f t="shared" si="143"/>
        <v>0</v>
      </c>
      <c r="Z2702" s="50">
        <f t="shared" si="143"/>
        <v>0</v>
      </c>
      <c r="AA2702" s="50">
        <f t="shared" si="140"/>
        <v>0</v>
      </c>
      <c r="AB2702" s="50">
        <f t="shared" si="142"/>
        <v>1058.2525000000001</v>
      </c>
      <c r="AC2702" s="48" t="str">
        <f>VLOOKUP(ПРОДАЖИ!C:C,'ИЗ ОСНОВЫ НОМЕНКЛАТУР'!D:E,2,0)</f>
        <v>Ручки, крючки, опоры</v>
      </c>
      <c r="AD2702" s="48" t="str">
        <f>VLOOKUP(C:C,'ИЗ ОСНОВЫ НОМЕНКЛАТУР'!D:F,3,0)</f>
        <v>Ручки-кнопки</v>
      </c>
      <c r="AE2702" s="48" t="str">
        <f>VLOOKUP(C:C,'ИЗ ОСНОВЫ НОМЕНКЛАТУР'!D:H,5,0)</f>
        <v>C</v>
      </c>
    </row>
    <row r="2703" spans="1:31" ht="9.6" customHeight="1" x14ac:dyDescent="0.2">
      <c r="A2703" s="45" t="s">
        <v>2043</v>
      </c>
      <c r="B2703" s="11"/>
      <c r="C2703" s="11" t="s">
        <v>2701</v>
      </c>
      <c r="D2703" s="44">
        <v>2</v>
      </c>
      <c r="E2703" s="44">
        <v>0</v>
      </c>
      <c r="F2703" s="48">
        <v>0</v>
      </c>
      <c r="G2703" s="48">
        <v>0</v>
      </c>
      <c r="H2703" s="44">
        <v>0</v>
      </c>
      <c r="I2703" s="44">
        <v>0</v>
      </c>
      <c r="J2703" s="44">
        <v>0</v>
      </c>
      <c r="K2703" s="48">
        <v>0</v>
      </c>
      <c r="L2703" s="49">
        <v>1555.51</v>
      </c>
      <c r="M2703" s="49">
        <v>0</v>
      </c>
      <c r="N2703" s="10">
        <v>0</v>
      </c>
      <c r="O2703" s="10">
        <v>0</v>
      </c>
      <c r="P2703" s="10">
        <v>0</v>
      </c>
      <c r="Q2703" s="10">
        <v>0</v>
      </c>
      <c r="R2703" s="10">
        <v>0</v>
      </c>
      <c r="S2703" s="10">
        <v>0</v>
      </c>
      <c r="T2703" s="50">
        <f t="shared" si="144"/>
        <v>129.62583333333333</v>
      </c>
      <c r="U2703" s="50">
        <f t="shared" si="144"/>
        <v>0</v>
      </c>
      <c r="V2703" s="50">
        <f t="shared" si="144"/>
        <v>0</v>
      </c>
      <c r="W2703" s="50">
        <f t="shared" si="143"/>
        <v>0</v>
      </c>
      <c r="X2703" s="50">
        <f t="shared" si="143"/>
        <v>0</v>
      </c>
      <c r="Y2703" s="50">
        <f t="shared" si="143"/>
        <v>0</v>
      </c>
      <c r="Z2703" s="50">
        <f t="shared" si="143"/>
        <v>0</v>
      </c>
      <c r="AA2703" s="50">
        <f t="shared" si="140"/>
        <v>0</v>
      </c>
      <c r="AB2703" s="50">
        <f t="shared" si="142"/>
        <v>129.62583333333333</v>
      </c>
      <c r="AC2703" s="48" t="str">
        <f>VLOOKUP(ПРОДАЖИ!C:C,'ИЗ ОСНОВЫ НОМЕНКЛАТУР'!D:E,2,0)</f>
        <v>Ручки, крючки, опоры</v>
      </c>
      <c r="AD2703" s="48" t="str">
        <f>VLOOKUP(C:C,'ИЗ ОСНОВЫ НОМЕНКЛАТУР'!D:F,3,0)</f>
        <v>Ручки-кнопки</v>
      </c>
      <c r="AE2703" s="48" t="str">
        <f>VLOOKUP(C:C,'ИЗ ОСНОВЫ НОМЕНКЛАТУР'!D:H,5,0)</f>
        <v>C</v>
      </c>
    </row>
    <row r="2704" spans="1:31" ht="9.6" customHeight="1" x14ac:dyDescent="0.2">
      <c r="A2704" s="45" t="s">
        <v>2043</v>
      </c>
      <c r="B2704" s="11"/>
      <c r="C2704" s="11" t="s">
        <v>2702</v>
      </c>
      <c r="D2704" s="44">
        <v>12</v>
      </c>
      <c r="E2704" s="44">
        <v>0</v>
      </c>
      <c r="F2704" s="48">
        <v>0</v>
      </c>
      <c r="G2704" s="48">
        <v>0</v>
      </c>
      <c r="H2704" s="44">
        <v>0</v>
      </c>
      <c r="I2704" s="44">
        <v>0</v>
      </c>
      <c r="J2704" s="44">
        <v>0</v>
      </c>
      <c r="K2704" s="48">
        <v>0</v>
      </c>
      <c r="L2704" s="49">
        <v>5952</v>
      </c>
      <c r="M2704" s="49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50">
        <f t="shared" si="144"/>
        <v>496</v>
      </c>
      <c r="U2704" s="50">
        <f t="shared" si="144"/>
        <v>0</v>
      </c>
      <c r="V2704" s="50">
        <f t="shared" si="144"/>
        <v>0</v>
      </c>
      <c r="W2704" s="50">
        <f t="shared" si="143"/>
        <v>0</v>
      </c>
      <c r="X2704" s="50">
        <f t="shared" si="143"/>
        <v>0</v>
      </c>
      <c r="Y2704" s="50">
        <f t="shared" si="143"/>
        <v>0</v>
      </c>
      <c r="Z2704" s="50">
        <f t="shared" si="143"/>
        <v>0</v>
      </c>
      <c r="AA2704" s="50">
        <f t="shared" si="140"/>
        <v>0</v>
      </c>
      <c r="AB2704" s="50">
        <f t="shared" si="142"/>
        <v>496</v>
      </c>
      <c r="AC2704" s="48" t="str">
        <f>VLOOKUP(ПРОДАЖИ!C:C,'ИЗ ОСНОВЫ НОМЕНКЛАТУР'!D:E,2,0)</f>
        <v>Ручки, крючки, опоры</v>
      </c>
      <c r="AD2704" s="48" t="str">
        <f>VLOOKUP(C:C,'ИЗ ОСНОВЫ НОМЕНКЛАТУР'!D:F,3,0)</f>
        <v>Ручки-кнопки</v>
      </c>
      <c r="AE2704" s="48" t="str">
        <f>VLOOKUP(C:C,'ИЗ ОСНОВЫ НОМЕНКЛАТУР'!D:H,5,0)</f>
        <v>C</v>
      </c>
    </row>
    <row r="2705" spans="1:31" ht="9.6" customHeight="1" x14ac:dyDescent="0.2">
      <c r="A2705" s="45" t="s">
        <v>2043</v>
      </c>
      <c r="B2705" s="11"/>
      <c r="C2705" s="11" t="s">
        <v>2703</v>
      </c>
      <c r="D2705" s="44">
        <v>2</v>
      </c>
      <c r="E2705" s="44">
        <v>0</v>
      </c>
      <c r="F2705" s="48">
        <v>0</v>
      </c>
      <c r="G2705" s="48">
        <v>0</v>
      </c>
      <c r="H2705" s="44">
        <v>0</v>
      </c>
      <c r="I2705" s="44">
        <v>0</v>
      </c>
      <c r="J2705" s="44">
        <v>0</v>
      </c>
      <c r="K2705" s="48">
        <v>0</v>
      </c>
      <c r="L2705" s="49">
        <v>1734.9</v>
      </c>
      <c r="M2705" s="49">
        <v>0</v>
      </c>
      <c r="N2705" s="10">
        <v>0</v>
      </c>
      <c r="O2705" s="10">
        <v>0</v>
      </c>
      <c r="P2705" s="10">
        <v>0</v>
      </c>
      <c r="Q2705" s="10">
        <v>0</v>
      </c>
      <c r="R2705" s="10">
        <v>0</v>
      </c>
      <c r="S2705" s="10">
        <v>0</v>
      </c>
      <c r="T2705" s="50">
        <f t="shared" si="144"/>
        <v>144.57500000000002</v>
      </c>
      <c r="U2705" s="50">
        <f t="shared" si="144"/>
        <v>0</v>
      </c>
      <c r="V2705" s="50">
        <f t="shared" si="144"/>
        <v>0</v>
      </c>
      <c r="W2705" s="50">
        <f t="shared" si="143"/>
        <v>0</v>
      </c>
      <c r="X2705" s="50">
        <f t="shared" si="143"/>
        <v>0</v>
      </c>
      <c r="Y2705" s="50">
        <f t="shared" si="143"/>
        <v>0</v>
      </c>
      <c r="Z2705" s="50">
        <f t="shared" si="143"/>
        <v>0</v>
      </c>
      <c r="AA2705" s="50">
        <f t="shared" si="140"/>
        <v>0</v>
      </c>
      <c r="AB2705" s="50">
        <f t="shared" si="142"/>
        <v>144.57500000000002</v>
      </c>
      <c r="AC2705" s="48" t="str">
        <f>VLOOKUP(ПРОДАЖИ!C:C,'ИЗ ОСНОВЫ НОМЕНКЛАТУР'!D:E,2,0)</f>
        <v>Ручки, крючки, опоры</v>
      </c>
      <c r="AD2705" s="48" t="str">
        <f>VLOOKUP(C:C,'ИЗ ОСНОВЫ НОМЕНКЛАТУР'!D:F,3,0)</f>
        <v>Ручки-кнопки</v>
      </c>
      <c r="AE2705" s="48" t="str">
        <f>VLOOKUP(C:C,'ИЗ ОСНОВЫ НОМЕНКЛАТУР'!D:H,5,0)</f>
        <v>C</v>
      </c>
    </row>
    <row r="2706" spans="1:31" ht="9.6" customHeight="1" x14ac:dyDescent="0.2">
      <c r="A2706" s="45" t="s">
        <v>2043</v>
      </c>
      <c r="B2706" s="11"/>
      <c r="C2706" s="11" t="s">
        <v>2704</v>
      </c>
      <c r="D2706" s="44">
        <v>78</v>
      </c>
      <c r="E2706" s="44">
        <v>0</v>
      </c>
      <c r="F2706" s="48">
        <v>0</v>
      </c>
      <c r="G2706" s="48">
        <v>0</v>
      </c>
      <c r="H2706" s="44">
        <v>0</v>
      </c>
      <c r="I2706" s="44">
        <v>0</v>
      </c>
      <c r="J2706" s="44">
        <v>0</v>
      </c>
      <c r="K2706" s="48">
        <v>0</v>
      </c>
      <c r="L2706" s="49">
        <v>50239.09</v>
      </c>
      <c r="M2706" s="49">
        <v>0</v>
      </c>
      <c r="N2706" s="10">
        <v>0</v>
      </c>
      <c r="O2706" s="10">
        <v>0</v>
      </c>
      <c r="P2706" s="10">
        <v>0</v>
      </c>
      <c r="Q2706" s="10">
        <v>0</v>
      </c>
      <c r="R2706" s="10">
        <v>0</v>
      </c>
      <c r="S2706" s="10">
        <v>0</v>
      </c>
      <c r="T2706" s="50">
        <f t="shared" si="144"/>
        <v>4186.5908333333327</v>
      </c>
      <c r="U2706" s="50">
        <f t="shared" si="144"/>
        <v>0</v>
      </c>
      <c r="V2706" s="50">
        <f t="shared" si="144"/>
        <v>0</v>
      </c>
      <c r="W2706" s="50">
        <f t="shared" si="143"/>
        <v>0</v>
      </c>
      <c r="X2706" s="50">
        <f t="shared" si="143"/>
        <v>0</v>
      </c>
      <c r="Y2706" s="50">
        <f t="shared" si="143"/>
        <v>0</v>
      </c>
      <c r="Z2706" s="50">
        <f t="shared" si="143"/>
        <v>0</v>
      </c>
      <c r="AA2706" s="50">
        <f t="shared" si="140"/>
        <v>0</v>
      </c>
      <c r="AB2706" s="50">
        <f t="shared" si="142"/>
        <v>4186.5908333333327</v>
      </c>
      <c r="AC2706" s="48" t="str">
        <f>VLOOKUP(ПРОДАЖИ!C:C,'ИЗ ОСНОВЫ НОМЕНКЛАТУР'!D:E,2,0)</f>
        <v>Ручки, крючки, опоры</v>
      </c>
      <c r="AD2706" s="48" t="str">
        <f>VLOOKUP(C:C,'ИЗ ОСНОВЫ НОМЕНКЛАТУР'!D:F,3,0)</f>
        <v>Ручки-кнопки</v>
      </c>
      <c r="AE2706" s="48" t="str">
        <f>VLOOKUP(C:C,'ИЗ ОСНОВЫ НОМЕНКЛАТУР'!D:H,5,0)</f>
        <v>C</v>
      </c>
    </row>
    <row r="2707" spans="1:31" ht="9.6" customHeight="1" x14ac:dyDescent="0.2">
      <c r="A2707" s="45" t="s">
        <v>2043</v>
      </c>
      <c r="B2707" s="11"/>
      <c r="C2707" s="11" t="s">
        <v>2705</v>
      </c>
      <c r="D2707" s="44">
        <v>367</v>
      </c>
      <c r="E2707" s="44">
        <v>0</v>
      </c>
      <c r="F2707" s="48">
        <v>0</v>
      </c>
      <c r="G2707" s="48">
        <v>0</v>
      </c>
      <c r="H2707" s="44">
        <v>0</v>
      </c>
      <c r="I2707" s="44">
        <v>0</v>
      </c>
      <c r="J2707" s="44">
        <v>75</v>
      </c>
      <c r="K2707" s="48">
        <v>0</v>
      </c>
      <c r="L2707" s="49">
        <v>134288.04</v>
      </c>
      <c r="M2707" s="49">
        <v>0</v>
      </c>
      <c r="N2707" s="10">
        <v>0</v>
      </c>
      <c r="O2707" s="10">
        <v>0</v>
      </c>
      <c r="P2707" s="10">
        <v>0</v>
      </c>
      <c r="Q2707" s="10">
        <v>0</v>
      </c>
      <c r="R2707" s="10">
        <v>10672.5</v>
      </c>
      <c r="S2707" s="10">
        <v>0</v>
      </c>
      <c r="T2707" s="50">
        <f t="shared" si="144"/>
        <v>11190.67</v>
      </c>
      <c r="U2707" s="50">
        <f t="shared" si="144"/>
        <v>0</v>
      </c>
      <c r="V2707" s="50">
        <f t="shared" si="144"/>
        <v>0</v>
      </c>
      <c r="W2707" s="50">
        <f t="shared" si="143"/>
        <v>0</v>
      </c>
      <c r="X2707" s="50">
        <f t="shared" si="143"/>
        <v>0</v>
      </c>
      <c r="Y2707" s="50">
        <f t="shared" si="143"/>
        <v>0</v>
      </c>
      <c r="Z2707" s="50">
        <f t="shared" si="143"/>
        <v>889.375</v>
      </c>
      <c r="AA2707" s="50">
        <f t="shared" si="140"/>
        <v>0</v>
      </c>
      <c r="AB2707" s="50">
        <f t="shared" si="142"/>
        <v>12080.045</v>
      </c>
      <c r="AC2707" s="48" t="str">
        <f>VLOOKUP(ПРОДАЖИ!C:C,'ИЗ ОСНОВЫ НОМЕНКЛАТУР'!D:E,2,0)</f>
        <v>Ручки, крючки, опоры</v>
      </c>
      <c r="AD2707" s="48" t="str">
        <f>VLOOKUP(C:C,'ИЗ ОСНОВЫ НОМЕНКЛАТУР'!D:F,3,0)</f>
        <v>Ручки-кнопки</v>
      </c>
      <c r="AE2707" s="48" t="str">
        <f>VLOOKUP(C:C,'ИЗ ОСНОВЫ НОМЕНКЛАТУР'!D:H,5,0)</f>
        <v>C</v>
      </c>
    </row>
    <row r="2708" spans="1:31" ht="9.6" customHeight="1" x14ac:dyDescent="0.2">
      <c r="A2708" s="45" t="s">
        <v>2043</v>
      </c>
      <c r="B2708" s="11"/>
      <c r="C2708" s="11" t="s">
        <v>2706</v>
      </c>
      <c r="D2708" s="44">
        <v>0</v>
      </c>
      <c r="E2708" s="44">
        <v>0</v>
      </c>
      <c r="F2708" s="48">
        <v>0</v>
      </c>
      <c r="G2708" s="48">
        <v>0</v>
      </c>
      <c r="H2708" s="44">
        <v>72</v>
      </c>
      <c r="I2708" s="44">
        <v>0</v>
      </c>
      <c r="J2708" s="44">
        <v>0</v>
      </c>
      <c r="K2708" s="48">
        <v>0</v>
      </c>
      <c r="L2708" s="49">
        <v>0</v>
      </c>
      <c r="M2708" s="49">
        <v>0</v>
      </c>
      <c r="N2708" s="10">
        <v>0</v>
      </c>
      <c r="O2708" s="10">
        <v>0</v>
      </c>
      <c r="P2708" s="10">
        <v>69627.72</v>
      </c>
      <c r="Q2708" s="10">
        <v>0</v>
      </c>
      <c r="R2708" s="10">
        <v>0</v>
      </c>
      <c r="S2708" s="10">
        <v>0</v>
      </c>
      <c r="T2708" s="50">
        <f t="shared" si="144"/>
        <v>0</v>
      </c>
      <c r="U2708" s="50">
        <f t="shared" si="144"/>
        <v>0</v>
      </c>
      <c r="V2708" s="50">
        <f t="shared" si="144"/>
        <v>0</v>
      </c>
      <c r="W2708" s="50">
        <f t="shared" si="143"/>
        <v>0</v>
      </c>
      <c r="X2708" s="50">
        <f t="shared" si="143"/>
        <v>5802.31</v>
      </c>
      <c r="Y2708" s="50">
        <f t="shared" si="143"/>
        <v>0</v>
      </c>
      <c r="Z2708" s="50">
        <f t="shared" si="143"/>
        <v>0</v>
      </c>
      <c r="AA2708" s="50">
        <f t="shared" si="140"/>
        <v>0</v>
      </c>
      <c r="AB2708" s="50">
        <f t="shared" si="142"/>
        <v>5802.31</v>
      </c>
      <c r="AC2708" s="48" t="str">
        <f>VLOOKUP(ПРОДАЖИ!C:C,'ИЗ ОСНОВЫ НОМЕНКЛАТУР'!D:E,2,0)</f>
        <v>Ручки, крючки, опоры</v>
      </c>
      <c r="AD2708" s="48" t="str">
        <f>VLOOKUP(C:C,'ИЗ ОСНОВЫ НОМЕНКЛАТУР'!D:F,3,0)</f>
        <v>Ручки-кнопки</v>
      </c>
      <c r="AE2708" s="48" t="str">
        <f>VLOOKUP(C:C,'ИЗ ОСНОВЫ НОМЕНКЛАТУР'!D:H,5,0)</f>
        <v>C</v>
      </c>
    </row>
    <row r="2709" spans="1:31" ht="9.6" customHeight="1" x14ac:dyDescent="0.2">
      <c r="A2709" s="45" t="s">
        <v>2043</v>
      </c>
      <c r="B2709" s="11"/>
      <c r="C2709" s="11" t="s">
        <v>2707</v>
      </c>
      <c r="D2709" s="44">
        <v>466</v>
      </c>
      <c r="E2709" s="44">
        <v>600</v>
      </c>
      <c r="F2709" s="48">
        <v>0</v>
      </c>
      <c r="G2709" s="48">
        <v>0</v>
      </c>
      <c r="H2709" s="44">
        <v>55</v>
      </c>
      <c r="I2709" s="44">
        <v>0</v>
      </c>
      <c r="J2709" s="44">
        <v>0</v>
      </c>
      <c r="K2709" s="48">
        <v>0</v>
      </c>
      <c r="L2709" s="49">
        <v>150073.18</v>
      </c>
      <c r="M2709" s="49">
        <v>125090.88</v>
      </c>
      <c r="N2709" s="10">
        <v>0</v>
      </c>
      <c r="O2709" s="10">
        <v>0</v>
      </c>
      <c r="P2709" s="10">
        <v>7081.25</v>
      </c>
      <c r="Q2709" s="10">
        <v>0</v>
      </c>
      <c r="R2709" s="10">
        <v>0</v>
      </c>
      <c r="S2709" s="10">
        <v>0</v>
      </c>
      <c r="T2709" s="50">
        <f t="shared" si="144"/>
        <v>12506.098333333333</v>
      </c>
      <c r="U2709" s="50">
        <f t="shared" si="144"/>
        <v>10424.24</v>
      </c>
      <c r="V2709" s="50">
        <f t="shared" si="144"/>
        <v>0</v>
      </c>
      <c r="W2709" s="50">
        <f t="shared" si="143"/>
        <v>0</v>
      </c>
      <c r="X2709" s="50">
        <f t="shared" si="143"/>
        <v>590.10416666666663</v>
      </c>
      <c r="Y2709" s="50">
        <f t="shared" si="143"/>
        <v>0</v>
      </c>
      <c r="Z2709" s="50">
        <f t="shared" si="143"/>
        <v>0</v>
      </c>
      <c r="AA2709" s="50">
        <f t="shared" si="140"/>
        <v>0</v>
      </c>
      <c r="AB2709" s="50">
        <f t="shared" si="142"/>
        <v>23520.442500000001</v>
      </c>
      <c r="AC2709" s="48" t="str">
        <f>VLOOKUP(ПРОДАЖИ!C:C,'ИЗ ОСНОВЫ НОМЕНКЛАТУР'!D:E,2,0)</f>
        <v>Ручки, крючки, опоры</v>
      </c>
      <c r="AD2709" s="48" t="str">
        <f>VLOOKUP(C:C,'ИЗ ОСНОВЫ НОМЕНКЛАТУР'!D:F,3,0)</f>
        <v>Ручки-кнопки</v>
      </c>
      <c r="AE2709" s="48" t="str">
        <f>VLOOKUP(C:C,'ИЗ ОСНОВЫ НОМЕНКЛАТУР'!D:H,5,0)</f>
        <v>C</v>
      </c>
    </row>
    <row r="2710" spans="1:31" ht="9.6" customHeight="1" x14ac:dyDescent="0.2">
      <c r="A2710" s="45" t="s">
        <v>2043</v>
      </c>
      <c r="B2710" s="46" t="s">
        <v>2708</v>
      </c>
      <c r="C2710" s="46"/>
      <c r="D2710" s="44">
        <v>0</v>
      </c>
      <c r="E2710" s="44">
        <v>0</v>
      </c>
      <c r="F2710" s="48">
        <v>0</v>
      </c>
      <c r="G2710" s="48">
        <v>0</v>
      </c>
      <c r="H2710" s="44">
        <v>0</v>
      </c>
      <c r="I2710" s="44">
        <v>0</v>
      </c>
      <c r="J2710" s="44">
        <v>0</v>
      </c>
      <c r="K2710" s="48">
        <v>0</v>
      </c>
      <c r="L2710" s="49">
        <v>0</v>
      </c>
      <c r="M2710" s="49">
        <v>0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0</v>
      </c>
      <c r="T2710" s="50">
        <f t="shared" si="144"/>
        <v>0</v>
      </c>
      <c r="U2710" s="50">
        <f t="shared" si="144"/>
        <v>0</v>
      </c>
      <c r="V2710" s="50">
        <f t="shared" si="144"/>
        <v>0</v>
      </c>
      <c r="W2710" s="50">
        <f t="shared" si="143"/>
        <v>0</v>
      </c>
      <c r="X2710" s="50">
        <f t="shared" si="143"/>
        <v>0</v>
      </c>
      <c r="Y2710" s="50">
        <f t="shared" si="143"/>
        <v>0</v>
      </c>
      <c r="Z2710" s="50">
        <f t="shared" si="143"/>
        <v>0</v>
      </c>
      <c r="AA2710" s="50">
        <f t="shared" si="140"/>
        <v>0</v>
      </c>
      <c r="AB2710" s="50">
        <f t="shared" si="142"/>
        <v>0</v>
      </c>
      <c r="AC2710" s="48" t="e">
        <f>VLOOKUP(ПРОДАЖИ!C:C,'ИЗ ОСНОВЫ НОМЕНКЛАТУР'!D:E,2,0)</f>
        <v>#N/A</v>
      </c>
      <c r="AD2710" s="48" t="e">
        <f>VLOOKUP(C:C,'ИЗ ОСНОВЫ НОМЕНКЛАТУР'!D:F,3,0)</f>
        <v>#N/A</v>
      </c>
      <c r="AE2710" s="48" t="e">
        <f>VLOOKUP(C:C,'ИЗ ОСНОВЫ НОМЕНКЛАТУР'!D:H,5,0)</f>
        <v>#N/A</v>
      </c>
    </row>
    <row r="2711" spans="1:31" ht="9.6" customHeight="1" x14ac:dyDescent="0.2">
      <c r="A2711" s="45" t="s">
        <v>2043</v>
      </c>
      <c r="B2711" s="11"/>
      <c r="C2711" s="11" t="s">
        <v>2709</v>
      </c>
      <c r="D2711" s="44">
        <v>20</v>
      </c>
      <c r="E2711" s="44">
        <v>0</v>
      </c>
      <c r="F2711" s="48">
        <v>110</v>
      </c>
      <c r="G2711" s="48">
        <v>0</v>
      </c>
      <c r="H2711" s="44">
        <v>0</v>
      </c>
      <c r="I2711" s="44">
        <v>120</v>
      </c>
      <c r="J2711" s="44">
        <v>0</v>
      </c>
      <c r="K2711" s="48">
        <v>0</v>
      </c>
      <c r="L2711" s="49">
        <v>10000</v>
      </c>
      <c r="M2711" s="49">
        <v>0</v>
      </c>
      <c r="N2711" s="10">
        <v>57571.43</v>
      </c>
      <c r="O2711" s="10">
        <v>0</v>
      </c>
      <c r="P2711" s="10">
        <v>0</v>
      </c>
      <c r="Q2711" s="10">
        <v>62279.58</v>
      </c>
      <c r="R2711" s="10">
        <v>0</v>
      </c>
      <c r="S2711" s="10">
        <v>0</v>
      </c>
      <c r="T2711" s="50">
        <f t="shared" si="144"/>
        <v>833.33333333333337</v>
      </c>
      <c r="U2711" s="50">
        <f t="shared" si="144"/>
        <v>0</v>
      </c>
      <c r="V2711" s="50">
        <f t="shared" si="144"/>
        <v>4797.6191666666664</v>
      </c>
      <c r="W2711" s="50">
        <f t="shared" si="143"/>
        <v>0</v>
      </c>
      <c r="X2711" s="50">
        <f t="shared" si="143"/>
        <v>0</v>
      </c>
      <c r="Y2711" s="50">
        <f t="shared" si="143"/>
        <v>5189.9650000000001</v>
      </c>
      <c r="Z2711" s="50">
        <f t="shared" si="143"/>
        <v>0</v>
      </c>
      <c r="AA2711" s="50">
        <f t="shared" si="140"/>
        <v>0</v>
      </c>
      <c r="AB2711" s="50">
        <f t="shared" si="142"/>
        <v>10820.9175</v>
      </c>
      <c r="AC2711" s="48" t="str">
        <f>VLOOKUP(ПРОДАЖИ!C:C,'ИЗ ОСНОВЫ НОМЕНКЛАТУР'!D:E,2,0)</f>
        <v>Ручки, крючки, опоры</v>
      </c>
      <c r="AD2711" s="48" t="str">
        <f>VLOOKUP(C:C,'ИЗ ОСНОВЫ НОМЕНКЛАТУР'!D:F,3,0)</f>
        <v>Ручки-рейлинги</v>
      </c>
      <c r="AE2711" s="48" t="str">
        <f>VLOOKUP(C:C,'ИЗ ОСНОВЫ НОМЕНКЛАТУР'!D:H,5,0)</f>
        <v>C</v>
      </c>
    </row>
    <row r="2712" spans="1:31" ht="9.6" customHeight="1" x14ac:dyDescent="0.2">
      <c r="A2712" s="45" t="s">
        <v>2043</v>
      </c>
      <c r="B2712" s="11"/>
      <c r="C2712" s="11" t="s">
        <v>2710</v>
      </c>
      <c r="D2712" s="44">
        <v>20</v>
      </c>
      <c r="E2712" s="44">
        <v>0</v>
      </c>
      <c r="F2712" s="48">
        <v>170</v>
      </c>
      <c r="G2712" s="48">
        <v>0</v>
      </c>
      <c r="H2712" s="44">
        <v>0</v>
      </c>
      <c r="I2712" s="44">
        <v>0</v>
      </c>
      <c r="J2712" s="44">
        <v>65</v>
      </c>
      <c r="K2712" s="48">
        <v>0</v>
      </c>
      <c r="L2712" s="49">
        <v>15000</v>
      </c>
      <c r="M2712" s="49">
        <v>0</v>
      </c>
      <c r="N2712" s="10">
        <v>127500</v>
      </c>
      <c r="O2712" s="10">
        <v>0</v>
      </c>
      <c r="P2712" s="10">
        <v>0</v>
      </c>
      <c r="Q2712" s="10">
        <v>0</v>
      </c>
      <c r="R2712" s="10">
        <v>50219</v>
      </c>
      <c r="S2712" s="10">
        <v>0</v>
      </c>
      <c r="T2712" s="50">
        <f t="shared" si="144"/>
        <v>1250</v>
      </c>
      <c r="U2712" s="50">
        <f t="shared" si="144"/>
        <v>0</v>
      </c>
      <c r="V2712" s="50">
        <f t="shared" si="144"/>
        <v>10625</v>
      </c>
      <c r="W2712" s="50">
        <f t="shared" si="143"/>
        <v>0</v>
      </c>
      <c r="X2712" s="50">
        <f t="shared" si="143"/>
        <v>0</v>
      </c>
      <c r="Y2712" s="50">
        <f t="shared" si="143"/>
        <v>0</v>
      </c>
      <c r="Z2712" s="50">
        <f t="shared" si="143"/>
        <v>4184.916666666667</v>
      </c>
      <c r="AA2712" s="50">
        <f t="shared" si="140"/>
        <v>0</v>
      </c>
      <c r="AB2712" s="50">
        <f t="shared" si="142"/>
        <v>16059.916666666668</v>
      </c>
      <c r="AC2712" s="48" t="str">
        <f>VLOOKUP(ПРОДАЖИ!C:C,'ИЗ ОСНОВЫ НОМЕНКЛАТУР'!D:E,2,0)</f>
        <v>Ручки, крючки, опоры</v>
      </c>
      <c r="AD2712" s="48" t="str">
        <f>VLOOKUP(C:C,'ИЗ ОСНОВЫ НОМЕНКЛАТУР'!D:F,3,0)</f>
        <v>Ручки-рейлинги</v>
      </c>
      <c r="AE2712" s="48" t="str">
        <f>VLOOKUP(C:C,'ИЗ ОСНОВЫ НОМЕНКЛАТУР'!D:H,5,0)</f>
        <v>C</v>
      </c>
    </row>
    <row r="2713" spans="1:31" ht="9.6" customHeight="1" x14ac:dyDescent="0.2">
      <c r="A2713" s="45" t="s">
        <v>2043</v>
      </c>
      <c r="B2713" s="11"/>
      <c r="C2713" s="11" t="s">
        <v>2711</v>
      </c>
      <c r="D2713" s="44">
        <v>19</v>
      </c>
      <c r="E2713" s="44">
        <v>0</v>
      </c>
      <c r="F2713" s="48">
        <v>22</v>
      </c>
      <c r="G2713" s="48">
        <v>0</v>
      </c>
      <c r="H2713" s="44">
        <v>0</v>
      </c>
      <c r="I2713" s="44">
        <v>0</v>
      </c>
      <c r="J2713" s="44">
        <v>43</v>
      </c>
      <c r="K2713" s="48">
        <v>5</v>
      </c>
      <c r="L2713" s="49">
        <v>12540</v>
      </c>
      <c r="M2713" s="49">
        <v>0</v>
      </c>
      <c r="N2713" s="10">
        <v>14520</v>
      </c>
      <c r="O2713" s="10">
        <v>0</v>
      </c>
      <c r="P2713" s="10">
        <v>0</v>
      </c>
      <c r="Q2713" s="10">
        <v>0</v>
      </c>
      <c r="R2713" s="10">
        <v>29802.01</v>
      </c>
      <c r="S2713" s="10">
        <v>3465.35</v>
      </c>
      <c r="T2713" s="50">
        <f t="shared" si="144"/>
        <v>1045</v>
      </c>
      <c r="U2713" s="50">
        <f t="shared" si="144"/>
        <v>0</v>
      </c>
      <c r="V2713" s="50">
        <f t="shared" si="144"/>
        <v>1210</v>
      </c>
      <c r="W2713" s="50">
        <f t="shared" si="143"/>
        <v>0</v>
      </c>
      <c r="X2713" s="50">
        <f t="shared" si="143"/>
        <v>0</v>
      </c>
      <c r="Y2713" s="50">
        <f t="shared" si="143"/>
        <v>0</v>
      </c>
      <c r="Z2713" s="50">
        <f t="shared" si="143"/>
        <v>2483.500833333333</v>
      </c>
      <c r="AA2713" s="50">
        <f t="shared" si="140"/>
        <v>288.77916666666664</v>
      </c>
      <c r="AB2713" s="50">
        <f t="shared" si="142"/>
        <v>5027.28</v>
      </c>
      <c r="AC2713" s="48" t="str">
        <f>VLOOKUP(ПРОДАЖИ!C:C,'ИЗ ОСНОВЫ НОМЕНКЛАТУР'!D:E,2,0)</f>
        <v>Ручки, крючки, опоры</v>
      </c>
      <c r="AD2713" s="48" t="str">
        <f>VLOOKUP(C:C,'ИЗ ОСНОВЫ НОМЕНКЛАТУР'!D:F,3,0)</f>
        <v>Ручки-рейлинги</v>
      </c>
      <c r="AE2713" s="48" t="str">
        <f>VLOOKUP(C:C,'ИЗ ОСНОВЫ НОМЕНКЛАТУР'!D:H,5,0)</f>
        <v>C</v>
      </c>
    </row>
    <row r="2714" spans="1:31" ht="9.6" customHeight="1" x14ac:dyDescent="0.2">
      <c r="A2714" s="45" t="s">
        <v>2043</v>
      </c>
      <c r="B2714" s="11"/>
      <c r="C2714" s="11" t="s">
        <v>2712</v>
      </c>
      <c r="D2714" s="44">
        <v>72</v>
      </c>
      <c r="E2714" s="44">
        <v>0</v>
      </c>
      <c r="F2714" s="48">
        <v>40</v>
      </c>
      <c r="G2714" s="48">
        <v>0</v>
      </c>
      <c r="H2714" s="44">
        <v>0</v>
      </c>
      <c r="I2714" s="44">
        <v>0</v>
      </c>
      <c r="J2714" s="44">
        <v>0</v>
      </c>
      <c r="K2714" s="48">
        <v>0</v>
      </c>
      <c r="L2714" s="49">
        <v>28512.44</v>
      </c>
      <c r="M2714" s="49">
        <v>0</v>
      </c>
      <c r="N2714" s="10">
        <v>15840.8</v>
      </c>
      <c r="O2714" s="10">
        <v>0</v>
      </c>
      <c r="P2714" s="10">
        <v>0</v>
      </c>
      <c r="Q2714" s="10">
        <v>0</v>
      </c>
      <c r="R2714" s="10">
        <v>0</v>
      </c>
      <c r="S2714" s="10">
        <v>0</v>
      </c>
      <c r="T2714" s="50">
        <f t="shared" si="144"/>
        <v>2376.0366666666664</v>
      </c>
      <c r="U2714" s="50">
        <f t="shared" si="144"/>
        <v>0</v>
      </c>
      <c r="V2714" s="50">
        <f t="shared" si="144"/>
        <v>1320.0666666666666</v>
      </c>
      <c r="W2714" s="50">
        <f t="shared" si="143"/>
        <v>0</v>
      </c>
      <c r="X2714" s="50">
        <f t="shared" si="143"/>
        <v>0</v>
      </c>
      <c r="Y2714" s="50">
        <f t="shared" si="143"/>
        <v>0</v>
      </c>
      <c r="Z2714" s="50">
        <f t="shared" si="143"/>
        <v>0</v>
      </c>
      <c r="AA2714" s="50">
        <f t="shared" si="140"/>
        <v>0</v>
      </c>
      <c r="AB2714" s="50">
        <f t="shared" si="142"/>
        <v>3696.103333333333</v>
      </c>
      <c r="AC2714" s="48" t="str">
        <f>VLOOKUP(ПРОДАЖИ!C:C,'ИЗ ОСНОВЫ НОМЕНКЛАТУР'!D:E,2,0)</f>
        <v>Ручки, крючки, опоры</v>
      </c>
      <c r="AD2714" s="48" t="str">
        <f>VLOOKUP(C:C,'ИЗ ОСНОВЫ НОМЕНКЛАТУР'!D:F,3,0)</f>
        <v>Ручки-рейлинги</v>
      </c>
      <c r="AE2714" s="48" t="str">
        <f>VLOOKUP(C:C,'ИЗ ОСНОВЫ НОМЕНКЛАТУР'!D:H,5,0)</f>
        <v>C</v>
      </c>
    </row>
    <row r="2715" spans="1:31" ht="9.6" customHeight="1" x14ac:dyDescent="0.2">
      <c r="A2715" s="45" t="s">
        <v>2043</v>
      </c>
      <c r="B2715" s="11"/>
      <c r="C2715" s="11" t="s">
        <v>2713</v>
      </c>
      <c r="D2715" s="44">
        <v>15</v>
      </c>
      <c r="E2715" s="44">
        <v>0</v>
      </c>
      <c r="F2715" s="48">
        <v>45</v>
      </c>
      <c r="G2715" s="48">
        <v>0</v>
      </c>
      <c r="H2715" s="44">
        <v>0</v>
      </c>
      <c r="I2715" s="44">
        <v>0</v>
      </c>
      <c r="J2715" s="44">
        <v>48</v>
      </c>
      <c r="K2715" s="48">
        <v>0</v>
      </c>
      <c r="L2715" s="49">
        <v>7260.1</v>
      </c>
      <c r="M2715" s="49">
        <v>0</v>
      </c>
      <c r="N2715" s="10">
        <v>21780</v>
      </c>
      <c r="O2715" s="10">
        <v>0</v>
      </c>
      <c r="P2715" s="10">
        <v>0</v>
      </c>
      <c r="Q2715" s="10">
        <v>0</v>
      </c>
      <c r="R2715" s="10">
        <v>24396</v>
      </c>
      <c r="S2715" s="10">
        <v>0</v>
      </c>
      <c r="T2715" s="50">
        <f t="shared" si="144"/>
        <v>605.00833333333333</v>
      </c>
      <c r="U2715" s="50">
        <f t="shared" si="144"/>
        <v>0</v>
      </c>
      <c r="V2715" s="50">
        <f t="shared" si="144"/>
        <v>1815</v>
      </c>
      <c r="W2715" s="50">
        <f t="shared" si="143"/>
        <v>0</v>
      </c>
      <c r="X2715" s="50">
        <f t="shared" si="143"/>
        <v>0</v>
      </c>
      <c r="Y2715" s="50">
        <f t="shared" si="143"/>
        <v>0</v>
      </c>
      <c r="Z2715" s="50">
        <f t="shared" si="143"/>
        <v>2033</v>
      </c>
      <c r="AA2715" s="50">
        <f t="shared" si="140"/>
        <v>0</v>
      </c>
      <c r="AB2715" s="50">
        <f t="shared" si="142"/>
        <v>4453.0083333333332</v>
      </c>
      <c r="AC2715" s="48" t="str">
        <f>VLOOKUP(ПРОДАЖИ!C:C,'ИЗ ОСНОВЫ НОМЕНКЛАТУР'!D:E,2,0)</f>
        <v>Ручки, крючки, опоры</v>
      </c>
      <c r="AD2715" s="48" t="str">
        <f>VLOOKUP(C:C,'ИЗ ОСНОВЫ НОМЕНКЛАТУР'!D:F,3,0)</f>
        <v>Ручки-рейлинги</v>
      </c>
      <c r="AE2715" s="48" t="str">
        <f>VLOOKUP(C:C,'ИЗ ОСНОВЫ НОМЕНКЛАТУР'!D:H,5,0)</f>
        <v>C</v>
      </c>
    </row>
    <row r="2716" spans="1:31" ht="9.6" customHeight="1" x14ac:dyDescent="0.2">
      <c r="A2716" s="45" t="s">
        <v>2043</v>
      </c>
      <c r="B2716" s="11"/>
      <c r="C2716" s="11" t="s">
        <v>2714</v>
      </c>
      <c r="D2716" s="44">
        <v>106</v>
      </c>
      <c r="E2716" s="44">
        <v>0</v>
      </c>
      <c r="F2716" s="48">
        <v>28</v>
      </c>
      <c r="G2716" s="48">
        <v>0</v>
      </c>
      <c r="H2716" s="44">
        <v>26</v>
      </c>
      <c r="I2716" s="44">
        <v>0</v>
      </c>
      <c r="J2716" s="44">
        <v>0</v>
      </c>
      <c r="K2716" s="48">
        <v>0</v>
      </c>
      <c r="L2716" s="49">
        <v>25547.03</v>
      </c>
      <c r="M2716" s="49">
        <v>0</v>
      </c>
      <c r="N2716" s="10">
        <v>7140</v>
      </c>
      <c r="O2716" s="10">
        <v>0</v>
      </c>
      <c r="P2716" s="10">
        <v>6552.52</v>
      </c>
      <c r="Q2716" s="10">
        <v>0</v>
      </c>
      <c r="R2716" s="10">
        <v>0</v>
      </c>
      <c r="S2716" s="10">
        <v>0</v>
      </c>
      <c r="T2716" s="50">
        <f t="shared" si="144"/>
        <v>2128.9191666666666</v>
      </c>
      <c r="U2716" s="50">
        <f t="shared" si="144"/>
        <v>0</v>
      </c>
      <c r="V2716" s="50">
        <f t="shared" si="144"/>
        <v>595</v>
      </c>
      <c r="W2716" s="50">
        <f t="shared" si="143"/>
        <v>0</v>
      </c>
      <c r="X2716" s="50">
        <f t="shared" si="143"/>
        <v>546.04333333333341</v>
      </c>
      <c r="Y2716" s="50">
        <f t="shared" si="143"/>
        <v>0</v>
      </c>
      <c r="Z2716" s="50">
        <f t="shared" si="143"/>
        <v>0</v>
      </c>
      <c r="AA2716" s="50">
        <f t="shared" si="140"/>
        <v>0</v>
      </c>
      <c r="AB2716" s="50">
        <f t="shared" si="142"/>
        <v>3269.9625000000001</v>
      </c>
      <c r="AC2716" s="48" t="str">
        <f>VLOOKUP(ПРОДАЖИ!C:C,'ИЗ ОСНОВЫ НОМЕНКЛАТУР'!D:E,2,0)</f>
        <v>Ручки, крючки, опоры</v>
      </c>
      <c r="AD2716" s="48" t="str">
        <f>VLOOKUP(C:C,'ИЗ ОСНОВЫ НОМЕНКЛАТУР'!D:F,3,0)</f>
        <v>Ручки-рейлинги</v>
      </c>
      <c r="AE2716" s="48" t="str">
        <f>VLOOKUP(C:C,'ИЗ ОСНОВЫ НОМЕНКЛАТУР'!D:H,5,0)</f>
        <v>C</v>
      </c>
    </row>
    <row r="2717" spans="1:31" ht="9.6" customHeight="1" x14ac:dyDescent="0.2">
      <c r="A2717" s="45" t="s">
        <v>2043</v>
      </c>
      <c r="B2717" s="11"/>
      <c r="C2717" s="11" t="s">
        <v>2715</v>
      </c>
      <c r="D2717" s="44">
        <v>30</v>
      </c>
      <c r="E2717" s="44">
        <v>0</v>
      </c>
      <c r="F2717" s="48">
        <v>205</v>
      </c>
      <c r="G2717" s="48">
        <v>0</v>
      </c>
      <c r="H2717" s="44">
        <v>14</v>
      </c>
      <c r="I2717" s="44">
        <v>0</v>
      </c>
      <c r="J2717" s="44">
        <v>50</v>
      </c>
      <c r="K2717" s="48">
        <v>0</v>
      </c>
      <c r="L2717" s="49">
        <v>15300.01</v>
      </c>
      <c r="M2717" s="49">
        <v>0</v>
      </c>
      <c r="N2717" s="10">
        <v>104550</v>
      </c>
      <c r="O2717" s="10">
        <v>0</v>
      </c>
      <c r="P2717" s="10">
        <v>7355.6</v>
      </c>
      <c r="Q2717" s="10">
        <v>0</v>
      </c>
      <c r="R2717" s="10">
        <v>26270</v>
      </c>
      <c r="S2717" s="10">
        <v>0</v>
      </c>
      <c r="T2717" s="50">
        <f t="shared" si="144"/>
        <v>1275.0008333333333</v>
      </c>
      <c r="U2717" s="50">
        <f t="shared" si="144"/>
        <v>0</v>
      </c>
      <c r="V2717" s="50">
        <f t="shared" si="144"/>
        <v>8712.5</v>
      </c>
      <c r="W2717" s="50">
        <f t="shared" si="143"/>
        <v>0</v>
      </c>
      <c r="X2717" s="50">
        <f t="shared" si="143"/>
        <v>612.9666666666667</v>
      </c>
      <c r="Y2717" s="50">
        <f t="shared" si="143"/>
        <v>0</v>
      </c>
      <c r="Z2717" s="50">
        <f t="shared" si="143"/>
        <v>2189.1666666666665</v>
      </c>
      <c r="AA2717" s="50">
        <f t="shared" si="140"/>
        <v>0</v>
      </c>
      <c r="AB2717" s="50">
        <f t="shared" si="142"/>
        <v>12789.634166666667</v>
      </c>
      <c r="AC2717" s="48" t="str">
        <f>VLOOKUP(ПРОДАЖИ!C:C,'ИЗ ОСНОВЫ НОМЕНКЛАТУР'!D:E,2,0)</f>
        <v>Ручки, крючки, опоры</v>
      </c>
      <c r="AD2717" s="48" t="str">
        <f>VLOOKUP(C:C,'ИЗ ОСНОВЫ НОМЕНКЛАТУР'!D:F,3,0)</f>
        <v>Ручки-рейлинги</v>
      </c>
      <c r="AE2717" s="48" t="str">
        <f>VLOOKUP(C:C,'ИЗ ОСНОВЫ НОМЕНКЛАТУР'!D:H,5,0)</f>
        <v>C</v>
      </c>
    </row>
    <row r="2718" spans="1:31" ht="9.6" customHeight="1" x14ac:dyDescent="0.2">
      <c r="A2718" s="45" t="s">
        <v>2043</v>
      </c>
      <c r="B2718" s="11"/>
      <c r="C2718" s="11" t="s">
        <v>2716</v>
      </c>
      <c r="D2718" s="44">
        <v>15</v>
      </c>
      <c r="E2718" s="44">
        <v>0</v>
      </c>
      <c r="F2718" s="48">
        <v>275</v>
      </c>
      <c r="G2718" s="48">
        <v>0</v>
      </c>
      <c r="H2718" s="44">
        <v>16</v>
      </c>
      <c r="I2718" s="44">
        <v>0</v>
      </c>
      <c r="J2718" s="44">
        <v>76</v>
      </c>
      <c r="K2718" s="48">
        <v>0</v>
      </c>
      <c r="L2718" s="49">
        <v>6450</v>
      </c>
      <c r="M2718" s="49">
        <v>0</v>
      </c>
      <c r="N2718" s="10">
        <v>118250</v>
      </c>
      <c r="O2718" s="10">
        <v>0</v>
      </c>
      <c r="P2718" s="10">
        <v>7088</v>
      </c>
      <c r="Q2718" s="10">
        <v>0</v>
      </c>
      <c r="R2718" s="10">
        <v>33668</v>
      </c>
      <c r="S2718" s="10">
        <v>0</v>
      </c>
      <c r="T2718" s="50">
        <f t="shared" si="144"/>
        <v>537.5</v>
      </c>
      <c r="U2718" s="50">
        <f t="shared" si="144"/>
        <v>0</v>
      </c>
      <c r="V2718" s="50">
        <f t="shared" si="144"/>
        <v>9854.1666666666661</v>
      </c>
      <c r="W2718" s="50">
        <f t="shared" si="143"/>
        <v>0</v>
      </c>
      <c r="X2718" s="50">
        <f t="shared" si="143"/>
        <v>590.66666666666663</v>
      </c>
      <c r="Y2718" s="50">
        <f t="shared" si="143"/>
        <v>0</v>
      </c>
      <c r="Z2718" s="50">
        <f t="shared" si="143"/>
        <v>2805.6666666666665</v>
      </c>
      <c r="AA2718" s="50">
        <f t="shared" si="140"/>
        <v>0</v>
      </c>
      <c r="AB2718" s="50">
        <f t="shared" si="142"/>
        <v>13787.999999999998</v>
      </c>
      <c r="AC2718" s="48" t="str">
        <f>VLOOKUP(ПРОДАЖИ!C:C,'ИЗ ОСНОВЫ НОМЕНКЛАТУР'!D:E,2,0)</f>
        <v>Ручки, крючки, опоры</v>
      </c>
      <c r="AD2718" s="48" t="str">
        <f>VLOOKUP(C:C,'ИЗ ОСНОВЫ НОМЕНКЛАТУР'!D:F,3,0)</f>
        <v>Ручки-рейлинги</v>
      </c>
      <c r="AE2718" s="48" t="str">
        <f>VLOOKUP(C:C,'ИЗ ОСНОВЫ НОМЕНКЛАТУР'!D:H,5,0)</f>
        <v>C</v>
      </c>
    </row>
    <row r="2719" spans="1:31" ht="9.6" customHeight="1" x14ac:dyDescent="0.2">
      <c r="A2719" s="45" t="s">
        <v>2043</v>
      </c>
      <c r="B2719" s="11"/>
      <c r="C2719" s="11" t="s">
        <v>2717</v>
      </c>
      <c r="D2719" s="44">
        <v>67</v>
      </c>
      <c r="E2719" s="44">
        <v>0</v>
      </c>
      <c r="F2719" s="48">
        <v>0</v>
      </c>
      <c r="G2719" s="48">
        <v>0</v>
      </c>
      <c r="H2719" s="44">
        <v>30</v>
      </c>
      <c r="I2719" s="44">
        <v>0</v>
      </c>
      <c r="J2719" s="44">
        <v>0</v>
      </c>
      <c r="K2719" s="48">
        <v>0</v>
      </c>
      <c r="L2719" s="49">
        <v>26801.09</v>
      </c>
      <c r="M2719" s="49">
        <v>0</v>
      </c>
      <c r="N2719" s="10">
        <v>0</v>
      </c>
      <c r="O2719" s="10">
        <v>0</v>
      </c>
      <c r="P2719" s="10">
        <v>12360</v>
      </c>
      <c r="Q2719" s="10">
        <v>0</v>
      </c>
      <c r="R2719" s="10">
        <v>0</v>
      </c>
      <c r="S2719" s="10">
        <v>0</v>
      </c>
      <c r="T2719" s="50">
        <f t="shared" si="144"/>
        <v>2233.4241666666667</v>
      </c>
      <c r="U2719" s="50">
        <f t="shared" si="144"/>
        <v>0</v>
      </c>
      <c r="V2719" s="50">
        <f t="shared" si="144"/>
        <v>0</v>
      </c>
      <c r="W2719" s="50">
        <f t="shared" si="143"/>
        <v>0</v>
      </c>
      <c r="X2719" s="50">
        <f t="shared" si="143"/>
        <v>1030</v>
      </c>
      <c r="Y2719" s="50">
        <f t="shared" si="143"/>
        <v>0</v>
      </c>
      <c r="Z2719" s="50">
        <f t="shared" si="143"/>
        <v>0</v>
      </c>
      <c r="AA2719" s="50">
        <f t="shared" si="140"/>
        <v>0</v>
      </c>
      <c r="AB2719" s="50">
        <f t="shared" si="142"/>
        <v>3263.4241666666667</v>
      </c>
      <c r="AC2719" s="48" t="str">
        <f>VLOOKUP(ПРОДАЖИ!C:C,'ИЗ ОСНОВЫ НОМЕНКЛАТУР'!D:E,2,0)</f>
        <v>Ручки, крючки, опоры</v>
      </c>
      <c r="AD2719" s="48" t="str">
        <f>VLOOKUP(C:C,'ИЗ ОСНОВЫ НОМЕНКЛАТУР'!D:F,3,0)</f>
        <v>Ручки-рейлинги</v>
      </c>
      <c r="AE2719" s="48" t="str">
        <f>VLOOKUP(C:C,'ИЗ ОСНОВЫ НОМЕНКЛАТУР'!D:H,5,0)</f>
        <v>C</v>
      </c>
    </row>
    <row r="2720" spans="1:31" ht="9.6" customHeight="1" x14ac:dyDescent="0.2">
      <c r="A2720" s="45" t="s">
        <v>2043</v>
      </c>
      <c r="B2720" s="11"/>
      <c r="C2720" s="11" t="s">
        <v>2718</v>
      </c>
      <c r="D2720" s="44">
        <v>34</v>
      </c>
      <c r="E2720" s="44">
        <v>0</v>
      </c>
      <c r="F2720" s="48">
        <v>5</v>
      </c>
      <c r="G2720" s="48">
        <v>0</v>
      </c>
      <c r="H2720" s="44">
        <v>59</v>
      </c>
      <c r="I2720" s="44">
        <v>80</v>
      </c>
      <c r="J2720" s="44">
        <v>0</v>
      </c>
      <c r="K2720" s="48">
        <v>0</v>
      </c>
      <c r="L2720" s="49">
        <v>8500</v>
      </c>
      <c r="M2720" s="49">
        <v>0</v>
      </c>
      <c r="N2720" s="10">
        <v>1244.94</v>
      </c>
      <c r="O2720" s="10">
        <v>0</v>
      </c>
      <c r="P2720" s="10">
        <v>15489.27</v>
      </c>
      <c r="Q2720" s="10">
        <v>21002.400000000001</v>
      </c>
      <c r="R2720" s="10">
        <v>0</v>
      </c>
      <c r="S2720" s="10">
        <v>0</v>
      </c>
      <c r="T2720" s="50">
        <f t="shared" si="144"/>
        <v>708.33333333333337</v>
      </c>
      <c r="U2720" s="50">
        <f t="shared" si="144"/>
        <v>0</v>
      </c>
      <c r="V2720" s="50">
        <f t="shared" si="144"/>
        <v>103.745</v>
      </c>
      <c r="W2720" s="50">
        <f t="shared" si="143"/>
        <v>0</v>
      </c>
      <c r="X2720" s="50">
        <f t="shared" si="143"/>
        <v>1290.7725</v>
      </c>
      <c r="Y2720" s="50">
        <f t="shared" si="143"/>
        <v>1750.2</v>
      </c>
      <c r="Z2720" s="50">
        <f t="shared" si="143"/>
        <v>0</v>
      </c>
      <c r="AA2720" s="50">
        <f t="shared" si="140"/>
        <v>0</v>
      </c>
      <c r="AB2720" s="50">
        <f t="shared" si="142"/>
        <v>3853.0508333333337</v>
      </c>
      <c r="AC2720" s="48" t="str">
        <f>VLOOKUP(ПРОДАЖИ!C:C,'ИЗ ОСНОВЫ НОМЕНКЛАТУР'!D:E,2,0)</f>
        <v>Ручки, крючки, опоры</v>
      </c>
      <c r="AD2720" s="48" t="str">
        <f>VLOOKUP(C:C,'ИЗ ОСНОВЫ НОМЕНКЛАТУР'!D:F,3,0)</f>
        <v>Ручки-рейлинги</v>
      </c>
      <c r="AE2720" s="48" t="str">
        <f>VLOOKUP(C:C,'ИЗ ОСНОВЫ НОМЕНКЛАТУР'!D:H,5,0)</f>
        <v>C</v>
      </c>
    </row>
    <row r="2721" spans="1:31" ht="9.6" customHeight="1" x14ac:dyDescent="0.2">
      <c r="A2721" s="45" t="s">
        <v>2043</v>
      </c>
      <c r="B2721" s="11"/>
      <c r="C2721" s="11" t="s">
        <v>2719</v>
      </c>
      <c r="D2721" s="44">
        <v>0</v>
      </c>
      <c r="E2721" s="44">
        <v>0</v>
      </c>
      <c r="F2721" s="48">
        <v>44</v>
      </c>
      <c r="G2721" s="48">
        <v>0</v>
      </c>
      <c r="H2721" s="44">
        <v>0</v>
      </c>
      <c r="I2721" s="44">
        <v>4</v>
      </c>
      <c r="J2721" s="44">
        <v>20</v>
      </c>
      <c r="K2721" s="48">
        <v>0</v>
      </c>
      <c r="L2721" s="49">
        <v>0</v>
      </c>
      <c r="M2721" s="49">
        <v>0</v>
      </c>
      <c r="N2721" s="10">
        <v>92400</v>
      </c>
      <c r="O2721" s="10">
        <v>0</v>
      </c>
      <c r="P2721" s="10">
        <v>0</v>
      </c>
      <c r="Q2721" s="10">
        <v>8652.7999999999993</v>
      </c>
      <c r="R2721" s="10">
        <v>43264</v>
      </c>
      <c r="S2721" s="10">
        <v>0</v>
      </c>
      <c r="T2721" s="50">
        <f t="shared" si="144"/>
        <v>0</v>
      </c>
      <c r="U2721" s="50">
        <f t="shared" si="144"/>
        <v>0</v>
      </c>
      <c r="V2721" s="50">
        <f t="shared" si="144"/>
        <v>7700</v>
      </c>
      <c r="W2721" s="50">
        <f t="shared" si="143"/>
        <v>0</v>
      </c>
      <c r="X2721" s="50">
        <f t="shared" si="143"/>
        <v>0</v>
      </c>
      <c r="Y2721" s="50">
        <f t="shared" si="143"/>
        <v>721.06666666666661</v>
      </c>
      <c r="Z2721" s="50">
        <f t="shared" si="143"/>
        <v>3605.3333333333335</v>
      </c>
      <c r="AA2721" s="50">
        <f t="shared" si="140"/>
        <v>0</v>
      </c>
      <c r="AB2721" s="50">
        <f t="shared" si="142"/>
        <v>12026.4</v>
      </c>
      <c r="AC2721" s="48" t="str">
        <f>VLOOKUP(ПРОДАЖИ!C:C,'ИЗ ОСНОВЫ НОМЕНКЛАТУР'!D:E,2,0)</f>
        <v>Ручки, крючки, опоры</v>
      </c>
      <c r="AD2721" s="48" t="str">
        <f>VLOOKUP(C:C,'ИЗ ОСНОВЫ НОМЕНКЛАТУР'!D:F,3,0)</f>
        <v>Ручки-рейлинги</v>
      </c>
      <c r="AE2721" s="48" t="str">
        <f>VLOOKUP(C:C,'ИЗ ОСНОВЫ НОМЕНКЛАТУР'!D:H,5,0)</f>
        <v>C</v>
      </c>
    </row>
    <row r="2722" spans="1:31" ht="9.6" customHeight="1" x14ac:dyDescent="0.2">
      <c r="A2722" s="45" t="s">
        <v>2043</v>
      </c>
      <c r="B2722" s="11"/>
      <c r="C2722" s="11" t="s">
        <v>2720</v>
      </c>
      <c r="D2722" s="44">
        <v>23</v>
      </c>
      <c r="E2722" s="44">
        <v>0</v>
      </c>
      <c r="F2722" s="48">
        <v>13</v>
      </c>
      <c r="G2722" s="48">
        <v>0</v>
      </c>
      <c r="H2722" s="44">
        <v>35</v>
      </c>
      <c r="I2722" s="44">
        <v>0</v>
      </c>
      <c r="J2722" s="44">
        <v>0</v>
      </c>
      <c r="K2722" s="48">
        <v>0</v>
      </c>
      <c r="L2722" s="49">
        <v>9231.8799999999992</v>
      </c>
      <c r="M2722" s="49">
        <v>0</v>
      </c>
      <c r="N2722" s="10">
        <v>5211.4399999999996</v>
      </c>
      <c r="O2722" s="10">
        <v>0</v>
      </c>
      <c r="P2722" s="10">
        <v>13028.7</v>
      </c>
      <c r="Q2722" s="10">
        <v>0</v>
      </c>
      <c r="R2722" s="10">
        <v>0</v>
      </c>
      <c r="S2722" s="10">
        <v>0</v>
      </c>
      <c r="T2722" s="50">
        <f t="shared" si="144"/>
        <v>769.32333333333327</v>
      </c>
      <c r="U2722" s="50">
        <f t="shared" si="144"/>
        <v>0</v>
      </c>
      <c r="V2722" s="50">
        <f t="shared" si="144"/>
        <v>434.28666666666663</v>
      </c>
      <c r="W2722" s="50">
        <f t="shared" si="143"/>
        <v>0</v>
      </c>
      <c r="X2722" s="50">
        <f t="shared" si="143"/>
        <v>1085.7250000000001</v>
      </c>
      <c r="Y2722" s="50">
        <f t="shared" si="143"/>
        <v>0</v>
      </c>
      <c r="Z2722" s="50">
        <f t="shared" si="143"/>
        <v>0</v>
      </c>
      <c r="AA2722" s="50">
        <f t="shared" si="140"/>
        <v>0</v>
      </c>
      <c r="AB2722" s="50">
        <f t="shared" si="142"/>
        <v>2289.335</v>
      </c>
      <c r="AC2722" s="48" t="str">
        <f>VLOOKUP(ПРОДАЖИ!C:C,'ИЗ ОСНОВЫ НОМЕНКЛАТУР'!D:E,2,0)</f>
        <v>Ручки, крючки, опоры</v>
      </c>
      <c r="AD2722" s="48" t="str">
        <f>VLOOKUP(C:C,'ИЗ ОСНОВЫ НОМЕНКЛАТУР'!D:F,3,0)</f>
        <v>Ручки-рейлинги</v>
      </c>
      <c r="AE2722" s="48" t="str">
        <f>VLOOKUP(C:C,'ИЗ ОСНОВЫ НОМЕНКЛАТУР'!D:H,5,0)</f>
        <v>C</v>
      </c>
    </row>
    <row r="2723" spans="1:31" ht="9.6" customHeight="1" x14ac:dyDescent="0.2">
      <c r="A2723" s="45" t="s">
        <v>2043</v>
      </c>
      <c r="B2723" s="11"/>
      <c r="C2723" s="11" t="s">
        <v>2721</v>
      </c>
      <c r="D2723" s="44">
        <v>0</v>
      </c>
      <c r="E2723" s="44">
        <v>0</v>
      </c>
      <c r="F2723" s="48">
        <v>40</v>
      </c>
      <c r="G2723" s="48">
        <v>0</v>
      </c>
      <c r="H2723" s="44">
        <v>0</v>
      </c>
      <c r="I2723" s="44">
        <v>24</v>
      </c>
      <c r="J2723" s="44">
        <v>0</v>
      </c>
      <c r="K2723" s="48">
        <v>0</v>
      </c>
      <c r="L2723" s="49">
        <v>0</v>
      </c>
      <c r="M2723" s="49">
        <v>0</v>
      </c>
      <c r="N2723" s="10">
        <v>58000</v>
      </c>
      <c r="O2723" s="10">
        <v>0</v>
      </c>
      <c r="P2723" s="10">
        <v>0</v>
      </c>
      <c r="Q2723" s="10">
        <v>34851.629999999997</v>
      </c>
      <c r="R2723" s="10">
        <v>0</v>
      </c>
      <c r="S2723" s="10">
        <v>0</v>
      </c>
      <c r="T2723" s="50">
        <f t="shared" si="144"/>
        <v>0</v>
      </c>
      <c r="U2723" s="50">
        <f t="shared" si="144"/>
        <v>0</v>
      </c>
      <c r="V2723" s="50">
        <f t="shared" si="144"/>
        <v>4833.333333333333</v>
      </c>
      <c r="W2723" s="50">
        <f t="shared" si="143"/>
        <v>0</v>
      </c>
      <c r="X2723" s="50">
        <f t="shared" si="143"/>
        <v>0</v>
      </c>
      <c r="Y2723" s="50">
        <f t="shared" si="143"/>
        <v>2904.3024999999998</v>
      </c>
      <c r="Z2723" s="50">
        <f t="shared" si="143"/>
        <v>0</v>
      </c>
      <c r="AA2723" s="50">
        <f t="shared" si="140"/>
        <v>0</v>
      </c>
      <c r="AB2723" s="50">
        <f t="shared" si="142"/>
        <v>7737.6358333333328</v>
      </c>
      <c r="AC2723" s="48" t="str">
        <f>VLOOKUP(ПРОДАЖИ!C:C,'ИЗ ОСНОВЫ НОМЕНКЛАТУР'!D:E,2,0)</f>
        <v>Ручки, крючки, опоры</v>
      </c>
      <c r="AD2723" s="48" t="str">
        <f>VLOOKUP(C:C,'ИЗ ОСНОВЫ НОМЕНКЛАТУР'!D:F,3,0)</f>
        <v>Ручки-рейлинги</v>
      </c>
      <c r="AE2723" s="48" t="str">
        <f>VLOOKUP(C:C,'ИЗ ОСНОВЫ НОМЕНКЛАТУР'!D:H,5,0)</f>
        <v>C</v>
      </c>
    </row>
    <row r="2724" spans="1:31" ht="9.6" customHeight="1" x14ac:dyDescent="0.2">
      <c r="A2724" s="45" t="s">
        <v>2043</v>
      </c>
      <c r="B2724" s="11"/>
      <c r="C2724" s="11" t="s">
        <v>2722</v>
      </c>
      <c r="D2724" s="44">
        <v>66</v>
      </c>
      <c r="E2724" s="44">
        <v>0</v>
      </c>
      <c r="F2724" s="48">
        <v>0</v>
      </c>
      <c r="G2724" s="48">
        <v>0</v>
      </c>
      <c r="H2724" s="44">
        <v>44</v>
      </c>
      <c r="I2724" s="44">
        <v>0</v>
      </c>
      <c r="J2724" s="44">
        <v>0</v>
      </c>
      <c r="K2724" s="48">
        <v>0</v>
      </c>
      <c r="L2724" s="49">
        <v>19140</v>
      </c>
      <c r="M2724" s="49">
        <v>0</v>
      </c>
      <c r="N2724" s="10">
        <v>0</v>
      </c>
      <c r="O2724" s="10">
        <v>0</v>
      </c>
      <c r="P2724" s="10">
        <v>13142.8</v>
      </c>
      <c r="Q2724" s="10">
        <v>0</v>
      </c>
      <c r="R2724" s="10">
        <v>0</v>
      </c>
      <c r="S2724" s="10">
        <v>0</v>
      </c>
      <c r="T2724" s="50">
        <f t="shared" si="144"/>
        <v>1595</v>
      </c>
      <c r="U2724" s="50">
        <f t="shared" si="144"/>
        <v>0</v>
      </c>
      <c r="V2724" s="50">
        <f t="shared" si="144"/>
        <v>0</v>
      </c>
      <c r="W2724" s="50">
        <f t="shared" si="143"/>
        <v>0</v>
      </c>
      <c r="X2724" s="50">
        <f t="shared" si="143"/>
        <v>1095.2333333333333</v>
      </c>
      <c r="Y2724" s="50">
        <f t="shared" si="143"/>
        <v>0</v>
      </c>
      <c r="Z2724" s="50">
        <f t="shared" si="143"/>
        <v>0</v>
      </c>
      <c r="AA2724" s="50">
        <f t="shared" si="143"/>
        <v>0</v>
      </c>
      <c r="AB2724" s="50">
        <f t="shared" si="142"/>
        <v>2690.2333333333336</v>
      </c>
      <c r="AC2724" s="48" t="str">
        <f>VLOOKUP(ПРОДАЖИ!C:C,'ИЗ ОСНОВЫ НОМЕНКЛАТУР'!D:E,2,0)</f>
        <v>Ручки, крючки, опоры</v>
      </c>
      <c r="AD2724" s="48" t="str">
        <f>VLOOKUP(C:C,'ИЗ ОСНОВЫ НОМЕНКЛАТУР'!D:F,3,0)</f>
        <v>Ручки-рейлинги</v>
      </c>
      <c r="AE2724" s="48" t="str">
        <f>VLOOKUP(C:C,'ИЗ ОСНОВЫ НОМЕНКЛАТУР'!D:H,5,0)</f>
        <v>C</v>
      </c>
    </row>
    <row r="2725" spans="1:31" ht="9.6" customHeight="1" x14ac:dyDescent="0.2">
      <c r="A2725" s="45" t="s">
        <v>2043</v>
      </c>
      <c r="B2725" s="11"/>
      <c r="C2725" s="11" t="s">
        <v>2723</v>
      </c>
      <c r="D2725" s="44">
        <v>99</v>
      </c>
      <c r="E2725" s="44">
        <v>0</v>
      </c>
      <c r="F2725" s="48">
        <v>51</v>
      </c>
      <c r="G2725" s="48">
        <v>0</v>
      </c>
      <c r="H2725" s="44">
        <v>0</v>
      </c>
      <c r="I2725" s="44">
        <v>0</v>
      </c>
      <c r="J2725" s="44">
        <v>0</v>
      </c>
      <c r="K2725" s="48">
        <v>0</v>
      </c>
      <c r="L2725" s="49">
        <v>23238.639999999999</v>
      </c>
      <c r="M2725" s="49">
        <v>0</v>
      </c>
      <c r="N2725" s="10">
        <v>11985</v>
      </c>
      <c r="O2725" s="10">
        <v>0</v>
      </c>
      <c r="P2725" s="10">
        <v>0</v>
      </c>
      <c r="Q2725" s="10">
        <v>0</v>
      </c>
      <c r="R2725" s="10">
        <v>0</v>
      </c>
      <c r="S2725" s="10">
        <v>0</v>
      </c>
      <c r="T2725" s="50">
        <f t="shared" si="144"/>
        <v>1936.5533333333333</v>
      </c>
      <c r="U2725" s="50">
        <f t="shared" si="144"/>
        <v>0</v>
      </c>
      <c r="V2725" s="50">
        <f t="shared" si="144"/>
        <v>998.75</v>
      </c>
      <c r="W2725" s="50">
        <f t="shared" si="143"/>
        <v>0</v>
      </c>
      <c r="X2725" s="50">
        <f t="shared" si="143"/>
        <v>0</v>
      </c>
      <c r="Y2725" s="50">
        <f t="shared" si="143"/>
        <v>0</v>
      </c>
      <c r="Z2725" s="50">
        <f t="shared" si="143"/>
        <v>0</v>
      </c>
      <c r="AA2725" s="50">
        <f t="shared" si="143"/>
        <v>0</v>
      </c>
      <c r="AB2725" s="50">
        <f t="shared" si="142"/>
        <v>2935.3033333333333</v>
      </c>
      <c r="AC2725" s="48" t="str">
        <f>VLOOKUP(ПРОДАЖИ!C:C,'ИЗ ОСНОВЫ НОМЕНКЛАТУР'!D:E,2,0)</f>
        <v>Ручки, крючки, опоры</v>
      </c>
      <c r="AD2725" s="48" t="str">
        <f>VLOOKUP(C:C,'ИЗ ОСНОВЫ НОМЕНКЛАТУР'!D:F,3,0)</f>
        <v>Ручки-рейлинги</v>
      </c>
      <c r="AE2725" s="48" t="str">
        <f>VLOOKUP(C:C,'ИЗ ОСНОВЫ НОМЕНКЛАТУР'!D:H,5,0)</f>
        <v>C</v>
      </c>
    </row>
    <row r="2726" spans="1:31" ht="9.6" customHeight="1" x14ac:dyDescent="0.2">
      <c r="A2726" s="45" t="s">
        <v>2043</v>
      </c>
      <c r="B2726" s="11"/>
      <c r="C2726" s="11" t="s">
        <v>2724</v>
      </c>
      <c r="D2726" s="44">
        <v>34</v>
      </c>
      <c r="E2726" s="44">
        <v>0</v>
      </c>
      <c r="F2726" s="48">
        <v>0</v>
      </c>
      <c r="G2726" s="48">
        <v>0</v>
      </c>
      <c r="H2726" s="44">
        <v>21</v>
      </c>
      <c r="I2726" s="44">
        <v>0</v>
      </c>
      <c r="J2726" s="44">
        <v>0</v>
      </c>
      <c r="K2726" s="48">
        <v>0</v>
      </c>
      <c r="L2726" s="49">
        <v>17796.68</v>
      </c>
      <c r="M2726" s="49">
        <v>0</v>
      </c>
      <c r="N2726" s="10">
        <v>0</v>
      </c>
      <c r="O2726" s="10">
        <v>0</v>
      </c>
      <c r="P2726" s="10">
        <v>11511.15</v>
      </c>
      <c r="Q2726" s="10">
        <v>0</v>
      </c>
      <c r="R2726" s="10">
        <v>0</v>
      </c>
      <c r="S2726" s="10">
        <v>0</v>
      </c>
      <c r="T2726" s="50">
        <f t="shared" si="144"/>
        <v>1483.0566666666666</v>
      </c>
      <c r="U2726" s="50">
        <f t="shared" si="144"/>
        <v>0</v>
      </c>
      <c r="V2726" s="50">
        <f t="shared" si="144"/>
        <v>0</v>
      </c>
      <c r="W2726" s="50">
        <f t="shared" si="143"/>
        <v>0</v>
      </c>
      <c r="X2726" s="50">
        <f t="shared" si="143"/>
        <v>959.26249999999993</v>
      </c>
      <c r="Y2726" s="50">
        <f t="shared" si="143"/>
        <v>0</v>
      </c>
      <c r="Z2726" s="50">
        <f t="shared" si="143"/>
        <v>0</v>
      </c>
      <c r="AA2726" s="50">
        <f t="shared" si="143"/>
        <v>0</v>
      </c>
      <c r="AB2726" s="50">
        <f t="shared" si="142"/>
        <v>2442.3191666666667</v>
      </c>
      <c r="AC2726" s="48" t="str">
        <f>VLOOKUP(ПРОДАЖИ!C:C,'ИЗ ОСНОВЫ НОМЕНКЛАТУР'!D:E,2,0)</f>
        <v>Ручки, крючки, опоры</v>
      </c>
      <c r="AD2726" s="48" t="str">
        <f>VLOOKUP(C:C,'ИЗ ОСНОВЫ НОМЕНКЛАТУР'!D:F,3,0)</f>
        <v>Ручки-рейлинги</v>
      </c>
      <c r="AE2726" s="48" t="str">
        <f>VLOOKUP(C:C,'ИЗ ОСНОВЫ НОМЕНКЛАТУР'!D:H,5,0)</f>
        <v>C</v>
      </c>
    </row>
    <row r="2727" spans="1:31" ht="9.6" customHeight="1" x14ac:dyDescent="0.2">
      <c r="A2727" s="45" t="s">
        <v>2043</v>
      </c>
      <c r="B2727" s="11"/>
      <c r="C2727" s="11" t="s">
        <v>2725</v>
      </c>
      <c r="D2727" s="44">
        <v>72</v>
      </c>
      <c r="E2727" s="44">
        <v>20</v>
      </c>
      <c r="F2727" s="48">
        <v>44</v>
      </c>
      <c r="G2727" s="48">
        <v>0</v>
      </c>
      <c r="H2727" s="44">
        <v>0</v>
      </c>
      <c r="I2727" s="44">
        <v>0</v>
      </c>
      <c r="J2727" s="44">
        <v>0</v>
      </c>
      <c r="K2727" s="48">
        <v>0</v>
      </c>
      <c r="L2727" s="49">
        <v>20160</v>
      </c>
      <c r="M2727" s="49">
        <v>5600</v>
      </c>
      <c r="N2727" s="10">
        <v>12320</v>
      </c>
      <c r="O2727" s="10">
        <v>0</v>
      </c>
      <c r="P2727" s="10">
        <v>0</v>
      </c>
      <c r="Q2727" s="10">
        <v>0</v>
      </c>
      <c r="R2727" s="10">
        <v>0</v>
      </c>
      <c r="S2727" s="10">
        <v>0</v>
      </c>
      <c r="T2727" s="50">
        <f t="shared" si="144"/>
        <v>1680</v>
      </c>
      <c r="U2727" s="50">
        <f t="shared" si="144"/>
        <v>466.66666666666669</v>
      </c>
      <c r="V2727" s="50">
        <f t="shared" si="144"/>
        <v>1026.6666666666667</v>
      </c>
      <c r="W2727" s="50">
        <f t="shared" si="143"/>
        <v>0</v>
      </c>
      <c r="X2727" s="50">
        <f t="shared" si="143"/>
        <v>0</v>
      </c>
      <c r="Y2727" s="50">
        <f t="shared" si="143"/>
        <v>0</v>
      </c>
      <c r="Z2727" s="50">
        <f t="shared" si="143"/>
        <v>0</v>
      </c>
      <c r="AA2727" s="50">
        <f t="shared" si="143"/>
        <v>0</v>
      </c>
      <c r="AB2727" s="50">
        <f t="shared" si="142"/>
        <v>3173.333333333333</v>
      </c>
      <c r="AC2727" s="48" t="str">
        <f>VLOOKUP(ПРОДАЖИ!C:C,'ИЗ ОСНОВЫ НОМЕНКЛАТУР'!D:E,2,0)</f>
        <v>Ручки, крючки, опоры</v>
      </c>
      <c r="AD2727" s="48" t="str">
        <f>VLOOKUP(C:C,'ИЗ ОСНОВЫ НОМЕНКЛАТУР'!D:F,3,0)</f>
        <v>Ручки-рейлинги</v>
      </c>
      <c r="AE2727" s="48" t="str">
        <f>VLOOKUP(C:C,'ИЗ ОСНОВЫ НОМЕНКЛАТУР'!D:H,5,0)</f>
        <v>C</v>
      </c>
    </row>
    <row r="2728" spans="1:31" ht="9.6" customHeight="1" x14ac:dyDescent="0.2">
      <c r="A2728" s="45" t="s">
        <v>2043</v>
      </c>
      <c r="B2728" s="11"/>
      <c r="C2728" s="11" t="s">
        <v>2726</v>
      </c>
      <c r="D2728" s="44">
        <v>83</v>
      </c>
      <c r="E2728" s="44">
        <v>0</v>
      </c>
      <c r="F2728" s="48">
        <v>101</v>
      </c>
      <c r="G2728" s="48">
        <v>0</v>
      </c>
      <c r="H2728" s="44">
        <v>60</v>
      </c>
      <c r="I2728" s="44">
        <v>2</v>
      </c>
      <c r="J2728" s="44">
        <v>0</v>
      </c>
      <c r="K2728" s="48">
        <v>0</v>
      </c>
      <c r="L2728" s="49">
        <v>16600</v>
      </c>
      <c r="M2728" s="49">
        <v>0</v>
      </c>
      <c r="N2728" s="10">
        <v>20200</v>
      </c>
      <c r="O2728" s="10">
        <v>0</v>
      </c>
      <c r="P2728" s="10">
        <v>12480.25</v>
      </c>
      <c r="Q2728" s="10">
        <v>419.98</v>
      </c>
      <c r="R2728" s="10">
        <v>0</v>
      </c>
      <c r="S2728" s="10">
        <v>0</v>
      </c>
      <c r="T2728" s="50">
        <f t="shared" si="144"/>
        <v>1383.3333333333333</v>
      </c>
      <c r="U2728" s="50">
        <f t="shared" si="144"/>
        <v>0</v>
      </c>
      <c r="V2728" s="50">
        <f t="shared" si="144"/>
        <v>1683.3333333333333</v>
      </c>
      <c r="W2728" s="50">
        <f t="shared" si="143"/>
        <v>0</v>
      </c>
      <c r="X2728" s="50">
        <f t="shared" si="143"/>
        <v>1040.0208333333333</v>
      </c>
      <c r="Y2728" s="50">
        <f t="shared" si="143"/>
        <v>34.998333333333335</v>
      </c>
      <c r="Z2728" s="50">
        <f t="shared" si="143"/>
        <v>0</v>
      </c>
      <c r="AA2728" s="50">
        <f t="shared" si="143"/>
        <v>0</v>
      </c>
      <c r="AB2728" s="50">
        <f t="shared" si="142"/>
        <v>4141.685833333333</v>
      </c>
      <c r="AC2728" s="48" t="str">
        <f>VLOOKUP(ПРОДАЖИ!C:C,'ИЗ ОСНОВЫ НОМЕНКЛАТУР'!D:E,2,0)</f>
        <v>Ручки, крючки, опоры</v>
      </c>
      <c r="AD2728" s="48" t="str">
        <f>VLOOKUP(C:C,'ИЗ ОСНОВЫ НОМЕНКЛАТУР'!D:F,3,0)</f>
        <v>Ручки-рейлинги</v>
      </c>
      <c r="AE2728" s="48" t="str">
        <f>VLOOKUP(C:C,'ИЗ ОСНОВЫ НОМЕНКЛАТУР'!D:H,5,0)</f>
        <v>C</v>
      </c>
    </row>
    <row r="2729" spans="1:31" ht="9.6" customHeight="1" x14ac:dyDescent="0.2">
      <c r="A2729" s="45" t="s">
        <v>2043</v>
      </c>
      <c r="B2729" s="11"/>
      <c r="C2729" s="11" t="s">
        <v>2727</v>
      </c>
      <c r="D2729" s="44">
        <v>47</v>
      </c>
      <c r="E2729" s="44">
        <v>0</v>
      </c>
      <c r="F2729" s="48">
        <v>1</v>
      </c>
      <c r="G2729" s="48">
        <v>0</v>
      </c>
      <c r="H2729" s="44">
        <v>71</v>
      </c>
      <c r="I2729" s="44">
        <v>0</v>
      </c>
      <c r="J2729" s="44">
        <v>0</v>
      </c>
      <c r="K2729" s="48">
        <v>0</v>
      </c>
      <c r="L2729" s="49">
        <v>15040</v>
      </c>
      <c r="M2729" s="49">
        <v>0</v>
      </c>
      <c r="N2729" s="10">
        <v>320</v>
      </c>
      <c r="O2729" s="10">
        <v>0</v>
      </c>
      <c r="P2729" s="10">
        <v>23858.13</v>
      </c>
      <c r="Q2729" s="10">
        <v>0</v>
      </c>
      <c r="R2729" s="10">
        <v>0</v>
      </c>
      <c r="S2729" s="10">
        <v>0</v>
      </c>
      <c r="T2729" s="50">
        <f t="shared" si="144"/>
        <v>1253.3333333333333</v>
      </c>
      <c r="U2729" s="50">
        <f t="shared" si="144"/>
        <v>0</v>
      </c>
      <c r="V2729" s="50">
        <f t="shared" si="144"/>
        <v>26.666666666666668</v>
      </c>
      <c r="W2729" s="50">
        <f t="shared" si="143"/>
        <v>0</v>
      </c>
      <c r="X2729" s="50">
        <f t="shared" si="143"/>
        <v>1988.1775</v>
      </c>
      <c r="Y2729" s="50">
        <f t="shared" si="143"/>
        <v>0</v>
      </c>
      <c r="Z2729" s="50">
        <f t="shared" si="143"/>
        <v>0</v>
      </c>
      <c r="AA2729" s="50">
        <f t="shared" si="143"/>
        <v>0</v>
      </c>
      <c r="AB2729" s="50">
        <f t="shared" si="142"/>
        <v>3268.1774999999998</v>
      </c>
      <c r="AC2729" s="48" t="str">
        <f>VLOOKUP(ПРОДАЖИ!C:C,'ИЗ ОСНОВЫ НОМЕНКЛАТУР'!D:E,2,0)</f>
        <v>Ручки, крючки, опоры</v>
      </c>
      <c r="AD2729" s="48" t="str">
        <f>VLOOKUP(C:C,'ИЗ ОСНОВЫ НОМЕНКЛАТУР'!D:F,3,0)</f>
        <v>Ручки-рейлинги</v>
      </c>
      <c r="AE2729" s="48" t="str">
        <f>VLOOKUP(C:C,'ИЗ ОСНОВЫ НОМЕНКЛАТУР'!D:H,5,0)</f>
        <v>C</v>
      </c>
    </row>
    <row r="2730" spans="1:31" ht="9.6" customHeight="1" x14ac:dyDescent="0.2">
      <c r="A2730" s="45" t="s">
        <v>2043</v>
      </c>
      <c r="B2730" s="11"/>
      <c r="C2730" s="11" t="s">
        <v>2728</v>
      </c>
      <c r="D2730" s="44">
        <v>35</v>
      </c>
      <c r="E2730" s="44">
        <v>0</v>
      </c>
      <c r="F2730" s="48">
        <v>15</v>
      </c>
      <c r="G2730" s="48">
        <v>0</v>
      </c>
      <c r="H2730" s="44">
        <v>0</v>
      </c>
      <c r="I2730" s="44">
        <v>0</v>
      </c>
      <c r="J2730" s="44">
        <v>0</v>
      </c>
      <c r="K2730" s="48">
        <v>0</v>
      </c>
      <c r="L2730" s="49">
        <v>18480</v>
      </c>
      <c r="M2730" s="49">
        <v>0</v>
      </c>
      <c r="N2730" s="10">
        <v>7920.25</v>
      </c>
      <c r="O2730" s="10">
        <v>0</v>
      </c>
      <c r="P2730" s="10">
        <v>0</v>
      </c>
      <c r="Q2730" s="10">
        <v>0</v>
      </c>
      <c r="R2730" s="10">
        <v>0</v>
      </c>
      <c r="S2730" s="10">
        <v>0</v>
      </c>
      <c r="T2730" s="50">
        <f t="shared" si="144"/>
        <v>1540</v>
      </c>
      <c r="U2730" s="50">
        <f t="shared" si="144"/>
        <v>0</v>
      </c>
      <c r="V2730" s="50">
        <f t="shared" si="144"/>
        <v>660.02083333333337</v>
      </c>
      <c r="W2730" s="50">
        <f t="shared" si="143"/>
        <v>0</v>
      </c>
      <c r="X2730" s="50">
        <f t="shared" si="143"/>
        <v>0</v>
      </c>
      <c r="Y2730" s="50">
        <f t="shared" si="143"/>
        <v>0</v>
      </c>
      <c r="Z2730" s="50">
        <f t="shared" si="143"/>
        <v>0</v>
      </c>
      <c r="AA2730" s="50">
        <f t="shared" si="143"/>
        <v>0</v>
      </c>
      <c r="AB2730" s="50">
        <f t="shared" si="142"/>
        <v>2200.0208333333335</v>
      </c>
      <c r="AC2730" s="48" t="str">
        <f>VLOOKUP(ПРОДАЖИ!C:C,'ИЗ ОСНОВЫ НОМЕНКЛАТУР'!D:E,2,0)</f>
        <v>Ручки, крючки, опоры</v>
      </c>
      <c r="AD2730" s="48" t="str">
        <f>VLOOKUP(C:C,'ИЗ ОСНОВЫ НОМЕНКЛАТУР'!D:F,3,0)</f>
        <v>Ручки-рейлинги</v>
      </c>
      <c r="AE2730" s="48" t="str">
        <f>VLOOKUP(C:C,'ИЗ ОСНОВЫ НОМЕНКЛАТУР'!D:H,5,0)</f>
        <v>C</v>
      </c>
    </row>
    <row r="2731" spans="1:31" ht="9.6" customHeight="1" x14ac:dyDescent="0.2">
      <c r="A2731" s="45" t="s">
        <v>2043</v>
      </c>
      <c r="B2731" s="11"/>
      <c r="C2731" s="11" t="s">
        <v>2729</v>
      </c>
      <c r="D2731" s="44">
        <v>0</v>
      </c>
      <c r="E2731" s="44">
        <v>0</v>
      </c>
      <c r="F2731" s="48">
        <v>560</v>
      </c>
      <c r="G2731" s="48">
        <v>0</v>
      </c>
      <c r="H2731" s="44">
        <v>70</v>
      </c>
      <c r="I2731" s="44">
        <v>0</v>
      </c>
      <c r="J2731" s="44">
        <v>0</v>
      </c>
      <c r="K2731" s="48">
        <v>0</v>
      </c>
      <c r="L2731" s="49">
        <v>0</v>
      </c>
      <c r="M2731" s="49">
        <v>0</v>
      </c>
      <c r="N2731" s="10">
        <v>103679.28</v>
      </c>
      <c r="O2731" s="10">
        <v>0</v>
      </c>
      <c r="P2731" s="10">
        <v>13342</v>
      </c>
      <c r="Q2731" s="10">
        <v>0</v>
      </c>
      <c r="R2731" s="10">
        <v>0</v>
      </c>
      <c r="S2731" s="10">
        <v>0</v>
      </c>
      <c r="T2731" s="50">
        <f t="shared" si="144"/>
        <v>0</v>
      </c>
      <c r="U2731" s="50">
        <f t="shared" si="144"/>
        <v>0</v>
      </c>
      <c r="V2731" s="50">
        <f t="shared" si="144"/>
        <v>8639.94</v>
      </c>
      <c r="W2731" s="50">
        <f t="shared" si="143"/>
        <v>0</v>
      </c>
      <c r="X2731" s="50">
        <f t="shared" si="143"/>
        <v>1111.8333333333333</v>
      </c>
      <c r="Y2731" s="50">
        <f t="shared" si="143"/>
        <v>0</v>
      </c>
      <c r="Z2731" s="50">
        <f t="shared" si="143"/>
        <v>0</v>
      </c>
      <c r="AA2731" s="50">
        <f t="shared" si="143"/>
        <v>0</v>
      </c>
      <c r="AB2731" s="50">
        <f t="shared" si="142"/>
        <v>9751.7733333333344</v>
      </c>
      <c r="AC2731" s="48" t="str">
        <f>VLOOKUP(ПРОДАЖИ!C:C,'ИЗ ОСНОВЫ НОМЕНКЛАТУР'!D:E,2,0)</f>
        <v>Ручки, крючки, опоры</v>
      </c>
      <c r="AD2731" s="48" t="str">
        <f>VLOOKUP(C:C,'ИЗ ОСНОВЫ НОМЕНКЛАТУР'!D:F,3,0)</f>
        <v>Ручки-рейлинги</v>
      </c>
      <c r="AE2731" s="48" t="str">
        <f>VLOOKUP(C:C,'ИЗ ОСНОВЫ НОМЕНКЛАТУР'!D:H,5,0)</f>
        <v>C</v>
      </c>
    </row>
    <row r="2732" spans="1:31" ht="9.6" customHeight="1" x14ac:dyDescent="0.2">
      <c r="A2732" s="45" t="s">
        <v>2043</v>
      </c>
      <c r="B2732" s="11"/>
      <c r="C2732" s="11" t="s">
        <v>2730</v>
      </c>
      <c r="D2732" s="44">
        <v>0</v>
      </c>
      <c r="E2732" s="44">
        <v>0</v>
      </c>
      <c r="F2732" s="48">
        <v>40</v>
      </c>
      <c r="G2732" s="48">
        <v>0</v>
      </c>
      <c r="H2732" s="44">
        <v>0</v>
      </c>
      <c r="I2732" s="44">
        <v>6</v>
      </c>
      <c r="J2732" s="44">
        <v>14</v>
      </c>
      <c r="K2732" s="48">
        <v>0</v>
      </c>
      <c r="L2732" s="49">
        <v>0</v>
      </c>
      <c r="M2732" s="49">
        <v>0</v>
      </c>
      <c r="N2732" s="10">
        <v>72800</v>
      </c>
      <c r="O2732" s="10">
        <v>0</v>
      </c>
      <c r="P2732" s="10">
        <v>0</v>
      </c>
      <c r="Q2732" s="10">
        <v>11248.8</v>
      </c>
      <c r="R2732" s="10">
        <v>26247.200000000001</v>
      </c>
      <c r="S2732" s="10">
        <v>0</v>
      </c>
      <c r="T2732" s="50">
        <f t="shared" si="144"/>
        <v>0</v>
      </c>
      <c r="U2732" s="50">
        <f t="shared" si="144"/>
        <v>0</v>
      </c>
      <c r="V2732" s="50">
        <f t="shared" si="144"/>
        <v>6066.666666666667</v>
      </c>
      <c r="W2732" s="50">
        <f t="shared" si="143"/>
        <v>0</v>
      </c>
      <c r="X2732" s="50">
        <f t="shared" si="143"/>
        <v>0</v>
      </c>
      <c r="Y2732" s="50">
        <f t="shared" si="143"/>
        <v>937.4</v>
      </c>
      <c r="Z2732" s="50">
        <f t="shared" si="143"/>
        <v>2187.2666666666669</v>
      </c>
      <c r="AA2732" s="50">
        <f t="shared" si="143"/>
        <v>0</v>
      </c>
      <c r="AB2732" s="50">
        <f t="shared" si="142"/>
        <v>9191.3333333333339</v>
      </c>
      <c r="AC2732" s="48" t="str">
        <f>VLOOKUP(ПРОДАЖИ!C:C,'ИЗ ОСНОВЫ НОМЕНКЛАТУР'!D:E,2,0)</f>
        <v>Ручки, крючки, опоры</v>
      </c>
      <c r="AD2732" s="48" t="str">
        <f>VLOOKUP(C:C,'ИЗ ОСНОВЫ НОМЕНКЛАТУР'!D:F,3,0)</f>
        <v>Ручки-рейлинги</v>
      </c>
      <c r="AE2732" s="48" t="str">
        <f>VLOOKUP(C:C,'ИЗ ОСНОВЫ НОМЕНКЛАТУР'!D:H,5,0)</f>
        <v>C</v>
      </c>
    </row>
    <row r="2733" spans="1:31" ht="9.6" customHeight="1" x14ac:dyDescent="0.2">
      <c r="A2733" s="45" t="s">
        <v>2043</v>
      </c>
      <c r="B2733" s="11"/>
      <c r="C2733" s="11" t="s">
        <v>2731</v>
      </c>
      <c r="D2733" s="44">
        <v>0</v>
      </c>
      <c r="E2733" s="44">
        <v>0</v>
      </c>
      <c r="F2733" s="48">
        <v>531</v>
      </c>
      <c r="G2733" s="48">
        <v>0</v>
      </c>
      <c r="H2733" s="44">
        <v>36</v>
      </c>
      <c r="I2733" s="44">
        <v>0</v>
      </c>
      <c r="J2733" s="44">
        <v>0</v>
      </c>
      <c r="K2733" s="48">
        <v>0</v>
      </c>
      <c r="L2733" s="49">
        <v>0</v>
      </c>
      <c r="M2733" s="49">
        <v>0</v>
      </c>
      <c r="N2733" s="10">
        <v>122130</v>
      </c>
      <c r="O2733" s="10">
        <v>0</v>
      </c>
      <c r="P2733" s="10">
        <v>8528.4</v>
      </c>
      <c r="Q2733" s="10">
        <v>0</v>
      </c>
      <c r="R2733" s="10">
        <v>0</v>
      </c>
      <c r="S2733" s="10">
        <v>0</v>
      </c>
      <c r="T2733" s="50">
        <f t="shared" si="144"/>
        <v>0</v>
      </c>
      <c r="U2733" s="50">
        <f t="shared" si="144"/>
        <v>0</v>
      </c>
      <c r="V2733" s="50">
        <f t="shared" si="144"/>
        <v>10177.5</v>
      </c>
      <c r="W2733" s="50">
        <f t="shared" si="143"/>
        <v>0</v>
      </c>
      <c r="X2733" s="50">
        <f t="shared" si="143"/>
        <v>710.69999999999993</v>
      </c>
      <c r="Y2733" s="50">
        <f t="shared" si="143"/>
        <v>0</v>
      </c>
      <c r="Z2733" s="50">
        <f t="shared" si="143"/>
        <v>0</v>
      </c>
      <c r="AA2733" s="50">
        <f t="shared" si="143"/>
        <v>0</v>
      </c>
      <c r="AB2733" s="50">
        <f t="shared" si="142"/>
        <v>10888.2</v>
      </c>
      <c r="AC2733" s="48" t="str">
        <f>VLOOKUP(ПРОДАЖИ!C:C,'ИЗ ОСНОВЫ НОМЕНКЛАТУР'!D:E,2,0)</f>
        <v>Ручки, крючки, опоры</v>
      </c>
      <c r="AD2733" s="48" t="str">
        <f>VLOOKUP(C:C,'ИЗ ОСНОВЫ НОМЕНКЛАТУР'!D:F,3,0)</f>
        <v>Ручки-рейлинги</v>
      </c>
      <c r="AE2733" s="48" t="str">
        <f>VLOOKUP(C:C,'ИЗ ОСНОВЫ НОМЕНКЛАТУР'!D:H,5,0)</f>
        <v>C</v>
      </c>
    </row>
    <row r="2734" spans="1:31" ht="9.6" customHeight="1" x14ac:dyDescent="0.2">
      <c r="A2734" s="45" t="s">
        <v>2043</v>
      </c>
      <c r="B2734" s="11"/>
      <c r="C2734" s="11" t="s">
        <v>2732</v>
      </c>
      <c r="D2734" s="44">
        <v>18</v>
      </c>
      <c r="E2734" s="44">
        <v>0</v>
      </c>
      <c r="F2734" s="48">
        <v>0</v>
      </c>
      <c r="G2734" s="48">
        <v>0</v>
      </c>
      <c r="H2734" s="44">
        <v>0</v>
      </c>
      <c r="I2734" s="44">
        <v>0</v>
      </c>
      <c r="J2734" s="44">
        <v>40</v>
      </c>
      <c r="K2734" s="48">
        <v>0</v>
      </c>
      <c r="L2734" s="49">
        <v>11232.16</v>
      </c>
      <c r="M2734" s="49">
        <v>0</v>
      </c>
      <c r="N2734" s="10">
        <v>0</v>
      </c>
      <c r="O2734" s="10">
        <v>0</v>
      </c>
      <c r="P2734" s="10">
        <v>0</v>
      </c>
      <c r="Q2734" s="10">
        <v>0</v>
      </c>
      <c r="R2734" s="10">
        <v>26210.400000000001</v>
      </c>
      <c r="S2734" s="10">
        <v>0</v>
      </c>
      <c r="T2734" s="50">
        <f t="shared" si="144"/>
        <v>936.01333333333332</v>
      </c>
      <c r="U2734" s="50">
        <f t="shared" si="144"/>
        <v>0</v>
      </c>
      <c r="V2734" s="50">
        <f t="shared" si="144"/>
        <v>0</v>
      </c>
      <c r="W2734" s="50">
        <f t="shared" si="143"/>
        <v>0</v>
      </c>
      <c r="X2734" s="50">
        <f t="shared" si="143"/>
        <v>0</v>
      </c>
      <c r="Y2734" s="50">
        <f t="shared" si="143"/>
        <v>0</v>
      </c>
      <c r="Z2734" s="50">
        <f t="shared" si="143"/>
        <v>2184.2000000000003</v>
      </c>
      <c r="AA2734" s="50">
        <f t="shared" si="143"/>
        <v>0</v>
      </c>
      <c r="AB2734" s="50">
        <f t="shared" si="142"/>
        <v>3120.2133333333336</v>
      </c>
      <c r="AC2734" s="48" t="str">
        <f>VLOOKUP(ПРОДАЖИ!C:C,'ИЗ ОСНОВЫ НОМЕНКЛАТУР'!D:E,2,0)</f>
        <v>Ручки, крючки, опоры</v>
      </c>
      <c r="AD2734" s="48" t="str">
        <f>VLOOKUP(C:C,'ИЗ ОСНОВЫ НОМЕНКЛАТУР'!D:F,3,0)</f>
        <v>Ручки-рейлинги</v>
      </c>
      <c r="AE2734" s="48" t="str">
        <f>VLOOKUP(C:C,'ИЗ ОСНОВЫ НОМЕНКЛАТУР'!D:H,5,0)</f>
        <v>C</v>
      </c>
    </row>
    <row r="2735" spans="1:31" ht="9.6" customHeight="1" x14ac:dyDescent="0.2">
      <c r="A2735" s="45" t="s">
        <v>2043</v>
      </c>
      <c r="B2735" s="11"/>
      <c r="C2735" s="11" t="s">
        <v>2733</v>
      </c>
      <c r="D2735" s="44">
        <v>0</v>
      </c>
      <c r="E2735" s="44">
        <v>0</v>
      </c>
      <c r="F2735" s="48">
        <v>84</v>
      </c>
      <c r="G2735" s="48">
        <v>0</v>
      </c>
      <c r="H2735" s="44">
        <v>0</v>
      </c>
      <c r="I2735" s="44">
        <v>0</v>
      </c>
      <c r="J2735" s="44">
        <v>0</v>
      </c>
      <c r="K2735" s="48">
        <v>0</v>
      </c>
      <c r="L2735" s="49">
        <v>0</v>
      </c>
      <c r="M2735" s="49">
        <v>0</v>
      </c>
      <c r="N2735" s="10">
        <v>28980</v>
      </c>
      <c r="O2735" s="10">
        <v>0</v>
      </c>
      <c r="P2735" s="10">
        <v>0</v>
      </c>
      <c r="Q2735" s="10">
        <v>0</v>
      </c>
      <c r="R2735" s="10">
        <v>0</v>
      </c>
      <c r="S2735" s="10">
        <v>0</v>
      </c>
      <c r="T2735" s="50">
        <f t="shared" si="144"/>
        <v>0</v>
      </c>
      <c r="U2735" s="50">
        <f t="shared" si="144"/>
        <v>0</v>
      </c>
      <c r="V2735" s="50">
        <f t="shared" si="144"/>
        <v>2415</v>
      </c>
      <c r="W2735" s="50">
        <f t="shared" si="143"/>
        <v>0</v>
      </c>
      <c r="X2735" s="50">
        <f t="shared" si="143"/>
        <v>0</v>
      </c>
      <c r="Y2735" s="50">
        <f t="shared" si="143"/>
        <v>0</v>
      </c>
      <c r="Z2735" s="50">
        <f t="shared" si="143"/>
        <v>0</v>
      </c>
      <c r="AA2735" s="50">
        <f t="shared" si="143"/>
        <v>0</v>
      </c>
      <c r="AB2735" s="50">
        <f t="shared" si="142"/>
        <v>2415</v>
      </c>
      <c r="AC2735" s="48" t="str">
        <f>VLOOKUP(ПРОДАЖИ!C:C,'ИЗ ОСНОВЫ НОМЕНКЛАТУР'!D:E,2,0)</f>
        <v>Ручки, крючки, опоры</v>
      </c>
      <c r="AD2735" s="48" t="str">
        <f>VLOOKUP(C:C,'ИЗ ОСНОВЫ НОМЕНКЛАТУР'!D:F,3,0)</f>
        <v>Ручки-рейлинги</v>
      </c>
      <c r="AE2735" s="48" t="str">
        <f>VLOOKUP(C:C,'ИЗ ОСНОВЫ НОМЕНКЛАТУР'!D:H,5,0)</f>
        <v>C</v>
      </c>
    </row>
    <row r="2736" spans="1:31" ht="9.6" customHeight="1" x14ac:dyDescent="0.2">
      <c r="A2736" s="45" t="s">
        <v>2043</v>
      </c>
      <c r="B2736" s="11"/>
      <c r="C2736" s="11" t="s">
        <v>2734</v>
      </c>
      <c r="D2736" s="44">
        <v>55</v>
      </c>
      <c r="E2736" s="44">
        <v>0</v>
      </c>
      <c r="F2736" s="48">
        <v>82</v>
      </c>
      <c r="G2736" s="48">
        <v>0</v>
      </c>
      <c r="H2736" s="44">
        <v>10</v>
      </c>
      <c r="I2736" s="44">
        <v>0</v>
      </c>
      <c r="J2736" s="44">
        <v>0</v>
      </c>
      <c r="K2736" s="48">
        <v>0</v>
      </c>
      <c r="L2736" s="49">
        <v>13750</v>
      </c>
      <c r="M2736" s="49">
        <v>0</v>
      </c>
      <c r="N2736" s="10">
        <v>20500</v>
      </c>
      <c r="O2736" s="10">
        <v>0</v>
      </c>
      <c r="P2736" s="10">
        <v>2624.07</v>
      </c>
      <c r="Q2736" s="10">
        <v>0</v>
      </c>
      <c r="R2736" s="10">
        <v>0</v>
      </c>
      <c r="S2736" s="10">
        <v>0</v>
      </c>
      <c r="T2736" s="50">
        <f t="shared" si="144"/>
        <v>1145.8333333333333</v>
      </c>
      <c r="U2736" s="50">
        <f t="shared" si="144"/>
        <v>0</v>
      </c>
      <c r="V2736" s="50">
        <f t="shared" si="144"/>
        <v>1708.3333333333333</v>
      </c>
      <c r="W2736" s="50">
        <f t="shared" si="143"/>
        <v>0</v>
      </c>
      <c r="X2736" s="50">
        <f t="shared" si="143"/>
        <v>218.67250000000001</v>
      </c>
      <c r="Y2736" s="50">
        <f t="shared" si="143"/>
        <v>0</v>
      </c>
      <c r="Z2736" s="50">
        <f t="shared" si="143"/>
        <v>0</v>
      </c>
      <c r="AA2736" s="50">
        <f t="shared" si="143"/>
        <v>0</v>
      </c>
      <c r="AB2736" s="50">
        <f t="shared" si="142"/>
        <v>3072.8391666666666</v>
      </c>
      <c r="AC2736" s="48" t="str">
        <f>VLOOKUP(ПРОДАЖИ!C:C,'ИЗ ОСНОВЫ НОМЕНКЛАТУР'!D:E,2,0)</f>
        <v>Ручки, крючки, опоры</v>
      </c>
      <c r="AD2736" s="48" t="str">
        <f>VLOOKUP(C:C,'ИЗ ОСНОВЫ НОМЕНКЛАТУР'!D:F,3,0)</f>
        <v>Ручки-рейлинги</v>
      </c>
      <c r="AE2736" s="48" t="str">
        <f>VLOOKUP(C:C,'ИЗ ОСНОВЫ НОМЕНКЛАТУР'!D:H,5,0)</f>
        <v>C</v>
      </c>
    </row>
    <row r="2737" spans="1:31" ht="9.6" customHeight="1" x14ac:dyDescent="0.2">
      <c r="A2737" s="45" t="s">
        <v>2043</v>
      </c>
      <c r="B2737" s="11"/>
      <c r="C2737" s="11" t="s">
        <v>2735</v>
      </c>
      <c r="D2737" s="44">
        <v>0</v>
      </c>
      <c r="E2737" s="44">
        <v>0</v>
      </c>
      <c r="F2737" s="48">
        <v>0</v>
      </c>
      <c r="G2737" s="48">
        <v>0</v>
      </c>
      <c r="H2737" s="44">
        <v>61</v>
      </c>
      <c r="I2737" s="44">
        <v>0</v>
      </c>
      <c r="J2737" s="44">
        <v>0</v>
      </c>
      <c r="K2737" s="48">
        <v>0</v>
      </c>
      <c r="L2737" s="49">
        <v>0</v>
      </c>
      <c r="M2737" s="49">
        <v>0</v>
      </c>
      <c r="N2737" s="10">
        <v>0</v>
      </c>
      <c r="O2737" s="10">
        <v>0</v>
      </c>
      <c r="P2737" s="10">
        <v>22804.240000000002</v>
      </c>
      <c r="Q2737" s="10">
        <v>0</v>
      </c>
      <c r="R2737" s="10">
        <v>0</v>
      </c>
      <c r="S2737" s="10">
        <v>0</v>
      </c>
      <c r="T2737" s="50">
        <f t="shared" si="144"/>
        <v>0</v>
      </c>
      <c r="U2737" s="50">
        <f t="shared" si="144"/>
        <v>0</v>
      </c>
      <c r="V2737" s="50">
        <f t="shared" si="144"/>
        <v>0</v>
      </c>
      <c r="W2737" s="50">
        <f t="shared" si="143"/>
        <v>0</v>
      </c>
      <c r="X2737" s="50">
        <f t="shared" si="143"/>
        <v>1900.3533333333335</v>
      </c>
      <c r="Y2737" s="50">
        <f t="shared" si="143"/>
        <v>0</v>
      </c>
      <c r="Z2737" s="50">
        <f t="shared" si="143"/>
        <v>0</v>
      </c>
      <c r="AA2737" s="50">
        <f t="shared" si="143"/>
        <v>0</v>
      </c>
      <c r="AB2737" s="50">
        <f t="shared" si="142"/>
        <v>1900.3533333333335</v>
      </c>
      <c r="AC2737" s="48" t="str">
        <f>VLOOKUP(ПРОДАЖИ!C:C,'ИЗ ОСНОВЫ НОМЕНКЛАТУР'!D:E,2,0)</f>
        <v>Ручки, крючки, опоры</v>
      </c>
      <c r="AD2737" s="48" t="str">
        <f>VLOOKUP(C:C,'ИЗ ОСНОВЫ НОМЕНКЛАТУР'!D:F,3,0)</f>
        <v>Ручки-рейлинги</v>
      </c>
      <c r="AE2737" s="48" t="str">
        <f>VLOOKUP(C:C,'ИЗ ОСНОВЫ НОМЕНКЛАТУР'!D:H,5,0)</f>
        <v>C</v>
      </c>
    </row>
    <row r="2738" spans="1:31" ht="9.6" customHeight="1" x14ac:dyDescent="0.2">
      <c r="A2738" s="45" t="s">
        <v>2043</v>
      </c>
      <c r="B2738" s="11"/>
      <c r="C2738" s="11" t="s">
        <v>2736</v>
      </c>
      <c r="D2738" s="44">
        <v>46</v>
      </c>
      <c r="E2738" s="44">
        <v>0</v>
      </c>
      <c r="F2738" s="48">
        <v>11</v>
      </c>
      <c r="G2738" s="48">
        <v>0</v>
      </c>
      <c r="H2738" s="44">
        <v>0</v>
      </c>
      <c r="I2738" s="44">
        <v>0</v>
      </c>
      <c r="J2738" s="44">
        <v>0</v>
      </c>
      <c r="K2738" s="48">
        <v>0</v>
      </c>
      <c r="L2738" s="49">
        <v>14112</v>
      </c>
      <c r="M2738" s="49">
        <v>0</v>
      </c>
      <c r="N2738" s="10">
        <v>3302.83</v>
      </c>
      <c r="O2738" s="10">
        <v>0</v>
      </c>
      <c r="P2738" s="10">
        <v>0</v>
      </c>
      <c r="Q2738" s="10">
        <v>0</v>
      </c>
      <c r="R2738" s="10">
        <v>0</v>
      </c>
      <c r="S2738" s="10">
        <v>0</v>
      </c>
      <c r="T2738" s="50">
        <f t="shared" si="144"/>
        <v>1176</v>
      </c>
      <c r="U2738" s="50">
        <f t="shared" si="144"/>
        <v>0</v>
      </c>
      <c r="V2738" s="50">
        <f t="shared" si="144"/>
        <v>275.23583333333335</v>
      </c>
      <c r="W2738" s="50">
        <f t="shared" si="143"/>
        <v>0</v>
      </c>
      <c r="X2738" s="50">
        <f t="shared" si="143"/>
        <v>0</v>
      </c>
      <c r="Y2738" s="50">
        <f t="shared" si="143"/>
        <v>0</v>
      </c>
      <c r="Z2738" s="50">
        <f t="shared" si="143"/>
        <v>0</v>
      </c>
      <c r="AA2738" s="50">
        <f t="shared" si="143"/>
        <v>0</v>
      </c>
      <c r="AB2738" s="50">
        <f t="shared" si="142"/>
        <v>1451.2358333333334</v>
      </c>
      <c r="AC2738" s="48" t="str">
        <f>VLOOKUP(ПРОДАЖИ!C:C,'ИЗ ОСНОВЫ НОМЕНКЛАТУР'!D:E,2,0)</f>
        <v>Ручки, крючки, опоры</v>
      </c>
      <c r="AD2738" s="48" t="str">
        <f>VLOOKUP(C:C,'ИЗ ОСНОВЫ НОМЕНКЛАТУР'!D:F,3,0)</f>
        <v>Ручки-рейлинги</v>
      </c>
      <c r="AE2738" s="48" t="str">
        <f>VLOOKUP(C:C,'ИЗ ОСНОВЫ НОМЕНКЛАТУР'!D:H,5,0)</f>
        <v>C</v>
      </c>
    </row>
    <row r="2739" spans="1:31" ht="9.6" customHeight="1" x14ac:dyDescent="0.2">
      <c r="A2739" s="45" t="s">
        <v>2043</v>
      </c>
      <c r="B2739" s="11"/>
      <c r="C2739" s="11" t="s">
        <v>2737</v>
      </c>
      <c r="D2739" s="44">
        <v>29</v>
      </c>
      <c r="E2739" s="44">
        <v>0</v>
      </c>
      <c r="F2739" s="48">
        <v>0</v>
      </c>
      <c r="G2739" s="48">
        <v>0</v>
      </c>
      <c r="H2739" s="44">
        <v>5</v>
      </c>
      <c r="I2739" s="44">
        <v>0</v>
      </c>
      <c r="J2739" s="44">
        <v>0</v>
      </c>
      <c r="K2739" s="48">
        <v>0</v>
      </c>
      <c r="L2739" s="49">
        <v>14500</v>
      </c>
      <c r="M2739" s="49">
        <v>0</v>
      </c>
      <c r="N2739" s="10">
        <v>0</v>
      </c>
      <c r="O2739" s="10">
        <v>0</v>
      </c>
      <c r="P2739" s="10">
        <v>2575</v>
      </c>
      <c r="Q2739" s="10">
        <v>0</v>
      </c>
      <c r="R2739" s="10">
        <v>0</v>
      </c>
      <c r="S2739" s="10">
        <v>0</v>
      </c>
      <c r="T2739" s="50">
        <f t="shared" si="144"/>
        <v>1208.3333333333333</v>
      </c>
      <c r="U2739" s="50">
        <f t="shared" si="144"/>
        <v>0</v>
      </c>
      <c r="V2739" s="50">
        <f t="shared" si="144"/>
        <v>0</v>
      </c>
      <c r="W2739" s="50">
        <f t="shared" si="143"/>
        <v>0</v>
      </c>
      <c r="X2739" s="50">
        <f t="shared" si="143"/>
        <v>214.58333333333334</v>
      </c>
      <c r="Y2739" s="50">
        <f t="shared" si="143"/>
        <v>0</v>
      </c>
      <c r="Z2739" s="50">
        <f t="shared" si="143"/>
        <v>0</v>
      </c>
      <c r="AA2739" s="50">
        <f t="shared" si="143"/>
        <v>0</v>
      </c>
      <c r="AB2739" s="50">
        <f t="shared" si="142"/>
        <v>1422.9166666666665</v>
      </c>
      <c r="AC2739" s="48" t="str">
        <f>VLOOKUP(ПРОДАЖИ!C:C,'ИЗ ОСНОВЫ НОМЕНКЛАТУР'!D:E,2,0)</f>
        <v>Ручки, крючки, опоры</v>
      </c>
      <c r="AD2739" s="48" t="str">
        <f>VLOOKUP(C:C,'ИЗ ОСНОВЫ НОМЕНКЛАТУР'!D:F,3,0)</f>
        <v>Ручки-рейлинги</v>
      </c>
      <c r="AE2739" s="48" t="str">
        <f>VLOOKUP(C:C,'ИЗ ОСНОВЫ НОМЕНКЛАТУР'!D:H,5,0)</f>
        <v>C</v>
      </c>
    </row>
    <row r="2740" spans="1:31" ht="9.6" customHeight="1" x14ac:dyDescent="0.2">
      <c r="A2740" s="45" t="s">
        <v>2043</v>
      </c>
      <c r="B2740" s="11"/>
      <c r="C2740" s="11" t="s">
        <v>2738</v>
      </c>
      <c r="D2740" s="44">
        <v>3</v>
      </c>
      <c r="E2740" s="44">
        <v>0</v>
      </c>
      <c r="F2740" s="48">
        <v>0</v>
      </c>
      <c r="G2740" s="48">
        <v>0</v>
      </c>
      <c r="H2740" s="44">
        <v>36</v>
      </c>
      <c r="I2740" s="44">
        <v>0</v>
      </c>
      <c r="J2740" s="44">
        <v>0</v>
      </c>
      <c r="K2740" s="48">
        <v>0</v>
      </c>
      <c r="L2740" s="49">
        <v>1215.44</v>
      </c>
      <c r="M2740" s="49">
        <v>0</v>
      </c>
      <c r="N2740" s="10">
        <v>0</v>
      </c>
      <c r="O2740" s="10">
        <v>0</v>
      </c>
      <c r="P2740" s="10">
        <v>14475.49</v>
      </c>
      <c r="Q2740" s="10">
        <v>0</v>
      </c>
      <c r="R2740" s="10">
        <v>0</v>
      </c>
      <c r="S2740" s="10">
        <v>0</v>
      </c>
      <c r="T2740" s="50">
        <f t="shared" si="144"/>
        <v>101.28666666666668</v>
      </c>
      <c r="U2740" s="50">
        <f t="shared" si="144"/>
        <v>0</v>
      </c>
      <c r="V2740" s="50">
        <f t="shared" si="144"/>
        <v>0</v>
      </c>
      <c r="W2740" s="50">
        <f t="shared" si="143"/>
        <v>0</v>
      </c>
      <c r="X2740" s="50">
        <f t="shared" si="143"/>
        <v>1206.2908333333332</v>
      </c>
      <c r="Y2740" s="50">
        <f t="shared" si="143"/>
        <v>0</v>
      </c>
      <c r="Z2740" s="50">
        <f t="shared" si="143"/>
        <v>0</v>
      </c>
      <c r="AA2740" s="50">
        <f t="shared" si="143"/>
        <v>0</v>
      </c>
      <c r="AB2740" s="50">
        <f t="shared" si="142"/>
        <v>1307.5774999999999</v>
      </c>
      <c r="AC2740" s="48" t="str">
        <f>VLOOKUP(ПРОДАЖИ!C:C,'ИЗ ОСНОВЫ НОМЕНКЛАТУР'!D:E,2,0)</f>
        <v>Ручки, крючки, опоры</v>
      </c>
      <c r="AD2740" s="48" t="str">
        <f>VLOOKUP(C:C,'ИЗ ОСНОВЫ НОМЕНКЛАТУР'!D:F,3,0)</f>
        <v>Ручки-рейлинги</v>
      </c>
      <c r="AE2740" s="48" t="str">
        <f>VLOOKUP(C:C,'ИЗ ОСНОВЫ НОМЕНКЛАТУР'!D:H,5,0)</f>
        <v>C</v>
      </c>
    </row>
    <row r="2741" spans="1:31" ht="9.6" customHeight="1" x14ac:dyDescent="0.2">
      <c r="A2741" s="45" t="s">
        <v>2043</v>
      </c>
      <c r="B2741" s="11"/>
      <c r="C2741" s="11" t="s">
        <v>2739</v>
      </c>
      <c r="D2741" s="44">
        <v>68</v>
      </c>
      <c r="E2741" s="44">
        <v>0</v>
      </c>
      <c r="F2741" s="48">
        <v>0</v>
      </c>
      <c r="G2741" s="48">
        <v>0</v>
      </c>
      <c r="H2741" s="44">
        <v>0</v>
      </c>
      <c r="I2741" s="44">
        <v>0</v>
      </c>
      <c r="J2741" s="44">
        <v>0</v>
      </c>
      <c r="K2741" s="48">
        <v>0</v>
      </c>
      <c r="L2741" s="49">
        <v>22440.28</v>
      </c>
      <c r="M2741" s="49">
        <v>0</v>
      </c>
      <c r="N2741" s="10">
        <v>0</v>
      </c>
      <c r="O2741" s="10">
        <v>0</v>
      </c>
      <c r="P2741" s="10">
        <v>0</v>
      </c>
      <c r="Q2741" s="10">
        <v>0</v>
      </c>
      <c r="R2741" s="10">
        <v>0</v>
      </c>
      <c r="S2741" s="10">
        <v>0</v>
      </c>
      <c r="T2741" s="50">
        <f t="shared" si="144"/>
        <v>1870.0233333333333</v>
      </c>
      <c r="U2741" s="50">
        <f t="shared" si="144"/>
        <v>0</v>
      </c>
      <c r="V2741" s="50">
        <f t="shared" si="144"/>
        <v>0</v>
      </c>
      <c r="W2741" s="50">
        <f t="shared" si="143"/>
        <v>0</v>
      </c>
      <c r="X2741" s="50">
        <f t="shared" si="143"/>
        <v>0</v>
      </c>
      <c r="Y2741" s="50">
        <f t="shared" si="143"/>
        <v>0</v>
      </c>
      <c r="Z2741" s="50">
        <f t="shared" si="143"/>
        <v>0</v>
      </c>
      <c r="AA2741" s="50">
        <f t="shared" si="143"/>
        <v>0</v>
      </c>
      <c r="AB2741" s="50">
        <f t="shared" si="142"/>
        <v>1870.0233333333333</v>
      </c>
      <c r="AC2741" s="48" t="str">
        <f>VLOOKUP(ПРОДАЖИ!C:C,'ИЗ ОСНОВЫ НОМЕНКЛАТУР'!D:E,2,0)</f>
        <v>Ручки, крючки, опоры</v>
      </c>
      <c r="AD2741" s="48" t="str">
        <f>VLOOKUP(C:C,'ИЗ ОСНОВЫ НОМЕНКЛАТУР'!D:F,3,0)</f>
        <v>Ручки-рейлинги</v>
      </c>
      <c r="AE2741" s="48" t="str">
        <f>VLOOKUP(C:C,'ИЗ ОСНОВЫ НОМЕНКЛАТУР'!D:H,5,0)</f>
        <v>C</v>
      </c>
    </row>
    <row r="2742" spans="1:31" ht="9.6" customHeight="1" x14ac:dyDescent="0.2">
      <c r="A2742" s="45" t="s">
        <v>2043</v>
      </c>
      <c r="B2742" s="11"/>
      <c r="C2742" s="11" t="s">
        <v>2740</v>
      </c>
      <c r="D2742" s="44">
        <v>5</v>
      </c>
      <c r="E2742" s="44">
        <v>0</v>
      </c>
      <c r="F2742" s="48">
        <v>20</v>
      </c>
      <c r="G2742" s="48">
        <v>0</v>
      </c>
      <c r="H2742" s="44">
        <v>23</v>
      </c>
      <c r="I2742" s="44">
        <v>0</v>
      </c>
      <c r="J2742" s="44">
        <v>0</v>
      </c>
      <c r="K2742" s="48">
        <v>0</v>
      </c>
      <c r="L2742" s="49">
        <v>2000</v>
      </c>
      <c r="M2742" s="49">
        <v>0</v>
      </c>
      <c r="N2742" s="10">
        <v>7892.87</v>
      </c>
      <c r="O2742" s="10">
        <v>0</v>
      </c>
      <c r="P2742" s="10">
        <v>9476</v>
      </c>
      <c r="Q2742" s="10">
        <v>0</v>
      </c>
      <c r="R2742" s="10">
        <v>0</v>
      </c>
      <c r="S2742" s="10">
        <v>0</v>
      </c>
      <c r="T2742" s="50">
        <f t="shared" si="144"/>
        <v>166.66666666666666</v>
      </c>
      <c r="U2742" s="50">
        <f t="shared" si="144"/>
        <v>0</v>
      </c>
      <c r="V2742" s="50">
        <f t="shared" si="144"/>
        <v>657.73916666666662</v>
      </c>
      <c r="W2742" s="50">
        <f t="shared" si="143"/>
        <v>0</v>
      </c>
      <c r="X2742" s="50">
        <f t="shared" si="143"/>
        <v>789.66666666666663</v>
      </c>
      <c r="Y2742" s="50">
        <f t="shared" si="143"/>
        <v>0</v>
      </c>
      <c r="Z2742" s="50">
        <f t="shared" si="143"/>
        <v>0</v>
      </c>
      <c r="AA2742" s="50">
        <f t="shared" si="143"/>
        <v>0</v>
      </c>
      <c r="AB2742" s="50">
        <f t="shared" si="142"/>
        <v>1614.0724999999998</v>
      </c>
      <c r="AC2742" s="48" t="str">
        <f>VLOOKUP(ПРОДАЖИ!C:C,'ИЗ ОСНОВЫ НОМЕНКЛАТУР'!D:E,2,0)</f>
        <v>Ручки, крючки, опоры</v>
      </c>
      <c r="AD2742" s="48" t="str">
        <f>VLOOKUP(C:C,'ИЗ ОСНОВЫ НОМЕНКЛАТУР'!D:F,3,0)</f>
        <v>Ручки-рейлинги</v>
      </c>
      <c r="AE2742" s="48" t="str">
        <f>VLOOKUP(C:C,'ИЗ ОСНОВЫ НОМЕНКЛАТУР'!D:H,5,0)</f>
        <v>C</v>
      </c>
    </row>
    <row r="2743" spans="1:31" ht="9.6" customHeight="1" x14ac:dyDescent="0.2">
      <c r="A2743" s="45" t="s">
        <v>2043</v>
      </c>
      <c r="B2743" s="11"/>
      <c r="C2743" s="11" t="s">
        <v>2741</v>
      </c>
      <c r="D2743" s="44">
        <v>14</v>
      </c>
      <c r="E2743" s="44">
        <v>0</v>
      </c>
      <c r="F2743" s="48">
        <v>21</v>
      </c>
      <c r="G2743" s="48">
        <v>0</v>
      </c>
      <c r="H2743" s="44">
        <v>0</v>
      </c>
      <c r="I2743" s="44">
        <v>0</v>
      </c>
      <c r="J2743" s="44">
        <v>0</v>
      </c>
      <c r="K2743" s="48">
        <v>0</v>
      </c>
      <c r="L2743" s="49">
        <v>5544</v>
      </c>
      <c r="M2743" s="49">
        <v>0</v>
      </c>
      <c r="N2743" s="10">
        <v>8316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50">
        <f t="shared" si="144"/>
        <v>462</v>
      </c>
      <c r="U2743" s="50">
        <f t="shared" si="144"/>
        <v>0</v>
      </c>
      <c r="V2743" s="50">
        <f t="shared" si="144"/>
        <v>693</v>
      </c>
      <c r="W2743" s="50">
        <f t="shared" si="143"/>
        <v>0</v>
      </c>
      <c r="X2743" s="50">
        <f t="shared" si="143"/>
        <v>0</v>
      </c>
      <c r="Y2743" s="50">
        <f t="shared" si="143"/>
        <v>0</v>
      </c>
      <c r="Z2743" s="50">
        <f t="shared" si="143"/>
        <v>0</v>
      </c>
      <c r="AA2743" s="50">
        <f t="shared" si="143"/>
        <v>0</v>
      </c>
      <c r="AB2743" s="50">
        <f t="shared" si="142"/>
        <v>1155</v>
      </c>
      <c r="AC2743" s="48" t="str">
        <f>VLOOKUP(ПРОДАЖИ!C:C,'ИЗ ОСНОВЫ НОМЕНКЛАТУР'!D:E,2,0)</f>
        <v>Ручки, крючки, опоры</v>
      </c>
      <c r="AD2743" s="48" t="str">
        <f>VLOOKUP(C:C,'ИЗ ОСНОВЫ НОМЕНКЛАТУР'!D:F,3,0)</f>
        <v>Ручки-рейлинги</v>
      </c>
      <c r="AE2743" s="48" t="str">
        <f>VLOOKUP(C:C,'ИЗ ОСНОВЫ НОМЕНКЛАТУР'!D:H,5,0)</f>
        <v>C</v>
      </c>
    </row>
    <row r="2744" spans="1:31" ht="9.6" customHeight="1" x14ac:dyDescent="0.2">
      <c r="A2744" s="45" t="s">
        <v>2043</v>
      </c>
      <c r="B2744" s="11"/>
      <c r="C2744" s="11" t="s">
        <v>2742</v>
      </c>
      <c r="D2744" s="44">
        <v>0</v>
      </c>
      <c r="E2744" s="44">
        <v>0</v>
      </c>
      <c r="F2744" s="48">
        <v>0</v>
      </c>
      <c r="G2744" s="48">
        <v>0</v>
      </c>
      <c r="H2744" s="44">
        <v>25</v>
      </c>
      <c r="I2744" s="44">
        <v>0</v>
      </c>
      <c r="J2744" s="44">
        <v>0</v>
      </c>
      <c r="K2744" s="48">
        <v>0</v>
      </c>
      <c r="L2744" s="49">
        <v>0</v>
      </c>
      <c r="M2744" s="49">
        <v>0</v>
      </c>
      <c r="N2744" s="10">
        <v>0</v>
      </c>
      <c r="O2744" s="10">
        <v>0</v>
      </c>
      <c r="P2744" s="10">
        <v>20750</v>
      </c>
      <c r="Q2744" s="10">
        <v>0</v>
      </c>
      <c r="R2744" s="10">
        <v>0</v>
      </c>
      <c r="S2744" s="10">
        <v>0</v>
      </c>
      <c r="T2744" s="50">
        <f t="shared" si="144"/>
        <v>0</v>
      </c>
      <c r="U2744" s="50">
        <f t="shared" si="144"/>
        <v>0</v>
      </c>
      <c r="V2744" s="50">
        <f t="shared" si="144"/>
        <v>0</v>
      </c>
      <c r="W2744" s="50">
        <f t="shared" si="143"/>
        <v>0</v>
      </c>
      <c r="X2744" s="50">
        <f t="shared" si="143"/>
        <v>1729.1666666666667</v>
      </c>
      <c r="Y2744" s="50">
        <f t="shared" si="143"/>
        <v>0</v>
      </c>
      <c r="Z2744" s="50">
        <f t="shared" si="143"/>
        <v>0</v>
      </c>
      <c r="AA2744" s="50">
        <f t="shared" si="143"/>
        <v>0</v>
      </c>
      <c r="AB2744" s="50">
        <f t="shared" si="142"/>
        <v>1729.1666666666667</v>
      </c>
      <c r="AC2744" s="48" t="str">
        <f>VLOOKUP(ПРОДАЖИ!C:C,'ИЗ ОСНОВЫ НОМЕНКЛАТУР'!D:E,2,0)</f>
        <v>Ручки, крючки, опоры</v>
      </c>
      <c r="AD2744" s="48" t="str">
        <f>VLOOKUP(C:C,'ИЗ ОСНОВЫ НОМЕНКЛАТУР'!D:F,3,0)</f>
        <v>Ручки-рейлинги</v>
      </c>
      <c r="AE2744" s="48" t="str">
        <f>VLOOKUP(C:C,'ИЗ ОСНОВЫ НОМЕНКЛАТУР'!D:H,5,0)</f>
        <v>C</v>
      </c>
    </row>
    <row r="2745" spans="1:31" ht="9.6" customHeight="1" x14ac:dyDescent="0.2">
      <c r="A2745" s="45" t="s">
        <v>2043</v>
      </c>
      <c r="B2745" s="11"/>
      <c r="C2745" s="11" t="s">
        <v>2743</v>
      </c>
      <c r="D2745" s="44">
        <v>0</v>
      </c>
      <c r="E2745" s="44">
        <v>0</v>
      </c>
      <c r="F2745" s="48">
        <v>0</v>
      </c>
      <c r="G2745" s="48">
        <v>0</v>
      </c>
      <c r="H2745" s="44">
        <v>86</v>
      </c>
      <c r="I2745" s="44">
        <v>0</v>
      </c>
      <c r="J2745" s="44">
        <v>0</v>
      </c>
      <c r="K2745" s="48">
        <v>0</v>
      </c>
      <c r="L2745" s="49">
        <v>0</v>
      </c>
      <c r="M2745" s="49">
        <v>0</v>
      </c>
      <c r="N2745" s="10">
        <v>0</v>
      </c>
      <c r="O2745" s="10">
        <v>0</v>
      </c>
      <c r="P2745" s="10">
        <v>20770.72</v>
      </c>
      <c r="Q2745" s="10">
        <v>0</v>
      </c>
      <c r="R2745" s="10">
        <v>0</v>
      </c>
      <c r="S2745" s="10">
        <v>0</v>
      </c>
      <c r="T2745" s="50">
        <f t="shared" si="144"/>
        <v>0</v>
      </c>
      <c r="U2745" s="50">
        <f t="shared" si="144"/>
        <v>0</v>
      </c>
      <c r="V2745" s="50">
        <f t="shared" si="144"/>
        <v>0</v>
      </c>
      <c r="W2745" s="50">
        <f t="shared" si="143"/>
        <v>0</v>
      </c>
      <c r="X2745" s="50">
        <f t="shared" si="143"/>
        <v>1730.8933333333334</v>
      </c>
      <c r="Y2745" s="50">
        <f t="shared" si="143"/>
        <v>0</v>
      </c>
      <c r="Z2745" s="50">
        <f t="shared" si="143"/>
        <v>0</v>
      </c>
      <c r="AA2745" s="50">
        <f t="shared" si="143"/>
        <v>0</v>
      </c>
      <c r="AB2745" s="50">
        <f t="shared" si="142"/>
        <v>1730.8933333333334</v>
      </c>
      <c r="AC2745" s="48" t="str">
        <f>VLOOKUP(ПРОДАЖИ!C:C,'ИЗ ОСНОВЫ НОМЕНКЛАТУР'!D:E,2,0)</f>
        <v>Ручки, крючки, опоры</v>
      </c>
      <c r="AD2745" s="48" t="str">
        <f>VLOOKUP(C:C,'ИЗ ОСНОВЫ НОМЕНКЛАТУР'!D:F,3,0)</f>
        <v>Ручки-рейлинги</v>
      </c>
      <c r="AE2745" s="48" t="str">
        <f>VLOOKUP(C:C,'ИЗ ОСНОВЫ НОМЕНКЛАТУР'!D:H,5,0)</f>
        <v>C</v>
      </c>
    </row>
    <row r="2746" spans="1:31" ht="9.6" customHeight="1" x14ac:dyDescent="0.2">
      <c r="A2746" s="45" t="s">
        <v>2043</v>
      </c>
      <c r="B2746" s="11"/>
      <c r="C2746" s="11" t="s">
        <v>2744</v>
      </c>
      <c r="D2746" s="44">
        <v>0</v>
      </c>
      <c r="E2746" s="44">
        <v>0</v>
      </c>
      <c r="F2746" s="48">
        <v>10</v>
      </c>
      <c r="G2746" s="48">
        <v>0</v>
      </c>
      <c r="H2746" s="44">
        <v>0</v>
      </c>
      <c r="I2746" s="44">
        <v>0</v>
      </c>
      <c r="J2746" s="44">
        <v>4</v>
      </c>
      <c r="K2746" s="48">
        <v>0</v>
      </c>
      <c r="L2746" s="49">
        <v>0</v>
      </c>
      <c r="M2746" s="49">
        <v>0</v>
      </c>
      <c r="N2746" s="10">
        <v>9472.81</v>
      </c>
      <c r="O2746" s="10">
        <v>0</v>
      </c>
      <c r="P2746" s="10">
        <v>0</v>
      </c>
      <c r="Q2746" s="10">
        <v>0</v>
      </c>
      <c r="R2746" s="10">
        <v>4078.8</v>
      </c>
      <c r="S2746" s="10">
        <v>0</v>
      </c>
      <c r="T2746" s="50">
        <f t="shared" si="144"/>
        <v>0</v>
      </c>
      <c r="U2746" s="50">
        <f t="shared" si="144"/>
        <v>0</v>
      </c>
      <c r="V2746" s="50">
        <f t="shared" si="144"/>
        <v>789.40083333333325</v>
      </c>
      <c r="W2746" s="50">
        <f t="shared" si="143"/>
        <v>0</v>
      </c>
      <c r="X2746" s="50">
        <f t="shared" si="143"/>
        <v>0</v>
      </c>
      <c r="Y2746" s="50">
        <f t="shared" si="143"/>
        <v>0</v>
      </c>
      <c r="Z2746" s="50">
        <f t="shared" si="143"/>
        <v>339.90000000000003</v>
      </c>
      <c r="AA2746" s="50">
        <f t="shared" si="143"/>
        <v>0</v>
      </c>
      <c r="AB2746" s="50">
        <f t="shared" si="142"/>
        <v>1129.3008333333332</v>
      </c>
      <c r="AC2746" s="48" t="str">
        <f>VLOOKUP(ПРОДАЖИ!C:C,'ИЗ ОСНОВЫ НОМЕНКЛАТУР'!D:E,2,0)</f>
        <v>Ручки, крючки, опоры</v>
      </c>
      <c r="AD2746" s="48" t="str">
        <f>VLOOKUP(C:C,'ИЗ ОСНОВЫ НОМЕНКЛАТУР'!D:F,3,0)</f>
        <v>Ручки-рейлинги</v>
      </c>
      <c r="AE2746" s="48" t="str">
        <f>VLOOKUP(C:C,'ИЗ ОСНОВЫ НОМЕНКЛАТУР'!D:H,5,0)</f>
        <v>C</v>
      </c>
    </row>
    <row r="2747" spans="1:31" ht="9.6" customHeight="1" x14ac:dyDescent="0.2">
      <c r="A2747" s="45" t="s">
        <v>2043</v>
      </c>
      <c r="B2747" s="11"/>
      <c r="C2747" s="11" t="s">
        <v>2745</v>
      </c>
      <c r="D2747" s="44">
        <v>0</v>
      </c>
      <c r="E2747" s="44">
        <v>0</v>
      </c>
      <c r="F2747" s="48">
        <v>0</v>
      </c>
      <c r="G2747" s="48">
        <v>0</v>
      </c>
      <c r="H2747" s="44">
        <v>76</v>
      </c>
      <c r="I2747" s="44">
        <v>0</v>
      </c>
      <c r="J2747" s="44">
        <v>0</v>
      </c>
      <c r="K2747" s="48">
        <v>0</v>
      </c>
      <c r="L2747" s="49">
        <v>0</v>
      </c>
      <c r="M2747" s="49">
        <v>0</v>
      </c>
      <c r="N2747" s="10">
        <v>0</v>
      </c>
      <c r="O2747" s="10">
        <v>0</v>
      </c>
      <c r="P2747" s="10">
        <v>15200</v>
      </c>
      <c r="Q2747" s="10">
        <v>0</v>
      </c>
      <c r="R2747" s="10">
        <v>0</v>
      </c>
      <c r="S2747" s="10">
        <v>0</v>
      </c>
      <c r="T2747" s="50">
        <f t="shared" si="144"/>
        <v>0</v>
      </c>
      <c r="U2747" s="50">
        <f t="shared" si="144"/>
        <v>0</v>
      </c>
      <c r="V2747" s="50">
        <f t="shared" si="144"/>
        <v>0</v>
      </c>
      <c r="W2747" s="50">
        <f t="shared" si="143"/>
        <v>0</v>
      </c>
      <c r="X2747" s="50">
        <f t="shared" si="143"/>
        <v>1266.6666666666667</v>
      </c>
      <c r="Y2747" s="50">
        <f t="shared" si="143"/>
        <v>0</v>
      </c>
      <c r="Z2747" s="50">
        <f t="shared" si="143"/>
        <v>0</v>
      </c>
      <c r="AA2747" s="50">
        <f t="shared" si="143"/>
        <v>0</v>
      </c>
      <c r="AB2747" s="50">
        <f t="shared" si="142"/>
        <v>1266.6666666666667</v>
      </c>
      <c r="AC2747" s="48" t="str">
        <f>VLOOKUP(ПРОДАЖИ!C:C,'ИЗ ОСНОВЫ НОМЕНКЛАТУР'!D:E,2,0)</f>
        <v>Ручки, крючки, опоры</v>
      </c>
      <c r="AD2747" s="48" t="str">
        <f>VLOOKUP(C:C,'ИЗ ОСНОВЫ НОМЕНКЛАТУР'!D:F,3,0)</f>
        <v>Ручки-рейлинги</v>
      </c>
      <c r="AE2747" s="48" t="str">
        <f>VLOOKUP(C:C,'ИЗ ОСНОВЫ НОМЕНКЛАТУР'!D:H,5,0)</f>
        <v>C</v>
      </c>
    </row>
    <row r="2748" spans="1:31" ht="9.6" customHeight="1" x14ac:dyDescent="0.2">
      <c r="A2748" s="45" t="s">
        <v>2043</v>
      </c>
      <c r="B2748" s="11"/>
      <c r="C2748" s="11" t="s">
        <v>2746</v>
      </c>
      <c r="D2748" s="44">
        <v>21</v>
      </c>
      <c r="E2748" s="44">
        <v>0</v>
      </c>
      <c r="F2748" s="48">
        <v>2</v>
      </c>
      <c r="G2748" s="48">
        <v>0</v>
      </c>
      <c r="H2748" s="44">
        <v>0</v>
      </c>
      <c r="I2748" s="44">
        <v>0</v>
      </c>
      <c r="J2748" s="44">
        <v>0</v>
      </c>
      <c r="K2748" s="48">
        <v>0</v>
      </c>
      <c r="L2748" s="49">
        <v>8484</v>
      </c>
      <c r="M2748" s="49">
        <v>0</v>
      </c>
      <c r="N2748" s="10">
        <v>808</v>
      </c>
      <c r="O2748" s="10">
        <v>0</v>
      </c>
      <c r="P2748" s="10">
        <v>0</v>
      </c>
      <c r="Q2748" s="10">
        <v>0</v>
      </c>
      <c r="R2748" s="10">
        <v>0</v>
      </c>
      <c r="S2748" s="10">
        <v>0</v>
      </c>
      <c r="T2748" s="50">
        <f t="shared" si="144"/>
        <v>707</v>
      </c>
      <c r="U2748" s="50">
        <f t="shared" si="144"/>
        <v>0</v>
      </c>
      <c r="V2748" s="50">
        <f t="shared" si="144"/>
        <v>67.333333333333329</v>
      </c>
      <c r="W2748" s="50">
        <f t="shared" si="143"/>
        <v>0</v>
      </c>
      <c r="X2748" s="50">
        <f t="shared" si="143"/>
        <v>0</v>
      </c>
      <c r="Y2748" s="50">
        <f t="shared" si="143"/>
        <v>0</v>
      </c>
      <c r="Z2748" s="50">
        <f t="shared" si="143"/>
        <v>0</v>
      </c>
      <c r="AA2748" s="50">
        <f t="shared" si="143"/>
        <v>0</v>
      </c>
      <c r="AB2748" s="50">
        <f t="shared" si="142"/>
        <v>774.33333333333337</v>
      </c>
      <c r="AC2748" s="48" t="str">
        <f>VLOOKUP(ПРОДАЖИ!C:C,'ИЗ ОСНОВЫ НОМЕНКЛАТУР'!D:E,2,0)</f>
        <v>Ручки, крючки, опоры</v>
      </c>
      <c r="AD2748" s="48" t="str">
        <f>VLOOKUP(C:C,'ИЗ ОСНОВЫ НОМЕНКЛАТУР'!D:F,3,0)</f>
        <v>Ручки-рейлинги</v>
      </c>
      <c r="AE2748" s="48" t="str">
        <f>VLOOKUP(C:C,'ИЗ ОСНОВЫ НОМЕНКЛАТУР'!D:H,5,0)</f>
        <v>C</v>
      </c>
    </row>
    <row r="2749" spans="1:31" ht="9.6" customHeight="1" x14ac:dyDescent="0.2">
      <c r="A2749" s="45" t="s">
        <v>2043</v>
      </c>
      <c r="B2749" s="11"/>
      <c r="C2749" s="11" t="s">
        <v>2747</v>
      </c>
      <c r="D2749" s="44">
        <v>0</v>
      </c>
      <c r="E2749" s="44">
        <v>0</v>
      </c>
      <c r="F2749" s="48">
        <v>5</v>
      </c>
      <c r="G2749" s="48">
        <v>0</v>
      </c>
      <c r="H2749" s="44">
        <v>0</v>
      </c>
      <c r="I2749" s="44">
        <v>0</v>
      </c>
      <c r="J2749" s="44">
        <v>0</v>
      </c>
      <c r="K2749" s="48">
        <v>0</v>
      </c>
      <c r="L2749" s="49">
        <v>0</v>
      </c>
      <c r="M2749" s="49">
        <v>0</v>
      </c>
      <c r="N2749" s="10">
        <v>4629.6099999999997</v>
      </c>
      <c r="O2749" s="10">
        <v>0</v>
      </c>
      <c r="P2749" s="10">
        <v>0</v>
      </c>
      <c r="Q2749" s="10">
        <v>0</v>
      </c>
      <c r="R2749" s="10">
        <v>0</v>
      </c>
      <c r="S2749" s="10">
        <v>0</v>
      </c>
      <c r="T2749" s="50">
        <f t="shared" si="144"/>
        <v>0</v>
      </c>
      <c r="U2749" s="50">
        <f t="shared" si="144"/>
        <v>0</v>
      </c>
      <c r="V2749" s="50">
        <f t="shared" si="144"/>
        <v>385.80083333333329</v>
      </c>
      <c r="W2749" s="50">
        <f t="shared" si="143"/>
        <v>0</v>
      </c>
      <c r="X2749" s="50">
        <f t="shared" si="143"/>
        <v>0</v>
      </c>
      <c r="Y2749" s="50">
        <f t="shared" si="143"/>
        <v>0</v>
      </c>
      <c r="Z2749" s="50">
        <f t="shared" si="143"/>
        <v>0</v>
      </c>
      <c r="AA2749" s="50">
        <f t="shared" si="143"/>
        <v>0</v>
      </c>
      <c r="AB2749" s="50">
        <f t="shared" si="142"/>
        <v>385.80083333333329</v>
      </c>
      <c r="AC2749" s="48" t="str">
        <f>VLOOKUP(ПРОДАЖИ!C:C,'ИЗ ОСНОВЫ НОМЕНКЛАТУР'!D:E,2,0)</f>
        <v>Ручки, крючки, опоры</v>
      </c>
      <c r="AD2749" s="48" t="str">
        <f>VLOOKUP(C:C,'ИЗ ОСНОВЫ НОМЕНКЛАТУР'!D:F,3,0)</f>
        <v>Ручки-рейлинги</v>
      </c>
      <c r="AE2749" s="48" t="str">
        <f>VLOOKUP(C:C,'ИЗ ОСНОВЫ НОМЕНКЛАТУР'!D:H,5,0)</f>
        <v>C</v>
      </c>
    </row>
    <row r="2750" spans="1:31" ht="9.6" customHeight="1" x14ac:dyDescent="0.2">
      <c r="A2750" s="45" t="s">
        <v>2043</v>
      </c>
      <c r="B2750" s="11"/>
      <c r="C2750" s="11" t="s">
        <v>2748</v>
      </c>
      <c r="D2750" s="44">
        <v>0</v>
      </c>
      <c r="E2750" s="44">
        <v>0</v>
      </c>
      <c r="F2750" s="48">
        <v>0</v>
      </c>
      <c r="G2750" s="48">
        <v>0</v>
      </c>
      <c r="H2750" s="44">
        <v>41</v>
      </c>
      <c r="I2750" s="44">
        <v>0</v>
      </c>
      <c r="J2750" s="44">
        <v>0</v>
      </c>
      <c r="K2750" s="48">
        <v>0</v>
      </c>
      <c r="L2750" s="49">
        <v>0</v>
      </c>
      <c r="M2750" s="49">
        <v>0</v>
      </c>
      <c r="N2750" s="10">
        <v>0</v>
      </c>
      <c r="O2750" s="10">
        <v>0</v>
      </c>
      <c r="P2750" s="10">
        <v>13120</v>
      </c>
      <c r="Q2750" s="10">
        <v>0</v>
      </c>
      <c r="R2750" s="10">
        <v>0</v>
      </c>
      <c r="S2750" s="10">
        <v>0</v>
      </c>
      <c r="T2750" s="50">
        <f t="shared" si="144"/>
        <v>0</v>
      </c>
      <c r="U2750" s="50">
        <f t="shared" si="144"/>
        <v>0</v>
      </c>
      <c r="V2750" s="50">
        <f t="shared" si="144"/>
        <v>0</v>
      </c>
      <c r="W2750" s="50">
        <f t="shared" si="143"/>
        <v>0</v>
      </c>
      <c r="X2750" s="50">
        <f t="shared" si="143"/>
        <v>1093.3333333333333</v>
      </c>
      <c r="Y2750" s="50">
        <f t="shared" si="143"/>
        <v>0</v>
      </c>
      <c r="Z2750" s="50">
        <f t="shared" si="143"/>
        <v>0</v>
      </c>
      <c r="AA2750" s="50">
        <f t="shared" si="143"/>
        <v>0</v>
      </c>
      <c r="AB2750" s="50">
        <f t="shared" si="142"/>
        <v>1093.3333333333333</v>
      </c>
      <c r="AC2750" s="48" t="str">
        <f>VLOOKUP(ПРОДАЖИ!C:C,'ИЗ ОСНОВЫ НОМЕНКЛАТУР'!D:E,2,0)</f>
        <v>Ручки, крючки, опоры</v>
      </c>
      <c r="AD2750" s="48" t="str">
        <f>VLOOKUP(C:C,'ИЗ ОСНОВЫ НОМЕНКЛАТУР'!D:F,3,0)</f>
        <v>Ручки-рейлинги</v>
      </c>
      <c r="AE2750" s="48" t="str">
        <f>VLOOKUP(C:C,'ИЗ ОСНОВЫ НОМЕНКЛАТУР'!D:H,5,0)</f>
        <v>C</v>
      </c>
    </row>
    <row r="2751" spans="1:31" ht="9.6" customHeight="1" x14ac:dyDescent="0.2">
      <c r="A2751" s="45" t="s">
        <v>2043</v>
      </c>
      <c r="B2751" s="11"/>
      <c r="C2751" s="11" t="s">
        <v>2749</v>
      </c>
      <c r="D2751" s="44">
        <v>2</v>
      </c>
      <c r="E2751" s="44">
        <v>0</v>
      </c>
      <c r="F2751" s="48">
        <v>0</v>
      </c>
      <c r="G2751" s="48">
        <v>0</v>
      </c>
      <c r="H2751" s="44">
        <v>19</v>
      </c>
      <c r="I2751" s="44">
        <v>0</v>
      </c>
      <c r="J2751" s="44">
        <v>0</v>
      </c>
      <c r="K2751" s="48">
        <v>0</v>
      </c>
      <c r="L2751" s="49">
        <v>651.67999999999995</v>
      </c>
      <c r="M2751" s="49">
        <v>0</v>
      </c>
      <c r="N2751" s="10">
        <v>0</v>
      </c>
      <c r="O2751" s="10">
        <v>0</v>
      </c>
      <c r="P2751" s="10">
        <v>5298.26</v>
      </c>
      <c r="Q2751" s="10">
        <v>0</v>
      </c>
      <c r="R2751" s="10">
        <v>0</v>
      </c>
      <c r="S2751" s="10">
        <v>0</v>
      </c>
      <c r="T2751" s="50">
        <f t="shared" si="144"/>
        <v>54.306666666666665</v>
      </c>
      <c r="U2751" s="50">
        <f t="shared" si="144"/>
        <v>0</v>
      </c>
      <c r="V2751" s="50">
        <f t="shared" si="144"/>
        <v>0</v>
      </c>
      <c r="W2751" s="50">
        <f t="shared" si="143"/>
        <v>0</v>
      </c>
      <c r="X2751" s="50">
        <f t="shared" si="143"/>
        <v>441.5216666666667</v>
      </c>
      <c r="Y2751" s="50">
        <f t="shared" si="143"/>
        <v>0</v>
      </c>
      <c r="Z2751" s="50">
        <f t="shared" si="143"/>
        <v>0</v>
      </c>
      <c r="AA2751" s="50">
        <f t="shared" si="143"/>
        <v>0</v>
      </c>
      <c r="AB2751" s="50">
        <f t="shared" si="142"/>
        <v>495.82833333333338</v>
      </c>
      <c r="AC2751" s="48" t="str">
        <f>VLOOKUP(ПРОДАЖИ!C:C,'ИЗ ОСНОВЫ НОМЕНКЛАТУР'!D:E,2,0)</f>
        <v>Ручки, крючки, опоры</v>
      </c>
      <c r="AD2751" s="48" t="str">
        <f>VLOOKUP(C:C,'ИЗ ОСНОВЫ НОМЕНКЛАТУР'!D:F,3,0)</f>
        <v>Ручки-рейлинги</v>
      </c>
      <c r="AE2751" s="48" t="str">
        <f>VLOOKUP(C:C,'ИЗ ОСНОВЫ НОМЕНКЛАТУР'!D:H,5,0)</f>
        <v>C</v>
      </c>
    </row>
    <row r="2752" spans="1:31" ht="9.6" customHeight="1" x14ac:dyDescent="0.2">
      <c r="A2752" s="45" t="s">
        <v>2043</v>
      </c>
      <c r="B2752" s="11"/>
      <c r="C2752" s="11" t="s">
        <v>2750</v>
      </c>
      <c r="D2752" s="44">
        <v>34</v>
      </c>
      <c r="E2752" s="44">
        <v>0</v>
      </c>
      <c r="F2752" s="48">
        <v>0</v>
      </c>
      <c r="G2752" s="48">
        <v>0</v>
      </c>
      <c r="H2752" s="44">
        <v>0</v>
      </c>
      <c r="I2752" s="44">
        <v>0</v>
      </c>
      <c r="J2752" s="44">
        <v>0</v>
      </c>
      <c r="K2752" s="48">
        <v>0</v>
      </c>
      <c r="L2752" s="49">
        <v>7824.42</v>
      </c>
      <c r="M2752" s="49">
        <v>0</v>
      </c>
      <c r="N2752" s="10">
        <v>0</v>
      </c>
      <c r="O2752" s="10">
        <v>0</v>
      </c>
      <c r="P2752" s="10">
        <v>0</v>
      </c>
      <c r="Q2752" s="10">
        <v>0</v>
      </c>
      <c r="R2752" s="10">
        <v>0</v>
      </c>
      <c r="S2752" s="10">
        <v>0</v>
      </c>
      <c r="T2752" s="50">
        <f t="shared" si="144"/>
        <v>652.03499999999997</v>
      </c>
      <c r="U2752" s="50">
        <f t="shared" si="144"/>
        <v>0</v>
      </c>
      <c r="V2752" s="50">
        <f t="shared" si="144"/>
        <v>0</v>
      </c>
      <c r="W2752" s="50">
        <f t="shared" si="143"/>
        <v>0</v>
      </c>
      <c r="X2752" s="50">
        <f t="shared" si="143"/>
        <v>0</v>
      </c>
      <c r="Y2752" s="50">
        <f t="shared" si="143"/>
        <v>0</v>
      </c>
      <c r="Z2752" s="50">
        <f t="shared" si="143"/>
        <v>0</v>
      </c>
      <c r="AA2752" s="50">
        <f t="shared" si="143"/>
        <v>0</v>
      </c>
      <c r="AB2752" s="50">
        <f t="shared" si="142"/>
        <v>652.03499999999997</v>
      </c>
      <c r="AC2752" s="48" t="str">
        <f>VLOOKUP(ПРОДАЖИ!C:C,'ИЗ ОСНОВЫ НОМЕНКЛАТУР'!D:E,2,0)</f>
        <v>Ручки, крючки, опоры</v>
      </c>
      <c r="AD2752" s="48" t="str">
        <f>VLOOKUP(C:C,'ИЗ ОСНОВЫ НОМЕНКЛАТУР'!D:F,3,0)</f>
        <v>Ручки-рейлинги</v>
      </c>
      <c r="AE2752" s="48" t="str">
        <f>VLOOKUP(C:C,'ИЗ ОСНОВЫ НОМЕНКЛАТУР'!D:H,5,0)</f>
        <v>C</v>
      </c>
    </row>
    <row r="2753" spans="1:31" ht="9.6" customHeight="1" x14ac:dyDescent="0.2">
      <c r="A2753" s="45" t="s">
        <v>2043</v>
      </c>
      <c r="B2753" s="11"/>
      <c r="C2753" s="11" t="s">
        <v>2751</v>
      </c>
      <c r="D2753" s="44">
        <v>0</v>
      </c>
      <c r="E2753" s="44">
        <v>0</v>
      </c>
      <c r="F2753" s="48">
        <v>0</v>
      </c>
      <c r="G2753" s="48">
        <v>0</v>
      </c>
      <c r="H2753" s="44">
        <v>44</v>
      </c>
      <c r="I2753" s="44">
        <v>0</v>
      </c>
      <c r="J2753" s="44">
        <v>0</v>
      </c>
      <c r="K2753" s="48">
        <v>0</v>
      </c>
      <c r="L2753" s="49">
        <v>0</v>
      </c>
      <c r="M2753" s="49">
        <v>0</v>
      </c>
      <c r="N2753" s="10">
        <v>0</v>
      </c>
      <c r="O2753" s="10">
        <v>0</v>
      </c>
      <c r="P2753" s="10">
        <v>8360</v>
      </c>
      <c r="Q2753" s="10">
        <v>0</v>
      </c>
      <c r="R2753" s="10">
        <v>0</v>
      </c>
      <c r="S2753" s="10">
        <v>0</v>
      </c>
      <c r="T2753" s="50">
        <f t="shared" si="144"/>
        <v>0</v>
      </c>
      <c r="U2753" s="50">
        <f t="shared" si="144"/>
        <v>0</v>
      </c>
      <c r="V2753" s="50">
        <f t="shared" si="144"/>
        <v>0</v>
      </c>
      <c r="W2753" s="50">
        <f t="shared" si="143"/>
        <v>0</v>
      </c>
      <c r="X2753" s="50">
        <f t="shared" si="143"/>
        <v>696.66666666666663</v>
      </c>
      <c r="Y2753" s="50">
        <f t="shared" ref="Y2753:AA2816" si="145">Q2753/12</f>
        <v>0</v>
      </c>
      <c r="Z2753" s="50">
        <f t="shared" si="145"/>
        <v>0</v>
      </c>
      <c r="AA2753" s="50">
        <f t="shared" si="145"/>
        <v>0</v>
      </c>
      <c r="AB2753" s="50">
        <f t="shared" si="142"/>
        <v>696.66666666666663</v>
      </c>
      <c r="AC2753" s="48" t="str">
        <f>VLOOKUP(ПРОДАЖИ!C:C,'ИЗ ОСНОВЫ НОМЕНКЛАТУР'!D:E,2,0)</f>
        <v>Ручки, крючки, опоры</v>
      </c>
      <c r="AD2753" s="48" t="str">
        <f>VLOOKUP(C:C,'ИЗ ОСНОВЫ НОМЕНКЛАТУР'!D:F,3,0)</f>
        <v>Ручки-рейлинги</v>
      </c>
      <c r="AE2753" s="48" t="str">
        <f>VLOOKUP(C:C,'ИЗ ОСНОВЫ НОМЕНКЛАТУР'!D:H,5,0)</f>
        <v>C</v>
      </c>
    </row>
    <row r="2754" spans="1:31" ht="9.6" customHeight="1" x14ac:dyDescent="0.2">
      <c r="A2754" s="45" t="s">
        <v>2043</v>
      </c>
      <c r="B2754" s="11"/>
      <c r="C2754" s="11" t="s">
        <v>2752</v>
      </c>
      <c r="D2754" s="44">
        <v>0</v>
      </c>
      <c r="E2754" s="44">
        <v>0</v>
      </c>
      <c r="F2754" s="48">
        <v>0</v>
      </c>
      <c r="G2754" s="48">
        <v>0</v>
      </c>
      <c r="H2754" s="44">
        <v>7</v>
      </c>
      <c r="I2754" s="44">
        <v>0</v>
      </c>
      <c r="J2754" s="44">
        <v>0</v>
      </c>
      <c r="K2754" s="48">
        <v>0</v>
      </c>
      <c r="L2754" s="49">
        <v>0</v>
      </c>
      <c r="M2754" s="49">
        <v>0</v>
      </c>
      <c r="N2754" s="10">
        <v>0</v>
      </c>
      <c r="O2754" s="10">
        <v>0</v>
      </c>
      <c r="P2754" s="10">
        <v>6453.93</v>
      </c>
      <c r="Q2754" s="10">
        <v>0</v>
      </c>
      <c r="R2754" s="10">
        <v>0</v>
      </c>
      <c r="S2754" s="10">
        <v>0</v>
      </c>
      <c r="T2754" s="50">
        <f t="shared" si="144"/>
        <v>0</v>
      </c>
      <c r="U2754" s="50">
        <f t="shared" si="144"/>
        <v>0</v>
      </c>
      <c r="V2754" s="50">
        <f t="shared" si="144"/>
        <v>0</v>
      </c>
      <c r="W2754" s="50">
        <f t="shared" si="144"/>
        <v>0</v>
      </c>
      <c r="X2754" s="50">
        <f t="shared" si="144"/>
        <v>537.82749999999999</v>
      </c>
      <c r="Y2754" s="50">
        <f t="shared" si="145"/>
        <v>0</v>
      </c>
      <c r="Z2754" s="50">
        <f t="shared" si="145"/>
        <v>0</v>
      </c>
      <c r="AA2754" s="50">
        <f t="shared" si="145"/>
        <v>0</v>
      </c>
      <c r="AB2754" s="50">
        <f t="shared" si="142"/>
        <v>537.82749999999999</v>
      </c>
      <c r="AC2754" s="48" t="str">
        <f>VLOOKUP(ПРОДАЖИ!C:C,'ИЗ ОСНОВЫ НОМЕНКЛАТУР'!D:E,2,0)</f>
        <v>Ручки, крючки, опоры</v>
      </c>
      <c r="AD2754" s="48" t="str">
        <f>VLOOKUP(C:C,'ИЗ ОСНОВЫ НОМЕНКЛАТУР'!D:F,3,0)</f>
        <v>Ручки-рейлинги</v>
      </c>
      <c r="AE2754" s="48" t="str">
        <f>VLOOKUP(C:C,'ИЗ ОСНОВЫ НОМЕНКЛАТУР'!D:H,5,0)</f>
        <v>C</v>
      </c>
    </row>
    <row r="2755" spans="1:31" ht="9.6" customHeight="1" x14ac:dyDescent="0.2">
      <c r="A2755" s="45" t="s">
        <v>2043</v>
      </c>
      <c r="B2755" s="11"/>
      <c r="C2755" s="11" t="s">
        <v>2753</v>
      </c>
      <c r="D2755" s="44">
        <v>0</v>
      </c>
      <c r="E2755" s="44">
        <v>0</v>
      </c>
      <c r="F2755" s="48">
        <v>0</v>
      </c>
      <c r="G2755" s="48">
        <v>0</v>
      </c>
      <c r="H2755" s="44">
        <v>23</v>
      </c>
      <c r="I2755" s="44">
        <v>0</v>
      </c>
      <c r="J2755" s="44">
        <v>0</v>
      </c>
      <c r="K2755" s="48">
        <v>0</v>
      </c>
      <c r="L2755" s="49">
        <v>0</v>
      </c>
      <c r="M2755" s="49">
        <v>0</v>
      </c>
      <c r="N2755" s="10">
        <v>0</v>
      </c>
      <c r="O2755" s="10">
        <v>0</v>
      </c>
      <c r="P2755" s="10">
        <v>5520</v>
      </c>
      <c r="Q2755" s="10">
        <v>0</v>
      </c>
      <c r="R2755" s="10">
        <v>0</v>
      </c>
      <c r="S2755" s="10">
        <v>0</v>
      </c>
      <c r="T2755" s="50">
        <f t="shared" si="144"/>
        <v>0</v>
      </c>
      <c r="U2755" s="50">
        <f t="shared" si="144"/>
        <v>0</v>
      </c>
      <c r="V2755" s="50">
        <f t="shared" si="144"/>
        <v>0</v>
      </c>
      <c r="W2755" s="50">
        <f t="shared" si="144"/>
        <v>0</v>
      </c>
      <c r="X2755" s="50">
        <f t="shared" si="144"/>
        <v>460</v>
      </c>
      <c r="Y2755" s="50">
        <f t="shared" si="145"/>
        <v>0</v>
      </c>
      <c r="Z2755" s="50">
        <f t="shared" si="145"/>
        <v>0</v>
      </c>
      <c r="AA2755" s="50">
        <f t="shared" si="145"/>
        <v>0</v>
      </c>
      <c r="AB2755" s="50">
        <f t="shared" si="142"/>
        <v>460</v>
      </c>
      <c r="AC2755" s="48" t="str">
        <f>VLOOKUP(ПРОДАЖИ!C:C,'ИЗ ОСНОВЫ НОМЕНКЛАТУР'!D:E,2,0)</f>
        <v>Ручки, крючки, опоры</v>
      </c>
      <c r="AD2755" s="48" t="str">
        <f>VLOOKUP(C:C,'ИЗ ОСНОВЫ НОМЕНКЛАТУР'!D:F,3,0)</f>
        <v>Ручки-рейлинги</v>
      </c>
      <c r="AE2755" s="48" t="str">
        <f>VLOOKUP(C:C,'ИЗ ОСНОВЫ НОМЕНКЛАТУР'!D:H,5,0)</f>
        <v>C</v>
      </c>
    </row>
    <row r="2756" spans="1:31" ht="9.6" customHeight="1" x14ac:dyDescent="0.2">
      <c r="A2756" s="45" t="s">
        <v>2043</v>
      </c>
      <c r="B2756" s="11"/>
      <c r="C2756" s="11" t="s">
        <v>2754</v>
      </c>
      <c r="D2756" s="44">
        <v>0</v>
      </c>
      <c r="E2756" s="44">
        <v>0</v>
      </c>
      <c r="F2756" s="48">
        <v>0</v>
      </c>
      <c r="G2756" s="48">
        <v>0</v>
      </c>
      <c r="H2756" s="44">
        <v>26</v>
      </c>
      <c r="I2756" s="44">
        <v>0</v>
      </c>
      <c r="J2756" s="44">
        <v>0</v>
      </c>
      <c r="K2756" s="48">
        <v>0</v>
      </c>
      <c r="L2756" s="49">
        <v>0</v>
      </c>
      <c r="M2756" s="49">
        <v>0</v>
      </c>
      <c r="N2756" s="10">
        <v>0</v>
      </c>
      <c r="O2756" s="10">
        <v>0</v>
      </c>
      <c r="P2756" s="10">
        <v>5200</v>
      </c>
      <c r="Q2756" s="10">
        <v>0</v>
      </c>
      <c r="R2756" s="10">
        <v>0</v>
      </c>
      <c r="S2756" s="10">
        <v>0</v>
      </c>
      <c r="T2756" s="50">
        <f t="shared" si="144"/>
        <v>0</v>
      </c>
      <c r="U2756" s="50">
        <f t="shared" si="144"/>
        <v>0</v>
      </c>
      <c r="V2756" s="50">
        <f t="shared" si="144"/>
        <v>0</v>
      </c>
      <c r="W2756" s="50">
        <f t="shared" si="144"/>
        <v>0</v>
      </c>
      <c r="X2756" s="50">
        <f t="shared" si="144"/>
        <v>433.33333333333331</v>
      </c>
      <c r="Y2756" s="50">
        <f t="shared" si="145"/>
        <v>0</v>
      </c>
      <c r="Z2756" s="50">
        <f t="shared" si="145"/>
        <v>0</v>
      </c>
      <c r="AA2756" s="50">
        <f t="shared" si="145"/>
        <v>0</v>
      </c>
      <c r="AB2756" s="50">
        <f t="shared" ref="AB2756:AB2819" si="146">T2756+U2756+V2756+W2756+X2756+Y2756+Z2756+AA2756</f>
        <v>433.33333333333331</v>
      </c>
      <c r="AC2756" s="48" t="str">
        <f>VLOOKUP(ПРОДАЖИ!C:C,'ИЗ ОСНОВЫ НОМЕНКЛАТУР'!D:E,2,0)</f>
        <v>Ручки, крючки, опоры</v>
      </c>
      <c r="AD2756" s="48" t="str">
        <f>VLOOKUP(C:C,'ИЗ ОСНОВЫ НОМЕНКЛАТУР'!D:F,3,0)</f>
        <v>Ручки-рейлинги</v>
      </c>
      <c r="AE2756" s="48" t="str">
        <f>VLOOKUP(C:C,'ИЗ ОСНОВЫ НОМЕНКЛАТУР'!D:H,5,0)</f>
        <v>C</v>
      </c>
    </row>
    <row r="2757" spans="1:31" ht="9.6" customHeight="1" x14ac:dyDescent="0.2">
      <c r="A2757" s="45" t="s">
        <v>2043</v>
      </c>
      <c r="B2757" s="11"/>
      <c r="C2757" s="11" t="s">
        <v>2755</v>
      </c>
      <c r="D2757" s="44">
        <v>0</v>
      </c>
      <c r="E2757" s="44">
        <v>0</v>
      </c>
      <c r="F2757" s="48">
        <v>0</v>
      </c>
      <c r="G2757" s="48">
        <v>0</v>
      </c>
      <c r="H2757" s="44">
        <v>0</v>
      </c>
      <c r="I2757" s="44">
        <v>0</v>
      </c>
      <c r="J2757" s="44">
        <v>49</v>
      </c>
      <c r="K2757" s="48">
        <v>0</v>
      </c>
      <c r="L2757" s="49">
        <v>0</v>
      </c>
      <c r="M2757" s="49">
        <v>0</v>
      </c>
      <c r="N2757" s="10">
        <v>0</v>
      </c>
      <c r="O2757" s="10">
        <v>0</v>
      </c>
      <c r="P2757" s="10">
        <v>0</v>
      </c>
      <c r="Q2757" s="10">
        <v>0</v>
      </c>
      <c r="R2757" s="10">
        <v>5800.21</v>
      </c>
      <c r="S2757" s="10">
        <v>0</v>
      </c>
      <c r="T2757" s="50">
        <f t="shared" si="144"/>
        <v>0</v>
      </c>
      <c r="U2757" s="50">
        <f t="shared" si="144"/>
        <v>0</v>
      </c>
      <c r="V2757" s="50">
        <f t="shared" si="144"/>
        <v>0</v>
      </c>
      <c r="W2757" s="50">
        <f t="shared" si="144"/>
        <v>0</v>
      </c>
      <c r="X2757" s="50">
        <f t="shared" si="144"/>
        <v>0</v>
      </c>
      <c r="Y2757" s="50">
        <f t="shared" si="145"/>
        <v>0</v>
      </c>
      <c r="Z2757" s="50">
        <f t="shared" si="145"/>
        <v>483.35083333333336</v>
      </c>
      <c r="AA2757" s="50">
        <f t="shared" si="145"/>
        <v>0</v>
      </c>
      <c r="AB2757" s="50">
        <f t="shared" si="146"/>
        <v>483.35083333333336</v>
      </c>
      <c r="AC2757" s="48" t="str">
        <f>VLOOKUP(ПРОДАЖИ!C:C,'ИЗ ОСНОВЫ НОМЕНКЛАТУР'!D:E,2,0)</f>
        <v>Ручки, крючки, опоры</v>
      </c>
      <c r="AD2757" s="48" t="str">
        <f>VLOOKUP(C:C,'ИЗ ОСНОВЫ НОМЕНКЛАТУР'!D:F,3,0)</f>
        <v>Ручки-рейлинги</v>
      </c>
      <c r="AE2757" s="48" t="str">
        <f>VLOOKUP(C:C,'ИЗ ОСНОВЫ НОМЕНКЛАТУР'!D:H,5,0)</f>
        <v>C</v>
      </c>
    </row>
    <row r="2758" spans="1:31" ht="9.6" customHeight="1" x14ac:dyDescent="0.2">
      <c r="A2758" s="45" t="s">
        <v>2043</v>
      </c>
      <c r="B2758" s="11"/>
      <c r="C2758" s="11" t="s">
        <v>2756</v>
      </c>
      <c r="D2758" s="44">
        <v>0</v>
      </c>
      <c r="E2758" s="44">
        <v>0</v>
      </c>
      <c r="F2758" s="48">
        <v>16</v>
      </c>
      <c r="G2758" s="48">
        <v>0</v>
      </c>
      <c r="H2758" s="44">
        <v>0</v>
      </c>
      <c r="I2758" s="44">
        <v>0</v>
      </c>
      <c r="J2758" s="44">
        <v>0</v>
      </c>
      <c r="K2758" s="48">
        <v>0</v>
      </c>
      <c r="L2758" s="49">
        <v>0</v>
      </c>
      <c r="M2758" s="49">
        <v>0</v>
      </c>
      <c r="N2758" s="10">
        <v>5120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50">
        <f t="shared" si="144"/>
        <v>0</v>
      </c>
      <c r="U2758" s="50">
        <f t="shared" si="144"/>
        <v>0</v>
      </c>
      <c r="V2758" s="50">
        <f t="shared" si="144"/>
        <v>426.66666666666669</v>
      </c>
      <c r="W2758" s="50">
        <f t="shared" si="144"/>
        <v>0</v>
      </c>
      <c r="X2758" s="50">
        <f t="shared" si="144"/>
        <v>0</v>
      </c>
      <c r="Y2758" s="50">
        <f t="shared" si="145"/>
        <v>0</v>
      </c>
      <c r="Z2758" s="50">
        <f t="shared" si="145"/>
        <v>0</v>
      </c>
      <c r="AA2758" s="50">
        <f t="shared" si="145"/>
        <v>0</v>
      </c>
      <c r="AB2758" s="50">
        <f t="shared" si="146"/>
        <v>426.66666666666669</v>
      </c>
      <c r="AC2758" s="48" t="str">
        <f>VLOOKUP(ПРОДАЖИ!C:C,'ИЗ ОСНОВЫ НОМЕНКЛАТУР'!D:E,2,0)</f>
        <v>Ручки, крючки, опоры</v>
      </c>
      <c r="AD2758" s="48" t="str">
        <f>VLOOKUP(C:C,'ИЗ ОСНОВЫ НОМЕНКЛАТУР'!D:F,3,0)</f>
        <v>Ручки-рейлинги</v>
      </c>
      <c r="AE2758" s="48" t="str">
        <f>VLOOKUP(C:C,'ИЗ ОСНОВЫ НОМЕНКЛАТУР'!D:H,5,0)</f>
        <v>C</v>
      </c>
    </row>
    <row r="2759" spans="1:31" ht="9.6" customHeight="1" x14ac:dyDescent="0.2">
      <c r="A2759" s="45" t="s">
        <v>2043</v>
      </c>
      <c r="B2759" s="11"/>
      <c r="C2759" s="11" t="s">
        <v>2757</v>
      </c>
      <c r="D2759" s="44">
        <v>3</v>
      </c>
      <c r="E2759" s="44">
        <v>0</v>
      </c>
      <c r="F2759" s="48">
        <v>6</v>
      </c>
      <c r="G2759" s="48">
        <v>0</v>
      </c>
      <c r="H2759" s="44">
        <v>0</v>
      </c>
      <c r="I2759" s="44">
        <v>0</v>
      </c>
      <c r="J2759" s="44">
        <v>0</v>
      </c>
      <c r="K2759" s="48">
        <v>0</v>
      </c>
      <c r="L2759" s="49">
        <v>2777.76</v>
      </c>
      <c r="M2759" s="49">
        <v>0</v>
      </c>
      <c r="N2759" s="10">
        <v>5555.53</v>
      </c>
      <c r="O2759" s="10">
        <v>0</v>
      </c>
      <c r="P2759" s="10">
        <v>0</v>
      </c>
      <c r="Q2759" s="10">
        <v>0</v>
      </c>
      <c r="R2759" s="10">
        <v>0</v>
      </c>
      <c r="S2759" s="10">
        <v>0</v>
      </c>
      <c r="T2759" s="50">
        <f t="shared" si="144"/>
        <v>231.48000000000002</v>
      </c>
      <c r="U2759" s="50">
        <f t="shared" si="144"/>
        <v>0</v>
      </c>
      <c r="V2759" s="50">
        <f t="shared" si="144"/>
        <v>462.96083333333331</v>
      </c>
      <c r="W2759" s="50">
        <f t="shared" si="144"/>
        <v>0</v>
      </c>
      <c r="X2759" s="50">
        <f t="shared" si="144"/>
        <v>0</v>
      </c>
      <c r="Y2759" s="50">
        <f t="shared" si="145"/>
        <v>0</v>
      </c>
      <c r="Z2759" s="50">
        <f t="shared" si="145"/>
        <v>0</v>
      </c>
      <c r="AA2759" s="50">
        <f t="shared" si="145"/>
        <v>0</v>
      </c>
      <c r="AB2759" s="50">
        <f t="shared" si="146"/>
        <v>694.44083333333333</v>
      </c>
      <c r="AC2759" s="48" t="str">
        <f>VLOOKUP(ПРОДАЖИ!C:C,'ИЗ ОСНОВЫ НОМЕНКЛАТУР'!D:E,2,0)</f>
        <v>Ручки, крючки, опоры</v>
      </c>
      <c r="AD2759" s="48" t="str">
        <f>VLOOKUP(C:C,'ИЗ ОСНОВЫ НОМЕНКЛАТУР'!D:F,3,0)</f>
        <v>Ручки-рейлинги</v>
      </c>
      <c r="AE2759" s="48" t="str">
        <f>VLOOKUP(C:C,'ИЗ ОСНОВЫ НОМЕНКЛАТУР'!D:H,5,0)</f>
        <v>C</v>
      </c>
    </row>
    <row r="2760" spans="1:31" ht="9.6" customHeight="1" x14ac:dyDescent="0.2">
      <c r="A2760" s="45" t="s">
        <v>2043</v>
      </c>
      <c r="B2760" s="11"/>
      <c r="C2760" s="11" t="s">
        <v>2758</v>
      </c>
      <c r="D2760" s="44">
        <v>0</v>
      </c>
      <c r="E2760" s="44">
        <v>0</v>
      </c>
      <c r="F2760" s="48">
        <v>0</v>
      </c>
      <c r="G2760" s="48">
        <v>0</v>
      </c>
      <c r="H2760" s="44">
        <v>29</v>
      </c>
      <c r="I2760" s="44">
        <v>0</v>
      </c>
      <c r="J2760" s="44">
        <v>0</v>
      </c>
      <c r="K2760" s="48">
        <v>0</v>
      </c>
      <c r="L2760" s="49">
        <v>0</v>
      </c>
      <c r="M2760" s="49">
        <v>0</v>
      </c>
      <c r="N2760" s="10">
        <v>0</v>
      </c>
      <c r="O2760" s="10">
        <v>0</v>
      </c>
      <c r="P2760" s="10">
        <v>4930</v>
      </c>
      <c r="Q2760" s="10">
        <v>0</v>
      </c>
      <c r="R2760" s="10">
        <v>0</v>
      </c>
      <c r="S2760" s="10">
        <v>0</v>
      </c>
      <c r="T2760" s="50">
        <f t="shared" si="144"/>
        <v>0</v>
      </c>
      <c r="U2760" s="50">
        <f t="shared" si="144"/>
        <v>0</v>
      </c>
      <c r="V2760" s="50">
        <f t="shared" si="144"/>
        <v>0</v>
      </c>
      <c r="W2760" s="50">
        <f t="shared" si="144"/>
        <v>0</v>
      </c>
      <c r="X2760" s="50">
        <f t="shared" si="144"/>
        <v>410.83333333333331</v>
      </c>
      <c r="Y2760" s="50">
        <f t="shared" si="145"/>
        <v>0</v>
      </c>
      <c r="Z2760" s="50">
        <f t="shared" si="145"/>
        <v>0</v>
      </c>
      <c r="AA2760" s="50">
        <f t="shared" si="145"/>
        <v>0</v>
      </c>
      <c r="AB2760" s="50">
        <f t="shared" si="146"/>
        <v>410.83333333333331</v>
      </c>
      <c r="AC2760" s="48" t="str">
        <f>VLOOKUP(ПРОДАЖИ!C:C,'ИЗ ОСНОВЫ НОМЕНКЛАТУР'!D:E,2,0)</f>
        <v>Ручки, крючки, опоры</v>
      </c>
      <c r="AD2760" s="48" t="str">
        <f>VLOOKUP(C:C,'ИЗ ОСНОВЫ НОМЕНКЛАТУР'!D:F,3,0)</f>
        <v>Ручки-рейлинги</v>
      </c>
      <c r="AE2760" s="48" t="str">
        <f>VLOOKUP(C:C,'ИЗ ОСНОВЫ НОМЕНКЛАТУР'!D:H,5,0)</f>
        <v>C</v>
      </c>
    </row>
    <row r="2761" spans="1:31" ht="9.6" customHeight="1" x14ac:dyDescent="0.2">
      <c r="A2761" s="45" t="s">
        <v>2043</v>
      </c>
      <c r="B2761" s="11"/>
      <c r="C2761" s="11" t="s">
        <v>2759</v>
      </c>
      <c r="D2761" s="44">
        <v>0</v>
      </c>
      <c r="E2761" s="44">
        <v>0</v>
      </c>
      <c r="F2761" s="48">
        <v>0</v>
      </c>
      <c r="G2761" s="48">
        <v>0</v>
      </c>
      <c r="H2761" s="44">
        <v>0</v>
      </c>
      <c r="I2761" s="44">
        <v>0</v>
      </c>
      <c r="J2761" s="44">
        <v>23</v>
      </c>
      <c r="K2761" s="48">
        <v>0</v>
      </c>
      <c r="L2761" s="49">
        <v>0</v>
      </c>
      <c r="M2761" s="49">
        <v>0</v>
      </c>
      <c r="N2761" s="10">
        <v>0</v>
      </c>
      <c r="O2761" s="10">
        <v>0</v>
      </c>
      <c r="P2761" s="10">
        <v>0</v>
      </c>
      <c r="Q2761" s="10">
        <v>0</v>
      </c>
      <c r="R2761" s="10">
        <v>3792.43</v>
      </c>
      <c r="S2761" s="10">
        <v>0</v>
      </c>
      <c r="T2761" s="50">
        <f t="shared" si="144"/>
        <v>0</v>
      </c>
      <c r="U2761" s="50">
        <f t="shared" si="144"/>
        <v>0</v>
      </c>
      <c r="V2761" s="50">
        <f t="shared" si="144"/>
        <v>0</v>
      </c>
      <c r="W2761" s="50">
        <f t="shared" si="144"/>
        <v>0</v>
      </c>
      <c r="X2761" s="50">
        <f t="shared" si="144"/>
        <v>0</v>
      </c>
      <c r="Y2761" s="50">
        <f t="shared" si="145"/>
        <v>0</v>
      </c>
      <c r="Z2761" s="50">
        <f t="shared" si="145"/>
        <v>316.0358333333333</v>
      </c>
      <c r="AA2761" s="50">
        <f t="shared" si="145"/>
        <v>0</v>
      </c>
      <c r="AB2761" s="50">
        <f t="shared" si="146"/>
        <v>316.0358333333333</v>
      </c>
      <c r="AC2761" s="48" t="str">
        <f>VLOOKUP(ПРОДАЖИ!C:C,'ИЗ ОСНОВЫ НОМЕНКЛАТУР'!D:E,2,0)</f>
        <v>Ручки, крючки, опоры</v>
      </c>
      <c r="AD2761" s="48" t="str">
        <f>VLOOKUP(C:C,'ИЗ ОСНОВЫ НОМЕНКЛАТУР'!D:F,3,0)</f>
        <v>Ручки-рейлинги</v>
      </c>
      <c r="AE2761" s="48" t="str">
        <f>VLOOKUP(C:C,'ИЗ ОСНОВЫ НОМЕНКЛАТУР'!D:H,5,0)</f>
        <v>C</v>
      </c>
    </row>
    <row r="2762" spans="1:31" ht="9.6" customHeight="1" x14ac:dyDescent="0.2">
      <c r="A2762" s="45" t="s">
        <v>2043</v>
      </c>
      <c r="B2762" s="11"/>
      <c r="C2762" s="11" t="s">
        <v>2760</v>
      </c>
      <c r="D2762" s="44">
        <v>0</v>
      </c>
      <c r="E2762" s="44">
        <v>0</v>
      </c>
      <c r="F2762" s="48">
        <v>5</v>
      </c>
      <c r="G2762" s="48">
        <v>0</v>
      </c>
      <c r="H2762" s="44">
        <v>0</v>
      </c>
      <c r="I2762" s="44">
        <v>0</v>
      </c>
      <c r="J2762" s="44">
        <v>0</v>
      </c>
      <c r="K2762" s="48">
        <v>0</v>
      </c>
      <c r="L2762" s="49">
        <v>0</v>
      </c>
      <c r="M2762" s="49">
        <v>0</v>
      </c>
      <c r="N2762" s="10">
        <v>2100</v>
      </c>
      <c r="O2762" s="10">
        <v>0</v>
      </c>
      <c r="P2762" s="10">
        <v>0</v>
      </c>
      <c r="Q2762" s="10">
        <v>0</v>
      </c>
      <c r="R2762" s="10">
        <v>0</v>
      </c>
      <c r="S2762" s="10">
        <v>0</v>
      </c>
      <c r="T2762" s="50">
        <f t="shared" ref="T2762:X2812" si="147">L2762/12</f>
        <v>0</v>
      </c>
      <c r="U2762" s="50">
        <f t="shared" si="147"/>
        <v>0</v>
      </c>
      <c r="V2762" s="50">
        <f t="shared" si="147"/>
        <v>175</v>
      </c>
      <c r="W2762" s="50">
        <f t="shared" si="147"/>
        <v>0</v>
      </c>
      <c r="X2762" s="50">
        <f t="shared" si="147"/>
        <v>0</v>
      </c>
      <c r="Y2762" s="50">
        <f t="shared" si="145"/>
        <v>0</v>
      </c>
      <c r="Z2762" s="50">
        <f t="shared" si="145"/>
        <v>0</v>
      </c>
      <c r="AA2762" s="50">
        <f t="shared" si="145"/>
        <v>0</v>
      </c>
      <c r="AB2762" s="50">
        <f t="shared" si="146"/>
        <v>175</v>
      </c>
      <c r="AC2762" s="48" t="str">
        <f>VLOOKUP(ПРОДАЖИ!C:C,'ИЗ ОСНОВЫ НОМЕНКЛАТУР'!D:E,2,0)</f>
        <v>Ручки, крючки, опоры</v>
      </c>
      <c r="AD2762" s="48" t="str">
        <f>VLOOKUP(C:C,'ИЗ ОСНОВЫ НОМЕНКЛАТУР'!D:F,3,0)</f>
        <v>Ручки-рейлинги</v>
      </c>
      <c r="AE2762" s="48" t="str">
        <f>VLOOKUP(C:C,'ИЗ ОСНОВЫ НОМЕНКЛАТУР'!D:H,5,0)</f>
        <v>C</v>
      </c>
    </row>
    <row r="2763" spans="1:31" ht="9.6" customHeight="1" x14ac:dyDescent="0.2">
      <c r="A2763" s="45" t="s">
        <v>2043</v>
      </c>
      <c r="B2763" s="11"/>
      <c r="C2763" s="11" t="s">
        <v>2761</v>
      </c>
      <c r="D2763" s="44">
        <v>0</v>
      </c>
      <c r="E2763" s="44">
        <v>0</v>
      </c>
      <c r="F2763" s="48">
        <v>24</v>
      </c>
      <c r="G2763" s="48">
        <v>0</v>
      </c>
      <c r="H2763" s="44">
        <v>0</v>
      </c>
      <c r="I2763" s="44">
        <v>0</v>
      </c>
      <c r="J2763" s="44">
        <v>0</v>
      </c>
      <c r="K2763" s="48">
        <v>0</v>
      </c>
      <c r="L2763" s="49">
        <v>0</v>
      </c>
      <c r="M2763" s="49">
        <v>0</v>
      </c>
      <c r="N2763" s="10">
        <v>7920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50">
        <f t="shared" si="147"/>
        <v>0</v>
      </c>
      <c r="U2763" s="50">
        <f t="shared" si="147"/>
        <v>0</v>
      </c>
      <c r="V2763" s="50">
        <f t="shared" si="147"/>
        <v>660</v>
      </c>
      <c r="W2763" s="50">
        <f t="shared" si="147"/>
        <v>0</v>
      </c>
      <c r="X2763" s="50">
        <f t="shared" si="147"/>
        <v>0</v>
      </c>
      <c r="Y2763" s="50">
        <f t="shared" si="145"/>
        <v>0</v>
      </c>
      <c r="Z2763" s="50">
        <f t="shared" si="145"/>
        <v>0</v>
      </c>
      <c r="AA2763" s="50">
        <f t="shared" si="145"/>
        <v>0</v>
      </c>
      <c r="AB2763" s="50">
        <f t="shared" si="146"/>
        <v>660</v>
      </c>
      <c r="AC2763" s="48" t="str">
        <f>VLOOKUP(ПРОДАЖИ!C:C,'ИЗ ОСНОВЫ НОМЕНКЛАТУР'!D:E,2,0)</f>
        <v>Ручки, крючки, опоры</v>
      </c>
      <c r="AD2763" s="48" t="str">
        <f>VLOOKUP(C:C,'ИЗ ОСНОВЫ НОМЕНКЛАТУР'!D:F,3,0)</f>
        <v>Ручки-рейлинги</v>
      </c>
      <c r="AE2763" s="48" t="str">
        <f>VLOOKUP(C:C,'ИЗ ОСНОВЫ НОМЕНКЛАТУР'!D:H,5,0)</f>
        <v>C</v>
      </c>
    </row>
    <row r="2764" spans="1:31" ht="9.6" customHeight="1" x14ac:dyDescent="0.2">
      <c r="A2764" s="45" t="s">
        <v>2043</v>
      </c>
      <c r="B2764" s="11"/>
      <c r="C2764" s="11" t="s">
        <v>2762</v>
      </c>
      <c r="D2764" s="44">
        <v>8</v>
      </c>
      <c r="E2764" s="44">
        <v>0</v>
      </c>
      <c r="F2764" s="48">
        <v>0</v>
      </c>
      <c r="G2764" s="48">
        <v>0</v>
      </c>
      <c r="H2764" s="44">
        <v>0</v>
      </c>
      <c r="I2764" s="44">
        <v>0</v>
      </c>
      <c r="J2764" s="44">
        <v>0</v>
      </c>
      <c r="K2764" s="48">
        <v>0</v>
      </c>
      <c r="L2764" s="49">
        <v>7407.37</v>
      </c>
      <c r="M2764" s="49">
        <v>0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0</v>
      </c>
      <c r="T2764" s="50">
        <f t="shared" si="147"/>
        <v>617.28083333333336</v>
      </c>
      <c r="U2764" s="50">
        <f t="shared" si="147"/>
        <v>0</v>
      </c>
      <c r="V2764" s="50">
        <f t="shared" si="147"/>
        <v>0</v>
      </c>
      <c r="W2764" s="50">
        <f t="shared" si="147"/>
        <v>0</v>
      </c>
      <c r="X2764" s="50">
        <f t="shared" si="147"/>
        <v>0</v>
      </c>
      <c r="Y2764" s="50">
        <f t="shared" si="145"/>
        <v>0</v>
      </c>
      <c r="Z2764" s="50">
        <f t="shared" si="145"/>
        <v>0</v>
      </c>
      <c r="AA2764" s="50">
        <f t="shared" si="145"/>
        <v>0</v>
      </c>
      <c r="AB2764" s="50">
        <f t="shared" si="146"/>
        <v>617.28083333333336</v>
      </c>
      <c r="AC2764" s="48" t="str">
        <f>VLOOKUP(ПРОДАЖИ!C:C,'ИЗ ОСНОВЫ НОМЕНКЛАТУР'!D:E,2,0)</f>
        <v>Ручки, крючки, опоры</v>
      </c>
      <c r="AD2764" s="48" t="str">
        <f>VLOOKUP(C:C,'ИЗ ОСНОВЫ НОМЕНКЛАТУР'!D:F,3,0)</f>
        <v>Ручки-рейлинги</v>
      </c>
      <c r="AE2764" s="48" t="str">
        <f>VLOOKUP(C:C,'ИЗ ОСНОВЫ НОМЕНКЛАТУР'!D:H,5,0)</f>
        <v>C</v>
      </c>
    </row>
    <row r="2765" spans="1:31" ht="9.6" customHeight="1" x14ac:dyDescent="0.2">
      <c r="A2765" s="45" t="s">
        <v>2043</v>
      </c>
      <c r="B2765" s="11"/>
      <c r="C2765" s="11" t="s">
        <v>2763</v>
      </c>
      <c r="D2765" s="44">
        <v>15</v>
      </c>
      <c r="E2765" s="44">
        <v>0</v>
      </c>
      <c r="F2765" s="48">
        <v>0</v>
      </c>
      <c r="G2765" s="48">
        <v>0</v>
      </c>
      <c r="H2765" s="44">
        <v>0</v>
      </c>
      <c r="I2765" s="44">
        <v>0</v>
      </c>
      <c r="J2765" s="44">
        <v>0</v>
      </c>
      <c r="K2765" s="48">
        <v>0</v>
      </c>
      <c r="L2765" s="49">
        <v>11574.02</v>
      </c>
      <c r="M2765" s="49">
        <v>0</v>
      </c>
      <c r="N2765" s="10">
        <v>0</v>
      </c>
      <c r="O2765" s="10">
        <v>0</v>
      </c>
      <c r="P2765" s="10">
        <v>0</v>
      </c>
      <c r="Q2765" s="10">
        <v>0</v>
      </c>
      <c r="R2765" s="10">
        <v>0</v>
      </c>
      <c r="S2765" s="10">
        <v>0</v>
      </c>
      <c r="T2765" s="50">
        <f t="shared" si="147"/>
        <v>964.50166666666667</v>
      </c>
      <c r="U2765" s="50">
        <f t="shared" si="147"/>
        <v>0</v>
      </c>
      <c r="V2765" s="50">
        <f t="shared" si="147"/>
        <v>0</v>
      </c>
      <c r="W2765" s="50">
        <f t="shared" si="147"/>
        <v>0</v>
      </c>
      <c r="X2765" s="50">
        <f t="shared" si="147"/>
        <v>0</v>
      </c>
      <c r="Y2765" s="50">
        <f t="shared" si="145"/>
        <v>0</v>
      </c>
      <c r="Z2765" s="50">
        <f t="shared" si="145"/>
        <v>0</v>
      </c>
      <c r="AA2765" s="50">
        <f t="shared" si="145"/>
        <v>0</v>
      </c>
      <c r="AB2765" s="50">
        <f t="shared" si="146"/>
        <v>964.50166666666667</v>
      </c>
      <c r="AC2765" s="48" t="str">
        <f>VLOOKUP(ПРОДАЖИ!C:C,'ИЗ ОСНОВЫ НОМЕНКЛАТУР'!D:E,2,0)</f>
        <v>Ручки, крючки, опоры</v>
      </c>
      <c r="AD2765" s="48" t="str">
        <f>VLOOKUP(C:C,'ИЗ ОСНОВЫ НОМЕНКЛАТУР'!D:F,3,0)</f>
        <v>Ручки-рейлинги</v>
      </c>
      <c r="AE2765" s="48" t="str">
        <f>VLOOKUP(C:C,'ИЗ ОСНОВЫ НОМЕНКЛАТУР'!D:H,5,0)</f>
        <v>C</v>
      </c>
    </row>
    <row r="2766" spans="1:31" ht="9.6" customHeight="1" x14ac:dyDescent="0.2">
      <c r="A2766" s="45" t="s">
        <v>2043</v>
      </c>
      <c r="B2766" s="11"/>
      <c r="C2766" s="11" t="s">
        <v>2764</v>
      </c>
      <c r="D2766" s="44">
        <v>40</v>
      </c>
      <c r="E2766" s="44">
        <v>0</v>
      </c>
      <c r="F2766" s="48">
        <v>0</v>
      </c>
      <c r="G2766" s="48">
        <v>0</v>
      </c>
      <c r="H2766" s="44">
        <v>0</v>
      </c>
      <c r="I2766" s="44">
        <v>0</v>
      </c>
      <c r="J2766" s="44">
        <v>0</v>
      </c>
      <c r="K2766" s="48">
        <v>0</v>
      </c>
      <c r="L2766" s="49">
        <v>27777.63</v>
      </c>
      <c r="M2766" s="49">
        <v>0</v>
      </c>
      <c r="N2766" s="10">
        <v>0</v>
      </c>
      <c r="O2766" s="10">
        <v>0</v>
      </c>
      <c r="P2766" s="10">
        <v>0</v>
      </c>
      <c r="Q2766" s="10">
        <v>0</v>
      </c>
      <c r="R2766" s="10">
        <v>0</v>
      </c>
      <c r="S2766" s="10">
        <v>0</v>
      </c>
      <c r="T2766" s="50">
        <f t="shared" si="147"/>
        <v>2314.8025000000002</v>
      </c>
      <c r="U2766" s="50">
        <f t="shared" si="147"/>
        <v>0</v>
      </c>
      <c r="V2766" s="50">
        <f t="shared" si="147"/>
        <v>0</v>
      </c>
      <c r="W2766" s="50">
        <f t="shared" si="147"/>
        <v>0</v>
      </c>
      <c r="X2766" s="50">
        <f t="shared" si="147"/>
        <v>0</v>
      </c>
      <c r="Y2766" s="50">
        <f t="shared" si="145"/>
        <v>0</v>
      </c>
      <c r="Z2766" s="50">
        <f t="shared" si="145"/>
        <v>0</v>
      </c>
      <c r="AA2766" s="50">
        <f t="shared" si="145"/>
        <v>0</v>
      </c>
      <c r="AB2766" s="50">
        <f t="shared" si="146"/>
        <v>2314.8025000000002</v>
      </c>
      <c r="AC2766" s="48" t="str">
        <f>VLOOKUP(ПРОДАЖИ!C:C,'ИЗ ОСНОВЫ НОМЕНКЛАТУР'!D:E,2,0)</f>
        <v>Ручки, крючки, опоры</v>
      </c>
      <c r="AD2766" s="48" t="str">
        <f>VLOOKUP(C:C,'ИЗ ОСНОВЫ НОМЕНКЛАТУР'!D:F,3,0)</f>
        <v>Ручки-рейлинги</v>
      </c>
      <c r="AE2766" s="48" t="str">
        <f>VLOOKUP(C:C,'ИЗ ОСНОВЫ НОМЕНКЛАТУР'!D:H,5,0)</f>
        <v>C</v>
      </c>
    </row>
    <row r="2767" spans="1:31" ht="9.6" customHeight="1" x14ac:dyDescent="0.2">
      <c r="A2767" s="45" t="s">
        <v>2043</v>
      </c>
      <c r="B2767" s="11"/>
      <c r="C2767" s="11" t="s">
        <v>2765</v>
      </c>
      <c r="D2767" s="44">
        <v>0</v>
      </c>
      <c r="E2767" s="44">
        <v>0</v>
      </c>
      <c r="F2767" s="48">
        <v>0</v>
      </c>
      <c r="G2767" s="48">
        <v>0</v>
      </c>
      <c r="H2767" s="44">
        <v>40</v>
      </c>
      <c r="I2767" s="44">
        <v>0</v>
      </c>
      <c r="J2767" s="44">
        <v>0</v>
      </c>
      <c r="K2767" s="48">
        <v>0</v>
      </c>
      <c r="L2767" s="49">
        <v>0</v>
      </c>
      <c r="M2767" s="49">
        <v>0</v>
      </c>
      <c r="N2767" s="10">
        <v>0</v>
      </c>
      <c r="O2767" s="10">
        <v>0</v>
      </c>
      <c r="P2767" s="10">
        <v>21046.16</v>
      </c>
      <c r="Q2767" s="10">
        <v>0</v>
      </c>
      <c r="R2767" s="10">
        <v>0</v>
      </c>
      <c r="S2767" s="10">
        <v>0</v>
      </c>
      <c r="T2767" s="50">
        <f t="shared" si="147"/>
        <v>0</v>
      </c>
      <c r="U2767" s="50">
        <f t="shared" si="147"/>
        <v>0</v>
      </c>
      <c r="V2767" s="50">
        <f t="shared" si="147"/>
        <v>0</v>
      </c>
      <c r="W2767" s="50">
        <f t="shared" si="147"/>
        <v>0</v>
      </c>
      <c r="X2767" s="50">
        <f t="shared" si="147"/>
        <v>1753.8466666666666</v>
      </c>
      <c r="Y2767" s="50">
        <f t="shared" si="145"/>
        <v>0</v>
      </c>
      <c r="Z2767" s="50">
        <f t="shared" si="145"/>
        <v>0</v>
      </c>
      <c r="AA2767" s="50">
        <f t="shared" si="145"/>
        <v>0</v>
      </c>
      <c r="AB2767" s="50">
        <f t="shared" si="146"/>
        <v>1753.8466666666666</v>
      </c>
      <c r="AC2767" s="48" t="str">
        <f>VLOOKUP(ПРОДАЖИ!C:C,'ИЗ ОСНОВЫ НОМЕНКЛАТУР'!D:E,2,0)</f>
        <v>Ручки, крючки, опоры</v>
      </c>
      <c r="AD2767" s="48" t="str">
        <f>VLOOKUP(C:C,'ИЗ ОСНОВЫ НОМЕНКЛАТУР'!D:F,3,0)</f>
        <v>Ручки-рейлинги</v>
      </c>
      <c r="AE2767" s="48" t="str">
        <f>VLOOKUP(C:C,'ИЗ ОСНОВЫ НОМЕНКЛАТУР'!D:H,5,0)</f>
        <v>C</v>
      </c>
    </row>
    <row r="2768" spans="1:31" ht="9.6" customHeight="1" x14ac:dyDescent="0.2">
      <c r="A2768" s="45" t="s">
        <v>2043</v>
      </c>
      <c r="B2768" s="11"/>
      <c r="C2768" s="11" t="s">
        <v>2766</v>
      </c>
      <c r="D2768" s="44">
        <v>0</v>
      </c>
      <c r="E2768" s="44">
        <v>0</v>
      </c>
      <c r="F2768" s="48">
        <v>0</v>
      </c>
      <c r="G2768" s="48">
        <v>0</v>
      </c>
      <c r="H2768" s="44">
        <v>0</v>
      </c>
      <c r="I2768" s="44">
        <v>0</v>
      </c>
      <c r="J2768" s="44">
        <v>16</v>
      </c>
      <c r="K2768" s="48">
        <v>0</v>
      </c>
      <c r="L2768" s="49">
        <v>0</v>
      </c>
      <c r="M2768" s="49">
        <v>0</v>
      </c>
      <c r="N2768" s="10">
        <v>0</v>
      </c>
      <c r="O2768" s="10">
        <v>0</v>
      </c>
      <c r="P2768" s="10">
        <v>0</v>
      </c>
      <c r="Q2768" s="10">
        <v>0</v>
      </c>
      <c r="R2768" s="10">
        <v>1299.52</v>
      </c>
      <c r="S2768" s="10">
        <v>0</v>
      </c>
      <c r="T2768" s="50">
        <f t="shared" si="147"/>
        <v>0</v>
      </c>
      <c r="U2768" s="50">
        <f t="shared" si="147"/>
        <v>0</v>
      </c>
      <c r="V2768" s="50">
        <f t="shared" si="147"/>
        <v>0</v>
      </c>
      <c r="W2768" s="50">
        <f t="shared" si="147"/>
        <v>0</v>
      </c>
      <c r="X2768" s="50">
        <f t="shared" si="147"/>
        <v>0</v>
      </c>
      <c r="Y2768" s="50">
        <f t="shared" si="145"/>
        <v>0</v>
      </c>
      <c r="Z2768" s="50">
        <f t="shared" si="145"/>
        <v>108.29333333333334</v>
      </c>
      <c r="AA2768" s="50">
        <f t="shared" si="145"/>
        <v>0</v>
      </c>
      <c r="AB2768" s="50">
        <f t="shared" si="146"/>
        <v>108.29333333333334</v>
      </c>
      <c r="AC2768" s="48" t="str">
        <f>VLOOKUP(ПРОДАЖИ!C:C,'ИЗ ОСНОВЫ НОМЕНКЛАТУР'!D:E,2,0)</f>
        <v>Ручки, крючки, опоры</v>
      </c>
      <c r="AD2768" s="48" t="str">
        <f>VLOOKUP(C:C,'ИЗ ОСНОВЫ НОМЕНКЛАТУР'!D:F,3,0)</f>
        <v>Ручки-рейлинги</v>
      </c>
      <c r="AE2768" s="48" t="str">
        <f>VLOOKUP(C:C,'ИЗ ОСНОВЫ НОМЕНКЛАТУР'!D:H,5,0)</f>
        <v>C</v>
      </c>
    </row>
    <row r="2769" spans="1:31" ht="9.6" customHeight="1" x14ac:dyDescent="0.2">
      <c r="A2769" s="45" t="s">
        <v>2043</v>
      </c>
      <c r="B2769" s="11"/>
      <c r="C2769" s="11" t="s">
        <v>2767</v>
      </c>
      <c r="D2769" s="44">
        <v>0</v>
      </c>
      <c r="E2769" s="44">
        <v>0</v>
      </c>
      <c r="F2769" s="48">
        <v>0</v>
      </c>
      <c r="G2769" s="48">
        <v>0</v>
      </c>
      <c r="H2769" s="44">
        <v>0</v>
      </c>
      <c r="I2769" s="44">
        <v>0</v>
      </c>
      <c r="J2769" s="44">
        <v>15</v>
      </c>
      <c r="K2769" s="48">
        <v>0</v>
      </c>
      <c r="L2769" s="49">
        <v>0</v>
      </c>
      <c r="M2769" s="49">
        <v>0</v>
      </c>
      <c r="N2769" s="10">
        <v>0</v>
      </c>
      <c r="O2769" s="10">
        <v>0</v>
      </c>
      <c r="P2769" s="10">
        <v>0</v>
      </c>
      <c r="Q2769" s="10">
        <v>0</v>
      </c>
      <c r="R2769" s="10">
        <v>1950</v>
      </c>
      <c r="S2769" s="10">
        <v>0</v>
      </c>
      <c r="T2769" s="50">
        <f t="shared" si="147"/>
        <v>0</v>
      </c>
      <c r="U2769" s="50">
        <f t="shared" si="147"/>
        <v>0</v>
      </c>
      <c r="V2769" s="50">
        <f t="shared" si="147"/>
        <v>0</v>
      </c>
      <c r="W2769" s="50">
        <f t="shared" si="147"/>
        <v>0</v>
      </c>
      <c r="X2769" s="50">
        <f t="shared" si="147"/>
        <v>0</v>
      </c>
      <c r="Y2769" s="50">
        <f t="shared" si="145"/>
        <v>0</v>
      </c>
      <c r="Z2769" s="50">
        <f t="shared" si="145"/>
        <v>162.5</v>
      </c>
      <c r="AA2769" s="50">
        <f t="shared" si="145"/>
        <v>0</v>
      </c>
      <c r="AB2769" s="50">
        <f t="shared" si="146"/>
        <v>162.5</v>
      </c>
      <c r="AC2769" s="48" t="str">
        <f>VLOOKUP(ПРОДАЖИ!C:C,'ИЗ ОСНОВЫ НОМЕНКЛАТУР'!D:E,2,0)</f>
        <v>Ручки, крючки, опоры</v>
      </c>
      <c r="AD2769" s="48" t="str">
        <f>VLOOKUP(C:C,'ИЗ ОСНОВЫ НОМЕНКЛАТУР'!D:F,3,0)</f>
        <v>Ручки-рейлинги</v>
      </c>
      <c r="AE2769" s="48" t="str">
        <f>VLOOKUP(C:C,'ИЗ ОСНОВЫ НОМЕНКЛАТУР'!D:H,5,0)</f>
        <v>C</v>
      </c>
    </row>
    <row r="2770" spans="1:31" ht="9.6" customHeight="1" x14ac:dyDescent="0.2">
      <c r="A2770" s="45" t="s">
        <v>2043</v>
      </c>
      <c r="B2770" s="11"/>
      <c r="C2770" s="11" t="s">
        <v>2768</v>
      </c>
      <c r="D2770" s="44">
        <v>0</v>
      </c>
      <c r="E2770" s="44">
        <v>0</v>
      </c>
      <c r="F2770" s="48">
        <v>0</v>
      </c>
      <c r="G2770" s="48">
        <v>0</v>
      </c>
      <c r="H2770" s="44">
        <v>0</v>
      </c>
      <c r="I2770" s="44">
        <v>0</v>
      </c>
      <c r="J2770" s="44">
        <v>2</v>
      </c>
      <c r="K2770" s="48">
        <v>0</v>
      </c>
      <c r="L2770" s="49">
        <v>0</v>
      </c>
      <c r="M2770" s="49">
        <v>0</v>
      </c>
      <c r="N2770" s="10">
        <v>0</v>
      </c>
      <c r="O2770" s="10">
        <v>0</v>
      </c>
      <c r="P2770" s="10">
        <v>0</v>
      </c>
      <c r="Q2770" s="10">
        <v>0</v>
      </c>
      <c r="R2770" s="10">
        <v>100</v>
      </c>
      <c r="S2770" s="10">
        <v>0</v>
      </c>
      <c r="T2770" s="50">
        <f t="shared" si="147"/>
        <v>0</v>
      </c>
      <c r="U2770" s="50">
        <f t="shared" si="147"/>
        <v>0</v>
      </c>
      <c r="V2770" s="50">
        <f t="shared" si="147"/>
        <v>0</v>
      </c>
      <c r="W2770" s="50">
        <f t="shared" si="147"/>
        <v>0</v>
      </c>
      <c r="X2770" s="50">
        <f t="shared" si="147"/>
        <v>0</v>
      </c>
      <c r="Y2770" s="50">
        <f t="shared" si="145"/>
        <v>0</v>
      </c>
      <c r="Z2770" s="50">
        <f t="shared" si="145"/>
        <v>8.3333333333333339</v>
      </c>
      <c r="AA2770" s="50">
        <f t="shared" si="145"/>
        <v>0</v>
      </c>
      <c r="AB2770" s="50">
        <f t="shared" si="146"/>
        <v>8.3333333333333339</v>
      </c>
      <c r="AC2770" s="48" t="str">
        <f>VLOOKUP(ПРОДАЖИ!C:C,'ИЗ ОСНОВЫ НОМЕНКЛАТУР'!D:E,2,0)</f>
        <v>Ручки, крючки, опоры</v>
      </c>
      <c r="AD2770" s="48" t="str">
        <f>VLOOKUP(C:C,'ИЗ ОСНОВЫ НОМЕНКЛАТУР'!D:F,3,0)</f>
        <v>Ручки-рейлинги</v>
      </c>
      <c r="AE2770" s="48" t="str">
        <f>VLOOKUP(C:C,'ИЗ ОСНОВЫ НОМЕНКЛАТУР'!D:H,5,0)</f>
        <v>C</v>
      </c>
    </row>
    <row r="2771" spans="1:31" ht="9.6" customHeight="1" x14ac:dyDescent="0.2">
      <c r="A2771" s="45" t="s">
        <v>2043</v>
      </c>
      <c r="B2771" s="46" t="s">
        <v>2769</v>
      </c>
      <c r="C2771" s="46"/>
      <c r="D2771" s="44">
        <v>0</v>
      </c>
      <c r="E2771" s="44">
        <v>0</v>
      </c>
      <c r="F2771" s="48">
        <v>0</v>
      </c>
      <c r="G2771" s="48">
        <v>0</v>
      </c>
      <c r="H2771" s="44">
        <v>0</v>
      </c>
      <c r="I2771" s="44">
        <v>0</v>
      </c>
      <c r="J2771" s="44">
        <v>0</v>
      </c>
      <c r="K2771" s="48">
        <v>0</v>
      </c>
      <c r="L2771" s="49">
        <v>0</v>
      </c>
      <c r="M2771" s="49">
        <v>0</v>
      </c>
      <c r="N2771" s="10">
        <v>0</v>
      </c>
      <c r="O2771" s="10">
        <v>0</v>
      </c>
      <c r="P2771" s="10">
        <v>0</v>
      </c>
      <c r="Q2771" s="10">
        <v>0</v>
      </c>
      <c r="R2771" s="10">
        <v>0</v>
      </c>
      <c r="S2771" s="10">
        <v>0</v>
      </c>
      <c r="T2771" s="50">
        <f t="shared" si="147"/>
        <v>0</v>
      </c>
      <c r="U2771" s="50">
        <f t="shared" si="147"/>
        <v>0</v>
      </c>
      <c r="V2771" s="50">
        <f t="shared" si="147"/>
        <v>0</v>
      </c>
      <c r="W2771" s="50">
        <f t="shared" si="147"/>
        <v>0</v>
      </c>
      <c r="X2771" s="50">
        <f t="shared" si="147"/>
        <v>0</v>
      </c>
      <c r="Y2771" s="50">
        <f t="shared" si="145"/>
        <v>0</v>
      </c>
      <c r="Z2771" s="50">
        <f t="shared" si="145"/>
        <v>0</v>
      </c>
      <c r="AA2771" s="50">
        <f t="shared" si="145"/>
        <v>0</v>
      </c>
      <c r="AB2771" s="50">
        <f t="shared" si="146"/>
        <v>0</v>
      </c>
      <c r="AC2771" s="48" t="e">
        <f>VLOOKUP(ПРОДАЖИ!C:C,'ИЗ ОСНОВЫ НОМЕНКЛАТУР'!D:E,2,0)</f>
        <v>#N/A</v>
      </c>
      <c r="AD2771" s="48" t="e">
        <f>VLOOKUP(C:C,'ИЗ ОСНОВЫ НОМЕНКЛАТУР'!D:F,3,0)</f>
        <v>#N/A</v>
      </c>
      <c r="AE2771" s="48" t="e">
        <f>VLOOKUP(C:C,'ИЗ ОСНОВЫ НОМЕНКЛАТУР'!D:H,5,0)</f>
        <v>#N/A</v>
      </c>
    </row>
    <row r="2772" spans="1:31" ht="9.6" customHeight="1" x14ac:dyDescent="0.2">
      <c r="A2772" s="45" t="s">
        <v>2043</v>
      </c>
      <c r="B2772" s="11"/>
      <c r="C2772" s="11" t="s">
        <v>2770</v>
      </c>
      <c r="D2772" s="44">
        <v>0</v>
      </c>
      <c r="E2772" s="44">
        <v>0</v>
      </c>
      <c r="F2772" s="48">
        <v>0</v>
      </c>
      <c r="G2772" s="48">
        <v>0</v>
      </c>
      <c r="H2772" s="44">
        <v>0</v>
      </c>
      <c r="I2772" s="44">
        <v>0</v>
      </c>
      <c r="J2772" s="44">
        <v>30</v>
      </c>
      <c r="K2772" s="48">
        <v>0</v>
      </c>
      <c r="L2772" s="49">
        <v>0</v>
      </c>
      <c r="M2772" s="49">
        <v>0</v>
      </c>
      <c r="N2772" s="10">
        <v>0</v>
      </c>
      <c r="O2772" s="10">
        <v>0</v>
      </c>
      <c r="P2772" s="10">
        <v>0</v>
      </c>
      <c r="Q2772" s="10">
        <v>0</v>
      </c>
      <c r="R2772" s="10">
        <v>4188.6099999999997</v>
      </c>
      <c r="S2772" s="10">
        <v>0</v>
      </c>
      <c r="T2772" s="50">
        <f t="shared" si="147"/>
        <v>0</v>
      </c>
      <c r="U2772" s="50">
        <f t="shared" si="147"/>
        <v>0</v>
      </c>
      <c r="V2772" s="50">
        <f t="shared" si="147"/>
        <v>0</v>
      </c>
      <c r="W2772" s="50">
        <f t="shared" si="147"/>
        <v>0</v>
      </c>
      <c r="X2772" s="50">
        <f t="shared" si="147"/>
        <v>0</v>
      </c>
      <c r="Y2772" s="50">
        <f t="shared" si="145"/>
        <v>0</v>
      </c>
      <c r="Z2772" s="50">
        <f t="shared" si="145"/>
        <v>349.05083333333329</v>
      </c>
      <c r="AA2772" s="50">
        <f t="shared" si="145"/>
        <v>0</v>
      </c>
      <c r="AB2772" s="50">
        <f t="shared" si="146"/>
        <v>349.05083333333329</v>
      </c>
      <c r="AC2772" s="48" t="str">
        <f>VLOOKUP(ПРОДАЖИ!C:C,'ИЗ ОСНОВЫ НОМЕНКЛАТУР'!D:E,2,0)</f>
        <v>Ручки, крючки, опоры</v>
      </c>
      <c r="AD2772" s="48" t="str">
        <f>VLOOKUP(C:C,'ИЗ ОСНОВЫ НОМЕНКЛАТУР'!D:F,3,0)</f>
        <v>Врезные ручки</v>
      </c>
      <c r="AE2772" s="48" t="str">
        <f>VLOOKUP(C:C,'ИЗ ОСНОВЫ НОМЕНКЛАТУР'!D:H,5,0)</f>
        <v>C</v>
      </c>
    </row>
    <row r="2773" spans="1:31" ht="9.6" customHeight="1" x14ac:dyDescent="0.2">
      <c r="A2773" s="45" t="s">
        <v>2043</v>
      </c>
      <c r="B2773" s="11"/>
      <c r="C2773" s="11" t="s">
        <v>2771</v>
      </c>
      <c r="D2773" s="44">
        <v>0</v>
      </c>
      <c r="E2773" s="44">
        <v>0</v>
      </c>
      <c r="F2773" s="48">
        <v>20</v>
      </c>
      <c r="G2773" s="48">
        <v>0</v>
      </c>
      <c r="H2773" s="44">
        <v>0</v>
      </c>
      <c r="I2773" s="44">
        <v>0</v>
      </c>
      <c r="J2773" s="44">
        <v>1</v>
      </c>
      <c r="K2773" s="48">
        <v>0</v>
      </c>
      <c r="L2773" s="49">
        <v>0</v>
      </c>
      <c r="M2773" s="49">
        <v>0</v>
      </c>
      <c r="N2773" s="10">
        <v>504.95</v>
      </c>
      <c r="O2773" s="10">
        <v>0</v>
      </c>
      <c r="P2773" s="10">
        <v>0</v>
      </c>
      <c r="Q2773" s="10">
        <v>0</v>
      </c>
      <c r="R2773" s="10">
        <v>17.309999999999999</v>
      </c>
      <c r="S2773" s="10">
        <v>0</v>
      </c>
      <c r="T2773" s="50">
        <f t="shared" si="147"/>
        <v>0</v>
      </c>
      <c r="U2773" s="50">
        <f t="shared" si="147"/>
        <v>0</v>
      </c>
      <c r="V2773" s="50">
        <f t="shared" si="147"/>
        <v>42.079166666666666</v>
      </c>
      <c r="W2773" s="50">
        <f t="shared" si="147"/>
        <v>0</v>
      </c>
      <c r="X2773" s="50">
        <f t="shared" si="147"/>
        <v>0</v>
      </c>
      <c r="Y2773" s="50">
        <f t="shared" si="145"/>
        <v>0</v>
      </c>
      <c r="Z2773" s="50">
        <f t="shared" si="145"/>
        <v>1.4424999999999999</v>
      </c>
      <c r="AA2773" s="50">
        <f t="shared" si="145"/>
        <v>0</v>
      </c>
      <c r="AB2773" s="50">
        <f t="shared" si="146"/>
        <v>43.521666666666668</v>
      </c>
      <c r="AC2773" s="48" t="str">
        <f>VLOOKUP(ПРОДАЖИ!C:C,'ИЗ ОСНОВЫ НОМЕНКЛАТУР'!D:E,2,0)</f>
        <v>Ручки, крючки, опоры</v>
      </c>
      <c r="AD2773" s="48" t="str">
        <f>VLOOKUP(C:C,'ИЗ ОСНОВЫ НОМЕНКЛАТУР'!D:F,3,0)</f>
        <v>Врезные ручки</v>
      </c>
      <c r="AE2773" s="48" t="str">
        <f>VLOOKUP(C:C,'ИЗ ОСНОВЫ НОМЕНКЛАТУР'!D:H,5,0)</f>
        <v>C</v>
      </c>
    </row>
    <row r="2774" spans="1:31" ht="9.6" customHeight="1" x14ac:dyDescent="0.2">
      <c r="A2774" s="45" t="s">
        <v>2043</v>
      </c>
      <c r="B2774" s="11"/>
      <c r="C2774" s="11" t="s">
        <v>2772</v>
      </c>
      <c r="D2774" s="44">
        <v>12</v>
      </c>
      <c r="E2774" s="44">
        <v>0</v>
      </c>
      <c r="F2774" s="48">
        <v>0</v>
      </c>
      <c r="G2774" s="48">
        <v>0</v>
      </c>
      <c r="H2774" s="44">
        <v>0</v>
      </c>
      <c r="I2774" s="44">
        <v>0</v>
      </c>
      <c r="J2774" s="44">
        <v>0</v>
      </c>
      <c r="K2774" s="48">
        <v>0</v>
      </c>
      <c r="L2774" s="49">
        <v>474.13</v>
      </c>
      <c r="M2774" s="49">
        <v>0</v>
      </c>
      <c r="N2774" s="10">
        <v>0</v>
      </c>
      <c r="O2774" s="10">
        <v>0</v>
      </c>
      <c r="P2774" s="10">
        <v>0</v>
      </c>
      <c r="Q2774" s="10">
        <v>0</v>
      </c>
      <c r="R2774" s="10">
        <v>0</v>
      </c>
      <c r="S2774" s="10">
        <v>0</v>
      </c>
      <c r="T2774" s="50">
        <f t="shared" si="147"/>
        <v>39.510833333333331</v>
      </c>
      <c r="U2774" s="50">
        <f t="shared" si="147"/>
        <v>0</v>
      </c>
      <c r="V2774" s="50">
        <f t="shared" si="147"/>
        <v>0</v>
      </c>
      <c r="W2774" s="50">
        <f t="shared" si="147"/>
        <v>0</v>
      </c>
      <c r="X2774" s="50">
        <f t="shared" si="147"/>
        <v>0</v>
      </c>
      <c r="Y2774" s="50">
        <f t="shared" si="145"/>
        <v>0</v>
      </c>
      <c r="Z2774" s="50">
        <f t="shared" si="145"/>
        <v>0</v>
      </c>
      <c r="AA2774" s="50">
        <f t="shared" si="145"/>
        <v>0</v>
      </c>
      <c r="AB2774" s="50">
        <f t="shared" si="146"/>
        <v>39.510833333333331</v>
      </c>
      <c r="AC2774" s="48" t="str">
        <f>VLOOKUP(ПРОДАЖИ!C:C,'ИЗ ОСНОВЫ НОМЕНКЛАТУР'!D:E,2,0)</f>
        <v>Ручки, крючки, опоры</v>
      </c>
      <c r="AD2774" s="48" t="str">
        <f>VLOOKUP(C:C,'ИЗ ОСНОВЫ НОМЕНКЛАТУР'!D:F,3,0)</f>
        <v>Врезные ручки</v>
      </c>
      <c r="AE2774" s="48" t="str">
        <f>VLOOKUP(C:C,'ИЗ ОСНОВЫ НОМЕНКЛАТУР'!D:H,5,0)</f>
        <v>C</v>
      </c>
    </row>
    <row r="2775" spans="1:31" ht="9.6" customHeight="1" x14ac:dyDescent="0.2">
      <c r="A2775" s="45" t="s">
        <v>2043</v>
      </c>
      <c r="B2775" s="11"/>
      <c r="C2775" s="11" t="s">
        <v>2773</v>
      </c>
      <c r="D2775" s="44">
        <v>0</v>
      </c>
      <c r="E2775" s="44">
        <v>0</v>
      </c>
      <c r="F2775" s="48">
        <v>0</v>
      </c>
      <c r="G2775" s="48">
        <v>0</v>
      </c>
      <c r="H2775" s="44">
        <v>2</v>
      </c>
      <c r="I2775" s="44">
        <v>0</v>
      </c>
      <c r="J2775" s="44">
        <v>38</v>
      </c>
      <c r="K2775" s="48">
        <v>0</v>
      </c>
      <c r="L2775" s="49">
        <v>0</v>
      </c>
      <c r="M2775" s="49">
        <v>0</v>
      </c>
      <c r="N2775" s="10">
        <v>0</v>
      </c>
      <c r="O2775" s="10">
        <v>0</v>
      </c>
      <c r="P2775" s="10">
        <v>965.66</v>
      </c>
      <c r="Q2775" s="10">
        <v>0</v>
      </c>
      <c r="R2775" s="10">
        <v>2599.44</v>
      </c>
      <c r="S2775" s="10">
        <v>0</v>
      </c>
      <c r="T2775" s="50">
        <f t="shared" si="147"/>
        <v>0</v>
      </c>
      <c r="U2775" s="50">
        <f t="shared" si="147"/>
        <v>0</v>
      </c>
      <c r="V2775" s="50">
        <f t="shared" si="147"/>
        <v>0</v>
      </c>
      <c r="W2775" s="50">
        <f t="shared" si="147"/>
        <v>0</v>
      </c>
      <c r="X2775" s="50">
        <f t="shared" si="147"/>
        <v>80.471666666666664</v>
      </c>
      <c r="Y2775" s="50">
        <f t="shared" si="145"/>
        <v>0</v>
      </c>
      <c r="Z2775" s="50">
        <f t="shared" si="145"/>
        <v>216.62</v>
      </c>
      <c r="AA2775" s="50">
        <f t="shared" si="145"/>
        <v>0</v>
      </c>
      <c r="AB2775" s="50">
        <f t="shared" si="146"/>
        <v>297.0916666666667</v>
      </c>
      <c r="AC2775" s="48" t="str">
        <f>VLOOKUP(ПРОДАЖИ!C:C,'ИЗ ОСНОВЫ НОМЕНКЛАТУР'!D:E,2,0)</f>
        <v>Ручки, крючки, опоры</v>
      </c>
      <c r="AD2775" s="48" t="str">
        <f>VLOOKUP(C:C,'ИЗ ОСНОВЫ НОМЕНКЛАТУР'!D:F,3,0)</f>
        <v>Врезные ручки</v>
      </c>
      <c r="AE2775" s="48" t="str">
        <f>VLOOKUP(C:C,'ИЗ ОСНОВЫ НОМЕНКЛАТУР'!D:H,5,0)</f>
        <v>C</v>
      </c>
    </row>
    <row r="2776" spans="1:31" ht="9.6" customHeight="1" x14ac:dyDescent="0.2">
      <c r="A2776" s="45" t="s">
        <v>2043</v>
      </c>
      <c r="B2776" s="46" t="s">
        <v>2774</v>
      </c>
      <c r="C2776" s="46"/>
      <c r="D2776" s="44">
        <v>0</v>
      </c>
      <c r="E2776" s="44">
        <v>0</v>
      </c>
      <c r="F2776" s="48">
        <v>0</v>
      </c>
      <c r="G2776" s="48">
        <v>0</v>
      </c>
      <c r="H2776" s="44">
        <v>0</v>
      </c>
      <c r="I2776" s="44">
        <v>0</v>
      </c>
      <c r="J2776" s="44">
        <v>0</v>
      </c>
      <c r="K2776" s="48">
        <v>0</v>
      </c>
      <c r="L2776" s="49">
        <v>0</v>
      </c>
      <c r="M2776" s="49">
        <v>0</v>
      </c>
      <c r="N2776" s="10">
        <v>0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50">
        <f t="shared" si="147"/>
        <v>0</v>
      </c>
      <c r="U2776" s="50">
        <f t="shared" si="147"/>
        <v>0</v>
      </c>
      <c r="V2776" s="50">
        <f t="shared" si="147"/>
        <v>0</v>
      </c>
      <c r="W2776" s="50">
        <f t="shared" si="147"/>
        <v>0</v>
      </c>
      <c r="X2776" s="50">
        <f t="shared" si="147"/>
        <v>0</v>
      </c>
      <c r="Y2776" s="50">
        <f t="shared" si="145"/>
        <v>0</v>
      </c>
      <c r="Z2776" s="50">
        <f t="shared" si="145"/>
        <v>0</v>
      </c>
      <c r="AA2776" s="50">
        <f t="shared" si="145"/>
        <v>0</v>
      </c>
      <c r="AB2776" s="50">
        <f t="shared" si="146"/>
        <v>0</v>
      </c>
      <c r="AC2776" s="48" t="e">
        <f>VLOOKUP(ПРОДАЖИ!C:C,'ИЗ ОСНОВЫ НОМЕНКЛАТУР'!D:E,2,0)</f>
        <v>#N/A</v>
      </c>
      <c r="AD2776" s="48" t="e">
        <f>VLOOKUP(C:C,'ИЗ ОСНОВЫ НОМЕНКЛАТУР'!D:F,3,0)</f>
        <v>#N/A</v>
      </c>
      <c r="AE2776" s="48" t="e">
        <f>VLOOKUP(C:C,'ИЗ ОСНОВЫ НОМЕНКЛАТУР'!D:H,5,0)</f>
        <v>#N/A</v>
      </c>
    </row>
    <row r="2777" spans="1:31" ht="9.6" customHeight="1" x14ac:dyDescent="0.2">
      <c r="A2777" s="45" t="s">
        <v>2043</v>
      </c>
      <c r="B2777" s="11"/>
      <c r="C2777" s="11" t="s">
        <v>2775</v>
      </c>
      <c r="D2777" s="44">
        <v>0</v>
      </c>
      <c r="E2777" s="44">
        <v>0</v>
      </c>
      <c r="F2777" s="48">
        <v>0</v>
      </c>
      <c r="G2777" s="48">
        <v>0</v>
      </c>
      <c r="H2777" s="44">
        <v>0</v>
      </c>
      <c r="I2777" s="44">
        <v>0</v>
      </c>
      <c r="J2777" s="44">
        <v>8</v>
      </c>
      <c r="K2777" s="48">
        <v>0</v>
      </c>
      <c r="L2777" s="49">
        <v>0</v>
      </c>
      <c r="M2777" s="49">
        <v>0</v>
      </c>
      <c r="N2777" s="10">
        <v>0</v>
      </c>
      <c r="O2777" s="10">
        <v>0</v>
      </c>
      <c r="P2777" s="10">
        <v>0</v>
      </c>
      <c r="Q2777" s="10">
        <v>0</v>
      </c>
      <c r="R2777" s="10">
        <v>1040</v>
      </c>
      <c r="S2777" s="10">
        <v>0</v>
      </c>
      <c r="T2777" s="50">
        <f t="shared" si="147"/>
        <v>0</v>
      </c>
      <c r="U2777" s="50">
        <f t="shared" si="147"/>
        <v>0</v>
      </c>
      <c r="V2777" s="50">
        <f t="shared" si="147"/>
        <v>0</v>
      </c>
      <c r="W2777" s="50">
        <f t="shared" si="147"/>
        <v>0</v>
      </c>
      <c r="X2777" s="50">
        <f t="shared" si="147"/>
        <v>0</v>
      </c>
      <c r="Y2777" s="50">
        <f t="shared" si="145"/>
        <v>0</v>
      </c>
      <c r="Z2777" s="50">
        <f t="shared" si="145"/>
        <v>86.666666666666671</v>
      </c>
      <c r="AA2777" s="50">
        <f t="shared" si="145"/>
        <v>0</v>
      </c>
      <c r="AB2777" s="50">
        <f t="shared" si="146"/>
        <v>86.666666666666671</v>
      </c>
      <c r="AC2777" s="48" t="str">
        <f>VLOOKUP(ПРОДАЖИ!C:C,'ИЗ ОСНОВЫ НОМЕНКЛАТУР'!D:E,2,0)</f>
        <v>Ручки, крючки, опоры</v>
      </c>
      <c r="AD2777" s="48" t="str">
        <f>VLOOKUP(C:C,'ИЗ ОСНОВЫ НОМЕНКЛАТУР'!D:F,3,0)</f>
        <v>Подвесные ручки-кольца и капли</v>
      </c>
      <c r="AE2777" s="48" t="str">
        <f>VLOOKUP(C:C,'ИЗ ОСНОВЫ НОМЕНКЛАТУР'!D:H,5,0)</f>
        <v>C</v>
      </c>
    </row>
    <row r="2778" spans="1:31" ht="9.6" customHeight="1" x14ac:dyDescent="0.2">
      <c r="A2778" s="45" t="s">
        <v>2043</v>
      </c>
      <c r="B2778" s="11"/>
      <c r="C2778" s="11" t="s">
        <v>2776</v>
      </c>
      <c r="D2778" s="44">
        <v>0</v>
      </c>
      <c r="E2778" s="44">
        <v>0</v>
      </c>
      <c r="F2778" s="48">
        <v>0</v>
      </c>
      <c r="G2778" s="48">
        <v>0</v>
      </c>
      <c r="H2778" s="44">
        <v>9</v>
      </c>
      <c r="I2778" s="44">
        <v>0</v>
      </c>
      <c r="J2778" s="44">
        <v>0</v>
      </c>
      <c r="K2778" s="48">
        <v>0</v>
      </c>
      <c r="L2778" s="49">
        <v>0</v>
      </c>
      <c r="M2778" s="49">
        <v>0</v>
      </c>
      <c r="N2778" s="10">
        <v>0</v>
      </c>
      <c r="O2778" s="10">
        <v>0</v>
      </c>
      <c r="P2778" s="10">
        <v>4514.45</v>
      </c>
      <c r="Q2778" s="10">
        <v>0</v>
      </c>
      <c r="R2778" s="10">
        <v>0</v>
      </c>
      <c r="S2778" s="10">
        <v>0</v>
      </c>
      <c r="T2778" s="50">
        <f t="shared" si="147"/>
        <v>0</v>
      </c>
      <c r="U2778" s="50">
        <f t="shared" si="147"/>
        <v>0</v>
      </c>
      <c r="V2778" s="50">
        <f t="shared" si="147"/>
        <v>0</v>
      </c>
      <c r="W2778" s="50">
        <f t="shared" si="147"/>
        <v>0</v>
      </c>
      <c r="X2778" s="50">
        <f t="shared" si="147"/>
        <v>376.20416666666665</v>
      </c>
      <c r="Y2778" s="50">
        <f t="shared" si="145"/>
        <v>0</v>
      </c>
      <c r="Z2778" s="50">
        <f t="shared" si="145"/>
        <v>0</v>
      </c>
      <c r="AA2778" s="50">
        <f t="shared" si="145"/>
        <v>0</v>
      </c>
      <c r="AB2778" s="50">
        <f t="shared" si="146"/>
        <v>376.20416666666665</v>
      </c>
      <c r="AC2778" s="48" t="str">
        <f>VLOOKUP(ПРОДАЖИ!C:C,'ИЗ ОСНОВЫ НОМЕНКЛАТУР'!D:E,2,0)</f>
        <v>Ручки, крючки, опоры</v>
      </c>
      <c r="AD2778" s="48" t="str">
        <f>VLOOKUP(C:C,'ИЗ ОСНОВЫ НОМЕНКЛАТУР'!D:F,3,0)</f>
        <v>Подвесные ручки-кольца и капли</v>
      </c>
      <c r="AE2778" s="48" t="str">
        <f>VLOOKUP(C:C,'ИЗ ОСНОВЫ НОМЕНКЛАТУР'!D:H,5,0)</f>
        <v>C</v>
      </c>
    </row>
    <row r="2779" spans="1:31" ht="9.6" customHeight="1" x14ac:dyDescent="0.2">
      <c r="A2779" s="45" t="s">
        <v>2043</v>
      </c>
      <c r="B2779" s="46" t="s">
        <v>2777</v>
      </c>
      <c r="C2779" s="46"/>
      <c r="D2779" s="44">
        <v>0</v>
      </c>
      <c r="E2779" s="44">
        <v>0</v>
      </c>
      <c r="F2779" s="48">
        <v>0</v>
      </c>
      <c r="G2779" s="48">
        <v>0</v>
      </c>
      <c r="H2779" s="44">
        <v>0</v>
      </c>
      <c r="I2779" s="44">
        <v>0</v>
      </c>
      <c r="J2779" s="44">
        <v>0</v>
      </c>
      <c r="K2779" s="48">
        <v>0</v>
      </c>
      <c r="L2779" s="49">
        <v>0</v>
      </c>
      <c r="M2779" s="49">
        <v>0</v>
      </c>
      <c r="N2779" s="10">
        <v>0</v>
      </c>
      <c r="O2779" s="10">
        <v>0</v>
      </c>
      <c r="P2779" s="10">
        <v>0</v>
      </c>
      <c r="Q2779" s="10">
        <v>0</v>
      </c>
      <c r="R2779" s="10">
        <v>0</v>
      </c>
      <c r="S2779" s="10">
        <v>0</v>
      </c>
      <c r="T2779" s="50">
        <f t="shared" si="147"/>
        <v>0</v>
      </c>
      <c r="U2779" s="50">
        <f t="shared" si="147"/>
        <v>0</v>
      </c>
      <c r="V2779" s="50">
        <f t="shared" si="147"/>
        <v>0</v>
      </c>
      <c r="W2779" s="50">
        <f t="shared" si="147"/>
        <v>0</v>
      </c>
      <c r="X2779" s="50">
        <f t="shared" si="147"/>
        <v>0</v>
      </c>
      <c r="Y2779" s="50">
        <f t="shared" si="145"/>
        <v>0</v>
      </c>
      <c r="Z2779" s="50">
        <f t="shared" si="145"/>
        <v>0</v>
      </c>
      <c r="AA2779" s="50">
        <f t="shared" si="145"/>
        <v>0</v>
      </c>
      <c r="AB2779" s="50">
        <f t="shared" si="146"/>
        <v>0</v>
      </c>
      <c r="AC2779" s="48" t="e">
        <f>VLOOKUP(ПРОДАЖИ!C:C,'ИЗ ОСНОВЫ НОМЕНКЛАТУР'!D:E,2,0)</f>
        <v>#N/A</v>
      </c>
      <c r="AD2779" s="48" t="e">
        <f>VLOOKUP(C:C,'ИЗ ОСНОВЫ НОМЕНКЛАТУР'!D:F,3,0)</f>
        <v>#N/A</v>
      </c>
      <c r="AE2779" s="48" t="e">
        <f>VLOOKUP(C:C,'ИЗ ОСНОВЫ НОМЕНКЛАТУР'!D:H,5,0)</f>
        <v>#N/A</v>
      </c>
    </row>
    <row r="2780" spans="1:31" ht="9.6" customHeight="1" x14ac:dyDescent="0.2">
      <c r="A2780" s="45" t="s">
        <v>2043</v>
      </c>
      <c r="B2780" s="11"/>
      <c r="C2780" s="11" t="s">
        <v>2778</v>
      </c>
      <c r="D2780" s="44">
        <v>154</v>
      </c>
      <c r="E2780" s="44">
        <v>0</v>
      </c>
      <c r="F2780" s="48">
        <v>4</v>
      </c>
      <c r="G2780" s="48">
        <v>0</v>
      </c>
      <c r="H2780" s="44">
        <v>0</v>
      </c>
      <c r="I2780" s="44">
        <v>0</v>
      </c>
      <c r="J2780" s="44">
        <v>0</v>
      </c>
      <c r="K2780" s="48">
        <v>0</v>
      </c>
      <c r="L2780" s="49">
        <v>67698.740000000005</v>
      </c>
      <c r="M2780" s="49">
        <v>0</v>
      </c>
      <c r="N2780" s="10">
        <v>1584</v>
      </c>
      <c r="O2780" s="10">
        <v>0</v>
      </c>
      <c r="P2780" s="10">
        <v>0</v>
      </c>
      <c r="Q2780" s="10">
        <v>0</v>
      </c>
      <c r="R2780" s="10">
        <v>0</v>
      </c>
      <c r="S2780" s="10">
        <v>0</v>
      </c>
      <c r="T2780" s="50">
        <f t="shared" si="147"/>
        <v>5641.5616666666674</v>
      </c>
      <c r="U2780" s="50">
        <f t="shared" si="147"/>
        <v>0</v>
      </c>
      <c r="V2780" s="50">
        <f t="shared" si="147"/>
        <v>132</v>
      </c>
      <c r="W2780" s="50">
        <f t="shared" si="147"/>
        <v>0</v>
      </c>
      <c r="X2780" s="50">
        <f t="shared" si="147"/>
        <v>0</v>
      </c>
      <c r="Y2780" s="50">
        <f t="shared" si="145"/>
        <v>0</v>
      </c>
      <c r="Z2780" s="50">
        <f t="shared" si="145"/>
        <v>0</v>
      </c>
      <c r="AA2780" s="50">
        <f t="shared" si="145"/>
        <v>0</v>
      </c>
      <c r="AB2780" s="50">
        <f t="shared" si="146"/>
        <v>5773.5616666666674</v>
      </c>
      <c r="AC2780" s="48" t="str">
        <f>VLOOKUP(ПРОДАЖИ!C:C,'ИЗ ОСНОВЫ НОМЕНКЛАТУР'!D:E,2,0)</f>
        <v>Ручки, крючки, опоры</v>
      </c>
      <c r="AD2780" s="48" t="str">
        <f>VLOOKUP(C:C,'ИЗ ОСНОВЫ НОМЕНКЛАТУР'!D:F,3,0)</f>
        <v>Декоративные ручки</v>
      </c>
      <c r="AE2780" s="48" t="str">
        <f>VLOOKUP(C:C,'ИЗ ОСНОВЫ НОМЕНКЛАТУР'!D:H,5,0)</f>
        <v>C</v>
      </c>
    </row>
    <row r="2781" spans="1:31" ht="9.6" customHeight="1" x14ac:dyDescent="0.2">
      <c r="A2781" s="45" t="s">
        <v>2043</v>
      </c>
      <c r="B2781" s="11"/>
      <c r="C2781" s="11" t="s">
        <v>2779</v>
      </c>
      <c r="D2781" s="44">
        <v>19</v>
      </c>
      <c r="E2781" s="44">
        <v>0</v>
      </c>
      <c r="F2781" s="48">
        <v>6</v>
      </c>
      <c r="G2781" s="48">
        <v>0</v>
      </c>
      <c r="H2781" s="44">
        <v>24</v>
      </c>
      <c r="I2781" s="44">
        <v>0</v>
      </c>
      <c r="J2781" s="44">
        <v>4</v>
      </c>
      <c r="K2781" s="48">
        <v>0</v>
      </c>
      <c r="L2781" s="49">
        <v>18356.59</v>
      </c>
      <c r="M2781" s="49">
        <v>0</v>
      </c>
      <c r="N2781" s="10">
        <v>5796.82</v>
      </c>
      <c r="O2781" s="10">
        <v>0</v>
      </c>
      <c r="P2781" s="10">
        <v>29416.799999999999</v>
      </c>
      <c r="Q2781" s="10">
        <v>0</v>
      </c>
      <c r="R2781" s="10">
        <v>4902.8</v>
      </c>
      <c r="S2781" s="10">
        <v>0</v>
      </c>
      <c r="T2781" s="50">
        <f t="shared" si="147"/>
        <v>1529.7158333333334</v>
      </c>
      <c r="U2781" s="50">
        <f t="shared" si="147"/>
        <v>0</v>
      </c>
      <c r="V2781" s="50">
        <f t="shared" si="147"/>
        <v>483.06833333333333</v>
      </c>
      <c r="W2781" s="50">
        <f t="shared" si="147"/>
        <v>0</v>
      </c>
      <c r="X2781" s="50">
        <f t="shared" si="147"/>
        <v>2451.4</v>
      </c>
      <c r="Y2781" s="50">
        <f t="shared" si="145"/>
        <v>0</v>
      </c>
      <c r="Z2781" s="50">
        <f t="shared" si="145"/>
        <v>408.56666666666666</v>
      </c>
      <c r="AA2781" s="50">
        <f t="shared" si="145"/>
        <v>0</v>
      </c>
      <c r="AB2781" s="50">
        <f t="shared" si="146"/>
        <v>4872.7508333333335</v>
      </c>
      <c r="AC2781" s="48" t="str">
        <f>VLOOKUP(ПРОДАЖИ!C:C,'ИЗ ОСНОВЫ НОМЕНКЛАТУР'!D:E,2,0)</f>
        <v>Ручки, крючки, опоры</v>
      </c>
      <c r="AD2781" s="48" t="str">
        <f>VLOOKUP(C:C,'ИЗ ОСНОВЫ НОМЕНКЛАТУР'!D:F,3,0)</f>
        <v>Декоративные ручки</v>
      </c>
      <c r="AE2781" s="48" t="str">
        <f>VLOOKUP(C:C,'ИЗ ОСНОВЫ НОМЕНКЛАТУР'!D:H,5,0)</f>
        <v>C</v>
      </c>
    </row>
    <row r="2782" spans="1:31" ht="9.6" customHeight="1" x14ac:dyDescent="0.2">
      <c r="A2782" s="45" t="s">
        <v>2043</v>
      </c>
      <c r="B2782" s="11"/>
      <c r="C2782" s="11" t="s">
        <v>2780</v>
      </c>
      <c r="D2782" s="44">
        <v>32</v>
      </c>
      <c r="E2782" s="44">
        <v>0</v>
      </c>
      <c r="F2782" s="48">
        <v>28</v>
      </c>
      <c r="G2782" s="48">
        <v>0</v>
      </c>
      <c r="H2782" s="44">
        <v>0</v>
      </c>
      <c r="I2782" s="44">
        <v>0</v>
      </c>
      <c r="J2782" s="44">
        <v>0</v>
      </c>
      <c r="K2782" s="48">
        <v>0</v>
      </c>
      <c r="L2782" s="49">
        <v>16488.72</v>
      </c>
      <c r="M2782" s="49">
        <v>0</v>
      </c>
      <c r="N2782" s="10">
        <v>14427.64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50">
        <f t="shared" si="147"/>
        <v>1374.0600000000002</v>
      </c>
      <c r="U2782" s="50">
        <f t="shared" si="147"/>
        <v>0</v>
      </c>
      <c r="V2782" s="50">
        <f t="shared" si="147"/>
        <v>1202.3033333333333</v>
      </c>
      <c r="W2782" s="50">
        <f t="shared" si="147"/>
        <v>0</v>
      </c>
      <c r="X2782" s="50">
        <f t="shared" si="147"/>
        <v>0</v>
      </c>
      <c r="Y2782" s="50">
        <f t="shared" si="145"/>
        <v>0</v>
      </c>
      <c r="Z2782" s="50">
        <f t="shared" si="145"/>
        <v>0</v>
      </c>
      <c r="AA2782" s="50">
        <f t="shared" si="145"/>
        <v>0</v>
      </c>
      <c r="AB2782" s="50">
        <f t="shared" si="146"/>
        <v>2576.3633333333337</v>
      </c>
      <c r="AC2782" s="48" t="str">
        <f>VLOOKUP(ПРОДАЖИ!C:C,'ИЗ ОСНОВЫ НОМЕНКЛАТУР'!D:E,2,0)</f>
        <v>Ручки, крючки, опоры</v>
      </c>
      <c r="AD2782" s="48" t="str">
        <f>VLOOKUP(C:C,'ИЗ ОСНОВЫ НОМЕНКЛАТУР'!D:F,3,0)</f>
        <v>Декоративные ручки</v>
      </c>
      <c r="AE2782" s="48" t="str">
        <f>VLOOKUP(C:C,'ИЗ ОСНОВЫ НОМЕНКЛАТУР'!D:H,5,0)</f>
        <v>C</v>
      </c>
    </row>
    <row r="2783" spans="1:31" ht="9.6" customHeight="1" x14ac:dyDescent="0.2">
      <c r="A2783" s="45" t="s">
        <v>2043</v>
      </c>
      <c r="B2783" s="11"/>
      <c r="C2783" s="11" t="s">
        <v>2781</v>
      </c>
      <c r="D2783" s="44">
        <v>52</v>
      </c>
      <c r="E2783" s="44">
        <v>0</v>
      </c>
      <c r="F2783" s="48">
        <v>34</v>
      </c>
      <c r="G2783" s="48">
        <v>0</v>
      </c>
      <c r="H2783" s="44">
        <v>0</v>
      </c>
      <c r="I2783" s="44">
        <v>0</v>
      </c>
      <c r="J2783" s="44">
        <v>0</v>
      </c>
      <c r="K2783" s="48">
        <v>0</v>
      </c>
      <c r="L2783" s="49">
        <v>25168</v>
      </c>
      <c r="M2783" s="49">
        <v>0</v>
      </c>
      <c r="N2783" s="10">
        <v>16456</v>
      </c>
      <c r="O2783" s="10">
        <v>0</v>
      </c>
      <c r="P2783" s="10">
        <v>0</v>
      </c>
      <c r="Q2783" s="10">
        <v>0</v>
      </c>
      <c r="R2783" s="10">
        <v>0</v>
      </c>
      <c r="S2783" s="10">
        <v>0</v>
      </c>
      <c r="T2783" s="50">
        <f t="shared" si="147"/>
        <v>2097.3333333333335</v>
      </c>
      <c r="U2783" s="50">
        <f t="shared" si="147"/>
        <v>0</v>
      </c>
      <c r="V2783" s="50">
        <f t="shared" si="147"/>
        <v>1371.3333333333333</v>
      </c>
      <c r="W2783" s="50">
        <f t="shared" si="147"/>
        <v>0</v>
      </c>
      <c r="X2783" s="50">
        <f t="shared" si="147"/>
        <v>0</v>
      </c>
      <c r="Y2783" s="50">
        <f t="shared" si="145"/>
        <v>0</v>
      </c>
      <c r="Z2783" s="50">
        <f t="shared" si="145"/>
        <v>0</v>
      </c>
      <c r="AA2783" s="50">
        <f t="shared" si="145"/>
        <v>0</v>
      </c>
      <c r="AB2783" s="50">
        <f t="shared" si="146"/>
        <v>3468.666666666667</v>
      </c>
      <c r="AC2783" s="48" t="str">
        <f>VLOOKUP(ПРОДАЖИ!C:C,'ИЗ ОСНОВЫ НОМЕНКЛАТУР'!D:E,2,0)</f>
        <v>Ручки, крючки, опоры</v>
      </c>
      <c r="AD2783" s="48" t="str">
        <f>VLOOKUP(C:C,'ИЗ ОСНОВЫ НОМЕНКЛАТУР'!D:F,3,0)</f>
        <v>Декоративные ручки</v>
      </c>
      <c r="AE2783" s="48" t="str">
        <f>VLOOKUP(C:C,'ИЗ ОСНОВЫ НОМЕНКЛАТУР'!D:H,5,0)</f>
        <v>C</v>
      </c>
    </row>
    <row r="2784" spans="1:31" ht="9.6" customHeight="1" x14ac:dyDescent="0.2">
      <c r="A2784" s="45" t="s">
        <v>2043</v>
      </c>
      <c r="B2784" s="11"/>
      <c r="C2784" s="11" t="s">
        <v>2782</v>
      </c>
      <c r="D2784" s="44">
        <v>14</v>
      </c>
      <c r="E2784" s="44">
        <v>0</v>
      </c>
      <c r="F2784" s="48">
        <v>4</v>
      </c>
      <c r="G2784" s="48">
        <v>0</v>
      </c>
      <c r="H2784" s="44">
        <v>4</v>
      </c>
      <c r="I2784" s="44">
        <v>0</v>
      </c>
      <c r="J2784" s="44">
        <v>0</v>
      </c>
      <c r="K2784" s="48">
        <v>0</v>
      </c>
      <c r="L2784" s="49">
        <v>13525.91</v>
      </c>
      <c r="M2784" s="49">
        <v>0</v>
      </c>
      <c r="N2784" s="10">
        <v>3864.55</v>
      </c>
      <c r="O2784" s="10">
        <v>0</v>
      </c>
      <c r="P2784" s="10">
        <v>5562</v>
      </c>
      <c r="Q2784" s="10">
        <v>0</v>
      </c>
      <c r="R2784" s="10">
        <v>0</v>
      </c>
      <c r="S2784" s="10">
        <v>0</v>
      </c>
      <c r="T2784" s="50">
        <f t="shared" si="147"/>
        <v>1127.1591666666666</v>
      </c>
      <c r="U2784" s="50">
        <f t="shared" si="147"/>
        <v>0</v>
      </c>
      <c r="V2784" s="50">
        <f t="shared" si="147"/>
        <v>322.04583333333335</v>
      </c>
      <c r="W2784" s="50">
        <f t="shared" si="147"/>
        <v>0</v>
      </c>
      <c r="X2784" s="50">
        <f t="shared" si="147"/>
        <v>463.5</v>
      </c>
      <c r="Y2784" s="50">
        <f t="shared" si="145"/>
        <v>0</v>
      </c>
      <c r="Z2784" s="50">
        <f t="shared" si="145"/>
        <v>0</v>
      </c>
      <c r="AA2784" s="50">
        <f t="shared" si="145"/>
        <v>0</v>
      </c>
      <c r="AB2784" s="50">
        <f t="shared" si="146"/>
        <v>1912.7049999999999</v>
      </c>
      <c r="AC2784" s="48" t="str">
        <f>VLOOKUP(ПРОДАЖИ!C:C,'ИЗ ОСНОВЫ НОМЕНКЛАТУР'!D:E,2,0)</f>
        <v>Ручки, крючки, опоры</v>
      </c>
      <c r="AD2784" s="48" t="str">
        <f>VLOOKUP(C:C,'ИЗ ОСНОВЫ НОМЕНКЛАТУР'!D:F,3,0)</f>
        <v>Декоративные ручки</v>
      </c>
      <c r="AE2784" s="48" t="str">
        <f>VLOOKUP(C:C,'ИЗ ОСНОВЫ НОМЕНКЛАТУР'!D:H,5,0)</f>
        <v>C</v>
      </c>
    </row>
    <row r="2785" spans="1:31" ht="9.6" customHeight="1" x14ac:dyDescent="0.2">
      <c r="A2785" s="45" t="s">
        <v>2043</v>
      </c>
      <c r="B2785" s="11"/>
      <c r="C2785" s="11" t="s">
        <v>2783</v>
      </c>
      <c r="D2785" s="44">
        <v>4</v>
      </c>
      <c r="E2785" s="44">
        <v>0</v>
      </c>
      <c r="F2785" s="48">
        <v>24</v>
      </c>
      <c r="G2785" s="48">
        <v>0</v>
      </c>
      <c r="H2785" s="44">
        <v>0</v>
      </c>
      <c r="I2785" s="44">
        <v>0</v>
      </c>
      <c r="J2785" s="44">
        <v>2</v>
      </c>
      <c r="K2785" s="48">
        <v>0</v>
      </c>
      <c r="L2785" s="49">
        <v>2061.09</v>
      </c>
      <c r="M2785" s="49">
        <v>0</v>
      </c>
      <c r="N2785" s="10">
        <v>12366.55</v>
      </c>
      <c r="O2785" s="10">
        <v>0</v>
      </c>
      <c r="P2785" s="10">
        <v>0</v>
      </c>
      <c r="Q2785" s="10">
        <v>0</v>
      </c>
      <c r="R2785" s="10">
        <v>1112.4000000000001</v>
      </c>
      <c r="S2785" s="10">
        <v>0</v>
      </c>
      <c r="T2785" s="50">
        <f t="shared" si="147"/>
        <v>171.75750000000002</v>
      </c>
      <c r="U2785" s="50">
        <f t="shared" si="147"/>
        <v>0</v>
      </c>
      <c r="V2785" s="50">
        <f t="shared" si="147"/>
        <v>1030.5458333333333</v>
      </c>
      <c r="W2785" s="50">
        <f t="shared" si="147"/>
        <v>0</v>
      </c>
      <c r="X2785" s="50">
        <f t="shared" si="147"/>
        <v>0</v>
      </c>
      <c r="Y2785" s="50">
        <f t="shared" si="145"/>
        <v>0</v>
      </c>
      <c r="Z2785" s="50">
        <f t="shared" si="145"/>
        <v>92.7</v>
      </c>
      <c r="AA2785" s="50">
        <f t="shared" si="145"/>
        <v>0</v>
      </c>
      <c r="AB2785" s="50">
        <f t="shared" si="146"/>
        <v>1295.0033333333333</v>
      </c>
      <c r="AC2785" s="48" t="str">
        <f>VLOOKUP(ПРОДАЖИ!C:C,'ИЗ ОСНОВЫ НОМЕНКЛАТУР'!D:E,2,0)</f>
        <v>Ручки, крючки, опоры</v>
      </c>
      <c r="AD2785" s="48" t="str">
        <f>VLOOKUP(C:C,'ИЗ ОСНОВЫ НОМЕНКЛАТУР'!D:F,3,0)</f>
        <v>Декоративные ручки</v>
      </c>
      <c r="AE2785" s="48" t="str">
        <f>VLOOKUP(C:C,'ИЗ ОСНОВЫ НОМЕНКЛАТУР'!D:H,5,0)</f>
        <v>C</v>
      </c>
    </row>
    <row r="2786" spans="1:31" ht="9.6" customHeight="1" x14ac:dyDescent="0.2">
      <c r="A2786" s="45" t="s">
        <v>2043</v>
      </c>
      <c r="B2786" s="11"/>
      <c r="C2786" s="11" t="s">
        <v>2784</v>
      </c>
      <c r="D2786" s="44">
        <v>18</v>
      </c>
      <c r="E2786" s="44">
        <v>0</v>
      </c>
      <c r="F2786" s="48">
        <v>0</v>
      </c>
      <c r="G2786" s="48">
        <v>0</v>
      </c>
      <c r="H2786" s="44">
        <v>0</v>
      </c>
      <c r="I2786" s="44">
        <v>0</v>
      </c>
      <c r="J2786" s="44">
        <v>0</v>
      </c>
      <c r="K2786" s="48">
        <v>0</v>
      </c>
      <c r="L2786" s="49">
        <v>6732</v>
      </c>
      <c r="M2786" s="49">
        <v>0</v>
      </c>
      <c r="N2786" s="10">
        <v>0</v>
      </c>
      <c r="O2786" s="10">
        <v>0</v>
      </c>
      <c r="P2786" s="10">
        <v>0</v>
      </c>
      <c r="Q2786" s="10">
        <v>0</v>
      </c>
      <c r="R2786" s="10">
        <v>0</v>
      </c>
      <c r="S2786" s="10">
        <v>0</v>
      </c>
      <c r="T2786" s="50">
        <f t="shared" si="147"/>
        <v>561</v>
      </c>
      <c r="U2786" s="50">
        <f t="shared" si="147"/>
        <v>0</v>
      </c>
      <c r="V2786" s="50">
        <f t="shared" si="147"/>
        <v>0</v>
      </c>
      <c r="W2786" s="50">
        <f t="shared" si="147"/>
        <v>0</v>
      </c>
      <c r="X2786" s="50">
        <f t="shared" si="147"/>
        <v>0</v>
      </c>
      <c r="Y2786" s="50">
        <f t="shared" si="145"/>
        <v>0</v>
      </c>
      <c r="Z2786" s="50">
        <f t="shared" si="145"/>
        <v>0</v>
      </c>
      <c r="AA2786" s="50">
        <f t="shared" si="145"/>
        <v>0</v>
      </c>
      <c r="AB2786" s="50">
        <f t="shared" si="146"/>
        <v>561</v>
      </c>
      <c r="AC2786" s="48" t="str">
        <f>VLOOKUP(ПРОДАЖИ!C:C,'ИЗ ОСНОВЫ НОМЕНКЛАТУР'!D:E,2,0)</f>
        <v>Ручки, крючки, опоры</v>
      </c>
      <c r="AD2786" s="48" t="str">
        <f>VLOOKUP(C:C,'ИЗ ОСНОВЫ НОМЕНКЛАТУР'!D:F,3,0)</f>
        <v>Декоративные ручки</v>
      </c>
      <c r="AE2786" s="48" t="str">
        <f>VLOOKUP(C:C,'ИЗ ОСНОВЫ НОМЕНКЛАТУР'!D:H,5,0)</f>
        <v>C</v>
      </c>
    </row>
    <row r="2787" spans="1:31" ht="9.6" customHeight="1" x14ac:dyDescent="0.2">
      <c r="A2787" s="45" t="s">
        <v>2043</v>
      </c>
      <c r="B2787" s="11"/>
      <c r="C2787" s="11" t="s">
        <v>2785</v>
      </c>
      <c r="D2787" s="44">
        <v>0</v>
      </c>
      <c r="E2787" s="44">
        <v>0</v>
      </c>
      <c r="F2787" s="48">
        <v>0</v>
      </c>
      <c r="G2787" s="48">
        <v>0</v>
      </c>
      <c r="H2787" s="44">
        <v>0</v>
      </c>
      <c r="I2787" s="44">
        <v>0</v>
      </c>
      <c r="J2787" s="44">
        <v>28</v>
      </c>
      <c r="K2787" s="48">
        <v>0</v>
      </c>
      <c r="L2787" s="49">
        <v>0</v>
      </c>
      <c r="M2787" s="49">
        <v>0</v>
      </c>
      <c r="N2787" s="10">
        <v>0</v>
      </c>
      <c r="O2787" s="10">
        <v>0</v>
      </c>
      <c r="P2787" s="10">
        <v>0</v>
      </c>
      <c r="Q2787" s="10">
        <v>0</v>
      </c>
      <c r="R2787" s="10">
        <v>3080</v>
      </c>
      <c r="S2787" s="10">
        <v>0</v>
      </c>
      <c r="T2787" s="50">
        <f t="shared" si="147"/>
        <v>0</v>
      </c>
      <c r="U2787" s="50">
        <f t="shared" si="147"/>
        <v>0</v>
      </c>
      <c r="V2787" s="50">
        <f t="shared" si="147"/>
        <v>0</v>
      </c>
      <c r="W2787" s="50">
        <f t="shared" si="147"/>
        <v>0</v>
      </c>
      <c r="X2787" s="50">
        <f t="shared" si="147"/>
        <v>0</v>
      </c>
      <c r="Y2787" s="50">
        <f t="shared" si="145"/>
        <v>0</v>
      </c>
      <c r="Z2787" s="50">
        <f t="shared" si="145"/>
        <v>256.66666666666669</v>
      </c>
      <c r="AA2787" s="50">
        <f t="shared" si="145"/>
        <v>0</v>
      </c>
      <c r="AB2787" s="50">
        <f t="shared" si="146"/>
        <v>256.66666666666669</v>
      </c>
      <c r="AC2787" s="48" t="str">
        <f>VLOOKUP(ПРОДАЖИ!C:C,'ИЗ ОСНОВЫ НОМЕНКЛАТУР'!D:E,2,0)</f>
        <v>Ручки, крючки, опоры</v>
      </c>
      <c r="AD2787" s="48" t="str">
        <f>VLOOKUP(C:C,'ИЗ ОСНОВЫ НОМЕНКЛАТУР'!D:F,3,0)</f>
        <v>Декоративные ручки</v>
      </c>
      <c r="AE2787" s="48" t="str">
        <f>VLOOKUP(C:C,'ИЗ ОСНОВЫ НОМЕНКЛАТУР'!D:H,5,0)</f>
        <v>C</v>
      </c>
    </row>
    <row r="2788" spans="1:31" ht="9.6" customHeight="1" x14ac:dyDescent="0.2">
      <c r="A2788" s="45" t="s">
        <v>2043</v>
      </c>
      <c r="B2788" s="11"/>
      <c r="C2788" s="11" t="s">
        <v>2786</v>
      </c>
      <c r="D2788" s="44">
        <v>0</v>
      </c>
      <c r="E2788" s="44">
        <v>0</v>
      </c>
      <c r="F2788" s="48">
        <v>0</v>
      </c>
      <c r="G2788" s="48">
        <v>0</v>
      </c>
      <c r="H2788" s="44">
        <v>0</v>
      </c>
      <c r="I2788" s="44">
        <v>0</v>
      </c>
      <c r="J2788" s="44">
        <v>43</v>
      </c>
      <c r="K2788" s="48">
        <v>0</v>
      </c>
      <c r="L2788" s="49">
        <v>0</v>
      </c>
      <c r="M2788" s="49">
        <v>0</v>
      </c>
      <c r="N2788" s="10">
        <v>0</v>
      </c>
      <c r="O2788" s="10">
        <v>0</v>
      </c>
      <c r="P2788" s="10">
        <v>0</v>
      </c>
      <c r="Q2788" s="10">
        <v>0</v>
      </c>
      <c r="R2788" s="10">
        <v>1290</v>
      </c>
      <c r="S2788" s="10">
        <v>0</v>
      </c>
      <c r="T2788" s="50">
        <f t="shared" si="147"/>
        <v>0</v>
      </c>
      <c r="U2788" s="50">
        <f t="shared" si="147"/>
        <v>0</v>
      </c>
      <c r="V2788" s="50">
        <f t="shared" si="147"/>
        <v>0</v>
      </c>
      <c r="W2788" s="50">
        <f t="shared" si="147"/>
        <v>0</v>
      </c>
      <c r="X2788" s="50">
        <f t="shared" si="147"/>
        <v>0</v>
      </c>
      <c r="Y2788" s="50">
        <f t="shared" si="145"/>
        <v>0</v>
      </c>
      <c r="Z2788" s="50">
        <f t="shared" si="145"/>
        <v>107.5</v>
      </c>
      <c r="AA2788" s="50">
        <f t="shared" si="145"/>
        <v>0</v>
      </c>
      <c r="AB2788" s="50">
        <f t="shared" si="146"/>
        <v>107.5</v>
      </c>
      <c r="AC2788" s="48" t="str">
        <f>VLOOKUP(ПРОДАЖИ!C:C,'ИЗ ОСНОВЫ НОМЕНКЛАТУР'!D:E,2,0)</f>
        <v>Ручки, крючки, опоры</v>
      </c>
      <c r="AD2788" s="48" t="str">
        <f>VLOOKUP(C:C,'ИЗ ОСНОВЫ НОМЕНКЛАТУР'!D:F,3,0)</f>
        <v>Декоративные ручки</v>
      </c>
      <c r="AE2788" s="48" t="str">
        <f>VLOOKUP(C:C,'ИЗ ОСНОВЫ НОМЕНКЛАТУР'!D:H,5,0)</f>
        <v>C</v>
      </c>
    </row>
    <row r="2789" spans="1:31" ht="9.6" customHeight="1" x14ac:dyDescent="0.2">
      <c r="A2789" s="45" t="s">
        <v>2043</v>
      </c>
      <c r="B2789" s="11"/>
      <c r="C2789" s="11" t="s">
        <v>2787</v>
      </c>
      <c r="D2789" s="44">
        <v>0</v>
      </c>
      <c r="E2789" s="44">
        <v>0</v>
      </c>
      <c r="F2789" s="48">
        <v>0</v>
      </c>
      <c r="G2789" s="48">
        <v>0</v>
      </c>
      <c r="H2789" s="44">
        <v>0</v>
      </c>
      <c r="I2789" s="44">
        <v>0</v>
      </c>
      <c r="J2789" s="44">
        <v>24</v>
      </c>
      <c r="K2789" s="48">
        <v>0</v>
      </c>
      <c r="L2789" s="49">
        <v>0</v>
      </c>
      <c r="M2789" s="49">
        <v>0</v>
      </c>
      <c r="N2789" s="10">
        <v>0</v>
      </c>
      <c r="O2789" s="10">
        <v>0</v>
      </c>
      <c r="P2789" s="10">
        <v>0</v>
      </c>
      <c r="Q2789" s="10">
        <v>0</v>
      </c>
      <c r="R2789" s="10">
        <v>720</v>
      </c>
      <c r="S2789" s="10">
        <v>0</v>
      </c>
      <c r="T2789" s="50">
        <f t="shared" si="147"/>
        <v>0</v>
      </c>
      <c r="U2789" s="50">
        <f t="shared" si="147"/>
        <v>0</v>
      </c>
      <c r="V2789" s="50">
        <f t="shared" si="147"/>
        <v>0</v>
      </c>
      <c r="W2789" s="50">
        <f t="shared" si="147"/>
        <v>0</v>
      </c>
      <c r="X2789" s="50">
        <f t="shared" si="147"/>
        <v>0</v>
      </c>
      <c r="Y2789" s="50">
        <f t="shared" si="145"/>
        <v>0</v>
      </c>
      <c r="Z2789" s="50">
        <f t="shared" si="145"/>
        <v>60</v>
      </c>
      <c r="AA2789" s="50">
        <f t="shared" si="145"/>
        <v>0</v>
      </c>
      <c r="AB2789" s="50">
        <f t="shared" si="146"/>
        <v>60</v>
      </c>
      <c r="AC2789" s="48" t="str">
        <f>VLOOKUP(ПРОДАЖИ!C:C,'ИЗ ОСНОВЫ НОМЕНКЛАТУР'!D:E,2,0)</f>
        <v>Ручки, крючки, опоры</v>
      </c>
      <c r="AD2789" s="48" t="str">
        <f>VLOOKUP(C:C,'ИЗ ОСНОВЫ НОМЕНКЛАТУР'!D:F,3,0)</f>
        <v>Декоративные ручки</v>
      </c>
      <c r="AE2789" s="48" t="str">
        <f>VLOOKUP(C:C,'ИЗ ОСНОВЫ НОМЕНКЛАТУР'!D:H,5,0)</f>
        <v>C</v>
      </c>
    </row>
    <row r="2790" spans="1:31" ht="9.6" customHeight="1" x14ac:dyDescent="0.2">
      <c r="A2790" s="45" t="s">
        <v>2043</v>
      </c>
      <c r="B2790" s="11"/>
      <c r="C2790" s="11" t="s">
        <v>2788</v>
      </c>
      <c r="D2790" s="44">
        <v>0</v>
      </c>
      <c r="E2790" s="44">
        <v>0</v>
      </c>
      <c r="F2790" s="48">
        <v>0</v>
      </c>
      <c r="G2790" s="48">
        <v>0</v>
      </c>
      <c r="H2790" s="44">
        <v>0</v>
      </c>
      <c r="I2790" s="44">
        <v>0</v>
      </c>
      <c r="J2790" s="44">
        <v>6</v>
      </c>
      <c r="K2790" s="48">
        <v>0</v>
      </c>
      <c r="L2790" s="49">
        <v>0</v>
      </c>
      <c r="M2790" s="49">
        <v>0</v>
      </c>
      <c r="N2790" s="10">
        <v>0</v>
      </c>
      <c r="O2790" s="10">
        <v>0</v>
      </c>
      <c r="P2790" s="10">
        <v>0</v>
      </c>
      <c r="Q2790" s="10">
        <v>0</v>
      </c>
      <c r="R2790" s="10">
        <v>969.71</v>
      </c>
      <c r="S2790" s="10">
        <v>0</v>
      </c>
      <c r="T2790" s="50">
        <f t="shared" si="147"/>
        <v>0</v>
      </c>
      <c r="U2790" s="50">
        <f t="shared" si="147"/>
        <v>0</v>
      </c>
      <c r="V2790" s="50">
        <f t="shared" si="147"/>
        <v>0</v>
      </c>
      <c r="W2790" s="50">
        <f t="shared" si="147"/>
        <v>0</v>
      </c>
      <c r="X2790" s="50">
        <f t="shared" si="147"/>
        <v>0</v>
      </c>
      <c r="Y2790" s="50">
        <f t="shared" si="145"/>
        <v>0</v>
      </c>
      <c r="Z2790" s="50">
        <f t="shared" si="145"/>
        <v>80.80916666666667</v>
      </c>
      <c r="AA2790" s="50">
        <f t="shared" si="145"/>
        <v>0</v>
      </c>
      <c r="AB2790" s="50">
        <f t="shared" si="146"/>
        <v>80.80916666666667</v>
      </c>
      <c r="AC2790" s="48" t="str">
        <f>VLOOKUP(ПРОДАЖИ!C:C,'ИЗ ОСНОВЫ НОМЕНКЛАТУР'!D:E,2,0)</f>
        <v>Ручки, крючки, опоры</v>
      </c>
      <c r="AD2790" s="48" t="str">
        <f>VLOOKUP(C:C,'ИЗ ОСНОВЫ НОМЕНКЛАТУР'!D:F,3,0)</f>
        <v>Декоративные ручки</v>
      </c>
      <c r="AE2790" s="48" t="str">
        <f>VLOOKUP(C:C,'ИЗ ОСНОВЫ НОМЕНКЛАТУР'!D:H,5,0)</f>
        <v>C</v>
      </c>
    </row>
    <row r="2791" spans="1:31" ht="9.6" customHeight="1" x14ac:dyDescent="0.2">
      <c r="A2791" s="45" t="s">
        <v>2043</v>
      </c>
      <c r="B2791" s="11"/>
      <c r="C2791" s="11" t="s">
        <v>2789</v>
      </c>
      <c r="D2791" s="44">
        <v>0</v>
      </c>
      <c r="E2791" s="44">
        <v>0</v>
      </c>
      <c r="F2791" s="48">
        <v>4</v>
      </c>
      <c r="G2791" s="48">
        <v>0</v>
      </c>
      <c r="H2791" s="44">
        <v>0</v>
      </c>
      <c r="I2791" s="44">
        <v>0</v>
      </c>
      <c r="J2791" s="44">
        <v>0</v>
      </c>
      <c r="K2791" s="48">
        <v>0</v>
      </c>
      <c r="L2791" s="49">
        <v>0</v>
      </c>
      <c r="M2791" s="49">
        <v>0</v>
      </c>
      <c r="N2791" s="10">
        <v>1711.28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50">
        <f t="shared" si="147"/>
        <v>0</v>
      </c>
      <c r="U2791" s="50">
        <f t="shared" si="147"/>
        <v>0</v>
      </c>
      <c r="V2791" s="50">
        <f t="shared" si="147"/>
        <v>142.60666666666665</v>
      </c>
      <c r="W2791" s="50">
        <f t="shared" si="147"/>
        <v>0</v>
      </c>
      <c r="X2791" s="50">
        <f t="shared" si="147"/>
        <v>0</v>
      </c>
      <c r="Y2791" s="50">
        <f t="shared" si="145"/>
        <v>0</v>
      </c>
      <c r="Z2791" s="50">
        <f t="shared" si="145"/>
        <v>0</v>
      </c>
      <c r="AA2791" s="50">
        <f t="shared" si="145"/>
        <v>0</v>
      </c>
      <c r="AB2791" s="50">
        <f t="shared" si="146"/>
        <v>142.60666666666665</v>
      </c>
      <c r="AC2791" s="48" t="str">
        <f>VLOOKUP(ПРОДАЖИ!C:C,'ИЗ ОСНОВЫ НОМЕНКЛАТУР'!D:E,2,0)</f>
        <v>Ручки, крючки, опоры</v>
      </c>
      <c r="AD2791" s="48" t="str">
        <f>VLOOKUP(C:C,'ИЗ ОСНОВЫ НОМЕНКЛАТУР'!D:F,3,0)</f>
        <v>Декоративные ручки</v>
      </c>
      <c r="AE2791" s="48" t="str">
        <f>VLOOKUP(C:C,'ИЗ ОСНОВЫ НОМЕНКЛАТУР'!D:H,5,0)</f>
        <v>C</v>
      </c>
    </row>
    <row r="2792" spans="1:31" ht="9.6" customHeight="1" x14ac:dyDescent="0.2">
      <c r="A2792" s="45" t="s">
        <v>2043</v>
      </c>
      <c r="B2792" s="11"/>
      <c r="C2792" s="11" t="s">
        <v>2790</v>
      </c>
      <c r="D2792" s="44">
        <v>0</v>
      </c>
      <c r="E2792" s="44">
        <v>0</v>
      </c>
      <c r="F2792" s="48">
        <v>0</v>
      </c>
      <c r="G2792" s="48">
        <v>0</v>
      </c>
      <c r="H2792" s="44">
        <v>0</v>
      </c>
      <c r="I2792" s="44">
        <v>0</v>
      </c>
      <c r="J2792" s="44">
        <v>12</v>
      </c>
      <c r="K2792" s="48">
        <v>0</v>
      </c>
      <c r="L2792" s="49">
        <v>0</v>
      </c>
      <c r="M2792" s="49">
        <v>0</v>
      </c>
      <c r="N2792" s="10">
        <v>0</v>
      </c>
      <c r="O2792" s="10">
        <v>0</v>
      </c>
      <c r="P2792" s="10">
        <v>0</v>
      </c>
      <c r="Q2792" s="10">
        <v>0</v>
      </c>
      <c r="R2792" s="10">
        <v>3576.1</v>
      </c>
      <c r="S2792" s="10">
        <v>0</v>
      </c>
      <c r="T2792" s="50">
        <f t="shared" si="147"/>
        <v>0</v>
      </c>
      <c r="U2792" s="50">
        <f t="shared" si="147"/>
        <v>0</v>
      </c>
      <c r="V2792" s="50">
        <f t="shared" si="147"/>
        <v>0</v>
      </c>
      <c r="W2792" s="50">
        <f t="shared" si="147"/>
        <v>0</v>
      </c>
      <c r="X2792" s="50">
        <f t="shared" si="147"/>
        <v>0</v>
      </c>
      <c r="Y2792" s="50">
        <f t="shared" si="145"/>
        <v>0</v>
      </c>
      <c r="Z2792" s="50">
        <f t="shared" si="145"/>
        <v>298.00833333333333</v>
      </c>
      <c r="AA2792" s="50">
        <f t="shared" si="145"/>
        <v>0</v>
      </c>
      <c r="AB2792" s="50">
        <f t="shared" si="146"/>
        <v>298.00833333333333</v>
      </c>
      <c r="AC2792" s="48" t="str">
        <f>VLOOKUP(ПРОДАЖИ!C:C,'ИЗ ОСНОВЫ НОМЕНКЛАТУР'!D:E,2,0)</f>
        <v>Ручки, крючки, опоры</v>
      </c>
      <c r="AD2792" s="48" t="str">
        <f>VLOOKUP(C:C,'ИЗ ОСНОВЫ НОМЕНКЛАТУР'!D:F,3,0)</f>
        <v>Декоративные ручки</v>
      </c>
      <c r="AE2792" s="48" t="str">
        <f>VLOOKUP(C:C,'ИЗ ОСНОВЫ НОМЕНКЛАТУР'!D:H,5,0)</f>
        <v>C</v>
      </c>
    </row>
    <row r="2793" spans="1:31" ht="9.6" customHeight="1" x14ac:dyDescent="0.2">
      <c r="A2793" s="45" t="s">
        <v>2043</v>
      </c>
      <c r="B2793" s="11"/>
      <c r="C2793" s="11" t="s">
        <v>2791</v>
      </c>
      <c r="D2793" s="44">
        <v>8</v>
      </c>
      <c r="E2793" s="44">
        <v>0</v>
      </c>
      <c r="F2793" s="48">
        <v>0</v>
      </c>
      <c r="G2793" s="48">
        <v>0</v>
      </c>
      <c r="H2793" s="44">
        <v>0</v>
      </c>
      <c r="I2793" s="44">
        <v>0</v>
      </c>
      <c r="J2793" s="44">
        <v>0</v>
      </c>
      <c r="K2793" s="48">
        <v>0</v>
      </c>
      <c r="L2793" s="49">
        <v>9463.07</v>
      </c>
      <c r="M2793" s="49">
        <v>0</v>
      </c>
      <c r="N2793" s="10">
        <v>0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50">
        <f t="shared" si="147"/>
        <v>788.58916666666664</v>
      </c>
      <c r="U2793" s="50">
        <f t="shared" si="147"/>
        <v>0</v>
      </c>
      <c r="V2793" s="50">
        <f t="shared" si="147"/>
        <v>0</v>
      </c>
      <c r="W2793" s="50">
        <f t="shared" si="147"/>
        <v>0</v>
      </c>
      <c r="X2793" s="50">
        <f t="shared" si="147"/>
        <v>0</v>
      </c>
      <c r="Y2793" s="50">
        <f t="shared" si="145"/>
        <v>0</v>
      </c>
      <c r="Z2793" s="50">
        <f t="shared" si="145"/>
        <v>0</v>
      </c>
      <c r="AA2793" s="50">
        <f t="shared" si="145"/>
        <v>0</v>
      </c>
      <c r="AB2793" s="50">
        <f t="shared" si="146"/>
        <v>788.58916666666664</v>
      </c>
      <c r="AC2793" s="48" t="str">
        <f>VLOOKUP(ПРОДАЖИ!C:C,'ИЗ ОСНОВЫ НОМЕНКЛАТУР'!D:E,2,0)</f>
        <v>Ручки, крючки, опоры</v>
      </c>
      <c r="AD2793" s="48" t="str">
        <f>VLOOKUP(C:C,'ИЗ ОСНОВЫ НОМЕНКЛАТУР'!D:F,3,0)</f>
        <v>Декоративные ручки</v>
      </c>
      <c r="AE2793" s="48" t="str">
        <f>VLOOKUP(C:C,'ИЗ ОСНОВЫ НОМЕНКЛАТУР'!D:H,5,0)</f>
        <v>C</v>
      </c>
    </row>
    <row r="2794" spans="1:31" ht="9.6" customHeight="1" x14ac:dyDescent="0.2">
      <c r="A2794" s="45" t="s">
        <v>2043</v>
      </c>
      <c r="B2794" s="11"/>
      <c r="C2794" s="11" t="s">
        <v>2792</v>
      </c>
      <c r="D2794" s="44">
        <v>0</v>
      </c>
      <c r="E2794" s="44">
        <v>0</v>
      </c>
      <c r="F2794" s="48">
        <v>0</v>
      </c>
      <c r="G2794" s="48">
        <v>0</v>
      </c>
      <c r="H2794" s="44">
        <v>31</v>
      </c>
      <c r="I2794" s="44">
        <v>0</v>
      </c>
      <c r="J2794" s="44">
        <v>0</v>
      </c>
      <c r="K2794" s="48">
        <v>0</v>
      </c>
      <c r="L2794" s="49">
        <v>0</v>
      </c>
      <c r="M2794" s="49">
        <v>0</v>
      </c>
      <c r="N2794" s="10">
        <v>0</v>
      </c>
      <c r="O2794" s="10">
        <v>0</v>
      </c>
      <c r="P2794" s="10">
        <v>8438.7199999999993</v>
      </c>
      <c r="Q2794" s="10">
        <v>0</v>
      </c>
      <c r="R2794" s="10">
        <v>0</v>
      </c>
      <c r="S2794" s="10">
        <v>0</v>
      </c>
      <c r="T2794" s="50">
        <f t="shared" si="147"/>
        <v>0</v>
      </c>
      <c r="U2794" s="50">
        <f t="shared" si="147"/>
        <v>0</v>
      </c>
      <c r="V2794" s="50">
        <f t="shared" si="147"/>
        <v>0</v>
      </c>
      <c r="W2794" s="50">
        <f t="shared" si="147"/>
        <v>0</v>
      </c>
      <c r="X2794" s="50">
        <f t="shared" si="147"/>
        <v>703.22666666666657</v>
      </c>
      <c r="Y2794" s="50">
        <f t="shared" si="145"/>
        <v>0</v>
      </c>
      <c r="Z2794" s="50">
        <f t="shared" si="145"/>
        <v>0</v>
      </c>
      <c r="AA2794" s="50">
        <f t="shared" si="145"/>
        <v>0</v>
      </c>
      <c r="AB2794" s="50">
        <f t="shared" si="146"/>
        <v>703.22666666666657</v>
      </c>
      <c r="AC2794" s="48" t="str">
        <f>VLOOKUP(ПРОДАЖИ!C:C,'ИЗ ОСНОВЫ НОМЕНКЛАТУР'!D:E,2,0)</f>
        <v>Ручки, крючки, опоры</v>
      </c>
      <c r="AD2794" s="48" t="str">
        <f>VLOOKUP(C:C,'ИЗ ОСНОВЫ НОМЕНКЛАТУР'!D:F,3,0)</f>
        <v>Декоративные ручки</v>
      </c>
      <c r="AE2794" s="48" t="str">
        <f>VLOOKUP(C:C,'ИЗ ОСНОВЫ НОМЕНКЛАТУР'!D:H,5,0)</f>
        <v>C</v>
      </c>
    </row>
    <row r="2795" spans="1:31" ht="9.6" customHeight="1" x14ac:dyDescent="0.2">
      <c r="A2795" s="45" t="s">
        <v>2043</v>
      </c>
      <c r="B2795" s="11"/>
      <c r="C2795" s="11" t="s">
        <v>2793</v>
      </c>
      <c r="D2795" s="44">
        <v>0</v>
      </c>
      <c r="E2795" s="44">
        <v>0</v>
      </c>
      <c r="F2795" s="48">
        <v>0</v>
      </c>
      <c r="G2795" s="48">
        <v>0</v>
      </c>
      <c r="H2795" s="44">
        <v>16</v>
      </c>
      <c r="I2795" s="44">
        <v>0</v>
      </c>
      <c r="J2795" s="44">
        <v>0</v>
      </c>
      <c r="K2795" s="48">
        <v>0</v>
      </c>
      <c r="L2795" s="49">
        <v>0</v>
      </c>
      <c r="M2795" s="49">
        <v>0</v>
      </c>
      <c r="N2795" s="10">
        <v>0</v>
      </c>
      <c r="O2795" s="10">
        <v>0</v>
      </c>
      <c r="P2795" s="10">
        <v>8048.4</v>
      </c>
      <c r="Q2795" s="10">
        <v>0</v>
      </c>
      <c r="R2795" s="10">
        <v>0</v>
      </c>
      <c r="S2795" s="10">
        <v>0</v>
      </c>
      <c r="T2795" s="50">
        <f t="shared" si="147"/>
        <v>0</v>
      </c>
      <c r="U2795" s="50">
        <f t="shared" si="147"/>
        <v>0</v>
      </c>
      <c r="V2795" s="50">
        <f t="shared" si="147"/>
        <v>0</v>
      </c>
      <c r="W2795" s="50">
        <f t="shared" si="147"/>
        <v>0</v>
      </c>
      <c r="X2795" s="50">
        <f t="shared" si="147"/>
        <v>670.69999999999993</v>
      </c>
      <c r="Y2795" s="50">
        <f t="shared" si="145"/>
        <v>0</v>
      </c>
      <c r="Z2795" s="50">
        <f t="shared" si="145"/>
        <v>0</v>
      </c>
      <c r="AA2795" s="50">
        <f t="shared" si="145"/>
        <v>0</v>
      </c>
      <c r="AB2795" s="50">
        <f t="shared" si="146"/>
        <v>670.69999999999993</v>
      </c>
      <c r="AC2795" s="48" t="str">
        <f>VLOOKUP(ПРОДАЖИ!C:C,'ИЗ ОСНОВЫ НОМЕНКЛАТУР'!D:E,2,0)</f>
        <v>Ручки, крючки, опоры</v>
      </c>
      <c r="AD2795" s="48" t="str">
        <f>VLOOKUP(C:C,'ИЗ ОСНОВЫ НОМЕНКЛАТУР'!D:F,3,0)</f>
        <v>Декоративные ручки</v>
      </c>
      <c r="AE2795" s="48" t="str">
        <f>VLOOKUP(C:C,'ИЗ ОСНОВЫ НОМЕНКЛАТУР'!D:H,5,0)</f>
        <v>C</v>
      </c>
    </row>
    <row r="2796" spans="1:31" ht="9.6" customHeight="1" x14ac:dyDescent="0.2">
      <c r="A2796" s="45" t="s">
        <v>2043</v>
      </c>
      <c r="B2796" s="11"/>
      <c r="C2796" s="11" t="s">
        <v>2794</v>
      </c>
      <c r="D2796" s="44">
        <v>21</v>
      </c>
      <c r="E2796" s="44">
        <v>0</v>
      </c>
      <c r="F2796" s="48">
        <v>0</v>
      </c>
      <c r="G2796" s="48">
        <v>0</v>
      </c>
      <c r="H2796" s="44">
        <v>0</v>
      </c>
      <c r="I2796" s="44">
        <v>0</v>
      </c>
      <c r="J2796" s="44">
        <v>0</v>
      </c>
      <c r="K2796" s="48">
        <v>0</v>
      </c>
      <c r="L2796" s="49">
        <v>29166.52</v>
      </c>
      <c r="M2796" s="49">
        <v>0</v>
      </c>
      <c r="N2796" s="10">
        <v>0</v>
      </c>
      <c r="O2796" s="10">
        <v>0</v>
      </c>
      <c r="P2796" s="10">
        <v>0</v>
      </c>
      <c r="Q2796" s="10">
        <v>0</v>
      </c>
      <c r="R2796" s="10">
        <v>0</v>
      </c>
      <c r="S2796" s="10">
        <v>0</v>
      </c>
      <c r="T2796" s="50">
        <f t="shared" si="147"/>
        <v>2430.5433333333335</v>
      </c>
      <c r="U2796" s="50">
        <f t="shared" si="147"/>
        <v>0</v>
      </c>
      <c r="V2796" s="50">
        <f t="shared" si="147"/>
        <v>0</v>
      </c>
      <c r="W2796" s="50">
        <f t="shared" si="147"/>
        <v>0</v>
      </c>
      <c r="X2796" s="50">
        <f t="shared" si="147"/>
        <v>0</v>
      </c>
      <c r="Y2796" s="50">
        <f t="shared" si="145"/>
        <v>0</v>
      </c>
      <c r="Z2796" s="50">
        <f t="shared" si="145"/>
        <v>0</v>
      </c>
      <c r="AA2796" s="50">
        <f t="shared" si="145"/>
        <v>0</v>
      </c>
      <c r="AB2796" s="50">
        <f t="shared" si="146"/>
        <v>2430.5433333333335</v>
      </c>
      <c r="AC2796" s="48" t="str">
        <f>VLOOKUP(ПРОДАЖИ!C:C,'ИЗ ОСНОВЫ НОМЕНКЛАТУР'!D:E,2,0)</f>
        <v>Ручки, крючки, опоры</v>
      </c>
      <c r="AD2796" s="48" t="str">
        <f>VLOOKUP(C:C,'ИЗ ОСНОВЫ НОМЕНКЛАТУР'!D:F,3,0)</f>
        <v>Декоративные ручки</v>
      </c>
      <c r="AE2796" s="48" t="str">
        <f>VLOOKUP(C:C,'ИЗ ОСНОВЫ НОМЕНКЛАТУР'!D:H,5,0)</f>
        <v>C</v>
      </c>
    </row>
    <row r="2797" spans="1:31" ht="9.6" customHeight="1" x14ac:dyDescent="0.2">
      <c r="A2797" s="45" t="s">
        <v>2043</v>
      </c>
      <c r="B2797" s="11"/>
      <c r="C2797" s="11" t="s">
        <v>2795</v>
      </c>
      <c r="D2797" s="44">
        <v>35</v>
      </c>
      <c r="E2797" s="44">
        <v>0</v>
      </c>
      <c r="F2797" s="48">
        <v>0</v>
      </c>
      <c r="G2797" s="48">
        <v>0</v>
      </c>
      <c r="H2797" s="44">
        <v>0</v>
      </c>
      <c r="I2797" s="44">
        <v>0</v>
      </c>
      <c r="J2797" s="44">
        <v>0</v>
      </c>
      <c r="K2797" s="48">
        <v>0</v>
      </c>
      <c r="L2797" s="49">
        <v>31902.400000000001</v>
      </c>
      <c r="M2797" s="49">
        <v>0</v>
      </c>
      <c r="N2797" s="10">
        <v>0</v>
      </c>
      <c r="O2797" s="10">
        <v>0</v>
      </c>
      <c r="P2797" s="10">
        <v>0</v>
      </c>
      <c r="Q2797" s="10">
        <v>0</v>
      </c>
      <c r="R2797" s="10">
        <v>0</v>
      </c>
      <c r="S2797" s="10">
        <v>0</v>
      </c>
      <c r="T2797" s="50">
        <f t="shared" si="147"/>
        <v>2658.5333333333333</v>
      </c>
      <c r="U2797" s="50">
        <f t="shared" si="147"/>
        <v>0</v>
      </c>
      <c r="V2797" s="50">
        <f t="shared" si="147"/>
        <v>0</v>
      </c>
      <c r="W2797" s="50">
        <f t="shared" si="147"/>
        <v>0</v>
      </c>
      <c r="X2797" s="50">
        <f t="shared" si="147"/>
        <v>0</v>
      </c>
      <c r="Y2797" s="50">
        <f t="shared" si="145"/>
        <v>0</v>
      </c>
      <c r="Z2797" s="50">
        <f t="shared" si="145"/>
        <v>0</v>
      </c>
      <c r="AA2797" s="50">
        <f t="shared" si="145"/>
        <v>0</v>
      </c>
      <c r="AB2797" s="50">
        <f t="shared" si="146"/>
        <v>2658.5333333333333</v>
      </c>
      <c r="AC2797" s="48" t="str">
        <f>VLOOKUP(ПРОДАЖИ!C:C,'ИЗ ОСНОВЫ НОМЕНКЛАТУР'!D:E,2,0)</f>
        <v>Ручки, крючки, опоры</v>
      </c>
      <c r="AD2797" s="48" t="str">
        <f>VLOOKUP(C:C,'ИЗ ОСНОВЫ НОМЕНКЛАТУР'!D:F,3,0)</f>
        <v>Декоративные ручки</v>
      </c>
      <c r="AE2797" s="48" t="str">
        <f>VLOOKUP(C:C,'ИЗ ОСНОВЫ НОМЕНКЛАТУР'!D:H,5,0)</f>
        <v>C</v>
      </c>
    </row>
    <row r="2798" spans="1:31" ht="9.6" customHeight="1" x14ac:dyDescent="0.2">
      <c r="A2798" s="45" t="s">
        <v>2043</v>
      </c>
      <c r="B2798" s="11"/>
      <c r="C2798" s="11" t="s">
        <v>2796</v>
      </c>
      <c r="D2798" s="44">
        <v>26</v>
      </c>
      <c r="E2798" s="44">
        <v>0</v>
      </c>
      <c r="F2798" s="48">
        <v>0</v>
      </c>
      <c r="G2798" s="48">
        <v>0</v>
      </c>
      <c r="H2798" s="44">
        <v>0</v>
      </c>
      <c r="I2798" s="44">
        <v>0</v>
      </c>
      <c r="J2798" s="44">
        <v>0</v>
      </c>
      <c r="K2798" s="48">
        <v>0</v>
      </c>
      <c r="L2798" s="49">
        <v>40191.26</v>
      </c>
      <c r="M2798" s="49">
        <v>0</v>
      </c>
      <c r="N2798" s="10">
        <v>0</v>
      </c>
      <c r="O2798" s="10">
        <v>0</v>
      </c>
      <c r="P2798" s="10">
        <v>0</v>
      </c>
      <c r="Q2798" s="10">
        <v>0</v>
      </c>
      <c r="R2798" s="10">
        <v>0</v>
      </c>
      <c r="S2798" s="10">
        <v>0</v>
      </c>
      <c r="T2798" s="50">
        <f t="shared" si="147"/>
        <v>3349.271666666667</v>
      </c>
      <c r="U2798" s="50">
        <f t="shared" si="147"/>
        <v>0</v>
      </c>
      <c r="V2798" s="50">
        <f t="shared" si="147"/>
        <v>0</v>
      </c>
      <c r="W2798" s="50">
        <f t="shared" si="147"/>
        <v>0</v>
      </c>
      <c r="X2798" s="50">
        <f t="shared" si="147"/>
        <v>0</v>
      </c>
      <c r="Y2798" s="50">
        <f t="shared" si="145"/>
        <v>0</v>
      </c>
      <c r="Z2798" s="50">
        <f t="shared" si="145"/>
        <v>0</v>
      </c>
      <c r="AA2798" s="50">
        <f t="shared" si="145"/>
        <v>0</v>
      </c>
      <c r="AB2798" s="50">
        <f t="shared" si="146"/>
        <v>3349.271666666667</v>
      </c>
      <c r="AC2798" s="48" t="str">
        <f>VLOOKUP(ПРОДАЖИ!C:C,'ИЗ ОСНОВЫ НОМЕНКЛАТУР'!D:E,2,0)</f>
        <v>Ручки, крючки, опоры</v>
      </c>
      <c r="AD2798" s="48" t="str">
        <f>VLOOKUP(C:C,'ИЗ ОСНОВЫ НОМЕНКЛАТУР'!D:F,3,0)</f>
        <v>Декоративные ручки</v>
      </c>
      <c r="AE2798" s="48" t="str">
        <f>VLOOKUP(C:C,'ИЗ ОСНОВЫ НОМЕНКЛАТУР'!D:H,5,0)</f>
        <v>C</v>
      </c>
    </row>
    <row r="2799" spans="1:31" ht="9.6" customHeight="1" x14ac:dyDescent="0.2">
      <c r="A2799" s="45" t="s">
        <v>2043</v>
      </c>
      <c r="B2799" s="11"/>
      <c r="C2799" s="11" t="s">
        <v>2797</v>
      </c>
      <c r="D2799" s="44">
        <v>21</v>
      </c>
      <c r="E2799" s="44">
        <v>0</v>
      </c>
      <c r="F2799" s="48">
        <v>0</v>
      </c>
      <c r="G2799" s="48">
        <v>0</v>
      </c>
      <c r="H2799" s="44">
        <v>0</v>
      </c>
      <c r="I2799" s="44">
        <v>0</v>
      </c>
      <c r="J2799" s="44">
        <v>0</v>
      </c>
      <c r="K2799" s="48">
        <v>0</v>
      </c>
      <c r="L2799" s="49">
        <v>77674.73</v>
      </c>
      <c r="M2799" s="49">
        <v>0</v>
      </c>
      <c r="N2799" s="10">
        <v>0</v>
      </c>
      <c r="O2799" s="10">
        <v>0</v>
      </c>
      <c r="P2799" s="10">
        <v>0</v>
      </c>
      <c r="Q2799" s="10">
        <v>0</v>
      </c>
      <c r="R2799" s="10">
        <v>0</v>
      </c>
      <c r="S2799" s="10">
        <v>0</v>
      </c>
      <c r="T2799" s="50">
        <f t="shared" si="147"/>
        <v>6472.894166666666</v>
      </c>
      <c r="U2799" s="50">
        <f t="shared" si="147"/>
        <v>0</v>
      </c>
      <c r="V2799" s="50">
        <f t="shared" si="147"/>
        <v>0</v>
      </c>
      <c r="W2799" s="50">
        <f t="shared" si="147"/>
        <v>0</v>
      </c>
      <c r="X2799" s="50">
        <f t="shared" si="147"/>
        <v>0</v>
      </c>
      <c r="Y2799" s="50">
        <f t="shared" si="145"/>
        <v>0</v>
      </c>
      <c r="Z2799" s="50">
        <f t="shared" si="145"/>
        <v>0</v>
      </c>
      <c r="AA2799" s="50">
        <f t="shared" si="145"/>
        <v>0</v>
      </c>
      <c r="AB2799" s="50">
        <f t="shared" si="146"/>
        <v>6472.894166666666</v>
      </c>
      <c r="AC2799" s="48" t="str">
        <f>VLOOKUP(ПРОДАЖИ!C:C,'ИЗ ОСНОВЫ НОМЕНКЛАТУР'!D:E,2,0)</f>
        <v>Ручки, крючки, опоры</v>
      </c>
      <c r="AD2799" s="48" t="str">
        <f>VLOOKUP(C:C,'ИЗ ОСНОВЫ НОМЕНКЛАТУР'!D:F,3,0)</f>
        <v>Декоративные ручки</v>
      </c>
      <c r="AE2799" s="48" t="str">
        <f>VLOOKUP(C:C,'ИЗ ОСНОВЫ НОМЕНКЛАТУР'!D:H,5,0)</f>
        <v>C</v>
      </c>
    </row>
    <row r="2800" spans="1:31" ht="9.6" customHeight="1" x14ac:dyDescent="0.2">
      <c r="A2800" s="45" t="s">
        <v>2043</v>
      </c>
      <c r="B2800" s="11"/>
      <c r="C2800" s="11" t="s">
        <v>2798</v>
      </c>
      <c r="D2800" s="44">
        <v>0</v>
      </c>
      <c r="E2800" s="44">
        <v>0</v>
      </c>
      <c r="F2800" s="48">
        <v>187</v>
      </c>
      <c r="G2800" s="48">
        <v>0</v>
      </c>
      <c r="H2800" s="44">
        <v>0</v>
      </c>
      <c r="I2800" s="44">
        <v>0</v>
      </c>
      <c r="J2800" s="44">
        <v>0</v>
      </c>
      <c r="K2800" s="48">
        <v>0</v>
      </c>
      <c r="L2800" s="49">
        <v>0</v>
      </c>
      <c r="M2800" s="49">
        <v>0</v>
      </c>
      <c r="N2800" s="10">
        <v>139248.88</v>
      </c>
      <c r="O2800" s="10">
        <v>0</v>
      </c>
      <c r="P2800" s="10">
        <v>0</v>
      </c>
      <c r="Q2800" s="10">
        <v>0</v>
      </c>
      <c r="R2800" s="10">
        <v>0</v>
      </c>
      <c r="S2800" s="10">
        <v>0</v>
      </c>
      <c r="T2800" s="50">
        <f t="shared" si="147"/>
        <v>0</v>
      </c>
      <c r="U2800" s="50">
        <f t="shared" si="147"/>
        <v>0</v>
      </c>
      <c r="V2800" s="50">
        <f t="shared" si="147"/>
        <v>11604.073333333334</v>
      </c>
      <c r="W2800" s="50">
        <f t="shared" si="147"/>
        <v>0</v>
      </c>
      <c r="X2800" s="50">
        <f t="shared" si="147"/>
        <v>0</v>
      </c>
      <c r="Y2800" s="50">
        <f t="shared" si="145"/>
        <v>0</v>
      </c>
      <c r="Z2800" s="50">
        <f t="shared" si="145"/>
        <v>0</v>
      </c>
      <c r="AA2800" s="50">
        <f t="shared" si="145"/>
        <v>0</v>
      </c>
      <c r="AB2800" s="50">
        <f t="shared" si="146"/>
        <v>11604.073333333334</v>
      </c>
      <c r="AC2800" s="48" t="str">
        <f>VLOOKUP(ПРОДАЖИ!C:C,'ИЗ ОСНОВЫ НОМЕНКЛАТУР'!D:E,2,0)</f>
        <v>Ручки, крючки, опоры</v>
      </c>
      <c r="AD2800" s="48" t="str">
        <f>VLOOKUP(C:C,'ИЗ ОСНОВЫ НОМЕНКЛАТУР'!D:F,3,0)</f>
        <v>Декоративные ручки</v>
      </c>
      <c r="AE2800" s="48" t="str">
        <f>VLOOKUP(C:C,'ИЗ ОСНОВЫ НОМЕНКЛАТУР'!D:H,5,0)</f>
        <v>C</v>
      </c>
    </row>
    <row r="2801" spans="1:31" ht="9.6" customHeight="1" x14ac:dyDescent="0.2">
      <c r="A2801" s="45" t="s">
        <v>2043</v>
      </c>
      <c r="B2801" s="11"/>
      <c r="C2801" s="11" t="s">
        <v>2799</v>
      </c>
      <c r="D2801" s="44">
        <v>0</v>
      </c>
      <c r="E2801" s="44">
        <v>0</v>
      </c>
      <c r="F2801" s="48">
        <v>208</v>
      </c>
      <c r="G2801" s="48">
        <v>0</v>
      </c>
      <c r="H2801" s="44">
        <v>0</v>
      </c>
      <c r="I2801" s="44">
        <v>0</v>
      </c>
      <c r="J2801" s="44">
        <v>0</v>
      </c>
      <c r="K2801" s="48">
        <v>0</v>
      </c>
      <c r="L2801" s="49">
        <v>0</v>
      </c>
      <c r="M2801" s="49">
        <v>0</v>
      </c>
      <c r="N2801" s="10">
        <v>142003.34</v>
      </c>
      <c r="O2801" s="10">
        <v>0</v>
      </c>
      <c r="P2801" s="10">
        <v>0</v>
      </c>
      <c r="Q2801" s="10">
        <v>0</v>
      </c>
      <c r="R2801" s="10">
        <v>0</v>
      </c>
      <c r="S2801" s="10">
        <v>0</v>
      </c>
      <c r="T2801" s="50">
        <f t="shared" si="147"/>
        <v>0</v>
      </c>
      <c r="U2801" s="50">
        <f t="shared" si="147"/>
        <v>0</v>
      </c>
      <c r="V2801" s="50">
        <f t="shared" si="147"/>
        <v>11833.611666666666</v>
      </c>
      <c r="W2801" s="50">
        <f t="shared" si="147"/>
        <v>0</v>
      </c>
      <c r="X2801" s="50">
        <f t="shared" si="147"/>
        <v>0</v>
      </c>
      <c r="Y2801" s="50">
        <f t="shared" si="145"/>
        <v>0</v>
      </c>
      <c r="Z2801" s="50">
        <f t="shared" si="145"/>
        <v>0</v>
      </c>
      <c r="AA2801" s="50">
        <f t="shared" si="145"/>
        <v>0</v>
      </c>
      <c r="AB2801" s="50">
        <f t="shared" si="146"/>
        <v>11833.611666666666</v>
      </c>
      <c r="AC2801" s="48" t="str">
        <f>VLOOKUP(ПРОДАЖИ!C:C,'ИЗ ОСНОВЫ НОМЕНКЛАТУР'!D:E,2,0)</f>
        <v>Ручки, крючки, опоры</v>
      </c>
      <c r="AD2801" s="48" t="str">
        <f>VLOOKUP(C:C,'ИЗ ОСНОВЫ НОМЕНКЛАТУР'!D:F,3,0)</f>
        <v>Декоративные ручки</v>
      </c>
      <c r="AE2801" s="48" t="str">
        <f>VLOOKUP(C:C,'ИЗ ОСНОВЫ НОМЕНКЛАТУР'!D:H,5,0)</f>
        <v>C</v>
      </c>
    </row>
    <row r="2802" spans="1:31" ht="9.6" customHeight="1" x14ac:dyDescent="0.2">
      <c r="A2802" s="45" t="s">
        <v>2043</v>
      </c>
      <c r="B2802" s="11"/>
      <c r="C2802" s="11" t="s">
        <v>2800</v>
      </c>
      <c r="D2802" s="44">
        <v>0</v>
      </c>
      <c r="E2802" s="44">
        <v>0</v>
      </c>
      <c r="F2802" s="48">
        <v>219</v>
      </c>
      <c r="G2802" s="48">
        <v>0</v>
      </c>
      <c r="H2802" s="44">
        <v>0</v>
      </c>
      <c r="I2802" s="44">
        <v>0</v>
      </c>
      <c r="J2802" s="44">
        <v>0</v>
      </c>
      <c r="K2802" s="48">
        <v>0</v>
      </c>
      <c r="L2802" s="49">
        <v>0</v>
      </c>
      <c r="M2802" s="49">
        <v>0</v>
      </c>
      <c r="N2802" s="10">
        <v>147274.31</v>
      </c>
      <c r="O2802" s="10">
        <v>0</v>
      </c>
      <c r="P2802" s="10">
        <v>0</v>
      </c>
      <c r="Q2802" s="10">
        <v>0</v>
      </c>
      <c r="R2802" s="10">
        <v>0</v>
      </c>
      <c r="S2802" s="10">
        <v>0</v>
      </c>
      <c r="T2802" s="50">
        <f t="shared" si="147"/>
        <v>0</v>
      </c>
      <c r="U2802" s="50">
        <f t="shared" si="147"/>
        <v>0</v>
      </c>
      <c r="V2802" s="50">
        <f t="shared" si="147"/>
        <v>12272.859166666667</v>
      </c>
      <c r="W2802" s="50">
        <f t="shared" si="147"/>
        <v>0</v>
      </c>
      <c r="X2802" s="50">
        <f t="shared" si="147"/>
        <v>0</v>
      </c>
      <c r="Y2802" s="50">
        <f t="shared" si="145"/>
        <v>0</v>
      </c>
      <c r="Z2802" s="50">
        <f t="shared" si="145"/>
        <v>0</v>
      </c>
      <c r="AA2802" s="50">
        <f t="shared" si="145"/>
        <v>0</v>
      </c>
      <c r="AB2802" s="50">
        <f t="shared" si="146"/>
        <v>12272.859166666667</v>
      </c>
      <c r="AC2802" s="48" t="str">
        <f>VLOOKUP(ПРОДАЖИ!C:C,'ИЗ ОСНОВЫ НОМЕНКЛАТУР'!D:E,2,0)</f>
        <v>Ручки, крючки, опоры</v>
      </c>
      <c r="AD2802" s="48" t="str">
        <f>VLOOKUP(C:C,'ИЗ ОСНОВЫ НОМЕНКЛАТУР'!D:F,3,0)</f>
        <v>Декоративные ручки</v>
      </c>
      <c r="AE2802" s="48" t="str">
        <f>VLOOKUP(C:C,'ИЗ ОСНОВЫ НОМЕНКЛАТУР'!D:H,5,0)</f>
        <v>C</v>
      </c>
    </row>
    <row r="2803" spans="1:31" ht="9.6" customHeight="1" x14ac:dyDescent="0.2">
      <c r="A2803" s="45" t="s">
        <v>2043</v>
      </c>
      <c r="B2803" s="11"/>
      <c r="C2803" s="11" t="s">
        <v>2801</v>
      </c>
      <c r="D2803" s="44">
        <v>0</v>
      </c>
      <c r="E2803" s="44">
        <v>0</v>
      </c>
      <c r="F2803" s="48">
        <v>197</v>
      </c>
      <c r="G2803" s="48">
        <v>0</v>
      </c>
      <c r="H2803" s="44">
        <v>0</v>
      </c>
      <c r="I2803" s="44">
        <v>0</v>
      </c>
      <c r="J2803" s="44">
        <v>0</v>
      </c>
      <c r="K2803" s="48">
        <v>0</v>
      </c>
      <c r="L2803" s="49">
        <v>0</v>
      </c>
      <c r="M2803" s="49">
        <v>0</v>
      </c>
      <c r="N2803" s="10">
        <v>147467.29999999999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50">
        <f t="shared" si="147"/>
        <v>0</v>
      </c>
      <c r="U2803" s="50">
        <f t="shared" si="147"/>
        <v>0</v>
      </c>
      <c r="V2803" s="50">
        <f t="shared" si="147"/>
        <v>12288.941666666666</v>
      </c>
      <c r="W2803" s="50">
        <f t="shared" si="147"/>
        <v>0</v>
      </c>
      <c r="X2803" s="50">
        <f t="shared" si="147"/>
        <v>0</v>
      </c>
      <c r="Y2803" s="50">
        <f t="shared" si="145"/>
        <v>0</v>
      </c>
      <c r="Z2803" s="50">
        <f t="shared" si="145"/>
        <v>0</v>
      </c>
      <c r="AA2803" s="50">
        <f t="shared" si="145"/>
        <v>0</v>
      </c>
      <c r="AB2803" s="50">
        <f t="shared" si="146"/>
        <v>12288.941666666666</v>
      </c>
      <c r="AC2803" s="48" t="str">
        <f>VLOOKUP(ПРОДАЖИ!C:C,'ИЗ ОСНОВЫ НОМЕНКЛАТУР'!D:E,2,0)</f>
        <v>Ручки, крючки, опоры</v>
      </c>
      <c r="AD2803" s="48" t="str">
        <f>VLOOKUP(C:C,'ИЗ ОСНОВЫ НОМЕНКЛАТУР'!D:F,3,0)</f>
        <v>Декоративные ручки</v>
      </c>
      <c r="AE2803" s="48" t="str">
        <f>VLOOKUP(C:C,'ИЗ ОСНОВЫ НОМЕНКЛАТУР'!D:H,5,0)</f>
        <v>C</v>
      </c>
    </row>
    <row r="2804" spans="1:31" ht="9.6" customHeight="1" x14ac:dyDescent="0.2">
      <c r="A2804" s="45" t="s">
        <v>2043</v>
      </c>
      <c r="B2804" s="46" t="s">
        <v>2802</v>
      </c>
      <c r="C2804" s="46"/>
      <c r="D2804" s="44">
        <v>0</v>
      </c>
      <c r="E2804" s="44">
        <v>0</v>
      </c>
      <c r="F2804" s="48">
        <v>0</v>
      </c>
      <c r="G2804" s="48">
        <v>0</v>
      </c>
      <c r="H2804" s="44">
        <v>0</v>
      </c>
      <c r="I2804" s="44">
        <v>0</v>
      </c>
      <c r="J2804" s="44">
        <v>0</v>
      </c>
      <c r="K2804" s="48">
        <v>0</v>
      </c>
      <c r="L2804" s="49">
        <v>0</v>
      </c>
      <c r="M2804" s="49">
        <v>0</v>
      </c>
      <c r="N2804" s="10">
        <v>0</v>
      </c>
      <c r="O2804" s="10">
        <v>0</v>
      </c>
      <c r="P2804" s="10">
        <v>0</v>
      </c>
      <c r="Q2804" s="10">
        <v>0</v>
      </c>
      <c r="R2804" s="10">
        <v>0</v>
      </c>
      <c r="S2804" s="10">
        <v>0</v>
      </c>
      <c r="T2804" s="50">
        <f t="shared" si="147"/>
        <v>0</v>
      </c>
      <c r="U2804" s="50">
        <f t="shared" si="147"/>
        <v>0</v>
      </c>
      <c r="V2804" s="50">
        <f t="shared" si="147"/>
        <v>0</v>
      </c>
      <c r="W2804" s="50">
        <f t="shared" si="147"/>
        <v>0</v>
      </c>
      <c r="X2804" s="50">
        <f t="shared" si="147"/>
        <v>0</v>
      </c>
      <c r="Y2804" s="50">
        <f t="shared" si="145"/>
        <v>0</v>
      </c>
      <c r="Z2804" s="50">
        <f t="shared" si="145"/>
        <v>0</v>
      </c>
      <c r="AA2804" s="50">
        <f t="shared" si="145"/>
        <v>0</v>
      </c>
      <c r="AB2804" s="50">
        <f t="shared" si="146"/>
        <v>0</v>
      </c>
      <c r="AC2804" s="48" t="e">
        <f>VLOOKUP(ПРОДАЖИ!C:C,'ИЗ ОСНОВЫ НОМЕНКЛАТУР'!D:E,2,0)</f>
        <v>#N/A</v>
      </c>
      <c r="AD2804" s="48" t="e">
        <f>VLOOKUP(C:C,'ИЗ ОСНОВЫ НОМЕНКЛАТУР'!D:F,3,0)</f>
        <v>#N/A</v>
      </c>
      <c r="AE2804" s="48" t="e">
        <f>VLOOKUP(C:C,'ИЗ ОСНОВЫ НОМЕНКЛАТУР'!D:H,5,0)</f>
        <v>#N/A</v>
      </c>
    </row>
    <row r="2805" spans="1:31" ht="9.6" customHeight="1" x14ac:dyDescent="0.2">
      <c r="A2805" s="45" t="s">
        <v>2043</v>
      </c>
      <c r="B2805" s="11"/>
      <c r="C2805" s="11" t="s">
        <v>2803</v>
      </c>
      <c r="D2805" s="44">
        <v>195</v>
      </c>
      <c r="E2805" s="44">
        <v>0</v>
      </c>
      <c r="F2805" s="48">
        <v>0</v>
      </c>
      <c r="G2805" s="48">
        <v>0</v>
      </c>
      <c r="H2805" s="44">
        <v>0</v>
      </c>
      <c r="I2805" s="44">
        <v>332</v>
      </c>
      <c r="J2805" s="44">
        <v>0</v>
      </c>
      <c r="K2805" s="48">
        <v>0</v>
      </c>
      <c r="L2805" s="49">
        <v>62400</v>
      </c>
      <c r="M2805" s="49">
        <v>0</v>
      </c>
      <c r="N2805" s="10">
        <v>0</v>
      </c>
      <c r="O2805" s="10">
        <v>0</v>
      </c>
      <c r="P2805" s="10">
        <v>0</v>
      </c>
      <c r="Q2805" s="10">
        <v>98881.27</v>
      </c>
      <c r="R2805" s="10">
        <v>0</v>
      </c>
      <c r="S2805" s="10">
        <v>0</v>
      </c>
      <c r="T2805" s="50">
        <f t="shared" si="147"/>
        <v>5200</v>
      </c>
      <c r="U2805" s="50">
        <f t="shared" si="147"/>
        <v>0</v>
      </c>
      <c r="V2805" s="50">
        <f t="shared" si="147"/>
        <v>0</v>
      </c>
      <c r="W2805" s="50">
        <f t="shared" si="147"/>
        <v>0</v>
      </c>
      <c r="X2805" s="50">
        <f t="shared" si="147"/>
        <v>0</v>
      </c>
      <c r="Y2805" s="50">
        <f t="shared" si="145"/>
        <v>8240.1058333333331</v>
      </c>
      <c r="Z2805" s="50">
        <f t="shared" si="145"/>
        <v>0</v>
      </c>
      <c r="AA2805" s="50">
        <f t="shared" si="145"/>
        <v>0</v>
      </c>
      <c r="AB2805" s="50">
        <f t="shared" si="146"/>
        <v>13440.105833333333</v>
      </c>
      <c r="AC2805" s="48" t="str">
        <f>VLOOKUP(ПРОДАЖИ!C:C,'ИЗ ОСНОВЫ НОМЕНКЛАТУР'!D:E,2,0)</f>
        <v>Ручки, крючки, опоры</v>
      </c>
      <c r="AD2805" s="48" t="str">
        <f>VLOOKUP(C:C,'ИЗ ОСНОВЫ НОМЕНКЛАТУР'!D:F,3,0)</f>
        <v>Комплектующие для профильных ручек</v>
      </c>
      <c r="AE2805" s="48" t="str">
        <f>VLOOKUP(C:C,'ИЗ ОСНОВЫ НОМЕНКЛАТУР'!D:H,5,0)</f>
        <v>C</v>
      </c>
    </row>
    <row r="2806" spans="1:31" ht="9.6" customHeight="1" x14ac:dyDescent="0.2">
      <c r="A2806" s="45" t="s">
        <v>2043</v>
      </c>
      <c r="B2806" s="11"/>
      <c r="C2806" s="11" t="s">
        <v>2804</v>
      </c>
      <c r="D2806" s="44">
        <v>0</v>
      </c>
      <c r="E2806" s="44">
        <v>0</v>
      </c>
      <c r="F2806" s="48">
        <v>0</v>
      </c>
      <c r="G2806" s="48">
        <v>0</v>
      </c>
      <c r="H2806" s="44">
        <v>0</v>
      </c>
      <c r="I2806" s="44">
        <v>14</v>
      </c>
      <c r="J2806" s="44">
        <v>0</v>
      </c>
      <c r="K2806" s="48">
        <v>0</v>
      </c>
      <c r="L2806" s="49">
        <v>0</v>
      </c>
      <c r="M2806" s="49">
        <v>0</v>
      </c>
      <c r="N2806" s="10">
        <v>0</v>
      </c>
      <c r="O2806" s="10">
        <v>0</v>
      </c>
      <c r="P2806" s="10">
        <v>0</v>
      </c>
      <c r="Q2806" s="10">
        <v>36480</v>
      </c>
      <c r="R2806" s="10">
        <v>0</v>
      </c>
      <c r="S2806" s="10">
        <v>0</v>
      </c>
      <c r="T2806" s="50">
        <f t="shared" si="147"/>
        <v>0</v>
      </c>
      <c r="U2806" s="50">
        <f t="shared" si="147"/>
        <v>0</v>
      </c>
      <c r="V2806" s="50">
        <f t="shared" si="147"/>
        <v>0</v>
      </c>
      <c r="W2806" s="50">
        <f t="shared" si="147"/>
        <v>0</v>
      </c>
      <c r="X2806" s="50">
        <f t="shared" si="147"/>
        <v>0</v>
      </c>
      <c r="Y2806" s="50">
        <f t="shared" si="145"/>
        <v>3040</v>
      </c>
      <c r="Z2806" s="50">
        <f t="shared" si="145"/>
        <v>0</v>
      </c>
      <c r="AA2806" s="50">
        <f t="shared" si="145"/>
        <v>0</v>
      </c>
      <c r="AB2806" s="50">
        <f t="shared" si="146"/>
        <v>3040</v>
      </c>
      <c r="AC2806" s="48" t="str">
        <f>VLOOKUP(ПРОДАЖИ!C:C,'ИЗ ОСНОВЫ НОМЕНКЛАТУР'!D:E,2,0)</f>
        <v>Ручки, крючки, опоры</v>
      </c>
      <c r="AD2806" s="48" t="str">
        <f>VLOOKUP(C:C,'ИЗ ОСНОВЫ НОМЕНКЛАТУР'!D:F,3,0)</f>
        <v>Комплектующие для профильных ручек</v>
      </c>
      <c r="AE2806" s="48" t="str">
        <f>VLOOKUP(C:C,'ИЗ ОСНОВЫ НОМЕНКЛАТУР'!D:H,5,0)</f>
        <v>C</v>
      </c>
    </row>
    <row r="2807" spans="1:31" ht="9.6" customHeight="1" x14ac:dyDescent="0.2">
      <c r="A2807" s="45" t="s">
        <v>2043</v>
      </c>
      <c r="B2807" s="11"/>
      <c r="C2807" s="11" t="s">
        <v>2805</v>
      </c>
      <c r="D2807" s="44">
        <v>65</v>
      </c>
      <c r="E2807" s="44">
        <v>0</v>
      </c>
      <c r="F2807" s="48">
        <v>0</v>
      </c>
      <c r="G2807" s="48">
        <v>0</v>
      </c>
      <c r="H2807" s="44">
        <v>0</v>
      </c>
      <c r="I2807" s="44">
        <v>0</v>
      </c>
      <c r="J2807" s="44">
        <v>107</v>
      </c>
      <c r="K2807" s="48">
        <v>0</v>
      </c>
      <c r="L2807" s="49">
        <v>10140.969999999999</v>
      </c>
      <c r="M2807" s="49">
        <v>0</v>
      </c>
      <c r="N2807" s="10">
        <v>0</v>
      </c>
      <c r="O2807" s="10">
        <v>0</v>
      </c>
      <c r="P2807" s="10">
        <v>0</v>
      </c>
      <c r="Q2807" s="10">
        <v>0</v>
      </c>
      <c r="R2807" s="10">
        <v>15874.15</v>
      </c>
      <c r="S2807" s="10">
        <v>0</v>
      </c>
      <c r="T2807" s="50">
        <f t="shared" si="147"/>
        <v>845.08083333333332</v>
      </c>
      <c r="U2807" s="50">
        <f t="shared" si="147"/>
        <v>0</v>
      </c>
      <c r="V2807" s="50">
        <f t="shared" si="147"/>
        <v>0</v>
      </c>
      <c r="W2807" s="50">
        <f t="shared" si="147"/>
        <v>0</v>
      </c>
      <c r="X2807" s="50">
        <f t="shared" si="147"/>
        <v>0</v>
      </c>
      <c r="Y2807" s="50">
        <f t="shared" si="145"/>
        <v>0</v>
      </c>
      <c r="Z2807" s="50">
        <f t="shared" si="145"/>
        <v>1322.8458333333333</v>
      </c>
      <c r="AA2807" s="50">
        <f t="shared" si="145"/>
        <v>0</v>
      </c>
      <c r="AB2807" s="50">
        <f t="shared" si="146"/>
        <v>2167.9266666666667</v>
      </c>
      <c r="AC2807" s="48" t="str">
        <f>VLOOKUP(ПРОДАЖИ!C:C,'ИЗ ОСНОВЫ НОМЕНКЛАТУР'!D:E,2,0)</f>
        <v>Ручки, крючки, опоры</v>
      </c>
      <c r="AD2807" s="48" t="str">
        <f>VLOOKUP(C:C,'ИЗ ОСНОВЫ НОМЕНКЛАТУР'!D:F,3,0)</f>
        <v>Комплектующие для профильных ручек</v>
      </c>
      <c r="AE2807" s="48" t="str">
        <f>VLOOKUP(C:C,'ИЗ ОСНОВЫ НОМЕНКЛАТУР'!D:H,5,0)</f>
        <v>C</v>
      </c>
    </row>
    <row r="2808" spans="1:31" ht="9.6" customHeight="1" x14ac:dyDescent="0.2">
      <c r="A2808" s="45" t="s">
        <v>2043</v>
      </c>
      <c r="B2808" s="11"/>
      <c r="C2808" s="11" t="s">
        <v>2806</v>
      </c>
      <c r="D2808" s="44">
        <v>0</v>
      </c>
      <c r="E2808" s="44">
        <v>1</v>
      </c>
      <c r="F2808" s="48">
        <v>0</v>
      </c>
      <c r="G2808" s="48">
        <v>0</v>
      </c>
      <c r="H2808" s="44">
        <v>0</v>
      </c>
      <c r="I2808" s="44">
        <v>5</v>
      </c>
      <c r="J2808" s="44">
        <v>0</v>
      </c>
      <c r="K2808" s="48">
        <v>0</v>
      </c>
      <c r="L2808" s="49">
        <v>0</v>
      </c>
      <c r="M2808" s="49">
        <v>3297</v>
      </c>
      <c r="N2808" s="10">
        <v>0</v>
      </c>
      <c r="O2808" s="10">
        <v>0</v>
      </c>
      <c r="P2808" s="10">
        <v>0</v>
      </c>
      <c r="Q2808" s="10">
        <v>5690</v>
      </c>
      <c r="R2808" s="10">
        <v>0</v>
      </c>
      <c r="S2808" s="10">
        <v>0</v>
      </c>
      <c r="T2808" s="50">
        <f t="shared" si="147"/>
        <v>0</v>
      </c>
      <c r="U2808" s="50">
        <f t="shared" si="147"/>
        <v>274.75</v>
      </c>
      <c r="V2808" s="50">
        <f t="shared" si="147"/>
        <v>0</v>
      </c>
      <c r="W2808" s="50">
        <f t="shared" si="147"/>
        <v>0</v>
      </c>
      <c r="X2808" s="50">
        <f t="shared" si="147"/>
        <v>0</v>
      </c>
      <c r="Y2808" s="50">
        <f t="shared" si="145"/>
        <v>474.16666666666669</v>
      </c>
      <c r="Z2808" s="50">
        <f t="shared" si="145"/>
        <v>0</v>
      </c>
      <c r="AA2808" s="50">
        <f t="shared" si="145"/>
        <v>0</v>
      </c>
      <c r="AB2808" s="50">
        <f t="shared" si="146"/>
        <v>748.91666666666674</v>
      </c>
      <c r="AC2808" s="48" t="str">
        <f>VLOOKUP(ПРОДАЖИ!C:C,'ИЗ ОСНОВЫ НОМЕНКЛАТУР'!D:E,2,0)</f>
        <v>Ручки, крючки, опоры</v>
      </c>
      <c r="AD2808" s="48" t="str">
        <f>VLOOKUP(C:C,'ИЗ ОСНОВЫ НОМЕНКЛАТУР'!D:F,3,0)</f>
        <v>Комплектующие для профильных ручек</v>
      </c>
      <c r="AE2808" s="48" t="str">
        <f>VLOOKUP(C:C,'ИЗ ОСНОВЫ НОМЕНКЛАТУР'!D:H,5,0)</f>
        <v>C</v>
      </c>
    </row>
    <row r="2809" spans="1:31" ht="9.6" customHeight="1" x14ac:dyDescent="0.2">
      <c r="A2809" s="45" t="s">
        <v>2043</v>
      </c>
      <c r="B2809" s="11"/>
      <c r="C2809" s="11" t="s">
        <v>2807</v>
      </c>
      <c r="D2809" s="44">
        <v>1</v>
      </c>
      <c r="E2809" s="44">
        <v>1</v>
      </c>
      <c r="F2809" s="48">
        <v>0</v>
      </c>
      <c r="G2809" s="48">
        <v>0</v>
      </c>
      <c r="H2809" s="44">
        <v>0</v>
      </c>
      <c r="I2809" s="44">
        <v>0</v>
      </c>
      <c r="J2809" s="44">
        <v>0</v>
      </c>
      <c r="K2809" s="48">
        <v>0</v>
      </c>
      <c r="L2809" s="49">
        <v>3195</v>
      </c>
      <c r="M2809" s="49">
        <v>3195</v>
      </c>
      <c r="N2809" s="10">
        <v>0</v>
      </c>
      <c r="O2809" s="10">
        <v>0</v>
      </c>
      <c r="P2809" s="10">
        <v>0</v>
      </c>
      <c r="Q2809" s="10">
        <v>0</v>
      </c>
      <c r="R2809" s="10">
        <v>0</v>
      </c>
      <c r="S2809" s="10">
        <v>0</v>
      </c>
      <c r="T2809" s="50">
        <f t="shared" si="147"/>
        <v>266.25</v>
      </c>
      <c r="U2809" s="50">
        <f t="shared" si="147"/>
        <v>266.25</v>
      </c>
      <c r="V2809" s="50">
        <f t="shared" si="147"/>
        <v>0</v>
      </c>
      <c r="W2809" s="50">
        <f t="shared" si="147"/>
        <v>0</v>
      </c>
      <c r="X2809" s="50">
        <f t="shared" si="147"/>
        <v>0</v>
      </c>
      <c r="Y2809" s="50">
        <f t="shared" si="145"/>
        <v>0</v>
      </c>
      <c r="Z2809" s="50">
        <f t="shared" si="145"/>
        <v>0</v>
      </c>
      <c r="AA2809" s="50">
        <f t="shared" si="145"/>
        <v>0</v>
      </c>
      <c r="AB2809" s="50">
        <f t="shared" si="146"/>
        <v>532.5</v>
      </c>
      <c r="AC2809" s="48" t="str">
        <f>VLOOKUP(ПРОДАЖИ!C:C,'ИЗ ОСНОВЫ НОМЕНКЛАТУР'!D:E,2,0)</f>
        <v>Ручки, крючки, опоры</v>
      </c>
      <c r="AD2809" s="48" t="str">
        <f>VLOOKUP(C:C,'ИЗ ОСНОВЫ НОМЕНКЛАТУР'!D:F,3,0)</f>
        <v>Комплектующие для профильных ручек</v>
      </c>
      <c r="AE2809" s="48" t="str">
        <f>VLOOKUP(C:C,'ИЗ ОСНОВЫ НОМЕНКЛАТУР'!D:H,5,0)</f>
        <v>C</v>
      </c>
    </row>
    <row r="2810" spans="1:31" ht="9.6" customHeight="1" x14ac:dyDescent="0.2">
      <c r="A2810" s="45" t="s">
        <v>2043</v>
      </c>
      <c r="B2810" s="11"/>
      <c r="C2810" s="11" t="s">
        <v>2808</v>
      </c>
      <c r="D2810" s="44">
        <v>0</v>
      </c>
      <c r="E2810" s="44">
        <v>0</v>
      </c>
      <c r="F2810" s="48">
        <v>0</v>
      </c>
      <c r="G2810" s="48">
        <v>0</v>
      </c>
      <c r="H2810" s="44">
        <v>0</v>
      </c>
      <c r="I2810" s="44">
        <v>2</v>
      </c>
      <c r="J2810" s="44">
        <v>0</v>
      </c>
      <c r="K2810" s="48">
        <v>0</v>
      </c>
      <c r="L2810" s="49">
        <v>0</v>
      </c>
      <c r="M2810" s="49">
        <v>0</v>
      </c>
      <c r="N2810" s="10">
        <v>0</v>
      </c>
      <c r="O2810" s="10">
        <v>0</v>
      </c>
      <c r="P2810" s="10">
        <v>0</v>
      </c>
      <c r="Q2810" s="10">
        <v>4956</v>
      </c>
      <c r="R2810" s="10">
        <v>0</v>
      </c>
      <c r="S2810" s="10">
        <v>0</v>
      </c>
      <c r="T2810" s="50">
        <f t="shared" si="147"/>
        <v>0</v>
      </c>
      <c r="U2810" s="50">
        <f t="shared" si="147"/>
        <v>0</v>
      </c>
      <c r="V2810" s="50">
        <f t="shared" si="147"/>
        <v>0</v>
      </c>
      <c r="W2810" s="50">
        <f t="shared" si="147"/>
        <v>0</v>
      </c>
      <c r="X2810" s="50">
        <f t="shared" si="147"/>
        <v>0</v>
      </c>
      <c r="Y2810" s="50">
        <f t="shared" si="145"/>
        <v>413</v>
      </c>
      <c r="Z2810" s="50">
        <f t="shared" si="145"/>
        <v>0</v>
      </c>
      <c r="AA2810" s="50">
        <f t="shared" si="145"/>
        <v>0</v>
      </c>
      <c r="AB2810" s="50">
        <f t="shared" si="146"/>
        <v>413</v>
      </c>
      <c r="AC2810" s="48" t="str">
        <f>VLOOKUP(ПРОДАЖИ!C:C,'ИЗ ОСНОВЫ НОМЕНКЛАТУР'!D:E,2,0)</f>
        <v>Ручки, крючки, опоры</v>
      </c>
      <c r="AD2810" s="48" t="str">
        <f>VLOOKUP(C:C,'ИЗ ОСНОВЫ НОМЕНКЛАТУР'!D:F,3,0)</f>
        <v>Комплектующие для профильных ручек</v>
      </c>
      <c r="AE2810" s="48" t="str">
        <f>VLOOKUP(C:C,'ИЗ ОСНОВЫ НОМЕНКЛАТУР'!D:H,5,0)</f>
        <v>C</v>
      </c>
    </row>
    <row r="2811" spans="1:31" ht="9.6" customHeight="1" x14ac:dyDescent="0.2">
      <c r="A2811" s="45" t="s">
        <v>2043</v>
      </c>
      <c r="B2811" s="11"/>
      <c r="C2811" s="11" t="s">
        <v>2809</v>
      </c>
      <c r="D2811" s="44">
        <v>0</v>
      </c>
      <c r="E2811" s="44">
        <v>1</v>
      </c>
      <c r="F2811" s="48">
        <v>0</v>
      </c>
      <c r="G2811" s="48">
        <v>0</v>
      </c>
      <c r="H2811" s="44">
        <v>0</v>
      </c>
      <c r="I2811" s="44">
        <v>1</v>
      </c>
      <c r="J2811" s="44">
        <v>0</v>
      </c>
      <c r="K2811" s="48">
        <v>0</v>
      </c>
      <c r="L2811" s="49">
        <v>0</v>
      </c>
      <c r="M2811" s="49">
        <v>3297</v>
      </c>
      <c r="N2811" s="10">
        <v>0</v>
      </c>
      <c r="O2811" s="10">
        <v>0</v>
      </c>
      <c r="P2811" s="10">
        <v>0</v>
      </c>
      <c r="Q2811" s="10">
        <v>2906</v>
      </c>
      <c r="R2811" s="10">
        <v>0</v>
      </c>
      <c r="S2811" s="10">
        <v>0</v>
      </c>
      <c r="T2811" s="50">
        <f t="shared" si="147"/>
        <v>0</v>
      </c>
      <c r="U2811" s="50">
        <f t="shared" si="147"/>
        <v>274.75</v>
      </c>
      <c r="V2811" s="50">
        <f t="shared" si="147"/>
        <v>0</v>
      </c>
      <c r="W2811" s="50">
        <f t="shared" si="147"/>
        <v>0</v>
      </c>
      <c r="X2811" s="50">
        <f t="shared" si="147"/>
        <v>0</v>
      </c>
      <c r="Y2811" s="50">
        <f t="shared" si="145"/>
        <v>242.16666666666666</v>
      </c>
      <c r="Z2811" s="50">
        <f t="shared" si="145"/>
        <v>0</v>
      </c>
      <c r="AA2811" s="50">
        <f t="shared" si="145"/>
        <v>0</v>
      </c>
      <c r="AB2811" s="50">
        <f t="shared" si="146"/>
        <v>516.91666666666663</v>
      </c>
      <c r="AC2811" s="48" t="str">
        <f>VLOOKUP(ПРОДАЖИ!C:C,'ИЗ ОСНОВЫ НОМЕНКЛАТУР'!D:E,2,0)</f>
        <v>Ручки, крючки, опоры</v>
      </c>
      <c r="AD2811" s="48" t="str">
        <f>VLOOKUP(C:C,'ИЗ ОСНОВЫ НОМЕНКЛАТУР'!D:F,3,0)</f>
        <v>Комплектующие для профильных ручек</v>
      </c>
      <c r="AE2811" s="48" t="str">
        <f>VLOOKUP(C:C,'ИЗ ОСНОВЫ НОМЕНКЛАТУР'!D:H,5,0)</f>
        <v>C</v>
      </c>
    </row>
    <row r="2812" spans="1:31" ht="9.6" customHeight="1" x14ac:dyDescent="0.2">
      <c r="A2812" s="45" t="s">
        <v>2043</v>
      </c>
      <c r="B2812" s="11"/>
      <c r="C2812" s="11" t="s">
        <v>2810</v>
      </c>
      <c r="D2812" s="44">
        <v>4</v>
      </c>
      <c r="E2812" s="44">
        <v>0</v>
      </c>
      <c r="F2812" s="48">
        <v>0</v>
      </c>
      <c r="G2812" s="48">
        <v>0</v>
      </c>
      <c r="H2812" s="44">
        <v>0</v>
      </c>
      <c r="I2812" s="44">
        <v>0</v>
      </c>
      <c r="J2812" s="44">
        <v>0</v>
      </c>
      <c r="K2812" s="48">
        <v>0</v>
      </c>
      <c r="L2812" s="49">
        <v>864</v>
      </c>
      <c r="M2812" s="49">
        <v>0</v>
      </c>
      <c r="N2812" s="10">
        <v>0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50">
        <f t="shared" si="147"/>
        <v>72</v>
      </c>
      <c r="U2812" s="50">
        <f t="shared" si="147"/>
        <v>0</v>
      </c>
      <c r="V2812" s="50">
        <f t="shared" si="147"/>
        <v>0</v>
      </c>
      <c r="W2812" s="50">
        <f t="shared" si="147"/>
        <v>0</v>
      </c>
      <c r="X2812" s="50">
        <f t="shared" si="147"/>
        <v>0</v>
      </c>
      <c r="Y2812" s="50">
        <f t="shared" si="145"/>
        <v>0</v>
      </c>
      <c r="Z2812" s="50">
        <f t="shared" si="145"/>
        <v>0</v>
      </c>
      <c r="AA2812" s="50">
        <f t="shared" si="145"/>
        <v>0</v>
      </c>
      <c r="AB2812" s="50">
        <f t="shared" si="146"/>
        <v>72</v>
      </c>
      <c r="AC2812" s="48" t="str">
        <f>VLOOKUP(ПРОДАЖИ!C:C,'ИЗ ОСНОВЫ НОМЕНКЛАТУР'!D:E,2,0)</f>
        <v>Ручки, крючки, опоры</v>
      </c>
      <c r="AD2812" s="48" t="str">
        <f>VLOOKUP(C:C,'ИЗ ОСНОВЫ НОМЕНКЛАТУР'!D:F,3,0)</f>
        <v>Комплектующие для профильных ручек</v>
      </c>
      <c r="AE2812" s="48" t="str">
        <f>VLOOKUP(C:C,'ИЗ ОСНОВЫ НОМЕНКЛАТУР'!D:H,5,0)</f>
        <v>C</v>
      </c>
    </row>
    <row r="2813" spans="1:31" ht="9.6" customHeight="1" x14ac:dyDescent="0.2">
      <c r="A2813" s="45" t="s">
        <v>2043</v>
      </c>
      <c r="B2813" s="11"/>
      <c r="C2813" s="11" t="s">
        <v>2811</v>
      </c>
      <c r="D2813" s="44">
        <v>1</v>
      </c>
      <c r="E2813" s="44">
        <v>0</v>
      </c>
      <c r="F2813" s="48">
        <v>0</v>
      </c>
      <c r="G2813" s="48">
        <v>0</v>
      </c>
      <c r="H2813" s="44">
        <v>0</v>
      </c>
      <c r="I2813" s="44">
        <v>0</v>
      </c>
      <c r="J2813" s="44">
        <v>0</v>
      </c>
      <c r="K2813" s="48">
        <v>0</v>
      </c>
      <c r="L2813" s="49">
        <v>489</v>
      </c>
      <c r="M2813" s="49">
        <v>0</v>
      </c>
      <c r="N2813" s="10">
        <v>0</v>
      </c>
      <c r="O2813" s="10">
        <v>0</v>
      </c>
      <c r="P2813" s="10">
        <v>0</v>
      </c>
      <c r="Q2813" s="10">
        <v>0</v>
      </c>
      <c r="R2813" s="10">
        <v>0</v>
      </c>
      <c r="S2813" s="10">
        <v>0</v>
      </c>
      <c r="T2813" s="50">
        <f t="shared" ref="T2813:AA2846" si="148">L2813/12</f>
        <v>40.75</v>
      </c>
      <c r="U2813" s="50">
        <f t="shared" si="148"/>
        <v>0</v>
      </c>
      <c r="V2813" s="50">
        <f t="shared" si="148"/>
        <v>0</v>
      </c>
      <c r="W2813" s="50">
        <f t="shared" si="148"/>
        <v>0</v>
      </c>
      <c r="X2813" s="50">
        <f t="shared" si="148"/>
        <v>0</v>
      </c>
      <c r="Y2813" s="50">
        <f t="shared" si="145"/>
        <v>0</v>
      </c>
      <c r="Z2813" s="50">
        <f t="shared" si="145"/>
        <v>0</v>
      </c>
      <c r="AA2813" s="50">
        <f t="shared" si="145"/>
        <v>0</v>
      </c>
      <c r="AB2813" s="50">
        <f t="shared" si="146"/>
        <v>40.75</v>
      </c>
      <c r="AC2813" s="48" t="str">
        <f>VLOOKUP(ПРОДАЖИ!C:C,'ИЗ ОСНОВЫ НОМЕНКЛАТУР'!D:E,2,0)</f>
        <v>Ручки, крючки, опоры</v>
      </c>
      <c r="AD2813" s="48" t="str">
        <f>VLOOKUP(C:C,'ИЗ ОСНОВЫ НОМЕНКЛАТУР'!D:F,3,0)</f>
        <v>Комплектующие для профильных ручек</v>
      </c>
      <c r="AE2813" s="48" t="str">
        <f>VLOOKUP(C:C,'ИЗ ОСНОВЫ НОМЕНКЛАТУР'!D:H,5,0)</f>
        <v>C</v>
      </c>
    </row>
    <row r="2814" spans="1:31" ht="9.6" customHeight="1" x14ac:dyDescent="0.2">
      <c r="A2814" s="45" t="s">
        <v>2043</v>
      </c>
      <c r="B2814" s="11"/>
      <c r="C2814" s="11" t="s">
        <v>2812</v>
      </c>
      <c r="D2814" s="44">
        <v>1</v>
      </c>
      <c r="E2814" s="44">
        <v>0</v>
      </c>
      <c r="F2814" s="48">
        <v>0</v>
      </c>
      <c r="G2814" s="48">
        <v>0</v>
      </c>
      <c r="H2814" s="44">
        <v>0</v>
      </c>
      <c r="I2814" s="44">
        <v>0</v>
      </c>
      <c r="J2814" s="44">
        <v>0</v>
      </c>
      <c r="K2814" s="48">
        <v>0</v>
      </c>
      <c r="L2814" s="49">
        <v>198</v>
      </c>
      <c r="M2814" s="49">
        <v>0</v>
      </c>
      <c r="N2814" s="10">
        <v>0</v>
      </c>
      <c r="O2814" s="10">
        <v>0</v>
      </c>
      <c r="P2814" s="10">
        <v>0</v>
      </c>
      <c r="Q2814" s="10">
        <v>0</v>
      </c>
      <c r="R2814" s="10">
        <v>0</v>
      </c>
      <c r="S2814" s="10">
        <v>0</v>
      </c>
      <c r="T2814" s="50">
        <f t="shared" si="148"/>
        <v>16.5</v>
      </c>
      <c r="U2814" s="50">
        <f t="shared" si="148"/>
        <v>0</v>
      </c>
      <c r="V2814" s="50">
        <f t="shared" si="148"/>
        <v>0</v>
      </c>
      <c r="W2814" s="50">
        <f t="shared" si="148"/>
        <v>0</v>
      </c>
      <c r="X2814" s="50">
        <f t="shared" si="148"/>
        <v>0</v>
      </c>
      <c r="Y2814" s="50">
        <f t="shared" si="145"/>
        <v>0</v>
      </c>
      <c r="Z2814" s="50">
        <f t="shared" si="145"/>
        <v>0</v>
      </c>
      <c r="AA2814" s="50">
        <f t="shared" si="145"/>
        <v>0</v>
      </c>
      <c r="AB2814" s="50">
        <f t="shared" si="146"/>
        <v>16.5</v>
      </c>
      <c r="AC2814" s="48" t="str">
        <f>VLOOKUP(ПРОДАЖИ!C:C,'ИЗ ОСНОВЫ НОМЕНКЛАТУР'!D:E,2,0)</f>
        <v>Ручки, крючки, опоры</v>
      </c>
      <c r="AD2814" s="48" t="str">
        <f>VLOOKUP(C:C,'ИЗ ОСНОВЫ НОМЕНКЛАТУР'!D:F,3,0)</f>
        <v>Комплектующие для профильных ручек</v>
      </c>
      <c r="AE2814" s="48" t="str">
        <f>VLOOKUP(C:C,'ИЗ ОСНОВЫ НОМЕНКЛАТУР'!D:H,5,0)</f>
        <v>C</v>
      </c>
    </row>
    <row r="2815" spans="1:31" ht="9.6" customHeight="1" x14ac:dyDescent="0.2">
      <c r="A2815" s="45" t="s">
        <v>2043</v>
      </c>
      <c r="B2815" s="46" t="s">
        <v>794</v>
      </c>
      <c r="C2815" s="46"/>
      <c r="D2815" s="44">
        <v>0</v>
      </c>
      <c r="E2815" s="44">
        <v>0</v>
      </c>
      <c r="F2815" s="48">
        <v>0</v>
      </c>
      <c r="G2815" s="48">
        <v>0</v>
      </c>
      <c r="H2815" s="44">
        <v>0</v>
      </c>
      <c r="I2815" s="44">
        <v>0</v>
      </c>
      <c r="J2815" s="44">
        <v>0</v>
      </c>
      <c r="K2815" s="48">
        <v>0</v>
      </c>
      <c r="L2815" s="49">
        <v>0</v>
      </c>
      <c r="M2815" s="49">
        <v>0</v>
      </c>
      <c r="N2815" s="10">
        <v>0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50">
        <f t="shared" si="148"/>
        <v>0</v>
      </c>
      <c r="U2815" s="50">
        <f t="shared" si="148"/>
        <v>0</v>
      </c>
      <c r="V2815" s="50">
        <f t="shared" si="148"/>
        <v>0</v>
      </c>
      <c r="W2815" s="50">
        <f t="shared" si="148"/>
        <v>0</v>
      </c>
      <c r="X2815" s="50">
        <f t="shared" si="148"/>
        <v>0</v>
      </c>
      <c r="Y2815" s="50">
        <f t="shared" si="145"/>
        <v>0</v>
      </c>
      <c r="Z2815" s="50">
        <f t="shared" si="145"/>
        <v>0</v>
      </c>
      <c r="AA2815" s="50">
        <f t="shared" si="145"/>
        <v>0</v>
      </c>
      <c r="AB2815" s="50">
        <f t="shared" si="146"/>
        <v>0</v>
      </c>
      <c r="AC2815" s="48" t="e">
        <f>VLOOKUP(ПРОДАЖИ!C:C,'ИЗ ОСНОВЫ НОМЕНКЛАТУР'!D:E,2,0)</f>
        <v>#N/A</v>
      </c>
      <c r="AD2815" s="48" t="e">
        <f>VLOOKUP(C:C,'ИЗ ОСНОВЫ НОМЕНКЛАТУР'!D:F,3,0)</f>
        <v>#N/A</v>
      </c>
      <c r="AE2815" s="48" t="e">
        <f>VLOOKUP(C:C,'ИЗ ОСНОВЫ НОМЕНКЛАТУР'!D:H,5,0)</f>
        <v>#N/A</v>
      </c>
    </row>
    <row r="2816" spans="1:31" ht="9.6" customHeight="1" x14ac:dyDescent="0.2">
      <c r="A2816" s="45" t="s">
        <v>2043</v>
      </c>
      <c r="B2816" s="11"/>
      <c r="C2816" s="11" t="s">
        <v>2813</v>
      </c>
      <c r="D2816" s="44">
        <v>1295</v>
      </c>
      <c r="E2816" s="44">
        <v>0</v>
      </c>
      <c r="F2816" s="48">
        <v>0</v>
      </c>
      <c r="G2816" s="48">
        <v>0</v>
      </c>
      <c r="H2816" s="44">
        <v>0</v>
      </c>
      <c r="I2816" s="44">
        <v>0</v>
      </c>
      <c r="J2816" s="44">
        <v>0</v>
      </c>
      <c r="K2816" s="48">
        <v>0</v>
      </c>
      <c r="L2816" s="49">
        <v>414400</v>
      </c>
      <c r="M2816" s="49">
        <v>0</v>
      </c>
      <c r="N2816" s="10">
        <v>0</v>
      </c>
      <c r="O2816" s="10">
        <v>0</v>
      </c>
      <c r="P2816" s="10">
        <v>0</v>
      </c>
      <c r="Q2816" s="10">
        <v>0</v>
      </c>
      <c r="R2816" s="10">
        <v>0</v>
      </c>
      <c r="S2816" s="10">
        <v>0</v>
      </c>
      <c r="T2816" s="50">
        <f t="shared" si="148"/>
        <v>34533.333333333336</v>
      </c>
      <c r="U2816" s="50">
        <f t="shared" si="148"/>
        <v>0</v>
      </c>
      <c r="V2816" s="50">
        <f t="shared" si="148"/>
        <v>0</v>
      </c>
      <c r="W2816" s="50">
        <f t="shared" si="148"/>
        <v>0</v>
      </c>
      <c r="X2816" s="50">
        <f t="shared" si="148"/>
        <v>0</v>
      </c>
      <c r="Y2816" s="50">
        <f t="shared" si="145"/>
        <v>0</v>
      </c>
      <c r="Z2816" s="50">
        <f t="shared" si="145"/>
        <v>0</v>
      </c>
      <c r="AA2816" s="50">
        <f t="shared" si="145"/>
        <v>0</v>
      </c>
      <c r="AB2816" s="50">
        <f t="shared" si="146"/>
        <v>34533.333333333336</v>
      </c>
      <c r="AC2816" s="48" t="str">
        <f>VLOOKUP(ПРОДАЖИ!C:C,'ИЗ ОСНОВЫ НОМЕНКЛАТУР'!D:E,2,0)</f>
        <v>Ручки, крючки, опоры</v>
      </c>
      <c r="AD2816" s="48" t="str">
        <f>VLOOKUP(C:C,'ИЗ ОСНОВЫ НОМЕНКЛАТУР'!D:F,3,0)</f>
        <v>Распродажа ручки</v>
      </c>
      <c r="AE2816" s="48" t="str">
        <f>VLOOKUP(C:C,'ИЗ ОСНОВЫ НОМЕНКЛАТУР'!D:H,5,0)</f>
        <v>C</v>
      </c>
    </row>
    <row r="2817" spans="1:31" ht="9.6" customHeight="1" x14ac:dyDescent="0.2">
      <c r="A2817" s="45" t="s">
        <v>2043</v>
      </c>
      <c r="B2817" s="11"/>
      <c r="C2817" s="11" t="s">
        <v>2814</v>
      </c>
      <c r="D2817" s="44">
        <v>784</v>
      </c>
      <c r="E2817" s="44">
        <v>0</v>
      </c>
      <c r="F2817" s="48">
        <v>0</v>
      </c>
      <c r="G2817" s="48">
        <v>0</v>
      </c>
      <c r="H2817" s="44">
        <v>0</v>
      </c>
      <c r="I2817" s="44">
        <v>0</v>
      </c>
      <c r="J2817" s="44">
        <v>0</v>
      </c>
      <c r="K2817" s="48">
        <v>0</v>
      </c>
      <c r="L2817" s="49">
        <v>33580.93</v>
      </c>
      <c r="M2817" s="49">
        <v>0</v>
      </c>
      <c r="N2817" s="10">
        <v>0</v>
      </c>
      <c r="O2817" s="10">
        <v>0</v>
      </c>
      <c r="P2817" s="10">
        <v>0</v>
      </c>
      <c r="Q2817" s="10">
        <v>0</v>
      </c>
      <c r="R2817" s="10">
        <v>0</v>
      </c>
      <c r="S2817" s="10">
        <v>0</v>
      </c>
      <c r="T2817" s="50">
        <f t="shared" si="148"/>
        <v>2798.4108333333334</v>
      </c>
      <c r="U2817" s="50">
        <f t="shared" si="148"/>
        <v>0</v>
      </c>
      <c r="V2817" s="50">
        <f t="shared" si="148"/>
        <v>0</v>
      </c>
      <c r="W2817" s="50">
        <f t="shared" si="148"/>
        <v>0</v>
      </c>
      <c r="X2817" s="50">
        <f t="shared" si="148"/>
        <v>0</v>
      </c>
      <c r="Y2817" s="50">
        <f t="shared" si="148"/>
        <v>0</v>
      </c>
      <c r="Z2817" s="50">
        <f t="shared" si="148"/>
        <v>0</v>
      </c>
      <c r="AA2817" s="50">
        <f t="shared" si="148"/>
        <v>0</v>
      </c>
      <c r="AB2817" s="50">
        <f t="shared" si="146"/>
        <v>2798.4108333333334</v>
      </c>
      <c r="AC2817" s="48" t="str">
        <f>VLOOKUP(ПРОДАЖИ!C:C,'ИЗ ОСНОВЫ НОМЕНКЛАТУР'!D:E,2,0)</f>
        <v>Ручки, крючки, опоры</v>
      </c>
      <c r="AD2817" s="48" t="str">
        <f>VLOOKUP(C:C,'ИЗ ОСНОВЫ НОМЕНКЛАТУР'!D:F,3,0)</f>
        <v>Распродажа ручки</v>
      </c>
      <c r="AE2817" s="48" t="str">
        <f>VLOOKUP(C:C,'ИЗ ОСНОВЫ НОМЕНКЛАТУР'!D:H,5,0)</f>
        <v>C</v>
      </c>
    </row>
    <row r="2818" spans="1:31" ht="9.6" customHeight="1" x14ac:dyDescent="0.2">
      <c r="A2818" s="45" t="s">
        <v>2043</v>
      </c>
      <c r="B2818" s="11"/>
      <c r="C2818" s="11" t="s">
        <v>2815</v>
      </c>
      <c r="D2818" s="44">
        <v>0</v>
      </c>
      <c r="E2818" s="44">
        <v>0</v>
      </c>
      <c r="F2818" s="48">
        <v>0</v>
      </c>
      <c r="G2818" s="48">
        <v>0</v>
      </c>
      <c r="H2818" s="44">
        <v>0</v>
      </c>
      <c r="I2818" s="44">
        <v>0</v>
      </c>
      <c r="J2818" s="44">
        <v>22</v>
      </c>
      <c r="K2818" s="48">
        <v>0</v>
      </c>
      <c r="L2818" s="49">
        <v>0</v>
      </c>
      <c r="M2818" s="49">
        <v>0</v>
      </c>
      <c r="N2818" s="10">
        <v>0</v>
      </c>
      <c r="O2818" s="10">
        <v>0</v>
      </c>
      <c r="P2818" s="10">
        <v>0</v>
      </c>
      <c r="Q2818" s="10">
        <v>0</v>
      </c>
      <c r="R2818" s="10">
        <v>1100</v>
      </c>
      <c r="S2818" s="10">
        <v>0</v>
      </c>
      <c r="T2818" s="50">
        <f t="shared" si="148"/>
        <v>0</v>
      </c>
      <c r="U2818" s="50">
        <f t="shared" si="148"/>
        <v>0</v>
      </c>
      <c r="V2818" s="50">
        <f t="shared" si="148"/>
        <v>0</v>
      </c>
      <c r="W2818" s="50">
        <f t="shared" si="148"/>
        <v>0</v>
      </c>
      <c r="X2818" s="50">
        <f t="shared" si="148"/>
        <v>0</v>
      </c>
      <c r="Y2818" s="50">
        <f t="shared" si="148"/>
        <v>0</v>
      </c>
      <c r="Z2818" s="50">
        <f t="shared" si="148"/>
        <v>91.666666666666671</v>
      </c>
      <c r="AA2818" s="50">
        <f t="shared" si="148"/>
        <v>0</v>
      </c>
      <c r="AB2818" s="50">
        <f t="shared" si="146"/>
        <v>91.666666666666671</v>
      </c>
      <c r="AC2818" s="48" t="str">
        <f>VLOOKUP(ПРОДАЖИ!C:C,'ИЗ ОСНОВЫ НОМЕНКЛАТУР'!D:E,2,0)</f>
        <v>Ручки, крючки, опоры</v>
      </c>
      <c r="AD2818" s="48" t="str">
        <f>VLOOKUP(C:C,'ИЗ ОСНОВЫ НОМЕНКЛАТУР'!D:F,3,0)</f>
        <v>Распродажа ручки</v>
      </c>
      <c r="AE2818" s="48" t="str">
        <f>VLOOKUP(C:C,'ИЗ ОСНОВЫ НОМЕНКЛАТУР'!D:H,5,0)</f>
        <v>C</v>
      </c>
    </row>
    <row r="2819" spans="1:31" ht="9.6" customHeight="1" x14ac:dyDescent="0.2">
      <c r="A2819" s="45" t="s">
        <v>2043</v>
      </c>
      <c r="B2819" s="11"/>
      <c r="C2819" s="11" t="s">
        <v>2816</v>
      </c>
      <c r="D2819" s="44">
        <v>0</v>
      </c>
      <c r="E2819" s="44">
        <v>0</v>
      </c>
      <c r="F2819" s="48">
        <v>0</v>
      </c>
      <c r="G2819" s="48">
        <v>0</v>
      </c>
      <c r="H2819" s="44">
        <v>0</v>
      </c>
      <c r="I2819" s="44">
        <v>0</v>
      </c>
      <c r="J2819" s="44">
        <v>37</v>
      </c>
      <c r="K2819" s="48">
        <v>0</v>
      </c>
      <c r="L2819" s="49">
        <v>0</v>
      </c>
      <c r="M2819" s="49">
        <v>0</v>
      </c>
      <c r="N2819" s="10">
        <v>0</v>
      </c>
      <c r="O2819" s="10">
        <v>0</v>
      </c>
      <c r="P2819" s="10">
        <v>0</v>
      </c>
      <c r="Q2819" s="10">
        <v>0</v>
      </c>
      <c r="R2819" s="10">
        <v>6908.64</v>
      </c>
      <c r="S2819" s="10">
        <v>0</v>
      </c>
      <c r="T2819" s="50">
        <f t="shared" si="148"/>
        <v>0</v>
      </c>
      <c r="U2819" s="50">
        <f t="shared" si="148"/>
        <v>0</v>
      </c>
      <c r="V2819" s="50">
        <f t="shared" si="148"/>
        <v>0</v>
      </c>
      <c r="W2819" s="50">
        <f t="shared" si="148"/>
        <v>0</v>
      </c>
      <c r="X2819" s="50">
        <f t="shared" si="148"/>
        <v>0</v>
      </c>
      <c r="Y2819" s="50">
        <f t="shared" si="148"/>
        <v>0</v>
      </c>
      <c r="Z2819" s="50">
        <f t="shared" si="148"/>
        <v>575.72</v>
      </c>
      <c r="AA2819" s="50">
        <f t="shared" si="148"/>
        <v>0</v>
      </c>
      <c r="AB2819" s="50">
        <f t="shared" si="146"/>
        <v>575.72</v>
      </c>
      <c r="AC2819" s="48" t="str">
        <f>VLOOKUP(ПРОДАЖИ!C:C,'ИЗ ОСНОВЫ НОМЕНКЛАТУР'!D:E,2,0)</f>
        <v>Ручки, крючки, опоры</v>
      </c>
      <c r="AD2819" s="48" t="str">
        <f>VLOOKUP(C:C,'ИЗ ОСНОВЫ НОМЕНКЛАТУР'!D:F,3,0)</f>
        <v>Распродажа ручки</v>
      </c>
      <c r="AE2819" s="48" t="str">
        <f>VLOOKUP(C:C,'ИЗ ОСНОВЫ НОМЕНКЛАТУР'!D:H,5,0)</f>
        <v>C</v>
      </c>
    </row>
    <row r="2820" spans="1:31" ht="9.6" customHeight="1" x14ac:dyDescent="0.2">
      <c r="A2820" s="45" t="s">
        <v>2043</v>
      </c>
      <c r="B2820" s="11"/>
      <c r="C2820" s="11" t="s">
        <v>2817</v>
      </c>
      <c r="D2820" s="44">
        <v>505</v>
      </c>
      <c r="E2820" s="44">
        <v>0</v>
      </c>
      <c r="F2820" s="48">
        <v>26</v>
      </c>
      <c r="G2820" s="48">
        <v>0</v>
      </c>
      <c r="H2820" s="44">
        <v>0</v>
      </c>
      <c r="I2820" s="44">
        <v>0</v>
      </c>
      <c r="J2820" s="44">
        <v>0</v>
      </c>
      <c r="K2820" s="48">
        <v>0</v>
      </c>
      <c r="L2820" s="49">
        <v>99892.49</v>
      </c>
      <c r="M2820" s="49">
        <v>0</v>
      </c>
      <c r="N2820" s="10">
        <v>5200</v>
      </c>
      <c r="O2820" s="10">
        <v>0</v>
      </c>
      <c r="P2820" s="10">
        <v>0</v>
      </c>
      <c r="Q2820" s="10">
        <v>0</v>
      </c>
      <c r="R2820" s="10">
        <v>0</v>
      </c>
      <c r="S2820" s="10">
        <v>0</v>
      </c>
      <c r="T2820" s="50">
        <f t="shared" si="148"/>
        <v>8324.3741666666665</v>
      </c>
      <c r="U2820" s="50">
        <f t="shared" si="148"/>
        <v>0</v>
      </c>
      <c r="V2820" s="50">
        <f t="shared" si="148"/>
        <v>433.33333333333331</v>
      </c>
      <c r="W2820" s="50">
        <f t="shared" si="148"/>
        <v>0</v>
      </c>
      <c r="X2820" s="50">
        <f t="shared" si="148"/>
        <v>0</v>
      </c>
      <c r="Y2820" s="50">
        <f t="shared" si="148"/>
        <v>0</v>
      </c>
      <c r="Z2820" s="50">
        <f t="shared" si="148"/>
        <v>0</v>
      </c>
      <c r="AA2820" s="50">
        <f t="shared" si="148"/>
        <v>0</v>
      </c>
      <c r="AB2820" s="50">
        <f t="shared" ref="AB2820:AB2883" si="149">T2820+U2820+V2820+W2820+X2820+Y2820+Z2820+AA2820</f>
        <v>8757.7075000000004</v>
      </c>
      <c r="AC2820" s="48" t="str">
        <f>VLOOKUP(ПРОДАЖИ!C:C,'ИЗ ОСНОВЫ НОМЕНКЛАТУР'!D:E,2,0)</f>
        <v>Ручки, крючки, опоры</v>
      </c>
      <c r="AD2820" s="48" t="str">
        <f>VLOOKUP(C:C,'ИЗ ОСНОВЫ НОМЕНКЛАТУР'!D:F,3,0)</f>
        <v>Распродажа ручки</v>
      </c>
      <c r="AE2820" s="48" t="str">
        <f>VLOOKUP(C:C,'ИЗ ОСНОВЫ НОМЕНКЛАТУР'!D:H,5,0)</f>
        <v>C</v>
      </c>
    </row>
    <row r="2821" spans="1:31" ht="9.6" customHeight="1" x14ac:dyDescent="0.2">
      <c r="A2821" s="45" t="s">
        <v>2043</v>
      </c>
      <c r="B2821" s="11"/>
      <c r="C2821" s="11" t="s">
        <v>2818</v>
      </c>
      <c r="D2821" s="44">
        <v>0</v>
      </c>
      <c r="E2821" s="44">
        <v>0</v>
      </c>
      <c r="F2821" s="48">
        <v>0</v>
      </c>
      <c r="G2821" s="48">
        <v>0</v>
      </c>
      <c r="H2821" s="44">
        <v>0</v>
      </c>
      <c r="I2821" s="44">
        <v>0</v>
      </c>
      <c r="J2821" s="44">
        <v>11</v>
      </c>
      <c r="K2821" s="48">
        <v>0</v>
      </c>
      <c r="L2821" s="49">
        <v>0</v>
      </c>
      <c r="M2821" s="49">
        <v>0</v>
      </c>
      <c r="N2821" s="10">
        <v>0</v>
      </c>
      <c r="O2821" s="10">
        <v>0</v>
      </c>
      <c r="P2821" s="10">
        <v>0</v>
      </c>
      <c r="Q2821" s="10">
        <v>0</v>
      </c>
      <c r="R2821" s="10">
        <v>550</v>
      </c>
      <c r="S2821" s="10">
        <v>0</v>
      </c>
      <c r="T2821" s="50">
        <f t="shared" si="148"/>
        <v>0</v>
      </c>
      <c r="U2821" s="50">
        <f t="shared" si="148"/>
        <v>0</v>
      </c>
      <c r="V2821" s="50">
        <f t="shared" si="148"/>
        <v>0</v>
      </c>
      <c r="W2821" s="50">
        <f t="shared" si="148"/>
        <v>0</v>
      </c>
      <c r="X2821" s="50">
        <f t="shared" si="148"/>
        <v>0</v>
      </c>
      <c r="Y2821" s="50">
        <f t="shared" si="148"/>
        <v>0</v>
      </c>
      <c r="Z2821" s="50">
        <f t="shared" si="148"/>
        <v>45.833333333333336</v>
      </c>
      <c r="AA2821" s="50">
        <f t="shared" si="148"/>
        <v>0</v>
      </c>
      <c r="AB2821" s="50">
        <f t="shared" si="149"/>
        <v>45.833333333333336</v>
      </c>
      <c r="AC2821" s="48" t="str">
        <f>VLOOKUP(ПРОДАЖИ!C:C,'ИЗ ОСНОВЫ НОМЕНКЛАТУР'!D:E,2,0)</f>
        <v>Ручки, крючки, опоры</v>
      </c>
      <c r="AD2821" s="48" t="str">
        <f>VLOOKUP(C:C,'ИЗ ОСНОВЫ НОМЕНКЛАТУР'!D:F,3,0)</f>
        <v>Распродажа ручки</v>
      </c>
      <c r="AE2821" s="48" t="str">
        <f>VLOOKUP(C:C,'ИЗ ОСНОВЫ НОМЕНКЛАТУР'!D:H,5,0)</f>
        <v>C</v>
      </c>
    </row>
    <row r="2822" spans="1:31" ht="9.6" customHeight="1" x14ac:dyDescent="0.2">
      <c r="A2822" s="45" t="s">
        <v>2043</v>
      </c>
      <c r="B2822" s="11"/>
      <c r="C2822" s="11" t="s">
        <v>2819</v>
      </c>
      <c r="D2822" s="44">
        <v>0</v>
      </c>
      <c r="E2822" s="44">
        <v>0</v>
      </c>
      <c r="F2822" s="48">
        <v>0</v>
      </c>
      <c r="G2822" s="48">
        <v>0</v>
      </c>
      <c r="H2822" s="44">
        <v>0</v>
      </c>
      <c r="I2822" s="44">
        <v>0</v>
      </c>
      <c r="J2822" s="44">
        <v>15</v>
      </c>
      <c r="K2822" s="48">
        <v>0</v>
      </c>
      <c r="L2822" s="49">
        <v>0</v>
      </c>
      <c r="M2822" s="49">
        <v>0</v>
      </c>
      <c r="N2822" s="10">
        <v>0</v>
      </c>
      <c r="O2822" s="10">
        <v>0</v>
      </c>
      <c r="P2822" s="10">
        <v>0</v>
      </c>
      <c r="Q2822" s="10">
        <v>0</v>
      </c>
      <c r="R2822" s="10">
        <v>2375.85</v>
      </c>
      <c r="S2822" s="10">
        <v>0</v>
      </c>
      <c r="T2822" s="50">
        <f t="shared" si="148"/>
        <v>0</v>
      </c>
      <c r="U2822" s="50">
        <f t="shared" si="148"/>
        <v>0</v>
      </c>
      <c r="V2822" s="50">
        <f t="shared" si="148"/>
        <v>0</v>
      </c>
      <c r="W2822" s="50">
        <f t="shared" si="148"/>
        <v>0</v>
      </c>
      <c r="X2822" s="50">
        <f t="shared" si="148"/>
        <v>0</v>
      </c>
      <c r="Y2822" s="50">
        <f t="shared" si="148"/>
        <v>0</v>
      </c>
      <c r="Z2822" s="50">
        <f t="shared" si="148"/>
        <v>197.98749999999998</v>
      </c>
      <c r="AA2822" s="50">
        <f t="shared" si="148"/>
        <v>0</v>
      </c>
      <c r="AB2822" s="50">
        <f t="shared" si="149"/>
        <v>197.98749999999998</v>
      </c>
      <c r="AC2822" s="48" t="str">
        <f>VLOOKUP(ПРОДАЖИ!C:C,'ИЗ ОСНОВЫ НОМЕНКЛАТУР'!D:E,2,0)</f>
        <v>Ручки, крючки, опоры</v>
      </c>
      <c r="AD2822" s="48" t="str">
        <f>VLOOKUP(C:C,'ИЗ ОСНОВЫ НОМЕНКЛАТУР'!D:F,3,0)</f>
        <v>Распродажа ручки</v>
      </c>
      <c r="AE2822" s="48" t="str">
        <f>VLOOKUP(C:C,'ИЗ ОСНОВЫ НОМЕНКЛАТУР'!D:H,5,0)</f>
        <v>C</v>
      </c>
    </row>
    <row r="2823" spans="1:31" ht="9.6" customHeight="1" x14ac:dyDescent="0.2">
      <c r="A2823" s="45" t="s">
        <v>2043</v>
      </c>
      <c r="B2823" s="11"/>
      <c r="C2823" s="11" t="s">
        <v>2820</v>
      </c>
      <c r="D2823" s="44">
        <v>0</v>
      </c>
      <c r="E2823" s="44">
        <v>0</v>
      </c>
      <c r="F2823" s="48">
        <v>0</v>
      </c>
      <c r="G2823" s="48">
        <v>0</v>
      </c>
      <c r="H2823" s="44">
        <v>0</v>
      </c>
      <c r="I2823" s="44">
        <v>0</v>
      </c>
      <c r="J2823" s="44">
        <v>5</v>
      </c>
      <c r="K2823" s="48">
        <v>0</v>
      </c>
      <c r="L2823" s="49">
        <v>0</v>
      </c>
      <c r="M2823" s="49">
        <v>0</v>
      </c>
      <c r="N2823" s="10">
        <v>0</v>
      </c>
      <c r="O2823" s="10">
        <v>0</v>
      </c>
      <c r="P2823" s="10">
        <v>0</v>
      </c>
      <c r="Q2823" s="10">
        <v>0</v>
      </c>
      <c r="R2823" s="10">
        <v>447.95</v>
      </c>
      <c r="S2823" s="10">
        <v>0</v>
      </c>
      <c r="T2823" s="50">
        <f t="shared" si="148"/>
        <v>0</v>
      </c>
      <c r="U2823" s="50">
        <f t="shared" si="148"/>
        <v>0</v>
      </c>
      <c r="V2823" s="50">
        <f t="shared" si="148"/>
        <v>0</v>
      </c>
      <c r="W2823" s="50">
        <f t="shared" si="148"/>
        <v>0</v>
      </c>
      <c r="X2823" s="50">
        <f t="shared" si="148"/>
        <v>0</v>
      </c>
      <c r="Y2823" s="50">
        <f t="shared" si="148"/>
        <v>0</v>
      </c>
      <c r="Z2823" s="50">
        <f t="shared" si="148"/>
        <v>37.329166666666666</v>
      </c>
      <c r="AA2823" s="50">
        <f t="shared" si="148"/>
        <v>0</v>
      </c>
      <c r="AB2823" s="50">
        <f t="shared" si="149"/>
        <v>37.329166666666666</v>
      </c>
      <c r="AC2823" s="48" t="str">
        <f>VLOOKUP(ПРОДАЖИ!C:C,'ИЗ ОСНОВЫ НОМЕНКЛАТУР'!D:E,2,0)</f>
        <v>Ручки, крючки, опоры</v>
      </c>
      <c r="AD2823" s="48" t="str">
        <f>VLOOKUP(C:C,'ИЗ ОСНОВЫ НОМЕНКЛАТУР'!D:F,3,0)</f>
        <v>Распродажа ручки</v>
      </c>
      <c r="AE2823" s="48" t="str">
        <f>VLOOKUP(C:C,'ИЗ ОСНОВЫ НОМЕНКЛАТУР'!D:H,5,0)</f>
        <v>C</v>
      </c>
    </row>
    <row r="2824" spans="1:31" ht="9.6" customHeight="1" x14ac:dyDescent="0.2">
      <c r="A2824" s="45" t="s">
        <v>2043</v>
      </c>
      <c r="B2824" s="11"/>
      <c r="C2824" s="11" t="s">
        <v>2821</v>
      </c>
      <c r="D2824" s="44">
        <v>0</v>
      </c>
      <c r="E2824" s="44">
        <v>0</v>
      </c>
      <c r="F2824" s="48">
        <v>0</v>
      </c>
      <c r="G2824" s="48">
        <v>0</v>
      </c>
      <c r="H2824" s="44">
        <v>0</v>
      </c>
      <c r="I2824" s="44">
        <v>0</v>
      </c>
      <c r="J2824" s="44">
        <v>2</v>
      </c>
      <c r="K2824" s="48">
        <v>0</v>
      </c>
      <c r="L2824" s="49">
        <v>0</v>
      </c>
      <c r="M2824" s="49">
        <v>0</v>
      </c>
      <c r="N2824" s="10">
        <v>0</v>
      </c>
      <c r="O2824" s="10">
        <v>0</v>
      </c>
      <c r="P2824" s="10">
        <v>0</v>
      </c>
      <c r="Q2824" s="10">
        <v>0</v>
      </c>
      <c r="R2824" s="10">
        <v>100</v>
      </c>
      <c r="S2824" s="10">
        <v>0</v>
      </c>
      <c r="T2824" s="50">
        <f t="shared" si="148"/>
        <v>0</v>
      </c>
      <c r="U2824" s="50">
        <f t="shared" si="148"/>
        <v>0</v>
      </c>
      <c r="V2824" s="50">
        <f t="shared" si="148"/>
        <v>0</v>
      </c>
      <c r="W2824" s="50">
        <f t="shared" si="148"/>
        <v>0</v>
      </c>
      <c r="X2824" s="50">
        <f t="shared" si="148"/>
        <v>0</v>
      </c>
      <c r="Y2824" s="50">
        <f t="shared" si="148"/>
        <v>0</v>
      </c>
      <c r="Z2824" s="50">
        <f t="shared" si="148"/>
        <v>8.3333333333333339</v>
      </c>
      <c r="AA2824" s="50">
        <f t="shared" si="148"/>
        <v>0</v>
      </c>
      <c r="AB2824" s="50">
        <f t="shared" si="149"/>
        <v>8.3333333333333339</v>
      </c>
      <c r="AC2824" s="48" t="str">
        <f>VLOOKUP(ПРОДАЖИ!C:C,'ИЗ ОСНОВЫ НОМЕНКЛАТУР'!D:E,2,0)</f>
        <v>Ручки, крючки, опоры</v>
      </c>
      <c r="AD2824" s="48" t="str">
        <f>VLOOKUP(C:C,'ИЗ ОСНОВЫ НОМЕНКЛАТУР'!D:F,3,0)</f>
        <v>Распродажа ручки</v>
      </c>
      <c r="AE2824" s="48" t="str">
        <f>VLOOKUP(C:C,'ИЗ ОСНОВЫ НОМЕНКЛАТУР'!D:H,5,0)</f>
        <v>C</v>
      </c>
    </row>
    <row r="2825" spans="1:31" ht="9.6" customHeight="1" x14ac:dyDescent="0.2">
      <c r="A2825" s="45" t="s">
        <v>2043</v>
      </c>
      <c r="B2825" s="11"/>
      <c r="C2825" s="11" t="s">
        <v>2822</v>
      </c>
      <c r="D2825" s="44">
        <v>0</v>
      </c>
      <c r="E2825" s="44">
        <v>0</v>
      </c>
      <c r="F2825" s="48">
        <v>0</v>
      </c>
      <c r="G2825" s="48">
        <v>0</v>
      </c>
      <c r="H2825" s="44">
        <v>0</v>
      </c>
      <c r="I2825" s="44">
        <v>0</v>
      </c>
      <c r="J2825" s="44">
        <v>2</v>
      </c>
      <c r="K2825" s="48">
        <v>0</v>
      </c>
      <c r="L2825" s="49">
        <v>0</v>
      </c>
      <c r="M2825" s="49">
        <v>0</v>
      </c>
      <c r="N2825" s="10">
        <v>0</v>
      </c>
      <c r="O2825" s="10">
        <v>0</v>
      </c>
      <c r="P2825" s="10">
        <v>0</v>
      </c>
      <c r="Q2825" s="10">
        <v>0</v>
      </c>
      <c r="R2825" s="10">
        <v>220.52</v>
      </c>
      <c r="S2825" s="10">
        <v>0</v>
      </c>
      <c r="T2825" s="50">
        <f t="shared" si="148"/>
        <v>0</v>
      </c>
      <c r="U2825" s="50">
        <f t="shared" si="148"/>
        <v>0</v>
      </c>
      <c r="V2825" s="50">
        <f t="shared" si="148"/>
        <v>0</v>
      </c>
      <c r="W2825" s="50">
        <f t="shared" si="148"/>
        <v>0</v>
      </c>
      <c r="X2825" s="50">
        <f t="shared" si="148"/>
        <v>0</v>
      </c>
      <c r="Y2825" s="50">
        <f t="shared" si="148"/>
        <v>0</v>
      </c>
      <c r="Z2825" s="50">
        <f t="shared" si="148"/>
        <v>18.376666666666669</v>
      </c>
      <c r="AA2825" s="50">
        <f t="shared" si="148"/>
        <v>0</v>
      </c>
      <c r="AB2825" s="50">
        <f t="shared" si="149"/>
        <v>18.376666666666669</v>
      </c>
      <c r="AC2825" s="48" t="str">
        <f>VLOOKUP(ПРОДАЖИ!C:C,'ИЗ ОСНОВЫ НОМЕНКЛАТУР'!D:E,2,0)</f>
        <v>Ручки, крючки, опоры</v>
      </c>
      <c r="AD2825" s="48" t="str">
        <f>VLOOKUP(C:C,'ИЗ ОСНОВЫ НОМЕНКЛАТУР'!D:F,3,0)</f>
        <v>Распродажа ручки</v>
      </c>
      <c r="AE2825" s="48" t="str">
        <f>VLOOKUP(C:C,'ИЗ ОСНОВЫ НОМЕНКЛАТУР'!D:H,5,0)</f>
        <v>C</v>
      </c>
    </row>
    <row r="2826" spans="1:31" ht="9.6" customHeight="1" x14ac:dyDescent="0.2">
      <c r="A2826" s="45" t="s">
        <v>2043</v>
      </c>
      <c r="B2826" s="11"/>
      <c r="C2826" s="11" t="s">
        <v>2823</v>
      </c>
      <c r="D2826" s="44">
        <v>0</v>
      </c>
      <c r="E2826" s="44">
        <v>0</v>
      </c>
      <c r="F2826" s="48">
        <v>0</v>
      </c>
      <c r="G2826" s="48">
        <v>0</v>
      </c>
      <c r="H2826" s="44">
        <v>0</v>
      </c>
      <c r="I2826" s="44">
        <v>0</v>
      </c>
      <c r="J2826" s="44">
        <v>2</v>
      </c>
      <c r="K2826" s="48">
        <v>0</v>
      </c>
      <c r="L2826" s="49">
        <v>0</v>
      </c>
      <c r="M2826" s="49">
        <v>0</v>
      </c>
      <c r="N2826" s="10">
        <v>0</v>
      </c>
      <c r="O2826" s="10">
        <v>0</v>
      </c>
      <c r="P2826" s="10">
        <v>0</v>
      </c>
      <c r="Q2826" s="10">
        <v>0</v>
      </c>
      <c r="R2826" s="10">
        <v>100</v>
      </c>
      <c r="S2826" s="10">
        <v>0</v>
      </c>
      <c r="T2826" s="50">
        <f t="shared" si="148"/>
        <v>0</v>
      </c>
      <c r="U2826" s="50">
        <f t="shared" si="148"/>
        <v>0</v>
      </c>
      <c r="V2826" s="50">
        <f t="shared" si="148"/>
        <v>0</v>
      </c>
      <c r="W2826" s="50">
        <f t="shared" si="148"/>
        <v>0</v>
      </c>
      <c r="X2826" s="50">
        <f t="shared" si="148"/>
        <v>0</v>
      </c>
      <c r="Y2826" s="50">
        <f t="shared" si="148"/>
        <v>0</v>
      </c>
      <c r="Z2826" s="50">
        <f t="shared" si="148"/>
        <v>8.3333333333333339</v>
      </c>
      <c r="AA2826" s="50">
        <f t="shared" si="148"/>
        <v>0</v>
      </c>
      <c r="AB2826" s="50">
        <f t="shared" si="149"/>
        <v>8.3333333333333339</v>
      </c>
      <c r="AC2826" s="48" t="str">
        <f>VLOOKUP(ПРОДАЖИ!C:C,'ИЗ ОСНОВЫ НОМЕНКЛАТУР'!D:E,2,0)</f>
        <v>Ручки, крючки, опоры</v>
      </c>
      <c r="AD2826" s="48" t="str">
        <f>VLOOKUP(C:C,'ИЗ ОСНОВЫ НОМЕНКЛАТУР'!D:F,3,0)</f>
        <v>Распродажа ручки</v>
      </c>
      <c r="AE2826" s="48" t="str">
        <f>VLOOKUP(C:C,'ИЗ ОСНОВЫ НОМЕНКЛАТУР'!D:H,5,0)</f>
        <v>C</v>
      </c>
    </row>
    <row r="2827" spans="1:31" ht="9.6" customHeight="1" x14ac:dyDescent="0.2">
      <c r="A2827" s="45" t="s">
        <v>2043</v>
      </c>
      <c r="B2827" s="11"/>
      <c r="C2827" s="11" t="s">
        <v>2824</v>
      </c>
      <c r="D2827" s="44">
        <v>0</v>
      </c>
      <c r="E2827" s="44">
        <v>0</v>
      </c>
      <c r="F2827" s="48">
        <v>0</v>
      </c>
      <c r="G2827" s="48">
        <v>0</v>
      </c>
      <c r="H2827" s="44">
        <v>0</v>
      </c>
      <c r="I2827" s="44">
        <v>0</v>
      </c>
      <c r="J2827" s="44">
        <v>2</v>
      </c>
      <c r="K2827" s="48">
        <v>0</v>
      </c>
      <c r="L2827" s="49">
        <v>0</v>
      </c>
      <c r="M2827" s="49">
        <v>0</v>
      </c>
      <c r="N2827" s="10">
        <v>0</v>
      </c>
      <c r="O2827" s="10">
        <v>0</v>
      </c>
      <c r="P2827" s="10">
        <v>0</v>
      </c>
      <c r="Q2827" s="10">
        <v>0</v>
      </c>
      <c r="R2827" s="10">
        <v>100</v>
      </c>
      <c r="S2827" s="10">
        <v>0</v>
      </c>
      <c r="T2827" s="50">
        <f t="shared" si="148"/>
        <v>0</v>
      </c>
      <c r="U2827" s="50">
        <f t="shared" si="148"/>
        <v>0</v>
      </c>
      <c r="V2827" s="50">
        <f t="shared" si="148"/>
        <v>0</v>
      </c>
      <c r="W2827" s="50">
        <f t="shared" si="148"/>
        <v>0</v>
      </c>
      <c r="X2827" s="50">
        <f t="shared" si="148"/>
        <v>0</v>
      </c>
      <c r="Y2827" s="50">
        <f t="shared" si="148"/>
        <v>0</v>
      </c>
      <c r="Z2827" s="50">
        <f t="shared" si="148"/>
        <v>8.3333333333333339</v>
      </c>
      <c r="AA2827" s="50">
        <f t="shared" si="148"/>
        <v>0</v>
      </c>
      <c r="AB2827" s="50">
        <f t="shared" si="149"/>
        <v>8.3333333333333339</v>
      </c>
      <c r="AC2827" s="48" t="str">
        <f>VLOOKUP(ПРОДАЖИ!C:C,'ИЗ ОСНОВЫ НОМЕНКЛАТУР'!D:E,2,0)</f>
        <v>Ручки, крючки, опоры</v>
      </c>
      <c r="AD2827" s="48" t="str">
        <f>VLOOKUP(C:C,'ИЗ ОСНОВЫ НОМЕНКЛАТУР'!D:F,3,0)</f>
        <v>Распродажа ручки</v>
      </c>
      <c r="AE2827" s="48" t="str">
        <f>VLOOKUP(C:C,'ИЗ ОСНОВЫ НОМЕНКЛАТУР'!D:H,5,0)</f>
        <v>C</v>
      </c>
    </row>
    <row r="2828" spans="1:31" ht="9.6" customHeight="1" x14ac:dyDescent="0.2">
      <c r="A2828" s="45" t="s">
        <v>2043</v>
      </c>
      <c r="B2828" s="11"/>
      <c r="C2828" s="11" t="s">
        <v>2825</v>
      </c>
      <c r="D2828" s="44">
        <v>0</v>
      </c>
      <c r="E2828" s="44">
        <v>0</v>
      </c>
      <c r="F2828" s="48">
        <v>0</v>
      </c>
      <c r="G2828" s="48">
        <v>0</v>
      </c>
      <c r="H2828" s="44">
        <v>0</v>
      </c>
      <c r="I2828" s="44">
        <v>0</v>
      </c>
      <c r="J2828" s="44">
        <v>2</v>
      </c>
      <c r="K2828" s="48">
        <v>0</v>
      </c>
      <c r="L2828" s="49">
        <v>0</v>
      </c>
      <c r="M2828" s="49">
        <v>0</v>
      </c>
      <c r="N2828" s="10">
        <v>0</v>
      </c>
      <c r="O2828" s="10">
        <v>0</v>
      </c>
      <c r="P2828" s="10">
        <v>0</v>
      </c>
      <c r="Q2828" s="10">
        <v>0</v>
      </c>
      <c r="R2828" s="10">
        <v>258.64</v>
      </c>
      <c r="S2828" s="10">
        <v>0</v>
      </c>
      <c r="T2828" s="50">
        <f t="shared" si="148"/>
        <v>0</v>
      </c>
      <c r="U2828" s="50">
        <f t="shared" si="148"/>
        <v>0</v>
      </c>
      <c r="V2828" s="50">
        <f t="shared" si="148"/>
        <v>0</v>
      </c>
      <c r="W2828" s="50">
        <f t="shared" si="148"/>
        <v>0</v>
      </c>
      <c r="X2828" s="50">
        <f t="shared" si="148"/>
        <v>0</v>
      </c>
      <c r="Y2828" s="50">
        <f t="shared" si="148"/>
        <v>0</v>
      </c>
      <c r="Z2828" s="50">
        <f t="shared" si="148"/>
        <v>21.553333333333331</v>
      </c>
      <c r="AA2828" s="50">
        <f t="shared" si="148"/>
        <v>0</v>
      </c>
      <c r="AB2828" s="50">
        <f t="shared" si="149"/>
        <v>21.553333333333331</v>
      </c>
      <c r="AC2828" s="48" t="str">
        <f>VLOOKUP(ПРОДАЖИ!C:C,'ИЗ ОСНОВЫ НОМЕНКЛАТУР'!D:E,2,0)</f>
        <v>Ручки, крючки, опоры</v>
      </c>
      <c r="AD2828" s="48" t="str">
        <f>VLOOKUP(C:C,'ИЗ ОСНОВЫ НОМЕНКЛАТУР'!D:F,3,0)</f>
        <v>Распродажа ручки</v>
      </c>
      <c r="AE2828" s="48" t="str">
        <f>VLOOKUP(C:C,'ИЗ ОСНОВЫ НОМЕНКЛАТУР'!D:H,5,0)</f>
        <v>C</v>
      </c>
    </row>
    <row r="2829" spans="1:31" ht="9.6" customHeight="1" x14ac:dyDescent="0.2">
      <c r="A2829" s="45" t="s">
        <v>2043</v>
      </c>
      <c r="B2829" s="11"/>
      <c r="C2829" s="11" t="s">
        <v>2826</v>
      </c>
      <c r="D2829" s="44">
        <v>0</v>
      </c>
      <c r="E2829" s="44">
        <v>0</v>
      </c>
      <c r="F2829" s="48">
        <v>0</v>
      </c>
      <c r="G2829" s="48">
        <v>0</v>
      </c>
      <c r="H2829" s="44">
        <v>0</v>
      </c>
      <c r="I2829" s="44">
        <v>0</v>
      </c>
      <c r="J2829" s="44">
        <v>1</v>
      </c>
      <c r="K2829" s="48">
        <v>0</v>
      </c>
      <c r="L2829" s="49">
        <v>0</v>
      </c>
      <c r="M2829" s="49">
        <v>0</v>
      </c>
      <c r="N2829" s="10">
        <v>0</v>
      </c>
      <c r="O2829" s="10">
        <v>0</v>
      </c>
      <c r="P2829" s="10">
        <v>0</v>
      </c>
      <c r="Q2829" s="10">
        <v>0</v>
      </c>
      <c r="R2829" s="10">
        <v>50</v>
      </c>
      <c r="S2829" s="10">
        <v>0</v>
      </c>
      <c r="T2829" s="50">
        <f t="shared" si="148"/>
        <v>0</v>
      </c>
      <c r="U2829" s="50">
        <f t="shared" si="148"/>
        <v>0</v>
      </c>
      <c r="V2829" s="50">
        <f t="shared" si="148"/>
        <v>0</v>
      </c>
      <c r="W2829" s="50">
        <f t="shared" si="148"/>
        <v>0</v>
      </c>
      <c r="X2829" s="50">
        <f t="shared" si="148"/>
        <v>0</v>
      </c>
      <c r="Y2829" s="50">
        <f t="shared" si="148"/>
        <v>0</v>
      </c>
      <c r="Z2829" s="50">
        <f t="shared" si="148"/>
        <v>4.166666666666667</v>
      </c>
      <c r="AA2829" s="50">
        <f t="shared" si="148"/>
        <v>0</v>
      </c>
      <c r="AB2829" s="50">
        <f t="shared" si="149"/>
        <v>4.166666666666667</v>
      </c>
      <c r="AC2829" s="48" t="str">
        <f>VLOOKUP(ПРОДАЖИ!C:C,'ИЗ ОСНОВЫ НОМЕНКЛАТУР'!D:E,2,0)</f>
        <v>Ручки, крючки, опоры</v>
      </c>
      <c r="AD2829" s="48" t="str">
        <f>VLOOKUP(C:C,'ИЗ ОСНОВЫ НОМЕНКЛАТУР'!D:F,3,0)</f>
        <v>Распродажа ручки</v>
      </c>
      <c r="AE2829" s="48" t="str">
        <f>VLOOKUP(C:C,'ИЗ ОСНОВЫ НОМЕНКЛАТУР'!D:H,5,0)</f>
        <v>C</v>
      </c>
    </row>
    <row r="2830" spans="1:31" ht="9.6" customHeight="1" x14ac:dyDescent="0.2">
      <c r="A2830" s="45" t="s">
        <v>2043</v>
      </c>
      <c r="B2830" s="11"/>
      <c r="C2830" s="11" t="s">
        <v>2827</v>
      </c>
      <c r="D2830" s="44">
        <v>0</v>
      </c>
      <c r="E2830" s="44">
        <v>0</v>
      </c>
      <c r="F2830" s="48">
        <v>0</v>
      </c>
      <c r="G2830" s="48">
        <v>0</v>
      </c>
      <c r="H2830" s="44">
        <v>0</v>
      </c>
      <c r="I2830" s="44">
        <v>0</v>
      </c>
      <c r="J2830" s="44">
        <v>1</v>
      </c>
      <c r="K2830" s="48">
        <v>0</v>
      </c>
      <c r="L2830" s="49">
        <v>0</v>
      </c>
      <c r="M2830" s="49">
        <v>0</v>
      </c>
      <c r="N2830" s="10">
        <v>0</v>
      </c>
      <c r="O2830" s="10">
        <v>0</v>
      </c>
      <c r="P2830" s="10">
        <v>0</v>
      </c>
      <c r="Q2830" s="10">
        <v>0</v>
      </c>
      <c r="R2830" s="10">
        <v>50</v>
      </c>
      <c r="S2830" s="10">
        <v>0</v>
      </c>
      <c r="T2830" s="50">
        <f t="shared" si="148"/>
        <v>0</v>
      </c>
      <c r="U2830" s="50">
        <f t="shared" si="148"/>
        <v>0</v>
      </c>
      <c r="V2830" s="50">
        <f t="shared" si="148"/>
        <v>0</v>
      </c>
      <c r="W2830" s="50">
        <f t="shared" si="148"/>
        <v>0</v>
      </c>
      <c r="X2830" s="50">
        <f t="shared" si="148"/>
        <v>0</v>
      </c>
      <c r="Y2830" s="50">
        <f t="shared" si="148"/>
        <v>0</v>
      </c>
      <c r="Z2830" s="50">
        <f t="shared" si="148"/>
        <v>4.166666666666667</v>
      </c>
      <c r="AA2830" s="50">
        <f t="shared" si="148"/>
        <v>0</v>
      </c>
      <c r="AB2830" s="50">
        <f t="shared" si="149"/>
        <v>4.166666666666667</v>
      </c>
      <c r="AC2830" s="48" t="str">
        <f>VLOOKUP(ПРОДАЖИ!C:C,'ИЗ ОСНОВЫ НОМЕНКЛАТУР'!D:E,2,0)</f>
        <v>Ручки, крючки, опоры</v>
      </c>
      <c r="AD2830" s="48" t="str">
        <f>VLOOKUP(C:C,'ИЗ ОСНОВЫ НОМЕНКЛАТУР'!D:F,3,0)</f>
        <v>Распродажа ручки</v>
      </c>
      <c r="AE2830" s="48" t="str">
        <f>VLOOKUP(C:C,'ИЗ ОСНОВЫ НОМЕНКЛАТУР'!D:H,5,0)</f>
        <v>C</v>
      </c>
    </row>
    <row r="2831" spans="1:31" ht="9.6" customHeight="1" x14ac:dyDescent="0.2">
      <c r="A2831" s="45" t="s">
        <v>2043</v>
      </c>
      <c r="B2831" s="11"/>
      <c r="C2831" s="11" t="s">
        <v>2828</v>
      </c>
      <c r="D2831" s="44">
        <v>0</v>
      </c>
      <c r="E2831" s="44">
        <v>0</v>
      </c>
      <c r="F2831" s="48">
        <v>0</v>
      </c>
      <c r="G2831" s="48">
        <v>0</v>
      </c>
      <c r="H2831" s="44">
        <v>0</v>
      </c>
      <c r="I2831" s="44">
        <v>0</v>
      </c>
      <c r="J2831" s="44">
        <v>1</v>
      </c>
      <c r="K2831" s="48">
        <v>0</v>
      </c>
      <c r="L2831" s="49">
        <v>0</v>
      </c>
      <c r="M2831" s="49">
        <v>0</v>
      </c>
      <c r="N2831" s="10">
        <v>0</v>
      </c>
      <c r="O2831" s="10">
        <v>0</v>
      </c>
      <c r="P2831" s="10">
        <v>0</v>
      </c>
      <c r="Q2831" s="10">
        <v>0</v>
      </c>
      <c r="R2831" s="10">
        <v>50</v>
      </c>
      <c r="S2831" s="10">
        <v>0</v>
      </c>
      <c r="T2831" s="50">
        <f t="shared" si="148"/>
        <v>0</v>
      </c>
      <c r="U2831" s="50">
        <f t="shared" si="148"/>
        <v>0</v>
      </c>
      <c r="V2831" s="50">
        <f t="shared" si="148"/>
        <v>0</v>
      </c>
      <c r="W2831" s="50">
        <f t="shared" si="148"/>
        <v>0</v>
      </c>
      <c r="X2831" s="50">
        <f t="shared" si="148"/>
        <v>0</v>
      </c>
      <c r="Y2831" s="50">
        <f t="shared" si="148"/>
        <v>0</v>
      </c>
      <c r="Z2831" s="50">
        <f t="shared" si="148"/>
        <v>4.166666666666667</v>
      </c>
      <c r="AA2831" s="50">
        <f t="shared" si="148"/>
        <v>0</v>
      </c>
      <c r="AB2831" s="50">
        <f t="shared" si="149"/>
        <v>4.166666666666667</v>
      </c>
      <c r="AC2831" s="48" t="str">
        <f>VLOOKUP(ПРОДАЖИ!C:C,'ИЗ ОСНОВЫ НОМЕНКЛАТУР'!D:E,2,0)</f>
        <v>Ручки, крючки, опоры</v>
      </c>
      <c r="AD2831" s="48" t="str">
        <f>VLOOKUP(C:C,'ИЗ ОСНОВЫ НОМЕНКЛАТУР'!D:F,3,0)</f>
        <v>Распродажа ручки</v>
      </c>
      <c r="AE2831" s="48" t="str">
        <f>VLOOKUP(C:C,'ИЗ ОСНОВЫ НОМЕНКЛАТУР'!D:H,5,0)</f>
        <v>C</v>
      </c>
    </row>
    <row r="2832" spans="1:31" ht="9.6" customHeight="1" x14ac:dyDescent="0.2">
      <c r="A2832" s="45" t="s">
        <v>2043</v>
      </c>
      <c r="B2832" s="11"/>
      <c r="C2832" s="11" t="s">
        <v>2829</v>
      </c>
      <c r="D2832" s="44">
        <v>0</v>
      </c>
      <c r="E2832" s="44">
        <v>0</v>
      </c>
      <c r="F2832" s="48">
        <v>0</v>
      </c>
      <c r="G2832" s="48">
        <v>0</v>
      </c>
      <c r="H2832" s="44">
        <v>0</v>
      </c>
      <c r="I2832" s="44">
        <v>0</v>
      </c>
      <c r="J2832" s="44">
        <v>1</v>
      </c>
      <c r="K2832" s="48">
        <v>0</v>
      </c>
      <c r="L2832" s="49">
        <v>0</v>
      </c>
      <c r="M2832" s="49">
        <v>0</v>
      </c>
      <c r="N2832" s="10">
        <v>0</v>
      </c>
      <c r="O2832" s="10">
        <v>0</v>
      </c>
      <c r="P2832" s="10">
        <v>0</v>
      </c>
      <c r="Q2832" s="10">
        <v>0</v>
      </c>
      <c r="R2832" s="10">
        <v>50</v>
      </c>
      <c r="S2832" s="10">
        <v>0</v>
      </c>
      <c r="T2832" s="50">
        <f t="shared" si="148"/>
        <v>0</v>
      </c>
      <c r="U2832" s="50">
        <f t="shared" si="148"/>
        <v>0</v>
      </c>
      <c r="V2832" s="50">
        <f t="shared" si="148"/>
        <v>0</v>
      </c>
      <c r="W2832" s="50">
        <f t="shared" si="148"/>
        <v>0</v>
      </c>
      <c r="X2832" s="50">
        <f t="shared" si="148"/>
        <v>0</v>
      </c>
      <c r="Y2832" s="50">
        <f t="shared" si="148"/>
        <v>0</v>
      </c>
      <c r="Z2832" s="50">
        <f t="shared" si="148"/>
        <v>4.166666666666667</v>
      </c>
      <c r="AA2832" s="50">
        <f t="shared" si="148"/>
        <v>0</v>
      </c>
      <c r="AB2832" s="50">
        <f t="shared" si="149"/>
        <v>4.166666666666667</v>
      </c>
      <c r="AC2832" s="48" t="str">
        <f>VLOOKUP(ПРОДАЖИ!C:C,'ИЗ ОСНОВЫ НОМЕНКЛАТУР'!D:E,2,0)</f>
        <v>Ручки, крючки, опоры</v>
      </c>
      <c r="AD2832" s="48" t="str">
        <f>VLOOKUP(C:C,'ИЗ ОСНОВЫ НОМЕНКЛАТУР'!D:F,3,0)</f>
        <v>Распродажа ручки</v>
      </c>
      <c r="AE2832" s="48" t="str">
        <f>VLOOKUP(C:C,'ИЗ ОСНОВЫ НОМЕНКЛАТУР'!D:H,5,0)</f>
        <v>C</v>
      </c>
    </row>
    <row r="2833" spans="1:31" ht="9.6" customHeight="1" x14ac:dyDescent="0.2">
      <c r="A2833" s="45" t="s">
        <v>2043</v>
      </c>
      <c r="B2833" s="11"/>
      <c r="C2833" s="11" t="s">
        <v>2830</v>
      </c>
      <c r="D2833" s="44">
        <v>0</v>
      </c>
      <c r="E2833" s="44">
        <v>0</v>
      </c>
      <c r="F2833" s="48">
        <v>0</v>
      </c>
      <c r="G2833" s="48">
        <v>0</v>
      </c>
      <c r="H2833" s="44">
        <v>0</v>
      </c>
      <c r="I2833" s="44">
        <v>0</v>
      </c>
      <c r="J2833" s="44">
        <v>2</v>
      </c>
      <c r="K2833" s="48">
        <v>0</v>
      </c>
      <c r="L2833" s="49">
        <v>0</v>
      </c>
      <c r="M2833" s="49">
        <v>0</v>
      </c>
      <c r="N2833" s="10">
        <v>0</v>
      </c>
      <c r="O2833" s="10">
        <v>0</v>
      </c>
      <c r="P2833" s="10">
        <v>0</v>
      </c>
      <c r="Q2833" s="10">
        <v>0</v>
      </c>
      <c r="R2833" s="10">
        <v>100</v>
      </c>
      <c r="S2833" s="10">
        <v>0</v>
      </c>
      <c r="T2833" s="50">
        <f t="shared" si="148"/>
        <v>0</v>
      </c>
      <c r="U2833" s="50">
        <f t="shared" si="148"/>
        <v>0</v>
      </c>
      <c r="V2833" s="50">
        <f t="shared" si="148"/>
        <v>0</v>
      </c>
      <c r="W2833" s="50">
        <f t="shared" si="148"/>
        <v>0</v>
      </c>
      <c r="X2833" s="50">
        <f t="shared" si="148"/>
        <v>0</v>
      </c>
      <c r="Y2833" s="50">
        <f t="shared" si="148"/>
        <v>0</v>
      </c>
      <c r="Z2833" s="50">
        <f t="shared" si="148"/>
        <v>8.3333333333333339</v>
      </c>
      <c r="AA2833" s="50">
        <f t="shared" si="148"/>
        <v>0</v>
      </c>
      <c r="AB2833" s="50">
        <f t="shared" si="149"/>
        <v>8.3333333333333339</v>
      </c>
      <c r="AC2833" s="48" t="str">
        <f>VLOOKUP(ПРОДАЖИ!C:C,'ИЗ ОСНОВЫ НОМЕНКЛАТУР'!D:E,2,0)</f>
        <v>Ручки, крючки, опоры</v>
      </c>
      <c r="AD2833" s="48" t="str">
        <f>VLOOKUP(C:C,'ИЗ ОСНОВЫ НОМЕНКЛАТУР'!D:F,3,0)</f>
        <v>Распродажа ручки</v>
      </c>
      <c r="AE2833" s="48" t="str">
        <f>VLOOKUP(C:C,'ИЗ ОСНОВЫ НОМЕНКЛАТУР'!D:H,5,0)</f>
        <v>C</v>
      </c>
    </row>
    <row r="2834" spans="1:31" ht="9.6" customHeight="1" x14ac:dyDescent="0.2">
      <c r="A2834" s="45" t="s">
        <v>2043</v>
      </c>
      <c r="B2834" s="11"/>
      <c r="C2834" s="11" t="s">
        <v>2831</v>
      </c>
      <c r="D2834" s="44">
        <v>0</v>
      </c>
      <c r="E2834" s="44">
        <v>0</v>
      </c>
      <c r="F2834" s="48">
        <v>0</v>
      </c>
      <c r="G2834" s="48">
        <v>0</v>
      </c>
      <c r="H2834" s="44">
        <v>0</v>
      </c>
      <c r="I2834" s="44">
        <v>0</v>
      </c>
      <c r="J2834" s="44">
        <v>1</v>
      </c>
      <c r="K2834" s="48">
        <v>0</v>
      </c>
      <c r="L2834" s="49">
        <v>0</v>
      </c>
      <c r="M2834" s="49">
        <v>0</v>
      </c>
      <c r="N2834" s="10">
        <v>0</v>
      </c>
      <c r="O2834" s="10">
        <v>0</v>
      </c>
      <c r="P2834" s="10">
        <v>0</v>
      </c>
      <c r="Q2834" s="10">
        <v>0</v>
      </c>
      <c r="R2834" s="10">
        <v>50</v>
      </c>
      <c r="S2834" s="10">
        <v>0</v>
      </c>
      <c r="T2834" s="50">
        <f t="shared" si="148"/>
        <v>0</v>
      </c>
      <c r="U2834" s="50">
        <f t="shared" si="148"/>
        <v>0</v>
      </c>
      <c r="V2834" s="50">
        <f t="shared" si="148"/>
        <v>0</v>
      </c>
      <c r="W2834" s="50">
        <f t="shared" si="148"/>
        <v>0</v>
      </c>
      <c r="X2834" s="50">
        <f t="shared" si="148"/>
        <v>0</v>
      </c>
      <c r="Y2834" s="50">
        <f t="shared" si="148"/>
        <v>0</v>
      </c>
      <c r="Z2834" s="50">
        <f t="shared" si="148"/>
        <v>4.166666666666667</v>
      </c>
      <c r="AA2834" s="50">
        <f t="shared" si="148"/>
        <v>0</v>
      </c>
      <c r="AB2834" s="50">
        <f t="shared" si="149"/>
        <v>4.166666666666667</v>
      </c>
      <c r="AC2834" s="48" t="str">
        <f>VLOOKUP(ПРОДАЖИ!C:C,'ИЗ ОСНОВЫ НОМЕНКЛАТУР'!D:E,2,0)</f>
        <v>Ручки, крючки, опоры</v>
      </c>
      <c r="AD2834" s="48" t="str">
        <f>VLOOKUP(C:C,'ИЗ ОСНОВЫ НОМЕНКЛАТУР'!D:F,3,0)</f>
        <v>Распродажа ручки</v>
      </c>
      <c r="AE2834" s="48" t="str">
        <f>VLOOKUP(C:C,'ИЗ ОСНОВЫ НОМЕНКЛАТУР'!D:H,5,0)</f>
        <v>C</v>
      </c>
    </row>
    <row r="2835" spans="1:31" ht="9.6" customHeight="1" x14ac:dyDescent="0.2">
      <c r="A2835" s="45" t="s">
        <v>2043</v>
      </c>
      <c r="B2835" s="11"/>
      <c r="C2835" s="11" t="s">
        <v>2832</v>
      </c>
      <c r="D2835" s="44">
        <v>0</v>
      </c>
      <c r="E2835" s="44">
        <v>0</v>
      </c>
      <c r="F2835" s="48">
        <v>0</v>
      </c>
      <c r="G2835" s="48">
        <v>0</v>
      </c>
      <c r="H2835" s="44">
        <v>0</v>
      </c>
      <c r="I2835" s="44">
        <v>0</v>
      </c>
      <c r="J2835" s="44">
        <v>1</v>
      </c>
      <c r="K2835" s="48">
        <v>0</v>
      </c>
      <c r="L2835" s="49">
        <v>0</v>
      </c>
      <c r="M2835" s="49">
        <v>0</v>
      </c>
      <c r="N2835" s="10">
        <v>0</v>
      </c>
      <c r="O2835" s="10">
        <v>0</v>
      </c>
      <c r="P2835" s="10">
        <v>0</v>
      </c>
      <c r="Q2835" s="10">
        <v>0</v>
      </c>
      <c r="R2835" s="10">
        <v>50</v>
      </c>
      <c r="S2835" s="10">
        <v>0</v>
      </c>
      <c r="T2835" s="50">
        <f t="shared" si="148"/>
        <v>0</v>
      </c>
      <c r="U2835" s="50">
        <f t="shared" si="148"/>
        <v>0</v>
      </c>
      <c r="V2835" s="50">
        <f t="shared" si="148"/>
        <v>0</v>
      </c>
      <c r="W2835" s="50">
        <f t="shared" si="148"/>
        <v>0</v>
      </c>
      <c r="X2835" s="50">
        <f t="shared" si="148"/>
        <v>0</v>
      </c>
      <c r="Y2835" s="50">
        <f t="shared" si="148"/>
        <v>0</v>
      </c>
      <c r="Z2835" s="50">
        <f t="shared" si="148"/>
        <v>4.166666666666667</v>
      </c>
      <c r="AA2835" s="50">
        <f t="shared" si="148"/>
        <v>0</v>
      </c>
      <c r="AB2835" s="50">
        <f t="shared" si="149"/>
        <v>4.166666666666667</v>
      </c>
      <c r="AC2835" s="48" t="str">
        <f>VLOOKUP(ПРОДАЖИ!C:C,'ИЗ ОСНОВЫ НОМЕНКЛАТУР'!D:E,2,0)</f>
        <v>Ручки, крючки, опоры</v>
      </c>
      <c r="AD2835" s="48" t="str">
        <f>VLOOKUP(C:C,'ИЗ ОСНОВЫ НОМЕНКЛАТУР'!D:F,3,0)</f>
        <v>Распродажа ручки</v>
      </c>
      <c r="AE2835" s="48" t="str">
        <f>VLOOKUP(C:C,'ИЗ ОСНОВЫ НОМЕНКЛАТУР'!D:H,5,0)</f>
        <v>C</v>
      </c>
    </row>
    <row r="2836" spans="1:31" ht="9.6" customHeight="1" x14ac:dyDescent="0.2">
      <c r="A2836" s="45" t="s">
        <v>2043</v>
      </c>
      <c r="B2836" s="11"/>
      <c r="C2836" s="11" t="s">
        <v>2833</v>
      </c>
      <c r="D2836" s="44">
        <v>546</v>
      </c>
      <c r="E2836" s="44">
        <v>0</v>
      </c>
      <c r="F2836" s="48">
        <v>218</v>
      </c>
      <c r="G2836" s="48">
        <v>0</v>
      </c>
      <c r="H2836" s="44">
        <v>0</v>
      </c>
      <c r="I2836" s="44">
        <v>0</v>
      </c>
      <c r="J2836" s="44">
        <v>0</v>
      </c>
      <c r="K2836" s="48">
        <v>0</v>
      </c>
      <c r="L2836" s="49">
        <v>163800</v>
      </c>
      <c r="M2836" s="49">
        <v>0</v>
      </c>
      <c r="N2836" s="10">
        <v>65400</v>
      </c>
      <c r="O2836" s="10">
        <v>0</v>
      </c>
      <c r="P2836" s="10">
        <v>0</v>
      </c>
      <c r="Q2836" s="10">
        <v>0</v>
      </c>
      <c r="R2836" s="10">
        <v>0</v>
      </c>
      <c r="S2836" s="10">
        <v>0</v>
      </c>
      <c r="T2836" s="50">
        <f t="shared" si="148"/>
        <v>13650</v>
      </c>
      <c r="U2836" s="50">
        <f t="shared" si="148"/>
        <v>0</v>
      </c>
      <c r="V2836" s="50">
        <f t="shared" si="148"/>
        <v>5450</v>
      </c>
      <c r="W2836" s="50">
        <f t="shared" si="148"/>
        <v>0</v>
      </c>
      <c r="X2836" s="50">
        <f t="shared" si="148"/>
        <v>0</v>
      </c>
      <c r="Y2836" s="50">
        <f t="shared" si="148"/>
        <v>0</v>
      </c>
      <c r="Z2836" s="50">
        <f t="shared" si="148"/>
        <v>0</v>
      </c>
      <c r="AA2836" s="50">
        <f t="shared" si="148"/>
        <v>0</v>
      </c>
      <c r="AB2836" s="50">
        <f t="shared" si="149"/>
        <v>19100</v>
      </c>
      <c r="AC2836" s="48" t="str">
        <f>VLOOKUP(ПРОДАЖИ!C:C,'ИЗ ОСНОВЫ НОМЕНКЛАТУР'!D:E,2,0)</f>
        <v>Ручки, крючки, опоры</v>
      </c>
      <c r="AD2836" s="48" t="str">
        <f>VLOOKUP(C:C,'ИЗ ОСНОВЫ НОМЕНКЛАТУР'!D:F,3,0)</f>
        <v>Распродажа ручки</v>
      </c>
      <c r="AE2836" s="48" t="str">
        <f>VLOOKUP(C:C,'ИЗ ОСНОВЫ НОМЕНКЛАТУР'!D:H,5,0)</f>
        <v>C</v>
      </c>
    </row>
    <row r="2837" spans="1:31" ht="9.6" customHeight="1" x14ac:dyDescent="0.2">
      <c r="A2837" s="45" t="s">
        <v>2043</v>
      </c>
      <c r="B2837" s="11"/>
      <c r="C2837" s="11" t="s">
        <v>2834</v>
      </c>
      <c r="D2837" s="44">
        <v>60</v>
      </c>
      <c r="E2837" s="44">
        <v>0</v>
      </c>
      <c r="F2837" s="48">
        <v>0</v>
      </c>
      <c r="G2837" s="48">
        <v>0</v>
      </c>
      <c r="H2837" s="44">
        <v>0</v>
      </c>
      <c r="I2837" s="44">
        <v>0</v>
      </c>
      <c r="J2837" s="44">
        <v>0</v>
      </c>
      <c r="K2837" s="48">
        <v>0</v>
      </c>
      <c r="L2837" s="49">
        <v>2700</v>
      </c>
      <c r="M2837" s="49">
        <v>0</v>
      </c>
      <c r="N2837" s="10">
        <v>0</v>
      </c>
      <c r="O2837" s="10">
        <v>0</v>
      </c>
      <c r="P2837" s="10">
        <v>0</v>
      </c>
      <c r="Q2837" s="10">
        <v>0</v>
      </c>
      <c r="R2837" s="10">
        <v>0</v>
      </c>
      <c r="S2837" s="10">
        <v>0</v>
      </c>
      <c r="T2837" s="50">
        <f t="shared" si="148"/>
        <v>225</v>
      </c>
      <c r="U2837" s="50">
        <f t="shared" si="148"/>
        <v>0</v>
      </c>
      <c r="V2837" s="50">
        <f t="shared" si="148"/>
        <v>0</v>
      </c>
      <c r="W2837" s="50">
        <f t="shared" si="148"/>
        <v>0</v>
      </c>
      <c r="X2837" s="50">
        <f t="shared" si="148"/>
        <v>0</v>
      </c>
      <c r="Y2837" s="50">
        <f t="shared" si="148"/>
        <v>0</v>
      </c>
      <c r="Z2837" s="50">
        <f t="shared" si="148"/>
        <v>0</v>
      </c>
      <c r="AA2837" s="50">
        <f t="shared" si="148"/>
        <v>0</v>
      </c>
      <c r="AB2837" s="50">
        <f t="shared" si="149"/>
        <v>225</v>
      </c>
      <c r="AC2837" s="48" t="str">
        <f>VLOOKUP(ПРОДАЖИ!C:C,'ИЗ ОСНОВЫ НОМЕНКЛАТУР'!D:E,2,0)</f>
        <v>Ручки, крючки, опоры</v>
      </c>
      <c r="AD2837" s="48" t="str">
        <f>VLOOKUP(C:C,'ИЗ ОСНОВЫ НОМЕНКЛАТУР'!D:F,3,0)</f>
        <v>Распродажа ручки</v>
      </c>
      <c r="AE2837" s="48" t="str">
        <f>VLOOKUP(C:C,'ИЗ ОСНОВЫ НОМЕНКЛАТУР'!D:H,5,0)</f>
        <v>C</v>
      </c>
    </row>
    <row r="2838" spans="1:31" ht="9.6" customHeight="1" x14ac:dyDescent="0.2">
      <c r="A2838" s="45" t="s">
        <v>2043</v>
      </c>
      <c r="B2838" s="11"/>
      <c r="C2838" s="11" t="s">
        <v>2835</v>
      </c>
      <c r="D2838" s="44">
        <v>0</v>
      </c>
      <c r="E2838" s="44">
        <v>0</v>
      </c>
      <c r="F2838" s="48">
        <v>0</v>
      </c>
      <c r="G2838" s="48">
        <v>0</v>
      </c>
      <c r="H2838" s="44">
        <v>0</v>
      </c>
      <c r="I2838" s="44">
        <v>0</v>
      </c>
      <c r="J2838" s="44">
        <v>1</v>
      </c>
      <c r="K2838" s="48">
        <v>0</v>
      </c>
      <c r="L2838" s="49">
        <v>0</v>
      </c>
      <c r="M2838" s="49">
        <v>0</v>
      </c>
      <c r="N2838" s="10">
        <v>0</v>
      </c>
      <c r="O2838" s="10">
        <v>0</v>
      </c>
      <c r="P2838" s="10">
        <v>0</v>
      </c>
      <c r="Q2838" s="10">
        <v>0</v>
      </c>
      <c r="R2838" s="10">
        <v>201.24</v>
      </c>
      <c r="S2838" s="10">
        <v>0</v>
      </c>
      <c r="T2838" s="50">
        <f t="shared" si="148"/>
        <v>0</v>
      </c>
      <c r="U2838" s="50">
        <f t="shared" si="148"/>
        <v>0</v>
      </c>
      <c r="V2838" s="50">
        <f t="shared" si="148"/>
        <v>0</v>
      </c>
      <c r="W2838" s="50">
        <f t="shared" si="148"/>
        <v>0</v>
      </c>
      <c r="X2838" s="50">
        <f t="shared" si="148"/>
        <v>0</v>
      </c>
      <c r="Y2838" s="50">
        <f t="shared" si="148"/>
        <v>0</v>
      </c>
      <c r="Z2838" s="50">
        <f t="shared" si="148"/>
        <v>16.77</v>
      </c>
      <c r="AA2838" s="50">
        <f t="shared" si="148"/>
        <v>0</v>
      </c>
      <c r="AB2838" s="50">
        <f t="shared" si="149"/>
        <v>16.77</v>
      </c>
      <c r="AC2838" s="48" t="str">
        <f>VLOOKUP(ПРОДАЖИ!C:C,'ИЗ ОСНОВЫ НОМЕНКЛАТУР'!D:E,2,0)</f>
        <v>Ручки, крючки, опоры</v>
      </c>
      <c r="AD2838" s="48" t="str">
        <f>VLOOKUP(C:C,'ИЗ ОСНОВЫ НОМЕНКЛАТУР'!D:F,3,0)</f>
        <v>Распродажа ручки</v>
      </c>
      <c r="AE2838" s="48" t="str">
        <f>VLOOKUP(C:C,'ИЗ ОСНОВЫ НОМЕНКЛАТУР'!D:H,5,0)</f>
        <v>C</v>
      </c>
    </row>
    <row r="2839" spans="1:31" ht="9.6" customHeight="1" x14ac:dyDescent="0.2">
      <c r="A2839" s="45" t="s">
        <v>2043</v>
      </c>
      <c r="B2839" s="11"/>
      <c r="C2839" s="11" t="s">
        <v>2836</v>
      </c>
      <c r="D2839" s="44">
        <v>0</v>
      </c>
      <c r="E2839" s="44">
        <v>0</v>
      </c>
      <c r="F2839" s="48">
        <v>0</v>
      </c>
      <c r="G2839" s="48">
        <v>0</v>
      </c>
      <c r="H2839" s="44">
        <v>0</v>
      </c>
      <c r="I2839" s="44">
        <v>0</v>
      </c>
      <c r="J2839" s="44">
        <v>3</v>
      </c>
      <c r="K2839" s="48">
        <v>0</v>
      </c>
      <c r="L2839" s="49">
        <v>0</v>
      </c>
      <c r="M2839" s="49">
        <v>0</v>
      </c>
      <c r="N2839" s="10">
        <v>0</v>
      </c>
      <c r="O2839" s="10">
        <v>0</v>
      </c>
      <c r="P2839" s="10">
        <v>0</v>
      </c>
      <c r="Q2839" s="10">
        <v>0</v>
      </c>
      <c r="R2839" s="10">
        <v>529.26</v>
      </c>
      <c r="S2839" s="10">
        <v>0</v>
      </c>
      <c r="T2839" s="50">
        <f t="shared" si="148"/>
        <v>0</v>
      </c>
      <c r="U2839" s="50">
        <f t="shared" si="148"/>
        <v>0</v>
      </c>
      <c r="V2839" s="50">
        <f t="shared" si="148"/>
        <v>0</v>
      </c>
      <c r="W2839" s="50">
        <f t="shared" si="148"/>
        <v>0</v>
      </c>
      <c r="X2839" s="50">
        <f t="shared" si="148"/>
        <v>0</v>
      </c>
      <c r="Y2839" s="50">
        <f t="shared" si="148"/>
        <v>0</v>
      </c>
      <c r="Z2839" s="50">
        <f t="shared" si="148"/>
        <v>44.104999999999997</v>
      </c>
      <c r="AA2839" s="50">
        <f t="shared" si="148"/>
        <v>0</v>
      </c>
      <c r="AB2839" s="50">
        <f t="shared" si="149"/>
        <v>44.104999999999997</v>
      </c>
      <c r="AC2839" s="48" t="str">
        <f>VLOOKUP(ПРОДАЖИ!C:C,'ИЗ ОСНОВЫ НОМЕНКЛАТУР'!D:E,2,0)</f>
        <v>Ручки, крючки, опоры</v>
      </c>
      <c r="AD2839" s="48" t="str">
        <f>VLOOKUP(C:C,'ИЗ ОСНОВЫ НОМЕНКЛАТУР'!D:F,3,0)</f>
        <v>Распродажа ручки</v>
      </c>
      <c r="AE2839" s="48" t="str">
        <f>VLOOKUP(C:C,'ИЗ ОСНОВЫ НОМЕНКЛАТУР'!D:H,5,0)</f>
        <v>C</v>
      </c>
    </row>
    <row r="2840" spans="1:31" ht="9.6" customHeight="1" x14ac:dyDescent="0.2">
      <c r="A2840" s="45" t="s">
        <v>2043</v>
      </c>
      <c r="B2840" s="11"/>
      <c r="C2840" s="11" t="s">
        <v>2837</v>
      </c>
      <c r="D2840" s="44">
        <v>0</v>
      </c>
      <c r="E2840" s="44">
        <v>0</v>
      </c>
      <c r="F2840" s="48">
        <v>0</v>
      </c>
      <c r="G2840" s="48">
        <v>0</v>
      </c>
      <c r="H2840" s="44">
        <v>0</v>
      </c>
      <c r="I2840" s="44">
        <v>0</v>
      </c>
      <c r="J2840" s="44">
        <v>1</v>
      </c>
      <c r="K2840" s="48">
        <v>0</v>
      </c>
      <c r="L2840" s="49">
        <v>0</v>
      </c>
      <c r="M2840" s="49">
        <v>0</v>
      </c>
      <c r="N2840" s="10">
        <v>0</v>
      </c>
      <c r="O2840" s="10">
        <v>0</v>
      </c>
      <c r="P2840" s="10">
        <v>0</v>
      </c>
      <c r="Q2840" s="10">
        <v>0</v>
      </c>
      <c r="R2840" s="10">
        <v>371.74</v>
      </c>
      <c r="S2840" s="10">
        <v>0</v>
      </c>
      <c r="T2840" s="50">
        <f t="shared" si="148"/>
        <v>0</v>
      </c>
      <c r="U2840" s="50">
        <f t="shared" si="148"/>
        <v>0</v>
      </c>
      <c r="V2840" s="50">
        <f t="shared" si="148"/>
        <v>0</v>
      </c>
      <c r="W2840" s="50">
        <f t="shared" si="148"/>
        <v>0</v>
      </c>
      <c r="X2840" s="50">
        <f t="shared" si="148"/>
        <v>0</v>
      </c>
      <c r="Y2840" s="50">
        <f t="shared" si="148"/>
        <v>0</v>
      </c>
      <c r="Z2840" s="50">
        <f t="shared" si="148"/>
        <v>30.978333333333335</v>
      </c>
      <c r="AA2840" s="50">
        <f t="shared" si="148"/>
        <v>0</v>
      </c>
      <c r="AB2840" s="50">
        <f t="shared" si="149"/>
        <v>30.978333333333335</v>
      </c>
      <c r="AC2840" s="48" t="str">
        <f>VLOOKUP(ПРОДАЖИ!C:C,'ИЗ ОСНОВЫ НОМЕНКЛАТУР'!D:E,2,0)</f>
        <v>Ручки, крючки, опоры</v>
      </c>
      <c r="AD2840" s="48" t="str">
        <f>VLOOKUP(C:C,'ИЗ ОСНОВЫ НОМЕНКЛАТУР'!D:F,3,0)</f>
        <v>Распродажа ручки</v>
      </c>
      <c r="AE2840" s="48" t="str">
        <f>VLOOKUP(C:C,'ИЗ ОСНОВЫ НОМЕНКЛАТУР'!D:H,5,0)</f>
        <v>C</v>
      </c>
    </row>
    <row r="2841" spans="1:31" ht="9.6" customHeight="1" x14ac:dyDescent="0.2">
      <c r="A2841" s="45" t="s">
        <v>2043</v>
      </c>
      <c r="B2841" s="11"/>
      <c r="C2841" s="11" t="s">
        <v>2838</v>
      </c>
      <c r="D2841" s="44">
        <v>0</v>
      </c>
      <c r="E2841" s="44">
        <v>0</v>
      </c>
      <c r="F2841" s="48">
        <v>0</v>
      </c>
      <c r="G2841" s="48">
        <v>0</v>
      </c>
      <c r="H2841" s="44">
        <v>0</v>
      </c>
      <c r="I2841" s="44">
        <v>0</v>
      </c>
      <c r="J2841" s="44">
        <v>6</v>
      </c>
      <c r="K2841" s="48">
        <v>0</v>
      </c>
      <c r="L2841" s="49">
        <v>0</v>
      </c>
      <c r="M2841" s="49">
        <v>0</v>
      </c>
      <c r="N2841" s="10">
        <v>0</v>
      </c>
      <c r="O2841" s="10">
        <v>0</v>
      </c>
      <c r="P2841" s="10">
        <v>0</v>
      </c>
      <c r="Q2841" s="10">
        <v>0</v>
      </c>
      <c r="R2841" s="10">
        <v>1378.8</v>
      </c>
      <c r="S2841" s="10">
        <v>0</v>
      </c>
      <c r="T2841" s="50">
        <f t="shared" si="148"/>
        <v>0</v>
      </c>
      <c r="U2841" s="50">
        <f t="shared" si="148"/>
        <v>0</v>
      </c>
      <c r="V2841" s="50">
        <f t="shared" si="148"/>
        <v>0</v>
      </c>
      <c r="W2841" s="50">
        <f t="shared" si="148"/>
        <v>0</v>
      </c>
      <c r="X2841" s="50">
        <f t="shared" si="148"/>
        <v>0</v>
      </c>
      <c r="Y2841" s="50">
        <f t="shared" si="148"/>
        <v>0</v>
      </c>
      <c r="Z2841" s="50">
        <f t="shared" si="148"/>
        <v>114.89999999999999</v>
      </c>
      <c r="AA2841" s="50">
        <f t="shared" si="148"/>
        <v>0</v>
      </c>
      <c r="AB2841" s="50">
        <f t="shared" si="149"/>
        <v>114.89999999999999</v>
      </c>
      <c r="AC2841" s="48" t="str">
        <f>VLOOKUP(ПРОДАЖИ!C:C,'ИЗ ОСНОВЫ НОМЕНКЛАТУР'!D:E,2,0)</f>
        <v>Ручки, крючки, опоры</v>
      </c>
      <c r="AD2841" s="48" t="str">
        <f>VLOOKUP(C:C,'ИЗ ОСНОВЫ НОМЕНКЛАТУР'!D:F,3,0)</f>
        <v>Распродажа ручки</v>
      </c>
      <c r="AE2841" s="48" t="str">
        <f>VLOOKUP(C:C,'ИЗ ОСНОВЫ НОМЕНКЛАТУР'!D:H,5,0)</f>
        <v>C</v>
      </c>
    </row>
    <row r="2842" spans="1:31" ht="9.6" customHeight="1" x14ac:dyDescent="0.2">
      <c r="A2842" s="45" t="s">
        <v>2043</v>
      </c>
      <c r="B2842" s="11"/>
      <c r="C2842" s="11" t="s">
        <v>2839</v>
      </c>
      <c r="D2842" s="44">
        <v>0</v>
      </c>
      <c r="E2842" s="44">
        <v>0</v>
      </c>
      <c r="F2842" s="48">
        <v>0</v>
      </c>
      <c r="G2842" s="48">
        <v>0</v>
      </c>
      <c r="H2842" s="44">
        <v>0</v>
      </c>
      <c r="I2842" s="44">
        <v>0</v>
      </c>
      <c r="J2842" s="44">
        <v>3</v>
      </c>
      <c r="K2842" s="48">
        <v>0</v>
      </c>
      <c r="L2842" s="49">
        <v>0</v>
      </c>
      <c r="M2842" s="49">
        <v>0</v>
      </c>
      <c r="N2842" s="10">
        <v>0</v>
      </c>
      <c r="O2842" s="10">
        <v>0</v>
      </c>
      <c r="P2842" s="10">
        <v>0</v>
      </c>
      <c r="Q2842" s="10">
        <v>0</v>
      </c>
      <c r="R2842" s="10">
        <v>538.71</v>
      </c>
      <c r="S2842" s="10">
        <v>0</v>
      </c>
      <c r="T2842" s="50">
        <f t="shared" si="148"/>
        <v>0</v>
      </c>
      <c r="U2842" s="50">
        <f t="shared" si="148"/>
        <v>0</v>
      </c>
      <c r="V2842" s="50">
        <f t="shared" si="148"/>
        <v>0</v>
      </c>
      <c r="W2842" s="50">
        <f t="shared" si="148"/>
        <v>0</v>
      </c>
      <c r="X2842" s="50">
        <f t="shared" si="148"/>
        <v>0</v>
      </c>
      <c r="Y2842" s="50">
        <f t="shared" si="148"/>
        <v>0</v>
      </c>
      <c r="Z2842" s="50">
        <f t="shared" si="148"/>
        <v>44.892500000000005</v>
      </c>
      <c r="AA2842" s="50">
        <f t="shared" si="148"/>
        <v>0</v>
      </c>
      <c r="AB2842" s="50">
        <f t="shared" si="149"/>
        <v>44.892500000000005</v>
      </c>
      <c r="AC2842" s="48" t="str">
        <f>VLOOKUP(ПРОДАЖИ!C:C,'ИЗ ОСНОВЫ НОМЕНКЛАТУР'!D:E,2,0)</f>
        <v>Ручки, крючки, опоры</v>
      </c>
      <c r="AD2842" s="48" t="str">
        <f>VLOOKUP(C:C,'ИЗ ОСНОВЫ НОМЕНКЛАТУР'!D:F,3,0)</f>
        <v>Распродажа ручки</v>
      </c>
      <c r="AE2842" s="48" t="str">
        <f>VLOOKUP(C:C,'ИЗ ОСНОВЫ НОМЕНКЛАТУР'!D:H,5,0)</f>
        <v>C</v>
      </c>
    </row>
    <row r="2843" spans="1:31" ht="9.6" customHeight="1" x14ac:dyDescent="0.2">
      <c r="A2843" s="45" t="s">
        <v>2043</v>
      </c>
      <c r="B2843" s="11"/>
      <c r="C2843" s="11" t="s">
        <v>2840</v>
      </c>
      <c r="D2843" s="44">
        <v>0</v>
      </c>
      <c r="E2843" s="44">
        <v>0</v>
      </c>
      <c r="F2843" s="48">
        <v>0</v>
      </c>
      <c r="G2843" s="48">
        <v>0</v>
      </c>
      <c r="H2843" s="44">
        <v>0</v>
      </c>
      <c r="I2843" s="44">
        <v>0</v>
      </c>
      <c r="J2843" s="44">
        <v>1</v>
      </c>
      <c r="K2843" s="48">
        <v>0</v>
      </c>
      <c r="L2843" s="49">
        <v>0</v>
      </c>
      <c r="M2843" s="49">
        <v>0</v>
      </c>
      <c r="N2843" s="10">
        <v>0</v>
      </c>
      <c r="O2843" s="10">
        <v>0</v>
      </c>
      <c r="P2843" s="10">
        <v>0</v>
      </c>
      <c r="Q2843" s="10">
        <v>0</v>
      </c>
      <c r="R2843" s="10">
        <v>286.18</v>
      </c>
      <c r="S2843" s="10">
        <v>0</v>
      </c>
      <c r="T2843" s="50">
        <f t="shared" si="148"/>
        <v>0</v>
      </c>
      <c r="U2843" s="50">
        <f t="shared" si="148"/>
        <v>0</v>
      </c>
      <c r="V2843" s="50">
        <f t="shared" si="148"/>
        <v>0</v>
      </c>
      <c r="W2843" s="50">
        <f t="shared" si="148"/>
        <v>0</v>
      </c>
      <c r="X2843" s="50">
        <f t="shared" si="148"/>
        <v>0</v>
      </c>
      <c r="Y2843" s="50">
        <f t="shared" si="148"/>
        <v>0</v>
      </c>
      <c r="Z2843" s="50">
        <f t="shared" si="148"/>
        <v>23.848333333333333</v>
      </c>
      <c r="AA2843" s="50">
        <f t="shared" si="148"/>
        <v>0</v>
      </c>
      <c r="AB2843" s="50">
        <f t="shared" si="149"/>
        <v>23.848333333333333</v>
      </c>
      <c r="AC2843" s="48" t="str">
        <f>VLOOKUP(ПРОДАЖИ!C:C,'ИЗ ОСНОВЫ НОМЕНКЛАТУР'!D:E,2,0)</f>
        <v>Ручки, крючки, опоры</v>
      </c>
      <c r="AD2843" s="48" t="str">
        <f>VLOOKUP(C:C,'ИЗ ОСНОВЫ НОМЕНКЛАТУР'!D:F,3,0)</f>
        <v>Распродажа ручки</v>
      </c>
      <c r="AE2843" s="48" t="str">
        <f>VLOOKUP(C:C,'ИЗ ОСНОВЫ НОМЕНКЛАТУР'!D:H,5,0)</f>
        <v>C</v>
      </c>
    </row>
    <row r="2844" spans="1:31" ht="9.6" customHeight="1" x14ac:dyDescent="0.2">
      <c r="A2844" s="45" t="s">
        <v>2043</v>
      </c>
      <c r="B2844" s="11"/>
      <c r="C2844" s="11" t="s">
        <v>2841</v>
      </c>
      <c r="D2844" s="44">
        <v>0</v>
      </c>
      <c r="E2844" s="44">
        <v>0</v>
      </c>
      <c r="F2844" s="48">
        <v>0</v>
      </c>
      <c r="G2844" s="48">
        <v>0</v>
      </c>
      <c r="H2844" s="44">
        <v>0</v>
      </c>
      <c r="I2844" s="44">
        <v>0</v>
      </c>
      <c r="J2844" s="44">
        <v>1</v>
      </c>
      <c r="K2844" s="48">
        <v>0</v>
      </c>
      <c r="L2844" s="49">
        <v>0</v>
      </c>
      <c r="M2844" s="49">
        <v>0</v>
      </c>
      <c r="N2844" s="10">
        <v>0</v>
      </c>
      <c r="O2844" s="10">
        <v>0</v>
      </c>
      <c r="P2844" s="10">
        <v>0</v>
      </c>
      <c r="Q2844" s="10">
        <v>0</v>
      </c>
      <c r="R2844" s="10">
        <v>175.92</v>
      </c>
      <c r="S2844" s="10">
        <v>0</v>
      </c>
      <c r="T2844" s="50">
        <f t="shared" si="148"/>
        <v>0</v>
      </c>
      <c r="U2844" s="50">
        <f t="shared" si="148"/>
        <v>0</v>
      </c>
      <c r="V2844" s="50">
        <f t="shared" si="148"/>
        <v>0</v>
      </c>
      <c r="W2844" s="50">
        <f t="shared" si="148"/>
        <v>0</v>
      </c>
      <c r="X2844" s="50">
        <f t="shared" si="148"/>
        <v>0</v>
      </c>
      <c r="Y2844" s="50">
        <f t="shared" si="148"/>
        <v>0</v>
      </c>
      <c r="Z2844" s="50">
        <f t="shared" si="148"/>
        <v>14.659999999999998</v>
      </c>
      <c r="AA2844" s="50">
        <f t="shared" si="148"/>
        <v>0</v>
      </c>
      <c r="AB2844" s="50">
        <f t="shared" si="149"/>
        <v>14.659999999999998</v>
      </c>
      <c r="AC2844" s="48" t="str">
        <f>VLOOKUP(ПРОДАЖИ!C:C,'ИЗ ОСНОВЫ НОМЕНКЛАТУР'!D:E,2,0)</f>
        <v>Ручки, крючки, опоры</v>
      </c>
      <c r="AD2844" s="48" t="str">
        <f>VLOOKUP(C:C,'ИЗ ОСНОВЫ НОМЕНКЛАТУР'!D:F,3,0)</f>
        <v>Распродажа ручки</v>
      </c>
      <c r="AE2844" s="48" t="str">
        <f>VLOOKUP(C:C,'ИЗ ОСНОВЫ НОМЕНКЛАТУР'!D:H,5,0)</f>
        <v>C</v>
      </c>
    </row>
    <row r="2845" spans="1:31" ht="9.6" customHeight="1" x14ac:dyDescent="0.2">
      <c r="A2845" s="45" t="s">
        <v>2043</v>
      </c>
      <c r="B2845" s="11"/>
      <c r="C2845" s="11" t="s">
        <v>2842</v>
      </c>
      <c r="D2845" s="44">
        <v>0</v>
      </c>
      <c r="E2845" s="44">
        <v>0</v>
      </c>
      <c r="F2845" s="48">
        <v>0</v>
      </c>
      <c r="G2845" s="48">
        <v>0</v>
      </c>
      <c r="H2845" s="44">
        <v>0</v>
      </c>
      <c r="I2845" s="44">
        <v>0</v>
      </c>
      <c r="J2845" s="44">
        <v>1</v>
      </c>
      <c r="K2845" s="48">
        <v>0</v>
      </c>
      <c r="L2845" s="49">
        <v>0</v>
      </c>
      <c r="M2845" s="49">
        <v>0</v>
      </c>
      <c r="N2845" s="10">
        <v>0</v>
      </c>
      <c r="O2845" s="10">
        <v>0</v>
      </c>
      <c r="P2845" s="10">
        <v>0</v>
      </c>
      <c r="Q2845" s="10">
        <v>0</v>
      </c>
      <c r="R2845" s="10">
        <v>276.83</v>
      </c>
      <c r="S2845" s="10">
        <v>0</v>
      </c>
      <c r="T2845" s="50">
        <f t="shared" si="148"/>
        <v>0</v>
      </c>
      <c r="U2845" s="50">
        <f t="shared" si="148"/>
        <v>0</v>
      </c>
      <c r="V2845" s="50">
        <f t="shared" si="148"/>
        <v>0</v>
      </c>
      <c r="W2845" s="50">
        <f t="shared" si="148"/>
        <v>0</v>
      </c>
      <c r="X2845" s="50">
        <f t="shared" si="148"/>
        <v>0</v>
      </c>
      <c r="Y2845" s="50">
        <f t="shared" si="148"/>
        <v>0</v>
      </c>
      <c r="Z2845" s="50">
        <f t="shared" si="148"/>
        <v>23.069166666666664</v>
      </c>
      <c r="AA2845" s="50">
        <f t="shared" si="148"/>
        <v>0</v>
      </c>
      <c r="AB2845" s="50">
        <f t="shared" si="149"/>
        <v>23.069166666666664</v>
      </c>
      <c r="AC2845" s="48" t="str">
        <f>VLOOKUP(ПРОДАЖИ!C:C,'ИЗ ОСНОВЫ НОМЕНКЛАТУР'!D:E,2,0)</f>
        <v>Ручки, крючки, опоры</v>
      </c>
      <c r="AD2845" s="48" t="str">
        <f>VLOOKUP(C:C,'ИЗ ОСНОВЫ НОМЕНКЛАТУР'!D:F,3,0)</f>
        <v>Распродажа ручки</v>
      </c>
      <c r="AE2845" s="48" t="str">
        <f>VLOOKUP(C:C,'ИЗ ОСНОВЫ НОМЕНКЛАТУР'!D:H,5,0)</f>
        <v>C</v>
      </c>
    </row>
    <row r="2846" spans="1:31" ht="9.6" customHeight="1" x14ac:dyDescent="0.2">
      <c r="A2846" s="45" t="s">
        <v>2043</v>
      </c>
      <c r="B2846" s="11"/>
      <c r="C2846" s="11" t="s">
        <v>2843</v>
      </c>
      <c r="D2846" s="44">
        <v>0</v>
      </c>
      <c r="E2846" s="44">
        <v>0</v>
      </c>
      <c r="F2846" s="48">
        <v>0</v>
      </c>
      <c r="G2846" s="48">
        <v>0</v>
      </c>
      <c r="H2846" s="44">
        <v>0</v>
      </c>
      <c r="I2846" s="44">
        <v>0</v>
      </c>
      <c r="J2846" s="44">
        <v>1</v>
      </c>
      <c r="K2846" s="48">
        <v>0</v>
      </c>
      <c r="L2846" s="49">
        <v>0</v>
      </c>
      <c r="M2846" s="49">
        <v>0</v>
      </c>
      <c r="N2846" s="10">
        <v>0</v>
      </c>
      <c r="O2846" s="10">
        <v>0</v>
      </c>
      <c r="P2846" s="10">
        <v>0</v>
      </c>
      <c r="Q2846" s="10">
        <v>0</v>
      </c>
      <c r="R2846" s="10">
        <v>283.52999999999997</v>
      </c>
      <c r="S2846" s="10">
        <v>0</v>
      </c>
      <c r="T2846" s="50">
        <f t="shared" si="148"/>
        <v>0</v>
      </c>
      <c r="U2846" s="50">
        <f t="shared" si="148"/>
        <v>0</v>
      </c>
      <c r="V2846" s="50">
        <f t="shared" si="148"/>
        <v>0</v>
      </c>
      <c r="W2846" s="50">
        <f t="shared" ref="W2846:AA2896" si="150">O2846/12</f>
        <v>0</v>
      </c>
      <c r="X2846" s="50">
        <f t="shared" si="150"/>
        <v>0</v>
      </c>
      <c r="Y2846" s="50">
        <f t="shared" si="150"/>
        <v>0</v>
      </c>
      <c r="Z2846" s="50">
        <f t="shared" si="150"/>
        <v>23.627499999999998</v>
      </c>
      <c r="AA2846" s="50">
        <f t="shared" si="150"/>
        <v>0</v>
      </c>
      <c r="AB2846" s="50">
        <f t="shared" si="149"/>
        <v>23.627499999999998</v>
      </c>
      <c r="AC2846" s="48" t="str">
        <f>VLOOKUP(ПРОДАЖИ!C:C,'ИЗ ОСНОВЫ НОМЕНКЛАТУР'!D:E,2,0)</f>
        <v>Ручки, крючки, опоры</v>
      </c>
      <c r="AD2846" s="48" t="str">
        <f>VLOOKUP(C:C,'ИЗ ОСНОВЫ НОМЕНКЛАТУР'!D:F,3,0)</f>
        <v>Распродажа ручки</v>
      </c>
      <c r="AE2846" s="48" t="str">
        <f>VLOOKUP(C:C,'ИЗ ОСНОВЫ НОМЕНКЛАТУР'!D:H,5,0)</f>
        <v>C</v>
      </c>
    </row>
    <row r="2847" spans="1:31" ht="9.6" customHeight="1" x14ac:dyDescent="0.2">
      <c r="A2847" s="45" t="s">
        <v>2043</v>
      </c>
      <c r="B2847" s="11"/>
      <c r="C2847" s="11" t="s">
        <v>2844</v>
      </c>
      <c r="D2847" s="44">
        <v>0</v>
      </c>
      <c r="E2847" s="44">
        <v>0</v>
      </c>
      <c r="F2847" s="48">
        <v>0</v>
      </c>
      <c r="G2847" s="48">
        <v>0</v>
      </c>
      <c r="H2847" s="44">
        <v>0</v>
      </c>
      <c r="I2847" s="44">
        <v>0</v>
      </c>
      <c r="J2847" s="44">
        <v>3</v>
      </c>
      <c r="K2847" s="48">
        <v>0</v>
      </c>
      <c r="L2847" s="49">
        <v>0</v>
      </c>
      <c r="M2847" s="49">
        <v>0</v>
      </c>
      <c r="N2847" s="10">
        <v>0</v>
      </c>
      <c r="O2847" s="10">
        <v>0</v>
      </c>
      <c r="P2847" s="10">
        <v>0</v>
      </c>
      <c r="Q2847" s="10">
        <v>0</v>
      </c>
      <c r="R2847" s="10">
        <v>299.45999999999998</v>
      </c>
      <c r="S2847" s="10">
        <v>0</v>
      </c>
      <c r="T2847" s="50">
        <f t="shared" ref="T2847:AA2910" si="151">L2847/12</f>
        <v>0</v>
      </c>
      <c r="U2847" s="50">
        <f t="shared" si="151"/>
        <v>0</v>
      </c>
      <c r="V2847" s="50">
        <f t="shared" si="151"/>
        <v>0</v>
      </c>
      <c r="W2847" s="50">
        <f t="shared" si="150"/>
        <v>0</v>
      </c>
      <c r="X2847" s="50">
        <f t="shared" si="150"/>
        <v>0</v>
      </c>
      <c r="Y2847" s="50">
        <f t="shared" si="150"/>
        <v>0</v>
      </c>
      <c r="Z2847" s="50">
        <f t="shared" si="150"/>
        <v>24.954999999999998</v>
      </c>
      <c r="AA2847" s="50">
        <f t="shared" si="150"/>
        <v>0</v>
      </c>
      <c r="AB2847" s="50">
        <f t="shared" si="149"/>
        <v>24.954999999999998</v>
      </c>
      <c r="AC2847" s="48" t="str">
        <f>VLOOKUP(ПРОДАЖИ!C:C,'ИЗ ОСНОВЫ НОМЕНКЛАТУР'!D:E,2,0)</f>
        <v>Ручки, крючки, опоры</v>
      </c>
      <c r="AD2847" s="48" t="str">
        <f>VLOOKUP(C:C,'ИЗ ОСНОВЫ НОМЕНКЛАТУР'!D:F,3,0)</f>
        <v>Распродажа ручки</v>
      </c>
      <c r="AE2847" s="48" t="str">
        <f>VLOOKUP(C:C,'ИЗ ОСНОВЫ НОМЕНКЛАТУР'!D:H,5,0)</f>
        <v>C</v>
      </c>
    </row>
    <row r="2848" spans="1:31" ht="9.6" customHeight="1" x14ac:dyDescent="0.2">
      <c r="A2848" s="45" t="s">
        <v>2043</v>
      </c>
      <c r="B2848" s="11"/>
      <c r="C2848" s="11" t="s">
        <v>2845</v>
      </c>
      <c r="D2848" s="44">
        <v>0</v>
      </c>
      <c r="E2848" s="44">
        <v>0</v>
      </c>
      <c r="F2848" s="48">
        <v>0</v>
      </c>
      <c r="G2848" s="48">
        <v>0</v>
      </c>
      <c r="H2848" s="44">
        <v>0</v>
      </c>
      <c r="I2848" s="44">
        <v>0</v>
      </c>
      <c r="J2848" s="44">
        <v>1</v>
      </c>
      <c r="K2848" s="48">
        <v>0</v>
      </c>
      <c r="L2848" s="49">
        <v>0</v>
      </c>
      <c r="M2848" s="49">
        <v>0</v>
      </c>
      <c r="N2848" s="10">
        <v>0</v>
      </c>
      <c r="O2848" s="10">
        <v>0</v>
      </c>
      <c r="P2848" s="10">
        <v>0</v>
      </c>
      <c r="Q2848" s="10">
        <v>0</v>
      </c>
      <c r="R2848" s="10">
        <v>311.88</v>
      </c>
      <c r="S2848" s="10">
        <v>0</v>
      </c>
      <c r="T2848" s="50">
        <f t="shared" si="151"/>
        <v>0</v>
      </c>
      <c r="U2848" s="50">
        <f t="shared" si="151"/>
        <v>0</v>
      </c>
      <c r="V2848" s="50">
        <f t="shared" si="151"/>
        <v>0</v>
      </c>
      <c r="W2848" s="50">
        <f t="shared" si="150"/>
        <v>0</v>
      </c>
      <c r="X2848" s="50">
        <f t="shared" si="150"/>
        <v>0</v>
      </c>
      <c r="Y2848" s="50">
        <f t="shared" si="150"/>
        <v>0</v>
      </c>
      <c r="Z2848" s="50">
        <f t="shared" si="150"/>
        <v>25.99</v>
      </c>
      <c r="AA2848" s="50">
        <f t="shared" si="150"/>
        <v>0</v>
      </c>
      <c r="AB2848" s="50">
        <f t="shared" si="149"/>
        <v>25.99</v>
      </c>
      <c r="AC2848" s="48" t="str">
        <f>VLOOKUP(ПРОДАЖИ!C:C,'ИЗ ОСНОВЫ НОМЕНКЛАТУР'!D:E,2,0)</f>
        <v>Ручки, крючки, опоры</v>
      </c>
      <c r="AD2848" s="48" t="str">
        <f>VLOOKUP(C:C,'ИЗ ОСНОВЫ НОМЕНКЛАТУР'!D:F,3,0)</f>
        <v>Распродажа ручки</v>
      </c>
      <c r="AE2848" s="48" t="str">
        <f>VLOOKUP(C:C,'ИЗ ОСНОВЫ НОМЕНКЛАТУР'!D:H,5,0)</f>
        <v>C</v>
      </c>
    </row>
    <row r="2849" spans="1:31" ht="9.6" customHeight="1" x14ac:dyDescent="0.2">
      <c r="A2849" s="45" t="s">
        <v>2043</v>
      </c>
      <c r="B2849" s="11"/>
      <c r="C2849" s="11" t="s">
        <v>2846</v>
      </c>
      <c r="D2849" s="44">
        <v>0</v>
      </c>
      <c r="E2849" s="44">
        <v>0</v>
      </c>
      <c r="F2849" s="48">
        <v>0</v>
      </c>
      <c r="G2849" s="48">
        <v>0</v>
      </c>
      <c r="H2849" s="44">
        <v>0</v>
      </c>
      <c r="I2849" s="44">
        <v>0</v>
      </c>
      <c r="J2849" s="44">
        <v>6</v>
      </c>
      <c r="K2849" s="48">
        <v>0</v>
      </c>
      <c r="L2849" s="49">
        <v>0</v>
      </c>
      <c r="M2849" s="49">
        <v>0</v>
      </c>
      <c r="N2849" s="10">
        <v>0</v>
      </c>
      <c r="O2849" s="10">
        <v>0</v>
      </c>
      <c r="P2849" s="10">
        <v>0</v>
      </c>
      <c r="Q2849" s="10">
        <v>0</v>
      </c>
      <c r="R2849" s="10">
        <v>528.05999999999995</v>
      </c>
      <c r="S2849" s="10">
        <v>0</v>
      </c>
      <c r="T2849" s="50">
        <f t="shared" si="151"/>
        <v>0</v>
      </c>
      <c r="U2849" s="50">
        <f t="shared" si="151"/>
        <v>0</v>
      </c>
      <c r="V2849" s="50">
        <f t="shared" si="151"/>
        <v>0</v>
      </c>
      <c r="W2849" s="50">
        <f t="shared" si="150"/>
        <v>0</v>
      </c>
      <c r="X2849" s="50">
        <f t="shared" si="150"/>
        <v>0</v>
      </c>
      <c r="Y2849" s="50">
        <f t="shared" si="150"/>
        <v>0</v>
      </c>
      <c r="Z2849" s="50">
        <f t="shared" si="150"/>
        <v>44.004999999999995</v>
      </c>
      <c r="AA2849" s="50">
        <f t="shared" si="150"/>
        <v>0</v>
      </c>
      <c r="AB2849" s="50">
        <f t="shared" si="149"/>
        <v>44.004999999999995</v>
      </c>
      <c r="AC2849" s="48" t="str">
        <f>VLOOKUP(ПРОДАЖИ!C:C,'ИЗ ОСНОВЫ НОМЕНКЛАТУР'!D:E,2,0)</f>
        <v>Ручки, крючки, опоры</v>
      </c>
      <c r="AD2849" s="48" t="str">
        <f>VLOOKUP(C:C,'ИЗ ОСНОВЫ НОМЕНКЛАТУР'!D:F,3,0)</f>
        <v>Распродажа ручки</v>
      </c>
      <c r="AE2849" s="48" t="str">
        <f>VLOOKUP(C:C,'ИЗ ОСНОВЫ НОМЕНКЛАТУР'!D:H,5,0)</f>
        <v>C</v>
      </c>
    </row>
    <row r="2850" spans="1:31" ht="9.6" customHeight="1" x14ac:dyDescent="0.2">
      <c r="A2850" s="45" t="s">
        <v>2043</v>
      </c>
      <c r="B2850" s="11"/>
      <c r="C2850" s="11" t="s">
        <v>2847</v>
      </c>
      <c r="D2850" s="44">
        <v>0</v>
      </c>
      <c r="E2850" s="44">
        <v>0</v>
      </c>
      <c r="F2850" s="48">
        <v>0</v>
      </c>
      <c r="G2850" s="48">
        <v>0</v>
      </c>
      <c r="H2850" s="44">
        <v>0</v>
      </c>
      <c r="I2850" s="44">
        <v>0</v>
      </c>
      <c r="J2850" s="44">
        <v>3</v>
      </c>
      <c r="K2850" s="48">
        <v>0</v>
      </c>
      <c r="L2850" s="49">
        <v>0</v>
      </c>
      <c r="M2850" s="49">
        <v>0</v>
      </c>
      <c r="N2850" s="10">
        <v>0</v>
      </c>
      <c r="O2850" s="10">
        <v>0</v>
      </c>
      <c r="P2850" s="10">
        <v>0</v>
      </c>
      <c r="Q2850" s="10">
        <v>0</v>
      </c>
      <c r="R2850" s="10">
        <v>450</v>
      </c>
      <c r="S2850" s="10">
        <v>0</v>
      </c>
      <c r="T2850" s="50">
        <f t="shared" si="151"/>
        <v>0</v>
      </c>
      <c r="U2850" s="50">
        <f t="shared" si="151"/>
        <v>0</v>
      </c>
      <c r="V2850" s="50">
        <f t="shared" si="151"/>
        <v>0</v>
      </c>
      <c r="W2850" s="50">
        <f t="shared" si="150"/>
        <v>0</v>
      </c>
      <c r="X2850" s="50">
        <f t="shared" si="150"/>
        <v>0</v>
      </c>
      <c r="Y2850" s="50">
        <f t="shared" si="150"/>
        <v>0</v>
      </c>
      <c r="Z2850" s="50">
        <f t="shared" si="150"/>
        <v>37.5</v>
      </c>
      <c r="AA2850" s="50">
        <f t="shared" si="150"/>
        <v>0</v>
      </c>
      <c r="AB2850" s="50">
        <f t="shared" si="149"/>
        <v>37.5</v>
      </c>
      <c r="AC2850" s="48" t="str">
        <f>VLOOKUP(ПРОДАЖИ!C:C,'ИЗ ОСНОВЫ НОМЕНКЛАТУР'!D:E,2,0)</f>
        <v>Ручки, крючки, опоры</v>
      </c>
      <c r="AD2850" s="48" t="str">
        <f>VLOOKUP(C:C,'ИЗ ОСНОВЫ НОМЕНКЛАТУР'!D:F,3,0)</f>
        <v>Распродажа ручки</v>
      </c>
      <c r="AE2850" s="48" t="str">
        <f>VLOOKUP(C:C,'ИЗ ОСНОВЫ НОМЕНКЛАТУР'!D:H,5,0)</f>
        <v>C</v>
      </c>
    </row>
    <row r="2851" spans="1:31" ht="9.6" customHeight="1" x14ac:dyDescent="0.2">
      <c r="A2851" s="45" t="s">
        <v>2043</v>
      </c>
      <c r="B2851" s="11"/>
      <c r="C2851" s="11" t="s">
        <v>2848</v>
      </c>
      <c r="D2851" s="44">
        <v>0</v>
      </c>
      <c r="E2851" s="44">
        <v>0</v>
      </c>
      <c r="F2851" s="48">
        <v>0</v>
      </c>
      <c r="G2851" s="48">
        <v>0</v>
      </c>
      <c r="H2851" s="44">
        <v>0</v>
      </c>
      <c r="I2851" s="44">
        <v>0</v>
      </c>
      <c r="J2851" s="44">
        <v>1</v>
      </c>
      <c r="K2851" s="48">
        <v>0</v>
      </c>
      <c r="L2851" s="49">
        <v>0</v>
      </c>
      <c r="M2851" s="49">
        <v>0</v>
      </c>
      <c r="N2851" s="10">
        <v>0</v>
      </c>
      <c r="O2851" s="10">
        <v>0</v>
      </c>
      <c r="P2851" s="10">
        <v>0</v>
      </c>
      <c r="Q2851" s="10">
        <v>0</v>
      </c>
      <c r="R2851" s="10">
        <v>531.35</v>
      </c>
      <c r="S2851" s="10">
        <v>0</v>
      </c>
      <c r="T2851" s="50">
        <f t="shared" si="151"/>
        <v>0</v>
      </c>
      <c r="U2851" s="50">
        <f t="shared" si="151"/>
        <v>0</v>
      </c>
      <c r="V2851" s="50">
        <f t="shared" si="151"/>
        <v>0</v>
      </c>
      <c r="W2851" s="50">
        <f t="shared" si="150"/>
        <v>0</v>
      </c>
      <c r="X2851" s="50">
        <f t="shared" si="150"/>
        <v>0</v>
      </c>
      <c r="Y2851" s="50">
        <f t="shared" si="150"/>
        <v>0</v>
      </c>
      <c r="Z2851" s="50">
        <f t="shared" si="150"/>
        <v>44.279166666666669</v>
      </c>
      <c r="AA2851" s="50">
        <f t="shared" si="150"/>
        <v>0</v>
      </c>
      <c r="AB2851" s="50">
        <f t="shared" si="149"/>
        <v>44.279166666666669</v>
      </c>
      <c r="AC2851" s="48" t="str">
        <f>VLOOKUP(ПРОДАЖИ!C:C,'ИЗ ОСНОВЫ НОМЕНКЛАТУР'!D:E,2,0)</f>
        <v>Ручки, крючки, опоры</v>
      </c>
      <c r="AD2851" s="48" t="str">
        <f>VLOOKUP(C:C,'ИЗ ОСНОВЫ НОМЕНКЛАТУР'!D:F,3,0)</f>
        <v>Распродажа ручки</v>
      </c>
      <c r="AE2851" s="48" t="str">
        <f>VLOOKUP(C:C,'ИЗ ОСНОВЫ НОМЕНКЛАТУР'!D:H,5,0)</f>
        <v>C</v>
      </c>
    </row>
    <row r="2852" spans="1:31" ht="9.6" customHeight="1" x14ac:dyDescent="0.2">
      <c r="A2852" s="45" t="s">
        <v>2043</v>
      </c>
      <c r="B2852" s="11"/>
      <c r="C2852" s="11" t="s">
        <v>2849</v>
      </c>
      <c r="D2852" s="44">
        <v>0</v>
      </c>
      <c r="E2852" s="44">
        <v>0</v>
      </c>
      <c r="F2852" s="48">
        <v>0</v>
      </c>
      <c r="G2852" s="48">
        <v>0</v>
      </c>
      <c r="H2852" s="44">
        <v>0</v>
      </c>
      <c r="I2852" s="44">
        <v>0</v>
      </c>
      <c r="J2852" s="44">
        <v>3</v>
      </c>
      <c r="K2852" s="48">
        <v>0</v>
      </c>
      <c r="L2852" s="49">
        <v>0</v>
      </c>
      <c r="M2852" s="49">
        <v>0</v>
      </c>
      <c r="N2852" s="10">
        <v>0</v>
      </c>
      <c r="O2852" s="10">
        <v>0</v>
      </c>
      <c r="P2852" s="10">
        <v>0</v>
      </c>
      <c r="Q2852" s="10">
        <v>0</v>
      </c>
      <c r="R2852" s="10">
        <v>511.41</v>
      </c>
      <c r="S2852" s="10">
        <v>0</v>
      </c>
      <c r="T2852" s="50">
        <f t="shared" si="151"/>
        <v>0</v>
      </c>
      <c r="U2852" s="50">
        <f t="shared" si="151"/>
        <v>0</v>
      </c>
      <c r="V2852" s="50">
        <f t="shared" si="151"/>
        <v>0</v>
      </c>
      <c r="W2852" s="50">
        <f t="shared" si="150"/>
        <v>0</v>
      </c>
      <c r="X2852" s="50">
        <f t="shared" si="150"/>
        <v>0</v>
      </c>
      <c r="Y2852" s="50">
        <f t="shared" si="150"/>
        <v>0</v>
      </c>
      <c r="Z2852" s="50">
        <f t="shared" si="150"/>
        <v>42.6175</v>
      </c>
      <c r="AA2852" s="50">
        <f t="shared" si="150"/>
        <v>0</v>
      </c>
      <c r="AB2852" s="50">
        <f t="shared" si="149"/>
        <v>42.6175</v>
      </c>
      <c r="AC2852" s="48" t="str">
        <f>VLOOKUP(ПРОДАЖИ!C:C,'ИЗ ОСНОВЫ НОМЕНКЛАТУР'!D:E,2,0)</f>
        <v>Ручки, крючки, опоры</v>
      </c>
      <c r="AD2852" s="48" t="str">
        <f>VLOOKUP(C:C,'ИЗ ОСНОВЫ НОМЕНКЛАТУР'!D:F,3,0)</f>
        <v>Распродажа ручки</v>
      </c>
      <c r="AE2852" s="48" t="str">
        <f>VLOOKUP(C:C,'ИЗ ОСНОВЫ НОМЕНКЛАТУР'!D:H,5,0)</f>
        <v>C</v>
      </c>
    </row>
    <row r="2853" spans="1:31" ht="9.6" customHeight="1" x14ac:dyDescent="0.2">
      <c r="A2853" s="45" t="s">
        <v>2043</v>
      </c>
      <c r="B2853" s="11"/>
      <c r="C2853" s="11" t="s">
        <v>2850</v>
      </c>
      <c r="D2853" s="44">
        <v>0</v>
      </c>
      <c r="E2853" s="44">
        <v>0</v>
      </c>
      <c r="F2853" s="48">
        <v>0</v>
      </c>
      <c r="G2853" s="48">
        <v>0</v>
      </c>
      <c r="H2853" s="44">
        <v>0</v>
      </c>
      <c r="I2853" s="44">
        <v>0</v>
      </c>
      <c r="J2853" s="44">
        <v>1</v>
      </c>
      <c r="K2853" s="48">
        <v>0</v>
      </c>
      <c r="L2853" s="49">
        <v>0</v>
      </c>
      <c r="M2853" s="49">
        <v>0</v>
      </c>
      <c r="N2853" s="10">
        <v>0</v>
      </c>
      <c r="O2853" s="10">
        <v>0</v>
      </c>
      <c r="P2853" s="10">
        <v>0</v>
      </c>
      <c r="Q2853" s="10">
        <v>0</v>
      </c>
      <c r="R2853" s="10">
        <v>513.58000000000004</v>
      </c>
      <c r="S2853" s="10">
        <v>0</v>
      </c>
      <c r="T2853" s="50">
        <f t="shared" si="151"/>
        <v>0</v>
      </c>
      <c r="U2853" s="50">
        <f t="shared" si="151"/>
        <v>0</v>
      </c>
      <c r="V2853" s="50">
        <f t="shared" si="151"/>
        <v>0</v>
      </c>
      <c r="W2853" s="50">
        <f t="shared" si="150"/>
        <v>0</v>
      </c>
      <c r="X2853" s="50">
        <f t="shared" si="150"/>
        <v>0</v>
      </c>
      <c r="Y2853" s="50">
        <f t="shared" si="150"/>
        <v>0</v>
      </c>
      <c r="Z2853" s="50">
        <f t="shared" si="150"/>
        <v>42.798333333333339</v>
      </c>
      <c r="AA2853" s="50">
        <f t="shared" si="150"/>
        <v>0</v>
      </c>
      <c r="AB2853" s="50">
        <f t="shared" si="149"/>
        <v>42.798333333333339</v>
      </c>
      <c r="AC2853" s="48" t="str">
        <f>VLOOKUP(ПРОДАЖИ!C:C,'ИЗ ОСНОВЫ НОМЕНКЛАТУР'!D:E,2,0)</f>
        <v>Ручки, крючки, опоры</v>
      </c>
      <c r="AD2853" s="48" t="str">
        <f>VLOOKUP(C:C,'ИЗ ОСНОВЫ НОМЕНКЛАТУР'!D:F,3,0)</f>
        <v>Распродажа ручки</v>
      </c>
      <c r="AE2853" s="48" t="str">
        <f>VLOOKUP(C:C,'ИЗ ОСНОВЫ НОМЕНКЛАТУР'!D:H,5,0)</f>
        <v>C</v>
      </c>
    </row>
    <row r="2854" spans="1:31" ht="9.6" customHeight="1" x14ac:dyDescent="0.2">
      <c r="A2854" s="45" t="s">
        <v>2043</v>
      </c>
      <c r="B2854" s="11"/>
      <c r="C2854" s="11" t="s">
        <v>2851</v>
      </c>
      <c r="D2854" s="44">
        <v>0</v>
      </c>
      <c r="E2854" s="44">
        <v>0</v>
      </c>
      <c r="F2854" s="48">
        <v>0</v>
      </c>
      <c r="G2854" s="48">
        <v>0</v>
      </c>
      <c r="H2854" s="44">
        <v>0</v>
      </c>
      <c r="I2854" s="44">
        <v>0</v>
      </c>
      <c r="J2854" s="44">
        <v>1</v>
      </c>
      <c r="K2854" s="48">
        <v>0</v>
      </c>
      <c r="L2854" s="49">
        <v>0</v>
      </c>
      <c r="M2854" s="49">
        <v>0</v>
      </c>
      <c r="N2854" s="10">
        <v>0</v>
      </c>
      <c r="O2854" s="10">
        <v>0</v>
      </c>
      <c r="P2854" s="10">
        <v>0</v>
      </c>
      <c r="Q2854" s="10">
        <v>0</v>
      </c>
      <c r="R2854" s="10">
        <v>529.25</v>
      </c>
      <c r="S2854" s="10">
        <v>0</v>
      </c>
      <c r="T2854" s="50">
        <f t="shared" si="151"/>
        <v>0</v>
      </c>
      <c r="U2854" s="50">
        <f t="shared" si="151"/>
        <v>0</v>
      </c>
      <c r="V2854" s="50">
        <f t="shared" si="151"/>
        <v>0</v>
      </c>
      <c r="W2854" s="50">
        <f t="shared" si="150"/>
        <v>0</v>
      </c>
      <c r="X2854" s="50">
        <f t="shared" si="150"/>
        <v>0</v>
      </c>
      <c r="Y2854" s="50">
        <f t="shared" si="150"/>
        <v>0</v>
      </c>
      <c r="Z2854" s="50">
        <f t="shared" si="150"/>
        <v>44.104166666666664</v>
      </c>
      <c r="AA2854" s="50">
        <f t="shared" si="150"/>
        <v>0</v>
      </c>
      <c r="AB2854" s="50">
        <f t="shared" si="149"/>
        <v>44.104166666666664</v>
      </c>
      <c r="AC2854" s="48" t="str">
        <f>VLOOKUP(ПРОДАЖИ!C:C,'ИЗ ОСНОВЫ НОМЕНКЛАТУР'!D:E,2,0)</f>
        <v>Ручки, крючки, опоры</v>
      </c>
      <c r="AD2854" s="48" t="str">
        <f>VLOOKUP(C:C,'ИЗ ОСНОВЫ НОМЕНКЛАТУР'!D:F,3,0)</f>
        <v>Распродажа ручки</v>
      </c>
      <c r="AE2854" s="48" t="str">
        <f>VLOOKUP(C:C,'ИЗ ОСНОВЫ НОМЕНКЛАТУР'!D:H,5,0)</f>
        <v>C</v>
      </c>
    </row>
    <row r="2855" spans="1:31" ht="9.6" customHeight="1" x14ac:dyDescent="0.2">
      <c r="A2855" s="45" t="s">
        <v>2043</v>
      </c>
      <c r="B2855" s="11"/>
      <c r="C2855" s="11" t="s">
        <v>2852</v>
      </c>
      <c r="D2855" s="44">
        <v>0</v>
      </c>
      <c r="E2855" s="44">
        <v>0</v>
      </c>
      <c r="F2855" s="48">
        <v>0</v>
      </c>
      <c r="G2855" s="48">
        <v>0</v>
      </c>
      <c r="H2855" s="44">
        <v>0</v>
      </c>
      <c r="I2855" s="44">
        <v>0</v>
      </c>
      <c r="J2855" s="44">
        <v>3</v>
      </c>
      <c r="K2855" s="48">
        <v>0</v>
      </c>
      <c r="L2855" s="49">
        <v>0</v>
      </c>
      <c r="M2855" s="49">
        <v>0</v>
      </c>
      <c r="N2855" s="10">
        <v>0</v>
      </c>
      <c r="O2855" s="10">
        <v>0</v>
      </c>
      <c r="P2855" s="10">
        <v>0</v>
      </c>
      <c r="Q2855" s="10">
        <v>0</v>
      </c>
      <c r="R2855" s="10">
        <v>543</v>
      </c>
      <c r="S2855" s="10">
        <v>0</v>
      </c>
      <c r="T2855" s="50">
        <f t="shared" si="151"/>
        <v>0</v>
      </c>
      <c r="U2855" s="50">
        <f t="shared" si="151"/>
        <v>0</v>
      </c>
      <c r="V2855" s="50">
        <f t="shared" si="151"/>
        <v>0</v>
      </c>
      <c r="W2855" s="50">
        <f t="shared" si="150"/>
        <v>0</v>
      </c>
      <c r="X2855" s="50">
        <f t="shared" si="150"/>
        <v>0</v>
      </c>
      <c r="Y2855" s="50">
        <f t="shared" si="150"/>
        <v>0</v>
      </c>
      <c r="Z2855" s="50">
        <f t="shared" si="150"/>
        <v>45.25</v>
      </c>
      <c r="AA2855" s="50">
        <f t="shared" si="150"/>
        <v>0</v>
      </c>
      <c r="AB2855" s="50">
        <f t="shared" si="149"/>
        <v>45.25</v>
      </c>
      <c r="AC2855" s="48" t="str">
        <f>VLOOKUP(ПРОДАЖИ!C:C,'ИЗ ОСНОВЫ НОМЕНКЛАТУР'!D:E,2,0)</f>
        <v>Ручки, крючки, опоры</v>
      </c>
      <c r="AD2855" s="48" t="str">
        <f>VLOOKUP(C:C,'ИЗ ОСНОВЫ НОМЕНКЛАТУР'!D:F,3,0)</f>
        <v>Распродажа ручки</v>
      </c>
      <c r="AE2855" s="48" t="str">
        <f>VLOOKUP(C:C,'ИЗ ОСНОВЫ НОМЕНКЛАТУР'!D:H,5,0)</f>
        <v>C</v>
      </c>
    </row>
    <row r="2856" spans="1:31" ht="9.6" customHeight="1" x14ac:dyDescent="0.2">
      <c r="A2856" s="45" t="s">
        <v>2043</v>
      </c>
      <c r="B2856" s="11"/>
      <c r="C2856" s="11" t="s">
        <v>2853</v>
      </c>
      <c r="D2856" s="44">
        <v>0</v>
      </c>
      <c r="E2856" s="44">
        <v>0</v>
      </c>
      <c r="F2856" s="48">
        <v>0</v>
      </c>
      <c r="G2856" s="48">
        <v>0</v>
      </c>
      <c r="H2856" s="44">
        <v>0</v>
      </c>
      <c r="I2856" s="44">
        <v>0</v>
      </c>
      <c r="J2856" s="44">
        <v>6</v>
      </c>
      <c r="K2856" s="48">
        <v>0</v>
      </c>
      <c r="L2856" s="49">
        <v>0</v>
      </c>
      <c r="M2856" s="49">
        <v>0</v>
      </c>
      <c r="N2856" s="10">
        <v>0</v>
      </c>
      <c r="O2856" s="10">
        <v>0</v>
      </c>
      <c r="P2856" s="10">
        <v>0</v>
      </c>
      <c r="Q2856" s="10">
        <v>0</v>
      </c>
      <c r="R2856" s="10">
        <v>718.68</v>
      </c>
      <c r="S2856" s="10">
        <v>0</v>
      </c>
      <c r="T2856" s="50">
        <f t="shared" si="151"/>
        <v>0</v>
      </c>
      <c r="U2856" s="50">
        <f t="shared" si="151"/>
        <v>0</v>
      </c>
      <c r="V2856" s="50">
        <f t="shared" si="151"/>
        <v>0</v>
      </c>
      <c r="W2856" s="50">
        <f t="shared" si="150"/>
        <v>0</v>
      </c>
      <c r="X2856" s="50">
        <f t="shared" si="150"/>
        <v>0</v>
      </c>
      <c r="Y2856" s="50">
        <f t="shared" si="150"/>
        <v>0</v>
      </c>
      <c r="Z2856" s="50">
        <f t="shared" si="150"/>
        <v>59.889999999999993</v>
      </c>
      <c r="AA2856" s="50">
        <f t="shared" si="150"/>
        <v>0</v>
      </c>
      <c r="AB2856" s="50">
        <f t="shared" si="149"/>
        <v>59.889999999999993</v>
      </c>
      <c r="AC2856" s="48" t="str">
        <f>VLOOKUP(ПРОДАЖИ!C:C,'ИЗ ОСНОВЫ НОМЕНКЛАТУР'!D:E,2,0)</f>
        <v>Ручки, крючки, опоры</v>
      </c>
      <c r="AD2856" s="48" t="str">
        <f>VLOOKUP(C:C,'ИЗ ОСНОВЫ НОМЕНКЛАТУР'!D:F,3,0)</f>
        <v>Распродажа ручки</v>
      </c>
      <c r="AE2856" s="48" t="str">
        <f>VLOOKUP(C:C,'ИЗ ОСНОВЫ НОМЕНКЛАТУР'!D:H,5,0)</f>
        <v>C</v>
      </c>
    </row>
    <row r="2857" spans="1:31" ht="9.6" customHeight="1" x14ac:dyDescent="0.2">
      <c r="A2857" s="45" t="s">
        <v>2043</v>
      </c>
      <c r="B2857" s="11"/>
      <c r="C2857" s="11" t="s">
        <v>2854</v>
      </c>
      <c r="D2857" s="44">
        <v>0</v>
      </c>
      <c r="E2857" s="44">
        <v>0</v>
      </c>
      <c r="F2857" s="48">
        <v>0</v>
      </c>
      <c r="G2857" s="48">
        <v>0</v>
      </c>
      <c r="H2857" s="44">
        <v>0</v>
      </c>
      <c r="I2857" s="44">
        <v>0</v>
      </c>
      <c r="J2857" s="44">
        <v>2</v>
      </c>
      <c r="K2857" s="48">
        <v>0</v>
      </c>
      <c r="L2857" s="49">
        <v>0</v>
      </c>
      <c r="M2857" s="49">
        <v>0</v>
      </c>
      <c r="N2857" s="10">
        <v>0</v>
      </c>
      <c r="O2857" s="10">
        <v>0</v>
      </c>
      <c r="P2857" s="10">
        <v>0</v>
      </c>
      <c r="Q2857" s="10">
        <v>0</v>
      </c>
      <c r="R2857" s="10">
        <v>742.22</v>
      </c>
      <c r="S2857" s="10">
        <v>0</v>
      </c>
      <c r="T2857" s="50">
        <f t="shared" si="151"/>
        <v>0</v>
      </c>
      <c r="U2857" s="50">
        <f t="shared" si="151"/>
        <v>0</v>
      </c>
      <c r="V2857" s="50">
        <f t="shared" si="151"/>
        <v>0</v>
      </c>
      <c r="W2857" s="50">
        <f t="shared" si="150"/>
        <v>0</v>
      </c>
      <c r="X2857" s="50">
        <f t="shared" si="150"/>
        <v>0</v>
      </c>
      <c r="Y2857" s="50">
        <f t="shared" si="150"/>
        <v>0</v>
      </c>
      <c r="Z2857" s="50">
        <f t="shared" si="150"/>
        <v>61.851666666666667</v>
      </c>
      <c r="AA2857" s="50">
        <f t="shared" si="150"/>
        <v>0</v>
      </c>
      <c r="AB2857" s="50">
        <f t="shared" si="149"/>
        <v>61.851666666666667</v>
      </c>
      <c r="AC2857" s="48" t="str">
        <f>VLOOKUP(ПРОДАЖИ!C:C,'ИЗ ОСНОВЫ НОМЕНКЛАТУР'!D:E,2,0)</f>
        <v>Ручки, крючки, опоры</v>
      </c>
      <c r="AD2857" s="48" t="str">
        <f>VLOOKUP(C:C,'ИЗ ОСНОВЫ НОМЕНКЛАТУР'!D:F,3,0)</f>
        <v>Распродажа ручки</v>
      </c>
      <c r="AE2857" s="48" t="str">
        <f>VLOOKUP(C:C,'ИЗ ОСНОВЫ НОМЕНКЛАТУР'!D:H,5,0)</f>
        <v>C</v>
      </c>
    </row>
    <row r="2858" spans="1:31" ht="9.6" customHeight="1" x14ac:dyDescent="0.2">
      <c r="A2858" s="45" t="s">
        <v>2043</v>
      </c>
      <c r="B2858" s="11"/>
      <c r="C2858" s="11" t="s">
        <v>2855</v>
      </c>
      <c r="D2858" s="44">
        <v>0</v>
      </c>
      <c r="E2858" s="44">
        <v>0</v>
      </c>
      <c r="F2858" s="48">
        <v>0</v>
      </c>
      <c r="G2858" s="48">
        <v>0</v>
      </c>
      <c r="H2858" s="44">
        <v>0</v>
      </c>
      <c r="I2858" s="44">
        <v>0</v>
      </c>
      <c r="J2858" s="44">
        <v>9</v>
      </c>
      <c r="K2858" s="48">
        <v>0</v>
      </c>
      <c r="L2858" s="49">
        <v>0</v>
      </c>
      <c r="M2858" s="49">
        <v>0</v>
      </c>
      <c r="N2858" s="10">
        <v>0</v>
      </c>
      <c r="O2858" s="10">
        <v>0</v>
      </c>
      <c r="P2858" s="10">
        <v>0</v>
      </c>
      <c r="Q2858" s="10">
        <v>0</v>
      </c>
      <c r="R2858" s="10">
        <v>997.38</v>
      </c>
      <c r="S2858" s="10">
        <v>0</v>
      </c>
      <c r="T2858" s="50">
        <f t="shared" si="151"/>
        <v>0</v>
      </c>
      <c r="U2858" s="50">
        <f t="shared" si="151"/>
        <v>0</v>
      </c>
      <c r="V2858" s="50">
        <f t="shared" si="151"/>
        <v>0</v>
      </c>
      <c r="W2858" s="50">
        <f t="shared" si="150"/>
        <v>0</v>
      </c>
      <c r="X2858" s="50">
        <f t="shared" si="150"/>
        <v>0</v>
      </c>
      <c r="Y2858" s="50">
        <f t="shared" si="150"/>
        <v>0</v>
      </c>
      <c r="Z2858" s="50">
        <f t="shared" si="150"/>
        <v>83.114999999999995</v>
      </c>
      <c r="AA2858" s="50">
        <f t="shared" si="150"/>
        <v>0</v>
      </c>
      <c r="AB2858" s="50">
        <f t="shared" si="149"/>
        <v>83.114999999999995</v>
      </c>
      <c r="AC2858" s="48" t="str">
        <f>VLOOKUP(ПРОДАЖИ!C:C,'ИЗ ОСНОВЫ НОМЕНКЛАТУР'!D:E,2,0)</f>
        <v>Ручки, крючки, опоры</v>
      </c>
      <c r="AD2858" s="48" t="str">
        <f>VLOOKUP(C:C,'ИЗ ОСНОВЫ НОМЕНКЛАТУР'!D:F,3,0)</f>
        <v>Распродажа ручки</v>
      </c>
      <c r="AE2858" s="48" t="str">
        <f>VLOOKUP(C:C,'ИЗ ОСНОВЫ НОМЕНКЛАТУР'!D:H,5,0)</f>
        <v>C</v>
      </c>
    </row>
    <row r="2859" spans="1:31" ht="9.6" customHeight="1" x14ac:dyDescent="0.2">
      <c r="A2859" s="45" t="s">
        <v>2043</v>
      </c>
      <c r="B2859" s="11"/>
      <c r="C2859" s="11" t="s">
        <v>2856</v>
      </c>
      <c r="D2859" s="44">
        <v>0</v>
      </c>
      <c r="E2859" s="44">
        <v>0</v>
      </c>
      <c r="F2859" s="48">
        <v>0</v>
      </c>
      <c r="G2859" s="48">
        <v>0</v>
      </c>
      <c r="H2859" s="44">
        <v>0</v>
      </c>
      <c r="I2859" s="44">
        <v>0</v>
      </c>
      <c r="J2859" s="44">
        <v>1</v>
      </c>
      <c r="K2859" s="48">
        <v>0</v>
      </c>
      <c r="L2859" s="49">
        <v>0</v>
      </c>
      <c r="M2859" s="49">
        <v>0</v>
      </c>
      <c r="N2859" s="10">
        <v>0</v>
      </c>
      <c r="O2859" s="10">
        <v>0</v>
      </c>
      <c r="P2859" s="10">
        <v>0</v>
      </c>
      <c r="Q2859" s="10">
        <v>0</v>
      </c>
      <c r="R2859" s="10">
        <v>676.29</v>
      </c>
      <c r="S2859" s="10">
        <v>0</v>
      </c>
      <c r="T2859" s="50">
        <f t="shared" si="151"/>
        <v>0</v>
      </c>
      <c r="U2859" s="50">
        <f t="shared" si="151"/>
        <v>0</v>
      </c>
      <c r="V2859" s="50">
        <f t="shared" si="151"/>
        <v>0</v>
      </c>
      <c r="W2859" s="50">
        <f t="shared" si="150"/>
        <v>0</v>
      </c>
      <c r="X2859" s="50">
        <f t="shared" si="150"/>
        <v>0</v>
      </c>
      <c r="Y2859" s="50">
        <f t="shared" si="150"/>
        <v>0</v>
      </c>
      <c r="Z2859" s="50">
        <f t="shared" si="150"/>
        <v>56.357499999999995</v>
      </c>
      <c r="AA2859" s="50">
        <f t="shared" si="150"/>
        <v>0</v>
      </c>
      <c r="AB2859" s="50">
        <f t="shared" si="149"/>
        <v>56.357499999999995</v>
      </c>
      <c r="AC2859" s="48" t="str">
        <f>VLOOKUP(ПРОДАЖИ!C:C,'ИЗ ОСНОВЫ НОМЕНКЛАТУР'!D:E,2,0)</f>
        <v>Ручки, крючки, опоры</v>
      </c>
      <c r="AD2859" s="48" t="str">
        <f>VLOOKUP(C:C,'ИЗ ОСНОВЫ НОМЕНКЛАТУР'!D:F,3,0)</f>
        <v>Распродажа ручки</v>
      </c>
      <c r="AE2859" s="48" t="str">
        <f>VLOOKUP(C:C,'ИЗ ОСНОВЫ НОМЕНКЛАТУР'!D:H,5,0)</f>
        <v>C</v>
      </c>
    </row>
    <row r="2860" spans="1:31" ht="9.6" customHeight="1" x14ac:dyDescent="0.2">
      <c r="A2860" s="45" t="s">
        <v>2043</v>
      </c>
      <c r="B2860" s="11"/>
      <c r="C2860" s="11" t="s">
        <v>2857</v>
      </c>
      <c r="D2860" s="44">
        <v>0</v>
      </c>
      <c r="E2860" s="44">
        <v>0</v>
      </c>
      <c r="F2860" s="48">
        <v>0</v>
      </c>
      <c r="G2860" s="48">
        <v>0</v>
      </c>
      <c r="H2860" s="44">
        <v>0</v>
      </c>
      <c r="I2860" s="44">
        <v>0</v>
      </c>
      <c r="J2860" s="44">
        <v>5</v>
      </c>
      <c r="K2860" s="48">
        <v>0</v>
      </c>
      <c r="L2860" s="49">
        <v>0</v>
      </c>
      <c r="M2860" s="49">
        <v>0</v>
      </c>
      <c r="N2860" s="10">
        <v>0</v>
      </c>
      <c r="O2860" s="10">
        <v>0</v>
      </c>
      <c r="P2860" s="10">
        <v>0</v>
      </c>
      <c r="Q2860" s="10">
        <v>0</v>
      </c>
      <c r="R2860" s="10">
        <v>1422.5</v>
      </c>
      <c r="S2860" s="10">
        <v>0</v>
      </c>
      <c r="T2860" s="50">
        <f t="shared" si="151"/>
        <v>0</v>
      </c>
      <c r="U2860" s="50">
        <f t="shared" si="151"/>
        <v>0</v>
      </c>
      <c r="V2860" s="50">
        <f t="shared" si="151"/>
        <v>0</v>
      </c>
      <c r="W2860" s="50">
        <f t="shared" si="150"/>
        <v>0</v>
      </c>
      <c r="X2860" s="50">
        <f t="shared" si="150"/>
        <v>0</v>
      </c>
      <c r="Y2860" s="50">
        <f t="shared" si="150"/>
        <v>0</v>
      </c>
      <c r="Z2860" s="50">
        <f t="shared" si="150"/>
        <v>118.54166666666667</v>
      </c>
      <c r="AA2860" s="50">
        <f t="shared" si="150"/>
        <v>0</v>
      </c>
      <c r="AB2860" s="50">
        <f t="shared" si="149"/>
        <v>118.54166666666667</v>
      </c>
      <c r="AC2860" s="48" t="str">
        <f>VLOOKUP(ПРОДАЖИ!C:C,'ИЗ ОСНОВЫ НОМЕНКЛАТУР'!D:E,2,0)</f>
        <v>Ручки, крючки, опоры</v>
      </c>
      <c r="AD2860" s="48" t="str">
        <f>VLOOKUP(C:C,'ИЗ ОСНОВЫ НОМЕНКЛАТУР'!D:F,3,0)</f>
        <v>Распродажа ручки</v>
      </c>
      <c r="AE2860" s="48" t="str">
        <f>VLOOKUP(C:C,'ИЗ ОСНОВЫ НОМЕНКЛАТУР'!D:H,5,0)</f>
        <v>C</v>
      </c>
    </row>
    <row r="2861" spans="1:31" ht="9.6" customHeight="1" x14ac:dyDescent="0.2">
      <c r="A2861" s="45" t="s">
        <v>2043</v>
      </c>
      <c r="B2861" s="11"/>
      <c r="C2861" s="11" t="s">
        <v>2858</v>
      </c>
      <c r="D2861" s="44">
        <v>0</v>
      </c>
      <c r="E2861" s="44">
        <v>0</v>
      </c>
      <c r="F2861" s="48">
        <v>0</v>
      </c>
      <c r="G2861" s="48">
        <v>0</v>
      </c>
      <c r="H2861" s="44">
        <v>0</v>
      </c>
      <c r="I2861" s="44">
        <v>0</v>
      </c>
      <c r="J2861" s="44">
        <v>4</v>
      </c>
      <c r="K2861" s="48">
        <v>0</v>
      </c>
      <c r="L2861" s="49">
        <v>0</v>
      </c>
      <c r="M2861" s="49">
        <v>0</v>
      </c>
      <c r="N2861" s="10">
        <v>0</v>
      </c>
      <c r="O2861" s="10">
        <v>0</v>
      </c>
      <c r="P2861" s="10">
        <v>0</v>
      </c>
      <c r="Q2861" s="10">
        <v>0</v>
      </c>
      <c r="R2861" s="10">
        <v>1533.04</v>
      </c>
      <c r="S2861" s="10">
        <v>0</v>
      </c>
      <c r="T2861" s="50">
        <f t="shared" si="151"/>
        <v>0</v>
      </c>
      <c r="U2861" s="50">
        <f t="shared" si="151"/>
        <v>0</v>
      </c>
      <c r="V2861" s="50">
        <f t="shared" si="151"/>
        <v>0</v>
      </c>
      <c r="W2861" s="50">
        <f t="shared" si="150"/>
        <v>0</v>
      </c>
      <c r="X2861" s="50">
        <f t="shared" si="150"/>
        <v>0</v>
      </c>
      <c r="Y2861" s="50">
        <f t="shared" si="150"/>
        <v>0</v>
      </c>
      <c r="Z2861" s="50">
        <f t="shared" si="150"/>
        <v>127.75333333333333</v>
      </c>
      <c r="AA2861" s="50">
        <f t="shared" si="150"/>
        <v>0</v>
      </c>
      <c r="AB2861" s="50">
        <f t="shared" si="149"/>
        <v>127.75333333333333</v>
      </c>
      <c r="AC2861" s="48" t="str">
        <f>VLOOKUP(ПРОДАЖИ!C:C,'ИЗ ОСНОВЫ НОМЕНКЛАТУР'!D:E,2,0)</f>
        <v>Ручки, крючки, опоры</v>
      </c>
      <c r="AD2861" s="48" t="str">
        <f>VLOOKUP(C:C,'ИЗ ОСНОВЫ НОМЕНКЛАТУР'!D:F,3,0)</f>
        <v>Распродажа ручки</v>
      </c>
      <c r="AE2861" s="48" t="str">
        <f>VLOOKUP(C:C,'ИЗ ОСНОВЫ НОМЕНКЛАТУР'!D:H,5,0)</f>
        <v>C</v>
      </c>
    </row>
    <row r="2862" spans="1:31" ht="9.6" customHeight="1" x14ac:dyDescent="0.2">
      <c r="A2862" s="45" t="s">
        <v>2043</v>
      </c>
      <c r="B2862" s="11"/>
      <c r="C2862" s="11" t="s">
        <v>2859</v>
      </c>
      <c r="D2862" s="44">
        <v>0</v>
      </c>
      <c r="E2862" s="44">
        <v>0</v>
      </c>
      <c r="F2862" s="48">
        <v>0</v>
      </c>
      <c r="G2862" s="48">
        <v>0</v>
      </c>
      <c r="H2862" s="44">
        <v>0</v>
      </c>
      <c r="I2862" s="44">
        <v>0</v>
      </c>
      <c r="J2862" s="44">
        <v>3</v>
      </c>
      <c r="K2862" s="48">
        <v>0</v>
      </c>
      <c r="L2862" s="49">
        <v>0</v>
      </c>
      <c r="M2862" s="49">
        <v>0</v>
      </c>
      <c r="N2862" s="10">
        <v>0</v>
      </c>
      <c r="O2862" s="10">
        <v>0</v>
      </c>
      <c r="P2862" s="10">
        <v>0</v>
      </c>
      <c r="Q2862" s="10">
        <v>0</v>
      </c>
      <c r="R2862" s="10">
        <v>831.09</v>
      </c>
      <c r="S2862" s="10">
        <v>0</v>
      </c>
      <c r="T2862" s="50">
        <f t="shared" si="151"/>
        <v>0</v>
      </c>
      <c r="U2862" s="50">
        <f t="shared" si="151"/>
        <v>0</v>
      </c>
      <c r="V2862" s="50">
        <f t="shared" si="151"/>
        <v>0</v>
      </c>
      <c r="W2862" s="50">
        <f t="shared" si="150"/>
        <v>0</v>
      </c>
      <c r="X2862" s="50">
        <f t="shared" si="150"/>
        <v>0</v>
      </c>
      <c r="Y2862" s="50">
        <f t="shared" si="150"/>
        <v>0</v>
      </c>
      <c r="Z2862" s="50">
        <f t="shared" si="150"/>
        <v>69.257500000000007</v>
      </c>
      <c r="AA2862" s="50">
        <f t="shared" si="150"/>
        <v>0</v>
      </c>
      <c r="AB2862" s="50">
        <f t="shared" si="149"/>
        <v>69.257500000000007</v>
      </c>
      <c r="AC2862" s="48" t="str">
        <f>VLOOKUP(ПРОДАЖИ!C:C,'ИЗ ОСНОВЫ НОМЕНКЛАТУР'!D:E,2,0)</f>
        <v>Ручки, крючки, опоры</v>
      </c>
      <c r="AD2862" s="48" t="str">
        <f>VLOOKUP(C:C,'ИЗ ОСНОВЫ НОМЕНКЛАТУР'!D:F,3,0)</f>
        <v>Распродажа ручки</v>
      </c>
      <c r="AE2862" s="48" t="str">
        <f>VLOOKUP(C:C,'ИЗ ОСНОВЫ НОМЕНКЛАТУР'!D:H,5,0)</f>
        <v>C</v>
      </c>
    </row>
    <row r="2863" spans="1:31" ht="9.6" customHeight="1" x14ac:dyDescent="0.2">
      <c r="A2863" s="45" t="s">
        <v>2043</v>
      </c>
      <c r="B2863" s="11"/>
      <c r="C2863" s="11" t="s">
        <v>2860</v>
      </c>
      <c r="D2863" s="44">
        <v>0</v>
      </c>
      <c r="E2863" s="44">
        <v>0</v>
      </c>
      <c r="F2863" s="48">
        <v>0</v>
      </c>
      <c r="G2863" s="48">
        <v>0</v>
      </c>
      <c r="H2863" s="44">
        <v>0</v>
      </c>
      <c r="I2863" s="44">
        <v>0</v>
      </c>
      <c r="J2863" s="44">
        <v>11</v>
      </c>
      <c r="K2863" s="48">
        <v>0</v>
      </c>
      <c r="L2863" s="49">
        <v>0</v>
      </c>
      <c r="M2863" s="49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2356.42</v>
      </c>
      <c r="S2863" s="10">
        <v>0</v>
      </c>
      <c r="T2863" s="50">
        <f t="shared" si="151"/>
        <v>0</v>
      </c>
      <c r="U2863" s="50">
        <f t="shared" si="151"/>
        <v>0</v>
      </c>
      <c r="V2863" s="50">
        <f t="shared" si="151"/>
        <v>0</v>
      </c>
      <c r="W2863" s="50">
        <f t="shared" si="150"/>
        <v>0</v>
      </c>
      <c r="X2863" s="50">
        <f t="shared" si="150"/>
        <v>0</v>
      </c>
      <c r="Y2863" s="50">
        <f t="shared" si="150"/>
        <v>0</v>
      </c>
      <c r="Z2863" s="50">
        <f t="shared" si="150"/>
        <v>196.36833333333334</v>
      </c>
      <c r="AA2863" s="50">
        <f t="shared" si="150"/>
        <v>0</v>
      </c>
      <c r="AB2863" s="50">
        <f t="shared" si="149"/>
        <v>196.36833333333334</v>
      </c>
      <c r="AC2863" s="48" t="str">
        <f>VLOOKUP(ПРОДАЖИ!C:C,'ИЗ ОСНОВЫ НОМЕНКЛАТУР'!D:E,2,0)</f>
        <v>Ручки, крючки, опоры</v>
      </c>
      <c r="AD2863" s="48" t="str">
        <f>VLOOKUP(C:C,'ИЗ ОСНОВЫ НОМЕНКЛАТУР'!D:F,3,0)</f>
        <v>Распродажа ручки</v>
      </c>
      <c r="AE2863" s="48" t="str">
        <f>VLOOKUP(C:C,'ИЗ ОСНОВЫ НОМЕНКЛАТУР'!D:H,5,0)</f>
        <v>C</v>
      </c>
    </row>
    <row r="2864" spans="1:31" ht="9.6" customHeight="1" x14ac:dyDescent="0.2">
      <c r="A2864" s="45" t="s">
        <v>2043</v>
      </c>
      <c r="B2864" s="11"/>
      <c r="C2864" s="11" t="s">
        <v>2861</v>
      </c>
      <c r="D2864" s="44">
        <v>0</v>
      </c>
      <c r="E2864" s="44">
        <v>0</v>
      </c>
      <c r="F2864" s="48">
        <v>0</v>
      </c>
      <c r="G2864" s="48">
        <v>0</v>
      </c>
      <c r="H2864" s="44">
        <v>0</v>
      </c>
      <c r="I2864" s="44">
        <v>0</v>
      </c>
      <c r="J2864" s="44">
        <v>9</v>
      </c>
      <c r="K2864" s="48">
        <v>0</v>
      </c>
      <c r="L2864" s="49">
        <v>0</v>
      </c>
      <c r="M2864" s="49">
        <v>0</v>
      </c>
      <c r="N2864" s="10">
        <v>0</v>
      </c>
      <c r="O2864" s="10">
        <v>0</v>
      </c>
      <c r="P2864" s="10">
        <v>0</v>
      </c>
      <c r="Q2864" s="10">
        <v>0</v>
      </c>
      <c r="R2864" s="10">
        <v>1582.56</v>
      </c>
      <c r="S2864" s="10">
        <v>0</v>
      </c>
      <c r="T2864" s="50">
        <f t="shared" si="151"/>
        <v>0</v>
      </c>
      <c r="U2864" s="50">
        <f t="shared" si="151"/>
        <v>0</v>
      </c>
      <c r="V2864" s="50">
        <f t="shared" si="151"/>
        <v>0</v>
      </c>
      <c r="W2864" s="50">
        <f t="shared" si="150"/>
        <v>0</v>
      </c>
      <c r="X2864" s="50">
        <f t="shared" si="150"/>
        <v>0</v>
      </c>
      <c r="Y2864" s="50">
        <f t="shared" si="150"/>
        <v>0</v>
      </c>
      <c r="Z2864" s="50">
        <f t="shared" si="150"/>
        <v>131.88</v>
      </c>
      <c r="AA2864" s="50">
        <f t="shared" si="150"/>
        <v>0</v>
      </c>
      <c r="AB2864" s="50">
        <f t="shared" si="149"/>
        <v>131.88</v>
      </c>
      <c r="AC2864" s="48" t="str">
        <f>VLOOKUP(ПРОДАЖИ!C:C,'ИЗ ОСНОВЫ НОМЕНКЛАТУР'!D:E,2,0)</f>
        <v>Ручки, крючки, опоры</v>
      </c>
      <c r="AD2864" s="48" t="str">
        <f>VLOOKUP(C:C,'ИЗ ОСНОВЫ НОМЕНКЛАТУР'!D:F,3,0)</f>
        <v>Распродажа ручки</v>
      </c>
      <c r="AE2864" s="48" t="str">
        <f>VLOOKUP(C:C,'ИЗ ОСНОВЫ НОМЕНКЛАТУР'!D:H,5,0)</f>
        <v>C</v>
      </c>
    </row>
    <row r="2865" spans="1:31" ht="9.6" customHeight="1" x14ac:dyDescent="0.2">
      <c r="A2865" s="45" t="s">
        <v>2043</v>
      </c>
      <c r="B2865" s="11"/>
      <c r="C2865" s="11" t="s">
        <v>2862</v>
      </c>
      <c r="D2865" s="44">
        <v>0</v>
      </c>
      <c r="E2865" s="44">
        <v>0</v>
      </c>
      <c r="F2865" s="48">
        <v>0</v>
      </c>
      <c r="G2865" s="48">
        <v>0</v>
      </c>
      <c r="H2865" s="44">
        <v>0</v>
      </c>
      <c r="I2865" s="44">
        <v>0</v>
      </c>
      <c r="J2865" s="44">
        <v>25</v>
      </c>
      <c r="K2865" s="48">
        <v>0</v>
      </c>
      <c r="L2865" s="49">
        <v>0</v>
      </c>
      <c r="M2865" s="49">
        <v>0</v>
      </c>
      <c r="N2865" s="10">
        <v>0</v>
      </c>
      <c r="O2865" s="10">
        <v>0</v>
      </c>
      <c r="P2865" s="10">
        <v>0</v>
      </c>
      <c r="Q2865" s="10">
        <v>0</v>
      </c>
      <c r="R2865" s="10">
        <v>3851.5</v>
      </c>
      <c r="S2865" s="10">
        <v>0</v>
      </c>
      <c r="T2865" s="50">
        <f t="shared" si="151"/>
        <v>0</v>
      </c>
      <c r="U2865" s="50">
        <f t="shared" si="151"/>
        <v>0</v>
      </c>
      <c r="V2865" s="50">
        <f t="shared" si="151"/>
        <v>0</v>
      </c>
      <c r="W2865" s="50">
        <f t="shared" si="150"/>
        <v>0</v>
      </c>
      <c r="X2865" s="50">
        <f t="shared" si="150"/>
        <v>0</v>
      </c>
      <c r="Y2865" s="50">
        <f t="shared" si="150"/>
        <v>0</v>
      </c>
      <c r="Z2865" s="50">
        <f t="shared" si="150"/>
        <v>320.95833333333331</v>
      </c>
      <c r="AA2865" s="50">
        <f t="shared" si="150"/>
        <v>0</v>
      </c>
      <c r="AB2865" s="50">
        <f t="shared" si="149"/>
        <v>320.95833333333331</v>
      </c>
      <c r="AC2865" s="48" t="str">
        <f>VLOOKUP(ПРОДАЖИ!C:C,'ИЗ ОСНОВЫ НОМЕНКЛАТУР'!D:E,2,0)</f>
        <v>Ручки, крючки, опоры</v>
      </c>
      <c r="AD2865" s="48" t="str">
        <f>VLOOKUP(C:C,'ИЗ ОСНОВЫ НОМЕНКЛАТУР'!D:F,3,0)</f>
        <v>Распродажа ручки</v>
      </c>
      <c r="AE2865" s="48" t="str">
        <f>VLOOKUP(C:C,'ИЗ ОСНОВЫ НОМЕНКЛАТУР'!D:H,5,0)</f>
        <v>C</v>
      </c>
    </row>
    <row r="2866" spans="1:31" ht="9.6" customHeight="1" x14ac:dyDescent="0.2">
      <c r="A2866" s="45" t="s">
        <v>2043</v>
      </c>
      <c r="B2866" s="11"/>
      <c r="C2866" s="11" t="s">
        <v>2863</v>
      </c>
      <c r="D2866" s="44">
        <v>0</v>
      </c>
      <c r="E2866" s="44">
        <v>0</v>
      </c>
      <c r="F2866" s="48">
        <v>0</v>
      </c>
      <c r="G2866" s="48">
        <v>0</v>
      </c>
      <c r="H2866" s="44">
        <v>0</v>
      </c>
      <c r="I2866" s="44">
        <v>0</v>
      </c>
      <c r="J2866" s="44">
        <v>9</v>
      </c>
      <c r="K2866" s="48">
        <v>0</v>
      </c>
      <c r="L2866" s="49">
        <v>0</v>
      </c>
      <c r="M2866" s="49">
        <v>0</v>
      </c>
      <c r="N2866" s="10">
        <v>0</v>
      </c>
      <c r="O2866" s="10">
        <v>0</v>
      </c>
      <c r="P2866" s="10">
        <v>0</v>
      </c>
      <c r="Q2866" s="10">
        <v>0</v>
      </c>
      <c r="R2866" s="10">
        <v>2009.61</v>
      </c>
      <c r="S2866" s="10">
        <v>0</v>
      </c>
      <c r="T2866" s="50">
        <f t="shared" si="151"/>
        <v>0</v>
      </c>
      <c r="U2866" s="50">
        <f t="shared" si="151"/>
        <v>0</v>
      </c>
      <c r="V2866" s="50">
        <f t="shared" si="151"/>
        <v>0</v>
      </c>
      <c r="W2866" s="50">
        <f t="shared" si="150"/>
        <v>0</v>
      </c>
      <c r="X2866" s="50">
        <f t="shared" si="150"/>
        <v>0</v>
      </c>
      <c r="Y2866" s="50">
        <f t="shared" si="150"/>
        <v>0</v>
      </c>
      <c r="Z2866" s="50">
        <f t="shared" si="150"/>
        <v>167.4675</v>
      </c>
      <c r="AA2866" s="50">
        <f t="shared" si="150"/>
        <v>0</v>
      </c>
      <c r="AB2866" s="50">
        <f t="shared" si="149"/>
        <v>167.4675</v>
      </c>
      <c r="AC2866" s="48" t="str">
        <f>VLOOKUP(ПРОДАЖИ!C:C,'ИЗ ОСНОВЫ НОМЕНКЛАТУР'!D:E,2,0)</f>
        <v>Ручки, крючки, опоры</v>
      </c>
      <c r="AD2866" s="48" t="str">
        <f>VLOOKUP(C:C,'ИЗ ОСНОВЫ НОМЕНКЛАТУР'!D:F,3,0)</f>
        <v>Распродажа ручки</v>
      </c>
      <c r="AE2866" s="48" t="str">
        <f>VLOOKUP(C:C,'ИЗ ОСНОВЫ НОМЕНКЛАТУР'!D:H,5,0)</f>
        <v>C</v>
      </c>
    </row>
    <row r="2867" spans="1:31" ht="9.6" customHeight="1" x14ac:dyDescent="0.2">
      <c r="A2867" s="45" t="s">
        <v>2043</v>
      </c>
      <c r="B2867" s="11"/>
      <c r="C2867" s="11" t="s">
        <v>2864</v>
      </c>
      <c r="D2867" s="44">
        <v>0</v>
      </c>
      <c r="E2867" s="44">
        <v>0</v>
      </c>
      <c r="F2867" s="48">
        <v>0</v>
      </c>
      <c r="G2867" s="48">
        <v>0</v>
      </c>
      <c r="H2867" s="44">
        <v>0</v>
      </c>
      <c r="I2867" s="44">
        <v>0</v>
      </c>
      <c r="J2867" s="44">
        <v>7</v>
      </c>
      <c r="K2867" s="48">
        <v>0</v>
      </c>
      <c r="L2867" s="49">
        <v>0</v>
      </c>
      <c r="M2867" s="49">
        <v>0</v>
      </c>
      <c r="N2867" s="10">
        <v>0</v>
      </c>
      <c r="O2867" s="10">
        <v>0</v>
      </c>
      <c r="P2867" s="10">
        <v>0</v>
      </c>
      <c r="Q2867" s="10">
        <v>0</v>
      </c>
      <c r="R2867" s="10">
        <v>2834.23</v>
      </c>
      <c r="S2867" s="10">
        <v>0</v>
      </c>
      <c r="T2867" s="50">
        <f t="shared" si="151"/>
        <v>0</v>
      </c>
      <c r="U2867" s="50">
        <f t="shared" si="151"/>
        <v>0</v>
      </c>
      <c r="V2867" s="50">
        <f t="shared" si="151"/>
        <v>0</v>
      </c>
      <c r="W2867" s="50">
        <f t="shared" si="150"/>
        <v>0</v>
      </c>
      <c r="X2867" s="50">
        <f t="shared" si="150"/>
        <v>0</v>
      </c>
      <c r="Y2867" s="50">
        <f t="shared" si="150"/>
        <v>0</v>
      </c>
      <c r="Z2867" s="50">
        <f t="shared" si="150"/>
        <v>236.18583333333333</v>
      </c>
      <c r="AA2867" s="50">
        <f t="shared" si="150"/>
        <v>0</v>
      </c>
      <c r="AB2867" s="50">
        <f t="shared" si="149"/>
        <v>236.18583333333333</v>
      </c>
      <c r="AC2867" s="48" t="str">
        <f>VLOOKUP(ПРОДАЖИ!C:C,'ИЗ ОСНОВЫ НОМЕНКЛАТУР'!D:E,2,0)</f>
        <v>Ручки, крючки, опоры</v>
      </c>
      <c r="AD2867" s="48" t="str">
        <f>VLOOKUP(C:C,'ИЗ ОСНОВЫ НОМЕНКЛАТУР'!D:F,3,0)</f>
        <v>Распродажа ручки</v>
      </c>
      <c r="AE2867" s="48" t="str">
        <f>VLOOKUP(C:C,'ИЗ ОСНОВЫ НОМЕНКЛАТУР'!D:H,5,0)</f>
        <v>C</v>
      </c>
    </row>
    <row r="2868" spans="1:31" ht="9.6" customHeight="1" x14ac:dyDescent="0.2">
      <c r="A2868" s="45" t="s">
        <v>2043</v>
      </c>
      <c r="B2868" s="11"/>
      <c r="C2868" s="11" t="s">
        <v>2865</v>
      </c>
      <c r="D2868" s="44">
        <v>0</v>
      </c>
      <c r="E2868" s="44">
        <v>0</v>
      </c>
      <c r="F2868" s="48">
        <v>0</v>
      </c>
      <c r="G2868" s="48">
        <v>0</v>
      </c>
      <c r="H2868" s="44">
        <v>0</v>
      </c>
      <c r="I2868" s="44">
        <v>0</v>
      </c>
      <c r="J2868" s="44">
        <v>13</v>
      </c>
      <c r="K2868" s="48">
        <v>0</v>
      </c>
      <c r="L2868" s="49">
        <v>0</v>
      </c>
      <c r="M2868" s="49">
        <v>0</v>
      </c>
      <c r="N2868" s="10">
        <v>0</v>
      </c>
      <c r="O2868" s="10">
        <v>0</v>
      </c>
      <c r="P2868" s="10">
        <v>0</v>
      </c>
      <c r="Q2868" s="10">
        <v>0</v>
      </c>
      <c r="R2868" s="10">
        <v>4054.44</v>
      </c>
      <c r="S2868" s="10">
        <v>0</v>
      </c>
      <c r="T2868" s="50">
        <f t="shared" si="151"/>
        <v>0</v>
      </c>
      <c r="U2868" s="50">
        <f t="shared" si="151"/>
        <v>0</v>
      </c>
      <c r="V2868" s="50">
        <f t="shared" si="151"/>
        <v>0</v>
      </c>
      <c r="W2868" s="50">
        <f t="shared" si="150"/>
        <v>0</v>
      </c>
      <c r="X2868" s="50">
        <f t="shared" si="150"/>
        <v>0</v>
      </c>
      <c r="Y2868" s="50">
        <f t="shared" si="150"/>
        <v>0</v>
      </c>
      <c r="Z2868" s="50">
        <f t="shared" si="150"/>
        <v>337.87</v>
      </c>
      <c r="AA2868" s="50">
        <f t="shared" si="150"/>
        <v>0</v>
      </c>
      <c r="AB2868" s="50">
        <f t="shared" si="149"/>
        <v>337.87</v>
      </c>
      <c r="AC2868" s="48" t="str">
        <f>VLOOKUP(ПРОДАЖИ!C:C,'ИЗ ОСНОВЫ НОМЕНКЛАТУР'!D:E,2,0)</f>
        <v>Ручки, крючки, опоры</v>
      </c>
      <c r="AD2868" s="48" t="str">
        <f>VLOOKUP(C:C,'ИЗ ОСНОВЫ НОМЕНКЛАТУР'!D:F,3,0)</f>
        <v>Распродажа ручки</v>
      </c>
      <c r="AE2868" s="48" t="str">
        <f>VLOOKUP(C:C,'ИЗ ОСНОВЫ НОМЕНКЛАТУР'!D:H,5,0)</f>
        <v>C</v>
      </c>
    </row>
    <row r="2869" spans="1:31" ht="9.6" customHeight="1" x14ac:dyDescent="0.2">
      <c r="A2869" s="45" t="s">
        <v>2043</v>
      </c>
      <c r="B2869" s="11"/>
      <c r="C2869" s="11" t="s">
        <v>2866</v>
      </c>
      <c r="D2869" s="44">
        <v>0</v>
      </c>
      <c r="E2869" s="44">
        <v>0</v>
      </c>
      <c r="F2869" s="48">
        <v>0</v>
      </c>
      <c r="G2869" s="48">
        <v>0</v>
      </c>
      <c r="H2869" s="44">
        <v>0</v>
      </c>
      <c r="I2869" s="44">
        <v>0</v>
      </c>
      <c r="J2869" s="44">
        <v>14</v>
      </c>
      <c r="K2869" s="48">
        <v>0</v>
      </c>
      <c r="L2869" s="49">
        <v>0</v>
      </c>
      <c r="M2869" s="49">
        <v>0</v>
      </c>
      <c r="N2869" s="10">
        <v>0</v>
      </c>
      <c r="O2869" s="10">
        <v>0</v>
      </c>
      <c r="P2869" s="10">
        <v>0</v>
      </c>
      <c r="Q2869" s="10">
        <v>0</v>
      </c>
      <c r="R2869" s="10">
        <v>5020.82</v>
      </c>
      <c r="S2869" s="10">
        <v>0</v>
      </c>
      <c r="T2869" s="50">
        <f t="shared" si="151"/>
        <v>0</v>
      </c>
      <c r="U2869" s="50">
        <f t="shared" si="151"/>
        <v>0</v>
      </c>
      <c r="V2869" s="50">
        <f t="shared" si="151"/>
        <v>0</v>
      </c>
      <c r="W2869" s="50">
        <f t="shared" si="150"/>
        <v>0</v>
      </c>
      <c r="X2869" s="50">
        <f t="shared" si="150"/>
        <v>0</v>
      </c>
      <c r="Y2869" s="50">
        <f t="shared" si="150"/>
        <v>0</v>
      </c>
      <c r="Z2869" s="50">
        <f t="shared" si="150"/>
        <v>418.40166666666664</v>
      </c>
      <c r="AA2869" s="50">
        <f t="shared" si="150"/>
        <v>0</v>
      </c>
      <c r="AB2869" s="50">
        <f t="shared" si="149"/>
        <v>418.40166666666664</v>
      </c>
      <c r="AC2869" s="48" t="str">
        <f>VLOOKUP(ПРОДАЖИ!C:C,'ИЗ ОСНОВЫ НОМЕНКЛАТУР'!D:E,2,0)</f>
        <v>Ручки, крючки, опоры</v>
      </c>
      <c r="AD2869" s="48" t="str">
        <f>VLOOKUP(C:C,'ИЗ ОСНОВЫ НОМЕНКЛАТУР'!D:F,3,0)</f>
        <v>Распродажа ручки</v>
      </c>
      <c r="AE2869" s="48" t="str">
        <f>VLOOKUP(C:C,'ИЗ ОСНОВЫ НОМЕНКЛАТУР'!D:H,5,0)</f>
        <v>C</v>
      </c>
    </row>
    <row r="2870" spans="1:31" ht="9.6" customHeight="1" x14ac:dyDescent="0.2">
      <c r="A2870" s="45" t="s">
        <v>2043</v>
      </c>
      <c r="B2870" s="11"/>
      <c r="C2870" s="11" t="s">
        <v>2867</v>
      </c>
      <c r="D2870" s="44">
        <v>0</v>
      </c>
      <c r="E2870" s="44">
        <v>0</v>
      </c>
      <c r="F2870" s="48">
        <v>0</v>
      </c>
      <c r="G2870" s="48">
        <v>0</v>
      </c>
      <c r="H2870" s="44">
        <v>0</v>
      </c>
      <c r="I2870" s="44">
        <v>0</v>
      </c>
      <c r="J2870" s="44">
        <v>8</v>
      </c>
      <c r="K2870" s="48">
        <v>0</v>
      </c>
      <c r="L2870" s="49">
        <v>0</v>
      </c>
      <c r="M2870" s="49">
        <v>0</v>
      </c>
      <c r="N2870" s="10">
        <v>0</v>
      </c>
      <c r="O2870" s="10">
        <v>0</v>
      </c>
      <c r="P2870" s="10">
        <v>0</v>
      </c>
      <c r="Q2870" s="10">
        <v>0</v>
      </c>
      <c r="R2870" s="10">
        <v>4218.6400000000003</v>
      </c>
      <c r="S2870" s="10">
        <v>0</v>
      </c>
      <c r="T2870" s="50">
        <f t="shared" si="151"/>
        <v>0</v>
      </c>
      <c r="U2870" s="50">
        <f t="shared" si="151"/>
        <v>0</v>
      </c>
      <c r="V2870" s="50">
        <f t="shared" si="151"/>
        <v>0</v>
      </c>
      <c r="W2870" s="50">
        <f t="shared" si="150"/>
        <v>0</v>
      </c>
      <c r="X2870" s="50">
        <f t="shared" si="150"/>
        <v>0</v>
      </c>
      <c r="Y2870" s="50">
        <f t="shared" si="150"/>
        <v>0</v>
      </c>
      <c r="Z2870" s="50">
        <f t="shared" si="150"/>
        <v>351.55333333333334</v>
      </c>
      <c r="AA2870" s="50">
        <f t="shared" si="150"/>
        <v>0</v>
      </c>
      <c r="AB2870" s="50">
        <f t="shared" si="149"/>
        <v>351.55333333333334</v>
      </c>
      <c r="AC2870" s="48" t="str">
        <f>VLOOKUP(ПРОДАЖИ!C:C,'ИЗ ОСНОВЫ НОМЕНКЛАТУР'!D:E,2,0)</f>
        <v>Ручки, крючки, опоры</v>
      </c>
      <c r="AD2870" s="48" t="str">
        <f>VLOOKUP(C:C,'ИЗ ОСНОВЫ НОМЕНКЛАТУР'!D:F,3,0)</f>
        <v>Распродажа ручки</v>
      </c>
      <c r="AE2870" s="48" t="str">
        <f>VLOOKUP(C:C,'ИЗ ОСНОВЫ НОМЕНКЛАТУР'!D:H,5,0)</f>
        <v>C</v>
      </c>
    </row>
    <row r="2871" spans="1:31" ht="9.6" customHeight="1" x14ac:dyDescent="0.2">
      <c r="A2871" s="45" t="s">
        <v>2043</v>
      </c>
      <c r="B2871" s="11"/>
      <c r="C2871" s="11" t="s">
        <v>2868</v>
      </c>
      <c r="D2871" s="44">
        <v>0</v>
      </c>
      <c r="E2871" s="44">
        <v>0</v>
      </c>
      <c r="F2871" s="48">
        <v>0</v>
      </c>
      <c r="G2871" s="48">
        <v>0</v>
      </c>
      <c r="H2871" s="44">
        <v>0</v>
      </c>
      <c r="I2871" s="44">
        <v>0</v>
      </c>
      <c r="J2871" s="44">
        <v>42</v>
      </c>
      <c r="K2871" s="48">
        <v>0</v>
      </c>
      <c r="L2871" s="49">
        <v>0</v>
      </c>
      <c r="M2871" s="49">
        <v>0</v>
      </c>
      <c r="N2871" s="10">
        <v>0</v>
      </c>
      <c r="O2871" s="10">
        <v>0</v>
      </c>
      <c r="P2871" s="10">
        <v>0</v>
      </c>
      <c r="Q2871" s="10">
        <v>0</v>
      </c>
      <c r="R2871" s="10">
        <v>9879.66</v>
      </c>
      <c r="S2871" s="10">
        <v>0</v>
      </c>
      <c r="T2871" s="50">
        <f t="shared" si="151"/>
        <v>0</v>
      </c>
      <c r="U2871" s="50">
        <f t="shared" si="151"/>
        <v>0</v>
      </c>
      <c r="V2871" s="50">
        <f t="shared" si="151"/>
        <v>0</v>
      </c>
      <c r="W2871" s="50">
        <f t="shared" si="150"/>
        <v>0</v>
      </c>
      <c r="X2871" s="50">
        <f t="shared" si="150"/>
        <v>0</v>
      </c>
      <c r="Y2871" s="50">
        <f t="shared" si="150"/>
        <v>0</v>
      </c>
      <c r="Z2871" s="50">
        <f t="shared" si="150"/>
        <v>823.30499999999995</v>
      </c>
      <c r="AA2871" s="50">
        <f t="shared" si="150"/>
        <v>0</v>
      </c>
      <c r="AB2871" s="50">
        <f t="shared" si="149"/>
        <v>823.30499999999995</v>
      </c>
      <c r="AC2871" s="48" t="str">
        <f>VLOOKUP(ПРОДАЖИ!C:C,'ИЗ ОСНОВЫ НОМЕНКЛАТУР'!D:E,2,0)</f>
        <v>Ручки, крючки, опоры</v>
      </c>
      <c r="AD2871" s="48" t="str">
        <f>VLOOKUP(C:C,'ИЗ ОСНОВЫ НОМЕНКЛАТУР'!D:F,3,0)</f>
        <v>Распродажа ручки</v>
      </c>
      <c r="AE2871" s="48" t="str">
        <f>VLOOKUP(C:C,'ИЗ ОСНОВЫ НОМЕНКЛАТУР'!D:H,5,0)</f>
        <v>C</v>
      </c>
    </row>
    <row r="2872" spans="1:31" ht="9.6" customHeight="1" x14ac:dyDescent="0.2">
      <c r="A2872" s="45" t="s">
        <v>2043</v>
      </c>
      <c r="B2872" s="11"/>
      <c r="C2872" s="11" t="s">
        <v>2869</v>
      </c>
      <c r="D2872" s="44">
        <v>0</v>
      </c>
      <c r="E2872" s="44">
        <v>0</v>
      </c>
      <c r="F2872" s="48">
        <v>0</v>
      </c>
      <c r="G2872" s="48">
        <v>0</v>
      </c>
      <c r="H2872" s="44">
        <v>0</v>
      </c>
      <c r="I2872" s="44">
        <v>0</v>
      </c>
      <c r="J2872" s="44">
        <v>12</v>
      </c>
      <c r="K2872" s="48">
        <v>0</v>
      </c>
      <c r="L2872" s="49">
        <v>0</v>
      </c>
      <c r="M2872" s="49">
        <v>0</v>
      </c>
      <c r="N2872" s="10">
        <v>0</v>
      </c>
      <c r="O2872" s="10">
        <v>0</v>
      </c>
      <c r="P2872" s="10">
        <v>0</v>
      </c>
      <c r="Q2872" s="10">
        <v>0</v>
      </c>
      <c r="R2872" s="10">
        <v>7938.72</v>
      </c>
      <c r="S2872" s="10">
        <v>0</v>
      </c>
      <c r="T2872" s="50">
        <f t="shared" si="151"/>
        <v>0</v>
      </c>
      <c r="U2872" s="50">
        <f t="shared" si="151"/>
        <v>0</v>
      </c>
      <c r="V2872" s="50">
        <f t="shared" si="151"/>
        <v>0</v>
      </c>
      <c r="W2872" s="50">
        <f t="shared" si="150"/>
        <v>0</v>
      </c>
      <c r="X2872" s="50">
        <f t="shared" si="150"/>
        <v>0</v>
      </c>
      <c r="Y2872" s="50">
        <f t="shared" si="150"/>
        <v>0</v>
      </c>
      <c r="Z2872" s="50">
        <f t="shared" si="150"/>
        <v>661.56000000000006</v>
      </c>
      <c r="AA2872" s="50">
        <f t="shared" si="150"/>
        <v>0</v>
      </c>
      <c r="AB2872" s="50">
        <f t="shared" si="149"/>
        <v>661.56000000000006</v>
      </c>
      <c r="AC2872" s="48" t="str">
        <f>VLOOKUP(ПРОДАЖИ!C:C,'ИЗ ОСНОВЫ НОМЕНКЛАТУР'!D:E,2,0)</f>
        <v>Ручки, крючки, опоры</v>
      </c>
      <c r="AD2872" s="48" t="str">
        <f>VLOOKUP(C:C,'ИЗ ОСНОВЫ НОМЕНКЛАТУР'!D:F,3,0)</f>
        <v>Распродажа ручки</v>
      </c>
      <c r="AE2872" s="48" t="str">
        <f>VLOOKUP(C:C,'ИЗ ОСНОВЫ НОМЕНКЛАТУР'!D:H,5,0)</f>
        <v>C</v>
      </c>
    </row>
    <row r="2873" spans="1:31" ht="9.6" customHeight="1" x14ac:dyDescent="0.2">
      <c r="A2873" s="45" t="s">
        <v>2043</v>
      </c>
      <c r="B2873" s="11"/>
      <c r="C2873" s="11" t="s">
        <v>2870</v>
      </c>
      <c r="D2873" s="44">
        <v>0</v>
      </c>
      <c r="E2873" s="44">
        <v>0</v>
      </c>
      <c r="F2873" s="48">
        <v>0</v>
      </c>
      <c r="G2873" s="48">
        <v>0</v>
      </c>
      <c r="H2873" s="44">
        <v>0</v>
      </c>
      <c r="I2873" s="44">
        <v>0</v>
      </c>
      <c r="J2873" s="44">
        <v>56</v>
      </c>
      <c r="K2873" s="48">
        <v>0</v>
      </c>
      <c r="L2873" s="49">
        <v>0</v>
      </c>
      <c r="M2873" s="49">
        <v>0</v>
      </c>
      <c r="N2873" s="10">
        <v>0</v>
      </c>
      <c r="O2873" s="10">
        <v>0</v>
      </c>
      <c r="P2873" s="10">
        <v>0</v>
      </c>
      <c r="Q2873" s="10">
        <v>0</v>
      </c>
      <c r="R2873" s="10">
        <v>17052</v>
      </c>
      <c r="S2873" s="10">
        <v>0</v>
      </c>
      <c r="T2873" s="50">
        <f t="shared" si="151"/>
        <v>0</v>
      </c>
      <c r="U2873" s="50">
        <f t="shared" si="151"/>
        <v>0</v>
      </c>
      <c r="V2873" s="50">
        <f t="shared" si="151"/>
        <v>0</v>
      </c>
      <c r="W2873" s="50">
        <f t="shared" si="150"/>
        <v>0</v>
      </c>
      <c r="X2873" s="50">
        <f t="shared" si="150"/>
        <v>0</v>
      </c>
      <c r="Y2873" s="50">
        <f t="shared" si="150"/>
        <v>0</v>
      </c>
      <c r="Z2873" s="50">
        <f t="shared" si="150"/>
        <v>1421</v>
      </c>
      <c r="AA2873" s="50">
        <f t="shared" si="150"/>
        <v>0</v>
      </c>
      <c r="AB2873" s="50">
        <f t="shared" si="149"/>
        <v>1421</v>
      </c>
      <c r="AC2873" s="48" t="str">
        <f>VLOOKUP(ПРОДАЖИ!C:C,'ИЗ ОСНОВЫ НОМЕНКЛАТУР'!D:E,2,0)</f>
        <v>Ручки, крючки, опоры</v>
      </c>
      <c r="AD2873" s="48" t="str">
        <f>VLOOKUP(C:C,'ИЗ ОСНОВЫ НОМЕНКЛАТУР'!D:F,3,0)</f>
        <v>Распродажа ручки</v>
      </c>
      <c r="AE2873" s="48" t="str">
        <f>VLOOKUP(C:C,'ИЗ ОСНОВЫ НОМЕНКЛАТУР'!D:H,5,0)</f>
        <v>C</v>
      </c>
    </row>
    <row r="2874" spans="1:31" ht="9.6" customHeight="1" x14ac:dyDescent="0.2">
      <c r="A2874" s="45" t="s">
        <v>2043</v>
      </c>
      <c r="B2874" s="46" t="s">
        <v>2871</v>
      </c>
      <c r="C2874" s="46"/>
      <c r="D2874" s="44">
        <v>0</v>
      </c>
      <c r="E2874" s="44">
        <v>0</v>
      </c>
      <c r="F2874" s="48">
        <v>0</v>
      </c>
      <c r="G2874" s="48">
        <v>0</v>
      </c>
      <c r="H2874" s="44">
        <v>0</v>
      </c>
      <c r="I2874" s="44">
        <v>0</v>
      </c>
      <c r="J2874" s="44">
        <v>0</v>
      </c>
      <c r="K2874" s="48">
        <v>0</v>
      </c>
      <c r="L2874" s="49">
        <v>0</v>
      </c>
      <c r="M2874" s="49">
        <v>0</v>
      </c>
      <c r="N2874" s="10">
        <v>0</v>
      </c>
      <c r="O2874" s="10">
        <v>0</v>
      </c>
      <c r="P2874" s="10">
        <v>0</v>
      </c>
      <c r="Q2874" s="10">
        <v>0</v>
      </c>
      <c r="R2874" s="10">
        <v>0</v>
      </c>
      <c r="S2874" s="10">
        <v>0</v>
      </c>
      <c r="T2874" s="50">
        <f t="shared" si="151"/>
        <v>0</v>
      </c>
      <c r="U2874" s="50">
        <f t="shared" si="151"/>
        <v>0</v>
      </c>
      <c r="V2874" s="50">
        <f t="shared" si="151"/>
        <v>0</v>
      </c>
      <c r="W2874" s="50">
        <f t="shared" si="150"/>
        <v>0</v>
      </c>
      <c r="X2874" s="50">
        <f t="shared" si="150"/>
        <v>0</v>
      </c>
      <c r="Y2874" s="50">
        <f t="shared" si="150"/>
        <v>0</v>
      </c>
      <c r="Z2874" s="50">
        <f t="shared" si="150"/>
        <v>0</v>
      </c>
      <c r="AA2874" s="50">
        <f t="shared" si="150"/>
        <v>0</v>
      </c>
      <c r="AB2874" s="50">
        <f t="shared" si="149"/>
        <v>0</v>
      </c>
      <c r="AC2874" s="48" t="e">
        <f>VLOOKUP(ПРОДАЖИ!C:C,'ИЗ ОСНОВЫ НОМЕНКЛАТУР'!D:E,2,0)</f>
        <v>#N/A</v>
      </c>
      <c r="AD2874" s="48" t="e">
        <f>VLOOKUP(C:C,'ИЗ ОСНОВЫ НОМЕНКЛАТУР'!D:F,3,0)</f>
        <v>#N/A</v>
      </c>
      <c r="AE2874" s="48" t="e">
        <f>VLOOKUP(C:C,'ИЗ ОСНОВЫ НОМЕНКЛАТУР'!D:H,5,0)</f>
        <v>#N/A</v>
      </c>
    </row>
    <row r="2875" spans="1:31" ht="9.6" customHeight="1" x14ac:dyDescent="0.2">
      <c r="A2875" s="45" t="s">
        <v>2043</v>
      </c>
      <c r="B2875" s="11"/>
      <c r="C2875" s="11" t="s">
        <v>2872</v>
      </c>
      <c r="D2875" s="44">
        <v>342</v>
      </c>
      <c r="E2875" s="44">
        <v>0</v>
      </c>
      <c r="F2875" s="48">
        <v>192</v>
      </c>
      <c r="G2875" s="48">
        <v>0</v>
      </c>
      <c r="H2875" s="44">
        <v>171</v>
      </c>
      <c r="I2875" s="44">
        <v>20</v>
      </c>
      <c r="J2875" s="44">
        <v>43</v>
      </c>
      <c r="K2875" s="48">
        <v>0</v>
      </c>
      <c r="L2875" s="49">
        <v>184298.37</v>
      </c>
      <c r="M2875" s="49">
        <v>0</v>
      </c>
      <c r="N2875" s="10">
        <v>85860.55</v>
      </c>
      <c r="O2875" s="10">
        <v>0</v>
      </c>
      <c r="P2875" s="10">
        <v>99513.45</v>
      </c>
      <c r="Q2875" s="10">
        <v>11639</v>
      </c>
      <c r="R2875" s="10">
        <v>25023.85</v>
      </c>
      <c r="S2875" s="10">
        <v>0</v>
      </c>
      <c r="T2875" s="50">
        <f t="shared" si="151"/>
        <v>15358.1975</v>
      </c>
      <c r="U2875" s="50">
        <f t="shared" si="151"/>
        <v>0</v>
      </c>
      <c r="V2875" s="50">
        <f t="shared" si="151"/>
        <v>7155.0458333333336</v>
      </c>
      <c r="W2875" s="50">
        <f t="shared" si="150"/>
        <v>0</v>
      </c>
      <c r="X2875" s="50">
        <f t="shared" si="150"/>
        <v>8292.7875000000004</v>
      </c>
      <c r="Y2875" s="50">
        <f t="shared" si="150"/>
        <v>969.91666666666663</v>
      </c>
      <c r="Z2875" s="50">
        <f t="shared" si="150"/>
        <v>2085.3208333333332</v>
      </c>
      <c r="AA2875" s="50">
        <f t="shared" si="150"/>
        <v>0</v>
      </c>
      <c r="AB2875" s="50">
        <f t="shared" si="149"/>
        <v>33861.268333333333</v>
      </c>
      <c r="AC2875" s="48" t="str">
        <f>VLOOKUP(ПРОДАЖИ!C:C,'ИЗ ОСНОВЫ НОМЕНКЛАТУР'!D:E,2,0)</f>
        <v>Ручки, крючки, опоры</v>
      </c>
      <c r="AD2875" s="48" t="str">
        <f>VLOOKUP(C:C,'ИЗ ОСНОВЫ НОМЕНКЛАТУР'!D:F,3,0)</f>
        <v>Крючки</v>
      </c>
      <c r="AE2875" s="48" t="str">
        <f>VLOOKUP(C:C,'ИЗ ОСНОВЫ НОМЕНКЛАТУР'!D:H,5,0)</f>
        <v>C</v>
      </c>
    </row>
    <row r="2876" spans="1:31" ht="9.6" customHeight="1" x14ac:dyDescent="0.2">
      <c r="A2876" s="45" t="s">
        <v>2043</v>
      </c>
      <c r="B2876" s="11"/>
      <c r="C2876" s="11" t="s">
        <v>2873</v>
      </c>
      <c r="D2876" s="44">
        <v>33</v>
      </c>
      <c r="E2876" s="44">
        <v>0</v>
      </c>
      <c r="F2876" s="48">
        <v>119</v>
      </c>
      <c r="G2876" s="48">
        <v>0</v>
      </c>
      <c r="H2876" s="44">
        <v>61</v>
      </c>
      <c r="I2876" s="44">
        <v>0</v>
      </c>
      <c r="J2876" s="44">
        <v>42</v>
      </c>
      <c r="K2876" s="48">
        <v>0</v>
      </c>
      <c r="L2876" s="49">
        <v>12752.98</v>
      </c>
      <c r="M2876" s="49">
        <v>0</v>
      </c>
      <c r="N2876" s="10">
        <v>45988.08</v>
      </c>
      <c r="O2876" s="10">
        <v>0</v>
      </c>
      <c r="P2876" s="10">
        <v>39588.53</v>
      </c>
      <c r="Q2876" s="10">
        <v>0</v>
      </c>
      <c r="R2876" s="10">
        <v>27253.8</v>
      </c>
      <c r="S2876" s="10">
        <v>0</v>
      </c>
      <c r="T2876" s="50">
        <f t="shared" si="151"/>
        <v>1062.7483333333332</v>
      </c>
      <c r="U2876" s="50">
        <f t="shared" si="151"/>
        <v>0</v>
      </c>
      <c r="V2876" s="50">
        <f t="shared" si="151"/>
        <v>3832.34</v>
      </c>
      <c r="W2876" s="50">
        <f t="shared" si="150"/>
        <v>0</v>
      </c>
      <c r="X2876" s="50">
        <f t="shared" si="150"/>
        <v>3299.0441666666666</v>
      </c>
      <c r="Y2876" s="50">
        <f t="shared" si="150"/>
        <v>0</v>
      </c>
      <c r="Z2876" s="50">
        <f t="shared" si="150"/>
        <v>2271.15</v>
      </c>
      <c r="AA2876" s="50">
        <f t="shared" si="150"/>
        <v>0</v>
      </c>
      <c r="AB2876" s="50">
        <f t="shared" si="149"/>
        <v>10465.282499999999</v>
      </c>
      <c r="AC2876" s="48" t="str">
        <f>VLOOKUP(ПРОДАЖИ!C:C,'ИЗ ОСНОВЫ НОМЕНКЛАТУР'!D:E,2,0)</f>
        <v>Ручки, крючки, опоры</v>
      </c>
      <c r="AD2876" s="48" t="str">
        <f>VLOOKUP(C:C,'ИЗ ОСНОВЫ НОМЕНКЛАТУР'!D:F,3,0)</f>
        <v>Крючки</v>
      </c>
      <c r="AE2876" s="48" t="str">
        <f>VLOOKUP(C:C,'ИЗ ОСНОВЫ НОМЕНКЛАТУР'!D:H,5,0)</f>
        <v>C</v>
      </c>
    </row>
    <row r="2877" spans="1:31" ht="9.6" customHeight="1" x14ac:dyDescent="0.2">
      <c r="A2877" s="45" t="s">
        <v>2043</v>
      </c>
      <c r="B2877" s="11"/>
      <c r="C2877" s="11" t="s">
        <v>2874</v>
      </c>
      <c r="D2877" s="44">
        <v>44</v>
      </c>
      <c r="E2877" s="44">
        <v>0</v>
      </c>
      <c r="F2877" s="48">
        <v>16</v>
      </c>
      <c r="G2877" s="48">
        <v>0</v>
      </c>
      <c r="H2877" s="44">
        <v>51</v>
      </c>
      <c r="I2877" s="44">
        <v>730</v>
      </c>
      <c r="J2877" s="44">
        <v>25</v>
      </c>
      <c r="K2877" s="48">
        <v>0</v>
      </c>
      <c r="L2877" s="49">
        <v>12516.32</v>
      </c>
      <c r="M2877" s="49">
        <v>0</v>
      </c>
      <c r="N2877" s="10">
        <v>4397.68</v>
      </c>
      <c r="O2877" s="10">
        <v>0</v>
      </c>
      <c r="P2877" s="10">
        <v>11709.96</v>
      </c>
      <c r="Q2877" s="10">
        <v>166929.1</v>
      </c>
      <c r="R2877" s="10">
        <v>5504.25</v>
      </c>
      <c r="S2877" s="10">
        <v>0</v>
      </c>
      <c r="T2877" s="50">
        <f t="shared" si="151"/>
        <v>1043.0266666666666</v>
      </c>
      <c r="U2877" s="50">
        <f t="shared" si="151"/>
        <v>0</v>
      </c>
      <c r="V2877" s="50">
        <f t="shared" si="151"/>
        <v>366.47333333333336</v>
      </c>
      <c r="W2877" s="50">
        <f t="shared" si="150"/>
        <v>0</v>
      </c>
      <c r="X2877" s="50">
        <f t="shared" si="150"/>
        <v>975.82999999999993</v>
      </c>
      <c r="Y2877" s="50">
        <f t="shared" si="150"/>
        <v>13910.758333333333</v>
      </c>
      <c r="Z2877" s="50">
        <f t="shared" si="150"/>
        <v>458.6875</v>
      </c>
      <c r="AA2877" s="50">
        <f t="shared" si="150"/>
        <v>0</v>
      </c>
      <c r="AB2877" s="50">
        <f t="shared" si="149"/>
        <v>16754.775833333333</v>
      </c>
      <c r="AC2877" s="48" t="str">
        <f>VLOOKUP(ПРОДАЖИ!C:C,'ИЗ ОСНОВЫ НОМЕНКЛАТУР'!D:E,2,0)</f>
        <v>Ручки, крючки, опоры</v>
      </c>
      <c r="AD2877" s="48" t="str">
        <f>VLOOKUP(C:C,'ИЗ ОСНОВЫ НОМЕНКЛАТУР'!D:F,3,0)</f>
        <v>Крючки</v>
      </c>
      <c r="AE2877" s="48" t="str">
        <f>VLOOKUP(C:C,'ИЗ ОСНОВЫ НОМЕНКЛАТУР'!D:H,5,0)</f>
        <v>C</v>
      </c>
    </row>
    <row r="2878" spans="1:31" ht="9.6" customHeight="1" x14ac:dyDescent="0.2">
      <c r="A2878" s="45" t="s">
        <v>2043</v>
      </c>
      <c r="B2878" s="11"/>
      <c r="C2878" s="11" t="s">
        <v>2875</v>
      </c>
      <c r="D2878" s="44">
        <v>593</v>
      </c>
      <c r="E2878" s="44">
        <v>0</v>
      </c>
      <c r="F2878" s="48">
        <v>672</v>
      </c>
      <c r="G2878" s="48">
        <v>0</v>
      </c>
      <c r="H2878" s="44">
        <v>0</v>
      </c>
      <c r="I2878" s="44">
        <v>0</v>
      </c>
      <c r="J2878" s="44">
        <v>806</v>
      </c>
      <c r="K2878" s="48">
        <v>0</v>
      </c>
      <c r="L2878" s="49">
        <v>74125</v>
      </c>
      <c r="M2878" s="49">
        <v>0</v>
      </c>
      <c r="N2878" s="10">
        <v>84000</v>
      </c>
      <c r="O2878" s="10">
        <v>0</v>
      </c>
      <c r="P2878" s="10">
        <v>0</v>
      </c>
      <c r="Q2878" s="10">
        <v>0</v>
      </c>
      <c r="R2878" s="10">
        <v>103772.5</v>
      </c>
      <c r="S2878" s="10">
        <v>0</v>
      </c>
      <c r="T2878" s="50">
        <f t="shared" si="151"/>
        <v>6177.083333333333</v>
      </c>
      <c r="U2878" s="50">
        <f t="shared" si="151"/>
        <v>0</v>
      </c>
      <c r="V2878" s="50">
        <f t="shared" si="151"/>
        <v>7000</v>
      </c>
      <c r="W2878" s="50">
        <f t="shared" si="150"/>
        <v>0</v>
      </c>
      <c r="X2878" s="50">
        <f t="shared" si="150"/>
        <v>0</v>
      </c>
      <c r="Y2878" s="50">
        <f t="shared" si="150"/>
        <v>0</v>
      </c>
      <c r="Z2878" s="50">
        <f t="shared" si="150"/>
        <v>8647.7083333333339</v>
      </c>
      <c r="AA2878" s="50">
        <f t="shared" si="150"/>
        <v>0</v>
      </c>
      <c r="AB2878" s="50">
        <f t="shared" si="149"/>
        <v>21824.791666666664</v>
      </c>
      <c r="AC2878" s="48" t="str">
        <f>VLOOKUP(ПРОДАЖИ!C:C,'ИЗ ОСНОВЫ НОМЕНКЛАТУР'!D:E,2,0)</f>
        <v>Ручки, крючки, опоры</v>
      </c>
      <c r="AD2878" s="48" t="str">
        <f>VLOOKUP(C:C,'ИЗ ОСНОВЫ НОМЕНКЛАТУР'!D:F,3,0)</f>
        <v>Крючки</v>
      </c>
      <c r="AE2878" s="48" t="str">
        <f>VLOOKUP(C:C,'ИЗ ОСНОВЫ НОМЕНКЛАТУР'!D:H,5,0)</f>
        <v>C</v>
      </c>
    </row>
    <row r="2879" spans="1:31" ht="9.6" customHeight="1" x14ac:dyDescent="0.2">
      <c r="A2879" s="45" t="s">
        <v>2043</v>
      </c>
      <c r="B2879" s="11"/>
      <c r="C2879" s="11" t="s">
        <v>2876</v>
      </c>
      <c r="D2879" s="44">
        <v>165</v>
      </c>
      <c r="E2879" s="44">
        <v>0</v>
      </c>
      <c r="F2879" s="48">
        <v>22</v>
      </c>
      <c r="G2879" s="48">
        <v>0</v>
      </c>
      <c r="H2879" s="44">
        <v>61</v>
      </c>
      <c r="I2879" s="44">
        <v>0</v>
      </c>
      <c r="J2879" s="44">
        <v>0</v>
      </c>
      <c r="K2879" s="48">
        <v>0</v>
      </c>
      <c r="L2879" s="49">
        <v>120450</v>
      </c>
      <c r="M2879" s="49">
        <v>0</v>
      </c>
      <c r="N2879" s="10">
        <v>16060</v>
      </c>
      <c r="O2879" s="10">
        <v>0</v>
      </c>
      <c r="P2879" s="10">
        <v>45868.95</v>
      </c>
      <c r="Q2879" s="10">
        <v>0</v>
      </c>
      <c r="R2879" s="10">
        <v>0</v>
      </c>
      <c r="S2879" s="10">
        <v>0</v>
      </c>
      <c r="T2879" s="50">
        <f t="shared" si="151"/>
        <v>10037.5</v>
      </c>
      <c r="U2879" s="50">
        <f t="shared" si="151"/>
        <v>0</v>
      </c>
      <c r="V2879" s="50">
        <f t="shared" si="151"/>
        <v>1338.3333333333333</v>
      </c>
      <c r="W2879" s="50">
        <f t="shared" si="150"/>
        <v>0</v>
      </c>
      <c r="X2879" s="50">
        <f t="shared" si="150"/>
        <v>3822.4124999999999</v>
      </c>
      <c r="Y2879" s="50">
        <f t="shared" si="150"/>
        <v>0</v>
      </c>
      <c r="Z2879" s="50">
        <f t="shared" si="150"/>
        <v>0</v>
      </c>
      <c r="AA2879" s="50">
        <f t="shared" si="150"/>
        <v>0</v>
      </c>
      <c r="AB2879" s="50">
        <f t="shared" si="149"/>
        <v>15198.245833333334</v>
      </c>
      <c r="AC2879" s="48" t="str">
        <f>VLOOKUP(ПРОДАЖИ!C:C,'ИЗ ОСНОВЫ НОМЕНКЛАТУР'!D:E,2,0)</f>
        <v>Ручки, крючки, опоры</v>
      </c>
      <c r="AD2879" s="48" t="str">
        <f>VLOOKUP(C:C,'ИЗ ОСНОВЫ НОМЕНКЛАТУР'!D:F,3,0)</f>
        <v>Крючки</v>
      </c>
      <c r="AE2879" s="48" t="str">
        <f>VLOOKUP(C:C,'ИЗ ОСНОВЫ НОМЕНКЛАТУР'!D:H,5,0)</f>
        <v>C</v>
      </c>
    </row>
    <row r="2880" spans="1:31" ht="9.6" customHeight="1" x14ac:dyDescent="0.2">
      <c r="A2880" s="45" t="s">
        <v>2043</v>
      </c>
      <c r="B2880" s="11"/>
      <c r="C2880" s="11" t="s">
        <v>2877</v>
      </c>
      <c r="D2880" s="44">
        <v>93</v>
      </c>
      <c r="E2880" s="44">
        <v>0</v>
      </c>
      <c r="F2880" s="48">
        <v>13</v>
      </c>
      <c r="G2880" s="48">
        <v>0</v>
      </c>
      <c r="H2880" s="44">
        <v>34</v>
      </c>
      <c r="I2880" s="44">
        <v>0</v>
      </c>
      <c r="J2880" s="44">
        <v>0</v>
      </c>
      <c r="K2880" s="48">
        <v>0</v>
      </c>
      <c r="L2880" s="49">
        <v>35940.269999999997</v>
      </c>
      <c r="M2880" s="49">
        <v>0</v>
      </c>
      <c r="N2880" s="10">
        <v>5023.8999999999996</v>
      </c>
      <c r="O2880" s="10">
        <v>0</v>
      </c>
      <c r="P2880" s="10">
        <v>22062.6</v>
      </c>
      <c r="Q2880" s="10">
        <v>0</v>
      </c>
      <c r="R2880" s="10">
        <v>0</v>
      </c>
      <c r="S2880" s="10">
        <v>0</v>
      </c>
      <c r="T2880" s="50">
        <f t="shared" si="151"/>
        <v>2995.0224999999996</v>
      </c>
      <c r="U2880" s="50">
        <f t="shared" si="151"/>
        <v>0</v>
      </c>
      <c r="V2880" s="50">
        <f t="shared" si="151"/>
        <v>418.6583333333333</v>
      </c>
      <c r="W2880" s="50">
        <f t="shared" si="150"/>
        <v>0</v>
      </c>
      <c r="X2880" s="50">
        <f t="shared" si="150"/>
        <v>1838.55</v>
      </c>
      <c r="Y2880" s="50">
        <f t="shared" si="150"/>
        <v>0</v>
      </c>
      <c r="Z2880" s="50">
        <f t="shared" si="150"/>
        <v>0</v>
      </c>
      <c r="AA2880" s="50">
        <f t="shared" si="150"/>
        <v>0</v>
      </c>
      <c r="AB2880" s="50">
        <f t="shared" si="149"/>
        <v>5252.2308333333331</v>
      </c>
      <c r="AC2880" s="48" t="str">
        <f>VLOOKUP(ПРОДАЖИ!C:C,'ИЗ ОСНОВЫ НОМЕНКЛАТУР'!D:E,2,0)</f>
        <v>Ручки, крючки, опоры</v>
      </c>
      <c r="AD2880" s="48" t="str">
        <f>VLOOKUP(C:C,'ИЗ ОСНОВЫ НОМЕНКЛАТУР'!D:F,3,0)</f>
        <v>Крючки</v>
      </c>
      <c r="AE2880" s="48" t="str">
        <f>VLOOKUP(C:C,'ИЗ ОСНОВЫ НОМЕНКЛАТУР'!D:H,5,0)</f>
        <v>C</v>
      </c>
    </row>
    <row r="2881" spans="1:31" ht="9.6" customHeight="1" x14ac:dyDescent="0.2">
      <c r="A2881" s="45" t="s">
        <v>2043</v>
      </c>
      <c r="B2881" s="11"/>
      <c r="C2881" s="11" t="s">
        <v>2878</v>
      </c>
      <c r="D2881" s="44">
        <v>606</v>
      </c>
      <c r="E2881" s="44">
        <v>0</v>
      </c>
      <c r="F2881" s="48">
        <v>1196</v>
      </c>
      <c r="G2881" s="48">
        <v>0</v>
      </c>
      <c r="H2881" s="44">
        <v>315</v>
      </c>
      <c r="I2881" s="44">
        <v>400</v>
      </c>
      <c r="J2881" s="44">
        <v>0</v>
      </c>
      <c r="K2881" s="48">
        <v>0</v>
      </c>
      <c r="L2881" s="49">
        <v>150303.09</v>
      </c>
      <c r="M2881" s="49">
        <v>0</v>
      </c>
      <c r="N2881" s="10">
        <v>286365.65999999997</v>
      </c>
      <c r="O2881" s="10">
        <v>0</v>
      </c>
      <c r="P2881" s="10">
        <v>71161.75</v>
      </c>
      <c r="Q2881" s="10">
        <v>81739.08</v>
      </c>
      <c r="R2881" s="10">
        <v>0</v>
      </c>
      <c r="S2881" s="10">
        <v>0</v>
      </c>
      <c r="T2881" s="50">
        <f t="shared" si="151"/>
        <v>12525.2575</v>
      </c>
      <c r="U2881" s="50">
        <f t="shared" si="151"/>
        <v>0</v>
      </c>
      <c r="V2881" s="50">
        <f t="shared" si="151"/>
        <v>23863.804999999997</v>
      </c>
      <c r="W2881" s="50">
        <f t="shared" si="150"/>
        <v>0</v>
      </c>
      <c r="X2881" s="50">
        <f t="shared" si="150"/>
        <v>5930.145833333333</v>
      </c>
      <c r="Y2881" s="50">
        <f t="shared" si="150"/>
        <v>6811.59</v>
      </c>
      <c r="Z2881" s="50">
        <f t="shared" si="150"/>
        <v>0</v>
      </c>
      <c r="AA2881" s="50">
        <f t="shared" si="150"/>
        <v>0</v>
      </c>
      <c r="AB2881" s="50">
        <f t="shared" si="149"/>
        <v>49130.79833333334</v>
      </c>
      <c r="AC2881" s="48" t="str">
        <f>VLOOKUP(ПРОДАЖИ!C:C,'ИЗ ОСНОВЫ НОМЕНКЛАТУР'!D:E,2,0)</f>
        <v>Ручки, крючки, опоры</v>
      </c>
      <c r="AD2881" s="48" t="str">
        <f>VLOOKUP(C:C,'ИЗ ОСНОВЫ НОМЕНКЛАТУР'!D:F,3,0)</f>
        <v>Крючки</v>
      </c>
      <c r="AE2881" s="48" t="str">
        <f>VLOOKUP(C:C,'ИЗ ОСНОВЫ НОМЕНКЛАТУР'!D:H,5,0)</f>
        <v>C</v>
      </c>
    </row>
    <row r="2882" spans="1:31" ht="9.6" customHeight="1" x14ac:dyDescent="0.2">
      <c r="A2882" s="45" t="s">
        <v>2043</v>
      </c>
      <c r="B2882" s="11"/>
      <c r="C2882" s="11" t="s">
        <v>2879</v>
      </c>
      <c r="D2882" s="44">
        <v>225</v>
      </c>
      <c r="E2882" s="44">
        <v>0</v>
      </c>
      <c r="F2882" s="48">
        <v>222</v>
      </c>
      <c r="G2882" s="48">
        <v>0</v>
      </c>
      <c r="H2882" s="44">
        <v>128</v>
      </c>
      <c r="I2882" s="44">
        <v>80</v>
      </c>
      <c r="J2882" s="44">
        <v>0</v>
      </c>
      <c r="K2882" s="48">
        <v>0</v>
      </c>
      <c r="L2882" s="49">
        <v>56700</v>
      </c>
      <c r="M2882" s="49">
        <v>0</v>
      </c>
      <c r="N2882" s="10">
        <v>55944</v>
      </c>
      <c r="O2882" s="10">
        <v>0</v>
      </c>
      <c r="P2882" s="10">
        <v>33230.080000000002</v>
      </c>
      <c r="Q2882" s="10">
        <v>20768.8</v>
      </c>
      <c r="R2882" s="10">
        <v>0</v>
      </c>
      <c r="S2882" s="10">
        <v>0</v>
      </c>
      <c r="T2882" s="50">
        <f t="shared" si="151"/>
        <v>4725</v>
      </c>
      <c r="U2882" s="50">
        <f t="shared" si="151"/>
        <v>0</v>
      </c>
      <c r="V2882" s="50">
        <f t="shared" si="151"/>
        <v>4662</v>
      </c>
      <c r="W2882" s="50">
        <f t="shared" si="150"/>
        <v>0</v>
      </c>
      <c r="X2882" s="50">
        <f t="shared" si="150"/>
        <v>2769.1733333333336</v>
      </c>
      <c r="Y2882" s="50">
        <f t="shared" si="150"/>
        <v>1730.7333333333333</v>
      </c>
      <c r="Z2882" s="50">
        <f t="shared" si="150"/>
        <v>0</v>
      </c>
      <c r="AA2882" s="50">
        <f t="shared" si="150"/>
        <v>0</v>
      </c>
      <c r="AB2882" s="50">
        <f t="shared" si="149"/>
        <v>13886.906666666668</v>
      </c>
      <c r="AC2882" s="48" t="str">
        <f>VLOOKUP(ПРОДАЖИ!C:C,'ИЗ ОСНОВЫ НОМЕНКЛАТУР'!D:E,2,0)</f>
        <v>Ручки, крючки, опоры</v>
      </c>
      <c r="AD2882" s="48" t="str">
        <f>VLOOKUP(C:C,'ИЗ ОСНОВЫ НОМЕНКЛАТУР'!D:F,3,0)</f>
        <v>Крючки</v>
      </c>
      <c r="AE2882" s="48" t="str">
        <f>VLOOKUP(C:C,'ИЗ ОСНОВЫ НОМЕНКЛАТУР'!D:H,5,0)</f>
        <v>C</v>
      </c>
    </row>
    <row r="2883" spans="1:31" ht="9.6" customHeight="1" x14ac:dyDescent="0.2">
      <c r="A2883" s="45" t="s">
        <v>2043</v>
      </c>
      <c r="B2883" s="11"/>
      <c r="C2883" s="11" t="s">
        <v>2880</v>
      </c>
      <c r="D2883" s="44">
        <v>340</v>
      </c>
      <c r="E2883" s="44">
        <v>0</v>
      </c>
      <c r="F2883" s="48">
        <v>374</v>
      </c>
      <c r="G2883" s="48">
        <v>0</v>
      </c>
      <c r="H2883" s="44">
        <v>186</v>
      </c>
      <c r="I2883" s="44">
        <v>0</v>
      </c>
      <c r="J2883" s="44">
        <v>0</v>
      </c>
      <c r="K2883" s="48">
        <v>0</v>
      </c>
      <c r="L2883" s="49">
        <v>64260</v>
      </c>
      <c r="M2883" s="49">
        <v>0</v>
      </c>
      <c r="N2883" s="10">
        <v>70686</v>
      </c>
      <c r="O2883" s="10">
        <v>0</v>
      </c>
      <c r="P2883" s="10">
        <v>36208.620000000003</v>
      </c>
      <c r="Q2883" s="10">
        <v>0</v>
      </c>
      <c r="R2883" s="10">
        <v>0</v>
      </c>
      <c r="S2883" s="10">
        <v>0</v>
      </c>
      <c r="T2883" s="50">
        <f t="shared" si="151"/>
        <v>5355</v>
      </c>
      <c r="U2883" s="50">
        <f t="shared" si="151"/>
        <v>0</v>
      </c>
      <c r="V2883" s="50">
        <f t="shared" si="151"/>
        <v>5890.5</v>
      </c>
      <c r="W2883" s="50">
        <f t="shared" si="150"/>
        <v>0</v>
      </c>
      <c r="X2883" s="50">
        <f t="shared" si="150"/>
        <v>3017.3850000000002</v>
      </c>
      <c r="Y2883" s="50">
        <f t="shared" si="150"/>
        <v>0</v>
      </c>
      <c r="Z2883" s="50">
        <f t="shared" si="150"/>
        <v>0</v>
      </c>
      <c r="AA2883" s="50">
        <f t="shared" si="150"/>
        <v>0</v>
      </c>
      <c r="AB2883" s="50">
        <f t="shared" si="149"/>
        <v>14262.885</v>
      </c>
      <c r="AC2883" s="48" t="str">
        <f>VLOOKUP(ПРОДАЖИ!C:C,'ИЗ ОСНОВЫ НОМЕНКЛАТУР'!D:E,2,0)</f>
        <v>Ручки, крючки, опоры</v>
      </c>
      <c r="AD2883" s="48" t="str">
        <f>VLOOKUP(C:C,'ИЗ ОСНОВЫ НОМЕНКЛАТУР'!D:F,3,0)</f>
        <v>Крючки</v>
      </c>
      <c r="AE2883" s="48" t="str">
        <f>VLOOKUP(C:C,'ИЗ ОСНОВЫ НОМЕНКЛАТУР'!D:H,5,0)</f>
        <v>C</v>
      </c>
    </row>
    <row r="2884" spans="1:31" ht="9.6" customHeight="1" x14ac:dyDescent="0.2">
      <c r="A2884" s="45" t="s">
        <v>2043</v>
      </c>
      <c r="B2884" s="11"/>
      <c r="C2884" s="11" t="s">
        <v>2881</v>
      </c>
      <c r="D2884" s="44">
        <v>61</v>
      </c>
      <c r="E2884" s="44">
        <v>0</v>
      </c>
      <c r="F2884" s="48">
        <v>9</v>
      </c>
      <c r="G2884" s="48">
        <v>0</v>
      </c>
      <c r="H2884" s="44">
        <v>62</v>
      </c>
      <c r="I2884" s="44">
        <v>400</v>
      </c>
      <c r="J2884" s="44">
        <v>2</v>
      </c>
      <c r="K2884" s="48">
        <v>0</v>
      </c>
      <c r="L2884" s="49">
        <v>16744.990000000002</v>
      </c>
      <c r="M2884" s="49">
        <v>0</v>
      </c>
      <c r="N2884" s="10">
        <v>2542.2399999999998</v>
      </c>
      <c r="O2884" s="10">
        <v>0</v>
      </c>
      <c r="P2884" s="10">
        <v>14853.96</v>
      </c>
      <c r="Q2884" s="10">
        <v>95832</v>
      </c>
      <c r="R2884" s="10">
        <v>446.07</v>
      </c>
      <c r="S2884" s="10">
        <v>0</v>
      </c>
      <c r="T2884" s="50">
        <f t="shared" si="151"/>
        <v>1395.4158333333335</v>
      </c>
      <c r="U2884" s="50">
        <f t="shared" si="151"/>
        <v>0</v>
      </c>
      <c r="V2884" s="50">
        <f t="shared" si="151"/>
        <v>211.85333333333332</v>
      </c>
      <c r="W2884" s="50">
        <f t="shared" si="150"/>
        <v>0</v>
      </c>
      <c r="X2884" s="50">
        <f t="shared" si="150"/>
        <v>1237.83</v>
      </c>
      <c r="Y2884" s="50">
        <f t="shared" si="150"/>
        <v>7986</v>
      </c>
      <c r="Z2884" s="50">
        <f t="shared" si="150"/>
        <v>37.172499999999999</v>
      </c>
      <c r="AA2884" s="50">
        <f t="shared" si="150"/>
        <v>0</v>
      </c>
      <c r="AB2884" s="50">
        <f t="shared" ref="AB2884:AB2947" si="152">T2884+U2884+V2884+W2884+X2884+Y2884+Z2884+AA2884</f>
        <v>10868.271666666667</v>
      </c>
      <c r="AC2884" s="48" t="str">
        <f>VLOOKUP(ПРОДАЖИ!C:C,'ИЗ ОСНОВЫ НОМЕНКЛАТУР'!D:E,2,0)</f>
        <v>Ручки, крючки, опоры</v>
      </c>
      <c r="AD2884" s="48" t="str">
        <f>VLOOKUP(C:C,'ИЗ ОСНОВЫ НОМЕНКЛАТУР'!D:F,3,0)</f>
        <v>Крючки</v>
      </c>
      <c r="AE2884" s="48" t="str">
        <f>VLOOKUP(C:C,'ИЗ ОСНОВЫ НОМЕНКЛАТУР'!D:H,5,0)</f>
        <v>C</v>
      </c>
    </row>
    <row r="2885" spans="1:31" ht="9.6" customHeight="1" x14ac:dyDescent="0.2">
      <c r="A2885" s="45" t="s">
        <v>2043</v>
      </c>
      <c r="B2885" s="11"/>
      <c r="C2885" s="11" t="s">
        <v>2882</v>
      </c>
      <c r="D2885" s="44">
        <v>36</v>
      </c>
      <c r="E2885" s="44">
        <v>0</v>
      </c>
      <c r="F2885" s="48">
        <v>0</v>
      </c>
      <c r="G2885" s="48">
        <v>0</v>
      </c>
      <c r="H2885" s="44">
        <v>20</v>
      </c>
      <c r="I2885" s="44">
        <v>0</v>
      </c>
      <c r="J2885" s="44">
        <v>15</v>
      </c>
      <c r="K2885" s="48">
        <v>0</v>
      </c>
      <c r="L2885" s="49">
        <v>13912.37</v>
      </c>
      <c r="M2885" s="49">
        <v>0</v>
      </c>
      <c r="N2885" s="10">
        <v>0</v>
      </c>
      <c r="O2885" s="10">
        <v>0</v>
      </c>
      <c r="P2885" s="10">
        <v>12772</v>
      </c>
      <c r="Q2885" s="10">
        <v>0</v>
      </c>
      <c r="R2885" s="10">
        <v>9070.82</v>
      </c>
      <c r="S2885" s="10">
        <v>0</v>
      </c>
      <c r="T2885" s="50">
        <f t="shared" si="151"/>
        <v>1159.3641666666667</v>
      </c>
      <c r="U2885" s="50">
        <f t="shared" si="151"/>
        <v>0</v>
      </c>
      <c r="V2885" s="50">
        <f t="shared" si="151"/>
        <v>0</v>
      </c>
      <c r="W2885" s="50">
        <f t="shared" si="150"/>
        <v>0</v>
      </c>
      <c r="X2885" s="50">
        <f t="shared" si="150"/>
        <v>1064.3333333333333</v>
      </c>
      <c r="Y2885" s="50">
        <f t="shared" si="150"/>
        <v>0</v>
      </c>
      <c r="Z2885" s="50">
        <f t="shared" si="150"/>
        <v>755.90166666666664</v>
      </c>
      <c r="AA2885" s="50">
        <f t="shared" si="150"/>
        <v>0</v>
      </c>
      <c r="AB2885" s="50">
        <f t="shared" si="152"/>
        <v>2979.5991666666669</v>
      </c>
      <c r="AC2885" s="48" t="str">
        <f>VLOOKUP(ПРОДАЖИ!C:C,'ИЗ ОСНОВЫ НОМЕНКЛАТУР'!D:E,2,0)</f>
        <v>Ручки, крючки, опоры</v>
      </c>
      <c r="AD2885" s="48" t="str">
        <f>VLOOKUP(C:C,'ИЗ ОСНОВЫ НОМЕНКЛАТУР'!D:F,3,0)</f>
        <v>Крючки</v>
      </c>
      <c r="AE2885" s="48" t="str">
        <f>VLOOKUP(C:C,'ИЗ ОСНОВЫ НОМЕНКЛАТУР'!D:H,5,0)</f>
        <v>C</v>
      </c>
    </row>
    <row r="2886" spans="1:31" ht="9.6" customHeight="1" x14ac:dyDescent="0.2">
      <c r="A2886" s="45" t="s">
        <v>2043</v>
      </c>
      <c r="B2886" s="11"/>
      <c r="C2886" s="11" t="s">
        <v>2883</v>
      </c>
      <c r="D2886" s="44">
        <v>3</v>
      </c>
      <c r="E2886" s="44">
        <v>0</v>
      </c>
      <c r="F2886" s="48">
        <v>24</v>
      </c>
      <c r="G2886" s="48">
        <v>0</v>
      </c>
      <c r="H2886" s="44">
        <v>35</v>
      </c>
      <c r="I2886" s="44">
        <v>20</v>
      </c>
      <c r="J2886" s="44">
        <v>0</v>
      </c>
      <c r="K2886" s="48">
        <v>0</v>
      </c>
      <c r="L2886" s="49">
        <v>1159.3599999999999</v>
      </c>
      <c r="M2886" s="49">
        <v>0</v>
      </c>
      <c r="N2886" s="10">
        <v>9274.91</v>
      </c>
      <c r="O2886" s="10">
        <v>0</v>
      </c>
      <c r="P2886" s="10">
        <v>22643.56</v>
      </c>
      <c r="Q2886" s="10">
        <v>12911.45</v>
      </c>
      <c r="R2886" s="10">
        <v>0</v>
      </c>
      <c r="S2886" s="10">
        <v>0</v>
      </c>
      <c r="T2886" s="50">
        <f t="shared" si="151"/>
        <v>96.61333333333333</v>
      </c>
      <c r="U2886" s="50">
        <f t="shared" si="151"/>
        <v>0</v>
      </c>
      <c r="V2886" s="50">
        <f t="shared" si="151"/>
        <v>772.90916666666669</v>
      </c>
      <c r="W2886" s="50">
        <f t="shared" si="150"/>
        <v>0</v>
      </c>
      <c r="X2886" s="50">
        <f t="shared" si="150"/>
        <v>1886.9633333333334</v>
      </c>
      <c r="Y2886" s="50">
        <f t="shared" si="150"/>
        <v>1075.9541666666667</v>
      </c>
      <c r="Z2886" s="50">
        <f t="shared" si="150"/>
        <v>0</v>
      </c>
      <c r="AA2886" s="50">
        <f t="shared" si="150"/>
        <v>0</v>
      </c>
      <c r="AB2886" s="50">
        <f t="shared" si="152"/>
        <v>3832.4399999999996</v>
      </c>
      <c r="AC2886" s="48" t="str">
        <f>VLOOKUP(ПРОДАЖИ!C:C,'ИЗ ОСНОВЫ НОМЕНКЛАТУР'!D:E,2,0)</f>
        <v>Ручки, крючки, опоры</v>
      </c>
      <c r="AD2886" s="48" t="str">
        <f>VLOOKUP(C:C,'ИЗ ОСНОВЫ НОМЕНКЛАТУР'!D:F,3,0)</f>
        <v>Крючки</v>
      </c>
      <c r="AE2886" s="48" t="str">
        <f>VLOOKUP(C:C,'ИЗ ОСНОВЫ НОМЕНКЛАТУР'!D:H,5,0)</f>
        <v>C</v>
      </c>
    </row>
    <row r="2887" spans="1:31" ht="9.6" customHeight="1" x14ac:dyDescent="0.2">
      <c r="A2887" s="45" t="s">
        <v>2043</v>
      </c>
      <c r="B2887" s="11"/>
      <c r="C2887" s="11" t="s">
        <v>2884</v>
      </c>
      <c r="D2887" s="44">
        <v>0</v>
      </c>
      <c r="E2887" s="44">
        <v>0</v>
      </c>
      <c r="F2887" s="48">
        <v>1</v>
      </c>
      <c r="G2887" s="48">
        <v>0</v>
      </c>
      <c r="H2887" s="44">
        <v>112</v>
      </c>
      <c r="I2887" s="44">
        <v>40</v>
      </c>
      <c r="J2887" s="44">
        <v>35</v>
      </c>
      <c r="K2887" s="48">
        <v>0</v>
      </c>
      <c r="L2887" s="49">
        <v>0</v>
      </c>
      <c r="M2887" s="49">
        <v>0</v>
      </c>
      <c r="N2887" s="10">
        <v>258.8</v>
      </c>
      <c r="O2887" s="10">
        <v>0</v>
      </c>
      <c r="P2887" s="10">
        <v>25507.23</v>
      </c>
      <c r="Q2887" s="10">
        <v>9098.4</v>
      </c>
      <c r="R2887" s="10">
        <v>7854.44</v>
      </c>
      <c r="S2887" s="10">
        <v>0</v>
      </c>
      <c r="T2887" s="50">
        <f t="shared" si="151"/>
        <v>0</v>
      </c>
      <c r="U2887" s="50">
        <f t="shared" si="151"/>
        <v>0</v>
      </c>
      <c r="V2887" s="50">
        <f t="shared" si="151"/>
        <v>21.566666666666666</v>
      </c>
      <c r="W2887" s="50">
        <f t="shared" si="150"/>
        <v>0</v>
      </c>
      <c r="X2887" s="50">
        <f t="shared" si="150"/>
        <v>2125.6025</v>
      </c>
      <c r="Y2887" s="50">
        <f t="shared" si="150"/>
        <v>758.19999999999993</v>
      </c>
      <c r="Z2887" s="50">
        <f t="shared" si="150"/>
        <v>654.53666666666663</v>
      </c>
      <c r="AA2887" s="50">
        <f t="shared" si="150"/>
        <v>0</v>
      </c>
      <c r="AB2887" s="50">
        <f t="shared" si="152"/>
        <v>3559.9058333333332</v>
      </c>
      <c r="AC2887" s="48" t="str">
        <f>VLOOKUP(ПРОДАЖИ!C:C,'ИЗ ОСНОВЫ НОМЕНКЛАТУР'!D:E,2,0)</f>
        <v>Ручки, крючки, опоры</v>
      </c>
      <c r="AD2887" s="48" t="str">
        <f>VLOOKUP(C:C,'ИЗ ОСНОВЫ НОМЕНКЛАТУР'!D:F,3,0)</f>
        <v>Крючки</v>
      </c>
      <c r="AE2887" s="48" t="str">
        <f>VLOOKUP(C:C,'ИЗ ОСНОВЫ НОМЕНКЛАТУР'!D:H,5,0)</f>
        <v>C</v>
      </c>
    </row>
    <row r="2888" spans="1:31" ht="9.6" customHeight="1" x14ac:dyDescent="0.2">
      <c r="A2888" s="45" t="s">
        <v>2043</v>
      </c>
      <c r="B2888" s="11"/>
      <c r="C2888" s="11" t="s">
        <v>2885</v>
      </c>
      <c r="D2888" s="44">
        <v>4</v>
      </c>
      <c r="E2888" s="44">
        <v>0</v>
      </c>
      <c r="F2888" s="48">
        <v>4</v>
      </c>
      <c r="G2888" s="48">
        <v>0</v>
      </c>
      <c r="H2888" s="44">
        <v>0</v>
      </c>
      <c r="I2888" s="44">
        <v>0</v>
      </c>
      <c r="J2888" s="44">
        <v>0</v>
      </c>
      <c r="K2888" s="48">
        <v>0</v>
      </c>
      <c r="L2888" s="49">
        <v>17408</v>
      </c>
      <c r="M2888" s="49">
        <v>0</v>
      </c>
      <c r="N2888" s="10">
        <v>17408</v>
      </c>
      <c r="O2888" s="10">
        <v>0</v>
      </c>
      <c r="P2888" s="10">
        <v>0</v>
      </c>
      <c r="Q2888" s="10">
        <v>0</v>
      </c>
      <c r="R2888" s="10">
        <v>0</v>
      </c>
      <c r="S2888" s="10">
        <v>0</v>
      </c>
      <c r="T2888" s="50">
        <f t="shared" si="151"/>
        <v>1450.6666666666667</v>
      </c>
      <c r="U2888" s="50">
        <f t="shared" si="151"/>
        <v>0</v>
      </c>
      <c r="V2888" s="50">
        <f t="shared" si="151"/>
        <v>1450.6666666666667</v>
      </c>
      <c r="W2888" s="50">
        <f t="shared" si="150"/>
        <v>0</v>
      </c>
      <c r="X2888" s="50">
        <f t="shared" si="150"/>
        <v>0</v>
      </c>
      <c r="Y2888" s="50">
        <f t="shared" si="150"/>
        <v>0</v>
      </c>
      <c r="Z2888" s="50">
        <f t="shared" si="150"/>
        <v>0</v>
      </c>
      <c r="AA2888" s="50">
        <f t="shared" si="150"/>
        <v>0</v>
      </c>
      <c r="AB2888" s="50">
        <f t="shared" si="152"/>
        <v>2901.3333333333335</v>
      </c>
      <c r="AC2888" s="48" t="str">
        <f>VLOOKUP(ПРОДАЖИ!C:C,'ИЗ ОСНОВЫ НОМЕНКЛАТУР'!D:E,2,0)</f>
        <v>Ручки, крючки, опоры</v>
      </c>
      <c r="AD2888" s="48" t="str">
        <f>VLOOKUP(C:C,'ИЗ ОСНОВЫ НОМЕНКЛАТУР'!D:F,3,0)</f>
        <v>Крючки</v>
      </c>
      <c r="AE2888" s="48" t="str">
        <f>VLOOKUP(C:C,'ИЗ ОСНОВЫ НОМЕНКЛАТУР'!D:H,5,0)</f>
        <v>C</v>
      </c>
    </row>
    <row r="2889" spans="1:31" ht="9.6" customHeight="1" x14ac:dyDescent="0.2">
      <c r="A2889" s="45" t="s">
        <v>2043</v>
      </c>
      <c r="B2889" s="11"/>
      <c r="C2889" s="11" t="s">
        <v>2886</v>
      </c>
      <c r="D2889" s="44">
        <v>273</v>
      </c>
      <c r="E2889" s="44">
        <v>0</v>
      </c>
      <c r="F2889" s="48">
        <v>4</v>
      </c>
      <c r="G2889" s="48">
        <v>0</v>
      </c>
      <c r="H2889" s="44">
        <v>24</v>
      </c>
      <c r="I2889" s="44">
        <v>0</v>
      </c>
      <c r="J2889" s="44">
        <v>0</v>
      </c>
      <c r="K2889" s="48">
        <v>0</v>
      </c>
      <c r="L2889" s="49">
        <v>54600</v>
      </c>
      <c r="M2889" s="49">
        <v>0</v>
      </c>
      <c r="N2889" s="10">
        <v>800</v>
      </c>
      <c r="O2889" s="10">
        <v>0</v>
      </c>
      <c r="P2889" s="10">
        <v>4800</v>
      </c>
      <c r="Q2889" s="10">
        <v>0</v>
      </c>
      <c r="R2889" s="10">
        <v>0</v>
      </c>
      <c r="S2889" s="10">
        <v>0</v>
      </c>
      <c r="T2889" s="50">
        <f t="shared" si="151"/>
        <v>4550</v>
      </c>
      <c r="U2889" s="50">
        <f t="shared" si="151"/>
        <v>0</v>
      </c>
      <c r="V2889" s="50">
        <f t="shared" si="151"/>
        <v>66.666666666666671</v>
      </c>
      <c r="W2889" s="50">
        <f t="shared" si="150"/>
        <v>0</v>
      </c>
      <c r="X2889" s="50">
        <f t="shared" si="150"/>
        <v>400</v>
      </c>
      <c r="Y2889" s="50">
        <f t="shared" si="150"/>
        <v>0</v>
      </c>
      <c r="Z2889" s="50">
        <f t="shared" si="150"/>
        <v>0</v>
      </c>
      <c r="AA2889" s="50">
        <f t="shared" si="150"/>
        <v>0</v>
      </c>
      <c r="AB2889" s="50">
        <f t="shared" si="152"/>
        <v>5016.666666666667</v>
      </c>
      <c r="AC2889" s="48" t="str">
        <f>VLOOKUP(ПРОДАЖИ!C:C,'ИЗ ОСНОВЫ НОМЕНКЛАТУР'!D:E,2,0)</f>
        <v>Ручки, крючки, опоры</v>
      </c>
      <c r="AD2889" s="48" t="str">
        <f>VLOOKUP(C:C,'ИЗ ОСНОВЫ НОМЕНКЛАТУР'!D:F,3,0)</f>
        <v>Крючки</v>
      </c>
      <c r="AE2889" s="48" t="str">
        <f>VLOOKUP(C:C,'ИЗ ОСНОВЫ НОМЕНКЛАТУР'!D:H,5,0)</f>
        <v>C</v>
      </c>
    </row>
    <row r="2890" spans="1:31" ht="9.6" customHeight="1" x14ac:dyDescent="0.2">
      <c r="A2890" s="45" t="s">
        <v>2043</v>
      </c>
      <c r="B2890" s="11"/>
      <c r="C2890" s="11" t="s">
        <v>2887</v>
      </c>
      <c r="D2890" s="44">
        <v>0</v>
      </c>
      <c r="E2890" s="44">
        <v>0</v>
      </c>
      <c r="F2890" s="48">
        <v>22</v>
      </c>
      <c r="G2890" s="48">
        <v>0</v>
      </c>
      <c r="H2890" s="44">
        <v>92</v>
      </c>
      <c r="I2890" s="44">
        <v>0</v>
      </c>
      <c r="J2890" s="44">
        <v>0</v>
      </c>
      <c r="K2890" s="48">
        <v>0</v>
      </c>
      <c r="L2890" s="49">
        <v>0</v>
      </c>
      <c r="M2890" s="49">
        <v>0</v>
      </c>
      <c r="N2890" s="10">
        <v>5955.46</v>
      </c>
      <c r="O2890" s="10">
        <v>0</v>
      </c>
      <c r="P2890" s="10">
        <v>21704.639999999999</v>
      </c>
      <c r="Q2890" s="10">
        <v>0</v>
      </c>
      <c r="R2890" s="10">
        <v>0</v>
      </c>
      <c r="S2890" s="10">
        <v>0</v>
      </c>
      <c r="T2890" s="50">
        <f t="shared" si="151"/>
        <v>0</v>
      </c>
      <c r="U2890" s="50">
        <f t="shared" si="151"/>
        <v>0</v>
      </c>
      <c r="V2890" s="50">
        <f t="shared" si="151"/>
        <v>496.28833333333336</v>
      </c>
      <c r="W2890" s="50">
        <f t="shared" si="150"/>
        <v>0</v>
      </c>
      <c r="X2890" s="50">
        <f t="shared" si="150"/>
        <v>1808.72</v>
      </c>
      <c r="Y2890" s="50">
        <f t="shared" si="150"/>
        <v>0</v>
      </c>
      <c r="Z2890" s="50">
        <f t="shared" si="150"/>
        <v>0</v>
      </c>
      <c r="AA2890" s="50">
        <f t="shared" si="150"/>
        <v>0</v>
      </c>
      <c r="AB2890" s="50">
        <f t="shared" si="152"/>
        <v>2305.0083333333332</v>
      </c>
      <c r="AC2890" s="48" t="str">
        <f>VLOOKUP(ПРОДАЖИ!C:C,'ИЗ ОСНОВЫ НОМЕНКЛАТУР'!D:E,2,0)</f>
        <v>Ручки, крючки, опоры</v>
      </c>
      <c r="AD2890" s="48" t="str">
        <f>VLOOKUP(C:C,'ИЗ ОСНОВЫ НОМЕНКЛАТУР'!D:F,3,0)</f>
        <v>Крючки</v>
      </c>
      <c r="AE2890" s="48" t="str">
        <f>VLOOKUP(C:C,'ИЗ ОСНОВЫ НОМЕНКЛАТУР'!D:H,5,0)</f>
        <v>C</v>
      </c>
    </row>
    <row r="2891" spans="1:31" ht="9.6" customHeight="1" x14ac:dyDescent="0.2">
      <c r="A2891" s="45" t="s">
        <v>2043</v>
      </c>
      <c r="B2891" s="11"/>
      <c r="C2891" s="11" t="s">
        <v>2888</v>
      </c>
      <c r="D2891" s="44">
        <v>16</v>
      </c>
      <c r="E2891" s="44">
        <v>0</v>
      </c>
      <c r="F2891" s="48">
        <v>5</v>
      </c>
      <c r="G2891" s="48">
        <v>0</v>
      </c>
      <c r="H2891" s="44">
        <v>0</v>
      </c>
      <c r="I2891" s="44">
        <v>0</v>
      </c>
      <c r="J2891" s="44">
        <v>0</v>
      </c>
      <c r="K2891" s="48">
        <v>0</v>
      </c>
      <c r="L2891" s="49">
        <v>23951.55</v>
      </c>
      <c r="M2891" s="49">
        <v>0</v>
      </c>
      <c r="N2891" s="10">
        <v>7484.86</v>
      </c>
      <c r="O2891" s="10">
        <v>0</v>
      </c>
      <c r="P2891" s="10">
        <v>0</v>
      </c>
      <c r="Q2891" s="10">
        <v>0</v>
      </c>
      <c r="R2891" s="10">
        <v>0</v>
      </c>
      <c r="S2891" s="10">
        <v>0</v>
      </c>
      <c r="T2891" s="50">
        <f t="shared" si="151"/>
        <v>1995.9624999999999</v>
      </c>
      <c r="U2891" s="50">
        <f t="shared" si="151"/>
        <v>0</v>
      </c>
      <c r="V2891" s="50">
        <f t="shared" si="151"/>
        <v>623.73833333333334</v>
      </c>
      <c r="W2891" s="50">
        <f t="shared" si="150"/>
        <v>0</v>
      </c>
      <c r="X2891" s="50">
        <f t="shared" si="150"/>
        <v>0</v>
      </c>
      <c r="Y2891" s="50">
        <f t="shared" si="150"/>
        <v>0</v>
      </c>
      <c r="Z2891" s="50">
        <f t="shared" si="150"/>
        <v>0</v>
      </c>
      <c r="AA2891" s="50">
        <f t="shared" si="150"/>
        <v>0</v>
      </c>
      <c r="AB2891" s="50">
        <f t="shared" si="152"/>
        <v>2619.7008333333333</v>
      </c>
      <c r="AC2891" s="48" t="str">
        <f>VLOOKUP(ПРОДАЖИ!C:C,'ИЗ ОСНОВЫ НОМЕНКЛАТУР'!D:E,2,0)</f>
        <v>Ручки, крючки, опоры</v>
      </c>
      <c r="AD2891" s="48" t="str">
        <f>VLOOKUP(C:C,'ИЗ ОСНОВЫ НОМЕНКЛАТУР'!D:F,3,0)</f>
        <v>Крючки</v>
      </c>
      <c r="AE2891" s="48" t="str">
        <f>VLOOKUP(C:C,'ИЗ ОСНОВЫ НОМЕНКЛАТУР'!D:H,5,0)</f>
        <v>C</v>
      </c>
    </row>
    <row r="2892" spans="1:31" ht="9.6" customHeight="1" x14ac:dyDescent="0.2">
      <c r="A2892" s="45" t="s">
        <v>2043</v>
      </c>
      <c r="B2892" s="11"/>
      <c r="C2892" s="11" t="s">
        <v>2889</v>
      </c>
      <c r="D2892" s="44">
        <v>36</v>
      </c>
      <c r="E2892" s="44">
        <v>0</v>
      </c>
      <c r="F2892" s="48">
        <v>0</v>
      </c>
      <c r="G2892" s="48">
        <v>0</v>
      </c>
      <c r="H2892" s="44">
        <v>54</v>
      </c>
      <c r="I2892" s="44">
        <v>0</v>
      </c>
      <c r="J2892" s="44">
        <v>7</v>
      </c>
      <c r="K2892" s="48">
        <v>0</v>
      </c>
      <c r="L2892" s="49">
        <v>16740</v>
      </c>
      <c r="M2892" s="49">
        <v>0</v>
      </c>
      <c r="N2892" s="10">
        <v>0</v>
      </c>
      <c r="O2892" s="10">
        <v>0</v>
      </c>
      <c r="P2892" s="10">
        <v>25866</v>
      </c>
      <c r="Q2892" s="10">
        <v>0</v>
      </c>
      <c r="R2892" s="10">
        <v>3304.72</v>
      </c>
      <c r="S2892" s="10">
        <v>0</v>
      </c>
      <c r="T2892" s="50">
        <f t="shared" si="151"/>
        <v>1395</v>
      </c>
      <c r="U2892" s="50">
        <f t="shared" si="151"/>
        <v>0</v>
      </c>
      <c r="V2892" s="50">
        <f t="shared" si="151"/>
        <v>0</v>
      </c>
      <c r="W2892" s="50">
        <f t="shared" si="150"/>
        <v>0</v>
      </c>
      <c r="X2892" s="50">
        <f t="shared" si="150"/>
        <v>2155.5</v>
      </c>
      <c r="Y2892" s="50">
        <f t="shared" si="150"/>
        <v>0</v>
      </c>
      <c r="Z2892" s="50">
        <f t="shared" si="150"/>
        <v>275.39333333333332</v>
      </c>
      <c r="AA2892" s="50">
        <f t="shared" si="150"/>
        <v>0</v>
      </c>
      <c r="AB2892" s="50">
        <f t="shared" si="152"/>
        <v>3825.8933333333334</v>
      </c>
      <c r="AC2892" s="48" t="str">
        <f>VLOOKUP(ПРОДАЖИ!C:C,'ИЗ ОСНОВЫ НОМЕНКЛАТУР'!D:E,2,0)</f>
        <v>Ручки, крючки, опоры</v>
      </c>
      <c r="AD2892" s="48" t="str">
        <f>VLOOKUP(C:C,'ИЗ ОСНОВЫ НОМЕНКЛАТУР'!D:F,3,0)</f>
        <v>Крючки</v>
      </c>
      <c r="AE2892" s="48" t="str">
        <f>VLOOKUP(C:C,'ИЗ ОСНОВЫ НОМЕНКЛАТУР'!D:H,5,0)</f>
        <v>C</v>
      </c>
    </row>
    <row r="2893" spans="1:31" ht="9.6" customHeight="1" x14ac:dyDescent="0.2">
      <c r="A2893" s="45" t="s">
        <v>2043</v>
      </c>
      <c r="B2893" s="11"/>
      <c r="C2893" s="11" t="s">
        <v>2890</v>
      </c>
      <c r="D2893" s="44">
        <v>80</v>
      </c>
      <c r="E2893" s="44">
        <v>0</v>
      </c>
      <c r="F2893" s="48">
        <v>1691</v>
      </c>
      <c r="G2893" s="48">
        <v>0</v>
      </c>
      <c r="H2893" s="44">
        <v>0</v>
      </c>
      <c r="I2893" s="44">
        <v>0</v>
      </c>
      <c r="J2893" s="44">
        <v>0</v>
      </c>
      <c r="K2893" s="48">
        <v>0</v>
      </c>
      <c r="L2893" s="49">
        <v>2160.75</v>
      </c>
      <c r="M2893" s="49">
        <v>0</v>
      </c>
      <c r="N2893" s="10">
        <v>51152.75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50">
        <f t="shared" si="151"/>
        <v>180.0625</v>
      </c>
      <c r="U2893" s="50">
        <f t="shared" si="151"/>
        <v>0</v>
      </c>
      <c r="V2893" s="50">
        <f t="shared" si="151"/>
        <v>4262.729166666667</v>
      </c>
      <c r="W2893" s="50">
        <f t="shared" si="150"/>
        <v>0</v>
      </c>
      <c r="X2893" s="50">
        <f t="shared" si="150"/>
        <v>0</v>
      </c>
      <c r="Y2893" s="50">
        <f t="shared" si="150"/>
        <v>0</v>
      </c>
      <c r="Z2893" s="50">
        <f t="shared" si="150"/>
        <v>0</v>
      </c>
      <c r="AA2893" s="50">
        <f t="shared" si="150"/>
        <v>0</v>
      </c>
      <c r="AB2893" s="50">
        <f t="shared" si="152"/>
        <v>4442.791666666667</v>
      </c>
      <c r="AC2893" s="48" t="str">
        <f>VLOOKUP(ПРОДАЖИ!C:C,'ИЗ ОСНОВЫ НОМЕНКЛАТУР'!D:E,2,0)</f>
        <v>Ручки, крючки, опоры</v>
      </c>
      <c r="AD2893" s="48" t="str">
        <f>VLOOKUP(C:C,'ИЗ ОСНОВЫ НОМЕНКЛАТУР'!D:F,3,0)</f>
        <v>Крючки</v>
      </c>
      <c r="AE2893" s="48" t="str">
        <f>VLOOKUP(C:C,'ИЗ ОСНОВЫ НОМЕНКЛАТУР'!D:H,5,0)</f>
        <v>C</v>
      </c>
    </row>
    <row r="2894" spans="1:31" ht="9.6" customHeight="1" x14ac:dyDescent="0.2">
      <c r="A2894" s="45" t="s">
        <v>2043</v>
      </c>
      <c r="B2894" s="11"/>
      <c r="C2894" s="11" t="s">
        <v>2891</v>
      </c>
      <c r="D2894" s="44">
        <v>35</v>
      </c>
      <c r="E2894" s="44">
        <v>0</v>
      </c>
      <c r="F2894" s="48">
        <v>7</v>
      </c>
      <c r="G2894" s="48">
        <v>0</v>
      </c>
      <c r="H2894" s="44">
        <v>0</v>
      </c>
      <c r="I2894" s="44">
        <v>0</v>
      </c>
      <c r="J2894" s="44">
        <v>0</v>
      </c>
      <c r="K2894" s="48">
        <v>0</v>
      </c>
      <c r="L2894" s="49">
        <v>23700.83</v>
      </c>
      <c r="M2894" s="49">
        <v>0</v>
      </c>
      <c r="N2894" s="10">
        <v>4581.5</v>
      </c>
      <c r="O2894" s="10">
        <v>0</v>
      </c>
      <c r="P2894" s="10">
        <v>0</v>
      </c>
      <c r="Q2894" s="10">
        <v>0</v>
      </c>
      <c r="R2894" s="10">
        <v>0</v>
      </c>
      <c r="S2894" s="10">
        <v>0</v>
      </c>
      <c r="T2894" s="50">
        <f t="shared" si="151"/>
        <v>1975.0691666666669</v>
      </c>
      <c r="U2894" s="50">
        <f t="shared" si="151"/>
        <v>0</v>
      </c>
      <c r="V2894" s="50">
        <f t="shared" si="151"/>
        <v>381.79166666666669</v>
      </c>
      <c r="W2894" s="50">
        <f t="shared" si="150"/>
        <v>0</v>
      </c>
      <c r="X2894" s="50">
        <f t="shared" si="150"/>
        <v>0</v>
      </c>
      <c r="Y2894" s="50">
        <f t="shared" si="150"/>
        <v>0</v>
      </c>
      <c r="Z2894" s="50">
        <f t="shared" si="150"/>
        <v>0</v>
      </c>
      <c r="AA2894" s="50">
        <f t="shared" si="150"/>
        <v>0</v>
      </c>
      <c r="AB2894" s="50">
        <f t="shared" si="152"/>
        <v>2356.8608333333336</v>
      </c>
      <c r="AC2894" s="48" t="str">
        <f>VLOOKUP(ПРОДАЖИ!C:C,'ИЗ ОСНОВЫ НОМЕНКЛАТУР'!D:E,2,0)</f>
        <v>Ручки, крючки, опоры</v>
      </c>
      <c r="AD2894" s="48" t="str">
        <f>VLOOKUP(C:C,'ИЗ ОСНОВЫ НОМЕНКЛАТУР'!D:F,3,0)</f>
        <v>Крючки</v>
      </c>
      <c r="AE2894" s="48" t="str">
        <f>VLOOKUP(C:C,'ИЗ ОСНОВЫ НОМЕНКЛАТУР'!D:H,5,0)</f>
        <v>C</v>
      </c>
    </row>
    <row r="2895" spans="1:31" ht="9.6" customHeight="1" x14ac:dyDescent="0.2">
      <c r="A2895" s="45" t="s">
        <v>2043</v>
      </c>
      <c r="B2895" s="11"/>
      <c r="C2895" s="11" t="s">
        <v>2892</v>
      </c>
      <c r="D2895" s="44">
        <v>23</v>
      </c>
      <c r="E2895" s="44">
        <v>0</v>
      </c>
      <c r="F2895" s="48">
        <v>0</v>
      </c>
      <c r="G2895" s="48">
        <v>0</v>
      </c>
      <c r="H2895" s="44">
        <v>0</v>
      </c>
      <c r="I2895" s="44">
        <v>0</v>
      </c>
      <c r="J2895" s="44">
        <v>0</v>
      </c>
      <c r="K2895" s="48">
        <v>0</v>
      </c>
      <c r="L2895" s="49">
        <v>28124.73</v>
      </c>
      <c r="M2895" s="49">
        <v>0</v>
      </c>
      <c r="N2895" s="10">
        <v>0</v>
      </c>
      <c r="O2895" s="10">
        <v>0</v>
      </c>
      <c r="P2895" s="10">
        <v>0</v>
      </c>
      <c r="Q2895" s="10">
        <v>0</v>
      </c>
      <c r="R2895" s="10">
        <v>0</v>
      </c>
      <c r="S2895" s="10">
        <v>0</v>
      </c>
      <c r="T2895" s="50">
        <f t="shared" si="151"/>
        <v>2343.7275</v>
      </c>
      <c r="U2895" s="50">
        <f t="shared" si="151"/>
        <v>0</v>
      </c>
      <c r="V2895" s="50">
        <f t="shared" si="151"/>
        <v>0</v>
      </c>
      <c r="W2895" s="50">
        <f t="shared" si="150"/>
        <v>0</v>
      </c>
      <c r="X2895" s="50">
        <f t="shared" si="150"/>
        <v>0</v>
      </c>
      <c r="Y2895" s="50">
        <f t="shared" si="150"/>
        <v>0</v>
      </c>
      <c r="Z2895" s="50">
        <f t="shared" si="150"/>
        <v>0</v>
      </c>
      <c r="AA2895" s="50">
        <f t="shared" si="150"/>
        <v>0</v>
      </c>
      <c r="AB2895" s="50">
        <f t="shared" si="152"/>
        <v>2343.7275</v>
      </c>
      <c r="AC2895" s="48" t="str">
        <f>VLOOKUP(ПРОДАЖИ!C:C,'ИЗ ОСНОВЫ НОМЕНКЛАТУР'!D:E,2,0)</f>
        <v>Ручки, крючки, опоры</v>
      </c>
      <c r="AD2895" s="48" t="str">
        <f>VLOOKUP(C:C,'ИЗ ОСНОВЫ НОМЕНКЛАТУР'!D:F,3,0)</f>
        <v>Крючки</v>
      </c>
      <c r="AE2895" s="48" t="str">
        <f>VLOOKUP(C:C,'ИЗ ОСНОВЫ НОМЕНКЛАТУР'!D:H,5,0)</f>
        <v>C</v>
      </c>
    </row>
    <row r="2896" spans="1:31" ht="9.6" customHeight="1" x14ac:dyDescent="0.2">
      <c r="A2896" s="45" t="s">
        <v>2043</v>
      </c>
      <c r="B2896" s="11"/>
      <c r="C2896" s="11" t="s">
        <v>2893</v>
      </c>
      <c r="D2896" s="44">
        <v>41</v>
      </c>
      <c r="E2896" s="44">
        <v>0</v>
      </c>
      <c r="F2896" s="48">
        <v>9</v>
      </c>
      <c r="G2896" s="48">
        <v>0</v>
      </c>
      <c r="H2896" s="44">
        <v>39</v>
      </c>
      <c r="I2896" s="44">
        <v>0</v>
      </c>
      <c r="J2896" s="44">
        <v>0</v>
      </c>
      <c r="K2896" s="48">
        <v>0</v>
      </c>
      <c r="L2896" s="49">
        <v>17138</v>
      </c>
      <c r="M2896" s="49">
        <v>0</v>
      </c>
      <c r="N2896" s="10">
        <v>3762</v>
      </c>
      <c r="O2896" s="10">
        <v>0</v>
      </c>
      <c r="P2896" s="10">
        <v>16793.009999999998</v>
      </c>
      <c r="Q2896" s="10">
        <v>0</v>
      </c>
      <c r="R2896" s="10">
        <v>0</v>
      </c>
      <c r="S2896" s="10">
        <v>0</v>
      </c>
      <c r="T2896" s="50">
        <f t="shared" si="151"/>
        <v>1428.1666666666667</v>
      </c>
      <c r="U2896" s="50">
        <f t="shared" si="151"/>
        <v>0</v>
      </c>
      <c r="V2896" s="50">
        <f t="shared" si="151"/>
        <v>313.5</v>
      </c>
      <c r="W2896" s="50">
        <f t="shared" si="150"/>
        <v>0</v>
      </c>
      <c r="X2896" s="50">
        <f t="shared" si="150"/>
        <v>1399.4174999999998</v>
      </c>
      <c r="Y2896" s="50">
        <f t="shared" si="150"/>
        <v>0</v>
      </c>
      <c r="Z2896" s="50">
        <f t="shared" si="150"/>
        <v>0</v>
      </c>
      <c r="AA2896" s="50">
        <f t="shared" si="150"/>
        <v>0</v>
      </c>
      <c r="AB2896" s="50">
        <f t="shared" si="152"/>
        <v>3141.0841666666665</v>
      </c>
      <c r="AC2896" s="48" t="str">
        <f>VLOOKUP(ПРОДАЖИ!C:C,'ИЗ ОСНОВЫ НОМЕНКЛАТУР'!D:E,2,0)</f>
        <v>Ручки, крючки, опоры</v>
      </c>
      <c r="AD2896" s="48" t="str">
        <f>VLOOKUP(C:C,'ИЗ ОСНОВЫ НОМЕНКЛАТУР'!D:F,3,0)</f>
        <v>Крючки</v>
      </c>
      <c r="AE2896" s="48" t="str">
        <f>VLOOKUP(C:C,'ИЗ ОСНОВЫ НОМЕНКЛАТУР'!D:H,5,0)</f>
        <v>C</v>
      </c>
    </row>
    <row r="2897" spans="1:31" ht="9.6" customHeight="1" x14ac:dyDescent="0.2">
      <c r="A2897" s="45" t="s">
        <v>2043</v>
      </c>
      <c r="B2897" s="11"/>
      <c r="C2897" s="11" t="s">
        <v>2894</v>
      </c>
      <c r="D2897" s="44">
        <v>0</v>
      </c>
      <c r="E2897" s="44">
        <v>0</v>
      </c>
      <c r="F2897" s="48">
        <v>82</v>
      </c>
      <c r="G2897" s="48">
        <v>0</v>
      </c>
      <c r="H2897" s="44">
        <v>0</v>
      </c>
      <c r="I2897" s="44">
        <v>0</v>
      </c>
      <c r="J2897" s="44">
        <v>0</v>
      </c>
      <c r="K2897" s="48">
        <v>0</v>
      </c>
      <c r="L2897" s="49">
        <v>0</v>
      </c>
      <c r="M2897" s="49">
        <v>0</v>
      </c>
      <c r="N2897" s="10">
        <v>21741.75</v>
      </c>
      <c r="O2897" s="10">
        <v>0</v>
      </c>
      <c r="P2897" s="10">
        <v>0</v>
      </c>
      <c r="Q2897" s="10">
        <v>0</v>
      </c>
      <c r="R2897" s="10">
        <v>0</v>
      </c>
      <c r="S2897" s="10">
        <v>0</v>
      </c>
      <c r="T2897" s="50">
        <f t="shared" si="151"/>
        <v>0</v>
      </c>
      <c r="U2897" s="50">
        <f t="shared" si="151"/>
        <v>0</v>
      </c>
      <c r="V2897" s="50">
        <f t="shared" si="151"/>
        <v>1811.8125</v>
      </c>
      <c r="W2897" s="50">
        <f t="shared" si="151"/>
        <v>0</v>
      </c>
      <c r="X2897" s="50">
        <f t="shared" si="151"/>
        <v>0</v>
      </c>
      <c r="Y2897" s="50">
        <f t="shared" si="151"/>
        <v>0</v>
      </c>
      <c r="Z2897" s="50">
        <f t="shared" si="151"/>
        <v>0</v>
      </c>
      <c r="AA2897" s="50">
        <f t="shared" si="151"/>
        <v>0</v>
      </c>
      <c r="AB2897" s="50">
        <f t="shared" si="152"/>
        <v>1811.8125</v>
      </c>
      <c r="AC2897" s="48" t="str">
        <f>VLOOKUP(ПРОДАЖИ!C:C,'ИЗ ОСНОВЫ НОМЕНКЛАТУР'!D:E,2,0)</f>
        <v>Ручки, крючки, опоры</v>
      </c>
      <c r="AD2897" s="48" t="str">
        <f>VLOOKUP(C:C,'ИЗ ОСНОВЫ НОМЕНКЛАТУР'!D:F,3,0)</f>
        <v>Крючки</v>
      </c>
      <c r="AE2897" s="48" t="str">
        <f>VLOOKUP(C:C,'ИЗ ОСНОВЫ НОМЕНКЛАТУР'!D:H,5,0)</f>
        <v>C</v>
      </c>
    </row>
    <row r="2898" spans="1:31" ht="9.6" customHeight="1" x14ac:dyDescent="0.2">
      <c r="A2898" s="45" t="s">
        <v>2043</v>
      </c>
      <c r="B2898" s="11"/>
      <c r="C2898" s="11" t="s">
        <v>2895</v>
      </c>
      <c r="D2898" s="44">
        <v>8</v>
      </c>
      <c r="E2898" s="44">
        <v>0</v>
      </c>
      <c r="F2898" s="48">
        <v>20</v>
      </c>
      <c r="G2898" s="48">
        <v>0</v>
      </c>
      <c r="H2898" s="44">
        <v>14</v>
      </c>
      <c r="I2898" s="44">
        <v>0</v>
      </c>
      <c r="J2898" s="44">
        <v>0</v>
      </c>
      <c r="K2898" s="48">
        <v>0</v>
      </c>
      <c r="L2898" s="49">
        <v>5560</v>
      </c>
      <c r="M2898" s="49">
        <v>0</v>
      </c>
      <c r="N2898" s="10">
        <v>13900</v>
      </c>
      <c r="O2898" s="10">
        <v>0</v>
      </c>
      <c r="P2898" s="10">
        <v>10045.200000000001</v>
      </c>
      <c r="Q2898" s="10">
        <v>0</v>
      </c>
      <c r="R2898" s="10">
        <v>0</v>
      </c>
      <c r="S2898" s="10">
        <v>0</v>
      </c>
      <c r="T2898" s="50">
        <f t="shared" si="151"/>
        <v>463.33333333333331</v>
      </c>
      <c r="U2898" s="50">
        <f t="shared" si="151"/>
        <v>0</v>
      </c>
      <c r="V2898" s="50">
        <f t="shared" si="151"/>
        <v>1158.3333333333333</v>
      </c>
      <c r="W2898" s="50">
        <f t="shared" si="151"/>
        <v>0</v>
      </c>
      <c r="X2898" s="50">
        <f t="shared" si="151"/>
        <v>837.1</v>
      </c>
      <c r="Y2898" s="50">
        <f t="shared" si="151"/>
        <v>0</v>
      </c>
      <c r="Z2898" s="50">
        <f t="shared" si="151"/>
        <v>0</v>
      </c>
      <c r="AA2898" s="50">
        <f t="shared" si="151"/>
        <v>0</v>
      </c>
      <c r="AB2898" s="50">
        <f t="shared" si="152"/>
        <v>2458.7666666666664</v>
      </c>
      <c r="AC2898" s="48" t="str">
        <f>VLOOKUP(ПРОДАЖИ!C:C,'ИЗ ОСНОВЫ НОМЕНКЛАТУР'!D:E,2,0)</f>
        <v>Ручки, крючки, опоры</v>
      </c>
      <c r="AD2898" s="48" t="str">
        <f>VLOOKUP(C:C,'ИЗ ОСНОВЫ НОМЕНКЛАТУР'!D:F,3,0)</f>
        <v>Крючки</v>
      </c>
      <c r="AE2898" s="48" t="str">
        <f>VLOOKUP(C:C,'ИЗ ОСНОВЫ НОМЕНКЛАТУР'!D:H,5,0)</f>
        <v>C</v>
      </c>
    </row>
    <row r="2899" spans="1:31" ht="9.6" customHeight="1" x14ac:dyDescent="0.2">
      <c r="A2899" s="45" t="s">
        <v>2043</v>
      </c>
      <c r="B2899" s="11"/>
      <c r="C2899" s="11" t="s">
        <v>2896</v>
      </c>
      <c r="D2899" s="44">
        <v>0</v>
      </c>
      <c r="E2899" s="44">
        <v>0</v>
      </c>
      <c r="F2899" s="48">
        <v>0</v>
      </c>
      <c r="G2899" s="48">
        <v>0</v>
      </c>
      <c r="H2899" s="44">
        <v>87</v>
      </c>
      <c r="I2899" s="44">
        <v>0</v>
      </c>
      <c r="J2899" s="44">
        <v>0</v>
      </c>
      <c r="K2899" s="48">
        <v>0</v>
      </c>
      <c r="L2899" s="49">
        <v>0</v>
      </c>
      <c r="M2899" s="49">
        <v>0</v>
      </c>
      <c r="N2899" s="10">
        <v>0</v>
      </c>
      <c r="O2899" s="10">
        <v>0</v>
      </c>
      <c r="P2899" s="10">
        <v>15439.89</v>
      </c>
      <c r="Q2899" s="10">
        <v>0</v>
      </c>
      <c r="R2899" s="10">
        <v>0</v>
      </c>
      <c r="S2899" s="10">
        <v>0</v>
      </c>
      <c r="T2899" s="50">
        <f t="shared" si="151"/>
        <v>0</v>
      </c>
      <c r="U2899" s="50">
        <f t="shared" si="151"/>
        <v>0</v>
      </c>
      <c r="V2899" s="50">
        <f t="shared" si="151"/>
        <v>0</v>
      </c>
      <c r="W2899" s="50">
        <f t="shared" si="151"/>
        <v>0</v>
      </c>
      <c r="X2899" s="50">
        <f t="shared" si="151"/>
        <v>1286.6575</v>
      </c>
      <c r="Y2899" s="50">
        <f t="shared" si="151"/>
        <v>0</v>
      </c>
      <c r="Z2899" s="50">
        <f t="shared" si="151"/>
        <v>0</v>
      </c>
      <c r="AA2899" s="50">
        <f t="shared" si="151"/>
        <v>0</v>
      </c>
      <c r="AB2899" s="50">
        <f t="shared" si="152"/>
        <v>1286.6575</v>
      </c>
      <c r="AC2899" s="48" t="str">
        <f>VLOOKUP(ПРОДАЖИ!C:C,'ИЗ ОСНОВЫ НОМЕНКЛАТУР'!D:E,2,0)</f>
        <v>Ручки, крючки, опоры</v>
      </c>
      <c r="AD2899" s="48" t="str">
        <f>VLOOKUP(C:C,'ИЗ ОСНОВЫ НОМЕНКЛАТУР'!D:F,3,0)</f>
        <v>Крючки</v>
      </c>
      <c r="AE2899" s="48" t="str">
        <f>VLOOKUP(C:C,'ИЗ ОСНОВЫ НОМЕНКЛАТУР'!D:H,5,0)</f>
        <v>C</v>
      </c>
    </row>
    <row r="2900" spans="1:31" ht="9.6" customHeight="1" x14ac:dyDescent="0.2">
      <c r="A2900" s="45" t="s">
        <v>2043</v>
      </c>
      <c r="B2900" s="11"/>
      <c r="C2900" s="11" t="s">
        <v>2897</v>
      </c>
      <c r="D2900" s="44">
        <v>0</v>
      </c>
      <c r="E2900" s="44">
        <v>0</v>
      </c>
      <c r="F2900" s="48">
        <v>0</v>
      </c>
      <c r="G2900" s="48">
        <v>0</v>
      </c>
      <c r="H2900" s="44">
        <v>48</v>
      </c>
      <c r="I2900" s="44">
        <v>14</v>
      </c>
      <c r="J2900" s="44">
        <v>0</v>
      </c>
      <c r="K2900" s="48">
        <v>0</v>
      </c>
      <c r="L2900" s="49">
        <v>0</v>
      </c>
      <c r="M2900" s="49">
        <v>0</v>
      </c>
      <c r="N2900" s="10">
        <v>0</v>
      </c>
      <c r="O2900" s="10">
        <v>0</v>
      </c>
      <c r="P2900" s="10">
        <v>7655.4</v>
      </c>
      <c r="Q2900" s="10">
        <v>2232.58</v>
      </c>
      <c r="R2900" s="10">
        <v>0</v>
      </c>
      <c r="S2900" s="10">
        <v>0</v>
      </c>
      <c r="T2900" s="50">
        <f t="shared" si="151"/>
        <v>0</v>
      </c>
      <c r="U2900" s="50">
        <f t="shared" si="151"/>
        <v>0</v>
      </c>
      <c r="V2900" s="50">
        <f t="shared" si="151"/>
        <v>0</v>
      </c>
      <c r="W2900" s="50">
        <f t="shared" si="151"/>
        <v>0</v>
      </c>
      <c r="X2900" s="50">
        <f t="shared" si="151"/>
        <v>637.94999999999993</v>
      </c>
      <c r="Y2900" s="50">
        <f t="shared" si="151"/>
        <v>186.04833333333332</v>
      </c>
      <c r="Z2900" s="50">
        <f t="shared" si="151"/>
        <v>0</v>
      </c>
      <c r="AA2900" s="50">
        <f t="shared" si="151"/>
        <v>0</v>
      </c>
      <c r="AB2900" s="50">
        <f t="shared" si="152"/>
        <v>823.99833333333322</v>
      </c>
      <c r="AC2900" s="48" t="str">
        <f>VLOOKUP(ПРОДАЖИ!C:C,'ИЗ ОСНОВЫ НОМЕНКЛАТУР'!D:E,2,0)</f>
        <v>Ручки, крючки, опоры</v>
      </c>
      <c r="AD2900" s="48" t="str">
        <f>VLOOKUP(C:C,'ИЗ ОСНОВЫ НОМЕНКЛАТУР'!D:F,3,0)</f>
        <v>Крючки</v>
      </c>
      <c r="AE2900" s="48" t="str">
        <f>VLOOKUP(C:C,'ИЗ ОСНОВЫ НОМЕНКЛАТУР'!D:H,5,0)</f>
        <v>C</v>
      </c>
    </row>
    <row r="2901" spans="1:31" ht="9.6" customHeight="1" x14ac:dyDescent="0.2">
      <c r="A2901" s="45" t="s">
        <v>2043</v>
      </c>
      <c r="B2901" s="11"/>
      <c r="C2901" s="11" t="s">
        <v>2898</v>
      </c>
      <c r="D2901" s="44">
        <v>35</v>
      </c>
      <c r="E2901" s="44">
        <v>0</v>
      </c>
      <c r="F2901" s="48">
        <v>6</v>
      </c>
      <c r="G2901" s="48">
        <v>0</v>
      </c>
      <c r="H2901" s="44">
        <v>0</v>
      </c>
      <c r="I2901" s="44">
        <v>0</v>
      </c>
      <c r="J2901" s="44">
        <v>0</v>
      </c>
      <c r="K2901" s="48">
        <v>0</v>
      </c>
      <c r="L2901" s="49">
        <v>23711.47</v>
      </c>
      <c r="M2901" s="49">
        <v>0</v>
      </c>
      <c r="N2901" s="10">
        <v>3995</v>
      </c>
      <c r="O2901" s="10">
        <v>0</v>
      </c>
      <c r="P2901" s="10">
        <v>0</v>
      </c>
      <c r="Q2901" s="10">
        <v>0</v>
      </c>
      <c r="R2901" s="10">
        <v>0</v>
      </c>
      <c r="S2901" s="10">
        <v>0</v>
      </c>
      <c r="T2901" s="50">
        <f t="shared" si="151"/>
        <v>1975.9558333333334</v>
      </c>
      <c r="U2901" s="50">
        <f t="shared" si="151"/>
        <v>0</v>
      </c>
      <c r="V2901" s="50">
        <f t="shared" si="151"/>
        <v>332.91666666666669</v>
      </c>
      <c r="W2901" s="50">
        <f t="shared" si="151"/>
        <v>0</v>
      </c>
      <c r="X2901" s="50">
        <f t="shared" si="151"/>
        <v>0</v>
      </c>
      <c r="Y2901" s="50">
        <f t="shared" si="151"/>
        <v>0</v>
      </c>
      <c r="Z2901" s="50">
        <f t="shared" si="151"/>
        <v>0</v>
      </c>
      <c r="AA2901" s="50">
        <f t="shared" si="151"/>
        <v>0</v>
      </c>
      <c r="AB2901" s="50">
        <f t="shared" si="152"/>
        <v>2308.8724999999999</v>
      </c>
      <c r="AC2901" s="48" t="str">
        <f>VLOOKUP(ПРОДАЖИ!C:C,'ИЗ ОСНОВЫ НОМЕНКЛАТУР'!D:E,2,0)</f>
        <v>Ручки, крючки, опоры</v>
      </c>
      <c r="AD2901" s="48" t="str">
        <f>VLOOKUP(C:C,'ИЗ ОСНОВЫ НОМЕНКЛАТУР'!D:F,3,0)</f>
        <v>Крючки</v>
      </c>
      <c r="AE2901" s="48" t="str">
        <f>VLOOKUP(C:C,'ИЗ ОСНОВЫ НОМЕНКЛАТУР'!D:H,5,0)</f>
        <v>C</v>
      </c>
    </row>
    <row r="2902" spans="1:31" ht="9.6" customHeight="1" x14ac:dyDescent="0.2">
      <c r="A2902" s="45" t="s">
        <v>2043</v>
      </c>
      <c r="B2902" s="11"/>
      <c r="C2902" s="11" t="s">
        <v>2899</v>
      </c>
      <c r="D2902" s="44">
        <v>0</v>
      </c>
      <c r="E2902" s="44">
        <v>0</v>
      </c>
      <c r="F2902" s="48">
        <v>38</v>
      </c>
      <c r="G2902" s="48">
        <v>0</v>
      </c>
      <c r="H2902" s="44">
        <v>85</v>
      </c>
      <c r="I2902" s="44">
        <v>0</v>
      </c>
      <c r="J2902" s="44">
        <v>0</v>
      </c>
      <c r="K2902" s="48">
        <v>0</v>
      </c>
      <c r="L2902" s="49">
        <v>0</v>
      </c>
      <c r="M2902" s="49">
        <v>0</v>
      </c>
      <c r="N2902" s="10">
        <v>7220</v>
      </c>
      <c r="O2902" s="10">
        <v>0</v>
      </c>
      <c r="P2902" s="10">
        <v>16150</v>
      </c>
      <c r="Q2902" s="10">
        <v>0</v>
      </c>
      <c r="R2902" s="10">
        <v>0</v>
      </c>
      <c r="S2902" s="10">
        <v>0</v>
      </c>
      <c r="T2902" s="50">
        <f t="shared" si="151"/>
        <v>0</v>
      </c>
      <c r="U2902" s="50">
        <f t="shared" si="151"/>
        <v>0</v>
      </c>
      <c r="V2902" s="50">
        <f t="shared" si="151"/>
        <v>601.66666666666663</v>
      </c>
      <c r="W2902" s="50">
        <f t="shared" si="151"/>
        <v>0</v>
      </c>
      <c r="X2902" s="50">
        <f t="shared" si="151"/>
        <v>1345.8333333333333</v>
      </c>
      <c r="Y2902" s="50">
        <f t="shared" si="151"/>
        <v>0</v>
      </c>
      <c r="Z2902" s="50">
        <f t="shared" si="151"/>
        <v>0</v>
      </c>
      <c r="AA2902" s="50">
        <f t="shared" si="151"/>
        <v>0</v>
      </c>
      <c r="AB2902" s="50">
        <f t="shared" si="152"/>
        <v>1947.5</v>
      </c>
      <c r="AC2902" s="48" t="str">
        <f>VLOOKUP(ПРОДАЖИ!C:C,'ИЗ ОСНОВЫ НОМЕНКЛАТУР'!D:E,2,0)</f>
        <v>Ручки, крючки, опоры</v>
      </c>
      <c r="AD2902" s="48" t="str">
        <f>VLOOKUP(C:C,'ИЗ ОСНОВЫ НОМЕНКЛАТУР'!D:F,3,0)</f>
        <v>Крючки</v>
      </c>
      <c r="AE2902" s="48" t="str">
        <f>VLOOKUP(C:C,'ИЗ ОСНОВЫ НОМЕНКЛАТУР'!D:H,5,0)</f>
        <v>C</v>
      </c>
    </row>
    <row r="2903" spans="1:31" ht="9.6" customHeight="1" x14ac:dyDescent="0.2">
      <c r="A2903" s="45" t="s">
        <v>2043</v>
      </c>
      <c r="B2903" s="11"/>
      <c r="C2903" s="11" t="s">
        <v>2900</v>
      </c>
      <c r="D2903" s="44">
        <v>12</v>
      </c>
      <c r="E2903" s="44">
        <v>0</v>
      </c>
      <c r="F2903" s="48">
        <v>0</v>
      </c>
      <c r="G2903" s="48">
        <v>0</v>
      </c>
      <c r="H2903" s="44">
        <v>0</v>
      </c>
      <c r="I2903" s="44">
        <v>0</v>
      </c>
      <c r="J2903" s="44">
        <v>8</v>
      </c>
      <c r="K2903" s="48">
        <v>0</v>
      </c>
      <c r="L2903" s="49">
        <v>8160</v>
      </c>
      <c r="M2903" s="49">
        <v>0</v>
      </c>
      <c r="N2903" s="10">
        <v>0</v>
      </c>
      <c r="O2903" s="10">
        <v>0</v>
      </c>
      <c r="P2903" s="10">
        <v>0</v>
      </c>
      <c r="Q2903" s="10">
        <v>0</v>
      </c>
      <c r="R2903" s="10">
        <v>5712.56</v>
      </c>
      <c r="S2903" s="10">
        <v>0</v>
      </c>
      <c r="T2903" s="50">
        <f t="shared" si="151"/>
        <v>680</v>
      </c>
      <c r="U2903" s="50">
        <f t="shared" si="151"/>
        <v>0</v>
      </c>
      <c r="V2903" s="50">
        <f t="shared" si="151"/>
        <v>0</v>
      </c>
      <c r="W2903" s="50">
        <f t="shared" si="151"/>
        <v>0</v>
      </c>
      <c r="X2903" s="50">
        <f t="shared" si="151"/>
        <v>0</v>
      </c>
      <c r="Y2903" s="50">
        <f t="shared" si="151"/>
        <v>0</v>
      </c>
      <c r="Z2903" s="50">
        <f t="shared" si="151"/>
        <v>476.04666666666668</v>
      </c>
      <c r="AA2903" s="50">
        <f t="shared" si="151"/>
        <v>0</v>
      </c>
      <c r="AB2903" s="50">
        <f t="shared" si="152"/>
        <v>1156.0466666666666</v>
      </c>
      <c r="AC2903" s="48" t="str">
        <f>VLOOKUP(ПРОДАЖИ!C:C,'ИЗ ОСНОВЫ НОМЕНКЛАТУР'!D:E,2,0)</f>
        <v>Ручки, крючки, опоры</v>
      </c>
      <c r="AD2903" s="48" t="str">
        <f>VLOOKUP(C:C,'ИЗ ОСНОВЫ НОМЕНКЛАТУР'!D:F,3,0)</f>
        <v>Крючки</v>
      </c>
      <c r="AE2903" s="48" t="str">
        <f>VLOOKUP(C:C,'ИЗ ОСНОВЫ НОМЕНКЛАТУР'!D:H,5,0)</f>
        <v>C</v>
      </c>
    </row>
    <row r="2904" spans="1:31" ht="9.6" customHeight="1" x14ac:dyDescent="0.2">
      <c r="A2904" s="45" t="s">
        <v>2043</v>
      </c>
      <c r="B2904" s="11"/>
      <c r="C2904" s="11" t="s">
        <v>2901</v>
      </c>
      <c r="D2904" s="44">
        <v>7</v>
      </c>
      <c r="E2904" s="44">
        <v>0</v>
      </c>
      <c r="F2904" s="48">
        <v>0</v>
      </c>
      <c r="G2904" s="48">
        <v>0</v>
      </c>
      <c r="H2904" s="44">
        <v>0</v>
      </c>
      <c r="I2904" s="44">
        <v>0</v>
      </c>
      <c r="J2904" s="44">
        <v>0</v>
      </c>
      <c r="K2904" s="48">
        <v>0</v>
      </c>
      <c r="L2904" s="49">
        <v>18207</v>
      </c>
      <c r="M2904" s="49">
        <v>0</v>
      </c>
      <c r="N2904" s="10">
        <v>0</v>
      </c>
      <c r="O2904" s="10">
        <v>0</v>
      </c>
      <c r="P2904" s="10">
        <v>0</v>
      </c>
      <c r="Q2904" s="10">
        <v>0</v>
      </c>
      <c r="R2904" s="10">
        <v>0</v>
      </c>
      <c r="S2904" s="10">
        <v>0</v>
      </c>
      <c r="T2904" s="50">
        <f t="shared" si="151"/>
        <v>1517.25</v>
      </c>
      <c r="U2904" s="50">
        <f t="shared" si="151"/>
        <v>0</v>
      </c>
      <c r="V2904" s="50">
        <f t="shared" si="151"/>
        <v>0</v>
      </c>
      <c r="W2904" s="50">
        <f t="shared" si="151"/>
        <v>0</v>
      </c>
      <c r="X2904" s="50">
        <f t="shared" si="151"/>
        <v>0</v>
      </c>
      <c r="Y2904" s="50">
        <f t="shared" si="151"/>
        <v>0</v>
      </c>
      <c r="Z2904" s="50">
        <f t="shared" si="151"/>
        <v>0</v>
      </c>
      <c r="AA2904" s="50">
        <f t="shared" si="151"/>
        <v>0</v>
      </c>
      <c r="AB2904" s="50">
        <f t="shared" si="152"/>
        <v>1517.25</v>
      </c>
      <c r="AC2904" s="48" t="str">
        <f>VLOOKUP(ПРОДАЖИ!C:C,'ИЗ ОСНОВЫ НОМЕНКЛАТУР'!D:E,2,0)</f>
        <v>Ручки, крючки, опоры</v>
      </c>
      <c r="AD2904" s="48" t="str">
        <f>VLOOKUP(C:C,'ИЗ ОСНОВЫ НОМЕНКЛАТУР'!D:F,3,0)</f>
        <v>Крючки</v>
      </c>
      <c r="AE2904" s="48" t="str">
        <f>VLOOKUP(C:C,'ИЗ ОСНОВЫ НОМЕНКЛАТУР'!D:H,5,0)</f>
        <v>C</v>
      </c>
    </row>
    <row r="2905" spans="1:31" ht="9.6" customHeight="1" x14ac:dyDescent="0.2">
      <c r="A2905" s="45" t="s">
        <v>2043</v>
      </c>
      <c r="B2905" s="11"/>
      <c r="C2905" s="11" t="s">
        <v>2902</v>
      </c>
      <c r="D2905" s="44">
        <v>10</v>
      </c>
      <c r="E2905" s="44">
        <v>0</v>
      </c>
      <c r="F2905" s="48">
        <v>0</v>
      </c>
      <c r="G2905" s="48">
        <v>0</v>
      </c>
      <c r="H2905" s="44">
        <v>0</v>
      </c>
      <c r="I2905" s="44">
        <v>0</v>
      </c>
      <c r="J2905" s="44">
        <v>11</v>
      </c>
      <c r="K2905" s="48">
        <v>0</v>
      </c>
      <c r="L2905" s="49">
        <v>6846.75</v>
      </c>
      <c r="M2905" s="49">
        <v>0</v>
      </c>
      <c r="N2905" s="10">
        <v>0</v>
      </c>
      <c r="O2905" s="10">
        <v>0</v>
      </c>
      <c r="P2905" s="10">
        <v>0</v>
      </c>
      <c r="Q2905" s="10">
        <v>0</v>
      </c>
      <c r="R2905" s="10">
        <v>7311.81</v>
      </c>
      <c r="S2905" s="10">
        <v>0</v>
      </c>
      <c r="T2905" s="50">
        <f t="shared" si="151"/>
        <v>570.5625</v>
      </c>
      <c r="U2905" s="50">
        <f t="shared" si="151"/>
        <v>0</v>
      </c>
      <c r="V2905" s="50">
        <f t="shared" si="151"/>
        <v>0</v>
      </c>
      <c r="W2905" s="50">
        <f t="shared" si="151"/>
        <v>0</v>
      </c>
      <c r="X2905" s="50">
        <f t="shared" si="151"/>
        <v>0</v>
      </c>
      <c r="Y2905" s="50">
        <f t="shared" si="151"/>
        <v>0</v>
      </c>
      <c r="Z2905" s="50">
        <f t="shared" si="151"/>
        <v>609.3175</v>
      </c>
      <c r="AA2905" s="50">
        <f t="shared" si="151"/>
        <v>0</v>
      </c>
      <c r="AB2905" s="50">
        <f t="shared" si="152"/>
        <v>1179.8800000000001</v>
      </c>
      <c r="AC2905" s="48" t="str">
        <f>VLOOKUP(ПРОДАЖИ!C:C,'ИЗ ОСНОВЫ НОМЕНКЛАТУР'!D:E,2,0)</f>
        <v>Ручки, крючки, опоры</v>
      </c>
      <c r="AD2905" s="48" t="str">
        <f>VLOOKUP(C:C,'ИЗ ОСНОВЫ НОМЕНКЛАТУР'!D:F,3,0)</f>
        <v>Крючки</v>
      </c>
      <c r="AE2905" s="48" t="str">
        <f>VLOOKUP(C:C,'ИЗ ОСНОВЫ НОМЕНКЛАТУР'!D:H,5,0)</f>
        <v>C</v>
      </c>
    </row>
    <row r="2906" spans="1:31" ht="9.6" customHeight="1" x14ac:dyDescent="0.2">
      <c r="A2906" s="45" t="s">
        <v>2043</v>
      </c>
      <c r="B2906" s="11"/>
      <c r="C2906" s="11" t="s">
        <v>2903</v>
      </c>
      <c r="D2906" s="44">
        <v>72</v>
      </c>
      <c r="E2906" s="44">
        <v>0</v>
      </c>
      <c r="F2906" s="48">
        <v>10</v>
      </c>
      <c r="G2906" s="48">
        <v>0</v>
      </c>
      <c r="H2906" s="44">
        <v>0</v>
      </c>
      <c r="I2906" s="44">
        <v>0</v>
      </c>
      <c r="J2906" s="44">
        <v>0</v>
      </c>
      <c r="K2906" s="48">
        <v>0</v>
      </c>
      <c r="L2906" s="49">
        <v>11880</v>
      </c>
      <c r="M2906" s="49">
        <v>0</v>
      </c>
      <c r="N2906" s="10">
        <v>1650</v>
      </c>
      <c r="O2906" s="10">
        <v>0</v>
      </c>
      <c r="P2906" s="10">
        <v>0</v>
      </c>
      <c r="Q2906" s="10">
        <v>0</v>
      </c>
      <c r="R2906" s="10">
        <v>0</v>
      </c>
      <c r="S2906" s="10">
        <v>0</v>
      </c>
      <c r="T2906" s="50">
        <f t="shared" si="151"/>
        <v>990</v>
      </c>
      <c r="U2906" s="50">
        <f t="shared" si="151"/>
        <v>0</v>
      </c>
      <c r="V2906" s="50">
        <f t="shared" si="151"/>
        <v>137.5</v>
      </c>
      <c r="W2906" s="50">
        <f t="shared" si="151"/>
        <v>0</v>
      </c>
      <c r="X2906" s="50">
        <f t="shared" si="151"/>
        <v>0</v>
      </c>
      <c r="Y2906" s="50">
        <f t="shared" si="151"/>
        <v>0</v>
      </c>
      <c r="Z2906" s="50">
        <f t="shared" si="151"/>
        <v>0</v>
      </c>
      <c r="AA2906" s="50">
        <f t="shared" si="151"/>
        <v>0</v>
      </c>
      <c r="AB2906" s="50">
        <f t="shared" si="152"/>
        <v>1127.5</v>
      </c>
      <c r="AC2906" s="48" t="str">
        <f>VLOOKUP(ПРОДАЖИ!C:C,'ИЗ ОСНОВЫ НОМЕНКЛАТУР'!D:E,2,0)</f>
        <v>Ручки, крючки, опоры</v>
      </c>
      <c r="AD2906" s="48" t="str">
        <f>VLOOKUP(C:C,'ИЗ ОСНОВЫ НОМЕНКЛАТУР'!D:F,3,0)</f>
        <v>Крючки</v>
      </c>
      <c r="AE2906" s="48" t="str">
        <f>VLOOKUP(C:C,'ИЗ ОСНОВЫ НОМЕНКЛАТУР'!D:H,5,0)</f>
        <v>C</v>
      </c>
    </row>
    <row r="2907" spans="1:31" ht="9.6" customHeight="1" x14ac:dyDescent="0.2">
      <c r="A2907" s="45" t="s">
        <v>2043</v>
      </c>
      <c r="B2907" s="11"/>
      <c r="C2907" s="11" t="s">
        <v>2904</v>
      </c>
      <c r="D2907" s="44">
        <v>0</v>
      </c>
      <c r="E2907" s="44">
        <v>0</v>
      </c>
      <c r="F2907" s="48">
        <v>16</v>
      </c>
      <c r="G2907" s="48">
        <v>0</v>
      </c>
      <c r="H2907" s="44">
        <v>28</v>
      </c>
      <c r="I2907" s="44">
        <v>0</v>
      </c>
      <c r="J2907" s="44">
        <v>0</v>
      </c>
      <c r="K2907" s="48">
        <v>0</v>
      </c>
      <c r="L2907" s="49">
        <v>0</v>
      </c>
      <c r="M2907" s="49">
        <v>0</v>
      </c>
      <c r="N2907" s="10">
        <v>5090.3500000000004</v>
      </c>
      <c r="O2907" s="10">
        <v>0</v>
      </c>
      <c r="P2907" s="10">
        <v>7944.1</v>
      </c>
      <c r="Q2907" s="10">
        <v>0</v>
      </c>
      <c r="R2907" s="10">
        <v>0</v>
      </c>
      <c r="S2907" s="10">
        <v>0</v>
      </c>
      <c r="T2907" s="50">
        <f t="shared" si="151"/>
        <v>0</v>
      </c>
      <c r="U2907" s="50">
        <f t="shared" si="151"/>
        <v>0</v>
      </c>
      <c r="V2907" s="50">
        <f t="shared" si="151"/>
        <v>424.19583333333338</v>
      </c>
      <c r="W2907" s="50">
        <f t="shared" si="151"/>
        <v>0</v>
      </c>
      <c r="X2907" s="50">
        <f t="shared" si="151"/>
        <v>662.00833333333333</v>
      </c>
      <c r="Y2907" s="50">
        <f t="shared" si="151"/>
        <v>0</v>
      </c>
      <c r="Z2907" s="50">
        <f t="shared" si="151"/>
        <v>0</v>
      </c>
      <c r="AA2907" s="50">
        <f t="shared" si="151"/>
        <v>0</v>
      </c>
      <c r="AB2907" s="50">
        <f t="shared" si="152"/>
        <v>1086.2041666666667</v>
      </c>
      <c r="AC2907" s="48" t="str">
        <f>VLOOKUP(ПРОДАЖИ!C:C,'ИЗ ОСНОВЫ НОМЕНКЛАТУР'!D:E,2,0)</f>
        <v>Ручки, крючки, опоры</v>
      </c>
      <c r="AD2907" s="48" t="str">
        <f>VLOOKUP(C:C,'ИЗ ОСНОВЫ НОМЕНКЛАТУР'!D:F,3,0)</f>
        <v>Крючки</v>
      </c>
      <c r="AE2907" s="48" t="str">
        <f>VLOOKUP(C:C,'ИЗ ОСНОВЫ НОМЕНКЛАТУР'!D:H,5,0)</f>
        <v>C</v>
      </c>
    </row>
    <row r="2908" spans="1:31" ht="9.6" customHeight="1" x14ac:dyDescent="0.2">
      <c r="A2908" s="45" t="s">
        <v>2043</v>
      </c>
      <c r="B2908" s="11"/>
      <c r="C2908" s="11" t="s">
        <v>2905</v>
      </c>
      <c r="D2908" s="44">
        <v>18</v>
      </c>
      <c r="E2908" s="44">
        <v>0</v>
      </c>
      <c r="F2908" s="48">
        <v>8</v>
      </c>
      <c r="G2908" s="48">
        <v>0</v>
      </c>
      <c r="H2908" s="44">
        <v>0</v>
      </c>
      <c r="I2908" s="44">
        <v>0</v>
      </c>
      <c r="J2908" s="44">
        <v>4</v>
      </c>
      <c r="K2908" s="48">
        <v>0</v>
      </c>
      <c r="L2908" s="49">
        <v>27890.97</v>
      </c>
      <c r="M2908" s="49">
        <v>0</v>
      </c>
      <c r="N2908" s="10">
        <v>12251.33</v>
      </c>
      <c r="O2908" s="10">
        <v>0</v>
      </c>
      <c r="P2908" s="10">
        <v>0</v>
      </c>
      <c r="Q2908" s="10">
        <v>0</v>
      </c>
      <c r="R2908" s="10">
        <v>6355.24</v>
      </c>
      <c r="S2908" s="10">
        <v>0</v>
      </c>
      <c r="T2908" s="50">
        <f t="shared" si="151"/>
        <v>2324.2474999999999</v>
      </c>
      <c r="U2908" s="50">
        <f t="shared" si="151"/>
        <v>0</v>
      </c>
      <c r="V2908" s="50">
        <f t="shared" si="151"/>
        <v>1020.9441666666667</v>
      </c>
      <c r="W2908" s="50">
        <f t="shared" si="151"/>
        <v>0</v>
      </c>
      <c r="X2908" s="50">
        <f t="shared" si="151"/>
        <v>0</v>
      </c>
      <c r="Y2908" s="50">
        <f t="shared" si="151"/>
        <v>0</v>
      </c>
      <c r="Z2908" s="50">
        <f t="shared" si="151"/>
        <v>529.60333333333335</v>
      </c>
      <c r="AA2908" s="50">
        <f t="shared" si="151"/>
        <v>0</v>
      </c>
      <c r="AB2908" s="50">
        <f t="shared" si="152"/>
        <v>3874.7950000000001</v>
      </c>
      <c r="AC2908" s="48" t="str">
        <f>VLOOKUP(ПРОДАЖИ!C:C,'ИЗ ОСНОВЫ НОМЕНКЛАТУР'!D:E,2,0)</f>
        <v>Ручки, крючки, опоры</v>
      </c>
      <c r="AD2908" s="48" t="str">
        <f>VLOOKUP(C:C,'ИЗ ОСНОВЫ НОМЕНКЛАТУР'!D:F,3,0)</f>
        <v>Крючки</v>
      </c>
      <c r="AE2908" s="48" t="str">
        <f>VLOOKUP(C:C,'ИЗ ОСНОВЫ НОМЕНКЛАТУР'!D:H,5,0)</f>
        <v>C</v>
      </c>
    </row>
    <row r="2909" spans="1:31" ht="9.6" customHeight="1" x14ac:dyDescent="0.2">
      <c r="A2909" s="45" t="s">
        <v>2043</v>
      </c>
      <c r="B2909" s="11"/>
      <c r="C2909" s="11" t="s">
        <v>2906</v>
      </c>
      <c r="D2909" s="44">
        <v>10</v>
      </c>
      <c r="E2909" s="44">
        <v>0</v>
      </c>
      <c r="F2909" s="48">
        <v>1</v>
      </c>
      <c r="G2909" s="48">
        <v>0</v>
      </c>
      <c r="H2909" s="44">
        <v>10</v>
      </c>
      <c r="I2909" s="44">
        <v>0</v>
      </c>
      <c r="J2909" s="44">
        <v>5</v>
      </c>
      <c r="K2909" s="48">
        <v>0</v>
      </c>
      <c r="L2909" s="49">
        <v>4750</v>
      </c>
      <c r="M2909" s="49">
        <v>0</v>
      </c>
      <c r="N2909" s="10">
        <v>475</v>
      </c>
      <c r="O2909" s="10">
        <v>0</v>
      </c>
      <c r="P2909" s="10">
        <v>4893</v>
      </c>
      <c r="Q2909" s="10">
        <v>0</v>
      </c>
      <c r="R2909" s="10">
        <v>2446.5</v>
      </c>
      <c r="S2909" s="10">
        <v>0</v>
      </c>
      <c r="T2909" s="50">
        <f t="shared" si="151"/>
        <v>395.83333333333331</v>
      </c>
      <c r="U2909" s="50">
        <f t="shared" si="151"/>
        <v>0</v>
      </c>
      <c r="V2909" s="50">
        <f t="shared" si="151"/>
        <v>39.583333333333336</v>
      </c>
      <c r="W2909" s="50">
        <f t="shared" si="151"/>
        <v>0</v>
      </c>
      <c r="X2909" s="50">
        <f t="shared" si="151"/>
        <v>407.75</v>
      </c>
      <c r="Y2909" s="50">
        <f t="shared" si="151"/>
        <v>0</v>
      </c>
      <c r="Z2909" s="50">
        <f t="shared" si="151"/>
        <v>203.875</v>
      </c>
      <c r="AA2909" s="50">
        <f t="shared" si="151"/>
        <v>0</v>
      </c>
      <c r="AB2909" s="50">
        <f t="shared" si="152"/>
        <v>1047.0416666666665</v>
      </c>
      <c r="AC2909" s="48" t="str">
        <f>VLOOKUP(ПРОДАЖИ!C:C,'ИЗ ОСНОВЫ НОМЕНКЛАТУР'!D:E,2,0)</f>
        <v>Ручки, крючки, опоры</v>
      </c>
      <c r="AD2909" s="48" t="str">
        <f>VLOOKUP(C:C,'ИЗ ОСНОВЫ НОМЕНКЛАТУР'!D:F,3,0)</f>
        <v>Крючки</v>
      </c>
      <c r="AE2909" s="48" t="str">
        <f>VLOOKUP(C:C,'ИЗ ОСНОВЫ НОМЕНКЛАТУР'!D:H,5,0)</f>
        <v>C</v>
      </c>
    </row>
    <row r="2910" spans="1:31" ht="9.6" customHeight="1" x14ac:dyDescent="0.2">
      <c r="A2910" s="45" t="s">
        <v>2043</v>
      </c>
      <c r="B2910" s="11"/>
      <c r="C2910" s="11" t="s">
        <v>2907</v>
      </c>
      <c r="D2910" s="44">
        <v>37</v>
      </c>
      <c r="E2910" s="44">
        <v>0</v>
      </c>
      <c r="F2910" s="48">
        <v>5</v>
      </c>
      <c r="G2910" s="48">
        <v>0</v>
      </c>
      <c r="H2910" s="44">
        <v>0</v>
      </c>
      <c r="I2910" s="44">
        <v>0</v>
      </c>
      <c r="J2910" s="44">
        <v>0</v>
      </c>
      <c r="K2910" s="48">
        <v>0</v>
      </c>
      <c r="L2910" s="49">
        <v>10175</v>
      </c>
      <c r="M2910" s="49">
        <v>0</v>
      </c>
      <c r="N2910" s="10">
        <v>1375</v>
      </c>
      <c r="O2910" s="10">
        <v>0</v>
      </c>
      <c r="P2910" s="10">
        <v>0</v>
      </c>
      <c r="Q2910" s="10">
        <v>0</v>
      </c>
      <c r="R2910" s="10">
        <v>0</v>
      </c>
      <c r="S2910" s="10">
        <v>0</v>
      </c>
      <c r="T2910" s="50">
        <f t="shared" si="151"/>
        <v>847.91666666666663</v>
      </c>
      <c r="U2910" s="50">
        <f t="shared" ref="U2910:AA2946" si="153">M2910/12</f>
        <v>0</v>
      </c>
      <c r="V2910" s="50">
        <f t="shared" si="153"/>
        <v>114.58333333333333</v>
      </c>
      <c r="W2910" s="50">
        <f t="shared" si="153"/>
        <v>0</v>
      </c>
      <c r="X2910" s="50">
        <f t="shared" si="153"/>
        <v>0</v>
      </c>
      <c r="Y2910" s="50">
        <f t="shared" si="153"/>
        <v>0</v>
      </c>
      <c r="Z2910" s="50">
        <f t="shared" si="153"/>
        <v>0</v>
      </c>
      <c r="AA2910" s="50">
        <f t="shared" si="153"/>
        <v>0</v>
      </c>
      <c r="AB2910" s="50">
        <f t="shared" si="152"/>
        <v>962.5</v>
      </c>
      <c r="AC2910" s="48" t="str">
        <f>VLOOKUP(ПРОДАЖИ!C:C,'ИЗ ОСНОВЫ НОМЕНКЛАТУР'!D:E,2,0)</f>
        <v>Ручки, крючки, опоры</v>
      </c>
      <c r="AD2910" s="48" t="str">
        <f>VLOOKUP(C:C,'ИЗ ОСНОВЫ НОМЕНКЛАТУР'!D:F,3,0)</f>
        <v>Крючки</v>
      </c>
      <c r="AE2910" s="48" t="str">
        <f>VLOOKUP(C:C,'ИЗ ОСНОВЫ НОМЕНКЛАТУР'!D:H,5,0)</f>
        <v>C</v>
      </c>
    </row>
    <row r="2911" spans="1:31" ht="9.6" customHeight="1" x14ac:dyDescent="0.2">
      <c r="A2911" s="45" t="s">
        <v>2043</v>
      </c>
      <c r="B2911" s="11"/>
      <c r="C2911" s="11" t="s">
        <v>2908</v>
      </c>
      <c r="D2911" s="44">
        <v>2</v>
      </c>
      <c r="E2911" s="44">
        <v>0</v>
      </c>
      <c r="F2911" s="48">
        <v>1</v>
      </c>
      <c r="G2911" s="48">
        <v>0</v>
      </c>
      <c r="H2911" s="44">
        <v>0</v>
      </c>
      <c r="I2911" s="44">
        <v>0</v>
      </c>
      <c r="J2911" s="44">
        <v>0</v>
      </c>
      <c r="K2911" s="48">
        <v>0</v>
      </c>
      <c r="L2911" s="49">
        <v>5321</v>
      </c>
      <c r="M2911" s="49">
        <v>0</v>
      </c>
      <c r="N2911" s="10">
        <v>2660.5</v>
      </c>
      <c r="O2911" s="10">
        <v>0</v>
      </c>
      <c r="P2911" s="10">
        <v>0</v>
      </c>
      <c r="Q2911" s="10">
        <v>0</v>
      </c>
      <c r="R2911" s="10">
        <v>0</v>
      </c>
      <c r="S2911" s="10">
        <v>0</v>
      </c>
      <c r="T2911" s="50">
        <f t="shared" ref="T2911:W2974" si="154">L2911/12</f>
        <v>443.41666666666669</v>
      </c>
      <c r="U2911" s="50">
        <f t="shared" si="153"/>
        <v>0</v>
      </c>
      <c r="V2911" s="50">
        <f t="shared" si="153"/>
        <v>221.70833333333334</v>
      </c>
      <c r="W2911" s="50">
        <f t="shared" si="153"/>
        <v>0</v>
      </c>
      <c r="X2911" s="50">
        <f t="shared" si="153"/>
        <v>0</v>
      </c>
      <c r="Y2911" s="50">
        <f t="shared" si="153"/>
        <v>0</v>
      </c>
      <c r="Z2911" s="50">
        <f t="shared" si="153"/>
        <v>0</v>
      </c>
      <c r="AA2911" s="50">
        <f t="shared" si="153"/>
        <v>0</v>
      </c>
      <c r="AB2911" s="50">
        <f t="shared" si="152"/>
        <v>665.125</v>
      </c>
      <c r="AC2911" s="48" t="str">
        <f>VLOOKUP(ПРОДАЖИ!C:C,'ИЗ ОСНОВЫ НОМЕНКЛАТУР'!D:E,2,0)</f>
        <v>Ручки, крючки, опоры</v>
      </c>
      <c r="AD2911" s="48" t="str">
        <f>VLOOKUP(C:C,'ИЗ ОСНОВЫ НОМЕНКЛАТУР'!D:F,3,0)</f>
        <v>Крючки</v>
      </c>
      <c r="AE2911" s="48" t="str">
        <f>VLOOKUP(C:C,'ИЗ ОСНОВЫ НОМЕНКЛАТУР'!D:H,5,0)</f>
        <v>C</v>
      </c>
    </row>
    <row r="2912" spans="1:31" ht="9.6" customHeight="1" x14ac:dyDescent="0.2">
      <c r="A2912" s="45" t="s">
        <v>2043</v>
      </c>
      <c r="B2912" s="11"/>
      <c r="C2912" s="11" t="s">
        <v>2909</v>
      </c>
      <c r="D2912" s="44">
        <v>19</v>
      </c>
      <c r="E2912" s="44">
        <v>0</v>
      </c>
      <c r="F2912" s="48">
        <v>0</v>
      </c>
      <c r="G2912" s="48">
        <v>0</v>
      </c>
      <c r="H2912" s="44">
        <v>0</v>
      </c>
      <c r="I2912" s="44">
        <v>0</v>
      </c>
      <c r="J2912" s="44">
        <v>0</v>
      </c>
      <c r="K2912" s="48">
        <v>0</v>
      </c>
      <c r="L2912" s="49">
        <v>10815.14</v>
      </c>
      <c r="M2912" s="49">
        <v>0</v>
      </c>
      <c r="N2912" s="10">
        <v>0</v>
      </c>
      <c r="O2912" s="10">
        <v>0</v>
      </c>
      <c r="P2912" s="10">
        <v>0</v>
      </c>
      <c r="Q2912" s="10">
        <v>0</v>
      </c>
      <c r="R2912" s="10">
        <v>0</v>
      </c>
      <c r="S2912" s="10">
        <v>0</v>
      </c>
      <c r="T2912" s="50">
        <f t="shared" si="154"/>
        <v>901.26166666666666</v>
      </c>
      <c r="U2912" s="50">
        <f t="shared" si="153"/>
        <v>0</v>
      </c>
      <c r="V2912" s="50">
        <f t="shared" si="153"/>
        <v>0</v>
      </c>
      <c r="W2912" s="50">
        <f t="shared" si="153"/>
        <v>0</v>
      </c>
      <c r="X2912" s="50">
        <f t="shared" si="153"/>
        <v>0</v>
      </c>
      <c r="Y2912" s="50">
        <f t="shared" si="153"/>
        <v>0</v>
      </c>
      <c r="Z2912" s="50">
        <f t="shared" si="153"/>
        <v>0</v>
      </c>
      <c r="AA2912" s="50">
        <f t="shared" si="153"/>
        <v>0</v>
      </c>
      <c r="AB2912" s="50">
        <f t="shared" si="152"/>
        <v>901.26166666666666</v>
      </c>
      <c r="AC2912" s="48" t="str">
        <f>VLOOKUP(ПРОДАЖИ!C:C,'ИЗ ОСНОВЫ НОМЕНКЛАТУР'!D:E,2,0)</f>
        <v>Ручки, крючки, опоры</v>
      </c>
      <c r="AD2912" s="48" t="str">
        <f>VLOOKUP(C:C,'ИЗ ОСНОВЫ НОМЕНКЛАТУР'!D:F,3,0)</f>
        <v>Крючки</v>
      </c>
      <c r="AE2912" s="48" t="str">
        <f>VLOOKUP(C:C,'ИЗ ОСНОВЫ НОМЕНКЛАТУР'!D:H,5,0)</f>
        <v>C</v>
      </c>
    </row>
    <row r="2913" spans="1:31" ht="9.6" customHeight="1" x14ac:dyDescent="0.2">
      <c r="A2913" s="45" t="s">
        <v>2043</v>
      </c>
      <c r="B2913" s="11"/>
      <c r="C2913" s="11" t="s">
        <v>2910</v>
      </c>
      <c r="D2913" s="44">
        <v>6</v>
      </c>
      <c r="E2913" s="44">
        <v>0</v>
      </c>
      <c r="F2913" s="48">
        <v>0</v>
      </c>
      <c r="G2913" s="48">
        <v>0</v>
      </c>
      <c r="H2913" s="44">
        <v>0</v>
      </c>
      <c r="I2913" s="44">
        <v>0</v>
      </c>
      <c r="J2913" s="44">
        <v>0</v>
      </c>
      <c r="K2913" s="48">
        <v>0</v>
      </c>
      <c r="L2913" s="49">
        <v>6708.54</v>
      </c>
      <c r="M2913" s="49">
        <v>0</v>
      </c>
      <c r="N2913" s="10">
        <v>0</v>
      </c>
      <c r="O2913" s="10">
        <v>0</v>
      </c>
      <c r="P2913" s="10">
        <v>0</v>
      </c>
      <c r="Q2913" s="10">
        <v>0</v>
      </c>
      <c r="R2913" s="10">
        <v>0</v>
      </c>
      <c r="S2913" s="10">
        <v>0</v>
      </c>
      <c r="T2913" s="50">
        <f t="shared" si="154"/>
        <v>559.04499999999996</v>
      </c>
      <c r="U2913" s="50">
        <f t="shared" si="153"/>
        <v>0</v>
      </c>
      <c r="V2913" s="50">
        <f t="shared" si="153"/>
        <v>0</v>
      </c>
      <c r="W2913" s="50">
        <f t="shared" si="153"/>
        <v>0</v>
      </c>
      <c r="X2913" s="50">
        <f t="shared" si="153"/>
        <v>0</v>
      </c>
      <c r="Y2913" s="50">
        <f t="shared" si="153"/>
        <v>0</v>
      </c>
      <c r="Z2913" s="50">
        <f t="shared" si="153"/>
        <v>0</v>
      </c>
      <c r="AA2913" s="50">
        <f t="shared" si="153"/>
        <v>0</v>
      </c>
      <c r="AB2913" s="50">
        <f t="shared" si="152"/>
        <v>559.04499999999996</v>
      </c>
      <c r="AC2913" s="48" t="str">
        <f>VLOOKUP(ПРОДАЖИ!C:C,'ИЗ ОСНОВЫ НОМЕНКЛАТУР'!D:E,2,0)</f>
        <v>Ручки, крючки, опоры</v>
      </c>
      <c r="AD2913" s="48" t="str">
        <f>VLOOKUP(C:C,'ИЗ ОСНОВЫ НОМЕНКЛАТУР'!D:F,3,0)</f>
        <v>Крючки</v>
      </c>
      <c r="AE2913" s="48" t="str">
        <f>VLOOKUP(C:C,'ИЗ ОСНОВЫ НОМЕНКЛАТУР'!D:H,5,0)</f>
        <v>C</v>
      </c>
    </row>
    <row r="2914" spans="1:31" ht="9.6" customHeight="1" x14ac:dyDescent="0.2">
      <c r="A2914" s="45" t="s">
        <v>2043</v>
      </c>
      <c r="B2914" s="11"/>
      <c r="C2914" s="11" t="s">
        <v>2911</v>
      </c>
      <c r="D2914" s="44">
        <v>434</v>
      </c>
      <c r="E2914" s="44">
        <v>0</v>
      </c>
      <c r="F2914" s="48">
        <v>85</v>
      </c>
      <c r="G2914" s="48">
        <v>0</v>
      </c>
      <c r="H2914" s="44">
        <v>81</v>
      </c>
      <c r="I2914" s="44">
        <v>0</v>
      </c>
      <c r="J2914" s="44">
        <v>0</v>
      </c>
      <c r="K2914" s="48">
        <v>0</v>
      </c>
      <c r="L2914" s="49">
        <v>25413.119999999999</v>
      </c>
      <c r="M2914" s="49">
        <v>0</v>
      </c>
      <c r="N2914" s="10">
        <v>5764.52</v>
      </c>
      <c r="O2914" s="10">
        <v>0</v>
      </c>
      <c r="P2914" s="10">
        <v>4756.03</v>
      </c>
      <c r="Q2914" s="10">
        <v>0</v>
      </c>
      <c r="R2914" s="10">
        <v>0</v>
      </c>
      <c r="S2914" s="10">
        <v>0</v>
      </c>
      <c r="T2914" s="50">
        <f t="shared" si="154"/>
        <v>2117.7599999999998</v>
      </c>
      <c r="U2914" s="50">
        <f t="shared" si="153"/>
        <v>0</v>
      </c>
      <c r="V2914" s="50">
        <f t="shared" si="153"/>
        <v>480.37666666666672</v>
      </c>
      <c r="W2914" s="50">
        <f t="shared" si="153"/>
        <v>0</v>
      </c>
      <c r="X2914" s="50">
        <f t="shared" si="153"/>
        <v>396.33583333333331</v>
      </c>
      <c r="Y2914" s="50">
        <f t="shared" si="153"/>
        <v>0</v>
      </c>
      <c r="Z2914" s="50">
        <f t="shared" si="153"/>
        <v>0</v>
      </c>
      <c r="AA2914" s="50">
        <f t="shared" si="153"/>
        <v>0</v>
      </c>
      <c r="AB2914" s="50">
        <f t="shared" si="152"/>
        <v>2994.4724999999999</v>
      </c>
      <c r="AC2914" s="48" t="str">
        <f>VLOOKUP(ПРОДАЖИ!C:C,'ИЗ ОСНОВЫ НОМЕНКЛАТУР'!D:E,2,0)</f>
        <v>Ручки, крючки, опоры</v>
      </c>
      <c r="AD2914" s="48" t="str">
        <f>VLOOKUP(C:C,'ИЗ ОСНОВЫ НОМЕНКЛАТУР'!D:F,3,0)</f>
        <v>Крючки</v>
      </c>
      <c r="AE2914" s="48" t="str">
        <f>VLOOKUP(C:C,'ИЗ ОСНОВЫ НОМЕНКЛАТУР'!D:H,5,0)</f>
        <v>C</v>
      </c>
    </row>
    <row r="2915" spans="1:31" ht="9.6" customHeight="1" x14ac:dyDescent="0.2">
      <c r="A2915" s="45" t="s">
        <v>2043</v>
      </c>
      <c r="B2915" s="11"/>
      <c r="C2915" s="11" t="s">
        <v>2912</v>
      </c>
      <c r="D2915" s="44">
        <v>24</v>
      </c>
      <c r="E2915" s="44">
        <v>0</v>
      </c>
      <c r="F2915" s="48">
        <v>0</v>
      </c>
      <c r="G2915" s="48">
        <v>0</v>
      </c>
      <c r="H2915" s="44">
        <v>0</v>
      </c>
      <c r="I2915" s="44">
        <v>0</v>
      </c>
      <c r="J2915" s="44">
        <v>0</v>
      </c>
      <c r="K2915" s="48">
        <v>0</v>
      </c>
      <c r="L2915" s="49">
        <v>6828</v>
      </c>
      <c r="M2915" s="49">
        <v>0</v>
      </c>
      <c r="N2915" s="10">
        <v>0</v>
      </c>
      <c r="O2915" s="10">
        <v>0</v>
      </c>
      <c r="P2915" s="10">
        <v>0</v>
      </c>
      <c r="Q2915" s="10">
        <v>0</v>
      </c>
      <c r="R2915" s="10">
        <v>0</v>
      </c>
      <c r="S2915" s="10">
        <v>0</v>
      </c>
      <c r="T2915" s="50">
        <f t="shared" si="154"/>
        <v>569</v>
      </c>
      <c r="U2915" s="50">
        <f t="shared" si="153"/>
        <v>0</v>
      </c>
      <c r="V2915" s="50">
        <f t="shared" si="153"/>
        <v>0</v>
      </c>
      <c r="W2915" s="50">
        <f t="shared" si="153"/>
        <v>0</v>
      </c>
      <c r="X2915" s="50">
        <f t="shared" si="153"/>
        <v>0</v>
      </c>
      <c r="Y2915" s="50">
        <f t="shared" si="153"/>
        <v>0</v>
      </c>
      <c r="Z2915" s="50">
        <f t="shared" si="153"/>
        <v>0</v>
      </c>
      <c r="AA2915" s="50">
        <f t="shared" si="153"/>
        <v>0</v>
      </c>
      <c r="AB2915" s="50">
        <f t="shared" si="152"/>
        <v>569</v>
      </c>
      <c r="AC2915" s="48" t="str">
        <f>VLOOKUP(ПРОДАЖИ!C:C,'ИЗ ОСНОВЫ НОМЕНКЛАТУР'!D:E,2,0)</f>
        <v>Ручки, крючки, опоры</v>
      </c>
      <c r="AD2915" s="48" t="str">
        <f>VLOOKUP(C:C,'ИЗ ОСНОВЫ НОМЕНКЛАТУР'!D:F,3,0)</f>
        <v>Крючки</v>
      </c>
      <c r="AE2915" s="48" t="str">
        <f>VLOOKUP(C:C,'ИЗ ОСНОВЫ НОМЕНКЛАТУР'!D:H,5,0)</f>
        <v>C</v>
      </c>
    </row>
    <row r="2916" spans="1:31" ht="9.6" customHeight="1" x14ac:dyDescent="0.2">
      <c r="A2916" s="45" t="s">
        <v>2043</v>
      </c>
      <c r="B2916" s="11"/>
      <c r="C2916" s="11" t="s">
        <v>2913</v>
      </c>
      <c r="D2916" s="44">
        <v>0</v>
      </c>
      <c r="E2916" s="44">
        <v>0</v>
      </c>
      <c r="F2916" s="48">
        <v>0</v>
      </c>
      <c r="G2916" s="48">
        <v>0</v>
      </c>
      <c r="H2916" s="44">
        <v>41</v>
      </c>
      <c r="I2916" s="44">
        <v>0</v>
      </c>
      <c r="J2916" s="44">
        <v>0</v>
      </c>
      <c r="K2916" s="48">
        <v>0</v>
      </c>
      <c r="L2916" s="49">
        <v>0</v>
      </c>
      <c r="M2916" s="49">
        <v>0</v>
      </c>
      <c r="N2916" s="10">
        <v>0</v>
      </c>
      <c r="O2916" s="10">
        <v>0</v>
      </c>
      <c r="P2916" s="10">
        <v>3950.56</v>
      </c>
      <c r="Q2916" s="10">
        <v>0</v>
      </c>
      <c r="R2916" s="10">
        <v>0</v>
      </c>
      <c r="S2916" s="10">
        <v>0</v>
      </c>
      <c r="T2916" s="50">
        <f t="shared" si="154"/>
        <v>0</v>
      </c>
      <c r="U2916" s="50">
        <f t="shared" si="153"/>
        <v>0</v>
      </c>
      <c r="V2916" s="50">
        <f t="shared" si="153"/>
        <v>0</v>
      </c>
      <c r="W2916" s="50">
        <f t="shared" si="153"/>
        <v>0</v>
      </c>
      <c r="X2916" s="50">
        <f t="shared" si="153"/>
        <v>329.21333333333331</v>
      </c>
      <c r="Y2916" s="50">
        <f t="shared" si="153"/>
        <v>0</v>
      </c>
      <c r="Z2916" s="50">
        <f t="shared" si="153"/>
        <v>0</v>
      </c>
      <c r="AA2916" s="50">
        <f t="shared" si="153"/>
        <v>0</v>
      </c>
      <c r="AB2916" s="50">
        <f t="shared" si="152"/>
        <v>329.21333333333331</v>
      </c>
      <c r="AC2916" s="48" t="str">
        <f>VLOOKUP(ПРОДАЖИ!C:C,'ИЗ ОСНОВЫ НОМЕНКЛАТУР'!D:E,2,0)</f>
        <v>Ручки, крючки, опоры</v>
      </c>
      <c r="AD2916" s="48" t="str">
        <f>VLOOKUP(C:C,'ИЗ ОСНОВЫ НОМЕНКЛАТУР'!D:F,3,0)</f>
        <v>Крючки</v>
      </c>
      <c r="AE2916" s="48" t="str">
        <f>VLOOKUP(C:C,'ИЗ ОСНОВЫ НОМЕНКЛАТУР'!D:H,5,0)</f>
        <v>C</v>
      </c>
    </row>
    <row r="2917" spans="1:31" ht="9.6" customHeight="1" x14ac:dyDescent="0.2">
      <c r="A2917" s="45" t="s">
        <v>2043</v>
      </c>
      <c r="B2917" s="11"/>
      <c r="C2917" s="11" t="s">
        <v>2914</v>
      </c>
      <c r="D2917" s="44">
        <v>0</v>
      </c>
      <c r="E2917" s="44">
        <v>0</v>
      </c>
      <c r="F2917" s="48">
        <v>0</v>
      </c>
      <c r="G2917" s="48">
        <v>0</v>
      </c>
      <c r="H2917" s="44">
        <v>39</v>
      </c>
      <c r="I2917" s="44">
        <v>0</v>
      </c>
      <c r="J2917" s="44">
        <v>0</v>
      </c>
      <c r="K2917" s="48">
        <v>0</v>
      </c>
      <c r="L2917" s="49">
        <v>0</v>
      </c>
      <c r="M2917" s="49">
        <v>0</v>
      </c>
      <c r="N2917" s="10">
        <v>0</v>
      </c>
      <c r="O2917" s="10">
        <v>0</v>
      </c>
      <c r="P2917" s="10">
        <v>3900</v>
      </c>
      <c r="Q2917" s="10">
        <v>0</v>
      </c>
      <c r="R2917" s="10">
        <v>0</v>
      </c>
      <c r="S2917" s="10">
        <v>0</v>
      </c>
      <c r="T2917" s="50">
        <f t="shared" si="154"/>
        <v>0</v>
      </c>
      <c r="U2917" s="50">
        <f t="shared" si="153"/>
        <v>0</v>
      </c>
      <c r="V2917" s="50">
        <f t="shared" si="153"/>
        <v>0</v>
      </c>
      <c r="W2917" s="50">
        <f t="shared" si="153"/>
        <v>0</v>
      </c>
      <c r="X2917" s="50">
        <f t="shared" si="153"/>
        <v>325</v>
      </c>
      <c r="Y2917" s="50">
        <f t="shared" si="153"/>
        <v>0</v>
      </c>
      <c r="Z2917" s="50">
        <f t="shared" si="153"/>
        <v>0</v>
      </c>
      <c r="AA2917" s="50">
        <f t="shared" si="153"/>
        <v>0</v>
      </c>
      <c r="AB2917" s="50">
        <f t="shared" si="152"/>
        <v>325</v>
      </c>
      <c r="AC2917" s="48" t="str">
        <f>VLOOKUP(ПРОДАЖИ!C:C,'ИЗ ОСНОВЫ НОМЕНКЛАТУР'!D:E,2,0)</f>
        <v>Ручки, крючки, опоры</v>
      </c>
      <c r="AD2917" s="48" t="str">
        <f>VLOOKUP(C:C,'ИЗ ОСНОВЫ НОМЕНКЛАТУР'!D:F,3,0)</f>
        <v>Крючки</v>
      </c>
      <c r="AE2917" s="48" t="str">
        <f>VLOOKUP(C:C,'ИЗ ОСНОВЫ НОМЕНКЛАТУР'!D:H,5,0)</f>
        <v>C</v>
      </c>
    </row>
    <row r="2918" spans="1:31" ht="9.6" customHeight="1" x14ac:dyDescent="0.2">
      <c r="A2918" s="45" t="s">
        <v>2043</v>
      </c>
      <c r="B2918" s="11"/>
      <c r="C2918" s="11" t="s">
        <v>2915</v>
      </c>
      <c r="D2918" s="44">
        <v>0</v>
      </c>
      <c r="E2918" s="44">
        <v>0</v>
      </c>
      <c r="F2918" s="48">
        <v>0</v>
      </c>
      <c r="G2918" s="48">
        <v>0</v>
      </c>
      <c r="H2918" s="44">
        <v>24</v>
      </c>
      <c r="I2918" s="44">
        <v>0</v>
      </c>
      <c r="J2918" s="44">
        <v>0</v>
      </c>
      <c r="K2918" s="48">
        <v>0</v>
      </c>
      <c r="L2918" s="49">
        <v>0</v>
      </c>
      <c r="M2918" s="49">
        <v>0</v>
      </c>
      <c r="N2918" s="10">
        <v>0</v>
      </c>
      <c r="O2918" s="10">
        <v>0</v>
      </c>
      <c r="P2918" s="10">
        <v>2312.52</v>
      </c>
      <c r="Q2918" s="10">
        <v>0</v>
      </c>
      <c r="R2918" s="10">
        <v>0</v>
      </c>
      <c r="S2918" s="10">
        <v>0</v>
      </c>
      <c r="T2918" s="50">
        <f t="shared" si="154"/>
        <v>0</v>
      </c>
      <c r="U2918" s="50">
        <f t="shared" si="153"/>
        <v>0</v>
      </c>
      <c r="V2918" s="50">
        <f t="shared" si="153"/>
        <v>0</v>
      </c>
      <c r="W2918" s="50">
        <f t="shared" si="153"/>
        <v>0</v>
      </c>
      <c r="X2918" s="50">
        <f t="shared" si="153"/>
        <v>192.71</v>
      </c>
      <c r="Y2918" s="50">
        <f t="shared" si="153"/>
        <v>0</v>
      </c>
      <c r="Z2918" s="50">
        <f t="shared" si="153"/>
        <v>0</v>
      </c>
      <c r="AA2918" s="50">
        <f t="shared" si="153"/>
        <v>0</v>
      </c>
      <c r="AB2918" s="50">
        <f t="shared" si="152"/>
        <v>192.71</v>
      </c>
      <c r="AC2918" s="48" t="str">
        <f>VLOOKUP(ПРОДАЖИ!C:C,'ИЗ ОСНОВЫ НОМЕНКЛАТУР'!D:E,2,0)</f>
        <v>Ручки, крючки, опоры</v>
      </c>
      <c r="AD2918" s="48" t="str">
        <f>VLOOKUP(C:C,'ИЗ ОСНОВЫ НОМЕНКЛАТУР'!D:F,3,0)</f>
        <v>Крючки</v>
      </c>
      <c r="AE2918" s="48" t="str">
        <f>VLOOKUP(C:C,'ИЗ ОСНОВЫ НОМЕНКЛАТУР'!D:H,5,0)</f>
        <v>C</v>
      </c>
    </row>
    <row r="2919" spans="1:31" ht="9.6" customHeight="1" x14ac:dyDescent="0.2">
      <c r="A2919" s="45" t="s">
        <v>2043</v>
      </c>
      <c r="B2919" s="11"/>
      <c r="C2919" s="11" t="s">
        <v>2916</v>
      </c>
      <c r="D2919" s="44">
        <v>0</v>
      </c>
      <c r="E2919" s="44">
        <v>0</v>
      </c>
      <c r="F2919" s="48">
        <v>0</v>
      </c>
      <c r="G2919" s="48">
        <v>0</v>
      </c>
      <c r="H2919" s="44">
        <v>0</v>
      </c>
      <c r="I2919" s="44">
        <v>0</v>
      </c>
      <c r="J2919" s="44">
        <v>25</v>
      </c>
      <c r="K2919" s="48">
        <v>0</v>
      </c>
      <c r="L2919" s="49">
        <v>0</v>
      </c>
      <c r="M2919" s="49">
        <v>0</v>
      </c>
      <c r="N2919" s="10">
        <v>0</v>
      </c>
      <c r="O2919" s="10">
        <v>0</v>
      </c>
      <c r="P2919" s="10">
        <v>0</v>
      </c>
      <c r="Q2919" s="10">
        <v>0</v>
      </c>
      <c r="R2919" s="10">
        <v>4567.3900000000003</v>
      </c>
      <c r="S2919" s="10">
        <v>0</v>
      </c>
      <c r="T2919" s="50">
        <f t="shared" si="154"/>
        <v>0</v>
      </c>
      <c r="U2919" s="50">
        <f t="shared" si="153"/>
        <v>0</v>
      </c>
      <c r="V2919" s="50">
        <f t="shared" si="153"/>
        <v>0</v>
      </c>
      <c r="W2919" s="50">
        <f t="shared" si="153"/>
        <v>0</v>
      </c>
      <c r="X2919" s="50">
        <f t="shared" si="153"/>
        <v>0</v>
      </c>
      <c r="Y2919" s="50">
        <f t="shared" si="153"/>
        <v>0</v>
      </c>
      <c r="Z2919" s="50">
        <f t="shared" si="153"/>
        <v>380.61583333333334</v>
      </c>
      <c r="AA2919" s="50">
        <f t="shared" si="153"/>
        <v>0</v>
      </c>
      <c r="AB2919" s="50">
        <f t="shared" si="152"/>
        <v>380.61583333333334</v>
      </c>
      <c r="AC2919" s="48" t="str">
        <f>VLOOKUP(ПРОДАЖИ!C:C,'ИЗ ОСНОВЫ НОМЕНКЛАТУР'!D:E,2,0)</f>
        <v>Ручки, крючки, опоры</v>
      </c>
      <c r="AD2919" s="48" t="str">
        <f>VLOOKUP(C:C,'ИЗ ОСНОВЫ НОМЕНКЛАТУР'!D:F,3,0)</f>
        <v>Крючки</v>
      </c>
      <c r="AE2919" s="48" t="str">
        <f>VLOOKUP(C:C,'ИЗ ОСНОВЫ НОМЕНКЛАТУР'!D:H,5,0)</f>
        <v>C</v>
      </c>
    </row>
    <row r="2920" spans="1:31" ht="9.6" customHeight="1" x14ac:dyDescent="0.2">
      <c r="A2920" s="45" t="s">
        <v>2043</v>
      </c>
      <c r="B2920" s="11"/>
      <c r="C2920" s="11" t="s">
        <v>2917</v>
      </c>
      <c r="D2920" s="44">
        <v>0</v>
      </c>
      <c r="E2920" s="44">
        <v>0</v>
      </c>
      <c r="F2920" s="48">
        <v>0</v>
      </c>
      <c r="G2920" s="48">
        <v>0</v>
      </c>
      <c r="H2920" s="44">
        <v>17</v>
      </c>
      <c r="I2920" s="44">
        <v>0</v>
      </c>
      <c r="J2920" s="44">
        <v>0</v>
      </c>
      <c r="K2920" s="48">
        <v>0</v>
      </c>
      <c r="L2920" s="49">
        <v>0</v>
      </c>
      <c r="M2920" s="49">
        <v>0</v>
      </c>
      <c r="N2920" s="10">
        <v>0</v>
      </c>
      <c r="O2920" s="10">
        <v>0</v>
      </c>
      <c r="P2920" s="10">
        <v>1638.04</v>
      </c>
      <c r="Q2920" s="10">
        <v>0</v>
      </c>
      <c r="R2920" s="10">
        <v>0</v>
      </c>
      <c r="S2920" s="10">
        <v>0</v>
      </c>
      <c r="T2920" s="50">
        <f t="shared" si="154"/>
        <v>0</v>
      </c>
      <c r="U2920" s="50">
        <f t="shared" si="153"/>
        <v>0</v>
      </c>
      <c r="V2920" s="50">
        <f t="shared" si="153"/>
        <v>0</v>
      </c>
      <c r="W2920" s="50">
        <f t="shared" si="153"/>
        <v>0</v>
      </c>
      <c r="X2920" s="50">
        <f t="shared" si="153"/>
        <v>136.50333333333333</v>
      </c>
      <c r="Y2920" s="50">
        <f t="shared" si="153"/>
        <v>0</v>
      </c>
      <c r="Z2920" s="50">
        <f t="shared" si="153"/>
        <v>0</v>
      </c>
      <c r="AA2920" s="50">
        <f t="shared" si="153"/>
        <v>0</v>
      </c>
      <c r="AB2920" s="50">
        <f t="shared" si="152"/>
        <v>136.50333333333333</v>
      </c>
      <c r="AC2920" s="48" t="str">
        <f>VLOOKUP(ПРОДАЖИ!C:C,'ИЗ ОСНОВЫ НОМЕНКЛАТУР'!D:E,2,0)</f>
        <v>Ручки, крючки, опоры</v>
      </c>
      <c r="AD2920" s="48" t="str">
        <f>VLOOKUP(C:C,'ИЗ ОСНОВЫ НОМЕНКЛАТУР'!D:F,3,0)</f>
        <v>Крючки</v>
      </c>
      <c r="AE2920" s="48" t="str">
        <f>VLOOKUP(C:C,'ИЗ ОСНОВЫ НОМЕНКЛАТУР'!D:H,5,0)</f>
        <v>C</v>
      </c>
    </row>
    <row r="2921" spans="1:31" ht="9.6" customHeight="1" x14ac:dyDescent="0.2">
      <c r="A2921" s="45" t="s">
        <v>2043</v>
      </c>
      <c r="B2921" s="11"/>
      <c r="C2921" s="11" t="s">
        <v>2918</v>
      </c>
      <c r="D2921" s="44">
        <v>0</v>
      </c>
      <c r="E2921" s="44">
        <v>0</v>
      </c>
      <c r="F2921" s="48">
        <v>0</v>
      </c>
      <c r="G2921" s="48">
        <v>0</v>
      </c>
      <c r="H2921" s="44">
        <v>0</v>
      </c>
      <c r="I2921" s="44">
        <v>0</v>
      </c>
      <c r="J2921" s="44">
        <v>17</v>
      </c>
      <c r="K2921" s="48">
        <v>0</v>
      </c>
      <c r="L2921" s="49">
        <v>0</v>
      </c>
      <c r="M2921" s="49">
        <v>0</v>
      </c>
      <c r="N2921" s="10">
        <v>0</v>
      </c>
      <c r="O2921" s="10">
        <v>0</v>
      </c>
      <c r="P2921" s="10">
        <v>0</v>
      </c>
      <c r="Q2921" s="10">
        <v>0</v>
      </c>
      <c r="R2921" s="10">
        <v>2220.5500000000002</v>
      </c>
      <c r="S2921" s="10">
        <v>0</v>
      </c>
      <c r="T2921" s="50">
        <f t="shared" si="154"/>
        <v>0</v>
      </c>
      <c r="U2921" s="50">
        <f t="shared" si="153"/>
        <v>0</v>
      </c>
      <c r="V2921" s="50">
        <f t="shared" si="153"/>
        <v>0</v>
      </c>
      <c r="W2921" s="50">
        <f t="shared" si="153"/>
        <v>0</v>
      </c>
      <c r="X2921" s="50">
        <f t="shared" si="153"/>
        <v>0</v>
      </c>
      <c r="Y2921" s="50">
        <f t="shared" si="153"/>
        <v>0</v>
      </c>
      <c r="Z2921" s="50">
        <f t="shared" si="153"/>
        <v>185.04583333333335</v>
      </c>
      <c r="AA2921" s="50">
        <f t="shared" si="153"/>
        <v>0</v>
      </c>
      <c r="AB2921" s="50">
        <f t="shared" si="152"/>
        <v>185.04583333333335</v>
      </c>
      <c r="AC2921" s="48" t="str">
        <f>VLOOKUP(ПРОДАЖИ!C:C,'ИЗ ОСНОВЫ НОМЕНКЛАТУР'!D:E,2,0)</f>
        <v>Ручки, крючки, опоры</v>
      </c>
      <c r="AD2921" s="48" t="str">
        <f>VLOOKUP(C:C,'ИЗ ОСНОВЫ НОМЕНКЛАТУР'!D:F,3,0)</f>
        <v>Крючки</v>
      </c>
      <c r="AE2921" s="48" t="str">
        <f>VLOOKUP(C:C,'ИЗ ОСНОВЫ НОМЕНКЛАТУР'!D:H,5,0)</f>
        <v>C</v>
      </c>
    </row>
    <row r="2922" spans="1:31" ht="9.6" customHeight="1" x14ac:dyDescent="0.2">
      <c r="A2922" s="45" t="s">
        <v>2043</v>
      </c>
      <c r="B2922" s="11"/>
      <c r="C2922" s="11" t="s">
        <v>2919</v>
      </c>
      <c r="D2922" s="44">
        <v>0</v>
      </c>
      <c r="E2922" s="44">
        <v>0</v>
      </c>
      <c r="F2922" s="48">
        <v>0</v>
      </c>
      <c r="G2922" s="48">
        <v>0</v>
      </c>
      <c r="H2922" s="44">
        <v>0</v>
      </c>
      <c r="I2922" s="44">
        <v>0</v>
      </c>
      <c r="J2922" s="44">
        <v>10</v>
      </c>
      <c r="K2922" s="48">
        <v>0</v>
      </c>
      <c r="L2922" s="49">
        <v>0</v>
      </c>
      <c r="M2922" s="49">
        <v>0</v>
      </c>
      <c r="N2922" s="10">
        <v>0</v>
      </c>
      <c r="O2922" s="10">
        <v>0</v>
      </c>
      <c r="P2922" s="10">
        <v>0</v>
      </c>
      <c r="Q2922" s="10">
        <v>0</v>
      </c>
      <c r="R2922" s="10">
        <v>1431</v>
      </c>
      <c r="S2922" s="10">
        <v>0</v>
      </c>
      <c r="T2922" s="50">
        <f t="shared" si="154"/>
        <v>0</v>
      </c>
      <c r="U2922" s="50">
        <f t="shared" si="153"/>
        <v>0</v>
      </c>
      <c r="V2922" s="50">
        <f t="shared" si="153"/>
        <v>0</v>
      </c>
      <c r="W2922" s="50">
        <f t="shared" si="153"/>
        <v>0</v>
      </c>
      <c r="X2922" s="50">
        <f t="shared" si="153"/>
        <v>0</v>
      </c>
      <c r="Y2922" s="50">
        <f t="shared" si="153"/>
        <v>0</v>
      </c>
      <c r="Z2922" s="50">
        <f t="shared" si="153"/>
        <v>119.25</v>
      </c>
      <c r="AA2922" s="50">
        <f t="shared" si="153"/>
        <v>0</v>
      </c>
      <c r="AB2922" s="50">
        <f t="shared" si="152"/>
        <v>119.25</v>
      </c>
      <c r="AC2922" s="48" t="str">
        <f>VLOOKUP(ПРОДАЖИ!C:C,'ИЗ ОСНОВЫ НОМЕНКЛАТУР'!D:E,2,0)</f>
        <v>Ручки, крючки, опоры</v>
      </c>
      <c r="AD2922" s="48" t="str">
        <f>VLOOKUP(C:C,'ИЗ ОСНОВЫ НОМЕНКЛАТУР'!D:F,3,0)</f>
        <v>Крючки</v>
      </c>
      <c r="AE2922" s="48" t="str">
        <f>VLOOKUP(C:C,'ИЗ ОСНОВЫ НОМЕНКЛАТУР'!D:H,5,0)</f>
        <v>C</v>
      </c>
    </row>
    <row r="2923" spans="1:31" ht="9.6" customHeight="1" x14ac:dyDescent="0.2">
      <c r="A2923" s="45" t="s">
        <v>2043</v>
      </c>
      <c r="B2923" s="11"/>
      <c r="C2923" s="11" t="s">
        <v>2920</v>
      </c>
      <c r="D2923" s="44">
        <v>8</v>
      </c>
      <c r="E2923" s="44">
        <v>0</v>
      </c>
      <c r="F2923" s="48">
        <v>0</v>
      </c>
      <c r="G2923" s="48">
        <v>0</v>
      </c>
      <c r="H2923" s="44">
        <v>0</v>
      </c>
      <c r="I2923" s="44">
        <v>0</v>
      </c>
      <c r="J2923" s="44">
        <v>0</v>
      </c>
      <c r="K2923" s="48">
        <v>0</v>
      </c>
      <c r="L2923" s="49">
        <v>5556.93</v>
      </c>
      <c r="M2923" s="49">
        <v>0</v>
      </c>
      <c r="N2923" s="10">
        <v>0</v>
      </c>
      <c r="O2923" s="10">
        <v>0</v>
      </c>
      <c r="P2923" s="10">
        <v>0</v>
      </c>
      <c r="Q2923" s="10">
        <v>0</v>
      </c>
      <c r="R2923" s="10">
        <v>0</v>
      </c>
      <c r="S2923" s="10">
        <v>0</v>
      </c>
      <c r="T2923" s="50">
        <f t="shared" si="154"/>
        <v>463.07750000000004</v>
      </c>
      <c r="U2923" s="50">
        <f t="shared" si="153"/>
        <v>0</v>
      </c>
      <c r="V2923" s="50">
        <f t="shared" si="153"/>
        <v>0</v>
      </c>
      <c r="W2923" s="50">
        <f t="shared" si="153"/>
        <v>0</v>
      </c>
      <c r="X2923" s="50">
        <f t="shared" si="153"/>
        <v>0</v>
      </c>
      <c r="Y2923" s="50">
        <f t="shared" si="153"/>
        <v>0</v>
      </c>
      <c r="Z2923" s="50">
        <f t="shared" si="153"/>
        <v>0</v>
      </c>
      <c r="AA2923" s="50">
        <f t="shared" si="153"/>
        <v>0</v>
      </c>
      <c r="AB2923" s="50">
        <f t="shared" si="152"/>
        <v>463.07750000000004</v>
      </c>
      <c r="AC2923" s="48" t="str">
        <f>VLOOKUP(ПРОДАЖИ!C:C,'ИЗ ОСНОВЫ НОМЕНКЛАТУР'!D:E,2,0)</f>
        <v>Ручки, крючки, опоры</v>
      </c>
      <c r="AD2923" s="48" t="str">
        <f>VLOOKUP(C:C,'ИЗ ОСНОВЫ НОМЕНКЛАТУР'!D:F,3,0)</f>
        <v>Крючки</v>
      </c>
      <c r="AE2923" s="48" t="str">
        <f>VLOOKUP(C:C,'ИЗ ОСНОВЫ НОМЕНКЛАТУР'!D:H,5,0)</f>
        <v>C</v>
      </c>
    </row>
    <row r="2924" spans="1:31" ht="9.6" customHeight="1" x14ac:dyDescent="0.2">
      <c r="A2924" s="45" t="s">
        <v>2043</v>
      </c>
      <c r="B2924" s="11"/>
      <c r="C2924" s="11" t="s">
        <v>2921</v>
      </c>
      <c r="D2924" s="44">
        <v>0</v>
      </c>
      <c r="E2924" s="44">
        <v>0</v>
      </c>
      <c r="F2924" s="48">
        <v>1</v>
      </c>
      <c r="G2924" s="48">
        <v>0</v>
      </c>
      <c r="H2924" s="44">
        <v>1</v>
      </c>
      <c r="I2924" s="44">
        <v>0</v>
      </c>
      <c r="J2924" s="44">
        <v>0</v>
      </c>
      <c r="K2924" s="48">
        <v>0</v>
      </c>
      <c r="L2924" s="49">
        <v>0</v>
      </c>
      <c r="M2924" s="49">
        <v>0</v>
      </c>
      <c r="N2924" s="10">
        <v>643.04999999999995</v>
      </c>
      <c r="O2924" s="10">
        <v>0</v>
      </c>
      <c r="P2924" s="10">
        <v>650.01</v>
      </c>
      <c r="Q2924" s="10">
        <v>0</v>
      </c>
      <c r="R2924" s="10">
        <v>0</v>
      </c>
      <c r="S2924" s="10">
        <v>0</v>
      </c>
      <c r="T2924" s="50">
        <f t="shared" si="154"/>
        <v>0</v>
      </c>
      <c r="U2924" s="50">
        <f t="shared" si="153"/>
        <v>0</v>
      </c>
      <c r="V2924" s="50">
        <f t="shared" si="153"/>
        <v>53.587499999999999</v>
      </c>
      <c r="W2924" s="50">
        <f t="shared" si="153"/>
        <v>0</v>
      </c>
      <c r="X2924" s="50">
        <f t="shared" si="153"/>
        <v>54.167499999999997</v>
      </c>
      <c r="Y2924" s="50">
        <f t="shared" si="153"/>
        <v>0</v>
      </c>
      <c r="Z2924" s="50">
        <f t="shared" si="153"/>
        <v>0</v>
      </c>
      <c r="AA2924" s="50">
        <f t="shared" si="153"/>
        <v>0</v>
      </c>
      <c r="AB2924" s="50">
        <f t="shared" si="152"/>
        <v>107.755</v>
      </c>
      <c r="AC2924" s="48" t="str">
        <f>VLOOKUP(ПРОДАЖИ!C:C,'ИЗ ОСНОВЫ НОМЕНКЛАТУР'!D:E,2,0)</f>
        <v>Ручки, крючки, опоры</v>
      </c>
      <c r="AD2924" s="48" t="str">
        <f>VLOOKUP(C:C,'ИЗ ОСНОВЫ НОМЕНКЛАТУР'!D:F,3,0)</f>
        <v>Крючки</v>
      </c>
      <c r="AE2924" s="48" t="str">
        <f>VLOOKUP(C:C,'ИЗ ОСНОВЫ НОМЕНКЛАТУР'!D:H,5,0)</f>
        <v>C</v>
      </c>
    </row>
    <row r="2925" spans="1:31" ht="9.6" customHeight="1" x14ac:dyDescent="0.2">
      <c r="A2925" s="45" t="s">
        <v>2043</v>
      </c>
      <c r="B2925" s="11"/>
      <c r="C2925" s="11" t="s">
        <v>2922</v>
      </c>
      <c r="D2925" s="44">
        <v>0</v>
      </c>
      <c r="E2925" s="44">
        <v>0</v>
      </c>
      <c r="F2925" s="48">
        <v>0</v>
      </c>
      <c r="G2925" s="48">
        <v>0</v>
      </c>
      <c r="H2925" s="44">
        <v>2</v>
      </c>
      <c r="I2925" s="44">
        <v>0</v>
      </c>
      <c r="J2925" s="44">
        <v>0</v>
      </c>
      <c r="K2925" s="48">
        <v>0</v>
      </c>
      <c r="L2925" s="49">
        <v>0</v>
      </c>
      <c r="M2925" s="49">
        <v>0</v>
      </c>
      <c r="N2925" s="10">
        <v>0</v>
      </c>
      <c r="O2925" s="10">
        <v>0</v>
      </c>
      <c r="P2925" s="10">
        <v>260</v>
      </c>
      <c r="Q2925" s="10">
        <v>0</v>
      </c>
      <c r="R2925" s="10">
        <v>0</v>
      </c>
      <c r="S2925" s="10">
        <v>0</v>
      </c>
      <c r="T2925" s="50">
        <f t="shared" si="154"/>
        <v>0</v>
      </c>
      <c r="U2925" s="50">
        <f t="shared" si="153"/>
        <v>0</v>
      </c>
      <c r="V2925" s="50">
        <f t="shared" si="153"/>
        <v>0</v>
      </c>
      <c r="W2925" s="50">
        <f t="shared" si="153"/>
        <v>0</v>
      </c>
      <c r="X2925" s="50">
        <f t="shared" si="153"/>
        <v>21.666666666666668</v>
      </c>
      <c r="Y2925" s="50">
        <f t="shared" si="153"/>
        <v>0</v>
      </c>
      <c r="Z2925" s="50">
        <f t="shared" si="153"/>
        <v>0</v>
      </c>
      <c r="AA2925" s="50">
        <f t="shared" si="153"/>
        <v>0</v>
      </c>
      <c r="AB2925" s="50">
        <f t="shared" si="152"/>
        <v>21.666666666666668</v>
      </c>
      <c r="AC2925" s="48" t="str">
        <f>VLOOKUP(ПРОДАЖИ!C:C,'ИЗ ОСНОВЫ НОМЕНКЛАТУР'!D:E,2,0)</f>
        <v>Ручки, крючки, опоры</v>
      </c>
      <c r="AD2925" s="48" t="str">
        <f>VLOOKUP(C:C,'ИЗ ОСНОВЫ НОМЕНКЛАТУР'!D:F,3,0)</f>
        <v>Крючки</v>
      </c>
      <c r="AE2925" s="48" t="str">
        <f>VLOOKUP(C:C,'ИЗ ОСНОВЫ НОМЕНКЛАТУР'!D:H,5,0)</f>
        <v>C</v>
      </c>
    </row>
    <row r="2926" spans="1:31" ht="9.6" customHeight="1" x14ac:dyDescent="0.2">
      <c r="A2926" s="45" t="s">
        <v>2043</v>
      </c>
      <c r="B2926" s="11"/>
      <c r="C2926" s="11" t="s">
        <v>2923</v>
      </c>
      <c r="D2926" s="44">
        <v>0</v>
      </c>
      <c r="E2926" s="44">
        <v>0</v>
      </c>
      <c r="F2926" s="48">
        <v>0</v>
      </c>
      <c r="G2926" s="48">
        <v>0</v>
      </c>
      <c r="H2926" s="44">
        <v>0</v>
      </c>
      <c r="I2926" s="44">
        <v>0</v>
      </c>
      <c r="J2926" s="44">
        <v>2</v>
      </c>
      <c r="K2926" s="48">
        <v>0</v>
      </c>
      <c r="L2926" s="49">
        <v>0</v>
      </c>
      <c r="M2926" s="49">
        <v>0</v>
      </c>
      <c r="N2926" s="10">
        <v>0</v>
      </c>
      <c r="O2926" s="10">
        <v>0</v>
      </c>
      <c r="P2926" s="10">
        <v>0</v>
      </c>
      <c r="Q2926" s="10">
        <v>0</v>
      </c>
      <c r="R2926" s="10">
        <v>280</v>
      </c>
      <c r="S2926" s="10">
        <v>0</v>
      </c>
      <c r="T2926" s="50">
        <f t="shared" si="154"/>
        <v>0</v>
      </c>
      <c r="U2926" s="50">
        <f t="shared" si="153"/>
        <v>0</v>
      </c>
      <c r="V2926" s="50">
        <f t="shared" si="153"/>
        <v>0</v>
      </c>
      <c r="W2926" s="50">
        <f t="shared" si="153"/>
        <v>0</v>
      </c>
      <c r="X2926" s="50">
        <f t="shared" si="153"/>
        <v>0</v>
      </c>
      <c r="Y2926" s="50">
        <f t="shared" si="153"/>
        <v>0</v>
      </c>
      <c r="Z2926" s="50">
        <f t="shared" si="153"/>
        <v>23.333333333333332</v>
      </c>
      <c r="AA2926" s="50">
        <f t="shared" si="153"/>
        <v>0</v>
      </c>
      <c r="AB2926" s="50">
        <f t="shared" si="152"/>
        <v>23.333333333333332</v>
      </c>
      <c r="AC2926" s="48" t="str">
        <f>VLOOKUP(ПРОДАЖИ!C:C,'ИЗ ОСНОВЫ НОМЕНКЛАТУР'!D:E,2,0)</f>
        <v>Ручки, крючки, опоры</v>
      </c>
      <c r="AD2926" s="48" t="str">
        <f>VLOOKUP(C:C,'ИЗ ОСНОВЫ НОМЕНКЛАТУР'!D:F,3,0)</f>
        <v>Крючки</v>
      </c>
      <c r="AE2926" s="48" t="str">
        <f>VLOOKUP(C:C,'ИЗ ОСНОВЫ НОМЕНКЛАТУР'!D:H,5,0)</f>
        <v>C</v>
      </c>
    </row>
    <row r="2927" spans="1:31" ht="9.6" customHeight="1" x14ac:dyDescent="0.2">
      <c r="A2927" s="45" t="s">
        <v>2043</v>
      </c>
      <c r="B2927" s="11"/>
      <c r="C2927" s="11" t="s">
        <v>2924</v>
      </c>
      <c r="D2927" s="44">
        <v>0</v>
      </c>
      <c r="E2927" s="44">
        <v>0</v>
      </c>
      <c r="F2927" s="48">
        <v>0</v>
      </c>
      <c r="G2927" s="48">
        <v>0</v>
      </c>
      <c r="H2927" s="44">
        <v>0</v>
      </c>
      <c r="I2927" s="44">
        <v>0</v>
      </c>
      <c r="J2927" s="44">
        <v>2</v>
      </c>
      <c r="K2927" s="48">
        <v>0</v>
      </c>
      <c r="L2927" s="49">
        <v>0</v>
      </c>
      <c r="M2927" s="49">
        <v>0</v>
      </c>
      <c r="N2927" s="10">
        <v>0</v>
      </c>
      <c r="O2927" s="10">
        <v>0</v>
      </c>
      <c r="P2927" s="10">
        <v>0</v>
      </c>
      <c r="Q2927" s="10">
        <v>0</v>
      </c>
      <c r="R2927" s="10">
        <v>215.2</v>
      </c>
      <c r="S2927" s="10">
        <v>0</v>
      </c>
      <c r="T2927" s="50">
        <f t="shared" si="154"/>
        <v>0</v>
      </c>
      <c r="U2927" s="50">
        <f t="shared" si="153"/>
        <v>0</v>
      </c>
      <c r="V2927" s="50">
        <f t="shared" si="153"/>
        <v>0</v>
      </c>
      <c r="W2927" s="50">
        <f t="shared" si="153"/>
        <v>0</v>
      </c>
      <c r="X2927" s="50">
        <f t="shared" si="153"/>
        <v>0</v>
      </c>
      <c r="Y2927" s="50">
        <f t="shared" si="153"/>
        <v>0</v>
      </c>
      <c r="Z2927" s="50">
        <f t="shared" si="153"/>
        <v>17.933333333333334</v>
      </c>
      <c r="AA2927" s="50">
        <f t="shared" si="153"/>
        <v>0</v>
      </c>
      <c r="AB2927" s="50">
        <f t="shared" si="152"/>
        <v>17.933333333333334</v>
      </c>
      <c r="AC2927" s="48" t="str">
        <f>VLOOKUP(ПРОДАЖИ!C:C,'ИЗ ОСНОВЫ НОМЕНКЛАТУР'!D:E,2,0)</f>
        <v>Ручки, крючки, опоры</v>
      </c>
      <c r="AD2927" s="48" t="str">
        <f>VLOOKUP(C:C,'ИЗ ОСНОВЫ НОМЕНКЛАТУР'!D:F,3,0)</f>
        <v>Крючки</v>
      </c>
      <c r="AE2927" s="48" t="str">
        <f>VLOOKUP(C:C,'ИЗ ОСНОВЫ НОМЕНКЛАТУР'!D:H,5,0)</f>
        <v>C</v>
      </c>
    </row>
    <row r="2928" spans="1:31" ht="9.6" customHeight="1" x14ac:dyDescent="0.2">
      <c r="A2928" s="45" t="s">
        <v>2043</v>
      </c>
      <c r="B2928" s="11"/>
      <c r="C2928" s="11" t="s">
        <v>2925</v>
      </c>
      <c r="D2928" s="44">
        <v>7</v>
      </c>
      <c r="E2928" s="44">
        <v>0</v>
      </c>
      <c r="F2928" s="48">
        <v>0</v>
      </c>
      <c r="G2928" s="48">
        <v>0</v>
      </c>
      <c r="H2928" s="44">
        <v>0</v>
      </c>
      <c r="I2928" s="44">
        <v>0</v>
      </c>
      <c r="J2928" s="44">
        <v>0</v>
      </c>
      <c r="K2928" s="48">
        <v>0</v>
      </c>
      <c r="L2928" s="49">
        <v>4864.55</v>
      </c>
      <c r="M2928" s="49">
        <v>0</v>
      </c>
      <c r="N2928" s="10">
        <v>0</v>
      </c>
      <c r="O2928" s="10">
        <v>0</v>
      </c>
      <c r="P2928" s="10">
        <v>0</v>
      </c>
      <c r="Q2928" s="10">
        <v>0</v>
      </c>
      <c r="R2928" s="10">
        <v>0</v>
      </c>
      <c r="S2928" s="10">
        <v>0</v>
      </c>
      <c r="T2928" s="50">
        <f t="shared" si="154"/>
        <v>405.37916666666666</v>
      </c>
      <c r="U2928" s="50">
        <f t="shared" si="153"/>
        <v>0</v>
      </c>
      <c r="V2928" s="50">
        <f t="shared" si="153"/>
        <v>0</v>
      </c>
      <c r="W2928" s="50">
        <f t="shared" si="153"/>
        <v>0</v>
      </c>
      <c r="X2928" s="50">
        <f t="shared" si="153"/>
        <v>0</v>
      </c>
      <c r="Y2928" s="50">
        <f t="shared" si="153"/>
        <v>0</v>
      </c>
      <c r="Z2928" s="50">
        <f t="shared" si="153"/>
        <v>0</v>
      </c>
      <c r="AA2928" s="50">
        <f t="shared" si="153"/>
        <v>0</v>
      </c>
      <c r="AB2928" s="50">
        <f t="shared" si="152"/>
        <v>405.37916666666666</v>
      </c>
      <c r="AC2928" s="48" t="str">
        <f>VLOOKUP(ПРОДАЖИ!C:C,'ИЗ ОСНОВЫ НОМЕНКЛАТУР'!D:E,2,0)</f>
        <v>Ручки, крючки, опоры</v>
      </c>
      <c r="AD2928" s="48" t="str">
        <f>VLOOKUP(C:C,'ИЗ ОСНОВЫ НОМЕНКЛАТУР'!D:F,3,0)</f>
        <v>Крючки</v>
      </c>
      <c r="AE2928" s="48" t="str">
        <f>VLOOKUP(C:C,'ИЗ ОСНОВЫ НОМЕНКЛАТУР'!D:H,5,0)</f>
        <v>C</v>
      </c>
    </row>
    <row r="2929" spans="1:31" ht="9.6" customHeight="1" x14ac:dyDescent="0.2">
      <c r="A2929" s="45" t="s">
        <v>2043</v>
      </c>
      <c r="B2929" s="11"/>
      <c r="C2929" s="11" t="s">
        <v>2926</v>
      </c>
      <c r="D2929" s="44">
        <v>3</v>
      </c>
      <c r="E2929" s="44">
        <v>0</v>
      </c>
      <c r="F2929" s="48">
        <v>3</v>
      </c>
      <c r="G2929" s="48">
        <v>0</v>
      </c>
      <c r="H2929" s="44">
        <v>0</v>
      </c>
      <c r="I2929" s="44">
        <v>0</v>
      </c>
      <c r="J2929" s="44">
        <v>0</v>
      </c>
      <c r="K2929" s="48">
        <v>0</v>
      </c>
      <c r="L2929" s="49">
        <v>7981.5</v>
      </c>
      <c r="M2929" s="49">
        <v>0</v>
      </c>
      <c r="N2929" s="10">
        <v>7981.5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50">
        <f t="shared" si="154"/>
        <v>665.125</v>
      </c>
      <c r="U2929" s="50">
        <f t="shared" si="153"/>
        <v>0</v>
      </c>
      <c r="V2929" s="50">
        <f t="shared" si="153"/>
        <v>665.125</v>
      </c>
      <c r="W2929" s="50">
        <f t="shared" si="153"/>
        <v>0</v>
      </c>
      <c r="X2929" s="50">
        <f t="shared" si="153"/>
        <v>0</v>
      </c>
      <c r="Y2929" s="50">
        <f t="shared" si="153"/>
        <v>0</v>
      </c>
      <c r="Z2929" s="50">
        <f t="shared" si="153"/>
        <v>0</v>
      </c>
      <c r="AA2929" s="50">
        <f t="shared" si="153"/>
        <v>0</v>
      </c>
      <c r="AB2929" s="50">
        <f t="shared" si="152"/>
        <v>1330.25</v>
      </c>
      <c r="AC2929" s="48" t="str">
        <f>VLOOKUP(ПРОДАЖИ!C:C,'ИЗ ОСНОВЫ НОМЕНКЛАТУР'!D:E,2,0)</f>
        <v>Ручки, крючки, опоры</v>
      </c>
      <c r="AD2929" s="48" t="str">
        <f>VLOOKUP(C:C,'ИЗ ОСНОВЫ НОМЕНКЛАТУР'!D:F,3,0)</f>
        <v>Крючки</v>
      </c>
      <c r="AE2929" s="48" t="str">
        <f>VLOOKUP(C:C,'ИЗ ОСНОВЫ НОМЕНКЛАТУР'!D:H,5,0)</f>
        <v>C</v>
      </c>
    </row>
    <row r="2930" spans="1:31" ht="9.6" customHeight="1" x14ac:dyDescent="0.2">
      <c r="A2930" s="45" t="s">
        <v>2043</v>
      </c>
      <c r="B2930" s="11"/>
      <c r="C2930" s="11" t="s">
        <v>2927</v>
      </c>
      <c r="D2930" s="44">
        <v>5</v>
      </c>
      <c r="E2930" s="44">
        <v>0</v>
      </c>
      <c r="F2930" s="48">
        <v>0</v>
      </c>
      <c r="G2930" s="48">
        <v>0</v>
      </c>
      <c r="H2930" s="44">
        <v>0</v>
      </c>
      <c r="I2930" s="44">
        <v>0</v>
      </c>
      <c r="J2930" s="44">
        <v>0</v>
      </c>
      <c r="K2930" s="48">
        <v>0</v>
      </c>
      <c r="L2930" s="49">
        <v>3442.5</v>
      </c>
      <c r="M2930" s="49">
        <v>0</v>
      </c>
      <c r="N2930" s="10">
        <v>0</v>
      </c>
      <c r="O2930" s="10">
        <v>0</v>
      </c>
      <c r="P2930" s="10">
        <v>0</v>
      </c>
      <c r="Q2930" s="10">
        <v>0</v>
      </c>
      <c r="R2930" s="10">
        <v>0</v>
      </c>
      <c r="S2930" s="10">
        <v>0</v>
      </c>
      <c r="T2930" s="50">
        <f t="shared" si="154"/>
        <v>286.875</v>
      </c>
      <c r="U2930" s="50">
        <f t="shared" si="153"/>
        <v>0</v>
      </c>
      <c r="V2930" s="50">
        <f t="shared" si="153"/>
        <v>0</v>
      </c>
      <c r="W2930" s="50">
        <f t="shared" si="153"/>
        <v>0</v>
      </c>
      <c r="X2930" s="50">
        <f t="shared" si="153"/>
        <v>0</v>
      </c>
      <c r="Y2930" s="50">
        <f t="shared" si="153"/>
        <v>0</v>
      </c>
      <c r="Z2930" s="50">
        <f t="shared" si="153"/>
        <v>0</v>
      </c>
      <c r="AA2930" s="50">
        <f t="shared" si="153"/>
        <v>0</v>
      </c>
      <c r="AB2930" s="50">
        <f t="shared" si="152"/>
        <v>286.875</v>
      </c>
      <c r="AC2930" s="48" t="str">
        <f>VLOOKUP(ПРОДАЖИ!C:C,'ИЗ ОСНОВЫ НОМЕНКЛАТУР'!D:E,2,0)</f>
        <v>Ручки, крючки, опоры</v>
      </c>
      <c r="AD2930" s="48" t="str">
        <f>VLOOKUP(C:C,'ИЗ ОСНОВЫ НОМЕНКЛАТУР'!D:F,3,0)</f>
        <v>Крючки</v>
      </c>
      <c r="AE2930" s="48" t="str">
        <f>VLOOKUP(C:C,'ИЗ ОСНОВЫ НОМЕНКЛАТУР'!D:H,5,0)</f>
        <v>C</v>
      </c>
    </row>
    <row r="2931" spans="1:31" ht="9.6" customHeight="1" x14ac:dyDescent="0.2">
      <c r="A2931" s="45" t="s">
        <v>2043</v>
      </c>
      <c r="B2931" s="11"/>
      <c r="C2931" s="11" t="s">
        <v>2928</v>
      </c>
      <c r="D2931" s="44">
        <v>0</v>
      </c>
      <c r="E2931" s="44">
        <v>0</v>
      </c>
      <c r="F2931" s="48">
        <v>3</v>
      </c>
      <c r="G2931" s="48">
        <v>0</v>
      </c>
      <c r="H2931" s="44">
        <v>0</v>
      </c>
      <c r="I2931" s="44">
        <v>0</v>
      </c>
      <c r="J2931" s="44">
        <v>0</v>
      </c>
      <c r="K2931" s="48">
        <v>0</v>
      </c>
      <c r="L2931" s="49">
        <v>0</v>
      </c>
      <c r="M2931" s="49">
        <v>0</v>
      </c>
      <c r="N2931" s="10">
        <v>13056</v>
      </c>
      <c r="O2931" s="10">
        <v>0</v>
      </c>
      <c r="P2931" s="10">
        <v>0</v>
      </c>
      <c r="Q2931" s="10">
        <v>0</v>
      </c>
      <c r="R2931" s="10">
        <v>0</v>
      </c>
      <c r="S2931" s="10">
        <v>0</v>
      </c>
      <c r="T2931" s="50">
        <f t="shared" si="154"/>
        <v>0</v>
      </c>
      <c r="U2931" s="50">
        <f t="shared" si="153"/>
        <v>0</v>
      </c>
      <c r="V2931" s="50">
        <f t="shared" si="153"/>
        <v>1088</v>
      </c>
      <c r="W2931" s="50">
        <f t="shared" si="153"/>
        <v>0</v>
      </c>
      <c r="X2931" s="50">
        <f t="shared" si="153"/>
        <v>0</v>
      </c>
      <c r="Y2931" s="50">
        <f t="shared" si="153"/>
        <v>0</v>
      </c>
      <c r="Z2931" s="50">
        <f t="shared" si="153"/>
        <v>0</v>
      </c>
      <c r="AA2931" s="50">
        <f t="shared" si="153"/>
        <v>0</v>
      </c>
      <c r="AB2931" s="50">
        <f t="shared" si="152"/>
        <v>1088</v>
      </c>
      <c r="AC2931" s="48" t="str">
        <f>VLOOKUP(ПРОДАЖИ!C:C,'ИЗ ОСНОВЫ НОМЕНКЛАТУР'!D:E,2,0)</f>
        <v>Ручки, крючки, опоры</v>
      </c>
      <c r="AD2931" s="48" t="str">
        <f>VLOOKUP(C:C,'ИЗ ОСНОВЫ НОМЕНКЛАТУР'!D:F,3,0)</f>
        <v>Крючки</v>
      </c>
      <c r="AE2931" s="48" t="str">
        <f>VLOOKUP(C:C,'ИЗ ОСНОВЫ НОМЕНКЛАТУР'!D:H,5,0)</f>
        <v>C</v>
      </c>
    </row>
    <row r="2932" spans="1:31" ht="9.6" customHeight="1" x14ac:dyDescent="0.2">
      <c r="A2932" s="45" t="s">
        <v>2043</v>
      </c>
      <c r="B2932" s="11"/>
      <c r="C2932" s="11" t="s">
        <v>2929</v>
      </c>
      <c r="D2932" s="44">
        <v>7</v>
      </c>
      <c r="E2932" s="44">
        <v>0</v>
      </c>
      <c r="F2932" s="48">
        <v>0</v>
      </c>
      <c r="G2932" s="48">
        <v>0</v>
      </c>
      <c r="H2932" s="44">
        <v>0</v>
      </c>
      <c r="I2932" s="44">
        <v>0</v>
      </c>
      <c r="J2932" s="44">
        <v>0</v>
      </c>
      <c r="K2932" s="48">
        <v>0</v>
      </c>
      <c r="L2932" s="49">
        <v>5593</v>
      </c>
      <c r="M2932" s="49">
        <v>0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0</v>
      </c>
      <c r="T2932" s="50">
        <f t="shared" si="154"/>
        <v>466.08333333333331</v>
      </c>
      <c r="U2932" s="50">
        <f t="shared" si="153"/>
        <v>0</v>
      </c>
      <c r="V2932" s="50">
        <f t="shared" si="153"/>
        <v>0</v>
      </c>
      <c r="W2932" s="50">
        <f t="shared" si="153"/>
        <v>0</v>
      </c>
      <c r="X2932" s="50">
        <f t="shared" si="153"/>
        <v>0</v>
      </c>
      <c r="Y2932" s="50">
        <f t="shared" si="153"/>
        <v>0</v>
      </c>
      <c r="Z2932" s="50">
        <f t="shared" si="153"/>
        <v>0</v>
      </c>
      <c r="AA2932" s="50">
        <f t="shared" si="153"/>
        <v>0</v>
      </c>
      <c r="AB2932" s="50">
        <f t="shared" si="152"/>
        <v>466.08333333333331</v>
      </c>
      <c r="AC2932" s="48" t="str">
        <f>VLOOKUP(ПРОДАЖИ!C:C,'ИЗ ОСНОВЫ НОМЕНКЛАТУР'!D:E,2,0)</f>
        <v>Ручки, крючки, опоры</v>
      </c>
      <c r="AD2932" s="48" t="str">
        <f>VLOOKUP(C:C,'ИЗ ОСНОВЫ НОМЕНКЛАТУР'!D:F,3,0)</f>
        <v>Крючки</v>
      </c>
      <c r="AE2932" s="48" t="str">
        <f>VLOOKUP(C:C,'ИЗ ОСНОВЫ НОМЕНКЛАТУР'!D:H,5,0)</f>
        <v>C</v>
      </c>
    </row>
    <row r="2933" spans="1:31" ht="9.6" customHeight="1" x14ac:dyDescent="0.2">
      <c r="A2933" s="45" t="s">
        <v>2043</v>
      </c>
      <c r="B2933" s="11"/>
      <c r="C2933" s="11" t="s">
        <v>2930</v>
      </c>
      <c r="D2933" s="44">
        <v>3</v>
      </c>
      <c r="E2933" s="44">
        <v>0</v>
      </c>
      <c r="F2933" s="48">
        <v>0</v>
      </c>
      <c r="G2933" s="48">
        <v>0</v>
      </c>
      <c r="H2933" s="44">
        <v>0</v>
      </c>
      <c r="I2933" s="44">
        <v>0</v>
      </c>
      <c r="J2933" s="44">
        <v>0</v>
      </c>
      <c r="K2933" s="48">
        <v>0</v>
      </c>
      <c r="L2933" s="49">
        <v>2040</v>
      </c>
      <c r="M2933" s="49">
        <v>0</v>
      </c>
      <c r="N2933" s="10">
        <v>0</v>
      </c>
      <c r="O2933" s="10">
        <v>0</v>
      </c>
      <c r="P2933" s="10">
        <v>0</v>
      </c>
      <c r="Q2933" s="10">
        <v>0</v>
      </c>
      <c r="R2933" s="10">
        <v>0</v>
      </c>
      <c r="S2933" s="10">
        <v>0</v>
      </c>
      <c r="T2933" s="50">
        <f t="shared" si="154"/>
        <v>170</v>
      </c>
      <c r="U2933" s="50">
        <f t="shared" si="153"/>
        <v>0</v>
      </c>
      <c r="V2933" s="50">
        <f t="shared" si="153"/>
        <v>0</v>
      </c>
      <c r="W2933" s="50">
        <f t="shared" si="153"/>
        <v>0</v>
      </c>
      <c r="X2933" s="50">
        <f t="shared" si="153"/>
        <v>0</v>
      </c>
      <c r="Y2933" s="50">
        <f t="shared" si="153"/>
        <v>0</v>
      </c>
      <c r="Z2933" s="50">
        <f t="shared" si="153"/>
        <v>0</v>
      </c>
      <c r="AA2933" s="50">
        <f t="shared" si="153"/>
        <v>0</v>
      </c>
      <c r="AB2933" s="50">
        <f t="shared" si="152"/>
        <v>170</v>
      </c>
      <c r="AC2933" s="48" t="str">
        <f>VLOOKUP(ПРОДАЖИ!C:C,'ИЗ ОСНОВЫ НОМЕНКЛАТУР'!D:E,2,0)</f>
        <v>Ручки, крючки, опоры</v>
      </c>
      <c r="AD2933" s="48" t="str">
        <f>VLOOKUP(C:C,'ИЗ ОСНОВЫ НОМЕНКЛАТУР'!D:F,3,0)</f>
        <v>Крючки</v>
      </c>
      <c r="AE2933" s="48" t="str">
        <f>VLOOKUP(C:C,'ИЗ ОСНОВЫ НОМЕНКЛАТУР'!D:H,5,0)</f>
        <v>C</v>
      </c>
    </row>
    <row r="2934" spans="1:31" ht="9.6" customHeight="1" x14ac:dyDescent="0.2">
      <c r="A2934" s="45" t="s">
        <v>2043</v>
      </c>
      <c r="B2934" s="11"/>
      <c r="C2934" s="11" t="s">
        <v>2931</v>
      </c>
      <c r="D2934" s="44">
        <v>15</v>
      </c>
      <c r="E2934" s="44">
        <v>0</v>
      </c>
      <c r="F2934" s="48">
        <v>0</v>
      </c>
      <c r="G2934" s="48">
        <v>0</v>
      </c>
      <c r="H2934" s="44">
        <v>0</v>
      </c>
      <c r="I2934" s="44">
        <v>0</v>
      </c>
      <c r="J2934" s="44">
        <v>0</v>
      </c>
      <c r="K2934" s="48">
        <v>0</v>
      </c>
      <c r="L2934" s="49">
        <v>10200</v>
      </c>
      <c r="M2934" s="49">
        <v>0</v>
      </c>
      <c r="N2934" s="10">
        <v>0</v>
      </c>
      <c r="O2934" s="10">
        <v>0</v>
      </c>
      <c r="P2934" s="10">
        <v>0</v>
      </c>
      <c r="Q2934" s="10">
        <v>0</v>
      </c>
      <c r="R2934" s="10">
        <v>0</v>
      </c>
      <c r="S2934" s="10">
        <v>0</v>
      </c>
      <c r="T2934" s="50">
        <f t="shared" si="154"/>
        <v>850</v>
      </c>
      <c r="U2934" s="50">
        <f t="shared" si="153"/>
        <v>0</v>
      </c>
      <c r="V2934" s="50">
        <f t="shared" si="153"/>
        <v>0</v>
      </c>
      <c r="W2934" s="50">
        <f t="shared" si="153"/>
        <v>0</v>
      </c>
      <c r="X2934" s="50">
        <f t="shared" si="153"/>
        <v>0</v>
      </c>
      <c r="Y2934" s="50">
        <f t="shared" si="153"/>
        <v>0</v>
      </c>
      <c r="Z2934" s="50">
        <f t="shared" si="153"/>
        <v>0</v>
      </c>
      <c r="AA2934" s="50">
        <f t="shared" si="153"/>
        <v>0</v>
      </c>
      <c r="AB2934" s="50">
        <f t="shared" si="152"/>
        <v>850</v>
      </c>
      <c r="AC2934" s="48" t="str">
        <f>VLOOKUP(ПРОДАЖИ!C:C,'ИЗ ОСНОВЫ НОМЕНКЛАТУР'!D:E,2,0)</f>
        <v>Ручки, крючки, опоры</v>
      </c>
      <c r="AD2934" s="48" t="str">
        <f>VLOOKUP(C:C,'ИЗ ОСНОВЫ НОМЕНКЛАТУР'!D:F,3,0)</f>
        <v>Крючки</v>
      </c>
      <c r="AE2934" s="48" t="str">
        <f>VLOOKUP(C:C,'ИЗ ОСНОВЫ НОМЕНКЛАТУР'!D:H,5,0)</f>
        <v>C</v>
      </c>
    </row>
    <row r="2935" spans="1:31" ht="9.6" customHeight="1" x14ac:dyDescent="0.2">
      <c r="A2935" s="45" t="s">
        <v>2043</v>
      </c>
      <c r="B2935" s="11"/>
      <c r="C2935" s="11" t="s">
        <v>2932</v>
      </c>
      <c r="D2935" s="44">
        <v>5</v>
      </c>
      <c r="E2935" s="44">
        <v>0</v>
      </c>
      <c r="F2935" s="48">
        <v>0</v>
      </c>
      <c r="G2935" s="48">
        <v>0</v>
      </c>
      <c r="H2935" s="44">
        <v>0</v>
      </c>
      <c r="I2935" s="44">
        <v>0</v>
      </c>
      <c r="J2935" s="44">
        <v>0</v>
      </c>
      <c r="K2935" s="48">
        <v>0</v>
      </c>
      <c r="L2935" s="49">
        <v>3490.67</v>
      </c>
      <c r="M2935" s="49">
        <v>0</v>
      </c>
      <c r="N2935" s="10">
        <v>0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50">
        <f t="shared" si="154"/>
        <v>290.88916666666665</v>
      </c>
      <c r="U2935" s="50">
        <f t="shared" si="153"/>
        <v>0</v>
      </c>
      <c r="V2935" s="50">
        <f t="shared" si="153"/>
        <v>0</v>
      </c>
      <c r="W2935" s="50">
        <f t="shared" si="153"/>
        <v>0</v>
      </c>
      <c r="X2935" s="50">
        <f t="shared" si="153"/>
        <v>0</v>
      </c>
      <c r="Y2935" s="50">
        <f t="shared" si="153"/>
        <v>0</v>
      </c>
      <c r="Z2935" s="50">
        <f t="shared" si="153"/>
        <v>0</v>
      </c>
      <c r="AA2935" s="50">
        <f t="shared" si="153"/>
        <v>0</v>
      </c>
      <c r="AB2935" s="50">
        <f t="shared" si="152"/>
        <v>290.88916666666665</v>
      </c>
      <c r="AC2935" s="48" t="str">
        <f>VLOOKUP(ПРОДАЖИ!C:C,'ИЗ ОСНОВЫ НОМЕНКЛАТУР'!D:E,2,0)</f>
        <v>Ручки, крючки, опоры</v>
      </c>
      <c r="AD2935" s="48" t="str">
        <f>VLOOKUP(C:C,'ИЗ ОСНОВЫ НОМЕНКЛАТУР'!D:F,3,0)</f>
        <v>Крючки</v>
      </c>
      <c r="AE2935" s="48" t="str">
        <f>VLOOKUP(C:C,'ИЗ ОСНОВЫ НОМЕНКЛАТУР'!D:H,5,0)</f>
        <v>C</v>
      </c>
    </row>
    <row r="2936" spans="1:31" ht="9.6" customHeight="1" x14ac:dyDescent="0.2">
      <c r="A2936" s="45" t="s">
        <v>2043</v>
      </c>
      <c r="B2936" s="11"/>
      <c r="C2936" s="11" t="s">
        <v>2933</v>
      </c>
      <c r="D2936" s="44">
        <v>0</v>
      </c>
      <c r="E2936" s="44">
        <v>0</v>
      </c>
      <c r="F2936" s="48">
        <v>1</v>
      </c>
      <c r="G2936" s="48">
        <v>0</v>
      </c>
      <c r="H2936" s="44">
        <v>0</v>
      </c>
      <c r="I2936" s="44">
        <v>0</v>
      </c>
      <c r="J2936" s="44">
        <v>0</v>
      </c>
      <c r="K2936" s="48">
        <v>0</v>
      </c>
      <c r="L2936" s="49">
        <v>0</v>
      </c>
      <c r="M2936" s="49">
        <v>0</v>
      </c>
      <c r="N2936" s="10">
        <v>477.92</v>
      </c>
      <c r="O2936" s="10">
        <v>0</v>
      </c>
      <c r="P2936" s="10">
        <v>0</v>
      </c>
      <c r="Q2936" s="10">
        <v>0</v>
      </c>
      <c r="R2936" s="10">
        <v>0</v>
      </c>
      <c r="S2936" s="10">
        <v>0</v>
      </c>
      <c r="T2936" s="50">
        <f t="shared" si="154"/>
        <v>0</v>
      </c>
      <c r="U2936" s="50">
        <f t="shared" si="153"/>
        <v>0</v>
      </c>
      <c r="V2936" s="50">
        <f t="shared" si="153"/>
        <v>39.826666666666668</v>
      </c>
      <c r="W2936" s="50">
        <f t="shared" si="153"/>
        <v>0</v>
      </c>
      <c r="X2936" s="50">
        <f t="shared" si="153"/>
        <v>0</v>
      </c>
      <c r="Y2936" s="50">
        <f t="shared" si="153"/>
        <v>0</v>
      </c>
      <c r="Z2936" s="50">
        <f t="shared" si="153"/>
        <v>0</v>
      </c>
      <c r="AA2936" s="50">
        <f t="shared" si="153"/>
        <v>0</v>
      </c>
      <c r="AB2936" s="50">
        <f t="shared" si="152"/>
        <v>39.826666666666668</v>
      </c>
      <c r="AC2936" s="48" t="str">
        <f>VLOOKUP(ПРОДАЖИ!C:C,'ИЗ ОСНОВЫ НОМЕНКЛАТУР'!D:E,2,0)</f>
        <v>Ручки, крючки, опоры</v>
      </c>
      <c r="AD2936" s="48" t="str">
        <f>VLOOKUP(C:C,'ИЗ ОСНОВЫ НОМЕНКЛАТУР'!D:F,3,0)</f>
        <v>Крючки</v>
      </c>
      <c r="AE2936" s="48" t="str">
        <f>VLOOKUP(C:C,'ИЗ ОСНОВЫ НОМЕНКЛАТУР'!D:H,5,0)</f>
        <v>C</v>
      </c>
    </row>
    <row r="2937" spans="1:31" ht="9.6" customHeight="1" x14ac:dyDescent="0.2">
      <c r="A2937" s="45" t="s">
        <v>2043</v>
      </c>
      <c r="B2937" s="11"/>
      <c r="C2937" s="11" t="s">
        <v>2934</v>
      </c>
      <c r="D2937" s="44">
        <v>0</v>
      </c>
      <c r="E2937" s="44">
        <v>0</v>
      </c>
      <c r="F2937" s="48">
        <v>0</v>
      </c>
      <c r="G2937" s="48">
        <v>0</v>
      </c>
      <c r="H2937" s="44">
        <v>6</v>
      </c>
      <c r="I2937" s="44">
        <v>0</v>
      </c>
      <c r="J2937" s="44">
        <v>0</v>
      </c>
      <c r="K2937" s="48">
        <v>0</v>
      </c>
      <c r="L2937" s="49">
        <v>0</v>
      </c>
      <c r="M2937" s="49">
        <v>0</v>
      </c>
      <c r="N2937" s="10">
        <v>0</v>
      </c>
      <c r="O2937" s="10">
        <v>0</v>
      </c>
      <c r="P2937" s="10">
        <v>1327.17</v>
      </c>
      <c r="Q2937" s="10">
        <v>0</v>
      </c>
      <c r="R2937" s="10">
        <v>0</v>
      </c>
      <c r="S2937" s="10">
        <v>0</v>
      </c>
      <c r="T2937" s="50">
        <f t="shared" si="154"/>
        <v>0</v>
      </c>
      <c r="U2937" s="50">
        <f t="shared" si="153"/>
        <v>0</v>
      </c>
      <c r="V2937" s="50">
        <f t="shared" si="153"/>
        <v>0</v>
      </c>
      <c r="W2937" s="50">
        <f t="shared" si="153"/>
        <v>0</v>
      </c>
      <c r="X2937" s="50">
        <f t="shared" si="153"/>
        <v>110.59750000000001</v>
      </c>
      <c r="Y2937" s="50">
        <f t="shared" si="153"/>
        <v>0</v>
      </c>
      <c r="Z2937" s="50">
        <f t="shared" si="153"/>
        <v>0</v>
      </c>
      <c r="AA2937" s="50">
        <f t="shared" si="153"/>
        <v>0</v>
      </c>
      <c r="AB2937" s="50">
        <f t="shared" si="152"/>
        <v>110.59750000000001</v>
      </c>
      <c r="AC2937" s="48" t="str">
        <f>VLOOKUP(ПРОДАЖИ!C:C,'ИЗ ОСНОВЫ НОМЕНКЛАТУР'!D:E,2,0)</f>
        <v>Ручки, крючки, опоры</v>
      </c>
      <c r="AD2937" s="48" t="str">
        <f>VLOOKUP(C:C,'ИЗ ОСНОВЫ НОМЕНКЛАТУР'!D:F,3,0)</f>
        <v>Крючки</v>
      </c>
      <c r="AE2937" s="48" t="str">
        <f>VLOOKUP(C:C,'ИЗ ОСНОВЫ НОМЕНКЛАТУР'!D:H,5,0)</f>
        <v>C</v>
      </c>
    </row>
    <row r="2938" spans="1:31" ht="9.6" customHeight="1" x14ac:dyDescent="0.2">
      <c r="A2938" s="45" t="s">
        <v>2043</v>
      </c>
      <c r="B2938" s="11"/>
      <c r="C2938" s="11" t="s">
        <v>2935</v>
      </c>
      <c r="D2938" s="44">
        <v>4</v>
      </c>
      <c r="E2938" s="44">
        <v>0</v>
      </c>
      <c r="F2938" s="48">
        <v>3</v>
      </c>
      <c r="G2938" s="48">
        <v>0</v>
      </c>
      <c r="H2938" s="44">
        <v>0</v>
      </c>
      <c r="I2938" s="44">
        <v>0</v>
      </c>
      <c r="J2938" s="44">
        <v>0</v>
      </c>
      <c r="K2938" s="48">
        <v>0</v>
      </c>
      <c r="L2938" s="49">
        <v>3570</v>
      </c>
      <c r="M2938" s="49">
        <v>0</v>
      </c>
      <c r="N2938" s="10">
        <v>2677.5</v>
      </c>
      <c r="O2938" s="10">
        <v>0</v>
      </c>
      <c r="P2938" s="10">
        <v>0</v>
      </c>
      <c r="Q2938" s="10">
        <v>0</v>
      </c>
      <c r="R2938" s="10">
        <v>0</v>
      </c>
      <c r="S2938" s="10">
        <v>0</v>
      </c>
      <c r="T2938" s="50">
        <f t="shared" si="154"/>
        <v>297.5</v>
      </c>
      <c r="U2938" s="50">
        <f t="shared" si="153"/>
        <v>0</v>
      </c>
      <c r="V2938" s="50">
        <f t="shared" si="153"/>
        <v>223.125</v>
      </c>
      <c r="W2938" s="50">
        <f t="shared" si="153"/>
        <v>0</v>
      </c>
      <c r="X2938" s="50">
        <f t="shared" si="153"/>
        <v>0</v>
      </c>
      <c r="Y2938" s="50">
        <f t="shared" si="153"/>
        <v>0</v>
      </c>
      <c r="Z2938" s="50">
        <f t="shared" si="153"/>
        <v>0</v>
      </c>
      <c r="AA2938" s="50">
        <f t="shared" si="153"/>
        <v>0</v>
      </c>
      <c r="AB2938" s="50">
        <f t="shared" si="152"/>
        <v>520.625</v>
      </c>
      <c r="AC2938" s="48" t="str">
        <f>VLOOKUP(ПРОДАЖИ!C:C,'ИЗ ОСНОВЫ НОМЕНКЛАТУР'!D:E,2,0)</f>
        <v>Ручки, крючки, опоры</v>
      </c>
      <c r="AD2938" s="48" t="str">
        <f>VLOOKUP(C:C,'ИЗ ОСНОВЫ НОМЕНКЛАТУР'!D:F,3,0)</f>
        <v>Крючки</v>
      </c>
      <c r="AE2938" s="48" t="str">
        <f>VLOOKUP(C:C,'ИЗ ОСНОВЫ НОМЕНКЛАТУР'!D:H,5,0)</f>
        <v>C</v>
      </c>
    </row>
    <row r="2939" spans="1:31" ht="9.6" customHeight="1" x14ac:dyDescent="0.2">
      <c r="A2939" s="45" t="s">
        <v>2043</v>
      </c>
      <c r="B2939" s="11"/>
      <c r="C2939" s="11" t="s">
        <v>2936</v>
      </c>
      <c r="D2939" s="44">
        <v>8</v>
      </c>
      <c r="E2939" s="44">
        <v>0</v>
      </c>
      <c r="F2939" s="48">
        <v>0</v>
      </c>
      <c r="G2939" s="48">
        <v>0</v>
      </c>
      <c r="H2939" s="44">
        <v>0</v>
      </c>
      <c r="I2939" s="44">
        <v>0</v>
      </c>
      <c r="J2939" s="44">
        <v>0</v>
      </c>
      <c r="K2939" s="48">
        <v>0</v>
      </c>
      <c r="L2939" s="49">
        <v>4475.28</v>
      </c>
      <c r="M2939" s="49">
        <v>0</v>
      </c>
      <c r="N2939" s="10">
        <v>0</v>
      </c>
      <c r="O2939" s="10">
        <v>0</v>
      </c>
      <c r="P2939" s="10">
        <v>0</v>
      </c>
      <c r="Q2939" s="10">
        <v>0</v>
      </c>
      <c r="R2939" s="10">
        <v>0</v>
      </c>
      <c r="S2939" s="10">
        <v>0</v>
      </c>
      <c r="T2939" s="50">
        <f t="shared" si="154"/>
        <v>372.94</v>
      </c>
      <c r="U2939" s="50">
        <f t="shared" si="153"/>
        <v>0</v>
      </c>
      <c r="V2939" s="50">
        <f t="shared" si="153"/>
        <v>0</v>
      </c>
      <c r="W2939" s="50">
        <f t="shared" si="153"/>
        <v>0</v>
      </c>
      <c r="X2939" s="50">
        <f t="shared" si="153"/>
        <v>0</v>
      </c>
      <c r="Y2939" s="50">
        <f t="shared" si="153"/>
        <v>0</v>
      </c>
      <c r="Z2939" s="50">
        <f t="shared" si="153"/>
        <v>0</v>
      </c>
      <c r="AA2939" s="50">
        <f t="shared" si="153"/>
        <v>0</v>
      </c>
      <c r="AB2939" s="50">
        <f t="shared" si="152"/>
        <v>372.94</v>
      </c>
      <c r="AC2939" s="48" t="str">
        <f>VLOOKUP(ПРОДАЖИ!C:C,'ИЗ ОСНОВЫ НОМЕНКЛАТУР'!D:E,2,0)</f>
        <v>Ручки, крючки, опоры</v>
      </c>
      <c r="AD2939" s="48" t="str">
        <f>VLOOKUP(C:C,'ИЗ ОСНОВЫ НОМЕНКЛАТУР'!D:F,3,0)</f>
        <v>Крючки</v>
      </c>
      <c r="AE2939" s="48" t="str">
        <f>VLOOKUP(C:C,'ИЗ ОСНОВЫ НОМЕНКЛАТУР'!D:H,5,0)</f>
        <v>C</v>
      </c>
    </row>
    <row r="2940" spans="1:31" ht="9.6" customHeight="1" x14ac:dyDescent="0.2">
      <c r="A2940" s="45" t="s">
        <v>2043</v>
      </c>
      <c r="B2940" s="11"/>
      <c r="C2940" s="11" t="s">
        <v>2937</v>
      </c>
      <c r="D2940" s="44">
        <v>352</v>
      </c>
      <c r="E2940" s="44">
        <v>0</v>
      </c>
      <c r="F2940" s="48">
        <v>220</v>
      </c>
      <c r="G2940" s="48">
        <v>0</v>
      </c>
      <c r="H2940" s="44">
        <v>0</v>
      </c>
      <c r="I2940" s="44">
        <v>0</v>
      </c>
      <c r="J2940" s="44">
        <v>0</v>
      </c>
      <c r="K2940" s="48">
        <v>0</v>
      </c>
      <c r="L2940" s="49">
        <v>58140.83</v>
      </c>
      <c r="M2940" s="49">
        <v>0</v>
      </c>
      <c r="N2940" s="10">
        <v>85019.99</v>
      </c>
      <c r="O2940" s="10">
        <v>0</v>
      </c>
      <c r="P2940" s="10">
        <v>0</v>
      </c>
      <c r="Q2940" s="10">
        <v>0</v>
      </c>
      <c r="R2940" s="10">
        <v>0</v>
      </c>
      <c r="S2940" s="10">
        <v>0</v>
      </c>
      <c r="T2940" s="50">
        <f t="shared" si="154"/>
        <v>4845.0691666666671</v>
      </c>
      <c r="U2940" s="50">
        <f t="shared" si="153"/>
        <v>0</v>
      </c>
      <c r="V2940" s="50">
        <f t="shared" si="153"/>
        <v>7084.9991666666674</v>
      </c>
      <c r="W2940" s="50">
        <f t="shared" si="153"/>
        <v>0</v>
      </c>
      <c r="X2940" s="50">
        <f t="shared" si="153"/>
        <v>0</v>
      </c>
      <c r="Y2940" s="50">
        <f t="shared" si="153"/>
        <v>0</v>
      </c>
      <c r="Z2940" s="50">
        <f t="shared" si="153"/>
        <v>0</v>
      </c>
      <c r="AA2940" s="50">
        <f t="shared" si="153"/>
        <v>0</v>
      </c>
      <c r="AB2940" s="50">
        <f t="shared" si="152"/>
        <v>11930.068333333335</v>
      </c>
      <c r="AC2940" s="48" t="str">
        <f>VLOOKUP(ПРОДАЖИ!C:C,'ИЗ ОСНОВЫ НОМЕНКЛАТУР'!D:E,2,0)</f>
        <v>Ручки, крючки, опоры</v>
      </c>
      <c r="AD2940" s="48" t="str">
        <f>VLOOKUP(C:C,'ИЗ ОСНОВЫ НОМЕНКЛАТУР'!D:F,3,0)</f>
        <v>Крючки</v>
      </c>
      <c r="AE2940" s="48" t="str">
        <f>VLOOKUP(C:C,'ИЗ ОСНОВЫ НОМЕНКЛАТУР'!D:H,5,0)</f>
        <v>C</v>
      </c>
    </row>
    <row r="2941" spans="1:31" ht="9.6" customHeight="1" x14ac:dyDescent="0.2">
      <c r="A2941" s="45" t="s">
        <v>2043</v>
      </c>
      <c r="B2941" s="11"/>
      <c r="C2941" s="11" t="s">
        <v>2938</v>
      </c>
      <c r="D2941" s="44">
        <v>7</v>
      </c>
      <c r="E2941" s="44">
        <v>0</v>
      </c>
      <c r="F2941" s="48">
        <v>0</v>
      </c>
      <c r="G2941" s="48">
        <v>0</v>
      </c>
      <c r="H2941" s="44">
        <v>26</v>
      </c>
      <c r="I2941" s="44">
        <v>0</v>
      </c>
      <c r="J2941" s="44">
        <v>0</v>
      </c>
      <c r="K2941" s="48">
        <v>0</v>
      </c>
      <c r="L2941" s="49">
        <v>2593.6999999999998</v>
      </c>
      <c r="M2941" s="49">
        <v>0</v>
      </c>
      <c r="N2941" s="10">
        <v>0</v>
      </c>
      <c r="O2941" s="10">
        <v>0</v>
      </c>
      <c r="P2941" s="10">
        <v>8543.1200000000008</v>
      </c>
      <c r="Q2941" s="10">
        <v>0</v>
      </c>
      <c r="R2941" s="10">
        <v>0</v>
      </c>
      <c r="S2941" s="10">
        <v>0</v>
      </c>
      <c r="T2941" s="50">
        <f t="shared" si="154"/>
        <v>216.14166666666665</v>
      </c>
      <c r="U2941" s="50">
        <f t="shared" si="153"/>
        <v>0</v>
      </c>
      <c r="V2941" s="50">
        <f t="shared" si="153"/>
        <v>0</v>
      </c>
      <c r="W2941" s="50">
        <f t="shared" si="153"/>
        <v>0</v>
      </c>
      <c r="X2941" s="50">
        <f t="shared" si="153"/>
        <v>711.92666666666673</v>
      </c>
      <c r="Y2941" s="50">
        <f t="shared" si="153"/>
        <v>0</v>
      </c>
      <c r="Z2941" s="50">
        <f t="shared" si="153"/>
        <v>0</v>
      </c>
      <c r="AA2941" s="50">
        <f t="shared" si="153"/>
        <v>0</v>
      </c>
      <c r="AB2941" s="50">
        <f t="shared" si="152"/>
        <v>928.06833333333338</v>
      </c>
      <c r="AC2941" s="48" t="str">
        <f>VLOOKUP(ПРОДАЖИ!C:C,'ИЗ ОСНОВЫ НОМЕНКЛАТУР'!D:E,2,0)</f>
        <v>Ручки, крючки, опоры</v>
      </c>
      <c r="AD2941" s="48" t="str">
        <f>VLOOKUP(C:C,'ИЗ ОСНОВЫ НОМЕНКЛАТУР'!D:F,3,0)</f>
        <v>Крючки</v>
      </c>
      <c r="AE2941" s="48" t="str">
        <f>VLOOKUP(C:C,'ИЗ ОСНОВЫ НОМЕНКЛАТУР'!D:H,5,0)</f>
        <v>C</v>
      </c>
    </row>
    <row r="2942" spans="1:31" ht="9.6" customHeight="1" x14ac:dyDescent="0.2">
      <c r="A2942" s="45" t="s">
        <v>2043</v>
      </c>
      <c r="B2942" s="11"/>
      <c r="C2942" s="11" t="s">
        <v>2939</v>
      </c>
      <c r="D2942" s="44">
        <v>23</v>
      </c>
      <c r="E2942" s="44">
        <v>0</v>
      </c>
      <c r="F2942" s="48">
        <v>0</v>
      </c>
      <c r="G2942" s="48">
        <v>0</v>
      </c>
      <c r="H2942" s="44">
        <v>0</v>
      </c>
      <c r="I2942" s="44">
        <v>0</v>
      </c>
      <c r="J2942" s="44">
        <v>0</v>
      </c>
      <c r="K2942" s="48">
        <v>0</v>
      </c>
      <c r="L2942" s="49">
        <v>12016.77</v>
      </c>
      <c r="M2942" s="49">
        <v>0</v>
      </c>
      <c r="N2942" s="10">
        <v>0</v>
      </c>
      <c r="O2942" s="10">
        <v>0</v>
      </c>
      <c r="P2942" s="10">
        <v>0</v>
      </c>
      <c r="Q2942" s="10">
        <v>0</v>
      </c>
      <c r="R2942" s="10">
        <v>0</v>
      </c>
      <c r="S2942" s="10">
        <v>0</v>
      </c>
      <c r="T2942" s="50">
        <f t="shared" si="154"/>
        <v>1001.3975</v>
      </c>
      <c r="U2942" s="50">
        <f t="shared" si="153"/>
        <v>0</v>
      </c>
      <c r="V2942" s="50">
        <f t="shared" si="153"/>
        <v>0</v>
      </c>
      <c r="W2942" s="50">
        <f t="shared" si="153"/>
        <v>0</v>
      </c>
      <c r="X2942" s="50">
        <f t="shared" si="153"/>
        <v>0</v>
      </c>
      <c r="Y2942" s="50">
        <f t="shared" si="153"/>
        <v>0</v>
      </c>
      <c r="Z2942" s="50">
        <f t="shared" si="153"/>
        <v>0</v>
      </c>
      <c r="AA2942" s="50">
        <f t="shared" si="153"/>
        <v>0</v>
      </c>
      <c r="AB2942" s="50">
        <f t="shared" si="152"/>
        <v>1001.3975</v>
      </c>
      <c r="AC2942" s="48" t="str">
        <f>VLOOKUP(ПРОДАЖИ!C:C,'ИЗ ОСНОВЫ НОМЕНКЛАТУР'!D:E,2,0)</f>
        <v>Ручки, крючки, опоры</v>
      </c>
      <c r="AD2942" s="48" t="str">
        <f>VLOOKUP(C:C,'ИЗ ОСНОВЫ НОМЕНКЛАТУР'!D:F,3,0)</f>
        <v>Крючки</v>
      </c>
      <c r="AE2942" s="48" t="str">
        <f>VLOOKUP(C:C,'ИЗ ОСНОВЫ НОМЕНКЛАТУР'!D:H,5,0)</f>
        <v>C</v>
      </c>
    </row>
    <row r="2943" spans="1:31" ht="9.6" customHeight="1" x14ac:dyDescent="0.2">
      <c r="A2943" s="45" t="s">
        <v>2043</v>
      </c>
      <c r="B2943" s="11"/>
      <c r="C2943" s="11" t="s">
        <v>2940</v>
      </c>
      <c r="D2943" s="44">
        <v>54</v>
      </c>
      <c r="E2943" s="44">
        <v>0</v>
      </c>
      <c r="F2943" s="48">
        <v>0</v>
      </c>
      <c r="G2943" s="48">
        <v>0</v>
      </c>
      <c r="H2943" s="44">
        <v>0</v>
      </c>
      <c r="I2943" s="44">
        <v>0</v>
      </c>
      <c r="J2943" s="44">
        <v>0</v>
      </c>
      <c r="K2943" s="48">
        <v>0</v>
      </c>
      <c r="L2943" s="49">
        <v>24819.06</v>
      </c>
      <c r="M2943" s="49">
        <v>0</v>
      </c>
      <c r="N2943" s="10">
        <v>0</v>
      </c>
      <c r="O2943" s="10">
        <v>0</v>
      </c>
      <c r="P2943" s="10">
        <v>0</v>
      </c>
      <c r="Q2943" s="10">
        <v>0</v>
      </c>
      <c r="R2943" s="10">
        <v>0</v>
      </c>
      <c r="S2943" s="10">
        <v>0</v>
      </c>
      <c r="T2943" s="50">
        <f t="shared" si="154"/>
        <v>2068.2550000000001</v>
      </c>
      <c r="U2943" s="50">
        <f t="shared" si="153"/>
        <v>0</v>
      </c>
      <c r="V2943" s="50">
        <f t="shared" si="153"/>
        <v>0</v>
      </c>
      <c r="W2943" s="50">
        <f t="shared" si="153"/>
        <v>0</v>
      </c>
      <c r="X2943" s="50">
        <f t="shared" si="153"/>
        <v>0</v>
      </c>
      <c r="Y2943" s="50">
        <f t="shared" si="153"/>
        <v>0</v>
      </c>
      <c r="Z2943" s="50">
        <f t="shared" si="153"/>
        <v>0</v>
      </c>
      <c r="AA2943" s="50">
        <f t="shared" si="153"/>
        <v>0</v>
      </c>
      <c r="AB2943" s="50">
        <f t="shared" si="152"/>
        <v>2068.2550000000001</v>
      </c>
      <c r="AC2943" s="48" t="str">
        <f>VLOOKUP(ПРОДАЖИ!C:C,'ИЗ ОСНОВЫ НОМЕНКЛАТУР'!D:E,2,0)</f>
        <v>Ручки, крючки, опоры</v>
      </c>
      <c r="AD2943" s="48" t="str">
        <f>VLOOKUP(C:C,'ИЗ ОСНОВЫ НОМЕНКЛАТУР'!D:F,3,0)</f>
        <v>Крючки</v>
      </c>
      <c r="AE2943" s="48" t="str">
        <f>VLOOKUP(C:C,'ИЗ ОСНОВЫ НОМЕНКЛАТУР'!D:H,5,0)</f>
        <v>C</v>
      </c>
    </row>
    <row r="2944" spans="1:31" ht="9.6" customHeight="1" x14ac:dyDescent="0.2">
      <c r="A2944" s="45" t="s">
        <v>2043</v>
      </c>
      <c r="B2944" s="11"/>
      <c r="C2944" s="11" t="s">
        <v>2941</v>
      </c>
      <c r="D2944" s="44">
        <v>0</v>
      </c>
      <c r="E2944" s="44">
        <v>0</v>
      </c>
      <c r="F2944" s="48">
        <v>0</v>
      </c>
      <c r="G2944" s="48">
        <v>0</v>
      </c>
      <c r="H2944" s="44">
        <v>43</v>
      </c>
      <c r="I2944" s="44">
        <v>0</v>
      </c>
      <c r="J2944" s="44">
        <v>0</v>
      </c>
      <c r="K2944" s="48">
        <v>0</v>
      </c>
      <c r="L2944" s="49">
        <v>0</v>
      </c>
      <c r="M2944" s="49">
        <v>0</v>
      </c>
      <c r="N2944" s="10">
        <v>0</v>
      </c>
      <c r="O2944" s="10">
        <v>0</v>
      </c>
      <c r="P2944" s="10">
        <v>16028.51</v>
      </c>
      <c r="Q2944" s="10">
        <v>0</v>
      </c>
      <c r="R2944" s="10">
        <v>0</v>
      </c>
      <c r="S2944" s="10">
        <v>0</v>
      </c>
      <c r="T2944" s="50">
        <f t="shared" si="154"/>
        <v>0</v>
      </c>
      <c r="U2944" s="50">
        <f t="shared" si="153"/>
        <v>0</v>
      </c>
      <c r="V2944" s="50">
        <f t="shared" si="153"/>
        <v>0</v>
      </c>
      <c r="W2944" s="50">
        <f t="shared" si="153"/>
        <v>0</v>
      </c>
      <c r="X2944" s="50">
        <f t="shared" si="153"/>
        <v>1335.7091666666668</v>
      </c>
      <c r="Y2944" s="50">
        <f t="shared" si="153"/>
        <v>0</v>
      </c>
      <c r="Z2944" s="50">
        <f t="shared" si="153"/>
        <v>0</v>
      </c>
      <c r="AA2944" s="50">
        <f t="shared" si="153"/>
        <v>0</v>
      </c>
      <c r="AB2944" s="50">
        <f t="shared" si="152"/>
        <v>1335.7091666666668</v>
      </c>
      <c r="AC2944" s="48" t="str">
        <f>VLOOKUP(ПРОДАЖИ!C:C,'ИЗ ОСНОВЫ НОМЕНКЛАТУР'!D:E,2,0)</f>
        <v>Ручки, крючки, опоры</v>
      </c>
      <c r="AD2944" s="48" t="str">
        <f>VLOOKUP(C:C,'ИЗ ОСНОВЫ НОМЕНКЛАТУР'!D:F,3,0)</f>
        <v>Крючки</v>
      </c>
      <c r="AE2944" s="48" t="str">
        <f>VLOOKUP(C:C,'ИЗ ОСНОВЫ НОМЕНКЛАТУР'!D:H,5,0)</f>
        <v>C</v>
      </c>
    </row>
    <row r="2945" spans="1:31" ht="9.6" customHeight="1" x14ac:dyDescent="0.2">
      <c r="A2945" s="45" t="s">
        <v>2043</v>
      </c>
      <c r="B2945" s="11"/>
      <c r="C2945" s="11" t="s">
        <v>2942</v>
      </c>
      <c r="D2945" s="44">
        <v>70</v>
      </c>
      <c r="E2945" s="44">
        <v>0</v>
      </c>
      <c r="F2945" s="48">
        <v>16</v>
      </c>
      <c r="G2945" s="48">
        <v>0</v>
      </c>
      <c r="H2945" s="44">
        <v>21</v>
      </c>
      <c r="I2945" s="44">
        <v>0</v>
      </c>
      <c r="J2945" s="44">
        <v>0</v>
      </c>
      <c r="K2945" s="48">
        <v>0</v>
      </c>
      <c r="L2945" s="49">
        <v>45423.25</v>
      </c>
      <c r="M2945" s="49">
        <v>0</v>
      </c>
      <c r="N2945" s="10">
        <v>10388.67</v>
      </c>
      <c r="O2945" s="10">
        <v>0</v>
      </c>
      <c r="P2945" s="10">
        <v>14378.07</v>
      </c>
      <c r="Q2945" s="10">
        <v>0</v>
      </c>
      <c r="R2945" s="10">
        <v>0</v>
      </c>
      <c r="S2945" s="10">
        <v>0</v>
      </c>
      <c r="T2945" s="50">
        <f t="shared" si="154"/>
        <v>3785.2708333333335</v>
      </c>
      <c r="U2945" s="50">
        <f t="shared" si="153"/>
        <v>0</v>
      </c>
      <c r="V2945" s="50">
        <f t="shared" si="153"/>
        <v>865.72249999999997</v>
      </c>
      <c r="W2945" s="50">
        <f t="shared" si="153"/>
        <v>0</v>
      </c>
      <c r="X2945" s="50">
        <f t="shared" si="153"/>
        <v>1198.1724999999999</v>
      </c>
      <c r="Y2945" s="50">
        <f t="shared" si="153"/>
        <v>0</v>
      </c>
      <c r="Z2945" s="50">
        <f t="shared" si="153"/>
        <v>0</v>
      </c>
      <c r="AA2945" s="50">
        <f t="shared" si="153"/>
        <v>0</v>
      </c>
      <c r="AB2945" s="50">
        <f t="shared" si="152"/>
        <v>5849.1658333333335</v>
      </c>
      <c r="AC2945" s="48" t="str">
        <f>VLOOKUP(ПРОДАЖИ!C:C,'ИЗ ОСНОВЫ НОМЕНКЛАТУР'!D:E,2,0)</f>
        <v>Ручки, крючки, опоры</v>
      </c>
      <c r="AD2945" s="48" t="str">
        <f>VLOOKUP(C:C,'ИЗ ОСНОВЫ НОМЕНКЛАТУР'!D:F,3,0)</f>
        <v>Крючки</v>
      </c>
      <c r="AE2945" s="48" t="str">
        <f>VLOOKUP(C:C,'ИЗ ОСНОВЫ НОМЕНКЛАТУР'!D:H,5,0)</f>
        <v>C</v>
      </c>
    </row>
    <row r="2946" spans="1:31" ht="9.6" customHeight="1" x14ac:dyDescent="0.2">
      <c r="A2946" s="45" t="s">
        <v>2043</v>
      </c>
      <c r="B2946" s="11"/>
      <c r="C2946" s="11" t="s">
        <v>2943</v>
      </c>
      <c r="D2946" s="44">
        <v>229</v>
      </c>
      <c r="E2946" s="44">
        <v>100</v>
      </c>
      <c r="F2946" s="48">
        <v>217</v>
      </c>
      <c r="G2946" s="48">
        <v>0</v>
      </c>
      <c r="H2946" s="44">
        <v>113</v>
      </c>
      <c r="I2946" s="44">
        <v>60</v>
      </c>
      <c r="J2946" s="44">
        <v>0</v>
      </c>
      <c r="K2946" s="48">
        <v>0</v>
      </c>
      <c r="L2946" s="49">
        <v>98331.199999999997</v>
      </c>
      <c r="M2946" s="49">
        <v>42939.39</v>
      </c>
      <c r="N2946" s="10">
        <v>93178.48</v>
      </c>
      <c r="O2946" s="10">
        <v>0</v>
      </c>
      <c r="P2946" s="10">
        <v>29330.28</v>
      </c>
      <c r="Q2946" s="10">
        <v>15573.6</v>
      </c>
      <c r="R2946" s="10">
        <v>0</v>
      </c>
      <c r="S2946" s="10">
        <v>0</v>
      </c>
      <c r="T2946" s="50">
        <f t="shared" si="154"/>
        <v>8194.2666666666664</v>
      </c>
      <c r="U2946" s="50">
        <f t="shared" si="153"/>
        <v>3578.2824999999998</v>
      </c>
      <c r="V2946" s="50">
        <f t="shared" si="153"/>
        <v>7764.873333333333</v>
      </c>
      <c r="W2946" s="50">
        <f t="shared" si="153"/>
        <v>0</v>
      </c>
      <c r="X2946" s="50">
        <f t="shared" ref="X2946:AA3009" si="155">P2946/12</f>
        <v>2444.19</v>
      </c>
      <c r="Y2946" s="50">
        <f t="shared" si="155"/>
        <v>1297.8</v>
      </c>
      <c r="Z2946" s="50">
        <f t="shared" si="155"/>
        <v>0</v>
      </c>
      <c r="AA2946" s="50">
        <f t="shared" si="155"/>
        <v>0</v>
      </c>
      <c r="AB2946" s="50">
        <f t="shared" si="152"/>
        <v>23279.412499999999</v>
      </c>
      <c r="AC2946" s="48" t="str">
        <f>VLOOKUP(ПРОДАЖИ!C:C,'ИЗ ОСНОВЫ НОМЕНКЛАТУР'!D:E,2,0)</f>
        <v>Ручки, крючки, опоры</v>
      </c>
      <c r="AD2946" s="48" t="str">
        <f>VLOOKUP(C:C,'ИЗ ОСНОВЫ НОМЕНКЛАТУР'!D:F,3,0)</f>
        <v>Крючки</v>
      </c>
      <c r="AE2946" s="48" t="str">
        <f>VLOOKUP(C:C,'ИЗ ОСНОВЫ НОМЕНКЛАТУР'!D:H,5,0)</f>
        <v>C</v>
      </c>
    </row>
    <row r="2947" spans="1:31" ht="9.6" customHeight="1" x14ac:dyDescent="0.2">
      <c r="A2947" s="45" t="s">
        <v>2043</v>
      </c>
      <c r="B2947" s="11"/>
      <c r="C2947" s="11" t="s">
        <v>2944</v>
      </c>
      <c r="D2947" s="44">
        <v>640</v>
      </c>
      <c r="E2947" s="44">
        <v>0</v>
      </c>
      <c r="F2947" s="48">
        <v>227</v>
      </c>
      <c r="G2947" s="48">
        <v>0</v>
      </c>
      <c r="H2947" s="44">
        <v>0</v>
      </c>
      <c r="I2947" s="44">
        <v>0</v>
      </c>
      <c r="J2947" s="44">
        <v>0</v>
      </c>
      <c r="K2947" s="48">
        <v>0</v>
      </c>
      <c r="L2947" s="49">
        <v>238823.29</v>
      </c>
      <c r="M2947" s="49">
        <v>0</v>
      </c>
      <c r="N2947" s="10">
        <v>146208.63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50">
        <f t="shared" si="154"/>
        <v>19901.940833333334</v>
      </c>
      <c r="U2947" s="50">
        <f t="shared" si="154"/>
        <v>0</v>
      </c>
      <c r="V2947" s="50">
        <f t="shared" si="154"/>
        <v>12184.0525</v>
      </c>
      <c r="W2947" s="50">
        <f t="shared" si="154"/>
        <v>0</v>
      </c>
      <c r="X2947" s="50">
        <f t="shared" si="155"/>
        <v>0</v>
      </c>
      <c r="Y2947" s="50">
        <f t="shared" si="155"/>
        <v>0</v>
      </c>
      <c r="Z2947" s="50">
        <f t="shared" si="155"/>
        <v>0</v>
      </c>
      <c r="AA2947" s="50">
        <f t="shared" si="155"/>
        <v>0</v>
      </c>
      <c r="AB2947" s="50">
        <f t="shared" si="152"/>
        <v>32085.993333333332</v>
      </c>
      <c r="AC2947" s="48" t="str">
        <f>VLOOKUP(ПРОДАЖИ!C:C,'ИЗ ОСНОВЫ НОМЕНКЛАТУР'!D:E,2,0)</f>
        <v>Ручки, крючки, опоры</v>
      </c>
      <c r="AD2947" s="48" t="str">
        <f>VLOOKUP(C:C,'ИЗ ОСНОВЫ НОМЕНКЛАТУР'!D:F,3,0)</f>
        <v>Крючки</v>
      </c>
      <c r="AE2947" s="48" t="str">
        <f>VLOOKUP(C:C,'ИЗ ОСНОВЫ НОМЕНКЛАТУР'!D:H,5,0)</f>
        <v>C</v>
      </c>
    </row>
    <row r="2948" spans="1:31" ht="9.6" customHeight="1" x14ac:dyDescent="0.2">
      <c r="A2948" s="45" t="s">
        <v>2945</v>
      </c>
      <c r="B2948" s="45"/>
      <c r="C2948" s="45"/>
      <c r="D2948" s="44">
        <v>0</v>
      </c>
      <c r="E2948" s="44">
        <v>0</v>
      </c>
      <c r="F2948" s="48">
        <v>0</v>
      </c>
      <c r="G2948" s="48">
        <v>0</v>
      </c>
      <c r="H2948" s="44">
        <v>0</v>
      </c>
      <c r="I2948" s="44">
        <v>0</v>
      </c>
      <c r="J2948" s="44">
        <v>0</v>
      </c>
      <c r="K2948" s="48">
        <v>0</v>
      </c>
      <c r="L2948" s="49">
        <v>0</v>
      </c>
      <c r="M2948" s="49">
        <v>0</v>
      </c>
      <c r="N2948" s="10">
        <v>0</v>
      </c>
      <c r="O2948" s="10">
        <v>0</v>
      </c>
      <c r="P2948" s="10">
        <v>0</v>
      </c>
      <c r="Q2948" s="10">
        <v>0</v>
      </c>
      <c r="R2948" s="10">
        <v>0</v>
      </c>
      <c r="S2948" s="10">
        <v>0</v>
      </c>
      <c r="T2948" s="50">
        <f t="shared" si="154"/>
        <v>0</v>
      </c>
      <c r="U2948" s="50">
        <f t="shared" si="154"/>
        <v>0</v>
      </c>
      <c r="V2948" s="50">
        <f t="shared" si="154"/>
        <v>0</v>
      </c>
      <c r="W2948" s="50">
        <f t="shared" si="154"/>
        <v>0</v>
      </c>
      <c r="X2948" s="50">
        <f t="shared" si="155"/>
        <v>0</v>
      </c>
      <c r="Y2948" s="50">
        <f t="shared" si="155"/>
        <v>0</v>
      </c>
      <c r="Z2948" s="50">
        <f t="shared" si="155"/>
        <v>0</v>
      </c>
      <c r="AA2948" s="50">
        <f t="shared" si="155"/>
        <v>0</v>
      </c>
      <c r="AB2948" s="50">
        <f t="shared" ref="AB2948:AB3011" si="156">T2948+U2948+V2948+W2948+X2948+Y2948+Z2948+AA2948</f>
        <v>0</v>
      </c>
      <c r="AC2948" s="48" t="e">
        <f>VLOOKUP(ПРОДАЖИ!C:C,'ИЗ ОСНОВЫ НОМЕНКЛАТУР'!D:E,2,0)</f>
        <v>#N/A</v>
      </c>
      <c r="AD2948" s="48" t="e">
        <f>VLOOKUP(C:C,'ИЗ ОСНОВЫ НОМЕНКЛАТУР'!D:F,3,0)</f>
        <v>#N/A</v>
      </c>
      <c r="AE2948" s="48" t="e">
        <f>VLOOKUP(C:C,'ИЗ ОСНОВЫ НОМЕНКЛАТУР'!D:H,5,0)</f>
        <v>#N/A</v>
      </c>
    </row>
    <row r="2949" spans="1:31" ht="9.6" customHeight="1" x14ac:dyDescent="0.2">
      <c r="A2949" s="45" t="s">
        <v>2945</v>
      </c>
      <c r="B2949" s="46" t="s">
        <v>2946</v>
      </c>
      <c r="C2949" s="46"/>
      <c r="D2949" s="44">
        <v>0</v>
      </c>
      <c r="E2949" s="44">
        <v>0</v>
      </c>
      <c r="F2949" s="48">
        <v>0</v>
      </c>
      <c r="G2949" s="48">
        <v>0</v>
      </c>
      <c r="H2949" s="44">
        <v>0</v>
      </c>
      <c r="I2949" s="44">
        <v>0</v>
      </c>
      <c r="J2949" s="44">
        <v>0</v>
      </c>
      <c r="K2949" s="48">
        <v>0</v>
      </c>
      <c r="L2949" s="49">
        <v>0</v>
      </c>
      <c r="M2949" s="49">
        <v>0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0</v>
      </c>
      <c r="T2949" s="50">
        <f t="shared" si="154"/>
        <v>0</v>
      </c>
      <c r="U2949" s="50">
        <f t="shared" si="154"/>
        <v>0</v>
      </c>
      <c r="V2949" s="50">
        <f t="shared" si="154"/>
        <v>0</v>
      </c>
      <c r="W2949" s="50">
        <f t="shared" si="154"/>
        <v>0</v>
      </c>
      <c r="X2949" s="50">
        <f t="shared" si="155"/>
        <v>0</v>
      </c>
      <c r="Y2949" s="50">
        <f t="shared" si="155"/>
        <v>0</v>
      </c>
      <c r="Z2949" s="50">
        <f t="shared" si="155"/>
        <v>0</v>
      </c>
      <c r="AA2949" s="50">
        <f t="shared" si="155"/>
        <v>0</v>
      </c>
      <c r="AB2949" s="50">
        <f t="shared" si="156"/>
        <v>0</v>
      </c>
      <c r="AC2949" s="48" t="e">
        <f>VLOOKUP(ПРОДАЖИ!C:C,'ИЗ ОСНОВЫ НОМЕНКЛАТУР'!D:E,2,0)</f>
        <v>#N/A</v>
      </c>
      <c r="AD2949" s="48" t="e">
        <f>VLOOKUP(C:C,'ИЗ ОСНОВЫ НОМЕНКЛАТУР'!D:F,3,0)</f>
        <v>#N/A</v>
      </c>
      <c r="AE2949" s="48" t="e">
        <f>VLOOKUP(C:C,'ИЗ ОСНОВЫ НОМЕНКЛАТУР'!D:H,5,0)</f>
        <v>#N/A</v>
      </c>
    </row>
    <row r="2950" spans="1:31" ht="9.6" customHeight="1" x14ac:dyDescent="0.2">
      <c r="A2950" s="45" t="s">
        <v>2945</v>
      </c>
      <c r="B2950" s="46" t="s">
        <v>2947</v>
      </c>
      <c r="C2950" s="46"/>
      <c r="D2950" s="44">
        <v>0</v>
      </c>
      <c r="E2950" s="44">
        <v>0</v>
      </c>
      <c r="F2950" s="48">
        <v>0</v>
      </c>
      <c r="G2950" s="48">
        <v>0</v>
      </c>
      <c r="H2950" s="44">
        <v>0</v>
      </c>
      <c r="I2950" s="44">
        <v>0</v>
      </c>
      <c r="J2950" s="44">
        <v>0</v>
      </c>
      <c r="K2950" s="48">
        <v>0</v>
      </c>
      <c r="L2950" s="49">
        <v>0</v>
      </c>
      <c r="M2950" s="49">
        <v>0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50">
        <f t="shared" si="154"/>
        <v>0</v>
      </c>
      <c r="U2950" s="50">
        <f t="shared" si="154"/>
        <v>0</v>
      </c>
      <c r="V2950" s="50">
        <f t="shared" si="154"/>
        <v>0</v>
      </c>
      <c r="W2950" s="50">
        <f t="shared" si="154"/>
        <v>0</v>
      </c>
      <c r="X2950" s="50">
        <f t="shared" si="155"/>
        <v>0</v>
      </c>
      <c r="Y2950" s="50">
        <f t="shared" si="155"/>
        <v>0</v>
      </c>
      <c r="Z2950" s="50">
        <f t="shared" si="155"/>
        <v>0</v>
      </c>
      <c r="AA2950" s="50">
        <f t="shared" si="155"/>
        <v>0</v>
      </c>
      <c r="AB2950" s="50">
        <f t="shared" si="156"/>
        <v>0</v>
      </c>
      <c r="AC2950" s="48" t="e">
        <f>VLOOKUP(ПРОДАЖИ!C:C,'ИЗ ОСНОВЫ НОМЕНКЛАТУР'!D:E,2,0)</f>
        <v>#N/A</v>
      </c>
      <c r="AD2950" s="48" t="e">
        <f>VLOOKUP(C:C,'ИЗ ОСНОВЫ НОМЕНКЛАТУР'!D:F,3,0)</f>
        <v>#N/A</v>
      </c>
      <c r="AE2950" s="48" t="e">
        <f>VLOOKUP(C:C,'ИЗ ОСНОВЫ НОМЕНКЛАТУР'!D:H,5,0)</f>
        <v>#N/A</v>
      </c>
    </row>
    <row r="2951" spans="1:31" ht="9.6" customHeight="1" x14ac:dyDescent="0.2">
      <c r="A2951" s="45" t="s">
        <v>2945</v>
      </c>
      <c r="B2951" s="11"/>
      <c r="C2951" s="11" t="s">
        <v>2948</v>
      </c>
      <c r="D2951" s="44">
        <v>2045</v>
      </c>
      <c r="E2951" s="44">
        <v>900</v>
      </c>
      <c r="F2951" s="48">
        <v>585</v>
      </c>
      <c r="G2951" s="48">
        <v>0</v>
      </c>
      <c r="H2951" s="44">
        <v>521</v>
      </c>
      <c r="I2951" s="44">
        <v>83</v>
      </c>
      <c r="J2951" s="44">
        <v>145</v>
      </c>
      <c r="K2951" s="48">
        <v>16</v>
      </c>
      <c r="L2951" s="49">
        <v>2344372.6</v>
      </c>
      <c r="M2951" s="49">
        <v>1087135.1100000001</v>
      </c>
      <c r="N2951" s="10">
        <v>660054.18999999994</v>
      </c>
      <c r="O2951" s="10">
        <v>0</v>
      </c>
      <c r="P2951" s="10">
        <v>590801.73</v>
      </c>
      <c r="Q2951" s="10">
        <v>92136.24</v>
      </c>
      <c r="R2951" s="10">
        <v>167540.76</v>
      </c>
      <c r="S2951" s="10">
        <v>16824.939999999999</v>
      </c>
      <c r="T2951" s="50">
        <f t="shared" si="154"/>
        <v>195364.38333333333</v>
      </c>
      <c r="U2951" s="50">
        <f t="shared" si="154"/>
        <v>90594.592500000013</v>
      </c>
      <c r="V2951" s="50">
        <f t="shared" si="154"/>
        <v>55004.515833333331</v>
      </c>
      <c r="W2951" s="50">
        <f t="shared" si="154"/>
        <v>0</v>
      </c>
      <c r="X2951" s="50">
        <f t="shared" si="155"/>
        <v>49233.477500000001</v>
      </c>
      <c r="Y2951" s="50">
        <f t="shared" si="155"/>
        <v>7678.02</v>
      </c>
      <c r="Z2951" s="50">
        <f t="shared" si="155"/>
        <v>13961.730000000001</v>
      </c>
      <c r="AA2951" s="50">
        <f t="shared" si="155"/>
        <v>1402.0783333333331</v>
      </c>
      <c r="AB2951" s="50">
        <f t="shared" si="156"/>
        <v>413238.79749999993</v>
      </c>
      <c r="AC2951" s="48" t="str">
        <f>VLOOKUP(ПРОДАЖИ!C:C,'ИЗ ОСНОВЫ НОМЕНКЛАТУР'!D:E,2,0)</f>
        <v>Механизмы</v>
      </c>
      <c r="AD2951" s="48" t="str">
        <f>VLOOKUP(C:C,'ИЗ ОСНОВЫ НОМЕНКЛАТУР'!D:F,3,0)</f>
        <v>Направляющие шариковые</v>
      </c>
      <c r="AE2951" s="48" t="str">
        <f>VLOOKUP(C:C,'ИЗ ОСНОВЫ НОМЕНКЛАТУР'!D:H,5,0)</f>
        <v>A</v>
      </c>
    </row>
    <row r="2952" spans="1:31" ht="9.6" customHeight="1" x14ac:dyDescent="0.2">
      <c r="A2952" s="45" t="s">
        <v>2945</v>
      </c>
      <c r="B2952" s="11"/>
      <c r="C2952" s="11" t="s">
        <v>2949</v>
      </c>
      <c r="D2952" s="44">
        <v>1232</v>
      </c>
      <c r="E2952" s="44">
        <v>300</v>
      </c>
      <c r="F2952" s="48">
        <v>582</v>
      </c>
      <c r="G2952" s="48">
        <v>0</v>
      </c>
      <c r="H2952" s="44">
        <v>452</v>
      </c>
      <c r="I2952" s="44">
        <v>90</v>
      </c>
      <c r="J2952" s="44">
        <v>156</v>
      </c>
      <c r="K2952" s="48">
        <v>33</v>
      </c>
      <c r="L2952" s="49">
        <v>739004.77</v>
      </c>
      <c r="M2952" s="49">
        <v>175756.57</v>
      </c>
      <c r="N2952" s="10">
        <v>349884.07</v>
      </c>
      <c r="O2952" s="10">
        <v>0</v>
      </c>
      <c r="P2952" s="10">
        <v>269034.78999999998</v>
      </c>
      <c r="Q2952" s="10">
        <v>51867.72</v>
      </c>
      <c r="R2952" s="10">
        <v>95718.31</v>
      </c>
      <c r="S2952" s="10">
        <v>19104.689999999999</v>
      </c>
      <c r="T2952" s="50">
        <f t="shared" si="154"/>
        <v>61583.730833333335</v>
      </c>
      <c r="U2952" s="50">
        <f t="shared" si="154"/>
        <v>14646.380833333335</v>
      </c>
      <c r="V2952" s="50">
        <f t="shared" si="154"/>
        <v>29157.005833333333</v>
      </c>
      <c r="W2952" s="50">
        <f t="shared" si="154"/>
        <v>0</v>
      </c>
      <c r="X2952" s="50">
        <f t="shared" si="155"/>
        <v>22419.56583333333</v>
      </c>
      <c r="Y2952" s="50">
        <f t="shared" si="155"/>
        <v>4322.3100000000004</v>
      </c>
      <c r="Z2952" s="50">
        <f t="shared" si="155"/>
        <v>7976.5258333333331</v>
      </c>
      <c r="AA2952" s="50">
        <f t="shared" si="155"/>
        <v>1592.0574999999999</v>
      </c>
      <c r="AB2952" s="50">
        <f t="shared" si="156"/>
        <v>141697.57666666666</v>
      </c>
      <c r="AC2952" s="48" t="str">
        <f>VLOOKUP(ПРОДАЖИ!C:C,'ИЗ ОСНОВЫ НОМЕНКЛАТУР'!D:E,2,0)</f>
        <v>Механизмы</v>
      </c>
      <c r="AD2952" s="48" t="str">
        <f>VLOOKUP(C:C,'ИЗ ОСНОВЫ НОМЕНКЛАТУР'!D:F,3,0)</f>
        <v>Направляющие шариковые</v>
      </c>
      <c r="AE2952" s="48" t="str">
        <f>VLOOKUP(C:C,'ИЗ ОСНОВЫ НОМЕНКЛАТУР'!D:H,5,0)</f>
        <v>A</v>
      </c>
    </row>
    <row r="2953" spans="1:31" ht="9.6" customHeight="1" x14ac:dyDescent="0.2">
      <c r="A2953" s="45" t="s">
        <v>2945</v>
      </c>
      <c r="B2953" s="11"/>
      <c r="C2953" s="11" t="s">
        <v>2950</v>
      </c>
      <c r="D2953" s="44">
        <v>1031</v>
      </c>
      <c r="E2953" s="44">
        <v>845</v>
      </c>
      <c r="F2953" s="48">
        <v>371</v>
      </c>
      <c r="G2953" s="48">
        <v>0</v>
      </c>
      <c r="H2953" s="44">
        <v>365</v>
      </c>
      <c r="I2953" s="44">
        <v>75</v>
      </c>
      <c r="J2953" s="44">
        <v>77</v>
      </c>
      <c r="K2953" s="48">
        <v>133</v>
      </c>
      <c r="L2953" s="49">
        <v>656552.43000000005</v>
      </c>
      <c r="M2953" s="49">
        <v>532721.12</v>
      </c>
      <c r="N2953" s="10">
        <v>242922.5</v>
      </c>
      <c r="O2953" s="10">
        <v>0</v>
      </c>
      <c r="P2953" s="10">
        <v>247283.74</v>
      </c>
      <c r="Q2953" s="10">
        <v>51765.39</v>
      </c>
      <c r="R2953" s="10">
        <v>48823.16</v>
      </c>
      <c r="S2953" s="10">
        <v>86325.54</v>
      </c>
      <c r="T2953" s="50">
        <f t="shared" si="154"/>
        <v>54712.702500000007</v>
      </c>
      <c r="U2953" s="50">
        <f t="shared" si="154"/>
        <v>44393.426666666666</v>
      </c>
      <c r="V2953" s="50">
        <f t="shared" si="154"/>
        <v>20243.541666666668</v>
      </c>
      <c r="W2953" s="50">
        <f t="shared" si="154"/>
        <v>0</v>
      </c>
      <c r="X2953" s="50">
        <f t="shared" si="155"/>
        <v>20606.978333333333</v>
      </c>
      <c r="Y2953" s="50">
        <f t="shared" si="155"/>
        <v>4313.7825000000003</v>
      </c>
      <c r="Z2953" s="50">
        <f t="shared" si="155"/>
        <v>4068.5966666666668</v>
      </c>
      <c r="AA2953" s="50">
        <f t="shared" si="155"/>
        <v>7193.7949999999992</v>
      </c>
      <c r="AB2953" s="50">
        <f t="shared" si="156"/>
        <v>155532.82333333336</v>
      </c>
      <c r="AC2953" s="48" t="str">
        <f>VLOOKUP(ПРОДАЖИ!C:C,'ИЗ ОСНОВЫ НОМЕНКЛАТУР'!D:E,2,0)</f>
        <v>Механизмы</v>
      </c>
      <c r="AD2953" s="48" t="str">
        <f>VLOOKUP(C:C,'ИЗ ОСНОВЫ НОМЕНКЛАТУР'!D:F,3,0)</f>
        <v>Направляющие шариковые</v>
      </c>
      <c r="AE2953" s="48" t="str">
        <f>VLOOKUP(C:C,'ИЗ ОСНОВЫ НОМЕНКЛАТУР'!D:H,5,0)</f>
        <v>A</v>
      </c>
    </row>
    <row r="2954" spans="1:31" ht="9.6" customHeight="1" x14ac:dyDescent="0.2">
      <c r="A2954" s="45" t="s">
        <v>2945</v>
      </c>
      <c r="B2954" s="11"/>
      <c r="C2954" s="11" t="s">
        <v>2951</v>
      </c>
      <c r="D2954" s="44">
        <v>843</v>
      </c>
      <c r="E2954" s="44">
        <v>60</v>
      </c>
      <c r="F2954" s="48">
        <v>391</v>
      </c>
      <c r="G2954" s="48">
        <v>0</v>
      </c>
      <c r="H2954" s="44">
        <v>600</v>
      </c>
      <c r="I2954" s="44">
        <v>0</v>
      </c>
      <c r="J2954" s="44">
        <v>97</v>
      </c>
      <c r="K2954" s="48">
        <v>14</v>
      </c>
      <c r="L2954" s="49">
        <v>1049052.31</v>
      </c>
      <c r="M2954" s="49">
        <v>74635.8</v>
      </c>
      <c r="N2954" s="10">
        <v>472750.53</v>
      </c>
      <c r="O2954" s="10">
        <v>0</v>
      </c>
      <c r="P2954" s="10">
        <v>858410.68</v>
      </c>
      <c r="Q2954" s="10">
        <v>0</v>
      </c>
      <c r="R2954" s="10">
        <v>112290.51</v>
      </c>
      <c r="S2954" s="10">
        <v>16353.88</v>
      </c>
      <c r="T2954" s="50">
        <f t="shared" si="154"/>
        <v>87421.025833333333</v>
      </c>
      <c r="U2954" s="50">
        <f t="shared" si="154"/>
        <v>6219.6500000000005</v>
      </c>
      <c r="V2954" s="50">
        <f t="shared" si="154"/>
        <v>39395.877500000002</v>
      </c>
      <c r="W2954" s="50">
        <f t="shared" si="154"/>
        <v>0</v>
      </c>
      <c r="X2954" s="50">
        <f t="shared" si="155"/>
        <v>71534.223333333342</v>
      </c>
      <c r="Y2954" s="50">
        <f t="shared" si="155"/>
        <v>0</v>
      </c>
      <c r="Z2954" s="50">
        <f t="shared" si="155"/>
        <v>9357.5424999999996</v>
      </c>
      <c r="AA2954" s="50">
        <f t="shared" si="155"/>
        <v>1362.8233333333333</v>
      </c>
      <c r="AB2954" s="50">
        <f t="shared" si="156"/>
        <v>215291.14250000002</v>
      </c>
      <c r="AC2954" s="48" t="str">
        <f>VLOOKUP(ПРОДАЖИ!C:C,'ИЗ ОСНОВЫ НОМЕНКЛАТУР'!D:E,2,0)</f>
        <v>Механизмы</v>
      </c>
      <c r="AD2954" s="48" t="str">
        <f>VLOOKUP(C:C,'ИЗ ОСНОВЫ НОМЕНКЛАТУР'!D:F,3,0)</f>
        <v>Направляющие шариковые</v>
      </c>
      <c r="AE2954" s="48" t="str">
        <f>VLOOKUP(C:C,'ИЗ ОСНОВЫ НОМЕНКЛАТУР'!D:H,5,0)</f>
        <v>A</v>
      </c>
    </row>
    <row r="2955" spans="1:31" ht="9.6" customHeight="1" x14ac:dyDescent="0.2">
      <c r="A2955" s="45" t="s">
        <v>2945</v>
      </c>
      <c r="B2955" s="11"/>
      <c r="C2955" s="11" t="s">
        <v>2952</v>
      </c>
      <c r="D2955" s="44">
        <v>1044</v>
      </c>
      <c r="E2955" s="44">
        <v>0</v>
      </c>
      <c r="F2955" s="48">
        <v>534</v>
      </c>
      <c r="G2955" s="48">
        <v>0</v>
      </c>
      <c r="H2955" s="44">
        <v>374</v>
      </c>
      <c r="I2955" s="44">
        <v>243</v>
      </c>
      <c r="J2955" s="44">
        <v>183</v>
      </c>
      <c r="K2955" s="48">
        <v>51</v>
      </c>
      <c r="L2955" s="49">
        <v>1142458.33</v>
      </c>
      <c r="M2955" s="49">
        <v>0</v>
      </c>
      <c r="N2955" s="10">
        <v>567753.23</v>
      </c>
      <c r="O2955" s="10">
        <v>0</v>
      </c>
      <c r="P2955" s="10">
        <v>395142.83</v>
      </c>
      <c r="Q2955" s="10">
        <v>256879.18</v>
      </c>
      <c r="R2955" s="10">
        <v>192282.77</v>
      </c>
      <c r="S2955" s="10">
        <v>53633.13</v>
      </c>
      <c r="T2955" s="50">
        <f t="shared" si="154"/>
        <v>95204.86083333334</v>
      </c>
      <c r="U2955" s="50">
        <f t="shared" si="154"/>
        <v>0</v>
      </c>
      <c r="V2955" s="50">
        <f t="shared" si="154"/>
        <v>47312.769166666665</v>
      </c>
      <c r="W2955" s="50">
        <f t="shared" si="154"/>
        <v>0</v>
      </c>
      <c r="X2955" s="50">
        <f t="shared" si="155"/>
        <v>32928.569166666668</v>
      </c>
      <c r="Y2955" s="50">
        <f t="shared" si="155"/>
        <v>21406.598333333332</v>
      </c>
      <c r="Z2955" s="50">
        <f t="shared" si="155"/>
        <v>16023.564166666665</v>
      </c>
      <c r="AA2955" s="50">
        <f t="shared" si="155"/>
        <v>4469.4274999999998</v>
      </c>
      <c r="AB2955" s="50">
        <f t="shared" si="156"/>
        <v>217345.78916666665</v>
      </c>
      <c r="AC2955" s="48" t="str">
        <f>VLOOKUP(ПРОДАЖИ!C:C,'ИЗ ОСНОВЫ НОМЕНКЛАТУР'!D:E,2,0)</f>
        <v>Механизмы</v>
      </c>
      <c r="AD2955" s="48" t="str">
        <f>VLOOKUP(C:C,'ИЗ ОСНОВЫ НОМЕНКЛАТУР'!D:F,3,0)</f>
        <v>Направляющие шариковые</v>
      </c>
      <c r="AE2955" s="48" t="str">
        <f>VLOOKUP(C:C,'ИЗ ОСНОВЫ НОМЕНКЛАТУР'!D:H,5,0)</f>
        <v>A</v>
      </c>
    </row>
    <row r="2956" spans="1:31" ht="9.6" customHeight="1" x14ac:dyDescent="0.2">
      <c r="A2956" s="45" t="s">
        <v>2945</v>
      </c>
      <c r="B2956" s="11"/>
      <c r="C2956" s="11" t="s">
        <v>2953</v>
      </c>
      <c r="D2956" s="44">
        <v>563</v>
      </c>
      <c r="E2956" s="44">
        <v>90</v>
      </c>
      <c r="F2956" s="48">
        <v>312</v>
      </c>
      <c r="G2956" s="48">
        <v>0</v>
      </c>
      <c r="H2956" s="44">
        <v>290</v>
      </c>
      <c r="I2956" s="44">
        <v>0</v>
      </c>
      <c r="J2956" s="44">
        <v>57</v>
      </c>
      <c r="K2956" s="48">
        <v>20</v>
      </c>
      <c r="L2956" s="49">
        <v>518711.9</v>
      </c>
      <c r="M2956" s="49">
        <v>109800</v>
      </c>
      <c r="N2956" s="10">
        <v>300275.08</v>
      </c>
      <c r="O2956" s="10">
        <v>0</v>
      </c>
      <c r="P2956" s="10">
        <v>464959.6</v>
      </c>
      <c r="Q2956" s="10">
        <v>0</v>
      </c>
      <c r="R2956" s="10">
        <v>51845.120000000003</v>
      </c>
      <c r="S2956" s="10">
        <v>18167.27</v>
      </c>
      <c r="T2956" s="50">
        <f t="shared" si="154"/>
        <v>43225.991666666669</v>
      </c>
      <c r="U2956" s="50">
        <f t="shared" si="154"/>
        <v>9150</v>
      </c>
      <c r="V2956" s="50">
        <f t="shared" si="154"/>
        <v>25022.923333333336</v>
      </c>
      <c r="W2956" s="50">
        <f t="shared" si="154"/>
        <v>0</v>
      </c>
      <c r="X2956" s="50">
        <f t="shared" si="155"/>
        <v>38746.633333333331</v>
      </c>
      <c r="Y2956" s="50">
        <f t="shared" si="155"/>
        <v>0</v>
      </c>
      <c r="Z2956" s="50">
        <f t="shared" si="155"/>
        <v>4320.4266666666672</v>
      </c>
      <c r="AA2956" s="50">
        <f t="shared" si="155"/>
        <v>1513.9391666666668</v>
      </c>
      <c r="AB2956" s="50">
        <f t="shared" si="156"/>
        <v>121979.91416666667</v>
      </c>
      <c r="AC2956" s="48" t="str">
        <f>VLOOKUP(ПРОДАЖИ!C:C,'ИЗ ОСНОВЫ НОМЕНКЛАТУР'!D:E,2,0)</f>
        <v>Механизмы</v>
      </c>
      <c r="AD2956" s="48" t="str">
        <f>VLOOKUP(C:C,'ИЗ ОСНОВЫ НОМЕНКЛАТУР'!D:F,3,0)</f>
        <v>Направляющие шариковые</v>
      </c>
      <c r="AE2956" s="48" t="str">
        <f>VLOOKUP(C:C,'ИЗ ОСНОВЫ НОМЕНКЛАТУР'!D:H,5,0)</f>
        <v>B</v>
      </c>
    </row>
    <row r="2957" spans="1:31" ht="9.6" customHeight="1" x14ac:dyDescent="0.2">
      <c r="A2957" s="45" t="s">
        <v>2945</v>
      </c>
      <c r="B2957" s="11"/>
      <c r="C2957" s="11" t="s">
        <v>2954</v>
      </c>
      <c r="D2957" s="44">
        <v>650</v>
      </c>
      <c r="E2957" s="44">
        <v>3612</v>
      </c>
      <c r="F2957" s="48">
        <v>647</v>
      </c>
      <c r="G2957" s="48">
        <v>0</v>
      </c>
      <c r="H2957" s="44">
        <v>270</v>
      </c>
      <c r="I2957" s="44">
        <v>50</v>
      </c>
      <c r="J2957" s="44">
        <v>71</v>
      </c>
      <c r="K2957" s="48">
        <v>0</v>
      </c>
      <c r="L2957" s="49">
        <v>347591.11</v>
      </c>
      <c r="M2957" s="49">
        <v>1981266.62</v>
      </c>
      <c r="N2957" s="10">
        <v>342334.47</v>
      </c>
      <c r="O2957" s="10">
        <v>0</v>
      </c>
      <c r="P2957" s="10">
        <v>140324.4</v>
      </c>
      <c r="Q2957" s="10">
        <v>26851.599999999999</v>
      </c>
      <c r="R2957" s="10">
        <v>37797.85</v>
      </c>
      <c r="S2957" s="10">
        <v>0</v>
      </c>
      <c r="T2957" s="50">
        <f t="shared" si="154"/>
        <v>28965.925833333331</v>
      </c>
      <c r="U2957" s="50">
        <f t="shared" si="154"/>
        <v>165105.55166666667</v>
      </c>
      <c r="V2957" s="50">
        <f t="shared" si="154"/>
        <v>28527.872499999998</v>
      </c>
      <c r="W2957" s="50">
        <f t="shared" si="154"/>
        <v>0</v>
      </c>
      <c r="X2957" s="50">
        <f t="shared" si="155"/>
        <v>11693.699999999999</v>
      </c>
      <c r="Y2957" s="50">
        <f t="shared" si="155"/>
        <v>2237.6333333333332</v>
      </c>
      <c r="Z2957" s="50">
        <f t="shared" si="155"/>
        <v>3149.8208333333332</v>
      </c>
      <c r="AA2957" s="50">
        <f t="shared" si="155"/>
        <v>0</v>
      </c>
      <c r="AB2957" s="50">
        <f t="shared" si="156"/>
        <v>239680.50416666668</v>
      </c>
      <c r="AC2957" s="48" t="str">
        <f>VLOOKUP(ПРОДАЖИ!C:C,'ИЗ ОСНОВЫ НОМЕНКЛАТУР'!D:E,2,0)</f>
        <v>Механизмы</v>
      </c>
      <c r="AD2957" s="48" t="str">
        <f>VLOOKUP(C:C,'ИЗ ОСНОВЫ НОМЕНКЛАТУР'!D:F,3,0)</f>
        <v>Направляющие шариковые</v>
      </c>
      <c r="AE2957" s="48" t="str">
        <f>VLOOKUP(C:C,'ИЗ ОСНОВЫ НОМЕНКЛАТУР'!D:H,5,0)</f>
        <v>A</v>
      </c>
    </row>
    <row r="2958" spans="1:31" ht="9.6" customHeight="1" x14ac:dyDescent="0.2">
      <c r="A2958" s="45" t="s">
        <v>2945</v>
      </c>
      <c r="B2958" s="11"/>
      <c r="C2958" s="11" t="s">
        <v>2955</v>
      </c>
      <c r="D2958" s="44">
        <v>802</v>
      </c>
      <c r="E2958" s="44">
        <v>1500</v>
      </c>
      <c r="F2958" s="48">
        <v>1273</v>
      </c>
      <c r="G2958" s="48">
        <v>0</v>
      </c>
      <c r="H2958" s="44">
        <v>12</v>
      </c>
      <c r="I2958" s="44">
        <v>136</v>
      </c>
      <c r="J2958" s="44">
        <v>187</v>
      </c>
      <c r="K2958" s="48">
        <v>90</v>
      </c>
      <c r="L2958" s="49">
        <v>379352.15</v>
      </c>
      <c r="M2958" s="49">
        <v>712375.88</v>
      </c>
      <c r="N2958" s="10">
        <v>587130.99</v>
      </c>
      <c r="O2958" s="10">
        <v>0</v>
      </c>
      <c r="P2958" s="10">
        <v>5604.63</v>
      </c>
      <c r="Q2958" s="10">
        <v>63510.46</v>
      </c>
      <c r="R2958" s="10">
        <v>93444.32</v>
      </c>
      <c r="S2958" s="10">
        <v>45031.25</v>
      </c>
      <c r="T2958" s="50">
        <f t="shared" si="154"/>
        <v>31612.679166666669</v>
      </c>
      <c r="U2958" s="50">
        <f t="shared" si="154"/>
        <v>59364.656666666669</v>
      </c>
      <c r="V2958" s="50">
        <f t="shared" si="154"/>
        <v>48927.582499999997</v>
      </c>
      <c r="W2958" s="50">
        <f t="shared" si="154"/>
        <v>0</v>
      </c>
      <c r="X2958" s="50">
        <f t="shared" si="155"/>
        <v>467.05250000000001</v>
      </c>
      <c r="Y2958" s="50">
        <f t="shared" si="155"/>
        <v>5292.538333333333</v>
      </c>
      <c r="Z2958" s="50">
        <f t="shared" si="155"/>
        <v>7787.0266666666676</v>
      </c>
      <c r="AA2958" s="50">
        <f t="shared" si="155"/>
        <v>3752.6041666666665</v>
      </c>
      <c r="AB2958" s="50">
        <f t="shared" si="156"/>
        <v>157204.13999999998</v>
      </c>
      <c r="AC2958" s="48" t="str">
        <f>VLOOKUP(ПРОДАЖИ!C:C,'ИЗ ОСНОВЫ НОМЕНКЛАТУР'!D:E,2,0)</f>
        <v>Механизмы</v>
      </c>
      <c r="AD2958" s="48" t="str">
        <f>VLOOKUP(C:C,'ИЗ ОСНОВЫ НОМЕНКЛАТУР'!D:F,3,0)</f>
        <v>Направляющие шариковые</v>
      </c>
      <c r="AE2958" s="48" t="str">
        <f>VLOOKUP(C:C,'ИЗ ОСНОВЫ НОМЕНКЛАТУР'!D:H,5,0)</f>
        <v>A</v>
      </c>
    </row>
    <row r="2959" spans="1:31" ht="9.6" customHeight="1" x14ac:dyDescent="0.2">
      <c r="A2959" s="45" t="s">
        <v>2945</v>
      </c>
      <c r="B2959" s="11"/>
      <c r="C2959" s="11" t="s">
        <v>2956</v>
      </c>
      <c r="D2959" s="44">
        <v>1463</v>
      </c>
      <c r="E2959" s="44">
        <v>80</v>
      </c>
      <c r="F2959" s="48">
        <v>433</v>
      </c>
      <c r="G2959" s="48">
        <v>0</v>
      </c>
      <c r="H2959" s="44">
        <v>614</v>
      </c>
      <c r="I2959" s="44">
        <v>1272</v>
      </c>
      <c r="J2959" s="44">
        <v>2</v>
      </c>
      <c r="K2959" s="48">
        <v>0</v>
      </c>
      <c r="L2959" s="49">
        <v>586092.97</v>
      </c>
      <c r="M2959" s="49">
        <v>31977.5</v>
      </c>
      <c r="N2959" s="10">
        <v>175108.06</v>
      </c>
      <c r="O2959" s="10">
        <v>0</v>
      </c>
      <c r="P2959" s="10">
        <v>245810.4</v>
      </c>
      <c r="Q2959" s="10">
        <v>509337.9</v>
      </c>
      <c r="R2959" s="10">
        <v>799.44</v>
      </c>
      <c r="S2959" s="10">
        <v>0</v>
      </c>
      <c r="T2959" s="50">
        <f t="shared" si="154"/>
        <v>48841.080833333333</v>
      </c>
      <c r="U2959" s="50">
        <f t="shared" si="154"/>
        <v>2664.7916666666665</v>
      </c>
      <c r="V2959" s="50">
        <f t="shared" si="154"/>
        <v>14592.338333333333</v>
      </c>
      <c r="W2959" s="50">
        <f t="shared" si="154"/>
        <v>0</v>
      </c>
      <c r="X2959" s="50">
        <f t="shared" si="155"/>
        <v>20484.2</v>
      </c>
      <c r="Y2959" s="50">
        <f t="shared" si="155"/>
        <v>42444.825000000004</v>
      </c>
      <c r="Z2959" s="50">
        <f t="shared" si="155"/>
        <v>66.62</v>
      </c>
      <c r="AA2959" s="50">
        <f t="shared" si="155"/>
        <v>0</v>
      </c>
      <c r="AB2959" s="50">
        <f t="shared" si="156"/>
        <v>129093.85583333333</v>
      </c>
      <c r="AC2959" s="48" t="str">
        <f>VLOOKUP(ПРОДАЖИ!C:C,'ИЗ ОСНОВЫ НОМЕНКЛАТУР'!D:E,2,0)</f>
        <v>Механизмы</v>
      </c>
      <c r="AD2959" s="48" t="str">
        <f>VLOOKUP(C:C,'ИЗ ОСНОВЫ НОМЕНКЛАТУР'!D:F,3,0)</f>
        <v>Направляющие шариковые</v>
      </c>
      <c r="AE2959" s="48" t="str">
        <f>VLOOKUP(C:C,'ИЗ ОСНОВЫ НОМЕНКЛАТУР'!D:H,5,0)</f>
        <v>A</v>
      </c>
    </row>
    <row r="2960" spans="1:31" ht="9.6" customHeight="1" x14ac:dyDescent="0.2">
      <c r="A2960" s="45" t="s">
        <v>2945</v>
      </c>
      <c r="B2960" s="11"/>
      <c r="C2960" s="11" t="s">
        <v>2957</v>
      </c>
      <c r="D2960" s="44">
        <v>883</v>
      </c>
      <c r="E2960" s="44">
        <v>405</v>
      </c>
      <c r="F2960" s="48">
        <v>295</v>
      </c>
      <c r="G2960" s="48">
        <v>0</v>
      </c>
      <c r="H2960" s="44">
        <v>310</v>
      </c>
      <c r="I2960" s="44">
        <v>6</v>
      </c>
      <c r="J2960" s="44">
        <v>77</v>
      </c>
      <c r="K2960" s="48">
        <v>5</v>
      </c>
      <c r="L2960" s="49">
        <v>778689.56</v>
      </c>
      <c r="M2960" s="49">
        <v>357242.4</v>
      </c>
      <c r="N2960" s="10">
        <v>262822.11</v>
      </c>
      <c r="O2960" s="10">
        <v>0</v>
      </c>
      <c r="P2960" s="10">
        <v>273802.56</v>
      </c>
      <c r="Q2960" s="10">
        <v>5294.6</v>
      </c>
      <c r="R2960" s="10">
        <v>67106.149999999994</v>
      </c>
      <c r="S2960" s="10">
        <v>4410.3999999999996</v>
      </c>
      <c r="T2960" s="50">
        <f t="shared" si="154"/>
        <v>64890.796666666669</v>
      </c>
      <c r="U2960" s="50">
        <f t="shared" si="154"/>
        <v>29770.2</v>
      </c>
      <c r="V2960" s="50">
        <f t="shared" si="154"/>
        <v>21901.842499999999</v>
      </c>
      <c r="W2960" s="50">
        <f t="shared" si="154"/>
        <v>0</v>
      </c>
      <c r="X2960" s="50">
        <f t="shared" si="155"/>
        <v>22816.880000000001</v>
      </c>
      <c r="Y2960" s="50">
        <f t="shared" si="155"/>
        <v>441.2166666666667</v>
      </c>
      <c r="Z2960" s="50">
        <f t="shared" si="155"/>
        <v>5592.1791666666659</v>
      </c>
      <c r="AA2960" s="50">
        <f t="shared" si="155"/>
        <v>367.5333333333333</v>
      </c>
      <c r="AB2960" s="50">
        <f t="shared" si="156"/>
        <v>145780.64833333335</v>
      </c>
      <c r="AC2960" s="48" t="str">
        <f>VLOOKUP(ПРОДАЖИ!C:C,'ИЗ ОСНОВЫ НОМЕНКЛАТУР'!D:E,2,0)</f>
        <v>Механизмы</v>
      </c>
      <c r="AD2960" s="48" t="str">
        <f>VLOOKUP(C:C,'ИЗ ОСНОВЫ НОМЕНКЛАТУР'!D:F,3,0)</f>
        <v>Направляющие шариковые</v>
      </c>
      <c r="AE2960" s="48" t="str">
        <f>VLOOKUP(C:C,'ИЗ ОСНОВЫ НОМЕНКЛАТУР'!D:H,5,0)</f>
        <v>A</v>
      </c>
    </row>
    <row r="2961" spans="1:31" ht="9.6" customHeight="1" x14ac:dyDescent="0.2">
      <c r="A2961" s="45" t="s">
        <v>2945</v>
      </c>
      <c r="B2961" s="11"/>
      <c r="C2961" s="11" t="s">
        <v>2958</v>
      </c>
      <c r="D2961" s="44">
        <v>725</v>
      </c>
      <c r="E2961" s="44">
        <v>0</v>
      </c>
      <c r="F2961" s="48">
        <v>417</v>
      </c>
      <c r="G2961" s="48">
        <v>0</v>
      </c>
      <c r="H2961" s="44">
        <v>399</v>
      </c>
      <c r="I2961" s="44">
        <v>50</v>
      </c>
      <c r="J2961" s="44">
        <v>0</v>
      </c>
      <c r="K2961" s="48">
        <v>0</v>
      </c>
      <c r="L2961" s="49">
        <v>1020295.24</v>
      </c>
      <c r="M2961" s="49">
        <v>0</v>
      </c>
      <c r="N2961" s="10">
        <v>583800</v>
      </c>
      <c r="O2961" s="10">
        <v>0</v>
      </c>
      <c r="P2961" s="10">
        <v>571899.98</v>
      </c>
      <c r="Q2961" s="10">
        <v>71666.67</v>
      </c>
      <c r="R2961" s="10">
        <v>0</v>
      </c>
      <c r="S2961" s="10">
        <v>0</v>
      </c>
      <c r="T2961" s="50">
        <f t="shared" si="154"/>
        <v>85024.603333333333</v>
      </c>
      <c r="U2961" s="50">
        <f t="shared" si="154"/>
        <v>0</v>
      </c>
      <c r="V2961" s="50">
        <f t="shared" si="154"/>
        <v>48650</v>
      </c>
      <c r="W2961" s="50">
        <f t="shared" si="154"/>
        <v>0</v>
      </c>
      <c r="X2961" s="50">
        <f t="shared" si="155"/>
        <v>47658.331666666665</v>
      </c>
      <c r="Y2961" s="50">
        <f t="shared" si="155"/>
        <v>5972.2224999999999</v>
      </c>
      <c r="Z2961" s="50">
        <f t="shared" si="155"/>
        <v>0</v>
      </c>
      <c r="AA2961" s="50">
        <f t="shared" si="155"/>
        <v>0</v>
      </c>
      <c r="AB2961" s="50">
        <f t="shared" si="156"/>
        <v>187305.1575</v>
      </c>
      <c r="AC2961" s="48" t="str">
        <f>VLOOKUP(ПРОДАЖИ!C:C,'ИЗ ОСНОВЫ НОМЕНКЛАТУР'!D:E,2,0)</f>
        <v>Механизмы</v>
      </c>
      <c r="AD2961" s="48" t="str">
        <f>VLOOKUP(C:C,'ИЗ ОСНОВЫ НОМЕНКЛАТУР'!D:F,3,0)</f>
        <v>Направляющие шариковые</v>
      </c>
      <c r="AE2961" s="48" t="str">
        <f>VLOOKUP(C:C,'ИЗ ОСНОВЫ НОМЕНКЛАТУР'!D:H,5,0)</f>
        <v>A</v>
      </c>
    </row>
    <row r="2962" spans="1:31" ht="9.6" customHeight="1" x14ac:dyDescent="0.2">
      <c r="A2962" s="45" t="s">
        <v>2945</v>
      </c>
      <c r="B2962" s="11"/>
      <c r="C2962" s="11" t="s">
        <v>2959</v>
      </c>
      <c r="D2962" s="44">
        <v>549</v>
      </c>
      <c r="E2962" s="44">
        <v>100</v>
      </c>
      <c r="F2962" s="48">
        <v>133</v>
      </c>
      <c r="G2962" s="48">
        <v>0</v>
      </c>
      <c r="H2962" s="44">
        <v>353</v>
      </c>
      <c r="I2962" s="44">
        <v>0</v>
      </c>
      <c r="J2962" s="44">
        <v>67</v>
      </c>
      <c r="K2962" s="48">
        <v>1</v>
      </c>
      <c r="L2962" s="49">
        <v>418003.08</v>
      </c>
      <c r="M2962" s="49">
        <v>86863.95</v>
      </c>
      <c r="N2962" s="10">
        <v>126331.47</v>
      </c>
      <c r="O2962" s="10">
        <v>0</v>
      </c>
      <c r="P2962" s="10">
        <v>272021.31</v>
      </c>
      <c r="Q2962" s="10">
        <v>0</v>
      </c>
      <c r="R2962" s="10">
        <v>57183.07</v>
      </c>
      <c r="S2962" s="10">
        <v>849.57</v>
      </c>
      <c r="T2962" s="50">
        <f t="shared" si="154"/>
        <v>34833.590000000004</v>
      </c>
      <c r="U2962" s="50">
        <f t="shared" si="154"/>
        <v>7238.6624999999995</v>
      </c>
      <c r="V2962" s="50">
        <f t="shared" si="154"/>
        <v>10527.622499999999</v>
      </c>
      <c r="W2962" s="50">
        <f t="shared" si="154"/>
        <v>0</v>
      </c>
      <c r="X2962" s="50">
        <f t="shared" si="155"/>
        <v>22668.442500000001</v>
      </c>
      <c r="Y2962" s="50">
        <f t="shared" si="155"/>
        <v>0</v>
      </c>
      <c r="Z2962" s="50">
        <f t="shared" si="155"/>
        <v>4765.2558333333336</v>
      </c>
      <c r="AA2962" s="50">
        <f t="shared" si="155"/>
        <v>70.797499999999999</v>
      </c>
      <c r="AB2962" s="50">
        <f t="shared" si="156"/>
        <v>80104.370833333334</v>
      </c>
      <c r="AC2962" s="48" t="str">
        <f>VLOOKUP(ПРОДАЖИ!C:C,'ИЗ ОСНОВЫ НОМЕНКЛАТУР'!D:E,2,0)</f>
        <v>Механизмы</v>
      </c>
      <c r="AD2962" s="48" t="str">
        <f>VLOOKUP(C:C,'ИЗ ОСНОВЫ НОМЕНКЛАТУР'!D:F,3,0)</f>
        <v>Направляющие шариковые</v>
      </c>
      <c r="AE2962" s="48" t="str">
        <f>VLOOKUP(C:C,'ИЗ ОСНОВЫ НОМЕНКЛАТУР'!D:H,5,0)</f>
        <v>B</v>
      </c>
    </row>
    <row r="2963" spans="1:31" ht="9.6" customHeight="1" x14ac:dyDescent="0.2">
      <c r="A2963" s="45" t="s">
        <v>2945</v>
      </c>
      <c r="B2963" s="11"/>
      <c r="C2963" s="11" t="s">
        <v>2960</v>
      </c>
      <c r="D2963" s="44">
        <v>425</v>
      </c>
      <c r="E2963" s="44">
        <v>0</v>
      </c>
      <c r="F2963" s="48">
        <v>590</v>
      </c>
      <c r="G2963" s="48">
        <v>0</v>
      </c>
      <c r="H2963" s="44">
        <v>231</v>
      </c>
      <c r="I2963" s="44">
        <v>80</v>
      </c>
      <c r="J2963" s="44">
        <v>40</v>
      </c>
      <c r="K2963" s="48">
        <v>0</v>
      </c>
      <c r="L2963" s="49">
        <v>184516.27</v>
      </c>
      <c r="M2963" s="49">
        <v>0</v>
      </c>
      <c r="N2963" s="10">
        <v>173776.3</v>
      </c>
      <c r="O2963" s="10">
        <v>0</v>
      </c>
      <c r="P2963" s="10">
        <v>67853.59</v>
      </c>
      <c r="Q2963" s="10">
        <v>23234.29</v>
      </c>
      <c r="R2963" s="10">
        <v>14783.6</v>
      </c>
      <c r="S2963" s="10">
        <v>0</v>
      </c>
      <c r="T2963" s="50">
        <f t="shared" si="154"/>
        <v>15376.355833333333</v>
      </c>
      <c r="U2963" s="50">
        <f t="shared" si="154"/>
        <v>0</v>
      </c>
      <c r="V2963" s="50">
        <f t="shared" si="154"/>
        <v>14481.358333333332</v>
      </c>
      <c r="W2963" s="50">
        <f t="shared" si="154"/>
        <v>0</v>
      </c>
      <c r="X2963" s="50">
        <f t="shared" si="155"/>
        <v>5654.4658333333327</v>
      </c>
      <c r="Y2963" s="50">
        <f t="shared" si="155"/>
        <v>1936.1908333333333</v>
      </c>
      <c r="Z2963" s="50">
        <f t="shared" si="155"/>
        <v>1231.9666666666667</v>
      </c>
      <c r="AA2963" s="50">
        <f t="shared" si="155"/>
        <v>0</v>
      </c>
      <c r="AB2963" s="50">
        <f t="shared" si="156"/>
        <v>38680.337500000001</v>
      </c>
      <c r="AC2963" s="48" t="str">
        <f>VLOOKUP(ПРОДАЖИ!C:C,'ИЗ ОСНОВЫ НОМЕНКЛАТУР'!D:E,2,0)</f>
        <v>Механизмы</v>
      </c>
      <c r="AD2963" s="48" t="str">
        <f>VLOOKUP(C:C,'ИЗ ОСНОВЫ НОМЕНКЛАТУР'!D:F,3,0)</f>
        <v>Направляющие шариковые</v>
      </c>
      <c r="AE2963" s="48" t="str">
        <f>VLOOKUP(C:C,'ИЗ ОСНОВЫ НОМЕНКЛАТУР'!D:H,5,0)</f>
        <v>A</v>
      </c>
    </row>
    <row r="2964" spans="1:31" ht="9.6" customHeight="1" x14ac:dyDescent="0.2">
      <c r="A2964" s="45" t="s">
        <v>2945</v>
      </c>
      <c r="B2964" s="11"/>
      <c r="C2964" s="11" t="s">
        <v>2961</v>
      </c>
      <c r="D2964" s="44">
        <v>322</v>
      </c>
      <c r="E2964" s="44">
        <v>0</v>
      </c>
      <c r="F2964" s="48">
        <v>113</v>
      </c>
      <c r="G2964" s="48">
        <v>0</v>
      </c>
      <c r="H2964" s="44">
        <v>134</v>
      </c>
      <c r="I2964" s="44">
        <v>1</v>
      </c>
      <c r="J2964" s="44">
        <v>55</v>
      </c>
      <c r="K2964" s="48">
        <v>0</v>
      </c>
      <c r="L2964" s="49">
        <v>291756.55</v>
      </c>
      <c r="M2964" s="49">
        <v>0</v>
      </c>
      <c r="N2964" s="10">
        <v>88317.05</v>
      </c>
      <c r="O2964" s="10">
        <v>0</v>
      </c>
      <c r="P2964" s="10">
        <v>96524.94</v>
      </c>
      <c r="Q2964" s="10">
        <v>700.18</v>
      </c>
      <c r="R2964" s="10">
        <v>46300.79</v>
      </c>
      <c r="S2964" s="10">
        <v>0</v>
      </c>
      <c r="T2964" s="50">
        <f t="shared" si="154"/>
        <v>24313.045833333334</v>
      </c>
      <c r="U2964" s="50">
        <f t="shared" si="154"/>
        <v>0</v>
      </c>
      <c r="V2964" s="50">
        <f t="shared" si="154"/>
        <v>7359.7541666666666</v>
      </c>
      <c r="W2964" s="50">
        <f t="shared" si="154"/>
        <v>0</v>
      </c>
      <c r="X2964" s="50">
        <f t="shared" si="155"/>
        <v>8043.7449999999999</v>
      </c>
      <c r="Y2964" s="50">
        <f t="shared" si="155"/>
        <v>58.348333333333329</v>
      </c>
      <c r="Z2964" s="50">
        <f t="shared" si="155"/>
        <v>3858.3991666666666</v>
      </c>
      <c r="AA2964" s="50">
        <f t="shared" si="155"/>
        <v>0</v>
      </c>
      <c r="AB2964" s="50">
        <f t="shared" si="156"/>
        <v>43633.292500000003</v>
      </c>
      <c r="AC2964" s="48" t="str">
        <f>VLOOKUP(ПРОДАЖИ!C:C,'ИЗ ОСНОВЫ НОМЕНКЛАТУР'!D:E,2,0)</f>
        <v>Механизмы</v>
      </c>
      <c r="AD2964" s="48" t="str">
        <f>VLOOKUP(C:C,'ИЗ ОСНОВЫ НОМЕНКЛАТУР'!D:F,3,0)</f>
        <v>Направляющие шариковые</v>
      </c>
      <c r="AE2964" s="48" t="str">
        <f>VLOOKUP(C:C,'ИЗ ОСНОВЫ НОМЕНКЛАТУР'!D:H,5,0)</f>
        <v>B</v>
      </c>
    </row>
    <row r="2965" spans="1:31" ht="9.6" customHeight="1" x14ac:dyDescent="0.2">
      <c r="A2965" s="45" t="s">
        <v>2945</v>
      </c>
      <c r="B2965" s="11"/>
      <c r="C2965" s="11" t="s">
        <v>2962</v>
      </c>
      <c r="D2965" s="44">
        <v>1258</v>
      </c>
      <c r="E2965" s="44">
        <v>80</v>
      </c>
      <c r="F2965" s="48">
        <v>161</v>
      </c>
      <c r="G2965" s="48">
        <v>0</v>
      </c>
      <c r="H2965" s="44">
        <v>66</v>
      </c>
      <c r="I2965" s="44">
        <v>137</v>
      </c>
      <c r="J2965" s="44">
        <v>0</v>
      </c>
      <c r="K2965" s="48">
        <v>0</v>
      </c>
      <c r="L2965" s="49">
        <v>583306.01</v>
      </c>
      <c r="M2965" s="49">
        <v>36586.39</v>
      </c>
      <c r="N2965" s="10">
        <v>73675.210000000006</v>
      </c>
      <c r="O2965" s="10">
        <v>0</v>
      </c>
      <c r="P2965" s="10">
        <v>29932.560000000001</v>
      </c>
      <c r="Q2965" s="10">
        <v>62072.46</v>
      </c>
      <c r="R2965" s="10">
        <v>0</v>
      </c>
      <c r="S2965" s="10">
        <v>0</v>
      </c>
      <c r="T2965" s="50">
        <f t="shared" si="154"/>
        <v>48608.834166666667</v>
      </c>
      <c r="U2965" s="50">
        <f t="shared" si="154"/>
        <v>3048.8658333333333</v>
      </c>
      <c r="V2965" s="50">
        <f t="shared" si="154"/>
        <v>6139.6008333333339</v>
      </c>
      <c r="W2965" s="50">
        <f t="shared" si="154"/>
        <v>0</v>
      </c>
      <c r="X2965" s="50">
        <f t="shared" si="155"/>
        <v>2494.38</v>
      </c>
      <c r="Y2965" s="50">
        <f t="shared" si="155"/>
        <v>5172.7049999999999</v>
      </c>
      <c r="Z2965" s="50">
        <f t="shared" si="155"/>
        <v>0</v>
      </c>
      <c r="AA2965" s="50">
        <f t="shared" si="155"/>
        <v>0</v>
      </c>
      <c r="AB2965" s="50">
        <f t="shared" si="156"/>
        <v>65464.385833333326</v>
      </c>
      <c r="AC2965" s="48" t="str">
        <f>VLOOKUP(ПРОДАЖИ!C:C,'ИЗ ОСНОВЫ НОМЕНКЛАТУР'!D:E,2,0)</f>
        <v>Механизмы</v>
      </c>
      <c r="AD2965" s="48" t="str">
        <f>VLOOKUP(C:C,'ИЗ ОСНОВЫ НОМЕНКЛАТУР'!D:F,3,0)</f>
        <v>Направляющие шариковые</v>
      </c>
      <c r="AE2965" s="48" t="str">
        <f>VLOOKUP(C:C,'ИЗ ОСНОВЫ НОМЕНКЛАТУР'!D:H,5,0)</f>
        <v>A</v>
      </c>
    </row>
    <row r="2966" spans="1:31" ht="9.6" customHeight="1" x14ac:dyDescent="0.2">
      <c r="A2966" s="45" t="s">
        <v>2945</v>
      </c>
      <c r="B2966" s="11"/>
      <c r="C2966" s="11" t="s">
        <v>2963</v>
      </c>
      <c r="D2966" s="44">
        <v>110</v>
      </c>
      <c r="E2966" s="44">
        <v>520</v>
      </c>
      <c r="F2966" s="48">
        <v>0</v>
      </c>
      <c r="G2966" s="48">
        <v>0</v>
      </c>
      <c r="H2966" s="44">
        <v>0</v>
      </c>
      <c r="I2966" s="44">
        <v>0</v>
      </c>
      <c r="J2966" s="44">
        <v>0</v>
      </c>
      <c r="K2966" s="48">
        <v>0</v>
      </c>
      <c r="L2966" s="49">
        <v>128902.49</v>
      </c>
      <c r="M2966" s="49">
        <v>610503.27</v>
      </c>
      <c r="N2966" s="10">
        <v>0</v>
      </c>
      <c r="O2966" s="10">
        <v>0</v>
      </c>
      <c r="P2966" s="10">
        <v>0</v>
      </c>
      <c r="Q2966" s="10">
        <v>0</v>
      </c>
      <c r="R2966" s="10">
        <v>0</v>
      </c>
      <c r="S2966" s="10">
        <v>0</v>
      </c>
      <c r="T2966" s="50">
        <f t="shared" si="154"/>
        <v>10741.874166666666</v>
      </c>
      <c r="U2966" s="50">
        <f t="shared" si="154"/>
        <v>50875.272499999999</v>
      </c>
      <c r="V2966" s="50">
        <f t="shared" si="154"/>
        <v>0</v>
      </c>
      <c r="W2966" s="50">
        <f t="shared" si="154"/>
        <v>0</v>
      </c>
      <c r="X2966" s="50">
        <f t="shared" si="155"/>
        <v>0</v>
      </c>
      <c r="Y2966" s="50">
        <f t="shared" si="155"/>
        <v>0</v>
      </c>
      <c r="Z2966" s="50">
        <f t="shared" si="155"/>
        <v>0</v>
      </c>
      <c r="AA2966" s="50">
        <f t="shared" si="155"/>
        <v>0</v>
      </c>
      <c r="AB2966" s="50">
        <f t="shared" si="156"/>
        <v>61617.146666666667</v>
      </c>
      <c r="AC2966" s="48" t="str">
        <f>VLOOKUP(ПРОДАЖИ!C:C,'ИЗ ОСНОВЫ НОМЕНКЛАТУР'!D:E,2,0)</f>
        <v>Механизмы</v>
      </c>
      <c r="AD2966" s="48" t="str">
        <f>VLOOKUP(C:C,'ИЗ ОСНОВЫ НОМЕНКЛАТУР'!D:F,3,0)</f>
        <v>Направляющие шариковые</v>
      </c>
      <c r="AE2966" s="48" t="str">
        <f>VLOOKUP(C:C,'ИЗ ОСНОВЫ НОМЕНКЛАТУР'!D:H,5,0)</f>
        <v>B</v>
      </c>
    </row>
    <row r="2967" spans="1:31" ht="9.6" customHeight="1" x14ac:dyDescent="0.2">
      <c r="A2967" s="45" t="s">
        <v>2945</v>
      </c>
      <c r="B2967" s="11"/>
      <c r="C2967" s="11" t="s">
        <v>2964</v>
      </c>
      <c r="D2967" s="44">
        <v>316</v>
      </c>
      <c r="E2967" s="44">
        <v>300</v>
      </c>
      <c r="F2967" s="48">
        <v>290</v>
      </c>
      <c r="G2967" s="48">
        <v>0</v>
      </c>
      <c r="H2967" s="44">
        <v>138</v>
      </c>
      <c r="I2967" s="44">
        <v>15</v>
      </c>
      <c r="J2967" s="44">
        <v>24</v>
      </c>
      <c r="K2967" s="48">
        <v>7</v>
      </c>
      <c r="L2967" s="49">
        <v>238067.26</v>
      </c>
      <c r="M2967" s="49">
        <v>226406.56</v>
      </c>
      <c r="N2967" s="10">
        <v>217859.73</v>
      </c>
      <c r="O2967" s="10">
        <v>0</v>
      </c>
      <c r="P2967" s="10">
        <v>104735.4</v>
      </c>
      <c r="Q2967" s="10">
        <v>11413.05</v>
      </c>
      <c r="R2967" s="10">
        <v>18125.349999999999</v>
      </c>
      <c r="S2967" s="10">
        <v>5292.49</v>
      </c>
      <c r="T2967" s="50">
        <f t="shared" si="154"/>
        <v>19838.938333333335</v>
      </c>
      <c r="U2967" s="50">
        <f t="shared" si="154"/>
        <v>18867.213333333333</v>
      </c>
      <c r="V2967" s="50">
        <f t="shared" si="154"/>
        <v>18154.977500000001</v>
      </c>
      <c r="W2967" s="50">
        <f t="shared" si="154"/>
        <v>0</v>
      </c>
      <c r="X2967" s="50">
        <f t="shared" si="155"/>
        <v>8727.9499999999989</v>
      </c>
      <c r="Y2967" s="50">
        <f t="shared" si="155"/>
        <v>951.08749999999998</v>
      </c>
      <c r="Z2967" s="50">
        <f t="shared" si="155"/>
        <v>1510.4458333333332</v>
      </c>
      <c r="AA2967" s="50">
        <f t="shared" si="155"/>
        <v>441.0408333333333</v>
      </c>
      <c r="AB2967" s="50">
        <f t="shared" si="156"/>
        <v>68491.653333333335</v>
      </c>
      <c r="AC2967" s="48" t="str">
        <f>VLOOKUP(ПРОДАЖИ!C:C,'ИЗ ОСНОВЫ НОМЕНКЛАТУР'!D:E,2,0)</f>
        <v>Механизмы</v>
      </c>
      <c r="AD2967" s="48" t="str">
        <f>VLOOKUP(C:C,'ИЗ ОСНОВЫ НОМЕНКЛАТУР'!D:F,3,0)</f>
        <v>Направляющие шариковые</v>
      </c>
      <c r="AE2967" s="48" t="str">
        <f>VLOOKUP(C:C,'ИЗ ОСНОВЫ НОМЕНКЛАТУР'!D:H,5,0)</f>
        <v>B</v>
      </c>
    </row>
    <row r="2968" spans="1:31" ht="9.6" customHeight="1" x14ac:dyDescent="0.2">
      <c r="A2968" s="45" t="s">
        <v>2945</v>
      </c>
      <c r="B2968" s="11"/>
      <c r="C2968" s="11" t="s">
        <v>2965</v>
      </c>
      <c r="D2968" s="44">
        <v>1071</v>
      </c>
      <c r="E2968" s="44">
        <v>0</v>
      </c>
      <c r="F2968" s="48">
        <v>345</v>
      </c>
      <c r="G2968" s="48">
        <v>0</v>
      </c>
      <c r="H2968" s="44">
        <v>0</v>
      </c>
      <c r="I2968" s="44">
        <v>0</v>
      </c>
      <c r="J2968" s="44">
        <v>0</v>
      </c>
      <c r="K2968" s="48">
        <v>0</v>
      </c>
      <c r="L2968" s="49">
        <v>443925.78</v>
      </c>
      <c r="M2968" s="49">
        <v>0</v>
      </c>
      <c r="N2968" s="10">
        <v>127553.4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50">
        <f t="shared" si="154"/>
        <v>36993.815000000002</v>
      </c>
      <c r="U2968" s="50">
        <f t="shared" si="154"/>
        <v>0</v>
      </c>
      <c r="V2968" s="50">
        <f t="shared" si="154"/>
        <v>10629.449999999999</v>
      </c>
      <c r="W2968" s="50">
        <f t="shared" si="154"/>
        <v>0</v>
      </c>
      <c r="X2968" s="50">
        <f t="shared" si="155"/>
        <v>0</v>
      </c>
      <c r="Y2968" s="50">
        <f t="shared" si="155"/>
        <v>0</v>
      </c>
      <c r="Z2968" s="50">
        <f t="shared" si="155"/>
        <v>0</v>
      </c>
      <c r="AA2968" s="50">
        <f t="shared" si="155"/>
        <v>0</v>
      </c>
      <c r="AB2968" s="50">
        <f t="shared" si="156"/>
        <v>47623.264999999999</v>
      </c>
      <c r="AC2968" s="48" t="str">
        <f>VLOOKUP(ПРОДАЖИ!C:C,'ИЗ ОСНОВЫ НОМЕНКЛАТУР'!D:E,2,0)</f>
        <v>Механизмы</v>
      </c>
      <c r="AD2968" s="48" t="str">
        <f>VLOOKUP(C:C,'ИЗ ОСНОВЫ НОМЕНКЛАТУР'!D:F,3,0)</f>
        <v>Направляющие шариковые</v>
      </c>
      <c r="AE2968" s="48" t="str">
        <f>VLOOKUP(C:C,'ИЗ ОСНОВЫ НОМЕНКЛАТУР'!D:H,5,0)</f>
        <v>A</v>
      </c>
    </row>
    <row r="2969" spans="1:31" ht="9.6" customHeight="1" x14ac:dyDescent="0.2">
      <c r="A2969" s="45" t="s">
        <v>2945</v>
      </c>
      <c r="B2969" s="11"/>
      <c r="C2969" s="11" t="s">
        <v>2966</v>
      </c>
      <c r="D2969" s="44">
        <v>366</v>
      </c>
      <c r="E2969" s="44">
        <v>100</v>
      </c>
      <c r="F2969" s="48">
        <v>546</v>
      </c>
      <c r="G2969" s="48">
        <v>0</v>
      </c>
      <c r="H2969" s="44">
        <v>127</v>
      </c>
      <c r="I2969" s="44">
        <v>120</v>
      </c>
      <c r="J2969" s="44">
        <v>65</v>
      </c>
      <c r="K2969" s="48">
        <v>0</v>
      </c>
      <c r="L2969" s="49">
        <v>199972.58</v>
      </c>
      <c r="M2969" s="49">
        <v>51902.49</v>
      </c>
      <c r="N2969" s="10">
        <v>279431.03999999998</v>
      </c>
      <c r="O2969" s="10">
        <v>0</v>
      </c>
      <c r="P2969" s="10">
        <v>70831.17</v>
      </c>
      <c r="Q2969" s="10">
        <v>68298</v>
      </c>
      <c r="R2969" s="10">
        <v>35230</v>
      </c>
      <c r="S2969" s="10">
        <v>0</v>
      </c>
      <c r="T2969" s="50">
        <f t="shared" si="154"/>
        <v>16664.381666666664</v>
      </c>
      <c r="U2969" s="50">
        <f t="shared" si="154"/>
        <v>4325.2074999999995</v>
      </c>
      <c r="V2969" s="50">
        <f t="shared" si="154"/>
        <v>23285.919999999998</v>
      </c>
      <c r="W2969" s="50">
        <f t="shared" si="154"/>
        <v>0</v>
      </c>
      <c r="X2969" s="50">
        <f t="shared" si="155"/>
        <v>5902.5974999999999</v>
      </c>
      <c r="Y2969" s="50">
        <f t="shared" si="155"/>
        <v>5691.5</v>
      </c>
      <c r="Z2969" s="50">
        <f t="shared" si="155"/>
        <v>2935.8333333333335</v>
      </c>
      <c r="AA2969" s="50">
        <f t="shared" si="155"/>
        <v>0</v>
      </c>
      <c r="AB2969" s="50">
        <f t="shared" si="156"/>
        <v>58805.439999999995</v>
      </c>
      <c r="AC2969" s="48" t="str">
        <f>VLOOKUP(ПРОДАЖИ!C:C,'ИЗ ОСНОВЫ НОМЕНКЛАТУР'!D:E,2,0)</f>
        <v>Механизмы</v>
      </c>
      <c r="AD2969" s="48" t="str">
        <f>VLOOKUP(C:C,'ИЗ ОСНОВЫ НОМЕНКЛАТУР'!D:F,3,0)</f>
        <v>Направляющие шариковые</v>
      </c>
      <c r="AE2969" s="48" t="str">
        <f>VLOOKUP(C:C,'ИЗ ОСНОВЫ НОМЕНКЛАТУР'!D:H,5,0)</f>
        <v>B</v>
      </c>
    </row>
    <row r="2970" spans="1:31" ht="9.6" customHeight="1" x14ac:dyDescent="0.2">
      <c r="A2970" s="45" t="s">
        <v>2945</v>
      </c>
      <c r="B2970" s="11"/>
      <c r="C2970" s="11" t="s">
        <v>2967</v>
      </c>
      <c r="D2970" s="44">
        <v>149</v>
      </c>
      <c r="E2970" s="44">
        <v>0</v>
      </c>
      <c r="F2970" s="48">
        <v>40</v>
      </c>
      <c r="G2970" s="48">
        <v>0</v>
      </c>
      <c r="H2970" s="44">
        <v>21</v>
      </c>
      <c r="I2970" s="44">
        <v>14</v>
      </c>
      <c r="J2970" s="44">
        <v>17</v>
      </c>
      <c r="K2970" s="48">
        <v>210</v>
      </c>
      <c r="L2970" s="49">
        <v>143095.13</v>
      </c>
      <c r="M2970" s="49">
        <v>0</v>
      </c>
      <c r="N2970" s="10">
        <v>33673.31</v>
      </c>
      <c r="O2970" s="10">
        <v>0</v>
      </c>
      <c r="P2970" s="10">
        <v>20167.77</v>
      </c>
      <c r="Q2970" s="10">
        <v>13445.18</v>
      </c>
      <c r="R2970" s="10">
        <v>15026.46</v>
      </c>
      <c r="S2970" s="10">
        <v>186742.9</v>
      </c>
      <c r="T2970" s="50">
        <f t="shared" si="154"/>
        <v>11924.594166666668</v>
      </c>
      <c r="U2970" s="50">
        <f t="shared" si="154"/>
        <v>0</v>
      </c>
      <c r="V2970" s="50">
        <f t="shared" si="154"/>
        <v>2806.1091666666666</v>
      </c>
      <c r="W2970" s="50">
        <f t="shared" si="154"/>
        <v>0</v>
      </c>
      <c r="X2970" s="50">
        <f t="shared" si="155"/>
        <v>1680.6475</v>
      </c>
      <c r="Y2970" s="50">
        <f t="shared" si="155"/>
        <v>1120.4316666666666</v>
      </c>
      <c r="Z2970" s="50">
        <f t="shared" si="155"/>
        <v>1252.2049999999999</v>
      </c>
      <c r="AA2970" s="50">
        <f t="shared" si="155"/>
        <v>15561.908333333333</v>
      </c>
      <c r="AB2970" s="50">
        <f t="shared" si="156"/>
        <v>34345.895833333336</v>
      </c>
      <c r="AC2970" s="48" t="str">
        <f>VLOOKUP(ПРОДАЖИ!C:C,'ИЗ ОСНОВЫ НОМЕНКЛАТУР'!D:E,2,0)</f>
        <v>Механизмы</v>
      </c>
      <c r="AD2970" s="48" t="str">
        <f>VLOOKUP(C:C,'ИЗ ОСНОВЫ НОМЕНКЛАТУР'!D:F,3,0)</f>
        <v>Направляющие шариковые</v>
      </c>
      <c r="AE2970" s="48" t="str">
        <f>VLOOKUP(C:C,'ИЗ ОСНОВЫ НОМЕНКЛАТУР'!D:H,5,0)</f>
        <v>B</v>
      </c>
    </row>
    <row r="2971" spans="1:31" ht="9.6" customHeight="1" x14ac:dyDescent="0.2">
      <c r="A2971" s="45" t="s">
        <v>2945</v>
      </c>
      <c r="B2971" s="11"/>
      <c r="C2971" s="11" t="s">
        <v>2968</v>
      </c>
      <c r="D2971" s="44">
        <v>362</v>
      </c>
      <c r="E2971" s="44">
        <v>750</v>
      </c>
      <c r="F2971" s="48">
        <v>191</v>
      </c>
      <c r="G2971" s="48">
        <v>0</v>
      </c>
      <c r="H2971" s="44">
        <v>0</v>
      </c>
      <c r="I2971" s="44">
        <v>9</v>
      </c>
      <c r="J2971" s="44">
        <v>45</v>
      </c>
      <c r="K2971" s="48">
        <v>60</v>
      </c>
      <c r="L2971" s="49">
        <v>219212.2</v>
      </c>
      <c r="M2971" s="49">
        <v>455765.6</v>
      </c>
      <c r="N2971" s="10">
        <v>116185.3</v>
      </c>
      <c r="O2971" s="10">
        <v>0</v>
      </c>
      <c r="P2971" s="10">
        <v>0</v>
      </c>
      <c r="Q2971" s="10">
        <v>5433.66</v>
      </c>
      <c r="R2971" s="10">
        <v>27168.3</v>
      </c>
      <c r="S2971" s="10">
        <v>36224.400000000001</v>
      </c>
      <c r="T2971" s="50">
        <f t="shared" si="154"/>
        <v>18267.683333333334</v>
      </c>
      <c r="U2971" s="50">
        <f t="shared" si="154"/>
        <v>37980.466666666667</v>
      </c>
      <c r="V2971" s="50">
        <f t="shared" si="154"/>
        <v>9682.1083333333336</v>
      </c>
      <c r="W2971" s="50">
        <f t="shared" si="154"/>
        <v>0</v>
      </c>
      <c r="X2971" s="50">
        <f t="shared" si="155"/>
        <v>0</v>
      </c>
      <c r="Y2971" s="50">
        <f t="shared" si="155"/>
        <v>452.80500000000001</v>
      </c>
      <c r="Z2971" s="50">
        <f t="shared" si="155"/>
        <v>2264.0250000000001</v>
      </c>
      <c r="AA2971" s="50">
        <f t="shared" si="155"/>
        <v>3018.7000000000003</v>
      </c>
      <c r="AB2971" s="50">
        <f t="shared" si="156"/>
        <v>71665.788333333316</v>
      </c>
      <c r="AC2971" s="48" t="str">
        <f>VLOOKUP(ПРОДАЖИ!C:C,'ИЗ ОСНОВЫ НОМЕНКЛАТУР'!D:E,2,0)</f>
        <v>Механизмы</v>
      </c>
      <c r="AD2971" s="48" t="str">
        <f>VLOOKUP(C:C,'ИЗ ОСНОВЫ НОМЕНКЛАТУР'!D:F,3,0)</f>
        <v>Направляющие шариковые</v>
      </c>
      <c r="AE2971" s="48" t="str">
        <f>VLOOKUP(C:C,'ИЗ ОСНОВЫ НОМЕНКЛАТУР'!D:H,5,0)</f>
        <v>A</v>
      </c>
    </row>
    <row r="2972" spans="1:31" ht="9.6" customHeight="1" x14ac:dyDescent="0.2">
      <c r="A2972" s="45" t="s">
        <v>2945</v>
      </c>
      <c r="B2972" s="11"/>
      <c r="C2972" s="11" t="s">
        <v>2969</v>
      </c>
      <c r="D2972" s="44">
        <v>332</v>
      </c>
      <c r="E2972" s="44">
        <v>30</v>
      </c>
      <c r="F2972" s="48">
        <v>78</v>
      </c>
      <c r="G2972" s="48">
        <v>0</v>
      </c>
      <c r="H2972" s="44">
        <v>221</v>
      </c>
      <c r="I2972" s="44">
        <v>28</v>
      </c>
      <c r="J2972" s="44">
        <v>52</v>
      </c>
      <c r="K2972" s="48">
        <v>34</v>
      </c>
      <c r="L2972" s="49">
        <v>137298.79999999999</v>
      </c>
      <c r="M2972" s="49">
        <v>11331.74</v>
      </c>
      <c r="N2972" s="10">
        <v>27307.02</v>
      </c>
      <c r="O2972" s="10">
        <v>0</v>
      </c>
      <c r="P2972" s="10">
        <v>86901.2</v>
      </c>
      <c r="Q2972" s="10">
        <v>10026.6</v>
      </c>
      <c r="R2972" s="10">
        <v>23072.67</v>
      </c>
      <c r="S2972" s="10">
        <v>13083.91</v>
      </c>
      <c r="T2972" s="50">
        <f t="shared" si="154"/>
        <v>11441.566666666666</v>
      </c>
      <c r="U2972" s="50">
        <f t="shared" si="154"/>
        <v>944.31166666666661</v>
      </c>
      <c r="V2972" s="50">
        <f t="shared" si="154"/>
        <v>2275.585</v>
      </c>
      <c r="W2972" s="50">
        <f t="shared" si="154"/>
        <v>0</v>
      </c>
      <c r="X2972" s="50">
        <f t="shared" si="155"/>
        <v>7241.7666666666664</v>
      </c>
      <c r="Y2972" s="50">
        <f t="shared" si="155"/>
        <v>835.55000000000007</v>
      </c>
      <c r="Z2972" s="50">
        <f t="shared" si="155"/>
        <v>1922.7224999999999</v>
      </c>
      <c r="AA2972" s="50">
        <f t="shared" si="155"/>
        <v>1090.3258333333333</v>
      </c>
      <c r="AB2972" s="50">
        <f t="shared" si="156"/>
        <v>25751.828333333331</v>
      </c>
      <c r="AC2972" s="48" t="str">
        <f>VLOOKUP(ПРОДАЖИ!C:C,'ИЗ ОСНОВЫ НОМЕНКЛАТУР'!D:E,2,0)</f>
        <v>Механизмы</v>
      </c>
      <c r="AD2972" s="48" t="str">
        <f>VLOOKUP(C:C,'ИЗ ОСНОВЫ НОМЕНКЛАТУР'!D:F,3,0)</f>
        <v>Направляющие шариковые</v>
      </c>
      <c r="AE2972" s="48" t="str">
        <f>VLOOKUP(C:C,'ИЗ ОСНОВЫ НОМЕНКЛАТУР'!D:H,5,0)</f>
        <v>B</v>
      </c>
    </row>
    <row r="2973" spans="1:31" ht="9.6" customHeight="1" x14ac:dyDescent="0.2">
      <c r="A2973" s="45" t="s">
        <v>2945</v>
      </c>
      <c r="B2973" s="11"/>
      <c r="C2973" s="11" t="s">
        <v>2970</v>
      </c>
      <c r="D2973" s="44">
        <v>146</v>
      </c>
      <c r="E2973" s="44">
        <v>0</v>
      </c>
      <c r="F2973" s="48">
        <v>50</v>
      </c>
      <c r="G2973" s="48">
        <v>0</v>
      </c>
      <c r="H2973" s="44">
        <v>0</v>
      </c>
      <c r="I2973" s="44">
        <v>0</v>
      </c>
      <c r="J2973" s="44">
        <v>10</v>
      </c>
      <c r="K2973" s="48">
        <v>0</v>
      </c>
      <c r="L2973" s="49">
        <v>164604.25</v>
      </c>
      <c r="M2973" s="49">
        <v>0</v>
      </c>
      <c r="N2973" s="10">
        <v>48492.97</v>
      </c>
      <c r="O2973" s="10">
        <v>0</v>
      </c>
      <c r="P2973" s="10">
        <v>0</v>
      </c>
      <c r="Q2973" s="10">
        <v>0</v>
      </c>
      <c r="R2973" s="10">
        <v>10301.9</v>
      </c>
      <c r="S2973" s="10">
        <v>0</v>
      </c>
      <c r="T2973" s="50">
        <f t="shared" si="154"/>
        <v>13717.020833333334</v>
      </c>
      <c r="U2973" s="50">
        <f t="shared" si="154"/>
        <v>0</v>
      </c>
      <c r="V2973" s="50">
        <f t="shared" si="154"/>
        <v>4041.0808333333334</v>
      </c>
      <c r="W2973" s="50">
        <f t="shared" si="154"/>
        <v>0</v>
      </c>
      <c r="X2973" s="50">
        <f t="shared" si="155"/>
        <v>0</v>
      </c>
      <c r="Y2973" s="50">
        <f t="shared" si="155"/>
        <v>0</v>
      </c>
      <c r="Z2973" s="50">
        <f t="shared" si="155"/>
        <v>858.49166666666667</v>
      </c>
      <c r="AA2973" s="50">
        <f t="shared" si="155"/>
        <v>0</v>
      </c>
      <c r="AB2973" s="50">
        <f t="shared" si="156"/>
        <v>18616.593333333334</v>
      </c>
      <c r="AC2973" s="48" t="str">
        <f>VLOOKUP(ПРОДАЖИ!C:C,'ИЗ ОСНОВЫ НОМЕНКЛАТУР'!D:E,2,0)</f>
        <v>Механизмы</v>
      </c>
      <c r="AD2973" s="48" t="str">
        <f>VLOOKUP(C:C,'ИЗ ОСНОВЫ НОМЕНКЛАТУР'!D:F,3,0)</f>
        <v>Направляющие шариковые</v>
      </c>
      <c r="AE2973" s="48" t="str">
        <f>VLOOKUP(C:C,'ИЗ ОСНОВЫ НОМЕНКЛАТУР'!D:H,5,0)</f>
        <v>B</v>
      </c>
    </row>
    <row r="2974" spans="1:31" ht="9.6" customHeight="1" x14ac:dyDescent="0.2">
      <c r="A2974" s="45" t="s">
        <v>2945</v>
      </c>
      <c r="B2974" s="11"/>
      <c r="C2974" s="11" t="s">
        <v>2971</v>
      </c>
      <c r="D2974" s="44">
        <v>161</v>
      </c>
      <c r="E2974" s="44">
        <v>100</v>
      </c>
      <c r="F2974" s="48">
        <v>172</v>
      </c>
      <c r="G2974" s="48">
        <v>0</v>
      </c>
      <c r="H2974" s="44">
        <v>9</v>
      </c>
      <c r="I2974" s="44">
        <v>29</v>
      </c>
      <c r="J2974" s="44">
        <v>0</v>
      </c>
      <c r="K2974" s="48">
        <v>0</v>
      </c>
      <c r="L2974" s="49">
        <v>101419.64</v>
      </c>
      <c r="M2974" s="49">
        <v>60882.39</v>
      </c>
      <c r="N2974" s="10">
        <v>104758.32</v>
      </c>
      <c r="O2974" s="10">
        <v>0</v>
      </c>
      <c r="P2974" s="10">
        <v>5481.54</v>
      </c>
      <c r="Q2974" s="10">
        <v>17662.740000000002</v>
      </c>
      <c r="R2974" s="10">
        <v>0</v>
      </c>
      <c r="S2974" s="10">
        <v>0</v>
      </c>
      <c r="T2974" s="50">
        <f t="shared" si="154"/>
        <v>8451.6366666666672</v>
      </c>
      <c r="U2974" s="50">
        <f t="shared" si="154"/>
        <v>5073.5325000000003</v>
      </c>
      <c r="V2974" s="50">
        <f t="shared" si="154"/>
        <v>8729.86</v>
      </c>
      <c r="W2974" s="50">
        <f t="shared" si="154"/>
        <v>0</v>
      </c>
      <c r="X2974" s="50">
        <f t="shared" si="155"/>
        <v>456.79500000000002</v>
      </c>
      <c r="Y2974" s="50">
        <f t="shared" si="155"/>
        <v>1471.8950000000002</v>
      </c>
      <c r="Z2974" s="50">
        <f t="shared" si="155"/>
        <v>0</v>
      </c>
      <c r="AA2974" s="50">
        <f t="shared" si="155"/>
        <v>0</v>
      </c>
      <c r="AB2974" s="50">
        <f t="shared" si="156"/>
        <v>24183.719166666666</v>
      </c>
      <c r="AC2974" s="48" t="str">
        <f>VLOOKUP(ПРОДАЖИ!C:C,'ИЗ ОСНОВЫ НОМЕНКЛАТУР'!D:E,2,0)</f>
        <v>Механизмы</v>
      </c>
      <c r="AD2974" s="48" t="str">
        <f>VLOOKUP(C:C,'ИЗ ОСНОВЫ НОМЕНКЛАТУР'!D:F,3,0)</f>
        <v>Направляющие шариковые</v>
      </c>
      <c r="AE2974" s="48" t="str">
        <f>VLOOKUP(C:C,'ИЗ ОСНОВЫ НОМЕНКЛАТУР'!D:H,5,0)</f>
        <v>B</v>
      </c>
    </row>
    <row r="2975" spans="1:31" ht="9.6" customHeight="1" x14ac:dyDescent="0.2">
      <c r="A2975" s="45" t="s">
        <v>2945</v>
      </c>
      <c r="B2975" s="11"/>
      <c r="C2975" s="11" t="s">
        <v>2972</v>
      </c>
      <c r="D2975" s="44">
        <v>131</v>
      </c>
      <c r="E2975" s="44">
        <v>0</v>
      </c>
      <c r="F2975" s="48">
        <v>55</v>
      </c>
      <c r="G2975" s="48">
        <v>0</v>
      </c>
      <c r="H2975" s="44">
        <v>115</v>
      </c>
      <c r="I2975" s="44">
        <v>20</v>
      </c>
      <c r="J2975" s="44">
        <v>1</v>
      </c>
      <c r="K2975" s="48">
        <v>0</v>
      </c>
      <c r="L2975" s="49">
        <v>95671.26</v>
      </c>
      <c r="M2975" s="49">
        <v>0</v>
      </c>
      <c r="N2975" s="10">
        <v>47339.08</v>
      </c>
      <c r="O2975" s="10">
        <v>0</v>
      </c>
      <c r="P2975" s="10">
        <v>89542.85</v>
      </c>
      <c r="Q2975" s="10">
        <v>15572.2</v>
      </c>
      <c r="R2975" s="10">
        <v>730.77</v>
      </c>
      <c r="S2975" s="10">
        <v>0</v>
      </c>
      <c r="T2975" s="50">
        <f t="shared" ref="T2975:Z3026" si="157">L2975/12</f>
        <v>7972.6049999999996</v>
      </c>
      <c r="U2975" s="50">
        <f t="shared" si="157"/>
        <v>0</v>
      </c>
      <c r="V2975" s="50">
        <f t="shared" si="157"/>
        <v>3944.9233333333336</v>
      </c>
      <c r="W2975" s="50">
        <f t="shared" si="157"/>
        <v>0</v>
      </c>
      <c r="X2975" s="50">
        <f t="shared" si="155"/>
        <v>7461.9041666666672</v>
      </c>
      <c r="Y2975" s="50">
        <f t="shared" si="155"/>
        <v>1297.6833333333334</v>
      </c>
      <c r="Z2975" s="50">
        <f t="shared" si="155"/>
        <v>60.897500000000001</v>
      </c>
      <c r="AA2975" s="50">
        <f t="shared" si="155"/>
        <v>0</v>
      </c>
      <c r="AB2975" s="50">
        <f t="shared" si="156"/>
        <v>20738.013333333336</v>
      </c>
      <c r="AC2975" s="48" t="str">
        <f>VLOOKUP(ПРОДАЖИ!C:C,'ИЗ ОСНОВЫ НОМЕНКЛАТУР'!D:E,2,0)</f>
        <v>Механизмы</v>
      </c>
      <c r="AD2975" s="48" t="str">
        <f>VLOOKUP(C:C,'ИЗ ОСНОВЫ НОМЕНКЛАТУР'!D:F,3,0)</f>
        <v>Направляющие шариковые</v>
      </c>
      <c r="AE2975" s="48" t="str">
        <f>VLOOKUP(C:C,'ИЗ ОСНОВЫ НОМЕНКЛАТУР'!D:H,5,0)</f>
        <v>B</v>
      </c>
    </row>
    <row r="2976" spans="1:31" ht="9.6" customHeight="1" x14ac:dyDescent="0.2">
      <c r="A2976" s="45" t="s">
        <v>2945</v>
      </c>
      <c r="B2976" s="11"/>
      <c r="C2976" s="11" t="s">
        <v>2973</v>
      </c>
      <c r="D2976" s="44">
        <v>150</v>
      </c>
      <c r="E2976" s="44">
        <v>0</v>
      </c>
      <c r="F2976" s="48">
        <v>58</v>
      </c>
      <c r="G2976" s="48">
        <v>0</v>
      </c>
      <c r="H2976" s="44">
        <v>0</v>
      </c>
      <c r="I2976" s="44">
        <v>0</v>
      </c>
      <c r="J2976" s="44">
        <v>0</v>
      </c>
      <c r="K2976" s="48">
        <v>0</v>
      </c>
      <c r="L2976" s="49">
        <v>71639.09</v>
      </c>
      <c r="M2976" s="49">
        <v>0</v>
      </c>
      <c r="N2976" s="10">
        <v>27960.55</v>
      </c>
      <c r="O2976" s="10">
        <v>0</v>
      </c>
      <c r="P2976" s="10">
        <v>0</v>
      </c>
      <c r="Q2976" s="10">
        <v>0</v>
      </c>
      <c r="R2976" s="10">
        <v>0</v>
      </c>
      <c r="S2976" s="10">
        <v>0</v>
      </c>
      <c r="T2976" s="50">
        <f t="shared" si="157"/>
        <v>5969.9241666666667</v>
      </c>
      <c r="U2976" s="50">
        <f t="shared" si="157"/>
        <v>0</v>
      </c>
      <c r="V2976" s="50">
        <f t="shared" si="157"/>
        <v>2330.0458333333331</v>
      </c>
      <c r="W2976" s="50">
        <f t="shared" si="157"/>
        <v>0</v>
      </c>
      <c r="X2976" s="50">
        <f t="shared" si="155"/>
        <v>0</v>
      </c>
      <c r="Y2976" s="50">
        <f t="shared" si="155"/>
        <v>0</v>
      </c>
      <c r="Z2976" s="50">
        <f t="shared" si="155"/>
        <v>0</v>
      </c>
      <c r="AA2976" s="50">
        <f t="shared" si="155"/>
        <v>0</v>
      </c>
      <c r="AB2976" s="50">
        <f t="shared" si="156"/>
        <v>8299.9699999999993</v>
      </c>
      <c r="AC2976" s="48" t="str">
        <f>VLOOKUP(ПРОДАЖИ!C:C,'ИЗ ОСНОВЫ НОМЕНКЛАТУР'!D:E,2,0)</f>
        <v>Механизмы</v>
      </c>
      <c r="AD2976" s="48" t="str">
        <f>VLOOKUP(C:C,'ИЗ ОСНОВЫ НОМЕНКЛАТУР'!D:F,3,0)</f>
        <v>Направляющие шариковые</v>
      </c>
      <c r="AE2976" s="48" t="str">
        <f>VLOOKUP(C:C,'ИЗ ОСНОВЫ НОМЕНКЛАТУР'!D:H,5,0)</f>
        <v>B</v>
      </c>
    </row>
    <row r="2977" spans="1:31" ht="9.6" customHeight="1" x14ac:dyDescent="0.2">
      <c r="A2977" s="45" t="s">
        <v>2945</v>
      </c>
      <c r="B2977" s="11"/>
      <c r="C2977" s="11" t="s">
        <v>2974</v>
      </c>
      <c r="D2977" s="44">
        <v>410</v>
      </c>
      <c r="E2977" s="44">
        <v>0</v>
      </c>
      <c r="F2977" s="48">
        <v>202</v>
      </c>
      <c r="G2977" s="48">
        <v>0</v>
      </c>
      <c r="H2977" s="44">
        <v>0</v>
      </c>
      <c r="I2977" s="44">
        <v>0</v>
      </c>
      <c r="J2977" s="44">
        <v>0</v>
      </c>
      <c r="K2977" s="48">
        <v>0</v>
      </c>
      <c r="L2977" s="49">
        <v>108477.39</v>
      </c>
      <c r="M2977" s="49">
        <v>0</v>
      </c>
      <c r="N2977" s="10">
        <v>47932.56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50">
        <f t="shared" si="157"/>
        <v>9039.7824999999993</v>
      </c>
      <c r="U2977" s="50">
        <f t="shared" si="157"/>
        <v>0</v>
      </c>
      <c r="V2977" s="50">
        <f t="shared" si="157"/>
        <v>3994.3799999999997</v>
      </c>
      <c r="W2977" s="50">
        <f t="shared" si="157"/>
        <v>0</v>
      </c>
      <c r="X2977" s="50">
        <f t="shared" si="155"/>
        <v>0</v>
      </c>
      <c r="Y2977" s="50">
        <f t="shared" si="155"/>
        <v>0</v>
      </c>
      <c r="Z2977" s="50">
        <f t="shared" si="155"/>
        <v>0</v>
      </c>
      <c r="AA2977" s="50">
        <f t="shared" si="155"/>
        <v>0</v>
      </c>
      <c r="AB2977" s="50">
        <f t="shared" si="156"/>
        <v>13034.162499999999</v>
      </c>
      <c r="AC2977" s="48" t="str">
        <f>VLOOKUP(ПРОДАЖИ!C:C,'ИЗ ОСНОВЫ НОМЕНКЛАТУР'!D:E,2,0)</f>
        <v>Механизмы</v>
      </c>
      <c r="AD2977" s="48" t="str">
        <f>VLOOKUP(C:C,'ИЗ ОСНОВЫ НОМЕНКЛАТУР'!D:F,3,0)</f>
        <v>Направляющие шариковые</v>
      </c>
      <c r="AE2977" s="48" t="str">
        <f>VLOOKUP(C:C,'ИЗ ОСНОВЫ НОМЕНКЛАТУР'!D:H,5,0)</f>
        <v>B</v>
      </c>
    </row>
    <row r="2978" spans="1:31" ht="9.6" customHeight="1" x14ac:dyDescent="0.2">
      <c r="A2978" s="45" t="s">
        <v>2945</v>
      </c>
      <c r="B2978" s="11"/>
      <c r="C2978" s="11" t="s">
        <v>2975</v>
      </c>
      <c r="D2978" s="44">
        <v>41</v>
      </c>
      <c r="E2978" s="44">
        <v>0</v>
      </c>
      <c r="F2978" s="48">
        <v>141</v>
      </c>
      <c r="G2978" s="48">
        <v>0</v>
      </c>
      <c r="H2978" s="44">
        <v>8</v>
      </c>
      <c r="I2978" s="44">
        <v>51</v>
      </c>
      <c r="J2978" s="44">
        <v>0</v>
      </c>
      <c r="K2978" s="48">
        <v>0</v>
      </c>
      <c r="L2978" s="49">
        <v>38204.92</v>
      </c>
      <c r="M2978" s="49">
        <v>0</v>
      </c>
      <c r="N2978" s="10">
        <v>131078.70000000001</v>
      </c>
      <c r="O2978" s="10">
        <v>0</v>
      </c>
      <c r="P2978" s="10">
        <v>7448</v>
      </c>
      <c r="Q2978" s="10">
        <v>47481</v>
      </c>
      <c r="R2978" s="10">
        <v>0</v>
      </c>
      <c r="S2978" s="10">
        <v>0</v>
      </c>
      <c r="T2978" s="50">
        <f t="shared" si="157"/>
        <v>3183.7433333333333</v>
      </c>
      <c r="U2978" s="50">
        <f t="shared" si="157"/>
        <v>0</v>
      </c>
      <c r="V2978" s="50">
        <f t="shared" si="157"/>
        <v>10923.225</v>
      </c>
      <c r="W2978" s="50">
        <f t="shared" si="157"/>
        <v>0</v>
      </c>
      <c r="X2978" s="50">
        <f t="shared" si="155"/>
        <v>620.66666666666663</v>
      </c>
      <c r="Y2978" s="50">
        <f t="shared" si="155"/>
        <v>3956.75</v>
      </c>
      <c r="Z2978" s="50">
        <f t="shared" si="155"/>
        <v>0</v>
      </c>
      <c r="AA2978" s="50">
        <f t="shared" si="155"/>
        <v>0</v>
      </c>
      <c r="AB2978" s="50">
        <f t="shared" si="156"/>
        <v>18684.385000000002</v>
      </c>
      <c r="AC2978" s="48" t="str">
        <f>VLOOKUP(ПРОДАЖИ!C:C,'ИЗ ОСНОВЫ НОМЕНКЛАТУР'!D:E,2,0)</f>
        <v>Механизмы</v>
      </c>
      <c r="AD2978" s="48" t="str">
        <f>VLOOKUP(C:C,'ИЗ ОСНОВЫ НОМЕНКЛАТУР'!D:F,3,0)</f>
        <v>Направляющие шариковые</v>
      </c>
      <c r="AE2978" s="48" t="str">
        <f>VLOOKUP(C:C,'ИЗ ОСНОВЫ НОМЕНКЛАТУР'!D:H,5,0)</f>
        <v>B</v>
      </c>
    </row>
    <row r="2979" spans="1:31" ht="9.6" customHeight="1" x14ac:dyDescent="0.2">
      <c r="A2979" s="45" t="s">
        <v>2945</v>
      </c>
      <c r="B2979" s="11"/>
      <c r="C2979" s="11" t="s">
        <v>2976</v>
      </c>
      <c r="D2979" s="44">
        <v>196</v>
      </c>
      <c r="E2979" s="44">
        <v>0</v>
      </c>
      <c r="F2979" s="48">
        <v>12</v>
      </c>
      <c r="G2979" s="48">
        <v>0</v>
      </c>
      <c r="H2979" s="44">
        <v>6</v>
      </c>
      <c r="I2979" s="44">
        <v>2</v>
      </c>
      <c r="J2979" s="44">
        <v>0</v>
      </c>
      <c r="K2979" s="48">
        <v>0</v>
      </c>
      <c r="L2979" s="49">
        <v>279347.17</v>
      </c>
      <c r="M2979" s="49">
        <v>0</v>
      </c>
      <c r="N2979" s="10">
        <v>16808.64</v>
      </c>
      <c r="O2979" s="10">
        <v>0</v>
      </c>
      <c r="P2979" s="10">
        <v>8436.7199999999993</v>
      </c>
      <c r="Q2979" s="10">
        <v>2812.24</v>
      </c>
      <c r="R2979" s="10">
        <v>0</v>
      </c>
      <c r="S2979" s="10">
        <v>0</v>
      </c>
      <c r="T2979" s="50">
        <f t="shared" si="157"/>
        <v>23278.930833333332</v>
      </c>
      <c r="U2979" s="50">
        <f t="shared" si="157"/>
        <v>0</v>
      </c>
      <c r="V2979" s="50">
        <f t="shared" si="157"/>
        <v>1400.72</v>
      </c>
      <c r="W2979" s="50">
        <f t="shared" si="157"/>
        <v>0</v>
      </c>
      <c r="X2979" s="50">
        <f t="shared" si="155"/>
        <v>703.06</v>
      </c>
      <c r="Y2979" s="50">
        <f t="shared" si="155"/>
        <v>234.35333333333332</v>
      </c>
      <c r="Z2979" s="50">
        <f t="shared" si="155"/>
        <v>0</v>
      </c>
      <c r="AA2979" s="50">
        <f t="shared" si="155"/>
        <v>0</v>
      </c>
      <c r="AB2979" s="50">
        <f t="shared" si="156"/>
        <v>25617.064166666667</v>
      </c>
      <c r="AC2979" s="48" t="str">
        <f>VLOOKUP(ПРОДАЖИ!C:C,'ИЗ ОСНОВЫ НОМЕНКЛАТУР'!D:E,2,0)</f>
        <v>Механизмы</v>
      </c>
      <c r="AD2979" s="48" t="str">
        <f>VLOOKUP(C:C,'ИЗ ОСНОВЫ НОМЕНКЛАТУР'!D:F,3,0)</f>
        <v>Направляющие шариковые</v>
      </c>
      <c r="AE2979" s="48" t="str">
        <f>VLOOKUP(C:C,'ИЗ ОСНОВЫ НОМЕНКЛАТУР'!D:H,5,0)</f>
        <v>B</v>
      </c>
    </row>
    <row r="2980" spans="1:31" ht="9.6" customHeight="1" x14ac:dyDescent="0.2">
      <c r="A2980" s="45" t="s">
        <v>2945</v>
      </c>
      <c r="B2980" s="11"/>
      <c r="C2980" s="11" t="s">
        <v>2977</v>
      </c>
      <c r="D2980" s="44">
        <v>93</v>
      </c>
      <c r="E2980" s="44">
        <v>0</v>
      </c>
      <c r="F2980" s="48">
        <v>10</v>
      </c>
      <c r="G2980" s="48">
        <v>0</v>
      </c>
      <c r="H2980" s="44">
        <v>7</v>
      </c>
      <c r="I2980" s="44">
        <v>0</v>
      </c>
      <c r="J2980" s="44">
        <v>0</v>
      </c>
      <c r="K2980" s="48">
        <v>0</v>
      </c>
      <c r="L2980" s="49">
        <v>149833.20000000001</v>
      </c>
      <c r="M2980" s="49">
        <v>0</v>
      </c>
      <c r="N2980" s="10">
        <v>16207.48</v>
      </c>
      <c r="O2980" s="10">
        <v>0</v>
      </c>
      <c r="P2980" s="10">
        <v>11414.06</v>
      </c>
      <c r="Q2980" s="10">
        <v>0</v>
      </c>
      <c r="R2980" s="10">
        <v>0</v>
      </c>
      <c r="S2980" s="10">
        <v>0</v>
      </c>
      <c r="T2980" s="50">
        <f t="shared" si="157"/>
        <v>12486.1</v>
      </c>
      <c r="U2980" s="50">
        <f t="shared" si="157"/>
        <v>0</v>
      </c>
      <c r="V2980" s="50">
        <f t="shared" si="157"/>
        <v>1350.6233333333332</v>
      </c>
      <c r="W2980" s="50">
        <f t="shared" si="157"/>
        <v>0</v>
      </c>
      <c r="X2980" s="50">
        <f t="shared" si="155"/>
        <v>951.17166666666662</v>
      </c>
      <c r="Y2980" s="50">
        <f t="shared" si="155"/>
        <v>0</v>
      </c>
      <c r="Z2980" s="50">
        <f t="shared" si="155"/>
        <v>0</v>
      </c>
      <c r="AA2980" s="50">
        <f t="shared" si="155"/>
        <v>0</v>
      </c>
      <c r="AB2980" s="50">
        <f t="shared" si="156"/>
        <v>14787.895</v>
      </c>
      <c r="AC2980" s="48" t="str">
        <f>VLOOKUP(ПРОДАЖИ!C:C,'ИЗ ОСНОВЫ НОМЕНКЛАТУР'!D:E,2,0)</f>
        <v>Механизмы</v>
      </c>
      <c r="AD2980" s="48" t="str">
        <f>VLOOKUP(C:C,'ИЗ ОСНОВЫ НОМЕНКЛАТУР'!D:F,3,0)</f>
        <v>Направляющие шариковые</v>
      </c>
      <c r="AE2980" s="48" t="str">
        <f>VLOOKUP(C:C,'ИЗ ОСНОВЫ НОМЕНКЛАТУР'!D:H,5,0)</f>
        <v>C</v>
      </c>
    </row>
    <row r="2981" spans="1:31" ht="9.6" customHeight="1" x14ac:dyDescent="0.2">
      <c r="A2981" s="45" t="s">
        <v>2945</v>
      </c>
      <c r="B2981" s="11"/>
      <c r="C2981" s="11" t="s">
        <v>2978</v>
      </c>
      <c r="D2981" s="44">
        <v>0</v>
      </c>
      <c r="E2981" s="44">
        <v>0</v>
      </c>
      <c r="F2981" s="48">
        <v>0</v>
      </c>
      <c r="G2981" s="48">
        <v>0</v>
      </c>
      <c r="H2981" s="44">
        <v>150</v>
      </c>
      <c r="I2981" s="44">
        <v>0</v>
      </c>
      <c r="J2981" s="44">
        <v>0</v>
      </c>
      <c r="K2981" s="48">
        <v>0</v>
      </c>
      <c r="L2981" s="49">
        <v>0</v>
      </c>
      <c r="M2981" s="49">
        <v>0</v>
      </c>
      <c r="N2981" s="10">
        <v>0</v>
      </c>
      <c r="O2981" s="10">
        <v>0</v>
      </c>
      <c r="P2981" s="10">
        <v>217500</v>
      </c>
      <c r="Q2981" s="10">
        <v>0</v>
      </c>
      <c r="R2981" s="10">
        <v>0</v>
      </c>
      <c r="S2981" s="10">
        <v>0</v>
      </c>
      <c r="T2981" s="50">
        <f t="shared" si="157"/>
        <v>0</v>
      </c>
      <c r="U2981" s="50">
        <f t="shared" si="157"/>
        <v>0</v>
      </c>
      <c r="V2981" s="50">
        <f t="shared" si="157"/>
        <v>0</v>
      </c>
      <c r="W2981" s="50">
        <f t="shared" si="157"/>
        <v>0</v>
      </c>
      <c r="X2981" s="50">
        <f t="shared" si="155"/>
        <v>18125</v>
      </c>
      <c r="Y2981" s="50">
        <f t="shared" si="155"/>
        <v>0</v>
      </c>
      <c r="Z2981" s="50">
        <f t="shared" si="155"/>
        <v>0</v>
      </c>
      <c r="AA2981" s="50">
        <f t="shared" si="155"/>
        <v>0</v>
      </c>
      <c r="AB2981" s="50">
        <f t="shared" si="156"/>
        <v>18125</v>
      </c>
      <c r="AC2981" s="48" t="str">
        <f>VLOOKUP(ПРОДАЖИ!C:C,'ИЗ ОСНОВЫ НОМЕНКЛАТУР'!D:E,2,0)</f>
        <v>Механизмы</v>
      </c>
      <c r="AD2981" s="48" t="str">
        <f>VLOOKUP(C:C,'ИЗ ОСНОВЫ НОМЕНКЛАТУР'!D:F,3,0)</f>
        <v>Направляющие шариковые</v>
      </c>
      <c r="AE2981" s="48" t="str">
        <f>VLOOKUP(C:C,'ИЗ ОСНОВЫ НОМЕНКЛАТУР'!D:H,5,0)</f>
        <v>B</v>
      </c>
    </row>
    <row r="2982" spans="1:31" ht="9.6" customHeight="1" x14ac:dyDescent="0.2">
      <c r="A2982" s="45" t="s">
        <v>2945</v>
      </c>
      <c r="B2982" s="11"/>
      <c r="C2982" s="11" t="s">
        <v>2979</v>
      </c>
      <c r="D2982" s="44">
        <v>286</v>
      </c>
      <c r="E2982" s="44">
        <v>100</v>
      </c>
      <c r="F2982" s="48">
        <v>31</v>
      </c>
      <c r="G2982" s="48">
        <v>0</v>
      </c>
      <c r="H2982" s="44">
        <v>8</v>
      </c>
      <c r="I2982" s="44">
        <v>6</v>
      </c>
      <c r="J2982" s="44">
        <v>0</v>
      </c>
      <c r="K2982" s="48">
        <v>0</v>
      </c>
      <c r="L2982" s="49">
        <v>304436.45</v>
      </c>
      <c r="M2982" s="49">
        <v>106522.74</v>
      </c>
      <c r="N2982" s="10">
        <v>33139.46</v>
      </c>
      <c r="O2982" s="10">
        <v>0</v>
      </c>
      <c r="P2982" s="10">
        <v>8502.32</v>
      </c>
      <c r="Q2982" s="10">
        <v>6382.14</v>
      </c>
      <c r="R2982" s="10">
        <v>0</v>
      </c>
      <c r="S2982" s="10">
        <v>0</v>
      </c>
      <c r="T2982" s="50">
        <f t="shared" si="157"/>
        <v>25369.704166666666</v>
      </c>
      <c r="U2982" s="50">
        <f t="shared" si="157"/>
        <v>8876.8950000000004</v>
      </c>
      <c r="V2982" s="50">
        <f t="shared" si="157"/>
        <v>2761.6216666666664</v>
      </c>
      <c r="W2982" s="50">
        <f t="shared" si="157"/>
        <v>0</v>
      </c>
      <c r="X2982" s="50">
        <f t="shared" si="155"/>
        <v>708.52666666666664</v>
      </c>
      <c r="Y2982" s="50">
        <f t="shared" si="155"/>
        <v>531.84500000000003</v>
      </c>
      <c r="Z2982" s="50">
        <f t="shared" si="155"/>
        <v>0</v>
      </c>
      <c r="AA2982" s="50">
        <f t="shared" si="155"/>
        <v>0</v>
      </c>
      <c r="AB2982" s="50">
        <f t="shared" si="156"/>
        <v>38248.592499999999</v>
      </c>
      <c r="AC2982" s="48" t="str">
        <f>VLOOKUP(ПРОДАЖИ!C:C,'ИЗ ОСНОВЫ НОМЕНКЛАТУР'!D:E,2,0)</f>
        <v>Механизмы</v>
      </c>
      <c r="AD2982" s="48" t="str">
        <f>VLOOKUP(C:C,'ИЗ ОСНОВЫ НОМЕНКЛАТУР'!D:F,3,0)</f>
        <v>Направляющие шариковые</v>
      </c>
      <c r="AE2982" s="48" t="str">
        <f>VLOOKUP(C:C,'ИЗ ОСНОВЫ НОМЕНКЛАТУР'!D:H,5,0)</f>
        <v>B</v>
      </c>
    </row>
    <row r="2983" spans="1:31" ht="9.6" customHeight="1" x14ac:dyDescent="0.2">
      <c r="A2983" s="45" t="s">
        <v>2945</v>
      </c>
      <c r="B2983" s="11"/>
      <c r="C2983" s="11" t="s">
        <v>2980</v>
      </c>
      <c r="D2983" s="44">
        <v>119</v>
      </c>
      <c r="E2983" s="44">
        <v>0</v>
      </c>
      <c r="F2983" s="48">
        <v>25</v>
      </c>
      <c r="G2983" s="48">
        <v>0</v>
      </c>
      <c r="H2983" s="44">
        <v>0</v>
      </c>
      <c r="I2983" s="44">
        <v>0</v>
      </c>
      <c r="J2983" s="44">
        <v>0</v>
      </c>
      <c r="K2983" s="48">
        <v>0</v>
      </c>
      <c r="L2983" s="49">
        <v>151130</v>
      </c>
      <c r="M2983" s="49">
        <v>0</v>
      </c>
      <c r="N2983" s="10">
        <v>31750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50">
        <f t="shared" si="157"/>
        <v>12594.166666666666</v>
      </c>
      <c r="U2983" s="50">
        <f t="shared" si="157"/>
        <v>0</v>
      </c>
      <c r="V2983" s="50">
        <f t="shared" si="157"/>
        <v>2645.8333333333335</v>
      </c>
      <c r="W2983" s="50">
        <f t="shared" si="157"/>
        <v>0</v>
      </c>
      <c r="X2983" s="50">
        <f t="shared" si="155"/>
        <v>0</v>
      </c>
      <c r="Y2983" s="50">
        <f t="shared" si="155"/>
        <v>0</v>
      </c>
      <c r="Z2983" s="50">
        <f t="shared" si="155"/>
        <v>0</v>
      </c>
      <c r="AA2983" s="50">
        <f t="shared" si="155"/>
        <v>0</v>
      </c>
      <c r="AB2983" s="50">
        <f t="shared" si="156"/>
        <v>15240</v>
      </c>
      <c r="AC2983" s="48" t="str">
        <f>VLOOKUP(ПРОДАЖИ!C:C,'ИЗ ОСНОВЫ НОМЕНКЛАТУР'!D:E,2,0)</f>
        <v>Механизмы</v>
      </c>
      <c r="AD2983" s="48" t="str">
        <f>VLOOKUP(C:C,'ИЗ ОСНОВЫ НОМЕНКЛАТУР'!D:F,3,0)</f>
        <v>Направляющие шариковые</v>
      </c>
      <c r="AE2983" s="48" t="str">
        <f>VLOOKUP(C:C,'ИЗ ОСНОВЫ НОМЕНКЛАТУР'!D:H,5,0)</f>
        <v>B</v>
      </c>
    </row>
    <row r="2984" spans="1:31" ht="9.6" customHeight="1" x14ac:dyDescent="0.2">
      <c r="A2984" s="45" t="s">
        <v>2945</v>
      </c>
      <c r="B2984" s="11"/>
      <c r="C2984" s="11" t="s">
        <v>2981</v>
      </c>
      <c r="D2984" s="44">
        <v>212</v>
      </c>
      <c r="E2984" s="44">
        <v>0</v>
      </c>
      <c r="F2984" s="48">
        <v>75</v>
      </c>
      <c r="G2984" s="48">
        <v>0</v>
      </c>
      <c r="H2984" s="44">
        <v>0</v>
      </c>
      <c r="I2984" s="44">
        <v>0</v>
      </c>
      <c r="J2984" s="44">
        <v>0</v>
      </c>
      <c r="K2984" s="48">
        <v>0</v>
      </c>
      <c r="L2984" s="49">
        <v>132976.82999999999</v>
      </c>
      <c r="M2984" s="49">
        <v>0</v>
      </c>
      <c r="N2984" s="10">
        <v>47175.75</v>
      </c>
      <c r="O2984" s="10">
        <v>0</v>
      </c>
      <c r="P2984" s="10">
        <v>0</v>
      </c>
      <c r="Q2984" s="10">
        <v>0</v>
      </c>
      <c r="R2984" s="10">
        <v>0</v>
      </c>
      <c r="S2984" s="10">
        <v>0</v>
      </c>
      <c r="T2984" s="50">
        <f t="shared" si="157"/>
        <v>11081.402499999998</v>
      </c>
      <c r="U2984" s="50">
        <f t="shared" si="157"/>
        <v>0</v>
      </c>
      <c r="V2984" s="50">
        <f t="shared" si="157"/>
        <v>3931.3125</v>
      </c>
      <c r="W2984" s="50">
        <f t="shared" si="157"/>
        <v>0</v>
      </c>
      <c r="X2984" s="50">
        <f t="shared" si="155"/>
        <v>0</v>
      </c>
      <c r="Y2984" s="50">
        <f t="shared" si="155"/>
        <v>0</v>
      </c>
      <c r="Z2984" s="50">
        <f t="shared" si="155"/>
        <v>0</v>
      </c>
      <c r="AA2984" s="50">
        <f t="shared" si="155"/>
        <v>0</v>
      </c>
      <c r="AB2984" s="50">
        <f t="shared" si="156"/>
        <v>15012.714999999998</v>
      </c>
      <c r="AC2984" s="48" t="str">
        <f>VLOOKUP(ПРОДАЖИ!C:C,'ИЗ ОСНОВЫ НОМЕНКЛАТУР'!D:E,2,0)</f>
        <v>Механизмы</v>
      </c>
      <c r="AD2984" s="48" t="str">
        <f>VLOOKUP(C:C,'ИЗ ОСНОВЫ НОМЕНКЛАТУР'!D:F,3,0)</f>
        <v>Направляющие шариковые</v>
      </c>
      <c r="AE2984" s="48" t="str">
        <f>VLOOKUP(C:C,'ИЗ ОСНОВЫ НОМЕНКЛАТУР'!D:H,5,0)</f>
        <v>B</v>
      </c>
    </row>
    <row r="2985" spans="1:31" ht="9.6" customHeight="1" x14ac:dyDescent="0.2">
      <c r="A2985" s="45" t="s">
        <v>2945</v>
      </c>
      <c r="B2985" s="11"/>
      <c r="C2985" s="11" t="s">
        <v>2982</v>
      </c>
      <c r="D2985" s="44">
        <v>112</v>
      </c>
      <c r="E2985" s="44">
        <v>0</v>
      </c>
      <c r="F2985" s="48">
        <v>3</v>
      </c>
      <c r="G2985" s="48">
        <v>0</v>
      </c>
      <c r="H2985" s="44">
        <v>3</v>
      </c>
      <c r="I2985" s="44">
        <v>19</v>
      </c>
      <c r="J2985" s="44">
        <v>0</v>
      </c>
      <c r="K2985" s="48">
        <v>0</v>
      </c>
      <c r="L2985" s="49">
        <v>121900.15</v>
      </c>
      <c r="M2985" s="49">
        <v>0</v>
      </c>
      <c r="N2985" s="10">
        <v>3288.16</v>
      </c>
      <c r="O2985" s="10">
        <v>0</v>
      </c>
      <c r="P2985" s="10">
        <v>3265.64</v>
      </c>
      <c r="Q2985" s="10">
        <v>20685.7</v>
      </c>
      <c r="R2985" s="10">
        <v>0</v>
      </c>
      <c r="S2985" s="10">
        <v>0</v>
      </c>
      <c r="T2985" s="50">
        <f t="shared" si="157"/>
        <v>10158.345833333333</v>
      </c>
      <c r="U2985" s="50">
        <f t="shared" si="157"/>
        <v>0</v>
      </c>
      <c r="V2985" s="50">
        <f t="shared" si="157"/>
        <v>274.01333333333332</v>
      </c>
      <c r="W2985" s="50">
        <f t="shared" si="157"/>
        <v>0</v>
      </c>
      <c r="X2985" s="50">
        <f t="shared" si="155"/>
        <v>272.13666666666666</v>
      </c>
      <c r="Y2985" s="50">
        <f t="shared" si="155"/>
        <v>1723.8083333333334</v>
      </c>
      <c r="Z2985" s="50">
        <f t="shared" si="155"/>
        <v>0</v>
      </c>
      <c r="AA2985" s="50">
        <f t="shared" si="155"/>
        <v>0</v>
      </c>
      <c r="AB2985" s="50">
        <f t="shared" si="156"/>
        <v>12428.304166666665</v>
      </c>
      <c r="AC2985" s="48" t="str">
        <f>VLOOKUP(ПРОДАЖИ!C:C,'ИЗ ОСНОВЫ НОМЕНКЛАТУР'!D:E,2,0)</f>
        <v>Механизмы</v>
      </c>
      <c r="AD2985" s="48" t="str">
        <f>VLOOKUP(C:C,'ИЗ ОСНОВЫ НОМЕНКЛАТУР'!D:F,3,0)</f>
        <v>Направляющие шариковые</v>
      </c>
      <c r="AE2985" s="48" t="str">
        <f>VLOOKUP(C:C,'ИЗ ОСНОВЫ НОМЕНКЛАТУР'!D:H,5,0)</f>
        <v>B</v>
      </c>
    </row>
    <row r="2986" spans="1:31" ht="9.6" customHeight="1" x14ac:dyDescent="0.2">
      <c r="A2986" s="45" t="s">
        <v>2945</v>
      </c>
      <c r="B2986" s="11"/>
      <c r="C2986" s="11" t="s">
        <v>2983</v>
      </c>
      <c r="D2986" s="44">
        <v>117</v>
      </c>
      <c r="E2986" s="44">
        <v>0</v>
      </c>
      <c r="F2986" s="48">
        <v>42</v>
      </c>
      <c r="G2986" s="48">
        <v>0</v>
      </c>
      <c r="H2986" s="44">
        <v>0</v>
      </c>
      <c r="I2986" s="44">
        <v>0</v>
      </c>
      <c r="J2986" s="44">
        <v>0</v>
      </c>
      <c r="K2986" s="48">
        <v>0</v>
      </c>
      <c r="L2986" s="49">
        <v>136890</v>
      </c>
      <c r="M2986" s="49">
        <v>0</v>
      </c>
      <c r="N2986" s="10">
        <v>54190.98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50">
        <f t="shared" si="157"/>
        <v>11407.5</v>
      </c>
      <c r="U2986" s="50">
        <f t="shared" si="157"/>
        <v>0</v>
      </c>
      <c r="V2986" s="50">
        <f t="shared" si="157"/>
        <v>4515.915</v>
      </c>
      <c r="W2986" s="50">
        <f t="shared" si="157"/>
        <v>0</v>
      </c>
      <c r="X2986" s="50">
        <f t="shared" si="155"/>
        <v>0</v>
      </c>
      <c r="Y2986" s="50">
        <f t="shared" si="155"/>
        <v>0</v>
      </c>
      <c r="Z2986" s="50">
        <f t="shared" si="155"/>
        <v>0</v>
      </c>
      <c r="AA2986" s="50">
        <f t="shared" si="155"/>
        <v>0</v>
      </c>
      <c r="AB2986" s="50">
        <f t="shared" si="156"/>
        <v>15923.415000000001</v>
      </c>
      <c r="AC2986" s="48" t="str">
        <f>VLOOKUP(ПРОДАЖИ!C:C,'ИЗ ОСНОВЫ НОМЕНКЛАТУР'!D:E,2,0)</f>
        <v>Механизмы</v>
      </c>
      <c r="AD2986" s="48" t="str">
        <f>VLOOKUP(C:C,'ИЗ ОСНОВЫ НОМЕНКЛАТУР'!D:F,3,0)</f>
        <v>Направляющие шариковые</v>
      </c>
      <c r="AE2986" s="48" t="str">
        <f>VLOOKUP(C:C,'ИЗ ОСНОВЫ НОМЕНКЛАТУР'!D:H,5,0)</f>
        <v>B</v>
      </c>
    </row>
    <row r="2987" spans="1:31" ht="9.6" customHeight="1" x14ac:dyDescent="0.2">
      <c r="A2987" s="45" t="s">
        <v>2945</v>
      </c>
      <c r="B2987" s="11"/>
      <c r="C2987" s="11" t="s">
        <v>2984</v>
      </c>
      <c r="D2987" s="44">
        <v>68</v>
      </c>
      <c r="E2987" s="44">
        <v>0</v>
      </c>
      <c r="F2987" s="48">
        <v>5</v>
      </c>
      <c r="G2987" s="48">
        <v>0</v>
      </c>
      <c r="H2987" s="44">
        <v>31</v>
      </c>
      <c r="I2987" s="44">
        <v>0</v>
      </c>
      <c r="J2987" s="44">
        <v>0</v>
      </c>
      <c r="K2987" s="48">
        <v>0</v>
      </c>
      <c r="L2987" s="49">
        <v>137599.13</v>
      </c>
      <c r="M2987" s="49">
        <v>0</v>
      </c>
      <c r="N2987" s="10">
        <v>10480.25</v>
      </c>
      <c r="O2987" s="10">
        <v>0</v>
      </c>
      <c r="P2987" s="10">
        <v>64787.519999999997</v>
      </c>
      <c r="Q2987" s="10">
        <v>0</v>
      </c>
      <c r="R2987" s="10">
        <v>0</v>
      </c>
      <c r="S2987" s="10">
        <v>0</v>
      </c>
      <c r="T2987" s="50">
        <f t="shared" si="157"/>
        <v>11466.594166666668</v>
      </c>
      <c r="U2987" s="50">
        <f t="shared" si="157"/>
        <v>0</v>
      </c>
      <c r="V2987" s="50">
        <f t="shared" si="157"/>
        <v>873.35416666666663</v>
      </c>
      <c r="W2987" s="50">
        <f t="shared" si="157"/>
        <v>0</v>
      </c>
      <c r="X2987" s="50">
        <f t="shared" si="155"/>
        <v>5398.96</v>
      </c>
      <c r="Y2987" s="50">
        <f t="shared" si="155"/>
        <v>0</v>
      </c>
      <c r="Z2987" s="50">
        <f t="shared" si="155"/>
        <v>0</v>
      </c>
      <c r="AA2987" s="50">
        <f t="shared" si="155"/>
        <v>0</v>
      </c>
      <c r="AB2987" s="50">
        <f t="shared" si="156"/>
        <v>17738.908333333333</v>
      </c>
      <c r="AC2987" s="48" t="str">
        <f>VLOOKUP(ПРОДАЖИ!C:C,'ИЗ ОСНОВЫ НОМЕНКЛАТУР'!D:E,2,0)</f>
        <v>Механизмы</v>
      </c>
      <c r="AD2987" s="48" t="str">
        <f>VLOOKUP(C:C,'ИЗ ОСНОВЫ НОМЕНКЛАТУР'!D:F,3,0)</f>
        <v>Направляющие шариковые</v>
      </c>
      <c r="AE2987" s="48" t="str">
        <f>VLOOKUP(C:C,'ИЗ ОСНОВЫ НОМЕНКЛАТУР'!D:H,5,0)</f>
        <v>C</v>
      </c>
    </row>
    <row r="2988" spans="1:31" ht="9.6" customHeight="1" x14ac:dyDescent="0.2">
      <c r="A2988" s="45" t="s">
        <v>2945</v>
      </c>
      <c r="B2988" s="11"/>
      <c r="C2988" s="11" t="s">
        <v>2985</v>
      </c>
      <c r="D2988" s="44">
        <v>27</v>
      </c>
      <c r="E2988" s="44">
        <v>0</v>
      </c>
      <c r="F2988" s="48">
        <v>286</v>
      </c>
      <c r="G2988" s="48">
        <v>0</v>
      </c>
      <c r="H2988" s="44">
        <v>0</v>
      </c>
      <c r="I2988" s="44">
        <v>0</v>
      </c>
      <c r="J2988" s="44">
        <v>0</v>
      </c>
      <c r="K2988" s="48">
        <v>0</v>
      </c>
      <c r="L2988" s="49">
        <v>12758.85</v>
      </c>
      <c r="M2988" s="49">
        <v>0</v>
      </c>
      <c r="N2988" s="10">
        <v>135033.12</v>
      </c>
      <c r="O2988" s="10">
        <v>0</v>
      </c>
      <c r="P2988" s="10">
        <v>0</v>
      </c>
      <c r="Q2988" s="10">
        <v>0</v>
      </c>
      <c r="R2988" s="10">
        <v>0</v>
      </c>
      <c r="S2988" s="10">
        <v>0</v>
      </c>
      <c r="T2988" s="50">
        <f t="shared" si="157"/>
        <v>1063.2375</v>
      </c>
      <c r="U2988" s="50">
        <f t="shared" si="157"/>
        <v>0</v>
      </c>
      <c r="V2988" s="50">
        <f t="shared" si="157"/>
        <v>11252.76</v>
      </c>
      <c r="W2988" s="50">
        <f t="shared" si="157"/>
        <v>0</v>
      </c>
      <c r="X2988" s="50">
        <f t="shared" si="155"/>
        <v>0</v>
      </c>
      <c r="Y2988" s="50">
        <f t="shared" si="155"/>
        <v>0</v>
      </c>
      <c r="Z2988" s="50">
        <f t="shared" si="155"/>
        <v>0</v>
      </c>
      <c r="AA2988" s="50">
        <f t="shared" si="155"/>
        <v>0</v>
      </c>
      <c r="AB2988" s="50">
        <f t="shared" si="156"/>
        <v>12315.997499999999</v>
      </c>
      <c r="AC2988" s="48" t="str">
        <f>VLOOKUP(ПРОДАЖИ!C:C,'ИЗ ОСНОВЫ НОМЕНКЛАТУР'!D:E,2,0)</f>
        <v>Механизмы</v>
      </c>
      <c r="AD2988" s="48" t="str">
        <f>VLOOKUP(C:C,'ИЗ ОСНОВЫ НОМЕНКЛАТУР'!D:F,3,0)</f>
        <v>Направляющие шариковые</v>
      </c>
      <c r="AE2988" s="48" t="str">
        <f>VLOOKUP(C:C,'ИЗ ОСНОВЫ НОМЕНКЛАТУР'!D:H,5,0)</f>
        <v>B</v>
      </c>
    </row>
    <row r="2989" spans="1:31" ht="9.6" customHeight="1" x14ac:dyDescent="0.2">
      <c r="A2989" s="45" t="s">
        <v>2945</v>
      </c>
      <c r="B2989" s="11"/>
      <c r="C2989" s="11" t="s">
        <v>2986</v>
      </c>
      <c r="D2989" s="44">
        <v>79</v>
      </c>
      <c r="E2989" s="44">
        <v>0</v>
      </c>
      <c r="F2989" s="48">
        <v>8</v>
      </c>
      <c r="G2989" s="48">
        <v>0</v>
      </c>
      <c r="H2989" s="44">
        <v>5</v>
      </c>
      <c r="I2989" s="44">
        <v>0</v>
      </c>
      <c r="J2989" s="44">
        <v>0</v>
      </c>
      <c r="K2989" s="48">
        <v>0</v>
      </c>
      <c r="L2989" s="49">
        <v>119776.64</v>
      </c>
      <c r="M2989" s="49">
        <v>0</v>
      </c>
      <c r="N2989" s="10">
        <v>12184.56</v>
      </c>
      <c r="O2989" s="10">
        <v>0</v>
      </c>
      <c r="P2989" s="10">
        <v>7589.18</v>
      </c>
      <c r="Q2989" s="10">
        <v>0</v>
      </c>
      <c r="R2989" s="10">
        <v>0</v>
      </c>
      <c r="S2989" s="10">
        <v>0</v>
      </c>
      <c r="T2989" s="50">
        <f t="shared" si="157"/>
        <v>9981.3866666666672</v>
      </c>
      <c r="U2989" s="50">
        <f t="shared" si="157"/>
        <v>0</v>
      </c>
      <c r="V2989" s="50">
        <f t="shared" si="157"/>
        <v>1015.38</v>
      </c>
      <c r="W2989" s="50">
        <f t="shared" si="157"/>
        <v>0</v>
      </c>
      <c r="X2989" s="50">
        <f t="shared" si="155"/>
        <v>632.43166666666673</v>
      </c>
      <c r="Y2989" s="50">
        <f t="shared" si="155"/>
        <v>0</v>
      </c>
      <c r="Z2989" s="50">
        <f t="shared" si="155"/>
        <v>0</v>
      </c>
      <c r="AA2989" s="50">
        <f t="shared" si="155"/>
        <v>0</v>
      </c>
      <c r="AB2989" s="50">
        <f t="shared" si="156"/>
        <v>11629.198333333334</v>
      </c>
      <c r="AC2989" s="48" t="str">
        <f>VLOOKUP(ПРОДАЖИ!C:C,'ИЗ ОСНОВЫ НОМЕНКЛАТУР'!D:E,2,0)</f>
        <v>Механизмы</v>
      </c>
      <c r="AD2989" s="48" t="str">
        <f>VLOOKUP(C:C,'ИЗ ОСНОВЫ НОМЕНКЛАТУР'!D:F,3,0)</f>
        <v>Направляющие шариковые</v>
      </c>
      <c r="AE2989" s="48" t="str">
        <f>VLOOKUP(C:C,'ИЗ ОСНОВЫ НОМЕНКЛАТУР'!D:H,5,0)</f>
        <v>C</v>
      </c>
    </row>
    <row r="2990" spans="1:31" ht="9.6" customHeight="1" x14ac:dyDescent="0.2">
      <c r="A2990" s="45" t="s">
        <v>2945</v>
      </c>
      <c r="B2990" s="11"/>
      <c r="C2990" s="11" t="s">
        <v>2987</v>
      </c>
      <c r="D2990" s="44">
        <v>180</v>
      </c>
      <c r="E2990" s="44">
        <v>0</v>
      </c>
      <c r="F2990" s="48">
        <v>141</v>
      </c>
      <c r="G2990" s="48">
        <v>0</v>
      </c>
      <c r="H2990" s="44">
        <v>0</v>
      </c>
      <c r="I2990" s="44">
        <v>0</v>
      </c>
      <c r="J2990" s="44">
        <v>0</v>
      </c>
      <c r="K2990" s="48">
        <v>0</v>
      </c>
      <c r="L2990" s="49">
        <v>140394.15</v>
      </c>
      <c r="M2990" s="49">
        <v>0</v>
      </c>
      <c r="N2990" s="10">
        <v>89687.99</v>
      </c>
      <c r="O2990" s="10">
        <v>0</v>
      </c>
      <c r="P2990" s="10">
        <v>0</v>
      </c>
      <c r="Q2990" s="10">
        <v>0</v>
      </c>
      <c r="R2990" s="10">
        <v>0</v>
      </c>
      <c r="S2990" s="10">
        <v>0</v>
      </c>
      <c r="T2990" s="50">
        <f t="shared" si="157"/>
        <v>11699.512499999999</v>
      </c>
      <c r="U2990" s="50">
        <f t="shared" si="157"/>
        <v>0</v>
      </c>
      <c r="V2990" s="50">
        <f t="shared" si="157"/>
        <v>7473.9991666666674</v>
      </c>
      <c r="W2990" s="50">
        <f t="shared" si="157"/>
        <v>0</v>
      </c>
      <c r="X2990" s="50">
        <f t="shared" si="155"/>
        <v>0</v>
      </c>
      <c r="Y2990" s="50">
        <f t="shared" si="155"/>
        <v>0</v>
      </c>
      <c r="Z2990" s="50">
        <f t="shared" si="155"/>
        <v>0</v>
      </c>
      <c r="AA2990" s="50">
        <f t="shared" si="155"/>
        <v>0</v>
      </c>
      <c r="AB2990" s="50">
        <f t="shared" si="156"/>
        <v>19173.511666666665</v>
      </c>
      <c r="AC2990" s="48" t="str">
        <f>VLOOKUP(ПРОДАЖИ!C:C,'ИЗ ОСНОВЫ НОМЕНКЛАТУР'!D:E,2,0)</f>
        <v>Механизмы</v>
      </c>
      <c r="AD2990" s="48" t="str">
        <f>VLOOKUP(C:C,'ИЗ ОСНОВЫ НОМЕНКЛАТУР'!D:F,3,0)</f>
        <v>Направляющие шариковые</v>
      </c>
      <c r="AE2990" s="48" t="str">
        <f>VLOOKUP(C:C,'ИЗ ОСНОВЫ НОМЕНКЛАТУР'!D:H,5,0)</f>
        <v>B</v>
      </c>
    </row>
    <row r="2991" spans="1:31" ht="9.6" customHeight="1" x14ac:dyDescent="0.2">
      <c r="A2991" s="45" t="s">
        <v>2945</v>
      </c>
      <c r="B2991" s="11"/>
      <c r="C2991" s="11" t="s">
        <v>2988</v>
      </c>
      <c r="D2991" s="44">
        <v>150</v>
      </c>
      <c r="E2991" s="44">
        <v>0</v>
      </c>
      <c r="F2991" s="48">
        <v>25</v>
      </c>
      <c r="G2991" s="48">
        <v>0</v>
      </c>
      <c r="H2991" s="44">
        <v>4</v>
      </c>
      <c r="I2991" s="44">
        <v>13</v>
      </c>
      <c r="J2991" s="44">
        <v>0</v>
      </c>
      <c r="K2991" s="48">
        <v>0</v>
      </c>
      <c r="L2991" s="49">
        <v>75932.97</v>
      </c>
      <c r="M2991" s="49">
        <v>0</v>
      </c>
      <c r="N2991" s="10">
        <v>12711.25</v>
      </c>
      <c r="O2991" s="10">
        <v>0</v>
      </c>
      <c r="P2991" s="10">
        <v>2018.56</v>
      </c>
      <c r="Q2991" s="10">
        <v>6559.36</v>
      </c>
      <c r="R2991" s="10">
        <v>0</v>
      </c>
      <c r="S2991" s="10">
        <v>0</v>
      </c>
      <c r="T2991" s="50">
        <f t="shared" si="157"/>
        <v>6327.7475000000004</v>
      </c>
      <c r="U2991" s="50">
        <f t="shared" si="157"/>
        <v>0</v>
      </c>
      <c r="V2991" s="50">
        <f t="shared" si="157"/>
        <v>1059.2708333333333</v>
      </c>
      <c r="W2991" s="50">
        <f t="shared" si="157"/>
        <v>0</v>
      </c>
      <c r="X2991" s="50">
        <f t="shared" si="155"/>
        <v>168.21333333333334</v>
      </c>
      <c r="Y2991" s="50">
        <f t="shared" si="155"/>
        <v>546.61333333333334</v>
      </c>
      <c r="Z2991" s="50">
        <f t="shared" si="155"/>
        <v>0</v>
      </c>
      <c r="AA2991" s="50">
        <f t="shared" si="155"/>
        <v>0</v>
      </c>
      <c r="AB2991" s="50">
        <f t="shared" si="156"/>
        <v>8101.8450000000003</v>
      </c>
      <c r="AC2991" s="48" t="str">
        <f>VLOOKUP(ПРОДАЖИ!C:C,'ИЗ ОСНОВЫ НОМЕНКЛАТУР'!D:E,2,0)</f>
        <v>Механизмы</v>
      </c>
      <c r="AD2991" s="48" t="str">
        <f>VLOOKUP(C:C,'ИЗ ОСНОВЫ НОМЕНКЛАТУР'!D:F,3,0)</f>
        <v>Направляющие шариковые</v>
      </c>
      <c r="AE2991" s="48" t="str">
        <f>VLOOKUP(C:C,'ИЗ ОСНОВЫ НОМЕНКЛАТУР'!D:H,5,0)</f>
        <v>B</v>
      </c>
    </row>
    <row r="2992" spans="1:31" ht="9.6" customHeight="1" x14ac:dyDescent="0.2">
      <c r="A2992" s="45" t="s">
        <v>2945</v>
      </c>
      <c r="B2992" s="11"/>
      <c r="C2992" s="11" t="s">
        <v>2989</v>
      </c>
      <c r="D2992" s="44">
        <v>0</v>
      </c>
      <c r="E2992" s="44">
        <v>0</v>
      </c>
      <c r="F2992" s="48">
        <v>0</v>
      </c>
      <c r="G2992" s="48">
        <v>0</v>
      </c>
      <c r="H2992" s="44">
        <v>130</v>
      </c>
      <c r="I2992" s="44">
        <v>0</v>
      </c>
      <c r="J2992" s="44">
        <v>0</v>
      </c>
      <c r="K2992" s="48">
        <v>0</v>
      </c>
      <c r="L2992" s="49">
        <v>0</v>
      </c>
      <c r="M2992" s="49">
        <v>0</v>
      </c>
      <c r="N2992" s="10">
        <v>0</v>
      </c>
      <c r="O2992" s="10">
        <v>0</v>
      </c>
      <c r="P2992" s="10">
        <v>157950</v>
      </c>
      <c r="Q2992" s="10">
        <v>0</v>
      </c>
      <c r="R2992" s="10">
        <v>0</v>
      </c>
      <c r="S2992" s="10">
        <v>0</v>
      </c>
      <c r="T2992" s="50">
        <f t="shared" si="157"/>
        <v>0</v>
      </c>
      <c r="U2992" s="50">
        <f t="shared" si="157"/>
        <v>0</v>
      </c>
      <c r="V2992" s="50">
        <f t="shared" si="157"/>
        <v>0</v>
      </c>
      <c r="W2992" s="50">
        <f t="shared" si="157"/>
        <v>0</v>
      </c>
      <c r="X2992" s="50">
        <f t="shared" si="155"/>
        <v>13162.5</v>
      </c>
      <c r="Y2992" s="50">
        <f t="shared" si="155"/>
        <v>0</v>
      </c>
      <c r="Z2992" s="50">
        <f t="shared" si="155"/>
        <v>0</v>
      </c>
      <c r="AA2992" s="50">
        <f t="shared" si="155"/>
        <v>0</v>
      </c>
      <c r="AB2992" s="50">
        <f t="shared" si="156"/>
        <v>13162.5</v>
      </c>
      <c r="AC2992" s="48" t="str">
        <f>VLOOKUP(ПРОДАЖИ!C:C,'ИЗ ОСНОВЫ НОМЕНКЛАТУР'!D:E,2,0)</f>
        <v>Механизмы</v>
      </c>
      <c r="AD2992" s="48" t="str">
        <f>VLOOKUP(C:C,'ИЗ ОСНОВЫ НОМЕНКЛАТУР'!D:F,3,0)</f>
        <v>Направляющие шариковые</v>
      </c>
      <c r="AE2992" s="48" t="str">
        <f>VLOOKUP(C:C,'ИЗ ОСНОВЫ НОМЕНКЛАТУР'!D:H,5,0)</f>
        <v>B</v>
      </c>
    </row>
    <row r="2993" spans="1:31" ht="9.6" customHeight="1" x14ac:dyDescent="0.2">
      <c r="A2993" s="45" t="s">
        <v>2945</v>
      </c>
      <c r="B2993" s="11"/>
      <c r="C2993" s="11" t="s">
        <v>2990</v>
      </c>
      <c r="D2993" s="44">
        <v>115</v>
      </c>
      <c r="E2993" s="44">
        <v>0</v>
      </c>
      <c r="F2993" s="48">
        <v>2</v>
      </c>
      <c r="G2993" s="48">
        <v>0</v>
      </c>
      <c r="H2993" s="44">
        <v>7</v>
      </c>
      <c r="I2993" s="44">
        <v>2</v>
      </c>
      <c r="J2993" s="44">
        <v>0</v>
      </c>
      <c r="K2993" s="48">
        <v>0</v>
      </c>
      <c r="L2993" s="49">
        <v>182086.77</v>
      </c>
      <c r="M2993" s="49">
        <v>0</v>
      </c>
      <c r="N2993" s="10">
        <v>3141.84</v>
      </c>
      <c r="O2993" s="10">
        <v>0</v>
      </c>
      <c r="P2993" s="10">
        <v>10996.44</v>
      </c>
      <c r="Q2993" s="10">
        <v>3141.84</v>
      </c>
      <c r="R2993" s="10">
        <v>0</v>
      </c>
      <c r="S2993" s="10">
        <v>0</v>
      </c>
      <c r="T2993" s="50">
        <f t="shared" si="157"/>
        <v>15173.897499999999</v>
      </c>
      <c r="U2993" s="50">
        <f t="shared" si="157"/>
        <v>0</v>
      </c>
      <c r="V2993" s="50">
        <f t="shared" si="157"/>
        <v>261.82</v>
      </c>
      <c r="W2993" s="50">
        <f t="shared" si="157"/>
        <v>0</v>
      </c>
      <c r="X2993" s="50">
        <f t="shared" si="155"/>
        <v>916.37</v>
      </c>
      <c r="Y2993" s="50">
        <f t="shared" si="155"/>
        <v>261.82</v>
      </c>
      <c r="Z2993" s="50">
        <f t="shared" si="155"/>
        <v>0</v>
      </c>
      <c r="AA2993" s="50">
        <f t="shared" si="155"/>
        <v>0</v>
      </c>
      <c r="AB2993" s="50">
        <f t="shared" si="156"/>
        <v>16613.907500000001</v>
      </c>
      <c r="AC2993" s="48" t="str">
        <f>VLOOKUP(ПРОДАЖИ!C:C,'ИЗ ОСНОВЫ НОМЕНКЛАТУР'!D:E,2,0)</f>
        <v>Механизмы</v>
      </c>
      <c r="AD2993" s="48" t="str">
        <f>VLOOKUP(C:C,'ИЗ ОСНОВЫ НОМЕНКЛАТУР'!D:F,3,0)</f>
        <v>Направляющие шариковые</v>
      </c>
      <c r="AE2993" s="48" t="str">
        <f>VLOOKUP(C:C,'ИЗ ОСНОВЫ НОМЕНКЛАТУР'!D:H,5,0)</f>
        <v>C</v>
      </c>
    </row>
    <row r="2994" spans="1:31" ht="9.6" customHeight="1" x14ac:dyDescent="0.2">
      <c r="A2994" s="45" t="s">
        <v>2945</v>
      </c>
      <c r="B2994" s="11"/>
      <c r="C2994" s="11" t="s">
        <v>2991</v>
      </c>
      <c r="D2994" s="44">
        <v>0</v>
      </c>
      <c r="E2994" s="44">
        <v>0</v>
      </c>
      <c r="F2994" s="48">
        <v>0</v>
      </c>
      <c r="G2994" s="48">
        <v>0</v>
      </c>
      <c r="H2994" s="44">
        <v>100</v>
      </c>
      <c r="I2994" s="44">
        <v>0</v>
      </c>
      <c r="J2994" s="44">
        <v>0</v>
      </c>
      <c r="K2994" s="48">
        <v>0</v>
      </c>
      <c r="L2994" s="49">
        <v>0</v>
      </c>
      <c r="M2994" s="49">
        <v>0</v>
      </c>
      <c r="N2994" s="10">
        <v>0</v>
      </c>
      <c r="O2994" s="10">
        <v>0</v>
      </c>
      <c r="P2994" s="10">
        <v>130000</v>
      </c>
      <c r="Q2994" s="10">
        <v>0</v>
      </c>
      <c r="R2994" s="10">
        <v>0</v>
      </c>
      <c r="S2994" s="10">
        <v>0</v>
      </c>
      <c r="T2994" s="50">
        <f t="shared" si="157"/>
        <v>0</v>
      </c>
      <c r="U2994" s="50">
        <f t="shared" si="157"/>
        <v>0</v>
      </c>
      <c r="V2994" s="50">
        <f t="shared" si="157"/>
        <v>0</v>
      </c>
      <c r="W2994" s="50">
        <f t="shared" si="157"/>
        <v>0</v>
      </c>
      <c r="X2994" s="50">
        <f t="shared" si="155"/>
        <v>10833.333333333334</v>
      </c>
      <c r="Y2994" s="50">
        <f t="shared" si="155"/>
        <v>0</v>
      </c>
      <c r="Z2994" s="50">
        <f t="shared" si="155"/>
        <v>0</v>
      </c>
      <c r="AA2994" s="50">
        <f t="shared" si="155"/>
        <v>0</v>
      </c>
      <c r="AB2994" s="50">
        <f t="shared" si="156"/>
        <v>10833.333333333334</v>
      </c>
      <c r="AC2994" s="48" t="str">
        <f>VLOOKUP(ПРОДАЖИ!C:C,'ИЗ ОСНОВЫ НОМЕНКЛАТУР'!D:E,2,0)</f>
        <v>Механизмы</v>
      </c>
      <c r="AD2994" s="48" t="str">
        <f>VLOOKUP(C:C,'ИЗ ОСНОВЫ НОМЕНКЛАТУР'!D:F,3,0)</f>
        <v>Направляющие шариковые</v>
      </c>
      <c r="AE2994" s="48" t="str">
        <f>VLOOKUP(C:C,'ИЗ ОСНОВЫ НОМЕНКЛАТУР'!D:H,5,0)</f>
        <v>C</v>
      </c>
    </row>
    <row r="2995" spans="1:31" ht="9.6" customHeight="1" x14ac:dyDescent="0.2">
      <c r="A2995" s="45" t="s">
        <v>2945</v>
      </c>
      <c r="B2995" s="11"/>
      <c r="C2995" s="11" t="s">
        <v>2992</v>
      </c>
      <c r="D2995" s="44">
        <v>92</v>
      </c>
      <c r="E2995" s="44">
        <v>0</v>
      </c>
      <c r="F2995" s="48">
        <v>12</v>
      </c>
      <c r="G2995" s="48">
        <v>0</v>
      </c>
      <c r="H2995" s="44">
        <v>8</v>
      </c>
      <c r="I2995" s="44">
        <v>0</v>
      </c>
      <c r="J2995" s="44">
        <v>17</v>
      </c>
      <c r="K2995" s="48">
        <v>0</v>
      </c>
      <c r="L2995" s="49">
        <v>112087.84</v>
      </c>
      <c r="M2995" s="49">
        <v>0</v>
      </c>
      <c r="N2995" s="10">
        <v>14523.48</v>
      </c>
      <c r="O2995" s="10">
        <v>0</v>
      </c>
      <c r="P2995" s="10">
        <v>9682.32</v>
      </c>
      <c r="Q2995" s="10">
        <v>0</v>
      </c>
      <c r="R2995" s="10">
        <v>20190.39</v>
      </c>
      <c r="S2995" s="10">
        <v>0</v>
      </c>
      <c r="T2995" s="50">
        <f t="shared" si="157"/>
        <v>9340.6533333333336</v>
      </c>
      <c r="U2995" s="50">
        <f t="shared" si="157"/>
        <v>0</v>
      </c>
      <c r="V2995" s="50">
        <f t="shared" si="157"/>
        <v>1210.29</v>
      </c>
      <c r="W2995" s="50">
        <f t="shared" si="157"/>
        <v>0</v>
      </c>
      <c r="X2995" s="50">
        <f t="shared" si="155"/>
        <v>806.86</v>
      </c>
      <c r="Y2995" s="50">
        <f t="shared" si="155"/>
        <v>0</v>
      </c>
      <c r="Z2995" s="50">
        <f t="shared" si="155"/>
        <v>1682.5325</v>
      </c>
      <c r="AA2995" s="50">
        <f t="shared" si="155"/>
        <v>0</v>
      </c>
      <c r="AB2995" s="50">
        <f t="shared" si="156"/>
        <v>13040.335833333333</v>
      </c>
      <c r="AC2995" s="48" t="str">
        <f>VLOOKUP(ПРОДАЖИ!C:C,'ИЗ ОСНОВЫ НОМЕНКЛАТУР'!D:E,2,0)</f>
        <v>Механизмы</v>
      </c>
      <c r="AD2995" s="48" t="str">
        <f>VLOOKUP(C:C,'ИЗ ОСНОВЫ НОМЕНКЛАТУР'!D:F,3,0)</f>
        <v>Направляющие шариковые</v>
      </c>
      <c r="AE2995" s="48" t="str">
        <f>VLOOKUP(C:C,'ИЗ ОСНОВЫ НОМЕНКЛАТУР'!D:H,5,0)</f>
        <v>B</v>
      </c>
    </row>
    <row r="2996" spans="1:31" ht="9.6" customHeight="1" x14ac:dyDescent="0.2">
      <c r="A2996" s="45" t="s">
        <v>2945</v>
      </c>
      <c r="B2996" s="11"/>
      <c r="C2996" s="11" t="s">
        <v>2993</v>
      </c>
      <c r="D2996" s="44">
        <v>59</v>
      </c>
      <c r="E2996" s="44">
        <v>0</v>
      </c>
      <c r="F2996" s="48">
        <v>5</v>
      </c>
      <c r="G2996" s="48">
        <v>0</v>
      </c>
      <c r="H2996" s="44">
        <v>3</v>
      </c>
      <c r="I2996" s="44">
        <v>3</v>
      </c>
      <c r="J2996" s="44">
        <v>0</v>
      </c>
      <c r="K2996" s="48">
        <v>0</v>
      </c>
      <c r="L2996" s="49">
        <v>106148.91</v>
      </c>
      <c r="M2996" s="49">
        <v>0</v>
      </c>
      <c r="N2996" s="10">
        <v>8655.33</v>
      </c>
      <c r="O2996" s="10">
        <v>0</v>
      </c>
      <c r="P2996" s="10">
        <v>5187.87</v>
      </c>
      <c r="Q2996" s="10">
        <v>5187.87</v>
      </c>
      <c r="R2996" s="10">
        <v>0</v>
      </c>
      <c r="S2996" s="10">
        <v>0</v>
      </c>
      <c r="T2996" s="50">
        <f t="shared" si="157"/>
        <v>8845.7425000000003</v>
      </c>
      <c r="U2996" s="50">
        <f t="shared" si="157"/>
        <v>0</v>
      </c>
      <c r="V2996" s="50">
        <f t="shared" si="157"/>
        <v>721.27750000000003</v>
      </c>
      <c r="W2996" s="50">
        <f t="shared" si="157"/>
        <v>0</v>
      </c>
      <c r="X2996" s="50">
        <f t="shared" si="155"/>
        <v>432.32249999999999</v>
      </c>
      <c r="Y2996" s="50">
        <f t="shared" si="155"/>
        <v>432.32249999999999</v>
      </c>
      <c r="Z2996" s="50">
        <f t="shared" si="155"/>
        <v>0</v>
      </c>
      <c r="AA2996" s="50">
        <f t="shared" si="155"/>
        <v>0</v>
      </c>
      <c r="AB2996" s="50">
        <f t="shared" si="156"/>
        <v>10431.665000000001</v>
      </c>
      <c r="AC2996" s="48" t="str">
        <f>VLOOKUP(ПРОДАЖИ!C:C,'ИЗ ОСНОВЫ НОМЕНКЛАТУР'!D:E,2,0)</f>
        <v>Механизмы</v>
      </c>
      <c r="AD2996" s="48" t="str">
        <f>VLOOKUP(C:C,'ИЗ ОСНОВЫ НОМЕНКЛАТУР'!D:F,3,0)</f>
        <v>Направляющие шариковые</v>
      </c>
      <c r="AE2996" s="48" t="str">
        <f>VLOOKUP(C:C,'ИЗ ОСНОВЫ НОМЕНКЛАТУР'!D:H,5,0)</f>
        <v>C</v>
      </c>
    </row>
    <row r="2997" spans="1:31" ht="9.6" customHeight="1" x14ac:dyDescent="0.2">
      <c r="A2997" s="45" t="s">
        <v>2945</v>
      </c>
      <c r="B2997" s="11"/>
      <c r="C2997" s="11" t="s">
        <v>2994</v>
      </c>
      <c r="D2997" s="44">
        <v>15</v>
      </c>
      <c r="E2997" s="44">
        <v>0</v>
      </c>
      <c r="F2997" s="48">
        <v>0</v>
      </c>
      <c r="G2997" s="48">
        <v>0</v>
      </c>
      <c r="H2997" s="44">
        <v>0</v>
      </c>
      <c r="I2997" s="44">
        <v>0</v>
      </c>
      <c r="J2997" s="44">
        <v>0</v>
      </c>
      <c r="K2997" s="48">
        <v>0</v>
      </c>
      <c r="L2997" s="49">
        <v>19425</v>
      </c>
      <c r="M2997" s="49">
        <v>0</v>
      </c>
      <c r="N2997" s="10">
        <v>0</v>
      </c>
      <c r="O2997" s="10">
        <v>0</v>
      </c>
      <c r="P2997" s="10">
        <v>0</v>
      </c>
      <c r="Q2997" s="10">
        <v>0</v>
      </c>
      <c r="R2997" s="10">
        <v>0</v>
      </c>
      <c r="S2997" s="10">
        <v>0</v>
      </c>
      <c r="T2997" s="50">
        <f t="shared" si="157"/>
        <v>1618.75</v>
      </c>
      <c r="U2997" s="50">
        <f t="shared" si="157"/>
        <v>0</v>
      </c>
      <c r="V2997" s="50">
        <f t="shared" si="157"/>
        <v>0</v>
      </c>
      <c r="W2997" s="50">
        <f t="shared" si="157"/>
        <v>0</v>
      </c>
      <c r="X2997" s="50">
        <f t="shared" si="155"/>
        <v>0</v>
      </c>
      <c r="Y2997" s="50">
        <f t="shared" si="155"/>
        <v>0</v>
      </c>
      <c r="Z2997" s="50">
        <f t="shared" si="155"/>
        <v>0</v>
      </c>
      <c r="AA2997" s="50">
        <f t="shared" si="155"/>
        <v>0</v>
      </c>
      <c r="AB2997" s="50">
        <f t="shared" si="156"/>
        <v>1618.75</v>
      </c>
      <c r="AC2997" s="48" t="str">
        <f>VLOOKUP(ПРОДАЖИ!C:C,'ИЗ ОСНОВЫ НОМЕНКЛАТУР'!D:E,2,0)</f>
        <v>Механизмы</v>
      </c>
      <c r="AD2997" s="48" t="str">
        <f>VLOOKUP(C:C,'ИЗ ОСНОВЫ НОМЕНКЛАТУР'!D:F,3,0)</f>
        <v>Направляющие шариковые</v>
      </c>
      <c r="AE2997" s="48" t="str">
        <f>VLOOKUP(C:C,'ИЗ ОСНОВЫ НОМЕНКЛАТУР'!D:H,5,0)</f>
        <v>C</v>
      </c>
    </row>
    <row r="2998" spans="1:31" ht="9.6" customHeight="1" x14ac:dyDescent="0.2">
      <c r="A2998" s="45" t="s">
        <v>2945</v>
      </c>
      <c r="B2998" s="11"/>
      <c r="C2998" s="11" t="s">
        <v>2995</v>
      </c>
      <c r="D2998" s="44">
        <v>80</v>
      </c>
      <c r="E2998" s="44">
        <v>0</v>
      </c>
      <c r="F2998" s="48">
        <v>19</v>
      </c>
      <c r="G2998" s="48">
        <v>0</v>
      </c>
      <c r="H2998" s="44">
        <v>0</v>
      </c>
      <c r="I2998" s="44">
        <v>0</v>
      </c>
      <c r="J2998" s="44">
        <v>3</v>
      </c>
      <c r="K2998" s="48">
        <v>0</v>
      </c>
      <c r="L2998" s="49">
        <v>60096.54</v>
      </c>
      <c r="M2998" s="49">
        <v>0</v>
      </c>
      <c r="N2998" s="10">
        <v>11439.9</v>
      </c>
      <c r="O2998" s="10">
        <v>0</v>
      </c>
      <c r="P2998" s="10">
        <v>0</v>
      </c>
      <c r="Q2998" s="10">
        <v>0</v>
      </c>
      <c r="R2998" s="10">
        <v>2091</v>
      </c>
      <c r="S2998" s="10">
        <v>0</v>
      </c>
      <c r="T2998" s="50">
        <f t="shared" si="157"/>
        <v>5008.0450000000001</v>
      </c>
      <c r="U2998" s="50">
        <f t="shared" si="157"/>
        <v>0</v>
      </c>
      <c r="V2998" s="50">
        <f t="shared" si="157"/>
        <v>953.32499999999993</v>
      </c>
      <c r="W2998" s="50">
        <f t="shared" si="157"/>
        <v>0</v>
      </c>
      <c r="X2998" s="50">
        <f t="shared" si="155"/>
        <v>0</v>
      </c>
      <c r="Y2998" s="50">
        <f t="shared" si="155"/>
        <v>0</v>
      </c>
      <c r="Z2998" s="50">
        <f t="shared" si="155"/>
        <v>174.25</v>
      </c>
      <c r="AA2998" s="50">
        <f t="shared" si="155"/>
        <v>0</v>
      </c>
      <c r="AB2998" s="50">
        <f t="shared" si="156"/>
        <v>6135.62</v>
      </c>
      <c r="AC2998" s="48" t="str">
        <f>VLOOKUP(ПРОДАЖИ!C:C,'ИЗ ОСНОВЫ НОМЕНКЛАТУР'!D:E,2,0)</f>
        <v>Механизмы</v>
      </c>
      <c r="AD2998" s="48" t="str">
        <f>VLOOKUP(C:C,'ИЗ ОСНОВЫ НОМЕНКЛАТУР'!D:F,3,0)</f>
        <v>Направляющие шариковые</v>
      </c>
      <c r="AE2998" s="48" t="str">
        <f>VLOOKUP(C:C,'ИЗ ОСНОВЫ НОМЕНКЛАТУР'!D:H,5,0)</f>
        <v>C</v>
      </c>
    </row>
    <row r="2999" spans="1:31" ht="9.6" customHeight="1" x14ac:dyDescent="0.2">
      <c r="A2999" s="45" t="s">
        <v>2945</v>
      </c>
      <c r="B2999" s="11"/>
      <c r="C2999" s="11" t="s">
        <v>2996</v>
      </c>
      <c r="D2999" s="44">
        <v>0</v>
      </c>
      <c r="E2999" s="44">
        <v>0</v>
      </c>
      <c r="F2999" s="48">
        <v>43</v>
      </c>
      <c r="G2999" s="48">
        <v>0</v>
      </c>
      <c r="H2999" s="44">
        <v>0</v>
      </c>
      <c r="I2999" s="44">
        <v>0</v>
      </c>
      <c r="J2999" s="44">
        <v>0</v>
      </c>
      <c r="K2999" s="48">
        <v>0</v>
      </c>
      <c r="L2999" s="49">
        <v>0</v>
      </c>
      <c r="M2999" s="49">
        <v>0</v>
      </c>
      <c r="N2999" s="10">
        <v>101563.81</v>
      </c>
      <c r="O2999" s="10">
        <v>0</v>
      </c>
      <c r="P2999" s="10">
        <v>0</v>
      </c>
      <c r="Q2999" s="10">
        <v>0</v>
      </c>
      <c r="R2999" s="10">
        <v>0</v>
      </c>
      <c r="S2999" s="10">
        <v>0</v>
      </c>
      <c r="T2999" s="50">
        <f t="shared" si="157"/>
        <v>0</v>
      </c>
      <c r="U2999" s="50">
        <f t="shared" si="157"/>
        <v>0</v>
      </c>
      <c r="V2999" s="50">
        <f t="shared" si="157"/>
        <v>8463.6508333333331</v>
      </c>
      <c r="W2999" s="50">
        <f t="shared" si="157"/>
        <v>0</v>
      </c>
      <c r="X2999" s="50">
        <f t="shared" si="155"/>
        <v>0</v>
      </c>
      <c r="Y2999" s="50">
        <f t="shared" si="155"/>
        <v>0</v>
      </c>
      <c r="Z2999" s="50">
        <f t="shared" si="155"/>
        <v>0</v>
      </c>
      <c r="AA2999" s="50">
        <f t="shared" si="155"/>
        <v>0</v>
      </c>
      <c r="AB2999" s="50">
        <f t="shared" si="156"/>
        <v>8463.6508333333331</v>
      </c>
      <c r="AC2999" s="48" t="str">
        <f>VLOOKUP(ПРОДАЖИ!C:C,'ИЗ ОСНОВЫ НОМЕНКЛАТУР'!D:E,2,0)</f>
        <v>Механизмы</v>
      </c>
      <c r="AD2999" s="48" t="str">
        <f>VLOOKUP(C:C,'ИЗ ОСНОВЫ НОМЕНКЛАТУР'!D:F,3,0)</f>
        <v>Направляющие шариковые</v>
      </c>
      <c r="AE2999" s="48" t="str">
        <f>VLOOKUP(C:C,'ИЗ ОСНОВЫ НОМЕНКЛАТУР'!D:H,5,0)</f>
        <v>C</v>
      </c>
    </row>
    <row r="3000" spans="1:31" ht="9.6" customHeight="1" x14ac:dyDescent="0.2">
      <c r="A3000" s="45" t="s">
        <v>2945</v>
      </c>
      <c r="B3000" s="11"/>
      <c r="C3000" s="11" t="s">
        <v>2997</v>
      </c>
      <c r="D3000" s="44">
        <v>0</v>
      </c>
      <c r="E3000" s="44">
        <v>0</v>
      </c>
      <c r="F3000" s="48">
        <v>0</v>
      </c>
      <c r="G3000" s="48">
        <v>0</v>
      </c>
      <c r="H3000" s="44">
        <v>110</v>
      </c>
      <c r="I3000" s="44">
        <v>0</v>
      </c>
      <c r="J3000" s="44">
        <v>0</v>
      </c>
      <c r="K3000" s="48">
        <v>0</v>
      </c>
      <c r="L3000" s="49">
        <v>0</v>
      </c>
      <c r="M3000" s="49">
        <v>0</v>
      </c>
      <c r="N3000" s="10">
        <v>0</v>
      </c>
      <c r="O3000" s="10">
        <v>0</v>
      </c>
      <c r="P3000" s="10">
        <v>90199.99</v>
      </c>
      <c r="Q3000" s="10">
        <v>0</v>
      </c>
      <c r="R3000" s="10">
        <v>0</v>
      </c>
      <c r="S3000" s="10">
        <v>0</v>
      </c>
      <c r="T3000" s="50">
        <f t="shared" si="157"/>
        <v>0</v>
      </c>
      <c r="U3000" s="50">
        <f t="shared" si="157"/>
        <v>0</v>
      </c>
      <c r="V3000" s="50">
        <f t="shared" si="157"/>
        <v>0</v>
      </c>
      <c r="W3000" s="50">
        <f t="shared" si="157"/>
        <v>0</v>
      </c>
      <c r="X3000" s="50">
        <f t="shared" si="155"/>
        <v>7516.6658333333335</v>
      </c>
      <c r="Y3000" s="50">
        <f t="shared" si="155"/>
        <v>0</v>
      </c>
      <c r="Z3000" s="50">
        <f t="shared" si="155"/>
        <v>0</v>
      </c>
      <c r="AA3000" s="50">
        <f t="shared" si="155"/>
        <v>0</v>
      </c>
      <c r="AB3000" s="50">
        <f t="shared" si="156"/>
        <v>7516.6658333333335</v>
      </c>
      <c r="AC3000" s="48" t="str">
        <f>VLOOKUP(ПРОДАЖИ!C:C,'ИЗ ОСНОВЫ НОМЕНКЛАТУР'!D:E,2,0)</f>
        <v>Механизмы</v>
      </c>
      <c r="AD3000" s="48" t="str">
        <f>VLOOKUP(C:C,'ИЗ ОСНОВЫ НОМЕНКЛАТУР'!D:F,3,0)</f>
        <v>Направляющие шариковые</v>
      </c>
      <c r="AE3000" s="48" t="str">
        <f>VLOOKUP(C:C,'ИЗ ОСНОВЫ НОМЕНКЛАТУР'!D:H,5,0)</f>
        <v>C</v>
      </c>
    </row>
    <row r="3001" spans="1:31" ht="9.6" customHeight="1" x14ac:dyDescent="0.2">
      <c r="A3001" s="45" t="s">
        <v>2945</v>
      </c>
      <c r="B3001" s="11"/>
      <c r="C3001" s="11" t="s">
        <v>2998</v>
      </c>
      <c r="D3001" s="44">
        <v>21</v>
      </c>
      <c r="E3001" s="44">
        <v>0</v>
      </c>
      <c r="F3001" s="48">
        <v>15</v>
      </c>
      <c r="G3001" s="48">
        <v>0</v>
      </c>
      <c r="H3001" s="44">
        <v>1</v>
      </c>
      <c r="I3001" s="44">
        <v>0</v>
      </c>
      <c r="J3001" s="44">
        <v>0</v>
      </c>
      <c r="K3001" s="48">
        <v>0</v>
      </c>
      <c r="L3001" s="49">
        <v>39166.589999999997</v>
      </c>
      <c r="M3001" s="49">
        <v>0</v>
      </c>
      <c r="N3001" s="10">
        <v>28113.72</v>
      </c>
      <c r="O3001" s="10">
        <v>0</v>
      </c>
      <c r="P3001" s="10">
        <v>1874.74</v>
      </c>
      <c r="Q3001" s="10">
        <v>0</v>
      </c>
      <c r="R3001" s="10">
        <v>0</v>
      </c>
      <c r="S3001" s="10">
        <v>0</v>
      </c>
      <c r="T3001" s="50">
        <f t="shared" si="157"/>
        <v>3263.8824999999997</v>
      </c>
      <c r="U3001" s="50">
        <f t="shared" si="157"/>
        <v>0</v>
      </c>
      <c r="V3001" s="50">
        <f t="shared" si="157"/>
        <v>2342.81</v>
      </c>
      <c r="W3001" s="50">
        <f t="shared" si="157"/>
        <v>0</v>
      </c>
      <c r="X3001" s="50">
        <f t="shared" si="155"/>
        <v>156.22833333333332</v>
      </c>
      <c r="Y3001" s="50">
        <f t="shared" si="155"/>
        <v>0</v>
      </c>
      <c r="Z3001" s="50">
        <f t="shared" si="155"/>
        <v>0</v>
      </c>
      <c r="AA3001" s="50">
        <f t="shared" si="155"/>
        <v>0</v>
      </c>
      <c r="AB3001" s="50">
        <f t="shared" si="156"/>
        <v>5762.9208333333327</v>
      </c>
      <c r="AC3001" s="48" t="str">
        <f>VLOOKUP(ПРОДАЖИ!C:C,'ИЗ ОСНОВЫ НОМЕНКЛАТУР'!D:E,2,0)</f>
        <v>Механизмы</v>
      </c>
      <c r="AD3001" s="48" t="str">
        <f>VLOOKUP(C:C,'ИЗ ОСНОВЫ НОМЕНКЛАТУР'!D:F,3,0)</f>
        <v>Направляющие шариковые</v>
      </c>
      <c r="AE3001" s="48" t="str">
        <f>VLOOKUP(C:C,'ИЗ ОСНОВЫ НОМЕНКЛАТУР'!D:H,5,0)</f>
        <v>C</v>
      </c>
    </row>
    <row r="3002" spans="1:31" ht="9.6" customHeight="1" x14ac:dyDescent="0.2">
      <c r="A3002" s="45" t="s">
        <v>2945</v>
      </c>
      <c r="B3002" s="11"/>
      <c r="C3002" s="11" t="s">
        <v>2999</v>
      </c>
      <c r="D3002" s="44">
        <v>48</v>
      </c>
      <c r="E3002" s="44">
        <v>0</v>
      </c>
      <c r="F3002" s="48">
        <v>0</v>
      </c>
      <c r="G3002" s="48">
        <v>0</v>
      </c>
      <c r="H3002" s="44">
        <v>5</v>
      </c>
      <c r="I3002" s="44">
        <v>1</v>
      </c>
      <c r="J3002" s="44">
        <v>0</v>
      </c>
      <c r="K3002" s="48">
        <v>0</v>
      </c>
      <c r="L3002" s="49">
        <v>90608.16</v>
      </c>
      <c r="M3002" s="49">
        <v>0</v>
      </c>
      <c r="N3002" s="10">
        <v>0</v>
      </c>
      <c r="O3002" s="10">
        <v>0</v>
      </c>
      <c r="P3002" s="10">
        <v>9438.35</v>
      </c>
      <c r="Q3002" s="10">
        <v>1887.67</v>
      </c>
      <c r="R3002" s="10">
        <v>0</v>
      </c>
      <c r="S3002" s="10">
        <v>0</v>
      </c>
      <c r="T3002" s="50">
        <f t="shared" si="157"/>
        <v>7550.68</v>
      </c>
      <c r="U3002" s="50">
        <f t="shared" si="157"/>
        <v>0</v>
      </c>
      <c r="V3002" s="50">
        <f t="shared" si="157"/>
        <v>0</v>
      </c>
      <c r="W3002" s="50">
        <f t="shared" si="157"/>
        <v>0</v>
      </c>
      <c r="X3002" s="50">
        <f t="shared" si="155"/>
        <v>786.5291666666667</v>
      </c>
      <c r="Y3002" s="50">
        <f t="shared" si="155"/>
        <v>157.30583333333334</v>
      </c>
      <c r="Z3002" s="50">
        <f t="shared" si="155"/>
        <v>0</v>
      </c>
      <c r="AA3002" s="50">
        <f t="shared" si="155"/>
        <v>0</v>
      </c>
      <c r="AB3002" s="50">
        <f t="shared" si="156"/>
        <v>8494.5150000000012</v>
      </c>
      <c r="AC3002" s="48" t="str">
        <f>VLOOKUP(ПРОДАЖИ!C:C,'ИЗ ОСНОВЫ НОМЕНКЛАТУР'!D:E,2,0)</f>
        <v>Механизмы</v>
      </c>
      <c r="AD3002" s="48" t="str">
        <f>VLOOKUP(C:C,'ИЗ ОСНОВЫ НОМЕНКЛАТУР'!D:F,3,0)</f>
        <v>Направляющие шариковые</v>
      </c>
      <c r="AE3002" s="48" t="str">
        <f>VLOOKUP(C:C,'ИЗ ОСНОВЫ НОМЕНКЛАТУР'!D:H,5,0)</f>
        <v>C</v>
      </c>
    </row>
    <row r="3003" spans="1:31" ht="9.6" customHeight="1" x14ac:dyDescent="0.2">
      <c r="A3003" s="45" t="s">
        <v>2945</v>
      </c>
      <c r="B3003" s="11"/>
      <c r="C3003" s="11" t="s">
        <v>3000</v>
      </c>
      <c r="D3003" s="44">
        <v>50</v>
      </c>
      <c r="E3003" s="44">
        <v>0</v>
      </c>
      <c r="F3003" s="48">
        <v>4</v>
      </c>
      <c r="G3003" s="48">
        <v>0</v>
      </c>
      <c r="H3003" s="44">
        <v>0</v>
      </c>
      <c r="I3003" s="44">
        <v>0</v>
      </c>
      <c r="J3003" s="44">
        <v>0</v>
      </c>
      <c r="K3003" s="48">
        <v>0</v>
      </c>
      <c r="L3003" s="49">
        <v>52040.91</v>
      </c>
      <c r="M3003" s="49">
        <v>0</v>
      </c>
      <c r="N3003" s="10">
        <v>4280</v>
      </c>
      <c r="O3003" s="10">
        <v>0</v>
      </c>
      <c r="P3003" s="10">
        <v>0</v>
      </c>
      <c r="Q3003" s="10">
        <v>0</v>
      </c>
      <c r="R3003" s="10">
        <v>0</v>
      </c>
      <c r="S3003" s="10">
        <v>0</v>
      </c>
      <c r="T3003" s="50">
        <f t="shared" si="157"/>
        <v>4336.7425000000003</v>
      </c>
      <c r="U3003" s="50">
        <f t="shared" si="157"/>
        <v>0</v>
      </c>
      <c r="V3003" s="50">
        <f t="shared" si="157"/>
        <v>356.66666666666669</v>
      </c>
      <c r="W3003" s="50">
        <f t="shared" si="157"/>
        <v>0</v>
      </c>
      <c r="X3003" s="50">
        <f t="shared" si="155"/>
        <v>0</v>
      </c>
      <c r="Y3003" s="50">
        <f t="shared" si="155"/>
        <v>0</v>
      </c>
      <c r="Z3003" s="50">
        <f t="shared" si="155"/>
        <v>0</v>
      </c>
      <c r="AA3003" s="50">
        <f t="shared" si="155"/>
        <v>0</v>
      </c>
      <c r="AB3003" s="50">
        <f t="shared" si="156"/>
        <v>4693.4091666666673</v>
      </c>
      <c r="AC3003" s="48" t="str">
        <f>VLOOKUP(ПРОДАЖИ!C:C,'ИЗ ОСНОВЫ НОМЕНКЛАТУР'!D:E,2,0)</f>
        <v>Механизмы</v>
      </c>
      <c r="AD3003" s="48" t="str">
        <f>VLOOKUP(C:C,'ИЗ ОСНОВЫ НОМЕНКЛАТУР'!D:F,3,0)</f>
        <v>Направляющие шариковые</v>
      </c>
      <c r="AE3003" s="48" t="str">
        <f>VLOOKUP(C:C,'ИЗ ОСНОВЫ НОМЕНКЛАТУР'!D:H,5,0)</f>
        <v>C</v>
      </c>
    </row>
    <row r="3004" spans="1:31" ht="9.6" customHeight="1" x14ac:dyDescent="0.2">
      <c r="A3004" s="45" t="s">
        <v>2945</v>
      </c>
      <c r="B3004" s="11"/>
      <c r="C3004" s="11" t="s">
        <v>3001</v>
      </c>
      <c r="D3004" s="44">
        <v>74</v>
      </c>
      <c r="E3004" s="44">
        <v>0</v>
      </c>
      <c r="F3004" s="48">
        <v>0</v>
      </c>
      <c r="G3004" s="48">
        <v>0</v>
      </c>
      <c r="H3004" s="44">
        <v>6</v>
      </c>
      <c r="I3004" s="44">
        <v>0</v>
      </c>
      <c r="J3004" s="44">
        <v>0</v>
      </c>
      <c r="K3004" s="48">
        <v>0</v>
      </c>
      <c r="L3004" s="49">
        <v>99828.95</v>
      </c>
      <c r="M3004" s="49">
        <v>0</v>
      </c>
      <c r="N3004" s="10">
        <v>0</v>
      </c>
      <c r="O3004" s="10">
        <v>0</v>
      </c>
      <c r="P3004" s="10">
        <v>8096.46</v>
      </c>
      <c r="Q3004" s="10">
        <v>0</v>
      </c>
      <c r="R3004" s="10">
        <v>0</v>
      </c>
      <c r="S3004" s="10">
        <v>0</v>
      </c>
      <c r="T3004" s="50">
        <f t="shared" si="157"/>
        <v>8319.0791666666664</v>
      </c>
      <c r="U3004" s="50">
        <f t="shared" si="157"/>
        <v>0</v>
      </c>
      <c r="V3004" s="50">
        <f t="shared" si="157"/>
        <v>0</v>
      </c>
      <c r="W3004" s="50">
        <f t="shared" si="157"/>
        <v>0</v>
      </c>
      <c r="X3004" s="50">
        <f t="shared" si="155"/>
        <v>674.70500000000004</v>
      </c>
      <c r="Y3004" s="50">
        <f t="shared" si="155"/>
        <v>0</v>
      </c>
      <c r="Z3004" s="50">
        <f t="shared" si="155"/>
        <v>0</v>
      </c>
      <c r="AA3004" s="50">
        <f t="shared" si="155"/>
        <v>0</v>
      </c>
      <c r="AB3004" s="50">
        <f t="shared" si="156"/>
        <v>8993.7841666666664</v>
      </c>
      <c r="AC3004" s="48" t="str">
        <f>VLOOKUP(ПРОДАЖИ!C:C,'ИЗ ОСНОВЫ НОМЕНКЛАТУР'!D:E,2,0)</f>
        <v>Механизмы</v>
      </c>
      <c r="AD3004" s="48" t="str">
        <f>VLOOKUP(C:C,'ИЗ ОСНОВЫ НОМЕНКЛАТУР'!D:F,3,0)</f>
        <v>Направляющие шариковые</v>
      </c>
      <c r="AE3004" s="48" t="str">
        <f>VLOOKUP(C:C,'ИЗ ОСНОВЫ НОМЕНКЛАТУР'!D:H,5,0)</f>
        <v>C</v>
      </c>
    </row>
    <row r="3005" spans="1:31" ht="9.6" customHeight="1" x14ac:dyDescent="0.2">
      <c r="A3005" s="45" t="s">
        <v>2945</v>
      </c>
      <c r="B3005" s="11"/>
      <c r="C3005" s="11" t="s">
        <v>3002</v>
      </c>
      <c r="D3005" s="44">
        <v>29</v>
      </c>
      <c r="E3005" s="44">
        <v>0</v>
      </c>
      <c r="F3005" s="48">
        <v>4</v>
      </c>
      <c r="G3005" s="48">
        <v>0</v>
      </c>
      <c r="H3005" s="44">
        <v>0</v>
      </c>
      <c r="I3005" s="44">
        <v>0</v>
      </c>
      <c r="J3005" s="44">
        <v>0</v>
      </c>
      <c r="K3005" s="48">
        <v>0</v>
      </c>
      <c r="L3005" s="49">
        <v>42212.74</v>
      </c>
      <c r="M3005" s="49">
        <v>0</v>
      </c>
      <c r="N3005" s="10">
        <v>5826.13</v>
      </c>
      <c r="O3005" s="10">
        <v>0</v>
      </c>
      <c r="P3005" s="10">
        <v>0</v>
      </c>
      <c r="Q3005" s="10">
        <v>0</v>
      </c>
      <c r="R3005" s="10">
        <v>0</v>
      </c>
      <c r="S3005" s="10">
        <v>0</v>
      </c>
      <c r="T3005" s="50">
        <f t="shared" si="157"/>
        <v>3517.728333333333</v>
      </c>
      <c r="U3005" s="50">
        <f t="shared" si="157"/>
        <v>0</v>
      </c>
      <c r="V3005" s="50">
        <f t="shared" si="157"/>
        <v>485.51083333333332</v>
      </c>
      <c r="W3005" s="50">
        <f t="shared" si="157"/>
        <v>0</v>
      </c>
      <c r="X3005" s="50">
        <f t="shared" si="155"/>
        <v>0</v>
      </c>
      <c r="Y3005" s="50">
        <f t="shared" si="155"/>
        <v>0</v>
      </c>
      <c r="Z3005" s="50">
        <f t="shared" si="155"/>
        <v>0</v>
      </c>
      <c r="AA3005" s="50">
        <f t="shared" si="155"/>
        <v>0</v>
      </c>
      <c r="AB3005" s="50">
        <f t="shared" si="156"/>
        <v>4003.2391666666663</v>
      </c>
      <c r="AC3005" s="48" t="str">
        <f>VLOOKUP(ПРОДАЖИ!C:C,'ИЗ ОСНОВЫ НОМЕНКЛАТУР'!D:E,2,0)</f>
        <v>Механизмы</v>
      </c>
      <c r="AD3005" s="48" t="str">
        <f>VLOOKUP(C:C,'ИЗ ОСНОВЫ НОМЕНКЛАТУР'!D:F,3,0)</f>
        <v>Направляющие шариковые</v>
      </c>
      <c r="AE3005" s="48" t="str">
        <f>VLOOKUP(C:C,'ИЗ ОСНОВЫ НОМЕНКЛАТУР'!D:H,5,0)</f>
        <v>C</v>
      </c>
    </row>
    <row r="3006" spans="1:31" ht="9.6" customHeight="1" x14ac:dyDescent="0.2">
      <c r="A3006" s="45" t="s">
        <v>2945</v>
      </c>
      <c r="B3006" s="11"/>
      <c r="C3006" s="11" t="s">
        <v>3003</v>
      </c>
      <c r="D3006" s="44">
        <v>0</v>
      </c>
      <c r="E3006" s="44">
        <v>0</v>
      </c>
      <c r="F3006" s="48">
        <v>62</v>
      </c>
      <c r="G3006" s="48">
        <v>0</v>
      </c>
      <c r="H3006" s="44">
        <v>0</v>
      </c>
      <c r="I3006" s="44">
        <v>0</v>
      </c>
      <c r="J3006" s="44">
        <v>0</v>
      </c>
      <c r="K3006" s="48">
        <v>0</v>
      </c>
      <c r="L3006" s="49">
        <v>0</v>
      </c>
      <c r="M3006" s="49">
        <v>0</v>
      </c>
      <c r="N3006" s="10">
        <v>30652.18</v>
      </c>
      <c r="O3006" s="10">
        <v>0</v>
      </c>
      <c r="P3006" s="10">
        <v>0</v>
      </c>
      <c r="Q3006" s="10">
        <v>0</v>
      </c>
      <c r="R3006" s="10">
        <v>0</v>
      </c>
      <c r="S3006" s="10">
        <v>0</v>
      </c>
      <c r="T3006" s="50">
        <f t="shared" si="157"/>
        <v>0</v>
      </c>
      <c r="U3006" s="50">
        <f t="shared" si="157"/>
        <v>0</v>
      </c>
      <c r="V3006" s="50">
        <f t="shared" si="157"/>
        <v>2554.3483333333334</v>
      </c>
      <c r="W3006" s="50">
        <f t="shared" si="157"/>
        <v>0</v>
      </c>
      <c r="X3006" s="50">
        <f t="shared" si="155"/>
        <v>0</v>
      </c>
      <c r="Y3006" s="50">
        <f t="shared" si="155"/>
        <v>0</v>
      </c>
      <c r="Z3006" s="50">
        <f t="shared" si="155"/>
        <v>0</v>
      </c>
      <c r="AA3006" s="50">
        <f t="shared" si="155"/>
        <v>0</v>
      </c>
      <c r="AB3006" s="50">
        <f t="shared" si="156"/>
        <v>2554.3483333333334</v>
      </c>
      <c r="AC3006" s="48" t="str">
        <f>VLOOKUP(ПРОДАЖИ!C:C,'ИЗ ОСНОВЫ НОМЕНКЛАТУР'!D:E,2,0)</f>
        <v>Механизмы</v>
      </c>
      <c r="AD3006" s="48" t="str">
        <f>VLOOKUP(C:C,'ИЗ ОСНОВЫ НОМЕНКЛАТУР'!D:F,3,0)</f>
        <v>Направляющие шариковые</v>
      </c>
      <c r="AE3006" s="48" t="str">
        <f>VLOOKUP(C:C,'ИЗ ОСНОВЫ НОМЕНКЛАТУР'!D:H,5,0)</f>
        <v>C</v>
      </c>
    </row>
    <row r="3007" spans="1:31" ht="9.6" customHeight="1" x14ac:dyDescent="0.2">
      <c r="A3007" s="45" t="s">
        <v>2945</v>
      </c>
      <c r="B3007" s="11"/>
      <c r="C3007" s="11" t="s">
        <v>3004</v>
      </c>
      <c r="D3007" s="44">
        <v>0</v>
      </c>
      <c r="E3007" s="44">
        <v>0</v>
      </c>
      <c r="F3007" s="48">
        <v>55</v>
      </c>
      <c r="G3007" s="48">
        <v>0</v>
      </c>
      <c r="H3007" s="44">
        <v>0</v>
      </c>
      <c r="I3007" s="44">
        <v>0</v>
      </c>
      <c r="J3007" s="44">
        <v>0</v>
      </c>
      <c r="K3007" s="48">
        <v>0</v>
      </c>
      <c r="L3007" s="49">
        <v>0</v>
      </c>
      <c r="M3007" s="49">
        <v>0</v>
      </c>
      <c r="N3007" s="10">
        <v>30250</v>
      </c>
      <c r="O3007" s="10">
        <v>0</v>
      </c>
      <c r="P3007" s="10">
        <v>0</v>
      </c>
      <c r="Q3007" s="10">
        <v>0</v>
      </c>
      <c r="R3007" s="10">
        <v>0</v>
      </c>
      <c r="S3007" s="10">
        <v>0</v>
      </c>
      <c r="T3007" s="50">
        <f t="shared" si="157"/>
        <v>0</v>
      </c>
      <c r="U3007" s="50">
        <f t="shared" si="157"/>
        <v>0</v>
      </c>
      <c r="V3007" s="50">
        <f t="shared" si="157"/>
        <v>2520.8333333333335</v>
      </c>
      <c r="W3007" s="50">
        <f t="shared" si="157"/>
        <v>0</v>
      </c>
      <c r="X3007" s="50">
        <f t="shared" si="155"/>
        <v>0</v>
      </c>
      <c r="Y3007" s="50">
        <f t="shared" si="155"/>
        <v>0</v>
      </c>
      <c r="Z3007" s="50">
        <f t="shared" si="155"/>
        <v>0</v>
      </c>
      <c r="AA3007" s="50">
        <f t="shared" si="155"/>
        <v>0</v>
      </c>
      <c r="AB3007" s="50">
        <f t="shared" si="156"/>
        <v>2520.8333333333335</v>
      </c>
      <c r="AC3007" s="48" t="str">
        <f>VLOOKUP(ПРОДАЖИ!C:C,'ИЗ ОСНОВЫ НОМЕНКЛАТУР'!D:E,2,0)</f>
        <v>Механизмы</v>
      </c>
      <c r="AD3007" s="48" t="str">
        <f>VLOOKUP(C:C,'ИЗ ОСНОВЫ НОМЕНКЛАТУР'!D:F,3,0)</f>
        <v>Направляющие шариковые</v>
      </c>
      <c r="AE3007" s="48" t="str">
        <f>VLOOKUP(C:C,'ИЗ ОСНОВЫ НОМЕНКЛАТУР'!D:H,5,0)</f>
        <v>C</v>
      </c>
    </row>
    <row r="3008" spans="1:31" ht="9.6" customHeight="1" x14ac:dyDescent="0.2">
      <c r="A3008" s="45" t="s">
        <v>2945</v>
      </c>
      <c r="B3008" s="11"/>
      <c r="C3008" s="11" t="s">
        <v>3005</v>
      </c>
      <c r="D3008" s="44">
        <v>44</v>
      </c>
      <c r="E3008" s="44">
        <v>0</v>
      </c>
      <c r="F3008" s="48">
        <v>50</v>
      </c>
      <c r="G3008" s="48">
        <v>0</v>
      </c>
      <c r="H3008" s="44">
        <v>0</v>
      </c>
      <c r="I3008" s="44">
        <v>0</v>
      </c>
      <c r="J3008" s="44">
        <v>0</v>
      </c>
      <c r="K3008" s="48">
        <v>0</v>
      </c>
      <c r="L3008" s="49">
        <v>15400</v>
      </c>
      <c r="M3008" s="49">
        <v>0</v>
      </c>
      <c r="N3008" s="10">
        <v>17500</v>
      </c>
      <c r="O3008" s="10">
        <v>0</v>
      </c>
      <c r="P3008" s="10">
        <v>0</v>
      </c>
      <c r="Q3008" s="10">
        <v>0</v>
      </c>
      <c r="R3008" s="10">
        <v>0</v>
      </c>
      <c r="S3008" s="10">
        <v>0</v>
      </c>
      <c r="T3008" s="50">
        <f t="shared" si="157"/>
        <v>1283.3333333333333</v>
      </c>
      <c r="U3008" s="50">
        <f t="shared" si="157"/>
        <v>0</v>
      </c>
      <c r="V3008" s="50">
        <f t="shared" si="157"/>
        <v>1458.3333333333333</v>
      </c>
      <c r="W3008" s="50">
        <f t="shared" si="157"/>
        <v>0</v>
      </c>
      <c r="X3008" s="50">
        <f t="shared" si="155"/>
        <v>0</v>
      </c>
      <c r="Y3008" s="50">
        <f t="shared" si="155"/>
        <v>0</v>
      </c>
      <c r="Z3008" s="50">
        <f t="shared" si="155"/>
        <v>0</v>
      </c>
      <c r="AA3008" s="50">
        <f t="shared" si="155"/>
        <v>0</v>
      </c>
      <c r="AB3008" s="50">
        <f t="shared" si="156"/>
        <v>2741.6666666666665</v>
      </c>
      <c r="AC3008" s="48" t="str">
        <f>VLOOKUP(ПРОДАЖИ!C:C,'ИЗ ОСНОВЫ НОМЕНКЛАТУР'!D:E,2,0)</f>
        <v>Механизмы</v>
      </c>
      <c r="AD3008" s="48" t="str">
        <f>VLOOKUP(C:C,'ИЗ ОСНОВЫ НОМЕНКЛАТУР'!D:F,3,0)</f>
        <v>Направляющие шариковые</v>
      </c>
      <c r="AE3008" s="48" t="str">
        <f>VLOOKUP(C:C,'ИЗ ОСНОВЫ НОМЕНКЛАТУР'!D:H,5,0)</f>
        <v>C</v>
      </c>
    </row>
    <row r="3009" spans="1:31" ht="9.6" customHeight="1" x14ac:dyDescent="0.2">
      <c r="A3009" s="45" t="s">
        <v>2945</v>
      </c>
      <c r="B3009" s="11"/>
      <c r="C3009" s="11" t="s">
        <v>3006</v>
      </c>
      <c r="D3009" s="44">
        <v>14</v>
      </c>
      <c r="E3009" s="44">
        <v>0</v>
      </c>
      <c r="F3009" s="48">
        <v>0</v>
      </c>
      <c r="G3009" s="48">
        <v>0</v>
      </c>
      <c r="H3009" s="44">
        <v>0</v>
      </c>
      <c r="I3009" s="44">
        <v>0</v>
      </c>
      <c r="J3009" s="44">
        <v>0</v>
      </c>
      <c r="K3009" s="48">
        <v>0</v>
      </c>
      <c r="L3009" s="49">
        <v>18186</v>
      </c>
      <c r="M3009" s="49">
        <v>0</v>
      </c>
      <c r="N3009" s="10">
        <v>0</v>
      </c>
      <c r="O3009" s="10">
        <v>0</v>
      </c>
      <c r="P3009" s="10">
        <v>0</v>
      </c>
      <c r="Q3009" s="10">
        <v>0</v>
      </c>
      <c r="R3009" s="10">
        <v>0</v>
      </c>
      <c r="S3009" s="10">
        <v>0</v>
      </c>
      <c r="T3009" s="50">
        <f t="shared" si="157"/>
        <v>1515.5</v>
      </c>
      <c r="U3009" s="50">
        <f t="shared" si="157"/>
        <v>0</v>
      </c>
      <c r="V3009" s="50">
        <f t="shared" si="157"/>
        <v>0</v>
      </c>
      <c r="W3009" s="50">
        <f t="shared" si="157"/>
        <v>0</v>
      </c>
      <c r="X3009" s="50">
        <f t="shared" si="155"/>
        <v>0</v>
      </c>
      <c r="Y3009" s="50">
        <f t="shared" si="155"/>
        <v>0</v>
      </c>
      <c r="Z3009" s="50">
        <f t="shared" si="155"/>
        <v>0</v>
      </c>
      <c r="AA3009" s="50">
        <f t="shared" ref="AA3009:AA3072" si="158">S3009/12</f>
        <v>0</v>
      </c>
      <c r="AB3009" s="50">
        <f t="shared" si="156"/>
        <v>1515.5</v>
      </c>
      <c r="AC3009" s="48" t="str">
        <f>VLOOKUP(ПРОДАЖИ!C:C,'ИЗ ОСНОВЫ НОМЕНКЛАТУР'!D:E,2,0)</f>
        <v>Механизмы</v>
      </c>
      <c r="AD3009" s="48" t="str">
        <f>VLOOKUP(C:C,'ИЗ ОСНОВЫ НОМЕНКЛАТУР'!D:F,3,0)</f>
        <v>Направляющие шариковые</v>
      </c>
      <c r="AE3009" s="48" t="str">
        <f>VLOOKUP(C:C,'ИЗ ОСНОВЫ НОМЕНКЛАТУР'!D:H,5,0)</f>
        <v>C</v>
      </c>
    </row>
    <row r="3010" spans="1:31" ht="9.6" customHeight="1" x14ac:dyDescent="0.2">
      <c r="A3010" s="45" t="s">
        <v>2945</v>
      </c>
      <c r="B3010" s="11"/>
      <c r="C3010" s="11" t="s">
        <v>3007</v>
      </c>
      <c r="D3010" s="44">
        <v>15</v>
      </c>
      <c r="E3010" s="44">
        <v>0</v>
      </c>
      <c r="F3010" s="48">
        <v>0</v>
      </c>
      <c r="G3010" s="48">
        <v>0</v>
      </c>
      <c r="H3010" s="44">
        <v>0</v>
      </c>
      <c r="I3010" s="44">
        <v>0</v>
      </c>
      <c r="J3010" s="44">
        <v>0</v>
      </c>
      <c r="K3010" s="48">
        <v>0</v>
      </c>
      <c r="L3010" s="49">
        <v>7650</v>
      </c>
      <c r="M3010" s="49">
        <v>0</v>
      </c>
      <c r="N3010" s="10">
        <v>0</v>
      </c>
      <c r="O3010" s="10">
        <v>0</v>
      </c>
      <c r="P3010" s="10">
        <v>0</v>
      </c>
      <c r="Q3010" s="10">
        <v>0</v>
      </c>
      <c r="R3010" s="10">
        <v>0</v>
      </c>
      <c r="S3010" s="10">
        <v>0</v>
      </c>
      <c r="T3010" s="50">
        <f t="shared" si="157"/>
        <v>637.5</v>
      </c>
      <c r="U3010" s="50">
        <f t="shared" si="157"/>
        <v>0</v>
      </c>
      <c r="V3010" s="50">
        <f t="shared" si="157"/>
        <v>0</v>
      </c>
      <c r="W3010" s="50">
        <f t="shared" si="157"/>
        <v>0</v>
      </c>
      <c r="X3010" s="50">
        <f t="shared" si="157"/>
        <v>0</v>
      </c>
      <c r="Y3010" s="50">
        <f t="shared" si="157"/>
        <v>0</v>
      </c>
      <c r="Z3010" s="50">
        <f t="shared" si="157"/>
        <v>0</v>
      </c>
      <c r="AA3010" s="50">
        <f t="shared" si="158"/>
        <v>0</v>
      </c>
      <c r="AB3010" s="50">
        <f t="shared" si="156"/>
        <v>637.5</v>
      </c>
      <c r="AC3010" s="48" t="str">
        <f>VLOOKUP(ПРОДАЖИ!C:C,'ИЗ ОСНОВЫ НОМЕНКЛАТУР'!D:E,2,0)</f>
        <v>Механизмы</v>
      </c>
      <c r="AD3010" s="48" t="str">
        <f>VLOOKUP(C:C,'ИЗ ОСНОВЫ НОМЕНКЛАТУР'!D:F,3,0)</f>
        <v>Направляющие шариковые</v>
      </c>
      <c r="AE3010" s="48" t="str">
        <f>VLOOKUP(C:C,'ИЗ ОСНОВЫ НОМЕНКЛАТУР'!D:H,5,0)</f>
        <v>C</v>
      </c>
    </row>
    <row r="3011" spans="1:31" ht="9.6" customHeight="1" x14ac:dyDescent="0.2">
      <c r="A3011" s="45" t="s">
        <v>2945</v>
      </c>
      <c r="B3011" s="11"/>
      <c r="C3011" s="11" t="s">
        <v>3008</v>
      </c>
      <c r="D3011" s="44">
        <v>0</v>
      </c>
      <c r="E3011" s="44">
        <v>0</v>
      </c>
      <c r="F3011" s="48">
        <v>8</v>
      </c>
      <c r="G3011" s="48">
        <v>0</v>
      </c>
      <c r="H3011" s="44">
        <v>0</v>
      </c>
      <c r="I3011" s="44">
        <v>0</v>
      </c>
      <c r="J3011" s="44">
        <v>0</v>
      </c>
      <c r="K3011" s="48">
        <v>0</v>
      </c>
      <c r="L3011" s="49">
        <v>0</v>
      </c>
      <c r="M3011" s="49">
        <v>0</v>
      </c>
      <c r="N3011" s="10">
        <v>3608.78</v>
      </c>
      <c r="O3011" s="10">
        <v>0</v>
      </c>
      <c r="P3011" s="10">
        <v>0</v>
      </c>
      <c r="Q3011" s="10">
        <v>0</v>
      </c>
      <c r="R3011" s="10">
        <v>0</v>
      </c>
      <c r="S3011" s="10">
        <v>0</v>
      </c>
      <c r="T3011" s="50">
        <f t="shared" si="157"/>
        <v>0</v>
      </c>
      <c r="U3011" s="50">
        <f t="shared" si="157"/>
        <v>0</v>
      </c>
      <c r="V3011" s="50">
        <f t="shared" si="157"/>
        <v>300.73166666666668</v>
      </c>
      <c r="W3011" s="50">
        <f t="shared" si="157"/>
        <v>0</v>
      </c>
      <c r="X3011" s="50">
        <f t="shared" si="157"/>
        <v>0</v>
      </c>
      <c r="Y3011" s="50">
        <f t="shared" si="157"/>
        <v>0</v>
      </c>
      <c r="Z3011" s="50">
        <f t="shared" si="157"/>
        <v>0</v>
      </c>
      <c r="AA3011" s="50">
        <f t="shared" si="158"/>
        <v>0</v>
      </c>
      <c r="AB3011" s="50">
        <f t="shared" si="156"/>
        <v>300.73166666666668</v>
      </c>
      <c r="AC3011" s="48" t="str">
        <f>VLOOKUP(ПРОДАЖИ!C:C,'ИЗ ОСНОВЫ НОМЕНКЛАТУР'!D:E,2,0)</f>
        <v>Механизмы</v>
      </c>
      <c r="AD3011" s="48" t="str">
        <f>VLOOKUP(C:C,'ИЗ ОСНОВЫ НОМЕНКЛАТУР'!D:F,3,0)</f>
        <v>Направляющие шариковые</v>
      </c>
      <c r="AE3011" s="48" t="str">
        <f>VLOOKUP(C:C,'ИЗ ОСНОВЫ НОМЕНКЛАТУР'!D:H,5,0)</f>
        <v>C</v>
      </c>
    </row>
    <row r="3012" spans="1:31" ht="9.6" customHeight="1" x14ac:dyDescent="0.2">
      <c r="A3012" s="45" t="s">
        <v>2945</v>
      </c>
      <c r="B3012" s="11"/>
      <c r="C3012" s="11" t="s">
        <v>3009</v>
      </c>
      <c r="D3012" s="44">
        <v>0</v>
      </c>
      <c r="E3012" s="44">
        <v>0</v>
      </c>
      <c r="F3012" s="48">
        <v>0</v>
      </c>
      <c r="G3012" s="48">
        <v>0</v>
      </c>
      <c r="H3012" s="44">
        <v>0</v>
      </c>
      <c r="I3012" s="44">
        <v>0</v>
      </c>
      <c r="J3012" s="44">
        <v>4</v>
      </c>
      <c r="K3012" s="48">
        <v>0</v>
      </c>
      <c r="L3012" s="49">
        <v>0</v>
      </c>
      <c r="M3012" s="49">
        <v>0</v>
      </c>
      <c r="N3012" s="10">
        <v>0</v>
      </c>
      <c r="O3012" s="10">
        <v>0</v>
      </c>
      <c r="P3012" s="10">
        <v>0</v>
      </c>
      <c r="Q3012" s="10">
        <v>0</v>
      </c>
      <c r="R3012" s="10">
        <v>700</v>
      </c>
      <c r="S3012" s="10">
        <v>0</v>
      </c>
      <c r="T3012" s="50">
        <f t="shared" si="157"/>
        <v>0</v>
      </c>
      <c r="U3012" s="50">
        <f t="shared" si="157"/>
        <v>0</v>
      </c>
      <c r="V3012" s="50">
        <f t="shared" si="157"/>
        <v>0</v>
      </c>
      <c r="W3012" s="50">
        <f t="shared" si="157"/>
        <v>0</v>
      </c>
      <c r="X3012" s="50">
        <f t="shared" si="157"/>
        <v>0</v>
      </c>
      <c r="Y3012" s="50">
        <f t="shared" si="157"/>
        <v>0</v>
      </c>
      <c r="Z3012" s="50">
        <f t="shared" si="157"/>
        <v>58.333333333333336</v>
      </c>
      <c r="AA3012" s="50">
        <f t="shared" si="158"/>
        <v>0</v>
      </c>
      <c r="AB3012" s="50">
        <f t="shared" ref="AB3012:AB3075" si="159">T3012+U3012+V3012+W3012+X3012+Y3012+Z3012+AA3012</f>
        <v>58.333333333333336</v>
      </c>
      <c r="AC3012" s="48" t="str">
        <f>VLOOKUP(ПРОДАЖИ!C:C,'ИЗ ОСНОВЫ НОМЕНКЛАТУР'!D:E,2,0)</f>
        <v>Механизмы</v>
      </c>
      <c r="AD3012" s="48" t="str">
        <f>VLOOKUP(C:C,'ИЗ ОСНОВЫ НОМЕНКЛАТУР'!D:F,3,0)</f>
        <v>Направляющие шариковые</v>
      </c>
      <c r="AE3012" s="48" t="str">
        <f>VLOOKUP(C:C,'ИЗ ОСНОВЫ НОМЕНКЛАТУР'!D:H,5,0)</f>
        <v>C</v>
      </c>
    </row>
    <row r="3013" spans="1:31" ht="9.6" customHeight="1" x14ac:dyDescent="0.2">
      <c r="A3013" s="45" t="s">
        <v>2945</v>
      </c>
      <c r="B3013" s="11"/>
      <c r="C3013" s="11" t="s">
        <v>3010</v>
      </c>
      <c r="D3013" s="44">
        <v>0</v>
      </c>
      <c r="E3013" s="44">
        <v>0</v>
      </c>
      <c r="F3013" s="48">
        <v>0</v>
      </c>
      <c r="G3013" s="48">
        <v>0</v>
      </c>
      <c r="H3013" s="44">
        <v>0</v>
      </c>
      <c r="I3013" s="44">
        <v>0</v>
      </c>
      <c r="J3013" s="44">
        <v>6</v>
      </c>
      <c r="K3013" s="48">
        <v>0</v>
      </c>
      <c r="L3013" s="49">
        <v>0</v>
      </c>
      <c r="M3013" s="49">
        <v>0</v>
      </c>
      <c r="N3013" s="10">
        <v>0</v>
      </c>
      <c r="O3013" s="10">
        <v>0</v>
      </c>
      <c r="P3013" s="10">
        <v>0</v>
      </c>
      <c r="Q3013" s="10">
        <v>0</v>
      </c>
      <c r="R3013" s="10">
        <v>1800</v>
      </c>
      <c r="S3013" s="10">
        <v>0</v>
      </c>
      <c r="T3013" s="50">
        <f t="shared" si="157"/>
        <v>0</v>
      </c>
      <c r="U3013" s="50">
        <f t="shared" si="157"/>
        <v>0</v>
      </c>
      <c r="V3013" s="50">
        <f t="shared" si="157"/>
        <v>0</v>
      </c>
      <c r="W3013" s="50">
        <f t="shared" si="157"/>
        <v>0</v>
      </c>
      <c r="X3013" s="50">
        <f t="shared" si="157"/>
        <v>0</v>
      </c>
      <c r="Y3013" s="50">
        <f t="shared" si="157"/>
        <v>0</v>
      </c>
      <c r="Z3013" s="50">
        <f t="shared" si="157"/>
        <v>150</v>
      </c>
      <c r="AA3013" s="50">
        <f t="shared" si="158"/>
        <v>0</v>
      </c>
      <c r="AB3013" s="50">
        <f t="shared" si="159"/>
        <v>150</v>
      </c>
      <c r="AC3013" s="48" t="str">
        <f>VLOOKUP(ПРОДАЖИ!C:C,'ИЗ ОСНОВЫ НОМЕНКЛАТУР'!D:E,2,0)</f>
        <v>Механизмы</v>
      </c>
      <c r="AD3013" s="48" t="str">
        <f>VLOOKUP(C:C,'ИЗ ОСНОВЫ НОМЕНКЛАТУР'!D:F,3,0)</f>
        <v>Направляющие шариковые</v>
      </c>
      <c r="AE3013" s="48" t="str">
        <f>VLOOKUP(C:C,'ИЗ ОСНОВЫ НОМЕНКЛАТУР'!D:H,5,0)</f>
        <v>C</v>
      </c>
    </row>
    <row r="3014" spans="1:31" ht="9.6" customHeight="1" x14ac:dyDescent="0.2">
      <c r="A3014" s="45" t="s">
        <v>2945</v>
      </c>
      <c r="B3014" s="11"/>
      <c r="C3014" s="11" t="s">
        <v>3011</v>
      </c>
      <c r="D3014" s="44">
        <v>0</v>
      </c>
      <c r="E3014" s="44">
        <v>0</v>
      </c>
      <c r="F3014" s="48">
        <v>0</v>
      </c>
      <c r="G3014" s="48">
        <v>0</v>
      </c>
      <c r="H3014" s="44">
        <v>0</v>
      </c>
      <c r="I3014" s="44">
        <v>0</v>
      </c>
      <c r="J3014" s="44">
        <v>1</v>
      </c>
      <c r="K3014" s="48">
        <v>0</v>
      </c>
      <c r="L3014" s="49">
        <v>0</v>
      </c>
      <c r="M3014" s="49">
        <v>0</v>
      </c>
      <c r="N3014" s="10">
        <v>0</v>
      </c>
      <c r="O3014" s="10">
        <v>0</v>
      </c>
      <c r="P3014" s="10">
        <v>0</v>
      </c>
      <c r="Q3014" s="10">
        <v>0</v>
      </c>
      <c r="R3014" s="10">
        <v>753.3</v>
      </c>
      <c r="S3014" s="10">
        <v>0</v>
      </c>
      <c r="T3014" s="50">
        <f t="shared" si="157"/>
        <v>0</v>
      </c>
      <c r="U3014" s="50">
        <f t="shared" si="157"/>
        <v>0</v>
      </c>
      <c r="V3014" s="50">
        <f t="shared" si="157"/>
        <v>0</v>
      </c>
      <c r="W3014" s="50">
        <f t="shared" si="157"/>
        <v>0</v>
      </c>
      <c r="X3014" s="50">
        <f t="shared" si="157"/>
        <v>0</v>
      </c>
      <c r="Y3014" s="50">
        <f t="shared" si="157"/>
        <v>0</v>
      </c>
      <c r="Z3014" s="50">
        <f t="shared" si="157"/>
        <v>62.774999999999999</v>
      </c>
      <c r="AA3014" s="50">
        <f t="shared" si="158"/>
        <v>0</v>
      </c>
      <c r="AB3014" s="50">
        <f t="shared" si="159"/>
        <v>62.774999999999999</v>
      </c>
      <c r="AC3014" s="48" t="str">
        <f>VLOOKUP(ПРОДАЖИ!C:C,'ИЗ ОСНОВЫ НОМЕНКЛАТУР'!D:E,2,0)</f>
        <v>Механизмы</v>
      </c>
      <c r="AD3014" s="48" t="str">
        <f>VLOOKUP(C:C,'ИЗ ОСНОВЫ НОМЕНКЛАТУР'!D:F,3,0)</f>
        <v>Направляющие шариковые</v>
      </c>
      <c r="AE3014" s="48" t="str">
        <f>VLOOKUP(C:C,'ИЗ ОСНОВЫ НОМЕНКЛАТУР'!D:H,5,0)</f>
        <v>C</v>
      </c>
    </row>
    <row r="3015" spans="1:31" ht="9.6" customHeight="1" x14ac:dyDescent="0.2">
      <c r="A3015" s="45" t="s">
        <v>2945</v>
      </c>
      <c r="B3015" s="11"/>
      <c r="C3015" s="11" t="s">
        <v>3012</v>
      </c>
      <c r="D3015" s="44">
        <v>1</v>
      </c>
      <c r="E3015" s="44">
        <v>0</v>
      </c>
      <c r="F3015" s="48">
        <v>0</v>
      </c>
      <c r="G3015" s="48">
        <v>0</v>
      </c>
      <c r="H3015" s="44">
        <v>0</v>
      </c>
      <c r="I3015" s="44">
        <v>0</v>
      </c>
      <c r="J3015" s="44">
        <v>0</v>
      </c>
      <c r="K3015" s="48">
        <v>0</v>
      </c>
      <c r="L3015" s="49">
        <v>1215</v>
      </c>
      <c r="M3015" s="49">
        <v>0</v>
      </c>
      <c r="N3015" s="10">
        <v>0</v>
      </c>
      <c r="O3015" s="10">
        <v>0</v>
      </c>
      <c r="P3015" s="10">
        <v>0</v>
      </c>
      <c r="Q3015" s="10">
        <v>0</v>
      </c>
      <c r="R3015" s="10">
        <v>0</v>
      </c>
      <c r="S3015" s="10">
        <v>0</v>
      </c>
      <c r="T3015" s="50">
        <f t="shared" si="157"/>
        <v>101.25</v>
      </c>
      <c r="U3015" s="50">
        <f t="shared" si="157"/>
        <v>0</v>
      </c>
      <c r="V3015" s="50">
        <f t="shared" si="157"/>
        <v>0</v>
      </c>
      <c r="W3015" s="50">
        <f t="shared" si="157"/>
        <v>0</v>
      </c>
      <c r="X3015" s="50">
        <f t="shared" si="157"/>
        <v>0</v>
      </c>
      <c r="Y3015" s="50">
        <f t="shared" si="157"/>
        <v>0</v>
      </c>
      <c r="Z3015" s="50">
        <f t="shared" si="157"/>
        <v>0</v>
      </c>
      <c r="AA3015" s="50">
        <f t="shared" si="158"/>
        <v>0</v>
      </c>
      <c r="AB3015" s="50">
        <f t="shared" si="159"/>
        <v>101.25</v>
      </c>
      <c r="AC3015" s="48" t="str">
        <f>VLOOKUP(ПРОДАЖИ!C:C,'ИЗ ОСНОВЫ НОМЕНКЛАТУР'!D:E,2,0)</f>
        <v>Механизмы</v>
      </c>
      <c r="AD3015" s="48" t="str">
        <f>VLOOKUP(C:C,'ИЗ ОСНОВЫ НОМЕНКЛАТУР'!D:F,3,0)</f>
        <v>Направляющие шариковые</v>
      </c>
      <c r="AE3015" s="48" t="str">
        <f>VLOOKUP(C:C,'ИЗ ОСНОВЫ НОМЕНКЛАТУР'!D:H,5,0)</f>
        <v>C</v>
      </c>
    </row>
    <row r="3016" spans="1:31" ht="9.6" customHeight="1" x14ac:dyDescent="0.2">
      <c r="A3016" s="45" t="s">
        <v>2945</v>
      </c>
      <c r="B3016" s="11"/>
      <c r="C3016" s="11" t="s">
        <v>3013</v>
      </c>
      <c r="D3016" s="44">
        <v>0</v>
      </c>
      <c r="E3016" s="44">
        <v>0</v>
      </c>
      <c r="F3016" s="48">
        <v>0</v>
      </c>
      <c r="G3016" s="48">
        <v>0</v>
      </c>
      <c r="H3016" s="44">
        <v>0</v>
      </c>
      <c r="I3016" s="44">
        <v>0</v>
      </c>
      <c r="J3016" s="44">
        <v>1</v>
      </c>
      <c r="K3016" s="48">
        <v>0</v>
      </c>
      <c r="L3016" s="49">
        <v>0</v>
      </c>
      <c r="M3016" s="49">
        <v>0</v>
      </c>
      <c r="N3016" s="10">
        <v>0</v>
      </c>
      <c r="O3016" s="10">
        <v>0</v>
      </c>
      <c r="P3016" s="10">
        <v>0</v>
      </c>
      <c r="Q3016" s="10">
        <v>0</v>
      </c>
      <c r="R3016" s="10">
        <v>825</v>
      </c>
      <c r="S3016" s="10">
        <v>0</v>
      </c>
      <c r="T3016" s="50">
        <f t="shared" si="157"/>
        <v>0</v>
      </c>
      <c r="U3016" s="50">
        <f t="shared" si="157"/>
        <v>0</v>
      </c>
      <c r="V3016" s="50">
        <f t="shared" si="157"/>
        <v>0</v>
      </c>
      <c r="W3016" s="50">
        <f t="shared" si="157"/>
        <v>0</v>
      </c>
      <c r="X3016" s="50">
        <f t="shared" si="157"/>
        <v>0</v>
      </c>
      <c r="Y3016" s="50">
        <f t="shared" si="157"/>
        <v>0</v>
      </c>
      <c r="Z3016" s="50">
        <f t="shared" si="157"/>
        <v>68.75</v>
      </c>
      <c r="AA3016" s="50">
        <f t="shared" si="158"/>
        <v>0</v>
      </c>
      <c r="AB3016" s="50">
        <f t="shared" si="159"/>
        <v>68.75</v>
      </c>
      <c r="AC3016" s="48" t="str">
        <f>VLOOKUP(ПРОДАЖИ!C:C,'ИЗ ОСНОВЫ НОМЕНКЛАТУР'!D:E,2,0)</f>
        <v>Механизмы</v>
      </c>
      <c r="AD3016" s="48" t="str">
        <f>VLOOKUP(C:C,'ИЗ ОСНОВЫ НОМЕНКЛАТУР'!D:F,3,0)</f>
        <v>Направляющие шариковые</v>
      </c>
      <c r="AE3016" s="48" t="str">
        <f>VLOOKUP(C:C,'ИЗ ОСНОВЫ НОМЕНКЛАТУР'!D:H,5,0)</f>
        <v>C</v>
      </c>
    </row>
    <row r="3017" spans="1:31" ht="9.6" customHeight="1" x14ac:dyDescent="0.2">
      <c r="A3017" s="45" t="s">
        <v>2945</v>
      </c>
      <c r="B3017" s="11"/>
      <c r="C3017" s="11" t="s">
        <v>3014</v>
      </c>
      <c r="D3017" s="44">
        <v>0</v>
      </c>
      <c r="E3017" s="44">
        <v>0</v>
      </c>
      <c r="F3017" s="48">
        <v>0</v>
      </c>
      <c r="G3017" s="48">
        <v>0</v>
      </c>
      <c r="H3017" s="44">
        <v>0</v>
      </c>
      <c r="I3017" s="44">
        <v>0</v>
      </c>
      <c r="J3017" s="44">
        <v>1</v>
      </c>
      <c r="K3017" s="48">
        <v>0</v>
      </c>
      <c r="L3017" s="49">
        <v>0</v>
      </c>
      <c r="M3017" s="49">
        <v>0</v>
      </c>
      <c r="N3017" s="10">
        <v>0</v>
      </c>
      <c r="O3017" s="10">
        <v>0</v>
      </c>
      <c r="P3017" s="10">
        <v>0</v>
      </c>
      <c r="Q3017" s="10">
        <v>0</v>
      </c>
      <c r="R3017" s="10">
        <v>798.08</v>
      </c>
      <c r="S3017" s="10">
        <v>0</v>
      </c>
      <c r="T3017" s="50">
        <f t="shared" si="157"/>
        <v>0</v>
      </c>
      <c r="U3017" s="50">
        <f t="shared" si="157"/>
        <v>0</v>
      </c>
      <c r="V3017" s="50">
        <f t="shared" si="157"/>
        <v>0</v>
      </c>
      <c r="W3017" s="50">
        <f t="shared" si="157"/>
        <v>0</v>
      </c>
      <c r="X3017" s="50">
        <f t="shared" si="157"/>
        <v>0</v>
      </c>
      <c r="Y3017" s="50">
        <f t="shared" si="157"/>
        <v>0</v>
      </c>
      <c r="Z3017" s="50">
        <f t="shared" si="157"/>
        <v>66.506666666666675</v>
      </c>
      <c r="AA3017" s="50">
        <f t="shared" si="158"/>
        <v>0</v>
      </c>
      <c r="AB3017" s="50">
        <f t="shared" si="159"/>
        <v>66.506666666666675</v>
      </c>
      <c r="AC3017" s="48" t="str">
        <f>VLOOKUP(ПРОДАЖИ!C:C,'ИЗ ОСНОВЫ НОМЕНКЛАТУР'!D:E,2,0)</f>
        <v>Механизмы</v>
      </c>
      <c r="AD3017" s="48" t="str">
        <f>VLOOKUP(C:C,'ИЗ ОСНОВЫ НОМЕНКЛАТУР'!D:F,3,0)</f>
        <v>Направляющие шариковые</v>
      </c>
      <c r="AE3017" s="48" t="str">
        <f>VLOOKUP(C:C,'ИЗ ОСНОВЫ НОМЕНКЛАТУР'!D:H,5,0)</f>
        <v>C</v>
      </c>
    </row>
    <row r="3018" spans="1:31" ht="9.6" customHeight="1" x14ac:dyDescent="0.2">
      <c r="A3018" s="45" t="s">
        <v>2945</v>
      </c>
      <c r="B3018" s="11"/>
      <c r="C3018" s="11" t="s">
        <v>3015</v>
      </c>
      <c r="D3018" s="44">
        <v>0</v>
      </c>
      <c r="E3018" s="44">
        <v>0</v>
      </c>
      <c r="F3018" s="48">
        <v>0</v>
      </c>
      <c r="G3018" s="48">
        <v>0</v>
      </c>
      <c r="H3018" s="44">
        <v>0</v>
      </c>
      <c r="I3018" s="44">
        <v>0</v>
      </c>
      <c r="J3018" s="44">
        <v>1</v>
      </c>
      <c r="K3018" s="48">
        <v>0</v>
      </c>
      <c r="L3018" s="49">
        <v>0</v>
      </c>
      <c r="M3018" s="49">
        <v>0</v>
      </c>
      <c r="N3018" s="10">
        <v>0</v>
      </c>
      <c r="O3018" s="10">
        <v>0</v>
      </c>
      <c r="P3018" s="10">
        <v>0</v>
      </c>
      <c r="Q3018" s="10">
        <v>0</v>
      </c>
      <c r="R3018" s="10">
        <v>625</v>
      </c>
      <c r="S3018" s="10">
        <v>0</v>
      </c>
      <c r="T3018" s="50">
        <f t="shared" si="157"/>
        <v>0</v>
      </c>
      <c r="U3018" s="50">
        <f t="shared" si="157"/>
        <v>0</v>
      </c>
      <c r="V3018" s="50">
        <f t="shared" si="157"/>
        <v>0</v>
      </c>
      <c r="W3018" s="50">
        <f t="shared" si="157"/>
        <v>0</v>
      </c>
      <c r="X3018" s="50">
        <f t="shared" si="157"/>
        <v>0</v>
      </c>
      <c r="Y3018" s="50">
        <f t="shared" si="157"/>
        <v>0</v>
      </c>
      <c r="Z3018" s="50">
        <f t="shared" si="157"/>
        <v>52.083333333333336</v>
      </c>
      <c r="AA3018" s="50">
        <f t="shared" si="158"/>
        <v>0</v>
      </c>
      <c r="AB3018" s="50">
        <f t="shared" si="159"/>
        <v>52.083333333333336</v>
      </c>
      <c r="AC3018" s="48" t="str">
        <f>VLOOKUP(ПРОДАЖИ!C:C,'ИЗ ОСНОВЫ НОМЕНКЛАТУР'!D:E,2,0)</f>
        <v>Механизмы</v>
      </c>
      <c r="AD3018" s="48" t="str">
        <f>VLOOKUP(C:C,'ИЗ ОСНОВЫ НОМЕНКЛАТУР'!D:F,3,0)</f>
        <v>Направляющие шариковые</v>
      </c>
      <c r="AE3018" s="48" t="str">
        <f>VLOOKUP(C:C,'ИЗ ОСНОВЫ НОМЕНКЛАТУР'!D:H,5,0)</f>
        <v>C</v>
      </c>
    </row>
    <row r="3019" spans="1:31" ht="9.6" customHeight="1" x14ac:dyDescent="0.2">
      <c r="A3019" s="45" t="s">
        <v>2945</v>
      </c>
      <c r="B3019" s="11"/>
      <c r="C3019" s="11" t="s">
        <v>3016</v>
      </c>
      <c r="D3019" s="44">
        <v>129</v>
      </c>
      <c r="E3019" s="44">
        <v>1200</v>
      </c>
      <c r="F3019" s="48">
        <v>0</v>
      </c>
      <c r="G3019" s="48">
        <v>0</v>
      </c>
      <c r="H3019" s="44">
        <v>5</v>
      </c>
      <c r="I3019" s="44">
        <v>10</v>
      </c>
      <c r="J3019" s="44">
        <v>0</v>
      </c>
      <c r="K3019" s="48">
        <v>0</v>
      </c>
      <c r="L3019" s="49">
        <v>162398.38</v>
      </c>
      <c r="M3019" s="49">
        <v>1487916.67</v>
      </c>
      <c r="N3019" s="10">
        <v>0</v>
      </c>
      <c r="O3019" s="10">
        <v>0</v>
      </c>
      <c r="P3019" s="10">
        <v>6270.85</v>
      </c>
      <c r="Q3019" s="10">
        <v>12541.7</v>
      </c>
      <c r="R3019" s="10">
        <v>0</v>
      </c>
      <c r="S3019" s="10">
        <v>0</v>
      </c>
      <c r="T3019" s="50">
        <f t="shared" si="157"/>
        <v>13533.198333333334</v>
      </c>
      <c r="U3019" s="50">
        <f t="shared" si="157"/>
        <v>123993.05583333333</v>
      </c>
      <c r="V3019" s="50">
        <f t="shared" si="157"/>
        <v>0</v>
      </c>
      <c r="W3019" s="50">
        <f t="shared" si="157"/>
        <v>0</v>
      </c>
      <c r="X3019" s="50">
        <f t="shared" si="157"/>
        <v>522.57083333333333</v>
      </c>
      <c r="Y3019" s="50">
        <f t="shared" si="157"/>
        <v>1045.1416666666667</v>
      </c>
      <c r="Z3019" s="50">
        <f t="shared" si="157"/>
        <v>0</v>
      </c>
      <c r="AA3019" s="50">
        <f t="shared" si="158"/>
        <v>0</v>
      </c>
      <c r="AB3019" s="50">
        <f t="shared" si="159"/>
        <v>139093.96666666665</v>
      </c>
      <c r="AC3019" s="48" t="str">
        <f>VLOOKUP(ПРОДАЖИ!C:C,'ИЗ ОСНОВЫ НОМЕНКЛАТУР'!D:E,2,0)</f>
        <v>Механизмы</v>
      </c>
      <c r="AD3019" s="48" t="str">
        <f>VLOOKUP(C:C,'ИЗ ОСНОВЫ НОМЕНКЛАТУР'!D:F,3,0)</f>
        <v>Направляющие шариковые</v>
      </c>
      <c r="AE3019" s="48" t="str">
        <f>VLOOKUP(C:C,'ИЗ ОСНОВЫ НОМЕНКЛАТУР'!D:H,5,0)</f>
        <v>B</v>
      </c>
    </row>
    <row r="3020" spans="1:31" ht="9.6" customHeight="1" x14ac:dyDescent="0.2">
      <c r="A3020" s="45" t="s">
        <v>2945</v>
      </c>
      <c r="B3020" s="46" t="s">
        <v>3017</v>
      </c>
      <c r="C3020" s="46"/>
      <c r="D3020" s="44">
        <v>0</v>
      </c>
      <c r="E3020" s="44">
        <v>0</v>
      </c>
      <c r="F3020" s="48">
        <v>0</v>
      </c>
      <c r="G3020" s="48">
        <v>0</v>
      </c>
      <c r="H3020" s="44">
        <v>0</v>
      </c>
      <c r="I3020" s="44">
        <v>0</v>
      </c>
      <c r="J3020" s="44">
        <v>0</v>
      </c>
      <c r="K3020" s="48">
        <v>0</v>
      </c>
      <c r="L3020" s="49">
        <v>0</v>
      </c>
      <c r="M3020" s="49">
        <v>0</v>
      </c>
      <c r="N3020" s="10">
        <v>0</v>
      </c>
      <c r="O3020" s="10">
        <v>0</v>
      </c>
      <c r="P3020" s="10">
        <v>0</v>
      </c>
      <c r="Q3020" s="10">
        <v>0</v>
      </c>
      <c r="R3020" s="10">
        <v>0</v>
      </c>
      <c r="S3020" s="10">
        <v>0</v>
      </c>
      <c r="T3020" s="50">
        <f t="shared" si="157"/>
        <v>0</v>
      </c>
      <c r="U3020" s="50">
        <f t="shared" si="157"/>
        <v>0</v>
      </c>
      <c r="V3020" s="50">
        <f t="shared" si="157"/>
        <v>0</v>
      </c>
      <c r="W3020" s="50">
        <f t="shared" si="157"/>
        <v>0</v>
      </c>
      <c r="X3020" s="50">
        <f t="shared" si="157"/>
        <v>0</v>
      </c>
      <c r="Y3020" s="50">
        <f t="shared" si="157"/>
        <v>0</v>
      </c>
      <c r="Z3020" s="50">
        <f t="shared" si="157"/>
        <v>0</v>
      </c>
      <c r="AA3020" s="50">
        <f t="shared" si="158"/>
        <v>0</v>
      </c>
      <c r="AB3020" s="50">
        <f t="shared" si="159"/>
        <v>0</v>
      </c>
      <c r="AC3020" s="48" t="e">
        <f>VLOOKUP(ПРОДАЖИ!C:C,'ИЗ ОСНОВЫ НОМЕНКЛАТУР'!D:E,2,0)</f>
        <v>#N/A</v>
      </c>
      <c r="AD3020" s="48" t="e">
        <f>VLOOKUP(C:C,'ИЗ ОСНОВЫ НОМЕНКЛАТУР'!D:F,3,0)</f>
        <v>#N/A</v>
      </c>
      <c r="AE3020" s="48" t="e">
        <f>VLOOKUP(C:C,'ИЗ ОСНОВЫ НОМЕНКЛАТУР'!D:H,5,0)</f>
        <v>#N/A</v>
      </c>
    </row>
    <row r="3021" spans="1:31" ht="9.6" customHeight="1" x14ac:dyDescent="0.2">
      <c r="A3021" s="45" t="s">
        <v>2945</v>
      </c>
      <c r="B3021" s="11"/>
      <c r="C3021" s="11" t="s">
        <v>3018</v>
      </c>
      <c r="D3021" s="44">
        <v>108</v>
      </c>
      <c r="E3021" s="44">
        <v>0</v>
      </c>
      <c r="F3021" s="48">
        <v>42</v>
      </c>
      <c r="G3021" s="48">
        <v>0</v>
      </c>
      <c r="H3021" s="44">
        <v>134</v>
      </c>
      <c r="I3021" s="44">
        <v>86</v>
      </c>
      <c r="J3021" s="44">
        <v>61</v>
      </c>
      <c r="K3021" s="48">
        <v>0</v>
      </c>
      <c r="L3021" s="49">
        <v>250551</v>
      </c>
      <c r="M3021" s="49">
        <v>0</v>
      </c>
      <c r="N3021" s="10">
        <v>96432</v>
      </c>
      <c r="O3021" s="10">
        <v>0</v>
      </c>
      <c r="P3021" s="10">
        <v>307664</v>
      </c>
      <c r="Q3021" s="10">
        <v>197456</v>
      </c>
      <c r="R3021" s="10">
        <v>140056</v>
      </c>
      <c r="S3021" s="10">
        <v>0</v>
      </c>
      <c r="T3021" s="50">
        <f t="shared" si="157"/>
        <v>20879.25</v>
      </c>
      <c r="U3021" s="50">
        <f t="shared" si="157"/>
        <v>0</v>
      </c>
      <c r="V3021" s="50">
        <f t="shared" si="157"/>
        <v>8036</v>
      </c>
      <c r="W3021" s="50">
        <f t="shared" si="157"/>
        <v>0</v>
      </c>
      <c r="X3021" s="50">
        <f t="shared" si="157"/>
        <v>25638.666666666668</v>
      </c>
      <c r="Y3021" s="50">
        <f t="shared" si="157"/>
        <v>16454.666666666668</v>
      </c>
      <c r="Z3021" s="50">
        <f t="shared" si="157"/>
        <v>11671.333333333334</v>
      </c>
      <c r="AA3021" s="50">
        <f t="shared" si="158"/>
        <v>0</v>
      </c>
      <c r="AB3021" s="50">
        <f t="shared" si="159"/>
        <v>82679.916666666672</v>
      </c>
      <c r="AC3021" s="48" t="str">
        <f>VLOOKUP(ПРОДАЖИ!C:C,'ИЗ ОСНОВЫ НОМЕНКЛАТУР'!D:E,2,0)</f>
        <v>Механизмы</v>
      </c>
      <c r="AD3021" s="48" t="str">
        <f>VLOOKUP(C:C,'ИЗ ОСНОВЫ НОМЕНКЛАТУР'!D:F,3,0)</f>
        <v>Направляющие скрытого монтажа</v>
      </c>
      <c r="AE3021" s="48" t="str">
        <f>VLOOKUP(C:C,'ИЗ ОСНОВЫ НОМЕНКЛАТУР'!D:H,5,0)</f>
        <v>B</v>
      </c>
    </row>
    <row r="3022" spans="1:31" ht="9.6" customHeight="1" x14ac:dyDescent="0.2">
      <c r="A3022" s="45" t="s">
        <v>2945</v>
      </c>
      <c r="B3022" s="11"/>
      <c r="C3022" s="11" t="s">
        <v>3019</v>
      </c>
      <c r="D3022" s="44">
        <v>126</v>
      </c>
      <c r="E3022" s="44">
        <v>0</v>
      </c>
      <c r="F3022" s="48">
        <v>26</v>
      </c>
      <c r="G3022" s="48">
        <v>0</v>
      </c>
      <c r="H3022" s="44">
        <v>0</v>
      </c>
      <c r="I3022" s="44">
        <v>0</v>
      </c>
      <c r="J3022" s="44">
        <v>16</v>
      </c>
      <c r="K3022" s="48">
        <v>0</v>
      </c>
      <c r="L3022" s="49">
        <v>404073.19</v>
      </c>
      <c r="M3022" s="49">
        <v>0</v>
      </c>
      <c r="N3022" s="10">
        <v>91208</v>
      </c>
      <c r="O3022" s="10">
        <v>0</v>
      </c>
      <c r="P3022" s="10">
        <v>0</v>
      </c>
      <c r="Q3022" s="10">
        <v>0</v>
      </c>
      <c r="R3022" s="10">
        <v>52027.360000000001</v>
      </c>
      <c r="S3022" s="10">
        <v>0</v>
      </c>
      <c r="T3022" s="50">
        <f t="shared" si="157"/>
        <v>33672.765833333331</v>
      </c>
      <c r="U3022" s="50">
        <f t="shared" si="157"/>
        <v>0</v>
      </c>
      <c r="V3022" s="50">
        <f t="shared" si="157"/>
        <v>7600.666666666667</v>
      </c>
      <c r="W3022" s="50">
        <f t="shared" si="157"/>
        <v>0</v>
      </c>
      <c r="X3022" s="50">
        <f t="shared" si="157"/>
        <v>0</v>
      </c>
      <c r="Y3022" s="50">
        <f t="shared" si="157"/>
        <v>0</v>
      </c>
      <c r="Z3022" s="50">
        <f t="shared" si="157"/>
        <v>4335.6133333333337</v>
      </c>
      <c r="AA3022" s="50">
        <f t="shared" si="158"/>
        <v>0</v>
      </c>
      <c r="AB3022" s="50">
        <f t="shared" si="159"/>
        <v>45609.04583333333</v>
      </c>
      <c r="AC3022" s="48" t="str">
        <f>VLOOKUP(ПРОДАЖИ!C:C,'ИЗ ОСНОВЫ НОМЕНКЛАТУР'!D:E,2,0)</f>
        <v>Механизмы</v>
      </c>
      <c r="AD3022" s="48" t="str">
        <f>VLOOKUP(C:C,'ИЗ ОСНОВЫ НОМЕНКЛАТУР'!D:F,3,0)</f>
        <v>Направляющие скрытого монтажа</v>
      </c>
      <c r="AE3022" s="48" t="str">
        <f>VLOOKUP(C:C,'ИЗ ОСНОВЫ НОМЕНКЛАТУР'!D:H,5,0)</f>
        <v>B</v>
      </c>
    </row>
    <row r="3023" spans="1:31" ht="9.6" customHeight="1" x14ac:dyDescent="0.2">
      <c r="A3023" s="45" t="s">
        <v>2945</v>
      </c>
      <c r="B3023" s="11"/>
      <c r="C3023" s="11" t="s">
        <v>3020</v>
      </c>
      <c r="D3023" s="44">
        <v>137</v>
      </c>
      <c r="E3023" s="44">
        <v>0</v>
      </c>
      <c r="F3023" s="48">
        <v>2</v>
      </c>
      <c r="G3023" s="48">
        <v>0</v>
      </c>
      <c r="H3023" s="44">
        <v>0</v>
      </c>
      <c r="I3023" s="44">
        <v>0</v>
      </c>
      <c r="J3023" s="44">
        <v>0</v>
      </c>
      <c r="K3023" s="48">
        <v>0</v>
      </c>
      <c r="L3023" s="49">
        <v>444323.4</v>
      </c>
      <c r="M3023" s="49">
        <v>0</v>
      </c>
      <c r="N3023" s="10">
        <v>6287.4</v>
      </c>
      <c r="O3023" s="10">
        <v>0</v>
      </c>
      <c r="P3023" s="10">
        <v>0</v>
      </c>
      <c r="Q3023" s="10">
        <v>0</v>
      </c>
      <c r="R3023" s="10">
        <v>0</v>
      </c>
      <c r="S3023" s="10">
        <v>0</v>
      </c>
      <c r="T3023" s="50">
        <f t="shared" si="157"/>
        <v>37026.950000000004</v>
      </c>
      <c r="U3023" s="50">
        <f t="shared" si="157"/>
        <v>0</v>
      </c>
      <c r="V3023" s="50">
        <f t="shared" si="157"/>
        <v>523.94999999999993</v>
      </c>
      <c r="W3023" s="50">
        <f t="shared" si="157"/>
        <v>0</v>
      </c>
      <c r="X3023" s="50">
        <f t="shared" si="157"/>
        <v>0</v>
      </c>
      <c r="Y3023" s="50">
        <f t="shared" si="157"/>
        <v>0</v>
      </c>
      <c r="Z3023" s="50">
        <f t="shared" si="157"/>
        <v>0</v>
      </c>
      <c r="AA3023" s="50">
        <f t="shared" si="158"/>
        <v>0</v>
      </c>
      <c r="AB3023" s="50">
        <f t="shared" si="159"/>
        <v>37550.9</v>
      </c>
      <c r="AC3023" s="48" t="str">
        <f>VLOOKUP(ПРОДАЖИ!C:C,'ИЗ ОСНОВЫ НОМЕНКЛАТУР'!D:E,2,0)</f>
        <v>Механизмы</v>
      </c>
      <c r="AD3023" s="48" t="str">
        <f>VLOOKUP(C:C,'ИЗ ОСНОВЫ НОМЕНКЛАТУР'!D:F,3,0)</f>
        <v>Направляющие скрытого монтажа</v>
      </c>
      <c r="AE3023" s="48" t="str">
        <f>VLOOKUP(C:C,'ИЗ ОСНОВЫ НОМЕНКЛАТУР'!D:H,5,0)</f>
        <v>B</v>
      </c>
    </row>
    <row r="3024" spans="1:31" ht="9.6" customHeight="1" x14ac:dyDescent="0.2">
      <c r="A3024" s="45" t="s">
        <v>2945</v>
      </c>
      <c r="B3024" s="11"/>
      <c r="C3024" s="11" t="s">
        <v>3021</v>
      </c>
      <c r="D3024" s="44">
        <v>64</v>
      </c>
      <c r="E3024" s="44">
        <v>0</v>
      </c>
      <c r="F3024" s="48">
        <v>42</v>
      </c>
      <c r="G3024" s="48">
        <v>0</v>
      </c>
      <c r="H3024" s="44">
        <v>20</v>
      </c>
      <c r="I3024" s="44">
        <v>30</v>
      </c>
      <c r="J3024" s="44">
        <v>19</v>
      </c>
      <c r="K3024" s="48">
        <v>7</v>
      </c>
      <c r="L3024" s="49">
        <v>156032</v>
      </c>
      <c r="M3024" s="49">
        <v>0</v>
      </c>
      <c r="N3024" s="10">
        <v>102396</v>
      </c>
      <c r="O3024" s="10">
        <v>0</v>
      </c>
      <c r="P3024" s="10">
        <v>48760</v>
      </c>
      <c r="Q3024" s="10">
        <v>73140</v>
      </c>
      <c r="R3024" s="10">
        <v>46322</v>
      </c>
      <c r="S3024" s="10">
        <v>17066</v>
      </c>
      <c r="T3024" s="50">
        <f t="shared" si="157"/>
        <v>13002.666666666666</v>
      </c>
      <c r="U3024" s="50">
        <f t="shared" si="157"/>
        <v>0</v>
      </c>
      <c r="V3024" s="50">
        <f t="shared" si="157"/>
        <v>8533</v>
      </c>
      <c r="W3024" s="50">
        <f t="shared" si="157"/>
        <v>0</v>
      </c>
      <c r="X3024" s="50">
        <f t="shared" si="157"/>
        <v>4063.3333333333335</v>
      </c>
      <c r="Y3024" s="50">
        <f t="shared" si="157"/>
        <v>6095</v>
      </c>
      <c r="Z3024" s="50">
        <f t="shared" si="157"/>
        <v>3860.1666666666665</v>
      </c>
      <c r="AA3024" s="50">
        <f t="shared" si="158"/>
        <v>1422.1666666666667</v>
      </c>
      <c r="AB3024" s="50">
        <f t="shared" si="159"/>
        <v>36976.333333333328</v>
      </c>
      <c r="AC3024" s="48" t="str">
        <f>VLOOKUP(ПРОДАЖИ!C:C,'ИЗ ОСНОВЫ НОМЕНКЛАТУР'!D:E,2,0)</f>
        <v>Механизмы</v>
      </c>
      <c r="AD3024" s="48" t="str">
        <f>VLOOKUP(C:C,'ИЗ ОСНОВЫ НОМЕНКЛАТУР'!D:F,3,0)</f>
        <v>Направляющие скрытого монтажа</v>
      </c>
      <c r="AE3024" s="48" t="str">
        <f>VLOOKUP(C:C,'ИЗ ОСНОВЫ НОМЕНКЛАТУР'!D:H,5,0)</f>
        <v>B</v>
      </c>
    </row>
    <row r="3025" spans="1:31" ht="9.6" customHeight="1" x14ac:dyDescent="0.2">
      <c r="A3025" s="45" t="s">
        <v>2945</v>
      </c>
      <c r="B3025" s="11"/>
      <c r="C3025" s="11" t="s">
        <v>3022</v>
      </c>
      <c r="D3025" s="44">
        <v>152</v>
      </c>
      <c r="E3025" s="44">
        <v>11</v>
      </c>
      <c r="F3025" s="48">
        <v>13</v>
      </c>
      <c r="G3025" s="48">
        <v>0</v>
      </c>
      <c r="H3025" s="44">
        <v>0</v>
      </c>
      <c r="I3025" s="44">
        <v>0</v>
      </c>
      <c r="J3025" s="44">
        <v>0</v>
      </c>
      <c r="K3025" s="48">
        <v>0</v>
      </c>
      <c r="L3025" s="49">
        <v>318679.76</v>
      </c>
      <c r="M3025" s="49">
        <v>22987.97</v>
      </c>
      <c r="N3025" s="10">
        <v>30186</v>
      </c>
      <c r="O3025" s="10">
        <v>0</v>
      </c>
      <c r="P3025" s="10">
        <v>0</v>
      </c>
      <c r="Q3025" s="10">
        <v>0</v>
      </c>
      <c r="R3025" s="10">
        <v>0</v>
      </c>
      <c r="S3025" s="10">
        <v>0</v>
      </c>
      <c r="T3025" s="50">
        <f t="shared" si="157"/>
        <v>26556.646666666667</v>
      </c>
      <c r="U3025" s="50">
        <f t="shared" si="157"/>
        <v>1915.6641666666667</v>
      </c>
      <c r="V3025" s="50">
        <f t="shared" si="157"/>
        <v>2515.5</v>
      </c>
      <c r="W3025" s="50">
        <f t="shared" si="157"/>
        <v>0</v>
      </c>
      <c r="X3025" s="50">
        <f t="shared" si="157"/>
        <v>0</v>
      </c>
      <c r="Y3025" s="50">
        <f t="shared" si="157"/>
        <v>0</v>
      </c>
      <c r="Z3025" s="50">
        <f t="shared" si="157"/>
        <v>0</v>
      </c>
      <c r="AA3025" s="50">
        <f t="shared" si="158"/>
        <v>0</v>
      </c>
      <c r="AB3025" s="50">
        <f t="shared" si="159"/>
        <v>30987.810833333333</v>
      </c>
      <c r="AC3025" s="48" t="str">
        <f>VLOOKUP(ПРОДАЖИ!C:C,'ИЗ ОСНОВЫ НОМЕНКЛАТУР'!D:E,2,0)</f>
        <v>Механизмы</v>
      </c>
      <c r="AD3025" s="48" t="str">
        <f>VLOOKUP(C:C,'ИЗ ОСНОВЫ НОМЕНКЛАТУР'!D:F,3,0)</f>
        <v>Направляющие скрытого монтажа</v>
      </c>
      <c r="AE3025" s="48" t="str">
        <f>VLOOKUP(C:C,'ИЗ ОСНОВЫ НОМЕНКЛАТУР'!D:H,5,0)</f>
        <v>B</v>
      </c>
    </row>
    <row r="3026" spans="1:31" ht="9.6" customHeight="1" x14ac:dyDescent="0.2">
      <c r="A3026" s="45" t="s">
        <v>2945</v>
      </c>
      <c r="B3026" s="11"/>
      <c r="C3026" s="11" t="s">
        <v>3023</v>
      </c>
      <c r="D3026" s="44">
        <v>41</v>
      </c>
      <c r="E3026" s="44">
        <v>0</v>
      </c>
      <c r="F3026" s="48">
        <v>23</v>
      </c>
      <c r="G3026" s="48">
        <v>0</v>
      </c>
      <c r="H3026" s="44">
        <v>21</v>
      </c>
      <c r="I3026" s="44">
        <v>26</v>
      </c>
      <c r="J3026" s="44">
        <v>16</v>
      </c>
      <c r="K3026" s="48">
        <v>0</v>
      </c>
      <c r="L3026" s="49">
        <v>90200</v>
      </c>
      <c r="M3026" s="49">
        <v>0</v>
      </c>
      <c r="N3026" s="10">
        <v>50600</v>
      </c>
      <c r="O3026" s="10">
        <v>0</v>
      </c>
      <c r="P3026" s="10">
        <v>46200</v>
      </c>
      <c r="Q3026" s="10">
        <v>57200</v>
      </c>
      <c r="R3026" s="10">
        <v>35200</v>
      </c>
      <c r="S3026" s="10">
        <v>0</v>
      </c>
      <c r="T3026" s="50">
        <f t="shared" si="157"/>
        <v>7516.666666666667</v>
      </c>
      <c r="U3026" s="50">
        <f t="shared" si="157"/>
        <v>0</v>
      </c>
      <c r="V3026" s="50">
        <f t="shared" si="157"/>
        <v>4216.666666666667</v>
      </c>
      <c r="W3026" s="50">
        <f t="shared" ref="W3026:AA3086" si="160">O3026/12</f>
        <v>0</v>
      </c>
      <c r="X3026" s="50">
        <f t="shared" si="160"/>
        <v>3850</v>
      </c>
      <c r="Y3026" s="50">
        <f t="shared" si="160"/>
        <v>4766.666666666667</v>
      </c>
      <c r="Z3026" s="50">
        <f t="shared" si="160"/>
        <v>2933.3333333333335</v>
      </c>
      <c r="AA3026" s="50">
        <f t="shared" si="158"/>
        <v>0</v>
      </c>
      <c r="AB3026" s="50">
        <f t="shared" si="159"/>
        <v>23283.333333333332</v>
      </c>
      <c r="AC3026" s="48" t="str">
        <f>VLOOKUP(ПРОДАЖИ!C:C,'ИЗ ОСНОВЫ НОМЕНКЛАТУР'!D:E,2,0)</f>
        <v>Механизмы</v>
      </c>
      <c r="AD3026" s="48" t="str">
        <f>VLOOKUP(C:C,'ИЗ ОСНОВЫ НОМЕНКЛАТУР'!D:F,3,0)</f>
        <v>Направляющие скрытого монтажа</v>
      </c>
      <c r="AE3026" s="48" t="str">
        <f>VLOOKUP(C:C,'ИЗ ОСНОВЫ НОМЕНКЛАТУР'!D:H,5,0)</f>
        <v>C</v>
      </c>
    </row>
    <row r="3027" spans="1:31" ht="9.6" customHeight="1" x14ac:dyDescent="0.2">
      <c r="A3027" s="45" t="s">
        <v>2945</v>
      </c>
      <c r="B3027" s="11"/>
      <c r="C3027" s="11" t="s">
        <v>3024</v>
      </c>
      <c r="D3027" s="44">
        <v>87</v>
      </c>
      <c r="E3027" s="44">
        <v>0</v>
      </c>
      <c r="F3027" s="48">
        <v>0</v>
      </c>
      <c r="G3027" s="48">
        <v>0</v>
      </c>
      <c r="H3027" s="44">
        <v>6</v>
      </c>
      <c r="I3027" s="44">
        <v>0</v>
      </c>
      <c r="J3027" s="44">
        <v>10</v>
      </c>
      <c r="K3027" s="48">
        <v>0</v>
      </c>
      <c r="L3027" s="49">
        <v>220371</v>
      </c>
      <c r="M3027" s="49">
        <v>0</v>
      </c>
      <c r="N3027" s="10">
        <v>0</v>
      </c>
      <c r="O3027" s="10">
        <v>0</v>
      </c>
      <c r="P3027" s="10">
        <v>15198</v>
      </c>
      <c r="Q3027" s="10">
        <v>0</v>
      </c>
      <c r="R3027" s="10">
        <v>25330</v>
      </c>
      <c r="S3027" s="10">
        <v>0</v>
      </c>
      <c r="T3027" s="50">
        <f t="shared" ref="T3027:X3090" si="161">L3027/12</f>
        <v>18364.25</v>
      </c>
      <c r="U3027" s="50">
        <f t="shared" si="161"/>
        <v>0</v>
      </c>
      <c r="V3027" s="50">
        <f t="shared" si="161"/>
        <v>0</v>
      </c>
      <c r="W3027" s="50">
        <f t="shared" si="160"/>
        <v>0</v>
      </c>
      <c r="X3027" s="50">
        <f t="shared" si="160"/>
        <v>1266.5</v>
      </c>
      <c r="Y3027" s="50">
        <f t="shared" si="160"/>
        <v>0</v>
      </c>
      <c r="Z3027" s="50">
        <f t="shared" si="160"/>
        <v>2110.8333333333335</v>
      </c>
      <c r="AA3027" s="50">
        <f t="shared" si="158"/>
        <v>0</v>
      </c>
      <c r="AB3027" s="50">
        <f t="shared" si="159"/>
        <v>21741.583333333332</v>
      </c>
      <c r="AC3027" s="48" t="str">
        <f>VLOOKUP(ПРОДАЖИ!C:C,'ИЗ ОСНОВЫ НОМЕНКЛАТУР'!D:E,2,0)</f>
        <v>Механизмы</v>
      </c>
      <c r="AD3027" s="48" t="str">
        <f>VLOOKUP(C:C,'ИЗ ОСНОВЫ НОМЕНКЛАТУР'!D:F,3,0)</f>
        <v>Направляющие скрытого монтажа</v>
      </c>
      <c r="AE3027" s="48" t="str">
        <f>VLOOKUP(C:C,'ИЗ ОСНОВЫ НОМЕНКЛАТУР'!D:H,5,0)</f>
        <v>C</v>
      </c>
    </row>
    <row r="3028" spans="1:31" ht="9.6" customHeight="1" x14ac:dyDescent="0.2">
      <c r="A3028" s="45" t="s">
        <v>2945</v>
      </c>
      <c r="B3028" s="11"/>
      <c r="C3028" s="11" t="s">
        <v>3025</v>
      </c>
      <c r="D3028" s="44">
        <v>48</v>
      </c>
      <c r="E3028" s="44">
        <v>0</v>
      </c>
      <c r="F3028" s="48">
        <v>9</v>
      </c>
      <c r="G3028" s="48">
        <v>0</v>
      </c>
      <c r="H3028" s="44">
        <v>37</v>
      </c>
      <c r="I3028" s="44">
        <v>8</v>
      </c>
      <c r="J3028" s="44">
        <v>17</v>
      </c>
      <c r="K3028" s="48">
        <v>0</v>
      </c>
      <c r="L3028" s="49">
        <v>100347.24</v>
      </c>
      <c r="M3028" s="49">
        <v>0</v>
      </c>
      <c r="N3028" s="10">
        <v>18612</v>
      </c>
      <c r="O3028" s="10">
        <v>0</v>
      </c>
      <c r="P3028" s="10">
        <v>76516</v>
      </c>
      <c r="Q3028" s="10">
        <v>16544</v>
      </c>
      <c r="R3028" s="10">
        <v>35156</v>
      </c>
      <c r="S3028" s="10">
        <v>0</v>
      </c>
      <c r="T3028" s="50">
        <f t="shared" si="161"/>
        <v>8362.27</v>
      </c>
      <c r="U3028" s="50">
        <f t="shared" si="161"/>
        <v>0</v>
      </c>
      <c r="V3028" s="50">
        <f t="shared" si="161"/>
        <v>1551</v>
      </c>
      <c r="W3028" s="50">
        <f t="shared" si="160"/>
        <v>0</v>
      </c>
      <c r="X3028" s="50">
        <f t="shared" si="160"/>
        <v>6376.333333333333</v>
      </c>
      <c r="Y3028" s="50">
        <f t="shared" si="160"/>
        <v>1378.6666666666667</v>
      </c>
      <c r="Z3028" s="50">
        <f t="shared" si="160"/>
        <v>2929.6666666666665</v>
      </c>
      <c r="AA3028" s="50">
        <f t="shared" si="158"/>
        <v>0</v>
      </c>
      <c r="AB3028" s="50">
        <f t="shared" si="159"/>
        <v>20597.936666666668</v>
      </c>
      <c r="AC3028" s="48" t="str">
        <f>VLOOKUP(ПРОДАЖИ!C:C,'ИЗ ОСНОВЫ НОМЕНКЛАТУР'!D:E,2,0)</f>
        <v>Механизмы</v>
      </c>
      <c r="AD3028" s="48" t="str">
        <f>VLOOKUP(C:C,'ИЗ ОСНОВЫ НОМЕНКЛАТУР'!D:F,3,0)</f>
        <v>Направляющие скрытого монтажа</v>
      </c>
      <c r="AE3028" s="48" t="str">
        <f>VLOOKUP(C:C,'ИЗ ОСНОВЫ НОМЕНКЛАТУР'!D:H,5,0)</f>
        <v>C</v>
      </c>
    </row>
    <row r="3029" spans="1:31" ht="9.6" customHeight="1" x14ac:dyDescent="0.2">
      <c r="A3029" s="45" t="s">
        <v>2945</v>
      </c>
      <c r="B3029" s="11"/>
      <c r="C3029" s="11" t="s">
        <v>3026</v>
      </c>
      <c r="D3029" s="44">
        <v>66</v>
      </c>
      <c r="E3029" s="44">
        <v>0</v>
      </c>
      <c r="F3029" s="48">
        <v>0</v>
      </c>
      <c r="G3029" s="48">
        <v>0</v>
      </c>
      <c r="H3029" s="44">
        <v>0</v>
      </c>
      <c r="I3029" s="44">
        <v>0</v>
      </c>
      <c r="J3029" s="44">
        <v>3</v>
      </c>
      <c r="K3029" s="48">
        <v>0</v>
      </c>
      <c r="L3029" s="49">
        <v>182179.8</v>
      </c>
      <c r="M3029" s="49">
        <v>0</v>
      </c>
      <c r="N3029" s="10">
        <v>0</v>
      </c>
      <c r="O3029" s="10">
        <v>0</v>
      </c>
      <c r="P3029" s="10">
        <v>0</v>
      </c>
      <c r="Q3029" s="10">
        <v>0</v>
      </c>
      <c r="R3029" s="10">
        <v>9201</v>
      </c>
      <c r="S3029" s="10">
        <v>0</v>
      </c>
      <c r="T3029" s="50">
        <f t="shared" si="161"/>
        <v>15181.65</v>
      </c>
      <c r="U3029" s="50">
        <f t="shared" si="161"/>
        <v>0</v>
      </c>
      <c r="V3029" s="50">
        <f t="shared" si="161"/>
        <v>0</v>
      </c>
      <c r="W3029" s="50">
        <f t="shared" si="160"/>
        <v>0</v>
      </c>
      <c r="X3029" s="50">
        <f t="shared" si="160"/>
        <v>0</v>
      </c>
      <c r="Y3029" s="50">
        <f t="shared" si="160"/>
        <v>0</v>
      </c>
      <c r="Z3029" s="50">
        <f t="shared" si="160"/>
        <v>766.75</v>
      </c>
      <c r="AA3029" s="50">
        <f t="shared" si="158"/>
        <v>0</v>
      </c>
      <c r="AB3029" s="50">
        <f t="shared" si="159"/>
        <v>15948.4</v>
      </c>
      <c r="AC3029" s="48" t="str">
        <f>VLOOKUP(ПРОДАЖИ!C:C,'ИЗ ОСНОВЫ НОМЕНКЛАТУР'!D:E,2,0)</f>
        <v>Механизмы</v>
      </c>
      <c r="AD3029" s="48" t="str">
        <f>VLOOKUP(C:C,'ИЗ ОСНОВЫ НОМЕНКЛАТУР'!D:F,3,0)</f>
        <v>Направляющие скрытого монтажа</v>
      </c>
      <c r="AE3029" s="48" t="str">
        <f>VLOOKUP(C:C,'ИЗ ОСНОВЫ НОМЕНКЛАТУР'!D:H,5,0)</f>
        <v>C</v>
      </c>
    </row>
    <row r="3030" spans="1:31" ht="9.6" customHeight="1" x14ac:dyDescent="0.2">
      <c r="A3030" s="45" t="s">
        <v>2945</v>
      </c>
      <c r="B3030" s="11"/>
      <c r="C3030" s="11" t="s">
        <v>3027</v>
      </c>
      <c r="D3030" s="44">
        <v>176</v>
      </c>
      <c r="E3030" s="44">
        <v>0</v>
      </c>
      <c r="F3030" s="48">
        <v>0</v>
      </c>
      <c r="G3030" s="48">
        <v>0</v>
      </c>
      <c r="H3030" s="44">
        <v>11</v>
      </c>
      <c r="I3030" s="44">
        <v>52</v>
      </c>
      <c r="J3030" s="44">
        <v>0</v>
      </c>
      <c r="K3030" s="48">
        <v>0</v>
      </c>
      <c r="L3030" s="49">
        <v>333373.12</v>
      </c>
      <c r="M3030" s="49">
        <v>0</v>
      </c>
      <c r="N3030" s="10">
        <v>0</v>
      </c>
      <c r="O3030" s="10">
        <v>0</v>
      </c>
      <c r="P3030" s="10">
        <v>22079.91</v>
      </c>
      <c r="Q3030" s="10">
        <v>104377.75</v>
      </c>
      <c r="R3030" s="10">
        <v>0</v>
      </c>
      <c r="S3030" s="10">
        <v>0</v>
      </c>
      <c r="T3030" s="50">
        <f t="shared" si="161"/>
        <v>27781.093333333334</v>
      </c>
      <c r="U3030" s="50">
        <f t="shared" si="161"/>
        <v>0</v>
      </c>
      <c r="V3030" s="50">
        <f t="shared" si="161"/>
        <v>0</v>
      </c>
      <c r="W3030" s="50">
        <f t="shared" si="160"/>
        <v>0</v>
      </c>
      <c r="X3030" s="50">
        <f t="shared" si="160"/>
        <v>1839.9925000000001</v>
      </c>
      <c r="Y3030" s="50">
        <f t="shared" si="160"/>
        <v>8698.1458333333339</v>
      </c>
      <c r="Z3030" s="50">
        <f t="shared" si="160"/>
        <v>0</v>
      </c>
      <c r="AA3030" s="50">
        <f t="shared" si="158"/>
        <v>0</v>
      </c>
      <c r="AB3030" s="50">
        <f t="shared" si="159"/>
        <v>38319.231666666667</v>
      </c>
      <c r="AC3030" s="48" t="str">
        <f>VLOOKUP(ПРОДАЖИ!C:C,'ИЗ ОСНОВЫ НОМЕНКЛАТУР'!D:E,2,0)</f>
        <v>Механизмы</v>
      </c>
      <c r="AD3030" s="48" t="str">
        <f>VLOOKUP(C:C,'ИЗ ОСНОВЫ НОМЕНКЛАТУР'!D:F,3,0)</f>
        <v>Направляющие скрытого монтажа</v>
      </c>
      <c r="AE3030" s="48" t="str">
        <f>VLOOKUP(C:C,'ИЗ ОСНОВЫ НОМЕНКЛАТУР'!D:H,5,0)</f>
        <v>B</v>
      </c>
    </row>
    <row r="3031" spans="1:31" ht="9.6" customHeight="1" x14ac:dyDescent="0.2">
      <c r="A3031" s="45" t="s">
        <v>2945</v>
      </c>
      <c r="B3031" s="11"/>
      <c r="C3031" s="11" t="s">
        <v>3028</v>
      </c>
      <c r="D3031" s="44">
        <v>98</v>
      </c>
      <c r="E3031" s="44">
        <v>0</v>
      </c>
      <c r="F3031" s="48">
        <v>4</v>
      </c>
      <c r="G3031" s="48">
        <v>0</v>
      </c>
      <c r="H3031" s="44">
        <v>32</v>
      </c>
      <c r="I3031" s="44">
        <v>46</v>
      </c>
      <c r="J3031" s="44">
        <v>25</v>
      </c>
      <c r="K3031" s="48">
        <v>4</v>
      </c>
      <c r="L3031" s="49">
        <v>254800</v>
      </c>
      <c r="M3031" s="49">
        <v>0</v>
      </c>
      <c r="N3031" s="10">
        <v>10400</v>
      </c>
      <c r="O3031" s="10">
        <v>0</v>
      </c>
      <c r="P3031" s="10">
        <v>83432.58</v>
      </c>
      <c r="Q3031" s="10">
        <v>119963.63</v>
      </c>
      <c r="R3031" s="10">
        <v>65656.5</v>
      </c>
      <c r="S3031" s="10">
        <v>10505.04</v>
      </c>
      <c r="T3031" s="50">
        <f t="shared" si="161"/>
        <v>21233.333333333332</v>
      </c>
      <c r="U3031" s="50">
        <f t="shared" si="161"/>
        <v>0</v>
      </c>
      <c r="V3031" s="50">
        <f t="shared" si="161"/>
        <v>866.66666666666663</v>
      </c>
      <c r="W3031" s="50">
        <f t="shared" si="160"/>
        <v>0</v>
      </c>
      <c r="X3031" s="50">
        <f t="shared" si="160"/>
        <v>6952.7150000000001</v>
      </c>
      <c r="Y3031" s="50">
        <f t="shared" si="160"/>
        <v>9996.9691666666677</v>
      </c>
      <c r="Z3031" s="50">
        <f t="shared" si="160"/>
        <v>5471.375</v>
      </c>
      <c r="AA3031" s="50">
        <f t="shared" si="158"/>
        <v>875.42000000000007</v>
      </c>
      <c r="AB3031" s="50">
        <f t="shared" si="159"/>
        <v>45396.479166666664</v>
      </c>
      <c r="AC3031" s="48" t="str">
        <f>VLOOKUP(ПРОДАЖИ!C:C,'ИЗ ОСНОВЫ НОМЕНКЛАТУР'!D:E,2,0)</f>
        <v>Механизмы</v>
      </c>
      <c r="AD3031" s="48" t="str">
        <f>VLOOKUP(C:C,'ИЗ ОСНОВЫ НОМЕНКЛАТУР'!D:F,3,0)</f>
        <v>Направляющие скрытого монтажа</v>
      </c>
      <c r="AE3031" s="48" t="str">
        <f>VLOOKUP(C:C,'ИЗ ОСНОВЫ НОМЕНКЛАТУР'!D:H,5,0)</f>
        <v>B</v>
      </c>
    </row>
    <row r="3032" spans="1:31" ht="9.6" customHeight="1" x14ac:dyDescent="0.2">
      <c r="A3032" s="45" t="s">
        <v>2945</v>
      </c>
      <c r="B3032" s="11"/>
      <c r="C3032" s="11" t="s">
        <v>3029</v>
      </c>
      <c r="D3032" s="44">
        <v>0</v>
      </c>
      <c r="E3032" s="44">
        <v>0</v>
      </c>
      <c r="F3032" s="48">
        <v>0</v>
      </c>
      <c r="G3032" s="48">
        <v>0</v>
      </c>
      <c r="H3032" s="44">
        <v>34</v>
      </c>
      <c r="I3032" s="44">
        <v>61</v>
      </c>
      <c r="J3032" s="44">
        <v>0</v>
      </c>
      <c r="K3032" s="48">
        <v>0</v>
      </c>
      <c r="L3032" s="49">
        <v>0</v>
      </c>
      <c r="M3032" s="49">
        <v>0</v>
      </c>
      <c r="N3032" s="10">
        <v>0</v>
      </c>
      <c r="O3032" s="10">
        <v>0</v>
      </c>
      <c r="P3032" s="10">
        <v>122400</v>
      </c>
      <c r="Q3032" s="10">
        <v>215750</v>
      </c>
      <c r="R3032" s="10">
        <v>0</v>
      </c>
      <c r="S3032" s="10">
        <v>0</v>
      </c>
      <c r="T3032" s="50">
        <f t="shared" si="161"/>
        <v>0</v>
      </c>
      <c r="U3032" s="50">
        <f t="shared" si="161"/>
        <v>0</v>
      </c>
      <c r="V3032" s="50">
        <f t="shared" si="161"/>
        <v>0</v>
      </c>
      <c r="W3032" s="50">
        <f t="shared" si="160"/>
        <v>0</v>
      </c>
      <c r="X3032" s="50">
        <f t="shared" si="160"/>
        <v>10200</v>
      </c>
      <c r="Y3032" s="50">
        <f t="shared" si="160"/>
        <v>17979.166666666668</v>
      </c>
      <c r="Z3032" s="50">
        <f t="shared" si="160"/>
        <v>0</v>
      </c>
      <c r="AA3032" s="50">
        <f t="shared" si="158"/>
        <v>0</v>
      </c>
      <c r="AB3032" s="50">
        <f t="shared" si="159"/>
        <v>28179.166666666668</v>
      </c>
      <c r="AC3032" s="48" t="str">
        <f>VLOOKUP(ПРОДАЖИ!C:C,'ИЗ ОСНОВЫ НОМЕНКЛАТУР'!D:E,2,0)</f>
        <v>Механизмы</v>
      </c>
      <c r="AD3032" s="48" t="str">
        <f>VLOOKUP(C:C,'ИЗ ОСНОВЫ НОМЕНКЛАТУР'!D:F,3,0)</f>
        <v>Направляющие скрытого монтажа</v>
      </c>
      <c r="AE3032" s="48" t="str">
        <f>VLOOKUP(C:C,'ИЗ ОСНОВЫ НОМЕНКЛАТУР'!D:H,5,0)</f>
        <v>C</v>
      </c>
    </row>
    <row r="3033" spans="1:31" ht="9.6" customHeight="1" x14ac:dyDescent="0.2">
      <c r="A3033" s="45" t="s">
        <v>2945</v>
      </c>
      <c r="B3033" s="11"/>
      <c r="C3033" s="11" t="s">
        <v>3030</v>
      </c>
      <c r="D3033" s="44">
        <v>106</v>
      </c>
      <c r="E3033" s="44">
        <v>0</v>
      </c>
      <c r="F3033" s="48">
        <v>5</v>
      </c>
      <c r="G3033" s="48">
        <v>0</v>
      </c>
      <c r="H3033" s="44">
        <v>18</v>
      </c>
      <c r="I3033" s="44">
        <v>41</v>
      </c>
      <c r="J3033" s="44">
        <v>0</v>
      </c>
      <c r="K3033" s="48">
        <v>0</v>
      </c>
      <c r="L3033" s="49">
        <v>204962.5</v>
      </c>
      <c r="M3033" s="49">
        <v>0</v>
      </c>
      <c r="N3033" s="10">
        <v>9500</v>
      </c>
      <c r="O3033" s="10">
        <v>0</v>
      </c>
      <c r="P3033" s="10">
        <v>34324.26</v>
      </c>
      <c r="Q3033" s="10">
        <v>78185.72</v>
      </c>
      <c r="R3033" s="10">
        <v>0</v>
      </c>
      <c r="S3033" s="10">
        <v>0</v>
      </c>
      <c r="T3033" s="50">
        <f t="shared" si="161"/>
        <v>17080.208333333332</v>
      </c>
      <c r="U3033" s="50">
        <f t="shared" si="161"/>
        <v>0</v>
      </c>
      <c r="V3033" s="50">
        <f t="shared" si="161"/>
        <v>791.66666666666663</v>
      </c>
      <c r="W3033" s="50">
        <f t="shared" si="160"/>
        <v>0</v>
      </c>
      <c r="X3033" s="50">
        <f t="shared" si="160"/>
        <v>2860.355</v>
      </c>
      <c r="Y3033" s="50">
        <f t="shared" si="160"/>
        <v>6515.4766666666665</v>
      </c>
      <c r="Z3033" s="50">
        <f t="shared" si="160"/>
        <v>0</v>
      </c>
      <c r="AA3033" s="50">
        <f t="shared" si="158"/>
        <v>0</v>
      </c>
      <c r="AB3033" s="50">
        <f t="shared" si="159"/>
        <v>27247.706666666665</v>
      </c>
      <c r="AC3033" s="48" t="str">
        <f>VLOOKUP(ПРОДАЖИ!C:C,'ИЗ ОСНОВЫ НОМЕНКЛАТУР'!D:E,2,0)</f>
        <v>Механизмы</v>
      </c>
      <c r="AD3033" s="48" t="str">
        <f>VLOOKUP(C:C,'ИЗ ОСНОВЫ НОМЕНКЛАТУР'!D:F,3,0)</f>
        <v>Направляющие скрытого монтажа</v>
      </c>
      <c r="AE3033" s="48" t="str">
        <f>VLOOKUP(C:C,'ИЗ ОСНОВЫ НОМЕНКЛАТУР'!D:H,5,0)</f>
        <v>B</v>
      </c>
    </row>
    <row r="3034" spans="1:31" ht="9.6" customHeight="1" x14ac:dyDescent="0.2">
      <c r="A3034" s="45" t="s">
        <v>2945</v>
      </c>
      <c r="B3034" s="11"/>
      <c r="C3034" s="11" t="s">
        <v>3031</v>
      </c>
      <c r="D3034" s="44">
        <v>0</v>
      </c>
      <c r="E3034" s="44">
        <v>0</v>
      </c>
      <c r="F3034" s="48">
        <v>0</v>
      </c>
      <c r="G3034" s="48">
        <v>0</v>
      </c>
      <c r="H3034" s="44">
        <v>10</v>
      </c>
      <c r="I3034" s="44">
        <v>92</v>
      </c>
      <c r="J3034" s="44">
        <v>0</v>
      </c>
      <c r="K3034" s="48">
        <v>0</v>
      </c>
      <c r="L3034" s="49">
        <v>0</v>
      </c>
      <c r="M3034" s="49">
        <v>0</v>
      </c>
      <c r="N3034" s="10">
        <v>0</v>
      </c>
      <c r="O3034" s="10">
        <v>0</v>
      </c>
      <c r="P3034" s="10">
        <v>28000</v>
      </c>
      <c r="Q3034" s="10">
        <v>257600</v>
      </c>
      <c r="R3034" s="10">
        <v>0</v>
      </c>
      <c r="S3034" s="10">
        <v>0</v>
      </c>
      <c r="T3034" s="50">
        <f t="shared" si="161"/>
        <v>0</v>
      </c>
      <c r="U3034" s="50">
        <f t="shared" si="161"/>
        <v>0</v>
      </c>
      <c r="V3034" s="50">
        <f t="shared" si="161"/>
        <v>0</v>
      </c>
      <c r="W3034" s="50">
        <f t="shared" si="160"/>
        <v>0</v>
      </c>
      <c r="X3034" s="50">
        <f t="shared" si="160"/>
        <v>2333.3333333333335</v>
      </c>
      <c r="Y3034" s="50">
        <f t="shared" si="160"/>
        <v>21466.666666666668</v>
      </c>
      <c r="Z3034" s="50">
        <f t="shared" si="160"/>
        <v>0</v>
      </c>
      <c r="AA3034" s="50">
        <f t="shared" si="158"/>
        <v>0</v>
      </c>
      <c r="AB3034" s="50">
        <f t="shared" si="159"/>
        <v>23800</v>
      </c>
      <c r="AC3034" s="48" t="str">
        <f>VLOOKUP(ПРОДАЖИ!C:C,'ИЗ ОСНОВЫ НОМЕНКЛАТУР'!D:E,2,0)</f>
        <v>Механизмы</v>
      </c>
      <c r="AD3034" s="48" t="str">
        <f>VLOOKUP(C:C,'ИЗ ОСНОВЫ НОМЕНКЛАТУР'!D:F,3,0)</f>
        <v>Направляющие скрытого монтажа</v>
      </c>
      <c r="AE3034" s="48" t="str">
        <f>VLOOKUP(C:C,'ИЗ ОСНОВЫ НОМЕНКЛАТУР'!D:H,5,0)</f>
        <v>C</v>
      </c>
    </row>
    <row r="3035" spans="1:31" ht="9.6" customHeight="1" x14ac:dyDescent="0.2">
      <c r="A3035" s="45" t="s">
        <v>2945</v>
      </c>
      <c r="B3035" s="11"/>
      <c r="C3035" s="11" t="s">
        <v>3032</v>
      </c>
      <c r="D3035" s="44">
        <v>125</v>
      </c>
      <c r="E3035" s="44">
        <v>0</v>
      </c>
      <c r="F3035" s="48">
        <v>30</v>
      </c>
      <c r="G3035" s="48">
        <v>0</v>
      </c>
      <c r="H3035" s="44">
        <v>0</v>
      </c>
      <c r="I3035" s="44">
        <v>0</v>
      </c>
      <c r="J3035" s="44">
        <v>0</v>
      </c>
      <c r="K3035" s="48">
        <v>0</v>
      </c>
      <c r="L3035" s="49">
        <v>278363.88</v>
      </c>
      <c r="M3035" s="49">
        <v>0</v>
      </c>
      <c r="N3035" s="10">
        <v>73301.149999999994</v>
      </c>
      <c r="O3035" s="10">
        <v>0</v>
      </c>
      <c r="P3035" s="10">
        <v>0</v>
      </c>
      <c r="Q3035" s="10">
        <v>0</v>
      </c>
      <c r="R3035" s="10">
        <v>0</v>
      </c>
      <c r="S3035" s="10">
        <v>0</v>
      </c>
      <c r="T3035" s="50">
        <f t="shared" si="161"/>
        <v>23196.99</v>
      </c>
      <c r="U3035" s="50">
        <f t="shared" si="161"/>
        <v>0</v>
      </c>
      <c r="V3035" s="50">
        <f t="shared" si="161"/>
        <v>6108.4291666666659</v>
      </c>
      <c r="W3035" s="50">
        <f t="shared" si="160"/>
        <v>0</v>
      </c>
      <c r="X3035" s="50">
        <f t="shared" si="160"/>
        <v>0</v>
      </c>
      <c r="Y3035" s="50">
        <f t="shared" si="160"/>
        <v>0</v>
      </c>
      <c r="Z3035" s="50">
        <f t="shared" si="160"/>
        <v>0</v>
      </c>
      <c r="AA3035" s="50">
        <f t="shared" si="158"/>
        <v>0</v>
      </c>
      <c r="AB3035" s="50">
        <f t="shared" si="159"/>
        <v>29305.419166666667</v>
      </c>
      <c r="AC3035" s="48" t="str">
        <f>VLOOKUP(ПРОДАЖИ!C:C,'ИЗ ОСНОВЫ НОМЕНКЛАТУР'!D:E,2,0)</f>
        <v>Механизмы</v>
      </c>
      <c r="AD3035" s="48" t="str">
        <f>VLOOKUP(C:C,'ИЗ ОСНОВЫ НОМЕНКЛАТУР'!D:F,3,0)</f>
        <v>Направляющие скрытого монтажа</v>
      </c>
      <c r="AE3035" s="48" t="str">
        <f>VLOOKUP(C:C,'ИЗ ОСНОВЫ НОМЕНКЛАТУР'!D:H,5,0)</f>
        <v>B</v>
      </c>
    </row>
    <row r="3036" spans="1:31" ht="9.6" customHeight="1" x14ac:dyDescent="0.2">
      <c r="A3036" s="45" t="s">
        <v>2945</v>
      </c>
      <c r="B3036" s="11"/>
      <c r="C3036" s="11" t="s">
        <v>3033</v>
      </c>
      <c r="D3036" s="44">
        <v>76</v>
      </c>
      <c r="E3036" s="44">
        <v>0</v>
      </c>
      <c r="F3036" s="48">
        <v>0</v>
      </c>
      <c r="G3036" s="48">
        <v>0</v>
      </c>
      <c r="H3036" s="44">
        <v>18</v>
      </c>
      <c r="I3036" s="44">
        <v>24</v>
      </c>
      <c r="J3036" s="44">
        <v>18</v>
      </c>
      <c r="K3036" s="48">
        <v>0</v>
      </c>
      <c r="L3036" s="49">
        <v>190000.25</v>
      </c>
      <c r="M3036" s="49">
        <v>0</v>
      </c>
      <c r="N3036" s="10">
        <v>0</v>
      </c>
      <c r="O3036" s="10">
        <v>0</v>
      </c>
      <c r="P3036" s="10">
        <v>45227.25</v>
      </c>
      <c r="Q3036" s="10">
        <v>60303</v>
      </c>
      <c r="R3036" s="10">
        <v>45454.5</v>
      </c>
      <c r="S3036" s="10">
        <v>0</v>
      </c>
      <c r="T3036" s="50">
        <f t="shared" si="161"/>
        <v>15833.354166666666</v>
      </c>
      <c r="U3036" s="50">
        <f t="shared" si="161"/>
        <v>0</v>
      </c>
      <c r="V3036" s="50">
        <f t="shared" si="161"/>
        <v>0</v>
      </c>
      <c r="W3036" s="50">
        <f t="shared" si="160"/>
        <v>0</v>
      </c>
      <c r="X3036" s="50">
        <f t="shared" si="160"/>
        <v>3768.9375</v>
      </c>
      <c r="Y3036" s="50">
        <f t="shared" si="160"/>
        <v>5025.25</v>
      </c>
      <c r="Z3036" s="50">
        <f t="shared" si="160"/>
        <v>3787.875</v>
      </c>
      <c r="AA3036" s="50">
        <f t="shared" si="158"/>
        <v>0</v>
      </c>
      <c r="AB3036" s="50">
        <f t="shared" si="159"/>
        <v>28415.416666666664</v>
      </c>
      <c r="AC3036" s="48" t="str">
        <f>VLOOKUP(ПРОДАЖИ!C:C,'ИЗ ОСНОВЫ НОМЕНКЛАТУР'!D:E,2,0)</f>
        <v>Механизмы</v>
      </c>
      <c r="AD3036" s="48" t="str">
        <f>VLOOKUP(C:C,'ИЗ ОСНОВЫ НОМЕНКЛАТУР'!D:F,3,0)</f>
        <v>Направляющие скрытого монтажа</v>
      </c>
      <c r="AE3036" s="48" t="str">
        <f>VLOOKUP(C:C,'ИЗ ОСНОВЫ НОМЕНКЛАТУР'!D:H,5,0)</f>
        <v>B</v>
      </c>
    </row>
    <row r="3037" spans="1:31" ht="9.6" customHeight="1" x14ac:dyDescent="0.2">
      <c r="A3037" s="45" t="s">
        <v>2945</v>
      </c>
      <c r="B3037" s="11"/>
      <c r="C3037" s="11" t="s">
        <v>3034</v>
      </c>
      <c r="D3037" s="44">
        <v>0</v>
      </c>
      <c r="E3037" s="44">
        <v>0</v>
      </c>
      <c r="F3037" s="48">
        <v>0</v>
      </c>
      <c r="G3037" s="48">
        <v>0</v>
      </c>
      <c r="H3037" s="44">
        <v>38</v>
      </c>
      <c r="I3037" s="44">
        <v>27</v>
      </c>
      <c r="J3037" s="44">
        <v>0</v>
      </c>
      <c r="K3037" s="48">
        <v>0</v>
      </c>
      <c r="L3037" s="49">
        <v>0</v>
      </c>
      <c r="M3037" s="49">
        <v>0</v>
      </c>
      <c r="N3037" s="10">
        <v>0</v>
      </c>
      <c r="O3037" s="10">
        <v>0</v>
      </c>
      <c r="P3037" s="10">
        <v>126350</v>
      </c>
      <c r="Q3037" s="10">
        <v>89855.29</v>
      </c>
      <c r="R3037" s="10">
        <v>0</v>
      </c>
      <c r="S3037" s="10">
        <v>0</v>
      </c>
      <c r="T3037" s="50">
        <f t="shared" si="161"/>
        <v>0</v>
      </c>
      <c r="U3037" s="50">
        <f t="shared" si="161"/>
        <v>0</v>
      </c>
      <c r="V3037" s="50">
        <f t="shared" si="161"/>
        <v>0</v>
      </c>
      <c r="W3037" s="50">
        <f t="shared" si="160"/>
        <v>0</v>
      </c>
      <c r="X3037" s="50">
        <f t="shared" si="160"/>
        <v>10529.166666666666</v>
      </c>
      <c r="Y3037" s="50">
        <f t="shared" si="160"/>
        <v>7487.9408333333331</v>
      </c>
      <c r="Z3037" s="50">
        <f t="shared" si="160"/>
        <v>0</v>
      </c>
      <c r="AA3037" s="50">
        <f t="shared" si="158"/>
        <v>0</v>
      </c>
      <c r="AB3037" s="50">
        <f t="shared" si="159"/>
        <v>18017.107499999998</v>
      </c>
      <c r="AC3037" s="48" t="str">
        <f>VLOOKUP(ПРОДАЖИ!C:C,'ИЗ ОСНОВЫ НОМЕНКЛАТУР'!D:E,2,0)</f>
        <v>Механизмы</v>
      </c>
      <c r="AD3037" s="48" t="str">
        <f>VLOOKUP(C:C,'ИЗ ОСНОВЫ НОМЕНКЛАТУР'!D:F,3,0)</f>
        <v>Направляющие скрытого монтажа</v>
      </c>
      <c r="AE3037" s="48" t="str">
        <f>VLOOKUP(C:C,'ИЗ ОСНОВЫ НОМЕНКЛАТУР'!D:H,5,0)</f>
        <v>C</v>
      </c>
    </row>
    <row r="3038" spans="1:31" ht="9.6" customHeight="1" x14ac:dyDescent="0.2">
      <c r="A3038" s="45" t="s">
        <v>2945</v>
      </c>
      <c r="B3038" s="11"/>
      <c r="C3038" s="11" t="s">
        <v>3035</v>
      </c>
      <c r="D3038" s="44">
        <v>0</v>
      </c>
      <c r="E3038" s="44">
        <v>0</v>
      </c>
      <c r="F3038" s="48">
        <v>0</v>
      </c>
      <c r="G3038" s="48">
        <v>0</v>
      </c>
      <c r="H3038" s="44">
        <v>0</v>
      </c>
      <c r="I3038" s="44">
        <v>101</v>
      </c>
      <c r="J3038" s="44">
        <v>0</v>
      </c>
      <c r="K3038" s="48">
        <v>0</v>
      </c>
      <c r="L3038" s="49">
        <v>0</v>
      </c>
      <c r="M3038" s="49">
        <v>0</v>
      </c>
      <c r="N3038" s="10">
        <v>0</v>
      </c>
      <c r="O3038" s="10">
        <v>0</v>
      </c>
      <c r="P3038" s="10">
        <v>0</v>
      </c>
      <c r="Q3038" s="10">
        <v>272700</v>
      </c>
      <c r="R3038" s="10">
        <v>0</v>
      </c>
      <c r="S3038" s="10">
        <v>0</v>
      </c>
      <c r="T3038" s="50">
        <f t="shared" si="161"/>
        <v>0</v>
      </c>
      <c r="U3038" s="50">
        <f t="shared" si="161"/>
        <v>0</v>
      </c>
      <c r="V3038" s="50">
        <f t="shared" si="161"/>
        <v>0</v>
      </c>
      <c r="W3038" s="50">
        <f t="shared" si="160"/>
        <v>0</v>
      </c>
      <c r="X3038" s="50">
        <f t="shared" si="160"/>
        <v>0</v>
      </c>
      <c r="Y3038" s="50">
        <f t="shared" si="160"/>
        <v>22725</v>
      </c>
      <c r="Z3038" s="50">
        <f t="shared" si="160"/>
        <v>0</v>
      </c>
      <c r="AA3038" s="50">
        <f t="shared" si="158"/>
        <v>0</v>
      </c>
      <c r="AB3038" s="50">
        <f t="shared" si="159"/>
        <v>22725</v>
      </c>
      <c r="AC3038" s="48" t="str">
        <f>VLOOKUP(ПРОДАЖИ!C:C,'ИЗ ОСНОВЫ НОМЕНКЛАТУР'!D:E,2,0)</f>
        <v>Механизмы</v>
      </c>
      <c r="AD3038" s="48" t="str">
        <f>VLOOKUP(C:C,'ИЗ ОСНОВЫ НОМЕНКЛАТУР'!D:F,3,0)</f>
        <v>Направляющие скрытого монтажа</v>
      </c>
      <c r="AE3038" s="48" t="str">
        <f>VLOOKUP(C:C,'ИЗ ОСНОВЫ НОМЕНКЛАТУР'!D:H,5,0)</f>
        <v>C</v>
      </c>
    </row>
    <row r="3039" spans="1:31" ht="9.6" customHeight="1" x14ac:dyDescent="0.2">
      <c r="A3039" s="45" t="s">
        <v>2945</v>
      </c>
      <c r="B3039" s="11"/>
      <c r="C3039" s="11" t="s">
        <v>3036</v>
      </c>
      <c r="D3039" s="44">
        <v>40</v>
      </c>
      <c r="E3039" s="44">
        <v>0</v>
      </c>
      <c r="F3039" s="48">
        <v>0</v>
      </c>
      <c r="G3039" s="48">
        <v>0</v>
      </c>
      <c r="H3039" s="44">
        <v>0</v>
      </c>
      <c r="I3039" s="44">
        <v>0</v>
      </c>
      <c r="J3039" s="44">
        <v>0</v>
      </c>
      <c r="K3039" s="48">
        <v>0</v>
      </c>
      <c r="L3039" s="49">
        <v>80076.83</v>
      </c>
      <c r="M3039" s="49">
        <v>0</v>
      </c>
      <c r="N3039" s="10">
        <v>0</v>
      </c>
      <c r="O3039" s="10">
        <v>0</v>
      </c>
      <c r="P3039" s="10">
        <v>0</v>
      </c>
      <c r="Q3039" s="10">
        <v>0</v>
      </c>
      <c r="R3039" s="10">
        <v>0</v>
      </c>
      <c r="S3039" s="10">
        <v>0</v>
      </c>
      <c r="T3039" s="50">
        <f t="shared" si="161"/>
        <v>6673.0691666666671</v>
      </c>
      <c r="U3039" s="50">
        <f t="shared" si="161"/>
        <v>0</v>
      </c>
      <c r="V3039" s="50">
        <f t="shared" si="161"/>
        <v>0</v>
      </c>
      <c r="W3039" s="50">
        <f t="shared" si="160"/>
        <v>0</v>
      </c>
      <c r="X3039" s="50">
        <f t="shared" si="160"/>
        <v>0</v>
      </c>
      <c r="Y3039" s="50">
        <f t="shared" si="160"/>
        <v>0</v>
      </c>
      <c r="Z3039" s="50">
        <f t="shared" si="160"/>
        <v>0</v>
      </c>
      <c r="AA3039" s="50">
        <f t="shared" si="158"/>
        <v>0</v>
      </c>
      <c r="AB3039" s="50">
        <f t="shared" si="159"/>
        <v>6673.0691666666671</v>
      </c>
      <c r="AC3039" s="48" t="str">
        <f>VLOOKUP(ПРОДАЖИ!C:C,'ИЗ ОСНОВЫ НОМЕНКЛАТУР'!D:E,2,0)</f>
        <v>Механизмы</v>
      </c>
      <c r="AD3039" s="48" t="str">
        <f>VLOOKUP(C:C,'ИЗ ОСНОВЫ НОМЕНКЛАТУР'!D:F,3,0)</f>
        <v>Направляющие скрытого монтажа</v>
      </c>
      <c r="AE3039" s="48" t="str">
        <f>VLOOKUP(C:C,'ИЗ ОСНОВЫ НОМЕНКЛАТУР'!D:H,5,0)</f>
        <v>C</v>
      </c>
    </row>
    <row r="3040" spans="1:31" ht="9.6" customHeight="1" x14ac:dyDescent="0.2">
      <c r="A3040" s="45" t="s">
        <v>2945</v>
      </c>
      <c r="B3040" s="11"/>
      <c r="C3040" s="11" t="s">
        <v>3037</v>
      </c>
      <c r="D3040" s="44">
        <v>60</v>
      </c>
      <c r="E3040" s="44">
        <v>0</v>
      </c>
      <c r="F3040" s="48">
        <v>0</v>
      </c>
      <c r="G3040" s="48">
        <v>0</v>
      </c>
      <c r="H3040" s="44">
        <v>12</v>
      </c>
      <c r="I3040" s="44">
        <v>23</v>
      </c>
      <c r="J3040" s="44">
        <v>0</v>
      </c>
      <c r="K3040" s="48">
        <v>40</v>
      </c>
      <c r="L3040" s="49">
        <v>157800</v>
      </c>
      <c r="M3040" s="49">
        <v>0</v>
      </c>
      <c r="N3040" s="10">
        <v>0</v>
      </c>
      <c r="O3040" s="10">
        <v>0</v>
      </c>
      <c r="P3040" s="10">
        <v>28800</v>
      </c>
      <c r="Q3040" s="10">
        <v>55200</v>
      </c>
      <c r="R3040" s="10">
        <v>0</v>
      </c>
      <c r="S3040" s="10">
        <v>96969.600000000006</v>
      </c>
      <c r="T3040" s="50">
        <f t="shared" si="161"/>
        <v>13150</v>
      </c>
      <c r="U3040" s="50">
        <f t="shared" si="161"/>
        <v>0</v>
      </c>
      <c r="V3040" s="50">
        <f t="shared" si="161"/>
        <v>0</v>
      </c>
      <c r="W3040" s="50">
        <f t="shared" si="160"/>
        <v>0</v>
      </c>
      <c r="X3040" s="50">
        <f t="shared" si="160"/>
        <v>2400</v>
      </c>
      <c r="Y3040" s="50">
        <f t="shared" si="160"/>
        <v>4600</v>
      </c>
      <c r="Z3040" s="50">
        <f t="shared" si="160"/>
        <v>0</v>
      </c>
      <c r="AA3040" s="50">
        <f t="shared" si="158"/>
        <v>8080.8</v>
      </c>
      <c r="AB3040" s="50">
        <f t="shared" si="159"/>
        <v>28230.799999999999</v>
      </c>
      <c r="AC3040" s="48" t="str">
        <f>VLOOKUP(ПРОДАЖИ!C:C,'ИЗ ОСНОВЫ НОМЕНКЛАТУР'!D:E,2,0)</f>
        <v>Механизмы</v>
      </c>
      <c r="AD3040" s="48" t="str">
        <f>VLOOKUP(C:C,'ИЗ ОСНОВЫ НОМЕНКЛАТУР'!D:F,3,0)</f>
        <v>Направляющие скрытого монтажа</v>
      </c>
      <c r="AE3040" s="48" t="str">
        <f>VLOOKUP(C:C,'ИЗ ОСНОВЫ НОМЕНКЛАТУР'!D:H,5,0)</f>
        <v>B</v>
      </c>
    </row>
    <row r="3041" spans="1:31" ht="9.6" customHeight="1" x14ac:dyDescent="0.2">
      <c r="A3041" s="45" t="s">
        <v>2945</v>
      </c>
      <c r="B3041" s="11"/>
      <c r="C3041" s="11" t="s">
        <v>3038</v>
      </c>
      <c r="D3041" s="44">
        <v>0</v>
      </c>
      <c r="E3041" s="44">
        <v>0</v>
      </c>
      <c r="F3041" s="48">
        <v>0</v>
      </c>
      <c r="G3041" s="48">
        <v>0</v>
      </c>
      <c r="H3041" s="44">
        <v>12</v>
      </c>
      <c r="I3041" s="44">
        <v>56</v>
      </c>
      <c r="J3041" s="44">
        <v>0</v>
      </c>
      <c r="K3041" s="48">
        <v>0</v>
      </c>
      <c r="L3041" s="49">
        <v>0</v>
      </c>
      <c r="M3041" s="49">
        <v>0</v>
      </c>
      <c r="N3041" s="10">
        <v>0</v>
      </c>
      <c r="O3041" s="10">
        <v>0</v>
      </c>
      <c r="P3041" s="10">
        <v>26424</v>
      </c>
      <c r="Q3041" s="10">
        <v>113131.7</v>
      </c>
      <c r="R3041" s="10">
        <v>0</v>
      </c>
      <c r="S3041" s="10">
        <v>0</v>
      </c>
      <c r="T3041" s="50">
        <f t="shared" si="161"/>
        <v>0</v>
      </c>
      <c r="U3041" s="50">
        <f t="shared" si="161"/>
        <v>0</v>
      </c>
      <c r="V3041" s="50">
        <f t="shared" si="161"/>
        <v>0</v>
      </c>
      <c r="W3041" s="50">
        <f t="shared" si="160"/>
        <v>0</v>
      </c>
      <c r="X3041" s="50">
        <f t="shared" si="160"/>
        <v>2202</v>
      </c>
      <c r="Y3041" s="50">
        <f t="shared" si="160"/>
        <v>9427.6416666666664</v>
      </c>
      <c r="Z3041" s="50">
        <f t="shared" si="160"/>
        <v>0</v>
      </c>
      <c r="AA3041" s="50">
        <f t="shared" si="158"/>
        <v>0</v>
      </c>
      <c r="AB3041" s="50">
        <f t="shared" si="159"/>
        <v>11629.641666666666</v>
      </c>
      <c r="AC3041" s="48" t="str">
        <f>VLOOKUP(ПРОДАЖИ!C:C,'ИЗ ОСНОВЫ НОМЕНКЛАТУР'!D:E,2,0)</f>
        <v>Механизмы</v>
      </c>
      <c r="AD3041" s="48" t="str">
        <f>VLOOKUP(C:C,'ИЗ ОСНОВЫ НОМЕНКЛАТУР'!D:F,3,0)</f>
        <v>Направляющие скрытого монтажа</v>
      </c>
      <c r="AE3041" s="48" t="str">
        <f>VLOOKUP(C:C,'ИЗ ОСНОВЫ НОМЕНКЛАТУР'!D:H,5,0)</f>
        <v>C</v>
      </c>
    </row>
    <row r="3042" spans="1:31" ht="9.6" customHeight="1" x14ac:dyDescent="0.2">
      <c r="A3042" s="45" t="s">
        <v>2945</v>
      </c>
      <c r="B3042" s="11"/>
      <c r="C3042" s="11" t="s">
        <v>3039</v>
      </c>
      <c r="D3042" s="44">
        <v>33</v>
      </c>
      <c r="E3042" s="44">
        <v>0</v>
      </c>
      <c r="F3042" s="48">
        <v>2</v>
      </c>
      <c r="G3042" s="48">
        <v>0</v>
      </c>
      <c r="H3042" s="44">
        <v>0</v>
      </c>
      <c r="I3042" s="44">
        <v>0</v>
      </c>
      <c r="J3042" s="44">
        <v>0</v>
      </c>
      <c r="K3042" s="48">
        <v>0</v>
      </c>
      <c r="L3042" s="49">
        <v>127410.26</v>
      </c>
      <c r="M3042" s="49">
        <v>0</v>
      </c>
      <c r="N3042" s="10">
        <v>7848</v>
      </c>
      <c r="O3042" s="10">
        <v>0</v>
      </c>
      <c r="P3042" s="10">
        <v>0</v>
      </c>
      <c r="Q3042" s="10">
        <v>0</v>
      </c>
      <c r="R3042" s="10">
        <v>0</v>
      </c>
      <c r="S3042" s="10">
        <v>0</v>
      </c>
      <c r="T3042" s="50">
        <f t="shared" si="161"/>
        <v>10617.521666666666</v>
      </c>
      <c r="U3042" s="50">
        <f t="shared" si="161"/>
        <v>0</v>
      </c>
      <c r="V3042" s="50">
        <f t="shared" si="161"/>
        <v>654</v>
      </c>
      <c r="W3042" s="50">
        <f t="shared" si="160"/>
        <v>0</v>
      </c>
      <c r="X3042" s="50">
        <f t="shared" si="160"/>
        <v>0</v>
      </c>
      <c r="Y3042" s="50">
        <f t="shared" si="160"/>
        <v>0</v>
      </c>
      <c r="Z3042" s="50">
        <f t="shared" si="160"/>
        <v>0</v>
      </c>
      <c r="AA3042" s="50">
        <f t="shared" si="158"/>
        <v>0</v>
      </c>
      <c r="AB3042" s="50">
        <f t="shared" si="159"/>
        <v>11271.521666666666</v>
      </c>
      <c r="AC3042" s="48" t="str">
        <f>VLOOKUP(ПРОДАЖИ!C:C,'ИЗ ОСНОВЫ НОМЕНКЛАТУР'!D:E,2,0)</f>
        <v>Механизмы</v>
      </c>
      <c r="AD3042" s="48" t="str">
        <f>VLOOKUP(C:C,'ИЗ ОСНОВЫ НОМЕНКЛАТУР'!D:F,3,0)</f>
        <v>Направляющие скрытого монтажа</v>
      </c>
      <c r="AE3042" s="48" t="str">
        <f>VLOOKUP(C:C,'ИЗ ОСНОВЫ НОМЕНКЛАТУР'!D:H,5,0)</f>
        <v>C</v>
      </c>
    </row>
    <row r="3043" spans="1:31" ht="9.6" customHeight="1" x14ac:dyDescent="0.2">
      <c r="A3043" s="45" t="s">
        <v>2945</v>
      </c>
      <c r="B3043" s="11"/>
      <c r="C3043" s="11" t="s">
        <v>3040</v>
      </c>
      <c r="D3043" s="44">
        <v>28</v>
      </c>
      <c r="E3043" s="44">
        <v>0</v>
      </c>
      <c r="F3043" s="48">
        <v>1</v>
      </c>
      <c r="G3043" s="48">
        <v>0</v>
      </c>
      <c r="H3043" s="44">
        <v>0</v>
      </c>
      <c r="I3043" s="44">
        <v>0</v>
      </c>
      <c r="J3043" s="44">
        <v>0</v>
      </c>
      <c r="K3043" s="48">
        <v>0</v>
      </c>
      <c r="L3043" s="49">
        <v>71568</v>
      </c>
      <c r="M3043" s="49">
        <v>0</v>
      </c>
      <c r="N3043" s="10">
        <v>2556</v>
      </c>
      <c r="O3043" s="10">
        <v>0</v>
      </c>
      <c r="P3043" s="10">
        <v>0</v>
      </c>
      <c r="Q3043" s="10">
        <v>0</v>
      </c>
      <c r="R3043" s="10">
        <v>0</v>
      </c>
      <c r="S3043" s="10">
        <v>0</v>
      </c>
      <c r="T3043" s="50">
        <f t="shared" si="161"/>
        <v>5964</v>
      </c>
      <c r="U3043" s="50">
        <f t="shared" si="161"/>
        <v>0</v>
      </c>
      <c r="V3043" s="50">
        <f t="shared" si="161"/>
        <v>213</v>
      </c>
      <c r="W3043" s="50">
        <f t="shared" si="160"/>
        <v>0</v>
      </c>
      <c r="X3043" s="50">
        <f t="shared" si="160"/>
        <v>0</v>
      </c>
      <c r="Y3043" s="50">
        <f t="shared" si="160"/>
        <v>0</v>
      </c>
      <c r="Z3043" s="50">
        <f t="shared" si="160"/>
        <v>0</v>
      </c>
      <c r="AA3043" s="50">
        <f t="shared" si="158"/>
        <v>0</v>
      </c>
      <c r="AB3043" s="50">
        <f t="shared" si="159"/>
        <v>6177</v>
      </c>
      <c r="AC3043" s="48" t="str">
        <f>VLOOKUP(ПРОДАЖИ!C:C,'ИЗ ОСНОВЫ НОМЕНКЛАТУР'!D:E,2,0)</f>
        <v>Механизмы</v>
      </c>
      <c r="AD3043" s="48" t="str">
        <f>VLOOKUP(C:C,'ИЗ ОСНОВЫ НОМЕНКЛАТУР'!D:F,3,0)</f>
        <v>Направляющие скрытого монтажа</v>
      </c>
      <c r="AE3043" s="48" t="str">
        <f>VLOOKUP(C:C,'ИЗ ОСНОВЫ НОМЕНКЛАТУР'!D:H,5,0)</f>
        <v>C</v>
      </c>
    </row>
    <row r="3044" spans="1:31" ht="9.6" customHeight="1" x14ac:dyDescent="0.2">
      <c r="A3044" s="45" t="s">
        <v>2945</v>
      </c>
      <c r="B3044" s="11"/>
      <c r="C3044" s="11" t="s">
        <v>3041</v>
      </c>
      <c r="D3044" s="44">
        <v>0</v>
      </c>
      <c r="E3044" s="44">
        <v>0</v>
      </c>
      <c r="F3044" s="48">
        <v>0</v>
      </c>
      <c r="G3044" s="48">
        <v>0</v>
      </c>
      <c r="H3044" s="44">
        <v>0</v>
      </c>
      <c r="I3044" s="44">
        <v>51</v>
      </c>
      <c r="J3044" s="44">
        <v>0</v>
      </c>
      <c r="K3044" s="48">
        <v>0</v>
      </c>
      <c r="L3044" s="49">
        <v>0</v>
      </c>
      <c r="M3044" s="49">
        <v>0</v>
      </c>
      <c r="N3044" s="10">
        <v>0</v>
      </c>
      <c r="O3044" s="10">
        <v>0</v>
      </c>
      <c r="P3044" s="10">
        <v>0</v>
      </c>
      <c r="Q3044" s="10">
        <v>207175</v>
      </c>
      <c r="R3044" s="10">
        <v>0</v>
      </c>
      <c r="S3044" s="10">
        <v>0</v>
      </c>
      <c r="T3044" s="50">
        <f t="shared" si="161"/>
        <v>0</v>
      </c>
      <c r="U3044" s="50">
        <f t="shared" si="161"/>
        <v>0</v>
      </c>
      <c r="V3044" s="50">
        <f t="shared" si="161"/>
        <v>0</v>
      </c>
      <c r="W3044" s="50">
        <f t="shared" si="160"/>
        <v>0</v>
      </c>
      <c r="X3044" s="50">
        <f t="shared" si="160"/>
        <v>0</v>
      </c>
      <c r="Y3044" s="50">
        <f t="shared" si="160"/>
        <v>17264.583333333332</v>
      </c>
      <c r="Z3044" s="50">
        <f t="shared" si="160"/>
        <v>0</v>
      </c>
      <c r="AA3044" s="50">
        <f t="shared" si="158"/>
        <v>0</v>
      </c>
      <c r="AB3044" s="50">
        <f t="shared" si="159"/>
        <v>17264.583333333332</v>
      </c>
      <c r="AC3044" s="48" t="str">
        <f>VLOOKUP(ПРОДАЖИ!C:C,'ИЗ ОСНОВЫ НОМЕНКЛАТУР'!D:E,2,0)</f>
        <v>Механизмы</v>
      </c>
      <c r="AD3044" s="48" t="str">
        <f>VLOOKUP(C:C,'ИЗ ОСНОВЫ НОМЕНКЛАТУР'!D:F,3,0)</f>
        <v>Направляющие скрытого монтажа</v>
      </c>
      <c r="AE3044" s="48" t="str">
        <f>VLOOKUP(C:C,'ИЗ ОСНОВЫ НОМЕНКЛАТУР'!D:H,5,0)</f>
        <v>C</v>
      </c>
    </row>
    <row r="3045" spans="1:31" ht="9.6" customHeight="1" x14ac:dyDescent="0.2">
      <c r="A3045" s="45" t="s">
        <v>2945</v>
      </c>
      <c r="B3045" s="11"/>
      <c r="C3045" s="11" t="s">
        <v>3042</v>
      </c>
      <c r="D3045" s="44">
        <v>9</v>
      </c>
      <c r="E3045" s="44">
        <v>0</v>
      </c>
      <c r="F3045" s="48">
        <v>0</v>
      </c>
      <c r="G3045" s="48">
        <v>0</v>
      </c>
      <c r="H3045" s="44">
        <v>0</v>
      </c>
      <c r="I3045" s="44">
        <v>0</v>
      </c>
      <c r="J3045" s="44">
        <v>20</v>
      </c>
      <c r="K3045" s="48">
        <v>0</v>
      </c>
      <c r="L3045" s="49">
        <v>21942</v>
      </c>
      <c r="M3045" s="49">
        <v>0</v>
      </c>
      <c r="N3045" s="10">
        <v>0</v>
      </c>
      <c r="O3045" s="10">
        <v>0</v>
      </c>
      <c r="P3045" s="10">
        <v>0</v>
      </c>
      <c r="Q3045" s="10">
        <v>0</v>
      </c>
      <c r="R3045" s="10">
        <v>48760</v>
      </c>
      <c r="S3045" s="10">
        <v>0</v>
      </c>
      <c r="T3045" s="50">
        <f t="shared" si="161"/>
        <v>1828.5</v>
      </c>
      <c r="U3045" s="50">
        <f t="shared" si="161"/>
        <v>0</v>
      </c>
      <c r="V3045" s="50">
        <f t="shared" si="161"/>
        <v>0</v>
      </c>
      <c r="W3045" s="50">
        <f t="shared" si="160"/>
        <v>0</v>
      </c>
      <c r="X3045" s="50">
        <f t="shared" si="160"/>
        <v>0</v>
      </c>
      <c r="Y3045" s="50">
        <f t="shared" si="160"/>
        <v>0</v>
      </c>
      <c r="Z3045" s="50">
        <f t="shared" si="160"/>
        <v>4063.3333333333335</v>
      </c>
      <c r="AA3045" s="50">
        <f t="shared" si="158"/>
        <v>0</v>
      </c>
      <c r="AB3045" s="50">
        <f t="shared" si="159"/>
        <v>5891.8333333333339</v>
      </c>
      <c r="AC3045" s="48" t="str">
        <f>VLOOKUP(ПРОДАЖИ!C:C,'ИЗ ОСНОВЫ НОМЕНКЛАТУР'!D:E,2,0)</f>
        <v>Механизмы</v>
      </c>
      <c r="AD3045" s="48" t="str">
        <f>VLOOKUP(C:C,'ИЗ ОСНОВЫ НОМЕНКЛАТУР'!D:F,3,0)</f>
        <v>Направляющие скрытого монтажа</v>
      </c>
      <c r="AE3045" s="48" t="str">
        <f>VLOOKUP(C:C,'ИЗ ОСНОВЫ НОМЕНКЛАТУР'!D:H,5,0)</f>
        <v>C</v>
      </c>
    </row>
    <row r="3046" spans="1:31" ht="9.6" customHeight="1" x14ac:dyDescent="0.2">
      <c r="A3046" s="45" t="s">
        <v>2945</v>
      </c>
      <c r="B3046" s="11"/>
      <c r="C3046" s="11" t="s">
        <v>3043</v>
      </c>
      <c r="D3046" s="44">
        <v>46</v>
      </c>
      <c r="E3046" s="44">
        <v>0</v>
      </c>
      <c r="F3046" s="48">
        <v>0</v>
      </c>
      <c r="G3046" s="48">
        <v>0</v>
      </c>
      <c r="H3046" s="44">
        <v>0</v>
      </c>
      <c r="I3046" s="44">
        <v>0</v>
      </c>
      <c r="J3046" s="44">
        <v>0</v>
      </c>
      <c r="K3046" s="48">
        <v>0</v>
      </c>
      <c r="L3046" s="49">
        <v>130272.91</v>
      </c>
      <c r="M3046" s="49">
        <v>0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0</v>
      </c>
      <c r="T3046" s="50">
        <f t="shared" si="161"/>
        <v>10856.075833333334</v>
      </c>
      <c r="U3046" s="50">
        <f t="shared" si="161"/>
        <v>0</v>
      </c>
      <c r="V3046" s="50">
        <f t="shared" si="161"/>
        <v>0</v>
      </c>
      <c r="W3046" s="50">
        <f t="shared" si="160"/>
        <v>0</v>
      </c>
      <c r="X3046" s="50">
        <f t="shared" si="160"/>
        <v>0</v>
      </c>
      <c r="Y3046" s="50">
        <f t="shared" si="160"/>
        <v>0</v>
      </c>
      <c r="Z3046" s="50">
        <f t="shared" si="160"/>
        <v>0</v>
      </c>
      <c r="AA3046" s="50">
        <f t="shared" si="158"/>
        <v>0</v>
      </c>
      <c r="AB3046" s="50">
        <f t="shared" si="159"/>
        <v>10856.075833333334</v>
      </c>
      <c r="AC3046" s="48" t="str">
        <f>VLOOKUP(ПРОДАЖИ!C:C,'ИЗ ОСНОВЫ НОМЕНКЛАТУР'!D:E,2,0)</f>
        <v>Механизмы</v>
      </c>
      <c r="AD3046" s="48" t="str">
        <f>VLOOKUP(C:C,'ИЗ ОСНОВЫ НОМЕНКЛАТУР'!D:F,3,0)</f>
        <v>Направляющие скрытого монтажа</v>
      </c>
      <c r="AE3046" s="48" t="str">
        <f>VLOOKUP(C:C,'ИЗ ОСНОВЫ НОМЕНКЛАТУР'!D:H,5,0)</f>
        <v>C</v>
      </c>
    </row>
    <row r="3047" spans="1:31" ht="9.6" customHeight="1" x14ac:dyDescent="0.2">
      <c r="A3047" s="45" t="s">
        <v>2945</v>
      </c>
      <c r="B3047" s="11"/>
      <c r="C3047" s="11" t="s">
        <v>3044</v>
      </c>
      <c r="D3047" s="44">
        <v>35</v>
      </c>
      <c r="E3047" s="44">
        <v>0</v>
      </c>
      <c r="F3047" s="48">
        <v>46</v>
      </c>
      <c r="G3047" s="48">
        <v>0</v>
      </c>
      <c r="H3047" s="44">
        <v>0</v>
      </c>
      <c r="I3047" s="44">
        <v>0</v>
      </c>
      <c r="J3047" s="44">
        <v>0</v>
      </c>
      <c r="K3047" s="48">
        <v>0</v>
      </c>
      <c r="L3047" s="49">
        <v>50115.21</v>
      </c>
      <c r="M3047" s="49">
        <v>0</v>
      </c>
      <c r="N3047" s="10">
        <v>67071.47</v>
      </c>
      <c r="O3047" s="10">
        <v>0</v>
      </c>
      <c r="P3047" s="10">
        <v>0</v>
      </c>
      <c r="Q3047" s="10">
        <v>0</v>
      </c>
      <c r="R3047" s="10">
        <v>0</v>
      </c>
      <c r="S3047" s="10">
        <v>0</v>
      </c>
      <c r="T3047" s="50">
        <f t="shared" si="161"/>
        <v>4176.2674999999999</v>
      </c>
      <c r="U3047" s="50">
        <f t="shared" si="161"/>
        <v>0</v>
      </c>
      <c r="V3047" s="50">
        <f t="shared" si="161"/>
        <v>5589.2891666666665</v>
      </c>
      <c r="W3047" s="50">
        <f t="shared" si="160"/>
        <v>0</v>
      </c>
      <c r="X3047" s="50">
        <f t="shared" si="160"/>
        <v>0</v>
      </c>
      <c r="Y3047" s="50">
        <f t="shared" si="160"/>
        <v>0</v>
      </c>
      <c r="Z3047" s="50">
        <f t="shared" si="160"/>
        <v>0</v>
      </c>
      <c r="AA3047" s="50">
        <f t="shared" si="158"/>
        <v>0</v>
      </c>
      <c r="AB3047" s="50">
        <f t="shared" si="159"/>
        <v>9765.5566666666673</v>
      </c>
      <c r="AC3047" s="48" t="str">
        <f>VLOOKUP(ПРОДАЖИ!C:C,'ИЗ ОСНОВЫ НОМЕНКЛАТУР'!D:E,2,0)</f>
        <v>Механизмы</v>
      </c>
      <c r="AD3047" s="48" t="str">
        <f>VLOOKUP(C:C,'ИЗ ОСНОВЫ НОМЕНКЛАТУР'!D:F,3,0)</f>
        <v>Направляющие скрытого монтажа</v>
      </c>
      <c r="AE3047" s="48" t="str">
        <f>VLOOKUP(C:C,'ИЗ ОСНОВЫ НОМЕНКЛАТУР'!D:H,5,0)</f>
        <v>C</v>
      </c>
    </row>
    <row r="3048" spans="1:31" ht="9.6" customHeight="1" x14ac:dyDescent="0.2">
      <c r="A3048" s="45" t="s">
        <v>2945</v>
      </c>
      <c r="B3048" s="11"/>
      <c r="C3048" s="11" t="s">
        <v>3045</v>
      </c>
      <c r="D3048" s="44">
        <v>0</v>
      </c>
      <c r="E3048" s="44">
        <v>0</v>
      </c>
      <c r="F3048" s="48">
        <v>0</v>
      </c>
      <c r="G3048" s="48">
        <v>0</v>
      </c>
      <c r="H3048" s="44">
        <v>0</v>
      </c>
      <c r="I3048" s="44">
        <v>62</v>
      </c>
      <c r="J3048" s="44">
        <v>0</v>
      </c>
      <c r="K3048" s="48">
        <v>0</v>
      </c>
      <c r="L3048" s="49">
        <v>0</v>
      </c>
      <c r="M3048" s="49">
        <v>0</v>
      </c>
      <c r="N3048" s="10">
        <v>0</v>
      </c>
      <c r="O3048" s="10">
        <v>0</v>
      </c>
      <c r="P3048" s="10">
        <v>0</v>
      </c>
      <c r="Q3048" s="10">
        <v>122298</v>
      </c>
      <c r="R3048" s="10">
        <v>0</v>
      </c>
      <c r="S3048" s="10">
        <v>0</v>
      </c>
      <c r="T3048" s="50">
        <f t="shared" si="161"/>
        <v>0</v>
      </c>
      <c r="U3048" s="50">
        <f t="shared" si="161"/>
        <v>0</v>
      </c>
      <c r="V3048" s="50">
        <f t="shared" si="161"/>
        <v>0</v>
      </c>
      <c r="W3048" s="50">
        <f t="shared" si="160"/>
        <v>0</v>
      </c>
      <c r="X3048" s="50">
        <f t="shared" si="160"/>
        <v>0</v>
      </c>
      <c r="Y3048" s="50">
        <f t="shared" si="160"/>
        <v>10191.5</v>
      </c>
      <c r="Z3048" s="50">
        <f t="shared" si="160"/>
        <v>0</v>
      </c>
      <c r="AA3048" s="50">
        <f t="shared" si="158"/>
        <v>0</v>
      </c>
      <c r="AB3048" s="50">
        <f t="shared" si="159"/>
        <v>10191.5</v>
      </c>
      <c r="AC3048" s="48" t="str">
        <f>VLOOKUP(ПРОДАЖИ!C:C,'ИЗ ОСНОВЫ НОМЕНКЛАТУР'!D:E,2,0)</f>
        <v>Механизмы</v>
      </c>
      <c r="AD3048" s="48" t="str">
        <f>VLOOKUP(C:C,'ИЗ ОСНОВЫ НОМЕНКЛАТУР'!D:F,3,0)</f>
        <v>Направляющие скрытого монтажа</v>
      </c>
      <c r="AE3048" s="48" t="str">
        <f>VLOOKUP(C:C,'ИЗ ОСНОВЫ НОМЕНКЛАТУР'!D:H,5,0)</f>
        <v>C</v>
      </c>
    </row>
    <row r="3049" spans="1:31" ht="9.6" customHeight="1" x14ac:dyDescent="0.2">
      <c r="A3049" s="45" t="s">
        <v>2945</v>
      </c>
      <c r="B3049" s="11"/>
      <c r="C3049" s="11" t="s">
        <v>3046</v>
      </c>
      <c r="D3049" s="44">
        <v>43</v>
      </c>
      <c r="E3049" s="44">
        <v>0</v>
      </c>
      <c r="F3049" s="48">
        <v>2</v>
      </c>
      <c r="G3049" s="48">
        <v>0</v>
      </c>
      <c r="H3049" s="44">
        <v>0</v>
      </c>
      <c r="I3049" s="44">
        <v>0</v>
      </c>
      <c r="J3049" s="44">
        <v>0</v>
      </c>
      <c r="K3049" s="48">
        <v>0</v>
      </c>
      <c r="L3049" s="49">
        <v>169248.48</v>
      </c>
      <c r="M3049" s="49">
        <v>0</v>
      </c>
      <c r="N3049" s="10">
        <v>8285.86</v>
      </c>
      <c r="O3049" s="10">
        <v>0</v>
      </c>
      <c r="P3049" s="10">
        <v>0</v>
      </c>
      <c r="Q3049" s="10">
        <v>0</v>
      </c>
      <c r="R3049" s="10">
        <v>0</v>
      </c>
      <c r="S3049" s="10">
        <v>0</v>
      </c>
      <c r="T3049" s="50">
        <f t="shared" si="161"/>
        <v>14104.04</v>
      </c>
      <c r="U3049" s="50">
        <f t="shared" si="161"/>
        <v>0</v>
      </c>
      <c r="V3049" s="50">
        <f t="shared" si="161"/>
        <v>690.48833333333334</v>
      </c>
      <c r="W3049" s="50">
        <f t="shared" si="160"/>
        <v>0</v>
      </c>
      <c r="X3049" s="50">
        <f t="shared" si="160"/>
        <v>0</v>
      </c>
      <c r="Y3049" s="50">
        <f t="shared" si="160"/>
        <v>0</v>
      </c>
      <c r="Z3049" s="50">
        <f t="shared" si="160"/>
        <v>0</v>
      </c>
      <c r="AA3049" s="50">
        <f t="shared" si="158"/>
        <v>0</v>
      </c>
      <c r="AB3049" s="50">
        <f t="shared" si="159"/>
        <v>14794.528333333334</v>
      </c>
      <c r="AC3049" s="48" t="str">
        <f>VLOOKUP(ПРОДАЖИ!C:C,'ИЗ ОСНОВЫ НОМЕНКЛАТУР'!D:E,2,0)</f>
        <v>Механизмы</v>
      </c>
      <c r="AD3049" s="48" t="str">
        <f>VLOOKUP(C:C,'ИЗ ОСНОВЫ НОМЕНКЛАТУР'!D:F,3,0)</f>
        <v>Направляющие скрытого монтажа</v>
      </c>
      <c r="AE3049" s="48" t="str">
        <f>VLOOKUP(C:C,'ИЗ ОСНОВЫ НОМЕНКЛАТУР'!D:H,5,0)</f>
        <v>C</v>
      </c>
    </row>
    <row r="3050" spans="1:31" ht="9.6" customHeight="1" x14ac:dyDescent="0.2">
      <c r="A3050" s="45" t="s">
        <v>2945</v>
      </c>
      <c r="B3050" s="11"/>
      <c r="C3050" s="11" t="s">
        <v>3047</v>
      </c>
      <c r="D3050" s="44">
        <v>16</v>
      </c>
      <c r="E3050" s="44">
        <v>0</v>
      </c>
      <c r="F3050" s="48">
        <v>17</v>
      </c>
      <c r="G3050" s="48">
        <v>0</v>
      </c>
      <c r="H3050" s="44">
        <v>0</v>
      </c>
      <c r="I3050" s="44">
        <v>0</v>
      </c>
      <c r="J3050" s="44">
        <v>0</v>
      </c>
      <c r="K3050" s="48">
        <v>0</v>
      </c>
      <c r="L3050" s="49">
        <v>41187.99</v>
      </c>
      <c r="M3050" s="49">
        <v>0</v>
      </c>
      <c r="N3050" s="10">
        <v>45229.39</v>
      </c>
      <c r="O3050" s="10">
        <v>0</v>
      </c>
      <c r="P3050" s="10">
        <v>0</v>
      </c>
      <c r="Q3050" s="10">
        <v>0</v>
      </c>
      <c r="R3050" s="10">
        <v>0</v>
      </c>
      <c r="S3050" s="10">
        <v>0</v>
      </c>
      <c r="T3050" s="50">
        <f t="shared" si="161"/>
        <v>3432.3325</v>
      </c>
      <c r="U3050" s="50">
        <f t="shared" si="161"/>
        <v>0</v>
      </c>
      <c r="V3050" s="50">
        <f t="shared" si="161"/>
        <v>3769.1158333333333</v>
      </c>
      <c r="W3050" s="50">
        <f t="shared" si="160"/>
        <v>0</v>
      </c>
      <c r="X3050" s="50">
        <f t="shared" si="160"/>
        <v>0</v>
      </c>
      <c r="Y3050" s="50">
        <f t="shared" si="160"/>
        <v>0</v>
      </c>
      <c r="Z3050" s="50">
        <f t="shared" si="160"/>
        <v>0</v>
      </c>
      <c r="AA3050" s="50">
        <f t="shared" si="158"/>
        <v>0</v>
      </c>
      <c r="AB3050" s="50">
        <f t="shared" si="159"/>
        <v>7201.4483333333337</v>
      </c>
      <c r="AC3050" s="48" t="str">
        <f>VLOOKUP(ПРОДАЖИ!C:C,'ИЗ ОСНОВЫ НОМЕНКЛАТУР'!D:E,2,0)</f>
        <v>Механизмы</v>
      </c>
      <c r="AD3050" s="48" t="str">
        <f>VLOOKUP(C:C,'ИЗ ОСНОВЫ НОМЕНКЛАТУР'!D:F,3,0)</f>
        <v>Направляющие скрытого монтажа</v>
      </c>
      <c r="AE3050" s="48" t="str">
        <f>VLOOKUP(C:C,'ИЗ ОСНОВЫ НОМЕНКЛАТУР'!D:H,5,0)</f>
        <v>C</v>
      </c>
    </row>
    <row r="3051" spans="1:31" ht="9.6" customHeight="1" x14ac:dyDescent="0.2">
      <c r="A3051" s="45" t="s">
        <v>2945</v>
      </c>
      <c r="B3051" s="11"/>
      <c r="C3051" s="11" t="s">
        <v>3048</v>
      </c>
      <c r="D3051" s="44">
        <v>0</v>
      </c>
      <c r="E3051" s="44">
        <v>0</v>
      </c>
      <c r="F3051" s="48">
        <v>0</v>
      </c>
      <c r="G3051" s="48">
        <v>0</v>
      </c>
      <c r="H3051" s="44">
        <v>0</v>
      </c>
      <c r="I3051" s="44">
        <v>25</v>
      </c>
      <c r="J3051" s="44">
        <v>0</v>
      </c>
      <c r="K3051" s="48">
        <v>0</v>
      </c>
      <c r="L3051" s="49">
        <v>0</v>
      </c>
      <c r="M3051" s="49">
        <v>0</v>
      </c>
      <c r="N3051" s="10">
        <v>0</v>
      </c>
      <c r="O3051" s="10">
        <v>0</v>
      </c>
      <c r="P3051" s="10">
        <v>0</v>
      </c>
      <c r="Q3051" s="10">
        <v>109617.36</v>
      </c>
      <c r="R3051" s="10">
        <v>0</v>
      </c>
      <c r="S3051" s="10">
        <v>0</v>
      </c>
      <c r="T3051" s="50">
        <f t="shared" si="161"/>
        <v>0</v>
      </c>
      <c r="U3051" s="50">
        <f t="shared" si="161"/>
        <v>0</v>
      </c>
      <c r="V3051" s="50">
        <f t="shared" si="161"/>
        <v>0</v>
      </c>
      <c r="W3051" s="50">
        <f t="shared" si="160"/>
        <v>0</v>
      </c>
      <c r="X3051" s="50">
        <f t="shared" si="160"/>
        <v>0</v>
      </c>
      <c r="Y3051" s="50">
        <f t="shared" si="160"/>
        <v>9134.7800000000007</v>
      </c>
      <c r="Z3051" s="50">
        <f t="shared" si="160"/>
        <v>0</v>
      </c>
      <c r="AA3051" s="50">
        <f t="shared" si="158"/>
        <v>0</v>
      </c>
      <c r="AB3051" s="50">
        <f t="shared" si="159"/>
        <v>9134.7800000000007</v>
      </c>
      <c r="AC3051" s="48" t="str">
        <f>VLOOKUP(ПРОДАЖИ!C:C,'ИЗ ОСНОВЫ НОМЕНКЛАТУР'!D:E,2,0)</f>
        <v>Механизмы</v>
      </c>
      <c r="AD3051" s="48" t="str">
        <f>VLOOKUP(C:C,'ИЗ ОСНОВЫ НОМЕНКЛАТУР'!D:F,3,0)</f>
        <v>Направляющие скрытого монтажа</v>
      </c>
      <c r="AE3051" s="48" t="str">
        <f>VLOOKUP(C:C,'ИЗ ОСНОВЫ НОМЕНКЛАТУР'!D:H,5,0)</f>
        <v>C</v>
      </c>
    </row>
    <row r="3052" spans="1:31" ht="9.6" customHeight="1" x14ac:dyDescent="0.2">
      <c r="A3052" s="45" t="s">
        <v>2945</v>
      </c>
      <c r="B3052" s="11"/>
      <c r="C3052" s="11" t="s">
        <v>3049</v>
      </c>
      <c r="D3052" s="44">
        <v>14</v>
      </c>
      <c r="E3052" s="44">
        <v>0</v>
      </c>
      <c r="F3052" s="48">
        <v>8</v>
      </c>
      <c r="G3052" s="48">
        <v>0</v>
      </c>
      <c r="H3052" s="44">
        <v>8</v>
      </c>
      <c r="I3052" s="44">
        <v>0</v>
      </c>
      <c r="J3052" s="44">
        <v>0</v>
      </c>
      <c r="K3052" s="48">
        <v>0</v>
      </c>
      <c r="L3052" s="49">
        <v>34474.86</v>
      </c>
      <c r="M3052" s="49">
        <v>0</v>
      </c>
      <c r="N3052" s="10">
        <v>19564.14</v>
      </c>
      <c r="O3052" s="10">
        <v>0</v>
      </c>
      <c r="P3052" s="10">
        <v>19636.47</v>
      </c>
      <c r="Q3052" s="10">
        <v>0</v>
      </c>
      <c r="R3052" s="10">
        <v>0</v>
      </c>
      <c r="S3052" s="10">
        <v>0</v>
      </c>
      <c r="T3052" s="50">
        <f t="shared" si="161"/>
        <v>2872.9050000000002</v>
      </c>
      <c r="U3052" s="50">
        <f t="shared" si="161"/>
        <v>0</v>
      </c>
      <c r="V3052" s="50">
        <f t="shared" si="161"/>
        <v>1630.345</v>
      </c>
      <c r="W3052" s="50">
        <f t="shared" si="160"/>
        <v>0</v>
      </c>
      <c r="X3052" s="50">
        <f t="shared" si="160"/>
        <v>1636.3725000000002</v>
      </c>
      <c r="Y3052" s="50">
        <f t="shared" si="160"/>
        <v>0</v>
      </c>
      <c r="Z3052" s="50">
        <f t="shared" si="160"/>
        <v>0</v>
      </c>
      <c r="AA3052" s="50">
        <f t="shared" si="158"/>
        <v>0</v>
      </c>
      <c r="AB3052" s="50">
        <f t="shared" si="159"/>
        <v>6139.6225000000004</v>
      </c>
      <c r="AC3052" s="48" t="str">
        <f>VLOOKUP(ПРОДАЖИ!C:C,'ИЗ ОСНОВЫ НОМЕНКЛАТУР'!D:E,2,0)</f>
        <v>Механизмы</v>
      </c>
      <c r="AD3052" s="48" t="str">
        <f>VLOOKUP(C:C,'ИЗ ОСНОВЫ НОМЕНКЛАТУР'!D:F,3,0)</f>
        <v>Направляющие скрытого монтажа</v>
      </c>
      <c r="AE3052" s="48" t="str">
        <f>VLOOKUP(C:C,'ИЗ ОСНОВЫ НОМЕНКЛАТУР'!D:H,5,0)</f>
        <v>C</v>
      </c>
    </row>
    <row r="3053" spans="1:31" ht="9.6" customHeight="1" x14ac:dyDescent="0.2">
      <c r="A3053" s="45" t="s">
        <v>2945</v>
      </c>
      <c r="B3053" s="11"/>
      <c r="C3053" s="11" t="s">
        <v>3050</v>
      </c>
      <c r="D3053" s="44">
        <v>28</v>
      </c>
      <c r="E3053" s="44">
        <v>0</v>
      </c>
      <c r="F3053" s="48">
        <v>7</v>
      </c>
      <c r="G3053" s="48">
        <v>0</v>
      </c>
      <c r="H3053" s="44">
        <v>2</v>
      </c>
      <c r="I3053" s="44">
        <v>0</v>
      </c>
      <c r="J3053" s="44">
        <v>0</v>
      </c>
      <c r="K3053" s="48">
        <v>23</v>
      </c>
      <c r="L3053" s="49">
        <v>37672.82</v>
      </c>
      <c r="M3053" s="49">
        <v>0</v>
      </c>
      <c r="N3053" s="10">
        <v>9591.66</v>
      </c>
      <c r="O3053" s="10">
        <v>0</v>
      </c>
      <c r="P3053" s="10">
        <v>2715.03</v>
      </c>
      <c r="Q3053" s="10">
        <v>0</v>
      </c>
      <c r="R3053" s="10">
        <v>0</v>
      </c>
      <c r="S3053" s="10">
        <v>31422.37</v>
      </c>
      <c r="T3053" s="50">
        <f t="shared" si="161"/>
        <v>3139.4016666666666</v>
      </c>
      <c r="U3053" s="50">
        <f t="shared" si="161"/>
        <v>0</v>
      </c>
      <c r="V3053" s="50">
        <f t="shared" si="161"/>
        <v>799.30499999999995</v>
      </c>
      <c r="W3053" s="50">
        <f t="shared" si="160"/>
        <v>0</v>
      </c>
      <c r="X3053" s="50">
        <f t="shared" si="160"/>
        <v>226.25250000000003</v>
      </c>
      <c r="Y3053" s="50">
        <f t="shared" si="160"/>
        <v>0</v>
      </c>
      <c r="Z3053" s="50">
        <f t="shared" si="160"/>
        <v>0</v>
      </c>
      <c r="AA3053" s="50">
        <f t="shared" si="158"/>
        <v>2618.5308333333332</v>
      </c>
      <c r="AB3053" s="50">
        <f t="shared" si="159"/>
        <v>6783.49</v>
      </c>
      <c r="AC3053" s="48" t="str">
        <f>VLOOKUP(ПРОДАЖИ!C:C,'ИЗ ОСНОВЫ НОМЕНКЛАТУР'!D:E,2,0)</f>
        <v>Механизмы</v>
      </c>
      <c r="AD3053" s="48" t="str">
        <f>VLOOKUP(C:C,'ИЗ ОСНОВЫ НОМЕНКЛАТУР'!D:F,3,0)</f>
        <v>Направляющие скрытого монтажа</v>
      </c>
      <c r="AE3053" s="48" t="str">
        <f>VLOOKUP(C:C,'ИЗ ОСНОВЫ НОМЕНКЛАТУР'!D:H,5,0)</f>
        <v>C</v>
      </c>
    </row>
    <row r="3054" spans="1:31" ht="9.6" customHeight="1" x14ac:dyDescent="0.2">
      <c r="A3054" s="45" t="s">
        <v>2945</v>
      </c>
      <c r="B3054" s="11"/>
      <c r="C3054" s="11" t="s">
        <v>3051</v>
      </c>
      <c r="D3054" s="44">
        <v>0</v>
      </c>
      <c r="E3054" s="44">
        <v>0</v>
      </c>
      <c r="F3054" s="48">
        <v>0</v>
      </c>
      <c r="G3054" s="48">
        <v>0</v>
      </c>
      <c r="H3054" s="44">
        <v>3</v>
      </c>
      <c r="I3054" s="44">
        <v>15</v>
      </c>
      <c r="J3054" s="44">
        <v>0</v>
      </c>
      <c r="K3054" s="48">
        <v>0</v>
      </c>
      <c r="L3054" s="49">
        <v>0</v>
      </c>
      <c r="M3054" s="49">
        <v>0</v>
      </c>
      <c r="N3054" s="10">
        <v>0</v>
      </c>
      <c r="O3054" s="10">
        <v>0</v>
      </c>
      <c r="P3054" s="10">
        <v>10194</v>
      </c>
      <c r="Q3054" s="10">
        <v>49149.599999999999</v>
      </c>
      <c r="R3054" s="10">
        <v>0</v>
      </c>
      <c r="S3054" s="10">
        <v>0</v>
      </c>
      <c r="T3054" s="50">
        <f t="shared" si="161"/>
        <v>0</v>
      </c>
      <c r="U3054" s="50">
        <f t="shared" si="161"/>
        <v>0</v>
      </c>
      <c r="V3054" s="50">
        <f t="shared" si="161"/>
        <v>0</v>
      </c>
      <c r="W3054" s="50">
        <f t="shared" si="160"/>
        <v>0</v>
      </c>
      <c r="X3054" s="50">
        <f t="shared" si="160"/>
        <v>849.5</v>
      </c>
      <c r="Y3054" s="50">
        <f t="shared" si="160"/>
        <v>4095.7999999999997</v>
      </c>
      <c r="Z3054" s="50">
        <f t="shared" si="160"/>
        <v>0</v>
      </c>
      <c r="AA3054" s="50">
        <f t="shared" si="158"/>
        <v>0</v>
      </c>
      <c r="AB3054" s="50">
        <f t="shared" si="159"/>
        <v>4945.2999999999993</v>
      </c>
      <c r="AC3054" s="48" t="str">
        <f>VLOOKUP(ПРОДАЖИ!C:C,'ИЗ ОСНОВЫ НОМЕНКЛАТУР'!D:E,2,0)</f>
        <v>Механизмы</v>
      </c>
      <c r="AD3054" s="48" t="str">
        <f>VLOOKUP(C:C,'ИЗ ОСНОВЫ НОМЕНКЛАТУР'!D:F,3,0)</f>
        <v>Направляющие скрытого монтажа</v>
      </c>
      <c r="AE3054" s="48" t="str">
        <f>VLOOKUP(C:C,'ИЗ ОСНОВЫ НОМЕНКЛАТУР'!D:H,5,0)</f>
        <v>C</v>
      </c>
    </row>
    <row r="3055" spans="1:31" ht="9.6" customHeight="1" x14ac:dyDescent="0.2">
      <c r="A3055" s="45" t="s">
        <v>2945</v>
      </c>
      <c r="B3055" s="11"/>
      <c r="C3055" s="11" t="s">
        <v>3052</v>
      </c>
      <c r="D3055" s="44">
        <v>15</v>
      </c>
      <c r="E3055" s="44">
        <v>0</v>
      </c>
      <c r="F3055" s="48">
        <v>0</v>
      </c>
      <c r="G3055" s="48">
        <v>0</v>
      </c>
      <c r="H3055" s="44">
        <v>0</v>
      </c>
      <c r="I3055" s="44">
        <v>0</v>
      </c>
      <c r="J3055" s="44">
        <v>0</v>
      </c>
      <c r="K3055" s="48">
        <v>0</v>
      </c>
      <c r="L3055" s="49">
        <v>39600</v>
      </c>
      <c r="M3055" s="49">
        <v>0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50">
        <f t="shared" si="161"/>
        <v>3300</v>
      </c>
      <c r="U3055" s="50">
        <f t="shared" si="161"/>
        <v>0</v>
      </c>
      <c r="V3055" s="50">
        <f t="shared" si="161"/>
        <v>0</v>
      </c>
      <c r="W3055" s="50">
        <f t="shared" si="160"/>
        <v>0</v>
      </c>
      <c r="X3055" s="50">
        <f t="shared" si="160"/>
        <v>0</v>
      </c>
      <c r="Y3055" s="50">
        <f t="shared" si="160"/>
        <v>0</v>
      </c>
      <c r="Z3055" s="50">
        <f t="shared" si="160"/>
        <v>0</v>
      </c>
      <c r="AA3055" s="50">
        <f t="shared" si="158"/>
        <v>0</v>
      </c>
      <c r="AB3055" s="50">
        <f t="shared" si="159"/>
        <v>3300</v>
      </c>
      <c r="AC3055" s="48" t="str">
        <f>VLOOKUP(ПРОДАЖИ!C:C,'ИЗ ОСНОВЫ НОМЕНКЛАТУР'!D:E,2,0)</f>
        <v>Механизмы</v>
      </c>
      <c r="AD3055" s="48" t="str">
        <f>VLOOKUP(C:C,'ИЗ ОСНОВЫ НОМЕНКЛАТУР'!D:F,3,0)</f>
        <v>Направляющие скрытого монтажа</v>
      </c>
      <c r="AE3055" s="48" t="str">
        <f>VLOOKUP(C:C,'ИЗ ОСНОВЫ НОМЕНКЛАТУР'!D:H,5,0)</f>
        <v>C</v>
      </c>
    </row>
    <row r="3056" spans="1:31" ht="9.6" customHeight="1" x14ac:dyDescent="0.2">
      <c r="A3056" s="45" t="s">
        <v>2945</v>
      </c>
      <c r="B3056" s="11"/>
      <c r="C3056" s="11" t="s">
        <v>3053</v>
      </c>
      <c r="D3056" s="44">
        <v>0</v>
      </c>
      <c r="E3056" s="44">
        <v>0</v>
      </c>
      <c r="F3056" s="48">
        <v>0</v>
      </c>
      <c r="G3056" s="48">
        <v>0</v>
      </c>
      <c r="H3056" s="44">
        <v>14</v>
      </c>
      <c r="I3056" s="44">
        <v>26</v>
      </c>
      <c r="J3056" s="44">
        <v>0</v>
      </c>
      <c r="K3056" s="48">
        <v>0</v>
      </c>
      <c r="L3056" s="49">
        <v>0</v>
      </c>
      <c r="M3056" s="49">
        <v>0</v>
      </c>
      <c r="N3056" s="10">
        <v>0</v>
      </c>
      <c r="O3056" s="10">
        <v>0</v>
      </c>
      <c r="P3056" s="10">
        <v>32200</v>
      </c>
      <c r="Q3056" s="10">
        <v>59800</v>
      </c>
      <c r="R3056" s="10">
        <v>0</v>
      </c>
      <c r="S3056" s="10">
        <v>0</v>
      </c>
      <c r="T3056" s="50">
        <f t="shared" si="161"/>
        <v>0</v>
      </c>
      <c r="U3056" s="50">
        <f t="shared" si="161"/>
        <v>0</v>
      </c>
      <c r="V3056" s="50">
        <f t="shared" si="161"/>
        <v>0</v>
      </c>
      <c r="W3056" s="50">
        <f t="shared" si="160"/>
        <v>0</v>
      </c>
      <c r="X3056" s="50">
        <f t="shared" si="160"/>
        <v>2683.3333333333335</v>
      </c>
      <c r="Y3056" s="50">
        <f t="shared" si="160"/>
        <v>4983.333333333333</v>
      </c>
      <c r="Z3056" s="50">
        <f t="shared" si="160"/>
        <v>0</v>
      </c>
      <c r="AA3056" s="50">
        <f t="shared" si="158"/>
        <v>0</v>
      </c>
      <c r="AB3056" s="50">
        <f t="shared" si="159"/>
        <v>7666.6666666666661</v>
      </c>
      <c r="AC3056" s="48" t="str">
        <f>VLOOKUP(ПРОДАЖИ!C:C,'ИЗ ОСНОВЫ НОМЕНКЛАТУР'!D:E,2,0)</f>
        <v>Механизмы</v>
      </c>
      <c r="AD3056" s="48" t="str">
        <f>VLOOKUP(C:C,'ИЗ ОСНОВЫ НОМЕНКЛАТУР'!D:F,3,0)</f>
        <v>Направляющие скрытого монтажа</v>
      </c>
      <c r="AE3056" s="48" t="str">
        <f>VLOOKUP(C:C,'ИЗ ОСНОВЫ НОМЕНКЛАТУР'!D:H,5,0)</f>
        <v>C</v>
      </c>
    </row>
    <row r="3057" spans="1:31" ht="9.6" customHeight="1" x14ac:dyDescent="0.2">
      <c r="A3057" s="45" t="s">
        <v>2945</v>
      </c>
      <c r="B3057" s="11"/>
      <c r="C3057" s="11" t="s">
        <v>3054</v>
      </c>
      <c r="D3057" s="44">
        <v>7</v>
      </c>
      <c r="E3057" s="44">
        <v>0</v>
      </c>
      <c r="F3057" s="48">
        <v>5</v>
      </c>
      <c r="G3057" s="48">
        <v>0</v>
      </c>
      <c r="H3057" s="44">
        <v>0</v>
      </c>
      <c r="I3057" s="44">
        <v>0</v>
      </c>
      <c r="J3057" s="44">
        <v>0</v>
      </c>
      <c r="K3057" s="48">
        <v>0</v>
      </c>
      <c r="L3057" s="49">
        <v>29694</v>
      </c>
      <c r="M3057" s="49">
        <v>0</v>
      </c>
      <c r="N3057" s="10">
        <v>21210</v>
      </c>
      <c r="O3057" s="10">
        <v>0</v>
      </c>
      <c r="P3057" s="10">
        <v>0</v>
      </c>
      <c r="Q3057" s="10">
        <v>0</v>
      </c>
      <c r="R3057" s="10">
        <v>0</v>
      </c>
      <c r="S3057" s="10">
        <v>0</v>
      </c>
      <c r="T3057" s="50">
        <f t="shared" si="161"/>
        <v>2474.5</v>
      </c>
      <c r="U3057" s="50">
        <f t="shared" si="161"/>
        <v>0</v>
      </c>
      <c r="V3057" s="50">
        <f t="shared" si="161"/>
        <v>1767.5</v>
      </c>
      <c r="W3057" s="50">
        <f t="shared" si="160"/>
        <v>0</v>
      </c>
      <c r="X3057" s="50">
        <f t="shared" si="160"/>
        <v>0</v>
      </c>
      <c r="Y3057" s="50">
        <f t="shared" si="160"/>
        <v>0</v>
      </c>
      <c r="Z3057" s="50">
        <f t="shared" si="160"/>
        <v>0</v>
      </c>
      <c r="AA3057" s="50">
        <f t="shared" si="158"/>
        <v>0</v>
      </c>
      <c r="AB3057" s="50">
        <f t="shared" si="159"/>
        <v>4242</v>
      </c>
      <c r="AC3057" s="48" t="str">
        <f>VLOOKUP(ПРОДАЖИ!C:C,'ИЗ ОСНОВЫ НОМЕНКЛАТУР'!D:E,2,0)</f>
        <v>Механизмы</v>
      </c>
      <c r="AD3057" s="48" t="str">
        <f>VLOOKUP(C:C,'ИЗ ОСНОВЫ НОМЕНКЛАТУР'!D:F,3,0)</f>
        <v>Направляющие скрытого монтажа</v>
      </c>
      <c r="AE3057" s="48" t="str">
        <f>VLOOKUP(C:C,'ИЗ ОСНОВЫ НОМЕНКЛАТУР'!D:H,5,0)</f>
        <v>C</v>
      </c>
    </row>
    <row r="3058" spans="1:31" ht="9.6" customHeight="1" x14ac:dyDescent="0.2">
      <c r="A3058" s="45" t="s">
        <v>2945</v>
      </c>
      <c r="B3058" s="11"/>
      <c r="C3058" s="11" t="s">
        <v>3055</v>
      </c>
      <c r="D3058" s="44">
        <v>0</v>
      </c>
      <c r="E3058" s="44">
        <v>0</v>
      </c>
      <c r="F3058" s="48">
        <v>0</v>
      </c>
      <c r="G3058" s="48">
        <v>0</v>
      </c>
      <c r="H3058" s="44">
        <v>0</v>
      </c>
      <c r="I3058" s="44">
        <v>13</v>
      </c>
      <c r="J3058" s="44">
        <v>0</v>
      </c>
      <c r="K3058" s="48">
        <v>0</v>
      </c>
      <c r="L3058" s="49">
        <v>0</v>
      </c>
      <c r="M3058" s="49">
        <v>0</v>
      </c>
      <c r="N3058" s="10">
        <v>0</v>
      </c>
      <c r="O3058" s="10">
        <v>0</v>
      </c>
      <c r="P3058" s="10">
        <v>0</v>
      </c>
      <c r="Q3058" s="10">
        <v>40248</v>
      </c>
      <c r="R3058" s="10">
        <v>0</v>
      </c>
      <c r="S3058" s="10">
        <v>0</v>
      </c>
      <c r="T3058" s="50">
        <f t="shared" si="161"/>
        <v>0</v>
      </c>
      <c r="U3058" s="50">
        <f t="shared" si="161"/>
        <v>0</v>
      </c>
      <c r="V3058" s="50">
        <f t="shared" si="161"/>
        <v>0</v>
      </c>
      <c r="W3058" s="50">
        <f t="shared" si="160"/>
        <v>0</v>
      </c>
      <c r="X3058" s="50">
        <f t="shared" si="160"/>
        <v>0</v>
      </c>
      <c r="Y3058" s="50">
        <f t="shared" si="160"/>
        <v>3354</v>
      </c>
      <c r="Z3058" s="50">
        <f t="shared" si="160"/>
        <v>0</v>
      </c>
      <c r="AA3058" s="50">
        <f t="shared" si="158"/>
        <v>0</v>
      </c>
      <c r="AB3058" s="50">
        <f t="shared" si="159"/>
        <v>3354</v>
      </c>
      <c r="AC3058" s="48" t="str">
        <f>VLOOKUP(ПРОДАЖИ!C:C,'ИЗ ОСНОВЫ НОМЕНКЛАТУР'!D:E,2,0)</f>
        <v>Механизмы</v>
      </c>
      <c r="AD3058" s="48" t="str">
        <f>VLOOKUP(C:C,'ИЗ ОСНОВЫ НОМЕНКЛАТУР'!D:F,3,0)</f>
        <v>Направляющие скрытого монтажа</v>
      </c>
      <c r="AE3058" s="48" t="str">
        <f>VLOOKUP(C:C,'ИЗ ОСНОВЫ НОМЕНКЛАТУР'!D:H,5,0)</f>
        <v>C</v>
      </c>
    </row>
    <row r="3059" spans="1:31" ht="9.6" customHeight="1" x14ac:dyDescent="0.2">
      <c r="A3059" s="45" t="s">
        <v>2945</v>
      </c>
      <c r="B3059" s="11"/>
      <c r="C3059" s="11" t="s">
        <v>3056</v>
      </c>
      <c r="D3059" s="44">
        <v>14</v>
      </c>
      <c r="E3059" s="44">
        <v>0</v>
      </c>
      <c r="F3059" s="48">
        <v>0</v>
      </c>
      <c r="G3059" s="48">
        <v>0</v>
      </c>
      <c r="H3059" s="44">
        <v>8</v>
      </c>
      <c r="I3059" s="44">
        <v>2</v>
      </c>
      <c r="J3059" s="44">
        <v>0</v>
      </c>
      <c r="K3059" s="48">
        <v>0</v>
      </c>
      <c r="L3059" s="49">
        <v>25200</v>
      </c>
      <c r="M3059" s="49">
        <v>0</v>
      </c>
      <c r="N3059" s="10">
        <v>0</v>
      </c>
      <c r="O3059" s="10">
        <v>0</v>
      </c>
      <c r="P3059" s="10">
        <v>14441.56</v>
      </c>
      <c r="Q3059" s="10">
        <v>3610.39</v>
      </c>
      <c r="R3059" s="10">
        <v>0</v>
      </c>
      <c r="S3059" s="10">
        <v>0</v>
      </c>
      <c r="T3059" s="50">
        <f t="shared" si="161"/>
        <v>2100</v>
      </c>
      <c r="U3059" s="50">
        <f t="shared" si="161"/>
        <v>0</v>
      </c>
      <c r="V3059" s="50">
        <f t="shared" si="161"/>
        <v>0</v>
      </c>
      <c r="W3059" s="50">
        <f t="shared" si="160"/>
        <v>0</v>
      </c>
      <c r="X3059" s="50">
        <f t="shared" si="160"/>
        <v>1203.4633333333334</v>
      </c>
      <c r="Y3059" s="50">
        <f t="shared" si="160"/>
        <v>300.86583333333334</v>
      </c>
      <c r="Z3059" s="50">
        <f t="shared" si="160"/>
        <v>0</v>
      </c>
      <c r="AA3059" s="50">
        <f t="shared" si="158"/>
        <v>0</v>
      </c>
      <c r="AB3059" s="50">
        <f t="shared" si="159"/>
        <v>3604.3291666666664</v>
      </c>
      <c r="AC3059" s="48" t="str">
        <f>VLOOKUP(ПРОДАЖИ!C:C,'ИЗ ОСНОВЫ НОМЕНКЛАТУР'!D:E,2,0)</f>
        <v>Механизмы</v>
      </c>
      <c r="AD3059" s="48" t="str">
        <f>VLOOKUP(C:C,'ИЗ ОСНОВЫ НОМЕНКЛАТУР'!D:F,3,0)</f>
        <v>Направляющие скрытого монтажа</v>
      </c>
      <c r="AE3059" s="48" t="str">
        <f>VLOOKUP(C:C,'ИЗ ОСНОВЫ НОМЕНКЛАТУР'!D:H,5,0)</f>
        <v>C</v>
      </c>
    </row>
    <row r="3060" spans="1:31" ht="9.6" customHeight="1" x14ac:dyDescent="0.2">
      <c r="A3060" s="45" t="s">
        <v>2945</v>
      </c>
      <c r="B3060" s="11"/>
      <c r="C3060" s="11" t="s">
        <v>3057</v>
      </c>
      <c r="D3060" s="44">
        <v>0</v>
      </c>
      <c r="E3060" s="44">
        <v>0</v>
      </c>
      <c r="F3060" s="48">
        <v>0</v>
      </c>
      <c r="G3060" s="48">
        <v>0</v>
      </c>
      <c r="H3060" s="44">
        <v>2</v>
      </c>
      <c r="I3060" s="44">
        <v>15</v>
      </c>
      <c r="J3060" s="44">
        <v>0</v>
      </c>
      <c r="K3060" s="48">
        <v>0</v>
      </c>
      <c r="L3060" s="49">
        <v>0</v>
      </c>
      <c r="M3060" s="49">
        <v>0</v>
      </c>
      <c r="N3060" s="10">
        <v>0</v>
      </c>
      <c r="O3060" s="10">
        <v>0</v>
      </c>
      <c r="P3060" s="10">
        <v>4008</v>
      </c>
      <c r="Q3060" s="10">
        <v>30060</v>
      </c>
      <c r="R3060" s="10">
        <v>0</v>
      </c>
      <c r="S3060" s="10">
        <v>0</v>
      </c>
      <c r="T3060" s="50">
        <f t="shared" si="161"/>
        <v>0</v>
      </c>
      <c r="U3060" s="50">
        <f t="shared" si="161"/>
        <v>0</v>
      </c>
      <c r="V3060" s="50">
        <f t="shared" si="161"/>
        <v>0</v>
      </c>
      <c r="W3060" s="50">
        <f t="shared" si="160"/>
        <v>0</v>
      </c>
      <c r="X3060" s="50">
        <f t="shared" si="160"/>
        <v>334</v>
      </c>
      <c r="Y3060" s="50">
        <f t="shared" si="160"/>
        <v>2505</v>
      </c>
      <c r="Z3060" s="50">
        <f t="shared" si="160"/>
        <v>0</v>
      </c>
      <c r="AA3060" s="50">
        <f t="shared" si="158"/>
        <v>0</v>
      </c>
      <c r="AB3060" s="50">
        <f t="shared" si="159"/>
        <v>2839</v>
      </c>
      <c r="AC3060" s="48" t="str">
        <f>VLOOKUP(ПРОДАЖИ!C:C,'ИЗ ОСНОВЫ НОМЕНКЛАТУР'!D:E,2,0)</f>
        <v>Механизмы</v>
      </c>
      <c r="AD3060" s="48" t="str">
        <f>VLOOKUP(C:C,'ИЗ ОСНОВЫ НОМЕНКЛАТУР'!D:F,3,0)</f>
        <v>Направляющие скрытого монтажа</v>
      </c>
      <c r="AE3060" s="48" t="str">
        <f>VLOOKUP(C:C,'ИЗ ОСНОВЫ НОМЕНКЛАТУР'!D:H,5,0)</f>
        <v>C</v>
      </c>
    </row>
    <row r="3061" spans="1:31" ht="9.6" customHeight="1" x14ac:dyDescent="0.2">
      <c r="A3061" s="45" t="s">
        <v>2945</v>
      </c>
      <c r="B3061" s="11"/>
      <c r="C3061" s="11" t="s">
        <v>3058</v>
      </c>
      <c r="D3061" s="44">
        <v>12</v>
      </c>
      <c r="E3061" s="44">
        <v>0</v>
      </c>
      <c r="F3061" s="48">
        <v>0</v>
      </c>
      <c r="G3061" s="48">
        <v>0</v>
      </c>
      <c r="H3061" s="44">
        <v>0</v>
      </c>
      <c r="I3061" s="44">
        <v>0</v>
      </c>
      <c r="J3061" s="44">
        <v>0</v>
      </c>
      <c r="K3061" s="48">
        <v>0</v>
      </c>
      <c r="L3061" s="49">
        <v>40883.660000000003</v>
      </c>
      <c r="M3061" s="49">
        <v>0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0</v>
      </c>
      <c r="T3061" s="50">
        <f t="shared" si="161"/>
        <v>3406.9716666666668</v>
      </c>
      <c r="U3061" s="50">
        <f t="shared" si="161"/>
        <v>0</v>
      </c>
      <c r="V3061" s="50">
        <f t="shared" si="161"/>
        <v>0</v>
      </c>
      <c r="W3061" s="50">
        <f t="shared" si="160"/>
        <v>0</v>
      </c>
      <c r="X3061" s="50">
        <f t="shared" si="160"/>
        <v>0</v>
      </c>
      <c r="Y3061" s="50">
        <f t="shared" si="160"/>
        <v>0</v>
      </c>
      <c r="Z3061" s="50">
        <f t="shared" si="160"/>
        <v>0</v>
      </c>
      <c r="AA3061" s="50">
        <f t="shared" si="158"/>
        <v>0</v>
      </c>
      <c r="AB3061" s="50">
        <f t="shared" si="159"/>
        <v>3406.9716666666668</v>
      </c>
      <c r="AC3061" s="48" t="str">
        <f>VLOOKUP(ПРОДАЖИ!C:C,'ИЗ ОСНОВЫ НОМЕНКЛАТУР'!D:E,2,0)</f>
        <v>Механизмы</v>
      </c>
      <c r="AD3061" s="48" t="str">
        <f>VLOOKUP(C:C,'ИЗ ОСНОВЫ НОМЕНКЛАТУР'!D:F,3,0)</f>
        <v>Направляющие скрытого монтажа</v>
      </c>
      <c r="AE3061" s="48" t="str">
        <f>VLOOKUP(C:C,'ИЗ ОСНОВЫ НОМЕНКЛАТУР'!D:H,5,0)</f>
        <v>C</v>
      </c>
    </row>
    <row r="3062" spans="1:31" ht="9.6" customHeight="1" x14ac:dyDescent="0.2">
      <c r="A3062" s="45" t="s">
        <v>2945</v>
      </c>
      <c r="B3062" s="11"/>
      <c r="C3062" s="11" t="s">
        <v>3059</v>
      </c>
      <c r="D3062" s="44">
        <v>0</v>
      </c>
      <c r="E3062" s="44">
        <v>0</v>
      </c>
      <c r="F3062" s="48">
        <v>0</v>
      </c>
      <c r="G3062" s="48">
        <v>0</v>
      </c>
      <c r="H3062" s="44">
        <v>5</v>
      </c>
      <c r="I3062" s="44">
        <v>1</v>
      </c>
      <c r="J3062" s="44">
        <v>0</v>
      </c>
      <c r="K3062" s="48">
        <v>0</v>
      </c>
      <c r="L3062" s="49">
        <v>0</v>
      </c>
      <c r="M3062" s="49">
        <v>0</v>
      </c>
      <c r="N3062" s="10">
        <v>0</v>
      </c>
      <c r="O3062" s="10">
        <v>0</v>
      </c>
      <c r="P3062" s="10">
        <v>21550</v>
      </c>
      <c r="Q3062" s="10">
        <v>4310</v>
      </c>
      <c r="R3062" s="10">
        <v>0</v>
      </c>
      <c r="S3062" s="10">
        <v>0</v>
      </c>
      <c r="T3062" s="50">
        <f t="shared" si="161"/>
        <v>0</v>
      </c>
      <c r="U3062" s="50">
        <f t="shared" si="161"/>
        <v>0</v>
      </c>
      <c r="V3062" s="50">
        <f t="shared" si="161"/>
        <v>0</v>
      </c>
      <c r="W3062" s="50">
        <f t="shared" si="160"/>
        <v>0</v>
      </c>
      <c r="X3062" s="50">
        <f t="shared" si="160"/>
        <v>1795.8333333333333</v>
      </c>
      <c r="Y3062" s="50">
        <f t="shared" si="160"/>
        <v>359.16666666666669</v>
      </c>
      <c r="Z3062" s="50">
        <f t="shared" si="160"/>
        <v>0</v>
      </c>
      <c r="AA3062" s="50">
        <f t="shared" si="158"/>
        <v>0</v>
      </c>
      <c r="AB3062" s="50">
        <f t="shared" si="159"/>
        <v>2155</v>
      </c>
      <c r="AC3062" s="48" t="str">
        <f>VLOOKUP(ПРОДАЖИ!C:C,'ИЗ ОСНОВЫ НОМЕНКЛАТУР'!D:E,2,0)</f>
        <v>Механизмы</v>
      </c>
      <c r="AD3062" s="48" t="str">
        <f>VLOOKUP(C:C,'ИЗ ОСНОВЫ НОМЕНКЛАТУР'!D:F,3,0)</f>
        <v>Направляющие скрытого монтажа</v>
      </c>
      <c r="AE3062" s="48" t="str">
        <f>VLOOKUP(C:C,'ИЗ ОСНОВЫ НОМЕНКЛАТУР'!D:H,5,0)</f>
        <v>C</v>
      </c>
    </row>
    <row r="3063" spans="1:31" ht="9.6" customHeight="1" x14ac:dyDescent="0.2">
      <c r="A3063" s="45" t="s">
        <v>2945</v>
      </c>
      <c r="B3063" s="11"/>
      <c r="C3063" s="11" t="s">
        <v>3060</v>
      </c>
      <c r="D3063" s="44">
        <v>0</v>
      </c>
      <c r="E3063" s="44">
        <v>0</v>
      </c>
      <c r="F3063" s="48">
        <v>0</v>
      </c>
      <c r="G3063" s="48">
        <v>0</v>
      </c>
      <c r="H3063" s="44">
        <v>0</v>
      </c>
      <c r="I3063" s="44">
        <v>10</v>
      </c>
      <c r="J3063" s="44">
        <v>0</v>
      </c>
      <c r="K3063" s="48">
        <v>0</v>
      </c>
      <c r="L3063" s="49">
        <v>0</v>
      </c>
      <c r="M3063" s="49">
        <v>0</v>
      </c>
      <c r="N3063" s="10">
        <v>0</v>
      </c>
      <c r="O3063" s="10">
        <v>0</v>
      </c>
      <c r="P3063" s="10">
        <v>0</v>
      </c>
      <c r="Q3063" s="10">
        <v>19097.78</v>
      </c>
      <c r="R3063" s="10">
        <v>0</v>
      </c>
      <c r="S3063" s="10">
        <v>0</v>
      </c>
      <c r="T3063" s="50">
        <f t="shared" si="161"/>
        <v>0</v>
      </c>
      <c r="U3063" s="50">
        <f t="shared" si="161"/>
        <v>0</v>
      </c>
      <c r="V3063" s="50">
        <f t="shared" si="161"/>
        <v>0</v>
      </c>
      <c r="W3063" s="50">
        <f t="shared" si="160"/>
        <v>0</v>
      </c>
      <c r="X3063" s="50">
        <f t="shared" si="160"/>
        <v>0</v>
      </c>
      <c r="Y3063" s="50">
        <f t="shared" si="160"/>
        <v>1591.4816666666666</v>
      </c>
      <c r="Z3063" s="50">
        <f t="shared" si="160"/>
        <v>0</v>
      </c>
      <c r="AA3063" s="50">
        <f t="shared" si="158"/>
        <v>0</v>
      </c>
      <c r="AB3063" s="50">
        <f t="shared" si="159"/>
        <v>1591.4816666666666</v>
      </c>
      <c r="AC3063" s="48" t="str">
        <f>VLOOKUP(ПРОДАЖИ!C:C,'ИЗ ОСНОВЫ НОМЕНКЛАТУР'!D:E,2,0)</f>
        <v>Механизмы</v>
      </c>
      <c r="AD3063" s="48" t="str">
        <f>VLOOKUP(C:C,'ИЗ ОСНОВЫ НОМЕНКЛАТУР'!D:F,3,0)</f>
        <v>Направляющие скрытого монтажа</v>
      </c>
      <c r="AE3063" s="48" t="str">
        <f>VLOOKUP(C:C,'ИЗ ОСНОВЫ НОМЕНКЛАТУР'!D:H,5,0)</f>
        <v>C</v>
      </c>
    </row>
    <row r="3064" spans="1:31" ht="9.6" customHeight="1" x14ac:dyDescent="0.2">
      <c r="A3064" s="45" t="s">
        <v>2945</v>
      </c>
      <c r="B3064" s="11"/>
      <c r="C3064" s="11" t="s">
        <v>3061</v>
      </c>
      <c r="D3064" s="44">
        <v>0</v>
      </c>
      <c r="E3064" s="44">
        <v>0</v>
      </c>
      <c r="F3064" s="48">
        <v>0</v>
      </c>
      <c r="G3064" s="48">
        <v>0</v>
      </c>
      <c r="H3064" s="44">
        <v>0</v>
      </c>
      <c r="I3064" s="44">
        <v>2</v>
      </c>
      <c r="J3064" s="44">
        <v>0</v>
      </c>
      <c r="K3064" s="48">
        <v>0</v>
      </c>
      <c r="L3064" s="49">
        <v>0</v>
      </c>
      <c r="M3064" s="49">
        <v>0</v>
      </c>
      <c r="N3064" s="10">
        <v>0</v>
      </c>
      <c r="O3064" s="10">
        <v>0</v>
      </c>
      <c r="P3064" s="10">
        <v>0</v>
      </c>
      <c r="Q3064" s="10">
        <v>3776</v>
      </c>
      <c r="R3064" s="10">
        <v>0</v>
      </c>
      <c r="S3064" s="10">
        <v>0</v>
      </c>
      <c r="T3064" s="50">
        <f t="shared" si="161"/>
        <v>0</v>
      </c>
      <c r="U3064" s="50">
        <f t="shared" si="161"/>
        <v>0</v>
      </c>
      <c r="V3064" s="50">
        <f t="shared" si="161"/>
        <v>0</v>
      </c>
      <c r="W3064" s="50">
        <f t="shared" si="160"/>
        <v>0</v>
      </c>
      <c r="X3064" s="50">
        <f t="shared" si="160"/>
        <v>0</v>
      </c>
      <c r="Y3064" s="50">
        <f t="shared" si="160"/>
        <v>314.66666666666669</v>
      </c>
      <c r="Z3064" s="50">
        <f t="shared" si="160"/>
        <v>0</v>
      </c>
      <c r="AA3064" s="50">
        <f t="shared" si="158"/>
        <v>0</v>
      </c>
      <c r="AB3064" s="50">
        <f t="shared" si="159"/>
        <v>314.66666666666669</v>
      </c>
      <c r="AC3064" s="48" t="str">
        <f>VLOOKUP(ПРОДАЖИ!C:C,'ИЗ ОСНОВЫ НОМЕНКЛАТУР'!D:E,2,0)</f>
        <v>Механизмы</v>
      </c>
      <c r="AD3064" s="48" t="str">
        <f>VLOOKUP(C:C,'ИЗ ОСНОВЫ НОМЕНКЛАТУР'!D:F,3,0)</f>
        <v>Направляющие скрытого монтажа</v>
      </c>
      <c r="AE3064" s="48" t="str">
        <f>VLOOKUP(C:C,'ИЗ ОСНОВЫ НОМЕНКЛАТУР'!D:H,5,0)</f>
        <v>C</v>
      </c>
    </row>
    <row r="3065" spans="1:31" ht="9.6" customHeight="1" x14ac:dyDescent="0.2">
      <c r="A3065" s="45" t="s">
        <v>2945</v>
      </c>
      <c r="B3065" s="11"/>
      <c r="C3065" s="11" t="s">
        <v>3062</v>
      </c>
      <c r="D3065" s="44">
        <v>2</v>
      </c>
      <c r="E3065" s="44">
        <v>0</v>
      </c>
      <c r="F3065" s="48">
        <v>0</v>
      </c>
      <c r="G3065" s="48">
        <v>0</v>
      </c>
      <c r="H3065" s="44">
        <v>0</v>
      </c>
      <c r="I3065" s="44">
        <v>0</v>
      </c>
      <c r="J3065" s="44">
        <v>0</v>
      </c>
      <c r="K3065" s="48">
        <v>0</v>
      </c>
      <c r="L3065" s="49">
        <v>3600</v>
      </c>
      <c r="M3065" s="49">
        <v>0</v>
      </c>
      <c r="N3065" s="10">
        <v>0</v>
      </c>
      <c r="O3065" s="10">
        <v>0</v>
      </c>
      <c r="P3065" s="10">
        <v>0</v>
      </c>
      <c r="Q3065" s="10">
        <v>0</v>
      </c>
      <c r="R3065" s="10">
        <v>0</v>
      </c>
      <c r="S3065" s="10">
        <v>0</v>
      </c>
      <c r="T3065" s="50">
        <f t="shared" si="161"/>
        <v>300</v>
      </c>
      <c r="U3065" s="50">
        <f t="shared" si="161"/>
        <v>0</v>
      </c>
      <c r="V3065" s="50">
        <f t="shared" si="161"/>
        <v>0</v>
      </c>
      <c r="W3065" s="50">
        <f t="shared" si="160"/>
        <v>0</v>
      </c>
      <c r="X3065" s="50">
        <f t="shared" si="160"/>
        <v>0</v>
      </c>
      <c r="Y3065" s="50">
        <f t="shared" si="160"/>
        <v>0</v>
      </c>
      <c r="Z3065" s="50">
        <f t="shared" si="160"/>
        <v>0</v>
      </c>
      <c r="AA3065" s="50">
        <f t="shared" si="158"/>
        <v>0</v>
      </c>
      <c r="AB3065" s="50">
        <f t="shared" si="159"/>
        <v>300</v>
      </c>
      <c r="AC3065" s="48" t="str">
        <f>VLOOKUP(ПРОДАЖИ!C:C,'ИЗ ОСНОВЫ НОМЕНКЛАТУР'!D:E,2,0)</f>
        <v>Механизмы</v>
      </c>
      <c r="AD3065" s="48" t="str">
        <f>VLOOKUP(C:C,'ИЗ ОСНОВЫ НОМЕНКЛАТУР'!D:F,3,0)</f>
        <v>Направляющие скрытого монтажа</v>
      </c>
      <c r="AE3065" s="48" t="str">
        <f>VLOOKUP(C:C,'ИЗ ОСНОВЫ НОМЕНКЛАТУР'!D:H,5,0)</f>
        <v>C</v>
      </c>
    </row>
    <row r="3066" spans="1:31" ht="9.6" customHeight="1" x14ac:dyDescent="0.2">
      <c r="A3066" s="45" t="s">
        <v>2945</v>
      </c>
      <c r="B3066" s="11"/>
      <c r="C3066" s="11" t="s">
        <v>3063</v>
      </c>
      <c r="D3066" s="44">
        <v>0</v>
      </c>
      <c r="E3066" s="44">
        <v>0</v>
      </c>
      <c r="F3066" s="48">
        <v>0</v>
      </c>
      <c r="G3066" s="48">
        <v>0</v>
      </c>
      <c r="H3066" s="44">
        <v>0</v>
      </c>
      <c r="I3066" s="44">
        <v>0</v>
      </c>
      <c r="J3066" s="44">
        <v>1</v>
      </c>
      <c r="K3066" s="48">
        <v>0</v>
      </c>
      <c r="L3066" s="49">
        <v>0</v>
      </c>
      <c r="M3066" s="49">
        <v>0</v>
      </c>
      <c r="N3066" s="10">
        <v>0</v>
      </c>
      <c r="O3066" s="10">
        <v>0</v>
      </c>
      <c r="P3066" s="10">
        <v>0</v>
      </c>
      <c r="Q3066" s="10">
        <v>0</v>
      </c>
      <c r="R3066" s="10">
        <v>3053.7</v>
      </c>
      <c r="S3066" s="10">
        <v>0</v>
      </c>
      <c r="T3066" s="50">
        <f t="shared" si="161"/>
        <v>0</v>
      </c>
      <c r="U3066" s="50">
        <f t="shared" si="161"/>
        <v>0</v>
      </c>
      <c r="V3066" s="50">
        <f t="shared" si="161"/>
        <v>0</v>
      </c>
      <c r="W3066" s="50">
        <f t="shared" si="160"/>
        <v>0</v>
      </c>
      <c r="X3066" s="50">
        <f t="shared" si="160"/>
        <v>0</v>
      </c>
      <c r="Y3066" s="50">
        <f t="shared" si="160"/>
        <v>0</v>
      </c>
      <c r="Z3066" s="50">
        <f t="shared" si="160"/>
        <v>254.47499999999999</v>
      </c>
      <c r="AA3066" s="50">
        <f t="shared" si="158"/>
        <v>0</v>
      </c>
      <c r="AB3066" s="50">
        <f t="shared" si="159"/>
        <v>254.47499999999999</v>
      </c>
      <c r="AC3066" s="48" t="str">
        <f>VLOOKUP(ПРОДАЖИ!C:C,'ИЗ ОСНОВЫ НОМЕНКЛАТУР'!D:E,2,0)</f>
        <v>Механизмы</v>
      </c>
      <c r="AD3066" s="48" t="str">
        <f>VLOOKUP(C:C,'ИЗ ОСНОВЫ НОМЕНКЛАТУР'!D:F,3,0)</f>
        <v>Направляющие скрытого монтажа</v>
      </c>
      <c r="AE3066" s="48" t="str">
        <f>VLOOKUP(C:C,'ИЗ ОСНОВЫ НОМЕНКЛАТУР'!D:H,5,0)</f>
        <v>C</v>
      </c>
    </row>
    <row r="3067" spans="1:31" ht="9.6" customHeight="1" x14ac:dyDescent="0.2">
      <c r="A3067" s="45" t="s">
        <v>2945</v>
      </c>
      <c r="B3067" s="11"/>
      <c r="C3067" s="11" t="s">
        <v>3064</v>
      </c>
      <c r="D3067" s="44">
        <v>0</v>
      </c>
      <c r="E3067" s="44">
        <v>0</v>
      </c>
      <c r="F3067" s="48">
        <v>2</v>
      </c>
      <c r="G3067" s="48">
        <v>0</v>
      </c>
      <c r="H3067" s="44">
        <v>0</v>
      </c>
      <c r="I3067" s="44">
        <v>0</v>
      </c>
      <c r="J3067" s="44">
        <v>0</v>
      </c>
      <c r="K3067" s="48">
        <v>0</v>
      </c>
      <c r="L3067" s="49">
        <v>0</v>
      </c>
      <c r="M3067" s="49">
        <v>0</v>
      </c>
      <c r="N3067" s="10">
        <v>4933.93</v>
      </c>
      <c r="O3067" s="10">
        <v>0</v>
      </c>
      <c r="P3067" s="10">
        <v>0</v>
      </c>
      <c r="Q3067" s="10">
        <v>0</v>
      </c>
      <c r="R3067" s="10">
        <v>0</v>
      </c>
      <c r="S3067" s="10">
        <v>0</v>
      </c>
      <c r="T3067" s="50">
        <f t="shared" si="161"/>
        <v>0</v>
      </c>
      <c r="U3067" s="50">
        <f t="shared" si="161"/>
        <v>0</v>
      </c>
      <c r="V3067" s="50">
        <f t="shared" si="161"/>
        <v>411.16083333333336</v>
      </c>
      <c r="W3067" s="50">
        <f t="shared" si="160"/>
        <v>0</v>
      </c>
      <c r="X3067" s="50">
        <f t="shared" si="160"/>
        <v>0</v>
      </c>
      <c r="Y3067" s="50">
        <f t="shared" si="160"/>
        <v>0</v>
      </c>
      <c r="Z3067" s="50">
        <f t="shared" si="160"/>
        <v>0</v>
      </c>
      <c r="AA3067" s="50">
        <f t="shared" si="158"/>
        <v>0</v>
      </c>
      <c r="AB3067" s="50">
        <f t="shared" si="159"/>
        <v>411.16083333333336</v>
      </c>
      <c r="AC3067" s="48" t="str">
        <f>VLOOKUP(ПРОДАЖИ!C:C,'ИЗ ОСНОВЫ НОМЕНКЛАТУР'!D:E,2,0)</f>
        <v>Механизмы</v>
      </c>
      <c r="AD3067" s="48" t="str">
        <f>VLOOKUP(C:C,'ИЗ ОСНОВЫ НОМЕНКЛАТУР'!D:F,3,0)</f>
        <v>Направляющие скрытого монтажа</v>
      </c>
      <c r="AE3067" s="48" t="str">
        <f>VLOOKUP(C:C,'ИЗ ОСНОВЫ НОМЕНКЛАТУР'!D:H,5,0)</f>
        <v>C</v>
      </c>
    </row>
    <row r="3068" spans="1:31" ht="9.6" customHeight="1" x14ac:dyDescent="0.2">
      <c r="A3068" s="45" t="s">
        <v>2945</v>
      </c>
      <c r="B3068" s="11"/>
      <c r="C3068" s="11" t="s">
        <v>3065</v>
      </c>
      <c r="D3068" s="44">
        <v>0</v>
      </c>
      <c r="E3068" s="44">
        <v>0</v>
      </c>
      <c r="F3068" s="48">
        <v>3</v>
      </c>
      <c r="G3068" s="48">
        <v>0</v>
      </c>
      <c r="H3068" s="44">
        <v>0</v>
      </c>
      <c r="I3068" s="44">
        <v>0</v>
      </c>
      <c r="J3068" s="44">
        <v>0</v>
      </c>
      <c r="K3068" s="48">
        <v>0</v>
      </c>
      <c r="L3068" s="49">
        <v>0</v>
      </c>
      <c r="M3068" s="49">
        <v>0</v>
      </c>
      <c r="N3068" s="10">
        <v>7912.5</v>
      </c>
      <c r="O3068" s="10">
        <v>0</v>
      </c>
      <c r="P3068" s="10">
        <v>0</v>
      </c>
      <c r="Q3068" s="10">
        <v>0</v>
      </c>
      <c r="R3068" s="10">
        <v>0</v>
      </c>
      <c r="S3068" s="10">
        <v>0</v>
      </c>
      <c r="T3068" s="50">
        <f t="shared" si="161"/>
        <v>0</v>
      </c>
      <c r="U3068" s="50">
        <f t="shared" si="161"/>
        <v>0</v>
      </c>
      <c r="V3068" s="50">
        <f t="shared" si="161"/>
        <v>659.375</v>
      </c>
      <c r="W3068" s="50">
        <f t="shared" si="160"/>
        <v>0</v>
      </c>
      <c r="X3068" s="50">
        <f t="shared" si="160"/>
        <v>0</v>
      </c>
      <c r="Y3068" s="50">
        <f t="shared" si="160"/>
        <v>0</v>
      </c>
      <c r="Z3068" s="50">
        <f t="shared" si="160"/>
        <v>0</v>
      </c>
      <c r="AA3068" s="50">
        <f t="shared" si="158"/>
        <v>0</v>
      </c>
      <c r="AB3068" s="50">
        <f t="shared" si="159"/>
        <v>659.375</v>
      </c>
      <c r="AC3068" s="48" t="str">
        <f>VLOOKUP(ПРОДАЖИ!C:C,'ИЗ ОСНОВЫ НОМЕНКЛАТУР'!D:E,2,0)</f>
        <v>Механизмы</v>
      </c>
      <c r="AD3068" s="48" t="str">
        <f>VLOOKUP(C:C,'ИЗ ОСНОВЫ НОМЕНКЛАТУР'!D:F,3,0)</f>
        <v>Направляющие скрытого монтажа</v>
      </c>
      <c r="AE3068" s="48" t="str">
        <f>VLOOKUP(C:C,'ИЗ ОСНОВЫ НОМЕНКЛАТУР'!D:H,5,0)</f>
        <v>C</v>
      </c>
    </row>
    <row r="3069" spans="1:31" ht="9.6" customHeight="1" x14ac:dyDescent="0.2">
      <c r="A3069" s="45" t="s">
        <v>2945</v>
      </c>
      <c r="B3069" s="11"/>
      <c r="C3069" s="11" t="s">
        <v>3066</v>
      </c>
      <c r="D3069" s="44">
        <v>0</v>
      </c>
      <c r="E3069" s="44">
        <v>0</v>
      </c>
      <c r="F3069" s="48">
        <v>3</v>
      </c>
      <c r="G3069" s="48">
        <v>0</v>
      </c>
      <c r="H3069" s="44">
        <v>0</v>
      </c>
      <c r="I3069" s="44">
        <v>0</v>
      </c>
      <c r="J3069" s="44">
        <v>0</v>
      </c>
      <c r="K3069" s="48">
        <v>0</v>
      </c>
      <c r="L3069" s="49">
        <v>0</v>
      </c>
      <c r="M3069" s="49">
        <v>0</v>
      </c>
      <c r="N3069" s="10">
        <v>9963.64</v>
      </c>
      <c r="O3069" s="10">
        <v>0</v>
      </c>
      <c r="P3069" s="10">
        <v>0</v>
      </c>
      <c r="Q3069" s="10">
        <v>0</v>
      </c>
      <c r="R3069" s="10">
        <v>0</v>
      </c>
      <c r="S3069" s="10">
        <v>0</v>
      </c>
      <c r="T3069" s="50">
        <f t="shared" si="161"/>
        <v>0</v>
      </c>
      <c r="U3069" s="50">
        <f t="shared" si="161"/>
        <v>0</v>
      </c>
      <c r="V3069" s="50">
        <f t="shared" si="161"/>
        <v>830.30333333333328</v>
      </c>
      <c r="W3069" s="50">
        <f t="shared" si="160"/>
        <v>0</v>
      </c>
      <c r="X3069" s="50">
        <f t="shared" si="160"/>
        <v>0</v>
      </c>
      <c r="Y3069" s="50">
        <f t="shared" si="160"/>
        <v>0</v>
      </c>
      <c r="Z3069" s="50">
        <f t="shared" si="160"/>
        <v>0</v>
      </c>
      <c r="AA3069" s="50">
        <f t="shared" si="158"/>
        <v>0</v>
      </c>
      <c r="AB3069" s="50">
        <f t="shared" si="159"/>
        <v>830.30333333333328</v>
      </c>
      <c r="AC3069" s="48" t="str">
        <f>VLOOKUP(ПРОДАЖИ!C:C,'ИЗ ОСНОВЫ НОМЕНКЛАТУР'!D:E,2,0)</f>
        <v>Механизмы</v>
      </c>
      <c r="AD3069" s="48" t="str">
        <f>VLOOKUP(C:C,'ИЗ ОСНОВЫ НОМЕНКЛАТУР'!D:F,3,0)</f>
        <v>Направляющие скрытого монтажа</v>
      </c>
      <c r="AE3069" s="48" t="str">
        <f>VLOOKUP(C:C,'ИЗ ОСНОВЫ НОМЕНКЛАТУР'!D:H,5,0)</f>
        <v>C</v>
      </c>
    </row>
    <row r="3070" spans="1:31" ht="9.6" customHeight="1" x14ac:dyDescent="0.2">
      <c r="A3070" s="45" t="s">
        <v>2945</v>
      </c>
      <c r="B3070" s="11"/>
      <c r="C3070" s="11" t="s">
        <v>3067</v>
      </c>
      <c r="D3070" s="44">
        <v>0</v>
      </c>
      <c r="E3070" s="44">
        <v>0</v>
      </c>
      <c r="F3070" s="48">
        <v>6</v>
      </c>
      <c r="G3070" s="48">
        <v>0</v>
      </c>
      <c r="H3070" s="44">
        <v>0</v>
      </c>
      <c r="I3070" s="44">
        <v>0</v>
      </c>
      <c r="J3070" s="44">
        <v>0</v>
      </c>
      <c r="K3070" s="48">
        <v>0</v>
      </c>
      <c r="L3070" s="49">
        <v>0</v>
      </c>
      <c r="M3070" s="49">
        <v>0</v>
      </c>
      <c r="N3070" s="10">
        <v>8035.71</v>
      </c>
      <c r="O3070" s="10">
        <v>0</v>
      </c>
      <c r="P3070" s="10">
        <v>0</v>
      </c>
      <c r="Q3070" s="10">
        <v>0</v>
      </c>
      <c r="R3070" s="10">
        <v>0</v>
      </c>
      <c r="S3070" s="10">
        <v>0</v>
      </c>
      <c r="T3070" s="50">
        <f t="shared" si="161"/>
        <v>0</v>
      </c>
      <c r="U3070" s="50">
        <f t="shared" si="161"/>
        <v>0</v>
      </c>
      <c r="V3070" s="50">
        <f t="shared" si="161"/>
        <v>669.64250000000004</v>
      </c>
      <c r="W3070" s="50">
        <f t="shared" si="160"/>
        <v>0</v>
      </c>
      <c r="X3070" s="50">
        <f t="shared" si="160"/>
        <v>0</v>
      </c>
      <c r="Y3070" s="50">
        <f t="shared" si="160"/>
        <v>0</v>
      </c>
      <c r="Z3070" s="50">
        <f t="shared" si="160"/>
        <v>0</v>
      </c>
      <c r="AA3070" s="50">
        <f t="shared" si="158"/>
        <v>0</v>
      </c>
      <c r="AB3070" s="50">
        <f t="shared" si="159"/>
        <v>669.64250000000004</v>
      </c>
      <c r="AC3070" s="48" t="str">
        <f>VLOOKUP(ПРОДАЖИ!C:C,'ИЗ ОСНОВЫ НОМЕНКЛАТУР'!D:E,2,0)</f>
        <v>Механизмы</v>
      </c>
      <c r="AD3070" s="48" t="str">
        <f>VLOOKUP(C:C,'ИЗ ОСНОВЫ НОМЕНКЛАТУР'!D:F,3,0)</f>
        <v>Направляющие скрытого монтажа</v>
      </c>
      <c r="AE3070" s="48" t="str">
        <f>VLOOKUP(C:C,'ИЗ ОСНОВЫ НОМЕНКЛАТУР'!D:H,5,0)</f>
        <v>C</v>
      </c>
    </row>
    <row r="3071" spans="1:31" ht="9.6" customHeight="1" x14ac:dyDescent="0.2">
      <c r="A3071" s="45" t="s">
        <v>2945</v>
      </c>
      <c r="B3071" s="11"/>
      <c r="C3071" s="11" t="s">
        <v>3068</v>
      </c>
      <c r="D3071" s="44">
        <v>0</v>
      </c>
      <c r="E3071" s="44">
        <v>0</v>
      </c>
      <c r="F3071" s="48">
        <v>6</v>
      </c>
      <c r="G3071" s="48">
        <v>0</v>
      </c>
      <c r="H3071" s="44">
        <v>0</v>
      </c>
      <c r="I3071" s="44">
        <v>0</v>
      </c>
      <c r="J3071" s="44">
        <v>0</v>
      </c>
      <c r="K3071" s="48">
        <v>0</v>
      </c>
      <c r="L3071" s="49">
        <v>0</v>
      </c>
      <c r="M3071" s="49">
        <v>0</v>
      </c>
      <c r="N3071" s="10">
        <v>8035.71</v>
      </c>
      <c r="O3071" s="10">
        <v>0</v>
      </c>
      <c r="P3071" s="10">
        <v>0</v>
      </c>
      <c r="Q3071" s="10">
        <v>0</v>
      </c>
      <c r="R3071" s="10">
        <v>0</v>
      </c>
      <c r="S3071" s="10">
        <v>0</v>
      </c>
      <c r="T3071" s="50">
        <f t="shared" si="161"/>
        <v>0</v>
      </c>
      <c r="U3071" s="50">
        <f t="shared" si="161"/>
        <v>0</v>
      </c>
      <c r="V3071" s="50">
        <f t="shared" si="161"/>
        <v>669.64250000000004</v>
      </c>
      <c r="W3071" s="50">
        <f t="shared" si="160"/>
        <v>0</v>
      </c>
      <c r="X3071" s="50">
        <f t="shared" si="160"/>
        <v>0</v>
      </c>
      <c r="Y3071" s="50">
        <f t="shared" si="160"/>
        <v>0</v>
      </c>
      <c r="Z3071" s="50">
        <f t="shared" si="160"/>
        <v>0</v>
      </c>
      <c r="AA3071" s="50">
        <f t="shared" si="158"/>
        <v>0</v>
      </c>
      <c r="AB3071" s="50">
        <f t="shared" si="159"/>
        <v>669.64250000000004</v>
      </c>
      <c r="AC3071" s="48" t="str">
        <f>VLOOKUP(ПРОДАЖИ!C:C,'ИЗ ОСНОВЫ НОМЕНКЛАТУР'!D:E,2,0)</f>
        <v>Механизмы</v>
      </c>
      <c r="AD3071" s="48" t="str">
        <f>VLOOKUP(C:C,'ИЗ ОСНОВЫ НОМЕНКЛАТУР'!D:F,3,0)</f>
        <v>Направляющие скрытого монтажа</v>
      </c>
      <c r="AE3071" s="48" t="str">
        <f>VLOOKUP(C:C,'ИЗ ОСНОВЫ НОМЕНКЛАТУР'!D:H,5,0)</f>
        <v>C</v>
      </c>
    </row>
    <row r="3072" spans="1:31" ht="9.6" customHeight="1" x14ac:dyDescent="0.2">
      <c r="A3072" s="45" t="s">
        <v>2945</v>
      </c>
      <c r="B3072" s="11"/>
      <c r="C3072" s="11" t="s">
        <v>3069</v>
      </c>
      <c r="D3072" s="44">
        <v>0</v>
      </c>
      <c r="E3072" s="44">
        <v>4</v>
      </c>
      <c r="F3072" s="48">
        <v>0</v>
      </c>
      <c r="G3072" s="48">
        <v>0</v>
      </c>
      <c r="H3072" s="44">
        <v>0</v>
      </c>
      <c r="I3072" s="44">
        <v>0</v>
      </c>
      <c r="J3072" s="44">
        <v>0</v>
      </c>
      <c r="K3072" s="48">
        <v>0</v>
      </c>
      <c r="L3072" s="49">
        <v>0</v>
      </c>
      <c r="M3072" s="49">
        <v>8479.56</v>
      </c>
      <c r="N3072" s="10">
        <v>0</v>
      </c>
      <c r="O3072" s="10">
        <v>0</v>
      </c>
      <c r="P3072" s="10">
        <v>0</v>
      </c>
      <c r="Q3072" s="10">
        <v>0</v>
      </c>
      <c r="R3072" s="10">
        <v>0</v>
      </c>
      <c r="S3072" s="10">
        <v>0</v>
      </c>
      <c r="T3072" s="50">
        <f t="shared" si="161"/>
        <v>0</v>
      </c>
      <c r="U3072" s="50">
        <f t="shared" si="161"/>
        <v>706.63</v>
      </c>
      <c r="V3072" s="50">
        <f t="shared" si="161"/>
        <v>0</v>
      </c>
      <c r="W3072" s="50">
        <f t="shared" si="160"/>
        <v>0</v>
      </c>
      <c r="X3072" s="50">
        <f t="shared" si="160"/>
        <v>0</v>
      </c>
      <c r="Y3072" s="50">
        <f t="shared" si="160"/>
        <v>0</v>
      </c>
      <c r="Z3072" s="50">
        <f t="shared" si="160"/>
        <v>0</v>
      </c>
      <c r="AA3072" s="50">
        <f t="shared" si="158"/>
        <v>0</v>
      </c>
      <c r="AB3072" s="50">
        <f t="shared" si="159"/>
        <v>706.63</v>
      </c>
      <c r="AC3072" s="48" t="str">
        <f>VLOOKUP(ПРОДАЖИ!C:C,'ИЗ ОСНОВЫ НОМЕНКЛАТУР'!D:E,2,0)</f>
        <v>Механизмы</v>
      </c>
      <c r="AD3072" s="48" t="str">
        <f>VLOOKUP(C:C,'ИЗ ОСНОВЫ НОМЕНКЛАТУР'!D:F,3,0)</f>
        <v>Направляющие скрытого монтажа</v>
      </c>
      <c r="AE3072" s="48" t="str">
        <f>VLOOKUP(C:C,'ИЗ ОСНОВЫ НОМЕНКЛАТУР'!D:H,5,0)</f>
        <v>C</v>
      </c>
    </row>
    <row r="3073" spans="1:31" ht="9.6" customHeight="1" x14ac:dyDescent="0.2">
      <c r="A3073" s="45" t="s">
        <v>2945</v>
      </c>
      <c r="B3073" s="11"/>
      <c r="C3073" s="11" t="s">
        <v>3070</v>
      </c>
      <c r="D3073" s="44">
        <v>0</v>
      </c>
      <c r="E3073" s="44">
        <v>0</v>
      </c>
      <c r="F3073" s="48">
        <v>6</v>
      </c>
      <c r="G3073" s="48">
        <v>0</v>
      </c>
      <c r="H3073" s="44">
        <v>0</v>
      </c>
      <c r="I3073" s="44">
        <v>0</v>
      </c>
      <c r="J3073" s="44">
        <v>0</v>
      </c>
      <c r="K3073" s="48">
        <v>0</v>
      </c>
      <c r="L3073" s="49">
        <v>0</v>
      </c>
      <c r="M3073" s="49">
        <v>0</v>
      </c>
      <c r="N3073" s="10">
        <v>20951.79</v>
      </c>
      <c r="O3073" s="10">
        <v>0</v>
      </c>
      <c r="P3073" s="10">
        <v>0</v>
      </c>
      <c r="Q3073" s="10">
        <v>0</v>
      </c>
      <c r="R3073" s="10">
        <v>0</v>
      </c>
      <c r="S3073" s="10">
        <v>0</v>
      </c>
      <c r="T3073" s="50">
        <f t="shared" si="161"/>
        <v>0</v>
      </c>
      <c r="U3073" s="50">
        <f t="shared" si="161"/>
        <v>0</v>
      </c>
      <c r="V3073" s="50">
        <f t="shared" si="161"/>
        <v>1745.9825000000001</v>
      </c>
      <c r="W3073" s="50">
        <f t="shared" si="160"/>
        <v>0</v>
      </c>
      <c r="X3073" s="50">
        <f t="shared" si="160"/>
        <v>0</v>
      </c>
      <c r="Y3073" s="50">
        <f t="shared" si="160"/>
        <v>0</v>
      </c>
      <c r="Z3073" s="50">
        <f t="shared" si="160"/>
        <v>0</v>
      </c>
      <c r="AA3073" s="50">
        <f t="shared" si="160"/>
        <v>0</v>
      </c>
      <c r="AB3073" s="50">
        <f t="shared" si="159"/>
        <v>1745.9825000000001</v>
      </c>
      <c r="AC3073" s="48" t="str">
        <f>VLOOKUP(ПРОДАЖИ!C:C,'ИЗ ОСНОВЫ НОМЕНКЛАТУР'!D:E,2,0)</f>
        <v>Механизмы</v>
      </c>
      <c r="AD3073" s="48" t="str">
        <f>VLOOKUP(C:C,'ИЗ ОСНОВЫ НОМЕНКЛАТУР'!D:F,3,0)</f>
        <v>Направляющие скрытого монтажа</v>
      </c>
      <c r="AE3073" s="48" t="str">
        <f>VLOOKUP(C:C,'ИЗ ОСНОВЫ НОМЕНКЛАТУР'!D:H,5,0)</f>
        <v>C</v>
      </c>
    </row>
    <row r="3074" spans="1:31" ht="9.6" customHeight="1" x14ac:dyDescent="0.2">
      <c r="A3074" s="45" t="s">
        <v>2945</v>
      </c>
      <c r="B3074" s="11"/>
      <c r="C3074" s="11" t="s">
        <v>3071</v>
      </c>
      <c r="D3074" s="44">
        <v>0</v>
      </c>
      <c r="E3074" s="44">
        <v>0</v>
      </c>
      <c r="F3074" s="48">
        <v>20</v>
      </c>
      <c r="G3074" s="48">
        <v>0</v>
      </c>
      <c r="H3074" s="44">
        <v>0</v>
      </c>
      <c r="I3074" s="44">
        <v>0</v>
      </c>
      <c r="J3074" s="44">
        <v>0</v>
      </c>
      <c r="K3074" s="48">
        <v>0</v>
      </c>
      <c r="L3074" s="49">
        <v>0</v>
      </c>
      <c r="M3074" s="49">
        <v>0</v>
      </c>
      <c r="N3074" s="10">
        <v>25902.5</v>
      </c>
      <c r="O3074" s="10">
        <v>0</v>
      </c>
      <c r="P3074" s="10">
        <v>0</v>
      </c>
      <c r="Q3074" s="10">
        <v>0</v>
      </c>
      <c r="R3074" s="10">
        <v>0</v>
      </c>
      <c r="S3074" s="10">
        <v>0</v>
      </c>
      <c r="T3074" s="50">
        <f t="shared" si="161"/>
        <v>0</v>
      </c>
      <c r="U3074" s="50">
        <f t="shared" si="161"/>
        <v>0</v>
      </c>
      <c r="V3074" s="50">
        <f t="shared" si="161"/>
        <v>2158.5416666666665</v>
      </c>
      <c r="W3074" s="50">
        <f t="shared" si="160"/>
        <v>0</v>
      </c>
      <c r="X3074" s="50">
        <f t="shared" si="160"/>
        <v>0</v>
      </c>
      <c r="Y3074" s="50">
        <f t="shared" si="160"/>
        <v>0</v>
      </c>
      <c r="Z3074" s="50">
        <f t="shared" si="160"/>
        <v>0</v>
      </c>
      <c r="AA3074" s="50">
        <f t="shared" si="160"/>
        <v>0</v>
      </c>
      <c r="AB3074" s="50">
        <f t="shared" si="159"/>
        <v>2158.5416666666665</v>
      </c>
      <c r="AC3074" s="48" t="str">
        <f>VLOOKUP(ПРОДАЖИ!C:C,'ИЗ ОСНОВЫ НОМЕНКЛАТУР'!D:E,2,0)</f>
        <v>Механизмы</v>
      </c>
      <c r="AD3074" s="48" t="str">
        <f>VLOOKUP(C:C,'ИЗ ОСНОВЫ НОМЕНКЛАТУР'!D:F,3,0)</f>
        <v>Направляющие скрытого монтажа</v>
      </c>
      <c r="AE3074" s="48" t="str">
        <f>VLOOKUP(C:C,'ИЗ ОСНОВЫ НОМЕНКЛАТУР'!D:H,5,0)</f>
        <v>C</v>
      </c>
    </row>
    <row r="3075" spans="1:31" ht="9.6" customHeight="1" x14ac:dyDescent="0.2">
      <c r="A3075" s="45" t="s">
        <v>2945</v>
      </c>
      <c r="B3075" s="11"/>
      <c r="C3075" s="11" t="s">
        <v>3072</v>
      </c>
      <c r="D3075" s="44">
        <v>0</v>
      </c>
      <c r="E3075" s="44">
        <v>0</v>
      </c>
      <c r="F3075" s="48">
        <v>20</v>
      </c>
      <c r="G3075" s="48">
        <v>0</v>
      </c>
      <c r="H3075" s="44">
        <v>0</v>
      </c>
      <c r="I3075" s="44">
        <v>0</v>
      </c>
      <c r="J3075" s="44">
        <v>0</v>
      </c>
      <c r="K3075" s="48">
        <v>0</v>
      </c>
      <c r="L3075" s="49">
        <v>0</v>
      </c>
      <c r="M3075" s="49">
        <v>0</v>
      </c>
      <c r="N3075" s="10">
        <v>25902.5</v>
      </c>
      <c r="O3075" s="10">
        <v>0</v>
      </c>
      <c r="P3075" s="10">
        <v>0</v>
      </c>
      <c r="Q3075" s="10">
        <v>0</v>
      </c>
      <c r="R3075" s="10">
        <v>0</v>
      </c>
      <c r="S3075" s="10">
        <v>0</v>
      </c>
      <c r="T3075" s="50">
        <f t="shared" si="161"/>
        <v>0</v>
      </c>
      <c r="U3075" s="50">
        <f t="shared" si="161"/>
        <v>0</v>
      </c>
      <c r="V3075" s="50">
        <f t="shared" si="161"/>
        <v>2158.5416666666665</v>
      </c>
      <c r="W3075" s="50">
        <f t="shared" si="160"/>
        <v>0</v>
      </c>
      <c r="X3075" s="50">
        <f t="shared" si="160"/>
        <v>0</v>
      </c>
      <c r="Y3075" s="50">
        <f t="shared" si="160"/>
        <v>0</v>
      </c>
      <c r="Z3075" s="50">
        <f t="shared" si="160"/>
        <v>0</v>
      </c>
      <c r="AA3075" s="50">
        <f t="shared" si="160"/>
        <v>0</v>
      </c>
      <c r="AB3075" s="50">
        <f t="shared" si="159"/>
        <v>2158.5416666666665</v>
      </c>
      <c r="AC3075" s="48" t="str">
        <f>VLOOKUP(ПРОДАЖИ!C:C,'ИЗ ОСНОВЫ НОМЕНКЛАТУР'!D:E,2,0)</f>
        <v>Механизмы</v>
      </c>
      <c r="AD3075" s="48" t="str">
        <f>VLOOKUP(C:C,'ИЗ ОСНОВЫ НОМЕНКЛАТУР'!D:F,3,0)</f>
        <v>Направляющие скрытого монтажа</v>
      </c>
      <c r="AE3075" s="48" t="str">
        <f>VLOOKUP(C:C,'ИЗ ОСНОВЫ НОМЕНКЛАТУР'!D:H,5,0)</f>
        <v>C</v>
      </c>
    </row>
    <row r="3076" spans="1:31" ht="9.6" customHeight="1" x14ac:dyDescent="0.2">
      <c r="A3076" s="45" t="s">
        <v>2945</v>
      </c>
      <c r="B3076" s="11"/>
      <c r="C3076" s="11" t="s">
        <v>3073</v>
      </c>
      <c r="D3076" s="44">
        <v>0</v>
      </c>
      <c r="E3076" s="44">
        <v>0</v>
      </c>
      <c r="F3076" s="48">
        <v>20</v>
      </c>
      <c r="G3076" s="48">
        <v>0</v>
      </c>
      <c r="H3076" s="44">
        <v>0</v>
      </c>
      <c r="I3076" s="44">
        <v>0</v>
      </c>
      <c r="J3076" s="44">
        <v>0</v>
      </c>
      <c r="K3076" s="48">
        <v>0</v>
      </c>
      <c r="L3076" s="49">
        <v>0</v>
      </c>
      <c r="M3076" s="49">
        <v>0</v>
      </c>
      <c r="N3076" s="10">
        <v>21106.43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50">
        <f t="shared" si="161"/>
        <v>0</v>
      </c>
      <c r="U3076" s="50">
        <f t="shared" si="161"/>
        <v>0</v>
      </c>
      <c r="V3076" s="50">
        <f t="shared" si="161"/>
        <v>1758.8691666666666</v>
      </c>
      <c r="W3076" s="50">
        <f t="shared" si="160"/>
        <v>0</v>
      </c>
      <c r="X3076" s="50">
        <f t="shared" si="160"/>
        <v>0</v>
      </c>
      <c r="Y3076" s="50">
        <f t="shared" si="160"/>
        <v>0</v>
      </c>
      <c r="Z3076" s="50">
        <f t="shared" si="160"/>
        <v>0</v>
      </c>
      <c r="AA3076" s="50">
        <f t="shared" si="160"/>
        <v>0</v>
      </c>
      <c r="AB3076" s="50">
        <f t="shared" ref="AB3076:AB3139" si="162">T3076+U3076+V3076+W3076+X3076+Y3076+Z3076+AA3076</f>
        <v>1758.8691666666666</v>
      </c>
      <c r="AC3076" s="48" t="str">
        <f>VLOOKUP(ПРОДАЖИ!C:C,'ИЗ ОСНОВЫ НОМЕНКЛАТУР'!D:E,2,0)</f>
        <v>Механизмы</v>
      </c>
      <c r="AD3076" s="48" t="str">
        <f>VLOOKUP(C:C,'ИЗ ОСНОВЫ НОМЕНКЛАТУР'!D:F,3,0)</f>
        <v>Направляющие скрытого монтажа</v>
      </c>
      <c r="AE3076" s="48" t="str">
        <f>VLOOKUP(C:C,'ИЗ ОСНОВЫ НОМЕНКЛАТУР'!D:H,5,0)</f>
        <v>C</v>
      </c>
    </row>
    <row r="3077" spans="1:31" ht="9.6" customHeight="1" x14ac:dyDescent="0.2">
      <c r="A3077" s="45" t="s">
        <v>2945</v>
      </c>
      <c r="B3077" s="11"/>
      <c r="C3077" s="11" t="s">
        <v>3074</v>
      </c>
      <c r="D3077" s="44">
        <v>0</v>
      </c>
      <c r="E3077" s="44">
        <v>0</v>
      </c>
      <c r="F3077" s="48">
        <v>20</v>
      </c>
      <c r="G3077" s="48">
        <v>0</v>
      </c>
      <c r="H3077" s="44">
        <v>0</v>
      </c>
      <c r="I3077" s="44">
        <v>0</v>
      </c>
      <c r="J3077" s="44">
        <v>0</v>
      </c>
      <c r="K3077" s="48">
        <v>0</v>
      </c>
      <c r="L3077" s="49">
        <v>0</v>
      </c>
      <c r="M3077" s="49">
        <v>0</v>
      </c>
      <c r="N3077" s="10">
        <v>21106.43</v>
      </c>
      <c r="O3077" s="10">
        <v>0</v>
      </c>
      <c r="P3077" s="10">
        <v>0</v>
      </c>
      <c r="Q3077" s="10">
        <v>0</v>
      </c>
      <c r="R3077" s="10">
        <v>0</v>
      </c>
      <c r="S3077" s="10">
        <v>0</v>
      </c>
      <c r="T3077" s="50">
        <f t="shared" si="161"/>
        <v>0</v>
      </c>
      <c r="U3077" s="50">
        <f t="shared" si="161"/>
        <v>0</v>
      </c>
      <c r="V3077" s="50">
        <f t="shared" si="161"/>
        <v>1758.8691666666666</v>
      </c>
      <c r="W3077" s="50">
        <f t="shared" si="160"/>
        <v>0</v>
      </c>
      <c r="X3077" s="50">
        <f t="shared" si="160"/>
        <v>0</v>
      </c>
      <c r="Y3077" s="50">
        <f t="shared" si="160"/>
        <v>0</v>
      </c>
      <c r="Z3077" s="50">
        <f t="shared" si="160"/>
        <v>0</v>
      </c>
      <c r="AA3077" s="50">
        <f t="shared" si="160"/>
        <v>0</v>
      </c>
      <c r="AB3077" s="50">
        <f t="shared" si="162"/>
        <v>1758.8691666666666</v>
      </c>
      <c r="AC3077" s="48" t="str">
        <f>VLOOKUP(ПРОДАЖИ!C:C,'ИЗ ОСНОВЫ НОМЕНКЛАТУР'!D:E,2,0)</f>
        <v>Механизмы</v>
      </c>
      <c r="AD3077" s="48" t="str">
        <f>VLOOKUP(C:C,'ИЗ ОСНОВЫ НОМЕНКЛАТУР'!D:F,3,0)</f>
        <v>Направляющие скрытого монтажа</v>
      </c>
      <c r="AE3077" s="48" t="str">
        <f>VLOOKUP(C:C,'ИЗ ОСНОВЫ НОМЕНКЛАТУР'!D:H,5,0)</f>
        <v>C</v>
      </c>
    </row>
    <row r="3078" spans="1:31" ht="9.6" customHeight="1" x14ac:dyDescent="0.2">
      <c r="A3078" s="45" t="s">
        <v>2945</v>
      </c>
      <c r="B3078" s="11"/>
      <c r="C3078" s="11" t="s">
        <v>3075</v>
      </c>
      <c r="D3078" s="44">
        <v>0</v>
      </c>
      <c r="E3078" s="44">
        <v>0</v>
      </c>
      <c r="F3078" s="48">
        <v>23</v>
      </c>
      <c r="G3078" s="48">
        <v>0</v>
      </c>
      <c r="H3078" s="44">
        <v>0</v>
      </c>
      <c r="I3078" s="44">
        <v>0</v>
      </c>
      <c r="J3078" s="44">
        <v>0</v>
      </c>
      <c r="K3078" s="48">
        <v>0</v>
      </c>
      <c r="L3078" s="49">
        <v>0</v>
      </c>
      <c r="M3078" s="49">
        <v>0</v>
      </c>
      <c r="N3078" s="10">
        <v>44410.83</v>
      </c>
      <c r="O3078" s="10">
        <v>0</v>
      </c>
      <c r="P3078" s="10">
        <v>0</v>
      </c>
      <c r="Q3078" s="10">
        <v>0</v>
      </c>
      <c r="R3078" s="10">
        <v>0</v>
      </c>
      <c r="S3078" s="10">
        <v>0</v>
      </c>
      <c r="T3078" s="50">
        <f t="shared" si="161"/>
        <v>0</v>
      </c>
      <c r="U3078" s="50">
        <f t="shared" si="161"/>
        <v>0</v>
      </c>
      <c r="V3078" s="50">
        <f t="shared" si="161"/>
        <v>3700.9025000000001</v>
      </c>
      <c r="W3078" s="50">
        <f t="shared" si="160"/>
        <v>0</v>
      </c>
      <c r="X3078" s="50">
        <f t="shared" si="160"/>
        <v>0</v>
      </c>
      <c r="Y3078" s="50">
        <f t="shared" si="160"/>
        <v>0</v>
      </c>
      <c r="Z3078" s="50">
        <f t="shared" si="160"/>
        <v>0</v>
      </c>
      <c r="AA3078" s="50">
        <f t="shared" si="160"/>
        <v>0</v>
      </c>
      <c r="AB3078" s="50">
        <f t="shared" si="162"/>
        <v>3700.9025000000001</v>
      </c>
      <c r="AC3078" s="48" t="str">
        <f>VLOOKUP(ПРОДАЖИ!C:C,'ИЗ ОСНОВЫ НОМЕНКЛАТУР'!D:E,2,0)</f>
        <v>Механизмы</v>
      </c>
      <c r="AD3078" s="48" t="str">
        <f>VLOOKUP(C:C,'ИЗ ОСНОВЫ НОМЕНКЛАТУР'!D:F,3,0)</f>
        <v>Направляющие скрытого монтажа</v>
      </c>
      <c r="AE3078" s="48" t="str">
        <f>VLOOKUP(C:C,'ИЗ ОСНОВЫ НОМЕНКЛАТУР'!D:H,5,0)</f>
        <v>C</v>
      </c>
    </row>
    <row r="3079" spans="1:31" ht="9.6" customHeight="1" x14ac:dyDescent="0.2">
      <c r="A3079" s="45" t="s">
        <v>2945</v>
      </c>
      <c r="B3079" s="11"/>
      <c r="C3079" s="11" t="s">
        <v>3076</v>
      </c>
      <c r="D3079" s="44">
        <v>0</v>
      </c>
      <c r="E3079" s="44">
        <v>0</v>
      </c>
      <c r="F3079" s="48">
        <v>13</v>
      </c>
      <c r="G3079" s="48">
        <v>0</v>
      </c>
      <c r="H3079" s="44">
        <v>0</v>
      </c>
      <c r="I3079" s="44">
        <v>0</v>
      </c>
      <c r="J3079" s="44">
        <v>0</v>
      </c>
      <c r="K3079" s="48">
        <v>0</v>
      </c>
      <c r="L3079" s="49">
        <v>0</v>
      </c>
      <c r="M3079" s="49">
        <v>0</v>
      </c>
      <c r="N3079" s="10">
        <v>55289.59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50">
        <f t="shared" si="161"/>
        <v>0</v>
      </c>
      <c r="U3079" s="50">
        <f t="shared" si="161"/>
        <v>0</v>
      </c>
      <c r="V3079" s="50">
        <f t="shared" si="161"/>
        <v>4607.4658333333327</v>
      </c>
      <c r="W3079" s="50">
        <f t="shared" si="160"/>
        <v>0</v>
      </c>
      <c r="X3079" s="50">
        <f t="shared" si="160"/>
        <v>0</v>
      </c>
      <c r="Y3079" s="50">
        <f t="shared" si="160"/>
        <v>0</v>
      </c>
      <c r="Z3079" s="50">
        <f t="shared" si="160"/>
        <v>0</v>
      </c>
      <c r="AA3079" s="50">
        <f t="shared" si="160"/>
        <v>0</v>
      </c>
      <c r="AB3079" s="50">
        <f t="shared" si="162"/>
        <v>4607.4658333333327</v>
      </c>
      <c r="AC3079" s="48" t="str">
        <f>VLOOKUP(ПРОДАЖИ!C:C,'ИЗ ОСНОВЫ НОМЕНКЛАТУР'!D:E,2,0)</f>
        <v>Механизмы</v>
      </c>
      <c r="AD3079" s="48" t="str">
        <f>VLOOKUP(C:C,'ИЗ ОСНОВЫ НОМЕНКЛАТУР'!D:F,3,0)</f>
        <v>Направляющие скрытого монтажа</v>
      </c>
      <c r="AE3079" s="48" t="str">
        <f>VLOOKUP(C:C,'ИЗ ОСНОВЫ НОМЕНКЛАТУР'!D:H,5,0)</f>
        <v>C</v>
      </c>
    </row>
    <row r="3080" spans="1:31" ht="9.6" customHeight="1" x14ac:dyDescent="0.2">
      <c r="A3080" s="45" t="s">
        <v>2945</v>
      </c>
      <c r="B3080" s="11"/>
      <c r="C3080" s="11" t="s">
        <v>3077</v>
      </c>
      <c r="D3080" s="44">
        <v>0</v>
      </c>
      <c r="E3080" s="44">
        <v>30</v>
      </c>
      <c r="F3080" s="48">
        <v>21</v>
      </c>
      <c r="G3080" s="48">
        <v>0</v>
      </c>
      <c r="H3080" s="44">
        <v>0</v>
      </c>
      <c r="I3080" s="44">
        <v>0</v>
      </c>
      <c r="J3080" s="44">
        <v>0</v>
      </c>
      <c r="K3080" s="48">
        <v>0</v>
      </c>
      <c r="L3080" s="49">
        <v>0</v>
      </c>
      <c r="M3080" s="49">
        <v>39418.800000000003</v>
      </c>
      <c r="N3080" s="10">
        <v>24634.12</v>
      </c>
      <c r="O3080" s="10">
        <v>0</v>
      </c>
      <c r="P3080" s="10">
        <v>0</v>
      </c>
      <c r="Q3080" s="10">
        <v>0</v>
      </c>
      <c r="R3080" s="10">
        <v>0</v>
      </c>
      <c r="S3080" s="10">
        <v>0</v>
      </c>
      <c r="T3080" s="50">
        <f t="shared" si="161"/>
        <v>0</v>
      </c>
      <c r="U3080" s="50">
        <f t="shared" si="161"/>
        <v>3284.9</v>
      </c>
      <c r="V3080" s="50">
        <f t="shared" si="161"/>
        <v>2052.8433333333332</v>
      </c>
      <c r="W3080" s="50">
        <f t="shared" si="160"/>
        <v>0</v>
      </c>
      <c r="X3080" s="50">
        <f t="shared" si="160"/>
        <v>0</v>
      </c>
      <c r="Y3080" s="50">
        <f t="shared" si="160"/>
        <v>0</v>
      </c>
      <c r="Z3080" s="50">
        <f t="shared" si="160"/>
        <v>0</v>
      </c>
      <c r="AA3080" s="50">
        <f t="shared" si="160"/>
        <v>0</v>
      </c>
      <c r="AB3080" s="50">
        <f t="shared" si="162"/>
        <v>5337.7433333333338</v>
      </c>
      <c r="AC3080" s="48" t="str">
        <f>VLOOKUP(ПРОДАЖИ!C:C,'ИЗ ОСНОВЫ НОМЕНКЛАТУР'!D:E,2,0)</f>
        <v>Механизмы</v>
      </c>
      <c r="AD3080" s="48" t="str">
        <f>VLOOKUP(C:C,'ИЗ ОСНОВЫ НОМЕНКЛАТУР'!D:F,3,0)</f>
        <v>Направляющие скрытого монтажа</v>
      </c>
      <c r="AE3080" s="48" t="str">
        <f>VLOOKUP(C:C,'ИЗ ОСНОВЫ НОМЕНКЛАТУР'!D:H,5,0)</f>
        <v>C</v>
      </c>
    </row>
    <row r="3081" spans="1:31" ht="9.6" customHeight="1" x14ac:dyDescent="0.2">
      <c r="A3081" s="45" t="s">
        <v>2945</v>
      </c>
      <c r="B3081" s="11"/>
      <c r="C3081" s="11" t="s">
        <v>3078</v>
      </c>
      <c r="D3081" s="44">
        <v>0</v>
      </c>
      <c r="E3081" s="44">
        <v>0</v>
      </c>
      <c r="F3081" s="48">
        <v>0</v>
      </c>
      <c r="G3081" s="48">
        <v>0</v>
      </c>
      <c r="H3081" s="44">
        <v>0</v>
      </c>
      <c r="I3081" s="44">
        <v>0</v>
      </c>
      <c r="J3081" s="44">
        <v>14</v>
      </c>
      <c r="K3081" s="48">
        <v>0</v>
      </c>
      <c r="L3081" s="49">
        <v>0</v>
      </c>
      <c r="M3081" s="49">
        <v>0</v>
      </c>
      <c r="N3081" s="10">
        <v>0</v>
      </c>
      <c r="O3081" s="10">
        <v>0</v>
      </c>
      <c r="P3081" s="10">
        <v>0</v>
      </c>
      <c r="Q3081" s="10">
        <v>0</v>
      </c>
      <c r="R3081" s="10">
        <v>57832.7</v>
      </c>
      <c r="S3081" s="10">
        <v>0</v>
      </c>
      <c r="T3081" s="50">
        <f t="shared" si="161"/>
        <v>0</v>
      </c>
      <c r="U3081" s="50">
        <f t="shared" si="161"/>
        <v>0</v>
      </c>
      <c r="V3081" s="50">
        <f t="shared" si="161"/>
        <v>0</v>
      </c>
      <c r="W3081" s="50">
        <f t="shared" si="160"/>
        <v>0</v>
      </c>
      <c r="X3081" s="50">
        <f t="shared" si="160"/>
        <v>0</v>
      </c>
      <c r="Y3081" s="50">
        <f t="shared" si="160"/>
        <v>0</v>
      </c>
      <c r="Z3081" s="50">
        <f t="shared" si="160"/>
        <v>4819.3916666666664</v>
      </c>
      <c r="AA3081" s="50">
        <f t="shared" si="160"/>
        <v>0</v>
      </c>
      <c r="AB3081" s="50">
        <f t="shared" si="162"/>
        <v>4819.3916666666664</v>
      </c>
      <c r="AC3081" s="48" t="str">
        <f>VLOOKUP(ПРОДАЖИ!C:C,'ИЗ ОСНОВЫ НОМЕНКЛАТУР'!D:E,2,0)</f>
        <v>Механизмы</v>
      </c>
      <c r="AD3081" s="48" t="str">
        <f>VLOOKUP(C:C,'ИЗ ОСНОВЫ НОМЕНКЛАТУР'!D:F,3,0)</f>
        <v>Направляющие скрытого монтажа</v>
      </c>
      <c r="AE3081" s="48" t="str">
        <f>VLOOKUP(C:C,'ИЗ ОСНОВЫ НОМЕНКЛАТУР'!D:H,5,0)</f>
        <v>C</v>
      </c>
    </row>
    <row r="3082" spans="1:31" ht="9.6" customHeight="1" x14ac:dyDescent="0.2">
      <c r="A3082" s="45" t="s">
        <v>2945</v>
      </c>
      <c r="B3082" s="11"/>
      <c r="C3082" s="11" t="s">
        <v>3079</v>
      </c>
      <c r="D3082" s="44">
        <v>0</v>
      </c>
      <c r="E3082" s="44">
        <v>12</v>
      </c>
      <c r="F3082" s="48">
        <v>12</v>
      </c>
      <c r="G3082" s="48">
        <v>0</v>
      </c>
      <c r="H3082" s="44">
        <v>0</v>
      </c>
      <c r="I3082" s="44">
        <v>0</v>
      </c>
      <c r="J3082" s="44">
        <v>0</v>
      </c>
      <c r="K3082" s="48">
        <v>0</v>
      </c>
      <c r="L3082" s="49">
        <v>0</v>
      </c>
      <c r="M3082" s="49">
        <v>40948.800000000003</v>
      </c>
      <c r="N3082" s="10">
        <v>36557.14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50">
        <f t="shared" si="161"/>
        <v>0</v>
      </c>
      <c r="U3082" s="50">
        <f t="shared" si="161"/>
        <v>3412.4</v>
      </c>
      <c r="V3082" s="50">
        <f t="shared" si="161"/>
        <v>3046.4283333333333</v>
      </c>
      <c r="W3082" s="50">
        <f t="shared" si="160"/>
        <v>0</v>
      </c>
      <c r="X3082" s="50">
        <f t="shared" si="160"/>
        <v>0</v>
      </c>
      <c r="Y3082" s="50">
        <f t="shared" si="160"/>
        <v>0</v>
      </c>
      <c r="Z3082" s="50">
        <f t="shared" si="160"/>
        <v>0</v>
      </c>
      <c r="AA3082" s="50">
        <f t="shared" si="160"/>
        <v>0</v>
      </c>
      <c r="AB3082" s="50">
        <f t="shared" si="162"/>
        <v>6458.8283333333329</v>
      </c>
      <c r="AC3082" s="48" t="str">
        <f>VLOOKUP(ПРОДАЖИ!C:C,'ИЗ ОСНОВЫ НОМЕНКЛАТУР'!D:E,2,0)</f>
        <v>Механизмы</v>
      </c>
      <c r="AD3082" s="48" t="str">
        <f>VLOOKUP(C:C,'ИЗ ОСНОВЫ НОМЕНКЛАТУР'!D:F,3,0)</f>
        <v>Направляющие скрытого монтажа</v>
      </c>
      <c r="AE3082" s="48" t="str">
        <f>VLOOKUP(C:C,'ИЗ ОСНОВЫ НОМЕНКЛАТУР'!D:H,5,0)</f>
        <v>C</v>
      </c>
    </row>
    <row r="3083" spans="1:31" ht="9.6" customHeight="1" x14ac:dyDescent="0.2">
      <c r="A3083" s="45" t="s">
        <v>2945</v>
      </c>
      <c r="B3083" s="11"/>
      <c r="C3083" s="11" t="s">
        <v>3080</v>
      </c>
      <c r="D3083" s="44">
        <v>0</v>
      </c>
      <c r="E3083" s="44">
        <v>12</v>
      </c>
      <c r="F3083" s="48">
        <v>0</v>
      </c>
      <c r="G3083" s="48">
        <v>0</v>
      </c>
      <c r="H3083" s="44">
        <v>0</v>
      </c>
      <c r="I3083" s="44">
        <v>0</v>
      </c>
      <c r="J3083" s="44">
        <v>8</v>
      </c>
      <c r="K3083" s="48">
        <v>0</v>
      </c>
      <c r="L3083" s="49">
        <v>0</v>
      </c>
      <c r="M3083" s="49">
        <v>45544.2</v>
      </c>
      <c r="N3083" s="10">
        <v>0</v>
      </c>
      <c r="O3083" s="10">
        <v>0</v>
      </c>
      <c r="P3083" s="10">
        <v>0</v>
      </c>
      <c r="Q3083" s="10">
        <v>0</v>
      </c>
      <c r="R3083" s="10">
        <v>24000</v>
      </c>
      <c r="S3083" s="10">
        <v>0</v>
      </c>
      <c r="T3083" s="50">
        <f t="shared" si="161"/>
        <v>0</v>
      </c>
      <c r="U3083" s="50">
        <f t="shared" si="161"/>
        <v>3795.35</v>
      </c>
      <c r="V3083" s="50">
        <f t="shared" si="161"/>
        <v>0</v>
      </c>
      <c r="W3083" s="50">
        <f t="shared" si="160"/>
        <v>0</v>
      </c>
      <c r="X3083" s="50">
        <f t="shared" si="160"/>
        <v>0</v>
      </c>
      <c r="Y3083" s="50">
        <f t="shared" si="160"/>
        <v>0</v>
      </c>
      <c r="Z3083" s="50">
        <f t="shared" si="160"/>
        <v>2000</v>
      </c>
      <c r="AA3083" s="50">
        <f t="shared" si="160"/>
        <v>0</v>
      </c>
      <c r="AB3083" s="50">
        <f t="shared" si="162"/>
        <v>5795.35</v>
      </c>
      <c r="AC3083" s="48" t="str">
        <f>VLOOKUP(ПРОДАЖИ!C:C,'ИЗ ОСНОВЫ НОМЕНКЛАТУР'!D:E,2,0)</f>
        <v>Механизмы</v>
      </c>
      <c r="AD3083" s="48" t="str">
        <f>VLOOKUP(C:C,'ИЗ ОСНОВЫ НОМЕНКЛАТУР'!D:F,3,0)</f>
        <v>Направляющие скрытого монтажа</v>
      </c>
      <c r="AE3083" s="48" t="str">
        <f>VLOOKUP(C:C,'ИЗ ОСНОВЫ НОМЕНКЛАТУР'!D:H,5,0)</f>
        <v>C</v>
      </c>
    </row>
    <row r="3084" spans="1:31" ht="9.6" customHeight="1" x14ac:dyDescent="0.2">
      <c r="A3084" s="45" t="s">
        <v>2945</v>
      </c>
      <c r="B3084" s="11"/>
      <c r="C3084" s="11" t="s">
        <v>3081</v>
      </c>
      <c r="D3084" s="44">
        <v>0</v>
      </c>
      <c r="E3084" s="44">
        <v>30</v>
      </c>
      <c r="F3084" s="48">
        <v>39</v>
      </c>
      <c r="G3084" s="48">
        <v>0</v>
      </c>
      <c r="H3084" s="44">
        <v>0</v>
      </c>
      <c r="I3084" s="44">
        <v>0</v>
      </c>
      <c r="J3084" s="44">
        <v>0</v>
      </c>
      <c r="K3084" s="48">
        <v>0</v>
      </c>
      <c r="L3084" s="49">
        <v>0</v>
      </c>
      <c r="M3084" s="49">
        <v>39418.800000000003</v>
      </c>
      <c r="N3084" s="10">
        <v>46556.42</v>
      </c>
      <c r="O3084" s="10">
        <v>0</v>
      </c>
      <c r="P3084" s="10">
        <v>0</v>
      </c>
      <c r="Q3084" s="10">
        <v>0</v>
      </c>
      <c r="R3084" s="10">
        <v>0</v>
      </c>
      <c r="S3084" s="10">
        <v>0</v>
      </c>
      <c r="T3084" s="50">
        <f t="shared" si="161"/>
        <v>0</v>
      </c>
      <c r="U3084" s="50">
        <f t="shared" si="161"/>
        <v>3284.9</v>
      </c>
      <c r="V3084" s="50">
        <f t="shared" si="161"/>
        <v>3879.7016666666664</v>
      </c>
      <c r="W3084" s="50">
        <f t="shared" si="160"/>
        <v>0</v>
      </c>
      <c r="X3084" s="50">
        <f t="shared" si="160"/>
        <v>0</v>
      </c>
      <c r="Y3084" s="50">
        <f t="shared" si="160"/>
        <v>0</v>
      </c>
      <c r="Z3084" s="50">
        <f t="shared" si="160"/>
        <v>0</v>
      </c>
      <c r="AA3084" s="50">
        <f t="shared" si="160"/>
        <v>0</v>
      </c>
      <c r="AB3084" s="50">
        <f t="shared" si="162"/>
        <v>7164.6016666666665</v>
      </c>
      <c r="AC3084" s="48" t="str">
        <f>VLOOKUP(ПРОДАЖИ!C:C,'ИЗ ОСНОВЫ НОМЕНКЛАТУР'!D:E,2,0)</f>
        <v>Механизмы</v>
      </c>
      <c r="AD3084" s="48" t="str">
        <f>VLOOKUP(C:C,'ИЗ ОСНОВЫ НОМЕНКЛАТУР'!D:F,3,0)</f>
        <v>Направляющие скрытого монтажа</v>
      </c>
      <c r="AE3084" s="48" t="str">
        <f>VLOOKUP(C:C,'ИЗ ОСНОВЫ НОМЕНКЛАТУР'!D:H,5,0)</f>
        <v>C</v>
      </c>
    </row>
    <row r="3085" spans="1:31" ht="9.6" customHeight="1" x14ac:dyDescent="0.2">
      <c r="A3085" s="45" t="s">
        <v>2945</v>
      </c>
      <c r="B3085" s="11"/>
      <c r="C3085" s="11" t="s">
        <v>3082</v>
      </c>
      <c r="D3085" s="44">
        <v>0</v>
      </c>
      <c r="E3085" s="44">
        <v>60</v>
      </c>
      <c r="F3085" s="48">
        <v>11</v>
      </c>
      <c r="G3085" s="48">
        <v>0</v>
      </c>
      <c r="H3085" s="44">
        <v>0</v>
      </c>
      <c r="I3085" s="44">
        <v>0</v>
      </c>
      <c r="J3085" s="44">
        <v>0</v>
      </c>
      <c r="K3085" s="48">
        <v>0</v>
      </c>
      <c r="L3085" s="49">
        <v>0</v>
      </c>
      <c r="M3085" s="49">
        <v>82648.2</v>
      </c>
      <c r="N3085" s="10">
        <v>13527.45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50">
        <f t="shared" si="161"/>
        <v>0</v>
      </c>
      <c r="U3085" s="50">
        <f t="shared" si="161"/>
        <v>6887.3499999999995</v>
      </c>
      <c r="V3085" s="50">
        <f t="shared" si="161"/>
        <v>1127.2875000000001</v>
      </c>
      <c r="W3085" s="50">
        <f t="shared" si="160"/>
        <v>0</v>
      </c>
      <c r="X3085" s="50">
        <f t="shared" si="160"/>
        <v>0</v>
      </c>
      <c r="Y3085" s="50">
        <f t="shared" si="160"/>
        <v>0</v>
      </c>
      <c r="Z3085" s="50">
        <f t="shared" si="160"/>
        <v>0</v>
      </c>
      <c r="AA3085" s="50">
        <f t="shared" si="160"/>
        <v>0</v>
      </c>
      <c r="AB3085" s="50">
        <f t="shared" si="162"/>
        <v>8014.6374999999998</v>
      </c>
      <c r="AC3085" s="48" t="str">
        <f>VLOOKUP(ПРОДАЖИ!C:C,'ИЗ ОСНОВЫ НОМЕНКЛАТУР'!D:E,2,0)</f>
        <v>Механизмы</v>
      </c>
      <c r="AD3085" s="48" t="str">
        <f>VLOOKUP(C:C,'ИЗ ОСНОВЫ НОМЕНКЛАТУР'!D:F,3,0)</f>
        <v>Направляющие скрытого монтажа</v>
      </c>
      <c r="AE3085" s="48" t="str">
        <f>VLOOKUP(C:C,'ИЗ ОСНОВЫ НОМЕНКЛАТУР'!D:H,5,0)</f>
        <v>C</v>
      </c>
    </row>
    <row r="3086" spans="1:31" ht="9.6" customHeight="1" x14ac:dyDescent="0.2">
      <c r="A3086" s="45" t="s">
        <v>2945</v>
      </c>
      <c r="B3086" s="11"/>
      <c r="C3086" s="11" t="s">
        <v>3083</v>
      </c>
      <c r="D3086" s="44">
        <v>0</v>
      </c>
      <c r="E3086" s="44">
        <v>60</v>
      </c>
      <c r="F3086" s="48">
        <v>11</v>
      </c>
      <c r="G3086" s="48">
        <v>0</v>
      </c>
      <c r="H3086" s="44">
        <v>0</v>
      </c>
      <c r="I3086" s="44">
        <v>0</v>
      </c>
      <c r="J3086" s="44">
        <v>0</v>
      </c>
      <c r="K3086" s="48">
        <v>0</v>
      </c>
      <c r="L3086" s="49">
        <v>0</v>
      </c>
      <c r="M3086" s="49">
        <v>82648.2</v>
      </c>
      <c r="N3086" s="10">
        <v>13527.45</v>
      </c>
      <c r="O3086" s="10">
        <v>0</v>
      </c>
      <c r="P3086" s="10">
        <v>0</v>
      </c>
      <c r="Q3086" s="10">
        <v>0</v>
      </c>
      <c r="R3086" s="10">
        <v>0</v>
      </c>
      <c r="S3086" s="10">
        <v>0</v>
      </c>
      <c r="T3086" s="50">
        <f t="shared" si="161"/>
        <v>0</v>
      </c>
      <c r="U3086" s="50">
        <f t="shared" si="161"/>
        <v>6887.3499999999995</v>
      </c>
      <c r="V3086" s="50">
        <f t="shared" si="161"/>
        <v>1127.2875000000001</v>
      </c>
      <c r="W3086" s="50">
        <f t="shared" si="160"/>
        <v>0</v>
      </c>
      <c r="X3086" s="50">
        <f t="shared" si="160"/>
        <v>0</v>
      </c>
      <c r="Y3086" s="50">
        <f t="shared" ref="Y3086:AA3149" si="163">Q3086/12</f>
        <v>0</v>
      </c>
      <c r="Z3086" s="50">
        <f t="shared" si="163"/>
        <v>0</v>
      </c>
      <c r="AA3086" s="50">
        <f t="shared" si="163"/>
        <v>0</v>
      </c>
      <c r="AB3086" s="50">
        <f t="shared" si="162"/>
        <v>8014.6374999999998</v>
      </c>
      <c r="AC3086" s="48" t="str">
        <f>VLOOKUP(ПРОДАЖИ!C:C,'ИЗ ОСНОВЫ НОМЕНКЛАТУР'!D:E,2,0)</f>
        <v>Механизмы</v>
      </c>
      <c r="AD3086" s="48" t="str">
        <f>VLOOKUP(C:C,'ИЗ ОСНОВЫ НОМЕНКЛАТУР'!D:F,3,0)</f>
        <v>Направляющие скрытого монтажа</v>
      </c>
      <c r="AE3086" s="48" t="str">
        <f>VLOOKUP(C:C,'ИЗ ОСНОВЫ НОМЕНКЛАТУР'!D:H,5,0)</f>
        <v>C</v>
      </c>
    </row>
    <row r="3087" spans="1:31" ht="9.6" customHeight="1" x14ac:dyDescent="0.2">
      <c r="A3087" s="45" t="s">
        <v>2945</v>
      </c>
      <c r="B3087" s="11"/>
      <c r="C3087" s="11" t="s">
        <v>3084</v>
      </c>
      <c r="D3087" s="44">
        <v>0</v>
      </c>
      <c r="E3087" s="44">
        <v>24</v>
      </c>
      <c r="F3087" s="48">
        <v>9</v>
      </c>
      <c r="G3087" s="48">
        <v>0</v>
      </c>
      <c r="H3087" s="44">
        <v>0</v>
      </c>
      <c r="I3087" s="44">
        <v>0</v>
      </c>
      <c r="J3087" s="44">
        <v>0</v>
      </c>
      <c r="K3087" s="48">
        <v>0</v>
      </c>
      <c r="L3087" s="49">
        <v>0</v>
      </c>
      <c r="M3087" s="49">
        <v>109470</v>
      </c>
      <c r="N3087" s="10">
        <v>36650.89</v>
      </c>
      <c r="O3087" s="10">
        <v>0</v>
      </c>
      <c r="P3087" s="10">
        <v>0</v>
      </c>
      <c r="Q3087" s="10">
        <v>0</v>
      </c>
      <c r="R3087" s="10">
        <v>0</v>
      </c>
      <c r="S3087" s="10">
        <v>0</v>
      </c>
      <c r="T3087" s="50">
        <f t="shared" si="161"/>
        <v>0</v>
      </c>
      <c r="U3087" s="50">
        <f t="shared" si="161"/>
        <v>9122.5</v>
      </c>
      <c r="V3087" s="50">
        <f t="shared" si="161"/>
        <v>3054.2408333333333</v>
      </c>
      <c r="W3087" s="50">
        <f t="shared" si="161"/>
        <v>0</v>
      </c>
      <c r="X3087" s="50">
        <f t="shared" si="161"/>
        <v>0</v>
      </c>
      <c r="Y3087" s="50">
        <f t="shared" si="163"/>
        <v>0</v>
      </c>
      <c r="Z3087" s="50">
        <f t="shared" si="163"/>
        <v>0</v>
      </c>
      <c r="AA3087" s="50">
        <f t="shared" si="163"/>
        <v>0</v>
      </c>
      <c r="AB3087" s="50">
        <f t="shared" si="162"/>
        <v>12176.740833333333</v>
      </c>
      <c r="AC3087" s="48" t="str">
        <f>VLOOKUP(ПРОДАЖИ!C:C,'ИЗ ОСНОВЫ НОМЕНКЛАТУР'!D:E,2,0)</f>
        <v>Механизмы</v>
      </c>
      <c r="AD3087" s="48" t="str">
        <f>VLOOKUP(C:C,'ИЗ ОСНОВЫ НОМЕНКЛАТУР'!D:F,3,0)</f>
        <v>Направляющие скрытого монтажа</v>
      </c>
      <c r="AE3087" s="48" t="str">
        <f>VLOOKUP(C:C,'ИЗ ОСНОВЫ НОМЕНКЛАТУР'!D:H,5,0)</f>
        <v>C</v>
      </c>
    </row>
    <row r="3088" spans="1:31" ht="9.6" customHeight="1" x14ac:dyDescent="0.2">
      <c r="A3088" s="45" t="s">
        <v>2945</v>
      </c>
      <c r="B3088" s="46" t="s">
        <v>3085</v>
      </c>
      <c r="C3088" s="46"/>
      <c r="D3088" s="44">
        <v>0</v>
      </c>
      <c r="E3088" s="44">
        <v>0</v>
      </c>
      <c r="F3088" s="48">
        <v>0</v>
      </c>
      <c r="G3088" s="48">
        <v>0</v>
      </c>
      <c r="H3088" s="44">
        <v>0</v>
      </c>
      <c r="I3088" s="44">
        <v>0</v>
      </c>
      <c r="J3088" s="44">
        <v>0</v>
      </c>
      <c r="K3088" s="48">
        <v>0</v>
      </c>
      <c r="L3088" s="49">
        <v>0</v>
      </c>
      <c r="M3088" s="49">
        <v>0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0</v>
      </c>
      <c r="T3088" s="50">
        <f t="shared" si="161"/>
        <v>0</v>
      </c>
      <c r="U3088" s="50">
        <f t="shared" si="161"/>
        <v>0</v>
      </c>
      <c r="V3088" s="50">
        <f t="shared" si="161"/>
        <v>0</v>
      </c>
      <c r="W3088" s="50">
        <f t="shared" si="161"/>
        <v>0</v>
      </c>
      <c r="X3088" s="50">
        <f t="shared" si="161"/>
        <v>0</v>
      </c>
      <c r="Y3088" s="50">
        <f t="shared" si="163"/>
        <v>0</v>
      </c>
      <c r="Z3088" s="50">
        <f t="shared" si="163"/>
        <v>0</v>
      </c>
      <c r="AA3088" s="50">
        <f t="shared" si="163"/>
        <v>0</v>
      </c>
      <c r="AB3088" s="50">
        <f t="shared" si="162"/>
        <v>0</v>
      </c>
      <c r="AC3088" s="48" t="e">
        <f>VLOOKUP(ПРОДАЖИ!C:C,'ИЗ ОСНОВЫ НОМЕНКЛАТУР'!D:E,2,0)</f>
        <v>#N/A</v>
      </c>
      <c r="AD3088" s="48" t="e">
        <f>VLOOKUP(C:C,'ИЗ ОСНОВЫ НОМЕНКЛАТУР'!D:F,3,0)</f>
        <v>#N/A</v>
      </c>
      <c r="AE3088" s="48" t="e">
        <f>VLOOKUP(C:C,'ИЗ ОСНОВЫ НОМЕНКЛАТУР'!D:H,5,0)</f>
        <v>#N/A</v>
      </c>
    </row>
    <row r="3089" spans="1:31" ht="9.6" customHeight="1" x14ac:dyDescent="0.2">
      <c r="A3089" s="45" t="s">
        <v>2945</v>
      </c>
      <c r="B3089" s="11"/>
      <c r="C3089" s="11" t="s">
        <v>3086</v>
      </c>
      <c r="D3089" s="44">
        <v>55</v>
      </c>
      <c r="E3089" s="44">
        <v>0</v>
      </c>
      <c r="F3089" s="48">
        <v>4531</v>
      </c>
      <c r="G3089" s="48">
        <v>0</v>
      </c>
      <c r="H3089" s="44">
        <v>0</v>
      </c>
      <c r="I3089" s="44">
        <v>0</v>
      </c>
      <c r="J3089" s="44">
        <v>3</v>
      </c>
      <c r="K3089" s="48">
        <v>0</v>
      </c>
      <c r="L3089" s="49">
        <v>10342.450000000001</v>
      </c>
      <c r="M3089" s="49">
        <v>0</v>
      </c>
      <c r="N3089" s="10">
        <v>1371468.93</v>
      </c>
      <c r="O3089" s="10">
        <v>0</v>
      </c>
      <c r="P3089" s="10">
        <v>0</v>
      </c>
      <c r="Q3089" s="10">
        <v>0</v>
      </c>
      <c r="R3089" s="10">
        <v>526.5</v>
      </c>
      <c r="S3089" s="10">
        <v>0</v>
      </c>
      <c r="T3089" s="50">
        <f t="shared" si="161"/>
        <v>861.87083333333339</v>
      </c>
      <c r="U3089" s="50">
        <f t="shared" si="161"/>
        <v>0</v>
      </c>
      <c r="V3089" s="50">
        <f t="shared" si="161"/>
        <v>114289.0775</v>
      </c>
      <c r="W3089" s="50">
        <f t="shared" si="161"/>
        <v>0</v>
      </c>
      <c r="X3089" s="50">
        <f t="shared" si="161"/>
        <v>0</v>
      </c>
      <c r="Y3089" s="50">
        <f t="shared" si="163"/>
        <v>0</v>
      </c>
      <c r="Z3089" s="50">
        <f t="shared" si="163"/>
        <v>43.875</v>
      </c>
      <c r="AA3089" s="50">
        <f t="shared" si="163"/>
        <v>0</v>
      </c>
      <c r="AB3089" s="50">
        <f t="shared" si="162"/>
        <v>115194.82333333333</v>
      </c>
      <c r="AC3089" s="48" t="str">
        <f>VLOOKUP(ПРОДАЖИ!C:C,'ИЗ ОСНОВЫ НОМЕНКЛАТУР'!D:E,2,0)</f>
        <v>Механизмы</v>
      </c>
      <c r="AD3089" s="48" t="str">
        <f>VLOOKUP(C:C,'ИЗ ОСНОВЫ НОМЕНКЛАТУР'!D:F,3,0)</f>
        <v>Направляющие роликовые</v>
      </c>
      <c r="AE3089" s="48" t="str">
        <f>VLOOKUP(C:C,'ИЗ ОСНОВЫ НОМЕНКЛАТУР'!D:H,5,0)</f>
        <v>A</v>
      </c>
    </row>
    <row r="3090" spans="1:31" ht="9.6" customHeight="1" x14ac:dyDescent="0.2">
      <c r="A3090" s="45" t="s">
        <v>2945</v>
      </c>
      <c r="B3090" s="11"/>
      <c r="C3090" s="11" t="s">
        <v>3087</v>
      </c>
      <c r="D3090" s="44">
        <v>374</v>
      </c>
      <c r="E3090" s="44">
        <v>0</v>
      </c>
      <c r="F3090" s="48">
        <v>0</v>
      </c>
      <c r="G3090" s="48">
        <v>0</v>
      </c>
      <c r="H3090" s="44">
        <v>24</v>
      </c>
      <c r="I3090" s="44">
        <v>75</v>
      </c>
      <c r="J3090" s="44">
        <v>0</v>
      </c>
      <c r="K3090" s="48">
        <v>0</v>
      </c>
      <c r="L3090" s="49">
        <v>186296.46</v>
      </c>
      <c r="M3090" s="49">
        <v>0</v>
      </c>
      <c r="N3090" s="10">
        <v>0</v>
      </c>
      <c r="O3090" s="10">
        <v>0</v>
      </c>
      <c r="P3090" s="10">
        <v>12173.52</v>
      </c>
      <c r="Q3090" s="10">
        <v>38042.25</v>
      </c>
      <c r="R3090" s="10">
        <v>0</v>
      </c>
      <c r="S3090" s="10">
        <v>0</v>
      </c>
      <c r="T3090" s="50">
        <f t="shared" si="161"/>
        <v>15524.705</v>
      </c>
      <c r="U3090" s="50">
        <f t="shared" si="161"/>
        <v>0</v>
      </c>
      <c r="V3090" s="50">
        <f t="shared" si="161"/>
        <v>0</v>
      </c>
      <c r="W3090" s="50">
        <f t="shared" si="161"/>
        <v>0</v>
      </c>
      <c r="X3090" s="50">
        <f t="shared" si="161"/>
        <v>1014.46</v>
      </c>
      <c r="Y3090" s="50">
        <f t="shared" si="163"/>
        <v>3170.1875</v>
      </c>
      <c r="Z3090" s="50">
        <f t="shared" si="163"/>
        <v>0</v>
      </c>
      <c r="AA3090" s="50">
        <f t="shared" si="163"/>
        <v>0</v>
      </c>
      <c r="AB3090" s="50">
        <f t="shared" si="162"/>
        <v>19709.352500000001</v>
      </c>
      <c r="AC3090" s="48" t="str">
        <f>VLOOKUP(ПРОДАЖИ!C:C,'ИЗ ОСНОВЫ НОМЕНКЛАТУР'!D:E,2,0)</f>
        <v>Механизмы</v>
      </c>
      <c r="AD3090" s="48" t="str">
        <f>VLOOKUP(C:C,'ИЗ ОСНОВЫ НОМЕНКЛАТУР'!D:F,3,0)</f>
        <v>Направляющие роликовые</v>
      </c>
      <c r="AE3090" s="48" t="str">
        <f>VLOOKUP(C:C,'ИЗ ОСНОВЫ НОМЕНКЛАТУР'!D:H,5,0)</f>
        <v>B</v>
      </c>
    </row>
    <row r="3091" spans="1:31" ht="9.6" customHeight="1" x14ac:dyDescent="0.2">
      <c r="A3091" s="45" t="s">
        <v>2945</v>
      </c>
      <c r="B3091" s="11"/>
      <c r="C3091" s="11" t="s">
        <v>3088</v>
      </c>
      <c r="D3091" s="44">
        <v>301</v>
      </c>
      <c r="E3091" s="44">
        <v>100</v>
      </c>
      <c r="F3091" s="48">
        <v>338</v>
      </c>
      <c r="G3091" s="48">
        <v>0</v>
      </c>
      <c r="H3091" s="44">
        <v>0</v>
      </c>
      <c r="I3091" s="44">
        <v>0</v>
      </c>
      <c r="J3091" s="44">
        <v>0</v>
      </c>
      <c r="K3091" s="48">
        <v>0</v>
      </c>
      <c r="L3091" s="49">
        <v>74905.22</v>
      </c>
      <c r="M3091" s="49">
        <v>24862</v>
      </c>
      <c r="N3091" s="10">
        <v>84033.56</v>
      </c>
      <c r="O3091" s="10">
        <v>0</v>
      </c>
      <c r="P3091" s="10">
        <v>0</v>
      </c>
      <c r="Q3091" s="10">
        <v>0</v>
      </c>
      <c r="R3091" s="10">
        <v>0</v>
      </c>
      <c r="S3091" s="10">
        <v>0</v>
      </c>
      <c r="T3091" s="50">
        <f t="shared" ref="T3091:X3141" si="164">L3091/12</f>
        <v>6242.1016666666665</v>
      </c>
      <c r="U3091" s="50">
        <f t="shared" si="164"/>
        <v>2071.8333333333335</v>
      </c>
      <c r="V3091" s="50">
        <f t="shared" si="164"/>
        <v>7002.7966666666662</v>
      </c>
      <c r="W3091" s="50">
        <f t="shared" si="164"/>
        <v>0</v>
      </c>
      <c r="X3091" s="50">
        <f t="shared" si="164"/>
        <v>0</v>
      </c>
      <c r="Y3091" s="50">
        <f t="shared" si="163"/>
        <v>0</v>
      </c>
      <c r="Z3091" s="50">
        <f t="shared" si="163"/>
        <v>0</v>
      </c>
      <c r="AA3091" s="50">
        <f t="shared" si="163"/>
        <v>0</v>
      </c>
      <c r="AB3091" s="50">
        <f t="shared" si="162"/>
        <v>15316.731666666667</v>
      </c>
      <c r="AC3091" s="48" t="str">
        <f>VLOOKUP(ПРОДАЖИ!C:C,'ИЗ ОСНОВЫ НОМЕНКЛАТУР'!D:E,2,0)</f>
        <v>Механизмы</v>
      </c>
      <c r="AD3091" s="48" t="str">
        <f>VLOOKUP(C:C,'ИЗ ОСНОВЫ НОМЕНКЛАТУР'!D:F,3,0)</f>
        <v>Направляющие роликовые</v>
      </c>
      <c r="AE3091" s="48" t="str">
        <f>VLOOKUP(C:C,'ИЗ ОСНОВЫ НОМЕНКЛАТУР'!D:H,5,0)</f>
        <v>B</v>
      </c>
    </row>
    <row r="3092" spans="1:31" ht="9.6" customHeight="1" x14ac:dyDescent="0.2">
      <c r="A3092" s="45" t="s">
        <v>2945</v>
      </c>
      <c r="B3092" s="11"/>
      <c r="C3092" s="11" t="s">
        <v>3089</v>
      </c>
      <c r="D3092" s="44">
        <v>295</v>
      </c>
      <c r="E3092" s="44">
        <v>0</v>
      </c>
      <c r="F3092" s="48">
        <v>60</v>
      </c>
      <c r="G3092" s="48">
        <v>0</v>
      </c>
      <c r="H3092" s="44">
        <v>0</v>
      </c>
      <c r="I3092" s="44">
        <v>0</v>
      </c>
      <c r="J3092" s="44">
        <v>21</v>
      </c>
      <c r="K3092" s="48">
        <v>10</v>
      </c>
      <c r="L3092" s="49">
        <v>100603.85</v>
      </c>
      <c r="M3092" s="49">
        <v>0</v>
      </c>
      <c r="N3092" s="10">
        <v>25339.200000000001</v>
      </c>
      <c r="O3092" s="10">
        <v>0</v>
      </c>
      <c r="P3092" s="10">
        <v>0</v>
      </c>
      <c r="Q3092" s="10">
        <v>0</v>
      </c>
      <c r="R3092" s="10">
        <v>9031.59</v>
      </c>
      <c r="S3092" s="10">
        <v>4301.08</v>
      </c>
      <c r="T3092" s="50">
        <f t="shared" si="164"/>
        <v>8383.6541666666672</v>
      </c>
      <c r="U3092" s="50">
        <f t="shared" si="164"/>
        <v>0</v>
      </c>
      <c r="V3092" s="50">
        <f t="shared" si="164"/>
        <v>2111.6</v>
      </c>
      <c r="W3092" s="50">
        <f t="shared" si="164"/>
        <v>0</v>
      </c>
      <c r="X3092" s="50">
        <f t="shared" si="164"/>
        <v>0</v>
      </c>
      <c r="Y3092" s="50">
        <f t="shared" si="163"/>
        <v>0</v>
      </c>
      <c r="Z3092" s="50">
        <f t="shared" si="163"/>
        <v>752.63250000000005</v>
      </c>
      <c r="AA3092" s="50">
        <f t="shared" si="163"/>
        <v>358.42333333333335</v>
      </c>
      <c r="AB3092" s="50">
        <f t="shared" si="162"/>
        <v>11606.310000000001</v>
      </c>
      <c r="AC3092" s="48" t="str">
        <f>VLOOKUP(ПРОДАЖИ!C:C,'ИЗ ОСНОВЫ НОМЕНКЛАТУР'!D:E,2,0)</f>
        <v>Механизмы</v>
      </c>
      <c r="AD3092" s="48" t="str">
        <f>VLOOKUP(C:C,'ИЗ ОСНОВЫ НОМЕНКЛАТУР'!D:F,3,0)</f>
        <v>Направляющие роликовые</v>
      </c>
      <c r="AE3092" s="48" t="str">
        <f>VLOOKUP(C:C,'ИЗ ОСНОВЫ НОМЕНКЛАТУР'!D:H,5,0)</f>
        <v>B</v>
      </c>
    </row>
    <row r="3093" spans="1:31" ht="9.6" customHeight="1" x14ac:dyDescent="0.2">
      <c r="A3093" s="45" t="s">
        <v>2945</v>
      </c>
      <c r="B3093" s="11"/>
      <c r="C3093" s="11" t="s">
        <v>3090</v>
      </c>
      <c r="D3093" s="44">
        <v>98</v>
      </c>
      <c r="E3093" s="44">
        <v>0</v>
      </c>
      <c r="F3093" s="48">
        <v>57</v>
      </c>
      <c r="G3093" s="48">
        <v>0</v>
      </c>
      <c r="H3093" s="44">
        <v>0</v>
      </c>
      <c r="I3093" s="44">
        <v>0</v>
      </c>
      <c r="J3093" s="44">
        <v>0</v>
      </c>
      <c r="K3093" s="48">
        <v>0</v>
      </c>
      <c r="L3093" s="49">
        <v>21591.13</v>
      </c>
      <c r="M3093" s="49">
        <v>0</v>
      </c>
      <c r="N3093" s="10">
        <v>12268.01</v>
      </c>
      <c r="O3093" s="10">
        <v>0</v>
      </c>
      <c r="P3093" s="10">
        <v>0</v>
      </c>
      <c r="Q3093" s="10">
        <v>0</v>
      </c>
      <c r="R3093" s="10">
        <v>0</v>
      </c>
      <c r="S3093" s="10">
        <v>0</v>
      </c>
      <c r="T3093" s="50">
        <f t="shared" si="164"/>
        <v>1799.2608333333335</v>
      </c>
      <c r="U3093" s="50">
        <f t="shared" si="164"/>
        <v>0</v>
      </c>
      <c r="V3093" s="50">
        <f t="shared" si="164"/>
        <v>1022.3341666666666</v>
      </c>
      <c r="W3093" s="50">
        <f t="shared" si="164"/>
        <v>0</v>
      </c>
      <c r="X3093" s="50">
        <f t="shared" si="164"/>
        <v>0</v>
      </c>
      <c r="Y3093" s="50">
        <f t="shared" si="163"/>
        <v>0</v>
      </c>
      <c r="Z3093" s="50">
        <f t="shared" si="163"/>
        <v>0</v>
      </c>
      <c r="AA3093" s="50">
        <f t="shared" si="163"/>
        <v>0</v>
      </c>
      <c r="AB3093" s="50">
        <f t="shared" si="162"/>
        <v>2821.5950000000003</v>
      </c>
      <c r="AC3093" s="48" t="str">
        <f>VLOOKUP(ПРОДАЖИ!C:C,'ИЗ ОСНОВЫ НОМЕНКЛАТУР'!D:E,2,0)</f>
        <v>Механизмы</v>
      </c>
      <c r="AD3093" s="48" t="str">
        <f>VLOOKUP(C:C,'ИЗ ОСНОВЫ НОМЕНКЛАТУР'!D:F,3,0)</f>
        <v>Направляющие роликовые</v>
      </c>
      <c r="AE3093" s="48" t="str">
        <f>VLOOKUP(C:C,'ИЗ ОСНОВЫ НОМЕНКЛАТУР'!D:H,5,0)</f>
        <v>B</v>
      </c>
    </row>
    <row r="3094" spans="1:31" ht="9.6" customHeight="1" x14ac:dyDescent="0.2">
      <c r="A3094" s="45" t="s">
        <v>2945</v>
      </c>
      <c r="B3094" s="11"/>
      <c r="C3094" s="11" t="s">
        <v>3091</v>
      </c>
      <c r="D3094" s="44">
        <v>0</v>
      </c>
      <c r="E3094" s="44">
        <v>0</v>
      </c>
      <c r="F3094" s="48">
        <v>0</v>
      </c>
      <c r="G3094" s="48">
        <v>0</v>
      </c>
      <c r="H3094" s="44">
        <v>0</v>
      </c>
      <c r="I3094" s="44">
        <v>450</v>
      </c>
      <c r="J3094" s="44">
        <v>0</v>
      </c>
      <c r="K3094" s="48">
        <v>0</v>
      </c>
      <c r="L3094" s="49">
        <v>0</v>
      </c>
      <c r="M3094" s="49">
        <v>0</v>
      </c>
      <c r="N3094" s="10">
        <v>0</v>
      </c>
      <c r="O3094" s="10">
        <v>0</v>
      </c>
      <c r="P3094" s="10">
        <v>0</v>
      </c>
      <c r="Q3094" s="10">
        <v>157500</v>
      </c>
      <c r="R3094" s="10">
        <v>0</v>
      </c>
      <c r="S3094" s="10">
        <v>0</v>
      </c>
      <c r="T3094" s="50">
        <f t="shared" si="164"/>
        <v>0</v>
      </c>
      <c r="U3094" s="50">
        <f t="shared" si="164"/>
        <v>0</v>
      </c>
      <c r="V3094" s="50">
        <f t="shared" si="164"/>
        <v>0</v>
      </c>
      <c r="W3094" s="50">
        <f t="shared" si="164"/>
        <v>0</v>
      </c>
      <c r="X3094" s="50">
        <f t="shared" si="164"/>
        <v>0</v>
      </c>
      <c r="Y3094" s="50">
        <f t="shared" si="163"/>
        <v>13125</v>
      </c>
      <c r="Z3094" s="50">
        <f t="shared" si="163"/>
        <v>0</v>
      </c>
      <c r="AA3094" s="50">
        <f t="shared" si="163"/>
        <v>0</v>
      </c>
      <c r="AB3094" s="50">
        <f t="shared" si="162"/>
        <v>13125</v>
      </c>
      <c r="AC3094" s="48" t="str">
        <f>VLOOKUP(ПРОДАЖИ!C:C,'ИЗ ОСНОВЫ НОМЕНКЛАТУР'!D:E,2,0)</f>
        <v>Механизмы</v>
      </c>
      <c r="AD3094" s="48" t="str">
        <f>VLOOKUP(C:C,'ИЗ ОСНОВЫ НОМЕНКЛАТУР'!D:F,3,0)</f>
        <v>Направляющие роликовые</v>
      </c>
      <c r="AE3094" s="48" t="str">
        <f>VLOOKUP(C:C,'ИЗ ОСНОВЫ НОМЕНКЛАТУР'!D:H,5,0)</f>
        <v>B</v>
      </c>
    </row>
    <row r="3095" spans="1:31" ht="9.6" customHeight="1" x14ac:dyDescent="0.2">
      <c r="A3095" s="45" t="s">
        <v>2945</v>
      </c>
      <c r="B3095" s="11"/>
      <c r="C3095" s="11" t="s">
        <v>3092</v>
      </c>
      <c r="D3095" s="44">
        <v>0</v>
      </c>
      <c r="E3095" s="44">
        <v>0</v>
      </c>
      <c r="F3095" s="48">
        <v>0</v>
      </c>
      <c r="G3095" s="48">
        <v>0</v>
      </c>
      <c r="H3095" s="44">
        <v>12</v>
      </c>
      <c r="I3095" s="44">
        <v>51</v>
      </c>
      <c r="J3095" s="44">
        <v>0</v>
      </c>
      <c r="K3095" s="48">
        <v>0</v>
      </c>
      <c r="L3095" s="49">
        <v>0</v>
      </c>
      <c r="M3095" s="49">
        <v>0</v>
      </c>
      <c r="N3095" s="10">
        <v>0</v>
      </c>
      <c r="O3095" s="10">
        <v>0</v>
      </c>
      <c r="P3095" s="10">
        <v>1612.56</v>
      </c>
      <c r="Q3095" s="10">
        <v>6852.69</v>
      </c>
      <c r="R3095" s="10">
        <v>0</v>
      </c>
      <c r="S3095" s="10">
        <v>0</v>
      </c>
      <c r="T3095" s="50">
        <f t="shared" si="164"/>
        <v>0</v>
      </c>
      <c r="U3095" s="50">
        <f t="shared" si="164"/>
        <v>0</v>
      </c>
      <c r="V3095" s="50">
        <f t="shared" si="164"/>
        <v>0</v>
      </c>
      <c r="W3095" s="50">
        <f t="shared" si="164"/>
        <v>0</v>
      </c>
      <c r="X3095" s="50">
        <f t="shared" si="164"/>
        <v>134.38</v>
      </c>
      <c r="Y3095" s="50">
        <f t="shared" si="163"/>
        <v>571.0575</v>
      </c>
      <c r="Z3095" s="50">
        <f t="shared" si="163"/>
        <v>0</v>
      </c>
      <c r="AA3095" s="50">
        <f t="shared" si="163"/>
        <v>0</v>
      </c>
      <c r="AB3095" s="50">
        <f t="shared" si="162"/>
        <v>705.4375</v>
      </c>
      <c r="AC3095" s="48" t="str">
        <f>VLOOKUP(ПРОДАЖИ!C:C,'ИЗ ОСНОВЫ НОМЕНКЛАТУР'!D:E,2,0)</f>
        <v>Механизмы</v>
      </c>
      <c r="AD3095" s="48" t="str">
        <f>VLOOKUP(C:C,'ИЗ ОСНОВЫ НОМЕНКЛАТУР'!D:F,3,0)</f>
        <v>Направляющие роликовые</v>
      </c>
      <c r="AE3095" s="48" t="str">
        <f>VLOOKUP(C:C,'ИЗ ОСНОВЫ НОМЕНКЛАТУР'!D:H,5,0)</f>
        <v>C</v>
      </c>
    </row>
    <row r="3096" spans="1:31" ht="9.6" customHeight="1" x14ac:dyDescent="0.2">
      <c r="A3096" s="45" t="s">
        <v>2945</v>
      </c>
      <c r="B3096" s="11"/>
      <c r="C3096" s="11" t="s">
        <v>3093</v>
      </c>
      <c r="D3096" s="44">
        <v>17</v>
      </c>
      <c r="E3096" s="44">
        <v>35</v>
      </c>
      <c r="F3096" s="48">
        <v>0</v>
      </c>
      <c r="G3096" s="48">
        <v>0</v>
      </c>
      <c r="H3096" s="44">
        <v>5</v>
      </c>
      <c r="I3096" s="44">
        <v>0</v>
      </c>
      <c r="J3096" s="44">
        <v>0</v>
      </c>
      <c r="K3096" s="48">
        <v>1</v>
      </c>
      <c r="L3096" s="49">
        <v>3031.95</v>
      </c>
      <c r="M3096" s="49">
        <v>6242.26</v>
      </c>
      <c r="N3096" s="10">
        <v>0</v>
      </c>
      <c r="O3096" s="10">
        <v>0</v>
      </c>
      <c r="P3096" s="10">
        <v>685</v>
      </c>
      <c r="Q3096" s="10">
        <v>0</v>
      </c>
      <c r="R3096" s="10">
        <v>0</v>
      </c>
      <c r="S3096" s="10">
        <v>121.76</v>
      </c>
      <c r="T3096" s="50">
        <f t="shared" si="164"/>
        <v>252.66249999999999</v>
      </c>
      <c r="U3096" s="50">
        <f t="shared" si="164"/>
        <v>520.18833333333339</v>
      </c>
      <c r="V3096" s="50">
        <f t="shared" si="164"/>
        <v>0</v>
      </c>
      <c r="W3096" s="50">
        <f t="shared" si="164"/>
        <v>0</v>
      </c>
      <c r="X3096" s="50">
        <f t="shared" si="164"/>
        <v>57.083333333333336</v>
      </c>
      <c r="Y3096" s="50">
        <f t="shared" si="163"/>
        <v>0</v>
      </c>
      <c r="Z3096" s="50">
        <f t="shared" si="163"/>
        <v>0</v>
      </c>
      <c r="AA3096" s="50">
        <f t="shared" si="163"/>
        <v>10.146666666666667</v>
      </c>
      <c r="AB3096" s="50">
        <f t="shared" si="162"/>
        <v>840.08083333333343</v>
      </c>
      <c r="AC3096" s="48" t="str">
        <f>VLOOKUP(ПРОДАЖИ!C:C,'ИЗ ОСНОВЫ НОМЕНКЛАТУР'!D:E,2,0)</f>
        <v>Механизмы</v>
      </c>
      <c r="AD3096" s="48" t="str">
        <f>VLOOKUP(C:C,'ИЗ ОСНОВЫ НОМЕНКЛАТУР'!D:F,3,0)</f>
        <v>Направляющие роликовые</v>
      </c>
      <c r="AE3096" s="48" t="str">
        <f>VLOOKUP(C:C,'ИЗ ОСНОВЫ НОМЕНКЛАТУР'!D:H,5,0)</f>
        <v>C</v>
      </c>
    </row>
    <row r="3097" spans="1:31" ht="9.6" customHeight="1" x14ac:dyDescent="0.2">
      <c r="A3097" s="45" t="s">
        <v>2945</v>
      </c>
      <c r="B3097" s="11"/>
      <c r="C3097" s="11" t="s">
        <v>3094</v>
      </c>
      <c r="D3097" s="44">
        <v>0</v>
      </c>
      <c r="E3097" s="44">
        <v>0</v>
      </c>
      <c r="F3097" s="48">
        <v>0</v>
      </c>
      <c r="G3097" s="48">
        <v>0</v>
      </c>
      <c r="H3097" s="44">
        <v>0</v>
      </c>
      <c r="I3097" s="44">
        <v>0</v>
      </c>
      <c r="J3097" s="44">
        <v>17</v>
      </c>
      <c r="K3097" s="48">
        <v>0</v>
      </c>
      <c r="L3097" s="49">
        <v>0</v>
      </c>
      <c r="M3097" s="49">
        <v>0</v>
      </c>
      <c r="N3097" s="10">
        <v>0</v>
      </c>
      <c r="O3097" s="10">
        <v>0</v>
      </c>
      <c r="P3097" s="10">
        <v>0</v>
      </c>
      <c r="Q3097" s="10">
        <v>0</v>
      </c>
      <c r="R3097" s="10">
        <v>3262.81</v>
      </c>
      <c r="S3097" s="10">
        <v>0</v>
      </c>
      <c r="T3097" s="50">
        <f t="shared" si="164"/>
        <v>0</v>
      </c>
      <c r="U3097" s="50">
        <f t="shared" si="164"/>
        <v>0</v>
      </c>
      <c r="V3097" s="50">
        <f t="shared" si="164"/>
        <v>0</v>
      </c>
      <c r="W3097" s="50">
        <f t="shared" si="164"/>
        <v>0</v>
      </c>
      <c r="X3097" s="50">
        <f t="shared" si="164"/>
        <v>0</v>
      </c>
      <c r="Y3097" s="50">
        <f t="shared" si="163"/>
        <v>0</v>
      </c>
      <c r="Z3097" s="50">
        <f t="shared" si="163"/>
        <v>271.90083333333331</v>
      </c>
      <c r="AA3097" s="50">
        <f t="shared" si="163"/>
        <v>0</v>
      </c>
      <c r="AB3097" s="50">
        <f t="shared" si="162"/>
        <v>271.90083333333331</v>
      </c>
      <c r="AC3097" s="48" t="str">
        <f>VLOOKUP(ПРОДАЖИ!C:C,'ИЗ ОСНОВЫ НОМЕНКЛАТУР'!D:E,2,0)</f>
        <v>Механизмы</v>
      </c>
      <c r="AD3097" s="48" t="str">
        <f>VLOOKUP(C:C,'ИЗ ОСНОВЫ НОМЕНКЛАТУР'!D:F,3,0)</f>
        <v>Направляющие роликовые</v>
      </c>
      <c r="AE3097" s="48" t="str">
        <f>VLOOKUP(C:C,'ИЗ ОСНОВЫ НОМЕНКЛАТУР'!D:H,5,0)</f>
        <v>C</v>
      </c>
    </row>
    <row r="3098" spans="1:31" ht="9.6" customHeight="1" x14ac:dyDescent="0.2">
      <c r="A3098" s="45" t="s">
        <v>2945</v>
      </c>
      <c r="B3098" s="11"/>
      <c r="C3098" s="11" t="s">
        <v>3095</v>
      </c>
      <c r="D3098" s="44">
        <v>0</v>
      </c>
      <c r="E3098" s="44">
        <v>0</v>
      </c>
      <c r="F3098" s="48">
        <v>0</v>
      </c>
      <c r="G3098" s="48">
        <v>0</v>
      </c>
      <c r="H3098" s="44">
        <v>0</v>
      </c>
      <c r="I3098" s="44">
        <v>0</v>
      </c>
      <c r="J3098" s="44">
        <v>0</v>
      </c>
      <c r="K3098" s="48">
        <v>1</v>
      </c>
      <c r="L3098" s="49">
        <v>0</v>
      </c>
      <c r="M3098" s="49">
        <v>0</v>
      </c>
      <c r="N3098" s="10">
        <v>0</v>
      </c>
      <c r="O3098" s="10">
        <v>0</v>
      </c>
      <c r="P3098" s="10">
        <v>0</v>
      </c>
      <c r="Q3098" s="10">
        <v>0</v>
      </c>
      <c r="R3098" s="10">
        <v>0</v>
      </c>
      <c r="S3098" s="10">
        <v>126</v>
      </c>
      <c r="T3098" s="50">
        <f t="shared" si="164"/>
        <v>0</v>
      </c>
      <c r="U3098" s="50">
        <f t="shared" si="164"/>
        <v>0</v>
      </c>
      <c r="V3098" s="50">
        <f t="shared" si="164"/>
        <v>0</v>
      </c>
      <c r="W3098" s="50">
        <f t="shared" si="164"/>
        <v>0</v>
      </c>
      <c r="X3098" s="50">
        <f t="shared" si="164"/>
        <v>0</v>
      </c>
      <c r="Y3098" s="50">
        <f t="shared" si="163"/>
        <v>0</v>
      </c>
      <c r="Z3098" s="50">
        <f t="shared" si="163"/>
        <v>0</v>
      </c>
      <c r="AA3098" s="50">
        <f t="shared" si="163"/>
        <v>10.5</v>
      </c>
      <c r="AB3098" s="50">
        <f t="shared" si="162"/>
        <v>10.5</v>
      </c>
      <c r="AC3098" s="48" t="str">
        <f>VLOOKUP(ПРОДАЖИ!C:C,'ИЗ ОСНОВЫ НОМЕНКЛАТУР'!D:E,2,0)</f>
        <v>Механизмы</v>
      </c>
      <c r="AD3098" s="48" t="str">
        <f>VLOOKUP(C:C,'ИЗ ОСНОВЫ НОМЕНКЛАТУР'!D:F,3,0)</f>
        <v>Направляющие роликовые</v>
      </c>
      <c r="AE3098" s="48" t="str">
        <f>VLOOKUP(C:C,'ИЗ ОСНОВЫ НОМЕНКЛАТУР'!D:H,5,0)</f>
        <v>C</v>
      </c>
    </row>
    <row r="3099" spans="1:31" ht="9.6" customHeight="1" x14ac:dyDescent="0.2">
      <c r="A3099" s="45" t="s">
        <v>2945</v>
      </c>
      <c r="B3099" s="46" t="s">
        <v>3096</v>
      </c>
      <c r="C3099" s="46"/>
      <c r="D3099" s="44">
        <v>0</v>
      </c>
      <c r="E3099" s="44">
        <v>0</v>
      </c>
      <c r="F3099" s="48">
        <v>0</v>
      </c>
      <c r="G3099" s="48">
        <v>0</v>
      </c>
      <c r="H3099" s="44">
        <v>0</v>
      </c>
      <c r="I3099" s="44">
        <v>0</v>
      </c>
      <c r="J3099" s="44">
        <v>0</v>
      </c>
      <c r="K3099" s="48">
        <v>0</v>
      </c>
      <c r="L3099" s="49">
        <v>0</v>
      </c>
      <c r="M3099" s="49">
        <v>0</v>
      </c>
      <c r="N3099" s="10">
        <v>0</v>
      </c>
      <c r="O3099" s="10">
        <v>0</v>
      </c>
      <c r="P3099" s="10">
        <v>0</v>
      </c>
      <c r="Q3099" s="10">
        <v>0</v>
      </c>
      <c r="R3099" s="10">
        <v>0</v>
      </c>
      <c r="S3099" s="10">
        <v>0</v>
      </c>
      <c r="T3099" s="50">
        <f t="shared" si="164"/>
        <v>0</v>
      </c>
      <c r="U3099" s="50">
        <f t="shared" si="164"/>
        <v>0</v>
      </c>
      <c r="V3099" s="50">
        <f t="shared" si="164"/>
        <v>0</v>
      </c>
      <c r="W3099" s="50">
        <f t="shared" si="164"/>
        <v>0</v>
      </c>
      <c r="X3099" s="50">
        <f t="shared" si="164"/>
        <v>0</v>
      </c>
      <c r="Y3099" s="50">
        <f t="shared" si="163"/>
        <v>0</v>
      </c>
      <c r="Z3099" s="50">
        <f t="shared" si="163"/>
        <v>0</v>
      </c>
      <c r="AA3099" s="50">
        <f t="shared" si="163"/>
        <v>0</v>
      </c>
      <c r="AB3099" s="50">
        <f t="shared" si="162"/>
        <v>0</v>
      </c>
      <c r="AC3099" s="48" t="e">
        <f>VLOOKUP(ПРОДАЖИ!C:C,'ИЗ ОСНОВЫ НОМЕНКЛАТУР'!D:E,2,0)</f>
        <v>#N/A</v>
      </c>
      <c r="AD3099" s="48" t="e">
        <f>VLOOKUP(C:C,'ИЗ ОСНОВЫ НОМЕНКЛАТУР'!D:F,3,0)</f>
        <v>#N/A</v>
      </c>
      <c r="AE3099" s="48" t="e">
        <f>VLOOKUP(C:C,'ИЗ ОСНОВЫ НОМЕНКЛАТУР'!D:H,5,0)</f>
        <v>#N/A</v>
      </c>
    </row>
    <row r="3100" spans="1:31" ht="9.6" customHeight="1" x14ac:dyDescent="0.2">
      <c r="A3100" s="45" t="s">
        <v>2945</v>
      </c>
      <c r="B3100" s="11"/>
      <c r="C3100" s="11" t="s">
        <v>3097</v>
      </c>
      <c r="D3100" s="44">
        <v>1024</v>
      </c>
      <c r="E3100" s="44">
        <v>100</v>
      </c>
      <c r="F3100" s="48">
        <v>410</v>
      </c>
      <c r="G3100" s="48">
        <v>0</v>
      </c>
      <c r="H3100" s="44">
        <v>678</v>
      </c>
      <c r="I3100" s="44">
        <v>151</v>
      </c>
      <c r="J3100" s="44">
        <v>35</v>
      </c>
      <c r="K3100" s="48">
        <v>0</v>
      </c>
      <c r="L3100" s="49">
        <v>187602.44</v>
      </c>
      <c r="M3100" s="49">
        <v>18600.86</v>
      </c>
      <c r="N3100" s="10">
        <v>73135.38</v>
      </c>
      <c r="O3100" s="10">
        <v>0</v>
      </c>
      <c r="P3100" s="10">
        <v>127790.47</v>
      </c>
      <c r="Q3100" s="10">
        <v>28115.24</v>
      </c>
      <c r="R3100" s="10">
        <v>4650</v>
      </c>
      <c r="S3100" s="10">
        <v>0</v>
      </c>
      <c r="T3100" s="50">
        <f t="shared" si="164"/>
        <v>15633.536666666667</v>
      </c>
      <c r="U3100" s="50">
        <f t="shared" si="164"/>
        <v>1550.0716666666667</v>
      </c>
      <c r="V3100" s="50">
        <f t="shared" si="164"/>
        <v>6094.6150000000007</v>
      </c>
      <c r="W3100" s="50">
        <f t="shared" si="164"/>
        <v>0</v>
      </c>
      <c r="X3100" s="50">
        <f t="shared" si="164"/>
        <v>10649.205833333333</v>
      </c>
      <c r="Y3100" s="50">
        <f t="shared" si="163"/>
        <v>2342.936666666667</v>
      </c>
      <c r="Z3100" s="50">
        <f t="shared" si="163"/>
        <v>387.5</v>
      </c>
      <c r="AA3100" s="50">
        <f t="shared" si="163"/>
        <v>0</v>
      </c>
      <c r="AB3100" s="50">
        <f t="shared" si="162"/>
        <v>36657.865833333337</v>
      </c>
      <c r="AC3100" s="48" t="str">
        <f>VLOOKUP(ПРОДАЖИ!C:C,'ИЗ ОСНОВЫ НОМЕНКЛАТУР'!D:E,2,0)</f>
        <v>Механизмы</v>
      </c>
      <c r="AD3100" s="48" t="str">
        <f>VLOOKUP(C:C,'ИЗ ОСНОВЫ НОМЕНКЛАТУР'!D:F,3,0)</f>
        <v>Подъемные механизмы</v>
      </c>
      <c r="AE3100" s="48" t="str">
        <f>VLOOKUP(C:C,'ИЗ ОСНОВЫ НОМЕНКЛАТУР'!D:H,5,0)</f>
        <v>A</v>
      </c>
    </row>
    <row r="3101" spans="1:31" ht="9.6" customHeight="1" x14ac:dyDescent="0.2">
      <c r="A3101" s="45" t="s">
        <v>2945</v>
      </c>
      <c r="B3101" s="11"/>
      <c r="C3101" s="11" t="s">
        <v>3098</v>
      </c>
      <c r="D3101" s="44">
        <v>1251</v>
      </c>
      <c r="E3101" s="44">
        <v>30</v>
      </c>
      <c r="F3101" s="48">
        <v>672</v>
      </c>
      <c r="G3101" s="48">
        <v>0</v>
      </c>
      <c r="H3101" s="44">
        <v>441</v>
      </c>
      <c r="I3101" s="44">
        <v>100</v>
      </c>
      <c r="J3101" s="44">
        <v>0</v>
      </c>
      <c r="K3101" s="48">
        <v>0</v>
      </c>
      <c r="L3101" s="49">
        <v>227921.09</v>
      </c>
      <c r="M3101" s="49">
        <v>5577.6</v>
      </c>
      <c r="N3101" s="10">
        <v>120550.63</v>
      </c>
      <c r="O3101" s="10">
        <v>0</v>
      </c>
      <c r="P3101" s="10">
        <v>86555.3</v>
      </c>
      <c r="Q3101" s="10">
        <v>18590</v>
      </c>
      <c r="R3101" s="10">
        <v>0</v>
      </c>
      <c r="S3101" s="10">
        <v>0</v>
      </c>
      <c r="T3101" s="50">
        <f t="shared" si="164"/>
        <v>18993.424166666668</v>
      </c>
      <c r="U3101" s="50">
        <f t="shared" si="164"/>
        <v>464.8</v>
      </c>
      <c r="V3101" s="50">
        <f t="shared" si="164"/>
        <v>10045.885833333334</v>
      </c>
      <c r="W3101" s="50">
        <f t="shared" si="164"/>
        <v>0</v>
      </c>
      <c r="X3101" s="50">
        <f t="shared" si="164"/>
        <v>7212.9416666666666</v>
      </c>
      <c r="Y3101" s="50">
        <f t="shared" si="163"/>
        <v>1549.1666666666667</v>
      </c>
      <c r="Z3101" s="50">
        <f t="shared" si="163"/>
        <v>0</v>
      </c>
      <c r="AA3101" s="50">
        <f t="shared" si="163"/>
        <v>0</v>
      </c>
      <c r="AB3101" s="50">
        <f t="shared" si="162"/>
        <v>38266.218333333331</v>
      </c>
      <c r="AC3101" s="48" t="str">
        <f>VLOOKUP(ПРОДАЖИ!C:C,'ИЗ ОСНОВЫ НОМЕНКЛАТУР'!D:E,2,0)</f>
        <v>Механизмы</v>
      </c>
      <c r="AD3101" s="48" t="str">
        <f>VLOOKUP(C:C,'ИЗ ОСНОВЫ НОМЕНКЛАТУР'!D:F,3,0)</f>
        <v>Подъемные механизмы</v>
      </c>
      <c r="AE3101" s="48" t="str">
        <f>VLOOKUP(C:C,'ИЗ ОСНОВЫ НОМЕНКЛАТУР'!D:H,5,0)</f>
        <v>A</v>
      </c>
    </row>
    <row r="3102" spans="1:31" ht="9.6" customHeight="1" x14ac:dyDescent="0.2">
      <c r="A3102" s="45" t="s">
        <v>2945</v>
      </c>
      <c r="B3102" s="11"/>
      <c r="C3102" s="11" t="s">
        <v>3099</v>
      </c>
      <c r="D3102" s="44">
        <v>667</v>
      </c>
      <c r="E3102" s="44">
        <v>30</v>
      </c>
      <c r="F3102" s="48">
        <v>198</v>
      </c>
      <c r="G3102" s="48">
        <v>0</v>
      </c>
      <c r="H3102" s="44">
        <v>234</v>
      </c>
      <c r="I3102" s="44">
        <v>100</v>
      </c>
      <c r="J3102" s="44">
        <v>0</v>
      </c>
      <c r="K3102" s="48">
        <v>0</v>
      </c>
      <c r="L3102" s="49">
        <v>126381.98</v>
      </c>
      <c r="M3102" s="49">
        <v>5652.61</v>
      </c>
      <c r="N3102" s="10">
        <v>38612.22</v>
      </c>
      <c r="O3102" s="10">
        <v>0</v>
      </c>
      <c r="P3102" s="10">
        <v>45271.74</v>
      </c>
      <c r="Q3102" s="10">
        <v>19326.89</v>
      </c>
      <c r="R3102" s="10">
        <v>0</v>
      </c>
      <c r="S3102" s="10">
        <v>0</v>
      </c>
      <c r="T3102" s="50">
        <f t="shared" si="164"/>
        <v>10531.831666666667</v>
      </c>
      <c r="U3102" s="50">
        <f t="shared" si="164"/>
        <v>471.05083333333329</v>
      </c>
      <c r="V3102" s="50">
        <f t="shared" si="164"/>
        <v>3217.6849999999999</v>
      </c>
      <c r="W3102" s="50">
        <f t="shared" si="164"/>
        <v>0</v>
      </c>
      <c r="X3102" s="50">
        <f t="shared" si="164"/>
        <v>3772.645</v>
      </c>
      <c r="Y3102" s="50">
        <f t="shared" si="163"/>
        <v>1610.5741666666665</v>
      </c>
      <c r="Z3102" s="50">
        <f t="shared" si="163"/>
        <v>0</v>
      </c>
      <c r="AA3102" s="50">
        <f t="shared" si="163"/>
        <v>0</v>
      </c>
      <c r="AB3102" s="50">
        <f t="shared" si="162"/>
        <v>19603.786666666663</v>
      </c>
      <c r="AC3102" s="48" t="str">
        <f>VLOOKUP(ПРОДАЖИ!C:C,'ИЗ ОСНОВЫ НОМЕНКЛАТУР'!D:E,2,0)</f>
        <v>Механизмы</v>
      </c>
      <c r="AD3102" s="48" t="str">
        <f>VLOOKUP(C:C,'ИЗ ОСНОВЫ НОМЕНКЛАТУР'!D:F,3,0)</f>
        <v>Подъемные механизмы</v>
      </c>
      <c r="AE3102" s="48" t="str">
        <f>VLOOKUP(C:C,'ИЗ ОСНОВЫ НОМЕНКЛАТУР'!D:H,5,0)</f>
        <v>B</v>
      </c>
    </row>
    <row r="3103" spans="1:31" ht="9.6" customHeight="1" x14ac:dyDescent="0.2">
      <c r="A3103" s="45" t="s">
        <v>2945</v>
      </c>
      <c r="B3103" s="11"/>
      <c r="C3103" s="11" t="s">
        <v>3100</v>
      </c>
      <c r="D3103" s="44">
        <v>349</v>
      </c>
      <c r="E3103" s="44">
        <v>100</v>
      </c>
      <c r="F3103" s="48">
        <v>132</v>
      </c>
      <c r="G3103" s="48">
        <v>0</v>
      </c>
      <c r="H3103" s="44">
        <v>151</v>
      </c>
      <c r="I3103" s="44">
        <v>0</v>
      </c>
      <c r="J3103" s="44">
        <v>0</v>
      </c>
      <c r="K3103" s="48">
        <v>0</v>
      </c>
      <c r="L3103" s="49">
        <v>61327.81</v>
      </c>
      <c r="M3103" s="49">
        <v>17540</v>
      </c>
      <c r="N3103" s="10">
        <v>25674.82</v>
      </c>
      <c r="O3103" s="10">
        <v>0</v>
      </c>
      <c r="P3103" s="10">
        <v>25040.799999999999</v>
      </c>
      <c r="Q3103" s="10">
        <v>0</v>
      </c>
      <c r="R3103" s="10">
        <v>0</v>
      </c>
      <c r="S3103" s="10">
        <v>0</v>
      </c>
      <c r="T3103" s="50">
        <f t="shared" si="164"/>
        <v>5110.6508333333331</v>
      </c>
      <c r="U3103" s="50">
        <f t="shared" si="164"/>
        <v>1461.6666666666667</v>
      </c>
      <c r="V3103" s="50">
        <f t="shared" si="164"/>
        <v>2139.5683333333332</v>
      </c>
      <c r="W3103" s="50">
        <f t="shared" si="164"/>
        <v>0</v>
      </c>
      <c r="X3103" s="50">
        <f t="shared" si="164"/>
        <v>2086.7333333333331</v>
      </c>
      <c r="Y3103" s="50">
        <f t="shared" si="163"/>
        <v>0</v>
      </c>
      <c r="Z3103" s="50">
        <f t="shared" si="163"/>
        <v>0</v>
      </c>
      <c r="AA3103" s="50">
        <f t="shared" si="163"/>
        <v>0</v>
      </c>
      <c r="AB3103" s="50">
        <f t="shared" si="162"/>
        <v>10798.619166666667</v>
      </c>
      <c r="AC3103" s="48" t="str">
        <f>VLOOKUP(ПРОДАЖИ!C:C,'ИЗ ОСНОВЫ НОМЕНКЛАТУР'!D:E,2,0)</f>
        <v>Механизмы</v>
      </c>
      <c r="AD3103" s="48" t="str">
        <f>VLOOKUP(C:C,'ИЗ ОСНОВЫ НОМЕНКЛАТУР'!D:F,3,0)</f>
        <v>Подъемные механизмы</v>
      </c>
      <c r="AE3103" s="48" t="str">
        <f>VLOOKUP(C:C,'ИЗ ОСНОВЫ НОМЕНКЛАТУР'!D:H,5,0)</f>
        <v>B</v>
      </c>
    </row>
    <row r="3104" spans="1:31" ht="9.6" customHeight="1" x14ac:dyDescent="0.2">
      <c r="A3104" s="45" t="s">
        <v>2945</v>
      </c>
      <c r="B3104" s="11"/>
      <c r="C3104" s="11" t="s">
        <v>3101</v>
      </c>
      <c r="D3104" s="44">
        <v>157</v>
      </c>
      <c r="E3104" s="44">
        <v>0</v>
      </c>
      <c r="F3104" s="48">
        <v>760</v>
      </c>
      <c r="G3104" s="48">
        <v>0</v>
      </c>
      <c r="H3104" s="44">
        <v>0</v>
      </c>
      <c r="I3104" s="44">
        <v>0</v>
      </c>
      <c r="J3104" s="44">
        <v>0</v>
      </c>
      <c r="K3104" s="48">
        <v>0</v>
      </c>
      <c r="L3104" s="49">
        <v>18220.189999999999</v>
      </c>
      <c r="M3104" s="49">
        <v>0</v>
      </c>
      <c r="N3104" s="10">
        <v>87532.88</v>
      </c>
      <c r="O3104" s="10">
        <v>0</v>
      </c>
      <c r="P3104" s="10">
        <v>0</v>
      </c>
      <c r="Q3104" s="10">
        <v>0</v>
      </c>
      <c r="R3104" s="10">
        <v>0</v>
      </c>
      <c r="S3104" s="10">
        <v>0</v>
      </c>
      <c r="T3104" s="50">
        <f t="shared" si="164"/>
        <v>1518.3491666666666</v>
      </c>
      <c r="U3104" s="50">
        <f t="shared" si="164"/>
        <v>0</v>
      </c>
      <c r="V3104" s="50">
        <f t="shared" si="164"/>
        <v>7294.4066666666668</v>
      </c>
      <c r="W3104" s="50">
        <f t="shared" si="164"/>
        <v>0</v>
      </c>
      <c r="X3104" s="50">
        <f t="shared" si="164"/>
        <v>0</v>
      </c>
      <c r="Y3104" s="50">
        <f t="shared" si="163"/>
        <v>0</v>
      </c>
      <c r="Z3104" s="50">
        <f t="shared" si="163"/>
        <v>0</v>
      </c>
      <c r="AA3104" s="50">
        <f t="shared" si="163"/>
        <v>0</v>
      </c>
      <c r="AB3104" s="50">
        <f t="shared" si="162"/>
        <v>8812.7558333333327</v>
      </c>
      <c r="AC3104" s="48" t="str">
        <f>VLOOKUP(ПРОДАЖИ!C:C,'ИЗ ОСНОВЫ НОМЕНКЛАТУР'!D:E,2,0)</f>
        <v>Механизмы</v>
      </c>
      <c r="AD3104" s="48" t="str">
        <f>VLOOKUP(C:C,'ИЗ ОСНОВЫ НОМЕНКЛАТУР'!D:F,3,0)</f>
        <v>Подъемные механизмы</v>
      </c>
      <c r="AE3104" s="48" t="str">
        <f>VLOOKUP(C:C,'ИЗ ОСНОВЫ НОМЕНКЛАТУР'!D:H,5,0)</f>
        <v>B</v>
      </c>
    </row>
    <row r="3105" spans="1:31" ht="9.6" customHeight="1" x14ac:dyDescent="0.2">
      <c r="A3105" s="45" t="s">
        <v>2945</v>
      </c>
      <c r="B3105" s="11"/>
      <c r="C3105" s="11" t="s">
        <v>3102</v>
      </c>
      <c r="D3105" s="44">
        <v>13</v>
      </c>
      <c r="E3105" s="44">
        <v>0</v>
      </c>
      <c r="F3105" s="48">
        <v>79</v>
      </c>
      <c r="G3105" s="48">
        <v>0</v>
      </c>
      <c r="H3105" s="44">
        <v>61</v>
      </c>
      <c r="I3105" s="44">
        <v>0</v>
      </c>
      <c r="J3105" s="44">
        <v>0</v>
      </c>
      <c r="K3105" s="48">
        <v>0</v>
      </c>
      <c r="L3105" s="49">
        <v>7333.52</v>
      </c>
      <c r="M3105" s="49">
        <v>0</v>
      </c>
      <c r="N3105" s="10">
        <v>44565.19</v>
      </c>
      <c r="O3105" s="10">
        <v>0</v>
      </c>
      <c r="P3105" s="10">
        <v>22581.32</v>
      </c>
      <c r="Q3105" s="10">
        <v>0</v>
      </c>
      <c r="R3105" s="10">
        <v>0</v>
      </c>
      <c r="S3105" s="10">
        <v>0</v>
      </c>
      <c r="T3105" s="50">
        <f t="shared" si="164"/>
        <v>611.12666666666667</v>
      </c>
      <c r="U3105" s="50">
        <f t="shared" si="164"/>
        <v>0</v>
      </c>
      <c r="V3105" s="50">
        <f t="shared" si="164"/>
        <v>3713.7658333333334</v>
      </c>
      <c r="W3105" s="50">
        <f t="shared" si="164"/>
        <v>0</v>
      </c>
      <c r="X3105" s="50">
        <f t="shared" si="164"/>
        <v>1881.7766666666666</v>
      </c>
      <c r="Y3105" s="50">
        <f t="shared" si="163"/>
        <v>0</v>
      </c>
      <c r="Z3105" s="50">
        <f t="shared" si="163"/>
        <v>0</v>
      </c>
      <c r="AA3105" s="50">
        <f t="shared" si="163"/>
        <v>0</v>
      </c>
      <c r="AB3105" s="50">
        <f t="shared" si="162"/>
        <v>6206.6691666666666</v>
      </c>
      <c r="AC3105" s="48" t="str">
        <f>VLOOKUP(ПРОДАЖИ!C:C,'ИЗ ОСНОВЫ НОМЕНКЛАТУР'!D:E,2,0)</f>
        <v>Механизмы</v>
      </c>
      <c r="AD3105" s="48" t="str">
        <f>VLOOKUP(C:C,'ИЗ ОСНОВЫ НОМЕНКЛАТУР'!D:F,3,0)</f>
        <v>Подъемные механизмы</v>
      </c>
      <c r="AE3105" s="48" t="str">
        <f>VLOOKUP(C:C,'ИЗ ОСНОВЫ НОМЕНКЛАТУР'!D:H,5,0)</f>
        <v>B</v>
      </c>
    </row>
    <row r="3106" spans="1:31" ht="9.6" customHeight="1" x14ac:dyDescent="0.2">
      <c r="A3106" s="45" t="s">
        <v>2945</v>
      </c>
      <c r="B3106" s="11"/>
      <c r="C3106" s="11" t="s">
        <v>3103</v>
      </c>
      <c r="D3106" s="44">
        <v>144</v>
      </c>
      <c r="E3106" s="44">
        <v>0</v>
      </c>
      <c r="F3106" s="48">
        <v>570</v>
      </c>
      <c r="G3106" s="48">
        <v>0</v>
      </c>
      <c r="H3106" s="44">
        <v>0</v>
      </c>
      <c r="I3106" s="44">
        <v>0</v>
      </c>
      <c r="J3106" s="44">
        <v>0</v>
      </c>
      <c r="K3106" s="48">
        <v>0</v>
      </c>
      <c r="L3106" s="49">
        <v>16580.759999999998</v>
      </c>
      <c r="M3106" s="49">
        <v>0</v>
      </c>
      <c r="N3106" s="10">
        <v>65981.77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50">
        <f t="shared" si="164"/>
        <v>1381.7299999999998</v>
      </c>
      <c r="U3106" s="50">
        <f t="shared" si="164"/>
        <v>0</v>
      </c>
      <c r="V3106" s="50">
        <f t="shared" si="164"/>
        <v>5498.480833333334</v>
      </c>
      <c r="W3106" s="50">
        <f t="shared" si="164"/>
        <v>0</v>
      </c>
      <c r="X3106" s="50">
        <f t="shared" si="164"/>
        <v>0</v>
      </c>
      <c r="Y3106" s="50">
        <f t="shared" si="163"/>
        <v>0</v>
      </c>
      <c r="Z3106" s="50">
        <f t="shared" si="163"/>
        <v>0</v>
      </c>
      <c r="AA3106" s="50">
        <f t="shared" si="163"/>
        <v>0</v>
      </c>
      <c r="AB3106" s="50">
        <f t="shared" si="162"/>
        <v>6880.2108333333335</v>
      </c>
      <c r="AC3106" s="48" t="str">
        <f>VLOOKUP(ПРОДАЖИ!C:C,'ИЗ ОСНОВЫ НОМЕНКЛАТУР'!D:E,2,0)</f>
        <v>Механизмы</v>
      </c>
      <c r="AD3106" s="48" t="str">
        <f>VLOOKUP(C:C,'ИЗ ОСНОВЫ НОМЕНКЛАТУР'!D:F,3,0)</f>
        <v>Подъемные механизмы</v>
      </c>
      <c r="AE3106" s="48" t="str">
        <f>VLOOKUP(C:C,'ИЗ ОСНОВЫ НОМЕНКЛАТУР'!D:H,5,0)</f>
        <v>B</v>
      </c>
    </row>
    <row r="3107" spans="1:31" ht="9.6" customHeight="1" x14ac:dyDescent="0.2">
      <c r="A3107" s="45" t="s">
        <v>2945</v>
      </c>
      <c r="B3107" s="11"/>
      <c r="C3107" s="11" t="s">
        <v>3104</v>
      </c>
      <c r="D3107" s="44">
        <v>0</v>
      </c>
      <c r="E3107" s="44">
        <v>0</v>
      </c>
      <c r="F3107" s="48">
        <v>0</v>
      </c>
      <c r="G3107" s="48">
        <v>0</v>
      </c>
      <c r="H3107" s="44">
        <v>94</v>
      </c>
      <c r="I3107" s="44">
        <v>100</v>
      </c>
      <c r="J3107" s="44">
        <v>0</v>
      </c>
      <c r="K3107" s="48">
        <v>0</v>
      </c>
      <c r="L3107" s="49">
        <v>0</v>
      </c>
      <c r="M3107" s="49">
        <v>0</v>
      </c>
      <c r="N3107" s="10">
        <v>0</v>
      </c>
      <c r="O3107" s="10">
        <v>0</v>
      </c>
      <c r="P3107" s="10">
        <v>23500</v>
      </c>
      <c r="Q3107" s="10">
        <v>25000</v>
      </c>
      <c r="R3107" s="10">
        <v>0</v>
      </c>
      <c r="S3107" s="10">
        <v>0</v>
      </c>
      <c r="T3107" s="50">
        <f t="shared" si="164"/>
        <v>0</v>
      </c>
      <c r="U3107" s="50">
        <f t="shared" si="164"/>
        <v>0</v>
      </c>
      <c r="V3107" s="50">
        <f t="shared" si="164"/>
        <v>0</v>
      </c>
      <c r="W3107" s="50">
        <f t="shared" si="164"/>
        <v>0</v>
      </c>
      <c r="X3107" s="50">
        <f t="shared" si="164"/>
        <v>1958.3333333333333</v>
      </c>
      <c r="Y3107" s="50">
        <f t="shared" si="163"/>
        <v>2083.3333333333335</v>
      </c>
      <c r="Z3107" s="50">
        <f t="shared" si="163"/>
        <v>0</v>
      </c>
      <c r="AA3107" s="50">
        <f t="shared" si="163"/>
        <v>0</v>
      </c>
      <c r="AB3107" s="50">
        <f t="shared" si="162"/>
        <v>4041.666666666667</v>
      </c>
      <c r="AC3107" s="48" t="str">
        <f>VLOOKUP(ПРОДАЖИ!C:C,'ИЗ ОСНОВЫ НОМЕНКЛАТУР'!D:E,2,0)</f>
        <v>Механизмы</v>
      </c>
      <c r="AD3107" s="48" t="str">
        <f>VLOOKUP(C:C,'ИЗ ОСНОВЫ НОМЕНКЛАТУР'!D:F,3,0)</f>
        <v>Подъемные механизмы</v>
      </c>
      <c r="AE3107" s="48" t="str">
        <f>VLOOKUP(C:C,'ИЗ ОСНОВЫ НОМЕНКЛАТУР'!D:H,5,0)</f>
        <v>B</v>
      </c>
    </row>
    <row r="3108" spans="1:31" ht="9.6" customHeight="1" x14ac:dyDescent="0.2">
      <c r="A3108" s="45" t="s">
        <v>2945</v>
      </c>
      <c r="B3108" s="11"/>
      <c r="C3108" s="11" t="s">
        <v>3105</v>
      </c>
      <c r="D3108" s="44">
        <v>176</v>
      </c>
      <c r="E3108" s="44">
        <v>0</v>
      </c>
      <c r="F3108" s="48">
        <v>0</v>
      </c>
      <c r="G3108" s="48">
        <v>0</v>
      </c>
      <c r="H3108" s="44">
        <v>0</v>
      </c>
      <c r="I3108" s="44">
        <v>0</v>
      </c>
      <c r="J3108" s="44">
        <v>0</v>
      </c>
      <c r="K3108" s="48">
        <v>0</v>
      </c>
      <c r="L3108" s="49">
        <v>78575.009999999995</v>
      </c>
      <c r="M3108" s="49">
        <v>0</v>
      </c>
      <c r="N3108" s="10">
        <v>0</v>
      </c>
      <c r="O3108" s="10">
        <v>0</v>
      </c>
      <c r="P3108" s="10">
        <v>0</v>
      </c>
      <c r="Q3108" s="10">
        <v>0</v>
      </c>
      <c r="R3108" s="10">
        <v>0</v>
      </c>
      <c r="S3108" s="10">
        <v>0</v>
      </c>
      <c r="T3108" s="50">
        <f t="shared" si="164"/>
        <v>6547.9174999999996</v>
      </c>
      <c r="U3108" s="50">
        <f t="shared" si="164"/>
        <v>0</v>
      </c>
      <c r="V3108" s="50">
        <f t="shared" si="164"/>
        <v>0</v>
      </c>
      <c r="W3108" s="50">
        <f t="shared" si="164"/>
        <v>0</v>
      </c>
      <c r="X3108" s="50">
        <f t="shared" si="164"/>
        <v>0</v>
      </c>
      <c r="Y3108" s="50">
        <f t="shared" si="163"/>
        <v>0</v>
      </c>
      <c r="Z3108" s="50">
        <f t="shared" si="163"/>
        <v>0</v>
      </c>
      <c r="AA3108" s="50">
        <f t="shared" si="163"/>
        <v>0</v>
      </c>
      <c r="AB3108" s="50">
        <f t="shared" si="162"/>
        <v>6547.9174999999996</v>
      </c>
      <c r="AC3108" s="48" t="str">
        <f>VLOOKUP(ПРОДАЖИ!C:C,'ИЗ ОСНОВЫ НОМЕНКЛАТУР'!D:E,2,0)</f>
        <v>Механизмы</v>
      </c>
      <c r="AD3108" s="48" t="str">
        <f>VLOOKUP(C:C,'ИЗ ОСНОВЫ НОМЕНКЛАТУР'!D:F,3,0)</f>
        <v>Подъемные механизмы</v>
      </c>
      <c r="AE3108" s="48" t="str">
        <f>VLOOKUP(C:C,'ИЗ ОСНОВЫ НОМЕНКЛАТУР'!D:H,5,0)</f>
        <v>B</v>
      </c>
    </row>
    <row r="3109" spans="1:31" ht="9.6" customHeight="1" x14ac:dyDescent="0.2">
      <c r="A3109" s="45" t="s">
        <v>2945</v>
      </c>
      <c r="B3109" s="11"/>
      <c r="C3109" s="11" t="s">
        <v>3106</v>
      </c>
      <c r="D3109" s="44">
        <v>0</v>
      </c>
      <c r="E3109" s="44">
        <v>0</v>
      </c>
      <c r="F3109" s="48">
        <v>0</v>
      </c>
      <c r="G3109" s="48">
        <v>0</v>
      </c>
      <c r="H3109" s="44">
        <v>0</v>
      </c>
      <c r="I3109" s="44">
        <v>3</v>
      </c>
      <c r="J3109" s="44">
        <v>0</v>
      </c>
      <c r="K3109" s="48">
        <v>0</v>
      </c>
      <c r="L3109" s="49">
        <v>0</v>
      </c>
      <c r="M3109" s="49">
        <v>0</v>
      </c>
      <c r="N3109" s="10">
        <v>0</v>
      </c>
      <c r="O3109" s="10">
        <v>0</v>
      </c>
      <c r="P3109" s="10">
        <v>0</v>
      </c>
      <c r="Q3109" s="10">
        <v>62337</v>
      </c>
      <c r="R3109" s="10">
        <v>0</v>
      </c>
      <c r="S3109" s="10">
        <v>0</v>
      </c>
      <c r="T3109" s="50">
        <f t="shared" si="164"/>
        <v>0</v>
      </c>
      <c r="U3109" s="50">
        <f t="shared" si="164"/>
        <v>0</v>
      </c>
      <c r="V3109" s="50">
        <f t="shared" si="164"/>
        <v>0</v>
      </c>
      <c r="W3109" s="50">
        <f t="shared" si="164"/>
        <v>0</v>
      </c>
      <c r="X3109" s="50">
        <f t="shared" si="164"/>
        <v>0</v>
      </c>
      <c r="Y3109" s="50">
        <f t="shared" si="163"/>
        <v>5194.75</v>
      </c>
      <c r="Z3109" s="50">
        <f t="shared" si="163"/>
        <v>0</v>
      </c>
      <c r="AA3109" s="50">
        <f t="shared" si="163"/>
        <v>0</v>
      </c>
      <c r="AB3109" s="50">
        <f t="shared" si="162"/>
        <v>5194.75</v>
      </c>
      <c r="AC3109" s="48" t="str">
        <f>VLOOKUP(ПРОДАЖИ!C:C,'ИЗ ОСНОВЫ НОМЕНКЛАТУР'!D:E,2,0)</f>
        <v>Механизмы</v>
      </c>
      <c r="AD3109" s="48" t="str">
        <f>VLOOKUP(C:C,'ИЗ ОСНОВЫ НОМЕНКЛАТУР'!D:F,3,0)</f>
        <v>Подъемные механизмы</v>
      </c>
      <c r="AE3109" s="48" t="str">
        <f>VLOOKUP(C:C,'ИЗ ОСНОВЫ НОМЕНКЛАТУР'!D:H,5,0)</f>
        <v>C</v>
      </c>
    </row>
    <row r="3110" spans="1:31" ht="9.6" customHeight="1" x14ac:dyDescent="0.2">
      <c r="A3110" s="45" t="s">
        <v>2945</v>
      </c>
      <c r="B3110" s="11"/>
      <c r="C3110" s="11" t="s">
        <v>3107</v>
      </c>
      <c r="D3110" s="44">
        <v>0</v>
      </c>
      <c r="E3110" s="44">
        <v>0</v>
      </c>
      <c r="F3110" s="48">
        <v>0</v>
      </c>
      <c r="G3110" s="48">
        <v>0</v>
      </c>
      <c r="H3110" s="44">
        <v>0</v>
      </c>
      <c r="I3110" s="44">
        <v>3</v>
      </c>
      <c r="J3110" s="44">
        <v>0</v>
      </c>
      <c r="K3110" s="48">
        <v>0</v>
      </c>
      <c r="L3110" s="49">
        <v>0</v>
      </c>
      <c r="M3110" s="49">
        <v>0</v>
      </c>
      <c r="N3110" s="10">
        <v>0</v>
      </c>
      <c r="O3110" s="10">
        <v>0</v>
      </c>
      <c r="P3110" s="10">
        <v>0</v>
      </c>
      <c r="Q3110" s="10">
        <v>64674</v>
      </c>
      <c r="R3110" s="10">
        <v>0</v>
      </c>
      <c r="S3110" s="10">
        <v>0</v>
      </c>
      <c r="T3110" s="50">
        <f t="shared" si="164"/>
        <v>0</v>
      </c>
      <c r="U3110" s="50">
        <f t="shared" si="164"/>
        <v>0</v>
      </c>
      <c r="V3110" s="50">
        <f t="shared" si="164"/>
        <v>0</v>
      </c>
      <c r="W3110" s="50">
        <f t="shared" si="164"/>
        <v>0</v>
      </c>
      <c r="X3110" s="50">
        <f t="shared" si="164"/>
        <v>0</v>
      </c>
      <c r="Y3110" s="50">
        <f t="shared" si="163"/>
        <v>5389.5</v>
      </c>
      <c r="Z3110" s="50">
        <f t="shared" si="163"/>
        <v>0</v>
      </c>
      <c r="AA3110" s="50">
        <f t="shared" si="163"/>
        <v>0</v>
      </c>
      <c r="AB3110" s="50">
        <f t="shared" si="162"/>
        <v>5389.5</v>
      </c>
      <c r="AC3110" s="48" t="str">
        <f>VLOOKUP(ПРОДАЖИ!C:C,'ИЗ ОСНОВЫ НОМЕНКЛАТУР'!D:E,2,0)</f>
        <v>Механизмы</v>
      </c>
      <c r="AD3110" s="48" t="str">
        <f>VLOOKUP(C:C,'ИЗ ОСНОВЫ НОМЕНКЛАТУР'!D:F,3,0)</f>
        <v>Подъемные механизмы</v>
      </c>
      <c r="AE3110" s="48" t="str">
        <f>VLOOKUP(C:C,'ИЗ ОСНОВЫ НОМЕНКЛАТУР'!D:H,5,0)</f>
        <v>C</v>
      </c>
    </row>
    <row r="3111" spans="1:31" ht="9.6" customHeight="1" x14ac:dyDescent="0.2">
      <c r="A3111" s="45" t="s">
        <v>2945</v>
      </c>
      <c r="B3111" s="11"/>
      <c r="C3111" s="11" t="s">
        <v>3108</v>
      </c>
      <c r="D3111" s="44">
        <v>1</v>
      </c>
      <c r="E3111" s="44">
        <v>0</v>
      </c>
      <c r="F3111" s="48">
        <v>2</v>
      </c>
      <c r="G3111" s="48">
        <v>0</v>
      </c>
      <c r="H3111" s="44">
        <v>0</v>
      </c>
      <c r="I3111" s="44">
        <v>0</v>
      </c>
      <c r="J3111" s="44">
        <v>0</v>
      </c>
      <c r="K3111" s="48">
        <v>0</v>
      </c>
      <c r="L3111" s="49">
        <v>15579</v>
      </c>
      <c r="M3111" s="49">
        <v>0</v>
      </c>
      <c r="N3111" s="10">
        <v>31158</v>
      </c>
      <c r="O3111" s="10">
        <v>0</v>
      </c>
      <c r="P3111" s="10">
        <v>0</v>
      </c>
      <c r="Q3111" s="10">
        <v>0</v>
      </c>
      <c r="R3111" s="10">
        <v>0</v>
      </c>
      <c r="S3111" s="10">
        <v>0</v>
      </c>
      <c r="T3111" s="50">
        <f t="shared" si="164"/>
        <v>1298.25</v>
      </c>
      <c r="U3111" s="50">
        <f t="shared" si="164"/>
        <v>0</v>
      </c>
      <c r="V3111" s="50">
        <f t="shared" si="164"/>
        <v>2596.5</v>
      </c>
      <c r="W3111" s="50">
        <f t="shared" si="164"/>
        <v>0</v>
      </c>
      <c r="X3111" s="50">
        <f t="shared" si="164"/>
        <v>0</v>
      </c>
      <c r="Y3111" s="50">
        <f t="shared" si="163"/>
        <v>0</v>
      </c>
      <c r="Z3111" s="50">
        <f t="shared" si="163"/>
        <v>0</v>
      </c>
      <c r="AA3111" s="50">
        <f t="shared" si="163"/>
        <v>0</v>
      </c>
      <c r="AB3111" s="50">
        <f t="shared" si="162"/>
        <v>3894.75</v>
      </c>
      <c r="AC3111" s="48" t="str">
        <f>VLOOKUP(ПРОДАЖИ!C:C,'ИЗ ОСНОВЫ НОМЕНКЛАТУР'!D:E,2,0)</f>
        <v>Механизмы</v>
      </c>
      <c r="AD3111" s="48" t="str">
        <f>VLOOKUP(C:C,'ИЗ ОСНОВЫ НОМЕНКЛАТУР'!D:F,3,0)</f>
        <v>Подъемные механизмы</v>
      </c>
      <c r="AE3111" s="48" t="str">
        <f>VLOOKUP(C:C,'ИЗ ОСНОВЫ НОМЕНКЛАТУР'!D:H,5,0)</f>
        <v>C</v>
      </c>
    </row>
    <row r="3112" spans="1:31" ht="9.6" customHeight="1" x14ac:dyDescent="0.2">
      <c r="A3112" s="45" t="s">
        <v>2945</v>
      </c>
      <c r="B3112" s="11"/>
      <c r="C3112" s="11" t="s">
        <v>3109</v>
      </c>
      <c r="D3112" s="44">
        <v>57</v>
      </c>
      <c r="E3112" s="44">
        <v>0</v>
      </c>
      <c r="F3112" s="48">
        <v>0</v>
      </c>
      <c r="G3112" s="48">
        <v>0</v>
      </c>
      <c r="H3112" s="44">
        <v>0</v>
      </c>
      <c r="I3112" s="44">
        <v>0</v>
      </c>
      <c r="J3112" s="44">
        <v>0</v>
      </c>
      <c r="K3112" s="48">
        <v>0</v>
      </c>
      <c r="L3112" s="49">
        <v>25650</v>
      </c>
      <c r="M3112" s="49">
        <v>0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50">
        <f t="shared" si="164"/>
        <v>2137.5</v>
      </c>
      <c r="U3112" s="50">
        <f t="shared" si="164"/>
        <v>0</v>
      </c>
      <c r="V3112" s="50">
        <f t="shared" si="164"/>
        <v>0</v>
      </c>
      <c r="W3112" s="50">
        <f t="shared" si="164"/>
        <v>0</v>
      </c>
      <c r="X3112" s="50">
        <f t="shared" si="164"/>
        <v>0</v>
      </c>
      <c r="Y3112" s="50">
        <f t="shared" si="163"/>
        <v>0</v>
      </c>
      <c r="Z3112" s="50">
        <f t="shared" si="163"/>
        <v>0</v>
      </c>
      <c r="AA3112" s="50">
        <f t="shared" si="163"/>
        <v>0</v>
      </c>
      <c r="AB3112" s="50">
        <f t="shared" si="162"/>
        <v>2137.5</v>
      </c>
      <c r="AC3112" s="48" t="str">
        <f>VLOOKUP(ПРОДАЖИ!C:C,'ИЗ ОСНОВЫ НОМЕНКЛАТУР'!D:E,2,0)</f>
        <v>Механизмы</v>
      </c>
      <c r="AD3112" s="48" t="str">
        <f>VLOOKUP(C:C,'ИЗ ОСНОВЫ НОМЕНКЛАТУР'!D:F,3,0)</f>
        <v>Подъемные механизмы</v>
      </c>
      <c r="AE3112" s="48" t="str">
        <f>VLOOKUP(C:C,'ИЗ ОСНОВЫ НОМЕНКЛАТУР'!D:H,5,0)</f>
        <v>C</v>
      </c>
    </row>
    <row r="3113" spans="1:31" ht="9.6" customHeight="1" x14ac:dyDescent="0.2">
      <c r="A3113" s="45" t="s">
        <v>2945</v>
      </c>
      <c r="B3113" s="11"/>
      <c r="C3113" s="11" t="s">
        <v>3110</v>
      </c>
      <c r="D3113" s="44">
        <v>0</v>
      </c>
      <c r="E3113" s="44">
        <v>0</v>
      </c>
      <c r="F3113" s="48">
        <v>0</v>
      </c>
      <c r="G3113" s="48">
        <v>0</v>
      </c>
      <c r="H3113" s="44">
        <v>0</v>
      </c>
      <c r="I3113" s="44">
        <v>2</v>
      </c>
      <c r="J3113" s="44">
        <v>0</v>
      </c>
      <c r="K3113" s="48">
        <v>0</v>
      </c>
      <c r="L3113" s="49">
        <v>0</v>
      </c>
      <c r="M3113" s="49">
        <v>0</v>
      </c>
      <c r="N3113" s="10">
        <v>0</v>
      </c>
      <c r="O3113" s="10">
        <v>0</v>
      </c>
      <c r="P3113" s="10">
        <v>0</v>
      </c>
      <c r="Q3113" s="10">
        <v>43754</v>
      </c>
      <c r="R3113" s="10">
        <v>0</v>
      </c>
      <c r="S3113" s="10">
        <v>0</v>
      </c>
      <c r="T3113" s="50">
        <f t="shared" si="164"/>
        <v>0</v>
      </c>
      <c r="U3113" s="50">
        <f t="shared" si="164"/>
        <v>0</v>
      </c>
      <c r="V3113" s="50">
        <f t="shared" si="164"/>
        <v>0</v>
      </c>
      <c r="W3113" s="50">
        <f t="shared" si="164"/>
        <v>0</v>
      </c>
      <c r="X3113" s="50">
        <f t="shared" si="164"/>
        <v>0</v>
      </c>
      <c r="Y3113" s="50">
        <f t="shared" si="163"/>
        <v>3646.1666666666665</v>
      </c>
      <c r="Z3113" s="50">
        <f t="shared" si="163"/>
        <v>0</v>
      </c>
      <c r="AA3113" s="50">
        <f t="shared" si="163"/>
        <v>0</v>
      </c>
      <c r="AB3113" s="50">
        <f t="shared" si="162"/>
        <v>3646.1666666666665</v>
      </c>
      <c r="AC3113" s="48" t="str">
        <f>VLOOKUP(ПРОДАЖИ!C:C,'ИЗ ОСНОВЫ НОМЕНКЛАТУР'!D:E,2,0)</f>
        <v>Механизмы</v>
      </c>
      <c r="AD3113" s="48" t="str">
        <f>VLOOKUP(C:C,'ИЗ ОСНОВЫ НОМЕНКЛАТУР'!D:F,3,0)</f>
        <v>Подъемные механизмы</v>
      </c>
      <c r="AE3113" s="48" t="str">
        <f>VLOOKUP(C:C,'ИЗ ОСНОВЫ НОМЕНКЛАТУР'!D:H,5,0)</f>
        <v>C</v>
      </c>
    </row>
    <row r="3114" spans="1:31" ht="9.6" customHeight="1" x14ac:dyDescent="0.2">
      <c r="A3114" s="45" t="s">
        <v>2945</v>
      </c>
      <c r="B3114" s="11"/>
      <c r="C3114" s="11" t="s">
        <v>3111</v>
      </c>
      <c r="D3114" s="44">
        <v>2</v>
      </c>
      <c r="E3114" s="44">
        <v>0</v>
      </c>
      <c r="F3114" s="48">
        <v>0</v>
      </c>
      <c r="G3114" s="48">
        <v>0</v>
      </c>
      <c r="H3114" s="44">
        <v>0</v>
      </c>
      <c r="I3114" s="44">
        <v>0</v>
      </c>
      <c r="J3114" s="44">
        <v>0</v>
      </c>
      <c r="K3114" s="48">
        <v>0</v>
      </c>
      <c r="L3114" s="49">
        <v>31140</v>
      </c>
      <c r="M3114" s="49">
        <v>0</v>
      </c>
      <c r="N3114" s="10">
        <v>0</v>
      </c>
      <c r="O3114" s="10">
        <v>0</v>
      </c>
      <c r="P3114" s="10">
        <v>0</v>
      </c>
      <c r="Q3114" s="10">
        <v>0</v>
      </c>
      <c r="R3114" s="10">
        <v>0</v>
      </c>
      <c r="S3114" s="10">
        <v>0</v>
      </c>
      <c r="T3114" s="50">
        <f t="shared" si="164"/>
        <v>2595</v>
      </c>
      <c r="U3114" s="50">
        <f t="shared" si="164"/>
        <v>0</v>
      </c>
      <c r="V3114" s="50">
        <f t="shared" si="164"/>
        <v>0</v>
      </c>
      <c r="W3114" s="50">
        <f t="shared" si="164"/>
        <v>0</v>
      </c>
      <c r="X3114" s="50">
        <f t="shared" si="164"/>
        <v>0</v>
      </c>
      <c r="Y3114" s="50">
        <f t="shared" si="163"/>
        <v>0</v>
      </c>
      <c r="Z3114" s="50">
        <f t="shared" si="163"/>
        <v>0</v>
      </c>
      <c r="AA3114" s="50">
        <f t="shared" si="163"/>
        <v>0</v>
      </c>
      <c r="AB3114" s="50">
        <f t="shared" si="162"/>
        <v>2595</v>
      </c>
      <c r="AC3114" s="48" t="str">
        <f>VLOOKUP(ПРОДАЖИ!C:C,'ИЗ ОСНОВЫ НОМЕНКЛАТУР'!D:E,2,0)</f>
        <v>Механизмы</v>
      </c>
      <c r="AD3114" s="48" t="str">
        <f>VLOOKUP(C:C,'ИЗ ОСНОВЫ НОМЕНКЛАТУР'!D:F,3,0)</f>
        <v>Подъемные механизмы</v>
      </c>
      <c r="AE3114" s="48" t="str">
        <f>VLOOKUP(C:C,'ИЗ ОСНОВЫ НОМЕНКЛАТУР'!D:H,5,0)</f>
        <v>C</v>
      </c>
    </row>
    <row r="3115" spans="1:31" ht="9.6" customHeight="1" x14ac:dyDescent="0.2">
      <c r="A3115" s="45" t="s">
        <v>2945</v>
      </c>
      <c r="B3115" s="11"/>
      <c r="C3115" s="11" t="s">
        <v>3112</v>
      </c>
      <c r="D3115" s="44">
        <v>0</v>
      </c>
      <c r="E3115" s="44">
        <v>0</v>
      </c>
      <c r="F3115" s="48">
        <v>0</v>
      </c>
      <c r="G3115" s="48">
        <v>0</v>
      </c>
      <c r="H3115" s="44">
        <v>0</v>
      </c>
      <c r="I3115" s="44">
        <v>1</v>
      </c>
      <c r="J3115" s="44">
        <v>0</v>
      </c>
      <c r="K3115" s="48">
        <v>0</v>
      </c>
      <c r="L3115" s="49">
        <v>0</v>
      </c>
      <c r="M3115" s="49">
        <v>0</v>
      </c>
      <c r="N3115" s="10">
        <v>0</v>
      </c>
      <c r="O3115" s="10">
        <v>0</v>
      </c>
      <c r="P3115" s="10">
        <v>0</v>
      </c>
      <c r="Q3115" s="10">
        <v>19914</v>
      </c>
      <c r="R3115" s="10">
        <v>0</v>
      </c>
      <c r="S3115" s="10">
        <v>0</v>
      </c>
      <c r="T3115" s="50">
        <f t="shared" si="164"/>
        <v>0</v>
      </c>
      <c r="U3115" s="50">
        <f t="shared" si="164"/>
        <v>0</v>
      </c>
      <c r="V3115" s="50">
        <f t="shared" si="164"/>
        <v>0</v>
      </c>
      <c r="W3115" s="50">
        <f t="shared" si="164"/>
        <v>0</v>
      </c>
      <c r="X3115" s="50">
        <f t="shared" si="164"/>
        <v>0</v>
      </c>
      <c r="Y3115" s="50">
        <f t="shared" si="163"/>
        <v>1659.5</v>
      </c>
      <c r="Z3115" s="50">
        <f t="shared" si="163"/>
        <v>0</v>
      </c>
      <c r="AA3115" s="50">
        <f t="shared" si="163"/>
        <v>0</v>
      </c>
      <c r="AB3115" s="50">
        <f t="shared" si="162"/>
        <v>1659.5</v>
      </c>
      <c r="AC3115" s="48" t="str">
        <f>VLOOKUP(ПРОДАЖИ!C:C,'ИЗ ОСНОВЫ НОМЕНКЛАТУР'!D:E,2,0)</f>
        <v>Механизмы</v>
      </c>
      <c r="AD3115" s="48" t="str">
        <f>VLOOKUP(C:C,'ИЗ ОСНОВЫ НОМЕНКЛАТУР'!D:F,3,0)</f>
        <v>Подъемные механизмы</v>
      </c>
      <c r="AE3115" s="48" t="str">
        <f>VLOOKUP(C:C,'ИЗ ОСНОВЫ НОМЕНКЛАТУР'!D:H,5,0)</f>
        <v>C</v>
      </c>
    </row>
    <row r="3116" spans="1:31" ht="9.6" customHeight="1" x14ac:dyDescent="0.2">
      <c r="A3116" s="45" t="s">
        <v>2945</v>
      </c>
      <c r="B3116" s="11"/>
      <c r="C3116" s="11" t="s">
        <v>3113</v>
      </c>
      <c r="D3116" s="44">
        <v>0</v>
      </c>
      <c r="E3116" s="44">
        <v>0</v>
      </c>
      <c r="F3116" s="48">
        <v>0</v>
      </c>
      <c r="G3116" s="48">
        <v>0</v>
      </c>
      <c r="H3116" s="44">
        <v>0</v>
      </c>
      <c r="I3116" s="44">
        <v>1</v>
      </c>
      <c r="J3116" s="44">
        <v>0</v>
      </c>
      <c r="K3116" s="48">
        <v>0</v>
      </c>
      <c r="L3116" s="49">
        <v>0</v>
      </c>
      <c r="M3116" s="49">
        <v>0</v>
      </c>
      <c r="N3116" s="10">
        <v>0</v>
      </c>
      <c r="O3116" s="10">
        <v>0</v>
      </c>
      <c r="P3116" s="10">
        <v>0</v>
      </c>
      <c r="Q3116" s="10">
        <v>20849</v>
      </c>
      <c r="R3116" s="10">
        <v>0</v>
      </c>
      <c r="S3116" s="10">
        <v>0</v>
      </c>
      <c r="T3116" s="50">
        <f t="shared" si="164"/>
        <v>0</v>
      </c>
      <c r="U3116" s="50">
        <f t="shared" si="164"/>
        <v>0</v>
      </c>
      <c r="V3116" s="50">
        <f t="shared" si="164"/>
        <v>0</v>
      </c>
      <c r="W3116" s="50">
        <f t="shared" si="164"/>
        <v>0</v>
      </c>
      <c r="X3116" s="50">
        <f t="shared" si="164"/>
        <v>0</v>
      </c>
      <c r="Y3116" s="50">
        <f t="shared" si="163"/>
        <v>1737.4166666666667</v>
      </c>
      <c r="Z3116" s="50">
        <f t="shared" si="163"/>
        <v>0</v>
      </c>
      <c r="AA3116" s="50">
        <f t="shared" si="163"/>
        <v>0</v>
      </c>
      <c r="AB3116" s="50">
        <f t="shared" si="162"/>
        <v>1737.4166666666667</v>
      </c>
      <c r="AC3116" s="48" t="str">
        <f>VLOOKUP(ПРОДАЖИ!C:C,'ИЗ ОСНОВЫ НОМЕНКЛАТУР'!D:E,2,0)</f>
        <v>Механизмы</v>
      </c>
      <c r="AD3116" s="48" t="str">
        <f>VLOOKUP(C:C,'ИЗ ОСНОВЫ НОМЕНКЛАТУР'!D:F,3,0)</f>
        <v>Подъемные механизмы</v>
      </c>
      <c r="AE3116" s="48" t="str">
        <f>VLOOKUP(C:C,'ИЗ ОСНОВЫ НОМЕНКЛАТУР'!D:H,5,0)</f>
        <v>C</v>
      </c>
    </row>
    <row r="3117" spans="1:31" ht="9.6" customHeight="1" x14ac:dyDescent="0.2">
      <c r="A3117" s="45" t="s">
        <v>2945</v>
      </c>
      <c r="B3117" s="11"/>
      <c r="C3117" s="11" t="s">
        <v>3114</v>
      </c>
      <c r="D3117" s="44">
        <v>26</v>
      </c>
      <c r="E3117" s="44">
        <v>0</v>
      </c>
      <c r="F3117" s="48">
        <v>0</v>
      </c>
      <c r="G3117" s="48">
        <v>0</v>
      </c>
      <c r="H3117" s="44">
        <v>0</v>
      </c>
      <c r="I3117" s="44">
        <v>0</v>
      </c>
      <c r="J3117" s="44">
        <v>0</v>
      </c>
      <c r="K3117" s="48">
        <v>0</v>
      </c>
      <c r="L3117" s="49">
        <v>11700</v>
      </c>
      <c r="M3117" s="49">
        <v>0</v>
      </c>
      <c r="N3117" s="10">
        <v>0</v>
      </c>
      <c r="O3117" s="10">
        <v>0</v>
      </c>
      <c r="P3117" s="10">
        <v>0</v>
      </c>
      <c r="Q3117" s="10">
        <v>0</v>
      </c>
      <c r="R3117" s="10">
        <v>0</v>
      </c>
      <c r="S3117" s="10">
        <v>0</v>
      </c>
      <c r="T3117" s="50">
        <f t="shared" si="164"/>
        <v>975</v>
      </c>
      <c r="U3117" s="50">
        <f t="shared" si="164"/>
        <v>0</v>
      </c>
      <c r="V3117" s="50">
        <f t="shared" si="164"/>
        <v>0</v>
      </c>
      <c r="W3117" s="50">
        <f t="shared" si="164"/>
        <v>0</v>
      </c>
      <c r="X3117" s="50">
        <f t="shared" si="164"/>
        <v>0</v>
      </c>
      <c r="Y3117" s="50">
        <f t="shared" si="163"/>
        <v>0</v>
      </c>
      <c r="Z3117" s="50">
        <f t="shared" si="163"/>
        <v>0</v>
      </c>
      <c r="AA3117" s="50">
        <f t="shared" si="163"/>
        <v>0</v>
      </c>
      <c r="AB3117" s="50">
        <f t="shared" si="162"/>
        <v>975</v>
      </c>
      <c r="AC3117" s="48" t="str">
        <f>VLOOKUP(ПРОДАЖИ!C:C,'ИЗ ОСНОВЫ НОМЕНКЛАТУР'!D:E,2,0)</f>
        <v>Механизмы</v>
      </c>
      <c r="AD3117" s="48" t="str">
        <f>VLOOKUP(C:C,'ИЗ ОСНОВЫ НОМЕНКЛАТУР'!D:F,3,0)</f>
        <v>Подъемные механизмы</v>
      </c>
      <c r="AE3117" s="48" t="str">
        <f>VLOOKUP(C:C,'ИЗ ОСНОВЫ НОМЕНКЛАТУР'!D:H,5,0)</f>
        <v>C</v>
      </c>
    </row>
    <row r="3118" spans="1:31" ht="9.6" customHeight="1" x14ac:dyDescent="0.2">
      <c r="A3118" s="45" t="s">
        <v>2945</v>
      </c>
      <c r="B3118" s="11"/>
      <c r="C3118" s="11" t="s">
        <v>3115</v>
      </c>
      <c r="D3118" s="44">
        <v>28</v>
      </c>
      <c r="E3118" s="44">
        <v>0</v>
      </c>
      <c r="F3118" s="48">
        <v>0</v>
      </c>
      <c r="G3118" s="48">
        <v>0</v>
      </c>
      <c r="H3118" s="44">
        <v>0</v>
      </c>
      <c r="I3118" s="44">
        <v>0</v>
      </c>
      <c r="J3118" s="44">
        <v>0</v>
      </c>
      <c r="K3118" s="48">
        <v>0</v>
      </c>
      <c r="L3118" s="49">
        <v>8400</v>
      </c>
      <c r="M3118" s="49">
        <v>0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50">
        <f t="shared" si="164"/>
        <v>700</v>
      </c>
      <c r="U3118" s="50">
        <f t="shared" si="164"/>
        <v>0</v>
      </c>
      <c r="V3118" s="50">
        <f t="shared" si="164"/>
        <v>0</v>
      </c>
      <c r="W3118" s="50">
        <f t="shared" si="164"/>
        <v>0</v>
      </c>
      <c r="X3118" s="50">
        <f t="shared" si="164"/>
        <v>0</v>
      </c>
      <c r="Y3118" s="50">
        <f t="shared" si="163"/>
        <v>0</v>
      </c>
      <c r="Z3118" s="50">
        <f t="shared" si="163"/>
        <v>0</v>
      </c>
      <c r="AA3118" s="50">
        <f t="shared" si="163"/>
        <v>0</v>
      </c>
      <c r="AB3118" s="50">
        <f t="shared" si="162"/>
        <v>700</v>
      </c>
      <c r="AC3118" s="48" t="str">
        <f>VLOOKUP(ПРОДАЖИ!C:C,'ИЗ ОСНОВЫ НОМЕНКЛАТУР'!D:E,2,0)</f>
        <v>Механизмы</v>
      </c>
      <c r="AD3118" s="48" t="str">
        <f>VLOOKUP(C:C,'ИЗ ОСНОВЫ НОМЕНКЛАТУР'!D:F,3,0)</f>
        <v>Подъемные механизмы</v>
      </c>
      <c r="AE3118" s="48" t="str">
        <f>VLOOKUP(C:C,'ИЗ ОСНОВЫ НОМЕНКЛАТУР'!D:H,5,0)</f>
        <v>C</v>
      </c>
    </row>
    <row r="3119" spans="1:31" ht="9.6" customHeight="1" x14ac:dyDescent="0.2">
      <c r="A3119" s="45" t="s">
        <v>2945</v>
      </c>
      <c r="B3119" s="11"/>
      <c r="C3119" s="11" t="s">
        <v>3116</v>
      </c>
      <c r="D3119" s="44">
        <v>14</v>
      </c>
      <c r="E3119" s="44">
        <v>0</v>
      </c>
      <c r="F3119" s="48">
        <v>0</v>
      </c>
      <c r="G3119" s="48">
        <v>0</v>
      </c>
      <c r="H3119" s="44">
        <v>0</v>
      </c>
      <c r="I3119" s="44">
        <v>0</v>
      </c>
      <c r="J3119" s="44">
        <v>0</v>
      </c>
      <c r="K3119" s="48">
        <v>0</v>
      </c>
      <c r="L3119" s="49">
        <v>31275.45</v>
      </c>
      <c r="M3119" s="49">
        <v>0</v>
      </c>
      <c r="N3119" s="10">
        <v>0</v>
      </c>
      <c r="O3119" s="10">
        <v>0</v>
      </c>
      <c r="P3119" s="10">
        <v>0</v>
      </c>
      <c r="Q3119" s="10">
        <v>0</v>
      </c>
      <c r="R3119" s="10">
        <v>0</v>
      </c>
      <c r="S3119" s="10">
        <v>0</v>
      </c>
      <c r="T3119" s="50">
        <f t="shared" si="164"/>
        <v>2606.2874999999999</v>
      </c>
      <c r="U3119" s="50">
        <f t="shared" si="164"/>
        <v>0</v>
      </c>
      <c r="V3119" s="50">
        <f t="shared" si="164"/>
        <v>0</v>
      </c>
      <c r="W3119" s="50">
        <f t="shared" si="164"/>
        <v>0</v>
      </c>
      <c r="X3119" s="50">
        <f t="shared" si="164"/>
        <v>0</v>
      </c>
      <c r="Y3119" s="50">
        <f t="shared" si="163"/>
        <v>0</v>
      </c>
      <c r="Z3119" s="50">
        <f t="shared" si="163"/>
        <v>0</v>
      </c>
      <c r="AA3119" s="50">
        <f t="shared" si="163"/>
        <v>0</v>
      </c>
      <c r="AB3119" s="50">
        <f t="shared" si="162"/>
        <v>2606.2874999999999</v>
      </c>
      <c r="AC3119" s="48" t="str">
        <f>VLOOKUP(ПРОДАЖИ!C:C,'ИЗ ОСНОВЫ НОМЕНКЛАТУР'!D:E,2,0)</f>
        <v>Механизмы</v>
      </c>
      <c r="AD3119" s="48" t="str">
        <f>VLOOKUP(C:C,'ИЗ ОСНОВЫ НОМЕНКЛАТУР'!D:F,3,0)</f>
        <v>Подъемные механизмы</v>
      </c>
      <c r="AE3119" s="48" t="str">
        <f>VLOOKUP(C:C,'ИЗ ОСНОВЫ НОМЕНКЛАТУР'!D:H,5,0)</f>
        <v>C</v>
      </c>
    </row>
    <row r="3120" spans="1:31" ht="9.6" customHeight="1" x14ac:dyDescent="0.2">
      <c r="A3120" s="45" t="s">
        <v>2945</v>
      </c>
      <c r="B3120" s="11"/>
      <c r="C3120" s="11" t="s">
        <v>3117</v>
      </c>
      <c r="D3120" s="44">
        <v>34</v>
      </c>
      <c r="E3120" s="44">
        <v>0</v>
      </c>
      <c r="F3120" s="48">
        <v>0</v>
      </c>
      <c r="G3120" s="48">
        <v>0</v>
      </c>
      <c r="H3120" s="44">
        <v>0</v>
      </c>
      <c r="I3120" s="44">
        <v>0</v>
      </c>
      <c r="J3120" s="44">
        <v>0</v>
      </c>
      <c r="K3120" s="48">
        <v>0</v>
      </c>
      <c r="L3120" s="49">
        <v>35662.46</v>
      </c>
      <c r="M3120" s="49">
        <v>0</v>
      </c>
      <c r="N3120" s="10">
        <v>0</v>
      </c>
      <c r="O3120" s="10">
        <v>0</v>
      </c>
      <c r="P3120" s="10">
        <v>0</v>
      </c>
      <c r="Q3120" s="10">
        <v>0</v>
      </c>
      <c r="R3120" s="10">
        <v>0</v>
      </c>
      <c r="S3120" s="10">
        <v>0</v>
      </c>
      <c r="T3120" s="50">
        <f t="shared" si="164"/>
        <v>2971.8716666666664</v>
      </c>
      <c r="U3120" s="50">
        <f t="shared" si="164"/>
        <v>0</v>
      </c>
      <c r="V3120" s="50">
        <f t="shared" si="164"/>
        <v>0</v>
      </c>
      <c r="W3120" s="50">
        <f t="shared" si="164"/>
        <v>0</v>
      </c>
      <c r="X3120" s="50">
        <f t="shared" si="164"/>
        <v>0</v>
      </c>
      <c r="Y3120" s="50">
        <f t="shared" si="163"/>
        <v>0</v>
      </c>
      <c r="Z3120" s="50">
        <f t="shared" si="163"/>
        <v>0</v>
      </c>
      <c r="AA3120" s="50">
        <f t="shared" si="163"/>
        <v>0</v>
      </c>
      <c r="AB3120" s="50">
        <f t="shared" si="162"/>
        <v>2971.8716666666664</v>
      </c>
      <c r="AC3120" s="48" t="str">
        <f>VLOOKUP(ПРОДАЖИ!C:C,'ИЗ ОСНОВЫ НОМЕНКЛАТУР'!D:E,2,0)</f>
        <v>Механизмы</v>
      </c>
      <c r="AD3120" s="48" t="str">
        <f>VLOOKUP(C:C,'ИЗ ОСНОВЫ НОМЕНКЛАТУР'!D:F,3,0)</f>
        <v>Подъемные механизмы</v>
      </c>
      <c r="AE3120" s="48" t="str">
        <f>VLOOKUP(C:C,'ИЗ ОСНОВЫ НОМЕНКЛАТУР'!D:H,5,0)</f>
        <v>C</v>
      </c>
    </row>
    <row r="3121" spans="1:31" ht="9.6" customHeight="1" x14ac:dyDescent="0.2">
      <c r="A3121" s="45" t="s">
        <v>2945</v>
      </c>
      <c r="B3121" s="11"/>
      <c r="C3121" s="11" t="s">
        <v>3118</v>
      </c>
      <c r="D3121" s="44">
        <v>0</v>
      </c>
      <c r="E3121" s="44">
        <v>0</v>
      </c>
      <c r="F3121" s="48">
        <v>0</v>
      </c>
      <c r="G3121" s="48">
        <v>0</v>
      </c>
      <c r="H3121" s="44">
        <v>38</v>
      </c>
      <c r="I3121" s="44">
        <v>0</v>
      </c>
      <c r="J3121" s="44">
        <v>0</v>
      </c>
      <c r="K3121" s="48">
        <v>0</v>
      </c>
      <c r="L3121" s="49">
        <v>0</v>
      </c>
      <c r="M3121" s="49">
        <v>0</v>
      </c>
      <c r="N3121" s="10">
        <v>0</v>
      </c>
      <c r="O3121" s="10">
        <v>0</v>
      </c>
      <c r="P3121" s="10">
        <v>10640</v>
      </c>
      <c r="Q3121" s="10">
        <v>0</v>
      </c>
      <c r="R3121" s="10">
        <v>0</v>
      </c>
      <c r="S3121" s="10">
        <v>0</v>
      </c>
      <c r="T3121" s="50">
        <f t="shared" si="164"/>
        <v>0</v>
      </c>
      <c r="U3121" s="50">
        <f t="shared" si="164"/>
        <v>0</v>
      </c>
      <c r="V3121" s="50">
        <f t="shared" si="164"/>
        <v>0</v>
      </c>
      <c r="W3121" s="50">
        <f t="shared" si="164"/>
        <v>0</v>
      </c>
      <c r="X3121" s="50">
        <f t="shared" si="164"/>
        <v>886.66666666666663</v>
      </c>
      <c r="Y3121" s="50">
        <f t="shared" si="163"/>
        <v>0</v>
      </c>
      <c r="Z3121" s="50">
        <f t="shared" si="163"/>
        <v>0</v>
      </c>
      <c r="AA3121" s="50">
        <f t="shared" si="163"/>
        <v>0</v>
      </c>
      <c r="AB3121" s="50">
        <f t="shared" si="162"/>
        <v>886.66666666666663</v>
      </c>
      <c r="AC3121" s="48" t="str">
        <f>VLOOKUP(ПРОДАЖИ!C:C,'ИЗ ОСНОВЫ НОМЕНКЛАТУР'!D:E,2,0)</f>
        <v>Механизмы</v>
      </c>
      <c r="AD3121" s="48" t="str">
        <f>VLOOKUP(C:C,'ИЗ ОСНОВЫ НОМЕНКЛАТУР'!D:F,3,0)</f>
        <v>Подъемные механизмы</v>
      </c>
      <c r="AE3121" s="48" t="str">
        <f>VLOOKUP(C:C,'ИЗ ОСНОВЫ НОМЕНКЛАТУР'!D:H,5,0)</f>
        <v>C</v>
      </c>
    </row>
    <row r="3122" spans="1:31" ht="9.6" customHeight="1" x14ac:dyDescent="0.2">
      <c r="A3122" s="45" t="s">
        <v>2945</v>
      </c>
      <c r="B3122" s="11"/>
      <c r="C3122" s="11" t="s">
        <v>3119</v>
      </c>
      <c r="D3122" s="44">
        <v>27</v>
      </c>
      <c r="E3122" s="44">
        <v>0</v>
      </c>
      <c r="F3122" s="48">
        <v>0</v>
      </c>
      <c r="G3122" s="48">
        <v>0</v>
      </c>
      <c r="H3122" s="44">
        <v>0</v>
      </c>
      <c r="I3122" s="44">
        <v>0</v>
      </c>
      <c r="J3122" s="44">
        <v>0</v>
      </c>
      <c r="K3122" s="48">
        <v>0</v>
      </c>
      <c r="L3122" s="49">
        <v>37248</v>
      </c>
      <c r="M3122" s="49">
        <v>0</v>
      </c>
      <c r="N3122" s="10">
        <v>0</v>
      </c>
      <c r="O3122" s="10">
        <v>0</v>
      </c>
      <c r="P3122" s="10">
        <v>0</v>
      </c>
      <c r="Q3122" s="10">
        <v>0</v>
      </c>
      <c r="R3122" s="10">
        <v>0</v>
      </c>
      <c r="S3122" s="10">
        <v>0</v>
      </c>
      <c r="T3122" s="50">
        <f t="shared" si="164"/>
        <v>3104</v>
      </c>
      <c r="U3122" s="50">
        <f t="shared" si="164"/>
        <v>0</v>
      </c>
      <c r="V3122" s="50">
        <f t="shared" si="164"/>
        <v>0</v>
      </c>
      <c r="W3122" s="50">
        <f t="shared" si="164"/>
        <v>0</v>
      </c>
      <c r="X3122" s="50">
        <f t="shared" si="164"/>
        <v>0</v>
      </c>
      <c r="Y3122" s="50">
        <f t="shared" si="163"/>
        <v>0</v>
      </c>
      <c r="Z3122" s="50">
        <f t="shared" si="163"/>
        <v>0</v>
      </c>
      <c r="AA3122" s="50">
        <f t="shared" si="163"/>
        <v>0</v>
      </c>
      <c r="AB3122" s="50">
        <f t="shared" si="162"/>
        <v>3104</v>
      </c>
      <c r="AC3122" s="48" t="str">
        <f>VLOOKUP(ПРОДАЖИ!C:C,'ИЗ ОСНОВЫ НОМЕНКЛАТУР'!D:E,2,0)</f>
        <v>Механизмы</v>
      </c>
      <c r="AD3122" s="48" t="str">
        <f>VLOOKUP(C:C,'ИЗ ОСНОВЫ НОМЕНКЛАТУР'!D:F,3,0)</f>
        <v>Подъемные механизмы</v>
      </c>
      <c r="AE3122" s="48" t="str">
        <f>VLOOKUP(C:C,'ИЗ ОСНОВЫ НОМЕНКЛАТУР'!D:H,5,0)</f>
        <v>C</v>
      </c>
    </row>
    <row r="3123" spans="1:31" ht="9.6" customHeight="1" x14ac:dyDescent="0.2">
      <c r="A3123" s="45" t="s">
        <v>2945</v>
      </c>
      <c r="B3123" s="11"/>
      <c r="C3123" s="11" t="s">
        <v>3120</v>
      </c>
      <c r="D3123" s="44">
        <v>20</v>
      </c>
      <c r="E3123" s="44">
        <v>0</v>
      </c>
      <c r="F3123" s="48">
        <v>0</v>
      </c>
      <c r="G3123" s="48">
        <v>0</v>
      </c>
      <c r="H3123" s="44">
        <v>0</v>
      </c>
      <c r="I3123" s="44">
        <v>0</v>
      </c>
      <c r="J3123" s="44">
        <v>0</v>
      </c>
      <c r="K3123" s="48">
        <v>0</v>
      </c>
      <c r="L3123" s="49">
        <v>25680</v>
      </c>
      <c r="M3123" s="49">
        <v>0</v>
      </c>
      <c r="N3123" s="10">
        <v>0</v>
      </c>
      <c r="O3123" s="10">
        <v>0</v>
      </c>
      <c r="P3123" s="10">
        <v>0</v>
      </c>
      <c r="Q3123" s="10">
        <v>0</v>
      </c>
      <c r="R3123" s="10">
        <v>0</v>
      </c>
      <c r="S3123" s="10">
        <v>0</v>
      </c>
      <c r="T3123" s="50">
        <f t="shared" si="164"/>
        <v>2140</v>
      </c>
      <c r="U3123" s="50">
        <f t="shared" si="164"/>
        <v>0</v>
      </c>
      <c r="V3123" s="50">
        <f t="shared" si="164"/>
        <v>0</v>
      </c>
      <c r="W3123" s="50">
        <f t="shared" si="164"/>
        <v>0</v>
      </c>
      <c r="X3123" s="50">
        <f t="shared" si="164"/>
        <v>0</v>
      </c>
      <c r="Y3123" s="50">
        <f t="shared" si="163"/>
        <v>0</v>
      </c>
      <c r="Z3123" s="50">
        <f t="shared" si="163"/>
        <v>0</v>
      </c>
      <c r="AA3123" s="50">
        <f t="shared" si="163"/>
        <v>0</v>
      </c>
      <c r="AB3123" s="50">
        <f t="shared" si="162"/>
        <v>2140</v>
      </c>
      <c r="AC3123" s="48" t="str">
        <f>VLOOKUP(ПРОДАЖИ!C:C,'ИЗ ОСНОВЫ НОМЕНКЛАТУР'!D:E,2,0)</f>
        <v>Механизмы</v>
      </c>
      <c r="AD3123" s="48" t="str">
        <f>VLOOKUP(C:C,'ИЗ ОСНОВЫ НОМЕНКЛАТУР'!D:F,3,0)</f>
        <v>Подъемные механизмы</v>
      </c>
      <c r="AE3123" s="48" t="str">
        <f>VLOOKUP(C:C,'ИЗ ОСНОВЫ НОМЕНКЛАТУР'!D:H,5,0)</f>
        <v>C</v>
      </c>
    </row>
    <row r="3124" spans="1:31" ht="9.6" customHeight="1" x14ac:dyDescent="0.2">
      <c r="A3124" s="45" t="s">
        <v>2945</v>
      </c>
      <c r="B3124" s="11"/>
      <c r="C3124" s="11" t="s">
        <v>3121</v>
      </c>
      <c r="D3124" s="44">
        <v>19</v>
      </c>
      <c r="E3124" s="44">
        <v>0</v>
      </c>
      <c r="F3124" s="48">
        <v>0</v>
      </c>
      <c r="G3124" s="48">
        <v>0</v>
      </c>
      <c r="H3124" s="44">
        <v>0</v>
      </c>
      <c r="I3124" s="44">
        <v>0</v>
      </c>
      <c r="J3124" s="44">
        <v>0</v>
      </c>
      <c r="K3124" s="48">
        <v>0</v>
      </c>
      <c r="L3124" s="49">
        <v>24396</v>
      </c>
      <c r="M3124" s="49">
        <v>0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50">
        <f t="shared" si="164"/>
        <v>2033</v>
      </c>
      <c r="U3124" s="50">
        <f t="shared" si="164"/>
        <v>0</v>
      </c>
      <c r="V3124" s="50">
        <f t="shared" si="164"/>
        <v>0</v>
      </c>
      <c r="W3124" s="50">
        <f t="shared" si="164"/>
        <v>0</v>
      </c>
      <c r="X3124" s="50">
        <f t="shared" si="164"/>
        <v>0</v>
      </c>
      <c r="Y3124" s="50">
        <f t="shared" si="163"/>
        <v>0</v>
      </c>
      <c r="Z3124" s="50">
        <f t="shared" si="163"/>
        <v>0</v>
      </c>
      <c r="AA3124" s="50">
        <f t="shared" si="163"/>
        <v>0</v>
      </c>
      <c r="AB3124" s="50">
        <f t="shared" si="162"/>
        <v>2033</v>
      </c>
      <c r="AC3124" s="48" t="str">
        <f>VLOOKUP(ПРОДАЖИ!C:C,'ИЗ ОСНОВЫ НОМЕНКЛАТУР'!D:E,2,0)</f>
        <v>Механизмы</v>
      </c>
      <c r="AD3124" s="48" t="str">
        <f>VLOOKUP(C:C,'ИЗ ОСНОВЫ НОМЕНКЛАТУР'!D:F,3,0)</f>
        <v>Подъемные механизмы</v>
      </c>
      <c r="AE3124" s="48" t="str">
        <f>VLOOKUP(C:C,'ИЗ ОСНОВЫ НОМЕНКЛАТУР'!D:H,5,0)</f>
        <v>C</v>
      </c>
    </row>
    <row r="3125" spans="1:31" ht="9.6" customHeight="1" x14ac:dyDescent="0.2">
      <c r="A3125" s="45" t="s">
        <v>2945</v>
      </c>
      <c r="B3125" s="11"/>
      <c r="C3125" s="11" t="s">
        <v>3122</v>
      </c>
      <c r="D3125" s="44">
        <v>13</v>
      </c>
      <c r="E3125" s="44">
        <v>0</v>
      </c>
      <c r="F3125" s="48">
        <v>0</v>
      </c>
      <c r="G3125" s="48">
        <v>0</v>
      </c>
      <c r="H3125" s="44">
        <v>0</v>
      </c>
      <c r="I3125" s="44">
        <v>0</v>
      </c>
      <c r="J3125" s="44">
        <v>0</v>
      </c>
      <c r="K3125" s="48">
        <v>0</v>
      </c>
      <c r="L3125" s="49">
        <v>28782</v>
      </c>
      <c r="M3125" s="49">
        <v>0</v>
      </c>
      <c r="N3125" s="10">
        <v>0</v>
      </c>
      <c r="O3125" s="10">
        <v>0</v>
      </c>
      <c r="P3125" s="10">
        <v>0</v>
      </c>
      <c r="Q3125" s="10">
        <v>0</v>
      </c>
      <c r="R3125" s="10">
        <v>0</v>
      </c>
      <c r="S3125" s="10">
        <v>0</v>
      </c>
      <c r="T3125" s="50">
        <f t="shared" si="164"/>
        <v>2398.5</v>
      </c>
      <c r="U3125" s="50">
        <f t="shared" si="164"/>
        <v>0</v>
      </c>
      <c r="V3125" s="50">
        <f t="shared" si="164"/>
        <v>0</v>
      </c>
      <c r="W3125" s="50">
        <f t="shared" si="164"/>
        <v>0</v>
      </c>
      <c r="X3125" s="50">
        <f t="shared" si="164"/>
        <v>0</v>
      </c>
      <c r="Y3125" s="50">
        <f t="shared" si="163"/>
        <v>0</v>
      </c>
      <c r="Z3125" s="50">
        <f t="shared" si="163"/>
        <v>0</v>
      </c>
      <c r="AA3125" s="50">
        <f t="shared" si="163"/>
        <v>0</v>
      </c>
      <c r="AB3125" s="50">
        <f t="shared" si="162"/>
        <v>2398.5</v>
      </c>
      <c r="AC3125" s="48" t="str">
        <f>VLOOKUP(ПРОДАЖИ!C:C,'ИЗ ОСНОВЫ НОМЕНКЛАТУР'!D:E,2,0)</f>
        <v>Механизмы</v>
      </c>
      <c r="AD3125" s="48" t="str">
        <f>VLOOKUP(C:C,'ИЗ ОСНОВЫ НОМЕНКЛАТУР'!D:F,3,0)</f>
        <v>Подъемные механизмы</v>
      </c>
      <c r="AE3125" s="48" t="str">
        <f>VLOOKUP(C:C,'ИЗ ОСНОВЫ НОМЕНКЛАТУР'!D:H,5,0)</f>
        <v>C</v>
      </c>
    </row>
    <row r="3126" spans="1:31" ht="9.6" customHeight="1" x14ac:dyDescent="0.2">
      <c r="A3126" s="45" t="s">
        <v>2945</v>
      </c>
      <c r="B3126" s="11"/>
      <c r="C3126" s="11" t="s">
        <v>3123</v>
      </c>
      <c r="D3126" s="44">
        <v>39</v>
      </c>
      <c r="E3126" s="44">
        <v>0</v>
      </c>
      <c r="F3126" s="48">
        <v>10</v>
      </c>
      <c r="G3126" s="48">
        <v>0</v>
      </c>
      <c r="H3126" s="44">
        <v>0</v>
      </c>
      <c r="I3126" s="44">
        <v>0</v>
      </c>
      <c r="J3126" s="44">
        <v>0</v>
      </c>
      <c r="K3126" s="48">
        <v>0</v>
      </c>
      <c r="L3126" s="49">
        <v>11990.53</v>
      </c>
      <c r="M3126" s="49">
        <v>0</v>
      </c>
      <c r="N3126" s="10">
        <v>1152.8800000000001</v>
      </c>
      <c r="O3126" s="10">
        <v>0</v>
      </c>
      <c r="P3126" s="10">
        <v>0</v>
      </c>
      <c r="Q3126" s="10">
        <v>0</v>
      </c>
      <c r="R3126" s="10">
        <v>0</v>
      </c>
      <c r="S3126" s="10">
        <v>0</v>
      </c>
      <c r="T3126" s="50">
        <f t="shared" si="164"/>
        <v>999.21083333333343</v>
      </c>
      <c r="U3126" s="50">
        <f t="shared" si="164"/>
        <v>0</v>
      </c>
      <c r="V3126" s="50">
        <f t="shared" si="164"/>
        <v>96.073333333333338</v>
      </c>
      <c r="W3126" s="50">
        <f t="shared" si="164"/>
        <v>0</v>
      </c>
      <c r="X3126" s="50">
        <f t="shared" si="164"/>
        <v>0</v>
      </c>
      <c r="Y3126" s="50">
        <f t="shared" si="163"/>
        <v>0</v>
      </c>
      <c r="Z3126" s="50">
        <f t="shared" si="163"/>
        <v>0</v>
      </c>
      <c r="AA3126" s="50">
        <f t="shared" si="163"/>
        <v>0</v>
      </c>
      <c r="AB3126" s="50">
        <f t="shared" si="162"/>
        <v>1095.2841666666668</v>
      </c>
      <c r="AC3126" s="48" t="str">
        <f>VLOOKUP(ПРОДАЖИ!C:C,'ИЗ ОСНОВЫ НОМЕНКЛАТУР'!D:E,2,0)</f>
        <v>Механизмы</v>
      </c>
      <c r="AD3126" s="48" t="str">
        <f>VLOOKUP(C:C,'ИЗ ОСНОВЫ НОМЕНКЛАТУР'!D:F,3,0)</f>
        <v>Подъемные механизмы</v>
      </c>
      <c r="AE3126" s="48" t="str">
        <f>VLOOKUP(C:C,'ИЗ ОСНОВЫ НОМЕНКЛАТУР'!D:H,5,0)</f>
        <v>C</v>
      </c>
    </row>
    <row r="3127" spans="1:31" ht="9.6" customHeight="1" x14ac:dyDescent="0.2">
      <c r="A3127" s="45" t="s">
        <v>2945</v>
      </c>
      <c r="B3127" s="11"/>
      <c r="C3127" s="11" t="s">
        <v>3124</v>
      </c>
      <c r="D3127" s="44">
        <v>8</v>
      </c>
      <c r="E3127" s="44">
        <v>0</v>
      </c>
      <c r="F3127" s="48">
        <v>0</v>
      </c>
      <c r="G3127" s="48">
        <v>0</v>
      </c>
      <c r="H3127" s="44">
        <v>0</v>
      </c>
      <c r="I3127" s="44">
        <v>0</v>
      </c>
      <c r="J3127" s="44">
        <v>0</v>
      </c>
      <c r="K3127" s="48">
        <v>0</v>
      </c>
      <c r="L3127" s="49">
        <v>16440</v>
      </c>
      <c r="M3127" s="49">
        <v>0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0</v>
      </c>
      <c r="T3127" s="50">
        <f t="shared" si="164"/>
        <v>1370</v>
      </c>
      <c r="U3127" s="50">
        <f t="shared" si="164"/>
        <v>0</v>
      </c>
      <c r="V3127" s="50">
        <f t="shared" si="164"/>
        <v>0</v>
      </c>
      <c r="W3127" s="50">
        <f t="shared" si="164"/>
        <v>0</v>
      </c>
      <c r="X3127" s="50">
        <f t="shared" si="164"/>
        <v>0</v>
      </c>
      <c r="Y3127" s="50">
        <f t="shared" si="163"/>
        <v>0</v>
      </c>
      <c r="Z3127" s="50">
        <f t="shared" si="163"/>
        <v>0</v>
      </c>
      <c r="AA3127" s="50">
        <f t="shared" si="163"/>
        <v>0</v>
      </c>
      <c r="AB3127" s="50">
        <f t="shared" si="162"/>
        <v>1370</v>
      </c>
      <c r="AC3127" s="48" t="str">
        <f>VLOOKUP(ПРОДАЖИ!C:C,'ИЗ ОСНОВЫ НОМЕНКЛАТУР'!D:E,2,0)</f>
        <v>Механизмы</v>
      </c>
      <c r="AD3127" s="48" t="str">
        <f>VLOOKUP(C:C,'ИЗ ОСНОВЫ НОМЕНКЛАТУР'!D:F,3,0)</f>
        <v>Подъемные механизмы</v>
      </c>
      <c r="AE3127" s="48" t="str">
        <f>VLOOKUP(C:C,'ИЗ ОСНОВЫ НОМЕНКЛАТУР'!D:H,5,0)</f>
        <v>C</v>
      </c>
    </row>
    <row r="3128" spans="1:31" ht="9.6" customHeight="1" x14ac:dyDescent="0.2">
      <c r="A3128" s="45" t="s">
        <v>2945</v>
      </c>
      <c r="B3128" s="11"/>
      <c r="C3128" s="11" t="s">
        <v>3125</v>
      </c>
      <c r="D3128" s="44">
        <v>11</v>
      </c>
      <c r="E3128" s="44">
        <v>0</v>
      </c>
      <c r="F3128" s="48">
        <v>0</v>
      </c>
      <c r="G3128" s="48">
        <v>0</v>
      </c>
      <c r="H3128" s="44">
        <v>0</v>
      </c>
      <c r="I3128" s="44">
        <v>0</v>
      </c>
      <c r="J3128" s="44">
        <v>0</v>
      </c>
      <c r="K3128" s="48">
        <v>0</v>
      </c>
      <c r="L3128" s="49">
        <v>23983</v>
      </c>
      <c r="M3128" s="49">
        <v>0</v>
      </c>
      <c r="N3128" s="10">
        <v>0</v>
      </c>
      <c r="O3128" s="10">
        <v>0</v>
      </c>
      <c r="P3128" s="10">
        <v>0</v>
      </c>
      <c r="Q3128" s="10">
        <v>0</v>
      </c>
      <c r="R3128" s="10">
        <v>0</v>
      </c>
      <c r="S3128" s="10">
        <v>0</v>
      </c>
      <c r="T3128" s="50">
        <f t="shared" si="164"/>
        <v>1998.5833333333333</v>
      </c>
      <c r="U3128" s="50">
        <f t="shared" si="164"/>
        <v>0</v>
      </c>
      <c r="V3128" s="50">
        <f t="shared" si="164"/>
        <v>0</v>
      </c>
      <c r="W3128" s="50">
        <f t="shared" si="164"/>
        <v>0</v>
      </c>
      <c r="X3128" s="50">
        <f t="shared" si="164"/>
        <v>0</v>
      </c>
      <c r="Y3128" s="50">
        <f t="shared" si="163"/>
        <v>0</v>
      </c>
      <c r="Z3128" s="50">
        <f t="shared" si="163"/>
        <v>0</v>
      </c>
      <c r="AA3128" s="50">
        <f t="shared" si="163"/>
        <v>0</v>
      </c>
      <c r="AB3128" s="50">
        <f t="shared" si="162"/>
        <v>1998.5833333333333</v>
      </c>
      <c r="AC3128" s="48" t="str">
        <f>VLOOKUP(ПРОДАЖИ!C:C,'ИЗ ОСНОВЫ НОМЕНКЛАТУР'!D:E,2,0)</f>
        <v>Механизмы</v>
      </c>
      <c r="AD3128" s="48" t="str">
        <f>VLOOKUP(C:C,'ИЗ ОСНОВЫ НОМЕНКЛАТУР'!D:F,3,0)</f>
        <v>Подъемные механизмы</v>
      </c>
      <c r="AE3128" s="48" t="str">
        <f>VLOOKUP(C:C,'ИЗ ОСНОВЫ НОМЕНКЛАТУР'!D:H,5,0)</f>
        <v>C</v>
      </c>
    </row>
    <row r="3129" spans="1:31" ht="9.6" customHeight="1" x14ac:dyDescent="0.2">
      <c r="A3129" s="45" t="s">
        <v>2945</v>
      </c>
      <c r="B3129" s="11"/>
      <c r="C3129" s="11" t="s">
        <v>3126</v>
      </c>
      <c r="D3129" s="44">
        <v>0</v>
      </c>
      <c r="E3129" s="44">
        <v>0</v>
      </c>
      <c r="F3129" s="48">
        <v>0</v>
      </c>
      <c r="G3129" s="48">
        <v>0</v>
      </c>
      <c r="H3129" s="44">
        <v>0</v>
      </c>
      <c r="I3129" s="44">
        <v>1</v>
      </c>
      <c r="J3129" s="44">
        <v>0</v>
      </c>
      <c r="K3129" s="48">
        <v>0</v>
      </c>
      <c r="L3129" s="49">
        <v>0</v>
      </c>
      <c r="M3129" s="49">
        <v>0</v>
      </c>
      <c r="N3129" s="10">
        <v>0</v>
      </c>
      <c r="O3129" s="10">
        <v>0</v>
      </c>
      <c r="P3129" s="10">
        <v>0</v>
      </c>
      <c r="Q3129" s="10">
        <v>3282</v>
      </c>
      <c r="R3129" s="10">
        <v>0</v>
      </c>
      <c r="S3129" s="10">
        <v>0</v>
      </c>
      <c r="T3129" s="50">
        <f t="shared" si="164"/>
        <v>0</v>
      </c>
      <c r="U3129" s="50">
        <f t="shared" si="164"/>
        <v>0</v>
      </c>
      <c r="V3129" s="50">
        <f t="shared" si="164"/>
        <v>0</v>
      </c>
      <c r="W3129" s="50">
        <f t="shared" si="164"/>
        <v>0</v>
      </c>
      <c r="X3129" s="50">
        <f t="shared" si="164"/>
        <v>0</v>
      </c>
      <c r="Y3129" s="50">
        <f t="shared" si="163"/>
        <v>273.5</v>
      </c>
      <c r="Z3129" s="50">
        <f t="shared" si="163"/>
        <v>0</v>
      </c>
      <c r="AA3129" s="50">
        <f t="shared" si="163"/>
        <v>0</v>
      </c>
      <c r="AB3129" s="50">
        <f t="shared" si="162"/>
        <v>273.5</v>
      </c>
      <c r="AC3129" s="48" t="str">
        <f>VLOOKUP(ПРОДАЖИ!C:C,'ИЗ ОСНОВЫ НОМЕНКЛАТУР'!D:E,2,0)</f>
        <v>Механизмы</v>
      </c>
      <c r="AD3129" s="48" t="str">
        <f>VLOOKUP(C:C,'ИЗ ОСНОВЫ НОМЕНКЛАТУР'!D:F,3,0)</f>
        <v>Подъемные механизмы</v>
      </c>
      <c r="AE3129" s="48" t="str">
        <f>VLOOKUP(C:C,'ИЗ ОСНОВЫ НОМЕНКЛАТУР'!D:H,5,0)</f>
        <v>C</v>
      </c>
    </row>
    <row r="3130" spans="1:31" ht="9.6" customHeight="1" x14ac:dyDescent="0.2">
      <c r="A3130" s="45" t="s">
        <v>2945</v>
      </c>
      <c r="B3130" s="11"/>
      <c r="C3130" s="11" t="s">
        <v>3127</v>
      </c>
      <c r="D3130" s="44">
        <v>10</v>
      </c>
      <c r="E3130" s="44">
        <v>0</v>
      </c>
      <c r="F3130" s="48">
        <v>0</v>
      </c>
      <c r="G3130" s="48">
        <v>0</v>
      </c>
      <c r="H3130" s="44">
        <v>0</v>
      </c>
      <c r="I3130" s="44">
        <v>0</v>
      </c>
      <c r="J3130" s="44">
        <v>0</v>
      </c>
      <c r="K3130" s="48">
        <v>0</v>
      </c>
      <c r="L3130" s="49">
        <v>3000</v>
      </c>
      <c r="M3130" s="49">
        <v>0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0</v>
      </c>
      <c r="T3130" s="50">
        <f t="shared" si="164"/>
        <v>250</v>
      </c>
      <c r="U3130" s="50">
        <f t="shared" si="164"/>
        <v>0</v>
      </c>
      <c r="V3130" s="50">
        <f t="shared" si="164"/>
        <v>0</v>
      </c>
      <c r="W3130" s="50">
        <f t="shared" si="164"/>
        <v>0</v>
      </c>
      <c r="X3130" s="50">
        <f t="shared" si="164"/>
        <v>0</v>
      </c>
      <c r="Y3130" s="50">
        <f t="shared" si="163"/>
        <v>0</v>
      </c>
      <c r="Z3130" s="50">
        <f t="shared" si="163"/>
        <v>0</v>
      </c>
      <c r="AA3130" s="50">
        <f t="shared" si="163"/>
        <v>0</v>
      </c>
      <c r="AB3130" s="50">
        <f t="shared" si="162"/>
        <v>250</v>
      </c>
      <c r="AC3130" s="48" t="str">
        <f>VLOOKUP(ПРОДАЖИ!C:C,'ИЗ ОСНОВЫ НОМЕНКЛАТУР'!D:E,2,0)</f>
        <v>Механизмы</v>
      </c>
      <c r="AD3130" s="48" t="str">
        <f>VLOOKUP(C:C,'ИЗ ОСНОВЫ НОМЕНКЛАТУР'!D:F,3,0)</f>
        <v>Подъемные механизмы</v>
      </c>
      <c r="AE3130" s="48" t="str">
        <f>VLOOKUP(C:C,'ИЗ ОСНОВЫ НОМЕНКЛАТУР'!D:H,5,0)</f>
        <v>C</v>
      </c>
    </row>
    <row r="3131" spans="1:31" ht="9.6" customHeight="1" x14ac:dyDescent="0.2">
      <c r="A3131" s="45" t="s">
        <v>2945</v>
      </c>
      <c r="B3131" s="11"/>
      <c r="C3131" s="11" t="s">
        <v>3128</v>
      </c>
      <c r="D3131" s="44">
        <v>10</v>
      </c>
      <c r="E3131" s="44">
        <v>0</v>
      </c>
      <c r="F3131" s="48">
        <v>0</v>
      </c>
      <c r="G3131" s="48">
        <v>0</v>
      </c>
      <c r="H3131" s="44">
        <v>0</v>
      </c>
      <c r="I3131" s="44">
        <v>0</v>
      </c>
      <c r="J3131" s="44">
        <v>0</v>
      </c>
      <c r="K3131" s="48">
        <v>0</v>
      </c>
      <c r="L3131" s="49">
        <v>10000</v>
      </c>
      <c r="M3131" s="49">
        <v>0</v>
      </c>
      <c r="N3131" s="10">
        <v>0</v>
      </c>
      <c r="O3131" s="10">
        <v>0</v>
      </c>
      <c r="P3131" s="10">
        <v>0</v>
      </c>
      <c r="Q3131" s="10">
        <v>0</v>
      </c>
      <c r="R3131" s="10">
        <v>0</v>
      </c>
      <c r="S3131" s="10">
        <v>0</v>
      </c>
      <c r="T3131" s="50">
        <f t="shared" si="164"/>
        <v>833.33333333333337</v>
      </c>
      <c r="U3131" s="50">
        <f t="shared" si="164"/>
        <v>0</v>
      </c>
      <c r="V3131" s="50">
        <f t="shared" si="164"/>
        <v>0</v>
      </c>
      <c r="W3131" s="50">
        <f t="shared" si="164"/>
        <v>0</v>
      </c>
      <c r="X3131" s="50">
        <f t="shared" si="164"/>
        <v>0</v>
      </c>
      <c r="Y3131" s="50">
        <f t="shared" si="163"/>
        <v>0</v>
      </c>
      <c r="Z3131" s="50">
        <f t="shared" si="163"/>
        <v>0</v>
      </c>
      <c r="AA3131" s="50">
        <f t="shared" si="163"/>
        <v>0</v>
      </c>
      <c r="AB3131" s="50">
        <f t="shared" si="162"/>
        <v>833.33333333333337</v>
      </c>
      <c r="AC3131" s="48" t="str">
        <f>VLOOKUP(ПРОДАЖИ!C:C,'ИЗ ОСНОВЫ НОМЕНКЛАТУР'!D:E,2,0)</f>
        <v>Механизмы</v>
      </c>
      <c r="AD3131" s="48" t="str">
        <f>VLOOKUP(C:C,'ИЗ ОСНОВЫ НОМЕНКЛАТУР'!D:F,3,0)</f>
        <v>Подъемные механизмы</v>
      </c>
      <c r="AE3131" s="48" t="str">
        <f>VLOOKUP(C:C,'ИЗ ОСНОВЫ НОМЕНКЛАТУР'!D:H,5,0)</f>
        <v>C</v>
      </c>
    </row>
    <row r="3132" spans="1:31" ht="9.6" customHeight="1" x14ac:dyDescent="0.2">
      <c r="A3132" s="45" t="s">
        <v>2945</v>
      </c>
      <c r="B3132" s="11"/>
      <c r="C3132" s="11" t="s">
        <v>3129</v>
      </c>
      <c r="D3132" s="44">
        <v>9</v>
      </c>
      <c r="E3132" s="44">
        <v>0</v>
      </c>
      <c r="F3132" s="48">
        <v>0</v>
      </c>
      <c r="G3132" s="48">
        <v>0</v>
      </c>
      <c r="H3132" s="44">
        <v>0</v>
      </c>
      <c r="I3132" s="44">
        <v>0</v>
      </c>
      <c r="J3132" s="44">
        <v>0</v>
      </c>
      <c r="K3132" s="48">
        <v>0</v>
      </c>
      <c r="L3132" s="49">
        <v>9000</v>
      </c>
      <c r="M3132" s="49">
        <v>0</v>
      </c>
      <c r="N3132" s="10">
        <v>0</v>
      </c>
      <c r="O3132" s="10">
        <v>0</v>
      </c>
      <c r="P3132" s="10">
        <v>0</v>
      </c>
      <c r="Q3132" s="10">
        <v>0</v>
      </c>
      <c r="R3132" s="10">
        <v>0</v>
      </c>
      <c r="S3132" s="10">
        <v>0</v>
      </c>
      <c r="T3132" s="50">
        <f t="shared" si="164"/>
        <v>750</v>
      </c>
      <c r="U3132" s="50">
        <f t="shared" si="164"/>
        <v>0</v>
      </c>
      <c r="V3132" s="50">
        <f t="shared" si="164"/>
        <v>0</v>
      </c>
      <c r="W3132" s="50">
        <f t="shared" si="164"/>
        <v>0</v>
      </c>
      <c r="X3132" s="50">
        <f t="shared" si="164"/>
        <v>0</v>
      </c>
      <c r="Y3132" s="50">
        <f t="shared" si="163"/>
        <v>0</v>
      </c>
      <c r="Z3132" s="50">
        <f t="shared" si="163"/>
        <v>0</v>
      </c>
      <c r="AA3132" s="50">
        <f t="shared" si="163"/>
        <v>0</v>
      </c>
      <c r="AB3132" s="50">
        <f t="shared" si="162"/>
        <v>750</v>
      </c>
      <c r="AC3132" s="48" t="str">
        <f>VLOOKUP(ПРОДАЖИ!C:C,'ИЗ ОСНОВЫ НОМЕНКЛАТУР'!D:E,2,0)</f>
        <v>Механизмы</v>
      </c>
      <c r="AD3132" s="48" t="str">
        <f>VLOOKUP(C:C,'ИЗ ОСНОВЫ НОМЕНКЛАТУР'!D:F,3,0)</f>
        <v>Подъемные механизмы</v>
      </c>
      <c r="AE3132" s="48" t="str">
        <f>VLOOKUP(C:C,'ИЗ ОСНОВЫ НОМЕНКЛАТУР'!D:H,5,0)</f>
        <v>C</v>
      </c>
    </row>
    <row r="3133" spans="1:31" ht="9.6" customHeight="1" x14ac:dyDescent="0.2">
      <c r="A3133" s="45" t="s">
        <v>2945</v>
      </c>
      <c r="B3133" s="11"/>
      <c r="C3133" s="11" t="s">
        <v>3130</v>
      </c>
      <c r="D3133" s="44">
        <v>10</v>
      </c>
      <c r="E3133" s="44">
        <v>0</v>
      </c>
      <c r="F3133" s="48">
        <v>0</v>
      </c>
      <c r="G3133" s="48">
        <v>0</v>
      </c>
      <c r="H3133" s="44">
        <v>0</v>
      </c>
      <c r="I3133" s="44">
        <v>0</v>
      </c>
      <c r="J3133" s="44">
        <v>0</v>
      </c>
      <c r="K3133" s="48">
        <v>0</v>
      </c>
      <c r="L3133" s="49">
        <v>7200</v>
      </c>
      <c r="M3133" s="49">
        <v>0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50">
        <f t="shared" si="164"/>
        <v>600</v>
      </c>
      <c r="U3133" s="50">
        <f t="shared" si="164"/>
        <v>0</v>
      </c>
      <c r="V3133" s="50">
        <f t="shared" si="164"/>
        <v>0</v>
      </c>
      <c r="W3133" s="50">
        <f t="shared" si="164"/>
        <v>0</v>
      </c>
      <c r="X3133" s="50">
        <f t="shared" si="164"/>
        <v>0</v>
      </c>
      <c r="Y3133" s="50">
        <f t="shared" si="163"/>
        <v>0</v>
      </c>
      <c r="Z3133" s="50">
        <f t="shared" si="163"/>
        <v>0</v>
      </c>
      <c r="AA3133" s="50">
        <f t="shared" si="163"/>
        <v>0</v>
      </c>
      <c r="AB3133" s="50">
        <f t="shared" si="162"/>
        <v>600</v>
      </c>
      <c r="AC3133" s="48" t="str">
        <f>VLOOKUP(ПРОДАЖИ!C:C,'ИЗ ОСНОВЫ НОМЕНКЛАТУР'!D:E,2,0)</f>
        <v>Механизмы</v>
      </c>
      <c r="AD3133" s="48" t="str">
        <f>VLOOKUP(C:C,'ИЗ ОСНОВЫ НОМЕНКЛАТУР'!D:F,3,0)</f>
        <v>Подъемные механизмы</v>
      </c>
      <c r="AE3133" s="48" t="str">
        <f>VLOOKUP(C:C,'ИЗ ОСНОВЫ НОМЕНКЛАТУР'!D:H,5,0)</f>
        <v>C</v>
      </c>
    </row>
    <row r="3134" spans="1:31" ht="9.6" customHeight="1" x14ac:dyDescent="0.2">
      <c r="A3134" s="45" t="s">
        <v>2945</v>
      </c>
      <c r="B3134" s="11"/>
      <c r="C3134" s="11" t="s">
        <v>3131</v>
      </c>
      <c r="D3134" s="44">
        <v>7</v>
      </c>
      <c r="E3134" s="44">
        <v>0</v>
      </c>
      <c r="F3134" s="48">
        <v>0</v>
      </c>
      <c r="G3134" s="48">
        <v>0</v>
      </c>
      <c r="H3134" s="44">
        <v>0</v>
      </c>
      <c r="I3134" s="44">
        <v>0</v>
      </c>
      <c r="J3134" s="44">
        <v>0</v>
      </c>
      <c r="K3134" s="48">
        <v>0</v>
      </c>
      <c r="L3134" s="49">
        <v>7000</v>
      </c>
      <c r="M3134" s="49">
        <v>0</v>
      </c>
      <c r="N3134" s="10">
        <v>0</v>
      </c>
      <c r="O3134" s="10">
        <v>0</v>
      </c>
      <c r="P3134" s="10">
        <v>0</v>
      </c>
      <c r="Q3134" s="10">
        <v>0</v>
      </c>
      <c r="R3134" s="10">
        <v>0</v>
      </c>
      <c r="S3134" s="10">
        <v>0</v>
      </c>
      <c r="T3134" s="50">
        <f t="shared" si="164"/>
        <v>583.33333333333337</v>
      </c>
      <c r="U3134" s="50">
        <f t="shared" si="164"/>
        <v>0</v>
      </c>
      <c r="V3134" s="50">
        <f t="shared" si="164"/>
        <v>0</v>
      </c>
      <c r="W3134" s="50">
        <f t="shared" si="164"/>
        <v>0</v>
      </c>
      <c r="X3134" s="50">
        <f t="shared" si="164"/>
        <v>0</v>
      </c>
      <c r="Y3134" s="50">
        <f t="shared" si="163"/>
        <v>0</v>
      </c>
      <c r="Z3134" s="50">
        <f t="shared" si="163"/>
        <v>0</v>
      </c>
      <c r="AA3134" s="50">
        <f t="shared" si="163"/>
        <v>0</v>
      </c>
      <c r="AB3134" s="50">
        <f t="shared" si="162"/>
        <v>583.33333333333337</v>
      </c>
      <c r="AC3134" s="48" t="str">
        <f>VLOOKUP(ПРОДАЖИ!C:C,'ИЗ ОСНОВЫ НОМЕНКЛАТУР'!D:E,2,0)</f>
        <v>Механизмы</v>
      </c>
      <c r="AD3134" s="48" t="str">
        <f>VLOOKUP(C:C,'ИЗ ОСНОВЫ НОМЕНКЛАТУР'!D:F,3,0)</f>
        <v>Подъемные механизмы</v>
      </c>
      <c r="AE3134" s="48" t="str">
        <f>VLOOKUP(C:C,'ИЗ ОСНОВЫ НОМЕНКЛАТУР'!D:H,5,0)</f>
        <v>C</v>
      </c>
    </row>
    <row r="3135" spans="1:31" ht="9.6" customHeight="1" x14ac:dyDescent="0.2">
      <c r="A3135" s="45" t="s">
        <v>2945</v>
      </c>
      <c r="B3135" s="11"/>
      <c r="C3135" s="11" t="s">
        <v>3132</v>
      </c>
      <c r="D3135" s="44">
        <v>10</v>
      </c>
      <c r="E3135" s="44">
        <v>0</v>
      </c>
      <c r="F3135" s="48">
        <v>0</v>
      </c>
      <c r="G3135" s="48">
        <v>0</v>
      </c>
      <c r="H3135" s="44">
        <v>0</v>
      </c>
      <c r="I3135" s="44">
        <v>0</v>
      </c>
      <c r="J3135" s="44">
        <v>0</v>
      </c>
      <c r="K3135" s="48">
        <v>0</v>
      </c>
      <c r="L3135" s="49">
        <v>6960</v>
      </c>
      <c r="M3135" s="49">
        <v>0</v>
      </c>
      <c r="N3135" s="10">
        <v>0</v>
      </c>
      <c r="O3135" s="10">
        <v>0</v>
      </c>
      <c r="P3135" s="10">
        <v>0</v>
      </c>
      <c r="Q3135" s="10">
        <v>0</v>
      </c>
      <c r="R3135" s="10">
        <v>0</v>
      </c>
      <c r="S3135" s="10">
        <v>0</v>
      </c>
      <c r="T3135" s="50">
        <f t="shared" si="164"/>
        <v>580</v>
      </c>
      <c r="U3135" s="50">
        <f t="shared" si="164"/>
        <v>0</v>
      </c>
      <c r="V3135" s="50">
        <f t="shared" si="164"/>
        <v>0</v>
      </c>
      <c r="W3135" s="50">
        <f t="shared" si="164"/>
        <v>0</v>
      </c>
      <c r="X3135" s="50">
        <f t="shared" si="164"/>
        <v>0</v>
      </c>
      <c r="Y3135" s="50">
        <f t="shared" si="163"/>
        <v>0</v>
      </c>
      <c r="Z3135" s="50">
        <f t="shared" si="163"/>
        <v>0</v>
      </c>
      <c r="AA3135" s="50">
        <f t="shared" si="163"/>
        <v>0</v>
      </c>
      <c r="AB3135" s="50">
        <f t="shared" si="162"/>
        <v>580</v>
      </c>
      <c r="AC3135" s="48" t="str">
        <f>VLOOKUP(ПРОДАЖИ!C:C,'ИЗ ОСНОВЫ НОМЕНКЛАТУР'!D:E,2,0)</f>
        <v>Механизмы</v>
      </c>
      <c r="AD3135" s="48" t="str">
        <f>VLOOKUP(C:C,'ИЗ ОСНОВЫ НОМЕНКЛАТУР'!D:F,3,0)</f>
        <v>Подъемные механизмы</v>
      </c>
      <c r="AE3135" s="48" t="str">
        <f>VLOOKUP(C:C,'ИЗ ОСНОВЫ НОМЕНКЛАТУР'!D:H,5,0)</f>
        <v>C</v>
      </c>
    </row>
    <row r="3136" spans="1:31" ht="9.6" customHeight="1" x14ac:dyDescent="0.2">
      <c r="A3136" s="45" t="s">
        <v>2945</v>
      </c>
      <c r="B3136" s="11"/>
      <c r="C3136" s="11" t="s">
        <v>3133</v>
      </c>
      <c r="D3136" s="44">
        <v>6</v>
      </c>
      <c r="E3136" s="44">
        <v>0</v>
      </c>
      <c r="F3136" s="48">
        <v>0</v>
      </c>
      <c r="G3136" s="48">
        <v>0</v>
      </c>
      <c r="H3136" s="44">
        <v>0</v>
      </c>
      <c r="I3136" s="44">
        <v>0</v>
      </c>
      <c r="J3136" s="44">
        <v>0</v>
      </c>
      <c r="K3136" s="48">
        <v>0</v>
      </c>
      <c r="L3136" s="49">
        <v>6000</v>
      </c>
      <c r="M3136" s="49">
        <v>0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50">
        <f t="shared" si="164"/>
        <v>500</v>
      </c>
      <c r="U3136" s="50">
        <f t="shared" si="164"/>
        <v>0</v>
      </c>
      <c r="V3136" s="50">
        <f t="shared" si="164"/>
        <v>0</v>
      </c>
      <c r="W3136" s="50">
        <f t="shared" si="164"/>
        <v>0</v>
      </c>
      <c r="X3136" s="50">
        <f t="shared" si="164"/>
        <v>0</v>
      </c>
      <c r="Y3136" s="50">
        <f t="shared" si="163"/>
        <v>0</v>
      </c>
      <c r="Z3136" s="50">
        <f t="shared" si="163"/>
        <v>0</v>
      </c>
      <c r="AA3136" s="50">
        <f t="shared" si="163"/>
        <v>0</v>
      </c>
      <c r="AB3136" s="50">
        <f t="shared" si="162"/>
        <v>500</v>
      </c>
      <c r="AC3136" s="48" t="str">
        <f>VLOOKUP(ПРОДАЖИ!C:C,'ИЗ ОСНОВЫ НОМЕНКЛАТУР'!D:E,2,0)</f>
        <v>Механизмы</v>
      </c>
      <c r="AD3136" s="48" t="str">
        <f>VLOOKUP(C:C,'ИЗ ОСНОВЫ НОМЕНКЛАТУР'!D:F,3,0)</f>
        <v>Подъемные механизмы</v>
      </c>
      <c r="AE3136" s="48" t="str">
        <f>VLOOKUP(C:C,'ИЗ ОСНОВЫ НОМЕНКЛАТУР'!D:H,5,0)</f>
        <v>C</v>
      </c>
    </row>
    <row r="3137" spans="1:31" ht="9.6" customHeight="1" x14ac:dyDescent="0.2">
      <c r="A3137" s="45" t="s">
        <v>2945</v>
      </c>
      <c r="B3137" s="11"/>
      <c r="C3137" s="11" t="s">
        <v>3134</v>
      </c>
      <c r="D3137" s="44">
        <v>0</v>
      </c>
      <c r="E3137" s="44">
        <v>0</v>
      </c>
      <c r="F3137" s="48">
        <v>0</v>
      </c>
      <c r="G3137" s="48">
        <v>0</v>
      </c>
      <c r="H3137" s="44">
        <v>0</v>
      </c>
      <c r="I3137" s="44">
        <v>0</v>
      </c>
      <c r="J3137" s="44">
        <v>68</v>
      </c>
      <c r="K3137" s="48">
        <v>0</v>
      </c>
      <c r="L3137" s="49">
        <v>0</v>
      </c>
      <c r="M3137" s="49">
        <v>0</v>
      </c>
      <c r="N3137" s="10">
        <v>0</v>
      </c>
      <c r="O3137" s="10">
        <v>0</v>
      </c>
      <c r="P3137" s="10">
        <v>0</v>
      </c>
      <c r="Q3137" s="10">
        <v>0</v>
      </c>
      <c r="R3137" s="10">
        <v>8080.26</v>
      </c>
      <c r="S3137" s="10">
        <v>0</v>
      </c>
      <c r="T3137" s="50">
        <f t="shared" si="164"/>
        <v>0</v>
      </c>
      <c r="U3137" s="50">
        <f t="shared" si="164"/>
        <v>0</v>
      </c>
      <c r="V3137" s="50">
        <f t="shared" si="164"/>
        <v>0</v>
      </c>
      <c r="W3137" s="50">
        <f t="shared" si="164"/>
        <v>0</v>
      </c>
      <c r="X3137" s="50">
        <f t="shared" si="164"/>
        <v>0</v>
      </c>
      <c r="Y3137" s="50">
        <f t="shared" si="163"/>
        <v>0</v>
      </c>
      <c r="Z3137" s="50">
        <f t="shared" si="163"/>
        <v>673.35500000000002</v>
      </c>
      <c r="AA3137" s="50">
        <f t="shared" si="163"/>
        <v>0</v>
      </c>
      <c r="AB3137" s="50">
        <f t="shared" si="162"/>
        <v>673.35500000000002</v>
      </c>
      <c r="AC3137" s="48" t="str">
        <f>VLOOKUP(ПРОДАЖИ!C:C,'ИЗ ОСНОВЫ НОМЕНКЛАТУР'!D:E,2,0)</f>
        <v>Механизмы</v>
      </c>
      <c r="AD3137" s="48" t="str">
        <f>VLOOKUP(C:C,'ИЗ ОСНОВЫ НОМЕНКЛАТУР'!D:F,3,0)</f>
        <v>Подъемные механизмы</v>
      </c>
      <c r="AE3137" s="48" t="str">
        <f>VLOOKUP(C:C,'ИЗ ОСНОВЫ НОМЕНКЛАТУР'!D:H,5,0)</f>
        <v>C</v>
      </c>
    </row>
    <row r="3138" spans="1:31" ht="9.6" customHeight="1" x14ac:dyDescent="0.2">
      <c r="A3138" s="45" t="s">
        <v>2945</v>
      </c>
      <c r="B3138" s="11"/>
      <c r="C3138" s="11" t="s">
        <v>3135</v>
      </c>
      <c r="D3138" s="44">
        <v>4</v>
      </c>
      <c r="E3138" s="44">
        <v>0</v>
      </c>
      <c r="F3138" s="48">
        <v>0</v>
      </c>
      <c r="G3138" s="48">
        <v>0</v>
      </c>
      <c r="H3138" s="44">
        <v>0</v>
      </c>
      <c r="I3138" s="44">
        <v>0</v>
      </c>
      <c r="J3138" s="44">
        <v>0</v>
      </c>
      <c r="K3138" s="48">
        <v>0</v>
      </c>
      <c r="L3138" s="49">
        <v>4000</v>
      </c>
      <c r="M3138" s="49">
        <v>0</v>
      </c>
      <c r="N3138" s="10">
        <v>0</v>
      </c>
      <c r="O3138" s="10">
        <v>0</v>
      </c>
      <c r="P3138" s="10">
        <v>0</v>
      </c>
      <c r="Q3138" s="10">
        <v>0</v>
      </c>
      <c r="R3138" s="10">
        <v>0</v>
      </c>
      <c r="S3138" s="10">
        <v>0</v>
      </c>
      <c r="T3138" s="50">
        <f t="shared" si="164"/>
        <v>333.33333333333331</v>
      </c>
      <c r="U3138" s="50">
        <f t="shared" si="164"/>
        <v>0</v>
      </c>
      <c r="V3138" s="50">
        <f t="shared" si="164"/>
        <v>0</v>
      </c>
      <c r="W3138" s="50">
        <f t="shared" si="164"/>
        <v>0</v>
      </c>
      <c r="X3138" s="50">
        <f t="shared" si="164"/>
        <v>0</v>
      </c>
      <c r="Y3138" s="50">
        <f t="shared" si="163"/>
        <v>0</v>
      </c>
      <c r="Z3138" s="50">
        <f t="shared" si="163"/>
        <v>0</v>
      </c>
      <c r="AA3138" s="50">
        <f t="shared" si="163"/>
        <v>0</v>
      </c>
      <c r="AB3138" s="50">
        <f t="shared" si="162"/>
        <v>333.33333333333331</v>
      </c>
      <c r="AC3138" s="48" t="str">
        <f>VLOOKUP(ПРОДАЖИ!C:C,'ИЗ ОСНОВЫ НОМЕНКЛАТУР'!D:E,2,0)</f>
        <v>Механизмы</v>
      </c>
      <c r="AD3138" s="48" t="str">
        <f>VLOOKUP(C:C,'ИЗ ОСНОВЫ НОМЕНКЛАТУР'!D:F,3,0)</f>
        <v>Подъемные механизмы</v>
      </c>
      <c r="AE3138" s="48" t="str">
        <f>VLOOKUP(C:C,'ИЗ ОСНОВЫ НОМЕНКЛАТУР'!D:H,5,0)</f>
        <v>C</v>
      </c>
    </row>
    <row r="3139" spans="1:31" ht="9.6" customHeight="1" x14ac:dyDescent="0.2">
      <c r="A3139" s="45" t="s">
        <v>2945</v>
      </c>
      <c r="B3139" s="11"/>
      <c r="C3139" s="11" t="s">
        <v>3136</v>
      </c>
      <c r="D3139" s="44">
        <v>2</v>
      </c>
      <c r="E3139" s="44">
        <v>0</v>
      </c>
      <c r="F3139" s="48">
        <v>0</v>
      </c>
      <c r="G3139" s="48">
        <v>0</v>
      </c>
      <c r="H3139" s="44">
        <v>0</v>
      </c>
      <c r="I3139" s="44">
        <v>0</v>
      </c>
      <c r="J3139" s="44">
        <v>0</v>
      </c>
      <c r="K3139" s="48">
        <v>0</v>
      </c>
      <c r="L3139" s="49">
        <v>4110</v>
      </c>
      <c r="M3139" s="49">
        <v>0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0</v>
      </c>
      <c r="T3139" s="50">
        <f t="shared" si="164"/>
        <v>342.5</v>
      </c>
      <c r="U3139" s="50">
        <f t="shared" si="164"/>
        <v>0</v>
      </c>
      <c r="V3139" s="50">
        <f t="shared" si="164"/>
        <v>0</v>
      </c>
      <c r="W3139" s="50">
        <f t="shared" si="164"/>
        <v>0</v>
      </c>
      <c r="X3139" s="50">
        <f t="shared" si="164"/>
        <v>0</v>
      </c>
      <c r="Y3139" s="50">
        <f t="shared" si="163"/>
        <v>0</v>
      </c>
      <c r="Z3139" s="50">
        <f t="shared" si="163"/>
        <v>0</v>
      </c>
      <c r="AA3139" s="50">
        <f t="shared" si="163"/>
        <v>0</v>
      </c>
      <c r="AB3139" s="50">
        <f t="shared" si="162"/>
        <v>342.5</v>
      </c>
      <c r="AC3139" s="48" t="str">
        <f>VLOOKUP(ПРОДАЖИ!C:C,'ИЗ ОСНОВЫ НОМЕНКЛАТУР'!D:E,2,0)</f>
        <v>Механизмы</v>
      </c>
      <c r="AD3139" s="48" t="str">
        <f>VLOOKUP(C:C,'ИЗ ОСНОВЫ НОМЕНКЛАТУР'!D:F,3,0)</f>
        <v>Подъемные механизмы</v>
      </c>
      <c r="AE3139" s="48" t="str">
        <f>VLOOKUP(C:C,'ИЗ ОСНОВЫ НОМЕНКЛАТУР'!D:H,5,0)</f>
        <v>C</v>
      </c>
    </row>
    <row r="3140" spans="1:31" ht="9.6" customHeight="1" x14ac:dyDescent="0.2">
      <c r="A3140" s="45" t="s">
        <v>2945</v>
      </c>
      <c r="B3140" s="11"/>
      <c r="C3140" s="11" t="s">
        <v>3137</v>
      </c>
      <c r="D3140" s="44">
        <v>6</v>
      </c>
      <c r="E3140" s="44">
        <v>0</v>
      </c>
      <c r="F3140" s="48">
        <v>0</v>
      </c>
      <c r="G3140" s="48">
        <v>0</v>
      </c>
      <c r="H3140" s="44">
        <v>0</v>
      </c>
      <c r="I3140" s="44">
        <v>0</v>
      </c>
      <c r="J3140" s="44">
        <v>0</v>
      </c>
      <c r="K3140" s="48">
        <v>0</v>
      </c>
      <c r="L3140" s="49">
        <v>4320</v>
      </c>
      <c r="M3140" s="49">
        <v>0</v>
      </c>
      <c r="N3140" s="10">
        <v>0</v>
      </c>
      <c r="O3140" s="10">
        <v>0</v>
      </c>
      <c r="P3140" s="10">
        <v>0</v>
      </c>
      <c r="Q3140" s="10">
        <v>0</v>
      </c>
      <c r="R3140" s="10">
        <v>0</v>
      </c>
      <c r="S3140" s="10">
        <v>0</v>
      </c>
      <c r="T3140" s="50">
        <f t="shared" si="164"/>
        <v>360</v>
      </c>
      <c r="U3140" s="50">
        <f t="shared" si="164"/>
        <v>0</v>
      </c>
      <c r="V3140" s="50">
        <f t="shared" si="164"/>
        <v>0</v>
      </c>
      <c r="W3140" s="50">
        <f t="shared" si="164"/>
        <v>0</v>
      </c>
      <c r="X3140" s="50">
        <f t="shared" si="164"/>
        <v>0</v>
      </c>
      <c r="Y3140" s="50">
        <f t="shared" si="163"/>
        <v>0</v>
      </c>
      <c r="Z3140" s="50">
        <f t="shared" si="163"/>
        <v>0</v>
      </c>
      <c r="AA3140" s="50">
        <f t="shared" si="163"/>
        <v>0</v>
      </c>
      <c r="AB3140" s="50">
        <f t="shared" ref="AB3140:AB3203" si="165">T3140+U3140+V3140+W3140+X3140+Y3140+Z3140+AA3140</f>
        <v>360</v>
      </c>
      <c r="AC3140" s="48" t="str">
        <f>VLOOKUP(ПРОДАЖИ!C:C,'ИЗ ОСНОВЫ НОМЕНКЛАТУР'!D:E,2,0)</f>
        <v>Механизмы</v>
      </c>
      <c r="AD3140" s="48" t="str">
        <f>VLOOKUP(C:C,'ИЗ ОСНОВЫ НОМЕНКЛАТУР'!D:F,3,0)</f>
        <v>Подъемные механизмы</v>
      </c>
      <c r="AE3140" s="48" t="str">
        <f>VLOOKUP(C:C,'ИЗ ОСНОВЫ НОМЕНКЛАТУР'!D:H,5,0)</f>
        <v>C</v>
      </c>
    </row>
    <row r="3141" spans="1:31" ht="9.6" customHeight="1" x14ac:dyDescent="0.2">
      <c r="A3141" s="45" t="s">
        <v>2945</v>
      </c>
      <c r="B3141" s="11"/>
      <c r="C3141" s="11" t="s">
        <v>3138</v>
      </c>
      <c r="D3141" s="44">
        <v>11</v>
      </c>
      <c r="E3141" s="44">
        <v>0</v>
      </c>
      <c r="F3141" s="48">
        <v>0</v>
      </c>
      <c r="G3141" s="48">
        <v>0</v>
      </c>
      <c r="H3141" s="44">
        <v>0</v>
      </c>
      <c r="I3141" s="44">
        <v>0</v>
      </c>
      <c r="J3141" s="44">
        <v>0</v>
      </c>
      <c r="K3141" s="48">
        <v>0</v>
      </c>
      <c r="L3141" s="49">
        <v>7656</v>
      </c>
      <c r="M3141" s="49">
        <v>0</v>
      </c>
      <c r="N3141" s="10">
        <v>0</v>
      </c>
      <c r="O3141" s="10">
        <v>0</v>
      </c>
      <c r="P3141" s="10">
        <v>0</v>
      </c>
      <c r="Q3141" s="10">
        <v>0</v>
      </c>
      <c r="R3141" s="10">
        <v>0</v>
      </c>
      <c r="S3141" s="10">
        <v>0</v>
      </c>
      <c r="T3141" s="50">
        <f t="shared" si="164"/>
        <v>638</v>
      </c>
      <c r="U3141" s="50">
        <f t="shared" si="164"/>
        <v>0</v>
      </c>
      <c r="V3141" s="50">
        <f t="shared" si="164"/>
        <v>0</v>
      </c>
      <c r="W3141" s="50">
        <f t="shared" si="164"/>
        <v>0</v>
      </c>
      <c r="X3141" s="50">
        <f t="shared" si="164"/>
        <v>0</v>
      </c>
      <c r="Y3141" s="50">
        <f t="shared" si="163"/>
        <v>0</v>
      </c>
      <c r="Z3141" s="50">
        <f t="shared" si="163"/>
        <v>0</v>
      </c>
      <c r="AA3141" s="50">
        <f t="shared" si="163"/>
        <v>0</v>
      </c>
      <c r="AB3141" s="50">
        <f t="shared" si="165"/>
        <v>638</v>
      </c>
      <c r="AC3141" s="48" t="str">
        <f>VLOOKUP(ПРОДАЖИ!C:C,'ИЗ ОСНОВЫ НОМЕНКЛАТУР'!D:E,2,0)</f>
        <v>Механизмы</v>
      </c>
      <c r="AD3141" s="48" t="str">
        <f>VLOOKUP(C:C,'ИЗ ОСНОВЫ НОМЕНКЛАТУР'!D:F,3,0)</f>
        <v>Подъемные механизмы</v>
      </c>
      <c r="AE3141" s="48" t="str">
        <f>VLOOKUP(C:C,'ИЗ ОСНОВЫ НОМЕНКЛАТУР'!D:H,5,0)</f>
        <v>C</v>
      </c>
    </row>
    <row r="3142" spans="1:31" ht="9.6" customHeight="1" x14ac:dyDescent="0.2">
      <c r="A3142" s="45" t="s">
        <v>2945</v>
      </c>
      <c r="B3142" s="11"/>
      <c r="C3142" s="11" t="s">
        <v>3139</v>
      </c>
      <c r="D3142" s="44">
        <v>11</v>
      </c>
      <c r="E3142" s="44">
        <v>0</v>
      </c>
      <c r="F3142" s="48">
        <v>0</v>
      </c>
      <c r="G3142" s="48">
        <v>0</v>
      </c>
      <c r="H3142" s="44">
        <v>0</v>
      </c>
      <c r="I3142" s="44">
        <v>0</v>
      </c>
      <c r="J3142" s="44">
        <v>0</v>
      </c>
      <c r="K3142" s="48">
        <v>0</v>
      </c>
      <c r="L3142" s="49">
        <v>7920</v>
      </c>
      <c r="M3142" s="49">
        <v>0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0</v>
      </c>
      <c r="T3142" s="50">
        <f t="shared" ref="T3142:AA3176" si="166">L3142/12</f>
        <v>660</v>
      </c>
      <c r="U3142" s="50">
        <f t="shared" si="166"/>
        <v>0</v>
      </c>
      <c r="V3142" s="50">
        <f t="shared" si="166"/>
        <v>0</v>
      </c>
      <c r="W3142" s="50">
        <f t="shared" si="166"/>
        <v>0</v>
      </c>
      <c r="X3142" s="50">
        <f t="shared" si="166"/>
        <v>0</v>
      </c>
      <c r="Y3142" s="50">
        <f t="shared" si="163"/>
        <v>0</v>
      </c>
      <c r="Z3142" s="50">
        <f t="shared" si="163"/>
        <v>0</v>
      </c>
      <c r="AA3142" s="50">
        <f t="shared" si="163"/>
        <v>0</v>
      </c>
      <c r="AB3142" s="50">
        <f t="shared" si="165"/>
        <v>660</v>
      </c>
      <c r="AC3142" s="48" t="str">
        <f>VLOOKUP(ПРОДАЖИ!C:C,'ИЗ ОСНОВЫ НОМЕНКЛАТУР'!D:E,2,0)</f>
        <v>Механизмы</v>
      </c>
      <c r="AD3142" s="48" t="str">
        <f>VLOOKUP(C:C,'ИЗ ОСНОВЫ НОМЕНКЛАТУР'!D:F,3,0)</f>
        <v>Подъемные механизмы</v>
      </c>
      <c r="AE3142" s="48" t="str">
        <f>VLOOKUP(C:C,'ИЗ ОСНОВЫ НОМЕНКЛАТУР'!D:H,5,0)</f>
        <v>C</v>
      </c>
    </row>
    <row r="3143" spans="1:31" ht="9.6" customHeight="1" x14ac:dyDescent="0.2">
      <c r="A3143" s="45" t="s">
        <v>2945</v>
      </c>
      <c r="B3143" s="11"/>
      <c r="C3143" s="11" t="s">
        <v>3140</v>
      </c>
      <c r="D3143" s="44">
        <v>10</v>
      </c>
      <c r="E3143" s="44">
        <v>0</v>
      </c>
      <c r="F3143" s="48">
        <v>0</v>
      </c>
      <c r="G3143" s="48">
        <v>0</v>
      </c>
      <c r="H3143" s="44">
        <v>0</v>
      </c>
      <c r="I3143" s="44">
        <v>0</v>
      </c>
      <c r="J3143" s="44">
        <v>0</v>
      </c>
      <c r="K3143" s="48">
        <v>0</v>
      </c>
      <c r="L3143" s="49">
        <v>6960</v>
      </c>
      <c r="M3143" s="49">
        <v>0</v>
      </c>
      <c r="N3143" s="10">
        <v>0</v>
      </c>
      <c r="O3143" s="10">
        <v>0</v>
      </c>
      <c r="P3143" s="10">
        <v>0</v>
      </c>
      <c r="Q3143" s="10">
        <v>0</v>
      </c>
      <c r="R3143" s="10">
        <v>0</v>
      </c>
      <c r="S3143" s="10">
        <v>0</v>
      </c>
      <c r="T3143" s="50">
        <f t="shared" si="166"/>
        <v>580</v>
      </c>
      <c r="U3143" s="50">
        <f t="shared" si="166"/>
        <v>0</v>
      </c>
      <c r="V3143" s="50">
        <f t="shared" si="166"/>
        <v>0</v>
      </c>
      <c r="W3143" s="50">
        <f t="shared" si="166"/>
        <v>0</v>
      </c>
      <c r="X3143" s="50">
        <f t="shared" si="166"/>
        <v>0</v>
      </c>
      <c r="Y3143" s="50">
        <f t="shared" si="163"/>
        <v>0</v>
      </c>
      <c r="Z3143" s="50">
        <f t="shared" si="163"/>
        <v>0</v>
      </c>
      <c r="AA3143" s="50">
        <f t="shared" si="163"/>
        <v>0</v>
      </c>
      <c r="AB3143" s="50">
        <f t="shared" si="165"/>
        <v>580</v>
      </c>
      <c r="AC3143" s="48" t="str">
        <f>VLOOKUP(ПРОДАЖИ!C:C,'ИЗ ОСНОВЫ НОМЕНКЛАТУР'!D:E,2,0)</f>
        <v>Механизмы</v>
      </c>
      <c r="AD3143" s="48" t="str">
        <f>VLOOKUP(C:C,'ИЗ ОСНОВЫ НОМЕНКЛАТУР'!D:F,3,0)</f>
        <v>Подъемные механизмы</v>
      </c>
      <c r="AE3143" s="48" t="str">
        <f>VLOOKUP(C:C,'ИЗ ОСНОВЫ НОМЕНКЛАТУР'!D:H,5,0)</f>
        <v>C</v>
      </c>
    </row>
    <row r="3144" spans="1:31" ht="9.6" customHeight="1" x14ac:dyDescent="0.2">
      <c r="A3144" s="45" t="s">
        <v>2945</v>
      </c>
      <c r="B3144" s="11"/>
      <c r="C3144" s="11" t="s">
        <v>3141</v>
      </c>
      <c r="D3144" s="44">
        <v>10</v>
      </c>
      <c r="E3144" s="44">
        <v>0</v>
      </c>
      <c r="F3144" s="48">
        <v>0</v>
      </c>
      <c r="G3144" s="48">
        <v>0</v>
      </c>
      <c r="H3144" s="44">
        <v>0</v>
      </c>
      <c r="I3144" s="44">
        <v>0</v>
      </c>
      <c r="J3144" s="44">
        <v>0</v>
      </c>
      <c r="K3144" s="48">
        <v>0</v>
      </c>
      <c r="L3144" s="49">
        <v>10000</v>
      </c>
      <c r="M3144" s="49">
        <v>0</v>
      </c>
      <c r="N3144" s="10">
        <v>0</v>
      </c>
      <c r="O3144" s="10">
        <v>0</v>
      </c>
      <c r="P3144" s="10">
        <v>0</v>
      </c>
      <c r="Q3144" s="10">
        <v>0</v>
      </c>
      <c r="R3144" s="10">
        <v>0</v>
      </c>
      <c r="S3144" s="10">
        <v>0</v>
      </c>
      <c r="T3144" s="50">
        <f t="shared" si="166"/>
        <v>833.33333333333337</v>
      </c>
      <c r="U3144" s="50">
        <f t="shared" si="166"/>
        <v>0</v>
      </c>
      <c r="V3144" s="50">
        <f t="shared" si="166"/>
        <v>0</v>
      </c>
      <c r="W3144" s="50">
        <f t="shared" si="166"/>
        <v>0</v>
      </c>
      <c r="X3144" s="50">
        <f t="shared" si="166"/>
        <v>0</v>
      </c>
      <c r="Y3144" s="50">
        <f t="shared" si="163"/>
        <v>0</v>
      </c>
      <c r="Z3144" s="50">
        <f t="shared" si="163"/>
        <v>0</v>
      </c>
      <c r="AA3144" s="50">
        <f t="shared" si="163"/>
        <v>0</v>
      </c>
      <c r="AB3144" s="50">
        <f t="shared" si="165"/>
        <v>833.33333333333337</v>
      </c>
      <c r="AC3144" s="48" t="str">
        <f>VLOOKUP(ПРОДАЖИ!C:C,'ИЗ ОСНОВЫ НОМЕНКЛАТУР'!D:E,2,0)</f>
        <v>Механизмы</v>
      </c>
      <c r="AD3144" s="48" t="str">
        <f>VLOOKUP(C:C,'ИЗ ОСНОВЫ НОМЕНКЛАТУР'!D:F,3,0)</f>
        <v>Подъемные механизмы</v>
      </c>
      <c r="AE3144" s="48" t="str">
        <f>VLOOKUP(C:C,'ИЗ ОСНОВЫ НОМЕНКЛАТУР'!D:H,5,0)</f>
        <v>C</v>
      </c>
    </row>
    <row r="3145" spans="1:31" ht="9.6" customHeight="1" x14ac:dyDescent="0.2">
      <c r="A3145" s="45" t="s">
        <v>2945</v>
      </c>
      <c r="B3145" s="11"/>
      <c r="C3145" s="11" t="s">
        <v>3142</v>
      </c>
      <c r="D3145" s="44">
        <v>15</v>
      </c>
      <c r="E3145" s="44">
        <v>0</v>
      </c>
      <c r="F3145" s="48">
        <v>0</v>
      </c>
      <c r="G3145" s="48">
        <v>0</v>
      </c>
      <c r="H3145" s="44">
        <v>0</v>
      </c>
      <c r="I3145" s="44">
        <v>0</v>
      </c>
      <c r="J3145" s="44">
        <v>0</v>
      </c>
      <c r="K3145" s="48">
        <v>0</v>
      </c>
      <c r="L3145" s="49">
        <v>19260</v>
      </c>
      <c r="M3145" s="49">
        <v>0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50">
        <f t="shared" si="166"/>
        <v>1605</v>
      </c>
      <c r="U3145" s="50">
        <f t="shared" si="166"/>
        <v>0</v>
      </c>
      <c r="V3145" s="50">
        <f t="shared" si="166"/>
        <v>0</v>
      </c>
      <c r="W3145" s="50">
        <f t="shared" si="166"/>
        <v>0</v>
      </c>
      <c r="X3145" s="50">
        <f t="shared" si="166"/>
        <v>0</v>
      </c>
      <c r="Y3145" s="50">
        <f t="shared" si="163"/>
        <v>0</v>
      </c>
      <c r="Z3145" s="50">
        <f t="shared" si="163"/>
        <v>0</v>
      </c>
      <c r="AA3145" s="50">
        <f t="shared" si="163"/>
        <v>0</v>
      </c>
      <c r="AB3145" s="50">
        <f t="shared" si="165"/>
        <v>1605</v>
      </c>
      <c r="AC3145" s="48" t="str">
        <f>VLOOKUP(ПРОДАЖИ!C:C,'ИЗ ОСНОВЫ НОМЕНКЛАТУР'!D:E,2,0)</f>
        <v>Механизмы</v>
      </c>
      <c r="AD3145" s="48" t="str">
        <f>VLOOKUP(C:C,'ИЗ ОСНОВЫ НОМЕНКЛАТУР'!D:F,3,0)</f>
        <v>Подъемные механизмы</v>
      </c>
      <c r="AE3145" s="48" t="str">
        <f>VLOOKUP(C:C,'ИЗ ОСНОВЫ НОМЕНКЛАТУР'!D:H,5,0)</f>
        <v>C</v>
      </c>
    </row>
    <row r="3146" spans="1:31" ht="9.6" customHeight="1" x14ac:dyDescent="0.2">
      <c r="A3146" s="45" t="s">
        <v>2945</v>
      </c>
      <c r="B3146" s="11"/>
      <c r="C3146" s="11" t="s">
        <v>3143</v>
      </c>
      <c r="D3146" s="44">
        <v>19</v>
      </c>
      <c r="E3146" s="44">
        <v>0</v>
      </c>
      <c r="F3146" s="48">
        <v>0</v>
      </c>
      <c r="G3146" s="48">
        <v>0</v>
      </c>
      <c r="H3146" s="44">
        <v>0</v>
      </c>
      <c r="I3146" s="44">
        <v>0</v>
      </c>
      <c r="J3146" s="44">
        <v>0</v>
      </c>
      <c r="K3146" s="48">
        <v>0</v>
      </c>
      <c r="L3146" s="49">
        <v>24396</v>
      </c>
      <c r="M3146" s="49">
        <v>0</v>
      </c>
      <c r="N3146" s="10">
        <v>0</v>
      </c>
      <c r="O3146" s="10">
        <v>0</v>
      </c>
      <c r="P3146" s="10">
        <v>0</v>
      </c>
      <c r="Q3146" s="10">
        <v>0</v>
      </c>
      <c r="R3146" s="10">
        <v>0</v>
      </c>
      <c r="S3146" s="10">
        <v>0</v>
      </c>
      <c r="T3146" s="50">
        <f t="shared" si="166"/>
        <v>2033</v>
      </c>
      <c r="U3146" s="50">
        <f t="shared" si="166"/>
        <v>0</v>
      </c>
      <c r="V3146" s="50">
        <f t="shared" si="166"/>
        <v>0</v>
      </c>
      <c r="W3146" s="50">
        <f t="shared" si="166"/>
        <v>0</v>
      </c>
      <c r="X3146" s="50">
        <f t="shared" si="166"/>
        <v>0</v>
      </c>
      <c r="Y3146" s="50">
        <f t="shared" si="163"/>
        <v>0</v>
      </c>
      <c r="Z3146" s="50">
        <f t="shared" si="163"/>
        <v>0</v>
      </c>
      <c r="AA3146" s="50">
        <f t="shared" si="163"/>
        <v>0</v>
      </c>
      <c r="AB3146" s="50">
        <f t="shared" si="165"/>
        <v>2033</v>
      </c>
      <c r="AC3146" s="48" t="str">
        <f>VLOOKUP(ПРОДАЖИ!C:C,'ИЗ ОСНОВЫ НОМЕНКЛАТУР'!D:E,2,0)</f>
        <v>Механизмы</v>
      </c>
      <c r="AD3146" s="48" t="str">
        <f>VLOOKUP(C:C,'ИЗ ОСНОВЫ НОМЕНКЛАТУР'!D:F,3,0)</f>
        <v>Подъемные механизмы</v>
      </c>
      <c r="AE3146" s="48" t="str">
        <f>VLOOKUP(C:C,'ИЗ ОСНОВЫ НОМЕНКЛАТУР'!D:H,5,0)</f>
        <v>C</v>
      </c>
    </row>
    <row r="3147" spans="1:31" ht="9.6" customHeight="1" x14ac:dyDescent="0.2">
      <c r="A3147" s="45" t="s">
        <v>2945</v>
      </c>
      <c r="B3147" s="11"/>
      <c r="C3147" s="11" t="s">
        <v>3144</v>
      </c>
      <c r="D3147" s="44">
        <v>12</v>
      </c>
      <c r="E3147" s="44">
        <v>0</v>
      </c>
      <c r="F3147" s="48">
        <v>0</v>
      </c>
      <c r="G3147" s="48">
        <v>0</v>
      </c>
      <c r="H3147" s="44">
        <v>0</v>
      </c>
      <c r="I3147" s="44">
        <v>0</v>
      </c>
      <c r="J3147" s="44">
        <v>0</v>
      </c>
      <c r="K3147" s="48">
        <v>0</v>
      </c>
      <c r="L3147" s="49">
        <v>24660</v>
      </c>
      <c r="M3147" s="49">
        <v>0</v>
      </c>
      <c r="N3147" s="10">
        <v>0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50">
        <f t="shared" si="166"/>
        <v>2055</v>
      </c>
      <c r="U3147" s="50">
        <f t="shared" si="166"/>
        <v>0</v>
      </c>
      <c r="V3147" s="50">
        <f t="shared" si="166"/>
        <v>0</v>
      </c>
      <c r="W3147" s="50">
        <f t="shared" si="166"/>
        <v>0</v>
      </c>
      <c r="X3147" s="50">
        <f t="shared" si="166"/>
        <v>0</v>
      </c>
      <c r="Y3147" s="50">
        <f t="shared" si="163"/>
        <v>0</v>
      </c>
      <c r="Z3147" s="50">
        <f t="shared" si="163"/>
        <v>0</v>
      </c>
      <c r="AA3147" s="50">
        <f t="shared" si="163"/>
        <v>0</v>
      </c>
      <c r="AB3147" s="50">
        <f t="shared" si="165"/>
        <v>2055</v>
      </c>
      <c r="AC3147" s="48" t="str">
        <f>VLOOKUP(ПРОДАЖИ!C:C,'ИЗ ОСНОВЫ НОМЕНКЛАТУР'!D:E,2,0)</f>
        <v>Механизмы</v>
      </c>
      <c r="AD3147" s="48" t="str">
        <f>VLOOKUP(C:C,'ИЗ ОСНОВЫ НОМЕНКЛАТУР'!D:F,3,0)</f>
        <v>Подъемные механизмы</v>
      </c>
      <c r="AE3147" s="48" t="str">
        <f>VLOOKUP(C:C,'ИЗ ОСНОВЫ НОМЕНКЛАТУР'!D:H,5,0)</f>
        <v>C</v>
      </c>
    </row>
    <row r="3148" spans="1:31" ht="9.6" customHeight="1" x14ac:dyDescent="0.2">
      <c r="A3148" s="45" t="s">
        <v>2945</v>
      </c>
      <c r="B3148" s="11"/>
      <c r="C3148" s="11" t="s">
        <v>3145</v>
      </c>
      <c r="D3148" s="44">
        <v>20</v>
      </c>
      <c r="E3148" s="44">
        <v>0</v>
      </c>
      <c r="F3148" s="48">
        <v>0</v>
      </c>
      <c r="G3148" s="48">
        <v>0</v>
      </c>
      <c r="H3148" s="44">
        <v>0</v>
      </c>
      <c r="I3148" s="44">
        <v>0</v>
      </c>
      <c r="J3148" s="44">
        <v>0</v>
      </c>
      <c r="K3148" s="48">
        <v>0</v>
      </c>
      <c r="L3148" s="49">
        <v>25680</v>
      </c>
      <c r="M3148" s="49">
        <v>0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50">
        <f t="shared" si="166"/>
        <v>2140</v>
      </c>
      <c r="U3148" s="50">
        <f t="shared" si="166"/>
        <v>0</v>
      </c>
      <c r="V3148" s="50">
        <f t="shared" si="166"/>
        <v>0</v>
      </c>
      <c r="W3148" s="50">
        <f t="shared" si="166"/>
        <v>0</v>
      </c>
      <c r="X3148" s="50">
        <f t="shared" si="166"/>
        <v>0</v>
      </c>
      <c r="Y3148" s="50">
        <f t="shared" si="163"/>
        <v>0</v>
      </c>
      <c r="Z3148" s="50">
        <f t="shared" si="163"/>
        <v>0</v>
      </c>
      <c r="AA3148" s="50">
        <f t="shared" si="163"/>
        <v>0</v>
      </c>
      <c r="AB3148" s="50">
        <f t="shared" si="165"/>
        <v>2140</v>
      </c>
      <c r="AC3148" s="48" t="str">
        <f>VLOOKUP(ПРОДАЖИ!C:C,'ИЗ ОСНОВЫ НОМЕНКЛАТУР'!D:E,2,0)</f>
        <v>Механизмы</v>
      </c>
      <c r="AD3148" s="48" t="str">
        <f>VLOOKUP(C:C,'ИЗ ОСНОВЫ НОМЕНКЛАТУР'!D:F,3,0)</f>
        <v>Подъемные механизмы</v>
      </c>
      <c r="AE3148" s="48" t="str">
        <f>VLOOKUP(C:C,'ИЗ ОСНОВЫ НОМЕНКЛАТУР'!D:H,5,0)</f>
        <v>C</v>
      </c>
    </row>
    <row r="3149" spans="1:31" ht="9.6" customHeight="1" x14ac:dyDescent="0.2">
      <c r="A3149" s="45" t="s">
        <v>2945</v>
      </c>
      <c r="B3149" s="11"/>
      <c r="C3149" s="11" t="s">
        <v>3146</v>
      </c>
      <c r="D3149" s="44">
        <v>28</v>
      </c>
      <c r="E3149" s="44">
        <v>0</v>
      </c>
      <c r="F3149" s="48">
        <v>0</v>
      </c>
      <c r="G3149" s="48">
        <v>0</v>
      </c>
      <c r="H3149" s="44">
        <v>0</v>
      </c>
      <c r="I3149" s="44">
        <v>0</v>
      </c>
      <c r="J3149" s="44">
        <v>0</v>
      </c>
      <c r="K3149" s="48">
        <v>0</v>
      </c>
      <c r="L3149" s="49">
        <v>27888</v>
      </c>
      <c r="M3149" s="49">
        <v>0</v>
      </c>
      <c r="N3149" s="10">
        <v>0</v>
      </c>
      <c r="O3149" s="10">
        <v>0</v>
      </c>
      <c r="P3149" s="10">
        <v>0</v>
      </c>
      <c r="Q3149" s="10">
        <v>0</v>
      </c>
      <c r="R3149" s="10">
        <v>0</v>
      </c>
      <c r="S3149" s="10">
        <v>0</v>
      </c>
      <c r="T3149" s="50">
        <f t="shared" si="166"/>
        <v>2324</v>
      </c>
      <c r="U3149" s="50">
        <f t="shared" si="166"/>
        <v>0</v>
      </c>
      <c r="V3149" s="50">
        <f t="shared" si="166"/>
        <v>0</v>
      </c>
      <c r="W3149" s="50">
        <f t="shared" si="166"/>
        <v>0</v>
      </c>
      <c r="X3149" s="50">
        <f t="shared" si="166"/>
        <v>0</v>
      </c>
      <c r="Y3149" s="50">
        <f t="shared" si="163"/>
        <v>0</v>
      </c>
      <c r="Z3149" s="50">
        <f t="shared" si="163"/>
        <v>0</v>
      </c>
      <c r="AA3149" s="50">
        <f t="shared" si="163"/>
        <v>0</v>
      </c>
      <c r="AB3149" s="50">
        <f t="shared" si="165"/>
        <v>2324</v>
      </c>
      <c r="AC3149" s="48" t="str">
        <f>VLOOKUP(ПРОДАЖИ!C:C,'ИЗ ОСНОВЫ НОМЕНКЛАТУР'!D:E,2,0)</f>
        <v>Механизмы</v>
      </c>
      <c r="AD3149" s="48" t="str">
        <f>VLOOKUP(C:C,'ИЗ ОСНОВЫ НОМЕНКЛАТУР'!D:F,3,0)</f>
        <v>Подъемные механизмы</v>
      </c>
      <c r="AE3149" s="48" t="str">
        <f>VLOOKUP(C:C,'ИЗ ОСНОВЫ НОМЕНКЛАТУР'!D:H,5,0)</f>
        <v>C</v>
      </c>
    </row>
    <row r="3150" spans="1:31" ht="9.6" customHeight="1" x14ac:dyDescent="0.2">
      <c r="A3150" s="45" t="s">
        <v>2945</v>
      </c>
      <c r="B3150" s="11"/>
      <c r="C3150" s="11" t="s">
        <v>3147</v>
      </c>
      <c r="D3150" s="44">
        <v>0</v>
      </c>
      <c r="E3150" s="44">
        <v>0</v>
      </c>
      <c r="F3150" s="48">
        <v>9</v>
      </c>
      <c r="G3150" s="48">
        <v>0</v>
      </c>
      <c r="H3150" s="44">
        <v>0</v>
      </c>
      <c r="I3150" s="44">
        <v>0</v>
      </c>
      <c r="J3150" s="44">
        <v>0</v>
      </c>
      <c r="K3150" s="48">
        <v>0</v>
      </c>
      <c r="L3150" s="49">
        <v>0</v>
      </c>
      <c r="M3150" s="49">
        <v>0</v>
      </c>
      <c r="N3150" s="10">
        <v>11656.12</v>
      </c>
      <c r="O3150" s="10">
        <v>0</v>
      </c>
      <c r="P3150" s="10">
        <v>0</v>
      </c>
      <c r="Q3150" s="10">
        <v>0</v>
      </c>
      <c r="R3150" s="10">
        <v>0</v>
      </c>
      <c r="S3150" s="10">
        <v>0</v>
      </c>
      <c r="T3150" s="50">
        <f t="shared" si="166"/>
        <v>0</v>
      </c>
      <c r="U3150" s="50">
        <f t="shared" si="166"/>
        <v>0</v>
      </c>
      <c r="V3150" s="50">
        <f t="shared" si="166"/>
        <v>971.34333333333336</v>
      </c>
      <c r="W3150" s="50">
        <f t="shared" si="166"/>
        <v>0</v>
      </c>
      <c r="X3150" s="50">
        <f t="shared" si="166"/>
        <v>0</v>
      </c>
      <c r="Y3150" s="50">
        <f t="shared" si="166"/>
        <v>0</v>
      </c>
      <c r="Z3150" s="50">
        <f t="shared" si="166"/>
        <v>0</v>
      </c>
      <c r="AA3150" s="50">
        <f t="shared" si="166"/>
        <v>0</v>
      </c>
      <c r="AB3150" s="50">
        <f t="shared" si="165"/>
        <v>971.34333333333336</v>
      </c>
      <c r="AC3150" s="48" t="str">
        <f>VLOOKUP(ПРОДАЖИ!C:C,'ИЗ ОСНОВЫ НОМЕНКЛАТУР'!D:E,2,0)</f>
        <v>Механизмы</v>
      </c>
      <c r="AD3150" s="48" t="str">
        <f>VLOOKUP(C:C,'ИЗ ОСНОВЫ НОМЕНКЛАТУР'!D:F,3,0)</f>
        <v>Подъемные механизмы</v>
      </c>
      <c r="AE3150" s="48" t="str">
        <f>VLOOKUP(C:C,'ИЗ ОСНОВЫ НОМЕНКЛАТУР'!D:H,5,0)</f>
        <v>C</v>
      </c>
    </row>
    <row r="3151" spans="1:31" ht="9.6" customHeight="1" x14ac:dyDescent="0.2">
      <c r="A3151" s="45" t="s">
        <v>2945</v>
      </c>
      <c r="B3151" s="11"/>
      <c r="C3151" s="11" t="s">
        <v>3148</v>
      </c>
      <c r="D3151" s="44">
        <v>0</v>
      </c>
      <c r="E3151" s="44">
        <v>0</v>
      </c>
      <c r="F3151" s="48">
        <v>2</v>
      </c>
      <c r="G3151" s="48">
        <v>0</v>
      </c>
      <c r="H3151" s="44">
        <v>0</v>
      </c>
      <c r="I3151" s="44">
        <v>0</v>
      </c>
      <c r="J3151" s="44">
        <v>0</v>
      </c>
      <c r="K3151" s="48">
        <v>0</v>
      </c>
      <c r="L3151" s="49">
        <v>0</v>
      </c>
      <c r="M3151" s="49">
        <v>0</v>
      </c>
      <c r="N3151" s="10">
        <v>27569.64</v>
      </c>
      <c r="O3151" s="10">
        <v>0</v>
      </c>
      <c r="P3151" s="10">
        <v>0</v>
      </c>
      <c r="Q3151" s="10">
        <v>0</v>
      </c>
      <c r="R3151" s="10">
        <v>0</v>
      </c>
      <c r="S3151" s="10">
        <v>0</v>
      </c>
      <c r="T3151" s="50">
        <f t="shared" si="166"/>
        <v>0</v>
      </c>
      <c r="U3151" s="50">
        <f t="shared" si="166"/>
        <v>0</v>
      </c>
      <c r="V3151" s="50">
        <f t="shared" si="166"/>
        <v>2297.4699999999998</v>
      </c>
      <c r="W3151" s="50">
        <f t="shared" si="166"/>
        <v>0</v>
      </c>
      <c r="X3151" s="50">
        <f t="shared" si="166"/>
        <v>0</v>
      </c>
      <c r="Y3151" s="50">
        <f t="shared" si="166"/>
        <v>0</v>
      </c>
      <c r="Z3151" s="50">
        <f t="shared" si="166"/>
        <v>0</v>
      </c>
      <c r="AA3151" s="50">
        <f t="shared" si="166"/>
        <v>0</v>
      </c>
      <c r="AB3151" s="50">
        <f t="shared" si="165"/>
        <v>2297.4699999999998</v>
      </c>
      <c r="AC3151" s="48" t="str">
        <f>VLOOKUP(ПРОДАЖИ!C:C,'ИЗ ОСНОВЫ НОМЕНКЛАТУР'!D:E,2,0)</f>
        <v>Механизмы</v>
      </c>
      <c r="AD3151" s="48" t="str">
        <f>VLOOKUP(C:C,'ИЗ ОСНОВЫ НОМЕНКЛАТУР'!D:F,3,0)</f>
        <v>Подъемные механизмы</v>
      </c>
      <c r="AE3151" s="48" t="str">
        <f>VLOOKUP(C:C,'ИЗ ОСНОВЫ НОМЕНКЛАТУР'!D:H,5,0)</f>
        <v>C</v>
      </c>
    </row>
    <row r="3152" spans="1:31" ht="9.6" customHeight="1" x14ac:dyDescent="0.2">
      <c r="A3152" s="45" t="s">
        <v>2945</v>
      </c>
      <c r="B3152" s="11"/>
      <c r="C3152" s="11" t="s">
        <v>3149</v>
      </c>
      <c r="D3152" s="44">
        <v>0</v>
      </c>
      <c r="E3152" s="44">
        <v>0</v>
      </c>
      <c r="F3152" s="48">
        <v>13</v>
      </c>
      <c r="G3152" s="48">
        <v>0</v>
      </c>
      <c r="H3152" s="44">
        <v>0</v>
      </c>
      <c r="I3152" s="44">
        <v>0</v>
      </c>
      <c r="J3152" s="44">
        <v>0</v>
      </c>
      <c r="K3152" s="48">
        <v>0</v>
      </c>
      <c r="L3152" s="49">
        <v>0</v>
      </c>
      <c r="M3152" s="49">
        <v>0</v>
      </c>
      <c r="N3152" s="10">
        <v>44756.21</v>
      </c>
      <c r="O3152" s="10">
        <v>0</v>
      </c>
      <c r="P3152" s="10">
        <v>0</v>
      </c>
      <c r="Q3152" s="10">
        <v>0</v>
      </c>
      <c r="R3152" s="10">
        <v>0</v>
      </c>
      <c r="S3152" s="10">
        <v>0</v>
      </c>
      <c r="T3152" s="50">
        <f t="shared" si="166"/>
        <v>0</v>
      </c>
      <c r="U3152" s="50">
        <f t="shared" si="166"/>
        <v>0</v>
      </c>
      <c r="V3152" s="50">
        <f t="shared" si="166"/>
        <v>3729.6841666666664</v>
      </c>
      <c r="W3152" s="50">
        <f t="shared" si="166"/>
        <v>0</v>
      </c>
      <c r="X3152" s="50">
        <f t="shared" si="166"/>
        <v>0</v>
      </c>
      <c r="Y3152" s="50">
        <f t="shared" si="166"/>
        <v>0</v>
      </c>
      <c r="Z3152" s="50">
        <f t="shared" si="166"/>
        <v>0</v>
      </c>
      <c r="AA3152" s="50">
        <f t="shared" si="166"/>
        <v>0</v>
      </c>
      <c r="AB3152" s="50">
        <f t="shared" si="165"/>
        <v>3729.6841666666664</v>
      </c>
      <c r="AC3152" s="48" t="str">
        <f>VLOOKUP(ПРОДАЖИ!C:C,'ИЗ ОСНОВЫ НОМЕНКЛАТУР'!D:E,2,0)</f>
        <v>Механизмы</v>
      </c>
      <c r="AD3152" s="48" t="str">
        <f>VLOOKUP(C:C,'ИЗ ОСНОВЫ НОМЕНКЛАТУР'!D:F,3,0)</f>
        <v>Подъемные механизмы</v>
      </c>
      <c r="AE3152" s="48" t="str">
        <f>VLOOKUP(C:C,'ИЗ ОСНОВЫ НОМЕНКЛАТУР'!D:H,5,0)</f>
        <v>C</v>
      </c>
    </row>
    <row r="3153" spans="1:31" ht="9.6" customHeight="1" x14ac:dyDescent="0.2">
      <c r="A3153" s="45" t="s">
        <v>2945</v>
      </c>
      <c r="B3153" s="11"/>
      <c r="C3153" s="11" t="s">
        <v>3150</v>
      </c>
      <c r="D3153" s="44">
        <v>0</v>
      </c>
      <c r="E3153" s="44">
        <v>0</v>
      </c>
      <c r="F3153" s="48">
        <v>4</v>
      </c>
      <c r="G3153" s="48">
        <v>0</v>
      </c>
      <c r="H3153" s="44">
        <v>0</v>
      </c>
      <c r="I3153" s="44">
        <v>0</v>
      </c>
      <c r="J3153" s="44">
        <v>0</v>
      </c>
      <c r="K3153" s="48">
        <v>0</v>
      </c>
      <c r="L3153" s="49">
        <v>0</v>
      </c>
      <c r="M3153" s="49">
        <v>0</v>
      </c>
      <c r="N3153" s="10">
        <v>54552</v>
      </c>
      <c r="O3153" s="10">
        <v>0</v>
      </c>
      <c r="P3153" s="10">
        <v>0</v>
      </c>
      <c r="Q3153" s="10">
        <v>0</v>
      </c>
      <c r="R3153" s="10">
        <v>0</v>
      </c>
      <c r="S3153" s="10">
        <v>0</v>
      </c>
      <c r="T3153" s="50">
        <f t="shared" si="166"/>
        <v>0</v>
      </c>
      <c r="U3153" s="50">
        <f t="shared" si="166"/>
        <v>0</v>
      </c>
      <c r="V3153" s="50">
        <f t="shared" si="166"/>
        <v>4546</v>
      </c>
      <c r="W3153" s="50">
        <f t="shared" si="166"/>
        <v>0</v>
      </c>
      <c r="X3153" s="50">
        <f t="shared" si="166"/>
        <v>0</v>
      </c>
      <c r="Y3153" s="50">
        <f t="shared" si="166"/>
        <v>0</v>
      </c>
      <c r="Z3153" s="50">
        <f t="shared" si="166"/>
        <v>0</v>
      </c>
      <c r="AA3153" s="50">
        <f t="shared" si="166"/>
        <v>0</v>
      </c>
      <c r="AB3153" s="50">
        <f t="shared" si="165"/>
        <v>4546</v>
      </c>
      <c r="AC3153" s="48" t="str">
        <f>VLOOKUP(ПРОДАЖИ!C:C,'ИЗ ОСНОВЫ НОМЕНКЛАТУР'!D:E,2,0)</f>
        <v>Механизмы</v>
      </c>
      <c r="AD3153" s="48" t="str">
        <f>VLOOKUP(C:C,'ИЗ ОСНОВЫ НОМЕНКЛАТУР'!D:F,3,0)</f>
        <v>Подъемные механизмы</v>
      </c>
      <c r="AE3153" s="48" t="str">
        <f>VLOOKUP(C:C,'ИЗ ОСНОВЫ НОМЕНКЛАТУР'!D:H,5,0)</f>
        <v>C</v>
      </c>
    </row>
    <row r="3154" spans="1:31" ht="9.6" customHeight="1" x14ac:dyDescent="0.2">
      <c r="A3154" s="45" t="s">
        <v>2945</v>
      </c>
      <c r="B3154" s="11"/>
      <c r="C3154" s="11" t="s">
        <v>3151</v>
      </c>
      <c r="D3154" s="44">
        <v>0</v>
      </c>
      <c r="E3154" s="44">
        <v>0</v>
      </c>
      <c r="F3154" s="48">
        <v>4</v>
      </c>
      <c r="G3154" s="48">
        <v>0</v>
      </c>
      <c r="H3154" s="44">
        <v>0</v>
      </c>
      <c r="I3154" s="44">
        <v>0</v>
      </c>
      <c r="J3154" s="44">
        <v>0</v>
      </c>
      <c r="K3154" s="48">
        <v>0</v>
      </c>
      <c r="L3154" s="49">
        <v>0</v>
      </c>
      <c r="M3154" s="49">
        <v>0</v>
      </c>
      <c r="N3154" s="10">
        <v>57786.23</v>
      </c>
      <c r="O3154" s="10">
        <v>0</v>
      </c>
      <c r="P3154" s="10">
        <v>0</v>
      </c>
      <c r="Q3154" s="10">
        <v>0</v>
      </c>
      <c r="R3154" s="10">
        <v>0</v>
      </c>
      <c r="S3154" s="10">
        <v>0</v>
      </c>
      <c r="T3154" s="50">
        <f t="shared" si="166"/>
        <v>0</v>
      </c>
      <c r="U3154" s="50">
        <f t="shared" si="166"/>
        <v>0</v>
      </c>
      <c r="V3154" s="50">
        <f t="shared" si="166"/>
        <v>4815.5191666666669</v>
      </c>
      <c r="W3154" s="50">
        <f t="shared" si="166"/>
        <v>0</v>
      </c>
      <c r="X3154" s="50">
        <f t="shared" si="166"/>
        <v>0</v>
      </c>
      <c r="Y3154" s="50">
        <f t="shared" si="166"/>
        <v>0</v>
      </c>
      <c r="Z3154" s="50">
        <f t="shared" si="166"/>
        <v>0</v>
      </c>
      <c r="AA3154" s="50">
        <f t="shared" si="166"/>
        <v>0</v>
      </c>
      <c r="AB3154" s="50">
        <f t="shared" si="165"/>
        <v>4815.5191666666669</v>
      </c>
      <c r="AC3154" s="48" t="str">
        <f>VLOOKUP(ПРОДАЖИ!C:C,'ИЗ ОСНОВЫ НОМЕНКЛАТУР'!D:E,2,0)</f>
        <v>Механизмы</v>
      </c>
      <c r="AD3154" s="48" t="str">
        <f>VLOOKUP(C:C,'ИЗ ОСНОВЫ НОМЕНКЛАТУР'!D:F,3,0)</f>
        <v>Подъемные механизмы</v>
      </c>
      <c r="AE3154" s="48" t="str">
        <f>VLOOKUP(C:C,'ИЗ ОСНОВЫ НОМЕНКЛАТУР'!D:H,5,0)</f>
        <v>C</v>
      </c>
    </row>
    <row r="3155" spans="1:31" ht="9.6" customHeight="1" x14ac:dyDescent="0.2">
      <c r="A3155" s="45" t="s">
        <v>2945</v>
      </c>
      <c r="B3155" s="11"/>
      <c r="C3155" s="11" t="s">
        <v>3152</v>
      </c>
      <c r="D3155" s="44">
        <v>0</v>
      </c>
      <c r="E3155" s="44">
        <v>0</v>
      </c>
      <c r="F3155" s="48">
        <v>28</v>
      </c>
      <c r="G3155" s="48">
        <v>0</v>
      </c>
      <c r="H3155" s="44">
        <v>0</v>
      </c>
      <c r="I3155" s="44">
        <v>0</v>
      </c>
      <c r="J3155" s="44">
        <v>0</v>
      </c>
      <c r="K3155" s="48">
        <v>0</v>
      </c>
      <c r="L3155" s="49">
        <v>0</v>
      </c>
      <c r="M3155" s="49">
        <v>0</v>
      </c>
      <c r="N3155" s="10">
        <v>96398</v>
      </c>
      <c r="O3155" s="10">
        <v>0</v>
      </c>
      <c r="P3155" s="10">
        <v>0</v>
      </c>
      <c r="Q3155" s="10">
        <v>0</v>
      </c>
      <c r="R3155" s="10">
        <v>0</v>
      </c>
      <c r="S3155" s="10">
        <v>0</v>
      </c>
      <c r="T3155" s="50">
        <f t="shared" si="166"/>
        <v>0</v>
      </c>
      <c r="U3155" s="50">
        <f t="shared" si="166"/>
        <v>0</v>
      </c>
      <c r="V3155" s="50">
        <f t="shared" si="166"/>
        <v>8033.166666666667</v>
      </c>
      <c r="W3155" s="50">
        <f t="shared" si="166"/>
        <v>0</v>
      </c>
      <c r="X3155" s="50">
        <f t="shared" si="166"/>
        <v>0</v>
      </c>
      <c r="Y3155" s="50">
        <f t="shared" si="166"/>
        <v>0</v>
      </c>
      <c r="Z3155" s="50">
        <f t="shared" si="166"/>
        <v>0</v>
      </c>
      <c r="AA3155" s="50">
        <f t="shared" si="166"/>
        <v>0</v>
      </c>
      <c r="AB3155" s="50">
        <f t="shared" si="165"/>
        <v>8033.166666666667</v>
      </c>
      <c r="AC3155" s="48" t="str">
        <f>VLOOKUP(ПРОДАЖИ!C:C,'ИЗ ОСНОВЫ НОМЕНКЛАТУР'!D:E,2,0)</f>
        <v>Механизмы</v>
      </c>
      <c r="AD3155" s="48" t="str">
        <f>VLOOKUP(C:C,'ИЗ ОСНОВЫ НОМЕНКЛАТУР'!D:F,3,0)</f>
        <v>Подъемные механизмы</v>
      </c>
      <c r="AE3155" s="48" t="str">
        <f>VLOOKUP(C:C,'ИЗ ОСНОВЫ НОМЕНКЛАТУР'!D:H,5,0)</f>
        <v>C</v>
      </c>
    </row>
    <row r="3156" spans="1:31" ht="9.6" customHeight="1" x14ac:dyDescent="0.2">
      <c r="A3156" s="45" t="s">
        <v>2945</v>
      </c>
      <c r="B3156" s="11"/>
      <c r="C3156" s="11" t="s">
        <v>3153</v>
      </c>
      <c r="D3156" s="44">
        <v>0</v>
      </c>
      <c r="E3156" s="44">
        <v>0</v>
      </c>
      <c r="F3156" s="48">
        <v>8</v>
      </c>
      <c r="G3156" s="48">
        <v>0</v>
      </c>
      <c r="H3156" s="44">
        <v>0</v>
      </c>
      <c r="I3156" s="44">
        <v>0</v>
      </c>
      <c r="J3156" s="44">
        <v>0</v>
      </c>
      <c r="K3156" s="48">
        <v>0</v>
      </c>
      <c r="L3156" s="49">
        <v>0</v>
      </c>
      <c r="M3156" s="49">
        <v>0</v>
      </c>
      <c r="N3156" s="10">
        <v>109104</v>
      </c>
      <c r="O3156" s="10">
        <v>0</v>
      </c>
      <c r="P3156" s="10">
        <v>0</v>
      </c>
      <c r="Q3156" s="10">
        <v>0</v>
      </c>
      <c r="R3156" s="10">
        <v>0</v>
      </c>
      <c r="S3156" s="10">
        <v>0</v>
      </c>
      <c r="T3156" s="50">
        <f t="shared" si="166"/>
        <v>0</v>
      </c>
      <c r="U3156" s="50">
        <f t="shared" si="166"/>
        <v>0</v>
      </c>
      <c r="V3156" s="50">
        <f t="shared" si="166"/>
        <v>9092</v>
      </c>
      <c r="W3156" s="50">
        <f t="shared" si="166"/>
        <v>0</v>
      </c>
      <c r="X3156" s="50">
        <f t="shared" si="166"/>
        <v>0</v>
      </c>
      <c r="Y3156" s="50">
        <f t="shared" si="166"/>
        <v>0</v>
      </c>
      <c r="Z3156" s="50">
        <f t="shared" si="166"/>
        <v>0</v>
      </c>
      <c r="AA3156" s="50">
        <f t="shared" si="166"/>
        <v>0</v>
      </c>
      <c r="AB3156" s="50">
        <f t="shared" si="165"/>
        <v>9092</v>
      </c>
      <c r="AC3156" s="48" t="str">
        <f>VLOOKUP(ПРОДАЖИ!C:C,'ИЗ ОСНОВЫ НОМЕНКЛАТУР'!D:E,2,0)</f>
        <v>Механизмы</v>
      </c>
      <c r="AD3156" s="48" t="str">
        <f>VLOOKUP(C:C,'ИЗ ОСНОВЫ НОМЕНКЛАТУР'!D:F,3,0)</f>
        <v>Подъемные механизмы</v>
      </c>
      <c r="AE3156" s="48" t="str">
        <f>VLOOKUP(C:C,'ИЗ ОСНОВЫ НОМЕНКЛАТУР'!D:H,5,0)</f>
        <v>C</v>
      </c>
    </row>
    <row r="3157" spans="1:31" ht="9.6" customHeight="1" x14ac:dyDescent="0.2">
      <c r="A3157" s="45" t="s">
        <v>2945</v>
      </c>
      <c r="B3157" s="11"/>
      <c r="C3157" s="11" t="s">
        <v>3154</v>
      </c>
      <c r="D3157" s="44">
        <v>0</v>
      </c>
      <c r="E3157" s="44">
        <v>0</v>
      </c>
      <c r="F3157" s="48">
        <v>10</v>
      </c>
      <c r="G3157" s="48">
        <v>0</v>
      </c>
      <c r="H3157" s="44">
        <v>0</v>
      </c>
      <c r="I3157" s="44">
        <v>0</v>
      </c>
      <c r="J3157" s="44">
        <v>0</v>
      </c>
      <c r="K3157" s="48">
        <v>0</v>
      </c>
      <c r="L3157" s="49">
        <v>0</v>
      </c>
      <c r="M3157" s="49">
        <v>0</v>
      </c>
      <c r="N3157" s="10">
        <v>137848.84</v>
      </c>
      <c r="O3157" s="10">
        <v>0</v>
      </c>
      <c r="P3157" s="10">
        <v>0</v>
      </c>
      <c r="Q3157" s="10">
        <v>0</v>
      </c>
      <c r="R3157" s="10">
        <v>0</v>
      </c>
      <c r="S3157" s="10">
        <v>0</v>
      </c>
      <c r="T3157" s="50">
        <f t="shared" si="166"/>
        <v>0</v>
      </c>
      <c r="U3157" s="50">
        <f t="shared" si="166"/>
        <v>0</v>
      </c>
      <c r="V3157" s="50">
        <f t="shared" si="166"/>
        <v>11487.403333333334</v>
      </c>
      <c r="W3157" s="50">
        <f t="shared" si="166"/>
        <v>0</v>
      </c>
      <c r="X3157" s="50">
        <f t="shared" si="166"/>
        <v>0</v>
      </c>
      <c r="Y3157" s="50">
        <f t="shared" si="166"/>
        <v>0</v>
      </c>
      <c r="Z3157" s="50">
        <f t="shared" si="166"/>
        <v>0</v>
      </c>
      <c r="AA3157" s="50">
        <f t="shared" si="166"/>
        <v>0</v>
      </c>
      <c r="AB3157" s="50">
        <f t="shared" si="165"/>
        <v>11487.403333333334</v>
      </c>
      <c r="AC3157" s="48" t="str">
        <f>VLOOKUP(ПРОДАЖИ!C:C,'ИЗ ОСНОВЫ НОМЕНКЛАТУР'!D:E,2,0)</f>
        <v>Механизмы</v>
      </c>
      <c r="AD3157" s="48" t="str">
        <f>VLOOKUP(C:C,'ИЗ ОСНОВЫ НОМЕНКЛАТУР'!D:F,3,0)</f>
        <v>Подъемные механизмы</v>
      </c>
      <c r="AE3157" s="48" t="str">
        <f>VLOOKUP(C:C,'ИЗ ОСНОВЫ НОМЕНКЛАТУР'!D:H,5,0)</f>
        <v>C</v>
      </c>
    </row>
    <row r="3158" spans="1:31" ht="9.6" customHeight="1" x14ac:dyDescent="0.2">
      <c r="A3158" s="45" t="s">
        <v>2945</v>
      </c>
      <c r="B3158" s="46" t="s">
        <v>3155</v>
      </c>
      <c r="C3158" s="46"/>
      <c r="D3158" s="44">
        <v>0</v>
      </c>
      <c r="E3158" s="44">
        <v>0</v>
      </c>
      <c r="F3158" s="48">
        <v>0</v>
      </c>
      <c r="G3158" s="48">
        <v>0</v>
      </c>
      <c r="H3158" s="44">
        <v>0</v>
      </c>
      <c r="I3158" s="44">
        <v>0</v>
      </c>
      <c r="J3158" s="44">
        <v>0</v>
      </c>
      <c r="K3158" s="48">
        <v>0</v>
      </c>
      <c r="L3158" s="49">
        <v>0</v>
      </c>
      <c r="M3158" s="49">
        <v>0</v>
      </c>
      <c r="N3158" s="10">
        <v>0</v>
      </c>
      <c r="O3158" s="10">
        <v>0</v>
      </c>
      <c r="P3158" s="10">
        <v>0</v>
      </c>
      <c r="Q3158" s="10">
        <v>0</v>
      </c>
      <c r="R3158" s="10">
        <v>0</v>
      </c>
      <c r="S3158" s="10">
        <v>0</v>
      </c>
      <c r="T3158" s="50">
        <f t="shared" si="166"/>
        <v>0</v>
      </c>
      <c r="U3158" s="50">
        <f t="shared" si="166"/>
        <v>0</v>
      </c>
      <c r="V3158" s="50">
        <f t="shared" si="166"/>
        <v>0</v>
      </c>
      <c r="W3158" s="50">
        <f t="shared" si="166"/>
        <v>0</v>
      </c>
      <c r="X3158" s="50">
        <f t="shared" si="166"/>
        <v>0</v>
      </c>
      <c r="Y3158" s="50">
        <f t="shared" si="166"/>
        <v>0</v>
      </c>
      <c r="Z3158" s="50">
        <f t="shared" si="166"/>
        <v>0</v>
      </c>
      <c r="AA3158" s="50">
        <f t="shared" si="166"/>
        <v>0</v>
      </c>
      <c r="AB3158" s="50">
        <f t="shared" si="165"/>
        <v>0</v>
      </c>
      <c r="AC3158" s="48" t="e">
        <f>VLOOKUP(ПРОДАЖИ!C:C,'ИЗ ОСНОВЫ НОМЕНКЛАТУР'!D:E,2,0)</f>
        <v>#N/A</v>
      </c>
      <c r="AD3158" s="48" t="e">
        <f>VLOOKUP(C:C,'ИЗ ОСНОВЫ НОМЕНКЛАТУР'!D:F,3,0)</f>
        <v>#N/A</v>
      </c>
      <c r="AE3158" s="48" t="e">
        <f>VLOOKUP(C:C,'ИЗ ОСНОВЫ НОМЕНКЛАТУР'!D:H,5,0)</f>
        <v>#N/A</v>
      </c>
    </row>
    <row r="3159" spans="1:31" ht="9.6" customHeight="1" x14ac:dyDescent="0.2">
      <c r="A3159" s="45" t="s">
        <v>2945</v>
      </c>
      <c r="B3159" s="11"/>
      <c r="C3159" s="11" t="s">
        <v>3156</v>
      </c>
      <c r="D3159" s="44">
        <v>7</v>
      </c>
      <c r="E3159" s="44">
        <v>11</v>
      </c>
      <c r="F3159" s="48">
        <v>0</v>
      </c>
      <c r="G3159" s="48">
        <v>0</v>
      </c>
      <c r="H3159" s="44">
        <v>0</v>
      </c>
      <c r="I3159" s="44">
        <v>0</v>
      </c>
      <c r="J3159" s="44">
        <v>0</v>
      </c>
      <c r="K3159" s="48">
        <v>0</v>
      </c>
      <c r="L3159" s="49">
        <v>112000</v>
      </c>
      <c r="M3159" s="49">
        <v>176000</v>
      </c>
      <c r="N3159" s="10">
        <v>0</v>
      </c>
      <c r="O3159" s="10">
        <v>0</v>
      </c>
      <c r="P3159" s="10">
        <v>0</v>
      </c>
      <c r="Q3159" s="10">
        <v>0</v>
      </c>
      <c r="R3159" s="10">
        <v>0</v>
      </c>
      <c r="S3159" s="10">
        <v>0</v>
      </c>
      <c r="T3159" s="50">
        <f t="shared" si="166"/>
        <v>9333.3333333333339</v>
      </c>
      <c r="U3159" s="50">
        <f t="shared" si="166"/>
        <v>14666.666666666666</v>
      </c>
      <c r="V3159" s="50">
        <f t="shared" si="166"/>
        <v>0</v>
      </c>
      <c r="W3159" s="50">
        <f t="shared" si="166"/>
        <v>0</v>
      </c>
      <c r="X3159" s="50">
        <f t="shared" si="166"/>
        <v>0</v>
      </c>
      <c r="Y3159" s="50">
        <f t="shared" si="166"/>
        <v>0</v>
      </c>
      <c r="Z3159" s="50">
        <f t="shared" si="166"/>
        <v>0</v>
      </c>
      <c r="AA3159" s="50">
        <f t="shared" si="166"/>
        <v>0</v>
      </c>
      <c r="AB3159" s="50">
        <f t="shared" si="165"/>
        <v>24000</v>
      </c>
      <c r="AC3159" s="48" t="str">
        <f>VLOOKUP(ПРОДАЖИ!C:C,'ИЗ ОСНОВЫ НОМЕНКЛАТУР'!D:E,2,0)</f>
        <v>Механизмы</v>
      </c>
      <c r="AD3159" s="48" t="str">
        <f>VLOOKUP(C:C,'ИЗ ОСНОВЫ НОМЕНКЛАТУР'!D:F,3,0)</f>
        <v>Механизмы трансформеры</v>
      </c>
      <c r="AE3159" s="48" t="str">
        <f>VLOOKUP(C:C,'ИЗ ОСНОВЫ НОМЕНКЛАТУР'!D:H,5,0)</f>
        <v>C</v>
      </c>
    </row>
    <row r="3160" spans="1:31" ht="9.6" customHeight="1" x14ac:dyDescent="0.2">
      <c r="A3160" s="45" t="s">
        <v>2945</v>
      </c>
      <c r="B3160" s="11"/>
      <c r="C3160" s="11" t="s">
        <v>3157</v>
      </c>
      <c r="D3160" s="44">
        <v>4</v>
      </c>
      <c r="E3160" s="44">
        <v>5</v>
      </c>
      <c r="F3160" s="48">
        <v>0</v>
      </c>
      <c r="G3160" s="48">
        <v>0</v>
      </c>
      <c r="H3160" s="44">
        <v>0</v>
      </c>
      <c r="I3160" s="44">
        <v>0</v>
      </c>
      <c r="J3160" s="44">
        <v>2</v>
      </c>
      <c r="K3160" s="48">
        <v>0</v>
      </c>
      <c r="L3160" s="49">
        <v>56000</v>
      </c>
      <c r="M3160" s="49">
        <v>70000</v>
      </c>
      <c r="N3160" s="10">
        <v>0</v>
      </c>
      <c r="O3160" s="10">
        <v>0</v>
      </c>
      <c r="P3160" s="10">
        <v>0</v>
      </c>
      <c r="Q3160" s="10">
        <v>0</v>
      </c>
      <c r="R3160" s="10">
        <v>31503.16</v>
      </c>
      <c r="S3160" s="10">
        <v>0</v>
      </c>
      <c r="T3160" s="50">
        <f t="shared" si="166"/>
        <v>4666.666666666667</v>
      </c>
      <c r="U3160" s="50">
        <f t="shared" si="166"/>
        <v>5833.333333333333</v>
      </c>
      <c r="V3160" s="50">
        <f t="shared" si="166"/>
        <v>0</v>
      </c>
      <c r="W3160" s="50">
        <f t="shared" si="166"/>
        <v>0</v>
      </c>
      <c r="X3160" s="50">
        <f t="shared" si="166"/>
        <v>0</v>
      </c>
      <c r="Y3160" s="50">
        <f t="shared" si="166"/>
        <v>0</v>
      </c>
      <c r="Z3160" s="50">
        <f t="shared" si="166"/>
        <v>2625.2633333333333</v>
      </c>
      <c r="AA3160" s="50">
        <f t="shared" si="166"/>
        <v>0</v>
      </c>
      <c r="AB3160" s="50">
        <f t="shared" si="165"/>
        <v>13125.263333333332</v>
      </c>
      <c r="AC3160" s="48" t="str">
        <f>VLOOKUP(ПРОДАЖИ!C:C,'ИЗ ОСНОВЫ НОМЕНКЛАТУР'!D:E,2,0)</f>
        <v>Механизмы</v>
      </c>
      <c r="AD3160" s="48" t="str">
        <f>VLOOKUP(C:C,'ИЗ ОСНОВЫ НОМЕНКЛАТУР'!D:F,3,0)</f>
        <v>Механизмы трансформеры</v>
      </c>
      <c r="AE3160" s="48" t="str">
        <f>VLOOKUP(C:C,'ИЗ ОСНОВЫ НОМЕНКЛАТУР'!D:H,5,0)</f>
        <v>C</v>
      </c>
    </row>
    <row r="3161" spans="1:31" ht="9.6" customHeight="1" x14ac:dyDescent="0.2">
      <c r="A3161" s="45" t="s">
        <v>2945</v>
      </c>
      <c r="B3161" s="11"/>
      <c r="C3161" s="11" t="s">
        <v>3158</v>
      </c>
      <c r="D3161" s="44">
        <v>0</v>
      </c>
      <c r="E3161" s="44">
        <v>6</v>
      </c>
      <c r="F3161" s="48">
        <v>0</v>
      </c>
      <c r="G3161" s="48">
        <v>0</v>
      </c>
      <c r="H3161" s="44">
        <v>0</v>
      </c>
      <c r="I3161" s="44">
        <v>1</v>
      </c>
      <c r="J3161" s="44">
        <v>1</v>
      </c>
      <c r="K3161" s="48">
        <v>2</v>
      </c>
      <c r="L3161" s="49">
        <v>0</v>
      </c>
      <c r="M3161" s="49">
        <v>87635.29</v>
      </c>
      <c r="N3161" s="10">
        <v>0</v>
      </c>
      <c r="O3161" s="10">
        <v>0</v>
      </c>
      <c r="P3161" s="10">
        <v>0</v>
      </c>
      <c r="Q3161" s="10">
        <v>16225.74</v>
      </c>
      <c r="R3161" s="10">
        <v>15751.58</v>
      </c>
      <c r="S3161" s="10">
        <v>31503.16</v>
      </c>
      <c r="T3161" s="50">
        <f t="shared" si="166"/>
        <v>0</v>
      </c>
      <c r="U3161" s="50">
        <f t="shared" si="166"/>
        <v>7302.9408333333331</v>
      </c>
      <c r="V3161" s="50">
        <f t="shared" si="166"/>
        <v>0</v>
      </c>
      <c r="W3161" s="50">
        <f t="shared" si="166"/>
        <v>0</v>
      </c>
      <c r="X3161" s="50">
        <f t="shared" si="166"/>
        <v>0</v>
      </c>
      <c r="Y3161" s="50">
        <f t="shared" si="166"/>
        <v>1352.145</v>
      </c>
      <c r="Z3161" s="50">
        <f t="shared" si="166"/>
        <v>1312.6316666666667</v>
      </c>
      <c r="AA3161" s="50">
        <f t="shared" si="166"/>
        <v>2625.2633333333333</v>
      </c>
      <c r="AB3161" s="50">
        <f t="shared" si="165"/>
        <v>12592.980833333331</v>
      </c>
      <c r="AC3161" s="48" t="str">
        <f>VLOOKUP(ПРОДАЖИ!C:C,'ИЗ ОСНОВЫ НОМЕНКЛАТУР'!D:E,2,0)</f>
        <v>Механизмы</v>
      </c>
      <c r="AD3161" s="48" t="str">
        <f>VLOOKUP(C:C,'ИЗ ОСНОВЫ НОМЕНКЛАТУР'!D:F,3,0)</f>
        <v>Механизмы трансформеры</v>
      </c>
      <c r="AE3161" s="48" t="str">
        <f>VLOOKUP(C:C,'ИЗ ОСНОВЫ НОМЕНКЛАТУР'!D:H,5,0)</f>
        <v>C</v>
      </c>
    </row>
    <row r="3162" spans="1:31" ht="9.6" customHeight="1" x14ac:dyDescent="0.2">
      <c r="A3162" s="45" t="s">
        <v>2945</v>
      </c>
      <c r="B3162" s="46" t="s">
        <v>3159</v>
      </c>
      <c r="C3162" s="46"/>
      <c r="D3162" s="44">
        <v>0</v>
      </c>
      <c r="E3162" s="44">
        <v>0</v>
      </c>
      <c r="F3162" s="48">
        <v>0</v>
      </c>
      <c r="G3162" s="48">
        <v>0</v>
      </c>
      <c r="H3162" s="44">
        <v>0</v>
      </c>
      <c r="I3162" s="44">
        <v>0</v>
      </c>
      <c r="J3162" s="44">
        <v>0</v>
      </c>
      <c r="K3162" s="48">
        <v>0</v>
      </c>
      <c r="L3162" s="49">
        <v>0</v>
      </c>
      <c r="M3162" s="49">
        <v>0</v>
      </c>
      <c r="N3162" s="10">
        <v>0</v>
      </c>
      <c r="O3162" s="10">
        <v>0</v>
      </c>
      <c r="P3162" s="10">
        <v>0</v>
      </c>
      <c r="Q3162" s="10">
        <v>0</v>
      </c>
      <c r="R3162" s="10">
        <v>0</v>
      </c>
      <c r="S3162" s="10">
        <v>0</v>
      </c>
      <c r="T3162" s="50">
        <f t="shared" si="166"/>
        <v>0</v>
      </c>
      <c r="U3162" s="50">
        <f t="shared" si="166"/>
        <v>0</v>
      </c>
      <c r="V3162" s="50">
        <f t="shared" si="166"/>
        <v>0</v>
      </c>
      <c r="W3162" s="50">
        <f t="shared" si="166"/>
        <v>0</v>
      </c>
      <c r="X3162" s="50">
        <f t="shared" si="166"/>
        <v>0</v>
      </c>
      <c r="Y3162" s="50">
        <f t="shared" si="166"/>
        <v>0</v>
      </c>
      <c r="Z3162" s="50">
        <f t="shared" si="166"/>
        <v>0</v>
      </c>
      <c r="AA3162" s="50">
        <f t="shared" si="166"/>
        <v>0</v>
      </c>
      <c r="AB3162" s="50">
        <f t="shared" si="165"/>
        <v>0</v>
      </c>
      <c r="AC3162" s="48" t="e">
        <f>VLOOKUP(ПРОДАЖИ!C:C,'ИЗ ОСНОВЫ НОМЕНКЛАТУР'!D:E,2,0)</f>
        <v>#N/A</v>
      </c>
      <c r="AD3162" s="48" t="e">
        <f>VLOOKUP(C:C,'ИЗ ОСНОВЫ НОМЕНКЛАТУР'!D:F,3,0)</f>
        <v>#N/A</v>
      </c>
      <c r="AE3162" s="48" t="e">
        <f>VLOOKUP(C:C,'ИЗ ОСНОВЫ НОМЕНКЛАТУР'!D:H,5,0)</f>
        <v>#N/A</v>
      </c>
    </row>
    <row r="3163" spans="1:31" ht="9.6" customHeight="1" x14ac:dyDescent="0.2">
      <c r="A3163" s="45" t="s">
        <v>2945</v>
      </c>
      <c r="B3163" s="46" t="s">
        <v>3160</v>
      </c>
      <c r="C3163" s="46"/>
      <c r="D3163" s="44">
        <v>0</v>
      </c>
      <c r="E3163" s="44">
        <v>0</v>
      </c>
      <c r="F3163" s="48">
        <v>0</v>
      </c>
      <c r="G3163" s="48">
        <v>0</v>
      </c>
      <c r="H3163" s="44">
        <v>0</v>
      </c>
      <c r="I3163" s="44">
        <v>0</v>
      </c>
      <c r="J3163" s="44">
        <v>0</v>
      </c>
      <c r="K3163" s="48">
        <v>0</v>
      </c>
      <c r="L3163" s="49">
        <v>0</v>
      </c>
      <c r="M3163" s="49">
        <v>0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50">
        <f t="shared" si="166"/>
        <v>0</v>
      </c>
      <c r="U3163" s="50">
        <f t="shared" si="166"/>
        <v>0</v>
      </c>
      <c r="V3163" s="50">
        <f t="shared" si="166"/>
        <v>0</v>
      </c>
      <c r="W3163" s="50">
        <f t="shared" si="166"/>
        <v>0</v>
      </c>
      <c r="X3163" s="50">
        <f t="shared" si="166"/>
        <v>0</v>
      </c>
      <c r="Y3163" s="50">
        <f t="shared" si="166"/>
        <v>0</v>
      </c>
      <c r="Z3163" s="50">
        <f t="shared" si="166"/>
        <v>0</v>
      </c>
      <c r="AA3163" s="50">
        <f t="shared" si="166"/>
        <v>0</v>
      </c>
      <c r="AB3163" s="50">
        <f t="shared" si="165"/>
        <v>0</v>
      </c>
      <c r="AC3163" s="48" t="e">
        <f>VLOOKUP(ПРОДАЖИ!C:C,'ИЗ ОСНОВЫ НОМЕНКЛАТУР'!D:E,2,0)</f>
        <v>#N/A</v>
      </c>
      <c r="AD3163" s="48" t="e">
        <f>VLOOKUP(C:C,'ИЗ ОСНОВЫ НОМЕНКЛАТУР'!D:F,3,0)</f>
        <v>#N/A</v>
      </c>
      <c r="AE3163" s="48" t="e">
        <f>VLOOKUP(C:C,'ИЗ ОСНОВЫ НОМЕНКЛАТУР'!D:H,5,0)</f>
        <v>#N/A</v>
      </c>
    </row>
    <row r="3164" spans="1:31" ht="9.6" customHeight="1" x14ac:dyDescent="0.2">
      <c r="A3164" s="45" t="s">
        <v>2945</v>
      </c>
      <c r="B3164" s="46" t="s">
        <v>3161</v>
      </c>
      <c r="C3164" s="46"/>
      <c r="D3164" s="44">
        <v>0</v>
      </c>
      <c r="E3164" s="44">
        <v>0</v>
      </c>
      <c r="F3164" s="48">
        <v>0</v>
      </c>
      <c r="G3164" s="48">
        <v>0</v>
      </c>
      <c r="H3164" s="44">
        <v>0</v>
      </c>
      <c r="I3164" s="44">
        <v>0</v>
      </c>
      <c r="J3164" s="44">
        <v>0</v>
      </c>
      <c r="K3164" s="48">
        <v>0</v>
      </c>
      <c r="L3164" s="49">
        <v>0</v>
      </c>
      <c r="M3164" s="49">
        <v>0</v>
      </c>
      <c r="N3164" s="10">
        <v>0</v>
      </c>
      <c r="O3164" s="10">
        <v>0</v>
      </c>
      <c r="P3164" s="10">
        <v>0</v>
      </c>
      <c r="Q3164" s="10">
        <v>0</v>
      </c>
      <c r="R3164" s="10">
        <v>0</v>
      </c>
      <c r="S3164" s="10">
        <v>0</v>
      </c>
      <c r="T3164" s="50">
        <f t="shared" si="166"/>
        <v>0</v>
      </c>
      <c r="U3164" s="50">
        <f t="shared" si="166"/>
        <v>0</v>
      </c>
      <c r="V3164" s="50">
        <f t="shared" si="166"/>
        <v>0</v>
      </c>
      <c r="W3164" s="50">
        <f t="shared" si="166"/>
        <v>0</v>
      </c>
      <c r="X3164" s="50">
        <f t="shared" si="166"/>
        <v>0</v>
      </c>
      <c r="Y3164" s="50">
        <f t="shared" si="166"/>
        <v>0</v>
      </c>
      <c r="Z3164" s="50">
        <f t="shared" si="166"/>
        <v>0</v>
      </c>
      <c r="AA3164" s="50">
        <f t="shared" si="166"/>
        <v>0</v>
      </c>
      <c r="AB3164" s="50">
        <f t="shared" si="165"/>
        <v>0</v>
      </c>
      <c r="AC3164" s="48" t="e">
        <f>VLOOKUP(ПРОДАЖИ!C:C,'ИЗ ОСНОВЫ НОМЕНКЛАТУР'!D:E,2,0)</f>
        <v>#N/A</v>
      </c>
      <c r="AD3164" s="48" t="e">
        <f>VLOOKUP(C:C,'ИЗ ОСНОВЫ НОМЕНКЛАТУР'!D:F,3,0)</f>
        <v>#N/A</v>
      </c>
      <c r="AE3164" s="48" t="e">
        <f>VLOOKUP(C:C,'ИЗ ОСНОВЫ НОМЕНКЛАТУР'!D:H,5,0)</f>
        <v>#N/A</v>
      </c>
    </row>
    <row r="3165" spans="1:31" ht="9.6" customHeight="1" x14ac:dyDescent="0.2">
      <c r="A3165" s="45" t="s">
        <v>2945</v>
      </c>
      <c r="B3165" s="11"/>
      <c r="C3165" s="11" t="s">
        <v>3162</v>
      </c>
      <c r="D3165" s="44">
        <v>0</v>
      </c>
      <c r="E3165" s="44">
        <v>0</v>
      </c>
      <c r="F3165" s="48">
        <v>0</v>
      </c>
      <c r="G3165" s="48">
        <v>0</v>
      </c>
      <c r="H3165" s="44">
        <v>0</v>
      </c>
      <c r="I3165" s="44">
        <v>8</v>
      </c>
      <c r="J3165" s="44">
        <v>0</v>
      </c>
      <c r="K3165" s="48">
        <v>0</v>
      </c>
      <c r="L3165" s="49">
        <v>0</v>
      </c>
      <c r="M3165" s="49">
        <v>0</v>
      </c>
      <c r="N3165" s="10">
        <v>0</v>
      </c>
      <c r="O3165" s="10">
        <v>0</v>
      </c>
      <c r="P3165" s="10">
        <v>0</v>
      </c>
      <c r="Q3165" s="10">
        <v>4416</v>
      </c>
      <c r="R3165" s="10">
        <v>0</v>
      </c>
      <c r="S3165" s="10">
        <v>0</v>
      </c>
      <c r="T3165" s="50">
        <f t="shared" si="166"/>
        <v>0</v>
      </c>
      <c r="U3165" s="50">
        <f t="shared" si="166"/>
        <v>0</v>
      </c>
      <c r="V3165" s="50">
        <f t="shared" si="166"/>
        <v>0</v>
      </c>
      <c r="W3165" s="50">
        <f t="shared" si="166"/>
        <v>0</v>
      </c>
      <c r="X3165" s="50">
        <f t="shared" si="166"/>
        <v>0</v>
      </c>
      <c r="Y3165" s="50">
        <f t="shared" si="166"/>
        <v>368</v>
      </c>
      <c r="Z3165" s="50">
        <f t="shared" si="166"/>
        <v>0</v>
      </c>
      <c r="AA3165" s="50">
        <f t="shared" si="166"/>
        <v>0</v>
      </c>
      <c r="AB3165" s="50">
        <f t="shared" si="165"/>
        <v>368</v>
      </c>
      <c r="AC3165" s="48" t="str">
        <f>VLOOKUP(ПРОДАЖИ!C:C,'ИЗ ОСНОВЫ НОМЕНКЛАТУР'!D:E,2,0)</f>
        <v>Механизмы</v>
      </c>
      <c r="AD3165" s="48" t="str">
        <f>VLOOKUP(C:C,'ИЗ ОСНОВЫ НОМЕНКЛАТУР'!D:F,3,0)</f>
        <v>Рейлинги для ящиков</v>
      </c>
      <c r="AE3165" s="48" t="str">
        <f>VLOOKUP(C:C,'ИЗ ОСНОВЫ НОМЕНКЛАТУР'!D:H,5,0)</f>
        <v>C</v>
      </c>
    </row>
    <row r="3166" spans="1:31" ht="9.6" customHeight="1" x14ac:dyDescent="0.2">
      <c r="A3166" s="45" t="s">
        <v>2945</v>
      </c>
      <c r="B3166" s="11"/>
      <c r="C3166" s="11" t="s">
        <v>3163</v>
      </c>
      <c r="D3166" s="44">
        <v>0</v>
      </c>
      <c r="E3166" s="44">
        <v>0</v>
      </c>
      <c r="F3166" s="48">
        <v>8</v>
      </c>
      <c r="G3166" s="48">
        <v>0</v>
      </c>
      <c r="H3166" s="44">
        <v>0</v>
      </c>
      <c r="I3166" s="44">
        <v>0</v>
      </c>
      <c r="J3166" s="44">
        <v>0</v>
      </c>
      <c r="K3166" s="48">
        <v>0</v>
      </c>
      <c r="L3166" s="49">
        <v>0</v>
      </c>
      <c r="M3166" s="49">
        <v>0</v>
      </c>
      <c r="N3166" s="10">
        <v>8546.43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50">
        <f t="shared" si="166"/>
        <v>0</v>
      </c>
      <c r="U3166" s="50">
        <f t="shared" si="166"/>
        <v>0</v>
      </c>
      <c r="V3166" s="50">
        <f t="shared" si="166"/>
        <v>712.20249999999999</v>
      </c>
      <c r="W3166" s="50">
        <f t="shared" si="166"/>
        <v>0</v>
      </c>
      <c r="X3166" s="50">
        <f t="shared" si="166"/>
        <v>0</v>
      </c>
      <c r="Y3166" s="50">
        <f t="shared" si="166"/>
        <v>0</v>
      </c>
      <c r="Z3166" s="50">
        <f t="shared" si="166"/>
        <v>0</v>
      </c>
      <c r="AA3166" s="50">
        <f t="shared" si="166"/>
        <v>0</v>
      </c>
      <c r="AB3166" s="50">
        <f t="shared" si="165"/>
        <v>712.20249999999999</v>
      </c>
      <c r="AC3166" s="48" t="str">
        <f>VLOOKUP(ПРОДАЖИ!C:C,'ИЗ ОСНОВЫ НОМЕНКЛАТУР'!D:E,2,0)</f>
        <v>Механизмы</v>
      </c>
      <c r="AD3166" s="48" t="str">
        <f>VLOOKUP(C:C,'ИЗ ОСНОВЫ НОМЕНКЛАТУР'!D:F,3,0)</f>
        <v>Рейлинги для ящиков</v>
      </c>
      <c r="AE3166" s="48" t="str">
        <f>VLOOKUP(C:C,'ИЗ ОСНОВЫ НОМЕНКЛАТУР'!D:H,5,0)</f>
        <v>C</v>
      </c>
    </row>
    <row r="3167" spans="1:31" ht="9.6" customHeight="1" x14ac:dyDescent="0.2">
      <c r="A3167" s="45" t="s">
        <v>2945</v>
      </c>
      <c r="B3167" s="11"/>
      <c r="C3167" s="11" t="s">
        <v>3164</v>
      </c>
      <c r="D3167" s="44">
        <v>0</v>
      </c>
      <c r="E3167" s="44">
        <v>0</v>
      </c>
      <c r="F3167" s="48">
        <v>13</v>
      </c>
      <c r="G3167" s="48">
        <v>0</v>
      </c>
      <c r="H3167" s="44">
        <v>0</v>
      </c>
      <c r="I3167" s="44">
        <v>0</v>
      </c>
      <c r="J3167" s="44">
        <v>0</v>
      </c>
      <c r="K3167" s="48">
        <v>0</v>
      </c>
      <c r="L3167" s="49">
        <v>0</v>
      </c>
      <c r="M3167" s="49">
        <v>0</v>
      </c>
      <c r="N3167" s="10">
        <v>13945.98</v>
      </c>
      <c r="O3167" s="10">
        <v>0</v>
      </c>
      <c r="P3167" s="10">
        <v>0</v>
      </c>
      <c r="Q3167" s="10">
        <v>0</v>
      </c>
      <c r="R3167" s="10">
        <v>0</v>
      </c>
      <c r="S3167" s="10">
        <v>0</v>
      </c>
      <c r="T3167" s="50">
        <f t="shared" si="166"/>
        <v>0</v>
      </c>
      <c r="U3167" s="50">
        <f t="shared" si="166"/>
        <v>0</v>
      </c>
      <c r="V3167" s="50">
        <f t="shared" si="166"/>
        <v>1162.165</v>
      </c>
      <c r="W3167" s="50">
        <f t="shared" si="166"/>
        <v>0</v>
      </c>
      <c r="X3167" s="50">
        <f t="shared" si="166"/>
        <v>0</v>
      </c>
      <c r="Y3167" s="50">
        <f t="shared" si="166"/>
        <v>0</v>
      </c>
      <c r="Z3167" s="50">
        <f t="shared" si="166"/>
        <v>0</v>
      </c>
      <c r="AA3167" s="50">
        <f t="shared" si="166"/>
        <v>0</v>
      </c>
      <c r="AB3167" s="50">
        <f t="shared" si="165"/>
        <v>1162.165</v>
      </c>
      <c r="AC3167" s="48" t="str">
        <f>VLOOKUP(ПРОДАЖИ!C:C,'ИЗ ОСНОВЫ НОМЕНКЛАТУР'!D:E,2,0)</f>
        <v>Механизмы</v>
      </c>
      <c r="AD3167" s="48" t="str">
        <f>VLOOKUP(C:C,'ИЗ ОСНОВЫ НОМЕНКЛАТУР'!D:F,3,0)</f>
        <v>Рейлинги для ящиков</v>
      </c>
      <c r="AE3167" s="48" t="str">
        <f>VLOOKUP(C:C,'ИЗ ОСНОВЫ НОМЕНКЛАТУР'!D:H,5,0)</f>
        <v>C</v>
      </c>
    </row>
    <row r="3168" spans="1:31" ht="9.6" customHeight="1" x14ac:dyDescent="0.2">
      <c r="A3168" s="45" t="s">
        <v>2945</v>
      </c>
      <c r="B3168" s="11"/>
      <c r="C3168" s="11" t="s">
        <v>3165</v>
      </c>
      <c r="D3168" s="44">
        <v>0</v>
      </c>
      <c r="E3168" s="44">
        <v>0</v>
      </c>
      <c r="F3168" s="48">
        <v>25</v>
      </c>
      <c r="G3168" s="48">
        <v>0</v>
      </c>
      <c r="H3168" s="44">
        <v>0</v>
      </c>
      <c r="I3168" s="44">
        <v>0</v>
      </c>
      <c r="J3168" s="44">
        <v>0</v>
      </c>
      <c r="K3168" s="48">
        <v>0</v>
      </c>
      <c r="L3168" s="49">
        <v>0</v>
      </c>
      <c r="M3168" s="49">
        <v>0</v>
      </c>
      <c r="N3168" s="10">
        <v>26926.34</v>
      </c>
      <c r="O3168" s="10">
        <v>0</v>
      </c>
      <c r="P3168" s="10">
        <v>0</v>
      </c>
      <c r="Q3168" s="10">
        <v>0</v>
      </c>
      <c r="R3168" s="10">
        <v>0</v>
      </c>
      <c r="S3168" s="10">
        <v>0</v>
      </c>
      <c r="T3168" s="50">
        <f t="shared" si="166"/>
        <v>0</v>
      </c>
      <c r="U3168" s="50">
        <f t="shared" si="166"/>
        <v>0</v>
      </c>
      <c r="V3168" s="50">
        <f t="shared" si="166"/>
        <v>2243.8616666666667</v>
      </c>
      <c r="W3168" s="50">
        <f t="shared" si="166"/>
        <v>0</v>
      </c>
      <c r="X3168" s="50">
        <f t="shared" si="166"/>
        <v>0</v>
      </c>
      <c r="Y3168" s="50">
        <f t="shared" si="166"/>
        <v>0</v>
      </c>
      <c r="Z3168" s="50">
        <f t="shared" si="166"/>
        <v>0</v>
      </c>
      <c r="AA3168" s="50">
        <f t="shared" si="166"/>
        <v>0</v>
      </c>
      <c r="AB3168" s="50">
        <f t="shared" si="165"/>
        <v>2243.8616666666667</v>
      </c>
      <c r="AC3168" s="48" t="str">
        <f>VLOOKUP(ПРОДАЖИ!C:C,'ИЗ ОСНОВЫ НОМЕНКЛАТУР'!D:E,2,0)</f>
        <v>Механизмы</v>
      </c>
      <c r="AD3168" s="48" t="str">
        <f>VLOOKUP(C:C,'ИЗ ОСНОВЫ НОМЕНКЛАТУР'!D:F,3,0)</f>
        <v>Рейлинги для ящиков</v>
      </c>
      <c r="AE3168" s="48" t="str">
        <f>VLOOKUP(C:C,'ИЗ ОСНОВЫ НОМЕНКЛАТУР'!D:H,5,0)</f>
        <v>C</v>
      </c>
    </row>
    <row r="3169" spans="1:31" ht="9.6" customHeight="1" x14ac:dyDescent="0.2">
      <c r="A3169" s="45" t="s">
        <v>2945</v>
      </c>
      <c r="B3169" s="11"/>
      <c r="C3169" s="11" t="s">
        <v>3166</v>
      </c>
      <c r="D3169" s="44">
        <v>0</v>
      </c>
      <c r="E3169" s="44">
        <v>28</v>
      </c>
      <c r="F3169" s="48">
        <v>16</v>
      </c>
      <c r="G3169" s="48">
        <v>0</v>
      </c>
      <c r="H3169" s="44">
        <v>0</v>
      </c>
      <c r="I3169" s="44">
        <v>0</v>
      </c>
      <c r="J3169" s="44">
        <v>0</v>
      </c>
      <c r="K3169" s="48">
        <v>0</v>
      </c>
      <c r="L3169" s="49">
        <v>0</v>
      </c>
      <c r="M3169" s="49">
        <v>33372.080000000002</v>
      </c>
      <c r="N3169" s="10">
        <v>17024.86</v>
      </c>
      <c r="O3169" s="10">
        <v>0</v>
      </c>
      <c r="P3169" s="10">
        <v>0</v>
      </c>
      <c r="Q3169" s="10">
        <v>0</v>
      </c>
      <c r="R3169" s="10">
        <v>0</v>
      </c>
      <c r="S3169" s="10">
        <v>0</v>
      </c>
      <c r="T3169" s="50">
        <f t="shared" si="166"/>
        <v>0</v>
      </c>
      <c r="U3169" s="50">
        <f t="shared" si="166"/>
        <v>2781.0066666666667</v>
      </c>
      <c r="V3169" s="50">
        <f t="shared" si="166"/>
        <v>1418.7383333333335</v>
      </c>
      <c r="W3169" s="50">
        <f t="shared" si="166"/>
        <v>0</v>
      </c>
      <c r="X3169" s="50">
        <f t="shared" si="166"/>
        <v>0</v>
      </c>
      <c r="Y3169" s="50">
        <f t="shared" si="166"/>
        <v>0</v>
      </c>
      <c r="Z3169" s="50">
        <f t="shared" si="166"/>
        <v>0</v>
      </c>
      <c r="AA3169" s="50">
        <f t="shared" si="166"/>
        <v>0</v>
      </c>
      <c r="AB3169" s="50">
        <f t="shared" si="165"/>
        <v>4199.7449999999999</v>
      </c>
      <c r="AC3169" s="48" t="str">
        <f>VLOOKUP(ПРОДАЖИ!C:C,'ИЗ ОСНОВЫ НОМЕНКЛАТУР'!D:E,2,0)</f>
        <v>Механизмы</v>
      </c>
      <c r="AD3169" s="48" t="str">
        <f>VLOOKUP(C:C,'ИЗ ОСНОВЫ НОМЕНКЛАТУР'!D:F,3,0)</f>
        <v>Рейлинги для ящиков</v>
      </c>
      <c r="AE3169" s="48" t="str">
        <f>VLOOKUP(C:C,'ИЗ ОСНОВЫ НОМЕНКЛАТУР'!D:H,5,0)</f>
        <v>C</v>
      </c>
    </row>
    <row r="3170" spans="1:31" ht="9.6" customHeight="1" x14ac:dyDescent="0.2">
      <c r="A3170" s="45" t="s">
        <v>2945</v>
      </c>
      <c r="B3170" s="11"/>
      <c r="C3170" s="11" t="s">
        <v>3167</v>
      </c>
      <c r="D3170" s="44">
        <v>0</v>
      </c>
      <c r="E3170" s="44">
        <v>28</v>
      </c>
      <c r="F3170" s="48">
        <v>15</v>
      </c>
      <c r="G3170" s="48">
        <v>0</v>
      </c>
      <c r="H3170" s="44">
        <v>0</v>
      </c>
      <c r="I3170" s="44">
        <v>0</v>
      </c>
      <c r="J3170" s="44">
        <v>0</v>
      </c>
      <c r="K3170" s="48">
        <v>0</v>
      </c>
      <c r="L3170" s="49">
        <v>0</v>
      </c>
      <c r="M3170" s="49">
        <v>33233.480000000003</v>
      </c>
      <c r="N3170" s="10">
        <v>15894.51</v>
      </c>
      <c r="O3170" s="10">
        <v>0</v>
      </c>
      <c r="P3170" s="10">
        <v>0</v>
      </c>
      <c r="Q3170" s="10">
        <v>0</v>
      </c>
      <c r="R3170" s="10">
        <v>0</v>
      </c>
      <c r="S3170" s="10">
        <v>0</v>
      </c>
      <c r="T3170" s="50">
        <f t="shared" si="166"/>
        <v>0</v>
      </c>
      <c r="U3170" s="50">
        <f t="shared" si="166"/>
        <v>2769.4566666666669</v>
      </c>
      <c r="V3170" s="50">
        <f t="shared" si="166"/>
        <v>1324.5425</v>
      </c>
      <c r="W3170" s="50">
        <f t="shared" si="166"/>
        <v>0</v>
      </c>
      <c r="X3170" s="50">
        <f t="shared" si="166"/>
        <v>0</v>
      </c>
      <c r="Y3170" s="50">
        <f t="shared" si="166"/>
        <v>0</v>
      </c>
      <c r="Z3170" s="50">
        <f t="shared" si="166"/>
        <v>0</v>
      </c>
      <c r="AA3170" s="50">
        <f t="shared" si="166"/>
        <v>0</v>
      </c>
      <c r="AB3170" s="50">
        <f t="shared" si="165"/>
        <v>4093.999166666667</v>
      </c>
      <c r="AC3170" s="48" t="str">
        <f>VLOOKUP(ПРОДАЖИ!C:C,'ИЗ ОСНОВЫ НОМЕНКЛАТУР'!D:E,2,0)</f>
        <v>Механизмы</v>
      </c>
      <c r="AD3170" s="48" t="str">
        <f>VLOOKUP(C:C,'ИЗ ОСНОВЫ НОМЕНКЛАТУР'!D:F,3,0)</f>
        <v>Рейлинги для ящиков</v>
      </c>
      <c r="AE3170" s="48" t="str">
        <f>VLOOKUP(C:C,'ИЗ ОСНОВЫ НОМЕНКЛАТУР'!D:H,5,0)</f>
        <v>C</v>
      </c>
    </row>
    <row r="3171" spans="1:31" ht="9.6" customHeight="1" x14ac:dyDescent="0.2">
      <c r="A3171" s="45" t="s">
        <v>2945</v>
      </c>
      <c r="B3171" s="46" t="s">
        <v>3168</v>
      </c>
      <c r="C3171" s="46"/>
      <c r="D3171" s="44">
        <v>0</v>
      </c>
      <c r="E3171" s="44">
        <v>0</v>
      </c>
      <c r="F3171" s="48">
        <v>0</v>
      </c>
      <c r="G3171" s="48">
        <v>0</v>
      </c>
      <c r="H3171" s="44">
        <v>0</v>
      </c>
      <c r="I3171" s="44">
        <v>0</v>
      </c>
      <c r="J3171" s="44">
        <v>0</v>
      </c>
      <c r="K3171" s="48">
        <v>0</v>
      </c>
      <c r="L3171" s="49">
        <v>0</v>
      </c>
      <c r="M3171" s="49">
        <v>0</v>
      </c>
      <c r="N3171" s="10">
        <v>0</v>
      </c>
      <c r="O3171" s="10">
        <v>0</v>
      </c>
      <c r="P3171" s="10">
        <v>0</v>
      </c>
      <c r="Q3171" s="10">
        <v>0</v>
      </c>
      <c r="R3171" s="10">
        <v>0</v>
      </c>
      <c r="S3171" s="10">
        <v>0</v>
      </c>
      <c r="T3171" s="50">
        <f t="shared" si="166"/>
        <v>0</v>
      </c>
      <c r="U3171" s="50">
        <f t="shared" si="166"/>
        <v>0</v>
      </c>
      <c r="V3171" s="50">
        <f t="shared" si="166"/>
        <v>0</v>
      </c>
      <c r="W3171" s="50">
        <f t="shared" si="166"/>
        <v>0</v>
      </c>
      <c r="X3171" s="50">
        <f t="shared" si="166"/>
        <v>0</v>
      </c>
      <c r="Y3171" s="50">
        <f t="shared" si="166"/>
        <v>0</v>
      </c>
      <c r="Z3171" s="50">
        <f t="shared" si="166"/>
        <v>0</v>
      </c>
      <c r="AA3171" s="50">
        <f t="shared" si="166"/>
        <v>0</v>
      </c>
      <c r="AB3171" s="50">
        <f t="shared" si="165"/>
        <v>0</v>
      </c>
      <c r="AC3171" s="48" t="e">
        <f>VLOOKUP(ПРОДАЖИ!C:C,'ИЗ ОСНОВЫ НОМЕНКЛАТУР'!D:E,2,0)</f>
        <v>#N/A</v>
      </c>
      <c r="AD3171" s="48" t="e">
        <f>VLOOKUP(C:C,'ИЗ ОСНОВЫ НОМЕНКЛАТУР'!D:F,3,0)</f>
        <v>#N/A</v>
      </c>
      <c r="AE3171" s="48" t="e">
        <f>VLOOKUP(C:C,'ИЗ ОСНОВЫ НОМЕНКЛАТУР'!D:H,5,0)</f>
        <v>#N/A</v>
      </c>
    </row>
    <row r="3172" spans="1:31" ht="9.6" customHeight="1" x14ac:dyDescent="0.2">
      <c r="A3172" s="45" t="s">
        <v>2945</v>
      </c>
      <c r="B3172" s="11"/>
      <c r="C3172" s="11" t="s">
        <v>3169</v>
      </c>
      <c r="D3172" s="44">
        <v>0</v>
      </c>
      <c r="E3172" s="44">
        <v>0</v>
      </c>
      <c r="F3172" s="48">
        <v>0</v>
      </c>
      <c r="G3172" s="48">
        <v>0</v>
      </c>
      <c r="H3172" s="44">
        <v>0</v>
      </c>
      <c r="I3172" s="44">
        <v>13</v>
      </c>
      <c r="J3172" s="44">
        <v>0</v>
      </c>
      <c r="K3172" s="48">
        <v>0</v>
      </c>
      <c r="L3172" s="49">
        <v>0</v>
      </c>
      <c r="M3172" s="49">
        <v>0</v>
      </c>
      <c r="N3172" s="10">
        <v>0</v>
      </c>
      <c r="O3172" s="10">
        <v>0</v>
      </c>
      <c r="P3172" s="10">
        <v>0</v>
      </c>
      <c r="Q3172" s="10">
        <v>39728</v>
      </c>
      <c r="R3172" s="10">
        <v>0</v>
      </c>
      <c r="S3172" s="10">
        <v>0</v>
      </c>
      <c r="T3172" s="50">
        <f t="shared" si="166"/>
        <v>0</v>
      </c>
      <c r="U3172" s="50">
        <f t="shared" si="166"/>
        <v>0</v>
      </c>
      <c r="V3172" s="50">
        <f t="shared" si="166"/>
        <v>0</v>
      </c>
      <c r="W3172" s="50">
        <f t="shared" si="166"/>
        <v>0</v>
      </c>
      <c r="X3172" s="50">
        <f t="shared" si="166"/>
        <v>0</v>
      </c>
      <c r="Y3172" s="50">
        <f t="shared" si="166"/>
        <v>3310.6666666666665</v>
      </c>
      <c r="Z3172" s="50">
        <f t="shared" si="166"/>
        <v>0</v>
      </c>
      <c r="AA3172" s="50">
        <f t="shared" si="166"/>
        <v>0</v>
      </c>
      <c r="AB3172" s="50">
        <f t="shared" si="165"/>
        <v>3310.6666666666665</v>
      </c>
      <c r="AC3172" s="48" t="str">
        <f>VLOOKUP(ПРОДАЖИ!C:C,'ИЗ ОСНОВЫ НОМЕНКЛАТУР'!D:E,2,0)</f>
        <v>Механизмы</v>
      </c>
      <c r="AD3172" s="48" t="str">
        <f>VLOOKUP(C:C,'ИЗ ОСНОВЫ НОМЕНКЛАТУР'!D:F,3,0)</f>
        <v>Стенки для боксов и ящиков</v>
      </c>
      <c r="AE3172" s="48" t="str">
        <f>VLOOKUP(C:C,'ИЗ ОСНОВЫ НОМЕНКЛАТУР'!D:H,5,0)</f>
        <v>C</v>
      </c>
    </row>
    <row r="3173" spans="1:31" ht="9.6" customHeight="1" x14ac:dyDescent="0.2">
      <c r="A3173" s="45" t="s">
        <v>2945</v>
      </c>
      <c r="B3173" s="11"/>
      <c r="C3173" s="11" t="s">
        <v>3170</v>
      </c>
      <c r="D3173" s="44">
        <v>0</v>
      </c>
      <c r="E3173" s="44">
        <v>0</v>
      </c>
      <c r="F3173" s="48">
        <v>1</v>
      </c>
      <c r="G3173" s="48">
        <v>0</v>
      </c>
      <c r="H3173" s="44">
        <v>0</v>
      </c>
      <c r="I3173" s="44">
        <v>0</v>
      </c>
      <c r="J3173" s="44">
        <v>0</v>
      </c>
      <c r="K3173" s="48">
        <v>0</v>
      </c>
      <c r="L3173" s="49">
        <v>0</v>
      </c>
      <c r="M3173" s="49">
        <v>0</v>
      </c>
      <c r="N3173" s="10">
        <v>803.57</v>
      </c>
      <c r="O3173" s="10">
        <v>0</v>
      </c>
      <c r="P3173" s="10">
        <v>0</v>
      </c>
      <c r="Q3173" s="10">
        <v>0</v>
      </c>
      <c r="R3173" s="10">
        <v>0</v>
      </c>
      <c r="S3173" s="10">
        <v>0</v>
      </c>
      <c r="T3173" s="50">
        <f t="shared" si="166"/>
        <v>0</v>
      </c>
      <c r="U3173" s="50">
        <f t="shared" si="166"/>
        <v>0</v>
      </c>
      <c r="V3173" s="50">
        <f t="shared" si="166"/>
        <v>66.964166666666671</v>
      </c>
      <c r="W3173" s="50">
        <f t="shared" si="166"/>
        <v>0</v>
      </c>
      <c r="X3173" s="50">
        <f t="shared" si="166"/>
        <v>0</v>
      </c>
      <c r="Y3173" s="50">
        <f t="shared" si="166"/>
        <v>0</v>
      </c>
      <c r="Z3173" s="50">
        <f t="shared" si="166"/>
        <v>0</v>
      </c>
      <c r="AA3173" s="50">
        <f t="shared" si="166"/>
        <v>0</v>
      </c>
      <c r="AB3173" s="50">
        <f t="shared" si="165"/>
        <v>66.964166666666671</v>
      </c>
      <c r="AC3173" s="48" t="str">
        <f>VLOOKUP(ПРОДАЖИ!C:C,'ИЗ ОСНОВЫ НОМЕНКЛАТУР'!D:E,2,0)</f>
        <v>Механизмы</v>
      </c>
      <c r="AD3173" s="48" t="str">
        <f>VLOOKUP(C:C,'ИЗ ОСНОВЫ НОМЕНКЛАТУР'!D:F,3,0)</f>
        <v>Стенки для боксов и ящиков</v>
      </c>
      <c r="AE3173" s="48" t="str">
        <f>VLOOKUP(C:C,'ИЗ ОСНОВЫ НОМЕНКЛАТУР'!D:H,5,0)</f>
        <v>C</v>
      </c>
    </row>
    <row r="3174" spans="1:31" ht="9.6" customHeight="1" x14ac:dyDescent="0.2">
      <c r="A3174" s="45" t="s">
        <v>2945</v>
      </c>
      <c r="B3174" s="11"/>
      <c r="C3174" s="11" t="s">
        <v>3171</v>
      </c>
      <c r="D3174" s="44">
        <v>0</v>
      </c>
      <c r="E3174" s="44">
        <v>0</v>
      </c>
      <c r="F3174" s="48">
        <v>0</v>
      </c>
      <c r="G3174" s="48">
        <v>0</v>
      </c>
      <c r="H3174" s="44">
        <v>0</v>
      </c>
      <c r="I3174" s="44">
        <v>2</v>
      </c>
      <c r="J3174" s="44">
        <v>0</v>
      </c>
      <c r="K3174" s="48">
        <v>0</v>
      </c>
      <c r="L3174" s="49">
        <v>0</v>
      </c>
      <c r="M3174" s="49">
        <v>0</v>
      </c>
      <c r="N3174" s="10">
        <v>0</v>
      </c>
      <c r="O3174" s="10">
        <v>0</v>
      </c>
      <c r="P3174" s="10">
        <v>0</v>
      </c>
      <c r="Q3174" s="10">
        <v>4000</v>
      </c>
      <c r="R3174" s="10">
        <v>0</v>
      </c>
      <c r="S3174" s="10">
        <v>0</v>
      </c>
      <c r="T3174" s="50">
        <f t="shared" si="166"/>
        <v>0</v>
      </c>
      <c r="U3174" s="50">
        <f t="shared" si="166"/>
        <v>0</v>
      </c>
      <c r="V3174" s="50">
        <f t="shared" si="166"/>
        <v>0</v>
      </c>
      <c r="W3174" s="50">
        <f t="shared" si="166"/>
        <v>0</v>
      </c>
      <c r="X3174" s="50">
        <f t="shared" si="166"/>
        <v>0</v>
      </c>
      <c r="Y3174" s="50">
        <f t="shared" si="166"/>
        <v>333.33333333333331</v>
      </c>
      <c r="Z3174" s="50">
        <f t="shared" si="166"/>
        <v>0</v>
      </c>
      <c r="AA3174" s="50">
        <f t="shared" si="166"/>
        <v>0</v>
      </c>
      <c r="AB3174" s="50">
        <f t="shared" si="165"/>
        <v>333.33333333333331</v>
      </c>
      <c r="AC3174" s="48" t="str">
        <f>VLOOKUP(ПРОДАЖИ!C:C,'ИЗ ОСНОВЫ НОМЕНКЛАТУР'!D:E,2,0)</f>
        <v>Механизмы</v>
      </c>
      <c r="AD3174" s="48" t="str">
        <f>VLOOKUP(C:C,'ИЗ ОСНОВЫ НОМЕНКЛАТУР'!D:F,3,0)</f>
        <v>Стенки для боксов и ящиков</v>
      </c>
      <c r="AE3174" s="48" t="str">
        <f>VLOOKUP(C:C,'ИЗ ОСНОВЫ НОМЕНКЛАТУР'!D:H,5,0)</f>
        <v>C</v>
      </c>
    </row>
    <row r="3175" spans="1:31" ht="9.6" customHeight="1" x14ac:dyDescent="0.2">
      <c r="A3175" s="45" t="s">
        <v>2945</v>
      </c>
      <c r="B3175" s="11"/>
      <c r="C3175" s="11" t="s">
        <v>3172</v>
      </c>
      <c r="D3175" s="44">
        <v>0</v>
      </c>
      <c r="E3175" s="44">
        <v>0</v>
      </c>
      <c r="F3175" s="48">
        <v>11</v>
      </c>
      <c r="G3175" s="48">
        <v>0</v>
      </c>
      <c r="H3175" s="44">
        <v>0</v>
      </c>
      <c r="I3175" s="44">
        <v>0</v>
      </c>
      <c r="J3175" s="44">
        <v>0</v>
      </c>
      <c r="K3175" s="48">
        <v>0</v>
      </c>
      <c r="L3175" s="49">
        <v>0</v>
      </c>
      <c r="M3175" s="49">
        <v>0</v>
      </c>
      <c r="N3175" s="10">
        <v>9321.43</v>
      </c>
      <c r="O3175" s="10">
        <v>0</v>
      </c>
      <c r="P3175" s="10">
        <v>0</v>
      </c>
      <c r="Q3175" s="10">
        <v>0</v>
      </c>
      <c r="R3175" s="10">
        <v>0</v>
      </c>
      <c r="S3175" s="10">
        <v>0</v>
      </c>
      <c r="T3175" s="50">
        <f t="shared" si="166"/>
        <v>0</v>
      </c>
      <c r="U3175" s="50">
        <f t="shared" si="166"/>
        <v>0</v>
      </c>
      <c r="V3175" s="50">
        <f t="shared" si="166"/>
        <v>776.78583333333336</v>
      </c>
      <c r="W3175" s="50">
        <f t="shared" si="166"/>
        <v>0</v>
      </c>
      <c r="X3175" s="50">
        <f t="shared" si="166"/>
        <v>0</v>
      </c>
      <c r="Y3175" s="50">
        <f t="shared" si="166"/>
        <v>0</v>
      </c>
      <c r="Z3175" s="50">
        <f t="shared" si="166"/>
        <v>0</v>
      </c>
      <c r="AA3175" s="50">
        <f t="shared" si="166"/>
        <v>0</v>
      </c>
      <c r="AB3175" s="50">
        <f t="shared" si="165"/>
        <v>776.78583333333336</v>
      </c>
      <c r="AC3175" s="48" t="str">
        <f>VLOOKUP(ПРОДАЖИ!C:C,'ИЗ ОСНОВЫ НОМЕНКЛАТУР'!D:E,2,0)</f>
        <v>Механизмы</v>
      </c>
      <c r="AD3175" s="48" t="str">
        <f>VLOOKUP(C:C,'ИЗ ОСНОВЫ НОМЕНКЛАТУР'!D:F,3,0)</f>
        <v>Стенки для боксов и ящиков</v>
      </c>
      <c r="AE3175" s="48" t="str">
        <f>VLOOKUP(C:C,'ИЗ ОСНОВЫ НОМЕНКЛАТУР'!D:H,5,0)</f>
        <v>C</v>
      </c>
    </row>
    <row r="3176" spans="1:31" ht="9.6" customHeight="1" x14ac:dyDescent="0.2">
      <c r="A3176" s="45" t="s">
        <v>2945</v>
      </c>
      <c r="B3176" s="11"/>
      <c r="C3176" s="11" t="s">
        <v>3173</v>
      </c>
      <c r="D3176" s="44">
        <v>0</v>
      </c>
      <c r="E3176" s="44">
        <v>0</v>
      </c>
      <c r="F3176" s="48">
        <v>20</v>
      </c>
      <c r="G3176" s="48">
        <v>0</v>
      </c>
      <c r="H3176" s="44">
        <v>0</v>
      </c>
      <c r="I3176" s="44">
        <v>0</v>
      </c>
      <c r="J3176" s="44">
        <v>0</v>
      </c>
      <c r="K3176" s="48">
        <v>0</v>
      </c>
      <c r="L3176" s="49">
        <v>0</v>
      </c>
      <c r="M3176" s="49">
        <v>0</v>
      </c>
      <c r="N3176" s="10">
        <v>15524.64</v>
      </c>
      <c r="O3176" s="10">
        <v>0</v>
      </c>
      <c r="P3176" s="10">
        <v>0</v>
      </c>
      <c r="Q3176" s="10">
        <v>0</v>
      </c>
      <c r="R3176" s="10">
        <v>0</v>
      </c>
      <c r="S3176" s="10">
        <v>0</v>
      </c>
      <c r="T3176" s="50">
        <f t="shared" si="166"/>
        <v>0</v>
      </c>
      <c r="U3176" s="50">
        <f t="shared" si="166"/>
        <v>0</v>
      </c>
      <c r="V3176" s="50">
        <f t="shared" si="166"/>
        <v>1293.72</v>
      </c>
      <c r="W3176" s="50">
        <f t="shared" si="166"/>
        <v>0</v>
      </c>
      <c r="X3176" s="50">
        <f t="shared" si="166"/>
        <v>0</v>
      </c>
      <c r="Y3176" s="50">
        <f t="shared" si="166"/>
        <v>0</v>
      </c>
      <c r="Z3176" s="50">
        <f t="shared" si="166"/>
        <v>0</v>
      </c>
      <c r="AA3176" s="50">
        <f t="shared" ref="AA3176:AA3239" si="167">S3176/12</f>
        <v>0</v>
      </c>
      <c r="AB3176" s="50">
        <f t="shared" si="165"/>
        <v>1293.72</v>
      </c>
      <c r="AC3176" s="48" t="str">
        <f>VLOOKUP(ПРОДАЖИ!C:C,'ИЗ ОСНОВЫ НОМЕНКЛАТУР'!D:E,2,0)</f>
        <v>Механизмы</v>
      </c>
      <c r="AD3176" s="48" t="str">
        <f>VLOOKUP(C:C,'ИЗ ОСНОВЫ НОМЕНКЛАТУР'!D:F,3,0)</f>
        <v>Стенки для боксов и ящиков</v>
      </c>
      <c r="AE3176" s="48" t="str">
        <f>VLOOKUP(C:C,'ИЗ ОСНОВЫ НОМЕНКЛАТУР'!D:H,5,0)</f>
        <v>C</v>
      </c>
    </row>
    <row r="3177" spans="1:31" ht="9.6" customHeight="1" x14ac:dyDescent="0.2">
      <c r="A3177" s="45" t="s">
        <v>2945</v>
      </c>
      <c r="B3177" s="11"/>
      <c r="C3177" s="11" t="s">
        <v>3174</v>
      </c>
      <c r="D3177" s="44">
        <v>0</v>
      </c>
      <c r="E3177" s="44">
        <v>0</v>
      </c>
      <c r="F3177" s="48">
        <v>20</v>
      </c>
      <c r="G3177" s="48">
        <v>0</v>
      </c>
      <c r="H3177" s="44">
        <v>0</v>
      </c>
      <c r="I3177" s="44">
        <v>0</v>
      </c>
      <c r="J3177" s="44">
        <v>0</v>
      </c>
      <c r="K3177" s="48">
        <v>0</v>
      </c>
      <c r="L3177" s="49">
        <v>0</v>
      </c>
      <c r="M3177" s="49">
        <v>0</v>
      </c>
      <c r="N3177" s="10">
        <v>15524.64</v>
      </c>
      <c r="O3177" s="10">
        <v>0</v>
      </c>
      <c r="P3177" s="10">
        <v>0</v>
      </c>
      <c r="Q3177" s="10">
        <v>0</v>
      </c>
      <c r="R3177" s="10">
        <v>0</v>
      </c>
      <c r="S3177" s="10">
        <v>0</v>
      </c>
      <c r="T3177" s="50">
        <f t="shared" ref="T3177:Z3213" si="168">L3177/12</f>
        <v>0</v>
      </c>
      <c r="U3177" s="50">
        <f t="shared" si="168"/>
        <v>0</v>
      </c>
      <c r="V3177" s="50">
        <f t="shared" si="168"/>
        <v>1293.72</v>
      </c>
      <c r="W3177" s="50">
        <f t="shared" si="168"/>
        <v>0</v>
      </c>
      <c r="X3177" s="50">
        <f t="shared" si="168"/>
        <v>0</v>
      </c>
      <c r="Y3177" s="50">
        <f t="shared" si="168"/>
        <v>0</v>
      </c>
      <c r="Z3177" s="50">
        <f t="shared" si="168"/>
        <v>0</v>
      </c>
      <c r="AA3177" s="50">
        <f t="shared" si="167"/>
        <v>0</v>
      </c>
      <c r="AB3177" s="50">
        <f t="shared" si="165"/>
        <v>1293.72</v>
      </c>
      <c r="AC3177" s="48" t="str">
        <f>VLOOKUP(ПРОДАЖИ!C:C,'ИЗ ОСНОВЫ НОМЕНКЛАТУР'!D:E,2,0)</f>
        <v>Механизмы</v>
      </c>
      <c r="AD3177" s="48" t="str">
        <f>VLOOKUP(C:C,'ИЗ ОСНОВЫ НОМЕНКЛАТУР'!D:F,3,0)</f>
        <v>Стенки для боксов и ящиков</v>
      </c>
      <c r="AE3177" s="48" t="str">
        <f>VLOOKUP(C:C,'ИЗ ОСНОВЫ НОМЕНКЛАТУР'!D:H,5,0)</f>
        <v>C</v>
      </c>
    </row>
    <row r="3178" spans="1:31" ht="9.6" customHeight="1" x14ac:dyDescent="0.2">
      <c r="A3178" s="45" t="s">
        <v>2945</v>
      </c>
      <c r="B3178" s="11"/>
      <c r="C3178" s="11" t="s">
        <v>3175</v>
      </c>
      <c r="D3178" s="44">
        <v>0</v>
      </c>
      <c r="E3178" s="44">
        <v>0</v>
      </c>
      <c r="F3178" s="48">
        <v>20</v>
      </c>
      <c r="G3178" s="48">
        <v>0</v>
      </c>
      <c r="H3178" s="44">
        <v>0</v>
      </c>
      <c r="I3178" s="44">
        <v>0</v>
      </c>
      <c r="J3178" s="44">
        <v>0</v>
      </c>
      <c r="K3178" s="48">
        <v>0</v>
      </c>
      <c r="L3178" s="49">
        <v>0</v>
      </c>
      <c r="M3178" s="49">
        <v>0</v>
      </c>
      <c r="N3178" s="10">
        <v>12559.29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50">
        <f t="shared" si="168"/>
        <v>0</v>
      </c>
      <c r="U3178" s="50">
        <f t="shared" si="168"/>
        <v>0</v>
      </c>
      <c r="V3178" s="50">
        <f t="shared" si="168"/>
        <v>1046.6075000000001</v>
      </c>
      <c r="W3178" s="50">
        <f t="shared" si="168"/>
        <v>0</v>
      </c>
      <c r="X3178" s="50">
        <f t="shared" si="168"/>
        <v>0</v>
      </c>
      <c r="Y3178" s="50">
        <f t="shared" si="168"/>
        <v>0</v>
      </c>
      <c r="Z3178" s="50">
        <f t="shared" si="168"/>
        <v>0</v>
      </c>
      <c r="AA3178" s="50">
        <f t="shared" si="167"/>
        <v>0</v>
      </c>
      <c r="AB3178" s="50">
        <f t="shared" si="165"/>
        <v>1046.6075000000001</v>
      </c>
      <c r="AC3178" s="48" t="str">
        <f>VLOOKUP(ПРОДАЖИ!C:C,'ИЗ ОСНОВЫ НОМЕНКЛАТУР'!D:E,2,0)</f>
        <v>Механизмы</v>
      </c>
      <c r="AD3178" s="48" t="str">
        <f>VLOOKUP(C:C,'ИЗ ОСНОВЫ НОМЕНКЛАТУР'!D:F,3,0)</f>
        <v>Стенки для боксов и ящиков</v>
      </c>
      <c r="AE3178" s="48" t="str">
        <f>VLOOKUP(C:C,'ИЗ ОСНОВЫ НОМЕНКЛАТУР'!D:H,5,0)</f>
        <v>C</v>
      </c>
    </row>
    <row r="3179" spans="1:31" ht="9.6" customHeight="1" x14ac:dyDescent="0.2">
      <c r="A3179" s="45" t="s">
        <v>2945</v>
      </c>
      <c r="B3179" s="11"/>
      <c r="C3179" s="11" t="s">
        <v>3176</v>
      </c>
      <c r="D3179" s="44">
        <v>0</v>
      </c>
      <c r="E3179" s="44">
        <v>0</v>
      </c>
      <c r="F3179" s="48">
        <v>20</v>
      </c>
      <c r="G3179" s="48">
        <v>0</v>
      </c>
      <c r="H3179" s="44">
        <v>0</v>
      </c>
      <c r="I3179" s="44">
        <v>0</v>
      </c>
      <c r="J3179" s="44">
        <v>0</v>
      </c>
      <c r="K3179" s="48">
        <v>0</v>
      </c>
      <c r="L3179" s="49">
        <v>0</v>
      </c>
      <c r="M3179" s="49">
        <v>0</v>
      </c>
      <c r="N3179" s="10">
        <v>12559.29</v>
      </c>
      <c r="O3179" s="10">
        <v>0</v>
      </c>
      <c r="P3179" s="10">
        <v>0</v>
      </c>
      <c r="Q3179" s="10">
        <v>0</v>
      </c>
      <c r="R3179" s="10">
        <v>0</v>
      </c>
      <c r="S3179" s="10">
        <v>0</v>
      </c>
      <c r="T3179" s="50">
        <f t="shared" si="168"/>
        <v>0</v>
      </c>
      <c r="U3179" s="50">
        <f t="shared" si="168"/>
        <v>0</v>
      </c>
      <c r="V3179" s="50">
        <f t="shared" si="168"/>
        <v>1046.6075000000001</v>
      </c>
      <c r="W3179" s="50">
        <f t="shared" si="168"/>
        <v>0</v>
      </c>
      <c r="X3179" s="50">
        <f t="shared" si="168"/>
        <v>0</v>
      </c>
      <c r="Y3179" s="50">
        <f t="shared" si="168"/>
        <v>0</v>
      </c>
      <c r="Z3179" s="50">
        <f t="shared" si="168"/>
        <v>0</v>
      </c>
      <c r="AA3179" s="50">
        <f t="shared" si="167"/>
        <v>0</v>
      </c>
      <c r="AB3179" s="50">
        <f t="shared" si="165"/>
        <v>1046.6075000000001</v>
      </c>
      <c r="AC3179" s="48" t="str">
        <f>VLOOKUP(ПРОДАЖИ!C:C,'ИЗ ОСНОВЫ НОМЕНКЛАТУР'!D:E,2,0)</f>
        <v>Механизмы</v>
      </c>
      <c r="AD3179" s="48" t="str">
        <f>VLOOKUP(C:C,'ИЗ ОСНОВЫ НОМЕНКЛАТУР'!D:F,3,0)</f>
        <v>Стенки для боксов и ящиков</v>
      </c>
      <c r="AE3179" s="48" t="str">
        <f>VLOOKUP(C:C,'ИЗ ОСНОВЫ НОМЕНКЛАТУР'!D:H,5,0)</f>
        <v>C</v>
      </c>
    </row>
    <row r="3180" spans="1:31" ht="9.6" customHeight="1" x14ac:dyDescent="0.2">
      <c r="A3180" s="45" t="s">
        <v>2945</v>
      </c>
      <c r="B3180" s="11"/>
      <c r="C3180" s="11" t="s">
        <v>3177</v>
      </c>
      <c r="D3180" s="44">
        <v>0</v>
      </c>
      <c r="E3180" s="44">
        <v>30</v>
      </c>
      <c r="F3180" s="48">
        <v>20</v>
      </c>
      <c r="G3180" s="48">
        <v>0</v>
      </c>
      <c r="H3180" s="44">
        <v>0</v>
      </c>
      <c r="I3180" s="44">
        <v>0</v>
      </c>
      <c r="J3180" s="44">
        <v>0</v>
      </c>
      <c r="K3180" s="48">
        <v>0</v>
      </c>
      <c r="L3180" s="49">
        <v>0</v>
      </c>
      <c r="M3180" s="49">
        <v>23006.1</v>
      </c>
      <c r="N3180" s="10">
        <v>13692.68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50">
        <f t="shared" si="168"/>
        <v>0</v>
      </c>
      <c r="U3180" s="50">
        <f t="shared" si="168"/>
        <v>1917.175</v>
      </c>
      <c r="V3180" s="50">
        <f t="shared" si="168"/>
        <v>1141.0566666666666</v>
      </c>
      <c r="W3180" s="50">
        <f t="shared" si="168"/>
        <v>0</v>
      </c>
      <c r="X3180" s="50">
        <f t="shared" si="168"/>
        <v>0</v>
      </c>
      <c r="Y3180" s="50">
        <f t="shared" si="168"/>
        <v>0</v>
      </c>
      <c r="Z3180" s="50">
        <f t="shared" si="168"/>
        <v>0</v>
      </c>
      <c r="AA3180" s="50">
        <f t="shared" si="167"/>
        <v>0</v>
      </c>
      <c r="AB3180" s="50">
        <f t="shared" si="165"/>
        <v>3058.2316666666666</v>
      </c>
      <c r="AC3180" s="48" t="str">
        <f>VLOOKUP(ПРОДАЖИ!C:C,'ИЗ ОСНОВЫ НОМЕНКЛАТУР'!D:E,2,0)</f>
        <v>Механизмы</v>
      </c>
      <c r="AD3180" s="48" t="str">
        <f>VLOOKUP(C:C,'ИЗ ОСНОВЫ НОМЕНКЛАТУР'!D:F,3,0)</f>
        <v>Стенки для боксов и ящиков</v>
      </c>
      <c r="AE3180" s="48" t="str">
        <f>VLOOKUP(C:C,'ИЗ ОСНОВЫ НОМЕНКЛАТУР'!D:H,5,0)</f>
        <v>C</v>
      </c>
    </row>
    <row r="3181" spans="1:31" ht="9.6" customHeight="1" x14ac:dyDescent="0.2">
      <c r="A3181" s="45" t="s">
        <v>2945</v>
      </c>
      <c r="B3181" s="11"/>
      <c r="C3181" s="11" t="s">
        <v>3178</v>
      </c>
      <c r="D3181" s="44">
        <v>0</v>
      </c>
      <c r="E3181" s="44">
        <v>30</v>
      </c>
      <c r="F3181" s="48">
        <v>30</v>
      </c>
      <c r="G3181" s="48">
        <v>0</v>
      </c>
      <c r="H3181" s="44">
        <v>0</v>
      </c>
      <c r="I3181" s="44">
        <v>0</v>
      </c>
      <c r="J3181" s="44">
        <v>0</v>
      </c>
      <c r="K3181" s="48">
        <v>0</v>
      </c>
      <c r="L3181" s="49">
        <v>0</v>
      </c>
      <c r="M3181" s="49">
        <v>23006.1</v>
      </c>
      <c r="N3181" s="10">
        <v>20539.02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50">
        <f t="shared" si="168"/>
        <v>0</v>
      </c>
      <c r="U3181" s="50">
        <f t="shared" si="168"/>
        <v>1917.175</v>
      </c>
      <c r="V3181" s="50">
        <f t="shared" si="168"/>
        <v>1711.585</v>
      </c>
      <c r="W3181" s="50">
        <f t="shared" si="168"/>
        <v>0</v>
      </c>
      <c r="X3181" s="50">
        <f t="shared" si="168"/>
        <v>0</v>
      </c>
      <c r="Y3181" s="50">
        <f t="shared" si="168"/>
        <v>0</v>
      </c>
      <c r="Z3181" s="50">
        <f t="shared" si="168"/>
        <v>0</v>
      </c>
      <c r="AA3181" s="50">
        <f t="shared" si="167"/>
        <v>0</v>
      </c>
      <c r="AB3181" s="50">
        <f t="shared" si="165"/>
        <v>3628.76</v>
      </c>
      <c r="AC3181" s="48" t="str">
        <f>VLOOKUP(ПРОДАЖИ!C:C,'ИЗ ОСНОВЫ НОМЕНКЛАТУР'!D:E,2,0)</f>
        <v>Механизмы</v>
      </c>
      <c r="AD3181" s="48" t="str">
        <f>VLOOKUP(C:C,'ИЗ ОСНОВЫ НОМЕНКЛАТУР'!D:F,3,0)</f>
        <v>Стенки для боксов и ящиков</v>
      </c>
      <c r="AE3181" s="48" t="str">
        <f>VLOOKUP(C:C,'ИЗ ОСНОВЫ НОМЕНКЛАТУР'!D:H,5,0)</f>
        <v>C</v>
      </c>
    </row>
    <row r="3182" spans="1:31" ht="9.6" customHeight="1" x14ac:dyDescent="0.2">
      <c r="A3182" s="45" t="s">
        <v>2945</v>
      </c>
      <c r="B3182" s="11"/>
      <c r="C3182" s="11" t="s">
        <v>3179</v>
      </c>
      <c r="D3182" s="44">
        <v>0</v>
      </c>
      <c r="E3182" s="44">
        <v>60</v>
      </c>
      <c r="F3182" s="48">
        <v>21</v>
      </c>
      <c r="G3182" s="48">
        <v>0</v>
      </c>
      <c r="H3182" s="44">
        <v>0</v>
      </c>
      <c r="I3182" s="44">
        <v>0</v>
      </c>
      <c r="J3182" s="44">
        <v>0</v>
      </c>
      <c r="K3182" s="48">
        <v>0</v>
      </c>
      <c r="L3182" s="49">
        <v>0</v>
      </c>
      <c r="M3182" s="49">
        <v>47770.8</v>
      </c>
      <c r="N3182" s="10">
        <v>15182.76</v>
      </c>
      <c r="O3182" s="10">
        <v>0</v>
      </c>
      <c r="P3182" s="10">
        <v>0</v>
      </c>
      <c r="Q3182" s="10">
        <v>0</v>
      </c>
      <c r="R3182" s="10">
        <v>0</v>
      </c>
      <c r="S3182" s="10">
        <v>0</v>
      </c>
      <c r="T3182" s="50">
        <f t="shared" si="168"/>
        <v>0</v>
      </c>
      <c r="U3182" s="50">
        <f t="shared" si="168"/>
        <v>3980.9</v>
      </c>
      <c r="V3182" s="50">
        <f t="shared" si="168"/>
        <v>1265.23</v>
      </c>
      <c r="W3182" s="50">
        <f t="shared" si="168"/>
        <v>0</v>
      </c>
      <c r="X3182" s="50">
        <f t="shared" si="168"/>
        <v>0</v>
      </c>
      <c r="Y3182" s="50">
        <f t="shared" si="168"/>
        <v>0</v>
      </c>
      <c r="Z3182" s="50">
        <f t="shared" si="168"/>
        <v>0</v>
      </c>
      <c r="AA3182" s="50">
        <f t="shared" si="167"/>
        <v>0</v>
      </c>
      <c r="AB3182" s="50">
        <f t="shared" si="165"/>
        <v>5246.13</v>
      </c>
      <c r="AC3182" s="48" t="str">
        <f>VLOOKUP(ПРОДАЖИ!C:C,'ИЗ ОСНОВЫ НОМЕНКЛАТУР'!D:E,2,0)</f>
        <v>Механизмы</v>
      </c>
      <c r="AD3182" s="48" t="str">
        <f>VLOOKUP(C:C,'ИЗ ОСНОВЫ НОМЕНКЛАТУР'!D:F,3,0)</f>
        <v>Стенки для боксов и ящиков</v>
      </c>
      <c r="AE3182" s="48" t="str">
        <f>VLOOKUP(C:C,'ИЗ ОСНОВЫ НОМЕНКЛАТУР'!D:H,5,0)</f>
        <v>C</v>
      </c>
    </row>
    <row r="3183" spans="1:31" ht="9.6" customHeight="1" x14ac:dyDescent="0.2">
      <c r="A3183" s="45" t="s">
        <v>2945</v>
      </c>
      <c r="B3183" s="11"/>
      <c r="C3183" s="11" t="s">
        <v>3180</v>
      </c>
      <c r="D3183" s="44">
        <v>0</v>
      </c>
      <c r="E3183" s="44">
        <v>60</v>
      </c>
      <c r="F3183" s="48">
        <v>21</v>
      </c>
      <c r="G3183" s="48">
        <v>0</v>
      </c>
      <c r="H3183" s="44">
        <v>0</v>
      </c>
      <c r="I3183" s="44">
        <v>0</v>
      </c>
      <c r="J3183" s="44">
        <v>0</v>
      </c>
      <c r="K3183" s="48">
        <v>0</v>
      </c>
      <c r="L3183" s="49">
        <v>0</v>
      </c>
      <c r="M3183" s="49">
        <v>47770.8</v>
      </c>
      <c r="N3183" s="10">
        <v>15182.76</v>
      </c>
      <c r="O3183" s="10">
        <v>0</v>
      </c>
      <c r="P3183" s="10">
        <v>0</v>
      </c>
      <c r="Q3183" s="10">
        <v>0</v>
      </c>
      <c r="R3183" s="10">
        <v>0</v>
      </c>
      <c r="S3183" s="10">
        <v>0</v>
      </c>
      <c r="T3183" s="50">
        <f t="shared" si="168"/>
        <v>0</v>
      </c>
      <c r="U3183" s="50">
        <f t="shared" si="168"/>
        <v>3980.9</v>
      </c>
      <c r="V3183" s="50">
        <f t="shared" si="168"/>
        <v>1265.23</v>
      </c>
      <c r="W3183" s="50">
        <f t="shared" si="168"/>
        <v>0</v>
      </c>
      <c r="X3183" s="50">
        <f t="shared" si="168"/>
        <v>0</v>
      </c>
      <c r="Y3183" s="50">
        <f t="shared" si="168"/>
        <v>0</v>
      </c>
      <c r="Z3183" s="50">
        <f t="shared" si="168"/>
        <v>0</v>
      </c>
      <c r="AA3183" s="50">
        <f t="shared" si="167"/>
        <v>0</v>
      </c>
      <c r="AB3183" s="50">
        <f t="shared" si="165"/>
        <v>5246.13</v>
      </c>
      <c r="AC3183" s="48" t="str">
        <f>VLOOKUP(ПРОДАЖИ!C:C,'ИЗ ОСНОВЫ НОМЕНКЛАТУР'!D:E,2,0)</f>
        <v>Механизмы</v>
      </c>
      <c r="AD3183" s="48" t="str">
        <f>VLOOKUP(C:C,'ИЗ ОСНОВЫ НОМЕНКЛАТУР'!D:F,3,0)</f>
        <v>Стенки для боксов и ящиков</v>
      </c>
      <c r="AE3183" s="48" t="str">
        <f>VLOOKUP(C:C,'ИЗ ОСНОВЫ НОМЕНКЛАТУР'!D:H,5,0)</f>
        <v>C</v>
      </c>
    </row>
    <row r="3184" spans="1:31" ht="9.6" customHeight="1" x14ac:dyDescent="0.2">
      <c r="A3184" s="45" t="s">
        <v>2945</v>
      </c>
      <c r="B3184" s="46" t="s">
        <v>3181</v>
      </c>
      <c r="C3184" s="46"/>
      <c r="D3184" s="44">
        <v>0</v>
      </c>
      <c r="E3184" s="44">
        <v>0</v>
      </c>
      <c r="F3184" s="48">
        <v>0</v>
      </c>
      <c r="G3184" s="48">
        <v>0</v>
      </c>
      <c r="H3184" s="44">
        <v>0</v>
      </c>
      <c r="I3184" s="44">
        <v>0</v>
      </c>
      <c r="J3184" s="44">
        <v>0</v>
      </c>
      <c r="K3184" s="48">
        <v>0</v>
      </c>
      <c r="L3184" s="49">
        <v>0</v>
      </c>
      <c r="M3184" s="49">
        <v>0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50">
        <f t="shared" si="168"/>
        <v>0</v>
      </c>
      <c r="U3184" s="50">
        <f t="shared" si="168"/>
        <v>0</v>
      </c>
      <c r="V3184" s="50">
        <f t="shared" si="168"/>
        <v>0</v>
      </c>
      <c r="W3184" s="50">
        <f t="shared" si="168"/>
        <v>0</v>
      </c>
      <c r="X3184" s="50">
        <f t="shared" si="168"/>
        <v>0</v>
      </c>
      <c r="Y3184" s="50">
        <f t="shared" si="168"/>
        <v>0</v>
      </c>
      <c r="Z3184" s="50">
        <f t="shared" si="168"/>
        <v>0</v>
      </c>
      <c r="AA3184" s="50">
        <f t="shared" si="167"/>
        <v>0</v>
      </c>
      <c r="AB3184" s="50">
        <f t="shared" si="165"/>
        <v>0</v>
      </c>
      <c r="AC3184" s="48" t="e">
        <f>VLOOKUP(ПРОДАЖИ!C:C,'ИЗ ОСНОВЫ НОМЕНКЛАТУР'!D:E,2,0)</f>
        <v>#N/A</v>
      </c>
      <c r="AD3184" s="48" t="e">
        <f>VLOOKUP(C:C,'ИЗ ОСНОВЫ НОМЕНКЛАТУР'!D:F,3,0)</f>
        <v>#N/A</v>
      </c>
      <c r="AE3184" s="48" t="e">
        <f>VLOOKUP(C:C,'ИЗ ОСНОВЫ НОМЕНКЛАТУР'!D:H,5,0)</f>
        <v>#N/A</v>
      </c>
    </row>
    <row r="3185" spans="1:31" ht="9.6" customHeight="1" x14ac:dyDescent="0.2">
      <c r="A3185" s="45" t="s">
        <v>2945</v>
      </c>
      <c r="B3185" s="11"/>
      <c r="C3185" s="11" t="s">
        <v>3182</v>
      </c>
      <c r="D3185" s="44">
        <v>0</v>
      </c>
      <c r="E3185" s="44">
        <v>0</v>
      </c>
      <c r="F3185" s="48">
        <v>0</v>
      </c>
      <c r="G3185" s="48">
        <v>0</v>
      </c>
      <c r="H3185" s="44">
        <v>0</v>
      </c>
      <c r="I3185" s="44">
        <v>8</v>
      </c>
      <c r="J3185" s="44">
        <v>0</v>
      </c>
      <c r="K3185" s="48">
        <v>0</v>
      </c>
      <c r="L3185" s="49">
        <v>0</v>
      </c>
      <c r="M3185" s="49">
        <v>0</v>
      </c>
      <c r="N3185" s="10">
        <v>0</v>
      </c>
      <c r="O3185" s="10">
        <v>0</v>
      </c>
      <c r="P3185" s="10">
        <v>0</v>
      </c>
      <c r="Q3185" s="10">
        <v>4985.28</v>
      </c>
      <c r="R3185" s="10">
        <v>0</v>
      </c>
      <c r="S3185" s="10">
        <v>0</v>
      </c>
      <c r="T3185" s="50">
        <f t="shared" si="168"/>
        <v>0</v>
      </c>
      <c r="U3185" s="50">
        <f t="shared" si="168"/>
        <v>0</v>
      </c>
      <c r="V3185" s="50">
        <f t="shared" si="168"/>
        <v>0</v>
      </c>
      <c r="W3185" s="50">
        <f t="shared" si="168"/>
        <v>0</v>
      </c>
      <c r="X3185" s="50">
        <f t="shared" si="168"/>
        <v>0</v>
      </c>
      <c r="Y3185" s="50">
        <f t="shared" si="168"/>
        <v>415.44</v>
      </c>
      <c r="Z3185" s="50">
        <f t="shared" si="168"/>
        <v>0</v>
      </c>
      <c r="AA3185" s="50">
        <f t="shared" si="167"/>
        <v>0</v>
      </c>
      <c r="AB3185" s="50">
        <f t="shared" si="165"/>
        <v>415.44</v>
      </c>
      <c r="AC3185" s="48" t="str">
        <f>VLOOKUP(ПРОДАЖИ!C:C,'ИЗ ОСНОВЫ НОМЕНКЛАТУР'!D:E,2,0)</f>
        <v>Механизмы</v>
      </c>
      <c r="AD3185" s="48" t="str">
        <f>VLOOKUP(C:C,'ИЗ ОСНОВЫ НОМЕНКЛАТУР'!D:F,3,0)</f>
        <v>Крепление</v>
      </c>
      <c r="AE3185" s="48" t="str">
        <f>VLOOKUP(C:C,'ИЗ ОСНОВЫ НОМЕНКЛАТУР'!D:H,5,0)</f>
        <v>C</v>
      </c>
    </row>
    <row r="3186" spans="1:31" ht="9.6" customHeight="1" x14ac:dyDescent="0.2">
      <c r="A3186" s="45" t="s">
        <v>2945</v>
      </c>
      <c r="B3186" s="11"/>
      <c r="C3186" s="11" t="s">
        <v>3183</v>
      </c>
      <c r="D3186" s="44">
        <v>0</v>
      </c>
      <c r="E3186" s="44">
        <v>0</v>
      </c>
      <c r="F3186" s="48">
        <v>0</v>
      </c>
      <c r="G3186" s="48">
        <v>0</v>
      </c>
      <c r="H3186" s="44">
        <v>0</v>
      </c>
      <c r="I3186" s="44">
        <v>4</v>
      </c>
      <c r="J3186" s="44">
        <v>0</v>
      </c>
      <c r="K3186" s="48">
        <v>0</v>
      </c>
      <c r="L3186" s="49">
        <v>0</v>
      </c>
      <c r="M3186" s="49">
        <v>0</v>
      </c>
      <c r="N3186" s="10">
        <v>0</v>
      </c>
      <c r="O3186" s="10">
        <v>0</v>
      </c>
      <c r="P3186" s="10">
        <v>0</v>
      </c>
      <c r="Q3186" s="10">
        <v>2208</v>
      </c>
      <c r="R3186" s="10">
        <v>0</v>
      </c>
      <c r="S3186" s="10">
        <v>0</v>
      </c>
      <c r="T3186" s="50">
        <f t="shared" si="168"/>
        <v>0</v>
      </c>
      <c r="U3186" s="50">
        <f t="shared" si="168"/>
        <v>0</v>
      </c>
      <c r="V3186" s="50">
        <f t="shared" si="168"/>
        <v>0</v>
      </c>
      <c r="W3186" s="50">
        <f t="shared" si="168"/>
        <v>0</v>
      </c>
      <c r="X3186" s="50">
        <f t="shared" si="168"/>
        <v>0</v>
      </c>
      <c r="Y3186" s="50">
        <f t="shared" si="168"/>
        <v>184</v>
      </c>
      <c r="Z3186" s="50">
        <f t="shared" si="168"/>
        <v>0</v>
      </c>
      <c r="AA3186" s="50">
        <f t="shared" si="167"/>
        <v>0</v>
      </c>
      <c r="AB3186" s="50">
        <f t="shared" si="165"/>
        <v>184</v>
      </c>
      <c r="AC3186" s="48" t="str">
        <f>VLOOKUP(ПРОДАЖИ!C:C,'ИЗ ОСНОВЫ НОМЕНКЛАТУР'!D:E,2,0)</f>
        <v>Механизмы</v>
      </c>
      <c r="AD3186" s="48" t="str">
        <f>VLOOKUP(C:C,'ИЗ ОСНОВЫ НОМЕНКЛАТУР'!D:F,3,0)</f>
        <v>Крепление</v>
      </c>
      <c r="AE3186" s="48" t="str">
        <f>VLOOKUP(C:C,'ИЗ ОСНОВЫ НОМЕНКЛАТУР'!D:H,5,0)</f>
        <v>C</v>
      </c>
    </row>
    <row r="3187" spans="1:31" ht="9.6" customHeight="1" x14ac:dyDescent="0.2">
      <c r="A3187" s="45" t="s">
        <v>2945</v>
      </c>
      <c r="B3187" s="11"/>
      <c r="C3187" s="11" t="s">
        <v>3184</v>
      </c>
      <c r="D3187" s="44">
        <v>0</v>
      </c>
      <c r="E3187" s="44">
        <v>0</v>
      </c>
      <c r="F3187" s="48">
        <v>0</v>
      </c>
      <c r="G3187" s="48">
        <v>0</v>
      </c>
      <c r="H3187" s="44">
        <v>0</v>
      </c>
      <c r="I3187" s="44">
        <v>1</v>
      </c>
      <c r="J3187" s="44">
        <v>0</v>
      </c>
      <c r="K3187" s="48">
        <v>0</v>
      </c>
      <c r="L3187" s="49">
        <v>0</v>
      </c>
      <c r="M3187" s="49">
        <v>0</v>
      </c>
      <c r="N3187" s="10">
        <v>0</v>
      </c>
      <c r="O3187" s="10">
        <v>0</v>
      </c>
      <c r="P3187" s="10">
        <v>0</v>
      </c>
      <c r="Q3187" s="10">
        <v>378</v>
      </c>
      <c r="R3187" s="10">
        <v>0</v>
      </c>
      <c r="S3187" s="10">
        <v>0</v>
      </c>
      <c r="T3187" s="50">
        <f t="shared" si="168"/>
        <v>0</v>
      </c>
      <c r="U3187" s="50">
        <f t="shared" si="168"/>
        <v>0</v>
      </c>
      <c r="V3187" s="50">
        <f t="shared" si="168"/>
        <v>0</v>
      </c>
      <c r="W3187" s="50">
        <f t="shared" si="168"/>
        <v>0</v>
      </c>
      <c r="X3187" s="50">
        <f t="shared" si="168"/>
        <v>0</v>
      </c>
      <c r="Y3187" s="50">
        <f t="shared" si="168"/>
        <v>31.5</v>
      </c>
      <c r="Z3187" s="50">
        <f t="shared" si="168"/>
        <v>0</v>
      </c>
      <c r="AA3187" s="50">
        <f t="shared" si="167"/>
        <v>0</v>
      </c>
      <c r="AB3187" s="50">
        <f t="shared" si="165"/>
        <v>31.5</v>
      </c>
      <c r="AC3187" s="48" t="str">
        <f>VLOOKUP(ПРОДАЖИ!C:C,'ИЗ ОСНОВЫ НОМЕНКЛАТУР'!D:E,2,0)</f>
        <v>Механизмы</v>
      </c>
      <c r="AD3187" s="48" t="str">
        <f>VLOOKUP(C:C,'ИЗ ОСНОВЫ НОМЕНКЛАТУР'!D:F,3,0)</f>
        <v>Крепление</v>
      </c>
      <c r="AE3187" s="48" t="str">
        <f>VLOOKUP(C:C,'ИЗ ОСНОВЫ НОМЕНКЛАТУР'!D:H,5,0)</f>
        <v>C</v>
      </c>
    </row>
    <row r="3188" spans="1:31" ht="9.6" customHeight="1" x14ac:dyDescent="0.2">
      <c r="A3188" s="45" t="s">
        <v>2945</v>
      </c>
      <c r="B3188" s="11"/>
      <c r="C3188" s="11" t="s">
        <v>3185</v>
      </c>
      <c r="D3188" s="44">
        <v>0</v>
      </c>
      <c r="E3188" s="44">
        <v>1390</v>
      </c>
      <c r="F3188" s="48">
        <v>324</v>
      </c>
      <c r="G3188" s="48">
        <v>0</v>
      </c>
      <c r="H3188" s="44">
        <v>0</v>
      </c>
      <c r="I3188" s="44">
        <v>0</v>
      </c>
      <c r="J3188" s="44">
        <v>0</v>
      </c>
      <c r="K3188" s="48">
        <v>0</v>
      </c>
      <c r="L3188" s="49">
        <v>0</v>
      </c>
      <c r="M3188" s="49">
        <v>638218.5</v>
      </c>
      <c r="N3188" s="10">
        <v>134289.67000000001</v>
      </c>
      <c r="O3188" s="10">
        <v>0</v>
      </c>
      <c r="P3188" s="10">
        <v>0</v>
      </c>
      <c r="Q3188" s="10">
        <v>0</v>
      </c>
      <c r="R3188" s="10">
        <v>0</v>
      </c>
      <c r="S3188" s="10">
        <v>0</v>
      </c>
      <c r="T3188" s="50">
        <f t="shared" si="168"/>
        <v>0</v>
      </c>
      <c r="U3188" s="50">
        <f t="shared" si="168"/>
        <v>53184.875</v>
      </c>
      <c r="V3188" s="50">
        <f t="shared" si="168"/>
        <v>11190.805833333334</v>
      </c>
      <c r="W3188" s="50">
        <f t="shared" si="168"/>
        <v>0</v>
      </c>
      <c r="X3188" s="50">
        <f t="shared" si="168"/>
        <v>0</v>
      </c>
      <c r="Y3188" s="50">
        <f t="shared" si="168"/>
        <v>0</v>
      </c>
      <c r="Z3188" s="50">
        <f t="shared" si="168"/>
        <v>0</v>
      </c>
      <c r="AA3188" s="50">
        <f t="shared" si="167"/>
        <v>0</v>
      </c>
      <c r="AB3188" s="50">
        <f t="shared" si="165"/>
        <v>64375.680833333332</v>
      </c>
      <c r="AC3188" s="48" t="str">
        <f>VLOOKUP(ПРОДАЖИ!C:C,'ИЗ ОСНОВЫ НОМЕНКЛАТУР'!D:E,2,0)</f>
        <v>Механизмы</v>
      </c>
      <c r="AD3188" s="48" t="str">
        <f>VLOOKUP(C:C,'ИЗ ОСНОВЫ НОМЕНКЛАТУР'!D:F,3,0)</f>
        <v>Крепление</v>
      </c>
      <c r="AE3188" s="48" t="str">
        <f>VLOOKUP(C:C,'ИЗ ОСНОВЫ НОМЕНКЛАТУР'!D:H,5,0)</f>
        <v>A</v>
      </c>
    </row>
    <row r="3189" spans="1:31" ht="9.6" customHeight="1" x14ac:dyDescent="0.2">
      <c r="A3189" s="45" t="s">
        <v>3186</v>
      </c>
      <c r="B3189" s="45"/>
      <c r="C3189" s="45"/>
      <c r="D3189" s="44">
        <v>0</v>
      </c>
      <c r="E3189" s="44">
        <v>0</v>
      </c>
      <c r="F3189" s="48">
        <v>0</v>
      </c>
      <c r="G3189" s="48">
        <v>0</v>
      </c>
      <c r="H3189" s="44">
        <v>0</v>
      </c>
      <c r="I3189" s="44">
        <v>0</v>
      </c>
      <c r="J3189" s="44">
        <v>0</v>
      </c>
      <c r="K3189" s="48">
        <v>0</v>
      </c>
      <c r="L3189" s="49">
        <v>0</v>
      </c>
      <c r="M3189" s="49">
        <v>0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0</v>
      </c>
      <c r="T3189" s="50">
        <f t="shared" si="168"/>
        <v>0</v>
      </c>
      <c r="U3189" s="50">
        <f t="shared" si="168"/>
        <v>0</v>
      </c>
      <c r="V3189" s="50">
        <f t="shared" si="168"/>
        <v>0</v>
      </c>
      <c r="W3189" s="50">
        <f t="shared" si="168"/>
        <v>0</v>
      </c>
      <c r="X3189" s="50">
        <f t="shared" si="168"/>
        <v>0</v>
      </c>
      <c r="Y3189" s="50">
        <f t="shared" si="168"/>
        <v>0</v>
      </c>
      <c r="Z3189" s="50">
        <f t="shared" si="168"/>
        <v>0</v>
      </c>
      <c r="AA3189" s="50">
        <f t="shared" si="167"/>
        <v>0</v>
      </c>
      <c r="AB3189" s="50">
        <f t="shared" si="165"/>
        <v>0</v>
      </c>
      <c r="AC3189" s="48" t="e">
        <f>VLOOKUP(ПРОДАЖИ!C:C,'ИЗ ОСНОВЫ НОМЕНКЛАТУР'!D:E,2,0)</f>
        <v>#N/A</v>
      </c>
      <c r="AD3189" s="48" t="e">
        <f>VLOOKUP(C:C,'ИЗ ОСНОВЫ НОМЕНКЛАТУР'!D:F,3,0)</f>
        <v>#N/A</v>
      </c>
      <c r="AE3189" s="48" t="e">
        <f>VLOOKUP(C:C,'ИЗ ОСНОВЫ НОМЕНКЛАТУР'!D:H,5,0)</f>
        <v>#N/A</v>
      </c>
    </row>
    <row r="3190" spans="1:31" ht="9.6" customHeight="1" x14ac:dyDescent="0.2">
      <c r="A3190" s="45" t="s">
        <v>3186</v>
      </c>
      <c r="B3190" s="46" t="s">
        <v>3187</v>
      </c>
      <c r="C3190" s="46"/>
      <c r="D3190" s="44">
        <v>0</v>
      </c>
      <c r="E3190" s="44">
        <v>0</v>
      </c>
      <c r="F3190" s="48">
        <v>0</v>
      </c>
      <c r="G3190" s="48">
        <v>0</v>
      </c>
      <c r="H3190" s="44">
        <v>0</v>
      </c>
      <c r="I3190" s="44">
        <v>0</v>
      </c>
      <c r="J3190" s="44">
        <v>0</v>
      </c>
      <c r="K3190" s="48">
        <v>0</v>
      </c>
      <c r="L3190" s="49">
        <v>0</v>
      </c>
      <c r="M3190" s="49">
        <v>0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50">
        <f t="shared" si="168"/>
        <v>0</v>
      </c>
      <c r="U3190" s="50">
        <f t="shared" si="168"/>
        <v>0</v>
      </c>
      <c r="V3190" s="50">
        <f t="shared" si="168"/>
        <v>0</v>
      </c>
      <c r="W3190" s="50">
        <f t="shared" si="168"/>
        <v>0</v>
      </c>
      <c r="X3190" s="50">
        <f t="shared" si="168"/>
        <v>0</v>
      </c>
      <c r="Y3190" s="50">
        <f t="shared" si="168"/>
        <v>0</v>
      </c>
      <c r="Z3190" s="50">
        <f t="shared" si="168"/>
        <v>0</v>
      </c>
      <c r="AA3190" s="50">
        <f t="shared" si="167"/>
        <v>0</v>
      </c>
      <c r="AB3190" s="50">
        <f t="shared" si="165"/>
        <v>0</v>
      </c>
      <c r="AC3190" s="48" t="e">
        <f>VLOOKUP(ПРОДАЖИ!C:C,'ИЗ ОСНОВЫ НОМЕНКЛАТУР'!D:E,2,0)</f>
        <v>#N/A</v>
      </c>
      <c r="AD3190" s="48" t="e">
        <f>VLOOKUP(C:C,'ИЗ ОСНОВЫ НОМЕНКЛАТУР'!D:F,3,0)</f>
        <v>#N/A</v>
      </c>
      <c r="AE3190" s="48" t="e">
        <f>VLOOKUP(C:C,'ИЗ ОСНОВЫ НОМЕНКЛАТУР'!D:H,5,0)</f>
        <v>#N/A</v>
      </c>
    </row>
    <row r="3191" spans="1:31" ht="9.6" customHeight="1" x14ac:dyDescent="0.2">
      <c r="A3191" s="45" t="s">
        <v>3186</v>
      </c>
      <c r="B3191" s="46" t="s">
        <v>3188</v>
      </c>
      <c r="C3191" s="46"/>
      <c r="D3191" s="44">
        <v>0</v>
      </c>
      <c r="E3191" s="44">
        <v>0</v>
      </c>
      <c r="F3191" s="48">
        <v>0</v>
      </c>
      <c r="G3191" s="48">
        <v>0</v>
      </c>
      <c r="H3191" s="44">
        <v>0</v>
      </c>
      <c r="I3191" s="44">
        <v>0</v>
      </c>
      <c r="J3191" s="44">
        <v>0</v>
      </c>
      <c r="K3191" s="48">
        <v>0</v>
      </c>
      <c r="L3191" s="49">
        <v>0</v>
      </c>
      <c r="M3191" s="49">
        <v>0</v>
      </c>
      <c r="N3191" s="10">
        <v>0</v>
      </c>
      <c r="O3191" s="10">
        <v>0</v>
      </c>
      <c r="P3191" s="10">
        <v>0</v>
      </c>
      <c r="Q3191" s="10">
        <v>0</v>
      </c>
      <c r="R3191" s="10">
        <v>0</v>
      </c>
      <c r="S3191" s="10">
        <v>0</v>
      </c>
      <c r="T3191" s="50">
        <f t="shared" si="168"/>
        <v>0</v>
      </c>
      <c r="U3191" s="50">
        <f t="shared" si="168"/>
        <v>0</v>
      </c>
      <c r="V3191" s="50">
        <f t="shared" si="168"/>
        <v>0</v>
      </c>
      <c r="W3191" s="50">
        <f t="shared" si="168"/>
        <v>0</v>
      </c>
      <c r="X3191" s="50">
        <f t="shared" si="168"/>
        <v>0</v>
      </c>
      <c r="Y3191" s="50">
        <f t="shared" si="168"/>
        <v>0</v>
      </c>
      <c r="Z3191" s="50">
        <f t="shared" si="168"/>
        <v>0</v>
      </c>
      <c r="AA3191" s="50">
        <f t="shared" si="167"/>
        <v>0</v>
      </c>
      <c r="AB3191" s="50">
        <f t="shared" si="165"/>
        <v>0</v>
      </c>
      <c r="AC3191" s="48" t="e">
        <f>VLOOKUP(ПРОДАЖИ!C:C,'ИЗ ОСНОВЫ НОМЕНКЛАТУР'!D:E,2,0)</f>
        <v>#N/A</v>
      </c>
      <c r="AD3191" s="48" t="e">
        <f>VLOOKUP(C:C,'ИЗ ОСНОВЫ НОМЕНКЛАТУР'!D:F,3,0)</f>
        <v>#N/A</v>
      </c>
      <c r="AE3191" s="48" t="e">
        <f>VLOOKUP(C:C,'ИЗ ОСНОВЫ НОМЕНКЛАТУР'!D:H,5,0)</f>
        <v>#N/A</v>
      </c>
    </row>
    <row r="3192" spans="1:31" ht="9.6" customHeight="1" x14ac:dyDescent="0.2">
      <c r="A3192" s="45" t="s">
        <v>3186</v>
      </c>
      <c r="B3192" s="11"/>
      <c r="C3192" s="11" t="s">
        <v>3189</v>
      </c>
      <c r="D3192" s="44">
        <v>19748</v>
      </c>
      <c r="E3192" s="44">
        <v>10000</v>
      </c>
      <c r="F3192" s="48">
        <v>9055</v>
      </c>
      <c r="G3192" s="48">
        <v>0</v>
      </c>
      <c r="H3192" s="44">
        <v>4991</v>
      </c>
      <c r="I3192" s="44">
        <v>1713</v>
      </c>
      <c r="J3192" s="44">
        <v>1951</v>
      </c>
      <c r="K3192" s="48">
        <v>292</v>
      </c>
      <c r="L3192" s="49">
        <v>2698817.62</v>
      </c>
      <c r="M3192" s="49">
        <v>1367300</v>
      </c>
      <c r="N3192" s="10">
        <v>1267137.68</v>
      </c>
      <c r="O3192" s="10">
        <v>0</v>
      </c>
      <c r="P3192" s="10">
        <v>693339.01</v>
      </c>
      <c r="Q3192" s="10">
        <v>237473.7</v>
      </c>
      <c r="R3192" s="10">
        <v>268427.02</v>
      </c>
      <c r="S3192" s="10">
        <v>40072.14</v>
      </c>
      <c r="T3192" s="50">
        <f t="shared" si="168"/>
        <v>224901.46833333335</v>
      </c>
      <c r="U3192" s="50">
        <f t="shared" si="168"/>
        <v>113941.66666666667</v>
      </c>
      <c r="V3192" s="50">
        <f t="shared" si="168"/>
        <v>105594.80666666666</v>
      </c>
      <c r="W3192" s="50">
        <f t="shared" si="168"/>
        <v>0</v>
      </c>
      <c r="X3192" s="50">
        <f t="shared" si="168"/>
        <v>57778.250833333332</v>
      </c>
      <c r="Y3192" s="50">
        <f t="shared" si="168"/>
        <v>19789.475000000002</v>
      </c>
      <c r="Z3192" s="50">
        <f t="shared" si="168"/>
        <v>22368.918333333335</v>
      </c>
      <c r="AA3192" s="50">
        <f t="shared" si="167"/>
        <v>3339.3449999999998</v>
      </c>
      <c r="AB3192" s="50">
        <f t="shared" si="165"/>
        <v>547713.93083333329</v>
      </c>
      <c r="AC3192" s="48" t="str">
        <f>VLOOKUP(ПРОДАЖИ!C:C,'ИЗ ОСНОВЫ НОМЕНКЛАТУР'!D:E,2,0)</f>
        <v>Навесы мебельные (петли)</v>
      </c>
      <c r="AD3192" s="48" t="str">
        <f>VLOOKUP(C:C,'ИЗ ОСНОВЫ НОМЕНКЛАТУР'!D:F,3,0)</f>
        <v>С доводом</v>
      </c>
      <c r="AE3192" s="48" t="str">
        <f>VLOOKUP(C:C,'ИЗ ОСНОВЫ НОМЕНКЛАТУР'!D:H,5,0)</f>
        <v>A</v>
      </c>
    </row>
    <row r="3193" spans="1:31" ht="9.6" customHeight="1" x14ac:dyDescent="0.2">
      <c r="A3193" s="45" t="s">
        <v>3186</v>
      </c>
      <c r="B3193" s="11"/>
      <c r="C3193" s="11" t="s">
        <v>3190</v>
      </c>
      <c r="D3193" s="44">
        <v>14642</v>
      </c>
      <c r="E3193" s="44">
        <v>2200</v>
      </c>
      <c r="F3193" s="48">
        <v>3782</v>
      </c>
      <c r="G3193" s="48">
        <v>0</v>
      </c>
      <c r="H3193" s="44">
        <v>5490</v>
      </c>
      <c r="I3193" s="44">
        <v>224</v>
      </c>
      <c r="J3193" s="44">
        <v>3016</v>
      </c>
      <c r="K3193" s="48">
        <v>5200</v>
      </c>
      <c r="L3193" s="49">
        <v>2469680.16</v>
      </c>
      <c r="M3193" s="49">
        <v>403692</v>
      </c>
      <c r="N3193" s="10">
        <v>613978.64</v>
      </c>
      <c r="O3193" s="10">
        <v>0</v>
      </c>
      <c r="P3193" s="10">
        <v>886109.51</v>
      </c>
      <c r="Q3193" s="10">
        <v>36155.839999999997</v>
      </c>
      <c r="R3193" s="10">
        <v>486751.56</v>
      </c>
      <c r="S3193" s="10">
        <v>838628.67</v>
      </c>
      <c r="T3193" s="50">
        <f t="shared" si="168"/>
        <v>205806.68000000002</v>
      </c>
      <c r="U3193" s="50">
        <f t="shared" si="168"/>
        <v>33641</v>
      </c>
      <c r="V3193" s="50">
        <f t="shared" si="168"/>
        <v>51164.886666666665</v>
      </c>
      <c r="W3193" s="50">
        <f t="shared" si="168"/>
        <v>0</v>
      </c>
      <c r="X3193" s="50">
        <f t="shared" si="168"/>
        <v>73842.459166666667</v>
      </c>
      <c r="Y3193" s="50">
        <f t="shared" si="168"/>
        <v>3012.9866666666662</v>
      </c>
      <c r="Z3193" s="50">
        <f t="shared" si="168"/>
        <v>40562.629999999997</v>
      </c>
      <c r="AA3193" s="50">
        <f t="shared" si="167"/>
        <v>69885.722500000003</v>
      </c>
      <c r="AB3193" s="50">
        <f t="shared" si="165"/>
        <v>477916.36500000011</v>
      </c>
      <c r="AC3193" s="48" t="str">
        <f>VLOOKUP(ПРОДАЖИ!C:C,'ИЗ ОСНОВЫ НОМЕНКЛАТУР'!D:E,2,0)</f>
        <v>Навесы мебельные (петли)</v>
      </c>
      <c r="AD3193" s="48" t="str">
        <f>VLOOKUP(C:C,'ИЗ ОСНОВЫ НОМЕНКЛАТУР'!D:F,3,0)</f>
        <v>С доводом</v>
      </c>
      <c r="AE3193" s="48" t="str">
        <f>VLOOKUP(C:C,'ИЗ ОСНОВЫ НОМЕНКЛАТУР'!D:H,5,0)</f>
        <v>A</v>
      </c>
    </row>
    <row r="3194" spans="1:31" ht="9.6" customHeight="1" x14ac:dyDescent="0.2">
      <c r="A3194" s="45" t="s">
        <v>3186</v>
      </c>
      <c r="B3194" s="11"/>
      <c r="C3194" s="11" t="s">
        <v>3191</v>
      </c>
      <c r="D3194" s="44">
        <v>22085</v>
      </c>
      <c r="E3194" s="44">
        <v>400</v>
      </c>
      <c r="F3194" s="48">
        <v>5446</v>
      </c>
      <c r="G3194" s="48">
        <v>0</v>
      </c>
      <c r="H3194" s="44">
        <v>16795</v>
      </c>
      <c r="I3194" s="44">
        <v>1961</v>
      </c>
      <c r="J3194" s="44">
        <v>0</v>
      </c>
      <c r="K3194" s="48">
        <v>0</v>
      </c>
      <c r="L3194" s="49">
        <v>4037061.89</v>
      </c>
      <c r="M3194" s="49">
        <v>72000</v>
      </c>
      <c r="N3194" s="10">
        <v>987145.22</v>
      </c>
      <c r="O3194" s="10">
        <v>0</v>
      </c>
      <c r="P3194" s="10">
        <v>3076369.62</v>
      </c>
      <c r="Q3194" s="10">
        <v>357891.34</v>
      </c>
      <c r="R3194" s="10">
        <v>0</v>
      </c>
      <c r="S3194" s="10">
        <v>0</v>
      </c>
      <c r="T3194" s="50">
        <f t="shared" si="168"/>
        <v>336421.82416666666</v>
      </c>
      <c r="U3194" s="50">
        <f t="shared" si="168"/>
        <v>6000</v>
      </c>
      <c r="V3194" s="50">
        <f t="shared" si="168"/>
        <v>82262.101666666669</v>
      </c>
      <c r="W3194" s="50">
        <f t="shared" si="168"/>
        <v>0</v>
      </c>
      <c r="X3194" s="50">
        <f t="shared" si="168"/>
        <v>256364.13500000001</v>
      </c>
      <c r="Y3194" s="50">
        <f t="shared" si="168"/>
        <v>29824.278333333335</v>
      </c>
      <c r="Z3194" s="50">
        <f t="shared" si="168"/>
        <v>0</v>
      </c>
      <c r="AA3194" s="50">
        <f t="shared" si="167"/>
        <v>0</v>
      </c>
      <c r="AB3194" s="50">
        <f t="shared" si="165"/>
        <v>710872.33916666661</v>
      </c>
      <c r="AC3194" s="48" t="str">
        <f>VLOOKUP(ПРОДАЖИ!C:C,'ИЗ ОСНОВЫ НОМЕНКЛАТУР'!D:E,2,0)</f>
        <v>Навесы мебельные (петли)</v>
      </c>
      <c r="AD3194" s="48" t="str">
        <f>VLOOKUP(C:C,'ИЗ ОСНОВЫ НОМЕНКЛАТУР'!D:F,3,0)</f>
        <v>С доводом</v>
      </c>
      <c r="AE3194" s="48" t="str">
        <f>VLOOKUP(C:C,'ИЗ ОСНОВЫ НОМЕНКЛАТУР'!D:H,5,0)</f>
        <v>A</v>
      </c>
    </row>
    <row r="3195" spans="1:31" ht="9.6" customHeight="1" x14ac:dyDescent="0.2">
      <c r="A3195" s="45" t="s">
        <v>3186</v>
      </c>
      <c r="B3195" s="11"/>
      <c r="C3195" s="11" t="s">
        <v>3192</v>
      </c>
      <c r="D3195" s="44">
        <v>1098</v>
      </c>
      <c r="E3195" s="44">
        <v>0</v>
      </c>
      <c r="F3195" s="48">
        <v>209</v>
      </c>
      <c r="G3195" s="48">
        <v>0</v>
      </c>
      <c r="H3195" s="44">
        <v>4188</v>
      </c>
      <c r="I3195" s="44">
        <v>300</v>
      </c>
      <c r="J3195" s="44">
        <v>21</v>
      </c>
      <c r="K3195" s="48">
        <v>0</v>
      </c>
      <c r="L3195" s="49">
        <v>166231.22</v>
      </c>
      <c r="M3195" s="49">
        <v>0</v>
      </c>
      <c r="N3195" s="10">
        <v>40755</v>
      </c>
      <c r="O3195" s="10">
        <v>0</v>
      </c>
      <c r="P3195" s="10">
        <v>795326.98</v>
      </c>
      <c r="Q3195" s="10">
        <v>56036.94</v>
      </c>
      <c r="R3195" s="10">
        <v>4095</v>
      </c>
      <c r="S3195" s="10">
        <v>0</v>
      </c>
      <c r="T3195" s="50">
        <f t="shared" si="168"/>
        <v>13852.601666666667</v>
      </c>
      <c r="U3195" s="50">
        <f t="shared" si="168"/>
        <v>0</v>
      </c>
      <c r="V3195" s="50">
        <f t="shared" si="168"/>
        <v>3396.25</v>
      </c>
      <c r="W3195" s="50">
        <f t="shared" si="168"/>
        <v>0</v>
      </c>
      <c r="X3195" s="50">
        <f t="shared" si="168"/>
        <v>66277.248333333337</v>
      </c>
      <c r="Y3195" s="50">
        <f t="shared" si="168"/>
        <v>4669.7449999999999</v>
      </c>
      <c r="Z3195" s="50">
        <f t="shared" si="168"/>
        <v>341.25</v>
      </c>
      <c r="AA3195" s="50">
        <f t="shared" si="167"/>
        <v>0</v>
      </c>
      <c r="AB3195" s="50">
        <f t="shared" si="165"/>
        <v>88537.095000000001</v>
      </c>
      <c r="AC3195" s="48" t="str">
        <f>VLOOKUP(ПРОДАЖИ!C:C,'ИЗ ОСНОВЫ НОМЕНКЛАТУР'!D:E,2,0)</f>
        <v>Навесы мебельные (петли)</v>
      </c>
      <c r="AD3195" s="48" t="str">
        <f>VLOOKUP(C:C,'ИЗ ОСНОВЫ НОМЕНКЛАТУР'!D:F,3,0)</f>
        <v>С доводом</v>
      </c>
      <c r="AE3195" s="48" t="str">
        <f>VLOOKUP(C:C,'ИЗ ОСНОВЫ НОМЕНКЛАТУР'!D:H,5,0)</f>
        <v>B</v>
      </c>
    </row>
    <row r="3196" spans="1:31" ht="9.6" customHeight="1" x14ac:dyDescent="0.2">
      <c r="A3196" s="45" t="s">
        <v>3186</v>
      </c>
      <c r="B3196" s="11"/>
      <c r="C3196" s="11" t="s">
        <v>3193</v>
      </c>
      <c r="D3196" s="44">
        <v>3004</v>
      </c>
      <c r="E3196" s="44">
        <v>0</v>
      </c>
      <c r="F3196" s="48">
        <v>0</v>
      </c>
      <c r="G3196" s="48">
        <v>0</v>
      </c>
      <c r="H3196" s="44">
        <v>0</v>
      </c>
      <c r="I3196" s="44">
        <v>0</v>
      </c>
      <c r="J3196" s="44">
        <v>0</v>
      </c>
      <c r="K3196" s="48">
        <v>0</v>
      </c>
      <c r="L3196" s="49">
        <v>854277.66</v>
      </c>
      <c r="M3196" s="49">
        <v>0</v>
      </c>
      <c r="N3196" s="10">
        <v>0</v>
      </c>
      <c r="O3196" s="10">
        <v>0</v>
      </c>
      <c r="P3196" s="10">
        <v>0</v>
      </c>
      <c r="Q3196" s="10">
        <v>0</v>
      </c>
      <c r="R3196" s="10">
        <v>0</v>
      </c>
      <c r="S3196" s="10">
        <v>0</v>
      </c>
      <c r="T3196" s="50">
        <f t="shared" si="168"/>
        <v>71189.805000000008</v>
      </c>
      <c r="U3196" s="50">
        <f t="shared" si="168"/>
        <v>0</v>
      </c>
      <c r="V3196" s="50">
        <f t="shared" si="168"/>
        <v>0</v>
      </c>
      <c r="W3196" s="50">
        <f t="shared" si="168"/>
        <v>0</v>
      </c>
      <c r="X3196" s="50">
        <f t="shared" si="168"/>
        <v>0</v>
      </c>
      <c r="Y3196" s="50">
        <f t="shared" si="168"/>
        <v>0</v>
      </c>
      <c r="Z3196" s="50">
        <f t="shared" si="168"/>
        <v>0</v>
      </c>
      <c r="AA3196" s="50">
        <f t="shared" si="167"/>
        <v>0</v>
      </c>
      <c r="AB3196" s="50">
        <f t="shared" si="165"/>
        <v>71189.805000000008</v>
      </c>
      <c r="AC3196" s="48" t="str">
        <f>VLOOKUP(ПРОДАЖИ!C:C,'ИЗ ОСНОВЫ НОМЕНКЛАТУР'!D:E,2,0)</f>
        <v>Навесы мебельные (петли)</v>
      </c>
      <c r="AD3196" s="48" t="str">
        <f>VLOOKUP(C:C,'ИЗ ОСНОВЫ НОМЕНКЛАТУР'!D:F,3,0)</f>
        <v>С доводом</v>
      </c>
      <c r="AE3196" s="48" t="str">
        <f>VLOOKUP(C:C,'ИЗ ОСНОВЫ НОМЕНКЛАТУР'!D:H,5,0)</f>
        <v>B</v>
      </c>
    </row>
    <row r="3197" spans="1:31" ht="9.6" customHeight="1" x14ac:dyDescent="0.2">
      <c r="A3197" s="45" t="s">
        <v>3186</v>
      </c>
      <c r="B3197" s="11"/>
      <c r="C3197" s="11" t="s">
        <v>3194</v>
      </c>
      <c r="D3197" s="44">
        <v>100</v>
      </c>
      <c r="E3197" s="44">
        <v>0</v>
      </c>
      <c r="F3197" s="48">
        <v>0</v>
      </c>
      <c r="G3197" s="48">
        <v>0</v>
      </c>
      <c r="H3197" s="44">
        <v>0</v>
      </c>
      <c r="I3197" s="44">
        <v>0</v>
      </c>
      <c r="J3197" s="44">
        <v>0</v>
      </c>
      <c r="K3197" s="48">
        <v>0</v>
      </c>
      <c r="L3197" s="49">
        <v>37000</v>
      </c>
      <c r="M3197" s="49">
        <v>0</v>
      </c>
      <c r="N3197" s="10">
        <v>0</v>
      </c>
      <c r="O3197" s="10">
        <v>0</v>
      </c>
      <c r="P3197" s="10">
        <v>0</v>
      </c>
      <c r="Q3197" s="10">
        <v>0</v>
      </c>
      <c r="R3197" s="10">
        <v>0</v>
      </c>
      <c r="S3197" s="10">
        <v>0</v>
      </c>
      <c r="T3197" s="50">
        <f t="shared" si="168"/>
        <v>3083.3333333333335</v>
      </c>
      <c r="U3197" s="50">
        <f t="shared" si="168"/>
        <v>0</v>
      </c>
      <c r="V3197" s="50">
        <f t="shared" si="168"/>
        <v>0</v>
      </c>
      <c r="W3197" s="50">
        <f t="shared" si="168"/>
        <v>0</v>
      </c>
      <c r="X3197" s="50">
        <f t="shared" si="168"/>
        <v>0</v>
      </c>
      <c r="Y3197" s="50">
        <f t="shared" si="168"/>
        <v>0</v>
      </c>
      <c r="Z3197" s="50">
        <f t="shared" si="168"/>
        <v>0</v>
      </c>
      <c r="AA3197" s="50">
        <f t="shared" si="167"/>
        <v>0</v>
      </c>
      <c r="AB3197" s="50">
        <f t="shared" si="165"/>
        <v>3083.3333333333335</v>
      </c>
      <c r="AC3197" s="48" t="str">
        <f>VLOOKUP(ПРОДАЖИ!C:C,'ИЗ ОСНОВЫ НОМЕНКЛАТУР'!D:E,2,0)</f>
        <v>Навесы мебельные (петли)</v>
      </c>
      <c r="AD3197" s="48" t="str">
        <f>VLOOKUP(C:C,'ИЗ ОСНОВЫ НОМЕНКЛАТУР'!D:F,3,0)</f>
        <v>С доводом</v>
      </c>
      <c r="AE3197" s="48" t="str">
        <f>VLOOKUP(C:C,'ИЗ ОСНОВЫ НОМЕНКЛАТУР'!D:H,5,0)</f>
        <v>C</v>
      </c>
    </row>
    <row r="3198" spans="1:31" ht="9.6" customHeight="1" x14ac:dyDescent="0.2">
      <c r="A3198" s="45" t="s">
        <v>3186</v>
      </c>
      <c r="B3198" s="11"/>
      <c r="C3198" s="11" t="s">
        <v>3195</v>
      </c>
      <c r="D3198" s="44">
        <v>0</v>
      </c>
      <c r="E3198" s="44">
        <v>0</v>
      </c>
      <c r="F3198" s="48">
        <v>0</v>
      </c>
      <c r="G3198" s="48">
        <v>0</v>
      </c>
      <c r="H3198" s="44">
        <v>260</v>
      </c>
      <c r="I3198" s="44">
        <v>0</v>
      </c>
      <c r="J3198" s="44">
        <v>0</v>
      </c>
      <c r="K3198" s="48">
        <v>0</v>
      </c>
      <c r="L3198" s="49">
        <v>0</v>
      </c>
      <c r="M3198" s="49">
        <v>0</v>
      </c>
      <c r="N3198" s="10">
        <v>0</v>
      </c>
      <c r="O3198" s="10">
        <v>0</v>
      </c>
      <c r="P3198" s="10">
        <v>75400</v>
      </c>
      <c r="Q3198" s="10">
        <v>0</v>
      </c>
      <c r="R3198" s="10">
        <v>0</v>
      </c>
      <c r="S3198" s="10">
        <v>0</v>
      </c>
      <c r="T3198" s="50">
        <f t="shared" si="168"/>
        <v>0</v>
      </c>
      <c r="U3198" s="50">
        <f t="shared" si="168"/>
        <v>0</v>
      </c>
      <c r="V3198" s="50">
        <f t="shared" si="168"/>
        <v>0</v>
      </c>
      <c r="W3198" s="50">
        <f t="shared" si="168"/>
        <v>0</v>
      </c>
      <c r="X3198" s="50">
        <f t="shared" si="168"/>
        <v>6283.333333333333</v>
      </c>
      <c r="Y3198" s="50">
        <f t="shared" si="168"/>
        <v>0</v>
      </c>
      <c r="Z3198" s="50">
        <f t="shared" si="168"/>
        <v>0</v>
      </c>
      <c r="AA3198" s="50">
        <f t="shared" si="167"/>
        <v>0</v>
      </c>
      <c r="AB3198" s="50">
        <f t="shared" si="165"/>
        <v>6283.333333333333</v>
      </c>
      <c r="AC3198" s="48" t="str">
        <f>VLOOKUP(ПРОДАЖИ!C:C,'ИЗ ОСНОВЫ НОМЕНКЛАТУР'!D:E,2,0)</f>
        <v>Навесы мебельные (петли)</v>
      </c>
      <c r="AD3198" s="48" t="str">
        <f>VLOOKUP(C:C,'ИЗ ОСНОВЫ НОМЕНКЛАТУР'!D:F,3,0)</f>
        <v>С доводом</v>
      </c>
      <c r="AE3198" s="48" t="str">
        <f>VLOOKUP(C:C,'ИЗ ОСНОВЫ НОМЕНКЛАТУР'!D:H,5,0)</f>
        <v>C</v>
      </c>
    </row>
    <row r="3199" spans="1:31" ht="9.6" customHeight="1" x14ac:dyDescent="0.2">
      <c r="A3199" s="45" t="s">
        <v>3186</v>
      </c>
      <c r="B3199" s="11"/>
      <c r="C3199" s="11" t="s">
        <v>3196</v>
      </c>
      <c r="D3199" s="44">
        <v>0</v>
      </c>
      <c r="E3199" s="44">
        <v>0</v>
      </c>
      <c r="F3199" s="48">
        <v>0</v>
      </c>
      <c r="G3199" s="48">
        <v>0</v>
      </c>
      <c r="H3199" s="44">
        <v>112</v>
      </c>
      <c r="I3199" s="44">
        <v>0</v>
      </c>
      <c r="J3199" s="44">
        <v>0</v>
      </c>
      <c r="K3199" s="48">
        <v>0</v>
      </c>
      <c r="L3199" s="49">
        <v>0</v>
      </c>
      <c r="M3199" s="49">
        <v>0</v>
      </c>
      <c r="N3199" s="10">
        <v>0</v>
      </c>
      <c r="O3199" s="10">
        <v>0</v>
      </c>
      <c r="P3199" s="10">
        <v>37072</v>
      </c>
      <c r="Q3199" s="10">
        <v>0</v>
      </c>
      <c r="R3199" s="10">
        <v>0</v>
      </c>
      <c r="S3199" s="10">
        <v>0</v>
      </c>
      <c r="T3199" s="50">
        <f t="shared" si="168"/>
        <v>0</v>
      </c>
      <c r="U3199" s="50">
        <f t="shared" si="168"/>
        <v>0</v>
      </c>
      <c r="V3199" s="50">
        <f t="shared" si="168"/>
        <v>0</v>
      </c>
      <c r="W3199" s="50">
        <f t="shared" si="168"/>
        <v>0</v>
      </c>
      <c r="X3199" s="50">
        <f t="shared" si="168"/>
        <v>3089.3333333333335</v>
      </c>
      <c r="Y3199" s="50">
        <f t="shared" si="168"/>
        <v>0</v>
      </c>
      <c r="Z3199" s="50">
        <f t="shared" si="168"/>
        <v>0</v>
      </c>
      <c r="AA3199" s="50">
        <f t="shared" si="167"/>
        <v>0</v>
      </c>
      <c r="AB3199" s="50">
        <f t="shared" si="165"/>
        <v>3089.3333333333335</v>
      </c>
      <c r="AC3199" s="48" t="str">
        <f>VLOOKUP(ПРОДАЖИ!C:C,'ИЗ ОСНОВЫ НОМЕНКЛАТУР'!D:E,2,0)</f>
        <v>Навесы мебельные (петли)</v>
      </c>
      <c r="AD3199" s="48" t="str">
        <f>VLOOKUP(C:C,'ИЗ ОСНОВЫ НОМЕНКЛАТУР'!D:F,3,0)</f>
        <v>С доводом</v>
      </c>
      <c r="AE3199" s="48" t="str">
        <f>VLOOKUP(C:C,'ИЗ ОСНОВЫ НОМЕНКЛАТУР'!D:H,5,0)</f>
        <v>C</v>
      </c>
    </row>
    <row r="3200" spans="1:31" ht="9.6" customHeight="1" x14ac:dyDescent="0.2">
      <c r="A3200" s="45" t="s">
        <v>3186</v>
      </c>
      <c r="B3200" s="11"/>
      <c r="C3200" s="11" t="s">
        <v>3197</v>
      </c>
      <c r="D3200" s="44">
        <v>196</v>
      </c>
      <c r="E3200" s="44">
        <v>0</v>
      </c>
      <c r="F3200" s="48">
        <v>0</v>
      </c>
      <c r="G3200" s="48">
        <v>0</v>
      </c>
      <c r="H3200" s="44">
        <v>0</v>
      </c>
      <c r="I3200" s="44">
        <v>0</v>
      </c>
      <c r="J3200" s="44">
        <v>0</v>
      </c>
      <c r="K3200" s="48">
        <v>0</v>
      </c>
      <c r="L3200" s="49">
        <v>109106.66</v>
      </c>
      <c r="M3200" s="49">
        <v>0</v>
      </c>
      <c r="N3200" s="10">
        <v>0</v>
      </c>
      <c r="O3200" s="10">
        <v>0</v>
      </c>
      <c r="P3200" s="10">
        <v>0</v>
      </c>
      <c r="Q3200" s="10">
        <v>0</v>
      </c>
      <c r="R3200" s="10">
        <v>0</v>
      </c>
      <c r="S3200" s="10">
        <v>0</v>
      </c>
      <c r="T3200" s="50">
        <f t="shared" si="168"/>
        <v>9092.2216666666664</v>
      </c>
      <c r="U3200" s="50">
        <f t="shared" si="168"/>
        <v>0</v>
      </c>
      <c r="V3200" s="50">
        <f t="shared" si="168"/>
        <v>0</v>
      </c>
      <c r="W3200" s="50">
        <f t="shared" si="168"/>
        <v>0</v>
      </c>
      <c r="X3200" s="50">
        <f t="shared" si="168"/>
        <v>0</v>
      </c>
      <c r="Y3200" s="50">
        <f t="shared" si="168"/>
        <v>0</v>
      </c>
      <c r="Z3200" s="50">
        <f t="shared" si="168"/>
        <v>0</v>
      </c>
      <c r="AA3200" s="50">
        <f t="shared" si="167"/>
        <v>0</v>
      </c>
      <c r="AB3200" s="50">
        <f t="shared" si="165"/>
        <v>9092.2216666666664</v>
      </c>
      <c r="AC3200" s="48" t="str">
        <f>VLOOKUP(ПРОДАЖИ!C:C,'ИЗ ОСНОВЫ НОМЕНКЛАТУР'!D:E,2,0)</f>
        <v>Навесы мебельные (петли)</v>
      </c>
      <c r="AD3200" s="48" t="str">
        <f>VLOOKUP(C:C,'ИЗ ОСНОВЫ НОМЕНКЛАТУР'!D:F,3,0)</f>
        <v>С доводом</v>
      </c>
      <c r="AE3200" s="48" t="str">
        <f>VLOOKUP(C:C,'ИЗ ОСНОВЫ НОМЕНКЛАТУР'!D:H,5,0)</f>
        <v>C</v>
      </c>
    </row>
    <row r="3201" spans="1:31" ht="9.6" customHeight="1" x14ac:dyDescent="0.2">
      <c r="A3201" s="45" t="s">
        <v>3186</v>
      </c>
      <c r="B3201" s="11"/>
      <c r="C3201" s="11" t="s">
        <v>3198</v>
      </c>
      <c r="D3201" s="44">
        <v>31988</v>
      </c>
      <c r="E3201" s="44">
        <v>13920</v>
      </c>
      <c r="F3201" s="48">
        <v>31688</v>
      </c>
      <c r="G3201" s="48">
        <v>0</v>
      </c>
      <c r="H3201" s="44">
        <v>3250</v>
      </c>
      <c r="I3201" s="44">
        <v>9000</v>
      </c>
      <c r="J3201" s="44">
        <v>1486</v>
      </c>
      <c r="K3201" s="48">
        <v>10200</v>
      </c>
      <c r="L3201" s="49">
        <v>1565277.15</v>
      </c>
      <c r="M3201" s="49">
        <v>681101.39</v>
      </c>
      <c r="N3201" s="10">
        <v>1559627.17</v>
      </c>
      <c r="O3201" s="10">
        <v>0</v>
      </c>
      <c r="P3201" s="10">
        <v>154341.82999999999</v>
      </c>
      <c r="Q3201" s="10">
        <v>430830</v>
      </c>
      <c r="R3201" s="10">
        <v>72983.39</v>
      </c>
      <c r="S3201" s="10">
        <v>503742.4</v>
      </c>
      <c r="T3201" s="50">
        <f t="shared" si="168"/>
        <v>130439.7625</v>
      </c>
      <c r="U3201" s="50">
        <f t="shared" si="168"/>
        <v>56758.449166666665</v>
      </c>
      <c r="V3201" s="50">
        <f t="shared" si="168"/>
        <v>129968.93083333333</v>
      </c>
      <c r="W3201" s="50">
        <f t="shared" si="168"/>
        <v>0</v>
      </c>
      <c r="X3201" s="50">
        <f t="shared" si="168"/>
        <v>12861.819166666666</v>
      </c>
      <c r="Y3201" s="50">
        <f t="shared" si="168"/>
        <v>35902.5</v>
      </c>
      <c r="Z3201" s="50">
        <f t="shared" si="168"/>
        <v>6081.9491666666663</v>
      </c>
      <c r="AA3201" s="50">
        <f t="shared" si="167"/>
        <v>41978.533333333333</v>
      </c>
      <c r="AB3201" s="50">
        <f t="shared" si="165"/>
        <v>413991.94416666665</v>
      </c>
      <c r="AC3201" s="48" t="str">
        <f>VLOOKUP(ПРОДАЖИ!C:C,'ИЗ ОСНОВЫ НОМЕНКЛАТУР'!D:E,2,0)</f>
        <v>Навесы мебельные (петли)</v>
      </c>
      <c r="AD3201" s="48" t="str">
        <f>VLOOKUP(C:C,'ИЗ ОСНОВЫ НОМЕНКЛАТУР'!D:F,3,0)</f>
        <v>С доводом</v>
      </c>
      <c r="AE3201" s="48" t="str">
        <f>VLOOKUP(C:C,'ИЗ ОСНОВЫ НОМЕНКЛАТУР'!D:H,5,0)</f>
        <v>A</v>
      </c>
    </row>
    <row r="3202" spans="1:31" ht="9.6" customHeight="1" x14ac:dyDescent="0.2">
      <c r="A3202" s="45" t="s">
        <v>3186</v>
      </c>
      <c r="B3202" s="11"/>
      <c r="C3202" s="11" t="s">
        <v>3199</v>
      </c>
      <c r="D3202" s="44">
        <v>5052</v>
      </c>
      <c r="E3202" s="44">
        <v>0</v>
      </c>
      <c r="F3202" s="48">
        <v>3713</v>
      </c>
      <c r="G3202" s="48">
        <v>0</v>
      </c>
      <c r="H3202" s="44">
        <v>3242</v>
      </c>
      <c r="I3202" s="44">
        <v>3030</v>
      </c>
      <c r="J3202" s="44">
        <v>63</v>
      </c>
      <c r="K3202" s="48">
        <v>200</v>
      </c>
      <c r="L3202" s="49">
        <v>300965.31</v>
      </c>
      <c r="M3202" s="49">
        <v>0</v>
      </c>
      <c r="N3202" s="10">
        <v>234156.23</v>
      </c>
      <c r="O3202" s="10">
        <v>0</v>
      </c>
      <c r="P3202" s="10">
        <v>195585</v>
      </c>
      <c r="Q3202" s="10">
        <v>183585.68</v>
      </c>
      <c r="R3202" s="10">
        <v>3753.78</v>
      </c>
      <c r="S3202" s="10">
        <v>11920</v>
      </c>
      <c r="T3202" s="50">
        <f t="shared" si="168"/>
        <v>25080.442500000001</v>
      </c>
      <c r="U3202" s="50">
        <f t="shared" si="168"/>
        <v>0</v>
      </c>
      <c r="V3202" s="50">
        <f t="shared" si="168"/>
        <v>19513.019166666669</v>
      </c>
      <c r="W3202" s="50">
        <f t="shared" si="168"/>
        <v>0</v>
      </c>
      <c r="X3202" s="50">
        <f t="shared" si="168"/>
        <v>16298.75</v>
      </c>
      <c r="Y3202" s="50">
        <f t="shared" si="168"/>
        <v>15298.806666666665</v>
      </c>
      <c r="Z3202" s="50">
        <f t="shared" si="168"/>
        <v>312.815</v>
      </c>
      <c r="AA3202" s="50">
        <f t="shared" si="167"/>
        <v>993.33333333333337</v>
      </c>
      <c r="AB3202" s="50">
        <f t="shared" si="165"/>
        <v>77497.166666666672</v>
      </c>
      <c r="AC3202" s="48" t="str">
        <f>VLOOKUP(ПРОДАЖИ!C:C,'ИЗ ОСНОВЫ НОМЕНКЛАТУР'!D:E,2,0)</f>
        <v>Навесы мебельные (петли)</v>
      </c>
      <c r="AD3202" s="48" t="str">
        <f>VLOOKUP(C:C,'ИЗ ОСНОВЫ НОМЕНКЛАТУР'!D:F,3,0)</f>
        <v>С доводом</v>
      </c>
      <c r="AE3202" s="48" t="str">
        <f>VLOOKUP(C:C,'ИЗ ОСНОВЫ НОМЕНКЛАТУР'!D:H,5,0)</f>
        <v>A</v>
      </c>
    </row>
    <row r="3203" spans="1:31" ht="9.6" customHeight="1" x14ac:dyDescent="0.2">
      <c r="A3203" s="45" t="s">
        <v>3186</v>
      </c>
      <c r="B3203" s="11"/>
      <c r="C3203" s="11" t="s">
        <v>3200</v>
      </c>
      <c r="D3203" s="44">
        <v>3031</v>
      </c>
      <c r="E3203" s="44">
        <v>600</v>
      </c>
      <c r="F3203" s="48">
        <v>2205</v>
      </c>
      <c r="G3203" s="48">
        <v>0</v>
      </c>
      <c r="H3203" s="44">
        <v>1460</v>
      </c>
      <c r="I3203" s="44">
        <v>0</v>
      </c>
      <c r="J3203" s="44">
        <v>71</v>
      </c>
      <c r="K3203" s="48">
        <v>0</v>
      </c>
      <c r="L3203" s="49">
        <v>306835.02</v>
      </c>
      <c r="M3203" s="49">
        <v>53489.73</v>
      </c>
      <c r="N3203" s="10">
        <v>203884.83</v>
      </c>
      <c r="O3203" s="10">
        <v>0</v>
      </c>
      <c r="P3203" s="10">
        <v>150395.75</v>
      </c>
      <c r="Q3203" s="10">
        <v>0</v>
      </c>
      <c r="R3203" s="10">
        <v>5785.08</v>
      </c>
      <c r="S3203" s="10">
        <v>0</v>
      </c>
      <c r="T3203" s="50">
        <f t="shared" si="168"/>
        <v>25569.585000000003</v>
      </c>
      <c r="U3203" s="50">
        <f t="shared" si="168"/>
        <v>4457.4775</v>
      </c>
      <c r="V3203" s="50">
        <f t="shared" si="168"/>
        <v>16990.4025</v>
      </c>
      <c r="W3203" s="50">
        <f t="shared" si="168"/>
        <v>0</v>
      </c>
      <c r="X3203" s="50">
        <f t="shared" si="168"/>
        <v>12532.979166666666</v>
      </c>
      <c r="Y3203" s="50">
        <f t="shared" si="168"/>
        <v>0</v>
      </c>
      <c r="Z3203" s="50">
        <f t="shared" si="168"/>
        <v>482.09</v>
      </c>
      <c r="AA3203" s="50">
        <f t="shared" si="167"/>
        <v>0</v>
      </c>
      <c r="AB3203" s="50">
        <f t="shared" si="165"/>
        <v>60032.534166666665</v>
      </c>
      <c r="AC3203" s="48" t="str">
        <f>VLOOKUP(ПРОДАЖИ!C:C,'ИЗ ОСНОВЫ НОМЕНКЛАТУР'!D:E,2,0)</f>
        <v>Навесы мебельные (петли)</v>
      </c>
      <c r="AD3203" s="48" t="str">
        <f>VLOOKUP(C:C,'ИЗ ОСНОВЫ НОМЕНКЛАТУР'!D:F,3,0)</f>
        <v>С доводом</v>
      </c>
      <c r="AE3203" s="48" t="str">
        <f>VLOOKUP(C:C,'ИЗ ОСНОВЫ НОМЕНКЛАТУР'!D:H,5,0)</f>
        <v>A</v>
      </c>
    </row>
    <row r="3204" spans="1:31" ht="9.6" customHeight="1" x14ac:dyDescent="0.2">
      <c r="A3204" s="45" t="s">
        <v>3186</v>
      </c>
      <c r="B3204" s="11"/>
      <c r="C3204" s="11" t="s">
        <v>3201</v>
      </c>
      <c r="D3204" s="44">
        <v>1246</v>
      </c>
      <c r="E3204" s="44">
        <v>0</v>
      </c>
      <c r="F3204" s="48">
        <v>0</v>
      </c>
      <c r="G3204" s="48">
        <v>0</v>
      </c>
      <c r="H3204" s="44">
        <v>2399</v>
      </c>
      <c r="I3204" s="44">
        <v>2500</v>
      </c>
      <c r="J3204" s="44">
        <v>0</v>
      </c>
      <c r="K3204" s="48">
        <v>0</v>
      </c>
      <c r="L3204" s="49">
        <v>94155.36</v>
      </c>
      <c r="M3204" s="49">
        <v>0</v>
      </c>
      <c r="N3204" s="10">
        <v>0</v>
      </c>
      <c r="O3204" s="10">
        <v>0</v>
      </c>
      <c r="P3204" s="10">
        <v>143940</v>
      </c>
      <c r="Q3204" s="10">
        <v>150000</v>
      </c>
      <c r="R3204" s="10">
        <v>0</v>
      </c>
      <c r="S3204" s="10">
        <v>0</v>
      </c>
      <c r="T3204" s="50">
        <f t="shared" si="168"/>
        <v>7846.28</v>
      </c>
      <c r="U3204" s="50">
        <f t="shared" si="168"/>
        <v>0</v>
      </c>
      <c r="V3204" s="50">
        <f t="shared" si="168"/>
        <v>0</v>
      </c>
      <c r="W3204" s="50">
        <f t="shared" si="168"/>
        <v>0</v>
      </c>
      <c r="X3204" s="50">
        <f t="shared" si="168"/>
        <v>11995</v>
      </c>
      <c r="Y3204" s="50">
        <f t="shared" si="168"/>
        <v>12500</v>
      </c>
      <c r="Z3204" s="50">
        <f t="shared" si="168"/>
        <v>0</v>
      </c>
      <c r="AA3204" s="50">
        <f t="shared" si="167"/>
        <v>0</v>
      </c>
      <c r="AB3204" s="50">
        <f t="shared" ref="AB3204:AB3267" si="169">T3204+U3204+V3204+W3204+X3204+Y3204+Z3204+AA3204</f>
        <v>32341.279999999999</v>
      </c>
      <c r="AC3204" s="48" t="str">
        <f>VLOOKUP(ПРОДАЖИ!C:C,'ИЗ ОСНОВЫ НОМЕНКЛАТУР'!D:E,2,0)</f>
        <v>Навесы мебельные (петли)</v>
      </c>
      <c r="AD3204" s="48" t="str">
        <f>VLOOKUP(C:C,'ИЗ ОСНОВЫ НОМЕНКЛАТУР'!D:F,3,0)</f>
        <v>С доводом</v>
      </c>
      <c r="AE3204" s="48" t="str">
        <f>VLOOKUP(C:C,'ИЗ ОСНОВЫ НОМЕНКЛАТУР'!D:H,5,0)</f>
        <v>B</v>
      </c>
    </row>
    <row r="3205" spans="1:31" ht="9.6" customHeight="1" x14ac:dyDescent="0.2">
      <c r="A3205" s="45" t="s">
        <v>3186</v>
      </c>
      <c r="B3205" s="11"/>
      <c r="C3205" s="11" t="s">
        <v>3202</v>
      </c>
      <c r="D3205" s="44">
        <v>794</v>
      </c>
      <c r="E3205" s="44">
        <v>0</v>
      </c>
      <c r="F3205" s="48">
        <v>6496</v>
      </c>
      <c r="G3205" s="48">
        <v>0</v>
      </c>
      <c r="H3205" s="44">
        <v>447</v>
      </c>
      <c r="I3205" s="44">
        <v>0</v>
      </c>
      <c r="J3205" s="44">
        <v>802</v>
      </c>
      <c r="K3205" s="48">
        <v>1008</v>
      </c>
      <c r="L3205" s="49">
        <v>47740.81</v>
      </c>
      <c r="M3205" s="49">
        <v>0</v>
      </c>
      <c r="N3205" s="10">
        <v>363957.12</v>
      </c>
      <c r="O3205" s="10">
        <v>0</v>
      </c>
      <c r="P3205" s="10">
        <v>26288.07</v>
      </c>
      <c r="Q3205" s="10">
        <v>0</v>
      </c>
      <c r="R3205" s="10">
        <v>44912.7</v>
      </c>
      <c r="S3205" s="10">
        <v>56454.85</v>
      </c>
      <c r="T3205" s="50">
        <f t="shared" si="168"/>
        <v>3978.4008333333331</v>
      </c>
      <c r="U3205" s="50">
        <f t="shared" si="168"/>
        <v>0</v>
      </c>
      <c r="V3205" s="50">
        <f t="shared" si="168"/>
        <v>30329.759999999998</v>
      </c>
      <c r="W3205" s="50">
        <f t="shared" si="168"/>
        <v>0</v>
      </c>
      <c r="X3205" s="50">
        <f t="shared" si="168"/>
        <v>2190.6725000000001</v>
      </c>
      <c r="Y3205" s="50">
        <f t="shared" si="168"/>
        <v>0</v>
      </c>
      <c r="Z3205" s="50">
        <f t="shared" si="168"/>
        <v>3742.7249999999999</v>
      </c>
      <c r="AA3205" s="50">
        <f t="shared" si="167"/>
        <v>4704.5708333333332</v>
      </c>
      <c r="AB3205" s="50">
        <f t="shared" si="169"/>
        <v>44946.129166666658</v>
      </c>
      <c r="AC3205" s="48" t="str">
        <f>VLOOKUP(ПРОДАЖИ!C:C,'ИЗ ОСНОВЫ НОМЕНКЛАТУР'!D:E,2,0)</f>
        <v>Навесы мебельные (петли)</v>
      </c>
      <c r="AD3205" s="48" t="str">
        <f>VLOOKUP(C:C,'ИЗ ОСНОВЫ НОМЕНКЛАТУР'!D:F,3,0)</f>
        <v>С доводом</v>
      </c>
      <c r="AE3205" s="48" t="str">
        <f>VLOOKUP(C:C,'ИЗ ОСНОВЫ НОМЕНКЛАТУР'!D:H,5,0)</f>
        <v>A</v>
      </c>
    </row>
    <row r="3206" spans="1:31" ht="9.6" customHeight="1" x14ac:dyDescent="0.2">
      <c r="A3206" s="45" t="s">
        <v>3186</v>
      </c>
      <c r="B3206" s="11"/>
      <c r="C3206" s="11" t="s">
        <v>3203</v>
      </c>
      <c r="D3206" s="44">
        <v>1758</v>
      </c>
      <c r="E3206" s="44">
        <v>0</v>
      </c>
      <c r="F3206" s="48">
        <v>644</v>
      </c>
      <c r="G3206" s="48">
        <v>0</v>
      </c>
      <c r="H3206" s="44">
        <v>283</v>
      </c>
      <c r="I3206" s="44">
        <v>0</v>
      </c>
      <c r="J3206" s="44">
        <v>151</v>
      </c>
      <c r="K3206" s="48">
        <v>0</v>
      </c>
      <c r="L3206" s="49">
        <v>175800</v>
      </c>
      <c r="M3206" s="49">
        <v>0</v>
      </c>
      <c r="N3206" s="10">
        <v>64400</v>
      </c>
      <c r="O3206" s="10">
        <v>0</v>
      </c>
      <c r="P3206" s="10">
        <v>29149</v>
      </c>
      <c r="Q3206" s="10">
        <v>0</v>
      </c>
      <c r="R3206" s="10">
        <v>15553</v>
      </c>
      <c r="S3206" s="10">
        <v>0</v>
      </c>
      <c r="T3206" s="50">
        <f t="shared" si="168"/>
        <v>14650</v>
      </c>
      <c r="U3206" s="50">
        <f t="shared" si="168"/>
        <v>0</v>
      </c>
      <c r="V3206" s="50">
        <f t="shared" si="168"/>
        <v>5366.666666666667</v>
      </c>
      <c r="W3206" s="50">
        <f t="shared" si="168"/>
        <v>0</v>
      </c>
      <c r="X3206" s="50">
        <f t="shared" si="168"/>
        <v>2429.0833333333335</v>
      </c>
      <c r="Y3206" s="50">
        <f t="shared" si="168"/>
        <v>0</v>
      </c>
      <c r="Z3206" s="50">
        <f t="shared" si="168"/>
        <v>1296.0833333333333</v>
      </c>
      <c r="AA3206" s="50">
        <f t="shared" si="167"/>
        <v>0</v>
      </c>
      <c r="AB3206" s="50">
        <f t="shared" si="169"/>
        <v>23741.833333333332</v>
      </c>
      <c r="AC3206" s="48" t="str">
        <f>VLOOKUP(ПРОДАЖИ!C:C,'ИЗ ОСНОВЫ НОМЕНКЛАТУР'!D:E,2,0)</f>
        <v>Навесы мебельные (петли)</v>
      </c>
      <c r="AD3206" s="48" t="str">
        <f>VLOOKUP(C:C,'ИЗ ОСНОВЫ НОМЕНКЛАТУР'!D:F,3,0)</f>
        <v>С доводом</v>
      </c>
      <c r="AE3206" s="48" t="str">
        <f>VLOOKUP(C:C,'ИЗ ОСНОВЫ НОМЕНКЛАТУР'!D:H,5,0)</f>
        <v>B</v>
      </c>
    </row>
    <row r="3207" spans="1:31" ht="9.6" customHeight="1" x14ac:dyDescent="0.2">
      <c r="A3207" s="45" t="s">
        <v>3186</v>
      </c>
      <c r="B3207" s="11"/>
      <c r="C3207" s="11" t="s">
        <v>3204</v>
      </c>
      <c r="D3207" s="44">
        <v>689</v>
      </c>
      <c r="E3207" s="44">
        <v>0</v>
      </c>
      <c r="F3207" s="48">
        <v>0</v>
      </c>
      <c r="G3207" s="48">
        <v>0</v>
      </c>
      <c r="H3207" s="44">
        <v>0</v>
      </c>
      <c r="I3207" s="44">
        <v>0</v>
      </c>
      <c r="J3207" s="44">
        <v>0</v>
      </c>
      <c r="K3207" s="48">
        <v>0</v>
      </c>
      <c r="L3207" s="49">
        <v>210145</v>
      </c>
      <c r="M3207" s="49">
        <v>0</v>
      </c>
      <c r="N3207" s="10">
        <v>0</v>
      </c>
      <c r="O3207" s="10">
        <v>0</v>
      </c>
      <c r="P3207" s="10">
        <v>0</v>
      </c>
      <c r="Q3207" s="10">
        <v>0</v>
      </c>
      <c r="R3207" s="10">
        <v>0</v>
      </c>
      <c r="S3207" s="10">
        <v>0</v>
      </c>
      <c r="T3207" s="50">
        <f t="shared" si="168"/>
        <v>17512.083333333332</v>
      </c>
      <c r="U3207" s="50">
        <f t="shared" si="168"/>
        <v>0</v>
      </c>
      <c r="V3207" s="50">
        <f t="shared" si="168"/>
        <v>0</v>
      </c>
      <c r="W3207" s="50">
        <f t="shared" si="168"/>
        <v>0</v>
      </c>
      <c r="X3207" s="50">
        <f t="shared" si="168"/>
        <v>0</v>
      </c>
      <c r="Y3207" s="50">
        <f t="shared" si="168"/>
        <v>0</v>
      </c>
      <c r="Z3207" s="50">
        <f t="shared" si="168"/>
        <v>0</v>
      </c>
      <c r="AA3207" s="50">
        <f t="shared" si="167"/>
        <v>0</v>
      </c>
      <c r="AB3207" s="50">
        <f t="shared" si="169"/>
        <v>17512.083333333332</v>
      </c>
      <c r="AC3207" s="48" t="str">
        <f>VLOOKUP(ПРОДАЖИ!C:C,'ИЗ ОСНОВЫ НОМЕНКЛАТУР'!D:E,2,0)</f>
        <v>Навесы мебельные (петли)</v>
      </c>
      <c r="AD3207" s="48" t="str">
        <f>VLOOKUP(C:C,'ИЗ ОСНОВЫ НОМЕНКЛАТУР'!D:F,3,0)</f>
        <v>С доводом</v>
      </c>
      <c r="AE3207" s="48" t="str">
        <f>VLOOKUP(C:C,'ИЗ ОСНОВЫ НОМЕНКЛАТУР'!D:H,5,0)</f>
        <v>C</v>
      </c>
    </row>
    <row r="3208" spans="1:31" ht="9.6" customHeight="1" x14ac:dyDescent="0.2">
      <c r="A3208" s="45" t="s">
        <v>3186</v>
      </c>
      <c r="B3208" s="11"/>
      <c r="C3208" s="11" t="s">
        <v>3205</v>
      </c>
      <c r="D3208" s="44">
        <v>1339</v>
      </c>
      <c r="E3208" s="44">
        <v>0</v>
      </c>
      <c r="F3208" s="48">
        <v>0</v>
      </c>
      <c r="G3208" s="48">
        <v>0</v>
      </c>
      <c r="H3208" s="44">
        <v>0</v>
      </c>
      <c r="I3208" s="44">
        <v>0</v>
      </c>
      <c r="J3208" s="44">
        <v>0</v>
      </c>
      <c r="K3208" s="48">
        <v>0</v>
      </c>
      <c r="L3208" s="49">
        <v>165843.96</v>
      </c>
      <c r="M3208" s="49">
        <v>0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0</v>
      </c>
      <c r="T3208" s="50">
        <f t="shared" si="168"/>
        <v>13820.33</v>
      </c>
      <c r="U3208" s="50">
        <f t="shared" si="168"/>
        <v>0</v>
      </c>
      <c r="V3208" s="50">
        <f t="shared" si="168"/>
        <v>0</v>
      </c>
      <c r="W3208" s="50">
        <f t="shared" si="168"/>
        <v>0</v>
      </c>
      <c r="X3208" s="50">
        <f t="shared" si="168"/>
        <v>0</v>
      </c>
      <c r="Y3208" s="50">
        <f t="shared" si="168"/>
        <v>0</v>
      </c>
      <c r="Z3208" s="50">
        <f t="shared" si="168"/>
        <v>0</v>
      </c>
      <c r="AA3208" s="50">
        <f t="shared" si="167"/>
        <v>0</v>
      </c>
      <c r="AB3208" s="50">
        <f t="shared" si="169"/>
        <v>13820.33</v>
      </c>
      <c r="AC3208" s="48" t="str">
        <f>VLOOKUP(ПРОДАЖИ!C:C,'ИЗ ОСНОВЫ НОМЕНКЛАТУР'!D:E,2,0)</f>
        <v>Навесы мебельные (петли)</v>
      </c>
      <c r="AD3208" s="48" t="str">
        <f>VLOOKUP(C:C,'ИЗ ОСНОВЫ НОМЕНКЛАТУР'!D:F,3,0)</f>
        <v>С доводом</v>
      </c>
      <c r="AE3208" s="48" t="str">
        <f>VLOOKUP(C:C,'ИЗ ОСНОВЫ НОМЕНКЛАТУР'!D:H,5,0)</f>
        <v>C</v>
      </c>
    </row>
    <row r="3209" spans="1:31" ht="9.6" customHeight="1" x14ac:dyDescent="0.2">
      <c r="A3209" s="45" t="s">
        <v>3186</v>
      </c>
      <c r="B3209" s="11"/>
      <c r="C3209" s="11" t="s">
        <v>3206</v>
      </c>
      <c r="D3209" s="44">
        <v>80</v>
      </c>
      <c r="E3209" s="44">
        <v>0</v>
      </c>
      <c r="F3209" s="48">
        <v>0</v>
      </c>
      <c r="G3209" s="48">
        <v>0</v>
      </c>
      <c r="H3209" s="44">
        <v>0</v>
      </c>
      <c r="I3209" s="44">
        <v>0</v>
      </c>
      <c r="J3209" s="44">
        <v>0</v>
      </c>
      <c r="K3209" s="48">
        <v>0</v>
      </c>
      <c r="L3209" s="49">
        <v>41617.599999999999</v>
      </c>
      <c r="M3209" s="49">
        <v>0</v>
      </c>
      <c r="N3209" s="10">
        <v>0</v>
      </c>
      <c r="O3209" s="10">
        <v>0</v>
      </c>
      <c r="P3209" s="10">
        <v>0</v>
      </c>
      <c r="Q3209" s="10">
        <v>0</v>
      </c>
      <c r="R3209" s="10">
        <v>0</v>
      </c>
      <c r="S3209" s="10">
        <v>0</v>
      </c>
      <c r="T3209" s="50">
        <f t="shared" si="168"/>
        <v>3468.1333333333332</v>
      </c>
      <c r="U3209" s="50">
        <f t="shared" si="168"/>
        <v>0</v>
      </c>
      <c r="V3209" s="50">
        <f t="shared" si="168"/>
        <v>0</v>
      </c>
      <c r="W3209" s="50">
        <f t="shared" si="168"/>
        <v>0</v>
      </c>
      <c r="X3209" s="50">
        <f t="shared" si="168"/>
        <v>0</v>
      </c>
      <c r="Y3209" s="50">
        <f t="shared" si="168"/>
        <v>0</v>
      </c>
      <c r="Z3209" s="50">
        <f t="shared" si="168"/>
        <v>0</v>
      </c>
      <c r="AA3209" s="50">
        <f t="shared" si="167"/>
        <v>0</v>
      </c>
      <c r="AB3209" s="50">
        <f t="shared" si="169"/>
        <v>3468.1333333333332</v>
      </c>
      <c r="AC3209" s="48" t="str">
        <f>VLOOKUP(ПРОДАЖИ!C:C,'ИЗ ОСНОВЫ НОМЕНКЛАТУР'!D:E,2,0)</f>
        <v>Навесы мебельные (петли)</v>
      </c>
      <c r="AD3209" s="48" t="str">
        <f>VLOOKUP(C:C,'ИЗ ОСНОВЫ НОМЕНКЛАТУР'!D:F,3,0)</f>
        <v>С доводом</v>
      </c>
      <c r="AE3209" s="48" t="str">
        <f>VLOOKUP(C:C,'ИЗ ОСНОВЫ НОМЕНКЛАТУР'!D:H,5,0)</f>
        <v>C</v>
      </c>
    </row>
    <row r="3210" spans="1:31" ht="9.6" customHeight="1" x14ac:dyDescent="0.2">
      <c r="A3210" s="45" t="s">
        <v>3186</v>
      </c>
      <c r="B3210" s="11"/>
      <c r="C3210" s="11" t="s">
        <v>3207</v>
      </c>
      <c r="D3210" s="44">
        <v>250</v>
      </c>
      <c r="E3210" s="44">
        <v>0</v>
      </c>
      <c r="F3210" s="48">
        <v>0</v>
      </c>
      <c r="G3210" s="48">
        <v>0</v>
      </c>
      <c r="H3210" s="44">
        <v>0</v>
      </c>
      <c r="I3210" s="44">
        <v>0</v>
      </c>
      <c r="J3210" s="44">
        <v>0</v>
      </c>
      <c r="K3210" s="48">
        <v>0</v>
      </c>
      <c r="L3210" s="49">
        <v>19539.22</v>
      </c>
      <c r="M3210" s="49">
        <v>0</v>
      </c>
      <c r="N3210" s="10">
        <v>0</v>
      </c>
      <c r="O3210" s="10">
        <v>0</v>
      </c>
      <c r="P3210" s="10">
        <v>0</v>
      </c>
      <c r="Q3210" s="10">
        <v>0</v>
      </c>
      <c r="R3210" s="10">
        <v>0</v>
      </c>
      <c r="S3210" s="10">
        <v>0</v>
      </c>
      <c r="T3210" s="50">
        <f t="shared" si="168"/>
        <v>1628.2683333333334</v>
      </c>
      <c r="U3210" s="50">
        <f t="shared" si="168"/>
        <v>0</v>
      </c>
      <c r="V3210" s="50">
        <f t="shared" si="168"/>
        <v>0</v>
      </c>
      <c r="W3210" s="50">
        <f t="shared" si="168"/>
        <v>0</v>
      </c>
      <c r="X3210" s="50">
        <f t="shared" si="168"/>
        <v>0</v>
      </c>
      <c r="Y3210" s="50">
        <f t="shared" si="168"/>
        <v>0</v>
      </c>
      <c r="Z3210" s="50">
        <f t="shared" si="168"/>
        <v>0</v>
      </c>
      <c r="AA3210" s="50">
        <f t="shared" si="167"/>
        <v>0</v>
      </c>
      <c r="AB3210" s="50">
        <f t="shared" si="169"/>
        <v>1628.2683333333334</v>
      </c>
      <c r="AC3210" s="48" t="str">
        <f>VLOOKUP(ПРОДАЖИ!C:C,'ИЗ ОСНОВЫ НОМЕНКЛАТУР'!D:E,2,0)</f>
        <v>Навесы мебельные (петли)</v>
      </c>
      <c r="AD3210" s="48" t="str">
        <f>VLOOKUP(C:C,'ИЗ ОСНОВЫ НОМЕНКЛАТУР'!D:F,3,0)</f>
        <v>С доводом</v>
      </c>
      <c r="AE3210" s="48" t="str">
        <f>VLOOKUP(C:C,'ИЗ ОСНОВЫ НОМЕНКЛАТУР'!D:H,5,0)</f>
        <v>C</v>
      </c>
    </row>
    <row r="3211" spans="1:31" ht="9.6" customHeight="1" x14ac:dyDescent="0.2">
      <c r="A3211" s="45" t="s">
        <v>3186</v>
      </c>
      <c r="B3211" s="11"/>
      <c r="C3211" s="11" t="s">
        <v>3208</v>
      </c>
      <c r="D3211" s="44">
        <v>0</v>
      </c>
      <c r="E3211" s="44">
        <v>0</v>
      </c>
      <c r="F3211" s="48">
        <v>574</v>
      </c>
      <c r="G3211" s="48">
        <v>0</v>
      </c>
      <c r="H3211" s="44">
        <v>0</v>
      </c>
      <c r="I3211" s="44">
        <v>0</v>
      </c>
      <c r="J3211" s="44">
        <v>0</v>
      </c>
      <c r="K3211" s="48">
        <v>0</v>
      </c>
      <c r="L3211" s="49">
        <v>0</v>
      </c>
      <c r="M3211" s="49">
        <v>0</v>
      </c>
      <c r="N3211" s="10">
        <v>34593.97</v>
      </c>
      <c r="O3211" s="10">
        <v>0</v>
      </c>
      <c r="P3211" s="10">
        <v>0</v>
      </c>
      <c r="Q3211" s="10">
        <v>0</v>
      </c>
      <c r="R3211" s="10">
        <v>0</v>
      </c>
      <c r="S3211" s="10">
        <v>0</v>
      </c>
      <c r="T3211" s="50">
        <f t="shared" si="168"/>
        <v>0</v>
      </c>
      <c r="U3211" s="50">
        <f t="shared" si="168"/>
        <v>0</v>
      </c>
      <c r="V3211" s="50">
        <f t="shared" si="168"/>
        <v>2882.8308333333334</v>
      </c>
      <c r="W3211" s="50">
        <f t="shared" si="168"/>
        <v>0</v>
      </c>
      <c r="X3211" s="50">
        <f t="shared" si="168"/>
        <v>0</v>
      </c>
      <c r="Y3211" s="50">
        <f t="shared" si="168"/>
        <v>0</v>
      </c>
      <c r="Z3211" s="50">
        <f t="shared" si="168"/>
        <v>0</v>
      </c>
      <c r="AA3211" s="50">
        <f t="shared" si="167"/>
        <v>0</v>
      </c>
      <c r="AB3211" s="50">
        <f t="shared" si="169"/>
        <v>2882.8308333333334</v>
      </c>
      <c r="AC3211" s="48" t="str">
        <f>VLOOKUP(ПРОДАЖИ!C:C,'ИЗ ОСНОВЫ НОМЕНКЛАТУР'!D:E,2,0)</f>
        <v>Навесы мебельные (петли)</v>
      </c>
      <c r="AD3211" s="48" t="str">
        <f>VLOOKUP(C:C,'ИЗ ОСНОВЫ НОМЕНКЛАТУР'!D:F,3,0)</f>
        <v>С доводом</v>
      </c>
      <c r="AE3211" s="48" t="str">
        <f>VLOOKUP(C:C,'ИЗ ОСНОВЫ НОМЕНКЛАТУР'!D:H,5,0)</f>
        <v>C</v>
      </c>
    </row>
    <row r="3212" spans="1:31" ht="9.6" customHeight="1" x14ac:dyDescent="0.2">
      <c r="A3212" s="45" t="s">
        <v>3186</v>
      </c>
      <c r="B3212" s="46" t="s">
        <v>3209</v>
      </c>
      <c r="C3212" s="46"/>
      <c r="D3212" s="44">
        <v>0</v>
      </c>
      <c r="E3212" s="44">
        <v>0</v>
      </c>
      <c r="F3212" s="48">
        <v>0</v>
      </c>
      <c r="G3212" s="48">
        <v>0</v>
      </c>
      <c r="H3212" s="44">
        <v>0</v>
      </c>
      <c r="I3212" s="44">
        <v>0</v>
      </c>
      <c r="J3212" s="44">
        <v>0</v>
      </c>
      <c r="K3212" s="48">
        <v>0</v>
      </c>
      <c r="L3212" s="49">
        <v>0</v>
      </c>
      <c r="M3212" s="49">
        <v>0</v>
      </c>
      <c r="N3212" s="10">
        <v>0</v>
      </c>
      <c r="O3212" s="10">
        <v>0</v>
      </c>
      <c r="P3212" s="10">
        <v>0</v>
      </c>
      <c r="Q3212" s="10">
        <v>0</v>
      </c>
      <c r="R3212" s="10">
        <v>0</v>
      </c>
      <c r="S3212" s="10">
        <v>0</v>
      </c>
      <c r="T3212" s="50">
        <f t="shared" si="168"/>
        <v>0</v>
      </c>
      <c r="U3212" s="50">
        <f t="shared" si="168"/>
        <v>0</v>
      </c>
      <c r="V3212" s="50">
        <f t="shared" si="168"/>
        <v>0</v>
      </c>
      <c r="W3212" s="50">
        <f t="shared" si="168"/>
        <v>0</v>
      </c>
      <c r="X3212" s="50">
        <f t="shared" si="168"/>
        <v>0</v>
      </c>
      <c r="Y3212" s="50">
        <f t="shared" si="168"/>
        <v>0</v>
      </c>
      <c r="Z3212" s="50">
        <f t="shared" si="168"/>
        <v>0</v>
      </c>
      <c r="AA3212" s="50">
        <f t="shared" si="167"/>
        <v>0</v>
      </c>
      <c r="AB3212" s="50">
        <f t="shared" si="169"/>
        <v>0</v>
      </c>
      <c r="AC3212" s="48" t="e">
        <f>VLOOKUP(ПРОДАЖИ!C:C,'ИЗ ОСНОВЫ НОМЕНКЛАТУР'!D:E,2,0)</f>
        <v>#N/A</v>
      </c>
      <c r="AD3212" s="48" t="e">
        <f>VLOOKUP(C:C,'ИЗ ОСНОВЫ НОМЕНКЛАТУР'!D:F,3,0)</f>
        <v>#N/A</v>
      </c>
      <c r="AE3212" s="48" t="e">
        <f>VLOOKUP(C:C,'ИЗ ОСНОВЫ НОМЕНКЛАТУР'!D:H,5,0)</f>
        <v>#N/A</v>
      </c>
    </row>
    <row r="3213" spans="1:31" ht="9.6" customHeight="1" x14ac:dyDescent="0.2">
      <c r="A3213" s="45" t="s">
        <v>3186</v>
      </c>
      <c r="B3213" s="11"/>
      <c r="C3213" s="11" t="s">
        <v>3210</v>
      </c>
      <c r="D3213" s="44">
        <v>3786</v>
      </c>
      <c r="E3213" s="44">
        <v>5600</v>
      </c>
      <c r="F3213" s="48">
        <v>1601</v>
      </c>
      <c r="G3213" s="48">
        <v>0</v>
      </c>
      <c r="H3213" s="44">
        <v>691</v>
      </c>
      <c r="I3213" s="44">
        <v>0</v>
      </c>
      <c r="J3213" s="44">
        <v>218</v>
      </c>
      <c r="K3213" s="48">
        <v>0</v>
      </c>
      <c r="L3213" s="49">
        <v>726813.44</v>
      </c>
      <c r="M3213" s="49">
        <v>1054346.98</v>
      </c>
      <c r="N3213" s="10">
        <v>307245.09000000003</v>
      </c>
      <c r="O3213" s="10">
        <v>0</v>
      </c>
      <c r="P3213" s="10">
        <v>130466.08</v>
      </c>
      <c r="Q3213" s="10">
        <v>0</v>
      </c>
      <c r="R3213" s="10">
        <v>39863.120000000003</v>
      </c>
      <c r="S3213" s="10">
        <v>0</v>
      </c>
      <c r="T3213" s="50">
        <f t="shared" si="168"/>
        <v>60567.78666666666</v>
      </c>
      <c r="U3213" s="50">
        <f t="shared" si="168"/>
        <v>87862.248333333337</v>
      </c>
      <c r="V3213" s="50">
        <f t="shared" si="168"/>
        <v>25603.757500000003</v>
      </c>
      <c r="W3213" s="50">
        <f t="shared" ref="W3213:AA3269" si="170">O3213/12</f>
        <v>0</v>
      </c>
      <c r="X3213" s="50">
        <f t="shared" si="170"/>
        <v>10872.173333333334</v>
      </c>
      <c r="Y3213" s="50">
        <f t="shared" si="170"/>
        <v>0</v>
      </c>
      <c r="Z3213" s="50">
        <f t="shared" si="170"/>
        <v>3321.9266666666667</v>
      </c>
      <c r="AA3213" s="50">
        <f t="shared" si="167"/>
        <v>0</v>
      </c>
      <c r="AB3213" s="50">
        <f t="shared" si="169"/>
        <v>188227.89250000002</v>
      </c>
      <c r="AC3213" s="48" t="str">
        <f>VLOOKUP(ПРОДАЖИ!C:C,'ИЗ ОСНОВЫ НОМЕНКЛАТУР'!D:E,2,0)</f>
        <v>Навесы мебельные (петли)</v>
      </c>
      <c r="AD3213" s="48" t="str">
        <f>VLOOKUP(C:C,'ИЗ ОСНОВЫ НОМЕНКЛАТУР'!D:F,3,0)</f>
        <v>Внутренний</v>
      </c>
      <c r="AE3213" s="48" t="str">
        <f>VLOOKUP(C:C,'ИЗ ОСНОВЫ НОМЕНКЛАТУР'!D:H,5,0)</f>
        <v>A</v>
      </c>
    </row>
    <row r="3214" spans="1:31" ht="9.6" customHeight="1" x14ac:dyDescent="0.2">
      <c r="A3214" s="45" t="s">
        <v>3186</v>
      </c>
      <c r="B3214" s="11"/>
      <c r="C3214" s="11" t="s">
        <v>3211</v>
      </c>
      <c r="D3214" s="44">
        <v>9768</v>
      </c>
      <c r="E3214" s="44">
        <v>23010</v>
      </c>
      <c r="F3214" s="48">
        <v>8495</v>
      </c>
      <c r="G3214" s="48">
        <v>0</v>
      </c>
      <c r="H3214" s="44">
        <v>794</v>
      </c>
      <c r="I3214" s="44">
        <v>6200</v>
      </c>
      <c r="J3214" s="44">
        <v>303</v>
      </c>
      <c r="K3214" s="48">
        <v>0</v>
      </c>
      <c r="L3214" s="49">
        <v>466660.31</v>
      </c>
      <c r="M3214" s="49">
        <v>1093821.51</v>
      </c>
      <c r="N3214" s="10">
        <v>419209.68</v>
      </c>
      <c r="O3214" s="10">
        <v>0</v>
      </c>
      <c r="P3214" s="10">
        <v>37486.730000000003</v>
      </c>
      <c r="Q3214" s="10">
        <v>293811.96999999997</v>
      </c>
      <c r="R3214" s="10">
        <v>14362.2</v>
      </c>
      <c r="S3214" s="10">
        <v>0</v>
      </c>
      <c r="T3214" s="50">
        <f t="shared" ref="T3214:X3277" si="171">L3214/12</f>
        <v>38888.359166666669</v>
      </c>
      <c r="U3214" s="50">
        <f t="shared" si="171"/>
        <v>91151.792499999996</v>
      </c>
      <c r="V3214" s="50">
        <f t="shared" si="171"/>
        <v>34934.14</v>
      </c>
      <c r="W3214" s="50">
        <f t="shared" si="170"/>
        <v>0</v>
      </c>
      <c r="X3214" s="50">
        <f t="shared" si="170"/>
        <v>3123.8941666666669</v>
      </c>
      <c r="Y3214" s="50">
        <f t="shared" si="170"/>
        <v>24484.33083333333</v>
      </c>
      <c r="Z3214" s="50">
        <f t="shared" si="170"/>
        <v>1196.8500000000001</v>
      </c>
      <c r="AA3214" s="50">
        <f t="shared" si="167"/>
        <v>0</v>
      </c>
      <c r="AB3214" s="50">
        <f t="shared" si="169"/>
        <v>193779.3666666667</v>
      </c>
      <c r="AC3214" s="48" t="str">
        <f>VLOOKUP(ПРОДАЖИ!C:C,'ИЗ ОСНОВЫ НОМЕНКЛАТУР'!D:E,2,0)</f>
        <v>Навесы мебельные (петли)</v>
      </c>
      <c r="AD3214" s="48" t="str">
        <f>VLOOKUP(C:C,'ИЗ ОСНОВЫ НОМЕНКЛАТУР'!D:F,3,0)</f>
        <v>Внутренний</v>
      </c>
      <c r="AE3214" s="48" t="str">
        <f>VLOOKUP(C:C,'ИЗ ОСНОВЫ НОМЕНКЛАТУР'!D:H,5,0)</f>
        <v>A</v>
      </c>
    </row>
    <row r="3215" spans="1:31" ht="9.6" customHeight="1" x14ac:dyDescent="0.2">
      <c r="A3215" s="45" t="s">
        <v>3186</v>
      </c>
      <c r="B3215" s="11"/>
      <c r="C3215" s="11" t="s">
        <v>3212</v>
      </c>
      <c r="D3215" s="44">
        <v>1295</v>
      </c>
      <c r="E3215" s="44">
        <v>400</v>
      </c>
      <c r="F3215" s="48">
        <v>9</v>
      </c>
      <c r="G3215" s="48">
        <v>0</v>
      </c>
      <c r="H3215" s="44">
        <v>157</v>
      </c>
      <c r="I3215" s="44">
        <v>400</v>
      </c>
      <c r="J3215" s="44">
        <v>0</v>
      </c>
      <c r="K3215" s="48">
        <v>0</v>
      </c>
      <c r="L3215" s="49">
        <v>63981.31</v>
      </c>
      <c r="M3215" s="49">
        <v>17396</v>
      </c>
      <c r="N3215" s="10">
        <v>833.49</v>
      </c>
      <c r="O3215" s="10">
        <v>0</v>
      </c>
      <c r="P3215" s="10">
        <v>6829.5</v>
      </c>
      <c r="Q3215" s="10">
        <v>17400</v>
      </c>
      <c r="R3215" s="10">
        <v>0</v>
      </c>
      <c r="S3215" s="10">
        <v>0</v>
      </c>
      <c r="T3215" s="50">
        <f t="shared" si="171"/>
        <v>5331.7758333333331</v>
      </c>
      <c r="U3215" s="50">
        <f t="shared" si="171"/>
        <v>1449.6666666666667</v>
      </c>
      <c r="V3215" s="50">
        <f t="shared" si="171"/>
        <v>69.457499999999996</v>
      </c>
      <c r="W3215" s="50">
        <f t="shared" si="170"/>
        <v>0</v>
      </c>
      <c r="X3215" s="50">
        <f t="shared" si="170"/>
        <v>569.125</v>
      </c>
      <c r="Y3215" s="50">
        <f t="shared" si="170"/>
        <v>1450</v>
      </c>
      <c r="Z3215" s="50">
        <f t="shared" si="170"/>
        <v>0</v>
      </c>
      <c r="AA3215" s="50">
        <f t="shared" si="167"/>
        <v>0</v>
      </c>
      <c r="AB3215" s="50">
        <f t="shared" si="169"/>
        <v>8870.0250000000015</v>
      </c>
      <c r="AC3215" s="48" t="str">
        <f>VLOOKUP(ПРОДАЖИ!C:C,'ИЗ ОСНОВЫ НОМЕНКЛАТУР'!D:E,2,0)</f>
        <v>Навесы мебельные (петли)</v>
      </c>
      <c r="AD3215" s="48" t="str">
        <f>VLOOKUP(C:C,'ИЗ ОСНОВЫ НОМЕНКЛАТУР'!D:F,3,0)</f>
        <v>Внутренний</v>
      </c>
      <c r="AE3215" s="48" t="str">
        <f>VLOOKUP(C:C,'ИЗ ОСНОВЫ НОМЕНКЛАТУР'!D:H,5,0)</f>
        <v>B</v>
      </c>
    </row>
    <row r="3216" spans="1:31" ht="9.6" customHeight="1" x14ac:dyDescent="0.2">
      <c r="A3216" s="45" t="s">
        <v>3186</v>
      </c>
      <c r="B3216" s="11"/>
      <c r="C3216" s="11" t="s">
        <v>3213</v>
      </c>
      <c r="D3216" s="44">
        <v>558</v>
      </c>
      <c r="E3216" s="44">
        <v>0</v>
      </c>
      <c r="F3216" s="48">
        <v>383</v>
      </c>
      <c r="G3216" s="48">
        <v>0</v>
      </c>
      <c r="H3216" s="44">
        <v>0</v>
      </c>
      <c r="I3216" s="44">
        <v>500</v>
      </c>
      <c r="J3216" s="44">
        <v>47</v>
      </c>
      <c r="K3216" s="48">
        <v>0</v>
      </c>
      <c r="L3216" s="49">
        <v>64610.3</v>
      </c>
      <c r="M3216" s="49">
        <v>0</v>
      </c>
      <c r="N3216" s="10">
        <v>41364</v>
      </c>
      <c r="O3216" s="10">
        <v>0</v>
      </c>
      <c r="P3216" s="10">
        <v>0</v>
      </c>
      <c r="Q3216" s="10">
        <v>55620</v>
      </c>
      <c r="R3216" s="10">
        <v>5225.7700000000004</v>
      </c>
      <c r="S3216" s="10">
        <v>0</v>
      </c>
      <c r="T3216" s="50">
        <f t="shared" si="171"/>
        <v>5384.1916666666666</v>
      </c>
      <c r="U3216" s="50">
        <f t="shared" si="171"/>
        <v>0</v>
      </c>
      <c r="V3216" s="50">
        <f t="shared" si="171"/>
        <v>3447</v>
      </c>
      <c r="W3216" s="50">
        <f t="shared" si="170"/>
        <v>0</v>
      </c>
      <c r="X3216" s="50">
        <f t="shared" si="170"/>
        <v>0</v>
      </c>
      <c r="Y3216" s="50">
        <f t="shared" si="170"/>
        <v>4635</v>
      </c>
      <c r="Z3216" s="50">
        <f t="shared" si="170"/>
        <v>435.48083333333335</v>
      </c>
      <c r="AA3216" s="50">
        <f t="shared" si="167"/>
        <v>0</v>
      </c>
      <c r="AB3216" s="50">
        <f t="shared" si="169"/>
        <v>13901.672499999999</v>
      </c>
      <c r="AC3216" s="48" t="str">
        <f>VLOOKUP(ПРОДАЖИ!C:C,'ИЗ ОСНОВЫ НОМЕНКЛАТУР'!D:E,2,0)</f>
        <v>Навесы мебельные (петли)</v>
      </c>
      <c r="AD3216" s="48" t="str">
        <f>VLOOKUP(C:C,'ИЗ ОСНОВЫ НОМЕНКЛАТУР'!D:F,3,0)</f>
        <v>Внутренний</v>
      </c>
      <c r="AE3216" s="48" t="str">
        <f>VLOOKUP(C:C,'ИЗ ОСНОВЫ НОМЕНКЛАТУР'!D:H,5,0)</f>
        <v>C</v>
      </c>
    </row>
    <row r="3217" spans="1:31" ht="9.6" customHeight="1" x14ac:dyDescent="0.2">
      <c r="A3217" s="45" t="s">
        <v>3186</v>
      </c>
      <c r="B3217" s="11"/>
      <c r="C3217" s="11" t="s">
        <v>3214</v>
      </c>
      <c r="D3217" s="44">
        <v>304</v>
      </c>
      <c r="E3217" s="44">
        <v>0</v>
      </c>
      <c r="F3217" s="48">
        <v>0</v>
      </c>
      <c r="G3217" s="48">
        <v>0</v>
      </c>
      <c r="H3217" s="44">
        <v>0</v>
      </c>
      <c r="I3217" s="44">
        <v>0</v>
      </c>
      <c r="J3217" s="44">
        <v>0</v>
      </c>
      <c r="K3217" s="48">
        <v>0</v>
      </c>
      <c r="L3217" s="49">
        <v>94240</v>
      </c>
      <c r="M3217" s="49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50">
        <f t="shared" si="171"/>
        <v>7853.333333333333</v>
      </c>
      <c r="U3217" s="50">
        <f t="shared" si="171"/>
        <v>0</v>
      </c>
      <c r="V3217" s="50">
        <f t="shared" si="171"/>
        <v>0</v>
      </c>
      <c r="W3217" s="50">
        <f t="shared" si="170"/>
        <v>0</v>
      </c>
      <c r="X3217" s="50">
        <f t="shared" si="170"/>
        <v>0</v>
      </c>
      <c r="Y3217" s="50">
        <f t="shared" si="170"/>
        <v>0</v>
      </c>
      <c r="Z3217" s="50">
        <f t="shared" si="170"/>
        <v>0</v>
      </c>
      <c r="AA3217" s="50">
        <f t="shared" si="167"/>
        <v>0</v>
      </c>
      <c r="AB3217" s="50">
        <f t="shared" si="169"/>
        <v>7853.333333333333</v>
      </c>
      <c r="AC3217" s="48" t="str">
        <f>VLOOKUP(ПРОДАЖИ!C:C,'ИЗ ОСНОВЫ НОМЕНКЛАТУР'!D:E,2,0)</f>
        <v>Навесы мебельные (петли)</v>
      </c>
      <c r="AD3217" s="48" t="str">
        <f>VLOOKUP(C:C,'ИЗ ОСНОВЫ НОМЕНКЛАТУР'!D:F,3,0)</f>
        <v>Внутренний</v>
      </c>
      <c r="AE3217" s="48" t="str">
        <f>VLOOKUP(C:C,'ИЗ ОСНОВЫ НОМЕНКЛАТУР'!D:H,5,0)</f>
        <v>C</v>
      </c>
    </row>
    <row r="3218" spans="1:31" ht="9.6" customHeight="1" x14ac:dyDescent="0.2">
      <c r="A3218" s="45" t="s">
        <v>3186</v>
      </c>
      <c r="B3218" s="11"/>
      <c r="C3218" s="11" t="s">
        <v>3215</v>
      </c>
      <c r="D3218" s="44">
        <v>453</v>
      </c>
      <c r="E3218" s="44">
        <v>0</v>
      </c>
      <c r="F3218" s="48">
        <v>212</v>
      </c>
      <c r="G3218" s="48">
        <v>0</v>
      </c>
      <c r="H3218" s="44">
        <v>0</v>
      </c>
      <c r="I3218" s="44">
        <v>0</v>
      </c>
      <c r="J3218" s="44">
        <v>0</v>
      </c>
      <c r="K3218" s="48">
        <v>0</v>
      </c>
      <c r="L3218" s="49">
        <v>36772.76</v>
      </c>
      <c r="M3218" s="49">
        <v>0</v>
      </c>
      <c r="N3218" s="10">
        <v>17496.54</v>
      </c>
      <c r="O3218" s="10">
        <v>0</v>
      </c>
      <c r="P3218" s="10">
        <v>0</v>
      </c>
      <c r="Q3218" s="10">
        <v>0</v>
      </c>
      <c r="R3218" s="10">
        <v>0</v>
      </c>
      <c r="S3218" s="10">
        <v>0</v>
      </c>
      <c r="T3218" s="50">
        <f t="shared" si="171"/>
        <v>3064.396666666667</v>
      </c>
      <c r="U3218" s="50">
        <f t="shared" si="171"/>
        <v>0</v>
      </c>
      <c r="V3218" s="50">
        <f t="shared" si="171"/>
        <v>1458.0450000000001</v>
      </c>
      <c r="W3218" s="50">
        <f t="shared" si="170"/>
        <v>0</v>
      </c>
      <c r="X3218" s="50">
        <f t="shared" si="170"/>
        <v>0</v>
      </c>
      <c r="Y3218" s="50">
        <f t="shared" si="170"/>
        <v>0</v>
      </c>
      <c r="Z3218" s="50">
        <f t="shared" si="170"/>
        <v>0</v>
      </c>
      <c r="AA3218" s="50">
        <f t="shared" si="167"/>
        <v>0</v>
      </c>
      <c r="AB3218" s="50">
        <f t="shared" si="169"/>
        <v>4522.4416666666675</v>
      </c>
      <c r="AC3218" s="48" t="str">
        <f>VLOOKUP(ПРОДАЖИ!C:C,'ИЗ ОСНОВЫ НОМЕНКЛАТУР'!D:E,2,0)</f>
        <v>Навесы мебельные (петли)</v>
      </c>
      <c r="AD3218" s="48" t="str">
        <f>VLOOKUP(C:C,'ИЗ ОСНОВЫ НОМЕНКЛАТУР'!D:F,3,0)</f>
        <v>Внутренний</v>
      </c>
      <c r="AE3218" s="48" t="str">
        <f>VLOOKUP(C:C,'ИЗ ОСНОВЫ НОМЕНКЛАТУР'!D:H,5,0)</f>
        <v>C</v>
      </c>
    </row>
    <row r="3219" spans="1:31" ht="9.6" customHeight="1" x14ac:dyDescent="0.2">
      <c r="A3219" s="45" t="s">
        <v>3186</v>
      </c>
      <c r="B3219" s="11"/>
      <c r="C3219" s="11" t="s">
        <v>3216</v>
      </c>
      <c r="D3219" s="44">
        <v>0</v>
      </c>
      <c r="E3219" s="44">
        <v>0</v>
      </c>
      <c r="F3219" s="48">
        <v>0</v>
      </c>
      <c r="G3219" s="48">
        <v>0</v>
      </c>
      <c r="H3219" s="44">
        <v>0</v>
      </c>
      <c r="I3219" s="44">
        <v>0</v>
      </c>
      <c r="J3219" s="44">
        <v>15</v>
      </c>
      <c r="K3219" s="48">
        <v>0</v>
      </c>
      <c r="L3219" s="49">
        <v>0</v>
      </c>
      <c r="M3219" s="49">
        <v>0</v>
      </c>
      <c r="N3219" s="10">
        <v>0</v>
      </c>
      <c r="O3219" s="10">
        <v>0</v>
      </c>
      <c r="P3219" s="10">
        <v>0</v>
      </c>
      <c r="Q3219" s="10">
        <v>0</v>
      </c>
      <c r="R3219" s="10">
        <v>2623.35</v>
      </c>
      <c r="S3219" s="10">
        <v>0</v>
      </c>
      <c r="T3219" s="50">
        <f t="shared" si="171"/>
        <v>0</v>
      </c>
      <c r="U3219" s="50">
        <f t="shared" si="171"/>
        <v>0</v>
      </c>
      <c r="V3219" s="50">
        <f t="shared" si="171"/>
        <v>0</v>
      </c>
      <c r="W3219" s="50">
        <f t="shared" si="170"/>
        <v>0</v>
      </c>
      <c r="X3219" s="50">
        <f t="shared" si="170"/>
        <v>0</v>
      </c>
      <c r="Y3219" s="50">
        <f t="shared" si="170"/>
        <v>0</v>
      </c>
      <c r="Z3219" s="50">
        <f t="shared" si="170"/>
        <v>218.61249999999998</v>
      </c>
      <c r="AA3219" s="50">
        <f t="shared" si="167"/>
        <v>0</v>
      </c>
      <c r="AB3219" s="50">
        <f t="shared" si="169"/>
        <v>218.61249999999998</v>
      </c>
      <c r="AC3219" s="48" t="str">
        <f>VLOOKUP(ПРОДАЖИ!C:C,'ИЗ ОСНОВЫ НОМЕНКЛАТУР'!D:E,2,0)</f>
        <v>Навесы мебельные (петли)</v>
      </c>
      <c r="AD3219" s="48" t="str">
        <f>VLOOKUP(C:C,'ИЗ ОСНОВЫ НОМЕНКЛАТУР'!D:F,3,0)</f>
        <v>Внутренний</v>
      </c>
      <c r="AE3219" s="48" t="str">
        <f>VLOOKUP(C:C,'ИЗ ОСНОВЫ НОМЕНКЛАТУР'!D:H,5,0)</f>
        <v>C</v>
      </c>
    </row>
    <row r="3220" spans="1:31" ht="9.6" customHeight="1" x14ac:dyDescent="0.2">
      <c r="A3220" s="45" t="s">
        <v>3186</v>
      </c>
      <c r="B3220" s="46" t="s">
        <v>3217</v>
      </c>
      <c r="C3220" s="46"/>
      <c r="D3220" s="44">
        <v>0</v>
      </c>
      <c r="E3220" s="44">
        <v>0</v>
      </c>
      <c r="F3220" s="48">
        <v>0</v>
      </c>
      <c r="G3220" s="48">
        <v>0</v>
      </c>
      <c r="H3220" s="44">
        <v>0</v>
      </c>
      <c r="I3220" s="44">
        <v>0</v>
      </c>
      <c r="J3220" s="44">
        <v>0</v>
      </c>
      <c r="K3220" s="48">
        <v>0</v>
      </c>
      <c r="L3220" s="49">
        <v>0</v>
      </c>
      <c r="M3220" s="49">
        <v>0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50">
        <f t="shared" si="171"/>
        <v>0</v>
      </c>
      <c r="U3220" s="50">
        <f t="shared" si="171"/>
        <v>0</v>
      </c>
      <c r="V3220" s="50">
        <f t="shared" si="171"/>
        <v>0</v>
      </c>
      <c r="W3220" s="50">
        <f t="shared" si="170"/>
        <v>0</v>
      </c>
      <c r="X3220" s="50">
        <f t="shared" si="170"/>
        <v>0</v>
      </c>
      <c r="Y3220" s="50">
        <f t="shared" si="170"/>
        <v>0</v>
      </c>
      <c r="Z3220" s="50">
        <f t="shared" si="170"/>
        <v>0</v>
      </c>
      <c r="AA3220" s="50">
        <f t="shared" si="167"/>
        <v>0</v>
      </c>
      <c r="AB3220" s="50">
        <f t="shared" si="169"/>
        <v>0</v>
      </c>
      <c r="AC3220" s="48" t="e">
        <f>VLOOKUP(ПРОДАЖИ!C:C,'ИЗ ОСНОВЫ НОМЕНКЛАТУР'!D:E,2,0)</f>
        <v>#N/A</v>
      </c>
      <c r="AD3220" s="48" t="e">
        <f>VLOOKUP(C:C,'ИЗ ОСНОВЫ НОМЕНКЛАТУР'!D:F,3,0)</f>
        <v>#N/A</v>
      </c>
      <c r="AE3220" s="48" t="e">
        <f>VLOOKUP(C:C,'ИЗ ОСНОВЫ НОМЕНКЛАТУР'!D:H,5,0)</f>
        <v>#N/A</v>
      </c>
    </row>
    <row r="3221" spans="1:31" ht="9.6" customHeight="1" x14ac:dyDescent="0.2">
      <c r="A3221" s="45" t="s">
        <v>3186</v>
      </c>
      <c r="B3221" s="11"/>
      <c r="C3221" s="11" t="s">
        <v>3218</v>
      </c>
      <c r="D3221" s="44">
        <v>1773</v>
      </c>
      <c r="E3221" s="44">
        <v>1004</v>
      </c>
      <c r="F3221" s="48">
        <v>601</v>
      </c>
      <c r="G3221" s="48">
        <v>0</v>
      </c>
      <c r="H3221" s="44">
        <v>370</v>
      </c>
      <c r="I3221" s="44">
        <v>1002</v>
      </c>
      <c r="J3221" s="44">
        <v>167</v>
      </c>
      <c r="K3221" s="48">
        <v>0</v>
      </c>
      <c r="L3221" s="49">
        <v>300761.12</v>
      </c>
      <c r="M3221" s="49">
        <v>173173.14</v>
      </c>
      <c r="N3221" s="10">
        <v>102651.41</v>
      </c>
      <c r="O3221" s="10">
        <v>0</v>
      </c>
      <c r="P3221" s="10">
        <v>59162.98</v>
      </c>
      <c r="Q3221" s="10">
        <v>160179.79999999999</v>
      </c>
      <c r="R3221" s="10">
        <v>30967.52</v>
      </c>
      <c r="S3221" s="10">
        <v>0</v>
      </c>
      <c r="T3221" s="50">
        <f t="shared" si="171"/>
        <v>25063.426666666666</v>
      </c>
      <c r="U3221" s="50">
        <f t="shared" si="171"/>
        <v>14431.095000000001</v>
      </c>
      <c r="V3221" s="50">
        <f t="shared" si="171"/>
        <v>8554.2841666666664</v>
      </c>
      <c r="W3221" s="50">
        <f t="shared" si="170"/>
        <v>0</v>
      </c>
      <c r="X3221" s="50">
        <f t="shared" si="170"/>
        <v>4930.2483333333339</v>
      </c>
      <c r="Y3221" s="50">
        <f t="shared" si="170"/>
        <v>13348.316666666666</v>
      </c>
      <c r="Z3221" s="50">
        <f t="shared" si="170"/>
        <v>2580.6266666666666</v>
      </c>
      <c r="AA3221" s="50">
        <f t="shared" si="167"/>
        <v>0</v>
      </c>
      <c r="AB3221" s="50">
        <f t="shared" si="169"/>
        <v>68907.997499999998</v>
      </c>
      <c r="AC3221" s="48" t="str">
        <f>VLOOKUP(ПРОДАЖИ!C:C,'ИЗ ОСНОВЫ НОМЕНКЛАТУР'!D:E,2,0)</f>
        <v>Навесы мебельные (петли)</v>
      </c>
      <c r="AD3221" s="48" t="str">
        <f>VLOOKUP(C:C,'ИЗ ОСНОВЫ НОМЕНКЛАТУР'!D:F,3,0)</f>
        <v>Градусный</v>
      </c>
      <c r="AE3221" s="48" t="str">
        <f>VLOOKUP(C:C,'ИЗ ОСНОВЫ НОМЕНКЛАТУР'!D:H,5,0)</f>
        <v>B</v>
      </c>
    </row>
    <row r="3222" spans="1:31" ht="9.6" customHeight="1" x14ac:dyDescent="0.2">
      <c r="A3222" s="45" t="s">
        <v>3186</v>
      </c>
      <c r="B3222" s="11"/>
      <c r="C3222" s="11" t="s">
        <v>3219</v>
      </c>
      <c r="D3222" s="44">
        <v>2204</v>
      </c>
      <c r="E3222" s="44">
        <v>1000</v>
      </c>
      <c r="F3222" s="48">
        <v>645</v>
      </c>
      <c r="G3222" s="48">
        <v>0</v>
      </c>
      <c r="H3222" s="44">
        <v>1169</v>
      </c>
      <c r="I3222" s="44">
        <v>824</v>
      </c>
      <c r="J3222" s="44">
        <v>0</v>
      </c>
      <c r="K3222" s="48">
        <v>0</v>
      </c>
      <c r="L3222" s="49">
        <v>425316.45</v>
      </c>
      <c r="M3222" s="49">
        <v>175000</v>
      </c>
      <c r="N3222" s="10">
        <v>117213.04</v>
      </c>
      <c r="O3222" s="10">
        <v>0</v>
      </c>
      <c r="P3222" s="10">
        <v>205094.62</v>
      </c>
      <c r="Q3222" s="10">
        <v>146091.57999999999</v>
      </c>
      <c r="R3222" s="10">
        <v>0</v>
      </c>
      <c r="S3222" s="10">
        <v>0</v>
      </c>
      <c r="T3222" s="50">
        <f t="shared" si="171"/>
        <v>35443.037499999999</v>
      </c>
      <c r="U3222" s="50">
        <f t="shared" si="171"/>
        <v>14583.333333333334</v>
      </c>
      <c r="V3222" s="50">
        <f t="shared" si="171"/>
        <v>9767.7533333333322</v>
      </c>
      <c r="W3222" s="50">
        <f t="shared" si="170"/>
        <v>0</v>
      </c>
      <c r="X3222" s="50">
        <f t="shared" si="170"/>
        <v>17091.218333333334</v>
      </c>
      <c r="Y3222" s="50">
        <f t="shared" si="170"/>
        <v>12174.298333333332</v>
      </c>
      <c r="Z3222" s="50">
        <f t="shared" si="170"/>
        <v>0</v>
      </c>
      <c r="AA3222" s="50">
        <f t="shared" si="167"/>
        <v>0</v>
      </c>
      <c r="AB3222" s="50">
        <f t="shared" si="169"/>
        <v>89059.640833333338</v>
      </c>
      <c r="AC3222" s="48" t="str">
        <f>VLOOKUP(ПРОДАЖИ!C:C,'ИЗ ОСНОВЫ НОМЕНКЛАТУР'!D:E,2,0)</f>
        <v>Навесы мебельные (петли)</v>
      </c>
      <c r="AD3222" s="48" t="str">
        <f>VLOOKUP(C:C,'ИЗ ОСНОВЫ НОМЕНКЛАТУР'!D:F,3,0)</f>
        <v>Градусный</v>
      </c>
      <c r="AE3222" s="48" t="str">
        <f>VLOOKUP(C:C,'ИЗ ОСНОВЫ НОМЕНКЛАТУР'!D:H,5,0)</f>
        <v>B</v>
      </c>
    </row>
    <row r="3223" spans="1:31" ht="9.6" customHeight="1" x14ac:dyDescent="0.2">
      <c r="A3223" s="45" t="s">
        <v>3186</v>
      </c>
      <c r="B3223" s="11"/>
      <c r="C3223" s="11" t="s">
        <v>3220</v>
      </c>
      <c r="D3223" s="44">
        <v>353</v>
      </c>
      <c r="E3223" s="44">
        <v>0</v>
      </c>
      <c r="F3223" s="48">
        <v>528</v>
      </c>
      <c r="G3223" s="48">
        <v>0</v>
      </c>
      <c r="H3223" s="44">
        <v>0</v>
      </c>
      <c r="I3223" s="44">
        <v>0</v>
      </c>
      <c r="J3223" s="44">
        <v>0</v>
      </c>
      <c r="K3223" s="48">
        <v>0</v>
      </c>
      <c r="L3223" s="49">
        <v>168965.76000000001</v>
      </c>
      <c r="M3223" s="49">
        <v>0</v>
      </c>
      <c r="N3223" s="10">
        <v>248789.22</v>
      </c>
      <c r="O3223" s="10">
        <v>0</v>
      </c>
      <c r="P3223" s="10">
        <v>0</v>
      </c>
      <c r="Q3223" s="10">
        <v>0</v>
      </c>
      <c r="R3223" s="10">
        <v>0</v>
      </c>
      <c r="S3223" s="10">
        <v>0</v>
      </c>
      <c r="T3223" s="50">
        <f t="shared" si="171"/>
        <v>14080.480000000001</v>
      </c>
      <c r="U3223" s="50">
        <f t="shared" si="171"/>
        <v>0</v>
      </c>
      <c r="V3223" s="50">
        <f t="shared" si="171"/>
        <v>20732.435000000001</v>
      </c>
      <c r="W3223" s="50">
        <f t="shared" si="170"/>
        <v>0</v>
      </c>
      <c r="X3223" s="50">
        <f t="shared" si="170"/>
        <v>0</v>
      </c>
      <c r="Y3223" s="50">
        <f t="shared" si="170"/>
        <v>0</v>
      </c>
      <c r="Z3223" s="50">
        <f t="shared" si="170"/>
        <v>0</v>
      </c>
      <c r="AA3223" s="50">
        <f t="shared" si="167"/>
        <v>0</v>
      </c>
      <c r="AB3223" s="50">
        <f t="shared" si="169"/>
        <v>34812.915000000001</v>
      </c>
      <c r="AC3223" s="48" t="str">
        <f>VLOOKUP(ПРОДАЖИ!C:C,'ИЗ ОСНОВЫ НОМЕНКЛАТУР'!D:E,2,0)</f>
        <v>Навесы мебельные (петли)</v>
      </c>
      <c r="AD3223" s="48" t="str">
        <f>VLOOKUP(C:C,'ИЗ ОСНОВЫ НОМЕНКЛАТУР'!D:F,3,0)</f>
        <v>Градусный</v>
      </c>
      <c r="AE3223" s="48" t="str">
        <f>VLOOKUP(C:C,'ИЗ ОСНОВЫ НОМЕНКЛАТУР'!D:H,5,0)</f>
        <v>C</v>
      </c>
    </row>
    <row r="3224" spans="1:31" ht="9.6" customHeight="1" x14ac:dyDescent="0.2">
      <c r="A3224" s="45" t="s">
        <v>3186</v>
      </c>
      <c r="B3224" s="11"/>
      <c r="C3224" s="11" t="s">
        <v>3221</v>
      </c>
      <c r="D3224" s="44">
        <v>522</v>
      </c>
      <c r="E3224" s="44">
        <v>0</v>
      </c>
      <c r="F3224" s="48">
        <v>247</v>
      </c>
      <c r="G3224" s="48">
        <v>0</v>
      </c>
      <c r="H3224" s="44">
        <v>0</v>
      </c>
      <c r="I3224" s="44">
        <v>0</v>
      </c>
      <c r="J3224" s="44">
        <v>29</v>
      </c>
      <c r="K3224" s="48">
        <v>0</v>
      </c>
      <c r="L3224" s="49">
        <v>135603.62</v>
      </c>
      <c r="M3224" s="49">
        <v>0</v>
      </c>
      <c r="N3224" s="10">
        <v>68638.740000000005</v>
      </c>
      <c r="O3224" s="10">
        <v>0</v>
      </c>
      <c r="P3224" s="10">
        <v>0</v>
      </c>
      <c r="Q3224" s="10">
        <v>0</v>
      </c>
      <c r="R3224" s="10">
        <v>7968.91</v>
      </c>
      <c r="S3224" s="10">
        <v>0</v>
      </c>
      <c r="T3224" s="50">
        <f t="shared" si="171"/>
        <v>11300.301666666666</v>
      </c>
      <c r="U3224" s="50">
        <f t="shared" si="171"/>
        <v>0</v>
      </c>
      <c r="V3224" s="50">
        <f t="shared" si="171"/>
        <v>5719.8950000000004</v>
      </c>
      <c r="W3224" s="50">
        <f t="shared" si="170"/>
        <v>0</v>
      </c>
      <c r="X3224" s="50">
        <f t="shared" si="170"/>
        <v>0</v>
      </c>
      <c r="Y3224" s="50">
        <f t="shared" si="170"/>
        <v>0</v>
      </c>
      <c r="Z3224" s="50">
        <f t="shared" si="170"/>
        <v>664.07583333333332</v>
      </c>
      <c r="AA3224" s="50">
        <f t="shared" si="167"/>
        <v>0</v>
      </c>
      <c r="AB3224" s="50">
        <f t="shared" si="169"/>
        <v>17684.272499999999</v>
      </c>
      <c r="AC3224" s="48" t="str">
        <f>VLOOKUP(ПРОДАЖИ!C:C,'ИЗ ОСНОВЫ НОМЕНКЛАТУР'!D:E,2,0)</f>
        <v>Навесы мебельные (петли)</v>
      </c>
      <c r="AD3224" s="48" t="str">
        <f>VLOOKUP(C:C,'ИЗ ОСНОВЫ НОМЕНКЛАТУР'!D:F,3,0)</f>
        <v>Градусный</v>
      </c>
      <c r="AE3224" s="48" t="str">
        <f>VLOOKUP(C:C,'ИЗ ОСНОВЫ НОМЕНКЛАТУР'!D:H,5,0)</f>
        <v>C</v>
      </c>
    </row>
    <row r="3225" spans="1:31" ht="9.6" customHeight="1" x14ac:dyDescent="0.2">
      <c r="A3225" s="45" t="s">
        <v>3186</v>
      </c>
      <c r="B3225" s="11"/>
      <c r="C3225" s="11" t="s">
        <v>3222</v>
      </c>
      <c r="D3225" s="44">
        <v>0</v>
      </c>
      <c r="E3225" s="44">
        <v>0</v>
      </c>
      <c r="F3225" s="48">
        <v>0</v>
      </c>
      <c r="G3225" s="48">
        <v>0</v>
      </c>
      <c r="H3225" s="44">
        <v>129</v>
      </c>
      <c r="I3225" s="44">
        <v>0</v>
      </c>
      <c r="J3225" s="44">
        <v>0</v>
      </c>
      <c r="K3225" s="48">
        <v>0</v>
      </c>
      <c r="L3225" s="49">
        <v>0</v>
      </c>
      <c r="M3225" s="49">
        <v>0</v>
      </c>
      <c r="N3225" s="10">
        <v>0</v>
      </c>
      <c r="O3225" s="10">
        <v>0</v>
      </c>
      <c r="P3225" s="10">
        <v>55107.05</v>
      </c>
      <c r="Q3225" s="10">
        <v>0</v>
      </c>
      <c r="R3225" s="10">
        <v>0</v>
      </c>
      <c r="S3225" s="10">
        <v>0</v>
      </c>
      <c r="T3225" s="50">
        <f t="shared" si="171"/>
        <v>0</v>
      </c>
      <c r="U3225" s="50">
        <f t="shared" si="171"/>
        <v>0</v>
      </c>
      <c r="V3225" s="50">
        <f t="shared" si="171"/>
        <v>0</v>
      </c>
      <c r="W3225" s="50">
        <f t="shared" si="170"/>
        <v>0</v>
      </c>
      <c r="X3225" s="50">
        <f t="shared" si="170"/>
        <v>4592.2541666666666</v>
      </c>
      <c r="Y3225" s="50">
        <f t="shared" si="170"/>
        <v>0</v>
      </c>
      <c r="Z3225" s="50">
        <f t="shared" si="170"/>
        <v>0</v>
      </c>
      <c r="AA3225" s="50">
        <f t="shared" si="167"/>
        <v>0</v>
      </c>
      <c r="AB3225" s="50">
        <f t="shared" si="169"/>
        <v>4592.2541666666666</v>
      </c>
      <c r="AC3225" s="48" t="str">
        <f>VLOOKUP(ПРОДАЖИ!C:C,'ИЗ ОСНОВЫ НОМЕНКЛАТУР'!D:E,2,0)</f>
        <v>Навесы мебельные (петли)</v>
      </c>
      <c r="AD3225" s="48" t="str">
        <f>VLOOKUP(C:C,'ИЗ ОСНОВЫ НОМЕНКЛАТУР'!D:F,3,0)</f>
        <v>Градусный</v>
      </c>
      <c r="AE3225" s="48" t="str">
        <f>VLOOKUP(C:C,'ИЗ ОСНОВЫ НОМЕНКЛАТУР'!D:H,5,0)</f>
        <v>C</v>
      </c>
    </row>
    <row r="3226" spans="1:31" ht="9.6" customHeight="1" x14ac:dyDescent="0.2">
      <c r="A3226" s="45" t="s">
        <v>3186</v>
      </c>
      <c r="B3226" s="11"/>
      <c r="C3226" s="11" t="s">
        <v>3223</v>
      </c>
      <c r="D3226" s="44">
        <v>406</v>
      </c>
      <c r="E3226" s="44">
        <v>0</v>
      </c>
      <c r="F3226" s="48">
        <v>586</v>
      </c>
      <c r="G3226" s="48">
        <v>0</v>
      </c>
      <c r="H3226" s="44">
        <v>105</v>
      </c>
      <c r="I3226" s="44">
        <v>0</v>
      </c>
      <c r="J3226" s="44">
        <v>44</v>
      </c>
      <c r="K3226" s="48">
        <v>0</v>
      </c>
      <c r="L3226" s="49">
        <v>107784.48</v>
      </c>
      <c r="M3226" s="49">
        <v>0</v>
      </c>
      <c r="N3226" s="10">
        <v>142666.79</v>
      </c>
      <c r="O3226" s="10">
        <v>0</v>
      </c>
      <c r="P3226" s="10">
        <v>26980.5</v>
      </c>
      <c r="Q3226" s="10">
        <v>0</v>
      </c>
      <c r="R3226" s="10">
        <v>7922.57</v>
      </c>
      <c r="S3226" s="10">
        <v>0</v>
      </c>
      <c r="T3226" s="50">
        <f t="shared" si="171"/>
        <v>8982.0399999999991</v>
      </c>
      <c r="U3226" s="50">
        <f t="shared" si="171"/>
        <v>0</v>
      </c>
      <c r="V3226" s="50">
        <f t="shared" si="171"/>
        <v>11888.899166666668</v>
      </c>
      <c r="W3226" s="50">
        <f t="shared" si="170"/>
        <v>0</v>
      </c>
      <c r="X3226" s="50">
        <f t="shared" si="170"/>
        <v>2248.375</v>
      </c>
      <c r="Y3226" s="50">
        <f t="shared" si="170"/>
        <v>0</v>
      </c>
      <c r="Z3226" s="50">
        <f t="shared" si="170"/>
        <v>660.21416666666664</v>
      </c>
      <c r="AA3226" s="50">
        <f t="shared" si="167"/>
        <v>0</v>
      </c>
      <c r="AB3226" s="50">
        <f t="shared" si="169"/>
        <v>23779.528333333335</v>
      </c>
      <c r="AC3226" s="48" t="str">
        <f>VLOOKUP(ПРОДАЖИ!C:C,'ИЗ ОСНОВЫ НОМЕНКЛАТУР'!D:E,2,0)</f>
        <v>Навесы мебельные (петли)</v>
      </c>
      <c r="AD3226" s="48" t="str">
        <f>VLOOKUP(C:C,'ИЗ ОСНОВЫ НОМЕНКЛАТУР'!D:F,3,0)</f>
        <v>Градусный</v>
      </c>
      <c r="AE3226" s="48" t="str">
        <f>VLOOKUP(C:C,'ИЗ ОСНОВЫ НОМЕНКЛАТУР'!D:H,5,0)</f>
        <v>C</v>
      </c>
    </row>
    <row r="3227" spans="1:31" ht="9.6" customHeight="1" x14ac:dyDescent="0.2">
      <c r="A3227" s="45" t="s">
        <v>3186</v>
      </c>
      <c r="B3227" s="11"/>
      <c r="C3227" s="11" t="s">
        <v>3224</v>
      </c>
      <c r="D3227" s="44">
        <v>718</v>
      </c>
      <c r="E3227" s="44">
        <v>0</v>
      </c>
      <c r="F3227" s="48">
        <v>1735</v>
      </c>
      <c r="G3227" s="48">
        <v>0</v>
      </c>
      <c r="H3227" s="44">
        <v>283</v>
      </c>
      <c r="I3227" s="44">
        <v>200</v>
      </c>
      <c r="J3227" s="44">
        <v>0</v>
      </c>
      <c r="K3227" s="48">
        <v>0</v>
      </c>
      <c r="L3227" s="49">
        <v>96381.52</v>
      </c>
      <c r="M3227" s="49">
        <v>0</v>
      </c>
      <c r="N3227" s="10">
        <v>224250.43</v>
      </c>
      <c r="O3227" s="10">
        <v>0</v>
      </c>
      <c r="P3227" s="10">
        <v>32194.18</v>
      </c>
      <c r="Q3227" s="10">
        <v>22757.37</v>
      </c>
      <c r="R3227" s="10">
        <v>0</v>
      </c>
      <c r="S3227" s="10">
        <v>0</v>
      </c>
      <c r="T3227" s="50">
        <f t="shared" si="171"/>
        <v>8031.793333333334</v>
      </c>
      <c r="U3227" s="50">
        <f t="shared" si="171"/>
        <v>0</v>
      </c>
      <c r="V3227" s="50">
        <f t="shared" si="171"/>
        <v>18687.535833333332</v>
      </c>
      <c r="W3227" s="50">
        <f t="shared" si="170"/>
        <v>0</v>
      </c>
      <c r="X3227" s="50">
        <f t="shared" si="170"/>
        <v>2682.8483333333334</v>
      </c>
      <c r="Y3227" s="50">
        <f t="shared" si="170"/>
        <v>1896.4475</v>
      </c>
      <c r="Z3227" s="50">
        <f t="shared" si="170"/>
        <v>0</v>
      </c>
      <c r="AA3227" s="50">
        <f t="shared" si="167"/>
        <v>0</v>
      </c>
      <c r="AB3227" s="50">
        <f t="shared" si="169"/>
        <v>31298.624999999996</v>
      </c>
      <c r="AC3227" s="48" t="str">
        <f>VLOOKUP(ПРОДАЖИ!C:C,'ИЗ ОСНОВЫ НОМЕНКЛАТУР'!D:E,2,0)</f>
        <v>Навесы мебельные (петли)</v>
      </c>
      <c r="AD3227" s="48" t="str">
        <f>VLOOKUP(C:C,'ИЗ ОСНОВЫ НОМЕНКЛАТУР'!D:F,3,0)</f>
        <v>Градусный</v>
      </c>
      <c r="AE3227" s="48" t="str">
        <f>VLOOKUP(C:C,'ИЗ ОСНОВЫ НОМЕНКЛАТУР'!D:H,5,0)</f>
        <v>B</v>
      </c>
    </row>
    <row r="3228" spans="1:31" ht="9.6" customHeight="1" x14ac:dyDescent="0.2">
      <c r="A3228" s="45" t="s">
        <v>3186</v>
      </c>
      <c r="B3228" s="11"/>
      <c r="C3228" s="11" t="s">
        <v>3225</v>
      </c>
      <c r="D3228" s="44">
        <v>32</v>
      </c>
      <c r="E3228" s="44">
        <v>0</v>
      </c>
      <c r="F3228" s="48">
        <v>0</v>
      </c>
      <c r="G3228" s="48">
        <v>0</v>
      </c>
      <c r="H3228" s="44">
        <v>0</v>
      </c>
      <c r="I3228" s="44">
        <v>0</v>
      </c>
      <c r="J3228" s="44">
        <v>0</v>
      </c>
      <c r="K3228" s="48">
        <v>0</v>
      </c>
      <c r="L3228" s="49">
        <v>47558.1</v>
      </c>
      <c r="M3228" s="49">
        <v>0</v>
      </c>
      <c r="N3228" s="10">
        <v>0</v>
      </c>
      <c r="O3228" s="10">
        <v>0</v>
      </c>
      <c r="P3228" s="10">
        <v>0</v>
      </c>
      <c r="Q3228" s="10">
        <v>0</v>
      </c>
      <c r="R3228" s="10">
        <v>0</v>
      </c>
      <c r="S3228" s="10">
        <v>0</v>
      </c>
      <c r="T3228" s="50">
        <f t="shared" si="171"/>
        <v>3963.1749999999997</v>
      </c>
      <c r="U3228" s="50">
        <f t="shared" si="171"/>
        <v>0</v>
      </c>
      <c r="V3228" s="50">
        <f t="shared" si="171"/>
        <v>0</v>
      </c>
      <c r="W3228" s="50">
        <f t="shared" si="170"/>
        <v>0</v>
      </c>
      <c r="X3228" s="50">
        <f t="shared" si="170"/>
        <v>0</v>
      </c>
      <c r="Y3228" s="50">
        <f t="shared" si="170"/>
        <v>0</v>
      </c>
      <c r="Z3228" s="50">
        <f t="shared" si="170"/>
        <v>0</v>
      </c>
      <c r="AA3228" s="50">
        <f t="shared" si="167"/>
        <v>0</v>
      </c>
      <c r="AB3228" s="50">
        <f t="shared" si="169"/>
        <v>3963.1749999999997</v>
      </c>
      <c r="AC3228" s="48" t="str">
        <f>VLOOKUP(ПРОДАЖИ!C:C,'ИЗ ОСНОВЫ НОМЕНКЛАТУР'!D:E,2,0)</f>
        <v>Навесы мебельные (петли)</v>
      </c>
      <c r="AD3228" s="48" t="str">
        <f>VLOOKUP(C:C,'ИЗ ОСНОВЫ НОМЕНКЛАТУР'!D:F,3,0)</f>
        <v>Градусный</v>
      </c>
      <c r="AE3228" s="48" t="str">
        <f>VLOOKUP(C:C,'ИЗ ОСНОВЫ НОМЕНКЛАТУР'!D:H,5,0)</f>
        <v>C</v>
      </c>
    </row>
    <row r="3229" spans="1:31" ht="9.6" customHeight="1" x14ac:dyDescent="0.2">
      <c r="A3229" s="45" t="s">
        <v>3186</v>
      </c>
      <c r="B3229" s="11"/>
      <c r="C3229" s="11" t="s">
        <v>3226</v>
      </c>
      <c r="D3229" s="44">
        <v>84</v>
      </c>
      <c r="E3229" s="44">
        <v>0</v>
      </c>
      <c r="F3229" s="48">
        <v>18</v>
      </c>
      <c r="G3229" s="48">
        <v>0</v>
      </c>
      <c r="H3229" s="44">
        <v>77</v>
      </c>
      <c r="I3229" s="44">
        <v>200</v>
      </c>
      <c r="J3229" s="44">
        <v>0</v>
      </c>
      <c r="K3229" s="48">
        <v>0</v>
      </c>
      <c r="L3229" s="49">
        <v>8344.32</v>
      </c>
      <c r="M3229" s="49">
        <v>0</v>
      </c>
      <c r="N3229" s="10">
        <v>2238.42</v>
      </c>
      <c r="O3229" s="10">
        <v>0</v>
      </c>
      <c r="P3229" s="10">
        <v>9290.85</v>
      </c>
      <c r="Q3229" s="10">
        <v>22932.33</v>
      </c>
      <c r="R3229" s="10">
        <v>0</v>
      </c>
      <c r="S3229" s="10">
        <v>0</v>
      </c>
      <c r="T3229" s="50">
        <f t="shared" si="171"/>
        <v>695.36</v>
      </c>
      <c r="U3229" s="50">
        <f t="shared" si="171"/>
        <v>0</v>
      </c>
      <c r="V3229" s="50">
        <f t="shared" si="171"/>
        <v>186.535</v>
      </c>
      <c r="W3229" s="50">
        <f t="shared" si="170"/>
        <v>0</v>
      </c>
      <c r="X3229" s="50">
        <f t="shared" si="170"/>
        <v>774.23750000000007</v>
      </c>
      <c r="Y3229" s="50">
        <f t="shared" si="170"/>
        <v>1911.0275000000001</v>
      </c>
      <c r="Z3229" s="50">
        <f t="shared" si="170"/>
        <v>0</v>
      </c>
      <c r="AA3229" s="50">
        <f t="shared" si="167"/>
        <v>0</v>
      </c>
      <c r="AB3229" s="50">
        <f t="shared" si="169"/>
        <v>3567.1600000000003</v>
      </c>
      <c r="AC3229" s="48" t="str">
        <f>VLOOKUP(ПРОДАЖИ!C:C,'ИЗ ОСНОВЫ НОМЕНКЛАТУР'!D:E,2,0)</f>
        <v>Навесы мебельные (петли)</v>
      </c>
      <c r="AD3229" s="48" t="str">
        <f>VLOOKUP(C:C,'ИЗ ОСНОВЫ НОМЕНКЛАТУР'!D:F,3,0)</f>
        <v>Градусный</v>
      </c>
      <c r="AE3229" s="48" t="str">
        <f>VLOOKUP(C:C,'ИЗ ОСНОВЫ НОМЕНКЛАТУР'!D:H,5,0)</f>
        <v>C</v>
      </c>
    </row>
    <row r="3230" spans="1:31" ht="9.6" customHeight="1" x14ac:dyDescent="0.2">
      <c r="A3230" s="45" t="s">
        <v>3186</v>
      </c>
      <c r="B3230" s="11"/>
      <c r="C3230" s="11" t="s">
        <v>3227</v>
      </c>
      <c r="D3230" s="44">
        <v>168</v>
      </c>
      <c r="E3230" s="44">
        <v>0</v>
      </c>
      <c r="F3230" s="48">
        <v>0</v>
      </c>
      <c r="G3230" s="48">
        <v>0</v>
      </c>
      <c r="H3230" s="44">
        <v>0</v>
      </c>
      <c r="I3230" s="44">
        <v>0</v>
      </c>
      <c r="J3230" s="44">
        <v>0</v>
      </c>
      <c r="K3230" s="48">
        <v>0</v>
      </c>
      <c r="L3230" s="49">
        <v>37800</v>
      </c>
      <c r="M3230" s="49">
        <v>0</v>
      </c>
      <c r="N3230" s="10">
        <v>0</v>
      </c>
      <c r="O3230" s="10">
        <v>0</v>
      </c>
      <c r="P3230" s="10">
        <v>0</v>
      </c>
      <c r="Q3230" s="10">
        <v>0</v>
      </c>
      <c r="R3230" s="10">
        <v>0</v>
      </c>
      <c r="S3230" s="10">
        <v>0</v>
      </c>
      <c r="T3230" s="50">
        <f t="shared" si="171"/>
        <v>3150</v>
      </c>
      <c r="U3230" s="50">
        <f t="shared" si="171"/>
        <v>0</v>
      </c>
      <c r="V3230" s="50">
        <f t="shared" si="171"/>
        <v>0</v>
      </c>
      <c r="W3230" s="50">
        <f t="shared" si="170"/>
        <v>0</v>
      </c>
      <c r="X3230" s="50">
        <f t="shared" si="170"/>
        <v>0</v>
      </c>
      <c r="Y3230" s="50">
        <f t="shared" si="170"/>
        <v>0</v>
      </c>
      <c r="Z3230" s="50">
        <f t="shared" si="170"/>
        <v>0</v>
      </c>
      <c r="AA3230" s="50">
        <f t="shared" si="167"/>
        <v>0</v>
      </c>
      <c r="AB3230" s="50">
        <f t="shared" si="169"/>
        <v>3150</v>
      </c>
      <c r="AC3230" s="48" t="str">
        <f>VLOOKUP(ПРОДАЖИ!C:C,'ИЗ ОСНОВЫ НОМЕНКЛАТУР'!D:E,2,0)</f>
        <v>Навесы мебельные (петли)</v>
      </c>
      <c r="AD3230" s="48" t="str">
        <f>VLOOKUP(C:C,'ИЗ ОСНОВЫ НОМЕНКЛАТУР'!D:F,3,0)</f>
        <v>Градусный</v>
      </c>
      <c r="AE3230" s="48" t="str">
        <f>VLOOKUP(C:C,'ИЗ ОСНОВЫ НОМЕНКЛАТУР'!D:H,5,0)</f>
        <v>C</v>
      </c>
    </row>
    <row r="3231" spans="1:31" ht="9.6" customHeight="1" x14ac:dyDescent="0.2">
      <c r="A3231" s="45" t="s">
        <v>3186</v>
      </c>
      <c r="B3231" s="11"/>
      <c r="C3231" s="11" t="s">
        <v>3228</v>
      </c>
      <c r="D3231" s="44">
        <v>148</v>
      </c>
      <c r="E3231" s="44">
        <v>0</v>
      </c>
      <c r="F3231" s="48">
        <v>21</v>
      </c>
      <c r="G3231" s="48">
        <v>0</v>
      </c>
      <c r="H3231" s="44">
        <v>0</v>
      </c>
      <c r="I3231" s="44">
        <v>0</v>
      </c>
      <c r="J3231" s="44">
        <v>0</v>
      </c>
      <c r="K3231" s="48">
        <v>0</v>
      </c>
      <c r="L3231" s="49">
        <v>14970.46</v>
      </c>
      <c r="M3231" s="49">
        <v>0</v>
      </c>
      <c r="N3231" s="10">
        <v>1323.18</v>
      </c>
      <c r="O3231" s="10">
        <v>0</v>
      </c>
      <c r="P3231" s="10">
        <v>0</v>
      </c>
      <c r="Q3231" s="10">
        <v>0</v>
      </c>
      <c r="R3231" s="10">
        <v>0</v>
      </c>
      <c r="S3231" s="10">
        <v>0</v>
      </c>
      <c r="T3231" s="50">
        <f t="shared" si="171"/>
        <v>1247.5383333333332</v>
      </c>
      <c r="U3231" s="50">
        <f t="shared" si="171"/>
        <v>0</v>
      </c>
      <c r="V3231" s="50">
        <f t="shared" si="171"/>
        <v>110.265</v>
      </c>
      <c r="W3231" s="50">
        <f t="shared" si="170"/>
        <v>0</v>
      </c>
      <c r="X3231" s="50">
        <f t="shared" si="170"/>
        <v>0</v>
      </c>
      <c r="Y3231" s="50">
        <f t="shared" si="170"/>
        <v>0</v>
      </c>
      <c r="Z3231" s="50">
        <f t="shared" si="170"/>
        <v>0</v>
      </c>
      <c r="AA3231" s="50">
        <f t="shared" si="167"/>
        <v>0</v>
      </c>
      <c r="AB3231" s="50">
        <f t="shared" si="169"/>
        <v>1357.8033333333333</v>
      </c>
      <c r="AC3231" s="48" t="str">
        <f>VLOOKUP(ПРОДАЖИ!C:C,'ИЗ ОСНОВЫ НОМЕНКЛАТУР'!D:E,2,0)</f>
        <v>Навесы мебельные (петли)</v>
      </c>
      <c r="AD3231" s="48" t="str">
        <f>VLOOKUP(C:C,'ИЗ ОСНОВЫ НОМЕНКЛАТУР'!D:F,3,0)</f>
        <v>Градусный</v>
      </c>
      <c r="AE3231" s="48" t="str">
        <f>VLOOKUP(C:C,'ИЗ ОСНОВЫ НОМЕНКЛАТУР'!D:H,5,0)</f>
        <v>C</v>
      </c>
    </row>
    <row r="3232" spans="1:31" ht="9.6" customHeight="1" x14ac:dyDescent="0.2">
      <c r="A3232" s="45" t="s">
        <v>3186</v>
      </c>
      <c r="B3232" s="11"/>
      <c r="C3232" s="11" t="s">
        <v>3229</v>
      </c>
      <c r="D3232" s="44">
        <v>70</v>
      </c>
      <c r="E3232" s="44">
        <v>0</v>
      </c>
      <c r="F3232" s="48">
        <v>0</v>
      </c>
      <c r="G3232" s="48">
        <v>0</v>
      </c>
      <c r="H3232" s="44">
        <v>0</v>
      </c>
      <c r="I3232" s="44">
        <v>0</v>
      </c>
      <c r="J3232" s="44">
        <v>0</v>
      </c>
      <c r="K3232" s="48">
        <v>0</v>
      </c>
      <c r="L3232" s="49">
        <v>24111.01</v>
      </c>
      <c r="M3232" s="49">
        <v>0</v>
      </c>
      <c r="N3232" s="10">
        <v>0</v>
      </c>
      <c r="O3232" s="10">
        <v>0</v>
      </c>
      <c r="P3232" s="10">
        <v>0</v>
      </c>
      <c r="Q3232" s="10">
        <v>0</v>
      </c>
      <c r="R3232" s="10">
        <v>0</v>
      </c>
      <c r="S3232" s="10">
        <v>0</v>
      </c>
      <c r="T3232" s="50">
        <f t="shared" si="171"/>
        <v>2009.2508333333333</v>
      </c>
      <c r="U3232" s="50">
        <f t="shared" si="171"/>
        <v>0</v>
      </c>
      <c r="V3232" s="50">
        <f t="shared" si="171"/>
        <v>0</v>
      </c>
      <c r="W3232" s="50">
        <f t="shared" si="170"/>
        <v>0</v>
      </c>
      <c r="X3232" s="50">
        <f t="shared" si="170"/>
        <v>0</v>
      </c>
      <c r="Y3232" s="50">
        <f t="shared" si="170"/>
        <v>0</v>
      </c>
      <c r="Z3232" s="50">
        <f t="shared" si="170"/>
        <v>0</v>
      </c>
      <c r="AA3232" s="50">
        <f t="shared" si="167"/>
        <v>0</v>
      </c>
      <c r="AB3232" s="50">
        <f t="shared" si="169"/>
        <v>2009.2508333333333</v>
      </c>
      <c r="AC3232" s="48" t="str">
        <f>VLOOKUP(ПРОДАЖИ!C:C,'ИЗ ОСНОВЫ НОМЕНКЛАТУР'!D:E,2,0)</f>
        <v>Навесы мебельные (петли)</v>
      </c>
      <c r="AD3232" s="48" t="str">
        <f>VLOOKUP(C:C,'ИЗ ОСНОВЫ НОМЕНКЛАТУР'!D:F,3,0)</f>
        <v>Градусный</v>
      </c>
      <c r="AE3232" s="48" t="str">
        <f>VLOOKUP(C:C,'ИЗ ОСНОВЫ НОМЕНКЛАТУР'!D:H,5,0)</f>
        <v>C</v>
      </c>
    </row>
    <row r="3233" spans="1:31" ht="9.6" customHeight="1" x14ac:dyDescent="0.2">
      <c r="A3233" s="45" t="s">
        <v>3186</v>
      </c>
      <c r="B3233" s="11"/>
      <c r="C3233" s="11" t="s">
        <v>3230</v>
      </c>
      <c r="D3233" s="44">
        <v>8</v>
      </c>
      <c r="E3233" s="44">
        <v>0</v>
      </c>
      <c r="F3233" s="48">
        <v>14</v>
      </c>
      <c r="G3233" s="48">
        <v>0</v>
      </c>
      <c r="H3233" s="44">
        <v>0</v>
      </c>
      <c r="I3233" s="44">
        <v>0</v>
      </c>
      <c r="J3233" s="44">
        <v>0</v>
      </c>
      <c r="K3233" s="48">
        <v>0</v>
      </c>
      <c r="L3233" s="49">
        <v>734.68</v>
      </c>
      <c r="M3233" s="49">
        <v>0</v>
      </c>
      <c r="N3233" s="10">
        <v>1285.71</v>
      </c>
      <c r="O3233" s="10">
        <v>0</v>
      </c>
      <c r="P3233" s="10">
        <v>0</v>
      </c>
      <c r="Q3233" s="10">
        <v>0</v>
      </c>
      <c r="R3233" s="10">
        <v>0</v>
      </c>
      <c r="S3233" s="10">
        <v>0</v>
      </c>
      <c r="T3233" s="50">
        <f t="shared" si="171"/>
        <v>61.223333333333329</v>
      </c>
      <c r="U3233" s="50">
        <f t="shared" si="171"/>
        <v>0</v>
      </c>
      <c r="V3233" s="50">
        <f t="shared" si="171"/>
        <v>107.1425</v>
      </c>
      <c r="W3233" s="50">
        <f t="shared" si="170"/>
        <v>0</v>
      </c>
      <c r="X3233" s="50">
        <f t="shared" si="170"/>
        <v>0</v>
      </c>
      <c r="Y3233" s="50">
        <f t="shared" si="170"/>
        <v>0</v>
      </c>
      <c r="Z3233" s="50">
        <f t="shared" si="170"/>
        <v>0</v>
      </c>
      <c r="AA3233" s="50">
        <f t="shared" si="167"/>
        <v>0</v>
      </c>
      <c r="AB3233" s="50">
        <f t="shared" si="169"/>
        <v>168.36583333333334</v>
      </c>
      <c r="AC3233" s="48" t="str">
        <f>VLOOKUP(ПРОДАЖИ!C:C,'ИЗ ОСНОВЫ НОМЕНКЛАТУР'!D:E,2,0)</f>
        <v>Навесы мебельные (петли)</v>
      </c>
      <c r="AD3233" s="48" t="str">
        <f>VLOOKUP(C:C,'ИЗ ОСНОВЫ НОМЕНКЛАТУР'!D:F,3,0)</f>
        <v>Градусный</v>
      </c>
      <c r="AE3233" s="48" t="str">
        <f>VLOOKUP(C:C,'ИЗ ОСНОВЫ НОМЕНКЛАТУР'!D:H,5,0)</f>
        <v>C</v>
      </c>
    </row>
    <row r="3234" spans="1:31" ht="9.6" customHeight="1" x14ac:dyDescent="0.2">
      <c r="A3234" s="45" t="s">
        <v>3186</v>
      </c>
      <c r="B3234" s="11"/>
      <c r="C3234" s="11" t="s">
        <v>3231</v>
      </c>
      <c r="D3234" s="44">
        <v>0</v>
      </c>
      <c r="E3234" s="44">
        <v>0</v>
      </c>
      <c r="F3234" s="48">
        <v>0</v>
      </c>
      <c r="G3234" s="48">
        <v>0</v>
      </c>
      <c r="H3234" s="44">
        <v>0</v>
      </c>
      <c r="I3234" s="44">
        <v>0</v>
      </c>
      <c r="J3234" s="44">
        <v>34</v>
      </c>
      <c r="K3234" s="48">
        <v>0</v>
      </c>
      <c r="L3234" s="49">
        <v>0</v>
      </c>
      <c r="M3234" s="49">
        <v>0</v>
      </c>
      <c r="N3234" s="10">
        <v>0</v>
      </c>
      <c r="O3234" s="10">
        <v>0</v>
      </c>
      <c r="P3234" s="10">
        <v>0</v>
      </c>
      <c r="Q3234" s="10">
        <v>0</v>
      </c>
      <c r="R3234" s="10">
        <v>2053.75</v>
      </c>
      <c r="S3234" s="10">
        <v>0</v>
      </c>
      <c r="T3234" s="50">
        <f t="shared" si="171"/>
        <v>0</v>
      </c>
      <c r="U3234" s="50">
        <f t="shared" si="171"/>
        <v>0</v>
      </c>
      <c r="V3234" s="50">
        <f t="shared" si="171"/>
        <v>0</v>
      </c>
      <c r="W3234" s="50">
        <f t="shared" si="170"/>
        <v>0</v>
      </c>
      <c r="X3234" s="50">
        <f t="shared" si="170"/>
        <v>0</v>
      </c>
      <c r="Y3234" s="50">
        <f t="shared" si="170"/>
        <v>0</v>
      </c>
      <c r="Z3234" s="50">
        <f t="shared" si="170"/>
        <v>171.14583333333334</v>
      </c>
      <c r="AA3234" s="50">
        <f t="shared" si="167"/>
        <v>0</v>
      </c>
      <c r="AB3234" s="50">
        <f t="shared" si="169"/>
        <v>171.14583333333334</v>
      </c>
      <c r="AC3234" s="48" t="str">
        <f>VLOOKUP(ПРОДАЖИ!C:C,'ИЗ ОСНОВЫ НОМЕНКЛАТУР'!D:E,2,0)</f>
        <v>Навесы мебельные (петли)</v>
      </c>
      <c r="AD3234" s="48" t="str">
        <f>VLOOKUP(C:C,'ИЗ ОСНОВЫ НОМЕНКЛАТУР'!D:F,3,0)</f>
        <v>Градусный</v>
      </c>
      <c r="AE3234" s="48" t="str">
        <f>VLOOKUP(C:C,'ИЗ ОСНОВЫ НОМЕНКЛАТУР'!D:H,5,0)</f>
        <v>C</v>
      </c>
    </row>
    <row r="3235" spans="1:31" ht="9.6" customHeight="1" x14ac:dyDescent="0.2">
      <c r="A3235" s="45" t="s">
        <v>3186</v>
      </c>
      <c r="B3235" s="11"/>
      <c r="C3235" s="11" t="s">
        <v>3232</v>
      </c>
      <c r="D3235" s="44">
        <v>0</v>
      </c>
      <c r="E3235" s="44">
        <v>0</v>
      </c>
      <c r="F3235" s="48">
        <v>0</v>
      </c>
      <c r="G3235" s="48">
        <v>0</v>
      </c>
      <c r="H3235" s="44">
        <v>0</v>
      </c>
      <c r="I3235" s="44">
        <v>0</v>
      </c>
      <c r="J3235" s="44">
        <v>33</v>
      </c>
      <c r="K3235" s="48">
        <v>0</v>
      </c>
      <c r="L3235" s="49">
        <v>0</v>
      </c>
      <c r="M3235" s="49">
        <v>0</v>
      </c>
      <c r="N3235" s="10">
        <v>0</v>
      </c>
      <c r="O3235" s="10">
        <v>0</v>
      </c>
      <c r="P3235" s="10">
        <v>0</v>
      </c>
      <c r="Q3235" s="10">
        <v>0</v>
      </c>
      <c r="R3235" s="10">
        <v>4682.04</v>
      </c>
      <c r="S3235" s="10">
        <v>0</v>
      </c>
      <c r="T3235" s="50">
        <f t="shared" si="171"/>
        <v>0</v>
      </c>
      <c r="U3235" s="50">
        <f t="shared" si="171"/>
        <v>0</v>
      </c>
      <c r="V3235" s="50">
        <f t="shared" si="171"/>
        <v>0</v>
      </c>
      <c r="W3235" s="50">
        <f t="shared" si="170"/>
        <v>0</v>
      </c>
      <c r="X3235" s="50">
        <f t="shared" si="170"/>
        <v>0</v>
      </c>
      <c r="Y3235" s="50">
        <f t="shared" si="170"/>
        <v>0</v>
      </c>
      <c r="Z3235" s="50">
        <f t="shared" si="170"/>
        <v>390.17</v>
      </c>
      <c r="AA3235" s="50">
        <f t="shared" si="167"/>
        <v>0</v>
      </c>
      <c r="AB3235" s="50">
        <f t="shared" si="169"/>
        <v>390.17</v>
      </c>
      <c r="AC3235" s="48" t="str">
        <f>VLOOKUP(ПРОДАЖИ!C:C,'ИЗ ОСНОВЫ НОМЕНКЛАТУР'!D:E,2,0)</f>
        <v>Навесы мебельные (петли)</v>
      </c>
      <c r="AD3235" s="48" t="str">
        <f>VLOOKUP(C:C,'ИЗ ОСНОВЫ НОМЕНКЛАТУР'!D:F,3,0)</f>
        <v>Градусный</v>
      </c>
      <c r="AE3235" s="48" t="str">
        <f>VLOOKUP(C:C,'ИЗ ОСНОВЫ НОМЕНКЛАТУР'!D:H,5,0)</f>
        <v>C</v>
      </c>
    </row>
    <row r="3236" spans="1:31" ht="9.6" customHeight="1" x14ac:dyDescent="0.2">
      <c r="A3236" s="45" t="s">
        <v>3186</v>
      </c>
      <c r="B3236" s="11"/>
      <c r="C3236" s="11" t="s">
        <v>3233</v>
      </c>
      <c r="D3236" s="44">
        <v>22</v>
      </c>
      <c r="E3236" s="44">
        <v>0</v>
      </c>
      <c r="F3236" s="48">
        <v>0</v>
      </c>
      <c r="G3236" s="48">
        <v>0</v>
      </c>
      <c r="H3236" s="44">
        <v>0</v>
      </c>
      <c r="I3236" s="44">
        <v>0</v>
      </c>
      <c r="J3236" s="44">
        <v>0</v>
      </c>
      <c r="K3236" s="48">
        <v>0</v>
      </c>
      <c r="L3236" s="49">
        <v>1736.72</v>
      </c>
      <c r="M3236" s="49">
        <v>0</v>
      </c>
      <c r="N3236" s="10">
        <v>0</v>
      </c>
      <c r="O3236" s="10">
        <v>0</v>
      </c>
      <c r="P3236" s="10">
        <v>0</v>
      </c>
      <c r="Q3236" s="10">
        <v>0</v>
      </c>
      <c r="R3236" s="10">
        <v>0</v>
      </c>
      <c r="S3236" s="10">
        <v>0</v>
      </c>
      <c r="T3236" s="50">
        <f t="shared" si="171"/>
        <v>144.72666666666666</v>
      </c>
      <c r="U3236" s="50">
        <f t="shared" si="171"/>
        <v>0</v>
      </c>
      <c r="V3236" s="50">
        <f t="shared" si="171"/>
        <v>0</v>
      </c>
      <c r="W3236" s="50">
        <f t="shared" si="170"/>
        <v>0</v>
      </c>
      <c r="X3236" s="50">
        <f t="shared" si="170"/>
        <v>0</v>
      </c>
      <c r="Y3236" s="50">
        <f t="shared" si="170"/>
        <v>0</v>
      </c>
      <c r="Z3236" s="50">
        <f t="shared" si="170"/>
        <v>0</v>
      </c>
      <c r="AA3236" s="50">
        <f t="shared" si="167"/>
        <v>0</v>
      </c>
      <c r="AB3236" s="50">
        <f t="shared" si="169"/>
        <v>144.72666666666666</v>
      </c>
      <c r="AC3236" s="48" t="str">
        <f>VLOOKUP(ПРОДАЖИ!C:C,'ИЗ ОСНОВЫ НОМЕНКЛАТУР'!D:E,2,0)</f>
        <v>Навесы мебельные (петли)</v>
      </c>
      <c r="AD3236" s="48" t="str">
        <f>VLOOKUP(C:C,'ИЗ ОСНОВЫ НОМЕНКЛАТУР'!D:F,3,0)</f>
        <v>Градусный</v>
      </c>
      <c r="AE3236" s="48" t="str">
        <f>VLOOKUP(C:C,'ИЗ ОСНОВЫ НОМЕНКЛАТУР'!D:H,5,0)</f>
        <v>C</v>
      </c>
    </row>
    <row r="3237" spans="1:31" ht="9.6" customHeight="1" x14ac:dyDescent="0.2">
      <c r="A3237" s="45" t="s">
        <v>3186</v>
      </c>
      <c r="B3237" s="11"/>
      <c r="C3237" s="11" t="s">
        <v>3234</v>
      </c>
      <c r="D3237" s="44">
        <v>8</v>
      </c>
      <c r="E3237" s="44">
        <v>0</v>
      </c>
      <c r="F3237" s="48">
        <v>0</v>
      </c>
      <c r="G3237" s="48">
        <v>0</v>
      </c>
      <c r="H3237" s="44">
        <v>0</v>
      </c>
      <c r="I3237" s="44">
        <v>0</v>
      </c>
      <c r="J3237" s="44">
        <v>0</v>
      </c>
      <c r="K3237" s="48">
        <v>0</v>
      </c>
      <c r="L3237" s="49">
        <v>658.53</v>
      </c>
      <c r="M3237" s="49">
        <v>0</v>
      </c>
      <c r="N3237" s="10">
        <v>0</v>
      </c>
      <c r="O3237" s="10">
        <v>0</v>
      </c>
      <c r="P3237" s="10">
        <v>0</v>
      </c>
      <c r="Q3237" s="10">
        <v>0</v>
      </c>
      <c r="R3237" s="10">
        <v>0</v>
      </c>
      <c r="S3237" s="10">
        <v>0</v>
      </c>
      <c r="T3237" s="50">
        <f t="shared" si="171"/>
        <v>54.877499999999998</v>
      </c>
      <c r="U3237" s="50">
        <f t="shared" si="171"/>
        <v>0</v>
      </c>
      <c r="V3237" s="50">
        <f t="shared" si="171"/>
        <v>0</v>
      </c>
      <c r="W3237" s="50">
        <f t="shared" si="170"/>
        <v>0</v>
      </c>
      <c r="X3237" s="50">
        <f t="shared" si="170"/>
        <v>0</v>
      </c>
      <c r="Y3237" s="50">
        <f t="shared" si="170"/>
        <v>0</v>
      </c>
      <c r="Z3237" s="50">
        <f t="shared" si="170"/>
        <v>0</v>
      </c>
      <c r="AA3237" s="50">
        <f t="shared" si="167"/>
        <v>0</v>
      </c>
      <c r="AB3237" s="50">
        <f t="shared" si="169"/>
        <v>54.877499999999998</v>
      </c>
      <c r="AC3237" s="48" t="str">
        <f>VLOOKUP(ПРОДАЖИ!C:C,'ИЗ ОСНОВЫ НОМЕНКЛАТУР'!D:E,2,0)</f>
        <v>Навесы мебельные (петли)</v>
      </c>
      <c r="AD3237" s="48" t="str">
        <f>VLOOKUP(C:C,'ИЗ ОСНОВЫ НОМЕНКЛАТУР'!D:F,3,0)</f>
        <v>Градусный</v>
      </c>
      <c r="AE3237" s="48" t="str">
        <f>VLOOKUP(C:C,'ИЗ ОСНОВЫ НОМЕНКЛАТУР'!D:H,5,0)</f>
        <v>C</v>
      </c>
    </row>
    <row r="3238" spans="1:31" ht="9.6" customHeight="1" x14ac:dyDescent="0.2">
      <c r="A3238" s="45" t="s">
        <v>3186</v>
      </c>
      <c r="B3238" s="11"/>
      <c r="C3238" s="11" t="s">
        <v>3235</v>
      </c>
      <c r="D3238" s="44">
        <v>48</v>
      </c>
      <c r="E3238" s="44">
        <v>0</v>
      </c>
      <c r="F3238" s="48">
        <v>23</v>
      </c>
      <c r="G3238" s="48">
        <v>0</v>
      </c>
      <c r="H3238" s="44">
        <v>0</v>
      </c>
      <c r="I3238" s="44">
        <v>0</v>
      </c>
      <c r="J3238" s="44">
        <v>0</v>
      </c>
      <c r="K3238" s="48">
        <v>0</v>
      </c>
      <c r="L3238" s="49">
        <v>2759.97</v>
      </c>
      <c r="M3238" s="49">
        <v>0</v>
      </c>
      <c r="N3238" s="10">
        <v>1660.31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50">
        <f t="shared" si="171"/>
        <v>229.99749999999997</v>
      </c>
      <c r="U3238" s="50">
        <f t="shared" si="171"/>
        <v>0</v>
      </c>
      <c r="V3238" s="50">
        <f t="shared" si="171"/>
        <v>138.35916666666665</v>
      </c>
      <c r="W3238" s="50">
        <f t="shared" si="170"/>
        <v>0</v>
      </c>
      <c r="X3238" s="50">
        <f t="shared" si="170"/>
        <v>0</v>
      </c>
      <c r="Y3238" s="50">
        <f t="shared" si="170"/>
        <v>0</v>
      </c>
      <c r="Z3238" s="50">
        <f t="shared" si="170"/>
        <v>0</v>
      </c>
      <c r="AA3238" s="50">
        <f t="shared" si="167"/>
        <v>0</v>
      </c>
      <c r="AB3238" s="50">
        <f t="shared" si="169"/>
        <v>368.35666666666663</v>
      </c>
      <c r="AC3238" s="48" t="str">
        <f>VLOOKUP(ПРОДАЖИ!C:C,'ИЗ ОСНОВЫ НОМЕНКЛАТУР'!D:E,2,0)</f>
        <v>Навесы мебельные (петли)</v>
      </c>
      <c r="AD3238" s="48" t="str">
        <f>VLOOKUP(C:C,'ИЗ ОСНОВЫ НОМЕНКЛАТУР'!D:F,3,0)</f>
        <v>Градусный</v>
      </c>
      <c r="AE3238" s="48" t="str">
        <f>VLOOKUP(C:C,'ИЗ ОСНОВЫ НОМЕНКЛАТУР'!D:H,5,0)</f>
        <v>C</v>
      </c>
    </row>
    <row r="3239" spans="1:31" ht="9.6" customHeight="1" x14ac:dyDescent="0.2">
      <c r="A3239" s="45" t="s">
        <v>3186</v>
      </c>
      <c r="B3239" s="11"/>
      <c r="C3239" s="11" t="s">
        <v>3236</v>
      </c>
      <c r="D3239" s="44">
        <v>0</v>
      </c>
      <c r="E3239" s="44">
        <v>0</v>
      </c>
      <c r="F3239" s="48">
        <v>10</v>
      </c>
      <c r="G3239" s="48">
        <v>0</v>
      </c>
      <c r="H3239" s="44">
        <v>0</v>
      </c>
      <c r="I3239" s="44">
        <v>0</v>
      </c>
      <c r="J3239" s="44">
        <v>0</v>
      </c>
      <c r="K3239" s="48">
        <v>0</v>
      </c>
      <c r="L3239" s="49">
        <v>0</v>
      </c>
      <c r="M3239" s="49">
        <v>0</v>
      </c>
      <c r="N3239" s="10">
        <v>2320.5500000000002</v>
      </c>
      <c r="O3239" s="10">
        <v>0</v>
      </c>
      <c r="P3239" s="10">
        <v>0</v>
      </c>
      <c r="Q3239" s="10">
        <v>0</v>
      </c>
      <c r="R3239" s="10">
        <v>0</v>
      </c>
      <c r="S3239" s="10">
        <v>0</v>
      </c>
      <c r="T3239" s="50">
        <f t="shared" si="171"/>
        <v>0</v>
      </c>
      <c r="U3239" s="50">
        <f t="shared" si="171"/>
        <v>0</v>
      </c>
      <c r="V3239" s="50">
        <f t="shared" si="171"/>
        <v>193.37916666666669</v>
      </c>
      <c r="W3239" s="50">
        <f t="shared" si="170"/>
        <v>0</v>
      </c>
      <c r="X3239" s="50">
        <f t="shared" si="170"/>
        <v>0</v>
      </c>
      <c r="Y3239" s="50">
        <f t="shared" si="170"/>
        <v>0</v>
      </c>
      <c r="Z3239" s="50">
        <f t="shared" si="170"/>
        <v>0</v>
      </c>
      <c r="AA3239" s="50">
        <f t="shared" si="167"/>
        <v>0</v>
      </c>
      <c r="AB3239" s="50">
        <f t="shared" si="169"/>
        <v>193.37916666666669</v>
      </c>
      <c r="AC3239" s="48" t="str">
        <f>VLOOKUP(ПРОДАЖИ!C:C,'ИЗ ОСНОВЫ НОМЕНКЛАТУР'!D:E,2,0)</f>
        <v>Навесы мебельные (петли)</v>
      </c>
      <c r="AD3239" s="48" t="str">
        <f>VLOOKUP(C:C,'ИЗ ОСНОВЫ НОМЕНКЛАТУР'!D:F,3,0)</f>
        <v>Градусный</v>
      </c>
      <c r="AE3239" s="48" t="str">
        <f>VLOOKUP(C:C,'ИЗ ОСНОВЫ НОМЕНКЛАТУР'!D:H,5,0)</f>
        <v>C</v>
      </c>
    </row>
    <row r="3240" spans="1:31" ht="9.6" customHeight="1" x14ac:dyDescent="0.2">
      <c r="A3240" s="45" t="s">
        <v>3186</v>
      </c>
      <c r="B3240" s="11"/>
      <c r="C3240" s="11" t="s">
        <v>3237</v>
      </c>
      <c r="D3240" s="44">
        <v>23</v>
      </c>
      <c r="E3240" s="44">
        <v>0</v>
      </c>
      <c r="F3240" s="48">
        <v>0</v>
      </c>
      <c r="G3240" s="48">
        <v>0</v>
      </c>
      <c r="H3240" s="44">
        <v>0</v>
      </c>
      <c r="I3240" s="44">
        <v>0</v>
      </c>
      <c r="J3240" s="44">
        <v>0</v>
      </c>
      <c r="K3240" s="48">
        <v>0</v>
      </c>
      <c r="L3240" s="49">
        <v>6167.54</v>
      </c>
      <c r="M3240" s="49">
        <v>0</v>
      </c>
      <c r="N3240" s="10">
        <v>0</v>
      </c>
      <c r="O3240" s="10">
        <v>0</v>
      </c>
      <c r="P3240" s="10">
        <v>0</v>
      </c>
      <c r="Q3240" s="10">
        <v>0</v>
      </c>
      <c r="R3240" s="10">
        <v>0</v>
      </c>
      <c r="S3240" s="10">
        <v>0</v>
      </c>
      <c r="T3240" s="50">
        <f t="shared" si="171"/>
        <v>513.9616666666667</v>
      </c>
      <c r="U3240" s="50">
        <f t="shared" si="171"/>
        <v>0</v>
      </c>
      <c r="V3240" s="50">
        <f t="shared" si="171"/>
        <v>0</v>
      </c>
      <c r="W3240" s="50">
        <f t="shared" si="170"/>
        <v>0</v>
      </c>
      <c r="X3240" s="50">
        <f t="shared" si="170"/>
        <v>0</v>
      </c>
      <c r="Y3240" s="50">
        <f t="shared" si="170"/>
        <v>0</v>
      </c>
      <c r="Z3240" s="50">
        <f t="shared" si="170"/>
        <v>0</v>
      </c>
      <c r="AA3240" s="50">
        <f t="shared" si="170"/>
        <v>0</v>
      </c>
      <c r="AB3240" s="50">
        <f t="shared" si="169"/>
        <v>513.9616666666667</v>
      </c>
      <c r="AC3240" s="48" t="str">
        <f>VLOOKUP(ПРОДАЖИ!C:C,'ИЗ ОСНОВЫ НОМЕНКЛАТУР'!D:E,2,0)</f>
        <v>Навесы мебельные (петли)</v>
      </c>
      <c r="AD3240" s="48" t="str">
        <f>VLOOKUP(C:C,'ИЗ ОСНОВЫ НОМЕНКЛАТУР'!D:F,3,0)</f>
        <v>Градусный</v>
      </c>
      <c r="AE3240" s="48" t="str">
        <f>VLOOKUP(C:C,'ИЗ ОСНОВЫ НОМЕНКЛАТУР'!D:H,5,0)</f>
        <v>C</v>
      </c>
    </row>
    <row r="3241" spans="1:31" ht="9.6" customHeight="1" x14ac:dyDescent="0.2">
      <c r="A3241" s="45" t="s">
        <v>3186</v>
      </c>
      <c r="B3241" s="11"/>
      <c r="C3241" s="11" t="s">
        <v>3238</v>
      </c>
      <c r="D3241" s="44">
        <v>0</v>
      </c>
      <c r="E3241" s="44">
        <v>0</v>
      </c>
      <c r="F3241" s="48">
        <v>250</v>
      </c>
      <c r="G3241" s="48">
        <v>0</v>
      </c>
      <c r="H3241" s="44">
        <v>0</v>
      </c>
      <c r="I3241" s="44">
        <v>0</v>
      </c>
      <c r="J3241" s="44">
        <v>0</v>
      </c>
      <c r="K3241" s="48">
        <v>0</v>
      </c>
      <c r="L3241" s="49">
        <v>0</v>
      </c>
      <c r="M3241" s="49">
        <v>0</v>
      </c>
      <c r="N3241" s="10">
        <v>15263.39</v>
      </c>
      <c r="O3241" s="10">
        <v>0</v>
      </c>
      <c r="P3241" s="10">
        <v>0</v>
      </c>
      <c r="Q3241" s="10">
        <v>0</v>
      </c>
      <c r="R3241" s="10">
        <v>0</v>
      </c>
      <c r="S3241" s="10">
        <v>0</v>
      </c>
      <c r="T3241" s="50">
        <f t="shared" si="171"/>
        <v>0</v>
      </c>
      <c r="U3241" s="50">
        <f t="shared" si="171"/>
        <v>0</v>
      </c>
      <c r="V3241" s="50">
        <f t="shared" si="171"/>
        <v>1271.9491666666665</v>
      </c>
      <c r="W3241" s="50">
        <f t="shared" si="170"/>
        <v>0</v>
      </c>
      <c r="X3241" s="50">
        <f t="shared" si="170"/>
        <v>0</v>
      </c>
      <c r="Y3241" s="50">
        <f t="shared" si="170"/>
        <v>0</v>
      </c>
      <c r="Z3241" s="50">
        <f t="shared" si="170"/>
        <v>0</v>
      </c>
      <c r="AA3241" s="50">
        <f t="shared" si="170"/>
        <v>0</v>
      </c>
      <c r="AB3241" s="50">
        <f t="shared" si="169"/>
        <v>1271.9491666666665</v>
      </c>
      <c r="AC3241" s="48" t="str">
        <f>VLOOKUP(ПРОДАЖИ!C:C,'ИЗ ОСНОВЫ НОМЕНКЛАТУР'!D:E,2,0)</f>
        <v>Навесы мебельные (петли)</v>
      </c>
      <c r="AD3241" s="48" t="str">
        <f>VLOOKUP(C:C,'ИЗ ОСНОВЫ НОМЕНКЛАТУР'!D:F,3,0)</f>
        <v>Градусный</v>
      </c>
      <c r="AE3241" s="48" t="str">
        <f>VLOOKUP(C:C,'ИЗ ОСНОВЫ НОМЕНКЛАТУР'!D:H,5,0)</f>
        <v>C</v>
      </c>
    </row>
    <row r="3242" spans="1:31" ht="9.6" customHeight="1" x14ac:dyDescent="0.2">
      <c r="A3242" s="45" t="s">
        <v>3186</v>
      </c>
      <c r="B3242" s="11"/>
      <c r="C3242" s="11" t="s">
        <v>3239</v>
      </c>
      <c r="D3242" s="44">
        <v>0</v>
      </c>
      <c r="E3242" s="44">
        <v>0</v>
      </c>
      <c r="F3242" s="48">
        <v>250</v>
      </c>
      <c r="G3242" s="48">
        <v>0</v>
      </c>
      <c r="H3242" s="44">
        <v>0</v>
      </c>
      <c r="I3242" s="44">
        <v>0</v>
      </c>
      <c r="J3242" s="44">
        <v>0</v>
      </c>
      <c r="K3242" s="48">
        <v>0</v>
      </c>
      <c r="L3242" s="49">
        <v>0</v>
      </c>
      <c r="M3242" s="49">
        <v>0</v>
      </c>
      <c r="N3242" s="10">
        <v>16107.14</v>
      </c>
      <c r="O3242" s="10">
        <v>0</v>
      </c>
      <c r="P3242" s="10">
        <v>0</v>
      </c>
      <c r="Q3242" s="10">
        <v>0</v>
      </c>
      <c r="R3242" s="10">
        <v>0</v>
      </c>
      <c r="S3242" s="10">
        <v>0</v>
      </c>
      <c r="T3242" s="50">
        <f t="shared" si="171"/>
        <v>0</v>
      </c>
      <c r="U3242" s="50">
        <f t="shared" si="171"/>
        <v>0</v>
      </c>
      <c r="V3242" s="50">
        <f t="shared" si="171"/>
        <v>1342.2616666666665</v>
      </c>
      <c r="W3242" s="50">
        <f t="shared" si="170"/>
        <v>0</v>
      </c>
      <c r="X3242" s="50">
        <f t="shared" si="170"/>
        <v>0</v>
      </c>
      <c r="Y3242" s="50">
        <f t="shared" si="170"/>
        <v>0</v>
      </c>
      <c r="Z3242" s="50">
        <f t="shared" si="170"/>
        <v>0</v>
      </c>
      <c r="AA3242" s="50">
        <f t="shared" si="170"/>
        <v>0</v>
      </c>
      <c r="AB3242" s="50">
        <f t="shared" si="169"/>
        <v>1342.2616666666665</v>
      </c>
      <c r="AC3242" s="48" t="str">
        <f>VLOOKUP(ПРОДАЖИ!C:C,'ИЗ ОСНОВЫ НОМЕНКЛАТУР'!D:E,2,0)</f>
        <v>Навесы мебельные (петли)</v>
      </c>
      <c r="AD3242" s="48" t="str">
        <f>VLOOKUP(C:C,'ИЗ ОСНОВЫ НОМЕНКЛАТУР'!D:F,3,0)</f>
        <v>Градусный</v>
      </c>
      <c r="AE3242" s="48" t="str">
        <f>VLOOKUP(C:C,'ИЗ ОСНОВЫ НОМЕНКЛАТУР'!D:H,5,0)</f>
        <v>C</v>
      </c>
    </row>
    <row r="3243" spans="1:31" ht="9.6" customHeight="1" x14ac:dyDescent="0.2">
      <c r="A3243" s="45" t="s">
        <v>3186</v>
      </c>
      <c r="B3243" s="46" t="s">
        <v>3240</v>
      </c>
      <c r="C3243" s="46"/>
      <c r="D3243" s="44">
        <v>0</v>
      </c>
      <c r="E3243" s="44">
        <v>0</v>
      </c>
      <c r="F3243" s="48">
        <v>0</v>
      </c>
      <c r="G3243" s="48">
        <v>0</v>
      </c>
      <c r="H3243" s="44">
        <v>0</v>
      </c>
      <c r="I3243" s="44">
        <v>0</v>
      </c>
      <c r="J3243" s="44">
        <v>0</v>
      </c>
      <c r="K3243" s="48">
        <v>0</v>
      </c>
      <c r="L3243" s="49">
        <v>0</v>
      </c>
      <c r="M3243" s="49">
        <v>0</v>
      </c>
      <c r="N3243" s="10">
        <v>0</v>
      </c>
      <c r="O3243" s="10">
        <v>0</v>
      </c>
      <c r="P3243" s="10">
        <v>0</v>
      </c>
      <c r="Q3243" s="10">
        <v>0</v>
      </c>
      <c r="R3243" s="10">
        <v>0</v>
      </c>
      <c r="S3243" s="10">
        <v>0</v>
      </c>
      <c r="T3243" s="50">
        <f t="shared" si="171"/>
        <v>0</v>
      </c>
      <c r="U3243" s="50">
        <f t="shared" si="171"/>
        <v>0</v>
      </c>
      <c r="V3243" s="50">
        <f t="shared" si="171"/>
        <v>0</v>
      </c>
      <c r="W3243" s="50">
        <f t="shared" si="170"/>
        <v>0</v>
      </c>
      <c r="X3243" s="50">
        <f t="shared" si="170"/>
        <v>0</v>
      </c>
      <c r="Y3243" s="50">
        <f t="shared" si="170"/>
        <v>0</v>
      </c>
      <c r="Z3243" s="50">
        <f t="shared" si="170"/>
        <v>0</v>
      </c>
      <c r="AA3243" s="50">
        <f t="shared" si="170"/>
        <v>0</v>
      </c>
      <c r="AB3243" s="50">
        <f t="shared" si="169"/>
        <v>0</v>
      </c>
      <c r="AC3243" s="48" t="e">
        <f>VLOOKUP(ПРОДАЖИ!C:C,'ИЗ ОСНОВЫ НОМЕНКЛАТУР'!D:E,2,0)</f>
        <v>#N/A</v>
      </c>
      <c r="AD3243" s="48" t="e">
        <f>VLOOKUP(C:C,'ИЗ ОСНОВЫ НОМЕНКЛАТУР'!D:F,3,0)</f>
        <v>#N/A</v>
      </c>
      <c r="AE3243" s="48" t="e">
        <f>VLOOKUP(C:C,'ИЗ ОСНОВЫ НОМЕНКЛАТУР'!D:H,5,0)</f>
        <v>#N/A</v>
      </c>
    </row>
    <row r="3244" spans="1:31" ht="9.6" customHeight="1" x14ac:dyDescent="0.2">
      <c r="A3244" s="45" t="s">
        <v>3186</v>
      </c>
      <c r="B3244" s="11"/>
      <c r="C3244" s="11" t="s">
        <v>3241</v>
      </c>
      <c r="D3244" s="44">
        <v>4178</v>
      </c>
      <c r="E3244" s="44">
        <v>3025</v>
      </c>
      <c r="F3244" s="48">
        <v>1020</v>
      </c>
      <c r="G3244" s="48">
        <v>0</v>
      </c>
      <c r="H3244" s="44">
        <v>1279</v>
      </c>
      <c r="I3244" s="44">
        <v>1004</v>
      </c>
      <c r="J3244" s="44">
        <v>255</v>
      </c>
      <c r="K3244" s="48">
        <v>0</v>
      </c>
      <c r="L3244" s="49">
        <v>581593.02</v>
      </c>
      <c r="M3244" s="49">
        <v>416613.06</v>
      </c>
      <c r="N3244" s="10">
        <v>136799.98000000001</v>
      </c>
      <c r="O3244" s="10">
        <v>0</v>
      </c>
      <c r="P3244" s="10">
        <v>173416.45</v>
      </c>
      <c r="Q3244" s="10">
        <v>135580.5</v>
      </c>
      <c r="R3244" s="10">
        <v>37239.65</v>
      </c>
      <c r="S3244" s="10">
        <v>0</v>
      </c>
      <c r="T3244" s="50">
        <f t="shared" si="171"/>
        <v>48466.084999999999</v>
      </c>
      <c r="U3244" s="50">
        <f t="shared" si="171"/>
        <v>34717.754999999997</v>
      </c>
      <c r="V3244" s="50">
        <f t="shared" si="171"/>
        <v>11399.998333333335</v>
      </c>
      <c r="W3244" s="50">
        <f t="shared" si="170"/>
        <v>0</v>
      </c>
      <c r="X3244" s="50">
        <f t="shared" si="170"/>
        <v>14451.370833333334</v>
      </c>
      <c r="Y3244" s="50">
        <f t="shared" si="170"/>
        <v>11298.375</v>
      </c>
      <c r="Z3244" s="50">
        <f t="shared" si="170"/>
        <v>3103.3041666666668</v>
      </c>
      <c r="AA3244" s="50">
        <f t="shared" si="170"/>
        <v>0</v>
      </c>
      <c r="AB3244" s="50">
        <f t="shared" si="169"/>
        <v>123436.88833333334</v>
      </c>
      <c r="AC3244" s="48" t="str">
        <f>VLOOKUP(ПРОДАЖИ!C:C,'ИЗ ОСНОВЫ НОМЕНКЛАТУР'!D:E,2,0)</f>
        <v>Навесы мебельные (петли)</v>
      </c>
      <c r="AD3244" s="48" t="str">
        <f>VLOOKUP(C:C,'ИЗ ОСНОВЫ НОМЕНКЛАТУР'!D:F,3,0)</f>
        <v>Полувнешний</v>
      </c>
      <c r="AE3244" s="48" t="str">
        <f>VLOOKUP(C:C,'ИЗ ОСНОВЫ НОМЕНКЛАТУР'!D:H,5,0)</f>
        <v>A</v>
      </c>
    </row>
    <row r="3245" spans="1:31" ht="9.6" customHeight="1" x14ac:dyDescent="0.2">
      <c r="A3245" s="45" t="s">
        <v>3186</v>
      </c>
      <c r="B3245" s="11"/>
      <c r="C3245" s="11" t="s">
        <v>3242</v>
      </c>
      <c r="D3245" s="44">
        <v>1604</v>
      </c>
      <c r="E3245" s="44">
        <v>2635</v>
      </c>
      <c r="F3245" s="48">
        <v>595</v>
      </c>
      <c r="G3245" s="48">
        <v>0</v>
      </c>
      <c r="H3245" s="44">
        <v>595</v>
      </c>
      <c r="I3245" s="44">
        <v>1000</v>
      </c>
      <c r="J3245" s="44">
        <v>0</v>
      </c>
      <c r="K3245" s="48">
        <v>0</v>
      </c>
      <c r="L3245" s="49">
        <v>78994.259999999995</v>
      </c>
      <c r="M3245" s="49">
        <v>130098.86</v>
      </c>
      <c r="N3245" s="10">
        <v>28664.25</v>
      </c>
      <c r="O3245" s="10">
        <v>0</v>
      </c>
      <c r="P3245" s="10">
        <v>28174</v>
      </c>
      <c r="Q3245" s="10">
        <v>47400</v>
      </c>
      <c r="R3245" s="10">
        <v>0</v>
      </c>
      <c r="S3245" s="10">
        <v>0</v>
      </c>
      <c r="T3245" s="50">
        <f t="shared" si="171"/>
        <v>6582.8549999999996</v>
      </c>
      <c r="U3245" s="50">
        <f t="shared" si="171"/>
        <v>10841.571666666667</v>
      </c>
      <c r="V3245" s="50">
        <f t="shared" si="171"/>
        <v>2388.6875</v>
      </c>
      <c r="W3245" s="50">
        <f t="shared" si="170"/>
        <v>0</v>
      </c>
      <c r="X3245" s="50">
        <f t="shared" si="170"/>
        <v>2347.8333333333335</v>
      </c>
      <c r="Y3245" s="50">
        <f t="shared" si="170"/>
        <v>3950</v>
      </c>
      <c r="Z3245" s="50">
        <f t="shared" si="170"/>
        <v>0</v>
      </c>
      <c r="AA3245" s="50">
        <f t="shared" si="170"/>
        <v>0</v>
      </c>
      <c r="AB3245" s="50">
        <f t="shared" si="169"/>
        <v>26110.947499999998</v>
      </c>
      <c r="AC3245" s="48" t="str">
        <f>VLOOKUP(ПРОДАЖИ!C:C,'ИЗ ОСНОВЫ НОМЕНКЛАТУР'!D:E,2,0)</f>
        <v>Навесы мебельные (петли)</v>
      </c>
      <c r="AD3245" s="48" t="str">
        <f>VLOOKUP(C:C,'ИЗ ОСНОВЫ НОМЕНКЛАТУР'!D:F,3,0)</f>
        <v>Полувнешний</v>
      </c>
      <c r="AE3245" s="48" t="str">
        <f>VLOOKUP(C:C,'ИЗ ОСНОВЫ НОМЕНКЛАТУР'!D:H,5,0)</f>
        <v>B</v>
      </c>
    </row>
    <row r="3246" spans="1:31" ht="9.6" customHeight="1" x14ac:dyDescent="0.2">
      <c r="A3246" s="45" t="s">
        <v>3186</v>
      </c>
      <c r="B3246" s="11"/>
      <c r="C3246" s="11" t="s">
        <v>3243</v>
      </c>
      <c r="D3246" s="44">
        <v>763</v>
      </c>
      <c r="E3246" s="44">
        <v>0</v>
      </c>
      <c r="F3246" s="48">
        <v>276</v>
      </c>
      <c r="G3246" s="48">
        <v>0</v>
      </c>
      <c r="H3246" s="44">
        <v>384</v>
      </c>
      <c r="I3246" s="44">
        <v>600</v>
      </c>
      <c r="J3246" s="44">
        <v>247</v>
      </c>
      <c r="K3246" s="48">
        <v>250</v>
      </c>
      <c r="L3246" s="49">
        <v>33182.870000000003</v>
      </c>
      <c r="M3246" s="49">
        <v>0</v>
      </c>
      <c r="N3246" s="10">
        <v>12006</v>
      </c>
      <c r="O3246" s="10">
        <v>0</v>
      </c>
      <c r="P3246" s="10">
        <v>17183.71</v>
      </c>
      <c r="Q3246" s="10">
        <v>26094</v>
      </c>
      <c r="R3246" s="10">
        <v>16918.79</v>
      </c>
      <c r="S3246" s="10">
        <v>17327.5</v>
      </c>
      <c r="T3246" s="50">
        <f t="shared" si="171"/>
        <v>2765.2391666666667</v>
      </c>
      <c r="U3246" s="50">
        <f t="shared" si="171"/>
        <v>0</v>
      </c>
      <c r="V3246" s="50">
        <f t="shared" si="171"/>
        <v>1000.5</v>
      </c>
      <c r="W3246" s="50">
        <f t="shared" si="170"/>
        <v>0</v>
      </c>
      <c r="X3246" s="50">
        <f t="shared" si="170"/>
        <v>1431.9758333333332</v>
      </c>
      <c r="Y3246" s="50">
        <f t="shared" si="170"/>
        <v>2174.5</v>
      </c>
      <c r="Z3246" s="50">
        <f t="shared" si="170"/>
        <v>1409.8991666666668</v>
      </c>
      <c r="AA3246" s="50">
        <f t="shared" si="170"/>
        <v>1443.9583333333333</v>
      </c>
      <c r="AB3246" s="50">
        <f t="shared" si="169"/>
        <v>10226.0725</v>
      </c>
      <c r="AC3246" s="48" t="str">
        <f>VLOOKUP(ПРОДАЖИ!C:C,'ИЗ ОСНОВЫ НОМЕНКЛАТУР'!D:E,2,0)</f>
        <v>Навесы мебельные (петли)</v>
      </c>
      <c r="AD3246" s="48" t="str">
        <f>VLOOKUP(C:C,'ИЗ ОСНОВЫ НОМЕНКЛАТУР'!D:F,3,0)</f>
        <v>Полувнешний</v>
      </c>
      <c r="AE3246" s="48" t="str">
        <f>VLOOKUP(C:C,'ИЗ ОСНОВЫ НОМЕНКЛАТУР'!D:H,5,0)</f>
        <v>B</v>
      </c>
    </row>
    <row r="3247" spans="1:31" ht="9.6" customHeight="1" x14ac:dyDescent="0.2">
      <c r="A3247" s="45" t="s">
        <v>3186</v>
      </c>
      <c r="B3247" s="11"/>
      <c r="C3247" s="11" t="s">
        <v>3244</v>
      </c>
      <c r="D3247" s="44">
        <v>286</v>
      </c>
      <c r="E3247" s="44">
        <v>0</v>
      </c>
      <c r="F3247" s="48">
        <v>0</v>
      </c>
      <c r="G3247" s="48">
        <v>0</v>
      </c>
      <c r="H3247" s="44">
        <v>0</v>
      </c>
      <c r="I3247" s="44">
        <v>0</v>
      </c>
      <c r="J3247" s="44">
        <v>0</v>
      </c>
      <c r="K3247" s="48">
        <v>0</v>
      </c>
      <c r="L3247" s="49">
        <v>88765.06</v>
      </c>
      <c r="M3247" s="49">
        <v>0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0</v>
      </c>
      <c r="T3247" s="50">
        <f t="shared" si="171"/>
        <v>7397.0883333333331</v>
      </c>
      <c r="U3247" s="50">
        <f t="shared" si="171"/>
        <v>0</v>
      </c>
      <c r="V3247" s="50">
        <f t="shared" si="171"/>
        <v>0</v>
      </c>
      <c r="W3247" s="50">
        <f t="shared" si="170"/>
        <v>0</v>
      </c>
      <c r="X3247" s="50">
        <f t="shared" si="170"/>
        <v>0</v>
      </c>
      <c r="Y3247" s="50">
        <f t="shared" si="170"/>
        <v>0</v>
      </c>
      <c r="Z3247" s="50">
        <f t="shared" si="170"/>
        <v>0</v>
      </c>
      <c r="AA3247" s="50">
        <f t="shared" si="170"/>
        <v>0</v>
      </c>
      <c r="AB3247" s="50">
        <f t="shared" si="169"/>
        <v>7397.0883333333331</v>
      </c>
      <c r="AC3247" s="48" t="str">
        <f>VLOOKUP(ПРОДАЖИ!C:C,'ИЗ ОСНОВЫ НОМЕНКЛАТУР'!D:E,2,0)</f>
        <v>Навесы мебельные (петли)</v>
      </c>
      <c r="AD3247" s="48" t="str">
        <f>VLOOKUP(C:C,'ИЗ ОСНОВЫ НОМЕНКЛАТУР'!D:F,3,0)</f>
        <v>Полувнешний</v>
      </c>
      <c r="AE3247" s="48" t="str">
        <f>VLOOKUP(C:C,'ИЗ ОСНОВЫ НОМЕНКЛАТУР'!D:H,5,0)</f>
        <v>C</v>
      </c>
    </row>
    <row r="3248" spans="1:31" ht="9.6" customHeight="1" x14ac:dyDescent="0.2">
      <c r="A3248" s="45" t="s">
        <v>3186</v>
      </c>
      <c r="B3248" s="11"/>
      <c r="C3248" s="11" t="s">
        <v>3245</v>
      </c>
      <c r="D3248" s="44">
        <v>333</v>
      </c>
      <c r="E3248" s="44">
        <v>0</v>
      </c>
      <c r="F3248" s="48">
        <v>131</v>
      </c>
      <c r="G3248" s="48">
        <v>0</v>
      </c>
      <c r="H3248" s="44">
        <v>0</v>
      </c>
      <c r="I3248" s="44">
        <v>0</v>
      </c>
      <c r="J3248" s="44">
        <v>0</v>
      </c>
      <c r="K3248" s="48">
        <v>0</v>
      </c>
      <c r="L3248" s="49">
        <v>58275</v>
      </c>
      <c r="M3248" s="49">
        <v>0</v>
      </c>
      <c r="N3248" s="10">
        <v>23876.95</v>
      </c>
      <c r="O3248" s="10">
        <v>0</v>
      </c>
      <c r="P3248" s="10">
        <v>0</v>
      </c>
      <c r="Q3248" s="10">
        <v>0</v>
      </c>
      <c r="R3248" s="10">
        <v>0</v>
      </c>
      <c r="S3248" s="10">
        <v>0</v>
      </c>
      <c r="T3248" s="50">
        <f t="shared" si="171"/>
        <v>4856.25</v>
      </c>
      <c r="U3248" s="50">
        <f t="shared" si="171"/>
        <v>0</v>
      </c>
      <c r="V3248" s="50">
        <f t="shared" si="171"/>
        <v>1989.7458333333334</v>
      </c>
      <c r="W3248" s="50">
        <f t="shared" si="170"/>
        <v>0</v>
      </c>
      <c r="X3248" s="50">
        <f t="shared" si="170"/>
        <v>0</v>
      </c>
      <c r="Y3248" s="50">
        <f t="shared" si="170"/>
        <v>0</v>
      </c>
      <c r="Z3248" s="50">
        <f t="shared" si="170"/>
        <v>0</v>
      </c>
      <c r="AA3248" s="50">
        <f t="shared" si="170"/>
        <v>0</v>
      </c>
      <c r="AB3248" s="50">
        <f t="shared" si="169"/>
        <v>6845.9958333333334</v>
      </c>
      <c r="AC3248" s="48" t="str">
        <f>VLOOKUP(ПРОДАЖИ!C:C,'ИЗ ОСНОВЫ НОМЕНКЛАТУР'!D:E,2,0)</f>
        <v>Навесы мебельные (петли)</v>
      </c>
      <c r="AD3248" s="48" t="str">
        <f>VLOOKUP(C:C,'ИЗ ОСНОВЫ НОМЕНКЛАТУР'!D:F,3,0)</f>
        <v>Полувнешний</v>
      </c>
      <c r="AE3248" s="48" t="str">
        <f>VLOOKUP(C:C,'ИЗ ОСНОВЫ НОМЕНКЛАТУР'!D:H,5,0)</f>
        <v>C</v>
      </c>
    </row>
    <row r="3249" spans="1:31" ht="9.6" customHeight="1" x14ac:dyDescent="0.2">
      <c r="A3249" s="45" t="s">
        <v>3186</v>
      </c>
      <c r="B3249" s="11"/>
      <c r="C3249" s="11" t="s">
        <v>3246</v>
      </c>
      <c r="D3249" s="44">
        <v>344</v>
      </c>
      <c r="E3249" s="44">
        <v>0</v>
      </c>
      <c r="F3249" s="48">
        <v>218</v>
      </c>
      <c r="G3249" s="48">
        <v>0</v>
      </c>
      <c r="H3249" s="44">
        <v>0</v>
      </c>
      <c r="I3249" s="44">
        <v>250</v>
      </c>
      <c r="J3249" s="44">
        <v>7</v>
      </c>
      <c r="K3249" s="48">
        <v>0</v>
      </c>
      <c r="L3249" s="49">
        <v>38898.550000000003</v>
      </c>
      <c r="M3249" s="49">
        <v>0</v>
      </c>
      <c r="N3249" s="10">
        <v>23544</v>
      </c>
      <c r="O3249" s="10">
        <v>0</v>
      </c>
      <c r="P3249" s="10">
        <v>0</v>
      </c>
      <c r="Q3249" s="10">
        <v>27810</v>
      </c>
      <c r="R3249" s="10">
        <v>778.68</v>
      </c>
      <c r="S3249" s="10">
        <v>0</v>
      </c>
      <c r="T3249" s="50">
        <f t="shared" si="171"/>
        <v>3241.5458333333336</v>
      </c>
      <c r="U3249" s="50">
        <f t="shared" si="171"/>
        <v>0</v>
      </c>
      <c r="V3249" s="50">
        <f t="shared" si="171"/>
        <v>1962</v>
      </c>
      <c r="W3249" s="50">
        <f t="shared" si="170"/>
        <v>0</v>
      </c>
      <c r="X3249" s="50">
        <f t="shared" si="170"/>
        <v>0</v>
      </c>
      <c r="Y3249" s="50">
        <f t="shared" si="170"/>
        <v>2317.5</v>
      </c>
      <c r="Z3249" s="50">
        <f t="shared" si="170"/>
        <v>64.89</v>
      </c>
      <c r="AA3249" s="50">
        <f t="shared" si="170"/>
        <v>0</v>
      </c>
      <c r="AB3249" s="50">
        <f t="shared" si="169"/>
        <v>7585.9358333333339</v>
      </c>
      <c r="AC3249" s="48" t="str">
        <f>VLOOKUP(ПРОДАЖИ!C:C,'ИЗ ОСНОВЫ НОМЕНКЛАТУР'!D:E,2,0)</f>
        <v>Навесы мебельные (петли)</v>
      </c>
      <c r="AD3249" s="48" t="str">
        <f>VLOOKUP(C:C,'ИЗ ОСНОВЫ НОМЕНКЛАТУР'!D:F,3,0)</f>
        <v>Полувнешний</v>
      </c>
      <c r="AE3249" s="48" t="str">
        <f>VLOOKUP(C:C,'ИЗ ОСНОВЫ НОМЕНКЛАТУР'!D:H,5,0)</f>
        <v>C</v>
      </c>
    </row>
    <row r="3250" spans="1:31" ht="9.6" customHeight="1" x14ac:dyDescent="0.2">
      <c r="A3250" s="45" t="s">
        <v>3186</v>
      </c>
      <c r="B3250" s="11"/>
      <c r="C3250" s="11" t="s">
        <v>3247</v>
      </c>
      <c r="D3250" s="44">
        <v>128</v>
      </c>
      <c r="E3250" s="44">
        <v>0</v>
      </c>
      <c r="F3250" s="48">
        <v>5</v>
      </c>
      <c r="G3250" s="48">
        <v>0</v>
      </c>
      <c r="H3250" s="44">
        <v>0</v>
      </c>
      <c r="I3250" s="44">
        <v>0</v>
      </c>
      <c r="J3250" s="44">
        <v>0</v>
      </c>
      <c r="K3250" s="48">
        <v>0</v>
      </c>
      <c r="L3250" s="49">
        <v>33664</v>
      </c>
      <c r="M3250" s="49">
        <v>0</v>
      </c>
      <c r="N3250" s="10">
        <v>1462.88</v>
      </c>
      <c r="O3250" s="10">
        <v>0</v>
      </c>
      <c r="P3250" s="10">
        <v>0</v>
      </c>
      <c r="Q3250" s="10">
        <v>0</v>
      </c>
      <c r="R3250" s="10">
        <v>0</v>
      </c>
      <c r="S3250" s="10">
        <v>0</v>
      </c>
      <c r="T3250" s="50">
        <f t="shared" si="171"/>
        <v>2805.3333333333335</v>
      </c>
      <c r="U3250" s="50">
        <f t="shared" si="171"/>
        <v>0</v>
      </c>
      <c r="V3250" s="50">
        <f t="shared" si="171"/>
        <v>121.90666666666668</v>
      </c>
      <c r="W3250" s="50">
        <f t="shared" si="170"/>
        <v>0</v>
      </c>
      <c r="X3250" s="50">
        <f t="shared" si="170"/>
        <v>0</v>
      </c>
      <c r="Y3250" s="50">
        <f t="shared" si="170"/>
        <v>0</v>
      </c>
      <c r="Z3250" s="50">
        <f t="shared" si="170"/>
        <v>0</v>
      </c>
      <c r="AA3250" s="50">
        <f t="shared" si="170"/>
        <v>0</v>
      </c>
      <c r="AB3250" s="50">
        <f t="shared" si="169"/>
        <v>2927.2400000000002</v>
      </c>
      <c r="AC3250" s="48" t="str">
        <f>VLOOKUP(ПРОДАЖИ!C:C,'ИЗ ОСНОВЫ НОМЕНКЛАТУР'!D:E,2,0)</f>
        <v>Навесы мебельные (петли)</v>
      </c>
      <c r="AD3250" s="48" t="str">
        <f>VLOOKUP(C:C,'ИЗ ОСНОВЫ НОМЕНКЛАТУР'!D:F,3,0)</f>
        <v>Полувнешний</v>
      </c>
      <c r="AE3250" s="48" t="str">
        <f>VLOOKUP(C:C,'ИЗ ОСНОВЫ НОМЕНКЛАТУР'!D:H,5,0)</f>
        <v>C</v>
      </c>
    </row>
    <row r="3251" spans="1:31" ht="9.6" customHeight="1" x14ac:dyDescent="0.2">
      <c r="A3251" s="45" t="s">
        <v>3186</v>
      </c>
      <c r="B3251" s="11"/>
      <c r="C3251" s="11" t="s">
        <v>3248</v>
      </c>
      <c r="D3251" s="44">
        <v>376</v>
      </c>
      <c r="E3251" s="44">
        <v>0</v>
      </c>
      <c r="F3251" s="48">
        <v>0</v>
      </c>
      <c r="G3251" s="48">
        <v>0</v>
      </c>
      <c r="H3251" s="44">
        <v>0</v>
      </c>
      <c r="I3251" s="44">
        <v>0</v>
      </c>
      <c r="J3251" s="44">
        <v>0</v>
      </c>
      <c r="K3251" s="48">
        <v>0</v>
      </c>
      <c r="L3251" s="49">
        <v>22184</v>
      </c>
      <c r="M3251" s="49">
        <v>0</v>
      </c>
      <c r="N3251" s="10">
        <v>0</v>
      </c>
      <c r="O3251" s="10">
        <v>0</v>
      </c>
      <c r="P3251" s="10">
        <v>0</v>
      </c>
      <c r="Q3251" s="10">
        <v>0</v>
      </c>
      <c r="R3251" s="10">
        <v>0</v>
      </c>
      <c r="S3251" s="10">
        <v>0</v>
      </c>
      <c r="T3251" s="50">
        <f t="shared" si="171"/>
        <v>1848.6666666666667</v>
      </c>
      <c r="U3251" s="50">
        <f t="shared" si="171"/>
        <v>0</v>
      </c>
      <c r="V3251" s="50">
        <f t="shared" si="171"/>
        <v>0</v>
      </c>
      <c r="W3251" s="50">
        <f t="shared" si="170"/>
        <v>0</v>
      </c>
      <c r="X3251" s="50">
        <f t="shared" si="170"/>
        <v>0</v>
      </c>
      <c r="Y3251" s="50">
        <f t="shared" si="170"/>
        <v>0</v>
      </c>
      <c r="Z3251" s="50">
        <f t="shared" si="170"/>
        <v>0</v>
      </c>
      <c r="AA3251" s="50">
        <f t="shared" si="170"/>
        <v>0</v>
      </c>
      <c r="AB3251" s="50">
        <f t="shared" si="169"/>
        <v>1848.6666666666667</v>
      </c>
      <c r="AC3251" s="48" t="str">
        <f>VLOOKUP(ПРОДАЖИ!C:C,'ИЗ ОСНОВЫ НОМЕНКЛАТУР'!D:E,2,0)</f>
        <v>Навесы мебельные (петли)</v>
      </c>
      <c r="AD3251" s="48" t="str">
        <f>VLOOKUP(C:C,'ИЗ ОСНОВЫ НОМЕНКЛАТУР'!D:F,3,0)</f>
        <v>Полувнешний</v>
      </c>
      <c r="AE3251" s="48" t="str">
        <f>VLOOKUP(C:C,'ИЗ ОСНОВЫ НОМЕНКЛАТУР'!D:H,5,0)</f>
        <v>C</v>
      </c>
    </row>
    <row r="3252" spans="1:31" ht="9.6" customHeight="1" x14ac:dyDescent="0.2">
      <c r="A3252" s="45" t="s">
        <v>3186</v>
      </c>
      <c r="B3252" s="11"/>
      <c r="C3252" s="11" t="s">
        <v>3249</v>
      </c>
      <c r="D3252" s="44">
        <v>62</v>
      </c>
      <c r="E3252" s="44">
        <v>0</v>
      </c>
      <c r="F3252" s="48">
        <v>7</v>
      </c>
      <c r="G3252" s="48">
        <v>0</v>
      </c>
      <c r="H3252" s="44">
        <v>0</v>
      </c>
      <c r="I3252" s="44">
        <v>0</v>
      </c>
      <c r="J3252" s="44">
        <v>0</v>
      </c>
      <c r="K3252" s="48">
        <v>0</v>
      </c>
      <c r="L3252" s="49">
        <v>5471.47</v>
      </c>
      <c r="M3252" s="49">
        <v>0</v>
      </c>
      <c r="N3252" s="10">
        <v>627.69000000000005</v>
      </c>
      <c r="O3252" s="10">
        <v>0</v>
      </c>
      <c r="P3252" s="10">
        <v>0</v>
      </c>
      <c r="Q3252" s="10">
        <v>0</v>
      </c>
      <c r="R3252" s="10">
        <v>0</v>
      </c>
      <c r="S3252" s="10">
        <v>0</v>
      </c>
      <c r="T3252" s="50">
        <f t="shared" si="171"/>
        <v>455.95583333333337</v>
      </c>
      <c r="U3252" s="50">
        <f t="shared" si="171"/>
        <v>0</v>
      </c>
      <c r="V3252" s="50">
        <f t="shared" si="171"/>
        <v>52.307500000000005</v>
      </c>
      <c r="W3252" s="50">
        <f t="shared" si="170"/>
        <v>0</v>
      </c>
      <c r="X3252" s="50">
        <f t="shared" si="170"/>
        <v>0</v>
      </c>
      <c r="Y3252" s="50">
        <f t="shared" si="170"/>
        <v>0</v>
      </c>
      <c r="Z3252" s="50">
        <f t="shared" si="170"/>
        <v>0</v>
      </c>
      <c r="AA3252" s="50">
        <f t="shared" si="170"/>
        <v>0</v>
      </c>
      <c r="AB3252" s="50">
        <f t="shared" si="169"/>
        <v>508.26333333333338</v>
      </c>
      <c r="AC3252" s="48" t="str">
        <f>VLOOKUP(ПРОДАЖИ!C:C,'ИЗ ОСНОВЫ НОМЕНКЛАТУР'!D:E,2,0)</f>
        <v>Навесы мебельные (петли)</v>
      </c>
      <c r="AD3252" s="48" t="str">
        <f>VLOOKUP(C:C,'ИЗ ОСНОВЫ НОМЕНКЛАТУР'!D:F,3,0)</f>
        <v>Полувнешний</v>
      </c>
      <c r="AE3252" s="48" t="str">
        <f>VLOOKUP(C:C,'ИЗ ОСНОВЫ НОМЕНКЛАТУР'!D:H,5,0)</f>
        <v>C</v>
      </c>
    </row>
    <row r="3253" spans="1:31" ht="9.6" customHeight="1" x14ac:dyDescent="0.2">
      <c r="A3253" s="45" t="s">
        <v>3186</v>
      </c>
      <c r="B3253" s="11"/>
      <c r="C3253" s="11" t="s">
        <v>3250</v>
      </c>
      <c r="D3253" s="44">
        <v>0</v>
      </c>
      <c r="E3253" s="44">
        <v>0</v>
      </c>
      <c r="F3253" s="48">
        <v>0</v>
      </c>
      <c r="G3253" s="48">
        <v>0</v>
      </c>
      <c r="H3253" s="44">
        <v>0</v>
      </c>
      <c r="I3253" s="44">
        <v>0</v>
      </c>
      <c r="J3253" s="44">
        <v>10</v>
      </c>
      <c r="K3253" s="48">
        <v>0</v>
      </c>
      <c r="L3253" s="49">
        <v>0</v>
      </c>
      <c r="M3253" s="49">
        <v>0</v>
      </c>
      <c r="N3253" s="10">
        <v>0</v>
      </c>
      <c r="O3253" s="10">
        <v>0</v>
      </c>
      <c r="P3253" s="10">
        <v>0</v>
      </c>
      <c r="Q3253" s="10">
        <v>0</v>
      </c>
      <c r="R3253" s="10">
        <v>489.78</v>
      </c>
      <c r="S3253" s="10">
        <v>0</v>
      </c>
      <c r="T3253" s="50">
        <f t="shared" si="171"/>
        <v>0</v>
      </c>
      <c r="U3253" s="50">
        <f t="shared" si="171"/>
        <v>0</v>
      </c>
      <c r="V3253" s="50">
        <f t="shared" si="171"/>
        <v>0</v>
      </c>
      <c r="W3253" s="50">
        <f t="shared" si="170"/>
        <v>0</v>
      </c>
      <c r="X3253" s="50">
        <f t="shared" si="170"/>
        <v>0</v>
      </c>
      <c r="Y3253" s="50">
        <f t="shared" si="170"/>
        <v>0</v>
      </c>
      <c r="Z3253" s="50">
        <f t="shared" si="170"/>
        <v>40.814999999999998</v>
      </c>
      <c r="AA3253" s="50">
        <f t="shared" si="170"/>
        <v>0</v>
      </c>
      <c r="AB3253" s="50">
        <f t="shared" si="169"/>
        <v>40.814999999999998</v>
      </c>
      <c r="AC3253" s="48" t="str">
        <f>VLOOKUP(ПРОДАЖИ!C:C,'ИЗ ОСНОВЫ НОМЕНКЛАТУР'!D:E,2,0)</f>
        <v>Навесы мебельные (петли)</v>
      </c>
      <c r="AD3253" s="48" t="str">
        <f>VLOOKUP(C:C,'ИЗ ОСНОВЫ НОМЕНКЛАТУР'!D:F,3,0)</f>
        <v>Полувнешний</v>
      </c>
      <c r="AE3253" s="48" t="str">
        <f>VLOOKUP(C:C,'ИЗ ОСНОВЫ НОМЕНКЛАТУР'!D:H,5,0)</f>
        <v>C</v>
      </c>
    </row>
    <row r="3254" spans="1:31" ht="9.6" customHeight="1" x14ac:dyDescent="0.2">
      <c r="A3254" s="45" t="s">
        <v>3186</v>
      </c>
      <c r="B3254" s="11"/>
      <c r="C3254" s="11" t="s">
        <v>3251</v>
      </c>
      <c r="D3254" s="44">
        <v>0</v>
      </c>
      <c r="E3254" s="44">
        <v>0</v>
      </c>
      <c r="F3254" s="48">
        <v>30</v>
      </c>
      <c r="G3254" s="48">
        <v>0</v>
      </c>
      <c r="H3254" s="44">
        <v>0</v>
      </c>
      <c r="I3254" s="44">
        <v>0</v>
      </c>
      <c r="J3254" s="44">
        <v>0</v>
      </c>
      <c r="K3254" s="48">
        <v>0</v>
      </c>
      <c r="L3254" s="49">
        <v>0</v>
      </c>
      <c r="M3254" s="49">
        <v>0</v>
      </c>
      <c r="N3254" s="10">
        <v>2955.56</v>
      </c>
      <c r="O3254" s="10">
        <v>0</v>
      </c>
      <c r="P3254" s="10">
        <v>0</v>
      </c>
      <c r="Q3254" s="10">
        <v>0</v>
      </c>
      <c r="R3254" s="10">
        <v>0</v>
      </c>
      <c r="S3254" s="10">
        <v>0</v>
      </c>
      <c r="T3254" s="50">
        <f t="shared" si="171"/>
        <v>0</v>
      </c>
      <c r="U3254" s="50">
        <f t="shared" si="171"/>
        <v>0</v>
      </c>
      <c r="V3254" s="50">
        <f t="shared" si="171"/>
        <v>246.29666666666665</v>
      </c>
      <c r="W3254" s="50">
        <f t="shared" si="170"/>
        <v>0</v>
      </c>
      <c r="X3254" s="50">
        <f t="shared" si="170"/>
        <v>0</v>
      </c>
      <c r="Y3254" s="50">
        <f t="shared" si="170"/>
        <v>0</v>
      </c>
      <c r="Z3254" s="50">
        <f t="shared" si="170"/>
        <v>0</v>
      </c>
      <c r="AA3254" s="50">
        <f t="shared" si="170"/>
        <v>0</v>
      </c>
      <c r="AB3254" s="50">
        <f t="shared" si="169"/>
        <v>246.29666666666665</v>
      </c>
      <c r="AC3254" s="48" t="str">
        <f>VLOOKUP(ПРОДАЖИ!C:C,'ИЗ ОСНОВЫ НОМЕНКЛАТУР'!D:E,2,0)</f>
        <v>Навесы мебельные (петли)</v>
      </c>
      <c r="AD3254" s="48" t="str">
        <f>VLOOKUP(C:C,'ИЗ ОСНОВЫ НОМЕНКЛАТУР'!D:F,3,0)</f>
        <v>Полувнешний</v>
      </c>
      <c r="AE3254" s="48" t="str">
        <f>VLOOKUP(C:C,'ИЗ ОСНОВЫ НОМЕНКЛАТУР'!D:H,5,0)</f>
        <v>C</v>
      </c>
    </row>
    <row r="3255" spans="1:31" ht="9.6" customHeight="1" x14ac:dyDescent="0.2">
      <c r="A3255" s="45" t="s">
        <v>3186</v>
      </c>
      <c r="B3255" s="46" t="s">
        <v>3252</v>
      </c>
      <c r="C3255" s="46"/>
      <c r="D3255" s="44">
        <v>0</v>
      </c>
      <c r="E3255" s="44">
        <v>0</v>
      </c>
      <c r="F3255" s="48">
        <v>0</v>
      </c>
      <c r="G3255" s="48">
        <v>0</v>
      </c>
      <c r="H3255" s="44">
        <v>0</v>
      </c>
      <c r="I3255" s="44">
        <v>0</v>
      </c>
      <c r="J3255" s="44">
        <v>0</v>
      </c>
      <c r="K3255" s="48">
        <v>0</v>
      </c>
      <c r="L3255" s="49">
        <v>0</v>
      </c>
      <c r="M3255" s="49">
        <v>0</v>
      </c>
      <c r="N3255" s="10">
        <v>0</v>
      </c>
      <c r="O3255" s="10">
        <v>0</v>
      </c>
      <c r="P3255" s="10">
        <v>0</v>
      </c>
      <c r="Q3255" s="10">
        <v>0</v>
      </c>
      <c r="R3255" s="10">
        <v>0</v>
      </c>
      <c r="S3255" s="10">
        <v>0</v>
      </c>
      <c r="T3255" s="50">
        <f t="shared" si="171"/>
        <v>0</v>
      </c>
      <c r="U3255" s="50">
        <f t="shared" si="171"/>
        <v>0</v>
      </c>
      <c r="V3255" s="50">
        <f t="shared" si="171"/>
        <v>0</v>
      </c>
      <c r="W3255" s="50">
        <f t="shared" si="170"/>
        <v>0</v>
      </c>
      <c r="X3255" s="50">
        <f t="shared" si="170"/>
        <v>0</v>
      </c>
      <c r="Y3255" s="50">
        <f t="shared" si="170"/>
        <v>0</v>
      </c>
      <c r="Z3255" s="50">
        <f t="shared" si="170"/>
        <v>0</v>
      </c>
      <c r="AA3255" s="50">
        <f t="shared" si="170"/>
        <v>0</v>
      </c>
      <c r="AB3255" s="50">
        <f t="shared" si="169"/>
        <v>0</v>
      </c>
      <c r="AC3255" s="48" t="e">
        <f>VLOOKUP(ПРОДАЖИ!C:C,'ИЗ ОСНОВЫ НОМЕНКЛАТУР'!D:E,2,0)</f>
        <v>#N/A</v>
      </c>
      <c r="AD3255" s="48" t="e">
        <f>VLOOKUP(C:C,'ИЗ ОСНОВЫ НОМЕНКЛАТУР'!D:F,3,0)</f>
        <v>#N/A</v>
      </c>
      <c r="AE3255" s="48" t="e">
        <f>VLOOKUP(C:C,'ИЗ ОСНОВЫ НОМЕНКЛАТУР'!D:H,5,0)</f>
        <v>#N/A</v>
      </c>
    </row>
    <row r="3256" spans="1:31" ht="9.6" customHeight="1" x14ac:dyDescent="0.2">
      <c r="A3256" s="45" t="s">
        <v>3186</v>
      </c>
      <c r="B3256" s="46" t="s">
        <v>3253</v>
      </c>
      <c r="C3256" s="46"/>
      <c r="D3256" s="44">
        <v>0</v>
      </c>
      <c r="E3256" s="44">
        <v>0</v>
      </c>
      <c r="F3256" s="48">
        <v>0</v>
      </c>
      <c r="G3256" s="48">
        <v>0</v>
      </c>
      <c r="H3256" s="44">
        <v>0</v>
      </c>
      <c r="I3256" s="44">
        <v>0</v>
      </c>
      <c r="J3256" s="44">
        <v>0</v>
      </c>
      <c r="K3256" s="48">
        <v>0</v>
      </c>
      <c r="L3256" s="49">
        <v>0</v>
      </c>
      <c r="M3256" s="49">
        <v>0</v>
      </c>
      <c r="N3256" s="10">
        <v>0</v>
      </c>
      <c r="O3256" s="10">
        <v>0</v>
      </c>
      <c r="P3256" s="10">
        <v>0</v>
      </c>
      <c r="Q3256" s="10">
        <v>0</v>
      </c>
      <c r="R3256" s="10">
        <v>0</v>
      </c>
      <c r="S3256" s="10">
        <v>0</v>
      </c>
      <c r="T3256" s="50">
        <f t="shared" si="171"/>
        <v>0</v>
      </c>
      <c r="U3256" s="50">
        <f t="shared" si="171"/>
        <v>0</v>
      </c>
      <c r="V3256" s="50">
        <f t="shared" si="171"/>
        <v>0</v>
      </c>
      <c r="W3256" s="50">
        <f t="shared" si="170"/>
        <v>0</v>
      </c>
      <c r="X3256" s="50">
        <f t="shared" si="170"/>
        <v>0</v>
      </c>
      <c r="Y3256" s="50">
        <f t="shared" si="170"/>
        <v>0</v>
      </c>
      <c r="Z3256" s="50">
        <f t="shared" si="170"/>
        <v>0</v>
      </c>
      <c r="AA3256" s="50">
        <f t="shared" si="170"/>
        <v>0</v>
      </c>
      <c r="AB3256" s="50">
        <f t="shared" si="169"/>
        <v>0</v>
      </c>
      <c r="AC3256" s="48" t="e">
        <f>VLOOKUP(ПРОДАЖИ!C:C,'ИЗ ОСНОВЫ НОМЕНКЛАТУР'!D:E,2,0)</f>
        <v>#N/A</v>
      </c>
      <c r="AD3256" s="48" t="e">
        <f>VLOOKUP(C:C,'ИЗ ОСНОВЫ НОМЕНКЛАТУР'!D:F,3,0)</f>
        <v>#N/A</v>
      </c>
      <c r="AE3256" s="48" t="e">
        <f>VLOOKUP(C:C,'ИЗ ОСНОВЫ НОМЕНКЛАТУР'!D:H,5,0)</f>
        <v>#N/A</v>
      </c>
    </row>
    <row r="3257" spans="1:31" ht="9.6" customHeight="1" x14ac:dyDescent="0.2">
      <c r="A3257" s="45" t="s">
        <v>3186</v>
      </c>
      <c r="B3257" s="11"/>
      <c r="C3257" s="11" t="s">
        <v>3254</v>
      </c>
      <c r="D3257" s="44">
        <v>4815</v>
      </c>
      <c r="E3257" s="44">
        <v>200</v>
      </c>
      <c r="F3257" s="48">
        <v>1767</v>
      </c>
      <c r="G3257" s="48">
        <v>0</v>
      </c>
      <c r="H3257" s="44">
        <v>234</v>
      </c>
      <c r="I3257" s="44">
        <v>0</v>
      </c>
      <c r="J3257" s="44">
        <v>308</v>
      </c>
      <c r="K3257" s="48">
        <v>0</v>
      </c>
      <c r="L3257" s="49">
        <v>1277385.29</v>
      </c>
      <c r="M3257" s="49">
        <v>52817.66</v>
      </c>
      <c r="N3257" s="10">
        <v>466995.08</v>
      </c>
      <c r="O3257" s="10">
        <v>0</v>
      </c>
      <c r="P3257" s="10">
        <v>62400.78</v>
      </c>
      <c r="Q3257" s="10">
        <v>0</v>
      </c>
      <c r="R3257" s="10">
        <v>82134.36</v>
      </c>
      <c r="S3257" s="10">
        <v>0</v>
      </c>
      <c r="T3257" s="50">
        <f t="shared" si="171"/>
        <v>106448.77416666667</v>
      </c>
      <c r="U3257" s="50">
        <f t="shared" si="171"/>
        <v>4401.4716666666673</v>
      </c>
      <c r="V3257" s="50">
        <f t="shared" si="171"/>
        <v>38916.256666666668</v>
      </c>
      <c r="W3257" s="50">
        <f t="shared" si="170"/>
        <v>0</v>
      </c>
      <c r="X3257" s="50">
        <f t="shared" si="170"/>
        <v>5200.0649999999996</v>
      </c>
      <c r="Y3257" s="50">
        <f t="shared" si="170"/>
        <v>0</v>
      </c>
      <c r="Z3257" s="50">
        <f t="shared" si="170"/>
        <v>6844.53</v>
      </c>
      <c r="AA3257" s="50">
        <f t="shared" si="170"/>
        <v>0</v>
      </c>
      <c r="AB3257" s="50">
        <f t="shared" si="169"/>
        <v>161811.0975</v>
      </c>
      <c r="AC3257" s="48" t="str">
        <f>VLOOKUP(ПРОДАЖИ!C:C,'ИЗ ОСНОВЫ НОМЕНКЛАТУР'!D:E,2,0)</f>
        <v>Навесы мебельные (петли)</v>
      </c>
      <c r="AD3257" s="48" t="str">
        <f>VLOOKUP(C:C,'ИЗ ОСНОВЫ НОМЕНКЛАТУР'!D:F,3,0)</f>
        <v>Толкатели</v>
      </c>
      <c r="AE3257" s="48" t="str">
        <f>VLOOKUP(C:C,'ИЗ ОСНОВЫ НОМЕНКЛАТУР'!D:H,5,0)</f>
        <v>B</v>
      </c>
    </row>
    <row r="3258" spans="1:31" ht="9.6" customHeight="1" x14ac:dyDescent="0.2">
      <c r="A3258" s="45" t="s">
        <v>3186</v>
      </c>
      <c r="B3258" s="11"/>
      <c r="C3258" s="11" t="s">
        <v>3255</v>
      </c>
      <c r="D3258" s="44">
        <v>0</v>
      </c>
      <c r="E3258" s="44">
        <v>0</v>
      </c>
      <c r="F3258" s="48">
        <v>0</v>
      </c>
      <c r="G3258" s="48">
        <v>0</v>
      </c>
      <c r="H3258" s="44">
        <v>3914</v>
      </c>
      <c r="I3258" s="44">
        <v>333</v>
      </c>
      <c r="J3258" s="44">
        <v>0</v>
      </c>
      <c r="K3258" s="48">
        <v>0</v>
      </c>
      <c r="L3258" s="49">
        <v>0</v>
      </c>
      <c r="M3258" s="49">
        <v>0</v>
      </c>
      <c r="N3258" s="10">
        <v>0</v>
      </c>
      <c r="O3258" s="10">
        <v>0</v>
      </c>
      <c r="P3258" s="10">
        <v>408366.83</v>
      </c>
      <c r="Q3258" s="10">
        <v>37300.18</v>
      </c>
      <c r="R3258" s="10">
        <v>0</v>
      </c>
      <c r="S3258" s="10">
        <v>0</v>
      </c>
      <c r="T3258" s="50">
        <f t="shared" si="171"/>
        <v>0</v>
      </c>
      <c r="U3258" s="50">
        <f t="shared" si="171"/>
        <v>0</v>
      </c>
      <c r="V3258" s="50">
        <f t="shared" si="171"/>
        <v>0</v>
      </c>
      <c r="W3258" s="50">
        <f t="shared" si="170"/>
        <v>0</v>
      </c>
      <c r="X3258" s="50">
        <f t="shared" si="170"/>
        <v>34030.569166666668</v>
      </c>
      <c r="Y3258" s="50">
        <f t="shared" si="170"/>
        <v>3108.3483333333334</v>
      </c>
      <c r="Z3258" s="50">
        <f t="shared" si="170"/>
        <v>0</v>
      </c>
      <c r="AA3258" s="50">
        <f t="shared" si="170"/>
        <v>0</v>
      </c>
      <c r="AB3258" s="50">
        <f t="shared" si="169"/>
        <v>37138.917500000003</v>
      </c>
      <c r="AC3258" s="48" t="str">
        <f>VLOOKUP(ПРОДАЖИ!C:C,'ИЗ ОСНОВЫ НОМЕНКЛАТУР'!D:E,2,0)</f>
        <v>Навесы мебельные (петли)</v>
      </c>
      <c r="AD3258" s="48" t="str">
        <f>VLOOKUP(C:C,'ИЗ ОСНОВЫ НОМЕНКЛАТУР'!D:F,3,0)</f>
        <v>Толкатели</v>
      </c>
      <c r="AE3258" s="48" t="str">
        <f>VLOOKUP(C:C,'ИЗ ОСНОВЫ НОМЕНКЛАТУР'!D:H,5,0)</f>
        <v>B</v>
      </c>
    </row>
    <row r="3259" spans="1:31" ht="9.6" customHeight="1" x14ac:dyDescent="0.2">
      <c r="A3259" s="45" t="s">
        <v>3186</v>
      </c>
      <c r="B3259" s="11"/>
      <c r="C3259" s="11" t="s">
        <v>3256</v>
      </c>
      <c r="D3259" s="44">
        <v>193</v>
      </c>
      <c r="E3259" s="44">
        <v>0</v>
      </c>
      <c r="F3259" s="48">
        <v>0</v>
      </c>
      <c r="G3259" s="48">
        <v>0</v>
      </c>
      <c r="H3259" s="44">
        <v>1571</v>
      </c>
      <c r="I3259" s="44">
        <v>0</v>
      </c>
      <c r="J3259" s="44">
        <v>0</v>
      </c>
      <c r="K3259" s="48">
        <v>0</v>
      </c>
      <c r="L3259" s="49">
        <v>66585</v>
      </c>
      <c r="M3259" s="49">
        <v>0</v>
      </c>
      <c r="N3259" s="10">
        <v>0</v>
      </c>
      <c r="O3259" s="10">
        <v>0</v>
      </c>
      <c r="P3259" s="10">
        <v>294791.13</v>
      </c>
      <c r="Q3259" s="10">
        <v>0</v>
      </c>
      <c r="R3259" s="10">
        <v>0</v>
      </c>
      <c r="S3259" s="10">
        <v>0</v>
      </c>
      <c r="T3259" s="50">
        <f t="shared" si="171"/>
        <v>5548.75</v>
      </c>
      <c r="U3259" s="50">
        <f t="shared" si="171"/>
        <v>0</v>
      </c>
      <c r="V3259" s="50">
        <f t="shared" si="171"/>
        <v>0</v>
      </c>
      <c r="W3259" s="50">
        <f t="shared" si="170"/>
        <v>0</v>
      </c>
      <c r="X3259" s="50">
        <f t="shared" si="170"/>
        <v>24565.927500000002</v>
      </c>
      <c r="Y3259" s="50">
        <f t="shared" si="170"/>
        <v>0</v>
      </c>
      <c r="Z3259" s="50">
        <f t="shared" si="170"/>
        <v>0</v>
      </c>
      <c r="AA3259" s="50">
        <f t="shared" si="170"/>
        <v>0</v>
      </c>
      <c r="AB3259" s="50">
        <f t="shared" si="169"/>
        <v>30114.677500000002</v>
      </c>
      <c r="AC3259" s="48" t="str">
        <f>VLOOKUP(ПРОДАЖИ!C:C,'ИЗ ОСНОВЫ НОМЕНКЛАТУР'!D:E,2,0)</f>
        <v>Навесы мебельные (петли)</v>
      </c>
      <c r="AD3259" s="48" t="str">
        <f>VLOOKUP(C:C,'ИЗ ОСНОВЫ НОМЕНКЛАТУР'!D:F,3,0)</f>
        <v>Толкатели</v>
      </c>
      <c r="AE3259" s="48" t="str">
        <f>VLOOKUP(C:C,'ИЗ ОСНОВЫ НОМЕНКЛАТУР'!D:H,5,0)</f>
        <v>C</v>
      </c>
    </row>
    <row r="3260" spans="1:31" ht="9.6" customHeight="1" x14ac:dyDescent="0.2">
      <c r="A3260" s="45" t="s">
        <v>3186</v>
      </c>
      <c r="B3260" s="11"/>
      <c r="C3260" s="11" t="s">
        <v>3257</v>
      </c>
      <c r="D3260" s="44">
        <v>1530</v>
      </c>
      <c r="E3260" s="44">
        <v>0</v>
      </c>
      <c r="F3260" s="48">
        <v>1871</v>
      </c>
      <c r="G3260" s="48">
        <v>0</v>
      </c>
      <c r="H3260" s="44">
        <v>165</v>
      </c>
      <c r="I3260" s="44">
        <v>0</v>
      </c>
      <c r="J3260" s="44">
        <v>0</v>
      </c>
      <c r="K3260" s="48">
        <v>0</v>
      </c>
      <c r="L3260" s="49">
        <v>316484.96000000002</v>
      </c>
      <c r="M3260" s="49">
        <v>0</v>
      </c>
      <c r="N3260" s="10">
        <v>359088.36</v>
      </c>
      <c r="O3260" s="10">
        <v>0</v>
      </c>
      <c r="P3260" s="10">
        <v>32175</v>
      </c>
      <c r="Q3260" s="10">
        <v>0</v>
      </c>
      <c r="R3260" s="10">
        <v>0</v>
      </c>
      <c r="S3260" s="10">
        <v>0</v>
      </c>
      <c r="T3260" s="50">
        <f t="shared" si="171"/>
        <v>26373.74666666667</v>
      </c>
      <c r="U3260" s="50">
        <f t="shared" si="171"/>
        <v>0</v>
      </c>
      <c r="V3260" s="50">
        <f t="shared" si="171"/>
        <v>29924.03</v>
      </c>
      <c r="W3260" s="50">
        <f t="shared" si="170"/>
        <v>0</v>
      </c>
      <c r="X3260" s="50">
        <f t="shared" si="170"/>
        <v>2681.25</v>
      </c>
      <c r="Y3260" s="50">
        <f t="shared" si="170"/>
        <v>0</v>
      </c>
      <c r="Z3260" s="50">
        <f t="shared" si="170"/>
        <v>0</v>
      </c>
      <c r="AA3260" s="50">
        <f t="shared" si="170"/>
        <v>0</v>
      </c>
      <c r="AB3260" s="50">
        <f t="shared" si="169"/>
        <v>58979.026666666672</v>
      </c>
      <c r="AC3260" s="48" t="str">
        <f>VLOOKUP(ПРОДАЖИ!C:C,'ИЗ ОСНОВЫ НОМЕНКЛАТУР'!D:E,2,0)</f>
        <v>Навесы мебельные (петли)</v>
      </c>
      <c r="AD3260" s="48" t="str">
        <f>VLOOKUP(C:C,'ИЗ ОСНОВЫ НОМЕНКЛАТУР'!D:F,3,0)</f>
        <v>Толкатели</v>
      </c>
      <c r="AE3260" s="48" t="str">
        <f>VLOOKUP(C:C,'ИЗ ОСНОВЫ НОМЕНКЛАТУР'!D:H,5,0)</f>
        <v>B</v>
      </c>
    </row>
    <row r="3261" spans="1:31" ht="9.6" customHeight="1" x14ac:dyDescent="0.2">
      <c r="A3261" s="45" t="s">
        <v>3186</v>
      </c>
      <c r="B3261" s="11"/>
      <c r="C3261" s="11" t="s">
        <v>3258</v>
      </c>
      <c r="D3261" s="44">
        <v>2611</v>
      </c>
      <c r="E3261" s="44">
        <v>0</v>
      </c>
      <c r="F3261" s="48">
        <v>4018</v>
      </c>
      <c r="G3261" s="48">
        <v>0</v>
      </c>
      <c r="H3261" s="44">
        <v>0</v>
      </c>
      <c r="I3261" s="44">
        <v>0</v>
      </c>
      <c r="J3261" s="44">
        <v>0</v>
      </c>
      <c r="K3261" s="48">
        <v>0</v>
      </c>
      <c r="L3261" s="49">
        <v>229163.54</v>
      </c>
      <c r="M3261" s="49">
        <v>0</v>
      </c>
      <c r="N3261" s="10">
        <v>371084.58</v>
      </c>
      <c r="O3261" s="10">
        <v>0</v>
      </c>
      <c r="P3261" s="10">
        <v>0</v>
      </c>
      <c r="Q3261" s="10">
        <v>0</v>
      </c>
      <c r="R3261" s="10">
        <v>0</v>
      </c>
      <c r="S3261" s="10">
        <v>0</v>
      </c>
      <c r="T3261" s="50">
        <f t="shared" si="171"/>
        <v>19096.961666666666</v>
      </c>
      <c r="U3261" s="50">
        <f t="shared" si="171"/>
        <v>0</v>
      </c>
      <c r="V3261" s="50">
        <f t="shared" si="171"/>
        <v>30923.715</v>
      </c>
      <c r="W3261" s="50">
        <f t="shared" si="170"/>
        <v>0</v>
      </c>
      <c r="X3261" s="50">
        <f t="shared" si="170"/>
        <v>0</v>
      </c>
      <c r="Y3261" s="50">
        <f t="shared" si="170"/>
        <v>0</v>
      </c>
      <c r="Z3261" s="50">
        <f t="shared" si="170"/>
        <v>0</v>
      </c>
      <c r="AA3261" s="50">
        <f t="shared" si="170"/>
        <v>0</v>
      </c>
      <c r="AB3261" s="50">
        <f t="shared" si="169"/>
        <v>50020.676666666666</v>
      </c>
      <c r="AC3261" s="48" t="str">
        <f>VLOOKUP(ПРОДАЖИ!C:C,'ИЗ ОСНОВЫ НОМЕНКЛАТУР'!D:E,2,0)</f>
        <v>Навесы мебельные (петли)</v>
      </c>
      <c r="AD3261" s="48" t="str">
        <f>VLOOKUP(C:C,'ИЗ ОСНОВЫ НОМЕНКЛАТУР'!D:F,3,0)</f>
        <v>Толкатели</v>
      </c>
      <c r="AE3261" s="48" t="str">
        <f>VLOOKUP(C:C,'ИЗ ОСНОВЫ НОМЕНКЛАТУР'!D:H,5,0)</f>
        <v>B</v>
      </c>
    </row>
    <row r="3262" spans="1:31" ht="9.6" customHeight="1" x14ac:dyDescent="0.2">
      <c r="A3262" s="45" t="s">
        <v>3186</v>
      </c>
      <c r="B3262" s="11"/>
      <c r="C3262" s="11" t="s">
        <v>3259</v>
      </c>
      <c r="D3262" s="44">
        <v>1827</v>
      </c>
      <c r="E3262" s="44">
        <v>0</v>
      </c>
      <c r="F3262" s="48">
        <v>0</v>
      </c>
      <c r="G3262" s="48">
        <v>0</v>
      </c>
      <c r="H3262" s="44">
        <v>0</v>
      </c>
      <c r="I3262" s="44">
        <v>0</v>
      </c>
      <c r="J3262" s="44">
        <v>0</v>
      </c>
      <c r="K3262" s="48">
        <v>0</v>
      </c>
      <c r="L3262" s="49">
        <v>274050</v>
      </c>
      <c r="M3262" s="49">
        <v>0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0</v>
      </c>
      <c r="T3262" s="50">
        <f t="shared" si="171"/>
        <v>22837.5</v>
      </c>
      <c r="U3262" s="50">
        <f t="shared" si="171"/>
        <v>0</v>
      </c>
      <c r="V3262" s="50">
        <f t="shared" si="171"/>
        <v>0</v>
      </c>
      <c r="W3262" s="50">
        <f t="shared" si="170"/>
        <v>0</v>
      </c>
      <c r="X3262" s="50">
        <f t="shared" si="170"/>
        <v>0</v>
      </c>
      <c r="Y3262" s="50">
        <f t="shared" si="170"/>
        <v>0</v>
      </c>
      <c r="Z3262" s="50">
        <f t="shared" si="170"/>
        <v>0</v>
      </c>
      <c r="AA3262" s="50">
        <f t="shared" si="170"/>
        <v>0</v>
      </c>
      <c r="AB3262" s="50">
        <f t="shared" si="169"/>
        <v>22837.5</v>
      </c>
      <c r="AC3262" s="48" t="str">
        <f>VLOOKUP(ПРОДАЖИ!C:C,'ИЗ ОСНОВЫ НОМЕНКЛАТУР'!D:E,2,0)</f>
        <v>Навесы мебельные (петли)</v>
      </c>
      <c r="AD3262" s="48" t="str">
        <f>VLOOKUP(C:C,'ИЗ ОСНОВЫ НОМЕНКЛАТУР'!D:F,3,0)</f>
        <v>Толкатели</v>
      </c>
      <c r="AE3262" s="48" t="str">
        <f>VLOOKUP(C:C,'ИЗ ОСНОВЫ НОМЕНКЛАТУР'!D:H,5,0)</f>
        <v>B</v>
      </c>
    </row>
    <row r="3263" spans="1:31" ht="9.6" customHeight="1" x14ac:dyDescent="0.2">
      <c r="A3263" s="45" t="s">
        <v>3186</v>
      </c>
      <c r="B3263" s="11"/>
      <c r="C3263" s="11" t="s">
        <v>3260</v>
      </c>
      <c r="D3263" s="44">
        <v>1658</v>
      </c>
      <c r="E3263" s="44">
        <v>0</v>
      </c>
      <c r="F3263" s="48">
        <v>0</v>
      </c>
      <c r="G3263" s="48">
        <v>0</v>
      </c>
      <c r="H3263" s="44">
        <v>0</v>
      </c>
      <c r="I3263" s="44">
        <v>0</v>
      </c>
      <c r="J3263" s="44">
        <v>0</v>
      </c>
      <c r="K3263" s="48">
        <v>0</v>
      </c>
      <c r="L3263" s="49">
        <v>248700</v>
      </c>
      <c r="M3263" s="49">
        <v>0</v>
      </c>
      <c r="N3263" s="10">
        <v>0</v>
      </c>
      <c r="O3263" s="10">
        <v>0</v>
      </c>
      <c r="P3263" s="10">
        <v>0</v>
      </c>
      <c r="Q3263" s="10">
        <v>0</v>
      </c>
      <c r="R3263" s="10">
        <v>0</v>
      </c>
      <c r="S3263" s="10">
        <v>0</v>
      </c>
      <c r="T3263" s="50">
        <f t="shared" si="171"/>
        <v>20725</v>
      </c>
      <c r="U3263" s="50">
        <f t="shared" si="171"/>
        <v>0</v>
      </c>
      <c r="V3263" s="50">
        <f t="shared" si="171"/>
        <v>0</v>
      </c>
      <c r="W3263" s="50">
        <f t="shared" si="170"/>
        <v>0</v>
      </c>
      <c r="X3263" s="50">
        <f t="shared" si="170"/>
        <v>0</v>
      </c>
      <c r="Y3263" s="50">
        <f t="shared" si="170"/>
        <v>0</v>
      </c>
      <c r="Z3263" s="50">
        <f t="shared" si="170"/>
        <v>0</v>
      </c>
      <c r="AA3263" s="50">
        <f t="shared" si="170"/>
        <v>0</v>
      </c>
      <c r="AB3263" s="50">
        <f t="shared" si="169"/>
        <v>20725</v>
      </c>
      <c r="AC3263" s="48" t="str">
        <f>VLOOKUP(ПРОДАЖИ!C:C,'ИЗ ОСНОВЫ НОМЕНКЛАТУР'!D:E,2,0)</f>
        <v>Навесы мебельные (петли)</v>
      </c>
      <c r="AD3263" s="48" t="str">
        <f>VLOOKUP(C:C,'ИЗ ОСНОВЫ НОМЕНКЛАТУР'!D:F,3,0)</f>
        <v>Толкатели</v>
      </c>
      <c r="AE3263" s="48" t="str">
        <f>VLOOKUP(C:C,'ИЗ ОСНОВЫ НОМЕНКЛАТУР'!D:H,5,0)</f>
        <v>C</v>
      </c>
    </row>
    <row r="3264" spans="1:31" ht="9.6" customHeight="1" x14ac:dyDescent="0.2">
      <c r="A3264" s="45" t="s">
        <v>3186</v>
      </c>
      <c r="B3264" s="46" t="s">
        <v>3261</v>
      </c>
      <c r="C3264" s="46"/>
      <c r="D3264" s="44">
        <v>0</v>
      </c>
      <c r="E3264" s="44">
        <v>0</v>
      </c>
      <c r="F3264" s="48">
        <v>0</v>
      </c>
      <c r="G3264" s="48">
        <v>0</v>
      </c>
      <c r="H3264" s="44">
        <v>0</v>
      </c>
      <c r="I3264" s="44">
        <v>0</v>
      </c>
      <c r="J3264" s="44">
        <v>0</v>
      </c>
      <c r="K3264" s="48">
        <v>0</v>
      </c>
      <c r="L3264" s="49">
        <v>0</v>
      </c>
      <c r="M3264" s="49">
        <v>0</v>
      </c>
      <c r="N3264" s="10">
        <v>0</v>
      </c>
      <c r="O3264" s="10">
        <v>0</v>
      </c>
      <c r="P3264" s="10">
        <v>0</v>
      </c>
      <c r="Q3264" s="10">
        <v>0</v>
      </c>
      <c r="R3264" s="10">
        <v>0</v>
      </c>
      <c r="S3264" s="10">
        <v>0</v>
      </c>
      <c r="T3264" s="50">
        <f t="shared" si="171"/>
        <v>0</v>
      </c>
      <c r="U3264" s="50">
        <f t="shared" si="171"/>
        <v>0</v>
      </c>
      <c r="V3264" s="50">
        <f t="shared" si="171"/>
        <v>0</v>
      </c>
      <c r="W3264" s="50">
        <f t="shared" si="170"/>
        <v>0</v>
      </c>
      <c r="X3264" s="50">
        <f t="shared" si="170"/>
        <v>0</v>
      </c>
      <c r="Y3264" s="50">
        <f t="shared" si="170"/>
        <v>0</v>
      </c>
      <c r="Z3264" s="50">
        <f t="shared" si="170"/>
        <v>0</v>
      </c>
      <c r="AA3264" s="50">
        <f t="shared" si="170"/>
        <v>0</v>
      </c>
      <c r="AB3264" s="50">
        <f t="shared" si="169"/>
        <v>0</v>
      </c>
      <c r="AC3264" s="48" t="e">
        <f>VLOOKUP(ПРОДАЖИ!C:C,'ИЗ ОСНОВЫ НОМЕНКЛАТУР'!D:E,2,0)</f>
        <v>#N/A</v>
      </c>
      <c r="AD3264" s="48" t="e">
        <f>VLOOKUP(C:C,'ИЗ ОСНОВЫ НОМЕНКЛАТУР'!D:F,3,0)</f>
        <v>#N/A</v>
      </c>
      <c r="AE3264" s="48" t="e">
        <f>VLOOKUP(C:C,'ИЗ ОСНОВЫ НОМЕНКЛАТУР'!D:H,5,0)</f>
        <v>#N/A</v>
      </c>
    </row>
    <row r="3265" spans="1:31" ht="9.6" customHeight="1" x14ac:dyDescent="0.2">
      <c r="A3265" s="45" t="s">
        <v>3186</v>
      </c>
      <c r="B3265" s="11"/>
      <c r="C3265" s="11" t="s">
        <v>3262</v>
      </c>
      <c r="D3265" s="44">
        <v>0</v>
      </c>
      <c r="E3265" s="44">
        <v>0</v>
      </c>
      <c r="F3265" s="48">
        <v>0</v>
      </c>
      <c r="G3265" s="48">
        <v>0</v>
      </c>
      <c r="H3265" s="44">
        <v>260</v>
      </c>
      <c r="I3265" s="44">
        <v>0</v>
      </c>
      <c r="J3265" s="44">
        <v>0</v>
      </c>
      <c r="K3265" s="48">
        <v>0</v>
      </c>
      <c r="L3265" s="49">
        <v>0</v>
      </c>
      <c r="M3265" s="49">
        <v>0</v>
      </c>
      <c r="N3265" s="10">
        <v>0</v>
      </c>
      <c r="O3265" s="10">
        <v>0</v>
      </c>
      <c r="P3265" s="10">
        <v>10660</v>
      </c>
      <c r="Q3265" s="10">
        <v>0</v>
      </c>
      <c r="R3265" s="10">
        <v>0</v>
      </c>
      <c r="S3265" s="10">
        <v>0</v>
      </c>
      <c r="T3265" s="50">
        <f t="shared" si="171"/>
        <v>0</v>
      </c>
      <c r="U3265" s="50">
        <f t="shared" si="171"/>
        <v>0</v>
      </c>
      <c r="V3265" s="50">
        <f t="shared" si="171"/>
        <v>0</v>
      </c>
      <c r="W3265" s="50">
        <f t="shared" si="170"/>
        <v>0</v>
      </c>
      <c r="X3265" s="50">
        <f t="shared" si="170"/>
        <v>888.33333333333337</v>
      </c>
      <c r="Y3265" s="50">
        <f t="shared" si="170"/>
        <v>0</v>
      </c>
      <c r="Z3265" s="50">
        <f t="shared" si="170"/>
        <v>0</v>
      </c>
      <c r="AA3265" s="50">
        <f t="shared" si="170"/>
        <v>0</v>
      </c>
      <c r="AB3265" s="50">
        <f t="shared" si="169"/>
        <v>888.33333333333337</v>
      </c>
      <c r="AC3265" s="48" t="str">
        <f>VLOOKUP(ПРОДАЖИ!C:C,'ИЗ ОСНОВЫ НОМЕНКЛАТУР'!D:E,2,0)</f>
        <v>Навесы мебельные (петли)</v>
      </c>
      <c r="AD3265" s="48" t="str">
        <f>VLOOKUP(C:C,'ИЗ ОСНОВЫ НОМЕНКЛАТУР'!D:F,3,0)</f>
        <v>Планки</v>
      </c>
      <c r="AE3265" s="48" t="str">
        <f>VLOOKUP(C:C,'ИЗ ОСНОВЫ НОМЕНКЛАТУР'!D:H,5,0)</f>
        <v>C</v>
      </c>
    </row>
    <row r="3266" spans="1:31" ht="9.6" customHeight="1" x14ac:dyDescent="0.2">
      <c r="A3266" s="45" t="s">
        <v>3186</v>
      </c>
      <c r="B3266" s="11"/>
      <c r="C3266" s="11" t="s">
        <v>3263</v>
      </c>
      <c r="D3266" s="44">
        <v>0</v>
      </c>
      <c r="E3266" s="44">
        <v>0</v>
      </c>
      <c r="F3266" s="48">
        <v>0</v>
      </c>
      <c r="G3266" s="48">
        <v>0</v>
      </c>
      <c r="H3266" s="44">
        <v>82</v>
      </c>
      <c r="I3266" s="44">
        <v>0</v>
      </c>
      <c r="J3266" s="44">
        <v>0</v>
      </c>
      <c r="K3266" s="48">
        <v>0</v>
      </c>
      <c r="L3266" s="49">
        <v>0</v>
      </c>
      <c r="M3266" s="49">
        <v>0</v>
      </c>
      <c r="N3266" s="10">
        <v>0</v>
      </c>
      <c r="O3266" s="10">
        <v>0</v>
      </c>
      <c r="P3266" s="10">
        <v>4025.38</v>
      </c>
      <c r="Q3266" s="10">
        <v>0</v>
      </c>
      <c r="R3266" s="10">
        <v>0</v>
      </c>
      <c r="S3266" s="10">
        <v>0</v>
      </c>
      <c r="T3266" s="50">
        <f t="shared" si="171"/>
        <v>0</v>
      </c>
      <c r="U3266" s="50">
        <f t="shared" si="171"/>
        <v>0</v>
      </c>
      <c r="V3266" s="50">
        <f t="shared" si="171"/>
        <v>0</v>
      </c>
      <c r="W3266" s="50">
        <f t="shared" si="170"/>
        <v>0</v>
      </c>
      <c r="X3266" s="50">
        <f t="shared" si="170"/>
        <v>335.44833333333332</v>
      </c>
      <c r="Y3266" s="50">
        <f t="shared" si="170"/>
        <v>0</v>
      </c>
      <c r="Z3266" s="50">
        <f t="shared" si="170"/>
        <v>0</v>
      </c>
      <c r="AA3266" s="50">
        <f t="shared" si="170"/>
        <v>0</v>
      </c>
      <c r="AB3266" s="50">
        <f t="shared" si="169"/>
        <v>335.44833333333332</v>
      </c>
      <c r="AC3266" s="48" t="str">
        <f>VLOOKUP(ПРОДАЖИ!C:C,'ИЗ ОСНОВЫ НОМЕНКЛАТУР'!D:E,2,0)</f>
        <v>Навесы мебельные (петли)</v>
      </c>
      <c r="AD3266" s="48" t="str">
        <f>VLOOKUP(C:C,'ИЗ ОСНОВЫ НОМЕНКЛАТУР'!D:F,3,0)</f>
        <v>Планки</v>
      </c>
      <c r="AE3266" s="48" t="str">
        <f>VLOOKUP(C:C,'ИЗ ОСНОВЫ НОМЕНКЛАТУР'!D:H,5,0)</f>
        <v>C</v>
      </c>
    </row>
    <row r="3267" spans="1:31" ht="9.6" customHeight="1" x14ac:dyDescent="0.2">
      <c r="A3267" s="45" t="s">
        <v>3186</v>
      </c>
      <c r="B3267" s="11"/>
      <c r="C3267" s="11" t="s">
        <v>3264</v>
      </c>
      <c r="D3267" s="44">
        <v>0</v>
      </c>
      <c r="E3267" s="44">
        <v>0</v>
      </c>
      <c r="F3267" s="48">
        <v>432</v>
      </c>
      <c r="G3267" s="48">
        <v>0</v>
      </c>
      <c r="H3267" s="44">
        <v>0</v>
      </c>
      <c r="I3267" s="44">
        <v>0</v>
      </c>
      <c r="J3267" s="44">
        <v>0</v>
      </c>
      <c r="K3267" s="48">
        <v>0</v>
      </c>
      <c r="L3267" s="49">
        <v>0</v>
      </c>
      <c r="M3267" s="49">
        <v>0</v>
      </c>
      <c r="N3267" s="10">
        <v>7521.43</v>
      </c>
      <c r="O3267" s="10">
        <v>0</v>
      </c>
      <c r="P3267" s="10">
        <v>0</v>
      </c>
      <c r="Q3267" s="10">
        <v>0</v>
      </c>
      <c r="R3267" s="10">
        <v>0</v>
      </c>
      <c r="S3267" s="10">
        <v>0</v>
      </c>
      <c r="T3267" s="50">
        <f t="shared" si="171"/>
        <v>0</v>
      </c>
      <c r="U3267" s="50">
        <f t="shared" si="171"/>
        <v>0</v>
      </c>
      <c r="V3267" s="50">
        <f t="shared" si="171"/>
        <v>626.78583333333336</v>
      </c>
      <c r="W3267" s="50">
        <f t="shared" si="170"/>
        <v>0</v>
      </c>
      <c r="X3267" s="50">
        <f t="shared" si="170"/>
        <v>0</v>
      </c>
      <c r="Y3267" s="50">
        <f t="shared" si="170"/>
        <v>0</v>
      </c>
      <c r="Z3267" s="50">
        <f t="shared" si="170"/>
        <v>0</v>
      </c>
      <c r="AA3267" s="50">
        <f t="shared" si="170"/>
        <v>0</v>
      </c>
      <c r="AB3267" s="50">
        <f t="shared" si="169"/>
        <v>626.78583333333336</v>
      </c>
      <c r="AC3267" s="48" t="str">
        <f>VLOOKUP(ПРОДАЖИ!C:C,'ИЗ ОСНОВЫ НОМЕНКЛАТУР'!D:E,2,0)</f>
        <v>Навесы мебельные (петли)</v>
      </c>
      <c r="AD3267" s="48" t="str">
        <f>VLOOKUP(C:C,'ИЗ ОСНОВЫ НОМЕНКЛАТУР'!D:F,3,0)</f>
        <v>Планки</v>
      </c>
      <c r="AE3267" s="48" t="str">
        <f>VLOOKUP(C:C,'ИЗ ОСНОВЫ НОМЕНКЛАТУР'!D:H,5,0)</f>
        <v>C</v>
      </c>
    </row>
    <row r="3268" spans="1:31" ht="9.6" customHeight="1" x14ac:dyDescent="0.2">
      <c r="A3268" s="45" t="s">
        <v>3186</v>
      </c>
      <c r="B3268" s="11"/>
      <c r="C3268" s="11" t="s">
        <v>3265</v>
      </c>
      <c r="D3268" s="44">
        <v>0</v>
      </c>
      <c r="E3268" s="44">
        <v>0</v>
      </c>
      <c r="F3268" s="48">
        <v>758</v>
      </c>
      <c r="G3268" s="48">
        <v>0</v>
      </c>
      <c r="H3268" s="44">
        <v>0</v>
      </c>
      <c r="I3268" s="44">
        <v>0</v>
      </c>
      <c r="J3268" s="44">
        <v>0</v>
      </c>
      <c r="K3268" s="48">
        <v>0</v>
      </c>
      <c r="L3268" s="49">
        <v>0</v>
      </c>
      <c r="M3268" s="49">
        <v>0</v>
      </c>
      <c r="N3268" s="10">
        <v>12561.16</v>
      </c>
      <c r="O3268" s="10">
        <v>0</v>
      </c>
      <c r="P3268" s="10">
        <v>0</v>
      </c>
      <c r="Q3268" s="10">
        <v>0</v>
      </c>
      <c r="R3268" s="10">
        <v>0</v>
      </c>
      <c r="S3268" s="10">
        <v>0</v>
      </c>
      <c r="T3268" s="50">
        <f t="shared" si="171"/>
        <v>0</v>
      </c>
      <c r="U3268" s="50">
        <f t="shared" si="171"/>
        <v>0</v>
      </c>
      <c r="V3268" s="50">
        <f t="shared" si="171"/>
        <v>1046.7633333333333</v>
      </c>
      <c r="W3268" s="50">
        <f t="shared" si="170"/>
        <v>0</v>
      </c>
      <c r="X3268" s="50">
        <f t="shared" si="170"/>
        <v>0</v>
      </c>
      <c r="Y3268" s="50">
        <f t="shared" si="170"/>
        <v>0</v>
      </c>
      <c r="Z3268" s="50">
        <f t="shared" si="170"/>
        <v>0</v>
      </c>
      <c r="AA3268" s="50">
        <f t="shared" si="170"/>
        <v>0</v>
      </c>
      <c r="AB3268" s="50">
        <f t="shared" ref="AB3268:AB3331" si="172">T3268+U3268+V3268+W3268+X3268+Y3268+Z3268+AA3268</f>
        <v>1046.7633333333333</v>
      </c>
      <c r="AC3268" s="48" t="str">
        <f>VLOOKUP(ПРОДАЖИ!C:C,'ИЗ ОСНОВЫ НОМЕНКЛАТУР'!D:E,2,0)</f>
        <v>Навесы мебельные (петли)</v>
      </c>
      <c r="AD3268" s="48" t="str">
        <f>VLOOKUP(C:C,'ИЗ ОСНОВЫ НОМЕНКЛАТУР'!D:F,3,0)</f>
        <v>Планки</v>
      </c>
      <c r="AE3268" s="48" t="str">
        <f>VLOOKUP(C:C,'ИЗ ОСНОВЫ НОМЕНКЛАТУР'!D:H,5,0)</f>
        <v>C</v>
      </c>
    </row>
    <row r="3269" spans="1:31" ht="9.6" customHeight="1" x14ac:dyDescent="0.2">
      <c r="A3269" s="45" t="s">
        <v>3186</v>
      </c>
      <c r="B3269" s="11"/>
      <c r="C3269" s="11" t="s">
        <v>3266</v>
      </c>
      <c r="D3269" s="44">
        <v>0</v>
      </c>
      <c r="E3269" s="44">
        <v>0</v>
      </c>
      <c r="F3269" s="48">
        <v>63</v>
      </c>
      <c r="G3269" s="48">
        <v>0</v>
      </c>
      <c r="H3269" s="44">
        <v>0</v>
      </c>
      <c r="I3269" s="44">
        <v>0</v>
      </c>
      <c r="J3269" s="44">
        <v>445</v>
      </c>
      <c r="K3269" s="48">
        <v>0</v>
      </c>
      <c r="L3269" s="49">
        <v>0</v>
      </c>
      <c r="M3269" s="49">
        <v>0</v>
      </c>
      <c r="N3269" s="10">
        <v>1068.75</v>
      </c>
      <c r="O3269" s="10">
        <v>0</v>
      </c>
      <c r="P3269" s="10">
        <v>0</v>
      </c>
      <c r="Q3269" s="10">
        <v>0</v>
      </c>
      <c r="R3269" s="10">
        <v>7867.6</v>
      </c>
      <c r="S3269" s="10">
        <v>0</v>
      </c>
      <c r="T3269" s="50">
        <f t="shared" si="171"/>
        <v>0</v>
      </c>
      <c r="U3269" s="50">
        <f t="shared" si="171"/>
        <v>0</v>
      </c>
      <c r="V3269" s="50">
        <f t="shared" si="171"/>
        <v>89.0625</v>
      </c>
      <c r="W3269" s="50">
        <f t="shared" si="170"/>
        <v>0</v>
      </c>
      <c r="X3269" s="50">
        <f t="shared" si="170"/>
        <v>0</v>
      </c>
      <c r="Y3269" s="50">
        <f t="shared" ref="Y3269:AA3332" si="173">Q3269/12</f>
        <v>0</v>
      </c>
      <c r="Z3269" s="50">
        <f t="shared" si="173"/>
        <v>655.63333333333333</v>
      </c>
      <c r="AA3269" s="50">
        <f t="shared" si="173"/>
        <v>0</v>
      </c>
      <c r="AB3269" s="50">
        <f t="shared" si="172"/>
        <v>744.69583333333333</v>
      </c>
      <c r="AC3269" s="48" t="str">
        <f>VLOOKUP(ПРОДАЖИ!C:C,'ИЗ ОСНОВЫ НОМЕНКЛАТУР'!D:E,2,0)</f>
        <v>Навесы мебельные (петли)</v>
      </c>
      <c r="AD3269" s="48" t="str">
        <f>VLOOKUP(C:C,'ИЗ ОСНОВЫ НОМЕНКЛАТУР'!D:F,3,0)</f>
        <v>Планки</v>
      </c>
      <c r="AE3269" s="48" t="str">
        <f>VLOOKUP(C:C,'ИЗ ОСНОВЫ НОМЕНКЛАТУР'!D:H,5,0)</f>
        <v>C</v>
      </c>
    </row>
    <row r="3270" spans="1:31" ht="9.6" customHeight="1" x14ac:dyDescent="0.2">
      <c r="A3270" s="45" t="s">
        <v>3186</v>
      </c>
      <c r="B3270" s="11"/>
      <c r="C3270" s="11" t="s">
        <v>3267</v>
      </c>
      <c r="D3270" s="44">
        <v>0</v>
      </c>
      <c r="E3270" s="44">
        <v>480</v>
      </c>
      <c r="F3270" s="48">
        <v>974</v>
      </c>
      <c r="G3270" s="48">
        <v>0</v>
      </c>
      <c r="H3270" s="44">
        <v>0</v>
      </c>
      <c r="I3270" s="44">
        <v>0</v>
      </c>
      <c r="J3270" s="44">
        <v>0</v>
      </c>
      <c r="K3270" s="48">
        <v>0</v>
      </c>
      <c r="L3270" s="49">
        <v>0</v>
      </c>
      <c r="M3270" s="49">
        <v>11721.6</v>
      </c>
      <c r="N3270" s="10">
        <v>21236.68</v>
      </c>
      <c r="O3270" s="10">
        <v>0</v>
      </c>
      <c r="P3270" s="10">
        <v>0</v>
      </c>
      <c r="Q3270" s="10">
        <v>0</v>
      </c>
      <c r="R3270" s="10">
        <v>0</v>
      </c>
      <c r="S3270" s="10">
        <v>0</v>
      </c>
      <c r="T3270" s="50">
        <f t="shared" si="171"/>
        <v>0</v>
      </c>
      <c r="U3270" s="50">
        <f t="shared" si="171"/>
        <v>976.80000000000007</v>
      </c>
      <c r="V3270" s="50">
        <f t="shared" si="171"/>
        <v>1769.7233333333334</v>
      </c>
      <c r="W3270" s="50">
        <f t="shared" si="171"/>
        <v>0</v>
      </c>
      <c r="X3270" s="50">
        <f t="shared" si="171"/>
        <v>0</v>
      </c>
      <c r="Y3270" s="50">
        <f t="shared" si="173"/>
        <v>0</v>
      </c>
      <c r="Z3270" s="50">
        <f t="shared" si="173"/>
        <v>0</v>
      </c>
      <c r="AA3270" s="50">
        <f t="shared" si="173"/>
        <v>0</v>
      </c>
      <c r="AB3270" s="50">
        <f t="shared" si="172"/>
        <v>2746.5233333333335</v>
      </c>
      <c r="AC3270" s="48" t="str">
        <f>VLOOKUP(ПРОДАЖИ!C:C,'ИЗ ОСНОВЫ НОМЕНКЛАТУР'!D:E,2,0)</f>
        <v>Навесы мебельные (петли)</v>
      </c>
      <c r="AD3270" s="48" t="str">
        <f>VLOOKUP(C:C,'ИЗ ОСНОВЫ НОМЕНКЛАТУР'!D:F,3,0)</f>
        <v>Планки</v>
      </c>
      <c r="AE3270" s="48" t="str">
        <f>VLOOKUP(C:C,'ИЗ ОСНОВЫ НОМЕНКЛАТУР'!D:H,5,0)</f>
        <v>C</v>
      </c>
    </row>
    <row r="3271" spans="1:31" ht="9.6" customHeight="1" x14ac:dyDescent="0.2">
      <c r="A3271" s="45" t="s">
        <v>3186</v>
      </c>
      <c r="B3271" s="46" t="s">
        <v>3268</v>
      </c>
      <c r="C3271" s="46"/>
      <c r="D3271" s="44">
        <v>0</v>
      </c>
      <c r="E3271" s="44">
        <v>0</v>
      </c>
      <c r="F3271" s="48">
        <v>0</v>
      </c>
      <c r="G3271" s="48">
        <v>0</v>
      </c>
      <c r="H3271" s="44">
        <v>0</v>
      </c>
      <c r="I3271" s="44">
        <v>0</v>
      </c>
      <c r="J3271" s="44">
        <v>0</v>
      </c>
      <c r="K3271" s="48">
        <v>0</v>
      </c>
      <c r="L3271" s="49">
        <v>0</v>
      </c>
      <c r="M3271" s="49">
        <v>0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0</v>
      </c>
      <c r="T3271" s="50">
        <f t="shared" si="171"/>
        <v>0</v>
      </c>
      <c r="U3271" s="50">
        <f t="shared" si="171"/>
        <v>0</v>
      </c>
      <c r="V3271" s="50">
        <f t="shared" si="171"/>
        <v>0</v>
      </c>
      <c r="W3271" s="50">
        <f t="shared" si="171"/>
        <v>0</v>
      </c>
      <c r="X3271" s="50">
        <f t="shared" si="171"/>
        <v>0</v>
      </c>
      <c r="Y3271" s="50">
        <f t="shared" si="173"/>
        <v>0</v>
      </c>
      <c r="Z3271" s="50">
        <f t="shared" si="173"/>
        <v>0</v>
      </c>
      <c r="AA3271" s="50">
        <f t="shared" si="173"/>
        <v>0</v>
      </c>
      <c r="AB3271" s="50">
        <f t="shared" si="172"/>
        <v>0</v>
      </c>
      <c r="AC3271" s="48" t="e">
        <f>VLOOKUP(ПРОДАЖИ!C:C,'ИЗ ОСНОВЫ НОМЕНКЛАТУР'!D:E,2,0)</f>
        <v>#N/A</v>
      </c>
      <c r="AD3271" s="48" t="e">
        <f>VLOOKUP(C:C,'ИЗ ОСНОВЫ НОМЕНКЛАТУР'!D:F,3,0)</f>
        <v>#N/A</v>
      </c>
      <c r="AE3271" s="48" t="e">
        <f>VLOOKUP(C:C,'ИЗ ОСНОВЫ НОМЕНКЛАТУР'!D:H,5,0)</f>
        <v>#N/A</v>
      </c>
    </row>
    <row r="3272" spans="1:31" ht="9.6" customHeight="1" x14ac:dyDescent="0.2">
      <c r="A3272" s="45" t="s">
        <v>3186</v>
      </c>
      <c r="B3272" s="11"/>
      <c r="C3272" s="11" t="s">
        <v>3269</v>
      </c>
      <c r="D3272" s="44">
        <v>409</v>
      </c>
      <c r="E3272" s="44">
        <v>0</v>
      </c>
      <c r="F3272" s="48">
        <v>0</v>
      </c>
      <c r="G3272" s="48">
        <v>0</v>
      </c>
      <c r="H3272" s="44">
        <v>0</v>
      </c>
      <c r="I3272" s="44">
        <v>0</v>
      </c>
      <c r="J3272" s="44">
        <v>0</v>
      </c>
      <c r="K3272" s="48">
        <v>0</v>
      </c>
      <c r="L3272" s="49">
        <v>137015</v>
      </c>
      <c r="M3272" s="49">
        <v>0</v>
      </c>
      <c r="N3272" s="10">
        <v>0</v>
      </c>
      <c r="O3272" s="10">
        <v>0</v>
      </c>
      <c r="P3272" s="10">
        <v>0</v>
      </c>
      <c r="Q3272" s="10">
        <v>0</v>
      </c>
      <c r="R3272" s="10">
        <v>0</v>
      </c>
      <c r="S3272" s="10">
        <v>0</v>
      </c>
      <c r="T3272" s="50">
        <f t="shared" si="171"/>
        <v>11417.916666666666</v>
      </c>
      <c r="U3272" s="50">
        <f t="shared" si="171"/>
        <v>0</v>
      </c>
      <c r="V3272" s="50">
        <f t="shared" si="171"/>
        <v>0</v>
      </c>
      <c r="W3272" s="50">
        <f t="shared" si="171"/>
        <v>0</v>
      </c>
      <c r="X3272" s="50">
        <f t="shared" si="171"/>
        <v>0</v>
      </c>
      <c r="Y3272" s="50">
        <f t="shared" si="173"/>
        <v>0</v>
      </c>
      <c r="Z3272" s="50">
        <f t="shared" si="173"/>
        <v>0</v>
      </c>
      <c r="AA3272" s="50">
        <f t="shared" si="173"/>
        <v>0</v>
      </c>
      <c r="AB3272" s="50">
        <f t="shared" si="172"/>
        <v>11417.916666666666</v>
      </c>
      <c r="AC3272" s="48" t="str">
        <f>VLOOKUP(ПРОДАЖИ!C:C,'ИЗ ОСНОВЫ НОМЕНКЛАТУР'!D:E,2,0)</f>
        <v>Навесы мебельные (петли)</v>
      </c>
      <c r="AD3272" s="48" t="str">
        <f>VLOOKUP(C:C,'ИЗ ОСНОВЫ НОМЕНКЛАТУР'!D:F,3,0)</f>
        <v>Доводчики</v>
      </c>
      <c r="AE3272" s="48" t="str">
        <f>VLOOKUP(C:C,'ИЗ ОСНОВЫ НОМЕНКЛАТУР'!D:H,5,0)</f>
        <v>C</v>
      </c>
    </row>
    <row r="3273" spans="1:31" ht="9.6" customHeight="1" x14ac:dyDescent="0.2">
      <c r="A3273" s="45" t="s">
        <v>3186</v>
      </c>
      <c r="B3273" s="11"/>
      <c r="C3273" s="11" t="s">
        <v>3270</v>
      </c>
      <c r="D3273" s="44">
        <v>0</v>
      </c>
      <c r="E3273" s="44">
        <v>0</v>
      </c>
      <c r="F3273" s="48">
        <v>0</v>
      </c>
      <c r="G3273" s="48">
        <v>0</v>
      </c>
      <c r="H3273" s="44">
        <v>26</v>
      </c>
      <c r="I3273" s="44">
        <v>6523</v>
      </c>
      <c r="J3273" s="44">
        <v>0</v>
      </c>
      <c r="K3273" s="48">
        <v>0</v>
      </c>
      <c r="L3273" s="49">
        <v>0</v>
      </c>
      <c r="M3273" s="49">
        <v>0</v>
      </c>
      <c r="N3273" s="10">
        <v>0</v>
      </c>
      <c r="O3273" s="10">
        <v>0</v>
      </c>
      <c r="P3273" s="10">
        <v>1253.3399999999999</v>
      </c>
      <c r="Q3273" s="10">
        <v>304069.11</v>
      </c>
      <c r="R3273" s="10">
        <v>0</v>
      </c>
      <c r="S3273" s="10">
        <v>0</v>
      </c>
      <c r="T3273" s="50">
        <f t="shared" si="171"/>
        <v>0</v>
      </c>
      <c r="U3273" s="50">
        <f t="shared" si="171"/>
        <v>0</v>
      </c>
      <c r="V3273" s="50">
        <f t="shared" si="171"/>
        <v>0</v>
      </c>
      <c r="W3273" s="50">
        <f t="shared" si="171"/>
        <v>0</v>
      </c>
      <c r="X3273" s="50">
        <f t="shared" si="171"/>
        <v>104.44499999999999</v>
      </c>
      <c r="Y3273" s="50">
        <f t="shared" si="173"/>
        <v>25339.092499999999</v>
      </c>
      <c r="Z3273" s="50">
        <f t="shared" si="173"/>
        <v>0</v>
      </c>
      <c r="AA3273" s="50">
        <f t="shared" si="173"/>
        <v>0</v>
      </c>
      <c r="AB3273" s="50">
        <f t="shared" si="172"/>
        <v>25443.537499999999</v>
      </c>
      <c r="AC3273" s="48" t="str">
        <f>VLOOKUP(ПРОДАЖИ!C:C,'ИЗ ОСНОВЫ НОМЕНКЛАТУР'!D:E,2,0)</f>
        <v>Навесы мебельные (петли)</v>
      </c>
      <c r="AD3273" s="48" t="str">
        <f>VLOOKUP(C:C,'ИЗ ОСНОВЫ НОМЕНКЛАТУР'!D:F,3,0)</f>
        <v>Доводчики</v>
      </c>
      <c r="AE3273" s="48" t="str">
        <f>VLOOKUP(C:C,'ИЗ ОСНОВЫ НОМЕНКЛАТУР'!D:H,5,0)</f>
        <v>B</v>
      </c>
    </row>
    <row r="3274" spans="1:31" ht="9.6" customHeight="1" x14ac:dyDescent="0.2">
      <c r="A3274" s="45" t="s">
        <v>3186</v>
      </c>
      <c r="B3274" s="11"/>
      <c r="C3274" s="11" t="s">
        <v>3271</v>
      </c>
      <c r="D3274" s="44">
        <v>0</v>
      </c>
      <c r="E3274" s="44">
        <v>248</v>
      </c>
      <c r="F3274" s="48">
        <v>279</v>
      </c>
      <c r="G3274" s="48">
        <v>0</v>
      </c>
      <c r="H3274" s="44">
        <v>0</v>
      </c>
      <c r="I3274" s="44">
        <v>0</v>
      </c>
      <c r="J3274" s="44">
        <v>0</v>
      </c>
      <c r="K3274" s="48">
        <v>0</v>
      </c>
      <c r="L3274" s="49">
        <v>0</v>
      </c>
      <c r="M3274" s="49">
        <v>90854.8</v>
      </c>
      <c r="N3274" s="10">
        <v>91448.51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50">
        <f t="shared" si="171"/>
        <v>0</v>
      </c>
      <c r="U3274" s="50">
        <f t="shared" si="171"/>
        <v>7571.2333333333336</v>
      </c>
      <c r="V3274" s="50">
        <f t="shared" si="171"/>
        <v>7620.7091666666665</v>
      </c>
      <c r="W3274" s="50">
        <f t="shared" si="171"/>
        <v>0</v>
      </c>
      <c r="X3274" s="50">
        <f t="shared" si="171"/>
        <v>0</v>
      </c>
      <c r="Y3274" s="50">
        <f t="shared" si="173"/>
        <v>0</v>
      </c>
      <c r="Z3274" s="50">
        <f t="shared" si="173"/>
        <v>0</v>
      </c>
      <c r="AA3274" s="50">
        <f t="shared" si="173"/>
        <v>0</v>
      </c>
      <c r="AB3274" s="50">
        <f t="shared" si="172"/>
        <v>15191.942500000001</v>
      </c>
      <c r="AC3274" s="48" t="str">
        <f>VLOOKUP(ПРОДАЖИ!C:C,'ИЗ ОСНОВЫ НОМЕНКЛАТУР'!D:E,2,0)</f>
        <v>Навесы мебельные (петли)</v>
      </c>
      <c r="AD3274" s="48" t="str">
        <f>VLOOKUP(C:C,'ИЗ ОСНОВЫ НОМЕНКЛАТУР'!D:F,3,0)</f>
        <v>Доводчики</v>
      </c>
      <c r="AE3274" s="48" t="str">
        <f>VLOOKUP(C:C,'ИЗ ОСНОВЫ НОМЕНКЛАТУР'!D:H,5,0)</f>
        <v>C</v>
      </c>
    </row>
    <row r="3275" spans="1:31" ht="9.6" customHeight="1" x14ac:dyDescent="0.2">
      <c r="A3275" s="45" t="s">
        <v>3186</v>
      </c>
      <c r="B3275" s="11"/>
      <c r="C3275" s="11" t="s">
        <v>3272</v>
      </c>
      <c r="D3275" s="44">
        <v>0</v>
      </c>
      <c r="E3275" s="44">
        <v>7235</v>
      </c>
      <c r="F3275" s="48">
        <v>3446</v>
      </c>
      <c r="G3275" s="48">
        <v>0</v>
      </c>
      <c r="H3275" s="44">
        <v>0</v>
      </c>
      <c r="I3275" s="44">
        <v>0</v>
      </c>
      <c r="J3275" s="44">
        <v>0</v>
      </c>
      <c r="K3275" s="48">
        <v>0</v>
      </c>
      <c r="L3275" s="49">
        <v>0</v>
      </c>
      <c r="M3275" s="49">
        <v>1648669.86</v>
      </c>
      <c r="N3275" s="10">
        <v>706539.67</v>
      </c>
      <c r="O3275" s="10">
        <v>0</v>
      </c>
      <c r="P3275" s="10">
        <v>0</v>
      </c>
      <c r="Q3275" s="10">
        <v>0</v>
      </c>
      <c r="R3275" s="10">
        <v>0</v>
      </c>
      <c r="S3275" s="10">
        <v>0</v>
      </c>
      <c r="T3275" s="50">
        <f t="shared" si="171"/>
        <v>0</v>
      </c>
      <c r="U3275" s="50">
        <f t="shared" si="171"/>
        <v>137389.155</v>
      </c>
      <c r="V3275" s="50">
        <f t="shared" si="171"/>
        <v>58878.305833333339</v>
      </c>
      <c r="W3275" s="50">
        <f t="shared" si="171"/>
        <v>0</v>
      </c>
      <c r="X3275" s="50">
        <f t="shared" si="171"/>
        <v>0</v>
      </c>
      <c r="Y3275" s="50">
        <f t="shared" si="173"/>
        <v>0</v>
      </c>
      <c r="Z3275" s="50">
        <f t="shared" si="173"/>
        <v>0</v>
      </c>
      <c r="AA3275" s="50">
        <f t="shared" si="173"/>
        <v>0</v>
      </c>
      <c r="AB3275" s="50">
        <f t="shared" si="172"/>
        <v>196267.46083333335</v>
      </c>
      <c r="AC3275" s="48" t="str">
        <f>VLOOKUP(ПРОДАЖИ!C:C,'ИЗ ОСНОВЫ НОМЕНКЛАТУР'!D:E,2,0)</f>
        <v>Навесы мебельные (петли)</v>
      </c>
      <c r="AD3275" s="48" t="str">
        <f>VLOOKUP(C:C,'ИЗ ОСНОВЫ НОМЕНКЛАТУР'!D:F,3,0)</f>
        <v>Доводчики</v>
      </c>
      <c r="AE3275" s="48" t="str">
        <f>VLOOKUP(C:C,'ИЗ ОСНОВЫ НОМЕНКЛАТУР'!D:H,5,0)</f>
        <v>A</v>
      </c>
    </row>
    <row r="3276" spans="1:31" ht="9.6" customHeight="1" x14ac:dyDescent="0.2">
      <c r="A3276" s="45" t="s">
        <v>3273</v>
      </c>
      <c r="B3276" s="45"/>
      <c r="C3276" s="45"/>
      <c r="D3276" s="44">
        <v>0</v>
      </c>
      <c r="E3276" s="44">
        <v>0</v>
      </c>
      <c r="F3276" s="48">
        <v>0</v>
      </c>
      <c r="G3276" s="48">
        <v>0</v>
      </c>
      <c r="H3276" s="44">
        <v>0</v>
      </c>
      <c r="I3276" s="44">
        <v>0</v>
      </c>
      <c r="J3276" s="44">
        <v>0</v>
      </c>
      <c r="K3276" s="48">
        <v>0</v>
      </c>
      <c r="L3276" s="49">
        <v>0</v>
      </c>
      <c r="M3276" s="49">
        <v>0</v>
      </c>
      <c r="N3276" s="10">
        <v>0</v>
      </c>
      <c r="O3276" s="10">
        <v>0</v>
      </c>
      <c r="P3276" s="10">
        <v>0</v>
      </c>
      <c r="Q3276" s="10">
        <v>0</v>
      </c>
      <c r="R3276" s="10">
        <v>0</v>
      </c>
      <c r="S3276" s="10">
        <v>0</v>
      </c>
      <c r="T3276" s="50">
        <f t="shared" si="171"/>
        <v>0</v>
      </c>
      <c r="U3276" s="50">
        <f t="shared" si="171"/>
        <v>0</v>
      </c>
      <c r="V3276" s="50">
        <f t="shared" si="171"/>
        <v>0</v>
      </c>
      <c r="W3276" s="50">
        <f t="shared" si="171"/>
        <v>0</v>
      </c>
      <c r="X3276" s="50">
        <f t="shared" si="171"/>
        <v>0</v>
      </c>
      <c r="Y3276" s="50">
        <f t="shared" si="173"/>
        <v>0</v>
      </c>
      <c r="Z3276" s="50">
        <f t="shared" si="173"/>
        <v>0</v>
      </c>
      <c r="AA3276" s="50">
        <f t="shared" si="173"/>
        <v>0</v>
      </c>
      <c r="AB3276" s="50">
        <f t="shared" si="172"/>
        <v>0</v>
      </c>
      <c r="AC3276" s="48" t="e">
        <f>VLOOKUP(ПРОДАЖИ!C:C,'ИЗ ОСНОВЫ НОМЕНКЛАТУР'!D:E,2,0)</f>
        <v>#N/A</v>
      </c>
      <c r="AD3276" s="48" t="e">
        <f>VLOOKUP(C:C,'ИЗ ОСНОВЫ НОМЕНКЛАТУР'!D:F,3,0)</f>
        <v>#N/A</v>
      </c>
      <c r="AE3276" s="48" t="e">
        <f>VLOOKUP(C:C,'ИЗ ОСНОВЫ НОМЕНКЛАТУР'!D:H,5,0)</f>
        <v>#N/A</v>
      </c>
    </row>
    <row r="3277" spans="1:31" ht="9.6" customHeight="1" x14ac:dyDescent="0.2">
      <c r="A3277" s="45" t="s">
        <v>3273</v>
      </c>
      <c r="B3277" s="46" t="s">
        <v>3274</v>
      </c>
      <c r="C3277" s="46"/>
      <c r="D3277" s="44">
        <v>0</v>
      </c>
      <c r="E3277" s="44">
        <v>0</v>
      </c>
      <c r="F3277" s="48">
        <v>0</v>
      </c>
      <c r="G3277" s="48">
        <v>0</v>
      </c>
      <c r="H3277" s="44">
        <v>0</v>
      </c>
      <c r="I3277" s="44">
        <v>0</v>
      </c>
      <c r="J3277" s="44">
        <v>0</v>
      </c>
      <c r="K3277" s="48">
        <v>0</v>
      </c>
      <c r="L3277" s="49">
        <v>0</v>
      </c>
      <c r="M3277" s="49">
        <v>0</v>
      </c>
      <c r="N3277" s="10">
        <v>0</v>
      </c>
      <c r="O3277" s="10">
        <v>0</v>
      </c>
      <c r="P3277" s="10">
        <v>0</v>
      </c>
      <c r="Q3277" s="10">
        <v>0</v>
      </c>
      <c r="R3277" s="10">
        <v>0</v>
      </c>
      <c r="S3277" s="10">
        <v>0</v>
      </c>
      <c r="T3277" s="50">
        <f t="shared" si="171"/>
        <v>0</v>
      </c>
      <c r="U3277" s="50">
        <f t="shared" si="171"/>
        <v>0</v>
      </c>
      <c r="V3277" s="50">
        <f t="shared" si="171"/>
        <v>0</v>
      </c>
      <c r="W3277" s="50">
        <f t="shared" si="171"/>
        <v>0</v>
      </c>
      <c r="X3277" s="50">
        <f t="shared" si="171"/>
        <v>0</v>
      </c>
      <c r="Y3277" s="50">
        <f t="shared" si="173"/>
        <v>0</v>
      </c>
      <c r="Z3277" s="50">
        <f t="shared" si="173"/>
        <v>0</v>
      </c>
      <c r="AA3277" s="50">
        <f t="shared" si="173"/>
        <v>0</v>
      </c>
      <c r="AB3277" s="50">
        <f t="shared" si="172"/>
        <v>0</v>
      </c>
      <c r="AC3277" s="48" t="e">
        <f>VLOOKUP(ПРОДАЖИ!C:C,'ИЗ ОСНОВЫ НОМЕНКЛАТУР'!D:E,2,0)</f>
        <v>#N/A</v>
      </c>
      <c r="AD3277" s="48" t="e">
        <f>VLOOKUP(C:C,'ИЗ ОСНОВЫ НОМЕНКЛАТУР'!D:F,3,0)</f>
        <v>#N/A</v>
      </c>
      <c r="AE3277" s="48" t="e">
        <f>VLOOKUP(C:C,'ИЗ ОСНОВЫ НОМЕНКЛАТУР'!D:H,5,0)</f>
        <v>#N/A</v>
      </c>
    </row>
    <row r="3278" spans="1:31" ht="9.6" customHeight="1" x14ac:dyDescent="0.2">
      <c r="A3278" s="45" t="s">
        <v>3273</v>
      </c>
      <c r="B3278" s="46" t="s">
        <v>3275</v>
      </c>
      <c r="C3278" s="46"/>
      <c r="D3278" s="44">
        <v>0</v>
      </c>
      <c r="E3278" s="44">
        <v>0</v>
      </c>
      <c r="F3278" s="48">
        <v>0</v>
      </c>
      <c r="G3278" s="48">
        <v>0</v>
      </c>
      <c r="H3278" s="44">
        <v>0</v>
      </c>
      <c r="I3278" s="44">
        <v>0</v>
      </c>
      <c r="J3278" s="44">
        <v>0</v>
      </c>
      <c r="K3278" s="48">
        <v>0</v>
      </c>
      <c r="L3278" s="49">
        <v>0</v>
      </c>
      <c r="M3278" s="49">
        <v>0</v>
      </c>
      <c r="N3278" s="10">
        <v>0</v>
      </c>
      <c r="O3278" s="10">
        <v>0</v>
      </c>
      <c r="P3278" s="10">
        <v>0</v>
      </c>
      <c r="Q3278" s="10">
        <v>0</v>
      </c>
      <c r="R3278" s="10">
        <v>0</v>
      </c>
      <c r="S3278" s="10">
        <v>0</v>
      </c>
      <c r="T3278" s="50">
        <f t="shared" ref="T3278:X3328" si="174">L3278/12</f>
        <v>0</v>
      </c>
      <c r="U3278" s="50">
        <f t="shared" si="174"/>
        <v>0</v>
      </c>
      <c r="V3278" s="50">
        <f t="shared" si="174"/>
        <v>0</v>
      </c>
      <c r="W3278" s="50">
        <f t="shared" si="174"/>
        <v>0</v>
      </c>
      <c r="X3278" s="50">
        <f t="shared" si="174"/>
        <v>0</v>
      </c>
      <c r="Y3278" s="50">
        <f t="shared" si="173"/>
        <v>0</v>
      </c>
      <c r="Z3278" s="50">
        <f t="shared" si="173"/>
        <v>0</v>
      </c>
      <c r="AA3278" s="50">
        <f t="shared" si="173"/>
        <v>0</v>
      </c>
      <c r="AB3278" s="50">
        <f t="shared" si="172"/>
        <v>0</v>
      </c>
      <c r="AC3278" s="48" t="e">
        <f>VLOOKUP(ПРОДАЖИ!C:C,'ИЗ ОСНОВЫ НОМЕНКЛАТУР'!D:E,2,0)</f>
        <v>#N/A</v>
      </c>
      <c r="AD3278" s="48" t="e">
        <f>VLOOKUP(C:C,'ИЗ ОСНОВЫ НОМЕНКЛАТУР'!D:F,3,0)</f>
        <v>#N/A</v>
      </c>
      <c r="AE3278" s="48" t="e">
        <f>VLOOKUP(C:C,'ИЗ ОСНОВЫ НОМЕНКЛАТУР'!D:H,5,0)</f>
        <v>#N/A</v>
      </c>
    </row>
    <row r="3279" spans="1:31" ht="9.6" customHeight="1" x14ac:dyDescent="0.2">
      <c r="A3279" s="45" t="s">
        <v>3273</v>
      </c>
      <c r="B3279" s="11"/>
      <c r="C3279" s="11" t="s">
        <v>3276</v>
      </c>
      <c r="D3279" s="44">
        <v>2344</v>
      </c>
      <c r="E3279" s="44">
        <v>14286</v>
      </c>
      <c r="F3279" s="48">
        <v>8985</v>
      </c>
      <c r="G3279" s="48">
        <v>0</v>
      </c>
      <c r="H3279" s="44">
        <v>562</v>
      </c>
      <c r="I3279" s="44">
        <v>5093</v>
      </c>
      <c r="J3279" s="44">
        <v>121</v>
      </c>
      <c r="K3279" s="48">
        <v>1632</v>
      </c>
      <c r="L3279" s="49">
        <v>1476664.44</v>
      </c>
      <c r="M3279" s="49">
        <v>8769640.4299999997</v>
      </c>
      <c r="N3279" s="10">
        <v>5276309.3</v>
      </c>
      <c r="O3279" s="10">
        <v>0</v>
      </c>
      <c r="P3279" s="10">
        <v>361393.74</v>
      </c>
      <c r="Q3279" s="10">
        <v>3085426.97</v>
      </c>
      <c r="R3279" s="10">
        <v>71319.929999999993</v>
      </c>
      <c r="S3279" s="10">
        <v>935028.92</v>
      </c>
      <c r="T3279" s="50">
        <f t="shared" si="174"/>
        <v>123055.37</v>
      </c>
      <c r="U3279" s="50">
        <f t="shared" si="174"/>
        <v>730803.36916666664</v>
      </c>
      <c r="V3279" s="50">
        <f t="shared" si="174"/>
        <v>439692.44166666665</v>
      </c>
      <c r="W3279" s="50">
        <f t="shared" si="174"/>
        <v>0</v>
      </c>
      <c r="X3279" s="50">
        <f t="shared" si="174"/>
        <v>30116.145</v>
      </c>
      <c r="Y3279" s="50">
        <f t="shared" si="173"/>
        <v>257118.91416666668</v>
      </c>
      <c r="Z3279" s="50">
        <f t="shared" si="173"/>
        <v>5943.3274999999994</v>
      </c>
      <c r="AA3279" s="50">
        <f t="shared" si="173"/>
        <v>77919.076666666675</v>
      </c>
      <c r="AB3279" s="50">
        <f t="shared" si="172"/>
        <v>1664648.6441666663</v>
      </c>
      <c r="AC3279" s="48" t="str">
        <f>VLOOKUP(ПРОДАЖИ!C:C,'ИЗ ОСНОВЫ НОМЕНКЛАТУР'!D:E,2,0)</f>
        <v>Трубные системы, рейлинг</v>
      </c>
      <c r="AD3279" s="48" t="str">
        <f>VLOOKUP(C:C,'ИЗ ОСНОВЫ НОМЕНКЛАТУР'!D:F,3,0)</f>
        <v>Круглые трубы</v>
      </c>
      <c r="AE3279" s="48" t="str">
        <f>VLOOKUP(C:C,'ИЗ ОСНОВЫ НОМЕНКЛАТУР'!D:H,5,0)</f>
        <v>A</v>
      </c>
    </row>
    <row r="3280" spans="1:31" ht="9.6" customHeight="1" x14ac:dyDescent="0.2">
      <c r="A3280" s="45" t="s">
        <v>3273</v>
      </c>
      <c r="B3280" s="11"/>
      <c r="C3280" s="11" t="s">
        <v>3277</v>
      </c>
      <c r="D3280" s="44">
        <v>215</v>
      </c>
      <c r="E3280" s="44">
        <v>140</v>
      </c>
      <c r="F3280" s="48">
        <v>164</v>
      </c>
      <c r="G3280" s="48">
        <v>0</v>
      </c>
      <c r="H3280" s="44">
        <v>86</v>
      </c>
      <c r="I3280" s="44">
        <v>184</v>
      </c>
      <c r="J3280" s="44">
        <v>75</v>
      </c>
      <c r="K3280" s="48">
        <v>90</v>
      </c>
      <c r="L3280" s="49">
        <v>185917.5</v>
      </c>
      <c r="M3280" s="49">
        <v>125344.73</v>
      </c>
      <c r="N3280" s="10">
        <v>138638.49</v>
      </c>
      <c r="O3280" s="10">
        <v>0</v>
      </c>
      <c r="P3280" s="10">
        <v>71680.13</v>
      </c>
      <c r="Q3280" s="10">
        <v>164738.79999999999</v>
      </c>
      <c r="R3280" s="10">
        <v>67980.7</v>
      </c>
      <c r="S3280" s="10">
        <v>71286.3</v>
      </c>
      <c r="T3280" s="50">
        <f t="shared" si="174"/>
        <v>15493.125</v>
      </c>
      <c r="U3280" s="50">
        <f t="shared" si="174"/>
        <v>10445.394166666667</v>
      </c>
      <c r="V3280" s="50">
        <f t="shared" si="174"/>
        <v>11553.207499999999</v>
      </c>
      <c r="W3280" s="50">
        <f t="shared" si="174"/>
        <v>0</v>
      </c>
      <c r="X3280" s="50">
        <f t="shared" si="174"/>
        <v>5973.3441666666668</v>
      </c>
      <c r="Y3280" s="50">
        <f t="shared" si="173"/>
        <v>13728.233333333332</v>
      </c>
      <c r="Z3280" s="50">
        <f t="shared" si="173"/>
        <v>5665.0583333333334</v>
      </c>
      <c r="AA3280" s="50">
        <f t="shared" si="173"/>
        <v>5940.5250000000005</v>
      </c>
      <c r="AB3280" s="50">
        <f t="shared" si="172"/>
        <v>68798.887499999997</v>
      </c>
      <c r="AC3280" s="48" t="str">
        <f>VLOOKUP(ПРОДАЖИ!C:C,'ИЗ ОСНОВЫ НОМЕНКЛАТУР'!D:E,2,0)</f>
        <v>Трубные системы, рейлинг</v>
      </c>
      <c r="AD3280" s="48" t="str">
        <f>VLOOKUP(C:C,'ИЗ ОСНОВЫ НОМЕНКЛАТУР'!D:F,3,0)</f>
        <v>Круглые трубы</v>
      </c>
      <c r="AE3280" s="48" t="str">
        <f>VLOOKUP(C:C,'ИЗ ОСНОВЫ НОМЕНКЛАТУР'!D:H,5,0)</f>
        <v>C</v>
      </c>
    </row>
    <row r="3281" spans="1:31" ht="9.6" customHeight="1" x14ac:dyDescent="0.2">
      <c r="A3281" s="45" t="s">
        <v>3273</v>
      </c>
      <c r="B3281" s="11"/>
      <c r="C3281" s="11" t="s">
        <v>3278</v>
      </c>
      <c r="D3281" s="44">
        <v>43</v>
      </c>
      <c r="E3281" s="44">
        <v>0</v>
      </c>
      <c r="F3281" s="48">
        <v>61</v>
      </c>
      <c r="G3281" s="48">
        <v>0</v>
      </c>
      <c r="H3281" s="44">
        <v>0</v>
      </c>
      <c r="I3281" s="44">
        <v>0</v>
      </c>
      <c r="J3281" s="44">
        <v>0</v>
      </c>
      <c r="K3281" s="48">
        <v>0</v>
      </c>
      <c r="L3281" s="49">
        <v>68964.2</v>
      </c>
      <c r="M3281" s="49">
        <v>0</v>
      </c>
      <c r="N3281" s="10">
        <v>96087.2</v>
      </c>
      <c r="O3281" s="10">
        <v>0</v>
      </c>
      <c r="P3281" s="10">
        <v>0</v>
      </c>
      <c r="Q3281" s="10">
        <v>0</v>
      </c>
      <c r="R3281" s="10">
        <v>0</v>
      </c>
      <c r="S3281" s="10">
        <v>0</v>
      </c>
      <c r="T3281" s="50">
        <f t="shared" si="174"/>
        <v>5747.0166666666664</v>
      </c>
      <c r="U3281" s="50">
        <f t="shared" si="174"/>
        <v>0</v>
      </c>
      <c r="V3281" s="50">
        <f t="shared" si="174"/>
        <v>8007.2666666666664</v>
      </c>
      <c r="W3281" s="50">
        <f t="shared" si="174"/>
        <v>0</v>
      </c>
      <c r="X3281" s="50">
        <f t="shared" si="174"/>
        <v>0</v>
      </c>
      <c r="Y3281" s="50">
        <f t="shared" si="173"/>
        <v>0</v>
      </c>
      <c r="Z3281" s="50">
        <f t="shared" si="173"/>
        <v>0</v>
      </c>
      <c r="AA3281" s="50">
        <f t="shared" si="173"/>
        <v>0</v>
      </c>
      <c r="AB3281" s="50">
        <f t="shared" si="172"/>
        <v>13754.283333333333</v>
      </c>
      <c r="AC3281" s="48" t="str">
        <f>VLOOKUP(ПРОДАЖИ!C:C,'ИЗ ОСНОВЫ НОМЕНКЛАТУР'!D:E,2,0)</f>
        <v>Трубные системы, рейлинг</v>
      </c>
      <c r="AD3281" s="48" t="str">
        <f>VLOOKUP(C:C,'ИЗ ОСНОВЫ НОМЕНКЛАТУР'!D:F,3,0)</f>
        <v>Круглые трубы</v>
      </c>
      <c r="AE3281" s="48" t="str">
        <f>VLOOKUP(C:C,'ИЗ ОСНОВЫ НОМЕНКЛАТУР'!D:H,5,0)</f>
        <v>C</v>
      </c>
    </row>
    <row r="3282" spans="1:31" ht="9.6" customHeight="1" x14ac:dyDescent="0.2">
      <c r="A3282" s="45" t="s">
        <v>3273</v>
      </c>
      <c r="B3282" s="11"/>
      <c r="C3282" s="11" t="s">
        <v>3279</v>
      </c>
      <c r="D3282" s="44">
        <v>10</v>
      </c>
      <c r="E3282" s="44">
        <v>0</v>
      </c>
      <c r="F3282" s="48">
        <v>0</v>
      </c>
      <c r="G3282" s="48">
        <v>0</v>
      </c>
      <c r="H3282" s="44">
        <v>102</v>
      </c>
      <c r="I3282" s="44">
        <v>198</v>
      </c>
      <c r="J3282" s="44">
        <v>0</v>
      </c>
      <c r="K3282" s="48">
        <v>0</v>
      </c>
      <c r="L3282" s="49">
        <v>9653.61</v>
      </c>
      <c r="M3282" s="49">
        <v>0</v>
      </c>
      <c r="N3282" s="10">
        <v>0</v>
      </c>
      <c r="O3282" s="10">
        <v>0</v>
      </c>
      <c r="P3282" s="10">
        <v>80580</v>
      </c>
      <c r="Q3282" s="10">
        <v>156420</v>
      </c>
      <c r="R3282" s="10">
        <v>0</v>
      </c>
      <c r="S3282" s="10">
        <v>0</v>
      </c>
      <c r="T3282" s="50">
        <f t="shared" si="174"/>
        <v>804.46750000000009</v>
      </c>
      <c r="U3282" s="50">
        <f t="shared" si="174"/>
        <v>0</v>
      </c>
      <c r="V3282" s="50">
        <f t="shared" si="174"/>
        <v>0</v>
      </c>
      <c r="W3282" s="50">
        <f t="shared" si="174"/>
        <v>0</v>
      </c>
      <c r="X3282" s="50">
        <f t="shared" si="174"/>
        <v>6715</v>
      </c>
      <c r="Y3282" s="50">
        <f t="shared" si="173"/>
        <v>13035</v>
      </c>
      <c r="Z3282" s="50">
        <f t="shared" si="173"/>
        <v>0</v>
      </c>
      <c r="AA3282" s="50">
        <f t="shared" si="173"/>
        <v>0</v>
      </c>
      <c r="AB3282" s="50">
        <f t="shared" si="172"/>
        <v>20554.467499999999</v>
      </c>
      <c r="AC3282" s="48" t="str">
        <f>VLOOKUP(ПРОДАЖИ!C:C,'ИЗ ОСНОВЫ НОМЕНКЛАТУР'!D:E,2,0)</f>
        <v>Трубные системы, рейлинг</v>
      </c>
      <c r="AD3282" s="48" t="str">
        <f>VLOOKUP(C:C,'ИЗ ОСНОВЫ НОМЕНКЛАТУР'!D:F,3,0)</f>
        <v>Круглые трубы</v>
      </c>
      <c r="AE3282" s="48" t="str">
        <f>VLOOKUP(C:C,'ИЗ ОСНОВЫ НОМЕНКЛАТУР'!D:H,5,0)</f>
        <v>C</v>
      </c>
    </row>
    <row r="3283" spans="1:31" ht="9.6" customHeight="1" x14ac:dyDescent="0.2">
      <c r="A3283" s="45" t="s">
        <v>3273</v>
      </c>
      <c r="B3283" s="11"/>
      <c r="C3283" s="11" t="s">
        <v>3280</v>
      </c>
      <c r="D3283" s="44">
        <v>152</v>
      </c>
      <c r="E3283" s="44">
        <v>0</v>
      </c>
      <c r="F3283" s="48">
        <v>0</v>
      </c>
      <c r="G3283" s="48">
        <v>0</v>
      </c>
      <c r="H3283" s="44">
        <v>0</v>
      </c>
      <c r="I3283" s="44">
        <v>0</v>
      </c>
      <c r="J3283" s="44">
        <v>0</v>
      </c>
      <c r="K3283" s="48">
        <v>0</v>
      </c>
      <c r="L3283" s="49">
        <v>48045.86</v>
      </c>
      <c r="M3283" s="49">
        <v>0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0</v>
      </c>
      <c r="T3283" s="50">
        <f t="shared" si="174"/>
        <v>4003.8216666666667</v>
      </c>
      <c r="U3283" s="50">
        <f t="shared" si="174"/>
        <v>0</v>
      </c>
      <c r="V3283" s="50">
        <f t="shared" si="174"/>
        <v>0</v>
      </c>
      <c r="W3283" s="50">
        <f t="shared" si="174"/>
        <v>0</v>
      </c>
      <c r="X3283" s="50">
        <f t="shared" si="174"/>
        <v>0</v>
      </c>
      <c r="Y3283" s="50">
        <f t="shared" si="173"/>
        <v>0</v>
      </c>
      <c r="Z3283" s="50">
        <f t="shared" si="173"/>
        <v>0</v>
      </c>
      <c r="AA3283" s="50">
        <f t="shared" si="173"/>
        <v>0</v>
      </c>
      <c r="AB3283" s="50">
        <f t="shared" si="172"/>
        <v>4003.8216666666667</v>
      </c>
      <c r="AC3283" s="48" t="str">
        <f>VLOOKUP(ПРОДАЖИ!C:C,'ИЗ ОСНОВЫ НОМЕНКЛАТУР'!D:E,2,0)</f>
        <v>Трубные системы, рейлинг</v>
      </c>
      <c r="AD3283" s="48" t="str">
        <f>VLOOKUP(C:C,'ИЗ ОСНОВЫ НОМЕНКЛАТУР'!D:F,3,0)</f>
        <v>Круглые трубы</v>
      </c>
      <c r="AE3283" s="48" t="str">
        <f>VLOOKUP(C:C,'ИЗ ОСНОВЫ НОМЕНКЛАТУР'!D:H,5,0)</f>
        <v>C</v>
      </c>
    </row>
    <row r="3284" spans="1:31" ht="9.6" customHeight="1" x14ac:dyDescent="0.2">
      <c r="A3284" s="45" t="s">
        <v>3273</v>
      </c>
      <c r="B3284" s="11"/>
      <c r="C3284" s="11" t="s">
        <v>3281</v>
      </c>
      <c r="D3284" s="44">
        <v>14</v>
      </c>
      <c r="E3284" s="44">
        <v>0</v>
      </c>
      <c r="F3284" s="48">
        <v>13</v>
      </c>
      <c r="G3284" s="48">
        <v>0</v>
      </c>
      <c r="H3284" s="44">
        <v>6</v>
      </c>
      <c r="I3284" s="44">
        <v>273</v>
      </c>
      <c r="J3284" s="44">
        <v>8</v>
      </c>
      <c r="K3284" s="48">
        <v>2</v>
      </c>
      <c r="L3284" s="49">
        <v>9520</v>
      </c>
      <c r="M3284" s="49">
        <v>0</v>
      </c>
      <c r="N3284" s="10">
        <v>8927.43</v>
      </c>
      <c r="O3284" s="10">
        <v>0</v>
      </c>
      <c r="P3284" s="10">
        <v>2799.75</v>
      </c>
      <c r="Q3284" s="10">
        <v>127473.77</v>
      </c>
      <c r="R3284" s="10">
        <v>6311.12</v>
      </c>
      <c r="S3284" s="10">
        <v>1577.78</v>
      </c>
      <c r="T3284" s="50">
        <f t="shared" si="174"/>
        <v>793.33333333333337</v>
      </c>
      <c r="U3284" s="50">
        <f t="shared" si="174"/>
        <v>0</v>
      </c>
      <c r="V3284" s="50">
        <f t="shared" si="174"/>
        <v>743.95249999999999</v>
      </c>
      <c r="W3284" s="50">
        <f t="shared" si="174"/>
        <v>0</v>
      </c>
      <c r="X3284" s="50">
        <f t="shared" si="174"/>
        <v>233.3125</v>
      </c>
      <c r="Y3284" s="50">
        <f t="shared" si="173"/>
        <v>10622.814166666667</v>
      </c>
      <c r="Z3284" s="50">
        <f t="shared" si="173"/>
        <v>525.92666666666662</v>
      </c>
      <c r="AA3284" s="50">
        <f t="shared" si="173"/>
        <v>131.48166666666665</v>
      </c>
      <c r="AB3284" s="50">
        <f t="shared" si="172"/>
        <v>13050.820833333333</v>
      </c>
      <c r="AC3284" s="48" t="str">
        <f>VLOOKUP(ПРОДАЖИ!C:C,'ИЗ ОСНОВЫ НОМЕНКЛАТУР'!D:E,2,0)</f>
        <v>Трубные системы, рейлинг</v>
      </c>
      <c r="AD3284" s="48" t="str">
        <f>VLOOKUP(C:C,'ИЗ ОСНОВЫ НОМЕНКЛАТУР'!D:F,3,0)</f>
        <v>Круглые трубы</v>
      </c>
      <c r="AE3284" s="48" t="str">
        <f>VLOOKUP(C:C,'ИЗ ОСНОВЫ НОМЕНКЛАТУР'!D:H,5,0)</f>
        <v>C</v>
      </c>
    </row>
    <row r="3285" spans="1:31" ht="9.6" customHeight="1" x14ac:dyDescent="0.2">
      <c r="A3285" s="45" t="s">
        <v>3273</v>
      </c>
      <c r="B3285" s="11"/>
      <c r="C3285" s="11" t="s">
        <v>3282</v>
      </c>
      <c r="D3285" s="44">
        <v>0</v>
      </c>
      <c r="E3285" s="44">
        <v>0</v>
      </c>
      <c r="F3285" s="48">
        <v>0</v>
      </c>
      <c r="G3285" s="48">
        <v>0</v>
      </c>
      <c r="H3285" s="44">
        <v>0</v>
      </c>
      <c r="I3285" s="44">
        <v>13</v>
      </c>
      <c r="J3285" s="44">
        <v>0</v>
      </c>
      <c r="K3285" s="48">
        <v>0</v>
      </c>
      <c r="L3285" s="49">
        <v>0</v>
      </c>
      <c r="M3285" s="49">
        <v>0</v>
      </c>
      <c r="N3285" s="10">
        <v>0</v>
      </c>
      <c r="O3285" s="10">
        <v>0</v>
      </c>
      <c r="P3285" s="10">
        <v>0</v>
      </c>
      <c r="Q3285" s="10">
        <v>46800</v>
      </c>
      <c r="R3285" s="10">
        <v>0</v>
      </c>
      <c r="S3285" s="10">
        <v>0</v>
      </c>
      <c r="T3285" s="50">
        <f t="shared" si="174"/>
        <v>0</v>
      </c>
      <c r="U3285" s="50">
        <f t="shared" si="174"/>
        <v>0</v>
      </c>
      <c r="V3285" s="50">
        <f t="shared" si="174"/>
        <v>0</v>
      </c>
      <c r="W3285" s="50">
        <f t="shared" si="174"/>
        <v>0</v>
      </c>
      <c r="X3285" s="50">
        <f t="shared" si="174"/>
        <v>0</v>
      </c>
      <c r="Y3285" s="50">
        <f t="shared" si="173"/>
        <v>3900</v>
      </c>
      <c r="Z3285" s="50">
        <f t="shared" si="173"/>
        <v>0</v>
      </c>
      <c r="AA3285" s="50">
        <f t="shared" si="173"/>
        <v>0</v>
      </c>
      <c r="AB3285" s="50">
        <f t="shared" si="172"/>
        <v>3900</v>
      </c>
      <c r="AC3285" s="48" t="str">
        <f>VLOOKUP(ПРОДАЖИ!C:C,'ИЗ ОСНОВЫ НОМЕНКЛАТУР'!D:E,2,0)</f>
        <v>Трубные системы, рейлинг</v>
      </c>
      <c r="AD3285" s="48" t="str">
        <f>VLOOKUP(C:C,'ИЗ ОСНОВЫ НОМЕНКЛАТУР'!D:F,3,0)</f>
        <v>Круглые трубы</v>
      </c>
      <c r="AE3285" s="48" t="str">
        <f>VLOOKUP(C:C,'ИЗ ОСНОВЫ НОМЕНКЛАТУР'!D:H,5,0)</f>
        <v>C</v>
      </c>
    </row>
    <row r="3286" spans="1:31" ht="9.6" customHeight="1" x14ac:dyDescent="0.2">
      <c r="A3286" s="45" t="s">
        <v>3273</v>
      </c>
      <c r="B3286" s="11"/>
      <c r="C3286" s="11" t="s">
        <v>3283</v>
      </c>
      <c r="D3286" s="44">
        <v>0</v>
      </c>
      <c r="E3286" s="44">
        <v>0</v>
      </c>
      <c r="F3286" s="48">
        <v>5</v>
      </c>
      <c r="G3286" s="48">
        <v>0</v>
      </c>
      <c r="H3286" s="44">
        <v>0</v>
      </c>
      <c r="I3286" s="44">
        <v>0</v>
      </c>
      <c r="J3286" s="44">
        <v>0</v>
      </c>
      <c r="K3286" s="48">
        <v>0</v>
      </c>
      <c r="L3286" s="49">
        <v>0</v>
      </c>
      <c r="M3286" s="49">
        <v>0</v>
      </c>
      <c r="N3286" s="10">
        <v>3433.63</v>
      </c>
      <c r="O3286" s="10">
        <v>0</v>
      </c>
      <c r="P3286" s="10">
        <v>0</v>
      </c>
      <c r="Q3286" s="10">
        <v>0</v>
      </c>
      <c r="R3286" s="10">
        <v>0</v>
      </c>
      <c r="S3286" s="10">
        <v>0</v>
      </c>
      <c r="T3286" s="50">
        <f t="shared" si="174"/>
        <v>0</v>
      </c>
      <c r="U3286" s="50">
        <f t="shared" si="174"/>
        <v>0</v>
      </c>
      <c r="V3286" s="50">
        <f t="shared" si="174"/>
        <v>286.13583333333332</v>
      </c>
      <c r="W3286" s="50">
        <f t="shared" si="174"/>
        <v>0</v>
      </c>
      <c r="X3286" s="50">
        <f t="shared" si="174"/>
        <v>0</v>
      </c>
      <c r="Y3286" s="50">
        <f t="shared" si="173"/>
        <v>0</v>
      </c>
      <c r="Z3286" s="50">
        <f t="shared" si="173"/>
        <v>0</v>
      </c>
      <c r="AA3286" s="50">
        <f t="shared" si="173"/>
        <v>0</v>
      </c>
      <c r="AB3286" s="50">
        <f t="shared" si="172"/>
        <v>286.13583333333332</v>
      </c>
      <c r="AC3286" s="48" t="str">
        <f>VLOOKUP(ПРОДАЖИ!C:C,'ИЗ ОСНОВЫ НОМЕНКЛАТУР'!D:E,2,0)</f>
        <v>Трубные системы, рейлинг</v>
      </c>
      <c r="AD3286" s="48" t="str">
        <f>VLOOKUP(C:C,'ИЗ ОСНОВЫ НОМЕНКЛАТУР'!D:F,3,0)</f>
        <v>Круглые трубы</v>
      </c>
      <c r="AE3286" s="48" t="str">
        <f>VLOOKUP(C:C,'ИЗ ОСНОВЫ НОМЕНКЛАТУР'!D:H,5,0)</f>
        <v>C</v>
      </c>
    </row>
    <row r="3287" spans="1:31" ht="9.6" customHeight="1" x14ac:dyDescent="0.2">
      <c r="A3287" s="45" t="s">
        <v>3273</v>
      </c>
      <c r="B3287" s="11"/>
      <c r="C3287" s="11" t="s">
        <v>3284</v>
      </c>
      <c r="D3287" s="44">
        <v>176</v>
      </c>
      <c r="E3287" s="44">
        <v>0</v>
      </c>
      <c r="F3287" s="48">
        <v>0</v>
      </c>
      <c r="G3287" s="48">
        <v>0</v>
      </c>
      <c r="H3287" s="44">
        <v>0</v>
      </c>
      <c r="I3287" s="44">
        <v>0</v>
      </c>
      <c r="J3287" s="44">
        <v>0</v>
      </c>
      <c r="K3287" s="48">
        <v>0</v>
      </c>
      <c r="L3287" s="49">
        <v>56673.87</v>
      </c>
      <c r="M3287" s="49">
        <v>0</v>
      </c>
      <c r="N3287" s="10">
        <v>0</v>
      </c>
      <c r="O3287" s="10">
        <v>0</v>
      </c>
      <c r="P3287" s="10">
        <v>0</v>
      </c>
      <c r="Q3287" s="10">
        <v>0</v>
      </c>
      <c r="R3287" s="10">
        <v>0</v>
      </c>
      <c r="S3287" s="10">
        <v>0</v>
      </c>
      <c r="T3287" s="50">
        <f t="shared" si="174"/>
        <v>4722.8225000000002</v>
      </c>
      <c r="U3287" s="50">
        <f t="shared" si="174"/>
        <v>0</v>
      </c>
      <c r="V3287" s="50">
        <f t="shared" si="174"/>
        <v>0</v>
      </c>
      <c r="W3287" s="50">
        <f t="shared" si="174"/>
        <v>0</v>
      </c>
      <c r="X3287" s="50">
        <f t="shared" si="174"/>
        <v>0</v>
      </c>
      <c r="Y3287" s="50">
        <f t="shared" si="173"/>
        <v>0</v>
      </c>
      <c r="Z3287" s="50">
        <f t="shared" si="173"/>
        <v>0</v>
      </c>
      <c r="AA3287" s="50">
        <f t="shared" si="173"/>
        <v>0</v>
      </c>
      <c r="AB3287" s="50">
        <f t="shared" si="172"/>
        <v>4722.8225000000002</v>
      </c>
      <c r="AC3287" s="48" t="str">
        <f>VLOOKUP(ПРОДАЖИ!C:C,'ИЗ ОСНОВЫ НОМЕНКЛАТУР'!D:E,2,0)</f>
        <v>Трубные системы, рейлинг</v>
      </c>
      <c r="AD3287" s="48" t="str">
        <f>VLOOKUP(C:C,'ИЗ ОСНОВЫ НОМЕНКЛАТУР'!D:F,3,0)</f>
        <v>Круглые трубы</v>
      </c>
      <c r="AE3287" s="48" t="str">
        <f>VLOOKUP(C:C,'ИЗ ОСНОВЫ НОМЕНКЛАТУР'!D:H,5,0)</f>
        <v>C</v>
      </c>
    </row>
    <row r="3288" spans="1:31" ht="9.6" customHeight="1" x14ac:dyDescent="0.2">
      <c r="A3288" s="45" t="s">
        <v>3273</v>
      </c>
      <c r="B3288" s="46" t="s">
        <v>3285</v>
      </c>
      <c r="C3288" s="46"/>
      <c r="D3288" s="44">
        <v>0</v>
      </c>
      <c r="E3288" s="44">
        <v>0</v>
      </c>
      <c r="F3288" s="48">
        <v>0</v>
      </c>
      <c r="G3288" s="48">
        <v>0</v>
      </c>
      <c r="H3288" s="44">
        <v>0</v>
      </c>
      <c r="I3288" s="44">
        <v>0</v>
      </c>
      <c r="J3288" s="44">
        <v>0</v>
      </c>
      <c r="K3288" s="48">
        <v>0</v>
      </c>
      <c r="L3288" s="49">
        <v>0</v>
      </c>
      <c r="M3288" s="49">
        <v>0</v>
      </c>
      <c r="N3288" s="10">
        <v>0</v>
      </c>
      <c r="O3288" s="10">
        <v>0</v>
      </c>
      <c r="P3288" s="10">
        <v>0</v>
      </c>
      <c r="Q3288" s="10">
        <v>0</v>
      </c>
      <c r="R3288" s="10">
        <v>0</v>
      </c>
      <c r="S3288" s="10">
        <v>0</v>
      </c>
      <c r="T3288" s="50">
        <f t="shared" si="174"/>
        <v>0</v>
      </c>
      <c r="U3288" s="50">
        <f t="shared" si="174"/>
        <v>0</v>
      </c>
      <c r="V3288" s="50">
        <f t="shared" si="174"/>
        <v>0</v>
      </c>
      <c r="W3288" s="50">
        <f t="shared" si="174"/>
        <v>0</v>
      </c>
      <c r="X3288" s="50">
        <f t="shared" si="174"/>
        <v>0</v>
      </c>
      <c r="Y3288" s="50">
        <f t="shared" si="173"/>
        <v>0</v>
      </c>
      <c r="Z3288" s="50">
        <f t="shared" si="173"/>
        <v>0</v>
      </c>
      <c r="AA3288" s="50">
        <f t="shared" si="173"/>
        <v>0</v>
      </c>
      <c r="AB3288" s="50">
        <f t="shared" si="172"/>
        <v>0</v>
      </c>
      <c r="AC3288" s="48" t="e">
        <f>VLOOKUP(ПРОДАЖИ!C:C,'ИЗ ОСНОВЫ НОМЕНКЛАТУР'!D:E,2,0)</f>
        <v>#N/A</v>
      </c>
      <c r="AD3288" s="48" t="e">
        <f>VLOOKUP(C:C,'ИЗ ОСНОВЫ НОМЕНКЛАТУР'!D:F,3,0)</f>
        <v>#N/A</v>
      </c>
      <c r="AE3288" s="48" t="e">
        <f>VLOOKUP(C:C,'ИЗ ОСНОВЫ НОМЕНКЛАТУР'!D:H,5,0)</f>
        <v>#N/A</v>
      </c>
    </row>
    <row r="3289" spans="1:31" ht="9.6" customHeight="1" x14ac:dyDescent="0.2">
      <c r="A3289" s="45" t="s">
        <v>3273</v>
      </c>
      <c r="B3289" s="11"/>
      <c r="C3289" s="11" t="s">
        <v>3286</v>
      </c>
      <c r="D3289" s="44">
        <v>1735</v>
      </c>
      <c r="E3289" s="44">
        <v>1650</v>
      </c>
      <c r="F3289" s="48">
        <v>618</v>
      </c>
      <c r="G3289" s="48">
        <v>0</v>
      </c>
      <c r="H3289" s="44">
        <v>306</v>
      </c>
      <c r="I3289" s="44">
        <v>1127</v>
      </c>
      <c r="J3289" s="44">
        <v>23</v>
      </c>
      <c r="K3289" s="48">
        <v>5</v>
      </c>
      <c r="L3289" s="49">
        <v>1189225.3999999999</v>
      </c>
      <c r="M3289" s="49">
        <v>1157514.1399999999</v>
      </c>
      <c r="N3289" s="10">
        <v>497314.46</v>
      </c>
      <c r="O3289" s="10">
        <v>0</v>
      </c>
      <c r="P3289" s="10">
        <v>199089.43</v>
      </c>
      <c r="Q3289" s="10">
        <v>716209.83</v>
      </c>
      <c r="R3289" s="10">
        <v>14754.2</v>
      </c>
      <c r="S3289" s="10">
        <v>3207.43</v>
      </c>
      <c r="T3289" s="50">
        <f t="shared" si="174"/>
        <v>99102.116666666654</v>
      </c>
      <c r="U3289" s="50">
        <f t="shared" si="174"/>
        <v>96459.511666666658</v>
      </c>
      <c r="V3289" s="50">
        <f t="shared" si="174"/>
        <v>41442.871666666666</v>
      </c>
      <c r="W3289" s="50">
        <f t="shared" si="174"/>
        <v>0</v>
      </c>
      <c r="X3289" s="50">
        <f t="shared" si="174"/>
        <v>16590.785833333332</v>
      </c>
      <c r="Y3289" s="50">
        <f t="shared" si="173"/>
        <v>59684.152499999997</v>
      </c>
      <c r="Z3289" s="50">
        <f t="shared" si="173"/>
        <v>1229.5166666666667</v>
      </c>
      <c r="AA3289" s="50">
        <f t="shared" si="173"/>
        <v>267.2858333333333</v>
      </c>
      <c r="AB3289" s="50">
        <f t="shared" si="172"/>
        <v>314776.24083333329</v>
      </c>
      <c r="AC3289" s="48" t="str">
        <f>VLOOKUP(ПРОДАЖИ!C:C,'ИЗ ОСНОВЫ НОМЕНКЛАТУР'!D:E,2,0)</f>
        <v>Трубные системы, рейлинг</v>
      </c>
      <c r="AD3289" s="48" t="str">
        <f>VLOOKUP(C:C,'ИЗ ОСНОВЫ НОМЕНКЛАТУР'!D:F,3,0)</f>
        <v>Овальные трубы</v>
      </c>
      <c r="AE3289" s="48" t="str">
        <f>VLOOKUP(C:C,'ИЗ ОСНОВЫ НОМЕНКЛАТУР'!D:H,5,0)</f>
        <v>B</v>
      </c>
    </row>
    <row r="3290" spans="1:31" ht="9.6" customHeight="1" x14ac:dyDescent="0.2">
      <c r="A3290" s="45" t="s">
        <v>3273</v>
      </c>
      <c r="B3290" s="11"/>
      <c r="C3290" s="11" t="s">
        <v>3287</v>
      </c>
      <c r="D3290" s="44">
        <v>172</v>
      </c>
      <c r="E3290" s="44">
        <v>0</v>
      </c>
      <c r="F3290" s="48">
        <v>0</v>
      </c>
      <c r="G3290" s="48">
        <v>0</v>
      </c>
      <c r="H3290" s="44">
        <v>0</v>
      </c>
      <c r="I3290" s="44">
        <v>0</v>
      </c>
      <c r="J3290" s="44">
        <v>0</v>
      </c>
      <c r="K3290" s="48">
        <v>0</v>
      </c>
      <c r="L3290" s="49">
        <v>59694.42</v>
      </c>
      <c r="M3290" s="49">
        <v>0</v>
      </c>
      <c r="N3290" s="10">
        <v>0</v>
      </c>
      <c r="O3290" s="10">
        <v>0</v>
      </c>
      <c r="P3290" s="10">
        <v>0</v>
      </c>
      <c r="Q3290" s="10">
        <v>0</v>
      </c>
      <c r="R3290" s="10">
        <v>0</v>
      </c>
      <c r="S3290" s="10">
        <v>0</v>
      </c>
      <c r="T3290" s="50">
        <f t="shared" si="174"/>
        <v>4974.5349999999999</v>
      </c>
      <c r="U3290" s="50">
        <f t="shared" si="174"/>
        <v>0</v>
      </c>
      <c r="V3290" s="50">
        <f t="shared" si="174"/>
        <v>0</v>
      </c>
      <c r="W3290" s="50">
        <f t="shared" si="174"/>
        <v>0</v>
      </c>
      <c r="X3290" s="50">
        <f t="shared" si="174"/>
        <v>0</v>
      </c>
      <c r="Y3290" s="50">
        <f t="shared" si="173"/>
        <v>0</v>
      </c>
      <c r="Z3290" s="50">
        <f t="shared" si="173"/>
        <v>0</v>
      </c>
      <c r="AA3290" s="50">
        <f t="shared" si="173"/>
        <v>0</v>
      </c>
      <c r="AB3290" s="50">
        <f t="shared" si="172"/>
        <v>4974.5349999999999</v>
      </c>
      <c r="AC3290" s="48" t="str">
        <f>VLOOKUP(ПРОДАЖИ!C:C,'ИЗ ОСНОВЫ НОМЕНКЛАТУР'!D:E,2,0)</f>
        <v>Трубные системы, рейлинг</v>
      </c>
      <c r="AD3290" s="48" t="str">
        <f>VLOOKUP(C:C,'ИЗ ОСНОВЫ НОМЕНКЛАТУР'!D:F,3,0)</f>
        <v>Овальные трубы</v>
      </c>
      <c r="AE3290" s="48" t="str">
        <f>VLOOKUP(C:C,'ИЗ ОСНОВЫ НОМЕНКЛАТУР'!D:H,5,0)</f>
        <v>C</v>
      </c>
    </row>
    <row r="3291" spans="1:31" ht="9.6" customHeight="1" x14ac:dyDescent="0.2">
      <c r="A3291" s="45" t="s">
        <v>3273</v>
      </c>
      <c r="B3291" s="11"/>
      <c r="C3291" s="11" t="s">
        <v>3288</v>
      </c>
      <c r="D3291" s="44">
        <v>176</v>
      </c>
      <c r="E3291" s="44">
        <v>0</v>
      </c>
      <c r="F3291" s="48">
        <v>0</v>
      </c>
      <c r="G3291" s="48">
        <v>0</v>
      </c>
      <c r="H3291" s="44">
        <v>0</v>
      </c>
      <c r="I3291" s="44">
        <v>0</v>
      </c>
      <c r="J3291" s="44">
        <v>0</v>
      </c>
      <c r="K3291" s="48">
        <v>0</v>
      </c>
      <c r="L3291" s="49">
        <v>61194.14</v>
      </c>
      <c r="M3291" s="49">
        <v>0</v>
      </c>
      <c r="N3291" s="10">
        <v>0</v>
      </c>
      <c r="O3291" s="10">
        <v>0</v>
      </c>
      <c r="P3291" s="10">
        <v>0</v>
      </c>
      <c r="Q3291" s="10">
        <v>0</v>
      </c>
      <c r="R3291" s="10">
        <v>0</v>
      </c>
      <c r="S3291" s="10">
        <v>0</v>
      </c>
      <c r="T3291" s="50">
        <f t="shared" si="174"/>
        <v>5099.5116666666663</v>
      </c>
      <c r="U3291" s="50">
        <f t="shared" si="174"/>
        <v>0</v>
      </c>
      <c r="V3291" s="50">
        <f t="shared" si="174"/>
        <v>0</v>
      </c>
      <c r="W3291" s="50">
        <f t="shared" si="174"/>
        <v>0</v>
      </c>
      <c r="X3291" s="50">
        <f t="shared" si="174"/>
        <v>0</v>
      </c>
      <c r="Y3291" s="50">
        <f t="shared" si="173"/>
        <v>0</v>
      </c>
      <c r="Z3291" s="50">
        <f t="shared" si="173"/>
        <v>0</v>
      </c>
      <c r="AA3291" s="50">
        <f t="shared" si="173"/>
        <v>0</v>
      </c>
      <c r="AB3291" s="50">
        <f t="shared" si="172"/>
        <v>5099.5116666666663</v>
      </c>
      <c r="AC3291" s="48" t="str">
        <f>VLOOKUP(ПРОДАЖИ!C:C,'ИЗ ОСНОВЫ НОМЕНКЛАТУР'!D:E,2,0)</f>
        <v>Трубные системы, рейлинг</v>
      </c>
      <c r="AD3291" s="48" t="str">
        <f>VLOOKUP(C:C,'ИЗ ОСНОВЫ НОМЕНКЛАТУР'!D:F,3,0)</f>
        <v>Овальные трубы</v>
      </c>
      <c r="AE3291" s="48" t="str">
        <f>VLOOKUP(C:C,'ИЗ ОСНОВЫ НОМЕНКЛАТУР'!D:H,5,0)</f>
        <v>C</v>
      </c>
    </row>
    <row r="3292" spans="1:31" ht="9.6" customHeight="1" x14ac:dyDescent="0.2">
      <c r="A3292" s="45" t="s">
        <v>3273</v>
      </c>
      <c r="B3292" s="46" t="s">
        <v>3289</v>
      </c>
      <c r="C3292" s="46"/>
      <c r="D3292" s="44">
        <v>0</v>
      </c>
      <c r="E3292" s="44">
        <v>0</v>
      </c>
      <c r="F3292" s="48">
        <v>0</v>
      </c>
      <c r="G3292" s="48">
        <v>0</v>
      </c>
      <c r="H3292" s="44">
        <v>0</v>
      </c>
      <c r="I3292" s="44">
        <v>0</v>
      </c>
      <c r="J3292" s="44">
        <v>0</v>
      </c>
      <c r="K3292" s="48">
        <v>0</v>
      </c>
      <c r="L3292" s="49">
        <v>0</v>
      </c>
      <c r="M3292" s="49">
        <v>0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0</v>
      </c>
      <c r="T3292" s="50">
        <f t="shared" si="174"/>
        <v>0</v>
      </c>
      <c r="U3292" s="50">
        <f t="shared" si="174"/>
        <v>0</v>
      </c>
      <c r="V3292" s="50">
        <f t="shared" si="174"/>
        <v>0</v>
      </c>
      <c r="W3292" s="50">
        <f t="shared" si="174"/>
        <v>0</v>
      </c>
      <c r="X3292" s="50">
        <f t="shared" si="174"/>
        <v>0</v>
      </c>
      <c r="Y3292" s="50">
        <f t="shared" si="173"/>
        <v>0</v>
      </c>
      <c r="Z3292" s="50">
        <f t="shared" si="173"/>
        <v>0</v>
      </c>
      <c r="AA3292" s="50">
        <f t="shared" si="173"/>
        <v>0</v>
      </c>
      <c r="AB3292" s="50">
        <f t="shared" si="172"/>
        <v>0</v>
      </c>
      <c r="AC3292" s="48" t="e">
        <f>VLOOKUP(ПРОДАЖИ!C:C,'ИЗ ОСНОВЫ НОМЕНКЛАТУР'!D:E,2,0)</f>
        <v>#N/A</v>
      </c>
      <c r="AD3292" s="48" t="e">
        <f>VLOOKUP(C:C,'ИЗ ОСНОВЫ НОМЕНКЛАТУР'!D:F,3,0)</f>
        <v>#N/A</v>
      </c>
      <c r="AE3292" s="48" t="e">
        <f>VLOOKUP(C:C,'ИЗ ОСНОВЫ НОМЕНКЛАТУР'!D:H,5,0)</f>
        <v>#N/A</v>
      </c>
    </row>
    <row r="3293" spans="1:31" ht="9.6" customHeight="1" x14ac:dyDescent="0.2">
      <c r="A3293" s="45" t="s">
        <v>3273</v>
      </c>
      <c r="B3293" s="11"/>
      <c r="C3293" s="11" t="s">
        <v>3290</v>
      </c>
      <c r="D3293" s="44">
        <v>18469</v>
      </c>
      <c r="E3293" s="44">
        <v>57750</v>
      </c>
      <c r="F3293" s="48">
        <v>22782</v>
      </c>
      <c r="G3293" s="48">
        <v>0</v>
      </c>
      <c r="H3293" s="44">
        <v>6741</v>
      </c>
      <c r="I3293" s="44">
        <v>11712</v>
      </c>
      <c r="J3293" s="44">
        <v>878</v>
      </c>
      <c r="K3293" s="48">
        <v>0</v>
      </c>
      <c r="L3293" s="49">
        <v>495178.28</v>
      </c>
      <c r="M3293" s="49">
        <v>1540739.58</v>
      </c>
      <c r="N3293" s="10">
        <v>634322.48</v>
      </c>
      <c r="O3293" s="10">
        <v>0</v>
      </c>
      <c r="P3293" s="10">
        <v>180265.15</v>
      </c>
      <c r="Q3293" s="10">
        <v>313136.8</v>
      </c>
      <c r="R3293" s="10">
        <v>23314.81</v>
      </c>
      <c r="S3293" s="10">
        <v>0</v>
      </c>
      <c r="T3293" s="50">
        <f t="shared" si="174"/>
        <v>41264.856666666667</v>
      </c>
      <c r="U3293" s="50">
        <f t="shared" si="174"/>
        <v>128394.96500000001</v>
      </c>
      <c r="V3293" s="50">
        <f t="shared" si="174"/>
        <v>52860.206666666665</v>
      </c>
      <c r="W3293" s="50">
        <f t="shared" si="174"/>
        <v>0</v>
      </c>
      <c r="X3293" s="50">
        <f t="shared" si="174"/>
        <v>15022.095833333333</v>
      </c>
      <c r="Y3293" s="50">
        <f t="shared" si="173"/>
        <v>26094.733333333334</v>
      </c>
      <c r="Z3293" s="50">
        <f t="shared" si="173"/>
        <v>1942.9008333333334</v>
      </c>
      <c r="AA3293" s="50">
        <f t="shared" si="173"/>
        <v>0</v>
      </c>
      <c r="AB3293" s="50">
        <f t="shared" si="172"/>
        <v>265579.7583333333</v>
      </c>
      <c r="AC3293" s="48" t="str">
        <f>VLOOKUP(ПРОДАЖИ!C:C,'ИЗ ОСНОВЫ НОМЕНКЛАТУР'!D:E,2,0)</f>
        <v>Трубные системы, рейлинг</v>
      </c>
      <c r="AD3293" s="48" t="str">
        <f>VLOOKUP(C:C,'ИЗ ОСНОВЫ НОМЕНКЛАТУР'!D:F,3,0)</f>
        <v>Крепления и держатели труб</v>
      </c>
      <c r="AE3293" s="48" t="str">
        <f>VLOOKUP(C:C,'ИЗ ОСНОВЫ НОМЕНКЛАТУР'!D:H,5,0)</f>
        <v>A</v>
      </c>
    </row>
    <row r="3294" spans="1:31" ht="9.6" customHeight="1" x14ac:dyDescent="0.2">
      <c r="A3294" s="45" t="s">
        <v>3273</v>
      </c>
      <c r="B3294" s="11"/>
      <c r="C3294" s="11" t="s">
        <v>3291</v>
      </c>
      <c r="D3294" s="44">
        <v>11274</v>
      </c>
      <c r="E3294" s="44">
        <v>10854</v>
      </c>
      <c r="F3294" s="48">
        <v>3355</v>
      </c>
      <c r="G3294" s="48">
        <v>0</v>
      </c>
      <c r="H3294" s="44">
        <v>3981</v>
      </c>
      <c r="I3294" s="44">
        <v>5000</v>
      </c>
      <c r="J3294" s="44">
        <v>706</v>
      </c>
      <c r="K3294" s="48">
        <v>0</v>
      </c>
      <c r="L3294" s="49">
        <v>176064.52</v>
      </c>
      <c r="M3294" s="49">
        <v>169504.91</v>
      </c>
      <c r="N3294" s="10">
        <v>53406.22</v>
      </c>
      <c r="O3294" s="10">
        <v>0</v>
      </c>
      <c r="P3294" s="10">
        <v>61466.68</v>
      </c>
      <c r="Q3294" s="10">
        <v>76920.44</v>
      </c>
      <c r="R3294" s="10">
        <v>10591.26</v>
      </c>
      <c r="S3294" s="10">
        <v>0</v>
      </c>
      <c r="T3294" s="50">
        <f t="shared" si="174"/>
        <v>14672.043333333333</v>
      </c>
      <c r="U3294" s="50">
        <f t="shared" si="174"/>
        <v>14125.409166666666</v>
      </c>
      <c r="V3294" s="50">
        <f t="shared" si="174"/>
        <v>4450.5183333333334</v>
      </c>
      <c r="W3294" s="50">
        <f t="shared" si="174"/>
        <v>0</v>
      </c>
      <c r="X3294" s="50">
        <f t="shared" si="174"/>
        <v>5122.2233333333334</v>
      </c>
      <c r="Y3294" s="50">
        <f t="shared" si="173"/>
        <v>6410.0366666666669</v>
      </c>
      <c r="Z3294" s="50">
        <f t="shared" si="173"/>
        <v>882.60500000000002</v>
      </c>
      <c r="AA3294" s="50">
        <f t="shared" si="173"/>
        <v>0</v>
      </c>
      <c r="AB3294" s="50">
        <f t="shared" si="172"/>
        <v>45662.835833333338</v>
      </c>
      <c r="AC3294" s="48" t="str">
        <f>VLOOKUP(ПРОДАЖИ!C:C,'ИЗ ОСНОВЫ НОМЕНКЛАТУР'!D:E,2,0)</f>
        <v>Трубные системы, рейлинг</v>
      </c>
      <c r="AD3294" s="48" t="str">
        <f>VLOOKUP(C:C,'ИЗ ОСНОВЫ НОМЕНКЛАТУР'!D:F,3,0)</f>
        <v>Крепления и держатели труб</v>
      </c>
      <c r="AE3294" s="48" t="str">
        <f>VLOOKUP(C:C,'ИЗ ОСНОВЫ НОМЕНКЛАТУР'!D:H,5,0)</f>
        <v>A</v>
      </c>
    </row>
    <row r="3295" spans="1:31" ht="9.6" customHeight="1" x14ac:dyDescent="0.2">
      <c r="A3295" s="45" t="s">
        <v>3273</v>
      </c>
      <c r="B3295" s="11"/>
      <c r="C3295" s="11" t="s">
        <v>3292</v>
      </c>
      <c r="D3295" s="44">
        <v>371</v>
      </c>
      <c r="E3295" s="44">
        <v>0</v>
      </c>
      <c r="F3295" s="48">
        <v>994</v>
      </c>
      <c r="G3295" s="48">
        <v>0</v>
      </c>
      <c r="H3295" s="44">
        <v>85</v>
      </c>
      <c r="I3295" s="44">
        <v>0</v>
      </c>
      <c r="J3295" s="44">
        <v>0</v>
      </c>
      <c r="K3295" s="48">
        <v>0</v>
      </c>
      <c r="L3295" s="49">
        <v>89521.919999999998</v>
      </c>
      <c r="M3295" s="49">
        <v>0</v>
      </c>
      <c r="N3295" s="10">
        <v>252728.32000000001</v>
      </c>
      <c r="O3295" s="10">
        <v>0</v>
      </c>
      <c r="P3295" s="10">
        <v>18533.490000000002</v>
      </c>
      <c r="Q3295" s="10">
        <v>0</v>
      </c>
      <c r="R3295" s="10">
        <v>0</v>
      </c>
      <c r="S3295" s="10">
        <v>0</v>
      </c>
      <c r="T3295" s="50">
        <f t="shared" si="174"/>
        <v>7460.16</v>
      </c>
      <c r="U3295" s="50">
        <f t="shared" si="174"/>
        <v>0</v>
      </c>
      <c r="V3295" s="50">
        <f t="shared" si="174"/>
        <v>21060.693333333333</v>
      </c>
      <c r="W3295" s="50">
        <f t="shared" si="174"/>
        <v>0</v>
      </c>
      <c r="X3295" s="50">
        <f t="shared" si="174"/>
        <v>1544.4575000000002</v>
      </c>
      <c r="Y3295" s="50">
        <f t="shared" si="173"/>
        <v>0</v>
      </c>
      <c r="Z3295" s="50">
        <f t="shared" si="173"/>
        <v>0</v>
      </c>
      <c r="AA3295" s="50">
        <f t="shared" si="173"/>
        <v>0</v>
      </c>
      <c r="AB3295" s="50">
        <f t="shared" si="172"/>
        <v>30065.310833333333</v>
      </c>
      <c r="AC3295" s="48" t="str">
        <f>VLOOKUP(ПРОДАЖИ!C:C,'ИЗ ОСНОВЫ НОМЕНКЛАТУР'!D:E,2,0)</f>
        <v>Трубные системы, рейлинг</v>
      </c>
      <c r="AD3295" s="48" t="str">
        <f>VLOOKUP(C:C,'ИЗ ОСНОВЫ НОМЕНКЛАТУР'!D:F,3,0)</f>
        <v>Крепления и держатели труб</v>
      </c>
      <c r="AE3295" s="48" t="str">
        <f>VLOOKUP(C:C,'ИЗ ОСНОВЫ НОМЕНКЛАТУР'!D:H,5,0)</f>
        <v>B</v>
      </c>
    </row>
    <row r="3296" spans="1:31" ht="9.6" customHeight="1" x14ac:dyDescent="0.2">
      <c r="A3296" s="45" t="s">
        <v>3273</v>
      </c>
      <c r="B3296" s="11"/>
      <c r="C3296" s="11" t="s">
        <v>3293</v>
      </c>
      <c r="D3296" s="44">
        <v>952</v>
      </c>
      <c r="E3296" s="44">
        <v>0</v>
      </c>
      <c r="F3296" s="48">
        <v>688</v>
      </c>
      <c r="G3296" s="48">
        <v>0</v>
      </c>
      <c r="H3296" s="44">
        <v>209</v>
      </c>
      <c r="I3296" s="44">
        <v>0</v>
      </c>
      <c r="J3296" s="44">
        <v>0</v>
      </c>
      <c r="K3296" s="48">
        <v>0</v>
      </c>
      <c r="L3296" s="49">
        <v>151363.37</v>
      </c>
      <c r="M3296" s="49">
        <v>0</v>
      </c>
      <c r="N3296" s="10">
        <v>168178.54</v>
      </c>
      <c r="O3296" s="10">
        <v>0</v>
      </c>
      <c r="P3296" s="10">
        <v>33195.589999999997</v>
      </c>
      <c r="Q3296" s="10">
        <v>0</v>
      </c>
      <c r="R3296" s="10">
        <v>0</v>
      </c>
      <c r="S3296" s="10">
        <v>0</v>
      </c>
      <c r="T3296" s="50">
        <f t="shared" si="174"/>
        <v>12613.614166666666</v>
      </c>
      <c r="U3296" s="50">
        <f t="shared" si="174"/>
        <v>0</v>
      </c>
      <c r="V3296" s="50">
        <f t="shared" si="174"/>
        <v>14014.878333333334</v>
      </c>
      <c r="W3296" s="50">
        <f t="shared" si="174"/>
        <v>0</v>
      </c>
      <c r="X3296" s="50">
        <f t="shared" si="174"/>
        <v>2766.2991666666662</v>
      </c>
      <c r="Y3296" s="50">
        <f t="shared" si="173"/>
        <v>0</v>
      </c>
      <c r="Z3296" s="50">
        <f t="shared" si="173"/>
        <v>0</v>
      </c>
      <c r="AA3296" s="50">
        <f t="shared" si="173"/>
        <v>0</v>
      </c>
      <c r="AB3296" s="50">
        <f t="shared" si="172"/>
        <v>29394.791666666668</v>
      </c>
      <c r="AC3296" s="48" t="str">
        <f>VLOOKUP(ПРОДАЖИ!C:C,'ИЗ ОСНОВЫ НОМЕНКЛАТУР'!D:E,2,0)</f>
        <v>Трубные системы, рейлинг</v>
      </c>
      <c r="AD3296" s="48" t="str">
        <f>VLOOKUP(C:C,'ИЗ ОСНОВЫ НОМЕНКЛАТУР'!D:F,3,0)</f>
        <v>Крепления и держатели труб</v>
      </c>
      <c r="AE3296" s="48" t="str">
        <f>VLOOKUP(C:C,'ИЗ ОСНОВЫ НОМЕНКЛАТУР'!D:H,5,0)</f>
        <v>B</v>
      </c>
    </row>
    <row r="3297" spans="1:31" ht="9.6" customHeight="1" x14ac:dyDescent="0.2">
      <c r="A3297" s="45" t="s">
        <v>3273</v>
      </c>
      <c r="B3297" s="11"/>
      <c r="C3297" s="11" t="s">
        <v>3294</v>
      </c>
      <c r="D3297" s="44">
        <v>0</v>
      </c>
      <c r="E3297" s="44">
        <v>0</v>
      </c>
      <c r="F3297" s="48">
        <v>1600</v>
      </c>
      <c r="G3297" s="48">
        <v>0</v>
      </c>
      <c r="H3297" s="44">
        <v>0</v>
      </c>
      <c r="I3297" s="44">
        <v>0</v>
      </c>
      <c r="J3297" s="44">
        <v>0</v>
      </c>
      <c r="K3297" s="48">
        <v>0</v>
      </c>
      <c r="L3297" s="49">
        <v>0</v>
      </c>
      <c r="M3297" s="49">
        <v>0</v>
      </c>
      <c r="N3297" s="10">
        <v>222976</v>
      </c>
      <c r="O3297" s="10">
        <v>0</v>
      </c>
      <c r="P3297" s="10">
        <v>0</v>
      </c>
      <c r="Q3297" s="10">
        <v>0</v>
      </c>
      <c r="R3297" s="10">
        <v>0</v>
      </c>
      <c r="S3297" s="10">
        <v>0</v>
      </c>
      <c r="T3297" s="50">
        <f t="shared" si="174"/>
        <v>0</v>
      </c>
      <c r="U3297" s="50">
        <f t="shared" si="174"/>
        <v>0</v>
      </c>
      <c r="V3297" s="50">
        <f t="shared" si="174"/>
        <v>18581.333333333332</v>
      </c>
      <c r="W3297" s="50">
        <f t="shared" si="174"/>
        <v>0</v>
      </c>
      <c r="X3297" s="50">
        <f t="shared" si="174"/>
        <v>0</v>
      </c>
      <c r="Y3297" s="50">
        <f t="shared" si="173"/>
        <v>0</v>
      </c>
      <c r="Z3297" s="50">
        <f t="shared" si="173"/>
        <v>0</v>
      </c>
      <c r="AA3297" s="50">
        <f t="shared" si="173"/>
        <v>0</v>
      </c>
      <c r="AB3297" s="50">
        <f t="shared" si="172"/>
        <v>18581.333333333332</v>
      </c>
      <c r="AC3297" s="48" t="str">
        <f>VLOOKUP(ПРОДАЖИ!C:C,'ИЗ ОСНОВЫ НОМЕНКЛАТУР'!D:E,2,0)</f>
        <v>Трубные системы, рейлинг</v>
      </c>
      <c r="AD3297" s="48" t="str">
        <f>VLOOKUP(C:C,'ИЗ ОСНОВЫ НОМЕНКЛАТУР'!D:F,3,0)</f>
        <v>Крепления и держатели труб</v>
      </c>
      <c r="AE3297" s="48" t="str">
        <f>VLOOKUP(C:C,'ИЗ ОСНОВЫ НОМЕНКЛАТУР'!D:H,5,0)</f>
        <v>B</v>
      </c>
    </row>
    <row r="3298" spans="1:31" ht="9.6" customHeight="1" x14ac:dyDescent="0.2">
      <c r="A3298" s="45" t="s">
        <v>3273</v>
      </c>
      <c r="B3298" s="11"/>
      <c r="C3298" s="11" t="s">
        <v>3295</v>
      </c>
      <c r="D3298" s="44">
        <v>174</v>
      </c>
      <c r="E3298" s="44">
        <v>0</v>
      </c>
      <c r="F3298" s="48">
        <v>1125</v>
      </c>
      <c r="G3298" s="48">
        <v>0</v>
      </c>
      <c r="H3298" s="44">
        <v>0</v>
      </c>
      <c r="I3298" s="44">
        <v>0</v>
      </c>
      <c r="J3298" s="44">
        <v>48</v>
      </c>
      <c r="K3298" s="48">
        <v>0</v>
      </c>
      <c r="L3298" s="49">
        <v>13273.28</v>
      </c>
      <c r="M3298" s="49">
        <v>0</v>
      </c>
      <c r="N3298" s="10">
        <v>89682.99</v>
      </c>
      <c r="O3298" s="10">
        <v>0</v>
      </c>
      <c r="P3298" s="10">
        <v>0</v>
      </c>
      <c r="Q3298" s="10">
        <v>0</v>
      </c>
      <c r="R3298" s="10">
        <v>3348</v>
      </c>
      <c r="S3298" s="10">
        <v>0</v>
      </c>
      <c r="T3298" s="50">
        <f t="shared" si="174"/>
        <v>1106.1066666666668</v>
      </c>
      <c r="U3298" s="50">
        <f t="shared" si="174"/>
        <v>0</v>
      </c>
      <c r="V3298" s="50">
        <f t="shared" si="174"/>
        <v>7473.5825000000004</v>
      </c>
      <c r="W3298" s="50">
        <f t="shared" si="174"/>
        <v>0</v>
      </c>
      <c r="X3298" s="50">
        <f t="shared" si="174"/>
        <v>0</v>
      </c>
      <c r="Y3298" s="50">
        <f t="shared" si="173"/>
        <v>0</v>
      </c>
      <c r="Z3298" s="50">
        <f t="shared" si="173"/>
        <v>279</v>
      </c>
      <c r="AA3298" s="50">
        <f t="shared" si="173"/>
        <v>0</v>
      </c>
      <c r="AB3298" s="50">
        <f t="shared" si="172"/>
        <v>8858.689166666667</v>
      </c>
      <c r="AC3298" s="48" t="str">
        <f>VLOOKUP(ПРОДАЖИ!C:C,'ИЗ ОСНОВЫ НОМЕНКЛАТУР'!D:E,2,0)</f>
        <v>Трубные системы, рейлинг</v>
      </c>
      <c r="AD3298" s="48" t="str">
        <f>VLOOKUP(C:C,'ИЗ ОСНОВЫ НОМЕНКЛАТУР'!D:F,3,0)</f>
        <v>Крепления и держатели труб</v>
      </c>
      <c r="AE3298" s="48" t="str">
        <f>VLOOKUP(C:C,'ИЗ ОСНОВЫ НОМЕНКЛАТУР'!D:H,5,0)</f>
        <v>C</v>
      </c>
    </row>
    <row r="3299" spans="1:31" ht="9.6" customHeight="1" x14ac:dyDescent="0.2">
      <c r="A3299" s="45" t="s">
        <v>3273</v>
      </c>
      <c r="B3299" s="11"/>
      <c r="C3299" s="11" t="s">
        <v>3296</v>
      </c>
      <c r="D3299" s="44">
        <v>1479</v>
      </c>
      <c r="E3299" s="44">
        <v>800</v>
      </c>
      <c r="F3299" s="48">
        <v>880</v>
      </c>
      <c r="G3299" s="48">
        <v>0</v>
      </c>
      <c r="H3299" s="44">
        <v>400</v>
      </c>
      <c r="I3299" s="44">
        <v>800</v>
      </c>
      <c r="J3299" s="44">
        <v>700</v>
      </c>
      <c r="K3299" s="48">
        <v>0</v>
      </c>
      <c r="L3299" s="49">
        <v>52723.75</v>
      </c>
      <c r="M3299" s="49">
        <v>32000</v>
      </c>
      <c r="N3299" s="10">
        <v>31309.919999999998</v>
      </c>
      <c r="O3299" s="10">
        <v>0</v>
      </c>
      <c r="P3299" s="10">
        <v>14386.01</v>
      </c>
      <c r="Q3299" s="10">
        <v>29578.99</v>
      </c>
      <c r="R3299" s="10">
        <v>26386</v>
      </c>
      <c r="S3299" s="10">
        <v>0</v>
      </c>
      <c r="T3299" s="50">
        <f t="shared" si="174"/>
        <v>4393.645833333333</v>
      </c>
      <c r="U3299" s="50">
        <f t="shared" si="174"/>
        <v>2666.6666666666665</v>
      </c>
      <c r="V3299" s="50">
        <f t="shared" si="174"/>
        <v>2609.16</v>
      </c>
      <c r="W3299" s="50">
        <f t="shared" si="174"/>
        <v>0</v>
      </c>
      <c r="X3299" s="50">
        <f t="shared" si="174"/>
        <v>1198.8341666666668</v>
      </c>
      <c r="Y3299" s="50">
        <f t="shared" si="173"/>
        <v>2464.9158333333335</v>
      </c>
      <c r="Z3299" s="50">
        <f t="shared" si="173"/>
        <v>2198.8333333333335</v>
      </c>
      <c r="AA3299" s="50">
        <f t="shared" si="173"/>
        <v>0</v>
      </c>
      <c r="AB3299" s="50">
        <f t="shared" si="172"/>
        <v>15532.055833333334</v>
      </c>
      <c r="AC3299" s="48" t="str">
        <f>VLOOKUP(ПРОДАЖИ!C:C,'ИЗ ОСНОВЫ НОМЕНКЛАТУР'!D:E,2,0)</f>
        <v>Трубные системы, рейлинг</v>
      </c>
      <c r="AD3299" s="48" t="str">
        <f>VLOOKUP(C:C,'ИЗ ОСНОВЫ НОМЕНКЛАТУР'!D:F,3,0)</f>
        <v>Крепления и держатели труб</v>
      </c>
      <c r="AE3299" s="48" t="str">
        <f>VLOOKUP(C:C,'ИЗ ОСНОВЫ НОМЕНКЛАТУР'!D:H,5,0)</f>
        <v>B</v>
      </c>
    </row>
    <row r="3300" spans="1:31" ht="9.6" customHeight="1" x14ac:dyDescent="0.2">
      <c r="A3300" s="45" t="s">
        <v>3273</v>
      </c>
      <c r="B3300" s="11"/>
      <c r="C3300" s="11" t="s">
        <v>3297</v>
      </c>
      <c r="D3300" s="44">
        <v>513</v>
      </c>
      <c r="E3300" s="44">
        <v>0</v>
      </c>
      <c r="F3300" s="48">
        <v>60</v>
      </c>
      <c r="G3300" s="48">
        <v>0</v>
      </c>
      <c r="H3300" s="44">
        <v>278</v>
      </c>
      <c r="I3300" s="44">
        <v>0</v>
      </c>
      <c r="J3300" s="44">
        <v>0</v>
      </c>
      <c r="K3300" s="48">
        <v>1000</v>
      </c>
      <c r="L3300" s="49">
        <v>21890.45</v>
      </c>
      <c r="M3300" s="49">
        <v>0</v>
      </c>
      <c r="N3300" s="10">
        <v>2472</v>
      </c>
      <c r="O3300" s="10">
        <v>0</v>
      </c>
      <c r="P3300" s="10">
        <v>11453.6</v>
      </c>
      <c r="Q3300" s="10">
        <v>0</v>
      </c>
      <c r="R3300" s="10">
        <v>0</v>
      </c>
      <c r="S3300" s="10">
        <v>41200</v>
      </c>
      <c r="T3300" s="50">
        <f t="shared" si="174"/>
        <v>1824.2041666666667</v>
      </c>
      <c r="U3300" s="50">
        <f t="shared" si="174"/>
        <v>0</v>
      </c>
      <c r="V3300" s="50">
        <f t="shared" si="174"/>
        <v>206</v>
      </c>
      <c r="W3300" s="50">
        <f t="shared" si="174"/>
        <v>0</v>
      </c>
      <c r="X3300" s="50">
        <f t="shared" si="174"/>
        <v>954.4666666666667</v>
      </c>
      <c r="Y3300" s="50">
        <f t="shared" si="173"/>
        <v>0</v>
      </c>
      <c r="Z3300" s="50">
        <f t="shared" si="173"/>
        <v>0</v>
      </c>
      <c r="AA3300" s="50">
        <f t="shared" si="173"/>
        <v>3433.3333333333335</v>
      </c>
      <c r="AB3300" s="50">
        <f t="shared" si="172"/>
        <v>6418.0041666666675</v>
      </c>
      <c r="AC3300" s="48" t="str">
        <f>VLOOKUP(ПРОДАЖИ!C:C,'ИЗ ОСНОВЫ НОМЕНКЛАТУР'!D:E,2,0)</f>
        <v>Трубные системы, рейлинг</v>
      </c>
      <c r="AD3300" s="48" t="str">
        <f>VLOOKUP(C:C,'ИЗ ОСНОВЫ НОМЕНКЛАТУР'!D:F,3,0)</f>
        <v>Крепления и держатели труб</v>
      </c>
      <c r="AE3300" s="48" t="str">
        <f>VLOOKUP(C:C,'ИЗ ОСНОВЫ НОМЕНКЛАТУР'!D:H,5,0)</f>
        <v>B</v>
      </c>
    </row>
    <row r="3301" spans="1:31" ht="9.6" customHeight="1" x14ac:dyDescent="0.2">
      <c r="A3301" s="45" t="s">
        <v>3273</v>
      </c>
      <c r="B3301" s="11"/>
      <c r="C3301" s="11" t="s">
        <v>3298</v>
      </c>
      <c r="D3301" s="44">
        <v>89</v>
      </c>
      <c r="E3301" s="44">
        <v>0</v>
      </c>
      <c r="F3301" s="48">
        <v>6</v>
      </c>
      <c r="G3301" s="48">
        <v>0</v>
      </c>
      <c r="H3301" s="44">
        <v>73</v>
      </c>
      <c r="I3301" s="44">
        <v>0</v>
      </c>
      <c r="J3301" s="44">
        <v>0</v>
      </c>
      <c r="K3301" s="48">
        <v>250</v>
      </c>
      <c r="L3301" s="49">
        <v>18040.11</v>
      </c>
      <c r="M3301" s="49">
        <v>0</v>
      </c>
      <c r="N3301" s="10">
        <v>1098.54</v>
      </c>
      <c r="O3301" s="10">
        <v>0</v>
      </c>
      <c r="P3301" s="10">
        <v>12998.54</v>
      </c>
      <c r="Q3301" s="10">
        <v>0</v>
      </c>
      <c r="R3301" s="10">
        <v>0</v>
      </c>
      <c r="S3301" s="10">
        <v>45772.5</v>
      </c>
      <c r="T3301" s="50">
        <f t="shared" si="174"/>
        <v>1503.3425</v>
      </c>
      <c r="U3301" s="50">
        <f t="shared" si="174"/>
        <v>0</v>
      </c>
      <c r="V3301" s="50">
        <f t="shared" si="174"/>
        <v>91.545000000000002</v>
      </c>
      <c r="W3301" s="50">
        <f t="shared" si="174"/>
        <v>0</v>
      </c>
      <c r="X3301" s="50">
        <f t="shared" si="174"/>
        <v>1083.2116666666668</v>
      </c>
      <c r="Y3301" s="50">
        <f t="shared" si="173"/>
        <v>0</v>
      </c>
      <c r="Z3301" s="50">
        <f t="shared" si="173"/>
        <v>0</v>
      </c>
      <c r="AA3301" s="50">
        <f t="shared" si="173"/>
        <v>3814.375</v>
      </c>
      <c r="AB3301" s="50">
        <f t="shared" si="172"/>
        <v>6492.4741666666669</v>
      </c>
      <c r="AC3301" s="48" t="str">
        <f>VLOOKUP(ПРОДАЖИ!C:C,'ИЗ ОСНОВЫ НОМЕНКЛАТУР'!D:E,2,0)</f>
        <v>Трубные системы, рейлинг</v>
      </c>
      <c r="AD3301" s="48" t="str">
        <f>VLOOKUP(C:C,'ИЗ ОСНОВЫ НОМЕНКЛАТУР'!D:F,3,0)</f>
        <v>Крепления и держатели труб</v>
      </c>
      <c r="AE3301" s="48" t="str">
        <f>VLOOKUP(C:C,'ИЗ ОСНОВЫ НОМЕНКЛАТУР'!D:H,5,0)</f>
        <v>C</v>
      </c>
    </row>
    <row r="3302" spans="1:31" ht="9.6" customHeight="1" x14ac:dyDescent="0.2">
      <c r="A3302" s="45" t="s">
        <v>3273</v>
      </c>
      <c r="B3302" s="11"/>
      <c r="C3302" s="11" t="s">
        <v>3299</v>
      </c>
      <c r="D3302" s="44">
        <v>208</v>
      </c>
      <c r="E3302" s="44">
        <v>0</v>
      </c>
      <c r="F3302" s="48">
        <v>252</v>
      </c>
      <c r="G3302" s="48">
        <v>0</v>
      </c>
      <c r="H3302" s="44">
        <v>0</v>
      </c>
      <c r="I3302" s="44">
        <v>0</v>
      </c>
      <c r="J3302" s="44">
        <v>124</v>
      </c>
      <c r="K3302" s="48">
        <v>0</v>
      </c>
      <c r="L3302" s="49">
        <v>32240</v>
      </c>
      <c r="M3302" s="49">
        <v>0</v>
      </c>
      <c r="N3302" s="10">
        <v>39060</v>
      </c>
      <c r="O3302" s="10">
        <v>0</v>
      </c>
      <c r="P3302" s="10">
        <v>0</v>
      </c>
      <c r="Q3302" s="10">
        <v>0</v>
      </c>
      <c r="R3302" s="10">
        <v>19796.599999999999</v>
      </c>
      <c r="S3302" s="10">
        <v>0</v>
      </c>
      <c r="T3302" s="50">
        <f t="shared" si="174"/>
        <v>2686.6666666666665</v>
      </c>
      <c r="U3302" s="50">
        <f t="shared" si="174"/>
        <v>0</v>
      </c>
      <c r="V3302" s="50">
        <f t="shared" si="174"/>
        <v>3255</v>
      </c>
      <c r="W3302" s="50">
        <f t="shared" si="174"/>
        <v>0</v>
      </c>
      <c r="X3302" s="50">
        <f t="shared" si="174"/>
        <v>0</v>
      </c>
      <c r="Y3302" s="50">
        <f t="shared" si="173"/>
        <v>0</v>
      </c>
      <c r="Z3302" s="50">
        <f t="shared" si="173"/>
        <v>1649.7166666666665</v>
      </c>
      <c r="AA3302" s="50">
        <f t="shared" si="173"/>
        <v>0</v>
      </c>
      <c r="AB3302" s="50">
        <f t="shared" si="172"/>
        <v>7591.3833333333323</v>
      </c>
      <c r="AC3302" s="48" t="str">
        <f>VLOOKUP(ПРОДАЖИ!C:C,'ИЗ ОСНОВЫ НОМЕНКЛАТУР'!D:E,2,0)</f>
        <v>Трубные системы, рейлинг</v>
      </c>
      <c r="AD3302" s="48" t="str">
        <f>VLOOKUP(C:C,'ИЗ ОСНОВЫ НОМЕНКЛАТУР'!D:F,3,0)</f>
        <v>Крепления и держатели труб</v>
      </c>
      <c r="AE3302" s="48" t="str">
        <f>VLOOKUP(C:C,'ИЗ ОСНОВЫ НОМЕНКЛАТУР'!D:H,5,0)</f>
        <v>C</v>
      </c>
    </row>
    <row r="3303" spans="1:31" ht="9.6" customHeight="1" x14ac:dyDescent="0.2">
      <c r="A3303" s="45" t="s">
        <v>3273</v>
      </c>
      <c r="B3303" s="11"/>
      <c r="C3303" s="11" t="s">
        <v>3300</v>
      </c>
      <c r="D3303" s="44">
        <v>240</v>
      </c>
      <c r="E3303" s="44">
        <v>0</v>
      </c>
      <c r="F3303" s="48">
        <v>8</v>
      </c>
      <c r="G3303" s="48">
        <v>0</v>
      </c>
      <c r="H3303" s="44">
        <v>220</v>
      </c>
      <c r="I3303" s="44">
        <v>0</v>
      </c>
      <c r="J3303" s="44">
        <v>14</v>
      </c>
      <c r="K3303" s="48">
        <v>0</v>
      </c>
      <c r="L3303" s="49">
        <v>45360</v>
      </c>
      <c r="M3303" s="49">
        <v>0</v>
      </c>
      <c r="N3303" s="10">
        <v>1512</v>
      </c>
      <c r="O3303" s="10">
        <v>0</v>
      </c>
      <c r="P3303" s="10">
        <v>42827.4</v>
      </c>
      <c r="Q3303" s="10">
        <v>0</v>
      </c>
      <c r="R3303" s="10">
        <v>2725.38</v>
      </c>
      <c r="S3303" s="10">
        <v>0</v>
      </c>
      <c r="T3303" s="50">
        <f t="shared" si="174"/>
        <v>3780</v>
      </c>
      <c r="U3303" s="50">
        <f t="shared" si="174"/>
        <v>0</v>
      </c>
      <c r="V3303" s="50">
        <f t="shared" si="174"/>
        <v>126</v>
      </c>
      <c r="W3303" s="50">
        <f t="shared" si="174"/>
        <v>0</v>
      </c>
      <c r="X3303" s="50">
        <f t="shared" si="174"/>
        <v>3568.9500000000003</v>
      </c>
      <c r="Y3303" s="50">
        <f t="shared" si="173"/>
        <v>0</v>
      </c>
      <c r="Z3303" s="50">
        <f t="shared" si="173"/>
        <v>227.11500000000001</v>
      </c>
      <c r="AA3303" s="50">
        <f t="shared" si="173"/>
        <v>0</v>
      </c>
      <c r="AB3303" s="50">
        <f t="shared" si="172"/>
        <v>7702.0650000000005</v>
      </c>
      <c r="AC3303" s="48" t="str">
        <f>VLOOKUP(ПРОДАЖИ!C:C,'ИЗ ОСНОВЫ НОМЕНКЛАТУР'!D:E,2,0)</f>
        <v>Трубные системы, рейлинг</v>
      </c>
      <c r="AD3303" s="48" t="str">
        <f>VLOOKUP(C:C,'ИЗ ОСНОВЫ НОМЕНКЛАТУР'!D:F,3,0)</f>
        <v>Крепления и держатели труб</v>
      </c>
      <c r="AE3303" s="48" t="str">
        <f>VLOOKUP(C:C,'ИЗ ОСНОВЫ НОМЕНКЛАТУР'!D:H,5,0)</f>
        <v>C</v>
      </c>
    </row>
    <row r="3304" spans="1:31" ht="9.6" customHeight="1" x14ac:dyDescent="0.2">
      <c r="A3304" s="45" t="s">
        <v>3273</v>
      </c>
      <c r="B3304" s="11"/>
      <c r="C3304" s="11" t="s">
        <v>3301</v>
      </c>
      <c r="D3304" s="44">
        <v>109</v>
      </c>
      <c r="E3304" s="44">
        <v>0</v>
      </c>
      <c r="F3304" s="48">
        <v>60</v>
      </c>
      <c r="G3304" s="48">
        <v>0</v>
      </c>
      <c r="H3304" s="44">
        <v>88</v>
      </c>
      <c r="I3304" s="44">
        <v>0</v>
      </c>
      <c r="J3304" s="44">
        <v>15</v>
      </c>
      <c r="K3304" s="48">
        <v>114</v>
      </c>
      <c r="L3304" s="49">
        <v>14088.35</v>
      </c>
      <c r="M3304" s="49">
        <v>0</v>
      </c>
      <c r="N3304" s="10">
        <v>7489.08</v>
      </c>
      <c r="O3304" s="10">
        <v>0</v>
      </c>
      <c r="P3304" s="10">
        <v>10094.07</v>
      </c>
      <c r="Q3304" s="10">
        <v>0</v>
      </c>
      <c r="R3304" s="10">
        <v>1873.5</v>
      </c>
      <c r="S3304" s="10">
        <v>14238.6</v>
      </c>
      <c r="T3304" s="50">
        <f t="shared" si="174"/>
        <v>1174.0291666666667</v>
      </c>
      <c r="U3304" s="50">
        <f t="shared" si="174"/>
        <v>0</v>
      </c>
      <c r="V3304" s="50">
        <f t="shared" si="174"/>
        <v>624.09</v>
      </c>
      <c r="W3304" s="50">
        <f t="shared" si="174"/>
        <v>0</v>
      </c>
      <c r="X3304" s="50">
        <f t="shared" si="174"/>
        <v>841.17250000000001</v>
      </c>
      <c r="Y3304" s="50">
        <f t="shared" si="173"/>
        <v>0</v>
      </c>
      <c r="Z3304" s="50">
        <f t="shared" si="173"/>
        <v>156.125</v>
      </c>
      <c r="AA3304" s="50">
        <f t="shared" si="173"/>
        <v>1186.55</v>
      </c>
      <c r="AB3304" s="50">
        <f t="shared" si="172"/>
        <v>3981.9666666666672</v>
      </c>
      <c r="AC3304" s="48" t="str">
        <f>VLOOKUP(ПРОДАЖИ!C:C,'ИЗ ОСНОВЫ НОМЕНКЛАТУР'!D:E,2,0)</f>
        <v>Трубные системы, рейлинг</v>
      </c>
      <c r="AD3304" s="48" t="str">
        <f>VLOOKUP(C:C,'ИЗ ОСНОВЫ НОМЕНКЛАТУР'!D:F,3,0)</f>
        <v>Крепления и держатели труб</v>
      </c>
      <c r="AE3304" s="48" t="str">
        <f>VLOOKUP(C:C,'ИЗ ОСНОВЫ НОМЕНКЛАТУР'!D:H,5,0)</f>
        <v>C</v>
      </c>
    </row>
    <row r="3305" spans="1:31" ht="9.6" customHeight="1" x14ac:dyDescent="0.2">
      <c r="A3305" s="45" t="s">
        <v>3273</v>
      </c>
      <c r="B3305" s="11"/>
      <c r="C3305" s="11" t="s">
        <v>3302</v>
      </c>
      <c r="D3305" s="44">
        <v>245</v>
      </c>
      <c r="E3305" s="44">
        <v>0</v>
      </c>
      <c r="F3305" s="48">
        <v>0</v>
      </c>
      <c r="G3305" s="48">
        <v>0</v>
      </c>
      <c r="H3305" s="44">
        <v>108</v>
      </c>
      <c r="I3305" s="44">
        <v>0</v>
      </c>
      <c r="J3305" s="44">
        <v>27</v>
      </c>
      <c r="K3305" s="48">
        <v>0</v>
      </c>
      <c r="L3305" s="49">
        <v>52675</v>
      </c>
      <c r="M3305" s="49">
        <v>0</v>
      </c>
      <c r="N3305" s="10">
        <v>0</v>
      </c>
      <c r="O3305" s="10">
        <v>0</v>
      </c>
      <c r="P3305" s="10">
        <v>23916.6</v>
      </c>
      <c r="Q3305" s="10">
        <v>0</v>
      </c>
      <c r="R3305" s="10">
        <v>5979.15</v>
      </c>
      <c r="S3305" s="10">
        <v>0</v>
      </c>
      <c r="T3305" s="50">
        <f t="shared" si="174"/>
        <v>4389.583333333333</v>
      </c>
      <c r="U3305" s="50">
        <f t="shared" si="174"/>
        <v>0</v>
      </c>
      <c r="V3305" s="50">
        <f t="shared" si="174"/>
        <v>0</v>
      </c>
      <c r="W3305" s="50">
        <f t="shared" si="174"/>
        <v>0</v>
      </c>
      <c r="X3305" s="50">
        <f t="shared" si="174"/>
        <v>1993.05</v>
      </c>
      <c r="Y3305" s="50">
        <f t="shared" si="173"/>
        <v>0</v>
      </c>
      <c r="Z3305" s="50">
        <f t="shared" si="173"/>
        <v>498.26249999999999</v>
      </c>
      <c r="AA3305" s="50">
        <f t="shared" si="173"/>
        <v>0</v>
      </c>
      <c r="AB3305" s="50">
        <f t="shared" si="172"/>
        <v>6880.895833333333</v>
      </c>
      <c r="AC3305" s="48" t="str">
        <f>VLOOKUP(ПРОДАЖИ!C:C,'ИЗ ОСНОВЫ НОМЕНКЛАТУР'!D:E,2,0)</f>
        <v>Трубные системы, рейлинг</v>
      </c>
      <c r="AD3305" s="48" t="str">
        <f>VLOOKUP(C:C,'ИЗ ОСНОВЫ НОМЕНКЛАТУР'!D:F,3,0)</f>
        <v>Крепления и держатели труб</v>
      </c>
      <c r="AE3305" s="48" t="str">
        <f>VLOOKUP(C:C,'ИЗ ОСНОВЫ НОМЕНКЛАТУР'!D:H,5,0)</f>
        <v>C</v>
      </c>
    </row>
    <row r="3306" spans="1:31" ht="9.6" customHeight="1" x14ac:dyDescent="0.2">
      <c r="A3306" s="45" t="s">
        <v>3273</v>
      </c>
      <c r="B3306" s="11"/>
      <c r="C3306" s="11" t="s">
        <v>3303</v>
      </c>
      <c r="D3306" s="44">
        <v>46</v>
      </c>
      <c r="E3306" s="44">
        <v>0</v>
      </c>
      <c r="F3306" s="48">
        <v>32</v>
      </c>
      <c r="G3306" s="48">
        <v>0</v>
      </c>
      <c r="H3306" s="44">
        <v>8</v>
      </c>
      <c r="I3306" s="44">
        <v>0</v>
      </c>
      <c r="J3306" s="44">
        <v>0</v>
      </c>
      <c r="K3306" s="48">
        <v>190</v>
      </c>
      <c r="L3306" s="49">
        <v>9311.7800000000007</v>
      </c>
      <c r="M3306" s="49">
        <v>0</v>
      </c>
      <c r="N3306" s="10">
        <v>5858.88</v>
      </c>
      <c r="O3306" s="10">
        <v>0</v>
      </c>
      <c r="P3306" s="10">
        <v>1457.94</v>
      </c>
      <c r="Q3306" s="10">
        <v>0</v>
      </c>
      <c r="R3306" s="10">
        <v>0</v>
      </c>
      <c r="S3306" s="10">
        <v>34787.1</v>
      </c>
      <c r="T3306" s="50">
        <f t="shared" si="174"/>
        <v>775.98166666666668</v>
      </c>
      <c r="U3306" s="50">
        <f t="shared" si="174"/>
        <v>0</v>
      </c>
      <c r="V3306" s="50">
        <f t="shared" si="174"/>
        <v>488.24</v>
      </c>
      <c r="W3306" s="50">
        <f t="shared" si="174"/>
        <v>0</v>
      </c>
      <c r="X3306" s="50">
        <f t="shared" si="174"/>
        <v>121.495</v>
      </c>
      <c r="Y3306" s="50">
        <f t="shared" si="173"/>
        <v>0</v>
      </c>
      <c r="Z3306" s="50">
        <f t="shared" si="173"/>
        <v>0</v>
      </c>
      <c r="AA3306" s="50">
        <f t="shared" si="173"/>
        <v>2898.9249999999997</v>
      </c>
      <c r="AB3306" s="50">
        <f t="shared" si="172"/>
        <v>4284.6416666666664</v>
      </c>
      <c r="AC3306" s="48" t="str">
        <f>VLOOKUP(ПРОДАЖИ!C:C,'ИЗ ОСНОВЫ НОМЕНКЛАТУР'!D:E,2,0)</f>
        <v>Трубные системы, рейлинг</v>
      </c>
      <c r="AD3306" s="48" t="str">
        <f>VLOOKUP(C:C,'ИЗ ОСНОВЫ НОМЕНКЛАТУР'!D:F,3,0)</f>
        <v>Крепления и держатели труб</v>
      </c>
      <c r="AE3306" s="48" t="str">
        <f>VLOOKUP(C:C,'ИЗ ОСНОВЫ НОМЕНКЛАТУР'!D:H,5,0)</f>
        <v>C</v>
      </c>
    </row>
    <row r="3307" spans="1:31" ht="9.6" customHeight="1" x14ac:dyDescent="0.2">
      <c r="A3307" s="45" t="s">
        <v>3273</v>
      </c>
      <c r="B3307" s="11"/>
      <c r="C3307" s="11" t="s">
        <v>3304</v>
      </c>
      <c r="D3307" s="44">
        <v>96</v>
      </c>
      <c r="E3307" s="44">
        <v>0</v>
      </c>
      <c r="F3307" s="48">
        <v>35</v>
      </c>
      <c r="G3307" s="48">
        <v>0</v>
      </c>
      <c r="H3307" s="44">
        <v>43</v>
      </c>
      <c r="I3307" s="44">
        <v>0</v>
      </c>
      <c r="J3307" s="44">
        <v>11</v>
      </c>
      <c r="K3307" s="48">
        <v>0</v>
      </c>
      <c r="L3307" s="49">
        <v>17576.64</v>
      </c>
      <c r="M3307" s="49">
        <v>0</v>
      </c>
      <c r="N3307" s="10">
        <v>6408.15</v>
      </c>
      <c r="O3307" s="10">
        <v>0</v>
      </c>
      <c r="P3307" s="10">
        <v>7750.38</v>
      </c>
      <c r="Q3307" s="10">
        <v>0</v>
      </c>
      <c r="R3307" s="10">
        <v>2013.99</v>
      </c>
      <c r="S3307" s="10">
        <v>0</v>
      </c>
      <c r="T3307" s="50">
        <f t="shared" si="174"/>
        <v>1464.72</v>
      </c>
      <c r="U3307" s="50">
        <f t="shared" si="174"/>
        <v>0</v>
      </c>
      <c r="V3307" s="50">
        <f t="shared" si="174"/>
        <v>534.01249999999993</v>
      </c>
      <c r="W3307" s="50">
        <f t="shared" si="174"/>
        <v>0</v>
      </c>
      <c r="X3307" s="50">
        <f t="shared" si="174"/>
        <v>645.86500000000001</v>
      </c>
      <c r="Y3307" s="50">
        <f t="shared" si="173"/>
        <v>0</v>
      </c>
      <c r="Z3307" s="50">
        <f t="shared" si="173"/>
        <v>167.83250000000001</v>
      </c>
      <c r="AA3307" s="50">
        <f t="shared" si="173"/>
        <v>0</v>
      </c>
      <c r="AB3307" s="50">
        <f t="shared" si="172"/>
        <v>2812.43</v>
      </c>
      <c r="AC3307" s="48" t="str">
        <f>VLOOKUP(ПРОДАЖИ!C:C,'ИЗ ОСНОВЫ НОМЕНКЛАТУР'!D:E,2,0)</f>
        <v>Трубные системы, рейлинг</v>
      </c>
      <c r="AD3307" s="48" t="str">
        <f>VLOOKUP(C:C,'ИЗ ОСНОВЫ НОМЕНКЛАТУР'!D:F,3,0)</f>
        <v>Крепления и держатели труб</v>
      </c>
      <c r="AE3307" s="48" t="str">
        <f>VLOOKUP(C:C,'ИЗ ОСНОВЫ НОМЕНКЛАТУР'!D:H,5,0)</f>
        <v>C</v>
      </c>
    </row>
    <row r="3308" spans="1:31" ht="9.6" customHeight="1" x14ac:dyDescent="0.2">
      <c r="A3308" s="45" t="s">
        <v>3273</v>
      </c>
      <c r="B3308" s="11"/>
      <c r="C3308" s="11" t="s">
        <v>3305</v>
      </c>
      <c r="D3308" s="44">
        <v>94</v>
      </c>
      <c r="E3308" s="44">
        <v>0</v>
      </c>
      <c r="F3308" s="48">
        <v>6</v>
      </c>
      <c r="G3308" s="48">
        <v>0</v>
      </c>
      <c r="H3308" s="44">
        <v>0</v>
      </c>
      <c r="I3308" s="44">
        <v>0</v>
      </c>
      <c r="J3308" s="44">
        <v>0</v>
      </c>
      <c r="K3308" s="48">
        <v>0</v>
      </c>
      <c r="L3308" s="49">
        <v>33553.730000000003</v>
      </c>
      <c r="M3308" s="49">
        <v>0</v>
      </c>
      <c r="N3308" s="10">
        <v>2035.38</v>
      </c>
      <c r="O3308" s="10">
        <v>0</v>
      </c>
      <c r="P3308" s="10">
        <v>0</v>
      </c>
      <c r="Q3308" s="10">
        <v>0</v>
      </c>
      <c r="R3308" s="10">
        <v>0</v>
      </c>
      <c r="S3308" s="10">
        <v>0</v>
      </c>
      <c r="T3308" s="50">
        <f t="shared" si="174"/>
        <v>2796.1441666666669</v>
      </c>
      <c r="U3308" s="50">
        <f t="shared" si="174"/>
        <v>0</v>
      </c>
      <c r="V3308" s="50">
        <f t="shared" si="174"/>
        <v>169.61500000000001</v>
      </c>
      <c r="W3308" s="50">
        <f t="shared" si="174"/>
        <v>0</v>
      </c>
      <c r="X3308" s="50">
        <f t="shared" si="174"/>
        <v>0</v>
      </c>
      <c r="Y3308" s="50">
        <f t="shared" si="173"/>
        <v>0</v>
      </c>
      <c r="Z3308" s="50">
        <f t="shared" si="173"/>
        <v>0</v>
      </c>
      <c r="AA3308" s="50">
        <f t="shared" si="173"/>
        <v>0</v>
      </c>
      <c r="AB3308" s="50">
        <f t="shared" si="172"/>
        <v>2965.7591666666667</v>
      </c>
      <c r="AC3308" s="48" t="str">
        <f>VLOOKUP(ПРОДАЖИ!C:C,'ИЗ ОСНОВЫ НОМЕНКЛАТУР'!D:E,2,0)</f>
        <v>Трубные системы, рейлинг</v>
      </c>
      <c r="AD3308" s="48" t="str">
        <f>VLOOKUP(C:C,'ИЗ ОСНОВЫ НОМЕНКЛАТУР'!D:F,3,0)</f>
        <v>Крепления и держатели труб</v>
      </c>
      <c r="AE3308" s="48" t="str">
        <f>VLOOKUP(C:C,'ИЗ ОСНОВЫ НОМЕНКЛАТУР'!D:H,5,0)</f>
        <v>C</v>
      </c>
    </row>
    <row r="3309" spans="1:31" ht="9.6" customHeight="1" x14ac:dyDescent="0.2">
      <c r="A3309" s="45" t="s">
        <v>3273</v>
      </c>
      <c r="B3309" s="11"/>
      <c r="C3309" s="11" t="s">
        <v>3306</v>
      </c>
      <c r="D3309" s="44">
        <v>208</v>
      </c>
      <c r="E3309" s="44">
        <v>0</v>
      </c>
      <c r="F3309" s="48">
        <v>98</v>
      </c>
      <c r="G3309" s="48">
        <v>0</v>
      </c>
      <c r="H3309" s="44">
        <v>153</v>
      </c>
      <c r="I3309" s="44">
        <v>9</v>
      </c>
      <c r="J3309" s="44">
        <v>1</v>
      </c>
      <c r="K3309" s="48">
        <v>0</v>
      </c>
      <c r="L3309" s="49">
        <v>33895.99</v>
      </c>
      <c r="M3309" s="49">
        <v>0</v>
      </c>
      <c r="N3309" s="10">
        <v>14260.89</v>
      </c>
      <c r="O3309" s="10">
        <v>0</v>
      </c>
      <c r="P3309" s="10">
        <v>23901.759999999998</v>
      </c>
      <c r="Q3309" s="10">
        <v>1405.99</v>
      </c>
      <c r="R3309" s="10">
        <v>160.6</v>
      </c>
      <c r="S3309" s="10">
        <v>0</v>
      </c>
      <c r="T3309" s="50">
        <f t="shared" si="174"/>
        <v>2824.665833333333</v>
      </c>
      <c r="U3309" s="50">
        <f t="shared" si="174"/>
        <v>0</v>
      </c>
      <c r="V3309" s="50">
        <f t="shared" si="174"/>
        <v>1188.4075</v>
      </c>
      <c r="W3309" s="50">
        <f t="shared" si="174"/>
        <v>0</v>
      </c>
      <c r="X3309" s="50">
        <f t="shared" si="174"/>
        <v>1991.8133333333333</v>
      </c>
      <c r="Y3309" s="50">
        <f t="shared" si="173"/>
        <v>117.16583333333334</v>
      </c>
      <c r="Z3309" s="50">
        <f t="shared" si="173"/>
        <v>13.383333333333333</v>
      </c>
      <c r="AA3309" s="50">
        <f t="shared" si="173"/>
        <v>0</v>
      </c>
      <c r="AB3309" s="50">
        <f t="shared" si="172"/>
        <v>6135.435833333333</v>
      </c>
      <c r="AC3309" s="48" t="str">
        <f>VLOOKUP(ПРОДАЖИ!C:C,'ИЗ ОСНОВЫ НОМЕНКЛАТУР'!D:E,2,0)</f>
        <v>Трубные системы, рейлинг</v>
      </c>
      <c r="AD3309" s="48" t="str">
        <f>VLOOKUP(C:C,'ИЗ ОСНОВЫ НОМЕНКЛАТУР'!D:F,3,0)</f>
        <v>Крепления и держатели труб</v>
      </c>
      <c r="AE3309" s="48" t="str">
        <f>VLOOKUP(C:C,'ИЗ ОСНОВЫ НОМЕНКЛАТУР'!D:H,5,0)</f>
        <v>C</v>
      </c>
    </row>
    <row r="3310" spans="1:31" ht="9.6" customHeight="1" x14ac:dyDescent="0.2">
      <c r="A3310" s="45" t="s">
        <v>3273</v>
      </c>
      <c r="B3310" s="11"/>
      <c r="C3310" s="11" t="s">
        <v>3307</v>
      </c>
      <c r="D3310" s="44">
        <v>18</v>
      </c>
      <c r="E3310" s="44">
        <v>0</v>
      </c>
      <c r="F3310" s="48">
        <v>35</v>
      </c>
      <c r="G3310" s="48">
        <v>0</v>
      </c>
      <c r="H3310" s="44">
        <v>32</v>
      </c>
      <c r="I3310" s="44">
        <v>0</v>
      </c>
      <c r="J3310" s="44">
        <v>0</v>
      </c>
      <c r="K3310" s="48">
        <v>0</v>
      </c>
      <c r="L3310" s="49">
        <v>5727.77</v>
      </c>
      <c r="M3310" s="49">
        <v>0</v>
      </c>
      <c r="N3310" s="10">
        <v>11164.15</v>
      </c>
      <c r="O3310" s="10">
        <v>0</v>
      </c>
      <c r="P3310" s="10">
        <v>5734.62</v>
      </c>
      <c r="Q3310" s="10">
        <v>0</v>
      </c>
      <c r="R3310" s="10">
        <v>0</v>
      </c>
      <c r="S3310" s="10">
        <v>0</v>
      </c>
      <c r="T3310" s="50">
        <f t="shared" si="174"/>
        <v>477.31416666666672</v>
      </c>
      <c r="U3310" s="50">
        <f t="shared" si="174"/>
        <v>0</v>
      </c>
      <c r="V3310" s="50">
        <f t="shared" si="174"/>
        <v>930.3458333333333</v>
      </c>
      <c r="W3310" s="50">
        <f t="shared" si="174"/>
        <v>0</v>
      </c>
      <c r="X3310" s="50">
        <f t="shared" si="174"/>
        <v>477.88499999999999</v>
      </c>
      <c r="Y3310" s="50">
        <f t="shared" si="173"/>
        <v>0</v>
      </c>
      <c r="Z3310" s="50">
        <f t="shared" si="173"/>
        <v>0</v>
      </c>
      <c r="AA3310" s="50">
        <f t="shared" si="173"/>
        <v>0</v>
      </c>
      <c r="AB3310" s="50">
        <f t="shared" si="172"/>
        <v>1885.5450000000001</v>
      </c>
      <c r="AC3310" s="48" t="str">
        <f>VLOOKUP(ПРОДАЖИ!C:C,'ИЗ ОСНОВЫ НОМЕНКЛАТУР'!D:E,2,0)</f>
        <v>Трубные системы, рейлинг</v>
      </c>
      <c r="AD3310" s="48" t="str">
        <f>VLOOKUP(C:C,'ИЗ ОСНОВЫ НОМЕНКЛАТУР'!D:F,3,0)</f>
        <v>Крепления и держатели труб</v>
      </c>
      <c r="AE3310" s="48" t="str">
        <f>VLOOKUP(C:C,'ИЗ ОСНОВЫ НОМЕНКЛАТУР'!D:H,5,0)</f>
        <v>C</v>
      </c>
    </row>
    <row r="3311" spans="1:31" ht="9.6" customHeight="1" x14ac:dyDescent="0.2">
      <c r="A3311" s="45" t="s">
        <v>3273</v>
      </c>
      <c r="B3311" s="11"/>
      <c r="C3311" s="11" t="s">
        <v>3308</v>
      </c>
      <c r="D3311" s="44">
        <v>958</v>
      </c>
      <c r="E3311" s="44">
        <v>0</v>
      </c>
      <c r="F3311" s="48">
        <v>597</v>
      </c>
      <c r="G3311" s="48">
        <v>0</v>
      </c>
      <c r="H3311" s="44">
        <v>0</v>
      </c>
      <c r="I3311" s="44">
        <v>0</v>
      </c>
      <c r="J3311" s="44">
        <v>0</v>
      </c>
      <c r="K3311" s="48">
        <v>0</v>
      </c>
      <c r="L3311" s="49">
        <v>15519.6</v>
      </c>
      <c r="M3311" s="49">
        <v>0</v>
      </c>
      <c r="N3311" s="10">
        <v>9671.4</v>
      </c>
      <c r="O3311" s="10">
        <v>0</v>
      </c>
      <c r="P3311" s="10">
        <v>0</v>
      </c>
      <c r="Q3311" s="10">
        <v>0</v>
      </c>
      <c r="R3311" s="10">
        <v>0</v>
      </c>
      <c r="S3311" s="10">
        <v>0</v>
      </c>
      <c r="T3311" s="50">
        <f t="shared" si="174"/>
        <v>1293.3</v>
      </c>
      <c r="U3311" s="50">
        <f t="shared" si="174"/>
        <v>0</v>
      </c>
      <c r="V3311" s="50">
        <f t="shared" si="174"/>
        <v>805.94999999999993</v>
      </c>
      <c r="W3311" s="50">
        <f t="shared" si="174"/>
        <v>0</v>
      </c>
      <c r="X3311" s="50">
        <f t="shared" si="174"/>
        <v>0</v>
      </c>
      <c r="Y3311" s="50">
        <f t="shared" si="173"/>
        <v>0</v>
      </c>
      <c r="Z3311" s="50">
        <f t="shared" si="173"/>
        <v>0</v>
      </c>
      <c r="AA3311" s="50">
        <f t="shared" si="173"/>
        <v>0</v>
      </c>
      <c r="AB3311" s="50">
        <f t="shared" si="172"/>
        <v>2099.25</v>
      </c>
      <c r="AC3311" s="48" t="str">
        <f>VLOOKUP(ПРОДАЖИ!C:C,'ИЗ ОСНОВЫ НОМЕНКЛАТУР'!D:E,2,0)</f>
        <v>Трубные системы, рейлинг</v>
      </c>
      <c r="AD3311" s="48" t="str">
        <f>VLOOKUP(C:C,'ИЗ ОСНОВЫ НОМЕНКЛАТУР'!D:F,3,0)</f>
        <v>Крепления и держатели труб</v>
      </c>
      <c r="AE3311" s="48" t="str">
        <f>VLOOKUP(C:C,'ИЗ ОСНОВЫ НОМЕНКЛАТУР'!D:H,5,0)</f>
        <v>B</v>
      </c>
    </row>
    <row r="3312" spans="1:31" ht="9.6" customHeight="1" x14ac:dyDescent="0.2">
      <c r="A3312" s="45" t="s">
        <v>3273</v>
      </c>
      <c r="B3312" s="11"/>
      <c r="C3312" s="11" t="s">
        <v>3309</v>
      </c>
      <c r="D3312" s="44">
        <v>0</v>
      </c>
      <c r="E3312" s="44">
        <v>0</v>
      </c>
      <c r="F3312" s="48">
        <v>0</v>
      </c>
      <c r="G3312" s="48">
        <v>0</v>
      </c>
      <c r="H3312" s="44">
        <v>106</v>
      </c>
      <c r="I3312" s="44">
        <v>500</v>
      </c>
      <c r="J3312" s="44">
        <v>0</v>
      </c>
      <c r="K3312" s="48">
        <v>0</v>
      </c>
      <c r="L3312" s="49">
        <v>0</v>
      </c>
      <c r="M3312" s="49">
        <v>0</v>
      </c>
      <c r="N3312" s="10">
        <v>0</v>
      </c>
      <c r="O3312" s="10">
        <v>0</v>
      </c>
      <c r="P3312" s="10">
        <v>4220.6000000000004</v>
      </c>
      <c r="Q3312" s="10">
        <v>20000</v>
      </c>
      <c r="R3312" s="10">
        <v>0</v>
      </c>
      <c r="S3312" s="10">
        <v>0</v>
      </c>
      <c r="T3312" s="50">
        <f t="shared" si="174"/>
        <v>0</v>
      </c>
      <c r="U3312" s="50">
        <f t="shared" si="174"/>
        <v>0</v>
      </c>
      <c r="V3312" s="50">
        <f t="shared" si="174"/>
        <v>0</v>
      </c>
      <c r="W3312" s="50">
        <f t="shared" si="174"/>
        <v>0</v>
      </c>
      <c r="X3312" s="50">
        <f t="shared" si="174"/>
        <v>351.7166666666667</v>
      </c>
      <c r="Y3312" s="50">
        <f t="shared" si="173"/>
        <v>1666.6666666666667</v>
      </c>
      <c r="Z3312" s="50">
        <f t="shared" si="173"/>
        <v>0</v>
      </c>
      <c r="AA3312" s="50">
        <f t="shared" si="173"/>
        <v>0</v>
      </c>
      <c r="AB3312" s="50">
        <f t="shared" si="172"/>
        <v>2018.3833333333334</v>
      </c>
      <c r="AC3312" s="48" t="str">
        <f>VLOOKUP(ПРОДАЖИ!C:C,'ИЗ ОСНОВЫ НОМЕНКЛАТУР'!D:E,2,0)</f>
        <v>Трубные системы, рейлинг</v>
      </c>
      <c r="AD3312" s="48" t="str">
        <f>VLOOKUP(C:C,'ИЗ ОСНОВЫ НОМЕНКЛАТУР'!D:F,3,0)</f>
        <v>Крепления и держатели труб</v>
      </c>
      <c r="AE3312" s="48" t="str">
        <f>VLOOKUP(C:C,'ИЗ ОСНОВЫ НОМЕНКЛАТУР'!D:H,5,0)</f>
        <v>C</v>
      </c>
    </row>
    <row r="3313" spans="1:31" ht="9.6" customHeight="1" x14ac:dyDescent="0.2">
      <c r="A3313" s="45" t="s">
        <v>3273</v>
      </c>
      <c r="B3313" s="11"/>
      <c r="C3313" s="11" t="s">
        <v>3310</v>
      </c>
      <c r="D3313" s="44">
        <v>0</v>
      </c>
      <c r="E3313" s="44">
        <v>0</v>
      </c>
      <c r="F3313" s="48">
        <v>0</v>
      </c>
      <c r="G3313" s="48">
        <v>0</v>
      </c>
      <c r="H3313" s="44">
        <v>0</v>
      </c>
      <c r="I3313" s="44">
        <v>0</v>
      </c>
      <c r="J3313" s="44">
        <v>23</v>
      </c>
      <c r="K3313" s="48">
        <v>0</v>
      </c>
      <c r="L3313" s="49">
        <v>0</v>
      </c>
      <c r="M3313" s="49">
        <v>0</v>
      </c>
      <c r="N3313" s="10">
        <v>0</v>
      </c>
      <c r="O3313" s="10">
        <v>0</v>
      </c>
      <c r="P3313" s="10">
        <v>0</v>
      </c>
      <c r="Q3313" s="10">
        <v>0</v>
      </c>
      <c r="R3313" s="10">
        <v>1394.93</v>
      </c>
      <c r="S3313" s="10">
        <v>0</v>
      </c>
      <c r="T3313" s="50">
        <f t="shared" si="174"/>
        <v>0</v>
      </c>
      <c r="U3313" s="50">
        <f t="shared" si="174"/>
        <v>0</v>
      </c>
      <c r="V3313" s="50">
        <f t="shared" si="174"/>
        <v>0</v>
      </c>
      <c r="W3313" s="50">
        <f t="shared" si="174"/>
        <v>0</v>
      </c>
      <c r="X3313" s="50">
        <f t="shared" si="174"/>
        <v>0</v>
      </c>
      <c r="Y3313" s="50">
        <f t="shared" si="173"/>
        <v>0</v>
      </c>
      <c r="Z3313" s="50">
        <f t="shared" si="173"/>
        <v>116.24416666666667</v>
      </c>
      <c r="AA3313" s="50">
        <f t="shared" si="173"/>
        <v>0</v>
      </c>
      <c r="AB3313" s="50">
        <f t="shared" si="172"/>
        <v>116.24416666666667</v>
      </c>
      <c r="AC3313" s="48" t="str">
        <f>VLOOKUP(ПРОДАЖИ!C:C,'ИЗ ОСНОВЫ НОМЕНКЛАТУР'!D:E,2,0)</f>
        <v>Трубные системы, рейлинг</v>
      </c>
      <c r="AD3313" s="48" t="str">
        <f>VLOOKUP(C:C,'ИЗ ОСНОВЫ НОМЕНКЛАТУР'!D:F,3,0)</f>
        <v>Крепления и держатели труб</v>
      </c>
      <c r="AE3313" s="48" t="str">
        <f>VLOOKUP(C:C,'ИЗ ОСНОВЫ НОМЕНКЛАТУР'!D:H,5,0)</f>
        <v>C</v>
      </c>
    </row>
    <row r="3314" spans="1:31" ht="9.6" customHeight="1" x14ac:dyDescent="0.2">
      <c r="A3314" s="45" t="s">
        <v>3273</v>
      </c>
      <c r="B3314" s="11"/>
      <c r="C3314" s="11" t="s">
        <v>3311</v>
      </c>
      <c r="D3314" s="44">
        <v>0</v>
      </c>
      <c r="E3314" s="44">
        <v>0</v>
      </c>
      <c r="F3314" s="48">
        <v>0</v>
      </c>
      <c r="G3314" s="48">
        <v>0</v>
      </c>
      <c r="H3314" s="44">
        <v>0</v>
      </c>
      <c r="I3314" s="44">
        <v>0</v>
      </c>
      <c r="J3314" s="44">
        <v>37</v>
      </c>
      <c r="K3314" s="48">
        <v>0</v>
      </c>
      <c r="L3314" s="49">
        <v>0</v>
      </c>
      <c r="M3314" s="49">
        <v>0</v>
      </c>
      <c r="N3314" s="10">
        <v>0</v>
      </c>
      <c r="O3314" s="10">
        <v>0</v>
      </c>
      <c r="P3314" s="10">
        <v>0</v>
      </c>
      <c r="Q3314" s="10">
        <v>0</v>
      </c>
      <c r="R3314" s="10">
        <v>630.70000000000005</v>
      </c>
      <c r="S3314" s="10">
        <v>0</v>
      </c>
      <c r="T3314" s="50">
        <f t="shared" si="174"/>
        <v>0</v>
      </c>
      <c r="U3314" s="50">
        <f t="shared" si="174"/>
        <v>0</v>
      </c>
      <c r="V3314" s="50">
        <f t="shared" si="174"/>
        <v>0</v>
      </c>
      <c r="W3314" s="50">
        <f t="shared" si="174"/>
        <v>0</v>
      </c>
      <c r="X3314" s="50">
        <f t="shared" si="174"/>
        <v>0</v>
      </c>
      <c r="Y3314" s="50">
        <f t="shared" si="173"/>
        <v>0</v>
      </c>
      <c r="Z3314" s="50">
        <f t="shared" si="173"/>
        <v>52.558333333333337</v>
      </c>
      <c r="AA3314" s="50">
        <f t="shared" si="173"/>
        <v>0</v>
      </c>
      <c r="AB3314" s="50">
        <f t="shared" si="172"/>
        <v>52.558333333333337</v>
      </c>
      <c r="AC3314" s="48" t="str">
        <f>VLOOKUP(ПРОДАЖИ!C:C,'ИЗ ОСНОВЫ НОМЕНКЛАТУР'!D:E,2,0)</f>
        <v>Трубные системы, рейлинг</v>
      </c>
      <c r="AD3314" s="48" t="str">
        <f>VLOOKUP(C:C,'ИЗ ОСНОВЫ НОМЕНКЛАТУР'!D:F,3,0)</f>
        <v>Крепления и держатели труб</v>
      </c>
      <c r="AE3314" s="48" t="str">
        <f>VLOOKUP(C:C,'ИЗ ОСНОВЫ НОМЕНКЛАТУР'!D:H,5,0)</f>
        <v>C</v>
      </c>
    </row>
    <row r="3315" spans="1:31" ht="9.6" customHeight="1" x14ac:dyDescent="0.2">
      <c r="A3315" s="45" t="s">
        <v>3273</v>
      </c>
      <c r="B3315" s="11"/>
      <c r="C3315" s="11" t="s">
        <v>3312</v>
      </c>
      <c r="D3315" s="44">
        <v>0</v>
      </c>
      <c r="E3315" s="44">
        <v>0</v>
      </c>
      <c r="F3315" s="48">
        <v>0</v>
      </c>
      <c r="G3315" s="48">
        <v>0</v>
      </c>
      <c r="H3315" s="44">
        <v>0</v>
      </c>
      <c r="I3315" s="44">
        <v>0</v>
      </c>
      <c r="J3315" s="44">
        <v>3</v>
      </c>
      <c r="K3315" s="48">
        <v>0</v>
      </c>
      <c r="L3315" s="49">
        <v>0</v>
      </c>
      <c r="M3315" s="49">
        <v>0</v>
      </c>
      <c r="N3315" s="10">
        <v>0</v>
      </c>
      <c r="O3315" s="10">
        <v>0</v>
      </c>
      <c r="P3315" s="10">
        <v>0</v>
      </c>
      <c r="Q3315" s="10">
        <v>0</v>
      </c>
      <c r="R3315" s="10">
        <v>267.51</v>
      </c>
      <c r="S3315" s="10">
        <v>0</v>
      </c>
      <c r="T3315" s="50">
        <f t="shared" si="174"/>
        <v>0</v>
      </c>
      <c r="U3315" s="50">
        <f t="shared" si="174"/>
        <v>0</v>
      </c>
      <c r="V3315" s="50">
        <f t="shared" si="174"/>
        <v>0</v>
      </c>
      <c r="W3315" s="50">
        <f t="shared" si="174"/>
        <v>0</v>
      </c>
      <c r="X3315" s="50">
        <f t="shared" si="174"/>
        <v>0</v>
      </c>
      <c r="Y3315" s="50">
        <f t="shared" si="173"/>
        <v>0</v>
      </c>
      <c r="Z3315" s="50">
        <f t="shared" si="173"/>
        <v>22.2925</v>
      </c>
      <c r="AA3315" s="50">
        <f t="shared" si="173"/>
        <v>0</v>
      </c>
      <c r="AB3315" s="50">
        <f t="shared" si="172"/>
        <v>22.2925</v>
      </c>
      <c r="AC3315" s="48" t="str">
        <f>VLOOKUP(ПРОДАЖИ!C:C,'ИЗ ОСНОВЫ НОМЕНКЛАТУР'!D:E,2,0)</f>
        <v>Трубные системы, рейлинг</v>
      </c>
      <c r="AD3315" s="48" t="str">
        <f>VLOOKUP(C:C,'ИЗ ОСНОВЫ НОМЕНКЛАТУР'!D:F,3,0)</f>
        <v>Крепления и держатели труб</v>
      </c>
      <c r="AE3315" s="48" t="str">
        <f>VLOOKUP(C:C,'ИЗ ОСНОВЫ НОМЕНКЛАТУР'!D:H,5,0)</f>
        <v>C</v>
      </c>
    </row>
    <row r="3316" spans="1:31" ht="9.6" customHeight="1" x14ac:dyDescent="0.2">
      <c r="A3316" s="45" t="s">
        <v>3273</v>
      </c>
      <c r="B3316" s="11"/>
      <c r="C3316" s="11" t="s">
        <v>3313</v>
      </c>
      <c r="D3316" s="44">
        <v>0</v>
      </c>
      <c r="E3316" s="44">
        <v>0</v>
      </c>
      <c r="F3316" s="48">
        <v>0</v>
      </c>
      <c r="G3316" s="48">
        <v>0</v>
      </c>
      <c r="H3316" s="44">
        <v>0</v>
      </c>
      <c r="I3316" s="44">
        <v>0</v>
      </c>
      <c r="J3316" s="44">
        <v>3</v>
      </c>
      <c r="K3316" s="48">
        <v>0</v>
      </c>
      <c r="L3316" s="49">
        <v>0</v>
      </c>
      <c r="M3316" s="49">
        <v>0</v>
      </c>
      <c r="N3316" s="10">
        <v>0</v>
      </c>
      <c r="O3316" s="10">
        <v>0</v>
      </c>
      <c r="P3316" s="10">
        <v>0</v>
      </c>
      <c r="Q3316" s="10">
        <v>0</v>
      </c>
      <c r="R3316" s="10">
        <v>24</v>
      </c>
      <c r="S3316" s="10">
        <v>0</v>
      </c>
      <c r="T3316" s="50">
        <f t="shared" si="174"/>
        <v>0</v>
      </c>
      <c r="U3316" s="50">
        <f t="shared" si="174"/>
        <v>0</v>
      </c>
      <c r="V3316" s="50">
        <f t="shared" si="174"/>
        <v>0</v>
      </c>
      <c r="W3316" s="50">
        <f t="shared" si="174"/>
        <v>0</v>
      </c>
      <c r="X3316" s="50">
        <f t="shared" si="174"/>
        <v>0</v>
      </c>
      <c r="Y3316" s="50">
        <f t="shared" si="173"/>
        <v>0</v>
      </c>
      <c r="Z3316" s="50">
        <f t="shared" si="173"/>
        <v>2</v>
      </c>
      <c r="AA3316" s="50">
        <f t="shared" si="173"/>
        <v>0</v>
      </c>
      <c r="AB3316" s="50">
        <f t="shared" si="172"/>
        <v>2</v>
      </c>
      <c r="AC3316" s="48" t="str">
        <f>VLOOKUP(ПРОДАЖИ!C:C,'ИЗ ОСНОВЫ НОМЕНКЛАТУР'!D:E,2,0)</f>
        <v>Трубные системы, рейлинг</v>
      </c>
      <c r="AD3316" s="48" t="str">
        <f>VLOOKUP(C:C,'ИЗ ОСНОВЫ НОМЕНКЛАТУР'!D:F,3,0)</f>
        <v>Крепления и держатели труб</v>
      </c>
      <c r="AE3316" s="48" t="str">
        <f>VLOOKUP(C:C,'ИЗ ОСНОВЫ НОМЕНКЛАТУР'!D:H,5,0)</f>
        <v>C</v>
      </c>
    </row>
    <row r="3317" spans="1:31" ht="9.6" customHeight="1" x14ac:dyDescent="0.2">
      <c r="A3317" s="45" t="s">
        <v>3273</v>
      </c>
      <c r="B3317" s="11"/>
      <c r="C3317" s="11" t="s">
        <v>3314</v>
      </c>
      <c r="D3317" s="44">
        <v>437</v>
      </c>
      <c r="E3317" s="44">
        <v>400</v>
      </c>
      <c r="F3317" s="48">
        <v>156</v>
      </c>
      <c r="G3317" s="48">
        <v>0</v>
      </c>
      <c r="H3317" s="44">
        <v>50</v>
      </c>
      <c r="I3317" s="44">
        <v>1400</v>
      </c>
      <c r="J3317" s="44">
        <v>0</v>
      </c>
      <c r="K3317" s="48">
        <v>0</v>
      </c>
      <c r="L3317" s="49">
        <v>58636.66</v>
      </c>
      <c r="M3317" s="49">
        <v>53672</v>
      </c>
      <c r="N3317" s="10">
        <v>20918.57</v>
      </c>
      <c r="O3317" s="10">
        <v>0</v>
      </c>
      <c r="P3317" s="10">
        <v>6709</v>
      </c>
      <c r="Q3317" s="10">
        <v>184498</v>
      </c>
      <c r="R3317" s="10">
        <v>0</v>
      </c>
      <c r="S3317" s="10">
        <v>0</v>
      </c>
      <c r="T3317" s="50">
        <f t="shared" si="174"/>
        <v>4886.3883333333333</v>
      </c>
      <c r="U3317" s="50">
        <f t="shared" si="174"/>
        <v>4472.666666666667</v>
      </c>
      <c r="V3317" s="50">
        <f t="shared" si="174"/>
        <v>1743.2141666666666</v>
      </c>
      <c r="W3317" s="50">
        <f t="shared" si="174"/>
        <v>0</v>
      </c>
      <c r="X3317" s="50">
        <f t="shared" si="174"/>
        <v>559.08333333333337</v>
      </c>
      <c r="Y3317" s="50">
        <f t="shared" si="173"/>
        <v>15374.833333333334</v>
      </c>
      <c r="Z3317" s="50">
        <f t="shared" si="173"/>
        <v>0</v>
      </c>
      <c r="AA3317" s="50">
        <f t="shared" si="173"/>
        <v>0</v>
      </c>
      <c r="AB3317" s="50">
        <f t="shared" si="172"/>
        <v>27036.185833333337</v>
      </c>
      <c r="AC3317" s="48" t="str">
        <f>VLOOKUP(ПРОДАЖИ!C:C,'ИЗ ОСНОВЫ НОМЕНКЛАТУР'!D:E,2,0)</f>
        <v>Трубные системы, рейлинг</v>
      </c>
      <c r="AD3317" s="48" t="str">
        <f>VLOOKUP(C:C,'ИЗ ОСНОВЫ НОМЕНКЛАТУР'!D:F,3,0)</f>
        <v>Крепления и держатели труб</v>
      </c>
      <c r="AE3317" s="48" t="str">
        <f>VLOOKUP(C:C,'ИЗ ОСНОВЫ НОМЕНКЛАТУР'!D:H,5,0)</f>
        <v>B</v>
      </c>
    </row>
    <row r="3318" spans="1:31" ht="9.6" customHeight="1" x14ac:dyDescent="0.2">
      <c r="A3318" s="45" t="s">
        <v>3273</v>
      </c>
      <c r="B3318" s="11"/>
      <c r="C3318" s="11" t="s">
        <v>3315</v>
      </c>
      <c r="D3318" s="44">
        <v>86</v>
      </c>
      <c r="E3318" s="44">
        <v>0</v>
      </c>
      <c r="F3318" s="48">
        <v>0</v>
      </c>
      <c r="G3318" s="48">
        <v>0</v>
      </c>
      <c r="H3318" s="44">
        <v>11</v>
      </c>
      <c r="I3318" s="44">
        <v>2150</v>
      </c>
      <c r="J3318" s="44">
        <v>0</v>
      </c>
      <c r="K3318" s="48">
        <v>0</v>
      </c>
      <c r="L3318" s="49">
        <v>15579.96</v>
      </c>
      <c r="M3318" s="49">
        <v>0</v>
      </c>
      <c r="N3318" s="10">
        <v>0</v>
      </c>
      <c r="O3318" s="10">
        <v>0</v>
      </c>
      <c r="P3318" s="10">
        <v>1386.98</v>
      </c>
      <c r="Q3318" s="10">
        <v>286877</v>
      </c>
      <c r="R3318" s="10">
        <v>0</v>
      </c>
      <c r="S3318" s="10">
        <v>0</v>
      </c>
      <c r="T3318" s="50">
        <f t="shared" si="174"/>
        <v>1298.33</v>
      </c>
      <c r="U3318" s="50">
        <f t="shared" si="174"/>
        <v>0</v>
      </c>
      <c r="V3318" s="50">
        <f t="shared" si="174"/>
        <v>0</v>
      </c>
      <c r="W3318" s="50">
        <f t="shared" si="174"/>
        <v>0</v>
      </c>
      <c r="X3318" s="50">
        <f t="shared" si="174"/>
        <v>115.58166666666666</v>
      </c>
      <c r="Y3318" s="50">
        <f t="shared" si="173"/>
        <v>23906.416666666668</v>
      </c>
      <c r="Z3318" s="50">
        <f t="shared" si="173"/>
        <v>0</v>
      </c>
      <c r="AA3318" s="50">
        <f t="shared" si="173"/>
        <v>0</v>
      </c>
      <c r="AB3318" s="50">
        <f t="shared" si="172"/>
        <v>25320.328333333335</v>
      </c>
      <c r="AC3318" s="48" t="str">
        <f>VLOOKUP(ПРОДАЖИ!C:C,'ИЗ ОСНОВЫ НОМЕНКЛАТУР'!D:E,2,0)</f>
        <v>Трубные системы, рейлинг</v>
      </c>
      <c r="AD3318" s="48" t="str">
        <f>VLOOKUP(C:C,'ИЗ ОСНОВЫ НОМЕНКЛАТУР'!D:F,3,0)</f>
        <v>Крепления и держатели труб</v>
      </c>
      <c r="AE3318" s="48" t="str">
        <f>VLOOKUP(C:C,'ИЗ ОСНОВЫ НОМЕНКЛАТУР'!D:H,5,0)</f>
        <v>B</v>
      </c>
    </row>
    <row r="3319" spans="1:31" ht="9.6" customHeight="1" x14ac:dyDescent="0.2">
      <c r="A3319" s="45" t="s">
        <v>3273</v>
      </c>
      <c r="B3319" s="46" t="s">
        <v>3316</v>
      </c>
      <c r="C3319" s="46"/>
      <c r="D3319" s="44">
        <v>0</v>
      </c>
      <c r="E3319" s="44">
        <v>0</v>
      </c>
      <c r="F3319" s="48">
        <v>0</v>
      </c>
      <c r="G3319" s="48">
        <v>0</v>
      </c>
      <c r="H3319" s="44">
        <v>0</v>
      </c>
      <c r="I3319" s="44">
        <v>0</v>
      </c>
      <c r="J3319" s="44">
        <v>0</v>
      </c>
      <c r="K3319" s="48">
        <v>0</v>
      </c>
      <c r="L3319" s="49">
        <v>0</v>
      </c>
      <c r="M3319" s="49">
        <v>0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50">
        <f t="shared" si="174"/>
        <v>0</v>
      </c>
      <c r="U3319" s="50">
        <f t="shared" si="174"/>
        <v>0</v>
      </c>
      <c r="V3319" s="50">
        <f t="shared" si="174"/>
        <v>0</v>
      </c>
      <c r="W3319" s="50">
        <f t="shared" si="174"/>
        <v>0</v>
      </c>
      <c r="X3319" s="50">
        <f t="shared" si="174"/>
        <v>0</v>
      </c>
      <c r="Y3319" s="50">
        <f t="shared" si="173"/>
        <v>0</v>
      </c>
      <c r="Z3319" s="50">
        <f t="shared" si="173"/>
        <v>0</v>
      </c>
      <c r="AA3319" s="50">
        <f t="shared" si="173"/>
        <v>0</v>
      </c>
      <c r="AB3319" s="50">
        <f t="shared" si="172"/>
        <v>0</v>
      </c>
      <c r="AC3319" s="48" t="e">
        <f>VLOOKUP(ПРОДАЖИ!C:C,'ИЗ ОСНОВЫ НОМЕНКЛАТУР'!D:E,2,0)</f>
        <v>#N/A</v>
      </c>
      <c r="AD3319" s="48" t="e">
        <f>VLOOKUP(C:C,'ИЗ ОСНОВЫ НОМЕНКЛАТУР'!D:F,3,0)</f>
        <v>#N/A</v>
      </c>
      <c r="AE3319" s="48" t="e">
        <f>VLOOKUP(C:C,'ИЗ ОСНОВЫ НОМЕНКЛАТУР'!D:H,5,0)</f>
        <v>#N/A</v>
      </c>
    </row>
    <row r="3320" spans="1:31" ht="9.6" customHeight="1" x14ac:dyDescent="0.2">
      <c r="A3320" s="45" t="s">
        <v>3273</v>
      </c>
      <c r="B3320" s="11"/>
      <c r="C3320" s="11" t="s">
        <v>3317</v>
      </c>
      <c r="D3320" s="44">
        <v>245</v>
      </c>
      <c r="E3320" s="44">
        <v>0</v>
      </c>
      <c r="F3320" s="48">
        <v>639</v>
      </c>
      <c r="G3320" s="48">
        <v>0</v>
      </c>
      <c r="H3320" s="44">
        <v>214</v>
      </c>
      <c r="I3320" s="44">
        <v>0</v>
      </c>
      <c r="J3320" s="44">
        <v>2</v>
      </c>
      <c r="K3320" s="48">
        <v>0</v>
      </c>
      <c r="L3320" s="49">
        <v>61250</v>
      </c>
      <c r="M3320" s="49">
        <v>0</v>
      </c>
      <c r="N3320" s="10">
        <v>159534.19</v>
      </c>
      <c r="O3320" s="10">
        <v>0</v>
      </c>
      <c r="P3320" s="10">
        <v>61690.05</v>
      </c>
      <c r="Q3320" s="10">
        <v>0</v>
      </c>
      <c r="R3320" s="10">
        <v>500</v>
      </c>
      <c r="S3320" s="10">
        <v>0</v>
      </c>
      <c r="T3320" s="50">
        <f t="shared" si="174"/>
        <v>5104.166666666667</v>
      </c>
      <c r="U3320" s="50">
        <f t="shared" si="174"/>
        <v>0</v>
      </c>
      <c r="V3320" s="50">
        <f t="shared" si="174"/>
        <v>13294.515833333333</v>
      </c>
      <c r="W3320" s="50">
        <f t="shared" si="174"/>
        <v>0</v>
      </c>
      <c r="X3320" s="50">
        <f t="shared" si="174"/>
        <v>5140.8375000000005</v>
      </c>
      <c r="Y3320" s="50">
        <f t="shared" si="173"/>
        <v>0</v>
      </c>
      <c r="Z3320" s="50">
        <f t="shared" si="173"/>
        <v>41.666666666666664</v>
      </c>
      <c r="AA3320" s="50">
        <f t="shared" si="173"/>
        <v>0</v>
      </c>
      <c r="AB3320" s="50">
        <f t="shared" si="172"/>
        <v>23581.186666666668</v>
      </c>
      <c r="AC3320" s="48" t="str">
        <f>VLOOKUP(ПРОДАЖИ!C:C,'ИЗ ОСНОВЫ НОМЕНКЛАТУР'!D:E,2,0)</f>
        <v>Трубные системы, рейлинг</v>
      </c>
      <c r="AD3320" s="48" t="str">
        <f>VLOOKUP(C:C,'ИЗ ОСНОВЫ НОМЕНКЛАТУР'!D:F,3,0)</f>
        <v>Соединение труб</v>
      </c>
      <c r="AE3320" s="48" t="str">
        <f>VLOOKUP(C:C,'ИЗ ОСНОВЫ НОМЕНКЛАТУР'!D:H,5,0)</f>
        <v>C</v>
      </c>
    </row>
    <row r="3321" spans="1:31" ht="9.6" customHeight="1" x14ac:dyDescent="0.2">
      <c r="A3321" s="45" t="s">
        <v>3273</v>
      </c>
      <c r="B3321" s="11"/>
      <c r="C3321" s="11" t="s">
        <v>3318</v>
      </c>
      <c r="D3321" s="44">
        <v>308</v>
      </c>
      <c r="E3321" s="44">
        <v>0</v>
      </c>
      <c r="F3321" s="48">
        <v>199</v>
      </c>
      <c r="G3321" s="48">
        <v>0</v>
      </c>
      <c r="H3321" s="44">
        <v>0</v>
      </c>
      <c r="I3321" s="44">
        <v>0</v>
      </c>
      <c r="J3321" s="44">
        <v>147</v>
      </c>
      <c r="K3321" s="48">
        <v>0</v>
      </c>
      <c r="L3321" s="49">
        <v>68544.05</v>
      </c>
      <c r="M3321" s="49">
        <v>0</v>
      </c>
      <c r="N3321" s="10">
        <v>47828.88</v>
      </c>
      <c r="O3321" s="10">
        <v>0</v>
      </c>
      <c r="P3321" s="10">
        <v>0</v>
      </c>
      <c r="Q3321" s="10">
        <v>0</v>
      </c>
      <c r="R3321" s="10">
        <v>32661.93</v>
      </c>
      <c r="S3321" s="10">
        <v>0</v>
      </c>
      <c r="T3321" s="50">
        <f t="shared" si="174"/>
        <v>5712.0041666666666</v>
      </c>
      <c r="U3321" s="50">
        <f t="shared" si="174"/>
        <v>0</v>
      </c>
      <c r="V3321" s="50">
        <f t="shared" si="174"/>
        <v>3985.74</v>
      </c>
      <c r="W3321" s="50">
        <f t="shared" si="174"/>
        <v>0</v>
      </c>
      <c r="X3321" s="50">
        <f t="shared" si="174"/>
        <v>0</v>
      </c>
      <c r="Y3321" s="50">
        <f t="shared" si="173"/>
        <v>0</v>
      </c>
      <c r="Z3321" s="50">
        <f t="shared" si="173"/>
        <v>2721.8274999999999</v>
      </c>
      <c r="AA3321" s="50">
        <f t="shared" si="173"/>
        <v>0</v>
      </c>
      <c r="AB3321" s="50">
        <f t="shared" si="172"/>
        <v>12419.571666666667</v>
      </c>
      <c r="AC3321" s="48" t="str">
        <f>VLOOKUP(ПРОДАЖИ!C:C,'ИЗ ОСНОВЫ НОМЕНКЛАТУР'!D:E,2,0)</f>
        <v>Трубные системы, рейлинг</v>
      </c>
      <c r="AD3321" s="48" t="str">
        <f>VLOOKUP(C:C,'ИЗ ОСНОВЫ НОМЕНКЛАТУР'!D:F,3,0)</f>
        <v>Соединение труб</v>
      </c>
      <c r="AE3321" s="48" t="str">
        <f>VLOOKUP(C:C,'ИЗ ОСНОВЫ НОМЕНКЛАТУР'!D:H,5,0)</f>
        <v>C</v>
      </c>
    </row>
    <row r="3322" spans="1:31" ht="9.6" customHeight="1" x14ac:dyDescent="0.2">
      <c r="A3322" s="45" t="s">
        <v>3273</v>
      </c>
      <c r="B3322" s="11"/>
      <c r="C3322" s="11" t="s">
        <v>3319</v>
      </c>
      <c r="D3322" s="44">
        <v>107</v>
      </c>
      <c r="E3322" s="44">
        <v>0</v>
      </c>
      <c r="F3322" s="48">
        <v>2</v>
      </c>
      <c r="G3322" s="48">
        <v>0</v>
      </c>
      <c r="H3322" s="44">
        <v>178</v>
      </c>
      <c r="I3322" s="44">
        <v>0</v>
      </c>
      <c r="J3322" s="44">
        <v>0</v>
      </c>
      <c r="K3322" s="48">
        <v>0</v>
      </c>
      <c r="L3322" s="49">
        <v>24075</v>
      </c>
      <c r="M3322" s="49">
        <v>0</v>
      </c>
      <c r="N3322" s="10">
        <v>450</v>
      </c>
      <c r="O3322" s="10">
        <v>0</v>
      </c>
      <c r="P3322" s="10">
        <v>41251.5</v>
      </c>
      <c r="Q3322" s="10">
        <v>0</v>
      </c>
      <c r="R3322" s="10">
        <v>0</v>
      </c>
      <c r="S3322" s="10">
        <v>0</v>
      </c>
      <c r="T3322" s="50">
        <f t="shared" si="174"/>
        <v>2006.25</v>
      </c>
      <c r="U3322" s="50">
        <f t="shared" si="174"/>
        <v>0</v>
      </c>
      <c r="V3322" s="50">
        <f t="shared" si="174"/>
        <v>37.5</v>
      </c>
      <c r="W3322" s="50">
        <f t="shared" si="174"/>
        <v>0</v>
      </c>
      <c r="X3322" s="50">
        <f t="shared" si="174"/>
        <v>3437.625</v>
      </c>
      <c r="Y3322" s="50">
        <f t="shared" si="173"/>
        <v>0</v>
      </c>
      <c r="Z3322" s="50">
        <f t="shared" si="173"/>
        <v>0</v>
      </c>
      <c r="AA3322" s="50">
        <f t="shared" si="173"/>
        <v>0</v>
      </c>
      <c r="AB3322" s="50">
        <f t="shared" si="172"/>
        <v>5481.375</v>
      </c>
      <c r="AC3322" s="48" t="str">
        <f>VLOOKUP(ПРОДАЖИ!C:C,'ИЗ ОСНОВЫ НОМЕНКЛАТУР'!D:E,2,0)</f>
        <v>Трубные системы, рейлинг</v>
      </c>
      <c r="AD3322" s="48" t="str">
        <f>VLOOKUP(C:C,'ИЗ ОСНОВЫ НОМЕНКЛАТУР'!D:F,3,0)</f>
        <v>Соединение труб</v>
      </c>
      <c r="AE3322" s="48" t="str">
        <f>VLOOKUP(C:C,'ИЗ ОСНОВЫ НОМЕНКЛАТУР'!D:H,5,0)</f>
        <v>C</v>
      </c>
    </row>
    <row r="3323" spans="1:31" ht="9.6" customHeight="1" x14ac:dyDescent="0.2">
      <c r="A3323" s="45" t="s">
        <v>3273</v>
      </c>
      <c r="B3323" s="11"/>
      <c r="C3323" s="11" t="s">
        <v>3320</v>
      </c>
      <c r="D3323" s="44">
        <v>63</v>
      </c>
      <c r="E3323" s="44">
        <v>0</v>
      </c>
      <c r="F3323" s="48">
        <v>62</v>
      </c>
      <c r="G3323" s="48">
        <v>0</v>
      </c>
      <c r="H3323" s="44">
        <v>45</v>
      </c>
      <c r="I3323" s="44">
        <v>156</v>
      </c>
      <c r="J3323" s="44">
        <v>0</v>
      </c>
      <c r="K3323" s="48">
        <v>0</v>
      </c>
      <c r="L3323" s="49">
        <v>16098.4</v>
      </c>
      <c r="M3323" s="49">
        <v>0</v>
      </c>
      <c r="N3323" s="10">
        <v>15543.78</v>
      </c>
      <c r="O3323" s="10">
        <v>0</v>
      </c>
      <c r="P3323" s="10">
        <v>9016.85</v>
      </c>
      <c r="Q3323" s="10">
        <v>31258.47</v>
      </c>
      <c r="R3323" s="10">
        <v>0</v>
      </c>
      <c r="S3323" s="10">
        <v>0</v>
      </c>
      <c r="T3323" s="50">
        <f t="shared" si="174"/>
        <v>1341.5333333333333</v>
      </c>
      <c r="U3323" s="50">
        <f t="shared" si="174"/>
        <v>0</v>
      </c>
      <c r="V3323" s="50">
        <f t="shared" si="174"/>
        <v>1295.3150000000001</v>
      </c>
      <c r="W3323" s="50">
        <f t="shared" si="174"/>
        <v>0</v>
      </c>
      <c r="X3323" s="50">
        <f t="shared" si="174"/>
        <v>751.4041666666667</v>
      </c>
      <c r="Y3323" s="50">
        <f t="shared" si="173"/>
        <v>2604.8724999999999</v>
      </c>
      <c r="Z3323" s="50">
        <f t="shared" si="173"/>
        <v>0</v>
      </c>
      <c r="AA3323" s="50">
        <f t="shared" si="173"/>
        <v>0</v>
      </c>
      <c r="AB3323" s="50">
        <f t="shared" si="172"/>
        <v>5993.125</v>
      </c>
      <c r="AC3323" s="48" t="str">
        <f>VLOOKUP(ПРОДАЖИ!C:C,'ИЗ ОСНОВЫ НОМЕНКЛАТУР'!D:E,2,0)</f>
        <v>Трубные системы, рейлинг</v>
      </c>
      <c r="AD3323" s="48" t="str">
        <f>VLOOKUP(C:C,'ИЗ ОСНОВЫ НОМЕНКЛАТУР'!D:F,3,0)</f>
        <v>Соединение труб</v>
      </c>
      <c r="AE3323" s="48" t="str">
        <f>VLOOKUP(C:C,'ИЗ ОСНОВЫ НОМЕНКЛАТУР'!D:H,5,0)</f>
        <v>C</v>
      </c>
    </row>
    <row r="3324" spans="1:31" ht="9.6" customHeight="1" x14ac:dyDescent="0.2">
      <c r="A3324" s="45" t="s">
        <v>3273</v>
      </c>
      <c r="B3324" s="11"/>
      <c r="C3324" s="11" t="s">
        <v>3321</v>
      </c>
      <c r="D3324" s="44">
        <v>0</v>
      </c>
      <c r="E3324" s="44">
        <v>0</v>
      </c>
      <c r="F3324" s="48">
        <v>82</v>
      </c>
      <c r="G3324" s="48">
        <v>0</v>
      </c>
      <c r="H3324" s="44">
        <v>0</v>
      </c>
      <c r="I3324" s="44">
        <v>0</v>
      </c>
      <c r="J3324" s="44">
        <v>0</v>
      </c>
      <c r="K3324" s="48">
        <v>0</v>
      </c>
      <c r="L3324" s="49">
        <v>0</v>
      </c>
      <c r="M3324" s="49">
        <v>0</v>
      </c>
      <c r="N3324" s="10">
        <v>28700</v>
      </c>
      <c r="O3324" s="10">
        <v>0</v>
      </c>
      <c r="P3324" s="10">
        <v>0</v>
      </c>
      <c r="Q3324" s="10">
        <v>0</v>
      </c>
      <c r="R3324" s="10">
        <v>0</v>
      </c>
      <c r="S3324" s="10">
        <v>0</v>
      </c>
      <c r="T3324" s="50">
        <f t="shared" si="174"/>
        <v>0</v>
      </c>
      <c r="U3324" s="50">
        <f t="shared" si="174"/>
        <v>0</v>
      </c>
      <c r="V3324" s="50">
        <f t="shared" si="174"/>
        <v>2391.6666666666665</v>
      </c>
      <c r="W3324" s="50">
        <f t="shared" si="174"/>
        <v>0</v>
      </c>
      <c r="X3324" s="50">
        <f t="shared" si="174"/>
        <v>0</v>
      </c>
      <c r="Y3324" s="50">
        <f t="shared" si="173"/>
        <v>0</v>
      </c>
      <c r="Z3324" s="50">
        <f t="shared" si="173"/>
        <v>0</v>
      </c>
      <c r="AA3324" s="50">
        <f t="shared" si="173"/>
        <v>0</v>
      </c>
      <c r="AB3324" s="50">
        <f t="shared" si="172"/>
        <v>2391.6666666666665</v>
      </c>
      <c r="AC3324" s="48" t="str">
        <f>VLOOKUP(ПРОДАЖИ!C:C,'ИЗ ОСНОВЫ НОМЕНКЛАТУР'!D:E,2,0)</f>
        <v>Трубные системы, рейлинг</v>
      </c>
      <c r="AD3324" s="48" t="str">
        <f>VLOOKUP(C:C,'ИЗ ОСНОВЫ НОМЕНКЛАТУР'!D:F,3,0)</f>
        <v>Соединение труб</v>
      </c>
      <c r="AE3324" s="48" t="str">
        <f>VLOOKUP(C:C,'ИЗ ОСНОВЫ НОМЕНКЛАТУР'!D:H,5,0)</f>
        <v>C</v>
      </c>
    </row>
    <row r="3325" spans="1:31" ht="9.6" customHeight="1" x14ac:dyDescent="0.2">
      <c r="A3325" s="45" t="s">
        <v>3273</v>
      </c>
      <c r="B3325" s="11"/>
      <c r="C3325" s="11" t="s">
        <v>3322</v>
      </c>
      <c r="D3325" s="44">
        <v>0</v>
      </c>
      <c r="E3325" s="44">
        <v>0</v>
      </c>
      <c r="F3325" s="48">
        <v>0</v>
      </c>
      <c r="G3325" s="48">
        <v>0</v>
      </c>
      <c r="H3325" s="44">
        <v>137</v>
      </c>
      <c r="I3325" s="44">
        <v>0</v>
      </c>
      <c r="J3325" s="44">
        <v>202</v>
      </c>
      <c r="K3325" s="48">
        <v>0</v>
      </c>
      <c r="L3325" s="49">
        <v>0</v>
      </c>
      <c r="M3325" s="49">
        <v>0</v>
      </c>
      <c r="N3325" s="10">
        <v>0</v>
      </c>
      <c r="O3325" s="10">
        <v>0</v>
      </c>
      <c r="P3325" s="10">
        <v>5034.75</v>
      </c>
      <c r="Q3325" s="10">
        <v>0</v>
      </c>
      <c r="R3325" s="10">
        <v>7070</v>
      </c>
      <c r="S3325" s="10">
        <v>0</v>
      </c>
      <c r="T3325" s="50">
        <f t="shared" si="174"/>
        <v>0</v>
      </c>
      <c r="U3325" s="50">
        <f t="shared" si="174"/>
        <v>0</v>
      </c>
      <c r="V3325" s="50">
        <f t="shared" si="174"/>
        <v>0</v>
      </c>
      <c r="W3325" s="50">
        <f t="shared" si="174"/>
        <v>0</v>
      </c>
      <c r="X3325" s="50">
        <f t="shared" si="174"/>
        <v>419.5625</v>
      </c>
      <c r="Y3325" s="50">
        <f t="shared" si="173"/>
        <v>0</v>
      </c>
      <c r="Z3325" s="50">
        <f t="shared" si="173"/>
        <v>589.16666666666663</v>
      </c>
      <c r="AA3325" s="50">
        <f t="shared" si="173"/>
        <v>0</v>
      </c>
      <c r="AB3325" s="50">
        <f t="shared" si="172"/>
        <v>1008.7291666666666</v>
      </c>
      <c r="AC3325" s="48" t="str">
        <f>VLOOKUP(ПРОДАЖИ!C:C,'ИЗ ОСНОВЫ НОМЕНКЛАТУР'!D:E,2,0)</f>
        <v>Трубные системы, рейлинг</v>
      </c>
      <c r="AD3325" s="48" t="str">
        <f>VLOOKUP(C:C,'ИЗ ОСНОВЫ НОМЕНКЛАТУР'!D:F,3,0)</f>
        <v>Соединение труб</v>
      </c>
      <c r="AE3325" s="48" t="str">
        <f>VLOOKUP(C:C,'ИЗ ОСНОВЫ НОМЕНКЛАТУР'!D:H,5,0)</f>
        <v>C</v>
      </c>
    </row>
    <row r="3326" spans="1:31" ht="9.6" customHeight="1" x14ac:dyDescent="0.2">
      <c r="A3326" s="45" t="s">
        <v>3273</v>
      </c>
      <c r="B3326" s="11"/>
      <c r="C3326" s="11" t="s">
        <v>3323</v>
      </c>
      <c r="D3326" s="44">
        <v>66</v>
      </c>
      <c r="E3326" s="44">
        <v>0</v>
      </c>
      <c r="F3326" s="48">
        <v>0</v>
      </c>
      <c r="G3326" s="48">
        <v>0</v>
      </c>
      <c r="H3326" s="44">
        <v>0</v>
      </c>
      <c r="I3326" s="44">
        <v>0</v>
      </c>
      <c r="J3326" s="44">
        <v>16</v>
      </c>
      <c r="K3326" s="48">
        <v>0</v>
      </c>
      <c r="L3326" s="49">
        <v>12474</v>
      </c>
      <c r="M3326" s="49">
        <v>0</v>
      </c>
      <c r="N3326" s="10">
        <v>0</v>
      </c>
      <c r="O3326" s="10">
        <v>0</v>
      </c>
      <c r="P3326" s="10">
        <v>0</v>
      </c>
      <c r="Q3326" s="10">
        <v>0</v>
      </c>
      <c r="R3326" s="10">
        <v>3114.72</v>
      </c>
      <c r="S3326" s="10">
        <v>0</v>
      </c>
      <c r="T3326" s="50">
        <f t="shared" si="174"/>
        <v>1039.5</v>
      </c>
      <c r="U3326" s="50">
        <f t="shared" si="174"/>
        <v>0</v>
      </c>
      <c r="V3326" s="50">
        <f t="shared" si="174"/>
        <v>0</v>
      </c>
      <c r="W3326" s="50">
        <f t="shared" si="174"/>
        <v>0</v>
      </c>
      <c r="X3326" s="50">
        <f t="shared" si="174"/>
        <v>0</v>
      </c>
      <c r="Y3326" s="50">
        <f t="shared" si="173"/>
        <v>0</v>
      </c>
      <c r="Z3326" s="50">
        <f t="shared" si="173"/>
        <v>259.56</v>
      </c>
      <c r="AA3326" s="50">
        <f t="shared" si="173"/>
        <v>0</v>
      </c>
      <c r="AB3326" s="50">
        <f t="shared" si="172"/>
        <v>1299.06</v>
      </c>
      <c r="AC3326" s="48" t="str">
        <f>VLOOKUP(ПРОДАЖИ!C:C,'ИЗ ОСНОВЫ НОМЕНКЛАТУР'!D:E,2,0)</f>
        <v>Трубные системы, рейлинг</v>
      </c>
      <c r="AD3326" s="48" t="str">
        <f>VLOOKUP(C:C,'ИЗ ОСНОВЫ НОМЕНКЛАТУР'!D:F,3,0)</f>
        <v>Соединение труб</v>
      </c>
      <c r="AE3326" s="48" t="str">
        <f>VLOOKUP(C:C,'ИЗ ОСНОВЫ НОМЕНКЛАТУР'!D:H,5,0)</f>
        <v>C</v>
      </c>
    </row>
    <row r="3327" spans="1:31" ht="9.6" customHeight="1" x14ac:dyDescent="0.2">
      <c r="A3327" s="45" t="s">
        <v>3273</v>
      </c>
      <c r="B3327" s="11"/>
      <c r="C3327" s="11" t="s">
        <v>3324</v>
      </c>
      <c r="D3327" s="44">
        <v>41</v>
      </c>
      <c r="E3327" s="44">
        <v>0</v>
      </c>
      <c r="F3327" s="48">
        <v>0</v>
      </c>
      <c r="G3327" s="48">
        <v>0</v>
      </c>
      <c r="H3327" s="44">
        <v>0</v>
      </c>
      <c r="I3327" s="44">
        <v>0</v>
      </c>
      <c r="J3327" s="44">
        <v>0</v>
      </c>
      <c r="K3327" s="48">
        <v>0</v>
      </c>
      <c r="L3327" s="49">
        <v>5645.77</v>
      </c>
      <c r="M3327" s="49">
        <v>0</v>
      </c>
      <c r="N3327" s="10">
        <v>0</v>
      </c>
      <c r="O3327" s="10">
        <v>0</v>
      </c>
      <c r="P3327" s="10">
        <v>0</v>
      </c>
      <c r="Q3327" s="10">
        <v>0</v>
      </c>
      <c r="R3327" s="10">
        <v>0</v>
      </c>
      <c r="S3327" s="10">
        <v>0</v>
      </c>
      <c r="T3327" s="50">
        <f t="shared" si="174"/>
        <v>470.48083333333335</v>
      </c>
      <c r="U3327" s="50">
        <f t="shared" si="174"/>
        <v>0</v>
      </c>
      <c r="V3327" s="50">
        <f t="shared" si="174"/>
        <v>0</v>
      </c>
      <c r="W3327" s="50">
        <f t="shared" si="174"/>
        <v>0</v>
      </c>
      <c r="X3327" s="50">
        <f t="shared" si="174"/>
        <v>0</v>
      </c>
      <c r="Y3327" s="50">
        <f t="shared" si="173"/>
        <v>0</v>
      </c>
      <c r="Z3327" s="50">
        <f t="shared" si="173"/>
        <v>0</v>
      </c>
      <c r="AA3327" s="50">
        <f t="shared" si="173"/>
        <v>0</v>
      </c>
      <c r="AB3327" s="50">
        <f t="shared" si="172"/>
        <v>470.48083333333335</v>
      </c>
      <c r="AC3327" s="48" t="str">
        <f>VLOOKUP(ПРОДАЖИ!C:C,'ИЗ ОСНОВЫ НОМЕНКЛАТУР'!D:E,2,0)</f>
        <v>Трубные системы, рейлинг</v>
      </c>
      <c r="AD3327" s="48" t="str">
        <f>VLOOKUP(C:C,'ИЗ ОСНОВЫ НОМЕНКЛАТУР'!D:F,3,0)</f>
        <v>Соединение труб</v>
      </c>
      <c r="AE3327" s="48" t="str">
        <f>VLOOKUP(C:C,'ИЗ ОСНОВЫ НОМЕНКЛАТУР'!D:H,5,0)</f>
        <v>C</v>
      </c>
    </row>
    <row r="3328" spans="1:31" ht="9.6" customHeight="1" x14ac:dyDescent="0.2">
      <c r="A3328" s="45" t="s">
        <v>3273</v>
      </c>
      <c r="B3328" s="11"/>
      <c r="C3328" s="11" t="s">
        <v>3325</v>
      </c>
      <c r="D3328" s="44">
        <v>0</v>
      </c>
      <c r="E3328" s="44">
        <v>0</v>
      </c>
      <c r="F3328" s="48">
        <v>0</v>
      </c>
      <c r="G3328" s="48">
        <v>0</v>
      </c>
      <c r="H3328" s="44">
        <v>0</v>
      </c>
      <c r="I3328" s="44">
        <v>0</v>
      </c>
      <c r="J3328" s="44">
        <v>4</v>
      </c>
      <c r="K3328" s="48">
        <v>0</v>
      </c>
      <c r="L3328" s="49">
        <v>0</v>
      </c>
      <c r="M3328" s="49">
        <v>0</v>
      </c>
      <c r="N3328" s="10">
        <v>0</v>
      </c>
      <c r="O3328" s="10">
        <v>0</v>
      </c>
      <c r="P3328" s="10">
        <v>0</v>
      </c>
      <c r="Q3328" s="10">
        <v>0</v>
      </c>
      <c r="R3328" s="10">
        <v>1087.0999999999999</v>
      </c>
      <c r="S3328" s="10">
        <v>0</v>
      </c>
      <c r="T3328" s="50">
        <f t="shared" si="174"/>
        <v>0</v>
      </c>
      <c r="U3328" s="50">
        <f t="shared" si="174"/>
        <v>0</v>
      </c>
      <c r="V3328" s="50">
        <f t="shared" si="174"/>
        <v>0</v>
      </c>
      <c r="W3328" s="50">
        <f t="shared" si="174"/>
        <v>0</v>
      </c>
      <c r="X3328" s="50">
        <f t="shared" si="174"/>
        <v>0</v>
      </c>
      <c r="Y3328" s="50">
        <f t="shared" si="173"/>
        <v>0</v>
      </c>
      <c r="Z3328" s="50">
        <f t="shared" si="173"/>
        <v>90.591666666666654</v>
      </c>
      <c r="AA3328" s="50">
        <f t="shared" si="173"/>
        <v>0</v>
      </c>
      <c r="AB3328" s="50">
        <f t="shared" si="172"/>
        <v>90.591666666666654</v>
      </c>
      <c r="AC3328" s="48" t="str">
        <f>VLOOKUP(ПРОДАЖИ!C:C,'ИЗ ОСНОВЫ НОМЕНКЛАТУР'!D:E,2,0)</f>
        <v>Трубные системы, рейлинг</v>
      </c>
      <c r="AD3328" s="48" t="str">
        <f>VLOOKUP(C:C,'ИЗ ОСНОВЫ НОМЕНКЛАТУР'!D:F,3,0)</f>
        <v>Соединение труб</v>
      </c>
      <c r="AE3328" s="48" t="str">
        <f>VLOOKUP(C:C,'ИЗ ОСНОВЫ НОМЕНКЛАТУР'!D:H,5,0)</f>
        <v>C</v>
      </c>
    </row>
    <row r="3329" spans="1:31" ht="9.6" customHeight="1" x14ac:dyDescent="0.2">
      <c r="A3329" s="45" t="s">
        <v>3273</v>
      </c>
      <c r="B3329" s="46" t="s">
        <v>794</v>
      </c>
      <c r="C3329" s="46"/>
      <c r="D3329" s="44">
        <v>0</v>
      </c>
      <c r="E3329" s="44">
        <v>0</v>
      </c>
      <c r="F3329" s="48">
        <v>0</v>
      </c>
      <c r="G3329" s="48">
        <v>0</v>
      </c>
      <c r="H3329" s="44">
        <v>0</v>
      </c>
      <c r="I3329" s="44">
        <v>0</v>
      </c>
      <c r="J3329" s="44">
        <v>0</v>
      </c>
      <c r="K3329" s="48">
        <v>0</v>
      </c>
      <c r="L3329" s="49">
        <v>0</v>
      </c>
      <c r="M3329" s="49">
        <v>0</v>
      </c>
      <c r="N3329" s="10">
        <v>0</v>
      </c>
      <c r="O3329" s="10">
        <v>0</v>
      </c>
      <c r="P3329" s="10">
        <v>0</v>
      </c>
      <c r="Q3329" s="10">
        <v>0</v>
      </c>
      <c r="R3329" s="10">
        <v>0</v>
      </c>
      <c r="S3329" s="10">
        <v>0</v>
      </c>
      <c r="T3329" s="50">
        <f t="shared" ref="T3329:AA3362" si="175">L3329/12</f>
        <v>0</v>
      </c>
      <c r="U3329" s="50">
        <f t="shared" si="175"/>
        <v>0</v>
      </c>
      <c r="V3329" s="50">
        <f t="shared" si="175"/>
        <v>0</v>
      </c>
      <c r="W3329" s="50">
        <f t="shared" si="175"/>
        <v>0</v>
      </c>
      <c r="X3329" s="50">
        <f t="shared" si="175"/>
        <v>0</v>
      </c>
      <c r="Y3329" s="50">
        <f t="shared" si="173"/>
        <v>0</v>
      </c>
      <c r="Z3329" s="50">
        <f t="shared" si="173"/>
        <v>0</v>
      </c>
      <c r="AA3329" s="50">
        <f t="shared" si="173"/>
        <v>0</v>
      </c>
      <c r="AB3329" s="50">
        <f t="shared" si="172"/>
        <v>0</v>
      </c>
      <c r="AC3329" s="48" t="e">
        <f>VLOOKUP(ПРОДАЖИ!C:C,'ИЗ ОСНОВЫ НОМЕНКЛАТУР'!D:E,2,0)</f>
        <v>#N/A</v>
      </c>
      <c r="AD3329" s="48" t="e">
        <f>VLOOKUP(C:C,'ИЗ ОСНОВЫ НОМЕНКЛАТУР'!D:F,3,0)</f>
        <v>#N/A</v>
      </c>
      <c r="AE3329" s="48" t="e">
        <f>VLOOKUP(C:C,'ИЗ ОСНОВЫ НОМЕНКЛАТУР'!D:H,5,0)</f>
        <v>#N/A</v>
      </c>
    </row>
    <row r="3330" spans="1:31" ht="9.6" customHeight="1" x14ac:dyDescent="0.2">
      <c r="A3330" s="45" t="s">
        <v>3273</v>
      </c>
      <c r="B3330" s="11"/>
      <c r="C3330" s="11" t="s">
        <v>3326</v>
      </c>
      <c r="D3330" s="44">
        <v>0</v>
      </c>
      <c r="E3330" s="44">
        <v>0</v>
      </c>
      <c r="F3330" s="48">
        <v>0</v>
      </c>
      <c r="G3330" s="48">
        <v>0</v>
      </c>
      <c r="H3330" s="44">
        <v>0</v>
      </c>
      <c r="I3330" s="44">
        <v>0</v>
      </c>
      <c r="J3330" s="44">
        <v>78</v>
      </c>
      <c r="K3330" s="48">
        <v>0</v>
      </c>
      <c r="L3330" s="49">
        <v>0</v>
      </c>
      <c r="M3330" s="49">
        <v>0</v>
      </c>
      <c r="N3330" s="10">
        <v>0</v>
      </c>
      <c r="O3330" s="10">
        <v>0</v>
      </c>
      <c r="P3330" s="10">
        <v>0</v>
      </c>
      <c r="Q3330" s="10">
        <v>0</v>
      </c>
      <c r="R3330" s="10">
        <v>7800</v>
      </c>
      <c r="S3330" s="10">
        <v>0</v>
      </c>
      <c r="T3330" s="50">
        <f t="shared" si="175"/>
        <v>0</v>
      </c>
      <c r="U3330" s="50">
        <f t="shared" si="175"/>
        <v>0</v>
      </c>
      <c r="V3330" s="50">
        <f t="shared" si="175"/>
        <v>0</v>
      </c>
      <c r="W3330" s="50">
        <f t="shared" si="175"/>
        <v>0</v>
      </c>
      <c r="X3330" s="50">
        <f t="shared" si="175"/>
        <v>0</v>
      </c>
      <c r="Y3330" s="50">
        <f t="shared" si="173"/>
        <v>0</v>
      </c>
      <c r="Z3330" s="50">
        <f t="shared" si="173"/>
        <v>650</v>
      </c>
      <c r="AA3330" s="50">
        <f t="shared" si="173"/>
        <v>0</v>
      </c>
      <c r="AB3330" s="50">
        <f t="shared" si="172"/>
        <v>650</v>
      </c>
      <c r="AC3330" s="48" t="str">
        <f>VLOOKUP(ПРОДАЖИ!C:C,'ИЗ ОСНОВЫ НОМЕНКЛАТУР'!D:E,2,0)</f>
        <v>Трубные системы, рейлинг</v>
      </c>
      <c r="AD3330" s="48" t="str">
        <f>VLOOKUP(C:C,'ИЗ ОСНОВЫ НОМЕНКЛАТУР'!D:F,3,0)</f>
        <v>Распродажа трубы</v>
      </c>
      <c r="AE3330" s="48" t="str">
        <f>VLOOKUP(C:C,'ИЗ ОСНОВЫ НОМЕНКЛАТУР'!D:H,5,0)</f>
        <v>C</v>
      </c>
    </row>
    <row r="3331" spans="1:31" ht="9.6" customHeight="1" x14ac:dyDescent="0.2">
      <c r="A3331" s="45" t="s">
        <v>3327</v>
      </c>
      <c r="B3331" s="45"/>
      <c r="C3331" s="45"/>
      <c r="D3331" s="44">
        <v>0</v>
      </c>
      <c r="E3331" s="44">
        <v>0</v>
      </c>
      <c r="F3331" s="48">
        <v>0</v>
      </c>
      <c r="G3331" s="48">
        <v>0</v>
      </c>
      <c r="H3331" s="44">
        <v>0</v>
      </c>
      <c r="I3331" s="44">
        <v>0</v>
      </c>
      <c r="J3331" s="44">
        <v>0</v>
      </c>
      <c r="K3331" s="48">
        <v>0</v>
      </c>
      <c r="L3331" s="49">
        <v>0</v>
      </c>
      <c r="M3331" s="49">
        <v>0</v>
      </c>
      <c r="N3331" s="10">
        <v>0</v>
      </c>
      <c r="O3331" s="10">
        <v>0</v>
      </c>
      <c r="P3331" s="10">
        <v>0</v>
      </c>
      <c r="Q3331" s="10">
        <v>0</v>
      </c>
      <c r="R3331" s="10">
        <v>0</v>
      </c>
      <c r="S3331" s="10">
        <v>0</v>
      </c>
      <c r="T3331" s="50">
        <f t="shared" si="175"/>
        <v>0</v>
      </c>
      <c r="U3331" s="50">
        <f t="shared" si="175"/>
        <v>0</v>
      </c>
      <c r="V3331" s="50">
        <f t="shared" si="175"/>
        <v>0</v>
      </c>
      <c r="W3331" s="50">
        <f t="shared" si="175"/>
        <v>0</v>
      </c>
      <c r="X3331" s="50">
        <f t="shared" si="175"/>
        <v>0</v>
      </c>
      <c r="Y3331" s="50">
        <f t="shared" si="173"/>
        <v>0</v>
      </c>
      <c r="Z3331" s="50">
        <f t="shared" si="173"/>
        <v>0</v>
      </c>
      <c r="AA3331" s="50">
        <f t="shared" si="173"/>
        <v>0</v>
      </c>
      <c r="AB3331" s="50">
        <f t="shared" si="172"/>
        <v>0</v>
      </c>
      <c r="AC3331" s="48" t="e">
        <f>VLOOKUP(ПРОДАЖИ!C:C,'ИЗ ОСНОВЫ НОМЕНКЛАТУР'!D:E,2,0)</f>
        <v>#N/A</v>
      </c>
      <c r="AD3331" s="48" t="e">
        <f>VLOOKUP(C:C,'ИЗ ОСНОВЫ НОМЕНКЛАТУР'!D:F,3,0)</f>
        <v>#N/A</v>
      </c>
      <c r="AE3331" s="48" t="e">
        <f>VLOOKUP(C:C,'ИЗ ОСНОВЫ НОМЕНКЛАТУР'!D:H,5,0)</f>
        <v>#N/A</v>
      </c>
    </row>
    <row r="3332" spans="1:31" ht="9.6" customHeight="1" x14ac:dyDescent="0.2">
      <c r="A3332" s="45" t="s">
        <v>3327</v>
      </c>
      <c r="B3332" s="46" t="s">
        <v>3328</v>
      </c>
      <c r="C3332" s="46"/>
      <c r="D3332" s="44">
        <v>0</v>
      </c>
      <c r="E3332" s="44">
        <v>0</v>
      </c>
      <c r="F3332" s="48">
        <v>0</v>
      </c>
      <c r="G3332" s="48">
        <v>0</v>
      </c>
      <c r="H3332" s="44">
        <v>0</v>
      </c>
      <c r="I3332" s="44">
        <v>0</v>
      </c>
      <c r="J3332" s="44">
        <v>0</v>
      </c>
      <c r="K3332" s="48">
        <v>0</v>
      </c>
      <c r="L3332" s="49">
        <v>0</v>
      </c>
      <c r="M3332" s="49">
        <v>0</v>
      </c>
      <c r="N3332" s="10">
        <v>0</v>
      </c>
      <c r="O3332" s="10">
        <v>0</v>
      </c>
      <c r="P3332" s="10">
        <v>0</v>
      </c>
      <c r="Q3332" s="10">
        <v>0</v>
      </c>
      <c r="R3332" s="10">
        <v>0</v>
      </c>
      <c r="S3332" s="10">
        <v>0</v>
      </c>
      <c r="T3332" s="50">
        <f t="shared" si="175"/>
        <v>0</v>
      </c>
      <c r="U3332" s="50">
        <f t="shared" si="175"/>
        <v>0</v>
      </c>
      <c r="V3332" s="50">
        <f t="shared" si="175"/>
        <v>0</v>
      </c>
      <c r="W3332" s="50">
        <f t="shared" si="175"/>
        <v>0</v>
      </c>
      <c r="X3332" s="50">
        <f t="shared" si="175"/>
        <v>0</v>
      </c>
      <c r="Y3332" s="50">
        <f t="shared" si="173"/>
        <v>0</v>
      </c>
      <c r="Z3332" s="50">
        <f t="shared" si="173"/>
        <v>0</v>
      </c>
      <c r="AA3332" s="50">
        <f t="shared" si="173"/>
        <v>0</v>
      </c>
      <c r="AB3332" s="50">
        <f t="shared" ref="AB3332:AB3395" si="176">T3332+U3332+V3332+W3332+X3332+Y3332+Z3332+AA3332</f>
        <v>0</v>
      </c>
      <c r="AC3332" s="48" t="e">
        <f>VLOOKUP(ПРОДАЖИ!C:C,'ИЗ ОСНОВЫ НОМЕНКЛАТУР'!D:E,2,0)</f>
        <v>#N/A</v>
      </c>
      <c r="AD3332" s="48" t="e">
        <f>VLOOKUP(C:C,'ИЗ ОСНОВЫ НОМЕНКЛАТУР'!D:F,3,0)</f>
        <v>#N/A</v>
      </c>
      <c r="AE3332" s="48" t="e">
        <f>VLOOKUP(C:C,'ИЗ ОСНОВЫ НОМЕНКЛАТУР'!D:H,5,0)</f>
        <v>#N/A</v>
      </c>
    </row>
    <row r="3333" spans="1:31" ht="9.6" customHeight="1" x14ac:dyDescent="0.2">
      <c r="A3333" s="45" t="s">
        <v>3327</v>
      </c>
      <c r="B3333" s="11"/>
      <c r="C3333" s="11" t="s">
        <v>3329</v>
      </c>
      <c r="D3333" s="44">
        <v>691.44500000000005</v>
      </c>
      <c r="E3333" s="44">
        <v>850</v>
      </c>
      <c r="F3333" s="48">
        <v>1230</v>
      </c>
      <c r="G3333" s="48">
        <v>0</v>
      </c>
      <c r="H3333" s="44">
        <v>67</v>
      </c>
      <c r="I3333" s="44">
        <v>175</v>
      </c>
      <c r="J3333" s="44">
        <v>0</v>
      </c>
      <c r="K3333" s="48">
        <v>344.53</v>
      </c>
      <c r="L3333" s="49">
        <v>1155643.23</v>
      </c>
      <c r="M3333" s="49">
        <v>1390534.57</v>
      </c>
      <c r="N3333" s="10">
        <v>2082019.39</v>
      </c>
      <c r="O3333" s="10">
        <v>0</v>
      </c>
      <c r="P3333" s="10">
        <v>114384.51</v>
      </c>
      <c r="Q3333" s="10">
        <v>301712.5</v>
      </c>
      <c r="R3333" s="10">
        <v>0</v>
      </c>
      <c r="S3333" s="10">
        <v>561741.09</v>
      </c>
      <c r="T3333" s="50">
        <f t="shared" si="175"/>
        <v>96303.602499999994</v>
      </c>
      <c r="U3333" s="50">
        <f t="shared" si="175"/>
        <v>115877.88083333334</v>
      </c>
      <c r="V3333" s="50">
        <f t="shared" si="175"/>
        <v>173501.61583333332</v>
      </c>
      <c r="W3333" s="50">
        <f t="shared" si="175"/>
        <v>0</v>
      </c>
      <c r="X3333" s="50">
        <f t="shared" si="175"/>
        <v>9532.0424999999996</v>
      </c>
      <c r="Y3333" s="50">
        <f t="shared" si="175"/>
        <v>25142.708333333332</v>
      </c>
      <c r="Z3333" s="50">
        <f t="shared" si="175"/>
        <v>0</v>
      </c>
      <c r="AA3333" s="50">
        <f t="shared" si="175"/>
        <v>46811.7575</v>
      </c>
      <c r="AB3333" s="50">
        <f t="shared" si="176"/>
        <v>467169.60749999993</v>
      </c>
      <c r="AC3333" s="48" t="str">
        <f>VLOOKUP(ПРОДАЖИ!C:C,'ИЗ ОСНОВЫ НОМЕНКЛАТУР'!D:E,2,0)</f>
        <v>Клей</v>
      </c>
      <c r="AD3333" s="48" t="str">
        <f>VLOOKUP(C:C,'ИЗ ОСНОВЫ НОМЕНКЛАТУР'!D:F,3,0)</f>
        <v>Клей термопластичный порошковый</v>
      </c>
      <c r="AE3333" s="48" t="str">
        <f>VLOOKUP(C:C,'ИЗ ОСНОВЫ НОМЕНКЛАТУР'!D:H,5,0)</f>
        <v>A</v>
      </c>
    </row>
    <row r="3334" spans="1:31" ht="9.6" customHeight="1" x14ac:dyDescent="0.2">
      <c r="A3334" s="45" t="s">
        <v>3327</v>
      </c>
      <c r="B3334" s="11"/>
      <c r="C3334" s="11" t="s">
        <v>3330</v>
      </c>
      <c r="D3334" s="44">
        <v>1321</v>
      </c>
      <c r="E3334" s="44">
        <v>750</v>
      </c>
      <c r="F3334" s="48">
        <v>400</v>
      </c>
      <c r="G3334" s="48">
        <v>0</v>
      </c>
      <c r="H3334" s="44">
        <v>104</v>
      </c>
      <c r="I3334" s="44">
        <v>1275</v>
      </c>
      <c r="J3334" s="44">
        <v>0</v>
      </c>
      <c r="K3334" s="48">
        <v>0</v>
      </c>
      <c r="L3334" s="49">
        <v>1325578.51</v>
      </c>
      <c r="M3334" s="49">
        <v>798401.16</v>
      </c>
      <c r="N3334" s="10">
        <v>443665.9</v>
      </c>
      <c r="O3334" s="10">
        <v>0</v>
      </c>
      <c r="P3334" s="10">
        <v>114337.18</v>
      </c>
      <c r="Q3334" s="10">
        <v>1384253.49</v>
      </c>
      <c r="R3334" s="10">
        <v>0</v>
      </c>
      <c r="S3334" s="10">
        <v>0</v>
      </c>
      <c r="T3334" s="50">
        <f t="shared" si="175"/>
        <v>110464.87583333334</v>
      </c>
      <c r="U3334" s="50">
        <f t="shared" si="175"/>
        <v>66533.430000000008</v>
      </c>
      <c r="V3334" s="50">
        <f t="shared" si="175"/>
        <v>36972.158333333333</v>
      </c>
      <c r="W3334" s="50">
        <f t="shared" si="175"/>
        <v>0</v>
      </c>
      <c r="X3334" s="50">
        <f t="shared" si="175"/>
        <v>9528.0983333333334</v>
      </c>
      <c r="Y3334" s="50">
        <f t="shared" si="175"/>
        <v>115354.4575</v>
      </c>
      <c r="Z3334" s="50">
        <f t="shared" si="175"/>
        <v>0</v>
      </c>
      <c r="AA3334" s="50">
        <f t="shared" si="175"/>
        <v>0</v>
      </c>
      <c r="AB3334" s="50">
        <f t="shared" si="176"/>
        <v>338853.02</v>
      </c>
      <c r="AC3334" s="48" t="str">
        <f>VLOOKUP(ПРОДАЖИ!C:C,'ИЗ ОСНОВЫ НОМЕНКЛАТУР'!D:E,2,0)</f>
        <v>Клей</v>
      </c>
      <c r="AD3334" s="48" t="str">
        <f>VLOOKUP(C:C,'ИЗ ОСНОВЫ НОМЕНКЛАТУР'!D:F,3,0)</f>
        <v>Клей термопластичный порошковый</v>
      </c>
      <c r="AE3334" s="48" t="str">
        <f>VLOOKUP(C:C,'ИЗ ОСНОВЫ НОМЕНКЛАТУР'!D:H,5,0)</f>
        <v>A</v>
      </c>
    </row>
    <row r="3335" spans="1:31" ht="9.6" customHeight="1" x14ac:dyDescent="0.2">
      <c r="A3335" s="45" t="s">
        <v>3327</v>
      </c>
      <c r="B3335" s="11"/>
      <c r="C3335" s="11" t="s">
        <v>3331</v>
      </c>
      <c r="D3335" s="44">
        <v>150</v>
      </c>
      <c r="E3335" s="44">
        <v>300</v>
      </c>
      <c r="F3335" s="48">
        <v>389</v>
      </c>
      <c r="G3335" s="48">
        <v>0</v>
      </c>
      <c r="H3335" s="44">
        <v>24</v>
      </c>
      <c r="I3335" s="44">
        <v>500</v>
      </c>
      <c r="J3335" s="44">
        <v>125</v>
      </c>
      <c r="K3335" s="48">
        <v>750</v>
      </c>
      <c r="L3335" s="49">
        <v>122025</v>
      </c>
      <c r="M3335" s="49">
        <v>292860</v>
      </c>
      <c r="N3335" s="10">
        <v>383604.62</v>
      </c>
      <c r="O3335" s="10">
        <v>0</v>
      </c>
      <c r="P3335" s="10">
        <v>23428.799999999999</v>
      </c>
      <c r="Q3335" s="10">
        <v>488100</v>
      </c>
      <c r="R3335" s="10">
        <v>122025</v>
      </c>
      <c r="S3335" s="10">
        <v>789095</v>
      </c>
      <c r="T3335" s="50">
        <f t="shared" si="175"/>
        <v>10168.75</v>
      </c>
      <c r="U3335" s="50">
        <f t="shared" si="175"/>
        <v>24405</v>
      </c>
      <c r="V3335" s="50">
        <f t="shared" si="175"/>
        <v>31967.051666666666</v>
      </c>
      <c r="W3335" s="50">
        <f t="shared" si="175"/>
        <v>0</v>
      </c>
      <c r="X3335" s="50">
        <f t="shared" si="175"/>
        <v>1952.3999999999999</v>
      </c>
      <c r="Y3335" s="50">
        <f t="shared" si="175"/>
        <v>40675</v>
      </c>
      <c r="Z3335" s="50">
        <f t="shared" si="175"/>
        <v>10168.75</v>
      </c>
      <c r="AA3335" s="50">
        <f t="shared" si="175"/>
        <v>65757.916666666672</v>
      </c>
      <c r="AB3335" s="50">
        <f t="shared" si="176"/>
        <v>185094.86833333335</v>
      </c>
      <c r="AC3335" s="48" t="str">
        <f>VLOOKUP(ПРОДАЖИ!C:C,'ИЗ ОСНОВЫ НОМЕНКЛАТУР'!D:E,2,0)</f>
        <v>Клей</v>
      </c>
      <c r="AD3335" s="48" t="str">
        <f>VLOOKUP(C:C,'ИЗ ОСНОВЫ НОМЕНКЛАТУР'!D:F,3,0)</f>
        <v>Клей термопластичный порошковый</v>
      </c>
      <c r="AE3335" s="48" t="str">
        <f>VLOOKUP(C:C,'ИЗ ОСНОВЫ НОМЕНКЛАТУР'!D:H,5,0)</f>
        <v>A</v>
      </c>
    </row>
    <row r="3336" spans="1:31" ht="9.6" customHeight="1" x14ac:dyDescent="0.2">
      <c r="A3336" s="45" t="s">
        <v>3327</v>
      </c>
      <c r="B3336" s="11"/>
      <c r="C3336" s="11" t="s">
        <v>3332</v>
      </c>
      <c r="D3336" s="44">
        <v>543.6</v>
      </c>
      <c r="E3336" s="44">
        <v>75</v>
      </c>
      <c r="F3336" s="48">
        <v>263</v>
      </c>
      <c r="G3336" s="48">
        <v>0</v>
      </c>
      <c r="H3336" s="44">
        <v>0</v>
      </c>
      <c r="I3336" s="44">
        <v>0</v>
      </c>
      <c r="J3336" s="44">
        <v>0</v>
      </c>
      <c r="K3336" s="48">
        <v>0</v>
      </c>
      <c r="L3336" s="49">
        <v>1106633.1599999999</v>
      </c>
      <c r="M3336" s="49">
        <v>155780.73000000001</v>
      </c>
      <c r="N3336" s="10">
        <v>467535.03</v>
      </c>
      <c r="O3336" s="10">
        <v>0</v>
      </c>
      <c r="P3336" s="10">
        <v>0</v>
      </c>
      <c r="Q3336" s="10">
        <v>0</v>
      </c>
      <c r="R3336" s="10">
        <v>0</v>
      </c>
      <c r="S3336" s="10">
        <v>0</v>
      </c>
      <c r="T3336" s="50">
        <f t="shared" si="175"/>
        <v>92219.43</v>
      </c>
      <c r="U3336" s="50">
        <f t="shared" si="175"/>
        <v>12981.727500000001</v>
      </c>
      <c r="V3336" s="50">
        <f t="shared" si="175"/>
        <v>38961.252500000002</v>
      </c>
      <c r="W3336" s="50">
        <f t="shared" si="175"/>
        <v>0</v>
      </c>
      <c r="X3336" s="50">
        <f t="shared" si="175"/>
        <v>0</v>
      </c>
      <c r="Y3336" s="50">
        <f t="shared" si="175"/>
        <v>0</v>
      </c>
      <c r="Z3336" s="50">
        <f t="shared" si="175"/>
        <v>0</v>
      </c>
      <c r="AA3336" s="50">
        <f t="shared" si="175"/>
        <v>0</v>
      </c>
      <c r="AB3336" s="50">
        <f t="shared" si="176"/>
        <v>144162.41</v>
      </c>
      <c r="AC3336" s="48" t="str">
        <f>VLOOKUP(ПРОДАЖИ!C:C,'ИЗ ОСНОВЫ НОМЕНКЛАТУР'!D:E,2,0)</f>
        <v>Клей</v>
      </c>
      <c r="AD3336" s="48" t="str">
        <f>VLOOKUP(C:C,'ИЗ ОСНОВЫ НОМЕНКЛАТУР'!D:F,3,0)</f>
        <v>Клей термопластичный порошковый</v>
      </c>
      <c r="AE3336" s="48" t="str">
        <f>VLOOKUP(C:C,'ИЗ ОСНОВЫ НОМЕНКЛАТУР'!D:H,5,0)</f>
        <v>B</v>
      </c>
    </row>
    <row r="3337" spans="1:31" ht="9.6" customHeight="1" x14ac:dyDescent="0.2">
      <c r="A3337" s="45" t="s">
        <v>3327</v>
      </c>
      <c r="B3337" s="11"/>
      <c r="C3337" s="11" t="s">
        <v>3333</v>
      </c>
      <c r="D3337" s="44">
        <v>175</v>
      </c>
      <c r="E3337" s="44">
        <v>125</v>
      </c>
      <c r="F3337" s="48">
        <v>0</v>
      </c>
      <c r="G3337" s="48">
        <v>0</v>
      </c>
      <c r="H3337" s="44">
        <v>0</v>
      </c>
      <c r="I3337" s="44">
        <v>75</v>
      </c>
      <c r="J3337" s="44">
        <v>0</v>
      </c>
      <c r="K3337" s="48">
        <v>0</v>
      </c>
      <c r="L3337" s="49">
        <v>156000</v>
      </c>
      <c r="M3337" s="49">
        <v>130000</v>
      </c>
      <c r="N3337" s="10">
        <v>0</v>
      </c>
      <c r="O3337" s="10">
        <v>0</v>
      </c>
      <c r="P3337" s="10">
        <v>0</v>
      </c>
      <c r="Q3337" s="10">
        <v>77999.990000000005</v>
      </c>
      <c r="R3337" s="10">
        <v>0</v>
      </c>
      <c r="S3337" s="10">
        <v>0</v>
      </c>
      <c r="T3337" s="50">
        <f t="shared" si="175"/>
        <v>13000</v>
      </c>
      <c r="U3337" s="50">
        <f t="shared" si="175"/>
        <v>10833.333333333334</v>
      </c>
      <c r="V3337" s="50">
        <f t="shared" si="175"/>
        <v>0</v>
      </c>
      <c r="W3337" s="50">
        <f t="shared" si="175"/>
        <v>0</v>
      </c>
      <c r="X3337" s="50">
        <f t="shared" si="175"/>
        <v>0</v>
      </c>
      <c r="Y3337" s="50">
        <f t="shared" si="175"/>
        <v>6499.9991666666674</v>
      </c>
      <c r="Z3337" s="50">
        <f t="shared" si="175"/>
        <v>0</v>
      </c>
      <c r="AA3337" s="50">
        <f t="shared" si="175"/>
        <v>0</v>
      </c>
      <c r="AB3337" s="50">
        <f t="shared" si="176"/>
        <v>30333.332500000004</v>
      </c>
      <c r="AC3337" s="48" t="str">
        <f>VLOOKUP(ПРОДАЖИ!C:C,'ИЗ ОСНОВЫ НОМЕНКЛАТУР'!D:E,2,0)</f>
        <v>Клей</v>
      </c>
      <c r="AD3337" s="48" t="str">
        <f>VLOOKUP(C:C,'ИЗ ОСНОВЫ НОМЕНКЛАТУР'!D:F,3,0)</f>
        <v>Клей термопластичный порошковый</v>
      </c>
      <c r="AE3337" s="48" t="str">
        <f>VLOOKUP(C:C,'ИЗ ОСНОВЫ НОМЕНКЛАТУР'!D:H,5,0)</f>
        <v>B</v>
      </c>
    </row>
    <row r="3338" spans="1:31" ht="9.6" customHeight="1" x14ac:dyDescent="0.2">
      <c r="A3338" s="45" t="s">
        <v>3327</v>
      </c>
      <c r="B3338" s="11"/>
      <c r="C3338" s="11" t="s">
        <v>3334</v>
      </c>
      <c r="D3338" s="44">
        <v>16</v>
      </c>
      <c r="E3338" s="44">
        <v>0</v>
      </c>
      <c r="F3338" s="48">
        <v>0</v>
      </c>
      <c r="G3338" s="48">
        <v>0</v>
      </c>
      <c r="H3338" s="44">
        <v>0</v>
      </c>
      <c r="I3338" s="44">
        <v>0</v>
      </c>
      <c r="J3338" s="44">
        <v>0</v>
      </c>
      <c r="K3338" s="48">
        <v>0</v>
      </c>
      <c r="L3338" s="49">
        <v>391600</v>
      </c>
      <c r="M3338" s="49">
        <v>0</v>
      </c>
      <c r="N3338" s="10">
        <v>0</v>
      </c>
      <c r="O3338" s="10">
        <v>0</v>
      </c>
      <c r="P3338" s="10">
        <v>0</v>
      </c>
      <c r="Q3338" s="10">
        <v>0</v>
      </c>
      <c r="R3338" s="10">
        <v>0</v>
      </c>
      <c r="S3338" s="10">
        <v>0</v>
      </c>
      <c r="T3338" s="50">
        <f t="shared" si="175"/>
        <v>32633.333333333332</v>
      </c>
      <c r="U3338" s="50">
        <f t="shared" si="175"/>
        <v>0</v>
      </c>
      <c r="V3338" s="50">
        <f t="shared" si="175"/>
        <v>0</v>
      </c>
      <c r="W3338" s="50">
        <f t="shared" si="175"/>
        <v>0</v>
      </c>
      <c r="X3338" s="50">
        <f t="shared" si="175"/>
        <v>0</v>
      </c>
      <c r="Y3338" s="50">
        <f t="shared" si="175"/>
        <v>0</v>
      </c>
      <c r="Z3338" s="50">
        <f t="shared" si="175"/>
        <v>0</v>
      </c>
      <c r="AA3338" s="50">
        <f t="shared" si="175"/>
        <v>0</v>
      </c>
      <c r="AB3338" s="50">
        <f t="shared" si="176"/>
        <v>32633.333333333332</v>
      </c>
      <c r="AC3338" s="48" t="str">
        <f>VLOOKUP(ПРОДАЖИ!C:C,'ИЗ ОСНОВЫ НОМЕНКЛАТУР'!D:E,2,0)</f>
        <v>Клей</v>
      </c>
      <c r="AD3338" s="48" t="str">
        <f>VLOOKUP(C:C,'ИЗ ОСНОВЫ НОМЕНКЛАТУР'!D:F,3,0)</f>
        <v>Клей термопластичный порошковый</v>
      </c>
      <c r="AE3338" s="48" t="str">
        <f>VLOOKUP(C:C,'ИЗ ОСНОВЫ НОМЕНКЛАТУР'!D:H,5,0)</f>
        <v>C</v>
      </c>
    </row>
    <row r="3339" spans="1:31" ht="9.6" customHeight="1" x14ac:dyDescent="0.2">
      <c r="A3339" s="45" t="s">
        <v>3327</v>
      </c>
      <c r="B3339" s="11"/>
      <c r="C3339" s="11" t="s">
        <v>3335</v>
      </c>
      <c r="D3339" s="44">
        <v>90</v>
      </c>
      <c r="E3339" s="44">
        <v>50</v>
      </c>
      <c r="F3339" s="48">
        <v>0</v>
      </c>
      <c r="G3339" s="48">
        <v>0</v>
      </c>
      <c r="H3339" s="44">
        <v>0</v>
      </c>
      <c r="I3339" s="44">
        <v>0</v>
      </c>
      <c r="J3339" s="44">
        <v>0</v>
      </c>
      <c r="K3339" s="48">
        <v>0</v>
      </c>
      <c r="L3339" s="49">
        <v>120556.35</v>
      </c>
      <c r="M3339" s="49">
        <v>70040</v>
      </c>
      <c r="N3339" s="10">
        <v>0</v>
      </c>
      <c r="O3339" s="10">
        <v>0</v>
      </c>
      <c r="P3339" s="10">
        <v>0</v>
      </c>
      <c r="Q3339" s="10">
        <v>0</v>
      </c>
      <c r="R3339" s="10">
        <v>0</v>
      </c>
      <c r="S3339" s="10">
        <v>0</v>
      </c>
      <c r="T3339" s="50">
        <f t="shared" si="175"/>
        <v>10046.362500000001</v>
      </c>
      <c r="U3339" s="50">
        <f t="shared" si="175"/>
        <v>5836.666666666667</v>
      </c>
      <c r="V3339" s="50">
        <f t="shared" si="175"/>
        <v>0</v>
      </c>
      <c r="W3339" s="50">
        <f t="shared" si="175"/>
        <v>0</v>
      </c>
      <c r="X3339" s="50">
        <f t="shared" si="175"/>
        <v>0</v>
      </c>
      <c r="Y3339" s="50">
        <f t="shared" si="175"/>
        <v>0</v>
      </c>
      <c r="Z3339" s="50">
        <f t="shared" si="175"/>
        <v>0</v>
      </c>
      <c r="AA3339" s="50">
        <f t="shared" si="175"/>
        <v>0</v>
      </c>
      <c r="AB3339" s="50">
        <f t="shared" si="176"/>
        <v>15883.029166666667</v>
      </c>
      <c r="AC3339" s="48" t="str">
        <f>VLOOKUP(ПРОДАЖИ!C:C,'ИЗ ОСНОВЫ НОМЕНКЛАТУР'!D:E,2,0)</f>
        <v>Клей</v>
      </c>
      <c r="AD3339" s="48" t="str">
        <f>VLOOKUP(C:C,'ИЗ ОСНОВЫ НОМЕНКЛАТУР'!D:F,3,0)</f>
        <v>Клей термопластичный порошковый</v>
      </c>
      <c r="AE3339" s="48" t="str">
        <f>VLOOKUP(C:C,'ИЗ ОСНОВЫ НОМЕНКЛАТУР'!D:H,5,0)</f>
        <v>C</v>
      </c>
    </row>
    <row r="3340" spans="1:31" ht="9.6" customHeight="1" x14ac:dyDescent="0.2">
      <c r="A3340" s="45" t="s">
        <v>3327</v>
      </c>
      <c r="B3340" s="11"/>
      <c r="C3340" s="11" t="s">
        <v>3336</v>
      </c>
      <c r="D3340" s="44">
        <v>83</v>
      </c>
      <c r="E3340" s="44">
        <v>0</v>
      </c>
      <c r="F3340" s="48">
        <v>0</v>
      </c>
      <c r="G3340" s="48">
        <v>0</v>
      </c>
      <c r="H3340" s="44">
        <v>0</v>
      </c>
      <c r="I3340" s="44">
        <v>0</v>
      </c>
      <c r="J3340" s="44">
        <v>0</v>
      </c>
      <c r="K3340" s="48">
        <v>0</v>
      </c>
      <c r="L3340" s="49">
        <v>86320</v>
      </c>
      <c r="M3340" s="49">
        <v>0</v>
      </c>
      <c r="N3340" s="10">
        <v>0</v>
      </c>
      <c r="O3340" s="10">
        <v>0</v>
      </c>
      <c r="P3340" s="10">
        <v>0</v>
      </c>
      <c r="Q3340" s="10">
        <v>0</v>
      </c>
      <c r="R3340" s="10">
        <v>0</v>
      </c>
      <c r="S3340" s="10">
        <v>0</v>
      </c>
      <c r="T3340" s="50">
        <f t="shared" si="175"/>
        <v>7193.333333333333</v>
      </c>
      <c r="U3340" s="50">
        <f t="shared" si="175"/>
        <v>0</v>
      </c>
      <c r="V3340" s="50">
        <f t="shared" si="175"/>
        <v>0</v>
      </c>
      <c r="W3340" s="50">
        <f t="shared" si="175"/>
        <v>0</v>
      </c>
      <c r="X3340" s="50">
        <f t="shared" si="175"/>
        <v>0</v>
      </c>
      <c r="Y3340" s="50">
        <f t="shared" si="175"/>
        <v>0</v>
      </c>
      <c r="Z3340" s="50">
        <f t="shared" si="175"/>
        <v>0</v>
      </c>
      <c r="AA3340" s="50">
        <f t="shared" si="175"/>
        <v>0</v>
      </c>
      <c r="AB3340" s="50">
        <f t="shared" si="176"/>
        <v>7193.333333333333</v>
      </c>
      <c r="AC3340" s="48" t="str">
        <f>VLOOKUP(ПРОДАЖИ!C:C,'ИЗ ОСНОВЫ НОМЕНКЛАТУР'!D:E,2,0)</f>
        <v>Клей</v>
      </c>
      <c r="AD3340" s="48" t="str">
        <f>VLOOKUP(C:C,'ИЗ ОСНОВЫ НОМЕНКЛАТУР'!D:F,3,0)</f>
        <v>Клей термопластичный порошковый</v>
      </c>
      <c r="AE3340" s="48" t="str">
        <f>VLOOKUP(C:C,'ИЗ ОСНОВЫ НОМЕНКЛАТУР'!D:H,5,0)</f>
        <v>C</v>
      </c>
    </row>
    <row r="3341" spans="1:31" ht="9.6" customHeight="1" x14ac:dyDescent="0.2">
      <c r="A3341" s="45" t="s">
        <v>3327</v>
      </c>
      <c r="B3341" s="11"/>
      <c r="C3341" s="11" t="s">
        <v>3337</v>
      </c>
      <c r="D3341" s="44">
        <v>18</v>
      </c>
      <c r="E3341" s="44">
        <v>0</v>
      </c>
      <c r="F3341" s="48">
        <v>0</v>
      </c>
      <c r="G3341" s="48">
        <v>0</v>
      </c>
      <c r="H3341" s="44">
        <v>0</v>
      </c>
      <c r="I3341" s="44">
        <v>0</v>
      </c>
      <c r="J3341" s="44">
        <v>0</v>
      </c>
      <c r="K3341" s="48">
        <v>0</v>
      </c>
      <c r="L3341" s="49">
        <v>25731.200000000001</v>
      </c>
      <c r="M3341" s="49">
        <v>0</v>
      </c>
      <c r="N3341" s="10">
        <v>0</v>
      </c>
      <c r="O3341" s="10">
        <v>0</v>
      </c>
      <c r="P3341" s="10">
        <v>0</v>
      </c>
      <c r="Q3341" s="10">
        <v>0</v>
      </c>
      <c r="R3341" s="10">
        <v>0</v>
      </c>
      <c r="S3341" s="10">
        <v>0</v>
      </c>
      <c r="T3341" s="50">
        <f t="shared" si="175"/>
        <v>2144.2666666666669</v>
      </c>
      <c r="U3341" s="50">
        <f t="shared" si="175"/>
        <v>0</v>
      </c>
      <c r="V3341" s="50">
        <f t="shared" si="175"/>
        <v>0</v>
      </c>
      <c r="W3341" s="50">
        <f t="shared" si="175"/>
        <v>0</v>
      </c>
      <c r="X3341" s="50">
        <f t="shared" si="175"/>
        <v>0</v>
      </c>
      <c r="Y3341" s="50">
        <f t="shared" si="175"/>
        <v>0</v>
      </c>
      <c r="Z3341" s="50">
        <f t="shared" si="175"/>
        <v>0</v>
      </c>
      <c r="AA3341" s="50">
        <f t="shared" si="175"/>
        <v>0</v>
      </c>
      <c r="AB3341" s="50">
        <f t="shared" si="176"/>
        <v>2144.2666666666669</v>
      </c>
      <c r="AC3341" s="48" t="str">
        <f>VLOOKUP(ПРОДАЖИ!C:C,'ИЗ ОСНОВЫ НОМЕНКЛАТУР'!D:E,2,0)</f>
        <v>Клей</v>
      </c>
      <c r="AD3341" s="48" t="str">
        <f>VLOOKUP(C:C,'ИЗ ОСНОВЫ НОМЕНКЛАТУР'!D:F,3,0)</f>
        <v>Клей термопластичный порошковый</v>
      </c>
      <c r="AE3341" s="48" t="str">
        <f>VLOOKUP(C:C,'ИЗ ОСНОВЫ НОМЕНКЛАТУР'!D:H,5,0)</f>
        <v>C</v>
      </c>
    </row>
    <row r="3342" spans="1:31" ht="9.6" customHeight="1" x14ac:dyDescent="0.2">
      <c r="A3342" s="45" t="s">
        <v>3327</v>
      </c>
      <c r="B3342" s="46" t="s">
        <v>3338</v>
      </c>
      <c r="C3342" s="46"/>
      <c r="D3342" s="44">
        <v>0</v>
      </c>
      <c r="E3342" s="44">
        <v>0</v>
      </c>
      <c r="F3342" s="48">
        <v>0</v>
      </c>
      <c r="G3342" s="48">
        <v>0</v>
      </c>
      <c r="H3342" s="44">
        <v>0</v>
      </c>
      <c r="I3342" s="44">
        <v>0</v>
      </c>
      <c r="J3342" s="44">
        <v>0</v>
      </c>
      <c r="K3342" s="48">
        <v>0</v>
      </c>
      <c r="L3342" s="49">
        <v>0</v>
      </c>
      <c r="M3342" s="49">
        <v>0</v>
      </c>
      <c r="N3342" s="10">
        <v>0</v>
      </c>
      <c r="O3342" s="10">
        <v>0</v>
      </c>
      <c r="P3342" s="10">
        <v>0</v>
      </c>
      <c r="Q3342" s="10">
        <v>0</v>
      </c>
      <c r="R3342" s="10">
        <v>0</v>
      </c>
      <c r="S3342" s="10">
        <v>0</v>
      </c>
      <c r="T3342" s="50">
        <f t="shared" si="175"/>
        <v>0</v>
      </c>
      <c r="U3342" s="50">
        <f t="shared" si="175"/>
        <v>0</v>
      </c>
      <c r="V3342" s="50">
        <f t="shared" si="175"/>
        <v>0</v>
      </c>
      <c r="W3342" s="50">
        <f t="shared" si="175"/>
        <v>0</v>
      </c>
      <c r="X3342" s="50">
        <f t="shared" si="175"/>
        <v>0</v>
      </c>
      <c r="Y3342" s="50">
        <f t="shared" si="175"/>
        <v>0</v>
      </c>
      <c r="Z3342" s="50">
        <f t="shared" si="175"/>
        <v>0</v>
      </c>
      <c r="AA3342" s="50">
        <f t="shared" si="175"/>
        <v>0</v>
      </c>
      <c r="AB3342" s="50">
        <f t="shared" si="176"/>
        <v>0</v>
      </c>
      <c r="AC3342" s="48" t="e">
        <f>VLOOKUP(ПРОДАЖИ!C:C,'ИЗ ОСНОВЫ НОМЕНКЛАТУР'!D:E,2,0)</f>
        <v>#N/A</v>
      </c>
      <c r="AD3342" s="48" t="e">
        <f>VLOOKUP(C:C,'ИЗ ОСНОВЫ НОМЕНКЛАТУР'!D:F,3,0)</f>
        <v>#N/A</v>
      </c>
      <c r="AE3342" s="48" t="e">
        <f>VLOOKUP(C:C,'ИЗ ОСНОВЫ НОМЕНКЛАТУР'!D:H,5,0)</f>
        <v>#N/A</v>
      </c>
    </row>
    <row r="3343" spans="1:31" ht="9.6" customHeight="1" x14ac:dyDescent="0.2">
      <c r="A3343" s="45" t="s">
        <v>3327</v>
      </c>
      <c r="B3343" s="11"/>
      <c r="C3343" s="11" t="s">
        <v>3339</v>
      </c>
      <c r="D3343" s="44">
        <v>1617</v>
      </c>
      <c r="E3343" s="44">
        <v>200</v>
      </c>
      <c r="F3343" s="48">
        <v>195</v>
      </c>
      <c r="G3343" s="48">
        <v>0</v>
      </c>
      <c r="H3343" s="44">
        <v>204</v>
      </c>
      <c r="I3343" s="44">
        <v>25</v>
      </c>
      <c r="J3343" s="44">
        <v>0</v>
      </c>
      <c r="K3343" s="48">
        <v>0</v>
      </c>
      <c r="L3343" s="49">
        <v>2189588.11</v>
      </c>
      <c r="M3343" s="49">
        <v>273844.09000000003</v>
      </c>
      <c r="N3343" s="10">
        <v>263487.53999999998</v>
      </c>
      <c r="O3343" s="10">
        <v>0</v>
      </c>
      <c r="P3343" s="10">
        <v>277222.06</v>
      </c>
      <c r="Q3343" s="10">
        <v>34250</v>
      </c>
      <c r="R3343" s="10">
        <v>0</v>
      </c>
      <c r="S3343" s="10">
        <v>0</v>
      </c>
      <c r="T3343" s="50">
        <f t="shared" si="175"/>
        <v>182465.67583333331</v>
      </c>
      <c r="U3343" s="50">
        <f t="shared" si="175"/>
        <v>22820.340833333335</v>
      </c>
      <c r="V3343" s="50">
        <f t="shared" si="175"/>
        <v>21957.294999999998</v>
      </c>
      <c r="W3343" s="50">
        <f t="shared" si="175"/>
        <v>0</v>
      </c>
      <c r="X3343" s="50">
        <f t="shared" si="175"/>
        <v>23101.838333333333</v>
      </c>
      <c r="Y3343" s="50">
        <f t="shared" si="175"/>
        <v>2854.1666666666665</v>
      </c>
      <c r="Z3343" s="50">
        <f t="shared" si="175"/>
        <v>0</v>
      </c>
      <c r="AA3343" s="50">
        <f t="shared" si="175"/>
        <v>0</v>
      </c>
      <c r="AB3343" s="50">
        <f t="shared" si="176"/>
        <v>253199.31666666662</v>
      </c>
      <c r="AC3343" s="48" t="str">
        <f>VLOOKUP(ПРОДАЖИ!C:C,'ИЗ ОСНОВЫ НОМЕНКЛАТУР'!D:E,2,0)</f>
        <v>Клей</v>
      </c>
      <c r="AD3343" s="48" t="str">
        <f>VLOOKUP(C:C,'ИЗ ОСНОВЫ НОМЕНКЛАТУР'!D:F,3,0)</f>
        <v>Клей супер моментальный</v>
      </c>
      <c r="AE3343" s="48" t="str">
        <f>VLOOKUP(C:C,'ИЗ ОСНОВЫ НОМЕНКЛАТУР'!D:H,5,0)</f>
        <v>A</v>
      </c>
    </row>
    <row r="3344" spans="1:31" ht="9.6" customHeight="1" x14ac:dyDescent="0.2">
      <c r="A3344" s="45" t="s">
        <v>3327</v>
      </c>
      <c r="B3344" s="11"/>
      <c r="C3344" s="11" t="s">
        <v>3340</v>
      </c>
      <c r="D3344" s="44">
        <v>342</v>
      </c>
      <c r="E3344" s="44">
        <v>0</v>
      </c>
      <c r="F3344" s="48">
        <v>103</v>
      </c>
      <c r="G3344" s="48">
        <v>0</v>
      </c>
      <c r="H3344" s="44">
        <v>138</v>
      </c>
      <c r="I3344" s="44">
        <v>26</v>
      </c>
      <c r="J3344" s="44">
        <v>0</v>
      </c>
      <c r="K3344" s="48">
        <v>0</v>
      </c>
      <c r="L3344" s="49">
        <v>289998.36</v>
      </c>
      <c r="M3344" s="49">
        <v>0</v>
      </c>
      <c r="N3344" s="10">
        <v>87122.77</v>
      </c>
      <c r="O3344" s="10">
        <v>0</v>
      </c>
      <c r="P3344" s="10">
        <v>119853.53</v>
      </c>
      <c r="Q3344" s="10">
        <v>22100</v>
      </c>
      <c r="R3344" s="10">
        <v>0</v>
      </c>
      <c r="S3344" s="10">
        <v>0</v>
      </c>
      <c r="T3344" s="50">
        <f t="shared" si="175"/>
        <v>24166.53</v>
      </c>
      <c r="U3344" s="50">
        <f t="shared" si="175"/>
        <v>0</v>
      </c>
      <c r="V3344" s="50">
        <f t="shared" si="175"/>
        <v>7260.230833333334</v>
      </c>
      <c r="W3344" s="50">
        <f t="shared" si="175"/>
        <v>0</v>
      </c>
      <c r="X3344" s="50">
        <f t="shared" si="175"/>
        <v>9987.7941666666666</v>
      </c>
      <c r="Y3344" s="50">
        <f t="shared" si="175"/>
        <v>1841.6666666666667</v>
      </c>
      <c r="Z3344" s="50">
        <f t="shared" si="175"/>
        <v>0</v>
      </c>
      <c r="AA3344" s="50">
        <f t="shared" si="175"/>
        <v>0</v>
      </c>
      <c r="AB3344" s="50">
        <f t="shared" si="176"/>
        <v>43256.221666666665</v>
      </c>
      <c r="AC3344" s="48" t="str">
        <f>VLOOKUP(ПРОДАЖИ!C:C,'ИЗ ОСНОВЫ НОМЕНКЛАТУР'!D:E,2,0)</f>
        <v>Клей</v>
      </c>
      <c r="AD3344" s="48" t="str">
        <f>VLOOKUP(C:C,'ИЗ ОСНОВЫ НОМЕНКЛАТУР'!D:F,3,0)</f>
        <v>Клей супер моментальный</v>
      </c>
      <c r="AE3344" s="48" t="str">
        <f>VLOOKUP(C:C,'ИЗ ОСНОВЫ НОМЕНКЛАТУР'!D:H,5,0)</f>
        <v>B</v>
      </c>
    </row>
    <row r="3345" spans="1:31" ht="9.6" customHeight="1" x14ac:dyDescent="0.2">
      <c r="A3345" s="45" t="s">
        <v>3327</v>
      </c>
      <c r="B3345" s="11"/>
      <c r="C3345" s="11" t="s">
        <v>3341</v>
      </c>
      <c r="D3345" s="44">
        <v>115</v>
      </c>
      <c r="E3345" s="44">
        <v>0</v>
      </c>
      <c r="F3345" s="48">
        <v>9</v>
      </c>
      <c r="G3345" s="48">
        <v>0</v>
      </c>
      <c r="H3345" s="44">
        <v>28</v>
      </c>
      <c r="I3345" s="44">
        <v>0</v>
      </c>
      <c r="J3345" s="44">
        <v>0</v>
      </c>
      <c r="K3345" s="48">
        <v>0</v>
      </c>
      <c r="L3345" s="49">
        <v>32800.980000000003</v>
      </c>
      <c r="M3345" s="49">
        <v>0</v>
      </c>
      <c r="N3345" s="10">
        <v>2610</v>
      </c>
      <c r="O3345" s="10">
        <v>0</v>
      </c>
      <c r="P3345" s="10">
        <v>8120</v>
      </c>
      <c r="Q3345" s="10">
        <v>0</v>
      </c>
      <c r="R3345" s="10">
        <v>0</v>
      </c>
      <c r="S3345" s="10">
        <v>0</v>
      </c>
      <c r="T3345" s="50">
        <f t="shared" si="175"/>
        <v>2733.4150000000004</v>
      </c>
      <c r="U3345" s="50">
        <f t="shared" si="175"/>
        <v>0</v>
      </c>
      <c r="V3345" s="50">
        <f t="shared" si="175"/>
        <v>217.5</v>
      </c>
      <c r="W3345" s="50">
        <f t="shared" si="175"/>
        <v>0</v>
      </c>
      <c r="X3345" s="50">
        <f t="shared" si="175"/>
        <v>676.66666666666663</v>
      </c>
      <c r="Y3345" s="50">
        <f t="shared" si="175"/>
        <v>0</v>
      </c>
      <c r="Z3345" s="50">
        <f t="shared" si="175"/>
        <v>0</v>
      </c>
      <c r="AA3345" s="50">
        <f t="shared" si="175"/>
        <v>0</v>
      </c>
      <c r="AB3345" s="50">
        <f t="shared" si="176"/>
        <v>3627.5816666666669</v>
      </c>
      <c r="AC3345" s="48" t="str">
        <f>VLOOKUP(ПРОДАЖИ!C:C,'ИЗ ОСНОВЫ НОМЕНКЛАТУР'!D:E,2,0)</f>
        <v>Клей</v>
      </c>
      <c r="AD3345" s="48" t="str">
        <f>VLOOKUP(C:C,'ИЗ ОСНОВЫ НОМЕНКЛАТУР'!D:F,3,0)</f>
        <v>Клей супер моментальный</v>
      </c>
      <c r="AE3345" s="48" t="str">
        <f>VLOOKUP(C:C,'ИЗ ОСНОВЫ НОМЕНКЛАТУР'!D:H,5,0)</f>
        <v>C</v>
      </c>
    </row>
    <row r="3346" spans="1:31" ht="9.6" customHeight="1" x14ac:dyDescent="0.2">
      <c r="A3346" s="45" t="s">
        <v>3327</v>
      </c>
      <c r="B3346" s="11"/>
      <c r="C3346" s="11" t="s">
        <v>3342</v>
      </c>
      <c r="D3346" s="44">
        <v>0</v>
      </c>
      <c r="E3346" s="44">
        <v>0</v>
      </c>
      <c r="F3346" s="48">
        <v>0</v>
      </c>
      <c r="G3346" s="48">
        <v>0</v>
      </c>
      <c r="H3346" s="44">
        <v>8</v>
      </c>
      <c r="I3346" s="44">
        <v>0</v>
      </c>
      <c r="J3346" s="44">
        <v>0</v>
      </c>
      <c r="K3346" s="48">
        <v>0</v>
      </c>
      <c r="L3346" s="49">
        <v>0</v>
      </c>
      <c r="M3346" s="49">
        <v>0</v>
      </c>
      <c r="N3346" s="10">
        <v>0</v>
      </c>
      <c r="O3346" s="10">
        <v>0</v>
      </c>
      <c r="P3346" s="10">
        <v>9600</v>
      </c>
      <c r="Q3346" s="10">
        <v>0</v>
      </c>
      <c r="R3346" s="10">
        <v>0</v>
      </c>
      <c r="S3346" s="10">
        <v>0</v>
      </c>
      <c r="T3346" s="50">
        <f t="shared" si="175"/>
        <v>0</v>
      </c>
      <c r="U3346" s="50">
        <f t="shared" si="175"/>
        <v>0</v>
      </c>
      <c r="V3346" s="50">
        <f t="shared" si="175"/>
        <v>0</v>
      </c>
      <c r="W3346" s="50">
        <f t="shared" si="175"/>
        <v>0</v>
      </c>
      <c r="X3346" s="50">
        <f t="shared" si="175"/>
        <v>800</v>
      </c>
      <c r="Y3346" s="50">
        <f t="shared" si="175"/>
        <v>0</v>
      </c>
      <c r="Z3346" s="50">
        <f t="shared" si="175"/>
        <v>0</v>
      </c>
      <c r="AA3346" s="50">
        <f t="shared" si="175"/>
        <v>0</v>
      </c>
      <c r="AB3346" s="50">
        <f t="shared" si="176"/>
        <v>800</v>
      </c>
      <c r="AC3346" s="48" t="str">
        <f>VLOOKUP(ПРОДАЖИ!C:C,'ИЗ ОСНОВЫ НОМЕНКЛАТУР'!D:E,2,0)</f>
        <v>Клей</v>
      </c>
      <c r="AD3346" s="48" t="str">
        <f>VLOOKUP(C:C,'ИЗ ОСНОВЫ НОМЕНКЛАТУР'!D:F,3,0)</f>
        <v>Клей супер моментальный</v>
      </c>
      <c r="AE3346" s="48" t="str">
        <f>VLOOKUP(C:C,'ИЗ ОСНОВЫ НОМЕНКЛАТУР'!D:H,5,0)</f>
        <v>C</v>
      </c>
    </row>
    <row r="3347" spans="1:31" ht="9.6" customHeight="1" x14ac:dyDescent="0.2">
      <c r="A3347" s="45" t="s">
        <v>3327</v>
      </c>
      <c r="B3347" s="11"/>
      <c r="C3347" s="11" t="s">
        <v>3343</v>
      </c>
      <c r="D3347" s="44">
        <v>0</v>
      </c>
      <c r="E3347" s="44">
        <v>0</v>
      </c>
      <c r="F3347" s="48">
        <v>0</v>
      </c>
      <c r="G3347" s="48">
        <v>0</v>
      </c>
      <c r="H3347" s="44">
        <v>10</v>
      </c>
      <c r="I3347" s="44">
        <v>0</v>
      </c>
      <c r="J3347" s="44">
        <v>0</v>
      </c>
      <c r="K3347" s="48">
        <v>0</v>
      </c>
      <c r="L3347" s="49">
        <v>0</v>
      </c>
      <c r="M3347" s="49">
        <v>0</v>
      </c>
      <c r="N3347" s="10">
        <v>0</v>
      </c>
      <c r="O3347" s="10">
        <v>0</v>
      </c>
      <c r="P3347" s="10">
        <v>7926.84</v>
      </c>
      <c r="Q3347" s="10">
        <v>0</v>
      </c>
      <c r="R3347" s="10">
        <v>0</v>
      </c>
      <c r="S3347" s="10">
        <v>0</v>
      </c>
      <c r="T3347" s="50">
        <f t="shared" si="175"/>
        <v>0</v>
      </c>
      <c r="U3347" s="50">
        <f t="shared" si="175"/>
        <v>0</v>
      </c>
      <c r="V3347" s="50">
        <f t="shared" si="175"/>
        <v>0</v>
      </c>
      <c r="W3347" s="50">
        <f t="shared" si="175"/>
        <v>0</v>
      </c>
      <c r="X3347" s="50">
        <f t="shared" si="175"/>
        <v>660.57</v>
      </c>
      <c r="Y3347" s="50">
        <f t="shared" si="175"/>
        <v>0</v>
      </c>
      <c r="Z3347" s="50">
        <f t="shared" si="175"/>
        <v>0</v>
      </c>
      <c r="AA3347" s="50">
        <f t="shared" si="175"/>
        <v>0</v>
      </c>
      <c r="AB3347" s="50">
        <f t="shared" si="176"/>
        <v>660.57</v>
      </c>
      <c r="AC3347" s="48" t="str">
        <f>VLOOKUP(ПРОДАЖИ!C:C,'ИЗ ОСНОВЫ НОМЕНКЛАТУР'!D:E,2,0)</f>
        <v>Клей</v>
      </c>
      <c r="AD3347" s="48" t="str">
        <f>VLOOKUP(C:C,'ИЗ ОСНОВЫ НОМЕНКЛАТУР'!D:F,3,0)</f>
        <v>Клей супер моментальный</v>
      </c>
      <c r="AE3347" s="48" t="str">
        <f>VLOOKUP(C:C,'ИЗ ОСНОВЫ НОМЕНКЛАТУР'!D:H,5,0)</f>
        <v>C</v>
      </c>
    </row>
    <row r="3348" spans="1:31" ht="9.6" customHeight="1" x14ac:dyDescent="0.2">
      <c r="A3348" s="45" t="s">
        <v>3327</v>
      </c>
      <c r="B3348" s="11"/>
      <c r="C3348" s="11" t="s">
        <v>3344</v>
      </c>
      <c r="D3348" s="44">
        <v>11</v>
      </c>
      <c r="E3348" s="44">
        <v>0</v>
      </c>
      <c r="F3348" s="48">
        <v>0</v>
      </c>
      <c r="G3348" s="48">
        <v>0</v>
      </c>
      <c r="H3348" s="44">
        <v>0</v>
      </c>
      <c r="I3348" s="44">
        <v>0</v>
      </c>
      <c r="J3348" s="44">
        <v>0</v>
      </c>
      <c r="K3348" s="48">
        <v>0</v>
      </c>
      <c r="L3348" s="49">
        <v>2032.85</v>
      </c>
      <c r="M3348" s="49">
        <v>0</v>
      </c>
      <c r="N3348" s="10">
        <v>0</v>
      </c>
      <c r="O3348" s="10">
        <v>0</v>
      </c>
      <c r="P3348" s="10">
        <v>0</v>
      </c>
      <c r="Q3348" s="10">
        <v>0</v>
      </c>
      <c r="R3348" s="10">
        <v>0</v>
      </c>
      <c r="S3348" s="10">
        <v>0</v>
      </c>
      <c r="T3348" s="50">
        <f t="shared" si="175"/>
        <v>169.40416666666667</v>
      </c>
      <c r="U3348" s="50">
        <f t="shared" si="175"/>
        <v>0</v>
      </c>
      <c r="V3348" s="50">
        <f t="shared" si="175"/>
        <v>0</v>
      </c>
      <c r="W3348" s="50">
        <f t="shared" si="175"/>
        <v>0</v>
      </c>
      <c r="X3348" s="50">
        <f t="shared" si="175"/>
        <v>0</v>
      </c>
      <c r="Y3348" s="50">
        <f t="shared" si="175"/>
        <v>0</v>
      </c>
      <c r="Z3348" s="50">
        <f t="shared" si="175"/>
        <v>0</v>
      </c>
      <c r="AA3348" s="50">
        <f t="shared" si="175"/>
        <v>0</v>
      </c>
      <c r="AB3348" s="50">
        <f t="shared" si="176"/>
        <v>169.40416666666667</v>
      </c>
      <c r="AC3348" s="48" t="str">
        <f>VLOOKUP(ПРОДАЖИ!C:C,'ИЗ ОСНОВЫ НОМЕНКЛАТУР'!D:E,2,0)</f>
        <v>Клей</v>
      </c>
      <c r="AD3348" s="48" t="str">
        <f>VLOOKUP(C:C,'ИЗ ОСНОВЫ НОМЕНКЛАТУР'!D:F,3,0)</f>
        <v>Клей супер моментальный</v>
      </c>
      <c r="AE3348" s="48" t="str">
        <f>VLOOKUP(C:C,'ИЗ ОСНОВЫ НОМЕНКЛАТУР'!D:H,5,0)</f>
        <v>C</v>
      </c>
    </row>
    <row r="3349" spans="1:31" ht="9.6" customHeight="1" x14ac:dyDescent="0.2">
      <c r="A3349" s="45" t="s">
        <v>3327</v>
      </c>
      <c r="B3349" s="46" t="s">
        <v>3345</v>
      </c>
      <c r="C3349" s="46"/>
      <c r="D3349" s="44">
        <v>0</v>
      </c>
      <c r="E3349" s="44">
        <v>0</v>
      </c>
      <c r="F3349" s="48">
        <v>0</v>
      </c>
      <c r="G3349" s="48">
        <v>0</v>
      </c>
      <c r="H3349" s="44">
        <v>0</v>
      </c>
      <c r="I3349" s="44">
        <v>0</v>
      </c>
      <c r="J3349" s="44">
        <v>0</v>
      </c>
      <c r="K3349" s="48">
        <v>0</v>
      </c>
      <c r="L3349" s="49">
        <v>0</v>
      </c>
      <c r="M3349" s="49">
        <v>0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50">
        <f t="shared" si="175"/>
        <v>0</v>
      </c>
      <c r="U3349" s="50">
        <f t="shared" si="175"/>
        <v>0</v>
      </c>
      <c r="V3349" s="50">
        <f t="shared" si="175"/>
        <v>0</v>
      </c>
      <c r="W3349" s="50">
        <f t="shared" si="175"/>
        <v>0</v>
      </c>
      <c r="X3349" s="50">
        <f t="shared" si="175"/>
        <v>0</v>
      </c>
      <c r="Y3349" s="50">
        <f t="shared" si="175"/>
        <v>0</v>
      </c>
      <c r="Z3349" s="50">
        <f t="shared" si="175"/>
        <v>0</v>
      </c>
      <c r="AA3349" s="50">
        <f t="shared" si="175"/>
        <v>0</v>
      </c>
      <c r="AB3349" s="50">
        <f t="shared" si="176"/>
        <v>0</v>
      </c>
      <c r="AC3349" s="48" t="e">
        <f>VLOOKUP(ПРОДАЖИ!C:C,'ИЗ ОСНОВЫ НОМЕНКЛАТУР'!D:E,2,0)</f>
        <v>#N/A</v>
      </c>
      <c r="AD3349" s="48" t="e">
        <f>VLOOKUP(C:C,'ИЗ ОСНОВЫ НОМЕНКЛАТУР'!D:F,3,0)</f>
        <v>#N/A</v>
      </c>
      <c r="AE3349" s="48" t="e">
        <f>VLOOKUP(C:C,'ИЗ ОСНОВЫ НОМЕНКЛАТУР'!D:H,5,0)</f>
        <v>#N/A</v>
      </c>
    </row>
    <row r="3350" spans="1:31" ht="9.6" customHeight="1" x14ac:dyDescent="0.2">
      <c r="A3350" s="45" t="s">
        <v>3327</v>
      </c>
      <c r="B3350" s="11"/>
      <c r="C3350" s="11" t="s">
        <v>3346</v>
      </c>
      <c r="D3350" s="44">
        <v>387</v>
      </c>
      <c r="E3350" s="44">
        <v>1</v>
      </c>
      <c r="F3350" s="48">
        <v>63</v>
      </c>
      <c r="G3350" s="48">
        <v>0</v>
      </c>
      <c r="H3350" s="44">
        <v>0</v>
      </c>
      <c r="I3350" s="44">
        <v>0</v>
      </c>
      <c r="J3350" s="44">
        <v>0</v>
      </c>
      <c r="K3350" s="48">
        <v>0</v>
      </c>
      <c r="L3350" s="49">
        <v>428298.18</v>
      </c>
      <c r="M3350" s="49">
        <v>1100.08</v>
      </c>
      <c r="N3350" s="10">
        <v>69315.820000000007</v>
      </c>
      <c r="O3350" s="10">
        <v>0</v>
      </c>
      <c r="P3350" s="10">
        <v>0</v>
      </c>
      <c r="Q3350" s="10">
        <v>0</v>
      </c>
      <c r="R3350" s="10">
        <v>0</v>
      </c>
      <c r="S3350" s="10">
        <v>0</v>
      </c>
      <c r="T3350" s="50">
        <f t="shared" si="175"/>
        <v>35691.514999999999</v>
      </c>
      <c r="U3350" s="50">
        <f t="shared" si="175"/>
        <v>91.673333333333332</v>
      </c>
      <c r="V3350" s="50">
        <f t="shared" si="175"/>
        <v>5776.3183333333336</v>
      </c>
      <c r="W3350" s="50">
        <f t="shared" si="175"/>
        <v>0</v>
      </c>
      <c r="X3350" s="50">
        <f t="shared" si="175"/>
        <v>0</v>
      </c>
      <c r="Y3350" s="50">
        <f t="shared" si="175"/>
        <v>0</v>
      </c>
      <c r="Z3350" s="50">
        <f t="shared" si="175"/>
        <v>0</v>
      </c>
      <c r="AA3350" s="50">
        <f t="shared" si="175"/>
        <v>0</v>
      </c>
      <c r="AB3350" s="50">
        <f t="shared" si="176"/>
        <v>41559.506666666668</v>
      </c>
      <c r="AC3350" s="48" t="str">
        <f>VLOOKUP(ПРОДАЖИ!C:C,'ИЗ ОСНОВЫ НОМЕНКЛАТУР'!D:E,2,0)</f>
        <v>Клей</v>
      </c>
      <c r="AD3350" s="48" t="str">
        <f>VLOOKUP(C:C,'ИЗ ОСНОВЫ НОМЕНКЛАТУР'!D:F,3,0)</f>
        <v>Герметики</v>
      </c>
      <c r="AE3350" s="48" t="str">
        <f>VLOOKUP(C:C,'ИЗ ОСНОВЫ НОМЕНКЛАТУР'!D:H,5,0)</f>
        <v>B</v>
      </c>
    </row>
    <row r="3351" spans="1:31" ht="9.6" customHeight="1" x14ac:dyDescent="0.2">
      <c r="A3351" s="45" t="s">
        <v>3327</v>
      </c>
      <c r="B3351" s="11"/>
      <c r="C3351" s="11" t="s">
        <v>3347</v>
      </c>
      <c r="D3351" s="44">
        <v>199</v>
      </c>
      <c r="E3351" s="44">
        <v>0</v>
      </c>
      <c r="F3351" s="48">
        <v>33</v>
      </c>
      <c r="G3351" s="48">
        <v>0</v>
      </c>
      <c r="H3351" s="44">
        <v>60</v>
      </c>
      <c r="I3351" s="44">
        <v>0</v>
      </c>
      <c r="J3351" s="44">
        <v>0</v>
      </c>
      <c r="K3351" s="48">
        <v>0</v>
      </c>
      <c r="L3351" s="49">
        <v>220405.32</v>
      </c>
      <c r="M3351" s="49">
        <v>0</v>
      </c>
      <c r="N3351" s="10">
        <v>36300</v>
      </c>
      <c r="O3351" s="10">
        <v>0</v>
      </c>
      <c r="P3351" s="10">
        <v>69328.899999999994</v>
      </c>
      <c r="Q3351" s="10">
        <v>0</v>
      </c>
      <c r="R3351" s="10">
        <v>0</v>
      </c>
      <c r="S3351" s="10">
        <v>0</v>
      </c>
      <c r="T3351" s="50">
        <f t="shared" si="175"/>
        <v>18367.11</v>
      </c>
      <c r="U3351" s="50">
        <f t="shared" si="175"/>
        <v>0</v>
      </c>
      <c r="V3351" s="50">
        <f t="shared" si="175"/>
        <v>3025</v>
      </c>
      <c r="W3351" s="50">
        <f t="shared" si="175"/>
        <v>0</v>
      </c>
      <c r="X3351" s="50">
        <f t="shared" si="175"/>
        <v>5777.4083333333328</v>
      </c>
      <c r="Y3351" s="50">
        <f t="shared" si="175"/>
        <v>0</v>
      </c>
      <c r="Z3351" s="50">
        <f t="shared" si="175"/>
        <v>0</v>
      </c>
      <c r="AA3351" s="50">
        <f t="shared" si="175"/>
        <v>0</v>
      </c>
      <c r="AB3351" s="50">
        <f t="shared" si="176"/>
        <v>27169.518333333333</v>
      </c>
      <c r="AC3351" s="48" t="str">
        <f>VLOOKUP(ПРОДАЖИ!C:C,'ИЗ ОСНОВЫ НОМЕНКЛАТУР'!D:E,2,0)</f>
        <v>Клей</v>
      </c>
      <c r="AD3351" s="48" t="str">
        <f>VLOOKUP(C:C,'ИЗ ОСНОВЫ НОМЕНКЛАТУР'!D:F,3,0)</f>
        <v>Герметики</v>
      </c>
      <c r="AE3351" s="48" t="str">
        <f>VLOOKUP(C:C,'ИЗ ОСНОВЫ НОМЕНКЛАТУР'!D:H,5,0)</f>
        <v>B</v>
      </c>
    </row>
    <row r="3352" spans="1:31" ht="9.6" customHeight="1" x14ac:dyDescent="0.2">
      <c r="A3352" s="45" t="s">
        <v>3327</v>
      </c>
      <c r="B3352" s="11"/>
      <c r="C3352" s="11" t="s">
        <v>3348</v>
      </c>
      <c r="D3352" s="44">
        <v>145</v>
      </c>
      <c r="E3352" s="44">
        <v>0</v>
      </c>
      <c r="F3352" s="48">
        <v>21</v>
      </c>
      <c r="G3352" s="48">
        <v>0</v>
      </c>
      <c r="H3352" s="44">
        <v>33</v>
      </c>
      <c r="I3352" s="44">
        <v>0</v>
      </c>
      <c r="J3352" s="44">
        <v>0</v>
      </c>
      <c r="K3352" s="48">
        <v>0</v>
      </c>
      <c r="L3352" s="49">
        <v>224496.3</v>
      </c>
      <c r="M3352" s="49">
        <v>0</v>
      </c>
      <c r="N3352" s="10">
        <v>31662.76</v>
      </c>
      <c r="O3352" s="10">
        <v>0</v>
      </c>
      <c r="P3352" s="10">
        <v>50000</v>
      </c>
      <c r="Q3352" s="10">
        <v>0</v>
      </c>
      <c r="R3352" s="10">
        <v>0</v>
      </c>
      <c r="S3352" s="10">
        <v>0</v>
      </c>
      <c r="T3352" s="50">
        <f t="shared" si="175"/>
        <v>18708.024999999998</v>
      </c>
      <c r="U3352" s="50">
        <f t="shared" si="175"/>
        <v>0</v>
      </c>
      <c r="V3352" s="50">
        <f t="shared" si="175"/>
        <v>2638.563333333333</v>
      </c>
      <c r="W3352" s="50">
        <f t="shared" si="175"/>
        <v>0</v>
      </c>
      <c r="X3352" s="50">
        <f t="shared" si="175"/>
        <v>4166.666666666667</v>
      </c>
      <c r="Y3352" s="50">
        <f t="shared" si="175"/>
        <v>0</v>
      </c>
      <c r="Z3352" s="50">
        <f t="shared" si="175"/>
        <v>0</v>
      </c>
      <c r="AA3352" s="50">
        <f t="shared" si="175"/>
        <v>0</v>
      </c>
      <c r="AB3352" s="50">
        <f t="shared" si="176"/>
        <v>25513.254999999997</v>
      </c>
      <c r="AC3352" s="48" t="str">
        <f>VLOOKUP(ПРОДАЖИ!C:C,'ИЗ ОСНОВЫ НОМЕНКЛАТУР'!D:E,2,0)</f>
        <v>Клей</v>
      </c>
      <c r="AD3352" s="48" t="str">
        <f>VLOOKUP(C:C,'ИЗ ОСНОВЫ НОМЕНКЛАТУР'!D:F,3,0)</f>
        <v>Герметики</v>
      </c>
      <c r="AE3352" s="48" t="str">
        <f>VLOOKUP(C:C,'ИЗ ОСНОВЫ НОМЕНКЛАТУР'!D:H,5,0)</f>
        <v>B</v>
      </c>
    </row>
    <row r="3353" spans="1:31" ht="9.6" customHeight="1" x14ac:dyDescent="0.2">
      <c r="A3353" s="45" t="s">
        <v>3327</v>
      </c>
      <c r="B3353" s="11"/>
      <c r="C3353" s="11" t="s">
        <v>3349</v>
      </c>
      <c r="D3353" s="44">
        <v>120</v>
      </c>
      <c r="E3353" s="44">
        <v>0</v>
      </c>
      <c r="F3353" s="48">
        <v>18</v>
      </c>
      <c r="G3353" s="48">
        <v>0</v>
      </c>
      <c r="H3353" s="44">
        <v>3</v>
      </c>
      <c r="I3353" s="44">
        <v>0</v>
      </c>
      <c r="J3353" s="44">
        <v>0</v>
      </c>
      <c r="K3353" s="48">
        <v>0</v>
      </c>
      <c r="L3353" s="49">
        <v>262681.39</v>
      </c>
      <c r="M3353" s="49">
        <v>0</v>
      </c>
      <c r="N3353" s="10">
        <v>38700</v>
      </c>
      <c r="O3353" s="10">
        <v>0</v>
      </c>
      <c r="P3353" s="10">
        <v>6900</v>
      </c>
      <c r="Q3353" s="10">
        <v>0</v>
      </c>
      <c r="R3353" s="10">
        <v>0</v>
      </c>
      <c r="S3353" s="10">
        <v>0</v>
      </c>
      <c r="T3353" s="50">
        <f t="shared" si="175"/>
        <v>21890.115833333333</v>
      </c>
      <c r="U3353" s="50">
        <f t="shared" si="175"/>
        <v>0</v>
      </c>
      <c r="V3353" s="50">
        <f t="shared" si="175"/>
        <v>3225</v>
      </c>
      <c r="W3353" s="50">
        <f t="shared" si="175"/>
        <v>0</v>
      </c>
      <c r="X3353" s="50">
        <f t="shared" si="175"/>
        <v>575</v>
      </c>
      <c r="Y3353" s="50">
        <f t="shared" si="175"/>
        <v>0</v>
      </c>
      <c r="Z3353" s="50">
        <f t="shared" si="175"/>
        <v>0</v>
      </c>
      <c r="AA3353" s="50">
        <f t="shared" si="175"/>
        <v>0</v>
      </c>
      <c r="AB3353" s="50">
        <f t="shared" si="176"/>
        <v>25690.115833333333</v>
      </c>
      <c r="AC3353" s="48" t="str">
        <f>VLOOKUP(ПРОДАЖИ!C:C,'ИЗ ОСНОВЫ НОМЕНКЛАТУР'!D:E,2,0)</f>
        <v>Клей</v>
      </c>
      <c r="AD3353" s="48" t="str">
        <f>VLOOKUP(C:C,'ИЗ ОСНОВЫ НОМЕНКЛАТУР'!D:F,3,0)</f>
        <v>Герметики</v>
      </c>
      <c r="AE3353" s="48" t="str">
        <f>VLOOKUP(C:C,'ИЗ ОСНОВЫ НОМЕНКЛАТУР'!D:H,5,0)</f>
        <v>C</v>
      </c>
    </row>
    <row r="3354" spans="1:31" ht="9.6" customHeight="1" x14ac:dyDescent="0.2">
      <c r="A3354" s="45" t="s">
        <v>3327</v>
      </c>
      <c r="B3354" s="11"/>
      <c r="C3354" s="11" t="s">
        <v>3350</v>
      </c>
      <c r="D3354" s="44">
        <v>15</v>
      </c>
      <c r="E3354" s="44">
        <v>0</v>
      </c>
      <c r="F3354" s="48">
        <v>14</v>
      </c>
      <c r="G3354" s="48">
        <v>0</v>
      </c>
      <c r="H3354" s="44">
        <v>54</v>
      </c>
      <c r="I3354" s="44">
        <v>0</v>
      </c>
      <c r="J3354" s="44">
        <v>0</v>
      </c>
      <c r="K3354" s="48">
        <v>0</v>
      </c>
      <c r="L3354" s="49">
        <v>16500</v>
      </c>
      <c r="M3354" s="49">
        <v>0</v>
      </c>
      <c r="N3354" s="10">
        <v>15400</v>
      </c>
      <c r="O3354" s="10">
        <v>0</v>
      </c>
      <c r="P3354" s="10">
        <v>58581.33</v>
      </c>
      <c r="Q3354" s="10">
        <v>0</v>
      </c>
      <c r="R3354" s="10">
        <v>0</v>
      </c>
      <c r="S3354" s="10">
        <v>0</v>
      </c>
      <c r="T3354" s="50">
        <f t="shared" si="175"/>
        <v>1375</v>
      </c>
      <c r="U3354" s="50">
        <f t="shared" si="175"/>
        <v>0</v>
      </c>
      <c r="V3354" s="50">
        <f t="shared" si="175"/>
        <v>1283.3333333333333</v>
      </c>
      <c r="W3354" s="50">
        <f t="shared" si="175"/>
        <v>0</v>
      </c>
      <c r="X3354" s="50">
        <f t="shared" si="175"/>
        <v>4881.7775000000001</v>
      </c>
      <c r="Y3354" s="50">
        <f t="shared" si="175"/>
        <v>0</v>
      </c>
      <c r="Z3354" s="50">
        <f t="shared" si="175"/>
        <v>0</v>
      </c>
      <c r="AA3354" s="50">
        <f t="shared" si="175"/>
        <v>0</v>
      </c>
      <c r="AB3354" s="50">
        <f t="shared" si="176"/>
        <v>7540.1108333333332</v>
      </c>
      <c r="AC3354" s="48" t="str">
        <f>VLOOKUP(ПРОДАЖИ!C:C,'ИЗ ОСНОВЫ НОМЕНКЛАТУР'!D:E,2,0)</f>
        <v>Клей</v>
      </c>
      <c r="AD3354" s="48" t="str">
        <f>VLOOKUP(C:C,'ИЗ ОСНОВЫ НОМЕНКЛАТУР'!D:F,3,0)</f>
        <v>Герметики</v>
      </c>
      <c r="AE3354" s="48" t="str">
        <f>VLOOKUP(C:C,'ИЗ ОСНОВЫ НОМЕНКЛАТУР'!D:H,5,0)</f>
        <v>C</v>
      </c>
    </row>
    <row r="3355" spans="1:31" ht="9.6" customHeight="1" x14ac:dyDescent="0.2">
      <c r="A3355" s="45" t="s">
        <v>3327</v>
      </c>
      <c r="B3355" s="11"/>
      <c r="C3355" s="11" t="s">
        <v>3351</v>
      </c>
      <c r="D3355" s="44">
        <v>0</v>
      </c>
      <c r="E3355" s="44">
        <v>0</v>
      </c>
      <c r="F3355" s="48">
        <v>3</v>
      </c>
      <c r="G3355" s="48">
        <v>0</v>
      </c>
      <c r="H3355" s="44">
        <v>7</v>
      </c>
      <c r="I3355" s="44">
        <v>0</v>
      </c>
      <c r="J3355" s="44">
        <v>0</v>
      </c>
      <c r="K3355" s="48">
        <v>0</v>
      </c>
      <c r="L3355" s="49">
        <v>0</v>
      </c>
      <c r="M3355" s="49">
        <v>0</v>
      </c>
      <c r="N3355" s="10">
        <v>3300</v>
      </c>
      <c r="O3355" s="10">
        <v>0</v>
      </c>
      <c r="P3355" s="10">
        <v>12128.76</v>
      </c>
      <c r="Q3355" s="10">
        <v>0</v>
      </c>
      <c r="R3355" s="10">
        <v>0</v>
      </c>
      <c r="S3355" s="10">
        <v>0</v>
      </c>
      <c r="T3355" s="50">
        <f t="shared" si="175"/>
        <v>0</v>
      </c>
      <c r="U3355" s="50">
        <f t="shared" si="175"/>
        <v>0</v>
      </c>
      <c r="V3355" s="50">
        <f t="shared" si="175"/>
        <v>275</v>
      </c>
      <c r="W3355" s="50">
        <f t="shared" si="175"/>
        <v>0</v>
      </c>
      <c r="X3355" s="50">
        <f t="shared" si="175"/>
        <v>1010.73</v>
      </c>
      <c r="Y3355" s="50">
        <f t="shared" si="175"/>
        <v>0</v>
      </c>
      <c r="Z3355" s="50">
        <f t="shared" si="175"/>
        <v>0</v>
      </c>
      <c r="AA3355" s="50">
        <f t="shared" si="175"/>
        <v>0</v>
      </c>
      <c r="AB3355" s="50">
        <f t="shared" si="176"/>
        <v>1285.73</v>
      </c>
      <c r="AC3355" s="48" t="str">
        <f>VLOOKUP(ПРОДАЖИ!C:C,'ИЗ ОСНОВЫ НОМЕНКЛАТУР'!D:E,2,0)</f>
        <v>Клей</v>
      </c>
      <c r="AD3355" s="48" t="str">
        <f>VLOOKUP(C:C,'ИЗ ОСНОВЫ НОМЕНКЛАТУР'!D:F,3,0)</f>
        <v>Герметики</v>
      </c>
      <c r="AE3355" s="48" t="str">
        <f>VLOOKUP(C:C,'ИЗ ОСНОВЫ НОМЕНКЛАТУР'!D:H,5,0)</f>
        <v>C</v>
      </c>
    </row>
    <row r="3356" spans="1:31" ht="9.6" customHeight="1" x14ac:dyDescent="0.2">
      <c r="A3356" s="45" t="s">
        <v>3327</v>
      </c>
      <c r="B3356" s="11"/>
      <c r="C3356" s="11" t="s">
        <v>3352</v>
      </c>
      <c r="D3356" s="44">
        <v>18</v>
      </c>
      <c r="E3356" s="44">
        <v>0</v>
      </c>
      <c r="F3356" s="48">
        <v>0</v>
      </c>
      <c r="G3356" s="48">
        <v>0</v>
      </c>
      <c r="H3356" s="44">
        <v>0</v>
      </c>
      <c r="I3356" s="44">
        <v>0</v>
      </c>
      <c r="J3356" s="44">
        <v>0</v>
      </c>
      <c r="K3356" s="48">
        <v>0</v>
      </c>
      <c r="L3356" s="49">
        <v>12814.2</v>
      </c>
      <c r="M3356" s="49">
        <v>0</v>
      </c>
      <c r="N3356" s="10">
        <v>0</v>
      </c>
      <c r="O3356" s="10">
        <v>0</v>
      </c>
      <c r="P3356" s="10">
        <v>0</v>
      </c>
      <c r="Q3356" s="10">
        <v>0</v>
      </c>
      <c r="R3356" s="10">
        <v>0</v>
      </c>
      <c r="S3356" s="10">
        <v>0</v>
      </c>
      <c r="T3356" s="50">
        <f t="shared" si="175"/>
        <v>1067.8500000000001</v>
      </c>
      <c r="U3356" s="50">
        <f t="shared" si="175"/>
        <v>0</v>
      </c>
      <c r="V3356" s="50">
        <f t="shared" si="175"/>
        <v>0</v>
      </c>
      <c r="W3356" s="50">
        <f t="shared" si="175"/>
        <v>0</v>
      </c>
      <c r="X3356" s="50">
        <f t="shared" si="175"/>
        <v>0</v>
      </c>
      <c r="Y3356" s="50">
        <f t="shared" si="175"/>
        <v>0</v>
      </c>
      <c r="Z3356" s="50">
        <f t="shared" si="175"/>
        <v>0</v>
      </c>
      <c r="AA3356" s="50">
        <f t="shared" si="175"/>
        <v>0</v>
      </c>
      <c r="AB3356" s="50">
        <f t="shared" si="176"/>
        <v>1067.8500000000001</v>
      </c>
      <c r="AC3356" s="48" t="str">
        <f>VLOOKUP(ПРОДАЖИ!C:C,'ИЗ ОСНОВЫ НОМЕНКЛАТУР'!D:E,2,0)</f>
        <v>Клей</v>
      </c>
      <c r="AD3356" s="48" t="str">
        <f>VLOOKUP(C:C,'ИЗ ОСНОВЫ НОМЕНКЛАТУР'!D:F,3,0)</f>
        <v>Герметики</v>
      </c>
      <c r="AE3356" s="48" t="str">
        <f>VLOOKUP(C:C,'ИЗ ОСНОВЫ НОМЕНКЛАТУР'!D:H,5,0)</f>
        <v>C</v>
      </c>
    </row>
    <row r="3357" spans="1:31" ht="9.6" customHeight="1" x14ac:dyDescent="0.2">
      <c r="A3357" s="45" t="s">
        <v>3327</v>
      </c>
      <c r="B3357" s="11"/>
      <c r="C3357" s="11" t="s">
        <v>3353</v>
      </c>
      <c r="D3357" s="44">
        <v>3</v>
      </c>
      <c r="E3357" s="44">
        <v>0</v>
      </c>
      <c r="F3357" s="48">
        <v>0</v>
      </c>
      <c r="G3357" s="48">
        <v>0</v>
      </c>
      <c r="H3357" s="44">
        <v>0</v>
      </c>
      <c r="I3357" s="44">
        <v>0</v>
      </c>
      <c r="J3357" s="44">
        <v>0</v>
      </c>
      <c r="K3357" s="48">
        <v>0</v>
      </c>
      <c r="L3357" s="49">
        <v>4007.04</v>
      </c>
      <c r="M3357" s="49">
        <v>0</v>
      </c>
      <c r="N3357" s="10">
        <v>0</v>
      </c>
      <c r="O3357" s="10">
        <v>0</v>
      </c>
      <c r="P3357" s="10">
        <v>0</v>
      </c>
      <c r="Q3357" s="10">
        <v>0</v>
      </c>
      <c r="R3357" s="10">
        <v>0</v>
      </c>
      <c r="S3357" s="10">
        <v>0</v>
      </c>
      <c r="T3357" s="50">
        <f t="shared" si="175"/>
        <v>333.92</v>
      </c>
      <c r="U3357" s="50">
        <f t="shared" si="175"/>
        <v>0</v>
      </c>
      <c r="V3357" s="50">
        <f t="shared" si="175"/>
        <v>0</v>
      </c>
      <c r="W3357" s="50">
        <f t="shared" si="175"/>
        <v>0</v>
      </c>
      <c r="X3357" s="50">
        <f t="shared" si="175"/>
        <v>0</v>
      </c>
      <c r="Y3357" s="50">
        <f t="shared" si="175"/>
        <v>0</v>
      </c>
      <c r="Z3357" s="50">
        <f t="shared" si="175"/>
        <v>0</v>
      </c>
      <c r="AA3357" s="50">
        <f t="shared" si="175"/>
        <v>0</v>
      </c>
      <c r="AB3357" s="50">
        <f t="shared" si="176"/>
        <v>333.92</v>
      </c>
      <c r="AC3357" s="48" t="str">
        <f>VLOOKUP(ПРОДАЖИ!C:C,'ИЗ ОСНОВЫ НОМЕНКЛАТУР'!D:E,2,0)</f>
        <v>Клей</v>
      </c>
      <c r="AD3357" s="48" t="str">
        <f>VLOOKUP(C:C,'ИЗ ОСНОВЫ НОМЕНКЛАТУР'!D:F,3,0)</f>
        <v>Герметики</v>
      </c>
      <c r="AE3357" s="48" t="str">
        <f>VLOOKUP(C:C,'ИЗ ОСНОВЫ НОМЕНКЛАТУР'!D:H,5,0)</f>
        <v>C</v>
      </c>
    </row>
    <row r="3358" spans="1:31" ht="9.6" customHeight="1" x14ac:dyDescent="0.2">
      <c r="A3358" s="45" t="s">
        <v>3327</v>
      </c>
      <c r="B3358" s="11"/>
      <c r="C3358" s="11" t="s">
        <v>3354</v>
      </c>
      <c r="D3358" s="44">
        <v>2</v>
      </c>
      <c r="E3358" s="44">
        <v>0</v>
      </c>
      <c r="F3358" s="48">
        <v>0</v>
      </c>
      <c r="G3358" s="48">
        <v>0</v>
      </c>
      <c r="H3358" s="44">
        <v>0</v>
      </c>
      <c r="I3358" s="44">
        <v>0</v>
      </c>
      <c r="J3358" s="44">
        <v>0</v>
      </c>
      <c r="K3358" s="48">
        <v>0</v>
      </c>
      <c r="L3358" s="49">
        <v>2671.36</v>
      </c>
      <c r="M3358" s="49">
        <v>0</v>
      </c>
      <c r="N3358" s="10">
        <v>0</v>
      </c>
      <c r="O3358" s="10">
        <v>0</v>
      </c>
      <c r="P3358" s="10">
        <v>0</v>
      </c>
      <c r="Q3358" s="10">
        <v>0</v>
      </c>
      <c r="R3358" s="10">
        <v>0</v>
      </c>
      <c r="S3358" s="10">
        <v>0</v>
      </c>
      <c r="T3358" s="50">
        <f t="shared" si="175"/>
        <v>222.61333333333334</v>
      </c>
      <c r="U3358" s="50">
        <f t="shared" si="175"/>
        <v>0</v>
      </c>
      <c r="V3358" s="50">
        <f t="shared" si="175"/>
        <v>0</v>
      </c>
      <c r="W3358" s="50">
        <f t="shared" si="175"/>
        <v>0</v>
      </c>
      <c r="X3358" s="50">
        <f t="shared" si="175"/>
        <v>0</v>
      </c>
      <c r="Y3358" s="50">
        <f t="shared" si="175"/>
        <v>0</v>
      </c>
      <c r="Z3358" s="50">
        <f t="shared" si="175"/>
        <v>0</v>
      </c>
      <c r="AA3358" s="50">
        <f t="shared" si="175"/>
        <v>0</v>
      </c>
      <c r="AB3358" s="50">
        <f t="shared" si="176"/>
        <v>222.61333333333334</v>
      </c>
      <c r="AC3358" s="48" t="str">
        <f>VLOOKUP(ПРОДАЖИ!C:C,'ИЗ ОСНОВЫ НОМЕНКЛАТУР'!D:E,2,0)</f>
        <v>Клей</v>
      </c>
      <c r="AD3358" s="48" t="str">
        <f>VLOOKUP(C:C,'ИЗ ОСНОВЫ НОМЕНКЛАТУР'!D:F,3,0)</f>
        <v>Герметики</v>
      </c>
      <c r="AE3358" s="48" t="str">
        <f>VLOOKUP(C:C,'ИЗ ОСНОВЫ НОМЕНКЛАТУР'!D:H,5,0)</f>
        <v>C</v>
      </c>
    </row>
    <row r="3359" spans="1:31" ht="9.6" customHeight="1" x14ac:dyDescent="0.2">
      <c r="A3359" s="45" t="s">
        <v>3327</v>
      </c>
      <c r="B3359" s="11"/>
      <c r="C3359" s="11" t="s">
        <v>3355</v>
      </c>
      <c r="D3359" s="44">
        <v>1</v>
      </c>
      <c r="E3359" s="44">
        <v>0</v>
      </c>
      <c r="F3359" s="48">
        <v>0</v>
      </c>
      <c r="G3359" s="48">
        <v>0</v>
      </c>
      <c r="H3359" s="44">
        <v>0</v>
      </c>
      <c r="I3359" s="44">
        <v>0</v>
      </c>
      <c r="J3359" s="44">
        <v>0</v>
      </c>
      <c r="K3359" s="48">
        <v>0</v>
      </c>
      <c r="L3359" s="49">
        <v>1335.68</v>
      </c>
      <c r="M3359" s="49">
        <v>0</v>
      </c>
      <c r="N3359" s="10">
        <v>0</v>
      </c>
      <c r="O3359" s="10">
        <v>0</v>
      </c>
      <c r="P3359" s="10">
        <v>0</v>
      </c>
      <c r="Q3359" s="10">
        <v>0</v>
      </c>
      <c r="R3359" s="10">
        <v>0</v>
      </c>
      <c r="S3359" s="10">
        <v>0</v>
      </c>
      <c r="T3359" s="50">
        <f t="shared" si="175"/>
        <v>111.30666666666667</v>
      </c>
      <c r="U3359" s="50">
        <f t="shared" si="175"/>
        <v>0</v>
      </c>
      <c r="V3359" s="50">
        <f t="shared" si="175"/>
        <v>0</v>
      </c>
      <c r="W3359" s="50">
        <f t="shared" si="175"/>
        <v>0</v>
      </c>
      <c r="X3359" s="50">
        <f t="shared" si="175"/>
        <v>0</v>
      </c>
      <c r="Y3359" s="50">
        <f t="shared" si="175"/>
        <v>0</v>
      </c>
      <c r="Z3359" s="50">
        <f t="shared" si="175"/>
        <v>0</v>
      </c>
      <c r="AA3359" s="50">
        <f t="shared" si="175"/>
        <v>0</v>
      </c>
      <c r="AB3359" s="50">
        <f t="shared" si="176"/>
        <v>111.30666666666667</v>
      </c>
      <c r="AC3359" s="48" t="str">
        <f>VLOOKUP(ПРОДАЖИ!C:C,'ИЗ ОСНОВЫ НОМЕНКЛАТУР'!D:E,2,0)</f>
        <v>Клей</v>
      </c>
      <c r="AD3359" s="48" t="str">
        <f>VLOOKUP(C:C,'ИЗ ОСНОВЫ НОМЕНКЛАТУР'!D:F,3,0)</f>
        <v>Герметики</v>
      </c>
      <c r="AE3359" s="48" t="str">
        <f>VLOOKUP(C:C,'ИЗ ОСНОВЫ НОМЕНКЛАТУР'!D:H,5,0)</f>
        <v>C</v>
      </c>
    </row>
    <row r="3360" spans="1:31" ht="9.6" customHeight="1" x14ac:dyDescent="0.2">
      <c r="A3360" s="45" t="s">
        <v>3327</v>
      </c>
      <c r="B3360" s="11"/>
      <c r="C3360" s="11" t="s">
        <v>3356</v>
      </c>
      <c r="D3360" s="44">
        <v>0</v>
      </c>
      <c r="E3360" s="44">
        <v>0</v>
      </c>
      <c r="F3360" s="48">
        <v>5</v>
      </c>
      <c r="G3360" s="48">
        <v>0</v>
      </c>
      <c r="H3360" s="44">
        <v>0</v>
      </c>
      <c r="I3360" s="44">
        <v>0</v>
      </c>
      <c r="J3360" s="44">
        <v>0</v>
      </c>
      <c r="K3360" s="48">
        <v>0</v>
      </c>
      <c r="L3360" s="49">
        <v>0</v>
      </c>
      <c r="M3360" s="49">
        <v>0</v>
      </c>
      <c r="N3360" s="10">
        <v>1332.98</v>
      </c>
      <c r="O3360" s="10">
        <v>0</v>
      </c>
      <c r="P3360" s="10">
        <v>0</v>
      </c>
      <c r="Q3360" s="10">
        <v>0</v>
      </c>
      <c r="R3360" s="10">
        <v>0</v>
      </c>
      <c r="S3360" s="10">
        <v>0</v>
      </c>
      <c r="T3360" s="50">
        <f t="shared" si="175"/>
        <v>0</v>
      </c>
      <c r="U3360" s="50">
        <f t="shared" si="175"/>
        <v>0</v>
      </c>
      <c r="V3360" s="50">
        <f t="shared" si="175"/>
        <v>111.08166666666666</v>
      </c>
      <c r="W3360" s="50">
        <f t="shared" si="175"/>
        <v>0</v>
      </c>
      <c r="X3360" s="50">
        <f t="shared" si="175"/>
        <v>0</v>
      </c>
      <c r="Y3360" s="50">
        <f t="shared" si="175"/>
        <v>0</v>
      </c>
      <c r="Z3360" s="50">
        <f t="shared" si="175"/>
        <v>0</v>
      </c>
      <c r="AA3360" s="50">
        <f t="shared" si="175"/>
        <v>0</v>
      </c>
      <c r="AB3360" s="50">
        <f t="shared" si="176"/>
        <v>111.08166666666666</v>
      </c>
      <c r="AC3360" s="48" t="str">
        <f>VLOOKUP(ПРОДАЖИ!C:C,'ИЗ ОСНОВЫ НОМЕНКЛАТУР'!D:E,2,0)</f>
        <v>Клей</v>
      </c>
      <c r="AD3360" s="48" t="str">
        <f>VLOOKUP(C:C,'ИЗ ОСНОВЫ НОМЕНКЛАТУР'!D:F,3,0)</f>
        <v>Герметики</v>
      </c>
      <c r="AE3360" s="48" t="str">
        <f>VLOOKUP(C:C,'ИЗ ОСНОВЫ НОМЕНКЛАТУР'!D:H,5,0)</f>
        <v>C</v>
      </c>
    </row>
    <row r="3361" spans="1:31" ht="9.6" customHeight="1" x14ac:dyDescent="0.2">
      <c r="A3361" s="45" t="s">
        <v>3327</v>
      </c>
      <c r="B3361" s="46" t="s">
        <v>3357</v>
      </c>
      <c r="C3361" s="46"/>
      <c r="D3361" s="44">
        <v>0</v>
      </c>
      <c r="E3361" s="44">
        <v>0</v>
      </c>
      <c r="F3361" s="48">
        <v>0</v>
      </c>
      <c r="G3361" s="48">
        <v>0</v>
      </c>
      <c r="H3361" s="44">
        <v>0</v>
      </c>
      <c r="I3361" s="44">
        <v>0</v>
      </c>
      <c r="J3361" s="44">
        <v>0</v>
      </c>
      <c r="K3361" s="48">
        <v>0</v>
      </c>
      <c r="L3361" s="49">
        <v>0</v>
      </c>
      <c r="M3361" s="49">
        <v>0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0</v>
      </c>
      <c r="T3361" s="50">
        <f t="shared" si="175"/>
        <v>0</v>
      </c>
      <c r="U3361" s="50">
        <f t="shared" si="175"/>
        <v>0</v>
      </c>
      <c r="V3361" s="50">
        <f t="shared" si="175"/>
        <v>0</v>
      </c>
      <c r="W3361" s="50">
        <f t="shared" si="175"/>
        <v>0</v>
      </c>
      <c r="X3361" s="50">
        <f t="shared" si="175"/>
        <v>0</v>
      </c>
      <c r="Y3361" s="50">
        <f t="shared" si="175"/>
        <v>0</v>
      </c>
      <c r="Z3361" s="50">
        <f t="shared" si="175"/>
        <v>0</v>
      </c>
      <c r="AA3361" s="50">
        <f t="shared" si="175"/>
        <v>0</v>
      </c>
      <c r="AB3361" s="50">
        <f t="shared" si="176"/>
        <v>0</v>
      </c>
      <c r="AC3361" s="48" t="e">
        <f>VLOOKUP(ПРОДАЖИ!C:C,'ИЗ ОСНОВЫ НОМЕНКЛАТУР'!D:E,2,0)</f>
        <v>#N/A</v>
      </c>
      <c r="AD3361" s="48" t="e">
        <f>VLOOKUP(C:C,'ИЗ ОСНОВЫ НОМЕНКЛАТУР'!D:F,3,0)</f>
        <v>#N/A</v>
      </c>
      <c r="AE3361" s="48" t="e">
        <f>VLOOKUP(C:C,'ИЗ ОСНОВЫ НОМЕНКЛАТУР'!D:H,5,0)</f>
        <v>#N/A</v>
      </c>
    </row>
    <row r="3362" spans="1:31" ht="9.6" customHeight="1" x14ac:dyDescent="0.2">
      <c r="A3362" s="45" t="s">
        <v>3327</v>
      </c>
      <c r="B3362" s="11"/>
      <c r="C3362" s="11" t="s">
        <v>3358</v>
      </c>
      <c r="D3362" s="44">
        <v>124</v>
      </c>
      <c r="E3362" s="44">
        <v>0</v>
      </c>
      <c r="F3362" s="48">
        <v>39</v>
      </c>
      <c r="G3362" s="48">
        <v>0</v>
      </c>
      <c r="H3362" s="44">
        <v>11</v>
      </c>
      <c r="I3362" s="44">
        <v>0</v>
      </c>
      <c r="J3362" s="44">
        <v>0</v>
      </c>
      <c r="K3362" s="48">
        <v>0</v>
      </c>
      <c r="L3362" s="49">
        <v>196733.5</v>
      </c>
      <c r="M3362" s="49">
        <v>0</v>
      </c>
      <c r="N3362" s="10">
        <v>61336.36</v>
      </c>
      <c r="O3362" s="10">
        <v>0</v>
      </c>
      <c r="P3362" s="10">
        <v>18700</v>
      </c>
      <c r="Q3362" s="10">
        <v>0</v>
      </c>
      <c r="R3362" s="10">
        <v>0</v>
      </c>
      <c r="S3362" s="10">
        <v>0</v>
      </c>
      <c r="T3362" s="50">
        <f t="shared" si="175"/>
        <v>16394.458333333332</v>
      </c>
      <c r="U3362" s="50">
        <f t="shared" si="175"/>
        <v>0</v>
      </c>
      <c r="V3362" s="50">
        <f t="shared" si="175"/>
        <v>5111.3633333333337</v>
      </c>
      <c r="W3362" s="50">
        <f t="shared" ref="W3362:AA3412" si="177">O3362/12</f>
        <v>0</v>
      </c>
      <c r="X3362" s="50">
        <f t="shared" si="177"/>
        <v>1558.3333333333333</v>
      </c>
      <c r="Y3362" s="50">
        <f t="shared" si="177"/>
        <v>0</v>
      </c>
      <c r="Z3362" s="50">
        <f t="shared" si="177"/>
        <v>0</v>
      </c>
      <c r="AA3362" s="50">
        <f t="shared" si="177"/>
        <v>0</v>
      </c>
      <c r="AB3362" s="50">
        <f t="shared" si="176"/>
        <v>23064.154999999999</v>
      </c>
      <c r="AC3362" s="48" t="str">
        <f>VLOOKUP(ПРОДАЖИ!C:C,'ИЗ ОСНОВЫ НОМЕНКЛАТУР'!D:E,2,0)</f>
        <v>Клей</v>
      </c>
      <c r="AD3362" s="48" t="str">
        <f>VLOOKUP(C:C,'ИЗ ОСНОВЫ НОМЕНКЛАТУР'!D:F,3,0)</f>
        <v>Клей ПВА</v>
      </c>
      <c r="AE3362" s="48" t="str">
        <f>VLOOKUP(C:C,'ИЗ ОСНОВЫ НОМЕНКЛАТУР'!D:H,5,0)</f>
        <v>B</v>
      </c>
    </row>
    <row r="3363" spans="1:31" ht="9.6" customHeight="1" x14ac:dyDescent="0.2">
      <c r="A3363" s="45" t="s">
        <v>3327</v>
      </c>
      <c r="B3363" s="11"/>
      <c r="C3363" s="11" t="s">
        <v>3359</v>
      </c>
      <c r="D3363" s="44">
        <v>4</v>
      </c>
      <c r="E3363" s="44">
        <v>0</v>
      </c>
      <c r="F3363" s="48">
        <v>0</v>
      </c>
      <c r="G3363" s="48">
        <v>0</v>
      </c>
      <c r="H3363" s="44">
        <v>0</v>
      </c>
      <c r="I3363" s="44">
        <v>0</v>
      </c>
      <c r="J3363" s="44">
        <v>0</v>
      </c>
      <c r="K3363" s="48">
        <v>0</v>
      </c>
      <c r="L3363" s="49">
        <v>4075.2</v>
      </c>
      <c r="M3363" s="49">
        <v>0</v>
      </c>
      <c r="N3363" s="10">
        <v>0</v>
      </c>
      <c r="O3363" s="10">
        <v>0</v>
      </c>
      <c r="P3363" s="10">
        <v>0</v>
      </c>
      <c r="Q3363" s="10">
        <v>0</v>
      </c>
      <c r="R3363" s="10">
        <v>0</v>
      </c>
      <c r="S3363" s="10">
        <v>0</v>
      </c>
      <c r="T3363" s="50">
        <f t="shared" ref="T3363:AA3426" si="178">L3363/12</f>
        <v>339.59999999999997</v>
      </c>
      <c r="U3363" s="50">
        <f t="shared" si="178"/>
        <v>0</v>
      </c>
      <c r="V3363" s="50">
        <f t="shared" si="178"/>
        <v>0</v>
      </c>
      <c r="W3363" s="50">
        <f t="shared" si="177"/>
        <v>0</v>
      </c>
      <c r="X3363" s="50">
        <f t="shared" si="177"/>
        <v>0</v>
      </c>
      <c r="Y3363" s="50">
        <f t="shared" si="177"/>
        <v>0</v>
      </c>
      <c r="Z3363" s="50">
        <f t="shared" si="177"/>
        <v>0</v>
      </c>
      <c r="AA3363" s="50">
        <f t="shared" si="177"/>
        <v>0</v>
      </c>
      <c r="AB3363" s="50">
        <f t="shared" si="176"/>
        <v>339.59999999999997</v>
      </c>
      <c r="AC3363" s="48" t="str">
        <f>VLOOKUP(ПРОДАЖИ!C:C,'ИЗ ОСНОВЫ НОМЕНКЛАТУР'!D:E,2,0)</f>
        <v>Клей</v>
      </c>
      <c r="AD3363" s="48" t="str">
        <f>VLOOKUP(C:C,'ИЗ ОСНОВЫ НОМЕНКЛАТУР'!D:F,3,0)</f>
        <v>Клей ПВА</v>
      </c>
      <c r="AE3363" s="48" t="str">
        <f>VLOOKUP(C:C,'ИЗ ОСНОВЫ НОМЕНКЛАТУР'!D:H,5,0)</f>
        <v>C</v>
      </c>
    </row>
    <row r="3364" spans="1:31" ht="9.6" customHeight="1" x14ac:dyDescent="0.2">
      <c r="A3364" s="45" t="s">
        <v>3327</v>
      </c>
      <c r="B3364" s="11"/>
      <c r="C3364" s="11" t="s">
        <v>3360</v>
      </c>
      <c r="D3364" s="44">
        <v>3</v>
      </c>
      <c r="E3364" s="44">
        <v>0</v>
      </c>
      <c r="F3364" s="48">
        <v>0</v>
      </c>
      <c r="G3364" s="48">
        <v>0</v>
      </c>
      <c r="H3364" s="44">
        <v>0</v>
      </c>
      <c r="I3364" s="44">
        <v>0</v>
      </c>
      <c r="J3364" s="44">
        <v>0</v>
      </c>
      <c r="K3364" s="48">
        <v>0</v>
      </c>
      <c r="L3364" s="49">
        <v>3310.8</v>
      </c>
      <c r="M3364" s="49">
        <v>0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50">
        <f t="shared" si="178"/>
        <v>275.90000000000003</v>
      </c>
      <c r="U3364" s="50">
        <f t="shared" si="178"/>
        <v>0</v>
      </c>
      <c r="V3364" s="50">
        <f t="shared" si="178"/>
        <v>0</v>
      </c>
      <c r="W3364" s="50">
        <f t="shared" si="177"/>
        <v>0</v>
      </c>
      <c r="X3364" s="50">
        <f t="shared" si="177"/>
        <v>0</v>
      </c>
      <c r="Y3364" s="50">
        <f t="shared" si="177"/>
        <v>0</v>
      </c>
      <c r="Z3364" s="50">
        <f t="shared" si="177"/>
        <v>0</v>
      </c>
      <c r="AA3364" s="50">
        <f t="shared" si="177"/>
        <v>0</v>
      </c>
      <c r="AB3364" s="50">
        <f t="shared" si="176"/>
        <v>275.90000000000003</v>
      </c>
      <c r="AC3364" s="48" t="str">
        <f>VLOOKUP(ПРОДАЖИ!C:C,'ИЗ ОСНОВЫ НОМЕНКЛАТУР'!D:E,2,0)</f>
        <v>Клей</v>
      </c>
      <c r="AD3364" s="48" t="str">
        <f>VLOOKUP(C:C,'ИЗ ОСНОВЫ НОМЕНКЛАТУР'!D:F,3,0)</f>
        <v>Клей ПВА</v>
      </c>
      <c r="AE3364" s="48" t="str">
        <f>VLOOKUP(C:C,'ИЗ ОСНОВЫ НОМЕНКЛАТУР'!D:H,5,0)</f>
        <v>C</v>
      </c>
    </row>
    <row r="3365" spans="1:31" ht="9.6" customHeight="1" x14ac:dyDescent="0.2">
      <c r="A3365" s="45" t="s">
        <v>3327</v>
      </c>
      <c r="B3365" s="11"/>
      <c r="C3365" s="11" t="s">
        <v>3361</v>
      </c>
      <c r="D3365" s="44">
        <v>4</v>
      </c>
      <c r="E3365" s="44">
        <v>0</v>
      </c>
      <c r="F3365" s="48">
        <v>0</v>
      </c>
      <c r="G3365" s="48">
        <v>0</v>
      </c>
      <c r="H3365" s="44">
        <v>0</v>
      </c>
      <c r="I3365" s="44">
        <v>0</v>
      </c>
      <c r="J3365" s="44">
        <v>0</v>
      </c>
      <c r="K3365" s="48">
        <v>0</v>
      </c>
      <c r="L3365" s="49">
        <v>3692.94</v>
      </c>
      <c r="M3365" s="49">
        <v>0</v>
      </c>
      <c r="N3365" s="10">
        <v>0</v>
      </c>
      <c r="O3365" s="10">
        <v>0</v>
      </c>
      <c r="P3365" s="10">
        <v>0</v>
      </c>
      <c r="Q3365" s="10">
        <v>0</v>
      </c>
      <c r="R3365" s="10">
        <v>0</v>
      </c>
      <c r="S3365" s="10">
        <v>0</v>
      </c>
      <c r="T3365" s="50">
        <f t="shared" si="178"/>
        <v>307.745</v>
      </c>
      <c r="U3365" s="50">
        <f t="shared" si="178"/>
        <v>0</v>
      </c>
      <c r="V3365" s="50">
        <f t="shared" si="178"/>
        <v>0</v>
      </c>
      <c r="W3365" s="50">
        <f t="shared" si="177"/>
        <v>0</v>
      </c>
      <c r="X3365" s="50">
        <f t="shared" si="177"/>
        <v>0</v>
      </c>
      <c r="Y3365" s="50">
        <f t="shared" si="177"/>
        <v>0</v>
      </c>
      <c r="Z3365" s="50">
        <f t="shared" si="177"/>
        <v>0</v>
      </c>
      <c r="AA3365" s="50">
        <f t="shared" si="177"/>
        <v>0</v>
      </c>
      <c r="AB3365" s="50">
        <f t="shared" si="176"/>
        <v>307.745</v>
      </c>
      <c r="AC3365" s="48" t="str">
        <f>VLOOKUP(ПРОДАЖИ!C:C,'ИЗ ОСНОВЫ НОМЕНКЛАТУР'!D:E,2,0)</f>
        <v>Клей</v>
      </c>
      <c r="AD3365" s="48" t="str">
        <f>VLOOKUP(C:C,'ИЗ ОСНОВЫ НОМЕНКЛАТУР'!D:F,3,0)</f>
        <v>Клей ПВА</v>
      </c>
      <c r="AE3365" s="48" t="str">
        <f>VLOOKUP(C:C,'ИЗ ОСНОВЫ НОМЕНКЛАТУР'!D:H,5,0)</f>
        <v>C</v>
      </c>
    </row>
    <row r="3366" spans="1:31" ht="9.6" customHeight="1" x14ac:dyDescent="0.2">
      <c r="A3366" s="45" t="s">
        <v>3327</v>
      </c>
      <c r="B3366" s="11"/>
      <c r="C3366" s="11" t="s">
        <v>3362</v>
      </c>
      <c r="D3366" s="44">
        <v>0</v>
      </c>
      <c r="E3366" s="44">
        <v>0</v>
      </c>
      <c r="F3366" s="48">
        <v>1</v>
      </c>
      <c r="G3366" s="48">
        <v>0</v>
      </c>
      <c r="H3366" s="44">
        <v>0</v>
      </c>
      <c r="I3366" s="44">
        <v>0</v>
      </c>
      <c r="J3366" s="44">
        <v>0</v>
      </c>
      <c r="K3366" s="48">
        <v>0</v>
      </c>
      <c r="L3366" s="49">
        <v>0</v>
      </c>
      <c r="M3366" s="49">
        <v>0</v>
      </c>
      <c r="N3366" s="10">
        <v>976.2</v>
      </c>
      <c r="O3366" s="10">
        <v>0</v>
      </c>
      <c r="P3366" s="10">
        <v>0</v>
      </c>
      <c r="Q3366" s="10">
        <v>0</v>
      </c>
      <c r="R3366" s="10">
        <v>0</v>
      </c>
      <c r="S3366" s="10">
        <v>0</v>
      </c>
      <c r="T3366" s="50">
        <f t="shared" si="178"/>
        <v>0</v>
      </c>
      <c r="U3366" s="50">
        <f t="shared" si="178"/>
        <v>0</v>
      </c>
      <c r="V3366" s="50">
        <f t="shared" si="178"/>
        <v>81.350000000000009</v>
      </c>
      <c r="W3366" s="50">
        <f t="shared" si="177"/>
        <v>0</v>
      </c>
      <c r="X3366" s="50">
        <f t="shared" si="177"/>
        <v>0</v>
      </c>
      <c r="Y3366" s="50">
        <f t="shared" si="177"/>
        <v>0</v>
      </c>
      <c r="Z3366" s="50">
        <f t="shared" si="177"/>
        <v>0</v>
      </c>
      <c r="AA3366" s="50">
        <f t="shared" si="177"/>
        <v>0</v>
      </c>
      <c r="AB3366" s="50">
        <f t="shared" si="176"/>
        <v>81.350000000000009</v>
      </c>
      <c r="AC3366" s="48" t="str">
        <f>VLOOKUP(ПРОДАЖИ!C:C,'ИЗ ОСНОВЫ НОМЕНКЛАТУР'!D:E,2,0)</f>
        <v>Клей</v>
      </c>
      <c r="AD3366" s="48" t="str">
        <f>VLOOKUP(C:C,'ИЗ ОСНОВЫ НОМЕНКЛАТУР'!D:F,3,0)</f>
        <v>Клей ПВА</v>
      </c>
      <c r="AE3366" s="48" t="str">
        <f>VLOOKUP(C:C,'ИЗ ОСНОВЫ НОМЕНКЛАТУР'!D:H,5,0)</f>
        <v>C</v>
      </c>
    </row>
    <row r="3367" spans="1:31" ht="9.6" customHeight="1" x14ac:dyDescent="0.2">
      <c r="A3367" s="45" t="s">
        <v>3363</v>
      </c>
      <c r="B3367" s="45"/>
      <c r="C3367" s="45"/>
      <c r="D3367" s="44">
        <v>0</v>
      </c>
      <c r="E3367" s="44">
        <v>0</v>
      </c>
      <c r="F3367" s="48">
        <v>0</v>
      </c>
      <c r="G3367" s="48">
        <v>0</v>
      </c>
      <c r="H3367" s="44">
        <v>0</v>
      </c>
      <c r="I3367" s="44">
        <v>0</v>
      </c>
      <c r="J3367" s="44">
        <v>0</v>
      </c>
      <c r="K3367" s="48">
        <v>0</v>
      </c>
      <c r="L3367" s="49">
        <v>0</v>
      </c>
      <c r="M3367" s="49">
        <v>0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0</v>
      </c>
      <c r="T3367" s="50">
        <f t="shared" si="178"/>
        <v>0</v>
      </c>
      <c r="U3367" s="50">
        <f t="shared" si="178"/>
        <v>0</v>
      </c>
      <c r="V3367" s="50">
        <f t="shared" si="178"/>
        <v>0</v>
      </c>
      <c r="W3367" s="50">
        <f t="shared" si="177"/>
        <v>0</v>
      </c>
      <c r="X3367" s="50">
        <f t="shared" si="177"/>
        <v>0</v>
      </c>
      <c r="Y3367" s="50">
        <f t="shared" si="177"/>
        <v>0</v>
      </c>
      <c r="Z3367" s="50">
        <f t="shared" si="177"/>
        <v>0</v>
      </c>
      <c r="AA3367" s="50">
        <f t="shared" si="177"/>
        <v>0</v>
      </c>
      <c r="AB3367" s="50">
        <f t="shared" si="176"/>
        <v>0</v>
      </c>
      <c r="AC3367" s="48" t="e">
        <f>VLOOKUP(ПРОДАЖИ!C:C,'ИЗ ОСНОВЫ НОМЕНКЛАТУР'!D:E,2,0)</f>
        <v>#N/A</v>
      </c>
      <c r="AD3367" s="48" t="e">
        <f>VLOOKUP(C:C,'ИЗ ОСНОВЫ НОМЕНКЛАТУР'!D:F,3,0)</f>
        <v>#N/A</v>
      </c>
      <c r="AE3367" s="48" t="e">
        <f>VLOOKUP(C:C,'ИЗ ОСНОВЫ НОМЕНКЛАТУР'!D:H,5,0)</f>
        <v>#N/A</v>
      </c>
    </row>
    <row r="3368" spans="1:31" ht="9.6" customHeight="1" x14ac:dyDescent="0.2">
      <c r="A3368" s="45" t="s">
        <v>3363</v>
      </c>
      <c r="B3368" s="46" t="s">
        <v>3364</v>
      </c>
      <c r="C3368" s="46"/>
      <c r="D3368" s="44">
        <v>0</v>
      </c>
      <c r="E3368" s="44">
        <v>0</v>
      </c>
      <c r="F3368" s="48">
        <v>0</v>
      </c>
      <c r="G3368" s="48">
        <v>0</v>
      </c>
      <c r="H3368" s="44">
        <v>0</v>
      </c>
      <c r="I3368" s="44">
        <v>0</v>
      </c>
      <c r="J3368" s="44">
        <v>0</v>
      </c>
      <c r="K3368" s="48">
        <v>0</v>
      </c>
      <c r="L3368" s="49">
        <v>0</v>
      </c>
      <c r="M3368" s="49">
        <v>0</v>
      </c>
      <c r="N3368" s="10">
        <v>0</v>
      </c>
      <c r="O3368" s="10">
        <v>0</v>
      </c>
      <c r="P3368" s="10">
        <v>0</v>
      </c>
      <c r="Q3368" s="10">
        <v>0</v>
      </c>
      <c r="R3368" s="10">
        <v>0</v>
      </c>
      <c r="S3368" s="10">
        <v>0</v>
      </c>
      <c r="T3368" s="50">
        <f t="shared" si="178"/>
        <v>0</v>
      </c>
      <c r="U3368" s="50">
        <f t="shared" si="178"/>
        <v>0</v>
      </c>
      <c r="V3368" s="50">
        <f t="shared" si="178"/>
        <v>0</v>
      </c>
      <c r="W3368" s="50">
        <f t="shared" si="177"/>
        <v>0</v>
      </c>
      <c r="X3368" s="50">
        <f t="shared" si="177"/>
        <v>0</v>
      </c>
      <c r="Y3368" s="50">
        <f t="shared" si="177"/>
        <v>0</v>
      </c>
      <c r="Z3368" s="50">
        <f t="shared" si="177"/>
        <v>0</v>
      </c>
      <c r="AA3368" s="50">
        <f t="shared" si="177"/>
        <v>0</v>
      </c>
      <c r="AB3368" s="50">
        <f t="shared" si="176"/>
        <v>0</v>
      </c>
      <c r="AC3368" s="48" t="e">
        <f>VLOOKUP(ПРОДАЖИ!C:C,'ИЗ ОСНОВЫ НОМЕНКЛАТУР'!D:E,2,0)</f>
        <v>#N/A</v>
      </c>
      <c r="AD3368" s="48" t="e">
        <f>VLOOKUP(C:C,'ИЗ ОСНОВЫ НОМЕНКЛАТУР'!D:F,3,0)</f>
        <v>#N/A</v>
      </c>
      <c r="AE3368" s="48" t="e">
        <f>VLOOKUP(C:C,'ИЗ ОСНОВЫ НОМЕНКЛАТУР'!D:H,5,0)</f>
        <v>#N/A</v>
      </c>
    </row>
    <row r="3369" spans="1:31" ht="9.6" customHeight="1" x14ac:dyDescent="0.2">
      <c r="A3369" s="45" t="s">
        <v>3363</v>
      </c>
      <c r="B3369" s="11"/>
      <c r="C3369" s="11" t="s">
        <v>3365</v>
      </c>
      <c r="D3369" s="44">
        <v>53</v>
      </c>
      <c r="E3369" s="44">
        <v>1</v>
      </c>
      <c r="F3369" s="48">
        <v>46</v>
      </c>
      <c r="G3369" s="48">
        <v>0</v>
      </c>
      <c r="H3369" s="44">
        <v>48</v>
      </c>
      <c r="I3369" s="44">
        <v>0</v>
      </c>
      <c r="J3369" s="44">
        <v>0</v>
      </c>
      <c r="K3369" s="48">
        <v>0</v>
      </c>
      <c r="L3369" s="49">
        <v>1262975.82</v>
      </c>
      <c r="M3369" s="49">
        <v>23515.61</v>
      </c>
      <c r="N3369" s="10">
        <v>1100475.25</v>
      </c>
      <c r="O3369" s="10">
        <v>0</v>
      </c>
      <c r="P3369" s="10">
        <v>1251981.33</v>
      </c>
      <c r="Q3369" s="10">
        <v>0</v>
      </c>
      <c r="R3369" s="10">
        <v>0</v>
      </c>
      <c r="S3369" s="10">
        <v>0</v>
      </c>
      <c r="T3369" s="50">
        <f t="shared" si="178"/>
        <v>105247.985</v>
      </c>
      <c r="U3369" s="50">
        <f t="shared" si="178"/>
        <v>1959.6341666666667</v>
      </c>
      <c r="V3369" s="50">
        <f t="shared" si="178"/>
        <v>91706.270833333328</v>
      </c>
      <c r="W3369" s="50">
        <f t="shared" si="177"/>
        <v>0</v>
      </c>
      <c r="X3369" s="50">
        <f t="shared" si="177"/>
        <v>104331.77750000001</v>
      </c>
      <c r="Y3369" s="50">
        <f t="shared" si="177"/>
        <v>0</v>
      </c>
      <c r="Z3369" s="50">
        <f t="shared" si="177"/>
        <v>0</v>
      </c>
      <c r="AA3369" s="50">
        <f t="shared" si="177"/>
        <v>0</v>
      </c>
      <c r="AB3369" s="50">
        <f t="shared" si="176"/>
        <v>303245.66750000004</v>
      </c>
      <c r="AC3369" s="48" t="str">
        <f>VLOOKUP(ПРОДАЖИ!C:C,'ИЗ ОСНОВЫ НОМЕНКЛАТУР'!D:E,2,0)</f>
        <v>Инструменты и расходные материалы</v>
      </c>
      <c r="AD3369" s="48" t="str">
        <f>VLOOKUP(C:C,'ИЗ ОСНОВЫ НОМЕНКЛАТУР'!D:F,3,0)</f>
        <v>Пилы</v>
      </c>
      <c r="AE3369" s="48" t="str">
        <f>VLOOKUP(C:C,'ИЗ ОСНОВЫ НОМЕНКЛАТУР'!D:H,5,0)</f>
        <v>C</v>
      </c>
    </row>
    <row r="3370" spans="1:31" ht="9.6" customHeight="1" x14ac:dyDescent="0.2">
      <c r="A3370" s="45" t="s">
        <v>3363</v>
      </c>
      <c r="B3370" s="11"/>
      <c r="C3370" s="11" t="s">
        <v>3366</v>
      </c>
      <c r="D3370" s="44">
        <v>27</v>
      </c>
      <c r="E3370" s="44">
        <v>5</v>
      </c>
      <c r="F3370" s="48">
        <v>33</v>
      </c>
      <c r="G3370" s="48">
        <v>0</v>
      </c>
      <c r="H3370" s="44">
        <v>35</v>
      </c>
      <c r="I3370" s="44">
        <v>0</v>
      </c>
      <c r="J3370" s="44">
        <v>0</v>
      </c>
      <c r="K3370" s="48">
        <v>0</v>
      </c>
      <c r="L3370" s="49">
        <v>390634.17</v>
      </c>
      <c r="M3370" s="49">
        <v>72339.67</v>
      </c>
      <c r="N3370" s="10">
        <v>478951.67</v>
      </c>
      <c r="O3370" s="10">
        <v>0</v>
      </c>
      <c r="P3370" s="10">
        <v>513844.24</v>
      </c>
      <c r="Q3370" s="10">
        <v>0</v>
      </c>
      <c r="R3370" s="10">
        <v>0</v>
      </c>
      <c r="S3370" s="10">
        <v>0</v>
      </c>
      <c r="T3370" s="50">
        <f t="shared" si="178"/>
        <v>32552.8475</v>
      </c>
      <c r="U3370" s="50">
        <f t="shared" si="178"/>
        <v>6028.3058333333329</v>
      </c>
      <c r="V3370" s="50">
        <f t="shared" si="178"/>
        <v>39912.639166666668</v>
      </c>
      <c r="W3370" s="50">
        <f t="shared" si="177"/>
        <v>0</v>
      </c>
      <c r="X3370" s="50">
        <f t="shared" si="177"/>
        <v>42820.353333333333</v>
      </c>
      <c r="Y3370" s="50">
        <f t="shared" si="177"/>
        <v>0</v>
      </c>
      <c r="Z3370" s="50">
        <f t="shared" si="177"/>
        <v>0</v>
      </c>
      <c r="AA3370" s="50">
        <f t="shared" si="177"/>
        <v>0</v>
      </c>
      <c r="AB3370" s="50">
        <f t="shared" si="176"/>
        <v>121314.14583333334</v>
      </c>
      <c r="AC3370" s="48" t="str">
        <f>VLOOKUP(ПРОДАЖИ!C:C,'ИЗ ОСНОВЫ НОМЕНКЛАТУР'!D:E,2,0)</f>
        <v>Инструменты и расходные материалы</v>
      </c>
      <c r="AD3370" s="48" t="str">
        <f>VLOOKUP(C:C,'ИЗ ОСНОВЫ НОМЕНКЛАТУР'!D:F,3,0)</f>
        <v>Пилы</v>
      </c>
      <c r="AE3370" s="48" t="str">
        <f>VLOOKUP(C:C,'ИЗ ОСНОВЫ НОМЕНКЛАТУР'!D:H,5,0)</f>
        <v>C</v>
      </c>
    </row>
    <row r="3371" spans="1:31" ht="9.6" customHeight="1" x14ac:dyDescent="0.2">
      <c r="A3371" s="45" t="s">
        <v>3363</v>
      </c>
      <c r="B3371" s="11"/>
      <c r="C3371" s="11" t="s">
        <v>3367</v>
      </c>
      <c r="D3371" s="44">
        <v>16</v>
      </c>
      <c r="E3371" s="44">
        <v>0</v>
      </c>
      <c r="F3371" s="48">
        <v>10</v>
      </c>
      <c r="G3371" s="48">
        <v>0</v>
      </c>
      <c r="H3371" s="44">
        <v>20</v>
      </c>
      <c r="I3371" s="44">
        <v>0</v>
      </c>
      <c r="J3371" s="44">
        <v>0</v>
      </c>
      <c r="K3371" s="48">
        <v>0</v>
      </c>
      <c r="L3371" s="49">
        <v>225100.28</v>
      </c>
      <c r="M3371" s="49">
        <v>0</v>
      </c>
      <c r="N3371" s="10">
        <v>149259.39000000001</v>
      </c>
      <c r="O3371" s="10">
        <v>0</v>
      </c>
      <c r="P3371" s="10">
        <v>304791.55</v>
      </c>
      <c r="Q3371" s="10">
        <v>0</v>
      </c>
      <c r="R3371" s="10">
        <v>0</v>
      </c>
      <c r="S3371" s="10">
        <v>0</v>
      </c>
      <c r="T3371" s="50">
        <f t="shared" si="178"/>
        <v>18758.356666666667</v>
      </c>
      <c r="U3371" s="50">
        <f t="shared" si="178"/>
        <v>0</v>
      </c>
      <c r="V3371" s="50">
        <f t="shared" si="178"/>
        <v>12438.282500000001</v>
      </c>
      <c r="W3371" s="50">
        <f t="shared" si="177"/>
        <v>0</v>
      </c>
      <c r="X3371" s="50">
        <f t="shared" si="177"/>
        <v>25399.295833333334</v>
      </c>
      <c r="Y3371" s="50">
        <f t="shared" si="177"/>
        <v>0</v>
      </c>
      <c r="Z3371" s="50">
        <f t="shared" si="177"/>
        <v>0</v>
      </c>
      <c r="AA3371" s="50">
        <f t="shared" si="177"/>
        <v>0</v>
      </c>
      <c r="AB3371" s="50">
        <f t="shared" si="176"/>
        <v>56595.934999999998</v>
      </c>
      <c r="AC3371" s="48" t="str">
        <f>VLOOKUP(ПРОДАЖИ!C:C,'ИЗ ОСНОВЫ НОМЕНКЛАТУР'!D:E,2,0)</f>
        <v>Инструменты и расходные материалы</v>
      </c>
      <c r="AD3371" s="48" t="str">
        <f>VLOOKUP(C:C,'ИЗ ОСНОВЫ НОМЕНКЛАТУР'!D:F,3,0)</f>
        <v>Пилы</v>
      </c>
      <c r="AE3371" s="48" t="str">
        <f>VLOOKUP(C:C,'ИЗ ОСНОВЫ НОМЕНКЛАТУР'!D:H,5,0)</f>
        <v>C</v>
      </c>
    </row>
    <row r="3372" spans="1:31" ht="9.6" customHeight="1" x14ac:dyDescent="0.2">
      <c r="A3372" s="45" t="s">
        <v>3363</v>
      </c>
      <c r="B3372" s="11"/>
      <c r="C3372" s="11" t="s">
        <v>3368</v>
      </c>
      <c r="D3372" s="44">
        <v>30</v>
      </c>
      <c r="E3372" s="44">
        <v>3</v>
      </c>
      <c r="F3372" s="48">
        <v>0</v>
      </c>
      <c r="G3372" s="48">
        <v>0</v>
      </c>
      <c r="H3372" s="44">
        <v>0</v>
      </c>
      <c r="I3372" s="44">
        <v>0</v>
      </c>
      <c r="J3372" s="44">
        <v>0</v>
      </c>
      <c r="K3372" s="48">
        <v>0</v>
      </c>
      <c r="L3372" s="49">
        <v>421800</v>
      </c>
      <c r="M3372" s="49">
        <v>48465</v>
      </c>
      <c r="N3372" s="10">
        <v>0</v>
      </c>
      <c r="O3372" s="10">
        <v>0</v>
      </c>
      <c r="P3372" s="10">
        <v>0</v>
      </c>
      <c r="Q3372" s="10">
        <v>0</v>
      </c>
      <c r="R3372" s="10">
        <v>0</v>
      </c>
      <c r="S3372" s="10">
        <v>0</v>
      </c>
      <c r="T3372" s="50">
        <f t="shared" si="178"/>
        <v>35150</v>
      </c>
      <c r="U3372" s="50">
        <f t="shared" si="178"/>
        <v>4038.75</v>
      </c>
      <c r="V3372" s="50">
        <f t="shared" si="178"/>
        <v>0</v>
      </c>
      <c r="W3372" s="50">
        <f t="shared" si="177"/>
        <v>0</v>
      </c>
      <c r="X3372" s="50">
        <f t="shared" si="177"/>
        <v>0</v>
      </c>
      <c r="Y3372" s="50">
        <f t="shared" si="177"/>
        <v>0</v>
      </c>
      <c r="Z3372" s="50">
        <f t="shared" si="177"/>
        <v>0</v>
      </c>
      <c r="AA3372" s="50">
        <f t="shared" si="177"/>
        <v>0</v>
      </c>
      <c r="AB3372" s="50">
        <f t="shared" si="176"/>
        <v>39188.75</v>
      </c>
      <c r="AC3372" s="48" t="str">
        <f>VLOOKUP(ПРОДАЖИ!C:C,'ИЗ ОСНОВЫ НОМЕНКЛАТУР'!D:E,2,0)</f>
        <v>Инструменты и расходные материалы</v>
      </c>
      <c r="AD3372" s="48" t="str">
        <f>VLOOKUP(C:C,'ИЗ ОСНОВЫ НОМЕНКЛАТУР'!D:F,3,0)</f>
        <v>Пилы</v>
      </c>
      <c r="AE3372" s="48" t="str">
        <f>VLOOKUP(C:C,'ИЗ ОСНОВЫ НОМЕНКЛАТУР'!D:H,5,0)</f>
        <v>C</v>
      </c>
    </row>
    <row r="3373" spans="1:31" ht="9.6" customHeight="1" x14ac:dyDescent="0.2">
      <c r="A3373" s="45" t="s">
        <v>3363</v>
      </c>
      <c r="B3373" s="11"/>
      <c r="C3373" s="11" t="s">
        <v>3369</v>
      </c>
      <c r="D3373" s="44">
        <v>4</v>
      </c>
      <c r="E3373" s="44">
        <v>19</v>
      </c>
      <c r="F3373" s="48">
        <v>0</v>
      </c>
      <c r="G3373" s="48">
        <v>0</v>
      </c>
      <c r="H3373" s="44">
        <v>0</v>
      </c>
      <c r="I3373" s="44">
        <v>0</v>
      </c>
      <c r="J3373" s="44">
        <v>0</v>
      </c>
      <c r="K3373" s="48">
        <v>0</v>
      </c>
      <c r="L3373" s="49">
        <v>185987.37</v>
      </c>
      <c r="M3373" s="49">
        <v>887412.01</v>
      </c>
      <c r="N3373" s="10">
        <v>0</v>
      </c>
      <c r="O3373" s="10">
        <v>0</v>
      </c>
      <c r="P3373" s="10">
        <v>0</v>
      </c>
      <c r="Q3373" s="10">
        <v>0</v>
      </c>
      <c r="R3373" s="10">
        <v>0</v>
      </c>
      <c r="S3373" s="10">
        <v>0</v>
      </c>
      <c r="T3373" s="50">
        <f t="shared" si="178"/>
        <v>15498.9475</v>
      </c>
      <c r="U3373" s="50">
        <f t="shared" si="178"/>
        <v>73951.000833333339</v>
      </c>
      <c r="V3373" s="50">
        <f t="shared" si="178"/>
        <v>0</v>
      </c>
      <c r="W3373" s="50">
        <f t="shared" si="177"/>
        <v>0</v>
      </c>
      <c r="X3373" s="50">
        <f t="shared" si="177"/>
        <v>0</v>
      </c>
      <c r="Y3373" s="50">
        <f t="shared" si="177"/>
        <v>0</v>
      </c>
      <c r="Z3373" s="50">
        <f t="shared" si="177"/>
        <v>0</v>
      </c>
      <c r="AA3373" s="50">
        <f t="shared" si="177"/>
        <v>0</v>
      </c>
      <c r="AB3373" s="50">
        <f t="shared" si="176"/>
        <v>89449.948333333334</v>
      </c>
      <c r="AC3373" s="48" t="str">
        <f>VLOOKUP(ПРОДАЖИ!C:C,'ИЗ ОСНОВЫ НОМЕНКЛАТУР'!D:E,2,0)</f>
        <v>Инструменты и расходные материалы</v>
      </c>
      <c r="AD3373" s="48" t="str">
        <f>VLOOKUP(C:C,'ИЗ ОСНОВЫ НОМЕНКЛАТУР'!D:F,3,0)</f>
        <v>Пилы</v>
      </c>
      <c r="AE3373" s="48" t="str">
        <f>VLOOKUP(C:C,'ИЗ ОСНОВЫ НОМЕНКЛАТУР'!D:H,5,0)</f>
        <v>C</v>
      </c>
    </row>
    <row r="3374" spans="1:31" ht="9.6" customHeight="1" x14ac:dyDescent="0.2">
      <c r="A3374" s="45" t="s">
        <v>3363</v>
      </c>
      <c r="B3374" s="11"/>
      <c r="C3374" s="11" t="s">
        <v>3370</v>
      </c>
      <c r="D3374" s="44">
        <v>9</v>
      </c>
      <c r="E3374" s="44">
        <v>21</v>
      </c>
      <c r="F3374" s="48">
        <v>0</v>
      </c>
      <c r="G3374" s="48">
        <v>0</v>
      </c>
      <c r="H3374" s="44">
        <v>0</v>
      </c>
      <c r="I3374" s="44">
        <v>0</v>
      </c>
      <c r="J3374" s="44">
        <v>0</v>
      </c>
      <c r="K3374" s="48">
        <v>0</v>
      </c>
      <c r="L3374" s="49">
        <v>226648</v>
      </c>
      <c r="M3374" s="49">
        <v>549366</v>
      </c>
      <c r="N3374" s="10">
        <v>0</v>
      </c>
      <c r="O3374" s="10">
        <v>0</v>
      </c>
      <c r="P3374" s="10">
        <v>0</v>
      </c>
      <c r="Q3374" s="10">
        <v>0</v>
      </c>
      <c r="R3374" s="10">
        <v>0</v>
      </c>
      <c r="S3374" s="10">
        <v>0</v>
      </c>
      <c r="T3374" s="50">
        <f t="shared" si="178"/>
        <v>18887.333333333332</v>
      </c>
      <c r="U3374" s="50">
        <f t="shared" si="178"/>
        <v>45780.5</v>
      </c>
      <c r="V3374" s="50">
        <f t="shared" si="178"/>
        <v>0</v>
      </c>
      <c r="W3374" s="50">
        <f t="shared" si="177"/>
        <v>0</v>
      </c>
      <c r="X3374" s="50">
        <f t="shared" si="177"/>
        <v>0</v>
      </c>
      <c r="Y3374" s="50">
        <f t="shared" si="177"/>
        <v>0</v>
      </c>
      <c r="Z3374" s="50">
        <f t="shared" si="177"/>
        <v>0</v>
      </c>
      <c r="AA3374" s="50">
        <f t="shared" si="177"/>
        <v>0</v>
      </c>
      <c r="AB3374" s="50">
        <f t="shared" si="176"/>
        <v>64667.833333333328</v>
      </c>
      <c r="AC3374" s="48" t="str">
        <f>VLOOKUP(ПРОДАЖИ!C:C,'ИЗ ОСНОВЫ НОМЕНКЛАТУР'!D:E,2,0)</f>
        <v>Инструменты и расходные материалы</v>
      </c>
      <c r="AD3374" s="48" t="str">
        <f>VLOOKUP(C:C,'ИЗ ОСНОВЫ НОМЕНКЛАТУР'!D:F,3,0)</f>
        <v>Пилы</v>
      </c>
      <c r="AE3374" s="48" t="str">
        <f>VLOOKUP(C:C,'ИЗ ОСНОВЫ НОМЕНКЛАТУР'!D:H,5,0)</f>
        <v>C</v>
      </c>
    </row>
    <row r="3375" spans="1:31" ht="9.6" customHeight="1" x14ac:dyDescent="0.2">
      <c r="A3375" s="45" t="s">
        <v>3363</v>
      </c>
      <c r="B3375" s="11"/>
      <c r="C3375" s="11" t="s">
        <v>3371</v>
      </c>
      <c r="D3375" s="44">
        <v>0</v>
      </c>
      <c r="E3375" s="44">
        <v>0</v>
      </c>
      <c r="F3375" s="48">
        <v>0</v>
      </c>
      <c r="G3375" s="48">
        <v>0</v>
      </c>
      <c r="H3375" s="44">
        <v>0</v>
      </c>
      <c r="I3375" s="44">
        <v>0</v>
      </c>
      <c r="J3375" s="44">
        <v>4</v>
      </c>
      <c r="K3375" s="48">
        <v>1</v>
      </c>
      <c r="L3375" s="49">
        <v>0</v>
      </c>
      <c r="M3375" s="49">
        <v>0</v>
      </c>
      <c r="N3375" s="10">
        <v>0</v>
      </c>
      <c r="O3375" s="10">
        <v>0</v>
      </c>
      <c r="P3375" s="10">
        <v>0</v>
      </c>
      <c r="Q3375" s="10">
        <v>0</v>
      </c>
      <c r="R3375" s="10">
        <v>45676</v>
      </c>
      <c r="S3375" s="10">
        <v>11419</v>
      </c>
      <c r="T3375" s="50">
        <f t="shared" si="178"/>
        <v>0</v>
      </c>
      <c r="U3375" s="50">
        <f t="shared" si="178"/>
        <v>0</v>
      </c>
      <c r="V3375" s="50">
        <f t="shared" si="178"/>
        <v>0</v>
      </c>
      <c r="W3375" s="50">
        <f t="shared" si="177"/>
        <v>0</v>
      </c>
      <c r="X3375" s="50">
        <f t="shared" si="177"/>
        <v>0</v>
      </c>
      <c r="Y3375" s="50">
        <f t="shared" si="177"/>
        <v>0</v>
      </c>
      <c r="Z3375" s="50">
        <f t="shared" si="177"/>
        <v>3806.3333333333335</v>
      </c>
      <c r="AA3375" s="50">
        <f t="shared" si="177"/>
        <v>951.58333333333337</v>
      </c>
      <c r="AB3375" s="50">
        <f t="shared" si="176"/>
        <v>4757.916666666667</v>
      </c>
      <c r="AC3375" s="48" t="str">
        <f>VLOOKUP(ПРОДАЖИ!C:C,'ИЗ ОСНОВЫ НОМЕНКЛАТУР'!D:E,2,0)</f>
        <v>Инструменты и расходные материалы</v>
      </c>
      <c r="AD3375" s="48" t="str">
        <f>VLOOKUP(C:C,'ИЗ ОСНОВЫ НОМЕНКЛАТУР'!D:F,3,0)</f>
        <v>Пилы</v>
      </c>
      <c r="AE3375" s="48" t="str">
        <f>VLOOKUP(C:C,'ИЗ ОСНОВЫ НОМЕНКЛАТУР'!D:H,5,0)</f>
        <v>C</v>
      </c>
    </row>
    <row r="3376" spans="1:31" ht="9.6" customHeight="1" x14ac:dyDescent="0.2">
      <c r="A3376" s="45" t="s">
        <v>3363</v>
      </c>
      <c r="B3376" s="11"/>
      <c r="C3376" s="11" t="s">
        <v>3372</v>
      </c>
      <c r="D3376" s="44">
        <v>15</v>
      </c>
      <c r="E3376" s="44">
        <v>0</v>
      </c>
      <c r="F3376" s="48">
        <v>5</v>
      </c>
      <c r="G3376" s="48">
        <v>0</v>
      </c>
      <c r="H3376" s="44">
        <v>1</v>
      </c>
      <c r="I3376" s="44">
        <v>0</v>
      </c>
      <c r="J3376" s="44">
        <v>0</v>
      </c>
      <c r="K3376" s="48">
        <v>0</v>
      </c>
      <c r="L3376" s="49">
        <v>26432.69</v>
      </c>
      <c r="M3376" s="49">
        <v>0</v>
      </c>
      <c r="N3376" s="10">
        <v>9312.4699999999993</v>
      </c>
      <c r="O3376" s="10">
        <v>0</v>
      </c>
      <c r="P3376" s="10">
        <v>1817.92</v>
      </c>
      <c r="Q3376" s="10">
        <v>0</v>
      </c>
      <c r="R3376" s="10">
        <v>0</v>
      </c>
      <c r="S3376" s="10">
        <v>0</v>
      </c>
      <c r="T3376" s="50">
        <f t="shared" si="178"/>
        <v>2202.7241666666664</v>
      </c>
      <c r="U3376" s="50">
        <f t="shared" si="178"/>
        <v>0</v>
      </c>
      <c r="V3376" s="50">
        <f t="shared" si="178"/>
        <v>776.03916666666657</v>
      </c>
      <c r="W3376" s="50">
        <f t="shared" si="177"/>
        <v>0</v>
      </c>
      <c r="X3376" s="50">
        <f t="shared" si="177"/>
        <v>151.49333333333334</v>
      </c>
      <c r="Y3376" s="50">
        <f t="shared" si="177"/>
        <v>0</v>
      </c>
      <c r="Z3376" s="50">
        <f t="shared" si="177"/>
        <v>0</v>
      </c>
      <c r="AA3376" s="50">
        <f t="shared" si="177"/>
        <v>0</v>
      </c>
      <c r="AB3376" s="50">
        <f t="shared" si="176"/>
        <v>3130.2566666666662</v>
      </c>
      <c r="AC3376" s="48" t="str">
        <f>VLOOKUP(ПРОДАЖИ!C:C,'ИЗ ОСНОВЫ НОМЕНКЛАТУР'!D:E,2,0)</f>
        <v>Инструменты и расходные материалы</v>
      </c>
      <c r="AD3376" s="48" t="str">
        <f>VLOOKUP(C:C,'ИЗ ОСНОВЫ НОМЕНКЛАТУР'!D:F,3,0)</f>
        <v>Пилы</v>
      </c>
      <c r="AE3376" s="48" t="str">
        <f>VLOOKUP(C:C,'ИЗ ОСНОВЫ НОМЕНКЛАТУР'!D:H,5,0)</f>
        <v>C</v>
      </c>
    </row>
    <row r="3377" spans="1:31" ht="9.6" customHeight="1" x14ac:dyDescent="0.2">
      <c r="A3377" s="45" t="s">
        <v>3363</v>
      </c>
      <c r="B3377" s="11"/>
      <c r="C3377" s="11" t="s">
        <v>3373</v>
      </c>
      <c r="D3377" s="44">
        <v>0</v>
      </c>
      <c r="E3377" s="44">
        <v>0</v>
      </c>
      <c r="F3377" s="48">
        <v>1</v>
      </c>
      <c r="G3377" s="48">
        <v>0</v>
      </c>
      <c r="H3377" s="44">
        <v>0</v>
      </c>
      <c r="I3377" s="44">
        <v>0</v>
      </c>
      <c r="J3377" s="44">
        <v>0</v>
      </c>
      <c r="K3377" s="48">
        <v>0</v>
      </c>
      <c r="L3377" s="49">
        <v>0</v>
      </c>
      <c r="M3377" s="49">
        <v>0</v>
      </c>
      <c r="N3377" s="10">
        <v>14528.11</v>
      </c>
      <c r="O3377" s="10">
        <v>0</v>
      </c>
      <c r="P3377" s="10">
        <v>0</v>
      </c>
      <c r="Q3377" s="10">
        <v>0</v>
      </c>
      <c r="R3377" s="10">
        <v>0</v>
      </c>
      <c r="S3377" s="10">
        <v>0</v>
      </c>
      <c r="T3377" s="50">
        <f t="shared" si="178"/>
        <v>0</v>
      </c>
      <c r="U3377" s="50">
        <f t="shared" si="178"/>
        <v>0</v>
      </c>
      <c r="V3377" s="50">
        <f t="shared" si="178"/>
        <v>1210.6758333333335</v>
      </c>
      <c r="W3377" s="50">
        <f t="shared" si="177"/>
        <v>0</v>
      </c>
      <c r="X3377" s="50">
        <f t="shared" si="177"/>
        <v>0</v>
      </c>
      <c r="Y3377" s="50">
        <f t="shared" si="177"/>
        <v>0</v>
      </c>
      <c r="Z3377" s="50">
        <f t="shared" si="177"/>
        <v>0</v>
      </c>
      <c r="AA3377" s="50">
        <f t="shared" si="177"/>
        <v>0</v>
      </c>
      <c r="AB3377" s="50">
        <f t="shared" si="176"/>
        <v>1210.6758333333335</v>
      </c>
      <c r="AC3377" s="48" t="str">
        <f>VLOOKUP(ПРОДАЖИ!C:C,'ИЗ ОСНОВЫ НОМЕНКЛАТУР'!D:E,2,0)</f>
        <v>Инструменты и расходные материалы</v>
      </c>
      <c r="AD3377" s="48" t="str">
        <f>VLOOKUP(C:C,'ИЗ ОСНОВЫ НОМЕНКЛАТУР'!D:F,3,0)</f>
        <v>Пилы</v>
      </c>
      <c r="AE3377" s="48" t="str">
        <f>VLOOKUP(C:C,'ИЗ ОСНОВЫ НОМЕНКЛАТУР'!D:H,5,0)</f>
        <v>C</v>
      </c>
    </row>
    <row r="3378" spans="1:31" ht="9.6" customHeight="1" x14ac:dyDescent="0.2">
      <c r="A3378" s="45" t="s">
        <v>3363</v>
      </c>
      <c r="B3378" s="11"/>
      <c r="C3378" s="11" t="s">
        <v>3374</v>
      </c>
      <c r="D3378" s="44">
        <v>2</v>
      </c>
      <c r="E3378" s="44">
        <v>0</v>
      </c>
      <c r="F3378" s="48">
        <v>0</v>
      </c>
      <c r="G3378" s="48">
        <v>0</v>
      </c>
      <c r="H3378" s="44">
        <v>1</v>
      </c>
      <c r="I3378" s="44">
        <v>0</v>
      </c>
      <c r="J3378" s="44">
        <v>0</v>
      </c>
      <c r="K3378" s="48">
        <v>0</v>
      </c>
      <c r="L3378" s="49">
        <v>8947.1200000000008</v>
      </c>
      <c r="M3378" s="49">
        <v>0</v>
      </c>
      <c r="N3378" s="10">
        <v>0</v>
      </c>
      <c r="O3378" s="10">
        <v>0</v>
      </c>
      <c r="P3378" s="10">
        <v>4444.07</v>
      </c>
      <c r="Q3378" s="10">
        <v>0</v>
      </c>
      <c r="R3378" s="10">
        <v>0</v>
      </c>
      <c r="S3378" s="10">
        <v>0</v>
      </c>
      <c r="T3378" s="50">
        <f t="shared" si="178"/>
        <v>745.59333333333336</v>
      </c>
      <c r="U3378" s="50">
        <f t="shared" si="178"/>
        <v>0</v>
      </c>
      <c r="V3378" s="50">
        <f t="shared" si="178"/>
        <v>0</v>
      </c>
      <c r="W3378" s="50">
        <f t="shared" si="177"/>
        <v>0</v>
      </c>
      <c r="X3378" s="50">
        <f t="shared" si="177"/>
        <v>370.33916666666664</v>
      </c>
      <c r="Y3378" s="50">
        <f t="shared" si="177"/>
        <v>0</v>
      </c>
      <c r="Z3378" s="50">
        <f t="shared" si="177"/>
        <v>0</v>
      </c>
      <c r="AA3378" s="50">
        <f t="shared" si="177"/>
        <v>0</v>
      </c>
      <c r="AB3378" s="50">
        <f t="shared" si="176"/>
        <v>1115.9324999999999</v>
      </c>
      <c r="AC3378" s="48" t="str">
        <f>VLOOKUP(ПРОДАЖИ!C:C,'ИЗ ОСНОВЫ НОМЕНКЛАТУР'!D:E,2,0)</f>
        <v>Инструменты и расходные материалы</v>
      </c>
      <c r="AD3378" s="48" t="str">
        <f>VLOOKUP(C:C,'ИЗ ОСНОВЫ НОМЕНКЛАТУР'!D:F,3,0)</f>
        <v>Пилы</v>
      </c>
      <c r="AE3378" s="48" t="str">
        <f>VLOOKUP(C:C,'ИЗ ОСНОВЫ НОМЕНКЛАТУР'!D:H,5,0)</f>
        <v>C</v>
      </c>
    </row>
    <row r="3379" spans="1:31" ht="9.6" customHeight="1" x14ac:dyDescent="0.2">
      <c r="A3379" s="45" t="s">
        <v>3363</v>
      </c>
      <c r="B3379" s="11"/>
      <c r="C3379" s="11" t="s">
        <v>3375</v>
      </c>
      <c r="D3379" s="44">
        <v>2</v>
      </c>
      <c r="E3379" s="44">
        <v>0</v>
      </c>
      <c r="F3379" s="48">
        <v>0</v>
      </c>
      <c r="G3379" s="48">
        <v>0</v>
      </c>
      <c r="H3379" s="44">
        <v>1</v>
      </c>
      <c r="I3379" s="44">
        <v>0</v>
      </c>
      <c r="J3379" s="44">
        <v>0</v>
      </c>
      <c r="K3379" s="48">
        <v>0</v>
      </c>
      <c r="L3379" s="49">
        <v>8058.96</v>
      </c>
      <c r="M3379" s="49">
        <v>0</v>
      </c>
      <c r="N3379" s="10">
        <v>0</v>
      </c>
      <c r="O3379" s="10">
        <v>0</v>
      </c>
      <c r="P3379" s="10">
        <v>4002.91</v>
      </c>
      <c r="Q3379" s="10">
        <v>0</v>
      </c>
      <c r="R3379" s="10">
        <v>0</v>
      </c>
      <c r="S3379" s="10">
        <v>0</v>
      </c>
      <c r="T3379" s="50">
        <f t="shared" si="178"/>
        <v>671.58</v>
      </c>
      <c r="U3379" s="50">
        <f t="shared" si="178"/>
        <v>0</v>
      </c>
      <c r="V3379" s="50">
        <f t="shared" si="178"/>
        <v>0</v>
      </c>
      <c r="W3379" s="50">
        <f t="shared" si="177"/>
        <v>0</v>
      </c>
      <c r="X3379" s="50">
        <f t="shared" si="177"/>
        <v>333.57583333333332</v>
      </c>
      <c r="Y3379" s="50">
        <f t="shared" si="177"/>
        <v>0</v>
      </c>
      <c r="Z3379" s="50">
        <f t="shared" si="177"/>
        <v>0</v>
      </c>
      <c r="AA3379" s="50">
        <f t="shared" si="177"/>
        <v>0</v>
      </c>
      <c r="AB3379" s="50">
        <f t="shared" si="176"/>
        <v>1005.1558333333334</v>
      </c>
      <c r="AC3379" s="48" t="str">
        <f>VLOOKUP(ПРОДАЖИ!C:C,'ИЗ ОСНОВЫ НОМЕНКЛАТУР'!D:E,2,0)</f>
        <v>Инструменты и расходные материалы</v>
      </c>
      <c r="AD3379" s="48" t="str">
        <f>VLOOKUP(C:C,'ИЗ ОСНОВЫ НОМЕНКЛАТУР'!D:F,3,0)</f>
        <v>Пилы</v>
      </c>
      <c r="AE3379" s="48" t="str">
        <f>VLOOKUP(C:C,'ИЗ ОСНОВЫ НОМЕНКЛАТУР'!D:H,5,0)</f>
        <v>C</v>
      </c>
    </row>
    <row r="3380" spans="1:31" ht="9.6" customHeight="1" x14ac:dyDescent="0.2">
      <c r="A3380" s="45" t="s">
        <v>3363</v>
      </c>
      <c r="B3380" s="11"/>
      <c r="C3380" s="11" t="s">
        <v>3376</v>
      </c>
      <c r="D3380" s="44">
        <v>3</v>
      </c>
      <c r="E3380" s="44">
        <v>0</v>
      </c>
      <c r="F3380" s="48">
        <v>0</v>
      </c>
      <c r="G3380" s="48">
        <v>0</v>
      </c>
      <c r="H3380" s="44">
        <v>0</v>
      </c>
      <c r="I3380" s="44">
        <v>0</v>
      </c>
      <c r="J3380" s="44">
        <v>0</v>
      </c>
      <c r="K3380" s="48">
        <v>0</v>
      </c>
      <c r="L3380" s="49">
        <v>7533</v>
      </c>
      <c r="M3380" s="49">
        <v>0</v>
      </c>
      <c r="N3380" s="10">
        <v>0</v>
      </c>
      <c r="O3380" s="10">
        <v>0</v>
      </c>
      <c r="P3380" s="10">
        <v>0</v>
      </c>
      <c r="Q3380" s="10">
        <v>0</v>
      </c>
      <c r="R3380" s="10">
        <v>0</v>
      </c>
      <c r="S3380" s="10">
        <v>0</v>
      </c>
      <c r="T3380" s="50">
        <f t="shared" si="178"/>
        <v>627.75</v>
      </c>
      <c r="U3380" s="50">
        <f t="shared" si="178"/>
        <v>0</v>
      </c>
      <c r="V3380" s="50">
        <f t="shared" si="178"/>
        <v>0</v>
      </c>
      <c r="W3380" s="50">
        <f t="shared" si="177"/>
        <v>0</v>
      </c>
      <c r="X3380" s="50">
        <f t="shared" si="177"/>
        <v>0</v>
      </c>
      <c r="Y3380" s="50">
        <f t="shared" si="177"/>
        <v>0</v>
      </c>
      <c r="Z3380" s="50">
        <f t="shared" si="177"/>
        <v>0</v>
      </c>
      <c r="AA3380" s="50">
        <f t="shared" si="177"/>
        <v>0</v>
      </c>
      <c r="AB3380" s="50">
        <f t="shared" si="176"/>
        <v>627.75</v>
      </c>
      <c r="AC3380" s="48" t="str">
        <f>VLOOKUP(ПРОДАЖИ!C:C,'ИЗ ОСНОВЫ НОМЕНКЛАТУР'!D:E,2,0)</f>
        <v>Инструменты и расходные материалы</v>
      </c>
      <c r="AD3380" s="48" t="str">
        <f>VLOOKUP(C:C,'ИЗ ОСНОВЫ НОМЕНКЛАТУР'!D:F,3,0)</f>
        <v>Пилы</v>
      </c>
      <c r="AE3380" s="48" t="str">
        <f>VLOOKUP(C:C,'ИЗ ОСНОВЫ НОМЕНКЛАТУР'!D:H,5,0)</f>
        <v>C</v>
      </c>
    </row>
    <row r="3381" spans="1:31" ht="9.6" customHeight="1" x14ac:dyDescent="0.2">
      <c r="A3381" s="45" t="s">
        <v>3363</v>
      </c>
      <c r="B3381" s="11"/>
      <c r="C3381" s="11" t="s">
        <v>3377</v>
      </c>
      <c r="D3381" s="44">
        <v>0</v>
      </c>
      <c r="E3381" s="44">
        <v>0</v>
      </c>
      <c r="F3381" s="48">
        <v>0</v>
      </c>
      <c r="G3381" s="48">
        <v>0</v>
      </c>
      <c r="H3381" s="44">
        <v>0</v>
      </c>
      <c r="I3381" s="44">
        <v>0</v>
      </c>
      <c r="J3381" s="44">
        <v>2</v>
      </c>
      <c r="K3381" s="48">
        <v>0</v>
      </c>
      <c r="L3381" s="49">
        <v>0</v>
      </c>
      <c r="M3381" s="49">
        <v>0</v>
      </c>
      <c r="N3381" s="10">
        <v>0</v>
      </c>
      <c r="O3381" s="10">
        <v>0</v>
      </c>
      <c r="P3381" s="10">
        <v>0</v>
      </c>
      <c r="Q3381" s="10">
        <v>0</v>
      </c>
      <c r="R3381" s="10">
        <v>36000</v>
      </c>
      <c r="S3381" s="10">
        <v>0</v>
      </c>
      <c r="T3381" s="50">
        <f t="shared" si="178"/>
        <v>0</v>
      </c>
      <c r="U3381" s="50">
        <f t="shared" si="178"/>
        <v>0</v>
      </c>
      <c r="V3381" s="50">
        <f t="shared" si="178"/>
        <v>0</v>
      </c>
      <c r="W3381" s="50">
        <f t="shared" si="177"/>
        <v>0</v>
      </c>
      <c r="X3381" s="50">
        <f t="shared" si="177"/>
        <v>0</v>
      </c>
      <c r="Y3381" s="50">
        <f t="shared" si="177"/>
        <v>0</v>
      </c>
      <c r="Z3381" s="50">
        <f t="shared" si="177"/>
        <v>3000</v>
      </c>
      <c r="AA3381" s="50">
        <f t="shared" si="177"/>
        <v>0</v>
      </c>
      <c r="AB3381" s="50">
        <f t="shared" si="176"/>
        <v>3000</v>
      </c>
      <c r="AC3381" s="48" t="str">
        <f>VLOOKUP(ПРОДАЖИ!C:C,'ИЗ ОСНОВЫ НОМЕНКЛАТУР'!D:E,2,0)</f>
        <v>Инструменты и расходные материалы</v>
      </c>
      <c r="AD3381" s="48" t="str">
        <f>VLOOKUP(C:C,'ИЗ ОСНОВЫ НОМЕНКЛАТУР'!D:F,3,0)</f>
        <v>Пилы</v>
      </c>
      <c r="AE3381" s="48" t="str">
        <f>VLOOKUP(C:C,'ИЗ ОСНОВЫ НОМЕНКЛАТУР'!D:H,5,0)</f>
        <v>C</v>
      </c>
    </row>
    <row r="3382" spans="1:31" ht="9.6" customHeight="1" x14ac:dyDescent="0.2">
      <c r="A3382" s="45" t="s">
        <v>3363</v>
      </c>
      <c r="B3382" s="11"/>
      <c r="C3382" s="11" t="s">
        <v>3378</v>
      </c>
      <c r="D3382" s="44">
        <v>16</v>
      </c>
      <c r="E3382" s="44">
        <v>0</v>
      </c>
      <c r="F3382" s="48">
        <v>0</v>
      </c>
      <c r="G3382" s="48">
        <v>0</v>
      </c>
      <c r="H3382" s="44">
        <v>5</v>
      </c>
      <c r="I3382" s="44">
        <v>0</v>
      </c>
      <c r="J3382" s="44">
        <v>0</v>
      </c>
      <c r="K3382" s="48">
        <v>0</v>
      </c>
      <c r="L3382" s="49">
        <v>3086.72</v>
      </c>
      <c r="M3382" s="49">
        <v>0</v>
      </c>
      <c r="N3382" s="10">
        <v>0</v>
      </c>
      <c r="O3382" s="10">
        <v>0</v>
      </c>
      <c r="P3382" s="10">
        <v>958.25</v>
      </c>
      <c r="Q3382" s="10">
        <v>0</v>
      </c>
      <c r="R3382" s="10">
        <v>0</v>
      </c>
      <c r="S3382" s="10">
        <v>0</v>
      </c>
      <c r="T3382" s="50">
        <f t="shared" si="178"/>
        <v>257.22666666666663</v>
      </c>
      <c r="U3382" s="50">
        <f t="shared" si="178"/>
        <v>0</v>
      </c>
      <c r="V3382" s="50">
        <f t="shared" si="178"/>
        <v>0</v>
      </c>
      <c r="W3382" s="50">
        <f t="shared" si="177"/>
        <v>0</v>
      </c>
      <c r="X3382" s="50">
        <f t="shared" si="177"/>
        <v>79.854166666666671</v>
      </c>
      <c r="Y3382" s="50">
        <f t="shared" si="177"/>
        <v>0</v>
      </c>
      <c r="Z3382" s="50">
        <f t="shared" si="177"/>
        <v>0</v>
      </c>
      <c r="AA3382" s="50">
        <f t="shared" si="177"/>
        <v>0</v>
      </c>
      <c r="AB3382" s="50">
        <f t="shared" si="176"/>
        <v>337.08083333333332</v>
      </c>
      <c r="AC3382" s="48" t="str">
        <f>VLOOKUP(ПРОДАЖИ!C:C,'ИЗ ОСНОВЫ НОМЕНКЛАТУР'!D:E,2,0)</f>
        <v>Инструменты и расходные материалы</v>
      </c>
      <c r="AD3382" s="48" t="str">
        <f>VLOOKUP(C:C,'ИЗ ОСНОВЫ НОМЕНКЛАТУР'!D:F,3,0)</f>
        <v>Пилы</v>
      </c>
      <c r="AE3382" s="48" t="str">
        <f>VLOOKUP(C:C,'ИЗ ОСНОВЫ НОМЕНКЛАТУР'!D:H,5,0)</f>
        <v>C</v>
      </c>
    </row>
    <row r="3383" spans="1:31" ht="9.6" customHeight="1" x14ac:dyDescent="0.2">
      <c r="A3383" s="45" t="s">
        <v>3363</v>
      </c>
      <c r="B3383" s="11"/>
      <c r="C3383" s="11" t="s">
        <v>3379</v>
      </c>
      <c r="D3383" s="44">
        <v>14</v>
      </c>
      <c r="E3383" s="44">
        <v>0</v>
      </c>
      <c r="F3383" s="48">
        <v>0</v>
      </c>
      <c r="G3383" s="48">
        <v>0</v>
      </c>
      <c r="H3383" s="44">
        <v>3</v>
      </c>
      <c r="I3383" s="44">
        <v>0</v>
      </c>
      <c r="J3383" s="44">
        <v>0</v>
      </c>
      <c r="K3383" s="48">
        <v>0</v>
      </c>
      <c r="L3383" s="49">
        <v>2038.4</v>
      </c>
      <c r="M3383" s="49">
        <v>0</v>
      </c>
      <c r="N3383" s="10">
        <v>0</v>
      </c>
      <c r="O3383" s="10">
        <v>0</v>
      </c>
      <c r="P3383" s="10">
        <v>455.74</v>
      </c>
      <c r="Q3383" s="10">
        <v>0</v>
      </c>
      <c r="R3383" s="10">
        <v>0</v>
      </c>
      <c r="S3383" s="10">
        <v>0</v>
      </c>
      <c r="T3383" s="50">
        <f t="shared" si="178"/>
        <v>169.86666666666667</v>
      </c>
      <c r="U3383" s="50">
        <f t="shared" si="178"/>
        <v>0</v>
      </c>
      <c r="V3383" s="50">
        <f t="shared" si="178"/>
        <v>0</v>
      </c>
      <c r="W3383" s="50">
        <f t="shared" si="177"/>
        <v>0</v>
      </c>
      <c r="X3383" s="50">
        <f t="shared" si="177"/>
        <v>37.978333333333332</v>
      </c>
      <c r="Y3383" s="50">
        <f t="shared" si="177"/>
        <v>0</v>
      </c>
      <c r="Z3383" s="50">
        <f t="shared" si="177"/>
        <v>0</v>
      </c>
      <c r="AA3383" s="50">
        <f t="shared" si="177"/>
        <v>0</v>
      </c>
      <c r="AB3383" s="50">
        <f t="shared" si="176"/>
        <v>207.845</v>
      </c>
      <c r="AC3383" s="48" t="str">
        <f>VLOOKUP(ПРОДАЖИ!C:C,'ИЗ ОСНОВЫ НОМЕНКЛАТУР'!D:E,2,0)</f>
        <v>Инструменты и расходные материалы</v>
      </c>
      <c r="AD3383" s="48" t="str">
        <f>VLOOKUP(C:C,'ИЗ ОСНОВЫ НОМЕНКЛАТУР'!D:F,3,0)</f>
        <v>Пилы</v>
      </c>
      <c r="AE3383" s="48" t="str">
        <f>VLOOKUP(C:C,'ИЗ ОСНОВЫ НОМЕНКЛАТУР'!D:H,5,0)</f>
        <v>C</v>
      </c>
    </row>
    <row r="3384" spans="1:31" ht="9.6" customHeight="1" x14ac:dyDescent="0.2">
      <c r="A3384" s="45" t="s">
        <v>3363</v>
      </c>
      <c r="B3384" s="46" t="s">
        <v>3380</v>
      </c>
      <c r="C3384" s="46"/>
      <c r="D3384" s="44">
        <v>0</v>
      </c>
      <c r="E3384" s="44">
        <v>0</v>
      </c>
      <c r="F3384" s="48">
        <v>0</v>
      </c>
      <c r="G3384" s="48">
        <v>0</v>
      </c>
      <c r="H3384" s="44">
        <v>0</v>
      </c>
      <c r="I3384" s="44">
        <v>0</v>
      </c>
      <c r="J3384" s="44">
        <v>0</v>
      </c>
      <c r="K3384" s="48">
        <v>0</v>
      </c>
      <c r="L3384" s="49">
        <v>0</v>
      </c>
      <c r="M3384" s="49">
        <v>0</v>
      </c>
      <c r="N3384" s="10">
        <v>0</v>
      </c>
      <c r="O3384" s="10">
        <v>0</v>
      </c>
      <c r="P3384" s="10">
        <v>0</v>
      </c>
      <c r="Q3384" s="10">
        <v>0</v>
      </c>
      <c r="R3384" s="10">
        <v>0</v>
      </c>
      <c r="S3384" s="10">
        <v>0</v>
      </c>
      <c r="T3384" s="50">
        <f t="shared" si="178"/>
        <v>0</v>
      </c>
      <c r="U3384" s="50">
        <f t="shared" si="178"/>
        <v>0</v>
      </c>
      <c r="V3384" s="50">
        <f t="shared" si="178"/>
        <v>0</v>
      </c>
      <c r="W3384" s="50">
        <f t="shared" si="177"/>
        <v>0</v>
      </c>
      <c r="X3384" s="50">
        <f t="shared" si="177"/>
        <v>0</v>
      </c>
      <c r="Y3384" s="50">
        <f t="shared" si="177"/>
        <v>0</v>
      </c>
      <c r="Z3384" s="50">
        <f t="shared" si="177"/>
        <v>0</v>
      </c>
      <c r="AA3384" s="50">
        <f t="shared" si="177"/>
        <v>0</v>
      </c>
      <c r="AB3384" s="50">
        <f t="shared" si="176"/>
        <v>0</v>
      </c>
      <c r="AC3384" s="48" t="e">
        <f>VLOOKUP(ПРОДАЖИ!C:C,'ИЗ ОСНОВЫ НОМЕНКЛАТУР'!D:E,2,0)</f>
        <v>#N/A</v>
      </c>
      <c r="AD3384" s="48" t="e">
        <f>VLOOKUP(C:C,'ИЗ ОСНОВЫ НОМЕНКЛАТУР'!D:F,3,0)</f>
        <v>#N/A</v>
      </c>
      <c r="AE3384" s="48" t="e">
        <f>VLOOKUP(C:C,'ИЗ ОСНОВЫ НОМЕНКЛАТУР'!D:H,5,0)</f>
        <v>#N/A</v>
      </c>
    </row>
    <row r="3385" spans="1:31" ht="9.6" customHeight="1" x14ac:dyDescent="0.2">
      <c r="A3385" s="45" t="s">
        <v>3363</v>
      </c>
      <c r="B3385" s="11"/>
      <c r="C3385" s="11" t="s">
        <v>3381</v>
      </c>
      <c r="D3385" s="44">
        <v>37</v>
      </c>
      <c r="E3385" s="44">
        <v>0</v>
      </c>
      <c r="F3385" s="48">
        <v>3</v>
      </c>
      <c r="G3385" s="48">
        <v>0</v>
      </c>
      <c r="H3385" s="44">
        <v>44</v>
      </c>
      <c r="I3385" s="44">
        <v>222</v>
      </c>
      <c r="J3385" s="44">
        <v>0</v>
      </c>
      <c r="K3385" s="48">
        <v>0</v>
      </c>
      <c r="L3385" s="49">
        <v>82833.58</v>
      </c>
      <c r="M3385" s="49">
        <v>0</v>
      </c>
      <c r="N3385" s="10">
        <v>7305.96</v>
      </c>
      <c r="O3385" s="10">
        <v>0</v>
      </c>
      <c r="P3385" s="10">
        <v>95597.31</v>
      </c>
      <c r="Q3385" s="10">
        <v>510641.05</v>
      </c>
      <c r="R3385" s="10">
        <v>0</v>
      </c>
      <c r="S3385" s="10">
        <v>0</v>
      </c>
      <c r="T3385" s="50">
        <f t="shared" si="178"/>
        <v>6902.7983333333332</v>
      </c>
      <c r="U3385" s="50">
        <f t="shared" si="178"/>
        <v>0</v>
      </c>
      <c r="V3385" s="50">
        <f t="shared" si="178"/>
        <v>608.83000000000004</v>
      </c>
      <c r="W3385" s="50">
        <f t="shared" si="177"/>
        <v>0</v>
      </c>
      <c r="X3385" s="50">
        <f t="shared" si="177"/>
        <v>7966.4425000000001</v>
      </c>
      <c r="Y3385" s="50">
        <f t="shared" si="177"/>
        <v>42553.42083333333</v>
      </c>
      <c r="Z3385" s="50">
        <f t="shared" si="177"/>
        <v>0</v>
      </c>
      <c r="AA3385" s="50">
        <f t="shared" si="177"/>
        <v>0</v>
      </c>
      <c r="AB3385" s="50">
        <f t="shared" si="176"/>
        <v>58031.491666666661</v>
      </c>
      <c r="AC3385" s="48" t="str">
        <f>VLOOKUP(ПРОДАЖИ!C:C,'ИЗ ОСНОВЫ НОМЕНКЛАТУР'!D:E,2,0)</f>
        <v>Инструменты и расходные материалы</v>
      </c>
      <c r="AD3385" s="48" t="str">
        <f>VLOOKUP(C:C,'ИЗ ОСНОВЫ НОМЕНКЛАТУР'!D:F,3,0)</f>
        <v>Электроинструменты</v>
      </c>
      <c r="AE3385" s="48" t="str">
        <f>VLOOKUP(C:C,'ИЗ ОСНОВЫ НОМЕНКЛАТУР'!D:H,5,0)</f>
        <v>C</v>
      </c>
    </row>
    <row r="3386" spans="1:31" ht="9.6" customHeight="1" x14ac:dyDescent="0.2">
      <c r="A3386" s="45" t="s">
        <v>3363</v>
      </c>
      <c r="B3386" s="11"/>
      <c r="C3386" s="11" t="s">
        <v>3382</v>
      </c>
      <c r="D3386" s="44">
        <v>0</v>
      </c>
      <c r="E3386" s="44">
        <v>0</v>
      </c>
      <c r="F3386" s="48">
        <v>0</v>
      </c>
      <c r="G3386" s="48">
        <v>0</v>
      </c>
      <c r="H3386" s="44">
        <v>12</v>
      </c>
      <c r="I3386" s="44">
        <v>2</v>
      </c>
      <c r="J3386" s="44">
        <v>0</v>
      </c>
      <c r="K3386" s="48">
        <v>0</v>
      </c>
      <c r="L3386" s="49">
        <v>0</v>
      </c>
      <c r="M3386" s="49">
        <v>0</v>
      </c>
      <c r="N3386" s="10">
        <v>0</v>
      </c>
      <c r="O3386" s="10">
        <v>0</v>
      </c>
      <c r="P3386" s="10">
        <v>302685.94</v>
      </c>
      <c r="Q3386" s="10">
        <v>52362.55</v>
      </c>
      <c r="R3386" s="10">
        <v>0</v>
      </c>
      <c r="S3386" s="10">
        <v>0</v>
      </c>
      <c r="T3386" s="50">
        <f t="shared" si="178"/>
        <v>0</v>
      </c>
      <c r="U3386" s="50">
        <f t="shared" si="178"/>
        <v>0</v>
      </c>
      <c r="V3386" s="50">
        <f t="shared" si="178"/>
        <v>0</v>
      </c>
      <c r="W3386" s="50">
        <f t="shared" si="177"/>
        <v>0</v>
      </c>
      <c r="X3386" s="50">
        <f t="shared" si="177"/>
        <v>25223.828333333335</v>
      </c>
      <c r="Y3386" s="50">
        <f t="shared" si="177"/>
        <v>4363.5458333333336</v>
      </c>
      <c r="Z3386" s="50">
        <f t="shared" si="177"/>
        <v>0</v>
      </c>
      <c r="AA3386" s="50">
        <f t="shared" si="177"/>
        <v>0</v>
      </c>
      <c r="AB3386" s="50">
        <f t="shared" si="176"/>
        <v>29587.374166666668</v>
      </c>
      <c r="AC3386" s="48" t="str">
        <f>VLOOKUP(ПРОДАЖИ!C:C,'ИЗ ОСНОВЫ НОМЕНКЛАТУР'!D:E,2,0)</f>
        <v>Инструменты и расходные материалы</v>
      </c>
      <c r="AD3386" s="48" t="str">
        <f>VLOOKUP(C:C,'ИЗ ОСНОВЫ НОМЕНКЛАТУР'!D:F,3,0)</f>
        <v>Электроинструменты</v>
      </c>
      <c r="AE3386" s="48" t="str">
        <f>VLOOKUP(C:C,'ИЗ ОСНОВЫ НОМЕНКЛАТУР'!D:H,5,0)</f>
        <v>C</v>
      </c>
    </row>
    <row r="3387" spans="1:31" ht="9.6" customHeight="1" x14ac:dyDescent="0.2">
      <c r="A3387" s="45" t="s">
        <v>3363</v>
      </c>
      <c r="B3387" s="11"/>
      <c r="C3387" s="11" t="s">
        <v>3383</v>
      </c>
      <c r="D3387" s="44">
        <v>0</v>
      </c>
      <c r="E3387" s="44">
        <v>0</v>
      </c>
      <c r="F3387" s="48">
        <v>0</v>
      </c>
      <c r="G3387" s="48">
        <v>0</v>
      </c>
      <c r="H3387" s="44">
        <v>1</v>
      </c>
      <c r="I3387" s="44">
        <v>4</v>
      </c>
      <c r="J3387" s="44">
        <v>0</v>
      </c>
      <c r="K3387" s="48">
        <v>0</v>
      </c>
      <c r="L3387" s="49">
        <v>0</v>
      </c>
      <c r="M3387" s="49">
        <v>0</v>
      </c>
      <c r="N3387" s="10">
        <v>0</v>
      </c>
      <c r="O3387" s="10">
        <v>0</v>
      </c>
      <c r="P3387" s="10">
        <v>24779.83</v>
      </c>
      <c r="Q3387" s="10">
        <v>99119.32</v>
      </c>
      <c r="R3387" s="10">
        <v>0</v>
      </c>
      <c r="S3387" s="10">
        <v>0</v>
      </c>
      <c r="T3387" s="50">
        <f t="shared" si="178"/>
        <v>0</v>
      </c>
      <c r="U3387" s="50">
        <f t="shared" si="178"/>
        <v>0</v>
      </c>
      <c r="V3387" s="50">
        <f t="shared" si="178"/>
        <v>0</v>
      </c>
      <c r="W3387" s="50">
        <f t="shared" si="177"/>
        <v>0</v>
      </c>
      <c r="X3387" s="50">
        <f t="shared" si="177"/>
        <v>2064.9858333333336</v>
      </c>
      <c r="Y3387" s="50">
        <f t="shared" si="177"/>
        <v>8259.9433333333345</v>
      </c>
      <c r="Z3387" s="50">
        <f t="shared" si="177"/>
        <v>0</v>
      </c>
      <c r="AA3387" s="50">
        <f t="shared" si="177"/>
        <v>0</v>
      </c>
      <c r="AB3387" s="50">
        <f t="shared" si="176"/>
        <v>10324.929166666669</v>
      </c>
      <c r="AC3387" s="48" t="str">
        <f>VLOOKUP(ПРОДАЖИ!C:C,'ИЗ ОСНОВЫ НОМЕНКЛАТУР'!D:E,2,0)</f>
        <v>Инструменты и расходные материалы</v>
      </c>
      <c r="AD3387" s="48" t="str">
        <f>VLOOKUP(C:C,'ИЗ ОСНОВЫ НОМЕНКЛАТУР'!D:F,3,0)</f>
        <v>Электроинструменты</v>
      </c>
      <c r="AE3387" s="48" t="str">
        <f>VLOOKUP(C:C,'ИЗ ОСНОВЫ НОМЕНКЛАТУР'!D:H,5,0)</f>
        <v>C</v>
      </c>
    </row>
    <row r="3388" spans="1:31" ht="9.6" customHeight="1" x14ac:dyDescent="0.2">
      <c r="A3388" s="45" t="s">
        <v>3363</v>
      </c>
      <c r="B3388" s="11"/>
      <c r="C3388" s="11" t="s">
        <v>3384</v>
      </c>
      <c r="D3388" s="44">
        <v>1</v>
      </c>
      <c r="E3388" s="44">
        <v>0</v>
      </c>
      <c r="F3388" s="48">
        <v>0</v>
      </c>
      <c r="G3388" s="48">
        <v>0</v>
      </c>
      <c r="H3388" s="44">
        <v>2</v>
      </c>
      <c r="I3388" s="44">
        <v>0</v>
      </c>
      <c r="J3388" s="44">
        <v>0</v>
      </c>
      <c r="K3388" s="48">
        <v>0</v>
      </c>
      <c r="L3388" s="49">
        <v>50173.760000000002</v>
      </c>
      <c r="M3388" s="49">
        <v>0</v>
      </c>
      <c r="N3388" s="10">
        <v>0</v>
      </c>
      <c r="O3388" s="10">
        <v>0</v>
      </c>
      <c r="P3388" s="10">
        <v>52463.1</v>
      </c>
      <c r="Q3388" s="10">
        <v>0</v>
      </c>
      <c r="R3388" s="10">
        <v>0</v>
      </c>
      <c r="S3388" s="10">
        <v>0</v>
      </c>
      <c r="T3388" s="50">
        <f t="shared" si="178"/>
        <v>4181.1466666666665</v>
      </c>
      <c r="U3388" s="50">
        <f t="shared" si="178"/>
        <v>0</v>
      </c>
      <c r="V3388" s="50">
        <f t="shared" si="178"/>
        <v>0</v>
      </c>
      <c r="W3388" s="50">
        <f t="shared" si="177"/>
        <v>0</v>
      </c>
      <c r="X3388" s="50">
        <f t="shared" si="177"/>
        <v>4371.9250000000002</v>
      </c>
      <c r="Y3388" s="50">
        <f t="shared" si="177"/>
        <v>0</v>
      </c>
      <c r="Z3388" s="50">
        <f t="shared" si="177"/>
        <v>0</v>
      </c>
      <c r="AA3388" s="50">
        <f t="shared" si="177"/>
        <v>0</v>
      </c>
      <c r="AB3388" s="50">
        <f t="shared" si="176"/>
        <v>8553.0716666666667</v>
      </c>
      <c r="AC3388" s="48" t="str">
        <f>VLOOKUP(ПРОДАЖИ!C:C,'ИЗ ОСНОВЫ НОМЕНКЛАТУР'!D:E,2,0)</f>
        <v>Инструменты и расходные материалы</v>
      </c>
      <c r="AD3388" s="48" t="str">
        <f>VLOOKUP(C:C,'ИЗ ОСНОВЫ НОМЕНКЛАТУР'!D:F,3,0)</f>
        <v>Электроинструменты</v>
      </c>
      <c r="AE3388" s="48" t="str">
        <f>VLOOKUP(C:C,'ИЗ ОСНОВЫ НОМЕНКЛАТУР'!D:H,5,0)</f>
        <v>C</v>
      </c>
    </row>
    <row r="3389" spans="1:31" ht="9.6" customHeight="1" x14ac:dyDescent="0.2">
      <c r="A3389" s="45" t="s">
        <v>3363</v>
      </c>
      <c r="B3389" s="11"/>
      <c r="C3389" s="11" t="s">
        <v>3385</v>
      </c>
      <c r="D3389" s="44">
        <v>3</v>
      </c>
      <c r="E3389" s="44">
        <v>0</v>
      </c>
      <c r="F3389" s="48">
        <v>0</v>
      </c>
      <c r="G3389" s="48">
        <v>0</v>
      </c>
      <c r="H3389" s="44">
        <v>3</v>
      </c>
      <c r="I3389" s="44">
        <v>0</v>
      </c>
      <c r="J3389" s="44">
        <v>0</v>
      </c>
      <c r="K3389" s="48">
        <v>0</v>
      </c>
      <c r="L3389" s="49">
        <v>32720.7</v>
      </c>
      <c r="M3389" s="49">
        <v>0</v>
      </c>
      <c r="N3389" s="10">
        <v>0</v>
      </c>
      <c r="O3389" s="10">
        <v>0</v>
      </c>
      <c r="P3389" s="10">
        <v>29880.959999999999</v>
      </c>
      <c r="Q3389" s="10">
        <v>0</v>
      </c>
      <c r="R3389" s="10">
        <v>0</v>
      </c>
      <c r="S3389" s="10">
        <v>0</v>
      </c>
      <c r="T3389" s="50">
        <f t="shared" si="178"/>
        <v>2726.7249999999999</v>
      </c>
      <c r="U3389" s="50">
        <f t="shared" si="178"/>
        <v>0</v>
      </c>
      <c r="V3389" s="50">
        <f t="shared" si="178"/>
        <v>0</v>
      </c>
      <c r="W3389" s="50">
        <f t="shared" si="177"/>
        <v>0</v>
      </c>
      <c r="X3389" s="50">
        <f t="shared" si="177"/>
        <v>2490.08</v>
      </c>
      <c r="Y3389" s="50">
        <f t="shared" si="177"/>
        <v>0</v>
      </c>
      <c r="Z3389" s="50">
        <f t="shared" si="177"/>
        <v>0</v>
      </c>
      <c r="AA3389" s="50">
        <f t="shared" si="177"/>
        <v>0</v>
      </c>
      <c r="AB3389" s="50">
        <f t="shared" si="176"/>
        <v>5216.8050000000003</v>
      </c>
      <c r="AC3389" s="48" t="str">
        <f>VLOOKUP(ПРОДАЖИ!C:C,'ИЗ ОСНОВЫ НОМЕНКЛАТУР'!D:E,2,0)</f>
        <v>Инструменты и расходные материалы</v>
      </c>
      <c r="AD3389" s="48" t="str">
        <f>VLOOKUP(C:C,'ИЗ ОСНОВЫ НОМЕНКЛАТУР'!D:F,3,0)</f>
        <v>Электроинструменты</v>
      </c>
      <c r="AE3389" s="48" t="str">
        <f>VLOOKUP(C:C,'ИЗ ОСНОВЫ НОМЕНКЛАТУР'!D:H,5,0)</f>
        <v>C</v>
      </c>
    </row>
    <row r="3390" spans="1:31" ht="9.6" customHeight="1" x14ac:dyDescent="0.2">
      <c r="A3390" s="45" t="s">
        <v>3363</v>
      </c>
      <c r="B3390" s="11"/>
      <c r="C3390" s="11" t="s">
        <v>3386</v>
      </c>
      <c r="D3390" s="44">
        <v>2</v>
      </c>
      <c r="E3390" s="44">
        <v>0</v>
      </c>
      <c r="F3390" s="48">
        <v>0</v>
      </c>
      <c r="G3390" s="48">
        <v>0</v>
      </c>
      <c r="H3390" s="44">
        <v>2</v>
      </c>
      <c r="I3390" s="44">
        <v>0</v>
      </c>
      <c r="J3390" s="44">
        <v>0</v>
      </c>
      <c r="K3390" s="48">
        <v>0</v>
      </c>
      <c r="L3390" s="49">
        <v>36725.370000000003</v>
      </c>
      <c r="M3390" s="49">
        <v>0</v>
      </c>
      <c r="N3390" s="10">
        <v>0</v>
      </c>
      <c r="O3390" s="10">
        <v>0</v>
      </c>
      <c r="P3390" s="10">
        <v>37114.42</v>
      </c>
      <c r="Q3390" s="10">
        <v>0</v>
      </c>
      <c r="R3390" s="10">
        <v>0</v>
      </c>
      <c r="S3390" s="10">
        <v>0</v>
      </c>
      <c r="T3390" s="50">
        <f t="shared" si="178"/>
        <v>3060.4475000000002</v>
      </c>
      <c r="U3390" s="50">
        <f t="shared" si="178"/>
        <v>0</v>
      </c>
      <c r="V3390" s="50">
        <f t="shared" si="178"/>
        <v>0</v>
      </c>
      <c r="W3390" s="50">
        <f t="shared" si="177"/>
        <v>0</v>
      </c>
      <c r="X3390" s="50">
        <f t="shared" si="177"/>
        <v>3092.8683333333333</v>
      </c>
      <c r="Y3390" s="50">
        <f t="shared" si="177"/>
        <v>0</v>
      </c>
      <c r="Z3390" s="50">
        <f t="shared" si="177"/>
        <v>0</v>
      </c>
      <c r="AA3390" s="50">
        <f t="shared" si="177"/>
        <v>0</v>
      </c>
      <c r="AB3390" s="50">
        <f t="shared" si="176"/>
        <v>6153.315833333334</v>
      </c>
      <c r="AC3390" s="48" t="str">
        <f>VLOOKUP(ПРОДАЖИ!C:C,'ИЗ ОСНОВЫ НОМЕНКЛАТУР'!D:E,2,0)</f>
        <v>Инструменты и расходные материалы</v>
      </c>
      <c r="AD3390" s="48" t="str">
        <f>VLOOKUP(C:C,'ИЗ ОСНОВЫ НОМЕНКЛАТУР'!D:F,3,0)</f>
        <v>Электроинструменты</v>
      </c>
      <c r="AE3390" s="48" t="str">
        <f>VLOOKUP(C:C,'ИЗ ОСНОВЫ НОМЕНКЛАТУР'!D:H,5,0)</f>
        <v>C</v>
      </c>
    </row>
    <row r="3391" spans="1:31" ht="9.6" customHeight="1" x14ac:dyDescent="0.2">
      <c r="A3391" s="45" t="s">
        <v>3363</v>
      </c>
      <c r="B3391" s="11"/>
      <c r="C3391" s="11" t="s">
        <v>3387</v>
      </c>
      <c r="D3391" s="44">
        <v>0</v>
      </c>
      <c r="E3391" s="44">
        <v>0</v>
      </c>
      <c r="F3391" s="48">
        <v>0</v>
      </c>
      <c r="G3391" s="48">
        <v>0</v>
      </c>
      <c r="H3391" s="44">
        <v>3</v>
      </c>
      <c r="I3391" s="44">
        <v>0</v>
      </c>
      <c r="J3391" s="44">
        <v>0</v>
      </c>
      <c r="K3391" s="48">
        <v>0</v>
      </c>
      <c r="L3391" s="49">
        <v>0</v>
      </c>
      <c r="M3391" s="49">
        <v>0</v>
      </c>
      <c r="N3391" s="10">
        <v>0</v>
      </c>
      <c r="O3391" s="10">
        <v>0</v>
      </c>
      <c r="P3391" s="10">
        <v>49165.18</v>
      </c>
      <c r="Q3391" s="10">
        <v>0</v>
      </c>
      <c r="R3391" s="10">
        <v>0</v>
      </c>
      <c r="S3391" s="10">
        <v>0</v>
      </c>
      <c r="T3391" s="50">
        <f t="shared" si="178"/>
        <v>0</v>
      </c>
      <c r="U3391" s="50">
        <f t="shared" si="178"/>
        <v>0</v>
      </c>
      <c r="V3391" s="50">
        <f t="shared" si="178"/>
        <v>0</v>
      </c>
      <c r="W3391" s="50">
        <f t="shared" si="177"/>
        <v>0</v>
      </c>
      <c r="X3391" s="50">
        <f t="shared" si="177"/>
        <v>4097.0983333333334</v>
      </c>
      <c r="Y3391" s="50">
        <f t="shared" si="177"/>
        <v>0</v>
      </c>
      <c r="Z3391" s="50">
        <f t="shared" si="177"/>
        <v>0</v>
      </c>
      <c r="AA3391" s="50">
        <f t="shared" si="177"/>
        <v>0</v>
      </c>
      <c r="AB3391" s="50">
        <f t="shared" si="176"/>
        <v>4097.0983333333334</v>
      </c>
      <c r="AC3391" s="48" t="str">
        <f>VLOOKUP(ПРОДАЖИ!C:C,'ИЗ ОСНОВЫ НОМЕНКЛАТУР'!D:E,2,0)</f>
        <v>Инструменты и расходные материалы</v>
      </c>
      <c r="AD3391" s="48" t="str">
        <f>VLOOKUP(C:C,'ИЗ ОСНОВЫ НОМЕНКЛАТУР'!D:F,3,0)</f>
        <v>Электроинструменты</v>
      </c>
      <c r="AE3391" s="48" t="str">
        <f>VLOOKUP(C:C,'ИЗ ОСНОВЫ НОМЕНКЛАТУР'!D:H,5,0)</f>
        <v>C</v>
      </c>
    </row>
    <row r="3392" spans="1:31" ht="9.6" customHeight="1" x14ac:dyDescent="0.2">
      <c r="A3392" s="45" t="s">
        <v>3363</v>
      </c>
      <c r="B3392" s="11"/>
      <c r="C3392" s="11" t="s">
        <v>3388</v>
      </c>
      <c r="D3392" s="44">
        <v>5</v>
      </c>
      <c r="E3392" s="44">
        <v>0</v>
      </c>
      <c r="F3392" s="48">
        <v>1</v>
      </c>
      <c r="G3392" s="48">
        <v>0</v>
      </c>
      <c r="H3392" s="44">
        <v>0</v>
      </c>
      <c r="I3392" s="44">
        <v>0</v>
      </c>
      <c r="J3392" s="44">
        <v>0</v>
      </c>
      <c r="K3392" s="48">
        <v>0</v>
      </c>
      <c r="L3392" s="49">
        <v>51881.83</v>
      </c>
      <c r="M3392" s="49">
        <v>0</v>
      </c>
      <c r="N3392" s="10">
        <v>11217.88</v>
      </c>
      <c r="O3392" s="10">
        <v>0</v>
      </c>
      <c r="P3392" s="10">
        <v>0</v>
      </c>
      <c r="Q3392" s="10">
        <v>0</v>
      </c>
      <c r="R3392" s="10">
        <v>0</v>
      </c>
      <c r="S3392" s="10">
        <v>0</v>
      </c>
      <c r="T3392" s="50">
        <f t="shared" si="178"/>
        <v>4323.4858333333332</v>
      </c>
      <c r="U3392" s="50">
        <f t="shared" si="178"/>
        <v>0</v>
      </c>
      <c r="V3392" s="50">
        <f t="shared" si="178"/>
        <v>934.82333333333327</v>
      </c>
      <c r="W3392" s="50">
        <f t="shared" si="177"/>
        <v>0</v>
      </c>
      <c r="X3392" s="50">
        <f t="shared" si="177"/>
        <v>0</v>
      </c>
      <c r="Y3392" s="50">
        <f t="shared" si="177"/>
        <v>0</v>
      </c>
      <c r="Z3392" s="50">
        <f t="shared" si="177"/>
        <v>0</v>
      </c>
      <c r="AA3392" s="50">
        <f t="shared" si="177"/>
        <v>0</v>
      </c>
      <c r="AB3392" s="50">
        <f t="shared" si="176"/>
        <v>5258.309166666666</v>
      </c>
      <c r="AC3392" s="48" t="str">
        <f>VLOOKUP(ПРОДАЖИ!C:C,'ИЗ ОСНОВЫ НОМЕНКЛАТУР'!D:E,2,0)</f>
        <v>Инструменты и расходные материалы</v>
      </c>
      <c r="AD3392" s="48" t="str">
        <f>VLOOKUP(C:C,'ИЗ ОСНОВЫ НОМЕНКЛАТУР'!D:F,3,0)</f>
        <v>Электроинструменты</v>
      </c>
      <c r="AE3392" s="48" t="str">
        <f>VLOOKUP(C:C,'ИЗ ОСНОВЫ НОМЕНКЛАТУР'!D:H,5,0)</f>
        <v>C</v>
      </c>
    </row>
    <row r="3393" spans="1:31" ht="9.6" customHeight="1" x14ac:dyDescent="0.2">
      <c r="A3393" s="45" t="s">
        <v>3363</v>
      </c>
      <c r="B3393" s="11"/>
      <c r="C3393" s="11" t="s">
        <v>3389</v>
      </c>
      <c r="D3393" s="44">
        <v>1</v>
      </c>
      <c r="E3393" s="44">
        <v>0</v>
      </c>
      <c r="F3393" s="48">
        <v>0</v>
      </c>
      <c r="G3393" s="48">
        <v>0</v>
      </c>
      <c r="H3393" s="44">
        <v>2</v>
      </c>
      <c r="I3393" s="44">
        <v>0</v>
      </c>
      <c r="J3393" s="44">
        <v>0</v>
      </c>
      <c r="K3393" s="48">
        <v>0</v>
      </c>
      <c r="L3393" s="49">
        <v>26939.64</v>
      </c>
      <c r="M3393" s="49">
        <v>0</v>
      </c>
      <c r="N3393" s="10">
        <v>0</v>
      </c>
      <c r="O3393" s="10">
        <v>0</v>
      </c>
      <c r="P3393" s="10">
        <v>31654.54</v>
      </c>
      <c r="Q3393" s="10">
        <v>0</v>
      </c>
      <c r="R3393" s="10">
        <v>0</v>
      </c>
      <c r="S3393" s="10">
        <v>0</v>
      </c>
      <c r="T3393" s="50">
        <f t="shared" si="178"/>
        <v>2244.9699999999998</v>
      </c>
      <c r="U3393" s="50">
        <f t="shared" si="178"/>
        <v>0</v>
      </c>
      <c r="V3393" s="50">
        <f t="shared" si="178"/>
        <v>0</v>
      </c>
      <c r="W3393" s="50">
        <f t="shared" si="177"/>
        <v>0</v>
      </c>
      <c r="X3393" s="50">
        <f t="shared" si="177"/>
        <v>2637.8783333333336</v>
      </c>
      <c r="Y3393" s="50">
        <f t="shared" si="177"/>
        <v>0</v>
      </c>
      <c r="Z3393" s="50">
        <f t="shared" si="177"/>
        <v>0</v>
      </c>
      <c r="AA3393" s="50">
        <f t="shared" si="177"/>
        <v>0</v>
      </c>
      <c r="AB3393" s="50">
        <f t="shared" si="176"/>
        <v>4882.8483333333334</v>
      </c>
      <c r="AC3393" s="48" t="str">
        <f>VLOOKUP(ПРОДАЖИ!C:C,'ИЗ ОСНОВЫ НОМЕНКЛАТУР'!D:E,2,0)</f>
        <v>Инструменты и расходные материалы</v>
      </c>
      <c r="AD3393" s="48" t="str">
        <f>VLOOKUP(C:C,'ИЗ ОСНОВЫ НОМЕНКЛАТУР'!D:F,3,0)</f>
        <v>Электроинструменты</v>
      </c>
      <c r="AE3393" s="48" t="str">
        <f>VLOOKUP(C:C,'ИЗ ОСНОВЫ НОМЕНКЛАТУР'!D:H,5,0)</f>
        <v>C</v>
      </c>
    </row>
    <row r="3394" spans="1:31" ht="9.6" customHeight="1" x14ac:dyDescent="0.2">
      <c r="A3394" s="45" t="s">
        <v>3363</v>
      </c>
      <c r="B3394" s="11"/>
      <c r="C3394" s="11" t="s">
        <v>3390</v>
      </c>
      <c r="D3394" s="44">
        <v>0</v>
      </c>
      <c r="E3394" s="44">
        <v>0</v>
      </c>
      <c r="F3394" s="48">
        <v>0</v>
      </c>
      <c r="G3394" s="48">
        <v>0</v>
      </c>
      <c r="H3394" s="44">
        <v>2</v>
      </c>
      <c r="I3394" s="44">
        <v>0</v>
      </c>
      <c r="J3394" s="44">
        <v>0</v>
      </c>
      <c r="K3394" s="48">
        <v>0</v>
      </c>
      <c r="L3394" s="49">
        <v>0</v>
      </c>
      <c r="M3394" s="49">
        <v>0</v>
      </c>
      <c r="N3394" s="10">
        <v>0</v>
      </c>
      <c r="O3394" s="10">
        <v>0</v>
      </c>
      <c r="P3394" s="10">
        <v>50765.24</v>
      </c>
      <c r="Q3394" s="10">
        <v>0</v>
      </c>
      <c r="R3394" s="10">
        <v>0</v>
      </c>
      <c r="S3394" s="10">
        <v>0</v>
      </c>
      <c r="T3394" s="50">
        <f t="shared" si="178"/>
        <v>0</v>
      </c>
      <c r="U3394" s="50">
        <f t="shared" si="178"/>
        <v>0</v>
      </c>
      <c r="V3394" s="50">
        <f t="shared" si="178"/>
        <v>0</v>
      </c>
      <c r="W3394" s="50">
        <f t="shared" si="177"/>
        <v>0</v>
      </c>
      <c r="X3394" s="50">
        <f t="shared" si="177"/>
        <v>4230.4366666666665</v>
      </c>
      <c r="Y3394" s="50">
        <f t="shared" si="177"/>
        <v>0</v>
      </c>
      <c r="Z3394" s="50">
        <f t="shared" si="177"/>
        <v>0</v>
      </c>
      <c r="AA3394" s="50">
        <f t="shared" si="177"/>
        <v>0</v>
      </c>
      <c r="AB3394" s="50">
        <f t="shared" si="176"/>
        <v>4230.4366666666665</v>
      </c>
      <c r="AC3394" s="48" t="str">
        <f>VLOOKUP(ПРОДАЖИ!C:C,'ИЗ ОСНОВЫ НОМЕНКЛАТУР'!D:E,2,0)</f>
        <v>Инструменты и расходные материалы</v>
      </c>
      <c r="AD3394" s="48" t="str">
        <f>VLOOKUP(C:C,'ИЗ ОСНОВЫ НОМЕНКЛАТУР'!D:F,3,0)</f>
        <v>Электроинструменты</v>
      </c>
      <c r="AE3394" s="48" t="str">
        <f>VLOOKUP(C:C,'ИЗ ОСНОВЫ НОМЕНКЛАТУР'!D:H,5,0)</f>
        <v>C</v>
      </c>
    </row>
    <row r="3395" spans="1:31" ht="9.6" customHeight="1" x14ac:dyDescent="0.2">
      <c r="A3395" s="45" t="s">
        <v>3363</v>
      </c>
      <c r="B3395" s="11"/>
      <c r="C3395" s="11" t="s">
        <v>3391</v>
      </c>
      <c r="D3395" s="44">
        <v>0</v>
      </c>
      <c r="E3395" s="44">
        <v>0</v>
      </c>
      <c r="F3395" s="48">
        <v>0</v>
      </c>
      <c r="G3395" s="48">
        <v>0</v>
      </c>
      <c r="H3395" s="44">
        <v>1</v>
      </c>
      <c r="I3395" s="44">
        <v>0</v>
      </c>
      <c r="J3395" s="44">
        <v>0</v>
      </c>
      <c r="K3395" s="48">
        <v>0</v>
      </c>
      <c r="L3395" s="49">
        <v>0</v>
      </c>
      <c r="M3395" s="49">
        <v>0</v>
      </c>
      <c r="N3395" s="10">
        <v>0</v>
      </c>
      <c r="O3395" s="10">
        <v>0</v>
      </c>
      <c r="P3395" s="10">
        <v>36960.080000000002</v>
      </c>
      <c r="Q3395" s="10">
        <v>0</v>
      </c>
      <c r="R3395" s="10">
        <v>0</v>
      </c>
      <c r="S3395" s="10">
        <v>0</v>
      </c>
      <c r="T3395" s="50">
        <f t="shared" si="178"/>
        <v>0</v>
      </c>
      <c r="U3395" s="50">
        <f t="shared" si="178"/>
        <v>0</v>
      </c>
      <c r="V3395" s="50">
        <f t="shared" si="178"/>
        <v>0</v>
      </c>
      <c r="W3395" s="50">
        <f t="shared" si="177"/>
        <v>0</v>
      </c>
      <c r="X3395" s="50">
        <f t="shared" si="177"/>
        <v>3080.0066666666667</v>
      </c>
      <c r="Y3395" s="50">
        <f t="shared" si="177"/>
        <v>0</v>
      </c>
      <c r="Z3395" s="50">
        <f t="shared" si="177"/>
        <v>0</v>
      </c>
      <c r="AA3395" s="50">
        <f t="shared" si="177"/>
        <v>0</v>
      </c>
      <c r="AB3395" s="50">
        <f t="shared" si="176"/>
        <v>3080.0066666666667</v>
      </c>
      <c r="AC3395" s="48" t="str">
        <f>VLOOKUP(ПРОДАЖИ!C:C,'ИЗ ОСНОВЫ НОМЕНКЛАТУР'!D:E,2,0)</f>
        <v>Инструменты и расходные материалы</v>
      </c>
      <c r="AD3395" s="48" t="str">
        <f>VLOOKUP(C:C,'ИЗ ОСНОВЫ НОМЕНКЛАТУР'!D:F,3,0)</f>
        <v>Электроинструменты</v>
      </c>
      <c r="AE3395" s="48" t="str">
        <f>VLOOKUP(C:C,'ИЗ ОСНОВЫ НОМЕНКЛАТУР'!D:H,5,0)</f>
        <v>C</v>
      </c>
    </row>
    <row r="3396" spans="1:31" ht="9.6" customHeight="1" x14ac:dyDescent="0.2">
      <c r="A3396" s="45" t="s">
        <v>3363</v>
      </c>
      <c r="B3396" s="11"/>
      <c r="C3396" s="11" t="s">
        <v>3392</v>
      </c>
      <c r="D3396" s="44">
        <v>0</v>
      </c>
      <c r="E3396" s="44">
        <v>0</v>
      </c>
      <c r="F3396" s="48">
        <v>0</v>
      </c>
      <c r="G3396" s="48">
        <v>0</v>
      </c>
      <c r="H3396" s="44">
        <v>2</v>
      </c>
      <c r="I3396" s="44">
        <v>0</v>
      </c>
      <c r="J3396" s="44">
        <v>0</v>
      </c>
      <c r="K3396" s="48">
        <v>0</v>
      </c>
      <c r="L3396" s="49">
        <v>0</v>
      </c>
      <c r="M3396" s="49">
        <v>0</v>
      </c>
      <c r="N3396" s="10">
        <v>0</v>
      </c>
      <c r="O3396" s="10">
        <v>0</v>
      </c>
      <c r="P3396" s="10">
        <v>42965.94</v>
      </c>
      <c r="Q3396" s="10">
        <v>0</v>
      </c>
      <c r="R3396" s="10">
        <v>0</v>
      </c>
      <c r="S3396" s="10">
        <v>0</v>
      </c>
      <c r="T3396" s="50">
        <f t="shared" si="178"/>
        <v>0</v>
      </c>
      <c r="U3396" s="50">
        <f t="shared" si="178"/>
        <v>0</v>
      </c>
      <c r="V3396" s="50">
        <f t="shared" si="178"/>
        <v>0</v>
      </c>
      <c r="W3396" s="50">
        <f t="shared" si="177"/>
        <v>0</v>
      </c>
      <c r="X3396" s="50">
        <f t="shared" si="177"/>
        <v>3580.4950000000003</v>
      </c>
      <c r="Y3396" s="50">
        <f t="shared" si="177"/>
        <v>0</v>
      </c>
      <c r="Z3396" s="50">
        <f t="shared" si="177"/>
        <v>0</v>
      </c>
      <c r="AA3396" s="50">
        <f t="shared" si="177"/>
        <v>0</v>
      </c>
      <c r="AB3396" s="50">
        <f t="shared" ref="AB3396:AB3459" si="179">T3396+U3396+V3396+W3396+X3396+Y3396+Z3396+AA3396</f>
        <v>3580.4950000000003</v>
      </c>
      <c r="AC3396" s="48" t="str">
        <f>VLOOKUP(ПРОДАЖИ!C:C,'ИЗ ОСНОВЫ НОМЕНКЛАТУР'!D:E,2,0)</f>
        <v>Инструменты и расходные материалы</v>
      </c>
      <c r="AD3396" s="48" t="str">
        <f>VLOOKUP(C:C,'ИЗ ОСНОВЫ НОМЕНКЛАТУР'!D:F,3,0)</f>
        <v>Электроинструменты</v>
      </c>
      <c r="AE3396" s="48" t="str">
        <f>VLOOKUP(C:C,'ИЗ ОСНОВЫ НОМЕНКЛАТУР'!D:H,5,0)</f>
        <v>C</v>
      </c>
    </row>
    <row r="3397" spans="1:31" ht="9.6" customHeight="1" x14ac:dyDescent="0.2">
      <c r="A3397" s="45" t="s">
        <v>3363</v>
      </c>
      <c r="B3397" s="11"/>
      <c r="C3397" s="11" t="s">
        <v>3393</v>
      </c>
      <c r="D3397" s="44">
        <v>1</v>
      </c>
      <c r="E3397" s="44">
        <v>0</v>
      </c>
      <c r="F3397" s="48">
        <v>0</v>
      </c>
      <c r="G3397" s="48">
        <v>0</v>
      </c>
      <c r="H3397" s="44">
        <v>0</v>
      </c>
      <c r="I3397" s="44">
        <v>0</v>
      </c>
      <c r="J3397" s="44">
        <v>0</v>
      </c>
      <c r="K3397" s="48">
        <v>0</v>
      </c>
      <c r="L3397" s="49">
        <v>44996</v>
      </c>
      <c r="M3397" s="49">
        <v>0</v>
      </c>
      <c r="N3397" s="10">
        <v>0</v>
      </c>
      <c r="O3397" s="10">
        <v>0</v>
      </c>
      <c r="P3397" s="10">
        <v>0</v>
      </c>
      <c r="Q3397" s="10">
        <v>0</v>
      </c>
      <c r="R3397" s="10">
        <v>0</v>
      </c>
      <c r="S3397" s="10">
        <v>0</v>
      </c>
      <c r="T3397" s="50">
        <f t="shared" si="178"/>
        <v>3749.6666666666665</v>
      </c>
      <c r="U3397" s="50">
        <f t="shared" si="178"/>
        <v>0</v>
      </c>
      <c r="V3397" s="50">
        <f t="shared" si="178"/>
        <v>0</v>
      </c>
      <c r="W3397" s="50">
        <f t="shared" si="177"/>
        <v>0</v>
      </c>
      <c r="X3397" s="50">
        <f t="shared" si="177"/>
        <v>0</v>
      </c>
      <c r="Y3397" s="50">
        <f t="shared" si="177"/>
        <v>0</v>
      </c>
      <c r="Z3397" s="50">
        <f t="shared" si="177"/>
        <v>0</v>
      </c>
      <c r="AA3397" s="50">
        <f t="shared" si="177"/>
        <v>0</v>
      </c>
      <c r="AB3397" s="50">
        <f t="shared" si="179"/>
        <v>3749.6666666666665</v>
      </c>
      <c r="AC3397" s="48" t="str">
        <f>VLOOKUP(ПРОДАЖИ!C:C,'ИЗ ОСНОВЫ НОМЕНКЛАТУР'!D:E,2,0)</f>
        <v>Инструменты и расходные материалы</v>
      </c>
      <c r="AD3397" s="48" t="str">
        <f>VLOOKUP(C:C,'ИЗ ОСНОВЫ НОМЕНКЛАТУР'!D:F,3,0)</f>
        <v>Электроинструменты</v>
      </c>
      <c r="AE3397" s="48" t="str">
        <f>VLOOKUP(C:C,'ИЗ ОСНОВЫ НОМЕНКЛАТУР'!D:H,5,0)</f>
        <v>C</v>
      </c>
    </row>
    <row r="3398" spans="1:31" ht="9.6" customHeight="1" x14ac:dyDescent="0.2">
      <c r="A3398" s="45" t="s">
        <v>3363</v>
      </c>
      <c r="B3398" s="11"/>
      <c r="C3398" s="11" t="s">
        <v>3394</v>
      </c>
      <c r="D3398" s="44">
        <v>1</v>
      </c>
      <c r="E3398" s="44">
        <v>0</v>
      </c>
      <c r="F3398" s="48">
        <v>0</v>
      </c>
      <c r="G3398" s="48">
        <v>0</v>
      </c>
      <c r="H3398" s="44">
        <v>3</v>
      </c>
      <c r="I3398" s="44">
        <v>0</v>
      </c>
      <c r="J3398" s="44">
        <v>0</v>
      </c>
      <c r="K3398" s="48">
        <v>0</v>
      </c>
      <c r="L3398" s="49">
        <v>8075.2</v>
      </c>
      <c r="M3398" s="49">
        <v>0</v>
      </c>
      <c r="N3398" s="10">
        <v>0</v>
      </c>
      <c r="O3398" s="10">
        <v>0</v>
      </c>
      <c r="P3398" s="10">
        <v>20900.37</v>
      </c>
      <c r="Q3398" s="10">
        <v>0</v>
      </c>
      <c r="R3398" s="10">
        <v>0</v>
      </c>
      <c r="S3398" s="10">
        <v>0</v>
      </c>
      <c r="T3398" s="50">
        <f t="shared" si="178"/>
        <v>672.93333333333328</v>
      </c>
      <c r="U3398" s="50">
        <f t="shared" si="178"/>
        <v>0</v>
      </c>
      <c r="V3398" s="50">
        <f t="shared" si="178"/>
        <v>0</v>
      </c>
      <c r="W3398" s="50">
        <f t="shared" si="177"/>
        <v>0</v>
      </c>
      <c r="X3398" s="50">
        <f t="shared" si="177"/>
        <v>1741.6975</v>
      </c>
      <c r="Y3398" s="50">
        <f t="shared" si="177"/>
        <v>0</v>
      </c>
      <c r="Z3398" s="50">
        <f t="shared" si="177"/>
        <v>0</v>
      </c>
      <c r="AA3398" s="50">
        <f t="shared" si="177"/>
        <v>0</v>
      </c>
      <c r="AB3398" s="50">
        <f t="shared" si="179"/>
        <v>2414.6308333333332</v>
      </c>
      <c r="AC3398" s="48" t="str">
        <f>VLOOKUP(ПРОДАЖИ!C:C,'ИЗ ОСНОВЫ НОМЕНКЛАТУР'!D:E,2,0)</f>
        <v>Инструменты и расходные материалы</v>
      </c>
      <c r="AD3398" s="48" t="str">
        <f>VLOOKUP(C:C,'ИЗ ОСНОВЫ НОМЕНКЛАТУР'!D:F,3,0)</f>
        <v>Электроинструменты</v>
      </c>
      <c r="AE3398" s="48" t="str">
        <f>VLOOKUP(C:C,'ИЗ ОСНОВЫ НОМЕНКЛАТУР'!D:H,5,0)</f>
        <v>C</v>
      </c>
    </row>
    <row r="3399" spans="1:31" ht="9.6" customHeight="1" x14ac:dyDescent="0.2">
      <c r="A3399" s="45" t="s">
        <v>3363</v>
      </c>
      <c r="B3399" s="11"/>
      <c r="C3399" s="11" t="s">
        <v>3395</v>
      </c>
      <c r="D3399" s="44">
        <v>1</v>
      </c>
      <c r="E3399" s="44">
        <v>0</v>
      </c>
      <c r="F3399" s="48">
        <v>0</v>
      </c>
      <c r="G3399" s="48">
        <v>0</v>
      </c>
      <c r="H3399" s="44">
        <v>0</v>
      </c>
      <c r="I3399" s="44">
        <v>0</v>
      </c>
      <c r="J3399" s="44">
        <v>0</v>
      </c>
      <c r="K3399" s="48">
        <v>0</v>
      </c>
      <c r="L3399" s="49">
        <v>26430.04</v>
      </c>
      <c r="M3399" s="49">
        <v>0</v>
      </c>
      <c r="N3399" s="10">
        <v>0</v>
      </c>
      <c r="O3399" s="10">
        <v>0</v>
      </c>
      <c r="P3399" s="10">
        <v>0</v>
      </c>
      <c r="Q3399" s="10">
        <v>0</v>
      </c>
      <c r="R3399" s="10">
        <v>0</v>
      </c>
      <c r="S3399" s="10">
        <v>0</v>
      </c>
      <c r="T3399" s="50">
        <f t="shared" si="178"/>
        <v>2202.5033333333336</v>
      </c>
      <c r="U3399" s="50">
        <f t="shared" si="178"/>
        <v>0</v>
      </c>
      <c r="V3399" s="50">
        <f t="shared" si="178"/>
        <v>0</v>
      </c>
      <c r="W3399" s="50">
        <f t="shared" si="177"/>
        <v>0</v>
      </c>
      <c r="X3399" s="50">
        <f t="shared" si="177"/>
        <v>0</v>
      </c>
      <c r="Y3399" s="50">
        <f t="shared" si="177"/>
        <v>0</v>
      </c>
      <c r="Z3399" s="50">
        <f t="shared" si="177"/>
        <v>0</v>
      </c>
      <c r="AA3399" s="50">
        <f t="shared" si="177"/>
        <v>0</v>
      </c>
      <c r="AB3399" s="50">
        <f t="shared" si="179"/>
        <v>2202.5033333333336</v>
      </c>
      <c r="AC3399" s="48" t="str">
        <f>VLOOKUP(ПРОДАЖИ!C:C,'ИЗ ОСНОВЫ НОМЕНКЛАТУР'!D:E,2,0)</f>
        <v>Инструменты и расходные материалы</v>
      </c>
      <c r="AD3399" s="48" t="str">
        <f>VLOOKUP(C:C,'ИЗ ОСНОВЫ НОМЕНКЛАТУР'!D:F,3,0)</f>
        <v>Электроинструменты</v>
      </c>
      <c r="AE3399" s="48" t="str">
        <f>VLOOKUP(C:C,'ИЗ ОСНОВЫ НОМЕНКЛАТУР'!D:H,5,0)</f>
        <v>C</v>
      </c>
    </row>
    <row r="3400" spans="1:31" ht="9.6" customHeight="1" x14ac:dyDescent="0.2">
      <c r="A3400" s="45" t="s">
        <v>3363</v>
      </c>
      <c r="B3400" s="11"/>
      <c r="C3400" s="11" t="s">
        <v>3396</v>
      </c>
      <c r="D3400" s="44">
        <v>1</v>
      </c>
      <c r="E3400" s="44">
        <v>0</v>
      </c>
      <c r="F3400" s="48">
        <v>0</v>
      </c>
      <c r="G3400" s="48">
        <v>0</v>
      </c>
      <c r="H3400" s="44">
        <v>0</v>
      </c>
      <c r="I3400" s="44">
        <v>0</v>
      </c>
      <c r="J3400" s="44">
        <v>0</v>
      </c>
      <c r="K3400" s="48">
        <v>0</v>
      </c>
      <c r="L3400" s="49">
        <v>27224.09</v>
      </c>
      <c r="M3400" s="49">
        <v>0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0</v>
      </c>
      <c r="T3400" s="50">
        <f t="shared" si="178"/>
        <v>2268.6741666666667</v>
      </c>
      <c r="U3400" s="50">
        <f t="shared" si="178"/>
        <v>0</v>
      </c>
      <c r="V3400" s="50">
        <f t="shared" si="178"/>
        <v>0</v>
      </c>
      <c r="W3400" s="50">
        <f t="shared" si="177"/>
        <v>0</v>
      </c>
      <c r="X3400" s="50">
        <f t="shared" si="177"/>
        <v>0</v>
      </c>
      <c r="Y3400" s="50">
        <f t="shared" si="177"/>
        <v>0</v>
      </c>
      <c r="Z3400" s="50">
        <f t="shared" si="177"/>
        <v>0</v>
      </c>
      <c r="AA3400" s="50">
        <f t="shared" si="177"/>
        <v>0</v>
      </c>
      <c r="AB3400" s="50">
        <f t="shared" si="179"/>
        <v>2268.6741666666667</v>
      </c>
      <c r="AC3400" s="48" t="str">
        <f>VLOOKUP(ПРОДАЖИ!C:C,'ИЗ ОСНОВЫ НОМЕНКЛАТУР'!D:E,2,0)</f>
        <v>Инструменты и расходные материалы</v>
      </c>
      <c r="AD3400" s="48" t="str">
        <f>VLOOKUP(C:C,'ИЗ ОСНОВЫ НОМЕНКЛАТУР'!D:F,3,0)</f>
        <v>Электроинструменты</v>
      </c>
      <c r="AE3400" s="48" t="str">
        <f>VLOOKUP(C:C,'ИЗ ОСНОВЫ НОМЕНКЛАТУР'!D:H,5,0)</f>
        <v>C</v>
      </c>
    </row>
    <row r="3401" spans="1:31" ht="9.6" customHeight="1" x14ac:dyDescent="0.2">
      <c r="A3401" s="45" t="s">
        <v>3363</v>
      </c>
      <c r="B3401" s="11"/>
      <c r="C3401" s="11" t="s">
        <v>3397</v>
      </c>
      <c r="D3401" s="44">
        <v>1</v>
      </c>
      <c r="E3401" s="44">
        <v>0</v>
      </c>
      <c r="F3401" s="48">
        <v>0</v>
      </c>
      <c r="G3401" s="48">
        <v>0</v>
      </c>
      <c r="H3401" s="44">
        <v>0</v>
      </c>
      <c r="I3401" s="44">
        <v>0</v>
      </c>
      <c r="J3401" s="44">
        <v>0</v>
      </c>
      <c r="K3401" s="48">
        <v>0</v>
      </c>
      <c r="L3401" s="49">
        <v>52200.5</v>
      </c>
      <c r="M3401" s="49">
        <v>0</v>
      </c>
      <c r="N3401" s="10">
        <v>0</v>
      </c>
      <c r="O3401" s="10">
        <v>0</v>
      </c>
      <c r="P3401" s="10">
        <v>0</v>
      </c>
      <c r="Q3401" s="10">
        <v>0</v>
      </c>
      <c r="R3401" s="10">
        <v>0</v>
      </c>
      <c r="S3401" s="10">
        <v>0</v>
      </c>
      <c r="T3401" s="50">
        <f t="shared" si="178"/>
        <v>4350.041666666667</v>
      </c>
      <c r="U3401" s="50">
        <f t="shared" si="178"/>
        <v>0</v>
      </c>
      <c r="V3401" s="50">
        <f t="shared" si="178"/>
        <v>0</v>
      </c>
      <c r="W3401" s="50">
        <f t="shared" si="177"/>
        <v>0</v>
      </c>
      <c r="X3401" s="50">
        <f t="shared" si="177"/>
        <v>0</v>
      </c>
      <c r="Y3401" s="50">
        <f t="shared" si="177"/>
        <v>0</v>
      </c>
      <c r="Z3401" s="50">
        <f t="shared" si="177"/>
        <v>0</v>
      </c>
      <c r="AA3401" s="50">
        <f t="shared" si="177"/>
        <v>0</v>
      </c>
      <c r="AB3401" s="50">
        <f t="shared" si="179"/>
        <v>4350.041666666667</v>
      </c>
      <c r="AC3401" s="48" t="str">
        <f>VLOOKUP(ПРОДАЖИ!C:C,'ИЗ ОСНОВЫ НОМЕНКЛАТУР'!D:E,2,0)</f>
        <v>Инструменты и расходные материалы</v>
      </c>
      <c r="AD3401" s="48" t="str">
        <f>VLOOKUP(C:C,'ИЗ ОСНОВЫ НОМЕНКЛАТУР'!D:F,3,0)</f>
        <v>Электроинструменты</v>
      </c>
      <c r="AE3401" s="48" t="str">
        <f>VLOOKUP(C:C,'ИЗ ОСНОВЫ НОМЕНКЛАТУР'!D:H,5,0)</f>
        <v>C</v>
      </c>
    </row>
    <row r="3402" spans="1:31" ht="9.6" customHeight="1" x14ac:dyDescent="0.2">
      <c r="A3402" s="45" t="s">
        <v>3363</v>
      </c>
      <c r="B3402" s="11"/>
      <c r="C3402" s="11" t="s">
        <v>3398</v>
      </c>
      <c r="D3402" s="44">
        <v>0</v>
      </c>
      <c r="E3402" s="44">
        <v>0</v>
      </c>
      <c r="F3402" s="48">
        <v>0</v>
      </c>
      <c r="G3402" s="48">
        <v>0</v>
      </c>
      <c r="H3402" s="44">
        <v>2</v>
      </c>
      <c r="I3402" s="44">
        <v>0</v>
      </c>
      <c r="J3402" s="44">
        <v>0</v>
      </c>
      <c r="K3402" s="48">
        <v>0</v>
      </c>
      <c r="L3402" s="49">
        <v>0</v>
      </c>
      <c r="M3402" s="49">
        <v>0</v>
      </c>
      <c r="N3402" s="10">
        <v>0</v>
      </c>
      <c r="O3402" s="10">
        <v>0</v>
      </c>
      <c r="P3402" s="10">
        <v>20070.91</v>
      </c>
      <c r="Q3402" s="10">
        <v>0</v>
      </c>
      <c r="R3402" s="10">
        <v>0</v>
      </c>
      <c r="S3402" s="10">
        <v>0</v>
      </c>
      <c r="T3402" s="50">
        <f t="shared" si="178"/>
        <v>0</v>
      </c>
      <c r="U3402" s="50">
        <f t="shared" si="178"/>
        <v>0</v>
      </c>
      <c r="V3402" s="50">
        <f t="shared" si="178"/>
        <v>0</v>
      </c>
      <c r="W3402" s="50">
        <f t="shared" si="177"/>
        <v>0</v>
      </c>
      <c r="X3402" s="50">
        <f t="shared" si="177"/>
        <v>1672.5758333333333</v>
      </c>
      <c r="Y3402" s="50">
        <f t="shared" si="177"/>
        <v>0</v>
      </c>
      <c r="Z3402" s="50">
        <f t="shared" si="177"/>
        <v>0</v>
      </c>
      <c r="AA3402" s="50">
        <f t="shared" si="177"/>
        <v>0</v>
      </c>
      <c r="AB3402" s="50">
        <f t="shared" si="179"/>
        <v>1672.5758333333333</v>
      </c>
      <c r="AC3402" s="48" t="str">
        <f>VLOOKUP(ПРОДАЖИ!C:C,'ИЗ ОСНОВЫ НОМЕНКЛАТУР'!D:E,2,0)</f>
        <v>Инструменты и расходные материалы</v>
      </c>
      <c r="AD3402" s="48" t="str">
        <f>VLOOKUP(C:C,'ИЗ ОСНОВЫ НОМЕНКЛАТУР'!D:F,3,0)</f>
        <v>Электроинструменты</v>
      </c>
      <c r="AE3402" s="48" t="str">
        <f>VLOOKUP(C:C,'ИЗ ОСНОВЫ НОМЕНКЛАТУР'!D:H,5,0)</f>
        <v>C</v>
      </c>
    </row>
    <row r="3403" spans="1:31" ht="9.6" customHeight="1" x14ac:dyDescent="0.2">
      <c r="A3403" s="45" t="s">
        <v>3363</v>
      </c>
      <c r="B3403" s="11"/>
      <c r="C3403" s="11" t="s">
        <v>3399</v>
      </c>
      <c r="D3403" s="44">
        <v>1</v>
      </c>
      <c r="E3403" s="44">
        <v>0</v>
      </c>
      <c r="F3403" s="48">
        <v>0</v>
      </c>
      <c r="G3403" s="48">
        <v>0</v>
      </c>
      <c r="H3403" s="44">
        <v>0</v>
      </c>
      <c r="I3403" s="44">
        <v>0</v>
      </c>
      <c r="J3403" s="44">
        <v>0</v>
      </c>
      <c r="K3403" s="48">
        <v>0</v>
      </c>
      <c r="L3403" s="49">
        <v>22376.29</v>
      </c>
      <c r="M3403" s="49">
        <v>0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0</v>
      </c>
      <c r="T3403" s="50">
        <f t="shared" si="178"/>
        <v>1864.6908333333333</v>
      </c>
      <c r="U3403" s="50">
        <f t="shared" si="178"/>
        <v>0</v>
      </c>
      <c r="V3403" s="50">
        <f t="shared" si="178"/>
        <v>0</v>
      </c>
      <c r="W3403" s="50">
        <f t="shared" si="177"/>
        <v>0</v>
      </c>
      <c r="X3403" s="50">
        <f t="shared" si="177"/>
        <v>0</v>
      </c>
      <c r="Y3403" s="50">
        <f t="shared" si="177"/>
        <v>0</v>
      </c>
      <c r="Z3403" s="50">
        <f t="shared" si="177"/>
        <v>0</v>
      </c>
      <c r="AA3403" s="50">
        <f t="shared" si="177"/>
        <v>0</v>
      </c>
      <c r="AB3403" s="50">
        <f t="shared" si="179"/>
        <v>1864.6908333333333</v>
      </c>
      <c r="AC3403" s="48" t="str">
        <f>VLOOKUP(ПРОДАЖИ!C:C,'ИЗ ОСНОВЫ НОМЕНКЛАТУР'!D:E,2,0)</f>
        <v>Инструменты и расходные материалы</v>
      </c>
      <c r="AD3403" s="48" t="str">
        <f>VLOOKUP(C:C,'ИЗ ОСНОВЫ НОМЕНКЛАТУР'!D:F,3,0)</f>
        <v>Электроинструменты</v>
      </c>
      <c r="AE3403" s="48" t="str">
        <f>VLOOKUP(C:C,'ИЗ ОСНОВЫ НОМЕНКЛАТУР'!D:H,5,0)</f>
        <v>C</v>
      </c>
    </row>
    <row r="3404" spans="1:31" ht="9.6" customHeight="1" x14ac:dyDescent="0.2">
      <c r="A3404" s="45" t="s">
        <v>3363</v>
      </c>
      <c r="B3404" s="11"/>
      <c r="C3404" s="11" t="s">
        <v>3400</v>
      </c>
      <c r="D3404" s="44">
        <v>0</v>
      </c>
      <c r="E3404" s="44">
        <v>0</v>
      </c>
      <c r="F3404" s="48">
        <v>0</v>
      </c>
      <c r="G3404" s="48">
        <v>0</v>
      </c>
      <c r="H3404" s="44">
        <v>1</v>
      </c>
      <c r="I3404" s="44">
        <v>0</v>
      </c>
      <c r="J3404" s="44">
        <v>0</v>
      </c>
      <c r="K3404" s="48">
        <v>0</v>
      </c>
      <c r="L3404" s="49">
        <v>0</v>
      </c>
      <c r="M3404" s="49">
        <v>0</v>
      </c>
      <c r="N3404" s="10">
        <v>0</v>
      </c>
      <c r="O3404" s="10">
        <v>0</v>
      </c>
      <c r="P3404" s="10">
        <v>13310.56</v>
      </c>
      <c r="Q3404" s="10">
        <v>0</v>
      </c>
      <c r="R3404" s="10">
        <v>0</v>
      </c>
      <c r="S3404" s="10">
        <v>0</v>
      </c>
      <c r="T3404" s="50">
        <f t="shared" si="178"/>
        <v>0</v>
      </c>
      <c r="U3404" s="50">
        <f t="shared" si="178"/>
        <v>0</v>
      </c>
      <c r="V3404" s="50">
        <f t="shared" si="178"/>
        <v>0</v>
      </c>
      <c r="W3404" s="50">
        <f t="shared" si="177"/>
        <v>0</v>
      </c>
      <c r="X3404" s="50">
        <f t="shared" si="177"/>
        <v>1109.2133333333334</v>
      </c>
      <c r="Y3404" s="50">
        <f t="shared" si="177"/>
        <v>0</v>
      </c>
      <c r="Z3404" s="50">
        <f t="shared" si="177"/>
        <v>0</v>
      </c>
      <c r="AA3404" s="50">
        <f t="shared" si="177"/>
        <v>0</v>
      </c>
      <c r="AB3404" s="50">
        <f t="shared" si="179"/>
        <v>1109.2133333333334</v>
      </c>
      <c r="AC3404" s="48" t="str">
        <f>VLOOKUP(ПРОДАЖИ!C:C,'ИЗ ОСНОВЫ НОМЕНКЛАТУР'!D:E,2,0)</f>
        <v>Инструменты и расходные материалы</v>
      </c>
      <c r="AD3404" s="48" t="str">
        <f>VLOOKUP(C:C,'ИЗ ОСНОВЫ НОМЕНКЛАТУР'!D:F,3,0)</f>
        <v>Электроинструменты</v>
      </c>
      <c r="AE3404" s="48" t="str">
        <f>VLOOKUP(C:C,'ИЗ ОСНОВЫ НОМЕНКЛАТУР'!D:H,5,0)</f>
        <v>C</v>
      </c>
    </row>
    <row r="3405" spans="1:31" ht="9.6" customHeight="1" x14ac:dyDescent="0.2">
      <c r="A3405" s="45" t="s">
        <v>3363</v>
      </c>
      <c r="B3405" s="11"/>
      <c r="C3405" s="11" t="s">
        <v>3401</v>
      </c>
      <c r="D3405" s="44">
        <v>1</v>
      </c>
      <c r="E3405" s="44">
        <v>0</v>
      </c>
      <c r="F3405" s="48">
        <v>0</v>
      </c>
      <c r="G3405" s="48">
        <v>0</v>
      </c>
      <c r="H3405" s="44">
        <v>0</v>
      </c>
      <c r="I3405" s="44">
        <v>0</v>
      </c>
      <c r="J3405" s="44">
        <v>0</v>
      </c>
      <c r="K3405" s="48">
        <v>0</v>
      </c>
      <c r="L3405" s="49">
        <v>29381</v>
      </c>
      <c r="M3405" s="49">
        <v>0</v>
      </c>
      <c r="N3405" s="10">
        <v>0</v>
      </c>
      <c r="O3405" s="10">
        <v>0</v>
      </c>
      <c r="P3405" s="10">
        <v>0</v>
      </c>
      <c r="Q3405" s="10">
        <v>0</v>
      </c>
      <c r="R3405" s="10">
        <v>0</v>
      </c>
      <c r="S3405" s="10">
        <v>0</v>
      </c>
      <c r="T3405" s="50">
        <f t="shared" si="178"/>
        <v>2448.4166666666665</v>
      </c>
      <c r="U3405" s="50">
        <f t="shared" si="178"/>
        <v>0</v>
      </c>
      <c r="V3405" s="50">
        <f t="shared" si="178"/>
        <v>0</v>
      </c>
      <c r="W3405" s="50">
        <f t="shared" si="177"/>
        <v>0</v>
      </c>
      <c r="X3405" s="50">
        <f t="shared" si="177"/>
        <v>0</v>
      </c>
      <c r="Y3405" s="50">
        <f t="shared" si="177"/>
        <v>0</v>
      </c>
      <c r="Z3405" s="50">
        <f t="shared" si="177"/>
        <v>0</v>
      </c>
      <c r="AA3405" s="50">
        <f t="shared" si="177"/>
        <v>0</v>
      </c>
      <c r="AB3405" s="50">
        <f t="shared" si="179"/>
        <v>2448.4166666666665</v>
      </c>
      <c r="AC3405" s="48" t="str">
        <f>VLOOKUP(ПРОДАЖИ!C:C,'ИЗ ОСНОВЫ НОМЕНКЛАТУР'!D:E,2,0)</f>
        <v>Инструменты и расходные материалы</v>
      </c>
      <c r="AD3405" s="48" t="str">
        <f>VLOOKUP(C:C,'ИЗ ОСНОВЫ НОМЕНКЛАТУР'!D:F,3,0)</f>
        <v>Электроинструменты</v>
      </c>
      <c r="AE3405" s="48" t="str">
        <f>VLOOKUP(C:C,'ИЗ ОСНОВЫ НОМЕНКЛАТУР'!D:H,5,0)</f>
        <v>C</v>
      </c>
    </row>
    <row r="3406" spans="1:31" ht="9.6" customHeight="1" x14ac:dyDescent="0.2">
      <c r="A3406" s="45" t="s">
        <v>3363</v>
      </c>
      <c r="B3406" s="11"/>
      <c r="C3406" s="11" t="s">
        <v>3402</v>
      </c>
      <c r="D3406" s="44">
        <v>0</v>
      </c>
      <c r="E3406" s="44">
        <v>0</v>
      </c>
      <c r="F3406" s="48">
        <v>0</v>
      </c>
      <c r="G3406" s="48">
        <v>0</v>
      </c>
      <c r="H3406" s="44">
        <v>1</v>
      </c>
      <c r="I3406" s="44">
        <v>0</v>
      </c>
      <c r="J3406" s="44">
        <v>0</v>
      </c>
      <c r="K3406" s="48">
        <v>0</v>
      </c>
      <c r="L3406" s="49">
        <v>0</v>
      </c>
      <c r="M3406" s="49">
        <v>0</v>
      </c>
      <c r="N3406" s="10">
        <v>0</v>
      </c>
      <c r="O3406" s="10">
        <v>0</v>
      </c>
      <c r="P3406" s="10">
        <v>16256.16</v>
      </c>
      <c r="Q3406" s="10">
        <v>0</v>
      </c>
      <c r="R3406" s="10">
        <v>0</v>
      </c>
      <c r="S3406" s="10">
        <v>0</v>
      </c>
      <c r="T3406" s="50">
        <f t="shared" si="178"/>
        <v>0</v>
      </c>
      <c r="U3406" s="50">
        <f t="shared" si="178"/>
        <v>0</v>
      </c>
      <c r="V3406" s="50">
        <f t="shared" si="178"/>
        <v>0</v>
      </c>
      <c r="W3406" s="50">
        <f t="shared" si="177"/>
        <v>0</v>
      </c>
      <c r="X3406" s="50">
        <f t="shared" si="177"/>
        <v>1354.68</v>
      </c>
      <c r="Y3406" s="50">
        <f t="shared" si="177"/>
        <v>0</v>
      </c>
      <c r="Z3406" s="50">
        <f t="shared" si="177"/>
        <v>0</v>
      </c>
      <c r="AA3406" s="50">
        <f t="shared" si="177"/>
        <v>0</v>
      </c>
      <c r="AB3406" s="50">
        <f t="shared" si="179"/>
        <v>1354.68</v>
      </c>
      <c r="AC3406" s="48" t="str">
        <f>VLOOKUP(ПРОДАЖИ!C:C,'ИЗ ОСНОВЫ НОМЕНКЛАТУР'!D:E,2,0)</f>
        <v>Инструменты и расходные материалы</v>
      </c>
      <c r="AD3406" s="48" t="str">
        <f>VLOOKUP(C:C,'ИЗ ОСНОВЫ НОМЕНКЛАТУР'!D:F,3,0)</f>
        <v>Электроинструменты</v>
      </c>
      <c r="AE3406" s="48" t="str">
        <f>VLOOKUP(C:C,'ИЗ ОСНОВЫ НОМЕНКЛАТУР'!D:H,5,0)</f>
        <v>C</v>
      </c>
    </row>
    <row r="3407" spans="1:31" ht="9.6" customHeight="1" x14ac:dyDescent="0.2">
      <c r="A3407" s="45" t="s">
        <v>3363</v>
      </c>
      <c r="B3407" s="11"/>
      <c r="C3407" s="11" t="s">
        <v>3403</v>
      </c>
      <c r="D3407" s="44">
        <v>1</v>
      </c>
      <c r="E3407" s="44">
        <v>0</v>
      </c>
      <c r="F3407" s="48">
        <v>0</v>
      </c>
      <c r="G3407" s="48">
        <v>0</v>
      </c>
      <c r="H3407" s="44">
        <v>0</v>
      </c>
      <c r="I3407" s="44">
        <v>0</v>
      </c>
      <c r="J3407" s="44">
        <v>0</v>
      </c>
      <c r="K3407" s="48">
        <v>0</v>
      </c>
      <c r="L3407" s="49">
        <v>13745.4</v>
      </c>
      <c r="M3407" s="49">
        <v>0</v>
      </c>
      <c r="N3407" s="10">
        <v>0</v>
      </c>
      <c r="O3407" s="10">
        <v>0</v>
      </c>
      <c r="P3407" s="10">
        <v>0</v>
      </c>
      <c r="Q3407" s="10">
        <v>0</v>
      </c>
      <c r="R3407" s="10">
        <v>0</v>
      </c>
      <c r="S3407" s="10">
        <v>0</v>
      </c>
      <c r="T3407" s="50">
        <f t="shared" si="178"/>
        <v>1145.45</v>
      </c>
      <c r="U3407" s="50">
        <f t="shared" si="178"/>
        <v>0</v>
      </c>
      <c r="V3407" s="50">
        <f t="shared" si="178"/>
        <v>0</v>
      </c>
      <c r="W3407" s="50">
        <f t="shared" si="177"/>
        <v>0</v>
      </c>
      <c r="X3407" s="50">
        <f t="shared" si="177"/>
        <v>0</v>
      </c>
      <c r="Y3407" s="50">
        <f t="shared" si="177"/>
        <v>0</v>
      </c>
      <c r="Z3407" s="50">
        <f t="shared" si="177"/>
        <v>0</v>
      </c>
      <c r="AA3407" s="50">
        <f t="shared" si="177"/>
        <v>0</v>
      </c>
      <c r="AB3407" s="50">
        <f t="shared" si="179"/>
        <v>1145.45</v>
      </c>
      <c r="AC3407" s="48" t="str">
        <f>VLOOKUP(ПРОДАЖИ!C:C,'ИЗ ОСНОВЫ НОМЕНКЛАТУР'!D:E,2,0)</f>
        <v>Инструменты и расходные материалы</v>
      </c>
      <c r="AD3407" s="48" t="str">
        <f>VLOOKUP(C:C,'ИЗ ОСНОВЫ НОМЕНКЛАТУР'!D:F,3,0)</f>
        <v>Электроинструменты</v>
      </c>
      <c r="AE3407" s="48" t="str">
        <f>VLOOKUP(C:C,'ИЗ ОСНОВЫ НОМЕНКЛАТУР'!D:H,5,0)</f>
        <v>C</v>
      </c>
    </row>
    <row r="3408" spans="1:31" ht="9.6" customHeight="1" x14ac:dyDescent="0.2">
      <c r="A3408" s="45" t="s">
        <v>3363</v>
      </c>
      <c r="B3408" s="11"/>
      <c r="C3408" s="11" t="s">
        <v>3404</v>
      </c>
      <c r="D3408" s="44">
        <v>1</v>
      </c>
      <c r="E3408" s="44">
        <v>0</v>
      </c>
      <c r="F3408" s="48">
        <v>0</v>
      </c>
      <c r="G3408" s="48">
        <v>0</v>
      </c>
      <c r="H3408" s="44">
        <v>1</v>
      </c>
      <c r="I3408" s="44">
        <v>0</v>
      </c>
      <c r="J3408" s="44">
        <v>0</v>
      </c>
      <c r="K3408" s="48">
        <v>0</v>
      </c>
      <c r="L3408" s="49">
        <v>21756.28</v>
      </c>
      <c r="M3408" s="49">
        <v>0</v>
      </c>
      <c r="N3408" s="10">
        <v>0</v>
      </c>
      <c r="O3408" s="10">
        <v>0</v>
      </c>
      <c r="P3408" s="10">
        <v>23047.31</v>
      </c>
      <c r="Q3408" s="10">
        <v>0</v>
      </c>
      <c r="R3408" s="10">
        <v>0</v>
      </c>
      <c r="S3408" s="10">
        <v>0</v>
      </c>
      <c r="T3408" s="50">
        <f t="shared" si="178"/>
        <v>1813.0233333333333</v>
      </c>
      <c r="U3408" s="50">
        <f t="shared" si="178"/>
        <v>0</v>
      </c>
      <c r="V3408" s="50">
        <f t="shared" si="178"/>
        <v>0</v>
      </c>
      <c r="W3408" s="50">
        <f t="shared" si="177"/>
        <v>0</v>
      </c>
      <c r="X3408" s="50">
        <f t="shared" si="177"/>
        <v>1920.6091666666669</v>
      </c>
      <c r="Y3408" s="50">
        <f t="shared" si="177"/>
        <v>0</v>
      </c>
      <c r="Z3408" s="50">
        <f t="shared" si="177"/>
        <v>0</v>
      </c>
      <c r="AA3408" s="50">
        <f t="shared" si="177"/>
        <v>0</v>
      </c>
      <c r="AB3408" s="50">
        <f t="shared" si="179"/>
        <v>3733.6325000000002</v>
      </c>
      <c r="AC3408" s="48" t="str">
        <f>VLOOKUP(ПРОДАЖИ!C:C,'ИЗ ОСНОВЫ НОМЕНКЛАТУР'!D:E,2,0)</f>
        <v>Инструменты и расходные материалы</v>
      </c>
      <c r="AD3408" s="48" t="str">
        <f>VLOOKUP(C:C,'ИЗ ОСНОВЫ НОМЕНКЛАТУР'!D:F,3,0)</f>
        <v>Электроинструменты</v>
      </c>
      <c r="AE3408" s="48" t="str">
        <f>VLOOKUP(C:C,'ИЗ ОСНОВЫ НОМЕНКЛАТУР'!D:H,5,0)</f>
        <v>C</v>
      </c>
    </row>
    <row r="3409" spans="1:31" ht="9.6" customHeight="1" x14ac:dyDescent="0.2">
      <c r="A3409" s="45" t="s">
        <v>3363</v>
      </c>
      <c r="B3409" s="11"/>
      <c r="C3409" s="11" t="s">
        <v>3405</v>
      </c>
      <c r="D3409" s="44">
        <v>0</v>
      </c>
      <c r="E3409" s="44">
        <v>0</v>
      </c>
      <c r="F3409" s="48">
        <v>0</v>
      </c>
      <c r="G3409" s="48">
        <v>0</v>
      </c>
      <c r="H3409" s="44">
        <v>2</v>
      </c>
      <c r="I3409" s="44">
        <v>0</v>
      </c>
      <c r="J3409" s="44">
        <v>0</v>
      </c>
      <c r="K3409" s="48">
        <v>0</v>
      </c>
      <c r="L3409" s="49">
        <v>0</v>
      </c>
      <c r="M3409" s="49">
        <v>0</v>
      </c>
      <c r="N3409" s="10">
        <v>0</v>
      </c>
      <c r="O3409" s="10">
        <v>0</v>
      </c>
      <c r="P3409" s="10">
        <v>2349.3200000000002</v>
      </c>
      <c r="Q3409" s="10">
        <v>0</v>
      </c>
      <c r="R3409" s="10">
        <v>0</v>
      </c>
      <c r="S3409" s="10">
        <v>0</v>
      </c>
      <c r="T3409" s="50">
        <f t="shared" si="178"/>
        <v>0</v>
      </c>
      <c r="U3409" s="50">
        <f t="shared" si="178"/>
        <v>0</v>
      </c>
      <c r="V3409" s="50">
        <f t="shared" si="178"/>
        <v>0</v>
      </c>
      <c r="W3409" s="50">
        <f t="shared" si="177"/>
        <v>0</v>
      </c>
      <c r="X3409" s="50">
        <f t="shared" si="177"/>
        <v>195.77666666666667</v>
      </c>
      <c r="Y3409" s="50">
        <f t="shared" si="177"/>
        <v>0</v>
      </c>
      <c r="Z3409" s="50">
        <f t="shared" si="177"/>
        <v>0</v>
      </c>
      <c r="AA3409" s="50">
        <f t="shared" si="177"/>
        <v>0</v>
      </c>
      <c r="AB3409" s="50">
        <f t="shared" si="179"/>
        <v>195.77666666666667</v>
      </c>
      <c r="AC3409" s="48" t="str">
        <f>VLOOKUP(ПРОДАЖИ!C:C,'ИЗ ОСНОВЫ НОМЕНКЛАТУР'!D:E,2,0)</f>
        <v>Инструменты и расходные материалы</v>
      </c>
      <c r="AD3409" s="48" t="str">
        <f>VLOOKUP(C:C,'ИЗ ОСНОВЫ НОМЕНКЛАТУР'!D:F,3,0)</f>
        <v>Электроинструменты</v>
      </c>
      <c r="AE3409" s="48" t="str">
        <f>VLOOKUP(C:C,'ИЗ ОСНОВЫ НОМЕНКЛАТУР'!D:H,5,0)</f>
        <v>C</v>
      </c>
    </row>
    <row r="3410" spans="1:31" ht="9.6" customHeight="1" x14ac:dyDescent="0.2">
      <c r="A3410" s="45" t="s">
        <v>3363</v>
      </c>
      <c r="B3410" s="11"/>
      <c r="C3410" s="11" t="s">
        <v>3406</v>
      </c>
      <c r="D3410" s="44">
        <v>1</v>
      </c>
      <c r="E3410" s="44">
        <v>0</v>
      </c>
      <c r="F3410" s="48">
        <v>0</v>
      </c>
      <c r="G3410" s="48">
        <v>0</v>
      </c>
      <c r="H3410" s="44">
        <v>0</v>
      </c>
      <c r="I3410" s="44">
        <v>0</v>
      </c>
      <c r="J3410" s="44">
        <v>0</v>
      </c>
      <c r="K3410" s="48">
        <v>0</v>
      </c>
      <c r="L3410" s="49">
        <v>1220.4000000000001</v>
      </c>
      <c r="M3410" s="49">
        <v>0</v>
      </c>
      <c r="N3410" s="10">
        <v>0</v>
      </c>
      <c r="O3410" s="10">
        <v>0</v>
      </c>
      <c r="P3410" s="10">
        <v>0</v>
      </c>
      <c r="Q3410" s="10">
        <v>0</v>
      </c>
      <c r="R3410" s="10">
        <v>0</v>
      </c>
      <c r="S3410" s="10">
        <v>0</v>
      </c>
      <c r="T3410" s="50">
        <f t="shared" si="178"/>
        <v>101.7</v>
      </c>
      <c r="U3410" s="50">
        <f t="shared" si="178"/>
        <v>0</v>
      </c>
      <c r="V3410" s="50">
        <f t="shared" si="178"/>
        <v>0</v>
      </c>
      <c r="W3410" s="50">
        <f t="shared" si="177"/>
        <v>0</v>
      </c>
      <c r="X3410" s="50">
        <f t="shared" si="177"/>
        <v>0</v>
      </c>
      <c r="Y3410" s="50">
        <f t="shared" si="177"/>
        <v>0</v>
      </c>
      <c r="Z3410" s="50">
        <f t="shared" si="177"/>
        <v>0</v>
      </c>
      <c r="AA3410" s="50">
        <f t="shared" si="177"/>
        <v>0</v>
      </c>
      <c r="AB3410" s="50">
        <f t="shared" si="179"/>
        <v>101.7</v>
      </c>
      <c r="AC3410" s="48" t="str">
        <f>VLOOKUP(ПРОДАЖИ!C:C,'ИЗ ОСНОВЫ НОМЕНКЛАТУР'!D:E,2,0)</f>
        <v>Инструменты и расходные материалы</v>
      </c>
      <c r="AD3410" s="48" t="str">
        <f>VLOOKUP(C:C,'ИЗ ОСНОВЫ НОМЕНКЛАТУР'!D:F,3,0)</f>
        <v>Электроинструменты</v>
      </c>
      <c r="AE3410" s="48" t="str">
        <f>VLOOKUP(C:C,'ИЗ ОСНОВЫ НОМЕНКЛАТУР'!D:H,5,0)</f>
        <v>C</v>
      </c>
    </row>
    <row r="3411" spans="1:31" ht="9.6" customHeight="1" x14ac:dyDescent="0.2">
      <c r="A3411" s="45" t="s">
        <v>3363</v>
      </c>
      <c r="B3411" s="46" t="s">
        <v>3407</v>
      </c>
      <c r="C3411" s="46"/>
      <c r="D3411" s="44">
        <v>0</v>
      </c>
      <c r="E3411" s="44">
        <v>0</v>
      </c>
      <c r="F3411" s="48">
        <v>0</v>
      </c>
      <c r="G3411" s="48">
        <v>0</v>
      </c>
      <c r="H3411" s="44">
        <v>0</v>
      </c>
      <c r="I3411" s="44">
        <v>0</v>
      </c>
      <c r="J3411" s="44">
        <v>0</v>
      </c>
      <c r="K3411" s="48">
        <v>0</v>
      </c>
      <c r="L3411" s="49">
        <v>0</v>
      </c>
      <c r="M3411" s="49">
        <v>0</v>
      </c>
      <c r="N3411" s="10">
        <v>0</v>
      </c>
      <c r="O3411" s="10">
        <v>0</v>
      </c>
      <c r="P3411" s="10">
        <v>0</v>
      </c>
      <c r="Q3411" s="10">
        <v>0</v>
      </c>
      <c r="R3411" s="10">
        <v>0</v>
      </c>
      <c r="S3411" s="10">
        <v>0</v>
      </c>
      <c r="T3411" s="50">
        <f t="shared" si="178"/>
        <v>0</v>
      </c>
      <c r="U3411" s="50">
        <f t="shared" si="178"/>
        <v>0</v>
      </c>
      <c r="V3411" s="50">
        <f t="shared" si="178"/>
        <v>0</v>
      </c>
      <c r="W3411" s="50">
        <f t="shared" si="177"/>
        <v>0</v>
      </c>
      <c r="X3411" s="50">
        <f t="shared" si="177"/>
        <v>0</v>
      </c>
      <c r="Y3411" s="50">
        <f t="shared" si="177"/>
        <v>0</v>
      </c>
      <c r="Z3411" s="50">
        <f t="shared" si="177"/>
        <v>0</v>
      </c>
      <c r="AA3411" s="50">
        <f t="shared" si="177"/>
        <v>0</v>
      </c>
      <c r="AB3411" s="50">
        <f t="shared" si="179"/>
        <v>0</v>
      </c>
      <c r="AC3411" s="48" t="e">
        <f>VLOOKUP(ПРОДАЖИ!C:C,'ИЗ ОСНОВЫ НОМЕНКЛАТУР'!D:E,2,0)</f>
        <v>#N/A</v>
      </c>
      <c r="AD3411" s="48" t="e">
        <f>VLOOKUP(C:C,'ИЗ ОСНОВЫ НОМЕНКЛАТУР'!D:F,3,0)</f>
        <v>#N/A</v>
      </c>
      <c r="AE3411" s="48" t="e">
        <f>VLOOKUP(C:C,'ИЗ ОСНОВЫ НОМЕНКЛАТУР'!D:H,5,0)</f>
        <v>#N/A</v>
      </c>
    </row>
    <row r="3412" spans="1:31" ht="9.6" customHeight="1" x14ac:dyDescent="0.2">
      <c r="A3412" s="45" t="s">
        <v>3363</v>
      </c>
      <c r="B3412" s="11"/>
      <c r="C3412" s="11" t="s">
        <v>3408</v>
      </c>
      <c r="D3412" s="44">
        <v>4781</v>
      </c>
      <c r="E3412" s="44">
        <v>16000</v>
      </c>
      <c r="F3412" s="48">
        <v>44039</v>
      </c>
      <c r="G3412" s="48">
        <v>0</v>
      </c>
      <c r="H3412" s="44">
        <v>4136</v>
      </c>
      <c r="I3412" s="44">
        <v>4002</v>
      </c>
      <c r="J3412" s="44">
        <v>0</v>
      </c>
      <c r="K3412" s="48">
        <v>0</v>
      </c>
      <c r="L3412" s="49">
        <v>26508.42</v>
      </c>
      <c r="M3412" s="49">
        <v>87706.61</v>
      </c>
      <c r="N3412" s="10">
        <v>374448.8</v>
      </c>
      <c r="O3412" s="10">
        <v>0</v>
      </c>
      <c r="P3412" s="10">
        <v>23629.51</v>
      </c>
      <c r="Q3412" s="10">
        <v>21930.92</v>
      </c>
      <c r="R3412" s="10">
        <v>0</v>
      </c>
      <c r="S3412" s="10">
        <v>0</v>
      </c>
      <c r="T3412" s="50">
        <f t="shared" si="178"/>
        <v>2209.0349999999999</v>
      </c>
      <c r="U3412" s="50">
        <f t="shared" si="178"/>
        <v>7308.8841666666667</v>
      </c>
      <c r="V3412" s="50">
        <f t="shared" si="178"/>
        <v>31204.066666666666</v>
      </c>
      <c r="W3412" s="50">
        <f t="shared" si="177"/>
        <v>0</v>
      </c>
      <c r="X3412" s="50">
        <f t="shared" si="177"/>
        <v>1969.1258333333333</v>
      </c>
      <c r="Y3412" s="50">
        <f t="shared" si="177"/>
        <v>1827.5766666666666</v>
      </c>
      <c r="Z3412" s="50">
        <f t="shared" si="177"/>
        <v>0</v>
      </c>
      <c r="AA3412" s="50">
        <f t="shared" si="177"/>
        <v>0</v>
      </c>
      <c r="AB3412" s="50">
        <f t="shared" si="179"/>
        <v>44518.688333333332</v>
      </c>
      <c r="AC3412" s="48" t="str">
        <f>VLOOKUP(ПРОДАЖИ!C:C,'ИЗ ОСНОВЫ НОМЕНКЛАТУР'!D:E,2,0)</f>
        <v>Инструменты и расходные материалы</v>
      </c>
      <c r="AD3412" s="48" t="str">
        <f>VLOOKUP(C:C,'ИЗ ОСНОВЫ НОМЕНКЛАТУР'!D:F,3,0)</f>
        <v>Ручные инструменты</v>
      </c>
      <c r="AE3412" s="48" t="str">
        <f>VLOOKUP(C:C,'ИЗ ОСНОВЫ НОМЕНКЛАТУР'!D:H,5,0)</f>
        <v>B</v>
      </c>
    </row>
    <row r="3413" spans="1:31" ht="9.6" customHeight="1" x14ac:dyDescent="0.2">
      <c r="A3413" s="45" t="s">
        <v>3363</v>
      </c>
      <c r="B3413" s="11"/>
      <c r="C3413" s="11" t="s">
        <v>3409</v>
      </c>
      <c r="D3413" s="44">
        <v>34</v>
      </c>
      <c r="E3413" s="44">
        <v>5</v>
      </c>
      <c r="F3413" s="48">
        <v>0</v>
      </c>
      <c r="G3413" s="48">
        <v>0</v>
      </c>
      <c r="H3413" s="44">
        <v>25</v>
      </c>
      <c r="I3413" s="44">
        <v>0</v>
      </c>
      <c r="J3413" s="44">
        <v>32</v>
      </c>
      <c r="K3413" s="48">
        <v>0</v>
      </c>
      <c r="L3413" s="49">
        <v>75791.240000000005</v>
      </c>
      <c r="M3413" s="49">
        <v>5</v>
      </c>
      <c r="N3413" s="10">
        <v>0</v>
      </c>
      <c r="O3413" s="10">
        <v>0</v>
      </c>
      <c r="P3413" s="10">
        <v>62500</v>
      </c>
      <c r="Q3413" s="10">
        <v>0</v>
      </c>
      <c r="R3413" s="10">
        <v>78026.25</v>
      </c>
      <c r="S3413" s="10">
        <v>0</v>
      </c>
      <c r="T3413" s="50">
        <f t="shared" si="178"/>
        <v>6315.9366666666674</v>
      </c>
      <c r="U3413" s="50">
        <f t="shared" si="178"/>
        <v>0.41666666666666669</v>
      </c>
      <c r="V3413" s="50">
        <f t="shared" si="178"/>
        <v>0</v>
      </c>
      <c r="W3413" s="50">
        <f t="shared" si="178"/>
        <v>0</v>
      </c>
      <c r="X3413" s="50">
        <f t="shared" si="178"/>
        <v>5208.333333333333</v>
      </c>
      <c r="Y3413" s="50">
        <f t="shared" si="178"/>
        <v>0</v>
      </c>
      <c r="Z3413" s="50">
        <f t="shared" si="178"/>
        <v>6502.1875</v>
      </c>
      <c r="AA3413" s="50">
        <f t="shared" si="178"/>
        <v>0</v>
      </c>
      <c r="AB3413" s="50">
        <f t="shared" si="179"/>
        <v>18026.874166666668</v>
      </c>
      <c r="AC3413" s="48" t="str">
        <f>VLOOKUP(ПРОДАЖИ!C:C,'ИЗ ОСНОВЫ НОМЕНКЛАТУР'!D:E,2,0)</f>
        <v>Инструменты и расходные материалы</v>
      </c>
      <c r="AD3413" s="48" t="str">
        <f>VLOOKUP(C:C,'ИЗ ОСНОВЫ НОМЕНКЛАТУР'!D:F,3,0)</f>
        <v>Ручные инструменты</v>
      </c>
      <c r="AE3413" s="48" t="str">
        <f>VLOOKUP(C:C,'ИЗ ОСНОВЫ НОМЕНКЛАТУР'!D:H,5,0)</f>
        <v>C</v>
      </c>
    </row>
    <row r="3414" spans="1:31" ht="9.6" customHeight="1" x14ac:dyDescent="0.2">
      <c r="A3414" s="45" t="s">
        <v>3363</v>
      </c>
      <c r="B3414" s="11"/>
      <c r="C3414" s="11" t="s">
        <v>3410</v>
      </c>
      <c r="D3414" s="44">
        <v>13</v>
      </c>
      <c r="E3414" s="44">
        <v>0</v>
      </c>
      <c r="F3414" s="48">
        <v>1</v>
      </c>
      <c r="G3414" s="48">
        <v>0</v>
      </c>
      <c r="H3414" s="44">
        <v>1</v>
      </c>
      <c r="I3414" s="44">
        <v>0</v>
      </c>
      <c r="J3414" s="44">
        <v>0</v>
      </c>
      <c r="K3414" s="48">
        <v>0</v>
      </c>
      <c r="L3414" s="49">
        <v>58380.24</v>
      </c>
      <c r="M3414" s="49">
        <v>0</v>
      </c>
      <c r="N3414" s="10">
        <v>4793.6000000000004</v>
      </c>
      <c r="O3414" s="10">
        <v>0</v>
      </c>
      <c r="P3414" s="10">
        <v>4748.8</v>
      </c>
      <c r="Q3414" s="10">
        <v>0</v>
      </c>
      <c r="R3414" s="10">
        <v>0</v>
      </c>
      <c r="S3414" s="10">
        <v>0</v>
      </c>
      <c r="T3414" s="50">
        <f t="shared" si="178"/>
        <v>4865.0199999999995</v>
      </c>
      <c r="U3414" s="50">
        <f t="shared" si="178"/>
        <v>0</v>
      </c>
      <c r="V3414" s="50">
        <f t="shared" si="178"/>
        <v>399.4666666666667</v>
      </c>
      <c r="W3414" s="50">
        <f t="shared" si="178"/>
        <v>0</v>
      </c>
      <c r="X3414" s="50">
        <f t="shared" si="178"/>
        <v>395.73333333333335</v>
      </c>
      <c r="Y3414" s="50">
        <f t="shared" si="178"/>
        <v>0</v>
      </c>
      <c r="Z3414" s="50">
        <f t="shared" si="178"/>
        <v>0</v>
      </c>
      <c r="AA3414" s="50">
        <f t="shared" si="178"/>
        <v>0</v>
      </c>
      <c r="AB3414" s="50">
        <f t="shared" si="179"/>
        <v>5660.2199999999993</v>
      </c>
      <c r="AC3414" s="48" t="str">
        <f>VLOOKUP(ПРОДАЖИ!C:C,'ИЗ ОСНОВЫ НОМЕНКЛАТУР'!D:E,2,0)</f>
        <v>Инструменты и расходные материалы</v>
      </c>
      <c r="AD3414" s="48" t="str">
        <f>VLOOKUP(C:C,'ИЗ ОСНОВЫ НОМЕНКЛАТУР'!D:F,3,0)</f>
        <v>Ручные инструменты</v>
      </c>
      <c r="AE3414" s="48" t="str">
        <f>VLOOKUP(C:C,'ИЗ ОСНОВЫ НОМЕНКЛАТУР'!D:H,5,0)</f>
        <v>C</v>
      </c>
    </row>
    <row r="3415" spans="1:31" ht="9.6" customHeight="1" x14ac:dyDescent="0.2">
      <c r="A3415" s="45" t="s">
        <v>3363</v>
      </c>
      <c r="B3415" s="11"/>
      <c r="C3415" s="11" t="s">
        <v>3411</v>
      </c>
      <c r="D3415" s="44">
        <v>31</v>
      </c>
      <c r="E3415" s="44">
        <v>0</v>
      </c>
      <c r="F3415" s="48">
        <v>6</v>
      </c>
      <c r="G3415" s="48">
        <v>0</v>
      </c>
      <c r="H3415" s="44">
        <v>0</v>
      </c>
      <c r="I3415" s="44">
        <v>0</v>
      </c>
      <c r="J3415" s="44">
        <v>0</v>
      </c>
      <c r="K3415" s="48">
        <v>0</v>
      </c>
      <c r="L3415" s="49">
        <v>49977.43</v>
      </c>
      <c r="M3415" s="49">
        <v>0</v>
      </c>
      <c r="N3415" s="10">
        <v>10314.49</v>
      </c>
      <c r="O3415" s="10">
        <v>0</v>
      </c>
      <c r="P3415" s="10">
        <v>0</v>
      </c>
      <c r="Q3415" s="10">
        <v>0</v>
      </c>
      <c r="R3415" s="10">
        <v>0</v>
      </c>
      <c r="S3415" s="10">
        <v>0</v>
      </c>
      <c r="T3415" s="50">
        <f t="shared" si="178"/>
        <v>4164.7858333333334</v>
      </c>
      <c r="U3415" s="50">
        <f t="shared" si="178"/>
        <v>0</v>
      </c>
      <c r="V3415" s="50">
        <f t="shared" si="178"/>
        <v>859.54083333333335</v>
      </c>
      <c r="W3415" s="50">
        <f t="shared" si="178"/>
        <v>0</v>
      </c>
      <c r="X3415" s="50">
        <f t="shared" si="178"/>
        <v>0</v>
      </c>
      <c r="Y3415" s="50">
        <f t="shared" si="178"/>
        <v>0</v>
      </c>
      <c r="Z3415" s="50">
        <f t="shared" si="178"/>
        <v>0</v>
      </c>
      <c r="AA3415" s="50">
        <f t="shared" si="178"/>
        <v>0</v>
      </c>
      <c r="AB3415" s="50">
        <f t="shared" si="179"/>
        <v>5024.3266666666668</v>
      </c>
      <c r="AC3415" s="48" t="str">
        <f>VLOOKUP(ПРОДАЖИ!C:C,'ИЗ ОСНОВЫ НОМЕНКЛАТУР'!D:E,2,0)</f>
        <v>Инструменты и расходные материалы</v>
      </c>
      <c r="AD3415" s="48" t="str">
        <f>VLOOKUP(C:C,'ИЗ ОСНОВЫ НОМЕНКЛАТУР'!D:F,3,0)</f>
        <v>Ручные инструменты</v>
      </c>
      <c r="AE3415" s="48" t="str">
        <f>VLOOKUP(C:C,'ИЗ ОСНОВЫ НОМЕНКЛАТУР'!D:H,5,0)</f>
        <v>C</v>
      </c>
    </row>
    <row r="3416" spans="1:31" ht="9.6" customHeight="1" x14ac:dyDescent="0.2">
      <c r="A3416" s="45" t="s">
        <v>3363</v>
      </c>
      <c r="B3416" s="11"/>
      <c r="C3416" s="11" t="s">
        <v>3412</v>
      </c>
      <c r="D3416" s="44">
        <v>15</v>
      </c>
      <c r="E3416" s="44">
        <v>0</v>
      </c>
      <c r="F3416" s="48">
        <v>0</v>
      </c>
      <c r="G3416" s="48">
        <v>0</v>
      </c>
      <c r="H3416" s="44">
        <v>4</v>
      </c>
      <c r="I3416" s="44">
        <v>0</v>
      </c>
      <c r="J3416" s="44">
        <v>0</v>
      </c>
      <c r="K3416" s="48">
        <v>0</v>
      </c>
      <c r="L3416" s="49">
        <v>41666.58</v>
      </c>
      <c r="M3416" s="49">
        <v>0</v>
      </c>
      <c r="N3416" s="10">
        <v>0</v>
      </c>
      <c r="O3416" s="10">
        <v>0</v>
      </c>
      <c r="P3416" s="10">
        <v>7009.72</v>
      </c>
      <c r="Q3416" s="10">
        <v>0</v>
      </c>
      <c r="R3416" s="10">
        <v>0</v>
      </c>
      <c r="S3416" s="10">
        <v>0</v>
      </c>
      <c r="T3416" s="50">
        <f t="shared" si="178"/>
        <v>3472.2150000000001</v>
      </c>
      <c r="U3416" s="50">
        <f t="shared" si="178"/>
        <v>0</v>
      </c>
      <c r="V3416" s="50">
        <f t="shared" si="178"/>
        <v>0</v>
      </c>
      <c r="W3416" s="50">
        <f t="shared" si="178"/>
        <v>0</v>
      </c>
      <c r="X3416" s="50">
        <f t="shared" si="178"/>
        <v>584.14333333333332</v>
      </c>
      <c r="Y3416" s="50">
        <f t="shared" si="178"/>
        <v>0</v>
      </c>
      <c r="Z3416" s="50">
        <f t="shared" si="178"/>
        <v>0</v>
      </c>
      <c r="AA3416" s="50">
        <f t="shared" si="178"/>
        <v>0</v>
      </c>
      <c r="AB3416" s="50">
        <f t="shared" si="179"/>
        <v>4056.3583333333336</v>
      </c>
      <c r="AC3416" s="48" t="str">
        <f>VLOOKUP(ПРОДАЖИ!C:C,'ИЗ ОСНОВЫ НОМЕНКЛАТУР'!D:E,2,0)</f>
        <v>Инструменты и расходные материалы</v>
      </c>
      <c r="AD3416" s="48" t="str">
        <f>VLOOKUP(C:C,'ИЗ ОСНОВЫ НОМЕНКЛАТУР'!D:F,3,0)</f>
        <v>Ручные инструменты</v>
      </c>
      <c r="AE3416" s="48" t="str">
        <f>VLOOKUP(C:C,'ИЗ ОСНОВЫ НОМЕНКЛАТУР'!D:H,5,0)</f>
        <v>C</v>
      </c>
    </row>
    <row r="3417" spans="1:31" ht="9.6" customHeight="1" x14ac:dyDescent="0.2">
      <c r="A3417" s="45" t="s">
        <v>3363</v>
      </c>
      <c r="B3417" s="11"/>
      <c r="C3417" s="11" t="s">
        <v>3413</v>
      </c>
      <c r="D3417" s="44">
        <v>0</v>
      </c>
      <c r="E3417" s="44">
        <v>0</v>
      </c>
      <c r="F3417" s="48">
        <v>0</v>
      </c>
      <c r="G3417" s="48">
        <v>0</v>
      </c>
      <c r="H3417" s="44">
        <v>28</v>
      </c>
      <c r="I3417" s="44">
        <v>0</v>
      </c>
      <c r="J3417" s="44">
        <v>0</v>
      </c>
      <c r="K3417" s="48">
        <v>0</v>
      </c>
      <c r="L3417" s="49">
        <v>0</v>
      </c>
      <c r="M3417" s="49">
        <v>0</v>
      </c>
      <c r="N3417" s="10">
        <v>0</v>
      </c>
      <c r="O3417" s="10">
        <v>0</v>
      </c>
      <c r="P3417" s="10">
        <v>27677.52</v>
      </c>
      <c r="Q3417" s="10">
        <v>0</v>
      </c>
      <c r="R3417" s="10">
        <v>0</v>
      </c>
      <c r="S3417" s="10">
        <v>0</v>
      </c>
      <c r="T3417" s="50">
        <f t="shared" si="178"/>
        <v>0</v>
      </c>
      <c r="U3417" s="50">
        <f t="shared" si="178"/>
        <v>0</v>
      </c>
      <c r="V3417" s="50">
        <f t="shared" si="178"/>
        <v>0</v>
      </c>
      <c r="W3417" s="50">
        <f t="shared" si="178"/>
        <v>0</v>
      </c>
      <c r="X3417" s="50">
        <f t="shared" si="178"/>
        <v>2306.46</v>
      </c>
      <c r="Y3417" s="50">
        <f t="shared" si="178"/>
        <v>0</v>
      </c>
      <c r="Z3417" s="50">
        <f t="shared" si="178"/>
        <v>0</v>
      </c>
      <c r="AA3417" s="50">
        <f t="shared" si="178"/>
        <v>0</v>
      </c>
      <c r="AB3417" s="50">
        <f t="shared" si="179"/>
        <v>2306.46</v>
      </c>
      <c r="AC3417" s="48" t="str">
        <f>VLOOKUP(ПРОДАЖИ!C:C,'ИЗ ОСНОВЫ НОМЕНКЛАТУР'!D:E,2,0)</f>
        <v>Инструменты и расходные материалы</v>
      </c>
      <c r="AD3417" s="48" t="str">
        <f>VLOOKUP(C:C,'ИЗ ОСНОВЫ НОМЕНКЛАТУР'!D:F,3,0)</f>
        <v>Ручные инструменты</v>
      </c>
      <c r="AE3417" s="48" t="str">
        <f>VLOOKUP(C:C,'ИЗ ОСНОВЫ НОМЕНКЛАТУР'!D:H,5,0)</f>
        <v>C</v>
      </c>
    </row>
    <row r="3418" spans="1:31" ht="9.6" customHeight="1" x14ac:dyDescent="0.2">
      <c r="A3418" s="45" t="s">
        <v>3363</v>
      </c>
      <c r="B3418" s="11"/>
      <c r="C3418" s="11" t="s">
        <v>3414</v>
      </c>
      <c r="D3418" s="44">
        <v>0</v>
      </c>
      <c r="E3418" s="44">
        <v>0</v>
      </c>
      <c r="F3418" s="48">
        <v>0</v>
      </c>
      <c r="G3418" s="48">
        <v>0</v>
      </c>
      <c r="H3418" s="44">
        <v>38</v>
      </c>
      <c r="I3418" s="44">
        <v>0</v>
      </c>
      <c r="J3418" s="44">
        <v>0</v>
      </c>
      <c r="K3418" s="48">
        <v>0</v>
      </c>
      <c r="L3418" s="49">
        <v>0</v>
      </c>
      <c r="M3418" s="49">
        <v>0</v>
      </c>
      <c r="N3418" s="10">
        <v>0</v>
      </c>
      <c r="O3418" s="10">
        <v>0</v>
      </c>
      <c r="P3418" s="10">
        <v>18864.669999999998</v>
      </c>
      <c r="Q3418" s="10">
        <v>0</v>
      </c>
      <c r="R3418" s="10">
        <v>0</v>
      </c>
      <c r="S3418" s="10">
        <v>0</v>
      </c>
      <c r="T3418" s="50">
        <f t="shared" si="178"/>
        <v>0</v>
      </c>
      <c r="U3418" s="50">
        <f t="shared" si="178"/>
        <v>0</v>
      </c>
      <c r="V3418" s="50">
        <f t="shared" si="178"/>
        <v>0</v>
      </c>
      <c r="W3418" s="50">
        <f t="shared" si="178"/>
        <v>0</v>
      </c>
      <c r="X3418" s="50">
        <f t="shared" si="178"/>
        <v>1572.0558333333331</v>
      </c>
      <c r="Y3418" s="50">
        <f t="shared" si="178"/>
        <v>0</v>
      </c>
      <c r="Z3418" s="50">
        <f t="shared" si="178"/>
        <v>0</v>
      </c>
      <c r="AA3418" s="50">
        <f t="shared" si="178"/>
        <v>0</v>
      </c>
      <c r="AB3418" s="50">
        <f t="shared" si="179"/>
        <v>1572.0558333333331</v>
      </c>
      <c r="AC3418" s="48" t="str">
        <f>VLOOKUP(ПРОДАЖИ!C:C,'ИЗ ОСНОВЫ НОМЕНКЛАТУР'!D:E,2,0)</f>
        <v>Инструменты и расходные материалы</v>
      </c>
      <c r="AD3418" s="48" t="str">
        <f>VLOOKUP(C:C,'ИЗ ОСНОВЫ НОМЕНКЛАТУР'!D:F,3,0)</f>
        <v>Ручные инструменты</v>
      </c>
      <c r="AE3418" s="48" t="str">
        <f>VLOOKUP(C:C,'ИЗ ОСНОВЫ НОМЕНКЛАТУР'!D:H,5,0)</f>
        <v>C</v>
      </c>
    </row>
    <row r="3419" spans="1:31" ht="9.6" customHeight="1" x14ac:dyDescent="0.2">
      <c r="A3419" s="45" t="s">
        <v>3363</v>
      </c>
      <c r="B3419" s="11"/>
      <c r="C3419" s="11" t="s">
        <v>3415</v>
      </c>
      <c r="D3419" s="44">
        <v>14</v>
      </c>
      <c r="E3419" s="44">
        <v>0</v>
      </c>
      <c r="F3419" s="48">
        <v>1</v>
      </c>
      <c r="G3419" s="48">
        <v>0</v>
      </c>
      <c r="H3419" s="44">
        <v>0</v>
      </c>
      <c r="I3419" s="44">
        <v>0</v>
      </c>
      <c r="J3419" s="44">
        <v>0</v>
      </c>
      <c r="K3419" s="48">
        <v>0</v>
      </c>
      <c r="L3419" s="49">
        <v>41471.300000000003</v>
      </c>
      <c r="M3419" s="49">
        <v>0</v>
      </c>
      <c r="N3419" s="10">
        <v>3180.04</v>
      </c>
      <c r="O3419" s="10">
        <v>0</v>
      </c>
      <c r="P3419" s="10">
        <v>0</v>
      </c>
      <c r="Q3419" s="10">
        <v>0</v>
      </c>
      <c r="R3419" s="10">
        <v>0</v>
      </c>
      <c r="S3419" s="10">
        <v>0</v>
      </c>
      <c r="T3419" s="50">
        <f t="shared" si="178"/>
        <v>3455.9416666666671</v>
      </c>
      <c r="U3419" s="50">
        <f t="shared" si="178"/>
        <v>0</v>
      </c>
      <c r="V3419" s="50">
        <f t="shared" si="178"/>
        <v>265.00333333333333</v>
      </c>
      <c r="W3419" s="50">
        <f t="shared" si="178"/>
        <v>0</v>
      </c>
      <c r="X3419" s="50">
        <f t="shared" si="178"/>
        <v>0</v>
      </c>
      <c r="Y3419" s="50">
        <f t="shared" si="178"/>
        <v>0</v>
      </c>
      <c r="Z3419" s="50">
        <f t="shared" si="178"/>
        <v>0</v>
      </c>
      <c r="AA3419" s="50">
        <f t="shared" si="178"/>
        <v>0</v>
      </c>
      <c r="AB3419" s="50">
        <f t="shared" si="179"/>
        <v>3720.9450000000006</v>
      </c>
      <c r="AC3419" s="48" t="str">
        <f>VLOOKUP(ПРОДАЖИ!C:C,'ИЗ ОСНОВЫ НОМЕНКЛАТУР'!D:E,2,0)</f>
        <v>Инструменты и расходные материалы</v>
      </c>
      <c r="AD3419" s="48" t="str">
        <f>VLOOKUP(C:C,'ИЗ ОСНОВЫ НОМЕНКЛАТУР'!D:F,3,0)</f>
        <v>Ручные инструменты</v>
      </c>
      <c r="AE3419" s="48" t="str">
        <f>VLOOKUP(C:C,'ИЗ ОСНОВЫ НОМЕНКЛАТУР'!D:H,5,0)</f>
        <v>C</v>
      </c>
    </row>
    <row r="3420" spans="1:31" ht="9.6" customHeight="1" x14ac:dyDescent="0.2">
      <c r="A3420" s="45" t="s">
        <v>3363</v>
      </c>
      <c r="B3420" s="11"/>
      <c r="C3420" s="11" t="s">
        <v>3416</v>
      </c>
      <c r="D3420" s="44">
        <v>15</v>
      </c>
      <c r="E3420" s="44">
        <v>0</v>
      </c>
      <c r="F3420" s="48">
        <v>12</v>
      </c>
      <c r="G3420" s="48">
        <v>0</v>
      </c>
      <c r="H3420" s="44">
        <v>0</v>
      </c>
      <c r="I3420" s="44">
        <v>0</v>
      </c>
      <c r="J3420" s="44">
        <v>0</v>
      </c>
      <c r="K3420" s="48">
        <v>0</v>
      </c>
      <c r="L3420" s="49">
        <v>13815</v>
      </c>
      <c r="M3420" s="49">
        <v>0</v>
      </c>
      <c r="N3420" s="10">
        <v>11052</v>
      </c>
      <c r="O3420" s="10">
        <v>0</v>
      </c>
      <c r="P3420" s="10">
        <v>0</v>
      </c>
      <c r="Q3420" s="10">
        <v>0</v>
      </c>
      <c r="R3420" s="10">
        <v>0</v>
      </c>
      <c r="S3420" s="10">
        <v>0</v>
      </c>
      <c r="T3420" s="50">
        <f t="shared" si="178"/>
        <v>1151.25</v>
      </c>
      <c r="U3420" s="50">
        <f t="shared" si="178"/>
        <v>0</v>
      </c>
      <c r="V3420" s="50">
        <f t="shared" si="178"/>
        <v>921</v>
      </c>
      <c r="W3420" s="50">
        <f t="shared" si="178"/>
        <v>0</v>
      </c>
      <c r="X3420" s="50">
        <f t="shared" si="178"/>
        <v>0</v>
      </c>
      <c r="Y3420" s="50">
        <f t="shared" si="178"/>
        <v>0</v>
      </c>
      <c r="Z3420" s="50">
        <f t="shared" si="178"/>
        <v>0</v>
      </c>
      <c r="AA3420" s="50">
        <f t="shared" si="178"/>
        <v>0</v>
      </c>
      <c r="AB3420" s="50">
        <f t="shared" si="179"/>
        <v>2072.25</v>
      </c>
      <c r="AC3420" s="48" t="str">
        <f>VLOOKUP(ПРОДАЖИ!C:C,'ИЗ ОСНОВЫ НОМЕНКЛАТУР'!D:E,2,0)</f>
        <v>Инструменты и расходные материалы</v>
      </c>
      <c r="AD3420" s="48" t="str">
        <f>VLOOKUP(C:C,'ИЗ ОСНОВЫ НОМЕНКЛАТУР'!D:F,3,0)</f>
        <v>Ручные инструменты</v>
      </c>
      <c r="AE3420" s="48" t="str">
        <f>VLOOKUP(C:C,'ИЗ ОСНОВЫ НОМЕНКЛАТУР'!D:H,5,0)</f>
        <v>C</v>
      </c>
    </row>
    <row r="3421" spans="1:31" ht="9.6" customHeight="1" x14ac:dyDescent="0.2">
      <c r="A3421" s="45" t="s">
        <v>3363</v>
      </c>
      <c r="B3421" s="11"/>
      <c r="C3421" s="11" t="s">
        <v>3417</v>
      </c>
      <c r="D3421" s="44">
        <v>5</v>
      </c>
      <c r="E3421" s="44">
        <v>0</v>
      </c>
      <c r="F3421" s="48">
        <v>0</v>
      </c>
      <c r="G3421" s="48">
        <v>0</v>
      </c>
      <c r="H3421" s="44">
        <v>7</v>
      </c>
      <c r="I3421" s="44">
        <v>0</v>
      </c>
      <c r="J3421" s="44">
        <v>0</v>
      </c>
      <c r="K3421" s="48">
        <v>0</v>
      </c>
      <c r="L3421" s="49">
        <v>6589.44</v>
      </c>
      <c r="M3421" s="49">
        <v>0</v>
      </c>
      <c r="N3421" s="10">
        <v>0</v>
      </c>
      <c r="O3421" s="10">
        <v>0</v>
      </c>
      <c r="P3421" s="10">
        <v>8786.26</v>
      </c>
      <c r="Q3421" s="10">
        <v>0</v>
      </c>
      <c r="R3421" s="10">
        <v>0</v>
      </c>
      <c r="S3421" s="10">
        <v>0</v>
      </c>
      <c r="T3421" s="50">
        <f t="shared" si="178"/>
        <v>549.12</v>
      </c>
      <c r="U3421" s="50">
        <f t="shared" si="178"/>
        <v>0</v>
      </c>
      <c r="V3421" s="50">
        <f t="shared" si="178"/>
        <v>0</v>
      </c>
      <c r="W3421" s="50">
        <f t="shared" si="178"/>
        <v>0</v>
      </c>
      <c r="X3421" s="50">
        <f t="shared" si="178"/>
        <v>732.18833333333339</v>
      </c>
      <c r="Y3421" s="50">
        <f t="shared" si="178"/>
        <v>0</v>
      </c>
      <c r="Z3421" s="50">
        <f t="shared" si="178"/>
        <v>0</v>
      </c>
      <c r="AA3421" s="50">
        <f t="shared" si="178"/>
        <v>0</v>
      </c>
      <c r="AB3421" s="50">
        <f t="shared" si="179"/>
        <v>1281.3083333333334</v>
      </c>
      <c r="AC3421" s="48" t="str">
        <f>VLOOKUP(ПРОДАЖИ!C:C,'ИЗ ОСНОВЫ НОМЕНКЛАТУР'!D:E,2,0)</f>
        <v>Инструменты и расходные материалы</v>
      </c>
      <c r="AD3421" s="48" t="str">
        <f>VLOOKUP(C:C,'ИЗ ОСНОВЫ НОМЕНКЛАТУР'!D:F,3,0)</f>
        <v>Ручные инструменты</v>
      </c>
      <c r="AE3421" s="48" t="str">
        <f>VLOOKUP(C:C,'ИЗ ОСНОВЫ НОМЕНКЛАТУР'!D:H,5,0)</f>
        <v>C</v>
      </c>
    </row>
    <row r="3422" spans="1:31" ht="9.6" customHeight="1" x14ac:dyDescent="0.2">
      <c r="A3422" s="45" t="s">
        <v>3363</v>
      </c>
      <c r="B3422" s="11"/>
      <c r="C3422" s="11" t="s">
        <v>3418</v>
      </c>
      <c r="D3422" s="44">
        <v>16</v>
      </c>
      <c r="E3422" s="44">
        <v>0</v>
      </c>
      <c r="F3422" s="48">
        <v>2</v>
      </c>
      <c r="G3422" s="48">
        <v>0</v>
      </c>
      <c r="H3422" s="44">
        <v>0</v>
      </c>
      <c r="I3422" s="44">
        <v>0</v>
      </c>
      <c r="J3422" s="44">
        <v>0</v>
      </c>
      <c r="K3422" s="48">
        <v>0</v>
      </c>
      <c r="L3422" s="49">
        <v>18720</v>
      </c>
      <c r="M3422" s="49">
        <v>0</v>
      </c>
      <c r="N3422" s="10">
        <v>2340</v>
      </c>
      <c r="O3422" s="10">
        <v>0</v>
      </c>
      <c r="P3422" s="10">
        <v>0</v>
      </c>
      <c r="Q3422" s="10">
        <v>0</v>
      </c>
      <c r="R3422" s="10">
        <v>0</v>
      </c>
      <c r="S3422" s="10">
        <v>0</v>
      </c>
      <c r="T3422" s="50">
        <f t="shared" si="178"/>
        <v>1560</v>
      </c>
      <c r="U3422" s="50">
        <f t="shared" si="178"/>
        <v>0</v>
      </c>
      <c r="V3422" s="50">
        <f t="shared" si="178"/>
        <v>195</v>
      </c>
      <c r="W3422" s="50">
        <f t="shared" si="178"/>
        <v>0</v>
      </c>
      <c r="X3422" s="50">
        <f t="shared" si="178"/>
        <v>0</v>
      </c>
      <c r="Y3422" s="50">
        <f t="shared" si="178"/>
        <v>0</v>
      </c>
      <c r="Z3422" s="50">
        <f t="shared" si="178"/>
        <v>0</v>
      </c>
      <c r="AA3422" s="50">
        <f t="shared" si="178"/>
        <v>0</v>
      </c>
      <c r="AB3422" s="50">
        <f t="shared" si="179"/>
        <v>1755</v>
      </c>
      <c r="AC3422" s="48" t="str">
        <f>VLOOKUP(ПРОДАЖИ!C:C,'ИЗ ОСНОВЫ НОМЕНКЛАТУР'!D:E,2,0)</f>
        <v>Инструменты и расходные материалы</v>
      </c>
      <c r="AD3422" s="48" t="str">
        <f>VLOOKUP(C:C,'ИЗ ОСНОВЫ НОМЕНКЛАТУР'!D:F,3,0)</f>
        <v>Ручные инструменты</v>
      </c>
      <c r="AE3422" s="48" t="str">
        <f>VLOOKUP(C:C,'ИЗ ОСНОВЫ НОМЕНКЛАТУР'!D:H,5,0)</f>
        <v>C</v>
      </c>
    </row>
    <row r="3423" spans="1:31" ht="9.6" customHeight="1" x14ac:dyDescent="0.2">
      <c r="A3423" s="45" t="s">
        <v>3363</v>
      </c>
      <c r="B3423" s="11"/>
      <c r="C3423" s="11" t="s">
        <v>3419</v>
      </c>
      <c r="D3423" s="44">
        <v>7</v>
      </c>
      <c r="E3423" s="44">
        <v>0</v>
      </c>
      <c r="F3423" s="48">
        <v>3</v>
      </c>
      <c r="G3423" s="48">
        <v>0</v>
      </c>
      <c r="H3423" s="44">
        <v>3</v>
      </c>
      <c r="I3423" s="44">
        <v>0</v>
      </c>
      <c r="J3423" s="44">
        <v>0</v>
      </c>
      <c r="K3423" s="48">
        <v>0</v>
      </c>
      <c r="L3423" s="49">
        <v>15776.83</v>
      </c>
      <c r="M3423" s="49">
        <v>0</v>
      </c>
      <c r="N3423" s="10">
        <v>7680</v>
      </c>
      <c r="O3423" s="10">
        <v>0</v>
      </c>
      <c r="P3423" s="10">
        <v>5460.54</v>
      </c>
      <c r="Q3423" s="10">
        <v>0</v>
      </c>
      <c r="R3423" s="10">
        <v>0</v>
      </c>
      <c r="S3423" s="10">
        <v>0</v>
      </c>
      <c r="T3423" s="50">
        <f t="shared" si="178"/>
        <v>1314.7358333333334</v>
      </c>
      <c r="U3423" s="50">
        <f t="shared" si="178"/>
        <v>0</v>
      </c>
      <c r="V3423" s="50">
        <f t="shared" si="178"/>
        <v>640</v>
      </c>
      <c r="W3423" s="50">
        <f t="shared" si="178"/>
        <v>0</v>
      </c>
      <c r="X3423" s="50">
        <f t="shared" si="178"/>
        <v>455.04500000000002</v>
      </c>
      <c r="Y3423" s="50">
        <f t="shared" si="178"/>
        <v>0</v>
      </c>
      <c r="Z3423" s="50">
        <f t="shared" si="178"/>
        <v>0</v>
      </c>
      <c r="AA3423" s="50">
        <f t="shared" si="178"/>
        <v>0</v>
      </c>
      <c r="AB3423" s="50">
        <f t="shared" si="179"/>
        <v>2409.7808333333332</v>
      </c>
      <c r="AC3423" s="48" t="str">
        <f>VLOOKUP(ПРОДАЖИ!C:C,'ИЗ ОСНОВЫ НОМЕНКЛАТУР'!D:E,2,0)</f>
        <v>Инструменты и расходные материалы</v>
      </c>
      <c r="AD3423" s="48" t="str">
        <f>VLOOKUP(C:C,'ИЗ ОСНОВЫ НОМЕНКЛАТУР'!D:F,3,0)</f>
        <v>Ручные инструменты</v>
      </c>
      <c r="AE3423" s="48" t="str">
        <f>VLOOKUP(C:C,'ИЗ ОСНОВЫ НОМЕНКЛАТУР'!D:H,5,0)</f>
        <v>C</v>
      </c>
    </row>
    <row r="3424" spans="1:31" ht="9.6" customHeight="1" x14ac:dyDescent="0.2">
      <c r="A3424" s="45" t="s">
        <v>3363</v>
      </c>
      <c r="B3424" s="11"/>
      <c r="C3424" s="11" t="s">
        <v>3420</v>
      </c>
      <c r="D3424" s="44">
        <v>29</v>
      </c>
      <c r="E3424" s="44">
        <v>0</v>
      </c>
      <c r="F3424" s="48">
        <v>3</v>
      </c>
      <c r="G3424" s="48">
        <v>0</v>
      </c>
      <c r="H3424" s="44">
        <v>0</v>
      </c>
      <c r="I3424" s="44">
        <v>0</v>
      </c>
      <c r="J3424" s="44">
        <v>0</v>
      </c>
      <c r="K3424" s="48">
        <v>0</v>
      </c>
      <c r="L3424" s="49">
        <v>17400</v>
      </c>
      <c r="M3424" s="49">
        <v>0</v>
      </c>
      <c r="N3424" s="10">
        <v>1800</v>
      </c>
      <c r="O3424" s="10">
        <v>0</v>
      </c>
      <c r="P3424" s="10">
        <v>0</v>
      </c>
      <c r="Q3424" s="10">
        <v>0</v>
      </c>
      <c r="R3424" s="10">
        <v>0</v>
      </c>
      <c r="S3424" s="10">
        <v>0</v>
      </c>
      <c r="T3424" s="50">
        <f t="shared" si="178"/>
        <v>1450</v>
      </c>
      <c r="U3424" s="50">
        <f t="shared" si="178"/>
        <v>0</v>
      </c>
      <c r="V3424" s="50">
        <f t="shared" si="178"/>
        <v>150</v>
      </c>
      <c r="W3424" s="50">
        <f t="shared" si="178"/>
        <v>0</v>
      </c>
      <c r="X3424" s="50">
        <f t="shared" si="178"/>
        <v>0</v>
      </c>
      <c r="Y3424" s="50">
        <f t="shared" si="178"/>
        <v>0</v>
      </c>
      <c r="Z3424" s="50">
        <f t="shared" si="178"/>
        <v>0</v>
      </c>
      <c r="AA3424" s="50">
        <f t="shared" si="178"/>
        <v>0</v>
      </c>
      <c r="AB3424" s="50">
        <f t="shared" si="179"/>
        <v>1600</v>
      </c>
      <c r="AC3424" s="48" t="str">
        <f>VLOOKUP(ПРОДАЖИ!C:C,'ИЗ ОСНОВЫ НОМЕНКЛАТУР'!D:E,2,0)</f>
        <v>Инструменты и расходные материалы</v>
      </c>
      <c r="AD3424" s="48" t="str">
        <f>VLOOKUP(C:C,'ИЗ ОСНОВЫ НОМЕНКЛАТУР'!D:F,3,0)</f>
        <v>Ручные инструменты</v>
      </c>
      <c r="AE3424" s="48" t="str">
        <f>VLOOKUP(C:C,'ИЗ ОСНОВЫ НОМЕНКЛАТУР'!D:H,5,0)</f>
        <v>C</v>
      </c>
    </row>
    <row r="3425" spans="1:31" ht="9.6" customHeight="1" x14ac:dyDescent="0.2">
      <c r="A3425" s="45" t="s">
        <v>3363</v>
      </c>
      <c r="B3425" s="11"/>
      <c r="C3425" s="11" t="s">
        <v>3421</v>
      </c>
      <c r="D3425" s="44">
        <v>0</v>
      </c>
      <c r="E3425" s="44">
        <v>0</v>
      </c>
      <c r="F3425" s="48">
        <v>0</v>
      </c>
      <c r="G3425" s="48">
        <v>0</v>
      </c>
      <c r="H3425" s="44">
        <v>27</v>
      </c>
      <c r="I3425" s="44">
        <v>0</v>
      </c>
      <c r="J3425" s="44">
        <v>0</v>
      </c>
      <c r="K3425" s="48">
        <v>0</v>
      </c>
      <c r="L3425" s="49">
        <v>0</v>
      </c>
      <c r="M3425" s="49">
        <v>0</v>
      </c>
      <c r="N3425" s="10">
        <v>0</v>
      </c>
      <c r="O3425" s="10">
        <v>0</v>
      </c>
      <c r="P3425" s="10">
        <v>25831.8</v>
      </c>
      <c r="Q3425" s="10">
        <v>0</v>
      </c>
      <c r="R3425" s="10">
        <v>0</v>
      </c>
      <c r="S3425" s="10">
        <v>0</v>
      </c>
      <c r="T3425" s="50">
        <f t="shared" si="178"/>
        <v>0</v>
      </c>
      <c r="U3425" s="50">
        <f t="shared" si="178"/>
        <v>0</v>
      </c>
      <c r="V3425" s="50">
        <f t="shared" si="178"/>
        <v>0</v>
      </c>
      <c r="W3425" s="50">
        <f t="shared" si="178"/>
        <v>0</v>
      </c>
      <c r="X3425" s="50">
        <f t="shared" si="178"/>
        <v>2152.65</v>
      </c>
      <c r="Y3425" s="50">
        <f t="shared" si="178"/>
        <v>0</v>
      </c>
      <c r="Z3425" s="50">
        <f t="shared" si="178"/>
        <v>0</v>
      </c>
      <c r="AA3425" s="50">
        <f t="shared" si="178"/>
        <v>0</v>
      </c>
      <c r="AB3425" s="50">
        <f t="shared" si="179"/>
        <v>2152.65</v>
      </c>
      <c r="AC3425" s="48" t="str">
        <f>VLOOKUP(ПРОДАЖИ!C:C,'ИЗ ОСНОВЫ НОМЕНКЛАТУР'!D:E,2,0)</f>
        <v>Инструменты и расходные материалы</v>
      </c>
      <c r="AD3425" s="48" t="str">
        <f>VLOOKUP(C:C,'ИЗ ОСНОВЫ НОМЕНКЛАТУР'!D:F,3,0)</f>
        <v>Ручные инструменты</v>
      </c>
      <c r="AE3425" s="48" t="str">
        <f>VLOOKUP(C:C,'ИЗ ОСНОВЫ НОМЕНКЛАТУР'!D:H,5,0)</f>
        <v>C</v>
      </c>
    </row>
    <row r="3426" spans="1:31" ht="9.6" customHeight="1" x14ac:dyDescent="0.2">
      <c r="A3426" s="45" t="s">
        <v>3363</v>
      </c>
      <c r="B3426" s="11"/>
      <c r="C3426" s="11" t="s">
        <v>3422</v>
      </c>
      <c r="D3426" s="44">
        <v>1</v>
      </c>
      <c r="E3426" s="44">
        <v>0</v>
      </c>
      <c r="F3426" s="48">
        <v>0</v>
      </c>
      <c r="G3426" s="48">
        <v>0</v>
      </c>
      <c r="H3426" s="44">
        <v>12</v>
      </c>
      <c r="I3426" s="44">
        <v>0</v>
      </c>
      <c r="J3426" s="44">
        <v>0</v>
      </c>
      <c r="K3426" s="48">
        <v>0</v>
      </c>
      <c r="L3426" s="49">
        <v>1476.8</v>
      </c>
      <c r="M3426" s="49">
        <v>0</v>
      </c>
      <c r="N3426" s="10">
        <v>0</v>
      </c>
      <c r="O3426" s="10">
        <v>0</v>
      </c>
      <c r="P3426" s="10">
        <v>16478.580000000002</v>
      </c>
      <c r="Q3426" s="10">
        <v>0</v>
      </c>
      <c r="R3426" s="10">
        <v>0</v>
      </c>
      <c r="S3426" s="10">
        <v>0</v>
      </c>
      <c r="T3426" s="50">
        <f t="shared" si="178"/>
        <v>123.06666666666666</v>
      </c>
      <c r="U3426" s="50">
        <f t="shared" ref="U3426:AA3462" si="180">M3426/12</f>
        <v>0</v>
      </c>
      <c r="V3426" s="50">
        <f t="shared" si="180"/>
        <v>0</v>
      </c>
      <c r="W3426" s="50">
        <f t="shared" si="180"/>
        <v>0</v>
      </c>
      <c r="X3426" s="50">
        <f t="shared" si="180"/>
        <v>1373.2150000000001</v>
      </c>
      <c r="Y3426" s="50">
        <f t="shared" si="180"/>
        <v>0</v>
      </c>
      <c r="Z3426" s="50">
        <f t="shared" si="180"/>
        <v>0</v>
      </c>
      <c r="AA3426" s="50">
        <f t="shared" si="180"/>
        <v>0</v>
      </c>
      <c r="AB3426" s="50">
        <f t="shared" si="179"/>
        <v>1496.2816666666668</v>
      </c>
      <c r="AC3426" s="48" t="str">
        <f>VLOOKUP(ПРОДАЖИ!C:C,'ИЗ ОСНОВЫ НОМЕНКЛАТУР'!D:E,2,0)</f>
        <v>Инструменты и расходные материалы</v>
      </c>
      <c r="AD3426" s="48" t="str">
        <f>VLOOKUP(C:C,'ИЗ ОСНОВЫ НОМЕНКЛАТУР'!D:F,3,0)</f>
        <v>Ручные инструменты</v>
      </c>
      <c r="AE3426" s="48" t="str">
        <f>VLOOKUP(C:C,'ИЗ ОСНОВЫ НОМЕНКЛАТУР'!D:H,5,0)</f>
        <v>C</v>
      </c>
    </row>
    <row r="3427" spans="1:31" ht="9.6" customHeight="1" x14ac:dyDescent="0.2">
      <c r="A3427" s="45" t="s">
        <v>3363</v>
      </c>
      <c r="B3427" s="11"/>
      <c r="C3427" s="11" t="s">
        <v>3423</v>
      </c>
      <c r="D3427" s="44">
        <v>22</v>
      </c>
      <c r="E3427" s="44">
        <v>0</v>
      </c>
      <c r="F3427" s="48">
        <v>0</v>
      </c>
      <c r="G3427" s="48">
        <v>0</v>
      </c>
      <c r="H3427" s="44">
        <v>0</v>
      </c>
      <c r="I3427" s="44">
        <v>0</v>
      </c>
      <c r="J3427" s="44">
        <v>0</v>
      </c>
      <c r="K3427" s="48">
        <v>0</v>
      </c>
      <c r="L3427" s="49">
        <v>16940</v>
      </c>
      <c r="M3427" s="49">
        <v>0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0</v>
      </c>
      <c r="T3427" s="50">
        <f t="shared" ref="T3427:W3490" si="181">L3427/12</f>
        <v>1411.6666666666667</v>
      </c>
      <c r="U3427" s="50">
        <f t="shared" si="180"/>
        <v>0</v>
      </c>
      <c r="V3427" s="50">
        <f t="shared" si="180"/>
        <v>0</v>
      </c>
      <c r="W3427" s="50">
        <f t="shared" si="180"/>
        <v>0</v>
      </c>
      <c r="X3427" s="50">
        <f t="shared" si="180"/>
        <v>0</v>
      </c>
      <c r="Y3427" s="50">
        <f t="shared" si="180"/>
        <v>0</v>
      </c>
      <c r="Z3427" s="50">
        <f t="shared" si="180"/>
        <v>0</v>
      </c>
      <c r="AA3427" s="50">
        <f t="shared" si="180"/>
        <v>0</v>
      </c>
      <c r="AB3427" s="50">
        <f t="shared" si="179"/>
        <v>1411.6666666666667</v>
      </c>
      <c r="AC3427" s="48" t="str">
        <f>VLOOKUP(ПРОДАЖИ!C:C,'ИЗ ОСНОВЫ НОМЕНКЛАТУР'!D:E,2,0)</f>
        <v>Инструменты и расходные материалы</v>
      </c>
      <c r="AD3427" s="48" t="str">
        <f>VLOOKUP(C:C,'ИЗ ОСНОВЫ НОМЕНКЛАТУР'!D:F,3,0)</f>
        <v>Ручные инструменты</v>
      </c>
      <c r="AE3427" s="48" t="str">
        <f>VLOOKUP(C:C,'ИЗ ОСНОВЫ НОМЕНКЛАТУР'!D:H,5,0)</f>
        <v>C</v>
      </c>
    </row>
    <row r="3428" spans="1:31" ht="9.6" customHeight="1" x14ac:dyDescent="0.2">
      <c r="A3428" s="45" t="s">
        <v>3363</v>
      </c>
      <c r="B3428" s="11"/>
      <c r="C3428" s="11" t="s">
        <v>3424</v>
      </c>
      <c r="D3428" s="44">
        <v>0</v>
      </c>
      <c r="E3428" s="44">
        <v>0</v>
      </c>
      <c r="F3428" s="48">
        <v>2102</v>
      </c>
      <c r="G3428" s="48">
        <v>0</v>
      </c>
      <c r="H3428" s="44">
        <v>3525</v>
      </c>
      <c r="I3428" s="44">
        <v>2</v>
      </c>
      <c r="J3428" s="44">
        <v>0</v>
      </c>
      <c r="K3428" s="48">
        <v>0</v>
      </c>
      <c r="L3428" s="49">
        <v>0</v>
      </c>
      <c r="M3428" s="49">
        <v>0</v>
      </c>
      <c r="N3428" s="10">
        <v>11899.21</v>
      </c>
      <c r="O3428" s="10">
        <v>0</v>
      </c>
      <c r="P3428" s="10">
        <v>19951.5</v>
      </c>
      <c r="Q3428" s="10">
        <v>11.32</v>
      </c>
      <c r="R3428" s="10">
        <v>0</v>
      </c>
      <c r="S3428" s="10">
        <v>0</v>
      </c>
      <c r="T3428" s="50">
        <f t="shared" si="181"/>
        <v>0</v>
      </c>
      <c r="U3428" s="50">
        <f t="shared" si="180"/>
        <v>0</v>
      </c>
      <c r="V3428" s="50">
        <f t="shared" si="180"/>
        <v>991.6008333333333</v>
      </c>
      <c r="W3428" s="50">
        <f t="shared" si="180"/>
        <v>0</v>
      </c>
      <c r="X3428" s="50">
        <f t="shared" si="180"/>
        <v>1662.625</v>
      </c>
      <c r="Y3428" s="50">
        <f t="shared" si="180"/>
        <v>0.94333333333333336</v>
      </c>
      <c r="Z3428" s="50">
        <f t="shared" si="180"/>
        <v>0</v>
      </c>
      <c r="AA3428" s="50">
        <f t="shared" si="180"/>
        <v>0</v>
      </c>
      <c r="AB3428" s="50">
        <f t="shared" si="179"/>
        <v>2655.1691666666666</v>
      </c>
      <c r="AC3428" s="48" t="str">
        <f>VLOOKUP(ПРОДАЖИ!C:C,'ИЗ ОСНОВЫ НОМЕНКЛАТУР'!D:E,2,0)</f>
        <v>Инструменты и расходные материалы</v>
      </c>
      <c r="AD3428" s="48" t="str">
        <f>VLOOKUP(C:C,'ИЗ ОСНОВЫ НОМЕНКЛАТУР'!D:F,3,0)</f>
        <v>Ручные инструменты</v>
      </c>
      <c r="AE3428" s="48" t="str">
        <f>VLOOKUP(C:C,'ИЗ ОСНОВЫ НОМЕНКЛАТУР'!D:H,5,0)</f>
        <v>C</v>
      </c>
    </row>
    <row r="3429" spans="1:31" ht="9.6" customHeight="1" x14ac:dyDescent="0.2">
      <c r="A3429" s="45" t="s">
        <v>3363</v>
      </c>
      <c r="B3429" s="11"/>
      <c r="C3429" s="11" t="s">
        <v>3425</v>
      </c>
      <c r="D3429" s="44">
        <v>4</v>
      </c>
      <c r="E3429" s="44">
        <v>0</v>
      </c>
      <c r="F3429" s="48">
        <v>0</v>
      </c>
      <c r="G3429" s="48">
        <v>0</v>
      </c>
      <c r="H3429" s="44">
        <v>0</v>
      </c>
      <c r="I3429" s="44">
        <v>0</v>
      </c>
      <c r="J3429" s="44">
        <v>0</v>
      </c>
      <c r="K3429" s="48">
        <v>0</v>
      </c>
      <c r="L3429" s="49">
        <v>11920</v>
      </c>
      <c r="M3429" s="49">
        <v>0</v>
      </c>
      <c r="N3429" s="10">
        <v>0</v>
      </c>
      <c r="O3429" s="10">
        <v>0</v>
      </c>
      <c r="P3429" s="10">
        <v>0</v>
      </c>
      <c r="Q3429" s="10">
        <v>0</v>
      </c>
      <c r="R3429" s="10">
        <v>0</v>
      </c>
      <c r="S3429" s="10">
        <v>0</v>
      </c>
      <c r="T3429" s="50">
        <f t="shared" si="181"/>
        <v>993.33333333333337</v>
      </c>
      <c r="U3429" s="50">
        <f t="shared" si="180"/>
        <v>0</v>
      </c>
      <c r="V3429" s="50">
        <f t="shared" si="180"/>
        <v>0</v>
      </c>
      <c r="W3429" s="50">
        <f t="shared" si="180"/>
        <v>0</v>
      </c>
      <c r="X3429" s="50">
        <f t="shared" si="180"/>
        <v>0</v>
      </c>
      <c r="Y3429" s="50">
        <f t="shared" si="180"/>
        <v>0</v>
      </c>
      <c r="Z3429" s="50">
        <f t="shared" si="180"/>
        <v>0</v>
      </c>
      <c r="AA3429" s="50">
        <f t="shared" si="180"/>
        <v>0</v>
      </c>
      <c r="AB3429" s="50">
        <f t="shared" si="179"/>
        <v>993.33333333333337</v>
      </c>
      <c r="AC3429" s="48" t="str">
        <f>VLOOKUP(ПРОДАЖИ!C:C,'ИЗ ОСНОВЫ НОМЕНКЛАТУР'!D:E,2,0)</f>
        <v>Инструменты и расходные материалы</v>
      </c>
      <c r="AD3429" s="48" t="str">
        <f>VLOOKUP(C:C,'ИЗ ОСНОВЫ НОМЕНКЛАТУР'!D:F,3,0)</f>
        <v>Ручные инструменты</v>
      </c>
      <c r="AE3429" s="48" t="str">
        <f>VLOOKUP(C:C,'ИЗ ОСНОВЫ НОМЕНКЛАТУР'!D:H,5,0)</f>
        <v>C</v>
      </c>
    </row>
    <row r="3430" spans="1:31" ht="9.6" customHeight="1" x14ac:dyDescent="0.2">
      <c r="A3430" s="45" t="s">
        <v>3363</v>
      </c>
      <c r="B3430" s="11"/>
      <c r="C3430" s="11" t="s">
        <v>3426</v>
      </c>
      <c r="D3430" s="44">
        <v>19</v>
      </c>
      <c r="E3430" s="44">
        <v>0</v>
      </c>
      <c r="F3430" s="48">
        <v>0</v>
      </c>
      <c r="G3430" s="48">
        <v>0</v>
      </c>
      <c r="H3430" s="44">
        <v>0</v>
      </c>
      <c r="I3430" s="44">
        <v>0</v>
      </c>
      <c r="J3430" s="44">
        <v>0</v>
      </c>
      <c r="K3430" s="48">
        <v>0</v>
      </c>
      <c r="L3430" s="49">
        <v>18050</v>
      </c>
      <c r="M3430" s="49">
        <v>0</v>
      </c>
      <c r="N3430" s="10">
        <v>0</v>
      </c>
      <c r="O3430" s="10">
        <v>0</v>
      </c>
      <c r="P3430" s="10">
        <v>0</v>
      </c>
      <c r="Q3430" s="10">
        <v>0</v>
      </c>
      <c r="R3430" s="10">
        <v>0</v>
      </c>
      <c r="S3430" s="10">
        <v>0</v>
      </c>
      <c r="T3430" s="50">
        <f t="shared" si="181"/>
        <v>1504.1666666666667</v>
      </c>
      <c r="U3430" s="50">
        <f t="shared" si="180"/>
        <v>0</v>
      </c>
      <c r="V3430" s="50">
        <f t="shared" si="180"/>
        <v>0</v>
      </c>
      <c r="W3430" s="50">
        <f t="shared" si="180"/>
        <v>0</v>
      </c>
      <c r="X3430" s="50">
        <f t="shared" si="180"/>
        <v>0</v>
      </c>
      <c r="Y3430" s="50">
        <f t="shared" si="180"/>
        <v>0</v>
      </c>
      <c r="Z3430" s="50">
        <f t="shared" si="180"/>
        <v>0</v>
      </c>
      <c r="AA3430" s="50">
        <f t="shared" si="180"/>
        <v>0</v>
      </c>
      <c r="AB3430" s="50">
        <f t="shared" si="179"/>
        <v>1504.1666666666667</v>
      </c>
      <c r="AC3430" s="48" t="str">
        <f>VLOOKUP(ПРОДАЖИ!C:C,'ИЗ ОСНОВЫ НОМЕНКЛАТУР'!D:E,2,0)</f>
        <v>Инструменты и расходные материалы</v>
      </c>
      <c r="AD3430" s="48" t="str">
        <f>VLOOKUP(C:C,'ИЗ ОСНОВЫ НОМЕНКЛАТУР'!D:F,3,0)</f>
        <v>Ручные инструменты</v>
      </c>
      <c r="AE3430" s="48" t="str">
        <f>VLOOKUP(C:C,'ИЗ ОСНОВЫ НОМЕНКЛАТУР'!D:H,5,0)</f>
        <v>C</v>
      </c>
    </row>
    <row r="3431" spans="1:31" ht="9.6" customHeight="1" x14ac:dyDescent="0.2">
      <c r="A3431" s="45" t="s">
        <v>3363</v>
      </c>
      <c r="B3431" s="11"/>
      <c r="C3431" s="11" t="s">
        <v>3427</v>
      </c>
      <c r="D3431" s="44">
        <v>7</v>
      </c>
      <c r="E3431" s="44">
        <v>0</v>
      </c>
      <c r="F3431" s="48">
        <v>4</v>
      </c>
      <c r="G3431" s="48">
        <v>0</v>
      </c>
      <c r="H3431" s="44">
        <v>0</v>
      </c>
      <c r="I3431" s="44">
        <v>0</v>
      </c>
      <c r="J3431" s="44">
        <v>0</v>
      </c>
      <c r="K3431" s="48">
        <v>0</v>
      </c>
      <c r="L3431" s="49">
        <v>9800</v>
      </c>
      <c r="M3431" s="49">
        <v>0</v>
      </c>
      <c r="N3431" s="10">
        <v>5600</v>
      </c>
      <c r="O3431" s="10">
        <v>0</v>
      </c>
      <c r="P3431" s="10">
        <v>0</v>
      </c>
      <c r="Q3431" s="10">
        <v>0</v>
      </c>
      <c r="R3431" s="10">
        <v>0</v>
      </c>
      <c r="S3431" s="10">
        <v>0</v>
      </c>
      <c r="T3431" s="50">
        <f t="shared" si="181"/>
        <v>816.66666666666663</v>
      </c>
      <c r="U3431" s="50">
        <f t="shared" si="180"/>
        <v>0</v>
      </c>
      <c r="V3431" s="50">
        <f t="shared" si="180"/>
        <v>466.66666666666669</v>
      </c>
      <c r="W3431" s="50">
        <f t="shared" si="180"/>
        <v>0</v>
      </c>
      <c r="X3431" s="50">
        <f t="shared" si="180"/>
        <v>0</v>
      </c>
      <c r="Y3431" s="50">
        <f t="shared" si="180"/>
        <v>0</v>
      </c>
      <c r="Z3431" s="50">
        <f t="shared" si="180"/>
        <v>0</v>
      </c>
      <c r="AA3431" s="50">
        <f t="shared" si="180"/>
        <v>0</v>
      </c>
      <c r="AB3431" s="50">
        <f t="shared" si="179"/>
        <v>1283.3333333333333</v>
      </c>
      <c r="AC3431" s="48" t="str">
        <f>VLOOKUP(ПРОДАЖИ!C:C,'ИЗ ОСНОВЫ НОМЕНКЛАТУР'!D:E,2,0)</f>
        <v>Инструменты и расходные материалы</v>
      </c>
      <c r="AD3431" s="48" t="str">
        <f>VLOOKUP(C:C,'ИЗ ОСНОВЫ НОМЕНКЛАТУР'!D:F,3,0)</f>
        <v>Ручные инструменты</v>
      </c>
      <c r="AE3431" s="48" t="str">
        <f>VLOOKUP(C:C,'ИЗ ОСНОВЫ НОМЕНКЛАТУР'!D:H,5,0)</f>
        <v>C</v>
      </c>
    </row>
    <row r="3432" spans="1:31" ht="9.6" customHeight="1" x14ac:dyDescent="0.2">
      <c r="A3432" s="45" t="s">
        <v>3363</v>
      </c>
      <c r="B3432" s="11"/>
      <c r="C3432" s="11" t="s">
        <v>3428</v>
      </c>
      <c r="D3432" s="44">
        <v>6</v>
      </c>
      <c r="E3432" s="44">
        <v>0</v>
      </c>
      <c r="F3432" s="48">
        <v>0</v>
      </c>
      <c r="G3432" s="48">
        <v>0</v>
      </c>
      <c r="H3432" s="44">
        <v>0</v>
      </c>
      <c r="I3432" s="44">
        <v>0</v>
      </c>
      <c r="J3432" s="44">
        <v>0</v>
      </c>
      <c r="K3432" s="48">
        <v>0</v>
      </c>
      <c r="L3432" s="49">
        <v>13880.61</v>
      </c>
      <c r="M3432" s="49">
        <v>0</v>
      </c>
      <c r="N3432" s="10">
        <v>0</v>
      </c>
      <c r="O3432" s="10">
        <v>0</v>
      </c>
      <c r="P3432" s="10">
        <v>0</v>
      </c>
      <c r="Q3432" s="10">
        <v>0</v>
      </c>
      <c r="R3432" s="10">
        <v>0</v>
      </c>
      <c r="S3432" s="10">
        <v>0</v>
      </c>
      <c r="T3432" s="50">
        <f t="shared" si="181"/>
        <v>1156.7175</v>
      </c>
      <c r="U3432" s="50">
        <f t="shared" si="180"/>
        <v>0</v>
      </c>
      <c r="V3432" s="50">
        <f t="shared" si="180"/>
        <v>0</v>
      </c>
      <c r="W3432" s="50">
        <f t="shared" si="180"/>
        <v>0</v>
      </c>
      <c r="X3432" s="50">
        <f t="shared" si="180"/>
        <v>0</v>
      </c>
      <c r="Y3432" s="50">
        <f t="shared" si="180"/>
        <v>0</v>
      </c>
      <c r="Z3432" s="50">
        <f t="shared" si="180"/>
        <v>0</v>
      </c>
      <c r="AA3432" s="50">
        <f t="shared" si="180"/>
        <v>0</v>
      </c>
      <c r="AB3432" s="50">
        <f t="shared" si="179"/>
        <v>1156.7175</v>
      </c>
      <c r="AC3432" s="48" t="str">
        <f>VLOOKUP(ПРОДАЖИ!C:C,'ИЗ ОСНОВЫ НОМЕНКЛАТУР'!D:E,2,0)</f>
        <v>Инструменты и расходные материалы</v>
      </c>
      <c r="AD3432" s="48" t="str">
        <f>VLOOKUP(C:C,'ИЗ ОСНОВЫ НОМЕНКЛАТУР'!D:F,3,0)</f>
        <v>Ручные инструменты</v>
      </c>
      <c r="AE3432" s="48" t="str">
        <f>VLOOKUP(C:C,'ИЗ ОСНОВЫ НОМЕНКЛАТУР'!D:H,5,0)</f>
        <v>C</v>
      </c>
    </row>
    <row r="3433" spans="1:31" ht="9.6" customHeight="1" x14ac:dyDescent="0.2">
      <c r="A3433" s="45" t="s">
        <v>3363</v>
      </c>
      <c r="B3433" s="11"/>
      <c r="C3433" s="11" t="s">
        <v>3429</v>
      </c>
      <c r="D3433" s="44">
        <v>11</v>
      </c>
      <c r="E3433" s="44">
        <v>0</v>
      </c>
      <c r="F3433" s="48">
        <v>0</v>
      </c>
      <c r="G3433" s="48">
        <v>0</v>
      </c>
      <c r="H3433" s="44">
        <v>0</v>
      </c>
      <c r="I3433" s="44">
        <v>0</v>
      </c>
      <c r="J3433" s="44">
        <v>0</v>
      </c>
      <c r="K3433" s="48">
        <v>0</v>
      </c>
      <c r="L3433" s="49">
        <v>14300</v>
      </c>
      <c r="M3433" s="49">
        <v>0</v>
      </c>
      <c r="N3433" s="10">
        <v>0</v>
      </c>
      <c r="O3433" s="10">
        <v>0</v>
      </c>
      <c r="P3433" s="10">
        <v>0</v>
      </c>
      <c r="Q3433" s="10">
        <v>0</v>
      </c>
      <c r="R3433" s="10">
        <v>0</v>
      </c>
      <c r="S3433" s="10">
        <v>0</v>
      </c>
      <c r="T3433" s="50">
        <f t="shared" si="181"/>
        <v>1191.6666666666667</v>
      </c>
      <c r="U3433" s="50">
        <f t="shared" si="180"/>
        <v>0</v>
      </c>
      <c r="V3433" s="50">
        <f t="shared" si="180"/>
        <v>0</v>
      </c>
      <c r="W3433" s="50">
        <f t="shared" si="180"/>
        <v>0</v>
      </c>
      <c r="X3433" s="50">
        <f t="shared" si="180"/>
        <v>0</v>
      </c>
      <c r="Y3433" s="50">
        <f t="shared" si="180"/>
        <v>0</v>
      </c>
      <c r="Z3433" s="50">
        <f t="shared" si="180"/>
        <v>0</v>
      </c>
      <c r="AA3433" s="50">
        <f t="shared" si="180"/>
        <v>0</v>
      </c>
      <c r="AB3433" s="50">
        <f t="shared" si="179"/>
        <v>1191.6666666666667</v>
      </c>
      <c r="AC3433" s="48" t="str">
        <f>VLOOKUP(ПРОДАЖИ!C:C,'ИЗ ОСНОВЫ НОМЕНКЛАТУР'!D:E,2,0)</f>
        <v>Инструменты и расходные материалы</v>
      </c>
      <c r="AD3433" s="48" t="str">
        <f>VLOOKUP(C:C,'ИЗ ОСНОВЫ НОМЕНКЛАТУР'!D:F,3,0)</f>
        <v>Ручные инструменты</v>
      </c>
      <c r="AE3433" s="48" t="str">
        <f>VLOOKUP(C:C,'ИЗ ОСНОВЫ НОМЕНКЛАТУР'!D:H,5,0)</f>
        <v>C</v>
      </c>
    </row>
    <row r="3434" spans="1:31" ht="9.6" customHeight="1" x14ac:dyDescent="0.2">
      <c r="A3434" s="45" t="s">
        <v>3363</v>
      </c>
      <c r="B3434" s="11"/>
      <c r="C3434" s="11" t="s">
        <v>3430</v>
      </c>
      <c r="D3434" s="44">
        <v>9</v>
      </c>
      <c r="E3434" s="44">
        <v>0</v>
      </c>
      <c r="F3434" s="48">
        <v>0</v>
      </c>
      <c r="G3434" s="48">
        <v>0</v>
      </c>
      <c r="H3434" s="44">
        <v>0</v>
      </c>
      <c r="I3434" s="44">
        <v>0</v>
      </c>
      <c r="J3434" s="44">
        <v>0</v>
      </c>
      <c r="K3434" s="48">
        <v>0</v>
      </c>
      <c r="L3434" s="49">
        <v>14400</v>
      </c>
      <c r="M3434" s="49">
        <v>0</v>
      </c>
      <c r="N3434" s="10">
        <v>0</v>
      </c>
      <c r="O3434" s="10">
        <v>0</v>
      </c>
      <c r="P3434" s="10">
        <v>0</v>
      </c>
      <c r="Q3434" s="10">
        <v>0</v>
      </c>
      <c r="R3434" s="10">
        <v>0</v>
      </c>
      <c r="S3434" s="10">
        <v>0</v>
      </c>
      <c r="T3434" s="50">
        <f t="shared" si="181"/>
        <v>1200</v>
      </c>
      <c r="U3434" s="50">
        <f t="shared" si="180"/>
        <v>0</v>
      </c>
      <c r="V3434" s="50">
        <f t="shared" si="180"/>
        <v>0</v>
      </c>
      <c r="W3434" s="50">
        <f t="shared" si="180"/>
        <v>0</v>
      </c>
      <c r="X3434" s="50">
        <f t="shared" si="180"/>
        <v>0</v>
      </c>
      <c r="Y3434" s="50">
        <f t="shared" si="180"/>
        <v>0</v>
      </c>
      <c r="Z3434" s="50">
        <f t="shared" si="180"/>
        <v>0</v>
      </c>
      <c r="AA3434" s="50">
        <f t="shared" si="180"/>
        <v>0</v>
      </c>
      <c r="AB3434" s="50">
        <f t="shared" si="179"/>
        <v>1200</v>
      </c>
      <c r="AC3434" s="48" t="str">
        <f>VLOOKUP(ПРОДАЖИ!C:C,'ИЗ ОСНОВЫ НОМЕНКЛАТУР'!D:E,2,0)</f>
        <v>Инструменты и расходные материалы</v>
      </c>
      <c r="AD3434" s="48" t="str">
        <f>VLOOKUP(C:C,'ИЗ ОСНОВЫ НОМЕНКЛАТУР'!D:F,3,0)</f>
        <v>Ручные инструменты</v>
      </c>
      <c r="AE3434" s="48" t="str">
        <f>VLOOKUP(C:C,'ИЗ ОСНОВЫ НОМЕНКЛАТУР'!D:H,5,0)</f>
        <v>C</v>
      </c>
    </row>
    <row r="3435" spans="1:31" ht="9.6" customHeight="1" x14ac:dyDescent="0.2">
      <c r="A3435" s="45" t="s">
        <v>3363</v>
      </c>
      <c r="B3435" s="11"/>
      <c r="C3435" s="11" t="s">
        <v>3431</v>
      </c>
      <c r="D3435" s="44">
        <v>2</v>
      </c>
      <c r="E3435" s="44">
        <v>0</v>
      </c>
      <c r="F3435" s="48">
        <v>0</v>
      </c>
      <c r="G3435" s="48">
        <v>0</v>
      </c>
      <c r="H3435" s="44">
        <v>0</v>
      </c>
      <c r="I3435" s="44">
        <v>0</v>
      </c>
      <c r="J3435" s="44">
        <v>0</v>
      </c>
      <c r="K3435" s="48">
        <v>0</v>
      </c>
      <c r="L3435" s="49">
        <v>9700</v>
      </c>
      <c r="M3435" s="49">
        <v>0</v>
      </c>
      <c r="N3435" s="10">
        <v>0</v>
      </c>
      <c r="O3435" s="10">
        <v>0</v>
      </c>
      <c r="P3435" s="10">
        <v>0</v>
      </c>
      <c r="Q3435" s="10">
        <v>0</v>
      </c>
      <c r="R3435" s="10">
        <v>0</v>
      </c>
      <c r="S3435" s="10">
        <v>0</v>
      </c>
      <c r="T3435" s="50">
        <f t="shared" si="181"/>
        <v>808.33333333333337</v>
      </c>
      <c r="U3435" s="50">
        <f t="shared" si="180"/>
        <v>0</v>
      </c>
      <c r="V3435" s="50">
        <f t="shared" si="180"/>
        <v>0</v>
      </c>
      <c r="W3435" s="50">
        <f t="shared" si="180"/>
        <v>0</v>
      </c>
      <c r="X3435" s="50">
        <f t="shared" si="180"/>
        <v>0</v>
      </c>
      <c r="Y3435" s="50">
        <f t="shared" si="180"/>
        <v>0</v>
      </c>
      <c r="Z3435" s="50">
        <f t="shared" si="180"/>
        <v>0</v>
      </c>
      <c r="AA3435" s="50">
        <f t="shared" si="180"/>
        <v>0</v>
      </c>
      <c r="AB3435" s="50">
        <f t="shared" si="179"/>
        <v>808.33333333333337</v>
      </c>
      <c r="AC3435" s="48" t="str">
        <f>VLOOKUP(ПРОДАЖИ!C:C,'ИЗ ОСНОВЫ НОМЕНКЛАТУР'!D:E,2,0)</f>
        <v>Инструменты и расходные материалы</v>
      </c>
      <c r="AD3435" s="48" t="str">
        <f>VLOOKUP(C:C,'ИЗ ОСНОВЫ НОМЕНКЛАТУР'!D:F,3,0)</f>
        <v>Ручные инструменты</v>
      </c>
      <c r="AE3435" s="48" t="str">
        <f>VLOOKUP(C:C,'ИЗ ОСНОВЫ НОМЕНКЛАТУР'!D:H,5,0)</f>
        <v>C</v>
      </c>
    </row>
    <row r="3436" spans="1:31" ht="9.6" customHeight="1" x14ac:dyDescent="0.2">
      <c r="A3436" s="45" t="s">
        <v>3363</v>
      </c>
      <c r="B3436" s="11"/>
      <c r="C3436" s="11" t="s">
        <v>3432</v>
      </c>
      <c r="D3436" s="44">
        <v>0</v>
      </c>
      <c r="E3436" s="44">
        <v>0</v>
      </c>
      <c r="F3436" s="48">
        <v>0</v>
      </c>
      <c r="G3436" s="48">
        <v>0</v>
      </c>
      <c r="H3436" s="44">
        <v>7</v>
      </c>
      <c r="I3436" s="44">
        <v>0</v>
      </c>
      <c r="J3436" s="44">
        <v>0</v>
      </c>
      <c r="K3436" s="48">
        <v>0</v>
      </c>
      <c r="L3436" s="49">
        <v>0</v>
      </c>
      <c r="M3436" s="49">
        <v>0</v>
      </c>
      <c r="N3436" s="10">
        <v>0</v>
      </c>
      <c r="O3436" s="10">
        <v>0</v>
      </c>
      <c r="P3436" s="10">
        <v>8745.9699999999993</v>
      </c>
      <c r="Q3436" s="10">
        <v>0</v>
      </c>
      <c r="R3436" s="10">
        <v>0</v>
      </c>
      <c r="S3436" s="10">
        <v>0</v>
      </c>
      <c r="T3436" s="50">
        <f t="shared" si="181"/>
        <v>0</v>
      </c>
      <c r="U3436" s="50">
        <f t="shared" si="180"/>
        <v>0</v>
      </c>
      <c r="V3436" s="50">
        <f t="shared" si="180"/>
        <v>0</v>
      </c>
      <c r="W3436" s="50">
        <f t="shared" si="180"/>
        <v>0</v>
      </c>
      <c r="X3436" s="50">
        <f t="shared" si="180"/>
        <v>728.83083333333332</v>
      </c>
      <c r="Y3436" s="50">
        <f t="shared" si="180"/>
        <v>0</v>
      </c>
      <c r="Z3436" s="50">
        <f t="shared" si="180"/>
        <v>0</v>
      </c>
      <c r="AA3436" s="50">
        <f t="shared" si="180"/>
        <v>0</v>
      </c>
      <c r="AB3436" s="50">
        <f t="shared" si="179"/>
        <v>728.83083333333332</v>
      </c>
      <c r="AC3436" s="48" t="str">
        <f>VLOOKUP(ПРОДАЖИ!C:C,'ИЗ ОСНОВЫ НОМЕНКЛАТУР'!D:E,2,0)</f>
        <v>Инструменты и расходные материалы</v>
      </c>
      <c r="AD3436" s="48" t="str">
        <f>VLOOKUP(C:C,'ИЗ ОСНОВЫ НОМЕНКЛАТУР'!D:F,3,0)</f>
        <v>Ручные инструменты</v>
      </c>
      <c r="AE3436" s="48" t="str">
        <f>VLOOKUP(C:C,'ИЗ ОСНОВЫ НОМЕНКЛАТУР'!D:H,5,0)</f>
        <v>C</v>
      </c>
    </row>
    <row r="3437" spans="1:31" ht="9.6" customHeight="1" x14ac:dyDescent="0.2">
      <c r="A3437" s="45" t="s">
        <v>3363</v>
      </c>
      <c r="B3437" s="11"/>
      <c r="C3437" s="11" t="s">
        <v>3433</v>
      </c>
      <c r="D3437" s="44">
        <v>5</v>
      </c>
      <c r="E3437" s="44">
        <v>0</v>
      </c>
      <c r="F3437" s="48">
        <v>0</v>
      </c>
      <c r="G3437" s="48">
        <v>0</v>
      </c>
      <c r="H3437" s="44">
        <v>0</v>
      </c>
      <c r="I3437" s="44">
        <v>0</v>
      </c>
      <c r="J3437" s="44">
        <v>0</v>
      </c>
      <c r="K3437" s="48">
        <v>0</v>
      </c>
      <c r="L3437" s="49">
        <v>13050</v>
      </c>
      <c r="M3437" s="49">
        <v>0</v>
      </c>
      <c r="N3437" s="10">
        <v>0</v>
      </c>
      <c r="O3437" s="10">
        <v>0</v>
      </c>
      <c r="P3437" s="10">
        <v>0</v>
      </c>
      <c r="Q3437" s="10">
        <v>0</v>
      </c>
      <c r="R3437" s="10">
        <v>0</v>
      </c>
      <c r="S3437" s="10">
        <v>0</v>
      </c>
      <c r="T3437" s="50">
        <f t="shared" si="181"/>
        <v>1087.5</v>
      </c>
      <c r="U3437" s="50">
        <f t="shared" si="180"/>
        <v>0</v>
      </c>
      <c r="V3437" s="50">
        <f t="shared" si="180"/>
        <v>0</v>
      </c>
      <c r="W3437" s="50">
        <f t="shared" si="180"/>
        <v>0</v>
      </c>
      <c r="X3437" s="50">
        <f t="shared" si="180"/>
        <v>0</v>
      </c>
      <c r="Y3437" s="50">
        <f t="shared" si="180"/>
        <v>0</v>
      </c>
      <c r="Z3437" s="50">
        <f t="shared" si="180"/>
        <v>0</v>
      </c>
      <c r="AA3437" s="50">
        <f t="shared" si="180"/>
        <v>0</v>
      </c>
      <c r="AB3437" s="50">
        <f t="shared" si="179"/>
        <v>1087.5</v>
      </c>
      <c r="AC3437" s="48" t="str">
        <f>VLOOKUP(ПРОДАЖИ!C:C,'ИЗ ОСНОВЫ НОМЕНКЛАТУР'!D:E,2,0)</f>
        <v>Инструменты и расходные материалы</v>
      </c>
      <c r="AD3437" s="48" t="str">
        <f>VLOOKUP(C:C,'ИЗ ОСНОВЫ НОМЕНКЛАТУР'!D:F,3,0)</f>
        <v>Ручные инструменты</v>
      </c>
      <c r="AE3437" s="48" t="str">
        <f>VLOOKUP(C:C,'ИЗ ОСНОВЫ НОМЕНКЛАТУР'!D:H,5,0)</f>
        <v>C</v>
      </c>
    </row>
    <row r="3438" spans="1:31" ht="9.6" customHeight="1" x14ac:dyDescent="0.2">
      <c r="A3438" s="45" t="s">
        <v>3363</v>
      </c>
      <c r="B3438" s="11"/>
      <c r="C3438" s="11" t="s">
        <v>3434</v>
      </c>
      <c r="D3438" s="44">
        <v>5</v>
      </c>
      <c r="E3438" s="44">
        <v>0</v>
      </c>
      <c r="F3438" s="48">
        <v>0</v>
      </c>
      <c r="G3438" s="48">
        <v>0</v>
      </c>
      <c r="H3438" s="44">
        <v>0</v>
      </c>
      <c r="I3438" s="44">
        <v>0</v>
      </c>
      <c r="J3438" s="44">
        <v>0</v>
      </c>
      <c r="K3438" s="48">
        <v>0</v>
      </c>
      <c r="L3438" s="49">
        <v>12555</v>
      </c>
      <c r="M3438" s="49">
        <v>0</v>
      </c>
      <c r="N3438" s="10">
        <v>0</v>
      </c>
      <c r="O3438" s="10">
        <v>0</v>
      </c>
      <c r="P3438" s="10">
        <v>0</v>
      </c>
      <c r="Q3438" s="10">
        <v>0</v>
      </c>
      <c r="R3438" s="10">
        <v>0</v>
      </c>
      <c r="S3438" s="10">
        <v>0</v>
      </c>
      <c r="T3438" s="50">
        <f t="shared" si="181"/>
        <v>1046.25</v>
      </c>
      <c r="U3438" s="50">
        <f t="shared" si="180"/>
        <v>0</v>
      </c>
      <c r="V3438" s="50">
        <f t="shared" si="180"/>
        <v>0</v>
      </c>
      <c r="W3438" s="50">
        <f t="shared" si="180"/>
        <v>0</v>
      </c>
      <c r="X3438" s="50">
        <f t="shared" si="180"/>
        <v>0</v>
      </c>
      <c r="Y3438" s="50">
        <f t="shared" si="180"/>
        <v>0</v>
      </c>
      <c r="Z3438" s="50">
        <f t="shared" si="180"/>
        <v>0</v>
      </c>
      <c r="AA3438" s="50">
        <f t="shared" si="180"/>
        <v>0</v>
      </c>
      <c r="AB3438" s="50">
        <f t="shared" si="179"/>
        <v>1046.25</v>
      </c>
      <c r="AC3438" s="48" t="str">
        <f>VLOOKUP(ПРОДАЖИ!C:C,'ИЗ ОСНОВЫ НОМЕНКЛАТУР'!D:E,2,0)</f>
        <v>Инструменты и расходные материалы</v>
      </c>
      <c r="AD3438" s="48" t="str">
        <f>VLOOKUP(C:C,'ИЗ ОСНОВЫ НОМЕНКЛАТУР'!D:F,3,0)</f>
        <v>Ручные инструменты</v>
      </c>
      <c r="AE3438" s="48" t="str">
        <f>VLOOKUP(C:C,'ИЗ ОСНОВЫ НОМЕНКЛАТУР'!D:H,5,0)</f>
        <v>C</v>
      </c>
    </row>
    <row r="3439" spans="1:31" ht="9.6" customHeight="1" x14ac:dyDescent="0.2">
      <c r="A3439" s="45" t="s">
        <v>3363</v>
      </c>
      <c r="B3439" s="11"/>
      <c r="C3439" s="11" t="s">
        <v>3435</v>
      </c>
      <c r="D3439" s="44">
        <v>6</v>
      </c>
      <c r="E3439" s="44">
        <v>0</v>
      </c>
      <c r="F3439" s="48">
        <v>0</v>
      </c>
      <c r="G3439" s="48">
        <v>0</v>
      </c>
      <c r="H3439" s="44">
        <v>2</v>
      </c>
      <c r="I3439" s="44">
        <v>0</v>
      </c>
      <c r="J3439" s="44">
        <v>0</v>
      </c>
      <c r="K3439" s="48">
        <v>0</v>
      </c>
      <c r="L3439" s="49">
        <v>8455.01</v>
      </c>
      <c r="M3439" s="49">
        <v>0</v>
      </c>
      <c r="N3439" s="10">
        <v>0</v>
      </c>
      <c r="O3439" s="10">
        <v>0</v>
      </c>
      <c r="P3439" s="10">
        <v>2574.7199999999998</v>
      </c>
      <c r="Q3439" s="10">
        <v>0</v>
      </c>
      <c r="R3439" s="10">
        <v>0</v>
      </c>
      <c r="S3439" s="10">
        <v>0</v>
      </c>
      <c r="T3439" s="50">
        <f t="shared" si="181"/>
        <v>704.58416666666665</v>
      </c>
      <c r="U3439" s="50">
        <f t="shared" si="180"/>
        <v>0</v>
      </c>
      <c r="V3439" s="50">
        <f t="shared" si="180"/>
        <v>0</v>
      </c>
      <c r="W3439" s="50">
        <f t="shared" si="180"/>
        <v>0</v>
      </c>
      <c r="X3439" s="50">
        <f t="shared" si="180"/>
        <v>214.55999999999997</v>
      </c>
      <c r="Y3439" s="50">
        <f t="shared" si="180"/>
        <v>0</v>
      </c>
      <c r="Z3439" s="50">
        <f t="shared" si="180"/>
        <v>0</v>
      </c>
      <c r="AA3439" s="50">
        <f t="shared" si="180"/>
        <v>0</v>
      </c>
      <c r="AB3439" s="50">
        <f t="shared" si="179"/>
        <v>919.14416666666659</v>
      </c>
      <c r="AC3439" s="48" t="str">
        <f>VLOOKUP(ПРОДАЖИ!C:C,'ИЗ ОСНОВЫ НОМЕНКЛАТУР'!D:E,2,0)</f>
        <v>Инструменты и расходные материалы</v>
      </c>
      <c r="AD3439" s="48" t="str">
        <f>VLOOKUP(C:C,'ИЗ ОСНОВЫ НОМЕНКЛАТУР'!D:F,3,0)</f>
        <v>Ручные инструменты</v>
      </c>
      <c r="AE3439" s="48" t="str">
        <f>VLOOKUP(C:C,'ИЗ ОСНОВЫ НОМЕНКЛАТУР'!D:H,5,0)</f>
        <v>C</v>
      </c>
    </row>
    <row r="3440" spans="1:31" ht="9.6" customHeight="1" x14ac:dyDescent="0.2">
      <c r="A3440" s="45" t="s">
        <v>3363</v>
      </c>
      <c r="B3440" s="11"/>
      <c r="C3440" s="11" t="s">
        <v>3436</v>
      </c>
      <c r="D3440" s="44">
        <v>0</v>
      </c>
      <c r="E3440" s="44">
        <v>0</v>
      </c>
      <c r="F3440" s="48">
        <v>0</v>
      </c>
      <c r="G3440" s="48">
        <v>0</v>
      </c>
      <c r="H3440" s="44">
        <v>9</v>
      </c>
      <c r="I3440" s="44">
        <v>0</v>
      </c>
      <c r="J3440" s="44">
        <v>0</v>
      </c>
      <c r="K3440" s="48">
        <v>0</v>
      </c>
      <c r="L3440" s="49">
        <v>0</v>
      </c>
      <c r="M3440" s="49">
        <v>0</v>
      </c>
      <c r="N3440" s="10">
        <v>0</v>
      </c>
      <c r="O3440" s="10">
        <v>0</v>
      </c>
      <c r="P3440" s="10">
        <v>10600.29</v>
      </c>
      <c r="Q3440" s="10">
        <v>0</v>
      </c>
      <c r="R3440" s="10">
        <v>0</v>
      </c>
      <c r="S3440" s="10">
        <v>0</v>
      </c>
      <c r="T3440" s="50">
        <f t="shared" si="181"/>
        <v>0</v>
      </c>
      <c r="U3440" s="50">
        <f t="shared" si="180"/>
        <v>0</v>
      </c>
      <c r="V3440" s="50">
        <f t="shared" si="180"/>
        <v>0</v>
      </c>
      <c r="W3440" s="50">
        <f t="shared" si="180"/>
        <v>0</v>
      </c>
      <c r="X3440" s="50">
        <f t="shared" si="180"/>
        <v>883.35750000000007</v>
      </c>
      <c r="Y3440" s="50">
        <f t="shared" si="180"/>
        <v>0</v>
      </c>
      <c r="Z3440" s="50">
        <f t="shared" si="180"/>
        <v>0</v>
      </c>
      <c r="AA3440" s="50">
        <f t="shared" si="180"/>
        <v>0</v>
      </c>
      <c r="AB3440" s="50">
        <f t="shared" si="179"/>
        <v>883.35750000000007</v>
      </c>
      <c r="AC3440" s="48" t="str">
        <f>VLOOKUP(ПРОДАЖИ!C:C,'ИЗ ОСНОВЫ НОМЕНКЛАТУР'!D:E,2,0)</f>
        <v>Инструменты и расходные материалы</v>
      </c>
      <c r="AD3440" s="48" t="str">
        <f>VLOOKUP(C:C,'ИЗ ОСНОВЫ НОМЕНКЛАТУР'!D:F,3,0)</f>
        <v>Ручные инструменты</v>
      </c>
      <c r="AE3440" s="48" t="str">
        <f>VLOOKUP(C:C,'ИЗ ОСНОВЫ НОМЕНКЛАТУР'!D:H,5,0)</f>
        <v>C</v>
      </c>
    </row>
    <row r="3441" spans="1:31" ht="9.6" customHeight="1" x14ac:dyDescent="0.2">
      <c r="A3441" s="45" t="s">
        <v>3363</v>
      </c>
      <c r="B3441" s="11"/>
      <c r="C3441" s="11" t="s">
        <v>3437</v>
      </c>
      <c r="D3441" s="44">
        <v>5</v>
      </c>
      <c r="E3441" s="44">
        <v>0</v>
      </c>
      <c r="F3441" s="48">
        <v>0</v>
      </c>
      <c r="G3441" s="48">
        <v>0</v>
      </c>
      <c r="H3441" s="44">
        <v>0</v>
      </c>
      <c r="I3441" s="44">
        <v>0</v>
      </c>
      <c r="J3441" s="44">
        <v>0</v>
      </c>
      <c r="K3441" s="48">
        <v>0</v>
      </c>
      <c r="L3441" s="49">
        <v>9895.68</v>
      </c>
      <c r="M3441" s="49">
        <v>0</v>
      </c>
      <c r="N3441" s="10">
        <v>0</v>
      </c>
      <c r="O3441" s="10">
        <v>0</v>
      </c>
      <c r="P3441" s="10">
        <v>0</v>
      </c>
      <c r="Q3441" s="10">
        <v>0</v>
      </c>
      <c r="R3441" s="10">
        <v>0</v>
      </c>
      <c r="S3441" s="10">
        <v>0</v>
      </c>
      <c r="T3441" s="50">
        <f t="shared" si="181"/>
        <v>824.64</v>
      </c>
      <c r="U3441" s="50">
        <f t="shared" si="180"/>
        <v>0</v>
      </c>
      <c r="V3441" s="50">
        <f t="shared" si="180"/>
        <v>0</v>
      </c>
      <c r="W3441" s="50">
        <f t="shared" si="180"/>
        <v>0</v>
      </c>
      <c r="X3441" s="50">
        <f t="shared" si="180"/>
        <v>0</v>
      </c>
      <c r="Y3441" s="50">
        <f t="shared" si="180"/>
        <v>0</v>
      </c>
      <c r="Z3441" s="50">
        <f t="shared" si="180"/>
        <v>0</v>
      </c>
      <c r="AA3441" s="50">
        <f t="shared" si="180"/>
        <v>0</v>
      </c>
      <c r="AB3441" s="50">
        <f t="shared" si="179"/>
        <v>824.64</v>
      </c>
      <c r="AC3441" s="48" t="str">
        <f>VLOOKUP(ПРОДАЖИ!C:C,'ИЗ ОСНОВЫ НОМЕНКЛАТУР'!D:E,2,0)</f>
        <v>Инструменты и расходные материалы</v>
      </c>
      <c r="AD3441" s="48" t="str">
        <f>VLOOKUP(C:C,'ИЗ ОСНОВЫ НОМЕНКЛАТУР'!D:F,3,0)</f>
        <v>Ручные инструменты</v>
      </c>
      <c r="AE3441" s="48" t="str">
        <f>VLOOKUP(C:C,'ИЗ ОСНОВЫ НОМЕНКЛАТУР'!D:H,5,0)</f>
        <v>C</v>
      </c>
    </row>
    <row r="3442" spans="1:31" ht="9.6" customHeight="1" x14ac:dyDescent="0.2">
      <c r="A3442" s="45" t="s">
        <v>3363</v>
      </c>
      <c r="B3442" s="11"/>
      <c r="C3442" s="11" t="s">
        <v>3438</v>
      </c>
      <c r="D3442" s="44">
        <v>7</v>
      </c>
      <c r="E3442" s="44">
        <v>0</v>
      </c>
      <c r="F3442" s="48">
        <v>0</v>
      </c>
      <c r="G3442" s="48">
        <v>0</v>
      </c>
      <c r="H3442" s="44">
        <v>0</v>
      </c>
      <c r="I3442" s="44">
        <v>0</v>
      </c>
      <c r="J3442" s="44">
        <v>0</v>
      </c>
      <c r="K3442" s="48">
        <v>0</v>
      </c>
      <c r="L3442" s="49">
        <v>10010</v>
      </c>
      <c r="M3442" s="49">
        <v>0</v>
      </c>
      <c r="N3442" s="10">
        <v>0</v>
      </c>
      <c r="O3442" s="10">
        <v>0</v>
      </c>
      <c r="P3442" s="10">
        <v>0</v>
      </c>
      <c r="Q3442" s="10">
        <v>0</v>
      </c>
      <c r="R3442" s="10">
        <v>0</v>
      </c>
      <c r="S3442" s="10">
        <v>0</v>
      </c>
      <c r="T3442" s="50">
        <f t="shared" si="181"/>
        <v>834.16666666666663</v>
      </c>
      <c r="U3442" s="50">
        <f t="shared" si="180"/>
        <v>0</v>
      </c>
      <c r="V3442" s="50">
        <f t="shared" si="180"/>
        <v>0</v>
      </c>
      <c r="W3442" s="50">
        <f t="shared" si="180"/>
        <v>0</v>
      </c>
      <c r="X3442" s="50">
        <f t="shared" si="180"/>
        <v>0</v>
      </c>
      <c r="Y3442" s="50">
        <f t="shared" si="180"/>
        <v>0</v>
      </c>
      <c r="Z3442" s="50">
        <f t="shared" si="180"/>
        <v>0</v>
      </c>
      <c r="AA3442" s="50">
        <f t="shared" si="180"/>
        <v>0</v>
      </c>
      <c r="AB3442" s="50">
        <f t="shared" si="179"/>
        <v>834.16666666666663</v>
      </c>
      <c r="AC3442" s="48" t="str">
        <f>VLOOKUP(ПРОДАЖИ!C:C,'ИЗ ОСНОВЫ НОМЕНКЛАТУР'!D:E,2,0)</f>
        <v>Инструменты и расходные материалы</v>
      </c>
      <c r="AD3442" s="48" t="str">
        <f>VLOOKUP(C:C,'ИЗ ОСНОВЫ НОМЕНКЛАТУР'!D:F,3,0)</f>
        <v>Ручные инструменты</v>
      </c>
      <c r="AE3442" s="48" t="str">
        <f>VLOOKUP(C:C,'ИЗ ОСНОВЫ НОМЕНКЛАТУР'!D:H,5,0)</f>
        <v>C</v>
      </c>
    </row>
    <row r="3443" spans="1:31" ht="9.6" customHeight="1" x14ac:dyDescent="0.2">
      <c r="A3443" s="45" t="s">
        <v>3363</v>
      </c>
      <c r="B3443" s="11"/>
      <c r="C3443" s="11" t="s">
        <v>3439</v>
      </c>
      <c r="D3443" s="44">
        <v>9</v>
      </c>
      <c r="E3443" s="44">
        <v>0</v>
      </c>
      <c r="F3443" s="48">
        <v>0</v>
      </c>
      <c r="G3443" s="48">
        <v>0</v>
      </c>
      <c r="H3443" s="44">
        <v>0</v>
      </c>
      <c r="I3443" s="44">
        <v>0</v>
      </c>
      <c r="J3443" s="44">
        <v>0</v>
      </c>
      <c r="K3443" s="48">
        <v>0</v>
      </c>
      <c r="L3443" s="49">
        <v>7200</v>
      </c>
      <c r="M3443" s="49">
        <v>0</v>
      </c>
      <c r="N3443" s="10">
        <v>0</v>
      </c>
      <c r="O3443" s="10">
        <v>0</v>
      </c>
      <c r="P3443" s="10">
        <v>0</v>
      </c>
      <c r="Q3443" s="10">
        <v>0</v>
      </c>
      <c r="R3443" s="10">
        <v>0</v>
      </c>
      <c r="S3443" s="10">
        <v>0</v>
      </c>
      <c r="T3443" s="50">
        <f t="shared" si="181"/>
        <v>600</v>
      </c>
      <c r="U3443" s="50">
        <f t="shared" si="180"/>
        <v>0</v>
      </c>
      <c r="V3443" s="50">
        <f t="shared" si="180"/>
        <v>0</v>
      </c>
      <c r="W3443" s="50">
        <f t="shared" si="180"/>
        <v>0</v>
      </c>
      <c r="X3443" s="50">
        <f t="shared" si="180"/>
        <v>0</v>
      </c>
      <c r="Y3443" s="50">
        <f t="shared" si="180"/>
        <v>0</v>
      </c>
      <c r="Z3443" s="50">
        <f t="shared" si="180"/>
        <v>0</v>
      </c>
      <c r="AA3443" s="50">
        <f t="shared" si="180"/>
        <v>0</v>
      </c>
      <c r="AB3443" s="50">
        <f t="shared" si="179"/>
        <v>600</v>
      </c>
      <c r="AC3443" s="48" t="str">
        <f>VLOOKUP(ПРОДАЖИ!C:C,'ИЗ ОСНОВЫ НОМЕНКЛАТУР'!D:E,2,0)</f>
        <v>Инструменты и расходные материалы</v>
      </c>
      <c r="AD3443" s="48" t="str">
        <f>VLOOKUP(C:C,'ИЗ ОСНОВЫ НОМЕНКЛАТУР'!D:F,3,0)</f>
        <v>Ручные инструменты</v>
      </c>
      <c r="AE3443" s="48" t="str">
        <f>VLOOKUP(C:C,'ИЗ ОСНОВЫ НОМЕНКЛАТУР'!D:H,5,0)</f>
        <v>C</v>
      </c>
    </row>
    <row r="3444" spans="1:31" ht="9.6" customHeight="1" x14ac:dyDescent="0.2">
      <c r="A3444" s="45" t="s">
        <v>3363</v>
      </c>
      <c r="B3444" s="11"/>
      <c r="C3444" s="11" t="s">
        <v>3440</v>
      </c>
      <c r="D3444" s="44">
        <v>10</v>
      </c>
      <c r="E3444" s="44">
        <v>0</v>
      </c>
      <c r="F3444" s="48">
        <v>0</v>
      </c>
      <c r="G3444" s="48">
        <v>0</v>
      </c>
      <c r="H3444" s="44">
        <v>0</v>
      </c>
      <c r="I3444" s="44">
        <v>0</v>
      </c>
      <c r="J3444" s="44">
        <v>0</v>
      </c>
      <c r="K3444" s="48">
        <v>0</v>
      </c>
      <c r="L3444" s="49">
        <v>9600</v>
      </c>
      <c r="M3444" s="49">
        <v>0</v>
      </c>
      <c r="N3444" s="10">
        <v>0</v>
      </c>
      <c r="O3444" s="10">
        <v>0</v>
      </c>
      <c r="P3444" s="10">
        <v>0</v>
      </c>
      <c r="Q3444" s="10">
        <v>0</v>
      </c>
      <c r="R3444" s="10">
        <v>0</v>
      </c>
      <c r="S3444" s="10">
        <v>0</v>
      </c>
      <c r="T3444" s="50">
        <f t="shared" si="181"/>
        <v>800</v>
      </c>
      <c r="U3444" s="50">
        <f t="shared" si="180"/>
        <v>0</v>
      </c>
      <c r="V3444" s="50">
        <f t="shared" si="180"/>
        <v>0</v>
      </c>
      <c r="W3444" s="50">
        <f t="shared" si="180"/>
        <v>0</v>
      </c>
      <c r="X3444" s="50">
        <f t="shared" si="180"/>
        <v>0</v>
      </c>
      <c r="Y3444" s="50">
        <f t="shared" si="180"/>
        <v>0</v>
      </c>
      <c r="Z3444" s="50">
        <f t="shared" si="180"/>
        <v>0</v>
      </c>
      <c r="AA3444" s="50">
        <f t="shared" si="180"/>
        <v>0</v>
      </c>
      <c r="AB3444" s="50">
        <f t="shared" si="179"/>
        <v>800</v>
      </c>
      <c r="AC3444" s="48" t="str">
        <f>VLOOKUP(ПРОДАЖИ!C:C,'ИЗ ОСНОВЫ НОМЕНКЛАТУР'!D:E,2,0)</f>
        <v>Инструменты и расходные материалы</v>
      </c>
      <c r="AD3444" s="48" t="str">
        <f>VLOOKUP(C:C,'ИЗ ОСНОВЫ НОМЕНКЛАТУР'!D:F,3,0)</f>
        <v>Ручные инструменты</v>
      </c>
      <c r="AE3444" s="48" t="str">
        <f>VLOOKUP(C:C,'ИЗ ОСНОВЫ НОМЕНКЛАТУР'!D:H,5,0)</f>
        <v>C</v>
      </c>
    </row>
    <row r="3445" spans="1:31" ht="9.6" customHeight="1" x14ac:dyDescent="0.2">
      <c r="A3445" s="45" t="s">
        <v>3363</v>
      </c>
      <c r="B3445" s="11"/>
      <c r="C3445" s="11" t="s">
        <v>3441</v>
      </c>
      <c r="D3445" s="44">
        <v>10</v>
      </c>
      <c r="E3445" s="44">
        <v>0</v>
      </c>
      <c r="F3445" s="48">
        <v>0</v>
      </c>
      <c r="G3445" s="48">
        <v>0</v>
      </c>
      <c r="H3445" s="44">
        <v>0</v>
      </c>
      <c r="I3445" s="44">
        <v>0</v>
      </c>
      <c r="J3445" s="44">
        <v>0</v>
      </c>
      <c r="K3445" s="48">
        <v>0</v>
      </c>
      <c r="L3445" s="49">
        <v>9500</v>
      </c>
      <c r="M3445" s="49">
        <v>0</v>
      </c>
      <c r="N3445" s="10">
        <v>0</v>
      </c>
      <c r="O3445" s="10">
        <v>0</v>
      </c>
      <c r="P3445" s="10">
        <v>0</v>
      </c>
      <c r="Q3445" s="10">
        <v>0</v>
      </c>
      <c r="R3445" s="10">
        <v>0</v>
      </c>
      <c r="S3445" s="10">
        <v>0</v>
      </c>
      <c r="T3445" s="50">
        <f t="shared" si="181"/>
        <v>791.66666666666663</v>
      </c>
      <c r="U3445" s="50">
        <f t="shared" si="180"/>
        <v>0</v>
      </c>
      <c r="V3445" s="50">
        <f t="shared" si="180"/>
        <v>0</v>
      </c>
      <c r="W3445" s="50">
        <f t="shared" si="180"/>
        <v>0</v>
      </c>
      <c r="X3445" s="50">
        <f t="shared" si="180"/>
        <v>0</v>
      </c>
      <c r="Y3445" s="50">
        <f t="shared" si="180"/>
        <v>0</v>
      </c>
      <c r="Z3445" s="50">
        <f t="shared" si="180"/>
        <v>0</v>
      </c>
      <c r="AA3445" s="50">
        <f t="shared" si="180"/>
        <v>0</v>
      </c>
      <c r="AB3445" s="50">
        <f t="shared" si="179"/>
        <v>791.66666666666663</v>
      </c>
      <c r="AC3445" s="48" t="str">
        <f>VLOOKUP(ПРОДАЖИ!C:C,'ИЗ ОСНОВЫ НОМЕНКЛАТУР'!D:E,2,0)</f>
        <v>Инструменты и расходные материалы</v>
      </c>
      <c r="AD3445" s="48" t="str">
        <f>VLOOKUP(C:C,'ИЗ ОСНОВЫ НОМЕНКЛАТУР'!D:F,3,0)</f>
        <v>Ручные инструменты</v>
      </c>
      <c r="AE3445" s="48" t="str">
        <f>VLOOKUP(C:C,'ИЗ ОСНОВЫ НОМЕНКЛАТУР'!D:H,5,0)</f>
        <v>C</v>
      </c>
    </row>
    <row r="3446" spans="1:31" ht="9.6" customHeight="1" x14ac:dyDescent="0.2">
      <c r="A3446" s="45" t="s">
        <v>3363</v>
      </c>
      <c r="B3446" s="11"/>
      <c r="C3446" s="11" t="s">
        <v>3442</v>
      </c>
      <c r="D3446" s="44">
        <v>9</v>
      </c>
      <c r="E3446" s="44">
        <v>0</v>
      </c>
      <c r="F3446" s="48">
        <v>0</v>
      </c>
      <c r="G3446" s="48">
        <v>0</v>
      </c>
      <c r="H3446" s="44">
        <v>0</v>
      </c>
      <c r="I3446" s="44">
        <v>0</v>
      </c>
      <c r="J3446" s="44">
        <v>0</v>
      </c>
      <c r="K3446" s="48">
        <v>0</v>
      </c>
      <c r="L3446" s="49">
        <v>7920</v>
      </c>
      <c r="M3446" s="49">
        <v>0</v>
      </c>
      <c r="N3446" s="10">
        <v>0</v>
      </c>
      <c r="O3446" s="10">
        <v>0</v>
      </c>
      <c r="P3446" s="10">
        <v>0</v>
      </c>
      <c r="Q3446" s="10">
        <v>0</v>
      </c>
      <c r="R3446" s="10">
        <v>0</v>
      </c>
      <c r="S3446" s="10">
        <v>0</v>
      </c>
      <c r="T3446" s="50">
        <f t="shared" si="181"/>
        <v>660</v>
      </c>
      <c r="U3446" s="50">
        <f t="shared" si="180"/>
        <v>0</v>
      </c>
      <c r="V3446" s="50">
        <f t="shared" si="180"/>
        <v>0</v>
      </c>
      <c r="W3446" s="50">
        <f t="shared" si="180"/>
        <v>0</v>
      </c>
      <c r="X3446" s="50">
        <f t="shared" si="180"/>
        <v>0</v>
      </c>
      <c r="Y3446" s="50">
        <f t="shared" si="180"/>
        <v>0</v>
      </c>
      <c r="Z3446" s="50">
        <f t="shared" si="180"/>
        <v>0</v>
      </c>
      <c r="AA3446" s="50">
        <f t="shared" si="180"/>
        <v>0</v>
      </c>
      <c r="AB3446" s="50">
        <f t="shared" si="179"/>
        <v>660</v>
      </c>
      <c r="AC3446" s="48" t="str">
        <f>VLOOKUP(ПРОДАЖИ!C:C,'ИЗ ОСНОВЫ НОМЕНКЛАТУР'!D:E,2,0)</f>
        <v>Инструменты и расходные материалы</v>
      </c>
      <c r="AD3446" s="48" t="str">
        <f>VLOOKUP(C:C,'ИЗ ОСНОВЫ НОМЕНКЛАТУР'!D:F,3,0)</f>
        <v>Ручные инструменты</v>
      </c>
      <c r="AE3446" s="48" t="str">
        <f>VLOOKUP(C:C,'ИЗ ОСНОВЫ НОМЕНКЛАТУР'!D:H,5,0)</f>
        <v>C</v>
      </c>
    </row>
    <row r="3447" spans="1:31" ht="9.6" customHeight="1" x14ac:dyDescent="0.2">
      <c r="A3447" s="45" t="s">
        <v>3363</v>
      </c>
      <c r="B3447" s="11"/>
      <c r="C3447" s="11" t="s">
        <v>3443</v>
      </c>
      <c r="D3447" s="44">
        <v>6</v>
      </c>
      <c r="E3447" s="44">
        <v>0</v>
      </c>
      <c r="F3447" s="48">
        <v>0</v>
      </c>
      <c r="G3447" s="48">
        <v>0</v>
      </c>
      <c r="H3447" s="44">
        <v>0</v>
      </c>
      <c r="I3447" s="44">
        <v>0</v>
      </c>
      <c r="J3447" s="44">
        <v>0</v>
      </c>
      <c r="K3447" s="48">
        <v>0</v>
      </c>
      <c r="L3447" s="49">
        <v>7901.26</v>
      </c>
      <c r="M3447" s="49">
        <v>0</v>
      </c>
      <c r="N3447" s="10">
        <v>0</v>
      </c>
      <c r="O3447" s="10">
        <v>0</v>
      </c>
      <c r="P3447" s="10">
        <v>0</v>
      </c>
      <c r="Q3447" s="10">
        <v>0</v>
      </c>
      <c r="R3447" s="10">
        <v>0</v>
      </c>
      <c r="S3447" s="10">
        <v>0</v>
      </c>
      <c r="T3447" s="50">
        <f t="shared" si="181"/>
        <v>658.43833333333339</v>
      </c>
      <c r="U3447" s="50">
        <f t="shared" si="180"/>
        <v>0</v>
      </c>
      <c r="V3447" s="50">
        <f t="shared" si="180"/>
        <v>0</v>
      </c>
      <c r="W3447" s="50">
        <f t="shared" si="180"/>
        <v>0</v>
      </c>
      <c r="X3447" s="50">
        <f t="shared" si="180"/>
        <v>0</v>
      </c>
      <c r="Y3447" s="50">
        <f t="shared" si="180"/>
        <v>0</v>
      </c>
      <c r="Z3447" s="50">
        <f t="shared" si="180"/>
        <v>0</v>
      </c>
      <c r="AA3447" s="50">
        <f t="shared" si="180"/>
        <v>0</v>
      </c>
      <c r="AB3447" s="50">
        <f t="shared" si="179"/>
        <v>658.43833333333339</v>
      </c>
      <c r="AC3447" s="48" t="str">
        <f>VLOOKUP(ПРОДАЖИ!C:C,'ИЗ ОСНОВЫ НОМЕНКЛАТУР'!D:E,2,0)</f>
        <v>Инструменты и расходные материалы</v>
      </c>
      <c r="AD3447" s="48" t="str">
        <f>VLOOKUP(C:C,'ИЗ ОСНОВЫ НОМЕНКЛАТУР'!D:F,3,0)</f>
        <v>Ручные инструменты</v>
      </c>
      <c r="AE3447" s="48" t="str">
        <f>VLOOKUP(C:C,'ИЗ ОСНОВЫ НОМЕНКЛАТУР'!D:H,5,0)</f>
        <v>C</v>
      </c>
    </row>
    <row r="3448" spans="1:31" ht="9.6" customHeight="1" x14ac:dyDescent="0.2">
      <c r="A3448" s="45" t="s">
        <v>3363</v>
      </c>
      <c r="B3448" s="11"/>
      <c r="C3448" s="11" t="s">
        <v>3444</v>
      </c>
      <c r="D3448" s="44">
        <v>6</v>
      </c>
      <c r="E3448" s="44">
        <v>0</v>
      </c>
      <c r="F3448" s="48">
        <v>0</v>
      </c>
      <c r="G3448" s="48">
        <v>0</v>
      </c>
      <c r="H3448" s="44">
        <v>0</v>
      </c>
      <c r="I3448" s="44">
        <v>0</v>
      </c>
      <c r="J3448" s="44">
        <v>0</v>
      </c>
      <c r="K3448" s="48">
        <v>0</v>
      </c>
      <c r="L3448" s="49">
        <v>7800</v>
      </c>
      <c r="M3448" s="49">
        <v>0</v>
      </c>
      <c r="N3448" s="10">
        <v>0</v>
      </c>
      <c r="O3448" s="10">
        <v>0</v>
      </c>
      <c r="P3448" s="10">
        <v>0</v>
      </c>
      <c r="Q3448" s="10">
        <v>0</v>
      </c>
      <c r="R3448" s="10">
        <v>0</v>
      </c>
      <c r="S3448" s="10">
        <v>0</v>
      </c>
      <c r="T3448" s="50">
        <f t="shared" si="181"/>
        <v>650</v>
      </c>
      <c r="U3448" s="50">
        <f t="shared" si="180"/>
        <v>0</v>
      </c>
      <c r="V3448" s="50">
        <f t="shared" si="180"/>
        <v>0</v>
      </c>
      <c r="W3448" s="50">
        <f t="shared" si="180"/>
        <v>0</v>
      </c>
      <c r="X3448" s="50">
        <f t="shared" si="180"/>
        <v>0</v>
      </c>
      <c r="Y3448" s="50">
        <f t="shared" si="180"/>
        <v>0</v>
      </c>
      <c r="Z3448" s="50">
        <f t="shared" si="180"/>
        <v>0</v>
      </c>
      <c r="AA3448" s="50">
        <f t="shared" si="180"/>
        <v>0</v>
      </c>
      <c r="AB3448" s="50">
        <f t="shared" si="179"/>
        <v>650</v>
      </c>
      <c r="AC3448" s="48" t="str">
        <f>VLOOKUP(ПРОДАЖИ!C:C,'ИЗ ОСНОВЫ НОМЕНКЛАТУР'!D:E,2,0)</f>
        <v>Инструменты и расходные материалы</v>
      </c>
      <c r="AD3448" s="48" t="str">
        <f>VLOOKUP(C:C,'ИЗ ОСНОВЫ НОМЕНКЛАТУР'!D:F,3,0)</f>
        <v>Ручные инструменты</v>
      </c>
      <c r="AE3448" s="48" t="str">
        <f>VLOOKUP(C:C,'ИЗ ОСНОВЫ НОМЕНКЛАТУР'!D:H,5,0)</f>
        <v>C</v>
      </c>
    </row>
    <row r="3449" spans="1:31" ht="9.6" customHeight="1" x14ac:dyDescent="0.2">
      <c r="A3449" s="45" t="s">
        <v>3363</v>
      </c>
      <c r="B3449" s="11"/>
      <c r="C3449" s="11" t="s">
        <v>3445</v>
      </c>
      <c r="D3449" s="44">
        <v>1</v>
      </c>
      <c r="E3449" s="44">
        <v>0</v>
      </c>
      <c r="F3449" s="48">
        <v>0</v>
      </c>
      <c r="G3449" s="48">
        <v>0</v>
      </c>
      <c r="H3449" s="44">
        <v>0</v>
      </c>
      <c r="I3449" s="44">
        <v>0</v>
      </c>
      <c r="J3449" s="44">
        <v>0</v>
      </c>
      <c r="K3449" s="48">
        <v>0</v>
      </c>
      <c r="L3449" s="49">
        <v>11025</v>
      </c>
      <c r="M3449" s="49">
        <v>0</v>
      </c>
      <c r="N3449" s="10">
        <v>0</v>
      </c>
      <c r="O3449" s="10">
        <v>0</v>
      </c>
      <c r="P3449" s="10">
        <v>0</v>
      </c>
      <c r="Q3449" s="10">
        <v>0</v>
      </c>
      <c r="R3449" s="10">
        <v>0</v>
      </c>
      <c r="S3449" s="10">
        <v>0</v>
      </c>
      <c r="T3449" s="50">
        <f t="shared" si="181"/>
        <v>918.75</v>
      </c>
      <c r="U3449" s="50">
        <f t="shared" si="180"/>
        <v>0</v>
      </c>
      <c r="V3449" s="50">
        <f t="shared" si="180"/>
        <v>0</v>
      </c>
      <c r="W3449" s="50">
        <f t="shared" si="180"/>
        <v>0</v>
      </c>
      <c r="X3449" s="50">
        <f t="shared" si="180"/>
        <v>0</v>
      </c>
      <c r="Y3449" s="50">
        <f t="shared" si="180"/>
        <v>0</v>
      </c>
      <c r="Z3449" s="50">
        <f t="shared" si="180"/>
        <v>0</v>
      </c>
      <c r="AA3449" s="50">
        <f t="shared" si="180"/>
        <v>0</v>
      </c>
      <c r="AB3449" s="50">
        <f t="shared" si="179"/>
        <v>918.75</v>
      </c>
      <c r="AC3449" s="48" t="str">
        <f>VLOOKUP(ПРОДАЖИ!C:C,'ИЗ ОСНОВЫ НОМЕНКЛАТУР'!D:E,2,0)</f>
        <v>Инструменты и расходные материалы</v>
      </c>
      <c r="AD3449" s="48" t="str">
        <f>VLOOKUP(C:C,'ИЗ ОСНОВЫ НОМЕНКЛАТУР'!D:F,3,0)</f>
        <v>Ручные инструменты</v>
      </c>
      <c r="AE3449" s="48" t="str">
        <f>VLOOKUP(C:C,'ИЗ ОСНОВЫ НОМЕНКЛАТУР'!D:H,5,0)</f>
        <v>C</v>
      </c>
    </row>
    <row r="3450" spans="1:31" ht="9.6" customHeight="1" x14ac:dyDescent="0.2">
      <c r="A3450" s="45" t="s">
        <v>3363</v>
      </c>
      <c r="B3450" s="11"/>
      <c r="C3450" s="11" t="s">
        <v>3446</v>
      </c>
      <c r="D3450" s="44">
        <v>1</v>
      </c>
      <c r="E3450" s="44">
        <v>0</v>
      </c>
      <c r="F3450" s="48">
        <v>0</v>
      </c>
      <c r="G3450" s="48">
        <v>0</v>
      </c>
      <c r="H3450" s="44">
        <v>0</v>
      </c>
      <c r="I3450" s="44">
        <v>0</v>
      </c>
      <c r="J3450" s="44">
        <v>0</v>
      </c>
      <c r="K3450" s="48">
        <v>0</v>
      </c>
      <c r="L3450" s="49">
        <v>7633.08</v>
      </c>
      <c r="M3450" s="49">
        <v>0</v>
      </c>
      <c r="N3450" s="10">
        <v>0</v>
      </c>
      <c r="O3450" s="10">
        <v>0</v>
      </c>
      <c r="P3450" s="10">
        <v>0</v>
      </c>
      <c r="Q3450" s="10">
        <v>0</v>
      </c>
      <c r="R3450" s="10">
        <v>0</v>
      </c>
      <c r="S3450" s="10">
        <v>0</v>
      </c>
      <c r="T3450" s="50">
        <f t="shared" si="181"/>
        <v>636.09</v>
      </c>
      <c r="U3450" s="50">
        <f t="shared" si="180"/>
        <v>0</v>
      </c>
      <c r="V3450" s="50">
        <f t="shared" si="180"/>
        <v>0</v>
      </c>
      <c r="W3450" s="50">
        <f t="shared" si="180"/>
        <v>0</v>
      </c>
      <c r="X3450" s="50">
        <f t="shared" si="180"/>
        <v>0</v>
      </c>
      <c r="Y3450" s="50">
        <f t="shared" si="180"/>
        <v>0</v>
      </c>
      <c r="Z3450" s="50">
        <f t="shared" si="180"/>
        <v>0</v>
      </c>
      <c r="AA3450" s="50">
        <f t="shared" si="180"/>
        <v>0</v>
      </c>
      <c r="AB3450" s="50">
        <f t="shared" si="179"/>
        <v>636.09</v>
      </c>
      <c r="AC3450" s="48" t="str">
        <f>VLOOKUP(ПРОДАЖИ!C:C,'ИЗ ОСНОВЫ НОМЕНКЛАТУР'!D:E,2,0)</f>
        <v>Инструменты и расходные материалы</v>
      </c>
      <c r="AD3450" s="48" t="str">
        <f>VLOOKUP(C:C,'ИЗ ОСНОВЫ НОМЕНКЛАТУР'!D:F,3,0)</f>
        <v>Ручные инструменты</v>
      </c>
      <c r="AE3450" s="48" t="str">
        <f>VLOOKUP(C:C,'ИЗ ОСНОВЫ НОМЕНКЛАТУР'!D:H,5,0)</f>
        <v>C</v>
      </c>
    </row>
    <row r="3451" spans="1:31" ht="9.6" customHeight="1" x14ac:dyDescent="0.2">
      <c r="A3451" s="45" t="s">
        <v>3363</v>
      </c>
      <c r="B3451" s="11"/>
      <c r="C3451" s="11" t="s">
        <v>3447</v>
      </c>
      <c r="D3451" s="44">
        <v>8</v>
      </c>
      <c r="E3451" s="44">
        <v>0</v>
      </c>
      <c r="F3451" s="48">
        <v>0</v>
      </c>
      <c r="G3451" s="48">
        <v>0</v>
      </c>
      <c r="H3451" s="44">
        <v>0</v>
      </c>
      <c r="I3451" s="44">
        <v>0</v>
      </c>
      <c r="J3451" s="44">
        <v>0</v>
      </c>
      <c r="K3451" s="48">
        <v>0</v>
      </c>
      <c r="L3451" s="49">
        <v>7680</v>
      </c>
      <c r="M3451" s="49">
        <v>0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0</v>
      </c>
      <c r="T3451" s="50">
        <f t="shared" si="181"/>
        <v>640</v>
      </c>
      <c r="U3451" s="50">
        <f t="shared" si="180"/>
        <v>0</v>
      </c>
      <c r="V3451" s="50">
        <f t="shared" si="180"/>
        <v>0</v>
      </c>
      <c r="W3451" s="50">
        <f t="shared" si="180"/>
        <v>0</v>
      </c>
      <c r="X3451" s="50">
        <f t="shared" si="180"/>
        <v>0</v>
      </c>
      <c r="Y3451" s="50">
        <f t="shared" si="180"/>
        <v>0</v>
      </c>
      <c r="Z3451" s="50">
        <f t="shared" si="180"/>
        <v>0</v>
      </c>
      <c r="AA3451" s="50">
        <f t="shared" si="180"/>
        <v>0</v>
      </c>
      <c r="AB3451" s="50">
        <f t="shared" si="179"/>
        <v>640</v>
      </c>
      <c r="AC3451" s="48" t="str">
        <f>VLOOKUP(ПРОДАЖИ!C:C,'ИЗ ОСНОВЫ НОМЕНКЛАТУР'!D:E,2,0)</f>
        <v>Инструменты и расходные материалы</v>
      </c>
      <c r="AD3451" s="48" t="str">
        <f>VLOOKUP(C:C,'ИЗ ОСНОВЫ НОМЕНКЛАТУР'!D:F,3,0)</f>
        <v>Ручные инструменты</v>
      </c>
      <c r="AE3451" s="48" t="str">
        <f>VLOOKUP(C:C,'ИЗ ОСНОВЫ НОМЕНКЛАТУР'!D:H,5,0)</f>
        <v>C</v>
      </c>
    </row>
    <row r="3452" spans="1:31" ht="9.6" customHeight="1" x14ac:dyDescent="0.2">
      <c r="A3452" s="45" t="s">
        <v>3363</v>
      </c>
      <c r="B3452" s="11"/>
      <c r="C3452" s="11" t="s">
        <v>3448</v>
      </c>
      <c r="D3452" s="44">
        <v>2</v>
      </c>
      <c r="E3452" s="44">
        <v>0</v>
      </c>
      <c r="F3452" s="48">
        <v>0</v>
      </c>
      <c r="G3452" s="48">
        <v>0</v>
      </c>
      <c r="H3452" s="44">
        <v>0</v>
      </c>
      <c r="I3452" s="44">
        <v>0</v>
      </c>
      <c r="J3452" s="44">
        <v>0</v>
      </c>
      <c r="K3452" s="48">
        <v>0</v>
      </c>
      <c r="L3452" s="49">
        <v>2234.85</v>
      </c>
      <c r="M3452" s="49">
        <v>0</v>
      </c>
      <c r="N3452" s="10">
        <v>0</v>
      </c>
      <c r="O3452" s="10">
        <v>0</v>
      </c>
      <c r="P3452" s="10">
        <v>0</v>
      </c>
      <c r="Q3452" s="10">
        <v>0</v>
      </c>
      <c r="R3452" s="10">
        <v>0</v>
      </c>
      <c r="S3452" s="10">
        <v>0</v>
      </c>
      <c r="T3452" s="50">
        <f t="shared" si="181"/>
        <v>186.23749999999998</v>
      </c>
      <c r="U3452" s="50">
        <f t="shared" si="180"/>
        <v>0</v>
      </c>
      <c r="V3452" s="50">
        <f t="shared" si="180"/>
        <v>0</v>
      </c>
      <c r="W3452" s="50">
        <f t="shared" si="180"/>
        <v>0</v>
      </c>
      <c r="X3452" s="50">
        <f t="shared" si="180"/>
        <v>0</v>
      </c>
      <c r="Y3452" s="50">
        <f t="shared" si="180"/>
        <v>0</v>
      </c>
      <c r="Z3452" s="50">
        <f t="shared" si="180"/>
        <v>0</v>
      </c>
      <c r="AA3452" s="50">
        <f t="shared" si="180"/>
        <v>0</v>
      </c>
      <c r="AB3452" s="50">
        <f t="shared" si="179"/>
        <v>186.23749999999998</v>
      </c>
      <c r="AC3452" s="48" t="str">
        <f>VLOOKUP(ПРОДАЖИ!C:C,'ИЗ ОСНОВЫ НОМЕНКЛАТУР'!D:E,2,0)</f>
        <v>Инструменты и расходные материалы</v>
      </c>
      <c r="AD3452" s="48" t="str">
        <f>VLOOKUP(C:C,'ИЗ ОСНОВЫ НОМЕНКЛАТУР'!D:F,3,0)</f>
        <v>Ручные инструменты</v>
      </c>
      <c r="AE3452" s="48" t="str">
        <f>VLOOKUP(C:C,'ИЗ ОСНОВЫ НОМЕНКЛАТУР'!D:H,5,0)</f>
        <v>C</v>
      </c>
    </row>
    <row r="3453" spans="1:31" ht="9.6" customHeight="1" x14ac:dyDescent="0.2">
      <c r="A3453" s="45" t="s">
        <v>3363</v>
      </c>
      <c r="B3453" s="11"/>
      <c r="C3453" s="11" t="s">
        <v>3449</v>
      </c>
      <c r="D3453" s="44">
        <v>2</v>
      </c>
      <c r="E3453" s="44">
        <v>0</v>
      </c>
      <c r="F3453" s="48">
        <v>0</v>
      </c>
      <c r="G3453" s="48">
        <v>0</v>
      </c>
      <c r="H3453" s="44">
        <v>0</v>
      </c>
      <c r="I3453" s="44">
        <v>0</v>
      </c>
      <c r="J3453" s="44">
        <v>0</v>
      </c>
      <c r="K3453" s="48">
        <v>0</v>
      </c>
      <c r="L3453" s="49">
        <v>11688</v>
      </c>
      <c r="M3453" s="49">
        <v>0</v>
      </c>
      <c r="N3453" s="10">
        <v>0</v>
      </c>
      <c r="O3453" s="10">
        <v>0</v>
      </c>
      <c r="P3453" s="10">
        <v>0</v>
      </c>
      <c r="Q3453" s="10">
        <v>0</v>
      </c>
      <c r="R3453" s="10">
        <v>0</v>
      </c>
      <c r="S3453" s="10">
        <v>0</v>
      </c>
      <c r="T3453" s="50">
        <f t="shared" si="181"/>
        <v>974</v>
      </c>
      <c r="U3453" s="50">
        <f t="shared" si="180"/>
        <v>0</v>
      </c>
      <c r="V3453" s="50">
        <f t="shared" si="180"/>
        <v>0</v>
      </c>
      <c r="W3453" s="50">
        <f t="shared" si="180"/>
        <v>0</v>
      </c>
      <c r="X3453" s="50">
        <f t="shared" si="180"/>
        <v>0</v>
      </c>
      <c r="Y3453" s="50">
        <f t="shared" si="180"/>
        <v>0</v>
      </c>
      <c r="Z3453" s="50">
        <f t="shared" si="180"/>
        <v>0</v>
      </c>
      <c r="AA3453" s="50">
        <f t="shared" si="180"/>
        <v>0</v>
      </c>
      <c r="AB3453" s="50">
        <f t="shared" si="179"/>
        <v>974</v>
      </c>
      <c r="AC3453" s="48" t="str">
        <f>VLOOKUP(ПРОДАЖИ!C:C,'ИЗ ОСНОВЫ НОМЕНКЛАТУР'!D:E,2,0)</f>
        <v>Инструменты и расходные материалы</v>
      </c>
      <c r="AD3453" s="48" t="str">
        <f>VLOOKUP(C:C,'ИЗ ОСНОВЫ НОМЕНКЛАТУР'!D:F,3,0)</f>
        <v>Ручные инструменты</v>
      </c>
      <c r="AE3453" s="48" t="str">
        <f>VLOOKUP(C:C,'ИЗ ОСНОВЫ НОМЕНКЛАТУР'!D:H,5,0)</f>
        <v>C</v>
      </c>
    </row>
    <row r="3454" spans="1:31" ht="9.6" customHeight="1" x14ac:dyDescent="0.2">
      <c r="A3454" s="45" t="s">
        <v>3363</v>
      </c>
      <c r="B3454" s="11"/>
      <c r="C3454" s="11" t="s">
        <v>3450</v>
      </c>
      <c r="D3454" s="44">
        <v>6</v>
      </c>
      <c r="E3454" s="44">
        <v>0</v>
      </c>
      <c r="F3454" s="48">
        <v>0</v>
      </c>
      <c r="G3454" s="48">
        <v>0</v>
      </c>
      <c r="H3454" s="44">
        <v>0</v>
      </c>
      <c r="I3454" s="44">
        <v>0</v>
      </c>
      <c r="J3454" s="44">
        <v>0</v>
      </c>
      <c r="K3454" s="48">
        <v>0</v>
      </c>
      <c r="L3454" s="49">
        <v>6900</v>
      </c>
      <c r="M3454" s="49">
        <v>0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0</v>
      </c>
      <c r="T3454" s="50">
        <f t="shared" si="181"/>
        <v>575</v>
      </c>
      <c r="U3454" s="50">
        <f t="shared" si="180"/>
        <v>0</v>
      </c>
      <c r="V3454" s="50">
        <f t="shared" si="180"/>
        <v>0</v>
      </c>
      <c r="W3454" s="50">
        <f t="shared" si="180"/>
        <v>0</v>
      </c>
      <c r="X3454" s="50">
        <f t="shared" si="180"/>
        <v>0</v>
      </c>
      <c r="Y3454" s="50">
        <f t="shared" si="180"/>
        <v>0</v>
      </c>
      <c r="Z3454" s="50">
        <f t="shared" si="180"/>
        <v>0</v>
      </c>
      <c r="AA3454" s="50">
        <f t="shared" si="180"/>
        <v>0</v>
      </c>
      <c r="AB3454" s="50">
        <f t="shared" si="179"/>
        <v>575</v>
      </c>
      <c r="AC3454" s="48" t="str">
        <f>VLOOKUP(ПРОДАЖИ!C:C,'ИЗ ОСНОВЫ НОМЕНКЛАТУР'!D:E,2,0)</f>
        <v>Инструменты и расходные материалы</v>
      </c>
      <c r="AD3454" s="48" t="str">
        <f>VLOOKUP(C:C,'ИЗ ОСНОВЫ НОМЕНКЛАТУР'!D:F,3,0)</f>
        <v>Ручные инструменты</v>
      </c>
      <c r="AE3454" s="48" t="str">
        <f>VLOOKUP(C:C,'ИЗ ОСНОВЫ НОМЕНКЛАТУР'!D:H,5,0)</f>
        <v>C</v>
      </c>
    </row>
    <row r="3455" spans="1:31" ht="9.6" customHeight="1" x14ac:dyDescent="0.2">
      <c r="A3455" s="45" t="s">
        <v>3363</v>
      </c>
      <c r="B3455" s="11"/>
      <c r="C3455" s="11" t="s">
        <v>3451</v>
      </c>
      <c r="D3455" s="44">
        <v>7</v>
      </c>
      <c r="E3455" s="44">
        <v>0</v>
      </c>
      <c r="F3455" s="48">
        <v>0</v>
      </c>
      <c r="G3455" s="48">
        <v>0</v>
      </c>
      <c r="H3455" s="44">
        <v>0</v>
      </c>
      <c r="I3455" s="44">
        <v>0</v>
      </c>
      <c r="J3455" s="44">
        <v>0</v>
      </c>
      <c r="K3455" s="48">
        <v>0</v>
      </c>
      <c r="L3455" s="49">
        <v>6648.9</v>
      </c>
      <c r="M3455" s="49">
        <v>0</v>
      </c>
      <c r="N3455" s="10">
        <v>0</v>
      </c>
      <c r="O3455" s="10">
        <v>0</v>
      </c>
      <c r="P3455" s="10">
        <v>0</v>
      </c>
      <c r="Q3455" s="10">
        <v>0</v>
      </c>
      <c r="R3455" s="10">
        <v>0</v>
      </c>
      <c r="S3455" s="10">
        <v>0</v>
      </c>
      <c r="T3455" s="50">
        <f t="shared" si="181"/>
        <v>554.07499999999993</v>
      </c>
      <c r="U3455" s="50">
        <f t="shared" si="180"/>
        <v>0</v>
      </c>
      <c r="V3455" s="50">
        <f t="shared" si="180"/>
        <v>0</v>
      </c>
      <c r="W3455" s="50">
        <f t="shared" si="180"/>
        <v>0</v>
      </c>
      <c r="X3455" s="50">
        <f t="shared" si="180"/>
        <v>0</v>
      </c>
      <c r="Y3455" s="50">
        <f t="shared" si="180"/>
        <v>0</v>
      </c>
      <c r="Z3455" s="50">
        <f t="shared" si="180"/>
        <v>0</v>
      </c>
      <c r="AA3455" s="50">
        <f t="shared" si="180"/>
        <v>0</v>
      </c>
      <c r="AB3455" s="50">
        <f t="shared" si="179"/>
        <v>554.07499999999993</v>
      </c>
      <c r="AC3455" s="48" t="str">
        <f>VLOOKUP(ПРОДАЖИ!C:C,'ИЗ ОСНОВЫ НОМЕНКЛАТУР'!D:E,2,0)</f>
        <v>Инструменты и расходные материалы</v>
      </c>
      <c r="AD3455" s="48" t="str">
        <f>VLOOKUP(C:C,'ИЗ ОСНОВЫ НОМЕНКЛАТУР'!D:F,3,0)</f>
        <v>Ручные инструменты</v>
      </c>
      <c r="AE3455" s="48" t="str">
        <f>VLOOKUP(C:C,'ИЗ ОСНОВЫ НОМЕНКЛАТУР'!D:H,5,0)</f>
        <v>C</v>
      </c>
    </row>
    <row r="3456" spans="1:31" ht="9.6" customHeight="1" x14ac:dyDescent="0.2">
      <c r="A3456" s="45" t="s">
        <v>3363</v>
      </c>
      <c r="B3456" s="11"/>
      <c r="C3456" s="11" t="s">
        <v>3452</v>
      </c>
      <c r="D3456" s="44">
        <v>10</v>
      </c>
      <c r="E3456" s="44">
        <v>0</v>
      </c>
      <c r="F3456" s="48">
        <v>0</v>
      </c>
      <c r="G3456" s="48">
        <v>0</v>
      </c>
      <c r="H3456" s="44">
        <v>0</v>
      </c>
      <c r="I3456" s="44">
        <v>0</v>
      </c>
      <c r="J3456" s="44">
        <v>0</v>
      </c>
      <c r="K3456" s="48">
        <v>0</v>
      </c>
      <c r="L3456" s="49">
        <v>6200</v>
      </c>
      <c r="M3456" s="49">
        <v>0</v>
      </c>
      <c r="N3456" s="10">
        <v>0</v>
      </c>
      <c r="O3456" s="10">
        <v>0</v>
      </c>
      <c r="P3456" s="10">
        <v>0</v>
      </c>
      <c r="Q3456" s="10">
        <v>0</v>
      </c>
      <c r="R3456" s="10">
        <v>0</v>
      </c>
      <c r="S3456" s="10">
        <v>0</v>
      </c>
      <c r="T3456" s="50">
        <f t="shared" si="181"/>
        <v>516.66666666666663</v>
      </c>
      <c r="U3456" s="50">
        <f t="shared" si="180"/>
        <v>0</v>
      </c>
      <c r="V3456" s="50">
        <f t="shared" si="180"/>
        <v>0</v>
      </c>
      <c r="W3456" s="50">
        <f t="shared" si="180"/>
        <v>0</v>
      </c>
      <c r="X3456" s="50">
        <f t="shared" si="180"/>
        <v>0</v>
      </c>
      <c r="Y3456" s="50">
        <f t="shared" si="180"/>
        <v>0</v>
      </c>
      <c r="Z3456" s="50">
        <f t="shared" si="180"/>
        <v>0</v>
      </c>
      <c r="AA3456" s="50">
        <f t="shared" si="180"/>
        <v>0</v>
      </c>
      <c r="AB3456" s="50">
        <f t="shared" si="179"/>
        <v>516.66666666666663</v>
      </c>
      <c r="AC3456" s="48" t="str">
        <f>VLOOKUP(ПРОДАЖИ!C:C,'ИЗ ОСНОВЫ НОМЕНКЛАТУР'!D:E,2,0)</f>
        <v>Инструменты и расходные материалы</v>
      </c>
      <c r="AD3456" s="48" t="str">
        <f>VLOOKUP(C:C,'ИЗ ОСНОВЫ НОМЕНКЛАТУР'!D:F,3,0)</f>
        <v>Ручные инструменты</v>
      </c>
      <c r="AE3456" s="48" t="str">
        <f>VLOOKUP(C:C,'ИЗ ОСНОВЫ НОМЕНКЛАТУР'!D:H,5,0)</f>
        <v>C</v>
      </c>
    </row>
    <row r="3457" spans="1:31" ht="9.6" customHeight="1" x14ac:dyDescent="0.2">
      <c r="A3457" s="45" t="s">
        <v>3363</v>
      </c>
      <c r="B3457" s="11"/>
      <c r="C3457" s="11" t="s">
        <v>3453</v>
      </c>
      <c r="D3457" s="44">
        <v>3</v>
      </c>
      <c r="E3457" s="44">
        <v>0</v>
      </c>
      <c r="F3457" s="48">
        <v>0</v>
      </c>
      <c r="G3457" s="48">
        <v>0</v>
      </c>
      <c r="H3457" s="44">
        <v>2</v>
      </c>
      <c r="I3457" s="44">
        <v>0</v>
      </c>
      <c r="J3457" s="44">
        <v>0</v>
      </c>
      <c r="K3457" s="48">
        <v>0</v>
      </c>
      <c r="L3457" s="49">
        <v>2777.1</v>
      </c>
      <c r="M3457" s="49">
        <v>0</v>
      </c>
      <c r="N3457" s="10">
        <v>0</v>
      </c>
      <c r="O3457" s="10">
        <v>0</v>
      </c>
      <c r="P3457" s="10">
        <v>1963.11</v>
      </c>
      <c r="Q3457" s="10">
        <v>0</v>
      </c>
      <c r="R3457" s="10">
        <v>0</v>
      </c>
      <c r="S3457" s="10">
        <v>0</v>
      </c>
      <c r="T3457" s="50">
        <f t="shared" si="181"/>
        <v>231.42499999999998</v>
      </c>
      <c r="U3457" s="50">
        <f t="shared" si="180"/>
        <v>0</v>
      </c>
      <c r="V3457" s="50">
        <f t="shared" si="180"/>
        <v>0</v>
      </c>
      <c r="W3457" s="50">
        <f t="shared" si="180"/>
        <v>0</v>
      </c>
      <c r="X3457" s="50">
        <f t="shared" si="180"/>
        <v>163.5925</v>
      </c>
      <c r="Y3457" s="50">
        <f t="shared" si="180"/>
        <v>0</v>
      </c>
      <c r="Z3457" s="50">
        <f t="shared" si="180"/>
        <v>0</v>
      </c>
      <c r="AA3457" s="50">
        <f t="shared" si="180"/>
        <v>0</v>
      </c>
      <c r="AB3457" s="50">
        <f t="shared" si="179"/>
        <v>395.01749999999998</v>
      </c>
      <c r="AC3457" s="48" t="str">
        <f>VLOOKUP(ПРОДАЖИ!C:C,'ИЗ ОСНОВЫ НОМЕНКЛАТУР'!D:E,2,0)</f>
        <v>Инструменты и расходные материалы</v>
      </c>
      <c r="AD3457" s="48" t="str">
        <f>VLOOKUP(C:C,'ИЗ ОСНОВЫ НОМЕНКЛАТУР'!D:F,3,0)</f>
        <v>Ручные инструменты</v>
      </c>
      <c r="AE3457" s="48" t="str">
        <f>VLOOKUP(C:C,'ИЗ ОСНОВЫ НОМЕНКЛАТУР'!D:H,5,0)</f>
        <v>C</v>
      </c>
    </row>
    <row r="3458" spans="1:31" ht="9.6" customHeight="1" x14ac:dyDescent="0.2">
      <c r="A3458" s="45" t="s">
        <v>3363</v>
      </c>
      <c r="B3458" s="11"/>
      <c r="C3458" s="11" t="s">
        <v>3454</v>
      </c>
      <c r="D3458" s="44">
        <v>9</v>
      </c>
      <c r="E3458" s="44">
        <v>0</v>
      </c>
      <c r="F3458" s="48">
        <v>0</v>
      </c>
      <c r="G3458" s="48">
        <v>0</v>
      </c>
      <c r="H3458" s="44">
        <v>0</v>
      </c>
      <c r="I3458" s="44">
        <v>0</v>
      </c>
      <c r="J3458" s="44">
        <v>0</v>
      </c>
      <c r="K3458" s="48">
        <v>0</v>
      </c>
      <c r="L3458" s="49">
        <v>5850</v>
      </c>
      <c r="M3458" s="49">
        <v>0</v>
      </c>
      <c r="N3458" s="10">
        <v>0</v>
      </c>
      <c r="O3458" s="10">
        <v>0</v>
      </c>
      <c r="P3458" s="10">
        <v>0</v>
      </c>
      <c r="Q3458" s="10">
        <v>0</v>
      </c>
      <c r="R3458" s="10">
        <v>0</v>
      </c>
      <c r="S3458" s="10">
        <v>0</v>
      </c>
      <c r="T3458" s="50">
        <f t="shared" si="181"/>
        <v>487.5</v>
      </c>
      <c r="U3458" s="50">
        <f t="shared" si="180"/>
        <v>0</v>
      </c>
      <c r="V3458" s="50">
        <f t="shared" si="180"/>
        <v>0</v>
      </c>
      <c r="W3458" s="50">
        <f t="shared" si="180"/>
        <v>0</v>
      </c>
      <c r="X3458" s="50">
        <f t="shared" si="180"/>
        <v>0</v>
      </c>
      <c r="Y3458" s="50">
        <f t="shared" si="180"/>
        <v>0</v>
      </c>
      <c r="Z3458" s="50">
        <f t="shared" si="180"/>
        <v>0</v>
      </c>
      <c r="AA3458" s="50">
        <f t="shared" si="180"/>
        <v>0</v>
      </c>
      <c r="AB3458" s="50">
        <f t="shared" si="179"/>
        <v>487.5</v>
      </c>
      <c r="AC3458" s="48" t="str">
        <f>VLOOKUP(ПРОДАЖИ!C:C,'ИЗ ОСНОВЫ НОМЕНКЛАТУР'!D:E,2,0)</f>
        <v>Инструменты и расходные материалы</v>
      </c>
      <c r="AD3458" s="48" t="str">
        <f>VLOOKUP(C:C,'ИЗ ОСНОВЫ НОМЕНКЛАТУР'!D:F,3,0)</f>
        <v>Ручные инструменты</v>
      </c>
      <c r="AE3458" s="48" t="str">
        <f>VLOOKUP(C:C,'ИЗ ОСНОВЫ НОМЕНКЛАТУР'!D:H,5,0)</f>
        <v>C</v>
      </c>
    </row>
    <row r="3459" spans="1:31" ht="9.6" customHeight="1" x14ac:dyDescent="0.2">
      <c r="A3459" s="45" t="s">
        <v>3363</v>
      </c>
      <c r="B3459" s="11"/>
      <c r="C3459" s="11" t="s">
        <v>3455</v>
      </c>
      <c r="D3459" s="44">
        <v>8</v>
      </c>
      <c r="E3459" s="44">
        <v>0</v>
      </c>
      <c r="F3459" s="48">
        <v>0</v>
      </c>
      <c r="G3459" s="48">
        <v>0</v>
      </c>
      <c r="H3459" s="44">
        <v>0</v>
      </c>
      <c r="I3459" s="44">
        <v>0</v>
      </c>
      <c r="J3459" s="44">
        <v>0</v>
      </c>
      <c r="K3459" s="48">
        <v>0</v>
      </c>
      <c r="L3459" s="49">
        <v>4880</v>
      </c>
      <c r="M3459" s="49">
        <v>0</v>
      </c>
      <c r="N3459" s="10">
        <v>0</v>
      </c>
      <c r="O3459" s="10">
        <v>0</v>
      </c>
      <c r="P3459" s="10">
        <v>0</v>
      </c>
      <c r="Q3459" s="10">
        <v>0</v>
      </c>
      <c r="R3459" s="10">
        <v>0</v>
      </c>
      <c r="S3459" s="10">
        <v>0</v>
      </c>
      <c r="T3459" s="50">
        <f t="shared" si="181"/>
        <v>406.66666666666669</v>
      </c>
      <c r="U3459" s="50">
        <f t="shared" si="180"/>
        <v>0</v>
      </c>
      <c r="V3459" s="50">
        <f t="shared" si="180"/>
        <v>0</v>
      </c>
      <c r="W3459" s="50">
        <f t="shared" si="180"/>
        <v>0</v>
      </c>
      <c r="X3459" s="50">
        <f t="shared" si="180"/>
        <v>0</v>
      </c>
      <c r="Y3459" s="50">
        <f t="shared" si="180"/>
        <v>0</v>
      </c>
      <c r="Z3459" s="50">
        <f t="shared" si="180"/>
        <v>0</v>
      </c>
      <c r="AA3459" s="50">
        <f t="shared" si="180"/>
        <v>0</v>
      </c>
      <c r="AB3459" s="50">
        <f t="shared" si="179"/>
        <v>406.66666666666669</v>
      </c>
      <c r="AC3459" s="48" t="str">
        <f>VLOOKUP(ПРОДАЖИ!C:C,'ИЗ ОСНОВЫ НОМЕНКЛАТУР'!D:E,2,0)</f>
        <v>Инструменты и расходные материалы</v>
      </c>
      <c r="AD3459" s="48" t="str">
        <f>VLOOKUP(C:C,'ИЗ ОСНОВЫ НОМЕНКЛАТУР'!D:F,3,0)</f>
        <v>Ручные инструменты</v>
      </c>
      <c r="AE3459" s="48" t="str">
        <f>VLOOKUP(C:C,'ИЗ ОСНОВЫ НОМЕНКЛАТУР'!D:H,5,0)</f>
        <v>C</v>
      </c>
    </row>
    <row r="3460" spans="1:31" ht="9.6" customHeight="1" x14ac:dyDescent="0.2">
      <c r="A3460" s="45" t="s">
        <v>3363</v>
      </c>
      <c r="B3460" s="11"/>
      <c r="C3460" s="11" t="s">
        <v>3456</v>
      </c>
      <c r="D3460" s="44">
        <v>2</v>
      </c>
      <c r="E3460" s="44">
        <v>0</v>
      </c>
      <c r="F3460" s="48">
        <v>0</v>
      </c>
      <c r="G3460" s="48">
        <v>0</v>
      </c>
      <c r="H3460" s="44">
        <v>0</v>
      </c>
      <c r="I3460" s="44">
        <v>0</v>
      </c>
      <c r="J3460" s="44">
        <v>0</v>
      </c>
      <c r="K3460" s="48">
        <v>0</v>
      </c>
      <c r="L3460" s="49">
        <v>7457</v>
      </c>
      <c r="M3460" s="49">
        <v>0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0</v>
      </c>
      <c r="T3460" s="50">
        <f t="shared" si="181"/>
        <v>621.41666666666663</v>
      </c>
      <c r="U3460" s="50">
        <f t="shared" si="180"/>
        <v>0</v>
      </c>
      <c r="V3460" s="50">
        <f t="shared" si="180"/>
        <v>0</v>
      </c>
      <c r="W3460" s="50">
        <f t="shared" si="180"/>
        <v>0</v>
      </c>
      <c r="X3460" s="50">
        <f t="shared" si="180"/>
        <v>0</v>
      </c>
      <c r="Y3460" s="50">
        <f t="shared" si="180"/>
        <v>0</v>
      </c>
      <c r="Z3460" s="50">
        <f t="shared" si="180"/>
        <v>0</v>
      </c>
      <c r="AA3460" s="50">
        <f t="shared" si="180"/>
        <v>0</v>
      </c>
      <c r="AB3460" s="50">
        <f t="shared" ref="AB3460:AB3523" si="182">T3460+U3460+V3460+W3460+X3460+Y3460+Z3460+AA3460</f>
        <v>621.41666666666663</v>
      </c>
      <c r="AC3460" s="48" t="str">
        <f>VLOOKUP(ПРОДАЖИ!C:C,'ИЗ ОСНОВЫ НОМЕНКЛАТУР'!D:E,2,0)</f>
        <v>Инструменты и расходные материалы</v>
      </c>
      <c r="AD3460" s="48" t="str">
        <f>VLOOKUP(C:C,'ИЗ ОСНОВЫ НОМЕНКЛАТУР'!D:F,3,0)</f>
        <v>Ручные инструменты</v>
      </c>
      <c r="AE3460" s="48" t="str">
        <f>VLOOKUP(C:C,'ИЗ ОСНОВЫ НОМЕНКЛАТУР'!D:H,5,0)</f>
        <v>C</v>
      </c>
    </row>
    <row r="3461" spans="1:31" ht="9.6" customHeight="1" x14ac:dyDescent="0.2">
      <c r="A3461" s="45" t="s">
        <v>3363</v>
      </c>
      <c r="B3461" s="11"/>
      <c r="C3461" s="11" t="s">
        <v>3457</v>
      </c>
      <c r="D3461" s="44">
        <v>3</v>
      </c>
      <c r="E3461" s="44">
        <v>0</v>
      </c>
      <c r="F3461" s="48">
        <v>0</v>
      </c>
      <c r="G3461" s="48">
        <v>0</v>
      </c>
      <c r="H3461" s="44">
        <v>0</v>
      </c>
      <c r="I3461" s="44">
        <v>0</v>
      </c>
      <c r="J3461" s="44">
        <v>0</v>
      </c>
      <c r="K3461" s="48">
        <v>0</v>
      </c>
      <c r="L3461" s="49">
        <v>3270</v>
      </c>
      <c r="M3461" s="49">
        <v>0</v>
      </c>
      <c r="N3461" s="10">
        <v>0</v>
      </c>
      <c r="O3461" s="10">
        <v>0</v>
      </c>
      <c r="P3461" s="10">
        <v>0</v>
      </c>
      <c r="Q3461" s="10">
        <v>0</v>
      </c>
      <c r="R3461" s="10">
        <v>0</v>
      </c>
      <c r="S3461" s="10">
        <v>0</v>
      </c>
      <c r="T3461" s="50">
        <f t="shared" si="181"/>
        <v>272.5</v>
      </c>
      <c r="U3461" s="50">
        <f t="shared" si="180"/>
        <v>0</v>
      </c>
      <c r="V3461" s="50">
        <f t="shared" si="180"/>
        <v>0</v>
      </c>
      <c r="W3461" s="50">
        <f t="shared" si="180"/>
        <v>0</v>
      </c>
      <c r="X3461" s="50">
        <f t="shared" si="180"/>
        <v>0</v>
      </c>
      <c r="Y3461" s="50">
        <f t="shared" si="180"/>
        <v>0</v>
      </c>
      <c r="Z3461" s="50">
        <f t="shared" si="180"/>
        <v>0</v>
      </c>
      <c r="AA3461" s="50">
        <f t="shared" si="180"/>
        <v>0</v>
      </c>
      <c r="AB3461" s="50">
        <f t="shared" si="182"/>
        <v>272.5</v>
      </c>
      <c r="AC3461" s="48" t="str">
        <f>VLOOKUP(ПРОДАЖИ!C:C,'ИЗ ОСНОВЫ НОМЕНКЛАТУР'!D:E,2,0)</f>
        <v>Инструменты и расходные материалы</v>
      </c>
      <c r="AD3461" s="48" t="str">
        <f>VLOOKUP(C:C,'ИЗ ОСНОВЫ НОМЕНКЛАТУР'!D:F,3,0)</f>
        <v>Ручные инструменты</v>
      </c>
      <c r="AE3461" s="48" t="str">
        <f>VLOOKUP(C:C,'ИЗ ОСНОВЫ НОМЕНКЛАТУР'!D:H,5,0)</f>
        <v>C</v>
      </c>
    </row>
    <row r="3462" spans="1:31" ht="9.6" customHeight="1" x14ac:dyDescent="0.2">
      <c r="A3462" s="45" t="s">
        <v>3363</v>
      </c>
      <c r="B3462" s="11"/>
      <c r="C3462" s="11" t="s">
        <v>3458</v>
      </c>
      <c r="D3462" s="44">
        <v>0</v>
      </c>
      <c r="E3462" s="44">
        <v>0</v>
      </c>
      <c r="F3462" s="48">
        <v>0</v>
      </c>
      <c r="G3462" s="48">
        <v>0</v>
      </c>
      <c r="H3462" s="44">
        <v>3</v>
      </c>
      <c r="I3462" s="44">
        <v>0</v>
      </c>
      <c r="J3462" s="44">
        <v>0</v>
      </c>
      <c r="K3462" s="48">
        <v>0</v>
      </c>
      <c r="L3462" s="49">
        <v>0</v>
      </c>
      <c r="M3462" s="49">
        <v>0</v>
      </c>
      <c r="N3462" s="10">
        <v>0</v>
      </c>
      <c r="O3462" s="10">
        <v>0</v>
      </c>
      <c r="P3462" s="10">
        <v>4528.32</v>
      </c>
      <c r="Q3462" s="10">
        <v>0</v>
      </c>
      <c r="R3462" s="10">
        <v>0</v>
      </c>
      <c r="S3462" s="10">
        <v>0</v>
      </c>
      <c r="T3462" s="50">
        <f t="shared" si="181"/>
        <v>0</v>
      </c>
      <c r="U3462" s="50">
        <f t="shared" si="180"/>
        <v>0</v>
      </c>
      <c r="V3462" s="50">
        <f t="shared" si="180"/>
        <v>0</v>
      </c>
      <c r="W3462" s="50">
        <f t="shared" si="180"/>
        <v>0</v>
      </c>
      <c r="X3462" s="50">
        <f t="shared" ref="X3462:AA3525" si="183">P3462/12</f>
        <v>377.35999999999996</v>
      </c>
      <c r="Y3462" s="50">
        <f t="shared" si="183"/>
        <v>0</v>
      </c>
      <c r="Z3462" s="50">
        <f t="shared" si="183"/>
        <v>0</v>
      </c>
      <c r="AA3462" s="50">
        <f t="shared" si="183"/>
        <v>0</v>
      </c>
      <c r="AB3462" s="50">
        <f t="shared" si="182"/>
        <v>377.35999999999996</v>
      </c>
      <c r="AC3462" s="48" t="str">
        <f>VLOOKUP(ПРОДАЖИ!C:C,'ИЗ ОСНОВЫ НОМЕНКЛАТУР'!D:E,2,0)</f>
        <v>Инструменты и расходные материалы</v>
      </c>
      <c r="AD3462" s="48" t="str">
        <f>VLOOKUP(C:C,'ИЗ ОСНОВЫ НОМЕНКЛАТУР'!D:F,3,0)</f>
        <v>Ручные инструменты</v>
      </c>
      <c r="AE3462" s="48" t="str">
        <f>VLOOKUP(C:C,'ИЗ ОСНОВЫ НОМЕНКЛАТУР'!D:H,5,0)</f>
        <v>C</v>
      </c>
    </row>
    <row r="3463" spans="1:31" ht="9.6" customHeight="1" x14ac:dyDescent="0.2">
      <c r="A3463" s="45" t="s">
        <v>3363</v>
      </c>
      <c r="B3463" s="11"/>
      <c r="C3463" s="11" t="s">
        <v>3459</v>
      </c>
      <c r="D3463" s="44">
        <v>1</v>
      </c>
      <c r="E3463" s="44">
        <v>0</v>
      </c>
      <c r="F3463" s="48">
        <v>0</v>
      </c>
      <c r="G3463" s="48">
        <v>0</v>
      </c>
      <c r="H3463" s="44">
        <v>0</v>
      </c>
      <c r="I3463" s="44">
        <v>0</v>
      </c>
      <c r="J3463" s="44">
        <v>0</v>
      </c>
      <c r="K3463" s="48">
        <v>0</v>
      </c>
      <c r="L3463" s="49">
        <v>6030</v>
      </c>
      <c r="M3463" s="49">
        <v>0</v>
      </c>
      <c r="N3463" s="10">
        <v>0</v>
      </c>
      <c r="O3463" s="10">
        <v>0</v>
      </c>
      <c r="P3463" s="10">
        <v>0</v>
      </c>
      <c r="Q3463" s="10">
        <v>0</v>
      </c>
      <c r="R3463" s="10">
        <v>0</v>
      </c>
      <c r="S3463" s="10">
        <v>0</v>
      </c>
      <c r="T3463" s="50">
        <f t="shared" si="181"/>
        <v>502.5</v>
      </c>
      <c r="U3463" s="50">
        <f t="shared" si="181"/>
        <v>0</v>
      </c>
      <c r="V3463" s="50">
        <f t="shared" si="181"/>
        <v>0</v>
      </c>
      <c r="W3463" s="50">
        <f t="shared" si="181"/>
        <v>0</v>
      </c>
      <c r="X3463" s="50">
        <f t="shared" si="183"/>
        <v>0</v>
      </c>
      <c r="Y3463" s="50">
        <f t="shared" si="183"/>
        <v>0</v>
      </c>
      <c r="Z3463" s="50">
        <f t="shared" si="183"/>
        <v>0</v>
      </c>
      <c r="AA3463" s="50">
        <f t="shared" si="183"/>
        <v>0</v>
      </c>
      <c r="AB3463" s="50">
        <f t="shared" si="182"/>
        <v>502.5</v>
      </c>
      <c r="AC3463" s="48" t="str">
        <f>VLOOKUP(ПРОДАЖИ!C:C,'ИЗ ОСНОВЫ НОМЕНКЛАТУР'!D:E,2,0)</f>
        <v>Инструменты и расходные материалы</v>
      </c>
      <c r="AD3463" s="48" t="str">
        <f>VLOOKUP(C:C,'ИЗ ОСНОВЫ НОМЕНКЛАТУР'!D:F,3,0)</f>
        <v>Ручные инструменты</v>
      </c>
      <c r="AE3463" s="48" t="str">
        <f>VLOOKUP(C:C,'ИЗ ОСНОВЫ НОМЕНКЛАТУР'!D:H,5,0)</f>
        <v>C</v>
      </c>
    </row>
    <row r="3464" spans="1:31" ht="9.6" customHeight="1" x14ac:dyDescent="0.2">
      <c r="A3464" s="45" t="s">
        <v>3363</v>
      </c>
      <c r="B3464" s="11"/>
      <c r="C3464" s="11" t="s">
        <v>3460</v>
      </c>
      <c r="D3464" s="44">
        <v>6</v>
      </c>
      <c r="E3464" s="44">
        <v>0</v>
      </c>
      <c r="F3464" s="48">
        <v>0</v>
      </c>
      <c r="G3464" s="48">
        <v>0</v>
      </c>
      <c r="H3464" s="44">
        <v>0</v>
      </c>
      <c r="I3464" s="44">
        <v>0</v>
      </c>
      <c r="J3464" s="44">
        <v>0</v>
      </c>
      <c r="K3464" s="48">
        <v>0</v>
      </c>
      <c r="L3464" s="49">
        <v>4200</v>
      </c>
      <c r="M3464" s="49">
        <v>0</v>
      </c>
      <c r="N3464" s="10">
        <v>0</v>
      </c>
      <c r="O3464" s="10">
        <v>0</v>
      </c>
      <c r="P3464" s="10">
        <v>0</v>
      </c>
      <c r="Q3464" s="10">
        <v>0</v>
      </c>
      <c r="R3464" s="10">
        <v>0</v>
      </c>
      <c r="S3464" s="10">
        <v>0</v>
      </c>
      <c r="T3464" s="50">
        <f t="shared" si="181"/>
        <v>350</v>
      </c>
      <c r="U3464" s="50">
        <f t="shared" si="181"/>
        <v>0</v>
      </c>
      <c r="V3464" s="50">
        <f t="shared" si="181"/>
        <v>0</v>
      </c>
      <c r="W3464" s="50">
        <f t="shared" si="181"/>
        <v>0</v>
      </c>
      <c r="X3464" s="50">
        <f t="shared" si="183"/>
        <v>0</v>
      </c>
      <c r="Y3464" s="50">
        <f t="shared" si="183"/>
        <v>0</v>
      </c>
      <c r="Z3464" s="50">
        <f t="shared" si="183"/>
        <v>0</v>
      </c>
      <c r="AA3464" s="50">
        <f t="shared" si="183"/>
        <v>0</v>
      </c>
      <c r="AB3464" s="50">
        <f t="shared" si="182"/>
        <v>350</v>
      </c>
      <c r="AC3464" s="48" t="str">
        <f>VLOOKUP(ПРОДАЖИ!C:C,'ИЗ ОСНОВЫ НОМЕНКЛАТУР'!D:E,2,0)</f>
        <v>Инструменты и расходные материалы</v>
      </c>
      <c r="AD3464" s="48" t="str">
        <f>VLOOKUP(C:C,'ИЗ ОСНОВЫ НОМЕНКЛАТУР'!D:F,3,0)</f>
        <v>Ручные инструменты</v>
      </c>
      <c r="AE3464" s="48" t="str">
        <f>VLOOKUP(C:C,'ИЗ ОСНОВЫ НОМЕНКЛАТУР'!D:H,5,0)</f>
        <v>C</v>
      </c>
    </row>
    <row r="3465" spans="1:31" ht="9.6" customHeight="1" x14ac:dyDescent="0.2">
      <c r="A3465" s="45" t="s">
        <v>3363</v>
      </c>
      <c r="B3465" s="11"/>
      <c r="C3465" s="11" t="s">
        <v>3461</v>
      </c>
      <c r="D3465" s="44">
        <v>0</v>
      </c>
      <c r="E3465" s="44">
        <v>0</v>
      </c>
      <c r="F3465" s="48">
        <v>0</v>
      </c>
      <c r="G3465" s="48">
        <v>0</v>
      </c>
      <c r="H3465" s="44">
        <v>10</v>
      </c>
      <c r="I3465" s="44">
        <v>0</v>
      </c>
      <c r="J3465" s="44">
        <v>0</v>
      </c>
      <c r="K3465" s="48">
        <v>0</v>
      </c>
      <c r="L3465" s="49">
        <v>0</v>
      </c>
      <c r="M3465" s="49">
        <v>0</v>
      </c>
      <c r="N3465" s="10">
        <v>0</v>
      </c>
      <c r="O3465" s="10">
        <v>0</v>
      </c>
      <c r="P3465" s="10">
        <v>4579.2</v>
      </c>
      <c r="Q3465" s="10">
        <v>0</v>
      </c>
      <c r="R3465" s="10">
        <v>0</v>
      </c>
      <c r="S3465" s="10">
        <v>0</v>
      </c>
      <c r="T3465" s="50">
        <f t="shared" si="181"/>
        <v>0</v>
      </c>
      <c r="U3465" s="50">
        <f t="shared" si="181"/>
        <v>0</v>
      </c>
      <c r="V3465" s="50">
        <f t="shared" si="181"/>
        <v>0</v>
      </c>
      <c r="W3465" s="50">
        <f t="shared" si="181"/>
        <v>0</v>
      </c>
      <c r="X3465" s="50">
        <f t="shared" si="183"/>
        <v>381.59999999999997</v>
      </c>
      <c r="Y3465" s="50">
        <f t="shared" si="183"/>
        <v>0</v>
      </c>
      <c r="Z3465" s="50">
        <f t="shared" si="183"/>
        <v>0</v>
      </c>
      <c r="AA3465" s="50">
        <f t="shared" si="183"/>
        <v>0</v>
      </c>
      <c r="AB3465" s="50">
        <f t="shared" si="182"/>
        <v>381.59999999999997</v>
      </c>
      <c r="AC3465" s="48" t="str">
        <f>VLOOKUP(ПРОДАЖИ!C:C,'ИЗ ОСНОВЫ НОМЕНКЛАТУР'!D:E,2,0)</f>
        <v>Инструменты и расходные материалы</v>
      </c>
      <c r="AD3465" s="48" t="str">
        <f>VLOOKUP(C:C,'ИЗ ОСНОВЫ НОМЕНКЛАТУР'!D:F,3,0)</f>
        <v>Ручные инструменты</v>
      </c>
      <c r="AE3465" s="48" t="str">
        <f>VLOOKUP(C:C,'ИЗ ОСНОВЫ НОМЕНКЛАТУР'!D:H,5,0)</f>
        <v>C</v>
      </c>
    </row>
    <row r="3466" spans="1:31" ht="9.6" customHeight="1" x14ac:dyDescent="0.2">
      <c r="A3466" s="45" t="s">
        <v>3363</v>
      </c>
      <c r="B3466" s="11"/>
      <c r="C3466" s="11" t="s">
        <v>3462</v>
      </c>
      <c r="D3466" s="44">
        <v>0</v>
      </c>
      <c r="E3466" s="44">
        <v>0</v>
      </c>
      <c r="F3466" s="48">
        <v>0</v>
      </c>
      <c r="G3466" s="48">
        <v>0</v>
      </c>
      <c r="H3466" s="44">
        <v>3</v>
      </c>
      <c r="I3466" s="44">
        <v>0</v>
      </c>
      <c r="J3466" s="44">
        <v>0</v>
      </c>
      <c r="K3466" s="48">
        <v>0</v>
      </c>
      <c r="L3466" s="49">
        <v>0</v>
      </c>
      <c r="M3466" s="49">
        <v>0</v>
      </c>
      <c r="N3466" s="10">
        <v>0</v>
      </c>
      <c r="O3466" s="10">
        <v>0</v>
      </c>
      <c r="P3466" s="10">
        <v>2416.61</v>
      </c>
      <c r="Q3466" s="10">
        <v>0</v>
      </c>
      <c r="R3466" s="10">
        <v>0</v>
      </c>
      <c r="S3466" s="10">
        <v>0</v>
      </c>
      <c r="T3466" s="50">
        <f t="shared" si="181"/>
        <v>0</v>
      </c>
      <c r="U3466" s="50">
        <f t="shared" si="181"/>
        <v>0</v>
      </c>
      <c r="V3466" s="50">
        <f t="shared" si="181"/>
        <v>0</v>
      </c>
      <c r="W3466" s="50">
        <f t="shared" si="181"/>
        <v>0</v>
      </c>
      <c r="X3466" s="50">
        <f t="shared" si="183"/>
        <v>201.38416666666669</v>
      </c>
      <c r="Y3466" s="50">
        <f t="shared" si="183"/>
        <v>0</v>
      </c>
      <c r="Z3466" s="50">
        <f t="shared" si="183"/>
        <v>0</v>
      </c>
      <c r="AA3466" s="50">
        <f t="shared" si="183"/>
        <v>0</v>
      </c>
      <c r="AB3466" s="50">
        <f t="shared" si="182"/>
        <v>201.38416666666669</v>
      </c>
      <c r="AC3466" s="48" t="str">
        <f>VLOOKUP(ПРОДАЖИ!C:C,'ИЗ ОСНОВЫ НОМЕНКЛАТУР'!D:E,2,0)</f>
        <v>Инструменты и расходные материалы</v>
      </c>
      <c r="AD3466" s="48" t="str">
        <f>VLOOKUP(C:C,'ИЗ ОСНОВЫ НОМЕНКЛАТУР'!D:F,3,0)</f>
        <v>Ручные инструменты</v>
      </c>
      <c r="AE3466" s="48" t="str">
        <f>VLOOKUP(C:C,'ИЗ ОСНОВЫ НОМЕНКЛАТУР'!D:H,5,0)</f>
        <v>C</v>
      </c>
    </row>
    <row r="3467" spans="1:31" ht="9.6" customHeight="1" x14ac:dyDescent="0.2">
      <c r="A3467" s="45" t="s">
        <v>3363</v>
      </c>
      <c r="B3467" s="11"/>
      <c r="C3467" s="11" t="s">
        <v>3463</v>
      </c>
      <c r="D3467" s="44">
        <v>2</v>
      </c>
      <c r="E3467" s="44">
        <v>0</v>
      </c>
      <c r="F3467" s="48">
        <v>0</v>
      </c>
      <c r="G3467" s="48">
        <v>0</v>
      </c>
      <c r="H3467" s="44">
        <v>1</v>
      </c>
      <c r="I3467" s="44">
        <v>0</v>
      </c>
      <c r="J3467" s="44">
        <v>0</v>
      </c>
      <c r="K3467" s="48">
        <v>0</v>
      </c>
      <c r="L3467" s="49">
        <v>2154.88</v>
      </c>
      <c r="M3467" s="49">
        <v>0</v>
      </c>
      <c r="N3467" s="10">
        <v>0</v>
      </c>
      <c r="O3467" s="10">
        <v>0</v>
      </c>
      <c r="P3467" s="10">
        <v>1143.74</v>
      </c>
      <c r="Q3467" s="10">
        <v>0</v>
      </c>
      <c r="R3467" s="10">
        <v>0</v>
      </c>
      <c r="S3467" s="10">
        <v>0</v>
      </c>
      <c r="T3467" s="50">
        <f t="shared" si="181"/>
        <v>179.57333333333335</v>
      </c>
      <c r="U3467" s="50">
        <f t="shared" si="181"/>
        <v>0</v>
      </c>
      <c r="V3467" s="50">
        <f t="shared" si="181"/>
        <v>0</v>
      </c>
      <c r="W3467" s="50">
        <f t="shared" si="181"/>
        <v>0</v>
      </c>
      <c r="X3467" s="50">
        <f t="shared" si="183"/>
        <v>95.311666666666667</v>
      </c>
      <c r="Y3467" s="50">
        <f t="shared" si="183"/>
        <v>0</v>
      </c>
      <c r="Z3467" s="50">
        <f t="shared" si="183"/>
        <v>0</v>
      </c>
      <c r="AA3467" s="50">
        <f t="shared" si="183"/>
        <v>0</v>
      </c>
      <c r="AB3467" s="50">
        <f t="shared" si="182"/>
        <v>274.88499999999999</v>
      </c>
      <c r="AC3467" s="48" t="str">
        <f>VLOOKUP(ПРОДАЖИ!C:C,'ИЗ ОСНОВЫ НОМЕНКЛАТУР'!D:E,2,0)</f>
        <v>Инструменты и расходные материалы</v>
      </c>
      <c r="AD3467" s="48" t="str">
        <f>VLOOKUP(C:C,'ИЗ ОСНОВЫ НОМЕНКЛАТУР'!D:F,3,0)</f>
        <v>Ручные инструменты</v>
      </c>
      <c r="AE3467" s="48" t="str">
        <f>VLOOKUP(C:C,'ИЗ ОСНОВЫ НОМЕНКЛАТУР'!D:H,5,0)</f>
        <v>C</v>
      </c>
    </row>
    <row r="3468" spans="1:31" ht="9.6" customHeight="1" x14ac:dyDescent="0.2">
      <c r="A3468" s="45" t="s">
        <v>3363</v>
      </c>
      <c r="B3468" s="11"/>
      <c r="C3468" s="11" t="s">
        <v>3464</v>
      </c>
      <c r="D3468" s="44">
        <v>3</v>
      </c>
      <c r="E3468" s="44">
        <v>0</v>
      </c>
      <c r="F3468" s="48">
        <v>0</v>
      </c>
      <c r="G3468" s="48">
        <v>0</v>
      </c>
      <c r="H3468" s="44">
        <v>0</v>
      </c>
      <c r="I3468" s="44">
        <v>0</v>
      </c>
      <c r="J3468" s="44">
        <v>0</v>
      </c>
      <c r="K3468" s="48">
        <v>0</v>
      </c>
      <c r="L3468" s="49">
        <v>3219.01</v>
      </c>
      <c r="M3468" s="49">
        <v>0</v>
      </c>
      <c r="N3468" s="10">
        <v>0</v>
      </c>
      <c r="O3468" s="10">
        <v>0</v>
      </c>
      <c r="P3468" s="10">
        <v>0</v>
      </c>
      <c r="Q3468" s="10">
        <v>0</v>
      </c>
      <c r="R3468" s="10">
        <v>0</v>
      </c>
      <c r="S3468" s="10">
        <v>0</v>
      </c>
      <c r="T3468" s="50">
        <f t="shared" si="181"/>
        <v>268.25083333333333</v>
      </c>
      <c r="U3468" s="50">
        <f t="shared" si="181"/>
        <v>0</v>
      </c>
      <c r="V3468" s="50">
        <f t="shared" si="181"/>
        <v>0</v>
      </c>
      <c r="W3468" s="50">
        <f t="shared" si="181"/>
        <v>0</v>
      </c>
      <c r="X3468" s="50">
        <f t="shared" si="183"/>
        <v>0</v>
      </c>
      <c r="Y3468" s="50">
        <f t="shared" si="183"/>
        <v>0</v>
      </c>
      <c r="Z3468" s="50">
        <f t="shared" si="183"/>
        <v>0</v>
      </c>
      <c r="AA3468" s="50">
        <f t="shared" si="183"/>
        <v>0</v>
      </c>
      <c r="AB3468" s="50">
        <f t="shared" si="182"/>
        <v>268.25083333333333</v>
      </c>
      <c r="AC3468" s="48" t="str">
        <f>VLOOKUP(ПРОДАЖИ!C:C,'ИЗ ОСНОВЫ НОМЕНКЛАТУР'!D:E,2,0)</f>
        <v>Инструменты и расходные материалы</v>
      </c>
      <c r="AD3468" s="48" t="str">
        <f>VLOOKUP(C:C,'ИЗ ОСНОВЫ НОМЕНКЛАТУР'!D:F,3,0)</f>
        <v>Ручные инструменты</v>
      </c>
      <c r="AE3468" s="48" t="str">
        <f>VLOOKUP(C:C,'ИЗ ОСНОВЫ НОМЕНКЛАТУР'!D:H,5,0)</f>
        <v>C</v>
      </c>
    </row>
    <row r="3469" spans="1:31" ht="9.6" customHeight="1" x14ac:dyDescent="0.2">
      <c r="A3469" s="45" t="s">
        <v>3363</v>
      </c>
      <c r="B3469" s="11"/>
      <c r="C3469" s="11" t="s">
        <v>3465</v>
      </c>
      <c r="D3469" s="44">
        <v>10</v>
      </c>
      <c r="E3469" s="44">
        <v>0</v>
      </c>
      <c r="F3469" s="48">
        <v>2</v>
      </c>
      <c r="G3469" s="48">
        <v>0</v>
      </c>
      <c r="H3469" s="44">
        <v>0</v>
      </c>
      <c r="I3469" s="44">
        <v>0</v>
      </c>
      <c r="J3469" s="44">
        <v>0</v>
      </c>
      <c r="K3469" s="48">
        <v>0</v>
      </c>
      <c r="L3469" s="49">
        <v>2000</v>
      </c>
      <c r="M3469" s="49">
        <v>0</v>
      </c>
      <c r="N3469" s="10">
        <v>400</v>
      </c>
      <c r="O3469" s="10">
        <v>0</v>
      </c>
      <c r="P3469" s="10">
        <v>0</v>
      </c>
      <c r="Q3469" s="10">
        <v>0</v>
      </c>
      <c r="R3469" s="10">
        <v>0</v>
      </c>
      <c r="S3469" s="10">
        <v>0</v>
      </c>
      <c r="T3469" s="50">
        <f t="shared" si="181"/>
        <v>166.66666666666666</v>
      </c>
      <c r="U3469" s="50">
        <f t="shared" si="181"/>
        <v>0</v>
      </c>
      <c r="V3469" s="50">
        <f t="shared" si="181"/>
        <v>33.333333333333336</v>
      </c>
      <c r="W3469" s="50">
        <f t="shared" si="181"/>
        <v>0</v>
      </c>
      <c r="X3469" s="50">
        <f t="shared" si="183"/>
        <v>0</v>
      </c>
      <c r="Y3469" s="50">
        <f t="shared" si="183"/>
        <v>0</v>
      </c>
      <c r="Z3469" s="50">
        <f t="shared" si="183"/>
        <v>0</v>
      </c>
      <c r="AA3469" s="50">
        <f t="shared" si="183"/>
        <v>0</v>
      </c>
      <c r="AB3469" s="50">
        <f t="shared" si="182"/>
        <v>200</v>
      </c>
      <c r="AC3469" s="48" t="str">
        <f>VLOOKUP(ПРОДАЖИ!C:C,'ИЗ ОСНОВЫ НОМЕНКЛАТУР'!D:E,2,0)</f>
        <v>Инструменты и расходные материалы</v>
      </c>
      <c r="AD3469" s="48" t="str">
        <f>VLOOKUP(C:C,'ИЗ ОСНОВЫ НОМЕНКЛАТУР'!D:F,3,0)</f>
        <v>Ручные инструменты</v>
      </c>
      <c r="AE3469" s="48" t="str">
        <f>VLOOKUP(C:C,'ИЗ ОСНОВЫ НОМЕНКЛАТУР'!D:H,5,0)</f>
        <v>C</v>
      </c>
    </row>
    <row r="3470" spans="1:31" ht="9.6" customHeight="1" x14ac:dyDescent="0.2">
      <c r="A3470" s="45" t="s">
        <v>3363</v>
      </c>
      <c r="B3470" s="11"/>
      <c r="C3470" s="11" t="s">
        <v>3466</v>
      </c>
      <c r="D3470" s="44">
        <v>3</v>
      </c>
      <c r="E3470" s="44">
        <v>0</v>
      </c>
      <c r="F3470" s="48">
        <v>0</v>
      </c>
      <c r="G3470" s="48">
        <v>0</v>
      </c>
      <c r="H3470" s="44">
        <v>0</v>
      </c>
      <c r="I3470" s="44">
        <v>0</v>
      </c>
      <c r="J3470" s="44">
        <v>0</v>
      </c>
      <c r="K3470" s="48">
        <v>0</v>
      </c>
      <c r="L3470" s="49">
        <v>2599.19</v>
      </c>
      <c r="M3470" s="49">
        <v>0</v>
      </c>
      <c r="N3470" s="10">
        <v>0</v>
      </c>
      <c r="O3470" s="10">
        <v>0</v>
      </c>
      <c r="P3470" s="10">
        <v>0</v>
      </c>
      <c r="Q3470" s="10">
        <v>0</v>
      </c>
      <c r="R3470" s="10">
        <v>0</v>
      </c>
      <c r="S3470" s="10">
        <v>0</v>
      </c>
      <c r="T3470" s="50">
        <f t="shared" si="181"/>
        <v>216.59916666666666</v>
      </c>
      <c r="U3470" s="50">
        <f t="shared" si="181"/>
        <v>0</v>
      </c>
      <c r="V3470" s="50">
        <f t="shared" si="181"/>
        <v>0</v>
      </c>
      <c r="W3470" s="50">
        <f t="shared" si="181"/>
        <v>0</v>
      </c>
      <c r="X3470" s="50">
        <f t="shared" si="183"/>
        <v>0</v>
      </c>
      <c r="Y3470" s="50">
        <f t="shared" si="183"/>
        <v>0</v>
      </c>
      <c r="Z3470" s="50">
        <f t="shared" si="183"/>
        <v>0</v>
      </c>
      <c r="AA3470" s="50">
        <f t="shared" si="183"/>
        <v>0</v>
      </c>
      <c r="AB3470" s="50">
        <f t="shared" si="182"/>
        <v>216.59916666666666</v>
      </c>
      <c r="AC3470" s="48" t="str">
        <f>VLOOKUP(ПРОДАЖИ!C:C,'ИЗ ОСНОВЫ НОМЕНКЛАТУР'!D:E,2,0)</f>
        <v>Инструменты и расходные материалы</v>
      </c>
      <c r="AD3470" s="48" t="str">
        <f>VLOOKUP(C:C,'ИЗ ОСНОВЫ НОМЕНКЛАТУР'!D:F,3,0)</f>
        <v>Ручные инструменты</v>
      </c>
      <c r="AE3470" s="48" t="str">
        <f>VLOOKUP(C:C,'ИЗ ОСНОВЫ НОМЕНКЛАТУР'!D:H,5,0)</f>
        <v>C</v>
      </c>
    </row>
    <row r="3471" spans="1:31" ht="9.6" customHeight="1" x14ac:dyDescent="0.2">
      <c r="A3471" s="45" t="s">
        <v>3363</v>
      </c>
      <c r="B3471" s="11"/>
      <c r="C3471" s="11" t="s">
        <v>3467</v>
      </c>
      <c r="D3471" s="44">
        <v>1</v>
      </c>
      <c r="E3471" s="44">
        <v>0</v>
      </c>
      <c r="F3471" s="48">
        <v>0</v>
      </c>
      <c r="G3471" s="48">
        <v>0</v>
      </c>
      <c r="H3471" s="44">
        <v>0</v>
      </c>
      <c r="I3471" s="44">
        <v>0</v>
      </c>
      <c r="J3471" s="44">
        <v>0</v>
      </c>
      <c r="K3471" s="48">
        <v>0</v>
      </c>
      <c r="L3471" s="49">
        <v>2583</v>
      </c>
      <c r="M3471" s="49">
        <v>0</v>
      </c>
      <c r="N3471" s="10">
        <v>0</v>
      </c>
      <c r="O3471" s="10">
        <v>0</v>
      </c>
      <c r="P3471" s="10">
        <v>0</v>
      </c>
      <c r="Q3471" s="10">
        <v>0</v>
      </c>
      <c r="R3471" s="10">
        <v>0</v>
      </c>
      <c r="S3471" s="10">
        <v>0</v>
      </c>
      <c r="T3471" s="50">
        <f t="shared" si="181"/>
        <v>215.25</v>
      </c>
      <c r="U3471" s="50">
        <f t="shared" si="181"/>
        <v>0</v>
      </c>
      <c r="V3471" s="50">
        <f t="shared" si="181"/>
        <v>0</v>
      </c>
      <c r="W3471" s="50">
        <f t="shared" si="181"/>
        <v>0</v>
      </c>
      <c r="X3471" s="50">
        <f t="shared" si="183"/>
        <v>0</v>
      </c>
      <c r="Y3471" s="50">
        <f t="shared" si="183"/>
        <v>0</v>
      </c>
      <c r="Z3471" s="50">
        <f t="shared" si="183"/>
        <v>0</v>
      </c>
      <c r="AA3471" s="50">
        <f t="shared" si="183"/>
        <v>0</v>
      </c>
      <c r="AB3471" s="50">
        <f t="shared" si="182"/>
        <v>215.25</v>
      </c>
      <c r="AC3471" s="48" t="str">
        <f>VLOOKUP(ПРОДАЖИ!C:C,'ИЗ ОСНОВЫ НОМЕНКЛАТУР'!D:E,2,0)</f>
        <v>Инструменты и расходные материалы</v>
      </c>
      <c r="AD3471" s="48" t="str">
        <f>VLOOKUP(C:C,'ИЗ ОСНОВЫ НОМЕНКЛАТУР'!D:F,3,0)</f>
        <v>Ручные инструменты</v>
      </c>
      <c r="AE3471" s="48" t="str">
        <f>VLOOKUP(C:C,'ИЗ ОСНОВЫ НОМЕНКЛАТУР'!D:H,5,0)</f>
        <v>C</v>
      </c>
    </row>
    <row r="3472" spans="1:31" ht="9.6" customHeight="1" x14ac:dyDescent="0.2">
      <c r="A3472" s="45" t="s">
        <v>3363</v>
      </c>
      <c r="B3472" s="11"/>
      <c r="C3472" s="11" t="s">
        <v>3468</v>
      </c>
      <c r="D3472" s="44">
        <v>1</v>
      </c>
      <c r="E3472" s="44">
        <v>0</v>
      </c>
      <c r="F3472" s="48">
        <v>0</v>
      </c>
      <c r="G3472" s="48">
        <v>0</v>
      </c>
      <c r="H3472" s="44">
        <v>0</v>
      </c>
      <c r="I3472" s="44">
        <v>0</v>
      </c>
      <c r="J3472" s="44">
        <v>0</v>
      </c>
      <c r="K3472" s="48">
        <v>0</v>
      </c>
      <c r="L3472" s="49">
        <v>3573</v>
      </c>
      <c r="M3472" s="49">
        <v>0</v>
      </c>
      <c r="N3472" s="10">
        <v>0</v>
      </c>
      <c r="O3472" s="10">
        <v>0</v>
      </c>
      <c r="P3472" s="10">
        <v>0</v>
      </c>
      <c r="Q3472" s="10">
        <v>0</v>
      </c>
      <c r="R3472" s="10">
        <v>0</v>
      </c>
      <c r="S3472" s="10">
        <v>0</v>
      </c>
      <c r="T3472" s="50">
        <f t="shared" si="181"/>
        <v>297.75</v>
      </c>
      <c r="U3472" s="50">
        <f t="shared" si="181"/>
        <v>0</v>
      </c>
      <c r="V3472" s="50">
        <f t="shared" si="181"/>
        <v>0</v>
      </c>
      <c r="W3472" s="50">
        <f t="shared" si="181"/>
        <v>0</v>
      </c>
      <c r="X3472" s="50">
        <f t="shared" si="183"/>
        <v>0</v>
      </c>
      <c r="Y3472" s="50">
        <f t="shared" si="183"/>
        <v>0</v>
      </c>
      <c r="Z3472" s="50">
        <f t="shared" si="183"/>
        <v>0</v>
      </c>
      <c r="AA3472" s="50">
        <f t="shared" si="183"/>
        <v>0</v>
      </c>
      <c r="AB3472" s="50">
        <f t="shared" si="182"/>
        <v>297.75</v>
      </c>
      <c r="AC3472" s="48" t="str">
        <f>VLOOKUP(ПРОДАЖИ!C:C,'ИЗ ОСНОВЫ НОМЕНКЛАТУР'!D:E,2,0)</f>
        <v>Инструменты и расходные материалы</v>
      </c>
      <c r="AD3472" s="48" t="str">
        <f>VLOOKUP(C:C,'ИЗ ОСНОВЫ НОМЕНКЛАТУР'!D:F,3,0)</f>
        <v>Ручные инструменты</v>
      </c>
      <c r="AE3472" s="48" t="str">
        <f>VLOOKUP(C:C,'ИЗ ОСНОВЫ НОМЕНКЛАТУР'!D:H,5,0)</f>
        <v>C</v>
      </c>
    </row>
    <row r="3473" spans="1:31" ht="9.6" customHeight="1" x14ac:dyDescent="0.2">
      <c r="A3473" s="45" t="s">
        <v>3363</v>
      </c>
      <c r="B3473" s="11"/>
      <c r="C3473" s="11" t="s">
        <v>3469</v>
      </c>
      <c r="D3473" s="44">
        <v>1</v>
      </c>
      <c r="E3473" s="44">
        <v>0</v>
      </c>
      <c r="F3473" s="48">
        <v>0</v>
      </c>
      <c r="G3473" s="48">
        <v>0</v>
      </c>
      <c r="H3473" s="44">
        <v>0</v>
      </c>
      <c r="I3473" s="44">
        <v>0</v>
      </c>
      <c r="J3473" s="44">
        <v>0</v>
      </c>
      <c r="K3473" s="48">
        <v>0</v>
      </c>
      <c r="L3473" s="49">
        <v>3227</v>
      </c>
      <c r="M3473" s="49">
        <v>0</v>
      </c>
      <c r="N3473" s="10">
        <v>0</v>
      </c>
      <c r="O3473" s="10">
        <v>0</v>
      </c>
      <c r="P3473" s="10">
        <v>0</v>
      </c>
      <c r="Q3473" s="10">
        <v>0</v>
      </c>
      <c r="R3473" s="10">
        <v>0</v>
      </c>
      <c r="S3473" s="10">
        <v>0</v>
      </c>
      <c r="T3473" s="50">
        <f t="shared" si="181"/>
        <v>268.91666666666669</v>
      </c>
      <c r="U3473" s="50">
        <f t="shared" si="181"/>
        <v>0</v>
      </c>
      <c r="V3473" s="50">
        <f t="shared" si="181"/>
        <v>0</v>
      </c>
      <c r="W3473" s="50">
        <f t="shared" si="181"/>
        <v>0</v>
      </c>
      <c r="X3473" s="50">
        <f t="shared" si="183"/>
        <v>0</v>
      </c>
      <c r="Y3473" s="50">
        <f t="shared" si="183"/>
        <v>0</v>
      </c>
      <c r="Z3473" s="50">
        <f t="shared" si="183"/>
        <v>0</v>
      </c>
      <c r="AA3473" s="50">
        <f t="shared" si="183"/>
        <v>0</v>
      </c>
      <c r="AB3473" s="50">
        <f t="shared" si="182"/>
        <v>268.91666666666669</v>
      </c>
      <c r="AC3473" s="48" t="str">
        <f>VLOOKUP(ПРОДАЖИ!C:C,'ИЗ ОСНОВЫ НОМЕНКЛАТУР'!D:E,2,0)</f>
        <v>Инструменты и расходные материалы</v>
      </c>
      <c r="AD3473" s="48" t="str">
        <f>VLOOKUP(C:C,'ИЗ ОСНОВЫ НОМЕНКЛАТУР'!D:F,3,0)</f>
        <v>Ручные инструменты</v>
      </c>
      <c r="AE3473" s="48" t="str">
        <f>VLOOKUP(C:C,'ИЗ ОСНОВЫ НОМЕНКЛАТУР'!D:H,5,0)</f>
        <v>C</v>
      </c>
    </row>
    <row r="3474" spans="1:31" ht="9.6" customHeight="1" x14ac:dyDescent="0.2">
      <c r="A3474" s="45" t="s">
        <v>3363</v>
      </c>
      <c r="B3474" s="11"/>
      <c r="C3474" s="11" t="s">
        <v>3470</v>
      </c>
      <c r="D3474" s="44">
        <v>3</v>
      </c>
      <c r="E3474" s="44">
        <v>0</v>
      </c>
      <c r="F3474" s="48">
        <v>0</v>
      </c>
      <c r="G3474" s="48">
        <v>0</v>
      </c>
      <c r="H3474" s="44">
        <v>0</v>
      </c>
      <c r="I3474" s="44">
        <v>0</v>
      </c>
      <c r="J3474" s="44">
        <v>0</v>
      </c>
      <c r="K3474" s="48">
        <v>0</v>
      </c>
      <c r="L3474" s="49">
        <v>2052.96</v>
      </c>
      <c r="M3474" s="49">
        <v>0</v>
      </c>
      <c r="N3474" s="10">
        <v>0</v>
      </c>
      <c r="O3474" s="10">
        <v>0</v>
      </c>
      <c r="P3474" s="10">
        <v>0</v>
      </c>
      <c r="Q3474" s="10">
        <v>0</v>
      </c>
      <c r="R3474" s="10">
        <v>0</v>
      </c>
      <c r="S3474" s="10">
        <v>0</v>
      </c>
      <c r="T3474" s="50">
        <f t="shared" si="181"/>
        <v>171.08</v>
      </c>
      <c r="U3474" s="50">
        <f t="shared" si="181"/>
        <v>0</v>
      </c>
      <c r="V3474" s="50">
        <f t="shared" si="181"/>
        <v>0</v>
      </c>
      <c r="W3474" s="50">
        <f t="shared" si="181"/>
        <v>0</v>
      </c>
      <c r="X3474" s="50">
        <f t="shared" si="183"/>
        <v>0</v>
      </c>
      <c r="Y3474" s="50">
        <f t="shared" si="183"/>
        <v>0</v>
      </c>
      <c r="Z3474" s="50">
        <f t="shared" si="183"/>
        <v>0</v>
      </c>
      <c r="AA3474" s="50">
        <f t="shared" si="183"/>
        <v>0</v>
      </c>
      <c r="AB3474" s="50">
        <f t="shared" si="182"/>
        <v>171.08</v>
      </c>
      <c r="AC3474" s="48" t="str">
        <f>VLOOKUP(ПРОДАЖИ!C:C,'ИЗ ОСНОВЫ НОМЕНКЛАТУР'!D:E,2,0)</f>
        <v>Инструменты и расходные материалы</v>
      </c>
      <c r="AD3474" s="48" t="str">
        <f>VLOOKUP(C:C,'ИЗ ОСНОВЫ НОМЕНКЛАТУР'!D:F,3,0)</f>
        <v>Ручные инструменты</v>
      </c>
      <c r="AE3474" s="48" t="str">
        <f>VLOOKUP(C:C,'ИЗ ОСНОВЫ НОМЕНКЛАТУР'!D:H,5,0)</f>
        <v>C</v>
      </c>
    </row>
    <row r="3475" spans="1:31" ht="9.6" customHeight="1" x14ac:dyDescent="0.2">
      <c r="A3475" s="45" t="s">
        <v>3363</v>
      </c>
      <c r="B3475" s="11"/>
      <c r="C3475" s="11" t="s">
        <v>3471</v>
      </c>
      <c r="D3475" s="44">
        <v>0</v>
      </c>
      <c r="E3475" s="44">
        <v>0</v>
      </c>
      <c r="F3475" s="48">
        <v>0</v>
      </c>
      <c r="G3475" s="48">
        <v>0</v>
      </c>
      <c r="H3475" s="44">
        <v>2</v>
      </c>
      <c r="I3475" s="44">
        <v>0</v>
      </c>
      <c r="J3475" s="44">
        <v>0</v>
      </c>
      <c r="K3475" s="48">
        <v>0</v>
      </c>
      <c r="L3475" s="49">
        <v>0</v>
      </c>
      <c r="M3475" s="49">
        <v>0</v>
      </c>
      <c r="N3475" s="10">
        <v>0</v>
      </c>
      <c r="O3475" s="10">
        <v>0</v>
      </c>
      <c r="P3475" s="10">
        <v>2531.8200000000002</v>
      </c>
      <c r="Q3475" s="10">
        <v>0</v>
      </c>
      <c r="R3475" s="10">
        <v>0</v>
      </c>
      <c r="S3475" s="10">
        <v>0</v>
      </c>
      <c r="T3475" s="50">
        <f t="shared" si="181"/>
        <v>0</v>
      </c>
      <c r="U3475" s="50">
        <f t="shared" si="181"/>
        <v>0</v>
      </c>
      <c r="V3475" s="50">
        <f t="shared" si="181"/>
        <v>0</v>
      </c>
      <c r="W3475" s="50">
        <f t="shared" si="181"/>
        <v>0</v>
      </c>
      <c r="X3475" s="50">
        <f t="shared" si="183"/>
        <v>210.98500000000001</v>
      </c>
      <c r="Y3475" s="50">
        <f t="shared" si="183"/>
        <v>0</v>
      </c>
      <c r="Z3475" s="50">
        <f t="shared" si="183"/>
        <v>0</v>
      </c>
      <c r="AA3475" s="50">
        <f t="shared" si="183"/>
        <v>0</v>
      </c>
      <c r="AB3475" s="50">
        <f t="shared" si="182"/>
        <v>210.98500000000001</v>
      </c>
      <c r="AC3475" s="48" t="str">
        <f>VLOOKUP(ПРОДАЖИ!C:C,'ИЗ ОСНОВЫ НОМЕНКЛАТУР'!D:E,2,0)</f>
        <v>Инструменты и расходные материалы</v>
      </c>
      <c r="AD3475" s="48" t="str">
        <f>VLOOKUP(C:C,'ИЗ ОСНОВЫ НОМЕНКЛАТУР'!D:F,3,0)</f>
        <v>Ручные инструменты</v>
      </c>
      <c r="AE3475" s="48" t="str">
        <f>VLOOKUP(C:C,'ИЗ ОСНОВЫ НОМЕНКЛАТУР'!D:H,5,0)</f>
        <v>C</v>
      </c>
    </row>
    <row r="3476" spans="1:31" ht="9.6" customHeight="1" x14ac:dyDescent="0.2">
      <c r="A3476" s="45" t="s">
        <v>3363</v>
      </c>
      <c r="B3476" s="11"/>
      <c r="C3476" s="11" t="s">
        <v>3472</v>
      </c>
      <c r="D3476" s="44">
        <v>5</v>
      </c>
      <c r="E3476" s="44">
        <v>0</v>
      </c>
      <c r="F3476" s="48">
        <v>0</v>
      </c>
      <c r="G3476" s="48">
        <v>0</v>
      </c>
      <c r="H3476" s="44">
        <v>0</v>
      </c>
      <c r="I3476" s="44">
        <v>0</v>
      </c>
      <c r="J3476" s="44">
        <v>0</v>
      </c>
      <c r="K3476" s="48">
        <v>0</v>
      </c>
      <c r="L3476" s="49">
        <v>1500</v>
      </c>
      <c r="M3476" s="49">
        <v>0</v>
      </c>
      <c r="N3476" s="10">
        <v>0</v>
      </c>
      <c r="O3476" s="10">
        <v>0</v>
      </c>
      <c r="P3476" s="10">
        <v>0</v>
      </c>
      <c r="Q3476" s="10">
        <v>0</v>
      </c>
      <c r="R3476" s="10">
        <v>0</v>
      </c>
      <c r="S3476" s="10">
        <v>0</v>
      </c>
      <c r="T3476" s="50">
        <f t="shared" si="181"/>
        <v>125</v>
      </c>
      <c r="U3476" s="50">
        <f t="shared" si="181"/>
        <v>0</v>
      </c>
      <c r="V3476" s="50">
        <f t="shared" si="181"/>
        <v>0</v>
      </c>
      <c r="W3476" s="50">
        <f t="shared" si="181"/>
        <v>0</v>
      </c>
      <c r="X3476" s="50">
        <f t="shared" si="183"/>
        <v>0</v>
      </c>
      <c r="Y3476" s="50">
        <f t="shared" si="183"/>
        <v>0</v>
      </c>
      <c r="Z3476" s="50">
        <f t="shared" si="183"/>
        <v>0</v>
      </c>
      <c r="AA3476" s="50">
        <f t="shared" si="183"/>
        <v>0</v>
      </c>
      <c r="AB3476" s="50">
        <f t="shared" si="182"/>
        <v>125</v>
      </c>
      <c r="AC3476" s="48" t="str">
        <f>VLOOKUP(ПРОДАЖИ!C:C,'ИЗ ОСНОВЫ НОМЕНКЛАТУР'!D:E,2,0)</f>
        <v>Инструменты и расходные материалы</v>
      </c>
      <c r="AD3476" s="48" t="str">
        <f>VLOOKUP(C:C,'ИЗ ОСНОВЫ НОМЕНКЛАТУР'!D:F,3,0)</f>
        <v>Ручные инструменты</v>
      </c>
      <c r="AE3476" s="48" t="str">
        <f>VLOOKUP(C:C,'ИЗ ОСНОВЫ НОМЕНКЛАТУР'!D:H,5,0)</f>
        <v>C</v>
      </c>
    </row>
    <row r="3477" spans="1:31" ht="9.6" customHeight="1" x14ac:dyDescent="0.2">
      <c r="A3477" s="45" t="s">
        <v>3363</v>
      </c>
      <c r="B3477" s="11"/>
      <c r="C3477" s="11" t="s">
        <v>3473</v>
      </c>
      <c r="D3477" s="44">
        <v>1</v>
      </c>
      <c r="E3477" s="44">
        <v>0</v>
      </c>
      <c r="F3477" s="48">
        <v>0</v>
      </c>
      <c r="G3477" s="48">
        <v>0</v>
      </c>
      <c r="H3477" s="44">
        <v>0</v>
      </c>
      <c r="I3477" s="44">
        <v>0</v>
      </c>
      <c r="J3477" s="44">
        <v>0</v>
      </c>
      <c r="K3477" s="48">
        <v>0</v>
      </c>
      <c r="L3477" s="49">
        <v>2439</v>
      </c>
      <c r="M3477" s="49">
        <v>0</v>
      </c>
      <c r="N3477" s="10">
        <v>0</v>
      </c>
      <c r="O3477" s="10">
        <v>0</v>
      </c>
      <c r="P3477" s="10">
        <v>0</v>
      </c>
      <c r="Q3477" s="10">
        <v>0</v>
      </c>
      <c r="R3477" s="10">
        <v>0</v>
      </c>
      <c r="S3477" s="10">
        <v>0</v>
      </c>
      <c r="T3477" s="50">
        <f t="shared" si="181"/>
        <v>203.25</v>
      </c>
      <c r="U3477" s="50">
        <f t="shared" si="181"/>
        <v>0</v>
      </c>
      <c r="V3477" s="50">
        <f t="shared" si="181"/>
        <v>0</v>
      </c>
      <c r="W3477" s="50">
        <f t="shared" si="181"/>
        <v>0</v>
      </c>
      <c r="X3477" s="50">
        <f t="shared" si="183"/>
        <v>0</v>
      </c>
      <c r="Y3477" s="50">
        <f t="shared" si="183"/>
        <v>0</v>
      </c>
      <c r="Z3477" s="50">
        <f t="shared" si="183"/>
        <v>0</v>
      </c>
      <c r="AA3477" s="50">
        <f t="shared" si="183"/>
        <v>0</v>
      </c>
      <c r="AB3477" s="50">
        <f t="shared" si="182"/>
        <v>203.25</v>
      </c>
      <c r="AC3477" s="48" t="str">
        <f>VLOOKUP(ПРОДАЖИ!C:C,'ИЗ ОСНОВЫ НОМЕНКЛАТУР'!D:E,2,0)</f>
        <v>Инструменты и расходные материалы</v>
      </c>
      <c r="AD3477" s="48" t="str">
        <f>VLOOKUP(C:C,'ИЗ ОСНОВЫ НОМЕНКЛАТУР'!D:F,3,0)</f>
        <v>Ручные инструменты</v>
      </c>
      <c r="AE3477" s="48" t="str">
        <f>VLOOKUP(C:C,'ИЗ ОСНОВЫ НОМЕНКЛАТУР'!D:H,5,0)</f>
        <v>C</v>
      </c>
    </row>
    <row r="3478" spans="1:31" ht="9.6" customHeight="1" x14ac:dyDescent="0.2">
      <c r="A3478" s="45" t="s">
        <v>3363</v>
      </c>
      <c r="B3478" s="11"/>
      <c r="C3478" s="11" t="s">
        <v>3474</v>
      </c>
      <c r="D3478" s="44">
        <v>2</v>
      </c>
      <c r="E3478" s="44">
        <v>0</v>
      </c>
      <c r="F3478" s="48">
        <v>3</v>
      </c>
      <c r="G3478" s="48">
        <v>0</v>
      </c>
      <c r="H3478" s="44">
        <v>0</v>
      </c>
      <c r="I3478" s="44">
        <v>0</v>
      </c>
      <c r="J3478" s="44">
        <v>0</v>
      </c>
      <c r="K3478" s="48">
        <v>0</v>
      </c>
      <c r="L3478" s="49">
        <v>620</v>
      </c>
      <c r="M3478" s="49">
        <v>0</v>
      </c>
      <c r="N3478" s="10">
        <v>930</v>
      </c>
      <c r="O3478" s="10">
        <v>0</v>
      </c>
      <c r="P3478" s="10">
        <v>0</v>
      </c>
      <c r="Q3478" s="10">
        <v>0</v>
      </c>
      <c r="R3478" s="10">
        <v>0</v>
      </c>
      <c r="S3478" s="10">
        <v>0</v>
      </c>
      <c r="T3478" s="50">
        <f t="shared" si="181"/>
        <v>51.666666666666664</v>
      </c>
      <c r="U3478" s="50">
        <f t="shared" si="181"/>
        <v>0</v>
      </c>
      <c r="V3478" s="50">
        <f t="shared" si="181"/>
        <v>77.5</v>
      </c>
      <c r="W3478" s="50">
        <f t="shared" si="181"/>
        <v>0</v>
      </c>
      <c r="X3478" s="50">
        <f t="shared" si="183"/>
        <v>0</v>
      </c>
      <c r="Y3478" s="50">
        <f t="shared" si="183"/>
        <v>0</v>
      </c>
      <c r="Z3478" s="50">
        <f t="shared" si="183"/>
        <v>0</v>
      </c>
      <c r="AA3478" s="50">
        <f t="shared" si="183"/>
        <v>0</v>
      </c>
      <c r="AB3478" s="50">
        <f t="shared" si="182"/>
        <v>129.16666666666666</v>
      </c>
      <c r="AC3478" s="48" t="str">
        <f>VLOOKUP(ПРОДАЖИ!C:C,'ИЗ ОСНОВЫ НОМЕНКЛАТУР'!D:E,2,0)</f>
        <v>Инструменты и расходные материалы</v>
      </c>
      <c r="AD3478" s="48" t="str">
        <f>VLOOKUP(C:C,'ИЗ ОСНОВЫ НОМЕНКЛАТУР'!D:F,3,0)</f>
        <v>Ручные инструменты</v>
      </c>
      <c r="AE3478" s="48" t="str">
        <f>VLOOKUP(C:C,'ИЗ ОСНОВЫ НОМЕНКЛАТУР'!D:H,5,0)</f>
        <v>C</v>
      </c>
    </row>
    <row r="3479" spans="1:31" ht="9.6" customHeight="1" x14ac:dyDescent="0.2">
      <c r="A3479" s="45" t="s">
        <v>3363</v>
      </c>
      <c r="B3479" s="11"/>
      <c r="C3479" s="11" t="s">
        <v>3475</v>
      </c>
      <c r="D3479" s="44">
        <v>1</v>
      </c>
      <c r="E3479" s="44">
        <v>0</v>
      </c>
      <c r="F3479" s="48">
        <v>0</v>
      </c>
      <c r="G3479" s="48">
        <v>0</v>
      </c>
      <c r="H3479" s="44">
        <v>0</v>
      </c>
      <c r="I3479" s="44">
        <v>0</v>
      </c>
      <c r="J3479" s="44">
        <v>0</v>
      </c>
      <c r="K3479" s="48">
        <v>0</v>
      </c>
      <c r="L3479" s="49">
        <v>1217.28</v>
      </c>
      <c r="M3479" s="49">
        <v>0</v>
      </c>
      <c r="N3479" s="10">
        <v>0</v>
      </c>
      <c r="O3479" s="10">
        <v>0</v>
      </c>
      <c r="P3479" s="10">
        <v>0</v>
      </c>
      <c r="Q3479" s="10">
        <v>0</v>
      </c>
      <c r="R3479" s="10">
        <v>0</v>
      </c>
      <c r="S3479" s="10">
        <v>0</v>
      </c>
      <c r="T3479" s="50">
        <f t="shared" si="181"/>
        <v>101.44</v>
      </c>
      <c r="U3479" s="50">
        <f t="shared" si="181"/>
        <v>0</v>
      </c>
      <c r="V3479" s="50">
        <f t="shared" si="181"/>
        <v>0</v>
      </c>
      <c r="W3479" s="50">
        <f t="shared" si="181"/>
        <v>0</v>
      </c>
      <c r="X3479" s="50">
        <f t="shared" si="183"/>
        <v>0</v>
      </c>
      <c r="Y3479" s="50">
        <f t="shared" si="183"/>
        <v>0</v>
      </c>
      <c r="Z3479" s="50">
        <f t="shared" si="183"/>
        <v>0</v>
      </c>
      <c r="AA3479" s="50">
        <f t="shared" si="183"/>
        <v>0</v>
      </c>
      <c r="AB3479" s="50">
        <f t="shared" si="182"/>
        <v>101.44</v>
      </c>
      <c r="AC3479" s="48" t="str">
        <f>VLOOKUP(ПРОДАЖИ!C:C,'ИЗ ОСНОВЫ НОМЕНКЛАТУР'!D:E,2,0)</f>
        <v>Инструменты и расходные материалы</v>
      </c>
      <c r="AD3479" s="48" t="str">
        <f>VLOOKUP(C:C,'ИЗ ОСНОВЫ НОМЕНКЛАТУР'!D:F,3,0)</f>
        <v>Ручные инструменты</v>
      </c>
      <c r="AE3479" s="48" t="str">
        <f>VLOOKUP(C:C,'ИЗ ОСНОВЫ НОМЕНКЛАТУР'!D:H,5,0)</f>
        <v>C</v>
      </c>
    </row>
    <row r="3480" spans="1:31" ht="9.6" customHeight="1" x14ac:dyDescent="0.2">
      <c r="A3480" s="45" t="s">
        <v>3363</v>
      </c>
      <c r="B3480" s="11"/>
      <c r="C3480" s="11" t="s">
        <v>3476</v>
      </c>
      <c r="D3480" s="44">
        <v>0</v>
      </c>
      <c r="E3480" s="44">
        <v>0</v>
      </c>
      <c r="F3480" s="48">
        <v>0</v>
      </c>
      <c r="G3480" s="48">
        <v>0</v>
      </c>
      <c r="H3480" s="44">
        <v>1</v>
      </c>
      <c r="I3480" s="44">
        <v>0</v>
      </c>
      <c r="J3480" s="44">
        <v>0</v>
      </c>
      <c r="K3480" s="48">
        <v>0</v>
      </c>
      <c r="L3480" s="49">
        <v>0</v>
      </c>
      <c r="M3480" s="49">
        <v>0</v>
      </c>
      <c r="N3480" s="10">
        <v>0</v>
      </c>
      <c r="O3480" s="10">
        <v>0</v>
      </c>
      <c r="P3480" s="10">
        <v>445.2</v>
      </c>
      <c r="Q3480" s="10">
        <v>0</v>
      </c>
      <c r="R3480" s="10">
        <v>0</v>
      </c>
      <c r="S3480" s="10">
        <v>0</v>
      </c>
      <c r="T3480" s="50">
        <f t="shared" si="181"/>
        <v>0</v>
      </c>
      <c r="U3480" s="50">
        <f t="shared" si="181"/>
        <v>0</v>
      </c>
      <c r="V3480" s="50">
        <f t="shared" si="181"/>
        <v>0</v>
      </c>
      <c r="W3480" s="50">
        <f t="shared" si="181"/>
        <v>0</v>
      </c>
      <c r="X3480" s="50">
        <f t="shared" si="183"/>
        <v>37.1</v>
      </c>
      <c r="Y3480" s="50">
        <f t="shared" si="183"/>
        <v>0</v>
      </c>
      <c r="Z3480" s="50">
        <f t="shared" si="183"/>
        <v>0</v>
      </c>
      <c r="AA3480" s="50">
        <f t="shared" si="183"/>
        <v>0</v>
      </c>
      <c r="AB3480" s="50">
        <f t="shared" si="182"/>
        <v>37.1</v>
      </c>
      <c r="AC3480" s="48" t="str">
        <f>VLOOKUP(ПРОДАЖИ!C:C,'ИЗ ОСНОВЫ НОМЕНКЛАТУР'!D:E,2,0)</f>
        <v>Инструменты и расходные материалы</v>
      </c>
      <c r="AD3480" s="48" t="str">
        <f>VLOOKUP(C:C,'ИЗ ОСНОВЫ НОМЕНКЛАТУР'!D:F,3,0)</f>
        <v>Ручные инструменты</v>
      </c>
      <c r="AE3480" s="48" t="str">
        <f>VLOOKUP(C:C,'ИЗ ОСНОВЫ НОМЕНКЛАТУР'!D:H,5,0)</f>
        <v>C</v>
      </c>
    </row>
    <row r="3481" spans="1:31" ht="9.6" customHeight="1" x14ac:dyDescent="0.2">
      <c r="A3481" s="45" t="s">
        <v>3363</v>
      </c>
      <c r="B3481" s="11"/>
      <c r="C3481" s="11" t="s">
        <v>3477</v>
      </c>
      <c r="D3481" s="44">
        <v>0</v>
      </c>
      <c r="E3481" s="44">
        <v>0</v>
      </c>
      <c r="F3481" s="48">
        <v>1</v>
      </c>
      <c r="G3481" s="48">
        <v>0</v>
      </c>
      <c r="H3481" s="44">
        <v>0</v>
      </c>
      <c r="I3481" s="44">
        <v>0</v>
      </c>
      <c r="J3481" s="44">
        <v>0</v>
      </c>
      <c r="K3481" s="48">
        <v>0</v>
      </c>
      <c r="L3481" s="49">
        <v>0</v>
      </c>
      <c r="M3481" s="49">
        <v>0</v>
      </c>
      <c r="N3481" s="10">
        <v>5535.71</v>
      </c>
      <c r="O3481" s="10">
        <v>0</v>
      </c>
      <c r="P3481" s="10">
        <v>0</v>
      </c>
      <c r="Q3481" s="10">
        <v>0</v>
      </c>
      <c r="R3481" s="10">
        <v>0</v>
      </c>
      <c r="S3481" s="10">
        <v>0</v>
      </c>
      <c r="T3481" s="50">
        <f t="shared" si="181"/>
        <v>0</v>
      </c>
      <c r="U3481" s="50">
        <f t="shared" si="181"/>
        <v>0</v>
      </c>
      <c r="V3481" s="50">
        <f t="shared" si="181"/>
        <v>461.30916666666667</v>
      </c>
      <c r="W3481" s="50">
        <f t="shared" si="181"/>
        <v>0</v>
      </c>
      <c r="X3481" s="50">
        <f t="shared" si="183"/>
        <v>0</v>
      </c>
      <c r="Y3481" s="50">
        <f t="shared" si="183"/>
        <v>0</v>
      </c>
      <c r="Z3481" s="50">
        <f t="shared" si="183"/>
        <v>0</v>
      </c>
      <c r="AA3481" s="50">
        <f t="shared" si="183"/>
        <v>0</v>
      </c>
      <c r="AB3481" s="50">
        <f t="shared" si="182"/>
        <v>461.30916666666667</v>
      </c>
      <c r="AC3481" s="48" t="str">
        <f>VLOOKUP(ПРОДАЖИ!C:C,'ИЗ ОСНОВЫ НОМЕНКЛАТУР'!D:E,2,0)</f>
        <v>Инструменты и расходные материалы</v>
      </c>
      <c r="AD3481" s="48" t="str">
        <f>VLOOKUP(C:C,'ИЗ ОСНОВЫ НОМЕНКЛАТУР'!D:F,3,0)</f>
        <v>Ручные инструменты</v>
      </c>
      <c r="AE3481" s="48" t="str">
        <f>VLOOKUP(C:C,'ИЗ ОСНОВЫ НОМЕНКЛАТУР'!D:H,5,0)</f>
        <v>C</v>
      </c>
    </row>
    <row r="3482" spans="1:31" ht="9.6" customHeight="1" x14ac:dyDescent="0.2">
      <c r="A3482" s="45" t="s">
        <v>3363</v>
      </c>
      <c r="B3482" s="11"/>
      <c r="C3482" s="11" t="s">
        <v>3478</v>
      </c>
      <c r="D3482" s="44">
        <v>2952</v>
      </c>
      <c r="E3482" s="44">
        <v>6000</v>
      </c>
      <c r="F3482" s="48">
        <v>1958</v>
      </c>
      <c r="G3482" s="48">
        <v>0</v>
      </c>
      <c r="H3482" s="44">
        <v>0</v>
      </c>
      <c r="I3482" s="44">
        <v>0</v>
      </c>
      <c r="J3482" s="44">
        <v>0</v>
      </c>
      <c r="K3482" s="48">
        <v>0</v>
      </c>
      <c r="L3482" s="49">
        <v>23797.27</v>
      </c>
      <c r="M3482" s="49">
        <v>96000</v>
      </c>
      <c r="N3482" s="10">
        <v>14666.68</v>
      </c>
      <c r="O3482" s="10">
        <v>0</v>
      </c>
      <c r="P3482" s="10">
        <v>0</v>
      </c>
      <c r="Q3482" s="10">
        <v>0</v>
      </c>
      <c r="R3482" s="10">
        <v>0</v>
      </c>
      <c r="S3482" s="10">
        <v>0</v>
      </c>
      <c r="T3482" s="50">
        <f t="shared" si="181"/>
        <v>1983.1058333333333</v>
      </c>
      <c r="U3482" s="50">
        <f t="shared" si="181"/>
        <v>8000</v>
      </c>
      <c r="V3482" s="50">
        <f t="shared" si="181"/>
        <v>1222.2233333333334</v>
      </c>
      <c r="W3482" s="50">
        <f t="shared" si="181"/>
        <v>0</v>
      </c>
      <c r="X3482" s="50">
        <f t="shared" si="183"/>
        <v>0</v>
      </c>
      <c r="Y3482" s="50">
        <f t="shared" si="183"/>
        <v>0</v>
      </c>
      <c r="Z3482" s="50">
        <f t="shared" si="183"/>
        <v>0</v>
      </c>
      <c r="AA3482" s="50">
        <f t="shared" si="183"/>
        <v>0</v>
      </c>
      <c r="AB3482" s="50">
        <f t="shared" si="182"/>
        <v>11205.329166666666</v>
      </c>
      <c r="AC3482" s="48" t="str">
        <f>VLOOKUP(ПРОДАЖИ!C:C,'ИЗ ОСНОВЫ НОМЕНКЛАТУР'!D:E,2,0)</f>
        <v>Инструменты и расходные материалы</v>
      </c>
      <c r="AD3482" s="48" t="str">
        <f>VLOOKUP(C:C,'ИЗ ОСНОВЫ НОМЕНКЛАТУР'!D:F,3,0)</f>
        <v>Ручные инструменты</v>
      </c>
      <c r="AE3482" s="48" t="str">
        <f>VLOOKUP(C:C,'ИЗ ОСНОВЫ НОМЕНКЛАТУР'!D:H,5,0)</f>
        <v>B</v>
      </c>
    </row>
    <row r="3483" spans="1:31" ht="9.6" customHeight="1" x14ac:dyDescent="0.2">
      <c r="A3483" s="45" t="s">
        <v>3363</v>
      </c>
      <c r="B3483" s="11"/>
      <c r="C3483" s="11" t="s">
        <v>3479</v>
      </c>
      <c r="D3483" s="44">
        <v>1</v>
      </c>
      <c r="E3483" s="44">
        <v>0</v>
      </c>
      <c r="F3483" s="48">
        <v>0</v>
      </c>
      <c r="G3483" s="48">
        <v>0</v>
      </c>
      <c r="H3483" s="44">
        <v>0</v>
      </c>
      <c r="I3483" s="44">
        <v>0</v>
      </c>
      <c r="J3483" s="44">
        <v>0</v>
      </c>
      <c r="K3483" s="48">
        <v>0</v>
      </c>
      <c r="L3483" s="49">
        <v>8190</v>
      </c>
      <c r="M3483" s="49">
        <v>0</v>
      </c>
      <c r="N3483" s="10">
        <v>0</v>
      </c>
      <c r="O3483" s="10">
        <v>0</v>
      </c>
      <c r="P3483" s="10">
        <v>0</v>
      </c>
      <c r="Q3483" s="10">
        <v>0</v>
      </c>
      <c r="R3483" s="10">
        <v>0</v>
      </c>
      <c r="S3483" s="10">
        <v>0</v>
      </c>
      <c r="T3483" s="50">
        <f t="shared" si="181"/>
        <v>682.5</v>
      </c>
      <c r="U3483" s="50">
        <f t="shared" si="181"/>
        <v>0</v>
      </c>
      <c r="V3483" s="50">
        <f t="shared" si="181"/>
        <v>0</v>
      </c>
      <c r="W3483" s="50">
        <f t="shared" si="181"/>
        <v>0</v>
      </c>
      <c r="X3483" s="50">
        <f t="shared" si="183"/>
        <v>0</v>
      </c>
      <c r="Y3483" s="50">
        <f t="shared" si="183"/>
        <v>0</v>
      </c>
      <c r="Z3483" s="50">
        <f t="shared" si="183"/>
        <v>0</v>
      </c>
      <c r="AA3483" s="50">
        <f t="shared" si="183"/>
        <v>0</v>
      </c>
      <c r="AB3483" s="50">
        <f t="shared" si="182"/>
        <v>682.5</v>
      </c>
      <c r="AC3483" s="48" t="str">
        <f>VLOOKUP(ПРОДАЖИ!C:C,'ИЗ ОСНОВЫ НОМЕНКЛАТУР'!D:E,2,0)</f>
        <v>Инструменты и расходные материалы</v>
      </c>
      <c r="AD3483" s="48" t="str">
        <f>VLOOKUP(C:C,'ИЗ ОСНОВЫ НОМЕНКЛАТУР'!D:F,3,0)</f>
        <v>Ручные инструменты</v>
      </c>
      <c r="AE3483" s="48" t="str">
        <f>VLOOKUP(C:C,'ИЗ ОСНОВЫ НОМЕНКЛАТУР'!D:H,5,0)</f>
        <v>C</v>
      </c>
    </row>
    <row r="3484" spans="1:31" ht="9.6" customHeight="1" x14ac:dyDescent="0.2">
      <c r="A3484" s="45" t="s">
        <v>3363</v>
      </c>
      <c r="B3484" s="46" t="s">
        <v>3480</v>
      </c>
      <c r="C3484" s="46"/>
      <c r="D3484" s="44">
        <v>0</v>
      </c>
      <c r="E3484" s="44">
        <v>0</v>
      </c>
      <c r="F3484" s="48">
        <v>0</v>
      </c>
      <c r="G3484" s="48">
        <v>0</v>
      </c>
      <c r="H3484" s="44">
        <v>0</v>
      </c>
      <c r="I3484" s="44">
        <v>0</v>
      </c>
      <c r="J3484" s="44">
        <v>0</v>
      </c>
      <c r="K3484" s="48">
        <v>0</v>
      </c>
      <c r="L3484" s="49">
        <v>0</v>
      </c>
      <c r="M3484" s="49">
        <v>0</v>
      </c>
      <c r="N3484" s="10">
        <v>0</v>
      </c>
      <c r="O3484" s="10">
        <v>0</v>
      </c>
      <c r="P3484" s="10">
        <v>0</v>
      </c>
      <c r="Q3484" s="10">
        <v>0</v>
      </c>
      <c r="R3484" s="10">
        <v>0</v>
      </c>
      <c r="S3484" s="10">
        <v>0</v>
      </c>
      <c r="T3484" s="50">
        <f t="shared" si="181"/>
        <v>0</v>
      </c>
      <c r="U3484" s="50">
        <f t="shared" si="181"/>
        <v>0</v>
      </c>
      <c r="V3484" s="50">
        <f t="shared" si="181"/>
        <v>0</v>
      </c>
      <c r="W3484" s="50">
        <f t="shared" si="181"/>
        <v>0</v>
      </c>
      <c r="X3484" s="50">
        <f t="shared" si="183"/>
        <v>0</v>
      </c>
      <c r="Y3484" s="50">
        <f t="shared" si="183"/>
        <v>0</v>
      </c>
      <c r="Z3484" s="50">
        <f t="shared" si="183"/>
        <v>0</v>
      </c>
      <c r="AA3484" s="50">
        <f t="shared" si="183"/>
        <v>0</v>
      </c>
      <c r="AB3484" s="50">
        <f t="shared" si="182"/>
        <v>0</v>
      </c>
      <c r="AC3484" s="48" t="e">
        <f>VLOOKUP(ПРОДАЖИ!C:C,'ИЗ ОСНОВЫ НОМЕНКЛАТУР'!D:E,2,0)</f>
        <v>#N/A</v>
      </c>
      <c r="AD3484" s="48" t="e">
        <f>VLOOKUP(C:C,'ИЗ ОСНОВЫ НОМЕНКЛАТУР'!D:F,3,0)</f>
        <v>#N/A</v>
      </c>
      <c r="AE3484" s="48" t="e">
        <f>VLOOKUP(C:C,'ИЗ ОСНОВЫ НОМЕНКЛАТУР'!D:H,5,0)</f>
        <v>#N/A</v>
      </c>
    </row>
    <row r="3485" spans="1:31" ht="9.6" customHeight="1" x14ac:dyDescent="0.2">
      <c r="A3485" s="45" t="s">
        <v>3363</v>
      </c>
      <c r="B3485" s="46" t="s">
        <v>3481</v>
      </c>
      <c r="C3485" s="46"/>
      <c r="D3485" s="44">
        <v>0</v>
      </c>
      <c r="E3485" s="44">
        <v>0</v>
      </c>
      <c r="F3485" s="48">
        <v>0</v>
      </c>
      <c r="G3485" s="48">
        <v>0</v>
      </c>
      <c r="H3485" s="44">
        <v>0</v>
      </c>
      <c r="I3485" s="44">
        <v>0</v>
      </c>
      <c r="J3485" s="44">
        <v>0</v>
      </c>
      <c r="K3485" s="48">
        <v>0</v>
      </c>
      <c r="L3485" s="49">
        <v>0</v>
      </c>
      <c r="M3485" s="49">
        <v>0</v>
      </c>
      <c r="N3485" s="10">
        <v>0</v>
      </c>
      <c r="O3485" s="10">
        <v>0</v>
      </c>
      <c r="P3485" s="10">
        <v>0</v>
      </c>
      <c r="Q3485" s="10">
        <v>0</v>
      </c>
      <c r="R3485" s="10">
        <v>0</v>
      </c>
      <c r="S3485" s="10">
        <v>0</v>
      </c>
      <c r="T3485" s="50">
        <f t="shared" si="181"/>
        <v>0</v>
      </c>
      <c r="U3485" s="50">
        <f t="shared" si="181"/>
        <v>0</v>
      </c>
      <c r="V3485" s="50">
        <f t="shared" si="181"/>
        <v>0</v>
      </c>
      <c r="W3485" s="50">
        <f t="shared" si="181"/>
        <v>0</v>
      </c>
      <c r="X3485" s="50">
        <f t="shared" si="183"/>
        <v>0</v>
      </c>
      <c r="Y3485" s="50">
        <f t="shared" si="183"/>
        <v>0</v>
      </c>
      <c r="Z3485" s="50">
        <f t="shared" si="183"/>
        <v>0</v>
      </c>
      <c r="AA3485" s="50">
        <f t="shared" si="183"/>
        <v>0</v>
      </c>
      <c r="AB3485" s="50">
        <f t="shared" si="182"/>
        <v>0</v>
      </c>
      <c r="AC3485" s="48" t="e">
        <f>VLOOKUP(ПРОДАЖИ!C:C,'ИЗ ОСНОВЫ НОМЕНКЛАТУР'!D:E,2,0)</f>
        <v>#N/A</v>
      </c>
      <c r="AD3485" s="48" t="e">
        <f>VLOOKUP(C:C,'ИЗ ОСНОВЫ НОМЕНКЛАТУР'!D:F,3,0)</f>
        <v>#N/A</v>
      </c>
      <c r="AE3485" s="48" t="e">
        <f>VLOOKUP(C:C,'ИЗ ОСНОВЫ НОМЕНКЛАТУР'!D:H,5,0)</f>
        <v>#N/A</v>
      </c>
    </row>
    <row r="3486" spans="1:31" ht="9.6" customHeight="1" x14ac:dyDescent="0.2">
      <c r="A3486" s="45" t="s">
        <v>3363</v>
      </c>
      <c r="B3486" s="11"/>
      <c r="C3486" s="11" t="s">
        <v>3482</v>
      </c>
      <c r="D3486" s="44">
        <v>1363</v>
      </c>
      <c r="E3486" s="44">
        <v>0</v>
      </c>
      <c r="F3486" s="48">
        <v>634</v>
      </c>
      <c r="G3486" s="48">
        <v>0</v>
      </c>
      <c r="H3486" s="44">
        <v>517</v>
      </c>
      <c r="I3486" s="44">
        <v>0</v>
      </c>
      <c r="J3486" s="44">
        <v>66</v>
      </c>
      <c r="K3486" s="48">
        <v>0</v>
      </c>
      <c r="L3486" s="49">
        <v>427913.52</v>
      </c>
      <c r="M3486" s="49">
        <v>0</v>
      </c>
      <c r="N3486" s="10">
        <v>214969.07</v>
      </c>
      <c r="O3486" s="10">
        <v>0</v>
      </c>
      <c r="P3486" s="10">
        <v>231187.68</v>
      </c>
      <c r="Q3486" s="10">
        <v>0</v>
      </c>
      <c r="R3486" s="10">
        <v>16654.13</v>
      </c>
      <c r="S3486" s="10">
        <v>0</v>
      </c>
      <c r="T3486" s="50">
        <f t="shared" si="181"/>
        <v>35659.46</v>
      </c>
      <c r="U3486" s="50">
        <f t="shared" si="181"/>
        <v>0</v>
      </c>
      <c r="V3486" s="50">
        <f t="shared" si="181"/>
        <v>17914.089166666668</v>
      </c>
      <c r="W3486" s="50">
        <f t="shared" si="181"/>
        <v>0</v>
      </c>
      <c r="X3486" s="50">
        <f t="shared" si="183"/>
        <v>19265.64</v>
      </c>
      <c r="Y3486" s="50">
        <f t="shared" si="183"/>
        <v>0</v>
      </c>
      <c r="Z3486" s="50">
        <f t="shared" si="183"/>
        <v>1387.8441666666668</v>
      </c>
      <c r="AA3486" s="50">
        <f t="shared" si="183"/>
        <v>0</v>
      </c>
      <c r="AB3486" s="50">
        <f t="shared" si="182"/>
        <v>74227.033333333326</v>
      </c>
      <c r="AC3486" s="48" t="str">
        <f>VLOOKUP(ПРОДАЖИ!C:C,'ИЗ ОСНОВЫ НОМЕНКЛАТУР'!D:E,2,0)</f>
        <v>Инструменты и расходные материалы</v>
      </c>
      <c r="AD3486" s="48" t="str">
        <f>VLOOKUP(C:C,'ИЗ ОСНОВЫ НОМЕНКЛАТУР'!D:F,3,0)</f>
        <v>Насадки, сверла</v>
      </c>
      <c r="AE3486" s="48" t="str">
        <f>VLOOKUP(C:C,'ИЗ ОСНОВЫ НОМЕНКЛАТУР'!D:H,5,0)</f>
        <v>C</v>
      </c>
    </row>
    <row r="3487" spans="1:31" ht="9.6" customHeight="1" x14ac:dyDescent="0.2">
      <c r="A3487" s="45" t="s">
        <v>3363</v>
      </c>
      <c r="B3487" s="11"/>
      <c r="C3487" s="11" t="s">
        <v>3483</v>
      </c>
      <c r="D3487" s="44">
        <v>549</v>
      </c>
      <c r="E3487" s="44">
        <v>0</v>
      </c>
      <c r="F3487" s="48">
        <v>200</v>
      </c>
      <c r="G3487" s="48">
        <v>0</v>
      </c>
      <c r="H3487" s="44">
        <v>191</v>
      </c>
      <c r="I3487" s="44">
        <v>0</v>
      </c>
      <c r="J3487" s="44">
        <v>0</v>
      </c>
      <c r="K3487" s="48">
        <v>0</v>
      </c>
      <c r="L3487" s="49">
        <v>251376.5</v>
      </c>
      <c r="M3487" s="49">
        <v>0</v>
      </c>
      <c r="N3487" s="10">
        <v>100000</v>
      </c>
      <c r="O3487" s="10">
        <v>0</v>
      </c>
      <c r="P3487" s="10">
        <v>91680</v>
      </c>
      <c r="Q3487" s="10">
        <v>0</v>
      </c>
      <c r="R3487" s="10">
        <v>0</v>
      </c>
      <c r="S3487" s="10">
        <v>0</v>
      </c>
      <c r="T3487" s="50">
        <f t="shared" si="181"/>
        <v>20948.041666666668</v>
      </c>
      <c r="U3487" s="50">
        <f t="shared" si="181"/>
        <v>0</v>
      </c>
      <c r="V3487" s="50">
        <f t="shared" si="181"/>
        <v>8333.3333333333339</v>
      </c>
      <c r="W3487" s="50">
        <f t="shared" si="181"/>
        <v>0</v>
      </c>
      <c r="X3487" s="50">
        <f t="shared" si="183"/>
        <v>7640</v>
      </c>
      <c r="Y3487" s="50">
        <f t="shared" si="183"/>
        <v>0</v>
      </c>
      <c r="Z3487" s="50">
        <f t="shared" si="183"/>
        <v>0</v>
      </c>
      <c r="AA3487" s="50">
        <f t="shared" si="183"/>
        <v>0</v>
      </c>
      <c r="AB3487" s="50">
        <f t="shared" si="182"/>
        <v>36921.375</v>
      </c>
      <c r="AC3487" s="48" t="str">
        <f>VLOOKUP(ПРОДАЖИ!C:C,'ИЗ ОСНОВЫ НОМЕНКЛАТУР'!D:E,2,0)</f>
        <v>Инструменты и расходные материалы</v>
      </c>
      <c r="AD3487" s="48" t="str">
        <f>VLOOKUP(C:C,'ИЗ ОСНОВЫ НОМЕНКЛАТУР'!D:F,3,0)</f>
        <v>Насадки, сверла</v>
      </c>
      <c r="AE3487" s="48" t="str">
        <f>VLOOKUP(C:C,'ИЗ ОСНОВЫ НОМЕНКЛАТУР'!D:H,5,0)</f>
        <v>C</v>
      </c>
    </row>
    <row r="3488" spans="1:31" ht="9.6" customHeight="1" x14ac:dyDescent="0.2">
      <c r="A3488" s="45" t="s">
        <v>3363</v>
      </c>
      <c r="B3488" s="11"/>
      <c r="C3488" s="11" t="s">
        <v>3484</v>
      </c>
      <c r="D3488" s="44">
        <v>20</v>
      </c>
      <c r="E3488" s="44">
        <v>0</v>
      </c>
      <c r="F3488" s="48">
        <v>10</v>
      </c>
      <c r="G3488" s="48">
        <v>0</v>
      </c>
      <c r="H3488" s="44">
        <v>156</v>
      </c>
      <c r="I3488" s="44">
        <v>20</v>
      </c>
      <c r="J3488" s="44">
        <v>0</v>
      </c>
      <c r="K3488" s="48">
        <v>0</v>
      </c>
      <c r="L3488" s="49">
        <v>19000</v>
      </c>
      <c r="M3488" s="49">
        <v>0</v>
      </c>
      <c r="N3488" s="10">
        <v>9500</v>
      </c>
      <c r="O3488" s="10">
        <v>0</v>
      </c>
      <c r="P3488" s="10">
        <v>174330</v>
      </c>
      <c r="Q3488" s="10">
        <v>20700</v>
      </c>
      <c r="R3488" s="10">
        <v>0</v>
      </c>
      <c r="S3488" s="10">
        <v>0</v>
      </c>
      <c r="T3488" s="50">
        <f t="shared" si="181"/>
        <v>1583.3333333333333</v>
      </c>
      <c r="U3488" s="50">
        <f t="shared" si="181"/>
        <v>0</v>
      </c>
      <c r="V3488" s="50">
        <f t="shared" si="181"/>
        <v>791.66666666666663</v>
      </c>
      <c r="W3488" s="50">
        <f t="shared" si="181"/>
        <v>0</v>
      </c>
      <c r="X3488" s="50">
        <f t="shared" si="183"/>
        <v>14527.5</v>
      </c>
      <c r="Y3488" s="50">
        <f t="shared" si="183"/>
        <v>1725</v>
      </c>
      <c r="Z3488" s="50">
        <f t="shared" si="183"/>
        <v>0</v>
      </c>
      <c r="AA3488" s="50">
        <f t="shared" si="183"/>
        <v>0</v>
      </c>
      <c r="AB3488" s="50">
        <f t="shared" si="182"/>
        <v>18627.5</v>
      </c>
      <c r="AC3488" s="48" t="str">
        <f>VLOOKUP(ПРОДАЖИ!C:C,'ИЗ ОСНОВЫ НОМЕНКЛАТУР'!D:E,2,0)</f>
        <v>Инструменты и расходные материалы</v>
      </c>
      <c r="AD3488" s="48" t="str">
        <f>VLOOKUP(C:C,'ИЗ ОСНОВЫ НОМЕНКЛАТУР'!D:F,3,0)</f>
        <v>Насадки, сверла</v>
      </c>
      <c r="AE3488" s="48" t="str">
        <f>VLOOKUP(C:C,'ИЗ ОСНОВЫ НОМЕНКЛАТУР'!D:H,5,0)</f>
        <v>C</v>
      </c>
    </row>
    <row r="3489" spans="1:31" ht="9.6" customHeight="1" x14ac:dyDescent="0.2">
      <c r="A3489" s="45" t="s">
        <v>3363</v>
      </c>
      <c r="B3489" s="11"/>
      <c r="C3489" s="11" t="s">
        <v>3485</v>
      </c>
      <c r="D3489" s="44">
        <v>23</v>
      </c>
      <c r="E3489" s="44">
        <v>0</v>
      </c>
      <c r="F3489" s="48">
        <v>4</v>
      </c>
      <c r="G3489" s="48">
        <v>0</v>
      </c>
      <c r="H3489" s="44">
        <v>13</v>
      </c>
      <c r="I3489" s="44">
        <v>0</v>
      </c>
      <c r="J3489" s="44">
        <v>0</v>
      </c>
      <c r="K3489" s="48">
        <v>0</v>
      </c>
      <c r="L3489" s="49">
        <v>90254.82</v>
      </c>
      <c r="M3489" s="49">
        <v>0</v>
      </c>
      <c r="N3489" s="10">
        <v>16592.900000000001</v>
      </c>
      <c r="O3489" s="10">
        <v>0</v>
      </c>
      <c r="P3489" s="10">
        <v>49093.7</v>
      </c>
      <c r="Q3489" s="10">
        <v>0</v>
      </c>
      <c r="R3489" s="10">
        <v>0</v>
      </c>
      <c r="S3489" s="10">
        <v>0</v>
      </c>
      <c r="T3489" s="50">
        <f t="shared" si="181"/>
        <v>7521.2350000000006</v>
      </c>
      <c r="U3489" s="50">
        <f t="shared" si="181"/>
        <v>0</v>
      </c>
      <c r="V3489" s="50">
        <f t="shared" si="181"/>
        <v>1382.7416666666668</v>
      </c>
      <c r="W3489" s="50">
        <f t="shared" si="181"/>
        <v>0</v>
      </c>
      <c r="X3489" s="50">
        <f t="shared" si="183"/>
        <v>4091.1416666666664</v>
      </c>
      <c r="Y3489" s="50">
        <f t="shared" si="183"/>
        <v>0</v>
      </c>
      <c r="Z3489" s="50">
        <f t="shared" si="183"/>
        <v>0</v>
      </c>
      <c r="AA3489" s="50">
        <f t="shared" si="183"/>
        <v>0</v>
      </c>
      <c r="AB3489" s="50">
        <f t="shared" si="182"/>
        <v>12995.118333333334</v>
      </c>
      <c r="AC3489" s="48" t="str">
        <f>VLOOKUP(ПРОДАЖИ!C:C,'ИЗ ОСНОВЫ НОМЕНКЛАТУР'!D:E,2,0)</f>
        <v>Инструменты и расходные материалы</v>
      </c>
      <c r="AD3489" s="48" t="str">
        <f>VLOOKUP(C:C,'ИЗ ОСНОВЫ НОМЕНКЛАТУР'!D:F,3,0)</f>
        <v>Насадки, сверла</v>
      </c>
      <c r="AE3489" s="48" t="str">
        <f>VLOOKUP(C:C,'ИЗ ОСНОВЫ НОМЕНКЛАТУР'!D:H,5,0)</f>
        <v>C</v>
      </c>
    </row>
    <row r="3490" spans="1:31" ht="9.6" customHeight="1" x14ac:dyDescent="0.2">
      <c r="A3490" s="45" t="s">
        <v>3363</v>
      </c>
      <c r="B3490" s="11"/>
      <c r="C3490" s="11" t="s">
        <v>3486</v>
      </c>
      <c r="D3490" s="44">
        <v>679</v>
      </c>
      <c r="E3490" s="44">
        <v>0</v>
      </c>
      <c r="F3490" s="48">
        <v>503</v>
      </c>
      <c r="G3490" s="48">
        <v>0</v>
      </c>
      <c r="H3490" s="44">
        <v>346</v>
      </c>
      <c r="I3490" s="44">
        <v>0</v>
      </c>
      <c r="J3490" s="44">
        <v>16</v>
      </c>
      <c r="K3490" s="48">
        <v>0</v>
      </c>
      <c r="L3490" s="49">
        <v>54055.26</v>
      </c>
      <c r="M3490" s="49">
        <v>0</v>
      </c>
      <c r="N3490" s="10">
        <v>38759.620000000003</v>
      </c>
      <c r="O3490" s="10">
        <v>0</v>
      </c>
      <c r="P3490" s="10">
        <v>29250.84</v>
      </c>
      <c r="Q3490" s="10">
        <v>0</v>
      </c>
      <c r="R3490" s="10">
        <v>1344.16</v>
      </c>
      <c r="S3490" s="10">
        <v>0</v>
      </c>
      <c r="T3490" s="50">
        <f t="shared" si="181"/>
        <v>4504.6050000000005</v>
      </c>
      <c r="U3490" s="50">
        <f t="shared" si="181"/>
        <v>0</v>
      </c>
      <c r="V3490" s="50">
        <f t="shared" si="181"/>
        <v>3229.9683333333337</v>
      </c>
      <c r="W3490" s="50">
        <f t="shared" si="181"/>
        <v>0</v>
      </c>
      <c r="X3490" s="50">
        <f t="shared" si="183"/>
        <v>2437.5700000000002</v>
      </c>
      <c r="Y3490" s="50">
        <f t="shared" si="183"/>
        <v>0</v>
      </c>
      <c r="Z3490" s="50">
        <f t="shared" si="183"/>
        <v>112.01333333333334</v>
      </c>
      <c r="AA3490" s="50">
        <f t="shared" si="183"/>
        <v>0</v>
      </c>
      <c r="AB3490" s="50">
        <f t="shared" si="182"/>
        <v>10284.156666666668</v>
      </c>
      <c r="AC3490" s="48" t="str">
        <f>VLOOKUP(ПРОДАЖИ!C:C,'ИЗ ОСНОВЫ НОМЕНКЛАТУР'!D:E,2,0)</f>
        <v>Инструменты и расходные материалы</v>
      </c>
      <c r="AD3490" s="48" t="str">
        <f>VLOOKUP(C:C,'ИЗ ОСНОВЫ НОМЕНКЛАТУР'!D:F,3,0)</f>
        <v>Насадки, сверла</v>
      </c>
      <c r="AE3490" s="48" t="str">
        <f>VLOOKUP(C:C,'ИЗ ОСНОВЫ НОМЕНКЛАТУР'!D:H,5,0)</f>
        <v>C</v>
      </c>
    </row>
    <row r="3491" spans="1:31" ht="9.6" customHeight="1" x14ac:dyDescent="0.2">
      <c r="A3491" s="45" t="s">
        <v>3363</v>
      </c>
      <c r="B3491" s="11"/>
      <c r="C3491" s="11" t="s">
        <v>3487</v>
      </c>
      <c r="D3491" s="44">
        <v>1</v>
      </c>
      <c r="E3491" s="44">
        <v>0</v>
      </c>
      <c r="F3491" s="48">
        <v>3</v>
      </c>
      <c r="G3491" s="48">
        <v>0</v>
      </c>
      <c r="H3491" s="44">
        <v>9</v>
      </c>
      <c r="I3491" s="44">
        <v>0</v>
      </c>
      <c r="J3491" s="44">
        <v>0</v>
      </c>
      <c r="K3491" s="48">
        <v>0</v>
      </c>
      <c r="L3491" s="49">
        <v>0</v>
      </c>
      <c r="M3491" s="49">
        <v>0</v>
      </c>
      <c r="N3491" s="10">
        <v>26975.52</v>
      </c>
      <c r="O3491" s="10">
        <v>0</v>
      </c>
      <c r="P3491" s="10">
        <v>78189.240000000005</v>
      </c>
      <c r="Q3491" s="10">
        <v>0</v>
      </c>
      <c r="R3491" s="10">
        <v>0</v>
      </c>
      <c r="S3491" s="10">
        <v>0</v>
      </c>
      <c r="T3491" s="50">
        <f t="shared" ref="T3491:Z3542" si="184">L3491/12</f>
        <v>0</v>
      </c>
      <c r="U3491" s="50">
        <f t="shared" si="184"/>
        <v>0</v>
      </c>
      <c r="V3491" s="50">
        <f t="shared" si="184"/>
        <v>2247.96</v>
      </c>
      <c r="W3491" s="50">
        <f t="shared" si="184"/>
        <v>0</v>
      </c>
      <c r="X3491" s="50">
        <f t="shared" si="183"/>
        <v>6515.77</v>
      </c>
      <c r="Y3491" s="50">
        <f t="shared" si="183"/>
        <v>0</v>
      </c>
      <c r="Z3491" s="50">
        <f t="shared" si="183"/>
        <v>0</v>
      </c>
      <c r="AA3491" s="50">
        <f t="shared" si="183"/>
        <v>0</v>
      </c>
      <c r="AB3491" s="50">
        <f t="shared" si="182"/>
        <v>8763.73</v>
      </c>
      <c r="AC3491" s="48" t="str">
        <f>VLOOKUP(ПРОДАЖИ!C:C,'ИЗ ОСНОВЫ НОМЕНКЛАТУР'!D:E,2,0)</f>
        <v>Инструменты и расходные материалы</v>
      </c>
      <c r="AD3491" s="48" t="str">
        <f>VLOOKUP(C:C,'ИЗ ОСНОВЫ НОМЕНКЛАТУР'!D:F,3,0)</f>
        <v>Насадки, сверла</v>
      </c>
      <c r="AE3491" s="48" t="str">
        <f>VLOOKUP(C:C,'ИЗ ОСНОВЫ НОМЕНКЛАТУР'!D:H,5,0)</f>
        <v>C</v>
      </c>
    </row>
    <row r="3492" spans="1:31" ht="9.6" customHeight="1" x14ac:dyDescent="0.2">
      <c r="A3492" s="45" t="s">
        <v>3363</v>
      </c>
      <c r="B3492" s="11"/>
      <c r="C3492" s="11" t="s">
        <v>3488</v>
      </c>
      <c r="D3492" s="44">
        <v>469</v>
      </c>
      <c r="E3492" s="44">
        <v>0</v>
      </c>
      <c r="F3492" s="48">
        <v>0</v>
      </c>
      <c r="G3492" s="48">
        <v>0</v>
      </c>
      <c r="H3492" s="44">
        <v>0</v>
      </c>
      <c r="I3492" s="44">
        <v>0</v>
      </c>
      <c r="J3492" s="44">
        <v>8</v>
      </c>
      <c r="K3492" s="48">
        <v>0</v>
      </c>
      <c r="L3492" s="49">
        <v>131320</v>
      </c>
      <c r="M3492" s="49">
        <v>0</v>
      </c>
      <c r="N3492" s="10">
        <v>0</v>
      </c>
      <c r="O3492" s="10">
        <v>0</v>
      </c>
      <c r="P3492" s="10">
        <v>0</v>
      </c>
      <c r="Q3492" s="10">
        <v>0</v>
      </c>
      <c r="R3492" s="10">
        <v>911.76</v>
      </c>
      <c r="S3492" s="10">
        <v>0</v>
      </c>
      <c r="T3492" s="50">
        <f t="shared" si="184"/>
        <v>10943.333333333334</v>
      </c>
      <c r="U3492" s="50">
        <f t="shared" si="184"/>
        <v>0</v>
      </c>
      <c r="V3492" s="50">
        <f t="shared" si="184"/>
        <v>0</v>
      </c>
      <c r="W3492" s="50">
        <f t="shared" si="184"/>
        <v>0</v>
      </c>
      <c r="X3492" s="50">
        <f t="shared" si="183"/>
        <v>0</v>
      </c>
      <c r="Y3492" s="50">
        <f t="shared" si="183"/>
        <v>0</v>
      </c>
      <c r="Z3492" s="50">
        <f t="shared" si="183"/>
        <v>75.98</v>
      </c>
      <c r="AA3492" s="50">
        <f t="shared" si="183"/>
        <v>0</v>
      </c>
      <c r="AB3492" s="50">
        <f t="shared" si="182"/>
        <v>11019.313333333334</v>
      </c>
      <c r="AC3492" s="48" t="str">
        <f>VLOOKUP(ПРОДАЖИ!C:C,'ИЗ ОСНОВЫ НОМЕНКЛАТУР'!D:E,2,0)</f>
        <v>Инструменты и расходные материалы</v>
      </c>
      <c r="AD3492" s="48" t="str">
        <f>VLOOKUP(C:C,'ИЗ ОСНОВЫ НОМЕНКЛАТУР'!D:F,3,0)</f>
        <v>Насадки, сверла</v>
      </c>
      <c r="AE3492" s="48" t="str">
        <f>VLOOKUP(C:C,'ИЗ ОСНОВЫ НОМЕНКЛАТУР'!D:H,5,0)</f>
        <v>C</v>
      </c>
    </row>
    <row r="3493" spans="1:31" ht="9.6" customHeight="1" x14ac:dyDescent="0.2">
      <c r="A3493" s="45" t="s">
        <v>3363</v>
      </c>
      <c r="B3493" s="11"/>
      <c r="C3493" s="11" t="s">
        <v>3489</v>
      </c>
      <c r="D3493" s="44">
        <v>36</v>
      </c>
      <c r="E3493" s="44">
        <v>0</v>
      </c>
      <c r="F3493" s="48">
        <v>15</v>
      </c>
      <c r="G3493" s="48">
        <v>0</v>
      </c>
      <c r="H3493" s="44">
        <v>9</v>
      </c>
      <c r="I3493" s="44">
        <v>0</v>
      </c>
      <c r="J3493" s="44">
        <v>0</v>
      </c>
      <c r="K3493" s="48">
        <v>0</v>
      </c>
      <c r="L3493" s="49">
        <v>52867.360000000001</v>
      </c>
      <c r="M3493" s="49">
        <v>0</v>
      </c>
      <c r="N3493" s="10">
        <v>22708.92</v>
      </c>
      <c r="O3493" s="10">
        <v>0</v>
      </c>
      <c r="P3493" s="10">
        <v>12821.15</v>
      </c>
      <c r="Q3493" s="10">
        <v>0</v>
      </c>
      <c r="R3493" s="10">
        <v>0</v>
      </c>
      <c r="S3493" s="10">
        <v>0</v>
      </c>
      <c r="T3493" s="50">
        <f t="shared" si="184"/>
        <v>4405.6133333333337</v>
      </c>
      <c r="U3493" s="50">
        <f t="shared" si="184"/>
        <v>0</v>
      </c>
      <c r="V3493" s="50">
        <f t="shared" si="184"/>
        <v>1892.4099999999999</v>
      </c>
      <c r="W3493" s="50">
        <f t="shared" si="184"/>
        <v>0</v>
      </c>
      <c r="X3493" s="50">
        <f t="shared" si="183"/>
        <v>1068.4291666666666</v>
      </c>
      <c r="Y3493" s="50">
        <f t="shared" si="183"/>
        <v>0</v>
      </c>
      <c r="Z3493" s="50">
        <f t="shared" si="183"/>
        <v>0</v>
      </c>
      <c r="AA3493" s="50">
        <f t="shared" si="183"/>
        <v>0</v>
      </c>
      <c r="AB3493" s="50">
        <f t="shared" si="182"/>
        <v>7366.4525000000003</v>
      </c>
      <c r="AC3493" s="48" t="str">
        <f>VLOOKUP(ПРОДАЖИ!C:C,'ИЗ ОСНОВЫ НОМЕНКЛАТУР'!D:E,2,0)</f>
        <v>Инструменты и расходные материалы</v>
      </c>
      <c r="AD3493" s="48" t="str">
        <f>VLOOKUP(C:C,'ИЗ ОСНОВЫ НОМЕНКЛАТУР'!D:F,3,0)</f>
        <v>Насадки, сверла</v>
      </c>
      <c r="AE3493" s="48" t="str">
        <f>VLOOKUP(C:C,'ИЗ ОСНОВЫ НОМЕНКЛАТУР'!D:H,5,0)</f>
        <v>C</v>
      </c>
    </row>
    <row r="3494" spans="1:31" ht="9.6" customHeight="1" x14ac:dyDescent="0.2">
      <c r="A3494" s="45" t="s">
        <v>3363</v>
      </c>
      <c r="B3494" s="11"/>
      <c r="C3494" s="11" t="s">
        <v>3490</v>
      </c>
      <c r="D3494" s="44">
        <v>30</v>
      </c>
      <c r="E3494" s="44">
        <v>0</v>
      </c>
      <c r="F3494" s="48">
        <v>4</v>
      </c>
      <c r="G3494" s="48">
        <v>0</v>
      </c>
      <c r="H3494" s="44">
        <v>9</v>
      </c>
      <c r="I3494" s="44">
        <v>0</v>
      </c>
      <c r="J3494" s="44">
        <v>0</v>
      </c>
      <c r="K3494" s="48">
        <v>0</v>
      </c>
      <c r="L3494" s="49">
        <v>47696.22</v>
      </c>
      <c r="M3494" s="49">
        <v>0</v>
      </c>
      <c r="N3494" s="10">
        <v>7078.21</v>
      </c>
      <c r="O3494" s="10">
        <v>0</v>
      </c>
      <c r="P3494" s="10">
        <v>15980.3</v>
      </c>
      <c r="Q3494" s="10">
        <v>0</v>
      </c>
      <c r="R3494" s="10">
        <v>0</v>
      </c>
      <c r="S3494" s="10">
        <v>0</v>
      </c>
      <c r="T3494" s="50">
        <f t="shared" si="184"/>
        <v>3974.6849999999999</v>
      </c>
      <c r="U3494" s="50">
        <f t="shared" si="184"/>
        <v>0</v>
      </c>
      <c r="V3494" s="50">
        <f t="shared" si="184"/>
        <v>589.8508333333333</v>
      </c>
      <c r="W3494" s="50">
        <f t="shared" si="184"/>
        <v>0</v>
      </c>
      <c r="X3494" s="50">
        <f t="shared" si="183"/>
        <v>1331.6916666666666</v>
      </c>
      <c r="Y3494" s="50">
        <f t="shared" si="183"/>
        <v>0</v>
      </c>
      <c r="Z3494" s="50">
        <f t="shared" si="183"/>
        <v>0</v>
      </c>
      <c r="AA3494" s="50">
        <f t="shared" si="183"/>
        <v>0</v>
      </c>
      <c r="AB3494" s="50">
        <f t="shared" si="182"/>
        <v>5896.2275</v>
      </c>
      <c r="AC3494" s="48" t="str">
        <f>VLOOKUP(ПРОДАЖИ!C:C,'ИЗ ОСНОВЫ НОМЕНКЛАТУР'!D:E,2,0)</f>
        <v>Инструменты и расходные материалы</v>
      </c>
      <c r="AD3494" s="48" t="str">
        <f>VLOOKUP(C:C,'ИЗ ОСНОВЫ НОМЕНКЛАТУР'!D:F,3,0)</f>
        <v>Насадки, сверла</v>
      </c>
      <c r="AE3494" s="48" t="str">
        <f>VLOOKUP(C:C,'ИЗ ОСНОВЫ НОМЕНКЛАТУР'!D:H,5,0)</f>
        <v>C</v>
      </c>
    </row>
    <row r="3495" spans="1:31" ht="9.6" customHeight="1" x14ac:dyDescent="0.2">
      <c r="A3495" s="45" t="s">
        <v>3363</v>
      </c>
      <c r="B3495" s="11"/>
      <c r="C3495" s="11" t="s">
        <v>3491</v>
      </c>
      <c r="D3495" s="44">
        <v>21</v>
      </c>
      <c r="E3495" s="44">
        <v>0</v>
      </c>
      <c r="F3495" s="48">
        <v>5</v>
      </c>
      <c r="G3495" s="48">
        <v>0</v>
      </c>
      <c r="H3495" s="44">
        <v>0</v>
      </c>
      <c r="I3495" s="44">
        <v>0</v>
      </c>
      <c r="J3495" s="44">
        <v>5</v>
      </c>
      <c r="K3495" s="48">
        <v>0</v>
      </c>
      <c r="L3495" s="49">
        <v>15122.53</v>
      </c>
      <c r="M3495" s="49">
        <v>0</v>
      </c>
      <c r="N3495" s="10">
        <v>3600.6</v>
      </c>
      <c r="O3495" s="10">
        <v>0</v>
      </c>
      <c r="P3495" s="10">
        <v>0</v>
      </c>
      <c r="Q3495" s="10">
        <v>0</v>
      </c>
      <c r="R3495" s="10">
        <v>3270.87</v>
      </c>
      <c r="S3495" s="10">
        <v>0</v>
      </c>
      <c r="T3495" s="50">
        <f t="shared" si="184"/>
        <v>1260.2108333333333</v>
      </c>
      <c r="U3495" s="50">
        <f t="shared" si="184"/>
        <v>0</v>
      </c>
      <c r="V3495" s="50">
        <f t="shared" si="184"/>
        <v>300.05</v>
      </c>
      <c r="W3495" s="50">
        <f t="shared" si="184"/>
        <v>0</v>
      </c>
      <c r="X3495" s="50">
        <f t="shared" si="183"/>
        <v>0</v>
      </c>
      <c r="Y3495" s="50">
        <f t="shared" si="183"/>
        <v>0</v>
      </c>
      <c r="Z3495" s="50">
        <f t="shared" si="183"/>
        <v>272.57249999999999</v>
      </c>
      <c r="AA3495" s="50">
        <f t="shared" si="183"/>
        <v>0</v>
      </c>
      <c r="AB3495" s="50">
        <f t="shared" si="182"/>
        <v>1832.8333333333333</v>
      </c>
      <c r="AC3495" s="48" t="str">
        <f>VLOOKUP(ПРОДАЖИ!C:C,'ИЗ ОСНОВЫ НОМЕНКЛАТУР'!D:E,2,0)</f>
        <v>Инструменты и расходные материалы</v>
      </c>
      <c r="AD3495" s="48" t="str">
        <f>VLOOKUP(C:C,'ИЗ ОСНОВЫ НОМЕНКЛАТУР'!D:F,3,0)</f>
        <v>Насадки, сверла</v>
      </c>
      <c r="AE3495" s="48" t="str">
        <f>VLOOKUP(C:C,'ИЗ ОСНОВЫ НОМЕНКЛАТУР'!D:H,5,0)</f>
        <v>C</v>
      </c>
    </row>
    <row r="3496" spans="1:31" ht="9.6" customHeight="1" x14ac:dyDescent="0.2">
      <c r="A3496" s="45" t="s">
        <v>3363</v>
      </c>
      <c r="B3496" s="11"/>
      <c r="C3496" s="11" t="s">
        <v>3492</v>
      </c>
      <c r="D3496" s="44">
        <v>30</v>
      </c>
      <c r="E3496" s="44">
        <v>0</v>
      </c>
      <c r="F3496" s="48">
        <v>1</v>
      </c>
      <c r="G3496" s="48">
        <v>0</v>
      </c>
      <c r="H3496" s="44">
        <v>0</v>
      </c>
      <c r="I3496" s="44">
        <v>0</v>
      </c>
      <c r="J3496" s="44">
        <v>0</v>
      </c>
      <c r="K3496" s="48">
        <v>0</v>
      </c>
      <c r="L3496" s="49">
        <v>19453.09</v>
      </c>
      <c r="M3496" s="49">
        <v>0</v>
      </c>
      <c r="N3496" s="10">
        <v>684.8</v>
      </c>
      <c r="O3496" s="10">
        <v>0</v>
      </c>
      <c r="P3496" s="10">
        <v>0</v>
      </c>
      <c r="Q3496" s="10">
        <v>0</v>
      </c>
      <c r="R3496" s="10">
        <v>0</v>
      </c>
      <c r="S3496" s="10">
        <v>0</v>
      </c>
      <c r="T3496" s="50">
        <f t="shared" si="184"/>
        <v>1621.0908333333334</v>
      </c>
      <c r="U3496" s="50">
        <f t="shared" si="184"/>
        <v>0</v>
      </c>
      <c r="V3496" s="50">
        <f t="shared" si="184"/>
        <v>57.066666666666663</v>
      </c>
      <c r="W3496" s="50">
        <f t="shared" si="184"/>
        <v>0</v>
      </c>
      <c r="X3496" s="50">
        <f t="shared" si="183"/>
        <v>0</v>
      </c>
      <c r="Y3496" s="50">
        <f t="shared" si="183"/>
        <v>0</v>
      </c>
      <c r="Z3496" s="50">
        <f t="shared" si="183"/>
        <v>0</v>
      </c>
      <c r="AA3496" s="50">
        <f t="shared" si="183"/>
        <v>0</v>
      </c>
      <c r="AB3496" s="50">
        <f t="shared" si="182"/>
        <v>1678.1575</v>
      </c>
      <c r="AC3496" s="48" t="str">
        <f>VLOOKUP(ПРОДАЖИ!C:C,'ИЗ ОСНОВЫ НОМЕНКЛАТУР'!D:E,2,0)</f>
        <v>Инструменты и расходные материалы</v>
      </c>
      <c r="AD3496" s="48" t="str">
        <f>VLOOKUP(C:C,'ИЗ ОСНОВЫ НОМЕНКЛАТУР'!D:F,3,0)</f>
        <v>Насадки, сверла</v>
      </c>
      <c r="AE3496" s="48" t="str">
        <f>VLOOKUP(C:C,'ИЗ ОСНОВЫ НОМЕНКЛАТУР'!D:H,5,0)</f>
        <v>C</v>
      </c>
    </row>
    <row r="3497" spans="1:31" ht="9.6" customHeight="1" x14ac:dyDescent="0.2">
      <c r="A3497" s="45" t="s">
        <v>3363</v>
      </c>
      <c r="B3497" s="11"/>
      <c r="C3497" s="11" t="s">
        <v>3493</v>
      </c>
      <c r="D3497" s="44">
        <v>14</v>
      </c>
      <c r="E3497" s="44">
        <v>0</v>
      </c>
      <c r="F3497" s="48">
        <v>0</v>
      </c>
      <c r="G3497" s="48">
        <v>0</v>
      </c>
      <c r="H3497" s="44">
        <v>2</v>
      </c>
      <c r="I3497" s="44">
        <v>1</v>
      </c>
      <c r="J3497" s="44">
        <v>0</v>
      </c>
      <c r="K3497" s="48">
        <v>0</v>
      </c>
      <c r="L3497" s="49">
        <v>15416.85</v>
      </c>
      <c r="M3497" s="49">
        <v>0</v>
      </c>
      <c r="N3497" s="10">
        <v>0</v>
      </c>
      <c r="O3497" s="10">
        <v>0</v>
      </c>
      <c r="P3497" s="10">
        <v>2681.9</v>
      </c>
      <c r="Q3497" s="10">
        <v>1340.96</v>
      </c>
      <c r="R3497" s="10">
        <v>0</v>
      </c>
      <c r="S3497" s="10">
        <v>0</v>
      </c>
      <c r="T3497" s="50">
        <f t="shared" si="184"/>
        <v>1284.7375</v>
      </c>
      <c r="U3497" s="50">
        <f t="shared" si="184"/>
        <v>0</v>
      </c>
      <c r="V3497" s="50">
        <f t="shared" si="184"/>
        <v>0</v>
      </c>
      <c r="W3497" s="50">
        <f t="shared" si="184"/>
        <v>0</v>
      </c>
      <c r="X3497" s="50">
        <f t="shared" si="183"/>
        <v>223.49166666666667</v>
      </c>
      <c r="Y3497" s="50">
        <f t="shared" si="183"/>
        <v>111.74666666666667</v>
      </c>
      <c r="Z3497" s="50">
        <f t="shared" si="183"/>
        <v>0</v>
      </c>
      <c r="AA3497" s="50">
        <f t="shared" si="183"/>
        <v>0</v>
      </c>
      <c r="AB3497" s="50">
        <f t="shared" si="182"/>
        <v>1619.9758333333332</v>
      </c>
      <c r="AC3497" s="48" t="str">
        <f>VLOOKUP(ПРОДАЖИ!C:C,'ИЗ ОСНОВЫ НОМЕНКЛАТУР'!D:E,2,0)</f>
        <v>Инструменты и расходные материалы</v>
      </c>
      <c r="AD3497" s="48" t="str">
        <f>VLOOKUP(C:C,'ИЗ ОСНОВЫ НОМЕНКЛАТУР'!D:F,3,0)</f>
        <v>Насадки, сверла</v>
      </c>
      <c r="AE3497" s="48" t="str">
        <f>VLOOKUP(C:C,'ИЗ ОСНОВЫ НОМЕНКЛАТУР'!D:H,5,0)</f>
        <v>C</v>
      </c>
    </row>
    <row r="3498" spans="1:31" ht="9.6" customHeight="1" x14ac:dyDescent="0.2">
      <c r="A3498" s="45" t="s">
        <v>3363</v>
      </c>
      <c r="B3498" s="11"/>
      <c r="C3498" s="11" t="s">
        <v>3494</v>
      </c>
      <c r="D3498" s="44">
        <v>0</v>
      </c>
      <c r="E3498" s="44">
        <v>0</v>
      </c>
      <c r="F3498" s="48">
        <v>76</v>
      </c>
      <c r="G3498" s="48">
        <v>0</v>
      </c>
      <c r="H3498" s="44">
        <v>0</v>
      </c>
      <c r="I3498" s="44">
        <v>0</v>
      </c>
      <c r="J3498" s="44">
        <v>0</v>
      </c>
      <c r="K3498" s="48">
        <v>0</v>
      </c>
      <c r="L3498" s="49">
        <v>0</v>
      </c>
      <c r="M3498" s="49">
        <v>0</v>
      </c>
      <c r="N3498" s="10">
        <v>13243.15</v>
      </c>
      <c r="O3498" s="10">
        <v>0</v>
      </c>
      <c r="P3498" s="10">
        <v>0</v>
      </c>
      <c r="Q3498" s="10">
        <v>0</v>
      </c>
      <c r="R3498" s="10">
        <v>0</v>
      </c>
      <c r="S3498" s="10">
        <v>0</v>
      </c>
      <c r="T3498" s="50">
        <f t="shared" si="184"/>
        <v>0</v>
      </c>
      <c r="U3498" s="50">
        <f t="shared" si="184"/>
        <v>0</v>
      </c>
      <c r="V3498" s="50">
        <f t="shared" si="184"/>
        <v>1103.5958333333333</v>
      </c>
      <c r="W3498" s="50">
        <f t="shared" si="184"/>
        <v>0</v>
      </c>
      <c r="X3498" s="50">
        <f t="shared" si="183"/>
        <v>0</v>
      </c>
      <c r="Y3498" s="50">
        <f t="shared" si="183"/>
        <v>0</v>
      </c>
      <c r="Z3498" s="50">
        <f t="shared" si="183"/>
        <v>0</v>
      </c>
      <c r="AA3498" s="50">
        <f t="shared" si="183"/>
        <v>0</v>
      </c>
      <c r="AB3498" s="50">
        <f t="shared" si="182"/>
        <v>1103.5958333333333</v>
      </c>
      <c r="AC3498" s="48" t="str">
        <f>VLOOKUP(ПРОДАЖИ!C:C,'ИЗ ОСНОВЫ НОМЕНКЛАТУР'!D:E,2,0)</f>
        <v>Инструменты и расходные материалы</v>
      </c>
      <c r="AD3498" s="48" t="str">
        <f>VLOOKUP(C:C,'ИЗ ОСНОВЫ НОМЕНКЛАТУР'!D:F,3,0)</f>
        <v>Насадки, сверла</v>
      </c>
      <c r="AE3498" s="48" t="str">
        <f>VLOOKUP(C:C,'ИЗ ОСНОВЫ НОМЕНКЛАТУР'!D:H,5,0)</f>
        <v>C</v>
      </c>
    </row>
    <row r="3499" spans="1:31" ht="9.6" customHeight="1" x14ac:dyDescent="0.2">
      <c r="A3499" s="45" t="s">
        <v>3363</v>
      </c>
      <c r="B3499" s="11"/>
      <c r="C3499" s="11" t="s">
        <v>3495</v>
      </c>
      <c r="D3499" s="44">
        <v>0</v>
      </c>
      <c r="E3499" s="44">
        <v>0</v>
      </c>
      <c r="F3499" s="48">
        <v>54</v>
      </c>
      <c r="G3499" s="48">
        <v>0</v>
      </c>
      <c r="H3499" s="44">
        <v>19</v>
      </c>
      <c r="I3499" s="44">
        <v>0</v>
      </c>
      <c r="J3499" s="44">
        <v>0</v>
      </c>
      <c r="K3499" s="48">
        <v>0</v>
      </c>
      <c r="L3499" s="49">
        <v>0</v>
      </c>
      <c r="M3499" s="49">
        <v>0</v>
      </c>
      <c r="N3499" s="10">
        <v>26588.26</v>
      </c>
      <c r="O3499" s="10">
        <v>0</v>
      </c>
      <c r="P3499" s="10">
        <v>8468.11</v>
      </c>
      <c r="Q3499" s="10">
        <v>0</v>
      </c>
      <c r="R3499" s="10">
        <v>0</v>
      </c>
      <c r="S3499" s="10">
        <v>0</v>
      </c>
      <c r="T3499" s="50">
        <f t="shared" si="184"/>
        <v>0</v>
      </c>
      <c r="U3499" s="50">
        <f t="shared" si="184"/>
        <v>0</v>
      </c>
      <c r="V3499" s="50">
        <f t="shared" si="184"/>
        <v>2215.688333333333</v>
      </c>
      <c r="W3499" s="50">
        <f t="shared" si="184"/>
        <v>0</v>
      </c>
      <c r="X3499" s="50">
        <f t="shared" si="183"/>
        <v>705.67583333333334</v>
      </c>
      <c r="Y3499" s="50">
        <f t="shared" si="183"/>
        <v>0</v>
      </c>
      <c r="Z3499" s="50">
        <f t="shared" si="183"/>
        <v>0</v>
      </c>
      <c r="AA3499" s="50">
        <f t="shared" si="183"/>
        <v>0</v>
      </c>
      <c r="AB3499" s="50">
        <f t="shared" si="182"/>
        <v>2921.3641666666663</v>
      </c>
      <c r="AC3499" s="48" t="str">
        <f>VLOOKUP(ПРОДАЖИ!C:C,'ИЗ ОСНОВЫ НОМЕНКЛАТУР'!D:E,2,0)</f>
        <v>Инструменты и расходные материалы</v>
      </c>
      <c r="AD3499" s="48" t="str">
        <f>VLOOKUP(C:C,'ИЗ ОСНОВЫ НОМЕНКЛАТУР'!D:F,3,0)</f>
        <v>Насадки, сверла</v>
      </c>
      <c r="AE3499" s="48" t="str">
        <f>VLOOKUP(C:C,'ИЗ ОСНОВЫ НОМЕНКЛАТУР'!D:H,5,0)</f>
        <v>C</v>
      </c>
    </row>
    <row r="3500" spans="1:31" ht="9.6" customHeight="1" x14ac:dyDescent="0.2">
      <c r="A3500" s="45" t="s">
        <v>3363</v>
      </c>
      <c r="B3500" s="11"/>
      <c r="C3500" s="11" t="s">
        <v>3496</v>
      </c>
      <c r="D3500" s="44">
        <v>1</v>
      </c>
      <c r="E3500" s="44">
        <v>0</v>
      </c>
      <c r="F3500" s="48">
        <v>0</v>
      </c>
      <c r="G3500" s="48">
        <v>0</v>
      </c>
      <c r="H3500" s="44">
        <v>1</v>
      </c>
      <c r="I3500" s="44">
        <v>0</v>
      </c>
      <c r="J3500" s="44">
        <v>0</v>
      </c>
      <c r="K3500" s="48">
        <v>0</v>
      </c>
      <c r="L3500" s="49">
        <v>10287.36</v>
      </c>
      <c r="M3500" s="49">
        <v>0</v>
      </c>
      <c r="N3500" s="10">
        <v>0</v>
      </c>
      <c r="O3500" s="10">
        <v>0</v>
      </c>
      <c r="P3500" s="10">
        <v>10019.459999999999</v>
      </c>
      <c r="Q3500" s="10">
        <v>0</v>
      </c>
      <c r="R3500" s="10">
        <v>0</v>
      </c>
      <c r="S3500" s="10">
        <v>0</v>
      </c>
      <c r="T3500" s="50">
        <f t="shared" si="184"/>
        <v>857.28000000000009</v>
      </c>
      <c r="U3500" s="50">
        <f t="shared" si="184"/>
        <v>0</v>
      </c>
      <c r="V3500" s="50">
        <f t="shared" si="184"/>
        <v>0</v>
      </c>
      <c r="W3500" s="50">
        <f t="shared" si="184"/>
        <v>0</v>
      </c>
      <c r="X3500" s="50">
        <f t="shared" si="183"/>
        <v>834.95499999999993</v>
      </c>
      <c r="Y3500" s="50">
        <f t="shared" si="183"/>
        <v>0</v>
      </c>
      <c r="Z3500" s="50">
        <f t="shared" si="183"/>
        <v>0</v>
      </c>
      <c r="AA3500" s="50">
        <f t="shared" si="183"/>
        <v>0</v>
      </c>
      <c r="AB3500" s="50">
        <f t="shared" si="182"/>
        <v>1692.2350000000001</v>
      </c>
      <c r="AC3500" s="48" t="str">
        <f>VLOOKUP(ПРОДАЖИ!C:C,'ИЗ ОСНОВЫ НОМЕНКЛАТУР'!D:E,2,0)</f>
        <v>Инструменты и расходные материалы</v>
      </c>
      <c r="AD3500" s="48" t="str">
        <f>VLOOKUP(C:C,'ИЗ ОСНОВЫ НОМЕНКЛАТУР'!D:F,3,0)</f>
        <v>Насадки, сверла</v>
      </c>
      <c r="AE3500" s="48" t="str">
        <f>VLOOKUP(C:C,'ИЗ ОСНОВЫ НОМЕНКЛАТУР'!D:H,5,0)</f>
        <v>C</v>
      </c>
    </row>
    <row r="3501" spans="1:31" ht="9.6" customHeight="1" x14ac:dyDescent="0.2">
      <c r="A3501" s="45" t="s">
        <v>3363</v>
      </c>
      <c r="B3501" s="11"/>
      <c r="C3501" s="11" t="s">
        <v>3497</v>
      </c>
      <c r="D3501" s="44">
        <v>0</v>
      </c>
      <c r="E3501" s="44">
        <v>0</v>
      </c>
      <c r="F3501" s="48">
        <v>11</v>
      </c>
      <c r="G3501" s="48">
        <v>0</v>
      </c>
      <c r="H3501" s="44">
        <v>0</v>
      </c>
      <c r="I3501" s="44">
        <v>0</v>
      </c>
      <c r="J3501" s="44">
        <v>0</v>
      </c>
      <c r="K3501" s="48">
        <v>0</v>
      </c>
      <c r="L3501" s="49">
        <v>0</v>
      </c>
      <c r="M3501" s="49">
        <v>0</v>
      </c>
      <c r="N3501" s="10">
        <v>7700</v>
      </c>
      <c r="O3501" s="10">
        <v>0</v>
      </c>
      <c r="P3501" s="10">
        <v>0</v>
      </c>
      <c r="Q3501" s="10">
        <v>0</v>
      </c>
      <c r="R3501" s="10">
        <v>0</v>
      </c>
      <c r="S3501" s="10">
        <v>0</v>
      </c>
      <c r="T3501" s="50">
        <f t="shared" si="184"/>
        <v>0</v>
      </c>
      <c r="U3501" s="50">
        <f t="shared" si="184"/>
        <v>0</v>
      </c>
      <c r="V3501" s="50">
        <f t="shared" si="184"/>
        <v>641.66666666666663</v>
      </c>
      <c r="W3501" s="50">
        <f t="shared" si="184"/>
        <v>0</v>
      </c>
      <c r="X3501" s="50">
        <f t="shared" si="183"/>
        <v>0</v>
      </c>
      <c r="Y3501" s="50">
        <f t="shared" si="183"/>
        <v>0</v>
      </c>
      <c r="Z3501" s="50">
        <f t="shared" si="183"/>
        <v>0</v>
      </c>
      <c r="AA3501" s="50">
        <f t="shared" si="183"/>
        <v>0</v>
      </c>
      <c r="AB3501" s="50">
        <f t="shared" si="182"/>
        <v>641.66666666666663</v>
      </c>
      <c r="AC3501" s="48" t="str">
        <f>VLOOKUP(ПРОДАЖИ!C:C,'ИЗ ОСНОВЫ НОМЕНКЛАТУР'!D:E,2,0)</f>
        <v>Инструменты и расходные материалы</v>
      </c>
      <c r="AD3501" s="48" t="str">
        <f>VLOOKUP(C:C,'ИЗ ОСНОВЫ НОМЕНКЛАТУР'!D:F,3,0)</f>
        <v>Насадки, сверла</v>
      </c>
      <c r="AE3501" s="48" t="str">
        <f>VLOOKUP(C:C,'ИЗ ОСНОВЫ НОМЕНКЛАТУР'!D:H,5,0)</f>
        <v>C</v>
      </c>
    </row>
    <row r="3502" spans="1:31" ht="9.6" customHeight="1" x14ac:dyDescent="0.2">
      <c r="A3502" s="45" t="s">
        <v>3363</v>
      </c>
      <c r="B3502" s="11"/>
      <c r="C3502" s="11" t="s">
        <v>3498</v>
      </c>
      <c r="D3502" s="44">
        <v>0</v>
      </c>
      <c r="E3502" s="44">
        <v>0</v>
      </c>
      <c r="F3502" s="48">
        <v>16</v>
      </c>
      <c r="G3502" s="48">
        <v>0</v>
      </c>
      <c r="H3502" s="44">
        <v>19</v>
      </c>
      <c r="I3502" s="44">
        <v>0</v>
      </c>
      <c r="J3502" s="44">
        <v>22</v>
      </c>
      <c r="K3502" s="48">
        <v>0</v>
      </c>
      <c r="L3502" s="49">
        <v>0</v>
      </c>
      <c r="M3502" s="49">
        <v>0</v>
      </c>
      <c r="N3502" s="10">
        <v>5618.99</v>
      </c>
      <c r="O3502" s="10">
        <v>0</v>
      </c>
      <c r="P3502" s="10">
        <v>5985.57</v>
      </c>
      <c r="Q3502" s="10">
        <v>0</v>
      </c>
      <c r="R3502" s="10">
        <v>5485.74</v>
      </c>
      <c r="S3502" s="10">
        <v>0</v>
      </c>
      <c r="T3502" s="50">
        <f t="shared" si="184"/>
        <v>0</v>
      </c>
      <c r="U3502" s="50">
        <f t="shared" si="184"/>
        <v>0</v>
      </c>
      <c r="V3502" s="50">
        <f t="shared" si="184"/>
        <v>468.24916666666667</v>
      </c>
      <c r="W3502" s="50">
        <f t="shared" si="184"/>
        <v>0</v>
      </c>
      <c r="X3502" s="50">
        <f t="shared" si="183"/>
        <v>498.79749999999996</v>
      </c>
      <c r="Y3502" s="50">
        <f t="shared" si="183"/>
        <v>0</v>
      </c>
      <c r="Z3502" s="50">
        <f t="shared" si="183"/>
        <v>457.14499999999998</v>
      </c>
      <c r="AA3502" s="50">
        <f t="shared" si="183"/>
        <v>0</v>
      </c>
      <c r="AB3502" s="50">
        <f t="shared" si="182"/>
        <v>1424.1916666666666</v>
      </c>
      <c r="AC3502" s="48" t="str">
        <f>VLOOKUP(ПРОДАЖИ!C:C,'ИЗ ОСНОВЫ НОМЕНКЛАТУР'!D:E,2,0)</f>
        <v>Инструменты и расходные материалы</v>
      </c>
      <c r="AD3502" s="48" t="str">
        <f>VLOOKUP(C:C,'ИЗ ОСНОВЫ НОМЕНКЛАТУР'!D:F,3,0)</f>
        <v>Насадки, сверла</v>
      </c>
      <c r="AE3502" s="48" t="str">
        <f>VLOOKUP(C:C,'ИЗ ОСНОВЫ НОМЕНКЛАТУР'!D:H,5,0)</f>
        <v>C</v>
      </c>
    </row>
    <row r="3503" spans="1:31" ht="9.6" customHeight="1" x14ac:dyDescent="0.2">
      <c r="A3503" s="45" t="s">
        <v>3363</v>
      </c>
      <c r="B3503" s="11"/>
      <c r="C3503" s="11" t="s">
        <v>3499</v>
      </c>
      <c r="D3503" s="44">
        <v>1</v>
      </c>
      <c r="E3503" s="44">
        <v>0</v>
      </c>
      <c r="F3503" s="48">
        <v>0</v>
      </c>
      <c r="G3503" s="48">
        <v>0</v>
      </c>
      <c r="H3503" s="44">
        <v>0</v>
      </c>
      <c r="I3503" s="44">
        <v>0</v>
      </c>
      <c r="J3503" s="44">
        <v>0</v>
      </c>
      <c r="K3503" s="48">
        <v>0</v>
      </c>
      <c r="L3503" s="49">
        <v>9486</v>
      </c>
      <c r="M3503" s="49">
        <v>0</v>
      </c>
      <c r="N3503" s="10">
        <v>0</v>
      </c>
      <c r="O3503" s="10">
        <v>0</v>
      </c>
      <c r="P3503" s="10">
        <v>0</v>
      </c>
      <c r="Q3503" s="10">
        <v>0</v>
      </c>
      <c r="R3503" s="10">
        <v>0</v>
      </c>
      <c r="S3503" s="10">
        <v>0</v>
      </c>
      <c r="T3503" s="50">
        <f t="shared" si="184"/>
        <v>790.5</v>
      </c>
      <c r="U3503" s="50">
        <f t="shared" si="184"/>
        <v>0</v>
      </c>
      <c r="V3503" s="50">
        <f t="shared" si="184"/>
        <v>0</v>
      </c>
      <c r="W3503" s="50">
        <f t="shared" si="184"/>
        <v>0</v>
      </c>
      <c r="X3503" s="50">
        <f t="shared" si="183"/>
        <v>0</v>
      </c>
      <c r="Y3503" s="50">
        <f t="shared" si="183"/>
        <v>0</v>
      </c>
      <c r="Z3503" s="50">
        <f t="shared" si="183"/>
        <v>0</v>
      </c>
      <c r="AA3503" s="50">
        <f t="shared" si="183"/>
        <v>0</v>
      </c>
      <c r="AB3503" s="50">
        <f t="shared" si="182"/>
        <v>790.5</v>
      </c>
      <c r="AC3503" s="48" t="str">
        <f>VLOOKUP(ПРОДАЖИ!C:C,'ИЗ ОСНОВЫ НОМЕНКЛАТУР'!D:E,2,0)</f>
        <v>Инструменты и расходные материалы</v>
      </c>
      <c r="AD3503" s="48" t="str">
        <f>VLOOKUP(C:C,'ИЗ ОСНОВЫ НОМЕНКЛАТУР'!D:F,3,0)</f>
        <v>Насадки, сверла</v>
      </c>
      <c r="AE3503" s="48" t="str">
        <f>VLOOKUP(C:C,'ИЗ ОСНОВЫ НОМЕНКЛАТУР'!D:H,5,0)</f>
        <v>C</v>
      </c>
    </row>
    <row r="3504" spans="1:31" ht="9.6" customHeight="1" x14ac:dyDescent="0.2">
      <c r="A3504" s="45" t="s">
        <v>3363</v>
      </c>
      <c r="B3504" s="11"/>
      <c r="C3504" s="11" t="s">
        <v>3500</v>
      </c>
      <c r="D3504" s="44">
        <v>8</v>
      </c>
      <c r="E3504" s="44">
        <v>0</v>
      </c>
      <c r="F3504" s="48">
        <v>0</v>
      </c>
      <c r="G3504" s="48">
        <v>0</v>
      </c>
      <c r="H3504" s="44">
        <v>0</v>
      </c>
      <c r="I3504" s="44">
        <v>0</v>
      </c>
      <c r="J3504" s="44">
        <v>0</v>
      </c>
      <c r="K3504" s="48">
        <v>0</v>
      </c>
      <c r="L3504" s="49">
        <v>9179.82</v>
      </c>
      <c r="M3504" s="49">
        <v>0</v>
      </c>
      <c r="N3504" s="10">
        <v>0</v>
      </c>
      <c r="O3504" s="10">
        <v>0</v>
      </c>
      <c r="P3504" s="10">
        <v>0</v>
      </c>
      <c r="Q3504" s="10">
        <v>0</v>
      </c>
      <c r="R3504" s="10">
        <v>0</v>
      </c>
      <c r="S3504" s="10">
        <v>0</v>
      </c>
      <c r="T3504" s="50">
        <f t="shared" si="184"/>
        <v>764.98500000000001</v>
      </c>
      <c r="U3504" s="50">
        <f t="shared" si="184"/>
        <v>0</v>
      </c>
      <c r="V3504" s="50">
        <f t="shared" si="184"/>
        <v>0</v>
      </c>
      <c r="W3504" s="50">
        <f t="shared" si="184"/>
        <v>0</v>
      </c>
      <c r="X3504" s="50">
        <f t="shared" si="183"/>
        <v>0</v>
      </c>
      <c r="Y3504" s="50">
        <f t="shared" si="183"/>
        <v>0</v>
      </c>
      <c r="Z3504" s="50">
        <f t="shared" si="183"/>
        <v>0</v>
      </c>
      <c r="AA3504" s="50">
        <f t="shared" si="183"/>
        <v>0</v>
      </c>
      <c r="AB3504" s="50">
        <f t="shared" si="182"/>
        <v>764.98500000000001</v>
      </c>
      <c r="AC3504" s="48" t="str">
        <f>VLOOKUP(ПРОДАЖИ!C:C,'ИЗ ОСНОВЫ НОМЕНКЛАТУР'!D:E,2,0)</f>
        <v>Инструменты и расходные материалы</v>
      </c>
      <c r="AD3504" s="48" t="str">
        <f>VLOOKUP(C:C,'ИЗ ОСНОВЫ НОМЕНКЛАТУР'!D:F,3,0)</f>
        <v>Насадки, сверла</v>
      </c>
      <c r="AE3504" s="48" t="str">
        <f>VLOOKUP(C:C,'ИЗ ОСНОВЫ НОМЕНКЛАТУР'!D:H,5,0)</f>
        <v>C</v>
      </c>
    </row>
    <row r="3505" spans="1:31" ht="9.6" customHeight="1" x14ac:dyDescent="0.2">
      <c r="A3505" s="45" t="s">
        <v>3363</v>
      </c>
      <c r="B3505" s="11"/>
      <c r="C3505" s="11" t="s">
        <v>3501</v>
      </c>
      <c r="D3505" s="44">
        <v>13</v>
      </c>
      <c r="E3505" s="44">
        <v>0</v>
      </c>
      <c r="F3505" s="48">
        <v>0</v>
      </c>
      <c r="G3505" s="48">
        <v>0</v>
      </c>
      <c r="H3505" s="44">
        <v>0</v>
      </c>
      <c r="I3505" s="44">
        <v>0</v>
      </c>
      <c r="J3505" s="44">
        <v>0</v>
      </c>
      <c r="K3505" s="48">
        <v>0</v>
      </c>
      <c r="L3505" s="49">
        <v>9083.64</v>
      </c>
      <c r="M3505" s="49">
        <v>0</v>
      </c>
      <c r="N3505" s="10">
        <v>0</v>
      </c>
      <c r="O3505" s="10">
        <v>0</v>
      </c>
      <c r="P3505" s="10">
        <v>0</v>
      </c>
      <c r="Q3505" s="10">
        <v>0</v>
      </c>
      <c r="R3505" s="10">
        <v>0</v>
      </c>
      <c r="S3505" s="10">
        <v>0</v>
      </c>
      <c r="T3505" s="50">
        <f t="shared" si="184"/>
        <v>756.96999999999991</v>
      </c>
      <c r="U3505" s="50">
        <f t="shared" si="184"/>
        <v>0</v>
      </c>
      <c r="V3505" s="50">
        <f t="shared" si="184"/>
        <v>0</v>
      </c>
      <c r="W3505" s="50">
        <f t="shared" si="184"/>
        <v>0</v>
      </c>
      <c r="X3505" s="50">
        <f t="shared" si="183"/>
        <v>0</v>
      </c>
      <c r="Y3505" s="50">
        <f t="shared" si="183"/>
        <v>0</v>
      </c>
      <c r="Z3505" s="50">
        <f t="shared" si="183"/>
        <v>0</v>
      </c>
      <c r="AA3505" s="50">
        <f t="shared" si="183"/>
        <v>0</v>
      </c>
      <c r="AB3505" s="50">
        <f t="shared" si="182"/>
        <v>756.96999999999991</v>
      </c>
      <c r="AC3505" s="48" t="str">
        <f>VLOOKUP(ПРОДАЖИ!C:C,'ИЗ ОСНОВЫ НОМЕНКЛАТУР'!D:E,2,0)</f>
        <v>Инструменты и расходные материалы</v>
      </c>
      <c r="AD3505" s="48" t="str">
        <f>VLOOKUP(C:C,'ИЗ ОСНОВЫ НОМЕНКЛАТУР'!D:F,3,0)</f>
        <v>Насадки, сверла</v>
      </c>
      <c r="AE3505" s="48" t="str">
        <f>VLOOKUP(C:C,'ИЗ ОСНОВЫ НОМЕНКЛАТУР'!D:H,5,0)</f>
        <v>C</v>
      </c>
    </row>
    <row r="3506" spans="1:31" ht="9.6" customHeight="1" x14ac:dyDescent="0.2">
      <c r="A3506" s="45" t="s">
        <v>3363</v>
      </c>
      <c r="B3506" s="11"/>
      <c r="C3506" s="11" t="s">
        <v>3502</v>
      </c>
      <c r="D3506" s="44">
        <v>3</v>
      </c>
      <c r="E3506" s="44">
        <v>0</v>
      </c>
      <c r="F3506" s="48">
        <v>0</v>
      </c>
      <c r="G3506" s="48">
        <v>0</v>
      </c>
      <c r="H3506" s="44">
        <v>5</v>
      </c>
      <c r="I3506" s="44">
        <v>0</v>
      </c>
      <c r="J3506" s="44">
        <v>0</v>
      </c>
      <c r="K3506" s="48">
        <v>0</v>
      </c>
      <c r="L3506" s="49">
        <v>2469.87</v>
      </c>
      <c r="M3506" s="49">
        <v>0</v>
      </c>
      <c r="N3506" s="10">
        <v>0</v>
      </c>
      <c r="O3506" s="10">
        <v>0</v>
      </c>
      <c r="P3506" s="10">
        <v>4610.3999999999996</v>
      </c>
      <c r="Q3506" s="10">
        <v>0</v>
      </c>
      <c r="R3506" s="10">
        <v>0</v>
      </c>
      <c r="S3506" s="10">
        <v>0</v>
      </c>
      <c r="T3506" s="50">
        <f t="shared" si="184"/>
        <v>205.82249999999999</v>
      </c>
      <c r="U3506" s="50">
        <f t="shared" si="184"/>
        <v>0</v>
      </c>
      <c r="V3506" s="50">
        <f t="shared" si="184"/>
        <v>0</v>
      </c>
      <c r="W3506" s="50">
        <f t="shared" si="184"/>
        <v>0</v>
      </c>
      <c r="X3506" s="50">
        <f t="shared" si="183"/>
        <v>384.2</v>
      </c>
      <c r="Y3506" s="50">
        <f t="shared" si="183"/>
        <v>0</v>
      </c>
      <c r="Z3506" s="50">
        <f t="shared" si="183"/>
        <v>0</v>
      </c>
      <c r="AA3506" s="50">
        <f t="shared" si="183"/>
        <v>0</v>
      </c>
      <c r="AB3506" s="50">
        <f t="shared" si="182"/>
        <v>590.02250000000004</v>
      </c>
      <c r="AC3506" s="48" t="str">
        <f>VLOOKUP(ПРОДАЖИ!C:C,'ИЗ ОСНОВЫ НОМЕНКЛАТУР'!D:E,2,0)</f>
        <v>Инструменты и расходные материалы</v>
      </c>
      <c r="AD3506" s="48" t="str">
        <f>VLOOKUP(C:C,'ИЗ ОСНОВЫ НОМЕНКЛАТУР'!D:F,3,0)</f>
        <v>Насадки, сверла</v>
      </c>
      <c r="AE3506" s="48" t="str">
        <f>VLOOKUP(C:C,'ИЗ ОСНОВЫ НОМЕНКЛАТУР'!D:H,5,0)</f>
        <v>C</v>
      </c>
    </row>
    <row r="3507" spans="1:31" ht="9.6" customHeight="1" x14ac:dyDescent="0.2">
      <c r="A3507" s="45" t="s">
        <v>3363</v>
      </c>
      <c r="B3507" s="11"/>
      <c r="C3507" s="11" t="s">
        <v>3503</v>
      </c>
      <c r="D3507" s="44">
        <v>26</v>
      </c>
      <c r="E3507" s="44">
        <v>0</v>
      </c>
      <c r="F3507" s="48">
        <v>0</v>
      </c>
      <c r="G3507" s="48">
        <v>0</v>
      </c>
      <c r="H3507" s="44">
        <v>1</v>
      </c>
      <c r="I3507" s="44">
        <v>0</v>
      </c>
      <c r="J3507" s="44">
        <v>0</v>
      </c>
      <c r="K3507" s="48">
        <v>0</v>
      </c>
      <c r="L3507" s="49">
        <v>8285.43</v>
      </c>
      <c r="M3507" s="49">
        <v>0</v>
      </c>
      <c r="N3507" s="10">
        <v>0</v>
      </c>
      <c r="O3507" s="10">
        <v>0</v>
      </c>
      <c r="P3507" s="10">
        <v>289.27999999999997</v>
      </c>
      <c r="Q3507" s="10">
        <v>0</v>
      </c>
      <c r="R3507" s="10">
        <v>0</v>
      </c>
      <c r="S3507" s="10">
        <v>0</v>
      </c>
      <c r="T3507" s="50">
        <f t="shared" si="184"/>
        <v>690.45249999999999</v>
      </c>
      <c r="U3507" s="50">
        <f t="shared" si="184"/>
        <v>0</v>
      </c>
      <c r="V3507" s="50">
        <f t="shared" si="184"/>
        <v>0</v>
      </c>
      <c r="W3507" s="50">
        <f t="shared" si="184"/>
        <v>0</v>
      </c>
      <c r="X3507" s="50">
        <f t="shared" si="183"/>
        <v>24.106666666666666</v>
      </c>
      <c r="Y3507" s="50">
        <f t="shared" si="183"/>
        <v>0</v>
      </c>
      <c r="Z3507" s="50">
        <f t="shared" si="183"/>
        <v>0</v>
      </c>
      <c r="AA3507" s="50">
        <f t="shared" si="183"/>
        <v>0</v>
      </c>
      <c r="AB3507" s="50">
        <f t="shared" si="182"/>
        <v>714.55916666666667</v>
      </c>
      <c r="AC3507" s="48" t="str">
        <f>VLOOKUP(ПРОДАЖИ!C:C,'ИЗ ОСНОВЫ НОМЕНКЛАТУР'!D:E,2,0)</f>
        <v>Инструменты и расходные материалы</v>
      </c>
      <c r="AD3507" s="48" t="str">
        <f>VLOOKUP(C:C,'ИЗ ОСНОВЫ НОМЕНКЛАТУР'!D:F,3,0)</f>
        <v>Насадки, сверла</v>
      </c>
      <c r="AE3507" s="48" t="str">
        <f>VLOOKUP(C:C,'ИЗ ОСНОВЫ НОМЕНКЛАТУР'!D:H,5,0)</f>
        <v>C</v>
      </c>
    </row>
    <row r="3508" spans="1:31" ht="9.6" customHeight="1" x14ac:dyDescent="0.2">
      <c r="A3508" s="45" t="s">
        <v>3363</v>
      </c>
      <c r="B3508" s="11"/>
      <c r="C3508" s="11" t="s">
        <v>3504</v>
      </c>
      <c r="D3508" s="44">
        <v>0</v>
      </c>
      <c r="E3508" s="44">
        <v>0</v>
      </c>
      <c r="F3508" s="48">
        <v>0</v>
      </c>
      <c r="G3508" s="48">
        <v>0</v>
      </c>
      <c r="H3508" s="44">
        <v>0</v>
      </c>
      <c r="I3508" s="44">
        <v>0</v>
      </c>
      <c r="J3508" s="44">
        <v>9</v>
      </c>
      <c r="K3508" s="48">
        <v>0</v>
      </c>
      <c r="L3508" s="49">
        <v>0</v>
      </c>
      <c r="M3508" s="49">
        <v>0</v>
      </c>
      <c r="N3508" s="10">
        <v>0</v>
      </c>
      <c r="O3508" s="10">
        <v>0</v>
      </c>
      <c r="P3508" s="10">
        <v>0</v>
      </c>
      <c r="Q3508" s="10">
        <v>0</v>
      </c>
      <c r="R3508" s="10">
        <v>567.80999999999995</v>
      </c>
      <c r="S3508" s="10">
        <v>0</v>
      </c>
      <c r="T3508" s="50">
        <f t="shared" si="184"/>
        <v>0</v>
      </c>
      <c r="U3508" s="50">
        <f t="shared" si="184"/>
        <v>0</v>
      </c>
      <c r="V3508" s="50">
        <f t="shared" si="184"/>
        <v>0</v>
      </c>
      <c r="W3508" s="50">
        <f t="shared" si="184"/>
        <v>0</v>
      </c>
      <c r="X3508" s="50">
        <f t="shared" si="183"/>
        <v>0</v>
      </c>
      <c r="Y3508" s="50">
        <f t="shared" si="183"/>
        <v>0</v>
      </c>
      <c r="Z3508" s="50">
        <f t="shared" si="183"/>
        <v>47.317499999999995</v>
      </c>
      <c r="AA3508" s="50">
        <f t="shared" si="183"/>
        <v>0</v>
      </c>
      <c r="AB3508" s="50">
        <f t="shared" si="182"/>
        <v>47.317499999999995</v>
      </c>
      <c r="AC3508" s="48" t="str">
        <f>VLOOKUP(ПРОДАЖИ!C:C,'ИЗ ОСНОВЫ НОМЕНКЛАТУР'!D:E,2,0)</f>
        <v>Инструменты и расходные материалы</v>
      </c>
      <c r="AD3508" s="48" t="str">
        <f>VLOOKUP(C:C,'ИЗ ОСНОВЫ НОМЕНКЛАТУР'!D:F,3,0)</f>
        <v>Насадки, сверла</v>
      </c>
      <c r="AE3508" s="48" t="str">
        <f>VLOOKUP(C:C,'ИЗ ОСНОВЫ НОМЕНКЛАТУР'!D:H,5,0)</f>
        <v>C</v>
      </c>
    </row>
    <row r="3509" spans="1:31" ht="9.6" customHeight="1" x14ac:dyDescent="0.2">
      <c r="A3509" s="45" t="s">
        <v>3363</v>
      </c>
      <c r="B3509" s="11"/>
      <c r="C3509" s="11" t="s">
        <v>3505</v>
      </c>
      <c r="D3509" s="44">
        <v>0</v>
      </c>
      <c r="E3509" s="44">
        <v>0</v>
      </c>
      <c r="F3509" s="48">
        <v>44</v>
      </c>
      <c r="G3509" s="48">
        <v>0</v>
      </c>
      <c r="H3509" s="44">
        <v>0</v>
      </c>
      <c r="I3509" s="44">
        <v>0</v>
      </c>
      <c r="J3509" s="44">
        <v>0</v>
      </c>
      <c r="K3509" s="48">
        <v>0</v>
      </c>
      <c r="L3509" s="49">
        <v>0</v>
      </c>
      <c r="M3509" s="49">
        <v>0</v>
      </c>
      <c r="N3509" s="10">
        <v>2400.5100000000002</v>
      </c>
      <c r="O3509" s="10">
        <v>0</v>
      </c>
      <c r="P3509" s="10">
        <v>0</v>
      </c>
      <c r="Q3509" s="10">
        <v>0</v>
      </c>
      <c r="R3509" s="10">
        <v>0</v>
      </c>
      <c r="S3509" s="10">
        <v>0</v>
      </c>
      <c r="T3509" s="50">
        <f t="shared" si="184"/>
        <v>0</v>
      </c>
      <c r="U3509" s="50">
        <f t="shared" si="184"/>
        <v>0</v>
      </c>
      <c r="V3509" s="50">
        <f t="shared" si="184"/>
        <v>200.04250000000002</v>
      </c>
      <c r="W3509" s="50">
        <f t="shared" si="184"/>
        <v>0</v>
      </c>
      <c r="X3509" s="50">
        <f t="shared" si="183"/>
        <v>0</v>
      </c>
      <c r="Y3509" s="50">
        <f t="shared" si="183"/>
        <v>0</v>
      </c>
      <c r="Z3509" s="50">
        <f t="shared" si="183"/>
        <v>0</v>
      </c>
      <c r="AA3509" s="50">
        <f t="shared" si="183"/>
        <v>0</v>
      </c>
      <c r="AB3509" s="50">
        <f t="shared" si="182"/>
        <v>200.04250000000002</v>
      </c>
      <c r="AC3509" s="48" t="str">
        <f>VLOOKUP(ПРОДАЖИ!C:C,'ИЗ ОСНОВЫ НОМЕНКЛАТУР'!D:E,2,0)</f>
        <v>Инструменты и расходные материалы</v>
      </c>
      <c r="AD3509" s="48" t="str">
        <f>VLOOKUP(C:C,'ИЗ ОСНОВЫ НОМЕНКЛАТУР'!D:F,3,0)</f>
        <v>Насадки, сверла</v>
      </c>
      <c r="AE3509" s="48" t="str">
        <f>VLOOKUP(C:C,'ИЗ ОСНОВЫ НОМЕНКЛАТУР'!D:H,5,0)</f>
        <v>C</v>
      </c>
    </row>
    <row r="3510" spans="1:31" ht="9.6" customHeight="1" x14ac:dyDescent="0.2">
      <c r="A3510" s="45" t="s">
        <v>3363</v>
      </c>
      <c r="B3510" s="11"/>
      <c r="C3510" s="11" t="s">
        <v>3506</v>
      </c>
      <c r="D3510" s="44">
        <v>2</v>
      </c>
      <c r="E3510" s="44">
        <v>0</v>
      </c>
      <c r="F3510" s="48">
        <v>0</v>
      </c>
      <c r="G3510" s="48">
        <v>0</v>
      </c>
      <c r="H3510" s="44">
        <v>0</v>
      </c>
      <c r="I3510" s="44">
        <v>0</v>
      </c>
      <c r="J3510" s="44">
        <v>0</v>
      </c>
      <c r="K3510" s="48">
        <v>0</v>
      </c>
      <c r="L3510" s="49">
        <v>5544</v>
      </c>
      <c r="M3510" s="49">
        <v>0</v>
      </c>
      <c r="N3510" s="10">
        <v>0</v>
      </c>
      <c r="O3510" s="10">
        <v>0</v>
      </c>
      <c r="P3510" s="10">
        <v>0</v>
      </c>
      <c r="Q3510" s="10">
        <v>0</v>
      </c>
      <c r="R3510" s="10">
        <v>0</v>
      </c>
      <c r="S3510" s="10">
        <v>0</v>
      </c>
      <c r="T3510" s="50">
        <f t="shared" si="184"/>
        <v>462</v>
      </c>
      <c r="U3510" s="50">
        <f t="shared" si="184"/>
        <v>0</v>
      </c>
      <c r="V3510" s="50">
        <f t="shared" si="184"/>
        <v>0</v>
      </c>
      <c r="W3510" s="50">
        <f t="shared" si="184"/>
        <v>0</v>
      </c>
      <c r="X3510" s="50">
        <f t="shared" si="183"/>
        <v>0</v>
      </c>
      <c r="Y3510" s="50">
        <f t="shared" si="183"/>
        <v>0</v>
      </c>
      <c r="Z3510" s="50">
        <f t="shared" si="183"/>
        <v>0</v>
      </c>
      <c r="AA3510" s="50">
        <f t="shared" si="183"/>
        <v>0</v>
      </c>
      <c r="AB3510" s="50">
        <f t="shared" si="182"/>
        <v>462</v>
      </c>
      <c r="AC3510" s="48" t="str">
        <f>VLOOKUP(ПРОДАЖИ!C:C,'ИЗ ОСНОВЫ НОМЕНКЛАТУР'!D:E,2,0)</f>
        <v>Инструменты и расходные материалы</v>
      </c>
      <c r="AD3510" s="48" t="str">
        <f>VLOOKUP(C:C,'ИЗ ОСНОВЫ НОМЕНКЛАТУР'!D:F,3,0)</f>
        <v>Насадки, сверла</v>
      </c>
      <c r="AE3510" s="48" t="str">
        <f>VLOOKUP(C:C,'ИЗ ОСНОВЫ НОМЕНКЛАТУР'!D:H,5,0)</f>
        <v>C</v>
      </c>
    </row>
    <row r="3511" spans="1:31" ht="9.6" customHeight="1" x14ac:dyDescent="0.2">
      <c r="A3511" s="45" t="s">
        <v>3363</v>
      </c>
      <c r="B3511" s="11"/>
      <c r="C3511" s="11" t="s">
        <v>3507</v>
      </c>
      <c r="D3511" s="44">
        <v>316</v>
      </c>
      <c r="E3511" s="44">
        <v>0</v>
      </c>
      <c r="F3511" s="48">
        <v>47</v>
      </c>
      <c r="G3511" s="48">
        <v>0</v>
      </c>
      <c r="H3511" s="44">
        <v>63</v>
      </c>
      <c r="I3511" s="44">
        <v>0</v>
      </c>
      <c r="J3511" s="44">
        <v>130</v>
      </c>
      <c r="K3511" s="48">
        <v>30</v>
      </c>
      <c r="L3511" s="49">
        <v>173440.3</v>
      </c>
      <c r="M3511" s="49">
        <v>0</v>
      </c>
      <c r="N3511" s="10">
        <v>25818.560000000001</v>
      </c>
      <c r="O3511" s="10">
        <v>0</v>
      </c>
      <c r="P3511" s="10">
        <v>54810</v>
      </c>
      <c r="Q3511" s="10">
        <v>0</v>
      </c>
      <c r="R3511" s="10">
        <v>49409.1</v>
      </c>
      <c r="S3511" s="10">
        <v>11402.1</v>
      </c>
      <c r="T3511" s="50">
        <f t="shared" si="184"/>
        <v>14453.358333333332</v>
      </c>
      <c r="U3511" s="50">
        <f t="shared" si="184"/>
        <v>0</v>
      </c>
      <c r="V3511" s="50">
        <f t="shared" si="184"/>
        <v>2151.5466666666666</v>
      </c>
      <c r="W3511" s="50">
        <f t="shared" si="184"/>
        <v>0</v>
      </c>
      <c r="X3511" s="50">
        <f t="shared" si="183"/>
        <v>4567.5</v>
      </c>
      <c r="Y3511" s="50">
        <f t="shared" si="183"/>
        <v>0</v>
      </c>
      <c r="Z3511" s="50">
        <f t="shared" si="183"/>
        <v>4117.4250000000002</v>
      </c>
      <c r="AA3511" s="50">
        <f t="shared" si="183"/>
        <v>950.17500000000007</v>
      </c>
      <c r="AB3511" s="50">
        <f t="shared" si="182"/>
        <v>26240.004999999997</v>
      </c>
      <c r="AC3511" s="48" t="str">
        <f>VLOOKUP(ПРОДАЖИ!C:C,'ИЗ ОСНОВЫ НОМЕНКЛАТУР'!D:E,2,0)</f>
        <v>Инструменты и расходные материалы</v>
      </c>
      <c r="AD3511" s="48" t="str">
        <f>VLOOKUP(C:C,'ИЗ ОСНОВЫ НОМЕНКЛАТУР'!D:F,3,0)</f>
        <v>Насадки, сверла</v>
      </c>
      <c r="AE3511" s="48" t="str">
        <f>VLOOKUP(C:C,'ИЗ ОСНОВЫ НОМЕНКЛАТУР'!D:H,5,0)</f>
        <v>C</v>
      </c>
    </row>
    <row r="3512" spans="1:31" ht="9.6" customHeight="1" x14ac:dyDescent="0.2">
      <c r="A3512" s="45" t="s">
        <v>3363</v>
      </c>
      <c r="B3512" s="11"/>
      <c r="C3512" s="11" t="s">
        <v>3508</v>
      </c>
      <c r="D3512" s="44">
        <v>5</v>
      </c>
      <c r="E3512" s="44">
        <v>0</v>
      </c>
      <c r="F3512" s="48">
        <v>0</v>
      </c>
      <c r="G3512" s="48">
        <v>0</v>
      </c>
      <c r="H3512" s="44">
        <v>1</v>
      </c>
      <c r="I3512" s="44">
        <v>0</v>
      </c>
      <c r="J3512" s="44">
        <v>0</v>
      </c>
      <c r="K3512" s="48">
        <v>0</v>
      </c>
      <c r="L3512" s="49">
        <v>1860.3</v>
      </c>
      <c r="M3512" s="49">
        <v>0</v>
      </c>
      <c r="N3512" s="10">
        <v>0</v>
      </c>
      <c r="O3512" s="10">
        <v>0</v>
      </c>
      <c r="P3512" s="10">
        <v>376.06</v>
      </c>
      <c r="Q3512" s="10">
        <v>0</v>
      </c>
      <c r="R3512" s="10">
        <v>0</v>
      </c>
      <c r="S3512" s="10">
        <v>0</v>
      </c>
      <c r="T3512" s="50">
        <f t="shared" si="184"/>
        <v>155.02500000000001</v>
      </c>
      <c r="U3512" s="50">
        <f t="shared" si="184"/>
        <v>0</v>
      </c>
      <c r="V3512" s="50">
        <f t="shared" si="184"/>
        <v>0</v>
      </c>
      <c r="W3512" s="50">
        <f t="shared" si="184"/>
        <v>0</v>
      </c>
      <c r="X3512" s="50">
        <f t="shared" si="183"/>
        <v>31.338333333333335</v>
      </c>
      <c r="Y3512" s="50">
        <f t="shared" si="183"/>
        <v>0</v>
      </c>
      <c r="Z3512" s="50">
        <f t="shared" si="183"/>
        <v>0</v>
      </c>
      <c r="AA3512" s="50">
        <f t="shared" si="183"/>
        <v>0</v>
      </c>
      <c r="AB3512" s="50">
        <f t="shared" si="182"/>
        <v>186.36333333333334</v>
      </c>
      <c r="AC3512" s="48" t="str">
        <f>VLOOKUP(ПРОДАЖИ!C:C,'ИЗ ОСНОВЫ НОМЕНКЛАТУР'!D:E,2,0)</f>
        <v>Инструменты и расходные материалы</v>
      </c>
      <c r="AD3512" s="48" t="str">
        <f>VLOOKUP(C:C,'ИЗ ОСНОВЫ НОМЕНКЛАТУР'!D:F,3,0)</f>
        <v>Насадки, сверла</v>
      </c>
      <c r="AE3512" s="48" t="str">
        <f>VLOOKUP(C:C,'ИЗ ОСНОВЫ НОМЕНКЛАТУР'!D:H,5,0)</f>
        <v>C</v>
      </c>
    </row>
    <row r="3513" spans="1:31" ht="9.6" customHeight="1" x14ac:dyDescent="0.2">
      <c r="A3513" s="45" t="s">
        <v>3363</v>
      </c>
      <c r="B3513" s="11"/>
      <c r="C3513" s="11" t="s">
        <v>3509</v>
      </c>
      <c r="D3513" s="44">
        <v>1</v>
      </c>
      <c r="E3513" s="44">
        <v>0</v>
      </c>
      <c r="F3513" s="48">
        <v>0</v>
      </c>
      <c r="G3513" s="48">
        <v>0</v>
      </c>
      <c r="H3513" s="44">
        <v>0</v>
      </c>
      <c r="I3513" s="44">
        <v>0</v>
      </c>
      <c r="J3513" s="44">
        <v>0</v>
      </c>
      <c r="K3513" s="48">
        <v>0</v>
      </c>
      <c r="L3513" s="49">
        <v>2668.12</v>
      </c>
      <c r="M3513" s="49">
        <v>0</v>
      </c>
      <c r="N3513" s="10">
        <v>0</v>
      </c>
      <c r="O3513" s="10">
        <v>0</v>
      </c>
      <c r="P3513" s="10">
        <v>0</v>
      </c>
      <c r="Q3513" s="10">
        <v>0</v>
      </c>
      <c r="R3513" s="10">
        <v>0</v>
      </c>
      <c r="S3513" s="10">
        <v>0</v>
      </c>
      <c r="T3513" s="50">
        <f t="shared" si="184"/>
        <v>222.34333333333333</v>
      </c>
      <c r="U3513" s="50">
        <f t="shared" si="184"/>
        <v>0</v>
      </c>
      <c r="V3513" s="50">
        <f t="shared" si="184"/>
        <v>0</v>
      </c>
      <c r="W3513" s="50">
        <f t="shared" si="184"/>
        <v>0</v>
      </c>
      <c r="X3513" s="50">
        <f t="shared" si="183"/>
        <v>0</v>
      </c>
      <c r="Y3513" s="50">
        <f t="shared" si="183"/>
        <v>0</v>
      </c>
      <c r="Z3513" s="50">
        <f t="shared" si="183"/>
        <v>0</v>
      </c>
      <c r="AA3513" s="50">
        <f t="shared" si="183"/>
        <v>0</v>
      </c>
      <c r="AB3513" s="50">
        <f t="shared" si="182"/>
        <v>222.34333333333333</v>
      </c>
      <c r="AC3513" s="48" t="str">
        <f>VLOOKUP(ПРОДАЖИ!C:C,'ИЗ ОСНОВЫ НОМЕНКЛАТУР'!D:E,2,0)</f>
        <v>Инструменты и расходные материалы</v>
      </c>
      <c r="AD3513" s="48" t="str">
        <f>VLOOKUP(C:C,'ИЗ ОСНОВЫ НОМЕНКЛАТУР'!D:F,3,0)</f>
        <v>Насадки, сверла</v>
      </c>
      <c r="AE3513" s="48" t="str">
        <f>VLOOKUP(C:C,'ИЗ ОСНОВЫ НОМЕНКЛАТУР'!D:H,5,0)</f>
        <v>C</v>
      </c>
    </row>
    <row r="3514" spans="1:31" ht="9.6" customHeight="1" x14ac:dyDescent="0.2">
      <c r="A3514" s="45" t="s">
        <v>3363</v>
      </c>
      <c r="B3514" s="11"/>
      <c r="C3514" s="11" t="s">
        <v>3510</v>
      </c>
      <c r="D3514" s="44">
        <v>5</v>
      </c>
      <c r="E3514" s="44">
        <v>0</v>
      </c>
      <c r="F3514" s="48">
        <v>0</v>
      </c>
      <c r="G3514" s="48">
        <v>0</v>
      </c>
      <c r="H3514" s="44">
        <v>0</v>
      </c>
      <c r="I3514" s="44">
        <v>0</v>
      </c>
      <c r="J3514" s="44">
        <v>0</v>
      </c>
      <c r="K3514" s="48">
        <v>0</v>
      </c>
      <c r="L3514" s="49">
        <v>1931.85</v>
      </c>
      <c r="M3514" s="49">
        <v>0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0</v>
      </c>
      <c r="T3514" s="50">
        <f t="shared" si="184"/>
        <v>160.98749999999998</v>
      </c>
      <c r="U3514" s="50">
        <f t="shared" si="184"/>
        <v>0</v>
      </c>
      <c r="V3514" s="50">
        <f t="shared" si="184"/>
        <v>0</v>
      </c>
      <c r="W3514" s="50">
        <f t="shared" si="184"/>
        <v>0</v>
      </c>
      <c r="X3514" s="50">
        <f t="shared" si="183"/>
        <v>0</v>
      </c>
      <c r="Y3514" s="50">
        <f t="shared" si="183"/>
        <v>0</v>
      </c>
      <c r="Z3514" s="50">
        <f t="shared" si="183"/>
        <v>0</v>
      </c>
      <c r="AA3514" s="50">
        <f t="shared" si="183"/>
        <v>0</v>
      </c>
      <c r="AB3514" s="50">
        <f t="shared" si="182"/>
        <v>160.98749999999998</v>
      </c>
      <c r="AC3514" s="48" t="str">
        <f>VLOOKUP(ПРОДАЖИ!C:C,'ИЗ ОСНОВЫ НОМЕНКЛАТУР'!D:E,2,0)</f>
        <v>Инструменты и расходные материалы</v>
      </c>
      <c r="AD3514" s="48" t="str">
        <f>VLOOKUP(C:C,'ИЗ ОСНОВЫ НОМЕНКЛАТУР'!D:F,3,0)</f>
        <v>Насадки, сверла</v>
      </c>
      <c r="AE3514" s="48" t="str">
        <f>VLOOKUP(C:C,'ИЗ ОСНОВЫ НОМЕНКЛАТУР'!D:H,5,0)</f>
        <v>C</v>
      </c>
    </row>
    <row r="3515" spans="1:31" ht="9.6" customHeight="1" x14ac:dyDescent="0.2">
      <c r="A3515" s="45" t="s">
        <v>3363</v>
      </c>
      <c r="B3515" s="11"/>
      <c r="C3515" s="11" t="s">
        <v>3511</v>
      </c>
      <c r="D3515" s="44">
        <v>2</v>
      </c>
      <c r="E3515" s="44">
        <v>0</v>
      </c>
      <c r="F3515" s="48">
        <v>0</v>
      </c>
      <c r="G3515" s="48">
        <v>0</v>
      </c>
      <c r="H3515" s="44">
        <v>0</v>
      </c>
      <c r="I3515" s="44">
        <v>0</v>
      </c>
      <c r="J3515" s="44">
        <v>0</v>
      </c>
      <c r="K3515" s="48">
        <v>0</v>
      </c>
      <c r="L3515" s="49">
        <v>2545.61</v>
      </c>
      <c r="M3515" s="49">
        <v>0</v>
      </c>
      <c r="N3515" s="10">
        <v>0</v>
      </c>
      <c r="O3515" s="10">
        <v>0</v>
      </c>
      <c r="P3515" s="10">
        <v>0</v>
      </c>
      <c r="Q3515" s="10">
        <v>0</v>
      </c>
      <c r="R3515" s="10">
        <v>0</v>
      </c>
      <c r="S3515" s="10">
        <v>0</v>
      </c>
      <c r="T3515" s="50">
        <f t="shared" si="184"/>
        <v>212.13416666666669</v>
      </c>
      <c r="U3515" s="50">
        <f t="shared" si="184"/>
        <v>0</v>
      </c>
      <c r="V3515" s="50">
        <f t="shared" si="184"/>
        <v>0</v>
      </c>
      <c r="W3515" s="50">
        <f t="shared" si="184"/>
        <v>0</v>
      </c>
      <c r="X3515" s="50">
        <f t="shared" si="183"/>
        <v>0</v>
      </c>
      <c r="Y3515" s="50">
        <f t="shared" si="183"/>
        <v>0</v>
      </c>
      <c r="Z3515" s="50">
        <f t="shared" si="183"/>
        <v>0</v>
      </c>
      <c r="AA3515" s="50">
        <f t="shared" si="183"/>
        <v>0</v>
      </c>
      <c r="AB3515" s="50">
        <f t="shared" si="182"/>
        <v>212.13416666666669</v>
      </c>
      <c r="AC3515" s="48" t="str">
        <f>VLOOKUP(ПРОДАЖИ!C:C,'ИЗ ОСНОВЫ НОМЕНКЛАТУР'!D:E,2,0)</f>
        <v>Инструменты и расходные материалы</v>
      </c>
      <c r="AD3515" s="48" t="str">
        <f>VLOOKUP(C:C,'ИЗ ОСНОВЫ НОМЕНКЛАТУР'!D:F,3,0)</f>
        <v>Насадки, сверла</v>
      </c>
      <c r="AE3515" s="48" t="str">
        <f>VLOOKUP(C:C,'ИЗ ОСНОВЫ НОМЕНКЛАТУР'!D:H,5,0)</f>
        <v>C</v>
      </c>
    </row>
    <row r="3516" spans="1:31" ht="9.6" customHeight="1" x14ac:dyDescent="0.2">
      <c r="A3516" s="45" t="s">
        <v>3363</v>
      </c>
      <c r="B3516" s="11"/>
      <c r="C3516" s="11" t="s">
        <v>3512</v>
      </c>
      <c r="D3516" s="44">
        <v>1</v>
      </c>
      <c r="E3516" s="44">
        <v>0</v>
      </c>
      <c r="F3516" s="48">
        <v>0</v>
      </c>
      <c r="G3516" s="48">
        <v>0</v>
      </c>
      <c r="H3516" s="44">
        <v>0</v>
      </c>
      <c r="I3516" s="44">
        <v>0</v>
      </c>
      <c r="J3516" s="44">
        <v>0</v>
      </c>
      <c r="K3516" s="48">
        <v>0</v>
      </c>
      <c r="L3516" s="49">
        <v>1126.1400000000001</v>
      </c>
      <c r="M3516" s="49">
        <v>0</v>
      </c>
      <c r="N3516" s="10">
        <v>0</v>
      </c>
      <c r="O3516" s="10">
        <v>0</v>
      </c>
      <c r="P3516" s="10">
        <v>0</v>
      </c>
      <c r="Q3516" s="10">
        <v>0</v>
      </c>
      <c r="R3516" s="10">
        <v>0</v>
      </c>
      <c r="S3516" s="10">
        <v>0</v>
      </c>
      <c r="T3516" s="50">
        <f t="shared" si="184"/>
        <v>93.845000000000013</v>
      </c>
      <c r="U3516" s="50">
        <f t="shared" si="184"/>
        <v>0</v>
      </c>
      <c r="V3516" s="50">
        <f t="shared" si="184"/>
        <v>0</v>
      </c>
      <c r="W3516" s="50">
        <f t="shared" si="184"/>
        <v>0</v>
      </c>
      <c r="X3516" s="50">
        <f t="shared" si="183"/>
        <v>0</v>
      </c>
      <c r="Y3516" s="50">
        <f t="shared" si="183"/>
        <v>0</v>
      </c>
      <c r="Z3516" s="50">
        <f t="shared" si="183"/>
        <v>0</v>
      </c>
      <c r="AA3516" s="50">
        <f t="shared" si="183"/>
        <v>0</v>
      </c>
      <c r="AB3516" s="50">
        <f t="shared" si="182"/>
        <v>93.845000000000013</v>
      </c>
      <c r="AC3516" s="48" t="str">
        <f>VLOOKUP(ПРОДАЖИ!C:C,'ИЗ ОСНОВЫ НОМЕНКЛАТУР'!D:E,2,0)</f>
        <v>Инструменты и расходные материалы</v>
      </c>
      <c r="AD3516" s="48" t="str">
        <f>VLOOKUP(C:C,'ИЗ ОСНОВЫ НОМЕНКЛАТУР'!D:F,3,0)</f>
        <v>Насадки, сверла</v>
      </c>
      <c r="AE3516" s="48" t="str">
        <f>VLOOKUP(C:C,'ИЗ ОСНОВЫ НОМЕНКЛАТУР'!D:H,5,0)</f>
        <v>C</v>
      </c>
    </row>
    <row r="3517" spans="1:31" ht="9.6" customHeight="1" x14ac:dyDescent="0.2">
      <c r="A3517" s="45" t="s">
        <v>3363</v>
      </c>
      <c r="B3517" s="11"/>
      <c r="C3517" s="11" t="s">
        <v>3513</v>
      </c>
      <c r="D3517" s="44">
        <v>1</v>
      </c>
      <c r="E3517" s="44">
        <v>0</v>
      </c>
      <c r="F3517" s="48">
        <v>0</v>
      </c>
      <c r="G3517" s="48">
        <v>0</v>
      </c>
      <c r="H3517" s="44">
        <v>1</v>
      </c>
      <c r="I3517" s="44">
        <v>0</v>
      </c>
      <c r="J3517" s="44">
        <v>0</v>
      </c>
      <c r="K3517" s="48">
        <v>0</v>
      </c>
      <c r="L3517" s="49">
        <v>476.84</v>
      </c>
      <c r="M3517" s="49">
        <v>0</v>
      </c>
      <c r="N3517" s="10">
        <v>0</v>
      </c>
      <c r="O3517" s="10">
        <v>0</v>
      </c>
      <c r="P3517" s="10">
        <v>473.7</v>
      </c>
      <c r="Q3517" s="10">
        <v>0</v>
      </c>
      <c r="R3517" s="10">
        <v>0</v>
      </c>
      <c r="S3517" s="10">
        <v>0</v>
      </c>
      <c r="T3517" s="50">
        <f t="shared" si="184"/>
        <v>39.736666666666665</v>
      </c>
      <c r="U3517" s="50">
        <f t="shared" si="184"/>
        <v>0</v>
      </c>
      <c r="V3517" s="50">
        <f t="shared" si="184"/>
        <v>0</v>
      </c>
      <c r="W3517" s="50">
        <f t="shared" si="184"/>
        <v>0</v>
      </c>
      <c r="X3517" s="50">
        <f t="shared" si="183"/>
        <v>39.475000000000001</v>
      </c>
      <c r="Y3517" s="50">
        <f t="shared" si="183"/>
        <v>0</v>
      </c>
      <c r="Z3517" s="50">
        <f t="shared" si="183"/>
        <v>0</v>
      </c>
      <c r="AA3517" s="50">
        <f t="shared" si="183"/>
        <v>0</v>
      </c>
      <c r="AB3517" s="50">
        <f t="shared" si="182"/>
        <v>79.211666666666673</v>
      </c>
      <c r="AC3517" s="48" t="str">
        <f>VLOOKUP(ПРОДАЖИ!C:C,'ИЗ ОСНОВЫ НОМЕНКЛАТУР'!D:E,2,0)</f>
        <v>Инструменты и расходные материалы</v>
      </c>
      <c r="AD3517" s="48" t="str">
        <f>VLOOKUP(C:C,'ИЗ ОСНОВЫ НОМЕНКЛАТУР'!D:F,3,0)</f>
        <v>Насадки, сверла</v>
      </c>
      <c r="AE3517" s="48" t="str">
        <f>VLOOKUP(C:C,'ИЗ ОСНОВЫ НОМЕНКЛАТУР'!D:H,5,0)</f>
        <v>C</v>
      </c>
    </row>
    <row r="3518" spans="1:31" ht="9.6" customHeight="1" x14ac:dyDescent="0.2">
      <c r="A3518" s="45" t="s">
        <v>3363</v>
      </c>
      <c r="B3518" s="11"/>
      <c r="C3518" s="11" t="s">
        <v>3514</v>
      </c>
      <c r="D3518" s="44">
        <v>0</v>
      </c>
      <c r="E3518" s="44">
        <v>0</v>
      </c>
      <c r="F3518" s="48">
        <v>0</v>
      </c>
      <c r="G3518" s="48">
        <v>0</v>
      </c>
      <c r="H3518" s="44">
        <v>3</v>
      </c>
      <c r="I3518" s="44">
        <v>0</v>
      </c>
      <c r="J3518" s="44">
        <v>0</v>
      </c>
      <c r="K3518" s="48">
        <v>0</v>
      </c>
      <c r="L3518" s="49">
        <v>0</v>
      </c>
      <c r="M3518" s="49">
        <v>0</v>
      </c>
      <c r="N3518" s="10">
        <v>0</v>
      </c>
      <c r="O3518" s="10">
        <v>0</v>
      </c>
      <c r="P3518" s="10">
        <v>74.02</v>
      </c>
      <c r="Q3518" s="10">
        <v>0</v>
      </c>
      <c r="R3518" s="10">
        <v>0</v>
      </c>
      <c r="S3518" s="10">
        <v>0</v>
      </c>
      <c r="T3518" s="50">
        <f t="shared" si="184"/>
        <v>0</v>
      </c>
      <c r="U3518" s="50">
        <f t="shared" si="184"/>
        <v>0</v>
      </c>
      <c r="V3518" s="50">
        <f t="shared" si="184"/>
        <v>0</v>
      </c>
      <c r="W3518" s="50">
        <f t="shared" si="184"/>
        <v>0</v>
      </c>
      <c r="X3518" s="50">
        <f t="shared" si="183"/>
        <v>6.168333333333333</v>
      </c>
      <c r="Y3518" s="50">
        <f t="shared" si="183"/>
        <v>0</v>
      </c>
      <c r="Z3518" s="50">
        <f t="shared" si="183"/>
        <v>0</v>
      </c>
      <c r="AA3518" s="50">
        <f t="shared" si="183"/>
        <v>0</v>
      </c>
      <c r="AB3518" s="50">
        <f t="shared" si="182"/>
        <v>6.168333333333333</v>
      </c>
      <c r="AC3518" s="48" t="str">
        <f>VLOOKUP(ПРОДАЖИ!C:C,'ИЗ ОСНОВЫ НОМЕНКЛАТУР'!D:E,2,0)</f>
        <v>Инструменты и расходные материалы</v>
      </c>
      <c r="AD3518" s="48" t="str">
        <f>VLOOKUP(C:C,'ИЗ ОСНОВЫ НОМЕНКЛАТУР'!D:F,3,0)</f>
        <v>Насадки, сверла</v>
      </c>
      <c r="AE3518" s="48" t="str">
        <f>VLOOKUP(C:C,'ИЗ ОСНОВЫ НОМЕНКЛАТУР'!D:H,5,0)</f>
        <v>C</v>
      </c>
    </row>
    <row r="3519" spans="1:31" ht="9.6" customHeight="1" x14ac:dyDescent="0.2">
      <c r="A3519" s="45" t="s">
        <v>3363</v>
      </c>
      <c r="B3519" s="11"/>
      <c r="C3519" s="11" t="s">
        <v>3515</v>
      </c>
      <c r="D3519" s="44">
        <v>0</v>
      </c>
      <c r="E3519" s="44">
        <v>0</v>
      </c>
      <c r="F3519" s="48">
        <v>0</v>
      </c>
      <c r="G3519" s="48">
        <v>0</v>
      </c>
      <c r="H3519" s="44">
        <v>1</v>
      </c>
      <c r="I3519" s="44">
        <v>0</v>
      </c>
      <c r="J3519" s="44">
        <v>0</v>
      </c>
      <c r="K3519" s="48">
        <v>0</v>
      </c>
      <c r="L3519" s="49">
        <v>0</v>
      </c>
      <c r="M3519" s="49">
        <v>0</v>
      </c>
      <c r="N3519" s="10">
        <v>0</v>
      </c>
      <c r="O3519" s="10">
        <v>0</v>
      </c>
      <c r="P3519" s="10">
        <v>433.92</v>
      </c>
      <c r="Q3519" s="10">
        <v>0</v>
      </c>
      <c r="R3519" s="10">
        <v>0</v>
      </c>
      <c r="S3519" s="10">
        <v>0</v>
      </c>
      <c r="T3519" s="50">
        <f t="shared" si="184"/>
        <v>0</v>
      </c>
      <c r="U3519" s="50">
        <f t="shared" si="184"/>
        <v>0</v>
      </c>
      <c r="V3519" s="50">
        <f t="shared" si="184"/>
        <v>0</v>
      </c>
      <c r="W3519" s="50">
        <f t="shared" si="184"/>
        <v>0</v>
      </c>
      <c r="X3519" s="50">
        <f t="shared" si="183"/>
        <v>36.160000000000004</v>
      </c>
      <c r="Y3519" s="50">
        <f t="shared" si="183"/>
        <v>0</v>
      </c>
      <c r="Z3519" s="50">
        <f t="shared" si="183"/>
        <v>0</v>
      </c>
      <c r="AA3519" s="50">
        <f t="shared" si="183"/>
        <v>0</v>
      </c>
      <c r="AB3519" s="50">
        <f t="shared" si="182"/>
        <v>36.160000000000004</v>
      </c>
      <c r="AC3519" s="48" t="str">
        <f>VLOOKUP(ПРОДАЖИ!C:C,'ИЗ ОСНОВЫ НОМЕНКЛАТУР'!D:E,2,0)</f>
        <v>Инструменты и расходные материалы</v>
      </c>
      <c r="AD3519" s="48" t="str">
        <f>VLOOKUP(C:C,'ИЗ ОСНОВЫ НОМЕНКЛАТУР'!D:F,3,0)</f>
        <v>Насадки, сверла</v>
      </c>
      <c r="AE3519" s="48" t="str">
        <f>VLOOKUP(C:C,'ИЗ ОСНОВЫ НОМЕНКЛАТУР'!D:H,5,0)</f>
        <v>C</v>
      </c>
    </row>
    <row r="3520" spans="1:31" ht="9.6" customHeight="1" x14ac:dyDescent="0.2">
      <c r="A3520" s="45" t="s">
        <v>3363</v>
      </c>
      <c r="B3520" s="11"/>
      <c r="C3520" s="11" t="s">
        <v>3516</v>
      </c>
      <c r="D3520" s="44">
        <v>111</v>
      </c>
      <c r="E3520" s="44">
        <v>0</v>
      </c>
      <c r="F3520" s="48">
        <v>31</v>
      </c>
      <c r="G3520" s="48">
        <v>0</v>
      </c>
      <c r="H3520" s="44">
        <v>0</v>
      </c>
      <c r="I3520" s="44">
        <v>0</v>
      </c>
      <c r="J3520" s="44">
        <v>0</v>
      </c>
      <c r="K3520" s="48">
        <v>0</v>
      </c>
      <c r="L3520" s="49">
        <v>51388.56</v>
      </c>
      <c r="M3520" s="49">
        <v>0</v>
      </c>
      <c r="N3520" s="10">
        <v>14361.47</v>
      </c>
      <c r="O3520" s="10">
        <v>0</v>
      </c>
      <c r="P3520" s="10">
        <v>0</v>
      </c>
      <c r="Q3520" s="10">
        <v>0</v>
      </c>
      <c r="R3520" s="10">
        <v>0</v>
      </c>
      <c r="S3520" s="10">
        <v>0</v>
      </c>
      <c r="T3520" s="50">
        <f t="shared" si="184"/>
        <v>4282.38</v>
      </c>
      <c r="U3520" s="50">
        <f t="shared" si="184"/>
        <v>0</v>
      </c>
      <c r="V3520" s="50">
        <f t="shared" si="184"/>
        <v>1196.7891666666667</v>
      </c>
      <c r="W3520" s="50">
        <f t="shared" si="184"/>
        <v>0</v>
      </c>
      <c r="X3520" s="50">
        <f t="shared" si="183"/>
        <v>0</v>
      </c>
      <c r="Y3520" s="50">
        <f t="shared" si="183"/>
        <v>0</v>
      </c>
      <c r="Z3520" s="50">
        <f t="shared" si="183"/>
        <v>0</v>
      </c>
      <c r="AA3520" s="50">
        <f t="shared" si="183"/>
        <v>0</v>
      </c>
      <c r="AB3520" s="50">
        <f t="shared" si="182"/>
        <v>5479.1691666666666</v>
      </c>
      <c r="AC3520" s="48" t="str">
        <f>VLOOKUP(ПРОДАЖИ!C:C,'ИЗ ОСНОВЫ НОМЕНКЛАТУР'!D:E,2,0)</f>
        <v>Инструменты и расходные материалы</v>
      </c>
      <c r="AD3520" s="48" t="str">
        <f>VLOOKUP(C:C,'ИЗ ОСНОВЫ НОМЕНКЛАТУР'!D:F,3,0)</f>
        <v>Насадки, сверла</v>
      </c>
      <c r="AE3520" s="48" t="str">
        <f>VLOOKUP(C:C,'ИЗ ОСНОВЫ НОМЕНКЛАТУР'!D:H,5,0)</f>
        <v>C</v>
      </c>
    </row>
    <row r="3521" spans="1:31" ht="9.6" customHeight="1" x14ac:dyDescent="0.2">
      <c r="A3521" s="45" t="s">
        <v>3363</v>
      </c>
      <c r="B3521" s="11"/>
      <c r="C3521" s="11" t="s">
        <v>3517</v>
      </c>
      <c r="D3521" s="44">
        <v>10</v>
      </c>
      <c r="E3521" s="44">
        <v>0</v>
      </c>
      <c r="F3521" s="48">
        <v>0</v>
      </c>
      <c r="G3521" s="48">
        <v>0</v>
      </c>
      <c r="H3521" s="44">
        <v>0</v>
      </c>
      <c r="I3521" s="44">
        <v>0</v>
      </c>
      <c r="J3521" s="44">
        <v>7</v>
      </c>
      <c r="K3521" s="48">
        <v>0</v>
      </c>
      <c r="L3521" s="49">
        <v>73181.5</v>
      </c>
      <c r="M3521" s="49">
        <v>0</v>
      </c>
      <c r="N3521" s="10">
        <v>0</v>
      </c>
      <c r="O3521" s="10">
        <v>0</v>
      </c>
      <c r="P3521" s="10">
        <v>0</v>
      </c>
      <c r="Q3521" s="10">
        <v>0</v>
      </c>
      <c r="R3521" s="10">
        <v>4910.01</v>
      </c>
      <c r="S3521" s="10">
        <v>0</v>
      </c>
      <c r="T3521" s="50">
        <f t="shared" si="184"/>
        <v>6098.458333333333</v>
      </c>
      <c r="U3521" s="50">
        <f t="shared" si="184"/>
        <v>0</v>
      </c>
      <c r="V3521" s="50">
        <f t="shared" si="184"/>
        <v>0</v>
      </c>
      <c r="W3521" s="50">
        <f t="shared" si="184"/>
        <v>0</v>
      </c>
      <c r="X3521" s="50">
        <f t="shared" si="183"/>
        <v>0</v>
      </c>
      <c r="Y3521" s="50">
        <f t="shared" si="183"/>
        <v>0</v>
      </c>
      <c r="Z3521" s="50">
        <f t="shared" si="183"/>
        <v>409.16750000000002</v>
      </c>
      <c r="AA3521" s="50">
        <f t="shared" si="183"/>
        <v>0</v>
      </c>
      <c r="AB3521" s="50">
        <f t="shared" si="182"/>
        <v>6507.6258333333335</v>
      </c>
      <c r="AC3521" s="48" t="str">
        <f>VLOOKUP(ПРОДАЖИ!C:C,'ИЗ ОСНОВЫ НОМЕНКЛАТУР'!D:E,2,0)</f>
        <v>Инструменты и расходные материалы</v>
      </c>
      <c r="AD3521" s="48" t="str">
        <f>VLOOKUP(C:C,'ИЗ ОСНОВЫ НОМЕНКЛАТУР'!D:F,3,0)</f>
        <v>Насадки, сверла</v>
      </c>
      <c r="AE3521" s="48" t="str">
        <f>VLOOKUP(C:C,'ИЗ ОСНОВЫ НОМЕНКЛАТУР'!D:H,5,0)</f>
        <v>C</v>
      </c>
    </row>
    <row r="3522" spans="1:31" ht="9.6" customHeight="1" x14ac:dyDescent="0.2">
      <c r="A3522" s="45" t="s">
        <v>3363</v>
      </c>
      <c r="B3522" s="11"/>
      <c r="C3522" s="11" t="s">
        <v>3518</v>
      </c>
      <c r="D3522" s="44">
        <v>10</v>
      </c>
      <c r="E3522" s="44">
        <v>0</v>
      </c>
      <c r="F3522" s="48">
        <v>0</v>
      </c>
      <c r="G3522" s="48">
        <v>0</v>
      </c>
      <c r="H3522" s="44">
        <v>0</v>
      </c>
      <c r="I3522" s="44">
        <v>0</v>
      </c>
      <c r="J3522" s="44">
        <v>2</v>
      </c>
      <c r="K3522" s="48">
        <v>0</v>
      </c>
      <c r="L3522" s="49">
        <v>73181.5</v>
      </c>
      <c r="M3522" s="49">
        <v>0</v>
      </c>
      <c r="N3522" s="10">
        <v>0</v>
      </c>
      <c r="O3522" s="10">
        <v>0</v>
      </c>
      <c r="P3522" s="10">
        <v>0</v>
      </c>
      <c r="Q3522" s="10">
        <v>0</v>
      </c>
      <c r="R3522" s="10">
        <v>1363.72</v>
      </c>
      <c r="S3522" s="10">
        <v>0</v>
      </c>
      <c r="T3522" s="50">
        <f t="shared" si="184"/>
        <v>6098.458333333333</v>
      </c>
      <c r="U3522" s="50">
        <f t="shared" si="184"/>
        <v>0</v>
      </c>
      <c r="V3522" s="50">
        <f t="shared" si="184"/>
        <v>0</v>
      </c>
      <c r="W3522" s="50">
        <f t="shared" si="184"/>
        <v>0</v>
      </c>
      <c r="X3522" s="50">
        <f t="shared" si="183"/>
        <v>0</v>
      </c>
      <c r="Y3522" s="50">
        <f t="shared" si="183"/>
        <v>0</v>
      </c>
      <c r="Z3522" s="50">
        <f t="shared" si="183"/>
        <v>113.64333333333333</v>
      </c>
      <c r="AA3522" s="50">
        <f t="shared" si="183"/>
        <v>0</v>
      </c>
      <c r="AB3522" s="50">
        <f t="shared" si="182"/>
        <v>6212.1016666666665</v>
      </c>
      <c r="AC3522" s="48" t="str">
        <f>VLOOKUP(ПРОДАЖИ!C:C,'ИЗ ОСНОВЫ НОМЕНКЛАТУР'!D:E,2,0)</f>
        <v>Инструменты и расходные материалы</v>
      </c>
      <c r="AD3522" s="48" t="str">
        <f>VLOOKUP(C:C,'ИЗ ОСНОВЫ НОМЕНКЛАТУР'!D:F,3,0)</f>
        <v>Насадки, сверла</v>
      </c>
      <c r="AE3522" s="48" t="str">
        <f>VLOOKUP(C:C,'ИЗ ОСНОВЫ НОМЕНКЛАТУР'!D:H,5,0)</f>
        <v>C</v>
      </c>
    </row>
    <row r="3523" spans="1:31" ht="9.6" customHeight="1" x14ac:dyDescent="0.2">
      <c r="A3523" s="45" t="s">
        <v>3363</v>
      </c>
      <c r="B3523" s="11"/>
      <c r="C3523" s="11" t="s">
        <v>3519</v>
      </c>
      <c r="D3523" s="44">
        <v>29</v>
      </c>
      <c r="E3523" s="44">
        <v>0</v>
      </c>
      <c r="F3523" s="48">
        <v>5</v>
      </c>
      <c r="G3523" s="48">
        <v>0</v>
      </c>
      <c r="H3523" s="44">
        <v>2</v>
      </c>
      <c r="I3523" s="44">
        <v>0</v>
      </c>
      <c r="J3523" s="44">
        <v>0</v>
      </c>
      <c r="K3523" s="48">
        <v>0</v>
      </c>
      <c r="L3523" s="49">
        <v>82004.38</v>
      </c>
      <c r="M3523" s="49">
        <v>0</v>
      </c>
      <c r="N3523" s="10">
        <v>14985.15</v>
      </c>
      <c r="O3523" s="10">
        <v>0</v>
      </c>
      <c r="P3523" s="10">
        <v>5857.28</v>
      </c>
      <c r="Q3523" s="10">
        <v>0</v>
      </c>
      <c r="R3523" s="10">
        <v>0</v>
      </c>
      <c r="S3523" s="10">
        <v>0</v>
      </c>
      <c r="T3523" s="50">
        <f t="shared" si="184"/>
        <v>6833.6983333333337</v>
      </c>
      <c r="U3523" s="50">
        <f t="shared" si="184"/>
        <v>0</v>
      </c>
      <c r="V3523" s="50">
        <f t="shared" si="184"/>
        <v>1248.7625</v>
      </c>
      <c r="W3523" s="50">
        <f t="shared" si="184"/>
        <v>0</v>
      </c>
      <c r="X3523" s="50">
        <f t="shared" si="183"/>
        <v>488.10666666666663</v>
      </c>
      <c r="Y3523" s="50">
        <f t="shared" si="183"/>
        <v>0</v>
      </c>
      <c r="Z3523" s="50">
        <f t="shared" si="183"/>
        <v>0</v>
      </c>
      <c r="AA3523" s="50">
        <f t="shared" si="183"/>
        <v>0</v>
      </c>
      <c r="AB3523" s="50">
        <f t="shared" si="182"/>
        <v>8570.567500000001</v>
      </c>
      <c r="AC3523" s="48" t="str">
        <f>VLOOKUP(ПРОДАЖИ!C:C,'ИЗ ОСНОВЫ НОМЕНКЛАТУР'!D:E,2,0)</f>
        <v>Инструменты и расходные материалы</v>
      </c>
      <c r="AD3523" s="48" t="str">
        <f>VLOOKUP(C:C,'ИЗ ОСНОВЫ НОМЕНКЛАТУР'!D:F,3,0)</f>
        <v>Насадки, сверла</v>
      </c>
      <c r="AE3523" s="48" t="str">
        <f>VLOOKUP(C:C,'ИЗ ОСНОВЫ НОМЕНКЛАТУР'!D:H,5,0)</f>
        <v>C</v>
      </c>
    </row>
    <row r="3524" spans="1:31" ht="9.6" customHeight="1" x14ac:dyDescent="0.2">
      <c r="A3524" s="45" t="s">
        <v>3363</v>
      </c>
      <c r="B3524" s="11"/>
      <c r="C3524" s="11" t="s">
        <v>3520</v>
      </c>
      <c r="D3524" s="44">
        <v>25</v>
      </c>
      <c r="E3524" s="44">
        <v>0</v>
      </c>
      <c r="F3524" s="48">
        <v>6</v>
      </c>
      <c r="G3524" s="48">
        <v>0</v>
      </c>
      <c r="H3524" s="44">
        <v>7</v>
      </c>
      <c r="I3524" s="44">
        <v>0</v>
      </c>
      <c r="J3524" s="44">
        <v>0</v>
      </c>
      <c r="K3524" s="48">
        <v>0</v>
      </c>
      <c r="L3524" s="49">
        <v>63643.89</v>
      </c>
      <c r="M3524" s="49">
        <v>0</v>
      </c>
      <c r="N3524" s="10">
        <v>16499.099999999999</v>
      </c>
      <c r="O3524" s="10">
        <v>0</v>
      </c>
      <c r="P3524" s="10">
        <v>16919.64</v>
      </c>
      <c r="Q3524" s="10">
        <v>0</v>
      </c>
      <c r="R3524" s="10">
        <v>0</v>
      </c>
      <c r="S3524" s="10">
        <v>0</v>
      </c>
      <c r="T3524" s="50">
        <f t="shared" si="184"/>
        <v>5303.6575000000003</v>
      </c>
      <c r="U3524" s="50">
        <f t="shared" si="184"/>
        <v>0</v>
      </c>
      <c r="V3524" s="50">
        <f t="shared" si="184"/>
        <v>1374.925</v>
      </c>
      <c r="W3524" s="50">
        <f t="shared" si="184"/>
        <v>0</v>
      </c>
      <c r="X3524" s="50">
        <f t="shared" si="183"/>
        <v>1409.97</v>
      </c>
      <c r="Y3524" s="50">
        <f t="shared" si="183"/>
        <v>0</v>
      </c>
      <c r="Z3524" s="50">
        <f t="shared" si="183"/>
        <v>0</v>
      </c>
      <c r="AA3524" s="50">
        <f t="shared" si="183"/>
        <v>0</v>
      </c>
      <c r="AB3524" s="50">
        <f t="shared" ref="AB3524:AB3587" si="185">T3524+U3524+V3524+W3524+X3524+Y3524+Z3524+AA3524</f>
        <v>8088.5525000000007</v>
      </c>
      <c r="AC3524" s="48" t="str">
        <f>VLOOKUP(ПРОДАЖИ!C:C,'ИЗ ОСНОВЫ НОМЕНКЛАТУР'!D:E,2,0)</f>
        <v>Инструменты и расходные материалы</v>
      </c>
      <c r="AD3524" s="48" t="str">
        <f>VLOOKUP(C:C,'ИЗ ОСНОВЫ НОМЕНКЛАТУР'!D:F,3,0)</f>
        <v>Насадки, сверла</v>
      </c>
      <c r="AE3524" s="48" t="str">
        <f>VLOOKUP(C:C,'ИЗ ОСНОВЫ НОМЕНКЛАТУР'!D:H,5,0)</f>
        <v>C</v>
      </c>
    </row>
    <row r="3525" spans="1:31" ht="9.6" customHeight="1" x14ac:dyDescent="0.2">
      <c r="A3525" s="45" t="s">
        <v>3363</v>
      </c>
      <c r="B3525" s="11"/>
      <c r="C3525" s="11" t="s">
        <v>3521</v>
      </c>
      <c r="D3525" s="44">
        <v>41</v>
      </c>
      <c r="E3525" s="44">
        <v>0</v>
      </c>
      <c r="F3525" s="48">
        <v>7</v>
      </c>
      <c r="G3525" s="48">
        <v>0</v>
      </c>
      <c r="H3525" s="44">
        <v>0</v>
      </c>
      <c r="I3525" s="44">
        <v>0</v>
      </c>
      <c r="J3525" s="44">
        <v>0</v>
      </c>
      <c r="K3525" s="48">
        <v>0</v>
      </c>
      <c r="L3525" s="49">
        <v>63844.75</v>
      </c>
      <c r="M3525" s="49">
        <v>0</v>
      </c>
      <c r="N3525" s="10">
        <v>11537.37</v>
      </c>
      <c r="O3525" s="10">
        <v>0</v>
      </c>
      <c r="P3525" s="10">
        <v>0</v>
      </c>
      <c r="Q3525" s="10">
        <v>0</v>
      </c>
      <c r="R3525" s="10">
        <v>0</v>
      </c>
      <c r="S3525" s="10">
        <v>0</v>
      </c>
      <c r="T3525" s="50">
        <f t="shared" si="184"/>
        <v>5320.395833333333</v>
      </c>
      <c r="U3525" s="50">
        <f t="shared" si="184"/>
        <v>0</v>
      </c>
      <c r="V3525" s="50">
        <f t="shared" si="184"/>
        <v>961.4475000000001</v>
      </c>
      <c r="W3525" s="50">
        <f t="shared" si="184"/>
        <v>0</v>
      </c>
      <c r="X3525" s="50">
        <f t="shared" si="183"/>
        <v>0</v>
      </c>
      <c r="Y3525" s="50">
        <f t="shared" si="183"/>
        <v>0</v>
      </c>
      <c r="Z3525" s="50">
        <f t="shared" si="183"/>
        <v>0</v>
      </c>
      <c r="AA3525" s="50">
        <f t="shared" ref="AA3525:AA3588" si="186">S3525/12</f>
        <v>0</v>
      </c>
      <c r="AB3525" s="50">
        <f t="shared" si="185"/>
        <v>6281.8433333333332</v>
      </c>
      <c r="AC3525" s="48" t="str">
        <f>VLOOKUP(ПРОДАЖИ!C:C,'ИЗ ОСНОВЫ НОМЕНКЛАТУР'!D:E,2,0)</f>
        <v>Инструменты и расходные материалы</v>
      </c>
      <c r="AD3525" s="48" t="str">
        <f>VLOOKUP(C:C,'ИЗ ОСНОВЫ НОМЕНКЛАТУР'!D:F,3,0)</f>
        <v>Насадки, сверла</v>
      </c>
      <c r="AE3525" s="48" t="str">
        <f>VLOOKUP(C:C,'ИЗ ОСНОВЫ НОМЕНКЛАТУР'!D:H,5,0)</f>
        <v>C</v>
      </c>
    </row>
    <row r="3526" spans="1:31" ht="9.6" customHeight="1" x14ac:dyDescent="0.2">
      <c r="A3526" s="45" t="s">
        <v>3363</v>
      </c>
      <c r="B3526" s="11"/>
      <c r="C3526" s="11" t="s">
        <v>3522</v>
      </c>
      <c r="D3526" s="44">
        <v>38</v>
      </c>
      <c r="E3526" s="44">
        <v>0</v>
      </c>
      <c r="F3526" s="48">
        <v>7</v>
      </c>
      <c r="G3526" s="48">
        <v>0</v>
      </c>
      <c r="H3526" s="44">
        <v>0</v>
      </c>
      <c r="I3526" s="44">
        <v>0</v>
      </c>
      <c r="J3526" s="44">
        <v>0</v>
      </c>
      <c r="K3526" s="48">
        <v>0</v>
      </c>
      <c r="L3526" s="49">
        <v>62065.88</v>
      </c>
      <c r="M3526" s="49">
        <v>0</v>
      </c>
      <c r="N3526" s="10">
        <v>12071.5</v>
      </c>
      <c r="O3526" s="10">
        <v>0</v>
      </c>
      <c r="P3526" s="10">
        <v>0</v>
      </c>
      <c r="Q3526" s="10">
        <v>0</v>
      </c>
      <c r="R3526" s="10">
        <v>0</v>
      </c>
      <c r="S3526" s="10">
        <v>0</v>
      </c>
      <c r="T3526" s="50">
        <f t="shared" si="184"/>
        <v>5172.1566666666668</v>
      </c>
      <c r="U3526" s="50">
        <f t="shared" si="184"/>
        <v>0</v>
      </c>
      <c r="V3526" s="50">
        <f t="shared" si="184"/>
        <v>1005.9583333333334</v>
      </c>
      <c r="W3526" s="50">
        <f t="shared" si="184"/>
        <v>0</v>
      </c>
      <c r="X3526" s="50">
        <f t="shared" si="184"/>
        <v>0</v>
      </c>
      <c r="Y3526" s="50">
        <f t="shared" si="184"/>
        <v>0</v>
      </c>
      <c r="Z3526" s="50">
        <f t="shared" si="184"/>
        <v>0</v>
      </c>
      <c r="AA3526" s="50">
        <f t="shared" si="186"/>
        <v>0</v>
      </c>
      <c r="AB3526" s="50">
        <f t="shared" si="185"/>
        <v>6178.1149999999998</v>
      </c>
      <c r="AC3526" s="48" t="str">
        <f>VLOOKUP(ПРОДАЖИ!C:C,'ИЗ ОСНОВЫ НОМЕНКЛАТУР'!D:E,2,0)</f>
        <v>Инструменты и расходные материалы</v>
      </c>
      <c r="AD3526" s="48" t="str">
        <f>VLOOKUP(C:C,'ИЗ ОСНОВЫ НОМЕНКЛАТУР'!D:F,3,0)</f>
        <v>Насадки, сверла</v>
      </c>
      <c r="AE3526" s="48" t="str">
        <f>VLOOKUP(C:C,'ИЗ ОСНОВЫ НОМЕНКЛАТУР'!D:H,5,0)</f>
        <v>C</v>
      </c>
    </row>
    <row r="3527" spans="1:31" ht="9.6" customHeight="1" x14ac:dyDescent="0.2">
      <c r="A3527" s="45" t="s">
        <v>3363</v>
      </c>
      <c r="B3527" s="11"/>
      <c r="C3527" s="11" t="s">
        <v>3523</v>
      </c>
      <c r="D3527" s="44">
        <v>38</v>
      </c>
      <c r="E3527" s="44">
        <v>0</v>
      </c>
      <c r="F3527" s="48">
        <v>12</v>
      </c>
      <c r="G3527" s="48">
        <v>0</v>
      </c>
      <c r="H3527" s="44">
        <v>65</v>
      </c>
      <c r="I3527" s="44">
        <v>0</v>
      </c>
      <c r="J3527" s="44">
        <v>0</v>
      </c>
      <c r="K3527" s="48">
        <v>0</v>
      </c>
      <c r="L3527" s="49">
        <v>16880.02</v>
      </c>
      <c r="M3527" s="49">
        <v>0</v>
      </c>
      <c r="N3527" s="10">
        <v>5694.8</v>
      </c>
      <c r="O3527" s="10">
        <v>0</v>
      </c>
      <c r="P3527" s="10">
        <v>28728.6</v>
      </c>
      <c r="Q3527" s="10">
        <v>0</v>
      </c>
      <c r="R3527" s="10">
        <v>0</v>
      </c>
      <c r="S3527" s="10">
        <v>0</v>
      </c>
      <c r="T3527" s="50">
        <f t="shared" si="184"/>
        <v>1406.6683333333333</v>
      </c>
      <c r="U3527" s="50">
        <f t="shared" si="184"/>
        <v>0</v>
      </c>
      <c r="V3527" s="50">
        <f t="shared" si="184"/>
        <v>474.56666666666666</v>
      </c>
      <c r="W3527" s="50">
        <f t="shared" si="184"/>
        <v>0</v>
      </c>
      <c r="X3527" s="50">
        <f t="shared" si="184"/>
        <v>2394.0499999999997</v>
      </c>
      <c r="Y3527" s="50">
        <f t="shared" si="184"/>
        <v>0</v>
      </c>
      <c r="Z3527" s="50">
        <f t="shared" si="184"/>
        <v>0</v>
      </c>
      <c r="AA3527" s="50">
        <f t="shared" si="186"/>
        <v>0</v>
      </c>
      <c r="AB3527" s="50">
        <f t="shared" si="185"/>
        <v>4275.2849999999999</v>
      </c>
      <c r="AC3527" s="48" t="str">
        <f>VLOOKUP(ПРОДАЖИ!C:C,'ИЗ ОСНОВЫ НОМЕНКЛАТУР'!D:E,2,0)</f>
        <v>Инструменты и расходные материалы</v>
      </c>
      <c r="AD3527" s="48" t="str">
        <f>VLOOKUP(C:C,'ИЗ ОСНОВЫ НОМЕНКЛАТУР'!D:F,3,0)</f>
        <v>Насадки, сверла</v>
      </c>
      <c r="AE3527" s="48" t="str">
        <f>VLOOKUP(C:C,'ИЗ ОСНОВЫ НОМЕНКЛАТУР'!D:H,5,0)</f>
        <v>C</v>
      </c>
    </row>
    <row r="3528" spans="1:31" ht="9.6" customHeight="1" x14ac:dyDescent="0.2">
      <c r="A3528" s="45" t="s">
        <v>3363</v>
      </c>
      <c r="B3528" s="11"/>
      <c r="C3528" s="11" t="s">
        <v>3524</v>
      </c>
      <c r="D3528" s="44">
        <v>23</v>
      </c>
      <c r="E3528" s="44">
        <v>0</v>
      </c>
      <c r="F3528" s="48">
        <v>4</v>
      </c>
      <c r="G3528" s="48">
        <v>0</v>
      </c>
      <c r="H3528" s="44">
        <v>10</v>
      </c>
      <c r="I3528" s="44">
        <v>0</v>
      </c>
      <c r="J3528" s="44">
        <v>0</v>
      </c>
      <c r="K3528" s="48">
        <v>0</v>
      </c>
      <c r="L3528" s="49">
        <v>41248.28</v>
      </c>
      <c r="M3528" s="49">
        <v>0</v>
      </c>
      <c r="N3528" s="10">
        <v>7618.4</v>
      </c>
      <c r="O3528" s="10">
        <v>0</v>
      </c>
      <c r="P3528" s="10">
        <v>15749.24</v>
      </c>
      <c r="Q3528" s="10">
        <v>0</v>
      </c>
      <c r="R3528" s="10">
        <v>0</v>
      </c>
      <c r="S3528" s="10">
        <v>0</v>
      </c>
      <c r="T3528" s="50">
        <f t="shared" si="184"/>
        <v>3437.3566666666666</v>
      </c>
      <c r="U3528" s="50">
        <f t="shared" si="184"/>
        <v>0</v>
      </c>
      <c r="V3528" s="50">
        <f t="shared" si="184"/>
        <v>634.86666666666667</v>
      </c>
      <c r="W3528" s="50">
        <f t="shared" si="184"/>
        <v>0</v>
      </c>
      <c r="X3528" s="50">
        <f t="shared" si="184"/>
        <v>1312.4366666666667</v>
      </c>
      <c r="Y3528" s="50">
        <f t="shared" si="184"/>
        <v>0</v>
      </c>
      <c r="Z3528" s="50">
        <f t="shared" si="184"/>
        <v>0</v>
      </c>
      <c r="AA3528" s="50">
        <f t="shared" si="186"/>
        <v>0</v>
      </c>
      <c r="AB3528" s="50">
        <f t="shared" si="185"/>
        <v>5384.66</v>
      </c>
      <c r="AC3528" s="48" t="str">
        <f>VLOOKUP(ПРОДАЖИ!C:C,'ИЗ ОСНОВЫ НОМЕНКЛАТУР'!D:E,2,0)</f>
        <v>Инструменты и расходные материалы</v>
      </c>
      <c r="AD3528" s="48" t="str">
        <f>VLOOKUP(C:C,'ИЗ ОСНОВЫ НОМЕНКЛАТУР'!D:F,3,0)</f>
        <v>Насадки, сверла</v>
      </c>
      <c r="AE3528" s="48" t="str">
        <f>VLOOKUP(C:C,'ИЗ ОСНОВЫ НОМЕНКЛАТУР'!D:H,5,0)</f>
        <v>C</v>
      </c>
    </row>
    <row r="3529" spans="1:31" ht="9.6" customHeight="1" x14ac:dyDescent="0.2">
      <c r="A3529" s="45" t="s">
        <v>3363</v>
      </c>
      <c r="B3529" s="11"/>
      <c r="C3529" s="11" t="s">
        <v>3525</v>
      </c>
      <c r="D3529" s="44">
        <v>178</v>
      </c>
      <c r="E3529" s="44">
        <v>0</v>
      </c>
      <c r="F3529" s="48">
        <v>10</v>
      </c>
      <c r="G3529" s="48">
        <v>0</v>
      </c>
      <c r="H3529" s="44">
        <v>10</v>
      </c>
      <c r="I3529" s="44">
        <v>0</v>
      </c>
      <c r="J3529" s="44">
        <v>0</v>
      </c>
      <c r="K3529" s="48">
        <v>0</v>
      </c>
      <c r="L3529" s="49">
        <v>60547.93</v>
      </c>
      <c r="M3529" s="49">
        <v>0</v>
      </c>
      <c r="N3529" s="10">
        <v>3464</v>
      </c>
      <c r="O3529" s="10">
        <v>0</v>
      </c>
      <c r="P3529" s="10">
        <v>3072</v>
      </c>
      <c r="Q3529" s="10">
        <v>0</v>
      </c>
      <c r="R3529" s="10">
        <v>0</v>
      </c>
      <c r="S3529" s="10">
        <v>0</v>
      </c>
      <c r="T3529" s="50">
        <f t="shared" si="184"/>
        <v>5045.6608333333334</v>
      </c>
      <c r="U3529" s="50">
        <f t="shared" si="184"/>
        <v>0</v>
      </c>
      <c r="V3529" s="50">
        <f t="shared" si="184"/>
        <v>288.66666666666669</v>
      </c>
      <c r="W3529" s="50">
        <f t="shared" si="184"/>
        <v>0</v>
      </c>
      <c r="X3529" s="50">
        <f t="shared" si="184"/>
        <v>256</v>
      </c>
      <c r="Y3529" s="50">
        <f t="shared" si="184"/>
        <v>0</v>
      </c>
      <c r="Z3529" s="50">
        <f t="shared" si="184"/>
        <v>0</v>
      </c>
      <c r="AA3529" s="50">
        <f t="shared" si="186"/>
        <v>0</v>
      </c>
      <c r="AB3529" s="50">
        <f t="shared" si="185"/>
        <v>5590.3275000000003</v>
      </c>
      <c r="AC3529" s="48" t="str">
        <f>VLOOKUP(ПРОДАЖИ!C:C,'ИЗ ОСНОВЫ НОМЕНКЛАТУР'!D:E,2,0)</f>
        <v>Инструменты и расходные материалы</v>
      </c>
      <c r="AD3529" s="48" t="str">
        <f>VLOOKUP(C:C,'ИЗ ОСНОВЫ НОМЕНКЛАТУР'!D:F,3,0)</f>
        <v>Насадки, сверла</v>
      </c>
      <c r="AE3529" s="48" t="str">
        <f>VLOOKUP(C:C,'ИЗ ОСНОВЫ НОМЕНКЛАТУР'!D:H,5,0)</f>
        <v>C</v>
      </c>
    </row>
    <row r="3530" spans="1:31" ht="9.6" customHeight="1" x14ac:dyDescent="0.2">
      <c r="A3530" s="45" t="s">
        <v>3363</v>
      </c>
      <c r="B3530" s="11"/>
      <c r="C3530" s="11" t="s">
        <v>3526</v>
      </c>
      <c r="D3530" s="44">
        <v>59</v>
      </c>
      <c r="E3530" s="44">
        <v>0</v>
      </c>
      <c r="F3530" s="48">
        <v>7</v>
      </c>
      <c r="G3530" s="48">
        <v>0</v>
      </c>
      <c r="H3530" s="44">
        <v>9</v>
      </c>
      <c r="I3530" s="44">
        <v>0</v>
      </c>
      <c r="J3530" s="44">
        <v>0</v>
      </c>
      <c r="K3530" s="48">
        <v>0</v>
      </c>
      <c r="L3530" s="49">
        <v>49999.77</v>
      </c>
      <c r="M3530" s="49">
        <v>0</v>
      </c>
      <c r="N3530" s="10">
        <v>6183.6</v>
      </c>
      <c r="O3530" s="10">
        <v>0</v>
      </c>
      <c r="P3530" s="10">
        <v>7418.7</v>
      </c>
      <c r="Q3530" s="10">
        <v>0</v>
      </c>
      <c r="R3530" s="10">
        <v>0</v>
      </c>
      <c r="S3530" s="10">
        <v>0</v>
      </c>
      <c r="T3530" s="50">
        <f t="shared" si="184"/>
        <v>4166.6475</v>
      </c>
      <c r="U3530" s="50">
        <f t="shared" si="184"/>
        <v>0</v>
      </c>
      <c r="V3530" s="50">
        <f t="shared" si="184"/>
        <v>515.30000000000007</v>
      </c>
      <c r="W3530" s="50">
        <f t="shared" si="184"/>
        <v>0</v>
      </c>
      <c r="X3530" s="50">
        <f t="shared" si="184"/>
        <v>618.22500000000002</v>
      </c>
      <c r="Y3530" s="50">
        <f t="shared" si="184"/>
        <v>0</v>
      </c>
      <c r="Z3530" s="50">
        <f t="shared" si="184"/>
        <v>0</v>
      </c>
      <c r="AA3530" s="50">
        <f t="shared" si="186"/>
        <v>0</v>
      </c>
      <c r="AB3530" s="50">
        <f t="shared" si="185"/>
        <v>5300.1725000000006</v>
      </c>
      <c r="AC3530" s="48" t="str">
        <f>VLOOKUP(ПРОДАЖИ!C:C,'ИЗ ОСНОВЫ НОМЕНКЛАТУР'!D:E,2,0)</f>
        <v>Инструменты и расходные материалы</v>
      </c>
      <c r="AD3530" s="48" t="str">
        <f>VLOOKUP(C:C,'ИЗ ОСНОВЫ НОМЕНКЛАТУР'!D:F,3,0)</f>
        <v>Насадки, сверла</v>
      </c>
      <c r="AE3530" s="48" t="str">
        <f>VLOOKUP(C:C,'ИЗ ОСНОВЫ НОМЕНКЛАТУР'!D:H,5,0)</f>
        <v>C</v>
      </c>
    </row>
    <row r="3531" spans="1:31" ht="9.6" customHeight="1" x14ac:dyDescent="0.2">
      <c r="A3531" s="45" t="s">
        <v>3363</v>
      </c>
      <c r="B3531" s="11"/>
      <c r="C3531" s="11" t="s">
        <v>3527</v>
      </c>
      <c r="D3531" s="44">
        <v>6</v>
      </c>
      <c r="E3531" s="44">
        <v>0</v>
      </c>
      <c r="F3531" s="48">
        <v>0</v>
      </c>
      <c r="G3531" s="48">
        <v>0</v>
      </c>
      <c r="H3531" s="44">
        <v>9</v>
      </c>
      <c r="I3531" s="44">
        <v>0</v>
      </c>
      <c r="J3531" s="44">
        <v>0</v>
      </c>
      <c r="K3531" s="48">
        <v>0</v>
      </c>
      <c r="L3531" s="49">
        <v>47864.639999999999</v>
      </c>
      <c r="M3531" s="49">
        <v>0</v>
      </c>
      <c r="N3531" s="10">
        <v>0</v>
      </c>
      <c r="O3531" s="10">
        <v>0</v>
      </c>
      <c r="P3531" s="10">
        <v>69913.710000000006</v>
      </c>
      <c r="Q3531" s="10">
        <v>0</v>
      </c>
      <c r="R3531" s="10">
        <v>0</v>
      </c>
      <c r="S3531" s="10">
        <v>0</v>
      </c>
      <c r="T3531" s="50">
        <f t="shared" si="184"/>
        <v>3988.72</v>
      </c>
      <c r="U3531" s="50">
        <f t="shared" si="184"/>
        <v>0</v>
      </c>
      <c r="V3531" s="50">
        <f t="shared" si="184"/>
        <v>0</v>
      </c>
      <c r="W3531" s="50">
        <f t="shared" si="184"/>
        <v>0</v>
      </c>
      <c r="X3531" s="50">
        <f t="shared" si="184"/>
        <v>5826.1425000000008</v>
      </c>
      <c r="Y3531" s="50">
        <f t="shared" si="184"/>
        <v>0</v>
      </c>
      <c r="Z3531" s="50">
        <f t="shared" si="184"/>
        <v>0</v>
      </c>
      <c r="AA3531" s="50">
        <f t="shared" si="186"/>
        <v>0</v>
      </c>
      <c r="AB3531" s="50">
        <f t="shared" si="185"/>
        <v>9814.8625000000011</v>
      </c>
      <c r="AC3531" s="48" t="str">
        <f>VLOOKUP(ПРОДАЖИ!C:C,'ИЗ ОСНОВЫ НОМЕНКЛАТУР'!D:E,2,0)</f>
        <v>Инструменты и расходные материалы</v>
      </c>
      <c r="AD3531" s="48" t="str">
        <f>VLOOKUP(C:C,'ИЗ ОСНОВЫ НОМЕНКЛАТУР'!D:F,3,0)</f>
        <v>Насадки, сверла</v>
      </c>
      <c r="AE3531" s="48" t="str">
        <f>VLOOKUP(C:C,'ИЗ ОСНОВЫ НОМЕНКЛАТУР'!D:H,5,0)</f>
        <v>C</v>
      </c>
    </row>
    <row r="3532" spans="1:31" ht="9.6" customHeight="1" x14ac:dyDescent="0.2">
      <c r="A3532" s="45" t="s">
        <v>3363</v>
      </c>
      <c r="B3532" s="11"/>
      <c r="C3532" s="11" t="s">
        <v>3528</v>
      </c>
      <c r="D3532" s="44">
        <v>3</v>
      </c>
      <c r="E3532" s="44">
        <v>0</v>
      </c>
      <c r="F3532" s="48">
        <v>0</v>
      </c>
      <c r="G3532" s="48">
        <v>0</v>
      </c>
      <c r="H3532" s="44">
        <v>0</v>
      </c>
      <c r="I3532" s="44">
        <v>0</v>
      </c>
      <c r="J3532" s="44">
        <v>0</v>
      </c>
      <c r="K3532" s="48">
        <v>0</v>
      </c>
      <c r="L3532" s="49">
        <v>48201.9</v>
      </c>
      <c r="M3532" s="49">
        <v>0</v>
      </c>
      <c r="N3532" s="10">
        <v>0</v>
      </c>
      <c r="O3532" s="10">
        <v>0</v>
      </c>
      <c r="P3532" s="10">
        <v>0</v>
      </c>
      <c r="Q3532" s="10">
        <v>0</v>
      </c>
      <c r="R3532" s="10">
        <v>0</v>
      </c>
      <c r="S3532" s="10">
        <v>0</v>
      </c>
      <c r="T3532" s="50">
        <f t="shared" si="184"/>
        <v>4016.8250000000003</v>
      </c>
      <c r="U3532" s="50">
        <f t="shared" si="184"/>
        <v>0</v>
      </c>
      <c r="V3532" s="50">
        <f t="shared" si="184"/>
        <v>0</v>
      </c>
      <c r="W3532" s="50">
        <f t="shared" si="184"/>
        <v>0</v>
      </c>
      <c r="X3532" s="50">
        <f t="shared" si="184"/>
        <v>0</v>
      </c>
      <c r="Y3532" s="50">
        <f t="shared" si="184"/>
        <v>0</v>
      </c>
      <c r="Z3532" s="50">
        <f t="shared" si="184"/>
        <v>0</v>
      </c>
      <c r="AA3532" s="50">
        <f t="shared" si="186"/>
        <v>0</v>
      </c>
      <c r="AB3532" s="50">
        <f t="shared" si="185"/>
        <v>4016.8250000000003</v>
      </c>
      <c r="AC3532" s="48" t="str">
        <f>VLOOKUP(ПРОДАЖИ!C:C,'ИЗ ОСНОВЫ НОМЕНКЛАТУР'!D:E,2,0)</f>
        <v>Инструменты и расходные материалы</v>
      </c>
      <c r="AD3532" s="48" t="str">
        <f>VLOOKUP(C:C,'ИЗ ОСНОВЫ НОМЕНКЛАТУР'!D:F,3,0)</f>
        <v>Насадки, сверла</v>
      </c>
      <c r="AE3532" s="48" t="str">
        <f>VLOOKUP(C:C,'ИЗ ОСНОВЫ НОМЕНКЛАТУР'!D:H,5,0)</f>
        <v>C</v>
      </c>
    </row>
    <row r="3533" spans="1:31" ht="9.6" customHeight="1" x14ac:dyDescent="0.2">
      <c r="A3533" s="45" t="s">
        <v>3363</v>
      </c>
      <c r="B3533" s="11"/>
      <c r="C3533" s="11" t="s">
        <v>3529</v>
      </c>
      <c r="D3533" s="44">
        <v>0</v>
      </c>
      <c r="E3533" s="44">
        <v>0</v>
      </c>
      <c r="F3533" s="48">
        <v>0</v>
      </c>
      <c r="G3533" s="48">
        <v>0</v>
      </c>
      <c r="H3533" s="44">
        <v>6</v>
      </c>
      <c r="I3533" s="44">
        <v>0</v>
      </c>
      <c r="J3533" s="44">
        <v>0</v>
      </c>
      <c r="K3533" s="48">
        <v>0</v>
      </c>
      <c r="L3533" s="49">
        <v>0</v>
      </c>
      <c r="M3533" s="49">
        <v>0</v>
      </c>
      <c r="N3533" s="10">
        <v>0</v>
      </c>
      <c r="O3533" s="10">
        <v>0</v>
      </c>
      <c r="P3533" s="10">
        <v>18300.16</v>
      </c>
      <c r="Q3533" s="10">
        <v>0</v>
      </c>
      <c r="R3533" s="10">
        <v>0</v>
      </c>
      <c r="S3533" s="10">
        <v>0</v>
      </c>
      <c r="T3533" s="50">
        <f t="shared" si="184"/>
        <v>0</v>
      </c>
      <c r="U3533" s="50">
        <f t="shared" si="184"/>
        <v>0</v>
      </c>
      <c r="V3533" s="50">
        <f t="shared" si="184"/>
        <v>0</v>
      </c>
      <c r="W3533" s="50">
        <f t="shared" si="184"/>
        <v>0</v>
      </c>
      <c r="X3533" s="50">
        <f t="shared" si="184"/>
        <v>1525.0133333333333</v>
      </c>
      <c r="Y3533" s="50">
        <f t="shared" si="184"/>
        <v>0</v>
      </c>
      <c r="Z3533" s="50">
        <f t="shared" si="184"/>
        <v>0</v>
      </c>
      <c r="AA3533" s="50">
        <f t="shared" si="186"/>
        <v>0</v>
      </c>
      <c r="AB3533" s="50">
        <f t="shared" si="185"/>
        <v>1525.0133333333333</v>
      </c>
      <c r="AC3533" s="48" t="str">
        <f>VLOOKUP(ПРОДАЖИ!C:C,'ИЗ ОСНОВЫ НОМЕНКЛАТУР'!D:E,2,0)</f>
        <v>Инструменты и расходные материалы</v>
      </c>
      <c r="AD3533" s="48" t="str">
        <f>VLOOKUP(C:C,'ИЗ ОСНОВЫ НОМЕНКЛАТУР'!D:F,3,0)</f>
        <v>Насадки, сверла</v>
      </c>
      <c r="AE3533" s="48" t="str">
        <f>VLOOKUP(C:C,'ИЗ ОСНОВЫ НОМЕНКЛАТУР'!D:H,5,0)</f>
        <v>C</v>
      </c>
    </row>
    <row r="3534" spans="1:31" ht="9.6" customHeight="1" x14ac:dyDescent="0.2">
      <c r="A3534" s="45" t="s">
        <v>3363</v>
      </c>
      <c r="B3534" s="11"/>
      <c r="C3534" s="11" t="s">
        <v>3530</v>
      </c>
      <c r="D3534" s="44">
        <v>49</v>
      </c>
      <c r="E3534" s="44">
        <v>0</v>
      </c>
      <c r="F3534" s="48">
        <v>0</v>
      </c>
      <c r="G3534" s="48">
        <v>0</v>
      </c>
      <c r="H3534" s="44">
        <v>0</v>
      </c>
      <c r="I3534" s="44">
        <v>0</v>
      </c>
      <c r="J3534" s="44">
        <v>0</v>
      </c>
      <c r="K3534" s="48">
        <v>0</v>
      </c>
      <c r="L3534" s="49">
        <v>21715.24</v>
      </c>
      <c r="M3534" s="49">
        <v>0</v>
      </c>
      <c r="N3534" s="10">
        <v>0</v>
      </c>
      <c r="O3534" s="10">
        <v>0</v>
      </c>
      <c r="P3534" s="10">
        <v>0</v>
      </c>
      <c r="Q3534" s="10">
        <v>0</v>
      </c>
      <c r="R3534" s="10">
        <v>0</v>
      </c>
      <c r="S3534" s="10">
        <v>0</v>
      </c>
      <c r="T3534" s="50">
        <f t="shared" si="184"/>
        <v>1809.6033333333335</v>
      </c>
      <c r="U3534" s="50">
        <f t="shared" si="184"/>
        <v>0</v>
      </c>
      <c r="V3534" s="50">
        <f t="shared" si="184"/>
        <v>0</v>
      </c>
      <c r="W3534" s="50">
        <f t="shared" si="184"/>
        <v>0</v>
      </c>
      <c r="X3534" s="50">
        <f t="shared" si="184"/>
        <v>0</v>
      </c>
      <c r="Y3534" s="50">
        <f t="shared" si="184"/>
        <v>0</v>
      </c>
      <c r="Z3534" s="50">
        <f t="shared" si="184"/>
        <v>0</v>
      </c>
      <c r="AA3534" s="50">
        <f t="shared" si="186"/>
        <v>0</v>
      </c>
      <c r="AB3534" s="50">
        <f t="shared" si="185"/>
        <v>1809.6033333333335</v>
      </c>
      <c r="AC3534" s="48" t="str">
        <f>VLOOKUP(ПРОДАЖИ!C:C,'ИЗ ОСНОВЫ НОМЕНКЛАТУР'!D:E,2,0)</f>
        <v>Инструменты и расходные материалы</v>
      </c>
      <c r="AD3534" s="48" t="str">
        <f>VLOOKUP(C:C,'ИЗ ОСНОВЫ НОМЕНКЛАТУР'!D:F,3,0)</f>
        <v>Насадки, сверла</v>
      </c>
      <c r="AE3534" s="48" t="str">
        <f>VLOOKUP(C:C,'ИЗ ОСНОВЫ НОМЕНКЛАТУР'!D:H,5,0)</f>
        <v>C</v>
      </c>
    </row>
    <row r="3535" spans="1:31" ht="9.6" customHeight="1" x14ac:dyDescent="0.2">
      <c r="A3535" s="45" t="s">
        <v>3363</v>
      </c>
      <c r="B3535" s="11"/>
      <c r="C3535" s="11" t="s">
        <v>3531</v>
      </c>
      <c r="D3535" s="44">
        <v>3</v>
      </c>
      <c r="E3535" s="44">
        <v>0</v>
      </c>
      <c r="F3535" s="48">
        <v>0</v>
      </c>
      <c r="G3535" s="48">
        <v>0</v>
      </c>
      <c r="H3535" s="44">
        <v>2</v>
      </c>
      <c r="I3535" s="44">
        <v>0</v>
      </c>
      <c r="J3535" s="44">
        <v>0</v>
      </c>
      <c r="K3535" s="48">
        <v>0</v>
      </c>
      <c r="L3535" s="49">
        <v>11934</v>
      </c>
      <c r="M3535" s="49">
        <v>0</v>
      </c>
      <c r="N3535" s="10">
        <v>0</v>
      </c>
      <c r="O3535" s="10">
        <v>0</v>
      </c>
      <c r="P3535" s="10">
        <v>8809.92</v>
      </c>
      <c r="Q3535" s="10">
        <v>0</v>
      </c>
      <c r="R3535" s="10">
        <v>0</v>
      </c>
      <c r="S3535" s="10">
        <v>0</v>
      </c>
      <c r="T3535" s="50">
        <f t="shared" si="184"/>
        <v>994.5</v>
      </c>
      <c r="U3535" s="50">
        <f t="shared" si="184"/>
        <v>0</v>
      </c>
      <c r="V3535" s="50">
        <f t="shared" si="184"/>
        <v>0</v>
      </c>
      <c r="W3535" s="50">
        <f t="shared" si="184"/>
        <v>0</v>
      </c>
      <c r="X3535" s="50">
        <f t="shared" si="184"/>
        <v>734.16</v>
      </c>
      <c r="Y3535" s="50">
        <f t="shared" si="184"/>
        <v>0</v>
      </c>
      <c r="Z3535" s="50">
        <f t="shared" si="184"/>
        <v>0</v>
      </c>
      <c r="AA3535" s="50">
        <f t="shared" si="186"/>
        <v>0</v>
      </c>
      <c r="AB3535" s="50">
        <f t="shared" si="185"/>
        <v>1728.6599999999999</v>
      </c>
      <c r="AC3535" s="48" t="str">
        <f>VLOOKUP(ПРОДАЖИ!C:C,'ИЗ ОСНОВЫ НОМЕНКЛАТУР'!D:E,2,0)</f>
        <v>Инструменты и расходные материалы</v>
      </c>
      <c r="AD3535" s="48" t="str">
        <f>VLOOKUP(C:C,'ИЗ ОСНОВЫ НОМЕНКЛАТУР'!D:F,3,0)</f>
        <v>Насадки, сверла</v>
      </c>
      <c r="AE3535" s="48" t="str">
        <f>VLOOKUP(C:C,'ИЗ ОСНОВЫ НОМЕНКЛАТУР'!D:H,5,0)</f>
        <v>C</v>
      </c>
    </row>
    <row r="3536" spans="1:31" ht="9.6" customHeight="1" x14ac:dyDescent="0.2">
      <c r="A3536" s="45" t="s">
        <v>3363</v>
      </c>
      <c r="B3536" s="11"/>
      <c r="C3536" s="11" t="s">
        <v>3532</v>
      </c>
      <c r="D3536" s="44">
        <v>0</v>
      </c>
      <c r="E3536" s="44">
        <v>0</v>
      </c>
      <c r="F3536" s="48">
        <v>0</v>
      </c>
      <c r="G3536" s="48">
        <v>0</v>
      </c>
      <c r="H3536" s="44">
        <v>12</v>
      </c>
      <c r="I3536" s="44">
        <v>0</v>
      </c>
      <c r="J3536" s="44">
        <v>0</v>
      </c>
      <c r="K3536" s="48">
        <v>0</v>
      </c>
      <c r="L3536" s="49">
        <v>0</v>
      </c>
      <c r="M3536" s="49">
        <v>0</v>
      </c>
      <c r="N3536" s="10">
        <v>0</v>
      </c>
      <c r="O3536" s="10">
        <v>0</v>
      </c>
      <c r="P3536" s="10">
        <v>6708.8</v>
      </c>
      <c r="Q3536" s="10">
        <v>0</v>
      </c>
      <c r="R3536" s="10">
        <v>0</v>
      </c>
      <c r="S3536" s="10">
        <v>0</v>
      </c>
      <c r="T3536" s="50">
        <f t="shared" si="184"/>
        <v>0</v>
      </c>
      <c r="U3536" s="50">
        <f t="shared" si="184"/>
        <v>0</v>
      </c>
      <c r="V3536" s="50">
        <f t="shared" si="184"/>
        <v>0</v>
      </c>
      <c r="W3536" s="50">
        <f t="shared" si="184"/>
        <v>0</v>
      </c>
      <c r="X3536" s="50">
        <f t="shared" si="184"/>
        <v>559.06666666666672</v>
      </c>
      <c r="Y3536" s="50">
        <f t="shared" si="184"/>
        <v>0</v>
      </c>
      <c r="Z3536" s="50">
        <f t="shared" si="184"/>
        <v>0</v>
      </c>
      <c r="AA3536" s="50">
        <f t="shared" si="186"/>
        <v>0</v>
      </c>
      <c r="AB3536" s="50">
        <f t="shared" si="185"/>
        <v>559.06666666666672</v>
      </c>
      <c r="AC3536" s="48" t="str">
        <f>VLOOKUP(ПРОДАЖИ!C:C,'ИЗ ОСНОВЫ НОМЕНКЛАТУР'!D:E,2,0)</f>
        <v>Инструменты и расходные материалы</v>
      </c>
      <c r="AD3536" s="48" t="str">
        <f>VLOOKUP(C:C,'ИЗ ОСНОВЫ НОМЕНКЛАТУР'!D:F,3,0)</f>
        <v>Насадки, сверла</v>
      </c>
      <c r="AE3536" s="48" t="str">
        <f>VLOOKUP(C:C,'ИЗ ОСНОВЫ НОМЕНКЛАТУР'!D:H,5,0)</f>
        <v>C</v>
      </c>
    </row>
    <row r="3537" spans="1:31" ht="9.6" customHeight="1" x14ac:dyDescent="0.2">
      <c r="A3537" s="45" t="s">
        <v>3363</v>
      </c>
      <c r="B3537" s="11"/>
      <c r="C3537" s="11" t="s">
        <v>3533</v>
      </c>
      <c r="D3537" s="44">
        <v>1</v>
      </c>
      <c r="E3537" s="44">
        <v>0</v>
      </c>
      <c r="F3537" s="48">
        <v>0</v>
      </c>
      <c r="G3537" s="48">
        <v>0</v>
      </c>
      <c r="H3537" s="44">
        <v>0</v>
      </c>
      <c r="I3537" s="44">
        <v>0</v>
      </c>
      <c r="J3537" s="44">
        <v>0</v>
      </c>
      <c r="K3537" s="48">
        <v>0</v>
      </c>
      <c r="L3537" s="49">
        <v>19980</v>
      </c>
      <c r="M3537" s="49">
        <v>0</v>
      </c>
      <c r="N3537" s="10">
        <v>0</v>
      </c>
      <c r="O3537" s="10">
        <v>0</v>
      </c>
      <c r="P3537" s="10">
        <v>0</v>
      </c>
      <c r="Q3537" s="10">
        <v>0</v>
      </c>
      <c r="R3537" s="10">
        <v>0</v>
      </c>
      <c r="S3537" s="10">
        <v>0</v>
      </c>
      <c r="T3537" s="50">
        <f t="shared" si="184"/>
        <v>1665</v>
      </c>
      <c r="U3537" s="50">
        <f t="shared" si="184"/>
        <v>0</v>
      </c>
      <c r="V3537" s="50">
        <f t="shared" si="184"/>
        <v>0</v>
      </c>
      <c r="W3537" s="50">
        <f t="shared" si="184"/>
        <v>0</v>
      </c>
      <c r="X3537" s="50">
        <f t="shared" si="184"/>
        <v>0</v>
      </c>
      <c r="Y3537" s="50">
        <f t="shared" si="184"/>
        <v>0</v>
      </c>
      <c r="Z3537" s="50">
        <f t="shared" si="184"/>
        <v>0</v>
      </c>
      <c r="AA3537" s="50">
        <f t="shared" si="186"/>
        <v>0</v>
      </c>
      <c r="AB3537" s="50">
        <f t="shared" si="185"/>
        <v>1665</v>
      </c>
      <c r="AC3537" s="48" t="str">
        <f>VLOOKUP(ПРОДАЖИ!C:C,'ИЗ ОСНОВЫ НОМЕНКЛАТУР'!D:E,2,0)</f>
        <v>Инструменты и расходные материалы</v>
      </c>
      <c r="AD3537" s="48" t="str">
        <f>VLOOKUP(C:C,'ИЗ ОСНОВЫ НОМЕНКЛАТУР'!D:F,3,0)</f>
        <v>Насадки, сверла</v>
      </c>
      <c r="AE3537" s="48" t="str">
        <f>VLOOKUP(C:C,'ИЗ ОСНОВЫ НОМЕНКЛАТУР'!D:H,5,0)</f>
        <v>C</v>
      </c>
    </row>
    <row r="3538" spans="1:31" ht="9.6" customHeight="1" x14ac:dyDescent="0.2">
      <c r="A3538" s="45" t="s">
        <v>3363</v>
      </c>
      <c r="B3538" s="11"/>
      <c r="C3538" s="11" t="s">
        <v>3534</v>
      </c>
      <c r="D3538" s="44">
        <v>43</v>
      </c>
      <c r="E3538" s="44">
        <v>0</v>
      </c>
      <c r="F3538" s="48">
        <v>0</v>
      </c>
      <c r="G3538" s="48">
        <v>0</v>
      </c>
      <c r="H3538" s="44">
        <v>0</v>
      </c>
      <c r="I3538" s="44">
        <v>0</v>
      </c>
      <c r="J3538" s="44">
        <v>0</v>
      </c>
      <c r="K3538" s="48">
        <v>0</v>
      </c>
      <c r="L3538" s="49">
        <v>18482.5</v>
      </c>
      <c r="M3538" s="49">
        <v>0</v>
      </c>
      <c r="N3538" s="10">
        <v>0</v>
      </c>
      <c r="O3538" s="10">
        <v>0</v>
      </c>
      <c r="P3538" s="10">
        <v>0</v>
      </c>
      <c r="Q3538" s="10">
        <v>0</v>
      </c>
      <c r="R3538" s="10">
        <v>0</v>
      </c>
      <c r="S3538" s="10">
        <v>0</v>
      </c>
      <c r="T3538" s="50">
        <f t="shared" si="184"/>
        <v>1540.2083333333333</v>
      </c>
      <c r="U3538" s="50">
        <f t="shared" si="184"/>
        <v>0</v>
      </c>
      <c r="V3538" s="50">
        <f t="shared" si="184"/>
        <v>0</v>
      </c>
      <c r="W3538" s="50">
        <f t="shared" si="184"/>
        <v>0</v>
      </c>
      <c r="X3538" s="50">
        <f t="shared" si="184"/>
        <v>0</v>
      </c>
      <c r="Y3538" s="50">
        <f t="shared" si="184"/>
        <v>0</v>
      </c>
      <c r="Z3538" s="50">
        <f t="shared" si="184"/>
        <v>0</v>
      </c>
      <c r="AA3538" s="50">
        <f t="shared" si="186"/>
        <v>0</v>
      </c>
      <c r="AB3538" s="50">
        <f t="shared" si="185"/>
        <v>1540.2083333333333</v>
      </c>
      <c r="AC3538" s="48" t="str">
        <f>VLOOKUP(ПРОДАЖИ!C:C,'ИЗ ОСНОВЫ НОМЕНКЛАТУР'!D:E,2,0)</f>
        <v>Инструменты и расходные материалы</v>
      </c>
      <c r="AD3538" s="48" t="str">
        <f>VLOOKUP(C:C,'ИЗ ОСНОВЫ НОМЕНКЛАТУР'!D:F,3,0)</f>
        <v>Насадки, сверла</v>
      </c>
      <c r="AE3538" s="48" t="str">
        <f>VLOOKUP(C:C,'ИЗ ОСНОВЫ НОМЕНКЛАТУР'!D:H,5,0)</f>
        <v>C</v>
      </c>
    </row>
    <row r="3539" spans="1:31" ht="9.6" customHeight="1" x14ac:dyDescent="0.2">
      <c r="A3539" s="45" t="s">
        <v>3363</v>
      </c>
      <c r="B3539" s="11"/>
      <c r="C3539" s="11" t="s">
        <v>3535</v>
      </c>
      <c r="D3539" s="44">
        <v>12</v>
      </c>
      <c r="E3539" s="44">
        <v>0</v>
      </c>
      <c r="F3539" s="48">
        <v>0</v>
      </c>
      <c r="G3539" s="48">
        <v>0</v>
      </c>
      <c r="H3539" s="44">
        <v>2</v>
      </c>
      <c r="I3539" s="44">
        <v>0</v>
      </c>
      <c r="J3539" s="44">
        <v>0</v>
      </c>
      <c r="K3539" s="48">
        <v>0</v>
      </c>
      <c r="L3539" s="49">
        <v>9583.82</v>
      </c>
      <c r="M3539" s="49">
        <v>0</v>
      </c>
      <c r="N3539" s="10">
        <v>0</v>
      </c>
      <c r="O3539" s="10">
        <v>0</v>
      </c>
      <c r="P3539" s="10">
        <v>1462.33</v>
      </c>
      <c r="Q3539" s="10">
        <v>0</v>
      </c>
      <c r="R3539" s="10">
        <v>0</v>
      </c>
      <c r="S3539" s="10">
        <v>0</v>
      </c>
      <c r="T3539" s="50">
        <f t="shared" si="184"/>
        <v>798.65166666666664</v>
      </c>
      <c r="U3539" s="50">
        <f t="shared" si="184"/>
        <v>0</v>
      </c>
      <c r="V3539" s="50">
        <f t="shared" si="184"/>
        <v>0</v>
      </c>
      <c r="W3539" s="50">
        <f t="shared" si="184"/>
        <v>0</v>
      </c>
      <c r="X3539" s="50">
        <f t="shared" si="184"/>
        <v>121.86083333333333</v>
      </c>
      <c r="Y3539" s="50">
        <f t="shared" si="184"/>
        <v>0</v>
      </c>
      <c r="Z3539" s="50">
        <f t="shared" si="184"/>
        <v>0</v>
      </c>
      <c r="AA3539" s="50">
        <f t="shared" si="186"/>
        <v>0</v>
      </c>
      <c r="AB3539" s="50">
        <f t="shared" si="185"/>
        <v>920.51249999999993</v>
      </c>
      <c r="AC3539" s="48" t="str">
        <f>VLOOKUP(ПРОДАЖИ!C:C,'ИЗ ОСНОВЫ НОМЕНКЛАТУР'!D:E,2,0)</f>
        <v>Инструменты и расходные материалы</v>
      </c>
      <c r="AD3539" s="48" t="str">
        <f>VLOOKUP(C:C,'ИЗ ОСНОВЫ НОМЕНКЛАТУР'!D:F,3,0)</f>
        <v>Насадки, сверла</v>
      </c>
      <c r="AE3539" s="48" t="str">
        <f>VLOOKUP(C:C,'ИЗ ОСНОВЫ НОМЕНКЛАТУР'!D:H,5,0)</f>
        <v>C</v>
      </c>
    </row>
    <row r="3540" spans="1:31" ht="9.6" customHeight="1" x14ac:dyDescent="0.2">
      <c r="A3540" s="45" t="s">
        <v>3363</v>
      </c>
      <c r="B3540" s="11"/>
      <c r="C3540" s="11" t="s">
        <v>3536</v>
      </c>
      <c r="D3540" s="44">
        <v>1</v>
      </c>
      <c r="E3540" s="44">
        <v>0</v>
      </c>
      <c r="F3540" s="48">
        <v>0</v>
      </c>
      <c r="G3540" s="48">
        <v>0</v>
      </c>
      <c r="H3540" s="44">
        <v>0</v>
      </c>
      <c r="I3540" s="44">
        <v>0</v>
      </c>
      <c r="J3540" s="44">
        <v>0</v>
      </c>
      <c r="K3540" s="48">
        <v>0</v>
      </c>
      <c r="L3540" s="49">
        <v>10530</v>
      </c>
      <c r="M3540" s="49">
        <v>0</v>
      </c>
      <c r="N3540" s="10">
        <v>0</v>
      </c>
      <c r="O3540" s="10">
        <v>0</v>
      </c>
      <c r="P3540" s="10">
        <v>0</v>
      </c>
      <c r="Q3540" s="10">
        <v>0</v>
      </c>
      <c r="R3540" s="10">
        <v>0</v>
      </c>
      <c r="S3540" s="10">
        <v>0</v>
      </c>
      <c r="T3540" s="50">
        <f t="shared" si="184"/>
        <v>877.5</v>
      </c>
      <c r="U3540" s="50">
        <f t="shared" si="184"/>
        <v>0</v>
      </c>
      <c r="V3540" s="50">
        <f t="shared" si="184"/>
        <v>0</v>
      </c>
      <c r="W3540" s="50">
        <f t="shared" si="184"/>
        <v>0</v>
      </c>
      <c r="X3540" s="50">
        <f t="shared" si="184"/>
        <v>0</v>
      </c>
      <c r="Y3540" s="50">
        <f t="shared" si="184"/>
        <v>0</v>
      </c>
      <c r="Z3540" s="50">
        <f t="shared" si="184"/>
        <v>0</v>
      </c>
      <c r="AA3540" s="50">
        <f t="shared" si="186"/>
        <v>0</v>
      </c>
      <c r="AB3540" s="50">
        <f t="shared" si="185"/>
        <v>877.5</v>
      </c>
      <c r="AC3540" s="48" t="str">
        <f>VLOOKUP(ПРОДАЖИ!C:C,'ИЗ ОСНОВЫ НОМЕНКЛАТУР'!D:E,2,0)</f>
        <v>Инструменты и расходные материалы</v>
      </c>
      <c r="AD3540" s="48" t="str">
        <f>VLOOKUP(C:C,'ИЗ ОСНОВЫ НОМЕНКЛАТУР'!D:F,3,0)</f>
        <v>Насадки, сверла</v>
      </c>
      <c r="AE3540" s="48" t="str">
        <f>VLOOKUP(C:C,'ИЗ ОСНОВЫ НОМЕНКЛАТУР'!D:H,5,0)</f>
        <v>C</v>
      </c>
    </row>
    <row r="3541" spans="1:31" ht="9.6" customHeight="1" x14ac:dyDescent="0.2">
      <c r="A3541" s="45" t="s">
        <v>3363</v>
      </c>
      <c r="B3541" s="11"/>
      <c r="C3541" s="11" t="s">
        <v>3537</v>
      </c>
      <c r="D3541" s="44">
        <v>0</v>
      </c>
      <c r="E3541" s="44">
        <v>0</v>
      </c>
      <c r="F3541" s="48">
        <v>0</v>
      </c>
      <c r="G3541" s="48">
        <v>0</v>
      </c>
      <c r="H3541" s="44">
        <v>7</v>
      </c>
      <c r="I3541" s="44">
        <v>0</v>
      </c>
      <c r="J3541" s="44">
        <v>0</v>
      </c>
      <c r="K3541" s="48">
        <v>0</v>
      </c>
      <c r="L3541" s="49">
        <v>0</v>
      </c>
      <c r="M3541" s="49">
        <v>0</v>
      </c>
      <c r="N3541" s="10">
        <v>0</v>
      </c>
      <c r="O3541" s="10">
        <v>0</v>
      </c>
      <c r="P3541" s="10">
        <v>6263.6</v>
      </c>
      <c r="Q3541" s="10">
        <v>0</v>
      </c>
      <c r="R3541" s="10">
        <v>0</v>
      </c>
      <c r="S3541" s="10">
        <v>0</v>
      </c>
      <c r="T3541" s="50">
        <f t="shared" si="184"/>
        <v>0</v>
      </c>
      <c r="U3541" s="50">
        <f t="shared" si="184"/>
        <v>0</v>
      </c>
      <c r="V3541" s="50">
        <f t="shared" si="184"/>
        <v>0</v>
      </c>
      <c r="W3541" s="50">
        <f t="shared" si="184"/>
        <v>0</v>
      </c>
      <c r="X3541" s="50">
        <f t="shared" si="184"/>
        <v>521.9666666666667</v>
      </c>
      <c r="Y3541" s="50">
        <f t="shared" si="184"/>
        <v>0</v>
      </c>
      <c r="Z3541" s="50">
        <f t="shared" si="184"/>
        <v>0</v>
      </c>
      <c r="AA3541" s="50">
        <f t="shared" si="186"/>
        <v>0</v>
      </c>
      <c r="AB3541" s="50">
        <f t="shared" si="185"/>
        <v>521.9666666666667</v>
      </c>
      <c r="AC3541" s="48" t="str">
        <f>VLOOKUP(ПРОДАЖИ!C:C,'ИЗ ОСНОВЫ НОМЕНКЛАТУР'!D:E,2,0)</f>
        <v>Инструменты и расходные материалы</v>
      </c>
      <c r="AD3541" s="48" t="str">
        <f>VLOOKUP(C:C,'ИЗ ОСНОВЫ НОМЕНКЛАТУР'!D:F,3,0)</f>
        <v>Насадки, сверла</v>
      </c>
      <c r="AE3541" s="48" t="str">
        <f>VLOOKUP(C:C,'ИЗ ОСНОВЫ НОМЕНКЛАТУР'!D:H,5,0)</f>
        <v>C</v>
      </c>
    </row>
    <row r="3542" spans="1:31" ht="9.6" customHeight="1" x14ac:dyDescent="0.2">
      <c r="A3542" s="45" t="s">
        <v>3363</v>
      </c>
      <c r="B3542" s="11"/>
      <c r="C3542" s="11" t="s">
        <v>3538</v>
      </c>
      <c r="D3542" s="44">
        <v>0</v>
      </c>
      <c r="E3542" s="44">
        <v>0</v>
      </c>
      <c r="F3542" s="48">
        <v>0</v>
      </c>
      <c r="G3542" s="48">
        <v>0</v>
      </c>
      <c r="H3542" s="44">
        <v>4</v>
      </c>
      <c r="I3542" s="44">
        <v>0</v>
      </c>
      <c r="J3542" s="44">
        <v>0</v>
      </c>
      <c r="K3542" s="48">
        <v>0</v>
      </c>
      <c r="L3542" s="49">
        <v>0</v>
      </c>
      <c r="M3542" s="49">
        <v>0</v>
      </c>
      <c r="N3542" s="10">
        <v>0</v>
      </c>
      <c r="O3542" s="10">
        <v>0</v>
      </c>
      <c r="P3542" s="10">
        <v>7604.36</v>
      </c>
      <c r="Q3542" s="10">
        <v>0</v>
      </c>
      <c r="R3542" s="10">
        <v>0</v>
      </c>
      <c r="S3542" s="10">
        <v>0</v>
      </c>
      <c r="T3542" s="50">
        <f t="shared" si="184"/>
        <v>0</v>
      </c>
      <c r="U3542" s="50">
        <f t="shared" si="184"/>
        <v>0</v>
      </c>
      <c r="V3542" s="50">
        <f t="shared" si="184"/>
        <v>0</v>
      </c>
      <c r="W3542" s="50">
        <f t="shared" ref="W3542:AA3602" si="187">O3542/12</f>
        <v>0</v>
      </c>
      <c r="X3542" s="50">
        <f t="shared" si="187"/>
        <v>633.6966666666666</v>
      </c>
      <c r="Y3542" s="50">
        <f t="shared" si="187"/>
        <v>0</v>
      </c>
      <c r="Z3542" s="50">
        <f t="shared" si="187"/>
        <v>0</v>
      </c>
      <c r="AA3542" s="50">
        <f t="shared" si="186"/>
        <v>0</v>
      </c>
      <c r="AB3542" s="50">
        <f t="shared" si="185"/>
        <v>633.6966666666666</v>
      </c>
      <c r="AC3542" s="48" t="str">
        <f>VLOOKUP(ПРОДАЖИ!C:C,'ИЗ ОСНОВЫ НОМЕНКЛАТУР'!D:E,2,0)</f>
        <v>Инструменты и расходные материалы</v>
      </c>
      <c r="AD3542" s="48" t="str">
        <f>VLOOKUP(C:C,'ИЗ ОСНОВЫ НОМЕНКЛАТУР'!D:F,3,0)</f>
        <v>Насадки, сверла</v>
      </c>
      <c r="AE3542" s="48" t="str">
        <f>VLOOKUP(C:C,'ИЗ ОСНОВЫ НОМЕНКЛАТУР'!D:H,5,0)</f>
        <v>C</v>
      </c>
    </row>
    <row r="3543" spans="1:31" ht="9.6" customHeight="1" x14ac:dyDescent="0.2">
      <c r="A3543" s="45" t="s">
        <v>3363</v>
      </c>
      <c r="B3543" s="11"/>
      <c r="C3543" s="11" t="s">
        <v>3539</v>
      </c>
      <c r="D3543" s="44">
        <v>5</v>
      </c>
      <c r="E3543" s="44">
        <v>0</v>
      </c>
      <c r="F3543" s="48">
        <v>0</v>
      </c>
      <c r="G3543" s="48">
        <v>0</v>
      </c>
      <c r="H3543" s="44">
        <v>0</v>
      </c>
      <c r="I3543" s="44">
        <v>0</v>
      </c>
      <c r="J3543" s="44">
        <v>0</v>
      </c>
      <c r="K3543" s="48">
        <v>0</v>
      </c>
      <c r="L3543" s="49">
        <v>7650</v>
      </c>
      <c r="M3543" s="49">
        <v>0</v>
      </c>
      <c r="N3543" s="10">
        <v>0</v>
      </c>
      <c r="O3543" s="10">
        <v>0</v>
      </c>
      <c r="P3543" s="10">
        <v>0</v>
      </c>
      <c r="Q3543" s="10">
        <v>0</v>
      </c>
      <c r="R3543" s="10">
        <v>0</v>
      </c>
      <c r="S3543" s="10">
        <v>0</v>
      </c>
      <c r="T3543" s="50">
        <f t="shared" ref="T3543:X3606" si="188">L3543/12</f>
        <v>637.5</v>
      </c>
      <c r="U3543" s="50">
        <f t="shared" si="188"/>
        <v>0</v>
      </c>
      <c r="V3543" s="50">
        <f t="shared" si="188"/>
        <v>0</v>
      </c>
      <c r="W3543" s="50">
        <f t="shared" si="187"/>
        <v>0</v>
      </c>
      <c r="X3543" s="50">
        <f t="shared" si="187"/>
        <v>0</v>
      </c>
      <c r="Y3543" s="50">
        <f t="shared" si="187"/>
        <v>0</v>
      </c>
      <c r="Z3543" s="50">
        <f t="shared" si="187"/>
        <v>0</v>
      </c>
      <c r="AA3543" s="50">
        <f t="shared" si="186"/>
        <v>0</v>
      </c>
      <c r="AB3543" s="50">
        <f t="shared" si="185"/>
        <v>637.5</v>
      </c>
      <c r="AC3543" s="48" t="str">
        <f>VLOOKUP(ПРОДАЖИ!C:C,'ИЗ ОСНОВЫ НОМЕНКЛАТУР'!D:E,2,0)</f>
        <v>Инструменты и расходные материалы</v>
      </c>
      <c r="AD3543" s="48" t="str">
        <f>VLOOKUP(C:C,'ИЗ ОСНОВЫ НОМЕНКЛАТУР'!D:F,3,0)</f>
        <v>Насадки, сверла</v>
      </c>
      <c r="AE3543" s="48" t="str">
        <f>VLOOKUP(C:C,'ИЗ ОСНОВЫ НОМЕНКЛАТУР'!D:H,5,0)</f>
        <v>C</v>
      </c>
    </row>
    <row r="3544" spans="1:31" ht="9.6" customHeight="1" x14ac:dyDescent="0.2">
      <c r="A3544" s="45" t="s">
        <v>3363</v>
      </c>
      <c r="B3544" s="11"/>
      <c r="C3544" s="11" t="s">
        <v>3540</v>
      </c>
      <c r="D3544" s="44">
        <v>2</v>
      </c>
      <c r="E3544" s="44">
        <v>0</v>
      </c>
      <c r="F3544" s="48">
        <v>0</v>
      </c>
      <c r="G3544" s="48">
        <v>0</v>
      </c>
      <c r="H3544" s="44">
        <v>2</v>
      </c>
      <c r="I3544" s="44">
        <v>0</v>
      </c>
      <c r="J3544" s="44">
        <v>0</v>
      </c>
      <c r="K3544" s="48">
        <v>0</v>
      </c>
      <c r="L3544" s="49">
        <v>3290.56</v>
      </c>
      <c r="M3544" s="49">
        <v>0</v>
      </c>
      <c r="N3544" s="10">
        <v>0</v>
      </c>
      <c r="O3544" s="10">
        <v>0</v>
      </c>
      <c r="P3544" s="10">
        <v>3670.8</v>
      </c>
      <c r="Q3544" s="10">
        <v>0</v>
      </c>
      <c r="R3544" s="10">
        <v>0</v>
      </c>
      <c r="S3544" s="10">
        <v>0</v>
      </c>
      <c r="T3544" s="50">
        <f t="shared" si="188"/>
        <v>274.21333333333331</v>
      </c>
      <c r="U3544" s="50">
        <f t="shared" si="188"/>
        <v>0</v>
      </c>
      <c r="V3544" s="50">
        <f t="shared" si="188"/>
        <v>0</v>
      </c>
      <c r="W3544" s="50">
        <f t="shared" si="187"/>
        <v>0</v>
      </c>
      <c r="X3544" s="50">
        <f t="shared" si="187"/>
        <v>305.90000000000003</v>
      </c>
      <c r="Y3544" s="50">
        <f t="shared" si="187"/>
        <v>0</v>
      </c>
      <c r="Z3544" s="50">
        <f t="shared" si="187"/>
        <v>0</v>
      </c>
      <c r="AA3544" s="50">
        <f t="shared" si="186"/>
        <v>0</v>
      </c>
      <c r="AB3544" s="50">
        <f t="shared" si="185"/>
        <v>580.11333333333334</v>
      </c>
      <c r="AC3544" s="48" t="str">
        <f>VLOOKUP(ПРОДАЖИ!C:C,'ИЗ ОСНОВЫ НОМЕНКЛАТУР'!D:E,2,0)</f>
        <v>Инструменты и расходные материалы</v>
      </c>
      <c r="AD3544" s="48" t="str">
        <f>VLOOKUP(C:C,'ИЗ ОСНОВЫ НОМЕНКЛАТУР'!D:F,3,0)</f>
        <v>Насадки, сверла</v>
      </c>
      <c r="AE3544" s="48" t="str">
        <f>VLOOKUP(C:C,'ИЗ ОСНОВЫ НОМЕНКЛАТУР'!D:H,5,0)</f>
        <v>C</v>
      </c>
    </row>
    <row r="3545" spans="1:31" ht="9.6" customHeight="1" x14ac:dyDescent="0.2">
      <c r="A3545" s="45" t="s">
        <v>3363</v>
      </c>
      <c r="B3545" s="11"/>
      <c r="C3545" s="11" t="s">
        <v>3541</v>
      </c>
      <c r="D3545" s="44">
        <v>0</v>
      </c>
      <c r="E3545" s="44">
        <v>0</v>
      </c>
      <c r="F3545" s="48">
        <v>0</v>
      </c>
      <c r="G3545" s="48">
        <v>0</v>
      </c>
      <c r="H3545" s="44">
        <v>2</v>
      </c>
      <c r="I3545" s="44">
        <v>0</v>
      </c>
      <c r="J3545" s="44">
        <v>0</v>
      </c>
      <c r="K3545" s="48">
        <v>0</v>
      </c>
      <c r="L3545" s="49">
        <v>0</v>
      </c>
      <c r="M3545" s="49">
        <v>0</v>
      </c>
      <c r="N3545" s="10">
        <v>0</v>
      </c>
      <c r="O3545" s="10">
        <v>0</v>
      </c>
      <c r="P3545" s="10">
        <v>5425.06</v>
      </c>
      <c r="Q3545" s="10">
        <v>0</v>
      </c>
      <c r="R3545" s="10">
        <v>0</v>
      </c>
      <c r="S3545" s="10">
        <v>0</v>
      </c>
      <c r="T3545" s="50">
        <f t="shared" si="188"/>
        <v>0</v>
      </c>
      <c r="U3545" s="50">
        <f t="shared" si="188"/>
        <v>0</v>
      </c>
      <c r="V3545" s="50">
        <f t="shared" si="188"/>
        <v>0</v>
      </c>
      <c r="W3545" s="50">
        <f t="shared" si="187"/>
        <v>0</v>
      </c>
      <c r="X3545" s="50">
        <f t="shared" si="187"/>
        <v>452.08833333333337</v>
      </c>
      <c r="Y3545" s="50">
        <f t="shared" si="187"/>
        <v>0</v>
      </c>
      <c r="Z3545" s="50">
        <f t="shared" si="187"/>
        <v>0</v>
      </c>
      <c r="AA3545" s="50">
        <f t="shared" si="186"/>
        <v>0</v>
      </c>
      <c r="AB3545" s="50">
        <f t="shared" si="185"/>
        <v>452.08833333333337</v>
      </c>
      <c r="AC3545" s="48" t="str">
        <f>VLOOKUP(ПРОДАЖИ!C:C,'ИЗ ОСНОВЫ НОМЕНКЛАТУР'!D:E,2,0)</f>
        <v>Инструменты и расходные материалы</v>
      </c>
      <c r="AD3545" s="48" t="str">
        <f>VLOOKUP(C:C,'ИЗ ОСНОВЫ НОМЕНКЛАТУР'!D:F,3,0)</f>
        <v>Насадки, сверла</v>
      </c>
      <c r="AE3545" s="48" t="str">
        <f>VLOOKUP(C:C,'ИЗ ОСНОВЫ НОМЕНКЛАТУР'!D:H,5,0)</f>
        <v>C</v>
      </c>
    </row>
    <row r="3546" spans="1:31" ht="9.6" customHeight="1" x14ac:dyDescent="0.2">
      <c r="A3546" s="45" t="s">
        <v>3363</v>
      </c>
      <c r="B3546" s="11"/>
      <c r="C3546" s="11" t="s">
        <v>3542</v>
      </c>
      <c r="D3546" s="44">
        <v>2</v>
      </c>
      <c r="E3546" s="44">
        <v>0</v>
      </c>
      <c r="F3546" s="48">
        <v>0</v>
      </c>
      <c r="G3546" s="48">
        <v>0</v>
      </c>
      <c r="H3546" s="44">
        <v>0</v>
      </c>
      <c r="I3546" s="44">
        <v>0</v>
      </c>
      <c r="J3546" s="44">
        <v>0</v>
      </c>
      <c r="K3546" s="48">
        <v>0</v>
      </c>
      <c r="L3546" s="49">
        <v>5496.4</v>
      </c>
      <c r="M3546" s="49">
        <v>0</v>
      </c>
      <c r="N3546" s="10">
        <v>0</v>
      </c>
      <c r="O3546" s="10">
        <v>0</v>
      </c>
      <c r="P3546" s="10">
        <v>0</v>
      </c>
      <c r="Q3546" s="10">
        <v>0</v>
      </c>
      <c r="R3546" s="10">
        <v>0</v>
      </c>
      <c r="S3546" s="10">
        <v>0</v>
      </c>
      <c r="T3546" s="50">
        <f t="shared" si="188"/>
        <v>458.0333333333333</v>
      </c>
      <c r="U3546" s="50">
        <f t="shared" si="188"/>
        <v>0</v>
      </c>
      <c r="V3546" s="50">
        <f t="shared" si="188"/>
        <v>0</v>
      </c>
      <c r="W3546" s="50">
        <f t="shared" si="187"/>
        <v>0</v>
      </c>
      <c r="X3546" s="50">
        <f t="shared" si="187"/>
        <v>0</v>
      </c>
      <c r="Y3546" s="50">
        <f t="shared" si="187"/>
        <v>0</v>
      </c>
      <c r="Z3546" s="50">
        <f t="shared" si="187"/>
        <v>0</v>
      </c>
      <c r="AA3546" s="50">
        <f t="shared" si="186"/>
        <v>0</v>
      </c>
      <c r="AB3546" s="50">
        <f t="shared" si="185"/>
        <v>458.0333333333333</v>
      </c>
      <c r="AC3546" s="48" t="str">
        <f>VLOOKUP(ПРОДАЖИ!C:C,'ИЗ ОСНОВЫ НОМЕНКЛАТУР'!D:E,2,0)</f>
        <v>Инструменты и расходные материалы</v>
      </c>
      <c r="AD3546" s="48" t="str">
        <f>VLOOKUP(C:C,'ИЗ ОСНОВЫ НОМЕНКЛАТУР'!D:F,3,0)</f>
        <v>Насадки, сверла</v>
      </c>
      <c r="AE3546" s="48" t="str">
        <f>VLOOKUP(C:C,'ИЗ ОСНОВЫ НОМЕНКЛАТУР'!D:H,5,0)</f>
        <v>C</v>
      </c>
    </row>
    <row r="3547" spans="1:31" ht="9.6" customHeight="1" x14ac:dyDescent="0.2">
      <c r="A3547" s="45" t="s">
        <v>3363</v>
      </c>
      <c r="B3547" s="11"/>
      <c r="C3547" s="11" t="s">
        <v>3543</v>
      </c>
      <c r="D3547" s="44">
        <v>1</v>
      </c>
      <c r="E3547" s="44">
        <v>0</v>
      </c>
      <c r="F3547" s="48">
        <v>0</v>
      </c>
      <c r="G3547" s="48">
        <v>0</v>
      </c>
      <c r="H3547" s="44">
        <v>0</v>
      </c>
      <c r="I3547" s="44">
        <v>0</v>
      </c>
      <c r="J3547" s="44">
        <v>0</v>
      </c>
      <c r="K3547" s="48">
        <v>0</v>
      </c>
      <c r="L3547" s="49">
        <v>4116.3900000000003</v>
      </c>
      <c r="M3547" s="49">
        <v>0</v>
      </c>
      <c r="N3547" s="10">
        <v>0</v>
      </c>
      <c r="O3547" s="10">
        <v>0</v>
      </c>
      <c r="P3547" s="10">
        <v>0</v>
      </c>
      <c r="Q3547" s="10">
        <v>0</v>
      </c>
      <c r="R3547" s="10">
        <v>0</v>
      </c>
      <c r="S3547" s="10">
        <v>0</v>
      </c>
      <c r="T3547" s="50">
        <f t="shared" si="188"/>
        <v>343.03250000000003</v>
      </c>
      <c r="U3547" s="50">
        <f t="shared" si="188"/>
        <v>0</v>
      </c>
      <c r="V3547" s="50">
        <f t="shared" si="188"/>
        <v>0</v>
      </c>
      <c r="W3547" s="50">
        <f t="shared" si="187"/>
        <v>0</v>
      </c>
      <c r="X3547" s="50">
        <f t="shared" si="187"/>
        <v>0</v>
      </c>
      <c r="Y3547" s="50">
        <f t="shared" si="187"/>
        <v>0</v>
      </c>
      <c r="Z3547" s="50">
        <f t="shared" si="187"/>
        <v>0</v>
      </c>
      <c r="AA3547" s="50">
        <f t="shared" si="186"/>
        <v>0</v>
      </c>
      <c r="AB3547" s="50">
        <f t="shared" si="185"/>
        <v>343.03250000000003</v>
      </c>
      <c r="AC3547" s="48" t="str">
        <f>VLOOKUP(ПРОДАЖИ!C:C,'ИЗ ОСНОВЫ НОМЕНКЛАТУР'!D:E,2,0)</f>
        <v>Инструменты и расходные материалы</v>
      </c>
      <c r="AD3547" s="48" t="str">
        <f>VLOOKUP(C:C,'ИЗ ОСНОВЫ НОМЕНКЛАТУР'!D:F,3,0)</f>
        <v>Насадки, сверла</v>
      </c>
      <c r="AE3547" s="48" t="str">
        <f>VLOOKUP(C:C,'ИЗ ОСНОВЫ НОМЕНКЛАТУР'!D:H,5,0)</f>
        <v>C</v>
      </c>
    </row>
    <row r="3548" spans="1:31" ht="9.6" customHeight="1" x14ac:dyDescent="0.2">
      <c r="A3548" s="45" t="s">
        <v>3363</v>
      </c>
      <c r="B3548" s="11"/>
      <c r="C3548" s="11" t="s">
        <v>3544</v>
      </c>
      <c r="D3548" s="44">
        <v>0</v>
      </c>
      <c r="E3548" s="44">
        <v>0</v>
      </c>
      <c r="F3548" s="48">
        <v>0</v>
      </c>
      <c r="G3548" s="48">
        <v>0</v>
      </c>
      <c r="H3548" s="44">
        <v>3</v>
      </c>
      <c r="I3548" s="44">
        <v>0</v>
      </c>
      <c r="J3548" s="44">
        <v>0</v>
      </c>
      <c r="K3548" s="48">
        <v>0</v>
      </c>
      <c r="L3548" s="49">
        <v>0</v>
      </c>
      <c r="M3548" s="49">
        <v>0</v>
      </c>
      <c r="N3548" s="10">
        <v>0</v>
      </c>
      <c r="O3548" s="10">
        <v>0</v>
      </c>
      <c r="P3548" s="10">
        <v>3359.67</v>
      </c>
      <c r="Q3548" s="10">
        <v>0</v>
      </c>
      <c r="R3548" s="10">
        <v>0</v>
      </c>
      <c r="S3548" s="10">
        <v>0</v>
      </c>
      <c r="T3548" s="50">
        <f t="shared" si="188"/>
        <v>0</v>
      </c>
      <c r="U3548" s="50">
        <f t="shared" si="188"/>
        <v>0</v>
      </c>
      <c r="V3548" s="50">
        <f t="shared" si="188"/>
        <v>0</v>
      </c>
      <c r="W3548" s="50">
        <f t="shared" si="187"/>
        <v>0</v>
      </c>
      <c r="X3548" s="50">
        <f t="shared" si="187"/>
        <v>279.97250000000003</v>
      </c>
      <c r="Y3548" s="50">
        <f t="shared" si="187"/>
        <v>0</v>
      </c>
      <c r="Z3548" s="50">
        <f t="shared" si="187"/>
        <v>0</v>
      </c>
      <c r="AA3548" s="50">
        <f t="shared" si="186"/>
        <v>0</v>
      </c>
      <c r="AB3548" s="50">
        <f t="shared" si="185"/>
        <v>279.97250000000003</v>
      </c>
      <c r="AC3548" s="48" t="str">
        <f>VLOOKUP(ПРОДАЖИ!C:C,'ИЗ ОСНОВЫ НОМЕНКЛАТУР'!D:E,2,0)</f>
        <v>Инструменты и расходные материалы</v>
      </c>
      <c r="AD3548" s="48" t="str">
        <f>VLOOKUP(C:C,'ИЗ ОСНОВЫ НОМЕНКЛАТУР'!D:F,3,0)</f>
        <v>Насадки, сверла</v>
      </c>
      <c r="AE3548" s="48" t="str">
        <f>VLOOKUP(C:C,'ИЗ ОСНОВЫ НОМЕНКЛАТУР'!D:H,5,0)</f>
        <v>C</v>
      </c>
    </row>
    <row r="3549" spans="1:31" ht="9.6" customHeight="1" x14ac:dyDescent="0.2">
      <c r="A3549" s="45" t="s">
        <v>3363</v>
      </c>
      <c r="B3549" s="11"/>
      <c r="C3549" s="11" t="s">
        <v>3545</v>
      </c>
      <c r="D3549" s="44">
        <v>2</v>
      </c>
      <c r="E3549" s="44">
        <v>0</v>
      </c>
      <c r="F3549" s="48">
        <v>0</v>
      </c>
      <c r="G3549" s="48">
        <v>0</v>
      </c>
      <c r="H3549" s="44">
        <v>1</v>
      </c>
      <c r="I3549" s="44">
        <v>0</v>
      </c>
      <c r="J3549" s="44">
        <v>0</v>
      </c>
      <c r="K3549" s="48">
        <v>0</v>
      </c>
      <c r="L3549" s="49">
        <v>1914.64</v>
      </c>
      <c r="M3549" s="49">
        <v>0</v>
      </c>
      <c r="N3549" s="10">
        <v>0</v>
      </c>
      <c r="O3549" s="10">
        <v>0</v>
      </c>
      <c r="P3549" s="10">
        <v>1170.24</v>
      </c>
      <c r="Q3549" s="10">
        <v>0</v>
      </c>
      <c r="R3549" s="10">
        <v>0</v>
      </c>
      <c r="S3549" s="10">
        <v>0</v>
      </c>
      <c r="T3549" s="50">
        <f t="shared" si="188"/>
        <v>159.55333333333334</v>
      </c>
      <c r="U3549" s="50">
        <f t="shared" si="188"/>
        <v>0</v>
      </c>
      <c r="V3549" s="50">
        <f t="shared" si="188"/>
        <v>0</v>
      </c>
      <c r="W3549" s="50">
        <f t="shared" si="187"/>
        <v>0</v>
      </c>
      <c r="X3549" s="50">
        <f t="shared" si="187"/>
        <v>97.52</v>
      </c>
      <c r="Y3549" s="50">
        <f t="shared" si="187"/>
        <v>0</v>
      </c>
      <c r="Z3549" s="50">
        <f t="shared" si="187"/>
        <v>0</v>
      </c>
      <c r="AA3549" s="50">
        <f t="shared" si="186"/>
        <v>0</v>
      </c>
      <c r="AB3549" s="50">
        <f t="shared" si="185"/>
        <v>257.07333333333332</v>
      </c>
      <c r="AC3549" s="48" t="str">
        <f>VLOOKUP(ПРОДАЖИ!C:C,'ИЗ ОСНОВЫ НОМЕНКЛАТУР'!D:E,2,0)</f>
        <v>Инструменты и расходные материалы</v>
      </c>
      <c r="AD3549" s="48" t="str">
        <f>VLOOKUP(C:C,'ИЗ ОСНОВЫ НОМЕНКЛАТУР'!D:F,3,0)</f>
        <v>Насадки, сверла</v>
      </c>
      <c r="AE3549" s="48" t="str">
        <f>VLOOKUP(C:C,'ИЗ ОСНОВЫ НОМЕНКЛАТУР'!D:H,5,0)</f>
        <v>C</v>
      </c>
    </row>
    <row r="3550" spans="1:31" ht="9.6" customHeight="1" x14ac:dyDescent="0.2">
      <c r="A3550" s="45" t="s">
        <v>3363</v>
      </c>
      <c r="B3550" s="11"/>
      <c r="C3550" s="11" t="s">
        <v>3546</v>
      </c>
      <c r="D3550" s="44">
        <v>1</v>
      </c>
      <c r="E3550" s="44">
        <v>0</v>
      </c>
      <c r="F3550" s="48">
        <v>0</v>
      </c>
      <c r="G3550" s="48">
        <v>0</v>
      </c>
      <c r="H3550" s="44">
        <v>1</v>
      </c>
      <c r="I3550" s="44">
        <v>0</v>
      </c>
      <c r="J3550" s="44">
        <v>0</v>
      </c>
      <c r="K3550" s="48">
        <v>0</v>
      </c>
      <c r="L3550" s="49">
        <v>1634.36</v>
      </c>
      <c r="M3550" s="49">
        <v>0</v>
      </c>
      <c r="N3550" s="10">
        <v>0</v>
      </c>
      <c r="O3550" s="10">
        <v>0</v>
      </c>
      <c r="P3550" s="10">
        <v>1623.59</v>
      </c>
      <c r="Q3550" s="10">
        <v>0</v>
      </c>
      <c r="R3550" s="10">
        <v>0</v>
      </c>
      <c r="S3550" s="10">
        <v>0</v>
      </c>
      <c r="T3550" s="50">
        <f t="shared" si="188"/>
        <v>136.19666666666666</v>
      </c>
      <c r="U3550" s="50">
        <f t="shared" si="188"/>
        <v>0</v>
      </c>
      <c r="V3550" s="50">
        <f t="shared" si="188"/>
        <v>0</v>
      </c>
      <c r="W3550" s="50">
        <f t="shared" si="187"/>
        <v>0</v>
      </c>
      <c r="X3550" s="50">
        <f t="shared" si="187"/>
        <v>135.29916666666665</v>
      </c>
      <c r="Y3550" s="50">
        <f t="shared" si="187"/>
        <v>0</v>
      </c>
      <c r="Z3550" s="50">
        <f t="shared" si="187"/>
        <v>0</v>
      </c>
      <c r="AA3550" s="50">
        <f t="shared" si="186"/>
        <v>0</v>
      </c>
      <c r="AB3550" s="50">
        <f t="shared" si="185"/>
        <v>271.49583333333328</v>
      </c>
      <c r="AC3550" s="48" t="str">
        <f>VLOOKUP(ПРОДАЖИ!C:C,'ИЗ ОСНОВЫ НОМЕНКЛАТУР'!D:E,2,0)</f>
        <v>Инструменты и расходные материалы</v>
      </c>
      <c r="AD3550" s="48" t="str">
        <f>VLOOKUP(C:C,'ИЗ ОСНОВЫ НОМЕНКЛАТУР'!D:F,3,0)</f>
        <v>Насадки, сверла</v>
      </c>
      <c r="AE3550" s="48" t="str">
        <f>VLOOKUP(C:C,'ИЗ ОСНОВЫ НОМЕНКЛАТУР'!D:H,5,0)</f>
        <v>C</v>
      </c>
    </row>
    <row r="3551" spans="1:31" ht="9.6" customHeight="1" x14ac:dyDescent="0.2">
      <c r="A3551" s="45" t="s">
        <v>3363</v>
      </c>
      <c r="B3551" s="11"/>
      <c r="C3551" s="11" t="s">
        <v>3547</v>
      </c>
      <c r="D3551" s="44">
        <v>5</v>
      </c>
      <c r="E3551" s="44">
        <v>0</v>
      </c>
      <c r="F3551" s="48">
        <v>0</v>
      </c>
      <c r="G3551" s="48">
        <v>0</v>
      </c>
      <c r="H3551" s="44">
        <v>0</v>
      </c>
      <c r="I3551" s="44">
        <v>0</v>
      </c>
      <c r="J3551" s="44">
        <v>0</v>
      </c>
      <c r="K3551" s="48">
        <v>0</v>
      </c>
      <c r="L3551" s="49">
        <v>2970</v>
      </c>
      <c r="M3551" s="49">
        <v>0</v>
      </c>
      <c r="N3551" s="10">
        <v>0</v>
      </c>
      <c r="O3551" s="10">
        <v>0</v>
      </c>
      <c r="P3551" s="10">
        <v>0</v>
      </c>
      <c r="Q3551" s="10">
        <v>0</v>
      </c>
      <c r="R3551" s="10">
        <v>0</v>
      </c>
      <c r="S3551" s="10">
        <v>0</v>
      </c>
      <c r="T3551" s="50">
        <f t="shared" si="188"/>
        <v>247.5</v>
      </c>
      <c r="U3551" s="50">
        <f t="shared" si="188"/>
        <v>0</v>
      </c>
      <c r="V3551" s="50">
        <f t="shared" si="188"/>
        <v>0</v>
      </c>
      <c r="W3551" s="50">
        <f t="shared" si="187"/>
        <v>0</v>
      </c>
      <c r="X3551" s="50">
        <f t="shared" si="187"/>
        <v>0</v>
      </c>
      <c r="Y3551" s="50">
        <f t="shared" si="187"/>
        <v>0</v>
      </c>
      <c r="Z3551" s="50">
        <f t="shared" si="187"/>
        <v>0</v>
      </c>
      <c r="AA3551" s="50">
        <f t="shared" si="186"/>
        <v>0</v>
      </c>
      <c r="AB3551" s="50">
        <f t="shared" si="185"/>
        <v>247.5</v>
      </c>
      <c r="AC3551" s="48" t="str">
        <f>VLOOKUP(ПРОДАЖИ!C:C,'ИЗ ОСНОВЫ НОМЕНКЛАТУР'!D:E,2,0)</f>
        <v>Инструменты и расходные материалы</v>
      </c>
      <c r="AD3551" s="48" t="str">
        <f>VLOOKUP(C:C,'ИЗ ОСНОВЫ НОМЕНКЛАТУР'!D:F,3,0)</f>
        <v>Насадки, сверла</v>
      </c>
      <c r="AE3551" s="48" t="str">
        <f>VLOOKUP(C:C,'ИЗ ОСНОВЫ НОМЕНКЛАТУР'!D:H,5,0)</f>
        <v>C</v>
      </c>
    </row>
    <row r="3552" spans="1:31" ht="9.6" customHeight="1" x14ac:dyDescent="0.2">
      <c r="A3552" s="45" t="s">
        <v>3363</v>
      </c>
      <c r="B3552" s="11"/>
      <c r="C3552" s="11" t="s">
        <v>3548</v>
      </c>
      <c r="D3552" s="44">
        <v>0</v>
      </c>
      <c r="E3552" s="44">
        <v>0</v>
      </c>
      <c r="F3552" s="48">
        <v>0</v>
      </c>
      <c r="G3552" s="48">
        <v>0</v>
      </c>
      <c r="H3552" s="44">
        <v>1</v>
      </c>
      <c r="I3552" s="44">
        <v>0</v>
      </c>
      <c r="J3552" s="44">
        <v>0</v>
      </c>
      <c r="K3552" s="48">
        <v>0</v>
      </c>
      <c r="L3552" s="49">
        <v>0</v>
      </c>
      <c r="M3552" s="49">
        <v>0</v>
      </c>
      <c r="N3552" s="10">
        <v>0</v>
      </c>
      <c r="O3552" s="10">
        <v>0</v>
      </c>
      <c r="P3552" s="10">
        <v>1064.45</v>
      </c>
      <c r="Q3552" s="10">
        <v>0</v>
      </c>
      <c r="R3552" s="10">
        <v>0</v>
      </c>
      <c r="S3552" s="10">
        <v>0</v>
      </c>
      <c r="T3552" s="50">
        <f t="shared" si="188"/>
        <v>0</v>
      </c>
      <c r="U3552" s="50">
        <f t="shared" si="188"/>
        <v>0</v>
      </c>
      <c r="V3552" s="50">
        <f t="shared" si="188"/>
        <v>0</v>
      </c>
      <c r="W3552" s="50">
        <f t="shared" si="187"/>
        <v>0</v>
      </c>
      <c r="X3552" s="50">
        <f t="shared" si="187"/>
        <v>88.704166666666666</v>
      </c>
      <c r="Y3552" s="50">
        <f t="shared" si="187"/>
        <v>0</v>
      </c>
      <c r="Z3552" s="50">
        <f t="shared" si="187"/>
        <v>0</v>
      </c>
      <c r="AA3552" s="50">
        <f t="shared" si="186"/>
        <v>0</v>
      </c>
      <c r="AB3552" s="50">
        <f t="shared" si="185"/>
        <v>88.704166666666666</v>
      </c>
      <c r="AC3552" s="48" t="str">
        <f>VLOOKUP(ПРОДАЖИ!C:C,'ИЗ ОСНОВЫ НОМЕНКЛАТУР'!D:E,2,0)</f>
        <v>Инструменты и расходные материалы</v>
      </c>
      <c r="AD3552" s="48" t="str">
        <f>VLOOKUP(C:C,'ИЗ ОСНОВЫ НОМЕНКЛАТУР'!D:F,3,0)</f>
        <v>Насадки, сверла</v>
      </c>
      <c r="AE3552" s="48" t="str">
        <f>VLOOKUP(C:C,'ИЗ ОСНОВЫ НОМЕНКЛАТУР'!D:H,5,0)</f>
        <v>C</v>
      </c>
    </row>
    <row r="3553" spans="1:31" ht="9.6" customHeight="1" x14ac:dyDescent="0.2">
      <c r="A3553" s="45" t="s">
        <v>3363</v>
      </c>
      <c r="B3553" s="11"/>
      <c r="C3553" s="11" t="s">
        <v>3549</v>
      </c>
      <c r="D3553" s="44">
        <v>0</v>
      </c>
      <c r="E3553" s="44">
        <v>0</v>
      </c>
      <c r="F3553" s="48">
        <v>0</v>
      </c>
      <c r="G3553" s="48">
        <v>0</v>
      </c>
      <c r="H3553" s="44">
        <v>1</v>
      </c>
      <c r="I3553" s="44">
        <v>0</v>
      </c>
      <c r="J3553" s="44">
        <v>0</v>
      </c>
      <c r="K3553" s="48">
        <v>0</v>
      </c>
      <c r="L3553" s="49">
        <v>0</v>
      </c>
      <c r="M3553" s="49">
        <v>0</v>
      </c>
      <c r="N3553" s="10">
        <v>0</v>
      </c>
      <c r="O3553" s="10">
        <v>0</v>
      </c>
      <c r="P3553" s="10">
        <v>471.04</v>
      </c>
      <c r="Q3553" s="10">
        <v>0</v>
      </c>
      <c r="R3553" s="10">
        <v>0</v>
      </c>
      <c r="S3553" s="10">
        <v>0</v>
      </c>
      <c r="T3553" s="50">
        <f t="shared" si="188"/>
        <v>0</v>
      </c>
      <c r="U3553" s="50">
        <f t="shared" si="188"/>
        <v>0</v>
      </c>
      <c r="V3553" s="50">
        <f t="shared" si="188"/>
        <v>0</v>
      </c>
      <c r="W3553" s="50">
        <f t="shared" si="187"/>
        <v>0</v>
      </c>
      <c r="X3553" s="50">
        <f t="shared" si="187"/>
        <v>39.253333333333337</v>
      </c>
      <c r="Y3553" s="50">
        <f t="shared" si="187"/>
        <v>0</v>
      </c>
      <c r="Z3553" s="50">
        <f t="shared" si="187"/>
        <v>0</v>
      </c>
      <c r="AA3553" s="50">
        <f t="shared" si="186"/>
        <v>0</v>
      </c>
      <c r="AB3553" s="50">
        <f t="shared" si="185"/>
        <v>39.253333333333337</v>
      </c>
      <c r="AC3553" s="48" t="str">
        <f>VLOOKUP(ПРОДАЖИ!C:C,'ИЗ ОСНОВЫ НОМЕНКЛАТУР'!D:E,2,0)</f>
        <v>Инструменты и расходные материалы</v>
      </c>
      <c r="AD3553" s="48" t="str">
        <f>VLOOKUP(C:C,'ИЗ ОСНОВЫ НОМЕНКЛАТУР'!D:F,3,0)</f>
        <v>Насадки, сверла</v>
      </c>
      <c r="AE3553" s="48" t="str">
        <f>VLOOKUP(C:C,'ИЗ ОСНОВЫ НОМЕНКЛАТУР'!D:H,5,0)</f>
        <v>C</v>
      </c>
    </row>
    <row r="3554" spans="1:31" ht="9.6" customHeight="1" x14ac:dyDescent="0.2">
      <c r="A3554" s="45" t="s">
        <v>3363</v>
      </c>
      <c r="B3554" s="11"/>
      <c r="C3554" s="11" t="s">
        <v>3550</v>
      </c>
      <c r="D3554" s="44">
        <v>1</v>
      </c>
      <c r="E3554" s="44">
        <v>0</v>
      </c>
      <c r="F3554" s="48">
        <v>0</v>
      </c>
      <c r="G3554" s="48">
        <v>0</v>
      </c>
      <c r="H3554" s="44">
        <v>0</v>
      </c>
      <c r="I3554" s="44">
        <v>0</v>
      </c>
      <c r="J3554" s="44">
        <v>0</v>
      </c>
      <c r="K3554" s="48">
        <v>0</v>
      </c>
      <c r="L3554" s="49">
        <v>18047.25</v>
      </c>
      <c r="M3554" s="49">
        <v>0</v>
      </c>
      <c r="N3554" s="10">
        <v>0</v>
      </c>
      <c r="O3554" s="10">
        <v>0</v>
      </c>
      <c r="P3554" s="10">
        <v>0</v>
      </c>
      <c r="Q3554" s="10">
        <v>0</v>
      </c>
      <c r="R3554" s="10">
        <v>0</v>
      </c>
      <c r="S3554" s="10">
        <v>0</v>
      </c>
      <c r="T3554" s="50">
        <f t="shared" si="188"/>
        <v>1503.9375</v>
      </c>
      <c r="U3554" s="50">
        <f t="shared" si="188"/>
        <v>0</v>
      </c>
      <c r="V3554" s="50">
        <f t="shared" si="188"/>
        <v>0</v>
      </c>
      <c r="W3554" s="50">
        <f t="shared" si="187"/>
        <v>0</v>
      </c>
      <c r="X3554" s="50">
        <f t="shared" si="187"/>
        <v>0</v>
      </c>
      <c r="Y3554" s="50">
        <f t="shared" si="187"/>
        <v>0</v>
      </c>
      <c r="Z3554" s="50">
        <f t="shared" si="187"/>
        <v>0</v>
      </c>
      <c r="AA3554" s="50">
        <f t="shared" si="186"/>
        <v>0</v>
      </c>
      <c r="AB3554" s="50">
        <f t="shared" si="185"/>
        <v>1503.9375</v>
      </c>
      <c r="AC3554" s="48" t="str">
        <f>VLOOKUP(ПРОДАЖИ!C:C,'ИЗ ОСНОВЫ НОМЕНКЛАТУР'!D:E,2,0)</f>
        <v>Инструменты и расходные материалы</v>
      </c>
      <c r="AD3554" s="48" t="str">
        <f>VLOOKUP(C:C,'ИЗ ОСНОВЫ НОМЕНКЛАТУР'!D:F,3,0)</f>
        <v>Насадки, сверла</v>
      </c>
      <c r="AE3554" s="48" t="str">
        <f>VLOOKUP(C:C,'ИЗ ОСНОВЫ НОМЕНКЛАТУР'!D:H,5,0)</f>
        <v>C</v>
      </c>
    </row>
    <row r="3555" spans="1:31" ht="9.6" customHeight="1" x14ac:dyDescent="0.2">
      <c r="A3555" s="45" t="s">
        <v>3363</v>
      </c>
      <c r="B3555" s="11"/>
      <c r="C3555" s="11" t="s">
        <v>3551</v>
      </c>
      <c r="D3555" s="44">
        <v>5</v>
      </c>
      <c r="E3555" s="44">
        <v>0</v>
      </c>
      <c r="F3555" s="48">
        <v>9</v>
      </c>
      <c r="G3555" s="48">
        <v>0</v>
      </c>
      <c r="H3555" s="44">
        <v>0</v>
      </c>
      <c r="I3555" s="44">
        <v>0</v>
      </c>
      <c r="J3555" s="44">
        <v>13</v>
      </c>
      <c r="K3555" s="48">
        <v>0</v>
      </c>
      <c r="L3555" s="49">
        <v>27033.5</v>
      </c>
      <c r="M3555" s="49">
        <v>0</v>
      </c>
      <c r="N3555" s="10">
        <v>48660.25</v>
      </c>
      <c r="O3555" s="10">
        <v>0</v>
      </c>
      <c r="P3555" s="10">
        <v>0</v>
      </c>
      <c r="Q3555" s="10">
        <v>0</v>
      </c>
      <c r="R3555" s="10">
        <v>13390</v>
      </c>
      <c r="S3555" s="10">
        <v>0</v>
      </c>
      <c r="T3555" s="50">
        <f t="shared" si="188"/>
        <v>2252.7916666666665</v>
      </c>
      <c r="U3555" s="50">
        <f t="shared" si="188"/>
        <v>0</v>
      </c>
      <c r="V3555" s="50">
        <f t="shared" si="188"/>
        <v>4055.0208333333335</v>
      </c>
      <c r="W3555" s="50">
        <f t="shared" si="187"/>
        <v>0</v>
      </c>
      <c r="X3555" s="50">
        <f t="shared" si="187"/>
        <v>0</v>
      </c>
      <c r="Y3555" s="50">
        <f t="shared" si="187"/>
        <v>0</v>
      </c>
      <c r="Z3555" s="50">
        <f t="shared" si="187"/>
        <v>1115.8333333333333</v>
      </c>
      <c r="AA3555" s="50">
        <f t="shared" si="186"/>
        <v>0</v>
      </c>
      <c r="AB3555" s="50">
        <f t="shared" si="185"/>
        <v>7423.645833333333</v>
      </c>
      <c r="AC3555" s="48" t="str">
        <f>VLOOKUP(ПРОДАЖИ!C:C,'ИЗ ОСНОВЫ НОМЕНКЛАТУР'!D:E,2,0)</f>
        <v>Инструменты и расходные материалы</v>
      </c>
      <c r="AD3555" s="48" t="str">
        <f>VLOOKUP(C:C,'ИЗ ОСНОВЫ НОМЕНКЛАТУР'!D:F,3,0)</f>
        <v>Насадки, сверла</v>
      </c>
      <c r="AE3555" s="48" t="str">
        <f>VLOOKUP(C:C,'ИЗ ОСНОВЫ НОМЕНКЛАТУР'!D:H,5,0)</f>
        <v>C</v>
      </c>
    </row>
    <row r="3556" spans="1:31" ht="9.6" customHeight="1" x14ac:dyDescent="0.2">
      <c r="A3556" s="45" t="s">
        <v>3363</v>
      </c>
      <c r="B3556" s="11"/>
      <c r="C3556" s="11" t="s">
        <v>3552</v>
      </c>
      <c r="D3556" s="44">
        <v>10</v>
      </c>
      <c r="E3556" s="44">
        <v>0</v>
      </c>
      <c r="F3556" s="48">
        <v>8</v>
      </c>
      <c r="G3556" s="48">
        <v>0</v>
      </c>
      <c r="H3556" s="44">
        <v>0</v>
      </c>
      <c r="I3556" s="44">
        <v>0</v>
      </c>
      <c r="J3556" s="44">
        <v>10</v>
      </c>
      <c r="K3556" s="48">
        <v>0</v>
      </c>
      <c r="L3556" s="49">
        <v>68607.649999999994</v>
      </c>
      <c r="M3556" s="49">
        <v>0</v>
      </c>
      <c r="N3556" s="10">
        <v>54886.13</v>
      </c>
      <c r="O3556" s="10">
        <v>0</v>
      </c>
      <c r="P3556" s="10">
        <v>0</v>
      </c>
      <c r="Q3556" s="10">
        <v>0</v>
      </c>
      <c r="R3556" s="10">
        <v>10300</v>
      </c>
      <c r="S3556" s="10">
        <v>0</v>
      </c>
      <c r="T3556" s="50">
        <f t="shared" si="188"/>
        <v>5717.3041666666659</v>
      </c>
      <c r="U3556" s="50">
        <f t="shared" si="188"/>
        <v>0</v>
      </c>
      <c r="V3556" s="50">
        <f t="shared" si="188"/>
        <v>4573.8441666666668</v>
      </c>
      <c r="W3556" s="50">
        <f t="shared" si="187"/>
        <v>0</v>
      </c>
      <c r="X3556" s="50">
        <f t="shared" si="187"/>
        <v>0</v>
      </c>
      <c r="Y3556" s="50">
        <f t="shared" si="187"/>
        <v>0</v>
      </c>
      <c r="Z3556" s="50">
        <f t="shared" si="187"/>
        <v>858.33333333333337</v>
      </c>
      <c r="AA3556" s="50">
        <f t="shared" si="186"/>
        <v>0</v>
      </c>
      <c r="AB3556" s="50">
        <f t="shared" si="185"/>
        <v>11149.481666666667</v>
      </c>
      <c r="AC3556" s="48" t="str">
        <f>VLOOKUP(ПРОДАЖИ!C:C,'ИЗ ОСНОВЫ НОМЕНКЛАТУР'!D:E,2,0)</f>
        <v>Инструменты и расходные материалы</v>
      </c>
      <c r="AD3556" s="48" t="str">
        <f>VLOOKUP(C:C,'ИЗ ОСНОВЫ НОМЕНКЛАТУР'!D:F,3,0)</f>
        <v>Насадки, сверла</v>
      </c>
      <c r="AE3556" s="48" t="str">
        <f>VLOOKUP(C:C,'ИЗ ОСНОВЫ НОМЕНКЛАТУР'!D:H,5,0)</f>
        <v>C</v>
      </c>
    </row>
    <row r="3557" spans="1:31" ht="9.6" customHeight="1" x14ac:dyDescent="0.2">
      <c r="A3557" s="45" t="s">
        <v>3363</v>
      </c>
      <c r="B3557" s="11"/>
      <c r="C3557" s="11" t="s">
        <v>3553</v>
      </c>
      <c r="D3557" s="44">
        <v>47</v>
      </c>
      <c r="E3557" s="44">
        <v>0</v>
      </c>
      <c r="F3557" s="48">
        <v>0</v>
      </c>
      <c r="G3557" s="48">
        <v>0</v>
      </c>
      <c r="H3557" s="44">
        <v>0</v>
      </c>
      <c r="I3557" s="44">
        <v>0</v>
      </c>
      <c r="J3557" s="44">
        <v>0</v>
      </c>
      <c r="K3557" s="48">
        <v>0</v>
      </c>
      <c r="L3557" s="49">
        <v>135527.81</v>
      </c>
      <c r="M3557" s="49">
        <v>0</v>
      </c>
      <c r="N3557" s="10">
        <v>0</v>
      </c>
      <c r="O3557" s="10">
        <v>0</v>
      </c>
      <c r="P3557" s="10">
        <v>0</v>
      </c>
      <c r="Q3557" s="10">
        <v>0</v>
      </c>
      <c r="R3557" s="10">
        <v>0</v>
      </c>
      <c r="S3557" s="10">
        <v>0</v>
      </c>
      <c r="T3557" s="50">
        <f t="shared" si="188"/>
        <v>11293.984166666667</v>
      </c>
      <c r="U3557" s="50">
        <f t="shared" si="188"/>
        <v>0</v>
      </c>
      <c r="V3557" s="50">
        <f t="shared" si="188"/>
        <v>0</v>
      </c>
      <c r="W3557" s="50">
        <f t="shared" si="187"/>
        <v>0</v>
      </c>
      <c r="X3557" s="50">
        <f t="shared" si="187"/>
        <v>0</v>
      </c>
      <c r="Y3557" s="50">
        <f t="shared" si="187"/>
        <v>0</v>
      </c>
      <c r="Z3557" s="50">
        <f t="shared" si="187"/>
        <v>0</v>
      </c>
      <c r="AA3557" s="50">
        <f t="shared" si="186"/>
        <v>0</v>
      </c>
      <c r="AB3557" s="50">
        <f t="shared" si="185"/>
        <v>11293.984166666667</v>
      </c>
      <c r="AC3557" s="48" t="str">
        <f>VLOOKUP(ПРОДАЖИ!C:C,'ИЗ ОСНОВЫ НОМЕНКЛАТУР'!D:E,2,0)</f>
        <v>Инструменты и расходные материалы</v>
      </c>
      <c r="AD3557" s="48" t="str">
        <f>VLOOKUP(C:C,'ИЗ ОСНОВЫ НОМЕНКЛАТУР'!D:F,3,0)</f>
        <v>Насадки, сверла</v>
      </c>
      <c r="AE3557" s="48" t="str">
        <f>VLOOKUP(C:C,'ИЗ ОСНОВЫ НОМЕНКЛАТУР'!D:H,5,0)</f>
        <v>C</v>
      </c>
    </row>
    <row r="3558" spans="1:31" ht="9.6" customHeight="1" x14ac:dyDescent="0.2">
      <c r="A3558" s="45" t="s">
        <v>3363</v>
      </c>
      <c r="B3558" s="11"/>
      <c r="C3558" s="11" t="s">
        <v>3554</v>
      </c>
      <c r="D3558" s="44">
        <v>293</v>
      </c>
      <c r="E3558" s="44">
        <v>0</v>
      </c>
      <c r="F3558" s="48">
        <v>0</v>
      </c>
      <c r="G3558" s="48">
        <v>0</v>
      </c>
      <c r="H3558" s="44">
        <v>0</v>
      </c>
      <c r="I3558" s="44">
        <v>0</v>
      </c>
      <c r="J3558" s="44">
        <v>0</v>
      </c>
      <c r="K3558" s="48">
        <v>0</v>
      </c>
      <c r="L3558" s="49">
        <v>257306.14</v>
      </c>
      <c r="M3558" s="49">
        <v>0</v>
      </c>
      <c r="N3558" s="10">
        <v>0</v>
      </c>
      <c r="O3558" s="10">
        <v>0</v>
      </c>
      <c r="P3558" s="10">
        <v>0</v>
      </c>
      <c r="Q3558" s="10">
        <v>0</v>
      </c>
      <c r="R3558" s="10">
        <v>0</v>
      </c>
      <c r="S3558" s="10">
        <v>0</v>
      </c>
      <c r="T3558" s="50">
        <f t="shared" si="188"/>
        <v>21442.178333333333</v>
      </c>
      <c r="U3558" s="50">
        <f t="shared" si="188"/>
        <v>0</v>
      </c>
      <c r="V3558" s="50">
        <f t="shared" si="188"/>
        <v>0</v>
      </c>
      <c r="W3558" s="50">
        <f t="shared" si="187"/>
        <v>0</v>
      </c>
      <c r="X3558" s="50">
        <f t="shared" si="187"/>
        <v>0</v>
      </c>
      <c r="Y3558" s="50">
        <f t="shared" si="187"/>
        <v>0</v>
      </c>
      <c r="Z3558" s="50">
        <f t="shared" si="187"/>
        <v>0</v>
      </c>
      <c r="AA3558" s="50">
        <f t="shared" si="186"/>
        <v>0</v>
      </c>
      <c r="AB3558" s="50">
        <f t="shared" si="185"/>
        <v>21442.178333333333</v>
      </c>
      <c r="AC3558" s="48" t="str">
        <f>VLOOKUP(ПРОДАЖИ!C:C,'ИЗ ОСНОВЫ НОМЕНКЛАТУР'!D:E,2,0)</f>
        <v>Инструменты и расходные материалы</v>
      </c>
      <c r="AD3558" s="48" t="str">
        <f>VLOOKUP(C:C,'ИЗ ОСНОВЫ НОМЕНКЛАТУР'!D:F,3,0)</f>
        <v>Насадки, сверла</v>
      </c>
      <c r="AE3558" s="48" t="str">
        <f>VLOOKUP(C:C,'ИЗ ОСНОВЫ НОМЕНКЛАТУР'!D:H,5,0)</f>
        <v>C</v>
      </c>
    </row>
    <row r="3559" spans="1:31" ht="9.6" customHeight="1" x14ac:dyDescent="0.2">
      <c r="A3559" s="45" t="s">
        <v>3363</v>
      </c>
      <c r="B3559" s="11"/>
      <c r="C3559" s="11" t="s">
        <v>3555</v>
      </c>
      <c r="D3559" s="44">
        <v>487</v>
      </c>
      <c r="E3559" s="44">
        <v>0</v>
      </c>
      <c r="F3559" s="48">
        <v>0</v>
      </c>
      <c r="G3559" s="48">
        <v>0</v>
      </c>
      <c r="H3559" s="44">
        <v>0</v>
      </c>
      <c r="I3559" s="44">
        <v>0</v>
      </c>
      <c r="J3559" s="44">
        <v>0</v>
      </c>
      <c r="K3559" s="48">
        <v>0</v>
      </c>
      <c r="L3559" s="49">
        <v>430706.54</v>
      </c>
      <c r="M3559" s="49">
        <v>0</v>
      </c>
      <c r="N3559" s="10">
        <v>0</v>
      </c>
      <c r="O3559" s="10">
        <v>0</v>
      </c>
      <c r="P3559" s="10">
        <v>0</v>
      </c>
      <c r="Q3559" s="10">
        <v>0</v>
      </c>
      <c r="R3559" s="10">
        <v>0</v>
      </c>
      <c r="S3559" s="10">
        <v>0</v>
      </c>
      <c r="T3559" s="50">
        <f t="shared" si="188"/>
        <v>35892.211666666662</v>
      </c>
      <c r="U3559" s="50">
        <f t="shared" si="188"/>
        <v>0</v>
      </c>
      <c r="V3559" s="50">
        <f t="shared" si="188"/>
        <v>0</v>
      </c>
      <c r="W3559" s="50">
        <f t="shared" si="187"/>
        <v>0</v>
      </c>
      <c r="X3559" s="50">
        <f t="shared" si="187"/>
        <v>0</v>
      </c>
      <c r="Y3559" s="50">
        <f t="shared" si="187"/>
        <v>0</v>
      </c>
      <c r="Z3559" s="50">
        <f t="shared" si="187"/>
        <v>0</v>
      </c>
      <c r="AA3559" s="50">
        <f t="shared" si="186"/>
        <v>0</v>
      </c>
      <c r="AB3559" s="50">
        <f t="shared" si="185"/>
        <v>35892.211666666662</v>
      </c>
      <c r="AC3559" s="48" t="str">
        <f>VLOOKUP(ПРОДАЖИ!C:C,'ИЗ ОСНОВЫ НОМЕНКЛАТУР'!D:E,2,0)</f>
        <v>Инструменты и расходные материалы</v>
      </c>
      <c r="AD3559" s="48" t="str">
        <f>VLOOKUP(C:C,'ИЗ ОСНОВЫ НОМЕНКЛАТУР'!D:F,3,0)</f>
        <v>Насадки, сверла</v>
      </c>
      <c r="AE3559" s="48" t="str">
        <f>VLOOKUP(C:C,'ИЗ ОСНОВЫ НОМЕНКЛАТУР'!D:H,5,0)</f>
        <v>C</v>
      </c>
    </row>
    <row r="3560" spans="1:31" ht="9.6" customHeight="1" x14ac:dyDescent="0.2">
      <c r="A3560" s="45" t="s">
        <v>3556</v>
      </c>
      <c r="B3560" s="45"/>
      <c r="C3560" s="45"/>
      <c r="D3560" s="44">
        <v>0</v>
      </c>
      <c r="E3560" s="44">
        <v>0</v>
      </c>
      <c r="F3560" s="48">
        <v>0</v>
      </c>
      <c r="G3560" s="48">
        <v>0</v>
      </c>
      <c r="H3560" s="44">
        <v>0</v>
      </c>
      <c r="I3560" s="44">
        <v>0</v>
      </c>
      <c r="J3560" s="44">
        <v>0</v>
      </c>
      <c r="K3560" s="48">
        <v>0</v>
      </c>
      <c r="L3560" s="49">
        <v>0</v>
      </c>
      <c r="M3560" s="49">
        <v>0</v>
      </c>
      <c r="N3560" s="10">
        <v>0</v>
      </c>
      <c r="O3560" s="10">
        <v>0</v>
      </c>
      <c r="P3560" s="10">
        <v>0</v>
      </c>
      <c r="Q3560" s="10">
        <v>0</v>
      </c>
      <c r="R3560" s="10">
        <v>0</v>
      </c>
      <c r="S3560" s="10">
        <v>0</v>
      </c>
      <c r="T3560" s="50">
        <f t="shared" si="188"/>
        <v>0</v>
      </c>
      <c r="U3560" s="50">
        <f t="shared" si="188"/>
        <v>0</v>
      </c>
      <c r="V3560" s="50">
        <f t="shared" si="188"/>
        <v>0</v>
      </c>
      <c r="W3560" s="50">
        <f t="shared" si="187"/>
        <v>0</v>
      </c>
      <c r="X3560" s="50">
        <f t="shared" si="187"/>
        <v>0</v>
      </c>
      <c r="Y3560" s="50">
        <f t="shared" si="187"/>
        <v>0</v>
      </c>
      <c r="Z3560" s="50">
        <f t="shared" si="187"/>
        <v>0</v>
      </c>
      <c r="AA3560" s="50">
        <f t="shared" si="186"/>
        <v>0</v>
      </c>
      <c r="AB3560" s="50">
        <f t="shared" si="185"/>
        <v>0</v>
      </c>
      <c r="AC3560" s="48" t="e">
        <f>VLOOKUP(ПРОДАЖИ!C:C,'ИЗ ОСНОВЫ НОМЕНКЛАТУР'!D:E,2,0)</f>
        <v>#N/A</v>
      </c>
      <c r="AD3560" s="48" t="e">
        <f>VLOOKUP(C:C,'ИЗ ОСНОВЫ НОМЕНКЛАТУР'!D:F,3,0)</f>
        <v>#N/A</v>
      </c>
      <c r="AE3560" s="48" t="e">
        <f>VLOOKUP(C:C,'ИЗ ОСНОВЫ НОМЕНКЛАТУР'!D:H,5,0)</f>
        <v>#N/A</v>
      </c>
    </row>
    <row r="3561" spans="1:31" ht="9.6" customHeight="1" x14ac:dyDescent="0.2">
      <c r="A3561" s="45" t="s">
        <v>3556</v>
      </c>
      <c r="B3561" s="46" t="s">
        <v>3557</v>
      </c>
      <c r="C3561" s="46"/>
      <c r="D3561" s="44">
        <v>0</v>
      </c>
      <c r="E3561" s="44">
        <v>0</v>
      </c>
      <c r="F3561" s="48">
        <v>0</v>
      </c>
      <c r="G3561" s="48">
        <v>0</v>
      </c>
      <c r="H3561" s="44">
        <v>0</v>
      </c>
      <c r="I3561" s="44">
        <v>0</v>
      </c>
      <c r="J3561" s="44">
        <v>0</v>
      </c>
      <c r="K3561" s="48">
        <v>0</v>
      </c>
      <c r="L3561" s="49">
        <v>0</v>
      </c>
      <c r="M3561" s="49">
        <v>0</v>
      </c>
      <c r="N3561" s="10">
        <v>0</v>
      </c>
      <c r="O3561" s="10">
        <v>0</v>
      </c>
      <c r="P3561" s="10">
        <v>0</v>
      </c>
      <c r="Q3561" s="10">
        <v>0</v>
      </c>
      <c r="R3561" s="10">
        <v>0</v>
      </c>
      <c r="S3561" s="10">
        <v>0</v>
      </c>
      <c r="T3561" s="50">
        <f t="shared" si="188"/>
        <v>0</v>
      </c>
      <c r="U3561" s="50">
        <f t="shared" si="188"/>
        <v>0</v>
      </c>
      <c r="V3561" s="50">
        <f t="shared" si="188"/>
        <v>0</v>
      </c>
      <c r="W3561" s="50">
        <f t="shared" si="187"/>
        <v>0</v>
      </c>
      <c r="X3561" s="50">
        <f t="shared" si="187"/>
        <v>0</v>
      </c>
      <c r="Y3561" s="50">
        <f t="shared" si="187"/>
        <v>0</v>
      </c>
      <c r="Z3561" s="50">
        <f t="shared" si="187"/>
        <v>0</v>
      </c>
      <c r="AA3561" s="50">
        <f t="shared" si="186"/>
        <v>0</v>
      </c>
      <c r="AB3561" s="50">
        <f t="shared" si="185"/>
        <v>0</v>
      </c>
      <c r="AC3561" s="48" t="e">
        <f>VLOOKUP(ПРОДАЖИ!C:C,'ИЗ ОСНОВЫ НОМЕНКЛАТУР'!D:E,2,0)</f>
        <v>#N/A</v>
      </c>
      <c r="AD3561" s="48" t="e">
        <f>VLOOKUP(C:C,'ИЗ ОСНОВЫ НОМЕНКЛАТУР'!D:F,3,0)</f>
        <v>#N/A</v>
      </c>
      <c r="AE3561" s="48" t="e">
        <f>VLOOKUP(C:C,'ИЗ ОСНОВЫ НОМЕНКЛАТУР'!D:H,5,0)</f>
        <v>#N/A</v>
      </c>
    </row>
    <row r="3562" spans="1:31" ht="9.6" customHeight="1" x14ac:dyDescent="0.2">
      <c r="A3562" s="45" t="s">
        <v>3556</v>
      </c>
      <c r="B3562" s="11"/>
      <c r="C3562" s="11" t="s">
        <v>3558</v>
      </c>
      <c r="D3562" s="44">
        <v>2424</v>
      </c>
      <c r="E3562" s="44">
        <v>396</v>
      </c>
      <c r="F3562" s="48">
        <v>1003</v>
      </c>
      <c r="G3562" s="48">
        <v>0</v>
      </c>
      <c r="H3562" s="44">
        <v>332</v>
      </c>
      <c r="I3562" s="44">
        <v>445</v>
      </c>
      <c r="J3562" s="44">
        <v>0</v>
      </c>
      <c r="K3562" s="48">
        <v>0</v>
      </c>
      <c r="L3562" s="49">
        <v>3444242.87</v>
      </c>
      <c r="M3562" s="49">
        <v>562320</v>
      </c>
      <c r="N3562" s="10">
        <v>1426064.73</v>
      </c>
      <c r="O3562" s="10">
        <v>0</v>
      </c>
      <c r="P3562" s="10">
        <v>497202.95</v>
      </c>
      <c r="Q3562" s="10">
        <v>654601.07999999996</v>
      </c>
      <c r="R3562" s="10">
        <v>0</v>
      </c>
      <c r="S3562" s="10">
        <v>0</v>
      </c>
      <c r="T3562" s="50">
        <f t="shared" si="188"/>
        <v>287020.2391666667</v>
      </c>
      <c r="U3562" s="50">
        <f t="shared" si="188"/>
        <v>46860</v>
      </c>
      <c r="V3562" s="50">
        <f t="shared" si="188"/>
        <v>118838.72749999999</v>
      </c>
      <c r="W3562" s="50">
        <f t="shared" si="187"/>
        <v>0</v>
      </c>
      <c r="X3562" s="50">
        <f t="shared" si="187"/>
        <v>41433.57916666667</v>
      </c>
      <c r="Y3562" s="50">
        <f t="shared" si="187"/>
        <v>54550.09</v>
      </c>
      <c r="Z3562" s="50">
        <f t="shared" si="187"/>
        <v>0</v>
      </c>
      <c r="AA3562" s="50">
        <f t="shared" si="186"/>
        <v>0</v>
      </c>
      <c r="AB3562" s="50">
        <f t="shared" si="185"/>
        <v>548702.63583333336</v>
      </c>
      <c r="AC3562" s="48" t="str">
        <f>VLOOKUP(ПРОДАЖИ!C:C,'ИЗ ОСНОВЫ НОМЕНКЛАТУР'!D:E,2,0)</f>
        <v>Упаковочные материалы</v>
      </c>
      <c r="AD3562" s="48" t="str">
        <f>VLOOKUP(C:C,'ИЗ ОСНОВЫ НОМЕНКЛАТУР'!D:F,3,0)</f>
        <v>Лента, скотч, пленка</v>
      </c>
      <c r="AE3562" s="48" t="str">
        <f>VLOOKUP(C:C,'ИЗ ОСНОВЫ НОМЕНКЛАТУР'!D:H,5,0)</f>
        <v>C</v>
      </c>
    </row>
    <row r="3563" spans="1:31" ht="9.6" customHeight="1" x14ac:dyDescent="0.2">
      <c r="A3563" s="45" t="s">
        <v>3556</v>
      </c>
      <c r="B3563" s="11"/>
      <c r="C3563" s="11" t="s">
        <v>3559</v>
      </c>
      <c r="D3563" s="44">
        <v>1237</v>
      </c>
      <c r="E3563" s="44">
        <v>0</v>
      </c>
      <c r="F3563" s="48">
        <v>495</v>
      </c>
      <c r="G3563" s="48">
        <v>0</v>
      </c>
      <c r="H3563" s="44">
        <v>153</v>
      </c>
      <c r="I3563" s="44">
        <v>126</v>
      </c>
      <c r="J3563" s="44">
        <v>0</v>
      </c>
      <c r="K3563" s="48">
        <v>0</v>
      </c>
      <c r="L3563" s="49">
        <v>1537235.45</v>
      </c>
      <c r="M3563" s="49">
        <v>0</v>
      </c>
      <c r="N3563" s="10">
        <v>644903.06000000006</v>
      </c>
      <c r="O3563" s="10">
        <v>0</v>
      </c>
      <c r="P3563" s="10">
        <v>284680.93</v>
      </c>
      <c r="Q3563" s="10">
        <v>234657.9</v>
      </c>
      <c r="R3563" s="10">
        <v>0</v>
      </c>
      <c r="S3563" s="10">
        <v>0</v>
      </c>
      <c r="T3563" s="50">
        <f t="shared" si="188"/>
        <v>128102.95416666666</v>
      </c>
      <c r="U3563" s="50">
        <f t="shared" si="188"/>
        <v>0</v>
      </c>
      <c r="V3563" s="50">
        <f t="shared" si="188"/>
        <v>53741.921666666669</v>
      </c>
      <c r="W3563" s="50">
        <f t="shared" si="187"/>
        <v>0</v>
      </c>
      <c r="X3563" s="50">
        <f t="shared" si="187"/>
        <v>23723.410833333332</v>
      </c>
      <c r="Y3563" s="50">
        <f t="shared" si="187"/>
        <v>19554.825000000001</v>
      </c>
      <c r="Z3563" s="50">
        <f t="shared" si="187"/>
        <v>0</v>
      </c>
      <c r="AA3563" s="50">
        <f t="shared" si="186"/>
        <v>0</v>
      </c>
      <c r="AB3563" s="50">
        <f t="shared" si="185"/>
        <v>225123.11166666666</v>
      </c>
      <c r="AC3563" s="48" t="str">
        <f>VLOOKUP(ПРОДАЖИ!C:C,'ИЗ ОСНОВЫ НОМЕНКЛАТУР'!D:E,2,0)</f>
        <v>Упаковочные материалы</v>
      </c>
      <c r="AD3563" s="48" t="str">
        <f>VLOOKUP(C:C,'ИЗ ОСНОВЫ НОМЕНКЛАТУР'!D:F,3,0)</f>
        <v>Лента, скотч, пленка</v>
      </c>
      <c r="AE3563" s="48" t="str">
        <f>VLOOKUP(C:C,'ИЗ ОСНОВЫ НОМЕНКЛАТУР'!D:H,5,0)</f>
        <v>C</v>
      </c>
    </row>
    <row r="3564" spans="1:31" ht="9.6" customHeight="1" x14ac:dyDescent="0.2">
      <c r="A3564" s="45" t="s">
        <v>3556</v>
      </c>
      <c r="B3564" s="11"/>
      <c r="C3564" s="11" t="s">
        <v>3560</v>
      </c>
      <c r="D3564" s="44">
        <v>1074</v>
      </c>
      <c r="E3564" s="44">
        <v>54</v>
      </c>
      <c r="F3564" s="48">
        <v>1260</v>
      </c>
      <c r="G3564" s="48">
        <v>0</v>
      </c>
      <c r="H3564" s="44">
        <v>178</v>
      </c>
      <c r="I3564" s="44">
        <v>32</v>
      </c>
      <c r="J3564" s="44">
        <v>26</v>
      </c>
      <c r="K3564" s="48">
        <v>0</v>
      </c>
      <c r="L3564" s="49">
        <v>314931.86</v>
      </c>
      <c r="M3564" s="49">
        <v>15174</v>
      </c>
      <c r="N3564" s="10">
        <v>392572.54</v>
      </c>
      <c r="O3564" s="10">
        <v>0</v>
      </c>
      <c r="P3564" s="10">
        <v>55255.58</v>
      </c>
      <c r="Q3564" s="10">
        <v>10303.549999999999</v>
      </c>
      <c r="R3564" s="10">
        <v>7999.68</v>
      </c>
      <c r="S3564" s="10">
        <v>0</v>
      </c>
      <c r="T3564" s="50">
        <f t="shared" si="188"/>
        <v>26244.321666666667</v>
      </c>
      <c r="U3564" s="50">
        <f t="shared" si="188"/>
        <v>1264.5</v>
      </c>
      <c r="V3564" s="50">
        <f t="shared" si="188"/>
        <v>32714.37833333333</v>
      </c>
      <c r="W3564" s="50">
        <f t="shared" si="187"/>
        <v>0</v>
      </c>
      <c r="X3564" s="50">
        <f t="shared" si="187"/>
        <v>4604.6316666666671</v>
      </c>
      <c r="Y3564" s="50">
        <f t="shared" si="187"/>
        <v>858.62916666666661</v>
      </c>
      <c r="Z3564" s="50">
        <f t="shared" si="187"/>
        <v>666.64</v>
      </c>
      <c r="AA3564" s="50">
        <f t="shared" si="186"/>
        <v>0</v>
      </c>
      <c r="AB3564" s="50">
        <f t="shared" si="185"/>
        <v>66353.10083333333</v>
      </c>
      <c r="AC3564" s="48" t="str">
        <f>VLOOKUP(ПРОДАЖИ!C:C,'ИЗ ОСНОВЫ НОМЕНКЛАТУР'!D:E,2,0)</f>
        <v>Упаковочные материалы</v>
      </c>
      <c r="AD3564" s="48" t="str">
        <f>VLOOKUP(C:C,'ИЗ ОСНОВЫ НОМЕНКЛАТУР'!D:F,3,0)</f>
        <v>Лента, скотч, пленка</v>
      </c>
      <c r="AE3564" s="48" t="str">
        <f>VLOOKUP(C:C,'ИЗ ОСНОВЫ НОМЕНКЛАТУР'!D:H,5,0)</f>
        <v>C</v>
      </c>
    </row>
    <row r="3565" spans="1:31" ht="9.6" customHeight="1" x14ac:dyDescent="0.2">
      <c r="A3565" s="45" t="s">
        <v>3556</v>
      </c>
      <c r="B3565" s="11"/>
      <c r="C3565" s="11" t="s">
        <v>3561</v>
      </c>
      <c r="D3565" s="44">
        <v>0</v>
      </c>
      <c r="E3565" s="44">
        <v>0</v>
      </c>
      <c r="F3565" s="48">
        <v>0</v>
      </c>
      <c r="G3565" s="48">
        <v>0</v>
      </c>
      <c r="H3565" s="44">
        <v>48</v>
      </c>
      <c r="I3565" s="44">
        <v>72</v>
      </c>
      <c r="J3565" s="44">
        <v>0</v>
      </c>
      <c r="K3565" s="48">
        <v>0</v>
      </c>
      <c r="L3565" s="49">
        <v>0</v>
      </c>
      <c r="M3565" s="49">
        <v>0</v>
      </c>
      <c r="N3565" s="10">
        <v>0</v>
      </c>
      <c r="O3565" s="10">
        <v>0</v>
      </c>
      <c r="P3565" s="10">
        <v>74310.33</v>
      </c>
      <c r="Q3565" s="10">
        <v>111465.5</v>
      </c>
      <c r="R3565" s="10">
        <v>0</v>
      </c>
      <c r="S3565" s="10">
        <v>0</v>
      </c>
      <c r="T3565" s="50">
        <f t="shared" si="188"/>
        <v>0</v>
      </c>
      <c r="U3565" s="50">
        <f t="shared" si="188"/>
        <v>0</v>
      </c>
      <c r="V3565" s="50">
        <f t="shared" si="188"/>
        <v>0</v>
      </c>
      <c r="W3565" s="50">
        <f t="shared" si="187"/>
        <v>0</v>
      </c>
      <c r="X3565" s="50">
        <f t="shared" si="187"/>
        <v>6192.5275000000001</v>
      </c>
      <c r="Y3565" s="50">
        <f t="shared" si="187"/>
        <v>9288.7916666666661</v>
      </c>
      <c r="Z3565" s="50">
        <f t="shared" si="187"/>
        <v>0</v>
      </c>
      <c r="AA3565" s="50">
        <f t="shared" si="186"/>
        <v>0</v>
      </c>
      <c r="AB3565" s="50">
        <f t="shared" si="185"/>
        <v>15481.319166666666</v>
      </c>
      <c r="AC3565" s="48" t="str">
        <f>VLOOKUP(ПРОДАЖИ!C:C,'ИЗ ОСНОВЫ НОМЕНКЛАТУР'!D:E,2,0)</f>
        <v>Упаковочные материалы</v>
      </c>
      <c r="AD3565" s="48" t="str">
        <f>VLOOKUP(C:C,'ИЗ ОСНОВЫ НОМЕНКЛАТУР'!D:F,3,0)</f>
        <v>Лента, скотч, пленка</v>
      </c>
      <c r="AE3565" s="48" t="str">
        <f>VLOOKUP(C:C,'ИЗ ОСНОВЫ НОМЕНКЛАТУР'!D:H,5,0)</f>
        <v>C</v>
      </c>
    </row>
    <row r="3566" spans="1:31" ht="9.6" customHeight="1" x14ac:dyDescent="0.2">
      <c r="A3566" s="45" t="s">
        <v>3556</v>
      </c>
      <c r="B3566" s="11"/>
      <c r="C3566" s="11" t="s">
        <v>3562</v>
      </c>
      <c r="D3566" s="44">
        <v>624</v>
      </c>
      <c r="E3566" s="44">
        <v>0</v>
      </c>
      <c r="F3566" s="48">
        <v>95</v>
      </c>
      <c r="G3566" s="48">
        <v>0</v>
      </c>
      <c r="H3566" s="44">
        <v>96</v>
      </c>
      <c r="I3566" s="44">
        <v>4</v>
      </c>
      <c r="J3566" s="44">
        <v>0</v>
      </c>
      <c r="K3566" s="48">
        <v>0</v>
      </c>
      <c r="L3566" s="49">
        <v>76929.509999999995</v>
      </c>
      <c r="M3566" s="49">
        <v>0</v>
      </c>
      <c r="N3566" s="10">
        <v>12274.39</v>
      </c>
      <c r="O3566" s="10">
        <v>0</v>
      </c>
      <c r="P3566" s="10">
        <v>11520</v>
      </c>
      <c r="Q3566" s="10">
        <v>480</v>
      </c>
      <c r="R3566" s="10">
        <v>0</v>
      </c>
      <c r="S3566" s="10">
        <v>0</v>
      </c>
      <c r="T3566" s="50">
        <f t="shared" si="188"/>
        <v>6410.7924999999996</v>
      </c>
      <c r="U3566" s="50">
        <f t="shared" si="188"/>
        <v>0</v>
      </c>
      <c r="V3566" s="50">
        <f t="shared" si="188"/>
        <v>1022.8658333333333</v>
      </c>
      <c r="W3566" s="50">
        <f t="shared" si="187"/>
        <v>0</v>
      </c>
      <c r="X3566" s="50">
        <f t="shared" si="187"/>
        <v>960</v>
      </c>
      <c r="Y3566" s="50">
        <f t="shared" si="187"/>
        <v>40</v>
      </c>
      <c r="Z3566" s="50">
        <f t="shared" si="187"/>
        <v>0</v>
      </c>
      <c r="AA3566" s="50">
        <f t="shared" si="186"/>
        <v>0</v>
      </c>
      <c r="AB3566" s="50">
        <f t="shared" si="185"/>
        <v>8433.6583333333328</v>
      </c>
      <c r="AC3566" s="48" t="str">
        <f>VLOOKUP(ПРОДАЖИ!C:C,'ИЗ ОСНОВЫ НОМЕНКЛАТУР'!D:E,2,0)</f>
        <v>Упаковочные материалы</v>
      </c>
      <c r="AD3566" s="48" t="str">
        <f>VLOOKUP(C:C,'ИЗ ОСНОВЫ НОМЕНКЛАТУР'!D:F,3,0)</f>
        <v>Лента, скотч, пленка</v>
      </c>
      <c r="AE3566" s="48" t="str">
        <f>VLOOKUP(C:C,'ИЗ ОСНОВЫ НОМЕНКЛАТУР'!D:H,5,0)</f>
        <v>C</v>
      </c>
    </row>
    <row r="3567" spans="1:31" ht="9.6" customHeight="1" x14ac:dyDescent="0.2">
      <c r="A3567" s="45" t="s">
        <v>3556</v>
      </c>
      <c r="B3567" s="11"/>
      <c r="C3567" s="11" t="s">
        <v>3563</v>
      </c>
      <c r="D3567" s="44">
        <v>0</v>
      </c>
      <c r="E3567" s="44">
        <v>0</v>
      </c>
      <c r="F3567" s="48">
        <v>0</v>
      </c>
      <c r="G3567" s="48">
        <v>0</v>
      </c>
      <c r="H3567" s="44">
        <v>40</v>
      </c>
      <c r="I3567" s="44">
        <v>52</v>
      </c>
      <c r="J3567" s="44">
        <v>0</v>
      </c>
      <c r="K3567" s="48">
        <v>0</v>
      </c>
      <c r="L3567" s="49">
        <v>0</v>
      </c>
      <c r="M3567" s="49">
        <v>0</v>
      </c>
      <c r="N3567" s="10">
        <v>0</v>
      </c>
      <c r="O3567" s="10">
        <v>0</v>
      </c>
      <c r="P3567" s="10">
        <v>52000</v>
      </c>
      <c r="Q3567" s="10">
        <v>67600</v>
      </c>
      <c r="R3567" s="10">
        <v>0</v>
      </c>
      <c r="S3567" s="10">
        <v>0</v>
      </c>
      <c r="T3567" s="50">
        <f t="shared" si="188"/>
        <v>0</v>
      </c>
      <c r="U3567" s="50">
        <f t="shared" si="188"/>
        <v>0</v>
      </c>
      <c r="V3567" s="50">
        <f t="shared" si="188"/>
        <v>0</v>
      </c>
      <c r="W3567" s="50">
        <f t="shared" si="187"/>
        <v>0</v>
      </c>
      <c r="X3567" s="50">
        <f t="shared" si="187"/>
        <v>4333.333333333333</v>
      </c>
      <c r="Y3567" s="50">
        <f t="shared" si="187"/>
        <v>5633.333333333333</v>
      </c>
      <c r="Z3567" s="50">
        <f t="shared" si="187"/>
        <v>0</v>
      </c>
      <c r="AA3567" s="50">
        <f t="shared" si="186"/>
        <v>0</v>
      </c>
      <c r="AB3567" s="50">
        <f t="shared" si="185"/>
        <v>9966.6666666666661</v>
      </c>
      <c r="AC3567" s="48" t="str">
        <f>VLOOKUP(ПРОДАЖИ!C:C,'ИЗ ОСНОВЫ НОМЕНКЛАТУР'!D:E,2,0)</f>
        <v>Упаковочные материалы</v>
      </c>
      <c r="AD3567" s="48" t="str">
        <f>VLOOKUP(C:C,'ИЗ ОСНОВЫ НОМЕНКЛАТУР'!D:F,3,0)</f>
        <v>Лента, скотч, пленка</v>
      </c>
      <c r="AE3567" s="48" t="str">
        <f>VLOOKUP(C:C,'ИЗ ОСНОВЫ НОМЕНКЛАТУР'!D:H,5,0)</f>
        <v>C</v>
      </c>
    </row>
    <row r="3568" spans="1:31" ht="9.6" customHeight="1" x14ac:dyDescent="0.2">
      <c r="A3568" s="45" t="s">
        <v>3556</v>
      </c>
      <c r="B3568" s="11"/>
      <c r="C3568" s="11" t="s">
        <v>3564</v>
      </c>
      <c r="D3568" s="44">
        <v>238</v>
      </c>
      <c r="E3568" s="44">
        <v>0</v>
      </c>
      <c r="F3568" s="48">
        <v>175</v>
      </c>
      <c r="G3568" s="48">
        <v>0</v>
      </c>
      <c r="H3568" s="44">
        <v>0</v>
      </c>
      <c r="I3568" s="44">
        <v>0</v>
      </c>
      <c r="J3568" s="44">
        <v>0</v>
      </c>
      <c r="K3568" s="48">
        <v>0</v>
      </c>
      <c r="L3568" s="49">
        <v>25763.79</v>
      </c>
      <c r="M3568" s="49">
        <v>0</v>
      </c>
      <c r="N3568" s="10">
        <v>19365.73</v>
      </c>
      <c r="O3568" s="10">
        <v>0</v>
      </c>
      <c r="P3568" s="10">
        <v>0</v>
      </c>
      <c r="Q3568" s="10">
        <v>0</v>
      </c>
      <c r="R3568" s="10">
        <v>0</v>
      </c>
      <c r="S3568" s="10">
        <v>0</v>
      </c>
      <c r="T3568" s="50">
        <f t="shared" si="188"/>
        <v>2146.9825000000001</v>
      </c>
      <c r="U3568" s="50">
        <f t="shared" si="188"/>
        <v>0</v>
      </c>
      <c r="V3568" s="50">
        <f t="shared" si="188"/>
        <v>1613.8108333333332</v>
      </c>
      <c r="W3568" s="50">
        <f t="shared" si="187"/>
        <v>0</v>
      </c>
      <c r="X3568" s="50">
        <f t="shared" si="187"/>
        <v>0</v>
      </c>
      <c r="Y3568" s="50">
        <f t="shared" si="187"/>
        <v>0</v>
      </c>
      <c r="Z3568" s="50">
        <f t="shared" si="187"/>
        <v>0</v>
      </c>
      <c r="AA3568" s="50">
        <f t="shared" si="186"/>
        <v>0</v>
      </c>
      <c r="AB3568" s="50">
        <f t="shared" si="185"/>
        <v>3760.7933333333331</v>
      </c>
      <c r="AC3568" s="48" t="str">
        <f>VLOOKUP(ПРОДАЖИ!C:C,'ИЗ ОСНОВЫ НОМЕНКЛАТУР'!D:E,2,0)</f>
        <v>Упаковочные материалы</v>
      </c>
      <c r="AD3568" s="48" t="str">
        <f>VLOOKUP(C:C,'ИЗ ОСНОВЫ НОМЕНКЛАТУР'!D:F,3,0)</f>
        <v>Лента, скотч, пленка</v>
      </c>
      <c r="AE3568" s="48" t="str">
        <f>VLOOKUP(C:C,'ИЗ ОСНОВЫ НОМЕНКЛАТУР'!D:H,5,0)</f>
        <v>C</v>
      </c>
    </row>
    <row r="3569" spans="1:31" ht="9.6" customHeight="1" x14ac:dyDescent="0.2">
      <c r="A3569" s="45" t="s">
        <v>3556</v>
      </c>
      <c r="B3569" s="11"/>
      <c r="C3569" s="11" t="s">
        <v>3565</v>
      </c>
      <c r="D3569" s="44">
        <v>0</v>
      </c>
      <c r="E3569" s="44">
        <v>0</v>
      </c>
      <c r="F3569" s="48">
        <v>0</v>
      </c>
      <c r="G3569" s="48">
        <v>0</v>
      </c>
      <c r="H3569" s="44">
        <v>35</v>
      </c>
      <c r="I3569" s="44">
        <v>12</v>
      </c>
      <c r="J3569" s="44">
        <v>0</v>
      </c>
      <c r="K3569" s="48">
        <v>0</v>
      </c>
      <c r="L3569" s="49">
        <v>0</v>
      </c>
      <c r="M3569" s="49">
        <v>0</v>
      </c>
      <c r="N3569" s="10">
        <v>0</v>
      </c>
      <c r="O3569" s="10">
        <v>0</v>
      </c>
      <c r="P3569" s="10">
        <v>54250</v>
      </c>
      <c r="Q3569" s="10">
        <v>18600</v>
      </c>
      <c r="R3569" s="10">
        <v>0</v>
      </c>
      <c r="S3569" s="10">
        <v>0</v>
      </c>
      <c r="T3569" s="50">
        <f t="shared" si="188"/>
        <v>0</v>
      </c>
      <c r="U3569" s="50">
        <f t="shared" si="188"/>
        <v>0</v>
      </c>
      <c r="V3569" s="50">
        <f t="shared" si="188"/>
        <v>0</v>
      </c>
      <c r="W3569" s="50">
        <f t="shared" si="187"/>
        <v>0</v>
      </c>
      <c r="X3569" s="50">
        <f t="shared" si="187"/>
        <v>4520.833333333333</v>
      </c>
      <c r="Y3569" s="50">
        <f t="shared" si="187"/>
        <v>1550</v>
      </c>
      <c r="Z3569" s="50">
        <f t="shared" si="187"/>
        <v>0</v>
      </c>
      <c r="AA3569" s="50">
        <f t="shared" si="186"/>
        <v>0</v>
      </c>
      <c r="AB3569" s="50">
        <f t="shared" si="185"/>
        <v>6070.833333333333</v>
      </c>
      <c r="AC3569" s="48" t="str">
        <f>VLOOKUP(ПРОДАЖИ!C:C,'ИЗ ОСНОВЫ НОМЕНКЛАТУР'!D:E,2,0)</f>
        <v>Упаковочные материалы</v>
      </c>
      <c r="AD3569" s="48" t="str">
        <f>VLOOKUP(C:C,'ИЗ ОСНОВЫ НОМЕНКЛАТУР'!D:F,3,0)</f>
        <v>Лента, скотч, пленка</v>
      </c>
      <c r="AE3569" s="48" t="str">
        <f>VLOOKUP(C:C,'ИЗ ОСНОВЫ НОМЕНКЛАТУР'!D:H,5,0)</f>
        <v>C</v>
      </c>
    </row>
    <row r="3570" spans="1:31" ht="9.6" customHeight="1" x14ac:dyDescent="0.2">
      <c r="A3570" s="45" t="s">
        <v>3556</v>
      </c>
      <c r="B3570" s="11"/>
      <c r="C3570" s="11" t="s">
        <v>3566</v>
      </c>
      <c r="D3570" s="44">
        <v>20</v>
      </c>
      <c r="E3570" s="44">
        <v>0</v>
      </c>
      <c r="F3570" s="48">
        <v>0</v>
      </c>
      <c r="G3570" s="48">
        <v>0</v>
      </c>
      <c r="H3570" s="44">
        <v>0</v>
      </c>
      <c r="I3570" s="44">
        <v>0</v>
      </c>
      <c r="J3570" s="44">
        <v>0</v>
      </c>
      <c r="K3570" s="48">
        <v>0</v>
      </c>
      <c r="L3570" s="49">
        <v>56400</v>
      </c>
      <c r="M3570" s="49">
        <v>0</v>
      </c>
      <c r="N3570" s="10">
        <v>0</v>
      </c>
      <c r="O3570" s="10">
        <v>0</v>
      </c>
      <c r="P3570" s="10">
        <v>0</v>
      </c>
      <c r="Q3570" s="10">
        <v>0</v>
      </c>
      <c r="R3570" s="10">
        <v>0</v>
      </c>
      <c r="S3570" s="10">
        <v>0</v>
      </c>
      <c r="T3570" s="50">
        <f t="shared" si="188"/>
        <v>4700</v>
      </c>
      <c r="U3570" s="50">
        <f t="shared" si="188"/>
        <v>0</v>
      </c>
      <c r="V3570" s="50">
        <f t="shared" si="188"/>
        <v>0</v>
      </c>
      <c r="W3570" s="50">
        <f t="shared" si="187"/>
        <v>0</v>
      </c>
      <c r="X3570" s="50">
        <f t="shared" si="187"/>
        <v>0</v>
      </c>
      <c r="Y3570" s="50">
        <f t="shared" si="187"/>
        <v>0</v>
      </c>
      <c r="Z3570" s="50">
        <f t="shared" si="187"/>
        <v>0</v>
      </c>
      <c r="AA3570" s="50">
        <f t="shared" si="186"/>
        <v>0</v>
      </c>
      <c r="AB3570" s="50">
        <f t="shared" si="185"/>
        <v>4700</v>
      </c>
      <c r="AC3570" s="48" t="str">
        <f>VLOOKUP(ПРОДАЖИ!C:C,'ИЗ ОСНОВЫ НОМЕНКЛАТУР'!D:E,2,0)</f>
        <v>Упаковочные материалы</v>
      </c>
      <c r="AD3570" s="48" t="str">
        <f>VLOOKUP(C:C,'ИЗ ОСНОВЫ НОМЕНКЛАТУР'!D:F,3,0)</f>
        <v>Лента, скотч, пленка</v>
      </c>
      <c r="AE3570" s="48" t="str">
        <f>VLOOKUP(C:C,'ИЗ ОСНОВЫ НОМЕНКЛАТУР'!D:H,5,0)</f>
        <v>C</v>
      </c>
    </row>
    <row r="3571" spans="1:31" ht="9.6" customHeight="1" x14ac:dyDescent="0.2">
      <c r="A3571" s="45" t="s">
        <v>3556</v>
      </c>
      <c r="B3571" s="11"/>
      <c r="C3571" s="11" t="s">
        <v>3567</v>
      </c>
      <c r="D3571" s="44">
        <v>78</v>
      </c>
      <c r="E3571" s="44">
        <v>0</v>
      </c>
      <c r="F3571" s="48">
        <v>0</v>
      </c>
      <c r="G3571" s="48">
        <v>0</v>
      </c>
      <c r="H3571" s="44">
        <v>10</v>
      </c>
      <c r="I3571" s="44">
        <v>0</v>
      </c>
      <c r="J3571" s="44">
        <v>0</v>
      </c>
      <c r="K3571" s="48">
        <v>0</v>
      </c>
      <c r="L3571" s="49">
        <v>40246.97</v>
      </c>
      <c r="M3571" s="49">
        <v>0</v>
      </c>
      <c r="N3571" s="10">
        <v>0</v>
      </c>
      <c r="O3571" s="10">
        <v>0</v>
      </c>
      <c r="P3571" s="10">
        <v>5700</v>
      </c>
      <c r="Q3571" s="10">
        <v>0</v>
      </c>
      <c r="R3571" s="10">
        <v>0</v>
      </c>
      <c r="S3571" s="10">
        <v>0</v>
      </c>
      <c r="T3571" s="50">
        <f t="shared" si="188"/>
        <v>3353.9141666666669</v>
      </c>
      <c r="U3571" s="50">
        <f t="shared" si="188"/>
        <v>0</v>
      </c>
      <c r="V3571" s="50">
        <f t="shared" si="188"/>
        <v>0</v>
      </c>
      <c r="W3571" s="50">
        <f t="shared" si="187"/>
        <v>0</v>
      </c>
      <c r="X3571" s="50">
        <f t="shared" si="187"/>
        <v>475</v>
      </c>
      <c r="Y3571" s="50">
        <f t="shared" si="187"/>
        <v>0</v>
      </c>
      <c r="Z3571" s="50">
        <f t="shared" si="187"/>
        <v>0</v>
      </c>
      <c r="AA3571" s="50">
        <f t="shared" si="186"/>
        <v>0</v>
      </c>
      <c r="AB3571" s="50">
        <f t="shared" si="185"/>
        <v>3828.9141666666669</v>
      </c>
      <c r="AC3571" s="48" t="str">
        <f>VLOOKUP(ПРОДАЖИ!C:C,'ИЗ ОСНОВЫ НОМЕНКЛАТУР'!D:E,2,0)</f>
        <v>Упаковочные материалы</v>
      </c>
      <c r="AD3571" s="48" t="str">
        <f>VLOOKUP(C:C,'ИЗ ОСНОВЫ НОМЕНКЛАТУР'!D:F,3,0)</f>
        <v>Лента, скотч, пленка</v>
      </c>
      <c r="AE3571" s="48" t="str">
        <f>VLOOKUP(C:C,'ИЗ ОСНОВЫ НОМЕНКЛАТУР'!D:H,5,0)</f>
        <v>C</v>
      </c>
    </row>
    <row r="3572" spans="1:31" ht="9.6" customHeight="1" x14ac:dyDescent="0.2">
      <c r="A3572" s="45" t="s">
        <v>3556</v>
      </c>
      <c r="B3572" s="11"/>
      <c r="C3572" s="11" t="s">
        <v>3568</v>
      </c>
      <c r="D3572" s="44">
        <v>200</v>
      </c>
      <c r="E3572" s="44">
        <v>0</v>
      </c>
      <c r="F3572" s="48">
        <v>6</v>
      </c>
      <c r="G3572" s="48">
        <v>0</v>
      </c>
      <c r="H3572" s="44">
        <v>31</v>
      </c>
      <c r="I3572" s="44">
        <v>0</v>
      </c>
      <c r="J3572" s="44">
        <v>0</v>
      </c>
      <c r="K3572" s="48">
        <v>0</v>
      </c>
      <c r="L3572" s="49">
        <v>33008.26</v>
      </c>
      <c r="M3572" s="49">
        <v>0</v>
      </c>
      <c r="N3572" s="10">
        <v>1071</v>
      </c>
      <c r="O3572" s="10">
        <v>0</v>
      </c>
      <c r="P3572" s="10">
        <v>5533.5</v>
      </c>
      <c r="Q3572" s="10">
        <v>0</v>
      </c>
      <c r="R3572" s="10">
        <v>0</v>
      </c>
      <c r="S3572" s="10">
        <v>0</v>
      </c>
      <c r="T3572" s="50">
        <f t="shared" si="188"/>
        <v>2750.6883333333335</v>
      </c>
      <c r="U3572" s="50">
        <f t="shared" si="188"/>
        <v>0</v>
      </c>
      <c r="V3572" s="50">
        <f t="shared" si="188"/>
        <v>89.25</v>
      </c>
      <c r="W3572" s="50">
        <f t="shared" si="187"/>
        <v>0</v>
      </c>
      <c r="X3572" s="50">
        <f t="shared" si="187"/>
        <v>461.125</v>
      </c>
      <c r="Y3572" s="50">
        <f t="shared" si="187"/>
        <v>0</v>
      </c>
      <c r="Z3572" s="50">
        <f t="shared" si="187"/>
        <v>0</v>
      </c>
      <c r="AA3572" s="50">
        <f t="shared" si="186"/>
        <v>0</v>
      </c>
      <c r="AB3572" s="50">
        <f t="shared" si="185"/>
        <v>3301.0633333333335</v>
      </c>
      <c r="AC3572" s="48" t="str">
        <f>VLOOKUP(ПРОДАЖИ!C:C,'ИЗ ОСНОВЫ НОМЕНКЛАТУР'!D:E,2,0)</f>
        <v>Упаковочные материалы</v>
      </c>
      <c r="AD3572" s="48" t="str">
        <f>VLOOKUP(C:C,'ИЗ ОСНОВЫ НОМЕНКЛАТУР'!D:F,3,0)</f>
        <v>Лента, скотч, пленка</v>
      </c>
      <c r="AE3572" s="48" t="str">
        <f>VLOOKUP(C:C,'ИЗ ОСНОВЫ НОМЕНКЛАТУР'!D:H,5,0)</f>
        <v>C</v>
      </c>
    </row>
    <row r="3573" spans="1:31" ht="9.6" customHeight="1" x14ac:dyDescent="0.2">
      <c r="A3573" s="45" t="s">
        <v>3556</v>
      </c>
      <c r="B3573" s="11"/>
      <c r="C3573" s="11" t="s">
        <v>3569</v>
      </c>
      <c r="D3573" s="44">
        <v>60</v>
      </c>
      <c r="E3573" s="44">
        <v>0</v>
      </c>
      <c r="F3573" s="48">
        <v>0</v>
      </c>
      <c r="G3573" s="48">
        <v>0</v>
      </c>
      <c r="H3573" s="44">
        <v>0</v>
      </c>
      <c r="I3573" s="44">
        <v>0</v>
      </c>
      <c r="J3573" s="44">
        <v>0</v>
      </c>
      <c r="K3573" s="48">
        <v>0</v>
      </c>
      <c r="L3573" s="49">
        <v>14410</v>
      </c>
      <c r="M3573" s="49">
        <v>0</v>
      </c>
      <c r="N3573" s="10">
        <v>0</v>
      </c>
      <c r="O3573" s="10">
        <v>0</v>
      </c>
      <c r="P3573" s="10">
        <v>0</v>
      </c>
      <c r="Q3573" s="10">
        <v>0</v>
      </c>
      <c r="R3573" s="10">
        <v>0</v>
      </c>
      <c r="S3573" s="10">
        <v>0</v>
      </c>
      <c r="T3573" s="50">
        <f t="shared" si="188"/>
        <v>1200.8333333333333</v>
      </c>
      <c r="U3573" s="50">
        <f t="shared" si="188"/>
        <v>0</v>
      </c>
      <c r="V3573" s="50">
        <f t="shared" si="188"/>
        <v>0</v>
      </c>
      <c r="W3573" s="50">
        <f t="shared" si="187"/>
        <v>0</v>
      </c>
      <c r="X3573" s="50">
        <f t="shared" si="187"/>
        <v>0</v>
      </c>
      <c r="Y3573" s="50">
        <f t="shared" si="187"/>
        <v>0</v>
      </c>
      <c r="Z3573" s="50">
        <f t="shared" si="187"/>
        <v>0</v>
      </c>
      <c r="AA3573" s="50">
        <f t="shared" si="186"/>
        <v>0</v>
      </c>
      <c r="AB3573" s="50">
        <f t="shared" si="185"/>
        <v>1200.8333333333333</v>
      </c>
      <c r="AC3573" s="48" t="str">
        <f>VLOOKUP(ПРОДАЖИ!C:C,'ИЗ ОСНОВЫ НОМЕНКЛАТУР'!D:E,2,0)</f>
        <v>Упаковочные материалы</v>
      </c>
      <c r="AD3573" s="48" t="str">
        <f>VLOOKUP(C:C,'ИЗ ОСНОВЫ НОМЕНКЛАТУР'!D:F,3,0)</f>
        <v>Лента, скотч, пленка</v>
      </c>
      <c r="AE3573" s="48" t="str">
        <f>VLOOKUP(C:C,'ИЗ ОСНОВЫ НОМЕНКЛАТУР'!D:H,5,0)</f>
        <v>C</v>
      </c>
    </row>
    <row r="3574" spans="1:31" ht="9.6" customHeight="1" x14ac:dyDescent="0.2">
      <c r="A3574" s="45" t="s">
        <v>3556</v>
      </c>
      <c r="B3574" s="11"/>
      <c r="C3574" s="11" t="s">
        <v>3570</v>
      </c>
      <c r="D3574" s="44">
        <v>57</v>
      </c>
      <c r="E3574" s="44">
        <v>0</v>
      </c>
      <c r="F3574" s="48">
        <v>2</v>
      </c>
      <c r="G3574" s="48">
        <v>0</v>
      </c>
      <c r="H3574" s="44">
        <v>5</v>
      </c>
      <c r="I3574" s="44">
        <v>0</v>
      </c>
      <c r="J3574" s="44">
        <v>0</v>
      </c>
      <c r="K3574" s="48">
        <v>0</v>
      </c>
      <c r="L3574" s="49">
        <v>23380.34</v>
      </c>
      <c r="M3574" s="49">
        <v>0</v>
      </c>
      <c r="N3574" s="10">
        <v>840</v>
      </c>
      <c r="O3574" s="10">
        <v>0</v>
      </c>
      <c r="P3574" s="10">
        <v>2100</v>
      </c>
      <c r="Q3574" s="10">
        <v>0</v>
      </c>
      <c r="R3574" s="10">
        <v>0</v>
      </c>
      <c r="S3574" s="10">
        <v>0</v>
      </c>
      <c r="T3574" s="50">
        <f t="shared" si="188"/>
        <v>1948.3616666666667</v>
      </c>
      <c r="U3574" s="50">
        <f t="shared" si="188"/>
        <v>0</v>
      </c>
      <c r="V3574" s="50">
        <f t="shared" si="188"/>
        <v>70</v>
      </c>
      <c r="W3574" s="50">
        <f t="shared" si="187"/>
        <v>0</v>
      </c>
      <c r="X3574" s="50">
        <f t="shared" si="187"/>
        <v>175</v>
      </c>
      <c r="Y3574" s="50">
        <f t="shared" si="187"/>
        <v>0</v>
      </c>
      <c r="Z3574" s="50">
        <f t="shared" si="187"/>
        <v>0</v>
      </c>
      <c r="AA3574" s="50">
        <f t="shared" si="186"/>
        <v>0</v>
      </c>
      <c r="AB3574" s="50">
        <f t="shared" si="185"/>
        <v>2193.3616666666667</v>
      </c>
      <c r="AC3574" s="48" t="str">
        <f>VLOOKUP(ПРОДАЖИ!C:C,'ИЗ ОСНОВЫ НОМЕНКЛАТУР'!D:E,2,0)</f>
        <v>Упаковочные материалы</v>
      </c>
      <c r="AD3574" s="48" t="str">
        <f>VLOOKUP(C:C,'ИЗ ОСНОВЫ НОМЕНКЛАТУР'!D:F,3,0)</f>
        <v>Лента, скотч, пленка</v>
      </c>
      <c r="AE3574" s="48" t="str">
        <f>VLOOKUP(C:C,'ИЗ ОСНОВЫ НОМЕНКЛАТУР'!D:H,5,0)</f>
        <v>C</v>
      </c>
    </row>
    <row r="3575" spans="1:31" ht="9.6" customHeight="1" x14ac:dyDescent="0.2">
      <c r="A3575" s="45" t="s">
        <v>3556</v>
      </c>
      <c r="B3575" s="11"/>
      <c r="C3575" s="11" t="s">
        <v>3571</v>
      </c>
      <c r="D3575" s="44">
        <v>0</v>
      </c>
      <c r="E3575" s="44">
        <v>0</v>
      </c>
      <c r="F3575" s="48">
        <v>0</v>
      </c>
      <c r="G3575" s="48">
        <v>0</v>
      </c>
      <c r="H3575" s="44">
        <v>24</v>
      </c>
      <c r="I3575" s="44">
        <v>0</v>
      </c>
      <c r="J3575" s="44">
        <v>0</v>
      </c>
      <c r="K3575" s="48">
        <v>0</v>
      </c>
      <c r="L3575" s="49">
        <v>0</v>
      </c>
      <c r="M3575" s="49">
        <v>0</v>
      </c>
      <c r="N3575" s="10">
        <v>0</v>
      </c>
      <c r="O3575" s="10">
        <v>0</v>
      </c>
      <c r="P3575" s="10">
        <v>4848</v>
      </c>
      <c r="Q3575" s="10">
        <v>0</v>
      </c>
      <c r="R3575" s="10">
        <v>0</v>
      </c>
      <c r="S3575" s="10">
        <v>0</v>
      </c>
      <c r="T3575" s="50">
        <f t="shared" si="188"/>
        <v>0</v>
      </c>
      <c r="U3575" s="50">
        <f t="shared" si="188"/>
        <v>0</v>
      </c>
      <c r="V3575" s="50">
        <f t="shared" si="188"/>
        <v>0</v>
      </c>
      <c r="W3575" s="50">
        <f t="shared" si="187"/>
        <v>0</v>
      </c>
      <c r="X3575" s="50">
        <f t="shared" si="187"/>
        <v>404</v>
      </c>
      <c r="Y3575" s="50">
        <f t="shared" si="187"/>
        <v>0</v>
      </c>
      <c r="Z3575" s="50">
        <f t="shared" si="187"/>
        <v>0</v>
      </c>
      <c r="AA3575" s="50">
        <f t="shared" si="186"/>
        <v>0</v>
      </c>
      <c r="AB3575" s="50">
        <f t="shared" si="185"/>
        <v>404</v>
      </c>
      <c r="AC3575" s="48" t="str">
        <f>VLOOKUP(ПРОДАЖИ!C:C,'ИЗ ОСНОВЫ НОМЕНКЛАТУР'!D:E,2,0)</f>
        <v>Упаковочные материалы</v>
      </c>
      <c r="AD3575" s="48" t="str">
        <f>VLOOKUP(C:C,'ИЗ ОСНОВЫ НОМЕНКЛАТУР'!D:F,3,0)</f>
        <v>Лента, скотч, пленка</v>
      </c>
      <c r="AE3575" s="48" t="str">
        <f>VLOOKUP(C:C,'ИЗ ОСНОВЫ НОМЕНКЛАТУР'!D:H,5,0)</f>
        <v>C</v>
      </c>
    </row>
    <row r="3576" spans="1:31" ht="9.6" customHeight="1" x14ac:dyDescent="0.2">
      <c r="A3576" s="45" t="s">
        <v>3556</v>
      </c>
      <c r="B3576" s="11"/>
      <c r="C3576" s="11" t="s">
        <v>3572</v>
      </c>
      <c r="D3576" s="44">
        <v>19</v>
      </c>
      <c r="E3576" s="44">
        <v>0</v>
      </c>
      <c r="F3576" s="48">
        <v>34</v>
      </c>
      <c r="G3576" s="48">
        <v>0</v>
      </c>
      <c r="H3576" s="44">
        <v>0</v>
      </c>
      <c r="I3576" s="44">
        <v>0</v>
      </c>
      <c r="J3576" s="44">
        <v>0</v>
      </c>
      <c r="K3576" s="48">
        <v>0</v>
      </c>
      <c r="L3576" s="49">
        <v>2375</v>
      </c>
      <c r="M3576" s="49">
        <v>0</v>
      </c>
      <c r="N3576" s="10">
        <v>4523.63</v>
      </c>
      <c r="O3576" s="10">
        <v>0</v>
      </c>
      <c r="P3576" s="10">
        <v>0</v>
      </c>
      <c r="Q3576" s="10">
        <v>0</v>
      </c>
      <c r="R3576" s="10">
        <v>0</v>
      </c>
      <c r="S3576" s="10">
        <v>0</v>
      </c>
      <c r="T3576" s="50">
        <f t="shared" si="188"/>
        <v>197.91666666666666</v>
      </c>
      <c r="U3576" s="50">
        <f t="shared" si="188"/>
        <v>0</v>
      </c>
      <c r="V3576" s="50">
        <f t="shared" si="188"/>
        <v>376.96916666666669</v>
      </c>
      <c r="W3576" s="50">
        <f t="shared" si="187"/>
        <v>0</v>
      </c>
      <c r="X3576" s="50">
        <f t="shared" si="187"/>
        <v>0</v>
      </c>
      <c r="Y3576" s="50">
        <f t="shared" si="187"/>
        <v>0</v>
      </c>
      <c r="Z3576" s="50">
        <f t="shared" si="187"/>
        <v>0</v>
      </c>
      <c r="AA3576" s="50">
        <f t="shared" si="186"/>
        <v>0</v>
      </c>
      <c r="AB3576" s="50">
        <f t="shared" si="185"/>
        <v>574.88583333333338</v>
      </c>
      <c r="AC3576" s="48" t="str">
        <f>VLOOKUP(ПРОДАЖИ!C:C,'ИЗ ОСНОВЫ НОМЕНКЛАТУР'!D:E,2,0)</f>
        <v>Упаковочные материалы</v>
      </c>
      <c r="AD3576" s="48" t="str">
        <f>VLOOKUP(C:C,'ИЗ ОСНОВЫ НОМЕНКЛАТУР'!D:F,3,0)</f>
        <v>Лента, скотч, пленка</v>
      </c>
      <c r="AE3576" s="48" t="str">
        <f>VLOOKUP(C:C,'ИЗ ОСНОВЫ НОМЕНКЛАТУР'!D:H,5,0)</f>
        <v>C</v>
      </c>
    </row>
    <row r="3577" spans="1:31" ht="9.6" customHeight="1" x14ac:dyDescent="0.2">
      <c r="A3577" s="45" t="s">
        <v>3556</v>
      </c>
      <c r="B3577" s="11"/>
      <c r="C3577" s="11" t="s">
        <v>3573</v>
      </c>
      <c r="D3577" s="44">
        <v>0</v>
      </c>
      <c r="E3577" s="44">
        <v>0</v>
      </c>
      <c r="F3577" s="48">
        <v>0</v>
      </c>
      <c r="G3577" s="48">
        <v>0</v>
      </c>
      <c r="H3577" s="44">
        <v>24</v>
      </c>
      <c r="I3577" s="44">
        <v>0</v>
      </c>
      <c r="J3577" s="44">
        <v>0</v>
      </c>
      <c r="K3577" s="48">
        <v>0</v>
      </c>
      <c r="L3577" s="49">
        <v>0</v>
      </c>
      <c r="M3577" s="49">
        <v>0</v>
      </c>
      <c r="N3577" s="10">
        <v>0</v>
      </c>
      <c r="O3577" s="10">
        <v>0</v>
      </c>
      <c r="P3577" s="10">
        <v>1824</v>
      </c>
      <c r="Q3577" s="10">
        <v>0</v>
      </c>
      <c r="R3577" s="10">
        <v>0</v>
      </c>
      <c r="S3577" s="10">
        <v>0</v>
      </c>
      <c r="T3577" s="50">
        <f t="shared" si="188"/>
        <v>0</v>
      </c>
      <c r="U3577" s="50">
        <f t="shared" si="188"/>
        <v>0</v>
      </c>
      <c r="V3577" s="50">
        <f t="shared" si="188"/>
        <v>0</v>
      </c>
      <c r="W3577" s="50">
        <f t="shared" si="187"/>
        <v>0</v>
      </c>
      <c r="X3577" s="50">
        <f t="shared" si="187"/>
        <v>152</v>
      </c>
      <c r="Y3577" s="50">
        <f t="shared" si="187"/>
        <v>0</v>
      </c>
      <c r="Z3577" s="50">
        <f t="shared" si="187"/>
        <v>0</v>
      </c>
      <c r="AA3577" s="50">
        <f t="shared" si="186"/>
        <v>0</v>
      </c>
      <c r="AB3577" s="50">
        <f t="shared" si="185"/>
        <v>152</v>
      </c>
      <c r="AC3577" s="48" t="str">
        <f>VLOOKUP(ПРОДАЖИ!C:C,'ИЗ ОСНОВЫ НОМЕНКЛАТУР'!D:E,2,0)</f>
        <v>Упаковочные материалы</v>
      </c>
      <c r="AD3577" s="48" t="str">
        <f>VLOOKUP(C:C,'ИЗ ОСНОВЫ НОМЕНКЛАТУР'!D:F,3,0)</f>
        <v>Лента, скотч, пленка</v>
      </c>
      <c r="AE3577" s="48" t="str">
        <f>VLOOKUP(C:C,'ИЗ ОСНОВЫ НОМЕНКЛАТУР'!D:H,5,0)</f>
        <v>C</v>
      </c>
    </row>
    <row r="3578" spans="1:31" ht="9.6" customHeight="1" x14ac:dyDescent="0.2">
      <c r="A3578" s="45" t="s">
        <v>3556</v>
      </c>
      <c r="B3578" s="11"/>
      <c r="C3578" s="11" t="s">
        <v>3574</v>
      </c>
      <c r="D3578" s="44">
        <v>30</v>
      </c>
      <c r="E3578" s="44">
        <v>0</v>
      </c>
      <c r="F3578" s="48">
        <v>0</v>
      </c>
      <c r="G3578" s="48">
        <v>0</v>
      </c>
      <c r="H3578" s="44">
        <v>0</v>
      </c>
      <c r="I3578" s="44">
        <v>0</v>
      </c>
      <c r="J3578" s="44">
        <v>0</v>
      </c>
      <c r="K3578" s="48">
        <v>0</v>
      </c>
      <c r="L3578" s="49">
        <v>5400</v>
      </c>
      <c r="M3578" s="49">
        <v>0</v>
      </c>
      <c r="N3578" s="10">
        <v>0</v>
      </c>
      <c r="O3578" s="10">
        <v>0</v>
      </c>
      <c r="P3578" s="10">
        <v>0</v>
      </c>
      <c r="Q3578" s="10">
        <v>0</v>
      </c>
      <c r="R3578" s="10">
        <v>0</v>
      </c>
      <c r="S3578" s="10">
        <v>0</v>
      </c>
      <c r="T3578" s="50">
        <f t="shared" si="188"/>
        <v>450</v>
      </c>
      <c r="U3578" s="50">
        <f t="shared" si="188"/>
        <v>0</v>
      </c>
      <c r="V3578" s="50">
        <f t="shared" si="188"/>
        <v>0</v>
      </c>
      <c r="W3578" s="50">
        <f t="shared" si="187"/>
        <v>0</v>
      </c>
      <c r="X3578" s="50">
        <f t="shared" si="187"/>
        <v>0</v>
      </c>
      <c r="Y3578" s="50">
        <f t="shared" si="187"/>
        <v>0</v>
      </c>
      <c r="Z3578" s="50">
        <f t="shared" si="187"/>
        <v>0</v>
      </c>
      <c r="AA3578" s="50">
        <f t="shared" si="186"/>
        <v>0</v>
      </c>
      <c r="AB3578" s="50">
        <f t="shared" si="185"/>
        <v>450</v>
      </c>
      <c r="AC3578" s="48" t="str">
        <f>VLOOKUP(ПРОДАЖИ!C:C,'ИЗ ОСНОВЫ НОМЕНКЛАТУР'!D:E,2,0)</f>
        <v>Упаковочные материалы</v>
      </c>
      <c r="AD3578" s="48" t="str">
        <f>VLOOKUP(C:C,'ИЗ ОСНОВЫ НОМЕНКЛАТУР'!D:F,3,0)</f>
        <v>Лента, скотч, пленка</v>
      </c>
      <c r="AE3578" s="48" t="str">
        <f>VLOOKUP(C:C,'ИЗ ОСНОВЫ НОМЕНКЛАТУР'!D:H,5,0)</f>
        <v>C</v>
      </c>
    </row>
    <row r="3579" spans="1:31" ht="9.6" customHeight="1" x14ac:dyDescent="0.2">
      <c r="A3579" s="45" t="s">
        <v>3556</v>
      </c>
      <c r="B3579" s="46" t="s">
        <v>3575</v>
      </c>
      <c r="C3579" s="46"/>
      <c r="D3579" s="44">
        <v>0</v>
      </c>
      <c r="E3579" s="44">
        <v>0</v>
      </c>
      <c r="F3579" s="48">
        <v>0</v>
      </c>
      <c r="G3579" s="48">
        <v>0</v>
      </c>
      <c r="H3579" s="44">
        <v>0</v>
      </c>
      <c r="I3579" s="44">
        <v>0</v>
      </c>
      <c r="J3579" s="44">
        <v>0</v>
      </c>
      <c r="K3579" s="48">
        <v>0</v>
      </c>
      <c r="L3579" s="49">
        <v>0</v>
      </c>
      <c r="M3579" s="49">
        <v>0</v>
      </c>
      <c r="N3579" s="10">
        <v>0</v>
      </c>
      <c r="O3579" s="10">
        <v>0</v>
      </c>
      <c r="P3579" s="10">
        <v>0</v>
      </c>
      <c r="Q3579" s="10">
        <v>0</v>
      </c>
      <c r="R3579" s="10">
        <v>0</v>
      </c>
      <c r="S3579" s="10">
        <v>0</v>
      </c>
      <c r="T3579" s="50">
        <f t="shared" si="188"/>
        <v>0</v>
      </c>
      <c r="U3579" s="50">
        <f t="shared" si="188"/>
        <v>0</v>
      </c>
      <c r="V3579" s="50">
        <f t="shared" si="188"/>
        <v>0</v>
      </c>
      <c r="W3579" s="50">
        <f t="shared" si="187"/>
        <v>0</v>
      </c>
      <c r="X3579" s="50">
        <f t="shared" si="187"/>
        <v>0</v>
      </c>
      <c r="Y3579" s="50">
        <f t="shared" si="187"/>
        <v>0</v>
      </c>
      <c r="Z3579" s="50">
        <f t="shared" si="187"/>
        <v>0</v>
      </c>
      <c r="AA3579" s="50">
        <f t="shared" si="186"/>
        <v>0</v>
      </c>
      <c r="AB3579" s="50">
        <f t="shared" si="185"/>
        <v>0</v>
      </c>
      <c r="AC3579" s="48" t="e">
        <f>VLOOKUP(ПРОДАЖИ!C:C,'ИЗ ОСНОВЫ НОМЕНКЛАТУР'!D:E,2,0)</f>
        <v>#N/A</v>
      </c>
      <c r="AD3579" s="48" t="e">
        <f>VLOOKUP(C:C,'ИЗ ОСНОВЫ НОМЕНКЛАТУР'!D:F,3,0)</f>
        <v>#N/A</v>
      </c>
      <c r="AE3579" s="48" t="e">
        <f>VLOOKUP(C:C,'ИЗ ОСНОВЫ НОМЕНКЛАТУР'!D:H,5,0)</f>
        <v>#N/A</v>
      </c>
    </row>
    <row r="3580" spans="1:31" ht="9.6" customHeight="1" x14ac:dyDescent="0.2">
      <c r="A3580" s="45" t="s">
        <v>3556</v>
      </c>
      <c r="B3580" s="11"/>
      <c r="C3580" s="11" t="s">
        <v>3576</v>
      </c>
      <c r="D3580" s="44">
        <v>9135</v>
      </c>
      <c r="E3580" s="44">
        <v>12000</v>
      </c>
      <c r="F3580" s="48">
        <v>1163</v>
      </c>
      <c r="G3580" s="48">
        <v>0</v>
      </c>
      <c r="H3580" s="44">
        <v>1912</v>
      </c>
      <c r="I3580" s="44">
        <v>4</v>
      </c>
      <c r="J3580" s="44">
        <v>0</v>
      </c>
      <c r="K3580" s="48">
        <v>15</v>
      </c>
      <c r="L3580" s="49">
        <v>86916.5</v>
      </c>
      <c r="M3580" s="49">
        <v>114000</v>
      </c>
      <c r="N3580" s="10">
        <v>11048.97</v>
      </c>
      <c r="O3580" s="10">
        <v>0</v>
      </c>
      <c r="P3580" s="10">
        <v>18718.48</v>
      </c>
      <c r="Q3580" s="10">
        <v>39.159999999999997</v>
      </c>
      <c r="R3580" s="10">
        <v>0</v>
      </c>
      <c r="S3580" s="10">
        <v>146.85</v>
      </c>
      <c r="T3580" s="50">
        <f t="shared" si="188"/>
        <v>7243.041666666667</v>
      </c>
      <c r="U3580" s="50">
        <f t="shared" si="188"/>
        <v>9500</v>
      </c>
      <c r="V3580" s="50">
        <f t="shared" si="188"/>
        <v>920.74749999999995</v>
      </c>
      <c r="W3580" s="50">
        <f t="shared" si="187"/>
        <v>0</v>
      </c>
      <c r="X3580" s="50">
        <f t="shared" si="187"/>
        <v>1559.8733333333332</v>
      </c>
      <c r="Y3580" s="50">
        <f t="shared" si="187"/>
        <v>3.2633333333333332</v>
      </c>
      <c r="Z3580" s="50">
        <f t="shared" si="187"/>
        <v>0</v>
      </c>
      <c r="AA3580" s="50">
        <f t="shared" si="186"/>
        <v>12.237499999999999</v>
      </c>
      <c r="AB3580" s="50">
        <f t="shared" si="185"/>
        <v>19239.163333333334</v>
      </c>
      <c r="AC3580" s="48" t="str">
        <f>VLOOKUP(ПРОДАЖИ!C:C,'ИЗ ОСНОВЫ НОМЕНКЛАТУР'!D:E,2,0)</f>
        <v>Упаковочные материалы</v>
      </c>
      <c r="AD3580" s="48" t="str">
        <f>VLOOKUP(C:C,'ИЗ ОСНОВЫ НОМЕНКЛАТУР'!D:F,3,0)</f>
        <v>Пакеты упаковочные</v>
      </c>
      <c r="AE3580" s="48" t="str">
        <f>VLOOKUP(C:C,'ИЗ ОСНОВЫ НОМЕНКЛАТУР'!D:H,5,0)</f>
        <v>C</v>
      </c>
    </row>
    <row r="3581" spans="1:31" ht="9.6" customHeight="1" x14ac:dyDescent="0.2">
      <c r="A3581" s="45" t="s">
        <v>3556</v>
      </c>
      <c r="B3581" s="11"/>
      <c r="C3581" s="11" t="s">
        <v>3577</v>
      </c>
      <c r="D3581" s="44">
        <v>176</v>
      </c>
      <c r="E3581" s="44">
        <v>0</v>
      </c>
      <c r="F3581" s="48">
        <v>0</v>
      </c>
      <c r="G3581" s="48">
        <v>0</v>
      </c>
      <c r="H3581" s="44">
        <v>0</v>
      </c>
      <c r="I3581" s="44">
        <v>0</v>
      </c>
      <c r="J3581" s="44">
        <v>0</v>
      </c>
      <c r="K3581" s="48">
        <v>0</v>
      </c>
      <c r="L3581" s="49">
        <v>12320</v>
      </c>
      <c r="M3581" s="49">
        <v>0</v>
      </c>
      <c r="N3581" s="10">
        <v>0</v>
      </c>
      <c r="O3581" s="10">
        <v>0</v>
      </c>
      <c r="P3581" s="10">
        <v>0</v>
      </c>
      <c r="Q3581" s="10">
        <v>0</v>
      </c>
      <c r="R3581" s="10">
        <v>0</v>
      </c>
      <c r="S3581" s="10">
        <v>0</v>
      </c>
      <c r="T3581" s="50">
        <f t="shared" si="188"/>
        <v>1026.6666666666667</v>
      </c>
      <c r="U3581" s="50">
        <f t="shared" si="188"/>
        <v>0</v>
      </c>
      <c r="V3581" s="50">
        <f t="shared" si="188"/>
        <v>0</v>
      </c>
      <c r="W3581" s="50">
        <f t="shared" si="187"/>
        <v>0</v>
      </c>
      <c r="X3581" s="50">
        <f t="shared" si="187"/>
        <v>0</v>
      </c>
      <c r="Y3581" s="50">
        <f t="shared" si="187"/>
        <v>0</v>
      </c>
      <c r="Z3581" s="50">
        <f t="shared" si="187"/>
        <v>0</v>
      </c>
      <c r="AA3581" s="50">
        <f t="shared" si="186"/>
        <v>0</v>
      </c>
      <c r="AB3581" s="50">
        <f t="shared" si="185"/>
        <v>1026.6666666666667</v>
      </c>
      <c r="AC3581" s="48" t="str">
        <f>VLOOKUP(ПРОДАЖИ!C:C,'ИЗ ОСНОВЫ НОМЕНКЛАТУР'!D:E,2,0)</f>
        <v>Упаковочные материалы</v>
      </c>
      <c r="AD3581" s="48" t="str">
        <f>VLOOKUP(C:C,'ИЗ ОСНОВЫ НОМЕНКЛАТУР'!D:F,3,0)</f>
        <v>Пакеты упаковочные</v>
      </c>
      <c r="AE3581" s="48" t="str">
        <f>VLOOKUP(C:C,'ИЗ ОСНОВЫ НОМЕНКЛАТУР'!D:H,5,0)</f>
        <v>C</v>
      </c>
    </row>
    <row r="3582" spans="1:31" ht="9.6" customHeight="1" x14ac:dyDescent="0.2">
      <c r="A3582" s="45" t="s">
        <v>3556</v>
      </c>
      <c r="B3582" s="11"/>
      <c r="C3582" s="11" t="s">
        <v>3578</v>
      </c>
      <c r="D3582" s="44">
        <v>64</v>
      </c>
      <c r="E3582" s="44">
        <v>0</v>
      </c>
      <c r="F3582" s="48">
        <v>0</v>
      </c>
      <c r="G3582" s="48">
        <v>0</v>
      </c>
      <c r="H3582" s="44">
        <v>0</v>
      </c>
      <c r="I3582" s="44">
        <v>0</v>
      </c>
      <c r="J3582" s="44">
        <v>0</v>
      </c>
      <c r="K3582" s="48">
        <v>0</v>
      </c>
      <c r="L3582" s="49">
        <v>2744.91</v>
      </c>
      <c r="M3582" s="49">
        <v>0</v>
      </c>
      <c r="N3582" s="10">
        <v>0</v>
      </c>
      <c r="O3582" s="10">
        <v>0</v>
      </c>
      <c r="P3582" s="10">
        <v>0</v>
      </c>
      <c r="Q3582" s="10">
        <v>0</v>
      </c>
      <c r="R3582" s="10">
        <v>0</v>
      </c>
      <c r="S3582" s="10">
        <v>0</v>
      </c>
      <c r="T3582" s="50">
        <f t="shared" si="188"/>
        <v>228.74249999999998</v>
      </c>
      <c r="U3582" s="50">
        <f t="shared" si="188"/>
        <v>0</v>
      </c>
      <c r="V3582" s="50">
        <f t="shared" si="188"/>
        <v>0</v>
      </c>
      <c r="W3582" s="50">
        <f t="shared" si="187"/>
        <v>0</v>
      </c>
      <c r="X3582" s="50">
        <f t="shared" si="187"/>
        <v>0</v>
      </c>
      <c r="Y3582" s="50">
        <f t="shared" si="187"/>
        <v>0</v>
      </c>
      <c r="Z3582" s="50">
        <f t="shared" si="187"/>
        <v>0</v>
      </c>
      <c r="AA3582" s="50">
        <f t="shared" si="186"/>
        <v>0</v>
      </c>
      <c r="AB3582" s="50">
        <f t="shared" si="185"/>
        <v>228.74249999999998</v>
      </c>
      <c r="AC3582" s="48" t="str">
        <f>VLOOKUP(ПРОДАЖИ!C:C,'ИЗ ОСНОВЫ НОМЕНКЛАТУР'!D:E,2,0)</f>
        <v>Упаковочные материалы</v>
      </c>
      <c r="AD3582" s="48" t="str">
        <f>VLOOKUP(C:C,'ИЗ ОСНОВЫ НОМЕНКЛАТУР'!D:F,3,0)</f>
        <v>Пакеты упаковочные</v>
      </c>
      <c r="AE3582" s="48" t="str">
        <f>VLOOKUP(C:C,'ИЗ ОСНОВЫ НОМЕНКЛАТУР'!D:H,5,0)</f>
        <v>C</v>
      </c>
    </row>
    <row r="3583" spans="1:31" ht="9.6" customHeight="1" x14ac:dyDescent="0.2">
      <c r="A3583" s="45" t="s">
        <v>3579</v>
      </c>
      <c r="B3583" s="45"/>
      <c r="C3583" s="45"/>
      <c r="D3583" s="44">
        <v>0</v>
      </c>
      <c r="E3583" s="44">
        <v>0</v>
      </c>
      <c r="F3583" s="48">
        <v>0</v>
      </c>
      <c r="G3583" s="48">
        <v>0</v>
      </c>
      <c r="H3583" s="44">
        <v>0</v>
      </c>
      <c r="I3583" s="44">
        <v>0</v>
      </c>
      <c r="J3583" s="44">
        <v>0</v>
      </c>
      <c r="K3583" s="48">
        <v>0</v>
      </c>
      <c r="L3583" s="49">
        <v>0</v>
      </c>
      <c r="M3583" s="49">
        <v>0</v>
      </c>
      <c r="N3583" s="10">
        <v>0</v>
      </c>
      <c r="O3583" s="10">
        <v>0</v>
      </c>
      <c r="P3583" s="10">
        <v>0</v>
      </c>
      <c r="Q3583" s="10">
        <v>0</v>
      </c>
      <c r="R3583" s="10">
        <v>0</v>
      </c>
      <c r="S3583" s="10">
        <v>0</v>
      </c>
      <c r="T3583" s="50">
        <f t="shared" si="188"/>
        <v>0</v>
      </c>
      <c r="U3583" s="50">
        <f t="shared" si="188"/>
        <v>0</v>
      </c>
      <c r="V3583" s="50">
        <f t="shared" si="188"/>
        <v>0</v>
      </c>
      <c r="W3583" s="50">
        <f t="shared" si="187"/>
        <v>0</v>
      </c>
      <c r="X3583" s="50">
        <f t="shared" si="187"/>
        <v>0</v>
      </c>
      <c r="Y3583" s="50">
        <f t="shared" si="187"/>
        <v>0</v>
      </c>
      <c r="Z3583" s="50">
        <f t="shared" si="187"/>
        <v>0</v>
      </c>
      <c r="AA3583" s="50">
        <f t="shared" si="186"/>
        <v>0</v>
      </c>
      <c r="AB3583" s="50">
        <f t="shared" si="185"/>
        <v>0</v>
      </c>
      <c r="AC3583" s="48" t="e">
        <f>VLOOKUP(ПРОДАЖИ!C:C,'ИЗ ОСНОВЫ НОМЕНКЛАТУР'!D:E,2,0)</f>
        <v>#N/A</v>
      </c>
      <c r="AD3583" s="48" t="e">
        <f>VLOOKUP(C:C,'ИЗ ОСНОВЫ НОМЕНКЛАТУР'!D:F,3,0)</f>
        <v>#N/A</v>
      </c>
      <c r="AE3583" s="48" t="e">
        <f>VLOOKUP(C:C,'ИЗ ОСНОВЫ НОМЕНКЛАТУР'!D:H,5,0)</f>
        <v>#N/A</v>
      </c>
    </row>
    <row r="3584" spans="1:31" ht="9.6" customHeight="1" x14ac:dyDescent="0.2">
      <c r="A3584" s="45" t="s">
        <v>3579</v>
      </c>
      <c r="B3584" s="46" t="s">
        <v>3580</v>
      </c>
      <c r="C3584" s="46"/>
      <c r="D3584" s="44">
        <v>0</v>
      </c>
      <c r="E3584" s="44">
        <v>0</v>
      </c>
      <c r="F3584" s="48">
        <v>0</v>
      </c>
      <c r="G3584" s="48">
        <v>0</v>
      </c>
      <c r="H3584" s="44">
        <v>0</v>
      </c>
      <c r="I3584" s="44">
        <v>0</v>
      </c>
      <c r="J3584" s="44">
        <v>0</v>
      </c>
      <c r="K3584" s="48">
        <v>0</v>
      </c>
      <c r="L3584" s="49">
        <v>0</v>
      </c>
      <c r="M3584" s="49">
        <v>0</v>
      </c>
      <c r="N3584" s="10">
        <v>0</v>
      </c>
      <c r="O3584" s="10">
        <v>0</v>
      </c>
      <c r="P3584" s="10">
        <v>0</v>
      </c>
      <c r="Q3584" s="10">
        <v>0</v>
      </c>
      <c r="R3584" s="10">
        <v>0</v>
      </c>
      <c r="S3584" s="10">
        <v>0</v>
      </c>
      <c r="T3584" s="50">
        <f t="shared" si="188"/>
        <v>0</v>
      </c>
      <c r="U3584" s="50">
        <f t="shared" si="188"/>
        <v>0</v>
      </c>
      <c r="V3584" s="50">
        <f t="shared" si="188"/>
        <v>0</v>
      </c>
      <c r="W3584" s="50">
        <f t="shared" si="187"/>
        <v>0</v>
      </c>
      <c r="X3584" s="50">
        <f t="shared" si="187"/>
        <v>0</v>
      </c>
      <c r="Y3584" s="50">
        <f t="shared" si="187"/>
        <v>0</v>
      </c>
      <c r="Z3584" s="50">
        <f t="shared" si="187"/>
        <v>0</v>
      </c>
      <c r="AA3584" s="50">
        <f t="shared" si="186"/>
        <v>0</v>
      </c>
      <c r="AB3584" s="50">
        <f t="shared" si="185"/>
        <v>0</v>
      </c>
      <c r="AC3584" s="48" t="e">
        <f>VLOOKUP(ПРОДАЖИ!C:C,'ИЗ ОСНОВЫ НОМЕНКЛАТУР'!D:E,2,0)</f>
        <v>#N/A</v>
      </c>
      <c r="AD3584" s="48" t="e">
        <f>VLOOKUP(C:C,'ИЗ ОСНОВЫ НОМЕНКЛАТУР'!D:F,3,0)</f>
        <v>#N/A</v>
      </c>
      <c r="AE3584" s="48" t="e">
        <f>VLOOKUP(C:C,'ИЗ ОСНОВЫ НОМЕНКЛАТУР'!D:H,5,0)</f>
        <v>#N/A</v>
      </c>
    </row>
    <row r="3585" spans="1:31" ht="9.6" customHeight="1" x14ac:dyDescent="0.2">
      <c r="A3585" s="45" t="s">
        <v>3579</v>
      </c>
      <c r="B3585" s="46" t="s">
        <v>3581</v>
      </c>
      <c r="C3585" s="46"/>
      <c r="D3585" s="44">
        <v>0</v>
      </c>
      <c r="E3585" s="44">
        <v>0</v>
      </c>
      <c r="F3585" s="48">
        <v>0</v>
      </c>
      <c r="G3585" s="48">
        <v>0</v>
      </c>
      <c r="H3585" s="44">
        <v>0</v>
      </c>
      <c r="I3585" s="44">
        <v>0</v>
      </c>
      <c r="J3585" s="44">
        <v>0</v>
      </c>
      <c r="K3585" s="48">
        <v>0</v>
      </c>
      <c r="L3585" s="49">
        <v>0</v>
      </c>
      <c r="M3585" s="49">
        <v>0</v>
      </c>
      <c r="N3585" s="10">
        <v>0</v>
      </c>
      <c r="O3585" s="10">
        <v>0</v>
      </c>
      <c r="P3585" s="10">
        <v>0</v>
      </c>
      <c r="Q3585" s="10">
        <v>0</v>
      </c>
      <c r="R3585" s="10">
        <v>0</v>
      </c>
      <c r="S3585" s="10">
        <v>0</v>
      </c>
      <c r="T3585" s="50">
        <f t="shared" si="188"/>
        <v>0</v>
      </c>
      <c r="U3585" s="50">
        <f t="shared" si="188"/>
        <v>0</v>
      </c>
      <c r="V3585" s="50">
        <f t="shared" si="188"/>
        <v>0</v>
      </c>
      <c r="W3585" s="50">
        <f t="shared" si="187"/>
        <v>0</v>
      </c>
      <c r="X3585" s="50">
        <f t="shared" si="187"/>
        <v>0</v>
      </c>
      <c r="Y3585" s="50">
        <f t="shared" si="187"/>
        <v>0</v>
      </c>
      <c r="Z3585" s="50">
        <f t="shared" si="187"/>
        <v>0</v>
      </c>
      <c r="AA3585" s="50">
        <f t="shared" si="186"/>
        <v>0</v>
      </c>
      <c r="AB3585" s="50">
        <f t="shared" si="185"/>
        <v>0</v>
      </c>
      <c r="AC3585" s="48" t="e">
        <f>VLOOKUP(ПРОДАЖИ!C:C,'ИЗ ОСНОВЫ НОМЕНКЛАТУР'!D:E,2,0)</f>
        <v>#N/A</v>
      </c>
      <c r="AD3585" s="48" t="e">
        <f>VLOOKUP(C:C,'ИЗ ОСНОВЫ НОМЕНКЛАТУР'!D:F,3,0)</f>
        <v>#N/A</v>
      </c>
      <c r="AE3585" s="48" t="e">
        <f>VLOOKUP(C:C,'ИЗ ОСНОВЫ НОМЕНКЛАТУР'!D:H,5,0)</f>
        <v>#N/A</v>
      </c>
    </row>
    <row r="3586" spans="1:31" ht="9.6" customHeight="1" x14ac:dyDescent="0.2">
      <c r="A3586" s="45" t="s">
        <v>3579</v>
      </c>
      <c r="B3586" s="11"/>
      <c r="C3586" s="11" t="s">
        <v>3582</v>
      </c>
      <c r="D3586" s="44">
        <v>0</v>
      </c>
      <c r="E3586" s="44">
        <v>0</v>
      </c>
      <c r="F3586" s="48">
        <v>0</v>
      </c>
      <c r="G3586" s="48">
        <v>0</v>
      </c>
      <c r="H3586" s="44">
        <v>0</v>
      </c>
      <c r="I3586" s="44">
        <v>20</v>
      </c>
      <c r="J3586" s="44">
        <v>0</v>
      </c>
      <c r="K3586" s="48">
        <v>420</v>
      </c>
      <c r="L3586" s="49">
        <v>0</v>
      </c>
      <c r="M3586" s="49">
        <v>0</v>
      </c>
      <c r="N3586" s="10">
        <v>0</v>
      </c>
      <c r="O3586" s="10">
        <v>0</v>
      </c>
      <c r="P3586" s="10">
        <v>0</v>
      </c>
      <c r="Q3586" s="10">
        <v>11773.33</v>
      </c>
      <c r="R3586" s="10">
        <v>0</v>
      </c>
      <c r="S3586" s="10">
        <v>326649.14</v>
      </c>
      <c r="T3586" s="50">
        <f t="shared" si="188"/>
        <v>0</v>
      </c>
      <c r="U3586" s="50">
        <f t="shared" si="188"/>
        <v>0</v>
      </c>
      <c r="V3586" s="50">
        <f t="shared" si="188"/>
        <v>0</v>
      </c>
      <c r="W3586" s="50">
        <f t="shared" si="187"/>
        <v>0</v>
      </c>
      <c r="X3586" s="50">
        <f t="shared" si="187"/>
        <v>0</v>
      </c>
      <c r="Y3586" s="50">
        <f t="shared" si="187"/>
        <v>981.11083333333329</v>
      </c>
      <c r="Z3586" s="50">
        <f t="shared" si="187"/>
        <v>0</v>
      </c>
      <c r="AA3586" s="50">
        <f t="shared" si="186"/>
        <v>27220.761666666669</v>
      </c>
      <c r="AB3586" s="50">
        <f t="shared" si="185"/>
        <v>28201.872500000001</v>
      </c>
      <c r="AC3586" s="48" t="str">
        <f>VLOOKUP(ПРОДАЖИ!C:C,'ИЗ ОСНОВЫ НОМЕНКЛАТУР'!D:E,2,0)</f>
        <v>Аксессуары для шкафов</v>
      </c>
      <c r="AD3586" s="48" t="str">
        <f>VLOOKUP(C:C,'ИЗ ОСНОВЫ НОМЕНКЛАТУР'!D:F,3,0)</f>
        <v>Бренд "Найди"</v>
      </c>
      <c r="AE3586" s="48" t="str">
        <f>VLOOKUP(C:C,'ИЗ ОСНОВЫ НОМЕНКЛАТУР'!D:H,5,0)</f>
        <v>A</v>
      </c>
    </row>
    <row r="3587" spans="1:31" ht="9.6" customHeight="1" x14ac:dyDescent="0.2">
      <c r="A3587" s="45" t="s">
        <v>3579</v>
      </c>
      <c r="B3587" s="11"/>
      <c r="C3587" s="11" t="s">
        <v>3583</v>
      </c>
      <c r="D3587" s="44">
        <v>21</v>
      </c>
      <c r="E3587" s="44">
        <v>0</v>
      </c>
      <c r="F3587" s="48">
        <v>0</v>
      </c>
      <c r="G3587" s="48">
        <v>0</v>
      </c>
      <c r="H3587" s="44">
        <v>0</v>
      </c>
      <c r="I3587" s="44">
        <v>50</v>
      </c>
      <c r="J3587" s="44">
        <v>0</v>
      </c>
      <c r="K3587" s="48">
        <v>48</v>
      </c>
      <c r="L3587" s="49">
        <v>17711.8</v>
      </c>
      <c r="M3587" s="49">
        <v>0</v>
      </c>
      <c r="N3587" s="10">
        <v>0</v>
      </c>
      <c r="O3587" s="10">
        <v>0</v>
      </c>
      <c r="P3587" s="10">
        <v>0</v>
      </c>
      <c r="Q3587" s="10">
        <v>31193.89</v>
      </c>
      <c r="R3587" s="10">
        <v>0</v>
      </c>
      <c r="S3587" s="10">
        <v>36061.440000000002</v>
      </c>
      <c r="T3587" s="50">
        <f t="shared" si="188"/>
        <v>1475.9833333333333</v>
      </c>
      <c r="U3587" s="50">
        <f t="shared" si="188"/>
        <v>0</v>
      </c>
      <c r="V3587" s="50">
        <f t="shared" si="188"/>
        <v>0</v>
      </c>
      <c r="W3587" s="50">
        <f t="shared" si="187"/>
        <v>0</v>
      </c>
      <c r="X3587" s="50">
        <f t="shared" si="187"/>
        <v>0</v>
      </c>
      <c r="Y3587" s="50">
        <f t="shared" si="187"/>
        <v>2599.4908333333333</v>
      </c>
      <c r="Z3587" s="50">
        <f t="shared" si="187"/>
        <v>0</v>
      </c>
      <c r="AA3587" s="50">
        <f t="shared" si="186"/>
        <v>3005.1200000000003</v>
      </c>
      <c r="AB3587" s="50">
        <f t="shared" si="185"/>
        <v>7080.5941666666677</v>
      </c>
      <c r="AC3587" s="48" t="str">
        <f>VLOOKUP(ПРОДАЖИ!C:C,'ИЗ ОСНОВЫ НОМЕНКЛАТУР'!D:E,2,0)</f>
        <v>Аксессуары для шкафов</v>
      </c>
      <c r="AD3587" s="48" t="str">
        <f>VLOOKUP(C:C,'ИЗ ОСНОВЫ НОМЕНКЛАТУР'!D:F,3,0)</f>
        <v>Бренд "Найди"</v>
      </c>
      <c r="AE3587" s="48" t="str">
        <f>VLOOKUP(C:C,'ИЗ ОСНОВЫ НОМЕНКЛАТУР'!D:H,5,0)</f>
        <v>B</v>
      </c>
    </row>
    <row r="3588" spans="1:31" ht="9.6" customHeight="1" x14ac:dyDescent="0.2">
      <c r="A3588" s="45" t="s">
        <v>3579</v>
      </c>
      <c r="B3588" s="11"/>
      <c r="C3588" s="11" t="s">
        <v>3584</v>
      </c>
      <c r="D3588" s="44">
        <v>70</v>
      </c>
      <c r="E3588" s="44">
        <v>0</v>
      </c>
      <c r="F3588" s="48">
        <v>0</v>
      </c>
      <c r="G3588" s="48">
        <v>0</v>
      </c>
      <c r="H3588" s="44">
        <v>0</v>
      </c>
      <c r="I3588" s="44">
        <v>30</v>
      </c>
      <c r="J3588" s="44">
        <v>0</v>
      </c>
      <c r="K3588" s="48">
        <v>52</v>
      </c>
      <c r="L3588" s="49">
        <v>60668</v>
      </c>
      <c r="M3588" s="49">
        <v>0</v>
      </c>
      <c r="N3588" s="10">
        <v>0</v>
      </c>
      <c r="O3588" s="10">
        <v>0</v>
      </c>
      <c r="P3588" s="10">
        <v>0</v>
      </c>
      <c r="Q3588" s="10">
        <v>15980.66</v>
      </c>
      <c r="R3588" s="10">
        <v>0</v>
      </c>
      <c r="S3588" s="10">
        <v>33109.440000000002</v>
      </c>
      <c r="T3588" s="50">
        <f t="shared" si="188"/>
        <v>5055.666666666667</v>
      </c>
      <c r="U3588" s="50">
        <f t="shared" si="188"/>
        <v>0</v>
      </c>
      <c r="V3588" s="50">
        <f t="shared" si="188"/>
        <v>0</v>
      </c>
      <c r="W3588" s="50">
        <f t="shared" si="187"/>
        <v>0</v>
      </c>
      <c r="X3588" s="50">
        <f t="shared" si="187"/>
        <v>0</v>
      </c>
      <c r="Y3588" s="50">
        <f t="shared" si="187"/>
        <v>1331.7216666666666</v>
      </c>
      <c r="Z3588" s="50">
        <f t="shared" si="187"/>
        <v>0</v>
      </c>
      <c r="AA3588" s="50">
        <f t="shared" si="186"/>
        <v>2759.1200000000003</v>
      </c>
      <c r="AB3588" s="50">
        <f t="shared" ref="AB3588:AB3651" si="189">T3588+U3588+V3588+W3588+X3588+Y3588+Z3588+AA3588</f>
        <v>9146.5083333333332</v>
      </c>
      <c r="AC3588" s="48" t="str">
        <f>VLOOKUP(ПРОДАЖИ!C:C,'ИЗ ОСНОВЫ НОМЕНКЛАТУР'!D:E,2,0)</f>
        <v>Аксессуары для шкафов</v>
      </c>
      <c r="AD3588" s="48" t="str">
        <f>VLOOKUP(C:C,'ИЗ ОСНОВЫ НОМЕНКЛАТУР'!D:F,3,0)</f>
        <v>Бренд "Найди"</v>
      </c>
      <c r="AE3588" s="48" t="str">
        <f>VLOOKUP(C:C,'ИЗ ОСНОВЫ НОМЕНКЛАТУР'!D:H,5,0)</f>
        <v>B</v>
      </c>
    </row>
    <row r="3589" spans="1:31" ht="9.6" customHeight="1" x14ac:dyDescent="0.2">
      <c r="A3589" s="45" t="s">
        <v>3579</v>
      </c>
      <c r="B3589" s="11"/>
      <c r="C3589" s="11" t="s">
        <v>3585</v>
      </c>
      <c r="D3589" s="44">
        <v>52</v>
      </c>
      <c r="E3589" s="44">
        <v>0</v>
      </c>
      <c r="F3589" s="48">
        <v>0</v>
      </c>
      <c r="G3589" s="48">
        <v>0</v>
      </c>
      <c r="H3589" s="44">
        <v>0</v>
      </c>
      <c r="I3589" s="44">
        <v>16</v>
      </c>
      <c r="J3589" s="44">
        <v>0</v>
      </c>
      <c r="K3589" s="48">
        <v>15</v>
      </c>
      <c r="L3589" s="49">
        <v>46375.62</v>
      </c>
      <c r="M3589" s="49">
        <v>0</v>
      </c>
      <c r="N3589" s="10">
        <v>0</v>
      </c>
      <c r="O3589" s="10">
        <v>0</v>
      </c>
      <c r="P3589" s="10">
        <v>0</v>
      </c>
      <c r="Q3589" s="10">
        <v>11787.77</v>
      </c>
      <c r="R3589" s="10">
        <v>0</v>
      </c>
      <c r="S3589" s="10">
        <v>11310.75</v>
      </c>
      <c r="T3589" s="50">
        <f t="shared" si="188"/>
        <v>3864.6350000000002</v>
      </c>
      <c r="U3589" s="50">
        <f t="shared" si="188"/>
        <v>0</v>
      </c>
      <c r="V3589" s="50">
        <f t="shared" si="188"/>
        <v>0</v>
      </c>
      <c r="W3589" s="50">
        <f t="shared" si="187"/>
        <v>0</v>
      </c>
      <c r="X3589" s="50">
        <f t="shared" si="187"/>
        <v>0</v>
      </c>
      <c r="Y3589" s="50">
        <f t="shared" si="187"/>
        <v>982.31416666666667</v>
      </c>
      <c r="Z3589" s="50">
        <f t="shared" si="187"/>
        <v>0</v>
      </c>
      <c r="AA3589" s="50">
        <f t="shared" si="187"/>
        <v>942.5625</v>
      </c>
      <c r="AB3589" s="50">
        <f t="shared" si="189"/>
        <v>5789.5116666666672</v>
      </c>
      <c r="AC3589" s="48" t="str">
        <f>VLOOKUP(ПРОДАЖИ!C:C,'ИЗ ОСНОВЫ НОМЕНКЛАТУР'!D:E,2,0)</f>
        <v>Аксессуары для шкафов</v>
      </c>
      <c r="AD3589" s="48" t="str">
        <f>VLOOKUP(C:C,'ИЗ ОСНОВЫ НОМЕНКЛАТУР'!D:F,3,0)</f>
        <v>Бренд "Найди"</v>
      </c>
      <c r="AE3589" s="48" t="str">
        <f>VLOOKUP(C:C,'ИЗ ОСНОВЫ НОМЕНКЛАТУР'!D:H,5,0)</f>
        <v>B</v>
      </c>
    </row>
    <row r="3590" spans="1:31" ht="9.6" customHeight="1" x14ac:dyDescent="0.2">
      <c r="A3590" s="45" t="s">
        <v>3579</v>
      </c>
      <c r="B3590" s="11"/>
      <c r="C3590" s="11" t="s">
        <v>3586</v>
      </c>
      <c r="D3590" s="44">
        <v>0</v>
      </c>
      <c r="E3590" s="44">
        <v>0</v>
      </c>
      <c r="F3590" s="48">
        <v>0</v>
      </c>
      <c r="G3590" s="48">
        <v>0</v>
      </c>
      <c r="H3590" s="44">
        <v>0</v>
      </c>
      <c r="I3590" s="44">
        <v>50</v>
      </c>
      <c r="J3590" s="44">
        <v>0</v>
      </c>
      <c r="K3590" s="48">
        <v>19</v>
      </c>
      <c r="L3590" s="49">
        <v>0</v>
      </c>
      <c r="M3590" s="49">
        <v>0</v>
      </c>
      <c r="N3590" s="10">
        <v>0</v>
      </c>
      <c r="O3590" s="10">
        <v>0</v>
      </c>
      <c r="P3590" s="10">
        <v>0</v>
      </c>
      <c r="Q3590" s="10">
        <v>32819.050000000003</v>
      </c>
      <c r="R3590" s="10">
        <v>0</v>
      </c>
      <c r="S3590" s="10">
        <v>12764.39</v>
      </c>
      <c r="T3590" s="50">
        <f t="shared" si="188"/>
        <v>0</v>
      </c>
      <c r="U3590" s="50">
        <f t="shared" si="188"/>
        <v>0</v>
      </c>
      <c r="V3590" s="50">
        <f t="shared" si="188"/>
        <v>0</v>
      </c>
      <c r="W3590" s="50">
        <f t="shared" si="187"/>
        <v>0</v>
      </c>
      <c r="X3590" s="50">
        <f t="shared" si="187"/>
        <v>0</v>
      </c>
      <c r="Y3590" s="50">
        <f t="shared" si="187"/>
        <v>2734.9208333333336</v>
      </c>
      <c r="Z3590" s="50">
        <f t="shared" si="187"/>
        <v>0</v>
      </c>
      <c r="AA3590" s="50">
        <f t="shared" si="187"/>
        <v>1063.6991666666665</v>
      </c>
      <c r="AB3590" s="50">
        <f t="shared" si="189"/>
        <v>3798.62</v>
      </c>
      <c r="AC3590" s="48" t="str">
        <f>VLOOKUP(ПРОДАЖИ!C:C,'ИЗ ОСНОВЫ НОМЕНКЛАТУР'!D:E,2,0)</f>
        <v>Аксессуары для шкафов</v>
      </c>
      <c r="AD3590" s="48" t="str">
        <f>VLOOKUP(C:C,'ИЗ ОСНОВЫ НОМЕНКЛАТУР'!D:F,3,0)</f>
        <v>Бренд "Найди"</v>
      </c>
      <c r="AE3590" s="48" t="str">
        <f>VLOOKUP(C:C,'ИЗ ОСНОВЫ НОМЕНКЛАТУР'!D:H,5,0)</f>
        <v>B</v>
      </c>
    </row>
    <row r="3591" spans="1:31" ht="9.6" customHeight="1" x14ac:dyDescent="0.2">
      <c r="A3591" s="45" t="s">
        <v>3579</v>
      </c>
      <c r="B3591" s="11"/>
      <c r="C3591" s="11" t="s">
        <v>3587</v>
      </c>
      <c r="D3591" s="44">
        <v>3</v>
      </c>
      <c r="E3591" s="44">
        <v>36</v>
      </c>
      <c r="F3591" s="48">
        <v>0</v>
      </c>
      <c r="G3591" s="48">
        <v>0</v>
      </c>
      <c r="H3591" s="44">
        <v>0</v>
      </c>
      <c r="I3591" s="44">
        <v>24</v>
      </c>
      <c r="J3591" s="44">
        <v>0</v>
      </c>
      <c r="K3591" s="48">
        <v>20</v>
      </c>
      <c r="L3591" s="49">
        <v>2289</v>
      </c>
      <c r="M3591" s="49">
        <v>38880</v>
      </c>
      <c r="N3591" s="10">
        <v>0</v>
      </c>
      <c r="O3591" s="10">
        <v>0</v>
      </c>
      <c r="P3591" s="10">
        <v>0</v>
      </c>
      <c r="Q3591" s="10">
        <v>15753.15</v>
      </c>
      <c r="R3591" s="10">
        <v>0</v>
      </c>
      <c r="S3591" s="10">
        <v>15268.4</v>
      </c>
      <c r="T3591" s="50">
        <f t="shared" si="188"/>
        <v>190.75</v>
      </c>
      <c r="U3591" s="50">
        <f t="shared" si="188"/>
        <v>3240</v>
      </c>
      <c r="V3591" s="50">
        <f t="shared" si="188"/>
        <v>0</v>
      </c>
      <c r="W3591" s="50">
        <f t="shared" si="187"/>
        <v>0</v>
      </c>
      <c r="X3591" s="50">
        <f t="shared" si="187"/>
        <v>0</v>
      </c>
      <c r="Y3591" s="50">
        <f t="shared" si="187"/>
        <v>1312.7625</v>
      </c>
      <c r="Z3591" s="50">
        <f t="shared" si="187"/>
        <v>0</v>
      </c>
      <c r="AA3591" s="50">
        <f t="shared" si="187"/>
        <v>1272.3666666666666</v>
      </c>
      <c r="AB3591" s="50">
        <f t="shared" si="189"/>
        <v>6015.8791666666666</v>
      </c>
      <c r="AC3591" s="48" t="str">
        <f>VLOOKUP(ПРОДАЖИ!C:C,'ИЗ ОСНОВЫ НОМЕНКЛАТУР'!D:E,2,0)</f>
        <v>Аксессуары для шкафов</v>
      </c>
      <c r="AD3591" s="48" t="str">
        <f>VLOOKUP(C:C,'ИЗ ОСНОВЫ НОМЕНКЛАТУР'!D:F,3,0)</f>
        <v>Бренд "Найди"</v>
      </c>
      <c r="AE3591" s="48" t="str">
        <f>VLOOKUP(C:C,'ИЗ ОСНОВЫ НОМЕНКЛАТУР'!D:H,5,0)</f>
        <v>B</v>
      </c>
    </row>
    <row r="3592" spans="1:31" ht="9.6" customHeight="1" x14ac:dyDescent="0.2">
      <c r="A3592" s="45" t="s">
        <v>3579</v>
      </c>
      <c r="B3592" s="11"/>
      <c r="C3592" s="11" t="s">
        <v>3588</v>
      </c>
      <c r="D3592" s="44">
        <v>16</v>
      </c>
      <c r="E3592" s="44">
        <v>0</v>
      </c>
      <c r="F3592" s="48">
        <v>0</v>
      </c>
      <c r="G3592" s="48">
        <v>0</v>
      </c>
      <c r="H3592" s="44">
        <v>0</v>
      </c>
      <c r="I3592" s="44">
        <v>50</v>
      </c>
      <c r="J3592" s="44">
        <v>0</v>
      </c>
      <c r="K3592" s="48">
        <v>41</v>
      </c>
      <c r="L3592" s="49">
        <v>11609.92</v>
      </c>
      <c r="M3592" s="49">
        <v>0</v>
      </c>
      <c r="N3592" s="10">
        <v>0</v>
      </c>
      <c r="O3592" s="10">
        <v>0</v>
      </c>
      <c r="P3592" s="10">
        <v>0</v>
      </c>
      <c r="Q3592" s="10">
        <v>31193.89</v>
      </c>
      <c r="R3592" s="10">
        <v>0</v>
      </c>
      <c r="S3592" s="10">
        <v>29216.51</v>
      </c>
      <c r="T3592" s="50">
        <f t="shared" si="188"/>
        <v>967.49333333333334</v>
      </c>
      <c r="U3592" s="50">
        <f t="shared" si="188"/>
        <v>0</v>
      </c>
      <c r="V3592" s="50">
        <f t="shared" si="188"/>
        <v>0</v>
      </c>
      <c r="W3592" s="50">
        <f t="shared" si="187"/>
        <v>0</v>
      </c>
      <c r="X3592" s="50">
        <f t="shared" si="187"/>
        <v>0</v>
      </c>
      <c r="Y3592" s="50">
        <f t="shared" si="187"/>
        <v>2599.4908333333333</v>
      </c>
      <c r="Z3592" s="50">
        <f t="shared" si="187"/>
        <v>0</v>
      </c>
      <c r="AA3592" s="50">
        <f t="shared" si="187"/>
        <v>2434.7091666666665</v>
      </c>
      <c r="AB3592" s="50">
        <f t="shared" si="189"/>
        <v>6001.6933333333327</v>
      </c>
      <c r="AC3592" s="48" t="str">
        <f>VLOOKUP(ПРОДАЖИ!C:C,'ИЗ ОСНОВЫ НОМЕНКЛАТУР'!D:E,2,0)</f>
        <v>Аксессуары для шкафов</v>
      </c>
      <c r="AD3592" s="48" t="str">
        <f>VLOOKUP(C:C,'ИЗ ОСНОВЫ НОМЕНКЛАТУР'!D:F,3,0)</f>
        <v>Бренд "Найди"</v>
      </c>
      <c r="AE3592" s="48" t="str">
        <f>VLOOKUP(C:C,'ИЗ ОСНОВЫ НОМЕНКЛАТУР'!D:H,5,0)</f>
        <v>B</v>
      </c>
    </row>
    <row r="3593" spans="1:31" ht="9.6" customHeight="1" x14ac:dyDescent="0.2">
      <c r="A3593" s="45" t="s">
        <v>3579</v>
      </c>
      <c r="B3593" s="11"/>
      <c r="C3593" s="11" t="s">
        <v>3589</v>
      </c>
      <c r="D3593" s="44">
        <v>0</v>
      </c>
      <c r="E3593" s="44">
        <v>0</v>
      </c>
      <c r="F3593" s="48">
        <v>0</v>
      </c>
      <c r="G3593" s="48">
        <v>0</v>
      </c>
      <c r="H3593" s="44">
        <v>0</v>
      </c>
      <c r="I3593" s="44">
        <v>30</v>
      </c>
      <c r="J3593" s="44">
        <v>0</v>
      </c>
      <c r="K3593" s="48">
        <v>29</v>
      </c>
      <c r="L3593" s="49">
        <v>0</v>
      </c>
      <c r="M3593" s="49">
        <v>0</v>
      </c>
      <c r="N3593" s="10">
        <v>0</v>
      </c>
      <c r="O3593" s="10">
        <v>0</v>
      </c>
      <c r="P3593" s="10">
        <v>0</v>
      </c>
      <c r="Q3593" s="10">
        <v>21722.87</v>
      </c>
      <c r="R3593" s="10">
        <v>0</v>
      </c>
      <c r="S3593" s="10">
        <v>23258</v>
      </c>
      <c r="T3593" s="50">
        <f t="shared" si="188"/>
        <v>0</v>
      </c>
      <c r="U3593" s="50">
        <f t="shared" si="188"/>
        <v>0</v>
      </c>
      <c r="V3593" s="50">
        <f t="shared" si="188"/>
        <v>0</v>
      </c>
      <c r="W3593" s="50">
        <f t="shared" si="187"/>
        <v>0</v>
      </c>
      <c r="X3593" s="50">
        <f t="shared" si="187"/>
        <v>0</v>
      </c>
      <c r="Y3593" s="50">
        <f t="shared" si="187"/>
        <v>1810.2391666666665</v>
      </c>
      <c r="Z3593" s="50">
        <f t="shared" si="187"/>
        <v>0</v>
      </c>
      <c r="AA3593" s="50">
        <f t="shared" si="187"/>
        <v>1938.1666666666667</v>
      </c>
      <c r="AB3593" s="50">
        <f t="shared" si="189"/>
        <v>3748.4058333333332</v>
      </c>
      <c r="AC3593" s="48" t="str">
        <f>VLOOKUP(ПРОДАЖИ!C:C,'ИЗ ОСНОВЫ НОМЕНКЛАТУР'!D:E,2,0)</f>
        <v>Аксессуары для шкафов</v>
      </c>
      <c r="AD3593" s="48" t="str">
        <f>VLOOKUP(C:C,'ИЗ ОСНОВЫ НОМЕНКЛАТУР'!D:F,3,0)</f>
        <v>Бренд "Найди"</v>
      </c>
      <c r="AE3593" s="48" t="str">
        <f>VLOOKUP(C:C,'ИЗ ОСНОВЫ НОМЕНКЛАТУР'!D:H,5,0)</f>
        <v>B</v>
      </c>
    </row>
    <row r="3594" spans="1:31" ht="9.6" customHeight="1" x14ac:dyDescent="0.2">
      <c r="A3594" s="45" t="s">
        <v>3579</v>
      </c>
      <c r="B3594" s="11"/>
      <c r="C3594" s="11" t="s">
        <v>3590</v>
      </c>
      <c r="D3594" s="44">
        <v>39</v>
      </c>
      <c r="E3594" s="44">
        <v>0</v>
      </c>
      <c r="F3594" s="48">
        <v>0</v>
      </c>
      <c r="G3594" s="48">
        <v>0</v>
      </c>
      <c r="H3594" s="44">
        <v>0</v>
      </c>
      <c r="I3594" s="44">
        <v>12</v>
      </c>
      <c r="J3594" s="44">
        <v>0</v>
      </c>
      <c r="K3594" s="48">
        <v>31</v>
      </c>
      <c r="L3594" s="49">
        <v>37908</v>
      </c>
      <c r="M3594" s="49">
        <v>0</v>
      </c>
      <c r="N3594" s="10">
        <v>0</v>
      </c>
      <c r="O3594" s="10">
        <v>0</v>
      </c>
      <c r="P3594" s="10">
        <v>0</v>
      </c>
      <c r="Q3594" s="10">
        <v>7584.04</v>
      </c>
      <c r="R3594" s="10">
        <v>0</v>
      </c>
      <c r="S3594" s="10">
        <v>21700</v>
      </c>
      <c r="T3594" s="50">
        <f t="shared" si="188"/>
        <v>3159</v>
      </c>
      <c r="U3594" s="50">
        <f t="shared" si="188"/>
        <v>0</v>
      </c>
      <c r="V3594" s="50">
        <f t="shared" si="188"/>
        <v>0</v>
      </c>
      <c r="W3594" s="50">
        <f t="shared" si="187"/>
        <v>0</v>
      </c>
      <c r="X3594" s="50">
        <f t="shared" si="187"/>
        <v>0</v>
      </c>
      <c r="Y3594" s="50">
        <f t="shared" si="187"/>
        <v>632.00333333333333</v>
      </c>
      <c r="Z3594" s="50">
        <f t="shared" si="187"/>
        <v>0</v>
      </c>
      <c r="AA3594" s="50">
        <f t="shared" si="187"/>
        <v>1808.3333333333333</v>
      </c>
      <c r="AB3594" s="50">
        <f t="shared" si="189"/>
        <v>5599.3366666666661</v>
      </c>
      <c r="AC3594" s="48" t="str">
        <f>VLOOKUP(ПРОДАЖИ!C:C,'ИЗ ОСНОВЫ НОМЕНКЛАТУР'!D:E,2,0)</f>
        <v>Аксессуары для шкафов</v>
      </c>
      <c r="AD3594" s="48" t="str">
        <f>VLOOKUP(C:C,'ИЗ ОСНОВЫ НОМЕНКЛАТУР'!D:F,3,0)</f>
        <v>Бренд "Найди"</v>
      </c>
      <c r="AE3594" s="48" t="str">
        <f>VLOOKUP(C:C,'ИЗ ОСНОВЫ НОМЕНКЛАТУР'!D:H,5,0)</f>
        <v>B</v>
      </c>
    </row>
    <row r="3595" spans="1:31" ht="9.6" customHeight="1" x14ac:dyDescent="0.2">
      <c r="A3595" s="45" t="s">
        <v>3579</v>
      </c>
      <c r="B3595" s="11"/>
      <c r="C3595" s="11" t="s">
        <v>3591</v>
      </c>
      <c r="D3595" s="44">
        <v>0</v>
      </c>
      <c r="E3595" s="44">
        <v>0</v>
      </c>
      <c r="F3595" s="48">
        <v>0</v>
      </c>
      <c r="G3595" s="48">
        <v>0</v>
      </c>
      <c r="H3595" s="44">
        <v>0</v>
      </c>
      <c r="I3595" s="44">
        <v>16</v>
      </c>
      <c r="J3595" s="44">
        <v>0</v>
      </c>
      <c r="K3595" s="48">
        <v>48</v>
      </c>
      <c r="L3595" s="49">
        <v>0</v>
      </c>
      <c r="M3595" s="49">
        <v>0</v>
      </c>
      <c r="N3595" s="10">
        <v>0</v>
      </c>
      <c r="O3595" s="10">
        <v>0</v>
      </c>
      <c r="P3595" s="10">
        <v>0</v>
      </c>
      <c r="Q3595" s="10">
        <v>10112.06</v>
      </c>
      <c r="R3595" s="10">
        <v>0</v>
      </c>
      <c r="S3595" s="10">
        <v>33705.21</v>
      </c>
      <c r="T3595" s="50">
        <f t="shared" si="188"/>
        <v>0</v>
      </c>
      <c r="U3595" s="50">
        <f t="shared" si="188"/>
        <v>0</v>
      </c>
      <c r="V3595" s="50">
        <f t="shared" si="188"/>
        <v>0</v>
      </c>
      <c r="W3595" s="50">
        <f t="shared" si="187"/>
        <v>0</v>
      </c>
      <c r="X3595" s="50">
        <f t="shared" si="187"/>
        <v>0</v>
      </c>
      <c r="Y3595" s="50">
        <f t="shared" si="187"/>
        <v>842.67166666666662</v>
      </c>
      <c r="Z3595" s="50">
        <f t="shared" si="187"/>
        <v>0</v>
      </c>
      <c r="AA3595" s="50">
        <f t="shared" si="187"/>
        <v>2808.7674999999999</v>
      </c>
      <c r="AB3595" s="50">
        <f t="shared" si="189"/>
        <v>3651.4391666666666</v>
      </c>
      <c r="AC3595" s="48" t="str">
        <f>VLOOKUP(ПРОДАЖИ!C:C,'ИЗ ОСНОВЫ НОМЕНКЛАТУР'!D:E,2,0)</f>
        <v>Аксессуары для шкафов</v>
      </c>
      <c r="AD3595" s="48" t="str">
        <f>VLOOKUP(C:C,'ИЗ ОСНОВЫ НОМЕНКЛАТУР'!D:F,3,0)</f>
        <v>Бренд "Найди"</v>
      </c>
      <c r="AE3595" s="48" t="str">
        <f>VLOOKUP(C:C,'ИЗ ОСНОВЫ НОМЕНКЛАТУР'!D:H,5,0)</f>
        <v>B</v>
      </c>
    </row>
    <row r="3596" spans="1:31" ht="9.6" customHeight="1" x14ac:dyDescent="0.2">
      <c r="A3596" s="45" t="s">
        <v>3579</v>
      </c>
      <c r="B3596" s="11"/>
      <c r="C3596" s="11" t="s">
        <v>3592</v>
      </c>
      <c r="D3596" s="44">
        <v>0</v>
      </c>
      <c r="E3596" s="44">
        <v>0</v>
      </c>
      <c r="F3596" s="48">
        <v>0</v>
      </c>
      <c r="G3596" s="48">
        <v>0</v>
      </c>
      <c r="H3596" s="44">
        <v>0</v>
      </c>
      <c r="I3596" s="44">
        <v>50</v>
      </c>
      <c r="J3596" s="44">
        <v>0</v>
      </c>
      <c r="K3596" s="48">
        <v>15</v>
      </c>
      <c r="L3596" s="49">
        <v>0</v>
      </c>
      <c r="M3596" s="49">
        <v>0</v>
      </c>
      <c r="N3596" s="10">
        <v>0</v>
      </c>
      <c r="O3596" s="10">
        <v>0</v>
      </c>
      <c r="P3596" s="10">
        <v>0</v>
      </c>
      <c r="Q3596" s="10">
        <v>31193.89</v>
      </c>
      <c r="R3596" s="10">
        <v>0</v>
      </c>
      <c r="S3596" s="10">
        <v>12711.6</v>
      </c>
      <c r="T3596" s="50">
        <f t="shared" si="188"/>
        <v>0</v>
      </c>
      <c r="U3596" s="50">
        <f t="shared" si="188"/>
        <v>0</v>
      </c>
      <c r="V3596" s="50">
        <f t="shared" si="188"/>
        <v>0</v>
      </c>
      <c r="W3596" s="50">
        <f t="shared" si="187"/>
        <v>0</v>
      </c>
      <c r="X3596" s="50">
        <f t="shared" si="187"/>
        <v>0</v>
      </c>
      <c r="Y3596" s="50">
        <f t="shared" si="187"/>
        <v>2599.4908333333333</v>
      </c>
      <c r="Z3596" s="50">
        <f t="shared" si="187"/>
        <v>0</v>
      </c>
      <c r="AA3596" s="50">
        <f t="shared" si="187"/>
        <v>1059.3</v>
      </c>
      <c r="AB3596" s="50">
        <f t="shared" si="189"/>
        <v>3658.7908333333335</v>
      </c>
      <c r="AC3596" s="48" t="str">
        <f>VLOOKUP(ПРОДАЖИ!C:C,'ИЗ ОСНОВЫ НОМЕНКЛАТУР'!D:E,2,0)</f>
        <v>Аксессуары для шкафов</v>
      </c>
      <c r="AD3596" s="48" t="str">
        <f>VLOOKUP(C:C,'ИЗ ОСНОВЫ НОМЕНКЛАТУР'!D:F,3,0)</f>
        <v>Бренд "Найди"</v>
      </c>
      <c r="AE3596" s="48" t="str">
        <f>VLOOKUP(C:C,'ИЗ ОСНОВЫ НОМЕНКЛАТУР'!D:H,5,0)</f>
        <v>B</v>
      </c>
    </row>
    <row r="3597" spans="1:31" ht="9.6" customHeight="1" x14ac:dyDescent="0.2">
      <c r="A3597" s="45" t="s">
        <v>3579</v>
      </c>
      <c r="B3597" s="11"/>
      <c r="C3597" s="11" t="s">
        <v>3593</v>
      </c>
      <c r="D3597" s="44">
        <v>3</v>
      </c>
      <c r="E3597" s="44">
        <v>0</v>
      </c>
      <c r="F3597" s="48">
        <v>0</v>
      </c>
      <c r="G3597" s="48">
        <v>0</v>
      </c>
      <c r="H3597" s="44">
        <v>0</v>
      </c>
      <c r="I3597" s="44">
        <v>30</v>
      </c>
      <c r="J3597" s="44">
        <v>0</v>
      </c>
      <c r="K3597" s="48">
        <v>30</v>
      </c>
      <c r="L3597" s="49">
        <v>2044.89</v>
      </c>
      <c r="M3597" s="49">
        <v>0</v>
      </c>
      <c r="N3597" s="10">
        <v>0</v>
      </c>
      <c r="O3597" s="10">
        <v>0</v>
      </c>
      <c r="P3597" s="10">
        <v>0</v>
      </c>
      <c r="Q3597" s="10">
        <v>16820.330000000002</v>
      </c>
      <c r="R3597" s="10">
        <v>0</v>
      </c>
      <c r="S3597" s="10">
        <v>22895.7</v>
      </c>
      <c r="T3597" s="50">
        <f t="shared" si="188"/>
        <v>170.4075</v>
      </c>
      <c r="U3597" s="50">
        <f t="shared" si="188"/>
        <v>0</v>
      </c>
      <c r="V3597" s="50">
        <f t="shared" si="188"/>
        <v>0</v>
      </c>
      <c r="W3597" s="50">
        <f t="shared" si="187"/>
        <v>0</v>
      </c>
      <c r="X3597" s="50">
        <f t="shared" si="187"/>
        <v>0</v>
      </c>
      <c r="Y3597" s="50">
        <f t="shared" si="187"/>
        <v>1401.6941666666669</v>
      </c>
      <c r="Z3597" s="50">
        <f t="shared" si="187"/>
        <v>0</v>
      </c>
      <c r="AA3597" s="50">
        <f t="shared" si="187"/>
        <v>1907.9750000000001</v>
      </c>
      <c r="AB3597" s="50">
        <f t="shared" si="189"/>
        <v>3480.0766666666668</v>
      </c>
      <c r="AC3597" s="48" t="str">
        <f>VLOOKUP(ПРОДАЖИ!C:C,'ИЗ ОСНОВЫ НОМЕНКЛАТУР'!D:E,2,0)</f>
        <v>Аксессуары для шкафов</v>
      </c>
      <c r="AD3597" s="48" t="str">
        <f>VLOOKUP(C:C,'ИЗ ОСНОВЫ НОМЕНКЛАТУР'!D:F,3,0)</f>
        <v>Бренд "Найди"</v>
      </c>
      <c r="AE3597" s="48" t="str">
        <f>VLOOKUP(C:C,'ИЗ ОСНОВЫ НОМЕНКЛАТУР'!D:H,5,0)</f>
        <v>B</v>
      </c>
    </row>
    <row r="3598" spans="1:31" ht="9.6" customHeight="1" x14ac:dyDescent="0.2">
      <c r="A3598" s="45" t="s">
        <v>3579</v>
      </c>
      <c r="B3598" s="11"/>
      <c r="C3598" s="11" t="s">
        <v>3594</v>
      </c>
      <c r="D3598" s="44">
        <v>0</v>
      </c>
      <c r="E3598" s="44">
        <v>0</v>
      </c>
      <c r="F3598" s="48">
        <v>0</v>
      </c>
      <c r="G3598" s="48">
        <v>0</v>
      </c>
      <c r="H3598" s="44">
        <v>0</v>
      </c>
      <c r="I3598" s="44">
        <v>16</v>
      </c>
      <c r="J3598" s="44">
        <v>0</v>
      </c>
      <c r="K3598" s="48">
        <v>47</v>
      </c>
      <c r="L3598" s="49">
        <v>0</v>
      </c>
      <c r="M3598" s="49">
        <v>0</v>
      </c>
      <c r="N3598" s="10">
        <v>0</v>
      </c>
      <c r="O3598" s="10">
        <v>0</v>
      </c>
      <c r="P3598" s="10">
        <v>0</v>
      </c>
      <c r="Q3598" s="10">
        <v>10632.11</v>
      </c>
      <c r="R3598" s="10">
        <v>0</v>
      </c>
      <c r="S3598" s="10">
        <v>34628.1</v>
      </c>
      <c r="T3598" s="50">
        <f t="shared" si="188"/>
        <v>0</v>
      </c>
      <c r="U3598" s="50">
        <f t="shared" si="188"/>
        <v>0</v>
      </c>
      <c r="V3598" s="50">
        <f t="shared" si="188"/>
        <v>0</v>
      </c>
      <c r="W3598" s="50">
        <f t="shared" si="187"/>
        <v>0</v>
      </c>
      <c r="X3598" s="50">
        <f t="shared" si="187"/>
        <v>0</v>
      </c>
      <c r="Y3598" s="50">
        <f t="shared" si="187"/>
        <v>886.00916666666672</v>
      </c>
      <c r="Z3598" s="50">
        <f t="shared" si="187"/>
        <v>0</v>
      </c>
      <c r="AA3598" s="50">
        <f t="shared" si="187"/>
        <v>2885.6749999999997</v>
      </c>
      <c r="AB3598" s="50">
        <f t="shared" si="189"/>
        <v>3771.6841666666664</v>
      </c>
      <c r="AC3598" s="48" t="str">
        <f>VLOOKUP(ПРОДАЖИ!C:C,'ИЗ ОСНОВЫ НОМЕНКЛАТУР'!D:E,2,0)</f>
        <v>Аксессуары для шкафов</v>
      </c>
      <c r="AD3598" s="48" t="str">
        <f>VLOOKUP(C:C,'ИЗ ОСНОВЫ НОМЕНКЛАТУР'!D:F,3,0)</f>
        <v>Бренд "Найди"</v>
      </c>
      <c r="AE3598" s="48" t="str">
        <f>VLOOKUP(C:C,'ИЗ ОСНОВЫ НОМЕНКЛАТУР'!D:H,5,0)</f>
        <v>B</v>
      </c>
    </row>
    <row r="3599" spans="1:31" ht="9.6" customHeight="1" x14ac:dyDescent="0.2">
      <c r="A3599" s="45" t="s">
        <v>3579</v>
      </c>
      <c r="B3599" s="11"/>
      <c r="C3599" s="11" t="s">
        <v>3595</v>
      </c>
      <c r="D3599" s="44">
        <v>0</v>
      </c>
      <c r="E3599" s="44">
        <v>0</v>
      </c>
      <c r="F3599" s="48">
        <v>0</v>
      </c>
      <c r="G3599" s="48">
        <v>0</v>
      </c>
      <c r="H3599" s="44">
        <v>0</v>
      </c>
      <c r="I3599" s="44">
        <v>40</v>
      </c>
      <c r="J3599" s="44">
        <v>0</v>
      </c>
      <c r="K3599" s="48">
        <v>0</v>
      </c>
      <c r="L3599" s="49">
        <v>0</v>
      </c>
      <c r="M3599" s="49">
        <v>0</v>
      </c>
      <c r="N3599" s="10">
        <v>0</v>
      </c>
      <c r="O3599" s="10">
        <v>0</v>
      </c>
      <c r="P3599" s="10">
        <v>0</v>
      </c>
      <c r="Q3599" s="10">
        <v>27230.33</v>
      </c>
      <c r="R3599" s="10">
        <v>0</v>
      </c>
      <c r="S3599" s="10">
        <v>0</v>
      </c>
      <c r="T3599" s="50">
        <f t="shared" si="188"/>
        <v>0</v>
      </c>
      <c r="U3599" s="50">
        <f t="shared" si="188"/>
        <v>0</v>
      </c>
      <c r="V3599" s="50">
        <f t="shared" si="188"/>
        <v>0</v>
      </c>
      <c r="W3599" s="50">
        <f t="shared" si="187"/>
        <v>0</v>
      </c>
      <c r="X3599" s="50">
        <f t="shared" si="187"/>
        <v>0</v>
      </c>
      <c r="Y3599" s="50">
        <f t="shared" si="187"/>
        <v>2269.1941666666667</v>
      </c>
      <c r="Z3599" s="50">
        <f t="shared" si="187"/>
        <v>0</v>
      </c>
      <c r="AA3599" s="50">
        <f t="shared" si="187"/>
        <v>0</v>
      </c>
      <c r="AB3599" s="50">
        <f t="shared" si="189"/>
        <v>2269.1941666666667</v>
      </c>
      <c r="AC3599" s="48" t="str">
        <f>VLOOKUP(ПРОДАЖИ!C:C,'ИЗ ОСНОВЫ НОМЕНКЛАТУР'!D:E,2,0)</f>
        <v>Аксессуары для шкафов</v>
      </c>
      <c r="AD3599" s="48" t="str">
        <f>VLOOKUP(C:C,'ИЗ ОСНОВЫ НОМЕНКЛАТУР'!D:F,3,0)</f>
        <v>Бренд "Найди"</v>
      </c>
      <c r="AE3599" s="48" t="str">
        <f>VLOOKUP(C:C,'ИЗ ОСНОВЫ НОМЕНКЛАТУР'!D:H,5,0)</f>
        <v>C</v>
      </c>
    </row>
    <row r="3600" spans="1:31" ht="9.6" customHeight="1" x14ac:dyDescent="0.2">
      <c r="A3600" s="45" t="s">
        <v>3579</v>
      </c>
      <c r="B3600" s="11"/>
      <c r="C3600" s="11" t="s">
        <v>3596</v>
      </c>
      <c r="D3600" s="44">
        <v>0</v>
      </c>
      <c r="E3600" s="44">
        <v>0</v>
      </c>
      <c r="F3600" s="48">
        <v>0</v>
      </c>
      <c r="G3600" s="48">
        <v>0</v>
      </c>
      <c r="H3600" s="44">
        <v>0</v>
      </c>
      <c r="I3600" s="44">
        <v>40</v>
      </c>
      <c r="J3600" s="44">
        <v>0</v>
      </c>
      <c r="K3600" s="48">
        <v>0</v>
      </c>
      <c r="L3600" s="49">
        <v>0</v>
      </c>
      <c r="M3600" s="49">
        <v>0</v>
      </c>
      <c r="N3600" s="10">
        <v>0</v>
      </c>
      <c r="O3600" s="10">
        <v>0</v>
      </c>
      <c r="P3600" s="10">
        <v>0</v>
      </c>
      <c r="Q3600" s="10">
        <v>27230.33</v>
      </c>
      <c r="R3600" s="10">
        <v>0</v>
      </c>
      <c r="S3600" s="10">
        <v>0</v>
      </c>
      <c r="T3600" s="50">
        <f t="shared" si="188"/>
        <v>0</v>
      </c>
      <c r="U3600" s="50">
        <f t="shared" si="188"/>
        <v>0</v>
      </c>
      <c r="V3600" s="50">
        <f t="shared" si="188"/>
        <v>0</v>
      </c>
      <c r="W3600" s="50">
        <f t="shared" si="187"/>
        <v>0</v>
      </c>
      <c r="X3600" s="50">
        <f t="shared" si="187"/>
        <v>0</v>
      </c>
      <c r="Y3600" s="50">
        <f t="shared" si="187"/>
        <v>2269.1941666666667</v>
      </c>
      <c r="Z3600" s="50">
        <f t="shared" si="187"/>
        <v>0</v>
      </c>
      <c r="AA3600" s="50">
        <f t="shared" si="187"/>
        <v>0</v>
      </c>
      <c r="AB3600" s="50">
        <f t="shared" si="189"/>
        <v>2269.1941666666667</v>
      </c>
      <c r="AC3600" s="48" t="str">
        <f>VLOOKUP(ПРОДАЖИ!C:C,'ИЗ ОСНОВЫ НОМЕНКЛАТУР'!D:E,2,0)</f>
        <v>Аксессуары для шкафов</v>
      </c>
      <c r="AD3600" s="48" t="str">
        <f>VLOOKUP(C:C,'ИЗ ОСНОВЫ НОМЕНКЛАТУР'!D:F,3,0)</f>
        <v>Бренд "Найди"</v>
      </c>
      <c r="AE3600" s="48" t="str">
        <f>VLOOKUP(C:C,'ИЗ ОСНОВЫ НОМЕНКЛАТУР'!D:H,5,0)</f>
        <v>C</v>
      </c>
    </row>
    <row r="3601" spans="1:31" ht="9.6" customHeight="1" x14ac:dyDescent="0.2">
      <c r="A3601" s="45" t="s">
        <v>3579</v>
      </c>
      <c r="B3601" s="11"/>
      <c r="C3601" s="11" t="s">
        <v>3597</v>
      </c>
      <c r="D3601" s="44">
        <v>0</v>
      </c>
      <c r="E3601" s="44">
        <v>0</v>
      </c>
      <c r="F3601" s="48">
        <v>0</v>
      </c>
      <c r="G3601" s="48">
        <v>0</v>
      </c>
      <c r="H3601" s="44">
        <v>0</v>
      </c>
      <c r="I3601" s="44">
        <v>40</v>
      </c>
      <c r="J3601" s="44">
        <v>0</v>
      </c>
      <c r="K3601" s="48">
        <v>0</v>
      </c>
      <c r="L3601" s="49">
        <v>0</v>
      </c>
      <c r="M3601" s="49">
        <v>0</v>
      </c>
      <c r="N3601" s="10">
        <v>0</v>
      </c>
      <c r="O3601" s="10">
        <v>0</v>
      </c>
      <c r="P3601" s="10">
        <v>0</v>
      </c>
      <c r="Q3601" s="10">
        <v>28638.79</v>
      </c>
      <c r="R3601" s="10">
        <v>0</v>
      </c>
      <c r="S3601" s="10">
        <v>0</v>
      </c>
      <c r="T3601" s="50">
        <f t="shared" si="188"/>
        <v>0</v>
      </c>
      <c r="U3601" s="50">
        <f t="shared" si="188"/>
        <v>0</v>
      </c>
      <c r="V3601" s="50">
        <f t="shared" si="188"/>
        <v>0</v>
      </c>
      <c r="W3601" s="50">
        <f t="shared" si="187"/>
        <v>0</v>
      </c>
      <c r="X3601" s="50">
        <f t="shared" si="187"/>
        <v>0</v>
      </c>
      <c r="Y3601" s="50">
        <f t="shared" si="187"/>
        <v>2386.5658333333336</v>
      </c>
      <c r="Z3601" s="50">
        <f t="shared" si="187"/>
        <v>0</v>
      </c>
      <c r="AA3601" s="50">
        <f t="shared" si="187"/>
        <v>0</v>
      </c>
      <c r="AB3601" s="50">
        <f t="shared" si="189"/>
        <v>2386.5658333333336</v>
      </c>
      <c r="AC3601" s="48" t="str">
        <f>VLOOKUP(ПРОДАЖИ!C:C,'ИЗ ОСНОВЫ НОМЕНКЛАТУР'!D:E,2,0)</f>
        <v>Аксессуары для шкафов</v>
      </c>
      <c r="AD3601" s="48" t="str">
        <f>VLOOKUP(C:C,'ИЗ ОСНОВЫ НОМЕНКЛАТУР'!D:F,3,0)</f>
        <v>Бренд "Найди"</v>
      </c>
      <c r="AE3601" s="48" t="str">
        <f>VLOOKUP(C:C,'ИЗ ОСНОВЫ НОМЕНКЛАТУР'!D:H,5,0)</f>
        <v>C</v>
      </c>
    </row>
    <row r="3602" spans="1:31" ht="9.6" customHeight="1" x14ac:dyDescent="0.2">
      <c r="A3602" s="45" t="s">
        <v>3579</v>
      </c>
      <c r="B3602" s="11"/>
      <c r="C3602" s="11" t="s">
        <v>3598</v>
      </c>
      <c r="D3602" s="44">
        <v>0</v>
      </c>
      <c r="E3602" s="44">
        <v>0</v>
      </c>
      <c r="F3602" s="48">
        <v>0</v>
      </c>
      <c r="G3602" s="48">
        <v>0</v>
      </c>
      <c r="H3602" s="44">
        <v>0</v>
      </c>
      <c r="I3602" s="44">
        <v>30</v>
      </c>
      <c r="J3602" s="44">
        <v>0</v>
      </c>
      <c r="K3602" s="48">
        <v>0</v>
      </c>
      <c r="L3602" s="49">
        <v>0</v>
      </c>
      <c r="M3602" s="49">
        <v>0</v>
      </c>
      <c r="N3602" s="10">
        <v>0</v>
      </c>
      <c r="O3602" s="10">
        <v>0</v>
      </c>
      <c r="P3602" s="10">
        <v>0</v>
      </c>
      <c r="Q3602" s="10">
        <v>22941.73</v>
      </c>
      <c r="R3602" s="10">
        <v>0</v>
      </c>
      <c r="S3602" s="10">
        <v>0</v>
      </c>
      <c r="T3602" s="50">
        <f t="shared" si="188"/>
        <v>0</v>
      </c>
      <c r="U3602" s="50">
        <f t="shared" si="188"/>
        <v>0</v>
      </c>
      <c r="V3602" s="50">
        <f t="shared" si="188"/>
        <v>0</v>
      </c>
      <c r="W3602" s="50">
        <f t="shared" si="187"/>
        <v>0</v>
      </c>
      <c r="X3602" s="50">
        <f t="shared" si="187"/>
        <v>0</v>
      </c>
      <c r="Y3602" s="50">
        <f t="shared" ref="Y3602:AA3665" si="190">Q3602/12</f>
        <v>1911.8108333333332</v>
      </c>
      <c r="Z3602" s="50">
        <f t="shared" si="190"/>
        <v>0</v>
      </c>
      <c r="AA3602" s="50">
        <f t="shared" si="190"/>
        <v>0</v>
      </c>
      <c r="AB3602" s="50">
        <f t="shared" si="189"/>
        <v>1911.8108333333332</v>
      </c>
      <c r="AC3602" s="48" t="str">
        <f>VLOOKUP(ПРОДАЖИ!C:C,'ИЗ ОСНОВЫ НОМЕНКЛАТУР'!D:E,2,0)</f>
        <v>Аксессуары для шкафов</v>
      </c>
      <c r="AD3602" s="48" t="str">
        <f>VLOOKUP(C:C,'ИЗ ОСНОВЫ НОМЕНКЛАТУР'!D:F,3,0)</f>
        <v>Бренд "Найди"</v>
      </c>
      <c r="AE3602" s="48" t="str">
        <f>VLOOKUP(C:C,'ИЗ ОСНОВЫ НОМЕНКЛАТУР'!D:H,5,0)</f>
        <v>C</v>
      </c>
    </row>
    <row r="3603" spans="1:31" ht="9.6" customHeight="1" x14ac:dyDescent="0.2">
      <c r="A3603" s="45" t="s">
        <v>3579</v>
      </c>
      <c r="B3603" s="11"/>
      <c r="C3603" s="11" t="s">
        <v>3599</v>
      </c>
      <c r="D3603" s="44">
        <v>0</v>
      </c>
      <c r="E3603" s="44">
        <v>0</v>
      </c>
      <c r="F3603" s="48">
        <v>2</v>
      </c>
      <c r="G3603" s="48">
        <v>0</v>
      </c>
      <c r="H3603" s="44">
        <v>0</v>
      </c>
      <c r="I3603" s="44">
        <v>30</v>
      </c>
      <c r="J3603" s="44">
        <v>0</v>
      </c>
      <c r="K3603" s="48">
        <v>10</v>
      </c>
      <c r="L3603" s="49">
        <v>0</v>
      </c>
      <c r="M3603" s="49">
        <v>0</v>
      </c>
      <c r="N3603" s="10">
        <v>1447.08</v>
      </c>
      <c r="O3603" s="10">
        <v>0</v>
      </c>
      <c r="P3603" s="10">
        <v>0</v>
      </c>
      <c r="Q3603" s="10">
        <v>15980.66</v>
      </c>
      <c r="R3603" s="10">
        <v>0</v>
      </c>
      <c r="S3603" s="10">
        <v>7235.4</v>
      </c>
      <c r="T3603" s="50">
        <f t="shared" si="188"/>
        <v>0</v>
      </c>
      <c r="U3603" s="50">
        <f t="shared" si="188"/>
        <v>0</v>
      </c>
      <c r="V3603" s="50">
        <f t="shared" si="188"/>
        <v>120.58999999999999</v>
      </c>
      <c r="W3603" s="50">
        <f t="shared" si="188"/>
        <v>0</v>
      </c>
      <c r="X3603" s="50">
        <f t="shared" si="188"/>
        <v>0</v>
      </c>
      <c r="Y3603" s="50">
        <f t="shared" si="190"/>
        <v>1331.7216666666666</v>
      </c>
      <c r="Z3603" s="50">
        <f t="shared" si="190"/>
        <v>0</v>
      </c>
      <c r="AA3603" s="50">
        <f t="shared" si="190"/>
        <v>602.94999999999993</v>
      </c>
      <c r="AB3603" s="50">
        <f t="shared" si="189"/>
        <v>2055.2616666666663</v>
      </c>
      <c r="AC3603" s="48" t="str">
        <f>VLOOKUP(ПРОДАЖИ!C:C,'ИЗ ОСНОВЫ НОМЕНКЛАТУР'!D:E,2,0)</f>
        <v>Аксессуары для шкафов</v>
      </c>
      <c r="AD3603" s="48" t="str">
        <f>VLOOKUP(C:C,'ИЗ ОСНОВЫ НОМЕНКЛАТУР'!D:F,3,0)</f>
        <v>Бренд "Найди"</v>
      </c>
      <c r="AE3603" s="48" t="str">
        <f>VLOOKUP(C:C,'ИЗ ОСНОВЫ НОМЕНКЛАТУР'!D:H,5,0)</f>
        <v>B</v>
      </c>
    </row>
    <row r="3604" spans="1:31" ht="9.6" customHeight="1" x14ac:dyDescent="0.2">
      <c r="A3604" s="45" t="s">
        <v>3579</v>
      </c>
      <c r="B3604" s="11"/>
      <c r="C3604" s="11" t="s">
        <v>3600</v>
      </c>
      <c r="D3604" s="44">
        <v>18</v>
      </c>
      <c r="E3604" s="44">
        <v>0</v>
      </c>
      <c r="F3604" s="48">
        <v>0</v>
      </c>
      <c r="G3604" s="48">
        <v>0</v>
      </c>
      <c r="H3604" s="44">
        <v>0</v>
      </c>
      <c r="I3604" s="44">
        <v>24</v>
      </c>
      <c r="J3604" s="44">
        <v>0</v>
      </c>
      <c r="K3604" s="48">
        <v>0</v>
      </c>
      <c r="L3604" s="49">
        <v>14463.27</v>
      </c>
      <c r="M3604" s="49">
        <v>0</v>
      </c>
      <c r="N3604" s="10">
        <v>0</v>
      </c>
      <c r="O3604" s="10">
        <v>0</v>
      </c>
      <c r="P3604" s="10">
        <v>0</v>
      </c>
      <c r="Q3604" s="10">
        <v>17096.599999999999</v>
      </c>
      <c r="R3604" s="10">
        <v>0</v>
      </c>
      <c r="S3604" s="10">
        <v>0</v>
      </c>
      <c r="T3604" s="50">
        <f t="shared" si="188"/>
        <v>1205.2725</v>
      </c>
      <c r="U3604" s="50">
        <f t="shared" si="188"/>
        <v>0</v>
      </c>
      <c r="V3604" s="50">
        <f t="shared" si="188"/>
        <v>0</v>
      </c>
      <c r="W3604" s="50">
        <f t="shared" si="188"/>
        <v>0</v>
      </c>
      <c r="X3604" s="50">
        <f t="shared" si="188"/>
        <v>0</v>
      </c>
      <c r="Y3604" s="50">
        <f t="shared" si="190"/>
        <v>1424.7166666666665</v>
      </c>
      <c r="Z3604" s="50">
        <f t="shared" si="190"/>
        <v>0</v>
      </c>
      <c r="AA3604" s="50">
        <f t="shared" si="190"/>
        <v>0</v>
      </c>
      <c r="AB3604" s="50">
        <f t="shared" si="189"/>
        <v>2629.9891666666663</v>
      </c>
      <c r="AC3604" s="48" t="str">
        <f>VLOOKUP(ПРОДАЖИ!C:C,'ИЗ ОСНОВЫ НОМЕНКЛАТУР'!D:E,2,0)</f>
        <v>Аксессуары для шкафов</v>
      </c>
      <c r="AD3604" s="48" t="str">
        <f>VLOOKUP(C:C,'ИЗ ОСНОВЫ НОМЕНКЛАТУР'!D:F,3,0)</f>
        <v>Бренд "Найди"</v>
      </c>
      <c r="AE3604" s="48" t="str">
        <f>VLOOKUP(C:C,'ИЗ ОСНОВЫ НОМЕНКЛАТУР'!D:H,5,0)</f>
        <v>B</v>
      </c>
    </row>
    <row r="3605" spans="1:31" ht="9.6" customHeight="1" x14ac:dyDescent="0.2">
      <c r="A3605" s="45" t="s">
        <v>3579</v>
      </c>
      <c r="B3605" s="11"/>
      <c r="C3605" s="11" t="s">
        <v>3601</v>
      </c>
      <c r="D3605" s="44">
        <v>0</v>
      </c>
      <c r="E3605" s="44">
        <v>0</v>
      </c>
      <c r="F3605" s="48">
        <v>0</v>
      </c>
      <c r="G3605" s="48">
        <v>0</v>
      </c>
      <c r="H3605" s="44">
        <v>0</v>
      </c>
      <c r="I3605" s="44">
        <v>28</v>
      </c>
      <c r="J3605" s="44">
        <v>0</v>
      </c>
      <c r="K3605" s="48">
        <v>14</v>
      </c>
      <c r="L3605" s="49">
        <v>0</v>
      </c>
      <c r="M3605" s="49">
        <v>0</v>
      </c>
      <c r="N3605" s="10">
        <v>0</v>
      </c>
      <c r="O3605" s="10">
        <v>0</v>
      </c>
      <c r="P3605" s="10">
        <v>0</v>
      </c>
      <c r="Q3605" s="10">
        <v>19389.87</v>
      </c>
      <c r="R3605" s="10">
        <v>0</v>
      </c>
      <c r="S3605" s="10">
        <v>13112.96</v>
      </c>
      <c r="T3605" s="50">
        <f t="shared" si="188"/>
        <v>0</v>
      </c>
      <c r="U3605" s="50">
        <f t="shared" si="188"/>
        <v>0</v>
      </c>
      <c r="V3605" s="50">
        <f t="shared" si="188"/>
        <v>0</v>
      </c>
      <c r="W3605" s="50">
        <f t="shared" si="188"/>
        <v>0</v>
      </c>
      <c r="X3605" s="50">
        <f t="shared" si="188"/>
        <v>0</v>
      </c>
      <c r="Y3605" s="50">
        <f t="shared" si="190"/>
        <v>1615.8225</v>
      </c>
      <c r="Z3605" s="50">
        <f t="shared" si="190"/>
        <v>0</v>
      </c>
      <c r="AA3605" s="50">
        <f t="shared" si="190"/>
        <v>1092.7466666666667</v>
      </c>
      <c r="AB3605" s="50">
        <f t="shared" si="189"/>
        <v>2708.5691666666667</v>
      </c>
      <c r="AC3605" s="48" t="str">
        <f>VLOOKUP(ПРОДАЖИ!C:C,'ИЗ ОСНОВЫ НОМЕНКЛАТУР'!D:E,2,0)</f>
        <v>Аксессуары для шкафов</v>
      </c>
      <c r="AD3605" s="48" t="str">
        <f>VLOOKUP(C:C,'ИЗ ОСНОВЫ НОМЕНКЛАТУР'!D:F,3,0)</f>
        <v>Бренд "Найди"</v>
      </c>
      <c r="AE3605" s="48" t="str">
        <f>VLOOKUP(C:C,'ИЗ ОСНОВЫ НОМЕНКЛАТУР'!D:H,5,0)</f>
        <v>B</v>
      </c>
    </row>
    <row r="3606" spans="1:31" ht="9.6" customHeight="1" x14ac:dyDescent="0.2">
      <c r="A3606" s="45" t="s">
        <v>3579</v>
      </c>
      <c r="B3606" s="11"/>
      <c r="C3606" s="11" t="s">
        <v>3602</v>
      </c>
      <c r="D3606" s="44">
        <v>0</v>
      </c>
      <c r="E3606" s="44">
        <v>0</v>
      </c>
      <c r="F3606" s="48">
        <v>0</v>
      </c>
      <c r="G3606" s="48">
        <v>0</v>
      </c>
      <c r="H3606" s="44">
        <v>0</v>
      </c>
      <c r="I3606" s="44">
        <v>50</v>
      </c>
      <c r="J3606" s="44">
        <v>0</v>
      </c>
      <c r="K3606" s="48">
        <v>80</v>
      </c>
      <c r="L3606" s="49">
        <v>0</v>
      </c>
      <c r="M3606" s="49">
        <v>0</v>
      </c>
      <c r="N3606" s="10">
        <v>0</v>
      </c>
      <c r="O3606" s="10">
        <v>0</v>
      </c>
      <c r="P3606" s="10">
        <v>0</v>
      </c>
      <c r="Q3606" s="10">
        <v>29613.88</v>
      </c>
      <c r="R3606" s="10">
        <v>0</v>
      </c>
      <c r="S3606" s="10">
        <v>62913.71</v>
      </c>
      <c r="T3606" s="50">
        <f t="shared" si="188"/>
        <v>0</v>
      </c>
      <c r="U3606" s="50">
        <f t="shared" si="188"/>
        <v>0</v>
      </c>
      <c r="V3606" s="50">
        <f t="shared" si="188"/>
        <v>0</v>
      </c>
      <c r="W3606" s="50">
        <f t="shared" si="188"/>
        <v>0</v>
      </c>
      <c r="X3606" s="50">
        <f t="shared" si="188"/>
        <v>0</v>
      </c>
      <c r="Y3606" s="50">
        <f t="shared" si="190"/>
        <v>2467.8233333333333</v>
      </c>
      <c r="Z3606" s="50">
        <f t="shared" si="190"/>
        <v>0</v>
      </c>
      <c r="AA3606" s="50">
        <f t="shared" si="190"/>
        <v>5242.8091666666669</v>
      </c>
      <c r="AB3606" s="50">
        <f t="shared" si="189"/>
        <v>7710.6324999999997</v>
      </c>
      <c r="AC3606" s="48" t="str">
        <f>VLOOKUP(ПРОДАЖИ!C:C,'ИЗ ОСНОВЫ НОМЕНКЛАТУР'!D:E,2,0)</f>
        <v>Аксессуары для шкафов</v>
      </c>
      <c r="AD3606" s="48" t="str">
        <f>VLOOKUP(C:C,'ИЗ ОСНОВЫ НОМЕНКЛАТУР'!D:F,3,0)</f>
        <v>Бренд "Найди"</v>
      </c>
      <c r="AE3606" s="48" t="str">
        <f>VLOOKUP(C:C,'ИЗ ОСНОВЫ НОМЕНКЛАТУР'!D:H,5,0)</f>
        <v>B</v>
      </c>
    </row>
    <row r="3607" spans="1:31" ht="9.6" customHeight="1" x14ac:dyDescent="0.2">
      <c r="A3607" s="45" t="s">
        <v>3579</v>
      </c>
      <c r="B3607" s="11"/>
      <c r="C3607" s="11" t="s">
        <v>3603</v>
      </c>
      <c r="D3607" s="44">
        <v>2</v>
      </c>
      <c r="E3607" s="44">
        <v>4</v>
      </c>
      <c r="F3607" s="48">
        <v>0</v>
      </c>
      <c r="G3607" s="48">
        <v>0</v>
      </c>
      <c r="H3607" s="44">
        <v>0</v>
      </c>
      <c r="I3607" s="44">
        <v>30</v>
      </c>
      <c r="J3607" s="44">
        <v>0</v>
      </c>
      <c r="K3607" s="48">
        <v>9</v>
      </c>
      <c r="L3607" s="49">
        <v>1683.66</v>
      </c>
      <c r="M3607" s="49">
        <v>3544.62</v>
      </c>
      <c r="N3607" s="10">
        <v>0</v>
      </c>
      <c r="O3607" s="10">
        <v>0</v>
      </c>
      <c r="P3607" s="10">
        <v>0</v>
      </c>
      <c r="Q3607" s="10">
        <v>17768.32</v>
      </c>
      <c r="R3607" s="10">
        <v>0</v>
      </c>
      <c r="S3607" s="10">
        <v>7225.56</v>
      </c>
      <c r="T3607" s="50">
        <f t="shared" ref="T3607:X3657" si="191">L3607/12</f>
        <v>140.30500000000001</v>
      </c>
      <c r="U3607" s="50">
        <f t="shared" si="191"/>
        <v>295.38499999999999</v>
      </c>
      <c r="V3607" s="50">
        <f t="shared" si="191"/>
        <v>0</v>
      </c>
      <c r="W3607" s="50">
        <f t="shared" si="191"/>
        <v>0</v>
      </c>
      <c r="X3607" s="50">
        <f t="shared" si="191"/>
        <v>0</v>
      </c>
      <c r="Y3607" s="50">
        <f t="shared" si="190"/>
        <v>1480.6933333333334</v>
      </c>
      <c r="Z3607" s="50">
        <f t="shared" si="190"/>
        <v>0</v>
      </c>
      <c r="AA3607" s="50">
        <f t="shared" si="190"/>
        <v>602.13</v>
      </c>
      <c r="AB3607" s="50">
        <f t="shared" si="189"/>
        <v>2518.5133333333333</v>
      </c>
      <c r="AC3607" s="48" t="str">
        <f>VLOOKUP(ПРОДАЖИ!C:C,'ИЗ ОСНОВЫ НОМЕНКЛАТУР'!D:E,2,0)</f>
        <v>Аксессуары для шкафов</v>
      </c>
      <c r="AD3607" s="48" t="str">
        <f>VLOOKUP(C:C,'ИЗ ОСНОВЫ НОМЕНКЛАТУР'!D:F,3,0)</f>
        <v>Бренд "Найди"</v>
      </c>
      <c r="AE3607" s="48" t="str">
        <f>VLOOKUP(C:C,'ИЗ ОСНОВЫ НОМЕНКЛАТУР'!D:H,5,0)</f>
        <v>B</v>
      </c>
    </row>
    <row r="3608" spans="1:31" ht="9.6" customHeight="1" x14ac:dyDescent="0.2">
      <c r="A3608" s="45" t="s">
        <v>3579</v>
      </c>
      <c r="B3608" s="11"/>
      <c r="C3608" s="11" t="s">
        <v>3604</v>
      </c>
      <c r="D3608" s="44">
        <v>0</v>
      </c>
      <c r="E3608" s="44">
        <v>0</v>
      </c>
      <c r="F3608" s="48">
        <v>0</v>
      </c>
      <c r="G3608" s="48">
        <v>0</v>
      </c>
      <c r="H3608" s="44">
        <v>0</v>
      </c>
      <c r="I3608" s="44">
        <v>28</v>
      </c>
      <c r="J3608" s="44">
        <v>0</v>
      </c>
      <c r="K3608" s="48">
        <v>24</v>
      </c>
      <c r="L3608" s="49">
        <v>0</v>
      </c>
      <c r="M3608" s="49">
        <v>0</v>
      </c>
      <c r="N3608" s="10">
        <v>0</v>
      </c>
      <c r="O3608" s="10">
        <v>0</v>
      </c>
      <c r="P3608" s="10">
        <v>0</v>
      </c>
      <c r="Q3608" s="10">
        <v>18378.669999999998</v>
      </c>
      <c r="R3608" s="10">
        <v>0</v>
      </c>
      <c r="S3608" s="10">
        <v>21408.959999999999</v>
      </c>
      <c r="T3608" s="50">
        <f t="shared" si="191"/>
        <v>0</v>
      </c>
      <c r="U3608" s="50">
        <f t="shared" si="191"/>
        <v>0</v>
      </c>
      <c r="V3608" s="50">
        <f t="shared" si="191"/>
        <v>0</v>
      </c>
      <c r="W3608" s="50">
        <f t="shared" si="191"/>
        <v>0</v>
      </c>
      <c r="X3608" s="50">
        <f t="shared" si="191"/>
        <v>0</v>
      </c>
      <c r="Y3608" s="50">
        <f t="shared" si="190"/>
        <v>1531.5558333333331</v>
      </c>
      <c r="Z3608" s="50">
        <f t="shared" si="190"/>
        <v>0</v>
      </c>
      <c r="AA3608" s="50">
        <f t="shared" si="190"/>
        <v>1784.08</v>
      </c>
      <c r="AB3608" s="50">
        <f t="shared" si="189"/>
        <v>3315.6358333333328</v>
      </c>
      <c r="AC3608" s="48" t="str">
        <f>VLOOKUP(ПРОДАЖИ!C:C,'ИЗ ОСНОВЫ НОМЕНКЛАТУР'!D:E,2,0)</f>
        <v>Аксессуары для шкафов</v>
      </c>
      <c r="AD3608" s="48" t="str">
        <f>VLOOKUP(C:C,'ИЗ ОСНОВЫ НОМЕНКЛАТУР'!D:F,3,0)</f>
        <v>Бренд "Найди"</v>
      </c>
      <c r="AE3608" s="48" t="str">
        <f>VLOOKUP(C:C,'ИЗ ОСНОВЫ НОМЕНКЛАТУР'!D:H,5,0)</f>
        <v>B</v>
      </c>
    </row>
    <row r="3609" spans="1:31" ht="9.6" customHeight="1" x14ac:dyDescent="0.2">
      <c r="A3609" s="45" t="s">
        <v>3579</v>
      </c>
      <c r="B3609" s="11"/>
      <c r="C3609" s="11" t="s">
        <v>3605</v>
      </c>
      <c r="D3609" s="44">
        <v>0</v>
      </c>
      <c r="E3609" s="44">
        <v>0</v>
      </c>
      <c r="F3609" s="48">
        <v>0</v>
      </c>
      <c r="G3609" s="48">
        <v>0</v>
      </c>
      <c r="H3609" s="44">
        <v>0</v>
      </c>
      <c r="I3609" s="44">
        <v>30</v>
      </c>
      <c r="J3609" s="44">
        <v>0</v>
      </c>
      <c r="K3609" s="48">
        <v>29</v>
      </c>
      <c r="L3609" s="49">
        <v>0</v>
      </c>
      <c r="M3609" s="49">
        <v>0</v>
      </c>
      <c r="N3609" s="10">
        <v>0</v>
      </c>
      <c r="O3609" s="10">
        <v>0</v>
      </c>
      <c r="P3609" s="10">
        <v>0</v>
      </c>
      <c r="Q3609" s="10">
        <v>21722.87</v>
      </c>
      <c r="R3609" s="10">
        <v>0</v>
      </c>
      <c r="S3609" s="10">
        <v>23719.23</v>
      </c>
      <c r="T3609" s="50">
        <f t="shared" si="191"/>
        <v>0</v>
      </c>
      <c r="U3609" s="50">
        <f t="shared" si="191"/>
        <v>0</v>
      </c>
      <c r="V3609" s="50">
        <f t="shared" si="191"/>
        <v>0</v>
      </c>
      <c r="W3609" s="50">
        <f t="shared" si="191"/>
        <v>0</v>
      </c>
      <c r="X3609" s="50">
        <f t="shared" si="191"/>
        <v>0</v>
      </c>
      <c r="Y3609" s="50">
        <f t="shared" si="190"/>
        <v>1810.2391666666665</v>
      </c>
      <c r="Z3609" s="50">
        <f t="shared" si="190"/>
        <v>0</v>
      </c>
      <c r="AA3609" s="50">
        <f t="shared" si="190"/>
        <v>1976.6025</v>
      </c>
      <c r="AB3609" s="50">
        <f t="shared" si="189"/>
        <v>3786.8416666666662</v>
      </c>
      <c r="AC3609" s="48" t="str">
        <f>VLOOKUP(ПРОДАЖИ!C:C,'ИЗ ОСНОВЫ НОМЕНКЛАТУР'!D:E,2,0)</f>
        <v>Аксессуары для шкафов</v>
      </c>
      <c r="AD3609" s="48" t="str">
        <f>VLOOKUP(C:C,'ИЗ ОСНОВЫ НОМЕНКЛАТУР'!D:F,3,0)</f>
        <v>Бренд "Найди"</v>
      </c>
      <c r="AE3609" s="48" t="str">
        <f>VLOOKUP(C:C,'ИЗ ОСНОВЫ НОМЕНКЛАТУР'!D:H,5,0)</f>
        <v>B</v>
      </c>
    </row>
    <row r="3610" spans="1:31" ht="9.6" customHeight="1" x14ac:dyDescent="0.2">
      <c r="A3610" s="45" t="s">
        <v>3579</v>
      </c>
      <c r="B3610" s="11"/>
      <c r="C3610" s="11" t="s">
        <v>3606</v>
      </c>
      <c r="D3610" s="44">
        <v>0</v>
      </c>
      <c r="E3610" s="44">
        <v>0</v>
      </c>
      <c r="F3610" s="48">
        <v>0</v>
      </c>
      <c r="G3610" s="48">
        <v>0</v>
      </c>
      <c r="H3610" s="44">
        <v>0</v>
      </c>
      <c r="I3610" s="44">
        <v>20</v>
      </c>
      <c r="J3610" s="44">
        <v>0</v>
      </c>
      <c r="K3610" s="48">
        <v>20</v>
      </c>
      <c r="L3610" s="49">
        <v>0</v>
      </c>
      <c r="M3610" s="49">
        <v>0</v>
      </c>
      <c r="N3610" s="10">
        <v>0</v>
      </c>
      <c r="O3610" s="10">
        <v>0</v>
      </c>
      <c r="P3610" s="10">
        <v>0</v>
      </c>
      <c r="Q3610" s="10">
        <v>12405.33</v>
      </c>
      <c r="R3610" s="10">
        <v>0</v>
      </c>
      <c r="S3610" s="10">
        <v>16849.8</v>
      </c>
      <c r="T3610" s="50">
        <f t="shared" si="191"/>
        <v>0</v>
      </c>
      <c r="U3610" s="50">
        <f t="shared" si="191"/>
        <v>0</v>
      </c>
      <c r="V3610" s="50">
        <f t="shared" si="191"/>
        <v>0</v>
      </c>
      <c r="W3610" s="50">
        <f t="shared" si="191"/>
        <v>0</v>
      </c>
      <c r="X3610" s="50">
        <f t="shared" si="191"/>
        <v>0</v>
      </c>
      <c r="Y3610" s="50">
        <f t="shared" si="190"/>
        <v>1033.7774999999999</v>
      </c>
      <c r="Z3610" s="50">
        <f t="shared" si="190"/>
        <v>0</v>
      </c>
      <c r="AA3610" s="50">
        <f t="shared" si="190"/>
        <v>1404.1499999999999</v>
      </c>
      <c r="AB3610" s="50">
        <f t="shared" si="189"/>
        <v>2437.9274999999998</v>
      </c>
      <c r="AC3610" s="48" t="str">
        <f>VLOOKUP(ПРОДАЖИ!C:C,'ИЗ ОСНОВЫ НОМЕНКЛАТУР'!D:E,2,0)</f>
        <v>Аксессуары для шкафов</v>
      </c>
      <c r="AD3610" s="48" t="str">
        <f>VLOOKUP(C:C,'ИЗ ОСНОВЫ НОМЕНКЛАТУР'!D:F,3,0)</f>
        <v>Бренд "Найди"</v>
      </c>
      <c r="AE3610" s="48" t="str">
        <f>VLOOKUP(C:C,'ИЗ ОСНОВЫ НОМЕНКЛАТУР'!D:H,5,0)</f>
        <v>C</v>
      </c>
    </row>
    <row r="3611" spans="1:31" ht="9.6" customHeight="1" x14ac:dyDescent="0.2">
      <c r="A3611" s="45" t="s">
        <v>3579</v>
      </c>
      <c r="B3611" s="11"/>
      <c r="C3611" s="11" t="s">
        <v>3607</v>
      </c>
      <c r="D3611" s="44">
        <v>0</v>
      </c>
      <c r="E3611" s="44">
        <v>0</v>
      </c>
      <c r="F3611" s="48">
        <v>0</v>
      </c>
      <c r="G3611" s="48">
        <v>0</v>
      </c>
      <c r="H3611" s="44">
        <v>0</v>
      </c>
      <c r="I3611" s="44">
        <v>0</v>
      </c>
      <c r="J3611" s="44">
        <v>0</v>
      </c>
      <c r="K3611" s="48">
        <v>29</v>
      </c>
      <c r="L3611" s="49">
        <v>0</v>
      </c>
      <c r="M3611" s="49">
        <v>0</v>
      </c>
      <c r="N3611" s="10">
        <v>0</v>
      </c>
      <c r="O3611" s="10">
        <v>0</v>
      </c>
      <c r="P3611" s="10">
        <v>0</v>
      </c>
      <c r="Q3611" s="10">
        <v>0</v>
      </c>
      <c r="R3611" s="10">
        <v>0</v>
      </c>
      <c r="S3611" s="10">
        <v>24563</v>
      </c>
      <c r="T3611" s="50">
        <f t="shared" si="191"/>
        <v>0</v>
      </c>
      <c r="U3611" s="50">
        <f t="shared" si="191"/>
        <v>0</v>
      </c>
      <c r="V3611" s="50">
        <f t="shared" si="191"/>
        <v>0</v>
      </c>
      <c r="W3611" s="50">
        <f t="shared" si="191"/>
        <v>0</v>
      </c>
      <c r="X3611" s="50">
        <f t="shared" si="191"/>
        <v>0</v>
      </c>
      <c r="Y3611" s="50">
        <f t="shared" si="190"/>
        <v>0</v>
      </c>
      <c r="Z3611" s="50">
        <f t="shared" si="190"/>
        <v>0</v>
      </c>
      <c r="AA3611" s="50">
        <f t="shared" si="190"/>
        <v>2046.9166666666667</v>
      </c>
      <c r="AB3611" s="50">
        <f t="shared" si="189"/>
        <v>2046.9166666666667</v>
      </c>
      <c r="AC3611" s="48" t="str">
        <f>VLOOKUP(ПРОДАЖИ!C:C,'ИЗ ОСНОВЫ НОМЕНКЛАТУР'!D:E,2,0)</f>
        <v>Аксессуары для шкафов</v>
      </c>
      <c r="AD3611" s="48" t="str">
        <f>VLOOKUP(C:C,'ИЗ ОСНОВЫ НОМЕНКЛАТУР'!D:F,3,0)</f>
        <v>Бренд "Найди"</v>
      </c>
      <c r="AE3611" s="48" t="str">
        <f>VLOOKUP(C:C,'ИЗ ОСНОВЫ НОМЕНКЛАТУР'!D:H,5,0)</f>
        <v>C</v>
      </c>
    </row>
    <row r="3612" spans="1:31" ht="9.6" customHeight="1" x14ac:dyDescent="0.2">
      <c r="A3612" s="45" t="s">
        <v>3579</v>
      </c>
      <c r="B3612" s="11"/>
      <c r="C3612" s="11" t="s">
        <v>3608</v>
      </c>
      <c r="D3612" s="44">
        <v>0</v>
      </c>
      <c r="E3612" s="44">
        <v>0</v>
      </c>
      <c r="F3612" s="48">
        <v>0</v>
      </c>
      <c r="G3612" s="48">
        <v>0</v>
      </c>
      <c r="H3612" s="44">
        <v>0</v>
      </c>
      <c r="I3612" s="44">
        <v>24</v>
      </c>
      <c r="J3612" s="44">
        <v>0</v>
      </c>
      <c r="K3612" s="48">
        <v>0</v>
      </c>
      <c r="L3612" s="49">
        <v>0</v>
      </c>
      <c r="M3612" s="49">
        <v>0</v>
      </c>
      <c r="N3612" s="10">
        <v>0</v>
      </c>
      <c r="O3612" s="10">
        <v>0</v>
      </c>
      <c r="P3612" s="10">
        <v>0</v>
      </c>
      <c r="Q3612" s="10">
        <v>16338.19</v>
      </c>
      <c r="R3612" s="10">
        <v>0</v>
      </c>
      <c r="S3612" s="10">
        <v>0</v>
      </c>
      <c r="T3612" s="50">
        <f t="shared" si="191"/>
        <v>0</v>
      </c>
      <c r="U3612" s="50">
        <f t="shared" si="191"/>
        <v>0</v>
      </c>
      <c r="V3612" s="50">
        <f t="shared" si="191"/>
        <v>0</v>
      </c>
      <c r="W3612" s="50">
        <f t="shared" si="191"/>
        <v>0</v>
      </c>
      <c r="X3612" s="50">
        <f t="shared" si="191"/>
        <v>0</v>
      </c>
      <c r="Y3612" s="50">
        <f t="shared" si="190"/>
        <v>1361.5158333333334</v>
      </c>
      <c r="Z3612" s="50">
        <f t="shared" si="190"/>
        <v>0</v>
      </c>
      <c r="AA3612" s="50">
        <f t="shared" si="190"/>
        <v>0</v>
      </c>
      <c r="AB3612" s="50">
        <f t="shared" si="189"/>
        <v>1361.5158333333334</v>
      </c>
      <c r="AC3612" s="48" t="str">
        <f>VLOOKUP(ПРОДАЖИ!C:C,'ИЗ ОСНОВЫ НОМЕНКЛАТУР'!D:E,2,0)</f>
        <v>Аксессуары для шкафов</v>
      </c>
      <c r="AD3612" s="48" t="str">
        <f>VLOOKUP(C:C,'ИЗ ОСНОВЫ НОМЕНКЛАТУР'!D:F,3,0)</f>
        <v>Бренд "Найди"</v>
      </c>
      <c r="AE3612" s="48" t="str">
        <f>VLOOKUP(C:C,'ИЗ ОСНОВЫ НОМЕНКЛАТУР'!D:H,5,0)</f>
        <v>C</v>
      </c>
    </row>
    <row r="3613" spans="1:31" ht="9.6" customHeight="1" x14ac:dyDescent="0.2">
      <c r="A3613" s="45" t="s">
        <v>3579</v>
      </c>
      <c r="B3613" s="11"/>
      <c r="C3613" s="11" t="s">
        <v>3609</v>
      </c>
      <c r="D3613" s="44">
        <v>8</v>
      </c>
      <c r="E3613" s="44">
        <v>0</v>
      </c>
      <c r="F3613" s="48">
        <v>0</v>
      </c>
      <c r="G3613" s="48">
        <v>0</v>
      </c>
      <c r="H3613" s="44">
        <v>0</v>
      </c>
      <c r="I3613" s="44">
        <v>14</v>
      </c>
      <c r="J3613" s="44">
        <v>0</v>
      </c>
      <c r="K3613" s="48">
        <v>20</v>
      </c>
      <c r="L3613" s="49">
        <v>6383.04</v>
      </c>
      <c r="M3613" s="49">
        <v>0</v>
      </c>
      <c r="N3613" s="10">
        <v>0</v>
      </c>
      <c r="O3613" s="10">
        <v>0</v>
      </c>
      <c r="P3613" s="10">
        <v>0</v>
      </c>
      <c r="Q3613" s="10">
        <v>8241.34</v>
      </c>
      <c r="R3613" s="10">
        <v>0</v>
      </c>
      <c r="S3613" s="10">
        <v>15957.6</v>
      </c>
      <c r="T3613" s="50">
        <f t="shared" si="191"/>
        <v>531.91999999999996</v>
      </c>
      <c r="U3613" s="50">
        <f t="shared" si="191"/>
        <v>0</v>
      </c>
      <c r="V3613" s="50">
        <f t="shared" si="191"/>
        <v>0</v>
      </c>
      <c r="W3613" s="50">
        <f t="shared" si="191"/>
        <v>0</v>
      </c>
      <c r="X3613" s="50">
        <f t="shared" si="191"/>
        <v>0</v>
      </c>
      <c r="Y3613" s="50">
        <f t="shared" si="190"/>
        <v>686.77833333333331</v>
      </c>
      <c r="Z3613" s="50">
        <f t="shared" si="190"/>
        <v>0</v>
      </c>
      <c r="AA3613" s="50">
        <f t="shared" si="190"/>
        <v>1329.8</v>
      </c>
      <c r="AB3613" s="50">
        <f t="shared" si="189"/>
        <v>2548.498333333333</v>
      </c>
      <c r="AC3613" s="48" t="str">
        <f>VLOOKUP(ПРОДАЖИ!C:C,'ИЗ ОСНОВЫ НОМЕНКЛАТУР'!D:E,2,0)</f>
        <v>Аксессуары для шкафов</v>
      </c>
      <c r="AD3613" s="48" t="str">
        <f>VLOOKUP(C:C,'ИЗ ОСНОВЫ НОМЕНКЛАТУР'!D:F,3,0)</f>
        <v>Бренд "Найди"</v>
      </c>
      <c r="AE3613" s="48" t="str">
        <f>VLOOKUP(C:C,'ИЗ ОСНОВЫ НОМЕНКЛАТУР'!D:H,5,0)</f>
        <v>B</v>
      </c>
    </row>
    <row r="3614" spans="1:31" ht="9.6" customHeight="1" x14ac:dyDescent="0.2">
      <c r="A3614" s="45" t="s">
        <v>3579</v>
      </c>
      <c r="B3614" s="11"/>
      <c r="C3614" s="11" t="s">
        <v>3610</v>
      </c>
      <c r="D3614" s="44">
        <v>0</v>
      </c>
      <c r="E3614" s="44">
        <v>0</v>
      </c>
      <c r="F3614" s="48">
        <v>0</v>
      </c>
      <c r="G3614" s="48">
        <v>0</v>
      </c>
      <c r="H3614" s="44">
        <v>0</v>
      </c>
      <c r="I3614" s="44">
        <v>24</v>
      </c>
      <c r="J3614" s="44">
        <v>0</v>
      </c>
      <c r="K3614" s="48">
        <v>9</v>
      </c>
      <c r="L3614" s="49">
        <v>0</v>
      </c>
      <c r="M3614" s="49">
        <v>0</v>
      </c>
      <c r="N3614" s="10">
        <v>0</v>
      </c>
      <c r="O3614" s="10">
        <v>0</v>
      </c>
      <c r="P3614" s="10">
        <v>0</v>
      </c>
      <c r="Q3614" s="10">
        <v>17096.599999999999</v>
      </c>
      <c r="R3614" s="10">
        <v>0</v>
      </c>
      <c r="S3614" s="10">
        <v>7101</v>
      </c>
      <c r="T3614" s="50">
        <f t="shared" si="191"/>
        <v>0</v>
      </c>
      <c r="U3614" s="50">
        <f t="shared" si="191"/>
        <v>0</v>
      </c>
      <c r="V3614" s="50">
        <f t="shared" si="191"/>
        <v>0</v>
      </c>
      <c r="W3614" s="50">
        <f t="shared" si="191"/>
        <v>0</v>
      </c>
      <c r="X3614" s="50">
        <f t="shared" si="191"/>
        <v>0</v>
      </c>
      <c r="Y3614" s="50">
        <f t="shared" si="190"/>
        <v>1424.7166666666665</v>
      </c>
      <c r="Z3614" s="50">
        <f t="shared" si="190"/>
        <v>0</v>
      </c>
      <c r="AA3614" s="50">
        <f t="shared" si="190"/>
        <v>591.75</v>
      </c>
      <c r="AB3614" s="50">
        <f t="shared" si="189"/>
        <v>2016.4666666666665</v>
      </c>
      <c r="AC3614" s="48" t="str">
        <f>VLOOKUP(ПРОДАЖИ!C:C,'ИЗ ОСНОВЫ НОМЕНКЛАТУР'!D:E,2,0)</f>
        <v>Аксессуары для шкафов</v>
      </c>
      <c r="AD3614" s="48" t="str">
        <f>VLOOKUP(C:C,'ИЗ ОСНОВЫ НОМЕНКЛАТУР'!D:F,3,0)</f>
        <v>Бренд "Найди"</v>
      </c>
      <c r="AE3614" s="48" t="str">
        <f>VLOOKUP(C:C,'ИЗ ОСНОВЫ НОМЕНКЛАТУР'!D:H,5,0)</f>
        <v>C</v>
      </c>
    </row>
    <row r="3615" spans="1:31" ht="9.6" customHeight="1" x14ac:dyDescent="0.2">
      <c r="A3615" s="45" t="s">
        <v>3579</v>
      </c>
      <c r="B3615" s="11"/>
      <c r="C3615" s="11" t="s">
        <v>3611</v>
      </c>
      <c r="D3615" s="44">
        <v>0</v>
      </c>
      <c r="E3615" s="44">
        <v>0</v>
      </c>
      <c r="F3615" s="48">
        <v>0</v>
      </c>
      <c r="G3615" s="48">
        <v>0</v>
      </c>
      <c r="H3615" s="44">
        <v>0</v>
      </c>
      <c r="I3615" s="44">
        <v>24</v>
      </c>
      <c r="J3615" s="44">
        <v>0</v>
      </c>
      <c r="K3615" s="48">
        <v>11</v>
      </c>
      <c r="L3615" s="49">
        <v>0</v>
      </c>
      <c r="M3615" s="49">
        <v>0</v>
      </c>
      <c r="N3615" s="10">
        <v>0</v>
      </c>
      <c r="O3615" s="10">
        <v>0</v>
      </c>
      <c r="P3615" s="10">
        <v>0</v>
      </c>
      <c r="Q3615" s="10">
        <v>17963.349999999999</v>
      </c>
      <c r="R3615" s="10">
        <v>0</v>
      </c>
      <c r="S3615" s="10">
        <v>9119</v>
      </c>
      <c r="T3615" s="50">
        <f t="shared" si="191"/>
        <v>0</v>
      </c>
      <c r="U3615" s="50">
        <f t="shared" si="191"/>
        <v>0</v>
      </c>
      <c r="V3615" s="50">
        <f t="shared" si="191"/>
        <v>0</v>
      </c>
      <c r="W3615" s="50">
        <f t="shared" si="191"/>
        <v>0</v>
      </c>
      <c r="X3615" s="50">
        <f t="shared" si="191"/>
        <v>0</v>
      </c>
      <c r="Y3615" s="50">
        <f t="shared" si="190"/>
        <v>1496.9458333333332</v>
      </c>
      <c r="Z3615" s="50">
        <f t="shared" si="190"/>
        <v>0</v>
      </c>
      <c r="AA3615" s="50">
        <f t="shared" si="190"/>
        <v>759.91666666666663</v>
      </c>
      <c r="AB3615" s="50">
        <f t="shared" si="189"/>
        <v>2256.8624999999997</v>
      </c>
      <c r="AC3615" s="48" t="str">
        <f>VLOOKUP(ПРОДАЖИ!C:C,'ИЗ ОСНОВЫ НОМЕНКЛАТУР'!D:E,2,0)</f>
        <v>Аксессуары для шкафов</v>
      </c>
      <c r="AD3615" s="48" t="str">
        <f>VLOOKUP(C:C,'ИЗ ОСНОВЫ НОМЕНКЛАТУР'!D:F,3,0)</f>
        <v>Бренд "Найди"</v>
      </c>
      <c r="AE3615" s="48" t="str">
        <f>VLOOKUP(C:C,'ИЗ ОСНОВЫ НОМЕНКЛАТУР'!D:H,5,0)</f>
        <v>C</v>
      </c>
    </row>
    <row r="3616" spans="1:31" ht="9.6" customHeight="1" x14ac:dyDescent="0.2">
      <c r="A3616" s="45" t="s">
        <v>3579</v>
      </c>
      <c r="B3616" s="11"/>
      <c r="C3616" s="11" t="s">
        <v>3612</v>
      </c>
      <c r="D3616" s="44">
        <v>0</v>
      </c>
      <c r="E3616" s="44">
        <v>0</v>
      </c>
      <c r="F3616" s="48">
        <v>0</v>
      </c>
      <c r="G3616" s="48">
        <v>0</v>
      </c>
      <c r="H3616" s="44">
        <v>0</v>
      </c>
      <c r="I3616" s="44">
        <v>16</v>
      </c>
      <c r="J3616" s="44">
        <v>0</v>
      </c>
      <c r="K3616" s="48">
        <v>15</v>
      </c>
      <c r="L3616" s="49">
        <v>0</v>
      </c>
      <c r="M3616" s="49">
        <v>0</v>
      </c>
      <c r="N3616" s="10">
        <v>0</v>
      </c>
      <c r="O3616" s="10">
        <v>0</v>
      </c>
      <c r="P3616" s="10">
        <v>0</v>
      </c>
      <c r="Q3616" s="10">
        <v>12423.38</v>
      </c>
      <c r="R3616" s="10">
        <v>0</v>
      </c>
      <c r="S3616" s="10">
        <v>12900</v>
      </c>
      <c r="T3616" s="50">
        <f t="shared" si="191"/>
        <v>0</v>
      </c>
      <c r="U3616" s="50">
        <f t="shared" si="191"/>
        <v>0</v>
      </c>
      <c r="V3616" s="50">
        <f t="shared" si="191"/>
        <v>0</v>
      </c>
      <c r="W3616" s="50">
        <f t="shared" si="191"/>
        <v>0</v>
      </c>
      <c r="X3616" s="50">
        <f t="shared" si="191"/>
        <v>0</v>
      </c>
      <c r="Y3616" s="50">
        <f t="shared" si="190"/>
        <v>1035.2816666666665</v>
      </c>
      <c r="Z3616" s="50">
        <f t="shared" si="190"/>
        <v>0</v>
      </c>
      <c r="AA3616" s="50">
        <f t="shared" si="190"/>
        <v>1075</v>
      </c>
      <c r="AB3616" s="50">
        <f t="shared" si="189"/>
        <v>2110.2816666666668</v>
      </c>
      <c r="AC3616" s="48" t="str">
        <f>VLOOKUP(ПРОДАЖИ!C:C,'ИЗ ОСНОВЫ НОМЕНКЛАТУР'!D:E,2,0)</f>
        <v>Аксессуары для шкафов</v>
      </c>
      <c r="AD3616" s="48" t="str">
        <f>VLOOKUP(C:C,'ИЗ ОСНОВЫ НОМЕНКЛАТУР'!D:F,3,0)</f>
        <v>Бренд "Найди"</v>
      </c>
      <c r="AE3616" s="48" t="str">
        <f>VLOOKUP(C:C,'ИЗ ОСНОВЫ НОМЕНКЛАТУР'!D:H,5,0)</f>
        <v>C</v>
      </c>
    </row>
    <row r="3617" spans="1:31" ht="9.6" customHeight="1" x14ac:dyDescent="0.2">
      <c r="A3617" s="45" t="s">
        <v>3579</v>
      </c>
      <c r="B3617" s="11"/>
      <c r="C3617" s="11" t="s">
        <v>3613</v>
      </c>
      <c r="D3617" s="44">
        <v>4</v>
      </c>
      <c r="E3617" s="44">
        <v>0</v>
      </c>
      <c r="F3617" s="48">
        <v>0</v>
      </c>
      <c r="G3617" s="48">
        <v>0</v>
      </c>
      <c r="H3617" s="44">
        <v>0</v>
      </c>
      <c r="I3617" s="44">
        <v>18</v>
      </c>
      <c r="J3617" s="44">
        <v>0</v>
      </c>
      <c r="K3617" s="48">
        <v>12</v>
      </c>
      <c r="L3617" s="49">
        <v>3528.52</v>
      </c>
      <c r="M3617" s="49">
        <v>0</v>
      </c>
      <c r="N3617" s="10">
        <v>0</v>
      </c>
      <c r="O3617" s="10">
        <v>0</v>
      </c>
      <c r="P3617" s="10">
        <v>0</v>
      </c>
      <c r="Q3617" s="10">
        <v>11603.58</v>
      </c>
      <c r="R3617" s="10">
        <v>0</v>
      </c>
      <c r="S3617" s="10">
        <v>9950.4</v>
      </c>
      <c r="T3617" s="50">
        <f t="shared" si="191"/>
        <v>294.04333333333335</v>
      </c>
      <c r="U3617" s="50">
        <f t="shared" si="191"/>
        <v>0</v>
      </c>
      <c r="V3617" s="50">
        <f t="shared" si="191"/>
        <v>0</v>
      </c>
      <c r="W3617" s="50">
        <f t="shared" si="191"/>
        <v>0</v>
      </c>
      <c r="X3617" s="50">
        <f t="shared" si="191"/>
        <v>0</v>
      </c>
      <c r="Y3617" s="50">
        <f t="shared" si="190"/>
        <v>966.96500000000003</v>
      </c>
      <c r="Z3617" s="50">
        <f t="shared" si="190"/>
        <v>0</v>
      </c>
      <c r="AA3617" s="50">
        <f t="shared" si="190"/>
        <v>829.19999999999993</v>
      </c>
      <c r="AB3617" s="50">
        <f t="shared" si="189"/>
        <v>2090.2083333333335</v>
      </c>
      <c r="AC3617" s="48" t="str">
        <f>VLOOKUP(ПРОДАЖИ!C:C,'ИЗ ОСНОВЫ НОМЕНКЛАТУР'!D:E,2,0)</f>
        <v>Аксессуары для шкафов</v>
      </c>
      <c r="AD3617" s="48" t="str">
        <f>VLOOKUP(C:C,'ИЗ ОСНОВЫ НОМЕНКЛАТУР'!D:F,3,0)</f>
        <v>Бренд "Найди"</v>
      </c>
      <c r="AE3617" s="48" t="str">
        <f>VLOOKUP(C:C,'ИЗ ОСНОВЫ НОМЕНКЛАТУР'!D:H,5,0)</f>
        <v>C</v>
      </c>
    </row>
    <row r="3618" spans="1:31" ht="9.6" customHeight="1" x14ac:dyDescent="0.2">
      <c r="A3618" s="45" t="s">
        <v>3579</v>
      </c>
      <c r="B3618" s="11"/>
      <c r="C3618" s="11" t="s">
        <v>3614</v>
      </c>
      <c r="D3618" s="44">
        <v>0</v>
      </c>
      <c r="E3618" s="44">
        <v>0</v>
      </c>
      <c r="F3618" s="48">
        <v>0</v>
      </c>
      <c r="G3618" s="48">
        <v>0</v>
      </c>
      <c r="H3618" s="44">
        <v>0</v>
      </c>
      <c r="I3618" s="44">
        <v>24</v>
      </c>
      <c r="J3618" s="44">
        <v>0</v>
      </c>
      <c r="K3618" s="48">
        <v>12</v>
      </c>
      <c r="L3618" s="49">
        <v>0</v>
      </c>
      <c r="M3618" s="49">
        <v>0</v>
      </c>
      <c r="N3618" s="10">
        <v>0</v>
      </c>
      <c r="O3618" s="10">
        <v>0</v>
      </c>
      <c r="P3618" s="10">
        <v>0</v>
      </c>
      <c r="Q3618" s="10">
        <v>15471.45</v>
      </c>
      <c r="R3618" s="10">
        <v>0</v>
      </c>
      <c r="S3618" s="10">
        <v>10585.56</v>
      </c>
      <c r="T3618" s="50">
        <f t="shared" si="191"/>
        <v>0</v>
      </c>
      <c r="U3618" s="50">
        <f t="shared" si="191"/>
        <v>0</v>
      </c>
      <c r="V3618" s="50">
        <f t="shared" si="191"/>
        <v>0</v>
      </c>
      <c r="W3618" s="50">
        <f t="shared" si="191"/>
        <v>0</v>
      </c>
      <c r="X3618" s="50">
        <f t="shared" si="191"/>
        <v>0</v>
      </c>
      <c r="Y3618" s="50">
        <f t="shared" si="190"/>
        <v>1289.2875000000001</v>
      </c>
      <c r="Z3618" s="50">
        <f t="shared" si="190"/>
        <v>0</v>
      </c>
      <c r="AA3618" s="50">
        <f t="shared" si="190"/>
        <v>882.13</v>
      </c>
      <c r="AB3618" s="50">
        <f t="shared" si="189"/>
        <v>2171.4175</v>
      </c>
      <c r="AC3618" s="48" t="str">
        <f>VLOOKUP(ПРОДАЖИ!C:C,'ИЗ ОСНОВЫ НОМЕНКЛАТУР'!D:E,2,0)</f>
        <v>Аксессуары для шкафов</v>
      </c>
      <c r="AD3618" s="48" t="str">
        <f>VLOOKUP(C:C,'ИЗ ОСНОВЫ НОМЕНКЛАТУР'!D:F,3,0)</f>
        <v>Бренд "Найди"</v>
      </c>
      <c r="AE3618" s="48" t="str">
        <f>VLOOKUP(C:C,'ИЗ ОСНОВЫ НОМЕНКЛАТУР'!D:H,5,0)</f>
        <v>C</v>
      </c>
    </row>
    <row r="3619" spans="1:31" ht="9.6" customHeight="1" x14ac:dyDescent="0.2">
      <c r="A3619" s="45" t="s">
        <v>3579</v>
      </c>
      <c r="B3619" s="11"/>
      <c r="C3619" s="11" t="s">
        <v>3615</v>
      </c>
      <c r="D3619" s="44">
        <v>0</v>
      </c>
      <c r="E3619" s="44">
        <v>0</v>
      </c>
      <c r="F3619" s="48">
        <v>0</v>
      </c>
      <c r="G3619" s="48">
        <v>0</v>
      </c>
      <c r="H3619" s="44">
        <v>0</v>
      </c>
      <c r="I3619" s="44">
        <v>16</v>
      </c>
      <c r="J3619" s="44">
        <v>0</v>
      </c>
      <c r="K3619" s="48">
        <v>41</v>
      </c>
      <c r="L3619" s="49">
        <v>0</v>
      </c>
      <c r="M3619" s="49">
        <v>0</v>
      </c>
      <c r="N3619" s="10">
        <v>0</v>
      </c>
      <c r="O3619" s="10">
        <v>0</v>
      </c>
      <c r="P3619" s="10">
        <v>0</v>
      </c>
      <c r="Q3619" s="10">
        <v>11079.92</v>
      </c>
      <c r="R3619" s="10">
        <v>0</v>
      </c>
      <c r="S3619" s="10">
        <v>31447</v>
      </c>
      <c r="T3619" s="50">
        <f t="shared" si="191"/>
        <v>0</v>
      </c>
      <c r="U3619" s="50">
        <f t="shared" si="191"/>
        <v>0</v>
      </c>
      <c r="V3619" s="50">
        <f t="shared" si="191"/>
        <v>0</v>
      </c>
      <c r="W3619" s="50">
        <f t="shared" si="191"/>
        <v>0</v>
      </c>
      <c r="X3619" s="50">
        <f t="shared" si="191"/>
        <v>0</v>
      </c>
      <c r="Y3619" s="50">
        <f t="shared" si="190"/>
        <v>923.32666666666671</v>
      </c>
      <c r="Z3619" s="50">
        <f t="shared" si="190"/>
        <v>0</v>
      </c>
      <c r="AA3619" s="50">
        <f t="shared" si="190"/>
        <v>2620.5833333333335</v>
      </c>
      <c r="AB3619" s="50">
        <f t="shared" si="189"/>
        <v>3543.9100000000003</v>
      </c>
      <c r="AC3619" s="48" t="str">
        <f>VLOOKUP(ПРОДАЖИ!C:C,'ИЗ ОСНОВЫ НОМЕНКЛАТУР'!D:E,2,0)</f>
        <v>Аксессуары для шкафов</v>
      </c>
      <c r="AD3619" s="48" t="str">
        <f>VLOOKUP(C:C,'ИЗ ОСНОВЫ НОМЕНКЛАТУР'!D:F,3,0)</f>
        <v>Бренд "Найди"</v>
      </c>
      <c r="AE3619" s="48" t="str">
        <f>VLOOKUP(C:C,'ИЗ ОСНОВЫ НОМЕНКЛАТУР'!D:H,5,0)</f>
        <v>B</v>
      </c>
    </row>
    <row r="3620" spans="1:31" ht="9.6" customHeight="1" x14ac:dyDescent="0.2">
      <c r="A3620" s="45" t="s">
        <v>3579</v>
      </c>
      <c r="B3620" s="11"/>
      <c r="C3620" s="11" t="s">
        <v>3616</v>
      </c>
      <c r="D3620" s="44">
        <v>0</v>
      </c>
      <c r="E3620" s="44">
        <v>0</v>
      </c>
      <c r="F3620" s="48">
        <v>0</v>
      </c>
      <c r="G3620" s="48">
        <v>0</v>
      </c>
      <c r="H3620" s="44">
        <v>0</v>
      </c>
      <c r="I3620" s="44">
        <v>16</v>
      </c>
      <c r="J3620" s="44">
        <v>0</v>
      </c>
      <c r="K3620" s="48">
        <v>11</v>
      </c>
      <c r="L3620" s="49">
        <v>0</v>
      </c>
      <c r="M3620" s="49">
        <v>0</v>
      </c>
      <c r="N3620" s="10">
        <v>0</v>
      </c>
      <c r="O3620" s="10">
        <v>0</v>
      </c>
      <c r="P3620" s="10">
        <v>0</v>
      </c>
      <c r="Q3620" s="10">
        <v>11079.92</v>
      </c>
      <c r="R3620" s="10">
        <v>0</v>
      </c>
      <c r="S3620" s="10">
        <v>8437</v>
      </c>
      <c r="T3620" s="50">
        <f t="shared" si="191"/>
        <v>0</v>
      </c>
      <c r="U3620" s="50">
        <f t="shared" si="191"/>
        <v>0</v>
      </c>
      <c r="V3620" s="50">
        <f t="shared" si="191"/>
        <v>0</v>
      </c>
      <c r="W3620" s="50">
        <f t="shared" si="191"/>
        <v>0</v>
      </c>
      <c r="X3620" s="50">
        <f t="shared" si="191"/>
        <v>0</v>
      </c>
      <c r="Y3620" s="50">
        <f t="shared" si="190"/>
        <v>923.32666666666671</v>
      </c>
      <c r="Z3620" s="50">
        <f t="shared" si="190"/>
        <v>0</v>
      </c>
      <c r="AA3620" s="50">
        <f t="shared" si="190"/>
        <v>703.08333333333337</v>
      </c>
      <c r="AB3620" s="50">
        <f t="shared" si="189"/>
        <v>1626.41</v>
      </c>
      <c r="AC3620" s="48" t="str">
        <f>VLOOKUP(ПРОДАЖИ!C:C,'ИЗ ОСНОВЫ НОМЕНКЛАТУР'!D:E,2,0)</f>
        <v>Аксессуары для шкафов</v>
      </c>
      <c r="AD3620" s="48" t="str">
        <f>VLOOKUP(C:C,'ИЗ ОСНОВЫ НОМЕНКЛАТУР'!D:F,3,0)</f>
        <v>Бренд "Найди"</v>
      </c>
      <c r="AE3620" s="48" t="str">
        <f>VLOOKUP(C:C,'ИЗ ОСНОВЫ НОМЕНКЛАТУР'!D:H,5,0)</f>
        <v>C</v>
      </c>
    </row>
    <row r="3621" spans="1:31" ht="9.6" customHeight="1" x14ac:dyDescent="0.2">
      <c r="A3621" s="45" t="s">
        <v>3579</v>
      </c>
      <c r="B3621" s="11"/>
      <c r="C3621" s="11" t="s">
        <v>3617</v>
      </c>
      <c r="D3621" s="44">
        <v>0</v>
      </c>
      <c r="E3621" s="44">
        <v>0</v>
      </c>
      <c r="F3621" s="48">
        <v>0</v>
      </c>
      <c r="G3621" s="48">
        <v>0</v>
      </c>
      <c r="H3621" s="44">
        <v>0</v>
      </c>
      <c r="I3621" s="44">
        <v>16</v>
      </c>
      <c r="J3621" s="44">
        <v>0</v>
      </c>
      <c r="K3621" s="48">
        <v>0</v>
      </c>
      <c r="L3621" s="49">
        <v>0</v>
      </c>
      <c r="M3621" s="49">
        <v>0</v>
      </c>
      <c r="N3621" s="10">
        <v>0</v>
      </c>
      <c r="O3621" s="10">
        <v>0</v>
      </c>
      <c r="P3621" s="10">
        <v>0</v>
      </c>
      <c r="Q3621" s="10">
        <v>11787.77</v>
      </c>
      <c r="R3621" s="10">
        <v>0</v>
      </c>
      <c r="S3621" s="10">
        <v>0</v>
      </c>
      <c r="T3621" s="50">
        <f t="shared" si="191"/>
        <v>0</v>
      </c>
      <c r="U3621" s="50">
        <f t="shared" si="191"/>
        <v>0</v>
      </c>
      <c r="V3621" s="50">
        <f t="shared" si="191"/>
        <v>0</v>
      </c>
      <c r="W3621" s="50">
        <f t="shared" si="191"/>
        <v>0</v>
      </c>
      <c r="X3621" s="50">
        <f t="shared" si="191"/>
        <v>0</v>
      </c>
      <c r="Y3621" s="50">
        <f t="shared" si="190"/>
        <v>982.31416666666667</v>
      </c>
      <c r="Z3621" s="50">
        <f t="shared" si="190"/>
        <v>0</v>
      </c>
      <c r="AA3621" s="50">
        <f t="shared" si="190"/>
        <v>0</v>
      </c>
      <c r="AB3621" s="50">
        <f t="shared" si="189"/>
        <v>982.31416666666667</v>
      </c>
      <c r="AC3621" s="48" t="str">
        <f>VLOOKUP(ПРОДАЖИ!C:C,'ИЗ ОСНОВЫ НОМЕНКЛАТУР'!D:E,2,0)</f>
        <v>Аксессуары для шкафов</v>
      </c>
      <c r="AD3621" s="48" t="str">
        <f>VLOOKUP(C:C,'ИЗ ОСНОВЫ НОМЕНКЛАТУР'!D:F,3,0)</f>
        <v>Бренд "Найди"</v>
      </c>
      <c r="AE3621" s="48" t="str">
        <f>VLOOKUP(C:C,'ИЗ ОСНОВЫ НОМЕНКЛАТУР'!D:H,5,0)</f>
        <v>C</v>
      </c>
    </row>
    <row r="3622" spans="1:31" ht="9.6" customHeight="1" x14ac:dyDescent="0.2">
      <c r="A3622" s="45" t="s">
        <v>3579</v>
      </c>
      <c r="B3622" s="11"/>
      <c r="C3622" s="11" t="s">
        <v>3618</v>
      </c>
      <c r="D3622" s="44">
        <v>0</v>
      </c>
      <c r="E3622" s="44">
        <v>0</v>
      </c>
      <c r="F3622" s="48">
        <v>0</v>
      </c>
      <c r="G3622" s="48">
        <v>0</v>
      </c>
      <c r="H3622" s="44">
        <v>0</v>
      </c>
      <c r="I3622" s="44">
        <v>16</v>
      </c>
      <c r="J3622" s="44">
        <v>0</v>
      </c>
      <c r="K3622" s="48">
        <v>43</v>
      </c>
      <c r="L3622" s="49">
        <v>0</v>
      </c>
      <c r="M3622" s="49">
        <v>0</v>
      </c>
      <c r="N3622" s="10">
        <v>0</v>
      </c>
      <c r="O3622" s="10">
        <v>0</v>
      </c>
      <c r="P3622" s="10">
        <v>0</v>
      </c>
      <c r="Q3622" s="10">
        <v>11657.76</v>
      </c>
      <c r="R3622" s="10">
        <v>0</v>
      </c>
      <c r="S3622" s="10">
        <v>34862.720000000001</v>
      </c>
      <c r="T3622" s="50">
        <f t="shared" si="191"/>
        <v>0</v>
      </c>
      <c r="U3622" s="50">
        <f t="shared" si="191"/>
        <v>0</v>
      </c>
      <c r="V3622" s="50">
        <f t="shared" si="191"/>
        <v>0</v>
      </c>
      <c r="W3622" s="50">
        <f t="shared" si="191"/>
        <v>0</v>
      </c>
      <c r="X3622" s="50">
        <f t="shared" si="191"/>
        <v>0</v>
      </c>
      <c r="Y3622" s="50">
        <f t="shared" si="190"/>
        <v>971.48</v>
      </c>
      <c r="Z3622" s="50">
        <f t="shared" si="190"/>
        <v>0</v>
      </c>
      <c r="AA3622" s="50">
        <f t="shared" si="190"/>
        <v>2905.2266666666669</v>
      </c>
      <c r="AB3622" s="50">
        <f t="shared" si="189"/>
        <v>3876.7066666666669</v>
      </c>
      <c r="AC3622" s="48" t="str">
        <f>VLOOKUP(ПРОДАЖИ!C:C,'ИЗ ОСНОВЫ НОМЕНКЛАТУР'!D:E,2,0)</f>
        <v>Аксессуары для шкафов</v>
      </c>
      <c r="AD3622" s="48" t="str">
        <f>VLOOKUP(C:C,'ИЗ ОСНОВЫ НОМЕНКЛАТУР'!D:F,3,0)</f>
        <v>Бренд "Найди"</v>
      </c>
      <c r="AE3622" s="48" t="str">
        <f>VLOOKUP(C:C,'ИЗ ОСНОВЫ НОМЕНКЛАТУР'!D:H,5,0)</f>
        <v>B</v>
      </c>
    </row>
    <row r="3623" spans="1:31" ht="9.6" customHeight="1" x14ac:dyDescent="0.2">
      <c r="A3623" s="45" t="s">
        <v>3579</v>
      </c>
      <c r="B3623" s="11"/>
      <c r="C3623" s="11" t="s">
        <v>3619</v>
      </c>
      <c r="D3623" s="44">
        <v>8</v>
      </c>
      <c r="E3623" s="44">
        <v>0</v>
      </c>
      <c r="F3623" s="48">
        <v>0</v>
      </c>
      <c r="G3623" s="48">
        <v>0</v>
      </c>
      <c r="H3623" s="44">
        <v>0</v>
      </c>
      <c r="I3623" s="44">
        <v>20</v>
      </c>
      <c r="J3623" s="44">
        <v>0</v>
      </c>
      <c r="K3623" s="48">
        <v>0</v>
      </c>
      <c r="L3623" s="49">
        <v>1411.36</v>
      </c>
      <c r="M3623" s="49">
        <v>0</v>
      </c>
      <c r="N3623" s="10">
        <v>0</v>
      </c>
      <c r="O3623" s="10">
        <v>0</v>
      </c>
      <c r="P3623" s="10">
        <v>0</v>
      </c>
      <c r="Q3623" s="10">
        <v>3033.62</v>
      </c>
      <c r="R3623" s="10">
        <v>0</v>
      </c>
      <c r="S3623" s="10">
        <v>0</v>
      </c>
      <c r="T3623" s="50">
        <f t="shared" si="191"/>
        <v>117.61333333333333</v>
      </c>
      <c r="U3623" s="50">
        <f t="shared" si="191"/>
        <v>0</v>
      </c>
      <c r="V3623" s="50">
        <f t="shared" si="191"/>
        <v>0</v>
      </c>
      <c r="W3623" s="50">
        <f t="shared" si="191"/>
        <v>0</v>
      </c>
      <c r="X3623" s="50">
        <f t="shared" si="191"/>
        <v>0</v>
      </c>
      <c r="Y3623" s="50">
        <f t="shared" si="190"/>
        <v>252.80166666666665</v>
      </c>
      <c r="Z3623" s="50">
        <f t="shared" si="190"/>
        <v>0</v>
      </c>
      <c r="AA3623" s="50">
        <f t="shared" si="190"/>
        <v>0</v>
      </c>
      <c r="AB3623" s="50">
        <f t="shared" si="189"/>
        <v>370.41499999999996</v>
      </c>
      <c r="AC3623" s="48" t="str">
        <f>VLOOKUP(ПРОДАЖИ!C:C,'ИЗ ОСНОВЫ НОМЕНКЛАТУР'!D:E,2,0)</f>
        <v>Аксессуары для шкафов</v>
      </c>
      <c r="AD3623" s="48" t="str">
        <f>VLOOKUP(C:C,'ИЗ ОСНОВЫ НОМЕНКЛАТУР'!D:F,3,0)</f>
        <v>Бренд "Найди"</v>
      </c>
      <c r="AE3623" s="48" t="str">
        <f>VLOOKUP(C:C,'ИЗ ОСНОВЫ НОМЕНКЛАТУР'!D:H,5,0)</f>
        <v>C</v>
      </c>
    </row>
    <row r="3624" spans="1:31" ht="9.6" customHeight="1" x14ac:dyDescent="0.2">
      <c r="A3624" s="45" t="s">
        <v>3579</v>
      </c>
      <c r="B3624" s="11"/>
      <c r="C3624" s="11" t="s">
        <v>3620</v>
      </c>
      <c r="D3624" s="44">
        <v>9</v>
      </c>
      <c r="E3624" s="44">
        <v>0</v>
      </c>
      <c r="F3624" s="48">
        <v>0</v>
      </c>
      <c r="G3624" s="48">
        <v>0</v>
      </c>
      <c r="H3624" s="44">
        <v>0</v>
      </c>
      <c r="I3624" s="44">
        <v>40</v>
      </c>
      <c r="J3624" s="44">
        <v>0</v>
      </c>
      <c r="K3624" s="48">
        <v>0</v>
      </c>
      <c r="L3624" s="49">
        <v>1944</v>
      </c>
      <c r="M3624" s="49">
        <v>0</v>
      </c>
      <c r="N3624" s="10">
        <v>0</v>
      </c>
      <c r="O3624" s="10">
        <v>0</v>
      </c>
      <c r="P3624" s="10">
        <v>0</v>
      </c>
      <c r="Q3624" s="10">
        <v>5821.44</v>
      </c>
      <c r="R3624" s="10">
        <v>0</v>
      </c>
      <c r="S3624" s="10">
        <v>0</v>
      </c>
      <c r="T3624" s="50">
        <f t="shared" si="191"/>
        <v>162</v>
      </c>
      <c r="U3624" s="50">
        <f t="shared" si="191"/>
        <v>0</v>
      </c>
      <c r="V3624" s="50">
        <f t="shared" si="191"/>
        <v>0</v>
      </c>
      <c r="W3624" s="50">
        <f t="shared" si="191"/>
        <v>0</v>
      </c>
      <c r="X3624" s="50">
        <f t="shared" si="191"/>
        <v>0</v>
      </c>
      <c r="Y3624" s="50">
        <f t="shared" si="190"/>
        <v>485.11999999999995</v>
      </c>
      <c r="Z3624" s="50">
        <f t="shared" si="190"/>
        <v>0</v>
      </c>
      <c r="AA3624" s="50">
        <f t="shared" si="190"/>
        <v>0</v>
      </c>
      <c r="AB3624" s="50">
        <f t="shared" si="189"/>
        <v>647.11999999999989</v>
      </c>
      <c r="AC3624" s="48" t="str">
        <f>VLOOKUP(ПРОДАЖИ!C:C,'ИЗ ОСНОВЫ НОМЕНКЛАТУР'!D:E,2,0)</f>
        <v>Аксессуары для шкафов</v>
      </c>
      <c r="AD3624" s="48" t="str">
        <f>VLOOKUP(C:C,'ИЗ ОСНОВЫ НОМЕНКЛАТУР'!D:F,3,0)</f>
        <v>Бренд "Найди"</v>
      </c>
      <c r="AE3624" s="48" t="str">
        <f>VLOOKUP(C:C,'ИЗ ОСНОВЫ НОМЕНКЛАТУР'!D:H,5,0)</f>
        <v>B</v>
      </c>
    </row>
    <row r="3625" spans="1:31" ht="9.6" customHeight="1" x14ac:dyDescent="0.2">
      <c r="A3625" s="45" t="s">
        <v>3579</v>
      </c>
      <c r="B3625" s="11"/>
      <c r="C3625" s="11" t="s">
        <v>3621</v>
      </c>
      <c r="D3625" s="44">
        <v>8</v>
      </c>
      <c r="E3625" s="44">
        <v>0</v>
      </c>
      <c r="F3625" s="48">
        <v>0</v>
      </c>
      <c r="G3625" s="48">
        <v>0</v>
      </c>
      <c r="H3625" s="44">
        <v>0</v>
      </c>
      <c r="I3625" s="44">
        <v>20</v>
      </c>
      <c r="J3625" s="44">
        <v>0</v>
      </c>
      <c r="K3625" s="48">
        <v>0</v>
      </c>
      <c r="L3625" s="49">
        <v>1596.16</v>
      </c>
      <c r="M3625" s="49">
        <v>0</v>
      </c>
      <c r="N3625" s="10">
        <v>0</v>
      </c>
      <c r="O3625" s="10">
        <v>0</v>
      </c>
      <c r="P3625" s="10">
        <v>0</v>
      </c>
      <c r="Q3625" s="10">
        <v>2889.16</v>
      </c>
      <c r="R3625" s="10">
        <v>0</v>
      </c>
      <c r="S3625" s="10">
        <v>0</v>
      </c>
      <c r="T3625" s="50">
        <f t="shared" si="191"/>
        <v>133.01333333333335</v>
      </c>
      <c r="U3625" s="50">
        <f t="shared" si="191"/>
        <v>0</v>
      </c>
      <c r="V3625" s="50">
        <f t="shared" si="191"/>
        <v>0</v>
      </c>
      <c r="W3625" s="50">
        <f t="shared" si="191"/>
        <v>0</v>
      </c>
      <c r="X3625" s="50">
        <f t="shared" si="191"/>
        <v>0</v>
      </c>
      <c r="Y3625" s="50">
        <f t="shared" si="190"/>
        <v>240.76333333333332</v>
      </c>
      <c r="Z3625" s="50">
        <f t="shared" si="190"/>
        <v>0</v>
      </c>
      <c r="AA3625" s="50">
        <f t="shared" si="190"/>
        <v>0</v>
      </c>
      <c r="AB3625" s="50">
        <f t="shared" si="189"/>
        <v>373.77666666666664</v>
      </c>
      <c r="AC3625" s="48" t="str">
        <f>VLOOKUP(ПРОДАЖИ!C:C,'ИЗ ОСНОВЫ НОМЕНКЛАТУР'!D:E,2,0)</f>
        <v>Аксессуары для шкафов</v>
      </c>
      <c r="AD3625" s="48" t="str">
        <f>VLOOKUP(C:C,'ИЗ ОСНОВЫ НОМЕНКЛАТУР'!D:F,3,0)</f>
        <v>Бренд "Найди"</v>
      </c>
      <c r="AE3625" s="48" t="str">
        <f>VLOOKUP(C:C,'ИЗ ОСНОВЫ НОМЕНКЛАТУР'!D:H,5,0)</f>
        <v>C</v>
      </c>
    </row>
    <row r="3626" spans="1:31" ht="9.6" customHeight="1" x14ac:dyDescent="0.2">
      <c r="A3626" s="45" t="s">
        <v>3579</v>
      </c>
      <c r="B3626" s="11"/>
      <c r="C3626" s="11" t="s">
        <v>3622</v>
      </c>
      <c r="D3626" s="44">
        <v>2</v>
      </c>
      <c r="E3626" s="44">
        <v>0</v>
      </c>
      <c r="F3626" s="48">
        <v>0</v>
      </c>
      <c r="G3626" s="48">
        <v>0</v>
      </c>
      <c r="H3626" s="44">
        <v>0</v>
      </c>
      <c r="I3626" s="44">
        <v>0</v>
      </c>
      <c r="J3626" s="44">
        <v>0</v>
      </c>
      <c r="K3626" s="48">
        <v>39</v>
      </c>
      <c r="L3626" s="49">
        <v>1583.56</v>
      </c>
      <c r="M3626" s="49">
        <v>0</v>
      </c>
      <c r="N3626" s="10">
        <v>0</v>
      </c>
      <c r="O3626" s="10">
        <v>0</v>
      </c>
      <c r="P3626" s="10">
        <v>0</v>
      </c>
      <c r="Q3626" s="10">
        <v>0</v>
      </c>
      <c r="R3626" s="10">
        <v>0</v>
      </c>
      <c r="S3626" s="10">
        <v>29062.62</v>
      </c>
      <c r="T3626" s="50">
        <f t="shared" si="191"/>
        <v>131.96333333333334</v>
      </c>
      <c r="U3626" s="50">
        <f t="shared" si="191"/>
        <v>0</v>
      </c>
      <c r="V3626" s="50">
        <f t="shared" si="191"/>
        <v>0</v>
      </c>
      <c r="W3626" s="50">
        <f t="shared" si="191"/>
        <v>0</v>
      </c>
      <c r="X3626" s="50">
        <f t="shared" si="191"/>
        <v>0</v>
      </c>
      <c r="Y3626" s="50">
        <f t="shared" si="190"/>
        <v>0</v>
      </c>
      <c r="Z3626" s="50">
        <f t="shared" si="190"/>
        <v>0</v>
      </c>
      <c r="AA3626" s="50">
        <f t="shared" si="190"/>
        <v>2421.8849999999998</v>
      </c>
      <c r="AB3626" s="50">
        <f t="shared" si="189"/>
        <v>2553.8483333333329</v>
      </c>
      <c r="AC3626" s="48" t="str">
        <f>VLOOKUP(ПРОДАЖИ!C:C,'ИЗ ОСНОВЫ НОМЕНКЛАТУР'!D:E,2,0)</f>
        <v>Аксессуары для шкафов</v>
      </c>
      <c r="AD3626" s="48" t="str">
        <f>VLOOKUP(C:C,'ИЗ ОСНОВЫ НОМЕНКЛАТУР'!D:F,3,0)</f>
        <v>Бренд "Найди"</v>
      </c>
      <c r="AE3626" s="48" t="str">
        <f>VLOOKUP(C:C,'ИЗ ОСНОВЫ НОМЕНКЛАТУР'!D:H,5,0)</f>
        <v>B</v>
      </c>
    </row>
    <row r="3627" spans="1:31" ht="9.6" customHeight="1" x14ac:dyDescent="0.2">
      <c r="A3627" s="45" t="s">
        <v>3579</v>
      </c>
      <c r="B3627" s="11"/>
      <c r="C3627" s="11" t="s">
        <v>3623</v>
      </c>
      <c r="D3627" s="44">
        <v>0</v>
      </c>
      <c r="E3627" s="44">
        <v>0</v>
      </c>
      <c r="F3627" s="48">
        <v>0</v>
      </c>
      <c r="G3627" s="48">
        <v>0</v>
      </c>
      <c r="H3627" s="44">
        <v>0</v>
      </c>
      <c r="I3627" s="44">
        <v>0</v>
      </c>
      <c r="J3627" s="44">
        <v>0</v>
      </c>
      <c r="K3627" s="48">
        <v>33</v>
      </c>
      <c r="L3627" s="49">
        <v>0</v>
      </c>
      <c r="M3627" s="49">
        <v>0</v>
      </c>
      <c r="N3627" s="10">
        <v>0</v>
      </c>
      <c r="O3627" s="10">
        <v>0</v>
      </c>
      <c r="P3627" s="10">
        <v>0</v>
      </c>
      <c r="Q3627" s="10">
        <v>0</v>
      </c>
      <c r="R3627" s="10">
        <v>0</v>
      </c>
      <c r="S3627" s="10">
        <v>26615.33</v>
      </c>
      <c r="T3627" s="50">
        <f t="shared" si="191"/>
        <v>0</v>
      </c>
      <c r="U3627" s="50">
        <f t="shared" si="191"/>
        <v>0</v>
      </c>
      <c r="V3627" s="50">
        <f t="shared" si="191"/>
        <v>0</v>
      </c>
      <c r="W3627" s="50">
        <f t="shared" si="191"/>
        <v>0</v>
      </c>
      <c r="X3627" s="50">
        <f t="shared" si="191"/>
        <v>0</v>
      </c>
      <c r="Y3627" s="50">
        <f t="shared" si="190"/>
        <v>0</v>
      </c>
      <c r="Z3627" s="50">
        <f t="shared" si="190"/>
        <v>0</v>
      </c>
      <c r="AA3627" s="50">
        <f t="shared" si="190"/>
        <v>2217.9441666666667</v>
      </c>
      <c r="AB3627" s="50">
        <f t="shared" si="189"/>
        <v>2217.9441666666667</v>
      </c>
      <c r="AC3627" s="48" t="str">
        <f>VLOOKUP(ПРОДАЖИ!C:C,'ИЗ ОСНОВЫ НОМЕНКЛАТУР'!D:E,2,0)</f>
        <v>Аксессуары для шкафов</v>
      </c>
      <c r="AD3627" s="48" t="str">
        <f>VLOOKUP(C:C,'ИЗ ОСНОВЫ НОМЕНКЛАТУР'!D:F,3,0)</f>
        <v>Бренд "Найди"</v>
      </c>
      <c r="AE3627" s="48" t="str">
        <f>VLOOKUP(C:C,'ИЗ ОСНОВЫ НОМЕНКЛАТУР'!D:H,5,0)</f>
        <v>C</v>
      </c>
    </row>
    <row r="3628" spans="1:31" ht="9.6" customHeight="1" x14ac:dyDescent="0.2">
      <c r="A3628" s="45" t="s">
        <v>3579</v>
      </c>
      <c r="B3628" s="11"/>
      <c r="C3628" s="11" t="s">
        <v>3624</v>
      </c>
      <c r="D3628" s="44">
        <v>9</v>
      </c>
      <c r="E3628" s="44">
        <v>0</v>
      </c>
      <c r="F3628" s="48">
        <v>2</v>
      </c>
      <c r="G3628" s="48">
        <v>0</v>
      </c>
      <c r="H3628" s="44">
        <v>0</v>
      </c>
      <c r="I3628" s="44">
        <v>0</v>
      </c>
      <c r="J3628" s="44">
        <v>0</v>
      </c>
      <c r="K3628" s="48">
        <v>39</v>
      </c>
      <c r="L3628" s="49">
        <v>7916.72</v>
      </c>
      <c r="M3628" s="49">
        <v>0</v>
      </c>
      <c r="N3628" s="10">
        <v>1577.69</v>
      </c>
      <c r="O3628" s="10">
        <v>0</v>
      </c>
      <c r="P3628" s="10">
        <v>0</v>
      </c>
      <c r="Q3628" s="10">
        <v>0</v>
      </c>
      <c r="R3628" s="10">
        <v>0</v>
      </c>
      <c r="S3628" s="10">
        <v>29752.69</v>
      </c>
      <c r="T3628" s="50">
        <f t="shared" si="191"/>
        <v>659.72666666666669</v>
      </c>
      <c r="U3628" s="50">
        <f t="shared" si="191"/>
        <v>0</v>
      </c>
      <c r="V3628" s="50">
        <f t="shared" si="191"/>
        <v>131.47416666666666</v>
      </c>
      <c r="W3628" s="50">
        <f t="shared" si="191"/>
        <v>0</v>
      </c>
      <c r="X3628" s="50">
        <f t="shared" si="191"/>
        <v>0</v>
      </c>
      <c r="Y3628" s="50">
        <f t="shared" si="190"/>
        <v>0</v>
      </c>
      <c r="Z3628" s="50">
        <f t="shared" si="190"/>
        <v>0</v>
      </c>
      <c r="AA3628" s="50">
        <f t="shared" si="190"/>
        <v>2479.3908333333334</v>
      </c>
      <c r="AB3628" s="50">
        <f t="shared" si="189"/>
        <v>3270.5916666666667</v>
      </c>
      <c r="AC3628" s="48" t="str">
        <f>VLOOKUP(ПРОДАЖИ!C:C,'ИЗ ОСНОВЫ НОМЕНКЛАТУР'!D:E,2,0)</f>
        <v>Аксессуары для шкафов</v>
      </c>
      <c r="AD3628" s="48" t="str">
        <f>VLOOKUP(C:C,'ИЗ ОСНОВЫ НОМЕНКЛАТУР'!D:F,3,0)</f>
        <v>Бренд "Найди"</v>
      </c>
      <c r="AE3628" s="48" t="str">
        <f>VLOOKUP(C:C,'ИЗ ОСНОВЫ НОМЕНКЛАТУР'!D:H,5,0)</f>
        <v>B</v>
      </c>
    </row>
    <row r="3629" spans="1:31" ht="9.6" customHeight="1" x14ac:dyDescent="0.2">
      <c r="A3629" s="45" t="s">
        <v>3579</v>
      </c>
      <c r="B3629" s="46" t="s">
        <v>3625</v>
      </c>
      <c r="C3629" s="46"/>
      <c r="D3629" s="44">
        <v>0</v>
      </c>
      <c r="E3629" s="44">
        <v>0</v>
      </c>
      <c r="F3629" s="48">
        <v>0</v>
      </c>
      <c r="G3629" s="48">
        <v>0</v>
      </c>
      <c r="H3629" s="44">
        <v>0</v>
      </c>
      <c r="I3629" s="44">
        <v>0</v>
      </c>
      <c r="J3629" s="44">
        <v>0</v>
      </c>
      <c r="K3629" s="48">
        <v>0</v>
      </c>
      <c r="L3629" s="49">
        <v>0</v>
      </c>
      <c r="M3629" s="49">
        <v>0</v>
      </c>
      <c r="N3629" s="10">
        <v>0</v>
      </c>
      <c r="O3629" s="10">
        <v>0</v>
      </c>
      <c r="P3629" s="10">
        <v>0</v>
      </c>
      <c r="Q3629" s="10">
        <v>0</v>
      </c>
      <c r="R3629" s="10">
        <v>0</v>
      </c>
      <c r="S3629" s="10">
        <v>0</v>
      </c>
      <c r="T3629" s="50">
        <f t="shared" si="191"/>
        <v>0</v>
      </c>
      <c r="U3629" s="50">
        <f t="shared" si="191"/>
        <v>0</v>
      </c>
      <c r="V3629" s="50">
        <f t="shared" si="191"/>
        <v>0</v>
      </c>
      <c r="W3629" s="50">
        <f t="shared" si="191"/>
        <v>0</v>
      </c>
      <c r="X3629" s="50">
        <f t="shared" si="191"/>
        <v>0</v>
      </c>
      <c r="Y3629" s="50">
        <f t="shared" si="190"/>
        <v>0</v>
      </c>
      <c r="Z3629" s="50">
        <f t="shared" si="190"/>
        <v>0</v>
      </c>
      <c r="AA3629" s="50">
        <f t="shared" si="190"/>
        <v>0</v>
      </c>
      <c r="AB3629" s="50">
        <f t="shared" si="189"/>
        <v>0</v>
      </c>
      <c r="AC3629" s="48" t="e">
        <f>VLOOKUP(ПРОДАЖИ!C:C,'ИЗ ОСНОВЫ НОМЕНКЛАТУР'!D:E,2,0)</f>
        <v>#N/A</v>
      </c>
      <c r="AD3629" s="48" t="e">
        <f>VLOOKUP(C:C,'ИЗ ОСНОВЫ НОМЕНКЛАТУР'!D:F,3,0)</f>
        <v>#N/A</v>
      </c>
      <c r="AE3629" s="48" t="e">
        <f>VLOOKUP(C:C,'ИЗ ОСНОВЫ НОМЕНКЛАТУР'!D:H,5,0)</f>
        <v>#N/A</v>
      </c>
    </row>
    <row r="3630" spans="1:31" ht="9.6" customHeight="1" x14ac:dyDescent="0.2">
      <c r="A3630" s="45" t="s">
        <v>3579</v>
      </c>
      <c r="B3630" s="11"/>
      <c r="C3630" s="11" t="s">
        <v>3626</v>
      </c>
      <c r="D3630" s="44">
        <v>2</v>
      </c>
      <c r="E3630" s="44">
        <v>0</v>
      </c>
      <c r="F3630" s="48">
        <v>0</v>
      </c>
      <c r="G3630" s="48">
        <v>0</v>
      </c>
      <c r="H3630" s="44">
        <v>0</v>
      </c>
      <c r="I3630" s="44">
        <v>24</v>
      </c>
      <c r="J3630" s="44">
        <v>0</v>
      </c>
      <c r="K3630" s="48">
        <v>67</v>
      </c>
      <c r="L3630" s="49">
        <v>10522.9</v>
      </c>
      <c r="M3630" s="49">
        <v>0</v>
      </c>
      <c r="N3630" s="10">
        <v>0</v>
      </c>
      <c r="O3630" s="10">
        <v>0</v>
      </c>
      <c r="P3630" s="10">
        <v>0</v>
      </c>
      <c r="Q3630" s="10">
        <v>65396.13</v>
      </c>
      <c r="R3630" s="10">
        <v>0</v>
      </c>
      <c r="S3630" s="10">
        <v>308331.45</v>
      </c>
      <c r="T3630" s="50">
        <f t="shared" si="191"/>
        <v>876.9083333333333</v>
      </c>
      <c r="U3630" s="50">
        <f t="shared" si="191"/>
        <v>0</v>
      </c>
      <c r="V3630" s="50">
        <f t="shared" si="191"/>
        <v>0</v>
      </c>
      <c r="W3630" s="50">
        <f t="shared" si="191"/>
        <v>0</v>
      </c>
      <c r="X3630" s="50">
        <f t="shared" si="191"/>
        <v>0</v>
      </c>
      <c r="Y3630" s="50">
        <f t="shared" si="190"/>
        <v>5449.6774999999998</v>
      </c>
      <c r="Z3630" s="50">
        <f t="shared" si="190"/>
        <v>0</v>
      </c>
      <c r="AA3630" s="50">
        <f t="shared" si="190"/>
        <v>25694.287500000002</v>
      </c>
      <c r="AB3630" s="50">
        <f t="shared" si="189"/>
        <v>32020.873333333337</v>
      </c>
      <c r="AC3630" s="48" t="str">
        <f>VLOOKUP(ПРОДАЖИ!C:C,'ИЗ ОСНОВЫ НОМЕНКЛАТУР'!D:E,2,0)</f>
        <v>Аксессуары для шкафов</v>
      </c>
      <c r="AD3630" s="48" t="str">
        <f>VLOOKUP(C:C,'ИЗ ОСНОВЫ НОМЕНКЛАТУР'!D:F,3,0)</f>
        <v>Бренд "Найди"</v>
      </c>
      <c r="AE3630" s="48" t="str">
        <f>VLOOKUP(C:C,'ИЗ ОСНОВЫ НОМЕНКЛАТУР'!D:H,5,0)</f>
        <v>B</v>
      </c>
    </row>
    <row r="3631" spans="1:31" ht="9.6" customHeight="1" x14ac:dyDescent="0.2">
      <c r="A3631" s="45" t="s">
        <v>3579</v>
      </c>
      <c r="B3631" s="11"/>
      <c r="C3631" s="11" t="s">
        <v>3627</v>
      </c>
      <c r="D3631" s="44">
        <v>4</v>
      </c>
      <c r="E3631" s="44">
        <v>14</v>
      </c>
      <c r="F3631" s="48">
        <v>0</v>
      </c>
      <c r="G3631" s="48">
        <v>0</v>
      </c>
      <c r="H3631" s="44">
        <v>0</v>
      </c>
      <c r="I3631" s="44">
        <v>18</v>
      </c>
      <c r="J3631" s="44">
        <v>0</v>
      </c>
      <c r="K3631" s="48">
        <v>38</v>
      </c>
      <c r="L3631" s="49">
        <v>21226.240000000002</v>
      </c>
      <c r="M3631" s="49">
        <v>71139.929999999993</v>
      </c>
      <c r="N3631" s="10">
        <v>0</v>
      </c>
      <c r="O3631" s="10">
        <v>0</v>
      </c>
      <c r="P3631" s="10">
        <v>0</v>
      </c>
      <c r="Q3631" s="10">
        <v>55531.45</v>
      </c>
      <c r="R3631" s="10">
        <v>0</v>
      </c>
      <c r="S3631" s="10">
        <v>197995.23</v>
      </c>
      <c r="T3631" s="50">
        <f t="shared" si="191"/>
        <v>1768.8533333333335</v>
      </c>
      <c r="U3631" s="50">
        <f t="shared" si="191"/>
        <v>5928.3274999999994</v>
      </c>
      <c r="V3631" s="50">
        <f t="shared" si="191"/>
        <v>0</v>
      </c>
      <c r="W3631" s="50">
        <f t="shared" si="191"/>
        <v>0</v>
      </c>
      <c r="X3631" s="50">
        <f t="shared" si="191"/>
        <v>0</v>
      </c>
      <c r="Y3631" s="50">
        <f t="shared" si="190"/>
        <v>4627.6208333333334</v>
      </c>
      <c r="Z3631" s="50">
        <f t="shared" si="190"/>
        <v>0</v>
      </c>
      <c r="AA3631" s="50">
        <f t="shared" si="190"/>
        <v>16499.602500000001</v>
      </c>
      <c r="AB3631" s="50">
        <f t="shared" si="189"/>
        <v>28824.404166666667</v>
      </c>
      <c r="AC3631" s="48" t="str">
        <f>VLOOKUP(ПРОДАЖИ!C:C,'ИЗ ОСНОВЫ НОМЕНКЛАТУР'!D:E,2,0)</f>
        <v>Аксессуары для шкафов</v>
      </c>
      <c r="AD3631" s="48" t="str">
        <f>VLOOKUP(C:C,'ИЗ ОСНОВЫ НОМЕНКЛАТУР'!D:F,3,0)</f>
        <v>Бренд "Найди"</v>
      </c>
      <c r="AE3631" s="48" t="str">
        <f>VLOOKUP(C:C,'ИЗ ОСНОВЫ НОМЕНКЛАТУР'!D:H,5,0)</f>
        <v>B</v>
      </c>
    </row>
    <row r="3632" spans="1:31" ht="9.6" customHeight="1" x14ac:dyDescent="0.2">
      <c r="A3632" s="45" t="s">
        <v>3579</v>
      </c>
      <c r="B3632" s="11"/>
      <c r="C3632" s="11" t="s">
        <v>3628</v>
      </c>
      <c r="D3632" s="44">
        <v>41</v>
      </c>
      <c r="E3632" s="44">
        <v>19</v>
      </c>
      <c r="F3632" s="48">
        <v>1</v>
      </c>
      <c r="G3632" s="48">
        <v>0</v>
      </c>
      <c r="H3632" s="44">
        <v>0</v>
      </c>
      <c r="I3632" s="44">
        <v>16</v>
      </c>
      <c r="J3632" s="44">
        <v>0</v>
      </c>
      <c r="K3632" s="48">
        <v>56</v>
      </c>
      <c r="L3632" s="49">
        <v>208202.06</v>
      </c>
      <c r="M3632" s="49">
        <v>96736.4</v>
      </c>
      <c r="N3632" s="10">
        <v>4546.46</v>
      </c>
      <c r="O3632" s="10">
        <v>0</v>
      </c>
      <c r="P3632" s="10">
        <v>0</v>
      </c>
      <c r="Q3632" s="10">
        <v>41488.339999999997</v>
      </c>
      <c r="R3632" s="10">
        <v>0</v>
      </c>
      <c r="S3632" s="10">
        <v>245224.29</v>
      </c>
      <c r="T3632" s="50">
        <f t="shared" si="191"/>
        <v>17350.171666666665</v>
      </c>
      <c r="U3632" s="50">
        <f t="shared" si="191"/>
        <v>8061.3666666666659</v>
      </c>
      <c r="V3632" s="50">
        <f t="shared" si="191"/>
        <v>378.87166666666667</v>
      </c>
      <c r="W3632" s="50">
        <f t="shared" si="191"/>
        <v>0</v>
      </c>
      <c r="X3632" s="50">
        <f t="shared" si="191"/>
        <v>0</v>
      </c>
      <c r="Y3632" s="50">
        <f t="shared" si="190"/>
        <v>3457.3616666666662</v>
      </c>
      <c r="Z3632" s="50">
        <f t="shared" si="190"/>
        <v>0</v>
      </c>
      <c r="AA3632" s="50">
        <f t="shared" si="190"/>
        <v>20435.357500000002</v>
      </c>
      <c r="AB3632" s="50">
        <f t="shared" si="189"/>
        <v>49683.129166666666</v>
      </c>
      <c r="AC3632" s="48" t="str">
        <f>VLOOKUP(ПРОДАЖИ!C:C,'ИЗ ОСНОВЫ НОМЕНКЛАТУР'!D:E,2,0)</f>
        <v>Аксессуары для шкафов</v>
      </c>
      <c r="AD3632" s="48" t="str">
        <f>VLOOKUP(C:C,'ИЗ ОСНОВЫ НОМЕНКЛАТУР'!D:F,3,0)</f>
        <v>Бренд "Найди"</v>
      </c>
      <c r="AE3632" s="48" t="str">
        <f>VLOOKUP(C:C,'ИЗ ОСНОВЫ НОМЕНКЛАТУР'!D:H,5,0)</f>
        <v>B</v>
      </c>
    </row>
    <row r="3633" spans="1:31" ht="9.6" customHeight="1" x14ac:dyDescent="0.2">
      <c r="A3633" s="45" t="s">
        <v>3579</v>
      </c>
      <c r="B3633" s="11"/>
      <c r="C3633" s="11" t="s">
        <v>3629</v>
      </c>
      <c r="D3633" s="44">
        <v>0</v>
      </c>
      <c r="E3633" s="44">
        <v>0</v>
      </c>
      <c r="F3633" s="48">
        <v>0</v>
      </c>
      <c r="G3633" s="48">
        <v>0</v>
      </c>
      <c r="H3633" s="44">
        <v>0</v>
      </c>
      <c r="I3633" s="44">
        <v>18</v>
      </c>
      <c r="J3633" s="44">
        <v>0</v>
      </c>
      <c r="K3633" s="48">
        <v>45</v>
      </c>
      <c r="L3633" s="49">
        <v>0</v>
      </c>
      <c r="M3633" s="49">
        <v>0</v>
      </c>
      <c r="N3633" s="10">
        <v>0</v>
      </c>
      <c r="O3633" s="10">
        <v>0</v>
      </c>
      <c r="P3633" s="10">
        <v>0</v>
      </c>
      <c r="Q3633" s="10">
        <v>58342.97</v>
      </c>
      <c r="R3633" s="10">
        <v>0</v>
      </c>
      <c r="S3633" s="10">
        <v>239969</v>
      </c>
      <c r="T3633" s="50">
        <f t="shared" si="191"/>
        <v>0</v>
      </c>
      <c r="U3633" s="50">
        <f t="shared" si="191"/>
        <v>0</v>
      </c>
      <c r="V3633" s="50">
        <f t="shared" si="191"/>
        <v>0</v>
      </c>
      <c r="W3633" s="50">
        <f t="shared" si="191"/>
        <v>0</v>
      </c>
      <c r="X3633" s="50">
        <f t="shared" si="191"/>
        <v>0</v>
      </c>
      <c r="Y3633" s="50">
        <f t="shared" si="190"/>
        <v>4861.9141666666665</v>
      </c>
      <c r="Z3633" s="50">
        <f t="shared" si="190"/>
        <v>0</v>
      </c>
      <c r="AA3633" s="50">
        <f t="shared" si="190"/>
        <v>19997.416666666668</v>
      </c>
      <c r="AB3633" s="50">
        <f t="shared" si="189"/>
        <v>24859.330833333333</v>
      </c>
      <c r="AC3633" s="48" t="str">
        <f>VLOOKUP(ПРОДАЖИ!C:C,'ИЗ ОСНОВЫ НОМЕНКЛАТУР'!D:E,2,0)</f>
        <v>Аксессуары для шкафов</v>
      </c>
      <c r="AD3633" s="48" t="str">
        <f>VLOOKUP(C:C,'ИЗ ОСНОВЫ НОМЕНКЛАТУР'!D:F,3,0)</f>
        <v>Бренд "Найди"</v>
      </c>
      <c r="AE3633" s="48" t="str">
        <f>VLOOKUP(C:C,'ИЗ ОСНОВЫ НОМЕНКЛАТУР'!D:H,5,0)</f>
        <v>B</v>
      </c>
    </row>
    <row r="3634" spans="1:31" ht="9.6" customHeight="1" x14ac:dyDescent="0.2">
      <c r="A3634" s="45" t="s">
        <v>3579</v>
      </c>
      <c r="B3634" s="11"/>
      <c r="C3634" s="11" t="s">
        <v>3630</v>
      </c>
      <c r="D3634" s="44">
        <v>2</v>
      </c>
      <c r="E3634" s="44">
        <v>0</v>
      </c>
      <c r="F3634" s="48">
        <v>0</v>
      </c>
      <c r="G3634" s="48">
        <v>0</v>
      </c>
      <c r="H3634" s="44">
        <v>0</v>
      </c>
      <c r="I3634" s="44">
        <v>18</v>
      </c>
      <c r="J3634" s="44">
        <v>0</v>
      </c>
      <c r="K3634" s="48">
        <v>18</v>
      </c>
      <c r="L3634" s="49">
        <v>7972.68</v>
      </c>
      <c r="M3634" s="49">
        <v>0</v>
      </c>
      <c r="N3634" s="10">
        <v>0</v>
      </c>
      <c r="O3634" s="10">
        <v>0</v>
      </c>
      <c r="P3634" s="10">
        <v>0</v>
      </c>
      <c r="Q3634" s="10">
        <v>58342.97</v>
      </c>
      <c r="R3634" s="10">
        <v>0</v>
      </c>
      <c r="S3634" s="10">
        <v>92411.88</v>
      </c>
      <c r="T3634" s="50">
        <f t="shared" si="191"/>
        <v>664.39</v>
      </c>
      <c r="U3634" s="50">
        <f t="shared" si="191"/>
        <v>0</v>
      </c>
      <c r="V3634" s="50">
        <f t="shared" si="191"/>
        <v>0</v>
      </c>
      <c r="W3634" s="50">
        <f t="shared" si="191"/>
        <v>0</v>
      </c>
      <c r="X3634" s="50">
        <f t="shared" si="191"/>
        <v>0</v>
      </c>
      <c r="Y3634" s="50">
        <f t="shared" si="190"/>
        <v>4861.9141666666665</v>
      </c>
      <c r="Z3634" s="50">
        <f t="shared" si="190"/>
        <v>0</v>
      </c>
      <c r="AA3634" s="50">
        <f t="shared" si="190"/>
        <v>7700.9900000000007</v>
      </c>
      <c r="AB3634" s="50">
        <f t="shared" si="189"/>
        <v>13227.294166666667</v>
      </c>
      <c r="AC3634" s="48" t="str">
        <f>VLOOKUP(ПРОДАЖИ!C:C,'ИЗ ОСНОВЫ НОМЕНКЛАТУР'!D:E,2,0)</f>
        <v>Аксессуары для шкафов</v>
      </c>
      <c r="AD3634" s="48" t="str">
        <f>VLOOKUP(C:C,'ИЗ ОСНОВЫ НОМЕНКЛАТУР'!D:F,3,0)</f>
        <v>Бренд "Найди"</v>
      </c>
      <c r="AE3634" s="48" t="str">
        <f>VLOOKUP(C:C,'ИЗ ОСНОВЫ НОМЕНКЛАТУР'!D:H,5,0)</f>
        <v>C</v>
      </c>
    </row>
    <row r="3635" spans="1:31" ht="9.6" customHeight="1" x14ac:dyDescent="0.2">
      <c r="A3635" s="45" t="s">
        <v>3579</v>
      </c>
      <c r="B3635" s="11"/>
      <c r="C3635" s="11" t="s">
        <v>3631</v>
      </c>
      <c r="D3635" s="44">
        <v>0</v>
      </c>
      <c r="E3635" s="44">
        <v>0</v>
      </c>
      <c r="F3635" s="48">
        <v>0</v>
      </c>
      <c r="G3635" s="48">
        <v>0</v>
      </c>
      <c r="H3635" s="44">
        <v>0</v>
      </c>
      <c r="I3635" s="44">
        <v>18</v>
      </c>
      <c r="J3635" s="44">
        <v>0</v>
      </c>
      <c r="K3635" s="48">
        <v>16</v>
      </c>
      <c r="L3635" s="49">
        <v>0</v>
      </c>
      <c r="M3635" s="49">
        <v>0</v>
      </c>
      <c r="N3635" s="10">
        <v>0</v>
      </c>
      <c r="O3635" s="10">
        <v>0</v>
      </c>
      <c r="P3635" s="10">
        <v>0</v>
      </c>
      <c r="Q3635" s="10">
        <v>58342.97</v>
      </c>
      <c r="R3635" s="10">
        <v>0</v>
      </c>
      <c r="S3635" s="10">
        <v>90013.28</v>
      </c>
      <c r="T3635" s="50">
        <f t="shared" si="191"/>
        <v>0</v>
      </c>
      <c r="U3635" s="50">
        <f t="shared" si="191"/>
        <v>0</v>
      </c>
      <c r="V3635" s="50">
        <f t="shared" si="191"/>
        <v>0</v>
      </c>
      <c r="W3635" s="50">
        <f t="shared" si="191"/>
        <v>0</v>
      </c>
      <c r="X3635" s="50">
        <f t="shared" si="191"/>
        <v>0</v>
      </c>
      <c r="Y3635" s="50">
        <f t="shared" si="190"/>
        <v>4861.9141666666665</v>
      </c>
      <c r="Z3635" s="50">
        <f t="shared" si="190"/>
        <v>0</v>
      </c>
      <c r="AA3635" s="50">
        <f t="shared" si="190"/>
        <v>7501.1066666666666</v>
      </c>
      <c r="AB3635" s="50">
        <f t="shared" si="189"/>
        <v>12363.020833333332</v>
      </c>
      <c r="AC3635" s="48" t="str">
        <f>VLOOKUP(ПРОДАЖИ!C:C,'ИЗ ОСНОВЫ НОМЕНКЛАТУР'!D:E,2,0)</f>
        <v>Аксессуары для шкафов</v>
      </c>
      <c r="AD3635" s="48" t="str">
        <f>VLOOKUP(C:C,'ИЗ ОСНОВЫ НОМЕНКЛАТУР'!D:F,3,0)</f>
        <v>Бренд "Найди"</v>
      </c>
      <c r="AE3635" s="48" t="str">
        <f>VLOOKUP(C:C,'ИЗ ОСНОВЫ НОМЕНКЛАТУР'!D:H,5,0)</f>
        <v>C</v>
      </c>
    </row>
    <row r="3636" spans="1:31" ht="9.6" customHeight="1" x14ac:dyDescent="0.2">
      <c r="A3636" s="45" t="s">
        <v>3579</v>
      </c>
      <c r="B3636" s="11"/>
      <c r="C3636" s="11" t="s">
        <v>3632</v>
      </c>
      <c r="D3636" s="44">
        <v>2</v>
      </c>
      <c r="E3636" s="44">
        <v>0</v>
      </c>
      <c r="F3636" s="48">
        <v>0</v>
      </c>
      <c r="G3636" s="48">
        <v>0</v>
      </c>
      <c r="H3636" s="44">
        <v>0</v>
      </c>
      <c r="I3636" s="44">
        <v>24</v>
      </c>
      <c r="J3636" s="44">
        <v>0</v>
      </c>
      <c r="K3636" s="48">
        <v>9</v>
      </c>
      <c r="L3636" s="49">
        <v>8853.41</v>
      </c>
      <c r="M3636" s="49">
        <v>0</v>
      </c>
      <c r="N3636" s="10">
        <v>0</v>
      </c>
      <c r="O3636" s="10">
        <v>0</v>
      </c>
      <c r="P3636" s="10">
        <v>0</v>
      </c>
      <c r="Q3636" s="10">
        <v>62232.5</v>
      </c>
      <c r="R3636" s="10">
        <v>0</v>
      </c>
      <c r="S3636" s="10">
        <v>40866.49</v>
      </c>
      <c r="T3636" s="50">
        <f t="shared" si="191"/>
        <v>737.78416666666669</v>
      </c>
      <c r="U3636" s="50">
        <f t="shared" si="191"/>
        <v>0</v>
      </c>
      <c r="V3636" s="50">
        <f t="shared" si="191"/>
        <v>0</v>
      </c>
      <c r="W3636" s="50">
        <f t="shared" si="191"/>
        <v>0</v>
      </c>
      <c r="X3636" s="50">
        <f t="shared" si="191"/>
        <v>0</v>
      </c>
      <c r="Y3636" s="50">
        <f t="shared" si="190"/>
        <v>5186.041666666667</v>
      </c>
      <c r="Z3636" s="50">
        <f t="shared" si="190"/>
        <v>0</v>
      </c>
      <c r="AA3636" s="50">
        <f t="shared" si="190"/>
        <v>3405.540833333333</v>
      </c>
      <c r="AB3636" s="50">
        <f t="shared" si="189"/>
        <v>9329.3666666666668</v>
      </c>
      <c r="AC3636" s="48" t="str">
        <f>VLOOKUP(ПРОДАЖИ!C:C,'ИЗ ОСНОВЫ НОМЕНКЛАТУР'!D:E,2,0)</f>
        <v>Аксессуары для шкафов</v>
      </c>
      <c r="AD3636" s="48" t="str">
        <f>VLOOKUP(C:C,'ИЗ ОСНОВЫ НОМЕНКЛАТУР'!D:F,3,0)</f>
        <v>Бренд "Найди"</v>
      </c>
      <c r="AE3636" s="48" t="str">
        <f>VLOOKUP(C:C,'ИЗ ОСНОВЫ НОМЕНКЛАТУР'!D:H,5,0)</f>
        <v>C</v>
      </c>
    </row>
    <row r="3637" spans="1:31" ht="9.6" customHeight="1" x14ac:dyDescent="0.2">
      <c r="A3637" s="45" t="s">
        <v>3579</v>
      </c>
      <c r="B3637" s="11"/>
      <c r="C3637" s="11" t="s">
        <v>3633</v>
      </c>
      <c r="D3637" s="44">
        <v>0</v>
      </c>
      <c r="E3637" s="44">
        <v>0</v>
      </c>
      <c r="F3637" s="48">
        <v>0</v>
      </c>
      <c r="G3637" s="48">
        <v>0</v>
      </c>
      <c r="H3637" s="44">
        <v>0</v>
      </c>
      <c r="I3637" s="44">
        <v>18</v>
      </c>
      <c r="J3637" s="44">
        <v>0</v>
      </c>
      <c r="K3637" s="48">
        <v>114</v>
      </c>
      <c r="L3637" s="49">
        <v>0</v>
      </c>
      <c r="M3637" s="49">
        <v>0</v>
      </c>
      <c r="N3637" s="10">
        <v>0</v>
      </c>
      <c r="O3637" s="10">
        <v>0</v>
      </c>
      <c r="P3637" s="10">
        <v>0</v>
      </c>
      <c r="Q3637" s="10">
        <v>55531.45</v>
      </c>
      <c r="R3637" s="10">
        <v>0</v>
      </c>
      <c r="S3637" s="10">
        <v>577469.4</v>
      </c>
      <c r="T3637" s="50">
        <f t="shared" si="191"/>
        <v>0</v>
      </c>
      <c r="U3637" s="50">
        <f t="shared" si="191"/>
        <v>0</v>
      </c>
      <c r="V3637" s="50">
        <f t="shared" si="191"/>
        <v>0</v>
      </c>
      <c r="W3637" s="50">
        <f t="shared" si="191"/>
        <v>0</v>
      </c>
      <c r="X3637" s="50">
        <f t="shared" si="191"/>
        <v>0</v>
      </c>
      <c r="Y3637" s="50">
        <f t="shared" si="190"/>
        <v>4627.6208333333334</v>
      </c>
      <c r="Z3637" s="50">
        <f t="shared" si="190"/>
        <v>0</v>
      </c>
      <c r="AA3637" s="50">
        <f t="shared" si="190"/>
        <v>48122.450000000004</v>
      </c>
      <c r="AB3637" s="50">
        <f t="shared" si="189"/>
        <v>52750.070833333339</v>
      </c>
      <c r="AC3637" s="48" t="str">
        <f>VLOOKUP(ПРОДАЖИ!C:C,'ИЗ ОСНОВЫ НОМЕНКЛАТУР'!D:E,2,0)</f>
        <v>Аксессуары для шкафов</v>
      </c>
      <c r="AD3637" s="48" t="str">
        <f>VLOOKUP(C:C,'ИЗ ОСНОВЫ НОМЕНКЛАТУР'!D:F,3,0)</f>
        <v>Бренд "Найди"</v>
      </c>
      <c r="AE3637" s="48" t="str">
        <f>VLOOKUP(C:C,'ИЗ ОСНОВЫ НОМЕНКЛАТУР'!D:H,5,0)</f>
        <v>B</v>
      </c>
    </row>
    <row r="3638" spans="1:31" ht="9.6" customHeight="1" x14ac:dyDescent="0.2">
      <c r="A3638" s="45" t="s">
        <v>3579</v>
      </c>
      <c r="B3638" s="11"/>
      <c r="C3638" s="11" t="s">
        <v>3634</v>
      </c>
      <c r="D3638" s="44">
        <v>5</v>
      </c>
      <c r="E3638" s="44">
        <v>0</v>
      </c>
      <c r="F3638" s="48">
        <v>0</v>
      </c>
      <c r="G3638" s="48">
        <v>0</v>
      </c>
      <c r="H3638" s="44">
        <v>0</v>
      </c>
      <c r="I3638" s="44">
        <v>18</v>
      </c>
      <c r="J3638" s="44">
        <v>0</v>
      </c>
      <c r="K3638" s="48">
        <v>30</v>
      </c>
      <c r="L3638" s="49">
        <v>23636.83</v>
      </c>
      <c r="M3638" s="49">
        <v>0</v>
      </c>
      <c r="N3638" s="10">
        <v>0</v>
      </c>
      <c r="O3638" s="10">
        <v>0</v>
      </c>
      <c r="P3638" s="10">
        <v>0</v>
      </c>
      <c r="Q3638" s="10">
        <v>58342.97</v>
      </c>
      <c r="R3638" s="10">
        <v>0</v>
      </c>
      <c r="S3638" s="10">
        <v>136590</v>
      </c>
      <c r="T3638" s="50">
        <f t="shared" si="191"/>
        <v>1969.7358333333334</v>
      </c>
      <c r="U3638" s="50">
        <f t="shared" si="191"/>
        <v>0</v>
      </c>
      <c r="V3638" s="50">
        <f t="shared" si="191"/>
        <v>0</v>
      </c>
      <c r="W3638" s="50">
        <f t="shared" si="191"/>
        <v>0</v>
      </c>
      <c r="X3638" s="50">
        <f t="shared" si="191"/>
        <v>0</v>
      </c>
      <c r="Y3638" s="50">
        <f t="shared" si="190"/>
        <v>4861.9141666666665</v>
      </c>
      <c r="Z3638" s="50">
        <f t="shared" si="190"/>
        <v>0</v>
      </c>
      <c r="AA3638" s="50">
        <f t="shared" si="190"/>
        <v>11382.5</v>
      </c>
      <c r="AB3638" s="50">
        <f t="shared" si="189"/>
        <v>18214.150000000001</v>
      </c>
      <c r="AC3638" s="48" t="str">
        <f>VLOOKUP(ПРОДАЖИ!C:C,'ИЗ ОСНОВЫ НОМЕНКЛАТУР'!D:E,2,0)</f>
        <v>Аксессуары для шкафов</v>
      </c>
      <c r="AD3638" s="48" t="str">
        <f>VLOOKUP(C:C,'ИЗ ОСНОВЫ НОМЕНКЛАТУР'!D:F,3,0)</f>
        <v>Бренд "Найди"</v>
      </c>
      <c r="AE3638" s="48" t="str">
        <f>VLOOKUP(C:C,'ИЗ ОСНОВЫ НОМЕНКЛАТУР'!D:H,5,0)</f>
        <v>B</v>
      </c>
    </row>
    <row r="3639" spans="1:31" ht="9.6" customHeight="1" x14ac:dyDescent="0.2">
      <c r="A3639" s="45" t="s">
        <v>3579</v>
      </c>
      <c r="B3639" s="46" t="s">
        <v>3635</v>
      </c>
      <c r="C3639" s="46"/>
      <c r="D3639" s="44">
        <v>0</v>
      </c>
      <c r="E3639" s="44">
        <v>0</v>
      </c>
      <c r="F3639" s="48">
        <v>0</v>
      </c>
      <c r="G3639" s="48">
        <v>0</v>
      </c>
      <c r="H3639" s="44">
        <v>0</v>
      </c>
      <c r="I3639" s="44">
        <v>0</v>
      </c>
      <c r="J3639" s="44">
        <v>0</v>
      </c>
      <c r="K3639" s="48">
        <v>0</v>
      </c>
      <c r="L3639" s="49">
        <v>0</v>
      </c>
      <c r="M3639" s="49">
        <v>0</v>
      </c>
      <c r="N3639" s="10">
        <v>0</v>
      </c>
      <c r="O3639" s="10">
        <v>0</v>
      </c>
      <c r="P3639" s="10">
        <v>0</v>
      </c>
      <c r="Q3639" s="10">
        <v>0</v>
      </c>
      <c r="R3639" s="10">
        <v>0</v>
      </c>
      <c r="S3639" s="10">
        <v>0</v>
      </c>
      <c r="T3639" s="50">
        <f t="shared" si="191"/>
        <v>0</v>
      </c>
      <c r="U3639" s="50">
        <f t="shared" si="191"/>
        <v>0</v>
      </c>
      <c r="V3639" s="50">
        <f t="shared" si="191"/>
        <v>0</v>
      </c>
      <c r="W3639" s="50">
        <f t="shared" si="191"/>
        <v>0</v>
      </c>
      <c r="X3639" s="50">
        <f t="shared" si="191"/>
        <v>0</v>
      </c>
      <c r="Y3639" s="50">
        <f t="shared" si="190"/>
        <v>0</v>
      </c>
      <c r="Z3639" s="50">
        <f t="shared" si="190"/>
        <v>0</v>
      </c>
      <c r="AA3639" s="50">
        <f t="shared" si="190"/>
        <v>0</v>
      </c>
      <c r="AB3639" s="50">
        <f t="shared" si="189"/>
        <v>0</v>
      </c>
      <c r="AC3639" s="48" t="e">
        <f>VLOOKUP(ПРОДАЖИ!C:C,'ИЗ ОСНОВЫ НОМЕНКЛАТУР'!D:E,2,0)</f>
        <v>#N/A</v>
      </c>
      <c r="AD3639" s="48" t="e">
        <f>VLOOKUP(C:C,'ИЗ ОСНОВЫ НОМЕНКЛАТУР'!D:F,3,0)</f>
        <v>#N/A</v>
      </c>
      <c r="AE3639" s="48" t="e">
        <f>VLOOKUP(C:C,'ИЗ ОСНОВЫ НОМЕНКЛАТУР'!D:H,5,0)</f>
        <v>#N/A</v>
      </c>
    </row>
    <row r="3640" spans="1:31" ht="9.6" customHeight="1" x14ac:dyDescent="0.2">
      <c r="A3640" s="45" t="s">
        <v>3579</v>
      </c>
      <c r="B3640" s="11"/>
      <c r="C3640" s="11" t="s">
        <v>3636</v>
      </c>
      <c r="D3640" s="44">
        <v>0</v>
      </c>
      <c r="E3640" s="44">
        <v>0</v>
      </c>
      <c r="F3640" s="48">
        <v>0</v>
      </c>
      <c r="G3640" s="48">
        <v>0</v>
      </c>
      <c r="H3640" s="44">
        <v>0</v>
      </c>
      <c r="I3640" s="44">
        <v>16</v>
      </c>
      <c r="J3640" s="44">
        <v>0</v>
      </c>
      <c r="K3640" s="48">
        <v>16</v>
      </c>
      <c r="L3640" s="49">
        <v>0</v>
      </c>
      <c r="M3640" s="49">
        <v>0</v>
      </c>
      <c r="N3640" s="10">
        <v>0</v>
      </c>
      <c r="O3640" s="10">
        <v>0</v>
      </c>
      <c r="P3640" s="10">
        <v>0</v>
      </c>
      <c r="Q3640" s="10">
        <v>39371.43</v>
      </c>
      <c r="R3640" s="10">
        <v>0</v>
      </c>
      <c r="S3640" s="10">
        <v>44752</v>
      </c>
      <c r="T3640" s="50">
        <f t="shared" si="191"/>
        <v>0</v>
      </c>
      <c r="U3640" s="50">
        <f t="shared" si="191"/>
        <v>0</v>
      </c>
      <c r="V3640" s="50">
        <f t="shared" si="191"/>
        <v>0</v>
      </c>
      <c r="W3640" s="50">
        <f t="shared" si="191"/>
        <v>0</v>
      </c>
      <c r="X3640" s="50">
        <f t="shared" si="191"/>
        <v>0</v>
      </c>
      <c r="Y3640" s="50">
        <f t="shared" si="190"/>
        <v>3280.9524999999999</v>
      </c>
      <c r="Z3640" s="50">
        <f t="shared" si="190"/>
        <v>0</v>
      </c>
      <c r="AA3640" s="50">
        <f t="shared" si="190"/>
        <v>3729.3333333333335</v>
      </c>
      <c r="AB3640" s="50">
        <f t="shared" si="189"/>
        <v>7010.2858333333334</v>
      </c>
      <c r="AC3640" s="48" t="str">
        <f>VLOOKUP(ПРОДАЖИ!C:C,'ИЗ ОСНОВЫ НОМЕНКЛАТУР'!D:E,2,0)</f>
        <v>Аксессуары для шкафов</v>
      </c>
      <c r="AD3640" s="48" t="str">
        <f>VLOOKUP(C:C,'ИЗ ОСНОВЫ НОМЕНКЛАТУР'!D:F,3,0)</f>
        <v>Бренд "Найди"</v>
      </c>
      <c r="AE3640" s="48" t="str">
        <f>VLOOKUP(C:C,'ИЗ ОСНОВЫ НОМЕНКЛАТУР'!D:H,5,0)</f>
        <v>C</v>
      </c>
    </row>
    <row r="3641" spans="1:31" ht="9.6" customHeight="1" x14ac:dyDescent="0.2">
      <c r="A3641" s="45" t="s">
        <v>3579</v>
      </c>
      <c r="B3641" s="11"/>
      <c r="C3641" s="11" t="s">
        <v>3637</v>
      </c>
      <c r="D3641" s="44">
        <v>0</v>
      </c>
      <c r="E3641" s="44">
        <v>0</v>
      </c>
      <c r="F3641" s="48">
        <v>0</v>
      </c>
      <c r="G3641" s="48">
        <v>0</v>
      </c>
      <c r="H3641" s="44">
        <v>0</v>
      </c>
      <c r="I3641" s="44">
        <v>16</v>
      </c>
      <c r="J3641" s="44">
        <v>0</v>
      </c>
      <c r="K3641" s="48">
        <v>16</v>
      </c>
      <c r="L3641" s="49">
        <v>0</v>
      </c>
      <c r="M3641" s="49">
        <v>0</v>
      </c>
      <c r="N3641" s="10">
        <v>0</v>
      </c>
      <c r="O3641" s="10">
        <v>0</v>
      </c>
      <c r="P3641" s="10">
        <v>0</v>
      </c>
      <c r="Q3641" s="10">
        <v>56171.43</v>
      </c>
      <c r="R3641" s="10">
        <v>0</v>
      </c>
      <c r="S3641" s="10">
        <v>62912</v>
      </c>
      <c r="T3641" s="50">
        <f t="shared" si="191"/>
        <v>0</v>
      </c>
      <c r="U3641" s="50">
        <f t="shared" si="191"/>
        <v>0</v>
      </c>
      <c r="V3641" s="50">
        <f t="shared" si="191"/>
        <v>0</v>
      </c>
      <c r="W3641" s="50">
        <f t="shared" si="191"/>
        <v>0</v>
      </c>
      <c r="X3641" s="50">
        <f t="shared" si="191"/>
        <v>0</v>
      </c>
      <c r="Y3641" s="50">
        <f t="shared" si="190"/>
        <v>4680.9525000000003</v>
      </c>
      <c r="Z3641" s="50">
        <f t="shared" si="190"/>
        <v>0</v>
      </c>
      <c r="AA3641" s="50">
        <f t="shared" si="190"/>
        <v>5242.666666666667</v>
      </c>
      <c r="AB3641" s="50">
        <f t="shared" si="189"/>
        <v>9923.6191666666673</v>
      </c>
      <c r="AC3641" s="48" t="str">
        <f>VLOOKUP(ПРОДАЖИ!C:C,'ИЗ ОСНОВЫ НОМЕНКЛАТУР'!D:E,2,0)</f>
        <v>Аксессуары для шкафов</v>
      </c>
      <c r="AD3641" s="48" t="str">
        <f>VLOOKUP(C:C,'ИЗ ОСНОВЫ НОМЕНКЛАТУР'!D:F,3,0)</f>
        <v>Бренд "Найди"</v>
      </c>
      <c r="AE3641" s="48" t="str">
        <f>VLOOKUP(C:C,'ИЗ ОСНОВЫ НОМЕНКЛАТУР'!D:H,5,0)</f>
        <v>C</v>
      </c>
    </row>
    <row r="3642" spans="1:31" ht="9.6" customHeight="1" x14ac:dyDescent="0.2">
      <c r="A3642" s="45" t="s">
        <v>3579</v>
      </c>
      <c r="B3642" s="11"/>
      <c r="C3642" s="11" t="s">
        <v>3638</v>
      </c>
      <c r="D3642" s="44">
        <v>0</v>
      </c>
      <c r="E3642" s="44">
        <v>0</v>
      </c>
      <c r="F3642" s="48">
        <v>0</v>
      </c>
      <c r="G3642" s="48">
        <v>0</v>
      </c>
      <c r="H3642" s="44">
        <v>0</v>
      </c>
      <c r="I3642" s="44">
        <v>16</v>
      </c>
      <c r="J3642" s="44">
        <v>0</v>
      </c>
      <c r="K3642" s="48">
        <v>16</v>
      </c>
      <c r="L3642" s="49">
        <v>0</v>
      </c>
      <c r="M3642" s="49">
        <v>0</v>
      </c>
      <c r="N3642" s="10">
        <v>0</v>
      </c>
      <c r="O3642" s="10">
        <v>0</v>
      </c>
      <c r="P3642" s="10">
        <v>0</v>
      </c>
      <c r="Q3642" s="10">
        <v>53028.57</v>
      </c>
      <c r="R3642" s="10">
        <v>0</v>
      </c>
      <c r="S3642" s="10">
        <v>59392</v>
      </c>
      <c r="T3642" s="50">
        <f t="shared" si="191"/>
        <v>0</v>
      </c>
      <c r="U3642" s="50">
        <f t="shared" si="191"/>
        <v>0</v>
      </c>
      <c r="V3642" s="50">
        <f t="shared" si="191"/>
        <v>0</v>
      </c>
      <c r="W3642" s="50">
        <f t="shared" si="191"/>
        <v>0</v>
      </c>
      <c r="X3642" s="50">
        <f t="shared" si="191"/>
        <v>0</v>
      </c>
      <c r="Y3642" s="50">
        <f t="shared" si="190"/>
        <v>4419.0474999999997</v>
      </c>
      <c r="Z3642" s="50">
        <f t="shared" si="190"/>
        <v>0</v>
      </c>
      <c r="AA3642" s="50">
        <f t="shared" si="190"/>
        <v>4949.333333333333</v>
      </c>
      <c r="AB3642" s="50">
        <f t="shared" si="189"/>
        <v>9368.3808333333327</v>
      </c>
      <c r="AC3642" s="48" t="str">
        <f>VLOOKUP(ПРОДАЖИ!C:C,'ИЗ ОСНОВЫ НОМЕНКЛАТУР'!D:E,2,0)</f>
        <v>Аксессуары для шкафов</v>
      </c>
      <c r="AD3642" s="48" t="str">
        <f>VLOOKUP(C:C,'ИЗ ОСНОВЫ НОМЕНКЛАТУР'!D:F,3,0)</f>
        <v>Бренд "Найди"</v>
      </c>
      <c r="AE3642" s="48" t="str">
        <f>VLOOKUP(C:C,'ИЗ ОСНОВЫ НОМЕНКЛАТУР'!D:H,5,0)</f>
        <v>C</v>
      </c>
    </row>
    <row r="3643" spans="1:31" ht="9.6" customHeight="1" x14ac:dyDescent="0.2">
      <c r="A3643" s="45" t="s">
        <v>3579</v>
      </c>
      <c r="B3643" s="11"/>
      <c r="C3643" s="11" t="s">
        <v>3639</v>
      </c>
      <c r="D3643" s="44">
        <v>2</v>
      </c>
      <c r="E3643" s="44">
        <v>0</v>
      </c>
      <c r="F3643" s="48">
        <v>0</v>
      </c>
      <c r="G3643" s="48">
        <v>0</v>
      </c>
      <c r="H3643" s="44">
        <v>0</v>
      </c>
      <c r="I3643" s="44">
        <v>16</v>
      </c>
      <c r="J3643" s="44">
        <v>0</v>
      </c>
      <c r="K3643" s="48">
        <v>16</v>
      </c>
      <c r="L3643" s="49">
        <v>5818</v>
      </c>
      <c r="M3643" s="49">
        <v>0</v>
      </c>
      <c r="N3643" s="10">
        <v>0</v>
      </c>
      <c r="O3643" s="10">
        <v>0</v>
      </c>
      <c r="P3643" s="10">
        <v>0</v>
      </c>
      <c r="Q3643" s="10">
        <v>42185.71</v>
      </c>
      <c r="R3643" s="10">
        <v>0</v>
      </c>
      <c r="S3643" s="10">
        <v>47248</v>
      </c>
      <c r="T3643" s="50">
        <f t="shared" si="191"/>
        <v>484.83333333333331</v>
      </c>
      <c r="U3643" s="50">
        <f t="shared" si="191"/>
        <v>0</v>
      </c>
      <c r="V3643" s="50">
        <f t="shared" si="191"/>
        <v>0</v>
      </c>
      <c r="W3643" s="50">
        <f t="shared" si="191"/>
        <v>0</v>
      </c>
      <c r="X3643" s="50">
        <f t="shared" si="191"/>
        <v>0</v>
      </c>
      <c r="Y3643" s="50">
        <f t="shared" si="190"/>
        <v>3515.4758333333334</v>
      </c>
      <c r="Z3643" s="50">
        <f t="shared" si="190"/>
        <v>0</v>
      </c>
      <c r="AA3643" s="50">
        <f t="shared" si="190"/>
        <v>3937.3333333333335</v>
      </c>
      <c r="AB3643" s="50">
        <f t="shared" si="189"/>
        <v>7937.6424999999999</v>
      </c>
      <c r="AC3643" s="48" t="str">
        <f>VLOOKUP(ПРОДАЖИ!C:C,'ИЗ ОСНОВЫ НОМЕНКЛАТУР'!D:E,2,0)</f>
        <v>Аксессуары для шкафов</v>
      </c>
      <c r="AD3643" s="48" t="str">
        <f>VLOOKUP(C:C,'ИЗ ОСНОВЫ НОМЕНКЛАТУР'!D:F,3,0)</f>
        <v>Бренд "Найди"</v>
      </c>
      <c r="AE3643" s="48" t="str">
        <f>VLOOKUP(C:C,'ИЗ ОСНОВЫ НОМЕНКЛАТУР'!D:H,5,0)</f>
        <v>C</v>
      </c>
    </row>
    <row r="3644" spans="1:31" ht="9.6" customHeight="1" x14ac:dyDescent="0.2">
      <c r="A3644" s="45" t="s">
        <v>3579</v>
      </c>
      <c r="B3644" s="11"/>
      <c r="C3644" s="11" t="s">
        <v>3640</v>
      </c>
      <c r="D3644" s="44">
        <v>1</v>
      </c>
      <c r="E3644" s="44">
        <v>0</v>
      </c>
      <c r="F3644" s="48">
        <v>0</v>
      </c>
      <c r="G3644" s="48">
        <v>0</v>
      </c>
      <c r="H3644" s="44">
        <v>0</v>
      </c>
      <c r="I3644" s="44">
        <v>3</v>
      </c>
      <c r="J3644" s="44">
        <v>0</v>
      </c>
      <c r="K3644" s="48">
        <v>3</v>
      </c>
      <c r="L3644" s="49">
        <v>2795</v>
      </c>
      <c r="M3644" s="49">
        <v>0</v>
      </c>
      <c r="N3644" s="10">
        <v>0</v>
      </c>
      <c r="O3644" s="10">
        <v>0</v>
      </c>
      <c r="P3644" s="10">
        <v>0</v>
      </c>
      <c r="Q3644" s="10">
        <v>7599.11</v>
      </c>
      <c r="R3644" s="10">
        <v>0</v>
      </c>
      <c r="S3644" s="10">
        <v>8511</v>
      </c>
      <c r="T3644" s="50">
        <f t="shared" si="191"/>
        <v>232.91666666666666</v>
      </c>
      <c r="U3644" s="50">
        <f t="shared" si="191"/>
        <v>0</v>
      </c>
      <c r="V3644" s="50">
        <f t="shared" si="191"/>
        <v>0</v>
      </c>
      <c r="W3644" s="50">
        <f t="shared" si="191"/>
        <v>0</v>
      </c>
      <c r="X3644" s="50">
        <f t="shared" si="191"/>
        <v>0</v>
      </c>
      <c r="Y3644" s="50">
        <f t="shared" si="190"/>
        <v>633.2591666666666</v>
      </c>
      <c r="Z3644" s="50">
        <f t="shared" si="190"/>
        <v>0</v>
      </c>
      <c r="AA3644" s="50">
        <f t="shared" si="190"/>
        <v>709.25</v>
      </c>
      <c r="AB3644" s="50">
        <f t="shared" si="189"/>
        <v>1575.4258333333332</v>
      </c>
      <c r="AC3644" s="48" t="str">
        <f>VLOOKUP(ПРОДАЖИ!C:C,'ИЗ ОСНОВЫ НОМЕНКЛАТУР'!D:E,2,0)</f>
        <v>Аксессуары для шкафов</v>
      </c>
      <c r="AD3644" s="48" t="str">
        <f>VLOOKUP(C:C,'ИЗ ОСНОВЫ НОМЕНКЛАТУР'!D:F,3,0)</f>
        <v>Бренд "Найди"</v>
      </c>
      <c r="AE3644" s="48" t="str">
        <f>VLOOKUP(C:C,'ИЗ ОСНОВЫ НОМЕНКЛАТУР'!D:H,5,0)</f>
        <v>C</v>
      </c>
    </row>
    <row r="3645" spans="1:31" ht="9.6" customHeight="1" x14ac:dyDescent="0.2">
      <c r="A3645" s="45" t="s">
        <v>3579</v>
      </c>
      <c r="B3645" s="11"/>
      <c r="C3645" s="11" t="s">
        <v>3641</v>
      </c>
      <c r="D3645" s="44">
        <v>0</v>
      </c>
      <c r="E3645" s="44">
        <v>0</v>
      </c>
      <c r="F3645" s="48">
        <v>1</v>
      </c>
      <c r="G3645" s="48">
        <v>0</v>
      </c>
      <c r="H3645" s="44">
        <v>0</v>
      </c>
      <c r="I3645" s="44">
        <v>3</v>
      </c>
      <c r="J3645" s="44">
        <v>0</v>
      </c>
      <c r="K3645" s="48">
        <v>0</v>
      </c>
      <c r="L3645" s="49">
        <v>0</v>
      </c>
      <c r="M3645" s="49">
        <v>0</v>
      </c>
      <c r="N3645" s="10">
        <v>3225</v>
      </c>
      <c r="O3645" s="10">
        <v>0</v>
      </c>
      <c r="P3645" s="10">
        <v>0</v>
      </c>
      <c r="Q3645" s="10">
        <v>8702.68</v>
      </c>
      <c r="R3645" s="10">
        <v>0</v>
      </c>
      <c r="S3645" s="10">
        <v>0</v>
      </c>
      <c r="T3645" s="50">
        <f t="shared" si="191"/>
        <v>0</v>
      </c>
      <c r="U3645" s="50">
        <f t="shared" si="191"/>
        <v>0</v>
      </c>
      <c r="V3645" s="50">
        <f t="shared" si="191"/>
        <v>268.75</v>
      </c>
      <c r="W3645" s="50">
        <f t="shared" si="191"/>
        <v>0</v>
      </c>
      <c r="X3645" s="50">
        <f t="shared" si="191"/>
        <v>0</v>
      </c>
      <c r="Y3645" s="50">
        <f t="shared" si="190"/>
        <v>725.22333333333336</v>
      </c>
      <c r="Z3645" s="50">
        <f t="shared" si="190"/>
        <v>0</v>
      </c>
      <c r="AA3645" s="50">
        <f t="shared" si="190"/>
        <v>0</v>
      </c>
      <c r="AB3645" s="50">
        <f t="shared" si="189"/>
        <v>993.97333333333336</v>
      </c>
      <c r="AC3645" s="48" t="str">
        <f>VLOOKUP(ПРОДАЖИ!C:C,'ИЗ ОСНОВЫ НОМЕНКЛАТУР'!D:E,2,0)</f>
        <v>Аксессуары для шкафов</v>
      </c>
      <c r="AD3645" s="48" t="str">
        <f>VLOOKUP(C:C,'ИЗ ОСНОВЫ НОМЕНКЛАТУР'!D:F,3,0)</f>
        <v>Бренд "Найди"</v>
      </c>
      <c r="AE3645" s="48" t="str">
        <f>VLOOKUP(C:C,'ИЗ ОСНОВЫ НОМЕНКЛАТУР'!D:H,5,0)</f>
        <v>C</v>
      </c>
    </row>
    <row r="3646" spans="1:31" ht="9.6" customHeight="1" x14ac:dyDescent="0.2">
      <c r="A3646" s="45" t="s">
        <v>3579</v>
      </c>
      <c r="B3646" s="11"/>
      <c r="C3646" s="11" t="s">
        <v>3642</v>
      </c>
      <c r="D3646" s="44">
        <v>0</v>
      </c>
      <c r="E3646" s="44">
        <v>0</v>
      </c>
      <c r="F3646" s="48">
        <v>0</v>
      </c>
      <c r="G3646" s="48">
        <v>0</v>
      </c>
      <c r="H3646" s="44">
        <v>0</v>
      </c>
      <c r="I3646" s="44">
        <v>3</v>
      </c>
      <c r="J3646" s="44">
        <v>0</v>
      </c>
      <c r="K3646" s="48">
        <v>1</v>
      </c>
      <c r="L3646" s="49">
        <v>0</v>
      </c>
      <c r="M3646" s="49">
        <v>0</v>
      </c>
      <c r="N3646" s="10">
        <v>0</v>
      </c>
      <c r="O3646" s="10">
        <v>0</v>
      </c>
      <c r="P3646" s="10">
        <v>0</v>
      </c>
      <c r="Q3646" s="10">
        <v>8450.89</v>
      </c>
      <c r="R3646" s="10">
        <v>0</v>
      </c>
      <c r="S3646" s="10">
        <v>3155</v>
      </c>
      <c r="T3646" s="50">
        <f t="shared" si="191"/>
        <v>0</v>
      </c>
      <c r="U3646" s="50">
        <f t="shared" si="191"/>
        <v>0</v>
      </c>
      <c r="V3646" s="50">
        <f t="shared" si="191"/>
        <v>0</v>
      </c>
      <c r="W3646" s="50">
        <f t="shared" si="191"/>
        <v>0</v>
      </c>
      <c r="X3646" s="50">
        <f t="shared" si="191"/>
        <v>0</v>
      </c>
      <c r="Y3646" s="50">
        <f t="shared" si="190"/>
        <v>704.24083333333328</v>
      </c>
      <c r="Z3646" s="50">
        <f t="shared" si="190"/>
        <v>0</v>
      </c>
      <c r="AA3646" s="50">
        <f t="shared" si="190"/>
        <v>262.91666666666669</v>
      </c>
      <c r="AB3646" s="50">
        <f t="shared" si="189"/>
        <v>967.15750000000003</v>
      </c>
      <c r="AC3646" s="48" t="str">
        <f>VLOOKUP(ПРОДАЖИ!C:C,'ИЗ ОСНОВЫ НОМЕНКЛАТУР'!D:E,2,0)</f>
        <v>Аксессуары для шкафов</v>
      </c>
      <c r="AD3646" s="48" t="str">
        <f>VLOOKUP(C:C,'ИЗ ОСНОВЫ НОМЕНКЛАТУР'!D:F,3,0)</f>
        <v>Бренд "Найди"</v>
      </c>
      <c r="AE3646" s="48" t="str">
        <f>VLOOKUP(C:C,'ИЗ ОСНОВЫ НОМЕНКЛАТУР'!D:H,5,0)</f>
        <v>C</v>
      </c>
    </row>
    <row r="3647" spans="1:31" ht="9.6" customHeight="1" x14ac:dyDescent="0.2">
      <c r="A3647" s="45" t="s">
        <v>3579</v>
      </c>
      <c r="B3647" s="11"/>
      <c r="C3647" s="11" t="s">
        <v>3643</v>
      </c>
      <c r="D3647" s="44">
        <v>0</v>
      </c>
      <c r="E3647" s="44">
        <v>0</v>
      </c>
      <c r="F3647" s="48">
        <v>0</v>
      </c>
      <c r="G3647" s="48">
        <v>0</v>
      </c>
      <c r="H3647" s="44">
        <v>0</v>
      </c>
      <c r="I3647" s="44">
        <v>3</v>
      </c>
      <c r="J3647" s="44">
        <v>0</v>
      </c>
      <c r="K3647" s="48">
        <v>0</v>
      </c>
      <c r="L3647" s="49">
        <v>0</v>
      </c>
      <c r="M3647" s="49">
        <v>0</v>
      </c>
      <c r="N3647" s="10">
        <v>0</v>
      </c>
      <c r="O3647" s="10">
        <v>0</v>
      </c>
      <c r="P3647" s="10">
        <v>0</v>
      </c>
      <c r="Q3647" s="10">
        <v>7840.18</v>
      </c>
      <c r="R3647" s="10">
        <v>0</v>
      </c>
      <c r="S3647" s="10">
        <v>0</v>
      </c>
      <c r="T3647" s="50">
        <f t="shared" si="191"/>
        <v>0</v>
      </c>
      <c r="U3647" s="50">
        <f t="shared" si="191"/>
        <v>0</v>
      </c>
      <c r="V3647" s="50">
        <f t="shared" si="191"/>
        <v>0</v>
      </c>
      <c r="W3647" s="50">
        <f t="shared" si="191"/>
        <v>0</v>
      </c>
      <c r="X3647" s="50">
        <f t="shared" si="191"/>
        <v>0</v>
      </c>
      <c r="Y3647" s="50">
        <f t="shared" si="190"/>
        <v>653.34833333333336</v>
      </c>
      <c r="Z3647" s="50">
        <f t="shared" si="190"/>
        <v>0</v>
      </c>
      <c r="AA3647" s="50">
        <f t="shared" si="190"/>
        <v>0</v>
      </c>
      <c r="AB3647" s="50">
        <f t="shared" si="189"/>
        <v>653.34833333333336</v>
      </c>
      <c r="AC3647" s="48" t="str">
        <f>VLOOKUP(ПРОДАЖИ!C:C,'ИЗ ОСНОВЫ НОМЕНКЛАТУР'!D:E,2,0)</f>
        <v>Аксессуары для шкафов</v>
      </c>
      <c r="AD3647" s="48" t="str">
        <f>VLOOKUP(C:C,'ИЗ ОСНОВЫ НОМЕНКЛАТУР'!D:F,3,0)</f>
        <v>Бренд "Найди"</v>
      </c>
      <c r="AE3647" s="48" t="str">
        <f>VLOOKUP(C:C,'ИЗ ОСНОВЫ НОМЕНКЛАТУР'!D:H,5,0)</f>
        <v>C</v>
      </c>
    </row>
    <row r="3648" spans="1:31" ht="9.6" customHeight="1" x14ac:dyDescent="0.2">
      <c r="A3648" s="45" t="s">
        <v>3579</v>
      </c>
      <c r="B3648" s="11"/>
      <c r="C3648" s="11" t="s">
        <v>3644</v>
      </c>
      <c r="D3648" s="44">
        <v>1</v>
      </c>
      <c r="E3648" s="44">
        <v>0</v>
      </c>
      <c r="F3648" s="48">
        <v>0</v>
      </c>
      <c r="G3648" s="48">
        <v>0</v>
      </c>
      <c r="H3648" s="44">
        <v>0</v>
      </c>
      <c r="I3648" s="44">
        <v>3</v>
      </c>
      <c r="J3648" s="44">
        <v>0</v>
      </c>
      <c r="K3648" s="48">
        <v>0</v>
      </c>
      <c r="L3648" s="49">
        <v>1919</v>
      </c>
      <c r="M3648" s="49">
        <v>0</v>
      </c>
      <c r="N3648" s="10">
        <v>0</v>
      </c>
      <c r="O3648" s="10">
        <v>0</v>
      </c>
      <c r="P3648" s="10">
        <v>0</v>
      </c>
      <c r="Q3648" s="10">
        <v>5140.18</v>
      </c>
      <c r="R3648" s="10">
        <v>0</v>
      </c>
      <c r="S3648" s="10">
        <v>0</v>
      </c>
      <c r="T3648" s="50">
        <f t="shared" si="191"/>
        <v>159.91666666666666</v>
      </c>
      <c r="U3648" s="50">
        <f t="shared" si="191"/>
        <v>0</v>
      </c>
      <c r="V3648" s="50">
        <f t="shared" si="191"/>
        <v>0</v>
      </c>
      <c r="W3648" s="50">
        <f t="shared" si="191"/>
        <v>0</v>
      </c>
      <c r="X3648" s="50">
        <f t="shared" si="191"/>
        <v>0</v>
      </c>
      <c r="Y3648" s="50">
        <f t="shared" si="190"/>
        <v>428.34833333333336</v>
      </c>
      <c r="Z3648" s="50">
        <f t="shared" si="190"/>
        <v>0</v>
      </c>
      <c r="AA3648" s="50">
        <f t="shared" si="190"/>
        <v>0</v>
      </c>
      <c r="AB3648" s="50">
        <f t="shared" si="189"/>
        <v>588.26499999999999</v>
      </c>
      <c r="AC3648" s="48" t="str">
        <f>VLOOKUP(ПРОДАЖИ!C:C,'ИЗ ОСНОВЫ НОМЕНКЛАТУР'!D:E,2,0)</f>
        <v>Аксессуары для шкафов</v>
      </c>
      <c r="AD3648" s="48" t="str">
        <f>VLOOKUP(C:C,'ИЗ ОСНОВЫ НОМЕНКЛАТУР'!D:F,3,0)</f>
        <v>Бренд "Найди"</v>
      </c>
      <c r="AE3648" s="48" t="str">
        <f>VLOOKUP(C:C,'ИЗ ОСНОВЫ НОМЕНКЛАТУР'!D:H,5,0)</f>
        <v>C</v>
      </c>
    </row>
    <row r="3649" spans="1:31" ht="9.6" customHeight="1" x14ac:dyDescent="0.2">
      <c r="A3649" s="45" t="s">
        <v>3579</v>
      </c>
      <c r="B3649" s="11"/>
      <c r="C3649" s="11" t="s">
        <v>3645</v>
      </c>
      <c r="D3649" s="44">
        <v>0</v>
      </c>
      <c r="E3649" s="44">
        <v>0</v>
      </c>
      <c r="F3649" s="48">
        <v>0</v>
      </c>
      <c r="G3649" s="48">
        <v>0</v>
      </c>
      <c r="H3649" s="44">
        <v>0</v>
      </c>
      <c r="I3649" s="44">
        <v>3</v>
      </c>
      <c r="J3649" s="44">
        <v>0</v>
      </c>
      <c r="K3649" s="48">
        <v>0</v>
      </c>
      <c r="L3649" s="49">
        <v>0</v>
      </c>
      <c r="M3649" s="49">
        <v>0</v>
      </c>
      <c r="N3649" s="10">
        <v>0</v>
      </c>
      <c r="O3649" s="10">
        <v>0</v>
      </c>
      <c r="P3649" s="10">
        <v>0</v>
      </c>
      <c r="Q3649" s="10">
        <v>5432.14</v>
      </c>
      <c r="R3649" s="10">
        <v>0</v>
      </c>
      <c r="S3649" s="10">
        <v>0</v>
      </c>
      <c r="T3649" s="50">
        <f t="shared" si="191"/>
        <v>0</v>
      </c>
      <c r="U3649" s="50">
        <f t="shared" si="191"/>
        <v>0</v>
      </c>
      <c r="V3649" s="50">
        <f t="shared" si="191"/>
        <v>0</v>
      </c>
      <c r="W3649" s="50">
        <f t="shared" si="191"/>
        <v>0</v>
      </c>
      <c r="X3649" s="50">
        <f t="shared" si="191"/>
        <v>0</v>
      </c>
      <c r="Y3649" s="50">
        <f t="shared" si="190"/>
        <v>452.67833333333334</v>
      </c>
      <c r="Z3649" s="50">
        <f t="shared" si="190"/>
        <v>0</v>
      </c>
      <c r="AA3649" s="50">
        <f t="shared" si="190"/>
        <v>0</v>
      </c>
      <c r="AB3649" s="50">
        <f t="shared" si="189"/>
        <v>452.67833333333334</v>
      </c>
      <c r="AC3649" s="48" t="str">
        <f>VLOOKUP(ПРОДАЖИ!C:C,'ИЗ ОСНОВЫ НОМЕНКЛАТУР'!D:E,2,0)</f>
        <v>Аксессуары для шкафов</v>
      </c>
      <c r="AD3649" s="48" t="str">
        <f>VLOOKUP(C:C,'ИЗ ОСНОВЫ НОМЕНКЛАТУР'!D:F,3,0)</f>
        <v>Бренд "Найди"</v>
      </c>
      <c r="AE3649" s="48" t="str">
        <f>VLOOKUP(C:C,'ИЗ ОСНОВЫ НОМЕНКЛАТУР'!D:H,5,0)</f>
        <v>C</v>
      </c>
    </row>
    <row r="3650" spans="1:31" ht="9.6" customHeight="1" x14ac:dyDescent="0.2">
      <c r="A3650" s="45" t="s">
        <v>3579</v>
      </c>
      <c r="B3650" s="11"/>
      <c r="C3650" s="11" t="s">
        <v>3646</v>
      </c>
      <c r="D3650" s="44">
        <v>0</v>
      </c>
      <c r="E3650" s="44">
        <v>0</v>
      </c>
      <c r="F3650" s="48">
        <v>0</v>
      </c>
      <c r="G3650" s="48">
        <v>0</v>
      </c>
      <c r="H3650" s="44">
        <v>0</v>
      </c>
      <c r="I3650" s="44">
        <v>3</v>
      </c>
      <c r="J3650" s="44">
        <v>0</v>
      </c>
      <c r="K3650" s="48">
        <v>0</v>
      </c>
      <c r="L3650" s="49">
        <v>0</v>
      </c>
      <c r="M3650" s="49">
        <v>0</v>
      </c>
      <c r="N3650" s="10">
        <v>0</v>
      </c>
      <c r="O3650" s="10">
        <v>0</v>
      </c>
      <c r="P3650" s="10">
        <v>0</v>
      </c>
      <c r="Q3650" s="10">
        <v>5432.14</v>
      </c>
      <c r="R3650" s="10">
        <v>0</v>
      </c>
      <c r="S3650" s="10">
        <v>0</v>
      </c>
      <c r="T3650" s="50">
        <f t="shared" si="191"/>
        <v>0</v>
      </c>
      <c r="U3650" s="50">
        <f t="shared" si="191"/>
        <v>0</v>
      </c>
      <c r="V3650" s="50">
        <f t="shared" si="191"/>
        <v>0</v>
      </c>
      <c r="W3650" s="50">
        <f t="shared" si="191"/>
        <v>0</v>
      </c>
      <c r="X3650" s="50">
        <f t="shared" si="191"/>
        <v>0</v>
      </c>
      <c r="Y3650" s="50">
        <f t="shared" si="190"/>
        <v>452.67833333333334</v>
      </c>
      <c r="Z3650" s="50">
        <f t="shared" si="190"/>
        <v>0</v>
      </c>
      <c r="AA3650" s="50">
        <f t="shared" si="190"/>
        <v>0</v>
      </c>
      <c r="AB3650" s="50">
        <f t="shared" si="189"/>
        <v>452.67833333333334</v>
      </c>
      <c r="AC3650" s="48" t="str">
        <f>VLOOKUP(ПРОДАЖИ!C:C,'ИЗ ОСНОВЫ НОМЕНКЛАТУР'!D:E,2,0)</f>
        <v>Аксессуары для шкафов</v>
      </c>
      <c r="AD3650" s="48" t="str">
        <f>VLOOKUP(C:C,'ИЗ ОСНОВЫ НОМЕНКЛАТУР'!D:F,3,0)</f>
        <v>Бренд "Найди"</v>
      </c>
      <c r="AE3650" s="48" t="str">
        <f>VLOOKUP(C:C,'ИЗ ОСНОВЫ НОМЕНКЛАТУР'!D:H,5,0)</f>
        <v>C</v>
      </c>
    </row>
    <row r="3651" spans="1:31" ht="9.6" customHeight="1" x14ac:dyDescent="0.2">
      <c r="A3651" s="45" t="s">
        <v>3579</v>
      </c>
      <c r="B3651" s="11"/>
      <c r="C3651" s="11" t="s">
        <v>3647</v>
      </c>
      <c r="D3651" s="44">
        <v>0</v>
      </c>
      <c r="E3651" s="44">
        <v>0</v>
      </c>
      <c r="F3651" s="48">
        <v>0</v>
      </c>
      <c r="G3651" s="48">
        <v>0</v>
      </c>
      <c r="H3651" s="44">
        <v>0</v>
      </c>
      <c r="I3651" s="44">
        <v>3</v>
      </c>
      <c r="J3651" s="44">
        <v>0</v>
      </c>
      <c r="K3651" s="48">
        <v>0</v>
      </c>
      <c r="L3651" s="49">
        <v>0</v>
      </c>
      <c r="M3651" s="49">
        <v>0</v>
      </c>
      <c r="N3651" s="10">
        <v>0</v>
      </c>
      <c r="O3651" s="10">
        <v>0</v>
      </c>
      <c r="P3651" s="10">
        <v>0</v>
      </c>
      <c r="Q3651" s="10">
        <v>5140.18</v>
      </c>
      <c r="R3651" s="10">
        <v>0</v>
      </c>
      <c r="S3651" s="10">
        <v>0</v>
      </c>
      <c r="T3651" s="50">
        <f t="shared" si="191"/>
        <v>0</v>
      </c>
      <c r="U3651" s="50">
        <f t="shared" si="191"/>
        <v>0</v>
      </c>
      <c r="V3651" s="50">
        <f t="shared" si="191"/>
        <v>0</v>
      </c>
      <c r="W3651" s="50">
        <f t="shared" si="191"/>
        <v>0</v>
      </c>
      <c r="X3651" s="50">
        <f t="shared" si="191"/>
        <v>0</v>
      </c>
      <c r="Y3651" s="50">
        <f t="shared" si="190"/>
        <v>428.34833333333336</v>
      </c>
      <c r="Z3651" s="50">
        <f t="shared" si="190"/>
        <v>0</v>
      </c>
      <c r="AA3651" s="50">
        <f t="shared" si="190"/>
        <v>0</v>
      </c>
      <c r="AB3651" s="50">
        <f t="shared" si="189"/>
        <v>428.34833333333336</v>
      </c>
      <c r="AC3651" s="48" t="str">
        <f>VLOOKUP(ПРОДАЖИ!C:C,'ИЗ ОСНОВЫ НОМЕНКЛАТУР'!D:E,2,0)</f>
        <v>Аксессуары для шкафов</v>
      </c>
      <c r="AD3651" s="48" t="str">
        <f>VLOOKUP(C:C,'ИЗ ОСНОВЫ НОМЕНКЛАТУР'!D:F,3,0)</f>
        <v>Бренд "Найди"</v>
      </c>
      <c r="AE3651" s="48" t="str">
        <f>VLOOKUP(C:C,'ИЗ ОСНОВЫ НОМЕНКЛАТУР'!D:H,5,0)</f>
        <v>C</v>
      </c>
    </row>
    <row r="3652" spans="1:31" ht="9.6" customHeight="1" x14ac:dyDescent="0.2">
      <c r="A3652" s="45" t="s">
        <v>3579</v>
      </c>
      <c r="B3652" s="11"/>
      <c r="C3652" s="11" t="s">
        <v>3648</v>
      </c>
      <c r="D3652" s="44">
        <v>0</v>
      </c>
      <c r="E3652" s="44">
        <v>0</v>
      </c>
      <c r="F3652" s="48">
        <v>0</v>
      </c>
      <c r="G3652" s="48">
        <v>0</v>
      </c>
      <c r="H3652" s="44">
        <v>0</v>
      </c>
      <c r="I3652" s="44">
        <v>20</v>
      </c>
      <c r="J3652" s="44">
        <v>0</v>
      </c>
      <c r="K3652" s="48">
        <v>12</v>
      </c>
      <c r="L3652" s="49">
        <v>0</v>
      </c>
      <c r="M3652" s="49">
        <v>0</v>
      </c>
      <c r="N3652" s="10">
        <v>0</v>
      </c>
      <c r="O3652" s="10">
        <v>0</v>
      </c>
      <c r="P3652" s="10">
        <v>0</v>
      </c>
      <c r="Q3652" s="10">
        <v>1642.86</v>
      </c>
      <c r="R3652" s="10">
        <v>0</v>
      </c>
      <c r="S3652" s="10">
        <v>1104</v>
      </c>
      <c r="T3652" s="50">
        <f t="shared" si="191"/>
        <v>0</v>
      </c>
      <c r="U3652" s="50">
        <f t="shared" si="191"/>
        <v>0</v>
      </c>
      <c r="V3652" s="50">
        <f t="shared" si="191"/>
        <v>0</v>
      </c>
      <c r="W3652" s="50">
        <f t="shared" si="191"/>
        <v>0</v>
      </c>
      <c r="X3652" s="50">
        <f t="shared" si="191"/>
        <v>0</v>
      </c>
      <c r="Y3652" s="50">
        <f t="shared" si="190"/>
        <v>136.905</v>
      </c>
      <c r="Z3652" s="50">
        <f t="shared" si="190"/>
        <v>0</v>
      </c>
      <c r="AA3652" s="50">
        <f t="shared" si="190"/>
        <v>92</v>
      </c>
      <c r="AB3652" s="50">
        <f t="shared" ref="AB3652:AB3715" si="192">T3652+U3652+V3652+W3652+X3652+Y3652+Z3652+AA3652</f>
        <v>228.905</v>
      </c>
      <c r="AC3652" s="48" t="str">
        <f>VLOOKUP(ПРОДАЖИ!C:C,'ИЗ ОСНОВЫ НОМЕНКЛАТУР'!D:E,2,0)</f>
        <v>Аксессуары для шкафов</v>
      </c>
      <c r="AD3652" s="48" t="str">
        <f>VLOOKUP(C:C,'ИЗ ОСНОВЫ НОМЕНКЛАТУР'!D:F,3,0)</f>
        <v>Бренд "Найди"</v>
      </c>
      <c r="AE3652" s="48" t="str">
        <f>VLOOKUP(C:C,'ИЗ ОСНОВЫ НОМЕНКЛАТУР'!D:H,5,0)</f>
        <v>C</v>
      </c>
    </row>
    <row r="3653" spans="1:31" ht="9.6" customHeight="1" x14ac:dyDescent="0.2">
      <c r="A3653" s="45" t="s">
        <v>3579</v>
      </c>
      <c r="B3653" s="11"/>
      <c r="C3653" s="11" t="s">
        <v>3649</v>
      </c>
      <c r="D3653" s="44">
        <v>0</v>
      </c>
      <c r="E3653" s="44">
        <v>0</v>
      </c>
      <c r="F3653" s="48">
        <v>0</v>
      </c>
      <c r="G3653" s="48">
        <v>0</v>
      </c>
      <c r="H3653" s="44">
        <v>0</v>
      </c>
      <c r="I3653" s="44">
        <v>20</v>
      </c>
      <c r="J3653" s="44">
        <v>0</v>
      </c>
      <c r="K3653" s="48">
        <v>20</v>
      </c>
      <c r="L3653" s="49">
        <v>0</v>
      </c>
      <c r="M3653" s="49">
        <v>0</v>
      </c>
      <c r="N3653" s="10">
        <v>0</v>
      </c>
      <c r="O3653" s="10">
        <v>0</v>
      </c>
      <c r="P3653" s="10">
        <v>0</v>
      </c>
      <c r="Q3653" s="10">
        <v>1642.86</v>
      </c>
      <c r="R3653" s="10">
        <v>0</v>
      </c>
      <c r="S3653" s="10">
        <v>1840</v>
      </c>
      <c r="T3653" s="50">
        <f t="shared" si="191"/>
        <v>0</v>
      </c>
      <c r="U3653" s="50">
        <f t="shared" si="191"/>
        <v>0</v>
      </c>
      <c r="V3653" s="50">
        <f t="shared" si="191"/>
        <v>0</v>
      </c>
      <c r="W3653" s="50">
        <f t="shared" si="191"/>
        <v>0</v>
      </c>
      <c r="X3653" s="50">
        <f t="shared" si="191"/>
        <v>0</v>
      </c>
      <c r="Y3653" s="50">
        <f t="shared" si="190"/>
        <v>136.905</v>
      </c>
      <c r="Z3653" s="50">
        <f t="shared" si="190"/>
        <v>0</v>
      </c>
      <c r="AA3653" s="50">
        <f t="shared" si="190"/>
        <v>153.33333333333334</v>
      </c>
      <c r="AB3653" s="50">
        <f t="shared" si="192"/>
        <v>290.23833333333334</v>
      </c>
      <c r="AC3653" s="48" t="str">
        <f>VLOOKUP(ПРОДАЖИ!C:C,'ИЗ ОСНОВЫ НОМЕНКЛАТУР'!D:E,2,0)</f>
        <v>Аксессуары для шкафов</v>
      </c>
      <c r="AD3653" s="48" t="str">
        <f>VLOOKUP(C:C,'ИЗ ОСНОВЫ НОМЕНКЛАТУР'!D:F,3,0)</f>
        <v>Бренд "Найди"</v>
      </c>
      <c r="AE3653" s="48" t="str">
        <f>VLOOKUP(C:C,'ИЗ ОСНОВЫ НОМЕНКЛАТУР'!D:H,5,0)</f>
        <v>C</v>
      </c>
    </row>
    <row r="3654" spans="1:31" ht="9.6" customHeight="1" x14ac:dyDescent="0.2">
      <c r="A3654" s="45" t="s">
        <v>3579</v>
      </c>
      <c r="B3654" s="46" t="s">
        <v>3650</v>
      </c>
      <c r="C3654" s="46"/>
      <c r="D3654" s="44">
        <v>0</v>
      </c>
      <c r="E3654" s="44">
        <v>0</v>
      </c>
      <c r="F3654" s="48">
        <v>0</v>
      </c>
      <c r="G3654" s="48">
        <v>0</v>
      </c>
      <c r="H3654" s="44">
        <v>0</v>
      </c>
      <c r="I3654" s="44">
        <v>0</v>
      </c>
      <c r="J3654" s="44">
        <v>0</v>
      </c>
      <c r="K3654" s="48">
        <v>0</v>
      </c>
      <c r="L3654" s="49">
        <v>0</v>
      </c>
      <c r="M3654" s="49">
        <v>0</v>
      </c>
      <c r="N3654" s="10">
        <v>0</v>
      </c>
      <c r="O3654" s="10">
        <v>0</v>
      </c>
      <c r="P3654" s="10">
        <v>0</v>
      </c>
      <c r="Q3654" s="10">
        <v>0</v>
      </c>
      <c r="R3654" s="10">
        <v>0</v>
      </c>
      <c r="S3654" s="10">
        <v>0</v>
      </c>
      <c r="T3654" s="50">
        <f t="shared" si="191"/>
        <v>0</v>
      </c>
      <c r="U3654" s="50">
        <f t="shared" si="191"/>
        <v>0</v>
      </c>
      <c r="V3654" s="50">
        <f t="shared" si="191"/>
        <v>0</v>
      </c>
      <c r="W3654" s="50">
        <f t="shared" si="191"/>
        <v>0</v>
      </c>
      <c r="X3654" s="50">
        <f t="shared" si="191"/>
        <v>0</v>
      </c>
      <c r="Y3654" s="50">
        <f t="shared" si="190"/>
        <v>0</v>
      </c>
      <c r="Z3654" s="50">
        <f t="shared" si="190"/>
        <v>0</v>
      </c>
      <c r="AA3654" s="50">
        <f t="shared" si="190"/>
        <v>0</v>
      </c>
      <c r="AB3654" s="50">
        <f t="shared" si="192"/>
        <v>0</v>
      </c>
      <c r="AC3654" s="48" t="e">
        <f>VLOOKUP(ПРОДАЖИ!C:C,'ИЗ ОСНОВЫ НОМЕНКЛАТУР'!D:E,2,0)</f>
        <v>#N/A</v>
      </c>
      <c r="AD3654" s="48" t="e">
        <f>VLOOKUP(C:C,'ИЗ ОСНОВЫ НОМЕНКЛАТУР'!D:F,3,0)</f>
        <v>#N/A</v>
      </c>
      <c r="AE3654" s="48" t="e">
        <f>VLOOKUP(C:C,'ИЗ ОСНОВЫ НОМЕНКЛАТУР'!D:H,5,0)</f>
        <v>#N/A</v>
      </c>
    </row>
    <row r="3655" spans="1:31" ht="9.6" customHeight="1" x14ac:dyDescent="0.2">
      <c r="A3655" s="45" t="s">
        <v>3579</v>
      </c>
      <c r="B3655" s="11"/>
      <c r="C3655" s="11" t="s">
        <v>3651</v>
      </c>
      <c r="D3655" s="44">
        <v>0</v>
      </c>
      <c r="E3655" s="44">
        <v>5</v>
      </c>
      <c r="F3655" s="48">
        <v>8</v>
      </c>
      <c r="G3655" s="48">
        <v>0</v>
      </c>
      <c r="H3655" s="44">
        <v>0</v>
      </c>
      <c r="I3655" s="44">
        <v>0</v>
      </c>
      <c r="J3655" s="44">
        <v>0</v>
      </c>
      <c r="K3655" s="48">
        <v>37</v>
      </c>
      <c r="L3655" s="49">
        <v>0</v>
      </c>
      <c r="M3655" s="49">
        <v>40562.18</v>
      </c>
      <c r="N3655" s="10">
        <v>56109.599999999999</v>
      </c>
      <c r="O3655" s="10">
        <v>0</v>
      </c>
      <c r="P3655" s="10">
        <v>0</v>
      </c>
      <c r="Q3655" s="10">
        <v>0</v>
      </c>
      <c r="R3655" s="10">
        <v>0</v>
      </c>
      <c r="S3655" s="10">
        <v>249731.31</v>
      </c>
      <c r="T3655" s="50">
        <f t="shared" si="191"/>
        <v>0</v>
      </c>
      <c r="U3655" s="50">
        <f t="shared" si="191"/>
        <v>3380.1816666666668</v>
      </c>
      <c r="V3655" s="50">
        <f t="shared" si="191"/>
        <v>4675.8</v>
      </c>
      <c r="W3655" s="50">
        <f t="shared" si="191"/>
        <v>0</v>
      </c>
      <c r="X3655" s="50">
        <f t="shared" si="191"/>
        <v>0</v>
      </c>
      <c r="Y3655" s="50">
        <f t="shared" si="190"/>
        <v>0</v>
      </c>
      <c r="Z3655" s="50">
        <f t="shared" si="190"/>
        <v>0</v>
      </c>
      <c r="AA3655" s="50">
        <f t="shared" si="190"/>
        <v>20810.942500000001</v>
      </c>
      <c r="AB3655" s="50">
        <f t="shared" si="192"/>
        <v>28866.924166666668</v>
      </c>
      <c r="AC3655" s="48" t="str">
        <f>VLOOKUP(ПРОДАЖИ!C:C,'ИЗ ОСНОВЫ НОМЕНКЛАТУР'!D:E,2,0)</f>
        <v>Аксессуары для шкафов</v>
      </c>
      <c r="AD3655" s="48" t="str">
        <f>VLOOKUP(C:C,'ИЗ ОСНОВЫ НОМЕНКЛАТУР'!D:F,3,0)</f>
        <v>Бренд "Найди"</v>
      </c>
      <c r="AE3655" s="48" t="str">
        <f>VLOOKUP(C:C,'ИЗ ОСНОВЫ НОМЕНКЛАТУР'!D:H,5,0)</f>
        <v>B</v>
      </c>
    </row>
    <row r="3656" spans="1:31" ht="9.6" customHeight="1" x14ac:dyDescent="0.2">
      <c r="A3656" s="45" t="s">
        <v>3579</v>
      </c>
      <c r="B3656" s="11"/>
      <c r="C3656" s="11" t="s">
        <v>3652</v>
      </c>
      <c r="D3656" s="44">
        <v>0</v>
      </c>
      <c r="E3656" s="44">
        <v>4</v>
      </c>
      <c r="F3656" s="48">
        <v>0</v>
      </c>
      <c r="G3656" s="48">
        <v>0</v>
      </c>
      <c r="H3656" s="44">
        <v>0</v>
      </c>
      <c r="I3656" s="44">
        <v>0</v>
      </c>
      <c r="J3656" s="44">
        <v>0</v>
      </c>
      <c r="K3656" s="48">
        <v>22</v>
      </c>
      <c r="L3656" s="49">
        <v>0</v>
      </c>
      <c r="M3656" s="49">
        <v>31836.49</v>
      </c>
      <c r="N3656" s="10">
        <v>0</v>
      </c>
      <c r="O3656" s="10">
        <v>0</v>
      </c>
      <c r="P3656" s="10">
        <v>0</v>
      </c>
      <c r="Q3656" s="10">
        <v>0</v>
      </c>
      <c r="R3656" s="10">
        <v>0</v>
      </c>
      <c r="S3656" s="10">
        <v>157099.1</v>
      </c>
      <c r="T3656" s="50">
        <f t="shared" si="191"/>
        <v>0</v>
      </c>
      <c r="U3656" s="50">
        <f t="shared" si="191"/>
        <v>2653.0408333333335</v>
      </c>
      <c r="V3656" s="50">
        <f t="shared" si="191"/>
        <v>0</v>
      </c>
      <c r="W3656" s="50">
        <f t="shared" si="191"/>
        <v>0</v>
      </c>
      <c r="X3656" s="50">
        <f t="shared" si="191"/>
        <v>0</v>
      </c>
      <c r="Y3656" s="50">
        <f t="shared" si="190"/>
        <v>0</v>
      </c>
      <c r="Z3656" s="50">
        <f t="shared" si="190"/>
        <v>0</v>
      </c>
      <c r="AA3656" s="50">
        <f t="shared" si="190"/>
        <v>13091.591666666667</v>
      </c>
      <c r="AB3656" s="50">
        <f t="shared" si="192"/>
        <v>15744.6325</v>
      </c>
      <c r="AC3656" s="48" t="str">
        <f>VLOOKUP(ПРОДАЖИ!C:C,'ИЗ ОСНОВЫ НОМЕНКЛАТУР'!D:E,2,0)</f>
        <v>Аксессуары для шкафов</v>
      </c>
      <c r="AD3656" s="48" t="str">
        <f>VLOOKUP(C:C,'ИЗ ОСНОВЫ НОМЕНКЛАТУР'!D:F,3,0)</f>
        <v>Бренд "Найди"</v>
      </c>
      <c r="AE3656" s="48" t="str">
        <f>VLOOKUP(C:C,'ИЗ ОСНОВЫ НОМЕНКЛАТУР'!D:H,5,0)</f>
        <v>C</v>
      </c>
    </row>
    <row r="3657" spans="1:31" ht="9.6" customHeight="1" x14ac:dyDescent="0.2">
      <c r="A3657" s="45" t="s">
        <v>3579</v>
      </c>
      <c r="B3657" s="11"/>
      <c r="C3657" s="11" t="s">
        <v>3653</v>
      </c>
      <c r="D3657" s="44">
        <v>0</v>
      </c>
      <c r="E3657" s="44">
        <v>2</v>
      </c>
      <c r="F3657" s="48">
        <v>0</v>
      </c>
      <c r="G3657" s="48">
        <v>0</v>
      </c>
      <c r="H3657" s="44">
        <v>0</v>
      </c>
      <c r="I3657" s="44">
        <v>0</v>
      </c>
      <c r="J3657" s="44">
        <v>0</v>
      </c>
      <c r="K3657" s="48">
        <v>8</v>
      </c>
      <c r="L3657" s="49">
        <v>0</v>
      </c>
      <c r="M3657" s="49">
        <v>16700</v>
      </c>
      <c r="N3657" s="10">
        <v>0</v>
      </c>
      <c r="O3657" s="10">
        <v>0</v>
      </c>
      <c r="P3657" s="10">
        <v>0</v>
      </c>
      <c r="Q3657" s="10">
        <v>0</v>
      </c>
      <c r="R3657" s="10">
        <v>0</v>
      </c>
      <c r="S3657" s="10">
        <v>56109.599999999999</v>
      </c>
      <c r="T3657" s="50">
        <f t="shared" si="191"/>
        <v>0</v>
      </c>
      <c r="U3657" s="50">
        <f t="shared" si="191"/>
        <v>1391.6666666666667</v>
      </c>
      <c r="V3657" s="50">
        <f t="shared" si="191"/>
        <v>0</v>
      </c>
      <c r="W3657" s="50">
        <f t="shared" si="191"/>
        <v>0</v>
      </c>
      <c r="X3657" s="50">
        <f t="shared" si="191"/>
        <v>0</v>
      </c>
      <c r="Y3657" s="50">
        <f t="shared" si="190"/>
        <v>0</v>
      </c>
      <c r="Z3657" s="50">
        <f t="shared" si="190"/>
        <v>0</v>
      </c>
      <c r="AA3657" s="50">
        <f t="shared" si="190"/>
        <v>4675.8</v>
      </c>
      <c r="AB3657" s="50">
        <f t="shared" si="192"/>
        <v>6067.4666666666672</v>
      </c>
      <c r="AC3657" s="48" t="str">
        <f>VLOOKUP(ПРОДАЖИ!C:C,'ИЗ ОСНОВЫ НОМЕНКЛАТУР'!D:E,2,0)</f>
        <v>Аксессуары для шкафов</v>
      </c>
      <c r="AD3657" s="48" t="str">
        <f>VLOOKUP(C:C,'ИЗ ОСНОВЫ НОМЕНКЛАТУР'!D:F,3,0)</f>
        <v>Бренд "Найди"</v>
      </c>
      <c r="AE3657" s="48" t="str">
        <f>VLOOKUP(C:C,'ИЗ ОСНОВЫ НОМЕНКЛАТУР'!D:H,5,0)</f>
        <v>C</v>
      </c>
    </row>
    <row r="3658" spans="1:31" ht="9.6" customHeight="1" x14ac:dyDescent="0.2">
      <c r="A3658" s="45" t="s">
        <v>3579</v>
      </c>
      <c r="B3658" s="46" t="s">
        <v>3274</v>
      </c>
      <c r="C3658" s="46"/>
      <c r="D3658" s="44">
        <v>0</v>
      </c>
      <c r="E3658" s="44">
        <v>0</v>
      </c>
      <c r="F3658" s="48">
        <v>0</v>
      </c>
      <c r="G3658" s="48">
        <v>0</v>
      </c>
      <c r="H3658" s="44">
        <v>0</v>
      </c>
      <c r="I3658" s="44">
        <v>0</v>
      </c>
      <c r="J3658" s="44">
        <v>0</v>
      </c>
      <c r="K3658" s="48">
        <v>0</v>
      </c>
      <c r="L3658" s="49">
        <v>0</v>
      </c>
      <c r="M3658" s="49">
        <v>0</v>
      </c>
      <c r="N3658" s="10">
        <v>0</v>
      </c>
      <c r="O3658" s="10">
        <v>0</v>
      </c>
      <c r="P3658" s="10">
        <v>0</v>
      </c>
      <c r="Q3658" s="10">
        <v>0</v>
      </c>
      <c r="R3658" s="10">
        <v>0</v>
      </c>
      <c r="S3658" s="10">
        <v>0</v>
      </c>
      <c r="T3658" s="50">
        <f t="shared" ref="T3658:AA3692" si="193">L3658/12</f>
        <v>0</v>
      </c>
      <c r="U3658" s="50">
        <f t="shared" si="193"/>
        <v>0</v>
      </c>
      <c r="V3658" s="50">
        <f t="shared" si="193"/>
        <v>0</v>
      </c>
      <c r="W3658" s="50">
        <f t="shared" si="193"/>
        <v>0</v>
      </c>
      <c r="X3658" s="50">
        <f t="shared" si="193"/>
        <v>0</v>
      </c>
      <c r="Y3658" s="50">
        <f t="shared" si="190"/>
        <v>0</v>
      </c>
      <c r="Z3658" s="50">
        <f t="shared" si="190"/>
        <v>0</v>
      </c>
      <c r="AA3658" s="50">
        <f t="shared" si="190"/>
        <v>0</v>
      </c>
      <c r="AB3658" s="50">
        <f t="shared" si="192"/>
        <v>0</v>
      </c>
      <c r="AC3658" s="48" t="e">
        <f>VLOOKUP(ПРОДАЖИ!C:C,'ИЗ ОСНОВЫ НОМЕНКЛАТУР'!D:E,2,0)</f>
        <v>#N/A</v>
      </c>
      <c r="AD3658" s="48" t="e">
        <f>VLOOKUP(C:C,'ИЗ ОСНОВЫ НОМЕНКЛАТУР'!D:F,3,0)</f>
        <v>#N/A</v>
      </c>
      <c r="AE3658" s="48" t="e">
        <f>VLOOKUP(C:C,'ИЗ ОСНОВЫ НОМЕНКЛАТУР'!D:H,5,0)</f>
        <v>#N/A</v>
      </c>
    </row>
    <row r="3659" spans="1:31" ht="9.6" customHeight="1" x14ac:dyDescent="0.2">
      <c r="A3659" s="45" t="s">
        <v>3579</v>
      </c>
      <c r="B3659" s="11"/>
      <c r="C3659" s="11" t="s">
        <v>3654</v>
      </c>
      <c r="D3659" s="44">
        <v>3</v>
      </c>
      <c r="E3659" s="44">
        <v>0</v>
      </c>
      <c r="F3659" s="48">
        <v>0</v>
      </c>
      <c r="G3659" s="48">
        <v>0</v>
      </c>
      <c r="H3659" s="44">
        <v>0</v>
      </c>
      <c r="I3659" s="44">
        <v>3</v>
      </c>
      <c r="J3659" s="44">
        <v>0</v>
      </c>
      <c r="K3659" s="48">
        <v>0</v>
      </c>
      <c r="L3659" s="49">
        <v>6804</v>
      </c>
      <c r="M3659" s="49">
        <v>0</v>
      </c>
      <c r="N3659" s="10">
        <v>0</v>
      </c>
      <c r="O3659" s="10">
        <v>0</v>
      </c>
      <c r="P3659" s="10">
        <v>0</v>
      </c>
      <c r="Q3659" s="10">
        <v>4609.82</v>
      </c>
      <c r="R3659" s="10">
        <v>0</v>
      </c>
      <c r="S3659" s="10">
        <v>0</v>
      </c>
      <c r="T3659" s="50">
        <f t="shared" si="193"/>
        <v>567</v>
      </c>
      <c r="U3659" s="50">
        <f t="shared" si="193"/>
        <v>0</v>
      </c>
      <c r="V3659" s="50">
        <f t="shared" si="193"/>
        <v>0</v>
      </c>
      <c r="W3659" s="50">
        <f t="shared" si="193"/>
        <v>0</v>
      </c>
      <c r="X3659" s="50">
        <f t="shared" si="193"/>
        <v>0</v>
      </c>
      <c r="Y3659" s="50">
        <f t="shared" si="190"/>
        <v>384.15166666666664</v>
      </c>
      <c r="Z3659" s="50">
        <f t="shared" si="190"/>
        <v>0</v>
      </c>
      <c r="AA3659" s="50">
        <f t="shared" si="190"/>
        <v>0</v>
      </c>
      <c r="AB3659" s="50">
        <f t="shared" si="192"/>
        <v>951.15166666666664</v>
      </c>
      <c r="AC3659" s="48" t="str">
        <f>VLOOKUP(ПРОДАЖИ!C:C,'ИЗ ОСНОВЫ НОМЕНКЛАТУР'!D:E,2,0)</f>
        <v>Аксессуары для шкафов</v>
      </c>
      <c r="AD3659" s="48" t="str">
        <f>VLOOKUP(C:C,'ИЗ ОСНОВЫ НОМЕНКЛАТУР'!D:F,3,0)</f>
        <v>Бренд "Найди"</v>
      </c>
      <c r="AE3659" s="48" t="str">
        <f>VLOOKUP(C:C,'ИЗ ОСНОВЫ НОМЕНКЛАТУР'!D:H,5,0)</f>
        <v>C</v>
      </c>
    </row>
    <row r="3660" spans="1:31" ht="9.6" customHeight="1" x14ac:dyDescent="0.2">
      <c r="A3660" s="45" t="s">
        <v>3579</v>
      </c>
      <c r="B3660" s="11"/>
      <c r="C3660" s="11" t="s">
        <v>3655</v>
      </c>
      <c r="D3660" s="44">
        <v>3</v>
      </c>
      <c r="E3660" s="44">
        <v>0</v>
      </c>
      <c r="F3660" s="48">
        <v>0</v>
      </c>
      <c r="G3660" s="48">
        <v>0</v>
      </c>
      <c r="H3660" s="44">
        <v>0</v>
      </c>
      <c r="I3660" s="44">
        <v>0</v>
      </c>
      <c r="J3660" s="44">
        <v>0</v>
      </c>
      <c r="K3660" s="48">
        <v>3</v>
      </c>
      <c r="L3660" s="49">
        <v>8529</v>
      </c>
      <c r="M3660" s="49">
        <v>0</v>
      </c>
      <c r="N3660" s="10">
        <v>0</v>
      </c>
      <c r="O3660" s="10">
        <v>0</v>
      </c>
      <c r="P3660" s="10">
        <v>0</v>
      </c>
      <c r="Q3660" s="10">
        <v>0</v>
      </c>
      <c r="R3660" s="10">
        <v>0</v>
      </c>
      <c r="S3660" s="10">
        <v>8529</v>
      </c>
      <c r="T3660" s="50">
        <f t="shared" si="193"/>
        <v>710.75</v>
      </c>
      <c r="U3660" s="50">
        <f t="shared" si="193"/>
        <v>0</v>
      </c>
      <c r="V3660" s="50">
        <f t="shared" si="193"/>
        <v>0</v>
      </c>
      <c r="W3660" s="50">
        <f t="shared" si="193"/>
        <v>0</v>
      </c>
      <c r="X3660" s="50">
        <f t="shared" si="193"/>
        <v>0</v>
      </c>
      <c r="Y3660" s="50">
        <f t="shared" si="190"/>
        <v>0</v>
      </c>
      <c r="Z3660" s="50">
        <f t="shared" si="190"/>
        <v>0</v>
      </c>
      <c r="AA3660" s="50">
        <f t="shared" si="190"/>
        <v>710.75</v>
      </c>
      <c r="AB3660" s="50">
        <f t="shared" si="192"/>
        <v>1421.5</v>
      </c>
      <c r="AC3660" s="48" t="str">
        <f>VLOOKUP(ПРОДАЖИ!C:C,'ИЗ ОСНОВЫ НОМЕНКЛАТУР'!D:E,2,0)</f>
        <v>Аксессуары для шкафов</v>
      </c>
      <c r="AD3660" s="48" t="str">
        <f>VLOOKUP(C:C,'ИЗ ОСНОВЫ НОМЕНКЛАТУР'!D:F,3,0)</f>
        <v>Бренд "Найди"</v>
      </c>
      <c r="AE3660" s="48" t="str">
        <f>VLOOKUP(C:C,'ИЗ ОСНОВЫ НОМЕНКЛАТУР'!D:H,5,0)</f>
        <v>C</v>
      </c>
    </row>
    <row r="3661" spans="1:31" ht="9.6" customHeight="1" x14ac:dyDescent="0.2">
      <c r="A3661" s="45" t="s">
        <v>3579</v>
      </c>
      <c r="B3661" s="11"/>
      <c r="C3661" s="11" t="s">
        <v>3656</v>
      </c>
      <c r="D3661" s="44">
        <v>1</v>
      </c>
      <c r="E3661" s="44">
        <v>0</v>
      </c>
      <c r="F3661" s="48">
        <v>0</v>
      </c>
      <c r="G3661" s="48">
        <v>0</v>
      </c>
      <c r="H3661" s="44">
        <v>0</v>
      </c>
      <c r="I3661" s="44">
        <v>0</v>
      </c>
      <c r="J3661" s="44">
        <v>0</v>
      </c>
      <c r="K3661" s="48">
        <v>0</v>
      </c>
      <c r="L3661" s="49">
        <v>2846.83</v>
      </c>
      <c r="M3661" s="49">
        <v>0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0</v>
      </c>
      <c r="T3661" s="50">
        <f t="shared" si="193"/>
        <v>237.23583333333332</v>
      </c>
      <c r="U3661" s="50">
        <f t="shared" si="193"/>
        <v>0</v>
      </c>
      <c r="V3661" s="50">
        <f t="shared" si="193"/>
        <v>0</v>
      </c>
      <c r="W3661" s="50">
        <f t="shared" si="193"/>
        <v>0</v>
      </c>
      <c r="X3661" s="50">
        <f t="shared" si="193"/>
        <v>0</v>
      </c>
      <c r="Y3661" s="50">
        <f t="shared" si="190"/>
        <v>0</v>
      </c>
      <c r="Z3661" s="50">
        <f t="shared" si="190"/>
        <v>0</v>
      </c>
      <c r="AA3661" s="50">
        <f t="shared" si="190"/>
        <v>0</v>
      </c>
      <c r="AB3661" s="50">
        <f t="shared" si="192"/>
        <v>237.23583333333332</v>
      </c>
      <c r="AC3661" s="48" t="str">
        <f>VLOOKUP(ПРОДАЖИ!C:C,'ИЗ ОСНОВЫ НОМЕНКЛАТУР'!D:E,2,0)</f>
        <v>Аксессуары для шкафов</v>
      </c>
      <c r="AD3661" s="48" t="str">
        <f>VLOOKUP(C:C,'ИЗ ОСНОВЫ НОМЕНКЛАТУР'!D:F,3,0)</f>
        <v>Бренд "Найди"</v>
      </c>
      <c r="AE3661" s="48" t="str">
        <f>VLOOKUP(C:C,'ИЗ ОСНОВЫ НОМЕНКЛАТУР'!D:H,5,0)</f>
        <v>C</v>
      </c>
    </row>
    <row r="3662" spans="1:31" ht="9.6" customHeight="1" x14ac:dyDescent="0.2">
      <c r="A3662" s="45" t="s">
        <v>3579</v>
      </c>
      <c r="B3662" s="46" t="s">
        <v>1813</v>
      </c>
      <c r="C3662" s="46"/>
      <c r="D3662" s="44">
        <v>0</v>
      </c>
      <c r="E3662" s="44">
        <v>0</v>
      </c>
      <c r="F3662" s="48">
        <v>0</v>
      </c>
      <c r="G3662" s="48">
        <v>0</v>
      </c>
      <c r="H3662" s="44">
        <v>0</v>
      </c>
      <c r="I3662" s="44">
        <v>0</v>
      </c>
      <c r="J3662" s="44">
        <v>0</v>
      </c>
      <c r="K3662" s="48">
        <v>0</v>
      </c>
      <c r="L3662" s="49">
        <v>0</v>
      </c>
      <c r="M3662" s="49">
        <v>0</v>
      </c>
      <c r="N3662" s="10">
        <v>0</v>
      </c>
      <c r="O3662" s="10">
        <v>0</v>
      </c>
      <c r="P3662" s="10">
        <v>0</v>
      </c>
      <c r="Q3662" s="10">
        <v>0</v>
      </c>
      <c r="R3662" s="10">
        <v>0</v>
      </c>
      <c r="S3662" s="10">
        <v>0</v>
      </c>
      <c r="T3662" s="50">
        <f t="shared" si="193"/>
        <v>0</v>
      </c>
      <c r="U3662" s="50">
        <f t="shared" si="193"/>
        <v>0</v>
      </c>
      <c r="V3662" s="50">
        <f t="shared" si="193"/>
        <v>0</v>
      </c>
      <c r="W3662" s="50">
        <f t="shared" si="193"/>
        <v>0</v>
      </c>
      <c r="X3662" s="50">
        <f t="shared" si="193"/>
        <v>0</v>
      </c>
      <c r="Y3662" s="50">
        <f t="shared" si="190"/>
        <v>0</v>
      </c>
      <c r="Z3662" s="50">
        <f t="shared" si="190"/>
        <v>0</v>
      </c>
      <c r="AA3662" s="50">
        <f t="shared" si="190"/>
        <v>0</v>
      </c>
      <c r="AB3662" s="50">
        <f t="shared" si="192"/>
        <v>0</v>
      </c>
      <c r="AC3662" s="48" t="e">
        <f>VLOOKUP(ПРОДАЖИ!C:C,'ИЗ ОСНОВЫ НОМЕНКЛАТУР'!D:E,2,0)</f>
        <v>#N/A</v>
      </c>
      <c r="AD3662" s="48" t="e">
        <f>VLOOKUP(C:C,'ИЗ ОСНОВЫ НОМЕНКЛАТУР'!D:F,3,0)</f>
        <v>#N/A</v>
      </c>
      <c r="AE3662" s="48" t="e">
        <f>VLOOKUP(C:C,'ИЗ ОСНОВЫ НОМЕНКЛАТУР'!D:H,5,0)</f>
        <v>#N/A</v>
      </c>
    </row>
    <row r="3663" spans="1:31" ht="9.6" customHeight="1" x14ac:dyDescent="0.2">
      <c r="A3663" s="45" t="s">
        <v>3579</v>
      </c>
      <c r="B3663" s="11"/>
      <c r="C3663" s="11" t="s">
        <v>3657</v>
      </c>
      <c r="D3663" s="44">
        <v>0</v>
      </c>
      <c r="E3663" s="44">
        <v>0</v>
      </c>
      <c r="F3663" s="48">
        <v>4</v>
      </c>
      <c r="G3663" s="48">
        <v>0</v>
      </c>
      <c r="H3663" s="44">
        <v>0</v>
      </c>
      <c r="I3663" s="44">
        <v>40</v>
      </c>
      <c r="J3663" s="44">
        <v>0</v>
      </c>
      <c r="K3663" s="48">
        <v>0</v>
      </c>
      <c r="L3663" s="49">
        <v>0</v>
      </c>
      <c r="M3663" s="49">
        <v>0</v>
      </c>
      <c r="N3663" s="10">
        <v>260</v>
      </c>
      <c r="O3663" s="10">
        <v>0</v>
      </c>
      <c r="P3663" s="10">
        <v>0</v>
      </c>
      <c r="Q3663" s="10">
        <v>2347.44</v>
      </c>
      <c r="R3663" s="10">
        <v>0</v>
      </c>
      <c r="S3663" s="10">
        <v>0</v>
      </c>
      <c r="T3663" s="50">
        <f t="shared" si="193"/>
        <v>0</v>
      </c>
      <c r="U3663" s="50">
        <f t="shared" si="193"/>
        <v>0</v>
      </c>
      <c r="V3663" s="50">
        <f t="shared" si="193"/>
        <v>21.666666666666668</v>
      </c>
      <c r="W3663" s="50">
        <f t="shared" si="193"/>
        <v>0</v>
      </c>
      <c r="X3663" s="50">
        <f t="shared" si="193"/>
        <v>0</v>
      </c>
      <c r="Y3663" s="50">
        <f t="shared" si="190"/>
        <v>195.62</v>
      </c>
      <c r="Z3663" s="50">
        <f t="shared" si="190"/>
        <v>0</v>
      </c>
      <c r="AA3663" s="50">
        <f t="shared" si="190"/>
        <v>0</v>
      </c>
      <c r="AB3663" s="50">
        <f t="shared" si="192"/>
        <v>217.28666666666666</v>
      </c>
      <c r="AC3663" s="48" t="str">
        <f>VLOOKUP(ПРОДАЖИ!C:C,'ИЗ ОСНОВЫ НОМЕНКЛАТУР'!D:E,2,0)</f>
        <v>Аксессуары для шкафов</v>
      </c>
      <c r="AD3663" s="48" t="str">
        <f>VLOOKUP(C:C,'ИЗ ОСНОВЫ НОМЕНКЛАТУР'!D:F,3,0)</f>
        <v>Бренд "Найди"</v>
      </c>
      <c r="AE3663" s="48" t="str">
        <f>VLOOKUP(C:C,'ИЗ ОСНОВЫ НОМЕНКЛАТУР'!D:H,5,0)</f>
        <v>B</v>
      </c>
    </row>
    <row r="3664" spans="1:31" ht="9.6" customHeight="1" x14ac:dyDescent="0.2">
      <c r="A3664" s="45" t="s">
        <v>3579</v>
      </c>
      <c r="B3664" s="11"/>
      <c r="C3664" s="11" t="s">
        <v>3658</v>
      </c>
      <c r="D3664" s="44">
        <v>11</v>
      </c>
      <c r="E3664" s="44">
        <v>0</v>
      </c>
      <c r="F3664" s="48">
        <v>0</v>
      </c>
      <c r="G3664" s="48">
        <v>0</v>
      </c>
      <c r="H3664" s="44">
        <v>0</v>
      </c>
      <c r="I3664" s="44">
        <v>20</v>
      </c>
      <c r="J3664" s="44">
        <v>0</v>
      </c>
      <c r="K3664" s="48">
        <v>0</v>
      </c>
      <c r="L3664" s="49">
        <v>833.16</v>
      </c>
      <c r="M3664" s="49">
        <v>0</v>
      </c>
      <c r="N3664" s="10">
        <v>0</v>
      </c>
      <c r="O3664" s="10">
        <v>0</v>
      </c>
      <c r="P3664" s="10">
        <v>0</v>
      </c>
      <c r="Q3664" s="10">
        <v>632</v>
      </c>
      <c r="R3664" s="10">
        <v>0</v>
      </c>
      <c r="S3664" s="10">
        <v>0</v>
      </c>
      <c r="T3664" s="50">
        <f t="shared" si="193"/>
        <v>69.429999999999993</v>
      </c>
      <c r="U3664" s="50">
        <f t="shared" si="193"/>
        <v>0</v>
      </c>
      <c r="V3664" s="50">
        <f t="shared" si="193"/>
        <v>0</v>
      </c>
      <c r="W3664" s="50">
        <f t="shared" si="193"/>
        <v>0</v>
      </c>
      <c r="X3664" s="50">
        <f t="shared" si="193"/>
        <v>0</v>
      </c>
      <c r="Y3664" s="50">
        <f t="shared" si="190"/>
        <v>52.666666666666664</v>
      </c>
      <c r="Z3664" s="50">
        <f t="shared" si="190"/>
        <v>0</v>
      </c>
      <c r="AA3664" s="50">
        <f t="shared" si="190"/>
        <v>0</v>
      </c>
      <c r="AB3664" s="50">
        <f t="shared" si="192"/>
        <v>122.09666666666666</v>
      </c>
      <c r="AC3664" s="48" t="str">
        <f>VLOOKUP(ПРОДАЖИ!C:C,'ИЗ ОСНОВЫ НОМЕНКЛАТУР'!D:E,2,0)</f>
        <v>Аксессуары для шкафов</v>
      </c>
      <c r="AD3664" s="48" t="str">
        <f>VLOOKUP(C:C,'ИЗ ОСНОВЫ НОМЕНКЛАТУР'!D:F,3,0)</f>
        <v>Бренд "Найди"</v>
      </c>
      <c r="AE3664" s="48" t="str">
        <f>VLOOKUP(C:C,'ИЗ ОСНОВЫ НОМЕНКЛАТУР'!D:H,5,0)</f>
        <v>C</v>
      </c>
    </row>
    <row r="3665" spans="1:31" ht="9.6" customHeight="1" x14ac:dyDescent="0.2">
      <c r="A3665" s="45" t="s">
        <v>3579</v>
      </c>
      <c r="B3665" s="11"/>
      <c r="C3665" s="11" t="s">
        <v>3659</v>
      </c>
      <c r="D3665" s="44">
        <v>0</v>
      </c>
      <c r="E3665" s="44">
        <v>0</v>
      </c>
      <c r="F3665" s="48">
        <v>0</v>
      </c>
      <c r="G3665" s="48">
        <v>0</v>
      </c>
      <c r="H3665" s="44">
        <v>0</v>
      </c>
      <c r="I3665" s="44">
        <v>20</v>
      </c>
      <c r="J3665" s="44">
        <v>0</v>
      </c>
      <c r="K3665" s="48">
        <v>0</v>
      </c>
      <c r="L3665" s="49">
        <v>0</v>
      </c>
      <c r="M3665" s="49">
        <v>0</v>
      </c>
      <c r="N3665" s="10">
        <v>0</v>
      </c>
      <c r="O3665" s="10">
        <v>0</v>
      </c>
      <c r="P3665" s="10">
        <v>0</v>
      </c>
      <c r="Q3665" s="10">
        <v>632</v>
      </c>
      <c r="R3665" s="10">
        <v>0</v>
      </c>
      <c r="S3665" s="10">
        <v>0</v>
      </c>
      <c r="T3665" s="50">
        <f t="shared" si="193"/>
        <v>0</v>
      </c>
      <c r="U3665" s="50">
        <f t="shared" si="193"/>
        <v>0</v>
      </c>
      <c r="V3665" s="50">
        <f t="shared" si="193"/>
        <v>0</v>
      </c>
      <c r="W3665" s="50">
        <f t="shared" si="193"/>
        <v>0</v>
      </c>
      <c r="X3665" s="50">
        <f t="shared" si="193"/>
        <v>0</v>
      </c>
      <c r="Y3665" s="50">
        <f t="shared" si="190"/>
        <v>52.666666666666664</v>
      </c>
      <c r="Z3665" s="50">
        <f t="shared" si="190"/>
        <v>0</v>
      </c>
      <c r="AA3665" s="50">
        <f t="shared" si="190"/>
        <v>0</v>
      </c>
      <c r="AB3665" s="50">
        <f t="shared" si="192"/>
        <v>52.666666666666664</v>
      </c>
      <c r="AC3665" s="48" t="str">
        <f>VLOOKUP(ПРОДАЖИ!C:C,'ИЗ ОСНОВЫ НОМЕНКЛАТУР'!D:E,2,0)</f>
        <v>Аксессуары для шкафов</v>
      </c>
      <c r="AD3665" s="48" t="str">
        <f>VLOOKUP(C:C,'ИЗ ОСНОВЫ НОМЕНКЛАТУР'!D:F,3,0)</f>
        <v>Бренд "Найди"</v>
      </c>
      <c r="AE3665" s="48" t="str">
        <f>VLOOKUP(C:C,'ИЗ ОСНОВЫ НОМЕНКЛАТУР'!D:H,5,0)</f>
        <v>C</v>
      </c>
    </row>
    <row r="3666" spans="1:31" ht="9.6" customHeight="1" x14ac:dyDescent="0.2">
      <c r="A3666" s="45" t="s">
        <v>3579</v>
      </c>
      <c r="B3666" s="46" t="s">
        <v>3660</v>
      </c>
      <c r="C3666" s="46"/>
      <c r="D3666" s="44">
        <v>0</v>
      </c>
      <c r="E3666" s="44">
        <v>0</v>
      </c>
      <c r="F3666" s="48">
        <v>0</v>
      </c>
      <c r="G3666" s="48">
        <v>0</v>
      </c>
      <c r="H3666" s="44">
        <v>0</v>
      </c>
      <c r="I3666" s="44">
        <v>0</v>
      </c>
      <c r="J3666" s="44">
        <v>0</v>
      </c>
      <c r="K3666" s="48">
        <v>0</v>
      </c>
      <c r="L3666" s="49">
        <v>0</v>
      </c>
      <c r="M3666" s="49">
        <v>0</v>
      </c>
      <c r="N3666" s="10">
        <v>0</v>
      </c>
      <c r="O3666" s="10">
        <v>0</v>
      </c>
      <c r="P3666" s="10">
        <v>0</v>
      </c>
      <c r="Q3666" s="10">
        <v>0</v>
      </c>
      <c r="R3666" s="10">
        <v>0</v>
      </c>
      <c r="S3666" s="10">
        <v>0</v>
      </c>
      <c r="T3666" s="50">
        <f t="shared" si="193"/>
        <v>0</v>
      </c>
      <c r="U3666" s="50">
        <f t="shared" si="193"/>
        <v>0</v>
      </c>
      <c r="V3666" s="50">
        <f t="shared" si="193"/>
        <v>0</v>
      </c>
      <c r="W3666" s="50">
        <f t="shared" si="193"/>
        <v>0</v>
      </c>
      <c r="X3666" s="50">
        <f t="shared" si="193"/>
        <v>0</v>
      </c>
      <c r="Y3666" s="50">
        <f t="shared" si="193"/>
        <v>0</v>
      </c>
      <c r="Z3666" s="50">
        <f t="shared" si="193"/>
        <v>0</v>
      </c>
      <c r="AA3666" s="50">
        <f t="shared" si="193"/>
        <v>0</v>
      </c>
      <c r="AB3666" s="50">
        <f t="shared" si="192"/>
        <v>0</v>
      </c>
      <c r="AC3666" s="48" t="e">
        <f>VLOOKUP(ПРОДАЖИ!C:C,'ИЗ ОСНОВЫ НОМЕНКЛАТУР'!D:E,2,0)</f>
        <v>#N/A</v>
      </c>
      <c r="AD3666" s="48" t="e">
        <f>VLOOKUP(C:C,'ИЗ ОСНОВЫ НОМЕНКЛАТУР'!D:F,3,0)</f>
        <v>#N/A</v>
      </c>
      <c r="AE3666" s="48" t="e">
        <f>VLOOKUP(C:C,'ИЗ ОСНОВЫ НОМЕНКЛАТУР'!D:H,5,0)</f>
        <v>#N/A</v>
      </c>
    </row>
    <row r="3667" spans="1:31" ht="9.6" customHeight="1" x14ac:dyDescent="0.2">
      <c r="A3667" s="45" t="s">
        <v>3579</v>
      </c>
      <c r="B3667" s="11"/>
      <c r="C3667" s="11" t="s">
        <v>3661</v>
      </c>
      <c r="D3667" s="44">
        <v>11</v>
      </c>
      <c r="E3667" s="44">
        <v>0</v>
      </c>
      <c r="F3667" s="48">
        <v>0</v>
      </c>
      <c r="G3667" s="48">
        <v>0</v>
      </c>
      <c r="H3667" s="44">
        <v>0</v>
      </c>
      <c r="I3667" s="44">
        <v>0</v>
      </c>
      <c r="J3667" s="44">
        <v>0</v>
      </c>
      <c r="K3667" s="48">
        <v>0</v>
      </c>
      <c r="L3667" s="49">
        <v>1008.7</v>
      </c>
      <c r="M3667" s="49">
        <v>0</v>
      </c>
      <c r="N3667" s="10">
        <v>0</v>
      </c>
      <c r="O3667" s="10">
        <v>0</v>
      </c>
      <c r="P3667" s="10">
        <v>0</v>
      </c>
      <c r="Q3667" s="10">
        <v>0</v>
      </c>
      <c r="R3667" s="10">
        <v>0</v>
      </c>
      <c r="S3667" s="10">
        <v>0</v>
      </c>
      <c r="T3667" s="50">
        <f t="shared" si="193"/>
        <v>84.058333333333337</v>
      </c>
      <c r="U3667" s="50">
        <f t="shared" si="193"/>
        <v>0</v>
      </c>
      <c r="V3667" s="50">
        <f t="shared" si="193"/>
        <v>0</v>
      </c>
      <c r="W3667" s="50">
        <f t="shared" si="193"/>
        <v>0</v>
      </c>
      <c r="X3667" s="50">
        <f t="shared" si="193"/>
        <v>0</v>
      </c>
      <c r="Y3667" s="50">
        <f t="shared" si="193"/>
        <v>0</v>
      </c>
      <c r="Z3667" s="50">
        <f t="shared" si="193"/>
        <v>0</v>
      </c>
      <c r="AA3667" s="50">
        <f t="shared" si="193"/>
        <v>0</v>
      </c>
      <c r="AB3667" s="50">
        <f t="shared" si="192"/>
        <v>84.058333333333337</v>
      </c>
      <c r="AC3667" s="48" t="str">
        <f>VLOOKUP(ПРОДАЖИ!C:C,'ИЗ ОСНОВЫ НОМЕНКЛАТУР'!D:E,2,0)</f>
        <v>Аксессуары для шкафов</v>
      </c>
      <c r="AD3667" s="48" t="str">
        <f>VLOOKUP(C:C,'ИЗ ОСНОВЫ НОМЕНКЛАТУР'!D:F,3,0)</f>
        <v>Бренд "Найди"</v>
      </c>
      <c r="AE3667" s="48" t="str">
        <f>VLOOKUP(C:C,'ИЗ ОСНОВЫ НОМЕНКЛАТУР'!D:H,5,0)</f>
        <v>C</v>
      </c>
    </row>
    <row r="3668" spans="1:31" ht="9.6" customHeight="1" x14ac:dyDescent="0.2">
      <c r="A3668" s="45" t="s">
        <v>3579</v>
      </c>
      <c r="B3668" s="46" t="s">
        <v>3662</v>
      </c>
      <c r="C3668" s="46"/>
      <c r="D3668" s="44">
        <v>0</v>
      </c>
      <c r="E3668" s="44">
        <v>0</v>
      </c>
      <c r="F3668" s="48">
        <v>0</v>
      </c>
      <c r="G3668" s="48">
        <v>0</v>
      </c>
      <c r="H3668" s="44">
        <v>0</v>
      </c>
      <c r="I3668" s="44">
        <v>0</v>
      </c>
      <c r="J3668" s="44">
        <v>0</v>
      </c>
      <c r="K3668" s="48">
        <v>0</v>
      </c>
      <c r="L3668" s="49">
        <v>0</v>
      </c>
      <c r="M3668" s="49">
        <v>0</v>
      </c>
      <c r="N3668" s="10">
        <v>0</v>
      </c>
      <c r="O3668" s="10">
        <v>0</v>
      </c>
      <c r="P3668" s="10">
        <v>0</v>
      </c>
      <c r="Q3668" s="10">
        <v>0</v>
      </c>
      <c r="R3668" s="10">
        <v>0</v>
      </c>
      <c r="S3668" s="10">
        <v>0</v>
      </c>
      <c r="T3668" s="50">
        <f t="shared" si="193"/>
        <v>0</v>
      </c>
      <c r="U3668" s="50">
        <f t="shared" si="193"/>
        <v>0</v>
      </c>
      <c r="V3668" s="50">
        <f t="shared" si="193"/>
        <v>0</v>
      </c>
      <c r="W3668" s="50">
        <f t="shared" si="193"/>
        <v>0</v>
      </c>
      <c r="X3668" s="50">
        <f t="shared" si="193"/>
        <v>0</v>
      </c>
      <c r="Y3668" s="50">
        <f t="shared" si="193"/>
        <v>0</v>
      </c>
      <c r="Z3668" s="50">
        <f t="shared" si="193"/>
        <v>0</v>
      </c>
      <c r="AA3668" s="50">
        <f t="shared" si="193"/>
        <v>0</v>
      </c>
      <c r="AB3668" s="50">
        <f t="shared" si="192"/>
        <v>0</v>
      </c>
      <c r="AC3668" s="48" t="e">
        <f>VLOOKUP(ПРОДАЖИ!C:C,'ИЗ ОСНОВЫ НОМЕНКЛАТУР'!D:E,2,0)</f>
        <v>#N/A</v>
      </c>
      <c r="AD3668" s="48" t="e">
        <f>VLOOKUP(C:C,'ИЗ ОСНОВЫ НОМЕНКЛАТУР'!D:F,3,0)</f>
        <v>#N/A</v>
      </c>
      <c r="AE3668" s="48" t="e">
        <f>VLOOKUP(C:C,'ИЗ ОСНОВЫ НОМЕНКЛАТУР'!D:H,5,0)</f>
        <v>#N/A</v>
      </c>
    </row>
    <row r="3669" spans="1:31" ht="9.6" customHeight="1" x14ac:dyDescent="0.2">
      <c r="A3669" s="45" t="s">
        <v>3579</v>
      </c>
      <c r="B3669" s="46" t="s">
        <v>3663</v>
      </c>
      <c r="C3669" s="46"/>
      <c r="D3669" s="44">
        <v>0</v>
      </c>
      <c r="E3669" s="44">
        <v>0</v>
      </c>
      <c r="F3669" s="48">
        <v>0</v>
      </c>
      <c r="G3669" s="48">
        <v>0</v>
      </c>
      <c r="H3669" s="44">
        <v>0</v>
      </c>
      <c r="I3669" s="44">
        <v>0</v>
      </c>
      <c r="J3669" s="44">
        <v>0</v>
      </c>
      <c r="K3669" s="48">
        <v>0</v>
      </c>
      <c r="L3669" s="49">
        <v>0</v>
      </c>
      <c r="M3669" s="49">
        <v>0</v>
      </c>
      <c r="N3669" s="10">
        <v>0</v>
      </c>
      <c r="O3669" s="10">
        <v>0</v>
      </c>
      <c r="P3669" s="10">
        <v>0</v>
      </c>
      <c r="Q3669" s="10">
        <v>0</v>
      </c>
      <c r="R3669" s="10">
        <v>0</v>
      </c>
      <c r="S3669" s="10">
        <v>0</v>
      </c>
      <c r="T3669" s="50">
        <f t="shared" si="193"/>
        <v>0</v>
      </c>
      <c r="U3669" s="50">
        <f t="shared" si="193"/>
        <v>0</v>
      </c>
      <c r="V3669" s="50">
        <f t="shared" si="193"/>
        <v>0</v>
      </c>
      <c r="W3669" s="50">
        <f t="shared" si="193"/>
        <v>0</v>
      </c>
      <c r="X3669" s="50">
        <f t="shared" si="193"/>
        <v>0</v>
      </c>
      <c r="Y3669" s="50">
        <f t="shared" si="193"/>
        <v>0</v>
      </c>
      <c r="Z3669" s="50">
        <f t="shared" si="193"/>
        <v>0</v>
      </c>
      <c r="AA3669" s="50">
        <f t="shared" si="193"/>
        <v>0</v>
      </c>
      <c r="AB3669" s="50">
        <f t="shared" si="192"/>
        <v>0</v>
      </c>
      <c r="AC3669" s="48" t="e">
        <f>VLOOKUP(ПРОДАЖИ!C:C,'ИЗ ОСНОВЫ НОМЕНКЛАТУР'!D:E,2,0)</f>
        <v>#N/A</v>
      </c>
      <c r="AD3669" s="48" t="e">
        <f>VLOOKUP(C:C,'ИЗ ОСНОВЫ НОМЕНКЛАТУР'!D:F,3,0)</f>
        <v>#N/A</v>
      </c>
      <c r="AE3669" s="48" t="e">
        <f>VLOOKUP(C:C,'ИЗ ОСНОВЫ НОМЕНКЛАТУР'!D:H,5,0)</f>
        <v>#N/A</v>
      </c>
    </row>
    <row r="3670" spans="1:31" ht="9.6" customHeight="1" x14ac:dyDescent="0.2">
      <c r="A3670" s="45" t="s">
        <v>3579</v>
      </c>
      <c r="B3670" s="11"/>
      <c r="C3670" s="11" t="s">
        <v>3664</v>
      </c>
      <c r="D3670" s="44">
        <v>615</v>
      </c>
      <c r="E3670" s="44">
        <v>340</v>
      </c>
      <c r="F3670" s="48">
        <v>122</v>
      </c>
      <c r="G3670" s="48">
        <v>0</v>
      </c>
      <c r="H3670" s="44">
        <v>145</v>
      </c>
      <c r="I3670" s="44">
        <v>120</v>
      </c>
      <c r="J3670" s="44">
        <v>0</v>
      </c>
      <c r="K3670" s="48">
        <v>0</v>
      </c>
      <c r="L3670" s="49">
        <v>272626.69</v>
      </c>
      <c r="M3670" s="49">
        <v>182989.95</v>
      </c>
      <c r="N3670" s="10">
        <v>49872.71</v>
      </c>
      <c r="O3670" s="10">
        <v>0</v>
      </c>
      <c r="P3670" s="10">
        <v>63928.67</v>
      </c>
      <c r="Q3670" s="10">
        <v>51754.67</v>
      </c>
      <c r="R3670" s="10">
        <v>0</v>
      </c>
      <c r="S3670" s="10">
        <v>0</v>
      </c>
      <c r="T3670" s="50">
        <f t="shared" si="193"/>
        <v>22718.890833333335</v>
      </c>
      <c r="U3670" s="50">
        <f t="shared" si="193"/>
        <v>15249.1625</v>
      </c>
      <c r="V3670" s="50">
        <f t="shared" si="193"/>
        <v>4156.0591666666669</v>
      </c>
      <c r="W3670" s="50">
        <f t="shared" si="193"/>
        <v>0</v>
      </c>
      <c r="X3670" s="50">
        <f t="shared" si="193"/>
        <v>5327.3891666666668</v>
      </c>
      <c r="Y3670" s="50">
        <f t="shared" si="193"/>
        <v>4312.8891666666668</v>
      </c>
      <c r="Z3670" s="50">
        <f t="shared" si="193"/>
        <v>0</v>
      </c>
      <c r="AA3670" s="50">
        <f t="shared" si="193"/>
        <v>0</v>
      </c>
      <c r="AB3670" s="50">
        <f t="shared" si="192"/>
        <v>51764.390833333338</v>
      </c>
      <c r="AC3670" s="48" t="str">
        <f>VLOOKUP(ПРОДАЖИ!C:C,'ИЗ ОСНОВЫ НОМЕНКЛАТУР'!D:E,2,0)</f>
        <v>Аксессуары для шкафов</v>
      </c>
      <c r="AD3670" s="48" t="str">
        <f>VLOOKUP(C:C,'ИЗ ОСНОВЫ НОМЕНКЛАТУР'!D:F,3,0)</f>
        <v>Вешалки встриваемые</v>
      </c>
      <c r="AE3670" s="48" t="str">
        <f>VLOOKUP(C:C,'ИЗ ОСНОВЫ НОМЕНКЛАТУР'!D:H,5,0)</f>
        <v>A</v>
      </c>
    </row>
    <row r="3671" spans="1:31" ht="9.6" customHeight="1" x14ac:dyDescent="0.2">
      <c r="A3671" s="45" t="s">
        <v>3579</v>
      </c>
      <c r="B3671" s="11"/>
      <c r="C3671" s="11" t="s">
        <v>3665</v>
      </c>
      <c r="D3671" s="44">
        <v>374</v>
      </c>
      <c r="E3671" s="44">
        <v>0</v>
      </c>
      <c r="F3671" s="48">
        <v>76</v>
      </c>
      <c r="G3671" s="48">
        <v>0</v>
      </c>
      <c r="H3671" s="44">
        <v>50</v>
      </c>
      <c r="I3671" s="44">
        <v>20</v>
      </c>
      <c r="J3671" s="44">
        <v>0</v>
      </c>
      <c r="K3671" s="48">
        <v>0</v>
      </c>
      <c r="L3671" s="49">
        <v>129465.19</v>
      </c>
      <c r="M3671" s="49">
        <v>0</v>
      </c>
      <c r="N3671" s="10">
        <v>24307.63</v>
      </c>
      <c r="O3671" s="10">
        <v>0</v>
      </c>
      <c r="P3671" s="10">
        <v>15198.92</v>
      </c>
      <c r="Q3671" s="10">
        <v>6105</v>
      </c>
      <c r="R3671" s="10">
        <v>0</v>
      </c>
      <c r="S3671" s="10">
        <v>0</v>
      </c>
      <c r="T3671" s="50">
        <f t="shared" si="193"/>
        <v>10788.765833333333</v>
      </c>
      <c r="U3671" s="50">
        <f t="shared" si="193"/>
        <v>0</v>
      </c>
      <c r="V3671" s="50">
        <f t="shared" si="193"/>
        <v>2025.6358333333335</v>
      </c>
      <c r="W3671" s="50">
        <f t="shared" si="193"/>
        <v>0</v>
      </c>
      <c r="X3671" s="50">
        <f t="shared" si="193"/>
        <v>1266.5766666666666</v>
      </c>
      <c r="Y3671" s="50">
        <f t="shared" si="193"/>
        <v>508.75</v>
      </c>
      <c r="Z3671" s="50">
        <f t="shared" si="193"/>
        <v>0</v>
      </c>
      <c r="AA3671" s="50">
        <f t="shared" si="193"/>
        <v>0</v>
      </c>
      <c r="AB3671" s="50">
        <f t="shared" si="192"/>
        <v>14589.728333333333</v>
      </c>
      <c r="AC3671" s="48" t="str">
        <f>VLOOKUP(ПРОДАЖИ!C:C,'ИЗ ОСНОВЫ НОМЕНКЛАТУР'!D:E,2,0)</f>
        <v>Аксессуары для шкафов</v>
      </c>
      <c r="AD3671" s="48" t="str">
        <f>VLOOKUP(C:C,'ИЗ ОСНОВЫ НОМЕНКЛАТУР'!D:F,3,0)</f>
        <v>Вешалки встриваемые</v>
      </c>
      <c r="AE3671" s="48" t="str">
        <f>VLOOKUP(C:C,'ИЗ ОСНОВЫ НОМЕНКЛАТУР'!D:H,5,0)</f>
        <v>A</v>
      </c>
    </row>
    <row r="3672" spans="1:31" ht="9.6" customHeight="1" x14ac:dyDescent="0.2">
      <c r="A3672" s="45" t="s">
        <v>3579</v>
      </c>
      <c r="B3672" s="11"/>
      <c r="C3672" s="11" t="s">
        <v>3666</v>
      </c>
      <c r="D3672" s="44">
        <v>162</v>
      </c>
      <c r="E3672" s="44">
        <v>0</v>
      </c>
      <c r="F3672" s="48">
        <v>65</v>
      </c>
      <c r="G3672" s="48">
        <v>0</v>
      </c>
      <c r="H3672" s="44">
        <v>145</v>
      </c>
      <c r="I3672" s="44">
        <v>128</v>
      </c>
      <c r="J3672" s="44">
        <v>0</v>
      </c>
      <c r="K3672" s="48">
        <v>0</v>
      </c>
      <c r="L3672" s="49">
        <v>83149.440000000002</v>
      </c>
      <c r="M3672" s="49">
        <v>0</v>
      </c>
      <c r="N3672" s="10">
        <v>31787.72</v>
      </c>
      <c r="O3672" s="10">
        <v>0</v>
      </c>
      <c r="P3672" s="10">
        <v>63448.800000000003</v>
      </c>
      <c r="Q3672" s="10">
        <v>58934.29</v>
      </c>
      <c r="R3672" s="10">
        <v>0</v>
      </c>
      <c r="S3672" s="10">
        <v>0</v>
      </c>
      <c r="T3672" s="50">
        <f t="shared" si="193"/>
        <v>6929.12</v>
      </c>
      <c r="U3672" s="50">
        <f t="shared" si="193"/>
        <v>0</v>
      </c>
      <c r="V3672" s="50">
        <f t="shared" si="193"/>
        <v>2648.9766666666669</v>
      </c>
      <c r="W3672" s="50">
        <f t="shared" si="193"/>
        <v>0</v>
      </c>
      <c r="X3672" s="50">
        <f t="shared" si="193"/>
        <v>5287.4000000000005</v>
      </c>
      <c r="Y3672" s="50">
        <f t="shared" si="193"/>
        <v>4911.1908333333331</v>
      </c>
      <c r="Z3672" s="50">
        <f t="shared" si="193"/>
        <v>0</v>
      </c>
      <c r="AA3672" s="50">
        <f t="shared" si="193"/>
        <v>0</v>
      </c>
      <c r="AB3672" s="50">
        <f t="shared" si="192"/>
        <v>19776.6875</v>
      </c>
      <c r="AC3672" s="48" t="str">
        <f>VLOOKUP(ПРОДАЖИ!C:C,'ИЗ ОСНОВЫ НОМЕНКЛАТУР'!D:E,2,0)</f>
        <v>Аксессуары для шкафов</v>
      </c>
      <c r="AD3672" s="48" t="str">
        <f>VLOOKUP(C:C,'ИЗ ОСНОВЫ НОМЕНКЛАТУР'!D:F,3,0)</f>
        <v>Вешалки встриваемые</v>
      </c>
      <c r="AE3672" s="48" t="str">
        <f>VLOOKUP(C:C,'ИЗ ОСНОВЫ НОМЕНКЛАТУР'!D:H,5,0)</f>
        <v>A</v>
      </c>
    </row>
    <row r="3673" spans="1:31" ht="9.6" customHeight="1" x14ac:dyDescent="0.2">
      <c r="A3673" s="45" t="s">
        <v>3579</v>
      </c>
      <c r="B3673" s="11"/>
      <c r="C3673" s="11" t="s">
        <v>3667</v>
      </c>
      <c r="D3673" s="44">
        <v>53</v>
      </c>
      <c r="E3673" s="44">
        <v>0</v>
      </c>
      <c r="F3673" s="48">
        <v>61</v>
      </c>
      <c r="G3673" s="48">
        <v>0</v>
      </c>
      <c r="H3673" s="44">
        <v>53</v>
      </c>
      <c r="I3673" s="44">
        <v>0</v>
      </c>
      <c r="J3673" s="44">
        <v>0</v>
      </c>
      <c r="K3673" s="48">
        <v>0</v>
      </c>
      <c r="L3673" s="49">
        <v>19064.47</v>
      </c>
      <c r="M3673" s="49">
        <v>0</v>
      </c>
      <c r="N3673" s="10">
        <v>17629.97</v>
      </c>
      <c r="O3673" s="10">
        <v>0</v>
      </c>
      <c r="P3673" s="10">
        <v>14709.04</v>
      </c>
      <c r="Q3673" s="10">
        <v>0</v>
      </c>
      <c r="R3673" s="10">
        <v>0</v>
      </c>
      <c r="S3673" s="10">
        <v>0</v>
      </c>
      <c r="T3673" s="50">
        <f t="shared" si="193"/>
        <v>1588.7058333333334</v>
      </c>
      <c r="U3673" s="50">
        <f t="shared" si="193"/>
        <v>0</v>
      </c>
      <c r="V3673" s="50">
        <f t="shared" si="193"/>
        <v>1469.1641666666667</v>
      </c>
      <c r="W3673" s="50">
        <f t="shared" si="193"/>
        <v>0</v>
      </c>
      <c r="X3673" s="50">
        <f t="shared" si="193"/>
        <v>1225.7533333333333</v>
      </c>
      <c r="Y3673" s="50">
        <f t="shared" si="193"/>
        <v>0</v>
      </c>
      <c r="Z3673" s="50">
        <f t="shared" si="193"/>
        <v>0</v>
      </c>
      <c r="AA3673" s="50">
        <f t="shared" si="193"/>
        <v>0</v>
      </c>
      <c r="AB3673" s="50">
        <f t="shared" si="192"/>
        <v>4283.623333333333</v>
      </c>
      <c r="AC3673" s="48" t="str">
        <f>VLOOKUP(ПРОДАЖИ!C:C,'ИЗ ОСНОВЫ НОМЕНКЛАТУР'!D:E,2,0)</f>
        <v>Аксессуары для шкафов</v>
      </c>
      <c r="AD3673" s="48" t="str">
        <f>VLOOKUP(C:C,'ИЗ ОСНОВЫ НОМЕНКЛАТУР'!D:F,3,0)</f>
        <v>Вешалки встриваемые</v>
      </c>
      <c r="AE3673" s="48" t="str">
        <f>VLOOKUP(C:C,'ИЗ ОСНОВЫ НОМЕНКЛАТУР'!D:H,5,0)</f>
        <v>B</v>
      </c>
    </row>
    <row r="3674" spans="1:31" ht="9.6" customHeight="1" x14ac:dyDescent="0.2">
      <c r="A3674" s="45" t="s">
        <v>3579</v>
      </c>
      <c r="B3674" s="11"/>
      <c r="C3674" s="11" t="s">
        <v>3668</v>
      </c>
      <c r="D3674" s="44">
        <v>44</v>
      </c>
      <c r="E3674" s="44">
        <v>0</v>
      </c>
      <c r="F3674" s="48">
        <v>16</v>
      </c>
      <c r="G3674" s="48">
        <v>0</v>
      </c>
      <c r="H3674" s="44">
        <v>19</v>
      </c>
      <c r="I3674" s="44">
        <v>20</v>
      </c>
      <c r="J3674" s="44">
        <v>0</v>
      </c>
      <c r="K3674" s="48">
        <v>0</v>
      </c>
      <c r="L3674" s="49">
        <v>13882.57</v>
      </c>
      <c r="M3674" s="49">
        <v>0</v>
      </c>
      <c r="N3674" s="10">
        <v>4567.62</v>
      </c>
      <c r="O3674" s="10">
        <v>0</v>
      </c>
      <c r="P3674" s="10">
        <v>5383.27</v>
      </c>
      <c r="Q3674" s="10">
        <v>5666.6</v>
      </c>
      <c r="R3674" s="10">
        <v>0</v>
      </c>
      <c r="S3674" s="10">
        <v>0</v>
      </c>
      <c r="T3674" s="50">
        <f t="shared" si="193"/>
        <v>1156.8808333333334</v>
      </c>
      <c r="U3674" s="50">
        <f t="shared" si="193"/>
        <v>0</v>
      </c>
      <c r="V3674" s="50">
        <f t="shared" si="193"/>
        <v>380.63499999999999</v>
      </c>
      <c r="W3674" s="50">
        <f t="shared" si="193"/>
        <v>0</v>
      </c>
      <c r="X3674" s="50">
        <f t="shared" si="193"/>
        <v>448.60583333333335</v>
      </c>
      <c r="Y3674" s="50">
        <f t="shared" si="193"/>
        <v>472.2166666666667</v>
      </c>
      <c r="Z3674" s="50">
        <f t="shared" si="193"/>
        <v>0</v>
      </c>
      <c r="AA3674" s="50">
        <f t="shared" si="193"/>
        <v>0</v>
      </c>
      <c r="AB3674" s="50">
        <f t="shared" si="192"/>
        <v>2458.3383333333331</v>
      </c>
      <c r="AC3674" s="48" t="str">
        <f>VLOOKUP(ПРОДАЖИ!C:C,'ИЗ ОСНОВЫ НОМЕНКЛАТУР'!D:E,2,0)</f>
        <v>Аксессуары для шкафов</v>
      </c>
      <c r="AD3674" s="48" t="str">
        <f>VLOOKUP(C:C,'ИЗ ОСНОВЫ НОМЕНКЛАТУР'!D:F,3,0)</f>
        <v>Вешалки встриваемые</v>
      </c>
      <c r="AE3674" s="48" t="str">
        <f>VLOOKUP(C:C,'ИЗ ОСНОВЫ НОМЕНКЛАТУР'!D:H,5,0)</f>
        <v>B</v>
      </c>
    </row>
    <row r="3675" spans="1:31" ht="9.6" customHeight="1" x14ac:dyDescent="0.2">
      <c r="A3675" s="45" t="s">
        <v>3579</v>
      </c>
      <c r="B3675" s="11"/>
      <c r="C3675" s="11" t="s">
        <v>3669</v>
      </c>
      <c r="D3675" s="44">
        <v>13</v>
      </c>
      <c r="E3675" s="44">
        <v>0</v>
      </c>
      <c r="F3675" s="48">
        <v>0</v>
      </c>
      <c r="G3675" s="48">
        <v>0</v>
      </c>
      <c r="H3675" s="44">
        <v>0</v>
      </c>
      <c r="I3675" s="44">
        <v>0</v>
      </c>
      <c r="J3675" s="44">
        <v>0</v>
      </c>
      <c r="K3675" s="48">
        <v>0</v>
      </c>
      <c r="L3675" s="49">
        <v>5445.7</v>
      </c>
      <c r="M3675" s="49">
        <v>0</v>
      </c>
      <c r="N3675" s="10">
        <v>0</v>
      </c>
      <c r="O3675" s="10">
        <v>0</v>
      </c>
      <c r="P3675" s="10">
        <v>0</v>
      </c>
      <c r="Q3675" s="10">
        <v>0</v>
      </c>
      <c r="R3675" s="10">
        <v>0</v>
      </c>
      <c r="S3675" s="10">
        <v>0</v>
      </c>
      <c r="T3675" s="50">
        <f t="shared" si="193"/>
        <v>453.80833333333334</v>
      </c>
      <c r="U3675" s="50">
        <f t="shared" si="193"/>
        <v>0</v>
      </c>
      <c r="V3675" s="50">
        <f t="shared" si="193"/>
        <v>0</v>
      </c>
      <c r="W3675" s="50">
        <f t="shared" si="193"/>
        <v>0</v>
      </c>
      <c r="X3675" s="50">
        <f t="shared" si="193"/>
        <v>0</v>
      </c>
      <c r="Y3675" s="50">
        <f t="shared" si="193"/>
        <v>0</v>
      </c>
      <c r="Z3675" s="50">
        <f t="shared" si="193"/>
        <v>0</v>
      </c>
      <c r="AA3675" s="50">
        <f t="shared" si="193"/>
        <v>0</v>
      </c>
      <c r="AB3675" s="50">
        <f t="shared" si="192"/>
        <v>453.80833333333334</v>
      </c>
      <c r="AC3675" s="48" t="str">
        <f>VLOOKUP(ПРОДАЖИ!C:C,'ИЗ ОСНОВЫ НОМЕНКЛАТУР'!D:E,2,0)</f>
        <v>Аксессуары для шкафов</v>
      </c>
      <c r="AD3675" s="48" t="str">
        <f>VLOOKUP(C:C,'ИЗ ОСНОВЫ НОМЕНКЛАТУР'!D:F,3,0)</f>
        <v>Вешалки встриваемые</v>
      </c>
      <c r="AE3675" s="48" t="str">
        <f>VLOOKUP(C:C,'ИЗ ОСНОВЫ НОМЕНКЛАТУР'!D:H,5,0)</f>
        <v>C</v>
      </c>
    </row>
    <row r="3676" spans="1:31" ht="9.6" customHeight="1" x14ac:dyDescent="0.2">
      <c r="A3676" s="45" t="s">
        <v>3579</v>
      </c>
      <c r="B3676" s="11"/>
      <c r="C3676" s="11" t="s">
        <v>3670</v>
      </c>
      <c r="D3676" s="44">
        <v>12</v>
      </c>
      <c r="E3676" s="44">
        <v>0</v>
      </c>
      <c r="F3676" s="48">
        <v>0</v>
      </c>
      <c r="G3676" s="48">
        <v>0</v>
      </c>
      <c r="H3676" s="44">
        <v>0</v>
      </c>
      <c r="I3676" s="44">
        <v>0</v>
      </c>
      <c r="J3676" s="44">
        <v>0</v>
      </c>
      <c r="K3676" s="48">
        <v>0</v>
      </c>
      <c r="L3676" s="49">
        <v>6780</v>
      </c>
      <c r="M3676" s="49">
        <v>0</v>
      </c>
      <c r="N3676" s="10">
        <v>0</v>
      </c>
      <c r="O3676" s="10">
        <v>0</v>
      </c>
      <c r="P3676" s="10">
        <v>0</v>
      </c>
      <c r="Q3676" s="10">
        <v>0</v>
      </c>
      <c r="R3676" s="10">
        <v>0</v>
      </c>
      <c r="S3676" s="10">
        <v>0</v>
      </c>
      <c r="T3676" s="50">
        <f t="shared" si="193"/>
        <v>565</v>
      </c>
      <c r="U3676" s="50">
        <f t="shared" si="193"/>
        <v>0</v>
      </c>
      <c r="V3676" s="50">
        <f t="shared" si="193"/>
        <v>0</v>
      </c>
      <c r="W3676" s="50">
        <f t="shared" si="193"/>
        <v>0</v>
      </c>
      <c r="X3676" s="50">
        <f t="shared" si="193"/>
        <v>0</v>
      </c>
      <c r="Y3676" s="50">
        <f t="shared" si="193"/>
        <v>0</v>
      </c>
      <c r="Z3676" s="50">
        <f t="shared" si="193"/>
        <v>0</v>
      </c>
      <c r="AA3676" s="50">
        <f t="shared" si="193"/>
        <v>0</v>
      </c>
      <c r="AB3676" s="50">
        <f t="shared" si="192"/>
        <v>565</v>
      </c>
      <c r="AC3676" s="48" t="str">
        <f>VLOOKUP(ПРОДАЖИ!C:C,'ИЗ ОСНОВЫ НОМЕНКЛАТУР'!D:E,2,0)</f>
        <v>Аксессуары для шкафов</v>
      </c>
      <c r="AD3676" s="48" t="str">
        <f>VLOOKUP(C:C,'ИЗ ОСНОВЫ НОМЕНКЛАТУР'!D:F,3,0)</f>
        <v>Вешалки встриваемые</v>
      </c>
      <c r="AE3676" s="48" t="str">
        <f>VLOOKUP(C:C,'ИЗ ОСНОВЫ НОМЕНКЛАТУР'!D:H,5,0)</f>
        <v>C</v>
      </c>
    </row>
    <row r="3677" spans="1:31" ht="9.6" customHeight="1" x14ac:dyDescent="0.2">
      <c r="A3677" s="45" t="s">
        <v>3579</v>
      </c>
      <c r="B3677" s="11"/>
      <c r="C3677" s="11" t="s">
        <v>3671</v>
      </c>
      <c r="D3677" s="44">
        <v>1</v>
      </c>
      <c r="E3677" s="44">
        <v>0</v>
      </c>
      <c r="F3677" s="48">
        <v>0</v>
      </c>
      <c r="G3677" s="48">
        <v>0</v>
      </c>
      <c r="H3677" s="44">
        <v>0</v>
      </c>
      <c r="I3677" s="44">
        <v>0</v>
      </c>
      <c r="J3677" s="44">
        <v>0</v>
      </c>
      <c r="K3677" s="48">
        <v>0</v>
      </c>
      <c r="L3677" s="49">
        <v>600</v>
      </c>
      <c r="M3677" s="49">
        <v>0</v>
      </c>
      <c r="N3677" s="10">
        <v>0</v>
      </c>
      <c r="O3677" s="10">
        <v>0</v>
      </c>
      <c r="P3677" s="10">
        <v>0</v>
      </c>
      <c r="Q3677" s="10">
        <v>0</v>
      </c>
      <c r="R3677" s="10">
        <v>0</v>
      </c>
      <c r="S3677" s="10">
        <v>0</v>
      </c>
      <c r="T3677" s="50">
        <f t="shared" si="193"/>
        <v>50</v>
      </c>
      <c r="U3677" s="50">
        <f t="shared" si="193"/>
        <v>0</v>
      </c>
      <c r="V3677" s="50">
        <f t="shared" si="193"/>
        <v>0</v>
      </c>
      <c r="W3677" s="50">
        <f t="shared" si="193"/>
        <v>0</v>
      </c>
      <c r="X3677" s="50">
        <f t="shared" si="193"/>
        <v>0</v>
      </c>
      <c r="Y3677" s="50">
        <f t="shared" si="193"/>
        <v>0</v>
      </c>
      <c r="Z3677" s="50">
        <f t="shared" si="193"/>
        <v>0</v>
      </c>
      <c r="AA3677" s="50">
        <f t="shared" si="193"/>
        <v>0</v>
      </c>
      <c r="AB3677" s="50">
        <f t="shared" si="192"/>
        <v>50</v>
      </c>
      <c r="AC3677" s="48" t="str">
        <f>VLOOKUP(ПРОДАЖИ!C:C,'ИЗ ОСНОВЫ НОМЕНКЛАТУР'!D:E,2,0)</f>
        <v>Аксессуары для шкафов</v>
      </c>
      <c r="AD3677" s="48" t="str">
        <f>VLOOKUP(C:C,'ИЗ ОСНОВЫ НОМЕНКЛАТУР'!D:F,3,0)</f>
        <v>Вешалки встриваемые</v>
      </c>
      <c r="AE3677" s="48" t="str">
        <f>VLOOKUP(C:C,'ИЗ ОСНОВЫ НОМЕНКЛАТУР'!D:H,5,0)</f>
        <v>C</v>
      </c>
    </row>
    <row r="3678" spans="1:31" ht="9.6" customHeight="1" x14ac:dyDescent="0.2">
      <c r="A3678" s="45" t="s">
        <v>3579</v>
      </c>
      <c r="B3678" s="46" t="s">
        <v>3672</v>
      </c>
      <c r="C3678" s="46"/>
      <c r="D3678" s="44">
        <v>0</v>
      </c>
      <c r="E3678" s="44">
        <v>0</v>
      </c>
      <c r="F3678" s="48">
        <v>0</v>
      </c>
      <c r="G3678" s="48">
        <v>0</v>
      </c>
      <c r="H3678" s="44">
        <v>0</v>
      </c>
      <c r="I3678" s="44">
        <v>0</v>
      </c>
      <c r="J3678" s="44">
        <v>0</v>
      </c>
      <c r="K3678" s="48">
        <v>0</v>
      </c>
      <c r="L3678" s="49">
        <v>0</v>
      </c>
      <c r="M3678" s="49">
        <v>0</v>
      </c>
      <c r="N3678" s="10">
        <v>0</v>
      </c>
      <c r="O3678" s="10">
        <v>0</v>
      </c>
      <c r="P3678" s="10">
        <v>0</v>
      </c>
      <c r="Q3678" s="10">
        <v>0</v>
      </c>
      <c r="R3678" s="10">
        <v>0</v>
      </c>
      <c r="S3678" s="10">
        <v>0</v>
      </c>
      <c r="T3678" s="50">
        <f t="shared" si="193"/>
        <v>0</v>
      </c>
      <c r="U3678" s="50">
        <f t="shared" si="193"/>
        <v>0</v>
      </c>
      <c r="V3678" s="50">
        <f t="shared" si="193"/>
        <v>0</v>
      </c>
      <c r="W3678" s="50">
        <f t="shared" si="193"/>
        <v>0</v>
      </c>
      <c r="X3678" s="50">
        <f t="shared" si="193"/>
        <v>0</v>
      </c>
      <c r="Y3678" s="50">
        <f t="shared" si="193"/>
        <v>0</v>
      </c>
      <c r="Z3678" s="50">
        <f t="shared" si="193"/>
        <v>0</v>
      </c>
      <c r="AA3678" s="50">
        <f t="shared" si="193"/>
        <v>0</v>
      </c>
      <c r="AB3678" s="50">
        <f t="shared" si="192"/>
        <v>0</v>
      </c>
      <c r="AC3678" s="48" t="e">
        <f>VLOOKUP(ПРОДАЖИ!C:C,'ИЗ ОСНОВЫ НОМЕНКЛАТУР'!D:E,2,0)</f>
        <v>#N/A</v>
      </c>
      <c r="AD3678" s="48" t="e">
        <f>VLOOKUP(C:C,'ИЗ ОСНОВЫ НОМЕНКЛАТУР'!D:F,3,0)</f>
        <v>#N/A</v>
      </c>
      <c r="AE3678" s="48" t="e">
        <f>VLOOKUP(C:C,'ИЗ ОСНОВЫ НОМЕНКЛАТУР'!D:H,5,0)</f>
        <v>#N/A</v>
      </c>
    </row>
    <row r="3679" spans="1:31" ht="9.6" customHeight="1" x14ac:dyDescent="0.2">
      <c r="A3679" s="45" t="s">
        <v>3579</v>
      </c>
      <c r="B3679" s="11"/>
      <c r="C3679" s="11" t="s">
        <v>3673</v>
      </c>
      <c r="D3679" s="44">
        <v>263</v>
      </c>
      <c r="E3679" s="44">
        <v>0</v>
      </c>
      <c r="F3679" s="48">
        <v>132</v>
      </c>
      <c r="G3679" s="48">
        <v>0</v>
      </c>
      <c r="H3679" s="44">
        <v>0</v>
      </c>
      <c r="I3679" s="44">
        <v>0</v>
      </c>
      <c r="J3679" s="44">
        <v>0</v>
      </c>
      <c r="K3679" s="48">
        <v>0</v>
      </c>
      <c r="L3679" s="49">
        <v>140705</v>
      </c>
      <c r="M3679" s="49">
        <v>0</v>
      </c>
      <c r="N3679" s="10">
        <v>70620</v>
      </c>
      <c r="O3679" s="10">
        <v>0</v>
      </c>
      <c r="P3679" s="10">
        <v>0</v>
      </c>
      <c r="Q3679" s="10">
        <v>0</v>
      </c>
      <c r="R3679" s="10">
        <v>0</v>
      </c>
      <c r="S3679" s="10">
        <v>0</v>
      </c>
      <c r="T3679" s="50">
        <f t="shared" si="193"/>
        <v>11725.416666666666</v>
      </c>
      <c r="U3679" s="50">
        <f t="shared" si="193"/>
        <v>0</v>
      </c>
      <c r="V3679" s="50">
        <f t="shared" si="193"/>
        <v>5885</v>
      </c>
      <c r="W3679" s="50">
        <f t="shared" si="193"/>
        <v>0</v>
      </c>
      <c r="X3679" s="50">
        <f t="shared" si="193"/>
        <v>0</v>
      </c>
      <c r="Y3679" s="50">
        <f t="shared" si="193"/>
        <v>0</v>
      </c>
      <c r="Z3679" s="50">
        <f t="shared" si="193"/>
        <v>0</v>
      </c>
      <c r="AA3679" s="50">
        <f t="shared" si="193"/>
        <v>0</v>
      </c>
      <c r="AB3679" s="50">
        <f t="shared" si="192"/>
        <v>17610.416666666664</v>
      </c>
      <c r="AC3679" s="48" t="str">
        <f>VLOOKUP(ПРОДАЖИ!C:C,'ИЗ ОСНОВЫ НОМЕНКЛАТУР'!D:E,2,0)</f>
        <v>Аксессуары для шкафов</v>
      </c>
      <c r="AD3679" s="48" t="str">
        <f>VLOOKUP(C:C,'ИЗ ОСНОВЫ НОМЕНКЛАТУР'!D:F,3,0)</f>
        <v>Системы для обуви</v>
      </c>
      <c r="AE3679" s="48" t="str">
        <f>VLOOKUP(C:C,'ИЗ ОСНОВЫ НОМЕНКЛАТУР'!D:H,5,0)</f>
        <v>B</v>
      </c>
    </row>
    <row r="3680" spans="1:31" ht="9.6" customHeight="1" x14ac:dyDescent="0.2">
      <c r="A3680" s="45" t="s">
        <v>3579</v>
      </c>
      <c r="B3680" s="11"/>
      <c r="C3680" s="11" t="s">
        <v>3674</v>
      </c>
      <c r="D3680" s="44">
        <v>159</v>
      </c>
      <c r="E3680" s="44">
        <v>4</v>
      </c>
      <c r="F3680" s="48">
        <v>98</v>
      </c>
      <c r="G3680" s="48">
        <v>0</v>
      </c>
      <c r="H3680" s="44">
        <v>0</v>
      </c>
      <c r="I3680" s="44">
        <v>0</v>
      </c>
      <c r="J3680" s="44">
        <v>37</v>
      </c>
      <c r="K3680" s="48">
        <v>0</v>
      </c>
      <c r="L3680" s="49">
        <v>135080</v>
      </c>
      <c r="M3680" s="49">
        <v>3400</v>
      </c>
      <c r="N3680" s="10">
        <v>82142.02</v>
      </c>
      <c r="O3680" s="10">
        <v>0</v>
      </c>
      <c r="P3680" s="10">
        <v>0</v>
      </c>
      <c r="Q3680" s="10">
        <v>0</v>
      </c>
      <c r="R3680" s="10">
        <v>29729.5</v>
      </c>
      <c r="S3680" s="10">
        <v>0</v>
      </c>
      <c r="T3680" s="50">
        <f t="shared" si="193"/>
        <v>11256.666666666666</v>
      </c>
      <c r="U3680" s="50">
        <f t="shared" si="193"/>
        <v>283.33333333333331</v>
      </c>
      <c r="V3680" s="50">
        <f t="shared" si="193"/>
        <v>6845.168333333334</v>
      </c>
      <c r="W3680" s="50">
        <f t="shared" si="193"/>
        <v>0</v>
      </c>
      <c r="X3680" s="50">
        <f t="shared" si="193"/>
        <v>0</v>
      </c>
      <c r="Y3680" s="50">
        <f t="shared" si="193"/>
        <v>0</v>
      </c>
      <c r="Z3680" s="50">
        <f t="shared" si="193"/>
        <v>2477.4583333333335</v>
      </c>
      <c r="AA3680" s="50">
        <f t="shared" si="193"/>
        <v>0</v>
      </c>
      <c r="AB3680" s="50">
        <f t="shared" si="192"/>
        <v>20862.626666666667</v>
      </c>
      <c r="AC3680" s="48" t="str">
        <f>VLOOKUP(ПРОДАЖИ!C:C,'ИЗ ОСНОВЫ НОМЕНКЛАТУР'!D:E,2,0)</f>
        <v>Аксессуары для шкафов</v>
      </c>
      <c r="AD3680" s="48" t="str">
        <f>VLOOKUP(C:C,'ИЗ ОСНОВЫ НОМЕНКЛАТУР'!D:F,3,0)</f>
        <v>Системы для обуви</v>
      </c>
      <c r="AE3680" s="48" t="str">
        <f>VLOOKUP(C:C,'ИЗ ОСНОВЫ НОМЕНКЛАТУР'!D:H,5,0)</f>
        <v>B</v>
      </c>
    </row>
    <row r="3681" spans="1:31" ht="9.6" customHeight="1" x14ac:dyDescent="0.2">
      <c r="A3681" s="45" t="s">
        <v>3579</v>
      </c>
      <c r="B3681" s="11"/>
      <c r="C3681" s="11" t="s">
        <v>3675</v>
      </c>
      <c r="D3681" s="44">
        <v>180</v>
      </c>
      <c r="E3681" s="44">
        <v>0</v>
      </c>
      <c r="F3681" s="48">
        <v>141</v>
      </c>
      <c r="G3681" s="48">
        <v>0</v>
      </c>
      <c r="H3681" s="44">
        <v>0</v>
      </c>
      <c r="I3681" s="44">
        <v>0</v>
      </c>
      <c r="J3681" s="44">
        <v>0</v>
      </c>
      <c r="K3681" s="48">
        <v>0</v>
      </c>
      <c r="L3681" s="49">
        <v>96300</v>
      </c>
      <c r="M3681" s="49">
        <v>0</v>
      </c>
      <c r="N3681" s="10">
        <v>75435</v>
      </c>
      <c r="O3681" s="10">
        <v>0</v>
      </c>
      <c r="P3681" s="10">
        <v>0</v>
      </c>
      <c r="Q3681" s="10">
        <v>0</v>
      </c>
      <c r="R3681" s="10">
        <v>0</v>
      </c>
      <c r="S3681" s="10">
        <v>0</v>
      </c>
      <c r="T3681" s="50">
        <f t="shared" si="193"/>
        <v>8025</v>
      </c>
      <c r="U3681" s="50">
        <f t="shared" si="193"/>
        <v>0</v>
      </c>
      <c r="V3681" s="50">
        <f t="shared" si="193"/>
        <v>6286.25</v>
      </c>
      <c r="W3681" s="50">
        <f t="shared" si="193"/>
        <v>0</v>
      </c>
      <c r="X3681" s="50">
        <f t="shared" si="193"/>
        <v>0</v>
      </c>
      <c r="Y3681" s="50">
        <f t="shared" si="193"/>
        <v>0</v>
      </c>
      <c r="Z3681" s="50">
        <f t="shared" si="193"/>
        <v>0</v>
      </c>
      <c r="AA3681" s="50">
        <f t="shared" si="193"/>
        <v>0</v>
      </c>
      <c r="AB3681" s="50">
        <f t="shared" si="192"/>
        <v>14311.25</v>
      </c>
      <c r="AC3681" s="48" t="str">
        <f>VLOOKUP(ПРОДАЖИ!C:C,'ИЗ ОСНОВЫ НОМЕНКЛАТУР'!D:E,2,0)</f>
        <v>Аксессуары для шкафов</v>
      </c>
      <c r="AD3681" s="48" t="str">
        <f>VLOOKUP(C:C,'ИЗ ОСНОВЫ НОМЕНКЛАТУР'!D:F,3,0)</f>
        <v>Системы для обуви</v>
      </c>
      <c r="AE3681" s="48" t="str">
        <f>VLOOKUP(C:C,'ИЗ ОСНОВЫ НОМЕНКЛАТУР'!D:H,5,0)</f>
        <v>B</v>
      </c>
    </row>
    <row r="3682" spans="1:31" ht="9.6" customHeight="1" x14ac:dyDescent="0.2">
      <c r="A3682" s="45" t="s">
        <v>3579</v>
      </c>
      <c r="B3682" s="11"/>
      <c r="C3682" s="11" t="s">
        <v>3676</v>
      </c>
      <c r="D3682" s="44">
        <v>0</v>
      </c>
      <c r="E3682" s="44">
        <v>0</v>
      </c>
      <c r="F3682" s="48">
        <v>0</v>
      </c>
      <c r="G3682" s="48">
        <v>0</v>
      </c>
      <c r="H3682" s="44">
        <v>4</v>
      </c>
      <c r="I3682" s="44">
        <v>36</v>
      </c>
      <c r="J3682" s="44">
        <v>0</v>
      </c>
      <c r="K3682" s="48">
        <v>0</v>
      </c>
      <c r="L3682" s="49">
        <v>0</v>
      </c>
      <c r="M3682" s="49">
        <v>0</v>
      </c>
      <c r="N3682" s="10">
        <v>0</v>
      </c>
      <c r="O3682" s="10">
        <v>0</v>
      </c>
      <c r="P3682" s="10">
        <v>4000</v>
      </c>
      <c r="Q3682" s="10">
        <v>36000</v>
      </c>
      <c r="R3682" s="10">
        <v>0</v>
      </c>
      <c r="S3682" s="10">
        <v>0</v>
      </c>
      <c r="T3682" s="50">
        <f t="shared" si="193"/>
        <v>0</v>
      </c>
      <c r="U3682" s="50">
        <f t="shared" si="193"/>
        <v>0</v>
      </c>
      <c r="V3682" s="50">
        <f t="shared" si="193"/>
        <v>0</v>
      </c>
      <c r="W3682" s="50">
        <f t="shared" si="193"/>
        <v>0</v>
      </c>
      <c r="X3682" s="50">
        <f t="shared" si="193"/>
        <v>333.33333333333331</v>
      </c>
      <c r="Y3682" s="50">
        <f t="shared" si="193"/>
        <v>3000</v>
      </c>
      <c r="Z3682" s="50">
        <f t="shared" si="193"/>
        <v>0</v>
      </c>
      <c r="AA3682" s="50">
        <f t="shared" si="193"/>
        <v>0</v>
      </c>
      <c r="AB3682" s="50">
        <f t="shared" si="192"/>
        <v>3333.3333333333335</v>
      </c>
      <c r="AC3682" s="48" t="str">
        <f>VLOOKUP(ПРОДАЖИ!C:C,'ИЗ ОСНОВЫ НОМЕНКЛАТУР'!D:E,2,0)</f>
        <v>Аксессуары для шкафов</v>
      </c>
      <c r="AD3682" s="48" t="str">
        <f>VLOOKUP(C:C,'ИЗ ОСНОВЫ НОМЕНКЛАТУР'!D:F,3,0)</f>
        <v>Системы для обуви</v>
      </c>
      <c r="AE3682" s="48" t="str">
        <f>VLOOKUP(C:C,'ИЗ ОСНОВЫ НОМЕНКЛАТУР'!D:H,5,0)</f>
        <v>C</v>
      </c>
    </row>
    <row r="3683" spans="1:31" ht="9.6" customHeight="1" x14ac:dyDescent="0.2">
      <c r="A3683" s="45" t="s">
        <v>3579</v>
      </c>
      <c r="B3683" s="46" t="s">
        <v>3677</v>
      </c>
      <c r="C3683" s="46"/>
      <c r="D3683" s="44">
        <v>0</v>
      </c>
      <c r="E3683" s="44">
        <v>0</v>
      </c>
      <c r="F3683" s="48">
        <v>0</v>
      </c>
      <c r="G3683" s="48">
        <v>0</v>
      </c>
      <c r="H3683" s="44">
        <v>0</v>
      </c>
      <c r="I3683" s="44">
        <v>0</v>
      </c>
      <c r="J3683" s="44">
        <v>0</v>
      </c>
      <c r="K3683" s="48">
        <v>0</v>
      </c>
      <c r="L3683" s="49">
        <v>0</v>
      </c>
      <c r="M3683" s="49">
        <v>0</v>
      </c>
      <c r="N3683" s="10">
        <v>0</v>
      </c>
      <c r="O3683" s="10">
        <v>0</v>
      </c>
      <c r="P3683" s="10">
        <v>0</v>
      </c>
      <c r="Q3683" s="10">
        <v>0</v>
      </c>
      <c r="R3683" s="10">
        <v>0</v>
      </c>
      <c r="S3683" s="10">
        <v>0</v>
      </c>
      <c r="T3683" s="50">
        <f t="shared" si="193"/>
        <v>0</v>
      </c>
      <c r="U3683" s="50">
        <f t="shared" si="193"/>
        <v>0</v>
      </c>
      <c r="V3683" s="50">
        <f t="shared" si="193"/>
        <v>0</v>
      </c>
      <c r="W3683" s="50">
        <f t="shared" si="193"/>
        <v>0</v>
      </c>
      <c r="X3683" s="50">
        <f t="shared" si="193"/>
        <v>0</v>
      </c>
      <c r="Y3683" s="50">
        <f t="shared" si="193"/>
        <v>0</v>
      </c>
      <c r="Z3683" s="50">
        <f t="shared" si="193"/>
        <v>0</v>
      </c>
      <c r="AA3683" s="50">
        <f t="shared" si="193"/>
        <v>0</v>
      </c>
      <c r="AB3683" s="50">
        <f t="shared" si="192"/>
        <v>0</v>
      </c>
      <c r="AC3683" s="48" t="e">
        <f>VLOOKUP(ПРОДАЖИ!C:C,'ИЗ ОСНОВЫ НОМЕНКЛАТУР'!D:E,2,0)</f>
        <v>#N/A</v>
      </c>
      <c r="AD3683" s="48" t="e">
        <f>VLOOKUP(C:C,'ИЗ ОСНОВЫ НОМЕНКЛАТУР'!D:F,3,0)</f>
        <v>#N/A</v>
      </c>
      <c r="AE3683" s="48" t="e">
        <f>VLOOKUP(C:C,'ИЗ ОСНОВЫ НОМЕНКЛАТУР'!D:H,5,0)</f>
        <v>#N/A</v>
      </c>
    </row>
    <row r="3684" spans="1:31" ht="9.6" customHeight="1" x14ac:dyDescent="0.2">
      <c r="A3684" s="45" t="s">
        <v>3579</v>
      </c>
      <c r="B3684" s="11"/>
      <c r="C3684" s="11" t="s">
        <v>3678</v>
      </c>
      <c r="D3684" s="44">
        <v>0</v>
      </c>
      <c r="E3684" s="44">
        <v>0</v>
      </c>
      <c r="F3684" s="48">
        <v>0</v>
      </c>
      <c r="G3684" s="48">
        <v>0</v>
      </c>
      <c r="H3684" s="44">
        <v>1</v>
      </c>
      <c r="I3684" s="44">
        <v>6</v>
      </c>
      <c r="J3684" s="44">
        <v>0</v>
      </c>
      <c r="K3684" s="48">
        <v>0</v>
      </c>
      <c r="L3684" s="49">
        <v>0</v>
      </c>
      <c r="M3684" s="49">
        <v>0</v>
      </c>
      <c r="N3684" s="10">
        <v>0</v>
      </c>
      <c r="O3684" s="10">
        <v>0</v>
      </c>
      <c r="P3684" s="10">
        <v>19505</v>
      </c>
      <c r="Q3684" s="10">
        <v>120167</v>
      </c>
      <c r="R3684" s="10">
        <v>0</v>
      </c>
      <c r="S3684" s="10">
        <v>0</v>
      </c>
      <c r="T3684" s="50">
        <f t="shared" si="193"/>
        <v>0</v>
      </c>
      <c r="U3684" s="50">
        <f t="shared" si="193"/>
        <v>0</v>
      </c>
      <c r="V3684" s="50">
        <f t="shared" si="193"/>
        <v>0</v>
      </c>
      <c r="W3684" s="50">
        <f t="shared" si="193"/>
        <v>0</v>
      </c>
      <c r="X3684" s="50">
        <f t="shared" si="193"/>
        <v>1625.4166666666667</v>
      </c>
      <c r="Y3684" s="50">
        <f t="shared" si="193"/>
        <v>10013.916666666666</v>
      </c>
      <c r="Z3684" s="50">
        <f t="shared" si="193"/>
        <v>0</v>
      </c>
      <c r="AA3684" s="50">
        <f t="shared" si="193"/>
        <v>0</v>
      </c>
      <c r="AB3684" s="50">
        <f t="shared" si="192"/>
        <v>11639.333333333332</v>
      </c>
      <c r="AC3684" s="48" t="str">
        <f>VLOOKUP(ПРОДАЖИ!C:C,'ИЗ ОСНОВЫ НОМЕНКЛАТУР'!D:E,2,0)</f>
        <v>Аксессуары для шкафов</v>
      </c>
      <c r="AD3684" s="48" t="str">
        <f>VLOOKUP(C:C,'ИЗ ОСНОВЫ НОМЕНКЛАТУР'!D:F,3,0)</f>
        <v>Пантографы</v>
      </c>
      <c r="AE3684" s="48" t="str">
        <f>VLOOKUP(C:C,'ИЗ ОСНОВЫ НОМЕНКЛАТУР'!D:H,5,0)</f>
        <v>C</v>
      </c>
    </row>
    <row r="3685" spans="1:31" ht="9.6" customHeight="1" x14ac:dyDescent="0.2">
      <c r="A3685" s="45" t="s">
        <v>3579</v>
      </c>
      <c r="B3685" s="11"/>
      <c r="C3685" s="11" t="s">
        <v>3679</v>
      </c>
      <c r="D3685" s="44">
        <v>0</v>
      </c>
      <c r="E3685" s="44">
        <v>0</v>
      </c>
      <c r="F3685" s="48">
        <v>0</v>
      </c>
      <c r="G3685" s="48">
        <v>0</v>
      </c>
      <c r="H3685" s="44">
        <v>0</v>
      </c>
      <c r="I3685" s="44">
        <v>5</v>
      </c>
      <c r="J3685" s="44">
        <v>0</v>
      </c>
      <c r="K3685" s="48">
        <v>0</v>
      </c>
      <c r="L3685" s="49">
        <v>0</v>
      </c>
      <c r="M3685" s="49">
        <v>0</v>
      </c>
      <c r="N3685" s="10">
        <v>0</v>
      </c>
      <c r="O3685" s="10">
        <v>0</v>
      </c>
      <c r="P3685" s="10">
        <v>0</v>
      </c>
      <c r="Q3685" s="10">
        <v>92744</v>
      </c>
      <c r="R3685" s="10">
        <v>0</v>
      </c>
      <c r="S3685" s="10">
        <v>0</v>
      </c>
      <c r="T3685" s="50">
        <f t="shared" si="193"/>
        <v>0</v>
      </c>
      <c r="U3685" s="50">
        <f t="shared" si="193"/>
        <v>0</v>
      </c>
      <c r="V3685" s="50">
        <f t="shared" si="193"/>
        <v>0</v>
      </c>
      <c r="W3685" s="50">
        <f t="shared" si="193"/>
        <v>0</v>
      </c>
      <c r="X3685" s="50">
        <f t="shared" si="193"/>
        <v>0</v>
      </c>
      <c r="Y3685" s="50">
        <f t="shared" si="193"/>
        <v>7728.666666666667</v>
      </c>
      <c r="Z3685" s="50">
        <f t="shared" si="193"/>
        <v>0</v>
      </c>
      <c r="AA3685" s="50">
        <f t="shared" si="193"/>
        <v>0</v>
      </c>
      <c r="AB3685" s="50">
        <f t="shared" si="192"/>
        <v>7728.666666666667</v>
      </c>
      <c r="AC3685" s="48" t="str">
        <f>VLOOKUP(ПРОДАЖИ!C:C,'ИЗ ОСНОВЫ НОМЕНКЛАТУР'!D:E,2,0)</f>
        <v>Аксессуары для шкафов</v>
      </c>
      <c r="AD3685" s="48" t="str">
        <f>VLOOKUP(C:C,'ИЗ ОСНОВЫ НОМЕНКЛАТУР'!D:F,3,0)</f>
        <v>Пантографы</v>
      </c>
      <c r="AE3685" s="48" t="str">
        <f>VLOOKUP(C:C,'ИЗ ОСНОВЫ НОМЕНКЛАТУР'!D:H,5,0)</f>
        <v>C</v>
      </c>
    </row>
    <row r="3686" spans="1:31" ht="9.6" customHeight="1" x14ac:dyDescent="0.2">
      <c r="A3686" s="45" t="s">
        <v>3579</v>
      </c>
      <c r="B3686" s="11"/>
      <c r="C3686" s="11" t="s">
        <v>3680</v>
      </c>
      <c r="D3686" s="44">
        <v>6</v>
      </c>
      <c r="E3686" s="44">
        <v>0</v>
      </c>
      <c r="F3686" s="48">
        <v>0</v>
      </c>
      <c r="G3686" s="48">
        <v>0</v>
      </c>
      <c r="H3686" s="44">
        <v>0</v>
      </c>
      <c r="I3686" s="44">
        <v>0</v>
      </c>
      <c r="J3686" s="44">
        <v>0</v>
      </c>
      <c r="K3686" s="48">
        <v>0</v>
      </c>
      <c r="L3686" s="49">
        <v>72000</v>
      </c>
      <c r="M3686" s="49">
        <v>0</v>
      </c>
      <c r="N3686" s="10">
        <v>0</v>
      </c>
      <c r="O3686" s="10">
        <v>0</v>
      </c>
      <c r="P3686" s="10">
        <v>0</v>
      </c>
      <c r="Q3686" s="10">
        <v>0</v>
      </c>
      <c r="R3686" s="10">
        <v>0</v>
      </c>
      <c r="S3686" s="10">
        <v>0</v>
      </c>
      <c r="T3686" s="50">
        <f t="shared" si="193"/>
        <v>6000</v>
      </c>
      <c r="U3686" s="50">
        <f t="shared" si="193"/>
        <v>0</v>
      </c>
      <c r="V3686" s="50">
        <f t="shared" si="193"/>
        <v>0</v>
      </c>
      <c r="W3686" s="50">
        <f t="shared" si="193"/>
        <v>0</v>
      </c>
      <c r="X3686" s="50">
        <f t="shared" si="193"/>
        <v>0</v>
      </c>
      <c r="Y3686" s="50">
        <f t="shared" si="193"/>
        <v>0</v>
      </c>
      <c r="Z3686" s="50">
        <f t="shared" si="193"/>
        <v>0</v>
      </c>
      <c r="AA3686" s="50">
        <f t="shared" si="193"/>
        <v>0</v>
      </c>
      <c r="AB3686" s="50">
        <f t="shared" si="192"/>
        <v>6000</v>
      </c>
      <c r="AC3686" s="48" t="str">
        <f>VLOOKUP(ПРОДАЖИ!C:C,'ИЗ ОСНОВЫ НОМЕНКЛАТУР'!D:E,2,0)</f>
        <v>Аксессуары для шкафов</v>
      </c>
      <c r="AD3686" s="48" t="str">
        <f>VLOOKUP(C:C,'ИЗ ОСНОВЫ НОМЕНКЛАТУР'!D:F,3,0)</f>
        <v>Пантографы</v>
      </c>
      <c r="AE3686" s="48" t="str">
        <f>VLOOKUP(C:C,'ИЗ ОСНОВЫ НОМЕНКЛАТУР'!D:H,5,0)</f>
        <v>C</v>
      </c>
    </row>
    <row r="3687" spans="1:31" ht="9.6" customHeight="1" x14ac:dyDescent="0.2">
      <c r="A3687" s="45" t="s">
        <v>3579</v>
      </c>
      <c r="B3687" s="11"/>
      <c r="C3687" s="11" t="s">
        <v>3681</v>
      </c>
      <c r="D3687" s="44">
        <v>2</v>
      </c>
      <c r="E3687" s="44">
        <v>0</v>
      </c>
      <c r="F3687" s="48">
        <v>2</v>
      </c>
      <c r="G3687" s="48">
        <v>0</v>
      </c>
      <c r="H3687" s="44">
        <v>0</v>
      </c>
      <c r="I3687" s="44">
        <v>0</v>
      </c>
      <c r="J3687" s="44">
        <v>0</v>
      </c>
      <c r="K3687" s="48">
        <v>0</v>
      </c>
      <c r="L3687" s="49">
        <v>24000</v>
      </c>
      <c r="M3687" s="49">
        <v>0</v>
      </c>
      <c r="N3687" s="10">
        <v>24000</v>
      </c>
      <c r="O3687" s="10">
        <v>0</v>
      </c>
      <c r="P3687" s="10">
        <v>0</v>
      </c>
      <c r="Q3687" s="10">
        <v>0</v>
      </c>
      <c r="R3687" s="10">
        <v>0</v>
      </c>
      <c r="S3687" s="10">
        <v>0</v>
      </c>
      <c r="T3687" s="50">
        <f t="shared" si="193"/>
        <v>2000</v>
      </c>
      <c r="U3687" s="50">
        <f t="shared" si="193"/>
        <v>0</v>
      </c>
      <c r="V3687" s="50">
        <f t="shared" si="193"/>
        <v>2000</v>
      </c>
      <c r="W3687" s="50">
        <f t="shared" si="193"/>
        <v>0</v>
      </c>
      <c r="X3687" s="50">
        <f t="shared" si="193"/>
        <v>0</v>
      </c>
      <c r="Y3687" s="50">
        <f t="shared" si="193"/>
        <v>0</v>
      </c>
      <c r="Z3687" s="50">
        <f t="shared" si="193"/>
        <v>0</v>
      </c>
      <c r="AA3687" s="50">
        <f t="shared" si="193"/>
        <v>0</v>
      </c>
      <c r="AB3687" s="50">
        <f t="shared" si="192"/>
        <v>4000</v>
      </c>
      <c r="AC3687" s="48" t="str">
        <f>VLOOKUP(ПРОДАЖИ!C:C,'ИЗ ОСНОВЫ НОМЕНКЛАТУР'!D:E,2,0)</f>
        <v>Аксессуары для шкафов</v>
      </c>
      <c r="AD3687" s="48" t="str">
        <f>VLOOKUP(C:C,'ИЗ ОСНОВЫ НОМЕНКЛАТУР'!D:F,3,0)</f>
        <v>Пантографы</v>
      </c>
      <c r="AE3687" s="48" t="str">
        <f>VLOOKUP(C:C,'ИЗ ОСНОВЫ НОМЕНКЛАТУР'!D:H,5,0)</f>
        <v>C</v>
      </c>
    </row>
    <row r="3688" spans="1:31" ht="9.6" customHeight="1" x14ac:dyDescent="0.2">
      <c r="A3688" s="45" t="s">
        <v>3579</v>
      </c>
      <c r="B3688" s="11"/>
      <c r="C3688" s="11" t="s">
        <v>3682</v>
      </c>
      <c r="D3688" s="44">
        <v>0</v>
      </c>
      <c r="E3688" s="44">
        <v>0</v>
      </c>
      <c r="F3688" s="48">
        <v>0</v>
      </c>
      <c r="G3688" s="48">
        <v>0</v>
      </c>
      <c r="H3688" s="44">
        <v>0</v>
      </c>
      <c r="I3688" s="44">
        <v>0</v>
      </c>
      <c r="J3688" s="44">
        <v>2</v>
      </c>
      <c r="K3688" s="48">
        <v>0</v>
      </c>
      <c r="L3688" s="49">
        <v>0</v>
      </c>
      <c r="M3688" s="49">
        <v>0</v>
      </c>
      <c r="N3688" s="10">
        <v>0</v>
      </c>
      <c r="O3688" s="10">
        <v>0</v>
      </c>
      <c r="P3688" s="10">
        <v>0</v>
      </c>
      <c r="Q3688" s="10">
        <v>0</v>
      </c>
      <c r="R3688" s="10">
        <v>16454</v>
      </c>
      <c r="S3688" s="10">
        <v>0</v>
      </c>
      <c r="T3688" s="50">
        <f t="shared" si="193"/>
        <v>0</v>
      </c>
      <c r="U3688" s="50">
        <f t="shared" si="193"/>
        <v>0</v>
      </c>
      <c r="V3688" s="50">
        <f t="shared" si="193"/>
        <v>0</v>
      </c>
      <c r="W3688" s="50">
        <f t="shared" si="193"/>
        <v>0</v>
      </c>
      <c r="X3688" s="50">
        <f t="shared" si="193"/>
        <v>0</v>
      </c>
      <c r="Y3688" s="50">
        <f t="shared" si="193"/>
        <v>0</v>
      </c>
      <c r="Z3688" s="50">
        <f t="shared" si="193"/>
        <v>1371.1666666666667</v>
      </c>
      <c r="AA3688" s="50">
        <f t="shared" si="193"/>
        <v>0</v>
      </c>
      <c r="AB3688" s="50">
        <f t="shared" si="192"/>
        <v>1371.1666666666667</v>
      </c>
      <c r="AC3688" s="48" t="str">
        <f>VLOOKUP(ПРОДАЖИ!C:C,'ИЗ ОСНОВЫ НОМЕНКЛАТУР'!D:E,2,0)</f>
        <v>Аксессуары для шкафов</v>
      </c>
      <c r="AD3688" s="48" t="str">
        <f>VLOOKUP(C:C,'ИЗ ОСНОВЫ НОМЕНКЛАТУР'!D:F,3,0)</f>
        <v>Пантографы</v>
      </c>
      <c r="AE3688" s="48" t="str">
        <f>VLOOKUP(C:C,'ИЗ ОСНОВЫ НОМЕНКЛАТУР'!D:H,5,0)</f>
        <v>C</v>
      </c>
    </row>
    <row r="3689" spans="1:31" ht="9.6" customHeight="1" x14ac:dyDescent="0.2">
      <c r="A3689" s="45" t="s">
        <v>3579</v>
      </c>
      <c r="B3689" s="46" t="s">
        <v>3683</v>
      </c>
      <c r="C3689" s="46"/>
      <c r="D3689" s="44">
        <v>0</v>
      </c>
      <c r="E3689" s="44">
        <v>0</v>
      </c>
      <c r="F3689" s="48">
        <v>0</v>
      </c>
      <c r="G3689" s="48">
        <v>0</v>
      </c>
      <c r="H3689" s="44">
        <v>0</v>
      </c>
      <c r="I3689" s="44">
        <v>0</v>
      </c>
      <c r="J3689" s="44">
        <v>0</v>
      </c>
      <c r="K3689" s="48">
        <v>0</v>
      </c>
      <c r="L3689" s="49">
        <v>0</v>
      </c>
      <c r="M3689" s="49">
        <v>0</v>
      </c>
      <c r="N3689" s="10">
        <v>0</v>
      </c>
      <c r="O3689" s="10">
        <v>0</v>
      </c>
      <c r="P3689" s="10">
        <v>0</v>
      </c>
      <c r="Q3689" s="10">
        <v>0</v>
      </c>
      <c r="R3689" s="10">
        <v>0</v>
      </c>
      <c r="S3689" s="10">
        <v>0</v>
      </c>
      <c r="T3689" s="50">
        <f t="shared" si="193"/>
        <v>0</v>
      </c>
      <c r="U3689" s="50">
        <f t="shared" si="193"/>
        <v>0</v>
      </c>
      <c r="V3689" s="50">
        <f t="shared" si="193"/>
        <v>0</v>
      </c>
      <c r="W3689" s="50">
        <f t="shared" si="193"/>
        <v>0</v>
      </c>
      <c r="X3689" s="50">
        <f t="shared" si="193"/>
        <v>0</v>
      </c>
      <c r="Y3689" s="50">
        <f t="shared" si="193"/>
        <v>0</v>
      </c>
      <c r="Z3689" s="50">
        <f t="shared" si="193"/>
        <v>0</v>
      </c>
      <c r="AA3689" s="50">
        <f t="shared" si="193"/>
        <v>0</v>
      </c>
      <c r="AB3689" s="50">
        <f t="shared" si="192"/>
        <v>0</v>
      </c>
      <c r="AC3689" s="48" t="e">
        <f>VLOOKUP(ПРОДАЖИ!C:C,'ИЗ ОСНОВЫ НОМЕНКЛАТУР'!D:E,2,0)</f>
        <v>#N/A</v>
      </c>
      <c r="AD3689" s="48" t="e">
        <f>VLOOKUP(C:C,'ИЗ ОСНОВЫ НОМЕНКЛАТУР'!D:F,3,0)</f>
        <v>#N/A</v>
      </c>
      <c r="AE3689" s="48" t="e">
        <f>VLOOKUP(C:C,'ИЗ ОСНОВЫ НОМЕНКЛАТУР'!D:H,5,0)</f>
        <v>#N/A</v>
      </c>
    </row>
    <row r="3690" spans="1:31" ht="9.6" customHeight="1" x14ac:dyDescent="0.2">
      <c r="A3690" s="45" t="s">
        <v>3579</v>
      </c>
      <c r="B3690" s="11"/>
      <c r="C3690" s="11" t="s">
        <v>3684</v>
      </c>
      <c r="D3690" s="44">
        <v>0</v>
      </c>
      <c r="E3690" s="44">
        <v>0</v>
      </c>
      <c r="F3690" s="48">
        <v>0</v>
      </c>
      <c r="G3690" s="48">
        <v>0</v>
      </c>
      <c r="H3690" s="44">
        <v>1</v>
      </c>
      <c r="I3690" s="44">
        <v>4</v>
      </c>
      <c r="J3690" s="44">
        <v>0</v>
      </c>
      <c r="K3690" s="48">
        <v>0</v>
      </c>
      <c r="L3690" s="49">
        <v>0</v>
      </c>
      <c r="M3690" s="49">
        <v>0</v>
      </c>
      <c r="N3690" s="10">
        <v>0</v>
      </c>
      <c r="O3690" s="10">
        <v>0</v>
      </c>
      <c r="P3690" s="10">
        <v>21802</v>
      </c>
      <c r="Q3690" s="10">
        <v>82700</v>
      </c>
      <c r="R3690" s="10">
        <v>0</v>
      </c>
      <c r="S3690" s="10">
        <v>0</v>
      </c>
      <c r="T3690" s="50">
        <f t="shared" si="193"/>
        <v>0</v>
      </c>
      <c r="U3690" s="50">
        <f t="shared" si="193"/>
        <v>0</v>
      </c>
      <c r="V3690" s="50">
        <f t="shared" si="193"/>
        <v>0</v>
      </c>
      <c r="W3690" s="50">
        <f t="shared" si="193"/>
        <v>0</v>
      </c>
      <c r="X3690" s="50">
        <f t="shared" si="193"/>
        <v>1816.8333333333333</v>
      </c>
      <c r="Y3690" s="50">
        <f t="shared" si="193"/>
        <v>6891.666666666667</v>
      </c>
      <c r="Z3690" s="50">
        <f t="shared" si="193"/>
        <v>0</v>
      </c>
      <c r="AA3690" s="50">
        <f t="shared" si="193"/>
        <v>0</v>
      </c>
      <c r="AB3690" s="50">
        <f t="shared" si="192"/>
        <v>8708.5</v>
      </c>
      <c r="AC3690" s="48" t="str">
        <f>VLOOKUP(ПРОДАЖИ!C:C,'ИЗ ОСНОВЫ НОМЕНКЛАТУР'!D:E,2,0)</f>
        <v>Аксессуары для шкафов</v>
      </c>
      <c r="AD3690" s="48" t="str">
        <f>VLOOKUP(C:C,'ИЗ ОСНОВЫ НОМЕНКЛАТУР'!D:F,3,0)</f>
        <v>Брючницы</v>
      </c>
      <c r="AE3690" s="48" t="str">
        <f>VLOOKUP(C:C,'ИЗ ОСНОВЫ НОМЕНКЛАТУР'!D:H,5,0)</f>
        <v>C</v>
      </c>
    </row>
    <row r="3691" spans="1:31" ht="9.6" customHeight="1" x14ac:dyDescent="0.2">
      <c r="A3691" s="45" t="s">
        <v>3579</v>
      </c>
      <c r="B3691" s="11"/>
      <c r="C3691" s="11" t="s">
        <v>3685</v>
      </c>
      <c r="D3691" s="44">
        <v>0</v>
      </c>
      <c r="E3691" s="44">
        <v>0</v>
      </c>
      <c r="F3691" s="48">
        <v>0</v>
      </c>
      <c r="G3691" s="48">
        <v>0</v>
      </c>
      <c r="H3691" s="44">
        <v>2</v>
      </c>
      <c r="I3691" s="44">
        <v>2</v>
      </c>
      <c r="J3691" s="44">
        <v>0</v>
      </c>
      <c r="K3691" s="48">
        <v>0</v>
      </c>
      <c r="L3691" s="49">
        <v>0</v>
      </c>
      <c r="M3691" s="49">
        <v>0</v>
      </c>
      <c r="N3691" s="10">
        <v>0</v>
      </c>
      <c r="O3691" s="10">
        <v>0</v>
      </c>
      <c r="P3691" s="10">
        <v>31167</v>
      </c>
      <c r="Q3691" s="10">
        <v>37530</v>
      </c>
      <c r="R3691" s="10">
        <v>0</v>
      </c>
      <c r="S3691" s="10">
        <v>0</v>
      </c>
      <c r="T3691" s="50">
        <f t="shared" si="193"/>
        <v>0</v>
      </c>
      <c r="U3691" s="50">
        <f t="shared" si="193"/>
        <v>0</v>
      </c>
      <c r="V3691" s="50">
        <f t="shared" si="193"/>
        <v>0</v>
      </c>
      <c r="W3691" s="50">
        <f t="shared" si="193"/>
        <v>0</v>
      </c>
      <c r="X3691" s="50">
        <f t="shared" si="193"/>
        <v>2597.25</v>
      </c>
      <c r="Y3691" s="50">
        <f t="shared" si="193"/>
        <v>3127.5</v>
      </c>
      <c r="Z3691" s="50">
        <f t="shared" si="193"/>
        <v>0</v>
      </c>
      <c r="AA3691" s="50">
        <f t="shared" si="193"/>
        <v>0</v>
      </c>
      <c r="AB3691" s="50">
        <f t="shared" si="192"/>
        <v>5724.75</v>
      </c>
      <c r="AC3691" s="48" t="str">
        <f>VLOOKUP(ПРОДАЖИ!C:C,'ИЗ ОСНОВЫ НОМЕНКЛАТУР'!D:E,2,0)</f>
        <v>Аксессуары для шкафов</v>
      </c>
      <c r="AD3691" s="48" t="str">
        <f>VLOOKUP(C:C,'ИЗ ОСНОВЫ НОМЕНКЛАТУР'!D:F,3,0)</f>
        <v>Брючницы</v>
      </c>
      <c r="AE3691" s="48" t="str">
        <f>VLOOKUP(C:C,'ИЗ ОСНОВЫ НОМЕНКЛАТУР'!D:H,5,0)</f>
        <v>C</v>
      </c>
    </row>
    <row r="3692" spans="1:31" ht="9.6" customHeight="1" x14ac:dyDescent="0.2">
      <c r="A3692" s="45" t="s">
        <v>3579</v>
      </c>
      <c r="B3692" s="11"/>
      <c r="C3692" s="11" t="s">
        <v>3686</v>
      </c>
      <c r="D3692" s="44">
        <v>0</v>
      </c>
      <c r="E3692" s="44">
        <v>0</v>
      </c>
      <c r="F3692" s="48">
        <v>0</v>
      </c>
      <c r="G3692" s="48">
        <v>0</v>
      </c>
      <c r="H3692" s="44">
        <v>0</v>
      </c>
      <c r="I3692" s="44">
        <v>2</v>
      </c>
      <c r="J3692" s="44">
        <v>0</v>
      </c>
      <c r="K3692" s="48">
        <v>0</v>
      </c>
      <c r="L3692" s="49">
        <v>0</v>
      </c>
      <c r="M3692" s="49">
        <v>0</v>
      </c>
      <c r="N3692" s="10">
        <v>0</v>
      </c>
      <c r="O3692" s="10">
        <v>0</v>
      </c>
      <c r="P3692" s="10">
        <v>0</v>
      </c>
      <c r="Q3692" s="10">
        <v>39072</v>
      </c>
      <c r="R3692" s="10">
        <v>0</v>
      </c>
      <c r="S3692" s="10">
        <v>0</v>
      </c>
      <c r="T3692" s="50">
        <f t="shared" si="193"/>
        <v>0</v>
      </c>
      <c r="U3692" s="50">
        <f t="shared" si="193"/>
        <v>0</v>
      </c>
      <c r="V3692" s="50">
        <f t="shared" si="193"/>
        <v>0</v>
      </c>
      <c r="W3692" s="50">
        <f t="shared" si="193"/>
        <v>0</v>
      </c>
      <c r="X3692" s="50">
        <f t="shared" si="193"/>
        <v>0</v>
      </c>
      <c r="Y3692" s="50">
        <f t="shared" si="193"/>
        <v>3256</v>
      </c>
      <c r="Z3692" s="50">
        <f t="shared" si="193"/>
        <v>0</v>
      </c>
      <c r="AA3692" s="50">
        <f t="shared" ref="AA3692:AA3755" si="194">S3692/12</f>
        <v>0</v>
      </c>
      <c r="AB3692" s="50">
        <f t="shared" si="192"/>
        <v>3256</v>
      </c>
      <c r="AC3692" s="48" t="str">
        <f>VLOOKUP(ПРОДАЖИ!C:C,'ИЗ ОСНОВЫ НОМЕНКЛАТУР'!D:E,2,0)</f>
        <v>Аксессуары для шкафов</v>
      </c>
      <c r="AD3692" s="48" t="str">
        <f>VLOOKUP(C:C,'ИЗ ОСНОВЫ НОМЕНКЛАТУР'!D:F,3,0)</f>
        <v>Брючницы</v>
      </c>
      <c r="AE3692" s="48" t="str">
        <f>VLOOKUP(C:C,'ИЗ ОСНОВЫ НОМЕНКЛАТУР'!D:H,5,0)</f>
        <v>C</v>
      </c>
    </row>
    <row r="3693" spans="1:31" ht="9.6" customHeight="1" x14ac:dyDescent="0.2">
      <c r="A3693" s="45" t="s">
        <v>3579</v>
      </c>
      <c r="B3693" s="11"/>
      <c r="C3693" s="11" t="s">
        <v>3687</v>
      </c>
      <c r="D3693" s="44">
        <v>1</v>
      </c>
      <c r="E3693" s="44">
        <v>0</v>
      </c>
      <c r="F3693" s="48">
        <v>0</v>
      </c>
      <c r="G3693" s="48">
        <v>0</v>
      </c>
      <c r="H3693" s="44">
        <v>0</v>
      </c>
      <c r="I3693" s="44">
        <v>0</v>
      </c>
      <c r="J3693" s="44">
        <v>0</v>
      </c>
      <c r="K3693" s="48">
        <v>0</v>
      </c>
      <c r="L3693" s="49">
        <v>23360</v>
      </c>
      <c r="M3693" s="49">
        <v>0</v>
      </c>
      <c r="N3693" s="10">
        <v>0</v>
      </c>
      <c r="O3693" s="10">
        <v>0</v>
      </c>
      <c r="P3693" s="10">
        <v>0</v>
      </c>
      <c r="Q3693" s="10">
        <v>0</v>
      </c>
      <c r="R3693" s="10">
        <v>0</v>
      </c>
      <c r="S3693" s="10">
        <v>0</v>
      </c>
      <c r="T3693" s="50">
        <f t="shared" ref="T3693:Z3729" si="195">L3693/12</f>
        <v>1946.6666666666667</v>
      </c>
      <c r="U3693" s="50">
        <f t="shared" si="195"/>
        <v>0</v>
      </c>
      <c r="V3693" s="50">
        <f t="shared" si="195"/>
        <v>0</v>
      </c>
      <c r="W3693" s="50">
        <f t="shared" si="195"/>
        <v>0</v>
      </c>
      <c r="X3693" s="50">
        <f t="shared" si="195"/>
        <v>0</v>
      </c>
      <c r="Y3693" s="50">
        <f t="shared" si="195"/>
        <v>0</v>
      </c>
      <c r="Z3693" s="50">
        <f t="shared" si="195"/>
        <v>0</v>
      </c>
      <c r="AA3693" s="50">
        <f t="shared" si="194"/>
        <v>0</v>
      </c>
      <c r="AB3693" s="50">
        <f t="shared" si="192"/>
        <v>1946.6666666666667</v>
      </c>
      <c r="AC3693" s="48" t="str">
        <f>VLOOKUP(ПРОДАЖИ!C:C,'ИЗ ОСНОВЫ НОМЕНКЛАТУР'!D:E,2,0)</f>
        <v>Аксессуары для шкафов</v>
      </c>
      <c r="AD3693" s="48" t="str">
        <f>VLOOKUP(C:C,'ИЗ ОСНОВЫ НОМЕНКЛАТУР'!D:F,3,0)</f>
        <v>Брючницы</v>
      </c>
      <c r="AE3693" s="48" t="str">
        <f>VLOOKUP(C:C,'ИЗ ОСНОВЫ НОМЕНКЛАТУР'!D:H,5,0)</f>
        <v>C</v>
      </c>
    </row>
    <row r="3694" spans="1:31" ht="9.6" customHeight="1" x14ac:dyDescent="0.2">
      <c r="A3694" s="45" t="s">
        <v>3579</v>
      </c>
      <c r="B3694" s="11"/>
      <c r="C3694" s="11" t="s">
        <v>3688</v>
      </c>
      <c r="D3694" s="44">
        <v>0</v>
      </c>
      <c r="E3694" s="44">
        <v>0</v>
      </c>
      <c r="F3694" s="48">
        <v>1</v>
      </c>
      <c r="G3694" s="48">
        <v>0</v>
      </c>
      <c r="H3694" s="44">
        <v>0</v>
      </c>
      <c r="I3694" s="44">
        <v>0</v>
      </c>
      <c r="J3694" s="44">
        <v>0</v>
      </c>
      <c r="K3694" s="48">
        <v>0</v>
      </c>
      <c r="L3694" s="49">
        <v>0</v>
      </c>
      <c r="M3694" s="49">
        <v>0</v>
      </c>
      <c r="N3694" s="10">
        <v>1894.12</v>
      </c>
      <c r="O3694" s="10">
        <v>0</v>
      </c>
      <c r="P3694" s="10">
        <v>0</v>
      </c>
      <c r="Q3694" s="10">
        <v>0</v>
      </c>
      <c r="R3694" s="10">
        <v>0</v>
      </c>
      <c r="S3694" s="10">
        <v>0</v>
      </c>
      <c r="T3694" s="50">
        <f t="shared" si="195"/>
        <v>0</v>
      </c>
      <c r="U3694" s="50">
        <f t="shared" si="195"/>
        <v>0</v>
      </c>
      <c r="V3694" s="50">
        <f t="shared" si="195"/>
        <v>157.84333333333333</v>
      </c>
      <c r="W3694" s="50">
        <f t="shared" si="195"/>
        <v>0</v>
      </c>
      <c r="X3694" s="50">
        <f t="shared" si="195"/>
        <v>0</v>
      </c>
      <c r="Y3694" s="50">
        <f t="shared" si="195"/>
        <v>0</v>
      </c>
      <c r="Z3694" s="50">
        <f t="shared" si="195"/>
        <v>0</v>
      </c>
      <c r="AA3694" s="50">
        <f t="shared" si="194"/>
        <v>0</v>
      </c>
      <c r="AB3694" s="50">
        <f t="shared" si="192"/>
        <v>157.84333333333333</v>
      </c>
      <c r="AC3694" s="48" t="str">
        <f>VLOOKUP(ПРОДАЖИ!C:C,'ИЗ ОСНОВЫ НОМЕНКЛАТУР'!D:E,2,0)</f>
        <v>Аксессуары для шкафов</v>
      </c>
      <c r="AD3694" s="48" t="str">
        <f>VLOOKUP(C:C,'ИЗ ОСНОВЫ НОМЕНКЛАТУР'!D:F,3,0)</f>
        <v>Брючницы</v>
      </c>
      <c r="AE3694" s="48" t="str">
        <f>VLOOKUP(C:C,'ИЗ ОСНОВЫ НОМЕНКЛАТУР'!D:H,5,0)</f>
        <v>C</v>
      </c>
    </row>
    <row r="3695" spans="1:31" ht="9.6" customHeight="1" x14ac:dyDescent="0.2">
      <c r="A3695" s="45" t="s">
        <v>3579</v>
      </c>
      <c r="B3695" s="11"/>
      <c r="C3695" s="11" t="s">
        <v>3689</v>
      </c>
      <c r="D3695" s="44">
        <v>0</v>
      </c>
      <c r="E3695" s="44">
        <v>0</v>
      </c>
      <c r="F3695" s="48">
        <v>2</v>
      </c>
      <c r="G3695" s="48">
        <v>0</v>
      </c>
      <c r="H3695" s="44">
        <v>0</v>
      </c>
      <c r="I3695" s="44">
        <v>0</v>
      </c>
      <c r="J3695" s="44">
        <v>0</v>
      </c>
      <c r="K3695" s="48">
        <v>0</v>
      </c>
      <c r="L3695" s="49">
        <v>0</v>
      </c>
      <c r="M3695" s="49">
        <v>0</v>
      </c>
      <c r="N3695" s="10">
        <v>4724.38</v>
      </c>
      <c r="O3695" s="10">
        <v>0</v>
      </c>
      <c r="P3695" s="10">
        <v>0</v>
      </c>
      <c r="Q3695" s="10">
        <v>0</v>
      </c>
      <c r="R3695" s="10">
        <v>0</v>
      </c>
      <c r="S3695" s="10">
        <v>0</v>
      </c>
      <c r="T3695" s="50">
        <f t="shared" si="195"/>
        <v>0</v>
      </c>
      <c r="U3695" s="50">
        <f t="shared" si="195"/>
        <v>0</v>
      </c>
      <c r="V3695" s="50">
        <f t="shared" si="195"/>
        <v>393.69833333333332</v>
      </c>
      <c r="W3695" s="50">
        <f t="shared" si="195"/>
        <v>0</v>
      </c>
      <c r="X3695" s="50">
        <f t="shared" si="195"/>
        <v>0</v>
      </c>
      <c r="Y3695" s="50">
        <f t="shared" si="195"/>
        <v>0</v>
      </c>
      <c r="Z3695" s="50">
        <f t="shared" si="195"/>
        <v>0</v>
      </c>
      <c r="AA3695" s="50">
        <f t="shared" si="194"/>
        <v>0</v>
      </c>
      <c r="AB3695" s="50">
        <f t="shared" si="192"/>
        <v>393.69833333333332</v>
      </c>
      <c r="AC3695" s="48" t="str">
        <f>VLOOKUP(ПРОДАЖИ!C:C,'ИЗ ОСНОВЫ НОМЕНКЛАТУР'!D:E,2,0)</f>
        <v>Аксессуары для шкафов</v>
      </c>
      <c r="AD3695" s="48" t="str">
        <f>VLOOKUP(C:C,'ИЗ ОСНОВЫ НОМЕНКЛАТУР'!D:F,3,0)</f>
        <v>Брючницы</v>
      </c>
      <c r="AE3695" s="48" t="str">
        <f>VLOOKUP(C:C,'ИЗ ОСНОВЫ НОМЕНКЛАТУР'!D:H,5,0)</f>
        <v>C</v>
      </c>
    </row>
    <row r="3696" spans="1:31" ht="9.6" customHeight="1" x14ac:dyDescent="0.2">
      <c r="A3696" s="45" t="s">
        <v>3579</v>
      </c>
      <c r="B3696" s="11"/>
      <c r="C3696" s="11" t="s">
        <v>3690</v>
      </c>
      <c r="D3696" s="44">
        <v>0</v>
      </c>
      <c r="E3696" s="44">
        <v>0</v>
      </c>
      <c r="F3696" s="48">
        <v>6</v>
      </c>
      <c r="G3696" s="48">
        <v>0</v>
      </c>
      <c r="H3696" s="44">
        <v>0</v>
      </c>
      <c r="I3696" s="44">
        <v>0</v>
      </c>
      <c r="J3696" s="44">
        <v>0</v>
      </c>
      <c r="K3696" s="48">
        <v>0</v>
      </c>
      <c r="L3696" s="49">
        <v>0</v>
      </c>
      <c r="M3696" s="49">
        <v>0</v>
      </c>
      <c r="N3696" s="10">
        <v>8749.2999999999993</v>
      </c>
      <c r="O3696" s="10">
        <v>0</v>
      </c>
      <c r="P3696" s="10">
        <v>0</v>
      </c>
      <c r="Q3696" s="10">
        <v>0</v>
      </c>
      <c r="R3696" s="10">
        <v>0</v>
      </c>
      <c r="S3696" s="10">
        <v>0</v>
      </c>
      <c r="T3696" s="50">
        <f t="shared" si="195"/>
        <v>0</v>
      </c>
      <c r="U3696" s="50">
        <f t="shared" si="195"/>
        <v>0</v>
      </c>
      <c r="V3696" s="50">
        <f t="shared" si="195"/>
        <v>729.10833333333323</v>
      </c>
      <c r="W3696" s="50">
        <f t="shared" si="195"/>
        <v>0</v>
      </c>
      <c r="X3696" s="50">
        <f t="shared" si="195"/>
        <v>0</v>
      </c>
      <c r="Y3696" s="50">
        <f t="shared" si="195"/>
        <v>0</v>
      </c>
      <c r="Z3696" s="50">
        <f t="shared" si="195"/>
        <v>0</v>
      </c>
      <c r="AA3696" s="50">
        <f t="shared" si="194"/>
        <v>0</v>
      </c>
      <c r="AB3696" s="50">
        <f t="shared" si="192"/>
        <v>729.10833333333323</v>
      </c>
      <c r="AC3696" s="48" t="str">
        <f>VLOOKUP(ПРОДАЖИ!C:C,'ИЗ ОСНОВЫ НОМЕНКЛАТУР'!D:E,2,0)</f>
        <v>Аксессуары для шкафов</v>
      </c>
      <c r="AD3696" s="48" t="str">
        <f>VLOOKUP(C:C,'ИЗ ОСНОВЫ НОМЕНКЛАТУР'!D:F,3,0)</f>
        <v>Брючницы</v>
      </c>
      <c r="AE3696" s="48" t="str">
        <f>VLOOKUP(C:C,'ИЗ ОСНОВЫ НОМЕНКЛАТУР'!D:H,5,0)</f>
        <v>C</v>
      </c>
    </row>
    <row r="3697" spans="1:31" ht="9.6" customHeight="1" x14ac:dyDescent="0.2">
      <c r="A3697" s="45" t="s">
        <v>3579</v>
      </c>
      <c r="B3697" s="11"/>
      <c r="C3697" s="11" t="s">
        <v>3691</v>
      </c>
      <c r="D3697" s="44">
        <v>0</v>
      </c>
      <c r="E3697" s="44">
        <v>0</v>
      </c>
      <c r="F3697" s="48">
        <v>8</v>
      </c>
      <c r="G3697" s="48">
        <v>0</v>
      </c>
      <c r="H3697" s="44">
        <v>0</v>
      </c>
      <c r="I3697" s="44">
        <v>0</v>
      </c>
      <c r="J3697" s="44">
        <v>0</v>
      </c>
      <c r="K3697" s="48">
        <v>0</v>
      </c>
      <c r="L3697" s="49">
        <v>0</v>
      </c>
      <c r="M3697" s="49">
        <v>0</v>
      </c>
      <c r="N3697" s="10">
        <v>14621.44</v>
      </c>
      <c r="O3697" s="10">
        <v>0</v>
      </c>
      <c r="P3697" s="10">
        <v>0</v>
      </c>
      <c r="Q3697" s="10">
        <v>0</v>
      </c>
      <c r="R3697" s="10">
        <v>0</v>
      </c>
      <c r="S3697" s="10">
        <v>0</v>
      </c>
      <c r="T3697" s="50">
        <f t="shared" si="195"/>
        <v>0</v>
      </c>
      <c r="U3697" s="50">
        <f t="shared" si="195"/>
        <v>0</v>
      </c>
      <c r="V3697" s="50">
        <f t="shared" si="195"/>
        <v>1218.4533333333334</v>
      </c>
      <c r="W3697" s="50">
        <f t="shared" si="195"/>
        <v>0</v>
      </c>
      <c r="X3697" s="50">
        <f t="shared" si="195"/>
        <v>0</v>
      </c>
      <c r="Y3697" s="50">
        <f t="shared" si="195"/>
        <v>0</v>
      </c>
      <c r="Z3697" s="50">
        <f t="shared" si="195"/>
        <v>0</v>
      </c>
      <c r="AA3697" s="50">
        <f t="shared" si="194"/>
        <v>0</v>
      </c>
      <c r="AB3697" s="50">
        <f t="shared" si="192"/>
        <v>1218.4533333333334</v>
      </c>
      <c r="AC3697" s="48" t="str">
        <f>VLOOKUP(ПРОДАЖИ!C:C,'ИЗ ОСНОВЫ НОМЕНКЛАТУР'!D:E,2,0)</f>
        <v>Аксессуары для шкафов</v>
      </c>
      <c r="AD3697" s="48" t="str">
        <f>VLOOKUP(C:C,'ИЗ ОСНОВЫ НОМЕНКЛАТУР'!D:F,3,0)</f>
        <v>Брючницы</v>
      </c>
      <c r="AE3697" s="48" t="str">
        <f>VLOOKUP(C:C,'ИЗ ОСНОВЫ НОМЕНКЛАТУР'!D:H,5,0)</f>
        <v>C</v>
      </c>
    </row>
    <row r="3698" spans="1:31" ht="9.6" customHeight="1" x14ac:dyDescent="0.2">
      <c r="A3698" s="45" t="s">
        <v>3579</v>
      </c>
      <c r="B3698" s="46" t="s">
        <v>3692</v>
      </c>
      <c r="C3698" s="46"/>
      <c r="D3698" s="44">
        <v>0</v>
      </c>
      <c r="E3698" s="44">
        <v>0</v>
      </c>
      <c r="F3698" s="48">
        <v>0</v>
      </c>
      <c r="G3698" s="48">
        <v>0</v>
      </c>
      <c r="H3698" s="44">
        <v>0</v>
      </c>
      <c r="I3698" s="44">
        <v>0</v>
      </c>
      <c r="J3698" s="44">
        <v>0</v>
      </c>
      <c r="K3698" s="48">
        <v>0</v>
      </c>
      <c r="L3698" s="49">
        <v>0</v>
      </c>
      <c r="M3698" s="49">
        <v>0</v>
      </c>
      <c r="N3698" s="10">
        <v>0</v>
      </c>
      <c r="O3698" s="10">
        <v>0</v>
      </c>
      <c r="P3698" s="10">
        <v>0</v>
      </c>
      <c r="Q3698" s="10">
        <v>0</v>
      </c>
      <c r="R3698" s="10">
        <v>0</v>
      </c>
      <c r="S3698" s="10">
        <v>0</v>
      </c>
      <c r="T3698" s="50">
        <f t="shared" si="195"/>
        <v>0</v>
      </c>
      <c r="U3698" s="50">
        <f t="shared" si="195"/>
        <v>0</v>
      </c>
      <c r="V3698" s="50">
        <f t="shared" si="195"/>
        <v>0</v>
      </c>
      <c r="W3698" s="50">
        <f t="shared" si="195"/>
        <v>0</v>
      </c>
      <c r="X3698" s="50">
        <f t="shared" si="195"/>
        <v>0</v>
      </c>
      <c r="Y3698" s="50">
        <f t="shared" si="195"/>
        <v>0</v>
      </c>
      <c r="Z3698" s="50">
        <f t="shared" si="195"/>
        <v>0</v>
      </c>
      <c r="AA3698" s="50">
        <f t="shared" si="194"/>
        <v>0</v>
      </c>
      <c r="AB3698" s="50">
        <f t="shared" si="192"/>
        <v>0</v>
      </c>
      <c r="AC3698" s="48" t="e">
        <f>VLOOKUP(ПРОДАЖИ!C:C,'ИЗ ОСНОВЫ НОМЕНКЛАТУР'!D:E,2,0)</f>
        <v>#N/A</v>
      </c>
      <c r="AD3698" s="48" t="e">
        <f>VLOOKUP(C:C,'ИЗ ОСНОВЫ НОМЕНКЛАТУР'!D:F,3,0)</f>
        <v>#N/A</v>
      </c>
      <c r="AE3698" s="48" t="e">
        <f>VLOOKUP(C:C,'ИЗ ОСНОВЫ НОМЕНКЛАТУР'!D:H,5,0)</f>
        <v>#N/A</v>
      </c>
    </row>
    <row r="3699" spans="1:31" ht="9.6" customHeight="1" x14ac:dyDescent="0.2">
      <c r="A3699" s="45" t="s">
        <v>3579</v>
      </c>
      <c r="B3699" s="11"/>
      <c r="C3699" s="11" t="s">
        <v>3693</v>
      </c>
      <c r="D3699" s="44">
        <v>2</v>
      </c>
      <c r="E3699" s="44">
        <v>1</v>
      </c>
      <c r="F3699" s="48">
        <v>0</v>
      </c>
      <c r="G3699" s="48">
        <v>0</v>
      </c>
      <c r="H3699" s="44">
        <v>0</v>
      </c>
      <c r="I3699" s="44">
        <v>0</v>
      </c>
      <c r="J3699" s="44">
        <v>0</v>
      </c>
      <c r="K3699" s="48">
        <v>0</v>
      </c>
      <c r="L3699" s="49">
        <v>56604</v>
      </c>
      <c r="M3699" s="49">
        <v>10000</v>
      </c>
      <c r="N3699" s="10">
        <v>0</v>
      </c>
      <c r="O3699" s="10">
        <v>0</v>
      </c>
      <c r="P3699" s="10">
        <v>0</v>
      </c>
      <c r="Q3699" s="10">
        <v>0</v>
      </c>
      <c r="R3699" s="10">
        <v>0</v>
      </c>
      <c r="S3699" s="10">
        <v>0</v>
      </c>
      <c r="T3699" s="50">
        <f t="shared" si="195"/>
        <v>4717</v>
      </c>
      <c r="U3699" s="50">
        <f t="shared" si="195"/>
        <v>833.33333333333337</v>
      </c>
      <c r="V3699" s="50">
        <f t="shared" si="195"/>
        <v>0</v>
      </c>
      <c r="W3699" s="50">
        <f t="shared" si="195"/>
        <v>0</v>
      </c>
      <c r="X3699" s="50">
        <f t="shared" si="195"/>
        <v>0</v>
      </c>
      <c r="Y3699" s="50">
        <f t="shared" si="195"/>
        <v>0</v>
      </c>
      <c r="Z3699" s="50">
        <f t="shared" si="195"/>
        <v>0</v>
      </c>
      <c r="AA3699" s="50">
        <f t="shared" si="194"/>
        <v>0</v>
      </c>
      <c r="AB3699" s="50">
        <f t="shared" si="192"/>
        <v>5550.333333333333</v>
      </c>
      <c r="AC3699" s="48" t="str">
        <f>VLOOKUP(ПРОДАЖИ!C:C,'ИЗ ОСНОВЫ НОМЕНКЛАТУР'!D:E,2,0)</f>
        <v>Аксессуары для шкафов</v>
      </c>
      <c r="AD3699" s="48" t="str">
        <f>VLOOKUP(C:C,'ИЗ ОСНОВЫ НОМЕНКЛАТУР'!D:F,3,0)</f>
        <v>Доски гладильные</v>
      </c>
      <c r="AE3699" s="48" t="str">
        <f>VLOOKUP(C:C,'ИЗ ОСНОВЫ НОМЕНКЛАТУР'!D:H,5,0)</f>
        <v>C</v>
      </c>
    </row>
    <row r="3700" spans="1:31" ht="9.6" customHeight="1" x14ac:dyDescent="0.2">
      <c r="A3700" s="45" t="s">
        <v>3579</v>
      </c>
      <c r="B3700" s="11"/>
      <c r="C3700" s="11" t="s">
        <v>3694</v>
      </c>
      <c r="D3700" s="44">
        <v>0</v>
      </c>
      <c r="E3700" s="44">
        <v>0</v>
      </c>
      <c r="F3700" s="48">
        <v>0</v>
      </c>
      <c r="G3700" s="48">
        <v>0</v>
      </c>
      <c r="H3700" s="44">
        <v>0</v>
      </c>
      <c r="I3700" s="44">
        <v>0</v>
      </c>
      <c r="J3700" s="44">
        <v>68</v>
      </c>
      <c r="K3700" s="48">
        <v>0</v>
      </c>
      <c r="L3700" s="49">
        <v>0</v>
      </c>
      <c r="M3700" s="49">
        <v>0</v>
      </c>
      <c r="N3700" s="10">
        <v>0</v>
      </c>
      <c r="O3700" s="10">
        <v>0</v>
      </c>
      <c r="P3700" s="10">
        <v>0</v>
      </c>
      <c r="Q3700" s="10">
        <v>0</v>
      </c>
      <c r="R3700" s="10">
        <v>13215.1</v>
      </c>
      <c r="S3700" s="10">
        <v>0</v>
      </c>
      <c r="T3700" s="50">
        <f t="shared" si="195"/>
        <v>0</v>
      </c>
      <c r="U3700" s="50">
        <f t="shared" si="195"/>
        <v>0</v>
      </c>
      <c r="V3700" s="50">
        <f t="shared" si="195"/>
        <v>0</v>
      </c>
      <c r="W3700" s="50">
        <f t="shared" si="195"/>
        <v>0</v>
      </c>
      <c r="X3700" s="50">
        <f t="shared" si="195"/>
        <v>0</v>
      </c>
      <c r="Y3700" s="50">
        <f t="shared" si="195"/>
        <v>0</v>
      </c>
      <c r="Z3700" s="50">
        <f t="shared" si="195"/>
        <v>1101.2583333333334</v>
      </c>
      <c r="AA3700" s="50">
        <f t="shared" si="194"/>
        <v>0</v>
      </c>
      <c r="AB3700" s="50">
        <f t="shared" si="192"/>
        <v>1101.2583333333334</v>
      </c>
      <c r="AC3700" s="48" t="str">
        <f>VLOOKUP(ПРОДАЖИ!C:C,'ИЗ ОСНОВЫ НОМЕНКЛАТУР'!D:E,2,0)</f>
        <v>Аксессуары для шкафов</v>
      </c>
      <c r="AD3700" s="48" t="str">
        <f>VLOOKUP(C:C,'ИЗ ОСНОВЫ НОМЕНКЛАТУР'!D:F,3,0)</f>
        <v>Доски гладильные</v>
      </c>
      <c r="AE3700" s="48" t="str">
        <f>VLOOKUP(C:C,'ИЗ ОСНОВЫ НОМЕНКЛАТУР'!D:H,5,0)</f>
        <v>B</v>
      </c>
    </row>
    <row r="3701" spans="1:31" ht="9.6" customHeight="1" x14ac:dyDescent="0.2">
      <c r="A3701" s="45" t="s">
        <v>3579</v>
      </c>
      <c r="B3701" s="11"/>
      <c r="C3701" s="11" t="s">
        <v>3695</v>
      </c>
      <c r="D3701" s="44">
        <v>0</v>
      </c>
      <c r="E3701" s="44">
        <v>0</v>
      </c>
      <c r="F3701" s="48">
        <v>0</v>
      </c>
      <c r="G3701" s="48">
        <v>0</v>
      </c>
      <c r="H3701" s="44">
        <v>0</v>
      </c>
      <c r="I3701" s="44">
        <v>0</v>
      </c>
      <c r="J3701" s="44">
        <v>62</v>
      </c>
      <c r="K3701" s="48">
        <v>0</v>
      </c>
      <c r="L3701" s="49">
        <v>0</v>
      </c>
      <c r="M3701" s="49">
        <v>0</v>
      </c>
      <c r="N3701" s="10">
        <v>0</v>
      </c>
      <c r="O3701" s="10">
        <v>0</v>
      </c>
      <c r="P3701" s="10">
        <v>0</v>
      </c>
      <c r="Q3701" s="10">
        <v>0</v>
      </c>
      <c r="R3701" s="10">
        <v>6079.84</v>
      </c>
      <c r="S3701" s="10">
        <v>0</v>
      </c>
      <c r="T3701" s="50">
        <f t="shared" si="195"/>
        <v>0</v>
      </c>
      <c r="U3701" s="50">
        <f t="shared" si="195"/>
        <v>0</v>
      </c>
      <c r="V3701" s="50">
        <f t="shared" si="195"/>
        <v>0</v>
      </c>
      <c r="W3701" s="50">
        <f t="shared" si="195"/>
        <v>0</v>
      </c>
      <c r="X3701" s="50">
        <f t="shared" si="195"/>
        <v>0</v>
      </c>
      <c r="Y3701" s="50">
        <f t="shared" si="195"/>
        <v>0</v>
      </c>
      <c r="Z3701" s="50">
        <f t="shared" si="195"/>
        <v>506.65333333333336</v>
      </c>
      <c r="AA3701" s="50">
        <f t="shared" si="194"/>
        <v>0</v>
      </c>
      <c r="AB3701" s="50">
        <f t="shared" si="192"/>
        <v>506.65333333333336</v>
      </c>
      <c r="AC3701" s="48" t="str">
        <f>VLOOKUP(ПРОДАЖИ!C:C,'ИЗ ОСНОВЫ НОМЕНКЛАТУР'!D:E,2,0)</f>
        <v>Аксессуары для шкафов</v>
      </c>
      <c r="AD3701" s="48" t="str">
        <f>VLOOKUP(C:C,'ИЗ ОСНОВЫ НОМЕНКЛАТУР'!D:F,3,0)</f>
        <v>Доски гладильные</v>
      </c>
      <c r="AE3701" s="48" t="str">
        <f>VLOOKUP(C:C,'ИЗ ОСНОВЫ НОМЕНКЛАТУР'!D:H,5,0)</f>
        <v>B</v>
      </c>
    </row>
    <row r="3702" spans="1:31" ht="9.6" customHeight="1" x14ac:dyDescent="0.2">
      <c r="A3702" s="45" t="s">
        <v>3579</v>
      </c>
      <c r="B3702" s="11"/>
      <c r="C3702" s="11" t="s">
        <v>3696</v>
      </c>
      <c r="D3702" s="44">
        <v>0</v>
      </c>
      <c r="E3702" s="44">
        <v>0</v>
      </c>
      <c r="F3702" s="48">
        <v>0</v>
      </c>
      <c r="G3702" s="48">
        <v>0</v>
      </c>
      <c r="H3702" s="44">
        <v>0</v>
      </c>
      <c r="I3702" s="44">
        <v>0</v>
      </c>
      <c r="J3702" s="44">
        <v>20</v>
      </c>
      <c r="K3702" s="48">
        <v>44</v>
      </c>
      <c r="L3702" s="49">
        <v>0</v>
      </c>
      <c r="M3702" s="49">
        <v>0</v>
      </c>
      <c r="N3702" s="10">
        <v>0</v>
      </c>
      <c r="O3702" s="10">
        <v>0</v>
      </c>
      <c r="P3702" s="10">
        <v>0</v>
      </c>
      <c r="Q3702" s="10">
        <v>0</v>
      </c>
      <c r="R3702" s="10">
        <v>10000</v>
      </c>
      <c r="S3702" s="10">
        <v>22000</v>
      </c>
      <c r="T3702" s="50">
        <f t="shared" si="195"/>
        <v>0</v>
      </c>
      <c r="U3702" s="50">
        <f t="shared" si="195"/>
        <v>0</v>
      </c>
      <c r="V3702" s="50">
        <f t="shared" si="195"/>
        <v>0</v>
      </c>
      <c r="W3702" s="50">
        <f t="shared" si="195"/>
        <v>0</v>
      </c>
      <c r="X3702" s="50">
        <f t="shared" si="195"/>
        <v>0</v>
      </c>
      <c r="Y3702" s="50">
        <f t="shared" si="195"/>
        <v>0</v>
      </c>
      <c r="Z3702" s="50">
        <f t="shared" si="195"/>
        <v>833.33333333333337</v>
      </c>
      <c r="AA3702" s="50">
        <f t="shared" si="194"/>
        <v>1833.3333333333333</v>
      </c>
      <c r="AB3702" s="50">
        <f t="shared" si="192"/>
        <v>2666.6666666666665</v>
      </c>
      <c r="AC3702" s="48" t="str">
        <f>VLOOKUP(ПРОДАЖИ!C:C,'ИЗ ОСНОВЫ НОМЕНКЛАТУР'!D:E,2,0)</f>
        <v>Аксессуары для шкафов</v>
      </c>
      <c r="AD3702" s="48" t="str">
        <f>VLOOKUP(C:C,'ИЗ ОСНОВЫ НОМЕНКЛАТУР'!D:F,3,0)</f>
        <v>Доски гладильные</v>
      </c>
      <c r="AE3702" s="48" t="str">
        <f>VLOOKUP(C:C,'ИЗ ОСНОВЫ НОМЕНКЛАТУР'!D:H,5,0)</f>
        <v>B</v>
      </c>
    </row>
    <row r="3703" spans="1:31" ht="9.6" customHeight="1" x14ac:dyDescent="0.2">
      <c r="A3703" s="45" t="s">
        <v>3579</v>
      </c>
      <c r="B3703" s="11"/>
      <c r="C3703" s="11" t="s">
        <v>3697</v>
      </c>
      <c r="D3703" s="44">
        <v>0</v>
      </c>
      <c r="E3703" s="44">
        <v>0</v>
      </c>
      <c r="F3703" s="48">
        <v>0</v>
      </c>
      <c r="G3703" s="48">
        <v>0</v>
      </c>
      <c r="H3703" s="44">
        <v>0</v>
      </c>
      <c r="I3703" s="44">
        <v>0</v>
      </c>
      <c r="J3703" s="44">
        <v>10</v>
      </c>
      <c r="K3703" s="48">
        <v>3</v>
      </c>
      <c r="L3703" s="49">
        <v>0</v>
      </c>
      <c r="M3703" s="49">
        <v>0</v>
      </c>
      <c r="N3703" s="10">
        <v>0</v>
      </c>
      <c r="O3703" s="10">
        <v>0</v>
      </c>
      <c r="P3703" s="10">
        <v>0</v>
      </c>
      <c r="Q3703" s="10">
        <v>0</v>
      </c>
      <c r="R3703" s="10">
        <v>5000</v>
      </c>
      <c r="S3703" s="10">
        <v>1500</v>
      </c>
      <c r="T3703" s="50">
        <f t="shared" si="195"/>
        <v>0</v>
      </c>
      <c r="U3703" s="50">
        <f t="shared" si="195"/>
        <v>0</v>
      </c>
      <c r="V3703" s="50">
        <f t="shared" si="195"/>
        <v>0</v>
      </c>
      <c r="W3703" s="50">
        <f t="shared" si="195"/>
        <v>0</v>
      </c>
      <c r="X3703" s="50">
        <f t="shared" si="195"/>
        <v>0</v>
      </c>
      <c r="Y3703" s="50">
        <f t="shared" si="195"/>
        <v>0</v>
      </c>
      <c r="Z3703" s="50">
        <f t="shared" si="195"/>
        <v>416.66666666666669</v>
      </c>
      <c r="AA3703" s="50">
        <f t="shared" si="194"/>
        <v>125</v>
      </c>
      <c r="AB3703" s="50">
        <f t="shared" si="192"/>
        <v>541.66666666666674</v>
      </c>
      <c r="AC3703" s="48" t="str">
        <f>VLOOKUP(ПРОДАЖИ!C:C,'ИЗ ОСНОВЫ НОМЕНКЛАТУР'!D:E,2,0)</f>
        <v>Аксессуары для шкафов</v>
      </c>
      <c r="AD3703" s="48" t="str">
        <f>VLOOKUP(C:C,'ИЗ ОСНОВЫ НОМЕНКЛАТУР'!D:F,3,0)</f>
        <v>Доски гладильные</v>
      </c>
      <c r="AE3703" s="48" t="str">
        <f>VLOOKUP(C:C,'ИЗ ОСНОВЫ НОМЕНКЛАТУР'!D:H,5,0)</f>
        <v>C</v>
      </c>
    </row>
    <row r="3704" spans="1:31" ht="9.6" customHeight="1" x14ac:dyDescent="0.2">
      <c r="A3704" s="45" t="s">
        <v>3579</v>
      </c>
      <c r="B3704" s="46" t="s">
        <v>3698</v>
      </c>
      <c r="C3704" s="46"/>
      <c r="D3704" s="44">
        <v>0</v>
      </c>
      <c r="E3704" s="44">
        <v>0</v>
      </c>
      <c r="F3704" s="48">
        <v>0</v>
      </c>
      <c r="G3704" s="48">
        <v>0</v>
      </c>
      <c r="H3704" s="44">
        <v>0</v>
      </c>
      <c r="I3704" s="44">
        <v>0</v>
      </c>
      <c r="J3704" s="44">
        <v>0</v>
      </c>
      <c r="K3704" s="48">
        <v>0</v>
      </c>
      <c r="L3704" s="49">
        <v>0</v>
      </c>
      <c r="M3704" s="49">
        <v>0</v>
      </c>
      <c r="N3704" s="10">
        <v>0</v>
      </c>
      <c r="O3704" s="10">
        <v>0</v>
      </c>
      <c r="P3704" s="10">
        <v>0</v>
      </c>
      <c r="Q3704" s="10">
        <v>0</v>
      </c>
      <c r="R3704" s="10">
        <v>0</v>
      </c>
      <c r="S3704" s="10">
        <v>0</v>
      </c>
      <c r="T3704" s="50">
        <f t="shared" si="195"/>
        <v>0</v>
      </c>
      <c r="U3704" s="50">
        <f t="shared" si="195"/>
        <v>0</v>
      </c>
      <c r="V3704" s="50">
        <f t="shared" si="195"/>
        <v>0</v>
      </c>
      <c r="W3704" s="50">
        <f t="shared" si="195"/>
        <v>0</v>
      </c>
      <c r="X3704" s="50">
        <f t="shared" si="195"/>
        <v>0</v>
      </c>
      <c r="Y3704" s="50">
        <f t="shared" si="195"/>
        <v>0</v>
      </c>
      <c r="Z3704" s="50">
        <f t="shared" si="195"/>
        <v>0</v>
      </c>
      <c r="AA3704" s="50">
        <f t="shared" si="194"/>
        <v>0</v>
      </c>
      <c r="AB3704" s="50">
        <f t="shared" si="192"/>
        <v>0</v>
      </c>
      <c r="AC3704" s="48" t="e">
        <f>VLOOKUP(ПРОДАЖИ!C:C,'ИЗ ОСНОВЫ НОМЕНКЛАТУР'!D:E,2,0)</f>
        <v>#N/A</v>
      </c>
      <c r="AD3704" s="48" t="e">
        <f>VLOOKUP(C:C,'ИЗ ОСНОВЫ НОМЕНКЛАТУР'!D:F,3,0)</f>
        <v>#N/A</v>
      </c>
      <c r="AE3704" s="48" t="e">
        <f>VLOOKUP(C:C,'ИЗ ОСНОВЫ НОМЕНКЛАТУР'!D:H,5,0)</f>
        <v>#N/A</v>
      </c>
    </row>
    <row r="3705" spans="1:31" ht="9.6" customHeight="1" x14ac:dyDescent="0.2">
      <c r="A3705" s="45" t="s">
        <v>3579</v>
      </c>
      <c r="B3705" s="46" t="s">
        <v>3699</v>
      </c>
      <c r="C3705" s="46"/>
      <c r="D3705" s="44">
        <v>0</v>
      </c>
      <c r="E3705" s="44">
        <v>0</v>
      </c>
      <c r="F3705" s="48">
        <v>0</v>
      </c>
      <c r="G3705" s="48">
        <v>0</v>
      </c>
      <c r="H3705" s="44">
        <v>0</v>
      </c>
      <c r="I3705" s="44">
        <v>0</v>
      </c>
      <c r="J3705" s="44">
        <v>0</v>
      </c>
      <c r="K3705" s="48">
        <v>0</v>
      </c>
      <c r="L3705" s="49">
        <v>0</v>
      </c>
      <c r="M3705" s="49">
        <v>0</v>
      </c>
      <c r="N3705" s="10">
        <v>0</v>
      </c>
      <c r="O3705" s="10">
        <v>0</v>
      </c>
      <c r="P3705" s="10">
        <v>0</v>
      </c>
      <c r="Q3705" s="10">
        <v>0</v>
      </c>
      <c r="R3705" s="10">
        <v>0</v>
      </c>
      <c r="S3705" s="10">
        <v>0</v>
      </c>
      <c r="T3705" s="50">
        <f t="shared" si="195"/>
        <v>0</v>
      </c>
      <c r="U3705" s="50">
        <f t="shared" si="195"/>
        <v>0</v>
      </c>
      <c r="V3705" s="50">
        <f t="shared" si="195"/>
        <v>0</v>
      </c>
      <c r="W3705" s="50">
        <f t="shared" si="195"/>
        <v>0</v>
      </c>
      <c r="X3705" s="50">
        <f t="shared" si="195"/>
        <v>0</v>
      </c>
      <c r="Y3705" s="50">
        <f t="shared" si="195"/>
        <v>0</v>
      </c>
      <c r="Z3705" s="50">
        <f t="shared" si="195"/>
        <v>0</v>
      </c>
      <c r="AA3705" s="50">
        <f t="shared" si="194"/>
        <v>0</v>
      </c>
      <c r="AB3705" s="50">
        <f t="shared" si="192"/>
        <v>0</v>
      </c>
      <c r="AC3705" s="48" t="e">
        <f>VLOOKUP(ПРОДАЖИ!C:C,'ИЗ ОСНОВЫ НОМЕНКЛАТУР'!D:E,2,0)</f>
        <v>#N/A</v>
      </c>
      <c r="AD3705" s="48" t="e">
        <f>VLOOKUP(C:C,'ИЗ ОСНОВЫ НОМЕНКЛАТУР'!D:F,3,0)</f>
        <v>#N/A</v>
      </c>
      <c r="AE3705" s="48" t="e">
        <f>VLOOKUP(C:C,'ИЗ ОСНОВЫ НОМЕНКЛАТУР'!D:H,5,0)</f>
        <v>#N/A</v>
      </c>
    </row>
    <row r="3706" spans="1:31" ht="9.6" customHeight="1" x14ac:dyDescent="0.2">
      <c r="A3706" s="45" t="s">
        <v>3579</v>
      </c>
      <c r="B3706" s="11"/>
      <c r="C3706" s="11" t="s">
        <v>3700</v>
      </c>
      <c r="D3706" s="44">
        <v>0</v>
      </c>
      <c r="E3706" s="44">
        <v>4</v>
      </c>
      <c r="F3706" s="48">
        <v>0</v>
      </c>
      <c r="G3706" s="48">
        <v>0</v>
      </c>
      <c r="H3706" s="44">
        <v>0</v>
      </c>
      <c r="I3706" s="44">
        <v>0</v>
      </c>
      <c r="J3706" s="44">
        <v>0</v>
      </c>
      <c r="K3706" s="48">
        <v>0</v>
      </c>
      <c r="L3706" s="49">
        <v>0</v>
      </c>
      <c r="M3706" s="49">
        <v>69680.28</v>
      </c>
      <c r="N3706" s="10">
        <v>0</v>
      </c>
      <c r="O3706" s="10">
        <v>0</v>
      </c>
      <c r="P3706" s="10">
        <v>0</v>
      </c>
      <c r="Q3706" s="10">
        <v>0</v>
      </c>
      <c r="R3706" s="10">
        <v>0</v>
      </c>
      <c r="S3706" s="10">
        <v>0</v>
      </c>
      <c r="T3706" s="50">
        <f t="shared" si="195"/>
        <v>0</v>
      </c>
      <c r="U3706" s="50">
        <f t="shared" si="195"/>
        <v>5806.69</v>
      </c>
      <c r="V3706" s="50">
        <f t="shared" si="195"/>
        <v>0</v>
      </c>
      <c r="W3706" s="50">
        <f t="shared" si="195"/>
        <v>0</v>
      </c>
      <c r="X3706" s="50">
        <f t="shared" si="195"/>
        <v>0</v>
      </c>
      <c r="Y3706" s="50">
        <f t="shared" si="195"/>
        <v>0</v>
      </c>
      <c r="Z3706" s="50">
        <f t="shared" si="195"/>
        <v>0</v>
      </c>
      <c r="AA3706" s="50">
        <f t="shared" si="194"/>
        <v>0</v>
      </c>
      <c r="AB3706" s="50">
        <f t="shared" si="192"/>
        <v>5806.69</v>
      </c>
      <c r="AC3706" s="48" t="str">
        <f>VLOOKUP(ПРОДАЖИ!C:C,'ИЗ ОСНОВЫ НОМЕНКЛАТУР'!D:E,2,0)</f>
        <v>Аксессуары для шкафов</v>
      </c>
      <c r="AD3706" s="48" t="str">
        <f>VLOOKUP(C:C,'ИЗ ОСНОВЫ НОМЕНКЛАТУР'!D:F,3,0)</f>
        <v>Шкаф/шкаф-купе наполнение (бренд Aristo)</v>
      </c>
      <c r="AE3706" s="48" t="str">
        <f>VLOOKUP(C:C,'ИЗ ОСНОВЫ НОМЕНКЛАТУР'!D:H,5,0)</f>
        <v>C</v>
      </c>
    </row>
    <row r="3707" spans="1:31" ht="9.6" customHeight="1" x14ac:dyDescent="0.2">
      <c r="A3707" s="45" t="s">
        <v>3579</v>
      </c>
      <c r="B3707" s="11"/>
      <c r="C3707" s="11" t="s">
        <v>3701</v>
      </c>
      <c r="D3707" s="44">
        <v>0</v>
      </c>
      <c r="E3707" s="44">
        <v>38</v>
      </c>
      <c r="F3707" s="48">
        <v>0</v>
      </c>
      <c r="G3707" s="48">
        <v>0</v>
      </c>
      <c r="H3707" s="44">
        <v>0</v>
      </c>
      <c r="I3707" s="44">
        <v>0</v>
      </c>
      <c r="J3707" s="44">
        <v>0</v>
      </c>
      <c r="K3707" s="48">
        <v>0</v>
      </c>
      <c r="L3707" s="49">
        <v>0</v>
      </c>
      <c r="M3707" s="49">
        <v>67363.360000000001</v>
      </c>
      <c r="N3707" s="10">
        <v>0</v>
      </c>
      <c r="O3707" s="10">
        <v>0</v>
      </c>
      <c r="P3707" s="10">
        <v>0</v>
      </c>
      <c r="Q3707" s="10">
        <v>0</v>
      </c>
      <c r="R3707" s="10">
        <v>0</v>
      </c>
      <c r="S3707" s="10">
        <v>0</v>
      </c>
      <c r="T3707" s="50">
        <f t="shared" si="195"/>
        <v>0</v>
      </c>
      <c r="U3707" s="50">
        <f t="shared" si="195"/>
        <v>5613.6133333333337</v>
      </c>
      <c r="V3707" s="50">
        <f t="shared" si="195"/>
        <v>0</v>
      </c>
      <c r="W3707" s="50">
        <f t="shared" si="195"/>
        <v>0</v>
      </c>
      <c r="X3707" s="50">
        <f t="shared" si="195"/>
        <v>0</v>
      </c>
      <c r="Y3707" s="50">
        <f t="shared" si="195"/>
        <v>0</v>
      </c>
      <c r="Z3707" s="50">
        <f t="shared" si="195"/>
        <v>0</v>
      </c>
      <c r="AA3707" s="50">
        <f t="shared" si="194"/>
        <v>0</v>
      </c>
      <c r="AB3707" s="50">
        <f t="shared" si="192"/>
        <v>5613.6133333333337</v>
      </c>
      <c r="AC3707" s="48" t="str">
        <f>VLOOKUP(ПРОДАЖИ!C:C,'ИЗ ОСНОВЫ НОМЕНКЛАТУР'!D:E,2,0)</f>
        <v>Аксессуары для шкафов</v>
      </c>
      <c r="AD3707" s="48" t="str">
        <f>VLOOKUP(C:C,'ИЗ ОСНОВЫ НОМЕНКЛАТУР'!D:F,3,0)</f>
        <v>Шкаф/шкаф-купе наполнение (бренд Aristo)</v>
      </c>
      <c r="AE3707" s="48" t="str">
        <f>VLOOKUP(C:C,'ИЗ ОСНОВЫ НОМЕНКЛАТУР'!D:H,5,0)</f>
        <v>C</v>
      </c>
    </row>
    <row r="3708" spans="1:31" ht="9.6" customHeight="1" x14ac:dyDescent="0.2">
      <c r="A3708" s="45" t="s">
        <v>3579</v>
      </c>
      <c r="B3708" s="11"/>
      <c r="C3708" s="11" t="s">
        <v>3702</v>
      </c>
      <c r="D3708" s="44">
        <v>0</v>
      </c>
      <c r="E3708" s="44">
        <v>3</v>
      </c>
      <c r="F3708" s="48">
        <v>0</v>
      </c>
      <c r="G3708" s="48">
        <v>0</v>
      </c>
      <c r="H3708" s="44">
        <v>0</v>
      </c>
      <c r="I3708" s="44">
        <v>0</v>
      </c>
      <c r="J3708" s="44">
        <v>0</v>
      </c>
      <c r="K3708" s="48">
        <v>0</v>
      </c>
      <c r="L3708" s="49">
        <v>0</v>
      </c>
      <c r="M3708" s="49">
        <v>54302.879999999997</v>
      </c>
      <c r="N3708" s="10">
        <v>0</v>
      </c>
      <c r="O3708" s="10">
        <v>0</v>
      </c>
      <c r="P3708" s="10">
        <v>0</v>
      </c>
      <c r="Q3708" s="10">
        <v>0</v>
      </c>
      <c r="R3708" s="10">
        <v>0</v>
      </c>
      <c r="S3708" s="10">
        <v>0</v>
      </c>
      <c r="T3708" s="50">
        <f t="shared" si="195"/>
        <v>0</v>
      </c>
      <c r="U3708" s="50">
        <f t="shared" si="195"/>
        <v>4525.24</v>
      </c>
      <c r="V3708" s="50">
        <f t="shared" si="195"/>
        <v>0</v>
      </c>
      <c r="W3708" s="50">
        <f t="shared" si="195"/>
        <v>0</v>
      </c>
      <c r="X3708" s="50">
        <f t="shared" si="195"/>
        <v>0</v>
      </c>
      <c r="Y3708" s="50">
        <f t="shared" si="195"/>
        <v>0</v>
      </c>
      <c r="Z3708" s="50">
        <f t="shared" si="195"/>
        <v>0</v>
      </c>
      <c r="AA3708" s="50">
        <f t="shared" si="194"/>
        <v>0</v>
      </c>
      <c r="AB3708" s="50">
        <f t="shared" si="192"/>
        <v>4525.24</v>
      </c>
      <c r="AC3708" s="48" t="str">
        <f>VLOOKUP(ПРОДАЖИ!C:C,'ИЗ ОСНОВЫ НОМЕНКЛАТУР'!D:E,2,0)</f>
        <v>Аксессуары для шкафов</v>
      </c>
      <c r="AD3708" s="48" t="str">
        <f>VLOOKUP(C:C,'ИЗ ОСНОВЫ НОМЕНКЛАТУР'!D:F,3,0)</f>
        <v>Шкаф/шкаф-купе наполнение (бренд Aristo)</v>
      </c>
      <c r="AE3708" s="48" t="str">
        <f>VLOOKUP(C:C,'ИЗ ОСНОВЫ НОМЕНКЛАТУР'!D:H,5,0)</f>
        <v>C</v>
      </c>
    </row>
    <row r="3709" spans="1:31" ht="9.6" customHeight="1" x14ac:dyDescent="0.2">
      <c r="A3709" s="45" t="s">
        <v>3579</v>
      </c>
      <c r="B3709" s="11"/>
      <c r="C3709" s="11" t="s">
        <v>3703</v>
      </c>
      <c r="D3709" s="44">
        <v>0</v>
      </c>
      <c r="E3709" s="44">
        <v>24</v>
      </c>
      <c r="F3709" s="48">
        <v>0</v>
      </c>
      <c r="G3709" s="48">
        <v>0</v>
      </c>
      <c r="H3709" s="44">
        <v>0</v>
      </c>
      <c r="I3709" s="44">
        <v>0</v>
      </c>
      <c r="J3709" s="44">
        <v>0</v>
      </c>
      <c r="K3709" s="48">
        <v>0</v>
      </c>
      <c r="L3709" s="49">
        <v>0</v>
      </c>
      <c r="M3709" s="49">
        <v>133402.15</v>
      </c>
      <c r="N3709" s="10">
        <v>0</v>
      </c>
      <c r="O3709" s="10">
        <v>0</v>
      </c>
      <c r="P3709" s="10">
        <v>0</v>
      </c>
      <c r="Q3709" s="10">
        <v>0</v>
      </c>
      <c r="R3709" s="10">
        <v>0</v>
      </c>
      <c r="S3709" s="10">
        <v>0</v>
      </c>
      <c r="T3709" s="50">
        <f t="shared" si="195"/>
        <v>0</v>
      </c>
      <c r="U3709" s="50">
        <f t="shared" si="195"/>
        <v>11116.845833333333</v>
      </c>
      <c r="V3709" s="50">
        <f t="shared" si="195"/>
        <v>0</v>
      </c>
      <c r="W3709" s="50">
        <f t="shared" si="195"/>
        <v>0</v>
      </c>
      <c r="X3709" s="50">
        <f t="shared" si="195"/>
        <v>0</v>
      </c>
      <c r="Y3709" s="50">
        <f t="shared" si="195"/>
        <v>0</v>
      </c>
      <c r="Z3709" s="50">
        <f t="shared" si="195"/>
        <v>0</v>
      </c>
      <c r="AA3709" s="50">
        <f t="shared" si="194"/>
        <v>0</v>
      </c>
      <c r="AB3709" s="50">
        <f t="shared" si="192"/>
        <v>11116.845833333333</v>
      </c>
      <c r="AC3709" s="48" t="str">
        <f>VLOOKUP(ПРОДАЖИ!C:C,'ИЗ ОСНОВЫ НОМЕНКЛАТУР'!D:E,2,0)</f>
        <v>Аксессуары для шкафов</v>
      </c>
      <c r="AD3709" s="48" t="str">
        <f>VLOOKUP(C:C,'ИЗ ОСНОВЫ НОМЕНКЛАТУР'!D:F,3,0)</f>
        <v>Шкаф/шкаф-купе наполнение (бренд Aristo)</v>
      </c>
      <c r="AE3709" s="48" t="str">
        <f>VLOOKUP(C:C,'ИЗ ОСНОВЫ НОМЕНКЛАТУР'!D:H,5,0)</f>
        <v>C</v>
      </c>
    </row>
    <row r="3710" spans="1:31" ht="9.6" customHeight="1" x14ac:dyDescent="0.2">
      <c r="A3710" s="45" t="s">
        <v>3579</v>
      </c>
      <c r="B3710" s="11"/>
      <c r="C3710" s="11" t="s">
        <v>3704</v>
      </c>
      <c r="D3710" s="44">
        <v>0</v>
      </c>
      <c r="E3710" s="44">
        <v>2</v>
      </c>
      <c r="F3710" s="48">
        <v>0</v>
      </c>
      <c r="G3710" s="48">
        <v>0</v>
      </c>
      <c r="H3710" s="44">
        <v>0</v>
      </c>
      <c r="I3710" s="44">
        <v>0</v>
      </c>
      <c r="J3710" s="44">
        <v>0</v>
      </c>
      <c r="K3710" s="48">
        <v>0</v>
      </c>
      <c r="L3710" s="49">
        <v>0</v>
      </c>
      <c r="M3710" s="49">
        <v>26261.42</v>
      </c>
      <c r="N3710" s="10">
        <v>0</v>
      </c>
      <c r="O3710" s="10">
        <v>0</v>
      </c>
      <c r="P3710" s="10">
        <v>0</v>
      </c>
      <c r="Q3710" s="10">
        <v>0</v>
      </c>
      <c r="R3710" s="10">
        <v>0</v>
      </c>
      <c r="S3710" s="10">
        <v>0</v>
      </c>
      <c r="T3710" s="50">
        <f t="shared" si="195"/>
        <v>0</v>
      </c>
      <c r="U3710" s="50">
        <f t="shared" si="195"/>
        <v>2188.4516666666664</v>
      </c>
      <c r="V3710" s="50">
        <f t="shared" si="195"/>
        <v>0</v>
      </c>
      <c r="W3710" s="50">
        <f t="shared" si="195"/>
        <v>0</v>
      </c>
      <c r="X3710" s="50">
        <f t="shared" si="195"/>
        <v>0</v>
      </c>
      <c r="Y3710" s="50">
        <f t="shared" si="195"/>
        <v>0</v>
      </c>
      <c r="Z3710" s="50">
        <f t="shared" si="195"/>
        <v>0</v>
      </c>
      <c r="AA3710" s="50">
        <f t="shared" si="194"/>
        <v>0</v>
      </c>
      <c r="AB3710" s="50">
        <f t="shared" si="192"/>
        <v>2188.4516666666664</v>
      </c>
      <c r="AC3710" s="48" t="str">
        <f>VLOOKUP(ПРОДАЖИ!C:C,'ИЗ ОСНОВЫ НОМЕНКЛАТУР'!D:E,2,0)</f>
        <v>Аксессуары для шкафов</v>
      </c>
      <c r="AD3710" s="48" t="str">
        <f>VLOOKUP(C:C,'ИЗ ОСНОВЫ НОМЕНКЛАТУР'!D:F,3,0)</f>
        <v>Шкаф/шкаф-купе наполнение (бренд Aristo)</v>
      </c>
      <c r="AE3710" s="48" t="str">
        <f>VLOOKUP(C:C,'ИЗ ОСНОВЫ НОМЕНКЛАТУР'!D:H,5,0)</f>
        <v>C</v>
      </c>
    </row>
    <row r="3711" spans="1:31" ht="9.6" customHeight="1" x14ac:dyDescent="0.2">
      <c r="A3711" s="45" t="s">
        <v>3579</v>
      </c>
      <c r="B3711" s="11"/>
      <c r="C3711" s="11" t="s">
        <v>3705</v>
      </c>
      <c r="D3711" s="44">
        <v>0</v>
      </c>
      <c r="E3711" s="44">
        <v>20</v>
      </c>
      <c r="F3711" s="48">
        <v>0</v>
      </c>
      <c r="G3711" s="48">
        <v>0</v>
      </c>
      <c r="H3711" s="44">
        <v>0</v>
      </c>
      <c r="I3711" s="44">
        <v>0</v>
      </c>
      <c r="J3711" s="44">
        <v>0</v>
      </c>
      <c r="K3711" s="48">
        <v>0</v>
      </c>
      <c r="L3711" s="49">
        <v>0</v>
      </c>
      <c r="M3711" s="49">
        <v>49460</v>
      </c>
      <c r="N3711" s="10">
        <v>0</v>
      </c>
      <c r="O3711" s="10">
        <v>0</v>
      </c>
      <c r="P3711" s="10">
        <v>0</v>
      </c>
      <c r="Q3711" s="10">
        <v>0</v>
      </c>
      <c r="R3711" s="10">
        <v>0</v>
      </c>
      <c r="S3711" s="10">
        <v>0</v>
      </c>
      <c r="T3711" s="50">
        <f t="shared" si="195"/>
        <v>0</v>
      </c>
      <c r="U3711" s="50">
        <f t="shared" si="195"/>
        <v>4121.666666666667</v>
      </c>
      <c r="V3711" s="50">
        <f t="shared" si="195"/>
        <v>0</v>
      </c>
      <c r="W3711" s="50">
        <f t="shared" si="195"/>
        <v>0</v>
      </c>
      <c r="X3711" s="50">
        <f t="shared" si="195"/>
        <v>0</v>
      </c>
      <c r="Y3711" s="50">
        <f t="shared" si="195"/>
        <v>0</v>
      </c>
      <c r="Z3711" s="50">
        <f t="shared" si="195"/>
        <v>0</v>
      </c>
      <c r="AA3711" s="50">
        <f t="shared" si="194"/>
        <v>0</v>
      </c>
      <c r="AB3711" s="50">
        <f t="shared" si="192"/>
        <v>4121.666666666667</v>
      </c>
      <c r="AC3711" s="48" t="str">
        <f>VLOOKUP(ПРОДАЖИ!C:C,'ИЗ ОСНОВЫ НОМЕНКЛАТУР'!D:E,2,0)</f>
        <v>Аксессуары для шкафов</v>
      </c>
      <c r="AD3711" s="48" t="str">
        <f>VLOOKUP(C:C,'ИЗ ОСНОВЫ НОМЕНКЛАТУР'!D:F,3,0)</f>
        <v>Шкаф/шкаф-купе наполнение (бренд Aristo)</v>
      </c>
      <c r="AE3711" s="48" t="str">
        <f>VLOOKUP(C:C,'ИЗ ОСНОВЫ НОМЕНКЛАТУР'!D:H,5,0)</f>
        <v>C</v>
      </c>
    </row>
    <row r="3712" spans="1:31" ht="9.6" customHeight="1" x14ac:dyDescent="0.2">
      <c r="A3712" s="45" t="s">
        <v>3579</v>
      </c>
      <c r="B3712" s="11"/>
      <c r="C3712" s="11" t="s">
        <v>3706</v>
      </c>
      <c r="D3712" s="44">
        <v>0</v>
      </c>
      <c r="E3712" s="44">
        <v>3</v>
      </c>
      <c r="F3712" s="48">
        <v>0</v>
      </c>
      <c r="G3712" s="48">
        <v>0</v>
      </c>
      <c r="H3712" s="44">
        <v>0</v>
      </c>
      <c r="I3712" s="44">
        <v>0</v>
      </c>
      <c r="J3712" s="44">
        <v>0</v>
      </c>
      <c r="K3712" s="48">
        <v>0</v>
      </c>
      <c r="L3712" s="49">
        <v>0</v>
      </c>
      <c r="M3712" s="49">
        <v>20728.68</v>
      </c>
      <c r="N3712" s="10">
        <v>0</v>
      </c>
      <c r="O3712" s="10">
        <v>0</v>
      </c>
      <c r="P3712" s="10">
        <v>0</v>
      </c>
      <c r="Q3712" s="10">
        <v>0</v>
      </c>
      <c r="R3712" s="10">
        <v>0</v>
      </c>
      <c r="S3712" s="10">
        <v>0</v>
      </c>
      <c r="T3712" s="50">
        <f t="shared" si="195"/>
        <v>0</v>
      </c>
      <c r="U3712" s="50">
        <f t="shared" si="195"/>
        <v>1727.39</v>
      </c>
      <c r="V3712" s="50">
        <f t="shared" si="195"/>
        <v>0</v>
      </c>
      <c r="W3712" s="50">
        <f t="shared" si="195"/>
        <v>0</v>
      </c>
      <c r="X3712" s="50">
        <f t="shared" si="195"/>
        <v>0</v>
      </c>
      <c r="Y3712" s="50">
        <f t="shared" si="195"/>
        <v>0</v>
      </c>
      <c r="Z3712" s="50">
        <f t="shared" si="195"/>
        <v>0</v>
      </c>
      <c r="AA3712" s="50">
        <f t="shared" si="194"/>
        <v>0</v>
      </c>
      <c r="AB3712" s="50">
        <f t="shared" si="192"/>
        <v>1727.39</v>
      </c>
      <c r="AC3712" s="48" t="str">
        <f>VLOOKUP(ПРОДАЖИ!C:C,'ИЗ ОСНОВЫ НОМЕНКЛАТУР'!D:E,2,0)</f>
        <v>Аксессуары для шкафов</v>
      </c>
      <c r="AD3712" s="48" t="str">
        <f>VLOOKUP(C:C,'ИЗ ОСНОВЫ НОМЕНКЛАТУР'!D:F,3,0)</f>
        <v>Шкаф/шкаф-купе наполнение (бренд Aristo)</v>
      </c>
      <c r="AE3712" s="48" t="str">
        <f>VLOOKUP(C:C,'ИЗ ОСНОВЫ НОМЕНКЛАТУР'!D:H,5,0)</f>
        <v>C</v>
      </c>
    </row>
    <row r="3713" spans="1:31" ht="9.6" customHeight="1" x14ac:dyDescent="0.2">
      <c r="A3713" s="45" t="s">
        <v>3579</v>
      </c>
      <c r="B3713" s="11"/>
      <c r="C3713" s="11" t="s">
        <v>3707</v>
      </c>
      <c r="D3713" s="44">
        <v>0</v>
      </c>
      <c r="E3713" s="44">
        <v>1</v>
      </c>
      <c r="F3713" s="48">
        <v>0</v>
      </c>
      <c r="G3713" s="48">
        <v>0</v>
      </c>
      <c r="H3713" s="44">
        <v>0</v>
      </c>
      <c r="I3713" s="44">
        <v>0</v>
      </c>
      <c r="J3713" s="44">
        <v>0</v>
      </c>
      <c r="K3713" s="48">
        <v>0</v>
      </c>
      <c r="L3713" s="49">
        <v>0</v>
      </c>
      <c r="M3713" s="49">
        <v>18724.23</v>
      </c>
      <c r="N3713" s="10">
        <v>0</v>
      </c>
      <c r="O3713" s="10">
        <v>0</v>
      </c>
      <c r="P3713" s="10">
        <v>0</v>
      </c>
      <c r="Q3713" s="10">
        <v>0</v>
      </c>
      <c r="R3713" s="10">
        <v>0</v>
      </c>
      <c r="S3713" s="10">
        <v>0</v>
      </c>
      <c r="T3713" s="50">
        <f t="shared" si="195"/>
        <v>0</v>
      </c>
      <c r="U3713" s="50">
        <f t="shared" si="195"/>
        <v>1560.3525</v>
      </c>
      <c r="V3713" s="50">
        <f t="shared" si="195"/>
        <v>0</v>
      </c>
      <c r="W3713" s="50">
        <f t="shared" si="195"/>
        <v>0</v>
      </c>
      <c r="X3713" s="50">
        <f t="shared" si="195"/>
        <v>0</v>
      </c>
      <c r="Y3713" s="50">
        <f t="shared" si="195"/>
        <v>0</v>
      </c>
      <c r="Z3713" s="50">
        <f t="shared" si="195"/>
        <v>0</v>
      </c>
      <c r="AA3713" s="50">
        <f t="shared" si="194"/>
        <v>0</v>
      </c>
      <c r="AB3713" s="50">
        <f t="shared" si="192"/>
        <v>1560.3525</v>
      </c>
      <c r="AC3713" s="48" t="str">
        <f>VLOOKUP(ПРОДАЖИ!C:C,'ИЗ ОСНОВЫ НОМЕНКЛАТУР'!D:E,2,0)</f>
        <v>Аксессуары для шкафов</v>
      </c>
      <c r="AD3713" s="48" t="str">
        <f>VLOOKUP(C:C,'ИЗ ОСНОВЫ НОМЕНКЛАТУР'!D:F,3,0)</f>
        <v>Шкаф/шкаф-купе наполнение (бренд Aristo)</v>
      </c>
      <c r="AE3713" s="48" t="str">
        <f>VLOOKUP(C:C,'ИЗ ОСНОВЫ НОМЕНКЛАТУР'!D:H,5,0)</f>
        <v>C</v>
      </c>
    </row>
    <row r="3714" spans="1:31" ht="9.6" customHeight="1" x14ac:dyDescent="0.2">
      <c r="A3714" s="45" t="s">
        <v>3579</v>
      </c>
      <c r="B3714" s="11"/>
      <c r="C3714" s="11" t="s">
        <v>3708</v>
      </c>
      <c r="D3714" s="44">
        <v>0</v>
      </c>
      <c r="E3714" s="44">
        <v>19</v>
      </c>
      <c r="F3714" s="48">
        <v>0</v>
      </c>
      <c r="G3714" s="48">
        <v>0</v>
      </c>
      <c r="H3714" s="44">
        <v>0</v>
      </c>
      <c r="I3714" s="44">
        <v>0</v>
      </c>
      <c r="J3714" s="44">
        <v>0</v>
      </c>
      <c r="K3714" s="48">
        <v>0</v>
      </c>
      <c r="L3714" s="49">
        <v>0</v>
      </c>
      <c r="M3714" s="49">
        <v>18012.57</v>
      </c>
      <c r="N3714" s="10">
        <v>0</v>
      </c>
      <c r="O3714" s="10">
        <v>0</v>
      </c>
      <c r="P3714" s="10">
        <v>0</v>
      </c>
      <c r="Q3714" s="10">
        <v>0</v>
      </c>
      <c r="R3714" s="10">
        <v>0</v>
      </c>
      <c r="S3714" s="10">
        <v>0</v>
      </c>
      <c r="T3714" s="50">
        <f t="shared" si="195"/>
        <v>0</v>
      </c>
      <c r="U3714" s="50">
        <f t="shared" si="195"/>
        <v>1501.0474999999999</v>
      </c>
      <c r="V3714" s="50">
        <f t="shared" si="195"/>
        <v>0</v>
      </c>
      <c r="W3714" s="50">
        <f t="shared" si="195"/>
        <v>0</v>
      </c>
      <c r="X3714" s="50">
        <f t="shared" si="195"/>
        <v>0</v>
      </c>
      <c r="Y3714" s="50">
        <f t="shared" si="195"/>
        <v>0</v>
      </c>
      <c r="Z3714" s="50">
        <f t="shared" si="195"/>
        <v>0</v>
      </c>
      <c r="AA3714" s="50">
        <f t="shared" si="194"/>
        <v>0</v>
      </c>
      <c r="AB3714" s="50">
        <f t="shared" si="192"/>
        <v>1501.0474999999999</v>
      </c>
      <c r="AC3714" s="48" t="str">
        <f>VLOOKUP(ПРОДАЖИ!C:C,'ИЗ ОСНОВЫ НОМЕНКЛАТУР'!D:E,2,0)</f>
        <v>Аксессуары для шкафов</v>
      </c>
      <c r="AD3714" s="48" t="str">
        <f>VLOOKUP(C:C,'ИЗ ОСНОВЫ НОМЕНКЛАТУР'!D:F,3,0)</f>
        <v>Шкаф/шкаф-купе наполнение (бренд Aristo)</v>
      </c>
      <c r="AE3714" s="48" t="str">
        <f>VLOOKUP(C:C,'ИЗ ОСНОВЫ НОМЕНКЛАТУР'!D:H,5,0)</f>
        <v>C</v>
      </c>
    </row>
    <row r="3715" spans="1:31" ht="9.6" customHeight="1" x14ac:dyDescent="0.2">
      <c r="A3715" s="45" t="s">
        <v>3579</v>
      </c>
      <c r="B3715" s="11"/>
      <c r="C3715" s="11" t="s">
        <v>3709</v>
      </c>
      <c r="D3715" s="44">
        <v>0</v>
      </c>
      <c r="E3715" s="44">
        <v>1</v>
      </c>
      <c r="F3715" s="48">
        <v>0</v>
      </c>
      <c r="G3715" s="48">
        <v>0</v>
      </c>
      <c r="H3715" s="44">
        <v>0</v>
      </c>
      <c r="I3715" s="44">
        <v>0</v>
      </c>
      <c r="J3715" s="44">
        <v>0</v>
      </c>
      <c r="K3715" s="48">
        <v>0</v>
      </c>
      <c r="L3715" s="49">
        <v>0</v>
      </c>
      <c r="M3715" s="49">
        <v>16438.8</v>
      </c>
      <c r="N3715" s="10">
        <v>0</v>
      </c>
      <c r="O3715" s="10">
        <v>0</v>
      </c>
      <c r="P3715" s="10">
        <v>0</v>
      </c>
      <c r="Q3715" s="10">
        <v>0</v>
      </c>
      <c r="R3715" s="10">
        <v>0</v>
      </c>
      <c r="S3715" s="10">
        <v>0</v>
      </c>
      <c r="T3715" s="50">
        <f t="shared" si="195"/>
        <v>0</v>
      </c>
      <c r="U3715" s="50">
        <f t="shared" si="195"/>
        <v>1369.8999999999999</v>
      </c>
      <c r="V3715" s="50">
        <f t="shared" si="195"/>
        <v>0</v>
      </c>
      <c r="W3715" s="50">
        <f t="shared" si="195"/>
        <v>0</v>
      </c>
      <c r="X3715" s="50">
        <f t="shared" si="195"/>
        <v>0</v>
      </c>
      <c r="Y3715" s="50">
        <f t="shared" si="195"/>
        <v>0</v>
      </c>
      <c r="Z3715" s="50">
        <f t="shared" si="195"/>
        <v>0</v>
      </c>
      <c r="AA3715" s="50">
        <f t="shared" si="194"/>
        <v>0</v>
      </c>
      <c r="AB3715" s="50">
        <f t="shared" si="192"/>
        <v>1369.8999999999999</v>
      </c>
      <c r="AC3715" s="48" t="str">
        <f>VLOOKUP(ПРОДАЖИ!C:C,'ИЗ ОСНОВЫ НОМЕНКЛАТУР'!D:E,2,0)</f>
        <v>Аксессуары для шкафов</v>
      </c>
      <c r="AD3715" s="48" t="str">
        <f>VLOOKUP(C:C,'ИЗ ОСНОВЫ НОМЕНКЛАТУР'!D:F,3,0)</f>
        <v>Шкаф/шкаф-купе наполнение (бренд Aristo)</v>
      </c>
      <c r="AE3715" s="48" t="str">
        <f>VLOOKUP(C:C,'ИЗ ОСНОВЫ НОМЕНКЛАТУР'!D:H,5,0)</f>
        <v>C</v>
      </c>
    </row>
    <row r="3716" spans="1:31" ht="9.6" customHeight="1" x14ac:dyDescent="0.2">
      <c r="A3716" s="45" t="s">
        <v>3579</v>
      </c>
      <c r="B3716" s="11"/>
      <c r="C3716" s="11" t="s">
        <v>3710</v>
      </c>
      <c r="D3716" s="44">
        <v>0</v>
      </c>
      <c r="E3716" s="44">
        <v>42</v>
      </c>
      <c r="F3716" s="48">
        <v>0</v>
      </c>
      <c r="G3716" s="48">
        <v>0</v>
      </c>
      <c r="H3716" s="44">
        <v>0</v>
      </c>
      <c r="I3716" s="44">
        <v>0</v>
      </c>
      <c r="J3716" s="44">
        <v>0</v>
      </c>
      <c r="K3716" s="48">
        <v>0</v>
      </c>
      <c r="L3716" s="49">
        <v>0</v>
      </c>
      <c r="M3716" s="49">
        <v>100967.16</v>
      </c>
      <c r="N3716" s="10">
        <v>0</v>
      </c>
      <c r="O3716" s="10">
        <v>0</v>
      </c>
      <c r="P3716" s="10">
        <v>0</v>
      </c>
      <c r="Q3716" s="10">
        <v>0</v>
      </c>
      <c r="R3716" s="10">
        <v>0</v>
      </c>
      <c r="S3716" s="10">
        <v>0</v>
      </c>
      <c r="T3716" s="50">
        <f t="shared" si="195"/>
        <v>0</v>
      </c>
      <c r="U3716" s="50">
        <f t="shared" si="195"/>
        <v>8413.93</v>
      </c>
      <c r="V3716" s="50">
        <f t="shared" si="195"/>
        <v>0</v>
      </c>
      <c r="W3716" s="50">
        <f t="shared" si="195"/>
        <v>0</v>
      </c>
      <c r="X3716" s="50">
        <f t="shared" si="195"/>
        <v>0</v>
      </c>
      <c r="Y3716" s="50">
        <f t="shared" si="195"/>
        <v>0</v>
      </c>
      <c r="Z3716" s="50">
        <f t="shared" si="195"/>
        <v>0</v>
      </c>
      <c r="AA3716" s="50">
        <f t="shared" si="194"/>
        <v>0</v>
      </c>
      <c r="AB3716" s="50">
        <f t="shared" ref="AB3716:AB3779" si="196">T3716+U3716+V3716+W3716+X3716+Y3716+Z3716+AA3716</f>
        <v>8413.93</v>
      </c>
      <c r="AC3716" s="48" t="str">
        <f>VLOOKUP(ПРОДАЖИ!C:C,'ИЗ ОСНОВЫ НОМЕНКЛАТУР'!D:E,2,0)</f>
        <v>Аксессуары для шкафов</v>
      </c>
      <c r="AD3716" s="48" t="str">
        <f>VLOOKUP(C:C,'ИЗ ОСНОВЫ НОМЕНКЛАТУР'!D:F,3,0)</f>
        <v>Шкаф/шкаф-купе наполнение (бренд Aristo)</v>
      </c>
      <c r="AE3716" s="48" t="str">
        <f>VLOOKUP(C:C,'ИЗ ОСНОВЫ НОМЕНКЛАТУР'!D:H,5,0)</f>
        <v>B</v>
      </c>
    </row>
    <row r="3717" spans="1:31" ht="9.6" customHeight="1" x14ac:dyDescent="0.2">
      <c r="A3717" s="45" t="s">
        <v>3579</v>
      </c>
      <c r="B3717" s="11"/>
      <c r="C3717" s="11" t="s">
        <v>3711</v>
      </c>
      <c r="D3717" s="44">
        <v>0</v>
      </c>
      <c r="E3717" s="44">
        <v>1</v>
      </c>
      <c r="F3717" s="48">
        <v>0</v>
      </c>
      <c r="G3717" s="48">
        <v>0</v>
      </c>
      <c r="H3717" s="44">
        <v>0</v>
      </c>
      <c r="I3717" s="44">
        <v>0</v>
      </c>
      <c r="J3717" s="44">
        <v>0</v>
      </c>
      <c r="K3717" s="48">
        <v>0</v>
      </c>
      <c r="L3717" s="49">
        <v>0</v>
      </c>
      <c r="M3717" s="49">
        <v>14546.51</v>
      </c>
      <c r="N3717" s="10">
        <v>0</v>
      </c>
      <c r="O3717" s="10">
        <v>0</v>
      </c>
      <c r="P3717" s="10">
        <v>0</v>
      </c>
      <c r="Q3717" s="10">
        <v>0</v>
      </c>
      <c r="R3717" s="10">
        <v>0</v>
      </c>
      <c r="S3717" s="10">
        <v>0</v>
      </c>
      <c r="T3717" s="50">
        <f t="shared" si="195"/>
        <v>0</v>
      </c>
      <c r="U3717" s="50">
        <f t="shared" si="195"/>
        <v>1212.2091666666668</v>
      </c>
      <c r="V3717" s="50">
        <f t="shared" si="195"/>
        <v>0</v>
      </c>
      <c r="W3717" s="50">
        <f t="shared" si="195"/>
        <v>0</v>
      </c>
      <c r="X3717" s="50">
        <f t="shared" si="195"/>
        <v>0</v>
      </c>
      <c r="Y3717" s="50">
        <f t="shared" si="195"/>
        <v>0</v>
      </c>
      <c r="Z3717" s="50">
        <f t="shared" si="195"/>
        <v>0</v>
      </c>
      <c r="AA3717" s="50">
        <f t="shared" si="194"/>
        <v>0</v>
      </c>
      <c r="AB3717" s="50">
        <f t="shared" si="196"/>
        <v>1212.2091666666668</v>
      </c>
      <c r="AC3717" s="48" t="str">
        <f>VLOOKUP(ПРОДАЖИ!C:C,'ИЗ ОСНОВЫ НОМЕНКЛАТУР'!D:E,2,0)</f>
        <v>Аксессуары для шкафов</v>
      </c>
      <c r="AD3717" s="48" t="str">
        <f>VLOOKUP(C:C,'ИЗ ОСНОВЫ НОМЕНКЛАТУР'!D:F,3,0)</f>
        <v>Шкаф/шкаф-купе наполнение (бренд Aristo)</v>
      </c>
      <c r="AE3717" s="48" t="str">
        <f>VLOOKUP(C:C,'ИЗ ОСНОВЫ НОМЕНКЛАТУР'!D:H,5,0)</f>
        <v>C</v>
      </c>
    </row>
    <row r="3718" spans="1:31" ht="9.6" customHeight="1" x14ac:dyDescent="0.2">
      <c r="A3718" s="45" t="s">
        <v>3579</v>
      </c>
      <c r="B3718" s="11"/>
      <c r="C3718" s="11" t="s">
        <v>3712</v>
      </c>
      <c r="D3718" s="44">
        <v>0</v>
      </c>
      <c r="E3718" s="44">
        <v>3</v>
      </c>
      <c r="F3718" s="48">
        <v>0</v>
      </c>
      <c r="G3718" s="48">
        <v>0</v>
      </c>
      <c r="H3718" s="44">
        <v>0</v>
      </c>
      <c r="I3718" s="44">
        <v>0</v>
      </c>
      <c r="J3718" s="44">
        <v>0</v>
      </c>
      <c r="K3718" s="48">
        <v>0</v>
      </c>
      <c r="L3718" s="49">
        <v>0</v>
      </c>
      <c r="M3718" s="49">
        <v>18643.169999999998</v>
      </c>
      <c r="N3718" s="10">
        <v>0</v>
      </c>
      <c r="O3718" s="10">
        <v>0</v>
      </c>
      <c r="P3718" s="10">
        <v>0</v>
      </c>
      <c r="Q3718" s="10">
        <v>0</v>
      </c>
      <c r="R3718" s="10">
        <v>0</v>
      </c>
      <c r="S3718" s="10">
        <v>0</v>
      </c>
      <c r="T3718" s="50">
        <f t="shared" si="195"/>
        <v>0</v>
      </c>
      <c r="U3718" s="50">
        <f t="shared" si="195"/>
        <v>1553.5974999999999</v>
      </c>
      <c r="V3718" s="50">
        <f t="shared" si="195"/>
        <v>0</v>
      </c>
      <c r="W3718" s="50">
        <f t="shared" si="195"/>
        <v>0</v>
      </c>
      <c r="X3718" s="50">
        <f t="shared" si="195"/>
        <v>0</v>
      </c>
      <c r="Y3718" s="50">
        <f t="shared" si="195"/>
        <v>0</v>
      </c>
      <c r="Z3718" s="50">
        <f t="shared" si="195"/>
        <v>0</v>
      </c>
      <c r="AA3718" s="50">
        <f t="shared" si="194"/>
        <v>0</v>
      </c>
      <c r="AB3718" s="50">
        <f t="shared" si="196"/>
        <v>1553.5974999999999</v>
      </c>
      <c r="AC3718" s="48" t="str">
        <f>VLOOKUP(ПРОДАЖИ!C:C,'ИЗ ОСНОВЫ НОМЕНКЛАТУР'!D:E,2,0)</f>
        <v>Аксессуары для шкафов</v>
      </c>
      <c r="AD3718" s="48" t="str">
        <f>VLOOKUP(C:C,'ИЗ ОСНОВЫ НОМЕНКЛАТУР'!D:F,3,0)</f>
        <v>Шкаф/шкаф-купе наполнение (бренд Aristo)</v>
      </c>
      <c r="AE3718" s="48" t="str">
        <f>VLOOKUP(C:C,'ИЗ ОСНОВЫ НОМЕНКЛАТУР'!D:H,5,0)</f>
        <v>C</v>
      </c>
    </row>
    <row r="3719" spans="1:31" ht="9.6" customHeight="1" x14ac:dyDescent="0.2">
      <c r="A3719" s="45" t="s">
        <v>3579</v>
      </c>
      <c r="B3719" s="11"/>
      <c r="C3719" s="11" t="s">
        <v>3713</v>
      </c>
      <c r="D3719" s="44">
        <v>0</v>
      </c>
      <c r="E3719" s="44">
        <v>5</v>
      </c>
      <c r="F3719" s="48">
        <v>0</v>
      </c>
      <c r="G3719" s="48">
        <v>0</v>
      </c>
      <c r="H3719" s="44">
        <v>0</v>
      </c>
      <c r="I3719" s="44">
        <v>0</v>
      </c>
      <c r="J3719" s="44">
        <v>0</v>
      </c>
      <c r="K3719" s="48">
        <v>0</v>
      </c>
      <c r="L3719" s="49">
        <v>0</v>
      </c>
      <c r="M3719" s="49">
        <v>10633.65</v>
      </c>
      <c r="N3719" s="10">
        <v>0</v>
      </c>
      <c r="O3719" s="10">
        <v>0</v>
      </c>
      <c r="P3719" s="10">
        <v>0</v>
      </c>
      <c r="Q3719" s="10">
        <v>0</v>
      </c>
      <c r="R3719" s="10">
        <v>0</v>
      </c>
      <c r="S3719" s="10">
        <v>0</v>
      </c>
      <c r="T3719" s="50">
        <f t="shared" si="195"/>
        <v>0</v>
      </c>
      <c r="U3719" s="50">
        <f t="shared" si="195"/>
        <v>886.13749999999993</v>
      </c>
      <c r="V3719" s="50">
        <f t="shared" si="195"/>
        <v>0</v>
      </c>
      <c r="W3719" s="50">
        <f t="shared" si="195"/>
        <v>0</v>
      </c>
      <c r="X3719" s="50">
        <f t="shared" si="195"/>
        <v>0</v>
      </c>
      <c r="Y3719" s="50">
        <f t="shared" si="195"/>
        <v>0</v>
      </c>
      <c r="Z3719" s="50">
        <f t="shared" si="195"/>
        <v>0</v>
      </c>
      <c r="AA3719" s="50">
        <f t="shared" si="194"/>
        <v>0</v>
      </c>
      <c r="AB3719" s="50">
        <f t="shared" si="196"/>
        <v>886.13749999999993</v>
      </c>
      <c r="AC3719" s="48" t="str">
        <f>VLOOKUP(ПРОДАЖИ!C:C,'ИЗ ОСНОВЫ НОМЕНКЛАТУР'!D:E,2,0)</f>
        <v>Аксессуары для шкафов</v>
      </c>
      <c r="AD3719" s="48" t="str">
        <f>VLOOKUP(C:C,'ИЗ ОСНОВЫ НОМЕНКЛАТУР'!D:F,3,0)</f>
        <v>Шкаф/шкаф-купе наполнение (бренд Aristo)</v>
      </c>
      <c r="AE3719" s="48" t="str">
        <f>VLOOKUP(C:C,'ИЗ ОСНОВЫ НОМЕНКЛАТУР'!D:H,5,0)</f>
        <v>C</v>
      </c>
    </row>
    <row r="3720" spans="1:31" ht="9.6" customHeight="1" x14ac:dyDescent="0.2">
      <c r="A3720" s="45" t="s">
        <v>3579</v>
      </c>
      <c r="B3720" s="11"/>
      <c r="C3720" s="11" t="s">
        <v>3714</v>
      </c>
      <c r="D3720" s="44">
        <v>0</v>
      </c>
      <c r="E3720" s="44">
        <v>1</v>
      </c>
      <c r="F3720" s="48">
        <v>0</v>
      </c>
      <c r="G3720" s="48">
        <v>0</v>
      </c>
      <c r="H3720" s="44">
        <v>0</v>
      </c>
      <c r="I3720" s="44">
        <v>0</v>
      </c>
      <c r="J3720" s="44">
        <v>0</v>
      </c>
      <c r="K3720" s="48">
        <v>0</v>
      </c>
      <c r="L3720" s="49">
        <v>0</v>
      </c>
      <c r="M3720" s="49">
        <v>10518.2</v>
      </c>
      <c r="N3720" s="10">
        <v>0</v>
      </c>
      <c r="O3720" s="10">
        <v>0</v>
      </c>
      <c r="P3720" s="10">
        <v>0</v>
      </c>
      <c r="Q3720" s="10">
        <v>0</v>
      </c>
      <c r="R3720" s="10">
        <v>0</v>
      </c>
      <c r="S3720" s="10">
        <v>0</v>
      </c>
      <c r="T3720" s="50">
        <f t="shared" si="195"/>
        <v>0</v>
      </c>
      <c r="U3720" s="50">
        <f t="shared" si="195"/>
        <v>876.51666666666677</v>
      </c>
      <c r="V3720" s="50">
        <f t="shared" si="195"/>
        <v>0</v>
      </c>
      <c r="W3720" s="50">
        <f t="shared" si="195"/>
        <v>0</v>
      </c>
      <c r="X3720" s="50">
        <f t="shared" si="195"/>
        <v>0</v>
      </c>
      <c r="Y3720" s="50">
        <f t="shared" si="195"/>
        <v>0</v>
      </c>
      <c r="Z3720" s="50">
        <f t="shared" si="195"/>
        <v>0</v>
      </c>
      <c r="AA3720" s="50">
        <f t="shared" si="194"/>
        <v>0</v>
      </c>
      <c r="AB3720" s="50">
        <f t="shared" si="196"/>
        <v>876.51666666666677</v>
      </c>
      <c r="AC3720" s="48" t="str">
        <f>VLOOKUP(ПРОДАЖИ!C:C,'ИЗ ОСНОВЫ НОМЕНКЛАТУР'!D:E,2,0)</f>
        <v>Аксессуары для шкафов</v>
      </c>
      <c r="AD3720" s="48" t="str">
        <f>VLOOKUP(C:C,'ИЗ ОСНОВЫ НОМЕНКЛАТУР'!D:F,3,0)</f>
        <v>Шкаф/шкаф-купе наполнение (бренд Aristo)</v>
      </c>
      <c r="AE3720" s="48" t="str">
        <f>VLOOKUP(C:C,'ИЗ ОСНОВЫ НОМЕНКЛАТУР'!D:H,5,0)</f>
        <v>C</v>
      </c>
    </row>
    <row r="3721" spans="1:31" ht="9.6" customHeight="1" x14ac:dyDescent="0.2">
      <c r="A3721" s="45" t="s">
        <v>3579</v>
      </c>
      <c r="B3721" s="11"/>
      <c r="C3721" s="11" t="s">
        <v>3715</v>
      </c>
      <c r="D3721" s="44">
        <v>0</v>
      </c>
      <c r="E3721" s="44">
        <v>13</v>
      </c>
      <c r="F3721" s="48">
        <v>0</v>
      </c>
      <c r="G3721" s="48">
        <v>0</v>
      </c>
      <c r="H3721" s="44">
        <v>0</v>
      </c>
      <c r="I3721" s="44">
        <v>0</v>
      </c>
      <c r="J3721" s="44">
        <v>0</v>
      </c>
      <c r="K3721" s="48">
        <v>0</v>
      </c>
      <c r="L3721" s="49">
        <v>0</v>
      </c>
      <c r="M3721" s="49">
        <v>30337.5</v>
      </c>
      <c r="N3721" s="10">
        <v>0</v>
      </c>
      <c r="O3721" s="10">
        <v>0</v>
      </c>
      <c r="P3721" s="10">
        <v>0</v>
      </c>
      <c r="Q3721" s="10">
        <v>0</v>
      </c>
      <c r="R3721" s="10">
        <v>0</v>
      </c>
      <c r="S3721" s="10">
        <v>0</v>
      </c>
      <c r="T3721" s="50">
        <f t="shared" si="195"/>
        <v>0</v>
      </c>
      <c r="U3721" s="50">
        <f t="shared" si="195"/>
        <v>2528.125</v>
      </c>
      <c r="V3721" s="50">
        <f t="shared" si="195"/>
        <v>0</v>
      </c>
      <c r="W3721" s="50">
        <f t="shared" si="195"/>
        <v>0</v>
      </c>
      <c r="X3721" s="50">
        <f t="shared" si="195"/>
        <v>0</v>
      </c>
      <c r="Y3721" s="50">
        <f t="shared" si="195"/>
        <v>0</v>
      </c>
      <c r="Z3721" s="50">
        <f t="shared" si="195"/>
        <v>0</v>
      </c>
      <c r="AA3721" s="50">
        <f t="shared" si="194"/>
        <v>0</v>
      </c>
      <c r="AB3721" s="50">
        <f t="shared" si="196"/>
        <v>2528.125</v>
      </c>
      <c r="AC3721" s="48" t="str">
        <f>VLOOKUP(ПРОДАЖИ!C:C,'ИЗ ОСНОВЫ НОМЕНКЛАТУР'!D:E,2,0)</f>
        <v>Аксессуары для шкафов</v>
      </c>
      <c r="AD3721" s="48" t="str">
        <f>VLOOKUP(C:C,'ИЗ ОСНОВЫ НОМЕНКЛАТУР'!D:F,3,0)</f>
        <v>Шкаф/шкаф-купе наполнение (бренд Aristo)</v>
      </c>
      <c r="AE3721" s="48" t="str">
        <f>VLOOKUP(C:C,'ИЗ ОСНОВЫ НОМЕНКЛАТУР'!D:H,5,0)</f>
        <v>C</v>
      </c>
    </row>
    <row r="3722" spans="1:31" ht="9.6" customHeight="1" x14ac:dyDescent="0.2">
      <c r="A3722" s="45" t="s">
        <v>3579</v>
      </c>
      <c r="B3722" s="11"/>
      <c r="C3722" s="11" t="s">
        <v>3716</v>
      </c>
      <c r="D3722" s="44">
        <v>0</v>
      </c>
      <c r="E3722" s="44">
        <v>1</v>
      </c>
      <c r="F3722" s="48">
        <v>0</v>
      </c>
      <c r="G3722" s="48">
        <v>0</v>
      </c>
      <c r="H3722" s="44">
        <v>0</v>
      </c>
      <c r="I3722" s="44">
        <v>0</v>
      </c>
      <c r="J3722" s="44">
        <v>0</v>
      </c>
      <c r="K3722" s="48">
        <v>0</v>
      </c>
      <c r="L3722" s="49">
        <v>0</v>
      </c>
      <c r="M3722" s="49">
        <v>10868</v>
      </c>
      <c r="N3722" s="10">
        <v>0</v>
      </c>
      <c r="O3722" s="10">
        <v>0</v>
      </c>
      <c r="P3722" s="10">
        <v>0</v>
      </c>
      <c r="Q3722" s="10">
        <v>0</v>
      </c>
      <c r="R3722" s="10">
        <v>0</v>
      </c>
      <c r="S3722" s="10">
        <v>0</v>
      </c>
      <c r="T3722" s="50">
        <f t="shared" si="195"/>
        <v>0</v>
      </c>
      <c r="U3722" s="50">
        <f t="shared" si="195"/>
        <v>905.66666666666663</v>
      </c>
      <c r="V3722" s="50">
        <f t="shared" si="195"/>
        <v>0</v>
      </c>
      <c r="W3722" s="50">
        <f t="shared" si="195"/>
        <v>0</v>
      </c>
      <c r="X3722" s="50">
        <f t="shared" si="195"/>
        <v>0</v>
      </c>
      <c r="Y3722" s="50">
        <f t="shared" si="195"/>
        <v>0</v>
      </c>
      <c r="Z3722" s="50">
        <f t="shared" si="195"/>
        <v>0</v>
      </c>
      <c r="AA3722" s="50">
        <f t="shared" si="194"/>
        <v>0</v>
      </c>
      <c r="AB3722" s="50">
        <f t="shared" si="196"/>
        <v>905.66666666666663</v>
      </c>
      <c r="AC3722" s="48" t="str">
        <f>VLOOKUP(ПРОДАЖИ!C:C,'ИЗ ОСНОВЫ НОМЕНКЛАТУР'!D:E,2,0)</f>
        <v>Аксессуары для шкафов</v>
      </c>
      <c r="AD3722" s="48" t="str">
        <f>VLOOKUP(C:C,'ИЗ ОСНОВЫ НОМЕНКЛАТУР'!D:F,3,0)</f>
        <v>Шкаф/шкаф-купе наполнение (бренд Aristo)</v>
      </c>
      <c r="AE3722" s="48" t="str">
        <f>VLOOKUP(C:C,'ИЗ ОСНОВЫ НОМЕНКЛАТУР'!D:H,5,0)</f>
        <v>C</v>
      </c>
    </row>
    <row r="3723" spans="1:31" ht="9.6" customHeight="1" x14ac:dyDescent="0.2">
      <c r="A3723" s="45" t="s">
        <v>3579</v>
      </c>
      <c r="B3723" s="11"/>
      <c r="C3723" s="11" t="s">
        <v>3717</v>
      </c>
      <c r="D3723" s="44">
        <v>3</v>
      </c>
      <c r="E3723" s="44">
        <v>0</v>
      </c>
      <c r="F3723" s="48">
        <v>0</v>
      </c>
      <c r="G3723" s="48">
        <v>0</v>
      </c>
      <c r="H3723" s="44">
        <v>0</v>
      </c>
      <c r="I3723" s="44">
        <v>0</v>
      </c>
      <c r="J3723" s="44">
        <v>0</v>
      </c>
      <c r="K3723" s="48">
        <v>0</v>
      </c>
      <c r="L3723" s="49">
        <v>9914.94</v>
      </c>
      <c r="M3723" s="49">
        <v>0</v>
      </c>
      <c r="N3723" s="10">
        <v>0</v>
      </c>
      <c r="O3723" s="10">
        <v>0</v>
      </c>
      <c r="P3723" s="10">
        <v>0</v>
      </c>
      <c r="Q3723" s="10">
        <v>0</v>
      </c>
      <c r="R3723" s="10">
        <v>0</v>
      </c>
      <c r="S3723" s="10">
        <v>0</v>
      </c>
      <c r="T3723" s="50">
        <f t="shared" si="195"/>
        <v>826.245</v>
      </c>
      <c r="U3723" s="50">
        <f t="shared" si="195"/>
        <v>0</v>
      </c>
      <c r="V3723" s="50">
        <f t="shared" si="195"/>
        <v>0</v>
      </c>
      <c r="W3723" s="50">
        <f t="shared" si="195"/>
        <v>0</v>
      </c>
      <c r="X3723" s="50">
        <f t="shared" si="195"/>
        <v>0</v>
      </c>
      <c r="Y3723" s="50">
        <f t="shared" si="195"/>
        <v>0</v>
      </c>
      <c r="Z3723" s="50">
        <f t="shared" si="195"/>
        <v>0</v>
      </c>
      <c r="AA3723" s="50">
        <f t="shared" si="194"/>
        <v>0</v>
      </c>
      <c r="AB3723" s="50">
        <f t="shared" si="196"/>
        <v>826.245</v>
      </c>
      <c r="AC3723" s="48" t="str">
        <f>VLOOKUP(ПРОДАЖИ!C:C,'ИЗ ОСНОВЫ НОМЕНКЛАТУР'!D:E,2,0)</f>
        <v>Аксессуары для шкафов</v>
      </c>
      <c r="AD3723" s="48" t="str">
        <f>VLOOKUP(C:C,'ИЗ ОСНОВЫ НОМЕНКЛАТУР'!D:F,3,0)</f>
        <v>Шкаф/шкаф-купе наполнение (бренд Aristo)</v>
      </c>
      <c r="AE3723" s="48" t="str">
        <f>VLOOKUP(C:C,'ИЗ ОСНОВЫ НОМЕНКЛАТУР'!D:H,5,0)</f>
        <v>C</v>
      </c>
    </row>
    <row r="3724" spans="1:31" ht="9.6" customHeight="1" x14ac:dyDescent="0.2">
      <c r="A3724" s="45" t="s">
        <v>3579</v>
      </c>
      <c r="B3724" s="11"/>
      <c r="C3724" s="11" t="s">
        <v>3718</v>
      </c>
      <c r="D3724" s="44">
        <v>0</v>
      </c>
      <c r="E3724" s="44">
        <v>8</v>
      </c>
      <c r="F3724" s="48">
        <v>0</v>
      </c>
      <c r="G3724" s="48">
        <v>0</v>
      </c>
      <c r="H3724" s="44">
        <v>0</v>
      </c>
      <c r="I3724" s="44">
        <v>0</v>
      </c>
      <c r="J3724" s="44">
        <v>0</v>
      </c>
      <c r="K3724" s="48">
        <v>0</v>
      </c>
      <c r="L3724" s="49">
        <v>0</v>
      </c>
      <c r="M3724" s="49">
        <v>25152</v>
      </c>
      <c r="N3724" s="10">
        <v>0</v>
      </c>
      <c r="O3724" s="10">
        <v>0</v>
      </c>
      <c r="P3724" s="10">
        <v>0</v>
      </c>
      <c r="Q3724" s="10">
        <v>0</v>
      </c>
      <c r="R3724" s="10">
        <v>0</v>
      </c>
      <c r="S3724" s="10">
        <v>0</v>
      </c>
      <c r="T3724" s="50">
        <f t="shared" si="195"/>
        <v>0</v>
      </c>
      <c r="U3724" s="50">
        <f t="shared" si="195"/>
        <v>2096</v>
      </c>
      <c r="V3724" s="50">
        <f t="shared" si="195"/>
        <v>0</v>
      </c>
      <c r="W3724" s="50">
        <f t="shared" si="195"/>
        <v>0</v>
      </c>
      <c r="X3724" s="50">
        <f t="shared" si="195"/>
        <v>0</v>
      </c>
      <c r="Y3724" s="50">
        <f t="shared" si="195"/>
        <v>0</v>
      </c>
      <c r="Z3724" s="50">
        <f t="shared" si="195"/>
        <v>0</v>
      </c>
      <c r="AA3724" s="50">
        <f t="shared" si="194"/>
        <v>0</v>
      </c>
      <c r="AB3724" s="50">
        <f t="shared" si="196"/>
        <v>2096</v>
      </c>
      <c r="AC3724" s="48" t="str">
        <f>VLOOKUP(ПРОДАЖИ!C:C,'ИЗ ОСНОВЫ НОМЕНКЛАТУР'!D:E,2,0)</f>
        <v>Аксессуары для шкафов</v>
      </c>
      <c r="AD3724" s="48" t="str">
        <f>VLOOKUP(C:C,'ИЗ ОСНОВЫ НОМЕНКЛАТУР'!D:F,3,0)</f>
        <v>Шкаф/шкаф-купе наполнение (бренд Aristo)</v>
      </c>
      <c r="AE3724" s="48" t="str">
        <f>VLOOKUP(C:C,'ИЗ ОСНОВЫ НОМЕНКЛАТУР'!D:H,5,0)</f>
        <v>C</v>
      </c>
    </row>
    <row r="3725" spans="1:31" ht="9.6" customHeight="1" x14ac:dyDescent="0.2">
      <c r="A3725" s="45" t="s">
        <v>3579</v>
      </c>
      <c r="B3725" s="11"/>
      <c r="C3725" s="11" t="s">
        <v>3719</v>
      </c>
      <c r="D3725" s="44">
        <v>0</v>
      </c>
      <c r="E3725" s="44">
        <v>1</v>
      </c>
      <c r="F3725" s="48">
        <v>0</v>
      </c>
      <c r="G3725" s="48">
        <v>0</v>
      </c>
      <c r="H3725" s="44">
        <v>0</v>
      </c>
      <c r="I3725" s="44">
        <v>0</v>
      </c>
      <c r="J3725" s="44">
        <v>0</v>
      </c>
      <c r="K3725" s="48">
        <v>0</v>
      </c>
      <c r="L3725" s="49">
        <v>0</v>
      </c>
      <c r="M3725" s="49">
        <v>7730.99</v>
      </c>
      <c r="N3725" s="10">
        <v>0</v>
      </c>
      <c r="O3725" s="10">
        <v>0</v>
      </c>
      <c r="P3725" s="10">
        <v>0</v>
      </c>
      <c r="Q3725" s="10">
        <v>0</v>
      </c>
      <c r="R3725" s="10">
        <v>0</v>
      </c>
      <c r="S3725" s="10">
        <v>0</v>
      </c>
      <c r="T3725" s="50">
        <f t="shared" si="195"/>
        <v>0</v>
      </c>
      <c r="U3725" s="50">
        <f t="shared" si="195"/>
        <v>644.24916666666661</v>
      </c>
      <c r="V3725" s="50">
        <f t="shared" si="195"/>
        <v>0</v>
      </c>
      <c r="W3725" s="50">
        <f t="shared" si="195"/>
        <v>0</v>
      </c>
      <c r="X3725" s="50">
        <f t="shared" si="195"/>
        <v>0</v>
      </c>
      <c r="Y3725" s="50">
        <f t="shared" si="195"/>
        <v>0</v>
      </c>
      <c r="Z3725" s="50">
        <f t="shared" si="195"/>
        <v>0</v>
      </c>
      <c r="AA3725" s="50">
        <f t="shared" si="194"/>
        <v>0</v>
      </c>
      <c r="AB3725" s="50">
        <f t="shared" si="196"/>
        <v>644.24916666666661</v>
      </c>
      <c r="AC3725" s="48" t="str">
        <f>VLOOKUP(ПРОДАЖИ!C:C,'ИЗ ОСНОВЫ НОМЕНКЛАТУР'!D:E,2,0)</f>
        <v>Аксессуары для шкафов</v>
      </c>
      <c r="AD3725" s="48" t="str">
        <f>VLOOKUP(C:C,'ИЗ ОСНОВЫ НОМЕНКЛАТУР'!D:F,3,0)</f>
        <v>Шкаф/шкаф-купе наполнение (бренд Aristo)</v>
      </c>
      <c r="AE3725" s="48" t="str">
        <f>VLOOKUP(C:C,'ИЗ ОСНОВЫ НОМЕНКЛАТУР'!D:H,5,0)</f>
        <v>C</v>
      </c>
    </row>
    <row r="3726" spans="1:31" ht="9.6" customHeight="1" x14ac:dyDescent="0.2">
      <c r="A3726" s="45" t="s">
        <v>3579</v>
      </c>
      <c r="B3726" s="11"/>
      <c r="C3726" s="11" t="s">
        <v>3720</v>
      </c>
      <c r="D3726" s="44">
        <v>0</v>
      </c>
      <c r="E3726" s="44">
        <v>2</v>
      </c>
      <c r="F3726" s="48">
        <v>0</v>
      </c>
      <c r="G3726" s="48">
        <v>0</v>
      </c>
      <c r="H3726" s="44">
        <v>0</v>
      </c>
      <c r="I3726" s="44">
        <v>0</v>
      </c>
      <c r="J3726" s="44">
        <v>0</v>
      </c>
      <c r="K3726" s="48">
        <v>0</v>
      </c>
      <c r="L3726" s="49">
        <v>0</v>
      </c>
      <c r="M3726" s="49">
        <v>6307.64</v>
      </c>
      <c r="N3726" s="10">
        <v>0</v>
      </c>
      <c r="O3726" s="10">
        <v>0</v>
      </c>
      <c r="P3726" s="10">
        <v>0</v>
      </c>
      <c r="Q3726" s="10">
        <v>0</v>
      </c>
      <c r="R3726" s="10">
        <v>0</v>
      </c>
      <c r="S3726" s="10">
        <v>0</v>
      </c>
      <c r="T3726" s="50">
        <f t="shared" si="195"/>
        <v>0</v>
      </c>
      <c r="U3726" s="50">
        <f t="shared" si="195"/>
        <v>525.63666666666666</v>
      </c>
      <c r="V3726" s="50">
        <f t="shared" si="195"/>
        <v>0</v>
      </c>
      <c r="W3726" s="50">
        <f t="shared" si="195"/>
        <v>0</v>
      </c>
      <c r="X3726" s="50">
        <f t="shared" si="195"/>
        <v>0</v>
      </c>
      <c r="Y3726" s="50">
        <f t="shared" si="195"/>
        <v>0</v>
      </c>
      <c r="Z3726" s="50">
        <f t="shared" si="195"/>
        <v>0</v>
      </c>
      <c r="AA3726" s="50">
        <f t="shared" si="194"/>
        <v>0</v>
      </c>
      <c r="AB3726" s="50">
        <f t="shared" si="196"/>
        <v>525.63666666666666</v>
      </c>
      <c r="AC3726" s="48" t="str">
        <f>VLOOKUP(ПРОДАЖИ!C:C,'ИЗ ОСНОВЫ НОМЕНКЛАТУР'!D:E,2,0)</f>
        <v>Аксессуары для шкафов</v>
      </c>
      <c r="AD3726" s="48" t="str">
        <f>VLOOKUP(C:C,'ИЗ ОСНОВЫ НОМЕНКЛАТУР'!D:F,3,0)</f>
        <v>Шкаф/шкаф-купе наполнение (бренд Aristo)</v>
      </c>
      <c r="AE3726" s="48" t="str">
        <f>VLOOKUP(C:C,'ИЗ ОСНОВЫ НОМЕНКЛАТУР'!D:H,5,0)</f>
        <v>C</v>
      </c>
    </row>
    <row r="3727" spans="1:31" ht="9.6" customHeight="1" x14ac:dyDescent="0.2">
      <c r="A3727" s="45" t="s">
        <v>3579</v>
      </c>
      <c r="B3727" s="11"/>
      <c r="C3727" s="11" t="s">
        <v>3721</v>
      </c>
      <c r="D3727" s="44">
        <v>0</v>
      </c>
      <c r="E3727" s="44">
        <v>2</v>
      </c>
      <c r="F3727" s="48">
        <v>0</v>
      </c>
      <c r="G3727" s="48">
        <v>0</v>
      </c>
      <c r="H3727" s="44">
        <v>0</v>
      </c>
      <c r="I3727" s="44">
        <v>0</v>
      </c>
      <c r="J3727" s="44">
        <v>0</v>
      </c>
      <c r="K3727" s="48">
        <v>0</v>
      </c>
      <c r="L3727" s="49">
        <v>0</v>
      </c>
      <c r="M3727" s="49">
        <v>5988.44</v>
      </c>
      <c r="N3727" s="10">
        <v>0</v>
      </c>
      <c r="O3727" s="10">
        <v>0</v>
      </c>
      <c r="P3727" s="10">
        <v>0</v>
      </c>
      <c r="Q3727" s="10">
        <v>0</v>
      </c>
      <c r="R3727" s="10">
        <v>0</v>
      </c>
      <c r="S3727" s="10">
        <v>0</v>
      </c>
      <c r="T3727" s="50">
        <f t="shared" si="195"/>
        <v>0</v>
      </c>
      <c r="U3727" s="50">
        <f t="shared" si="195"/>
        <v>499.03666666666663</v>
      </c>
      <c r="V3727" s="50">
        <f t="shared" si="195"/>
        <v>0</v>
      </c>
      <c r="W3727" s="50">
        <f t="shared" si="195"/>
        <v>0</v>
      </c>
      <c r="X3727" s="50">
        <f t="shared" si="195"/>
        <v>0</v>
      </c>
      <c r="Y3727" s="50">
        <f t="shared" si="195"/>
        <v>0</v>
      </c>
      <c r="Z3727" s="50">
        <f t="shared" si="195"/>
        <v>0</v>
      </c>
      <c r="AA3727" s="50">
        <f t="shared" si="194"/>
        <v>0</v>
      </c>
      <c r="AB3727" s="50">
        <f t="shared" si="196"/>
        <v>499.03666666666663</v>
      </c>
      <c r="AC3727" s="48" t="str">
        <f>VLOOKUP(ПРОДАЖИ!C:C,'ИЗ ОСНОВЫ НОМЕНКЛАТУР'!D:E,2,0)</f>
        <v>Аксессуары для шкафов</v>
      </c>
      <c r="AD3727" s="48" t="str">
        <f>VLOOKUP(C:C,'ИЗ ОСНОВЫ НОМЕНКЛАТУР'!D:F,3,0)</f>
        <v>Шкаф/шкаф-купе наполнение (бренд Aristo)</v>
      </c>
      <c r="AE3727" s="48" t="str">
        <f>VLOOKUP(C:C,'ИЗ ОСНОВЫ НОМЕНКЛАТУР'!D:H,5,0)</f>
        <v>C</v>
      </c>
    </row>
    <row r="3728" spans="1:31" ht="9.6" customHeight="1" x14ac:dyDescent="0.2">
      <c r="A3728" s="45" t="s">
        <v>3579</v>
      </c>
      <c r="B3728" s="11"/>
      <c r="C3728" s="11" t="s">
        <v>3722</v>
      </c>
      <c r="D3728" s="44">
        <v>0</v>
      </c>
      <c r="E3728" s="44">
        <v>1</v>
      </c>
      <c r="F3728" s="48">
        <v>0</v>
      </c>
      <c r="G3728" s="48">
        <v>0</v>
      </c>
      <c r="H3728" s="44">
        <v>0</v>
      </c>
      <c r="I3728" s="44">
        <v>0</v>
      </c>
      <c r="J3728" s="44">
        <v>0</v>
      </c>
      <c r="K3728" s="48">
        <v>0</v>
      </c>
      <c r="L3728" s="49">
        <v>0</v>
      </c>
      <c r="M3728" s="49">
        <v>5754.63</v>
      </c>
      <c r="N3728" s="10">
        <v>0</v>
      </c>
      <c r="O3728" s="10">
        <v>0</v>
      </c>
      <c r="P3728" s="10">
        <v>0</v>
      </c>
      <c r="Q3728" s="10">
        <v>0</v>
      </c>
      <c r="R3728" s="10">
        <v>0</v>
      </c>
      <c r="S3728" s="10">
        <v>0</v>
      </c>
      <c r="T3728" s="50">
        <f t="shared" si="195"/>
        <v>0</v>
      </c>
      <c r="U3728" s="50">
        <f t="shared" si="195"/>
        <v>479.55250000000001</v>
      </c>
      <c r="V3728" s="50">
        <f t="shared" si="195"/>
        <v>0</v>
      </c>
      <c r="W3728" s="50">
        <f t="shared" si="195"/>
        <v>0</v>
      </c>
      <c r="X3728" s="50">
        <f t="shared" si="195"/>
        <v>0</v>
      </c>
      <c r="Y3728" s="50">
        <f t="shared" si="195"/>
        <v>0</v>
      </c>
      <c r="Z3728" s="50">
        <f t="shared" si="195"/>
        <v>0</v>
      </c>
      <c r="AA3728" s="50">
        <f t="shared" si="194"/>
        <v>0</v>
      </c>
      <c r="AB3728" s="50">
        <f t="shared" si="196"/>
        <v>479.55250000000001</v>
      </c>
      <c r="AC3728" s="48" t="str">
        <f>VLOOKUP(ПРОДАЖИ!C:C,'ИЗ ОСНОВЫ НОМЕНКЛАТУР'!D:E,2,0)</f>
        <v>Аксессуары для шкафов</v>
      </c>
      <c r="AD3728" s="48" t="str">
        <f>VLOOKUP(C:C,'ИЗ ОСНОВЫ НОМЕНКЛАТУР'!D:F,3,0)</f>
        <v>Шкаф/шкаф-купе наполнение (бренд Aristo)</v>
      </c>
      <c r="AE3728" s="48" t="str">
        <f>VLOOKUP(C:C,'ИЗ ОСНОВЫ НОМЕНКЛАТУР'!D:H,5,0)</f>
        <v>C</v>
      </c>
    </row>
    <row r="3729" spans="1:31" ht="9.6" customHeight="1" x14ac:dyDescent="0.2">
      <c r="A3729" s="45" t="s">
        <v>3579</v>
      </c>
      <c r="B3729" s="11"/>
      <c r="C3729" s="11" t="s">
        <v>3723</v>
      </c>
      <c r="D3729" s="44">
        <v>0</v>
      </c>
      <c r="E3729" s="44">
        <v>5</v>
      </c>
      <c r="F3729" s="48">
        <v>0</v>
      </c>
      <c r="G3729" s="48">
        <v>0</v>
      </c>
      <c r="H3729" s="44">
        <v>0</v>
      </c>
      <c r="I3729" s="44">
        <v>0</v>
      </c>
      <c r="J3729" s="44">
        <v>0</v>
      </c>
      <c r="K3729" s="48">
        <v>0</v>
      </c>
      <c r="L3729" s="49">
        <v>0</v>
      </c>
      <c r="M3729" s="49">
        <v>5469.65</v>
      </c>
      <c r="N3729" s="10">
        <v>0</v>
      </c>
      <c r="O3729" s="10">
        <v>0</v>
      </c>
      <c r="P3729" s="10">
        <v>0</v>
      </c>
      <c r="Q3729" s="10">
        <v>0</v>
      </c>
      <c r="R3729" s="10">
        <v>0</v>
      </c>
      <c r="S3729" s="10">
        <v>0</v>
      </c>
      <c r="T3729" s="50">
        <f t="shared" si="195"/>
        <v>0</v>
      </c>
      <c r="U3729" s="50">
        <f t="shared" si="195"/>
        <v>455.80416666666662</v>
      </c>
      <c r="V3729" s="50">
        <f t="shared" si="195"/>
        <v>0</v>
      </c>
      <c r="W3729" s="50">
        <f t="shared" ref="W3729:AA3785" si="197">O3729/12</f>
        <v>0</v>
      </c>
      <c r="X3729" s="50">
        <f t="shared" si="197"/>
        <v>0</v>
      </c>
      <c r="Y3729" s="50">
        <f t="shared" si="197"/>
        <v>0</v>
      </c>
      <c r="Z3729" s="50">
        <f t="shared" si="197"/>
        <v>0</v>
      </c>
      <c r="AA3729" s="50">
        <f t="shared" si="194"/>
        <v>0</v>
      </c>
      <c r="AB3729" s="50">
        <f t="shared" si="196"/>
        <v>455.80416666666662</v>
      </c>
      <c r="AC3729" s="48" t="str">
        <f>VLOOKUP(ПРОДАЖИ!C:C,'ИЗ ОСНОВЫ НОМЕНКЛАТУР'!D:E,2,0)</f>
        <v>Аксессуары для шкафов</v>
      </c>
      <c r="AD3729" s="48" t="str">
        <f>VLOOKUP(C:C,'ИЗ ОСНОВЫ НОМЕНКЛАТУР'!D:F,3,0)</f>
        <v>Шкаф/шкаф-купе наполнение (бренд Aristo)</v>
      </c>
      <c r="AE3729" s="48" t="str">
        <f>VLOOKUP(C:C,'ИЗ ОСНОВЫ НОМЕНКЛАТУР'!D:H,5,0)</f>
        <v>C</v>
      </c>
    </row>
    <row r="3730" spans="1:31" ht="9.6" customHeight="1" x14ac:dyDescent="0.2">
      <c r="A3730" s="45" t="s">
        <v>3579</v>
      </c>
      <c r="B3730" s="11"/>
      <c r="C3730" s="11" t="s">
        <v>3724</v>
      </c>
      <c r="D3730" s="44">
        <v>0</v>
      </c>
      <c r="E3730" s="44">
        <v>3</v>
      </c>
      <c r="F3730" s="48">
        <v>0</v>
      </c>
      <c r="G3730" s="48">
        <v>0</v>
      </c>
      <c r="H3730" s="44">
        <v>0</v>
      </c>
      <c r="I3730" s="44">
        <v>0</v>
      </c>
      <c r="J3730" s="44">
        <v>0</v>
      </c>
      <c r="K3730" s="48">
        <v>0</v>
      </c>
      <c r="L3730" s="49">
        <v>0</v>
      </c>
      <c r="M3730" s="49">
        <v>60974.02</v>
      </c>
      <c r="N3730" s="10">
        <v>0</v>
      </c>
      <c r="O3730" s="10">
        <v>0</v>
      </c>
      <c r="P3730" s="10">
        <v>0</v>
      </c>
      <c r="Q3730" s="10">
        <v>0</v>
      </c>
      <c r="R3730" s="10">
        <v>0</v>
      </c>
      <c r="S3730" s="10">
        <v>0</v>
      </c>
      <c r="T3730" s="50">
        <f t="shared" ref="T3730:X3793" si="198">L3730/12</f>
        <v>0</v>
      </c>
      <c r="U3730" s="50">
        <f t="shared" si="198"/>
        <v>5081.1683333333331</v>
      </c>
      <c r="V3730" s="50">
        <f t="shared" si="198"/>
        <v>0</v>
      </c>
      <c r="W3730" s="50">
        <f t="shared" si="197"/>
        <v>0</v>
      </c>
      <c r="X3730" s="50">
        <f t="shared" si="197"/>
        <v>0</v>
      </c>
      <c r="Y3730" s="50">
        <f t="shared" si="197"/>
        <v>0</v>
      </c>
      <c r="Z3730" s="50">
        <f t="shared" si="197"/>
        <v>0</v>
      </c>
      <c r="AA3730" s="50">
        <f t="shared" si="194"/>
        <v>0</v>
      </c>
      <c r="AB3730" s="50">
        <f t="shared" si="196"/>
        <v>5081.1683333333331</v>
      </c>
      <c r="AC3730" s="48" t="str">
        <f>VLOOKUP(ПРОДАЖИ!C:C,'ИЗ ОСНОВЫ НОМЕНКЛАТУР'!D:E,2,0)</f>
        <v>Аксессуары для шкафов</v>
      </c>
      <c r="AD3730" s="48" t="str">
        <f>VLOOKUP(C:C,'ИЗ ОСНОВЫ НОМЕНКЛАТУР'!D:F,3,0)</f>
        <v>Шкаф/шкаф-купе наполнение (бренд Aristo)</v>
      </c>
      <c r="AE3730" s="48" t="str">
        <f>VLOOKUP(C:C,'ИЗ ОСНОВЫ НОМЕНКЛАТУР'!D:H,5,0)</f>
        <v>C</v>
      </c>
    </row>
    <row r="3731" spans="1:31" ht="9.6" customHeight="1" x14ac:dyDescent="0.2">
      <c r="A3731" s="45" t="s">
        <v>3579</v>
      </c>
      <c r="B3731" s="11"/>
      <c r="C3731" s="11" t="s">
        <v>3725</v>
      </c>
      <c r="D3731" s="44">
        <v>0</v>
      </c>
      <c r="E3731" s="44">
        <v>5</v>
      </c>
      <c r="F3731" s="48">
        <v>0</v>
      </c>
      <c r="G3731" s="48">
        <v>0</v>
      </c>
      <c r="H3731" s="44">
        <v>0</v>
      </c>
      <c r="I3731" s="44">
        <v>0</v>
      </c>
      <c r="J3731" s="44">
        <v>0</v>
      </c>
      <c r="K3731" s="48">
        <v>0</v>
      </c>
      <c r="L3731" s="49">
        <v>0</v>
      </c>
      <c r="M3731" s="49">
        <v>5173.25</v>
      </c>
      <c r="N3731" s="10">
        <v>0</v>
      </c>
      <c r="O3731" s="10">
        <v>0</v>
      </c>
      <c r="P3731" s="10">
        <v>0</v>
      </c>
      <c r="Q3731" s="10">
        <v>0</v>
      </c>
      <c r="R3731" s="10">
        <v>0</v>
      </c>
      <c r="S3731" s="10">
        <v>0</v>
      </c>
      <c r="T3731" s="50">
        <f t="shared" si="198"/>
        <v>0</v>
      </c>
      <c r="U3731" s="50">
        <f t="shared" si="198"/>
        <v>431.10416666666669</v>
      </c>
      <c r="V3731" s="50">
        <f t="shared" si="198"/>
        <v>0</v>
      </c>
      <c r="W3731" s="50">
        <f t="shared" si="197"/>
        <v>0</v>
      </c>
      <c r="X3731" s="50">
        <f t="shared" si="197"/>
        <v>0</v>
      </c>
      <c r="Y3731" s="50">
        <f t="shared" si="197"/>
        <v>0</v>
      </c>
      <c r="Z3731" s="50">
        <f t="shared" si="197"/>
        <v>0</v>
      </c>
      <c r="AA3731" s="50">
        <f t="shared" si="194"/>
        <v>0</v>
      </c>
      <c r="AB3731" s="50">
        <f t="shared" si="196"/>
        <v>431.10416666666669</v>
      </c>
      <c r="AC3731" s="48" t="str">
        <f>VLOOKUP(ПРОДАЖИ!C:C,'ИЗ ОСНОВЫ НОМЕНКЛАТУР'!D:E,2,0)</f>
        <v>Аксессуары для шкафов</v>
      </c>
      <c r="AD3731" s="48" t="str">
        <f>VLOOKUP(C:C,'ИЗ ОСНОВЫ НОМЕНКЛАТУР'!D:F,3,0)</f>
        <v>Шкаф/шкаф-купе наполнение (бренд Aristo)</v>
      </c>
      <c r="AE3731" s="48" t="str">
        <f>VLOOKUP(C:C,'ИЗ ОСНОВЫ НОМЕНКЛАТУР'!D:H,5,0)</f>
        <v>C</v>
      </c>
    </row>
    <row r="3732" spans="1:31" ht="9.6" customHeight="1" x14ac:dyDescent="0.2">
      <c r="A3732" s="45" t="s">
        <v>3579</v>
      </c>
      <c r="B3732" s="11"/>
      <c r="C3732" s="11" t="s">
        <v>3726</v>
      </c>
      <c r="D3732" s="44">
        <v>0</v>
      </c>
      <c r="E3732" s="44">
        <v>2</v>
      </c>
      <c r="F3732" s="48">
        <v>0</v>
      </c>
      <c r="G3732" s="48">
        <v>0</v>
      </c>
      <c r="H3732" s="44">
        <v>0</v>
      </c>
      <c r="I3732" s="44">
        <v>0</v>
      </c>
      <c r="J3732" s="44">
        <v>0</v>
      </c>
      <c r="K3732" s="48">
        <v>0</v>
      </c>
      <c r="L3732" s="49">
        <v>0</v>
      </c>
      <c r="M3732" s="49">
        <v>13697.6</v>
      </c>
      <c r="N3732" s="10">
        <v>0</v>
      </c>
      <c r="O3732" s="10">
        <v>0</v>
      </c>
      <c r="P3732" s="10">
        <v>0</v>
      </c>
      <c r="Q3732" s="10">
        <v>0</v>
      </c>
      <c r="R3732" s="10">
        <v>0</v>
      </c>
      <c r="S3732" s="10">
        <v>0</v>
      </c>
      <c r="T3732" s="50">
        <f t="shared" si="198"/>
        <v>0</v>
      </c>
      <c r="U3732" s="50">
        <f t="shared" si="198"/>
        <v>1141.4666666666667</v>
      </c>
      <c r="V3732" s="50">
        <f t="shared" si="198"/>
        <v>0</v>
      </c>
      <c r="W3732" s="50">
        <f t="shared" si="197"/>
        <v>0</v>
      </c>
      <c r="X3732" s="50">
        <f t="shared" si="197"/>
        <v>0</v>
      </c>
      <c r="Y3732" s="50">
        <f t="shared" si="197"/>
        <v>0</v>
      </c>
      <c r="Z3732" s="50">
        <f t="shared" si="197"/>
        <v>0</v>
      </c>
      <c r="AA3732" s="50">
        <f t="shared" si="194"/>
        <v>0</v>
      </c>
      <c r="AB3732" s="50">
        <f t="shared" si="196"/>
        <v>1141.4666666666667</v>
      </c>
      <c r="AC3732" s="48" t="str">
        <f>VLOOKUP(ПРОДАЖИ!C:C,'ИЗ ОСНОВЫ НОМЕНКЛАТУР'!D:E,2,0)</f>
        <v>Аксессуары для шкафов</v>
      </c>
      <c r="AD3732" s="48" t="str">
        <f>VLOOKUP(C:C,'ИЗ ОСНОВЫ НОМЕНКЛАТУР'!D:F,3,0)</f>
        <v>Шкаф/шкаф-купе наполнение (бренд Aristo)</v>
      </c>
      <c r="AE3732" s="48" t="str">
        <f>VLOOKUP(C:C,'ИЗ ОСНОВЫ НОМЕНКЛАТУР'!D:H,5,0)</f>
        <v>C</v>
      </c>
    </row>
    <row r="3733" spans="1:31" ht="9.6" customHeight="1" x14ac:dyDescent="0.2">
      <c r="A3733" s="45" t="s">
        <v>3579</v>
      </c>
      <c r="B3733" s="11"/>
      <c r="C3733" s="11" t="s">
        <v>3727</v>
      </c>
      <c r="D3733" s="44">
        <v>0</v>
      </c>
      <c r="E3733" s="44">
        <v>8</v>
      </c>
      <c r="F3733" s="48">
        <v>0</v>
      </c>
      <c r="G3733" s="48">
        <v>0</v>
      </c>
      <c r="H3733" s="44">
        <v>0</v>
      </c>
      <c r="I3733" s="44">
        <v>0</v>
      </c>
      <c r="J3733" s="44">
        <v>0</v>
      </c>
      <c r="K3733" s="48">
        <v>0</v>
      </c>
      <c r="L3733" s="49">
        <v>0</v>
      </c>
      <c r="M3733" s="49">
        <v>9683.36</v>
      </c>
      <c r="N3733" s="10">
        <v>0</v>
      </c>
      <c r="O3733" s="10">
        <v>0</v>
      </c>
      <c r="P3733" s="10">
        <v>0</v>
      </c>
      <c r="Q3733" s="10">
        <v>0</v>
      </c>
      <c r="R3733" s="10">
        <v>0</v>
      </c>
      <c r="S3733" s="10">
        <v>0</v>
      </c>
      <c r="T3733" s="50">
        <f t="shared" si="198"/>
        <v>0</v>
      </c>
      <c r="U3733" s="50">
        <f t="shared" si="198"/>
        <v>806.94666666666672</v>
      </c>
      <c r="V3733" s="50">
        <f t="shared" si="198"/>
        <v>0</v>
      </c>
      <c r="W3733" s="50">
        <f t="shared" si="197"/>
        <v>0</v>
      </c>
      <c r="X3733" s="50">
        <f t="shared" si="197"/>
        <v>0</v>
      </c>
      <c r="Y3733" s="50">
        <f t="shared" si="197"/>
        <v>0</v>
      </c>
      <c r="Z3733" s="50">
        <f t="shared" si="197"/>
        <v>0</v>
      </c>
      <c r="AA3733" s="50">
        <f t="shared" si="194"/>
        <v>0</v>
      </c>
      <c r="AB3733" s="50">
        <f t="shared" si="196"/>
        <v>806.94666666666672</v>
      </c>
      <c r="AC3733" s="48" t="str">
        <f>VLOOKUP(ПРОДАЖИ!C:C,'ИЗ ОСНОВЫ НОМЕНКЛАТУР'!D:E,2,0)</f>
        <v>Аксессуары для шкафов</v>
      </c>
      <c r="AD3733" s="48" t="str">
        <f>VLOOKUP(C:C,'ИЗ ОСНОВЫ НОМЕНКЛАТУР'!D:F,3,0)</f>
        <v>Шкаф/шкаф-купе наполнение (бренд Aristo)</v>
      </c>
      <c r="AE3733" s="48" t="str">
        <f>VLOOKUP(C:C,'ИЗ ОСНОВЫ НОМЕНКЛАТУР'!D:H,5,0)</f>
        <v>C</v>
      </c>
    </row>
    <row r="3734" spans="1:31" ht="9.6" customHeight="1" x14ac:dyDescent="0.2">
      <c r="A3734" s="45" t="s">
        <v>3579</v>
      </c>
      <c r="B3734" s="11"/>
      <c r="C3734" s="11" t="s">
        <v>3728</v>
      </c>
      <c r="D3734" s="44">
        <v>0</v>
      </c>
      <c r="E3734" s="44">
        <v>7</v>
      </c>
      <c r="F3734" s="48">
        <v>0</v>
      </c>
      <c r="G3734" s="48">
        <v>0</v>
      </c>
      <c r="H3734" s="44">
        <v>0</v>
      </c>
      <c r="I3734" s="44">
        <v>0</v>
      </c>
      <c r="J3734" s="44">
        <v>0</v>
      </c>
      <c r="K3734" s="48">
        <v>0</v>
      </c>
      <c r="L3734" s="49">
        <v>0</v>
      </c>
      <c r="M3734" s="49">
        <v>7254.17</v>
      </c>
      <c r="N3734" s="10">
        <v>0</v>
      </c>
      <c r="O3734" s="10">
        <v>0</v>
      </c>
      <c r="P3734" s="10">
        <v>0</v>
      </c>
      <c r="Q3734" s="10">
        <v>0</v>
      </c>
      <c r="R3734" s="10">
        <v>0</v>
      </c>
      <c r="S3734" s="10">
        <v>0</v>
      </c>
      <c r="T3734" s="50">
        <f t="shared" si="198"/>
        <v>0</v>
      </c>
      <c r="U3734" s="50">
        <f t="shared" si="198"/>
        <v>604.51416666666671</v>
      </c>
      <c r="V3734" s="50">
        <f t="shared" si="198"/>
        <v>0</v>
      </c>
      <c r="W3734" s="50">
        <f t="shared" si="197"/>
        <v>0</v>
      </c>
      <c r="X3734" s="50">
        <f t="shared" si="197"/>
        <v>0</v>
      </c>
      <c r="Y3734" s="50">
        <f t="shared" si="197"/>
        <v>0</v>
      </c>
      <c r="Z3734" s="50">
        <f t="shared" si="197"/>
        <v>0</v>
      </c>
      <c r="AA3734" s="50">
        <f t="shared" si="194"/>
        <v>0</v>
      </c>
      <c r="AB3734" s="50">
        <f t="shared" si="196"/>
        <v>604.51416666666671</v>
      </c>
      <c r="AC3734" s="48" t="str">
        <f>VLOOKUP(ПРОДАЖИ!C:C,'ИЗ ОСНОВЫ НОМЕНКЛАТУР'!D:E,2,0)</f>
        <v>Аксессуары для шкафов</v>
      </c>
      <c r="AD3734" s="48" t="str">
        <f>VLOOKUP(C:C,'ИЗ ОСНОВЫ НОМЕНКЛАТУР'!D:F,3,0)</f>
        <v>Шкаф/шкаф-купе наполнение (бренд Aristo)</v>
      </c>
      <c r="AE3734" s="48" t="str">
        <f>VLOOKUP(C:C,'ИЗ ОСНОВЫ НОМЕНКЛАТУР'!D:H,5,0)</f>
        <v>C</v>
      </c>
    </row>
    <row r="3735" spans="1:31" ht="9.6" customHeight="1" x14ac:dyDescent="0.2">
      <c r="A3735" s="45" t="s">
        <v>3579</v>
      </c>
      <c r="B3735" s="11"/>
      <c r="C3735" s="11" t="s">
        <v>3729</v>
      </c>
      <c r="D3735" s="44">
        <v>0</v>
      </c>
      <c r="E3735" s="44">
        <v>105</v>
      </c>
      <c r="F3735" s="48">
        <v>0</v>
      </c>
      <c r="G3735" s="48">
        <v>0</v>
      </c>
      <c r="H3735" s="44">
        <v>0</v>
      </c>
      <c r="I3735" s="44">
        <v>0</v>
      </c>
      <c r="J3735" s="44">
        <v>0</v>
      </c>
      <c r="K3735" s="48">
        <v>0</v>
      </c>
      <c r="L3735" s="49">
        <v>0</v>
      </c>
      <c r="M3735" s="49">
        <v>15125.89</v>
      </c>
      <c r="N3735" s="10">
        <v>0</v>
      </c>
      <c r="O3735" s="10">
        <v>0</v>
      </c>
      <c r="P3735" s="10">
        <v>0</v>
      </c>
      <c r="Q3735" s="10">
        <v>0</v>
      </c>
      <c r="R3735" s="10">
        <v>0</v>
      </c>
      <c r="S3735" s="10">
        <v>0</v>
      </c>
      <c r="T3735" s="50">
        <f t="shared" si="198"/>
        <v>0</v>
      </c>
      <c r="U3735" s="50">
        <f t="shared" si="198"/>
        <v>1260.4908333333333</v>
      </c>
      <c r="V3735" s="50">
        <f t="shared" si="198"/>
        <v>0</v>
      </c>
      <c r="W3735" s="50">
        <f t="shared" si="197"/>
        <v>0</v>
      </c>
      <c r="X3735" s="50">
        <f t="shared" si="197"/>
        <v>0</v>
      </c>
      <c r="Y3735" s="50">
        <f t="shared" si="197"/>
        <v>0</v>
      </c>
      <c r="Z3735" s="50">
        <f t="shared" si="197"/>
        <v>0</v>
      </c>
      <c r="AA3735" s="50">
        <f t="shared" si="194"/>
        <v>0</v>
      </c>
      <c r="AB3735" s="50">
        <f t="shared" si="196"/>
        <v>1260.4908333333333</v>
      </c>
      <c r="AC3735" s="48" t="str">
        <f>VLOOKUP(ПРОДАЖИ!C:C,'ИЗ ОСНОВЫ НОМЕНКЛАТУР'!D:E,2,0)</f>
        <v>Аксессуары для шкафов</v>
      </c>
      <c r="AD3735" s="48" t="str">
        <f>VLOOKUP(C:C,'ИЗ ОСНОВЫ НОМЕНКЛАТУР'!D:F,3,0)</f>
        <v>Шкаф/шкаф-купе наполнение (бренд Aristo)</v>
      </c>
      <c r="AE3735" s="48" t="str">
        <f>VLOOKUP(C:C,'ИЗ ОСНОВЫ НОМЕНКЛАТУР'!D:H,5,0)</f>
        <v>B</v>
      </c>
    </row>
    <row r="3736" spans="1:31" ht="9.6" customHeight="1" x14ac:dyDescent="0.2">
      <c r="A3736" s="45" t="s">
        <v>3579</v>
      </c>
      <c r="B3736" s="11"/>
      <c r="C3736" s="11" t="s">
        <v>3730</v>
      </c>
      <c r="D3736" s="44">
        <v>0</v>
      </c>
      <c r="E3736" s="44">
        <v>15</v>
      </c>
      <c r="F3736" s="48">
        <v>0</v>
      </c>
      <c r="G3736" s="48">
        <v>0</v>
      </c>
      <c r="H3736" s="44">
        <v>0</v>
      </c>
      <c r="I3736" s="44">
        <v>0</v>
      </c>
      <c r="J3736" s="44">
        <v>0</v>
      </c>
      <c r="K3736" s="48">
        <v>0</v>
      </c>
      <c r="L3736" s="49">
        <v>0</v>
      </c>
      <c r="M3736" s="49">
        <v>36392.400000000001</v>
      </c>
      <c r="N3736" s="10">
        <v>0</v>
      </c>
      <c r="O3736" s="10">
        <v>0</v>
      </c>
      <c r="P3736" s="10">
        <v>0</v>
      </c>
      <c r="Q3736" s="10">
        <v>0</v>
      </c>
      <c r="R3736" s="10">
        <v>0</v>
      </c>
      <c r="S3736" s="10">
        <v>0</v>
      </c>
      <c r="T3736" s="50">
        <f t="shared" si="198"/>
        <v>0</v>
      </c>
      <c r="U3736" s="50">
        <f t="shared" si="198"/>
        <v>3032.7000000000003</v>
      </c>
      <c r="V3736" s="50">
        <f t="shared" si="198"/>
        <v>0</v>
      </c>
      <c r="W3736" s="50">
        <f t="shared" si="197"/>
        <v>0</v>
      </c>
      <c r="X3736" s="50">
        <f t="shared" si="197"/>
        <v>0</v>
      </c>
      <c r="Y3736" s="50">
        <f t="shared" si="197"/>
        <v>0</v>
      </c>
      <c r="Z3736" s="50">
        <f t="shared" si="197"/>
        <v>0</v>
      </c>
      <c r="AA3736" s="50">
        <f t="shared" si="194"/>
        <v>0</v>
      </c>
      <c r="AB3736" s="50">
        <f t="shared" si="196"/>
        <v>3032.7000000000003</v>
      </c>
      <c r="AC3736" s="48" t="str">
        <f>VLOOKUP(ПРОДАЖИ!C:C,'ИЗ ОСНОВЫ НОМЕНКЛАТУР'!D:E,2,0)</f>
        <v>Аксессуары для шкафов</v>
      </c>
      <c r="AD3736" s="48" t="str">
        <f>VLOOKUP(C:C,'ИЗ ОСНОВЫ НОМЕНКЛАТУР'!D:F,3,0)</f>
        <v>Шкаф/шкаф-купе наполнение (бренд Aristo)</v>
      </c>
      <c r="AE3736" s="48" t="str">
        <f>VLOOKUP(C:C,'ИЗ ОСНОВЫ НОМЕНКЛАТУР'!D:H,5,0)</f>
        <v>C</v>
      </c>
    </row>
    <row r="3737" spans="1:31" ht="9.6" customHeight="1" x14ac:dyDescent="0.2">
      <c r="A3737" s="45" t="s">
        <v>3579</v>
      </c>
      <c r="B3737" s="11"/>
      <c r="C3737" s="11" t="s">
        <v>3731</v>
      </c>
      <c r="D3737" s="44">
        <v>0</v>
      </c>
      <c r="E3737" s="44">
        <v>13</v>
      </c>
      <c r="F3737" s="48">
        <v>0</v>
      </c>
      <c r="G3737" s="48">
        <v>0</v>
      </c>
      <c r="H3737" s="44">
        <v>0</v>
      </c>
      <c r="I3737" s="44">
        <v>0</v>
      </c>
      <c r="J3737" s="44">
        <v>0</v>
      </c>
      <c r="K3737" s="48">
        <v>0</v>
      </c>
      <c r="L3737" s="49">
        <v>0</v>
      </c>
      <c r="M3737" s="49">
        <v>8178.46</v>
      </c>
      <c r="N3737" s="10">
        <v>0</v>
      </c>
      <c r="O3737" s="10">
        <v>0</v>
      </c>
      <c r="P3737" s="10">
        <v>0</v>
      </c>
      <c r="Q3737" s="10">
        <v>0</v>
      </c>
      <c r="R3737" s="10">
        <v>0</v>
      </c>
      <c r="S3737" s="10">
        <v>0</v>
      </c>
      <c r="T3737" s="50">
        <f t="shared" si="198"/>
        <v>0</v>
      </c>
      <c r="U3737" s="50">
        <f t="shared" si="198"/>
        <v>681.5383333333333</v>
      </c>
      <c r="V3737" s="50">
        <f t="shared" si="198"/>
        <v>0</v>
      </c>
      <c r="W3737" s="50">
        <f t="shared" si="197"/>
        <v>0</v>
      </c>
      <c r="X3737" s="50">
        <f t="shared" si="197"/>
        <v>0</v>
      </c>
      <c r="Y3737" s="50">
        <f t="shared" si="197"/>
        <v>0</v>
      </c>
      <c r="Z3737" s="50">
        <f t="shared" si="197"/>
        <v>0</v>
      </c>
      <c r="AA3737" s="50">
        <f t="shared" si="194"/>
        <v>0</v>
      </c>
      <c r="AB3737" s="50">
        <f t="shared" si="196"/>
        <v>681.5383333333333</v>
      </c>
      <c r="AC3737" s="48" t="str">
        <f>VLOOKUP(ПРОДАЖИ!C:C,'ИЗ ОСНОВЫ НОМЕНКЛАТУР'!D:E,2,0)</f>
        <v>Аксессуары для шкафов</v>
      </c>
      <c r="AD3737" s="48" t="str">
        <f>VLOOKUP(C:C,'ИЗ ОСНОВЫ НОМЕНКЛАТУР'!D:F,3,0)</f>
        <v>Шкаф/шкаф-купе наполнение (бренд Aristo)</v>
      </c>
      <c r="AE3737" s="48" t="str">
        <f>VLOOKUP(C:C,'ИЗ ОСНОВЫ НОМЕНКЛАТУР'!D:H,5,0)</f>
        <v>C</v>
      </c>
    </row>
    <row r="3738" spans="1:31" ht="9.6" customHeight="1" x14ac:dyDescent="0.2">
      <c r="A3738" s="45" t="s">
        <v>3579</v>
      </c>
      <c r="B3738" s="11"/>
      <c r="C3738" s="11" t="s">
        <v>3732</v>
      </c>
      <c r="D3738" s="44">
        <v>0</v>
      </c>
      <c r="E3738" s="44">
        <v>53</v>
      </c>
      <c r="F3738" s="48">
        <v>0</v>
      </c>
      <c r="G3738" s="48">
        <v>0</v>
      </c>
      <c r="H3738" s="44">
        <v>0</v>
      </c>
      <c r="I3738" s="44">
        <v>0</v>
      </c>
      <c r="J3738" s="44">
        <v>0</v>
      </c>
      <c r="K3738" s="48">
        <v>0</v>
      </c>
      <c r="L3738" s="49">
        <v>0</v>
      </c>
      <c r="M3738" s="49">
        <v>4263.8500000000004</v>
      </c>
      <c r="N3738" s="10">
        <v>0</v>
      </c>
      <c r="O3738" s="10">
        <v>0</v>
      </c>
      <c r="P3738" s="10">
        <v>0</v>
      </c>
      <c r="Q3738" s="10">
        <v>0</v>
      </c>
      <c r="R3738" s="10">
        <v>0</v>
      </c>
      <c r="S3738" s="10">
        <v>0</v>
      </c>
      <c r="T3738" s="50">
        <f t="shared" si="198"/>
        <v>0</v>
      </c>
      <c r="U3738" s="50">
        <f t="shared" si="198"/>
        <v>355.32083333333338</v>
      </c>
      <c r="V3738" s="50">
        <f t="shared" si="198"/>
        <v>0</v>
      </c>
      <c r="W3738" s="50">
        <f t="shared" si="197"/>
        <v>0</v>
      </c>
      <c r="X3738" s="50">
        <f t="shared" si="197"/>
        <v>0</v>
      </c>
      <c r="Y3738" s="50">
        <f t="shared" si="197"/>
        <v>0</v>
      </c>
      <c r="Z3738" s="50">
        <f t="shared" si="197"/>
        <v>0</v>
      </c>
      <c r="AA3738" s="50">
        <f t="shared" si="194"/>
        <v>0</v>
      </c>
      <c r="AB3738" s="50">
        <f t="shared" si="196"/>
        <v>355.32083333333338</v>
      </c>
      <c r="AC3738" s="48" t="str">
        <f>VLOOKUP(ПРОДАЖИ!C:C,'ИЗ ОСНОВЫ НОМЕНКЛАТУР'!D:E,2,0)</f>
        <v>Аксессуары для шкафов</v>
      </c>
      <c r="AD3738" s="48" t="str">
        <f>VLOOKUP(C:C,'ИЗ ОСНОВЫ НОМЕНКЛАТУР'!D:F,3,0)</f>
        <v>Шкаф/шкаф-купе наполнение (бренд Aristo)</v>
      </c>
      <c r="AE3738" s="48" t="str">
        <f>VLOOKUP(C:C,'ИЗ ОСНОВЫ НОМЕНКЛАТУР'!D:H,5,0)</f>
        <v>B</v>
      </c>
    </row>
    <row r="3739" spans="1:31" ht="9.6" customHeight="1" x14ac:dyDescent="0.2">
      <c r="A3739" s="45" t="s">
        <v>3579</v>
      </c>
      <c r="B3739" s="11"/>
      <c r="C3739" s="11" t="s">
        <v>3733</v>
      </c>
      <c r="D3739" s="44">
        <v>0</v>
      </c>
      <c r="E3739" s="44">
        <v>7</v>
      </c>
      <c r="F3739" s="48">
        <v>0</v>
      </c>
      <c r="G3739" s="48">
        <v>0</v>
      </c>
      <c r="H3739" s="44">
        <v>0</v>
      </c>
      <c r="I3739" s="44">
        <v>0</v>
      </c>
      <c r="J3739" s="44">
        <v>0</v>
      </c>
      <c r="K3739" s="48">
        <v>0</v>
      </c>
      <c r="L3739" s="49">
        <v>0</v>
      </c>
      <c r="M3739" s="49">
        <v>12671.33</v>
      </c>
      <c r="N3739" s="10">
        <v>0</v>
      </c>
      <c r="O3739" s="10">
        <v>0</v>
      </c>
      <c r="P3739" s="10">
        <v>0</v>
      </c>
      <c r="Q3739" s="10">
        <v>0</v>
      </c>
      <c r="R3739" s="10">
        <v>0</v>
      </c>
      <c r="S3739" s="10">
        <v>0</v>
      </c>
      <c r="T3739" s="50">
        <f t="shared" si="198"/>
        <v>0</v>
      </c>
      <c r="U3739" s="50">
        <f t="shared" si="198"/>
        <v>1055.9441666666667</v>
      </c>
      <c r="V3739" s="50">
        <f t="shared" si="198"/>
        <v>0</v>
      </c>
      <c r="W3739" s="50">
        <f t="shared" si="197"/>
        <v>0</v>
      </c>
      <c r="X3739" s="50">
        <f t="shared" si="197"/>
        <v>0</v>
      </c>
      <c r="Y3739" s="50">
        <f t="shared" si="197"/>
        <v>0</v>
      </c>
      <c r="Z3739" s="50">
        <f t="shared" si="197"/>
        <v>0</v>
      </c>
      <c r="AA3739" s="50">
        <f t="shared" si="194"/>
        <v>0</v>
      </c>
      <c r="AB3739" s="50">
        <f t="shared" si="196"/>
        <v>1055.9441666666667</v>
      </c>
      <c r="AC3739" s="48" t="str">
        <f>VLOOKUP(ПРОДАЖИ!C:C,'ИЗ ОСНОВЫ НОМЕНКЛАТУР'!D:E,2,0)</f>
        <v>Аксессуары для шкафов</v>
      </c>
      <c r="AD3739" s="48" t="str">
        <f>VLOOKUP(C:C,'ИЗ ОСНОВЫ НОМЕНКЛАТУР'!D:F,3,0)</f>
        <v>Шкаф/шкаф-купе наполнение (бренд Aristo)</v>
      </c>
      <c r="AE3739" s="48" t="str">
        <f>VLOOKUP(C:C,'ИЗ ОСНОВЫ НОМЕНКЛАТУР'!D:H,5,0)</f>
        <v>C</v>
      </c>
    </row>
    <row r="3740" spans="1:31" ht="9.6" customHeight="1" x14ac:dyDescent="0.2">
      <c r="A3740" s="45" t="s">
        <v>3579</v>
      </c>
      <c r="B3740" s="11"/>
      <c r="C3740" s="11" t="s">
        <v>3734</v>
      </c>
      <c r="D3740" s="44">
        <v>0</v>
      </c>
      <c r="E3740" s="44">
        <v>6</v>
      </c>
      <c r="F3740" s="48">
        <v>0</v>
      </c>
      <c r="G3740" s="48">
        <v>0</v>
      </c>
      <c r="H3740" s="44">
        <v>0</v>
      </c>
      <c r="I3740" s="44">
        <v>0</v>
      </c>
      <c r="J3740" s="44">
        <v>0</v>
      </c>
      <c r="K3740" s="48">
        <v>0</v>
      </c>
      <c r="L3740" s="49">
        <v>0</v>
      </c>
      <c r="M3740" s="49">
        <v>120961.23</v>
      </c>
      <c r="N3740" s="10">
        <v>0</v>
      </c>
      <c r="O3740" s="10">
        <v>0</v>
      </c>
      <c r="P3740" s="10">
        <v>0</v>
      </c>
      <c r="Q3740" s="10">
        <v>0</v>
      </c>
      <c r="R3740" s="10">
        <v>0</v>
      </c>
      <c r="S3740" s="10">
        <v>0</v>
      </c>
      <c r="T3740" s="50">
        <f t="shared" si="198"/>
        <v>0</v>
      </c>
      <c r="U3740" s="50">
        <f t="shared" si="198"/>
        <v>10080.102499999999</v>
      </c>
      <c r="V3740" s="50">
        <f t="shared" si="198"/>
        <v>0</v>
      </c>
      <c r="W3740" s="50">
        <f t="shared" si="197"/>
        <v>0</v>
      </c>
      <c r="X3740" s="50">
        <f t="shared" si="197"/>
        <v>0</v>
      </c>
      <c r="Y3740" s="50">
        <f t="shared" si="197"/>
        <v>0</v>
      </c>
      <c r="Z3740" s="50">
        <f t="shared" si="197"/>
        <v>0</v>
      </c>
      <c r="AA3740" s="50">
        <f t="shared" si="194"/>
        <v>0</v>
      </c>
      <c r="AB3740" s="50">
        <f t="shared" si="196"/>
        <v>10080.102499999999</v>
      </c>
      <c r="AC3740" s="48" t="str">
        <f>VLOOKUP(ПРОДАЖИ!C:C,'ИЗ ОСНОВЫ НОМЕНКЛАТУР'!D:E,2,0)</f>
        <v>Аксессуары для шкафов</v>
      </c>
      <c r="AD3740" s="48" t="str">
        <f>VLOOKUP(C:C,'ИЗ ОСНОВЫ НОМЕНКЛАТУР'!D:F,3,0)</f>
        <v>Шкаф/шкаф-купе наполнение (бренд Aristo)</v>
      </c>
      <c r="AE3740" s="48" t="str">
        <f>VLOOKUP(C:C,'ИЗ ОСНОВЫ НОМЕНКЛАТУР'!D:H,5,0)</f>
        <v>C</v>
      </c>
    </row>
    <row r="3741" spans="1:31" ht="9.6" customHeight="1" x14ac:dyDescent="0.2">
      <c r="A3741" s="45" t="s">
        <v>3579</v>
      </c>
      <c r="B3741" s="11"/>
      <c r="C3741" s="11" t="s">
        <v>3735</v>
      </c>
      <c r="D3741" s="44">
        <v>0</v>
      </c>
      <c r="E3741" s="44">
        <v>9</v>
      </c>
      <c r="F3741" s="48">
        <v>0</v>
      </c>
      <c r="G3741" s="48">
        <v>0</v>
      </c>
      <c r="H3741" s="44">
        <v>0</v>
      </c>
      <c r="I3741" s="44">
        <v>0</v>
      </c>
      <c r="J3741" s="44">
        <v>0</v>
      </c>
      <c r="K3741" s="48">
        <v>0</v>
      </c>
      <c r="L3741" s="49">
        <v>0</v>
      </c>
      <c r="M3741" s="49">
        <v>9326.7900000000009</v>
      </c>
      <c r="N3741" s="10">
        <v>0</v>
      </c>
      <c r="O3741" s="10">
        <v>0</v>
      </c>
      <c r="P3741" s="10">
        <v>0</v>
      </c>
      <c r="Q3741" s="10">
        <v>0</v>
      </c>
      <c r="R3741" s="10">
        <v>0</v>
      </c>
      <c r="S3741" s="10">
        <v>0</v>
      </c>
      <c r="T3741" s="50">
        <f t="shared" si="198"/>
        <v>0</v>
      </c>
      <c r="U3741" s="50">
        <f t="shared" si="198"/>
        <v>777.23250000000007</v>
      </c>
      <c r="V3741" s="50">
        <f t="shared" si="198"/>
        <v>0</v>
      </c>
      <c r="W3741" s="50">
        <f t="shared" si="197"/>
        <v>0</v>
      </c>
      <c r="X3741" s="50">
        <f t="shared" si="197"/>
        <v>0</v>
      </c>
      <c r="Y3741" s="50">
        <f t="shared" si="197"/>
        <v>0</v>
      </c>
      <c r="Z3741" s="50">
        <f t="shared" si="197"/>
        <v>0</v>
      </c>
      <c r="AA3741" s="50">
        <f t="shared" si="194"/>
        <v>0</v>
      </c>
      <c r="AB3741" s="50">
        <f t="shared" si="196"/>
        <v>777.23250000000007</v>
      </c>
      <c r="AC3741" s="48" t="str">
        <f>VLOOKUP(ПРОДАЖИ!C:C,'ИЗ ОСНОВЫ НОМЕНКЛАТУР'!D:E,2,0)</f>
        <v>Аксессуары для шкафов</v>
      </c>
      <c r="AD3741" s="48" t="str">
        <f>VLOOKUP(C:C,'ИЗ ОСНОВЫ НОМЕНКЛАТУР'!D:F,3,0)</f>
        <v>Шкаф/шкаф-купе наполнение (бренд Aristo)</v>
      </c>
      <c r="AE3741" s="48" t="str">
        <f>VLOOKUP(C:C,'ИЗ ОСНОВЫ НОМЕНКЛАТУР'!D:H,5,0)</f>
        <v>C</v>
      </c>
    </row>
    <row r="3742" spans="1:31" ht="9.6" customHeight="1" x14ac:dyDescent="0.2">
      <c r="A3742" s="45" t="s">
        <v>3579</v>
      </c>
      <c r="B3742" s="11"/>
      <c r="C3742" s="11" t="s">
        <v>3736</v>
      </c>
      <c r="D3742" s="44">
        <v>0</v>
      </c>
      <c r="E3742" s="44">
        <v>12</v>
      </c>
      <c r="F3742" s="48">
        <v>0</v>
      </c>
      <c r="G3742" s="48">
        <v>0</v>
      </c>
      <c r="H3742" s="44">
        <v>0</v>
      </c>
      <c r="I3742" s="44">
        <v>0</v>
      </c>
      <c r="J3742" s="44">
        <v>0</v>
      </c>
      <c r="K3742" s="48">
        <v>0</v>
      </c>
      <c r="L3742" s="49">
        <v>0</v>
      </c>
      <c r="M3742" s="49">
        <v>2288.04</v>
      </c>
      <c r="N3742" s="10">
        <v>0</v>
      </c>
      <c r="O3742" s="10">
        <v>0</v>
      </c>
      <c r="P3742" s="10">
        <v>0</v>
      </c>
      <c r="Q3742" s="10">
        <v>0</v>
      </c>
      <c r="R3742" s="10">
        <v>0</v>
      </c>
      <c r="S3742" s="10">
        <v>0</v>
      </c>
      <c r="T3742" s="50">
        <f t="shared" si="198"/>
        <v>0</v>
      </c>
      <c r="U3742" s="50">
        <f t="shared" si="198"/>
        <v>190.67</v>
      </c>
      <c r="V3742" s="50">
        <f t="shared" si="198"/>
        <v>0</v>
      </c>
      <c r="W3742" s="50">
        <f t="shared" si="197"/>
        <v>0</v>
      </c>
      <c r="X3742" s="50">
        <f t="shared" si="197"/>
        <v>0</v>
      </c>
      <c r="Y3742" s="50">
        <f t="shared" si="197"/>
        <v>0</v>
      </c>
      <c r="Z3742" s="50">
        <f t="shared" si="197"/>
        <v>0</v>
      </c>
      <c r="AA3742" s="50">
        <f t="shared" si="194"/>
        <v>0</v>
      </c>
      <c r="AB3742" s="50">
        <f t="shared" si="196"/>
        <v>190.67</v>
      </c>
      <c r="AC3742" s="48" t="str">
        <f>VLOOKUP(ПРОДАЖИ!C:C,'ИЗ ОСНОВЫ НОМЕНКЛАТУР'!D:E,2,0)</f>
        <v>Аксессуары для шкафов</v>
      </c>
      <c r="AD3742" s="48" t="str">
        <f>VLOOKUP(C:C,'ИЗ ОСНОВЫ НОМЕНКЛАТУР'!D:F,3,0)</f>
        <v>Шкаф/шкаф-купе наполнение (бренд Aristo)</v>
      </c>
      <c r="AE3742" s="48" t="str">
        <f>VLOOKUP(C:C,'ИЗ ОСНОВЫ НОМЕНКЛАТУР'!D:H,5,0)</f>
        <v>C</v>
      </c>
    </row>
    <row r="3743" spans="1:31" ht="9.6" customHeight="1" x14ac:dyDescent="0.2">
      <c r="A3743" s="45" t="s">
        <v>3579</v>
      </c>
      <c r="B3743" s="11"/>
      <c r="C3743" s="11" t="s">
        <v>3737</v>
      </c>
      <c r="D3743" s="44">
        <v>54</v>
      </c>
      <c r="E3743" s="44">
        <v>15</v>
      </c>
      <c r="F3743" s="48">
        <v>0</v>
      </c>
      <c r="G3743" s="48">
        <v>0</v>
      </c>
      <c r="H3743" s="44">
        <v>0</v>
      </c>
      <c r="I3743" s="44">
        <v>0</v>
      </c>
      <c r="J3743" s="44">
        <v>0</v>
      </c>
      <c r="K3743" s="48">
        <v>0</v>
      </c>
      <c r="L3743" s="49">
        <v>10283.11</v>
      </c>
      <c r="M3743" s="49">
        <v>2866.05</v>
      </c>
      <c r="N3743" s="10">
        <v>0</v>
      </c>
      <c r="O3743" s="10">
        <v>0</v>
      </c>
      <c r="P3743" s="10">
        <v>0</v>
      </c>
      <c r="Q3743" s="10">
        <v>0</v>
      </c>
      <c r="R3743" s="10">
        <v>0</v>
      </c>
      <c r="S3743" s="10">
        <v>0</v>
      </c>
      <c r="T3743" s="50">
        <f t="shared" si="198"/>
        <v>856.92583333333334</v>
      </c>
      <c r="U3743" s="50">
        <f t="shared" si="198"/>
        <v>238.83750000000001</v>
      </c>
      <c r="V3743" s="50">
        <f t="shared" si="198"/>
        <v>0</v>
      </c>
      <c r="W3743" s="50">
        <f t="shared" si="197"/>
        <v>0</v>
      </c>
      <c r="X3743" s="50">
        <f t="shared" si="197"/>
        <v>0</v>
      </c>
      <c r="Y3743" s="50">
        <f t="shared" si="197"/>
        <v>0</v>
      </c>
      <c r="Z3743" s="50">
        <f t="shared" si="197"/>
        <v>0</v>
      </c>
      <c r="AA3743" s="50">
        <f t="shared" si="194"/>
        <v>0</v>
      </c>
      <c r="AB3743" s="50">
        <f t="shared" si="196"/>
        <v>1095.7633333333333</v>
      </c>
      <c r="AC3743" s="48" t="str">
        <f>VLOOKUP(ПРОДАЖИ!C:C,'ИЗ ОСНОВЫ НОМЕНКЛАТУР'!D:E,2,0)</f>
        <v>Аксессуары для шкафов</v>
      </c>
      <c r="AD3743" s="48" t="str">
        <f>VLOOKUP(C:C,'ИЗ ОСНОВЫ НОМЕНКЛАТУР'!D:F,3,0)</f>
        <v>Шкаф/шкаф-купе наполнение (бренд Aristo)</v>
      </c>
      <c r="AE3743" s="48" t="str">
        <f>VLOOKUP(C:C,'ИЗ ОСНОВЫ НОМЕНКЛАТУР'!D:H,5,0)</f>
        <v>B</v>
      </c>
    </row>
    <row r="3744" spans="1:31" ht="9.6" customHeight="1" x14ac:dyDescent="0.2">
      <c r="A3744" s="45" t="s">
        <v>3579</v>
      </c>
      <c r="B3744" s="11"/>
      <c r="C3744" s="11" t="s">
        <v>3738</v>
      </c>
      <c r="D3744" s="44">
        <v>0</v>
      </c>
      <c r="E3744" s="44">
        <v>69</v>
      </c>
      <c r="F3744" s="48">
        <v>0</v>
      </c>
      <c r="G3744" s="48">
        <v>0</v>
      </c>
      <c r="H3744" s="44">
        <v>0</v>
      </c>
      <c r="I3744" s="44">
        <v>0</v>
      </c>
      <c r="J3744" s="44">
        <v>0</v>
      </c>
      <c r="K3744" s="48">
        <v>0</v>
      </c>
      <c r="L3744" s="49">
        <v>0</v>
      </c>
      <c r="M3744" s="49">
        <v>9348.81</v>
      </c>
      <c r="N3744" s="10">
        <v>0</v>
      </c>
      <c r="O3744" s="10">
        <v>0</v>
      </c>
      <c r="P3744" s="10">
        <v>0</v>
      </c>
      <c r="Q3744" s="10">
        <v>0</v>
      </c>
      <c r="R3744" s="10">
        <v>0</v>
      </c>
      <c r="S3744" s="10">
        <v>0</v>
      </c>
      <c r="T3744" s="50">
        <f t="shared" si="198"/>
        <v>0</v>
      </c>
      <c r="U3744" s="50">
        <f t="shared" si="198"/>
        <v>779.0675</v>
      </c>
      <c r="V3744" s="50">
        <f t="shared" si="198"/>
        <v>0</v>
      </c>
      <c r="W3744" s="50">
        <f t="shared" si="197"/>
        <v>0</v>
      </c>
      <c r="X3744" s="50">
        <f t="shared" si="197"/>
        <v>0</v>
      </c>
      <c r="Y3744" s="50">
        <f t="shared" si="197"/>
        <v>0</v>
      </c>
      <c r="Z3744" s="50">
        <f t="shared" si="197"/>
        <v>0</v>
      </c>
      <c r="AA3744" s="50">
        <f t="shared" si="194"/>
        <v>0</v>
      </c>
      <c r="AB3744" s="50">
        <f t="shared" si="196"/>
        <v>779.0675</v>
      </c>
      <c r="AC3744" s="48" t="str">
        <f>VLOOKUP(ПРОДАЖИ!C:C,'ИЗ ОСНОВЫ НОМЕНКЛАТУР'!D:E,2,0)</f>
        <v>Аксессуары для шкафов</v>
      </c>
      <c r="AD3744" s="48" t="str">
        <f>VLOOKUP(C:C,'ИЗ ОСНОВЫ НОМЕНКЛАТУР'!D:F,3,0)</f>
        <v>Шкаф/шкаф-купе наполнение (бренд Aristo)</v>
      </c>
      <c r="AE3744" s="48" t="str">
        <f>VLOOKUP(C:C,'ИЗ ОСНОВЫ НОМЕНКЛАТУР'!D:H,5,0)</f>
        <v>B</v>
      </c>
    </row>
    <row r="3745" spans="1:31" ht="9.6" customHeight="1" x14ac:dyDescent="0.2">
      <c r="A3745" s="45" t="s">
        <v>3579</v>
      </c>
      <c r="B3745" s="11"/>
      <c r="C3745" s="11" t="s">
        <v>3739</v>
      </c>
      <c r="D3745" s="44">
        <v>0</v>
      </c>
      <c r="E3745" s="44">
        <v>24</v>
      </c>
      <c r="F3745" s="48">
        <v>0</v>
      </c>
      <c r="G3745" s="48">
        <v>0</v>
      </c>
      <c r="H3745" s="44">
        <v>0</v>
      </c>
      <c r="I3745" s="44">
        <v>0</v>
      </c>
      <c r="J3745" s="44">
        <v>0</v>
      </c>
      <c r="K3745" s="48">
        <v>0</v>
      </c>
      <c r="L3745" s="49">
        <v>0</v>
      </c>
      <c r="M3745" s="49">
        <v>1930.8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0</v>
      </c>
      <c r="T3745" s="50">
        <f t="shared" si="198"/>
        <v>0</v>
      </c>
      <c r="U3745" s="50">
        <f t="shared" si="198"/>
        <v>160.9</v>
      </c>
      <c r="V3745" s="50">
        <f t="shared" si="198"/>
        <v>0</v>
      </c>
      <c r="W3745" s="50">
        <f t="shared" si="197"/>
        <v>0</v>
      </c>
      <c r="X3745" s="50">
        <f t="shared" si="197"/>
        <v>0</v>
      </c>
      <c r="Y3745" s="50">
        <f t="shared" si="197"/>
        <v>0</v>
      </c>
      <c r="Z3745" s="50">
        <f t="shared" si="197"/>
        <v>0</v>
      </c>
      <c r="AA3745" s="50">
        <f t="shared" si="194"/>
        <v>0</v>
      </c>
      <c r="AB3745" s="50">
        <f t="shared" si="196"/>
        <v>160.9</v>
      </c>
      <c r="AC3745" s="48" t="str">
        <f>VLOOKUP(ПРОДАЖИ!C:C,'ИЗ ОСНОВЫ НОМЕНКЛАТУР'!D:E,2,0)</f>
        <v>Аксессуары для шкафов</v>
      </c>
      <c r="AD3745" s="48" t="str">
        <f>VLOOKUP(C:C,'ИЗ ОСНОВЫ НОМЕНКЛАТУР'!D:F,3,0)</f>
        <v>Шкаф/шкаф-купе наполнение (бренд Aristo)</v>
      </c>
      <c r="AE3745" s="48" t="str">
        <f>VLOOKUP(C:C,'ИЗ ОСНОВЫ НОМЕНКЛАТУР'!D:H,5,0)</f>
        <v>C</v>
      </c>
    </row>
    <row r="3746" spans="1:31" ht="9.6" customHeight="1" x14ac:dyDescent="0.2">
      <c r="A3746" s="45" t="s">
        <v>3579</v>
      </c>
      <c r="B3746" s="11"/>
      <c r="C3746" s="11" t="s">
        <v>3740</v>
      </c>
      <c r="D3746" s="44">
        <v>0</v>
      </c>
      <c r="E3746" s="44">
        <v>5</v>
      </c>
      <c r="F3746" s="48">
        <v>0</v>
      </c>
      <c r="G3746" s="48">
        <v>0</v>
      </c>
      <c r="H3746" s="44">
        <v>0</v>
      </c>
      <c r="I3746" s="44">
        <v>0</v>
      </c>
      <c r="J3746" s="44">
        <v>0</v>
      </c>
      <c r="K3746" s="48">
        <v>0</v>
      </c>
      <c r="L3746" s="49">
        <v>0</v>
      </c>
      <c r="M3746" s="49">
        <v>60650.400000000001</v>
      </c>
      <c r="N3746" s="10">
        <v>0</v>
      </c>
      <c r="O3746" s="10">
        <v>0</v>
      </c>
      <c r="P3746" s="10">
        <v>0</v>
      </c>
      <c r="Q3746" s="10">
        <v>0</v>
      </c>
      <c r="R3746" s="10">
        <v>0</v>
      </c>
      <c r="S3746" s="10">
        <v>0</v>
      </c>
      <c r="T3746" s="50">
        <f t="shared" si="198"/>
        <v>0</v>
      </c>
      <c r="U3746" s="50">
        <f t="shared" si="198"/>
        <v>5054.2</v>
      </c>
      <c r="V3746" s="50">
        <f t="shared" si="198"/>
        <v>0</v>
      </c>
      <c r="W3746" s="50">
        <f t="shared" si="197"/>
        <v>0</v>
      </c>
      <c r="X3746" s="50">
        <f t="shared" si="197"/>
        <v>0</v>
      </c>
      <c r="Y3746" s="50">
        <f t="shared" si="197"/>
        <v>0</v>
      </c>
      <c r="Z3746" s="50">
        <f t="shared" si="197"/>
        <v>0</v>
      </c>
      <c r="AA3746" s="50">
        <f t="shared" si="194"/>
        <v>0</v>
      </c>
      <c r="AB3746" s="50">
        <f t="shared" si="196"/>
        <v>5054.2</v>
      </c>
      <c r="AC3746" s="48" t="str">
        <f>VLOOKUP(ПРОДАЖИ!C:C,'ИЗ ОСНОВЫ НОМЕНКЛАТУР'!D:E,2,0)</f>
        <v>Аксессуары для шкафов</v>
      </c>
      <c r="AD3746" s="48" t="str">
        <f>VLOOKUP(C:C,'ИЗ ОСНОВЫ НОМЕНКЛАТУР'!D:F,3,0)</f>
        <v>Шкаф/шкаф-купе наполнение (бренд Aristo)</v>
      </c>
      <c r="AE3746" s="48" t="str">
        <f>VLOOKUP(C:C,'ИЗ ОСНОВЫ НОМЕНКЛАТУР'!D:H,5,0)</f>
        <v>C</v>
      </c>
    </row>
    <row r="3747" spans="1:31" ht="9.6" customHeight="1" x14ac:dyDescent="0.2">
      <c r="A3747" s="45" t="s">
        <v>3579</v>
      </c>
      <c r="B3747" s="11"/>
      <c r="C3747" s="11" t="s">
        <v>3741</v>
      </c>
      <c r="D3747" s="44">
        <v>15</v>
      </c>
      <c r="E3747" s="44">
        <v>5</v>
      </c>
      <c r="F3747" s="48">
        <v>0</v>
      </c>
      <c r="G3747" s="48">
        <v>0</v>
      </c>
      <c r="H3747" s="44">
        <v>0</v>
      </c>
      <c r="I3747" s="44">
        <v>0</v>
      </c>
      <c r="J3747" s="44">
        <v>0</v>
      </c>
      <c r="K3747" s="48">
        <v>0</v>
      </c>
      <c r="L3747" s="49">
        <v>5922</v>
      </c>
      <c r="M3747" s="49">
        <v>1974</v>
      </c>
      <c r="N3747" s="10">
        <v>0</v>
      </c>
      <c r="O3747" s="10">
        <v>0</v>
      </c>
      <c r="P3747" s="10">
        <v>0</v>
      </c>
      <c r="Q3747" s="10">
        <v>0</v>
      </c>
      <c r="R3747" s="10">
        <v>0</v>
      </c>
      <c r="S3747" s="10">
        <v>0</v>
      </c>
      <c r="T3747" s="50">
        <f t="shared" si="198"/>
        <v>493.5</v>
      </c>
      <c r="U3747" s="50">
        <f t="shared" si="198"/>
        <v>164.5</v>
      </c>
      <c r="V3747" s="50">
        <f t="shared" si="198"/>
        <v>0</v>
      </c>
      <c r="W3747" s="50">
        <f t="shared" si="197"/>
        <v>0</v>
      </c>
      <c r="X3747" s="50">
        <f t="shared" si="197"/>
        <v>0</v>
      </c>
      <c r="Y3747" s="50">
        <f t="shared" si="197"/>
        <v>0</v>
      </c>
      <c r="Z3747" s="50">
        <f t="shared" si="197"/>
        <v>0</v>
      </c>
      <c r="AA3747" s="50">
        <f t="shared" si="194"/>
        <v>0</v>
      </c>
      <c r="AB3747" s="50">
        <f t="shared" si="196"/>
        <v>658</v>
      </c>
      <c r="AC3747" s="48" t="str">
        <f>VLOOKUP(ПРОДАЖИ!C:C,'ИЗ ОСНОВЫ НОМЕНКЛАТУР'!D:E,2,0)</f>
        <v>Аксессуары для шкафов</v>
      </c>
      <c r="AD3747" s="48" t="str">
        <f>VLOOKUP(C:C,'ИЗ ОСНОВЫ НОМЕНКЛАТУР'!D:F,3,0)</f>
        <v>Шкаф/шкаф-купе наполнение (бренд Aristo)</v>
      </c>
      <c r="AE3747" s="48" t="str">
        <f>VLOOKUP(C:C,'ИЗ ОСНОВЫ НОМЕНКЛАТУР'!D:H,5,0)</f>
        <v>C</v>
      </c>
    </row>
    <row r="3748" spans="1:31" ht="9.6" customHeight="1" x14ac:dyDescent="0.2">
      <c r="A3748" s="45" t="s">
        <v>3579</v>
      </c>
      <c r="B3748" s="11"/>
      <c r="C3748" s="11" t="s">
        <v>3742</v>
      </c>
      <c r="D3748" s="44">
        <v>0</v>
      </c>
      <c r="E3748" s="44">
        <v>1</v>
      </c>
      <c r="F3748" s="48">
        <v>0</v>
      </c>
      <c r="G3748" s="48">
        <v>0</v>
      </c>
      <c r="H3748" s="44">
        <v>0</v>
      </c>
      <c r="I3748" s="44">
        <v>0</v>
      </c>
      <c r="J3748" s="44">
        <v>0</v>
      </c>
      <c r="K3748" s="48">
        <v>0</v>
      </c>
      <c r="L3748" s="49">
        <v>0</v>
      </c>
      <c r="M3748" s="49">
        <v>14628.4</v>
      </c>
      <c r="N3748" s="10">
        <v>0</v>
      </c>
      <c r="O3748" s="10">
        <v>0</v>
      </c>
      <c r="P3748" s="10">
        <v>0</v>
      </c>
      <c r="Q3748" s="10">
        <v>0</v>
      </c>
      <c r="R3748" s="10">
        <v>0</v>
      </c>
      <c r="S3748" s="10">
        <v>0</v>
      </c>
      <c r="T3748" s="50">
        <f t="shared" si="198"/>
        <v>0</v>
      </c>
      <c r="U3748" s="50">
        <f t="shared" si="198"/>
        <v>1219.0333333333333</v>
      </c>
      <c r="V3748" s="50">
        <f t="shared" si="198"/>
        <v>0</v>
      </c>
      <c r="W3748" s="50">
        <f t="shared" si="197"/>
        <v>0</v>
      </c>
      <c r="X3748" s="50">
        <f t="shared" si="197"/>
        <v>0</v>
      </c>
      <c r="Y3748" s="50">
        <f t="shared" si="197"/>
        <v>0</v>
      </c>
      <c r="Z3748" s="50">
        <f t="shared" si="197"/>
        <v>0</v>
      </c>
      <c r="AA3748" s="50">
        <f t="shared" si="194"/>
        <v>0</v>
      </c>
      <c r="AB3748" s="50">
        <f t="shared" si="196"/>
        <v>1219.0333333333333</v>
      </c>
      <c r="AC3748" s="48" t="str">
        <f>VLOOKUP(ПРОДАЖИ!C:C,'ИЗ ОСНОВЫ НОМЕНКЛАТУР'!D:E,2,0)</f>
        <v>Аксессуары для шкафов</v>
      </c>
      <c r="AD3748" s="48" t="str">
        <f>VLOOKUP(C:C,'ИЗ ОСНОВЫ НОМЕНКЛАТУР'!D:F,3,0)</f>
        <v>Шкаф/шкаф-купе наполнение (бренд Aristo)</v>
      </c>
      <c r="AE3748" s="48" t="str">
        <f>VLOOKUP(C:C,'ИЗ ОСНОВЫ НОМЕНКЛАТУР'!D:H,5,0)</f>
        <v>C</v>
      </c>
    </row>
    <row r="3749" spans="1:31" ht="9.6" customHeight="1" x14ac:dyDescent="0.2">
      <c r="A3749" s="45" t="s">
        <v>3579</v>
      </c>
      <c r="B3749" s="11"/>
      <c r="C3749" s="11" t="s">
        <v>3743</v>
      </c>
      <c r="D3749" s="44">
        <v>0</v>
      </c>
      <c r="E3749" s="44">
        <v>2</v>
      </c>
      <c r="F3749" s="48">
        <v>0</v>
      </c>
      <c r="G3749" s="48">
        <v>0</v>
      </c>
      <c r="H3749" s="44">
        <v>0</v>
      </c>
      <c r="I3749" s="44">
        <v>0</v>
      </c>
      <c r="J3749" s="44">
        <v>0</v>
      </c>
      <c r="K3749" s="48">
        <v>0</v>
      </c>
      <c r="L3749" s="49">
        <v>0</v>
      </c>
      <c r="M3749" s="49">
        <v>5061.53</v>
      </c>
      <c r="N3749" s="10">
        <v>0</v>
      </c>
      <c r="O3749" s="10">
        <v>0</v>
      </c>
      <c r="P3749" s="10">
        <v>0</v>
      </c>
      <c r="Q3749" s="10">
        <v>0</v>
      </c>
      <c r="R3749" s="10">
        <v>0</v>
      </c>
      <c r="S3749" s="10">
        <v>0</v>
      </c>
      <c r="T3749" s="50">
        <f t="shared" si="198"/>
        <v>0</v>
      </c>
      <c r="U3749" s="50">
        <f t="shared" si="198"/>
        <v>421.79416666666663</v>
      </c>
      <c r="V3749" s="50">
        <f t="shared" si="198"/>
        <v>0</v>
      </c>
      <c r="W3749" s="50">
        <f t="shared" si="197"/>
        <v>0</v>
      </c>
      <c r="X3749" s="50">
        <f t="shared" si="197"/>
        <v>0</v>
      </c>
      <c r="Y3749" s="50">
        <f t="shared" si="197"/>
        <v>0</v>
      </c>
      <c r="Z3749" s="50">
        <f t="shared" si="197"/>
        <v>0</v>
      </c>
      <c r="AA3749" s="50">
        <f t="shared" si="194"/>
        <v>0</v>
      </c>
      <c r="AB3749" s="50">
        <f t="shared" si="196"/>
        <v>421.79416666666663</v>
      </c>
      <c r="AC3749" s="48" t="str">
        <f>VLOOKUP(ПРОДАЖИ!C:C,'ИЗ ОСНОВЫ НОМЕНКЛАТУР'!D:E,2,0)</f>
        <v>Аксессуары для шкафов</v>
      </c>
      <c r="AD3749" s="48" t="str">
        <f>VLOOKUP(C:C,'ИЗ ОСНОВЫ НОМЕНКЛАТУР'!D:F,3,0)</f>
        <v>Шкаф/шкаф-купе наполнение (бренд Aristo)</v>
      </c>
      <c r="AE3749" s="48" t="str">
        <f>VLOOKUP(C:C,'ИЗ ОСНОВЫ НОМЕНКЛАТУР'!D:H,5,0)</f>
        <v>C</v>
      </c>
    </row>
    <row r="3750" spans="1:31" ht="9.6" customHeight="1" x14ac:dyDescent="0.2">
      <c r="A3750" s="45" t="s">
        <v>3579</v>
      </c>
      <c r="B3750" s="11"/>
      <c r="C3750" s="11" t="s">
        <v>3744</v>
      </c>
      <c r="D3750" s="44">
        <v>0</v>
      </c>
      <c r="E3750" s="44">
        <v>4</v>
      </c>
      <c r="F3750" s="48">
        <v>0</v>
      </c>
      <c r="G3750" s="48">
        <v>0</v>
      </c>
      <c r="H3750" s="44">
        <v>0</v>
      </c>
      <c r="I3750" s="44">
        <v>0</v>
      </c>
      <c r="J3750" s="44">
        <v>0</v>
      </c>
      <c r="K3750" s="48">
        <v>0</v>
      </c>
      <c r="L3750" s="49">
        <v>0</v>
      </c>
      <c r="M3750" s="49">
        <v>57075.66</v>
      </c>
      <c r="N3750" s="10">
        <v>0</v>
      </c>
      <c r="O3750" s="10">
        <v>0</v>
      </c>
      <c r="P3750" s="10">
        <v>0</v>
      </c>
      <c r="Q3750" s="10">
        <v>0</v>
      </c>
      <c r="R3750" s="10">
        <v>0</v>
      </c>
      <c r="S3750" s="10">
        <v>0</v>
      </c>
      <c r="T3750" s="50">
        <f t="shared" si="198"/>
        <v>0</v>
      </c>
      <c r="U3750" s="50">
        <f t="shared" si="198"/>
        <v>4756.3050000000003</v>
      </c>
      <c r="V3750" s="50">
        <f t="shared" si="198"/>
        <v>0</v>
      </c>
      <c r="W3750" s="50">
        <f t="shared" si="197"/>
        <v>0</v>
      </c>
      <c r="X3750" s="50">
        <f t="shared" si="197"/>
        <v>0</v>
      </c>
      <c r="Y3750" s="50">
        <f t="shared" si="197"/>
        <v>0</v>
      </c>
      <c r="Z3750" s="50">
        <f t="shared" si="197"/>
        <v>0</v>
      </c>
      <c r="AA3750" s="50">
        <f t="shared" si="194"/>
        <v>0</v>
      </c>
      <c r="AB3750" s="50">
        <f t="shared" si="196"/>
        <v>4756.3050000000003</v>
      </c>
      <c r="AC3750" s="48" t="str">
        <f>VLOOKUP(ПРОДАЖИ!C:C,'ИЗ ОСНОВЫ НОМЕНКЛАТУР'!D:E,2,0)</f>
        <v>Аксессуары для шкафов</v>
      </c>
      <c r="AD3750" s="48" t="str">
        <f>VLOOKUP(C:C,'ИЗ ОСНОВЫ НОМЕНКЛАТУР'!D:F,3,0)</f>
        <v>Шкаф/шкаф-купе наполнение (бренд Aristo)</v>
      </c>
      <c r="AE3750" s="48" t="str">
        <f>VLOOKUP(C:C,'ИЗ ОСНОВЫ НОМЕНКЛАТУР'!D:H,5,0)</f>
        <v>C</v>
      </c>
    </row>
    <row r="3751" spans="1:31" ht="9.6" customHeight="1" x14ac:dyDescent="0.2">
      <c r="A3751" s="45" t="s">
        <v>3579</v>
      </c>
      <c r="B3751" s="11"/>
      <c r="C3751" s="11" t="s">
        <v>3745</v>
      </c>
      <c r="D3751" s="44">
        <v>0</v>
      </c>
      <c r="E3751" s="44">
        <v>2</v>
      </c>
      <c r="F3751" s="48">
        <v>0</v>
      </c>
      <c r="G3751" s="48">
        <v>0</v>
      </c>
      <c r="H3751" s="44">
        <v>0</v>
      </c>
      <c r="I3751" s="44">
        <v>0</v>
      </c>
      <c r="J3751" s="44">
        <v>0</v>
      </c>
      <c r="K3751" s="48">
        <v>0</v>
      </c>
      <c r="L3751" s="49">
        <v>0</v>
      </c>
      <c r="M3751" s="49">
        <v>871.84</v>
      </c>
      <c r="N3751" s="10">
        <v>0</v>
      </c>
      <c r="O3751" s="10">
        <v>0</v>
      </c>
      <c r="P3751" s="10">
        <v>0</v>
      </c>
      <c r="Q3751" s="10">
        <v>0</v>
      </c>
      <c r="R3751" s="10">
        <v>0</v>
      </c>
      <c r="S3751" s="10">
        <v>0</v>
      </c>
      <c r="T3751" s="50">
        <f t="shared" si="198"/>
        <v>0</v>
      </c>
      <c r="U3751" s="50">
        <f t="shared" si="198"/>
        <v>72.653333333333336</v>
      </c>
      <c r="V3751" s="50">
        <f t="shared" si="198"/>
        <v>0</v>
      </c>
      <c r="W3751" s="50">
        <f t="shared" si="197"/>
        <v>0</v>
      </c>
      <c r="X3751" s="50">
        <f t="shared" si="197"/>
        <v>0</v>
      </c>
      <c r="Y3751" s="50">
        <f t="shared" si="197"/>
        <v>0</v>
      </c>
      <c r="Z3751" s="50">
        <f t="shared" si="197"/>
        <v>0</v>
      </c>
      <c r="AA3751" s="50">
        <f t="shared" si="194"/>
        <v>0</v>
      </c>
      <c r="AB3751" s="50">
        <f t="shared" si="196"/>
        <v>72.653333333333336</v>
      </c>
      <c r="AC3751" s="48" t="str">
        <f>VLOOKUP(ПРОДАЖИ!C:C,'ИЗ ОСНОВЫ НОМЕНКЛАТУР'!D:E,2,0)</f>
        <v>Аксессуары для шкафов</v>
      </c>
      <c r="AD3751" s="48" t="str">
        <f>VLOOKUP(C:C,'ИЗ ОСНОВЫ НОМЕНКЛАТУР'!D:F,3,0)</f>
        <v>Шкаф/шкаф-купе наполнение (бренд Aristo)</v>
      </c>
      <c r="AE3751" s="48" t="str">
        <f>VLOOKUP(C:C,'ИЗ ОСНОВЫ НОМЕНКЛАТУР'!D:H,5,0)</f>
        <v>C</v>
      </c>
    </row>
    <row r="3752" spans="1:31" ht="9.6" customHeight="1" x14ac:dyDescent="0.2">
      <c r="A3752" s="45" t="s">
        <v>3579</v>
      </c>
      <c r="B3752" s="11"/>
      <c r="C3752" s="11" t="s">
        <v>3746</v>
      </c>
      <c r="D3752" s="44">
        <v>0</v>
      </c>
      <c r="E3752" s="44">
        <v>7</v>
      </c>
      <c r="F3752" s="48">
        <v>0</v>
      </c>
      <c r="G3752" s="48">
        <v>0</v>
      </c>
      <c r="H3752" s="44">
        <v>0</v>
      </c>
      <c r="I3752" s="44">
        <v>0</v>
      </c>
      <c r="J3752" s="44">
        <v>0</v>
      </c>
      <c r="K3752" s="48">
        <v>0</v>
      </c>
      <c r="L3752" s="49">
        <v>0</v>
      </c>
      <c r="M3752" s="49">
        <v>943.39</v>
      </c>
      <c r="N3752" s="10">
        <v>0</v>
      </c>
      <c r="O3752" s="10">
        <v>0</v>
      </c>
      <c r="P3752" s="10">
        <v>0</v>
      </c>
      <c r="Q3752" s="10">
        <v>0</v>
      </c>
      <c r="R3752" s="10">
        <v>0</v>
      </c>
      <c r="S3752" s="10">
        <v>0</v>
      </c>
      <c r="T3752" s="50">
        <f t="shared" si="198"/>
        <v>0</v>
      </c>
      <c r="U3752" s="50">
        <f t="shared" si="198"/>
        <v>78.615833333333327</v>
      </c>
      <c r="V3752" s="50">
        <f t="shared" si="198"/>
        <v>0</v>
      </c>
      <c r="W3752" s="50">
        <f t="shared" si="197"/>
        <v>0</v>
      </c>
      <c r="X3752" s="50">
        <f t="shared" si="197"/>
        <v>0</v>
      </c>
      <c r="Y3752" s="50">
        <f t="shared" si="197"/>
        <v>0</v>
      </c>
      <c r="Z3752" s="50">
        <f t="shared" si="197"/>
        <v>0</v>
      </c>
      <c r="AA3752" s="50">
        <f t="shared" si="194"/>
        <v>0</v>
      </c>
      <c r="AB3752" s="50">
        <f t="shared" si="196"/>
        <v>78.615833333333327</v>
      </c>
      <c r="AC3752" s="48" t="str">
        <f>VLOOKUP(ПРОДАЖИ!C:C,'ИЗ ОСНОВЫ НОМЕНКЛАТУР'!D:E,2,0)</f>
        <v>Аксессуары для шкафов</v>
      </c>
      <c r="AD3752" s="48" t="str">
        <f>VLOOKUP(C:C,'ИЗ ОСНОВЫ НОМЕНКЛАТУР'!D:F,3,0)</f>
        <v>Шкаф/шкаф-купе наполнение (бренд Aristo)</v>
      </c>
      <c r="AE3752" s="48" t="str">
        <f>VLOOKUP(C:C,'ИЗ ОСНОВЫ НОМЕНКЛАТУР'!D:H,5,0)</f>
        <v>C</v>
      </c>
    </row>
    <row r="3753" spans="1:31" ht="9.6" customHeight="1" x14ac:dyDescent="0.2">
      <c r="A3753" s="45" t="s">
        <v>3579</v>
      </c>
      <c r="B3753" s="11"/>
      <c r="C3753" s="11" t="s">
        <v>3747</v>
      </c>
      <c r="D3753" s="44">
        <v>0</v>
      </c>
      <c r="E3753" s="44">
        <v>1</v>
      </c>
      <c r="F3753" s="48">
        <v>0</v>
      </c>
      <c r="G3753" s="48">
        <v>0</v>
      </c>
      <c r="H3753" s="44">
        <v>0</v>
      </c>
      <c r="I3753" s="44">
        <v>0</v>
      </c>
      <c r="J3753" s="44">
        <v>0</v>
      </c>
      <c r="K3753" s="48">
        <v>0</v>
      </c>
      <c r="L3753" s="49">
        <v>0</v>
      </c>
      <c r="M3753" s="49">
        <v>663.3</v>
      </c>
      <c r="N3753" s="10">
        <v>0</v>
      </c>
      <c r="O3753" s="10">
        <v>0</v>
      </c>
      <c r="P3753" s="10">
        <v>0</v>
      </c>
      <c r="Q3753" s="10">
        <v>0</v>
      </c>
      <c r="R3753" s="10">
        <v>0</v>
      </c>
      <c r="S3753" s="10">
        <v>0</v>
      </c>
      <c r="T3753" s="50">
        <f t="shared" si="198"/>
        <v>0</v>
      </c>
      <c r="U3753" s="50">
        <f t="shared" si="198"/>
        <v>55.274999999999999</v>
      </c>
      <c r="V3753" s="50">
        <f t="shared" si="198"/>
        <v>0</v>
      </c>
      <c r="W3753" s="50">
        <f t="shared" si="197"/>
        <v>0</v>
      </c>
      <c r="X3753" s="50">
        <f t="shared" si="197"/>
        <v>0</v>
      </c>
      <c r="Y3753" s="50">
        <f t="shared" si="197"/>
        <v>0</v>
      </c>
      <c r="Z3753" s="50">
        <f t="shared" si="197"/>
        <v>0</v>
      </c>
      <c r="AA3753" s="50">
        <f t="shared" si="194"/>
        <v>0</v>
      </c>
      <c r="AB3753" s="50">
        <f t="shared" si="196"/>
        <v>55.274999999999999</v>
      </c>
      <c r="AC3753" s="48" t="str">
        <f>VLOOKUP(ПРОДАЖИ!C:C,'ИЗ ОСНОВЫ НОМЕНКЛАТУР'!D:E,2,0)</f>
        <v>Аксессуары для шкафов</v>
      </c>
      <c r="AD3753" s="48" t="str">
        <f>VLOOKUP(C:C,'ИЗ ОСНОВЫ НОМЕНКЛАТУР'!D:F,3,0)</f>
        <v>Шкаф/шкаф-купе наполнение (бренд Aristo)</v>
      </c>
      <c r="AE3753" s="48" t="str">
        <f>VLOOKUP(C:C,'ИЗ ОСНОВЫ НОМЕНКЛАТУР'!D:H,5,0)</f>
        <v>C</v>
      </c>
    </row>
    <row r="3754" spans="1:31" ht="9.6" customHeight="1" x14ac:dyDescent="0.2">
      <c r="A3754" s="45" t="s">
        <v>3579</v>
      </c>
      <c r="B3754" s="11"/>
      <c r="C3754" s="11" t="s">
        <v>3748</v>
      </c>
      <c r="D3754" s="44">
        <v>0</v>
      </c>
      <c r="E3754" s="44">
        <v>12</v>
      </c>
      <c r="F3754" s="48">
        <v>0</v>
      </c>
      <c r="G3754" s="48">
        <v>0</v>
      </c>
      <c r="H3754" s="44">
        <v>0</v>
      </c>
      <c r="I3754" s="44">
        <v>0</v>
      </c>
      <c r="J3754" s="44">
        <v>0</v>
      </c>
      <c r="K3754" s="48">
        <v>0</v>
      </c>
      <c r="L3754" s="49">
        <v>0</v>
      </c>
      <c r="M3754" s="49">
        <v>658.2</v>
      </c>
      <c r="N3754" s="10">
        <v>0</v>
      </c>
      <c r="O3754" s="10">
        <v>0</v>
      </c>
      <c r="P3754" s="10">
        <v>0</v>
      </c>
      <c r="Q3754" s="10">
        <v>0</v>
      </c>
      <c r="R3754" s="10">
        <v>0</v>
      </c>
      <c r="S3754" s="10">
        <v>0</v>
      </c>
      <c r="T3754" s="50">
        <f t="shared" si="198"/>
        <v>0</v>
      </c>
      <c r="U3754" s="50">
        <f t="shared" si="198"/>
        <v>54.85</v>
      </c>
      <c r="V3754" s="50">
        <f t="shared" si="198"/>
        <v>0</v>
      </c>
      <c r="W3754" s="50">
        <f t="shared" si="197"/>
        <v>0</v>
      </c>
      <c r="X3754" s="50">
        <f t="shared" si="197"/>
        <v>0</v>
      </c>
      <c r="Y3754" s="50">
        <f t="shared" si="197"/>
        <v>0</v>
      </c>
      <c r="Z3754" s="50">
        <f t="shared" si="197"/>
        <v>0</v>
      </c>
      <c r="AA3754" s="50">
        <f t="shared" si="194"/>
        <v>0</v>
      </c>
      <c r="AB3754" s="50">
        <f t="shared" si="196"/>
        <v>54.85</v>
      </c>
      <c r="AC3754" s="48" t="str">
        <f>VLOOKUP(ПРОДАЖИ!C:C,'ИЗ ОСНОВЫ НОМЕНКЛАТУР'!D:E,2,0)</f>
        <v>Аксессуары для шкафов</v>
      </c>
      <c r="AD3754" s="48" t="str">
        <f>VLOOKUP(C:C,'ИЗ ОСНОВЫ НОМЕНКЛАТУР'!D:F,3,0)</f>
        <v>Шкаф/шкаф-купе наполнение (бренд Aristo)</v>
      </c>
      <c r="AE3754" s="48" t="str">
        <f>VLOOKUP(C:C,'ИЗ ОСНОВЫ НОМЕНКЛАТУР'!D:H,5,0)</f>
        <v>C</v>
      </c>
    </row>
    <row r="3755" spans="1:31" ht="9.6" customHeight="1" x14ac:dyDescent="0.2">
      <c r="A3755" s="45" t="s">
        <v>3579</v>
      </c>
      <c r="B3755" s="11"/>
      <c r="C3755" s="11" t="s">
        <v>3749</v>
      </c>
      <c r="D3755" s="44">
        <v>0</v>
      </c>
      <c r="E3755" s="44">
        <v>2</v>
      </c>
      <c r="F3755" s="48">
        <v>0</v>
      </c>
      <c r="G3755" s="48">
        <v>0</v>
      </c>
      <c r="H3755" s="44">
        <v>0</v>
      </c>
      <c r="I3755" s="44">
        <v>0</v>
      </c>
      <c r="J3755" s="44">
        <v>0</v>
      </c>
      <c r="K3755" s="48">
        <v>0</v>
      </c>
      <c r="L3755" s="49">
        <v>0</v>
      </c>
      <c r="M3755" s="49">
        <v>240.6</v>
      </c>
      <c r="N3755" s="10">
        <v>0</v>
      </c>
      <c r="O3755" s="10">
        <v>0</v>
      </c>
      <c r="P3755" s="10">
        <v>0</v>
      </c>
      <c r="Q3755" s="10">
        <v>0</v>
      </c>
      <c r="R3755" s="10">
        <v>0</v>
      </c>
      <c r="S3755" s="10">
        <v>0</v>
      </c>
      <c r="T3755" s="50">
        <f t="shared" si="198"/>
        <v>0</v>
      </c>
      <c r="U3755" s="50">
        <f t="shared" si="198"/>
        <v>20.05</v>
      </c>
      <c r="V3755" s="50">
        <f t="shared" si="198"/>
        <v>0</v>
      </c>
      <c r="W3755" s="50">
        <f t="shared" si="197"/>
        <v>0</v>
      </c>
      <c r="X3755" s="50">
        <f t="shared" si="197"/>
        <v>0</v>
      </c>
      <c r="Y3755" s="50">
        <f t="shared" si="197"/>
        <v>0</v>
      </c>
      <c r="Z3755" s="50">
        <f t="shared" si="197"/>
        <v>0</v>
      </c>
      <c r="AA3755" s="50">
        <f t="shared" si="194"/>
        <v>0</v>
      </c>
      <c r="AB3755" s="50">
        <f t="shared" si="196"/>
        <v>20.05</v>
      </c>
      <c r="AC3755" s="48" t="str">
        <f>VLOOKUP(ПРОДАЖИ!C:C,'ИЗ ОСНОВЫ НОМЕНКЛАТУР'!D:E,2,0)</f>
        <v>Аксессуары для шкафов</v>
      </c>
      <c r="AD3755" s="48" t="str">
        <f>VLOOKUP(C:C,'ИЗ ОСНОВЫ НОМЕНКЛАТУР'!D:F,3,0)</f>
        <v>Шкаф/шкаф-купе наполнение (бренд Aristo)</v>
      </c>
      <c r="AE3755" s="48" t="str">
        <f>VLOOKUP(C:C,'ИЗ ОСНОВЫ НОМЕНКЛАТУР'!D:H,5,0)</f>
        <v>C</v>
      </c>
    </row>
    <row r="3756" spans="1:31" ht="9.6" customHeight="1" x14ac:dyDescent="0.2">
      <c r="A3756" s="45" t="s">
        <v>3579</v>
      </c>
      <c r="B3756" s="11"/>
      <c r="C3756" s="11" t="s">
        <v>3750</v>
      </c>
      <c r="D3756" s="44">
        <v>0</v>
      </c>
      <c r="E3756" s="44">
        <v>1</v>
      </c>
      <c r="F3756" s="48">
        <v>0</v>
      </c>
      <c r="G3756" s="48">
        <v>0</v>
      </c>
      <c r="H3756" s="44">
        <v>0</v>
      </c>
      <c r="I3756" s="44">
        <v>0</v>
      </c>
      <c r="J3756" s="44">
        <v>0</v>
      </c>
      <c r="K3756" s="48">
        <v>0</v>
      </c>
      <c r="L3756" s="49">
        <v>0</v>
      </c>
      <c r="M3756" s="49">
        <v>188.61</v>
      </c>
      <c r="N3756" s="10">
        <v>0</v>
      </c>
      <c r="O3756" s="10">
        <v>0</v>
      </c>
      <c r="P3756" s="10">
        <v>0</v>
      </c>
      <c r="Q3756" s="10">
        <v>0</v>
      </c>
      <c r="R3756" s="10">
        <v>0</v>
      </c>
      <c r="S3756" s="10">
        <v>0</v>
      </c>
      <c r="T3756" s="50">
        <f t="shared" si="198"/>
        <v>0</v>
      </c>
      <c r="U3756" s="50">
        <f t="shared" si="198"/>
        <v>15.717500000000001</v>
      </c>
      <c r="V3756" s="50">
        <f t="shared" si="198"/>
        <v>0</v>
      </c>
      <c r="W3756" s="50">
        <f t="shared" si="197"/>
        <v>0</v>
      </c>
      <c r="X3756" s="50">
        <f t="shared" si="197"/>
        <v>0</v>
      </c>
      <c r="Y3756" s="50">
        <f t="shared" si="197"/>
        <v>0</v>
      </c>
      <c r="Z3756" s="50">
        <f t="shared" si="197"/>
        <v>0</v>
      </c>
      <c r="AA3756" s="50">
        <f t="shared" si="197"/>
        <v>0</v>
      </c>
      <c r="AB3756" s="50">
        <f t="shared" si="196"/>
        <v>15.717500000000001</v>
      </c>
      <c r="AC3756" s="48" t="str">
        <f>VLOOKUP(ПРОДАЖИ!C:C,'ИЗ ОСНОВЫ НОМЕНКЛАТУР'!D:E,2,0)</f>
        <v>Аксессуары для шкафов</v>
      </c>
      <c r="AD3756" s="48" t="str">
        <f>VLOOKUP(C:C,'ИЗ ОСНОВЫ НОМЕНКЛАТУР'!D:F,3,0)</f>
        <v>Шкаф/шкаф-купе наполнение (бренд Aristo)</v>
      </c>
      <c r="AE3756" s="48" t="str">
        <f>VLOOKUP(C:C,'ИЗ ОСНОВЫ НОМЕНКЛАТУР'!D:H,5,0)</f>
        <v>C</v>
      </c>
    </row>
    <row r="3757" spans="1:31" ht="9.6" customHeight="1" x14ac:dyDescent="0.2">
      <c r="A3757" s="45" t="s">
        <v>3579</v>
      </c>
      <c r="B3757" s="11"/>
      <c r="C3757" s="11" t="s">
        <v>3751</v>
      </c>
      <c r="D3757" s="44">
        <v>0</v>
      </c>
      <c r="E3757" s="44">
        <v>6</v>
      </c>
      <c r="F3757" s="48">
        <v>0</v>
      </c>
      <c r="G3757" s="48">
        <v>0</v>
      </c>
      <c r="H3757" s="44">
        <v>0</v>
      </c>
      <c r="I3757" s="44">
        <v>0</v>
      </c>
      <c r="J3757" s="44">
        <v>0</v>
      </c>
      <c r="K3757" s="48">
        <v>0</v>
      </c>
      <c r="L3757" s="49">
        <v>0</v>
      </c>
      <c r="M3757" s="49">
        <v>214.08</v>
      </c>
      <c r="N3757" s="10">
        <v>0</v>
      </c>
      <c r="O3757" s="10">
        <v>0</v>
      </c>
      <c r="P3757" s="10">
        <v>0</v>
      </c>
      <c r="Q3757" s="10">
        <v>0</v>
      </c>
      <c r="R3757" s="10">
        <v>0</v>
      </c>
      <c r="S3757" s="10">
        <v>0</v>
      </c>
      <c r="T3757" s="50">
        <f t="shared" si="198"/>
        <v>0</v>
      </c>
      <c r="U3757" s="50">
        <f t="shared" si="198"/>
        <v>17.84</v>
      </c>
      <c r="V3757" s="50">
        <f t="shared" si="198"/>
        <v>0</v>
      </c>
      <c r="W3757" s="50">
        <f t="shared" si="197"/>
        <v>0</v>
      </c>
      <c r="X3757" s="50">
        <f t="shared" si="197"/>
        <v>0</v>
      </c>
      <c r="Y3757" s="50">
        <f t="shared" si="197"/>
        <v>0</v>
      </c>
      <c r="Z3757" s="50">
        <f t="shared" si="197"/>
        <v>0</v>
      </c>
      <c r="AA3757" s="50">
        <f t="shared" si="197"/>
        <v>0</v>
      </c>
      <c r="AB3757" s="50">
        <f t="shared" si="196"/>
        <v>17.84</v>
      </c>
      <c r="AC3757" s="48" t="str">
        <f>VLOOKUP(ПРОДАЖИ!C:C,'ИЗ ОСНОВЫ НОМЕНКЛАТУР'!D:E,2,0)</f>
        <v>Аксессуары для шкафов</v>
      </c>
      <c r="AD3757" s="48" t="str">
        <f>VLOOKUP(C:C,'ИЗ ОСНОВЫ НОМЕНКЛАТУР'!D:F,3,0)</f>
        <v>Шкаф/шкаф-купе наполнение (бренд Aristo)</v>
      </c>
      <c r="AE3757" s="48" t="str">
        <f>VLOOKUP(C:C,'ИЗ ОСНОВЫ НОМЕНКЛАТУР'!D:H,5,0)</f>
        <v>C</v>
      </c>
    </row>
    <row r="3758" spans="1:31" ht="9.6" customHeight="1" x14ac:dyDescent="0.2">
      <c r="A3758" s="45" t="s">
        <v>3579</v>
      </c>
      <c r="B3758" s="11"/>
      <c r="C3758" s="11" t="s">
        <v>3752</v>
      </c>
      <c r="D3758" s="44">
        <v>0</v>
      </c>
      <c r="E3758" s="44">
        <v>16</v>
      </c>
      <c r="F3758" s="48">
        <v>0</v>
      </c>
      <c r="G3758" s="48">
        <v>0</v>
      </c>
      <c r="H3758" s="44">
        <v>0</v>
      </c>
      <c r="I3758" s="44">
        <v>0</v>
      </c>
      <c r="J3758" s="44">
        <v>0</v>
      </c>
      <c r="K3758" s="48">
        <v>0</v>
      </c>
      <c r="L3758" s="49">
        <v>0</v>
      </c>
      <c r="M3758" s="49">
        <v>655.44</v>
      </c>
      <c r="N3758" s="10">
        <v>0</v>
      </c>
      <c r="O3758" s="10">
        <v>0</v>
      </c>
      <c r="P3758" s="10">
        <v>0</v>
      </c>
      <c r="Q3758" s="10">
        <v>0</v>
      </c>
      <c r="R3758" s="10">
        <v>0</v>
      </c>
      <c r="S3758" s="10">
        <v>0</v>
      </c>
      <c r="T3758" s="50">
        <f t="shared" si="198"/>
        <v>0</v>
      </c>
      <c r="U3758" s="50">
        <f t="shared" si="198"/>
        <v>54.620000000000005</v>
      </c>
      <c r="V3758" s="50">
        <f t="shared" si="198"/>
        <v>0</v>
      </c>
      <c r="W3758" s="50">
        <f t="shared" si="197"/>
        <v>0</v>
      </c>
      <c r="X3758" s="50">
        <f t="shared" si="197"/>
        <v>0</v>
      </c>
      <c r="Y3758" s="50">
        <f t="shared" si="197"/>
        <v>0</v>
      </c>
      <c r="Z3758" s="50">
        <f t="shared" si="197"/>
        <v>0</v>
      </c>
      <c r="AA3758" s="50">
        <f t="shared" si="197"/>
        <v>0</v>
      </c>
      <c r="AB3758" s="50">
        <f t="shared" si="196"/>
        <v>54.620000000000005</v>
      </c>
      <c r="AC3758" s="48" t="str">
        <f>VLOOKUP(ПРОДАЖИ!C:C,'ИЗ ОСНОВЫ НОМЕНКЛАТУР'!D:E,2,0)</f>
        <v>Аксессуары для шкафов</v>
      </c>
      <c r="AD3758" s="48" t="str">
        <f>VLOOKUP(C:C,'ИЗ ОСНОВЫ НОМЕНКЛАТУР'!D:F,3,0)</f>
        <v>Шкаф/шкаф-купе наполнение (бренд Aristo)</v>
      </c>
      <c r="AE3758" s="48" t="str">
        <f>VLOOKUP(C:C,'ИЗ ОСНОВЫ НОМЕНКЛАТУР'!D:H,5,0)</f>
        <v>C</v>
      </c>
    </row>
    <row r="3759" spans="1:31" ht="9.6" customHeight="1" x14ac:dyDescent="0.2">
      <c r="A3759" s="45" t="s">
        <v>3579</v>
      </c>
      <c r="B3759" s="11"/>
      <c r="C3759" s="11" t="s">
        <v>3753</v>
      </c>
      <c r="D3759" s="44">
        <v>0</v>
      </c>
      <c r="E3759" s="44">
        <v>2</v>
      </c>
      <c r="F3759" s="48">
        <v>0</v>
      </c>
      <c r="G3759" s="48">
        <v>0</v>
      </c>
      <c r="H3759" s="44">
        <v>0</v>
      </c>
      <c r="I3759" s="44">
        <v>0</v>
      </c>
      <c r="J3759" s="44">
        <v>0</v>
      </c>
      <c r="K3759" s="48">
        <v>0</v>
      </c>
      <c r="L3759" s="49">
        <v>0</v>
      </c>
      <c r="M3759" s="49">
        <v>321.77999999999997</v>
      </c>
      <c r="N3759" s="10">
        <v>0</v>
      </c>
      <c r="O3759" s="10">
        <v>0</v>
      </c>
      <c r="P3759" s="10">
        <v>0</v>
      </c>
      <c r="Q3759" s="10">
        <v>0</v>
      </c>
      <c r="R3759" s="10">
        <v>0</v>
      </c>
      <c r="S3759" s="10">
        <v>0</v>
      </c>
      <c r="T3759" s="50">
        <f t="shared" si="198"/>
        <v>0</v>
      </c>
      <c r="U3759" s="50">
        <f t="shared" si="198"/>
        <v>26.814999999999998</v>
      </c>
      <c r="V3759" s="50">
        <f t="shared" si="198"/>
        <v>0</v>
      </c>
      <c r="W3759" s="50">
        <f t="shared" si="197"/>
        <v>0</v>
      </c>
      <c r="X3759" s="50">
        <f t="shared" si="197"/>
        <v>0</v>
      </c>
      <c r="Y3759" s="50">
        <f t="shared" si="197"/>
        <v>0</v>
      </c>
      <c r="Z3759" s="50">
        <f t="shared" si="197"/>
        <v>0</v>
      </c>
      <c r="AA3759" s="50">
        <f t="shared" si="197"/>
        <v>0</v>
      </c>
      <c r="AB3759" s="50">
        <f t="shared" si="196"/>
        <v>26.814999999999998</v>
      </c>
      <c r="AC3759" s="48" t="str">
        <f>VLOOKUP(ПРОДАЖИ!C:C,'ИЗ ОСНОВЫ НОМЕНКЛАТУР'!D:E,2,0)</f>
        <v>Аксессуары для шкафов</v>
      </c>
      <c r="AD3759" s="48" t="str">
        <f>VLOOKUP(C:C,'ИЗ ОСНОВЫ НОМЕНКЛАТУР'!D:F,3,0)</f>
        <v>Шкаф/шкаф-купе наполнение (бренд Aristo)</v>
      </c>
      <c r="AE3759" s="48" t="str">
        <f>VLOOKUP(C:C,'ИЗ ОСНОВЫ НОМЕНКЛАТУР'!D:H,5,0)</f>
        <v>C</v>
      </c>
    </row>
    <row r="3760" spans="1:31" ht="9.6" customHeight="1" x14ac:dyDescent="0.2">
      <c r="A3760" s="45" t="s">
        <v>3579</v>
      </c>
      <c r="B3760" s="11"/>
      <c r="C3760" s="11" t="s">
        <v>3754</v>
      </c>
      <c r="D3760" s="44">
        <v>0</v>
      </c>
      <c r="E3760" s="44">
        <v>2</v>
      </c>
      <c r="F3760" s="48">
        <v>0</v>
      </c>
      <c r="G3760" s="48">
        <v>0</v>
      </c>
      <c r="H3760" s="44">
        <v>0</v>
      </c>
      <c r="I3760" s="44">
        <v>0</v>
      </c>
      <c r="J3760" s="44">
        <v>0</v>
      </c>
      <c r="K3760" s="48">
        <v>0</v>
      </c>
      <c r="L3760" s="49">
        <v>0</v>
      </c>
      <c r="M3760" s="49">
        <v>1720.84</v>
      </c>
      <c r="N3760" s="10">
        <v>0</v>
      </c>
      <c r="O3760" s="10">
        <v>0</v>
      </c>
      <c r="P3760" s="10">
        <v>0</v>
      </c>
      <c r="Q3760" s="10">
        <v>0</v>
      </c>
      <c r="R3760" s="10">
        <v>0</v>
      </c>
      <c r="S3760" s="10">
        <v>0</v>
      </c>
      <c r="T3760" s="50">
        <f t="shared" si="198"/>
        <v>0</v>
      </c>
      <c r="U3760" s="50">
        <f t="shared" si="198"/>
        <v>143.40333333333334</v>
      </c>
      <c r="V3760" s="50">
        <f t="shared" si="198"/>
        <v>0</v>
      </c>
      <c r="W3760" s="50">
        <f t="shared" si="197"/>
        <v>0</v>
      </c>
      <c r="X3760" s="50">
        <f t="shared" si="197"/>
        <v>0</v>
      </c>
      <c r="Y3760" s="50">
        <f t="shared" si="197"/>
        <v>0</v>
      </c>
      <c r="Z3760" s="50">
        <f t="shared" si="197"/>
        <v>0</v>
      </c>
      <c r="AA3760" s="50">
        <f t="shared" si="197"/>
        <v>0</v>
      </c>
      <c r="AB3760" s="50">
        <f t="shared" si="196"/>
        <v>143.40333333333334</v>
      </c>
      <c r="AC3760" s="48" t="str">
        <f>VLOOKUP(ПРОДАЖИ!C:C,'ИЗ ОСНОВЫ НОМЕНКЛАТУР'!D:E,2,0)</f>
        <v>Аксессуары для шкафов</v>
      </c>
      <c r="AD3760" s="48" t="str">
        <f>VLOOKUP(C:C,'ИЗ ОСНОВЫ НОМЕНКЛАТУР'!D:F,3,0)</f>
        <v>Шкаф/шкаф-купе наполнение (бренд Aristo)</v>
      </c>
      <c r="AE3760" s="48" t="str">
        <f>VLOOKUP(C:C,'ИЗ ОСНОВЫ НОМЕНКЛАТУР'!D:H,5,0)</f>
        <v>C</v>
      </c>
    </row>
    <row r="3761" spans="1:31" ht="9.6" customHeight="1" x14ac:dyDescent="0.2">
      <c r="A3761" s="45" t="s">
        <v>3579</v>
      </c>
      <c r="B3761" s="11"/>
      <c r="C3761" s="11" t="s">
        <v>3755</v>
      </c>
      <c r="D3761" s="44">
        <v>0</v>
      </c>
      <c r="E3761" s="44">
        <v>58</v>
      </c>
      <c r="F3761" s="48">
        <v>0</v>
      </c>
      <c r="G3761" s="48">
        <v>0</v>
      </c>
      <c r="H3761" s="44">
        <v>0</v>
      </c>
      <c r="I3761" s="44">
        <v>0</v>
      </c>
      <c r="J3761" s="44">
        <v>0</v>
      </c>
      <c r="K3761" s="48">
        <v>0</v>
      </c>
      <c r="L3761" s="49">
        <v>0</v>
      </c>
      <c r="M3761" s="49">
        <v>1842.08</v>
      </c>
      <c r="N3761" s="10">
        <v>0</v>
      </c>
      <c r="O3761" s="10">
        <v>0</v>
      </c>
      <c r="P3761" s="10">
        <v>0</v>
      </c>
      <c r="Q3761" s="10">
        <v>0</v>
      </c>
      <c r="R3761" s="10">
        <v>0</v>
      </c>
      <c r="S3761" s="10">
        <v>0</v>
      </c>
      <c r="T3761" s="50">
        <f t="shared" si="198"/>
        <v>0</v>
      </c>
      <c r="U3761" s="50">
        <f t="shared" si="198"/>
        <v>153.50666666666666</v>
      </c>
      <c r="V3761" s="50">
        <f t="shared" si="198"/>
        <v>0</v>
      </c>
      <c r="W3761" s="50">
        <f t="shared" si="197"/>
        <v>0</v>
      </c>
      <c r="X3761" s="50">
        <f t="shared" si="197"/>
        <v>0</v>
      </c>
      <c r="Y3761" s="50">
        <f t="shared" si="197"/>
        <v>0</v>
      </c>
      <c r="Z3761" s="50">
        <f t="shared" si="197"/>
        <v>0</v>
      </c>
      <c r="AA3761" s="50">
        <f t="shared" si="197"/>
        <v>0</v>
      </c>
      <c r="AB3761" s="50">
        <f t="shared" si="196"/>
        <v>153.50666666666666</v>
      </c>
      <c r="AC3761" s="48" t="str">
        <f>VLOOKUP(ПРОДАЖИ!C:C,'ИЗ ОСНОВЫ НОМЕНКЛАТУР'!D:E,2,0)</f>
        <v>Аксессуары для шкафов</v>
      </c>
      <c r="AD3761" s="48" t="str">
        <f>VLOOKUP(C:C,'ИЗ ОСНОВЫ НОМЕНКЛАТУР'!D:F,3,0)</f>
        <v>Шкаф/шкаф-купе наполнение (бренд Aristo)</v>
      </c>
      <c r="AE3761" s="48" t="str">
        <f>VLOOKUP(C:C,'ИЗ ОСНОВЫ НОМЕНКЛАТУР'!D:H,5,0)</f>
        <v>B</v>
      </c>
    </row>
    <row r="3762" spans="1:31" ht="9.6" customHeight="1" x14ac:dyDescent="0.2">
      <c r="A3762" s="45" t="s">
        <v>3579</v>
      </c>
      <c r="B3762" s="11"/>
      <c r="C3762" s="11" t="s">
        <v>3756</v>
      </c>
      <c r="D3762" s="44">
        <v>11</v>
      </c>
      <c r="E3762" s="44">
        <v>0</v>
      </c>
      <c r="F3762" s="48">
        <v>0</v>
      </c>
      <c r="G3762" s="48">
        <v>0</v>
      </c>
      <c r="H3762" s="44">
        <v>0</v>
      </c>
      <c r="I3762" s="44">
        <v>0</v>
      </c>
      <c r="J3762" s="44">
        <v>0</v>
      </c>
      <c r="K3762" s="48">
        <v>0</v>
      </c>
      <c r="L3762" s="49">
        <v>2287.0100000000002</v>
      </c>
      <c r="M3762" s="49">
        <v>0</v>
      </c>
      <c r="N3762" s="10">
        <v>0</v>
      </c>
      <c r="O3762" s="10">
        <v>0</v>
      </c>
      <c r="P3762" s="10">
        <v>0</v>
      </c>
      <c r="Q3762" s="10">
        <v>0</v>
      </c>
      <c r="R3762" s="10">
        <v>0</v>
      </c>
      <c r="S3762" s="10">
        <v>0</v>
      </c>
      <c r="T3762" s="50">
        <f t="shared" si="198"/>
        <v>190.58416666666668</v>
      </c>
      <c r="U3762" s="50">
        <f t="shared" si="198"/>
        <v>0</v>
      </c>
      <c r="V3762" s="50">
        <f t="shared" si="198"/>
        <v>0</v>
      </c>
      <c r="W3762" s="50">
        <f t="shared" si="197"/>
        <v>0</v>
      </c>
      <c r="X3762" s="50">
        <f t="shared" si="197"/>
        <v>0</v>
      </c>
      <c r="Y3762" s="50">
        <f t="shared" si="197"/>
        <v>0</v>
      </c>
      <c r="Z3762" s="50">
        <f t="shared" si="197"/>
        <v>0</v>
      </c>
      <c r="AA3762" s="50">
        <f t="shared" si="197"/>
        <v>0</v>
      </c>
      <c r="AB3762" s="50">
        <f t="shared" si="196"/>
        <v>190.58416666666668</v>
      </c>
      <c r="AC3762" s="48" t="str">
        <f>VLOOKUP(ПРОДАЖИ!C:C,'ИЗ ОСНОВЫ НОМЕНКЛАТУР'!D:E,2,0)</f>
        <v>Аксессуары для шкафов</v>
      </c>
      <c r="AD3762" s="48" t="str">
        <f>VLOOKUP(C:C,'ИЗ ОСНОВЫ НОМЕНКЛАТУР'!D:F,3,0)</f>
        <v>Шкаф/шкаф-купе наполнение (бренд Aristo)</v>
      </c>
      <c r="AE3762" s="48" t="str">
        <f>VLOOKUP(C:C,'ИЗ ОСНОВЫ НОМЕНКЛАТУР'!D:H,5,0)</f>
        <v>C</v>
      </c>
    </row>
    <row r="3763" spans="1:31" ht="9.6" customHeight="1" x14ac:dyDescent="0.2">
      <c r="A3763" s="45" t="s">
        <v>3579</v>
      </c>
      <c r="B3763" s="11"/>
      <c r="C3763" s="11" t="s">
        <v>3757</v>
      </c>
      <c r="D3763" s="44">
        <v>0</v>
      </c>
      <c r="E3763" s="44">
        <v>1</v>
      </c>
      <c r="F3763" s="48">
        <v>0</v>
      </c>
      <c r="G3763" s="48">
        <v>0</v>
      </c>
      <c r="H3763" s="44">
        <v>0</v>
      </c>
      <c r="I3763" s="44">
        <v>0</v>
      </c>
      <c r="J3763" s="44">
        <v>0</v>
      </c>
      <c r="K3763" s="48">
        <v>0</v>
      </c>
      <c r="L3763" s="49">
        <v>0</v>
      </c>
      <c r="M3763" s="49">
        <v>2523.6999999999998</v>
      </c>
      <c r="N3763" s="10">
        <v>0</v>
      </c>
      <c r="O3763" s="10">
        <v>0</v>
      </c>
      <c r="P3763" s="10">
        <v>0</v>
      </c>
      <c r="Q3763" s="10">
        <v>0</v>
      </c>
      <c r="R3763" s="10">
        <v>0</v>
      </c>
      <c r="S3763" s="10">
        <v>0</v>
      </c>
      <c r="T3763" s="50">
        <f t="shared" si="198"/>
        <v>0</v>
      </c>
      <c r="U3763" s="50">
        <f t="shared" si="198"/>
        <v>210.30833333333331</v>
      </c>
      <c r="V3763" s="50">
        <f t="shared" si="198"/>
        <v>0</v>
      </c>
      <c r="W3763" s="50">
        <f t="shared" si="197"/>
        <v>0</v>
      </c>
      <c r="X3763" s="50">
        <f t="shared" si="197"/>
        <v>0</v>
      </c>
      <c r="Y3763" s="50">
        <f t="shared" si="197"/>
        <v>0</v>
      </c>
      <c r="Z3763" s="50">
        <f t="shared" si="197"/>
        <v>0</v>
      </c>
      <c r="AA3763" s="50">
        <f t="shared" si="197"/>
        <v>0</v>
      </c>
      <c r="AB3763" s="50">
        <f t="shared" si="196"/>
        <v>210.30833333333331</v>
      </c>
      <c r="AC3763" s="48" t="str">
        <f>VLOOKUP(ПРОДАЖИ!C:C,'ИЗ ОСНОВЫ НОМЕНКЛАТУР'!D:E,2,0)</f>
        <v>Аксессуары для шкафов</v>
      </c>
      <c r="AD3763" s="48" t="str">
        <f>VLOOKUP(C:C,'ИЗ ОСНОВЫ НОМЕНКЛАТУР'!D:F,3,0)</f>
        <v>Шкаф/шкаф-купе наполнение (бренд Aristo)</v>
      </c>
      <c r="AE3763" s="48" t="str">
        <f>VLOOKUP(C:C,'ИЗ ОСНОВЫ НОМЕНКЛАТУР'!D:H,5,0)</f>
        <v>C</v>
      </c>
    </row>
    <row r="3764" spans="1:31" ht="9.6" customHeight="1" x14ac:dyDescent="0.2">
      <c r="A3764" s="45" t="s">
        <v>3579</v>
      </c>
      <c r="B3764" s="11"/>
      <c r="C3764" s="11" t="s">
        <v>3758</v>
      </c>
      <c r="D3764" s="44">
        <v>45</v>
      </c>
      <c r="E3764" s="44">
        <v>0</v>
      </c>
      <c r="F3764" s="48">
        <v>0</v>
      </c>
      <c r="G3764" s="48">
        <v>0</v>
      </c>
      <c r="H3764" s="44">
        <v>0</v>
      </c>
      <c r="I3764" s="44">
        <v>0</v>
      </c>
      <c r="J3764" s="44">
        <v>0</v>
      </c>
      <c r="K3764" s="48">
        <v>0</v>
      </c>
      <c r="L3764" s="49">
        <v>9189.83</v>
      </c>
      <c r="M3764" s="49">
        <v>0</v>
      </c>
      <c r="N3764" s="10">
        <v>0</v>
      </c>
      <c r="O3764" s="10">
        <v>0</v>
      </c>
      <c r="P3764" s="10">
        <v>0</v>
      </c>
      <c r="Q3764" s="10">
        <v>0</v>
      </c>
      <c r="R3764" s="10">
        <v>0</v>
      </c>
      <c r="S3764" s="10">
        <v>0</v>
      </c>
      <c r="T3764" s="50">
        <f t="shared" si="198"/>
        <v>765.81916666666666</v>
      </c>
      <c r="U3764" s="50">
        <f t="shared" si="198"/>
        <v>0</v>
      </c>
      <c r="V3764" s="50">
        <f t="shared" si="198"/>
        <v>0</v>
      </c>
      <c r="W3764" s="50">
        <f t="shared" si="197"/>
        <v>0</v>
      </c>
      <c r="X3764" s="50">
        <f t="shared" si="197"/>
        <v>0</v>
      </c>
      <c r="Y3764" s="50">
        <f t="shared" si="197"/>
        <v>0</v>
      </c>
      <c r="Z3764" s="50">
        <f t="shared" si="197"/>
        <v>0</v>
      </c>
      <c r="AA3764" s="50">
        <f t="shared" si="197"/>
        <v>0</v>
      </c>
      <c r="AB3764" s="50">
        <f t="shared" si="196"/>
        <v>765.81916666666666</v>
      </c>
      <c r="AC3764" s="48" t="str">
        <f>VLOOKUP(ПРОДАЖИ!C:C,'ИЗ ОСНОВЫ НОМЕНКЛАТУР'!D:E,2,0)</f>
        <v>Аксессуары для шкафов</v>
      </c>
      <c r="AD3764" s="48" t="str">
        <f>VLOOKUP(C:C,'ИЗ ОСНОВЫ НОМЕНКЛАТУР'!D:F,3,0)</f>
        <v>Шкаф/шкаф-купе наполнение (бренд Aristo)</v>
      </c>
      <c r="AE3764" s="48" t="str">
        <f>VLOOKUP(C:C,'ИЗ ОСНОВЫ НОМЕНКЛАТУР'!D:H,5,0)</f>
        <v>B</v>
      </c>
    </row>
    <row r="3765" spans="1:31" ht="9.6" customHeight="1" x14ac:dyDescent="0.2">
      <c r="A3765" s="45" t="s">
        <v>3579</v>
      </c>
      <c r="B3765" s="11"/>
      <c r="C3765" s="11" t="s">
        <v>3759</v>
      </c>
      <c r="D3765" s="44">
        <v>0</v>
      </c>
      <c r="E3765" s="44">
        <v>4</v>
      </c>
      <c r="F3765" s="48">
        <v>0</v>
      </c>
      <c r="G3765" s="48">
        <v>0</v>
      </c>
      <c r="H3765" s="44">
        <v>0</v>
      </c>
      <c r="I3765" s="44">
        <v>0</v>
      </c>
      <c r="J3765" s="44">
        <v>0</v>
      </c>
      <c r="K3765" s="48">
        <v>0</v>
      </c>
      <c r="L3765" s="49">
        <v>0</v>
      </c>
      <c r="M3765" s="49">
        <v>4375.72</v>
      </c>
      <c r="N3765" s="10">
        <v>0</v>
      </c>
      <c r="O3765" s="10">
        <v>0</v>
      </c>
      <c r="P3765" s="10">
        <v>0</v>
      </c>
      <c r="Q3765" s="10">
        <v>0</v>
      </c>
      <c r="R3765" s="10">
        <v>0</v>
      </c>
      <c r="S3765" s="10">
        <v>0</v>
      </c>
      <c r="T3765" s="50">
        <f t="shared" si="198"/>
        <v>0</v>
      </c>
      <c r="U3765" s="50">
        <f t="shared" si="198"/>
        <v>364.64333333333337</v>
      </c>
      <c r="V3765" s="50">
        <f t="shared" si="198"/>
        <v>0</v>
      </c>
      <c r="W3765" s="50">
        <f t="shared" si="197"/>
        <v>0</v>
      </c>
      <c r="X3765" s="50">
        <f t="shared" si="197"/>
        <v>0</v>
      </c>
      <c r="Y3765" s="50">
        <f t="shared" si="197"/>
        <v>0</v>
      </c>
      <c r="Z3765" s="50">
        <f t="shared" si="197"/>
        <v>0</v>
      </c>
      <c r="AA3765" s="50">
        <f t="shared" si="197"/>
        <v>0</v>
      </c>
      <c r="AB3765" s="50">
        <f t="shared" si="196"/>
        <v>364.64333333333337</v>
      </c>
      <c r="AC3765" s="48" t="str">
        <f>VLOOKUP(ПРОДАЖИ!C:C,'ИЗ ОСНОВЫ НОМЕНКЛАТУР'!D:E,2,0)</f>
        <v>Аксессуары для шкафов</v>
      </c>
      <c r="AD3765" s="48" t="str">
        <f>VLOOKUP(C:C,'ИЗ ОСНОВЫ НОМЕНКЛАТУР'!D:F,3,0)</f>
        <v>Шкаф/шкаф-купе наполнение (бренд Aristo)</v>
      </c>
      <c r="AE3765" s="48" t="str">
        <f>VLOOKUP(C:C,'ИЗ ОСНОВЫ НОМЕНКЛАТУР'!D:H,5,0)</f>
        <v>C</v>
      </c>
    </row>
    <row r="3766" spans="1:31" ht="9.6" customHeight="1" x14ac:dyDescent="0.2">
      <c r="A3766" s="45" t="s">
        <v>3579</v>
      </c>
      <c r="B3766" s="11"/>
      <c r="C3766" s="11" t="s">
        <v>3760</v>
      </c>
      <c r="D3766" s="44">
        <v>0</v>
      </c>
      <c r="E3766" s="44">
        <v>2</v>
      </c>
      <c r="F3766" s="48">
        <v>0</v>
      </c>
      <c r="G3766" s="48">
        <v>0</v>
      </c>
      <c r="H3766" s="44">
        <v>0</v>
      </c>
      <c r="I3766" s="44">
        <v>0</v>
      </c>
      <c r="J3766" s="44">
        <v>0</v>
      </c>
      <c r="K3766" s="48">
        <v>0</v>
      </c>
      <c r="L3766" s="49">
        <v>0</v>
      </c>
      <c r="M3766" s="49">
        <v>4385.08</v>
      </c>
      <c r="N3766" s="10">
        <v>0</v>
      </c>
      <c r="O3766" s="10">
        <v>0</v>
      </c>
      <c r="P3766" s="10">
        <v>0</v>
      </c>
      <c r="Q3766" s="10">
        <v>0</v>
      </c>
      <c r="R3766" s="10">
        <v>0</v>
      </c>
      <c r="S3766" s="10">
        <v>0</v>
      </c>
      <c r="T3766" s="50">
        <f t="shared" si="198"/>
        <v>0</v>
      </c>
      <c r="U3766" s="50">
        <f t="shared" si="198"/>
        <v>365.42333333333335</v>
      </c>
      <c r="V3766" s="50">
        <f t="shared" si="198"/>
        <v>0</v>
      </c>
      <c r="W3766" s="50">
        <f t="shared" si="197"/>
        <v>0</v>
      </c>
      <c r="X3766" s="50">
        <f t="shared" si="197"/>
        <v>0</v>
      </c>
      <c r="Y3766" s="50">
        <f t="shared" si="197"/>
        <v>0</v>
      </c>
      <c r="Z3766" s="50">
        <f t="shared" si="197"/>
        <v>0</v>
      </c>
      <c r="AA3766" s="50">
        <f t="shared" si="197"/>
        <v>0</v>
      </c>
      <c r="AB3766" s="50">
        <f t="shared" si="196"/>
        <v>365.42333333333335</v>
      </c>
      <c r="AC3766" s="48" t="str">
        <f>VLOOKUP(ПРОДАЖИ!C:C,'ИЗ ОСНОВЫ НОМЕНКЛАТУР'!D:E,2,0)</f>
        <v>Аксессуары для шкафов</v>
      </c>
      <c r="AD3766" s="48" t="str">
        <f>VLOOKUP(C:C,'ИЗ ОСНОВЫ НОМЕНКЛАТУР'!D:F,3,0)</f>
        <v>Шкаф/шкаф-купе наполнение (бренд Aristo)</v>
      </c>
      <c r="AE3766" s="48" t="str">
        <f>VLOOKUP(C:C,'ИЗ ОСНОВЫ НОМЕНКЛАТУР'!D:H,5,0)</f>
        <v>C</v>
      </c>
    </row>
    <row r="3767" spans="1:31" ht="9.6" customHeight="1" x14ac:dyDescent="0.2">
      <c r="A3767" s="45" t="s">
        <v>3579</v>
      </c>
      <c r="B3767" s="11"/>
      <c r="C3767" s="11" t="s">
        <v>3761</v>
      </c>
      <c r="D3767" s="44">
        <v>0</v>
      </c>
      <c r="E3767" s="44">
        <v>1</v>
      </c>
      <c r="F3767" s="48">
        <v>0</v>
      </c>
      <c r="G3767" s="48">
        <v>0</v>
      </c>
      <c r="H3767" s="44">
        <v>0</v>
      </c>
      <c r="I3767" s="44">
        <v>0</v>
      </c>
      <c r="J3767" s="44">
        <v>0</v>
      </c>
      <c r="K3767" s="48">
        <v>0</v>
      </c>
      <c r="L3767" s="49">
        <v>0</v>
      </c>
      <c r="M3767" s="49">
        <v>5202.5</v>
      </c>
      <c r="N3767" s="10">
        <v>0</v>
      </c>
      <c r="O3767" s="10">
        <v>0</v>
      </c>
      <c r="P3767" s="10">
        <v>0</v>
      </c>
      <c r="Q3767" s="10">
        <v>0</v>
      </c>
      <c r="R3767" s="10">
        <v>0</v>
      </c>
      <c r="S3767" s="10">
        <v>0</v>
      </c>
      <c r="T3767" s="50">
        <f t="shared" si="198"/>
        <v>0</v>
      </c>
      <c r="U3767" s="50">
        <f t="shared" si="198"/>
        <v>433.54166666666669</v>
      </c>
      <c r="V3767" s="50">
        <f t="shared" si="198"/>
        <v>0</v>
      </c>
      <c r="W3767" s="50">
        <f t="shared" si="197"/>
        <v>0</v>
      </c>
      <c r="X3767" s="50">
        <f t="shared" si="197"/>
        <v>0</v>
      </c>
      <c r="Y3767" s="50">
        <f t="shared" si="197"/>
        <v>0</v>
      </c>
      <c r="Z3767" s="50">
        <f t="shared" si="197"/>
        <v>0</v>
      </c>
      <c r="AA3767" s="50">
        <f t="shared" si="197"/>
        <v>0</v>
      </c>
      <c r="AB3767" s="50">
        <f t="shared" si="196"/>
        <v>433.54166666666669</v>
      </c>
      <c r="AC3767" s="48" t="str">
        <f>VLOOKUP(ПРОДАЖИ!C:C,'ИЗ ОСНОВЫ НОМЕНКЛАТУР'!D:E,2,0)</f>
        <v>Аксессуары для шкафов</v>
      </c>
      <c r="AD3767" s="48" t="str">
        <f>VLOOKUP(C:C,'ИЗ ОСНОВЫ НОМЕНКЛАТУР'!D:F,3,0)</f>
        <v>Шкаф/шкаф-купе наполнение (бренд Aristo)</v>
      </c>
      <c r="AE3767" s="48" t="str">
        <f>VLOOKUP(C:C,'ИЗ ОСНОВЫ НОМЕНКЛАТУР'!D:H,5,0)</f>
        <v>C</v>
      </c>
    </row>
    <row r="3768" spans="1:31" ht="9.6" customHeight="1" x14ac:dyDescent="0.2">
      <c r="A3768" s="45" t="s">
        <v>3579</v>
      </c>
      <c r="B3768" s="11"/>
      <c r="C3768" s="11" t="s">
        <v>3762</v>
      </c>
      <c r="D3768" s="44">
        <v>0</v>
      </c>
      <c r="E3768" s="44">
        <v>1</v>
      </c>
      <c r="F3768" s="48">
        <v>0</v>
      </c>
      <c r="G3768" s="48">
        <v>0</v>
      </c>
      <c r="H3768" s="44">
        <v>0</v>
      </c>
      <c r="I3768" s="44">
        <v>0</v>
      </c>
      <c r="J3768" s="44">
        <v>0</v>
      </c>
      <c r="K3768" s="48">
        <v>0</v>
      </c>
      <c r="L3768" s="49">
        <v>0</v>
      </c>
      <c r="M3768" s="49">
        <v>5360.43</v>
      </c>
      <c r="N3768" s="10">
        <v>0</v>
      </c>
      <c r="O3768" s="10">
        <v>0</v>
      </c>
      <c r="P3768" s="10">
        <v>0</v>
      </c>
      <c r="Q3768" s="10">
        <v>0</v>
      </c>
      <c r="R3768" s="10">
        <v>0</v>
      </c>
      <c r="S3768" s="10">
        <v>0</v>
      </c>
      <c r="T3768" s="50">
        <f t="shared" si="198"/>
        <v>0</v>
      </c>
      <c r="U3768" s="50">
        <f t="shared" si="198"/>
        <v>446.70250000000004</v>
      </c>
      <c r="V3768" s="50">
        <f t="shared" si="198"/>
        <v>0</v>
      </c>
      <c r="W3768" s="50">
        <f t="shared" si="197"/>
        <v>0</v>
      </c>
      <c r="X3768" s="50">
        <f t="shared" si="197"/>
        <v>0</v>
      </c>
      <c r="Y3768" s="50">
        <f t="shared" si="197"/>
        <v>0</v>
      </c>
      <c r="Z3768" s="50">
        <f t="shared" si="197"/>
        <v>0</v>
      </c>
      <c r="AA3768" s="50">
        <f t="shared" si="197"/>
        <v>0</v>
      </c>
      <c r="AB3768" s="50">
        <f t="shared" si="196"/>
        <v>446.70250000000004</v>
      </c>
      <c r="AC3768" s="48" t="str">
        <f>VLOOKUP(ПРОДАЖИ!C:C,'ИЗ ОСНОВЫ НОМЕНКЛАТУР'!D:E,2,0)</f>
        <v>Аксессуары для шкафов</v>
      </c>
      <c r="AD3768" s="48" t="str">
        <f>VLOOKUP(C:C,'ИЗ ОСНОВЫ НОМЕНКЛАТУР'!D:F,3,0)</f>
        <v>Шкаф/шкаф-купе наполнение (бренд Aristo)</v>
      </c>
      <c r="AE3768" s="48" t="str">
        <f>VLOOKUP(C:C,'ИЗ ОСНОВЫ НОМЕНКЛАТУР'!D:H,5,0)</f>
        <v>C</v>
      </c>
    </row>
    <row r="3769" spans="1:31" ht="9.6" customHeight="1" x14ac:dyDescent="0.2">
      <c r="A3769" s="45" t="s">
        <v>3579</v>
      </c>
      <c r="B3769" s="11"/>
      <c r="C3769" s="11" t="s">
        <v>3763</v>
      </c>
      <c r="D3769" s="44">
        <v>0</v>
      </c>
      <c r="E3769" s="44">
        <v>2</v>
      </c>
      <c r="F3769" s="48">
        <v>0</v>
      </c>
      <c r="G3769" s="48">
        <v>0</v>
      </c>
      <c r="H3769" s="44">
        <v>0</v>
      </c>
      <c r="I3769" s="44">
        <v>0</v>
      </c>
      <c r="J3769" s="44">
        <v>0</v>
      </c>
      <c r="K3769" s="48">
        <v>0</v>
      </c>
      <c r="L3769" s="49">
        <v>0</v>
      </c>
      <c r="M3769" s="49">
        <v>5552.38</v>
      </c>
      <c r="N3769" s="10">
        <v>0</v>
      </c>
      <c r="O3769" s="10">
        <v>0</v>
      </c>
      <c r="P3769" s="10">
        <v>0</v>
      </c>
      <c r="Q3769" s="10">
        <v>0</v>
      </c>
      <c r="R3769" s="10">
        <v>0</v>
      </c>
      <c r="S3769" s="10">
        <v>0</v>
      </c>
      <c r="T3769" s="50">
        <f t="shared" si="198"/>
        <v>0</v>
      </c>
      <c r="U3769" s="50">
        <f t="shared" si="198"/>
        <v>462.69833333333332</v>
      </c>
      <c r="V3769" s="50">
        <f t="shared" si="198"/>
        <v>0</v>
      </c>
      <c r="W3769" s="50">
        <f t="shared" si="197"/>
        <v>0</v>
      </c>
      <c r="X3769" s="50">
        <f t="shared" si="197"/>
        <v>0</v>
      </c>
      <c r="Y3769" s="50">
        <f t="shared" si="197"/>
        <v>0</v>
      </c>
      <c r="Z3769" s="50">
        <f t="shared" si="197"/>
        <v>0</v>
      </c>
      <c r="AA3769" s="50">
        <f t="shared" si="197"/>
        <v>0</v>
      </c>
      <c r="AB3769" s="50">
        <f t="shared" si="196"/>
        <v>462.69833333333332</v>
      </c>
      <c r="AC3769" s="48" t="str">
        <f>VLOOKUP(ПРОДАЖИ!C:C,'ИЗ ОСНОВЫ НОМЕНКЛАТУР'!D:E,2,0)</f>
        <v>Аксессуары для шкафов</v>
      </c>
      <c r="AD3769" s="48" t="str">
        <f>VLOOKUP(C:C,'ИЗ ОСНОВЫ НОМЕНКЛАТУР'!D:F,3,0)</f>
        <v>Шкаф/шкаф-купе наполнение (бренд Aristo)</v>
      </c>
      <c r="AE3769" s="48" t="str">
        <f>VLOOKUP(C:C,'ИЗ ОСНОВЫ НОМЕНКЛАТУР'!D:H,5,0)</f>
        <v>C</v>
      </c>
    </row>
    <row r="3770" spans="1:31" ht="9.6" customHeight="1" x14ac:dyDescent="0.2">
      <c r="A3770" s="45" t="s">
        <v>3579</v>
      </c>
      <c r="B3770" s="11"/>
      <c r="C3770" s="11" t="s">
        <v>3764</v>
      </c>
      <c r="D3770" s="44">
        <v>0</v>
      </c>
      <c r="E3770" s="44">
        <v>6</v>
      </c>
      <c r="F3770" s="48">
        <v>0</v>
      </c>
      <c r="G3770" s="48">
        <v>0</v>
      </c>
      <c r="H3770" s="44">
        <v>0</v>
      </c>
      <c r="I3770" s="44">
        <v>0</v>
      </c>
      <c r="J3770" s="44">
        <v>0</v>
      </c>
      <c r="K3770" s="48">
        <v>0</v>
      </c>
      <c r="L3770" s="49">
        <v>0</v>
      </c>
      <c r="M3770" s="49">
        <v>6196.7</v>
      </c>
      <c r="N3770" s="10">
        <v>0</v>
      </c>
      <c r="O3770" s="10">
        <v>0</v>
      </c>
      <c r="P3770" s="10">
        <v>0</v>
      </c>
      <c r="Q3770" s="10">
        <v>0</v>
      </c>
      <c r="R3770" s="10">
        <v>0</v>
      </c>
      <c r="S3770" s="10">
        <v>0</v>
      </c>
      <c r="T3770" s="50">
        <f t="shared" si="198"/>
        <v>0</v>
      </c>
      <c r="U3770" s="50">
        <f t="shared" si="198"/>
        <v>516.39166666666665</v>
      </c>
      <c r="V3770" s="50">
        <f t="shared" si="198"/>
        <v>0</v>
      </c>
      <c r="W3770" s="50">
        <f t="shared" si="197"/>
        <v>0</v>
      </c>
      <c r="X3770" s="50">
        <f t="shared" si="197"/>
        <v>0</v>
      </c>
      <c r="Y3770" s="50">
        <f t="shared" si="197"/>
        <v>0</v>
      </c>
      <c r="Z3770" s="50">
        <f t="shared" si="197"/>
        <v>0</v>
      </c>
      <c r="AA3770" s="50">
        <f t="shared" si="197"/>
        <v>0</v>
      </c>
      <c r="AB3770" s="50">
        <f t="shared" si="196"/>
        <v>516.39166666666665</v>
      </c>
      <c r="AC3770" s="48" t="str">
        <f>VLOOKUP(ПРОДАЖИ!C:C,'ИЗ ОСНОВЫ НОМЕНКЛАТУР'!D:E,2,0)</f>
        <v>Аксессуары для шкафов</v>
      </c>
      <c r="AD3770" s="48" t="str">
        <f>VLOOKUP(C:C,'ИЗ ОСНОВЫ НОМЕНКЛАТУР'!D:F,3,0)</f>
        <v>Шкаф/шкаф-купе наполнение (бренд Aristo)</v>
      </c>
      <c r="AE3770" s="48" t="str">
        <f>VLOOKUP(C:C,'ИЗ ОСНОВЫ НОМЕНКЛАТУР'!D:H,5,0)</f>
        <v>C</v>
      </c>
    </row>
    <row r="3771" spans="1:31" ht="9.6" customHeight="1" x14ac:dyDescent="0.2">
      <c r="A3771" s="45" t="s">
        <v>3579</v>
      </c>
      <c r="B3771" s="11"/>
      <c r="C3771" s="11" t="s">
        <v>3765</v>
      </c>
      <c r="D3771" s="44">
        <v>0</v>
      </c>
      <c r="E3771" s="44">
        <v>84</v>
      </c>
      <c r="F3771" s="48">
        <v>0</v>
      </c>
      <c r="G3771" s="48">
        <v>0</v>
      </c>
      <c r="H3771" s="44">
        <v>0</v>
      </c>
      <c r="I3771" s="44">
        <v>0</v>
      </c>
      <c r="J3771" s="44">
        <v>0</v>
      </c>
      <c r="K3771" s="48">
        <v>0</v>
      </c>
      <c r="L3771" s="49">
        <v>0</v>
      </c>
      <c r="M3771" s="49">
        <v>6757.8</v>
      </c>
      <c r="N3771" s="10">
        <v>0</v>
      </c>
      <c r="O3771" s="10">
        <v>0</v>
      </c>
      <c r="P3771" s="10">
        <v>0</v>
      </c>
      <c r="Q3771" s="10">
        <v>0</v>
      </c>
      <c r="R3771" s="10">
        <v>0</v>
      </c>
      <c r="S3771" s="10">
        <v>0</v>
      </c>
      <c r="T3771" s="50">
        <f t="shared" si="198"/>
        <v>0</v>
      </c>
      <c r="U3771" s="50">
        <f t="shared" si="198"/>
        <v>563.15</v>
      </c>
      <c r="V3771" s="50">
        <f t="shared" si="198"/>
        <v>0</v>
      </c>
      <c r="W3771" s="50">
        <f t="shared" si="197"/>
        <v>0</v>
      </c>
      <c r="X3771" s="50">
        <f t="shared" si="197"/>
        <v>0</v>
      </c>
      <c r="Y3771" s="50">
        <f t="shared" si="197"/>
        <v>0</v>
      </c>
      <c r="Z3771" s="50">
        <f t="shared" si="197"/>
        <v>0</v>
      </c>
      <c r="AA3771" s="50">
        <f t="shared" si="197"/>
        <v>0</v>
      </c>
      <c r="AB3771" s="50">
        <f t="shared" si="196"/>
        <v>563.15</v>
      </c>
      <c r="AC3771" s="48" t="str">
        <f>VLOOKUP(ПРОДАЖИ!C:C,'ИЗ ОСНОВЫ НОМЕНКЛАТУР'!D:E,2,0)</f>
        <v>Аксессуары для шкафов</v>
      </c>
      <c r="AD3771" s="48" t="str">
        <f>VLOOKUP(C:C,'ИЗ ОСНОВЫ НОМЕНКЛАТУР'!D:F,3,0)</f>
        <v>Шкаф/шкаф-купе наполнение (бренд Aristo)</v>
      </c>
      <c r="AE3771" s="48" t="str">
        <f>VLOOKUP(C:C,'ИЗ ОСНОВЫ НОМЕНКЛАТУР'!D:H,5,0)</f>
        <v>B</v>
      </c>
    </row>
    <row r="3772" spans="1:31" ht="9.6" customHeight="1" x14ac:dyDescent="0.2">
      <c r="A3772" s="45" t="s">
        <v>3579</v>
      </c>
      <c r="B3772" s="11"/>
      <c r="C3772" s="11" t="s">
        <v>3766</v>
      </c>
      <c r="D3772" s="44">
        <v>0</v>
      </c>
      <c r="E3772" s="44">
        <v>3</v>
      </c>
      <c r="F3772" s="48">
        <v>0</v>
      </c>
      <c r="G3772" s="48">
        <v>0</v>
      </c>
      <c r="H3772" s="44">
        <v>0</v>
      </c>
      <c r="I3772" s="44">
        <v>0</v>
      </c>
      <c r="J3772" s="44">
        <v>0</v>
      </c>
      <c r="K3772" s="48">
        <v>0</v>
      </c>
      <c r="L3772" s="49">
        <v>0</v>
      </c>
      <c r="M3772" s="49">
        <v>30437.07</v>
      </c>
      <c r="N3772" s="10">
        <v>0</v>
      </c>
      <c r="O3772" s="10">
        <v>0</v>
      </c>
      <c r="P3772" s="10">
        <v>0</v>
      </c>
      <c r="Q3772" s="10">
        <v>0</v>
      </c>
      <c r="R3772" s="10">
        <v>0</v>
      </c>
      <c r="S3772" s="10">
        <v>0</v>
      </c>
      <c r="T3772" s="50">
        <f t="shared" si="198"/>
        <v>0</v>
      </c>
      <c r="U3772" s="50">
        <f t="shared" si="198"/>
        <v>2536.4225000000001</v>
      </c>
      <c r="V3772" s="50">
        <f t="shared" si="198"/>
        <v>0</v>
      </c>
      <c r="W3772" s="50">
        <f t="shared" si="197"/>
        <v>0</v>
      </c>
      <c r="X3772" s="50">
        <f t="shared" si="197"/>
        <v>0</v>
      </c>
      <c r="Y3772" s="50">
        <f t="shared" si="197"/>
        <v>0</v>
      </c>
      <c r="Z3772" s="50">
        <f t="shared" si="197"/>
        <v>0</v>
      </c>
      <c r="AA3772" s="50">
        <f t="shared" si="197"/>
        <v>0</v>
      </c>
      <c r="AB3772" s="50">
        <f t="shared" si="196"/>
        <v>2536.4225000000001</v>
      </c>
      <c r="AC3772" s="48" t="str">
        <f>VLOOKUP(ПРОДАЖИ!C:C,'ИЗ ОСНОВЫ НОМЕНКЛАТУР'!D:E,2,0)</f>
        <v>Аксессуары для шкафов</v>
      </c>
      <c r="AD3772" s="48" t="str">
        <f>VLOOKUP(C:C,'ИЗ ОСНОВЫ НОМЕНКЛАТУР'!D:F,3,0)</f>
        <v>Шкаф/шкаф-купе наполнение (бренд Aristo)</v>
      </c>
      <c r="AE3772" s="48" t="str">
        <f>VLOOKUP(C:C,'ИЗ ОСНОВЫ НОМЕНКЛАТУР'!D:H,5,0)</f>
        <v>C</v>
      </c>
    </row>
    <row r="3773" spans="1:31" ht="9.6" customHeight="1" x14ac:dyDescent="0.2">
      <c r="A3773" s="45" t="s">
        <v>3579</v>
      </c>
      <c r="B3773" s="11"/>
      <c r="C3773" s="11" t="s">
        <v>3767</v>
      </c>
      <c r="D3773" s="44">
        <v>0</v>
      </c>
      <c r="E3773" s="44">
        <v>1</v>
      </c>
      <c r="F3773" s="48">
        <v>0</v>
      </c>
      <c r="G3773" s="48">
        <v>0</v>
      </c>
      <c r="H3773" s="44">
        <v>0</v>
      </c>
      <c r="I3773" s="44">
        <v>0</v>
      </c>
      <c r="J3773" s="44">
        <v>0</v>
      </c>
      <c r="K3773" s="48">
        <v>0</v>
      </c>
      <c r="L3773" s="49">
        <v>0</v>
      </c>
      <c r="M3773" s="49">
        <v>6397.91</v>
      </c>
      <c r="N3773" s="10">
        <v>0</v>
      </c>
      <c r="O3773" s="10">
        <v>0</v>
      </c>
      <c r="P3773" s="10">
        <v>0</v>
      </c>
      <c r="Q3773" s="10">
        <v>0</v>
      </c>
      <c r="R3773" s="10">
        <v>0</v>
      </c>
      <c r="S3773" s="10">
        <v>0</v>
      </c>
      <c r="T3773" s="50">
        <f t="shared" si="198"/>
        <v>0</v>
      </c>
      <c r="U3773" s="50">
        <f t="shared" si="198"/>
        <v>533.15916666666669</v>
      </c>
      <c r="V3773" s="50">
        <f t="shared" si="198"/>
        <v>0</v>
      </c>
      <c r="W3773" s="50">
        <f t="shared" si="197"/>
        <v>0</v>
      </c>
      <c r="X3773" s="50">
        <f t="shared" si="197"/>
        <v>0</v>
      </c>
      <c r="Y3773" s="50">
        <f t="shared" si="197"/>
        <v>0</v>
      </c>
      <c r="Z3773" s="50">
        <f t="shared" si="197"/>
        <v>0</v>
      </c>
      <c r="AA3773" s="50">
        <f t="shared" si="197"/>
        <v>0</v>
      </c>
      <c r="AB3773" s="50">
        <f t="shared" si="196"/>
        <v>533.15916666666669</v>
      </c>
      <c r="AC3773" s="48" t="str">
        <f>VLOOKUP(ПРОДАЖИ!C:C,'ИЗ ОСНОВЫ НОМЕНКЛАТУР'!D:E,2,0)</f>
        <v>Аксессуары для шкафов</v>
      </c>
      <c r="AD3773" s="48" t="str">
        <f>VLOOKUP(C:C,'ИЗ ОСНОВЫ НОМЕНКЛАТУР'!D:F,3,0)</f>
        <v>Шкаф/шкаф-купе наполнение (бренд Aristo)</v>
      </c>
      <c r="AE3773" s="48" t="str">
        <f>VLOOKUP(C:C,'ИЗ ОСНОВЫ НОМЕНКЛАТУР'!D:H,5,0)</f>
        <v>C</v>
      </c>
    </row>
    <row r="3774" spans="1:31" ht="9.6" customHeight="1" x14ac:dyDescent="0.2">
      <c r="A3774" s="45" t="s">
        <v>3579</v>
      </c>
      <c r="B3774" s="11"/>
      <c r="C3774" s="11" t="s">
        <v>3768</v>
      </c>
      <c r="D3774" s="44">
        <v>20</v>
      </c>
      <c r="E3774" s="44">
        <v>0</v>
      </c>
      <c r="F3774" s="48">
        <v>0</v>
      </c>
      <c r="G3774" s="48">
        <v>0</v>
      </c>
      <c r="H3774" s="44">
        <v>0</v>
      </c>
      <c r="I3774" s="44">
        <v>0</v>
      </c>
      <c r="J3774" s="44">
        <v>0</v>
      </c>
      <c r="K3774" s="48">
        <v>0</v>
      </c>
      <c r="L3774" s="49">
        <v>7896</v>
      </c>
      <c r="M3774" s="49">
        <v>0</v>
      </c>
      <c r="N3774" s="10">
        <v>0</v>
      </c>
      <c r="O3774" s="10">
        <v>0</v>
      </c>
      <c r="P3774" s="10">
        <v>0</v>
      </c>
      <c r="Q3774" s="10">
        <v>0</v>
      </c>
      <c r="R3774" s="10">
        <v>0</v>
      </c>
      <c r="S3774" s="10">
        <v>0</v>
      </c>
      <c r="T3774" s="50">
        <f t="shared" si="198"/>
        <v>658</v>
      </c>
      <c r="U3774" s="50">
        <f t="shared" si="198"/>
        <v>0</v>
      </c>
      <c r="V3774" s="50">
        <f t="shared" si="198"/>
        <v>0</v>
      </c>
      <c r="W3774" s="50">
        <f t="shared" si="197"/>
        <v>0</v>
      </c>
      <c r="X3774" s="50">
        <f t="shared" si="197"/>
        <v>0</v>
      </c>
      <c r="Y3774" s="50">
        <f t="shared" si="197"/>
        <v>0</v>
      </c>
      <c r="Z3774" s="50">
        <f t="shared" si="197"/>
        <v>0</v>
      </c>
      <c r="AA3774" s="50">
        <f t="shared" si="197"/>
        <v>0</v>
      </c>
      <c r="AB3774" s="50">
        <f t="shared" si="196"/>
        <v>658</v>
      </c>
      <c r="AC3774" s="48" t="str">
        <f>VLOOKUP(ПРОДАЖИ!C:C,'ИЗ ОСНОВЫ НОМЕНКЛАТУР'!D:E,2,0)</f>
        <v>Аксессуары для шкафов</v>
      </c>
      <c r="AD3774" s="48" t="str">
        <f>VLOOKUP(C:C,'ИЗ ОСНОВЫ НОМЕНКЛАТУР'!D:F,3,0)</f>
        <v>Шкаф/шкаф-купе наполнение (бренд Aristo)</v>
      </c>
      <c r="AE3774" s="48" t="str">
        <f>VLOOKUP(C:C,'ИЗ ОСНОВЫ НОМЕНКЛАТУР'!D:H,5,0)</f>
        <v>C</v>
      </c>
    </row>
    <row r="3775" spans="1:31" ht="9.6" customHeight="1" x14ac:dyDescent="0.2">
      <c r="A3775" s="45" t="s">
        <v>3579</v>
      </c>
      <c r="B3775" s="11"/>
      <c r="C3775" s="11" t="s">
        <v>3769</v>
      </c>
      <c r="D3775" s="44">
        <v>20</v>
      </c>
      <c r="E3775" s="44">
        <v>0</v>
      </c>
      <c r="F3775" s="48">
        <v>0</v>
      </c>
      <c r="G3775" s="48">
        <v>0</v>
      </c>
      <c r="H3775" s="44">
        <v>0</v>
      </c>
      <c r="I3775" s="44">
        <v>0</v>
      </c>
      <c r="J3775" s="44">
        <v>0</v>
      </c>
      <c r="K3775" s="48">
        <v>0</v>
      </c>
      <c r="L3775" s="49">
        <v>7896</v>
      </c>
      <c r="M3775" s="49">
        <v>0</v>
      </c>
      <c r="N3775" s="10">
        <v>0</v>
      </c>
      <c r="O3775" s="10">
        <v>0</v>
      </c>
      <c r="P3775" s="10">
        <v>0</v>
      </c>
      <c r="Q3775" s="10">
        <v>0</v>
      </c>
      <c r="R3775" s="10">
        <v>0</v>
      </c>
      <c r="S3775" s="10">
        <v>0</v>
      </c>
      <c r="T3775" s="50">
        <f t="shared" si="198"/>
        <v>658</v>
      </c>
      <c r="U3775" s="50">
        <f t="shared" si="198"/>
        <v>0</v>
      </c>
      <c r="V3775" s="50">
        <f t="shared" si="198"/>
        <v>0</v>
      </c>
      <c r="W3775" s="50">
        <f t="shared" si="197"/>
        <v>0</v>
      </c>
      <c r="X3775" s="50">
        <f t="shared" si="197"/>
        <v>0</v>
      </c>
      <c r="Y3775" s="50">
        <f t="shared" si="197"/>
        <v>0</v>
      </c>
      <c r="Z3775" s="50">
        <f t="shared" si="197"/>
        <v>0</v>
      </c>
      <c r="AA3775" s="50">
        <f t="shared" si="197"/>
        <v>0</v>
      </c>
      <c r="AB3775" s="50">
        <f t="shared" si="196"/>
        <v>658</v>
      </c>
      <c r="AC3775" s="48" t="str">
        <f>VLOOKUP(ПРОДАЖИ!C:C,'ИЗ ОСНОВЫ НОМЕНКЛАТУР'!D:E,2,0)</f>
        <v>Аксессуары для шкафов</v>
      </c>
      <c r="AD3775" s="48" t="str">
        <f>VLOOKUP(C:C,'ИЗ ОСНОВЫ НОМЕНКЛАТУР'!D:F,3,0)</f>
        <v>Шкаф/шкаф-купе наполнение (бренд Aristo)</v>
      </c>
      <c r="AE3775" s="48" t="str">
        <f>VLOOKUP(C:C,'ИЗ ОСНОВЫ НОМЕНКЛАТУР'!D:H,5,0)</f>
        <v>C</v>
      </c>
    </row>
    <row r="3776" spans="1:31" ht="9.6" customHeight="1" x14ac:dyDescent="0.2">
      <c r="A3776" s="45" t="s">
        <v>3579</v>
      </c>
      <c r="B3776" s="11"/>
      <c r="C3776" s="11" t="s">
        <v>3770</v>
      </c>
      <c r="D3776" s="44">
        <v>0</v>
      </c>
      <c r="E3776" s="44">
        <v>1</v>
      </c>
      <c r="F3776" s="48">
        <v>0</v>
      </c>
      <c r="G3776" s="48">
        <v>0</v>
      </c>
      <c r="H3776" s="44">
        <v>0</v>
      </c>
      <c r="I3776" s="44">
        <v>0</v>
      </c>
      <c r="J3776" s="44">
        <v>0</v>
      </c>
      <c r="K3776" s="48">
        <v>0</v>
      </c>
      <c r="L3776" s="49">
        <v>0</v>
      </c>
      <c r="M3776" s="49">
        <v>43999.199999999997</v>
      </c>
      <c r="N3776" s="10">
        <v>0</v>
      </c>
      <c r="O3776" s="10">
        <v>0</v>
      </c>
      <c r="P3776" s="10">
        <v>0</v>
      </c>
      <c r="Q3776" s="10">
        <v>0</v>
      </c>
      <c r="R3776" s="10">
        <v>0</v>
      </c>
      <c r="S3776" s="10">
        <v>0</v>
      </c>
      <c r="T3776" s="50">
        <f t="shared" si="198"/>
        <v>0</v>
      </c>
      <c r="U3776" s="50">
        <f t="shared" si="198"/>
        <v>3666.6</v>
      </c>
      <c r="V3776" s="50">
        <f t="shared" si="198"/>
        <v>0</v>
      </c>
      <c r="W3776" s="50">
        <f t="shared" si="197"/>
        <v>0</v>
      </c>
      <c r="X3776" s="50">
        <f t="shared" si="197"/>
        <v>0</v>
      </c>
      <c r="Y3776" s="50">
        <f t="shared" si="197"/>
        <v>0</v>
      </c>
      <c r="Z3776" s="50">
        <f t="shared" si="197"/>
        <v>0</v>
      </c>
      <c r="AA3776" s="50">
        <f t="shared" si="197"/>
        <v>0</v>
      </c>
      <c r="AB3776" s="50">
        <f t="shared" si="196"/>
        <v>3666.6</v>
      </c>
      <c r="AC3776" s="48" t="str">
        <f>VLOOKUP(ПРОДАЖИ!C:C,'ИЗ ОСНОВЫ НОМЕНКЛАТУР'!D:E,2,0)</f>
        <v>Аксессуары для шкафов</v>
      </c>
      <c r="AD3776" s="48" t="str">
        <f>VLOOKUP(C:C,'ИЗ ОСНОВЫ НОМЕНКЛАТУР'!D:F,3,0)</f>
        <v>Шкаф/шкаф-купе наполнение (бренд Aristo)</v>
      </c>
      <c r="AE3776" s="48" t="str">
        <f>VLOOKUP(C:C,'ИЗ ОСНОВЫ НОМЕНКЛАТУР'!D:H,5,0)</f>
        <v>C</v>
      </c>
    </row>
    <row r="3777" spans="1:31" ht="9.6" customHeight="1" x14ac:dyDescent="0.2">
      <c r="A3777" s="45" t="s">
        <v>3579</v>
      </c>
      <c r="B3777" s="11"/>
      <c r="C3777" s="11" t="s">
        <v>3771</v>
      </c>
      <c r="D3777" s="44">
        <v>50</v>
      </c>
      <c r="E3777" s="44">
        <v>0</v>
      </c>
      <c r="F3777" s="48">
        <v>0</v>
      </c>
      <c r="G3777" s="48">
        <v>0</v>
      </c>
      <c r="H3777" s="44">
        <v>0</v>
      </c>
      <c r="I3777" s="44">
        <v>0</v>
      </c>
      <c r="J3777" s="44">
        <v>0</v>
      </c>
      <c r="K3777" s="48">
        <v>0</v>
      </c>
      <c r="L3777" s="49">
        <v>9553.5</v>
      </c>
      <c r="M3777" s="49">
        <v>0</v>
      </c>
      <c r="N3777" s="10">
        <v>0</v>
      </c>
      <c r="O3777" s="10">
        <v>0</v>
      </c>
      <c r="P3777" s="10">
        <v>0</v>
      </c>
      <c r="Q3777" s="10">
        <v>0</v>
      </c>
      <c r="R3777" s="10">
        <v>0</v>
      </c>
      <c r="S3777" s="10">
        <v>0</v>
      </c>
      <c r="T3777" s="50">
        <f t="shared" si="198"/>
        <v>796.125</v>
      </c>
      <c r="U3777" s="50">
        <f t="shared" si="198"/>
        <v>0</v>
      </c>
      <c r="V3777" s="50">
        <f t="shared" si="198"/>
        <v>0</v>
      </c>
      <c r="W3777" s="50">
        <f t="shared" si="197"/>
        <v>0</v>
      </c>
      <c r="X3777" s="50">
        <f t="shared" si="197"/>
        <v>0</v>
      </c>
      <c r="Y3777" s="50">
        <f t="shared" si="197"/>
        <v>0</v>
      </c>
      <c r="Z3777" s="50">
        <f t="shared" si="197"/>
        <v>0</v>
      </c>
      <c r="AA3777" s="50">
        <f t="shared" si="197"/>
        <v>0</v>
      </c>
      <c r="AB3777" s="50">
        <f t="shared" si="196"/>
        <v>796.125</v>
      </c>
      <c r="AC3777" s="48" t="str">
        <f>VLOOKUP(ПРОДАЖИ!C:C,'ИЗ ОСНОВЫ НОМЕНКЛАТУР'!D:E,2,0)</f>
        <v>Аксессуары для шкафов</v>
      </c>
      <c r="AD3777" s="48" t="str">
        <f>VLOOKUP(C:C,'ИЗ ОСНОВЫ НОМЕНКЛАТУР'!D:F,3,0)</f>
        <v>Шкаф/шкаф-купе наполнение (бренд Aristo)</v>
      </c>
      <c r="AE3777" s="48" t="str">
        <f>VLOOKUP(C:C,'ИЗ ОСНОВЫ НОМЕНКЛАТУР'!D:H,5,0)</f>
        <v>B</v>
      </c>
    </row>
    <row r="3778" spans="1:31" ht="9.6" customHeight="1" x14ac:dyDescent="0.2">
      <c r="A3778" s="45" t="s">
        <v>3579</v>
      </c>
      <c r="B3778" s="11"/>
      <c r="C3778" s="11" t="s">
        <v>3772</v>
      </c>
      <c r="D3778" s="44">
        <v>0</v>
      </c>
      <c r="E3778" s="44">
        <v>4</v>
      </c>
      <c r="F3778" s="48">
        <v>0</v>
      </c>
      <c r="G3778" s="48">
        <v>0</v>
      </c>
      <c r="H3778" s="44">
        <v>0</v>
      </c>
      <c r="I3778" s="44">
        <v>0</v>
      </c>
      <c r="J3778" s="44">
        <v>0</v>
      </c>
      <c r="K3778" s="48">
        <v>0</v>
      </c>
      <c r="L3778" s="49">
        <v>0</v>
      </c>
      <c r="M3778" s="49">
        <v>9644.48</v>
      </c>
      <c r="N3778" s="10">
        <v>0</v>
      </c>
      <c r="O3778" s="10">
        <v>0</v>
      </c>
      <c r="P3778" s="10">
        <v>0</v>
      </c>
      <c r="Q3778" s="10">
        <v>0</v>
      </c>
      <c r="R3778" s="10">
        <v>0</v>
      </c>
      <c r="S3778" s="10">
        <v>0</v>
      </c>
      <c r="T3778" s="50">
        <f t="shared" si="198"/>
        <v>0</v>
      </c>
      <c r="U3778" s="50">
        <f t="shared" si="198"/>
        <v>803.70666666666659</v>
      </c>
      <c r="V3778" s="50">
        <f t="shared" si="198"/>
        <v>0</v>
      </c>
      <c r="W3778" s="50">
        <f t="shared" si="197"/>
        <v>0</v>
      </c>
      <c r="X3778" s="50">
        <f t="shared" si="197"/>
        <v>0</v>
      </c>
      <c r="Y3778" s="50">
        <f t="shared" si="197"/>
        <v>0</v>
      </c>
      <c r="Z3778" s="50">
        <f t="shared" si="197"/>
        <v>0</v>
      </c>
      <c r="AA3778" s="50">
        <f t="shared" si="197"/>
        <v>0</v>
      </c>
      <c r="AB3778" s="50">
        <f t="shared" si="196"/>
        <v>803.70666666666659</v>
      </c>
      <c r="AC3778" s="48" t="str">
        <f>VLOOKUP(ПРОДАЖИ!C:C,'ИЗ ОСНОВЫ НОМЕНКЛАТУР'!D:E,2,0)</f>
        <v>Аксессуары для шкафов</v>
      </c>
      <c r="AD3778" s="48" t="str">
        <f>VLOOKUP(C:C,'ИЗ ОСНОВЫ НОМЕНКЛАТУР'!D:F,3,0)</f>
        <v>Шкаф/шкаф-купе наполнение (бренд Aristo)</v>
      </c>
      <c r="AE3778" s="48" t="str">
        <f>VLOOKUP(C:C,'ИЗ ОСНОВЫ НОМЕНКЛАТУР'!D:H,5,0)</f>
        <v>C</v>
      </c>
    </row>
    <row r="3779" spans="1:31" ht="9.6" customHeight="1" x14ac:dyDescent="0.2">
      <c r="A3779" s="45" t="s">
        <v>3579</v>
      </c>
      <c r="B3779" s="11"/>
      <c r="C3779" s="11" t="s">
        <v>3773</v>
      </c>
      <c r="D3779" s="44">
        <v>0</v>
      </c>
      <c r="E3779" s="44">
        <v>3</v>
      </c>
      <c r="F3779" s="48">
        <v>0</v>
      </c>
      <c r="G3779" s="48">
        <v>0</v>
      </c>
      <c r="H3779" s="44">
        <v>0</v>
      </c>
      <c r="I3779" s="44">
        <v>0</v>
      </c>
      <c r="J3779" s="44">
        <v>0</v>
      </c>
      <c r="K3779" s="48">
        <v>0</v>
      </c>
      <c r="L3779" s="49">
        <v>0</v>
      </c>
      <c r="M3779" s="49">
        <v>9904.74</v>
      </c>
      <c r="N3779" s="10">
        <v>0</v>
      </c>
      <c r="O3779" s="10">
        <v>0</v>
      </c>
      <c r="P3779" s="10">
        <v>0</v>
      </c>
      <c r="Q3779" s="10">
        <v>0</v>
      </c>
      <c r="R3779" s="10">
        <v>0</v>
      </c>
      <c r="S3779" s="10">
        <v>0</v>
      </c>
      <c r="T3779" s="50">
        <f t="shared" si="198"/>
        <v>0</v>
      </c>
      <c r="U3779" s="50">
        <f t="shared" si="198"/>
        <v>825.39499999999998</v>
      </c>
      <c r="V3779" s="50">
        <f t="shared" si="198"/>
        <v>0</v>
      </c>
      <c r="W3779" s="50">
        <f t="shared" si="197"/>
        <v>0</v>
      </c>
      <c r="X3779" s="50">
        <f t="shared" si="197"/>
        <v>0</v>
      </c>
      <c r="Y3779" s="50">
        <f t="shared" si="197"/>
        <v>0</v>
      </c>
      <c r="Z3779" s="50">
        <f t="shared" si="197"/>
        <v>0</v>
      </c>
      <c r="AA3779" s="50">
        <f t="shared" si="197"/>
        <v>0</v>
      </c>
      <c r="AB3779" s="50">
        <f t="shared" si="196"/>
        <v>825.39499999999998</v>
      </c>
      <c r="AC3779" s="48" t="str">
        <f>VLOOKUP(ПРОДАЖИ!C:C,'ИЗ ОСНОВЫ НОМЕНКЛАТУР'!D:E,2,0)</f>
        <v>Аксессуары для шкафов</v>
      </c>
      <c r="AD3779" s="48" t="str">
        <f>VLOOKUP(C:C,'ИЗ ОСНОВЫ НОМЕНКЛАТУР'!D:F,3,0)</f>
        <v>Шкаф/шкаф-купе наполнение (бренд Aristo)</v>
      </c>
      <c r="AE3779" s="48" t="str">
        <f>VLOOKUP(C:C,'ИЗ ОСНОВЫ НОМЕНКЛАТУР'!D:H,5,0)</f>
        <v>C</v>
      </c>
    </row>
    <row r="3780" spans="1:31" ht="9.6" customHeight="1" x14ac:dyDescent="0.2">
      <c r="A3780" s="45" t="s">
        <v>3579</v>
      </c>
      <c r="B3780" s="11"/>
      <c r="C3780" s="11" t="s">
        <v>3774</v>
      </c>
      <c r="D3780" s="44">
        <v>0</v>
      </c>
      <c r="E3780" s="44">
        <v>2</v>
      </c>
      <c r="F3780" s="48">
        <v>0</v>
      </c>
      <c r="G3780" s="48">
        <v>0</v>
      </c>
      <c r="H3780" s="44">
        <v>0</v>
      </c>
      <c r="I3780" s="44">
        <v>0</v>
      </c>
      <c r="J3780" s="44">
        <v>0</v>
      </c>
      <c r="K3780" s="48">
        <v>0</v>
      </c>
      <c r="L3780" s="49">
        <v>0</v>
      </c>
      <c r="M3780" s="49">
        <v>5958.5</v>
      </c>
      <c r="N3780" s="10">
        <v>0</v>
      </c>
      <c r="O3780" s="10">
        <v>0</v>
      </c>
      <c r="P3780" s="10">
        <v>0</v>
      </c>
      <c r="Q3780" s="10">
        <v>0</v>
      </c>
      <c r="R3780" s="10">
        <v>0</v>
      </c>
      <c r="S3780" s="10">
        <v>0</v>
      </c>
      <c r="T3780" s="50">
        <f t="shared" si="198"/>
        <v>0</v>
      </c>
      <c r="U3780" s="50">
        <f t="shared" si="198"/>
        <v>496.54166666666669</v>
      </c>
      <c r="V3780" s="50">
        <f t="shared" si="198"/>
        <v>0</v>
      </c>
      <c r="W3780" s="50">
        <f t="shared" si="197"/>
        <v>0</v>
      </c>
      <c r="X3780" s="50">
        <f t="shared" si="197"/>
        <v>0</v>
      </c>
      <c r="Y3780" s="50">
        <f t="shared" si="197"/>
        <v>0</v>
      </c>
      <c r="Z3780" s="50">
        <f t="shared" si="197"/>
        <v>0</v>
      </c>
      <c r="AA3780" s="50">
        <f t="shared" si="197"/>
        <v>0</v>
      </c>
      <c r="AB3780" s="50">
        <f t="shared" ref="AB3780:AB3843" si="199">T3780+U3780+V3780+W3780+X3780+Y3780+Z3780+AA3780</f>
        <v>496.54166666666669</v>
      </c>
      <c r="AC3780" s="48" t="str">
        <f>VLOOKUP(ПРОДАЖИ!C:C,'ИЗ ОСНОВЫ НОМЕНКЛАТУР'!D:E,2,0)</f>
        <v>Аксессуары для шкафов</v>
      </c>
      <c r="AD3780" s="48" t="str">
        <f>VLOOKUP(C:C,'ИЗ ОСНОВЫ НОМЕНКЛАТУР'!D:F,3,0)</f>
        <v>Шкаф/шкаф-купе наполнение (бренд Aristo)</v>
      </c>
      <c r="AE3780" s="48" t="str">
        <f>VLOOKUP(C:C,'ИЗ ОСНОВЫ НОМЕНКЛАТУР'!D:H,5,0)</f>
        <v>C</v>
      </c>
    </row>
    <row r="3781" spans="1:31" ht="9.6" customHeight="1" x14ac:dyDescent="0.2">
      <c r="A3781" s="45" t="s">
        <v>3579</v>
      </c>
      <c r="B3781" s="11"/>
      <c r="C3781" s="11" t="s">
        <v>3775</v>
      </c>
      <c r="D3781" s="44">
        <v>0</v>
      </c>
      <c r="E3781" s="44">
        <v>1</v>
      </c>
      <c r="F3781" s="48">
        <v>0</v>
      </c>
      <c r="G3781" s="48">
        <v>0</v>
      </c>
      <c r="H3781" s="44">
        <v>0</v>
      </c>
      <c r="I3781" s="44">
        <v>0</v>
      </c>
      <c r="J3781" s="44">
        <v>0</v>
      </c>
      <c r="K3781" s="48">
        <v>0</v>
      </c>
      <c r="L3781" s="49">
        <v>0</v>
      </c>
      <c r="M3781" s="49">
        <v>11311.31</v>
      </c>
      <c r="N3781" s="10">
        <v>0</v>
      </c>
      <c r="O3781" s="10">
        <v>0</v>
      </c>
      <c r="P3781" s="10">
        <v>0</v>
      </c>
      <c r="Q3781" s="10">
        <v>0</v>
      </c>
      <c r="R3781" s="10">
        <v>0</v>
      </c>
      <c r="S3781" s="10">
        <v>0</v>
      </c>
      <c r="T3781" s="50">
        <f t="shared" si="198"/>
        <v>0</v>
      </c>
      <c r="U3781" s="50">
        <f t="shared" si="198"/>
        <v>942.60916666666662</v>
      </c>
      <c r="V3781" s="50">
        <f t="shared" si="198"/>
        <v>0</v>
      </c>
      <c r="W3781" s="50">
        <f t="shared" si="197"/>
        <v>0</v>
      </c>
      <c r="X3781" s="50">
        <f t="shared" si="197"/>
        <v>0</v>
      </c>
      <c r="Y3781" s="50">
        <f t="shared" si="197"/>
        <v>0</v>
      </c>
      <c r="Z3781" s="50">
        <f t="shared" si="197"/>
        <v>0</v>
      </c>
      <c r="AA3781" s="50">
        <f t="shared" si="197"/>
        <v>0</v>
      </c>
      <c r="AB3781" s="50">
        <f t="shared" si="199"/>
        <v>942.60916666666662</v>
      </c>
      <c r="AC3781" s="48" t="str">
        <f>VLOOKUP(ПРОДАЖИ!C:C,'ИЗ ОСНОВЫ НОМЕНКЛАТУР'!D:E,2,0)</f>
        <v>Аксессуары для шкафов</v>
      </c>
      <c r="AD3781" s="48" t="str">
        <f>VLOOKUP(C:C,'ИЗ ОСНОВЫ НОМЕНКЛАТУР'!D:F,3,0)</f>
        <v>Шкаф/шкаф-купе наполнение (бренд Aristo)</v>
      </c>
      <c r="AE3781" s="48" t="str">
        <f>VLOOKUP(C:C,'ИЗ ОСНОВЫ НОМЕНКЛАТУР'!D:H,5,0)</f>
        <v>C</v>
      </c>
    </row>
    <row r="3782" spans="1:31" ht="9.6" customHeight="1" x14ac:dyDescent="0.2">
      <c r="A3782" s="45" t="s">
        <v>3579</v>
      </c>
      <c r="B3782" s="11"/>
      <c r="C3782" s="11" t="s">
        <v>3776</v>
      </c>
      <c r="D3782" s="44">
        <v>69</v>
      </c>
      <c r="E3782" s="44">
        <v>0</v>
      </c>
      <c r="F3782" s="48">
        <v>0</v>
      </c>
      <c r="G3782" s="48">
        <v>0</v>
      </c>
      <c r="H3782" s="44">
        <v>0</v>
      </c>
      <c r="I3782" s="44">
        <v>0</v>
      </c>
      <c r="J3782" s="44">
        <v>0</v>
      </c>
      <c r="K3782" s="48">
        <v>0</v>
      </c>
      <c r="L3782" s="49">
        <v>13183.83</v>
      </c>
      <c r="M3782" s="49">
        <v>0</v>
      </c>
      <c r="N3782" s="10">
        <v>0</v>
      </c>
      <c r="O3782" s="10">
        <v>0</v>
      </c>
      <c r="P3782" s="10">
        <v>0</v>
      </c>
      <c r="Q3782" s="10">
        <v>0</v>
      </c>
      <c r="R3782" s="10">
        <v>0</v>
      </c>
      <c r="S3782" s="10">
        <v>0</v>
      </c>
      <c r="T3782" s="50">
        <f t="shared" si="198"/>
        <v>1098.6524999999999</v>
      </c>
      <c r="U3782" s="50">
        <f t="shared" si="198"/>
        <v>0</v>
      </c>
      <c r="V3782" s="50">
        <f t="shared" si="198"/>
        <v>0</v>
      </c>
      <c r="W3782" s="50">
        <f t="shared" si="197"/>
        <v>0</v>
      </c>
      <c r="X3782" s="50">
        <f t="shared" si="197"/>
        <v>0</v>
      </c>
      <c r="Y3782" s="50">
        <f t="shared" si="197"/>
        <v>0</v>
      </c>
      <c r="Z3782" s="50">
        <f t="shared" si="197"/>
        <v>0</v>
      </c>
      <c r="AA3782" s="50">
        <f t="shared" si="197"/>
        <v>0</v>
      </c>
      <c r="AB3782" s="50">
        <f t="shared" si="199"/>
        <v>1098.6524999999999</v>
      </c>
      <c r="AC3782" s="48" t="str">
        <f>VLOOKUP(ПРОДАЖИ!C:C,'ИЗ ОСНОВЫ НОМЕНКЛАТУР'!D:E,2,0)</f>
        <v>Аксессуары для шкафов</v>
      </c>
      <c r="AD3782" s="48" t="str">
        <f>VLOOKUP(C:C,'ИЗ ОСНОВЫ НОМЕНКЛАТУР'!D:F,3,0)</f>
        <v>Шкаф/шкаф-купе наполнение (бренд Aristo)</v>
      </c>
      <c r="AE3782" s="48" t="str">
        <f>VLOOKUP(C:C,'ИЗ ОСНОВЫ НОМЕНКЛАТУР'!D:H,5,0)</f>
        <v>B</v>
      </c>
    </row>
    <row r="3783" spans="1:31" ht="9.6" customHeight="1" x14ac:dyDescent="0.2">
      <c r="A3783" s="45" t="s">
        <v>3579</v>
      </c>
      <c r="B3783" s="11"/>
      <c r="C3783" s="11" t="s">
        <v>3777</v>
      </c>
      <c r="D3783" s="44">
        <v>0</v>
      </c>
      <c r="E3783" s="44">
        <v>5</v>
      </c>
      <c r="F3783" s="48">
        <v>0</v>
      </c>
      <c r="G3783" s="48">
        <v>0</v>
      </c>
      <c r="H3783" s="44">
        <v>0</v>
      </c>
      <c r="I3783" s="44">
        <v>0</v>
      </c>
      <c r="J3783" s="44">
        <v>0</v>
      </c>
      <c r="K3783" s="48">
        <v>0</v>
      </c>
      <c r="L3783" s="49">
        <v>0</v>
      </c>
      <c r="M3783" s="49">
        <v>18339.650000000001</v>
      </c>
      <c r="N3783" s="10">
        <v>0</v>
      </c>
      <c r="O3783" s="10">
        <v>0</v>
      </c>
      <c r="P3783" s="10">
        <v>0</v>
      </c>
      <c r="Q3783" s="10">
        <v>0</v>
      </c>
      <c r="R3783" s="10">
        <v>0</v>
      </c>
      <c r="S3783" s="10">
        <v>0</v>
      </c>
      <c r="T3783" s="50">
        <f t="shared" si="198"/>
        <v>0</v>
      </c>
      <c r="U3783" s="50">
        <f t="shared" si="198"/>
        <v>1528.3041666666668</v>
      </c>
      <c r="V3783" s="50">
        <f t="shared" si="198"/>
        <v>0</v>
      </c>
      <c r="W3783" s="50">
        <f t="shared" si="197"/>
        <v>0</v>
      </c>
      <c r="X3783" s="50">
        <f t="shared" si="197"/>
        <v>0</v>
      </c>
      <c r="Y3783" s="50">
        <f t="shared" si="197"/>
        <v>0</v>
      </c>
      <c r="Z3783" s="50">
        <f t="shared" si="197"/>
        <v>0</v>
      </c>
      <c r="AA3783" s="50">
        <f t="shared" si="197"/>
        <v>0</v>
      </c>
      <c r="AB3783" s="50">
        <f t="shared" si="199"/>
        <v>1528.3041666666668</v>
      </c>
      <c r="AC3783" s="48" t="str">
        <f>VLOOKUP(ПРОДАЖИ!C:C,'ИЗ ОСНОВЫ НОМЕНКЛАТУР'!D:E,2,0)</f>
        <v>Аксессуары для шкафов</v>
      </c>
      <c r="AD3783" s="48" t="str">
        <f>VLOOKUP(C:C,'ИЗ ОСНОВЫ НОМЕНКЛАТУР'!D:F,3,0)</f>
        <v>Шкаф/шкаф-купе наполнение (бренд Aristo)</v>
      </c>
      <c r="AE3783" s="48" t="str">
        <f>VLOOKUP(C:C,'ИЗ ОСНОВЫ НОМЕНКЛАТУР'!D:H,5,0)</f>
        <v>C</v>
      </c>
    </row>
    <row r="3784" spans="1:31" ht="9.6" customHeight="1" x14ac:dyDescent="0.2">
      <c r="A3784" s="45" t="s">
        <v>3579</v>
      </c>
      <c r="B3784" s="11"/>
      <c r="C3784" s="11" t="s">
        <v>3778</v>
      </c>
      <c r="D3784" s="44">
        <v>0</v>
      </c>
      <c r="E3784" s="44">
        <v>6</v>
      </c>
      <c r="F3784" s="48">
        <v>0</v>
      </c>
      <c r="G3784" s="48">
        <v>0</v>
      </c>
      <c r="H3784" s="44">
        <v>0</v>
      </c>
      <c r="I3784" s="44">
        <v>0</v>
      </c>
      <c r="J3784" s="44">
        <v>0</v>
      </c>
      <c r="K3784" s="48">
        <v>0</v>
      </c>
      <c r="L3784" s="49">
        <v>0</v>
      </c>
      <c r="M3784" s="49">
        <v>19885.32</v>
      </c>
      <c r="N3784" s="10">
        <v>0</v>
      </c>
      <c r="O3784" s="10">
        <v>0</v>
      </c>
      <c r="P3784" s="10">
        <v>0</v>
      </c>
      <c r="Q3784" s="10">
        <v>0</v>
      </c>
      <c r="R3784" s="10">
        <v>0</v>
      </c>
      <c r="S3784" s="10">
        <v>0</v>
      </c>
      <c r="T3784" s="50">
        <f t="shared" si="198"/>
        <v>0</v>
      </c>
      <c r="U3784" s="50">
        <f t="shared" si="198"/>
        <v>1657.11</v>
      </c>
      <c r="V3784" s="50">
        <f t="shared" si="198"/>
        <v>0</v>
      </c>
      <c r="W3784" s="50">
        <f t="shared" si="197"/>
        <v>0</v>
      </c>
      <c r="X3784" s="50">
        <f t="shared" si="197"/>
        <v>0</v>
      </c>
      <c r="Y3784" s="50">
        <f t="shared" si="197"/>
        <v>0</v>
      </c>
      <c r="Z3784" s="50">
        <f t="shared" si="197"/>
        <v>0</v>
      </c>
      <c r="AA3784" s="50">
        <f t="shared" si="197"/>
        <v>0</v>
      </c>
      <c r="AB3784" s="50">
        <f t="shared" si="199"/>
        <v>1657.11</v>
      </c>
      <c r="AC3784" s="48" t="str">
        <f>VLOOKUP(ПРОДАЖИ!C:C,'ИЗ ОСНОВЫ НОМЕНКЛАТУР'!D:E,2,0)</f>
        <v>Аксессуары для шкафов</v>
      </c>
      <c r="AD3784" s="48" t="str">
        <f>VLOOKUP(C:C,'ИЗ ОСНОВЫ НОМЕНКЛАТУР'!D:F,3,0)</f>
        <v>Шкаф/шкаф-купе наполнение (бренд Aristo)</v>
      </c>
      <c r="AE3784" s="48" t="str">
        <f>VLOOKUP(C:C,'ИЗ ОСНОВЫ НОМЕНКЛАТУР'!D:H,5,0)</f>
        <v>C</v>
      </c>
    </row>
    <row r="3785" spans="1:31" ht="9.6" customHeight="1" x14ac:dyDescent="0.2">
      <c r="A3785" s="45" t="s">
        <v>3579</v>
      </c>
      <c r="B3785" s="11"/>
      <c r="C3785" s="11" t="s">
        <v>3779</v>
      </c>
      <c r="D3785" s="44">
        <v>0</v>
      </c>
      <c r="E3785" s="44">
        <v>3</v>
      </c>
      <c r="F3785" s="48">
        <v>0</v>
      </c>
      <c r="G3785" s="48">
        <v>0</v>
      </c>
      <c r="H3785" s="44">
        <v>0</v>
      </c>
      <c r="I3785" s="44">
        <v>0</v>
      </c>
      <c r="J3785" s="44">
        <v>0</v>
      </c>
      <c r="K3785" s="48">
        <v>0</v>
      </c>
      <c r="L3785" s="49">
        <v>0</v>
      </c>
      <c r="M3785" s="49">
        <v>19977.48</v>
      </c>
      <c r="N3785" s="10">
        <v>0</v>
      </c>
      <c r="O3785" s="10">
        <v>0</v>
      </c>
      <c r="P3785" s="10">
        <v>0</v>
      </c>
      <c r="Q3785" s="10">
        <v>0</v>
      </c>
      <c r="R3785" s="10">
        <v>0</v>
      </c>
      <c r="S3785" s="10">
        <v>0</v>
      </c>
      <c r="T3785" s="50">
        <f t="shared" si="198"/>
        <v>0</v>
      </c>
      <c r="U3785" s="50">
        <f t="shared" si="198"/>
        <v>1664.79</v>
      </c>
      <c r="V3785" s="50">
        <f t="shared" si="198"/>
        <v>0</v>
      </c>
      <c r="W3785" s="50">
        <f t="shared" si="197"/>
        <v>0</v>
      </c>
      <c r="X3785" s="50">
        <f t="shared" si="197"/>
        <v>0</v>
      </c>
      <c r="Y3785" s="50">
        <f t="shared" ref="Y3785:AA3848" si="200">Q3785/12</f>
        <v>0</v>
      </c>
      <c r="Z3785" s="50">
        <f t="shared" si="200"/>
        <v>0</v>
      </c>
      <c r="AA3785" s="50">
        <f t="shared" si="200"/>
        <v>0</v>
      </c>
      <c r="AB3785" s="50">
        <f t="shared" si="199"/>
        <v>1664.79</v>
      </c>
      <c r="AC3785" s="48" t="str">
        <f>VLOOKUP(ПРОДАЖИ!C:C,'ИЗ ОСНОВЫ НОМЕНКЛАТУР'!D:E,2,0)</f>
        <v>Аксессуары для шкафов</v>
      </c>
      <c r="AD3785" s="48" t="str">
        <f>VLOOKUP(C:C,'ИЗ ОСНОВЫ НОМЕНКЛАТУР'!D:F,3,0)</f>
        <v>Шкаф/шкаф-купе наполнение (бренд Aristo)</v>
      </c>
      <c r="AE3785" s="48" t="str">
        <f>VLOOKUP(C:C,'ИЗ ОСНОВЫ НОМЕНКЛАТУР'!D:H,5,0)</f>
        <v>C</v>
      </c>
    </row>
    <row r="3786" spans="1:31" ht="9.6" customHeight="1" x14ac:dyDescent="0.2">
      <c r="A3786" s="45" t="s">
        <v>3579</v>
      </c>
      <c r="B3786" s="11"/>
      <c r="C3786" s="11" t="s">
        <v>3780</v>
      </c>
      <c r="D3786" s="44">
        <v>0</v>
      </c>
      <c r="E3786" s="44">
        <v>2</v>
      </c>
      <c r="F3786" s="48">
        <v>0</v>
      </c>
      <c r="G3786" s="48">
        <v>0</v>
      </c>
      <c r="H3786" s="44">
        <v>0</v>
      </c>
      <c r="I3786" s="44">
        <v>0</v>
      </c>
      <c r="J3786" s="44">
        <v>0</v>
      </c>
      <c r="K3786" s="48">
        <v>0</v>
      </c>
      <c r="L3786" s="49">
        <v>0</v>
      </c>
      <c r="M3786" s="49">
        <v>21033.599999999999</v>
      </c>
      <c r="N3786" s="10">
        <v>0</v>
      </c>
      <c r="O3786" s="10">
        <v>0</v>
      </c>
      <c r="P3786" s="10">
        <v>0</v>
      </c>
      <c r="Q3786" s="10">
        <v>0</v>
      </c>
      <c r="R3786" s="10">
        <v>0</v>
      </c>
      <c r="S3786" s="10">
        <v>0</v>
      </c>
      <c r="T3786" s="50">
        <f t="shared" si="198"/>
        <v>0</v>
      </c>
      <c r="U3786" s="50">
        <f t="shared" si="198"/>
        <v>1752.8</v>
      </c>
      <c r="V3786" s="50">
        <f t="shared" si="198"/>
        <v>0</v>
      </c>
      <c r="W3786" s="50">
        <f t="shared" si="198"/>
        <v>0</v>
      </c>
      <c r="X3786" s="50">
        <f t="shared" si="198"/>
        <v>0</v>
      </c>
      <c r="Y3786" s="50">
        <f t="shared" si="200"/>
        <v>0</v>
      </c>
      <c r="Z3786" s="50">
        <f t="shared" si="200"/>
        <v>0</v>
      </c>
      <c r="AA3786" s="50">
        <f t="shared" si="200"/>
        <v>0</v>
      </c>
      <c r="AB3786" s="50">
        <f t="shared" si="199"/>
        <v>1752.8</v>
      </c>
      <c r="AC3786" s="48" t="str">
        <f>VLOOKUP(ПРОДАЖИ!C:C,'ИЗ ОСНОВЫ НОМЕНКЛАТУР'!D:E,2,0)</f>
        <v>Аксессуары для шкафов</v>
      </c>
      <c r="AD3786" s="48" t="str">
        <f>VLOOKUP(C:C,'ИЗ ОСНОВЫ НОМЕНКЛАТУР'!D:F,3,0)</f>
        <v>Шкаф/шкаф-купе наполнение (бренд Aristo)</v>
      </c>
      <c r="AE3786" s="48" t="str">
        <f>VLOOKUP(C:C,'ИЗ ОСНОВЫ НОМЕНКЛАТУР'!D:H,5,0)</f>
        <v>C</v>
      </c>
    </row>
    <row r="3787" spans="1:31" ht="9.6" customHeight="1" x14ac:dyDescent="0.2">
      <c r="A3787" s="45" t="s">
        <v>3579</v>
      </c>
      <c r="B3787" s="11"/>
      <c r="C3787" s="11" t="s">
        <v>3781</v>
      </c>
      <c r="D3787" s="44">
        <v>8</v>
      </c>
      <c r="E3787" s="44">
        <v>0</v>
      </c>
      <c r="F3787" s="48">
        <v>0</v>
      </c>
      <c r="G3787" s="48">
        <v>0</v>
      </c>
      <c r="H3787" s="44">
        <v>0</v>
      </c>
      <c r="I3787" s="44">
        <v>0</v>
      </c>
      <c r="J3787" s="44">
        <v>0</v>
      </c>
      <c r="K3787" s="48">
        <v>0</v>
      </c>
      <c r="L3787" s="49">
        <v>21626.080000000002</v>
      </c>
      <c r="M3787" s="49">
        <v>0</v>
      </c>
      <c r="N3787" s="10">
        <v>0</v>
      </c>
      <c r="O3787" s="10">
        <v>0</v>
      </c>
      <c r="P3787" s="10">
        <v>0</v>
      </c>
      <c r="Q3787" s="10">
        <v>0</v>
      </c>
      <c r="R3787" s="10">
        <v>0</v>
      </c>
      <c r="S3787" s="10">
        <v>0</v>
      </c>
      <c r="T3787" s="50">
        <f t="shared" si="198"/>
        <v>1802.1733333333334</v>
      </c>
      <c r="U3787" s="50">
        <f t="shared" si="198"/>
        <v>0</v>
      </c>
      <c r="V3787" s="50">
        <f t="shared" si="198"/>
        <v>0</v>
      </c>
      <c r="W3787" s="50">
        <f t="shared" si="198"/>
        <v>0</v>
      </c>
      <c r="X3787" s="50">
        <f t="shared" si="198"/>
        <v>0</v>
      </c>
      <c r="Y3787" s="50">
        <f t="shared" si="200"/>
        <v>0</v>
      </c>
      <c r="Z3787" s="50">
        <f t="shared" si="200"/>
        <v>0</v>
      </c>
      <c r="AA3787" s="50">
        <f t="shared" si="200"/>
        <v>0</v>
      </c>
      <c r="AB3787" s="50">
        <f t="shared" si="199"/>
        <v>1802.1733333333334</v>
      </c>
      <c r="AC3787" s="48" t="str">
        <f>VLOOKUP(ПРОДАЖИ!C:C,'ИЗ ОСНОВЫ НОМЕНКЛАТУР'!D:E,2,0)</f>
        <v>Аксессуары для шкафов</v>
      </c>
      <c r="AD3787" s="48" t="str">
        <f>VLOOKUP(C:C,'ИЗ ОСНОВЫ НОМЕНКЛАТУР'!D:F,3,0)</f>
        <v>Шкаф/шкаф-купе наполнение (бренд Aristo)</v>
      </c>
      <c r="AE3787" s="48" t="str">
        <f>VLOOKUP(C:C,'ИЗ ОСНОВЫ НОМЕНКЛАТУР'!D:H,5,0)</f>
        <v>C</v>
      </c>
    </row>
    <row r="3788" spans="1:31" ht="9.6" customHeight="1" x14ac:dyDescent="0.2">
      <c r="A3788" s="45" t="s">
        <v>3579</v>
      </c>
      <c r="B3788" s="11"/>
      <c r="C3788" s="11" t="s">
        <v>3782</v>
      </c>
      <c r="D3788" s="44">
        <v>0</v>
      </c>
      <c r="E3788" s="44">
        <v>2</v>
      </c>
      <c r="F3788" s="48">
        <v>0</v>
      </c>
      <c r="G3788" s="48">
        <v>0</v>
      </c>
      <c r="H3788" s="44">
        <v>0</v>
      </c>
      <c r="I3788" s="44">
        <v>0</v>
      </c>
      <c r="J3788" s="44">
        <v>0</v>
      </c>
      <c r="K3788" s="48">
        <v>0</v>
      </c>
      <c r="L3788" s="49">
        <v>0</v>
      </c>
      <c r="M3788" s="49">
        <v>123364.74</v>
      </c>
      <c r="N3788" s="10">
        <v>0</v>
      </c>
      <c r="O3788" s="10">
        <v>0</v>
      </c>
      <c r="P3788" s="10">
        <v>0</v>
      </c>
      <c r="Q3788" s="10">
        <v>0</v>
      </c>
      <c r="R3788" s="10">
        <v>0</v>
      </c>
      <c r="S3788" s="10">
        <v>0</v>
      </c>
      <c r="T3788" s="50">
        <f t="shared" si="198"/>
        <v>0</v>
      </c>
      <c r="U3788" s="50">
        <f t="shared" si="198"/>
        <v>10280.395</v>
      </c>
      <c r="V3788" s="50">
        <f t="shared" si="198"/>
        <v>0</v>
      </c>
      <c r="W3788" s="50">
        <f t="shared" si="198"/>
        <v>0</v>
      </c>
      <c r="X3788" s="50">
        <f t="shared" si="198"/>
        <v>0</v>
      </c>
      <c r="Y3788" s="50">
        <f t="shared" si="200"/>
        <v>0</v>
      </c>
      <c r="Z3788" s="50">
        <f t="shared" si="200"/>
        <v>0</v>
      </c>
      <c r="AA3788" s="50">
        <f t="shared" si="200"/>
        <v>0</v>
      </c>
      <c r="AB3788" s="50">
        <f t="shared" si="199"/>
        <v>10280.395</v>
      </c>
      <c r="AC3788" s="48" t="str">
        <f>VLOOKUP(ПРОДАЖИ!C:C,'ИЗ ОСНОВЫ НОМЕНКЛАТУР'!D:E,2,0)</f>
        <v>Аксессуары для шкафов</v>
      </c>
      <c r="AD3788" s="48" t="str">
        <f>VLOOKUP(C:C,'ИЗ ОСНОВЫ НОМЕНКЛАТУР'!D:F,3,0)</f>
        <v>Шкаф/шкаф-купе наполнение (бренд Aristo)</v>
      </c>
      <c r="AE3788" s="48" t="str">
        <f>VLOOKUP(C:C,'ИЗ ОСНОВЫ НОМЕНКЛАТУР'!D:H,5,0)</f>
        <v>C</v>
      </c>
    </row>
    <row r="3789" spans="1:31" ht="9.6" customHeight="1" x14ac:dyDescent="0.2">
      <c r="A3789" s="45" t="s">
        <v>3579</v>
      </c>
      <c r="B3789" s="11"/>
      <c r="C3789" s="11" t="s">
        <v>3783</v>
      </c>
      <c r="D3789" s="44">
        <v>0</v>
      </c>
      <c r="E3789" s="44">
        <v>5</v>
      </c>
      <c r="F3789" s="48">
        <v>0</v>
      </c>
      <c r="G3789" s="48">
        <v>0</v>
      </c>
      <c r="H3789" s="44">
        <v>0</v>
      </c>
      <c r="I3789" s="44">
        <v>0</v>
      </c>
      <c r="J3789" s="44">
        <v>0</v>
      </c>
      <c r="K3789" s="48">
        <v>0</v>
      </c>
      <c r="L3789" s="49">
        <v>0</v>
      </c>
      <c r="M3789" s="49">
        <v>15658.25</v>
      </c>
      <c r="N3789" s="10">
        <v>0</v>
      </c>
      <c r="O3789" s="10">
        <v>0</v>
      </c>
      <c r="P3789" s="10">
        <v>0</v>
      </c>
      <c r="Q3789" s="10">
        <v>0</v>
      </c>
      <c r="R3789" s="10">
        <v>0</v>
      </c>
      <c r="S3789" s="10">
        <v>0</v>
      </c>
      <c r="T3789" s="50">
        <f t="shared" si="198"/>
        <v>0</v>
      </c>
      <c r="U3789" s="50">
        <f t="shared" si="198"/>
        <v>1304.8541666666667</v>
      </c>
      <c r="V3789" s="50">
        <f t="shared" si="198"/>
        <v>0</v>
      </c>
      <c r="W3789" s="50">
        <f t="shared" si="198"/>
        <v>0</v>
      </c>
      <c r="X3789" s="50">
        <f t="shared" si="198"/>
        <v>0</v>
      </c>
      <c r="Y3789" s="50">
        <f t="shared" si="200"/>
        <v>0</v>
      </c>
      <c r="Z3789" s="50">
        <f t="shared" si="200"/>
        <v>0</v>
      </c>
      <c r="AA3789" s="50">
        <f t="shared" si="200"/>
        <v>0</v>
      </c>
      <c r="AB3789" s="50">
        <f t="shared" si="199"/>
        <v>1304.8541666666667</v>
      </c>
      <c r="AC3789" s="48" t="str">
        <f>VLOOKUP(ПРОДАЖИ!C:C,'ИЗ ОСНОВЫ НОМЕНКЛАТУР'!D:E,2,0)</f>
        <v>Аксессуары для шкафов</v>
      </c>
      <c r="AD3789" s="48" t="str">
        <f>VLOOKUP(C:C,'ИЗ ОСНОВЫ НОМЕНКЛАТУР'!D:F,3,0)</f>
        <v>Шкаф/шкаф-купе наполнение (бренд Aristo)</v>
      </c>
      <c r="AE3789" s="48" t="str">
        <f>VLOOKUP(C:C,'ИЗ ОСНОВЫ НОМЕНКЛАТУР'!D:H,5,0)</f>
        <v>C</v>
      </c>
    </row>
    <row r="3790" spans="1:31" ht="9.6" customHeight="1" x14ac:dyDescent="0.2">
      <c r="A3790" s="45" t="s">
        <v>3579</v>
      </c>
      <c r="B3790" s="11"/>
      <c r="C3790" s="11" t="s">
        <v>3784</v>
      </c>
      <c r="D3790" s="44">
        <v>0</v>
      </c>
      <c r="E3790" s="44">
        <v>3</v>
      </c>
      <c r="F3790" s="48">
        <v>0</v>
      </c>
      <c r="G3790" s="48">
        <v>0</v>
      </c>
      <c r="H3790" s="44">
        <v>0</v>
      </c>
      <c r="I3790" s="44">
        <v>0</v>
      </c>
      <c r="J3790" s="44">
        <v>0</v>
      </c>
      <c r="K3790" s="48">
        <v>0</v>
      </c>
      <c r="L3790" s="49">
        <v>0</v>
      </c>
      <c r="M3790" s="49">
        <v>38992.68</v>
      </c>
      <c r="N3790" s="10">
        <v>0</v>
      </c>
      <c r="O3790" s="10">
        <v>0</v>
      </c>
      <c r="P3790" s="10">
        <v>0</v>
      </c>
      <c r="Q3790" s="10">
        <v>0</v>
      </c>
      <c r="R3790" s="10">
        <v>0</v>
      </c>
      <c r="S3790" s="10">
        <v>0</v>
      </c>
      <c r="T3790" s="50">
        <f t="shared" si="198"/>
        <v>0</v>
      </c>
      <c r="U3790" s="50">
        <f t="shared" si="198"/>
        <v>3249.39</v>
      </c>
      <c r="V3790" s="50">
        <f t="shared" si="198"/>
        <v>0</v>
      </c>
      <c r="W3790" s="50">
        <f t="shared" si="198"/>
        <v>0</v>
      </c>
      <c r="X3790" s="50">
        <f t="shared" si="198"/>
        <v>0</v>
      </c>
      <c r="Y3790" s="50">
        <f t="shared" si="200"/>
        <v>0</v>
      </c>
      <c r="Z3790" s="50">
        <f t="shared" si="200"/>
        <v>0</v>
      </c>
      <c r="AA3790" s="50">
        <f t="shared" si="200"/>
        <v>0</v>
      </c>
      <c r="AB3790" s="50">
        <f t="shared" si="199"/>
        <v>3249.39</v>
      </c>
      <c r="AC3790" s="48" t="str">
        <f>VLOOKUP(ПРОДАЖИ!C:C,'ИЗ ОСНОВЫ НОМЕНКЛАТУР'!D:E,2,0)</f>
        <v>Аксессуары для шкафов</v>
      </c>
      <c r="AD3790" s="48" t="str">
        <f>VLOOKUP(C:C,'ИЗ ОСНОВЫ НОМЕНКЛАТУР'!D:F,3,0)</f>
        <v>Шкаф/шкаф-купе наполнение (бренд Aristo)</v>
      </c>
      <c r="AE3790" s="48" t="str">
        <f>VLOOKUP(C:C,'ИЗ ОСНОВЫ НОМЕНКЛАТУР'!D:H,5,0)</f>
        <v>C</v>
      </c>
    </row>
    <row r="3791" spans="1:31" ht="9.6" customHeight="1" x14ac:dyDescent="0.2">
      <c r="A3791" s="45" t="s">
        <v>3579</v>
      </c>
      <c r="B3791" s="11"/>
      <c r="C3791" s="11" t="s">
        <v>3785</v>
      </c>
      <c r="D3791" s="44">
        <v>0</v>
      </c>
      <c r="E3791" s="44">
        <v>10</v>
      </c>
      <c r="F3791" s="48">
        <v>0</v>
      </c>
      <c r="G3791" s="48">
        <v>0</v>
      </c>
      <c r="H3791" s="44">
        <v>0</v>
      </c>
      <c r="I3791" s="44">
        <v>0</v>
      </c>
      <c r="J3791" s="44">
        <v>0</v>
      </c>
      <c r="K3791" s="48">
        <v>0</v>
      </c>
      <c r="L3791" s="49">
        <v>0</v>
      </c>
      <c r="M3791" s="49">
        <v>35355.879999999997</v>
      </c>
      <c r="N3791" s="10">
        <v>0</v>
      </c>
      <c r="O3791" s="10">
        <v>0</v>
      </c>
      <c r="P3791" s="10">
        <v>0</v>
      </c>
      <c r="Q3791" s="10">
        <v>0</v>
      </c>
      <c r="R3791" s="10">
        <v>0</v>
      </c>
      <c r="S3791" s="10">
        <v>0</v>
      </c>
      <c r="T3791" s="50">
        <f t="shared" si="198"/>
        <v>0</v>
      </c>
      <c r="U3791" s="50">
        <f t="shared" si="198"/>
        <v>2946.3233333333333</v>
      </c>
      <c r="V3791" s="50">
        <f t="shared" si="198"/>
        <v>0</v>
      </c>
      <c r="W3791" s="50">
        <f t="shared" si="198"/>
        <v>0</v>
      </c>
      <c r="X3791" s="50">
        <f t="shared" si="198"/>
        <v>0</v>
      </c>
      <c r="Y3791" s="50">
        <f t="shared" si="200"/>
        <v>0</v>
      </c>
      <c r="Z3791" s="50">
        <f t="shared" si="200"/>
        <v>0</v>
      </c>
      <c r="AA3791" s="50">
        <f t="shared" si="200"/>
        <v>0</v>
      </c>
      <c r="AB3791" s="50">
        <f t="shared" si="199"/>
        <v>2946.3233333333333</v>
      </c>
      <c r="AC3791" s="48" t="str">
        <f>VLOOKUP(ПРОДАЖИ!C:C,'ИЗ ОСНОВЫ НОМЕНКЛАТУР'!D:E,2,0)</f>
        <v>Аксессуары для шкафов</v>
      </c>
      <c r="AD3791" s="48" t="str">
        <f>VLOOKUP(C:C,'ИЗ ОСНОВЫ НОМЕНКЛАТУР'!D:F,3,0)</f>
        <v>Шкаф/шкаф-купе наполнение (бренд Aristo)</v>
      </c>
      <c r="AE3791" s="48" t="str">
        <f>VLOOKUP(C:C,'ИЗ ОСНОВЫ НОМЕНКЛАТУР'!D:H,5,0)</f>
        <v>C</v>
      </c>
    </row>
    <row r="3792" spans="1:31" ht="9.6" customHeight="1" x14ac:dyDescent="0.2">
      <c r="A3792" s="45" t="s">
        <v>3579</v>
      </c>
      <c r="B3792" s="11"/>
      <c r="C3792" s="11" t="s">
        <v>3786</v>
      </c>
      <c r="D3792" s="44">
        <v>0</v>
      </c>
      <c r="E3792" s="44">
        <v>15</v>
      </c>
      <c r="F3792" s="48">
        <v>0</v>
      </c>
      <c r="G3792" s="48">
        <v>0</v>
      </c>
      <c r="H3792" s="44">
        <v>0</v>
      </c>
      <c r="I3792" s="44">
        <v>0</v>
      </c>
      <c r="J3792" s="44">
        <v>0</v>
      </c>
      <c r="K3792" s="48">
        <v>0</v>
      </c>
      <c r="L3792" s="49">
        <v>0</v>
      </c>
      <c r="M3792" s="49">
        <v>64195.199999999997</v>
      </c>
      <c r="N3792" s="10">
        <v>0</v>
      </c>
      <c r="O3792" s="10">
        <v>0</v>
      </c>
      <c r="P3792" s="10">
        <v>0</v>
      </c>
      <c r="Q3792" s="10">
        <v>0</v>
      </c>
      <c r="R3792" s="10">
        <v>0</v>
      </c>
      <c r="S3792" s="10">
        <v>0</v>
      </c>
      <c r="T3792" s="50">
        <f t="shared" si="198"/>
        <v>0</v>
      </c>
      <c r="U3792" s="50">
        <f t="shared" si="198"/>
        <v>5349.5999999999995</v>
      </c>
      <c r="V3792" s="50">
        <f t="shared" si="198"/>
        <v>0</v>
      </c>
      <c r="W3792" s="50">
        <f t="shared" si="198"/>
        <v>0</v>
      </c>
      <c r="X3792" s="50">
        <f t="shared" si="198"/>
        <v>0</v>
      </c>
      <c r="Y3792" s="50">
        <f t="shared" si="200"/>
        <v>0</v>
      </c>
      <c r="Z3792" s="50">
        <f t="shared" si="200"/>
        <v>0</v>
      </c>
      <c r="AA3792" s="50">
        <f t="shared" si="200"/>
        <v>0</v>
      </c>
      <c r="AB3792" s="50">
        <f t="shared" si="199"/>
        <v>5349.5999999999995</v>
      </c>
      <c r="AC3792" s="48" t="str">
        <f>VLOOKUP(ПРОДАЖИ!C:C,'ИЗ ОСНОВЫ НОМЕНКЛАТУР'!D:E,2,0)</f>
        <v>Аксессуары для шкафов</v>
      </c>
      <c r="AD3792" s="48" t="str">
        <f>VLOOKUP(C:C,'ИЗ ОСНОВЫ НОМЕНКЛАТУР'!D:F,3,0)</f>
        <v>Шкаф/шкаф-купе наполнение (бренд Aristo)</v>
      </c>
      <c r="AE3792" s="48" t="str">
        <f>VLOOKUP(C:C,'ИЗ ОСНОВЫ НОМЕНКЛАТУР'!D:H,5,0)</f>
        <v>C</v>
      </c>
    </row>
    <row r="3793" spans="1:31" ht="9.6" customHeight="1" x14ac:dyDescent="0.2">
      <c r="A3793" s="45" t="s">
        <v>3579</v>
      </c>
      <c r="B3793" s="11"/>
      <c r="C3793" s="11" t="s">
        <v>3787</v>
      </c>
      <c r="D3793" s="44">
        <v>0</v>
      </c>
      <c r="E3793" s="44">
        <v>30</v>
      </c>
      <c r="F3793" s="48">
        <v>0</v>
      </c>
      <c r="G3793" s="48">
        <v>0</v>
      </c>
      <c r="H3793" s="44">
        <v>0</v>
      </c>
      <c r="I3793" s="44">
        <v>0</v>
      </c>
      <c r="J3793" s="44">
        <v>0</v>
      </c>
      <c r="K3793" s="48">
        <v>0</v>
      </c>
      <c r="L3793" s="49">
        <v>0</v>
      </c>
      <c r="M3793" s="49">
        <v>33112.15</v>
      </c>
      <c r="N3793" s="10">
        <v>0</v>
      </c>
      <c r="O3793" s="10">
        <v>0</v>
      </c>
      <c r="P3793" s="10">
        <v>0</v>
      </c>
      <c r="Q3793" s="10">
        <v>0</v>
      </c>
      <c r="R3793" s="10">
        <v>0</v>
      </c>
      <c r="S3793" s="10">
        <v>0</v>
      </c>
      <c r="T3793" s="50">
        <f t="shared" si="198"/>
        <v>0</v>
      </c>
      <c r="U3793" s="50">
        <f t="shared" si="198"/>
        <v>2759.3458333333333</v>
      </c>
      <c r="V3793" s="50">
        <f t="shared" si="198"/>
        <v>0</v>
      </c>
      <c r="W3793" s="50">
        <f t="shared" si="198"/>
        <v>0</v>
      </c>
      <c r="X3793" s="50">
        <f t="shared" si="198"/>
        <v>0</v>
      </c>
      <c r="Y3793" s="50">
        <f t="shared" si="200"/>
        <v>0</v>
      </c>
      <c r="Z3793" s="50">
        <f t="shared" si="200"/>
        <v>0</v>
      </c>
      <c r="AA3793" s="50">
        <f t="shared" si="200"/>
        <v>0</v>
      </c>
      <c r="AB3793" s="50">
        <f t="shared" si="199"/>
        <v>2759.3458333333333</v>
      </c>
      <c r="AC3793" s="48" t="str">
        <f>VLOOKUP(ПРОДАЖИ!C:C,'ИЗ ОСНОВЫ НОМЕНКЛАТУР'!D:E,2,0)</f>
        <v>Аксессуары для шкафов</v>
      </c>
      <c r="AD3793" s="48" t="str">
        <f>VLOOKUP(C:C,'ИЗ ОСНОВЫ НОМЕНКЛАТУР'!D:F,3,0)</f>
        <v>Шкаф/шкаф-купе наполнение (бренд Aristo)</v>
      </c>
      <c r="AE3793" s="48" t="str">
        <f>VLOOKUP(C:C,'ИЗ ОСНОВЫ НОМЕНКЛАТУР'!D:H,5,0)</f>
        <v>C</v>
      </c>
    </row>
    <row r="3794" spans="1:31" ht="9.6" customHeight="1" x14ac:dyDescent="0.2">
      <c r="A3794" s="45" t="s">
        <v>3579</v>
      </c>
      <c r="B3794" s="11"/>
      <c r="C3794" s="11" t="s">
        <v>3788</v>
      </c>
      <c r="D3794" s="44">
        <v>0</v>
      </c>
      <c r="E3794" s="44">
        <v>3</v>
      </c>
      <c r="F3794" s="48">
        <v>0</v>
      </c>
      <c r="G3794" s="48">
        <v>0</v>
      </c>
      <c r="H3794" s="44">
        <v>0</v>
      </c>
      <c r="I3794" s="44">
        <v>0</v>
      </c>
      <c r="J3794" s="44">
        <v>0</v>
      </c>
      <c r="K3794" s="48">
        <v>0</v>
      </c>
      <c r="L3794" s="49">
        <v>0</v>
      </c>
      <c r="M3794" s="49">
        <v>81459.63</v>
      </c>
      <c r="N3794" s="10">
        <v>0</v>
      </c>
      <c r="O3794" s="10">
        <v>0</v>
      </c>
      <c r="P3794" s="10">
        <v>0</v>
      </c>
      <c r="Q3794" s="10">
        <v>0</v>
      </c>
      <c r="R3794" s="10">
        <v>0</v>
      </c>
      <c r="S3794" s="10">
        <v>0</v>
      </c>
      <c r="T3794" s="50">
        <f t="shared" ref="T3794:X3844" si="201">L3794/12</f>
        <v>0</v>
      </c>
      <c r="U3794" s="50">
        <f t="shared" si="201"/>
        <v>6788.3025000000007</v>
      </c>
      <c r="V3794" s="50">
        <f t="shared" si="201"/>
        <v>0</v>
      </c>
      <c r="W3794" s="50">
        <f t="shared" si="201"/>
        <v>0</v>
      </c>
      <c r="X3794" s="50">
        <f t="shared" si="201"/>
        <v>0</v>
      </c>
      <c r="Y3794" s="50">
        <f t="shared" si="200"/>
        <v>0</v>
      </c>
      <c r="Z3794" s="50">
        <f t="shared" si="200"/>
        <v>0</v>
      </c>
      <c r="AA3794" s="50">
        <f t="shared" si="200"/>
        <v>0</v>
      </c>
      <c r="AB3794" s="50">
        <f t="shared" si="199"/>
        <v>6788.3025000000007</v>
      </c>
      <c r="AC3794" s="48" t="str">
        <f>VLOOKUP(ПРОДАЖИ!C:C,'ИЗ ОСНОВЫ НОМЕНКЛАТУР'!D:E,2,0)</f>
        <v>Аксессуары для шкафов</v>
      </c>
      <c r="AD3794" s="48" t="str">
        <f>VLOOKUP(C:C,'ИЗ ОСНОВЫ НОМЕНКЛАТУР'!D:F,3,0)</f>
        <v>Шкаф/шкаф-купе наполнение (бренд Aristo)</v>
      </c>
      <c r="AE3794" s="48" t="str">
        <f>VLOOKUP(C:C,'ИЗ ОСНОВЫ НОМЕНКЛАТУР'!D:H,5,0)</f>
        <v>C</v>
      </c>
    </row>
    <row r="3795" spans="1:31" ht="9.6" customHeight="1" x14ac:dyDescent="0.2">
      <c r="A3795" s="45" t="s">
        <v>3579</v>
      </c>
      <c r="B3795" s="11"/>
      <c r="C3795" s="11" t="s">
        <v>3789</v>
      </c>
      <c r="D3795" s="44">
        <v>0</v>
      </c>
      <c r="E3795" s="44">
        <v>0</v>
      </c>
      <c r="F3795" s="48">
        <v>0</v>
      </c>
      <c r="G3795" s="48">
        <v>0</v>
      </c>
      <c r="H3795" s="44">
        <v>0</v>
      </c>
      <c r="I3795" s="44">
        <v>0</v>
      </c>
      <c r="J3795" s="44">
        <v>0</v>
      </c>
      <c r="K3795" s="48">
        <v>0</v>
      </c>
      <c r="L3795" s="49">
        <v>0</v>
      </c>
      <c r="M3795" s="49">
        <v>0</v>
      </c>
      <c r="N3795" s="10">
        <v>0</v>
      </c>
      <c r="O3795" s="10">
        <v>0</v>
      </c>
      <c r="P3795" s="10">
        <v>0</v>
      </c>
      <c r="Q3795" s="10">
        <v>0</v>
      </c>
      <c r="R3795" s="10">
        <v>0</v>
      </c>
      <c r="S3795" s="10">
        <v>0</v>
      </c>
      <c r="T3795" s="50">
        <f t="shared" si="201"/>
        <v>0</v>
      </c>
      <c r="U3795" s="50">
        <f t="shared" si="201"/>
        <v>0</v>
      </c>
      <c r="V3795" s="50">
        <f t="shared" si="201"/>
        <v>0</v>
      </c>
      <c r="W3795" s="50">
        <f t="shared" si="201"/>
        <v>0</v>
      </c>
      <c r="X3795" s="50">
        <f t="shared" si="201"/>
        <v>0</v>
      </c>
      <c r="Y3795" s="50">
        <f t="shared" si="200"/>
        <v>0</v>
      </c>
      <c r="Z3795" s="50">
        <f t="shared" si="200"/>
        <v>0</v>
      </c>
      <c r="AA3795" s="50">
        <f t="shared" si="200"/>
        <v>0</v>
      </c>
      <c r="AB3795" s="50">
        <f t="shared" si="199"/>
        <v>0</v>
      </c>
      <c r="AC3795" s="48" t="str">
        <f>VLOOKUP(ПРОДАЖИ!C:C,'ИЗ ОСНОВЫ НОМЕНКЛАТУР'!D:E,2,0)</f>
        <v>Аксессуары для шкафов</v>
      </c>
      <c r="AD3795" s="48" t="str">
        <f>VLOOKUP(C:C,'ИЗ ОСНОВЫ НОМЕНКЛАТУР'!D:F,3,0)</f>
        <v>Шкаф/шкаф-купе наполнение (бренд Aristo)</v>
      </c>
      <c r="AE3795" s="48" t="str">
        <f>VLOOKUP(C:C,'ИЗ ОСНОВЫ НОМЕНКЛАТУР'!D:H,5,0)</f>
        <v>C</v>
      </c>
    </row>
    <row r="3796" spans="1:31" ht="9.6" customHeight="1" x14ac:dyDescent="0.2">
      <c r="A3796" s="45" t="s">
        <v>3579</v>
      </c>
      <c r="B3796" s="11"/>
      <c r="C3796" s="11" t="s">
        <v>3790</v>
      </c>
      <c r="D3796" s="44">
        <v>0</v>
      </c>
      <c r="E3796" s="44">
        <v>168</v>
      </c>
      <c r="F3796" s="48">
        <v>0</v>
      </c>
      <c r="G3796" s="48">
        <v>0</v>
      </c>
      <c r="H3796" s="44">
        <v>0</v>
      </c>
      <c r="I3796" s="44">
        <v>0</v>
      </c>
      <c r="J3796" s="44">
        <v>0</v>
      </c>
      <c r="K3796" s="48">
        <v>0</v>
      </c>
      <c r="L3796" s="49">
        <v>0</v>
      </c>
      <c r="M3796" s="49">
        <v>13515.6</v>
      </c>
      <c r="N3796" s="10">
        <v>0</v>
      </c>
      <c r="O3796" s="10">
        <v>0</v>
      </c>
      <c r="P3796" s="10">
        <v>0</v>
      </c>
      <c r="Q3796" s="10">
        <v>0</v>
      </c>
      <c r="R3796" s="10">
        <v>0</v>
      </c>
      <c r="S3796" s="10">
        <v>0</v>
      </c>
      <c r="T3796" s="50">
        <f t="shared" si="201"/>
        <v>0</v>
      </c>
      <c r="U3796" s="50">
        <f t="shared" si="201"/>
        <v>1126.3</v>
      </c>
      <c r="V3796" s="50">
        <f t="shared" si="201"/>
        <v>0</v>
      </c>
      <c r="W3796" s="50">
        <f t="shared" si="201"/>
        <v>0</v>
      </c>
      <c r="X3796" s="50">
        <f t="shared" si="201"/>
        <v>0</v>
      </c>
      <c r="Y3796" s="50">
        <f t="shared" si="200"/>
        <v>0</v>
      </c>
      <c r="Z3796" s="50">
        <f t="shared" si="200"/>
        <v>0</v>
      </c>
      <c r="AA3796" s="50">
        <f t="shared" si="200"/>
        <v>0</v>
      </c>
      <c r="AB3796" s="50">
        <f t="shared" si="199"/>
        <v>1126.3</v>
      </c>
      <c r="AC3796" s="48" t="str">
        <f>VLOOKUP(ПРОДАЖИ!C:C,'ИЗ ОСНОВЫ НОМЕНКЛАТУР'!D:E,2,0)</f>
        <v>Аксессуары для шкафов</v>
      </c>
      <c r="AD3796" s="48" t="str">
        <f>VLOOKUP(C:C,'ИЗ ОСНОВЫ НОМЕНКЛАТУР'!D:F,3,0)</f>
        <v>Шкаф/шкаф-купе наполнение (бренд Aristo)</v>
      </c>
      <c r="AE3796" s="48" t="str">
        <f>VLOOKUP(C:C,'ИЗ ОСНОВЫ НОМЕНКЛАТУР'!D:H,5,0)</f>
        <v>B</v>
      </c>
    </row>
    <row r="3797" spans="1:31" ht="9.6" customHeight="1" x14ac:dyDescent="0.2">
      <c r="A3797" s="45" t="s">
        <v>3579</v>
      </c>
      <c r="B3797" s="46" t="s">
        <v>3791</v>
      </c>
      <c r="C3797" s="46"/>
      <c r="D3797" s="44">
        <v>0</v>
      </c>
      <c r="E3797" s="44">
        <v>0</v>
      </c>
      <c r="F3797" s="48">
        <v>0</v>
      </c>
      <c r="G3797" s="48">
        <v>0</v>
      </c>
      <c r="H3797" s="44">
        <v>0</v>
      </c>
      <c r="I3797" s="44">
        <v>0</v>
      </c>
      <c r="J3797" s="44">
        <v>0</v>
      </c>
      <c r="K3797" s="48">
        <v>0</v>
      </c>
      <c r="L3797" s="49">
        <v>0</v>
      </c>
      <c r="M3797" s="49">
        <v>0</v>
      </c>
      <c r="N3797" s="10">
        <v>0</v>
      </c>
      <c r="O3797" s="10">
        <v>0</v>
      </c>
      <c r="P3797" s="10">
        <v>0</v>
      </c>
      <c r="Q3797" s="10">
        <v>0</v>
      </c>
      <c r="R3797" s="10">
        <v>0</v>
      </c>
      <c r="S3797" s="10">
        <v>0</v>
      </c>
      <c r="T3797" s="50">
        <f t="shared" si="201"/>
        <v>0</v>
      </c>
      <c r="U3797" s="50">
        <f t="shared" si="201"/>
        <v>0</v>
      </c>
      <c r="V3797" s="50">
        <f t="shared" si="201"/>
        <v>0</v>
      </c>
      <c r="W3797" s="50">
        <f t="shared" si="201"/>
        <v>0</v>
      </c>
      <c r="X3797" s="50">
        <f t="shared" si="201"/>
        <v>0</v>
      </c>
      <c r="Y3797" s="50">
        <f t="shared" si="200"/>
        <v>0</v>
      </c>
      <c r="Z3797" s="50">
        <f t="shared" si="200"/>
        <v>0</v>
      </c>
      <c r="AA3797" s="50">
        <f t="shared" si="200"/>
        <v>0</v>
      </c>
      <c r="AB3797" s="50">
        <f t="shared" si="199"/>
        <v>0</v>
      </c>
      <c r="AC3797" s="48" t="e">
        <f>VLOOKUP(ПРОДАЖИ!C:C,'ИЗ ОСНОВЫ НОМЕНКЛАТУР'!D:E,2,0)</f>
        <v>#N/A</v>
      </c>
      <c r="AD3797" s="48" t="e">
        <f>VLOOKUP(C:C,'ИЗ ОСНОВЫ НОМЕНКЛАТУР'!D:F,3,0)</f>
        <v>#N/A</v>
      </c>
      <c r="AE3797" s="48" t="e">
        <f>VLOOKUP(C:C,'ИЗ ОСНОВЫ НОМЕНКЛАТУР'!D:H,5,0)</f>
        <v>#N/A</v>
      </c>
    </row>
    <row r="3798" spans="1:31" ht="9.6" customHeight="1" x14ac:dyDescent="0.2">
      <c r="A3798" s="45" t="s">
        <v>3579</v>
      </c>
      <c r="B3798" s="11"/>
      <c r="C3798" s="11" t="s">
        <v>3792</v>
      </c>
      <c r="D3798" s="44">
        <v>0</v>
      </c>
      <c r="E3798" s="44">
        <v>8</v>
      </c>
      <c r="F3798" s="48">
        <v>0</v>
      </c>
      <c r="G3798" s="48">
        <v>0</v>
      </c>
      <c r="H3798" s="44">
        <v>0</v>
      </c>
      <c r="I3798" s="44">
        <v>0</v>
      </c>
      <c r="J3798" s="44">
        <v>0</v>
      </c>
      <c r="K3798" s="48">
        <v>0</v>
      </c>
      <c r="L3798" s="49">
        <v>0</v>
      </c>
      <c r="M3798" s="49">
        <v>81205.119999999995</v>
      </c>
      <c r="N3798" s="10">
        <v>0</v>
      </c>
      <c r="O3798" s="10">
        <v>0</v>
      </c>
      <c r="P3798" s="10">
        <v>0</v>
      </c>
      <c r="Q3798" s="10">
        <v>0</v>
      </c>
      <c r="R3798" s="10">
        <v>0</v>
      </c>
      <c r="S3798" s="10">
        <v>0</v>
      </c>
      <c r="T3798" s="50">
        <f t="shared" si="201"/>
        <v>0</v>
      </c>
      <c r="U3798" s="50">
        <f t="shared" si="201"/>
        <v>6767.0933333333332</v>
      </c>
      <c r="V3798" s="50">
        <f t="shared" si="201"/>
        <v>0</v>
      </c>
      <c r="W3798" s="50">
        <f t="shared" si="201"/>
        <v>0</v>
      </c>
      <c r="X3798" s="50">
        <f t="shared" si="201"/>
        <v>0</v>
      </c>
      <c r="Y3798" s="50">
        <f t="shared" si="200"/>
        <v>0</v>
      </c>
      <c r="Z3798" s="50">
        <f t="shared" si="200"/>
        <v>0</v>
      </c>
      <c r="AA3798" s="50">
        <f t="shared" si="200"/>
        <v>0</v>
      </c>
      <c r="AB3798" s="50">
        <f t="shared" si="199"/>
        <v>6767.0933333333332</v>
      </c>
      <c r="AC3798" s="48" t="str">
        <f>VLOOKUP(ПРОДАЖИ!C:C,'ИЗ ОСНОВЫ НОМЕНКЛАТУР'!D:E,2,0)</f>
        <v>Аксессуары для шкафов</v>
      </c>
      <c r="AD3798" s="48" t="str">
        <f>VLOOKUP(C:C,'ИЗ ОСНОВЫ НОМЕНКЛАТУР'!D:F,3,0)</f>
        <v>Шкаф/шкаф-купе наполнение (бренд Aristo)</v>
      </c>
      <c r="AE3798" s="48" t="str">
        <f>VLOOKUP(C:C,'ИЗ ОСНОВЫ НОМЕНКЛАТУР'!D:H,5,0)</f>
        <v>C</v>
      </c>
    </row>
    <row r="3799" spans="1:31" ht="9.6" customHeight="1" x14ac:dyDescent="0.2">
      <c r="A3799" s="45" t="s">
        <v>3579</v>
      </c>
      <c r="B3799" s="11"/>
      <c r="C3799" s="11" t="s">
        <v>3793</v>
      </c>
      <c r="D3799" s="44">
        <v>15</v>
      </c>
      <c r="E3799" s="44">
        <v>0</v>
      </c>
      <c r="F3799" s="48">
        <v>0</v>
      </c>
      <c r="G3799" s="48">
        <v>0</v>
      </c>
      <c r="H3799" s="44">
        <v>0</v>
      </c>
      <c r="I3799" s="44">
        <v>0</v>
      </c>
      <c r="J3799" s="44">
        <v>0</v>
      </c>
      <c r="K3799" s="48">
        <v>0</v>
      </c>
      <c r="L3799" s="49">
        <v>30340.35</v>
      </c>
      <c r="M3799" s="49">
        <v>0</v>
      </c>
      <c r="N3799" s="10">
        <v>0</v>
      </c>
      <c r="O3799" s="10">
        <v>0</v>
      </c>
      <c r="P3799" s="10">
        <v>0</v>
      </c>
      <c r="Q3799" s="10">
        <v>0</v>
      </c>
      <c r="R3799" s="10">
        <v>0</v>
      </c>
      <c r="S3799" s="10">
        <v>0</v>
      </c>
      <c r="T3799" s="50">
        <f t="shared" si="201"/>
        <v>2528.3624999999997</v>
      </c>
      <c r="U3799" s="50">
        <f t="shared" si="201"/>
        <v>0</v>
      </c>
      <c r="V3799" s="50">
        <f t="shared" si="201"/>
        <v>0</v>
      </c>
      <c r="W3799" s="50">
        <f t="shared" si="201"/>
        <v>0</v>
      </c>
      <c r="X3799" s="50">
        <f t="shared" si="201"/>
        <v>0</v>
      </c>
      <c r="Y3799" s="50">
        <f t="shared" si="200"/>
        <v>0</v>
      </c>
      <c r="Z3799" s="50">
        <f t="shared" si="200"/>
        <v>0</v>
      </c>
      <c r="AA3799" s="50">
        <f t="shared" si="200"/>
        <v>0</v>
      </c>
      <c r="AB3799" s="50">
        <f t="shared" si="199"/>
        <v>2528.3624999999997</v>
      </c>
      <c r="AC3799" s="48" t="str">
        <f>VLOOKUP(ПРОДАЖИ!C:C,'ИЗ ОСНОВЫ НОМЕНКЛАТУР'!D:E,2,0)</f>
        <v>Аксессуары для шкафов</v>
      </c>
      <c r="AD3799" s="48" t="str">
        <f>VLOOKUP(C:C,'ИЗ ОСНОВЫ НОМЕНКЛАТУР'!D:F,3,0)</f>
        <v>Шкаф/шкаф-купе наполнение (бренд Aristo)</v>
      </c>
      <c r="AE3799" s="48" t="str">
        <f>VLOOKUP(C:C,'ИЗ ОСНОВЫ НОМЕНКЛАТУР'!D:H,5,0)</f>
        <v>C</v>
      </c>
    </row>
    <row r="3800" spans="1:31" ht="9.6" customHeight="1" x14ac:dyDescent="0.2">
      <c r="A3800" s="45" t="s">
        <v>3579</v>
      </c>
      <c r="B3800" s="11"/>
      <c r="C3800" s="11" t="s">
        <v>3794</v>
      </c>
      <c r="D3800" s="44">
        <v>0</v>
      </c>
      <c r="E3800" s="44">
        <v>2</v>
      </c>
      <c r="F3800" s="48">
        <v>0</v>
      </c>
      <c r="G3800" s="48">
        <v>0</v>
      </c>
      <c r="H3800" s="44">
        <v>0</v>
      </c>
      <c r="I3800" s="44">
        <v>0</v>
      </c>
      <c r="J3800" s="44">
        <v>0</v>
      </c>
      <c r="K3800" s="48">
        <v>0</v>
      </c>
      <c r="L3800" s="49">
        <v>0</v>
      </c>
      <c r="M3800" s="49">
        <v>25502.32</v>
      </c>
      <c r="N3800" s="10">
        <v>0</v>
      </c>
      <c r="O3800" s="10">
        <v>0</v>
      </c>
      <c r="P3800" s="10">
        <v>0</v>
      </c>
      <c r="Q3800" s="10">
        <v>0</v>
      </c>
      <c r="R3800" s="10">
        <v>0</v>
      </c>
      <c r="S3800" s="10">
        <v>0</v>
      </c>
      <c r="T3800" s="50">
        <f t="shared" si="201"/>
        <v>0</v>
      </c>
      <c r="U3800" s="50">
        <f t="shared" si="201"/>
        <v>2125.1933333333332</v>
      </c>
      <c r="V3800" s="50">
        <f t="shared" si="201"/>
        <v>0</v>
      </c>
      <c r="W3800" s="50">
        <f t="shared" si="201"/>
        <v>0</v>
      </c>
      <c r="X3800" s="50">
        <f t="shared" si="201"/>
        <v>0</v>
      </c>
      <c r="Y3800" s="50">
        <f t="shared" si="200"/>
        <v>0</v>
      </c>
      <c r="Z3800" s="50">
        <f t="shared" si="200"/>
        <v>0</v>
      </c>
      <c r="AA3800" s="50">
        <f t="shared" si="200"/>
        <v>0</v>
      </c>
      <c r="AB3800" s="50">
        <f t="shared" si="199"/>
        <v>2125.1933333333332</v>
      </c>
      <c r="AC3800" s="48" t="str">
        <f>VLOOKUP(ПРОДАЖИ!C:C,'ИЗ ОСНОВЫ НОМЕНКЛАТУР'!D:E,2,0)</f>
        <v>Аксессуары для шкафов</v>
      </c>
      <c r="AD3800" s="48" t="str">
        <f>VLOOKUP(C:C,'ИЗ ОСНОВЫ НОМЕНКЛАТУР'!D:F,3,0)</f>
        <v>Шкаф/шкаф-купе наполнение (бренд Aristo)</v>
      </c>
      <c r="AE3800" s="48" t="str">
        <f>VLOOKUP(C:C,'ИЗ ОСНОВЫ НОМЕНКЛАТУР'!D:H,5,0)</f>
        <v>C</v>
      </c>
    </row>
    <row r="3801" spans="1:31" ht="9.6" customHeight="1" x14ac:dyDescent="0.2">
      <c r="A3801" s="45" t="s">
        <v>3579</v>
      </c>
      <c r="B3801" s="11"/>
      <c r="C3801" s="11" t="s">
        <v>3795</v>
      </c>
      <c r="D3801" s="44">
        <v>0</v>
      </c>
      <c r="E3801" s="44">
        <v>1</v>
      </c>
      <c r="F3801" s="48">
        <v>0</v>
      </c>
      <c r="G3801" s="48">
        <v>0</v>
      </c>
      <c r="H3801" s="44">
        <v>0</v>
      </c>
      <c r="I3801" s="44">
        <v>0</v>
      </c>
      <c r="J3801" s="44">
        <v>0</v>
      </c>
      <c r="K3801" s="48">
        <v>0</v>
      </c>
      <c r="L3801" s="49">
        <v>0</v>
      </c>
      <c r="M3801" s="49">
        <v>1902.09</v>
      </c>
      <c r="N3801" s="10">
        <v>0</v>
      </c>
      <c r="O3801" s="10">
        <v>0</v>
      </c>
      <c r="P3801" s="10">
        <v>0</v>
      </c>
      <c r="Q3801" s="10">
        <v>0</v>
      </c>
      <c r="R3801" s="10">
        <v>0</v>
      </c>
      <c r="S3801" s="10">
        <v>0</v>
      </c>
      <c r="T3801" s="50">
        <f t="shared" si="201"/>
        <v>0</v>
      </c>
      <c r="U3801" s="50">
        <f t="shared" si="201"/>
        <v>158.50749999999999</v>
      </c>
      <c r="V3801" s="50">
        <f t="shared" si="201"/>
        <v>0</v>
      </c>
      <c r="W3801" s="50">
        <f t="shared" si="201"/>
        <v>0</v>
      </c>
      <c r="X3801" s="50">
        <f t="shared" si="201"/>
        <v>0</v>
      </c>
      <c r="Y3801" s="50">
        <f t="shared" si="200"/>
        <v>0</v>
      </c>
      <c r="Z3801" s="50">
        <f t="shared" si="200"/>
        <v>0</v>
      </c>
      <c r="AA3801" s="50">
        <f t="shared" si="200"/>
        <v>0</v>
      </c>
      <c r="AB3801" s="50">
        <f t="shared" si="199"/>
        <v>158.50749999999999</v>
      </c>
      <c r="AC3801" s="48" t="str">
        <f>VLOOKUP(ПРОДАЖИ!C:C,'ИЗ ОСНОВЫ НОМЕНКЛАТУР'!D:E,2,0)</f>
        <v>Аксессуары для шкафов</v>
      </c>
      <c r="AD3801" s="48" t="str">
        <f>VLOOKUP(C:C,'ИЗ ОСНОВЫ НОМЕНКЛАТУР'!D:F,3,0)</f>
        <v>Шкаф/шкаф-купе наполнение (бренд Aristo)</v>
      </c>
      <c r="AE3801" s="48" t="str">
        <f>VLOOKUP(C:C,'ИЗ ОСНОВЫ НОМЕНКЛАТУР'!D:H,5,0)</f>
        <v>C</v>
      </c>
    </row>
    <row r="3802" spans="1:31" ht="9.6" customHeight="1" x14ac:dyDescent="0.2">
      <c r="A3802" s="45" t="s">
        <v>3579</v>
      </c>
      <c r="B3802" s="11"/>
      <c r="C3802" s="11" t="s">
        <v>3796</v>
      </c>
      <c r="D3802" s="44">
        <v>0</v>
      </c>
      <c r="E3802" s="44">
        <v>16.399999999999999</v>
      </c>
      <c r="F3802" s="48">
        <v>0</v>
      </c>
      <c r="G3802" s="48">
        <v>0</v>
      </c>
      <c r="H3802" s="44">
        <v>0</v>
      </c>
      <c r="I3802" s="44">
        <v>0</v>
      </c>
      <c r="J3802" s="44">
        <v>0</v>
      </c>
      <c r="K3802" s="48">
        <v>0</v>
      </c>
      <c r="L3802" s="49">
        <v>0</v>
      </c>
      <c r="M3802" s="49">
        <v>3160.77</v>
      </c>
      <c r="N3802" s="10">
        <v>0</v>
      </c>
      <c r="O3802" s="10">
        <v>0</v>
      </c>
      <c r="P3802" s="10">
        <v>0</v>
      </c>
      <c r="Q3802" s="10">
        <v>0</v>
      </c>
      <c r="R3802" s="10">
        <v>0</v>
      </c>
      <c r="S3802" s="10">
        <v>0</v>
      </c>
      <c r="T3802" s="50">
        <f t="shared" si="201"/>
        <v>0</v>
      </c>
      <c r="U3802" s="50">
        <f t="shared" si="201"/>
        <v>263.39749999999998</v>
      </c>
      <c r="V3802" s="50">
        <f t="shared" si="201"/>
        <v>0</v>
      </c>
      <c r="W3802" s="50">
        <f t="shared" si="201"/>
        <v>0</v>
      </c>
      <c r="X3802" s="50">
        <f t="shared" si="201"/>
        <v>0</v>
      </c>
      <c r="Y3802" s="50">
        <f t="shared" si="200"/>
        <v>0</v>
      </c>
      <c r="Z3802" s="50">
        <f t="shared" si="200"/>
        <v>0</v>
      </c>
      <c r="AA3802" s="50">
        <f t="shared" si="200"/>
        <v>0</v>
      </c>
      <c r="AB3802" s="50">
        <f t="shared" si="199"/>
        <v>263.39749999999998</v>
      </c>
      <c r="AC3802" s="48" t="str">
        <f>VLOOKUP(ПРОДАЖИ!C:C,'ИЗ ОСНОВЫ НОМЕНКЛАТУР'!D:E,2,0)</f>
        <v>Аксессуары для шкафов</v>
      </c>
      <c r="AD3802" s="48" t="str">
        <f>VLOOKUP(C:C,'ИЗ ОСНОВЫ НОМЕНКЛАТУР'!D:F,3,0)</f>
        <v>Шкаф/шкаф-купе наполнение (бренд Aristo)</v>
      </c>
      <c r="AE3802" s="48" t="str">
        <f>VLOOKUP(C:C,'ИЗ ОСНОВЫ НОМЕНКЛАТУР'!D:H,5,0)</f>
        <v>C</v>
      </c>
    </row>
    <row r="3803" spans="1:31" ht="9.6" customHeight="1" x14ac:dyDescent="0.2">
      <c r="A3803" s="45" t="s">
        <v>3579</v>
      </c>
      <c r="B3803" s="11"/>
      <c r="C3803" s="11" t="s">
        <v>3797</v>
      </c>
      <c r="D3803" s="44">
        <v>0</v>
      </c>
      <c r="E3803" s="44">
        <v>1</v>
      </c>
      <c r="F3803" s="48">
        <v>0</v>
      </c>
      <c r="G3803" s="48">
        <v>0</v>
      </c>
      <c r="H3803" s="44">
        <v>0</v>
      </c>
      <c r="I3803" s="44">
        <v>0</v>
      </c>
      <c r="J3803" s="44">
        <v>0</v>
      </c>
      <c r="K3803" s="48">
        <v>0</v>
      </c>
      <c r="L3803" s="49">
        <v>0</v>
      </c>
      <c r="M3803" s="49">
        <v>3218.79</v>
      </c>
      <c r="N3803" s="10">
        <v>0</v>
      </c>
      <c r="O3803" s="10">
        <v>0</v>
      </c>
      <c r="P3803" s="10">
        <v>0</v>
      </c>
      <c r="Q3803" s="10">
        <v>0</v>
      </c>
      <c r="R3803" s="10">
        <v>0</v>
      </c>
      <c r="S3803" s="10">
        <v>0</v>
      </c>
      <c r="T3803" s="50">
        <f t="shared" si="201"/>
        <v>0</v>
      </c>
      <c r="U3803" s="50">
        <f t="shared" si="201"/>
        <v>268.23250000000002</v>
      </c>
      <c r="V3803" s="50">
        <f t="shared" si="201"/>
        <v>0</v>
      </c>
      <c r="W3803" s="50">
        <f t="shared" si="201"/>
        <v>0</v>
      </c>
      <c r="X3803" s="50">
        <f t="shared" si="201"/>
        <v>0</v>
      </c>
      <c r="Y3803" s="50">
        <f t="shared" si="200"/>
        <v>0</v>
      </c>
      <c r="Z3803" s="50">
        <f t="shared" si="200"/>
        <v>0</v>
      </c>
      <c r="AA3803" s="50">
        <f t="shared" si="200"/>
        <v>0</v>
      </c>
      <c r="AB3803" s="50">
        <f t="shared" si="199"/>
        <v>268.23250000000002</v>
      </c>
      <c r="AC3803" s="48" t="str">
        <f>VLOOKUP(ПРОДАЖИ!C:C,'ИЗ ОСНОВЫ НОМЕНКЛАТУР'!D:E,2,0)</f>
        <v>Аксессуары для шкафов</v>
      </c>
      <c r="AD3803" s="48" t="str">
        <f>VLOOKUP(C:C,'ИЗ ОСНОВЫ НОМЕНКЛАТУР'!D:F,3,0)</f>
        <v>Шкаф/шкаф-купе наполнение (бренд Aristo)</v>
      </c>
      <c r="AE3803" s="48" t="str">
        <f>VLOOKUP(C:C,'ИЗ ОСНОВЫ НОМЕНКЛАТУР'!D:H,5,0)</f>
        <v>C</v>
      </c>
    </row>
    <row r="3804" spans="1:31" ht="9.6" customHeight="1" x14ac:dyDescent="0.2">
      <c r="A3804" s="45" t="s">
        <v>3579</v>
      </c>
      <c r="B3804" s="11"/>
      <c r="C3804" s="11" t="s">
        <v>3798</v>
      </c>
      <c r="D3804" s="44">
        <v>0</v>
      </c>
      <c r="E3804" s="44">
        <v>1</v>
      </c>
      <c r="F3804" s="48">
        <v>0</v>
      </c>
      <c r="G3804" s="48">
        <v>0</v>
      </c>
      <c r="H3804" s="44">
        <v>0</v>
      </c>
      <c r="I3804" s="44">
        <v>0</v>
      </c>
      <c r="J3804" s="44">
        <v>0</v>
      </c>
      <c r="K3804" s="48">
        <v>0</v>
      </c>
      <c r="L3804" s="49">
        <v>0</v>
      </c>
      <c r="M3804" s="49">
        <v>4853.72</v>
      </c>
      <c r="N3804" s="10">
        <v>0</v>
      </c>
      <c r="O3804" s="10">
        <v>0</v>
      </c>
      <c r="P3804" s="10">
        <v>0</v>
      </c>
      <c r="Q3804" s="10">
        <v>0</v>
      </c>
      <c r="R3804" s="10">
        <v>0</v>
      </c>
      <c r="S3804" s="10">
        <v>0</v>
      </c>
      <c r="T3804" s="50">
        <f t="shared" si="201"/>
        <v>0</v>
      </c>
      <c r="U3804" s="50">
        <f t="shared" si="201"/>
        <v>404.47666666666669</v>
      </c>
      <c r="V3804" s="50">
        <f t="shared" si="201"/>
        <v>0</v>
      </c>
      <c r="W3804" s="50">
        <f t="shared" si="201"/>
        <v>0</v>
      </c>
      <c r="X3804" s="50">
        <f t="shared" si="201"/>
        <v>0</v>
      </c>
      <c r="Y3804" s="50">
        <f t="shared" si="200"/>
        <v>0</v>
      </c>
      <c r="Z3804" s="50">
        <f t="shared" si="200"/>
        <v>0</v>
      </c>
      <c r="AA3804" s="50">
        <f t="shared" si="200"/>
        <v>0</v>
      </c>
      <c r="AB3804" s="50">
        <f t="shared" si="199"/>
        <v>404.47666666666669</v>
      </c>
      <c r="AC3804" s="48" t="str">
        <f>VLOOKUP(ПРОДАЖИ!C:C,'ИЗ ОСНОВЫ НОМЕНКЛАТУР'!D:E,2,0)</f>
        <v>Аксессуары для шкафов</v>
      </c>
      <c r="AD3804" s="48" t="str">
        <f>VLOOKUP(C:C,'ИЗ ОСНОВЫ НОМЕНКЛАТУР'!D:F,3,0)</f>
        <v>Шкаф/шкаф-купе наполнение (бренд Aristo)</v>
      </c>
      <c r="AE3804" s="48" t="str">
        <f>VLOOKUP(C:C,'ИЗ ОСНОВЫ НОМЕНКЛАТУР'!D:H,5,0)</f>
        <v>C</v>
      </c>
    </row>
    <row r="3805" spans="1:31" ht="9.6" customHeight="1" x14ac:dyDescent="0.2">
      <c r="A3805" s="45" t="s">
        <v>3579</v>
      </c>
      <c r="B3805" s="11"/>
      <c r="C3805" s="11" t="s">
        <v>3799</v>
      </c>
      <c r="D3805" s="44">
        <v>0</v>
      </c>
      <c r="E3805" s="44">
        <v>1</v>
      </c>
      <c r="F3805" s="48">
        <v>0</v>
      </c>
      <c r="G3805" s="48">
        <v>0</v>
      </c>
      <c r="H3805" s="44">
        <v>0</v>
      </c>
      <c r="I3805" s="44">
        <v>0</v>
      </c>
      <c r="J3805" s="44">
        <v>0</v>
      </c>
      <c r="K3805" s="48">
        <v>0</v>
      </c>
      <c r="L3805" s="49">
        <v>0</v>
      </c>
      <c r="M3805" s="49">
        <v>5239.92</v>
      </c>
      <c r="N3805" s="10">
        <v>0</v>
      </c>
      <c r="O3805" s="10">
        <v>0</v>
      </c>
      <c r="P3805" s="10">
        <v>0</v>
      </c>
      <c r="Q3805" s="10">
        <v>0</v>
      </c>
      <c r="R3805" s="10">
        <v>0</v>
      </c>
      <c r="S3805" s="10">
        <v>0</v>
      </c>
      <c r="T3805" s="50">
        <f t="shared" si="201"/>
        <v>0</v>
      </c>
      <c r="U3805" s="50">
        <f t="shared" si="201"/>
        <v>436.66</v>
      </c>
      <c r="V3805" s="50">
        <f t="shared" si="201"/>
        <v>0</v>
      </c>
      <c r="W3805" s="50">
        <f t="shared" si="201"/>
        <v>0</v>
      </c>
      <c r="X3805" s="50">
        <f t="shared" si="201"/>
        <v>0</v>
      </c>
      <c r="Y3805" s="50">
        <f t="shared" si="200"/>
        <v>0</v>
      </c>
      <c r="Z3805" s="50">
        <f t="shared" si="200"/>
        <v>0</v>
      </c>
      <c r="AA3805" s="50">
        <f t="shared" si="200"/>
        <v>0</v>
      </c>
      <c r="AB3805" s="50">
        <f t="shared" si="199"/>
        <v>436.66</v>
      </c>
      <c r="AC3805" s="48" t="str">
        <f>VLOOKUP(ПРОДАЖИ!C:C,'ИЗ ОСНОВЫ НОМЕНКЛАТУР'!D:E,2,0)</f>
        <v>Аксессуары для шкафов</v>
      </c>
      <c r="AD3805" s="48" t="str">
        <f>VLOOKUP(C:C,'ИЗ ОСНОВЫ НОМЕНКЛАТУР'!D:F,3,0)</f>
        <v>Шкаф/шкаф-купе наполнение (бренд Aristo)</v>
      </c>
      <c r="AE3805" s="48" t="str">
        <f>VLOOKUP(C:C,'ИЗ ОСНОВЫ НОМЕНКЛАТУР'!D:H,5,0)</f>
        <v>C</v>
      </c>
    </row>
    <row r="3806" spans="1:31" ht="9.6" customHeight="1" x14ac:dyDescent="0.2">
      <c r="A3806" s="45" t="s">
        <v>3579</v>
      </c>
      <c r="B3806" s="11"/>
      <c r="C3806" s="11" t="s">
        <v>3800</v>
      </c>
      <c r="D3806" s="44">
        <v>0</v>
      </c>
      <c r="E3806" s="44">
        <v>3</v>
      </c>
      <c r="F3806" s="48">
        <v>0</v>
      </c>
      <c r="G3806" s="48">
        <v>0</v>
      </c>
      <c r="H3806" s="44">
        <v>0</v>
      </c>
      <c r="I3806" s="44">
        <v>0</v>
      </c>
      <c r="J3806" s="44">
        <v>0</v>
      </c>
      <c r="K3806" s="48">
        <v>0</v>
      </c>
      <c r="L3806" s="49">
        <v>0</v>
      </c>
      <c r="M3806" s="49">
        <v>5979.69</v>
      </c>
      <c r="N3806" s="10">
        <v>0</v>
      </c>
      <c r="O3806" s="10">
        <v>0</v>
      </c>
      <c r="P3806" s="10">
        <v>0</v>
      </c>
      <c r="Q3806" s="10">
        <v>0</v>
      </c>
      <c r="R3806" s="10">
        <v>0</v>
      </c>
      <c r="S3806" s="10">
        <v>0</v>
      </c>
      <c r="T3806" s="50">
        <f t="shared" si="201"/>
        <v>0</v>
      </c>
      <c r="U3806" s="50">
        <f t="shared" si="201"/>
        <v>498.30749999999995</v>
      </c>
      <c r="V3806" s="50">
        <f t="shared" si="201"/>
        <v>0</v>
      </c>
      <c r="W3806" s="50">
        <f t="shared" si="201"/>
        <v>0</v>
      </c>
      <c r="X3806" s="50">
        <f t="shared" si="201"/>
        <v>0</v>
      </c>
      <c r="Y3806" s="50">
        <f t="shared" si="200"/>
        <v>0</v>
      </c>
      <c r="Z3806" s="50">
        <f t="shared" si="200"/>
        <v>0</v>
      </c>
      <c r="AA3806" s="50">
        <f t="shared" si="200"/>
        <v>0</v>
      </c>
      <c r="AB3806" s="50">
        <f t="shared" si="199"/>
        <v>498.30749999999995</v>
      </c>
      <c r="AC3806" s="48" t="str">
        <f>VLOOKUP(ПРОДАЖИ!C:C,'ИЗ ОСНОВЫ НОМЕНКЛАТУР'!D:E,2,0)</f>
        <v>Аксессуары для шкафов</v>
      </c>
      <c r="AD3806" s="48" t="str">
        <f>VLOOKUP(C:C,'ИЗ ОСНОВЫ НОМЕНКЛАТУР'!D:F,3,0)</f>
        <v>Шкаф/шкаф-купе наполнение (бренд Aristo)</v>
      </c>
      <c r="AE3806" s="48" t="str">
        <f>VLOOKUP(C:C,'ИЗ ОСНОВЫ НОМЕНКЛАТУР'!D:H,5,0)</f>
        <v>C</v>
      </c>
    </row>
    <row r="3807" spans="1:31" ht="9.6" customHeight="1" x14ac:dyDescent="0.2">
      <c r="A3807" s="45" t="s">
        <v>3579</v>
      </c>
      <c r="B3807" s="11"/>
      <c r="C3807" s="11" t="s">
        <v>3801</v>
      </c>
      <c r="D3807" s="44">
        <v>0</v>
      </c>
      <c r="E3807" s="44">
        <v>1</v>
      </c>
      <c r="F3807" s="48">
        <v>0</v>
      </c>
      <c r="G3807" s="48">
        <v>0</v>
      </c>
      <c r="H3807" s="44">
        <v>0</v>
      </c>
      <c r="I3807" s="44">
        <v>0</v>
      </c>
      <c r="J3807" s="44">
        <v>0</v>
      </c>
      <c r="K3807" s="48">
        <v>0</v>
      </c>
      <c r="L3807" s="49">
        <v>0</v>
      </c>
      <c r="M3807" s="49">
        <v>7070.04</v>
      </c>
      <c r="N3807" s="10">
        <v>0</v>
      </c>
      <c r="O3807" s="10">
        <v>0</v>
      </c>
      <c r="P3807" s="10">
        <v>0</v>
      </c>
      <c r="Q3807" s="10">
        <v>0</v>
      </c>
      <c r="R3807" s="10">
        <v>0</v>
      </c>
      <c r="S3807" s="10">
        <v>0</v>
      </c>
      <c r="T3807" s="50">
        <f t="shared" si="201"/>
        <v>0</v>
      </c>
      <c r="U3807" s="50">
        <f t="shared" si="201"/>
        <v>589.16999999999996</v>
      </c>
      <c r="V3807" s="50">
        <f t="shared" si="201"/>
        <v>0</v>
      </c>
      <c r="W3807" s="50">
        <f t="shared" si="201"/>
        <v>0</v>
      </c>
      <c r="X3807" s="50">
        <f t="shared" si="201"/>
        <v>0</v>
      </c>
      <c r="Y3807" s="50">
        <f t="shared" si="200"/>
        <v>0</v>
      </c>
      <c r="Z3807" s="50">
        <f t="shared" si="200"/>
        <v>0</v>
      </c>
      <c r="AA3807" s="50">
        <f t="shared" si="200"/>
        <v>0</v>
      </c>
      <c r="AB3807" s="50">
        <f t="shared" si="199"/>
        <v>589.16999999999996</v>
      </c>
      <c r="AC3807" s="48" t="str">
        <f>VLOOKUP(ПРОДАЖИ!C:C,'ИЗ ОСНОВЫ НОМЕНКЛАТУР'!D:E,2,0)</f>
        <v>Аксессуары для шкафов</v>
      </c>
      <c r="AD3807" s="48" t="str">
        <f>VLOOKUP(C:C,'ИЗ ОСНОВЫ НОМЕНКЛАТУР'!D:F,3,0)</f>
        <v>Шкаф/шкаф-купе наполнение (бренд Aristo)</v>
      </c>
      <c r="AE3807" s="48" t="str">
        <f>VLOOKUP(C:C,'ИЗ ОСНОВЫ НОМЕНКЛАТУР'!D:H,5,0)</f>
        <v>C</v>
      </c>
    </row>
    <row r="3808" spans="1:31" ht="9.6" customHeight="1" x14ac:dyDescent="0.2">
      <c r="A3808" s="45" t="s">
        <v>3579</v>
      </c>
      <c r="B3808" s="11"/>
      <c r="C3808" s="11" t="s">
        <v>3802</v>
      </c>
      <c r="D3808" s="44">
        <v>0</v>
      </c>
      <c r="E3808" s="44">
        <v>4</v>
      </c>
      <c r="F3808" s="48">
        <v>0</v>
      </c>
      <c r="G3808" s="48">
        <v>0</v>
      </c>
      <c r="H3808" s="44">
        <v>0</v>
      </c>
      <c r="I3808" s="44">
        <v>0</v>
      </c>
      <c r="J3808" s="44">
        <v>0</v>
      </c>
      <c r="K3808" s="48">
        <v>0</v>
      </c>
      <c r="L3808" s="49">
        <v>0</v>
      </c>
      <c r="M3808" s="49">
        <v>8009.6</v>
      </c>
      <c r="N3808" s="10">
        <v>0</v>
      </c>
      <c r="O3808" s="10">
        <v>0</v>
      </c>
      <c r="P3808" s="10">
        <v>0</v>
      </c>
      <c r="Q3808" s="10">
        <v>0</v>
      </c>
      <c r="R3808" s="10">
        <v>0</v>
      </c>
      <c r="S3808" s="10">
        <v>0</v>
      </c>
      <c r="T3808" s="50">
        <f t="shared" si="201"/>
        <v>0</v>
      </c>
      <c r="U3808" s="50">
        <f t="shared" si="201"/>
        <v>667.4666666666667</v>
      </c>
      <c r="V3808" s="50">
        <f t="shared" si="201"/>
        <v>0</v>
      </c>
      <c r="W3808" s="50">
        <f t="shared" si="201"/>
        <v>0</v>
      </c>
      <c r="X3808" s="50">
        <f t="shared" si="201"/>
        <v>0</v>
      </c>
      <c r="Y3808" s="50">
        <f t="shared" si="200"/>
        <v>0</v>
      </c>
      <c r="Z3808" s="50">
        <f t="shared" si="200"/>
        <v>0</v>
      </c>
      <c r="AA3808" s="50">
        <f t="shared" si="200"/>
        <v>0</v>
      </c>
      <c r="AB3808" s="50">
        <f t="shared" si="199"/>
        <v>667.4666666666667</v>
      </c>
      <c r="AC3808" s="48" t="str">
        <f>VLOOKUP(ПРОДАЖИ!C:C,'ИЗ ОСНОВЫ НОМЕНКЛАТУР'!D:E,2,0)</f>
        <v>Аксессуары для шкафов</v>
      </c>
      <c r="AD3808" s="48" t="str">
        <f>VLOOKUP(C:C,'ИЗ ОСНОВЫ НОМЕНКЛАТУР'!D:F,3,0)</f>
        <v>Шкаф/шкаф-купе наполнение (бренд Aristo)</v>
      </c>
      <c r="AE3808" s="48" t="str">
        <f>VLOOKUP(C:C,'ИЗ ОСНОВЫ НОМЕНКЛАТУР'!D:H,5,0)</f>
        <v>C</v>
      </c>
    </row>
    <row r="3809" spans="1:31" ht="9.6" customHeight="1" x14ac:dyDescent="0.2">
      <c r="A3809" s="45" t="s">
        <v>3579</v>
      </c>
      <c r="B3809" s="11"/>
      <c r="C3809" s="11" t="s">
        <v>3803</v>
      </c>
      <c r="D3809" s="44">
        <v>0</v>
      </c>
      <c r="E3809" s="44">
        <v>3</v>
      </c>
      <c r="F3809" s="48">
        <v>0</v>
      </c>
      <c r="G3809" s="48">
        <v>0</v>
      </c>
      <c r="H3809" s="44">
        <v>0</v>
      </c>
      <c r="I3809" s="44">
        <v>0</v>
      </c>
      <c r="J3809" s="44">
        <v>0</v>
      </c>
      <c r="K3809" s="48">
        <v>0</v>
      </c>
      <c r="L3809" s="49">
        <v>0</v>
      </c>
      <c r="M3809" s="49">
        <v>8993.8799999999992</v>
      </c>
      <c r="N3809" s="10">
        <v>0</v>
      </c>
      <c r="O3809" s="10">
        <v>0</v>
      </c>
      <c r="P3809" s="10">
        <v>0</v>
      </c>
      <c r="Q3809" s="10">
        <v>0</v>
      </c>
      <c r="R3809" s="10">
        <v>0</v>
      </c>
      <c r="S3809" s="10">
        <v>0</v>
      </c>
      <c r="T3809" s="50">
        <f t="shared" si="201"/>
        <v>0</v>
      </c>
      <c r="U3809" s="50">
        <f t="shared" si="201"/>
        <v>749.4899999999999</v>
      </c>
      <c r="V3809" s="50">
        <f t="shared" si="201"/>
        <v>0</v>
      </c>
      <c r="W3809" s="50">
        <f t="shared" si="201"/>
        <v>0</v>
      </c>
      <c r="X3809" s="50">
        <f t="shared" si="201"/>
        <v>0</v>
      </c>
      <c r="Y3809" s="50">
        <f t="shared" si="200"/>
        <v>0</v>
      </c>
      <c r="Z3809" s="50">
        <f t="shared" si="200"/>
        <v>0</v>
      </c>
      <c r="AA3809" s="50">
        <f t="shared" si="200"/>
        <v>0</v>
      </c>
      <c r="AB3809" s="50">
        <f t="shared" si="199"/>
        <v>749.4899999999999</v>
      </c>
      <c r="AC3809" s="48" t="str">
        <f>VLOOKUP(ПРОДАЖИ!C:C,'ИЗ ОСНОВЫ НОМЕНКЛАТУР'!D:E,2,0)</f>
        <v>Аксессуары для шкафов</v>
      </c>
      <c r="AD3809" s="48" t="str">
        <f>VLOOKUP(C:C,'ИЗ ОСНОВЫ НОМЕНКЛАТУР'!D:F,3,0)</f>
        <v>Шкаф/шкаф-купе наполнение (бренд Aristo)</v>
      </c>
      <c r="AE3809" s="48" t="str">
        <f>VLOOKUP(C:C,'ИЗ ОСНОВЫ НОМЕНКЛАТУР'!D:H,5,0)</f>
        <v>C</v>
      </c>
    </row>
    <row r="3810" spans="1:31" ht="9.6" customHeight="1" x14ac:dyDescent="0.2">
      <c r="A3810" s="45" t="s">
        <v>3579</v>
      </c>
      <c r="B3810" s="11"/>
      <c r="C3810" s="11" t="s">
        <v>3804</v>
      </c>
      <c r="D3810" s="44">
        <v>0</v>
      </c>
      <c r="E3810" s="44">
        <v>1</v>
      </c>
      <c r="F3810" s="48">
        <v>0</v>
      </c>
      <c r="G3810" s="48">
        <v>0</v>
      </c>
      <c r="H3810" s="44">
        <v>0</v>
      </c>
      <c r="I3810" s="44">
        <v>0</v>
      </c>
      <c r="J3810" s="44">
        <v>0</v>
      </c>
      <c r="K3810" s="48">
        <v>0</v>
      </c>
      <c r="L3810" s="49">
        <v>0</v>
      </c>
      <c r="M3810" s="49">
        <v>9130.01</v>
      </c>
      <c r="N3810" s="10">
        <v>0</v>
      </c>
      <c r="O3810" s="10">
        <v>0</v>
      </c>
      <c r="P3810" s="10">
        <v>0</v>
      </c>
      <c r="Q3810" s="10">
        <v>0</v>
      </c>
      <c r="R3810" s="10">
        <v>0</v>
      </c>
      <c r="S3810" s="10">
        <v>0</v>
      </c>
      <c r="T3810" s="50">
        <f t="shared" si="201"/>
        <v>0</v>
      </c>
      <c r="U3810" s="50">
        <f t="shared" si="201"/>
        <v>760.83416666666665</v>
      </c>
      <c r="V3810" s="50">
        <f t="shared" si="201"/>
        <v>0</v>
      </c>
      <c r="W3810" s="50">
        <f t="shared" si="201"/>
        <v>0</v>
      </c>
      <c r="X3810" s="50">
        <f t="shared" si="201"/>
        <v>0</v>
      </c>
      <c r="Y3810" s="50">
        <f t="shared" si="200"/>
        <v>0</v>
      </c>
      <c r="Z3810" s="50">
        <f t="shared" si="200"/>
        <v>0</v>
      </c>
      <c r="AA3810" s="50">
        <f t="shared" si="200"/>
        <v>0</v>
      </c>
      <c r="AB3810" s="50">
        <f t="shared" si="199"/>
        <v>760.83416666666665</v>
      </c>
      <c r="AC3810" s="48" t="str">
        <f>VLOOKUP(ПРОДАЖИ!C:C,'ИЗ ОСНОВЫ НОМЕНКЛАТУР'!D:E,2,0)</f>
        <v>Аксессуары для шкафов</v>
      </c>
      <c r="AD3810" s="48" t="str">
        <f>VLOOKUP(C:C,'ИЗ ОСНОВЫ НОМЕНКЛАТУР'!D:F,3,0)</f>
        <v>Шкаф/шкаф-купе наполнение (бренд Aristo)</v>
      </c>
      <c r="AE3810" s="48" t="str">
        <f>VLOOKUP(C:C,'ИЗ ОСНОВЫ НОМЕНКЛАТУР'!D:H,5,0)</f>
        <v>C</v>
      </c>
    </row>
    <row r="3811" spans="1:31" ht="9.6" customHeight="1" x14ac:dyDescent="0.2">
      <c r="A3811" s="45" t="s">
        <v>3579</v>
      </c>
      <c r="B3811" s="11"/>
      <c r="C3811" s="11" t="s">
        <v>3805</v>
      </c>
      <c r="D3811" s="44">
        <v>0</v>
      </c>
      <c r="E3811" s="44">
        <v>2</v>
      </c>
      <c r="F3811" s="48">
        <v>0</v>
      </c>
      <c r="G3811" s="48">
        <v>0</v>
      </c>
      <c r="H3811" s="44">
        <v>0</v>
      </c>
      <c r="I3811" s="44">
        <v>0</v>
      </c>
      <c r="J3811" s="44">
        <v>0</v>
      </c>
      <c r="K3811" s="48">
        <v>0</v>
      </c>
      <c r="L3811" s="49">
        <v>0</v>
      </c>
      <c r="M3811" s="49">
        <v>10099.450000000001</v>
      </c>
      <c r="N3811" s="10">
        <v>0</v>
      </c>
      <c r="O3811" s="10">
        <v>0</v>
      </c>
      <c r="P3811" s="10">
        <v>0</v>
      </c>
      <c r="Q3811" s="10">
        <v>0</v>
      </c>
      <c r="R3811" s="10">
        <v>0</v>
      </c>
      <c r="S3811" s="10">
        <v>0</v>
      </c>
      <c r="T3811" s="50">
        <f t="shared" si="201"/>
        <v>0</v>
      </c>
      <c r="U3811" s="50">
        <f t="shared" si="201"/>
        <v>841.62083333333339</v>
      </c>
      <c r="V3811" s="50">
        <f t="shared" si="201"/>
        <v>0</v>
      </c>
      <c r="W3811" s="50">
        <f t="shared" si="201"/>
        <v>0</v>
      </c>
      <c r="X3811" s="50">
        <f t="shared" si="201"/>
        <v>0</v>
      </c>
      <c r="Y3811" s="50">
        <f t="shared" si="200"/>
        <v>0</v>
      </c>
      <c r="Z3811" s="50">
        <f t="shared" si="200"/>
        <v>0</v>
      </c>
      <c r="AA3811" s="50">
        <f t="shared" si="200"/>
        <v>0</v>
      </c>
      <c r="AB3811" s="50">
        <f t="shared" si="199"/>
        <v>841.62083333333339</v>
      </c>
      <c r="AC3811" s="48" t="str">
        <f>VLOOKUP(ПРОДАЖИ!C:C,'ИЗ ОСНОВЫ НОМЕНКЛАТУР'!D:E,2,0)</f>
        <v>Аксессуары для шкафов</v>
      </c>
      <c r="AD3811" s="48" t="str">
        <f>VLOOKUP(C:C,'ИЗ ОСНОВЫ НОМЕНКЛАТУР'!D:F,3,0)</f>
        <v>Шкаф/шкаф-купе наполнение (бренд Aristo)</v>
      </c>
      <c r="AE3811" s="48" t="str">
        <f>VLOOKUP(C:C,'ИЗ ОСНОВЫ НОМЕНКЛАТУР'!D:H,5,0)</f>
        <v>C</v>
      </c>
    </row>
    <row r="3812" spans="1:31" ht="9.6" customHeight="1" x14ac:dyDescent="0.2">
      <c r="A3812" s="45" t="s">
        <v>3579</v>
      </c>
      <c r="B3812" s="11"/>
      <c r="C3812" s="11" t="s">
        <v>3806</v>
      </c>
      <c r="D3812" s="44">
        <v>0</v>
      </c>
      <c r="E3812" s="44">
        <v>6</v>
      </c>
      <c r="F3812" s="48">
        <v>0</v>
      </c>
      <c r="G3812" s="48">
        <v>0</v>
      </c>
      <c r="H3812" s="44">
        <v>0</v>
      </c>
      <c r="I3812" s="44">
        <v>0</v>
      </c>
      <c r="J3812" s="44">
        <v>0</v>
      </c>
      <c r="K3812" s="48">
        <v>0</v>
      </c>
      <c r="L3812" s="49">
        <v>0</v>
      </c>
      <c r="M3812" s="49">
        <v>9985.92</v>
      </c>
      <c r="N3812" s="10">
        <v>0</v>
      </c>
      <c r="O3812" s="10">
        <v>0</v>
      </c>
      <c r="P3812" s="10">
        <v>0</v>
      </c>
      <c r="Q3812" s="10">
        <v>0</v>
      </c>
      <c r="R3812" s="10">
        <v>0</v>
      </c>
      <c r="S3812" s="10">
        <v>0</v>
      </c>
      <c r="T3812" s="50">
        <f t="shared" si="201"/>
        <v>0</v>
      </c>
      <c r="U3812" s="50">
        <f t="shared" si="201"/>
        <v>832.16</v>
      </c>
      <c r="V3812" s="50">
        <f t="shared" si="201"/>
        <v>0</v>
      </c>
      <c r="W3812" s="50">
        <f t="shared" si="201"/>
        <v>0</v>
      </c>
      <c r="X3812" s="50">
        <f t="shared" si="201"/>
        <v>0</v>
      </c>
      <c r="Y3812" s="50">
        <f t="shared" si="200"/>
        <v>0</v>
      </c>
      <c r="Z3812" s="50">
        <f t="shared" si="200"/>
        <v>0</v>
      </c>
      <c r="AA3812" s="50">
        <f t="shared" si="200"/>
        <v>0</v>
      </c>
      <c r="AB3812" s="50">
        <f t="shared" si="199"/>
        <v>832.16</v>
      </c>
      <c r="AC3812" s="48" t="str">
        <f>VLOOKUP(ПРОДАЖИ!C:C,'ИЗ ОСНОВЫ НОМЕНКЛАТУР'!D:E,2,0)</f>
        <v>Аксессуары для шкафов</v>
      </c>
      <c r="AD3812" s="48" t="str">
        <f>VLOOKUP(C:C,'ИЗ ОСНОВЫ НОМЕНКЛАТУР'!D:F,3,0)</f>
        <v>Шкаф/шкаф-купе наполнение (бренд Aristo)</v>
      </c>
      <c r="AE3812" s="48" t="str">
        <f>VLOOKUP(C:C,'ИЗ ОСНОВЫ НОМЕНКЛАТУР'!D:H,5,0)</f>
        <v>C</v>
      </c>
    </row>
    <row r="3813" spans="1:31" ht="9.6" customHeight="1" x14ac:dyDescent="0.2">
      <c r="A3813" s="45" t="s">
        <v>3579</v>
      </c>
      <c r="B3813" s="11"/>
      <c r="C3813" s="11" t="s">
        <v>3807</v>
      </c>
      <c r="D3813" s="44">
        <v>0</v>
      </c>
      <c r="E3813" s="44">
        <v>1</v>
      </c>
      <c r="F3813" s="48">
        <v>0</v>
      </c>
      <c r="G3813" s="48">
        <v>0</v>
      </c>
      <c r="H3813" s="44">
        <v>0</v>
      </c>
      <c r="I3813" s="44">
        <v>0</v>
      </c>
      <c r="J3813" s="44">
        <v>0</v>
      </c>
      <c r="K3813" s="48">
        <v>0</v>
      </c>
      <c r="L3813" s="49">
        <v>0</v>
      </c>
      <c r="M3813" s="49">
        <v>11341.8</v>
      </c>
      <c r="N3813" s="10">
        <v>0</v>
      </c>
      <c r="O3813" s="10">
        <v>0</v>
      </c>
      <c r="P3813" s="10">
        <v>0</v>
      </c>
      <c r="Q3813" s="10">
        <v>0</v>
      </c>
      <c r="R3813" s="10">
        <v>0</v>
      </c>
      <c r="S3813" s="10">
        <v>0</v>
      </c>
      <c r="T3813" s="50">
        <f t="shared" si="201"/>
        <v>0</v>
      </c>
      <c r="U3813" s="50">
        <f t="shared" si="201"/>
        <v>945.15</v>
      </c>
      <c r="V3813" s="50">
        <f t="shared" si="201"/>
        <v>0</v>
      </c>
      <c r="W3813" s="50">
        <f t="shared" si="201"/>
        <v>0</v>
      </c>
      <c r="X3813" s="50">
        <f t="shared" si="201"/>
        <v>0</v>
      </c>
      <c r="Y3813" s="50">
        <f t="shared" si="200"/>
        <v>0</v>
      </c>
      <c r="Z3813" s="50">
        <f t="shared" si="200"/>
        <v>0</v>
      </c>
      <c r="AA3813" s="50">
        <f t="shared" si="200"/>
        <v>0</v>
      </c>
      <c r="AB3813" s="50">
        <f t="shared" si="199"/>
        <v>945.15</v>
      </c>
      <c r="AC3813" s="48" t="str">
        <f>VLOOKUP(ПРОДАЖИ!C:C,'ИЗ ОСНОВЫ НОМЕНКЛАТУР'!D:E,2,0)</f>
        <v>Аксессуары для шкафов</v>
      </c>
      <c r="AD3813" s="48" t="str">
        <f>VLOOKUP(C:C,'ИЗ ОСНОВЫ НОМЕНКЛАТУР'!D:F,3,0)</f>
        <v>Шкаф/шкаф-купе наполнение (бренд Aristo)</v>
      </c>
      <c r="AE3813" s="48" t="str">
        <f>VLOOKUP(C:C,'ИЗ ОСНОВЫ НОМЕНКЛАТУР'!D:H,5,0)</f>
        <v>C</v>
      </c>
    </row>
    <row r="3814" spans="1:31" ht="9.6" customHeight="1" x14ac:dyDescent="0.2">
      <c r="A3814" s="45" t="s">
        <v>3579</v>
      </c>
      <c r="B3814" s="11"/>
      <c r="C3814" s="11" t="s">
        <v>3808</v>
      </c>
      <c r="D3814" s="44">
        <v>0</v>
      </c>
      <c r="E3814" s="44">
        <v>2</v>
      </c>
      <c r="F3814" s="48">
        <v>0</v>
      </c>
      <c r="G3814" s="48">
        <v>0</v>
      </c>
      <c r="H3814" s="44">
        <v>0</v>
      </c>
      <c r="I3814" s="44">
        <v>0</v>
      </c>
      <c r="J3814" s="44">
        <v>0</v>
      </c>
      <c r="K3814" s="48">
        <v>0</v>
      </c>
      <c r="L3814" s="49">
        <v>0</v>
      </c>
      <c r="M3814" s="49">
        <v>12107.68</v>
      </c>
      <c r="N3814" s="10">
        <v>0</v>
      </c>
      <c r="O3814" s="10">
        <v>0</v>
      </c>
      <c r="P3814" s="10">
        <v>0</v>
      </c>
      <c r="Q3814" s="10">
        <v>0</v>
      </c>
      <c r="R3814" s="10">
        <v>0</v>
      </c>
      <c r="S3814" s="10">
        <v>0</v>
      </c>
      <c r="T3814" s="50">
        <f t="shared" si="201"/>
        <v>0</v>
      </c>
      <c r="U3814" s="50">
        <f t="shared" si="201"/>
        <v>1008.9733333333334</v>
      </c>
      <c r="V3814" s="50">
        <f t="shared" si="201"/>
        <v>0</v>
      </c>
      <c r="W3814" s="50">
        <f t="shared" si="201"/>
        <v>0</v>
      </c>
      <c r="X3814" s="50">
        <f t="shared" si="201"/>
        <v>0</v>
      </c>
      <c r="Y3814" s="50">
        <f t="shared" si="200"/>
        <v>0</v>
      </c>
      <c r="Z3814" s="50">
        <f t="shared" si="200"/>
        <v>0</v>
      </c>
      <c r="AA3814" s="50">
        <f t="shared" si="200"/>
        <v>0</v>
      </c>
      <c r="AB3814" s="50">
        <f t="shared" si="199"/>
        <v>1008.9733333333334</v>
      </c>
      <c r="AC3814" s="48" t="str">
        <f>VLOOKUP(ПРОДАЖИ!C:C,'ИЗ ОСНОВЫ НОМЕНКЛАТУР'!D:E,2,0)</f>
        <v>Аксессуары для шкафов</v>
      </c>
      <c r="AD3814" s="48" t="str">
        <f>VLOOKUP(C:C,'ИЗ ОСНОВЫ НОМЕНКЛАТУР'!D:F,3,0)</f>
        <v>Шкаф/шкаф-купе наполнение (бренд Aristo)</v>
      </c>
      <c r="AE3814" s="48" t="str">
        <f>VLOOKUP(C:C,'ИЗ ОСНОВЫ НОМЕНКЛАТУР'!D:H,5,0)</f>
        <v>C</v>
      </c>
    </row>
    <row r="3815" spans="1:31" ht="9.6" customHeight="1" x14ac:dyDescent="0.2">
      <c r="A3815" s="45" t="s">
        <v>3579</v>
      </c>
      <c r="B3815" s="11"/>
      <c r="C3815" s="11" t="s">
        <v>3809</v>
      </c>
      <c r="D3815" s="44">
        <v>0</v>
      </c>
      <c r="E3815" s="44">
        <v>1</v>
      </c>
      <c r="F3815" s="48">
        <v>0</v>
      </c>
      <c r="G3815" s="48">
        <v>0</v>
      </c>
      <c r="H3815" s="44">
        <v>0</v>
      </c>
      <c r="I3815" s="44">
        <v>0</v>
      </c>
      <c r="J3815" s="44">
        <v>0</v>
      </c>
      <c r="K3815" s="48">
        <v>0</v>
      </c>
      <c r="L3815" s="49">
        <v>0</v>
      </c>
      <c r="M3815" s="49">
        <v>12751.16</v>
      </c>
      <c r="N3815" s="10">
        <v>0</v>
      </c>
      <c r="O3815" s="10">
        <v>0</v>
      </c>
      <c r="P3815" s="10">
        <v>0</v>
      </c>
      <c r="Q3815" s="10">
        <v>0</v>
      </c>
      <c r="R3815" s="10">
        <v>0</v>
      </c>
      <c r="S3815" s="10">
        <v>0</v>
      </c>
      <c r="T3815" s="50">
        <f t="shared" si="201"/>
        <v>0</v>
      </c>
      <c r="U3815" s="50">
        <f t="shared" si="201"/>
        <v>1062.5966666666666</v>
      </c>
      <c r="V3815" s="50">
        <f t="shared" si="201"/>
        <v>0</v>
      </c>
      <c r="W3815" s="50">
        <f t="shared" si="201"/>
        <v>0</v>
      </c>
      <c r="X3815" s="50">
        <f t="shared" si="201"/>
        <v>0</v>
      </c>
      <c r="Y3815" s="50">
        <f t="shared" si="200"/>
        <v>0</v>
      </c>
      <c r="Z3815" s="50">
        <f t="shared" si="200"/>
        <v>0</v>
      </c>
      <c r="AA3815" s="50">
        <f t="shared" si="200"/>
        <v>0</v>
      </c>
      <c r="AB3815" s="50">
        <f t="shared" si="199"/>
        <v>1062.5966666666666</v>
      </c>
      <c r="AC3815" s="48" t="str">
        <f>VLOOKUP(ПРОДАЖИ!C:C,'ИЗ ОСНОВЫ НОМЕНКЛАТУР'!D:E,2,0)</f>
        <v>Аксессуары для шкафов</v>
      </c>
      <c r="AD3815" s="48" t="str">
        <f>VLOOKUP(C:C,'ИЗ ОСНОВЫ НОМЕНКЛАТУР'!D:F,3,0)</f>
        <v>Шкаф/шкаф-купе наполнение (бренд Aristo)</v>
      </c>
      <c r="AE3815" s="48" t="str">
        <f>VLOOKUP(C:C,'ИЗ ОСНОВЫ НОМЕНКЛАТУР'!D:H,5,0)</f>
        <v>C</v>
      </c>
    </row>
    <row r="3816" spans="1:31" ht="9.6" customHeight="1" x14ac:dyDescent="0.2">
      <c r="A3816" s="45" t="s">
        <v>3579</v>
      </c>
      <c r="B3816" s="11"/>
      <c r="C3816" s="11" t="s">
        <v>3810</v>
      </c>
      <c r="D3816" s="44">
        <v>0</v>
      </c>
      <c r="E3816" s="44">
        <v>4</v>
      </c>
      <c r="F3816" s="48">
        <v>0</v>
      </c>
      <c r="G3816" s="48">
        <v>0</v>
      </c>
      <c r="H3816" s="44">
        <v>0</v>
      </c>
      <c r="I3816" s="44">
        <v>0</v>
      </c>
      <c r="J3816" s="44">
        <v>0</v>
      </c>
      <c r="K3816" s="48">
        <v>0</v>
      </c>
      <c r="L3816" s="49">
        <v>0</v>
      </c>
      <c r="M3816" s="49">
        <v>13338</v>
      </c>
      <c r="N3816" s="10">
        <v>0</v>
      </c>
      <c r="O3816" s="10">
        <v>0</v>
      </c>
      <c r="P3816" s="10">
        <v>0</v>
      </c>
      <c r="Q3816" s="10">
        <v>0</v>
      </c>
      <c r="R3816" s="10">
        <v>0</v>
      </c>
      <c r="S3816" s="10">
        <v>0</v>
      </c>
      <c r="T3816" s="50">
        <f t="shared" si="201"/>
        <v>0</v>
      </c>
      <c r="U3816" s="50">
        <f t="shared" si="201"/>
        <v>1111.5</v>
      </c>
      <c r="V3816" s="50">
        <f t="shared" si="201"/>
        <v>0</v>
      </c>
      <c r="W3816" s="50">
        <f t="shared" si="201"/>
        <v>0</v>
      </c>
      <c r="X3816" s="50">
        <f t="shared" si="201"/>
        <v>0</v>
      </c>
      <c r="Y3816" s="50">
        <f t="shared" si="200"/>
        <v>0</v>
      </c>
      <c r="Z3816" s="50">
        <f t="shared" si="200"/>
        <v>0</v>
      </c>
      <c r="AA3816" s="50">
        <f t="shared" si="200"/>
        <v>0</v>
      </c>
      <c r="AB3816" s="50">
        <f t="shared" si="199"/>
        <v>1111.5</v>
      </c>
      <c r="AC3816" s="48" t="str">
        <f>VLOOKUP(ПРОДАЖИ!C:C,'ИЗ ОСНОВЫ НОМЕНКЛАТУР'!D:E,2,0)</f>
        <v>Аксессуары для шкафов</v>
      </c>
      <c r="AD3816" s="48" t="str">
        <f>VLOOKUP(C:C,'ИЗ ОСНОВЫ НОМЕНКЛАТУР'!D:F,3,0)</f>
        <v>Шкаф/шкаф-купе наполнение (бренд Aristo)</v>
      </c>
      <c r="AE3816" s="48" t="str">
        <f>VLOOKUP(C:C,'ИЗ ОСНОВЫ НОМЕНКЛАТУР'!D:H,5,0)</f>
        <v>C</v>
      </c>
    </row>
    <row r="3817" spans="1:31" ht="9.6" customHeight="1" x14ac:dyDescent="0.2">
      <c r="A3817" s="45" t="s">
        <v>3579</v>
      </c>
      <c r="B3817" s="11"/>
      <c r="C3817" s="11" t="s">
        <v>3811</v>
      </c>
      <c r="D3817" s="44">
        <v>0</v>
      </c>
      <c r="E3817" s="44">
        <v>20</v>
      </c>
      <c r="F3817" s="48">
        <v>0</v>
      </c>
      <c r="G3817" s="48">
        <v>0</v>
      </c>
      <c r="H3817" s="44">
        <v>0</v>
      </c>
      <c r="I3817" s="44">
        <v>0</v>
      </c>
      <c r="J3817" s="44">
        <v>0</v>
      </c>
      <c r="K3817" s="48">
        <v>0</v>
      </c>
      <c r="L3817" s="49">
        <v>0</v>
      </c>
      <c r="M3817" s="49">
        <v>16173.6</v>
      </c>
      <c r="N3817" s="10">
        <v>0</v>
      </c>
      <c r="O3817" s="10">
        <v>0</v>
      </c>
      <c r="P3817" s="10">
        <v>0</v>
      </c>
      <c r="Q3817" s="10">
        <v>0</v>
      </c>
      <c r="R3817" s="10">
        <v>0</v>
      </c>
      <c r="S3817" s="10">
        <v>0</v>
      </c>
      <c r="T3817" s="50">
        <f t="shared" si="201"/>
        <v>0</v>
      </c>
      <c r="U3817" s="50">
        <f t="shared" si="201"/>
        <v>1347.8</v>
      </c>
      <c r="V3817" s="50">
        <f t="shared" si="201"/>
        <v>0</v>
      </c>
      <c r="W3817" s="50">
        <f t="shared" si="201"/>
        <v>0</v>
      </c>
      <c r="X3817" s="50">
        <f t="shared" si="201"/>
        <v>0</v>
      </c>
      <c r="Y3817" s="50">
        <f t="shared" si="200"/>
        <v>0</v>
      </c>
      <c r="Z3817" s="50">
        <f t="shared" si="200"/>
        <v>0</v>
      </c>
      <c r="AA3817" s="50">
        <f t="shared" si="200"/>
        <v>0</v>
      </c>
      <c r="AB3817" s="50">
        <f t="shared" si="199"/>
        <v>1347.8</v>
      </c>
      <c r="AC3817" s="48" t="str">
        <f>VLOOKUP(ПРОДАЖИ!C:C,'ИЗ ОСНОВЫ НОМЕНКЛАТУР'!D:E,2,0)</f>
        <v>Аксессуары для шкафов</v>
      </c>
      <c r="AD3817" s="48" t="str">
        <f>VLOOKUP(C:C,'ИЗ ОСНОВЫ НОМЕНКЛАТУР'!D:F,3,0)</f>
        <v>Шкаф/шкаф-купе наполнение (бренд Aristo)</v>
      </c>
      <c r="AE3817" s="48" t="str">
        <f>VLOOKUP(C:C,'ИЗ ОСНОВЫ НОМЕНКЛАТУР'!D:H,5,0)</f>
        <v>C</v>
      </c>
    </row>
    <row r="3818" spans="1:31" ht="9.6" customHeight="1" x14ac:dyDescent="0.2">
      <c r="A3818" s="45" t="s">
        <v>3579</v>
      </c>
      <c r="B3818" s="11"/>
      <c r="C3818" s="11" t="s">
        <v>3812</v>
      </c>
      <c r="D3818" s="44">
        <v>0</v>
      </c>
      <c r="E3818" s="44">
        <v>6</v>
      </c>
      <c r="F3818" s="48">
        <v>0</v>
      </c>
      <c r="G3818" s="48">
        <v>0</v>
      </c>
      <c r="H3818" s="44">
        <v>0</v>
      </c>
      <c r="I3818" s="44">
        <v>0</v>
      </c>
      <c r="J3818" s="44">
        <v>0</v>
      </c>
      <c r="K3818" s="48">
        <v>0</v>
      </c>
      <c r="L3818" s="49">
        <v>0</v>
      </c>
      <c r="M3818" s="49">
        <v>10257.75</v>
      </c>
      <c r="N3818" s="10">
        <v>0</v>
      </c>
      <c r="O3818" s="10">
        <v>0</v>
      </c>
      <c r="P3818" s="10">
        <v>0</v>
      </c>
      <c r="Q3818" s="10">
        <v>0</v>
      </c>
      <c r="R3818" s="10">
        <v>0</v>
      </c>
      <c r="S3818" s="10">
        <v>0</v>
      </c>
      <c r="T3818" s="50">
        <f t="shared" si="201"/>
        <v>0</v>
      </c>
      <c r="U3818" s="50">
        <f t="shared" si="201"/>
        <v>854.8125</v>
      </c>
      <c r="V3818" s="50">
        <f t="shared" si="201"/>
        <v>0</v>
      </c>
      <c r="W3818" s="50">
        <f t="shared" si="201"/>
        <v>0</v>
      </c>
      <c r="X3818" s="50">
        <f t="shared" si="201"/>
        <v>0</v>
      </c>
      <c r="Y3818" s="50">
        <f t="shared" si="200"/>
        <v>0</v>
      </c>
      <c r="Z3818" s="50">
        <f t="shared" si="200"/>
        <v>0</v>
      </c>
      <c r="AA3818" s="50">
        <f t="shared" si="200"/>
        <v>0</v>
      </c>
      <c r="AB3818" s="50">
        <f t="shared" si="199"/>
        <v>854.8125</v>
      </c>
      <c r="AC3818" s="48" t="str">
        <f>VLOOKUP(ПРОДАЖИ!C:C,'ИЗ ОСНОВЫ НОМЕНКЛАТУР'!D:E,2,0)</f>
        <v>Аксессуары для шкафов</v>
      </c>
      <c r="AD3818" s="48" t="str">
        <f>VLOOKUP(C:C,'ИЗ ОСНОВЫ НОМЕНКЛАТУР'!D:F,3,0)</f>
        <v>Шкаф/шкаф-купе наполнение (бренд Aristo)</v>
      </c>
      <c r="AE3818" s="48" t="str">
        <f>VLOOKUP(C:C,'ИЗ ОСНОВЫ НОМЕНКЛАТУР'!D:H,5,0)</f>
        <v>C</v>
      </c>
    </row>
    <row r="3819" spans="1:31" ht="9.6" customHeight="1" x14ac:dyDescent="0.2">
      <c r="A3819" s="45" t="s">
        <v>3579</v>
      </c>
      <c r="B3819" s="11"/>
      <c r="C3819" s="11" t="s">
        <v>3813</v>
      </c>
      <c r="D3819" s="44">
        <v>0</v>
      </c>
      <c r="E3819" s="44">
        <v>1</v>
      </c>
      <c r="F3819" s="48">
        <v>0</v>
      </c>
      <c r="G3819" s="48">
        <v>0</v>
      </c>
      <c r="H3819" s="44">
        <v>0</v>
      </c>
      <c r="I3819" s="44">
        <v>0</v>
      </c>
      <c r="J3819" s="44">
        <v>0</v>
      </c>
      <c r="K3819" s="48">
        <v>0</v>
      </c>
      <c r="L3819" s="49">
        <v>0</v>
      </c>
      <c r="M3819" s="49">
        <v>27153.21</v>
      </c>
      <c r="N3819" s="10">
        <v>0</v>
      </c>
      <c r="O3819" s="10">
        <v>0</v>
      </c>
      <c r="P3819" s="10">
        <v>0</v>
      </c>
      <c r="Q3819" s="10">
        <v>0</v>
      </c>
      <c r="R3819" s="10">
        <v>0</v>
      </c>
      <c r="S3819" s="10">
        <v>0</v>
      </c>
      <c r="T3819" s="50">
        <f t="shared" si="201"/>
        <v>0</v>
      </c>
      <c r="U3819" s="50">
        <f t="shared" si="201"/>
        <v>2262.7674999999999</v>
      </c>
      <c r="V3819" s="50">
        <f t="shared" si="201"/>
        <v>0</v>
      </c>
      <c r="W3819" s="50">
        <f t="shared" si="201"/>
        <v>0</v>
      </c>
      <c r="X3819" s="50">
        <f t="shared" si="201"/>
        <v>0</v>
      </c>
      <c r="Y3819" s="50">
        <f t="shared" si="200"/>
        <v>0</v>
      </c>
      <c r="Z3819" s="50">
        <f t="shared" si="200"/>
        <v>0</v>
      </c>
      <c r="AA3819" s="50">
        <f t="shared" si="200"/>
        <v>0</v>
      </c>
      <c r="AB3819" s="50">
        <f t="shared" si="199"/>
        <v>2262.7674999999999</v>
      </c>
      <c r="AC3819" s="48" t="str">
        <f>VLOOKUP(ПРОДАЖИ!C:C,'ИЗ ОСНОВЫ НОМЕНКЛАТУР'!D:E,2,0)</f>
        <v>Аксессуары для шкафов</v>
      </c>
      <c r="AD3819" s="48" t="str">
        <f>VLOOKUP(C:C,'ИЗ ОСНОВЫ НОМЕНКЛАТУР'!D:F,3,0)</f>
        <v>Шкаф/шкаф-купе наполнение (бренд Aristo)</v>
      </c>
      <c r="AE3819" s="48" t="str">
        <f>VLOOKUP(C:C,'ИЗ ОСНОВЫ НОМЕНКЛАТУР'!D:H,5,0)</f>
        <v>C</v>
      </c>
    </row>
    <row r="3820" spans="1:31" ht="9.6" customHeight="1" x14ac:dyDescent="0.2">
      <c r="A3820" s="45" t="s">
        <v>3579</v>
      </c>
      <c r="B3820" s="11"/>
      <c r="C3820" s="11" t="s">
        <v>3814</v>
      </c>
      <c r="D3820" s="44">
        <v>0</v>
      </c>
      <c r="E3820" s="44">
        <v>1</v>
      </c>
      <c r="F3820" s="48">
        <v>0</v>
      </c>
      <c r="G3820" s="48">
        <v>0</v>
      </c>
      <c r="H3820" s="44">
        <v>0</v>
      </c>
      <c r="I3820" s="44">
        <v>0</v>
      </c>
      <c r="J3820" s="44">
        <v>0</v>
      </c>
      <c r="K3820" s="48">
        <v>0</v>
      </c>
      <c r="L3820" s="49">
        <v>0</v>
      </c>
      <c r="M3820" s="49">
        <v>27180.16</v>
      </c>
      <c r="N3820" s="10">
        <v>0</v>
      </c>
      <c r="O3820" s="10">
        <v>0</v>
      </c>
      <c r="P3820" s="10">
        <v>0</v>
      </c>
      <c r="Q3820" s="10">
        <v>0</v>
      </c>
      <c r="R3820" s="10">
        <v>0</v>
      </c>
      <c r="S3820" s="10">
        <v>0</v>
      </c>
      <c r="T3820" s="50">
        <f t="shared" si="201"/>
        <v>0</v>
      </c>
      <c r="U3820" s="50">
        <f t="shared" si="201"/>
        <v>2265.0133333333333</v>
      </c>
      <c r="V3820" s="50">
        <f t="shared" si="201"/>
        <v>0</v>
      </c>
      <c r="W3820" s="50">
        <f t="shared" si="201"/>
        <v>0</v>
      </c>
      <c r="X3820" s="50">
        <f t="shared" si="201"/>
        <v>0</v>
      </c>
      <c r="Y3820" s="50">
        <f t="shared" si="200"/>
        <v>0</v>
      </c>
      <c r="Z3820" s="50">
        <f t="shared" si="200"/>
        <v>0</v>
      </c>
      <c r="AA3820" s="50">
        <f t="shared" si="200"/>
        <v>0</v>
      </c>
      <c r="AB3820" s="50">
        <f t="shared" si="199"/>
        <v>2265.0133333333333</v>
      </c>
      <c r="AC3820" s="48" t="str">
        <f>VLOOKUP(ПРОДАЖИ!C:C,'ИЗ ОСНОВЫ НОМЕНКЛАТУР'!D:E,2,0)</f>
        <v>Аксессуары для шкафов</v>
      </c>
      <c r="AD3820" s="48" t="str">
        <f>VLOOKUP(C:C,'ИЗ ОСНОВЫ НОМЕНКЛАТУР'!D:F,3,0)</f>
        <v>Шкаф/шкаф-купе наполнение (бренд Aristo)</v>
      </c>
      <c r="AE3820" s="48" t="str">
        <f>VLOOKUP(C:C,'ИЗ ОСНОВЫ НОМЕНКЛАТУР'!D:H,5,0)</f>
        <v>C</v>
      </c>
    </row>
    <row r="3821" spans="1:31" ht="9.6" customHeight="1" x14ac:dyDescent="0.2">
      <c r="A3821" s="45" t="s">
        <v>3579</v>
      </c>
      <c r="B3821" s="11"/>
      <c r="C3821" s="11" t="s">
        <v>3815</v>
      </c>
      <c r="D3821" s="44">
        <v>0</v>
      </c>
      <c r="E3821" s="44">
        <v>1</v>
      </c>
      <c r="F3821" s="48">
        <v>0</v>
      </c>
      <c r="G3821" s="48">
        <v>0</v>
      </c>
      <c r="H3821" s="44">
        <v>0</v>
      </c>
      <c r="I3821" s="44">
        <v>0</v>
      </c>
      <c r="J3821" s="44">
        <v>0</v>
      </c>
      <c r="K3821" s="48">
        <v>0</v>
      </c>
      <c r="L3821" s="49">
        <v>0</v>
      </c>
      <c r="M3821" s="49">
        <v>28690.15</v>
      </c>
      <c r="N3821" s="10">
        <v>0</v>
      </c>
      <c r="O3821" s="10">
        <v>0</v>
      </c>
      <c r="P3821" s="10">
        <v>0</v>
      </c>
      <c r="Q3821" s="10">
        <v>0</v>
      </c>
      <c r="R3821" s="10">
        <v>0</v>
      </c>
      <c r="S3821" s="10">
        <v>0</v>
      </c>
      <c r="T3821" s="50">
        <f t="shared" si="201"/>
        <v>0</v>
      </c>
      <c r="U3821" s="50">
        <f t="shared" si="201"/>
        <v>2390.8458333333333</v>
      </c>
      <c r="V3821" s="50">
        <f t="shared" si="201"/>
        <v>0</v>
      </c>
      <c r="W3821" s="50">
        <f t="shared" si="201"/>
        <v>0</v>
      </c>
      <c r="X3821" s="50">
        <f t="shared" si="201"/>
        <v>0</v>
      </c>
      <c r="Y3821" s="50">
        <f t="shared" si="200"/>
        <v>0</v>
      </c>
      <c r="Z3821" s="50">
        <f t="shared" si="200"/>
        <v>0</v>
      </c>
      <c r="AA3821" s="50">
        <f t="shared" si="200"/>
        <v>0</v>
      </c>
      <c r="AB3821" s="50">
        <f t="shared" si="199"/>
        <v>2390.8458333333333</v>
      </c>
      <c r="AC3821" s="48" t="str">
        <f>VLOOKUP(ПРОДАЖИ!C:C,'ИЗ ОСНОВЫ НОМЕНКЛАТУР'!D:E,2,0)</f>
        <v>Аксессуары для шкафов</v>
      </c>
      <c r="AD3821" s="48" t="str">
        <f>VLOOKUP(C:C,'ИЗ ОСНОВЫ НОМЕНКЛАТУР'!D:F,3,0)</f>
        <v>Шкаф/шкаф-купе наполнение (бренд Aristo)</v>
      </c>
      <c r="AE3821" s="48" t="str">
        <f>VLOOKUP(C:C,'ИЗ ОСНОВЫ НОМЕНКЛАТУР'!D:H,5,0)</f>
        <v>C</v>
      </c>
    </row>
    <row r="3822" spans="1:31" ht="9.6" customHeight="1" x14ac:dyDescent="0.2">
      <c r="A3822" s="45" t="s">
        <v>3579</v>
      </c>
      <c r="B3822" s="11"/>
      <c r="C3822" s="11" t="s">
        <v>3816</v>
      </c>
      <c r="D3822" s="44">
        <v>0</v>
      </c>
      <c r="E3822" s="44">
        <v>1</v>
      </c>
      <c r="F3822" s="48">
        <v>0</v>
      </c>
      <c r="G3822" s="48">
        <v>0</v>
      </c>
      <c r="H3822" s="44">
        <v>0</v>
      </c>
      <c r="I3822" s="44">
        <v>0</v>
      </c>
      <c r="J3822" s="44">
        <v>0</v>
      </c>
      <c r="K3822" s="48">
        <v>0</v>
      </c>
      <c r="L3822" s="49">
        <v>0</v>
      </c>
      <c r="M3822" s="49">
        <v>29713.57</v>
      </c>
      <c r="N3822" s="10">
        <v>0</v>
      </c>
      <c r="O3822" s="10">
        <v>0</v>
      </c>
      <c r="P3822" s="10">
        <v>0</v>
      </c>
      <c r="Q3822" s="10">
        <v>0</v>
      </c>
      <c r="R3822" s="10">
        <v>0</v>
      </c>
      <c r="S3822" s="10">
        <v>0</v>
      </c>
      <c r="T3822" s="50">
        <f t="shared" si="201"/>
        <v>0</v>
      </c>
      <c r="U3822" s="50">
        <f t="shared" si="201"/>
        <v>2476.1308333333332</v>
      </c>
      <c r="V3822" s="50">
        <f t="shared" si="201"/>
        <v>0</v>
      </c>
      <c r="W3822" s="50">
        <f t="shared" si="201"/>
        <v>0</v>
      </c>
      <c r="X3822" s="50">
        <f t="shared" si="201"/>
        <v>0</v>
      </c>
      <c r="Y3822" s="50">
        <f t="shared" si="200"/>
        <v>0</v>
      </c>
      <c r="Z3822" s="50">
        <f t="shared" si="200"/>
        <v>0</v>
      </c>
      <c r="AA3822" s="50">
        <f t="shared" si="200"/>
        <v>0</v>
      </c>
      <c r="AB3822" s="50">
        <f t="shared" si="199"/>
        <v>2476.1308333333332</v>
      </c>
      <c r="AC3822" s="48" t="str">
        <f>VLOOKUP(ПРОДАЖИ!C:C,'ИЗ ОСНОВЫ НОМЕНКЛАТУР'!D:E,2,0)</f>
        <v>Аксессуары для шкафов</v>
      </c>
      <c r="AD3822" s="48" t="str">
        <f>VLOOKUP(C:C,'ИЗ ОСНОВЫ НОМЕНКЛАТУР'!D:F,3,0)</f>
        <v>Шкаф/шкаф-купе наполнение (бренд Aristo)</v>
      </c>
      <c r="AE3822" s="48" t="str">
        <f>VLOOKUP(C:C,'ИЗ ОСНОВЫ НОМЕНКЛАТУР'!D:H,5,0)</f>
        <v>C</v>
      </c>
    </row>
    <row r="3823" spans="1:31" ht="9.6" customHeight="1" x14ac:dyDescent="0.2">
      <c r="A3823" s="45" t="s">
        <v>3579</v>
      </c>
      <c r="B3823" s="11"/>
      <c r="C3823" s="11" t="s">
        <v>3817</v>
      </c>
      <c r="D3823" s="44">
        <v>0</v>
      </c>
      <c r="E3823" s="44">
        <v>3</v>
      </c>
      <c r="F3823" s="48">
        <v>0</v>
      </c>
      <c r="G3823" s="48">
        <v>0</v>
      </c>
      <c r="H3823" s="44">
        <v>0</v>
      </c>
      <c r="I3823" s="44">
        <v>0</v>
      </c>
      <c r="J3823" s="44">
        <v>0</v>
      </c>
      <c r="K3823" s="48">
        <v>0</v>
      </c>
      <c r="L3823" s="49">
        <v>0</v>
      </c>
      <c r="M3823" s="49">
        <v>32562.15</v>
      </c>
      <c r="N3823" s="10">
        <v>0</v>
      </c>
      <c r="O3823" s="10">
        <v>0</v>
      </c>
      <c r="P3823" s="10">
        <v>0</v>
      </c>
      <c r="Q3823" s="10">
        <v>0</v>
      </c>
      <c r="R3823" s="10">
        <v>0</v>
      </c>
      <c r="S3823" s="10">
        <v>0</v>
      </c>
      <c r="T3823" s="50">
        <f t="shared" si="201"/>
        <v>0</v>
      </c>
      <c r="U3823" s="50">
        <f t="shared" si="201"/>
        <v>2713.5125000000003</v>
      </c>
      <c r="V3823" s="50">
        <f t="shared" si="201"/>
        <v>0</v>
      </c>
      <c r="W3823" s="50">
        <f t="shared" si="201"/>
        <v>0</v>
      </c>
      <c r="X3823" s="50">
        <f t="shared" si="201"/>
        <v>0</v>
      </c>
      <c r="Y3823" s="50">
        <f t="shared" si="200"/>
        <v>0</v>
      </c>
      <c r="Z3823" s="50">
        <f t="shared" si="200"/>
        <v>0</v>
      </c>
      <c r="AA3823" s="50">
        <f t="shared" si="200"/>
        <v>0</v>
      </c>
      <c r="AB3823" s="50">
        <f t="shared" si="199"/>
        <v>2713.5125000000003</v>
      </c>
      <c r="AC3823" s="48" t="str">
        <f>VLOOKUP(ПРОДАЖИ!C:C,'ИЗ ОСНОВЫ НОМЕНКЛАТУР'!D:E,2,0)</f>
        <v>Аксессуары для шкафов</v>
      </c>
      <c r="AD3823" s="48" t="str">
        <f>VLOOKUP(C:C,'ИЗ ОСНОВЫ НОМЕНКЛАТУР'!D:F,3,0)</f>
        <v>Шкаф/шкаф-купе наполнение (бренд Aristo)</v>
      </c>
      <c r="AE3823" s="48" t="str">
        <f>VLOOKUP(C:C,'ИЗ ОСНОВЫ НОМЕНКЛАТУР'!D:H,5,0)</f>
        <v>C</v>
      </c>
    </row>
    <row r="3824" spans="1:31" ht="9.6" customHeight="1" x14ac:dyDescent="0.2">
      <c r="A3824" s="45" t="s">
        <v>3579</v>
      </c>
      <c r="B3824" s="11"/>
      <c r="C3824" s="11" t="s">
        <v>3818</v>
      </c>
      <c r="D3824" s="44">
        <v>0</v>
      </c>
      <c r="E3824" s="44">
        <v>40</v>
      </c>
      <c r="F3824" s="48">
        <v>0</v>
      </c>
      <c r="G3824" s="48">
        <v>0</v>
      </c>
      <c r="H3824" s="44">
        <v>0</v>
      </c>
      <c r="I3824" s="44">
        <v>0</v>
      </c>
      <c r="J3824" s="44">
        <v>0</v>
      </c>
      <c r="K3824" s="48">
        <v>0</v>
      </c>
      <c r="L3824" s="49">
        <v>0</v>
      </c>
      <c r="M3824" s="49">
        <v>47607.199999999997</v>
      </c>
      <c r="N3824" s="10">
        <v>0</v>
      </c>
      <c r="O3824" s="10">
        <v>0</v>
      </c>
      <c r="P3824" s="10">
        <v>0</v>
      </c>
      <c r="Q3824" s="10">
        <v>0</v>
      </c>
      <c r="R3824" s="10">
        <v>0</v>
      </c>
      <c r="S3824" s="10">
        <v>0</v>
      </c>
      <c r="T3824" s="50">
        <f t="shared" si="201"/>
        <v>0</v>
      </c>
      <c r="U3824" s="50">
        <f t="shared" si="201"/>
        <v>3967.2666666666664</v>
      </c>
      <c r="V3824" s="50">
        <f t="shared" si="201"/>
        <v>0</v>
      </c>
      <c r="W3824" s="50">
        <f t="shared" si="201"/>
        <v>0</v>
      </c>
      <c r="X3824" s="50">
        <f t="shared" si="201"/>
        <v>0</v>
      </c>
      <c r="Y3824" s="50">
        <f t="shared" si="200"/>
        <v>0</v>
      </c>
      <c r="Z3824" s="50">
        <f t="shared" si="200"/>
        <v>0</v>
      </c>
      <c r="AA3824" s="50">
        <f t="shared" si="200"/>
        <v>0</v>
      </c>
      <c r="AB3824" s="50">
        <f t="shared" si="199"/>
        <v>3967.2666666666664</v>
      </c>
      <c r="AC3824" s="48" t="str">
        <f>VLOOKUP(ПРОДАЖИ!C:C,'ИЗ ОСНОВЫ НОМЕНКЛАТУР'!D:E,2,0)</f>
        <v>Аксессуары для шкафов</v>
      </c>
      <c r="AD3824" s="48" t="str">
        <f>VLOOKUP(C:C,'ИЗ ОСНОВЫ НОМЕНКЛАТУР'!D:F,3,0)</f>
        <v>Шкаф/шкаф-купе наполнение (бренд Aristo)</v>
      </c>
      <c r="AE3824" s="48" t="str">
        <f>VLOOKUP(C:C,'ИЗ ОСНОВЫ НОМЕНКЛАТУР'!D:H,5,0)</f>
        <v>C</v>
      </c>
    </row>
    <row r="3825" spans="1:31" ht="9.6" customHeight="1" x14ac:dyDescent="0.2">
      <c r="A3825" s="45" t="s">
        <v>3579</v>
      </c>
      <c r="B3825" s="11"/>
      <c r="C3825" s="11" t="s">
        <v>3819</v>
      </c>
      <c r="D3825" s="44">
        <v>0</v>
      </c>
      <c r="E3825" s="44">
        <v>2</v>
      </c>
      <c r="F3825" s="48">
        <v>0</v>
      </c>
      <c r="G3825" s="48">
        <v>0</v>
      </c>
      <c r="H3825" s="44">
        <v>0</v>
      </c>
      <c r="I3825" s="44">
        <v>0</v>
      </c>
      <c r="J3825" s="44">
        <v>0</v>
      </c>
      <c r="K3825" s="48">
        <v>0</v>
      </c>
      <c r="L3825" s="49">
        <v>0</v>
      </c>
      <c r="M3825" s="49">
        <v>53273.04</v>
      </c>
      <c r="N3825" s="10">
        <v>0</v>
      </c>
      <c r="O3825" s="10">
        <v>0</v>
      </c>
      <c r="P3825" s="10">
        <v>0</v>
      </c>
      <c r="Q3825" s="10">
        <v>0</v>
      </c>
      <c r="R3825" s="10">
        <v>0</v>
      </c>
      <c r="S3825" s="10">
        <v>0</v>
      </c>
      <c r="T3825" s="50">
        <f t="shared" si="201"/>
        <v>0</v>
      </c>
      <c r="U3825" s="50">
        <f t="shared" si="201"/>
        <v>4439.42</v>
      </c>
      <c r="V3825" s="50">
        <f t="shared" si="201"/>
        <v>0</v>
      </c>
      <c r="W3825" s="50">
        <f t="shared" si="201"/>
        <v>0</v>
      </c>
      <c r="X3825" s="50">
        <f t="shared" si="201"/>
        <v>0</v>
      </c>
      <c r="Y3825" s="50">
        <f t="shared" si="200"/>
        <v>0</v>
      </c>
      <c r="Z3825" s="50">
        <f t="shared" si="200"/>
        <v>0</v>
      </c>
      <c r="AA3825" s="50">
        <f t="shared" si="200"/>
        <v>0</v>
      </c>
      <c r="AB3825" s="50">
        <f t="shared" si="199"/>
        <v>4439.42</v>
      </c>
      <c r="AC3825" s="48" t="str">
        <f>VLOOKUP(ПРОДАЖИ!C:C,'ИЗ ОСНОВЫ НОМЕНКЛАТУР'!D:E,2,0)</f>
        <v>Аксессуары для шкафов</v>
      </c>
      <c r="AD3825" s="48" t="str">
        <f>VLOOKUP(C:C,'ИЗ ОСНОВЫ НОМЕНКЛАТУР'!D:F,3,0)</f>
        <v>Шкаф/шкаф-купе наполнение (бренд Aristo)</v>
      </c>
      <c r="AE3825" s="48" t="str">
        <f>VLOOKUP(C:C,'ИЗ ОСНОВЫ НОМЕНКЛАТУР'!D:H,5,0)</f>
        <v>C</v>
      </c>
    </row>
    <row r="3826" spans="1:31" ht="9.6" customHeight="1" x14ac:dyDescent="0.2">
      <c r="A3826" s="45" t="s">
        <v>3579</v>
      </c>
      <c r="B3826" s="11"/>
      <c r="C3826" s="11" t="s">
        <v>3820</v>
      </c>
      <c r="D3826" s="44">
        <v>0</v>
      </c>
      <c r="E3826" s="44">
        <v>5</v>
      </c>
      <c r="F3826" s="48">
        <v>0</v>
      </c>
      <c r="G3826" s="48">
        <v>0</v>
      </c>
      <c r="H3826" s="44">
        <v>0</v>
      </c>
      <c r="I3826" s="44">
        <v>0</v>
      </c>
      <c r="J3826" s="44">
        <v>0</v>
      </c>
      <c r="K3826" s="48">
        <v>0</v>
      </c>
      <c r="L3826" s="49">
        <v>0</v>
      </c>
      <c r="M3826" s="49">
        <v>59697.35</v>
      </c>
      <c r="N3826" s="10">
        <v>0</v>
      </c>
      <c r="O3826" s="10">
        <v>0</v>
      </c>
      <c r="P3826" s="10">
        <v>0</v>
      </c>
      <c r="Q3826" s="10">
        <v>0</v>
      </c>
      <c r="R3826" s="10">
        <v>0</v>
      </c>
      <c r="S3826" s="10">
        <v>0</v>
      </c>
      <c r="T3826" s="50">
        <f t="shared" si="201"/>
        <v>0</v>
      </c>
      <c r="U3826" s="50">
        <f t="shared" si="201"/>
        <v>4974.7791666666662</v>
      </c>
      <c r="V3826" s="50">
        <f t="shared" si="201"/>
        <v>0</v>
      </c>
      <c r="W3826" s="50">
        <f t="shared" si="201"/>
        <v>0</v>
      </c>
      <c r="X3826" s="50">
        <f t="shared" si="201"/>
        <v>0</v>
      </c>
      <c r="Y3826" s="50">
        <f t="shared" si="200"/>
        <v>0</v>
      </c>
      <c r="Z3826" s="50">
        <f t="shared" si="200"/>
        <v>0</v>
      </c>
      <c r="AA3826" s="50">
        <f t="shared" si="200"/>
        <v>0</v>
      </c>
      <c r="AB3826" s="50">
        <f t="shared" si="199"/>
        <v>4974.7791666666662</v>
      </c>
      <c r="AC3826" s="48" t="str">
        <f>VLOOKUP(ПРОДАЖИ!C:C,'ИЗ ОСНОВЫ НОМЕНКЛАТУР'!D:E,2,0)</f>
        <v>Аксессуары для шкафов</v>
      </c>
      <c r="AD3826" s="48" t="str">
        <f>VLOOKUP(C:C,'ИЗ ОСНОВЫ НОМЕНКЛАТУР'!D:F,3,0)</f>
        <v>Шкаф/шкаф-купе наполнение (бренд Aristo)</v>
      </c>
      <c r="AE3826" s="48" t="str">
        <f>VLOOKUP(C:C,'ИЗ ОСНОВЫ НОМЕНКЛАТУР'!D:H,5,0)</f>
        <v>C</v>
      </c>
    </row>
    <row r="3827" spans="1:31" ht="9.6" customHeight="1" x14ac:dyDescent="0.2">
      <c r="A3827" s="45" t="s">
        <v>3579</v>
      </c>
      <c r="B3827" s="11"/>
      <c r="C3827" s="11" t="s">
        <v>3821</v>
      </c>
      <c r="D3827" s="44">
        <v>0</v>
      </c>
      <c r="E3827" s="44">
        <v>-1</v>
      </c>
      <c r="F3827" s="48">
        <v>0</v>
      </c>
      <c r="G3827" s="48">
        <v>0</v>
      </c>
      <c r="H3827" s="44">
        <v>0</v>
      </c>
      <c r="I3827" s="44">
        <v>0</v>
      </c>
      <c r="J3827" s="44">
        <v>0</v>
      </c>
      <c r="K3827" s="48">
        <v>0</v>
      </c>
      <c r="L3827" s="49">
        <v>0</v>
      </c>
      <c r="M3827" s="49">
        <v>-11424.72</v>
      </c>
      <c r="N3827" s="10">
        <v>0</v>
      </c>
      <c r="O3827" s="10">
        <v>0</v>
      </c>
      <c r="P3827" s="10">
        <v>0</v>
      </c>
      <c r="Q3827" s="10">
        <v>0</v>
      </c>
      <c r="R3827" s="10">
        <v>0</v>
      </c>
      <c r="S3827" s="10">
        <v>0</v>
      </c>
      <c r="T3827" s="50">
        <f t="shared" si="201"/>
        <v>0</v>
      </c>
      <c r="U3827" s="50">
        <f t="shared" si="201"/>
        <v>-952.06</v>
      </c>
      <c r="V3827" s="50">
        <f t="shared" si="201"/>
        <v>0</v>
      </c>
      <c r="W3827" s="50">
        <f t="shared" si="201"/>
        <v>0</v>
      </c>
      <c r="X3827" s="50">
        <f t="shared" si="201"/>
        <v>0</v>
      </c>
      <c r="Y3827" s="50">
        <f t="shared" si="200"/>
        <v>0</v>
      </c>
      <c r="Z3827" s="50">
        <f t="shared" si="200"/>
        <v>0</v>
      </c>
      <c r="AA3827" s="50">
        <f t="shared" si="200"/>
        <v>0</v>
      </c>
      <c r="AB3827" s="50">
        <f t="shared" si="199"/>
        <v>-952.06</v>
      </c>
      <c r="AC3827" s="48" t="str">
        <f>VLOOKUP(ПРОДАЖИ!C:C,'ИЗ ОСНОВЫ НОМЕНКЛАТУР'!D:E,2,0)</f>
        <v>Аксессуары для шкафов</v>
      </c>
      <c r="AD3827" s="48" t="str">
        <f>VLOOKUP(C:C,'ИЗ ОСНОВЫ НОМЕНКЛАТУР'!D:F,3,0)</f>
        <v>Шкаф/шкаф-купе наполнение (бренд Aristo)</v>
      </c>
      <c r="AE3827" s="48" t="str">
        <f>VLOOKUP(C:C,'ИЗ ОСНОВЫ НОМЕНКЛАТУР'!D:H,5,0)</f>
        <v>C</v>
      </c>
    </row>
    <row r="3828" spans="1:31" ht="9.6" customHeight="1" x14ac:dyDescent="0.2">
      <c r="A3828" s="45" t="s">
        <v>3579</v>
      </c>
      <c r="B3828" s="46" t="s">
        <v>3822</v>
      </c>
      <c r="C3828" s="46"/>
      <c r="D3828" s="44">
        <v>0</v>
      </c>
      <c r="E3828" s="44">
        <v>0</v>
      </c>
      <c r="F3828" s="48">
        <v>0</v>
      </c>
      <c r="G3828" s="48">
        <v>0</v>
      </c>
      <c r="H3828" s="44">
        <v>0</v>
      </c>
      <c r="I3828" s="44">
        <v>0</v>
      </c>
      <c r="J3828" s="44">
        <v>0</v>
      </c>
      <c r="K3828" s="48">
        <v>0</v>
      </c>
      <c r="L3828" s="49">
        <v>0</v>
      </c>
      <c r="M3828" s="49">
        <v>0</v>
      </c>
      <c r="N3828" s="10">
        <v>0</v>
      </c>
      <c r="O3828" s="10">
        <v>0</v>
      </c>
      <c r="P3828" s="10">
        <v>0</v>
      </c>
      <c r="Q3828" s="10">
        <v>0</v>
      </c>
      <c r="R3828" s="10">
        <v>0</v>
      </c>
      <c r="S3828" s="10">
        <v>0</v>
      </c>
      <c r="T3828" s="50">
        <f t="shared" si="201"/>
        <v>0</v>
      </c>
      <c r="U3828" s="50">
        <f t="shared" si="201"/>
        <v>0</v>
      </c>
      <c r="V3828" s="50">
        <f t="shared" si="201"/>
        <v>0</v>
      </c>
      <c r="W3828" s="50">
        <f t="shared" si="201"/>
        <v>0</v>
      </c>
      <c r="X3828" s="50">
        <f t="shared" si="201"/>
        <v>0</v>
      </c>
      <c r="Y3828" s="50">
        <f t="shared" si="200"/>
        <v>0</v>
      </c>
      <c r="Z3828" s="50">
        <f t="shared" si="200"/>
        <v>0</v>
      </c>
      <c r="AA3828" s="50">
        <f t="shared" si="200"/>
        <v>0</v>
      </c>
      <c r="AB3828" s="50">
        <f t="shared" si="199"/>
        <v>0</v>
      </c>
      <c r="AC3828" s="48" t="e">
        <f>VLOOKUP(ПРОДАЖИ!C:C,'ИЗ ОСНОВЫ НОМЕНКЛАТУР'!D:E,2,0)</f>
        <v>#N/A</v>
      </c>
      <c r="AD3828" s="48" t="e">
        <f>VLOOKUP(C:C,'ИЗ ОСНОВЫ НОМЕНКЛАТУР'!D:F,3,0)</f>
        <v>#N/A</v>
      </c>
      <c r="AE3828" s="48" t="e">
        <f>VLOOKUP(C:C,'ИЗ ОСНОВЫ НОМЕНКЛАТУР'!D:H,5,0)</f>
        <v>#N/A</v>
      </c>
    </row>
    <row r="3829" spans="1:31" ht="9.6" customHeight="1" x14ac:dyDescent="0.2">
      <c r="A3829" s="45" t="s">
        <v>3579</v>
      </c>
      <c r="B3829" s="11"/>
      <c r="C3829" s="11" t="s">
        <v>3823</v>
      </c>
      <c r="D3829" s="44">
        <v>0</v>
      </c>
      <c r="E3829" s="44">
        <v>13</v>
      </c>
      <c r="F3829" s="48">
        <v>0</v>
      </c>
      <c r="G3829" s="48">
        <v>0</v>
      </c>
      <c r="H3829" s="44">
        <v>0</v>
      </c>
      <c r="I3829" s="44">
        <v>0</v>
      </c>
      <c r="J3829" s="44">
        <v>0</v>
      </c>
      <c r="K3829" s="48">
        <v>0</v>
      </c>
      <c r="L3829" s="49">
        <v>0</v>
      </c>
      <c r="M3829" s="49">
        <v>39642.199999999997</v>
      </c>
      <c r="N3829" s="10">
        <v>0</v>
      </c>
      <c r="O3829" s="10">
        <v>0</v>
      </c>
      <c r="P3829" s="10">
        <v>0</v>
      </c>
      <c r="Q3829" s="10">
        <v>0</v>
      </c>
      <c r="R3829" s="10">
        <v>0</v>
      </c>
      <c r="S3829" s="10">
        <v>0</v>
      </c>
      <c r="T3829" s="50">
        <f t="shared" si="201"/>
        <v>0</v>
      </c>
      <c r="U3829" s="50">
        <f t="shared" si="201"/>
        <v>3303.5166666666664</v>
      </c>
      <c r="V3829" s="50">
        <f t="shared" si="201"/>
        <v>0</v>
      </c>
      <c r="W3829" s="50">
        <f t="shared" si="201"/>
        <v>0</v>
      </c>
      <c r="X3829" s="50">
        <f t="shared" si="201"/>
        <v>0</v>
      </c>
      <c r="Y3829" s="50">
        <f t="shared" si="200"/>
        <v>0</v>
      </c>
      <c r="Z3829" s="50">
        <f t="shared" si="200"/>
        <v>0</v>
      </c>
      <c r="AA3829" s="50">
        <f t="shared" si="200"/>
        <v>0</v>
      </c>
      <c r="AB3829" s="50">
        <f t="shared" si="199"/>
        <v>3303.5166666666664</v>
      </c>
      <c r="AC3829" s="48" t="str">
        <f>VLOOKUP(ПРОДАЖИ!C:C,'ИЗ ОСНОВЫ НОМЕНКЛАТУР'!D:E,2,0)</f>
        <v>Аксессуары для шкафов</v>
      </c>
      <c r="AD3829" s="48" t="str">
        <f>VLOOKUP(C:C,'ИЗ ОСНОВЫ НОМЕНКЛАТУР'!D:F,3,0)</f>
        <v>Шкаф/шкаф-купе наполнение (бренд Aristo)</v>
      </c>
      <c r="AE3829" s="48" t="str">
        <f>VLOOKUP(C:C,'ИЗ ОСНОВЫ НОМЕНКЛАТУР'!D:H,5,0)</f>
        <v>C</v>
      </c>
    </row>
    <row r="3830" spans="1:31" ht="9.6" customHeight="1" x14ac:dyDescent="0.2">
      <c r="A3830" s="45" t="s">
        <v>3579</v>
      </c>
      <c r="B3830" s="11"/>
      <c r="C3830" s="11" t="s">
        <v>3824</v>
      </c>
      <c r="D3830" s="44">
        <v>0</v>
      </c>
      <c r="E3830" s="44">
        <v>19</v>
      </c>
      <c r="F3830" s="48">
        <v>0</v>
      </c>
      <c r="G3830" s="48">
        <v>0</v>
      </c>
      <c r="H3830" s="44">
        <v>0</v>
      </c>
      <c r="I3830" s="44">
        <v>0</v>
      </c>
      <c r="J3830" s="44">
        <v>0</v>
      </c>
      <c r="K3830" s="48">
        <v>0</v>
      </c>
      <c r="L3830" s="49">
        <v>0</v>
      </c>
      <c r="M3830" s="49">
        <v>53160.480000000003</v>
      </c>
      <c r="N3830" s="10">
        <v>0</v>
      </c>
      <c r="O3830" s="10">
        <v>0</v>
      </c>
      <c r="P3830" s="10">
        <v>0</v>
      </c>
      <c r="Q3830" s="10">
        <v>0</v>
      </c>
      <c r="R3830" s="10">
        <v>0</v>
      </c>
      <c r="S3830" s="10">
        <v>0</v>
      </c>
      <c r="T3830" s="50">
        <f t="shared" si="201"/>
        <v>0</v>
      </c>
      <c r="U3830" s="50">
        <f t="shared" si="201"/>
        <v>4430.04</v>
      </c>
      <c r="V3830" s="50">
        <f t="shared" si="201"/>
        <v>0</v>
      </c>
      <c r="W3830" s="50">
        <f t="shared" si="201"/>
        <v>0</v>
      </c>
      <c r="X3830" s="50">
        <f t="shared" si="201"/>
        <v>0</v>
      </c>
      <c r="Y3830" s="50">
        <f t="shared" si="200"/>
        <v>0</v>
      </c>
      <c r="Z3830" s="50">
        <f t="shared" si="200"/>
        <v>0</v>
      </c>
      <c r="AA3830" s="50">
        <f t="shared" si="200"/>
        <v>0</v>
      </c>
      <c r="AB3830" s="50">
        <f t="shared" si="199"/>
        <v>4430.04</v>
      </c>
      <c r="AC3830" s="48" t="str">
        <f>VLOOKUP(ПРОДАЖИ!C:C,'ИЗ ОСНОВЫ НОМЕНКЛАТУР'!D:E,2,0)</f>
        <v>Аксессуары для шкафов</v>
      </c>
      <c r="AD3830" s="48" t="str">
        <f>VLOOKUP(C:C,'ИЗ ОСНОВЫ НОМЕНКЛАТУР'!D:F,3,0)</f>
        <v>Шкаф/шкаф-купе наполнение (бренд Aristo)</v>
      </c>
      <c r="AE3830" s="48" t="str">
        <f>VLOOKUP(C:C,'ИЗ ОСНОВЫ НОМЕНКЛАТУР'!D:H,5,0)</f>
        <v>C</v>
      </c>
    </row>
    <row r="3831" spans="1:31" ht="9.6" customHeight="1" x14ac:dyDescent="0.2">
      <c r="A3831" s="45" t="s">
        <v>3579</v>
      </c>
      <c r="B3831" s="11"/>
      <c r="C3831" s="11" t="s">
        <v>3825</v>
      </c>
      <c r="D3831" s="44">
        <v>0</v>
      </c>
      <c r="E3831" s="44">
        <v>1</v>
      </c>
      <c r="F3831" s="48">
        <v>0</v>
      </c>
      <c r="G3831" s="48">
        <v>0</v>
      </c>
      <c r="H3831" s="44">
        <v>0</v>
      </c>
      <c r="I3831" s="44">
        <v>0</v>
      </c>
      <c r="J3831" s="44">
        <v>0</v>
      </c>
      <c r="K3831" s="48">
        <v>0</v>
      </c>
      <c r="L3831" s="49">
        <v>0</v>
      </c>
      <c r="M3831" s="49">
        <v>6094.16</v>
      </c>
      <c r="N3831" s="10">
        <v>0</v>
      </c>
      <c r="O3831" s="10">
        <v>0</v>
      </c>
      <c r="P3831" s="10">
        <v>0</v>
      </c>
      <c r="Q3831" s="10">
        <v>0</v>
      </c>
      <c r="R3831" s="10">
        <v>0</v>
      </c>
      <c r="S3831" s="10">
        <v>0</v>
      </c>
      <c r="T3831" s="50">
        <f t="shared" si="201"/>
        <v>0</v>
      </c>
      <c r="U3831" s="50">
        <f t="shared" si="201"/>
        <v>507.84666666666664</v>
      </c>
      <c r="V3831" s="50">
        <f t="shared" si="201"/>
        <v>0</v>
      </c>
      <c r="W3831" s="50">
        <f t="shared" si="201"/>
        <v>0</v>
      </c>
      <c r="X3831" s="50">
        <f t="shared" si="201"/>
        <v>0</v>
      </c>
      <c r="Y3831" s="50">
        <f t="shared" si="200"/>
        <v>0</v>
      </c>
      <c r="Z3831" s="50">
        <f t="shared" si="200"/>
        <v>0</v>
      </c>
      <c r="AA3831" s="50">
        <f t="shared" si="200"/>
        <v>0</v>
      </c>
      <c r="AB3831" s="50">
        <f t="shared" si="199"/>
        <v>507.84666666666664</v>
      </c>
      <c r="AC3831" s="48" t="str">
        <f>VLOOKUP(ПРОДАЖИ!C:C,'ИЗ ОСНОВЫ НОМЕНКЛАТУР'!D:E,2,0)</f>
        <v>Аксессуары для шкафов</v>
      </c>
      <c r="AD3831" s="48" t="str">
        <f>VLOOKUP(C:C,'ИЗ ОСНОВЫ НОМЕНКЛАТУР'!D:F,3,0)</f>
        <v>Шкаф/шкаф-купе наполнение (бренд Aristo)</v>
      </c>
      <c r="AE3831" s="48" t="str">
        <f>VLOOKUP(C:C,'ИЗ ОСНОВЫ НОМЕНКЛАТУР'!D:H,5,0)</f>
        <v>C</v>
      </c>
    </row>
    <row r="3832" spans="1:31" ht="9.6" customHeight="1" x14ac:dyDescent="0.2">
      <c r="A3832" s="45" t="s">
        <v>3579</v>
      </c>
      <c r="B3832" s="11"/>
      <c r="C3832" s="11" t="s">
        <v>3826</v>
      </c>
      <c r="D3832" s="44">
        <v>0</v>
      </c>
      <c r="E3832" s="44">
        <v>0</v>
      </c>
      <c r="F3832" s="48">
        <v>2</v>
      </c>
      <c r="G3832" s="48">
        <v>0</v>
      </c>
      <c r="H3832" s="44">
        <v>0</v>
      </c>
      <c r="I3832" s="44">
        <v>220</v>
      </c>
      <c r="J3832" s="44">
        <v>0</v>
      </c>
      <c r="K3832" s="48">
        <v>0</v>
      </c>
      <c r="L3832" s="49">
        <v>0</v>
      </c>
      <c r="M3832" s="49">
        <v>0</v>
      </c>
      <c r="N3832" s="10">
        <v>343.43</v>
      </c>
      <c r="O3832" s="10">
        <v>0</v>
      </c>
      <c r="P3832" s="10">
        <v>0</v>
      </c>
      <c r="Q3832" s="10">
        <v>49033.68</v>
      </c>
      <c r="R3832" s="10">
        <v>0</v>
      </c>
      <c r="S3832" s="10">
        <v>0</v>
      </c>
      <c r="T3832" s="50">
        <f t="shared" si="201"/>
        <v>0</v>
      </c>
      <c r="U3832" s="50">
        <f t="shared" si="201"/>
        <v>0</v>
      </c>
      <c r="V3832" s="50">
        <f t="shared" si="201"/>
        <v>28.619166666666668</v>
      </c>
      <c r="W3832" s="50">
        <f t="shared" si="201"/>
        <v>0</v>
      </c>
      <c r="X3832" s="50">
        <f t="shared" si="201"/>
        <v>0</v>
      </c>
      <c r="Y3832" s="50">
        <f t="shared" si="200"/>
        <v>4086.14</v>
      </c>
      <c r="Z3832" s="50">
        <f t="shared" si="200"/>
        <v>0</v>
      </c>
      <c r="AA3832" s="50">
        <f t="shared" si="200"/>
        <v>0</v>
      </c>
      <c r="AB3832" s="50">
        <f t="shared" si="199"/>
        <v>4114.7591666666667</v>
      </c>
      <c r="AC3832" s="48" t="str">
        <f>VLOOKUP(ПРОДАЖИ!C:C,'ИЗ ОСНОВЫ НОМЕНКЛАТУР'!D:E,2,0)</f>
        <v>Аксессуары для шкафов</v>
      </c>
      <c r="AD3832" s="48" t="str">
        <f>VLOOKUP(C:C,'ИЗ ОСНОВЫ НОМЕНКЛАТУР'!D:F,3,0)</f>
        <v>Шкаф/шкаф-купе наполнение (бренд Aristo)</v>
      </c>
      <c r="AE3832" s="48" t="str">
        <f>VLOOKUP(C:C,'ИЗ ОСНОВЫ НОМЕНКЛАТУР'!D:H,5,0)</f>
        <v>B</v>
      </c>
    </row>
    <row r="3833" spans="1:31" ht="9.6" customHeight="1" x14ac:dyDescent="0.2">
      <c r="A3833" s="45" t="s">
        <v>3579</v>
      </c>
      <c r="B3833" s="11"/>
      <c r="C3833" s="11" t="s">
        <v>3827</v>
      </c>
      <c r="D3833" s="44">
        <v>0</v>
      </c>
      <c r="E3833" s="44">
        <v>9</v>
      </c>
      <c r="F3833" s="48">
        <v>0</v>
      </c>
      <c r="G3833" s="48">
        <v>0</v>
      </c>
      <c r="H3833" s="44">
        <v>0</v>
      </c>
      <c r="I3833" s="44">
        <v>0</v>
      </c>
      <c r="J3833" s="44">
        <v>0</v>
      </c>
      <c r="K3833" s="48">
        <v>0</v>
      </c>
      <c r="L3833" s="49">
        <v>0</v>
      </c>
      <c r="M3833" s="49">
        <v>8569.89</v>
      </c>
      <c r="N3833" s="10">
        <v>0</v>
      </c>
      <c r="O3833" s="10">
        <v>0</v>
      </c>
      <c r="P3833" s="10">
        <v>0</v>
      </c>
      <c r="Q3833" s="10">
        <v>0</v>
      </c>
      <c r="R3833" s="10">
        <v>0</v>
      </c>
      <c r="S3833" s="10">
        <v>0</v>
      </c>
      <c r="T3833" s="50">
        <f t="shared" si="201"/>
        <v>0</v>
      </c>
      <c r="U3833" s="50">
        <f t="shared" si="201"/>
        <v>714.15749999999991</v>
      </c>
      <c r="V3833" s="50">
        <f t="shared" si="201"/>
        <v>0</v>
      </c>
      <c r="W3833" s="50">
        <f t="shared" si="201"/>
        <v>0</v>
      </c>
      <c r="X3833" s="50">
        <f t="shared" si="201"/>
        <v>0</v>
      </c>
      <c r="Y3833" s="50">
        <f t="shared" si="200"/>
        <v>0</v>
      </c>
      <c r="Z3833" s="50">
        <f t="shared" si="200"/>
        <v>0</v>
      </c>
      <c r="AA3833" s="50">
        <f t="shared" si="200"/>
        <v>0</v>
      </c>
      <c r="AB3833" s="50">
        <f t="shared" si="199"/>
        <v>714.15749999999991</v>
      </c>
      <c r="AC3833" s="48" t="str">
        <f>VLOOKUP(ПРОДАЖИ!C:C,'ИЗ ОСНОВЫ НОМЕНКЛАТУР'!D:E,2,0)</f>
        <v>Аксессуары для шкафов</v>
      </c>
      <c r="AD3833" s="48" t="str">
        <f>VLOOKUP(C:C,'ИЗ ОСНОВЫ НОМЕНКЛАТУР'!D:F,3,0)</f>
        <v>Шкаф/шкаф-купе наполнение (бренд Aristo)</v>
      </c>
      <c r="AE3833" s="48" t="str">
        <f>VLOOKUP(C:C,'ИЗ ОСНОВЫ НОМЕНКЛАТУР'!D:H,5,0)</f>
        <v>C</v>
      </c>
    </row>
    <row r="3834" spans="1:31" ht="9.6" customHeight="1" x14ac:dyDescent="0.2">
      <c r="A3834" s="45" t="s">
        <v>3579</v>
      </c>
      <c r="B3834" s="46" t="s">
        <v>3828</v>
      </c>
      <c r="C3834" s="46"/>
      <c r="D3834" s="44">
        <v>0</v>
      </c>
      <c r="E3834" s="44">
        <v>0</v>
      </c>
      <c r="F3834" s="48">
        <v>0</v>
      </c>
      <c r="G3834" s="48">
        <v>0</v>
      </c>
      <c r="H3834" s="44">
        <v>0</v>
      </c>
      <c r="I3834" s="44">
        <v>0</v>
      </c>
      <c r="J3834" s="44">
        <v>0</v>
      </c>
      <c r="K3834" s="48">
        <v>0</v>
      </c>
      <c r="L3834" s="49">
        <v>0</v>
      </c>
      <c r="M3834" s="49">
        <v>0</v>
      </c>
      <c r="N3834" s="10">
        <v>0</v>
      </c>
      <c r="O3834" s="10">
        <v>0</v>
      </c>
      <c r="P3834" s="10">
        <v>0</v>
      </c>
      <c r="Q3834" s="10">
        <v>0</v>
      </c>
      <c r="R3834" s="10">
        <v>0</v>
      </c>
      <c r="S3834" s="10">
        <v>0</v>
      </c>
      <c r="T3834" s="50">
        <f t="shared" si="201"/>
        <v>0</v>
      </c>
      <c r="U3834" s="50">
        <f t="shared" si="201"/>
        <v>0</v>
      </c>
      <c r="V3834" s="50">
        <f t="shared" si="201"/>
        <v>0</v>
      </c>
      <c r="W3834" s="50">
        <f t="shared" si="201"/>
        <v>0</v>
      </c>
      <c r="X3834" s="50">
        <f t="shared" si="201"/>
        <v>0</v>
      </c>
      <c r="Y3834" s="50">
        <f t="shared" si="200"/>
        <v>0</v>
      </c>
      <c r="Z3834" s="50">
        <f t="shared" si="200"/>
        <v>0</v>
      </c>
      <c r="AA3834" s="50">
        <f t="shared" si="200"/>
        <v>0</v>
      </c>
      <c r="AB3834" s="50">
        <f t="shared" si="199"/>
        <v>0</v>
      </c>
      <c r="AC3834" s="48" t="e">
        <f>VLOOKUP(ПРОДАЖИ!C:C,'ИЗ ОСНОВЫ НОМЕНКЛАТУР'!D:E,2,0)</f>
        <v>#N/A</v>
      </c>
      <c r="AD3834" s="48" t="e">
        <f>VLOOKUP(C:C,'ИЗ ОСНОВЫ НОМЕНКЛАТУР'!D:F,3,0)</f>
        <v>#N/A</v>
      </c>
      <c r="AE3834" s="48" t="e">
        <f>VLOOKUP(C:C,'ИЗ ОСНОВЫ НОМЕНКЛАТУР'!D:H,5,0)</f>
        <v>#N/A</v>
      </c>
    </row>
    <row r="3835" spans="1:31" ht="9.6" customHeight="1" x14ac:dyDescent="0.2">
      <c r="A3835" s="45" t="s">
        <v>3579</v>
      </c>
      <c r="B3835" s="11"/>
      <c r="C3835" s="11" t="s">
        <v>3829</v>
      </c>
      <c r="D3835" s="44">
        <v>0</v>
      </c>
      <c r="E3835" s="44">
        <v>4</v>
      </c>
      <c r="F3835" s="48">
        <v>0</v>
      </c>
      <c r="G3835" s="48">
        <v>0</v>
      </c>
      <c r="H3835" s="44">
        <v>0</v>
      </c>
      <c r="I3835" s="44">
        <v>0</v>
      </c>
      <c r="J3835" s="44">
        <v>0</v>
      </c>
      <c r="K3835" s="48">
        <v>0</v>
      </c>
      <c r="L3835" s="49">
        <v>0</v>
      </c>
      <c r="M3835" s="49">
        <v>6186.79</v>
      </c>
      <c r="N3835" s="10">
        <v>0</v>
      </c>
      <c r="O3835" s="10">
        <v>0</v>
      </c>
      <c r="P3835" s="10">
        <v>0</v>
      </c>
      <c r="Q3835" s="10">
        <v>0</v>
      </c>
      <c r="R3835" s="10">
        <v>0</v>
      </c>
      <c r="S3835" s="10">
        <v>0</v>
      </c>
      <c r="T3835" s="50">
        <f t="shared" si="201"/>
        <v>0</v>
      </c>
      <c r="U3835" s="50">
        <f t="shared" si="201"/>
        <v>515.56583333333333</v>
      </c>
      <c r="V3835" s="50">
        <f t="shared" si="201"/>
        <v>0</v>
      </c>
      <c r="W3835" s="50">
        <f t="shared" si="201"/>
        <v>0</v>
      </c>
      <c r="X3835" s="50">
        <f t="shared" si="201"/>
        <v>0</v>
      </c>
      <c r="Y3835" s="50">
        <f t="shared" si="200"/>
        <v>0</v>
      </c>
      <c r="Z3835" s="50">
        <f t="shared" si="200"/>
        <v>0</v>
      </c>
      <c r="AA3835" s="50">
        <f t="shared" si="200"/>
        <v>0</v>
      </c>
      <c r="AB3835" s="50">
        <f t="shared" si="199"/>
        <v>515.56583333333333</v>
      </c>
      <c r="AC3835" s="48" t="str">
        <f>VLOOKUP(ПРОДАЖИ!C:C,'ИЗ ОСНОВЫ НОМЕНКЛАТУР'!D:E,2,0)</f>
        <v>Аксессуары для шкафов</v>
      </c>
      <c r="AD3835" s="48" t="str">
        <f>VLOOKUP(C:C,'ИЗ ОСНОВЫ НОМЕНКЛАТУР'!D:F,3,0)</f>
        <v>Шкаф/шкаф-купе наполнение (бренд Aristo)</v>
      </c>
      <c r="AE3835" s="48" t="str">
        <f>VLOOKUP(C:C,'ИЗ ОСНОВЫ НОМЕНКЛАТУР'!D:H,5,0)</f>
        <v>C</v>
      </c>
    </row>
    <row r="3836" spans="1:31" ht="9.6" customHeight="1" x14ac:dyDescent="0.2">
      <c r="A3836" s="45" t="s">
        <v>3579</v>
      </c>
      <c r="B3836" s="11"/>
      <c r="C3836" s="11" t="s">
        <v>3830</v>
      </c>
      <c r="D3836" s="44">
        <v>0</v>
      </c>
      <c r="E3836" s="44">
        <v>0</v>
      </c>
      <c r="F3836" s="48">
        <v>0</v>
      </c>
      <c r="G3836" s="48">
        <v>0</v>
      </c>
      <c r="H3836" s="44">
        <v>0</v>
      </c>
      <c r="I3836" s="44">
        <v>0</v>
      </c>
      <c r="J3836" s="44">
        <v>0</v>
      </c>
      <c r="K3836" s="48">
        <v>0</v>
      </c>
      <c r="L3836" s="49">
        <v>0</v>
      </c>
      <c r="M3836" s="49">
        <v>-0.01</v>
      </c>
      <c r="N3836" s="10">
        <v>0</v>
      </c>
      <c r="O3836" s="10">
        <v>0</v>
      </c>
      <c r="P3836" s="10">
        <v>0</v>
      </c>
      <c r="Q3836" s="10">
        <v>0</v>
      </c>
      <c r="R3836" s="10">
        <v>0</v>
      </c>
      <c r="S3836" s="10">
        <v>0</v>
      </c>
      <c r="T3836" s="50">
        <f t="shared" si="201"/>
        <v>0</v>
      </c>
      <c r="U3836" s="50">
        <f t="shared" si="201"/>
        <v>-8.3333333333333339E-4</v>
      </c>
      <c r="V3836" s="50">
        <f t="shared" si="201"/>
        <v>0</v>
      </c>
      <c r="W3836" s="50">
        <f t="shared" si="201"/>
        <v>0</v>
      </c>
      <c r="X3836" s="50">
        <f t="shared" si="201"/>
        <v>0</v>
      </c>
      <c r="Y3836" s="50">
        <f t="shared" si="200"/>
        <v>0</v>
      </c>
      <c r="Z3836" s="50">
        <f t="shared" si="200"/>
        <v>0</v>
      </c>
      <c r="AA3836" s="50">
        <f t="shared" si="200"/>
        <v>0</v>
      </c>
      <c r="AB3836" s="50">
        <f t="shared" si="199"/>
        <v>-8.3333333333333339E-4</v>
      </c>
      <c r="AC3836" s="48" t="str">
        <f>VLOOKUP(ПРОДАЖИ!C:C,'ИЗ ОСНОВЫ НОМЕНКЛАТУР'!D:E,2,0)</f>
        <v>Аксессуары для шкафов</v>
      </c>
      <c r="AD3836" s="48" t="str">
        <f>VLOOKUP(C:C,'ИЗ ОСНОВЫ НОМЕНКЛАТУР'!D:F,3,0)</f>
        <v>Шкаф/шкаф-купе наполнение (бренд Aristo)</v>
      </c>
      <c r="AE3836" s="48" t="str">
        <f>VLOOKUP(C:C,'ИЗ ОСНОВЫ НОМЕНКЛАТУР'!D:H,5,0)</f>
        <v>C</v>
      </c>
    </row>
    <row r="3837" spans="1:31" ht="9.6" customHeight="1" x14ac:dyDescent="0.2">
      <c r="A3837" s="45" t="s">
        <v>3579</v>
      </c>
      <c r="B3837" s="46" t="s">
        <v>3831</v>
      </c>
      <c r="C3837" s="46"/>
      <c r="D3837" s="44">
        <v>0</v>
      </c>
      <c r="E3837" s="44">
        <v>0</v>
      </c>
      <c r="F3837" s="48">
        <v>0</v>
      </c>
      <c r="G3837" s="48">
        <v>0</v>
      </c>
      <c r="H3837" s="44">
        <v>0</v>
      </c>
      <c r="I3837" s="44">
        <v>0</v>
      </c>
      <c r="J3837" s="44">
        <v>0</v>
      </c>
      <c r="K3837" s="48">
        <v>0</v>
      </c>
      <c r="L3837" s="49">
        <v>0</v>
      </c>
      <c r="M3837" s="49">
        <v>0</v>
      </c>
      <c r="N3837" s="10">
        <v>0</v>
      </c>
      <c r="O3837" s="10">
        <v>0</v>
      </c>
      <c r="P3837" s="10">
        <v>0</v>
      </c>
      <c r="Q3837" s="10">
        <v>0</v>
      </c>
      <c r="R3837" s="10">
        <v>0</v>
      </c>
      <c r="S3837" s="10">
        <v>0</v>
      </c>
      <c r="T3837" s="50">
        <f t="shared" si="201"/>
        <v>0</v>
      </c>
      <c r="U3837" s="50">
        <f t="shared" si="201"/>
        <v>0</v>
      </c>
      <c r="V3837" s="50">
        <f t="shared" si="201"/>
        <v>0</v>
      </c>
      <c r="W3837" s="50">
        <f t="shared" si="201"/>
        <v>0</v>
      </c>
      <c r="X3837" s="50">
        <f t="shared" si="201"/>
        <v>0</v>
      </c>
      <c r="Y3837" s="50">
        <f t="shared" si="200"/>
        <v>0</v>
      </c>
      <c r="Z3837" s="50">
        <f t="shared" si="200"/>
        <v>0</v>
      </c>
      <c r="AA3837" s="50">
        <f t="shared" si="200"/>
        <v>0</v>
      </c>
      <c r="AB3837" s="50">
        <f t="shared" si="199"/>
        <v>0</v>
      </c>
      <c r="AC3837" s="48" t="e">
        <f>VLOOKUP(ПРОДАЖИ!C:C,'ИЗ ОСНОВЫ НОМЕНКЛАТУР'!D:E,2,0)</f>
        <v>#N/A</v>
      </c>
      <c r="AD3837" s="48" t="e">
        <f>VLOOKUP(C:C,'ИЗ ОСНОВЫ НОМЕНКЛАТУР'!D:F,3,0)</f>
        <v>#N/A</v>
      </c>
      <c r="AE3837" s="48" t="e">
        <f>VLOOKUP(C:C,'ИЗ ОСНОВЫ НОМЕНКЛАТУР'!D:H,5,0)</f>
        <v>#N/A</v>
      </c>
    </row>
    <row r="3838" spans="1:31" ht="9.6" customHeight="1" x14ac:dyDescent="0.2">
      <c r="A3838" s="45" t="s">
        <v>3579</v>
      </c>
      <c r="B3838" s="11"/>
      <c r="C3838" s="11" t="s">
        <v>3832</v>
      </c>
      <c r="D3838" s="44">
        <v>0</v>
      </c>
      <c r="E3838" s="44">
        <v>0</v>
      </c>
      <c r="F3838" s="48">
        <v>0</v>
      </c>
      <c r="G3838" s="48">
        <v>0</v>
      </c>
      <c r="H3838" s="44">
        <v>0</v>
      </c>
      <c r="I3838" s="44">
        <v>2.5</v>
      </c>
      <c r="J3838" s="44">
        <v>0</v>
      </c>
      <c r="K3838" s="48">
        <v>0</v>
      </c>
      <c r="L3838" s="49">
        <v>0</v>
      </c>
      <c r="M3838" s="49">
        <v>0</v>
      </c>
      <c r="N3838" s="10">
        <v>0</v>
      </c>
      <c r="O3838" s="10">
        <v>0</v>
      </c>
      <c r="P3838" s="10">
        <v>0</v>
      </c>
      <c r="Q3838" s="10">
        <v>16300.67</v>
      </c>
      <c r="R3838" s="10">
        <v>0</v>
      </c>
      <c r="S3838" s="10">
        <v>0</v>
      </c>
      <c r="T3838" s="50">
        <f t="shared" si="201"/>
        <v>0</v>
      </c>
      <c r="U3838" s="50">
        <f t="shared" si="201"/>
        <v>0</v>
      </c>
      <c r="V3838" s="50">
        <f t="shared" si="201"/>
        <v>0</v>
      </c>
      <c r="W3838" s="50">
        <f t="shared" si="201"/>
        <v>0</v>
      </c>
      <c r="X3838" s="50">
        <f t="shared" si="201"/>
        <v>0</v>
      </c>
      <c r="Y3838" s="50">
        <f t="shared" si="200"/>
        <v>1358.3891666666666</v>
      </c>
      <c r="Z3838" s="50">
        <f t="shared" si="200"/>
        <v>0</v>
      </c>
      <c r="AA3838" s="50">
        <f t="shared" si="200"/>
        <v>0</v>
      </c>
      <c r="AB3838" s="50">
        <f t="shared" si="199"/>
        <v>1358.3891666666666</v>
      </c>
      <c r="AC3838" s="48" t="str">
        <f>VLOOKUP(ПРОДАЖИ!C:C,'ИЗ ОСНОВЫ НОМЕНКЛАТУР'!D:E,2,0)</f>
        <v>Аксессуары для шкафов</v>
      </c>
      <c r="AD3838" s="48" t="str">
        <f>VLOOKUP(C:C,'ИЗ ОСНОВЫ НОМЕНКЛАТУР'!D:F,3,0)</f>
        <v>Шкаф/шкаф-купе наполнение (бренд Aristo)</v>
      </c>
      <c r="AE3838" s="48" t="str">
        <f>VLOOKUP(C:C,'ИЗ ОСНОВЫ НОМЕНКЛАТУР'!D:H,5,0)</f>
        <v>C</v>
      </c>
    </row>
    <row r="3839" spans="1:31" ht="9.6" customHeight="1" x14ac:dyDescent="0.2">
      <c r="A3839" s="45" t="s">
        <v>3579</v>
      </c>
      <c r="B3839" s="11"/>
      <c r="C3839" s="11" t="s">
        <v>3833</v>
      </c>
      <c r="D3839" s="44">
        <v>0</v>
      </c>
      <c r="E3839" s="44">
        <v>0</v>
      </c>
      <c r="F3839" s="48">
        <v>0</v>
      </c>
      <c r="G3839" s="48">
        <v>0</v>
      </c>
      <c r="H3839" s="44">
        <v>0</v>
      </c>
      <c r="I3839" s="44">
        <v>150</v>
      </c>
      <c r="J3839" s="44">
        <v>0</v>
      </c>
      <c r="K3839" s="48">
        <v>0</v>
      </c>
      <c r="L3839" s="49">
        <v>0</v>
      </c>
      <c r="M3839" s="49">
        <v>0</v>
      </c>
      <c r="N3839" s="10">
        <v>0</v>
      </c>
      <c r="O3839" s="10">
        <v>0</v>
      </c>
      <c r="P3839" s="10">
        <v>0</v>
      </c>
      <c r="Q3839" s="10">
        <v>108998.63</v>
      </c>
      <c r="R3839" s="10">
        <v>0</v>
      </c>
      <c r="S3839" s="10">
        <v>0</v>
      </c>
      <c r="T3839" s="50">
        <f t="shared" si="201"/>
        <v>0</v>
      </c>
      <c r="U3839" s="50">
        <f t="shared" si="201"/>
        <v>0</v>
      </c>
      <c r="V3839" s="50">
        <f t="shared" si="201"/>
        <v>0</v>
      </c>
      <c r="W3839" s="50">
        <f t="shared" si="201"/>
        <v>0</v>
      </c>
      <c r="X3839" s="50">
        <f t="shared" si="201"/>
        <v>0</v>
      </c>
      <c r="Y3839" s="50">
        <f t="shared" si="200"/>
        <v>9083.2191666666677</v>
      </c>
      <c r="Z3839" s="50">
        <f t="shared" si="200"/>
        <v>0</v>
      </c>
      <c r="AA3839" s="50">
        <f t="shared" si="200"/>
        <v>0</v>
      </c>
      <c r="AB3839" s="50">
        <f t="shared" si="199"/>
        <v>9083.2191666666677</v>
      </c>
      <c r="AC3839" s="48" t="str">
        <f>VLOOKUP(ПРОДАЖИ!C:C,'ИЗ ОСНОВЫ НОМЕНКЛАТУР'!D:E,2,0)</f>
        <v>Аксессуары для шкафов</v>
      </c>
      <c r="AD3839" s="48" t="str">
        <f>VLOOKUP(C:C,'ИЗ ОСНОВЫ НОМЕНКЛАТУР'!D:F,3,0)</f>
        <v>Шкаф/шкаф-купе наполнение (бренд Aristo)</v>
      </c>
      <c r="AE3839" s="48" t="str">
        <f>VLOOKUP(C:C,'ИЗ ОСНОВЫ НОМЕНКЛАТУР'!D:H,5,0)</f>
        <v>B</v>
      </c>
    </row>
    <row r="3840" spans="1:31" ht="9.6" customHeight="1" x14ac:dyDescent="0.2">
      <c r="A3840" s="45" t="s">
        <v>3579</v>
      </c>
      <c r="B3840" s="11"/>
      <c r="C3840" s="11" t="s">
        <v>3834</v>
      </c>
      <c r="D3840" s="44">
        <v>0</v>
      </c>
      <c r="E3840" s="44">
        <v>0</v>
      </c>
      <c r="F3840" s="48">
        <v>0</v>
      </c>
      <c r="G3840" s="48">
        <v>0</v>
      </c>
      <c r="H3840" s="44">
        <v>0</v>
      </c>
      <c r="I3840" s="44">
        <v>2.5</v>
      </c>
      <c r="J3840" s="44">
        <v>0</v>
      </c>
      <c r="K3840" s="48">
        <v>0</v>
      </c>
      <c r="L3840" s="49">
        <v>0</v>
      </c>
      <c r="M3840" s="49">
        <v>0</v>
      </c>
      <c r="N3840" s="10">
        <v>0</v>
      </c>
      <c r="O3840" s="10">
        <v>0</v>
      </c>
      <c r="P3840" s="10">
        <v>0</v>
      </c>
      <c r="Q3840" s="10">
        <v>7361.55</v>
      </c>
      <c r="R3840" s="10">
        <v>0</v>
      </c>
      <c r="S3840" s="10">
        <v>0</v>
      </c>
      <c r="T3840" s="50">
        <f t="shared" si="201"/>
        <v>0</v>
      </c>
      <c r="U3840" s="50">
        <f t="shared" si="201"/>
        <v>0</v>
      </c>
      <c r="V3840" s="50">
        <f t="shared" si="201"/>
        <v>0</v>
      </c>
      <c r="W3840" s="50">
        <f t="shared" si="201"/>
        <v>0</v>
      </c>
      <c r="X3840" s="50">
        <f t="shared" si="201"/>
        <v>0</v>
      </c>
      <c r="Y3840" s="50">
        <f t="shared" si="200"/>
        <v>613.46249999999998</v>
      </c>
      <c r="Z3840" s="50">
        <f t="shared" si="200"/>
        <v>0</v>
      </c>
      <c r="AA3840" s="50">
        <f t="shared" si="200"/>
        <v>0</v>
      </c>
      <c r="AB3840" s="50">
        <f t="shared" si="199"/>
        <v>613.46249999999998</v>
      </c>
      <c r="AC3840" s="48" t="str">
        <f>VLOOKUP(ПРОДАЖИ!C:C,'ИЗ ОСНОВЫ НОМЕНКЛАТУР'!D:E,2,0)</f>
        <v>Аксессуары для шкафов</v>
      </c>
      <c r="AD3840" s="48" t="str">
        <f>VLOOKUP(C:C,'ИЗ ОСНОВЫ НОМЕНКЛАТУР'!D:F,3,0)</f>
        <v>Шкаф/шкаф-купе наполнение (бренд Aristo)</v>
      </c>
      <c r="AE3840" s="48" t="str">
        <f>VLOOKUP(C:C,'ИЗ ОСНОВЫ НОМЕНКЛАТУР'!D:H,5,0)</f>
        <v>C</v>
      </c>
    </row>
    <row r="3841" spans="1:31" ht="9.6" customHeight="1" x14ac:dyDescent="0.2">
      <c r="A3841" s="45" t="s">
        <v>3579</v>
      </c>
      <c r="B3841" s="11"/>
      <c r="C3841" s="11" t="s">
        <v>3835</v>
      </c>
      <c r="D3841" s="44">
        <v>0</v>
      </c>
      <c r="E3841" s="44">
        <v>0</v>
      </c>
      <c r="F3841" s="48">
        <v>5</v>
      </c>
      <c r="G3841" s="48">
        <v>0</v>
      </c>
      <c r="H3841" s="44">
        <v>0</v>
      </c>
      <c r="I3841" s="44">
        <v>14</v>
      </c>
      <c r="J3841" s="44">
        <v>0</v>
      </c>
      <c r="K3841" s="48">
        <v>0</v>
      </c>
      <c r="L3841" s="49">
        <v>0</v>
      </c>
      <c r="M3841" s="49">
        <v>0</v>
      </c>
      <c r="N3841" s="10">
        <v>21619.74</v>
      </c>
      <c r="O3841" s="10">
        <v>0</v>
      </c>
      <c r="P3841" s="10">
        <v>0</v>
      </c>
      <c r="Q3841" s="10">
        <v>61925.95</v>
      </c>
      <c r="R3841" s="10">
        <v>0</v>
      </c>
      <c r="S3841" s="10">
        <v>0</v>
      </c>
      <c r="T3841" s="50">
        <f t="shared" si="201"/>
        <v>0</v>
      </c>
      <c r="U3841" s="50">
        <f t="shared" si="201"/>
        <v>0</v>
      </c>
      <c r="V3841" s="50">
        <f t="shared" si="201"/>
        <v>1801.6450000000002</v>
      </c>
      <c r="W3841" s="50">
        <f t="shared" si="201"/>
        <v>0</v>
      </c>
      <c r="X3841" s="50">
        <f t="shared" si="201"/>
        <v>0</v>
      </c>
      <c r="Y3841" s="50">
        <f t="shared" si="200"/>
        <v>5160.4958333333334</v>
      </c>
      <c r="Z3841" s="50">
        <f t="shared" si="200"/>
        <v>0</v>
      </c>
      <c r="AA3841" s="50">
        <f t="shared" si="200"/>
        <v>0</v>
      </c>
      <c r="AB3841" s="50">
        <f t="shared" si="199"/>
        <v>6962.1408333333338</v>
      </c>
      <c r="AC3841" s="48" t="str">
        <f>VLOOKUP(ПРОДАЖИ!C:C,'ИЗ ОСНОВЫ НОМЕНКЛАТУР'!D:E,2,0)</f>
        <v>Аксессуары для шкафов</v>
      </c>
      <c r="AD3841" s="48" t="str">
        <f>VLOOKUP(C:C,'ИЗ ОСНОВЫ НОМЕНКЛАТУР'!D:F,3,0)</f>
        <v>Шкаф/шкаф-купе наполнение (бренд Aristo)</v>
      </c>
      <c r="AE3841" s="48" t="str">
        <f>VLOOKUP(C:C,'ИЗ ОСНОВЫ НОМЕНКЛАТУР'!D:H,5,0)</f>
        <v>C</v>
      </c>
    </row>
    <row r="3842" spans="1:31" ht="9.6" customHeight="1" x14ac:dyDescent="0.2">
      <c r="A3842" s="45" t="s">
        <v>3579</v>
      </c>
      <c r="B3842" s="11"/>
      <c r="C3842" s="11" t="s">
        <v>3836</v>
      </c>
      <c r="D3842" s="44">
        <v>0</v>
      </c>
      <c r="E3842" s="44">
        <v>0</v>
      </c>
      <c r="F3842" s="48">
        <v>0</v>
      </c>
      <c r="G3842" s="48">
        <v>0</v>
      </c>
      <c r="H3842" s="44">
        <v>0</v>
      </c>
      <c r="I3842" s="44">
        <v>8</v>
      </c>
      <c r="J3842" s="44">
        <v>0</v>
      </c>
      <c r="K3842" s="48">
        <v>0</v>
      </c>
      <c r="L3842" s="49">
        <v>0</v>
      </c>
      <c r="M3842" s="49">
        <v>0</v>
      </c>
      <c r="N3842" s="10">
        <v>0</v>
      </c>
      <c r="O3842" s="10">
        <v>0</v>
      </c>
      <c r="P3842" s="10">
        <v>0</v>
      </c>
      <c r="Q3842" s="10">
        <v>51726.48</v>
      </c>
      <c r="R3842" s="10">
        <v>0</v>
      </c>
      <c r="S3842" s="10">
        <v>0</v>
      </c>
      <c r="T3842" s="50">
        <f t="shared" si="201"/>
        <v>0</v>
      </c>
      <c r="U3842" s="50">
        <f t="shared" si="201"/>
        <v>0</v>
      </c>
      <c r="V3842" s="50">
        <f t="shared" si="201"/>
        <v>0</v>
      </c>
      <c r="W3842" s="50">
        <f t="shared" si="201"/>
        <v>0</v>
      </c>
      <c r="X3842" s="50">
        <f t="shared" si="201"/>
        <v>0</v>
      </c>
      <c r="Y3842" s="50">
        <f t="shared" si="200"/>
        <v>4310.54</v>
      </c>
      <c r="Z3842" s="50">
        <f t="shared" si="200"/>
        <v>0</v>
      </c>
      <c r="AA3842" s="50">
        <f t="shared" si="200"/>
        <v>0</v>
      </c>
      <c r="AB3842" s="50">
        <f t="shared" si="199"/>
        <v>4310.54</v>
      </c>
      <c r="AC3842" s="48" t="str">
        <f>VLOOKUP(ПРОДАЖИ!C:C,'ИЗ ОСНОВЫ НОМЕНКЛАТУР'!D:E,2,0)</f>
        <v>Аксессуары для шкафов</v>
      </c>
      <c r="AD3842" s="48" t="str">
        <f>VLOOKUP(C:C,'ИЗ ОСНОВЫ НОМЕНКЛАТУР'!D:F,3,0)</f>
        <v>Шкаф/шкаф-купе наполнение (бренд Aristo)</v>
      </c>
      <c r="AE3842" s="48" t="str">
        <f>VLOOKUP(C:C,'ИЗ ОСНОВЫ НОМЕНКЛАТУР'!D:H,5,0)</f>
        <v>C</v>
      </c>
    </row>
    <row r="3843" spans="1:31" ht="9.6" customHeight="1" x14ac:dyDescent="0.2">
      <c r="A3843" s="45" t="s">
        <v>3579</v>
      </c>
      <c r="B3843" s="11"/>
      <c r="C3843" s="11" t="s">
        <v>3837</v>
      </c>
      <c r="D3843" s="44">
        <v>0</v>
      </c>
      <c r="E3843" s="44">
        <v>0</v>
      </c>
      <c r="F3843" s="48">
        <v>0</v>
      </c>
      <c r="G3843" s="48">
        <v>0</v>
      </c>
      <c r="H3843" s="44">
        <v>0</v>
      </c>
      <c r="I3843" s="44">
        <v>17.5</v>
      </c>
      <c r="J3843" s="44">
        <v>0</v>
      </c>
      <c r="K3843" s="48">
        <v>0</v>
      </c>
      <c r="L3843" s="49">
        <v>0</v>
      </c>
      <c r="M3843" s="49">
        <v>0</v>
      </c>
      <c r="N3843" s="10">
        <v>0</v>
      </c>
      <c r="O3843" s="10">
        <v>0</v>
      </c>
      <c r="P3843" s="10">
        <v>0</v>
      </c>
      <c r="Q3843" s="10">
        <v>101778.23</v>
      </c>
      <c r="R3843" s="10">
        <v>0</v>
      </c>
      <c r="S3843" s="10">
        <v>0</v>
      </c>
      <c r="T3843" s="50">
        <f t="shared" si="201"/>
        <v>0</v>
      </c>
      <c r="U3843" s="50">
        <f t="shared" si="201"/>
        <v>0</v>
      </c>
      <c r="V3843" s="50">
        <f t="shared" si="201"/>
        <v>0</v>
      </c>
      <c r="W3843" s="50">
        <f t="shared" si="201"/>
        <v>0</v>
      </c>
      <c r="X3843" s="50">
        <f t="shared" si="201"/>
        <v>0</v>
      </c>
      <c r="Y3843" s="50">
        <f t="shared" si="200"/>
        <v>8481.5191666666669</v>
      </c>
      <c r="Z3843" s="50">
        <f t="shared" si="200"/>
        <v>0</v>
      </c>
      <c r="AA3843" s="50">
        <f t="shared" si="200"/>
        <v>0</v>
      </c>
      <c r="AB3843" s="50">
        <f t="shared" si="199"/>
        <v>8481.5191666666669</v>
      </c>
      <c r="AC3843" s="48" t="str">
        <f>VLOOKUP(ПРОДАЖИ!C:C,'ИЗ ОСНОВЫ НОМЕНКЛАТУР'!D:E,2,0)</f>
        <v>Аксессуары для шкафов</v>
      </c>
      <c r="AD3843" s="48" t="str">
        <f>VLOOKUP(C:C,'ИЗ ОСНОВЫ НОМЕНКЛАТУР'!D:F,3,0)</f>
        <v>Шкаф/шкаф-купе наполнение (бренд Aristo)</v>
      </c>
      <c r="AE3843" s="48" t="str">
        <f>VLOOKUP(C:C,'ИЗ ОСНОВЫ НОМЕНКЛАТУР'!D:H,5,0)</f>
        <v>C</v>
      </c>
    </row>
    <row r="3844" spans="1:31" ht="9.6" customHeight="1" x14ac:dyDescent="0.2">
      <c r="A3844" s="45" t="s">
        <v>3579</v>
      </c>
      <c r="B3844" s="11"/>
      <c r="C3844" s="11" t="s">
        <v>3838</v>
      </c>
      <c r="D3844" s="44">
        <v>0</v>
      </c>
      <c r="E3844" s="44">
        <v>0</v>
      </c>
      <c r="F3844" s="48">
        <v>0</v>
      </c>
      <c r="G3844" s="48">
        <v>0</v>
      </c>
      <c r="H3844" s="44">
        <v>0</v>
      </c>
      <c r="I3844" s="44">
        <v>16</v>
      </c>
      <c r="J3844" s="44">
        <v>0</v>
      </c>
      <c r="K3844" s="48">
        <v>0</v>
      </c>
      <c r="L3844" s="49">
        <v>0</v>
      </c>
      <c r="M3844" s="49">
        <v>0</v>
      </c>
      <c r="N3844" s="10">
        <v>0</v>
      </c>
      <c r="O3844" s="10">
        <v>0</v>
      </c>
      <c r="P3844" s="10">
        <v>0</v>
      </c>
      <c r="Q3844" s="10">
        <v>67457.48</v>
      </c>
      <c r="R3844" s="10">
        <v>0</v>
      </c>
      <c r="S3844" s="10">
        <v>0</v>
      </c>
      <c r="T3844" s="50">
        <f t="shared" si="201"/>
        <v>0</v>
      </c>
      <c r="U3844" s="50">
        <f t="shared" si="201"/>
        <v>0</v>
      </c>
      <c r="V3844" s="50">
        <f t="shared" si="201"/>
        <v>0</v>
      </c>
      <c r="W3844" s="50">
        <f t="shared" si="201"/>
        <v>0</v>
      </c>
      <c r="X3844" s="50">
        <f t="shared" si="201"/>
        <v>0</v>
      </c>
      <c r="Y3844" s="50">
        <f t="shared" si="200"/>
        <v>5621.456666666666</v>
      </c>
      <c r="Z3844" s="50">
        <f t="shared" si="200"/>
        <v>0</v>
      </c>
      <c r="AA3844" s="50">
        <f t="shared" si="200"/>
        <v>0</v>
      </c>
      <c r="AB3844" s="50">
        <f t="shared" ref="AB3844:AB3907" si="202">T3844+U3844+V3844+W3844+X3844+Y3844+Z3844+AA3844</f>
        <v>5621.456666666666</v>
      </c>
      <c r="AC3844" s="48" t="str">
        <f>VLOOKUP(ПРОДАЖИ!C:C,'ИЗ ОСНОВЫ НОМЕНКЛАТУР'!D:E,2,0)</f>
        <v>Аксессуары для шкафов</v>
      </c>
      <c r="AD3844" s="48" t="str">
        <f>VLOOKUP(C:C,'ИЗ ОСНОВЫ НОМЕНКЛАТУР'!D:F,3,0)</f>
        <v>Шкаф/шкаф-купе наполнение (бренд Aristo)</v>
      </c>
      <c r="AE3844" s="48" t="str">
        <f>VLOOKUP(C:C,'ИЗ ОСНОВЫ НОМЕНКЛАТУР'!D:H,5,0)</f>
        <v>C</v>
      </c>
    </row>
    <row r="3845" spans="1:31" ht="9.6" customHeight="1" x14ac:dyDescent="0.2">
      <c r="A3845" s="45" t="s">
        <v>3579</v>
      </c>
      <c r="B3845" s="11"/>
      <c r="C3845" s="11" t="s">
        <v>3839</v>
      </c>
      <c r="D3845" s="44">
        <v>0</v>
      </c>
      <c r="E3845" s="44">
        <v>0</v>
      </c>
      <c r="F3845" s="48">
        <v>0.66700000000000004</v>
      </c>
      <c r="G3845" s="48">
        <v>0</v>
      </c>
      <c r="H3845" s="44">
        <v>0</v>
      </c>
      <c r="I3845" s="44">
        <v>17</v>
      </c>
      <c r="J3845" s="44">
        <v>0</v>
      </c>
      <c r="K3845" s="48">
        <v>0</v>
      </c>
      <c r="L3845" s="49">
        <v>0</v>
      </c>
      <c r="M3845" s="49">
        <v>0</v>
      </c>
      <c r="N3845" s="10">
        <v>1844.6</v>
      </c>
      <c r="O3845" s="10">
        <v>0</v>
      </c>
      <c r="P3845" s="10">
        <v>0</v>
      </c>
      <c r="Q3845" s="10">
        <v>45672.37</v>
      </c>
      <c r="R3845" s="10">
        <v>0</v>
      </c>
      <c r="S3845" s="10">
        <v>0</v>
      </c>
      <c r="T3845" s="50">
        <f t="shared" ref="T3845:AA3878" si="203">L3845/12</f>
        <v>0</v>
      </c>
      <c r="U3845" s="50">
        <f t="shared" si="203"/>
        <v>0</v>
      </c>
      <c r="V3845" s="50">
        <f t="shared" si="203"/>
        <v>153.71666666666667</v>
      </c>
      <c r="W3845" s="50">
        <f t="shared" si="203"/>
        <v>0</v>
      </c>
      <c r="X3845" s="50">
        <f t="shared" si="203"/>
        <v>0</v>
      </c>
      <c r="Y3845" s="50">
        <f t="shared" si="200"/>
        <v>3806.0308333333337</v>
      </c>
      <c r="Z3845" s="50">
        <f t="shared" si="200"/>
        <v>0</v>
      </c>
      <c r="AA3845" s="50">
        <f t="shared" si="200"/>
        <v>0</v>
      </c>
      <c r="AB3845" s="50">
        <f t="shared" si="202"/>
        <v>3959.7475000000004</v>
      </c>
      <c r="AC3845" s="48" t="str">
        <f>VLOOKUP(ПРОДАЖИ!C:C,'ИЗ ОСНОВЫ НОМЕНКЛАТУР'!D:E,2,0)</f>
        <v>Аксессуары для шкафов</v>
      </c>
      <c r="AD3845" s="48" t="str">
        <f>VLOOKUP(C:C,'ИЗ ОСНОВЫ НОМЕНКЛАТУР'!D:F,3,0)</f>
        <v>Шкаф/шкаф-купе наполнение (бренд Aristo)</v>
      </c>
      <c r="AE3845" s="48" t="str">
        <f>VLOOKUP(C:C,'ИЗ ОСНОВЫ НОМЕНКЛАТУР'!D:H,5,0)</f>
        <v>C</v>
      </c>
    </row>
    <row r="3846" spans="1:31" ht="9.6" customHeight="1" x14ac:dyDescent="0.2">
      <c r="A3846" s="45" t="s">
        <v>3579</v>
      </c>
      <c r="B3846" s="11"/>
      <c r="C3846" s="11" t="s">
        <v>3840</v>
      </c>
      <c r="D3846" s="44">
        <v>0</v>
      </c>
      <c r="E3846" s="44">
        <v>0</v>
      </c>
      <c r="F3846" s="48">
        <v>0</v>
      </c>
      <c r="G3846" s="48">
        <v>0</v>
      </c>
      <c r="H3846" s="44">
        <v>0</v>
      </c>
      <c r="I3846" s="44">
        <v>8</v>
      </c>
      <c r="J3846" s="44">
        <v>0</v>
      </c>
      <c r="K3846" s="48">
        <v>0</v>
      </c>
      <c r="L3846" s="49">
        <v>0</v>
      </c>
      <c r="M3846" s="49">
        <v>0</v>
      </c>
      <c r="N3846" s="10">
        <v>0</v>
      </c>
      <c r="O3846" s="10">
        <v>0</v>
      </c>
      <c r="P3846" s="10">
        <v>0</v>
      </c>
      <c r="Q3846" s="10">
        <v>23555.05</v>
      </c>
      <c r="R3846" s="10">
        <v>0</v>
      </c>
      <c r="S3846" s="10">
        <v>0</v>
      </c>
      <c r="T3846" s="50">
        <f t="shared" si="203"/>
        <v>0</v>
      </c>
      <c r="U3846" s="50">
        <f t="shared" si="203"/>
        <v>0</v>
      </c>
      <c r="V3846" s="50">
        <f t="shared" si="203"/>
        <v>0</v>
      </c>
      <c r="W3846" s="50">
        <f t="shared" si="203"/>
        <v>0</v>
      </c>
      <c r="X3846" s="50">
        <f t="shared" si="203"/>
        <v>0</v>
      </c>
      <c r="Y3846" s="50">
        <f t="shared" si="200"/>
        <v>1962.9208333333333</v>
      </c>
      <c r="Z3846" s="50">
        <f t="shared" si="200"/>
        <v>0</v>
      </c>
      <c r="AA3846" s="50">
        <f t="shared" si="200"/>
        <v>0</v>
      </c>
      <c r="AB3846" s="50">
        <f t="shared" si="202"/>
        <v>1962.9208333333333</v>
      </c>
      <c r="AC3846" s="48" t="str">
        <f>VLOOKUP(ПРОДАЖИ!C:C,'ИЗ ОСНОВЫ НОМЕНКЛАТУР'!D:E,2,0)</f>
        <v>Аксессуары для шкафов</v>
      </c>
      <c r="AD3846" s="48" t="str">
        <f>VLOOKUP(C:C,'ИЗ ОСНОВЫ НОМЕНКЛАТУР'!D:F,3,0)</f>
        <v>Шкаф/шкаф-купе наполнение (бренд Aristo)</v>
      </c>
      <c r="AE3846" s="48" t="str">
        <f>VLOOKUP(C:C,'ИЗ ОСНОВЫ НОМЕНКЛАТУР'!D:H,5,0)</f>
        <v>C</v>
      </c>
    </row>
    <row r="3847" spans="1:31" ht="9.6" customHeight="1" x14ac:dyDescent="0.2">
      <c r="A3847" s="45" t="s">
        <v>3579</v>
      </c>
      <c r="B3847" s="11"/>
      <c r="C3847" s="11" t="s">
        <v>3841</v>
      </c>
      <c r="D3847" s="44">
        <v>0</v>
      </c>
      <c r="E3847" s="44">
        <v>0</v>
      </c>
      <c r="F3847" s="48">
        <v>0</v>
      </c>
      <c r="G3847" s="48">
        <v>0</v>
      </c>
      <c r="H3847" s="44">
        <v>0</v>
      </c>
      <c r="I3847" s="44">
        <v>5.5</v>
      </c>
      <c r="J3847" s="44">
        <v>0</v>
      </c>
      <c r="K3847" s="48">
        <v>0</v>
      </c>
      <c r="L3847" s="49">
        <v>0</v>
      </c>
      <c r="M3847" s="49">
        <v>0</v>
      </c>
      <c r="N3847" s="10">
        <v>0</v>
      </c>
      <c r="O3847" s="10">
        <v>0</v>
      </c>
      <c r="P3847" s="10">
        <v>0</v>
      </c>
      <c r="Q3847" s="10">
        <v>34676.339999999997</v>
      </c>
      <c r="R3847" s="10">
        <v>0</v>
      </c>
      <c r="S3847" s="10">
        <v>0</v>
      </c>
      <c r="T3847" s="50">
        <f t="shared" si="203"/>
        <v>0</v>
      </c>
      <c r="U3847" s="50">
        <f t="shared" si="203"/>
        <v>0</v>
      </c>
      <c r="V3847" s="50">
        <f t="shared" si="203"/>
        <v>0</v>
      </c>
      <c r="W3847" s="50">
        <f t="shared" si="203"/>
        <v>0</v>
      </c>
      <c r="X3847" s="50">
        <f t="shared" si="203"/>
        <v>0</v>
      </c>
      <c r="Y3847" s="50">
        <f t="shared" si="200"/>
        <v>2889.6949999999997</v>
      </c>
      <c r="Z3847" s="50">
        <f t="shared" si="200"/>
        <v>0</v>
      </c>
      <c r="AA3847" s="50">
        <f t="shared" si="200"/>
        <v>0</v>
      </c>
      <c r="AB3847" s="50">
        <f t="shared" si="202"/>
        <v>2889.6949999999997</v>
      </c>
      <c r="AC3847" s="48" t="str">
        <f>VLOOKUP(ПРОДАЖИ!C:C,'ИЗ ОСНОВЫ НОМЕНКЛАТУР'!D:E,2,0)</f>
        <v>Аксессуары для шкафов</v>
      </c>
      <c r="AD3847" s="48" t="str">
        <f>VLOOKUP(C:C,'ИЗ ОСНОВЫ НОМЕНКЛАТУР'!D:F,3,0)</f>
        <v>Шкаф/шкаф-купе наполнение (бренд Aristo)</v>
      </c>
      <c r="AE3847" s="48" t="str">
        <f>VLOOKUP(C:C,'ИЗ ОСНОВЫ НОМЕНКЛАТУР'!D:H,5,0)</f>
        <v>C</v>
      </c>
    </row>
    <row r="3848" spans="1:31" ht="9.6" customHeight="1" x14ac:dyDescent="0.2">
      <c r="A3848" s="45" t="s">
        <v>3579</v>
      </c>
      <c r="B3848" s="11"/>
      <c r="C3848" s="11" t="s">
        <v>3842</v>
      </c>
      <c r="D3848" s="44">
        <v>0</v>
      </c>
      <c r="E3848" s="44">
        <v>0</v>
      </c>
      <c r="F3848" s="48">
        <v>0</v>
      </c>
      <c r="G3848" s="48">
        <v>0</v>
      </c>
      <c r="H3848" s="44">
        <v>0</v>
      </c>
      <c r="I3848" s="44">
        <v>10</v>
      </c>
      <c r="J3848" s="44">
        <v>0</v>
      </c>
      <c r="K3848" s="48">
        <v>0</v>
      </c>
      <c r="L3848" s="49">
        <v>0</v>
      </c>
      <c r="M3848" s="49">
        <v>0</v>
      </c>
      <c r="N3848" s="10">
        <v>0</v>
      </c>
      <c r="O3848" s="10">
        <v>0</v>
      </c>
      <c r="P3848" s="10">
        <v>0</v>
      </c>
      <c r="Q3848" s="10">
        <v>25165.599999999999</v>
      </c>
      <c r="R3848" s="10">
        <v>0</v>
      </c>
      <c r="S3848" s="10">
        <v>0</v>
      </c>
      <c r="T3848" s="50">
        <f t="shared" si="203"/>
        <v>0</v>
      </c>
      <c r="U3848" s="50">
        <f t="shared" si="203"/>
        <v>0</v>
      </c>
      <c r="V3848" s="50">
        <f t="shared" si="203"/>
        <v>0</v>
      </c>
      <c r="W3848" s="50">
        <f t="shared" si="203"/>
        <v>0</v>
      </c>
      <c r="X3848" s="50">
        <f t="shared" si="203"/>
        <v>0</v>
      </c>
      <c r="Y3848" s="50">
        <f t="shared" si="200"/>
        <v>2097.1333333333332</v>
      </c>
      <c r="Z3848" s="50">
        <f t="shared" si="200"/>
        <v>0</v>
      </c>
      <c r="AA3848" s="50">
        <f t="shared" si="200"/>
        <v>0</v>
      </c>
      <c r="AB3848" s="50">
        <f t="shared" si="202"/>
        <v>2097.1333333333332</v>
      </c>
      <c r="AC3848" s="48" t="str">
        <f>VLOOKUP(ПРОДАЖИ!C:C,'ИЗ ОСНОВЫ НОМЕНКЛАТУР'!D:E,2,0)</f>
        <v>Аксессуары для шкафов</v>
      </c>
      <c r="AD3848" s="48" t="str">
        <f>VLOOKUP(C:C,'ИЗ ОСНОВЫ НОМЕНКЛАТУР'!D:F,3,0)</f>
        <v>Шкаф/шкаф-купе наполнение (бренд Aristo)</v>
      </c>
      <c r="AE3848" s="48" t="str">
        <f>VLOOKUP(C:C,'ИЗ ОСНОВЫ НОМЕНКЛАТУР'!D:H,5,0)</f>
        <v>C</v>
      </c>
    </row>
    <row r="3849" spans="1:31" ht="9.6" customHeight="1" x14ac:dyDescent="0.2">
      <c r="A3849" s="45" t="s">
        <v>3579</v>
      </c>
      <c r="B3849" s="11"/>
      <c r="C3849" s="11" t="s">
        <v>3843</v>
      </c>
      <c r="D3849" s="44">
        <v>0</v>
      </c>
      <c r="E3849" s="44">
        <v>0</v>
      </c>
      <c r="F3849" s="48">
        <v>0.66700000000000004</v>
      </c>
      <c r="G3849" s="48">
        <v>0</v>
      </c>
      <c r="H3849" s="44">
        <v>0</v>
      </c>
      <c r="I3849" s="44">
        <v>8.5</v>
      </c>
      <c r="J3849" s="44">
        <v>0</v>
      </c>
      <c r="K3849" s="48">
        <v>0</v>
      </c>
      <c r="L3849" s="49">
        <v>0</v>
      </c>
      <c r="M3849" s="49">
        <v>0</v>
      </c>
      <c r="N3849" s="10">
        <v>3329.27</v>
      </c>
      <c r="O3849" s="10">
        <v>0</v>
      </c>
      <c r="P3849" s="10">
        <v>0</v>
      </c>
      <c r="Q3849" s="10">
        <v>44045.08</v>
      </c>
      <c r="R3849" s="10">
        <v>0</v>
      </c>
      <c r="S3849" s="10">
        <v>0</v>
      </c>
      <c r="T3849" s="50">
        <f t="shared" si="203"/>
        <v>0</v>
      </c>
      <c r="U3849" s="50">
        <f t="shared" si="203"/>
        <v>0</v>
      </c>
      <c r="V3849" s="50">
        <f t="shared" si="203"/>
        <v>277.43916666666667</v>
      </c>
      <c r="W3849" s="50">
        <f t="shared" si="203"/>
        <v>0</v>
      </c>
      <c r="X3849" s="50">
        <f t="shared" si="203"/>
        <v>0</v>
      </c>
      <c r="Y3849" s="50">
        <f t="shared" si="203"/>
        <v>3670.4233333333336</v>
      </c>
      <c r="Z3849" s="50">
        <f t="shared" si="203"/>
        <v>0</v>
      </c>
      <c r="AA3849" s="50">
        <f t="shared" si="203"/>
        <v>0</v>
      </c>
      <c r="AB3849" s="50">
        <f t="shared" si="202"/>
        <v>3947.8625000000002</v>
      </c>
      <c r="AC3849" s="48" t="str">
        <f>VLOOKUP(ПРОДАЖИ!C:C,'ИЗ ОСНОВЫ НОМЕНКЛАТУР'!D:E,2,0)</f>
        <v>Аксессуары для шкафов</v>
      </c>
      <c r="AD3849" s="48" t="str">
        <f>VLOOKUP(C:C,'ИЗ ОСНОВЫ НОМЕНКЛАТУР'!D:F,3,0)</f>
        <v>Шкаф/шкаф-купе наполнение (бренд Aristo)</v>
      </c>
      <c r="AE3849" s="48" t="str">
        <f>VLOOKUP(C:C,'ИЗ ОСНОВЫ НОМЕНКЛАТУР'!D:H,5,0)</f>
        <v>C</v>
      </c>
    </row>
    <row r="3850" spans="1:31" ht="9.6" customHeight="1" x14ac:dyDescent="0.2">
      <c r="A3850" s="45" t="s">
        <v>3579</v>
      </c>
      <c r="B3850" s="11"/>
      <c r="C3850" s="11" t="s">
        <v>3844</v>
      </c>
      <c r="D3850" s="44">
        <v>0</v>
      </c>
      <c r="E3850" s="44">
        <v>0</v>
      </c>
      <c r="F3850" s="48">
        <v>0</v>
      </c>
      <c r="G3850" s="48">
        <v>0</v>
      </c>
      <c r="H3850" s="44">
        <v>0</v>
      </c>
      <c r="I3850" s="44">
        <v>3</v>
      </c>
      <c r="J3850" s="44">
        <v>0</v>
      </c>
      <c r="K3850" s="48">
        <v>0</v>
      </c>
      <c r="L3850" s="49">
        <v>0</v>
      </c>
      <c r="M3850" s="49">
        <v>0</v>
      </c>
      <c r="N3850" s="10">
        <v>0</v>
      </c>
      <c r="O3850" s="10">
        <v>0</v>
      </c>
      <c r="P3850" s="10">
        <v>0</v>
      </c>
      <c r="Q3850" s="10">
        <v>8373.5499999999993</v>
      </c>
      <c r="R3850" s="10">
        <v>0</v>
      </c>
      <c r="S3850" s="10">
        <v>0</v>
      </c>
      <c r="T3850" s="50">
        <f t="shared" si="203"/>
        <v>0</v>
      </c>
      <c r="U3850" s="50">
        <f t="shared" si="203"/>
        <v>0</v>
      </c>
      <c r="V3850" s="50">
        <f t="shared" si="203"/>
        <v>0</v>
      </c>
      <c r="W3850" s="50">
        <f t="shared" si="203"/>
        <v>0</v>
      </c>
      <c r="X3850" s="50">
        <f t="shared" si="203"/>
        <v>0</v>
      </c>
      <c r="Y3850" s="50">
        <f t="shared" si="203"/>
        <v>697.79583333333323</v>
      </c>
      <c r="Z3850" s="50">
        <f t="shared" si="203"/>
        <v>0</v>
      </c>
      <c r="AA3850" s="50">
        <f t="shared" si="203"/>
        <v>0</v>
      </c>
      <c r="AB3850" s="50">
        <f t="shared" si="202"/>
        <v>697.79583333333323</v>
      </c>
      <c r="AC3850" s="48" t="str">
        <f>VLOOKUP(ПРОДАЖИ!C:C,'ИЗ ОСНОВЫ НОМЕНКЛАТУР'!D:E,2,0)</f>
        <v>Аксессуары для шкафов</v>
      </c>
      <c r="AD3850" s="48" t="str">
        <f>VLOOKUP(C:C,'ИЗ ОСНОВЫ НОМЕНКЛАТУР'!D:F,3,0)</f>
        <v>Шкаф/шкаф-купе наполнение (бренд Aristo)</v>
      </c>
      <c r="AE3850" s="48" t="str">
        <f>VLOOKUP(C:C,'ИЗ ОСНОВЫ НОМЕНКЛАТУР'!D:H,5,0)</f>
        <v>C</v>
      </c>
    </row>
    <row r="3851" spans="1:31" ht="9.6" customHeight="1" x14ac:dyDescent="0.2">
      <c r="A3851" s="45" t="s">
        <v>3579</v>
      </c>
      <c r="B3851" s="11"/>
      <c r="C3851" s="11" t="s">
        <v>3845</v>
      </c>
      <c r="D3851" s="44">
        <v>0</v>
      </c>
      <c r="E3851" s="44">
        <v>0</v>
      </c>
      <c r="F3851" s="48">
        <v>0</v>
      </c>
      <c r="G3851" s="48">
        <v>0</v>
      </c>
      <c r="H3851" s="44">
        <v>0</v>
      </c>
      <c r="I3851" s="44">
        <v>3.5</v>
      </c>
      <c r="J3851" s="44">
        <v>0</v>
      </c>
      <c r="K3851" s="48">
        <v>0</v>
      </c>
      <c r="L3851" s="49">
        <v>0</v>
      </c>
      <c r="M3851" s="49">
        <v>0</v>
      </c>
      <c r="N3851" s="10">
        <v>0</v>
      </c>
      <c r="O3851" s="10">
        <v>0</v>
      </c>
      <c r="P3851" s="10">
        <v>0</v>
      </c>
      <c r="Q3851" s="10">
        <v>15481.49</v>
      </c>
      <c r="R3851" s="10">
        <v>0</v>
      </c>
      <c r="S3851" s="10">
        <v>0</v>
      </c>
      <c r="T3851" s="50">
        <f t="shared" si="203"/>
        <v>0</v>
      </c>
      <c r="U3851" s="50">
        <f t="shared" si="203"/>
        <v>0</v>
      </c>
      <c r="V3851" s="50">
        <f t="shared" si="203"/>
        <v>0</v>
      </c>
      <c r="W3851" s="50">
        <f t="shared" si="203"/>
        <v>0</v>
      </c>
      <c r="X3851" s="50">
        <f t="shared" si="203"/>
        <v>0</v>
      </c>
      <c r="Y3851" s="50">
        <f t="shared" si="203"/>
        <v>1290.1241666666667</v>
      </c>
      <c r="Z3851" s="50">
        <f t="shared" si="203"/>
        <v>0</v>
      </c>
      <c r="AA3851" s="50">
        <f t="shared" si="203"/>
        <v>0</v>
      </c>
      <c r="AB3851" s="50">
        <f t="shared" si="202"/>
        <v>1290.1241666666667</v>
      </c>
      <c r="AC3851" s="48" t="str">
        <f>VLOOKUP(ПРОДАЖИ!C:C,'ИЗ ОСНОВЫ НОМЕНКЛАТУР'!D:E,2,0)</f>
        <v>Аксессуары для шкафов</v>
      </c>
      <c r="AD3851" s="48" t="str">
        <f>VLOOKUP(C:C,'ИЗ ОСНОВЫ НОМЕНКЛАТУР'!D:F,3,0)</f>
        <v>Шкаф/шкаф-купе наполнение (бренд Aristo)</v>
      </c>
      <c r="AE3851" s="48" t="str">
        <f>VLOOKUP(C:C,'ИЗ ОСНОВЫ НОМЕНКЛАТУР'!D:H,5,0)</f>
        <v>C</v>
      </c>
    </row>
    <row r="3852" spans="1:31" ht="9.6" customHeight="1" x14ac:dyDescent="0.2">
      <c r="A3852" s="45" t="s">
        <v>3579</v>
      </c>
      <c r="B3852" s="11"/>
      <c r="C3852" s="11" t="s">
        <v>3846</v>
      </c>
      <c r="D3852" s="44">
        <v>0</v>
      </c>
      <c r="E3852" s="44">
        <v>0</v>
      </c>
      <c r="F3852" s="48">
        <v>0</v>
      </c>
      <c r="G3852" s="48">
        <v>0</v>
      </c>
      <c r="H3852" s="44">
        <v>0</v>
      </c>
      <c r="I3852" s="44">
        <v>6</v>
      </c>
      <c r="J3852" s="44">
        <v>0</v>
      </c>
      <c r="K3852" s="48">
        <v>0</v>
      </c>
      <c r="L3852" s="49">
        <v>0</v>
      </c>
      <c r="M3852" s="49">
        <v>0</v>
      </c>
      <c r="N3852" s="10">
        <v>0</v>
      </c>
      <c r="O3852" s="10">
        <v>0</v>
      </c>
      <c r="P3852" s="10">
        <v>0</v>
      </c>
      <c r="Q3852" s="10">
        <v>15277.02</v>
      </c>
      <c r="R3852" s="10">
        <v>0</v>
      </c>
      <c r="S3852" s="10">
        <v>0</v>
      </c>
      <c r="T3852" s="50">
        <f t="shared" si="203"/>
        <v>0</v>
      </c>
      <c r="U3852" s="50">
        <f t="shared" si="203"/>
        <v>0</v>
      </c>
      <c r="V3852" s="50">
        <f t="shared" si="203"/>
        <v>0</v>
      </c>
      <c r="W3852" s="50">
        <f t="shared" si="203"/>
        <v>0</v>
      </c>
      <c r="X3852" s="50">
        <f t="shared" si="203"/>
        <v>0</v>
      </c>
      <c r="Y3852" s="50">
        <f t="shared" si="203"/>
        <v>1273.085</v>
      </c>
      <c r="Z3852" s="50">
        <f t="shared" si="203"/>
        <v>0</v>
      </c>
      <c r="AA3852" s="50">
        <f t="shared" si="203"/>
        <v>0</v>
      </c>
      <c r="AB3852" s="50">
        <f t="shared" si="202"/>
        <v>1273.085</v>
      </c>
      <c r="AC3852" s="48" t="str">
        <f>VLOOKUP(ПРОДАЖИ!C:C,'ИЗ ОСНОВЫ НОМЕНКЛАТУР'!D:E,2,0)</f>
        <v>Аксессуары для шкафов</v>
      </c>
      <c r="AD3852" s="48" t="str">
        <f>VLOOKUP(C:C,'ИЗ ОСНОВЫ НОМЕНКЛАТУР'!D:F,3,0)</f>
        <v>Шкаф/шкаф-купе наполнение (бренд Aristo)</v>
      </c>
      <c r="AE3852" s="48" t="str">
        <f>VLOOKUP(C:C,'ИЗ ОСНОВЫ НОМЕНКЛАТУР'!D:H,5,0)</f>
        <v>C</v>
      </c>
    </row>
    <row r="3853" spans="1:31" ht="9.6" customHeight="1" x14ac:dyDescent="0.2">
      <c r="A3853" s="45" t="s">
        <v>3579</v>
      </c>
      <c r="B3853" s="11"/>
      <c r="C3853" s="11" t="s">
        <v>3847</v>
      </c>
      <c r="D3853" s="44">
        <v>0</v>
      </c>
      <c r="E3853" s="44">
        <v>0</v>
      </c>
      <c r="F3853" s="48">
        <v>0</v>
      </c>
      <c r="G3853" s="48">
        <v>0</v>
      </c>
      <c r="H3853" s="44">
        <v>0</v>
      </c>
      <c r="I3853" s="44">
        <v>8.5</v>
      </c>
      <c r="J3853" s="44">
        <v>0</v>
      </c>
      <c r="K3853" s="48">
        <v>0</v>
      </c>
      <c r="L3853" s="49">
        <v>0</v>
      </c>
      <c r="M3853" s="49">
        <v>0</v>
      </c>
      <c r="N3853" s="10">
        <v>0</v>
      </c>
      <c r="O3853" s="10">
        <v>0</v>
      </c>
      <c r="P3853" s="10">
        <v>0</v>
      </c>
      <c r="Q3853" s="10">
        <v>21078.85</v>
      </c>
      <c r="R3853" s="10">
        <v>0</v>
      </c>
      <c r="S3853" s="10">
        <v>0</v>
      </c>
      <c r="T3853" s="50">
        <f t="shared" si="203"/>
        <v>0</v>
      </c>
      <c r="U3853" s="50">
        <f t="shared" si="203"/>
        <v>0</v>
      </c>
      <c r="V3853" s="50">
        <f t="shared" si="203"/>
        <v>0</v>
      </c>
      <c r="W3853" s="50">
        <f t="shared" si="203"/>
        <v>0</v>
      </c>
      <c r="X3853" s="50">
        <f t="shared" si="203"/>
        <v>0</v>
      </c>
      <c r="Y3853" s="50">
        <f t="shared" si="203"/>
        <v>1756.5708333333332</v>
      </c>
      <c r="Z3853" s="50">
        <f t="shared" si="203"/>
        <v>0</v>
      </c>
      <c r="AA3853" s="50">
        <f t="shared" si="203"/>
        <v>0</v>
      </c>
      <c r="AB3853" s="50">
        <f t="shared" si="202"/>
        <v>1756.5708333333332</v>
      </c>
      <c r="AC3853" s="48" t="str">
        <f>VLOOKUP(ПРОДАЖИ!C:C,'ИЗ ОСНОВЫ НОМЕНКЛАТУР'!D:E,2,0)</f>
        <v>Аксессуары для шкафов</v>
      </c>
      <c r="AD3853" s="48" t="str">
        <f>VLOOKUP(C:C,'ИЗ ОСНОВЫ НОМЕНКЛАТУР'!D:F,3,0)</f>
        <v>Шкаф/шкаф-купе наполнение (бренд Aristo)</v>
      </c>
      <c r="AE3853" s="48" t="str">
        <f>VLOOKUP(C:C,'ИЗ ОСНОВЫ НОМЕНКЛАТУР'!D:H,5,0)</f>
        <v>C</v>
      </c>
    </row>
    <row r="3854" spans="1:31" ht="9.6" customHeight="1" x14ac:dyDescent="0.2">
      <c r="A3854" s="45" t="s">
        <v>3579</v>
      </c>
      <c r="B3854" s="11"/>
      <c r="C3854" s="11" t="s">
        <v>3848</v>
      </c>
      <c r="D3854" s="44">
        <v>0</v>
      </c>
      <c r="E3854" s="44">
        <v>0</v>
      </c>
      <c r="F3854" s="48">
        <v>0</v>
      </c>
      <c r="G3854" s="48">
        <v>0</v>
      </c>
      <c r="H3854" s="44">
        <v>0</v>
      </c>
      <c r="I3854" s="44">
        <v>1.5</v>
      </c>
      <c r="J3854" s="44">
        <v>0</v>
      </c>
      <c r="K3854" s="48">
        <v>0</v>
      </c>
      <c r="L3854" s="49">
        <v>0</v>
      </c>
      <c r="M3854" s="49">
        <v>0</v>
      </c>
      <c r="N3854" s="10">
        <v>0</v>
      </c>
      <c r="O3854" s="10">
        <v>0</v>
      </c>
      <c r="P3854" s="10">
        <v>0</v>
      </c>
      <c r="Q3854" s="10">
        <v>10048.950000000001</v>
      </c>
      <c r="R3854" s="10">
        <v>0</v>
      </c>
      <c r="S3854" s="10">
        <v>0</v>
      </c>
      <c r="T3854" s="50">
        <f t="shared" si="203"/>
        <v>0</v>
      </c>
      <c r="U3854" s="50">
        <f t="shared" si="203"/>
        <v>0</v>
      </c>
      <c r="V3854" s="50">
        <f t="shared" si="203"/>
        <v>0</v>
      </c>
      <c r="W3854" s="50">
        <f t="shared" si="203"/>
        <v>0</v>
      </c>
      <c r="X3854" s="50">
        <f t="shared" si="203"/>
        <v>0</v>
      </c>
      <c r="Y3854" s="50">
        <f t="shared" si="203"/>
        <v>837.41250000000002</v>
      </c>
      <c r="Z3854" s="50">
        <f t="shared" si="203"/>
        <v>0</v>
      </c>
      <c r="AA3854" s="50">
        <f t="shared" si="203"/>
        <v>0</v>
      </c>
      <c r="AB3854" s="50">
        <f t="shared" si="202"/>
        <v>837.41250000000002</v>
      </c>
      <c r="AC3854" s="48" t="str">
        <f>VLOOKUP(ПРОДАЖИ!C:C,'ИЗ ОСНОВЫ НОМЕНКЛАТУР'!D:E,2,0)</f>
        <v>Аксессуары для шкафов</v>
      </c>
      <c r="AD3854" s="48" t="str">
        <f>VLOOKUP(C:C,'ИЗ ОСНОВЫ НОМЕНКЛАТУР'!D:F,3,0)</f>
        <v>Шкаф/шкаф-купе наполнение (бренд Aristo)</v>
      </c>
      <c r="AE3854" s="48" t="str">
        <f>VLOOKUP(C:C,'ИЗ ОСНОВЫ НОМЕНКЛАТУР'!D:H,5,0)</f>
        <v>C</v>
      </c>
    </row>
    <row r="3855" spans="1:31" ht="9.6" customHeight="1" x14ac:dyDescent="0.2">
      <c r="A3855" s="45" t="s">
        <v>3579</v>
      </c>
      <c r="B3855" s="11"/>
      <c r="C3855" s="11" t="s">
        <v>3849</v>
      </c>
      <c r="D3855" s="44">
        <v>0</v>
      </c>
      <c r="E3855" s="44">
        <v>0</v>
      </c>
      <c r="F3855" s="48">
        <v>0</v>
      </c>
      <c r="G3855" s="48">
        <v>0</v>
      </c>
      <c r="H3855" s="44">
        <v>0</v>
      </c>
      <c r="I3855" s="44">
        <v>1.5</v>
      </c>
      <c r="J3855" s="44">
        <v>0</v>
      </c>
      <c r="K3855" s="48">
        <v>0</v>
      </c>
      <c r="L3855" s="49">
        <v>0</v>
      </c>
      <c r="M3855" s="49">
        <v>0</v>
      </c>
      <c r="N3855" s="10">
        <v>0</v>
      </c>
      <c r="O3855" s="10">
        <v>0</v>
      </c>
      <c r="P3855" s="10">
        <v>0</v>
      </c>
      <c r="Q3855" s="10">
        <v>4378.82</v>
      </c>
      <c r="R3855" s="10">
        <v>0</v>
      </c>
      <c r="S3855" s="10">
        <v>0</v>
      </c>
      <c r="T3855" s="50">
        <f t="shared" si="203"/>
        <v>0</v>
      </c>
      <c r="U3855" s="50">
        <f t="shared" si="203"/>
        <v>0</v>
      </c>
      <c r="V3855" s="50">
        <f t="shared" si="203"/>
        <v>0</v>
      </c>
      <c r="W3855" s="50">
        <f t="shared" si="203"/>
        <v>0</v>
      </c>
      <c r="X3855" s="50">
        <f t="shared" si="203"/>
        <v>0</v>
      </c>
      <c r="Y3855" s="50">
        <f t="shared" si="203"/>
        <v>364.90166666666664</v>
      </c>
      <c r="Z3855" s="50">
        <f t="shared" si="203"/>
        <v>0</v>
      </c>
      <c r="AA3855" s="50">
        <f t="shared" si="203"/>
        <v>0</v>
      </c>
      <c r="AB3855" s="50">
        <f t="shared" si="202"/>
        <v>364.90166666666664</v>
      </c>
      <c r="AC3855" s="48" t="str">
        <f>VLOOKUP(ПРОДАЖИ!C:C,'ИЗ ОСНОВЫ НОМЕНКЛАТУР'!D:E,2,0)</f>
        <v>Аксессуары для шкафов</v>
      </c>
      <c r="AD3855" s="48" t="str">
        <f>VLOOKUP(C:C,'ИЗ ОСНОВЫ НОМЕНКЛАТУР'!D:F,3,0)</f>
        <v>Шкаф/шкаф-купе наполнение (бренд Aristo)</v>
      </c>
      <c r="AE3855" s="48" t="str">
        <f>VLOOKUP(C:C,'ИЗ ОСНОВЫ НОМЕНКЛАТУР'!D:H,5,0)</f>
        <v>C</v>
      </c>
    </row>
    <row r="3856" spans="1:31" ht="9.6" customHeight="1" x14ac:dyDescent="0.2">
      <c r="A3856" s="45" t="s">
        <v>3579</v>
      </c>
      <c r="B3856" s="11"/>
      <c r="C3856" s="11" t="s">
        <v>3850</v>
      </c>
      <c r="D3856" s="44">
        <v>0</v>
      </c>
      <c r="E3856" s="44">
        <v>0</v>
      </c>
      <c r="F3856" s="48">
        <v>0</v>
      </c>
      <c r="G3856" s="48">
        <v>0</v>
      </c>
      <c r="H3856" s="44">
        <v>0</v>
      </c>
      <c r="I3856" s="44">
        <v>1</v>
      </c>
      <c r="J3856" s="44">
        <v>0</v>
      </c>
      <c r="K3856" s="48">
        <v>0</v>
      </c>
      <c r="L3856" s="49">
        <v>0</v>
      </c>
      <c r="M3856" s="49">
        <v>0</v>
      </c>
      <c r="N3856" s="10">
        <v>0</v>
      </c>
      <c r="O3856" s="10">
        <v>0</v>
      </c>
      <c r="P3856" s="10">
        <v>0</v>
      </c>
      <c r="Q3856" s="10">
        <v>4974.4799999999996</v>
      </c>
      <c r="R3856" s="10">
        <v>0</v>
      </c>
      <c r="S3856" s="10">
        <v>0</v>
      </c>
      <c r="T3856" s="50">
        <f t="shared" si="203"/>
        <v>0</v>
      </c>
      <c r="U3856" s="50">
        <f t="shared" si="203"/>
        <v>0</v>
      </c>
      <c r="V3856" s="50">
        <f t="shared" si="203"/>
        <v>0</v>
      </c>
      <c r="W3856" s="50">
        <f t="shared" si="203"/>
        <v>0</v>
      </c>
      <c r="X3856" s="50">
        <f t="shared" si="203"/>
        <v>0</v>
      </c>
      <c r="Y3856" s="50">
        <f t="shared" si="203"/>
        <v>414.53999999999996</v>
      </c>
      <c r="Z3856" s="50">
        <f t="shared" si="203"/>
        <v>0</v>
      </c>
      <c r="AA3856" s="50">
        <f t="shared" si="203"/>
        <v>0</v>
      </c>
      <c r="AB3856" s="50">
        <f t="shared" si="202"/>
        <v>414.53999999999996</v>
      </c>
      <c r="AC3856" s="48" t="str">
        <f>VLOOKUP(ПРОДАЖИ!C:C,'ИЗ ОСНОВЫ НОМЕНКЛАТУР'!D:E,2,0)</f>
        <v>Аксессуары для шкафов</v>
      </c>
      <c r="AD3856" s="48" t="str">
        <f>VLOOKUP(C:C,'ИЗ ОСНОВЫ НОМЕНКЛАТУР'!D:F,3,0)</f>
        <v>Шкаф/шкаф-купе наполнение (бренд Aristo)</v>
      </c>
      <c r="AE3856" s="48" t="str">
        <f>VLOOKUP(C:C,'ИЗ ОСНОВЫ НОМЕНКЛАТУР'!D:H,5,0)</f>
        <v>C</v>
      </c>
    </row>
    <row r="3857" spans="1:31" ht="9.6" customHeight="1" x14ac:dyDescent="0.2">
      <c r="A3857" s="45" t="s">
        <v>3579</v>
      </c>
      <c r="B3857" s="11"/>
      <c r="C3857" s="11" t="s">
        <v>3851</v>
      </c>
      <c r="D3857" s="44">
        <v>0</v>
      </c>
      <c r="E3857" s="44">
        <v>0</v>
      </c>
      <c r="F3857" s="48">
        <v>0</v>
      </c>
      <c r="G3857" s="48">
        <v>0</v>
      </c>
      <c r="H3857" s="44">
        <v>0</v>
      </c>
      <c r="I3857" s="44">
        <v>0.5</v>
      </c>
      <c r="J3857" s="44">
        <v>0</v>
      </c>
      <c r="K3857" s="48">
        <v>0</v>
      </c>
      <c r="L3857" s="49">
        <v>0</v>
      </c>
      <c r="M3857" s="49">
        <v>0</v>
      </c>
      <c r="N3857" s="10">
        <v>0</v>
      </c>
      <c r="O3857" s="10">
        <v>0</v>
      </c>
      <c r="P3857" s="10">
        <v>0</v>
      </c>
      <c r="Q3857" s="10">
        <v>2828.81</v>
      </c>
      <c r="R3857" s="10">
        <v>0</v>
      </c>
      <c r="S3857" s="10">
        <v>0</v>
      </c>
      <c r="T3857" s="50">
        <f t="shared" si="203"/>
        <v>0</v>
      </c>
      <c r="U3857" s="50">
        <f t="shared" si="203"/>
        <v>0</v>
      </c>
      <c r="V3857" s="50">
        <f t="shared" si="203"/>
        <v>0</v>
      </c>
      <c r="W3857" s="50">
        <f t="shared" si="203"/>
        <v>0</v>
      </c>
      <c r="X3857" s="50">
        <f t="shared" si="203"/>
        <v>0</v>
      </c>
      <c r="Y3857" s="50">
        <f t="shared" si="203"/>
        <v>235.73416666666665</v>
      </c>
      <c r="Z3857" s="50">
        <f t="shared" si="203"/>
        <v>0</v>
      </c>
      <c r="AA3857" s="50">
        <f t="shared" si="203"/>
        <v>0</v>
      </c>
      <c r="AB3857" s="50">
        <f t="shared" si="202"/>
        <v>235.73416666666665</v>
      </c>
      <c r="AC3857" s="48" t="str">
        <f>VLOOKUP(ПРОДАЖИ!C:C,'ИЗ ОСНОВЫ НОМЕНКЛАТУР'!D:E,2,0)</f>
        <v>Аксессуары для шкафов</v>
      </c>
      <c r="AD3857" s="48" t="str">
        <f>VLOOKUP(C:C,'ИЗ ОСНОВЫ НОМЕНКЛАТУР'!D:F,3,0)</f>
        <v>Шкаф/шкаф-купе наполнение (бренд Aristo)</v>
      </c>
      <c r="AE3857" s="48" t="str">
        <f>VLOOKUP(C:C,'ИЗ ОСНОВЫ НОМЕНКЛАТУР'!D:H,5,0)</f>
        <v>C</v>
      </c>
    </row>
    <row r="3858" spans="1:31" ht="9.6" customHeight="1" x14ac:dyDescent="0.2">
      <c r="A3858" s="45" t="s">
        <v>3579</v>
      </c>
      <c r="B3858" s="11"/>
      <c r="C3858" s="11" t="s">
        <v>3852</v>
      </c>
      <c r="D3858" s="44">
        <v>0</v>
      </c>
      <c r="E3858" s="44">
        <v>0</v>
      </c>
      <c r="F3858" s="48">
        <v>0</v>
      </c>
      <c r="G3858" s="48">
        <v>0</v>
      </c>
      <c r="H3858" s="44">
        <v>0</v>
      </c>
      <c r="I3858" s="44">
        <v>0.5</v>
      </c>
      <c r="J3858" s="44">
        <v>0</v>
      </c>
      <c r="K3858" s="48">
        <v>0</v>
      </c>
      <c r="L3858" s="49">
        <v>0</v>
      </c>
      <c r="M3858" s="49">
        <v>0</v>
      </c>
      <c r="N3858" s="10">
        <v>0</v>
      </c>
      <c r="O3858" s="10">
        <v>0</v>
      </c>
      <c r="P3858" s="10">
        <v>0</v>
      </c>
      <c r="Q3858" s="10">
        <v>1343.31</v>
      </c>
      <c r="R3858" s="10">
        <v>0</v>
      </c>
      <c r="S3858" s="10">
        <v>0</v>
      </c>
      <c r="T3858" s="50">
        <f t="shared" si="203"/>
        <v>0</v>
      </c>
      <c r="U3858" s="50">
        <f t="shared" si="203"/>
        <v>0</v>
      </c>
      <c r="V3858" s="50">
        <f t="shared" si="203"/>
        <v>0</v>
      </c>
      <c r="W3858" s="50">
        <f t="shared" si="203"/>
        <v>0</v>
      </c>
      <c r="X3858" s="50">
        <f t="shared" si="203"/>
        <v>0</v>
      </c>
      <c r="Y3858" s="50">
        <f t="shared" si="203"/>
        <v>111.9425</v>
      </c>
      <c r="Z3858" s="50">
        <f t="shared" si="203"/>
        <v>0</v>
      </c>
      <c r="AA3858" s="50">
        <f t="shared" si="203"/>
        <v>0</v>
      </c>
      <c r="AB3858" s="50">
        <f t="shared" si="202"/>
        <v>111.9425</v>
      </c>
      <c r="AC3858" s="48" t="str">
        <f>VLOOKUP(ПРОДАЖИ!C:C,'ИЗ ОСНОВЫ НОМЕНКЛАТУР'!D:E,2,0)</f>
        <v>Аксессуары для шкафов</v>
      </c>
      <c r="AD3858" s="48" t="str">
        <f>VLOOKUP(C:C,'ИЗ ОСНОВЫ НОМЕНКЛАТУР'!D:F,3,0)</f>
        <v>Шкаф/шкаф-купе наполнение (бренд Aristo)</v>
      </c>
      <c r="AE3858" s="48" t="str">
        <f>VLOOKUP(C:C,'ИЗ ОСНОВЫ НОМЕНКЛАТУР'!D:H,5,0)</f>
        <v>C</v>
      </c>
    </row>
    <row r="3859" spans="1:31" ht="9.6" customHeight="1" x14ac:dyDescent="0.2">
      <c r="A3859" s="45" t="s">
        <v>3579</v>
      </c>
      <c r="B3859" s="11"/>
      <c r="C3859" s="11" t="s">
        <v>3853</v>
      </c>
      <c r="D3859" s="44">
        <v>0</v>
      </c>
      <c r="E3859" s="44">
        <v>0</v>
      </c>
      <c r="F3859" s="48">
        <v>0.66700000000000004</v>
      </c>
      <c r="G3859" s="48">
        <v>0</v>
      </c>
      <c r="H3859" s="44">
        <v>0</v>
      </c>
      <c r="I3859" s="44">
        <v>0</v>
      </c>
      <c r="J3859" s="44">
        <v>0</v>
      </c>
      <c r="K3859" s="48">
        <v>0</v>
      </c>
      <c r="L3859" s="49">
        <v>0</v>
      </c>
      <c r="M3859" s="49">
        <v>0</v>
      </c>
      <c r="N3859" s="10">
        <v>2034.44</v>
      </c>
      <c r="O3859" s="10">
        <v>0</v>
      </c>
      <c r="P3859" s="10">
        <v>0</v>
      </c>
      <c r="Q3859" s="10">
        <v>0</v>
      </c>
      <c r="R3859" s="10">
        <v>0</v>
      </c>
      <c r="S3859" s="10">
        <v>0</v>
      </c>
      <c r="T3859" s="50">
        <f t="shared" si="203"/>
        <v>0</v>
      </c>
      <c r="U3859" s="50">
        <f t="shared" si="203"/>
        <v>0</v>
      </c>
      <c r="V3859" s="50">
        <f t="shared" si="203"/>
        <v>169.53666666666666</v>
      </c>
      <c r="W3859" s="50">
        <f t="shared" si="203"/>
        <v>0</v>
      </c>
      <c r="X3859" s="50">
        <f t="shared" si="203"/>
        <v>0</v>
      </c>
      <c r="Y3859" s="50">
        <f t="shared" si="203"/>
        <v>0</v>
      </c>
      <c r="Z3859" s="50">
        <f t="shared" si="203"/>
        <v>0</v>
      </c>
      <c r="AA3859" s="50">
        <f t="shared" si="203"/>
        <v>0</v>
      </c>
      <c r="AB3859" s="50">
        <f t="shared" si="202"/>
        <v>169.53666666666666</v>
      </c>
      <c r="AC3859" s="48" t="str">
        <f>VLOOKUP(ПРОДАЖИ!C:C,'ИЗ ОСНОВЫ НОМЕНКЛАТУР'!D:E,2,0)</f>
        <v>Аксессуары для шкафов</v>
      </c>
      <c r="AD3859" s="48" t="str">
        <f>VLOOKUP(C:C,'ИЗ ОСНОВЫ НОМЕНКЛАТУР'!D:F,3,0)</f>
        <v>Шкаф/шкаф-купе наполнение (бренд Aristo)</v>
      </c>
      <c r="AE3859" s="48" t="str">
        <f>VLOOKUP(C:C,'ИЗ ОСНОВЫ НОМЕНКЛАТУР'!D:H,5,0)</f>
        <v>C</v>
      </c>
    </row>
    <row r="3860" spans="1:31" ht="9.6" customHeight="1" x14ac:dyDescent="0.2">
      <c r="A3860" s="45" t="s">
        <v>3579</v>
      </c>
      <c r="B3860" s="11"/>
      <c r="C3860" s="11" t="s">
        <v>3854</v>
      </c>
      <c r="D3860" s="44">
        <v>0</v>
      </c>
      <c r="E3860" s="44">
        <v>0</v>
      </c>
      <c r="F3860" s="48">
        <v>1</v>
      </c>
      <c r="G3860" s="48">
        <v>0</v>
      </c>
      <c r="H3860" s="44">
        <v>0</v>
      </c>
      <c r="I3860" s="44">
        <v>0</v>
      </c>
      <c r="J3860" s="44">
        <v>0</v>
      </c>
      <c r="K3860" s="48">
        <v>0</v>
      </c>
      <c r="L3860" s="49">
        <v>0</v>
      </c>
      <c r="M3860" s="49">
        <v>0</v>
      </c>
      <c r="N3860" s="10">
        <v>6558.99</v>
      </c>
      <c r="O3860" s="10">
        <v>0</v>
      </c>
      <c r="P3860" s="10">
        <v>0</v>
      </c>
      <c r="Q3860" s="10">
        <v>0</v>
      </c>
      <c r="R3860" s="10">
        <v>0</v>
      </c>
      <c r="S3860" s="10">
        <v>0</v>
      </c>
      <c r="T3860" s="50">
        <f t="shared" si="203"/>
        <v>0</v>
      </c>
      <c r="U3860" s="50">
        <f t="shared" si="203"/>
        <v>0</v>
      </c>
      <c r="V3860" s="50">
        <f t="shared" si="203"/>
        <v>546.58249999999998</v>
      </c>
      <c r="W3860" s="50">
        <f t="shared" si="203"/>
        <v>0</v>
      </c>
      <c r="X3860" s="50">
        <f t="shared" si="203"/>
        <v>0</v>
      </c>
      <c r="Y3860" s="50">
        <f t="shared" si="203"/>
        <v>0</v>
      </c>
      <c r="Z3860" s="50">
        <f t="shared" si="203"/>
        <v>0</v>
      </c>
      <c r="AA3860" s="50">
        <f t="shared" si="203"/>
        <v>0</v>
      </c>
      <c r="AB3860" s="50">
        <f t="shared" si="202"/>
        <v>546.58249999999998</v>
      </c>
      <c r="AC3860" s="48" t="str">
        <f>VLOOKUP(ПРОДАЖИ!C:C,'ИЗ ОСНОВЫ НОМЕНКЛАТУР'!D:E,2,0)</f>
        <v>Аксессуары для шкафов</v>
      </c>
      <c r="AD3860" s="48" t="str">
        <f>VLOOKUP(C:C,'ИЗ ОСНОВЫ НОМЕНКЛАТУР'!D:F,3,0)</f>
        <v>Шкаф/шкаф-купе наполнение (бренд Aristo)</v>
      </c>
      <c r="AE3860" s="48" t="str">
        <f>VLOOKUP(C:C,'ИЗ ОСНОВЫ НОМЕНКЛАТУР'!D:H,5,0)</f>
        <v>C</v>
      </c>
    </row>
    <row r="3861" spans="1:31" ht="9.6" customHeight="1" x14ac:dyDescent="0.2">
      <c r="A3861" s="45" t="s">
        <v>3579</v>
      </c>
      <c r="B3861" s="11"/>
      <c r="C3861" s="11" t="s">
        <v>3855</v>
      </c>
      <c r="D3861" s="44">
        <v>0</v>
      </c>
      <c r="E3861" s="44">
        <v>0.33300000000000002</v>
      </c>
      <c r="F3861" s="48">
        <v>0</v>
      </c>
      <c r="G3861" s="48">
        <v>0</v>
      </c>
      <c r="H3861" s="44">
        <v>0</v>
      </c>
      <c r="I3861" s="44">
        <v>0</v>
      </c>
      <c r="J3861" s="44">
        <v>0</v>
      </c>
      <c r="K3861" s="48">
        <v>0</v>
      </c>
      <c r="L3861" s="49">
        <v>0</v>
      </c>
      <c r="M3861" s="49">
        <v>1004.47</v>
      </c>
      <c r="N3861" s="10">
        <v>0</v>
      </c>
      <c r="O3861" s="10">
        <v>0</v>
      </c>
      <c r="P3861" s="10">
        <v>0</v>
      </c>
      <c r="Q3861" s="10">
        <v>0</v>
      </c>
      <c r="R3861" s="10">
        <v>0</v>
      </c>
      <c r="S3861" s="10">
        <v>0</v>
      </c>
      <c r="T3861" s="50">
        <f t="shared" si="203"/>
        <v>0</v>
      </c>
      <c r="U3861" s="50">
        <f t="shared" si="203"/>
        <v>83.705833333333331</v>
      </c>
      <c r="V3861" s="50">
        <f t="shared" si="203"/>
        <v>0</v>
      </c>
      <c r="W3861" s="50">
        <f t="shared" si="203"/>
        <v>0</v>
      </c>
      <c r="X3861" s="50">
        <f t="shared" si="203"/>
        <v>0</v>
      </c>
      <c r="Y3861" s="50">
        <f t="shared" si="203"/>
        <v>0</v>
      </c>
      <c r="Z3861" s="50">
        <f t="shared" si="203"/>
        <v>0</v>
      </c>
      <c r="AA3861" s="50">
        <f t="shared" si="203"/>
        <v>0</v>
      </c>
      <c r="AB3861" s="50">
        <f t="shared" si="202"/>
        <v>83.705833333333331</v>
      </c>
      <c r="AC3861" s="48" t="str">
        <f>VLOOKUP(ПРОДАЖИ!C:C,'ИЗ ОСНОВЫ НОМЕНКЛАТУР'!D:E,2,0)</f>
        <v>Аксессуары для шкафов</v>
      </c>
      <c r="AD3861" s="48" t="str">
        <f>VLOOKUP(C:C,'ИЗ ОСНОВЫ НОМЕНКЛАТУР'!D:F,3,0)</f>
        <v>Шкаф/шкаф-купе наполнение (бренд Aristo)</v>
      </c>
      <c r="AE3861" s="48" t="str">
        <f>VLOOKUP(C:C,'ИЗ ОСНОВЫ НОМЕНКЛАТУР'!D:H,5,0)</f>
        <v>C</v>
      </c>
    </row>
    <row r="3862" spans="1:31" ht="9.6" customHeight="1" x14ac:dyDescent="0.2">
      <c r="A3862" s="45" t="s">
        <v>3579</v>
      </c>
      <c r="B3862" s="11"/>
      <c r="C3862" s="11" t="s">
        <v>3856</v>
      </c>
      <c r="D3862" s="44">
        <v>0</v>
      </c>
      <c r="E3862" s="44">
        <v>0</v>
      </c>
      <c r="F3862" s="48">
        <v>11</v>
      </c>
      <c r="G3862" s="48">
        <v>0</v>
      </c>
      <c r="H3862" s="44">
        <v>0</v>
      </c>
      <c r="I3862" s="44">
        <v>0</v>
      </c>
      <c r="J3862" s="44">
        <v>0</v>
      </c>
      <c r="K3862" s="48">
        <v>0</v>
      </c>
      <c r="L3862" s="49">
        <v>0</v>
      </c>
      <c r="M3862" s="49">
        <v>0</v>
      </c>
      <c r="N3862" s="10">
        <v>52377.39</v>
      </c>
      <c r="O3862" s="10">
        <v>0</v>
      </c>
      <c r="P3862" s="10">
        <v>0</v>
      </c>
      <c r="Q3862" s="10">
        <v>0</v>
      </c>
      <c r="R3862" s="10">
        <v>0</v>
      </c>
      <c r="S3862" s="10">
        <v>0</v>
      </c>
      <c r="T3862" s="50">
        <f t="shared" si="203"/>
        <v>0</v>
      </c>
      <c r="U3862" s="50">
        <f t="shared" si="203"/>
        <v>0</v>
      </c>
      <c r="V3862" s="50">
        <f t="shared" si="203"/>
        <v>4364.7825000000003</v>
      </c>
      <c r="W3862" s="50">
        <f t="shared" si="203"/>
        <v>0</v>
      </c>
      <c r="X3862" s="50">
        <f t="shared" si="203"/>
        <v>0</v>
      </c>
      <c r="Y3862" s="50">
        <f t="shared" si="203"/>
        <v>0</v>
      </c>
      <c r="Z3862" s="50">
        <f t="shared" si="203"/>
        <v>0</v>
      </c>
      <c r="AA3862" s="50">
        <f t="shared" si="203"/>
        <v>0</v>
      </c>
      <c r="AB3862" s="50">
        <f t="shared" si="202"/>
        <v>4364.7825000000003</v>
      </c>
      <c r="AC3862" s="48" t="str">
        <f>VLOOKUP(ПРОДАЖИ!C:C,'ИЗ ОСНОВЫ НОМЕНКЛАТУР'!D:E,2,0)</f>
        <v>Аксессуары для шкафов</v>
      </c>
      <c r="AD3862" s="48" t="str">
        <f>VLOOKUP(C:C,'ИЗ ОСНОВЫ НОМЕНКЛАТУР'!D:F,3,0)</f>
        <v>Шкаф/шкаф-купе наполнение (бренд Aristo)</v>
      </c>
      <c r="AE3862" s="48" t="str">
        <f>VLOOKUP(C:C,'ИЗ ОСНОВЫ НОМЕНКЛАТУР'!D:H,5,0)</f>
        <v>C</v>
      </c>
    </row>
    <row r="3863" spans="1:31" ht="9.6" customHeight="1" x14ac:dyDescent="0.2">
      <c r="A3863" s="45" t="s">
        <v>3579</v>
      </c>
      <c r="B3863" s="11"/>
      <c r="C3863" s="11" t="s">
        <v>3857</v>
      </c>
      <c r="D3863" s="44">
        <v>0</v>
      </c>
      <c r="E3863" s="44">
        <v>40</v>
      </c>
      <c r="F3863" s="48">
        <v>0</v>
      </c>
      <c r="G3863" s="48">
        <v>0</v>
      </c>
      <c r="H3863" s="44">
        <v>0</v>
      </c>
      <c r="I3863" s="44">
        <v>167</v>
      </c>
      <c r="J3863" s="44">
        <v>0</v>
      </c>
      <c r="K3863" s="48">
        <v>0</v>
      </c>
      <c r="L3863" s="49">
        <v>0</v>
      </c>
      <c r="M3863" s="49">
        <v>32200</v>
      </c>
      <c r="N3863" s="10">
        <v>0</v>
      </c>
      <c r="O3863" s="10">
        <v>0</v>
      </c>
      <c r="P3863" s="10">
        <v>0</v>
      </c>
      <c r="Q3863" s="10">
        <v>123687.41</v>
      </c>
      <c r="R3863" s="10">
        <v>0</v>
      </c>
      <c r="S3863" s="10">
        <v>0</v>
      </c>
      <c r="T3863" s="50">
        <f t="shared" si="203"/>
        <v>0</v>
      </c>
      <c r="U3863" s="50">
        <f t="shared" si="203"/>
        <v>2683.3333333333335</v>
      </c>
      <c r="V3863" s="50">
        <f t="shared" si="203"/>
        <v>0</v>
      </c>
      <c r="W3863" s="50">
        <f t="shared" si="203"/>
        <v>0</v>
      </c>
      <c r="X3863" s="50">
        <f t="shared" si="203"/>
        <v>0</v>
      </c>
      <c r="Y3863" s="50">
        <f t="shared" si="203"/>
        <v>10307.284166666666</v>
      </c>
      <c r="Z3863" s="50">
        <f t="shared" si="203"/>
        <v>0</v>
      </c>
      <c r="AA3863" s="50">
        <f t="shared" si="203"/>
        <v>0</v>
      </c>
      <c r="AB3863" s="50">
        <f t="shared" si="202"/>
        <v>12990.6175</v>
      </c>
      <c r="AC3863" s="48" t="str">
        <f>VLOOKUP(ПРОДАЖИ!C:C,'ИЗ ОСНОВЫ НОМЕНКЛАТУР'!D:E,2,0)</f>
        <v>Аксессуары для шкафов</v>
      </c>
      <c r="AD3863" s="48" t="str">
        <f>VLOOKUP(C:C,'ИЗ ОСНОВЫ НОМЕНКЛАТУР'!D:F,3,0)</f>
        <v>Шкаф/шкаф-купе наполнение (бренд Aristo)</v>
      </c>
      <c r="AE3863" s="48" t="str">
        <f>VLOOKUP(C:C,'ИЗ ОСНОВЫ НОМЕНКЛАТУР'!D:H,5,0)</f>
        <v>B</v>
      </c>
    </row>
    <row r="3864" spans="1:31" ht="9.6" customHeight="1" x14ac:dyDescent="0.2">
      <c r="A3864" s="45" t="s">
        <v>3579</v>
      </c>
      <c r="B3864" s="11"/>
      <c r="C3864" s="11" t="s">
        <v>3858</v>
      </c>
      <c r="D3864" s="44">
        <v>0</v>
      </c>
      <c r="E3864" s="44">
        <v>4.3330000000000002</v>
      </c>
      <c r="F3864" s="48">
        <v>0</v>
      </c>
      <c r="G3864" s="48">
        <v>0</v>
      </c>
      <c r="H3864" s="44">
        <v>0</v>
      </c>
      <c r="I3864" s="44">
        <v>0</v>
      </c>
      <c r="J3864" s="44">
        <v>0</v>
      </c>
      <c r="K3864" s="48">
        <v>0</v>
      </c>
      <c r="L3864" s="49">
        <v>0</v>
      </c>
      <c r="M3864" s="49">
        <v>12103.73</v>
      </c>
      <c r="N3864" s="10">
        <v>0</v>
      </c>
      <c r="O3864" s="10">
        <v>0</v>
      </c>
      <c r="P3864" s="10">
        <v>0</v>
      </c>
      <c r="Q3864" s="10">
        <v>0</v>
      </c>
      <c r="R3864" s="10">
        <v>0</v>
      </c>
      <c r="S3864" s="10">
        <v>0</v>
      </c>
      <c r="T3864" s="50">
        <f t="shared" si="203"/>
        <v>0</v>
      </c>
      <c r="U3864" s="50">
        <f t="shared" si="203"/>
        <v>1008.6441666666666</v>
      </c>
      <c r="V3864" s="50">
        <f t="shared" si="203"/>
        <v>0</v>
      </c>
      <c r="W3864" s="50">
        <f t="shared" si="203"/>
        <v>0</v>
      </c>
      <c r="X3864" s="50">
        <f t="shared" si="203"/>
        <v>0</v>
      </c>
      <c r="Y3864" s="50">
        <f t="shared" si="203"/>
        <v>0</v>
      </c>
      <c r="Z3864" s="50">
        <f t="shared" si="203"/>
        <v>0</v>
      </c>
      <c r="AA3864" s="50">
        <f t="shared" si="203"/>
        <v>0</v>
      </c>
      <c r="AB3864" s="50">
        <f t="shared" si="202"/>
        <v>1008.6441666666666</v>
      </c>
      <c r="AC3864" s="48" t="str">
        <f>VLOOKUP(ПРОДАЖИ!C:C,'ИЗ ОСНОВЫ НОМЕНКЛАТУР'!D:E,2,0)</f>
        <v>Аксессуары для шкафов</v>
      </c>
      <c r="AD3864" s="48" t="str">
        <f>VLOOKUP(C:C,'ИЗ ОСНОВЫ НОМЕНКЛАТУР'!D:F,3,0)</f>
        <v>Шкаф/шкаф-купе наполнение (бренд Aristo)</v>
      </c>
      <c r="AE3864" s="48" t="str">
        <f>VLOOKUP(C:C,'ИЗ ОСНОВЫ НОМЕНКЛАТУР'!D:H,5,0)</f>
        <v>C</v>
      </c>
    </row>
    <row r="3865" spans="1:31" ht="9.6" customHeight="1" x14ac:dyDescent="0.2">
      <c r="A3865" s="45" t="s">
        <v>3579</v>
      </c>
      <c r="B3865" s="11"/>
      <c r="C3865" s="11" t="s">
        <v>3859</v>
      </c>
      <c r="D3865" s="44">
        <v>0</v>
      </c>
      <c r="E3865" s="44">
        <v>0</v>
      </c>
      <c r="F3865" s="48">
        <v>0</v>
      </c>
      <c r="G3865" s="48">
        <v>0</v>
      </c>
      <c r="H3865" s="44">
        <v>0</v>
      </c>
      <c r="I3865" s="44">
        <v>5.5</v>
      </c>
      <c r="J3865" s="44">
        <v>0</v>
      </c>
      <c r="K3865" s="48">
        <v>0</v>
      </c>
      <c r="L3865" s="49">
        <v>0</v>
      </c>
      <c r="M3865" s="49">
        <v>0</v>
      </c>
      <c r="N3865" s="10">
        <v>0</v>
      </c>
      <c r="O3865" s="10">
        <v>0</v>
      </c>
      <c r="P3865" s="10">
        <v>0</v>
      </c>
      <c r="Q3865" s="10">
        <v>28445.34</v>
      </c>
      <c r="R3865" s="10">
        <v>0</v>
      </c>
      <c r="S3865" s="10">
        <v>0</v>
      </c>
      <c r="T3865" s="50">
        <f t="shared" si="203"/>
        <v>0</v>
      </c>
      <c r="U3865" s="50">
        <f t="shared" si="203"/>
        <v>0</v>
      </c>
      <c r="V3865" s="50">
        <f t="shared" si="203"/>
        <v>0</v>
      </c>
      <c r="W3865" s="50">
        <f t="shared" si="203"/>
        <v>0</v>
      </c>
      <c r="X3865" s="50">
        <f t="shared" si="203"/>
        <v>0</v>
      </c>
      <c r="Y3865" s="50">
        <f t="shared" si="203"/>
        <v>2370.4450000000002</v>
      </c>
      <c r="Z3865" s="50">
        <f t="shared" si="203"/>
        <v>0</v>
      </c>
      <c r="AA3865" s="50">
        <f t="shared" si="203"/>
        <v>0</v>
      </c>
      <c r="AB3865" s="50">
        <f t="shared" si="202"/>
        <v>2370.4450000000002</v>
      </c>
      <c r="AC3865" s="48" t="str">
        <f>VLOOKUP(ПРОДАЖИ!C:C,'ИЗ ОСНОВЫ НОМЕНКЛАТУР'!D:E,2,0)</f>
        <v>Аксессуары для шкафов</v>
      </c>
      <c r="AD3865" s="48" t="str">
        <f>VLOOKUP(C:C,'ИЗ ОСНОВЫ НОМЕНКЛАТУР'!D:F,3,0)</f>
        <v>Шкаф/шкаф-купе наполнение (бренд Aristo)</v>
      </c>
      <c r="AE3865" s="48" t="str">
        <f>VLOOKUP(C:C,'ИЗ ОСНОВЫ НОМЕНКЛАТУР'!D:H,5,0)</f>
        <v>C</v>
      </c>
    </row>
    <row r="3866" spans="1:31" ht="9.6" customHeight="1" x14ac:dyDescent="0.2">
      <c r="A3866" s="45" t="s">
        <v>3579</v>
      </c>
      <c r="B3866" s="11"/>
      <c r="C3866" s="11" t="s">
        <v>3860</v>
      </c>
      <c r="D3866" s="44">
        <v>0</v>
      </c>
      <c r="E3866" s="44">
        <v>5.4</v>
      </c>
      <c r="F3866" s="48">
        <v>0</v>
      </c>
      <c r="G3866" s="48">
        <v>0</v>
      </c>
      <c r="H3866" s="44">
        <v>0</v>
      </c>
      <c r="I3866" s="44">
        <v>8</v>
      </c>
      <c r="J3866" s="44">
        <v>0</v>
      </c>
      <c r="K3866" s="48">
        <v>0</v>
      </c>
      <c r="L3866" s="49">
        <v>0</v>
      </c>
      <c r="M3866" s="49">
        <v>28937.1</v>
      </c>
      <c r="N3866" s="10">
        <v>0</v>
      </c>
      <c r="O3866" s="10">
        <v>0</v>
      </c>
      <c r="P3866" s="10">
        <v>0</v>
      </c>
      <c r="Q3866" s="10">
        <v>37911.61</v>
      </c>
      <c r="R3866" s="10">
        <v>0</v>
      </c>
      <c r="S3866" s="10">
        <v>0</v>
      </c>
      <c r="T3866" s="50">
        <f t="shared" si="203"/>
        <v>0</v>
      </c>
      <c r="U3866" s="50">
        <f t="shared" si="203"/>
        <v>2411.4249999999997</v>
      </c>
      <c r="V3866" s="50">
        <f t="shared" si="203"/>
        <v>0</v>
      </c>
      <c r="W3866" s="50">
        <f t="shared" si="203"/>
        <v>0</v>
      </c>
      <c r="X3866" s="50">
        <f t="shared" si="203"/>
        <v>0</v>
      </c>
      <c r="Y3866" s="50">
        <f t="shared" si="203"/>
        <v>3159.3008333333332</v>
      </c>
      <c r="Z3866" s="50">
        <f t="shared" si="203"/>
        <v>0</v>
      </c>
      <c r="AA3866" s="50">
        <f t="shared" si="203"/>
        <v>0</v>
      </c>
      <c r="AB3866" s="50">
        <f t="shared" si="202"/>
        <v>5570.725833333333</v>
      </c>
      <c r="AC3866" s="48" t="str">
        <f>VLOOKUP(ПРОДАЖИ!C:C,'ИЗ ОСНОВЫ НОМЕНКЛАТУР'!D:E,2,0)</f>
        <v>Аксессуары для шкафов</v>
      </c>
      <c r="AD3866" s="48" t="str">
        <f>VLOOKUP(C:C,'ИЗ ОСНОВЫ НОМЕНКЛАТУР'!D:F,3,0)</f>
        <v>Шкаф/шкаф-купе наполнение (бренд Aristo)</v>
      </c>
      <c r="AE3866" s="48" t="str">
        <f>VLOOKUP(C:C,'ИЗ ОСНОВЫ НОМЕНКЛАТУР'!D:H,5,0)</f>
        <v>C</v>
      </c>
    </row>
    <row r="3867" spans="1:31" ht="9.6" customHeight="1" x14ac:dyDescent="0.2">
      <c r="A3867" s="45" t="s">
        <v>3579</v>
      </c>
      <c r="B3867" s="11"/>
      <c r="C3867" s="11" t="s">
        <v>3861</v>
      </c>
      <c r="D3867" s="44">
        <v>0</v>
      </c>
      <c r="E3867" s="44">
        <v>5.4</v>
      </c>
      <c r="F3867" s="48">
        <v>0</v>
      </c>
      <c r="G3867" s="48">
        <v>0</v>
      </c>
      <c r="H3867" s="44">
        <v>0</v>
      </c>
      <c r="I3867" s="44">
        <v>5</v>
      </c>
      <c r="J3867" s="44">
        <v>0</v>
      </c>
      <c r="K3867" s="48">
        <v>0</v>
      </c>
      <c r="L3867" s="49">
        <v>0</v>
      </c>
      <c r="M3867" s="49">
        <v>32433.43</v>
      </c>
      <c r="N3867" s="10">
        <v>0</v>
      </c>
      <c r="O3867" s="10">
        <v>0</v>
      </c>
      <c r="P3867" s="10">
        <v>0</v>
      </c>
      <c r="Q3867" s="10">
        <v>27814.09</v>
      </c>
      <c r="R3867" s="10">
        <v>0</v>
      </c>
      <c r="S3867" s="10">
        <v>0</v>
      </c>
      <c r="T3867" s="50">
        <f t="shared" si="203"/>
        <v>0</v>
      </c>
      <c r="U3867" s="50">
        <f t="shared" si="203"/>
        <v>2702.7858333333334</v>
      </c>
      <c r="V3867" s="50">
        <f t="shared" si="203"/>
        <v>0</v>
      </c>
      <c r="W3867" s="50">
        <f t="shared" si="203"/>
        <v>0</v>
      </c>
      <c r="X3867" s="50">
        <f t="shared" si="203"/>
        <v>0</v>
      </c>
      <c r="Y3867" s="50">
        <f t="shared" si="203"/>
        <v>2317.8408333333332</v>
      </c>
      <c r="Z3867" s="50">
        <f t="shared" si="203"/>
        <v>0</v>
      </c>
      <c r="AA3867" s="50">
        <f t="shared" si="203"/>
        <v>0</v>
      </c>
      <c r="AB3867" s="50">
        <f t="shared" si="202"/>
        <v>5020.626666666667</v>
      </c>
      <c r="AC3867" s="48" t="str">
        <f>VLOOKUP(ПРОДАЖИ!C:C,'ИЗ ОСНОВЫ НОМЕНКЛАТУР'!D:E,2,0)</f>
        <v>Аксессуары для шкафов</v>
      </c>
      <c r="AD3867" s="48" t="str">
        <f>VLOOKUP(C:C,'ИЗ ОСНОВЫ НОМЕНКЛАТУР'!D:F,3,0)</f>
        <v>Шкаф/шкаф-купе наполнение (бренд Aristo)</v>
      </c>
      <c r="AE3867" s="48" t="str">
        <f>VLOOKUP(C:C,'ИЗ ОСНОВЫ НОМЕНКЛАТУР'!D:H,5,0)</f>
        <v>C</v>
      </c>
    </row>
    <row r="3868" spans="1:31" ht="9.6" customHeight="1" x14ac:dyDescent="0.2">
      <c r="A3868" s="45" t="s">
        <v>3579</v>
      </c>
      <c r="B3868" s="11"/>
      <c r="C3868" s="11" t="s">
        <v>3862</v>
      </c>
      <c r="D3868" s="44">
        <v>0</v>
      </c>
      <c r="E3868" s="44">
        <v>4.6660000000000004</v>
      </c>
      <c r="F3868" s="48">
        <v>0</v>
      </c>
      <c r="G3868" s="48">
        <v>0</v>
      </c>
      <c r="H3868" s="44">
        <v>0</v>
      </c>
      <c r="I3868" s="44">
        <v>0</v>
      </c>
      <c r="J3868" s="44">
        <v>0</v>
      </c>
      <c r="K3868" s="48">
        <v>0</v>
      </c>
      <c r="L3868" s="49">
        <v>0</v>
      </c>
      <c r="M3868" s="49">
        <v>30869.19</v>
      </c>
      <c r="N3868" s="10">
        <v>0</v>
      </c>
      <c r="O3868" s="10">
        <v>0</v>
      </c>
      <c r="P3868" s="10">
        <v>0</v>
      </c>
      <c r="Q3868" s="10">
        <v>0</v>
      </c>
      <c r="R3868" s="10">
        <v>0</v>
      </c>
      <c r="S3868" s="10">
        <v>0</v>
      </c>
      <c r="T3868" s="50">
        <f t="shared" si="203"/>
        <v>0</v>
      </c>
      <c r="U3868" s="50">
        <f t="shared" si="203"/>
        <v>2572.4324999999999</v>
      </c>
      <c r="V3868" s="50">
        <f t="shared" si="203"/>
        <v>0</v>
      </c>
      <c r="W3868" s="50">
        <f t="shared" si="203"/>
        <v>0</v>
      </c>
      <c r="X3868" s="50">
        <f t="shared" si="203"/>
        <v>0</v>
      </c>
      <c r="Y3868" s="50">
        <f t="shared" si="203"/>
        <v>0</v>
      </c>
      <c r="Z3868" s="50">
        <f t="shared" si="203"/>
        <v>0</v>
      </c>
      <c r="AA3868" s="50">
        <f t="shared" si="203"/>
        <v>0</v>
      </c>
      <c r="AB3868" s="50">
        <f t="shared" si="202"/>
        <v>2572.4324999999999</v>
      </c>
      <c r="AC3868" s="48" t="str">
        <f>VLOOKUP(ПРОДАЖИ!C:C,'ИЗ ОСНОВЫ НОМЕНКЛАТУР'!D:E,2,0)</f>
        <v>Аксессуары для шкафов</v>
      </c>
      <c r="AD3868" s="48" t="str">
        <f>VLOOKUP(C:C,'ИЗ ОСНОВЫ НОМЕНКЛАТУР'!D:F,3,0)</f>
        <v>Шкаф/шкаф-купе наполнение (бренд Aristo)</v>
      </c>
      <c r="AE3868" s="48" t="str">
        <f>VLOOKUP(C:C,'ИЗ ОСНОВЫ НОМЕНКЛАТУР'!D:H,5,0)</f>
        <v>C</v>
      </c>
    </row>
    <row r="3869" spans="1:31" ht="9.6" customHeight="1" x14ac:dyDescent="0.2">
      <c r="A3869" s="45" t="s">
        <v>3579</v>
      </c>
      <c r="B3869" s="46" t="s">
        <v>3863</v>
      </c>
      <c r="C3869" s="46"/>
      <c r="D3869" s="44">
        <v>0</v>
      </c>
      <c r="E3869" s="44">
        <v>0</v>
      </c>
      <c r="F3869" s="48">
        <v>0</v>
      </c>
      <c r="G3869" s="48">
        <v>0</v>
      </c>
      <c r="H3869" s="44">
        <v>0</v>
      </c>
      <c r="I3869" s="44">
        <v>0</v>
      </c>
      <c r="J3869" s="44">
        <v>0</v>
      </c>
      <c r="K3869" s="48">
        <v>0</v>
      </c>
      <c r="L3869" s="49">
        <v>0</v>
      </c>
      <c r="M3869" s="49">
        <v>0</v>
      </c>
      <c r="N3869" s="10">
        <v>0</v>
      </c>
      <c r="O3869" s="10">
        <v>0</v>
      </c>
      <c r="P3869" s="10">
        <v>0</v>
      </c>
      <c r="Q3869" s="10">
        <v>0</v>
      </c>
      <c r="R3869" s="10">
        <v>0</v>
      </c>
      <c r="S3869" s="10">
        <v>0</v>
      </c>
      <c r="T3869" s="50">
        <f t="shared" si="203"/>
        <v>0</v>
      </c>
      <c r="U3869" s="50">
        <f t="shared" si="203"/>
        <v>0</v>
      </c>
      <c r="V3869" s="50">
        <f t="shared" si="203"/>
        <v>0</v>
      </c>
      <c r="W3869" s="50">
        <f t="shared" si="203"/>
        <v>0</v>
      </c>
      <c r="X3869" s="50">
        <f t="shared" si="203"/>
        <v>0</v>
      </c>
      <c r="Y3869" s="50">
        <f t="shared" si="203"/>
        <v>0</v>
      </c>
      <c r="Z3869" s="50">
        <f t="shared" si="203"/>
        <v>0</v>
      </c>
      <c r="AA3869" s="50">
        <f t="shared" si="203"/>
        <v>0</v>
      </c>
      <c r="AB3869" s="50">
        <f t="shared" si="202"/>
        <v>0</v>
      </c>
      <c r="AC3869" s="48" t="e">
        <f>VLOOKUP(ПРОДАЖИ!C:C,'ИЗ ОСНОВЫ НОМЕНКЛАТУР'!D:E,2,0)</f>
        <v>#N/A</v>
      </c>
      <c r="AD3869" s="48" t="e">
        <f>VLOOKUP(C:C,'ИЗ ОСНОВЫ НОМЕНКЛАТУР'!D:F,3,0)</f>
        <v>#N/A</v>
      </c>
      <c r="AE3869" s="48" t="e">
        <f>VLOOKUP(C:C,'ИЗ ОСНОВЫ НОМЕНКЛАТУР'!D:H,5,0)</f>
        <v>#N/A</v>
      </c>
    </row>
    <row r="3870" spans="1:31" ht="9.6" customHeight="1" x14ac:dyDescent="0.2">
      <c r="A3870" s="45" t="s">
        <v>3579</v>
      </c>
      <c r="B3870" s="11"/>
      <c r="C3870" s="11" t="s">
        <v>3864</v>
      </c>
      <c r="D3870" s="44">
        <v>0</v>
      </c>
      <c r="E3870" s="44">
        <v>0</v>
      </c>
      <c r="F3870" s="48">
        <v>1</v>
      </c>
      <c r="G3870" s="48">
        <v>0</v>
      </c>
      <c r="H3870" s="44">
        <v>0</v>
      </c>
      <c r="I3870" s="44">
        <v>0</v>
      </c>
      <c r="J3870" s="44">
        <v>0</v>
      </c>
      <c r="K3870" s="48">
        <v>0</v>
      </c>
      <c r="L3870" s="49">
        <v>0</v>
      </c>
      <c r="M3870" s="49">
        <v>0</v>
      </c>
      <c r="N3870" s="10">
        <v>6871.88</v>
      </c>
      <c r="O3870" s="10">
        <v>0</v>
      </c>
      <c r="P3870" s="10">
        <v>0</v>
      </c>
      <c r="Q3870" s="10">
        <v>0</v>
      </c>
      <c r="R3870" s="10">
        <v>0</v>
      </c>
      <c r="S3870" s="10">
        <v>0</v>
      </c>
      <c r="T3870" s="50">
        <f t="shared" si="203"/>
        <v>0</v>
      </c>
      <c r="U3870" s="50">
        <f t="shared" si="203"/>
        <v>0</v>
      </c>
      <c r="V3870" s="50">
        <f t="shared" si="203"/>
        <v>572.65666666666664</v>
      </c>
      <c r="W3870" s="50">
        <f t="shared" si="203"/>
        <v>0</v>
      </c>
      <c r="X3870" s="50">
        <f t="shared" si="203"/>
        <v>0</v>
      </c>
      <c r="Y3870" s="50">
        <f t="shared" si="203"/>
        <v>0</v>
      </c>
      <c r="Z3870" s="50">
        <f t="shared" si="203"/>
        <v>0</v>
      </c>
      <c r="AA3870" s="50">
        <f t="shared" si="203"/>
        <v>0</v>
      </c>
      <c r="AB3870" s="50">
        <f t="shared" si="202"/>
        <v>572.65666666666664</v>
      </c>
      <c r="AC3870" s="48" t="str">
        <f>VLOOKUP(ПРОДАЖИ!C:C,'ИЗ ОСНОВЫ НОМЕНКЛАТУР'!D:E,2,0)</f>
        <v>Аксессуары для шкафов</v>
      </c>
      <c r="AD3870" s="48" t="str">
        <f>VLOOKUP(C:C,'ИЗ ОСНОВЫ НОМЕНКЛАТУР'!D:F,3,0)</f>
        <v>Шкаф/шкаф-купе наполнение (бренд Aristo)</v>
      </c>
      <c r="AE3870" s="48" t="str">
        <f>VLOOKUP(C:C,'ИЗ ОСНОВЫ НОМЕНКЛАТУР'!D:H,5,0)</f>
        <v>C</v>
      </c>
    </row>
    <row r="3871" spans="1:31" ht="9.6" customHeight="1" x14ac:dyDescent="0.2">
      <c r="A3871" s="45" t="s">
        <v>3579</v>
      </c>
      <c r="B3871" s="11"/>
      <c r="C3871" s="11" t="s">
        <v>3865</v>
      </c>
      <c r="D3871" s="44">
        <v>0</v>
      </c>
      <c r="E3871" s="44">
        <v>0</v>
      </c>
      <c r="F3871" s="48">
        <v>1</v>
      </c>
      <c r="G3871" s="48">
        <v>0</v>
      </c>
      <c r="H3871" s="44">
        <v>0</v>
      </c>
      <c r="I3871" s="44">
        <v>0</v>
      </c>
      <c r="J3871" s="44">
        <v>0</v>
      </c>
      <c r="K3871" s="48">
        <v>0</v>
      </c>
      <c r="L3871" s="49">
        <v>0</v>
      </c>
      <c r="M3871" s="49">
        <v>0</v>
      </c>
      <c r="N3871" s="10">
        <v>6510.76</v>
      </c>
      <c r="O3871" s="10">
        <v>0</v>
      </c>
      <c r="P3871" s="10">
        <v>0</v>
      </c>
      <c r="Q3871" s="10">
        <v>0</v>
      </c>
      <c r="R3871" s="10">
        <v>0</v>
      </c>
      <c r="S3871" s="10">
        <v>0</v>
      </c>
      <c r="T3871" s="50">
        <f t="shared" si="203"/>
        <v>0</v>
      </c>
      <c r="U3871" s="50">
        <f t="shared" si="203"/>
        <v>0</v>
      </c>
      <c r="V3871" s="50">
        <f t="shared" si="203"/>
        <v>542.56333333333339</v>
      </c>
      <c r="W3871" s="50">
        <f t="shared" si="203"/>
        <v>0</v>
      </c>
      <c r="X3871" s="50">
        <f t="shared" si="203"/>
        <v>0</v>
      </c>
      <c r="Y3871" s="50">
        <f t="shared" si="203"/>
        <v>0</v>
      </c>
      <c r="Z3871" s="50">
        <f t="shared" si="203"/>
        <v>0</v>
      </c>
      <c r="AA3871" s="50">
        <f t="shared" si="203"/>
        <v>0</v>
      </c>
      <c r="AB3871" s="50">
        <f t="shared" si="202"/>
        <v>542.56333333333339</v>
      </c>
      <c r="AC3871" s="48" t="str">
        <f>VLOOKUP(ПРОДАЖИ!C:C,'ИЗ ОСНОВЫ НОМЕНКЛАТУР'!D:E,2,0)</f>
        <v>Аксессуары для шкафов</v>
      </c>
      <c r="AD3871" s="48" t="str">
        <f>VLOOKUP(C:C,'ИЗ ОСНОВЫ НОМЕНКЛАТУР'!D:F,3,0)</f>
        <v>Шкаф/шкаф-купе наполнение (бренд Aristo)</v>
      </c>
      <c r="AE3871" s="48" t="str">
        <f>VLOOKUP(C:C,'ИЗ ОСНОВЫ НОМЕНКЛАТУР'!D:H,5,0)</f>
        <v>C</v>
      </c>
    </row>
    <row r="3872" spans="1:31" ht="9.6" customHeight="1" x14ac:dyDescent="0.2">
      <c r="A3872" s="45" t="s">
        <v>3579</v>
      </c>
      <c r="B3872" s="11"/>
      <c r="C3872" s="11" t="s">
        <v>3866</v>
      </c>
      <c r="D3872" s="44">
        <v>0</v>
      </c>
      <c r="E3872" s="44">
        <v>0</v>
      </c>
      <c r="F3872" s="48">
        <v>0.33300000000000002</v>
      </c>
      <c r="G3872" s="48">
        <v>0</v>
      </c>
      <c r="H3872" s="44">
        <v>0</v>
      </c>
      <c r="I3872" s="44">
        <v>0</v>
      </c>
      <c r="J3872" s="44">
        <v>0</v>
      </c>
      <c r="K3872" s="48">
        <v>0</v>
      </c>
      <c r="L3872" s="49">
        <v>0</v>
      </c>
      <c r="M3872" s="49">
        <v>0</v>
      </c>
      <c r="N3872" s="10">
        <v>2168.08</v>
      </c>
      <c r="O3872" s="10">
        <v>0</v>
      </c>
      <c r="P3872" s="10">
        <v>0</v>
      </c>
      <c r="Q3872" s="10">
        <v>0</v>
      </c>
      <c r="R3872" s="10">
        <v>0</v>
      </c>
      <c r="S3872" s="10">
        <v>0</v>
      </c>
      <c r="T3872" s="50">
        <f t="shared" si="203"/>
        <v>0</v>
      </c>
      <c r="U3872" s="50">
        <f t="shared" si="203"/>
        <v>0</v>
      </c>
      <c r="V3872" s="50">
        <f t="shared" si="203"/>
        <v>180.67333333333332</v>
      </c>
      <c r="W3872" s="50">
        <f t="shared" si="203"/>
        <v>0</v>
      </c>
      <c r="X3872" s="50">
        <f t="shared" si="203"/>
        <v>0</v>
      </c>
      <c r="Y3872" s="50">
        <f t="shared" si="203"/>
        <v>0</v>
      </c>
      <c r="Z3872" s="50">
        <f t="shared" si="203"/>
        <v>0</v>
      </c>
      <c r="AA3872" s="50">
        <f t="shared" si="203"/>
        <v>0</v>
      </c>
      <c r="AB3872" s="50">
        <f t="shared" si="202"/>
        <v>180.67333333333332</v>
      </c>
      <c r="AC3872" s="48" t="str">
        <f>VLOOKUP(ПРОДАЖИ!C:C,'ИЗ ОСНОВЫ НОМЕНКЛАТУР'!D:E,2,0)</f>
        <v>Аксессуары для шкафов</v>
      </c>
      <c r="AD3872" s="48" t="str">
        <f>VLOOKUP(C:C,'ИЗ ОСНОВЫ НОМЕНКЛАТУР'!D:F,3,0)</f>
        <v>Шкаф/шкаф-купе наполнение (бренд Aristo)</v>
      </c>
      <c r="AE3872" s="48" t="str">
        <f>VLOOKUP(C:C,'ИЗ ОСНОВЫ НОМЕНКЛАТУР'!D:H,5,0)</f>
        <v>C</v>
      </c>
    </row>
    <row r="3873" spans="1:31" ht="9.6" customHeight="1" x14ac:dyDescent="0.2">
      <c r="A3873" s="45" t="s">
        <v>3579</v>
      </c>
      <c r="B3873" s="11"/>
      <c r="C3873" s="11" t="s">
        <v>3867</v>
      </c>
      <c r="D3873" s="44">
        <v>0</v>
      </c>
      <c r="E3873" s="44">
        <v>0</v>
      </c>
      <c r="F3873" s="48">
        <v>0.33300000000000002</v>
      </c>
      <c r="G3873" s="48">
        <v>0</v>
      </c>
      <c r="H3873" s="44">
        <v>0</v>
      </c>
      <c r="I3873" s="44">
        <v>0</v>
      </c>
      <c r="J3873" s="44">
        <v>0</v>
      </c>
      <c r="K3873" s="48">
        <v>0</v>
      </c>
      <c r="L3873" s="49">
        <v>0</v>
      </c>
      <c r="M3873" s="49">
        <v>0</v>
      </c>
      <c r="N3873" s="10">
        <v>2260.15</v>
      </c>
      <c r="O3873" s="10">
        <v>0</v>
      </c>
      <c r="P3873" s="10">
        <v>0</v>
      </c>
      <c r="Q3873" s="10">
        <v>0</v>
      </c>
      <c r="R3873" s="10">
        <v>0</v>
      </c>
      <c r="S3873" s="10">
        <v>0</v>
      </c>
      <c r="T3873" s="50">
        <f t="shared" si="203"/>
        <v>0</v>
      </c>
      <c r="U3873" s="50">
        <f t="shared" si="203"/>
        <v>0</v>
      </c>
      <c r="V3873" s="50">
        <f t="shared" si="203"/>
        <v>188.34583333333333</v>
      </c>
      <c r="W3873" s="50">
        <f t="shared" si="203"/>
        <v>0</v>
      </c>
      <c r="X3873" s="50">
        <f t="shared" si="203"/>
        <v>0</v>
      </c>
      <c r="Y3873" s="50">
        <f t="shared" si="203"/>
        <v>0</v>
      </c>
      <c r="Z3873" s="50">
        <f t="shared" si="203"/>
        <v>0</v>
      </c>
      <c r="AA3873" s="50">
        <f t="shared" si="203"/>
        <v>0</v>
      </c>
      <c r="AB3873" s="50">
        <f t="shared" si="202"/>
        <v>188.34583333333333</v>
      </c>
      <c r="AC3873" s="48" t="str">
        <f>VLOOKUP(ПРОДАЖИ!C:C,'ИЗ ОСНОВЫ НОМЕНКЛАТУР'!D:E,2,0)</f>
        <v>Аксессуары для шкафов</v>
      </c>
      <c r="AD3873" s="48" t="str">
        <f>VLOOKUP(C:C,'ИЗ ОСНОВЫ НОМЕНКЛАТУР'!D:F,3,0)</f>
        <v>Шкаф/шкаф-купе наполнение (бренд Aristo)</v>
      </c>
      <c r="AE3873" s="48" t="str">
        <f>VLOOKUP(C:C,'ИЗ ОСНОВЫ НОМЕНКЛАТУР'!D:H,5,0)</f>
        <v>C</v>
      </c>
    </row>
    <row r="3874" spans="1:31" ht="9.6" customHeight="1" x14ac:dyDescent="0.2">
      <c r="A3874" s="45" t="s">
        <v>3579</v>
      </c>
      <c r="B3874" s="11"/>
      <c r="C3874" s="11" t="s">
        <v>3868</v>
      </c>
      <c r="D3874" s="44">
        <v>0</v>
      </c>
      <c r="E3874" s="44">
        <v>0</v>
      </c>
      <c r="F3874" s="48">
        <v>0.66600000000000004</v>
      </c>
      <c r="G3874" s="48">
        <v>0</v>
      </c>
      <c r="H3874" s="44">
        <v>0</v>
      </c>
      <c r="I3874" s="44">
        <v>0</v>
      </c>
      <c r="J3874" s="44">
        <v>0</v>
      </c>
      <c r="K3874" s="48">
        <v>0</v>
      </c>
      <c r="L3874" s="49">
        <v>0</v>
      </c>
      <c r="M3874" s="49">
        <v>0</v>
      </c>
      <c r="N3874" s="10">
        <v>2239.42</v>
      </c>
      <c r="O3874" s="10">
        <v>0</v>
      </c>
      <c r="P3874" s="10">
        <v>0</v>
      </c>
      <c r="Q3874" s="10">
        <v>0</v>
      </c>
      <c r="R3874" s="10">
        <v>0</v>
      </c>
      <c r="S3874" s="10">
        <v>0</v>
      </c>
      <c r="T3874" s="50">
        <f t="shared" si="203"/>
        <v>0</v>
      </c>
      <c r="U3874" s="50">
        <f t="shared" si="203"/>
        <v>0</v>
      </c>
      <c r="V3874" s="50">
        <f t="shared" si="203"/>
        <v>186.61833333333334</v>
      </c>
      <c r="W3874" s="50">
        <f t="shared" si="203"/>
        <v>0</v>
      </c>
      <c r="X3874" s="50">
        <f t="shared" si="203"/>
        <v>0</v>
      </c>
      <c r="Y3874" s="50">
        <f t="shared" si="203"/>
        <v>0</v>
      </c>
      <c r="Z3874" s="50">
        <f t="shared" si="203"/>
        <v>0</v>
      </c>
      <c r="AA3874" s="50">
        <f t="shared" si="203"/>
        <v>0</v>
      </c>
      <c r="AB3874" s="50">
        <f t="shared" si="202"/>
        <v>186.61833333333334</v>
      </c>
      <c r="AC3874" s="48" t="str">
        <f>VLOOKUP(ПРОДАЖИ!C:C,'ИЗ ОСНОВЫ НОМЕНКЛАТУР'!D:E,2,0)</f>
        <v>Аксессуары для шкафов</v>
      </c>
      <c r="AD3874" s="48" t="str">
        <f>VLOOKUP(C:C,'ИЗ ОСНОВЫ НОМЕНКЛАТУР'!D:F,3,0)</f>
        <v>Шкаф/шкаф-купе наполнение (бренд Aristo)</v>
      </c>
      <c r="AE3874" s="48" t="str">
        <f>VLOOKUP(C:C,'ИЗ ОСНОВЫ НОМЕНКЛАТУР'!D:H,5,0)</f>
        <v>C</v>
      </c>
    </row>
    <row r="3875" spans="1:31" ht="9.6" customHeight="1" x14ac:dyDescent="0.2">
      <c r="A3875" s="45" t="s">
        <v>3579</v>
      </c>
      <c r="B3875" s="11"/>
      <c r="C3875" s="11" t="s">
        <v>3869</v>
      </c>
      <c r="D3875" s="44">
        <v>0</v>
      </c>
      <c r="E3875" s="44">
        <v>0</v>
      </c>
      <c r="F3875" s="48">
        <v>0.33300000000000002</v>
      </c>
      <c r="G3875" s="48">
        <v>0</v>
      </c>
      <c r="H3875" s="44">
        <v>0</v>
      </c>
      <c r="I3875" s="44">
        <v>0</v>
      </c>
      <c r="J3875" s="44">
        <v>0</v>
      </c>
      <c r="K3875" s="48">
        <v>0</v>
      </c>
      <c r="L3875" s="49">
        <v>0</v>
      </c>
      <c r="M3875" s="49">
        <v>0</v>
      </c>
      <c r="N3875" s="10">
        <v>1764.37</v>
      </c>
      <c r="O3875" s="10">
        <v>0</v>
      </c>
      <c r="P3875" s="10">
        <v>0</v>
      </c>
      <c r="Q3875" s="10">
        <v>0</v>
      </c>
      <c r="R3875" s="10">
        <v>0</v>
      </c>
      <c r="S3875" s="10">
        <v>0</v>
      </c>
      <c r="T3875" s="50">
        <f t="shared" si="203"/>
        <v>0</v>
      </c>
      <c r="U3875" s="50">
        <f t="shared" si="203"/>
        <v>0</v>
      </c>
      <c r="V3875" s="50">
        <f t="shared" si="203"/>
        <v>147.03083333333333</v>
      </c>
      <c r="W3875" s="50">
        <f t="shared" si="203"/>
        <v>0</v>
      </c>
      <c r="X3875" s="50">
        <f t="shared" si="203"/>
        <v>0</v>
      </c>
      <c r="Y3875" s="50">
        <f t="shared" si="203"/>
        <v>0</v>
      </c>
      <c r="Z3875" s="50">
        <f t="shared" si="203"/>
        <v>0</v>
      </c>
      <c r="AA3875" s="50">
        <f t="shared" si="203"/>
        <v>0</v>
      </c>
      <c r="AB3875" s="50">
        <f t="shared" si="202"/>
        <v>147.03083333333333</v>
      </c>
      <c r="AC3875" s="48" t="str">
        <f>VLOOKUP(ПРОДАЖИ!C:C,'ИЗ ОСНОВЫ НОМЕНКЛАТУР'!D:E,2,0)</f>
        <v>Аксессуары для шкафов</v>
      </c>
      <c r="AD3875" s="48" t="str">
        <f>VLOOKUP(C:C,'ИЗ ОСНОВЫ НОМЕНКЛАТУР'!D:F,3,0)</f>
        <v>Шкаф/шкаф-купе наполнение (бренд Aristo)</v>
      </c>
      <c r="AE3875" s="48" t="str">
        <f>VLOOKUP(C:C,'ИЗ ОСНОВЫ НОМЕНКЛАТУР'!D:H,5,0)</f>
        <v>C</v>
      </c>
    </row>
    <row r="3876" spans="1:31" ht="9.6" customHeight="1" x14ac:dyDescent="0.2">
      <c r="A3876" s="45" t="s">
        <v>3579</v>
      </c>
      <c r="B3876" s="11"/>
      <c r="C3876" s="11" t="s">
        <v>3870</v>
      </c>
      <c r="D3876" s="44">
        <v>0</v>
      </c>
      <c r="E3876" s="44">
        <v>0</v>
      </c>
      <c r="F3876" s="48">
        <v>0.33300000000000002</v>
      </c>
      <c r="G3876" s="48">
        <v>0</v>
      </c>
      <c r="H3876" s="44">
        <v>0</v>
      </c>
      <c r="I3876" s="44">
        <v>0</v>
      </c>
      <c r="J3876" s="44">
        <v>0</v>
      </c>
      <c r="K3876" s="48">
        <v>0</v>
      </c>
      <c r="L3876" s="49">
        <v>0</v>
      </c>
      <c r="M3876" s="49">
        <v>0</v>
      </c>
      <c r="N3876" s="10">
        <v>3185.83</v>
      </c>
      <c r="O3876" s="10">
        <v>0</v>
      </c>
      <c r="P3876" s="10">
        <v>0</v>
      </c>
      <c r="Q3876" s="10">
        <v>0</v>
      </c>
      <c r="R3876" s="10">
        <v>0</v>
      </c>
      <c r="S3876" s="10">
        <v>0</v>
      </c>
      <c r="T3876" s="50">
        <f t="shared" si="203"/>
        <v>0</v>
      </c>
      <c r="U3876" s="50">
        <f t="shared" si="203"/>
        <v>0</v>
      </c>
      <c r="V3876" s="50">
        <f t="shared" si="203"/>
        <v>265.48583333333335</v>
      </c>
      <c r="W3876" s="50">
        <f t="shared" si="203"/>
        <v>0</v>
      </c>
      <c r="X3876" s="50">
        <f t="shared" si="203"/>
        <v>0</v>
      </c>
      <c r="Y3876" s="50">
        <f t="shared" si="203"/>
        <v>0</v>
      </c>
      <c r="Z3876" s="50">
        <f t="shared" si="203"/>
        <v>0</v>
      </c>
      <c r="AA3876" s="50">
        <f t="shared" si="203"/>
        <v>0</v>
      </c>
      <c r="AB3876" s="50">
        <f t="shared" si="202"/>
        <v>265.48583333333335</v>
      </c>
      <c r="AC3876" s="48" t="str">
        <f>VLOOKUP(ПРОДАЖИ!C:C,'ИЗ ОСНОВЫ НОМЕНКЛАТУР'!D:E,2,0)</f>
        <v>Аксессуары для шкафов</v>
      </c>
      <c r="AD3876" s="48" t="str">
        <f>VLOOKUP(C:C,'ИЗ ОСНОВЫ НОМЕНКЛАТУР'!D:F,3,0)</f>
        <v>Шкаф/шкаф-купе наполнение (бренд Aristo)</v>
      </c>
      <c r="AE3876" s="48" t="str">
        <f>VLOOKUP(C:C,'ИЗ ОСНОВЫ НОМЕНКЛАТУР'!D:H,5,0)</f>
        <v>C</v>
      </c>
    </row>
    <row r="3877" spans="1:31" ht="9.6" customHeight="1" x14ac:dyDescent="0.2">
      <c r="A3877" s="45" t="s">
        <v>3579</v>
      </c>
      <c r="B3877" s="11"/>
      <c r="C3877" s="11" t="s">
        <v>3871</v>
      </c>
      <c r="D3877" s="44">
        <v>0</v>
      </c>
      <c r="E3877" s="44">
        <v>0</v>
      </c>
      <c r="F3877" s="48">
        <v>0.33300000000000002</v>
      </c>
      <c r="G3877" s="48">
        <v>0</v>
      </c>
      <c r="H3877" s="44">
        <v>0</v>
      </c>
      <c r="I3877" s="44">
        <v>0</v>
      </c>
      <c r="J3877" s="44">
        <v>0</v>
      </c>
      <c r="K3877" s="48">
        <v>0</v>
      </c>
      <c r="L3877" s="49">
        <v>0</v>
      </c>
      <c r="M3877" s="49">
        <v>0</v>
      </c>
      <c r="N3877" s="10">
        <v>1784.54</v>
      </c>
      <c r="O3877" s="10">
        <v>0</v>
      </c>
      <c r="P3877" s="10">
        <v>0</v>
      </c>
      <c r="Q3877" s="10">
        <v>0</v>
      </c>
      <c r="R3877" s="10">
        <v>0</v>
      </c>
      <c r="S3877" s="10">
        <v>0</v>
      </c>
      <c r="T3877" s="50">
        <f t="shared" si="203"/>
        <v>0</v>
      </c>
      <c r="U3877" s="50">
        <f t="shared" si="203"/>
        <v>0</v>
      </c>
      <c r="V3877" s="50">
        <f t="shared" si="203"/>
        <v>148.71166666666667</v>
      </c>
      <c r="W3877" s="50">
        <f t="shared" si="203"/>
        <v>0</v>
      </c>
      <c r="X3877" s="50">
        <f t="shared" si="203"/>
        <v>0</v>
      </c>
      <c r="Y3877" s="50">
        <f t="shared" si="203"/>
        <v>0</v>
      </c>
      <c r="Z3877" s="50">
        <f t="shared" si="203"/>
        <v>0</v>
      </c>
      <c r="AA3877" s="50">
        <f t="shared" si="203"/>
        <v>0</v>
      </c>
      <c r="AB3877" s="50">
        <f t="shared" si="202"/>
        <v>148.71166666666667</v>
      </c>
      <c r="AC3877" s="48" t="str">
        <f>VLOOKUP(ПРОДАЖИ!C:C,'ИЗ ОСНОВЫ НОМЕНКЛАТУР'!D:E,2,0)</f>
        <v>Аксессуары для шкафов</v>
      </c>
      <c r="AD3877" s="48" t="str">
        <f>VLOOKUP(C:C,'ИЗ ОСНОВЫ НОМЕНКЛАТУР'!D:F,3,0)</f>
        <v>Шкаф/шкаф-купе наполнение (бренд Aristo)</v>
      </c>
      <c r="AE3877" s="48" t="str">
        <f>VLOOKUP(C:C,'ИЗ ОСНОВЫ НОМЕНКЛАТУР'!D:H,5,0)</f>
        <v>C</v>
      </c>
    </row>
    <row r="3878" spans="1:31" ht="9.6" customHeight="1" x14ac:dyDescent="0.2">
      <c r="A3878" s="45" t="s">
        <v>3579</v>
      </c>
      <c r="B3878" s="11"/>
      <c r="C3878" s="11" t="s">
        <v>3872</v>
      </c>
      <c r="D3878" s="44">
        <v>0</v>
      </c>
      <c r="E3878" s="44">
        <v>0</v>
      </c>
      <c r="F3878" s="48">
        <v>0.33300000000000002</v>
      </c>
      <c r="G3878" s="48">
        <v>0</v>
      </c>
      <c r="H3878" s="44">
        <v>0</v>
      </c>
      <c r="I3878" s="44">
        <v>0</v>
      </c>
      <c r="J3878" s="44">
        <v>0</v>
      </c>
      <c r="K3878" s="48">
        <v>0</v>
      </c>
      <c r="L3878" s="49">
        <v>0</v>
      </c>
      <c r="M3878" s="49">
        <v>0</v>
      </c>
      <c r="N3878" s="10">
        <v>800.02</v>
      </c>
      <c r="O3878" s="10">
        <v>0</v>
      </c>
      <c r="P3878" s="10">
        <v>0</v>
      </c>
      <c r="Q3878" s="10">
        <v>0</v>
      </c>
      <c r="R3878" s="10">
        <v>0</v>
      </c>
      <c r="S3878" s="10">
        <v>0</v>
      </c>
      <c r="T3878" s="50">
        <f t="shared" si="203"/>
        <v>0</v>
      </c>
      <c r="U3878" s="50">
        <f t="shared" si="203"/>
        <v>0</v>
      </c>
      <c r="V3878" s="50">
        <f t="shared" si="203"/>
        <v>66.668333333333337</v>
      </c>
      <c r="W3878" s="50">
        <f t="shared" ref="W3878:AA3928" si="204">O3878/12</f>
        <v>0</v>
      </c>
      <c r="X3878" s="50">
        <f t="shared" si="204"/>
        <v>0</v>
      </c>
      <c r="Y3878" s="50">
        <f t="shared" si="204"/>
        <v>0</v>
      </c>
      <c r="Z3878" s="50">
        <f t="shared" si="204"/>
        <v>0</v>
      </c>
      <c r="AA3878" s="50">
        <f t="shared" si="204"/>
        <v>0</v>
      </c>
      <c r="AB3878" s="50">
        <f t="shared" si="202"/>
        <v>66.668333333333337</v>
      </c>
      <c r="AC3878" s="48" t="str">
        <f>VLOOKUP(ПРОДАЖИ!C:C,'ИЗ ОСНОВЫ НОМЕНКЛАТУР'!D:E,2,0)</f>
        <v>Аксессуары для шкафов</v>
      </c>
      <c r="AD3878" s="48" t="str">
        <f>VLOOKUP(C:C,'ИЗ ОСНОВЫ НОМЕНКЛАТУР'!D:F,3,0)</f>
        <v>Шкаф/шкаф-купе наполнение (бренд Aristo)</v>
      </c>
      <c r="AE3878" s="48" t="str">
        <f>VLOOKUP(C:C,'ИЗ ОСНОВЫ НОМЕНКЛАТУР'!D:H,5,0)</f>
        <v>C</v>
      </c>
    </row>
    <row r="3879" spans="1:31" ht="9.6" customHeight="1" x14ac:dyDescent="0.2">
      <c r="A3879" s="45" t="s">
        <v>3579</v>
      </c>
      <c r="B3879" s="11"/>
      <c r="C3879" s="11" t="s">
        <v>3873</v>
      </c>
      <c r="D3879" s="44">
        <v>0</v>
      </c>
      <c r="E3879" s="44">
        <v>0</v>
      </c>
      <c r="F3879" s="48">
        <v>0.33300000000000002</v>
      </c>
      <c r="G3879" s="48">
        <v>0</v>
      </c>
      <c r="H3879" s="44">
        <v>0</v>
      </c>
      <c r="I3879" s="44">
        <v>0</v>
      </c>
      <c r="J3879" s="44">
        <v>0</v>
      </c>
      <c r="K3879" s="48">
        <v>0</v>
      </c>
      <c r="L3879" s="49">
        <v>0</v>
      </c>
      <c r="M3879" s="49">
        <v>0</v>
      </c>
      <c r="N3879" s="10">
        <v>3542.2</v>
      </c>
      <c r="O3879" s="10">
        <v>0</v>
      </c>
      <c r="P3879" s="10">
        <v>0</v>
      </c>
      <c r="Q3879" s="10">
        <v>0</v>
      </c>
      <c r="R3879" s="10">
        <v>0</v>
      </c>
      <c r="S3879" s="10">
        <v>0</v>
      </c>
      <c r="T3879" s="50">
        <f t="shared" ref="T3879:AA3942" si="205">L3879/12</f>
        <v>0</v>
      </c>
      <c r="U3879" s="50">
        <f t="shared" si="205"/>
        <v>0</v>
      </c>
      <c r="V3879" s="50">
        <f t="shared" si="205"/>
        <v>295.18333333333334</v>
      </c>
      <c r="W3879" s="50">
        <f t="shared" si="204"/>
        <v>0</v>
      </c>
      <c r="X3879" s="50">
        <f t="shared" si="204"/>
        <v>0</v>
      </c>
      <c r="Y3879" s="50">
        <f t="shared" si="204"/>
        <v>0</v>
      </c>
      <c r="Z3879" s="50">
        <f t="shared" si="204"/>
        <v>0</v>
      </c>
      <c r="AA3879" s="50">
        <f t="shared" si="204"/>
        <v>0</v>
      </c>
      <c r="AB3879" s="50">
        <f t="shared" si="202"/>
        <v>295.18333333333334</v>
      </c>
      <c r="AC3879" s="48" t="str">
        <f>VLOOKUP(ПРОДАЖИ!C:C,'ИЗ ОСНОВЫ НОМЕНКЛАТУР'!D:E,2,0)</f>
        <v>Аксессуары для шкафов</v>
      </c>
      <c r="AD3879" s="48" t="str">
        <f>VLOOKUP(C:C,'ИЗ ОСНОВЫ НОМЕНКЛАТУР'!D:F,3,0)</f>
        <v>Шкаф/шкаф-купе наполнение (бренд Aristo)</v>
      </c>
      <c r="AE3879" s="48" t="str">
        <f>VLOOKUP(C:C,'ИЗ ОСНОВЫ НОМЕНКЛАТУР'!D:H,5,0)</f>
        <v>C</v>
      </c>
    </row>
    <row r="3880" spans="1:31" ht="9.6" customHeight="1" x14ac:dyDescent="0.2">
      <c r="A3880" s="45" t="s">
        <v>3579</v>
      </c>
      <c r="B3880" s="11"/>
      <c r="C3880" s="11" t="s">
        <v>3874</v>
      </c>
      <c r="D3880" s="44">
        <v>0</v>
      </c>
      <c r="E3880" s="44">
        <v>0</v>
      </c>
      <c r="F3880" s="48">
        <v>16</v>
      </c>
      <c r="G3880" s="48">
        <v>0</v>
      </c>
      <c r="H3880" s="44">
        <v>0</v>
      </c>
      <c r="I3880" s="44">
        <v>0</v>
      </c>
      <c r="J3880" s="44">
        <v>0</v>
      </c>
      <c r="K3880" s="48">
        <v>0</v>
      </c>
      <c r="L3880" s="49">
        <v>0</v>
      </c>
      <c r="M3880" s="49">
        <v>0</v>
      </c>
      <c r="N3880" s="10">
        <v>38969.360000000001</v>
      </c>
      <c r="O3880" s="10">
        <v>0</v>
      </c>
      <c r="P3880" s="10">
        <v>0</v>
      </c>
      <c r="Q3880" s="10">
        <v>0</v>
      </c>
      <c r="R3880" s="10">
        <v>0</v>
      </c>
      <c r="S3880" s="10">
        <v>0</v>
      </c>
      <c r="T3880" s="50">
        <f t="shared" si="205"/>
        <v>0</v>
      </c>
      <c r="U3880" s="50">
        <f t="shared" si="205"/>
        <v>0</v>
      </c>
      <c r="V3880" s="50">
        <f t="shared" si="205"/>
        <v>3247.4466666666667</v>
      </c>
      <c r="W3880" s="50">
        <f t="shared" si="204"/>
        <v>0</v>
      </c>
      <c r="X3880" s="50">
        <f t="shared" si="204"/>
        <v>0</v>
      </c>
      <c r="Y3880" s="50">
        <f t="shared" si="204"/>
        <v>0</v>
      </c>
      <c r="Z3880" s="50">
        <f t="shared" si="204"/>
        <v>0</v>
      </c>
      <c r="AA3880" s="50">
        <f t="shared" si="204"/>
        <v>0</v>
      </c>
      <c r="AB3880" s="50">
        <f t="shared" si="202"/>
        <v>3247.4466666666667</v>
      </c>
      <c r="AC3880" s="48" t="str">
        <f>VLOOKUP(ПРОДАЖИ!C:C,'ИЗ ОСНОВЫ НОМЕНКЛАТУР'!D:E,2,0)</f>
        <v>Аксессуары для шкафов</v>
      </c>
      <c r="AD3880" s="48" t="str">
        <f>VLOOKUP(C:C,'ИЗ ОСНОВЫ НОМЕНКЛАТУР'!D:F,3,0)</f>
        <v>Шкаф/шкаф-купе наполнение (бренд Aristo)</v>
      </c>
      <c r="AE3880" s="48" t="str">
        <f>VLOOKUP(C:C,'ИЗ ОСНОВЫ НОМЕНКЛАТУР'!D:H,5,0)</f>
        <v>C</v>
      </c>
    </row>
    <row r="3881" spans="1:31" ht="9.6" customHeight="1" x14ac:dyDescent="0.2">
      <c r="A3881" s="45" t="s">
        <v>3579</v>
      </c>
      <c r="B3881" s="11"/>
      <c r="C3881" s="11" t="s">
        <v>3875</v>
      </c>
      <c r="D3881" s="44">
        <v>0</v>
      </c>
      <c r="E3881" s="44">
        <v>5.4</v>
      </c>
      <c r="F3881" s="48">
        <v>0</v>
      </c>
      <c r="G3881" s="48">
        <v>0</v>
      </c>
      <c r="H3881" s="44">
        <v>0</v>
      </c>
      <c r="I3881" s="44">
        <v>0</v>
      </c>
      <c r="J3881" s="44">
        <v>0</v>
      </c>
      <c r="K3881" s="48">
        <v>0</v>
      </c>
      <c r="L3881" s="49">
        <v>0</v>
      </c>
      <c r="M3881" s="49">
        <v>17588.400000000001</v>
      </c>
      <c r="N3881" s="10">
        <v>0</v>
      </c>
      <c r="O3881" s="10">
        <v>0</v>
      </c>
      <c r="P3881" s="10">
        <v>0</v>
      </c>
      <c r="Q3881" s="10">
        <v>0</v>
      </c>
      <c r="R3881" s="10">
        <v>0</v>
      </c>
      <c r="S3881" s="10">
        <v>0</v>
      </c>
      <c r="T3881" s="50">
        <f t="shared" si="205"/>
        <v>0</v>
      </c>
      <c r="U3881" s="50">
        <f t="shared" si="205"/>
        <v>1465.7</v>
      </c>
      <c r="V3881" s="50">
        <f t="shared" si="205"/>
        <v>0</v>
      </c>
      <c r="W3881" s="50">
        <f t="shared" si="204"/>
        <v>0</v>
      </c>
      <c r="X3881" s="50">
        <f t="shared" si="204"/>
        <v>0</v>
      </c>
      <c r="Y3881" s="50">
        <f t="shared" si="204"/>
        <v>0</v>
      </c>
      <c r="Z3881" s="50">
        <f t="shared" si="204"/>
        <v>0</v>
      </c>
      <c r="AA3881" s="50">
        <f t="shared" si="204"/>
        <v>0</v>
      </c>
      <c r="AB3881" s="50">
        <f t="shared" si="202"/>
        <v>1465.7</v>
      </c>
      <c r="AC3881" s="48" t="str">
        <f>VLOOKUP(ПРОДАЖИ!C:C,'ИЗ ОСНОВЫ НОМЕНКЛАТУР'!D:E,2,0)</f>
        <v>Аксессуары для шкафов</v>
      </c>
      <c r="AD3881" s="48" t="str">
        <f>VLOOKUP(C:C,'ИЗ ОСНОВЫ НОМЕНКЛАТУР'!D:F,3,0)</f>
        <v>Шкаф/шкаф-купе наполнение (бренд Aristo)</v>
      </c>
      <c r="AE3881" s="48" t="str">
        <f>VLOOKUP(C:C,'ИЗ ОСНОВЫ НОМЕНКЛАТУР'!D:H,5,0)</f>
        <v>C</v>
      </c>
    </row>
    <row r="3882" spans="1:31" ht="9.6" customHeight="1" x14ac:dyDescent="0.2">
      <c r="A3882" s="45" t="s">
        <v>3579</v>
      </c>
      <c r="B3882" s="11"/>
      <c r="C3882" s="11" t="s">
        <v>3876</v>
      </c>
      <c r="D3882" s="44">
        <v>0</v>
      </c>
      <c r="E3882" s="44">
        <v>5.4</v>
      </c>
      <c r="F3882" s="48">
        <v>0</v>
      </c>
      <c r="G3882" s="48">
        <v>0</v>
      </c>
      <c r="H3882" s="44">
        <v>0</v>
      </c>
      <c r="I3882" s="44">
        <v>0</v>
      </c>
      <c r="J3882" s="44">
        <v>0</v>
      </c>
      <c r="K3882" s="48">
        <v>0</v>
      </c>
      <c r="L3882" s="49">
        <v>0</v>
      </c>
      <c r="M3882" s="49">
        <v>29023.77</v>
      </c>
      <c r="N3882" s="10">
        <v>0</v>
      </c>
      <c r="O3882" s="10">
        <v>0</v>
      </c>
      <c r="P3882" s="10">
        <v>0</v>
      </c>
      <c r="Q3882" s="10">
        <v>0</v>
      </c>
      <c r="R3882" s="10">
        <v>0</v>
      </c>
      <c r="S3882" s="10">
        <v>0</v>
      </c>
      <c r="T3882" s="50">
        <f t="shared" si="205"/>
        <v>0</v>
      </c>
      <c r="U3882" s="50">
        <f t="shared" si="205"/>
        <v>2418.6475</v>
      </c>
      <c r="V3882" s="50">
        <f t="shared" si="205"/>
        <v>0</v>
      </c>
      <c r="W3882" s="50">
        <f t="shared" si="204"/>
        <v>0</v>
      </c>
      <c r="X3882" s="50">
        <f t="shared" si="204"/>
        <v>0</v>
      </c>
      <c r="Y3882" s="50">
        <f t="shared" si="204"/>
        <v>0</v>
      </c>
      <c r="Z3882" s="50">
        <f t="shared" si="204"/>
        <v>0</v>
      </c>
      <c r="AA3882" s="50">
        <f t="shared" si="204"/>
        <v>0</v>
      </c>
      <c r="AB3882" s="50">
        <f t="shared" si="202"/>
        <v>2418.6475</v>
      </c>
      <c r="AC3882" s="48" t="str">
        <f>VLOOKUP(ПРОДАЖИ!C:C,'ИЗ ОСНОВЫ НОМЕНКЛАТУР'!D:E,2,0)</f>
        <v>Аксессуары для шкафов</v>
      </c>
      <c r="AD3882" s="48" t="str">
        <f>VLOOKUP(C:C,'ИЗ ОСНОВЫ НОМЕНКЛАТУР'!D:F,3,0)</f>
        <v>Шкаф/шкаф-купе наполнение (бренд Aristo)</v>
      </c>
      <c r="AE3882" s="48" t="str">
        <f>VLOOKUP(C:C,'ИЗ ОСНОВЫ НОМЕНКЛАТУР'!D:H,5,0)</f>
        <v>C</v>
      </c>
    </row>
    <row r="3883" spans="1:31" ht="9.6" customHeight="1" x14ac:dyDescent="0.2">
      <c r="A3883" s="45" t="s">
        <v>3579</v>
      </c>
      <c r="B3883" s="11"/>
      <c r="C3883" s="11" t="s">
        <v>3877</v>
      </c>
      <c r="D3883" s="44">
        <v>0</v>
      </c>
      <c r="E3883" s="44">
        <v>5.4</v>
      </c>
      <c r="F3883" s="48">
        <v>0</v>
      </c>
      <c r="G3883" s="48">
        <v>0</v>
      </c>
      <c r="H3883" s="44">
        <v>0</v>
      </c>
      <c r="I3883" s="44">
        <v>0</v>
      </c>
      <c r="J3883" s="44">
        <v>0</v>
      </c>
      <c r="K3883" s="48">
        <v>0</v>
      </c>
      <c r="L3883" s="49">
        <v>0</v>
      </c>
      <c r="M3883" s="49">
        <v>35496.379999999997</v>
      </c>
      <c r="N3883" s="10">
        <v>0</v>
      </c>
      <c r="O3883" s="10">
        <v>0</v>
      </c>
      <c r="P3883" s="10">
        <v>0</v>
      </c>
      <c r="Q3883" s="10">
        <v>0</v>
      </c>
      <c r="R3883" s="10">
        <v>0</v>
      </c>
      <c r="S3883" s="10">
        <v>0</v>
      </c>
      <c r="T3883" s="50">
        <f t="shared" si="205"/>
        <v>0</v>
      </c>
      <c r="U3883" s="50">
        <f t="shared" si="205"/>
        <v>2958.0316666666663</v>
      </c>
      <c r="V3883" s="50">
        <f t="shared" si="205"/>
        <v>0</v>
      </c>
      <c r="W3883" s="50">
        <f t="shared" si="204"/>
        <v>0</v>
      </c>
      <c r="X3883" s="50">
        <f t="shared" si="204"/>
        <v>0</v>
      </c>
      <c r="Y3883" s="50">
        <f t="shared" si="204"/>
        <v>0</v>
      </c>
      <c r="Z3883" s="50">
        <f t="shared" si="204"/>
        <v>0</v>
      </c>
      <c r="AA3883" s="50">
        <f t="shared" si="204"/>
        <v>0</v>
      </c>
      <c r="AB3883" s="50">
        <f t="shared" si="202"/>
        <v>2958.0316666666663</v>
      </c>
      <c r="AC3883" s="48" t="str">
        <f>VLOOKUP(ПРОДАЖИ!C:C,'ИЗ ОСНОВЫ НОМЕНКЛАТУР'!D:E,2,0)</f>
        <v>Аксессуары для шкафов</v>
      </c>
      <c r="AD3883" s="48" t="str">
        <f>VLOOKUP(C:C,'ИЗ ОСНОВЫ НОМЕНКЛАТУР'!D:F,3,0)</f>
        <v>Шкаф/шкаф-купе наполнение (бренд Aristo)</v>
      </c>
      <c r="AE3883" s="48" t="str">
        <f>VLOOKUP(C:C,'ИЗ ОСНОВЫ НОМЕНКЛАТУР'!D:H,5,0)</f>
        <v>C</v>
      </c>
    </row>
    <row r="3884" spans="1:31" ht="9.6" customHeight="1" x14ac:dyDescent="0.2">
      <c r="A3884" s="45" t="s">
        <v>3579</v>
      </c>
      <c r="B3884" s="11"/>
      <c r="C3884" s="11" t="s">
        <v>3878</v>
      </c>
      <c r="D3884" s="44">
        <v>0</v>
      </c>
      <c r="E3884" s="44">
        <v>5.4</v>
      </c>
      <c r="F3884" s="48">
        <v>0</v>
      </c>
      <c r="G3884" s="48">
        <v>0</v>
      </c>
      <c r="H3884" s="44">
        <v>0</v>
      </c>
      <c r="I3884" s="44">
        <v>0</v>
      </c>
      <c r="J3884" s="44">
        <v>0</v>
      </c>
      <c r="K3884" s="48">
        <v>0</v>
      </c>
      <c r="L3884" s="49">
        <v>0</v>
      </c>
      <c r="M3884" s="49">
        <v>78553.179999999993</v>
      </c>
      <c r="N3884" s="10">
        <v>0</v>
      </c>
      <c r="O3884" s="10">
        <v>0</v>
      </c>
      <c r="P3884" s="10">
        <v>0</v>
      </c>
      <c r="Q3884" s="10">
        <v>0</v>
      </c>
      <c r="R3884" s="10">
        <v>0</v>
      </c>
      <c r="S3884" s="10">
        <v>0</v>
      </c>
      <c r="T3884" s="50">
        <f t="shared" si="205"/>
        <v>0</v>
      </c>
      <c r="U3884" s="50">
        <f t="shared" si="205"/>
        <v>6546.0983333333324</v>
      </c>
      <c r="V3884" s="50">
        <f t="shared" si="205"/>
        <v>0</v>
      </c>
      <c r="W3884" s="50">
        <f t="shared" si="204"/>
        <v>0</v>
      </c>
      <c r="X3884" s="50">
        <f t="shared" si="204"/>
        <v>0</v>
      </c>
      <c r="Y3884" s="50">
        <f t="shared" si="204"/>
        <v>0</v>
      </c>
      <c r="Z3884" s="50">
        <f t="shared" si="204"/>
        <v>0</v>
      </c>
      <c r="AA3884" s="50">
        <f t="shared" si="204"/>
        <v>0</v>
      </c>
      <c r="AB3884" s="50">
        <f t="shared" si="202"/>
        <v>6546.0983333333324</v>
      </c>
      <c r="AC3884" s="48" t="str">
        <f>VLOOKUP(ПРОДАЖИ!C:C,'ИЗ ОСНОВЫ НОМЕНКЛАТУР'!D:E,2,0)</f>
        <v>Аксессуары для шкафов</v>
      </c>
      <c r="AD3884" s="48" t="str">
        <f>VLOOKUP(C:C,'ИЗ ОСНОВЫ НОМЕНКЛАТУР'!D:F,3,0)</f>
        <v>Шкаф/шкаф-купе наполнение (бренд Aristo)</v>
      </c>
      <c r="AE3884" s="48" t="str">
        <f>VLOOKUP(C:C,'ИЗ ОСНОВЫ НОМЕНКЛАТУР'!D:H,5,0)</f>
        <v>C</v>
      </c>
    </row>
    <row r="3885" spans="1:31" ht="9.6" customHeight="1" x14ac:dyDescent="0.2">
      <c r="A3885" s="45" t="s">
        <v>3579</v>
      </c>
      <c r="B3885" s="11"/>
      <c r="C3885" s="11" t="s">
        <v>3879</v>
      </c>
      <c r="D3885" s="44">
        <v>0</v>
      </c>
      <c r="E3885" s="44">
        <v>20</v>
      </c>
      <c r="F3885" s="48">
        <v>0</v>
      </c>
      <c r="G3885" s="48">
        <v>0</v>
      </c>
      <c r="H3885" s="44">
        <v>0</v>
      </c>
      <c r="I3885" s="44">
        <v>0</v>
      </c>
      <c r="J3885" s="44">
        <v>0</v>
      </c>
      <c r="K3885" s="48">
        <v>0</v>
      </c>
      <c r="L3885" s="49">
        <v>0</v>
      </c>
      <c r="M3885" s="49">
        <v>130215.17</v>
      </c>
      <c r="N3885" s="10">
        <v>0</v>
      </c>
      <c r="O3885" s="10">
        <v>0</v>
      </c>
      <c r="P3885" s="10">
        <v>0</v>
      </c>
      <c r="Q3885" s="10">
        <v>0</v>
      </c>
      <c r="R3885" s="10">
        <v>0</v>
      </c>
      <c r="S3885" s="10">
        <v>0</v>
      </c>
      <c r="T3885" s="50">
        <f t="shared" si="205"/>
        <v>0</v>
      </c>
      <c r="U3885" s="50">
        <f t="shared" si="205"/>
        <v>10851.264166666666</v>
      </c>
      <c r="V3885" s="50">
        <f t="shared" si="205"/>
        <v>0</v>
      </c>
      <c r="W3885" s="50">
        <f t="shared" si="204"/>
        <v>0</v>
      </c>
      <c r="X3885" s="50">
        <f t="shared" si="204"/>
        <v>0</v>
      </c>
      <c r="Y3885" s="50">
        <f t="shared" si="204"/>
        <v>0</v>
      </c>
      <c r="Z3885" s="50">
        <f t="shared" si="204"/>
        <v>0</v>
      </c>
      <c r="AA3885" s="50">
        <f t="shared" si="204"/>
        <v>0</v>
      </c>
      <c r="AB3885" s="50">
        <f t="shared" si="202"/>
        <v>10851.264166666666</v>
      </c>
      <c r="AC3885" s="48" t="str">
        <f>VLOOKUP(ПРОДАЖИ!C:C,'ИЗ ОСНОВЫ НОМЕНКЛАТУР'!D:E,2,0)</f>
        <v>Аксессуары для шкафов</v>
      </c>
      <c r="AD3885" s="48" t="str">
        <f>VLOOKUP(C:C,'ИЗ ОСНОВЫ НОМЕНКЛАТУР'!D:F,3,0)</f>
        <v>Шкаф/шкаф-купе наполнение (бренд Aristo)</v>
      </c>
      <c r="AE3885" s="48" t="str">
        <f>VLOOKUP(C:C,'ИЗ ОСНОВЫ НОМЕНКЛАТУР'!D:H,5,0)</f>
        <v>C</v>
      </c>
    </row>
    <row r="3886" spans="1:31" ht="9.6" customHeight="1" x14ac:dyDescent="0.2">
      <c r="A3886" s="45" t="s">
        <v>3579</v>
      </c>
      <c r="B3886" s="46" t="s">
        <v>3880</v>
      </c>
      <c r="C3886" s="46"/>
      <c r="D3886" s="44">
        <v>0</v>
      </c>
      <c r="E3886" s="44">
        <v>0</v>
      </c>
      <c r="F3886" s="48">
        <v>0</v>
      </c>
      <c r="G3886" s="48">
        <v>0</v>
      </c>
      <c r="H3886" s="44">
        <v>0</v>
      </c>
      <c r="I3886" s="44">
        <v>0</v>
      </c>
      <c r="J3886" s="44">
        <v>0</v>
      </c>
      <c r="K3886" s="48">
        <v>0</v>
      </c>
      <c r="L3886" s="49">
        <v>0</v>
      </c>
      <c r="M3886" s="49">
        <v>0</v>
      </c>
      <c r="N3886" s="10">
        <v>0</v>
      </c>
      <c r="O3886" s="10">
        <v>0</v>
      </c>
      <c r="P3886" s="10">
        <v>0</v>
      </c>
      <c r="Q3886" s="10">
        <v>0</v>
      </c>
      <c r="R3886" s="10">
        <v>0</v>
      </c>
      <c r="S3886" s="10">
        <v>0</v>
      </c>
      <c r="T3886" s="50">
        <f t="shared" si="205"/>
        <v>0</v>
      </c>
      <c r="U3886" s="50">
        <f t="shared" si="205"/>
        <v>0</v>
      </c>
      <c r="V3886" s="50">
        <f t="shared" si="205"/>
        <v>0</v>
      </c>
      <c r="W3886" s="50">
        <f t="shared" si="204"/>
        <v>0</v>
      </c>
      <c r="X3886" s="50">
        <f t="shared" si="204"/>
        <v>0</v>
      </c>
      <c r="Y3886" s="50">
        <f t="shared" si="204"/>
        <v>0</v>
      </c>
      <c r="Z3886" s="50">
        <f t="shared" si="204"/>
        <v>0</v>
      </c>
      <c r="AA3886" s="50">
        <f t="shared" si="204"/>
        <v>0</v>
      </c>
      <c r="AB3886" s="50">
        <f t="shared" si="202"/>
        <v>0</v>
      </c>
      <c r="AC3886" s="48" t="e">
        <f>VLOOKUP(ПРОДАЖИ!C:C,'ИЗ ОСНОВЫ НОМЕНКЛАТУР'!D:E,2,0)</f>
        <v>#N/A</v>
      </c>
      <c r="AD3886" s="48" t="e">
        <f>VLOOKUP(C:C,'ИЗ ОСНОВЫ НОМЕНКЛАТУР'!D:F,3,0)</f>
        <v>#N/A</v>
      </c>
      <c r="AE3886" s="48" t="e">
        <f>VLOOKUP(C:C,'ИЗ ОСНОВЫ НОМЕНКЛАТУР'!D:H,5,0)</f>
        <v>#N/A</v>
      </c>
    </row>
    <row r="3887" spans="1:31" ht="9.6" customHeight="1" x14ac:dyDescent="0.2">
      <c r="A3887" s="45" t="s">
        <v>3579</v>
      </c>
      <c r="B3887" s="46" t="s">
        <v>3880</v>
      </c>
      <c r="C3887" s="46"/>
      <c r="D3887" s="44">
        <v>0</v>
      </c>
      <c r="E3887" s="44">
        <v>0</v>
      </c>
      <c r="F3887" s="48">
        <v>0</v>
      </c>
      <c r="G3887" s="48">
        <v>0</v>
      </c>
      <c r="H3887" s="44">
        <v>0</v>
      </c>
      <c r="I3887" s="44">
        <v>0</v>
      </c>
      <c r="J3887" s="44">
        <v>0</v>
      </c>
      <c r="K3887" s="48">
        <v>0</v>
      </c>
      <c r="L3887" s="49">
        <v>0</v>
      </c>
      <c r="M3887" s="49">
        <v>0</v>
      </c>
      <c r="N3887" s="10">
        <v>0</v>
      </c>
      <c r="O3887" s="10">
        <v>0</v>
      </c>
      <c r="P3887" s="10">
        <v>0</v>
      </c>
      <c r="Q3887" s="10">
        <v>0</v>
      </c>
      <c r="R3887" s="10">
        <v>0</v>
      </c>
      <c r="S3887" s="10">
        <v>0</v>
      </c>
      <c r="T3887" s="50">
        <f t="shared" si="205"/>
        <v>0</v>
      </c>
      <c r="U3887" s="50">
        <f t="shared" si="205"/>
        <v>0</v>
      </c>
      <c r="V3887" s="50">
        <f t="shared" si="205"/>
        <v>0</v>
      </c>
      <c r="W3887" s="50">
        <f t="shared" si="204"/>
        <v>0</v>
      </c>
      <c r="X3887" s="50">
        <f t="shared" si="204"/>
        <v>0</v>
      </c>
      <c r="Y3887" s="50">
        <f t="shared" si="204"/>
        <v>0</v>
      </c>
      <c r="Z3887" s="50">
        <f t="shared" si="204"/>
        <v>0</v>
      </c>
      <c r="AA3887" s="50">
        <f t="shared" si="204"/>
        <v>0</v>
      </c>
      <c r="AB3887" s="50">
        <f t="shared" si="202"/>
        <v>0</v>
      </c>
      <c r="AC3887" s="48" t="e">
        <f>VLOOKUP(ПРОДАЖИ!C:C,'ИЗ ОСНОВЫ НОМЕНКЛАТУР'!D:E,2,0)</f>
        <v>#N/A</v>
      </c>
      <c r="AD3887" s="48" t="e">
        <f>VLOOKUP(C:C,'ИЗ ОСНОВЫ НОМЕНКЛАТУР'!D:F,3,0)</f>
        <v>#N/A</v>
      </c>
      <c r="AE3887" s="48" t="e">
        <f>VLOOKUP(C:C,'ИЗ ОСНОВЫ НОМЕНКЛАТУР'!D:H,5,0)</f>
        <v>#N/A</v>
      </c>
    </row>
    <row r="3888" spans="1:31" ht="9.6" customHeight="1" x14ac:dyDescent="0.2">
      <c r="A3888" s="45" t="s">
        <v>3579</v>
      </c>
      <c r="B3888" s="46" t="s">
        <v>3881</v>
      </c>
      <c r="C3888" s="46"/>
      <c r="D3888" s="44">
        <v>0</v>
      </c>
      <c r="E3888" s="44">
        <v>0</v>
      </c>
      <c r="F3888" s="48">
        <v>0</v>
      </c>
      <c r="G3888" s="48">
        <v>0</v>
      </c>
      <c r="H3888" s="44">
        <v>0</v>
      </c>
      <c r="I3888" s="44">
        <v>0</v>
      </c>
      <c r="J3888" s="44">
        <v>0</v>
      </c>
      <c r="K3888" s="48">
        <v>0</v>
      </c>
      <c r="L3888" s="49">
        <v>0</v>
      </c>
      <c r="M3888" s="49">
        <v>0</v>
      </c>
      <c r="N3888" s="10">
        <v>0</v>
      </c>
      <c r="O3888" s="10">
        <v>0</v>
      </c>
      <c r="P3888" s="10">
        <v>0</v>
      </c>
      <c r="Q3888" s="10">
        <v>0</v>
      </c>
      <c r="R3888" s="10">
        <v>0</v>
      </c>
      <c r="S3888" s="10">
        <v>0</v>
      </c>
      <c r="T3888" s="50">
        <f t="shared" si="205"/>
        <v>0</v>
      </c>
      <c r="U3888" s="50">
        <f t="shared" si="205"/>
        <v>0</v>
      </c>
      <c r="V3888" s="50">
        <f t="shared" si="205"/>
        <v>0</v>
      </c>
      <c r="W3888" s="50">
        <f t="shared" si="204"/>
        <v>0</v>
      </c>
      <c r="X3888" s="50">
        <f t="shared" si="204"/>
        <v>0</v>
      </c>
      <c r="Y3888" s="50">
        <f t="shared" si="204"/>
        <v>0</v>
      </c>
      <c r="Z3888" s="50">
        <f t="shared" si="204"/>
        <v>0</v>
      </c>
      <c r="AA3888" s="50">
        <f t="shared" si="204"/>
        <v>0</v>
      </c>
      <c r="AB3888" s="50">
        <f t="shared" si="202"/>
        <v>0</v>
      </c>
      <c r="AC3888" s="48" t="e">
        <f>VLOOKUP(ПРОДАЖИ!C:C,'ИЗ ОСНОВЫ НОМЕНКЛАТУР'!D:E,2,0)</f>
        <v>#N/A</v>
      </c>
      <c r="AD3888" s="48" t="e">
        <f>VLOOKUP(C:C,'ИЗ ОСНОВЫ НОМЕНКЛАТУР'!D:F,3,0)</f>
        <v>#N/A</v>
      </c>
      <c r="AE3888" s="48" t="e">
        <f>VLOOKUP(C:C,'ИЗ ОСНОВЫ НОМЕНКЛАТУР'!D:H,5,0)</f>
        <v>#N/A</v>
      </c>
    </row>
    <row r="3889" spans="1:31" ht="9.6" customHeight="1" x14ac:dyDescent="0.2">
      <c r="A3889" s="45" t="s">
        <v>3579</v>
      </c>
      <c r="B3889" s="11"/>
      <c r="C3889" s="11" t="s">
        <v>3882</v>
      </c>
      <c r="D3889" s="44">
        <v>0</v>
      </c>
      <c r="E3889" s="44">
        <v>0</v>
      </c>
      <c r="F3889" s="48">
        <v>0</v>
      </c>
      <c r="G3889" s="48">
        <v>0</v>
      </c>
      <c r="H3889" s="44">
        <v>0</v>
      </c>
      <c r="I3889" s="44">
        <v>27</v>
      </c>
      <c r="J3889" s="44">
        <v>0</v>
      </c>
      <c r="K3889" s="48">
        <v>0</v>
      </c>
      <c r="L3889" s="49">
        <v>0</v>
      </c>
      <c r="M3889" s="49">
        <v>0</v>
      </c>
      <c r="N3889" s="10">
        <v>0</v>
      </c>
      <c r="O3889" s="10">
        <v>0</v>
      </c>
      <c r="P3889" s="10">
        <v>0</v>
      </c>
      <c r="Q3889" s="10">
        <v>7754.24</v>
      </c>
      <c r="R3889" s="10">
        <v>0</v>
      </c>
      <c r="S3889" s="10">
        <v>0</v>
      </c>
      <c r="T3889" s="50">
        <f t="shared" si="205"/>
        <v>0</v>
      </c>
      <c r="U3889" s="50">
        <f t="shared" si="205"/>
        <v>0</v>
      </c>
      <c r="V3889" s="50">
        <f t="shared" si="205"/>
        <v>0</v>
      </c>
      <c r="W3889" s="50">
        <f t="shared" si="204"/>
        <v>0</v>
      </c>
      <c r="X3889" s="50">
        <f t="shared" si="204"/>
        <v>0</v>
      </c>
      <c r="Y3889" s="50">
        <f t="shared" si="204"/>
        <v>646.18666666666661</v>
      </c>
      <c r="Z3889" s="50">
        <f t="shared" si="204"/>
        <v>0</v>
      </c>
      <c r="AA3889" s="50">
        <f t="shared" si="204"/>
        <v>0</v>
      </c>
      <c r="AB3889" s="50">
        <f t="shared" si="202"/>
        <v>646.18666666666661</v>
      </c>
      <c r="AC3889" s="48" t="str">
        <f>VLOOKUP(ПРОДАЖИ!C:C,'ИЗ ОСНОВЫ НОМЕНКЛАТУР'!D:E,2,0)</f>
        <v>Аксессуары для шкафов</v>
      </c>
      <c r="AD3889" s="48" t="str">
        <f>VLOOKUP(C:C,'ИЗ ОСНОВЫ НОМЕНКЛАТУР'!D:F,3,0)</f>
        <v>Cappor</v>
      </c>
      <c r="AE3889" s="48" t="str">
        <f>VLOOKUP(C:C,'ИЗ ОСНОВЫ НОМЕНКЛАТУР'!D:H,5,0)</f>
        <v>C</v>
      </c>
    </row>
    <row r="3890" spans="1:31" ht="9.6" customHeight="1" x14ac:dyDescent="0.2">
      <c r="A3890" s="45" t="s">
        <v>3579</v>
      </c>
      <c r="B3890" s="11"/>
      <c r="C3890" s="11" t="s">
        <v>3883</v>
      </c>
      <c r="D3890" s="44">
        <v>0</v>
      </c>
      <c r="E3890" s="44">
        <v>0</v>
      </c>
      <c r="F3890" s="48">
        <v>0</v>
      </c>
      <c r="G3890" s="48">
        <v>0</v>
      </c>
      <c r="H3890" s="44">
        <v>0</v>
      </c>
      <c r="I3890" s="44">
        <v>33</v>
      </c>
      <c r="J3890" s="44">
        <v>0</v>
      </c>
      <c r="K3890" s="48">
        <v>0</v>
      </c>
      <c r="L3890" s="49">
        <v>0</v>
      </c>
      <c r="M3890" s="49">
        <v>0</v>
      </c>
      <c r="N3890" s="10">
        <v>0</v>
      </c>
      <c r="O3890" s="10">
        <v>0</v>
      </c>
      <c r="P3890" s="10">
        <v>0</v>
      </c>
      <c r="Q3890" s="10">
        <v>33304.79</v>
      </c>
      <c r="R3890" s="10">
        <v>0</v>
      </c>
      <c r="S3890" s="10">
        <v>0</v>
      </c>
      <c r="T3890" s="50">
        <f t="shared" si="205"/>
        <v>0</v>
      </c>
      <c r="U3890" s="50">
        <f t="shared" si="205"/>
        <v>0</v>
      </c>
      <c r="V3890" s="50">
        <f t="shared" si="205"/>
        <v>0</v>
      </c>
      <c r="W3890" s="50">
        <f t="shared" si="204"/>
        <v>0</v>
      </c>
      <c r="X3890" s="50">
        <f t="shared" si="204"/>
        <v>0</v>
      </c>
      <c r="Y3890" s="50">
        <f t="shared" si="204"/>
        <v>2775.3991666666666</v>
      </c>
      <c r="Z3890" s="50">
        <f t="shared" si="204"/>
        <v>0</v>
      </c>
      <c r="AA3890" s="50">
        <f t="shared" si="204"/>
        <v>0</v>
      </c>
      <c r="AB3890" s="50">
        <f t="shared" si="202"/>
        <v>2775.3991666666666</v>
      </c>
      <c r="AC3890" s="48" t="str">
        <f>VLOOKUP(ПРОДАЖИ!C:C,'ИЗ ОСНОВЫ НОМЕНКЛАТУР'!D:E,2,0)</f>
        <v>Аксессуары для шкафов</v>
      </c>
      <c r="AD3890" s="48" t="str">
        <f>VLOOKUP(C:C,'ИЗ ОСНОВЫ НОМЕНКЛАТУР'!D:F,3,0)</f>
        <v>Cappor</v>
      </c>
      <c r="AE3890" s="48" t="str">
        <f>VLOOKUP(C:C,'ИЗ ОСНОВЫ НОМЕНКЛАТУР'!D:H,5,0)</f>
        <v>C</v>
      </c>
    </row>
    <row r="3891" spans="1:31" ht="9.6" customHeight="1" x14ac:dyDescent="0.2">
      <c r="A3891" s="45" t="s">
        <v>3579</v>
      </c>
      <c r="B3891" s="11"/>
      <c r="C3891" s="11" t="s">
        <v>3884</v>
      </c>
      <c r="D3891" s="44">
        <v>0</v>
      </c>
      <c r="E3891" s="44">
        <v>0</v>
      </c>
      <c r="F3891" s="48">
        <v>0</v>
      </c>
      <c r="G3891" s="48">
        <v>0</v>
      </c>
      <c r="H3891" s="44">
        <v>0</v>
      </c>
      <c r="I3891" s="44">
        <v>3</v>
      </c>
      <c r="J3891" s="44">
        <v>0</v>
      </c>
      <c r="K3891" s="48">
        <v>0</v>
      </c>
      <c r="L3891" s="49">
        <v>0</v>
      </c>
      <c r="M3891" s="49">
        <v>0</v>
      </c>
      <c r="N3891" s="10">
        <v>0</v>
      </c>
      <c r="O3891" s="10">
        <v>0</v>
      </c>
      <c r="P3891" s="10">
        <v>0</v>
      </c>
      <c r="Q3891" s="10">
        <v>849.48</v>
      </c>
      <c r="R3891" s="10">
        <v>0</v>
      </c>
      <c r="S3891" s="10">
        <v>0</v>
      </c>
      <c r="T3891" s="50">
        <f t="shared" si="205"/>
        <v>0</v>
      </c>
      <c r="U3891" s="50">
        <f t="shared" si="205"/>
        <v>0</v>
      </c>
      <c r="V3891" s="50">
        <f t="shared" si="205"/>
        <v>0</v>
      </c>
      <c r="W3891" s="50">
        <f t="shared" si="204"/>
        <v>0</v>
      </c>
      <c r="X3891" s="50">
        <f t="shared" si="204"/>
        <v>0</v>
      </c>
      <c r="Y3891" s="50">
        <f t="shared" si="204"/>
        <v>70.790000000000006</v>
      </c>
      <c r="Z3891" s="50">
        <f t="shared" si="204"/>
        <v>0</v>
      </c>
      <c r="AA3891" s="50">
        <f t="shared" si="204"/>
        <v>0</v>
      </c>
      <c r="AB3891" s="50">
        <f t="shared" si="202"/>
        <v>70.790000000000006</v>
      </c>
      <c r="AC3891" s="48" t="str">
        <f>VLOOKUP(ПРОДАЖИ!C:C,'ИЗ ОСНОВЫ НОМЕНКЛАТУР'!D:E,2,0)</f>
        <v>Аксессуары для шкафов</v>
      </c>
      <c r="AD3891" s="48" t="str">
        <f>VLOOKUP(C:C,'ИЗ ОСНОВЫ НОМЕНКЛАТУР'!D:F,3,0)</f>
        <v>Cappor</v>
      </c>
      <c r="AE3891" s="48" t="str">
        <f>VLOOKUP(C:C,'ИЗ ОСНОВЫ НОМЕНКЛАТУР'!D:H,5,0)</f>
        <v>C</v>
      </c>
    </row>
    <row r="3892" spans="1:31" ht="9.6" customHeight="1" x14ac:dyDescent="0.2">
      <c r="A3892" s="45" t="s">
        <v>3579</v>
      </c>
      <c r="B3892" s="46" t="s">
        <v>3885</v>
      </c>
      <c r="C3892" s="46"/>
      <c r="D3892" s="44">
        <v>0</v>
      </c>
      <c r="E3892" s="44">
        <v>0</v>
      </c>
      <c r="F3892" s="48">
        <v>0</v>
      </c>
      <c r="G3892" s="48">
        <v>0</v>
      </c>
      <c r="H3892" s="44">
        <v>0</v>
      </c>
      <c r="I3892" s="44">
        <v>0</v>
      </c>
      <c r="J3892" s="44">
        <v>0</v>
      </c>
      <c r="K3892" s="48">
        <v>0</v>
      </c>
      <c r="L3892" s="49">
        <v>0</v>
      </c>
      <c r="M3892" s="49">
        <v>0</v>
      </c>
      <c r="N3892" s="10">
        <v>0</v>
      </c>
      <c r="O3892" s="10">
        <v>0</v>
      </c>
      <c r="P3892" s="10">
        <v>0</v>
      </c>
      <c r="Q3892" s="10">
        <v>0</v>
      </c>
      <c r="R3892" s="10">
        <v>0</v>
      </c>
      <c r="S3892" s="10">
        <v>0</v>
      </c>
      <c r="T3892" s="50">
        <f t="shared" si="205"/>
        <v>0</v>
      </c>
      <c r="U3892" s="50">
        <f t="shared" si="205"/>
        <v>0</v>
      </c>
      <c r="V3892" s="50">
        <f t="shared" si="205"/>
        <v>0</v>
      </c>
      <c r="W3892" s="50">
        <f t="shared" si="204"/>
        <v>0</v>
      </c>
      <c r="X3892" s="50">
        <f t="shared" si="204"/>
        <v>0</v>
      </c>
      <c r="Y3892" s="50">
        <f t="shared" si="204"/>
        <v>0</v>
      </c>
      <c r="Z3892" s="50">
        <f t="shared" si="204"/>
        <v>0</v>
      </c>
      <c r="AA3892" s="50">
        <f t="shared" si="204"/>
        <v>0</v>
      </c>
      <c r="AB3892" s="50">
        <f t="shared" si="202"/>
        <v>0</v>
      </c>
      <c r="AC3892" s="48" t="e">
        <f>VLOOKUP(ПРОДАЖИ!C:C,'ИЗ ОСНОВЫ НОМЕНКЛАТУР'!D:E,2,0)</f>
        <v>#N/A</v>
      </c>
      <c r="AD3892" s="48" t="e">
        <f>VLOOKUP(C:C,'ИЗ ОСНОВЫ НОМЕНКЛАТУР'!D:F,3,0)</f>
        <v>#N/A</v>
      </c>
      <c r="AE3892" s="48" t="e">
        <f>VLOOKUP(C:C,'ИЗ ОСНОВЫ НОМЕНКЛАТУР'!D:H,5,0)</f>
        <v>#N/A</v>
      </c>
    </row>
    <row r="3893" spans="1:31" ht="9.6" customHeight="1" x14ac:dyDescent="0.2">
      <c r="A3893" s="45" t="s">
        <v>3579</v>
      </c>
      <c r="B3893" s="11"/>
      <c r="C3893" s="11" t="s">
        <v>3886</v>
      </c>
      <c r="D3893" s="44">
        <v>0</v>
      </c>
      <c r="E3893" s="44">
        <v>0</v>
      </c>
      <c r="F3893" s="48">
        <v>6</v>
      </c>
      <c r="G3893" s="48">
        <v>0</v>
      </c>
      <c r="H3893" s="44">
        <v>0</v>
      </c>
      <c r="I3893" s="44">
        <v>120</v>
      </c>
      <c r="J3893" s="44">
        <v>0</v>
      </c>
      <c r="K3893" s="48">
        <v>0</v>
      </c>
      <c r="L3893" s="49">
        <v>0</v>
      </c>
      <c r="M3893" s="49">
        <v>0</v>
      </c>
      <c r="N3893" s="10">
        <v>1802.43</v>
      </c>
      <c r="O3893" s="10">
        <v>0</v>
      </c>
      <c r="P3893" s="10">
        <v>0</v>
      </c>
      <c r="Q3893" s="10">
        <v>14400</v>
      </c>
      <c r="R3893" s="10">
        <v>0</v>
      </c>
      <c r="S3893" s="10">
        <v>0</v>
      </c>
      <c r="T3893" s="50">
        <f t="shared" si="205"/>
        <v>0</v>
      </c>
      <c r="U3893" s="50">
        <f t="shared" si="205"/>
        <v>0</v>
      </c>
      <c r="V3893" s="50">
        <f t="shared" si="205"/>
        <v>150.20250000000001</v>
      </c>
      <c r="W3893" s="50">
        <f t="shared" si="204"/>
        <v>0</v>
      </c>
      <c r="X3893" s="50">
        <f t="shared" si="204"/>
        <v>0</v>
      </c>
      <c r="Y3893" s="50">
        <f t="shared" si="204"/>
        <v>1200</v>
      </c>
      <c r="Z3893" s="50">
        <f t="shared" si="204"/>
        <v>0</v>
      </c>
      <c r="AA3893" s="50">
        <f t="shared" si="204"/>
        <v>0</v>
      </c>
      <c r="AB3893" s="50">
        <f t="shared" si="202"/>
        <v>1350.2025000000001</v>
      </c>
      <c r="AC3893" s="48" t="str">
        <f>VLOOKUP(ПРОДАЖИ!C:C,'ИЗ ОСНОВЫ НОМЕНКЛАТУР'!D:E,2,0)</f>
        <v>Аксессуары для шкафов</v>
      </c>
      <c r="AD3893" s="48" t="str">
        <f>VLOOKUP(C:C,'ИЗ ОСНОВЫ НОМЕНКЛАТУР'!D:F,3,0)</f>
        <v>Комплектующие для купе</v>
      </c>
      <c r="AE3893" s="48" t="str">
        <f>VLOOKUP(C:C,'ИЗ ОСНОВЫ НОМЕНКЛАТУР'!D:H,5,0)</f>
        <v>B</v>
      </c>
    </row>
    <row r="3894" spans="1:31" ht="9.6" customHeight="1" x14ac:dyDescent="0.2">
      <c r="A3894" s="45" t="s">
        <v>3579</v>
      </c>
      <c r="B3894" s="11"/>
      <c r="C3894" s="11" t="s">
        <v>3887</v>
      </c>
      <c r="D3894" s="44">
        <v>380</v>
      </c>
      <c r="E3894" s="44">
        <v>0</v>
      </c>
      <c r="F3894" s="48">
        <v>164</v>
      </c>
      <c r="G3894" s="48">
        <v>0</v>
      </c>
      <c r="H3894" s="44">
        <v>0</v>
      </c>
      <c r="I3894" s="44">
        <v>0</v>
      </c>
      <c r="J3894" s="44">
        <v>0</v>
      </c>
      <c r="K3894" s="48">
        <v>233</v>
      </c>
      <c r="L3894" s="49">
        <v>21355.17</v>
      </c>
      <c r="M3894" s="49">
        <v>0</v>
      </c>
      <c r="N3894" s="10">
        <v>9102.07</v>
      </c>
      <c r="O3894" s="10">
        <v>0</v>
      </c>
      <c r="P3894" s="10">
        <v>0</v>
      </c>
      <c r="Q3894" s="10">
        <v>0</v>
      </c>
      <c r="R3894" s="10">
        <v>0</v>
      </c>
      <c r="S3894" s="10">
        <v>10974.3</v>
      </c>
      <c r="T3894" s="50">
        <f t="shared" si="205"/>
        <v>1779.5974999999999</v>
      </c>
      <c r="U3894" s="50">
        <f t="shared" si="205"/>
        <v>0</v>
      </c>
      <c r="V3894" s="50">
        <f t="shared" si="205"/>
        <v>758.50583333333327</v>
      </c>
      <c r="W3894" s="50">
        <f t="shared" si="204"/>
        <v>0</v>
      </c>
      <c r="X3894" s="50">
        <f t="shared" si="204"/>
        <v>0</v>
      </c>
      <c r="Y3894" s="50">
        <f t="shared" si="204"/>
        <v>0</v>
      </c>
      <c r="Z3894" s="50">
        <f t="shared" si="204"/>
        <v>0</v>
      </c>
      <c r="AA3894" s="50">
        <f t="shared" si="204"/>
        <v>914.52499999999998</v>
      </c>
      <c r="AB3894" s="50">
        <f t="shared" si="202"/>
        <v>3452.6283333333331</v>
      </c>
      <c r="AC3894" s="48" t="str">
        <f>VLOOKUP(ПРОДАЖИ!C:C,'ИЗ ОСНОВЫ НОМЕНКЛАТУР'!D:E,2,0)</f>
        <v>Аксессуары для шкафов</v>
      </c>
      <c r="AD3894" s="48" t="str">
        <f>VLOOKUP(C:C,'ИЗ ОСНОВЫ НОМЕНКЛАТУР'!D:F,3,0)</f>
        <v>Комплектующие для купе</v>
      </c>
      <c r="AE3894" s="48" t="str">
        <f>VLOOKUP(C:C,'ИЗ ОСНОВЫ НОМЕНКЛАТУР'!D:H,5,0)</f>
        <v>A</v>
      </c>
    </row>
    <row r="3895" spans="1:31" ht="9.6" customHeight="1" x14ac:dyDescent="0.2">
      <c r="A3895" s="45" t="s">
        <v>3579</v>
      </c>
      <c r="B3895" s="11"/>
      <c r="C3895" s="11" t="s">
        <v>3888</v>
      </c>
      <c r="D3895" s="44">
        <v>0</v>
      </c>
      <c r="E3895" s="44">
        <v>0</v>
      </c>
      <c r="F3895" s="48">
        <v>0</v>
      </c>
      <c r="G3895" s="48">
        <v>0</v>
      </c>
      <c r="H3895" s="44">
        <v>0</v>
      </c>
      <c r="I3895" s="44">
        <v>10</v>
      </c>
      <c r="J3895" s="44">
        <v>0</v>
      </c>
      <c r="K3895" s="48">
        <v>0</v>
      </c>
      <c r="L3895" s="49">
        <v>0</v>
      </c>
      <c r="M3895" s="49">
        <v>0</v>
      </c>
      <c r="N3895" s="10">
        <v>0</v>
      </c>
      <c r="O3895" s="10">
        <v>0</v>
      </c>
      <c r="P3895" s="10">
        <v>0</v>
      </c>
      <c r="Q3895" s="10">
        <v>523.20000000000005</v>
      </c>
      <c r="R3895" s="10">
        <v>0</v>
      </c>
      <c r="S3895" s="10">
        <v>0</v>
      </c>
      <c r="T3895" s="50">
        <f t="shared" si="205"/>
        <v>0</v>
      </c>
      <c r="U3895" s="50">
        <f t="shared" si="205"/>
        <v>0</v>
      </c>
      <c r="V3895" s="50">
        <f t="shared" si="205"/>
        <v>0</v>
      </c>
      <c r="W3895" s="50">
        <f t="shared" si="204"/>
        <v>0</v>
      </c>
      <c r="X3895" s="50">
        <f t="shared" si="204"/>
        <v>0</v>
      </c>
      <c r="Y3895" s="50">
        <f t="shared" si="204"/>
        <v>43.6</v>
      </c>
      <c r="Z3895" s="50">
        <f t="shared" si="204"/>
        <v>0</v>
      </c>
      <c r="AA3895" s="50">
        <f t="shared" si="204"/>
        <v>0</v>
      </c>
      <c r="AB3895" s="50">
        <f t="shared" si="202"/>
        <v>43.6</v>
      </c>
      <c r="AC3895" s="48" t="str">
        <f>VLOOKUP(ПРОДАЖИ!C:C,'ИЗ ОСНОВЫ НОМЕНКЛАТУР'!D:E,2,0)</f>
        <v>Аксессуары для шкафов</v>
      </c>
      <c r="AD3895" s="48" t="str">
        <f>VLOOKUP(C:C,'ИЗ ОСНОВЫ НОМЕНКЛАТУР'!D:F,3,0)</f>
        <v>Комплектующие для купе</v>
      </c>
      <c r="AE3895" s="48" t="str">
        <f>VLOOKUP(C:C,'ИЗ ОСНОВЫ НОМЕНКЛАТУР'!D:H,5,0)</f>
        <v>C</v>
      </c>
    </row>
    <row r="3896" spans="1:31" ht="9.6" customHeight="1" x14ac:dyDescent="0.2">
      <c r="A3896" s="45" t="s">
        <v>3579</v>
      </c>
      <c r="B3896" s="11"/>
      <c r="C3896" s="11" t="s">
        <v>3889</v>
      </c>
      <c r="D3896" s="44">
        <v>50</v>
      </c>
      <c r="E3896" s="44">
        <v>40</v>
      </c>
      <c r="F3896" s="48">
        <v>4</v>
      </c>
      <c r="G3896" s="48">
        <v>0</v>
      </c>
      <c r="H3896" s="44">
        <v>8</v>
      </c>
      <c r="I3896" s="44">
        <v>0</v>
      </c>
      <c r="J3896" s="44">
        <v>0</v>
      </c>
      <c r="K3896" s="48">
        <v>0</v>
      </c>
      <c r="L3896" s="49">
        <v>2592.58</v>
      </c>
      <c r="M3896" s="49">
        <v>1853.56</v>
      </c>
      <c r="N3896" s="10">
        <v>185.36</v>
      </c>
      <c r="O3896" s="10">
        <v>0</v>
      </c>
      <c r="P3896" s="10">
        <v>315.98</v>
      </c>
      <c r="Q3896" s="10">
        <v>0</v>
      </c>
      <c r="R3896" s="10">
        <v>0</v>
      </c>
      <c r="S3896" s="10">
        <v>0</v>
      </c>
      <c r="T3896" s="50">
        <f t="shared" si="205"/>
        <v>216.04833333333332</v>
      </c>
      <c r="U3896" s="50">
        <f t="shared" si="205"/>
        <v>154.46333333333334</v>
      </c>
      <c r="V3896" s="50">
        <f t="shared" si="205"/>
        <v>15.446666666666667</v>
      </c>
      <c r="W3896" s="50">
        <f t="shared" si="204"/>
        <v>0</v>
      </c>
      <c r="X3896" s="50">
        <f t="shared" si="204"/>
        <v>26.331666666666667</v>
      </c>
      <c r="Y3896" s="50">
        <f t="shared" si="204"/>
        <v>0</v>
      </c>
      <c r="Z3896" s="50">
        <f t="shared" si="204"/>
        <v>0</v>
      </c>
      <c r="AA3896" s="50">
        <f t="shared" si="204"/>
        <v>0</v>
      </c>
      <c r="AB3896" s="50">
        <f t="shared" si="202"/>
        <v>412.28999999999996</v>
      </c>
      <c r="AC3896" s="48" t="str">
        <f>VLOOKUP(ПРОДАЖИ!C:C,'ИЗ ОСНОВЫ НОМЕНКЛАТУР'!D:E,2,0)</f>
        <v>Аксессуары для шкафов</v>
      </c>
      <c r="AD3896" s="48" t="str">
        <f>VLOOKUP(C:C,'ИЗ ОСНОВЫ НОМЕНКЛАТУР'!D:F,3,0)</f>
        <v>Комплектующие для купе</v>
      </c>
      <c r="AE3896" s="48" t="str">
        <f>VLOOKUP(C:C,'ИЗ ОСНОВЫ НОМЕНКЛАТУР'!D:H,5,0)</f>
        <v>B</v>
      </c>
    </row>
    <row r="3897" spans="1:31" ht="9.6" customHeight="1" x14ac:dyDescent="0.2">
      <c r="A3897" s="45" t="s">
        <v>3579</v>
      </c>
      <c r="B3897" s="11"/>
      <c r="C3897" s="11" t="s">
        <v>3890</v>
      </c>
      <c r="D3897" s="44">
        <v>0</v>
      </c>
      <c r="E3897" s="44">
        <v>0</v>
      </c>
      <c r="F3897" s="48">
        <v>40</v>
      </c>
      <c r="G3897" s="48">
        <v>0</v>
      </c>
      <c r="H3897" s="44">
        <v>0</v>
      </c>
      <c r="I3897" s="44">
        <v>0</v>
      </c>
      <c r="J3897" s="44">
        <v>0</v>
      </c>
      <c r="K3897" s="48">
        <v>0</v>
      </c>
      <c r="L3897" s="49">
        <v>0</v>
      </c>
      <c r="M3897" s="49">
        <v>0</v>
      </c>
      <c r="N3897" s="10">
        <v>2005.72</v>
      </c>
      <c r="O3897" s="10">
        <v>0</v>
      </c>
      <c r="P3897" s="10">
        <v>0</v>
      </c>
      <c r="Q3897" s="10">
        <v>0</v>
      </c>
      <c r="R3897" s="10">
        <v>0</v>
      </c>
      <c r="S3897" s="10">
        <v>0</v>
      </c>
      <c r="T3897" s="50">
        <f t="shared" si="205"/>
        <v>0</v>
      </c>
      <c r="U3897" s="50">
        <f t="shared" si="205"/>
        <v>0</v>
      </c>
      <c r="V3897" s="50">
        <f t="shared" si="205"/>
        <v>167.14333333333335</v>
      </c>
      <c r="W3897" s="50">
        <f t="shared" si="204"/>
        <v>0</v>
      </c>
      <c r="X3897" s="50">
        <f t="shared" si="204"/>
        <v>0</v>
      </c>
      <c r="Y3897" s="50">
        <f t="shared" si="204"/>
        <v>0</v>
      </c>
      <c r="Z3897" s="50">
        <f t="shared" si="204"/>
        <v>0</v>
      </c>
      <c r="AA3897" s="50">
        <f t="shared" si="204"/>
        <v>0</v>
      </c>
      <c r="AB3897" s="50">
        <f t="shared" si="202"/>
        <v>167.14333333333335</v>
      </c>
      <c r="AC3897" s="48" t="str">
        <f>VLOOKUP(ПРОДАЖИ!C:C,'ИЗ ОСНОВЫ НОМЕНКЛАТУР'!D:E,2,0)</f>
        <v>Аксессуары для шкафов</v>
      </c>
      <c r="AD3897" s="48" t="str">
        <f>VLOOKUP(C:C,'ИЗ ОСНОВЫ НОМЕНКЛАТУР'!D:F,3,0)</f>
        <v>Комплектующие для купе</v>
      </c>
      <c r="AE3897" s="48" t="str">
        <f>VLOOKUP(C:C,'ИЗ ОСНОВЫ НОМЕНКЛАТУР'!D:H,5,0)</f>
        <v>C</v>
      </c>
    </row>
    <row r="3898" spans="1:31" ht="9.6" customHeight="1" x14ac:dyDescent="0.2">
      <c r="A3898" s="45" t="s">
        <v>3579</v>
      </c>
      <c r="B3898" s="11"/>
      <c r="C3898" s="11" t="s">
        <v>3891</v>
      </c>
      <c r="D3898" s="44">
        <v>0</v>
      </c>
      <c r="E3898" s="44">
        <v>0</v>
      </c>
      <c r="F3898" s="48">
        <v>41</v>
      </c>
      <c r="G3898" s="48">
        <v>0</v>
      </c>
      <c r="H3898" s="44">
        <v>0</v>
      </c>
      <c r="I3898" s="44">
        <v>0</v>
      </c>
      <c r="J3898" s="44">
        <v>0</v>
      </c>
      <c r="K3898" s="48">
        <v>0</v>
      </c>
      <c r="L3898" s="49">
        <v>0</v>
      </c>
      <c r="M3898" s="49">
        <v>0</v>
      </c>
      <c r="N3898" s="10">
        <v>2196.4299999999998</v>
      </c>
      <c r="O3898" s="10">
        <v>0</v>
      </c>
      <c r="P3898" s="10">
        <v>0</v>
      </c>
      <c r="Q3898" s="10">
        <v>0</v>
      </c>
      <c r="R3898" s="10">
        <v>0</v>
      </c>
      <c r="S3898" s="10">
        <v>0</v>
      </c>
      <c r="T3898" s="50">
        <f t="shared" si="205"/>
        <v>0</v>
      </c>
      <c r="U3898" s="50">
        <f t="shared" si="205"/>
        <v>0</v>
      </c>
      <c r="V3898" s="50">
        <f t="shared" si="205"/>
        <v>183.03583333333333</v>
      </c>
      <c r="W3898" s="50">
        <f t="shared" si="204"/>
        <v>0</v>
      </c>
      <c r="X3898" s="50">
        <f t="shared" si="204"/>
        <v>0</v>
      </c>
      <c r="Y3898" s="50">
        <f t="shared" si="204"/>
        <v>0</v>
      </c>
      <c r="Z3898" s="50">
        <f t="shared" si="204"/>
        <v>0</v>
      </c>
      <c r="AA3898" s="50">
        <f t="shared" si="204"/>
        <v>0</v>
      </c>
      <c r="AB3898" s="50">
        <f t="shared" si="202"/>
        <v>183.03583333333333</v>
      </c>
      <c r="AC3898" s="48" t="str">
        <f>VLOOKUP(ПРОДАЖИ!C:C,'ИЗ ОСНОВЫ НОМЕНКЛАТУР'!D:E,2,0)</f>
        <v>Аксессуары для шкафов</v>
      </c>
      <c r="AD3898" s="48" t="str">
        <f>VLOOKUP(C:C,'ИЗ ОСНОВЫ НОМЕНКЛАТУР'!D:F,3,0)</f>
        <v>Комплектующие для купе</v>
      </c>
      <c r="AE3898" s="48" t="str">
        <f>VLOOKUP(C:C,'ИЗ ОСНОВЫ НОМЕНКЛАТУР'!D:H,5,0)</f>
        <v>C</v>
      </c>
    </row>
    <row r="3899" spans="1:31" ht="9.6" customHeight="1" x14ac:dyDescent="0.2">
      <c r="A3899" s="45" t="s">
        <v>3579</v>
      </c>
      <c r="B3899" s="11"/>
      <c r="C3899" s="11" t="s">
        <v>3892</v>
      </c>
      <c r="D3899" s="44">
        <v>0</v>
      </c>
      <c r="E3899" s="44">
        <v>0</v>
      </c>
      <c r="F3899" s="48">
        <v>0</v>
      </c>
      <c r="G3899" s="48">
        <v>0</v>
      </c>
      <c r="H3899" s="44">
        <v>0</v>
      </c>
      <c r="I3899" s="44">
        <v>148</v>
      </c>
      <c r="J3899" s="44">
        <v>0</v>
      </c>
      <c r="K3899" s="48">
        <v>0</v>
      </c>
      <c r="L3899" s="49">
        <v>0</v>
      </c>
      <c r="M3899" s="49">
        <v>0</v>
      </c>
      <c r="N3899" s="10">
        <v>0</v>
      </c>
      <c r="O3899" s="10">
        <v>0</v>
      </c>
      <c r="P3899" s="10">
        <v>0</v>
      </c>
      <c r="Q3899" s="10">
        <v>42054.720000000001</v>
      </c>
      <c r="R3899" s="10">
        <v>0</v>
      </c>
      <c r="S3899" s="10">
        <v>0</v>
      </c>
      <c r="T3899" s="50">
        <f t="shared" si="205"/>
        <v>0</v>
      </c>
      <c r="U3899" s="50">
        <f t="shared" si="205"/>
        <v>0</v>
      </c>
      <c r="V3899" s="50">
        <f t="shared" si="205"/>
        <v>0</v>
      </c>
      <c r="W3899" s="50">
        <f t="shared" si="204"/>
        <v>0</v>
      </c>
      <c r="X3899" s="50">
        <f t="shared" si="204"/>
        <v>0</v>
      </c>
      <c r="Y3899" s="50">
        <f t="shared" si="204"/>
        <v>3504.56</v>
      </c>
      <c r="Z3899" s="50">
        <f t="shared" si="204"/>
        <v>0</v>
      </c>
      <c r="AA3899" s="50">
        <f t="shared" si="204"/>
        <v>0</v>
      </c>
      <c r="AB3899" s="50">
        <f t="shared" si="202"/>
        <v>3504.56</v>
      </c>
      <c r="AC3899" s="48" t="str">
        <f>VLOOKUP(ПРОДАЖИ!C:C,'ИЗ ОСНОВЫ НОМЕНКЛАТУР'!D:E,2,0)</f>
        <v>Аксессуары для шкафов</v>
      </c>
      <c r="AD3899" s="48" t="str">
        <f>VLOOKUP(C:C,'ИЗ ОСНОВЫ НОМЕНКЛАТУР'!D:F,3,0)</f>
        <v>Комплектующие для купе</v>
      </c>
      <c r="AE3899" s="48" t="str">
        <f>VLOOKUP(C:C,'ИЗ ОСНОВЫ НОМЕНКЛАТУР'!D:H,5,0)</f>
        <v>B</v>
      </c>
    </row>
    <row r="3900" spans="1:31" ht="9.6" customHeight="1" x14ac:dyDescent="0.2">
      <c r="A3900" s="45" t="s">
        <v>3579</v>
      </c>
      <c r="B3900" s="11"/>
      <c r="C3900" s="11" t="s">
        <v>3893</v>
      </c>
      <c r="D3900" s="44">
        <v>0</v>
      </c>
      <c r="E3900" s="44">
        <v>150</v>
      </c>
      <c r="F3900" s="48">
        <v>0</v>
      </c>
      <c r="G3900" s="48">
        <v>0</v>
      </c>
      <c r="H3900" s="44">
        <v>0</v>
      </c>
      <c r="I3900" s="44">
        <v>0</v>
      </c>
      <c r="J3900" s="44">
        <v>0</v>
      </c>
      <c r="K3900" s="48">
        <v>0</v>
      </c>
      <c r="L3900" s="49">
        <v>0</v>
      </c>
      <c r="M3900" s="49">
        <v>8269.5</v>
      </c>
      <c r="N3900" s="10">
        <v>0</v>
      </c>
      <c r="O3900" s="10">
        <v>0</v>
      </c>
      <c r="P3900" s="10">
        <v>0</v>
      </c>
      <c r="Q3900" s="10">
        <v>0</v>
      </c>
      <c r="R3900" s="10">
        <v>0</v>
      </c>
      <c r="S3900" s="10">
        <v>0</v>
      </c>
      <c r="T3900" s="50">
        <f t="shared" si="205"/>
        <v>0</v>
      </c>
      <c r="U3900" s="50">
        <f t="shared" si="205"/>
        <v>689.125</v>
      </c>
      <c r="V3900" s="50">
        <f t="shared" si="205"/>
        <v>0</v>
      </c>
      <c r="W3900" s="50">
        <f t="shared" si="204"/>
        <v>0</v>
      </c>
      <c r="X3900" s="50">
        <f t="shared" si="204"/>
        <v>0</v>
      </c>
      <c r="Y3900" s="50">
        <f t="shared" si="204"/>
        <v>0</v>
      </c>
      <c r="Z3900" s="50">
        <f t="shared" si="204"/>
        <v>0</v>
      </c>
      <c r="AA3900" s="50">
        <f t="shared" si="204"/>
        <v>0</v>
      </c>
      <c r="AB3900" s="50">
        <f t="shared" si="202"/>
        <v>689.125</v>
      </c>
      <c r="AC3900" s="48" t="str">
        <f>VLOOKUP(ПРОДАЖИ!C:C,'ИЗ ОСНОВЫ НОМЕНКЛАТУР'!D:E,2,0)</f>
        <v>Аксессуары для шкафов</v>
      </c>
      <c r="AD3900" s="48" t="str">
        <f>VLOOKUP(C:C,'ИЗ ОСНОВЫ НОМЕНКЛАТУР'!D:F,3,0)</f>
        <v>Комплектующие для купе</v>
      </c>
      <c r="AE3900" s="48" t="str">
        <f>VLOOKUP(C:C,'ИЗ ОСНОВЫ НОМЕНКЛАТУР'!D:H,5,0)</f>
        <v>B</v>
      </c>
    </row>
    <row r="3901" spans="1:31" ht="9.6" customHeight="1" x14ac:dyDescent="0.2">
      <c r="A3901" s="45" t="s">
        <v>3579</v>
      </c>
      <c r="B3901" s="11"/>
      <c r="C3901" s="11" t="s">
        <v>3894</v>
      </c>
      <c r="D3901" s="44">
        <v>0</v>
      </c>
      <c r="E3901" s="44">
        <v>0</v>
      </c>
      <c r="F3901" s="48">
        <v>0</v>
      </c>
      <c r="G3901" s="48">
        <v>0</v>
      </c>
      <c r="H3901" s="44">
        <v>0</v>
      </c>
      <c r="I3901" s="44">
        <v>25</v>
      </c>
      <c r="J3901" s="44">
        <v>0</v>
      </c>
      <c r="K3901" s="48">
        <v>0</v>
      </c>
      <c r="L3901" s="49">
        <v>0</v>
      </c>
      <c r="M3901" s="49">
        <v>0</v>
      </c>
      <c r="N3901" s="10">
        <v>0</v>
      </c>
      <c r="O3901" s="10">
        <v>0</v>
      </c>
      <c r="P3901" s="10">
        <v>0</v>
      </c>
      <c r="Q3901" s="10">
        <v>214925</v>
      </c>
      <c r="R3901" s="10">
        <v>0</v>
      </c>
      <c r="S3901" s="10">
        <v>0</v>
      </c>
      <c r="T3901" s="50">
        <f t="shared" si="205"/>
        <v>0</v>
      </c>
      <c r="U3901" s="50">
        <f t="shared" si="205"/>
        <v>0</v>
      </c>
      <c r="V3901" s="50">
        <f t="shared" si="205"/>
        <v>0</v>
      </c>
      <c r="W3901" s="50">
        <f t="shared" si="204"/>
        <v>0</v>
      </c>
      <c r="X3901" s="50">
        <f t="shared" si="204"/>
        <v>0</v>
      </c>
      <c r="Y3901" s="50">
        <f t="shared" si="204"/>
        <v>17910.416666666668</v>
      </c>
      <c r="Z3901" s="50">
        <f t="shared" si="204"/>
        <v>0</v>
      </c>
      <c r="AA3901" s="50">
        <f t="shared" si="204"/>
        <v>0</v>
      </c>
      <c r="AB3901" s="50">
        <f t="shared" si="202"/>
        <v>17910.416666666668</v>
      </c>
      <c r="AC3901" s="48" t="str">
        <f>VLOOKUP(ПРОДАЖИ!C:C,'ИЗ ОСНОВЫ НОМЕНКЛАТУР'!D:E,2,0)</f>
        <v>Аксессуары для шкафов</v>
      </c>
      <c r="AD3901" s="48" t="str">
        <f>VLOOKUP(C:C,'ИЗ ОСНОВЫ НОМЕНКЛАТУР'!D:F,3,0)</f>
        <v>Комплектующие для купе</v>
      </c>
      <c r="AE3901" s="48" t="str">
        <f>VLOOKUP(C:C,'ИЗ ОСНОВЫ НОМЕНКЛАТУР'!D:H,5,0)</f>
        <v>C</v>
      </c>
    </row>
    <row r="3902" spans="1:31" ht="9.6" customHeight="1" x14ac:dyDescent="0.2">
      <c r="A3902" s="45" t="s">
        <v>3895</v>
      </c>
      <c r="B3902" s="45"/>
      <c r="C3902" s="45"/>
      <c r="D3902" s="44">
        <v>0</v>
      </c>
      <c r="E3902" s="44">
        <v>0</v>
      </c>
      <c r="F3902" s="48">
        <v>0</v>
      </c>
      <c r="G3902" s="48">
        <v>0</v>
      </c>
      <c r="H3902" s="44">
        <v>0</v>
      </c>
      <c r="I3902" s="44">
        <v>0</v>
      </c>
      <c r="J3902" s="44">
        <v>0</v>
      </c>
      <c r="K3902" s="48">
        <v>0</v>
      </c>
      <c r="L3902" s="49">
        <v>0</v>
      </c>
      <c r="M3902" s="49">
        <v>0</v>
      </c>
      <c r="N3902" s="10">
        <v>0</v>
      </c>
      <c r="O3902" s="10">
        <v>0</v>
      </c>
      <c r="P3902" s="10">
        <v>0</v>
      </c>
      <c r="Q3902" s="10">
        <v>0</v>
      </c>
      <c r="R3902" s="10">
        <v>0</v>
      </c>
      <c r="S3902" s="10">
        <v>0</v>
      </c>
      <c r="T3902" s="50">
        <f t="shared" si="205"/>
        <v>0</v>
      </c>
      <c r="U3902" s="50">
        <f t="shared" si="205"/>
        <v>0</v>
      </c>
      <c r="V3902" s="50">
        <f t="shared" si="205"/>
        <v>0</v>
      </c>
      <c r="W3902" s="50">
        <f t="shared" si="204"/>
        <v>0</v>
      </c>
      <c r="X3902" s="50">
        <f t="shared" si="204"/>
        <v>0</v>
      </c>
      <c r="Y3902" s="50">
        <f t="shared" si="204"/>
        <v>0</v>
      </c>
      <c r="Z3902" s="50">
        <f t="shared" si="204"/>
        <v>0</v>
      </c>
      <c r="AA3902" s="50">
        <f t="shared" si="204"/>
        <v>0</v>
      </c>
      <c r="AB3902" s="50">
        <f t="shared" si="202"/>
        <v>0</v>
      </c>
      <c r="AC3902" s="48" t="e">
        <f>VLOOKUP(ПРОДАЖИ!C:C,'ИЗ ОСНОВЫ НОМЕНКЛАТУР'!D:E,2,0)</f>
        <v>#N/A</v>
      </c>
      <c r="AD3902" s="48" t="e">
        <f>VLOOKUP(C:C,'ИЗ ОСНОВЫ НОМЕНКЛАТУР'!D:F,3,0)</f>
        <v>#N/A</v>
      </c>
      <c r="AE3902" s="48" t="e">
        <f>VLOOKUP(C:C,'ИЗ ОСНОВЫ НОМЕНКЛАТУР'!D:H,5,0)</f>
        <v>#N/A</v>
      </c>
    </row>
    <row r="3903" spans="1:31" ht="9.6" customHeight="1" x14ac:dyDescent="0.2">
      <c r="A3903" s="45" t="s">
        <v>3895</v>
      </c>
      <c r="B3903" s="46" t="s">
        <v>3896</v>
      </c>
      <c r="C3903" s="46"/>
      <c r="D3903" s="44">
        <v>0</v>
      </c>
      <c r="E3903" s="44">
        <v>0</v>
      </c>
      <c r="F3903" s="48">
        <v>0</v>
      </c>
      <c r="G3903" s="48">
        <v>0</v>
      </c>
      <c r="H3903" s="44">
        <v>0</v>
      </c>
      <c r="I3903" s="44">
        <v>0</v>
      </c>
      <c r="J3903" s="44">
        <v>0</v>
      </c>
      <c r="K3903" s="48">
        <v>0</v>
      </c>
      <c r="L3903" s="49">
        <v>0</v>
      </c>
      <c r="M3903" s="49">
        <v>0</v>
      </c>
      <c r="N3903" s="10">
        <v>0</v>
      </c>
      <c r="O3903" s="10">
        <v>0</v>
      </c>
      <c r="P3903" s="10">
        <v>0</v>
      </c>
      <c r="Q3903" s="10">
        <v>0</v>
      </c>
      <c r="R3903" s="10">
        <v>0</v>
      </c>
      <c r="S3903" s="10">
        <v>0</v>
      </c>
      <c r="T3903" s="50">
        <f t="shared" si="205"/>
        <v>0</v>
      </c>
      <c r="U3903" s="50">
        <f t="shared" si="205"/>
        <v>0</v>
      </c>
      <c r="V3903" s="50">
        <f t="shared" si="205"/>
        <v>0</v>
      </c>
      <c r="W3903" s="50">
        <f t="shared" si="204"/>
        <v>0</v>
      </c>
      <c r="X3903" s="50">
        <f t="shared" si="204"/>
        <v>0</v>
      </c>
      <c r="Y3903" s="50">
        <f t="shared" si="204"/>
        <v>0</v>
      </c>
      <c r="Z3903" s="50">
        <f t="shared" si="204"/>
        <v>0</v>
      </c>
      <c r="AA3903" s="50">
        <f t="shared" si="204"/>
        <v>0</v>
      </c>
      <c r="AB3903" s="50">
        <f t="shared" si="202"/>
        <v>0</v>
      </c>
      <c r="AC3903" s="48" t="e">
        <f>VLOOKUP(ПРОДАЖИ!C:C,'ИЗ ОСНОВЫ НОМЕНКЛАТУР'!D:E,2,0)</f>
        <v>#N/A</v>
      </c>
      <c r="AD3903" s="48" t="e">
        <f>VLOOKUP(C:C,'ИЗ ОСНОВЫ НОМЕНКЛАТУР'!D:F,3,0)</f>
        <v>#N/A</v>
      </c>
      <c r="AE3903" s="48" t="e">
        <f>VLOOKUP(C:C,'ИЗ ОСНОВЫ НОМЕНКЛАТУР'!D:H,5,0)</f>
        <v>#N/A</v>
      </c>
    </row>
    <row r="3904" spans="1:31" ht="9.6" customHeight="1" x14ac:dyDescent="0.2">
      <c r="A3904" s="45" t="s">
        <v>3895</v>
      </c>
      <c r="B3904" s="11"/>
      <c r="C3904" s="11" t="s">
        <v>3897</v>
      </c>
      <c r="D3904" s="44">
        <v>689</v>
      </c>
      <c r="E3904" s="44">
        <v>0</v>
      </c>
      <c r="F3904" s="48">
        <v>1659</v>
      </c>
      <c r="G3904" s="48">
        <v>0</v>
      </c>
      <c r="H3904" s="44">
        <v>881</v>
      </c>
      <c r="I3904" s="44">
        <v>0</v>
      </c>
      <c r="J3904" s="44">
        <v>13</v>
      </c>
      <c r="K3904" s="48">
        <v>0</v>
      </c>
      <c r="L3904" s="49">
        <v>128125.01</v>
      </c>
      <c r="M3904" s="49">
        <v>0</v>
      </c>
      <c r="N3904" s="10">
        <v>314194.94</v>
      </c>
      <c r="O3904" s="10">
        <v>0</v>
      </c>
      <c r="P3904" s="10">
        <v>167543.84</v>
      </c>
      <c r="Q3904" s="10">
        <v>0</v>
      </c>
      <c r="R3904" s="10">
        <v>2685.69</v>
      </c>
      <c r="S3904" s="10">
        <v>0</v>
      </c>
      <c r="T3904" s="50">
        <f t="shared" si="205"/>
        <v>10677.084166666666</v>
      </c>
      <c r="U3904" s="50">
        <f t="shared" si="205"/>
        <v>0</v>
      </c>
      <c r="V3904" s="50">
        <f t="shared" si="205"/>
        <v>26182.911666666667</v>
      </c>
      <c r="W3904" s="50">
        <f t="shared" si="204"/>
        <v>0</v>
      </c>
      <c r="X3904" s="50">
        <f t="shared" si="204"/>
        <v>13961.986666666666</v>
      </c>
      <c r="Y3904" s="50">
        <f t="shared" si="204"/>
        <v>0</v>
      </c>
      <c r="Z3904" s="50">
        <f t="shared" si="204"/>
        <v>223.8075</v>
      </c>
      <c r="AA3904" s="50">
        <f t="shared" si="204"/>
        <v>0</v>
      </c>
      <c r="AB3904" s="50">
        <f t="shared" si="202"/>
        <v>51045.79</v>
      </c>
      <c r="AC3904" s="48" t="str">
        <f>VLOOKUP(ПРОДАЖИ!C:C,'ИЗ ОСНОВЫ НОМЕНКЛАТУР'!D:E,2,0)</f>
        <v>Реставрационные материалы</v>
      </c>
      <c r="AD3904" s="48" t="str">
        <f>VLOOKUP(C:C,'ИЗ ОСНОВЫ НОМЕНКЛАТУР'!D:F,3,0)</f>
        <v>Воск мебельный</v>
      </c>
      <c r="AE3904" s="48" t="str">
        <f>VLOOKUP(C:C,'ИЗ ОСНОВЫ НОМЕНКЛАТУР'!D:H,5,0)</f>
        <v>A</v>
      </c>
    </row>
    <row r="3905" spans="1:31" ht="9.6" customHeight="1" x14ac:dyDescent="0.2">
      <c r="A3905" s="45" t="s">
        <v>3895</v>
      </c>
      <c r="B3905" s="11"/>
      <c r="C3905" s="11" t="s">
        <v>3898</v>
      </c>
      <c r="D3905" s="44">
        <v>185</v>
      </c>
      <c r="E3905" s="44">
        <v>0</v>
      </c>
      <c r="F3905" s="48">
        <v>186</v>
      </c>
      <c r="G3905" s="48">
        <v>0</v>
      </c>
      <c r="H3905" s="44">
        <v>134</v>
      </c>
      <c r="I3905" s="44">
        <v>0</v>
      </c>
      <c r="J3905" s="44">
        <v>38</v>
      </c>
      <c r="K3905" s="48">
        <v>0</v>
      </c>
      <c r="L3905" s="49">
        <v>34794.04</v>
      </c>
      <c r="M3905" s="49">
        <v>0</v>
      </c>
      <c r="N3905" s="10">
        <v>35455.21</v>
      </c>
      <c r="O3905" s="10">
        <v>0</v>
      </c>
      <c r="P3905" s="10">
        <v>24958.15</v>
      </c>
      <c r="Q3905" s="10">
        <v>0</v>
      </c>
      <c r="R3905" s="10">
        <v>7328.12</v>
      </c>
      <c r="S3905" s="10">
        <v>0</v>
      </c>
      <c r="T3905" s="50">
        <f t="shared" si="205"/>
        <v>2899.5033333333336</v>
      </c>
      <c r="U3905" s="50">
        <f t="shared" si="205"/>
        <v>0</v>
      </c>
      <c r="V3905" s="50">
        <f t="shared" si="205"/>
        <v>2954.6008333333334</v>
      </c>
      <c r="W3905" s="50">
        <f t="shared" si="204"/>
        <v>0</v>
      </c>
      <c r="X3905" s="50">
        <f t="shared" si="204"/>
        <v>2079.8458333333333</v>
      </c>
      <c r="Y3905" s="50">
        <f t="shared" si="204"/>
        <v>0</v>
      </c>
      <c r="Z3905" s="50">
        <f t="shared" si="204"/>
        <v>610.67666666666662</v>
      </c>
      <c r="AA3905" s="50">
        <f t="shared" si="204"/>
        <v>0</v>
      </c>
      <c r="AB3905" s="50">
        <f t="shared" si="202"/>
        <v>8544.626666666667</v>
      </c>
      <c r="AC3905" s="48" t="str">
        <f>VLOOKUP(ПРОДАЖИ!C:C,'ИЗ ОСНОВЫ НОМЕНКЛАТУР'!D:E,2,0)</f>
        <v>Реставрационные материалы</v>
      </c>
      <c r="AD3905" s="48" t="str">
        <f>VLOOKUP(C:C,'ИЗ ОСНОВЫ НОМЕНКЛАТУР'!D:F,3,0)</f>
        <v>Воск мебельный</v>
      </c>
      <c r="AE3905" s="48" t="str">
        <f>VLOOKUP(C:C,'ИЗ ОСНОВЫ НОМЕНКЛАТУР'!D:H,5,0)</f>
        <v>B</v>
      </c>
    </row>
    <row r="3906" spans="1:31" ht="9.6" customHeight="1" x14ac:dyDescent="0.2">
      <c r="A3906" s="45" t="s">
        <v>3895</v>
      </c>
      <c r="B3906" s="11"/>
      <c r="C3906" s="11" t="s">
        <v>3899</v>
      </c>
      <c r="D3906" s="44">
        <v>174</v>
      </c>
      <c r="E3906" s="44">
        <v>0</v>
      </c>
      <c r="F3906" s="48">
        <v>117</v>
      </c>
      <c r="G3906" s="48">
        <v>0</v>
      </c>
      <c r="H3906" s="44">
        <v>224</v>
      </c>
      <c r="I3906" s="44">
        <v>0</v>
      </c>
      <c r="J3906" s="44">
        <v>28</v>
      </c>
      <c r="K3906" s="48">
        <v>0</v>
      </c>
      <c r="L3906" s="49">
        <v>33154.370000000003</v>
      </c>
      <c r="M3906" s="49">
        <v>0</v>
      </c>
      <c r="N3906" s="10">
        <v>22909.85</v>
      </c>
      <c r="O3906" s="10">
        <v>0</v>
      </c>
      <c r="P3906" s="10">
        <v>41256.36</v>
      </c>
      <c r="Q3906" s="10">
        <v>0</v>
      </c>
      <c r="R3906" s="10">
        <v>5400.5</v>
      </c>
      <c r="S3906" s="10">
        <v>0</v>
      </c>
      <c r="T3906" s="50">
        <f t="shared" si="205"/>
        <v>2762.8641666666667</v>
      </c>
      <c r="U3906" s="50">
        <f t="shared" si="205"/>
        <v>0</v>
      </c>
      <c r="V3906" s="50">
        <f t="shared" si="205"/>
        <v>1909.1541666666665</v>
      </c>
      <c r="W3906" s="50">
        <f t="shared" si="204"/>
        <v>0</v>
      </c>
      <c r="X3906" s="50">
        <f t="shared" si="204"/>
        <v>3438.03</v>
      </c>
      <c r="Y3906" s="50">
        <f t="shared" si="204"/>
        <v>0</v>
      </c>
      <c r="Z3906" s="50">
        <f t="shared" si="204"/>
        <v>450.04166666666669</v>
      </c>
      <c r="AA3906" s="50">
        <f t="shared" si="204"/>
        <v>0</v>
      </c>
      <c r="AB3906" s="50">
        <f t="shared" si="202"/>
        <v>8560.09</v>
      </c>
      <c r="AC3906" s="48" t="str">
        <f>VLOOKUP(ПРОДАЖИ!C:C,'ИЗ ОСНОВЫ НОМЕНКЛАТУР'!D:E,2,0)</f>
        <v>Реставрационные материалы</v>
      </c>
      <c r="AD3906" s="48" t="str">
        <f>VLOOKUP(C:C,'ИЗ ОСНОВЫ НОМЕНКЛАТУР'!D:F,3,0)</f>
        <v>Воск мебельный</v>
      </c>
      <c r="AE3906" s="48" t="str">
        <f>VLOOKUP(C:C,'ИЗ ОСНОВЫ НОМЕНКЛАТУР'!D:H,5,0)</f>
        <v>B</v>
      </c>
    </row>
    <row r="3907" spans="1:31" ht="9.6" customHeight="1" x14ac:dyDescent="0.2">
      <c r="A3907" s="45" t="s">
        <v>3895</v>
      </c>
      <c r="B3907" s="11"/>
      <c r="C3907" s="11" t="s">
        <v>3900</v>
      </c>
      <c r="D3907" s="44">
        <v>116</v>
      </c>
      <c r="E3907" s="44">
        <v>0</v>
      </c>
      <c r="F3907" s="48">
        <v>177</v>
      </c>
      <c r="G3907" s="48">
        <v>0</v>
      </c>
      <c r="H3907" s="44">
        <v>194</v>
      </c>
      <c r="I3907" s="44">
        <v>0</v>
      </c>
      <c r="J3907" s="44">
        <v>6</v>
      </c>
      <c r="K3907" s="48">
        <v>0</v>
      </c>
      <c r="L3907" s="49">
        <v>21329.200000000001</v>
      </c>
      <c r="M3907" s="49">
        <v>0</v>
      </c>
      <c r="N3907" s="10">
        <v>33065.03</v>
      </c>
      <c r="O3907" s="10">
        <v>0</v>
      </c>
      <c r="P3907" s="10">
        <v>35845.85</v>
      </c>
      <c r="Q3907" s="10">
        <v>0</v>
      </c>
      <c r="R3907" s="10">
        <v>1212</v>
      </c>
      <c r="S3907" s="10">
        <v>0</v>
      </c>
      <c r="T3907" s="50">
        <f t="shared" si="205"/>
        <v>1777.4333333333334</v>
      </c>
      <c r="U3907" s="50">
        <f t="shared" si="205"/>
        <v>0</v>
      </c>
      <c r="V3907" s="50">
        <f t="shared" si="205"/>
        <v>2755.4191666666666</v>
      </c>
      <c r="W3907" s="50">
        <f t="shared" si="204"/>
        <v>0</v>
      </c>
      <c r="X3907" s="50">
        <f t="shared" si="204"/>
        <v>2987.1541666666667</v>
      </c>
      <c r="Y3907" s="50">
        <f t="shared" si="204"/>
        <v>0</v>
      </c>
      <c r="Z3907" s="50">
        <f t="shared" si="204"/>
        <v>101</v>
      </c>
      <c r="AA3907" s="50">
        <f t="shared" si="204"/>
        <v>0</v>
      </c>
      <c r="AB3907" s="50">
        <f t="shared" si="202"/>
        <v>7621.0066666666662</v>
      </c>
      <c r="AC3907" s="48" t="str">
        <f>VLOOKUP(ПРОДАЖИ!C:C,'ИЗ ОСНОВЫ НОМЕНКЛАТУР'!D:E,2,0)</f>
        <v>Реставрационные материалы</v>
      </c>
      <c r="AD3907" s="48" t="str">
        <f>VLOOKUP(C:C,'ИЗ ОСНОВЫ НОМЕНКЛАТУР'!D:F,3,0)</f>
        <v>Воск мебельный</v>
      </c>
      <c r="AE3907" s="48" t="str">
        <f>VLOOKUP(C:C,'ИЗ ОСНОВЫ НОМЕНКЛАТУР'!D:H,5,0)</f>
        <v>B</v>
      </c>
    </row>
    <row r="3908" spans="1:31" ht="9.6" customHeight="1" x14ac:dyDescent="0.2">
      <c r="A3908" s="45" t="s">
        <v>3895</v>
      </c>
      <c r="B3908" s="11"/>
      <c r="C3908" s="11" t="s">
        <v>3901</v>
      </c>
      <c r="D3908" s="44">
        <v>237</v>
      </c>
      <c r="E3908" s="44">
        <v>0</v>
      </c>
      <c r="F3908" s="48">
        <v>100</v>
      </c>
      <c r="G3908" s="48">
        <v>0</v>
      </c>
      <c r="H3908" s="44">
        <v>44</v>
      </c>
      <c r="I3908" s="44">
        <v>0</v>
      </c>
      <c r="J3908" s="44">
        <v>4</v>
      </c>
      <c r="K3908" s="48">
        <v>0</v>
      </c>
      <c r="L3908" s="49">
        <v>46509.01</v>
      </c>
      <c r="M3908" s="49">
        <v>0</v>
      </c>
      <c r="N3908" s="10">
        <v>20184.669999999998</v>
      </c>
      <c r="O3908" s="10">
        <v>0</v>
      </c>
      <c r="P3908" s="10">
        <v>8052</v>
      </c>
      <c r="Q3908" s="10">
        <v>0</v>
      </c>
      <c r="R3908" s="10">
        <v>796</v>
      </c>
      <c r="S3908" s="10">
        <v>0</v>
      </c>
      <c r="T3908" s="50">
        <f t="shared" si="205"/>
        <v>3875.7508333333335</v>
      </c>
      <c r="U3908" s="50">
        <f t="shared" si="205"/>
        <v>0</v>
      </c>
      <c r="V3908" s="50">
        <f t="shared" si="205"/>
        <v>1682.0558333333331</v>
      </c>
      <c r="W3908" s="50">
        <f t="shared" si="204"/>
        <v>0</v>
      </c>
      <c r="X3908" s="50">
        <f t="shared" si="204"/>
        <v>671</v>
      </c>
      <c r="Y3908" s="50">
        <f t="shared" si="204"/>
        <v>0</v>
      </c>
      <c r="Z3908" s="50">
        <f t="shared" si="204"/>
        <v>66.333333333333329</v>
      </c>
      <c r="AA3908" s="50">
        <f t="shared" si="204"/>
        <v>0</v>
      </c>
      <c r="AB3908" s="50">
        <f t="shared" ref="AB3908:AB3971" si="206">T3908+U3908+V3908+W3908+X3908+Y3908+Z3908+AA3908</f>
        <v>6295.1399999999994</v>
      </c>
      <c r="AC3908" s="48" t="str">
        <f>VLOOKUP(ПРОДАЖИ!C:C,'ИЗ ОСНОВЫ НОМЕНКЛАТУР'!D:E,2,0)</f>
        <v>Реставрационные материалы</v>
      </c>
      <c r="AD3908" s="48" t="str">
        <f>VLOOKUP(C:C,'ИЗ ОСНОВЫ НОМЕНКЛАТУР'!D:F,3,0)</f>
        <v>Воск мебельный</v>
      </c>
      <c r="AE3908" s="48" t="str">
        <f>VLOOKUP(C:C,'ИЗ ОСНОВЫ НОМЕНКЛАТУР'!D:H,5,0)</f>
        <v>B</v>
      </c>
    </row>
    <row r="3909" spans="1:31" ht="9.6" customHeight="1" x14ac:dyDescent="0.2">
      <c r="A3909" s="45" t="s">
        <v>3895</v>
      </c>
      <c r="B3909" s="11"/>
      <c r="C3909" s="11" t="s">
        <v>3902</v>
      </c>
      <c r="D3909" s="44">
        <v>230</v>
      </c>
      <c r="E3909" s="44">
        <v>0</v>
      </c>
      <c r="F3909" s="48">
        <v>65</v>
      </c>
      <c r="G3909" s="48">
        <v>0</v>
      </c>
      <c r="H3909" s="44">
        <v>82</v>
      </c>
      <c r="I3909" s="44">
        <v>0</v>
      </c>
      <c r="J3909" s="44">
        <v>5</v>
      </c>
      <c r="K3909" s="48">
        <v>0</v>
      </c>
      <c r="L3909" s="49">
        <v>45077.86</v>
      </c>
      <c r="M3909" s="49">
        <v>0</v>
      </c>
      <c r="N3909" s="10">
        <v>12669.18</v>
      </c>
      <c r="O3909" s="10">
        <v>0</v>
      </c>
      <c r="P3909" s="10">
        <v>16561.97</v>
      </c>
      <c r="Q3909" s="10">
        <v>0</v>
      </c>
      <c r="R3909" s="10">
        <v>990</v>
      </c>
      <c r="S3909" s="10">
        <v>0</v>
      </c>
      <c r="T3909" s="50">
        <f t="shared" si="205"/>
        <v>3756.4883333333332</v>
      </c>
      <c r="U3909" s="50">
        <f t="shared" si="205"/>
        <v>0</v>
      </c>
      <c r="V3909" s="50">
        <f t="shared" si="205"/>
        <v>1055.7650000000001</v>
      </c>
      <c r="W3909" s="50">
        <f t="shared" si="204"/>
        <v>0</v>
      </c>
      <c r="X3909" s="50">
        <f t="shared" si="204"/>
        <v>1380.1641666666667</v>
      </c>
      <c r="Y3909" s="50">
        <f t="shared" si="204"/>
        <v>0</v>
      </c>
      <c r="Z3909" s="50">
        <f t="shared" si="204"/>
        <v>82.5</v>
      </c>
      <c r="AA3909" s="50">
        <f t="shared" si="204"/>
        <v>0</v>
      </c>
      <c r="AB3909" s="50">
        <f t="shared" si="206"/>
        <v>6274.9174999999996</v>
      </c>
      <c r="AC3909" s="48" t="str">
        <f>VLOOKUP(ПРОДАЖИ!C:C,'ИЗ ОСНОВЫ НОМЕНКЛАТУР'!D:E,2,0)</f>
        <v>Реставрационные материалы</v>
      </c>
      <c r="AD3909" s="48" t="str">
        <f>VLOOKUP(C:C,'ИЗ ОСНОВЫ НОМЕНКЛАТУР'!D:F,3,0)</f>
        <v>Воск мебельный</v>
      </c>
      <c r="AE3909" s="48" t="str">
        <f>VLOOKUP(C:C,'ИЗ ОСНОВЫ НОМЕНКЛАТУР'!D:H,5,0)</f>
        <v>B</v>
      </c>
    </row>
    <row r="3910" spans="1:31" ht="9.6" customHeight="1" x14ac:dyDescent="0.2">
      <c r="A3910" s="45" t="s">
        <v>3895</v>
      </c>
      <c r="B3910" s="11"/>
      <c r="C3910" s="11" t="s">
        <v>3903</v>
      </c>
      <c r="D3910" s="44">
        <v>20</v>
      </c>
      <c r="E3910" s="44">
        <v>0</v>
      </c>
      <c r="F3910" s="48">
        <v>9</v>
      </c>
      <c r="G3910" s="48">
        <v>0</v>
      </c>
      <c r="H3910" s="44">
        <v>9</v>
      </c>
      <c r="I3910" s="44">
        <v>0</v>
      </c>
      <c r="J3910" s="44">
        <v>4</v>
      </c>
      <c r="K3910" s="48">
        <v>0</v>
      </c>
      <c r="L3910" s="49">
        <v>28420</v>
      </c>
      <c r="M3910" s="49">
        <v>0</v>
      </c>
      <c r="N3910" s="10">
        <v>12206.05</v>
      </c>
      <c r="O3910" s="10">
        <v>0</v>
      </c>
      <c r="P3910" s="10">
        <v>12132</v>
      </c>
      <c r="Q3910" s="10">
        <v>0</v>
      </c>
      <c r="R3910" s="10">
        <v>5976</v>
      </c>
      <c r="S3910" s="10">
        <v>0</v>
      </c>
      <c r="T3910" s="50">
        <f t="shared" si="205"/>
        <v>2368.3333333333335</v>
      </c>
      <c r="U3910" s="50">
        <f t="shared" si="205"/>
        <v>0</v>
      </c>
      <c r="V3910" s="50">
        <f t="shared" si="205"/>
        <v>1017.1708333333332</v>
      </c>
      <c r="W3910" s="50">
        <f t="shared" si="204"/>
        <v>0</v>
      </c>
      <c r="X3910" s="50">
        <f t="shared" si="204"/>
        <v>1011</v>
      </c>
      <c r="Y3910" s="50">
        <f t="shared" si="204"/>
        <v>0</v>
      </c>
      <c r="Z3910" s="50">
        <f t="shared" si="204"/>
        <v>498</v>
      </c>
      <c r="AA3910" s="50">
        <f t="shared" si="204"/>
        <v>0</v>
      </c>
      <c r="AB3910" s="50">
        <f t="shared" si="206"/>
        <v>4894.5041666666666</v>
      </c>
      <c r="AC3910" s="48" t="str">
        <f>VLOOKUP(ПРОДАЖИ!C:C,'ИЗ ОСНОВЫ НОМЕНКЛАТУР'!D:E,2,0)</f>
        <v>Реставрационные материалы</v>
      </c>
      <c r="AD3910" s="48" t="str">
        <f>VLOOKUP(C:C,'ИЗ ОСНОВЫ НОМЕНКЛАТУР'!D:F,3,0)</f>
        <v>Воск мебельный</v>
      </c>
      <c r="AE3910" s="48" t="str">
        <f>VLOOKUP(C:C,'ИЗ ОСНОВЫ НОМЕНКЛАТУР'!D:H,5,0)</f>
        <v>C</v>
      </c>
    </row>
    <row r="3911" spans="1:31" ht="9.6" customHeight="1" x14ac:dyDescent="0.2">
      <c r="A3911" s="45" t="s">
        <v>3895</v>
      </c>
      <c r="B3911" s="11"/>
      <c r="C3911" s="11" t="s">
        <v>3904</v>
      </c>
      <c r="D3911" s="44">
        <v>97</v>
      </c>
      <c r="E3911" s="44">
        <v>0</v>
      </c>
      <c r="F3911" s="48">
        <v>75</v>
      </c>
      <c r="G3911" s="48">
        <v>0</v>
      </c>
      <c r="H3911" s="44">
        <v>83</v>
      </c>
      <c r="I3911" s="44">
        <v>0</v>
      </c>
      <c r="J3911" s="44">
        <v>50</v>
      </c>
      <c r="K3911" s="48">
        <v>0</v>
      </c>
      <c r="L3911" s="49">
        <v>17724.89</v>
      </c>
      <c r="M3911" s="49">
        <v>0</v>
      </c>
      <c r="N3911" s="10">
        <v>13727.96</v>
      </c>
      <c r="O3911" s="10">
        <v>0</v>
      </c>
      <c r="P3911" s="10">
        <v>15338.98</v>
      </c>
      <c r="Q3911" s="10">
        <v>0</v>
      </c>
      <c r="R3911" s="10">
        <v>9500</v>
      </c>
      <c r="S3911" s="10">
        <v>0</v>
      </c>
      <c r="T3911" s="50">
        <f t="shared" si="205"/>
        <v>1477.0741666666665</v>
      </c>
      <c r="U3911" s="50">
        <f t="shared" si="205"/>
        <v>0</v>
      </c>
      <c r="V3911" s="50">
        <f t="shared" si="205"/>
        <v>1143.9966666666667</v>
      </c>
      <c r="W3911" s="50">
        <f t="shared" si="204"/>
        <v>0</v>
      </c>
      <c r="X3911" s="50">
        <f t="shared" si="204"/>
        <v>1278.2483333333332</v>
      </c>
      <c r="Y3911" s="50">
        <f t="shared" si="204"/>
        <v>0</v>
      </c>
      <c r="Z3911" s="50">
        <f t="shared" si="204"/>
        <v>791.66666666666663</v>
      </c>
      <c r="AA3911" s="50">
        <f t="shared" si="204"/>
        <v>0</v>
      </c>
      <c r="AB3911" s="50">
        <f t="shared" si="206"/>
        <v>4690.9858333333332</v>
      </c>
      <c r="AC3911" s="48" t="str">
        <f>VLOOKUP(ПРОДАЖИ!C:C,'ИЗ ОСНОВЫ НОМЕНКЛАТУР'!D:E,2,0)</f>
        <v>Реставрационные материалы</v>
      </c>
      <c r="AD3911" s="48" t="str">
        <f>VLOOKUP(C:C,'ИЗ ОСНОВЫ НОМЕНКЛАТУР'!D:F,3,0)</f>
        <v>Воск мебельный</v>
      </c>
      <c r="AE3911" s="48" t="str">
        <f>VLOOKUP(C:C,'ИЗ ОСНОВЫ НОМЕНКЛАТУР'!D:H,5,0)</f>
        <v>B</v>
      </c>
    </row>
    <row r="3912" spans="1:31" ht="9.6" customHeight="1" x14ac:dyDescent="0.2">
      <c r="A3912" s="45" t="s">
        <v>3895</v>
      </c>
      <c r="B3912" s="11"/>
      <c r="C3912" s="11" t="s">
        <v>3905</v>
      </c>
      <c r="D3912" s="44">
        <v>101</v>
      </c>
      <c r="E3912" s="44">
        <v>0</v>
      </c>
      <c r="F3912" s="48">
        <v>59</v>
      </c>
      <c r="G3912" s="48">
        <v>0</v>
      </c>
      <c r="H3912" s="44">
        <v>100</v>
      </c>
      <c r="I3912" s="44">
        <v>0</v>
      </c>
      <c r="J3912" s="44">
        <v>2</v>
      </c>
      <c r="K3912" s="48">
        <v>0</v>
      </c>
      <c r="L3912" s="49">
        <v>18483</v>
      </c>
      <c r="M3912" s="49">
        <v>0</v>
      </c>
      <c r="N3912" s="10">
        <v>10797</v>
      </c>
      <c r="O3912" s="10">
        <v>0</v>
      </c>
      <c r="P3912" s="10">
        <v>18300</v>
      </c>
      <c r="Q3912" s="10">
        <v>0</v>
      </c>
      <c r="R3912" s="10">
        <v>351.06</v>
      </c>
      <c r="S3912" s="10">
        <v>0</v>
      </c>
      <c r="T3912" s="50">
        <f t="shared" si="205"/>
        <v>1540.25</v>
      </c>
      <c r="U3912" s="50">
        <f t="shared" si="205"/>
        <v>0</v>
      </c>
      <c r="V3912" s="50">
        <f t="shared" si="205"/>
        <v>899.75</v>
      </c>
      <c r="W3912" s="50">
        <f t="shared" si="204"/>
        <v>0</v>
      </c>
      <c r="X3912" s="50">
        <f t="shared" si="204"/>
        <v>1525</v>
      </c>
      <c r="Y3912" s="50">
        <f t="shared" si="204"/>
        <v>0</v>
      </c>
      <c r="Z3912" s="50">
        <f t="shared" si="204"/>
        <v>29.254999999999999</v>
      </c>
      <c r="AA3912" s="50">
        <f t="shared" si="204"/>
        <v>0</v>
      </c>
      <c r="AB3912" s="50">
        <f t="shared" si="206"/>
        <v>3994.2550000000001</v>
      </c>
      <c r="AC3912" s="48" t="str">
        <f>VLOOKUP(ПРОДАЖИ!C:C,'ИЗ ОСНОВЫ НОМЕНКЛАТУР'!D:E,2,0)</f>
        <v>Реставрационные материалы</v>
      </c>
      <c r="AD3912" s="48" t="str">
        <f>VLOOKUP(C:C,'ИЗ ОСНОВЫ НОМЕНКЛАТУР'!D:F,3,0)</f>
        <v>Воск мебельный</v>
      </c>
      <c r="AE3912" s="48" t="str">
        <f>VLOOKUP(C:C,'ИЗ ОСНОВЫ НОМЕНКЛАТУР'!D:H,5,0)</f>
        <v>B</v>
      </c>
    </row>
    <row r="3913" spans="1:31" ht="9.6" customHeight="1" x14ac:dyDescent="0.2">
      <c r="A3913" s="45" t="s">
        <v>3895</v>
      </c>
      <c r="B3913" s="11"/>
      <c r="C3913" s="11" t="s">
        <v>3906</v>
      </c>
      <c r="D3913" s="44">
        <v>143</v>
      </c>
      <c r="E3913" s="44">
        <v>0</v>
      </c>
      <c r="F3913" s="48">
        <v>38</v>
      </c>
      <c r="G3913" s="48">
        <v>0</v>
      </c>
      <c r="H3913" s="44">
        <v>50</v>
      </c>
      <c r="I3913" s="44">
        <v>0</v>
      </c>
      <c r="J3913" s="44">
        <v>47</v>
      </c>
      <c r="K3913" s="48">
        <v>0</v>
      </c>
      <c r="L3913" s="49">
        <v>27082.66</v>
      </c>
      <c r="M3913" s="49">
        <v>0</v>
      </c>
      <c r="N3913" s="10">
        <v>7181.43</v>
      </c>
      <c r="O3913" s="10">
        <v>0</v>
      </c>
      <c r="P3913" s="10">
        <v>9402.56</v>
      </c>
      <c r="Q3913" s="10">
        <v>0</v>
      </c>
      <c r="R3913" s="10">
        <v>9024.76</v>
      </c>
      <c r="S3913" s="10">
        <v>0</v>
      </c>
      <c r="T3913" s="50">
        <f t="shared" si="205"/>
        <v>2256.8883333333333</v>
      </c>
      <c r="U3913" s="50">
        <f t="shared" si="205"/>
        <v>0</v>
      </c>
      <c r="V3913" s="50">
        <f t="shared" si="205"/>
        <v>598.45249999999999</v>
      </c>
      <c r="W3913" s="50">
        <f t="shared" si="204"/>
        <v>0</v>
      </c>
      <c r="X3913" s="50">
        <f t="shared" si="204"/>
        <v>783.54666666666662</v>
      </c>
      <c r="Y3913" s="50">
        <f t="shared" si="204"/>
        <v>0</v>
      </c>
      <c r="Z3913" s="50">
        <f t="shared" si="204"/>
        <v>752.06333333333339</v>
      </c>
      <c r="AA3913" s="50">
        <f t="shared" si="204"/>
        <v>0</v>
      </c>
      <c r="AB3913" s="50">
        <f t="shared" si="206"/>
        <v>4390.9508333333333</v>
      </c>
      <c r="AC3913" s="48" t="str">
        <f>VLOOKUP(ПРОДАЖИ!C:C,'ИЗ ОСНОВЫ НОМЕНКЛАТУР'!D:E,2,0)</f>
        <v>Реставрационные материалы</v>
      </c>
      <c r="AD3913" s="48" t="str">
        <f>VLOOKUP(C:C,'ИЗ ОСНОВЫ НОМЕНКЛАТУР'!D:F,3,0)</f>
        <v>Воск мебельный</v>
      </c>
      <c r="AE3913" s="48" t="str">
        <f>VLOOKUP(C:C,'ИЗ ОСНОВЫ НОМЕНКЛАТУР'!D:H,5,0)</f>
        <v>B</v>
      </c>
    </row>
    <row r="3914" spans="1:31" ht="9.6" customHeight="1" x14ac:dyDescent="0.2">
      <c r="A3914" s="45" t="s">
        <v>3895</v>
      </c>
      <c r="B3914" s="11"/>
      <c r="C3914" s="11" t="s">
        <v>3907</v>
      </c>
      <c r="D3914" s="44">
        <v>161</v>
      </c>
      <c r="E3914" s="44">
        <v>0</v>
      </c>
      <c r="F3914" s="48">
        <v>8</v>
      </c>
      <c r="G3914" s="48">
        <v>0</v>
      </c>
      <c r="H3914" s="44">
        <v>110</v>
      </c>
      <c r="I3914" s="44">
        <v>0</v>
      </c>
      <c r="J3914" s="44">
        <v>0</v>
      </c>
      <c r="K3914" s="48">
        <v>0</v>
      </c>
      <c r="L3914" s="49">
        <v>31556.62</v>
      </c>
      <c r="M3914" s="49">
        <v>0</v>
      </c>
      <c r="N3914" s="10">
        <v>1516.7</v>
      </c>
      <c r="O3914" s="10">
        <v>0</v>
      </c>
      <c r="P3914" s="10">
        <v>22200.32</v>
      </c>
      <c r="Q3914" s="10">
        <v>0</v>
      </c>
      <c r="R3914" s="10">
        <v>0</v>
      </c>
      <c r="S3914" s="10">
        <v>0</v>
      </c>
      <c r="T3914" s="50">
        <f t="shared" si="205"/>
        <v>2629.7183333333332</v>
      </c>
      <c r="U3914" s="50">
        <f t="shared" si="205"/>
        <v>0</v>
      </c>
      <c r="V3914" s="50">
        <f t="shared" si="205"/>
        <v>126.39166666666667</v>
      </c>
      <c r="W3914" s="50">
        <f t="shared" si="204"/>
        <v>0</v>
      </c>
      <c r="X3914" s="50">
        <f t="shared" si="204"/>
        <v>1850.0266666666666</v>
      </c>
      <c r="Y3914" s="50">
        <f t="shared" si="204"/>
        <v>0</v>
      </c>
      <c r="Z3914" s="50">
        <f t="shared" si="204"/>
        <v>0</v>
      </c>
      <c r="AA3914" s="50">
        <f t="shared" si="204"/>
        <v>0</v>
      </c>
      <c r="AB3914" s="50">
        <f t="shared" si="206"/>
        <v>4606.1366666666672</v>
      </c>
      <c r="AC3914" s="48" t="str">
        <f>VLOOKUP(ПРОДАЖИ!C:C,'ИЗ ОСНОВЫ НОМЕНКЛАТУР'!D:E,2,0)</f>
        <v>Реставрационные материалы</v>
      </c>
      <c r="AD3914" s="48" t="str">
        <f>VLOOKUP(C:C,'ИЗ ОСНОВЫ НОМЕНКЛАТУР'!D:F,3,0)</f>
        <v>Воск мебельный</v>
      </c>
      <c r="AE3914" s="48" t="str">
        <f>VLOOKUP(C:C,'ИЗ ОСНОВЫ НОМЕНКЛАТУР'!D:H,5,0)</f>
        <v>B</v>
      </c>
    </row>
    <row r="3915" spans="1:31" ht="9.6" customHeight="1" x14ac:dyDescent="0.2">
      <c r="A3915" s="45" t="s">
        <v>3895</v>
      </c>
      <c r="B3915" s="11"/>
      <c r="C3915" s="11" t="s">
        <v>3908</v>
      </c>
      <c r="D3915" s="44">
        <v>123</v>
      </c>
      <c r="E3915" s="44">
        <v>0</v>
      </c>
      <c r="F3915" s="48">
        <v>38</v>
      </c>
      <c r="G3915" s="48">
        <v>0</v>
      </c>
      <c r="H3915" s="44">
        <v>55</v>
      </c>
      <c r="I3915" s="44">
        <v>0</v>
      </c>
      <c r="J3915" s="44">
        <v>27</v>
      </c>
      <c r="K3915" s="48">
        <v>0</v>
      </c>
      <c r="L3915" s="49">
        <v>23131.38</v>
      </c>
      <c r="M3915" s="49">
        <v>0</v>
      </c>
      <c r="N3915" s="10">
        <v>7296.76</v>
      </c>
      <c r="O3915" s="10">
        <v>0</v>
      </c>
      <c r="P3915" s="10">
        <v>10128.14</v>
      </c>
      <c r="Q3915" s="10">
        <v>0</v>
      </c>
      <c r="R3915" s="10">
        <v>5184.54</v>
      </c>
      <c r="S3915" s="10">
        <v>0</v>
      </c>
      <c r="T3915" s="50">
        <f t="shared" si="205"/>
        <v>1927.615</v>
      </c>
      <c r="U3915" s="50">
        <f t="shared" si="205"/>
        <v>0</v>
      </c>
      <c r="V3915" s="50">
        <f t="shared" si="205"/>
        <v>608.06333333333339</v>
      </c>
      <c r="W3915" s="50">
        <f t="shared" si="204"/>
        <v>0</v>
      </c>
      <c r="X3915" s="50">
        <f t="shared" si="204"/>
        <v>844.01166666666666</v>
      </c>
      <c r="Y3915" s="50">
        <f t="shared" si="204"/>
        <v>0</v>
      </c>
      <c r="Z3915" s="50">
        <f t="shared" si="204"/>
        <v>432.04500000000002</v>
      </c>
      <c r="AA3915" s="50">
        <f t="shared" si="204"/>
        <v>0</v>
      </c>
      <c r="AB3915" s="50">
        <f t="shared" si="206"/>
        <v>3811.7350000000001</v>
      </c>
      <c r="AC3915" s="48" t="str">
        <f>VLOOKUP(ПРОДАЖИ!C:C,'ИЗ ОСНОВЫ НОМЕНКЛАТУР'!D:E,2,0)</f>
        <v>Реставрационные материалы</v>
      </c>
      <c r="AD3915" s="48" t="str">
        <f>VLOOKUP(C:C,'ИЗ ОСНОВЫ НОМЕНКЛАТУР'!D:F,3,0)</f>
        <v>Воск мебельный</v>
      </c>
      <c r="AE3915" s="48" t="str">
        <f>VLOOKUP(C:C,'ИЗ ОСНОВЫ НОМЕНКЛАТУР'!D:H,5,0)</f>
        <v>B</v>
      </c>
    </row>
    <row r="3916" spans="1:31" ht="9.6" customHeight="1" x14ac:dyDescent="0.2">
      <c r="A3916" s="45" t="s">
        <v>3895</v>
      </c>
      <c r="B3916" s="11"/>
      <c r="C3916" s="11" t="s">
        <v>3909</v>
      </c>
      <c r="D3916" s="44">
        <v>81</v>
      </c>
      <c r="E3916" s="44">
        <v>0</v>
      </c>
      <c r="F3916" s="48">
        <v>92</v>
      </c>
      <c r="G3916" s="48">
        <v>0</v>
      </c>
      <c r="H3916" s="44">
        <v>41</v>
      </c>
      <c r="I3916" s="44">
        <v>0</v>
      </c>
      <c r="J3916" s="44">
        <v>0</v>
      </c>
      <c r="K3916" s="48">
        <v>0</v>
      </c>
      <c r="L3916" s="49">
        <v>16547.689999999999</v>
      </c>
      <c r="M3916" s="49">
        <v>0</v>
      </c>
      <c r="N3916" s="10">
        <v>18546.990000000002</v>
      </c>
      <c r="O3916" s="10">
        <v>0</v>
      </c>
      <c r="P3916" s="10">
        <v>8047.58</v>
      </c>
      <c r="Q3916" s="10">
        <v>0</v>
      </c>
      <c r="R3916" s="10">
        <v>0</v>
      </c>
      <c r="S3916" s="10">
        <v>0</v>
      </c>
      <c r="T3916" s="50">
        <f t="shared" si="205"/>
        <v>1378.9741666666666</v>
      </c>
      <c r="U3916" s="50">
        <f t="shared" si="205"/>
        <v>0</v>
      </c>
      <c r="V3916" s="50">
        <f t="shared" si="205"/>
        <v>1545.5825000000002</v>
      </c>
      <c r="W3916" s="50">
        <f t="shared" si="204"/>
        <v>0</v>
      </c>
      <c r="X3916" s="50">
        <f t="shared" si="204"/>
        <v>670.63166666666666</v>
      </c>
      <c r="Y3916" s="50">
        <f t="shared" si="204"/>
        <v>0</v>
      </c>
      <c r="Z3916" s="50">
        <f t="shared" si="204"/>
        <v>0</v>
      </c>
      <c r="AA3916" s="50">
        <f t="shared" si="204"/>
        <v>0</v>
      </c>
      <c r="AB3916" s="50">
        <f t="shared" si="206"/>
        <v>3595.1883333333335</v>
      </c>
      <c r="AC3916" s="48" t="str">
        <f>VLOOKUP(ПРОДАЖИ!C:C,'ИЗ ОСНОВЫ НОМЕНКЛАТУР'!D:E,2,0)</f>
        <v>Реставрационные материалы</v>
      </c>
      <c r="AD3916" s="48" t="str">
        <f>VLOOKUP(C:C,'ИЗ ОСНОВЫ НОМЕНКЛАТУР'!D:F,3,0)</f>
        <v>Воск мебельный</v>
      </c>
      <c r="AE3916" s="48" t="str">
        <f>VLOOKUP(C:C,'ИЗ ОСНОВЫ НОМЕНКЛАТУР'!D:H,5,0)</f>
        <v>B</v>
      </c>
    </row>
    <row r="3917" spans="1:31" ht="9.6" customHeight="1" x14ac:dyDescent="0.2">
      <c r="A3917" s="45" t="s">
        <v>3895</v>
      </c>
      <c r="B3917" s="11"/>
      <c r="C3917" s="11" t="s">
        <v>3910</v>
      </c>
      <c r="D3917" s="44">
        <v>19</v>
      </c>
      <c r="E3917" s="44">
        <v>0</v>
      </c>
      <c r="F3917" s="48">
        <v>9</v>
      </c>
      <c r="G3917" s="48">
        <v>0</v>
      </c>
      <c r="H3917" s="44">
        <v>4</v>
      </c>
      <c r="I3917" s="44">
        <v>0</v>
      </c>
      <c r="J3917" s="44">
        <v>1</v>
      </c>
      <c r="K3917" s="48">
        <v>0</v>
      </c>
      <c r="L3917" s="49">
        <v>17768</v>
      </c>
      <c r="M3917" s="49">
        <v>0</v>
      </c>
      <c r="N3917" s="10">
        <v>8287.32</v>
      </c>
      <c r="O3917" s="10">
        <v>0</v>
      </c>
      <c r="P3917" s="10">
        <v>3608</v>
      </c>
      <c r="Q3917" s="10">
        <v>0</v>
      </c>
      <c r="R3917" s="10">
        <v>972</v>
      </c>
      <c r="S3917" s="10">
        <v>0</v>
      </c>
      <c r="T3917" s="50">
        <f t="shared" si="205"/>
        <v>1480.6666666666667</v>
      </c>
      <c r="U3917" s="50">
        <f t="shared" si="205"/>
        <v>0</v>
      </c>
      <c r="V3917" s="50">
        <f t="shared" si="205"/>
        <v>690.61</v>
      </c>
      <c r="W3917" s="50">
        <f t="shared" si="204"/>
        <v>0</v>
      </c>
      <c r="X3917" s="50">
        <f t="shared" si="204"/>
        <v>300.66666666666669</v>
      </c>
      <c r="Y3917" s="50">
        <f t="shared" si="204"/>
        <v>0</v>
      </c>
      <c r="Z3917" s="50">
        <f t="shared" si="204"/>
        <v>81</v>
      </c>
      <c r="AA3917" s="50">
        <f t="shared" si="204"/>
        <v>0</v>
      </c>
      <c r="AB3917" s="50">
        <f t="shared" si="206"/>
        <v>2552.9433333333332</v>
      </c>
      <c r="AC3917" s="48" t="str">
        <f>VLOOKUP(ПРОДАЖИ!C:C,'ИЗ ОСНОВЫ НОМЕНКЛАТУР'!D:E,2,0)</f>
        <v>Реставрационные материалы</v>
      </c>
      <c r="AD3917" s="48" t="str">
        <f>VLOOKUP(C:C,'ИЗ ОСНОВЫ НОМЕНКЛАТУР'!D:F,3,0)</f>
        <v>Воск мебельный</v>
      </c>
      <c r="AE3917" s="48" t="str">
        <f>VLOOKUP(C:C,'ИЗ ОСНОВЫ НОМЕНКЛАТУР'!D:H,5,0)</f>
        <v>C</v>
      </c>
    </row>
    <row r="3918" spans="1:31" ht="9.6" customHeight="1" x14ac:dyDescent="0.2">
      <c r="A3918" s="45" t="s">
        <v>3895</v>
      </c>
      <c r="B3918" s="11"/>
      <c r="C3918" s="11" t="s">
        <v>3911</v>
      </c>
      <c r="D3918" s="44">
        <v>123</v>
      </c>
      <c r="E3918" s="44">
        <v>0</v>
      </c>
      <c r="F3918" s="48">
        <v>1</v>
      </c>
      <c r="G3918" s="48">
        <v>0</v>
      </c>
      <c r="H3918" s="44">
        <v>56</v>
      </c>
      <c r="I3918" s="44">
        <v>0</v>
      </c>
      <c r="J3918" s="44">
        <v>0</v>
      </c>
      <c r="K3918" s="48">
        <v>0</v>
      </c>
      <c r="L3918" s="49">
        <v>24571.59</v>
      </c>
      <c r="M3918" s="49">
        <v>0</v>
      </c>
      <c r="N3918" s="10">
        <v>184</v>
      </c>
      <c r="O3918" s="10">
        <v>0</v>
      </c>
      <c r="P3918" s="10">
        <v>10802.69</v>
      </c>
      <c r="Q3918" s="10">
        <v>0</v>
      </c>
      <c r="R3918" s="10">
        <v>0</v>
      </c>
      <c r="S3918" s="10">
        <v>0</v>
      </c>
      <c r="T3918" s="50">
        <f t="shared" si="205"/>
        <v>2047.6324999999999</v>
      </c>
      <c r="U3918" s="50">
        <f t="shared" si="205"/>
        <v>0</v>
      </c>
      <c r="V3918" s="50">
        <f t="shared" si="205"/>
        <v>15.333333333333334</v>
      </c>
      <c r="W3918" s="50">
        <f t="shared" si="204"/>
        <v>0</v>
      </c>
      <c r="X3918" s="50">
        <f t="shared" si="204"/>
        <v>900.22416666666675</v>
      </c>
      <c r="Y3918" s="50">
        <f t="shared" si="204"/>
        <v>0</v>
      </c>
      <c r="Z3918" s="50">
        <f t="shared" si="204"/>
        <v>0</v>
      </c>
      <c r="AA3918" s="50">
        <f t="shared" si="204"/>
        <v>0</v>
      </c>
      <c r="AB3918" s="50">
        <f t="shared" si="206"/>
        <v>2963.19</v>
      </c>
      <c r="AC3918" s="48" t="str">
        <f>VLOOKUP(ПРОДАЖИ!C:C,'ИЗ ОСНОВЫ НОМЕНКЛАТУР'!D:E,2,0)</f>
        <v>Реставрационные материалы</v>
      </c>
      <c r="AD3918" s="48" t="str">
        <f>VLOOKUP(C:C,'ИЗ ОСНОВЫ НОМЕНКЛАТУР'!D:F,3,0)</f>
        <v>Воск мебельный</v>
      </c>
      <c r="AE3918" s="48" t="str">
        <f>VLOOKUP(C:C,'ИЗ ОСНОВЫ НОМЕНКЛАТУР'!D:H,5,0)</f>
        <v>B</v>
      </c>
    </row>
    <row r="3919" spans="1:31" ht="9.6" customHeight="1" x14ac:dyDescent="0.2">
      <c r="A3919" s="45" t="s">
        <v>3895</v>
      </c>
      <c r="B3919" s="11"/>
      <c r="C3919" s="11" t="s">
        <v>3912</v>
      </c>
      <c r="D3919" s="44">
        <v>102</v>
      </c>
      <c r="E3919" s="44">
        <v>0</v>
      </c>
      <c r="F3919" s="48">
        <v>57</v>
      </c>
      <c r="G3919" s="48">
        <v>0</v>
      </c>
      <c r="H3919" s="44">
        <v>5</v>
      </c>
      <c r="I3919" s="44">
        <v>0</v>
      </c>
      <c r="J3919" s="44">
        <v>22</v>
      </c>
      <c r="K3919" s="48">
        <v>0</v>
      </c>
      <c r="L3919" s="49">
        <v>20432.45</v>
      </c>
      <c r="M3919" s="49">
        <v>0</v>
      </c>
      <c r="N3919" s="10">
        <v>11114.43</v>
      </c>
      <c r="O3919" s="10">
        <v>0</v>
      </c>
      <c r="P3919" s="10">
        <v>1035</v>
      </c>
      <c r="Q3919" s="10">
        <v>0</v>
      </c>
      <c r="R3919" s="10">
        <v>4224.4399999999996</v>
      </c>
      <c r="S3919" s="10">
        <v>0</v>
      </c>
      <c r="T3919" s="50">
        <f t="shared" si="205"/>
        <v>1702.7041666666667</v>
      </c>
      <c r="U3919" s="50">
        <f t="shared" si="205"/>
        <v>0</v>
      </c>
      <c r="V3919" s="50">
        <f t="shared" si="205"/>
        <v>926.20249999999999</v>
      </c>
      <c r="W3919" s="50">
        <f t="shared" si="204"/>
        <v>0</v>
      </c>
      <c r="X3919" s="50">
        <f t="shared" si="204"/>
        <v>86.25</v>
      </c>
      <c r="Y3919" s="50">
        <f t="shared" si="204"/>
        <v>0</v>
      </c>
      <c r="Z3919" s="50">
        <f t="shared" si="204"/>
        <v>352.03666666666663</v>
      </c>
      <c r="AA3919" s="50">
        <f t="shared" si="204"/>
        <v>0</v>
      </c>
      <c r="AB3919" s="50">
        <f t="shared" si="206"/>
        <v>3067.1933333333336</v>
      </c>
      <c r="AC3919" s="48" t="str">
        <f>VLOOKUP(ПРОДАЖИ!C:C,'ИЗ ОСНОВЫ НОМЕНКЛАТУР'!D:E,2,0)</f>
        <v>Реставрационные материалы</v>
      </c>
      <c r="AD3919" s="48" t="str">
        <f>VLOOKUP(C:C,'ИЗ ОСНОВЫ НОМЕНКЛАТУР'!D:F,3,0)</f>
        <v>Воск мебельный</v>
      </c>
      <c r="AE3919" s="48" t="str">
        <f>VLOOKUP(C:C,'ИЗ ОСНОВЫ НОМЕНКЛАТУР'!D:H,5,0)</f>
        <v>B</v>
      </c>
    </row>
    <row r="3920" spans="1:31" ht="9.6" customHeight="1" x14ac:dyDescent="0.2">
      <c r="A3920" s="45" t="s">
        <v>3895</v>
      </c>
      <c r="B3920" s="11"/>
      <c r="C3920" s="11" t="s">
        <v>3913</v>
      </c>
      <c r="D3920" s="44">
        <v>35</v>
      </c>
      <c r="E3920" s="44">
        <v>0</v>
      </c>
      <c r="F3920" s="48">
        <v>29</v>
      </c>
      <c r="G3920" s="48">
        <v>0</v>
      </c>
      <c r="H3920" s="44">
        <v>31</v>
      </c>
      <c r="I3920" s="44">
        <v>0</v>
      </c>
      <c r="J3920" s="44">
        <v>21</v>
      </c>
      <c r="K3920" s="48">
        <v>0</v>
      </c>
      <c r="L3920" s="49">
        <v>6440</v>
      </c>
      <c r="M3920" s="49">
        <v>0</v>
      </c>
      <c r="N3920" s="10">
        <v>5346.54</v>
      </c>
      <c r="O3920" s="10">
        <v>0</v>
      </c>
      <c r="P3920" s="10">
        <v>5717</v>
      </c>
      <c r="Q3920" s="10">
        <v>0</v>
      </c>
      <c r="R3920" s="10">
        <v>3616.91</v>
      </c>
      <c r="S3920" s="10">
        <v>0</v>
      </c>
      <c r="T3920" s="50">
        <f t="shared" si="205"/>
        <v>536.66666666666663</v>
      </c>
      <c r="U3920" s="50">
        <f t="shared" si="205"/>
        <v>0</v>
      </c>
      <c r="V3920" s="50">
        <f t="shared" si="205"/>
        <v>445.54500000000002</v>
      </c>
      <c r="W3920" s="50">
        <f t="shared" si="204"/>
        <v>0</v>
      </c>
      <c r="X3920" s="50">
        <f t="shared" si="204"/>
        <v>476.41666666666669</v>
      </c>
      <c r="Y3920" s="50">
        <f t="shared" si="204"/>
        <v>0</v>
      </c>
      <c r="Z3920" s="50">
        <f t="shared" si="204"/>
        <v>301.40916666666664</v>
      </c>
      <c r="AA3920" s="50">
        <f t="shared" si="204"/>
        <v>0</v>
      </c>
      <c r="AB3920" s="50">
        <f t="shared" si="206"/>
        <v>1760.0374999999999</v>
      </c>
      <c r="AC3920" s="48" t="str">
        <f>VLOOKUP(ПРОДАЖИ!C:C,'ИЗ ОСНОВЫ НОМЕНКЛАТУР'!D:E,2,0)</f>
        <v>Реставрационные материалы</v>
      </c>
      <c r="AD3920" s="48" t="str">
        <f>VLOOKUP(C:C,'ИЗ ОСНОВЫ НОМЕНКЛАТУР'!D:F,3,0)</f>
        <v>Воск мебельный</v>
      </c>
      <c r="AE3920" s="48" t="str">
        <f>VLOOKUP(C:C,'ИЗ ОСНОВЫ НОМЕНКЛАТУР'!D:H,5,0)</f>
        <v>C</v>
      </c>
    </row>
    <row r="3921" spans="1:31" ht="9.6" customHeight="1" x14ac:dyDescent="0.2">
      <c r="A3921" s="45" t="s">
        <v>3895</v>
      </c>
      <c r="B3921" s="11"/>
      <c r="C3921" s="11" t="s">
        <v>3914</v>
      </c>
      <c r="D3921" s="44">
        <v>21</v>
      </c>
      <c r="E3921" s="44">
        <v>0</v>
      </c>
      <c r="F3921" s="48">
        <v>0</v>
      </c>
      <c r="G3921" s="48">
        <v>0</v>
      </c>
      <c r="H3921" s="44">
        <v>124</v>
      </c>
      <c r="I3921" s="44">
        <v>0</v>
      </c>
      <c r="J3921" s="44">
        <v>0</v>
      </c>
      <c r="K3921" s="48">
        <v>0</v>
      </c>
      <c r="L3921" s="49">
        <v>3857.76</v>
      </c>
      <c r="M3921" s="49">
        <v>0</v>
      </c>
      <c r="N3921" s="10">
        <v>0</v>
      </c>
      <c r="O3921" s="10">
        <v>0</v>
      </c>
      <c r="P3921" s="10">
        <v>22568</v>
      </c>
      <c r="Q3921" s="10">
        <v>0</v>
      </c>
      <c r="R3921" s="10">
        <v>0</v>
      </c>
      <c r="S3921" s="10">
        <v>0</v>
      </c>
      <c r="T3921" s="50">
        <f t="shared" si="205"/>
        <v>321.48</v>
      </c>
      <c r="U3921" s="50">
        <f t="shared" si="205"/>
        <v>0</v>
      </c>
      <c r="V3921" s="50">
        <f t="shared" si="205"/>
        <v>0</v>
      </c>
      <c r="W3921" s="50">
        <f t="shared" si="204"/>
        <v>0</v>
      </c>
      <c r="X3921" s="50">
        <f t="shared" si="204"/>
        <v>1880.6666666666667</v>
      </c>
      <c r="Y3921" s="50">
        <f t="shared" si="204"/>
        <v>0</v>
      </c>
      <c r="Z3921" s="50">
        <f t="shared" si="204"/>
        <v>0</v>
      </c>
      <c r="AA3921" s="50">
        <f t="shared" si="204"/>
        <v>0</v>
      </c>
      <c r="AB3921" s="50">
        <f t="shared" si="206"/>
        <v>2202.1466666666665</v>
      </c>
      <c r="AC3921" s="48" t="str">
        <f>VLOOKUP(ПРОДАЖИ!C:C,'ИЗ ОСНОВЫ НОМЕНКЛАТУР'!D:E,2,0)</f>
        <v>Реставрационные материалы</v>
      </c>
      <c r="AD3921" s="48" t="str">
        <f>VLOOKUP(C:C,'ИЗ ОСНОВЫ НОМЕНКЛАТУР'!D:F,3,0)</f>
        <v>Воск мебельный</v>
      </c>
      <c r="AE3921" s="48" t="str">
        <f>VLOOKUP(C:C,'ИЗ ОСНОВЫ НОМЕНКЛАТУР'!D:H,5,0)</f>
        <v>B</v>
      </c>
    </row>
    <row r="3922" spans="1:31" ht="9.6" customHeight="1" x14ac:dyDescent="0.2">
      <c r="A3922" s="45" t="s">
        <v>3895</v>
      </c>
      <c r="B3922" s="11"/>
      <c r="C3922" s="11" t="s">
        <v>3915</v>
      </c>
      <c r="D3922" s="44">
        <v>104</v>
      </c>
      <c r="E3922" s="44">
        <v>0</v>
      </c>
      <c r="F3922" s="48">
        <v>0</v>
      </c>
      <c r="G3922" s="48">
        <v>0</v>
      </c>
      <c r="H3922" s="44">
        <v>17</v>
      </c>
      <c r="I3922" s="44">
        <v>0</v>
      </c>
      <c r="J3922" s="44">
        <v>17</v>
      </c>
      <c r="K3922" s="48">
        <v>0</v>
      </c>
      <c r="L3922" s="49">
        <v>21130.720000000001</v>
      </c>
      <c r="M3922" s="49">
        <v>0</v>
      </c>
      <c r="N3922" s="10">
        <v>0</v>
      </c>
      <c r="O3922" s="10">
        <v>0</v>
      </c>
      <c r="P3922" s="10">
        <v>3454.06</v>
      </c>
      <c r="Q3922" s="10">
        <v>0</v>
      </c>
      <c r="R3922" s="10">
        <v>2923.18</v>
      </c>
      <c r="S3922" s="10">
        <v>0</v>
      </c>
      <c r="T3922" s="50">
        <f t="shared" si="205"/>
        <v>1760.8933333333334</v>
      </c>
      <c r="U3922" s="50">
        <f t="shared" si="205"/>
        <v>0</v>
      </c>
      <c r="V3922" s="50">
        <f t="shared" si="205"/>
        <v>0</v>
      </c>
      <c r="W3922" s="50">
        <f t="shared" si="204"/>
        <v>0</v>
      </c>
      <c r="X3922" s="50">
        <f t="shared" si="204"/>
        <v>287.83833333333331</v>
      </c>
      <c r="Y3922" s="50">
        <f t="shared" si="204"/>
        <v>0</v>
      </c>
      <c r="Z3922" s="50">
        <f t="shared" si="204"/>
        <v>243.59833333333333</v>
      </c>
      <c r="AA3922" s="50">
        <f t="shared" si="204"/>
        <v>0</v>
      </c>
      <c r="AB3922" s="50">
        <f t="shared" si="206"/>
        <v>2292.33</v>
      </c>
      <c r="AC3922" s="48" t="str">
        <f>VLOOKUP(ПРОДАЖИ!C:C,'ИЗ ОСНОВЫ НОМЕНКЛАТУР'!D:E,2,0)</f>
        <v>Реставрационные материалы</v>
      </c>
      <c r="AD3922" s="48" t="str">
        <f>VLOOKUP(C:C,'ИЗ ОСНОВЫ НОМЕНКЛАТУР'!D:F,3,0)</f>
        <v>Воск мебельный</v>
      </c>
      <c r="AE3922" s="48" t="str">
        <f>VLOOKUP(C:C,'ИЗ ОСНОВЫ НОМЕНКЛАТУР'!D:H,5,0)</f>
        <v>B</v>
      </c>
    </row>
    <row r="3923" spans="1:31" ht="9.6" customHeight="1" x14ac:dyDescent="0.2">
      <c r="A3923" s="45" t="s">
        <v>3895</v>
      </c>
      <c r="B3923" s="11"/>
      <c r="C3923" s="11" t="s">
        <v>3916</v>
      </c>
      <c r="D3923" s="44">
        <v>11</v>
      </c>
      <c r="E3923" s="44">
        <v>0</v>
      </c>
      <c r="F3923" s="48">
        <v>78</v>
      </c>
      <c r="G3923" s="48">
        <v>0</v>
      </c>
      <c r="H3923" s="44">
        <v>0</v>
      </c>
      <c r="I3923" s="44">
        <v>0</v>
      </c>
      <c r="J3923" s="44">
        <v>7</v>
      </c>
      <c r="K3923" s="48">
        <v>0</v>
      </c>
      <c r="L3923" s="49">
        <v>1892.68</v>
      </c>
      <c r="M3923" s="49">
        <v>0</v>
      </c>
      <c r="N3923" s="10">
        <v>14047.8</v>
      </c>
      <c r="O3923" s="10">
        <v>0</v>
      </c>
      <c r="P3923" s="10">
        <v>0</v>
      </c>
      <c r="Q3923" s="10">
        <v>0</v>
      </c>
      <c r="R3923" s="10">
        <v>1228.26</v>
      </c>
      <c r="S3923" s="10">
        <v>0</v>
      </c>
      <c r="T3923" s="50">
        <f t="shared" si="205"/>
        <v>157.72333333333333</v>
      </c>
      <c r="U3923" s="50">
        <f t="shared" si="205"/>
        <v>0</v>
      </c>
      <c r="V3923" s="50">
        <f t="shared" si="205"/>
        <v>1170.6499999999999</v>
      </c>
      <c r="W3923" s="50">
        <f t="shared" si="204"/>
        <v>0</v>
      </c>
      <c r="X3923" s="50">
        <f t="shared" si="204"/>
        <v>0</v>
      </c>
      <c r="Y3923" s="50">
        <f t="shared" si="204"/>
        <v>0</v>
      </c>
      <c r="Z3923" s="50">
        <f t="shared" si="204"/>
        <v>102.355</v>
      </c>
      <c r="AA3923" s="50">
        <f t="shared" si="204"/>
        <v>0</v>
      </c>
      <c r="AB3923" s="50">
        <f t="shared" si="206"/>
        <v>1430.7283333333332</v>
      </c>
      <c r="AC3923" s="48" t="str">
        <f>VLOOKUP(ПРОДАЖИ!C:C,'ИЗ ОСНОВЫ НОМЕНКЛАТУР'!D:E,2,0)</f>
        <v>Реставрационные материалы</v>
      </c>
      <c r="AD3923" s="48" t="str">
        <f>VLOOKUP(C:C,'ИЗ ОСНОВЫ НОМЕНКЛАТУР'!D:F,3,0)</f>
        <v>Воск мебельный</v>
      </c>
      <c r="AE3923" s="48" t="str">
        <f>VLOOKUP(C:C,'ИЗ ОСНОВЫ НОМЕНКЛАТУР'!D:H,5,0)</f>
        <v>C</v>
      </c>
    </row>
    <row r="3924" spans="1:31" ht="9.6" customHeight="1" x14ac:dyDescent="0.2">
      <c r="A3924" s="45" t="s">
        <v>3895</v>
      </c>
      <c r="B3924" s="11"/>
      <c r="C3924" s="11" t="s">
        <v>3917</v>
      </c>
      <c r="D3924" s="44">
        <v>55</v>
      </c>
      <c r="E3924" s="44">
        <v>0</v>
      </c>
      <c r="F3924" s="48">
        <v>27</v>
      </c>
      <c r="G3924" s="48">
        <v>0</v>
      </c>
      <c r="H3924" s="44">
        <v>0</v>
      </c>
      <c r="I3924" s="44">
        <v>0</v>
      </c>
      <c r="J3924" s="44">
        <v>0</v>
      </c>
      <c r="K3924" s="48">
        <v>0</v>
      </c>
      <c r="L3924" s="49">
        <v>10531.72</v>
      </c>
      <c r="M3924" s="49">
        <v>0</v>
      </c>
      <c r="N3924" s="10">
        <v>5184.54</v>
      </c>
      <c r="O3924" s="10">
        <v>0</v>
      </c>
      <c r="P3924" s="10">
        <v>0</v>
      </c>
      <c r="Q3924" s="10">
        <v>0</v>
      </c>
      <c r="R3924" s="10">
        <v>0</v>
      </c>
      <c r="S3924" s="10">
        <v>0</v>
      </c>
      <c r="T3924" s="50">
        <f t="shared" si="205"/>
        <v>877.64333333333332</v>
      </c>
      <c r="U3924" s="50">
        <f t="shared" si="205"/>
        <v>0</v>
      </c>
      <c r="V3924" s="50">
        <f t="shared" si="205"/>
        <v>432.04500000000002</v>
      </c>
      <c r="W3924" s="50">
        <f t="shared" si="204"/>
        <v>0</v>
      </c>
      <c r="X3924" s="50">
        <f t="shared" si="204"/>
        <v>0</v>
      </c>
      <c r="Y3924" s="50">
        <f t="shared" si="204"/>
        <v>0</v>
      </c>
      <c r="Z3924" s="50">
        <f t="shared" si="204"/>
        <v>0</v>
      </c>
      <c r="AA3924" s="50">
        <f t="shared" si="204"/>
        <v>0</v>
      </c>
      <c r="AB3924" s="50">
        <f t="shared" si="206"/>
        <v>1309.6883333333333</v>
      </c>
      <c r="AC3924" s="48" t="str">
        <f>VLOOKUP(ПРОДАЖИ!C:C,'ИЗ ОСНОВЫ НОМЕНКЛАТУР'!D:E,2,0)</f>
        <v>Реставрационные материалы</v>
      </c>
      <c r="AD3924" s="48" t="str">
        <f>VLOOKUP(C:C,'ИЗ ОСНОВЫ НОМЕНКЛАТУР'!D:F,3,0)</f>
        <v>Воск мебельный</v>
      </c>
      <c r="AE3924" s="48" t="str">
        <f>VLOOKUP(C:C,'ИЗ ОСНОВЫ НОМЕНКЛАТУР'!D:H,5,0)</f>
        <v>C</v>
      </c>
    </row>
    <row r="3925" spans="1:31" ht="9.6" customHeight="1" x14ac:dyDescent="0.2">
      <c r="A3925" s="45" t="s">
        <v>3895</v>
      </c>
      <c r="B3925" s="11"/>
      <c r="C3925" s="11" t="s">
        <v>3918</v>
      </c>
      <c r="D3925" s="44">
        <v>0</v>
      </c>
      <c r="E3925" s="44">
        <v>0</v>
      </c>
      <c r="F3925" s="48">
        <v>34</v>
      </c>
      <c r="G3925" s="48">
        <v>0</v>
      </c>
      <c r="H3925" s="44">
        <v>0</v>
      </c>
      <c r="I3925" s="44">
        <v>0</v>
      </c>
      <c r="J3925" s="44">
        <v>6</v>
      </c>
      <c r="K3925" s="48">
        <v>0</v>
      </c>
      <c r="L3925" s="49">
        <v>0</v>
      </c>
      <c r="M3925" s="49">
        <v>0</v>
      </c>
      <c r="N3925" s="10">
        <v>6047.25</v>
      </c>
      <c r="O3925" s="10">
        <v>0</v>
      </c>
      <c r="P3925" s="10">
        <v>0</v>
      </c>
      <c r="Q3925" s="10">
        <v>0</v>
      </c>
      <c r="R3925" s="10">
        <v>1061.46</v>
      </c>
      <c r="S3925" s="10">
        <v>0</v>
      </c>
      <c r="T3925" s="50">
        <f t="shared" si="205"/>
        <v>0</v>
      </c>
      <c r="U3925" s="50">
        <f t="shared" si="205"/>
        <v>0</v>
      </c>
      <c r="V3925" s="50">
        <f t="shared" si="205"/>
        <v>503.9375</v>
      </c>
      <c r="W3925" s="50">
        <f t="shared" si="204"/>
        <v>0</v>
      </c>
      <c r="X3925" s="50">
        <f t="shared" si="204"/>
        <v>0</v>
      </c>
      <c r="Y3925" s="50">
        <f t="shared" si="204"/>
        <v>0</v>
      </c>
      <c r="Z3925" s="50">
        <f t="shared" si="204"/>
        <v>88.454999999999998</v>
      </c>
      <c r="AA3925" s="50">
        <f t="shared" si="204"/>
        <v>0</v>
      </c>
      <c r="AB3925" s="50">
        <f t="shared" si="206"/>
        <v>592.39250000000004</v>
      </c>
      <c r="AC3925" s="48" t="str">
        <f>VLOOKUP(ПРОДАЖИ!C:C,'ИЗ ОСНОВЫ НОМЕНКЛАТУР'!D:E,2,0)</f>
        <v>Реставрационные материалы</v>
      </c>
      <c r="AD3925" s="48" t="str">
        <f>VLOOKUP(C:C,'ИЗ ОСНОВЫ НОМЕНКЛАТУР'!D:F,3,0)</f>
        <v>Воск мебельный</v>
      </c>
      <c r="AE3925" s="48" t="str">
        <f>VLOOKUP(C:C,'ИЗ ОСНОВЫ НОМЕНКЛАТУР'!D:H,5,0)</f>
        <v>C</v>
      </c>
    </row>
    <row r="3926" spans="1:31" ht="9.6" customHeight="1" x14ac:dyDescent="0.2">
      <c r="A3926" s="45" t="s">
        <v>3895</v>
      </c>
      <c r="B3926" s="11"/>
      <c r="C3926" s="11" t="s">
        <v>3919</v>
      </c>
      <c r="D3926" s="44">
        <v>0</v>
      </c>
      <c r="E3926" s="44">
        <v>0</v>
      </c>
      <c r="F3926" s="48">
        <v>25</v>
      </c>
      <c r="G3926" s="48">
        <v>0</v>
      </c>
      <c r="H3926" s="44">
        <v>0</v>
      </c>
      <c r="I3926" s="44">
        <v>0</v>
      </c>
      <c r="J3926" s="44">
        <v>0</v>
      </c>
      <c r="K3926" s="48">
        <v>0</v>
      </c>
      <c r="L3926" s="49">
        <v>0</v>
      </c>
      <c r="M3926" s="49">
        <v>0</v>
      </c>
      <c r="N3926" s="10">
        <v>4274.91</v>
      </c>
      <c r="O3926" s="10">
        <v>0</v>
      </c>
      <c r="P3926" s="10">
        <v>0</v>
      </c>
      <c r="Q3926" s="10">
        <v>0</v>
      </c>
      <c r="R3926" s="10">
        <v>0</v>
      </c>
      <c r="S3926" s="10">
        <v>0</v>
      </c>
      <c r="T3926" s="50">
        <f t="shared" si="205"/>
        <v>0</v>
      </c>
      <c r="U3926" s="50">
        <f t="shared" si="205"/>
        <v>0</v>
      </c>
      <c r="V3926" s="50">
        <f t="shared" si="205"/>
        <v>356.24250000000001</v>
      </c>
      <c r="W3926" s="50">
        <f t="shared" si="204"/>
        <v>0</v>
      </c>
      <c r="X3926" s="50">
        <f t="shared" si="204"/>
        <v>0</v>
      </c>
      <c r="Y3926" s="50">
        <f t="shared" si="204"/>
        <v>0</v>
      </c>
      <c r="Z3926" s="50">
        <f t="shared" si="204"/>
        <v>0</v>
      </c>
      <c r="AA3926" s="50">
        <f t="shared" si="204"/>
        <v>0</v>
      </c>
      <c r="AB3926" s="50">
        <f t="shared" si="206"/>
        <v>356.24250000000001</v>
      </c>
      <c r="AC3926" s="48" t="str">
        <f>VLOOKUP(ПРОДАЖИ!C:C,'ИЗ ОСНОВЫ НОМЕНКЛАТУР'!D:E,2,0)</f>
        <v>Реставрационные материалы</v>
      </c>
      <c r="AD3926" s="48" t="str">
        <f>VLOOKUP(C:C,'ИЗ ОСНОВЫ НОМЕНКЛАТУР'!D:F,3,0)</f>
        <v>Воск мебельный</v>
      </c>
      <c r="AE3926" s="48" t="str">
        <f>VLOOKUP(C:C,'ИЗ ОСНОВЫ НОМЕНКЛАТУР'!D:H,5,0)</f>
        <v>C</v>
      </c>
    </row>
    <row r="3927" spans="1:31" ht="9.6" customHeight="1" x14ac:dyDescent="0.2">
      <c r="A3927" s="45" t="s">
        <v>3895</v>
      </c>
      <c r="B3927" s="11"/>
      <c r="C3927" s="11" t="s">
        <v>3920</v>
      </c>
      <c r="D3927" s="44">
        <v>0</v>
      </c>
      <c r="E3927" s="44">
        <v>0</v>
      </c>
      <c r="F3927" s="48">
        <v>5</v>
      </c>
      <c r="G3927" s="48">
        <v>0</v>
      </c>
      <c r="H3927" s="44">
        <v>50</v>
      </c>
      <c r="I3927" s="44">
        <v>0</v>
      </c>
      <c r="J3927" s="44">
        <v>0</v>
      </c>
      <c r="K3927" s="48">
        <v>0</v>
      </c>
      <c r="L3927" s="49">
        <v>0</v>
      </c>
      <c r="M3927" s="49">
        <v>0</v>
      </c>
      <c r="N3927" s="10">
        <v>1092.77</v>
      </c>
      <c r="O3927" s="10">
        <v>0</v>
      </c>
      <c r="P3927" s="10">
        <v>9100</v>
      </c>
      <c r="Q3927" s="10">
        <v>0</v>
      </c>
      <c r="R3927" s="10">
        <v>0</v>
      </c>
      <c r="S3927" s="10">
        <v>0</v>
      </c>
      <c r="T3927" s="50">
        <f t="shared" si="205"/>
        <v>0</v>
      </c>
      <c r="U3927" s="50">
        <f t="shared" si="205"/>
        <v>0</v>
      </c>
      <c r="V3927" s="50">
        <f t="shared" si="205"/>
        <v>91.064166666666665</v>
      </c>
      <c r="W3927" s="50">
        <f t="shared" si="204"/>
        <v>0</v>
      </c>
      <c r="X3927" s="50">
        <f t="shared" si="204"/>
        <v>758.33333333333337</v>
      </c>
      <c r="Y3927" s="50">
        <f t="shared" si="204"/>
        <v>0</v>
      </c>
      <c r="Z3927" s="50">
        <f t="shared" si="204"/>
        <v>0</v>
      </c>
      <c r="AA3927" s="50">
        <f t="shared" si="204"/>
        <v>0</v>
      </c>
      <c r="AB3927" s="50">
        <f t="shared" si="206"/>
        <v>849.39750000000004</v>
      </c>
      <c r="AC3927" s="48" t="str">
        <f>VLOOKUP(ПРОДАЖИ!C:C,'ИЗ ОСНОВЫ НОМЕНКЛАТУР'!D:E,2,0)</f>
        <v>Реставрационные материалы</v>
      </c>
      <c r="AD3927" s="48" t="str">
        <f>VLOOKUP(C:C,'ИЗ ОСНОВЫ НОМЕНКЛАТУР'!D:F,3,0)</f>
        <v>Воск мебельный</v>
      </c>
      <c r="AE3927" s="48" t="str">
        <f>VLOOKUP(C:C,'ИЗ ОСНОВЫ НОМЕНКЛАТУР'!D:H,5,0)</f>
        <v>C</v>
      </c>
    </row>
    <row r="3928" spans="1:31" ht="9.6" customHeight="1" x14ac:dyDescent="0.2">
      <c r="A3928" s="45" t="s">
        <v>3895</v>
      </c>
      <c r="B3928" s="11"/>
      <c r="C3928" s="11" t="s">
        <v>3921</v>
      </c>
      <c r="D3928" s="44">
        <v>0</v>
      </c>
      <c r="E3928" s="44">
        <v>0</v>
      </c>
      <c r="F3928" s="48">
        <v>18</v>
      </c>
      <c r="G3928" s="48">
        <v>0</v>
      </c>
      <c r="H3928" s="44">
        <v>0</v>
      </c>
      <c r="I3928" s="44">
        <v>0</v>
      </c>
      <c r="J3928" s="44">
        <v>0</v>
      </c>
      <c r="K3928" s="48">
        <v>0</v>
      </c>
      <c r="L3928" s="49">
        <v>0</v>
      </c>
      <c r="M3928" s="49">
        <v>0</v>
      </c>
      <c r="N3928" s="10">
        <v>3138.88</v>
      </c>
      <c r="O3928" s="10">
        <v>0</v>
      </c>
      <c r="P3928" s="10">
        <v>0</v>
      </c>
      <c r="Q3928" s="10">
        <v>0</v>
      </c>
      <c r="R3928" s="10">
        <v>0</v>
      </c>
      <c r="S3928" s="10">
        <v>0</v>
      </c>
      <c r="T3928" s="50">
        <f t="shared" si="205"/>
        <v>0</v>
      </c>
      <c r="U3928" s="50">
        <f t="shared" si="205"/>
        <v>0</v>
      </c>
      <c r="V3928" s="50">
        <f t="shared" si="205"/>
        <v>261.57333333333332</v>
      </c>
      <c r="W3928" s="50">
        <f t="shared" si="204"/>
        <v>0</v>
      </c>
      <c r="X3928" s="50">
        <f t="shared" si="204"/>
        <v>0</v>
      </c>
      <c r="Y3928" s="50">
        <f t="shared" si="204"/>
        <v>0</v>
      </c>
      <c r="Z3928" s="50">
        <f t="shared" si="204"/>
        <v>0</v>
      </c>
      <c r="AA3928" s="50">
        <f t="shared" si="204"/>
        <v>0</v>
      </c>
      <c r="AB3928" s="50">
        <f t="shared" si="206"/>
        <v>261.57333333333332</v>
      </c>
      <c r="AC3928" s="48" t="str">
        <f>VLOOKUP(ПРОДАЖИ!C:C,'ИЗ ОСНОВЫ НОМЕНКЛАТУР'!D:E,2,0)</f>
        <v>Реставрационные материалы</v>
      </c>
      <c r="AD3928" s="48" t="str">
        <f>VLOOKUP(C:C,'ИЗ ОСНОВЫ НОМЕНКЛАТУР'!D:F,3,0)</f>
        <v>Воск мебельный</v>
      </c>
      <c r="AE3928" s="48" t="str">
        <f>VLOOKUP(C:C,'ИЗ ОСНОВЫ НОМЕНКЛАТУР'!D:H,5,0)</f>
        <v>C</v>
      </c>
    </row>
    <row r="3929" spans="1:31" ht="9.6" customHeight="1" x14ac:dyDescent="0.2">
      <c r="A3929" s="45" t="s">
        <v>3895</v>
      </c>
      <c r="B3929" s="11"/>
      <c r="C3929" s="11" t="s">
        <v>3922</v>
      </c>
      <c r="D3929" s="44">
        <v>1</v>
      </c>
      <c r="E3929" s="44">
        <v>0</v>
      </c>
      <c r="F3929" s="48">
        <v>3</v>
      </c>
      <c r="G3929" s="48">
        <v>0</v>
      </c>
      <c r="H3929" s="44">
        <v>0</v>
      </c>
      <c r="I3929" s="44">
        <v>0</v>
      </c>
      <c r="J3929" s="44">
        <v>0</v>
      </c>
      <c r="K3929" s="48">
        <v>0</v>
      </c>
      <c r="L3929" s="49">
        <v>1422.05</v>
      </c>
      <c r="M3929" s="49">
        <v>0</v>
      </c>
      <c r="N3929" s="10">
        <v>4266.1499999999996</v>
      </c>
      <c r="O3929" s="10">
        <v>0</v>
      </c>
      <c r="P3929" s="10">
        <v>0</v>
      </c>
      <c r="Q3929" s="10">
        <v>0</v>
      </c>
      <c r="R3929" s="10">
        <v>0</v>
      </c>
      <c r="S3929" s="10">
        <v>0</v>
      </c>
      <c r="T3929" s="50">
        <f t="shared" si="205"/>
        <v>118.50416666666666</v>
      </c>
      <c r="U3929" s="50">
        <f t="shared" si="205"/>
        <v>0</v>
      </c>
      <c r="V3929" s="50">
        <f t="shared" si="205"/>
        <v>355.51249999999999</v>
      </c>
      <c r="W3929" s="50">
        <f t="shared" si="205"/>
        <v>0</v>
      </c>
      <c r="X3929" s="50">
        <f t="shared" si="205"/>
        <v>0</v>
      </c>
      <c r="Y3929" s="50">
        <f t="shared" si="205"/>
        <v>0</v>
      </c>
      <c r="Z3929" s="50">
        <f t="shared" si="205"/>
        <v>0</v>
      </c>
      <c r="AA3929" s="50">
        <f t="shared" si="205"/>
        <v>0</v>
      </c>
      <c r="AB3929" s="50">
        <f t="shared" si="206"/>
        <v>474.01666666666665</v>
      </c>
      <c r="AC3929" s="48" t="str">
        <f>VLOOKUP(ПРОДАЖИ!C:C,'ИЗ ОСНОВЫ НОМЕНКЛАТУР'!D:E,2,0)</f>
        <v>Реставрационные материалы</v>
      </c>
      <c r="AD3929" s="48" t="str">
        <f>VLOOKUP(C:C,'ИЗ ОСНОВЫ НОМЕНКЛАТУР'!D:F,3,0)</f>
        <v>Воск мебельный</v>
      </c>
      <c r="AE3929" s="48" t="str">
        <f>VLOOKUP(C:C,'ИЗ ОСНОВЫ НОМЕНКЛАТУР'!D:H,5,0)</f>
        <v>C</v>
      </c>
    </row>
    <row r="3930" spans="1:31" ht="9.6" customHeight="1" x14ac:dyDescent="0.2">
      <c r="A3930" s="45" t="s">
        <v>3895</v>
      </c>
      <c r="B3930" s="11"/>
      <c r="C3930" s="11" t="s">
        <v>3923</v>
      </c>
      <c r="D3930" s="44">
        <v>0</v>
      </c>
      <c r="E3930" s="44">
        <v>0</v>
      </c>
      <c r="F3930" s="48">
        <v>12</v>
      </c>
      <c r="G3930" s="48">
        <v>0</v>
      </c>
      <c r="H3930" s="44">
        <v>0</v>
      </c>
      <c r="I3930" s="44">
        <v>0</v>
      </c>
      <c r="J3930" s="44">
        <v>2</v>
      </c>
      <c r="K3930" s="48">
        <v>0</v>
      </c>
      <c r="L3930" s="49">
        <v>0</v>
      </c>
      <c r="M3930" s="49">
        <v>0</v>
      </c>
      <c r="N3930" s="10">
        <v>2511.1799999999998</v>
      </c>
      <c r="O3930" s="10">
        <v>0</v>
      </c>
      <c r="P3930" s="10">
        <v>0</v>
      </c>
      <c r="Q3930" s="10">
        <v>0</v>
      </c>
      <c r="R3930" s="10">
        <v>340</v>
      </c>
      <c r="S3930" s="10">
        <v>0</v>
      </c>
      <c r="T3930" s="50">
        <f t="shared" si="205"/>
        <v>0</v>
      </c>
      <c r="U3930" s="50">
        <f t="shared" si="205"/>
        <v>0</v>
      </c>
      <c r="V3930" s="50">
        <f t="shared" si="205"/>
        <v>209.26499999999999</v>
      </c>
      <c r="W3930" s="50">
        <f t="shared" si="205"/>
        <v>0</v>
      </c>
      <c r="X3930" s="50">
        <f t="shared" si="205"/>
        <v>0</v>
      </c>
      <c r="Y3930" s="50">
        <f t="shared" si="205"/>
        <v>0</v>
      </c>
      <c r="Z3930" s="50">
        <f t="shared" si="205"/>
        <v>28.333333333333332</v>
      </c>
      <c r="AA3930" s="50">
        <f t="shared" si="205"/>
        <v>0</v>
      </c>
      <c r="AB3930" s="50">
        <f t="shared" si="206"/>
        <v>237.59833333333333</v>
      </c>
      <c r="AC3930" s="48" t="str">
        <f>VLOOKUP(ПРОДАЖИ!C:C,'ИЗ ОСНОВЫ НОМЕНКЛАТУР'!D:E,2,0)</f>
        <v>Реставрационные материалы</v>
      </c>
      <c r="AD3930" s="48" t="str">
        <f>VLOOKUP(C:C,'ИЗ ОСНОВЫ НОМЕНКЛАТУР'!D:F,3,0)</f>
        <v>Воск мебельный</v>
      </c>
      <c r="AE3930" s="48" t="str">
        <f>VLOOKUP(C:C,'ИЗ ОСНОВЫ НОМЕНКЛАТУР'!D:H,5,0)</f>
        <v>C</v>
      </c>
    </row>
    <row r="3931" spans="1:31" ht="9.6" customHeight="1" x14ac:dyDescent="0.2">
      <c r="A3931" s="45" t="s">
        <v>3895</v>
      </c>
      <c r="B3931" s="11"/>
      <c r="C3931" s="11" t="s">
        <v>3924</v>
      </c>
      <c r="D3931" s="44">
        <v>0</v>
      </c>
      <c r="E3931" s="44">
        <v>0</v>
      </c>
      <c r="F3931" s="48">
        <v>6</v>
      </c>
      <c r="G3931" s="48">
        <v>0</v>
      </c>
      <c r="H3931" s="44">
        <v>0</v>
      </c>
      <c r="I3931" s="44">
        <v>0</v>
      </c>
      <c r="J3931" s="44">
        <v>15</v>
      </c>
      <c r="K3931" s="48">
        <v>0</v>
      </c>
      <c r="L3931" s="49">
        <v>0</v>
      </c>
      <c r="M3931" s="49">
        <v>0</v>
      </c>
      <c r="N3931" s="10">
        <v>1255.5</v>
      </c>
      <c r="O3931" s="10">
        <v>0</v>
      </c>
      <c r="P3931" s="10">
        <v>0</v>
      </c>
      <c r="Q3931" s="10">
        <v>0</v>
      </c>
      <c r="R3931" s="10">
        <v>2550</v>
      </c>
      <c r="S3931" s="10">
        <v>0</v>
      </c>
      <c r="T3931" s="50">
        <f t="shared" si="205"/>
        <v>0</v>
      </c>
      <c r="U3931" s="50">
        <f t="shared" si="205"/>
        <v>0</v>
      </c>
      <c r="V3931" s="50">
        <f t="shared" si="205"/>
        <v>104.625</v>
      </c>
      <c r="W3931" s="50">
        <f t="shared" si="205"/>
        <v>0</v>
      </c>
      <c r="X3931" s="50">
        <f t="shared" si="205"/>
        <v>0</v>
      </c>
      <c r="Y3931" s="50">
        <f t="shared" si="205"/>
        <v>0</v>
      </c>
      <c r="Z3931" s="50">
        <f t="shared" si="205"/>
        <v>212.5</v>
      </c>
      <c r="AA3931" s="50">
        <f t="shared" si="205"/>
        <v>0</v>
      </c>
      <c r="AB3931" s="50">
        <f t="shared" si="206"/>
        <v>317.125</v>
      </c>
      <c r="AC3931" s="48" t="str">
        <f>VLOOKUP(ПРОДАЖИ!C:C,'ИЗ ОСНОВЫ НОМЕНКЛАТУР'!D:E,2,0)</f>
        <v>Реставрационные материалы</v>
      </c>
      <c r="AD3931" s="48" t="str">
        <f>VLOOKUP(C:C,'ИЗ ОСНОВЫ НОМЕНКЛАТУР'!D:F,3,0)</f>
        <v>Воск мебельный</v>
      </c>
      <c r="AE3931" s="48" t="str">
        <f>VLOOKUP(C:C,'ИЗ ОСНОВЫ НОМЕНКЛАТУР'!D:H,5,0)</f>
        <v>C</v>
      </c>
    </row>
    <row r="3932" spans="1:31" ht="9.6" customHeight="1" x14ac:dyDescent="0.2">
      <c r="A3932" s="45" t="s">
        <v>3895</v>
      </c>
      <c r="B3932" s="11"/>
      <c r="C3932" s="11" t="s">
        <v>3925</v>
      </c>
      <c r="D3932" s="44">
        <v>0</v>
      </c>
      <c r="E3932" s="44">
        <v>0</v>
      </c>
      <c r="F3932" s="48">
        <v>5</v>
      </c>
      <c r="G3932" s="48">
        <v>0</v>
      </c>
      <c r="H3932" s="44">
        <v>0</v>
      </c>
      <c r="I3932" s="44">
        <v>0</v>
      </c>
      <c r="J3932" s="44">
        <v>7</v>
      </c>
      <c r="K3932" s="48">
        <v>0</v>
      </c>
      <c r="L3932" s="49">
        <v>0</v>
      </c>
      <c r="M3932" s="49">
        <v>0</v>
      </c>
      <c r="N3932" s="10">
        <v>880.65</v>
      </c>
      <c r="O3932" s="10">
        <v>0</v>
      </c>
      <c r="P3932" s="10">
        <v>0</v>
      </c>
      <c r="Q3932" s="10">
        <v>0</v>
      </c>
      <c r="R3932" s="10">
        <v>1190</v>
      </c>
      <c r="S3932" s="10">
        <v>0</v>
      </c>
      <c r="T3932" s="50">
        <f t="shared" si="205"/>
        <v>0</v>
      </c>
      <c r="U3932" s="50">
        <f t="shared" si="205"/>
        <v>0</v>
      </c>
      <c r="V3932" s="50">
        <f t="shared" si="205"/>
        <v>73.387500000000003</v>
      </c>
      <c r="W3932" s="50">
        <f t="shared" si="205"/>
        <v>0</v>
      </c>
      <c r="X3932" s="50">
        <f t="shared" si="205"/>
        <v>0</v>
      </c>
      <c r="Y3932" s="50">
        <f t="shared" si="205"/>
        <v>0</v>
      </c>
      <c r="Z3932" s="50">
        <f t="shared" si="205"/>
        <v>99.166666666666671</v>
      </c>
      <c r="AA3932" s="50">
        <f t="shared" si="205"/>
        <v>0</v>
      </c>
      <c r="AB3932" s="50">
        <f t="shared" si="206"/>
        <v>172.55416666666667</v>
      </c>
      <c r="AC3932" s="48" t="str">
        <f>VLOOKUP(ПРОДАЖИ!C:C,'ИЗ ОСНОВЫ НОМЕНКЛАТУР'!D:E,2,0)</f>
        <v>Реставрационные материалы</v>
      </c>
      <c r="AD3932" s="48" t="str">
        <f>VLOOKUP(C:C,'ИЗ ОСНОВЫ НОМЕНКЛАТУР'!D:F,3,0)</f>
        <v>Воск мебельный</v>
      </c>
      <c r="AE3932" s="48" t="str">
        <f>VLOOKUP(C:C,'ИЗ ОСНОВЫ НОМЕНКЛАТУР'!D:H,5,0)</f>
        <v>C</v>
      </c>
    </row>
    <row r="3933" spans="1:31" ht="9.6" customHeight="1" x14ac:dyDescent="0.2">
      <c r="A3933" s="45" t="s">
        <v>3895</v>
      </c>
      <c r="B3933" s="11"/>
      <c r="C3933" s="11" t="s">
        <v>3926</v>
      </c>
      <c r="D3933" s="44">
        <v>0</v>
      </c>
      <c r="E3933" s="44">
        <v>0</v>
      </c>
      <c r="F3933" s="48">
        <v>14</v>
      </c>
      <c r="G3933" s="48">
        <v>0</v>
      </c>
      <c r="H3933" s="44">
        <v>0</v>
      </c>
      <c r="I3933" s="44">
        <v>0</v>
      </c>
      <c r="J3933" s="44">
        <v>1</v>
      </c>
      <c r="K3933" s="48">
        <v>0</v>
      </c>
      <c r="L3933" s="49">
        <v>0</v>
      </c>
      <c r="M3933" s="49">
        <v>0</v>
      </c>
      <c r="N3933" s="10">
        <v>3467</v>
      </c>
      <c r="O3933" s="10">
        <v>0</v>
      </c>
      <c r="P3933" s="10">
        <v>0</v>
      </c>
      <c r="Q3933" s="10">
        <v>0</v>
      </c>
      <c r="R3933" s="10">
        <v>170</v>
      </c>
      <c r="S3933" s="10">
        <v>0</v>
      </c>
      <c r="T3933" s="50">
        <f t="shared" si="205"/>
        <v>0</v>
      </c>
      <c r="U3933" s="50">
        <f t="shared" si="205"/>
        <v>0</v>
      </c>
      <c r="V3933" s="50">
        <f t="shared" si="205"/>
        <v>288.91666666666669</v>
      </c>
      <c r="W3933" s="50">
        <f t="shared" si="205"/>
        <v>0</v>
      </c>
      <c r="X3933" s="50">
        <f t="shared" si="205"/>
        <v>0</v>
      </c>
      <c r="Y3933" s="50">
        <f t="shared" si="205"/>
        <v>0</v>
      </c>
      <c r="Z3933" s="50">
        <f t="shared" si="205"/>
        <v>14.166666666666666</v>
      </c>
      <c r="AA3933" s="50">
        <f t="shared" si="205"/>
        <v>0</v>
      </c>
      <c r="AB3933" s="50">
        <f t="shared" si="206"/>
        <v>303.08333333333337</v>
      </c>
      <c r="AC3933" s="48" t="str">
        <f>VLOOKUP(ПРОДАЖИ!C:C,'ИЗ ОСНОВЫ НОМЕНКЛАТУР'!D:E,2,0)</f>
        <v>Реставрационные материалы</v>
      </c>
      <c r="AD3933" s="48" t="str">
        <f>VLOOKUP(C:C,'ИЗ ОСНОВЫ НОМЕНКЛАТУР'!D:F,3,0)</f>
        <v>Воск мебельный</v>
      </c>
      <c r="AE3933" s="48" t="str">
        <f>VLOOKUP(C:C,'ИЗ ОСНОВЫ НОМЕНКЛАТУР'!D:H,5,0)</f>
        <v>C</v>
      </c>
    </row>
    <row r="3934" spans="1:31" ht="9.6" customHeight="1" x14ac:dyDescent="0.2">
      <c r="A3934" s="45" t="s">
        <v>3895</v>
      </c>
      <c r="B3934" s="11"/>
      <c r="C3934" s="11" t="s">
        <v>3927</v>
      </c>
      <c r="D3934" s="44">
        <v>0</v>
      </c>
      <c r="E3934" s="44">
        <v>0</v>
      </c>
      <c r="F3934" s="48">
        <v>6</v>
      </c>
      <c r="G3934" s="48">
        <v>0</v>
      </c>
      <c r="H3934" s="44">
        <v>0</v>
      </c>
      <c r="I3934" s="44">
        <v>0</v>
      </c>
      <c r="J3934" s="44">
        <v>0</v>
      </c>
      <c r="K3934" s="48">
        <v>0</v>
      </c>
      <c r="L3934" s="49">
        <v>0</v>
      </c>
      <c r="M3934" s="49">
        <v>0</v>
      </c>
      <c r="N3934" s="10">
        <v>1006.11</v>
      </c>
      <c r="O3934" s="10">
        <v>0</v>
      </c>
      <c r="P3934" s="10">
        <v>0</v>
      </c>
      <c r="Q3934" s="10">
        <v>0</v>
      </c>
      <c r="R3934" s="10">
        <v>0</v>
      </c>
      <c r="S3934" s="10">
        <v>0</v>
      </c>
      <c r="T3934" s="50">
        <f t="shared" si="205"/>
        <v>0</v>
      </c>
      <c r="U3934" s="50">
        <f t="shared" si="205"/>
        <v>0</v>
      </c>
      <c r="V3934" s="50">
        <f t="shared" si="205"/>
        <v>83.842500000000001</v>
      </c>
      <c r="W3934" s="50">
        <f t="shared" si="205"/>
        <v>0</v>
      </c>
      <c r="X3934" s="50">
        <f t="shared" si="205"/>
        <v>0</v>
      </c>
      <c r="Y3934" s="50">
        <f t="shared" si="205"/>
        <v>0</v>
      </c>
      <c r="Z3934" s="50">
        <f t="shared" si="205"/>
        <v>0</v>
      </c>
      <c r="AA3934" s="50">
        <f t="shared" si="205"/>
        <v>0</v>
      </c>
      <c r="AB3934" s="50">
        <f t="shared" si="206"/>
        <v>83.842500000000001</v>
      </c>
      <c r="AC3934" s="48" t="str">
        <f>VLOOKUP(ПРОДАЖИ!C:C,'ИЗ ОСНОВЫ НОМЕНКЛАТУР'!D:E,2,0)</f>
        <v>Реставрационные материалы</v>
      </c>
      <c r="AD3934" s="48" t="str">
        <f>VLOOKUP(C:C,'ИЗ ОСНОВЫ НОМЕНКЛАТУР'!D:F,3,0)</f>
        <v>Воск мебельный</v>
      </c>
      <c r="AE3934" s="48" t="str">
        <f>VLOOKUP(C:C,'ИЗ ОСНОВЫ НОМЕНКЛАТУР'!D:H,5,0)</f>
        <v>C</v>
      </c>
    </row>
    <row r="3935" spans="1:31" ht="9.6" customHeight="1" x14ac:dyDescent="0.2">
      <c r="A3935" s="45" t="s">
        <v>3895</v>
      </c>
      <c r="B3935" s="11"/>
      <c r="C3935" s="11" t="s">
        <v>3928</v>
      </c>
      <c r="D3935" s="44">
        <v>0</v>
      </c>
      <c r="E3935" s="44">
        <v>0</v>
      </c>
      <c r="F3935" s="48">
        <v>3</v>
      </c>
      <c r="G3935" s="48">
        <v>0</v>
      </c>
      <c r="H3935" s="44">
        <v>0</v>
      </c>
      <c r="I3935" s="44">
        <v>0</v>
      </c>
      <c r="J3935" s="44">
        <v>13</v>
      </c>
      <c r="K3935" s="48">
        <v>0</v>
      </c>
      <c r="L3935" s="49">
        <v>0</v>
      </c>
      <c r="M3935" s="49">
        <v>0</v>
      </c>
      <c r="N3935" s="10">
        <v>580.83000000000004</v>
      </c>
      <c r="O3935" s="10">
        <v>0</v>
      </c>
      <c r="P3935" s="10">
        <v>0</v>
      </c>
      <c r="Q3935" s="10">
        <v>0</v>
      </c>
      <c r="R3935" s="10">
        <v>2210</v>
      </c>
      <c r="S3935" s="10">
        <v>0</v>
      </c>
      <c r="T3935" s="50">
        <f t="shared" si="205"/>
        <v>0</v>
      </c>
      <c r="U3935" s="50">
        <f t="shared" si="205"/>
        <v>0</v>
      </c>
      <c r="V3935" s="50">
        <f t="shared" si="205"/>
        <v>48.402500000000003</v>
      </c>
      <c r="W3935" s="50">
        <f t="shared" si="205"/>
        <v>0</v>
      </c>
      <c r="X3935" s="50">
        <f t="shared" si="205"/>
        <v>0</v>
      </c>
      <c r="Y3935" s="50">
        <f t="shared" si="205"/>
        <v>0</v>
      </c>
      <c r="Z3935" s="50">
        <f t="shared" si="205"/>
        <v>184.16666666666666</v>
      </c>
      <c r="AA3935" s="50">
        <f t="shared" si="205"/>
        <v>0</v>
      </c>
      <c r="AB3935" s="50">
        <f t="shared" si="206"/>
        <v>232.56916666666666</v>
      </c>
      <c r="AC3935" s="48" t="str">
        <f>VLOOKUP(ПРОДАЖИ!C:C,'ИЗ ОСНОВЫ НОМЕНКЛАТУР'!D:E,2,0)</f>
        <v>Реставрационные материалы</v>
      </c>
      <c r="AD3935" s="48" t="str">
        <f>VLOOKUP(C:C,'ИЗ ОСНОВЫ НОМЕНКЛАТУР'!D:F,3,0)</f>
        <v>Воск мебельный</v>
      </c>
      <c r="AE3935" s="48" t="str">
        <f>VLOOKUP(C:C,'ИЗ ОСНОВЫ НОМЕНКЛАТУР'!D:H,5,0)</f>
        <v>C</v>
      </c>
    </row>
    <row r="3936" spans="1:31" ht="9.6" customHeight="1" x14ac:dyDescent="0.2">
      <c r="A3936" s="45" t="s">
        <v>3895</v>
      </c>
      <c r="B3936" s="11"/>
      <c r="C3936" s="11" t="s">
        <v>3929</v>
      </c>
      <c r="D3936" s="44">
        <v>0</v>
      </c>
      <c r="E3936" s="44">
        <v>0</v>
      </c>
      <c r="F3936" s="48">
        <v>1</v>
      </c>
      <c r="G3936" s="48">
        <v>0</v>
      </c>
      <c r="H3936" s="44">
        <v>0</v>
      </c>
      <c r="I3936" s="44">
        <v>0</v>
      </c>
      <c r="J3936" s="44">
        <v>0</v>
      </c>
      <c r="K3936" s="48">
        <v>0</v>
      </c>
      <c r="L3936" s="49">
        <v>0</v>
      </c>
      <c r="M3936" s="49">
        <v>0</v>
      </c>
      <c r="N3936" s="10">
        <v>565.71</v>
      </c>
      <c r="O3936" s="10">
        <v>0</v>
      </c>
      <c r="P3936" s="10">
        <v>0</v>
      </c>
      <c r="Q3936" s="10">
        <v>0</v>
      </c>
      <c r="R3936" s="10">
        <v>0</v>
      </c>
      <c r="S3936" s="10">
        <v>0</v>
      </c>
      <c r="T3936" s="50">
        <f t="shared" si="205"/>
        <v>0</v>
      </c>
      <c r="U3936" s="50">
        <f t="shared" si="205"/>
        <v>0</v>
      </c>
      <c r="V3936" s="50">
        <f t="shared" si="205"/>
        <v>47.142500000000005</v>
      </c>
      <c r="W3936" s="50">
        <f t="shared" si="205"/>
        <v>0</v>
      </c>
      <c r="X3936" s="50">
        <f t="shared" si="205"/>
        <v>0</v>
      </c>
      <c r="Y3936" s="50">
        <f t="shared" si="205"/>
        <v>0</v>
      </c>
      <c r="Z3936" s="50">
        <f t="shared" si="205"/>
        <v>0</v>
      </c>
      <c r="AA3936" s="50">
        <f t="shared" si="205"/>
        <v>0</v>
      </c>
      <c r="AB3936" s="50">
        <f t="shared" si="206"/>
        <v>47.142500000000005</v>
      </c>
      <c r="AC3936" s="48" t="str">
        <f>VLOOKUP(ПРОДАЖИ!C:C,'ИЗ ОСНОВЫ НОМЕНКЛАТУР'!D:E,2,0)</f>
        <v>Реставрационные материалы</v>
      </c>
      <c r="AD3936" s="48" t="str">
        <f>VLOOKUP(C:C,'ИЗ ОСНОВЫ НОМЕНКЛАТУР'!D:F,3,0)</f>
        <v>Воск мебельный</v>
      </c>
      <c r="AE3936" s="48" t="str">
        <f>VLOOKUP(C:C,'ИЗ ОСНОВЫ НОМЕНКЛАТУР'!D:H,5,0)</f>
        <v>C</v>
      </c>
    </row>
    <row r="3937" spans="1:31" ht="9.6" customHeight="1" x14ac:dyDescent="0.2">
      <c r="A3937" s="45" t="s">
        <v>3895</v>
      </c>
      <c r="B3937" s="11"/>
      <c r="C3937" s="11" t="s">
        <v>3930</v>
      </c>
      <c r="D3937" s="44">
        <v>0</v>
      </c>
      <c r="E3937" s="44">
        <v>0</v>
      </c>
      <c r="F3937" s="48">
        <v>5</v>
      </c>
      <c r="G3937" s="48">
        <v>0</v>
      </c>
      <c r="H3937" s="44">
        <v>0</v>
      </c>
      <c r="I3937" s="44">
        <v>0</v>
      </c>
      <c r="J3937" s="44">
        <v>0</v>
      </c>
      <c r="K3937" s="48">
        <v>0</v>
      </c>
      <c r="L3937" s="49">
        <v>0</v>
      </c>
      <c r="M3937" s="49">
        <v>0</v>
      </c>
      <c r="N3937" s="10">
        <v>827.37</v>
      </c>
      <c r="O3937" s="10">
        <v>0</v>
      </c>
      <c r="P3937" s="10">
        <v>0</v>
      </c>
      <c r="Q3937" s="10">
        <v>0</v>
      </c>
      <c r="R3937" s="10">
        <v>0</v>
      </c>
      <c r="S3937" s="10">
        <v>0</v>
      </c>
      <c r="T3937" s="50">
        <f t="shared" si="205"/>
        <v>0</v>
      </c>
      <c r="U3937" s="50">
        <f t="shared" si="205"/>
        <v>0</v>
      </c>
      <c r="V3937" s="50">
        <f t="shared" si="205"/>
        <v>68.947500000000005</v>
      </c>
      <c r="W3937" s="50">
        <f t="shared" si="205"/>
        <v>0</v>
      </c>
      <c r="X3937" s="50">
        <f t="shared" si="205"/>
        <v>0</v>
      </c>
      <c r="Y3937" s="50">
        <f t="shared" si="205"/>
        <v>0</v>
      </c>
      <c r="Z3937" s="50">
        <f t="shared" si="205"/>
        <v>0</v>
      </c>
      <c r="AA3937" s="50">
        <f t="shared" si="205"/>
        <v>0</v>
      </c>
      <c r="AB3937" s="50">
        <f t="shared" si="206"/>
        <v>68.947500000000005</v>
      </c>
      <c r="AC3937" s="48" t="str">
        <f>VLOOKUP(ПРОДАЖИ!C:C,'ИЗ ОСНОВЫ НОМЕНКЛАТУР'!D:E,2,0)</f>
        <v>Реставрационные материалы</v>
      </c>
      <c r="AD3937" s="48" t="str">
        <f>VLOOKUP(C:C,'ИЗ ОСНОВЫ НОМЕНКЛАТУР'!D:F,3,0)</f>
        <v>Воск мебельный</v>
      </c>
      <c r="AE3937" s="48" t="str">
        <f>VLOOKUP(C:C,'ИЗ ОСНОВЫ НОМЕНКЛАТУР'!D:H,5,0)</f>
        <v>C</v>
      </c>
    </row>
    <row r="3938" spans="1:31" ht="9.6" customHeight="1" x14ac:dyDescent="0.2">
      <c r="A3938" s="45" t="s">
        <v>3895</v>
      </c>
      <c r="B3938" s="11"/>
      <c r="C3938" s="11" t="s">
        <v>3931</v>
      </c>
      <c r="D3938" s="44">
        <v>0</v>
      </c>
      <c r="E3938" s="44">
        <v>0</v>
      </c>
      <c r="F3938" s="48">
        <v>0</v>
      </c>
      <c r="G3938" s="48">
        <v>0</v>
      </c>
      <c r="H3938" s="44">
        <v>0</v>
      </c>
      <c r="I3938" s="44">
        <v>0</v>
      </c>
      <c r="J3938" s="44">
        <v>41</v>
      </c>
      <c r="K3938" s="48">
        <v>0</v>
      </c>
      <c r="L3938" s="49">
        <v>0</v>
      </c>
      <c r="M3938" s="49">
        <v>0</v>
      </c>
      <c r="N3938" s="10">
        <v>0</v>
      </c>
      <c r="O3938" s="10">
        <v>0</v>
      </c>
      <c r="P3938" s="10">
        <v>0</v>
      </c>
      <c r="Q3938" s="10">
        <v>0</v>
      </c>
      <c r="R3938" s="10">
        <v>7062.94</v>
      </c>
      <c r="S3938" s="10">
        <v>0</v>
      </c>
      <c r="T3938" s="50">
        <f t="shared" si="205"/>
        <v>0</v>
      </c>
      <c r="U3938" s="50">
        <f t="shared" si="205"/>
        <v>0</v>
      </c>
      <c r="V3938" s="50">
        <f t="shared" si="205"/>
        <v>0</v>
      </c>
      <c r="W3938" s="50">
        <f t="shared" si="205"/>
        <v>0</v>
      </c>
      <c r="X3938" s="50">
        <f t="shared" si="205"/>
        <v>0</v>
      </c>
      <c r="Y3938" s="50">
        <f t="shared" si="205"/>
        <v>0</v>
      </c>
      <c r="Z3938" s="50">
        <f t="shared" si="205"/>
        <v>588.57833333333326</v>
      </c>
      <c r="AA3938" s="50">
        <f t="shared" si="205"/>
        <v>0</v>
      </c>
      <c r="AB3938" s="50">
        <f t="shared" si="206"/>
        <v>588.57833333333326</v>
      </c>
      <c r="AC3938" s="48" t="str">
        <f>VLOOKUP(ПРОДАЖИ!C:C,'ИЗ ОСНОВЫ НОМЕНКЛАТУР'!D:E,2,0)</f>
        <v>Реставрационные материалы</v>
      </c>
      <c r="AD3938" s="48" t="str">
        <f>VLOOKUP(C:C,'ИЗ ОСНОВЫ НОМЕНКЛАТУР'!D:F,3,0)</f>
        <v>Воск мебельный</v>
      </c>
      <c r="AE3938" s="48" t="str">
        <f>VLOOKUP(C:C,'ИЗ ОСНОВЫ НОМЕНКЛАТУР'!D:H,5,0)</f>
        <v>C</v>
      </c>
    </row>
    <row r="3939" spans="1:31" ht="9.6" customHeight="1" x14ac:dyDescent="0.2">
      <c r="A3939" s="45" t="s">
        <v>3895</v>
      </c>
      <c r="B3939" s="11"/>
      <c r="C3939" s="11" t="s">
        <v>3932</v>
      </c>
      <c r="D3939" s="44">
        <v>0</v>
      </c>
      <c r="E3939" s="44">
        <v>0</v>
      </c>
      <c r="F3939" s="48">
        <v>0</v>
      </c>
      <c r="G3939" s="48">
        <v>0</v>
      </c>
      <c r="H3939" s="44">
        <v>0</v>
      </c>
      <c r="I3939" s="44">
        <v>0</v>
      </c>
      <c r="J3939" s="44">
        <v>12</v>
      </c>
      <c r="K3939" s="48">
        <v>0</v>
      </c>
      <c r="L3939" s="49">
        <v>0</v>
      </c>
      <c r="M3939" s="49">
        <v>0</v>
      </c>
      <c r="N3939" s="10">
        <v>0</v>
      </c>
      <c r="O3939" s="10">
        <v>0</v>
      </c>
      <c r="P3939" s="10">
        <v>0</v>
      </c>
      <c r="Q3939" s="10">
        <v>0</v>
      </c>
      <c r="R3939" s="10">
        <v>2048.9899999999998</v>
      </c>
      <c r="S3939" s="10">
        <v>0</v>
      </c>
      <c r="T3939" s="50">
        <f t="shared" si="205"/>
        <v>0</v>
      </c>
      <c r="U3939" s="50">
        <f t="shared" si="205"/>
        <v>0</v>
      </c>
      <c r="V3939" s="50">
        <f t="shared" si="205"/>
        <v>0</v>
      </c>
      <c r="W3939" s="50">
        <f t="shared" si="205"/>
        <v>0</v>
      </c>
      <c r="X3939" s="50">
        <f t="shared" si="205"/>
        <v>0</v>
      </c>
      <c r="Y3939" s="50">
        <f t="shared" si="205"/>
        <v>0</v>
      </c>
      <c r="Z3939" s="50">
        <f t="shared" si="205"/>
        <v>170.74916666666664</v>
      </c>
      <c r="AA3939" s="50">
        <f t="shared" si="205"/>
        <v>0</v>
      </c>
      <c r="AB3939" s="50">
        <f t="shared" si="206"/>
        <v>170.74916666666664</v>
      </c>
      <c r="AC3939" s="48" t="str">
        <f>VLOOKUP(ПРОДАЖИ!C:C,'ИЗ ОСНОВЫ НОМЕНКЛАТУР'!D:E,2,0)</f>
        <v>Реставрационные материалы</v>
      </c>
      <c r="AD3939" s="48" t="str">
        <f>VLOOKUP(C:C,'ИЗ ОСНОВЫ НОМЕНКЛАТУР'!D:F,3,0)</f>
        <v>Воск мебельный</v>
      </c>
      <c r="AE3939" s="48" t="str">
        <f>VLOOKUP(C:C,'ИЗ ОСНОВЫ НОМЕНКЛАТУР'!D:H,5,0)</f>
        <v>C</v>
      </c>
    </row>
    <row r="3940" spans="1:31" ht="9.6" customHeight="1" x14ac:dyDescent="0.2">
      <c r="A3940" s="45" t="s">
        <v>3895</v>
      </c>
      <c r="B3940" s="11"/>
      <c r="C3940" s="11" t="s">
        <v>3933</v>
      </c>
      <c r="D3940" s="44">
        <v>0</v>
      </c>
      <c r="E3940" s="44">
        <v>0</v>
      </c>
      <c r="F3940" s="48">
        <v>0</v>
      </c>
      <c r="G3940" s="48">
        <v>0</v>
      </c>
      <c r="H3940" s="44">
        <v>0</v>
      </c>
      <c r="I3940" s="44">
        <v>0</v>
      </c>
      <c r="J3940" s="44">
        <v>9</v>
      </c>
      <c r="K3940" s="48">
        <v>0</v>
      </c>
      <c r="L3940" s="49">
        <v>0</v>
      </c>
      <c r="M3940" s="49">
        <v>0</v>
      </c>
      <c r="N3940" s="10">
        <v>0</v>
      </c>
      <c r="O3940" s="10">
        <v>0</v>
      </c>
      <c r="P3940" s="10">
        <v>0</v>
      </c>
      <c r="Q3940" s="10">
        <v>0</v>
      </c>
      <c r="R3940" s="10">
        <v>1530</v>
      </c>
      <c r="S3940" s="10">
        <v>0</v>
      </c>
      <c r="T3940" s="50">
        <f t="shared" si="205"/>
        <v>0</v>
      </c>
      <c r="U3940" s="50">
        <f t="shared" si="205"/>
        <v>0</v>
      </c>
      <c r="V3940" s="50">
        <f t="shared" si="205"/>
        <v>0</v>
      </c>
      <c r="W3940" s="50">
        <f t="shared" si="205"/>
        <v>0</v>
      </c>
      <c r="X3940" s="50">
        <f t="shared" si="205"/>
        <v>0</v>
      </c>
      <c r="Y3940" s="50">
        <f t="shared" si="205"/>
        <v>0</v>
      </c>
      <c r="Z3940" s="50">
        <f t="shared" si="205"/>
        <v>127.5</v>
      </c>
      <c r="AA3940" s="50">
        <f t="shared" si="205"/>
        <v>0</v>
      </c>
      <c r="AB3940" s="50">
        <f t="shared" si="206"/>
        <v>127.5</v>
      </c>
      <c r="AC3940" s="48" t="str">
        <f>VLOOKUP(ПРОДАЖИ!C:C,'ИЗ ОСНОВЫ НОМЕНКЛАТУР'!D:E,2,0)</f>
        <v>Реставрационные материалы</v>
      </c>
      <c r="AD3940" s="48" t="str">
        <f>VLOOKUP(C:C,'ИЗ ОСНОВЫ НОМЕНКЛАТУР'!D:F,3,0)</f>
        <v>Воск мебельный</v>
      </c>
      <c r="AE3940" s="48" t="str">
        <f>VLOOKUP(C:C,'ИЗ ОСНОВЫ НОМЕНКЛАТУР'!D:H,5,0)</f>
        <v>C</v>
      </c>
    </row>
    <row r="3941" spans="1:31" ht="9.6" customHeight="1" x14ac:dyDescent="0.2">
      <c r="A3941" s="45" t="s">
        <v>3895</v>
      </c>
      <c r="B3941" s="11"/>
      <c r="C3941" s="11" t="s">
        <v>3934</v>
      </c>
      <c r="D3941" s="44">
        <v>0</v>
      </c>
      <c r="E3941" s="44">
        <v>0</v>
      </c>
      <c r="F3941" s="48">
        <v>0</v>
      </c>
      <c r="G3941" s="48">
        <v>0</v>
      </c>
      <c r="H3941" s="44">
        <v>0</v>
      </c>
      <c r="I3941" s="44">
        <v>0</v>
      </c>
      <c r="J3941" s="44">
        <v>6</v>
      </c>
      <c r="K3941" s="48">
        <v>0</v>
      </c>
      <c r="L3941" s="49">
        <v>0</v>
      </c>
      <c r="M3941" s="49">
        <v>0</v>
      </c>
      <c r="N3941" s="10">
        <v>0</v>
      </c>
      <c r="O3941" s="10">
        <v>0</v>
      </c>
      <c r="P3941" s="10">
        <v>0</v>
      </c>
      <c r="Q3941" s="10">
        <v>0</v>
      </c>
      <c r="R3941" s="10">
        <v>1020</v>
      </c>
      <c r="S3941" s="10">
        <v>0</v>
      </c>
      <c r="T3941" s="50">
        <f t="shared" si="205"/>
        <v>0</v>
      </c>
      <c r="U3941" s="50">
        <f t="shared" si="205"/>
        <v>0</v>
      </c>
      <c r="V3941" s="50">
        <f t="shared" si="205"/>
        <v>0</v>
      </c>
      <c r="W3941" s="50">
        <f t="shared" si="205"/>
        <v>0</v>
      </c>
      <c r="X3941" s="50">
        <f t="shared" si="205"/>
        <v>0</v>
      </c>
      <c r="Y3941" s="50">
        <f t="shared" si="205"/>
        <v>0</v>
      </c>
      <c r="Z3941" s="50">
        <f t="shared" si="205"/>
        <v>85</v>
      </c>
      <c r="AA3941" s="50">
        <f t="shared" si="205"/>
        <v>0</v>
      </c>
      <c r="AB3941" s="50">
        <f t="shared" si="206"/>
        <v>85</v>
      </c>
      <c r="AC3941" s="48" t="str">
        <f>VLOOKUP(ПРОДАЖИ!C:C,'ИЗ ОСНОВЫ НОМЕНКЛАТУР'!D:E,2,0)</f>
        <v>Реставрационные материалы</v>
      </c>
      <c r="AD3941" s="48" t="str">
        <f>VLOOKUP(C:C,'ИЗ ОСНОВЫ НОМЕНКЛАТУР'!D:F,3,0)</f>
        <v>Воск мебельный</v>
      </c>
      <c r="AE3941" s="48" t="str">
        <f>VLOOKUP(C:C,'ИЗ ОСНОВЫ НОМЕНКЛАТУР'!D:H,5,0)</f>
        <v>C</v>
      </c>
    </row>
    <row r="3942" spans="1:31" ht="9.6" customHeight="1" x14ac:dyDescent="0.2">
      <c r="A3942" s="45" t="s">
        <v>3895</v>
      </c>
      <c r="B3942" s="11"/>
      <c r="C3942" s="11" t="s">
        <v>3935</v>
      </c>
      <c r="D3942" s="44">
        <v>0</v>
      </c>
      <c r="E3942" s="44">
        <v>0</v>
      </c>
      <c r="F3942" s="48">
        <v>0</v>
      </c>
      <c r="G3942" s="48">
        <v>0</v>
      </c>
      <c r="H3942" s="44">
        <v>0</v>
      </c>
      <c r="I3942" s="44">
        <v>0</v>
      </c>
      <c r="J3942" s="44">
        <v>5</v>
      </c>
      <c r="K3942" s="48">
        <v>0</v>
      </c>
      <c r="L3942" s="49">
        <v>0</v>
      </c>
      <c r="M3942" s="49">
        <v>0</v>
      </c>
      <c r="N3942" s="10">
        <v>0</v>
      </c>
      <c r="O3942" s="10">
        <v>0</v>
      </c>
      <c r="P3942" s="10">
        <v>0</v>
      </c>
      <c r="Q3942" s="10">
        <v>0</v>
      </c>
      <c r="R3942" s="10">
        <v>850</v>
      </c>
      <c r="S3942" s="10">
        <v>0</v>
      </c>
      <c r="T3942" s="50">
        <f t="shared" si="205"/>
        <v>0</v>
      </c>
      <c r="U3942" s="50">
        <f t="shared" ref="U3942:AA3978" si="207">M3942/12</f>
        <v>0</v>
      </c>
      <c r="V3942" s="50">
        <f t="shared" si="207"/>
        <v>0</v>
      </c>
      <c r="W3942" s="50">
        <f t="shared" si="207"/>
        <v>0</v>
      </c>
      <c r="X3942" s="50">
        <f t="shared" si="207"/>
        <v>0</v>
      </c>
      <c r="Y3942" s="50">
        <f t="shared" si="207"/>
        <v>0</v>
      </c>
      <c r="Z3942" s="50">
        <f t="shared" si="207"/>
        <v>70.833333333333329</v>
      </c>
      <c r="AA3942" s="50">
        <f t="shared" si="207"/>
        <v>0</v>
      </c>
      <c r="AB3942" s="50">
        <f t="shared" si="206"/>
        <v>70.833333333333329</v>
      </c>
      <c r="AC3942" s="48" t="str">
        <f>VLOOKUP(ПРОДАЖИ!C:C,'ИЗ ОСНОВЫ НОМЕНКЛАТУР'!D:E,2,0)</f>
        <v>Реставрационные материалы</v>
      </c>
      <c r="AD3942" s="48" t="str">
        <f>VLOOKUP(C:C,'ИЗ ОСНОВЫ НОМЕНКЛАТУР'!D:F,3,0)</f>
        <v>Воск мебельный</v>
      </c>
      <c r="AE3942" s="48" t="str">
        <f>VLOOKUP(C:C,'ИЗ ОСНОВЫ НОМЕНКЛАТУР'!D:H,5,0)</f>
        <v>C</v>
      </c>
    </row>
    <row r="3943" spans="1:31" ht="9.6" customHeight="1" x14ac:dyDescent="0.2">
      <c r="A3943" s="45" t="s">
        <v>3895</v>
      </c>
      <c r="B3943" s="11"/>
      <c r="C3943" s="11" t="s">
        <v>3936</v>
      </c>
      <c r="D3943" s="44">
        <v>0</v>
      </c>
      <c r="E3943" s="44">
        <v>0</v>
      </c>
      <c r="F3943" s="48">
        <v>0</v>
      </c>
      <c r="G3943" s="48">
        <v>0</v>
      </c>
      <c r="H3943" s="44">
        <v>0</v>
      </c>
      <c r="I3943" s="44">
        <v>0</v>
      </c>
      <c r="J3943" s="44">
        <v>2</v>
      </c>
      <c r="K3943" s="48">
        <v>0</v>
      </c>
      <c r="L3943" s="49">
        <v>0</v>
      </c>
      <c r="M3943" s="49">
        <v>0</v>
      </c>
      <c r="N3943" s="10">
        <v>0</v>
      </c>
      <c r="O3943" s="10">
        <v>0</v>
      </c>
      <c r="P3943" s="10">
        <v>0</v>
      </c>
      <c r="Q3943" s="10">
        <v>0</v>
      </c>
      <c r="R3943" s="10">
        <v>340</v>
      </c>
      <c r="S3943" s="10">
        <v>0</v>
      </c>
      <c r="T3943" s="50">
        <f t="shared" ref="T3943:W4006" si="208">L3943/12</f>
        <v>0</v>
      </c>
      <c r="U3943" s="50">
        <f t="shared" si="207"/>
        <v>0</v>
      </c>
      <c r="V3943" s="50">
        <f t="shared" si="207"/>
        <v>0</v>
      </c>
      <c r="W3943" s="50">
        <f t="shared" si="207"/>
        <v>0</v>
      </c>
      <c r="X3943" s="50">
        <f t="shared" si="207"/>
        <v>0</v>
      </c>
      <c r="Y3943" s="50">
        <f t="shared" si="207"/>
        <v>0</v>
      </c>
      <c r="Z3943" s="50">
        <f t="shared" si="207"/>
        <v>28.333333333333332</v>
      </c>
      <c r="AA3943" s="50">
        <f t="shared" si="207"/>
        <v>0</v>
      </c>
      <c r="AB3943" s="50">
        <f t="shared" si="206"/>
        <v>28.333333333333332</v>
      </c>
      <c r="AC3943" s="48" t="str">
        <f>VLOOKUP(ПРОДАЖИ!C:C,'ИЗ ОСНОВЫ НОМЕНКЛАТУР'!D:E,2,0)</f>
        <v>Реставрационные материалы</v>
      </c>
      <c r="AD3943" s="48" t="str">
        <f>VLOOKUP(C:C,'ИЗ ОСНОВЫ НОМЕНКЛАТУР'!D:F,3,0)</f>
        <v>Воск мебельный</v>
      </c>
      <c r="AE3943" s="48" t="str">
        <f>VLOOKUP(C:C,'ИЗ ОСНОВЫ НОМЕНКЛАТУР'!D:H,5,0)</f>
        <v>C</v>
      </c>
    </row>
    <row r="3944" spans="1:31" ht="9.6" customHeight="1" x14ac:dyDescent="0.2">
      <c r="A3944" s="45" t="s">
        <v>3895</v>
      </c>
      <c r="B3944" s="11"/>
      <c r="C3944" s="11" t="s">
        <v>3937</v>
      </c>
      <c r="D3944" s="44">
        <v>0</v>
      </c>
      <c r="E3944" s="44">
        <v>0</v>
      </c>
      <c r="F3944" s="48">
        <v>0</v>
      </c>
      <c r="G3944" s="48">
        <v>0</v>
      </c>
      <c r="H3944" s="44">
        <v>0</v>
      </c>
      <c r="I3944" s="44">
        <v>0</v>
      </c>
      <c r="J3944" s="44">
        <v>7</v>
      </c>
      <c r="K3944" s="48">
        <v>0</v>
      </c>
      <c r="L3944" s="49">
        <v>0</v>
      </c>
      <c r="M3944" s="49">
        <v>0</v>
      </c>
      <c r="N3944" s="10">
        <v>0</v>
      </c>
      <c r="O3944" s="10">
        <v>0</v>
      </c>
      <c r="P3944" s="10">
        <v>0</v>
      </c>
      <c r="Q3944" s="10">
        <v>0</v>
      </c>
      <c r="R3944" s="10">
        <v>1128.08</v>
      </c>
      <c r="S3944" s="10">
        <v>0</v>
      </c>
      <c r="T3944" s="50">
        <f t="shared" si="208"/>
        <v>0</v>
      </c>
      <c r="U3944" s="50">
        <f t="shared" si="207"/>
        <v>0</v>
      </c>
      <c r="V3944" s="50">
        <f t="shared" si="207"/>
        <v>0</v>
      </c>
      <c r="W3944" s="50">
        <f t="shared" si="207"/>
        <v>0</v>
      </c>
      <c r="X3944" s="50">
        <f t="shared" si="207"/>
        <v>0</v>
      </c>
      <c r="Y3944" s="50">
        <f t="shared" si="207"/>
        <v>0</v>
      </c>
      <c r="Z3944" s="50">
        <f t="shared" si="207"/>
        <v>94.006666666666661</v>
      </c>
      <c r="AA3944" s="50">
        <f t="shared" si="207"/>
        <v>0</v>
      </c>
      <c r="AB3944" s="50">
        <f t="shared" si="206"/>
        <v>94.006666666666661</v>
      </c>
      <c r="AC3944" s="48" t="str">
        <f>VLOOKUP(ПРОДАЖИ!C:C,'ИЗ ОСНОВЫ НОМЕНКЛАТУР'!D:E,2,0)</f>
        <v>Реставрационные материалы</v>
      </c>
      <c r="AD3944" s="48" t="str">
        <f>VLOOKUP(C:C,'ИЗ ОСНОВЫ НОМЕНКЛАТУР'!D:F,3,0)</f>
        <v>Воск мебельный</v>
      </c>
      <c r="AE3944" s="48" t="str">
        <f>VLOOKUP(C:C,'ИЗ ОСНОВЫ НОМЕНКЛАТУР'!D:H,5,0)</f>
        <v>C</v>
      </c>
    </row>
    <row r="3945" spans="1:31" ht="9.6" customHeight="1" x14ac:dyDescent="0.2">
      <c r="A3945" s="45" t="s">
        <v>3895</v>
      </c>
      <c r="B3945" s="11"/>
      <c r="C3945" s="11" t="s">
        <v>3938</v>
      </c>
      <c r="D3945" s="44">
        <v>0</v>
      </c>
      <c r="E3945" s="44">
        <v>0</v>
      </c>
      <c r="F3945" s="48">
        <v>1</v>
      </c>
      <c r="G3945" s="48">
        <v>0</v>
      </c>
      <c r="H3945" s="44">
        <v>0</v>
      </c>
      <c r="I3945" s="44">
        <v>0</v>
      </c>
      <c r="J3945" s="44">
        <v>0</v>
      </c>
      <c r="K3945" s="48">
        <v>0</v>
      </c>
      <c r="L3945" s="49">
        <v>0</v>
      </c>
      <c r="M3945" s="49">
        <v>0</v>
      </c>
      <c r="N3945" s="10">
        <v>161.38</v>
      </c>
      <c r="O3945" s="10">
        <v>0</v>
      </c>
      <c r="P3945" s="10">
        <v>0</v>
      </c>
      <c r="Q3945" s="10">
        <v>0</v>
      </c>
      <c r="R3945" s="10">
        <v>0</v>
      </c>
      <c r="S3945" s="10">
        <v>0</v>
      </c>
      <c r="T3945" s="50">
        <f t="shared" si="208"/>
        <v>0</v>
      </c>
      <c r="U3945" s="50">
        <f t="shared" si="207"/>
        <v>0</v>
      </c>
      <c r="V3945" s="50">
        <f t="shared" si="207"/>
        <v>13.448333333333332</v>
      </c>
      <c r="W3945" s="50">
        <f t="shared" si="207"/>
        <v>0</v>
      </c>
      <c r="X3945" s="50">
        <f t="shared" si="207"/>
        <v>0</v>
      </c>
      <c r="Y3945" s="50">
        <f t="shared" si="207"/>
        <v>0</v>
      </c>
      <c r="Z3945" s="50">
        <f t="shared" si="207"/>
        <v>0</v>
      </c>
      <c r="AA3945" s="50">
        <f t="shared" si="207"/>
        <v>0</v>
      </c>
      <c r="AB3945" s="50">
        <f t="shared" si="206"/>
        <v>13.448333333333332</v>
      </c>
      <c r="AC3945" s="48" t="str">
        <f>VLOOKUP(ПРОДАЖИ!C:C,'ИЗ ОСНОВЫ НОМЕНКЛАТУР'!D:E,2,0)</f>
        <v>Реставрационные материалы</v>
      </c>
      <c r="AD3945" s="48" t="str">
        <f>VLOOKUP(C:C,'ИЗ ОСНОВЫ НОМЕНКЛАТУР'!D:F,3,0)</f>
        <v>Воск мебельный</v>
      </c>
      <c r="AE3945" s="48" t="str">
        <f>VLOOKUP(C:C,'ИЗ ОСНОВЫ НОМЕНКЛАТУР'!D:H,5,0)</f>
        <v>C</v>
      </c>
    </row>
    <row r="3946" spans="1:31" ht="9.6" customHeight="1" x14ac:dyDescent="0.2">
      <c r="A3946" s="45" t="s">
        <v>3895</v>
      </c>
      <c r="B3946" s="11"/>
      <c r="C3946" s="11" t="s">
        <v>3939</v>
      </c>
      <c r="D3946" s="44">
        <v>0</v>
      </c>
      <c r="E3946" s="44">
        <v>0</v>
      </c>
      <c r="F3946" s="48">
        <v>1</v>
      </c>
      <c r="G3946" s="48">
        <v>0</v>
      </c>
      <c r="H3946" s="44">
        <v>0</v>
      </c>
      <c r="I3946" s="44">
        <v>0</v>
      </c>
      <c r="J3946" s="44">
        <v>0</v>
      </c>
      <c r="K3946" s="48">
        <v>0</v>
      </c>
      <c r="L3946" s="49">
        <v>0</v>
      </c>
      <c r="M3946" s="49">
        <v>0</v>
      </c>
      <c r="N3946" s="10">
        <v>242.29</v>
      </c>
      <c r="O3946" s="10">
        <v>0</v>
      </c>
      <c r="P3946" s="10">
        <v>0</v>
      </c>
      <c r="Q3946" s="10">
        <v>0</v>
      </c>
      <c r="R3946" s="10">
        <v>0</v>
      </c>
      <c r="S3946" s="10">
        <v>0</v>
      </c>
      <c r="T3946" s="50">
        <f t="shared" si="208"/>
        <v>0</v>
      </c>
      <c r="U3946" s="50">
        <f t="shared" si="207"/>
        <v>0</v>
      </c>
      <c r="V3946" s="50">
        <f t="shared" si="207"/>
        <v>20.190833333333334</v>
      </c>
      <c r="W3946" s="50">
        <f t="shared" si="207"/>
        <v>0</v>
      </c>
      <c r="X3946" s="50">
        <f t="shared" si="207"/>
        <v>0</v>
      </c>
      <c r="Y3946" s="50">
        <f t="shared" si="207"/>
        <v>0</v>
      </c>
      <c r="Z3946" s="50">
        <f t="shared" si="207"/>
        <v>0</v>
      </c>
      <c r="AA3946" s="50">
        <f t="shared" si="207"/>
        <v>0</v>
      </c>
      <c r="AB3946" s="50">
        <f t="shared" si="206"/>
        <v>20.190833333333334</v>
      </c>
      <c r="AC3946" s="48" t="str">
        <f>VLOOKUP(ПРОДАЖИ!C:C,'ИЗ ОСНОВЫ НОМЕНКЛАТУР'!D:E,2,0)</f>
        <v>Реставрационные материалы</v>
      </c>
      <c r="AD3946" s="48" t="str">
        <f>VLOOKUP(C:C,'ИЗ ОСНОВЫ НОМЕНКЛАТУР'!D:F,3,0)</f>
        <v>Воск мебельный</v>
      </c>
      <c r="AE3946" s="48" t="str">
        <f>VLOOKUP(C:C,'ИЗ ОСНОВЫ НОМЕНКЛАТУР'!D:H,5,0)</f>
        <v>C</v>
      </c>
    </row>
    <row r="3947" spans="1:31" ht="9.6" customHeight="1" x14ac:dyDescent="0.2">
      <c r="A3947" s="45" t="s">
        <v>3895</v>
      </c>
      <c r="B3947" s="11"/>
      <c r="C3947" s="11" t="s">
        <v>3940</v>
      </c>
      <c r="D3947" s="44">
        <v>0</v>
      </c>
      <c r="E3947" s="44">
        <v>0</v>
      </c>
      <c r="F3947" s="48">
        <v>3</v>
      </c>
      <c r="G3947" s="48">
        <v>0</v>
      </c>
      <c r="H3947" s="44">
        <v>0</v>
      </c>
      <c r="I3947" s="44">
        <v>0</v>
      </c>
      <c r="J3947" s="44">
        <v>1</v>
      </c>
      <c r="K3947" s="48">
        <v>0</v>
      </c>
      <c r="L3947" s="49">
        <v>0</v>
      </c>
      <c r="M3947" s="49">
        <v>0</v>
      </c>
      <c r="N3947" s="10">
        <v>438.21</v>
      </c>
      <c r="O3947" s="10">
        <v>0</v>
      </c>
      <c r="P3947" s="10">
        <v>0</v>
      </c>
      <c r="Q3947" s="10">
        <v>0</v>
      </c>
      <c r="R3947" s="10">
        <v>196.5</v>
      </c>
      <c r="S3947" s="10">
        <v>0</v>
      </c>
      <c r="T3947" s="50">
        <f t="shared" si="208"/>
        <v>0</v>
      </c>
      <c r="U3947" s="50">
        <f t="shared" si="207"/>
        <v>0</v>
      </c>
      <c r="V3947" s="50">
        <f t="shared" si="207"/>
        <v>36.517499999999998</v>
      </c>
      <c r="W3947" s="50">
        <f t="shared" si="207"/>
        <v>0</v>
      </c>
      <c r="X3947" s="50">
        <f t="shared" si="207"/>
        <v>0</v>
      </c>
      <c r="Y3947" s="50">
        <f t="shared" si="207"/>
        <v>0</v>
      </c>
      <c r="Z3947" s="50">
        <f t="shared" si="207"/>
        <v>16.375</v>
      </c>
      <c r="AA3947" s="50">
        <f t="shared" si="207"/>
        <v>0</v>
      </c>
      <c r="AB3947" s="50">
        <f t="shared" si="206"/>
        <v>52.892499999999998</v>
      </c>
      <c r="AC3947" s="48" t="str">
        <f>VLOOKUP(ПРОДАЖИ!C:C,'ИЗ ОСНОВЫ НОМЕНКЛАТУР'!D:E,2,0)</f>
        <v>Реставрационные материалы</v>
      </c>
      <c r="AD3947" s="48" t="str">
        <f>VLOOKUP(C:C,'ИЗ ОСНОВЫ НОМЕНКЛАТУР'!D:F,3,0)</f>
        <v>Воск мебельный</v>
      </c>
      <c r="AE3947" s="48" t="str">
        <f>VLOOKUP(C:C,'ИЗ ОСНОВЫ НОМЕНКЛАТУР'!D:H,5,0)</f>
        <v>C</v>
      </c>
    </row>
    <row r="3948" spans="1:31" ht="9.6" customHeight="1" x14ac:dyDescent="0.2">
      <c r="A3948" s="45" t="s">
        <v>3895</v>
      </c>
      <c r="B3948" s="11"/>
      <c r="C3948" s="11" t="s">
        <v>3941</v>
      </c>
      <c r="D3948" s="44">
        <v>1</v>
      </c>
      <c r="E3948" s="44">
        <v>0</v>
      </c>
      <c r="F3948" s="48">
        <v>2</v>
      </c>
      <c r="G3948" s="48">
        <v>0</v>
      </c>
      <c r="H3948" s="44">
        <v>0</v>
      </c>
      <c r="I3948" s="44">
        <v>0</v>
      </c>
      <c r="J3948" s="44">
        <v>4</v>
      </c>
      <c r="K3948" s="48">
        <v>0</v>
      </c>
      <c r="L3948" s="49">
        <v>224.8</v>
      </c>
      <c r="M3948" s="49">
        <v>0</v>
      </c>
      <c r="N3948" s="10">
        <v>449.68</v>
      </c>
      <c r="O3948" s="10">
        <v>0</v>
      </c>
      <c r="P3948" s="10">
        <v>0</v>
      </c>
      <c r="Q3948" s="10">
        <v>0</v>
      </c>
      <c r="R3948" s="10">
        <v>680</v>
      </c>
      <c r="S3948" s="10">
        <v>0</v>
      </c>
      <c r="T3948" s="50">
        <f t="shared" si="208"/>
        <v>18.733333333333334</v>
      </c>
      <c r="U3948" s="50">
        <f t="shared" si="207"/>
        <v>0</v>
      </c>
      <c r="V3948" s="50">
        <f t="shared" si="207"/>
        <v>37.473333333333336</v>
      </c>
      <c r="W3948" s="50">
        <f t="shared" si="207"/>
        <v>0</v>
      </c>
      <c r="X3948" s="50">
        <f t="shared" si="207"/>
        <v>0</v>
      </c>
      <c r="Y3948" s="50">
        <f t="shared" si="207"/>
        <v>0</v>
      </c>
      <c r="Z3948" s="50">
        <f t="shared" si="207"/>
        <v>56.666666666666664</v>
      </c>
      <c r="AA3948" s="50">
        <f t="shared" si="207"/>
        <v>0</v>
      </c>
      <c r="AB3948" s="50">
        <f t="shared" si="206"/>
        <v>112.87333333333333</v>
      </c>
      <c r="AC3948" s="48" t="str">
        <f>VLOOKUP(ПРОДАЖИ!C:C,'ИЗ ОСНОВЫ НОМЕНКЛАТУР'!D:E,2,0)</f>
        <v>Реставрационные материалы</v>
      </c>
      <c r="AD3948" s="48" t="str">
        <f>VLOOKUP(C:C,'ИЗ ОСНОВЫ НОМЕНКЛАТУР'!D:F,3,0)</f>
        <v>Воск мебельный</v>
      </c>
      <c r="AE3948" s="48" t="str">
        <f>VLOOKUP(C:C,'ИЗ ОСНОВЫ НОМЕНКЛАТУР'!D:H,5,0)</f>
        <v>C</v>
      </c>
    </row>
    <row r="3949" spans="1:31" ht="9.6" customHeight="1" x14ac:dyDescent="0.2">
      <c r="A3949" s="45" t="s">
        <v>3895</v>
      </c>
      <c r="B3949" s="11"/>
      <c r="C3949" s="11" t="s">
        <v>3942</v>
      </c>
      <c r="D3949" s="44">
        <v>0</v>
      </c>
      <c r="E3949" s="44">
        <v>0</v>
      </c>
      <c r="F3949" s="48">
        <v>4</v>
      </c>
      <c r="G3949" s="48">
        <v>0</v>
      </c>
      <c r="H3949" s="44">
        <v>0</v>
      </c>
      <c r="I3949" s="44">
        <v>0</v>
      </c>
      <c r="J3949" s="44">
        <v>0</v>
      </c>
      <c r="K3949" s="48">
        <v>0</v>
      </c>
      <c r="L3949" s="49">
        <v>0</v>
      </c>
      <c r="M3949" s="49">
        <v>0</v>
      </c>
      <c r="N3949" s="10">
        <v>1015.85</v>
      </c>
      <c r="O3949" s="10">
        <v>0</v>
      </c>
      <c r="P3949" s="10">
        <v>0</v>
      </c>
      <c r="Q3949" s="10">
        <v>0</v>
      </c>
      <c r="R3949" s="10">
        <v>0</v>
      </c>
      <c r="S3949" s="10">
        <v>0</v>
      </c>
      <c r="T3949" s="50">
        <f t="shared" si="208"/>
        <v>0</v>
      </c>
      <c r="U3949" s="50">
        <f t="shared" si="207"/>
        <v>0</v>
      </c>
      <c r="V3949" s="50">
        <f t="shared" si="207"/>
        <v>84.654166666666669</v>
      </c>
      <c r="W3949" s="50">
        <f t="shared" si="207"/>
        <v>0</v>
      </c>
      <c r="X3949" s="50">
        <f t="shared" si="207"/>
        <v>0</v>
      </c>
      <c r="Y3949" s="50">
        <f t="shared" si="207"/>
        <v>0</v>
      </c>
      <c r="Z3949" s="50">
        <f t="shared" si="207"/>
        <v>0</v>
      </c>
      <c r="AA3949" s="50">
        <f t="shared" si="207"/>
        <v>0</v>
      </c>
      <c r="AB3949" s="50">
        <f t="shared" si="206"/>
        <v>84.654166666666669</v>
      </c>
      <c r="AC3949" s="48" t="str">
        <f>VLOOKUP(ПРОДАЖИ!C:C,'ИЗ ОСНОВЫ НОМЕНКЛАТУР'!D:E,2,0)</f>
        <v>Реставрационные материалы</v>
      </c>
      <c r="AD3949" s="48" t="str">
        <f>VLOOKUP(C:C,'ИЗ ОСНОВЫ НОМЕНКЛАТУР'!D:F,3,0)</f>
        <v>Воск мебельный</v>
      </c>
      <c r="AE3949" s="48" t="str">
        <f>VLOOKUP(C:C,'ИЗ ОСНОВЫ НОМЕНКЛАТУР'!D:H,5,0)</f>
        <v>C</v>
      </c>
    </row>
    <row r="3950" spans="1:31" ht="9.6" customHeight="1" x14ac:dyDescent="0.2">
      <c r="A3950" s="45" t="s">
        <v>3895</v>
      </c>
      <c r="B3950" s="11"/>
      <c r="C3950" s="11" t="s">
        <v>3943</v>
      </c>
      <c r="D3950" s="44">
        <v>14</v>
      </c>
      <c r="E3950" s="44">
        <v>0</v>
      </c>
      <c r="F3950" s="48">
        <v>0</v>
      </c>
      <c r="G3950" s="48">
        <v>0</v>
      </c>
      <c r="H3950" s="44">
        <v>0</v>
      </c>
      <c r="I3950" s="44">
        <v>0</v>
      </c>
      <c r="J3950" s="44">
        <v>0</v>
      </c>
      <c r="K3950" s="48">
        <v>0</v>
      </c>
      <c r="L3950" s="49">
        <v>2020.58</v>
      </c>
      <c r="M3950" s="49">
        <v>0</v>
      </c>
      <c r="N3950" s="10">
        <v>0</v>
      </c>
      <c r="O3950" s="10">
        <v>0</v>
      </c>
      <c r="P3950" s="10">
        <v>0</v>
      </c>
      <c r="Q3950" s="10">
        <v>0</v>
      </c>
      <c r="R3950" s="10">
        <v>0</v>
      </c>
      <c r="S3950" s="10">
        <v>0</v>
      </c>
      <c r="T3950" s="50">
        <f t="shared" si="208"/>
        <v>168.38166666666666</v>
      </c>
      <c r="U3950" s="50">
        <f t="shared" si="207"/>
        <v>0</v>
      </c>
      <c r="V3950" s="50">
        <f t="shared" si="207"/>
        <v>0</v>
      </c>
      <c r="W3950" s="50">
        <f t="shared" si="207"/>
        <v>0</v>
      </c>
      <c r="X3950" s="50">
        <f t="shared" si="207"/>
        <v>0</v>
      </c>
      <c r="Y3950" s="50">
        <f t="shared" si="207"/>
        <v>0</v>
      </c>
      <c r="Z3950" s="50">
        <f t="shared" si="207"/>
        <v>0</v>
      </c>
      <c r="AA3950" s="50">
        <f t="shared" si="207"/>
        <v>0</v>
      </c>
      <c r="AB3950" s="50">
        <f t="shared" si="206"/>
        <v>168.38166666666666</v>
      </c>
      <c r="AC3950" s="48" t="str">
        <f>VLOOKUP(ПРОДАЖИ!C:C,'ИЗ ОСНОВЫ НОМЕНКЛАТУР'!D:E,2,0)</f>
        <v>Реставрационные материалы</v>
      </c>
      <c r="AD3950" s="48" t="str">
        <f>VLOOKUP(C:C,'ИЗ ОСНОВЫ НОМЕНКЛАТУР'!D:F,3,0)</f>
        <v>Воск мебельный</v>
      </c>
      <c r="AE3950" s="48" t="str">
        <f>VLOOKUP(C:C,'ИЗ ОСНОВЫ НОМЕНКЛАТУР'!D:H,5,0)</f>
        <v>C</v>
      </c>
    </row>
    <row r="3951" spans="1:31" ht="9.6" customHeight="1" x14ac:dyDescent="0.2">
      <c r="A3951" s="45" t="s">
        <v>3895</v>
      </c>
      <c r="B3951" s="11"/>
      <c r="C3951" s="11" t="s">
        <v>3944</v>
      </c>
      <c r="D3951" s="44">
        <v>0</v>
      </c>
      <c r="E3951" s="44">
        <v>0</v>
      </c>
      <c r="F3951" s="48">
        <v>8</v>
      </c>
      <c r="G3951" s="48">
        <v>0</v>
      </c>
      <c r="H3951" s="44">
        <v>0</v>
      </c>
      <c r="I3951" s="44">
        <v>0</v>
      </c>
      <c r="J3951" s="44">
        <v>0</v>
      </c>
      <c r="K3951" s="48">
        <v>0</v>
      </c>
      <c r="L3951" s="49">
        <v>0</v>
      </c>
      <c r="M3951" s="49">
        <v>0</v>
      </c>
      <c r="N3951" s="10">
        <v>1845.49</v>
      </c>
      <c r="O3951" s="10">
        <v>0</v>
      </c>
      <c r="P3951" s="10">
        <v>0</v>
      </c>
      <c r="Q3951" s="10">
        <v>0</v>
      </c>
      <c r="R3951" s="10">
        <v>0</v>
      </c>
      <c r="S3951" s="10">
        <v>0</v>
      </c>
      <c r="T3951" s="50">
        <f t="shared" si="208"/>
        <v>0</v>
      </c>
      <c r="U3951" s="50">
        <f t="shared" si="207"/>
        <v>0</v>
      </c>
      <c r="V3951" s="50">
        <f t="shared" si="207"/>
        <v>153.79083333333332</v>
      </c>
      <c r="W3951" s="50">
        <f t="shared" si="207"/>
        <v>0</v>
      </c>
      <c r="X3951" s="50">
        <f t="shared" si="207"/>
        <v>0</v>
      </c>
      <c r="Y3951" s="50">
        <f t="shared" si="207"/>
        <v>0</v>
      </c>
      <c r="Z3951" s="50">
        <f t="shared" si="207"/>
        <v>0</v>
      </c>
      <c r="AA3951" s="50">
        <f t="shared" si="207"/>
        <v>0</v>
      </c>
      <c r="AB3951" s="50">
        <f t="shared" si="206"/>
        <v>153.79083333333332</v>
      </c>
      <c r="AC3951" s="48" t="str">
        <f>VLOOKUP(ПРОДАЖИ!C:C,'ИЗ ОСНОВЫ НОМЕНКЛАТУР'!D:E,2,0)</f>
        <v>Реставрационные материалы</v>
      </c>
      <c r="AD3951" s="48" t="str">
        <f>VLOOKUP(C:C,'ИЗ ОСНОВЫ НОМЕНКЛАТУР'!D:F,3,0)</f>
        <v>Воск мебельный</v>
      </c>
      <c r="AE3951" s="48" t="str">
        <f>VLOOKUP(C:C,'ИЗ ОСНОВЫ НОМЕНКЛАТУР'!D:H,5,0)</f>
        <v>C</v>
      </c>
    </row>
    <row r="3952" spans="1:31" ht="9.6" customHeight="1" x14ac:dyDescent="0.2">
      <c r="A3952" s="45" t="s">
        <v>3895</v>
      </c>
      <c r="B3952" s="11"/>
      <c r="C3952" s="11" t="s">
        <v>3945</v>
      </c>
      <c r="D3952" s="44">
        <v>0</v>
      </c>
      <c r="E3952" s="44">
        <v>0</v>
      </c>
      <c r="F3952" s="48">
        <v>5</v>
      </c>
      <c r="G3952" s="48">
        <v>0</v>
      </c>
      <c r="H3952" s="44">
        <v>0</v>
      </c>
      <c r="I3952" s="44">
        <v>0</v>
      </c>
      <c r="J3952" s="44">
        <v>0</v>
      </c>
      <c r="K3952" s="48">
        <v>0</v>
      </c>
      <c r="L3952" s="49">
        <v>0</v>
      </c>
      <c r="M3952" s="49">
        <v>0</v>
      </c>
      <c r="N3952" s="10">
        <v>1227.5</v>
      </c>
      <c r="O3952" s="10">
        <v>0</v>
      </c>
      <c r="P3952" s="10">
        <v>0</v>
      </c>
      <c r="Q3952" s="10">
        <v>0</v>
      </c>
      <c r="R3952" s="10">
        <v>0</v>
      </c>
      <c r="S3952" s="10">
        <v>0</v>
      </c>
      <c r="T3952" s="50">
        <f t="shared" si="208"/>
        <v>0</v>
      </c>
      <c r="U3952" s="50">
        <f t="shared" si="207"/>
        <v>0</v>
      </c>
      <c r="V3952" s="50">
        <f t="shared" si="207"/>
        <v>102.29166666666667</v>
      </c>
      <c r="W3952" s="50">
        <f t="shared" si="207"/>
        <v>0</v>
      </c>
      <c r="X3952" s="50">
        <f t="shared" si="207"/>
        <v>0</v>
      </c>
      <c r="Y3952" s="50">
        <f t="shared" si="207"/>
        <v>0</v>
      </c>
      <c r="Z3952" s="50">
        <f t="shared" si="207"/>
        <v>0</v>
      </c>
      <c r="AA3952" s="50">
        <f t="shared" si="207"/>
        <v>0</v>
      </c>
      <c r="AB3952" s="50">
        <f t="shared" si="206"/>
        <v>102.29166666666667</v>
      </c>
      <c r="AC3952" s="48" t="str">
        <f>VLOOKUP(ПРОДАЖИ!C:C,'ИЗ ОСНОВЫ НОМЕНКЛАТУР'!D:E,2,0)</f>
        <v>Реставрационные материалы</v>
      </c>
      <c r="AD3952" s="48" t="str">
        <f>VLOOKUP(C:C,'ИЗ ОСНОВЫ НОМЕНКЛАТУР'!D:F,3,0)</f>
        <v>Воск мебельный</v>
      </c>
      <c r="AE3952" s="48" t="str">
        <f>VLOOKUP(C:C,'ИЗ ОСНОВЫ НОМЕНКЛАТУР'!D:H,5,0)</f>
        <v>C</v>
      </c>
    </row>
    <row r="3953" spans="1:31" ht="9.6" customHeight="1" x14ac:dyDescent="0.2">
      <c r="A3953" s="45" t="s">
        <v>3895</v>
      </c>
      <c r="B3953" s="11"/>
      <c r="C3953" s="11" t="s">
        <v>3946</v>
      </c>
      <c r="D3953" s="44">
        <v>2</v>
      </c>
      <c r="E3953" s="44">
        <v>0</v>
      </c>
      <c r="F3953" s="48">
        <v>0</v>
      </c>
      <c r="G3953" s="48">
        <v>0</v>
      </c>
      <c r="H3953" s="44">
        <v>0</v>
      </c>
      <c r="I3953" s="44">
        <v>0</v>
      </c>
      <c r="J3953" s="44">
        <v>9</v>
      </c>
      <c r="K3953" s="48">
        <v>0</v>
      </c>
      <c r="L3953" s="49">
        <v>361.4</v>
      </c>
      <c r="M3953" s="49">
        <v>0</v>
      </c>
      <c r="N3953" s="10">
        <v>0</v>
      </c>
      <c r="O3953" s="10">
        <v>0</v>
      </c>
      <c r="P3953" s="10">
        <v>0</v>
      </c>
      <c r="Q3953" s="10">
        <v>0</v>
      </c>
      <c r="R3953" s="10">
        <v>1530</v>
      </c>
      <c r="S3953" s="10">
        <v>0</v>
      </c>
      <c r="T3953" s="50">
        <f t="shared" si="208"/>
        <v>30.116666666666664</v>
      </c>
      <c r="U3953" s="50">
        <f t="shared" si="207"/>
        <v>0</v>
      </c>
      <c r="V3953" s="50">
        <f t="shared" si="207"/>
        <v>0</v>
      </c>
      <c r="W3953" s="50">
        <f t="shared" si="207"/>
        <v>0</v>
      </c>
      <c r="X3953" s="50">
        <f t="shared" si="207"/>
        <v>0</v>
      </c>
      <c r="Y3953" s="50">
        <f t="shared" si="207"/>
        <v>0</v>
      </c>
      <c r="Z3953" s="50">
        <f t="shared" si="207"/>
        <v>127.5</v>
      </c>
      <c r="AA3953" s="50">
        <f t="shared" si="207"/>
        <v>0</v>
      </c>
      <c r="AB3953" s="50">
        <f t="shared" si="206"/>
        <v>157.61666666666667</v>
      </c>
      <c r="AC3953" s="48" t="str">
        <f>VLOOKUP(ПРОДАЖИ!C:C,'ИЗ ОСНОВЫ НОМЕНКЛАТУР'!D:E,2,0)</f>
        <v>Реставрационные материалы</v>
      </c>
      <c r="AD3953" s="48" t="str">
        <f>VLOOKUP(C:C,'ИЗ ОСНОВЫ НОМЕНКЛАТУР'!D:F,3,0)</f>
        <v>Воск мебельный</v>
      </c>
      <c r="AE3953" s="48" t="str">
        <f>VLOOKUP(C:C,'ИЗ ОСНОВЫ НОМЕНКЛАТУР'!D:H,5,0)</f>
        <v>C</v>
      </c>
    </row>
    <row r="3954" spans="1:31" ht="9.6" customHeight="1" x14ac:dyDescent="0.2">
      <c r="A3954" s="45" t="s">
        <v>3895</v>
      </c>
      <c r="B3954" s="11"/>
      <c r="C3954" s="11" t="s">
        <v>3947</v>
      </c>
      <c r="D3954" s="44">
        <v>0</v>
      </c>
      <c r="E3954" s="44">
        <v>0</v>
      </c>
      <c r="F3954" s="48">
        <v>1</v>
      </c>
      <c r="G3954" s="48">
        <v>0</v>
      </c>
      <c r="H3954" s="44">
        <v>0</v>
      </c>
      <c r="I3954" s="44">
        <v>0</v>
      </c>
      <c r="J3954" s="44">
        <v>9</v>
      </c>
      <c r="K3954" s="48">
        <v>0</v>
      </c>
      <c r="L3954" s="49">
        <v>0</v>
      </c>
      <c r="M3954" s="49">
        <v>0</v>
      </c>
      <c r="N3954" s="10">
        <v>164.79</v>
      </c>
      <c r="O3954" s="10">
        <v>0</v>
      </c>
      <c r="P3954" s="10">
        <v>0</v>
      </c>
      <c r="Q3954" s="10">
        <v>0</v>
      </c>
      <c r="R3954" s="10">
        <v>1542.09</v>
      </c>
      <c r="S3954" s="10">
        <v>0</v>
      </c>
      <c r="T3954" s="50">
        <f t="shared" si="208"/>
        <v>0</v>
      </c>
      <c r="U3954" s="50">
        <f t="shared" si="207"/>
        <v>0</v>
      </c>
      <c r="V3954" s="50">
        <f t="shared" si="207"/>
        <v>13.7325</v>
      </c>
      <c r="W3954" s="50">
        <f t="shared" si="207"/>
        <v>0</v>
      </c>
      <c r="X3954" s="50">
        <f t="shared" si="207"/>
        <v>0</v>
      </c>
      <c r="Y3954" s="50">
        <f t="shared" si="207"/>
        <v>0</v>
      </c>
      <c r="Z3954" s="50">
        <f t="shared" si="207"/>
        <v>128.50749999999999</v>
      </c>
      <c r="AA3954" s="50">
        <f t="shared" si="207"/>
        <v>0</v>
      </c>
      <c r="AB3954" s="50">
        <f t="shared" si="206"/>
        <v>142.23999999999998</v>
      </c>
      <c r="AC3954" s="48" t="str">
        <f>VLOOKUP(ПРОДАЖИ!C:C,'ИЗ ОСНОВЫ НОМЕНКЛАТУР'!D:E,2,0)</f>
        <v>Реставрационные материалы</v>
      </c>
      <c r="AD3954" s="48" t="str">
        <f>VLOOKUP(C:C,'ИЗ ОСНОВЫ НОМЕНКЛАТУР'!D:F,3,0)</f>
        <v>Воск мебельный</v>
      </c>
      <c r="AE3954" s="48" t="str">
        <f>VLOOKUP(C:C,'ИЗ ОСНОВЫ НОМЕНКЛАТУР'!D:H,5,0)</f>
        <v>C</v>
      </c>
    </row>
    <row r="3955" spans="1:31" ht="9.6" customHeight="1" x14ac:dyDescent="0.2">
      <c r="A3955" s="45" t="s">
        <v>3895</v>
      </c>
      <c r="B3955" s="11"/>
      <c r="C3955" s="11" t="s">
        <v>3948</v>
      </c>
      <c r="D3955" s="44">
        <v>0</v>
      </c>
      <c r="E3955" s="44">
        <v>0</v>
      </c>
      <c r="F3955" s="48">
        <v>22</v>
      </c>
      <c r="G3955" s="48">
        <v>0</v>
      </c>
      <c r="H3955" s="44">
        <v>0</v>
      </c>
      <c r="I3955" s="44">
        <v>0</v>
      </c>
      <c r="J3955" s="44">
        <v>0</v>
      </c>
      <c r="K3955" s="48">
        <v>0</v>
      </c>
      <c r="L3955" s="49">
        <v>0</v>
      </c>
      <c r="M3955" s="49">
        <v>0</v>
      </c>
      <c r="N3955" s="10">
        <v>4383.0600000000004</v>
      </c>
      <c r="O3955" s="10">
        <v>0</v>
      </c>
      <c r="P3955" s="10">
        <v>0</v>
      </c>
      <c r="Q3955" s="10">
        <v>0</v>
      </c>
      <c r="R3955" s="10">
        <v>0</v>
      </c>
      <c r="S3955" s="10">
        <v>0</v>
      </c>
      <c r="T3955" s="50">
        <f t="shared" si="208"/>
        <v>0</v>
      </c>
      <c r="U3955" s="50">
        <f t="shared" si="207"/>
        <v>0</v>
      </c>
      <c r="V3955" s="50">
        <f t="shared" si="207"/>
        <v>365.25500000000005</v>
      </c>
      <c r="W3955" s="50">
        <f t="shared" si="207"/>
        <v>0</v>
      </c>
      <c r="X3955" s="50">
        <f t="shared" si="207"/>
        <v>0</v>
      </c>
      <c r="Y3955" s="50">
        <f t="shared" si="207"/>
        <v>0</v>
      </c>
      <c r="Z3955" s="50">
        <f t="shared" si="207"/>
        <v>0</v>
      </c>
      <c r="AA3955" s="50">
        <f t="shared" si="207"/>
        <v>0</v>
      </c>
      <c r="AB3955" s="50">
        <f t="shared" si="206"/>
        <v>365.25500000000005</v>
      </c>
      <c r="AC3955" s="48" t="str">
        <f>VLOOKUP(ПРОДАЖИ!C:C,'ИЗ ОСНОВЫ НОМЕНКЛАТУР'!D:E,2,0)</f>
        <v>Реставрационные материалы</v>
      </c>
      <c r="AD3955" s="48" t="str">
        <f>VLOOKUP(C:C,'ИЗ ОСНОВЫ НОМЕНКЛАТУР'!D:F,3,0)</f>
        <v>Воск мебельный</v>
      </c>
      <c r="AE3955" s="48" t="str">
        <f>VLOOKUP(C:C,'ИЗ ОСНОВЫ НОМЕНКЛАТУР'!D:H,5,0)</f>
        <v>C</v>
      </c>
    </row>
    <row r="3956" spans="1:31" ht="9.6" customHeight="1" x14ac:dyDescent="0.2">
      <c r="A3956" s="45" t="s">
        <v>3895</v>
      </c>
      <c r="B3956" s="11"/>
      <c r="C3956" s="11" t="s">
        <v>3949</v>
      </c>
      <c r="D3956" s="44">
        <v>0</v>
      </c>
      <c r="E3956" s="44">
        <v>0</v>
      </c>
      <c r="F3956" s="48">
        <v>17</v>
      </c>
      <c r="G3956" s="48">
        <v>0</v>
      </c>
      <c r="H3956" s="44">
        <v>0</v>
      </c>
      <c r="I3956" s="44">
        <v>0</v>
      </c>
      <c r="J3956" s="44">
        <v>0</v>
      </c>
      <c r="K3956" s="48">
        <v>0</v>
      </c>
      <c r="L3956" s="49">
        <v>0</v>
      </c>
      <c r="M3956" s="49">
        <v>0</v>
      </c>
      <c r="N3956" s="10">
        <v>4168.63</v>
      </c>
      <c r="O3956" s="10">
        <v>0</v>
      </c>
      <c r="P3956" s="10">
        <v>0</v>
      </c>
      <c r="Q3956" s="10">
        <v>0</v>
      </c>
      <c r="R3956" s="10">
        <v>0</v>
      </c>
      <c r="S3956" s="10">
        <v>0</v>
      </c>
      <c r="T3956" s="50">
        <f t="shared" si="208"/>
        <v>0</v>
      </c>
      <c r="U3956" s="50">
        <f t="shared" si="207"/>
        <v>0</v>
      </c>
      <c r="V3956" s="50">
        <f t="shared" si="207"/>
        <v>347.38583333333332</v>
      </c>
      <c r="W3956" s="50">
        <f t="shared" si="207"/>
        <v>0</v>
      </c>
      <c r="X3956" s="50">
        <f t="shared" si="207"/>
        <v>0</v>
      </c>
      <c r="Y3956" s="50">
        <f t="shared" si="207"/>
        <v>0</v>
      </c>
      <c r="Z3956" s="50">
        <f t="shared" si="207"/>
        <v>0</v>
      </c>
      <c r="AA3956" s="50">
        <f t="shared" si="207"/>
        <v>0</v>
      </c>
      <c r="AB3956" s="50">
        <f t="shared" si="206"/>
        <v>347.38583333333332</v>
      </c>
      <c r="AC3956" s="48" t="str">
        <f>VLOOKUP(ПРОДАЖИ!C:C,'ИЗ ОСНОВЫ НОМЕНКЛАТУР'!D:E,2,0)</f>
        <v>Реставрационные материалы</v>
      </c>
      <c r="AD3956" s="48" t="str">
        <f>VLOOKUP(C:C,'ИЗ ОСНОВЫ НОМЕНКЛАТУР'!D:F,3,0)</f>
        <v>Воск мебельный</v>
      </c>
      <c r="AE3956" s="48" t="str">
        <f>VLOOKUP(C:C,'ИЗ ОСНОВЫ НОМЕНКЛАТУР'!D:H,5,0)</f>
        <v>C</v>
      </c>
    </row>
    <row r="3957" spans="1:31" ht="9.6" customHeight="1" x14ac:dyDescent="0.2">
      <c r="A3957" s="45" t="s">
        <v>3895</v>
      </c>
      <c r="B3957" s="11"/>
      <c r="C3957" s="11" t="s">
        <v>3950</v>
      </c>
      <c r="D3957" s="44">
        <v>0</v>
      </c>
      <c r="E3957" s="44">
        <v>0</v>
      </c>
      <c r="F3957" s="48">
        <v>20</v>
      </c>
      <c r="G3957" s="48">
        <v>0</v>
      </c>
      <c r="H3957" s="44">
        <v>0</v>
      </c>
      <c r="I3957" s="44">
        <v>0</v>
      </c>
      <c r="J3957" s="44">
        <v>15</v>
      </c>
      <c r="K3957" s="48">
        <v>0</v>
      </c>
      <c r="L3957" s="49">
        <v>0</v>
      </c>
      <c r="M3957" s="49">
        <v>0</v>
      </c>
      <c r="N3957" s="10">
        <v>3500.18</v>
      </c>
      <c r="O3957" s="10">
        <v>0</v>
      </c>
      <c r="P3957" s="10">
        <v>0</v>
      </c>
      <c r="Q3957" s="10">
        <v>0</v>
      </c>
      <c r="R3957" s="10">
        <v>2550</v>
      </c>
      <c r="S3957" s="10">
        <v>0</v>
      </c>
      <c r="T3957" s="50">
        <f t="shared" si="208"/>
        <v>0</v>
      </c>
      <c r="U3957" s="50">
        <f t="shared" si="207"/>
        <v>0</v>
      </c>
      <c r="V3957" s="50">
        <f t="shared" si="207"/>
        <v>291.68166666666667</v>
      </c>
      <c r="W3957" s="50">
        <f t="shared" si="207"/>
        <v>0</v>
      </c>
      <c r="X3957" s="50">
        <f t="shared" si="207"/>
        <v>0</v>
      </c>
      <c r="Y3957" s="50">
        <f t="shared" si="207"/>
        <v>0</v>
      </c>
      <c r="Z3957" s="50">
        <f t="shared" si="207"/>
        <v>212.5</v>
      </c>
      <c r="AA3957" s="50">
        <f t="shared" si="207"/>
        <v>0</v>
      </c>
      <c r="AB3957" s="50">
        <f t="shared" si="206"/>
        <v>504.18166666666667</v>
      </c>
      <c r="AC3957" s="48" t="str">
        <f>VLOOKUP(ПРОДАЖИ!C:C,'ИЗ ОСНОВЫ НОМЕНКЛАТУР'!D:E,2,0)</f>
        <v>Реставрационные материалы</v>
      </c>
      <c r="AD3957" s="48" t="str">
        <f>VLOOKUP(C:C,'ИЗ ОСНОВЫ НОМЕНКЛАТУР'!D:F,3,0)</f>
        <v>Воск мебельный</v>
      </c>
      <c r="AE3957" s="48" t="str">
        <f>VLOOKUP(C:C,'ИЗ ОСНОВЫ НОМЕНКЛАТУР'!D:H,5,0)</f>
        <v>C</v>
      </c>
    </row>
    <row r="3958" spans="1:31" ht="9.6" customHeight="1" x14ac:dyDescent="0.2">
      <c r="A3958" s="45" t="s">
        <v>3895</v>
      </c>
      <c r="B3958" s="11"/>
      <c r="C3958" s="11" t="s">
        <v>3951</v>
      </c>
      <c r="D3958" s="44">
        <v>14</v>
      </c>
      <c r="E3958" s="44">
        <v>0</v>
      </c>
      <c r="F3958" s="48">
        <v>0</v>
      </c>
      <c r="G3958" s="48">
        <v>0</v>
      </c>
      <c r="H3958" s="44">
        <v>0</v>
      </c>
      <c r="I3958" s="44">
        <v>0</v>
      </c>
      <c r="J3958" s="44">
        <v>0</v>
      </c>
      <c r="K3958" s="48">
        <v>0</v>
      </c>
      <c r="L3958" s="49">
        <v>2057.73</v>
      </c>
      <c r="M3958" s="49">
        <v>0</v>
      </c>
      <c r="N3958" s="10">
        <v>0</v>
      </c>
      <c r="O3958" s="10">
        <v>0</v>
      </c>
      <c r="P3958" s="10">
        <v>0</v>
      </c>
      <c r="Q3958" s="10">
        <v>0</v>
      </c>
      <c r="R3958" s="10">
        <v>0</v>
      </c>
      <c r="S3958" s="10">
        <v>0</v>
      </c>
      <c r="T3958" s="50">
        <f t="shared" si="208"/>
        <v>171.47749999999999</v>
      </c>
      <c r="U3958" s="50">
        <f t="shared" si="207"/>
        <v>0</v>
      </c>
      <c r="V3958" s="50">
        <f t="shared" si="207"/>
        <v>0</v>
      </c>
      <c r="W3958" s="50">
        <f t="shared" si="207"/>
        <v>0</v>
      </c>
      <c r="X3958" s="50">
        <f t="shared" si="207"/>
        <v>0</v>
      </c>
      <c r="Y3958" s="50">
        <f t="shared" si="207"/>
        <v>0</v>
      </c>
      <c r="Z3958" s="50">
        <f t="shared" si="207"/>
        <v>0</v>
      </c>
      <c r="AA3958" s="50">
        <f t="shared" si="207"/>
        <v>0</v>
      </c>
      <c r="AB3958" s="50">
        <f t="shared" si="206"/>
        <v>171.47749999999999</v>
      </c>
      <c r="AC3958" s="48" t="str">
        <f>VLOOKUP(ПРОДАЖИ!C:C,'ИЗ ОСНОВЫ НОМЕНКЛАТУР'!D:E,2,0)</f>
        <v>Реставрационные материалы</v>
      </c>
      <c r="AD3958" s="48" t="str">
        <f>VLOOKUP(C:C,'ИЗ ОСНОВЫ НОМЕНКЛАТУР'!D:F,3,0)</f>
        <v>Воск мебельный</v>
      </c>
      <c r="AE3958" s="48" t="str">
        <f>VLOOKUP(C:C,'ИЗ ОСНОВЫ НОМЕНКЛАТУР'!D:H,5,0)</f>
        <v>C</v>
      </c>
    </row>
    <row r="3959" spans="1:31" ht="9.6" customHeight="1" x14ac:dyDescent="0.2">
      <c r="A3959" s="45" t="s">
        <v>3895</v>
      </c>
      <c r="B3959" s="11"/>
      <c r="C3959" s="11" t="s">
        <v>3952</v>
      </c>
      <c r="D3959" s="44">
        <v>0</v>
      </c>
      <c r="E3959" s="44">
        <v>0</v>
      </c>
      <c r="F3959" s="48">
        <v>21</v>
      </c>
      <c r="G3959" s="48">
        <v>0</v>
      </c>
      <c r="H3959" s="44">
        <v>0</v>
      </c>
      <c r="I3959" s="44">
        <v>0</v>
      </c>
      <c r="J3959" s="44">
        <v>2</v>
      </c>
      <c r="K3959" s="48">
        <v>0</v>
      </c>
      <c r="L3959" s="49">
        <v>0</v>
      </c>
      <c r="M3959" s="49">
        <v>0</v>
      </c>
      <c r="N3959" s="10">
        <v>5315.23</v>
      </c>
      <c r="O3959" s="10">
        <v>0</v>
      </c>
      <c r="P3959" s="10">
        <v>0</v>
      </c>
      <c r="Q3959" s="10">
        <v>0</v>
      </c>
      <c r="R3959" s="10">
        <v>482.94</v>
      </c>
      <c r="S3959" s="10">
        <v>0</v>
      </c>
      <c r="T3959" s="50">
        <f t="shared" si="208"/>
        <v>0</v>
      </c>
      <c r="U3959" s="50">
        <f t="shared" si="207"/>
        <v>0</v>
      </c>
      <c r="V3959" s="50">
        <f t="shared" si="207"/>
        <v>442.93583333333328</v>
      </c>
      <c r="W3959" s="50">
        <f t="shared" si="207"/>
        <v>0</v>
      </c>
      <c r="X3959" s="50">
        <f t="shared" si="207"/>
        <v>0</v>
      </c>
      <c r="Y3959" s="50">
        <f t="shared" si="207"/>
        <v>0</v>
      </c>
      <c r="Z3959" s="50">
        <f t="shared" si="207"/>
        <v>40.244999999999997</v>
      </c>
      <c r="AA3959" s="50">
        <f t="shared" si="207"/>
        <v>0</v>
      </c>
      <c r="AB3959" s="50">
        <f t="shared" si="206"/>
        <v>483.18083333333328</v>
      </c>
      <c r="AC3959" s="48" t="str">
        <f>VLOOKUP(ПРОДАЖИ!C:C,'ИЗ ОСНОВЫ НОМЕНКЛАТУР'!D:E,2,0)</f>
        <v>Реставрационные материалы</v>
      </c>
      <c r="AD3959" s="48" t="str">
        <f>VLOOKUP(C:C,'ИЗ ОСНОВЫ НОМЕНКЛАТУР'!D:F,3,0)</f>
        <v>Воск мебельный</v>
      </c>
      <c r="AE3959" s="48" t="str">
        <f>VLOOKUP(C:C,'ИЗ ОСНОВЫ НОМЕНКЛАТУР'!D:H,5,0)</f>
        <v>C</v>
      </c>
    </row>
    <row r="3960" spans="1:31" ht="9.6" customHeight="1" x14ac:dyDescent="0.2">
      <c r="A3960" s="45" t="s">
        <v>3895</v>
      </c>
      <c r="B3960" s="11"/>
      <c r="C3960" s="11" t="s">
        <v>3953</v>
      </c>
      <c r="D3960" s="44">
        <v>0</v>
      </c>
      <c r="E3960" s="44">
        <v>0</v>
      </c>
      <c r="F3960" s="48">
        <v>31</v>
      </c>
      <c r="G3960" s="48">
        <v>0</v>
      </c>
      <c r="H3960" s="44">
        <v>0</v>
      </c>
      <c r="I3960" s="44">
        <v>0</v>
      </c>
      <c r="J3960" s="44">
        <v>1</v>
      </c>
      <c r="K3960" s="48">
        <v>0</v>
      </c>
      <c r="L3960" s="49">
        <v>0</v>
      </c>
      <c r="M3960" s="49">
        <v>0</v>
      </c>
      <c r="N3960" s="10">
        <v>7018.09</v>
      </c>
      <c r="O3960" s="10">
        <v>0</v>
      </c>
      <c r="P3960" s="10">
        <v>0</v>
      </c>
      <c r="Q3960" s="10">
        <v>0</v>
      </c>
      <c r="R3960" s="10">
        <v>170</v>
      </c>
      <c r="S3960" s="10">
        <v>0</v>
      </c>
      <c r="T3960" s="50">
        <f t="shared" si="208"/>
        <v>0</v>
      </c>
      <c r="U3960" s="50">
        <f t="shared" si="207"/>
        <v>0</v>
      </c>
      <c r="V3960" s="50">
        <f t="shared" si="207"/>
        <v>584.84083333333331</v>
      </c>
      <c r="W3960" s="50">
        <f t="shared" si="207"/>
        <v>0</v>
      </c>
      <c r="X3960" s="50">
        <f t="shared" si="207"/>
        <v>0</v>
      </c>
      <c r="Y3960" s="50">
        <f t="shared" si="207"/>
        <v>0</v>
      </c>
      <c r="Z3960" s="50">
        <f t="shared" si="207"/>
        <v>14.166666666666666</v>
      </c>
      <c r="AA3960" s="50">
        <f t="shared" si="207"/>
        <v>0</v>
      </c>
      <c r="AB3960" s="50">
        <f t="shared" si="206"/>
        <v>599.00749999999994</v>
      </c>
      <c r="AC3960" s="48" t="str">
        <f>VLOOKUP(ПРОДАЖИ!C:C,'ИЗ ОСНОВЫ НОМЕНКЛАТУР'!D:E,2,0)</f>
        <v>Реставрационные материалы</v>
      </c>
      <c r="AD3960" s="48" t="str">
        <f>VLOOKUP(C:C,'ИЗ ОСНОВЫ НОМЕНКЛАТУР'!D:F,3,0)</f>
        <v>Воск мебельный</v>
      </c>
      <c r="AE3960" s="48" t="str">
        <f>VLOOKUP(C:C,'ИЗ ОСНОВЫ НОМЕНКЛАТУР'!D:H,5,0)</f>
        <v>C</v>
      </c>
    </row>
    <row r="3961" spans="1:31" ht="9.6" customHeight="1" x14ac:dyDescent="0.2">
      <c r="A3961" s="45" t="s">
        <v>3895</v>
      </c>
      <c r="B3961" s="11"/>
      <c r="C3961" s="11" t="s">
        <v>3954</v>
      </c>
      <c r="D3961" s="44">
        <v>0</v>
      </c>
      <c r="E3961" s="44">
        <v>0</v>
      </c>
      <c r="F3961" s="48">
        <v>0</v>
      </c>
      <c r="G3961" s="48">
        <v>0</v>
      </c>
      <c r="H3961" s="44">
        <v>0</v>
      </c>
      <c r="I3961" s="44">
        <v>0</v>
      </c>
      <c r="J3961" s="44">
        <v>2</v>
      </c>
      <c r="K3961" s="48">
        <v>0</v>
      </c>
      <c r="L3961" s="49">
        <v>0</v>
      </c>
      <c r="M3961" s="49">
        <v>0</v>
      </c>
      <c r="N3961" s="10">
        <v>0</v>
      </c>
      <c r="O3961" s="10">
        <v>0</v>
      </c>
      <c r="P3961" s="10">
        <v>0</v>
      </c>
      <c r="Q3961" s="10">
        <v>0</v>
      </c>
      <c r="R3961" s="10">
        <v>2968.36</v>
      </c>
      <c r="S3961" s="10">
        <v>0</v>
      </c>
      <c r="T3961" s="50">
        <f t="shared" si="208"/>
        <v>0</v>
      </c>
      <c r="U3961" s="50">
        <f t="shared" si="207"/>
        <v>0</v>
      </c>
      <c r="V3961" s="50">
        <f t="shared" si="207"/>
        <v>0</v>
      </c>
      <c r="W3961" s="50">
        <f t="shared" si="207"/>
        <v>0</v>
      </c>
      <c r="X3961" s="50">
        <f t="shared" si="207"/>
        <v>0</v>
      </c>
      <c r="Y3961" s="50">
        <f t="shared" si="207"/>
        <v>0</v>
      </c>
      <c r="Z3961" s="50">
        <f t="shared" si="207"/>
        <v>247.36333333333334</v>
      </c>
      <c r="AA3961" s="50">
        <f t="shared" si="207"/>
        <v>0</v>
      </c>
      <c r="AB3961" s="50">
        <f t="shared" si="206"/>
        <v>247.36333333333334</v>
      </c>
      <c r="AC3961" s="48" t="str">
        <f>VLOOKUP(ПРОДАЖИ!C:C,'ИЗ ОСНОВЫ НОМЕНКЛАТУР'!D:E,2,0)</f>
        <v>Реставрационные материалы</v>
      </c>
      <c r="AD3961" s="48" t="str">
        <f>VLOOKUP(C:C,'ИЗ ОСНОВЫ НОМЕНКЛАТУР'!D:F,3,0)</f>
        <v>Воск мебельный</v>
      </c>
      <c r="AE3961" s="48" t="str">
        <f>VLOOKUP(C:C,'ИЗ ОСНОВЫ НОМЕНКЛАТУР'!D:H,5,0)</f>
        <v>C</v>
      </c>
    </row>
    <row r="3962" spans="1:31" ht="9.6" customHeight="1" x14ac:dyDescent="0.2">
      <c r="A3962" s="45" t="s">
        <v>3895</v>
      </c>
      <c r="B3962" s="11"/>
      <c r="C3962" s="11" t="s">
        <v>3955</v>
      </c>
      <c r="D3962" s="44">
        <v>0</v>
      </c>
      <c r="E3962" s="44">
        <v>0</v>
      </c>
      <c r="F3962" s="48">
        <v>3</v>
      </c>
      <c r="G3962" s="48">
        <v>0</v>
      </c>
      <c r="H3962" s="44">
        <v>0</v>
      </c>
      <c r="I3962" s="44">
        <v>0</v>
      </c>
      <c r="J3962" s="44">
        <v>1</v>
      </c>
      <c r="K3962" s="48">
        <v>0</v>
      </c>
      <c r="L3962" s="49">
        <v>0</v>
      </c>
      <c r="M3962" s="49">
        <v>0</v>
      </c>
      <c r="N3962" s="10">
        <v>7735.42</v>
      </c>
      <c r="O3962" s="10">
        <v>0</v>
      </c>
      <c r="P3962" s="10">
        <v>0</v>
      </c>
      <c r="Q3962" s="10">
        <v>0</v>
      </c>
      <c r="R3962" s="10">
        <v>2723.55</v>
      </c>
      <c r="S3962" s="10">
        <v>0</v>
      </c>
      <c r="T3962" s="50">
        <f t="shared" si="208"/>
        <v>0</v>
      </c>
      <c r="U3962" s="50">
        <f t="shared" si="207"/>
        <v>0</v>
      </c>
      <c r="V3962" s="50">
        <f t="shared" si="207"/>
        <v>644.61833333333334</v>
      </c>
      <c r="W3962" s="50">
        <f t="shared" si="207"/>
        <v>0</v>
      </c>
      <c r="X3962" s="50">
        <f t="shared" si="207"/>
        <v>0</v>
      </c>
      <c r="Y3962" s="50">
        <f t="shared" si="207"/>
        <v>0</v>
      </c>
      <c r="Z3962" s="50">
        <f t="shared" si="207"/>
        <v>226.96250000000001</v>
      </c>
      <c r="AA3962" s="50">
        <f t="shared" si="207"/>
        <v>0</v>
      </c>
      <c r="AB3962" s="50">
        <f t="shared" si="206"/>
        <v>871.58083333333332</v>
      </c>
      <c r="AC3962" s="48" t="str">
        <f>VLOOKUP(ПРОДАЖИ!C:C,'ИЗ ОСНОВЫ НОМЕНКЛАТУР'!D:E,2,0)</f>
        <v>Реставрационные материалы</v>
      </c>
      <c r="AD3962" s="48" t="str">
        <f>VLOOKUP(C:C,'ИЗ ОСНОВЫ НОМЕНКЛАТУР'!D:F,3,0)</f>
        <v>Воск мебельный</v>
      </c>
      <c r="AE3962" s="48" t="str">
        <f>VLOOKUP(C:C,'ИЗ ОСНОВЫ НОМЕНКЛАТУР'!D:H,5,0)</f>
        <v>C</v>
      </c>
    </row>
    <row r="3963" spans="1:31" ht="9.6" customHeight="1" x14ac:dyDescent="0.2">
      <c r="A3963" s="45" t="s">
        <v>3895</v>
      </c>
      <c r="B3963" s="11"/>
      <c r="C3963" s="11" t="s">
        <v>3956</v>
      </c>
      <c r="D3963" s="44">
        <v>0</v>
      </c>
      <c r="E3963" s="44">
        <v>0</v>
      </c>
      <c r="F3963" s="48">
        <v>0</v>
      </c>
      <c r="G3963" s="48">
        <v>0</v>
      </c>
      <c r="H3963" s="44">
        <v>0</v>
      </c>
      <c r="I3963" s="44">
        <v>0</v>
      </c>
      <c r="J3963" s="44">
        <v>40</v>
      </c>
      <c r="K3963" s="48">
        <v>0</v>
      </c>
      <c r="L3963" s="49">
        <v>0</v>
      </c>
      <c r="M3963" s="49">
        <v>0</v>
      </c>
      <c r="N3963" s="10">
        <v>0</v>
      </c>
      <c r="O3963" s="10">
        <v>0</v>
      </c>
      <c r="P3963" s="10">
        <v>0</v>
      </c>
      <c r="Q3963" s="10">
        <v>0</v>
      </c>
      <c r="R3963" s="10">
        <v>6533.03</v>
      </c>
      <c r="S3963" s="10">
        <v>0</v>
      </c>
      <c r="T3963" s="50">
        <f t="shared" si="208"/>
        <v>0</v>
      </c>
      <c r="U3963" s="50">
        <f t="shared" si="207"/>
        <v>0</v>
      </c>
      <c r="V3963" s="50">
        <f t="shared" si="207"/>
        <v>0</v>
      </c>
      <c r="W3963" s="50">
        <f t="shared" si="207"/>
        <v>0</v>
      </c>
      <c r="X3963" s="50">
        <f t="shared" si="207"/>
        <v>0</v>
      </c>
      <c r="Y3963" s="50">
        <f t="shared" si="207"/>
        <v>0</v>
      </c>
      <c r="Z3963" s="50">
        <f t="shared" si="207"/>
        <v>544.41916666666668</v>
      </c>
      <c r="AA3963" s="50">
        <f t="shared" si="207"/>
        <v>0</v>
      </c>
      <c r="AB3963" s="50">
        <f t="shared" si="206"/>
        <v>544.41916666666668</v>
      </c>
      <c r="AC3963" s="48" t="str">
        <f>VLOOKUP(ПРОДАЖИ!C:C,'ИЗ ОСНОВЫ НОМЕНКЛАТУР'!D:E,2,0)</f>
        <v>Реставрационные материалы</v>
      </c>
      <c r="AD3963" s="48" t="str">
        <f>VLOOKUP(C:C,'ИЗ ОСНОВЫ НОМЕНКЛАТУР'!D:F,3,0)</f>
        <v>Воск мебельный</v>
      </c>
      <c r="AE3963" s="48" t="str">
        <f>VLOOKUP(C:C,'ИЗ ОСНОВЫ НОМЕНКЛАТУР'!D:H,5,0)</f>
        <v>C</v>
      </c>
    </row>
    <row r="3964" spans="1:31" ht="9.6" customHeight="1" x14ac:dyDescent="0.2">
      <c r="A3964" s="45" t="s">
        <v>3895</v>
      </c>
      <c r="B3964" s="11"/>
      <c r="C3964" s="11" t="s">
        <v>3957</v>
      </c>
      <c r="D3964" s="44">
        <v>0</v>
      </c>
      <c r="E3964" s="44">
        <v>0</v>
      </c>
      <c r="F3964" s="48">
        <v>66</v>
      </c>
      <c r="G3964" s="48">
        <v>0</v>
      </c>
      <c r="H3964" s="44">
        <v>0</v>
      </c>
      <c r="I3964" s="44">
        <v>0</v>
      </c>
      <c r="J3964" s="44">
        <v>5</v>
      </c>
      <c r="K3964" s="48">
        <v>0</v>
      </c>
      <c r="L3964" s="49">
        <v>0</v>
      </c>
      <c r="M3964" s="49">
        <v>0</v>
      </c>
      <c r="N3964" s="10">
        <v>16854.509999999998</v>
      </c>
      <c r="O3964" s="10">
        <v>0</v>
      </c>
      <c r="P3964" s="10">
        <v>0</v>
      </c>
      <c r="Q3964" s="10">
        <v>0</v>
      </c>
      <c r="R3964" s="10">
        <v>850</v>
      </c>
      <c r="S3964" s="10">
        <v>0</v>
      </c>
      <c r="T3964" s="50">
        <f t="shared" si="208"/>
        <v>0</v>
      </c>
      <c r="U3964" s="50">
        <f t="shared" si="207"/>
        <v>0</v>
      </c>
      <c r="V3964" s="50">
        <f t="shared" si="207"/>
        <v>1404.5424999999998</v>
      </c>
      <c r="W3964" s="50">
        <f t="shared" si="207"/>
        <v>0</v>
      </c>
      <c r="X3964" s="50">
        <f t="shared" si="207"/>
        <v>0</v>
      </c>
      <c r="Y3964" s="50">
        <f t="shared" si="207"/>
        <v>0</v>
      </c>
      <c r="Z3964" s="50">
        <f t="shared" si="207"/>
        <v>70.833333333333329</v>
      </c>
      <c r="AA3964" s="50">
        <f t="shared" si="207"/>
        <v>0</v>
      </c>
      <c r="AB3964" s="50">
        <f t="shared" si="206"/>
        <v>1475.375833333333</v>
      </c>
      <c r="AC3964" s="48" t="str">
        <f>VLOOKUP(ПРОДАЖИ!C:C,'ИЗ ОСНОВЫ НОМЕНКЛАТУР'!D:E,2,0)</f>
        <v>Реставрационные материалы</v>
      </c>
      <c r="AD3964" s="48" t="str">
        <f>VLOOKUP(C:C,'ИЗ ОСНОВЫ НОМЕНКЛАТУР'!D:F,3,0)</f>
        <v>Воск мебельный</v>
      </c>
      <c r="AE3964" s="48" t="str">
        <f>VLOOKUP(C:C,'ИЗ ОСНОВЫ НОМЕНКЛАТУР'!D:H,5,0)</f>
        <v>C</v>
      </c>
    </row>
    <row r="3965" spans="1:31" ht="9.6" customHeight="1" x14ac:dyDescent="0.2">
      <c r="A3965" s="45" t="s">
        <v>3895</v>
      </c>
      <c r="B3965" s="46" t="s">
        <v>3958</v>
      </c>
      <c r="C3965" s="46"/>
      <c r="D3965" s="44">
        <v>0</v>
      </c>
      <c r="E3965" s="44">
        <v>0</v>
      </c>
      <c r="F3965" s="48">
        <v>0</v>
      </c>
      <c r="G3965" s="48">
        <v>0</v>
      </c>
      <c r="H3965" s="44">
        <v>0</v>
      </c>
      <c r="I3965" s="44">
        <v>0</v>
      </c>
      <c r="J3965" s="44">
        <v>0</v>
      </c>
      <c r="K3965" s="48">
        <v>0</v>
      </c>
      <c r="L3965" s="49">
        <v>0</v>
      </c>
      <c r="M3965" s="49">
        <v>0</v>
      </c>
      <c r="N3965" s="10">
        <v>0</v>
      </c>
      <c r="O3965" s="10">
        <v>0</v>
      </c>
      <c r="P3965" s="10">
        <v>0</v>
      </c>
      <c r="Q3965" s="10">
        <v>0</v>
      </c>
      <c r="R3965" s="10">
        <v>0</v>
      </c>
      <c r="S3965" s="10">
        <v>0</v>
      </c>
      <c r="T3965" s="50">
        <f t="shared" si="208"/>
        <v>0</v>
      </c>
      <c r="U3965" s="50">
        <f t="shared" si="207"/>
        <v>0</v>
      </c>
      <c r="V3965" s="50">
        <f t="shared" si="207"/>
        <v>0</v>
      </c>
      <c r="W3965" s="50">
        <f t="shared" si="207"/>
        <v>0</v>
      </c>
      <c r="X3965" s="50">
        <f t="shared" si="207"/>
        <v>0</v>
      </c>
      <c r="Y3965" s="50">
        <f t="shared" si="207"/>
        <v>0</v>
      </c>
      <c r="Z3965" s="50">
        <f t="shared" si="207"/>
        <v>0</v>
      </c>
      <c r="AA3965" s="50">
        <f t="shared" si="207"/>
        <v>0</v>
      </c>
      <c r="AB3965" s="50">
        <f t="shared" si="206"/>
        <v>0</v>
      </c>
      <c r="AC3965" s="48" t="e">
        <f>VLOOKUP(ПРОДАЖИ!C:C,'ИЗ ОСНОВЫ НОМЕНКЛАТУР'!D:E,2,0)</f>
        <v>#N/A</v>
      </c>
      <c r="AD3965" s="48" t="e">
        <f>VLOOKUP(C:C,'ИЗ ОСНОВЫ НОМЕНКЛАТУР'!D:F,3,0)</f>
        <v>#N/A</v>
      </c>
      <c r="AE3965" s="48" t="e">
        <f>VLOOKUP(C:C,'ИЗ ОСНОВЫ НОМЕНКЛАТУР'!D:H,5,0)</f>
        <v>#N/A</v>
      </c>
    </row>
    <row r="3966" spans="1:31" ht="9.6" customHeight="1" x14ac:dyDescent="0.2">
      <c r="A3966" s="45" t="s">
        <v>3895</v>
      </c>
      <c r="B3966" s="11"/>
      <c r="C3966" s="11" t="s">
        <v>3959</v>
      </c>
      <c r="D3966" s="44">
        <v>607</v>
      </c>
      <c r="E3966" s="44">
        <v>0</v>
      </c>
      <c r="F3966" s="48">
        <v>564</v>
      </c>
      <c r="G3966" s="48">
        <v>0</v>
      </c>
      <c r="H3966" s="44">
        <v>282</v>
      </c>
      <c r="I3966" s="44">
        <v>0</v>
      </c>
      <c r="J3966" s="44">
        <v>68</v>
      </c>
      <c r="K3966" s="48">
        <v>0</v>
      </c>
      <c r="L3966" s="49">
        <v>227107.98</v>
      </c>
      <c r="M3966" s="49">
        <v>0</v>
      </c>
      <c r="N3966" s="10">
        <v>211850.23</v>
      </c>
      <c r="O3966" s="10">
        <v>0</v>
      </c>
      <c r="P3966" s="10">
        <v>108396.52</v>
      </c>
      <c r="Q3966" s="10">
        <v>0</v>
      </c>
      <c r="R3966" s="10">
        <v>25641.66</v>
      </c>
      <c r="S3966" s="10">
        <v>0</v>
      </c>
      <c r="T3966" s="50">
        <f t="shared" si="208"/>
        <v>18925.665000000001</v>
      </c>
      <c r="U3966" s="50">
        <f t="shared" si="207"/>
        <v>0</v>
      </c>
      <c r="V3966" s="50">
        <f t="shared" si="207"/>
        <v>17654.185833333333</v>
      </c>
      <c r="W3966" s="50">
        <f t="shared" si="207"/>
        <v>0</v>
      </c>
      <c r="X3966" s="50">
        <f t="shared" si="207"/>
        <v>9033.0433333333331</v>
      </c>
      <c r="Y3966" s="50">
        <f t="shared" si="207"/>
        <v>0</v>
      </c>
      <c r="Z3966" s="50">
        <f t="shared" si="207"/>
        <v>2136.8049999999998</v>
      </c>
      <c r="AA3966" s="50">
        <f t="shared" si="207"/>
        <v>0</v>
      </c>
      <c r="AB3966" s="50">
        <f t="shared" si="206"/>
        <v>47749.699166666665</v>
      </c>
      <c r="AC3966" s="48" t="str">
        <f>VLOOKUP(ПРОДАЖИ!C:C,'ИЗ ОСНОВЫ НОМЕНКЛАТУР'!D:E,2,0)</f>
        <v>Реставрационные материалы</v>
      </c>
      <c r="AD3966" s="48" t="str">
        <f>VLOOKUP(C:C,'ИЗ ОСНОВЫ НОМЕНКЛАТУР'!D:F,3,0)</f>
        <v>Штрих мебельный</v>
      </c>
      <c r="AE3966" s="48" t="str">
        <f>VLOOKUP(C:C,'ИЗ ОСНОВЫ НОМЕНКЛАТУР'!D:H,5,0)</f>
        <v>A</v>
      </c>
    </row>
    <row r="3967" spans="1:31" ht="9.6" customHeight="1" x14ac:dyDescent="0.2">
      <c r="A3967" s="45" t="s">
        <v>3895</v>
      </c>
      <c r="B3967" s="11"/>
      <c r="C3967" s="11" t="s">
        <v>3960</v>
      </c>
      <c r="D3967" s="44">
        <v>70</v>
      </c>
      <c r="E3967" s="44">
        <v>0</v>
      </c>
      <c r="F3967" s="48">
        <v>81</v>
      </c>
      <c r="G3967" s="48">
        <v>0</v>
      </c>
      <c r="H3967" s="44">
        <v>93</v>
      </c>
      <c r="I3967" s="44">
        <v>0</v>
      </c>
      <c r="J3967" s="44">
        <v>13</v>
      </c>
      <c r="K3967" s="48">
        <v>0</v>
      </c>
      <c r="L3967" s="49">
        <v>31363.040000000001</v>
      </c>
      <c r="M3967" s="49">
        <v>0</v>
      </c>
      <c r="N3967" s="10">
        <v>30102.04</v>
      </c>
      <c r="O3967" s="10">
        <v>0</v>
      </c>
      <c r="P3967" s="10">
        <v>35342.629999999997</v>
      </c>
      <c r="Q3967" s="10">
        <v>0</v>
      </c>
      <c r="R3967" s="10">
        <v>4993.7</v>
      </c>
      <c r="S3967" s="10">
        <v>0</v>
      </c>
      <c r="T3967" s="50">
        <f t="shared" si="208"/>
        <v>2613.5866666666666</v>
      </c>
      <c r="U3967" s="50">
        <f t="shared" si="207"/>
        <v>0</v>
      </c>
      <c r="V3967" s="50">
        <f t="shared" si="207"/>
        <v>2508.5033333333336</v>
      </c>
      <c r="W3967" s="50">
        <f t="shared" si="207"/>
        <v>0</v>
      </c>
      <c r="X3967" s="50">
        <f t="shared" si="207"/>
        <v>2945.2191666666663</v>
      </c>
      <c r="Y3967" s="50">
        <f t="shared" si="207"/>
        <v>0</v>
      </c>
      <c r="Z3967" s="50">
        <f t="shared" si="207"/>
        <v>416.14166666666665</v>
      </c>
      <c r="AA3967" s="50">
        <f t="shared" si="207"/>
        <v>0</v>
      </c>
      <c r="AB3967" s="50">
        <f t="shared" si="206"/>
        <v>8483.4508333333324</v>
      </c>
      <c r="AC3967" s="48" t="str">
        <f>VLOOKUP(ПРОДАЖИ!C:C,'ИЗ ОСНОВЫ НОМЕНКЛАТУР'!D:E,2,0)</f>
        <v>Реставрационные материалы</v>
      </c>
      <c r="AD3967" s="48" t="str">
        <f>VLOOKUP(C:C,'ИЗ ОСНОВЫ НОМЕНКЛАТУР'!D:F,3,0)</f>
        <v>Штрих мебельный</v>
      </c>
      <c r="AE3967" s="48" t="str">
        <f>VLOOKUP(C:C,'ИЗ ОСНОВЫ НОМЕНКЛАТУР'!D:H,5,0)</f>
        <v>B</v>
      </c>
    </row>
    <row r="3968" spans="1:31" ht="9.6" customHeight="1" x14ac:dyDescent="0.2">
      <c r="A3968" s="45" t="s">
        <v>3895</v>
      </c>
      <c r="B3968" s="11"/>
      <c r="C3968" s="11" t="s">
        <v>3961</v>
      </c>
      <c r="D3968" s="44">
        <v>71</v>
      </c>
      <c r="E3968" s="44">
        <v>0</v>
      </c>
      <c r="F3968" s="48">
        <v>67</v>
      </c>
      <c r="G3968" s="48">
        <v>0</v>
      </c>
      <c r="H3968" s="44">
        <v>46</v>
      </c>
      <c r="I3968" s="44">
        <v>0</v>
      </c>
      <c r="J3968" s="44">
        <v>0</v>
      </c>
      <c r="K3968" s="48">
        <v>0</v>
      </c>
      <c r="L3968" s="49">
        <v>27873.79</v>
      </c>
      <c r="M3968" s="49">
        <v>0</v>
      </c>
      <c r="N3968" s="10">
        <v>25484.880000000001</v>
      </c>
      <c r="O3968" s="10">
        <v>0</v>
      </c>
      <c r="P3968" s="10">
        <v>17644.099999999999</v>
      </c>
      <c r="Q3968" s="10">
        <v>0</v>
      </c>
      <c r="R3968" s="10">
        <v>0</v>
      </c>
      <c r="S3968" s="10">
        <v>0</v>
      </c>
      <c r="T3968" s="50">
        <f t="shared" si="208"/>
        <v>2322.8158333333336</v>
      </c>
      <c r="U3968" s="50">
        <f t="shared" si="207"/>
        <v>0</v>
      </c>
      <c r="V3968" s="50">
        <f t="shared" si="207"/>
        <v>2123.7400000000002</v>
      </c>
      <c r="W3968" s="50">
        <f t="shared" si="207"/>
        <v>0</v>
      </c>
      <c r="X3968" s="50">
        <f t="shared" si="207"/>
        <v>1470.3416666666665</v>
      </c>
      <c r="Y3968" s="50">
        <f t="shared" si="207"/>
        <v>0</v>
      </c>
      <c r="Z3968" s="50">
        <f t="shared" si="207"/>
        <v>0</v>
      </c>
      <c r="AA3968" s="50">
        <f t="shared" si="207"/>
        <v>0</v>
      </c>
      <c r="AB3968" s="50">
        <f t="shared" si="206"/>
        <v>5916.8975</v>
      </c>
      <c r="AC3968" s="48" t="str">
        <f>VLOOKUP(ПРОДАЖИ!C:C,'ИЗ ОСНОВЫ НОМЕНКЛАТУР'!D:E,2,0)</f>
        <v>Реставрационные материалы</v>
      </c>
      <c r="AD3968" s="48" t="str">
        <f>VLOOKUP(C:C,'ИЗ ОСНОВЫ НОМЕНКЛАТУР'!D:F,3,0)</f>
        <v>Штрих мебельный</v>
      </c>
      <c r="AE3968" s="48" t="str">
        <f>VLOOKUP(C:C,'ИЗ ОСНОВЫ НОМЕНКЛАТУР'!D:H,5,0)</f>
        <v>B</v>
      </c>
    </row>
    <row r="3969" spans="1:31" ht="9.6" customHeight="1" x14ac:dyDescent="0.2">
      <c r="A3969" s="45" t="s">
        <v>3895</v>
      </c>
      <c r="B3969" s="11"/>
      <c r="C3969" s="11" t="s">
        <v>3962</v>
      </c>
      <c r="D3969" s="44">
        <v>47</v>
      </c>
      <c r="E3969" s="44">
        <v>0</v>
      </c>
      <c r="F3969" s="48">
        <v>42</v>
      </c>
      <c r="G3969" s="48">
        <v>0</v>
      </c>
      <c r="H3969" s="44">
        <v>52</v>
      </c>
      <c r="I3969" s="44">
        <v>0</v>
      </c>
      <c r="J3969" s="44">
        <v>1</v>
      </c>
      <c r="K3969" s="48">
        <v>0</v>
      </c>
      <c r="L3969" s="49">
        <v>18942.68</v>
      </c>
      <c r="M3969" s="49">
        <v>0</v>
      </c>
      <c r="N3969" s="10">
        <v>16605.54</v>
      </c>
      <c r="O3969" s="10">
        <v>0</v>
      </c>
      <c r="P3969" s="10">
        <v>20638.5</v>
      </c>
      <c r="Q3969" s="10">
        <v>0</v>
      </c>
      <c r="R3969" s="10">
        <v>435</v>
      </c>
      <c r="S3969" s="10">
        <v>0</v>
      </c>
      <c r="T3969" s="50">
        <f t="shared" si="208"/>
        <v>1578.5566666666666</v>
      </c>
      <c r="U3969" s="50">
        <f t="shared" si="207"/>
        <v>0</v>
      </c>
      <c r="V3969" s="50">
        <f t="shared" si="207"/>
        <v>1383.7950000000001</v>
      </c>
      <c r="W3969" s="50">
        <f t="shared" si="207"/>
        <v>0</v>
      </c>
      <c r="X3969" s="50">
        <f t="shared" si="207"/>
        <v>1719.875</v>
      </c>
      <c r="Y3969" s="50">
        <f t="shared" si="207"/>
        <v>0</v>
      </c>
      <c r="Z3969" s="50">
        <f t="shared" si="207"/>
        <v>36.25</v>
      </c>
      <c r="AA3969" s="50">
        <f t="shared" si="207"/>
        <v>0</v>
      </c>
      <c r="AB3969" s="50">
        <f t="shared" si="206"/>
        <v>4718.4766666666665</v>
      </c>
      <c r="AC3969" s="48" t="str">
        <f>VLOOKUP(ПРОДАЖИ!C:C,'ИЗ ОСНОВЫ НОМЕНКЛАТУР'!D:E,2,0)</f>
        <v>Реставрационные материалы</v>
      </c>
      <c r="AD3969" s="48" t="str">
        <f>VLOOKUP(C:C,'ИЗ ОСНОВЫ НОМЕНКЛАТУР'!D:F,3,0)</f>
        <v>Штрих мебельный</v>
      </c>
      <c r="AE3969" s="48" t="str">
        <f>VLOOKUP(C:C,'ИЗ ОСНОВЫ НОМЕНКЛАТУР'!D:H,5,0)</f>
        <v>B</v>
      </c>
    </row>
    <row r="3970" spans="1:31" ht="9.6" customHeight="1" x14ac:dyDescent="0.2">
      <c r="A3970" s="45" t="s">
        <v>3895</v>
      </c>
      <c r="B3970" s="11"/>
      <c r="C3970" s="11" t="s">
        <v>3963</v>
      </c>
      <c r="D3970" s="44">
        <v>21</v>
      </c>
      <c r="E3970" s="44">
        <v>0</v>
      </c>
      <c r="F3970" s="48">
        <v>50</v>
      </c>
      <c r="G3970" s="48">
        <v>0</v>
      </c>
      <c r="H3970" s="44">
        <v>56</v>
      </c>
      <c r="I3970" s="44">
        <v>0</v>
      </c>
      <c r="J3970" s="44">
        <v>1</v>
      </c>
      <c r="K3970" s="48">
        <v>0</v>
      </c>
      <c r="L3970" s="49">
        <v>8779.07</v>
      </c>
      <c r="M3970" s="49">
        <v>0</v>
      </c>
      <c r="N3970" s="10">
        <v>19768.5</v>
      </c>
      <c r="O3970" s="10">
        <v>0</v>
      </c>
      <c r="P3970" s="10">
        <v>22188.35</v>
      </c>
      <c r="Q3970" s="10">
        <v>0</v>
      </c>
      <c r="R3970" s="10">
        <v>443</v>
      </c>
      <c r="S3970" s="10">
        <v>0</v>
      </c>
      <c r="T3970" s="50">
        <f t="shared" si="208"/>
        <v>731.58916666666664</v>
      </c>
      <c r="U3970" s="50">
        <f t="shared" si="207"/>
        <v>0</v>
      </c>
      <c r="V3970" s="50">
        <f t="shared" si="207"/>
        <v>1647.375</v>
      </c>
      <c r="W3970" s="50">
        <f t="shared" si="207"/>
        <v>0</v>
      </c>
      <c r="X3970" s="50">
        <f t="shared" si="207"/>
        <v>1849.0291666666665</v>
      </c>
      <c r="Y3970" s="50">
        <f t="shared" si="207"/>
        <v>0</v>
      </c>
      <c r="Z3970" s="50">
        <f t="shared" si="207"/>
        <v>36.916666666666664</v>
      </c>
      <c r="AA3970" s="50">
        <f t="shared" si="207"/>
        <v>0</v>
      </c>
      <c r="AB3970" s="50">
        <f t="shared" si="206"/>
        <v>4264.91</v>
      </c>
      <c r="AC3970" s="48" t="str">
        <f>VLOOKUP(ПРОДАЖИ!C:C,'ИЗ ОСНОВЫ НОМЕНКЛАТУР'!D:E,2,0)</f>
        <v>Реставрационные материалы</v>
      </c>
      <c r="AD3970" s="48" t="str">
        <f>VLOOKUP(C:C,'ИЗ ОСНОВЫ НОМЕНКЛАТУР'!D:F,3,0)</f>
        <v>Штрих мебельный</v>
      </c>
      <c r="AE3970" s="48" t="str">
        <f>VLOOKUP(C:C,'ИЗ ОСНОВЫ НОМЕНКЛАТУР'!D:H,5,0)</f>
        <v>C</v>
      </c>
    </row>
    <row r="3971" spans="1:31" ht="9.6" customHeight="1" x14ac:dyDescent="0.2">
      <c r="A3971" s="45" t="s">
        <v>3895</v>
      </c>
      <c r="B3971" s="11"/>
      <c r="C3971" s="11" t="s">
        <v>3964</v>
      </c>
      <c r="D3971" s="44">
        <v>29</v>
      </c>
      <c r="E3971" s="44">
        <v>0</v>
      </c>
      <c r="F3971" s="48">
        <v>23</v>
      </c>
      <c r="G3971" s="48">
        <v>0</v>
      </c>
      <c r="H3971" s="44">
        <v>21</v>
      </c>
      <c r="I3971" s="44">
        <v>0</v>
      </c>
      <c r="J3971" s="44">
        <v>9</v>
      </c>
      <c r="K3971" s="48">
        <v>0</v>
      </c>
      <c r="L3971" s="49">
        <v>11006</v>
      </c>
      <c r="M3971" s="49">
        <v>0</v>
      </c>
      <c r="N3971" s="10">
        <v>8496.06</v>
      </c>
      <c r="O3971" s="10">
        <v>0</v>
      </c>
      <c r="P3971" s="10">
        <v>7813.36</v>
      </c>
      <c r="Q3971" s="10">
        <v>0</v>
      </c>
      <c r="R3971" s="10">
        <v>3526.02</v>
      </c>
      <c r="S3971" s="10">
        <v>0</v>
      </c>
      <c r="T3971" s="50">
        <f t="shared" si="208"/>
        <v>917.16666666666663</v>
      </c>
      <c r="U3971" s="50">
        <f t="shared" si="207"/>
        <v>0</v>
      </c>
      <c r="V3971" s="50">
        <f t="shared" si="207"/>
        <v>708.005</v>
      </c>
      <c r="W3971" s="50">
        <f t="shared" si="207"/>
        <v>0</v>
      </c>
      <c r="X3971" s="50">
        <f t="shared" si="207"/>
        <v>651.11333333333334</v>
      </c>
      <c r="Y3971" s="50">
        <f t="shared" si="207"/>
        <v>0</v>
      </c>
      <c r="Z3971" s="50">
        <f t="shared" si="207"/>
        <v>293.83499999999998</v>
      </c>
      <c r="AA3971" s="50">
        <f t="shared" si="207"/>
        <v>0</v>
      </c>
      <c r="AB3971" s="50">
        <f t="shared" si="206"/>
        <v>2570.12</v>
      </c>
      <c r="AC3971" s="48" t="str">
        <f>VLOOKUP(ПРОДАЖИ!C:C,'ИЗ ОСНОВЫ НОМЕНКЛАТУР'!D:E,2,0)</f>
        <v>Реставрационные материалы</v>
      </c>
      <c r="AD3971" s="48" t="str">
        <f>VLOOKUP(C:C,'ИЗ ОСНОВЫ НОМЕНКЛАТУР'!D:F,3,0)</f>
        <v>Штрих мебельный</v>
      </c>
      <c r="AE3971" s="48" t="str">
        <f>VLOOKUP(C:C,'ИЗ ОСНОВЫ НОМЕНКЛАТУР'!D:H,5,0)</f>
        <v>C</v>
      </c>
    </row>
    <row r="3972" spans="1:31" ht="9.6" customHeight="1" x14ac:dyDescent="0.2">
      <c r="A3972" s="45" t="s">
        <v>3895</v>
      </c>
      <c r="B3972" s="11"/>
      <c r="C3972" s="11" t="s">
        <v>3965</v>
      </c>
      <c r="D3972" s="44">
        <v>28</v>
      </c>
      <c r="E3972" s="44">
        <v>0</v>
      </c>
      <c r="F3972" s="48">
        <v>32</v>
      </c>
      <c r="G3972" s="48">
        <v>0</v>
      </c>
      <c r="H3972" s="44">
        <v>18</v>
      </c>
      <c r="I3972" s="44">
        <v>0</v>
      </c>
      <c r="J3972" s="44">
        <v>2</v>
      </c>
      <c r="K3972" s="48">
        <v>0</v>
      </c>
      <c r="L3972" s="49">
        <v>10624</v>
      </c>
      <c r="M3972" s="49">
        <v>0</v>
      </c>
      <c r="N3972" s="10">
        <v>11520.52</v>
      </c>
      <c r="O3972" s="10">
        <v>0</v>
      </c>
      <c r="P3972" s="10">
        <v>6598.69</v>
      </c>
      <c r="Q3972" s="10">
        <v>0</v>
      </c>
      <c r="R3972" s="10">
        <v>816.67</v>
      </c>
      <c r="S3972" s="10">
        <v>0</v>
      </c>
      <c r="T3972" s="50">
        <f t="shared" si="208"/>
        <v>885.33333333333337</v>
      </c>
      <c r="U3972" s="50">
        <f t="shared" si="207"/>
        <v>0</v>
      </c>
      <c r="V3972" s="50">
        <f t="shared" si="207"/>
        <v>960.04333333333341</v>
      </c>
      <c r="W3972" s="50">
        <f t="shared" si="207"/>
        <v>0</v>
      </c>
      <c r="X3972" s="50">
        <f t="shared" si="207"/>
        <v>549.89083333333326</v>
      </c>
      <c r="Y3972" s="50">
        <f t="shared" si="207"/>
        <v>0</v>
      </c>
      <c r="Z3972" s="50">
        <f t="shared" si="207"/>
        <v>68.055833333333325</v>
      </c>
      <c r="AA3972" s="50">
        <f t="shared" si="207"/>
        <v>0</v>
      </c>
      <c r="AB3972" s="50">
        <f t="shared" ref="AB3972:AB4035" si="209">T3972+U3972+V3972+W3972+X3972+Y3972+Z3972+AA3972</f>
        <v>2463.3233333333333</v>
      </c>
      <c r="AC3972" s="48" t="str">
        <f>VLOOKUP(ПРОДАЖИ!C:C,'ИЗ ОСНОВЫ НОМЕНКЛАТУР'!D:E,2,0)</f>
        <v>Реставрационные материалы</v>
      </c>
      <c r="AD3972" s="48" t="str">
        <f>VLOOKUP(C:C,'ИЗ ОСНОВЫ НОМЕНКЛАТУР'!D:F,3,0)</f>
        <v>Штрих мебельный</v>
      </c>
      <c r="AE3972" s="48" t="str">
        <f>VLOOKUP(C:C,'ИЗ ОСНОВЫ НОМЕНКЛАТУР'!D:H,5,0)</f>
        <v>C</v>
      </c>
    </row>
    <row r="3973" spans="1:31" ht="9.6" customHeight="1" x14ac:dyDescent="0.2">
      <c r="A3973" s="45" t="s">
        <v>3895</v>
      </c>
      <c r="B3973" s="11"/>
      <c r="C3973" s="11" t="s">
        <v>3966</v>
      </c>
      <c r="D3973" s="44">
        <v>94</v>
      </c>
      <c r="E3973" s="44">
        <v>0</v>
      </c>
      <c r="F3973" s="48">
        <v>4</v>
      </c>
      <c r="G3973" s="48">
        <v>0</v>
      </c>
      <c r="H3973" s="44">
        <v>8</v>
      </c>
      <c r="I3973" s="44">
        <v>0</v>
      </c>
      <c r="J3973" s="44">
        <v>0</v>
      </c>
      <c r="K3973" s="48">
        <v>0</v>
      </c>
      <c r="L3973" s="49">
        <v>13326.77</v>
      </c>
      <c r="M3973" s="49">
        <v>0</v>
      </c>
      <c r="N3973" s="10">
        <v>1299.8599999999999</v>
      </c>
      <c r="O3973" s="10">
        <v>0</v>
      </c>
      <c r="P3973" s="10">
        <v>3224</v>
      </c>
      <c r="Q3973" s="10">
        <v>0</v>
      </c>
      <c r="R3973" s="10">
        <v>0</v>
      </c>
      <c r="S3973" s="10">
        <v>0</v>
      </c>
      <c r="T3973" s="50">
        <f t="shared" si="208"/>
        <v>1110.5641666666668</v>
      </c>
      <c r="U3973" s="50">
        <f t="shared" si="207"/>
        <v>0</v>
      </c>
      <c r="V3973" s="50">
        <f t="shared" si="207"/>
        <v>108.32166666666666</v>
      </c>
      <c r="W3973" s="50">
        <f t="shared" si="207"/>
        <v>0</v>
      </c>
      <c r="X3973" s="50">
        <f t="shared" si="207"/>
        <v>268.66666666666669</v>
      </c>
      <c r="Y3973" s="50">
        <f t="shared" si="207"/>
        <v>0</v>
      </c>
      <c r="Z3973" s="50">
        <f t="shared" si="207"/>
        <v>0</v>
      </c>
      <c r="AA3973" s="50">
        <f t="shared" si="207"/>
        <v>0</v>
      </c>
      <c r="AB3973" s="50">
        <f t="shared" si="209"/>
        <v>1487.5525000000002</v>
      </c>
      <c r="AC3973" s="48" t="str">
        <f>VLOOKUP(ПРОДАЖИ!C:C,'ИЗ ОСНОВЫ НОМЕНКЛАТУР'!D:E,2,0)</f>
        <v>Реставрационные материалы</v>
      </c>
      <c r="AD3973" s="48" t="str">
        <f>VLOOKUP(C:C,'ИЗ ОСНОВЫ НОМЕНКЛАТУР'!D:F,3,0)</f>
        <v>Штрих мебельный</v>
      </c>
      <c r="AE3973" s="48" t="str">
        <f>VLOOKUP(C:C,'ИЗ ОСНОВЫ НОМЕНКЛАТУР'!D:H,5,0)</f>
        <v>C</v>
      </c>
    </row>
    <row r="3974" spans="1:31" ht="9.6" customHeight="1" x14ac:dyDescent="0.2">
      <c r="A3974" s="45" t="s">
        <v>3895</v>
      </c>
      <c r="B3974" s="11"/>
      <c r="C3974" s="11" t="s">
        <v>3967</v>
      </c>
      <c r="D3974" s="44">
        <v>55</v>
      </c>
      <c r="E3974" s="44">
        <v>0</v>
      </c>
      <c r="F3974" s="48">
        <v>19</v>
      </c>
      <c r="G3974" s="48">
        <v>0</v>
      </c>
      <c r="H3974" s="44">
        <v>10</v>
      </c>
      <c r="I3974" s="44">
        <v>0</v>
      </c>
      <c r="J3974" s="44">
        <v>0</v>
      </c>
      <c r="K3974" s="48">
        <v>0</v>
      </c>
      <c r="L3974" s="49">
        <v>8998.9</v>
      </c>
      <c r="M3974" s="49">
        <v>0</v>
      </c>
      <c r="N3974" s="10">
        <v>2231.44</v>
      </c>
      <c r="O3974" s="10">
        <v>0</v>
      </c>
      <c r="P3974" s="10">
        <v>4430</v>
      </c>
      <c r="Q3974" s="10">
        <v>0</v>
      </c>
      <c r="R3974" s="10">
        <v>0</v>
      </c>
      <c r="S3974" s="10">
        <v>0</v>
      </c>
      <c r="T3974" s="50">
        <f t="shared" si="208"/>
        <v>749.9083333333333</v>
      </c>
      <c r="U3974" s="50">
        <f t="shared" si="207"/>
        <v>0</v>
      </c>
      <c r="V3974" s="50">
        <f t="shared" si="207"/>
        <v>185.95333333333335</v>
      </c>
      <c r="W3974" s="50">
        <f t="shared" si="207"/>
        <v>0</v>
      </c>
      <c r="X3974" s="50">
        <f t="shared" si="207"/>
        <v>369.16666666666669</v>
      </c>
      <c r="Y3974" s="50">
        <f t="shared" si="207"/>
        <v>0</v>
      </c>
      <c r="Z3974" s="50">
        <f t="shared" si="207"/>
        <v>0</v>
      </c>
      <c r="AA3974" s="50">
        <f t="shared" si="207"/>
        <v>0</v>
      </c>
      <c r="AB3974" s="50">
        <f t="shared" si="209"/>
        <v>1305.0283333333334</v>
      </c>
      <c r="AC3974" s="48" t="str">
        <f>VLOOKUP(ПРОДАЖИ!C:C,'ИЗ ОСНОВЫ НОМЕНКЛАТУР'!D:E,2,0)</f>
        <v>Реставрационные материалы</v>
      </c>
      <c r="AD3974" s="48" t="str">
        <f>VLOOKUP(C:C,'ИЗ ОСНОВЫ НОМЕНКЛАТУР'!D:F,3,0)</f>
        <v>Штрих мебельный</v>
      </c>
      <c r="AE3974" s="48" t="str">
        <f>VLOOKUP(C:C,'ИЗ ОСНОВЫ НОМЕНКЛАТУР'!D:H,5,0)</f>
        <v>C</v>
      </c>
    </row>
    <row r="3975" spans="1:31" ht="9.6" customHeight="1" x14ac:dyDescent="0.2">
      <c r="A3975" s="45" t="s">
        <v>3895</v>
      </c>
      <c r="B3975" s="11"/>
      <c r="C3975" s="11" t="s">
        <v>3968</v>
      </c>
      <c r="D3975" s="44">
        <v>9</v>
      </c>
      <c r="E3975" s="44">
        <v>0</v>
      </c>
      <c r="F3975" s="48">
        <v>11</v>
      </c>
      <c r="G3975" s="48">
        <v>0</v>
      </c>
      <c r="H3975" s="44">
        <v>0</v>
      </c>
      <c r="I3975" s="44">
        <v>0</v>
      </c>
      <c r="J3975" s="44">
        <v>0</v>
      </c>
      <c r="K3975" s="48">
        <v>0</v>
      </c>
      <c r="L3975" s="49">
        <v>348.48</v>
      </c>
      <c r="M3975" s="49">
        <v>0</v>
      </c>
      <c r="N3975" s="10">
        <v>425.92</v>
      </c>
      <c r="O3975" s="10">
        <v>0</v>
      </c>
      <c r="P3975" s="10">
        <v>0</v>
      </c>
      <c r="Q3975" s="10">
        <v>0</v>
      </c>
      <c r="R3975" s="10">
        <v>0</v>
      </c>
      <c r="S3975" s="10">
        <v>0</v>
      </c>
      <c r="T3975" s="50">
        <f t="shared" si="208"/>
        <v>29.040000000000003</v>
      </c>
      <c r="U3975" s="50">
        <f t="shared" si="207"/>
        <v>0</v>
      </c>
      <c r="V3975" s="50">
        <f t="shared" si="207"/>
        <v>35.493333333333332</v>
      </c>
      <c r="W3975" s="50">
        <f t="shared" si="207"/>
        <v>0</v>
      </c>
      <c r="X3975" s="50">
        <f t="shared" si="207"/>
        <v>0</v>
      </c>
      <c r="Y3975" s="50">
        <f t="shared" si="207"/>
        <v>0</v>
      </c>
      <c r="Z3975" s="50">
        <f t="shared" si="207"/>
        <v>0</v>
      </c>
      <c r="AA3975" s="50">
        <f t="shared" si="207"/>
        <v>0</v>
      </c>
      <c r="AB3975" s="50">
        <f t="shared" si="209"/>
        <v>64.533333333333331</v>
      </c>
      <c r="AC3975" s="48" t="str">
        <f>VLOOKUP(ПРОДАЖИ!C:C,'ИЗ ОСНОВЫ НОМЕНКЛАТУР'!D:E,2,0)</f>
        <v>Реставрационные материалы</v>
      </c>
      <c r="AD3975" s="48" t="str">
        <f>VLOOKUP(C:C,'ИЗ ОСНОВЫ НОМЕНКЛАТУР'!D:F,3,0)</f>
        <v>Штрих мебельный</v>
      </c>
      <c r="AE3975" s="48" t="str">
        <f>VLOOKUP(C:C,'ИЗ ОСНОВЫ НОМЕНКЛАТУР'!D:H,5,0)</f>
        <v>C</v>
      </c>
    </row>
    <row r="3976" spans="1:31" ht="9.6" customHeight="1" x14ac:dyDescent="0.2">
      <c r="A3976" s="45" t="s">
        <v>3895</v>
      </c>
      <c r="B3976" s="11"/>
      <c r="C3976" s="11" t="s">
        <v>3969</v>
      </c>
      <c r="D3976" s="44">
        <v>48</v>
      </c>
      <c r="E3976" s="44">
        <v>0</v>
      </c>
      <c r="F3976" s="48">
        <v>0</v>
      </c>
      <c r="G3976" s="48">
        <v>0</v>
      </c>
      <c r="H3976" s="44">
        <v>0</v>
      </c>
      <c r="I3976" s="44">
        <v>0</v>
      </c>
      <c r="J3976" s="44">
        <v>0</v>
      </c>
      <c r="K3976" s="48">
        <v>0</v>
      </c>
      <c r="L3976" s="49">
        <v>5493.92</v>
      </c>
      <c r="M3976" s="49">
        <v>0</v>
      </c>
      <c r="N3976" s="10">
        <v>0</v>
      </c>
      <c r="O3976" s="10">
        <v>0</v>
      </c>
      <c r="P3976" s="10">
        <v>0</v>
      </c>
      <c r="Q3976" s="10">
        <v>0</v>
      </c>
      <c r="R3976" s="10">
        <v>0</v>
      </c>
      <c r="S3976" s="10">
        <v>0</v>
      </c>
      <c r="T3976" s="50">
        <f t="shared" si="208"/>
        <v>457.82666666666665</v>
      </c>
      <c r="U3976" s="50">
        <f t="shared" si="207"/>
        <v>0</v>
      </c>
      <c r="V3976" s="50">
        <f t="shared" si="207"/>
        <v>0</v>
      </c>
      <c r="W3976" s="50">
        <f t="shared" si="207"/>
        <v>0</v>
      </c>
      <c r="X3976" s="50">
        <f t="shared" si="207"/>
        <v>0</v>
      </c>
      <c r="Y3976" s="50">
        <f t="shared" si="207"/>
        <v>0</v>
      </c>
      <c r="Z3976" s="50">
        <f t="shared" si="207"/>
        <v>0</v>
      </c>
      <c r="AA3976" s="50">
        <f t="shared" si="207"/>
        <v>0</v>
      </c>
      <c r="AB3976" s="50">
        <f t="shared" si="209"/>
        <v>457.82666666666665</v>
      </c>
      <c r="AC3976" s="48" t="str">
        <f>VLOOKUP(ПРОДАЖИ!C:C,'ИЗ ОСНОВЫ НОМЕНКЛАТУР'!D:E,2,0)</f>
        <v>Реставрационные материалы</v>
      </c>
      <c r="AD3976" s="48" t="str">
        <f>VLOOKUP(C:C,'ИЗ ОСНОВЫ НОМЕНКЛАТУР'!D:F,3,0)</f>
        <v>Штрих мебельный</v>
      </c>
      <c r="AE3976" s="48" t="str">
        <f>VLOOKUP(C:C,'ИЗ ОСНОВЫ НОМЕНКЛАТУР'!D:H,5,0)</f>
        <v>C</v>
      </c>
    </row>
    <row r="3977" spans="1:31" ht="9.6" customHeight="1" x14ac:dyDescent="0.2">
      <c r="A3977" s="45" t="s">
        <v>3895</v>
      </c>
      <c r="B3977" s="11"/>
      <c r="C3977" s="11" t="s">
        <v>3970</v>
      </c>
      <c r="D3977" s="44">
        <v>41</v>
      </c>
      <c r="E3977" s="44">
        <v>0</v>
      </c>
      <c r="F3977" s="48">
        <v>23</v>
      </c>
      <c r="G3977" s="48">
        <v>0</v>
      </c>
      <c r="H3977" s="44">
        <v>0</v>
      </c>
      <c r="I3977" s="44">
        <v>0</v>
      </c>
      <c r="J3977" s="44">
        <v>0</v>
      </c>
      <c r="K3977" s="48">
        <v>0</v>
      </c>
      <c r="L3977" s="49">
        <v>4937.22</v>
      </c>
      <c r="M3977" s="49">
        <v>0</v>
      </c>
      <c r="N3977" s="10">
        <v>2769.66</v>
      </c>
      <c r="O3977" s="10">
        <v>0</v>
      </c>
      <c r="P3977" s="10">
        <v>0</v>
      </c>
      <c r="Q3977" s="10">
        <v>0</v>
      </c>
      <c r="R3977" s="10">
        <v>0</v>
      </c>
      <c r="S3977" s="10">
        <v>0</v>
      </c>
      <c r="T3977" s="50">
        <f t="shared" si="208"/>
        <v>411.435</v>
      </c>
      <c r="U3977" s="50">
        <f t="shared" si="207"/>
        <v>0</v>
      </c>
      <c r="V3977" s="50">
        <f t="shared" si="207"/>
        <v>230.80499999999998</v>
      </c>
      <c r="W3977" s="50">
        <f t="shared" si="207"/>
        <v>0</v>
      </c>
      <c r="X3977" s="50">
        <f t="shared" si="207"/>
        <v>0</v>
      </c>
      <c r="Y3977" s="50">
        <f t="shared" si="207"/>
        <v>0</v>
      </c>
      <c r="Z3977" s="50">
        <f t="shared" si="207"/>
        <v>0</v>
      </c>
      <c r="AA3977" s="50">
        <f t="shared" si="207"/>
        <v>0</v>
      </c>
      <c r="AB3977" s="50">
        <f t="shared" si="209"/>
        <v>642.24</v>
      </c>
      <c r="AC3977" s="48" t="str">
        <f>VLOOKUP(ПРОДАЖИ!C:C,'ИЗ ОСНОВЫ НОМЕНКЛАТУР'!D:E,2,0)</f>
        <v>Реставрационные материалы</v>
      </c>
      <c r="AD3977" s="48" t="str">
        <f>VLOOKUP(C:C,'ИЗ ОСНОВЫ НОМЕНКЛАТУР'!D:F,3,0)</f>
        <v>Штрих мебельный</v>
      </c>
      <c r="AE3977" s="48" t="str">
        <f>VLOOKUP(C:C,'ИЗ ОСНОВЫ НОМЕНКЛАТУР'!D:H,5,0)</f>
        <v>C</v>
      </c>
    </row>
    <row r="3978" spans="1:31" ht="9.6" customHeight="1" x14ac:dyDescent="0.2">
      <c r="A3978" s="45" t="s">
        <v>3895</v>
      </c>
      <c r="B3978" s="11"/>
      <c r="C3978" s="11" t="s">
        <v>3971</v>
      </c>
      <c r="D3978" s="44">
        <v>0</v>
      </c>
      <c r="E3978" s="44">
        <v>0</v>
      </c>
      <c r="F3978" s="48">
        <v>5</v>
      </c>
      <c r="G3978" s="48">
        <v>0</v>
      </c>
      <c r="H3978" s="44">
        <v>0</v>
      </c>
      <c r="I3978" s="44">
        <v>0</v>
      </c>
      <c r="J3978" s="44">
        <v>0</v>
      </c>
      <c r="K3978" s="48">
        <v>0</v>
      </c>
      <c r="L3978" s="49">
        <v>0</v>
      </c>
      <c r="M3978" s="49">
        <v>0</v>
      </c>
      <c r="N3978" s="10">
        <v>193</v>
      </c>
      <c r="O3978" s="10">
        <v>0</v>
      </c>
      <c r="P3978" s="10">
        <v>0</v>
      </c>
      <c r="Q3978" s="10">
        <v>0</v>
      </c>
      <c r="R3978" s="10">
        <v>0</v>
      </c>
      <c r="S3978" s="10">
        <v>0</v>
      </c>
      <c r="T3978" s="50">
        <f t="shared" si="208"/>
        <v>0</v>
      </c>
      <c r="U3978" s="50">
        <f t="shared" si="207"/>
        <v>0</v>
      </c>
      <c r="V3978" s="50">
        <f t="shared" si="207"/>
        <v>16.083333333333332</v>
      </c>
      <c r="W3978" s="50">
        <f t="shared" si="207"/>
        <v>0</v>
      </c>
      <c r="X3978" s="50">
        <f t="shared" ref="X3978:AA4041" si="210">P3978/12</f>
        <v>0</v>
      </c>
      <c r="Y3978" s="50">
        <f t="shared" si="210"/>
        <v>0</v>
      </c>
      <c r="Z3978" s="50">
        <f t="shared" si="210"/>
        <v>0</v>
      </c>
      <c r="AA3978" s="50">
        <f t="shared" si="210"/>
        <v>0</v>
      </c>
      <c r="AB3978" s="50">
        <f t="shared" si="209"/>
        <v>16.083333333333332</v>
      </c>
      <c r="AC3978" s="48" t="str">
        <f>VLOOKUP(ПРОДАЖИ!C:C,'ИЗ ОСНОВЫ НОМЕНКЛАТУР'!D:E,2,0)</f>
        <v>Реставрационные материалы</v>
      </c>
      <c r="AD3978" s="48" t="str">
        <f>VLOOKUP(C:C,'ИЗ ОСНОВЫ НОМЕНКЛАТУР'!D:F,3,0)</f>
        <v>Штрих мебельный</v>
      </c>
      <c r="AE3978" s="48" t="str">
        <f>VLOOKUP(C:C,'ИЗ ОСНОВЫ НОМЕНКЛАТУР'!D:H,5,0)</f>
        <v>C</v>
      </c>
    </row>
    <row r="3979" spans="1:31" ht="9.6" customHeight="1" x14ac:dyDescent="0.2">
      <c r="A3979" s="45" t="s">
        <v>3895</v>
      </c>
      <c r="B3979" s="11"/>
      <c r="C3979" s="11" t="s">
        <v>3972</v>
      </c>
      <c r="D3979" s="44">
        <v>8</v>
      </c>
      <c r="E3979" s="44">
        <v>0</v>
      </c>
      <c r="F3979" s="48">
        <v>21</v>
      </c>
      <c r="G3979" s="48">
        <v>0</v>
      </c>
      <c r="H3979" s="44">
        <v>0</v>
      </c>
      <c r="I3979" s="44">
        <v>0</v>
      </c>
      <c r="J3979" s="44">
        <v>0</v>
      </c>
      <c r="K3979" s="48">
        <v>0</v>
      </c>
      <c r="L3979" s="49">
        <v>890.94</v>
      </c>
      <c r="M3979" s="49">
        <v>0</v>
      </c>
      <c r="N3979" s="10">
        <v>2631.92</v>
      </c>
      <c r="O3979" s="10">
        <v>0</v>
      </c>
      <c r="P3979" s="10">
        <v>0</v>
      </c>
      <c r="Q3979" s="10">
        <v>0</v>
      </c>
      <c r="R3979" s="10">
        <v>0</v>
      </c>
      <c r="S3979" s="10">
        <v>0</v>
      </c>
      <c r="T3979" s="50">
        <f t="shared" si="208"/>
        <v>74.245000000000005</v>
      </c>
      <c r="U3979" s="50">
        <f t="shared" si="208"/>
        <v>0</v>
      </c>
      <c r="V3979" s="50">
        <f t="shared" si="208"/>
        <v>219.32666666666668</v>
      </c>
      <c r="W3979" s="50">
        <f t="shared" si="208"/>
        <v>0</v>
      </c>
      <c r="X3979" s="50">
        <f t="shared" si="210"/>
        <v>0</v>
      </c>
      <c r="Y3979" s="50">
        <f t="shared" si="210"/>
        <v>0</v>
      </c>
      <c r="Z3979" s="50">
        <f t="shared" si="210"/>
        <v>0</v>
      </c>
      <c r="AA3979" s="50">
        <f t="shared" si="210"/>
        <v>0</v>
      </c>
      <c r="AB3979" s="50">
        <f t="shared" si="209"/>
        <v>293.57166666666672</v>
      </c>
      <c r="AC3979" s="48" t="str">
        <f>VLOOKUP(ПРОДАЖИ!C:C,'ИЗ ОСНОВЫ НОМЕНКЛАТУР'!D:E,2,0)</f>
        <v>Реставрационные материалы</v>
      </c>
      <c r="AD3979" s="48" t="str">
        <f>VLOOKUP(C:C,'ИЗ ОСНОВЫ НОМЕНКЛАТУР'!D:F,3,0)</f>
        <v>Штрих мебельный</v>
      </c>
      <c r="AE3979" s="48" t="str">
        <f>VLOOKUP(C:C,'ИЗ ОСНОВЫ НОМЕНКЛАТУР'!D:H,5,0)</f>
        <v>C</v>
      </c>
    </row>
    <row r="3980" spans="1:31" ht="9.6" customHeight="1" x14ac:dyDescent="0.2">
      <c r="A3980" s="45" t="s">
        <v>3895</v>
      </c>
      <c r="B3980" s="11"/>
      <c r="C3980" s="11" t="s">
        <v>3973</v>
      </c>
      <c r="D3980" s="44">
        <v>0</v>
      </c>
      <c r="E3980" s="44">
        <v>0</v>
      </c>
      <c r="F3980" s="48">
        <v>20</v>
      </c>
      <c r="G3980" s="48">
        <v>0</v>
      </c>
      <c r="H3980" s="44">
        <v>0</v>
      </c>
      <c r="I3980" s="44">
        <v>0</v>
      </c>
      <c r="J3980" s="44">
        <v>0</v>
      </c>
      <c r="K3980" s="48">
        <v>0</v>
      </c>
      <c r="L3980" s="49">
        <v>0</v>
      </c>
      <c r="M3980" s="49">
        <v>0</v>
      </c>
      <c r="N3980" s="10">
        <v>2337.7399999999998</v>
      </c>
      <c r="O3980" s="10">
        <v>0</v>
      </c>
      <c r="P3980" s="10">
        <v>0</v>
      </c>
      <c r="Q3980" s="10">
        <v>0</v>
      </c>
      <c r="R3980" s="10">
        <v>0</v>
      </c>
      <c r="S3980" s="10">
        <v>0</v>
      </c>
      <c r="T3980" s="50">
        <f t="shared" si="208"/>
        <v>0</v>
      </c>
      <c r="U3980" s="50">
        <f t="shared" si="208"/>
        <v>0</v>
      </c>
      <c r="V3980" s="50">
        <f t="shared" si="208"/>
        <v>194.81166666666664</v>
      </c>
      <c r="W3980" s="50">
        <f t="shared" si="208"/>
        <v>0</v>
      </c>
      <c r="X3980" s="50">
        <f t="shared" si="210"/>
        <v>0</v>
      </c>
      <c r="Y3980" s="50">
        <f t="shared" si="210"/>
        <v>0</v>
      </c>
      <c r="Z3980" s="50">
        <f t="shared" si="210"/>
        <v>0</v>
      </c>
      <c r="AA3980" s="50">
        <f t="shared" si="210"/>
        <v>0</v>
      </c>
      <c r="AB3980" s="50">
        <f t="shared" si="209"/>
        <v>194.81166666666664</v>
      </c>
      <c r="AC3980" s="48" t="str">
        <f>VLOOKUP(ПРОДАЖИ!C:C,'ИЗ ОСНОВЫ НОМЕНКЛАТУР'!D:E,2,0)</f>
        <v>Реставрационные материалы</v>
      </c>
      <c r="AD3980" s="48" t="str">
        <f>VLOOKUP(C:C,'ИЗ ОСНОВЫ НОМЕНКЛАТУР'!D:F,3,0)</f>
        <v>Штрих мебельный</v>
      </c>
      <c r="AE3980" s="48" t="str">
        <f>VLOOKUP(C:C,'ИЗ ОСНОВЫ НОМЕНКЛАТУР'!D:H,5,0)</f>
        <v>C</v>
      </c>
    </row>
    <row r="3981" spans="1:31" ht="9.6" customHeight="1" x14ac:dyDescent="0.2">
      <c r="A3981" s="45" t="s">
        <v>3895</v>
      </c>
      <c r="B3981" s="11"/>
      <c r="C3981" s="11" t="s">
        <v>3974</v>
      </c>
      <c r="D3981" s="44">
        <v>25</v>
      </c>
      <c r="E3981" s="44">
        <v>0</v>
      </c>
      <c r="F3981" s="48">
        <v>26</v>
      </c>
      <c r="G3981" s="48">
        <v>0</v>
      </c>
      <c r="H3981" s="44">
        <v>0</v>
      </c>
      <c r="I3981" s="44">
        <v>0</v>
      </c>
      <c r="J3981" s="44">
        <v>0</v>
      </c>
      <c r="K3981" s="48">
        <v>0</v>
      </c>
      <c r="L3981" s="49">
        <v>3355.05</v>
      </c>
      <c r="M3981" s="49">
        <v>0</v>
      </c>
      <c r="N3981" s="10">
        <v>3594.37</v>
      </c>
      <c r="O3981" s="10">
        <v>0</v>
      </c>
      <c r="P3981" s="10">
        <v>0</v>
      </c>
      <c r="Q3981" s="10">
        <v>0</v>
      </c>
      <c r="R3981" s="10">
        <v>0</v>
      </c>
      <c r="S3981" s="10">
        <v>0</v>
      </c>
      <c r="T3981" s="50">
        <f t="shared" si="208"/>
        <v>279.58750000000003</v>
      </c>
      <c r="U3981" s="50">
        <f t="shared" si="208"/>
        <v>0</v>
      </c>
      <c r="V3981" s="50">
        <f t="shared" si="208"/>
        <v>299.53083333333331</v>
      </c>
      <c r="W3981" s="50">
        <f t="shared" si="208"/>
        <v>0</v>
      </c>
      <c r="X3981" s="50">
        <f t="shared" si="210"/>
        <v>0</v>
      </c>
      <c r="Y3981" s="50">
        <f t="shared" si="210"/>
        <v>0</v>
      </c>
      <c r="Z3981" s="50">
        <f t="shared" si="210"/>
        <v>0</v>
      </c>
      <c r="AA3981" s="50">
        <f t="shared" si="210"/>
        <v>0</v>
      </c>
      <c r="AB3981" s="50">
        <f t="shared" si="209"/>
        <v>579.11833333333334</v>
      </c>
      <c r="AC3981" s="48" t="str">
        <f>VLOOKUP(ПРОДАЖИ!C:C,'ИЗ ОСНОВЫ НОМЕНКЛАТУР'!D:E,2,0)</f>
        <v>Реставрационные материалы</v>
      </c>
      <c r="AD3981" s="48" t="str">
        <f>VLOOKUP(C:C,'ИЗ ОСНОВЫ НОМЕНКЛАТУР'!D:F,3,0)</f>
        <v>Штрих мебельный</v>
      </c>
      <c r="AE3981" s="48" t="str">
        <f>VLOOKUP(C:C,'ИЗ ОСНОВЫ НОМЕНКЛАТУР'!D:H,5,0)</f>
        <v>C</v>
      </c>
    </row>
    <row r="3982" spans="1:31" ht="9.6" customHeight="1" x14ac:dyDescent="0.2">
      <c r="A3982" s="45" t="s">
        <v>3895</v>
      </c>
      <c r="B3982" s="11"/>
      <c r="C3982" s="11" t="s">
        <v>3975</v>
      </c>
      <c r="D3982" s="44">
        <v>62</v>
      </c>
      <c r="E3982" s="44">
        <v>0</v>
      </c>
      <c r="F3982" s="48">
        <v>4</v>
      </c>
      <c r="G3982" s="48">
        <v>0</v>
      </c>
      <c r="H3982" s="44">
        <v>0</v>
      </c>
      <c r="I3982" s="44">
        <v>0</v>
      </c>
      <c r="J3982" s="44">
        <v>0</v>
      </c>
      <c r="K3982" s="48">
        <v>0</v>
      </c>
      <c r="L3982" s="49">
        <v>7544.28</v>
      </c>
      <c r="M3982" s="49">
        <v>0</v>
      </c>
      <c r="N3982" s="10">
        <v>1481.54</v>
      </c>
      <c r="O3982" s="10">
        <v>0</v>
      </c>
      <c r="P3982" s="10">
        <v>0</v>
      </c>
      <c r="Q3982" s="10">
        <v>0</v>
      </c>
      <c r="R3982" s="10">
        <v>0</v>
      </c>
      <c r="S3982" s="10">
        <v>0</v>
      </c>
      <c r="T3982" s="50">
        <f t="shared" si="208"/>
        <v>628.68999999999994</v>
      </c>
      <c r="U3982" s="50">
        <f t="shared" si="208"/>
        <v>0</v>
      </c>
      <c r="V3982" s="50">
        <f t="shared" si="208"/>
        <v>123.46166666666666</v>
      </c>
      <c r="W3982" s="50">
        <f t="shared" si="208"/>
        <v>0</v>
      </c>
      <c r="X3982" s="50">
        <f t="shared" si="210"/>
        <v>0</v>
      </c>
      <c r="Y3982" s="50">
        <f t="shared" si="210"/>
        <v>0</v>
      </c>
      <c r="Z3982" s="50">
        <f t="shared" si="210"/>
        <v>0</v>
      </c>
      <c r="AA3982" s="50">
        <f t="shared" si="210"/>
        <v>0</v>
      </c>
      <c r="AB3982" s="50">
        <f t="shared" si="209"/>
        <v>752.15166666666664</v>
      </c>
      <c r="AC3982" s="48" t="str">
        <f>VLOOKUP(ПРОДАЖИ!C:C,'ИЗ ОСНОВЫ НОМЕНКЛАТУР'!D:E,2,0)</f>
        <v>Реставрационные материалы</v>
      </c>
      <c r="AD3982" s="48" t="str">
        <f>VLOOKUP(C:C,'ИЗ ОСНОВЫ НОМЕНКЛАТУР'!D:F,3,0)</f>
        <v>Штрих мебельный</v>
      </c>
      <c r="AE3982" s="48" t="str">
        <f>VLOOKUP(C:C,'ИЗ ОСНОВЫ НОМЕНКЛАТУР'!D:H,5,0)</f>
        <v>C</v>
      </c>
    </row>
    <row r="3983" spans="1:31" ht="9.6" customHeight="1" x14ac:dyDescent="0.2">
      <c r="A3983" s="45" t="s">
        <v>3895</v>
      </c>
      <c r="B3983" s="11"/>
      <c r="C3983" s="11" t="s">
        <v>3976</v>
      </c>
      <c r="D3983" s="44">
        <v>30</v>
      </c>
      <c r="E3983" s="44">
        <v>0</v>
      </c>
      <c r="F3983" s="48">
        <v>1</v>
      </c>
      <c r="G3983" s="48">
        <v>0</v>
      </c>
      <c r="H3983" s="44">
        <v>0</v>
      </c>
      <c r="I3983" s="44">
        <v>0</v>
      </c>
      <c r="J3983" s="44">
        <v>0</v>
      </c>
      <c r="K3983" s="48">
        <v>0</v>
      </c>
      <c r="L3983" s="49">
        <v>4118.7</v>
      </c>
      <c r="M3983" s="49">
        <v>0</v>
      </c>
      <c r="N3983" s="10">
        <v>375</v>
      </c>
      <c r="O3983" s="10">
        <v>0</v>
      </c>
      <c r="P3983" s="10">
        <v>0</v>
      </c>
      <c r="Q3983" s="10">
        <v>0</v>
      </c>
      <c r="R3983" s="10">
        <v>0</v>
      </c>
      <c r="S3983" s="10">
        <v>0</v>
      </c>
      <c r="T3983" s="50">
        <f t="shared" si="208"/>
        <v>343.22499999999997</v>
      </c>
      <c r="U3983" s="50">
        <f t="shared" si="208"/>
        <v>0</v>
      </c>
      <c r="V3983" s="50">
        <f t="shared" si="208"/>
        <v>31.25</v>
      </c>
      <c r="W3983" s="50">
        <f t="shared" si="208"/>
        <v>0</v>
      </c>
      <c r="X3983" s="50">
        <f t="shared" si="210"/>
        <v>0</v>
      </c>
      <c r="Y3983" s="50">
        <f t="shared" si="210"/>
        <v>0</v>
      </c>
      <c r="Z3983" s="50">
        <f t="shared" si="210"/>
        <v>0</v>
      </c>
      <c r="AA3983" s="50">
        <f t="shared" si="210"/>
        <v>0</v>
      </c>
      <c r="AB3983" s="50">
        <f t="shared" si="209"/>
        <v>374.47499999999997</v>
      </c>
      <c r="AC3983" s="48" t="str">
        <f>VLOOKUP(ПРОДАЖИ!C:C,'ИЗ ОСНОВЫ НОМЕНКЛАТУР'!D:E,2,0)</f>
        <v>Реставрационные материалы</v>
      </c>
      <c r="AD3983" s="48" t="str">
        <f>VLOOKUP(C:C,'ИЗ ОСНОВЫ НОМЕНКЛАТУР'!D:F,3,0)</f>
        <v>Штрих мебельный</v>
      </c>
      <c r="AE3983" s="48" t="str">
        <f>VLOOKUP(C:C,'ИЗ ОСНОВЫ НОМЕНКЛАТУР'!D:H,5,0)</f>
        <v>C</v>
      </c>
    </row>
    <row r="3984" spans="1:31" ht="9.6" customHeight="1" x14ac:dyDescent="0.2">
      <c r="A3984" s="45" t="s">
        <v>3895</v>
      </c>
      <c r="B3984" s="11"/>
      <c r="C3984" s="11" t="s">
        <v>3977</v>
      </c>
      <c r="D3984" s="44">
        <v>33</v>
      </c>
      <c r="E3984" s="44">
        <v>0</v>
      </c>
      <c r="F3984" s="48">
        <v>2</v>
      </c>
      <c r="G3984" s="48">
        <v>0</v>
      </c>
      <c r="H3984" s="44">
        <v>0</v>
      </c>
      <c r="I3984" s="44">
        <v>0</v>
      </c>
      <c r="J3984" s="44">
        <v>0</v>
      </c>
      <c r="K3984" s="48">
        <v>0</v>
      </c>
      <c r="L3984" s="49">
        <v>4484.17</v>
      </c>
      <c r="M3984" s="49">
        <v>0</v>
      </c>
      <c r="N3984" s="10">
        <v>750</v>
      </c>
      <c r="O3984" s="10">
        <v>0</v>
      </c>
      <c r="P3984" s="10">
        <v>0</v>
      </c>
      <c r="Q3984" s="10">
        <v>0</v>
      </c>
      <c r="R3984" s="10">
        <v>0</v>
      </c>
      <c r="S3984" s="10">
        <v>0</v>
      </c>
      <c r="T3984" s="50">
        <f t="shared" si="208"/>
        <v>373.68083333333334</v>
      </c>
      <c r="U3984" s="50">
        <f t="shared" si="208"/>
        <v>0</v>
      </c>
      <c r="V3984" s="50">
        <f t="shared" si="208"/>
        <v>62.5</v>
      </c>
      <c r="W3984" s="50">
        <f t="shared" si="208"/>
        <v>0</v>
      </c>
      <c r="X3984" s="50">
        <f t="shared" si="210"/>
        <v>0</v>
      </c>
      <c r="Y3984" s="50">
        <f t="shared" si="210"/>
        <v>0</v>
      </c>
      <c r="Z3984" s="50">
        <f t="shared" si="210"/>
        <v>0</v>
      </c>
      <c r="AA3984" s="50">
        <f t="shared" si="210"/>
        <v>0</v>
      </c>
      <c r="AB3984" s="50">
        <f t="shared" si="209"/>
        <v>436.18083333333334</v>
      </c>
      <c r="AC3984" s="48" t="str">
        <f>VLOOKUP(ПРОДАЖИ!C:C,'ИЗ ОСНОВЫ НОМЕНКЛАТУР'!D:E,2,0)</f>
        <v>Реставрационные материалы</v>
      </c>
      <c r="AD3984" s="48" t="str">
        <f>VLOOKUP(C:C,'ИЗ ОСНОВЫ НОМЕНКЛАТУР'!D:F,3,0)</f>
        <v>Штрих мебельный</v>
      </c>
      <c r="AE3984" s="48" t="str">
        <f>VLOOKUP(C:C,'ИЗ ОСНОВЫ НОМЕНКЛАТУР'!D:H,5,0)</f>
        <v>C</v>
      </c>
    </row>
    <row r="3985" spans="1:31" ht="9.6" customHeight="1" x14ac:dyDescent="0.2">
      <c r="A3985" s="45" t="s">
        <v>3895</v>
      </c>
      <c r="B3985" s="11"/>
      <c r="C3985" s="11" t="s">
        <v>3978</v>
      </c>
      <c r="D3985" s="44">
        <v>42</v>
      </c>
      <c r="E3985" s="44">
        <v>0</v>
      </c>
      <c r="F3985" s="48">
        <v>0</v>
      </c>
      <c r="G3985" s="48">
        <v>0</v>
      </c>
      <c r="H3985" s="44">
        <v>0</v>
      </c>
      <c r="I3985" s="44">
        <v>0</v>
      </c>
      <c r="J3985" s="44">
        <v>0</v>
      </c>
      <c r="K3985" s="48">
        <v>0</v>
      </c>
      <c r="L3985" s="49">
        <v>6864.38</v>
      </c>
      <c r="M3985" s="49">
        <v>0</v>
      </c>
      <c r="N3985" s="10">
        <v>0</v>
      </c>
      <c r="O3985" s="10">
        <v>0</v>
      </c>
      <c r="P3985" s="10">
        <v>0</v>
      </c>
      <c r="Q3985" s="10">
        <v>0</v>
      </c>
      <c r="R3985" s="10">
        <v>0</v>
      </c>
      <c r="S3985" s="10">
        <v>0</v>
      </c>
      <c r="T3985" s="50">
        <f t="shared" si="208"/>
        <v>572.03166666666664</v>
      </c>
      <c r="U3985" s="50">
        <f t="shared" si="208"/>
        <v>0</v>
      </c>
      <c r="V3985" s="50">
        <f t="shared" si="208"/>
        <v>0</v>
      </c>
      <c r="W3985" s="50">
        <f t="shared" si="208"/>
        <v>0</v>
      </c>
      <c r="X3985" s="50">
        <f t="shared" si="210"/>
        <v>0</v>
      </c>
      <c r="Y3985" s="50">
        <f t="shared" si="210"/>
        <v>0</v>
      </c>
      <c r="Z3985" s="50">
        <f t="shared" si="210"/>
        <v>0</v>
      </c>
      <c r="AA3985" s="50">
        <f t="shared" si="210"/>
        <v>0</v>
      </c>
      <c r="AB3985" s="50">
        <f t="shared" si="209"/>
        <v>572.03166666666664</v>
      </c>
      <c r="AC3985" s="48" t="str">
        <f>VLOOKUP(ПРОДАЖИ!C:C,'ИЗ ОСНОВЫ НОМЕНКЛАТУР'!D:E,2,0)</f>
        <v>Реставрационные материалы</v>
      </c>
      <c r="AD3985" s="48" t="str">
        <f>VLOOKUP(C:C,'ИЗ ОСНОВЫ НОМЕНКЛАТУР'!D:F,3,0)</f>
        <v>Штрих мебельный</v>
      </c>
      <c r="AE3985" s="48" t="str">
        <f>VLOOKUP(C:C,'ИЗ ОСНОВЫ НОМЕНКЛАТУР'!D:H,5,0)</f>
        <v>C</v>
      </c>
    </row>
    <row r="3986" spans="1:31" ht="9.6" customHeight="1" x14ac:dyDescent="0.2">
      <c r="A3986" s="45" t="s">
        <v>3895</v>
      </c>
      <c r="B3986" s="11"/>
      <c r="C3986" s="11" t="s">
        <v>3979</v>
      </c>
      <c r="D3986" s="44">
        <v>61</v>
      </c>
      <c r="E3986" s="44">
        <v>0</v>
      </c>
      <c r="F3986" s="48">
        <v>0</v>
      </c>
      <c r="G3986" s="48">
        <v>0</v>
      </c>
      <c r="H3986" s="44">
        <v>0</v>
      </c>
      <c r="I3986" s="44">
        <v>0</v>
      </c>
      <c r="J3986" s="44">
        <v>0</v>
      </c>
      <c r="K3986" s="48">
        <v>0</v>
      </c>
      <c r="L3986" s="49">
        <v>9467.51</v>
      </c>
      <c r="M3986" s="49">
        <v>0</v>
      </c>
      <c r="N3986" s="10">
        <v>0</v>
      </c>
      <c r="O3986" s="10">
        <v>0</v>
      </c>
      <c r="P3986" s="10">
        <v>0</v>
      </c>
      <c r="Q3986" s="10">
        <v>0</v>
      </c>
      <c r="R3986" s="10">
        <v>0</v>
      </c>
      <c r="S3986" s="10">
        <v>0</v>
      </c>
      <c r="T3986" s="50">
        <f t="shared" si="208"/>
        <v>788.95916666666665</v>
      </c>
      <c r="U3986" s="50">
        <f t="shared" si="208"/>
        <v>0</v>
      </c>
      <c r="V3986" s="50">
        <f t="shared" si="208"/>
        <v>0</v>
      </c>
      <c r="W3986" s="50">
        <f t="shared" si="208"/>
        <v>0</v>
      </c>
      <c r="X3986" s="50">
        <f t="shared" si="210"/>
        <v>0</v>
      </c>
      <c r="Y3986" s="50">
        <f t="shared" si="210"/>
        <v>0</v>
      </c>
      <c r="Z3986" s="50">
        <f t="shared" si="210"/>
        <v>0</v>
      </c>
      <c r="AA3986" s="50">
        <f t="shared" si="210"/>
        <v>0</v>
      </c>
      <c r="AB3986" s="50">
        <f t="shared" si="209"/>
        <v>788.95916666666665</v>
      </c>
      <c r="AC3986" s="48" t="str">
        <f>VLOOKUP(ПРОДАЖИ!C:C,'ИЗ ОСНОВЫ НОМЕНКЛАТУР'!D:E,2,0)</f>
        <v>Реставрационные материалы</v>
      </c>
      <c r="AD3986" s="48" t="str">
        <f>VLOOKUP(C:C,'ИЗ ОСНОВЫ НОМЕНКЛАТУР'!D:F,3,0)</f>
        <v>Штрих мебельный</v>
      </c>
      <c r="AE3986" s="48" t="str">
        <f>VLOOKUP(C:C,'ИЗ ОСНОВЫ НОМЕНКЛАТУР'!D:H,5,0)</f>
        <v>C</v>
      </c>
    </row>
    <row r="3987" spans="1:31" ht="9.6" customHeight="1" x14ac:dyDescent="0.2">
      <c r="A3987" s="45" t="s">
        <v>3895</v>
      </c>
      <c r="B3987" s="11"/>
      <c r="C3987" s="11" t="s">
        <v>3980</v>
      </c>
      <c r="D3987" s="44">
        <v>56</v>
      </c>
      <c r="E3987" s="44">
        <v>0</v>
      </c>
      <c r="F3987" s="48">
        <v>4</v>
      </c>
      <c r="G3987" s="48">
        <v>0</v>
      </c>
      <c r="H3987" s="44">
        <v>0</v>
      </c>
      <c r="I3987" s="44">
        <v>0</v>
      </c>
      <c r="J3987" s="44">
        <v>0</v>
      </c>
      <c r="K3987" s="48">
        <v>0</v>
      </c>
      <c r="L3987" s="49">
        <v>9099.15</v>
      </c>
      <c r="M3987" s="49">
        <v>0</v>
      </c>
      <c r="N3987" s="10">
        <v>470.16</v>
      </c>
      <c r="O3987" s="10">
        <v>0</v>
      </c>
      <c r="P3987" s="10">
        <v>0</v>
      </c>
      <c r="Q3987" s="10">
        <v>0</v>
      </c>
      <c r="R3987" s="10">
        <v>0</v>
      </c>
      <c r="S3987" s="10">
        <v>0</v>
      </c>
      <c r="T3987" s="50">
        <f t="shared" si="208"/>
        <v>758.26249999999993</v>
      </c>
      <c r="U3987" s="50">
        <f t="shared" si="208"/>
        <v>0</v>
      </c>
      <c r="V3987" s="50">
        <f t="shared" si="208"/>
        <v>39.18</v>
      </c>
      <c r="W3987" s="50">
        <f t="shared" si="208"/>
        <v>0</v>
      </c>
      <c r="X3987" s="50">
        <f t="shared" si="210"/>
        <v>0</v>
      </c>
      <c r="Y3987" s="50">
        <f t="shared" si="210"/>
        <v>0</v>
      </c>
      <c r="Z3987" s="50">
        <f t="shared" si="210"/>
        <v>0</v>
      </c>
      <c r="AA3987" s="50">
        <f t="shared" si="210"/>
        <v>0</v>
      </c>
      <c r="AB3987" s="50">
        <f t="shared" si="209"/>
        <v>797.44249999999988</v>
      </c>
      <c r="AC3987" s="48" t="str">
        <f>VLOOKUP(ПРОДАЖИ!C:C,'ИЗ ОСНОВЫ НОМЕНКЛАТУР'!D:E,2,0)</f>
        <v>Реставрационные материалы</v>
      </c>
      <c r="AD3987" s="48" t="str">
        <f>VLOOKUP(C:C,'ИЗ ОСНОВЫ НОМЕНКЛАТУР'!D:F,3,0)</f>
        <v>Штрих мебельный</v>
      </c>
      <c r="AE3987" s="48" t="str">
        <f>VLOOKUP(C:C,'ИЗ ОСНОВЫ НОМЕНКЛАТУР'!D:H,5,0)</f>
        <v>C</v>
      </c>
    </row>
    <row r="3988" spans="1:31" ht="9.6" customHeight="1" x14ac:dyDescent="0.2">
      <c r="A3988" s="45" t="s">
        <v>3895</v>
      </c>
      <c r="B3988" s="11"/>
      <c r="C3988" s="11" t="s">
        <v>3981</v>
      </c>
      <c r="D3988" s="44">
        <v>24</v>
      </c>
      <c r="E3988" s="44">
        <v>0</v>
      </c>
      <c r="F3988" s="48">
        <v>3</v>
      </c>
      <c r="G3988" s="48">
        <v>0</v>
      </c>
      <c r="H3988" s="44">
        <v>0</v>
      </c>
      <c r="I3988" s="44">
        <v>0</v>
      </c>
      <c r="J3988" s="44">
        <v>0</v>
      </c>
      <c r="K3988" s="48">
        <v>0</v>
      </c>
      <c r="L3988" s="49">
        <v>4081.44</v>
      </c>
      <c r="M3988" s="49">
        <v>0</v>
      </c>
      <c r="N3988" s="10">
        <v>1114.52</v>
      </c>
      <c r="O3988" s="10">
        <v>0</v>
      </c>
      <c r="P3988" s="10">
        <v>0</v>
      </c>
      <c r="Q3988" s="10">
        <v>0</v>
      </c>
      <c r="R3988" s="10">
        <v>0</v>
      </c>
      <c r="S3988" s="10">
        <v>0</v>
      </c>
      <c r="T3988" s="50">
        <f t="shared" si="208"/>
        <v>340.12</v>
      </c>
      <c r="U3988" s="50">
        <f t="shared" si="208"/>
        <v>0</v>
      </c>
      <c r="V3988" s="50">
        <f t="shared" si="208"/>
        <v>92.876666666666665</v>
      </c>
      <c r="W3988" s="50">
        <f t="shared" si="208"/>
        <v>0</v>
      </c>
      <c r="X3988" s="50">
        <f t="shared" si="210"/>
        <v>0</v>
      </c>
      <c r="Y3988" s="50">
        <f t="shared" si="210"/>
        <v>0</v>
      </c>
      <c r="Z3988" s="50">
        <f t="shared" si="210"/>
        <v>0</v>
      </c>
      <c r="AA3988" s="50">
        <f t="shared" si="210"/>
        <v>0</v>
      </c>
      <c r="AB3988" s="50">
        <f t="shared" si="209"/>
        <v>432.99666666666667</v>
      </c>
      <c r="AC3988" s="48" t="str">
        <f>VLOOKUP(ПРОДАЖИ!C:C,'ИЗ ОСНОВЫ НОМЕНКЛАТУР'!D:E,2,0)</f>
        <v>Реставрационные материалы</v>
      </c>
      <c r="AD3988" s="48" t="str">
        <f>VLOOKUP(C:C,'ИЗ ОСНОВЫ НОМЕНКЛАТУР'!D:F,3,0)</f>
        <v>Штрих мебельный</v>
      </c>
      <c r="AE3988" s="48" t="str">
        <f>VLOOKUP(C:C,'ИЗ ОСНОВЫ НОМЕНКЛАТУР'!D:H,5,0)</f>
        <v>C</v>
      </c>
    </row>
    <row r="3989" spans="1:31" ht="9.6" customHeight="1" x14ac:dyDescent="0.2">
      <c r="A3989" s="45" t="s">
        <v>3895</v>
      </c>
      <c r="B3989" s="11"/>
      <c r="C3989" s="11" t="s">
        <v>3982</v>
      </c>
      <c r="D3989" s="44">
        <v>10</v>
      </c>
      <c r="E3989" s="44">
        <v>0</v>
      </c>
      <c r="F3989" s="48">
        <v>2</v>
      </c>
      <c r="G3989" s="48">
        <v>0</v>
      </c>
      <c r="H3989" s="44">
        <v>0</v>
      </c>
      <c r="I3989" s="44">
        <v>0</v>
      </c>
      <c r="J3989" s="44">
        <v>0</v>
      </c>
      <c r="K3989" s="48">
        <v>0</v>
      </c>
      <c r="L3989" s="49">
        <v>2711.7</v>
      </c>
      <c r="M3989" s="49">
        <v>0</v>
      </c>
      <c r="N3989" s="10">
        <v>619.29</v>
      </c>
      <c r="O3989" s="10">
        <v>0</v>
      </c>
      <c r="P3989" s="10">
        <v>0</v>
      </c>
      <c r="Q3989" s="10">
        <v>0</v>
      </c>
      <c r="R3989" s="10">
        <v>0</v>
      </c>
      <c r="S3989" s="10">
        <v>0</v>
      </c>
      <c r="T3989" s="50">
        <f t="shared" si="208"/>
        <v>225.97499999999999</v>
      </c>
      <c r="U3989" s="50">
        <f t="shared" si="208"/>
        <v>0</v>
      </c>
      <c r="V3989" s="50">
        <f t="shared" si="208"/>
        <v>51.607499999999995</v>
      </c>
      <c r="W3989" s="50">
        <f t="shared" si="208"/>
        <v>0</v>
      </c>
      <c r="X3989" s="50">
        <f t="shared" si="210"/>
        <v>0</v>
      </c>
      <c r="Y3989" s="50">
        <f t="shared" si="210"/>
        <v>0</v>
      </c>
      <c r="Z3989" s="50">
        <f t="shared" si="210"/>
        <v>0</v>
      </c>
      <c r="AA3989" s="50">
        <f t="shared" si="210"/>
        <v>0</v>
      </c>
      <c r="AB3989" s="50">
        <f t="shared" si="209"/>
        <v>277.58249999999998</v>
      </c>
      <c r="AC3989" s="48" t="str">
        <f>VLOOKUP(ПРОДАЖИ!C:C,'ИЗ ОСНОВЫ НОМЕНКЛАТУР'!D:E,2,0)</f>
        <v>Реставрационные материалы</v>
      </c>
      <c r="AD3989" s="48" t="str">
        <f>VLOOKUP(C:C,'ИЗ ОСНОВЫ НОМЕНКЛАТУР'!D:F,3,0)</f>
        <v>Штрих мебельный</v>
      </c>
      <c r="AE3989" s="48" t="str">
        <f>VLOOKUP(C:C,'ИЗ ОСНОВЫ НОМЕНКЛАТУР'!D:H,5,0)</f>
        <v>C</v>
      </c>
    </row>
    <row r="3990" spans="1:31" ht="9.6" customHeight="1" x14ac:dyDescent="0.2">
      <c r="A3990" s="45" t="s">
        <v>3895</v>
      </c>
      <c r="B3990" s="11"/>
      <c r="C3990" s="11" t="s">
        <v>3983</v>
      </c>
      <c r="D3990" s="44">
        <v>51</v>
      </c>
      <c r="E3990" s="44">
        <v>0</v>
      </c>
      <c r="F3990" s="48">
        <v>6</v>
      </c>
      <c r="G3990" s="48">
        <v>0</v>
      </c>
      <c r="H3990" s="44">
        <v>0</v>
      </c>
      <c r="I3990" s="44">
        <v>0</v>
      </c>
      <c r="J3990" s="44">
        <v>0</v>
      </c>
      <c r="K3990" s="48">
        <v>0</v>
      </c>
      <c r="L3990" s="49">
        <v>8190.6</v>
      </c>
      <c r="M3990" s="49">
        <v>0</v>
      </c>
      <c r="N3990" s="10">
        <v>1468.49</v>
      </c>
      <c r="O3990" s="10">
        <v>0</v>
      </c>
      <c r="P3990" s="10">
        <v>0</v>
      </c>
      <c r="Q3990" s="10">
        <v>0</v>
      </c>
      <c r="R3990" s="10">
        <v>0</v>
      </c>
      <c r="S3990" s="10">
        <v>0</v>
      </c>
      <c r="T3990" s="50">
        <f t="shared" si="208"/>
        <v>682.55000000000007</v>
      </c>
      <c r="U3990" s="50">
        <f t="shared" si="208"/>
        <v>0</v>
      </c>
      <c r="V3990" s="50">
        <f t="shared" si="208"/>
        <v>122.37416666666667</v>
      </c>
      <c r="W3990" s="50">
        <f t="shared" si="208"/>
        <v>0</v>
      </c>
      <c r="X3990" s="50">
        <f t="shared" si="210"/>
        <v>0</v>
      </c>
      <c r="Y3990" s="50">
        <f t="shared" si="210"/>
        <v>0</v>
      </c>
      <c r="Z3990" s="50">
        <f t="shared" si="210"/>
        <v>0</v>
      </c>
      <c r="AA3990" s="50">
        <f t="shared" si="210"/>
        <v>0</v>
      </c>
      <c r="AB3990" s="50">
        <f t="shared" si="209"/>
        <v>804.92416666666668</v>
      </c>
      <c r="AC3990" s="48" t="str">
        <f>VLOOKUP(ПРОДАЖИ!C:C,'ИЗ ОСНОВЫ НОМЕНКЛАТУР'!D:E,2,0)</f>
        <v>Реставрационные материалы</v>
      </c>
      <c r="AD3990" s="48" t="str">
        <f>VLOOKUP(C:C,'ИЗ ОСНОВЫ НОМЕНКЛАТУР'!D:F,3,0)</f>
        <v>Штрих мебельный</v>
      </c>
      <c r="AE3990" s="48" t="str">
        <f>VLOOKUP(C:C,'ИЗ ОСНОВЫ НОМЕНКЛАТУР'!D:H,5,0)</f>
        <v>C</v>
      </c>
    </row>
    <row r="3991" spans="1:31" ht="9.6" customHeight="1" x14ac:dyDescent="0.2">
      <c r="A3991" s="45" t="s">
        <v>3895</v>
      </c>
      <c r="B3991" s="11"/>
      <c r="C3991" s="11" t="s">
        <v>3984</v>
      </c>
      <c r="D3991" s="44">
        <v>10</v>
      </c>
      <c r="E3991" s="44">
        <v>0</v>
      </c>
      <c r="F3991" s="48">
        <v>0</v>
      </c>
      <c r="G3991" s="48">
        <v>0</v>
      </c>
      <c r="H3991" s="44">
        <v>0</v>
      </c>
      <c r="I3991" s="44">
        <v>0</v>
      </c>
      <c r="J3991" s="44">
        <v>0</v>
      </c>
      <c r="K3991" s="48">
        <v>0</v>
      </c>
      <c r="L3991" s="49">
        <v>3397.1</v>
      </c>
      <c r="M3991" s="49">
        <v>0</v>
      </c>
      <c r="N3991" s="10">
        <v>0</v>
      </c>
      <c r="O3991" s="10">
        <v>0</v>
      </c>
      <c r="P3991" s="10">
        <v>0</v>
      </c>
      <c r="Q3991" s="10">
        <v>0</v>
      </c>
      <c r="R3991" s="10">
        <v>0</v>
      </c>
      <c r="S3991" s="10">
        <v>0</v>
      </c>
      <c r="T3991" s="50">
        <f t="shared" si="208"/>
        <v>283.09166666666664</v>
      </c>
      <c r="U3991" s="50">
        <f t="shared" si="208"/>
        <v>0</v>
      </c>
      <c r="V3991" s="50">
        <f t="shared" si="208"/>
        <v>0</v>
      </c>
      <c r="W3991" s="50">
        <f t="shared" si="208"/>
        <v>0</v>
      </c>
      <c r="X3991" s="50">
        <f t="shared" si="210"/>
        <v>0</v>
      </c>
      <c r="Y3991" s="50">
        <f t="shared" si="210"/>
        <v>0</v>
      </c>
      <c r="Z3991" s="50">
        <f t="shared" si="210"/>
        <v>0</v>
      </c>
      <c r="AA3991" s="50">
        <f t="shared" si="210"/>
        <v>0</v>
      </c>
      <c r="AB3991" s="50">
        <f t="shared" si="209"/>
        <v>283.09166666666664</v>
      </c>
      <c r="AC3991" s="48" t="str">
        <f>VLOOKUP(ПРОДАЖИ!C:C,'ИЗ ОСНОВЫ НОМЕНКЛАТУР'!D:E,2,0)</f>
        <v>Реставрационные материалы</v>
      </c>
      <c r="AD3991" s="48" t="str">
        <f>VLOOKUP(C:C,'ИЗ ОСНОВЫ НОМЕНКЛАТУР'!D:F,3,0)</f>
        <v>Штрих мебельный</v>
      </c>
      <c r="AE3991" s="48" t="str">
        <f>VLOOKUP(C:C,'ИЗ ОСНОВЫ НОМЕНКЛАТУР'!D:H,5,0)</f>
        <v>C</v>
      </c>
    </row>
    <row r="3992" spans="1:31" ht="9.6" customHeight="1" x14ac:dyDescent="0.2">
      <c r="A3992" s="45" t="s">
        <v>3895</v>
      </c>
      <c r="B3992" s="11"/>
      <c r="C3992" s="11" t="s">
        <v>3985</v>
      </c>
      <c r="D3992" s="44">
        <v>61</v>
      </c>
      <c r="E3992" s="44">
        <v>0</v>
      </c>
      <c r="F3992" s="48">
        <v>8</v>
      </c>
      <c r="G3992" s="48">
        <v>0</v>
      </c>
      <c r="H3992" s="44">
        <v>0</v>
      </c>
      <c r="I3992" s="44">
        <v>0</v>
      </c>
      <c r="J3992" s="44">
        <v>0</v>
      </c>
      <c r="K3992" s="48">
        <v>0</v>
      </c>
      <c r="L3992" s="49">
        <v>8490.7800000000007</v>
      </c>
      <c r="M3992" s="49">
        <v>0</v>
      </c>
      <c r="N3992" s="10">
        <v>2942.28</v>
      </c>
      <c r="O3992" s="10">
        <v>0</v>
      </c>
      <c r="P3992" s="10">
        <v>0</v>
      </c>
      <c r="Q3992" s="10">
        <v>0</v>
      </c>
      <c r="R3992" s="10">
        <v>0</v>
      </c>
      <c r="S3992" s="10">
        <v>0</v>
      </c>
      <c r="T3992" s="50">
        <f t="shared" si="208"/>
        <v>707.56500000000005</v>
      </c>
      <c r="U3992" s="50">
        <f t="shared" si="208"/>
        <v>0</v>
      </c>
      <c r="V3992" s="50">
        <f t="shared" si="208"/>
        <v>245.19000000000003</v>
      </c>
      <c r="W3992" s="50">
        <f t="shared" si="208"/>
        <v>0</v>
      </c>
      <c r="X3992" s="50">
        <f t="shared" si="210"/>
        <v>0</v>
      </c>
      <c r="Y3992" s="50">
        <f t="shared" si="210"/>
        <v>0</v>
      </c>
      <c r="Z3992" s="50">
        <f t="shared" si="210"/>
        <v>0</v>
      </c>
      <c r="AA3992" s="50">
        <f t="shared" si="210"/>
        <v>0</v>
      </c>
      <c r="AB3992" s="50">
        <f t="shared" si="209"/>
        <v>952.75500000000011</v>
      </c>
      <c r="AC3992" s="48" t="str">
        <f>VLOOKUP(ПРОДАЖИ!C:C,'ИЗ ОСНОВЫ НОМЕНКЛАТУР'!D:E,2,0)</f>
        <v>Реставрационные материалы</v>
      </c>
      <c r="AD3992" s="48" t="str">
        <f>VLOOKUP(C:C,'ИЗ ОСНОВЫ НОМЕНКЛАТУР'!D:F,3,0)</f>
        <v>Штрих мебельный</v>
      </c>
      <c r="AE3992" s="48" t="str">
        <f>VLOOKUP(C:C,'ИЗ ОСНОВЫ НОМЕНКЛАТУР'!D:H,5,0)</f>
        <v>C</v>
      </c>
    </row>
    <row r="3993" spans="1:31" ht="9.6" customHeight="1" x14ac:dyDescent="0.2">
      <c r="A3993" s="45" t="s">
        <v>3895</v>
      </c>
      <c r="B3993" s="11"/>
      <c r="C3993" s="11" t="s">
        <v>3986</v>
      </c>
      <c r="D3993" s="44">
        <v>0</v>
      </c>
      <c r="E3993" s="44">
        <v>0</v>
      </c>
      <c r="F3993" s="48">
        <v>13</v>
      </c>
      <c r="G3993" s="48">
        <v>0</v>
      </c>
      <c r="H3993" s="44">
        <v>0</v>
      </c>
      <c r="I3993" s="44">
        <v>0</v>
      </c>
      <c r="J3993" s="44">
        <v>0</v>
      </c>
      <c r="K3993" s="48">
        <v>0</v>
      </c>
      <c r="L3993" s="49">
        <v>0</v>
      </c>
      <c r="M3993" s="49">
        <v>0</v>
      </c>
      <c r="N3993" s="10">
        <v>4416.2299999999996</v>
      </c>
      <c r="O3993" s="10">
        <v>0</v>
      </c>
      <c r="P3993" s="10">
        <v>0</v>
      </c>
      <c r="Q3993" s="10">
        <v>0</v>
      </c>
      <c r="R3993" s="10">
        <v>0</v>
      </c>
      <c r="S3993" s="10">
        <v>0</v>
      </c>
      <c r="T3993" s="50">
        <f t="shared" si="208"/>
        <v>0</v>
      </c>
      <c r="U3993" s="50">
        <f t="shared" si="208"/>
        <v>0</v>
      </c>
      <c r="V3993" s="50">
        <f t="shared" si="208"/>
        <v>368.01916666666665</v>
      </c>
      <c r="W3993" s="50">
        <f t="shared" si="208"/>
        <v>0</v>
      </c>
      <c r="X3993" s="50">
        <f t="shared" si="210"/>
        <v>0</v>
      </c>
      <c r="Y3993" s="50">
        <f t="shared" si="210"/>
        <v>0</v>
      </c>
      <c r="Z3993" s="50">
        <f t="shared" si="210"/>
        <v>0</v>
      </c>
      <c r="AA3993" s="50">
        <f t="shared" si="210"/>
        <v>0</v>
      </c>
      <c r="AB3993" s="50">
        <f t="shared" si="209"/>
        <v>368.01916666666665</v>
      </c>
      <c r="AC3993" s="48" t="str">
        <f>VLOOKUP(ПРОДАЖИ!C:C,'ИЗ ОСНОВЫ НОМЕНКЛАТУР'!D:E,2,0)</f>
        <v>Реставрационные материалы</v>
      </c>
      <c r="AD3993" s="48" t="str">
        <f>VLOOKUP(C:C,'ИЗ ОСНОВЫ НОМЕНКЛАТУР'!D:F,3,0)</f>
        <v>Штрих мебельный</v>
      </c>
      <c r="AE3993" s="48" t="str">
        <f>VLOOKUP(C:C,'ИЗ ОСНОВЫ НОМЕНКЛАТУР'!D:H,5,0)</f>
        <v>C</v>
      </c>
    </row>
    <row r="3994" spans="1:31" ht="9.6" customHeight="1" x14ac:dyDescent="0.2">
      <c r="A3994" s="45" t="s">
        <v>3895</v>
      </c>
      <c r="B3994" s="11"/>
      <c r="C3994" s="11" t="s">
        <v>3987</v>
      </c>
      <c r="D3994" s="44">
        <v>76</v>
      </c>
      <c r="E3994" s="44">
        <v>0</v>
      </c>
      <c r="F3994" s="48">
        <v>6</v>
      </c>
      <c r="G3994" s="48">
        <v>0</v>
      </c>
      <c r="H3994" s="44">
        <v>0</v>
      </c>
      <c r="I3994" s="44">
        <v>0</v>
      </c>
      <c r="J3994" s="44">
        <v>0</v>
      </c>
      <c r="K3994" s="48">
        <v>0</v>
      </c>
      <c r="L3994" s="49">
        <v>12781.48</v>
      </c>
      <c r="M3994" s="49">
        <v>0</v>
      </c>
      <c r="N3994" s="10">
        <v>2057.9</v>
      </c>
      <c r="O3994" s="10">
        <v>0</v>
      </c>
      <c r="P3994" s="10">
        <v>0</v>
      </c>
      <c r="Q3994" s="10">
        <v>0</v>
      </c>
      <c r="R3994" s="10">
        <v>0</v>
      </c>
      <c r="S3994" s="10">
        <v>0</v>
      </c>
      <c r="T3994" s="50">
        <f t="shared" si="208"/>
        <v>1065.1233333333332</v>
      </c>
      <c r="U3994" s="50">
        <f t="shared" si="208"/>
        <v>0</v>
      </c>
      <c r="V3994" s="50">
        <f t="shared" si="208"/>
        <v>171.49166666666667</v>
      </c>
      <c r="W3994" s="50">
        <f t="shared" si="208"/>
        <v>0</v>
      </c>
      <c r="X3994" s="50">
        <f t="shared" si="210"/>
        <v>0</v>
      </c>
      <c r="Y3994" s="50">
        <f t="shared" si="210"/>
        <v>0</v>
      </c>
      <c r="Z3994" s="50">
        <f t="shared" si="210"/>
        <v>0</v>
      </c>
      <c r="AA3994" s="50">
        <f t="shared" si="210"/>
        <v>0</v>
      </c>
      <c r="AB3994" s="50">
        <f t="shared" si="209"/>
        <v>1236.6149999999998</v>
      </c>
      <c r="AC3994" s="48" t="str">
        <f>VLOOKUP(ПРОДАЖИ!C:C,'ИЗ ОСНОВЫ НОМЕНКЛАТУР'!D:E,2,0)</f>
        <v>Реставрационные материалы</v>
      </c>
      <c r="AD3994" s="48" t="str">
        <f>VLOOKUP(C:C,'ИЗ ОСНОВЫ НОМЕНКЛАТУР'!D:F,3,0)</f>
        <v>Штрих мебельный</v>
      </c>
      <c r="AE3994" s="48" t="str">
        <f>VLOOKUP(C:C,'ИЗ ОСНОВЫ НОМЕНКЛАТУР'!D:H,5,0)</f>
        <v>C</v>
      </c>
    </row>
    <row r="3995" spans="1:31" ht="9.6" customHeight="1" x14ac:dyDescent="0.2">
      <c r="A3995" s="45" t="s">
        <v>3895</v>
      </c>
      <c r="B3995" s="11"/>
      <c r="C3995" s="11" t="s">
        <v>3988</v>
      </c>
      <c r="D3995" s="44">
        <v>0</v>
      </c>
      <c r="E3995" s="44">
        <v>0</v>
      </c>
      <c r="F3995" s="48">
        <v>23</v>
      </c>
      <c r="G3995" s="48">
        <v>0</v>
      </c>
      <c r="H3995" s="44">
        <v>0</v>
      </c>
      <c r="I3995" s="44">
        <v>0</v>
      </c>
      <c r="J3995" s="44">
        <v>0</v>
      </c>
      <c r="K3995" s="48">
        <v>0</v>
      </c>
      <c r="L3995" s="49">
        <v>0</v>
      </c>
      <c r="M3995" s="49">
        <v>0</v>
      </c>
      <c r="N3995" s="10">
        <v>7783.49</v>
      </c>
      <c r="O3995" s="10">
        <v>0</v>
      </c>
      <c r="P3995" s="10">
        <v>0</v>
      </c>
      <c r="Q3995" s="10">
        <v>0</v>
      </c>
      <c r="R3995" s="10">
        <v>0</v>
      </c>
      <c r="S3995" s="10">
        <v>0</v>
      </c>
      <c r="T3995" s="50">
        <f t="shared" si="208"/>
        <v>0</v>
      </c>
      <c r="U3995" s="50">
        <f t="shared" si="208"/>
        <v>0</v>
      </c>
      <c r="V3995" s="50">
        <f t="shared" si="208"/>
        <v>648.62416666666661</v>
      </c>
      <c r="W3995" s="50">
        <f t="shared" si="208"/>
        <v>0</v>
      </c>
      <c r="X3995" s="50">
        <f t="shared" si="210"/>
        <v>0</v>
      </c>
      <c r="Y3995" s="50">
        <f t="shared" si="210"/>
        <v>0</v>
      </c>
      <c r="Z3995" s="50">
        <f t="shared" si="210"/>
        <v>0</v>
      </c>
      <c r="AA3995" s="50">
        <f t="shared" si="210"/>
        <v>0</v>
      </c>
      <c r="AB3995" s="50">
        <f t="shared" si="209"/>
        <v>648.62416666666661</v>
      </c>
      <c r="AC3995" s="48" t="str">
        <f>VLOOKUP(ПРОДАЖИ!C:C,'ИЗ ОСНОВЫ НОМЕНКЛАТУР'!D:E,2,0)</f>
        <v>Реставрационные материалы</v>
      </c>
      <c r="AD3995" s="48" t="str">
        <f>VLOOKUP(C:C,'ИЗ ОСНОВЫ НОМЕНКЛАТУР'!D:F,3,0)</f>
        <v>Штрих мебельный</v>
      </c>
      <c r="AE3995" s="48" t="str">
        <f>VLOOKUP(C:C,'ИЗ ОСНОВЫ НОМЕНКЛАТУР'!D:H,5,0)</f>
        <v>C</v>
      </c>
    </row>
    <row r="3996" spans="1:31" ht="9.6" customHeight="1" x14ac:dyDescent="0.2">
      <c r="A3996" s="45" t="s">
        <v>3895</v>
      </c>
      <c r="B3996" s="11"/>
      <c r="C3996" s="11" t="s">
        <v>3989</v>
      </c>
      <c r="D3996" s="44">
        <v>38</v>
      </c>
      <c r="E3996" s="44">
        <v>0</v>
      </c>
      <c r="F3996" s="48">
        <v>1</v>
      </c>
      <c r="G3996" s="48">
        <v>0</v>
      </c>
      <c r="H3996" s="44">
        <v>0</v>
      </c>
      <c r="I3996" s="44">
        <v>0</v>
      </c>
      <c r="J3996" s="44">
        <v>0</v>
      </c>
      <c r="K3996" s="48">
        <v>0</v>
      </c>
      <c r="L3996" s="49">
        <v>12908.98</v>
      </c>
      <c r="M3996" s="49">
        <v>0</v>
      </c>
      <c r="N3996" s="10">
        <v>272.14999999999998</v>
      </c>
      <c r="O3996" s="10">
        <v>0</v>
      </c>
      <c r="P3996" s="10">
        <v>0</v>
      </c>
      <c r="Q3996" s="10">
        <v>0</v>
      </c>
      <c r="R3996" s="10">
        <v>0</v>
      </c>
      <c r="S3996" s="10">
        <v>0</v>
      </c>
      <c r="T3996" s="50">
        <f t="shared" si="208"/>
        <v>1075.7483333333332</v>
      </c>
      <c r="U3996" s="50">
        <f t="shared" si="208"/>
        <v>0</v>
      </c>
      <c r="V3996" s="50">
        <f t="shared" si="208"/>
        <v>22.679166666666664</v>
      </c>
      <c r="W3996" s="50">
        <f t="shared" si="208"/>
        <v>0</v>
      </c>
      <c r="X3996" s="50">
        <f t="shared" si="210"/>
        <v>0</v>
      </c>
      <c r="Y3996" s="50">
        <f t="shared" si="210"/>
        <v>0</v>
      </c>
      <c r="Z3996" s="50">
        <f t="shared" si="210"/>
        <v>0</v>
      </c>
      <c r="AA3996" s="50">
        <f t="shared" si="210"/>
        <v>0</v>
      </c>
      <c r="AB3996" s="50">
        <f t="shared" si="209"/>
        <v>1098.4274999999998</v>
      </c>
      <c r="AC3996" s="48" t="str">
        <f>VLOOKUP(ПРОДАЖИ!C:C,'ИЗ ОСНОВЫ НОМЕНКЛАТУР'!D:E,2,0)</f>
        <v>Реставрационные материалы</v>
      </c>
      <c r="AD3996" s="48" t="str">
        <f>VLOOKUP(C:C,'ИЗ ОСНОВЫ НОМЕНКЛАТУР'!D:F,3,0)</f>
        <v>Штрих мебельный</v>
      </c>
      <c r="AE3996" s="48" t="str">
        <f>VLOOKUP(C:C,'ИЗ ОСНОВЫ НОМЕНКЛАТУР'!D:H,5,0)</f>
        <v>C</v>
      </c>
    </row>
    <row r="3997" spans="1:31" ht="9.6" customHeight="1" x14ac:dyDescent="0.2">
      <c r="A3997" s="45" t="s">
        <v>3895</v>
      </c>
      <c r="B3997" s="11"/>
      <c r="C3997" s="11" t="s">
        <v>3990</v>
      </c>
      <c r="D3997" s="44">
        <v>46</v>
      </c>
      <c r="E3997" s="44">
        <v>0</v>
      </c>
      <c r="F3997" s="48">
        <v>0</v>
      </c>
      <c r="G3997" s="48">
        <v>0</v>
      </c>
      <c r="H3997" s="44">
        <v>0</v>
      </c>
      <c r="I3997" s="44">
        <v>0</v>
      </c>
      <c r="J3997" s="44">
        <v>0</v>
      </c>
      <c r="K3997" s="48">
        <v>0</v>
      </c>
      <c r="L3997" s="49">
        <v>16203.18</v>
      </c>
      <c r="M3997" s="49">
        <v>0</v>
      </c>
      <c r="N3997" s="10">
        <v>0</v>
      </c>
      <c r="O3997" s="10">
        <v>0</v>
      </c>
      <c r="P3997" s="10">
        <v>0</v>
      </c>
      <c r="Q3997" s="10">
        <v>0</v>
      </c>
      <c r="R3997" s="10">
        <v>0</v>
      </c>
      <c r="S3997" s="10">
        <v>0</v>
      </c>
      <c r="T3997" s="50">
        <f t="shared" si="208"/>
        <v>1350.2650000000001</v>
      </c>
      <c r="U3997" s="50">
        <f t="shared" si="208"/>
        <v>0</v>
      </c>
      <c r="V3997" s="50">
        <f t="shared" si="208"/>
        <v>0</v>
      </c>
      <c r="W3997" s="50">
        <f t="shared" si="208"/>
        <v>0</v>
      </c>
      <c r="X3997" s="50">
        <f t="shared" si="210"/>
        <v>0</v>
      </c>
      <c r="Y3997" s="50">
        <f t="shared" si="210"/>
        <v>0</v>
      </c>
      <c r="Z3997" s="50">
        <f t="shared" si="210"/>
        <v>0</v>
      </c>
      <c r="AA3997" s="50">
        <f t="shared" si="210"/>
        <v>0</v>
      </c>
      <c r="AB3997" s="50">
        <f t="shared" si="209"/>
        <v>1350.2650000000001</v>
      </c>
      <c r="AC3997" s="48" t="str">
        <f>VLOOKUP(ПРОДАЖИ!C:C,'ИЗ ОСНОВЫ НОМЕНКЛАТУР'!D:E,2,0)</f>
        <v>Реставрационные материалы</v>
      </c>
      <c r="AD3997" s="48" t="str">
        <f>VLOOKUP(C:C,'ИЗ ОСНОВЫ НОМЕНКЛАТУР'!D:F,3,0)</f>
        <v>Штрих мебельный</v>
      </c>
      <c r="AE3997" s="48" t="str">
        <f>VLOOKUP(C:C,'ИЗ ОСНОВЫ НОМЕНКЛАТУР'!D:H,5,0)</f>
        <v>C</v>
      </c>
    </row>
    <row r="3998" spans="1:31" ht="9.6" customHeight="1" x14ac:dyDescent="0.2">
      <c r="A3998" s="45" t="s">
        <v>3895</v>
      </c>
      <c r="B3998" s="46" t="s">
        <v>3991</v>
      </c>
      <c r="C3998" s="46"/>
      <c r="D3998" s="44">
        <v>0</v>
      </c>
      <c r="E3998" s="44">
        <v>0</v>
      </c>
      <c r="F3998" s="48">
        <v>0</v>
      </c>
      <c r="G3998" s="48">
        <v>0</v>
      </c>
      <c r="H3998" s="44">
        <v>0</v>
      </c>
      <c r="I3998" s="44">
        <v>0</v>
      </c>
      <c r="J3998" s="44">
        <v>0</v>
      </c>
      <c r="K3998" s="48">
        <v>0</v>
      </c>
      <c r="L3998" s="49">
        <v>0</v>
      </c>
      <c r="M3998" s="49">
        <v>0</v>
      </c>
      <c r="N3998" s="10">
        <v>0</v>
      </c>
      <c r="O3998" s="10">
        <v>0</v>
      </c>
      <c r="P3998" s="10">
        <v>0</v>
      </c>
      <c r="Q3998" s="10">
        <v>0</v>
      </c>
      <c r="R3998" s="10">
        <v>0</v>
      </c>
      <c r="S3998" s="10">
        <v>0</v>
      </c>
      <c r="T3998" s="50">
        <f t="shared" si="208"/>
        <v>0</v>
      </c>
      <c r="U3998" s="50">
        <f t="shared" si="208"/>
        <v>0</v>
      </c>
      <c r="V3998" s="50">
        <f t="shared" si="208"/>
        <v>0</v>
      </c>
      <c r="W3998" s="50">
        <f t="shared" si="208"/>
        <v>0</v>
      </c>
      <c r="X3998" s="50">
        <f t="shared" si="210"/>
        <v>0</v>
      </c>
      <c r="Y3998" s="50">
        <f t="shared" si="210"/>
        <v>0</v>
      </c>
      <c r="Z3998" s="50">
        <f t="shared" si="210"/>
        <v>0</v>
      </c>
      <c r="AA3998" s="50">
        <f t="shared" si="210"/>
        <v>0</v>
      </c>
      <c r="AB3998" s="50">
        <f t="shared" si="209"/>
        <v>0</v>
      </c>
      <c r="AC3998" s="48" t="e">
        <f>VLOOKUP(ПРОДАЖИ!C:C,'ИЗ ОСНОВЫ НОМЕНКЛАТУР'!D:E,2,0)</f>
        <v>#N/A</v>
      </c>
      <c r="AD3998" s="48" t="e">
        <f>VLOOKUP(C:C,'ИЗ ОСНОВЫ НОМЕНКЛАТУР'!D:F,3,0)</f>
        <v>#N/A</v>
      </c>
      <c r="AE3998" s="48" t="e">
        <f>VLOOKUP(C:C,'ИЗ ОСНОВЫ НОМЕНКЛАТУР'!D:H,5,0)</f>
        <v>#N/A</v>
      </c>
    </row>
    <row r="3999" spans="1:31" ht="9.6" customHeight="1" x14ac:dyDescent="0.2">
      <c r="A3999" s="45" t="s">
        <v>3895</v>
      </c>
      <c r="B3999" s="11"/>
      <c r="C3999" s="11" t="s">
        <v>3992</v>
      </c>
      <c r="D3999" s="44">
        <v>108</v>
      </c>
      <c r="E3999" s="44">
        <v>0</v>
      </c>
      <c r="F3999" s="48">
        <v>19</v>
      </c>
      <c r="G3999" s="48">
        <v>0</v>
      </c>
      <c r="H3999" s="44">
        <v>0</v>
      </c>
      <c r="I3999" s="44">
        <v>0</v>
      </c>
      <c r="J3999" s="44">
        <v>0</v>
      </c>
      <c r="K3999" s="48">
        <v>0</v>
      </c>
      <c r="L3999" s="49">
        <v>317889.88</v>
      </c>
      <c r="M3999" s="49">
        <v>0</v>
      </c>
      <c r="N3999" s="10">
        <v>59095.25</v>
      </c>
      <c r="O3999" s="10">
        <v>0</v>
      </c>
      <c r="P3999" s="10">
        <v>0</v>
      </c>
      <c r="Q3999" s="10">
        <v>0</v>
      </c>
      <c r="R3999" s="10">
        <v>0</v>
      </c>
      <c r="S3999" s="10">
        <v>0</v>
      </c>
      <c r="T3999" s="50">
        <f t="shared" si="208"/>
        <v>26490.823333333334</v>
      </c>
      <c r="U3999" s="50">
        <f t="shared" si="208"/>
        <v>0</v>
      </c>
      <c r="V3999" s="50">
        <f t="shared" si="208"/>
        <v>4924.604166666667</v>
      </c>
      <c r="W3999" s="50">
        <f t="shared" si="208"/>
        <v>0</v>
      </c>
      <c r="X3999" s="50">
        <f t="shared" si="210"/>
        <v>0</v>
      </c>
      <c r="Y3999" s="50">
        <f t="shared" si="210"/>
        <v>0</v>
      </c>
      <c r="Z3999" s="50">
        <f t="shared" si="210"/>
        <v>0</v>
      </c>
      <c r="AA3999" s="50">
        <f t="shared" si="210"/>
        <v>0</v>
      </c>
      <c r="AB3999" s="50">
        <f t="shared" si="209"/>
        <v>31415.427500000002</v>
      </c>
      <c r="AC3999" s="48" t="str">
        <f>VLOOKUP(ПРОДАЖИ!C:C,'ИЗ ОСНОВЫ НОМЕНКЛАТУР'!D:E,2,0)</f>
        <v>Реставрационные материалы</v>
      </c>
      <c r="AD3999" s="48" t="str">
        <f>VLOOKUP(C:C,'ИЗ ОСНОВЫ НОМЕНКЛАТУР'!D:F,3,0)</f>
        <v>Лакокрасочный товар</v>
      </c>
      <c r="AE3999" s="48" t="str">
        <f>VLOOKUP(C:C,'ИЗ ОСНОВЫ НОМЕНКЛАТУР'!D:H,5,0)</f>
        <v>C</v>
      </c>
    </row>
    <row r="4000" spans="1:31" ht="9.6" customHeight="1" x14ac:dyDescent="0.2">
      <c r="A4000" s="45" t="s">
        <v>3895</v>
      </c>
      <c r="B4000" s="11"/>
      <c r="C4000" s="11" t="s">
        <v>3993</v>
      </c>
      <c r="D4000" s="44">
        <v>482</v>
      </c>
      <c r="E4000" s="44">
        <v>0</v>
      </c>
      <c r="F4000" s="48">
        <v>69</v>
      </c>
      <c r="G4000" s="48">
        <v>0</v>
      </c>
      <c r="H4000" s="44">
        <v>0</v>
      </c>
      <c r="I4000" s="44">
        <v>0</v>
      </c>
      <c r="J4000" s="44">
        <v>0</v>
      </c>
      <c r="K4000" s="48">
        <v>0</v>
      </c>
      <c r="L4000" s="49">
        <v>295616.87</v>
      </c>
      <c r="M4000" s="49">
        <v>0</v>
      </c>
      <c r="N4000" s="10">
        <v>40180.01</v>
      </c>
      <c r="O4000" s="10">
        <v>0</v>
      </c>
      <c r="P4000" s="10">
        <v>0</v>
      </c>
      <c r="Q4000" s="10">
        <v>0</v>
      </c>
      <c r="R4000" s="10">
        <v>0</v>
      </c>
      <c r="S4000" s="10">
        <v>0</v>
      </c>
      <c r="T4000" s="50">
        <f t="shared" si="208"/>
        <v>24634.739166666666</v>
      </c>
      <c r="U4000" s="50">
        <f t="shared" si="208"/>
        <v>0</v>
      </c>
      <c r="V4000" s="50">
        <f t="shared" si="208"/>
        <v>3348.334166666667</v>
      </c>
      <c r="W4000" s="50">
        <f t="shared" si="208"/>
        <v>0</v>
      </c>
      <c r="X4000" s="50">
        <f t="shared" si="210"/>
        <v>0</v>
      </c>
      <c r="Y4000" s="50">
        <f t="shared" si="210"/>
        <v>0</v>
      </c>
      <c r="Z4000" s="50">
        <f t="shared" si="210"/>
        <v>0</v>
      </c>
      <c r="AA4000" s="50">
        <f t="shared" si="210"/>
        <v>0</v>
      </c>
      <c r="AB4000" s="50">
        <f t="shared" si="209"/>
        <v>27983.073333333334</v>
      </c>
      <c r="AC4000" s="48" t="str">
        <f>VLOOKUP(ПРОДАЖИ!C:C,'ИЗ ОСНОВЫ НОМЕНКЛАТУР'!D:E,2,0)</f>
        <v>Реставрационные материалы</v>
      </c>
      <c r="AD4000" s="48" t="str">
        <f>VLOOKUP(C:C,'ИЗ ОСНОВЫ НОМЕНКЛАТУР'!D:F,3,0)</f>
        <v>Лакокрасочный товар</v>
      </c>
      <c r="AE4000" s="48" t="str">
        <f>VLOOKUP(C:C,'ИЗ ОСНОВЫ НОМЕНКЛАТУР'!D:H,5,0)</f>
        <v>B</v>
      </c>
    </row>
    <row r="4001" spans="1:31" ht="9.6" customHeight="1" x14ac:dyDescent="0.2">
      <c r="A4001" s="45" t="s">
        <v>3895</v>
      </c>
      <c r="B4001" s="11"/>
      <c r="C4001" s="11" t="s">
        <v>3994</v>
      </c>
      <c r="D4001" s="44">
        <v>57</v>
      </c>
      <c r="E4001" s="44">
        <v>0</v>
      </c>
      <c r="F4001" s="48">
        <v>3</v>
      </c>
      <c r="G4001" s="48">
        <v>0</v>
      </c>
      <c r="H4001" s="44">
        <v>0</v>
      </c>
      <c r="I4001" s="44">
        <v>0</v>
      </c>
      <c r="J4001" s="44">
        <v>0</v>
      </c>
      <c r="K4001" s="48">
        <v>0</v>
      </c>
      <c r="L4001" s="49">
        <v>186341.64</v>
      </c>
      <c r="M4001" s="49">
        <v>0</v>
      </c>
      <c r="N4001" s="10">
        <v>11400</v>
      </c>
      <c r="O4001" s="10">
        <v>0</v>
      </c>
      <c r="P4001" s="10">
        <v>0</v>
      </c>
      <c r="Q4001" s="10">
        <v>0</v>
      </c>
      <c r="R4001" s="10">
        <v>0</v>
      </c>
      <c r="S4001" s="10">
        <v>0</v>
      </c>
      <c r="T4001" s="50">
        <f t="shared" si="208"/>
        <v>15528.470000000001</v>
      </c>
      <c r="U4001" s="50">
        <f t="shared" si="208"/>
        <v>0</v>
      </c>
      <c r="V4001" s="50">
        <f t="shared" si="208"/>
        <v>950</v>
      </c>
      <c r="W4001" s="50">
        <f t="shared" si="208"/>
        <v>0</v>
      </c>
      <c r="X4001" s="50">
        <f t="shared" si="210"/>
        <v>0</v>
      </c>
      <c r="Y4001" s="50">
        <f t="shared" si="210"/>
        <v>0</v>
      </c>
      <c r="Z4001" s="50">
        <f t="shared" si="210"/>
        <v>0</v>
      </c>
      <c r="AA4001" s="50">
        <f t="shared" si="210"/>
        <v>0</v>
      </c>
      <c r="AB4001" s="50">
        <f t="shared" si="209"/>
        <v>16478.47</v>
      </c>
      <c r="AC4001" s="48" t="str">
        <f>VLOOKUP(ПРОДАЖИ!C:C,'ИЗ ОСНОВЫ НОМЕНКЛАТУР'!D:E,2,0)</f>
        <v>Реставрационные материалы</v>
      </c>
      <c r="AD4001" s="48" t="str">
        <f>VLOOKUP(C:C,'ИЗ ОСНОВЫ НОМЕНКЛАТУР'!D:F,3,0)</f>
        <v>Лакокрасочный товар</v>
      </c>
      <c r="AE4001" s="48" t="str">
        <f>VLOOKUP(C:C,'ИЗ ОСНОВЫ НОМЕНКЛАТУР'!D:H,5,0)</f>
        <v>C</v>
      </c>
    </row>
    <row r="4002" spans="1:31" ht="9.6" customHeight="1" x14ac:dyDescent="0.2">
      <c r="A4002" s="45" t="s">
        <v>3895</v>
      </c>
      <c r="B4002" s="11"/>
      <c r="C4002" s="11" t="s">
        <v>3995</v>
      </c>
      <c r="D4002" s="44">
        <v>7</v>
      </c>
      <c r="E4002" s="44">
        <v>0</v>
      </c>
      <c r="F4002" s="48">
        <v>0</v>
      </c>
      <c r="G4002" s="48">
        <v>0</v>
      </c>
      <c r="H4002" s="44">
        <v>0</v>
      </c>
      <c r="I4002" s="44">
        <v>0</v>
      </c>
      <c r="J4002" s="44">
        <v>0</v>
      </c>
      <c r="K4002" s="48">
        <v>0</v>
      </c>
      <c r="L4002" s="49">
        <v>73500</v>
      </c>
      <c r="M4002" s="49">
        <v>0</v>
      </c>
      <c r="N4002" s="10">
        <v>0</v>
      </c>
      <c r="O4002" s="10">
        <v>0</v>
      </c>
      <c r="P4002" s="10">
        <v>0</v>
      </c>
      <c r="Q4002" s="10">
        <v>0</v>
      </c>
      <c r="R4002" s="10">
        <v>0</v>
      </c>
      <c r="S4002" s="10">
        <v>0</v>
      </c>
      <c r="T4002" s="50">
        <f t="shared" si="208"/>
        <v>6125</v>
      </c>
      <c r="U4002" s="50">
        <f t="shared" si="208"/>
        <v>0</v>
      </c>
      <c r="V4002" s="50">
        <f t="shared" si="208"/>
        <v>0</v>
      </c>
      <c r="W4002" s="50">
        <f t="shared" si="208"/>
        <v>0</v>
      </c>
      <c r="X4002" s="50">
        <f t="shared" si="210"/>
        <v>0</v>
      </c>
      <c r="Y4002" s="50">
        <f t="shared" si="210"/>
        <v>0</v>
      </c>
      <c r="Z4002" s="50">
        <f t="shared" si="210"/>
        <v>0</v>
      </c>
      <c r="AA4002" s="50">
        <f t="shared" si="210"/>
        <v>0</v>
      </c>
      <c r="AB4002" s="50">
        <f t="shared" si="209"/>
        <v>6125</v>
      </c>
      <c r="AC4002" s="48" t="str">
        <f>VLOOKUP(ПРОДАЖИ!C:C,'ИЗ ОСНОВЫ НОМЕНКЛАТУР'!D:E,2,0)</f>
        <v>Реставрационные материалы</v>
      </c>
      <c r="AD4002" s="48" t="str">
        <f>VLOOKUP(C:C,'ИЗ ОСНОВЫ НОМЕНКЛАТУР'!D:F,3,0)</f>
        <v>Лакокрасочный товар</v>
      </c>
      <c r="AE4002" s="48" t="str">
        <f>VLOOKUP(C:C,'ИЗ ОСНОВЫ НОМЕНКЛАТУР'!D:H,5,0)</f>
        <v>C</v>
      </c>
    </row>
    <row r="4003" spans="1:31" ht="9.6" customHeight="1" x14ac:dyDescent="0.2">
      <c r="A4003" s="45" t="s">
        <v>3895</v>
      </c>
      <c r="B4003" s="11"/>
      <c r="C4003" s="11" t="s">
        <v>3996</v>
      </c>
      <c r="D4003" s="44">
        <v>1</v>
      </c>
      <c r="E4003" s="44">
        <v>0</v>
      </c>
      <c r="F4003" s="48">
        <v>0</v>
      </c>
      <c r="G4003" s="48">
        <v>0</v>
      </c>
      <c r="H4003" s="44">
        <v>0</v>
      </c>
      <c r="I4003" s="44">
        <v>0</v>
      </c>
      <c r="J4003" s="44">
        <v>0</v>
      </c>
      <c r="K4003" s="48">
        <v>0</v>
      </c>
      <c r="L4003" s="49">
        <v>3251.79</v>
      </c>
      <c r="M4003" s="49">
        <v>0</v>
      </c>
      <c r="N4003" s="10">
        <v>0</v>
      </c>
      <c r="O4003" s="10">
        <v>0</v>
      </c>
      <c r="P4003" s="10">
        <v>0</v>
      </c>
      <c r="Q4003" s="10">
        <v>0</v>
      </c>
      <c r="R4003" s="10">
        <v>0</v>
      </c>
      <c r="S4003" s="10">
        <v>0</v>
      </c>
      <c r="T4003" s="50">
        <f t="shared" si="208"/>
        <v>270.98250000000002</v>
      </c>
      <c r="U4003" s="50">
        <f t="shared" si="208"/>
        <v>0</v>
      </c>
      <c r="V4003" s="50">
        <f t="shared" si="208"/>
        <v>0</v>
      </c>
      <c r="W4003" s="50">
        <f t="shared" si="208"/>
        <v>0</v>
      </c>
      <c r="X4003" s="50">
        <f t="shared" si="210"/>
        <v>0</v>
      </c>
      <c r="Y4003" s="50">
        <f t="shared" si="210"/>
        <v>0</v>
      </c>
      <c r="Z4003" s="50">
        <f t="shared" si="210"/>
        <v>0</v>
      </c>
      <c r="AA4003" s="50">
        <f t="shared" si="210"/>
        <v>0</v>
      </c>
      <c r="AB4003" s="50">
        <f t="shared" si="209"/>
        <v>270.98250000000002</v>
      </c>
      <c r="AC4003" s="48" t="str">
        <f>VLOOKUP(ПРОДАЖИ!C:C,'ИЗ ОСНОВЫ НОМЕНКЛАТУР'!D:E,2,0)</f>
        <v>Реставрационные материалы</v>
      </c>
      <c r="AD4003" s="48" t="str">
        <f>VLOOKUP(C:C,'ИЗ ОСНОВЫ НОМЕНКЛАТУР'!D:F,3,0)</f>
        <v>Лакокрасочный товар</v>
      </c>
      <c r="AE4003" s="48" t="str">
        <f>VLOOKUP(C:C,'ИЗ ОСНОВЫ НОМЕНКЛАТУР'!D:H,5,0)</f>
        <v>C</v>
      </c>
    </row>
    <row r="4004" spans="1:31" ht="9.6" customHeight="1" x14ac:dyDescent="0.2">
      <c r="A4004" s="45" t="s">
        <v>3895</v>
      </c>
      <c r="B4004" s="46" t="s">
        <v>3997</v>
      </c>
      <c r="C4004" s="46"/>
      <c r="D4004" s="44">
        <v>0</v>
      </c>
      <c r="E4004" s="44">
        <v>0</v>
      </c>
      <c r="F4004" s="48">
        <v>0</v>
      </c>
      <c r="G4004" s="48">
        <v>0</v>
      </c>
      <c r="H4004" s="44">
        <v>0</v>
      </c>
      <c r="I4004" s="44">
        <v>0</v>
      </c>
      <c r="J4004" s="44">
        <v>0</v>
      </c>
      <c r="K4004" s="48">
        <v>0</v>
      </c>
      <c r="L4004" s="49">
        <v>0</v>
      </c>
      <c r="M4004" s="49">
        <v>0</v>
      </c>
      <c r="N4004" s="10">
        <v>0</v>
      </c>
      <c r="O4004" s="10">
        <v>0</v>
      </c>
      <c r="P4004" s="10">
        <v>0</v>
      </c>
      <c r="Q4004" s="10">
        <v>0</v>
      </c>
      <c r="R4004" s="10">
        <v>0</v>
      </c>
      <c r="S4004" s="10">
        <v>0</v>
      </c>
      <c r="T4004" s="50">
        <f t="shared" si="208"/>
        <v>0</v>
      </c>
      <c r="U4004" s="50">
        <f t="shared" si="208"/>
        <v>0</v>
      </c>
      <c r="V4004" s="50">
        <f t="shared" si="208"/>
        <v>0</v>
      </c>
      <c r="W4004" s="50">
        <f t="shared" si="208"/>
        <v>0</v>
      </c>
      <c r="X4004" s="50">
        <f t="shared" si="210"/>
        <v>0</v>
      </c>
      <c r="Y4004" s="50">
        <f t="shared" si="210"/>
        <v>0</v>
      </c>
      <c r="Z4004" s="50">
        <f t="shared" si="210"/>
        <v>0</v>
      </c>
      <c r="AA4004" s="50">
        <f t="shared" si="210"/>
        <v>0</v>
      </c>
      <c r="AB4004" s="50">
        <f t="shared" si="209"/>
        <v>0</v>
      </c>
      <c r="AC4004" s="48" t="e">
        <f>VLOOKUP(ПРОДАЖИ!C:C,'ИЗ ОСНОВЫ НОМЕНКЛАТУР'!D:E,2,0)</f>
        <v>#N/A</v>
      </c>
      <c r="AD4004" s="48" t="e">
        <f>VLOOKUP(C:C,'ИЗ ОСНОВЫ НОМЕНКЛАТУР'!D:F,3,0)</f>
        <v>#N/A</v>
      </c>
      <c r="AE4004" s="48" t="e">
        <f>VLOOKUP(C:C,'ИЗ ОСНОВЫ НОМЕНКЛАТУР'!D:H,5,0)</f>
        <v>#N/A</v>
      </c>
    </row>
    <row r="4005" spans="1:31" ht="9.6" customHeight="1" x14ac:dyDescent="0.2">
      <c r="A4005" s="45" t="s">
        <v>3895</v>
      </c>
      <c r="B4005" s="11"/>
      <c r="C4005" s="11" t="s">
        <v>3998</v>
      </c>
      <c r="D4005" s="44">
        <v>137</v>
      </c>
      <c r="E4005" s="44">
        <v>0</v>
      </c>
      <c r="F4005" s="48">
        <v>100</v>
      </c>
      <c r="G4005" s="48">
        <v>0</v>
      </c>
      <c r="H4005" s="44">
        <v>98</v>
      </c>
      <c r="I4005" s="44">
        <v>0</v>
      </c>
      <c r="J4005" s="44">
        <v>7</v>
      </c>
      <c r="K4005" s="48">
        <v>0</v>
      </c>
      <c r="L4005" s="49">
        <v>54443</v>
      </c>
      <c r="M4005" s="49">
        <v>0</v>
      </c>
      <c r="N4005" s="10">
        <v>39691.96</v>
      </c>
      <c r="O4005" s="10">
        <v>0</v>
      </c>
      <c r="P4005" s="10">
        <v>38365.67</v>
      </c>
      <c r="Q4005" s="10">
        <v>0</v>
      </c>
      <c r="R4005" s="10">
        <v>3046.22</v>
      </c>
      <c r="S4005" s="10">
        <v>0</v>
      </c>
      <c r="T4005" s="50">
        <f t="shared" si="208"/>
        <v>4536.916666666667</v>
      </c>
      <c r="U4005" s="50">
        <f t="shared" si="208"/>
        <v>0</v>
      </c>
      <c r="V4005" s="50">
        <f t="shared" si="208"/>
        <v>3307.6633333333334</v>
      </c>
      <c r="W4005" s="50">
        <f t="shared" si="208"/>
        <v>0</v>
      </c>
      <c r="X4005" s="50">
        <f t="shared" si="210"/>
        <v>3197.1391666666664</v>
      </c>
      <c r="Y4005" s="50">
        <f t="shared" si="210"/>
        <v>0</v>
      </c>
      <c r="Z4005" s="50">
        <f t="shared" si="210"/>
        <v>253.85166666666666</v>
      </c>
      <c r="AA4005" s="50">
        <f t="shared" si="210"/>
        <v>0</v>
      </c>
      <c r="AB4005" s="50">
        <f t="shared" si="209"/>
        <v>11295.570833333333</v>
      </c>
      <c r="AC4005" s="48" t="str">
        <f>VLOOKUP(ПРОДАЖИ!C:C,'ИЗ ОСНОВЫ НОМЕНКЛАТУР'!D:E,2,0)</f>
        <v>Реставрационные материалы</v>
      </c>
      <c r="AD4005" s="48" t="str">
        <f>VLOOKUP(C:C,'ИЗ ОСНОВЫ НОМЕНКЛАТУР'!D:F,3,0)</f>
        <v>Шпатлевка мебельная</v>
      </c>
      <c r="AE4005" s="48" t="str">
        <f>VLOOKUP(C:C,'ИЗ ОСНОВЫ НОМЕНКЛАТУР'!D:H,5,0)</f>
        <v>B</v>
      </c>
    </row>
    <row r="4006" spans="1:31" ht="9.6" customHeight="1" x14ac:dyDescent="0.2">
      <c r="A4006" s="45" t="s">
        <v>3895</v>
      </c>
      <c r="B4006" s="11"/>
      <c r="C4006" s="11" t="s">
        <v>3999</v>
      </c>
      <c r="D4006" s="44">
        <v>102</v>
      </c>
      <c r="E4006" s="44">
        <v>0</v>
      </c>
      <c r="F4006" s="48">
        <v>18</v>
      </c>
      <c r="G4006" s="48">
        <v>0</v>
      </c>
      <c r="H4006" s="44">
        <v>22</v>
      </c>
      <c r="I4006" s="44">
        <v>0</v>
      </c>
      <c r="J4006" s="44">
        <v>1</v>
      </c>
      <c r="K4006" s="48">
        <v>0</v>
      </c>
      <c r="L4006" s="49">
        <v>41026.17</v>
      </c>
      <c r="M4006" s="49">
        <v>0</v>
      </c>
      <c r="N4006" s="10">
        <v>6806.58</v>
      </c>
      <c r="O4006" s="10">
        <v>0</v>
      </c>
      <c r="P4006" s="10">
        <v>8664</v>
      </c>
      <c r="Q4006" s="10">
        <v>0</v>
      </c>
      <c r="R4006" s="10">
        <v>452</v>
      </c>
      <c r="S4006" s="10">
        <v>0</v>
      </c>
      <c r="T4006" s="50">
        <f t="shared" si="208"/>
        <v>3418.8474999999999</v>
      </c>
      <c r="U4006" s="50">
        <f t="shared" si="208"/>
        <v>0</v>
      </c>
      <c r="V4006" s="50">
        <f t="shared" si="208"/>
        <v>567.21500000000003</v>
      </c>
      <c r="W4006" s="50">
        <f t="shared" si="208"/>
        <v>0</v>
      </c>
      <c r="X4006" s="50">
        <f t="shared" si="210"/>
        <v>722</v>
      </c>
      <c r="Y4006" s="50">
        <f t="shared" si="210"/>
        <v>0</v>
      </c>
      <c r="Z4006" s="50">
        <f t="shared" si="210"/>
        <v>37.666666666666664</v>
      </c>
      <c r="AA4006" s="50">
        <f t="shared" si="210"/>
        <v>0</v>
      </c>
      <c r="AB4006" s="50">
        <f t="shared" si="209"/>
        <v>4745.729166666667</v>
      </c>
      <c r="AC4006" s="48" t="str">
        <f>VLOOKUP(ПРОДАЖИ!C:C,'ИЗ ОСНОВЫ НОМЕНКЛАТУР'!D:E,2,0)</f>
        <v>Реставрационные материалы</v>
      </c>
      <c r="AD4006" s="48" t="str">
        <f>VLOOKUP(C:C,'ИЗ ОСНОВЫ НОМЕНКЛАТУР'!D:F,3,0)</f>
        <v>Шпатлевка мебельная</v>
      </c>
      <c r="AE4006" s="48" t="str">
        <f>VLOOKUP(C:C,'ИЗ ОСНОВЫ НОМЕНКЛАТУР'!D:H,5,0)</f>
        <v>B</v>
      </c>
    </row>
    <row r="4007" spans="1:31" ht="9.6" customHeight="1" x14ac:dyDescent="0.2">
      <c r="A4007" s="45" t="s">
        <v>3895</v>
      </c>
      <c r="B4007" s="11"/>
      <c r="C4007" s="11" t="s">
        <v>4000</v>
      </c>
      <c r="D4007" s="44">
        <v>69</v>
      </c>
      <c r="E4007" s="44">
        <v>0</v>
      </c>
      <c r="F4007" s="48">
        <v>28</v>
      </c>
      <c r="G4007" s="48">
        <v>0</v>
      </c>
      <c r="H4007" s="44">
        <v>40</v>
      </c>
      <c r="I4007" s="44">
        <v>0</v>
      </c>
      <c r="J4007" s="44">
        <v>2</v>
      </c>
      <c r="K4007" s="48">
        <v>0</v>
      </c>
      <c r="L4007" s="49">
        <v>26928</v>
      </c>
      <c r="M4007" s="49">
        <v>0</v>
      </c>
      <c r="N4007" s="10">
        <v>12229.83</v>
      </c>
      <c r="O4007" s="10">
        <v>0</v>
      </c>
      <c r="P4007" s="10">
        <v>15543.09</v>
      </c>
      <c r="Q4007" s="10">
        <v>0</v>
      </c>
      <c r="R4007" s="10">
        <v>878</v>
      </c>
      <c r="S4007" s="10">
        <v>0</v>
      </c>
      <c r="T4007" s="50">
        <f t="shared" ref="T4007:Z4058" si="211">L4007/12</f>
        <v>2244</v>
      </c>
      <c r="U4007" s="50">
        <f t="shared" si="211"/>
        <v>0</v>
      </c>
      <c r="V4007" s="50">
        <f t="shared" si="211"/>
        <v>1019.1525</v>
      </c>
      <c r="W4007" s="50">
        <f t="shared" si="211"/>
        <v>0</v>
      </c>
      <c r="X4007" s="50">
        <f t="shared" si="210"/>
        <v>1295.2574999999999</v>
      </c>
      <c r="Y4007" s="50">
        <f t="shared" si="210"/>
        <v>0</v>
      </c>
      <c r="Z4007" s="50">
        <f t="shared" si="210"/>
        <v>73.166666666666671</v>
      </c>
      <c r="AA4007" s="50">
        <f t="shared" si="210"/>
        <v>0</v>
      </c>
      <c r="AB4007" s="50">
        <f t="shared" si="209"/>
        <v>4631.5766666666668</v>
      </c>
      <c r="AC4007" s="48" t="str">
        <f>VLOOKUP(ПРОДАЖИ!C:C,'ИЗ ОСНОВЫ НОМЕНКЛАТУР'!D:E,2,0)</f>
        <v>Реставрационные материалы</v>
      </c>
      <c r="AD4007" s="48" t="str">
        <f>VLOOKUP(C:C,'ИЗ ОСНОВЫ НОМЕНКЛАТУР'!D:F,3,0)</f>
        <v>Шпатлевка мебельная</v>
      </c>
      <c r="AE4007" s="48" t="str">
        <f>VLOOKUP(C:C,'ИЗ ОСНОВЫ НОМЕНКЛАТУР'!D:H,5,0)</f>
        <v>B</v>
      </c>
    </row>
    <row r="4008" spans="1:31" ht="9.6" customHeight="1" x14ac:dyDescent="0.2">
      <c r="A4008" s="45" t="s">
        <v>3895</v>
      </c>
      <c r="B4008" s="11"/>
      <c r="C4008" s="11" t="s">
        <v>4001</v>
      </c>
      <c r="D4008" s="44">
        <v>38</v>
      </c>
      <c r="E4008" s="44">
        <v>0</v>
      </c>
      <c r="F4008" s="48">
        <v>26</v>
      </c>
      <c r="G4008" s="48">
        <v>0</v>
      </c>
      <c r="H4008" s="44">
        <v>23</v>
      </c>
      <c r="I4008" s="44">
        <v>0</v>
      </c>
      <c r="J4008" s="44">
        <v>0</v>
      </c>
      <c r="K4008" s="48">
        <v>0</v>
      </c>
      <c r="L4008" s="49">
        <v>15364</v>
      </c>
      <c r="M4008" s="49">
        <v>0</v>
      </c>
      <c r="N4008" s="10">
        <v>11330.98</v>
      </c>
      <c r="O4008" s="10">
        <v>0</v>
      </c>
      <c r="P4008" s="10">
        <v>9110</v>
      </c>
      <c r="Q4008" s="10">
        <v>0</v>
      </c>
      <c r="R4008" s="10">
        <v>0</v>
      </c>
      <c r="S4008" s="10">
        <v>0</v>
      </c>
      <c r="T4008" s="50">
        <f t="shared" si="211"/>
        <v>1280.3333333333333</v>
      </c>
      <c r="U4008" s="50">
        <f t="shared" si="211"/>
        <v>0</v>
      </c>
      <c r="V4008" s="50">
        <f t="shared" si="211"/>
        <v>944.24833333333333</v>
      </c>
      <c r="W4008" s="50">
        <f t="shared" si="211"/>
        <v>0</v>
      </c>
      <c r="X4008" s="50">
        <f t="shared" si="210"/>
        <v>759.16666666666663</v>
      </c>
      <c r="Y4008" s="50">
        <f t="shared" si="210"/>
        <v>0</v>
      </c>
      <c r="Z4008" s="50">
        <f t="shared" si="210"/>
        <v>0</v>
      </c>
      <c r="AA4008" s="50">
        <f t="shared" si="210"/>
        <v>0</v>
      </c>
      <c r="AB4008" s="50">
        <f t="shared" si="209"/>
        <v>2983.748333333333</v>
      </c>
      <c r="AC4008" s="48" t="str">
        <f>VLOOKUP(ПРОДАЖИ!C:C,'ИЗ ОСНОВЫ НОМЕНКЛАТУР'!D:E,2,0)</f>
        <v>Реставрационные материалы</v>
      </c>
      <c r="AD4008" s="48" t="str">
        <f>VLOOKUP(C:C,'ИЗ ОСНОВЫ НОМЕНКЛАТУР'!D:F,3,0)</f>
        <v>Шпатлевка мебельная</v>
      </c>
      <c r="AE4008" s="48" t="str">
        <f>VLOOKUP(C:C,'ИЗ ОСНОВЫ НОМЕНКЛАТУР'!D:H,5,0)</f>
        <v>C</v>
      </c>
    </row>
    <row r="4009" spans="1:31" ht="9.6" customHeight="1" x14ac:dyDescent="0.2">
      <c r="A4009" s="45" t="s">
        <v>3895</v>
      </c>
      <c r="B4009" s="11"/>
      <c r="C4009" s="11" t="s">
        <v>4002</v>
      </c>
      <c r="D4009" s="44">
        <v>45</v>
      </c>
      <c r="E4009" s="44">
        <v>0</v>
      </c>
      <c r="F4009" s="48">
        <v>15</v>
      </c>
      <c r="G4009" s="48">
        <v>0</v>
      </c>
      <c r="H4009" s="44">
        <v>21</v>
      </c>
      <c r="I4009" s="44">
        <v>0</v>
      </c>
      <c r="J4009" s="44">
        <v>1</v>
      </c>
      <c r="K4009" s="48">
        <v>0</v>
      </c>
      <c r="L4009" s="49">
        <v>18380.66</v>
      </c>
      <c r="M4009" s="49">
        <v>0</v>
      </c>
      <c r="N4009" s="10">
        <v>6248.25</v>
      </c>
      <c r="O4009" s="10">
        <v>0</v>
      </c>
      <c r="P4009" s="10">
        <v>8181</v>
      </c>
      <c r="Q4009" s="10">
        <v>0</v>
      </c>
      <c r="R4009" s="10">
        <v>441</v>
      </c>
      <c r="S4009" s="10">
        <v>0</v>
      </c>
      <c r="T4009" s="50">
        <f t="shared" si="211"/>
        <v>1531.7216666666666</v>
      </c>
      <c r="U4009" s="50">
        <f t="shared" si="211"/>
        <v>0</v>
      </c>
      <c r="V4009" s="50">
        <f t="shared" si="211"/>
        <v>520.6875</v>
      </c>
      <c r="W4009" s="50">
        <f t="shared" si="211"/>
        <v>0</v>
      </c>
      <c r="X4009" s="50">
        <f t="shared" si="210"/>
        <v>681.75</v>
      </c>
      <c r="Y4009" s="50">
        <f t="shared" si="210"/>
        <v>0</v>
      </c>
      <c r="Z4009" s="50">
        <f t="shared" si="210"/>
        <v>36.75</v>
      </c>
      <c r="AA4009" s="50">
        <f t="shared" si="210"/>
        <v>0</v>
      </c>
      <c r="AB4009" s="50">
        <f t="shared" si="209"/>
        <v>2770.9091666666664</v>
      </c>
      <c r="AC4009" s="48" t="str">
        <f>VLOOKUP(ПРОДАЖИ!C:C,'ИЗ ОСНОВЫ НОМЕНКЛАТУР'!D:E,2,0)</f>
        <v>Реставрационные материалы</v>
      </c>
      <c r="AD4009" s="48" t="str">
        <f>VLOOKUP(C:C,'ИЗ ОСНОВЫ НОМЕНКЛАТУР'!D:F,3,0)</f>
        <v>Шпатлевка мебельная</v>
      </c>
      <c r="AE4009" s="48" t="str">
        <f>VLOOKUP(C:C,'ИЗ ОСНОВЫ НОМЕНКЛАТУР'!D:H,5,0)</f>
        <v>C</v>
      </c>
    </row>
    <row r="4010" spans="1:31" ht="9.6" customHeight="1" x14ac:dyDescent="0.2">
      <c r="A4010" s="45" t="s">
        <v>3895</v>
      </c>
      <c r="B4010" s="11"/>
      <c r="C4010" s="11" t="s">
        <v>4003</v>
      </c>
      <c r="D4010" s="44">
        <v>0</v>
      </c>
      <c r="E4010" s="44">
        <v>0</v>
      </c>
      <c r="F4010" s="48">
        <v>27</v>
      </c>
      <c r="G4010" s="48">
        <v>0</v>
      </c>
      <c r="H4010" s="44">
        <v>0</v>
      </c>
      <c r="I4010" s="44">
        <v>0</v>
      </c>
      <c r="J4010" s="44">
        <v>0</v>
      </c>
      <c r="K4010" s="48">
        <v>0</v>
      </c>
      <c r="L4010" s="49">
        <v>0</v>
      </c>
      <c r="M4010" s="49">
        <v>0</v>
      </c>
      <c r="N4010" s="10">
        <v>10297.549999999999</v>
      </c>
      <c r="O4010" s="10">
        <v>0</v>
      </c>
      <c r="P4010" s="10">
        <v>0</v>
      </c>
      <c r="Q4010" s="10">
        <v>0</v>
      </c>
      <c r="R4010" s="10">
        <v>0</v>
      </c>
      <c r="S4010" s="10">
        <v>0</v>
      </c>
      <c r="T4010" s="50">
        <f t="shared" si="211"/>
        <v>0</v>
      </c>
      <c r="U4010" s="50">
        <f t="shared" si="211"/>
        <v>0</v>
      </c>
      <c r="V4010" s="50">
        <f t="shared" si="211"/>
        <v>858.12916666666661</v>
      </c>
      <c r="W4010" s="50">
        <f t="shared" si="211"/>
        <v>0</v>
      </c>
      <c r="X4010" s="50">
        <f t="shared" si="210"/>
        <v>0</v>
      </c>
      <c r="Y4010" s="50">
        <f t="shared" si="210"/>
        <v>0</v>
      </c>
      <c r="Z4010" s="50">
        <f t="shared" si="210"/>
        <v>0</v>
      </c>
      <c r="AA4010" s="50">
        <f t="shared" si="210"/>
        <v>0</v>
      </c>
      <c r="AB4010" s="50">
        <f t="shared" si="209"/>
        <v>858.12916666666661</v>
      </c>
      <c r="AC4010" s="48" t="str">
        <f>VLOOKUP(ПРОДАЖИ!C:C,'ИЗ ОСНОВЫ НОМЕНКЛАТУР'!D:E,2,0)</f>
        <v>Реставрационные материалы</v>
      </c>
      <c r="AD4010" s="48" t="str">
        <f>VLOOKUP(C:C,'ИЗ ОСНОВЫ НОМЕНКЛАТУР'!D:F,3,0)</f>
        <v>Шпатлевка мебельная</v>
      </c>
      <c r="AE4010" s="48" t="str">
        <f>VLOOKUP(C:C,'ИЗ ОСНОВЫ НОМЕНКЛАТУР'!D:H,5,0)</f>
        <v>C</v>
      </c>
    </row>
    <row r="4011" spans="1:31" ht="9.6" customHeight="1" x14ac:dyDescent="0.2">
      <c r="A4011" s="45" t="s">
        <v>3895</v>
      </c>
      <c r="B4011" s="11"/>
      <c r="C4011" s="11" t="s">
        <v>4004</v>
      </c>
      <c r="D4011" s="44">
        <v>0</v>
      </c>
      <c r="E4011" s="44">
        <v>0</v>
      </c>
      <c r="F4011" s="48">
        <v>17</v>
      </c>
      <c r="G4011" s="48">
        <v>0</v>
      </c>
      <c r="H4011" s="44">
        <v>0</v>
      </c>
      <c r="I4011" s="44">
        <v>0</v>
      </c>
      <c r="J4011" s="44">
        <v>0</v>
      </c>
      <c r="K4011" s="48">
        <v>0</v>
      </c>
      <c r="L4011" s="49">
        <v>0</v>
      </c>
      <c r="M4011" s="49">
        <v>0</v>
      </c>
      <c r="N4011" s="10">
        <v>7182.16</v>
      </c>
      <c r="O4011" s="10">
        <v>0</v>
      </c>
      <c r="P4011" s="10">
        <v>0</v>
      </c>
      <c r="Q4011" s="10">
        <v>0</v>
      </c>
      <c r="R4011" s="10">
        <v>0</v>
      </c>
      <c r="S4011" s="10">
        <v>0</v>
      </c>
      <c r="T4011" s="50">
        <f t="shared" si="211"/>
        <v>0</v>
      </c>
      <c r="U4011" s="50">
        <f t="shared" si="211"/>
        <v>0</v>
      </c>
      <c r="V4011" s="50">
        <f t="shared" si="211"/>
        <v>598.51333333333332</v>
      </c>
      <c r="W4011" s="50">
        <f t="shared" si="211"/>
        <v>0</v>
      </c>
      <c r="X4011" s="50">
        <f t="shared" si="210"/>
        <v>0</v>
      </c>
      <c r="Y4011" s="50">
        <f t="shared" si="210"/>
        <v>0</v>
      </c>
      <c r="Z4011" s="50">
        <f t="shared" si="210"/>
        <v>0</v>
      </c>
      <c r="AA4011" s="50">
        <f t="shared" si="210"/>
        <v>0</v>
      </c>
      <c r="AB4011" s="50">
        <f t="shared" si="209"/>
        <v>598.51333333333332</v>
      </c>
      <c r="AC4011" s="48" t="str">
        <f>VLOOKUP(ПРОДАЖИ!C:C,'ИЗ ОСНОВЫ НОМЕНКЛАТУР'!D:E,2,0)</f>
        <v>Реставрационные материалы</v>
      </c>
      <c r="AD4011" s="48" t="str">
        <f>VLOOKUP(C:C,'ИЗ ОСНОВЫ НОМЕНКЛАТУР'!D:F,3,0)</f>
        <v>Шпатлевка мебельная</v>
      </c>
      <c r="AE4011" s="48" t="str">
        <f>VLOOKUP(C:C,'ИЗ ОСНОВЫ НОМЕНКЛАТУР'!D:H,5,0)</f>
        <v>C</v>
      </c>
    </row>
    <row r="4012" spans="1:31" ht="9.6" customHeight="1" x14ac:dyDescent="0.2">
      <c r="A4012" s="45" t="s">
        <v>3895</v>
      </c>
      <c r="B4012" s="11"/>
      <c r="C4012" s="11" t="s">
        <v>4005</v>
      </c>
      <c r="D4012" s="44">
        <v>0</v>
      </c>
      <c r="E4012" s="44">
        <v>0</v>
      </c>
      <c r="F4012" s="48">
        <v>3</v>
      </c>
      <c r="G4012" s="48">
        <v>0</v>
      </c>
      <c r="H4012" s="44">
        <v>0</v>
      </c>
      <c r="I4012" s="44">
        <v>0</v>
      </c>
      <c r="J4012" s="44">
        <v>23</v>
      </c>
      <c r="K4012" s="48">
        <v>0</v>
      </c>
      <c r="L4012" s="49">
        <v>0</v>
      </c>
      <c r="M4012" s="49">
        <v>0</v>
      </c>
      <c r="N4012" s="10">
        <v>245.75</v>
      </c>
      <c r="O4012" s="10">
        <v>0</v>
      </c>
      <c r="P4012" s="10">
        <v>0</v>
      </c>
      <c r="Q4012" s="10">
        <v>0</v>
      </c>
      <c r="R4012" s="10">
        <v>975.8</v>
      </c>
      <c r="S4012" s="10">
        <v>0</v>
      </c>
      <c r="T4012" s="50">
        <f t="shared" si="211"/>
        <v>0</v>
      </c>
      <c r="U4012" s="50">
        <f t="shared" si="211"/>
        <v>0</v>
      </c>
      <c r="V4012" s="50">
        <f t="shared" si="211"/>
        <v>20.479166666666668</v>
      </c>
      <c r="W4012" s="50">
        <f t="shared" si="211"/>
        <v>0</v>
      </c>
      <c r="X4012" s="50">
        <f t="shared" si="210"/>
        <v>0</v>
      </c>
      <c r="Y4012" s="50">
        <f t="shared" si="210"/>
        <v>0</v>
      </c>
      <c r="Z4012" s="50">
        <f t="shared" si="210"/>
        <v>81.316666666666663</v>
      </c>
      <c r="AA4012" s="50">
        <f t="shared" si="210"/>
        <v>0</v>
      </c>
      <c r="AB4012" s="50">
        <f t="shared" si="209"/>
        <v>101.79583333333333</v>
      </c>
      <c r="AC4012" s="48" t="str">
        <f>VLOOKUP(ПРОДАЖИ!C:C,'ИЗ ОСНОВЫ НОМЕНКЛАТУР'!D:E,2,0)</f>
        <v>Реставрационные материалы</v>
      </c>
      <c r="AD4012" s="48" t="str">
        <f>VLOOKUP(C:C,'ИЗ ОСНОВЫ НОМЕНКЛАТУР'!D:F,3,0)</f>
        <v>Шпатлевка мебельная</v>
      </c>
      <c r="AE4012" s="48" t="str">
        <f>VLOOKUP(C:C,'ИЗ ОСНОВЫ НОМЕНКЛАТУР'!D:H,5,0)</f>
        <v>C</v>
      </c>
    </row>
    <row r="4013" spans="1:31" ht="9.6" customHeight="1" x14ac:dyDescent="0.2">
      <c r="A4013" s="45" t="s">
        <v>3895</v>
      </c>
      <c r="B4013" s="11"/>
      <c r="C4013" s="11" t="s">
        <v>4006</v>
      </c>
      <c r="D4013" s="44">
        <v>0</v>
      </c>
      <c r="E4013" s="44">
        <v>0</v>
      </c>
      <c r="F4013" s="48">
        <v>0</v>
      </c>
      <c r="G4013" s="48">
        <v>0</v>
      </c>
      <c r="H4013" s="44">
        <v>0</v>
      </c>
      <c r="I4013" s="44">
        <v>0</v>
      </c>
      <c r="J4013" s="44">
        <v>1</v>
      </c>
      <c r="K4013" s="48">
        <v>0</v>
      </c>
      <c r="L4013" s="49">
        <v>0</v>
      </c>
      <c r="M4013" s="49">
        <v>0</v>
      </c>
      <c r="N4013" s="10">
        <v>0</v>
      </c>
      <c r="O4013" s="10">
        <v>0</v>
      </c>
      <c r="P4013" s="10">
        <v>0</v>
      </c>
      <c r="Q4013" s="10">
        <v>0</v>
      </c>
      <c r="R4013" s="10">
        <v>357.57</v>
      </c>
      <c r="S4013" s="10">
        <v>0</v>
      </c>
      <c r="T4013" s="50">
        <f t="shared" si="211"/>
        <v>0</v>
      </c>
      <c r="U4013" s="50">
        <f t="shared" si="211"/>
        <v>0</v>
      </c>
      <c r="V4013" s="50">
        <f t="shared" si="211"/>
        <v>0</v>
      </c>
      <c r="W4013" s="50">
        <f t="shared" si="211"/>
        <v>0</v>
      </c>
      <c r="X4013" s="50">
        <f t="shared" si="210"/>
        <v>0</v>
      </c>
      <c r="Y4013" s="50">
        <f t="shared" si="210"/>
        <v>0</v>
      </c>
      <c r="Z4013" s="50">
        <f t="shared" si="210"/>
        <v>29.797499999999999</v>
      </c>
      <c r="AA4013" s="50">
        <f t="shared" si="210"/>
        <v>0</v>
      </c>
      <c r="AB4013" s="50">
        <f t="shared" si="209"/>
        <v>29.797499999999999</v>
      </c>
      <c r="AC4013" s="48" t="str">
        <f>VLOOKUP(ПРОДАЖИ!C:C,'ИЗ ОСНОВЫ НОМЕНКЛАТУР'!D:E,2,0)</f>
        <v>Реставрационные материалы</v>
      </c>
      <c r="AD4013" s="48" t="str">
        <f>VLOOKUP(C:C,'ИЗ ОСНОВЫ НОМЕНКЛАТУР'!D:F,3,0)</f>
        <v>Шпатлевка мебельная</v>
      </c>
      <c r="AE4013" s="48" t="str">
        <f>VLOOKUP(C:C,'ИЗ ОСНОВЫ НОМЕНКЛАТУР'!D:H,5,0)</f>
        <v>C</v>
      </c>
    </row>
    <row r="4014" spans="1:31" ht="9.6" customHeight="1" x14ac:dyDescent="0.2">
      <c r="A4014" s="45" t="s">
        <v>3895</v>
      </c>
      <c r="B4014" s="46" t="s">
        <v>4007</v>
      </c>
      <c r="C4014" s="46"/>
      <c r="D4014" s="44">
        <v>0</v>
      </c>
      <c r="E4014" s="44">
        <v>0</v>
      </c>
      <c r="F4014" s="48">
        <v>0</v>
      </c>
      <c r="G4014" s="48">
        <v>0</v>
      </c>
      <c r="H4014" s="44">
        <v>0</v>
      </c>
      <c r="I4014" s="44">
        <v>0</v>
      </c>
      <c r="J4014" s="44">
        <v>0</v>
      </c>
      <c r="K4014" s="48">
        <v>0</v>
      </c>
      <c r="L4014" s="49">
        <v>0</v>
      </c>
      <c r="M4014" s="49">
        <v>0</v>
      </c>
      <c r="N4014" s="10">
        <v>0</v>
      </c>
      <c r="O4014" s="10">
        <v>0</v>
      </c>
      <c r="P4014" s="10">
        <v>0</v>
      </c>
      <c r="Q4014" s="10">
        <v>0</v>
      </c>
      <c r="R4014" s="10">
        <v>0</v>
      </c>
      <c r="S4014" s="10">
        <v>0</v>
      </c>
      <c r="T4014" s="50">
        <f t="shared" si="211"/>
        <v>0</v>
      </c>
      <c r="U4014" s="50">
        <f t="shared" si="211"/>
        <v>0</v>
      </c>
      <c r="V4014" s="50">
        <f t="shared" si="211"/>
        <v>0</v>
      </c>
      <c r="W4014" s="50">
        <f t="shared" si="211"/>
        <v>0</v>
      </c>
      <c r="X4014" s="50">
        <f t="shared" si="210"/>
        <v>0</v>
      </c>
      <c r="Y4014" s="50">
        <f t="shared" si="210"/>
        <v>0</v>
      </c>
      <c r="Z4014" s="50">
        <f t="shared" si="210"/>
        <v>0</v>
      </c>
      <c r="AA4014" s="50">
        <f t="shared" si="210"/>
        <v>0</v>
      </c>
      <c r="AB4014" s="50">
        <f t="shared" si="209"/>
        <v>0</v>
      </c>
      <c r="AC4014" s="48" t="e">
        <f>VLOOKUP(ПРОДАЖИ!C:C,'ИЗ ОСНОВЫ НОМЕНКЛАТУР'!D:E,2,0)</f>
        <v>#N/A</v>
      </c>
      <c r="AD4014" s="48" t="e">
        <f>VLOOKUP(C:C,'ИЗ ОСНОВЫ НОМЕНКЛАТУР'!D:F,3,0)</f>
        <v>#N/A</v>
      </c>
      <c r="AE4014" s="48" t="e">
        <f>VLOOKUP(C:C,'ИЗ ОСНОВЫ НОМЕНКЛАТУР'!D:H,5,0)</f>
        <v>#N/A</v>
      </c>
    </row>
    <row r="4015" spans="1:31" ht="9.6" customHeight="1" x14ac:dyDescent="0.2">
      <c r="A4015" s="45" t="s">
        <v>3895</v>
      </c>
      <c r="B4015" s="11"/>
      <c r="C4015" s="11" t="s">
        <v>4008</v>
      </c>
      <c r="D4015" s="44">
        <v>13</v>
      </c>
      <c r="E4015" s="44">
        <v>0</v>
      </c>
      <c r="F4015" s="48">
        <v>0</v>
      </c>
      <c r="G4015" s="48">
        <v>0</v>
      </c>
      <c r="H4015" s="44">
        <v>0</v>
      </c>
      <c r="I4015" s="44">
        <v>0</v>
      </c>
      <c r="J4015" s="44">
        <v>0</v>
      </c>
      <c r="K4015" s="48">
        <v>0</v>
      </c>
      <c r="L4015" s="49">
        <v>30550</v>
      </c>
      <c r="M4015" s="49">
        <v>0</v>
      </c>
      <c r="N4015" s="10">
        <v>0</v>
      </c>
      <c r="O4015" s="10">
        <v>0</v>
      </c>
      <c r="P4015" s="10">
        <v>0</v>
      </c>
      <c r="Q4015" s="10">
        <v>0</v>
      </c>
      <c r="R4015" s="10">
        <v>0</v>
      </c>
      <c r="S4015" s="10">
        <v>0</v>
      </c>
      <c r="T4015" s="50">
        <f t="shared" si="211"/>
        <v>2545.8333333333335</v>
      </c>
      <c r="U4015" s="50">
        <f t="shared" si="211"/>
        <v>0</v>
      </c>
      <c r="V4015" s="50">
        <f t="shared" si="211"/>
        <v>0</v>
      </c>
      <c r="W4015" s="50">
        <f t="shared" si="211"/>
        <v>0</v>
      </c>
      <c r="X4015" s="50">
        <f t="shared" si="210"/>
        <v>0</v>
      </c>
      <c r="Y4015" s="50">
        <f t="shared" si="210"/>
        <v>0</v>
      </c>
      <c r="Z4015" s="50">
        <f t="shared" si="210"/>
        <v>0</v>
      </c>
      <c r="AA4015" s="50">
        <f t="shared" si="210"/>
        <v>0</v>
      </c>
      <c r="AB4015" s="50">
        <f t="shared" si="209"/>
        <v>2545.8333333333335</v>
      </c>
      <c r="AC4015" s="48" t="str">
        <f>VLOOKUP(ПРОДАЖИ!C:C,'ИЗ ОСНОВЫ НОМЕНКЛАТУР'!D:E,2,0)</f>
        <v>Реставрационные материалы</v>
      </c>
      <c r="AD4015" s="48" t="str">
        <f>VLOOKUP(C:C,'ИЗ ОСНОВЫ НОМЕНКЛАТУР'!D:F,3,0)</f>
        <v>Бытовая химия</v>
      </c>
      <c r="AE4015" s="48" t="str">
        <f>VLOOKUP(C:C,'ИЗ ОСНОВЫ НОМЕНКЛАТУР'!D:H,5,0)</f>
        <v>C</v>
      </c>
    </row>
    <row r="4016" spans="1:31" ht="9.6" customHeight="1" x14ac:dyDescent="0.2">
      <c r="A4016" s="45" t="s">
        <v>3895</v>
      </c>
      <c r="B4016" s="11"/>
      <c r="C4016" s="11" t="s">
        <v>4009</v>
      </c>
      <c r="D4016" s="44">
        <v>41</v>
      </c>
      <c r="E4016" s="44">
        <v>0</v>
      </c>
      <c r="F4016" s="48">
        <v>0</v>
      </c>
      <c r="G4016" s="48">
        <v>0</v>
      </c>
      <c r="H4016" s="44">
        <v>0</v>
      </c>
      <c r="I4016" s="44">
        <v>0</v>
      </c>
      <c r="J4016" s="44">
        <v>0</v>
      </c>
      <c r="K4016" s="48">
        <v>0</v>
      </c>
      <c r="L4016" s="49">
        <v>30275</v>
      </c>
      <c r="M4016" s="49">
        <v>0</v>
      </c>
      <c r="N4016" s="10">
        <v>0</v>
      </c>
      <c r="O4016" s="10">
        <v>0</v>
      </c>
      <c r="P4016" s="10">
        <v>0</v>
      </c>
      <c r="Q4016" s="10">
        <v>0</v>
      </c>
      <c r="R4016" s="10">
        <v>0</v>
      </c>
      <c r="S4016" s="10">
        <v>0</v>
      </c>
      <c r="T4016" s="50">
        <f t="shared" si="211"/>
        <v>2522.9166666666665</v>
      </c>
      <c r="U4016" s="50">
        <f t="shared" si="211"/>
        <v>0</v>
      </c>
      <c r="V4016" s="50">
        <f t="shared" si="211"/>
        <v>0</v>
      </c>
      <c r="W4016" s="50">
        <f t="shared" si="211"/>
        <v>0</v>
      </c>
      <c r="X4016" s="50">
        <f t="shared" si="210"/>
        <v>0</v>
      </c>
      <c r="Y4016" s="50">
        <f t="shared" si="210"/>
        <v>0</v>
      </c>
      <c r="Z4016" s="50">
        <f t="shared" si="210"/>
        <v>0</v>
      </c>
      <c r="AA4016" s="50">
        <f t="shared" si="210"/>
        <v>0</v>
      </c>
      <c r="AB4016" s="50">
        <f t="shared" si="209"/>
        <v>2522.9166666666665</v>
      </c>
      <c r="AC4016" s="48" t="str">
        <f>VLOOKUP(ПРОДАЖИ!C:C,'ИЗ ОСНОВЫ НОМЕНКЛАТУР'!D:E,2,0)</f>
        <v>Реставрационные материалы</v>
      </c>
      <c r="AD4016" s="48" t="str">
        <f>VLOOKUP(C:C,'ИЗ ОСНОВЫ НОМЕНКЛАТУР'!D:F,3,0)</f>
        <v>Бытовая химия</v>
      </c>
      <c r="AE4016" s="48" t="str">
        <f>VLOOKUP(C:C,'ИЗ ОСНОВЫ НОМЕНКЛАТУР'!D:H,5,0)</f>
        <v>C</v>
      </c>
    </row>
    <row r="4017" spans="1:31" ht="9.6" customHeight="1" x14ac:dyDescent="0.2">
      <c r="A4017" s="45" t="s">
        <v>3895</v>
      </c>
      <c r="B4017" s="11"/>
      <c r="C4017" s="11" t="s">
        <v>4010</v>
      </c>
      <c r="D4017" s="44">
        <v>19</v>
      </c>
      <c r="E4017" s="44">
        <v>0</v>
      </c>
      <c r="F4017" s="48">
        <v>0</v>
      </c>
      <c r="G4017" s="48">
        <v>0</v>
      </c>
      <c r="H4017" s="44">
        <v>0</v>
      </c>
      <c r="I4017" s="44">
        <v>0</v>
      </c>
      <c r="J4017" s="44">
        <v>0</v>
      </c>
      <c r="K4017" s="48">
        <v>0</v>
      </c>
      <c r="L4017" s="49">
        <v>20900.91</v>
      </c>
      <c r="M4017" s="49">
        <v>0</v>
      </c>
      <c r="N4017" s="10">
        <v>0</v>
      </c>
      <c r="O4017" s="10">
        <v>0</v>
      </c>
      <c r="P4017" s="10">
        <v>0</v>
      </c>
      <c r="Q4017" s="10">
        <v>0</v>
      </c>
      <c r="R4017" s="10">
        <v>0</v>
      </c>
      <c r="S4017" s="10">
        <v>0</v>
      </c>
      <c r="T4017" s="50">
        <f t="shared" si="211"/>
        <v>1741.7425000000001</v>
      </c>
      <c r="U4017" s="50">
        <f t="shared" si="211"/>
        <v>0</v>
      </c>
      <c r="V4017" s="50">
        <f t="shared" si="211"/>
        <v>0</v>
      </c>
      <c r="W4017" s="50">
        <f t="shared" si="211"/>
        <v>0</v>
      </c>
      <c r="X4017" s="50">
        <f t="shared" si="210"/>
        <v>0</v>
      </c>
      <c r="Y4017" s="50">
        <f t="shared" si="210"/>
        <v>0</v>
      </c>
      <c r="Z4017" s="50">
        <f t="shared" si="210"/>
        <v>0</v>
      </c>
      <c r="AA4017" s="50">
        <f t="shared" si="210"/>
        <v>0</v>
      </c>
      <c r="AB4017" s="50">
        <f t="shared" si="209"/>
        <v>1741.7425000000001</v>
      </c>
      <c r="AC4017" s="48" t="str">
        <f>VLOOKUP(ПРОДАЖИ!C:C,'ИЗ ОСНОВЫ НОМЕНКЛАТУР'!D:E,2,0)</f>
        <v>Реставрационные материалы</v>
      </c>
      <c r="AD4017" s="48" t="str">
        <f>VLOOKUP(C:C,'ИЗ ОСНОВЫ НОМЕНКЛАТУР'!D:F,3,0)</f>
        <v>Бытовая химия</v>
      </c>
      <c r="AE4017" s="48" t="str">
        <f>VLOOKUP(C:C,'ИЗ ОСНОВЫ НОМЕНКЛАТУР'!D:H,5,0)</f>
        <v>C</v>
      </c>
    </row>
    <row r="4018" spans="1:31" ht="9.6" customHeight="1" x14ac:dyDescent="0.2">
      <c r="A4018" s="45" t="s">
        <v>3895</v>
      </c>
      <c r="B4018" s="11"/>
      <c r="C4018" s="11" t="s">
        <v>4011</v>
      </c>
      <c r="D4018" s="44">
        <v>28</v>
      </c>
      <c r="E4018" s="44">
        <v>0</v>
      </c>
      <c r="F4018" s="48">
        <v>0</v>
      </c>
      <c r="G4018" s="48">
        <v>0</v>
      </c>
      <c r="H4018" s="44">
        <v>0</v>
      </c>
      <c r="I4018" s="44">
        <v>0</v>
      </c>
      <c r="J4018" s="44">
        <v>0</v>
      </c>
      <c r="K4018" s="48">
        <v>0</v>
      </c>
      <c r="L4018" s="49">
        <v>20500</v>
      </c>
      <c r="M4018" s="49">
        <v>0</v>
      </c>
      <c r="N4018" s="10">
        <v>0</v>
      </c>
      <c r="O4018" s="10">
        <v>0</v>
      </c>
      <c r="P4018" s="10">
        <v>0</v>
      </c>
      <c r="Q4018" s="10">
        <v>0</v>
      </c>
      <c r="R4018" s="10">
        <v>0</v>
      </c>
      <c r="S4018" s="10">
        <v>0</v>
      </c>
      <c r="T4018" s="50">
        <f t="shared" si="211"/>
        <v>1708.3333333333333</v>
      </c>
      <c r="U4018" s="50">
        <f t="shared" si="211"/>
        <v>0</v>
      </c>
      <c r="V4018" s="50">
        <f t="shared" si="211"/>
        <v>0</v>
      </c>
      <c r="W4018" s="50">
        <f t="shared" si="211"/>
        <v>0</v>
      </c>
      <c r="X4018" s="50">
        <f t="shared" si="210"/>
        <v>0</v>
      </c>
      <c r="Y4018" s="50">
        <f t="shared" si="210"/>
        <v>0</v>
      </c>
      <c r="Z4018" s="50">
        <f t="shared" si="210"/>
        <v>0</v>
      </c>
      <c r="AA4018" s="50">
        <f t="shared" si="210"/>
        <v>0</v>
      </c>
      <c r="AB4018" s="50">
        <f t="shared" si="209"/>
        <v>1708.3333333333333</v>
      </c>
      <c r="AC4018" s="48" t="str">
        <f>VLOOKUP(ПРОДАЖИ!C:C,'ИЗ ОСНОВЫ НОМЕНКЛАТУР'!D:E,2,0)</f>
        <v>Реставрационные материалы</v>
      </c>
      <c r="AD4018" s="48" t="str">
        <f>VLOOKUP(C:C,'ИЗ ОСНОВЫ НОМЕНКЛАТУР'!D:F,3,0)</f>
        <v>Бытовая химия</v>
      </c>
      <c r="AE4018" s="48" t="str">
        <f>VLOOKUP(C:C,'ИЗ ОСНОВЫ НОМЕНКЛАТУР'!D:H,5,0)</f>
        <v>C</v>
      </c>
    </row>
    <row r="4019" spans="1:31" ht="9.6" customHeight="1" x14ac:dyDescent="0.2">
      <c r="A4019" s="45" t="s">
        <v>3895</v>
      </c>
      <c r="B4019" s="11"/>
      <c r="C4019" s="11" t="s">
        <v>4012</v>
      </c>
      <c r="D4019" s="44">
        <v>16</v>
      </c>
      <c r="E4019" s="44">
        <v>0</v>
      </c>
      <c r="F4019" s="48">
        <v>0</v>
      </c>
      <c r="G4019" s="48">
        <v>0</v>
      </c>
      <c r="H4019" s="44">
        <v>0</v>
      </c>
      <c r="I4019" s="44">
        <v>0</v>
      </c>
      <c r="J4019" s="44">
        <v>0</v>
      </c>
      <c r="K4019" s="48">
        <v>0</v>
      </c>
      <c r="L4019" s="49">
        <v>14160</v>
      </c>
      <c r="M4019" s="49">
        <v>0</v>
      </c>
      <c r="N4019" s="10">
        <v>0</v>
      </c>
      <c r="O4019" s="10">
        <v>0</v>
      </c>
      <c r="P4019" s="10">
        <v>0</v>
      </c>
      <c r="Q4019" s="10">
        <v>0</v>
      </c>
      <c r="R4019" s="10">
        <v>0</v>
      </c>
      <c r="S4019" s="10">
        <v>0</v>
      </c>
      <c r="T4019" s="50">
        <f t="shared" si="211"/>
        <v>1180</v>
      </c>
      <c r="U4019" s="50">
        <f t="shared" si="211"/>
        <v>0</v>
      </c>
      <c r="V4019" s="50">
        <f t="shared" si="211"/>
        <v>0</v>
      </c>
      <c r="W4019" s="50">
        <f t="shared" si="211"/>
        <v>0</v>
      </c>
      <c r="X4019" s="50">
        <f t="shared" si="210"/>
        <v>0</v>
      </c>
      <c r="Y4019" s="50">
        <f t="shared" si="210"/>
        <v>0</v>
      </c>
      <c r="Z4019" s="50">
        <f t="shared" si="210"/>
        <v>0</v>
      </c>
      <c r="AA4019" s="50">
        <f t="shared" si="210"/>
        <v>0</v>
      </c>
      <c r="AB4019" s="50">
        <f t="shared" si="209"/>
        <v>1180</v>
      </c>
      <c r="AC4019" s="48" t="str">
        <f>VLOOKUP(ПРОДАЖИ!C:C,'ИЗ ОСНОВЫ НОМЕНКЛАТУР'!D:E,2,0)</f>
        <v>Реставрационные материалы</v>
      </c>
      <c r="AD4019" s="48" t="str">
        <f>VLOOKUP(C:C,'ИЗ ОСНОВЫ НОМЕНКЛАТУР'!D:F,3,0)</f>
        <v>Бытовая химия</v>
      </c>
      <c r="AE4019" s="48" t="str">
        <f>VLOOKUP(C:C,'ИЗ ОСНОВЫ НОМЕНКЛАТУР'!D:H,5,0)</f>
        <v>C</v>
      </c>
    </row>
    <row r="4020" spans="1:31" ht="9.6" customHeight="1" x14ac:dyDescent="0.2">
      <c r="A4020" s="45" t="s">
        <v>3895</v>
      </c>
      <c r="B4020" s="11"/>
      <c r="C4020" s="11" t="s">
        <v>4013</v>
      </c>
      <c r="D4020" s="44">
        <v>10</v>
      </c>
      <c r="E4020" s="44">
        <v>0</v>
      </c>
      <c r="F4020" s="48">
        <v>0</v>
      </c>
      <c r="G4020" s="48">
        <v>0</v>
      </c>
      <c r="H4020" s="44">
        <v>0</v>
      </c>
      <c r="I4020" s="44">
        <v>0</v>
      </c>
      <c r="J4020" s="44">
        <v>0</v>
      </c>
      <c r="K4020" s="48">
        <v>0</v>
      </c>
      <c r="L4020" s="49">
        <v>8872.52</v>
      </c>
      <c r="M4020" s="49">
        <v>0</v>
      </c>
      <c r="N4020" s="10">
        <v>0</v>
      </c>
      <c r="O4020" s="10">
        <v>0</v>
      </c>
      <c r="P4020" s="10">
        <v>0</v>
      </c>
      <c r="Q4020" s="10">
        <v>0</v>
      </c>
      <c r="R4020" s="10">
        <v>0</v>
      </c>
      <c r="S4020" s="10">
        <v>0</v>
      </c>
      <c r="T4020" s="50">
        <f t="shared" si="211"/>
        <v>739.37666666666667</v>
      </c>
      <c r="U4020" s="50">
        <f t="shared" si="211"/>
        <v>0</v>
      </c>
      <c r="V4020" s="50">
        <f t="shared" si="211"/>
        <v>0</v>
      </c>
      <c r="W4020" s="50">
        <f t="shared" si="211"/>
        <v>0</v>
      </c>
      <c r="X4020" s="50">
        <f t="shared" si="210"/>
        <v>0</v>
      </c>
      <c r="Y4020" s="50">
        <f t="shared" si="210"/>
        <v>0</v>
      </c>
      <c r="Z4020" s="50">
        <f t="shared" si="210"/>
        <v>0</v>
      </c>
      <c r="AA4020" s="50">
        <f t="shared" si="210"/>
        <v>0</v>
      </c>
      <c r="AB4020" s="50">
        <f t="shared" si="209"/>
        <v>739.37666666666667</v>
      </c>
      <c r="AC4020" s="48" t="str">
        <f>VLOOKUP(ПРОДАЖИ!C:C,'ИЗ ОСНОВЫ НОМЕНКЛАТУР'!D:E,2,0)</f>
        <v>Реставрационные материалы</v>
      </c>
      <c r="AD4020" s="48" t="str">
        <f>VLOOKUP(C:C,'ИЗ ОСНОВЫ НОМЕНКЛАТУР'!D:F,3,0)</f>
        <v>Бытовая химия</v>
      </c>
      <c r="AE4020" s="48" t="str">
        <f>VLOOKUP(C:C,'ИЗ ОСНОВЫ НОМЕНКЛАТУР'!D:H,5,0)</f>
        <v>C</v>
      </c>
    </row>
    <row r="4021" spans="1:31" ht="9.6" customHeight="1" x14ac:dyDescent="0.2">
      <c r="A4021" s="45" t="s">
        <v>3895</v>
      </c>
      <c r="B4021" s="11"/>
      <c r="C4021" s="11" t="s">
        <v>4014</v>
      </c>
      <c r="D4021" s="44">
        <v>3</v>
      </c>
      <c r="E4021" s="44">
        <v>0</v>
      </c>
      <c r="F4021" s="48">
        <v>0</v>
      </c>
      <c r="G4021" s="48">
        <v>0</v>
      </c>
      <c r="H4021" s="44">
        <v>0</v>
      </c>
      <c r="I4021" s="44">
        <v>0</v>
      </c>
      <c r="J4021" s="44">
        <v>0</v>
      </c>
      <c r="K4021" s="48">
        <v>0</v>
      </c>
      <c r="L4021" s="49">
        <v>4350</v>
      </c>
      <c r="M4021" s="49">
        <v>0</v>
      </c>
      <c r="N4021" s="10">
        <v>0</v>
      </c>
      <c r="O4021" s="10">
        <v>0</v>
      </c>
      <c r="P4021" s="10">
        <v>0</v>
      </c>
      <c r="Q4021" s="10">
        <v>0</v>
      </c>
      <c r="R4021" s="10">
        <v>0</v>
      </c>
      <c r="S4021" s="10">
        <v>0</v>
      </c>
      <c r="T4021" s="50">
        <f t="shared" si="211"/>
        <v>362.5</v>
      </c>
      <c r="U4021" s="50">
        <f t="shared" si="211"/>
        <v>0</v>
      </c>
      <c r="V4021" s="50">
        <f t="shared" si="211"/>
        <v>0</v>
      </c>
      <c r="W4021" s="50">
        <f t="shared" si="211"/>
        <v>0</v>
      </c>
      <c r="X4021" s="50">
        <f t="shared" si="210"/>
        <v>0</v>
      </c>
      <c r="Y4021" s="50">
        <f t="shared" si="210"/>
        <v>0</v>
      </c>
      <c r="Z4021" s="50">
        <f t="shared" si="210"/>
        <v>0</v>
      </c>
      <c r="AA4021" s="50">
        <f t="shared" si="210"/>
        <v>0</v>
      </c>
      <c r="AB4021" s="50">
        <f t="shared" si="209"/>
        <v>362.5</v>
      </c>
      <c r="AC4021" s="48" t="str">
        <f>VLOOKUP(ПРОДАЖИ!C:C,'ИЗ ОСНОВЫ НОМЕНКЛАТУР'!D:E,2,0)</f>
        <v>Реставрационные материалы</v>
      </c>
      <c r="AD4021" s="48" t="str">
        <f>VLOOKUP(C:C,'ИЗ ОСНОВЫ НОМЕНКЛАТУР'!D:F,3,0)</f>
        <v>Бытовая химия</v>
      </c>
      <c r="AE4021" s="48" t="str">
        <f>VLOOKUP(C:C,'ИЗ ОСНОВЫ НОМЕНКЛАТУР'!D:H,5,0)</f>
        <v>C</v>
      </c>
    </row>
    <row r="4022" spans="1:31" ht="9.6" customHeight="1" x14ac:dyDescent="0.2">
      <c r="A4022" s="45" t="s">
        <v>3895</v>
      </c>
      <c r="B4022" s="11"/>
      <c r="C4022" s="11" t="s">
        <v>4015</v>
      </c>
      <c r="D4022" s="44">
        <v>5</v>
      </c>
      <c r="E4022" s="44">
        <v>0</v>
      </c>
      <c r="F4022" s="48">
        <v>0</v>
      </c>
      <c r="G4022" s="48">
        <v>0</v>
      </c>
      <c r="H4022" s="44">
        <v>0</v>
      </c>
      <c r="I4022" s="44">
        <v>0</v>
      </c>
      <c r="J4022" s="44">
        <v>0</v>
      </c>
      <c r="K4022" s="48">
        <v>0</v>
      </c>
      <c r="L4022" s="49">
        <v>4300</v>
      </c>
      <c r="M4022" s="49">
        <v>0</v>
      </c>
      <c r="N4022" s="10">
        <v>0</v>
      </c>
      <c r="O4022" s="10">
        <v>0</v>
      </c>
      <c r="P4022" s="10">
        <v>0</v>
      </c>
      <c r="Q4022" s="10">
        <v>0</v>
      </c>
      <c r="R4022" s="10">
        <v>0</v>
      </c>
      <c r="S4022" s="10">
        <v>0</v>
      </c>
      <c r="T4022" s="50">
        <f t="shared" si="211"/>
        <v>358.33333333333331</v>
      </c>
      <c r="U4022" s="50">
        <f t="shared" si="211"/>
        <v>0</v>
      </c>
      <c r="V4022" s="50">
        <f t="shared" si="211"/>
        <v>0</v>
      </c>
      <c r="W4022" s="50">
        <f t="shared" si="211"/>
        <v>0</v>
      </c>
      <c r="X4022" s="50">
        <f t="shared" si="210"/>
        <v>0</v>
      </c>
      <c r="Y4022" s="50">
        <f t="shared" si="210"/>
        <v>0</v>
      </c>
      <c r="Z4022" s="50">
        <f t="shared" si="210"/>
        <v>0</v>
      </c>
      <c r="AA4022" s="50">
        <f t="shared" si="210"/>
        <v>0</v>
      </c>
      <c r="AB4022" s="50">
        <f t="shared" si="209"/>
        <v>358.33333333333331</v>
      </c>
      <c r="AC4022" s="48" t="str">
        <f>VLOOKUP(ПРОДАЖИ!C:C,'ИЗ ОСНОВЫ НОМЕНКЛАТУР'!D:E,2,0)</f>
        <v>Реставрационные материалы</v>
      </c>
      <c r="AD4022" s="48" t="str">
        <f>VLOOKUP(C:C,'ИЗ ОСНОВЫ НОМЕНКЛАТУР'!D:F,3,0)</f>
        <v>Бытовая химия</v>
      </c>
      <c r="AE4022" s="48" t="str">
        <f>VLOOKUP(C:C,'ИЗ ОСНОВЫ НОМЕНКЛАТУР'!D:H,5,0)</f>
        <v>C</v>
      </c>
    </row>
    <row r="4023" spans="1:31" ht="9.6" customHeight="1" x14ac:dyDescent="0.2">
      <c r="A4023" s="45" t="s">
        <v>3895</v>
      </c>
      <c r="B4023" s="11"/>
      <c r="C4023" s="11" t="s">
        <v>4016</v>
      </c>
      <c r="D4023" s="44">
        <v>5</v>
      </c>
      <c r="E4023" s="44">
        <v>0</v>
      </c>
      <c r="F4023" s="48">
        <v>0</v>
      </c>
      <c r="G4023" s="48">
        <v>0</v>
      </c>
      <c r="H4023" s="44">
        <v>0</v>
      </c>
      <c r="I4023" s="44">
        <v>0</v>
      </c>
      <c r="J4023" s="44">
        <v>0</v>
      </c>
      <c r="K4023" s="48">
        <v>0</v>
      </c>
      <c r="L4023" s="49">
        <v>4300</v>
      </c>
      <c r="M4023" s="49">
        <v>0</v>
      </c>
      <c r="N4023" s="10">
        <v>0</v>
      </c>
      <c r="O4023" s="10">
        <v>0</v>
      </c>
      <c r="P4023" s="10">
        <v>0</v>
      </c>
      <c r="Q4023" s="10">
        <v>0</v>
      </c>
      <c r="R4023" s="10">
        <v>0</v>
      </c>
      <c r="S4023" s="10">
        <v>0</v>
      </c>
      <c r="T4023" s="50">
        <f t="shared" si="211"/>
        <v>358.33333333333331</v>
      </c>
      <c r="U4023" s="50">
        <f t="shared" si="211"/>
        <v>0</v>
      </c>
      <c r="V4023" s="50">
        <f t="shared" si="211"/>
        <v>0</v>
      </c>
      <c r="W4023" s="50">
        <f t="shared" si="211"/>
        <v>0</v>
      </c>
      <c r="X4023" s="50">
        <f t="shared" si="210"/>
        <v>0</v>
      </c>
      <c r="Y4023" s="50">
        <f t="shared" si="210"/>
        <v>0</v>
      </c>
      <c r="Z4023" s="50">
        <f t="shared" si="210"/>
        <v>0</v>
      </c>
      <c r="AA4023" s="50">
        <f t="shared" si="210"/>
        <v>0</v>
      </c>
      <c r="AB4023" s="50">
        <f t="shared" si="209"/>
        <v>358.33333333333331</v>
      </c>
      <c r="AC4023" s="48" t="str">
        <f>VLOOKUP(ПРОДАЖИ!C:C,'ИЗ ОСНОВЫ НОМЕНКЛАТУР'!D:E,2,0)</f>
        <v>Реставрационные материалы</v>
      </c>
      <c r="AD4023" s="48" t="str">
        <f>VLOOKUP(C:C,'ИЗ ОСНОВЫ НОМЕНКЛАТУР'!D:F,3,0)</f>
        <v>Бытовая химия</v>
      </c>
      <c r="AE4023" s="48" t="str">
        <f>VLOOKUP(C:C,'ИЗ ОСНОВЫ НОМЕНКЛАТУР'!D:H,5,0)</f>
        <v>C</v>
      </c>
    </row>
    <row r="4024" spans="1:31" ht="9.6" customHeight="1" x14ac:dyDescent="0.2">
      <c r="A4024" s="45" t="s">
        <v>3895</v>
      </c>
      <c r="B4024" s="11"/>
      <c r="C4024" s="11" t="s">
        <v>4017</v>
      </c>
      <c r="D4024" s="44">
        <v>12</v>
      </c>
      <c r="E4024" s="44">
        <v>0</v>
      </c>
      <c r="F4024" s="48">
        <v>0</v>
      </c>
      <c r="G4024" s="48">
        <v>0</v>
      </c>
      <c r="H4024" s="44">
        <v>0</v>
      </c>
      <c r="I4024" s="44">
        <v>0</v>
      </c>
      <c r="J4024" s="44">
        <v>0</v>
      </c>
      <c r="K4024" s="48">
        <v>0</v>
      </c>
      <c r="L4024" s="49">
        <v>2640</v>
      </c>
      <c r="M4024" s="49">
        <v>0</v>
      </c>
      <c r="N4024" s="10">
        <v>0</v>
      </c>
      <c r="O4024" s="10">
        <v>0</v>
      </c>
      <c r="P4024" s="10">
        <v>0</v>
      </c>
      <c r="Q4024" s="10">
        <v>0</v>
      </c>
      <c r="R4024" s="10">
        <v>0</v>
      </c>
      <c r="S4024" s="10">
        <v>0</v>
      </c>
      <c r="T4024" s="50">
        <f t="shared" si="211"/>
        <v>220</v>
      </c>
      <c r="U4024" s="50">
        <f t="shared" si="211"/>
        <v>0</v>
      </c>
      <c r="V4024" s="50">
        <f t="shared" si="211"/>
        <v>0</v>
      </c>
      <c r="W4024" s="50">
        <f t="shared" si="211"/>
        <v>0</v>
      </c>
      <c r="X4024" s="50">
        <f t="shared" si="210"/>
        <v>0</v>
      </c>
      <c r="Y4024" s="50">
        <f t="shared" si="210"/>
        <v>0</v>
      </c>
      <c r="Z4024" s="50">
        <f t="shared" si="210"/>
        <v>0</v>
      </c>
      <c r="AA4024" s="50">
        <f t="shared" si="210"/>
        <v>0</v>
      </c>
      <c r="AB4024" s="50">
        <f t="shared" si="209"/>
        <v>220</v>
      </c>
      <c r="AC4024" s="48" t="str">
        <f>VLOOKUP(ПРОДАЖИ!C:C,'ИЗ ОСНОВЫ НОМЕНКЛАТУР'!D:E,2,0)</f>
        <v>Реставрационные материалы</v>
      </c>
      <c r="AD4024" s="48" t="str">
        <f>VLOOKUP(C:C,'ИЗ ОСНОВЫ НОМЕНКЛАТУР'!D:F,3,0)</f>
        <v>Бытовая химия</v>
      </c>
      <c r="AE4024" s="48" t="str">
        <f>VLOOKUP(C:C,'ИЗ ОСНОВЫ НОМЕНКЛАТУР'!D:H,5,0)</f>
        <v>C</v>
      </c>
    </row>
    <row r="4025" spans="1:31" ht="9.6" customHeight="1" x14ac:dyDescent="0.2">
      <c r="A4025" s="45" t="s">
        <v>3895</v>
      </c>
      <c r="B4025" s="11"/>
      <c r="C4025" s="11" t="s">
        <v>4018</v>
      </c>
      <c r="D4025" s="44">
        <v>2</v>
      </c>
      <c r="E4025" s="44">
        <v>0</v>
      </c>
      <c r="F4025" s="48">
        <v>0</v>
      </c>
      <c r="G4025" s="48">
        <v>0</v>
      </c>
      <c r="H4025" s="44">
        <v>0</v>
      </c>
      <c r="I4025" s="44">
        <v>0</v>
      </c>
      <c r="J4025" s="44">
        <v>0</v>
      </c>
      <c r="K4025" s="48">
        <v>0</v>
      </c>
      <c r="L4025" s="49">
        <v>960</v>
      </c>
      <c r="M4025" s="49">
        <v>0</v>
      </c>
      <c r="N4025" s="10">
        <v>0</v>
      </c>
      <c r="O4025" s="10">
        <v>0</v>
      </c>
      <c r="P4025" s="10">
        <v>0</v>
      </c>
      <c r="Q4025" s="10">
        <v>0</v>
      </c>
      <c r="R4025" s="10">
        <v>0</v>
      </c>
      <c r="S4025" s="10">
        <v>0</v>
      </c>
      <c r="T4025" s="50">
        <f t="shared" si="211"/>
        <v>80</v>
      </c>
      <c r="U4025" s="50">
        <f t="shared" si="211"/>
        <v>0</v>
      </c>
      <c r="V4025" s="50">
        <f t="shared" si="211"/>
        <v>0</v>
      </c>
      <c r="W4025" s="50">
        <f t="shared" si="211"/>
        <v>0</v>
      </c>
      <c r="X4025" s="50">
        <f t="shared" si="210"/>
        <v>0</v>
      </c>
      <c r="Y4025" s="50">
        <f t="shared" si="210"/>
        <v>0</v>
      </c>
      <c r="Z4025" s="50">
        <f t="shared" si="210"/>
        <v>0</v>
      </c>
      <c r="AA4025" s="50">
        <f t="shared" si="210"/>
        <v>0</v>
      </c>
      <c r="AB4025" s="50">
        <f t="shared" si="209"/>
        <v>80</v>
      </c>
      <c r="AC4025" s="48" t="str">
        <f>VLOOKUP(ПРОДАЖИ!C:C,'ИЗ ОСНОВЫ НОМЕНКЛАТУР'!D:E,2,0)</f>
        <v>Реставрационные материалы</v>
      </c>
      <c r="AD4025" s="48" t="str">
        <f>VLOOKUP(C:C,'ИЗ ОСНОВЫ НОМЕНКЛАТУР'!D:F,3,0)</f>
        <v>Бытовая химия</v>
      </c>
      <c r="AE4025" s="48" t="str">
        <f>VLOOKUP(C:C,'ИЗ ОСНОВЫ НОМЕНКЛАТУР'!D:H,5,0)</f>
        <v>C</v>
      </c>
    </row>
    <row r="4026" spans="1:31" ht="9.6" customHeight="1" x14ac:dyDescent="0.2">
      <c r="A4026" s="45" t="s">
        <v>3895</v>
      </c>
      <c r="B4026" s="46" t="s">
        <v>4019</v>
      </c>
      <c r="C4026" s="46"/>
      <c r="D4026" s="44">
        <v>0</v>
      </c>
      <c r="E4026" s="44">
        <v>0</v>
      </c>
      <c r="F4026" s="48">
        <v>0</v>
      </c>
      <c r="G4026" s="48">
        <v>0</v>
      </c>
      <c r="H4026" s="44">
        <v>0</v>
      </c>
      <c r="I4026" s="44">
        <v>0</v>
      </c>
      <c r="J4026" s="44">
        <v>0</v>
      </c>
      <c r="K4026" s="48">
        <v>0</v>
      </c>
      <c r="L4026" s="49">
        <v>0</v>
      </c>
      <c r="M4026" s="49">
        <v>0</v>
      </c>
      <c r="N4026" s="10">
        <v>0</v>
      </c>
      <c r="O4026" s="10">
        <v>0</v>
      </c>
      <c r="P4026" s="10">
        <v>0</v>
      </c>
      <c r="Q4026" s="10">
        <v>0</v>
      </c>
      <c r="R4026" s="10">
        <v>0</v>
      </c>
      <c r="S4026" s="10">
        <v>0</v>
      </c>
      <c r="T4026" s="50">
        <f t="shared" si="211"/>
        <v>0</v>
      </c>
      <c r="U4026" s="50">
        <f t="shared" si="211"/>
        <v>0</v>
      </c>
      <c r="V4026" s="50">
        <f t="shared" si="211"/>
        <v>0</v>
      </c>
      <c r="W4026" s="50">
        <f t="shared" si="211"/>
        <v>0</v>
      </c>
      <c r="X4026" s="50">
        <f t="shared" si="210"/>
        <v>0</v>
      </c>
      <c r="Y4026" s="50">
        <f t="shared" si="210"/>
        <v>0</v>
      </c>
      <c r="Z4026" s="50">
        <f t="shared" si="210"/>
        <v>0</v>
      </c>
      <c r="AA4026" s="50">
        <f t="shared" si="210"/>
        <v>0</v>
      </c>
      <c r="AB4026" s="50">
        <f t="shared" si="209"/>
        <v>0</v>
      </c>
      <c r="AC4026" s="48" t="e">
        <f>VLOOKUP(ПРОДАЖИ!C:C,'ИЗ ОСНОВЫ НОМЕНКЛАТУР'!D:E,2,0)</f>
        <v>#N/A</v>
      </c>
      <c r="AD4026" s="48" t="e">
        <f>VLOOKUP(C:C,'ИЗ ОСНОВЫ НОМЕНКЛАТУР'!D:F,3,0)</f>
        <v>#N/A</v>
      </c>
      <c r="AE4026" s="48" t="e">
        <f>VLOOKUP(C:C,'ИЗ ОСНОВЫ НОМЕНКЛАТУР'!D:H,5,0)</f>
        <v>#N/A</v>
      </c>
    </row>
    <row r="4027" spans="1:31" ht="9.6" customHeight="1" x14ac:dyDescent="0.2">
      <c r="A4027" s="45" t="s">
        <v>3895</v>
      </c>
      <c r="B4027" s="11"/>
      <c r="C4027" s="11" t="s">
        <v>4020</v>
      </c>
      <c r="D4027" s="44">
        <v>577</v>
      </c>
      <c r="E4027" s="44">
        <v>0</v>
      </c>
      <c r="F4027" s="48">
        <v>0</v>
      </c>
      <c r="G4027" s="48">
        <v>0</v>
      </c>
      <c r="H4027" s="44">
        <v>0</v>
      </c>
      <c r="I4027" s="44">
        <v>0</v>
      </c>
      <c r="J4027" s="44">
        <v>0</v>
      </c>
      <c r="K4027" s="48">
        <v>0</v>
      </c>
      <c r="L4027" s="49">
        <v>42147.74</v>
      </c>
      <c r="M4027" s="49">
        <v>0</v>
      </c>
      <c r="N4027" s="10">
        <v>0</v>
      </c>
      <c r="O4027" s="10">
        <v>0</v>
      </c>
      <c r="P4027" s="10">
        <v>0</v>
      </c>
      <c r="Q4027" s="10">
        <v>0</v>
      </c>
      <c r="R4027" s="10">
        <v>0</v>
      </c>
      <c r="S4027" s="10">
        <v>0</v>
      </c>
      <c r="T4027" s="50">
        <f t="shared" si="211"/>
        <v>3512.3116666666665</v>
      </c>
      <c r="U4027" s="50">
        <f t="shared" si="211"/>
        <v>0</v>
      </c>
      <c r="V4027" s="50">
        <f t="shared" si="211"/>
        <v>0</v>
      </c>
      <c r="W4027" s="50">
        <f t="shared" si="211"/>
        <v>0</v>
      </c>
      <c r="X4027" s="50">
        <f t="shared" si="210"/>
        <v>0</v>
      </c>
      <c r="Y4027" s="50">
        <f t="shared" si="210"/>
        <v>0</v>
      </c>
      <c r="Z4027" s="50">
        <f t="shared" si="210"/>
        <v>0</v>
      </c>
      <c r="AA4027" s="50">
        <f t="shared" si="210"/>
        <v>0</v>
      </c>
      <c r="AB4027" s="50">
        <f t="shared" si="209"/>
        <v>3512.3116666666665</v>
      </c>
      <c r="AC4027" s="48" t="str">
        <f>VLOOKUP(ПРОДАЖИ!C:C,'ИЗ ОСНОВЫ НОМЕНКЛАТУР'!D:E,2,0)</f>
        <v>Реставрационные материалы</v>
      </c>
      <c r="AD4027" s="48" t="str">
        <f>VLOOKUP(C:C,'ИЗ ОСНОВЫ НОМЕНКЛАТУР'!D:F,3,0)</f>
        <v>Бытовая химия</v>
      </c>
      <c r="AE4027" s="48" t="str">
        <f>VLOOKUP(C:C,'ИЗ ОСНОВЫ НОМЕНКЛАТУР'!D:H,5,0)</f>
        <v>B</v>
      </c>
    </row>
    <row r="4028" spans="1:31" ht="9.6" customHeight="1" x14ac:dyDescent="0.2">
      <c r="A4028" s="45" t="s">
        <v>3895</v>
      </c>
      <c r="B4028" s="46" t="s">
        <v>4021</v>
      </c>
      <c r="C4028" s="46"/>
      <c r="D4028" s="44">
        <v>0</v>
      </c>
      <c r="E4028" s="44">
        <v>0</v>
      </c>
      <c r="F4028" s="48">
        <v>0</v>
      </c>
      <c r="G4028" s="48">
        <v>0</v>
      </c>
      <c r="H4028" s="44">
        <v>0</v>
      </c>
      <c r="I4028" s="44">
        <v>0</v>
      </c>
      <c r="J4028" s="44">
        <v>0</v>
      </c>
      <c r="K4028" s="48">
        <v>0</v>
      </c>
      <c r="L4028" s="49">
        <v>0</v>
      </c>
      <c r="M4028" s="49">
        <v>0</v>
      </c>
      <c r="N4028" s="10">
        <v>0</v>
      </c>
      <c r="O4028" s="10">
        <v>0</v>
      </c>
      <c r="P4028" s="10">
        <v>0</v>
      </c>
      <c r="Q4028" s="10">
        <v>0</v>
      </c>
      <c r="R4028" s="10">
        <v>0</v>
      </c>
      <c r="S4028" s="10">
        <v>0</v>
      </c>
      <c r="T4028" s="50">
        <f t="shared" si="211"/>
        <v>0</v>
      </c>
      <c r="U4028" s="50">
        <f t="shared" si="211"/>
        <v>0</v>
      </c>
      <c r="V4028" s="50">
        <f t="shared" si="211"/>
        <v>0</v>
      </c>
      <c r="W4028" s="50">
        <f t="shared" si="211"/>
        <v>0</v>
      </c>
      <c r="X4028" s="50">
        <f t="shared" si="210"/>
        <v>0</v>
      </c>
      <c r="Y4028" s="50">
        <f t="shared" si="210"/>
        <v>0</v>
      </c>
      <c r="Z4028" s="50">
        <f t="shared" si="210"/>
        <v>0</v>
      </c>
      <c r="AA4028" s="50">
        <f t="shared" si="210"/>
        <v>0</v>
      </c>
      <c r="AB4028" s="50">
        <f t="shared" si="209"/>
        <v>0</v>
      </c>
      <c r="AC4028" s="48" t="e">
        <f>VLOOKUP(ПРОДАЖИ!C:C,'ИЗ ОСНОВЫ НОМЕНКЛАТУР'!D:E,2,0)</f>
        <v>#N/A</v>
      </c>
      <c r="AD4028" s="48" t="e">
        <f>VLOOKUP(C:C,'ИЗ ОСНОВЫ НОМЕНКЛАТУР'!D:F,3,0)</f>
        <v>#N/A</v>
      </c>
      <c r="AE4028" s="48" t="e">
        <f>VLOOKUP(C:C,'ИЗ ОСНОВЫ НОМЕНКЛАТУР'!D:H,5,0)</f>
        <v>#N/A</v>
      </c>
    </row>
    <row r="4029" spans="1:31" ht="9.6" customHeight="1" x14ac:dyDescent="0.2">
      <c r="A4029" s="45" t="s">
        <v>3895</v>
      </c>
      <c r="B4029" s="11"/>
      <c r="C4029" s="11" t="s">
        <v>4022</v>
      </c>
      <c r="D4029" s="44">
        <v>6</v>
      </c>
      <c r="E4029" s="44">
        <v>0</v>
      </c>
      <c r="F4029" s="48">
        <v>0</v>
      </c>
      <c r="G4029" s="48">
        <v>0</v>
      </c>
      <c r="H4029" s="44">
        <v>24</v>
      </c>
      <c r="I4029" s="44">
        <v>0</v>
      </c>
      <c r="J4029" s="44">
        <v>0</v>
      </c>
      <c r="K4029" s="48">
        <v>0</v>
      </c>
      <c r="L4029" s="49">
        <v>2820</v>
      </c>
      <c r="M4029" s="49">
        <v>0</v>
      </c>
      <c r="N4029" s="10">
        <v>0</v>
      </c>
      <c r="O4029" s="10">
        <v>0</v>
      </c>
      <c r="P4029" s="10">
        <v>9433.08</v>
      </c>
      <c r="Q4029" s="10">
        <v>0</v>
      </c>
      <c r="R4029" s="10">
        <v>0</v>
      </c>
      <c r="S4029" s="10">
        <v>0</v>
      </c>
      <c r="T4029" s="50">
        <f t="shared" si="211"/>
        <v>235</v>
      </c>
      <c r="U4029" s="50">
        <f t="shared" si="211"/>
        <v>0</v>
      </c>
      <c r="V4029" s="50">
        <f t="shared" si="211"/>
        <v>0</v>
      </c>
      <c r="W4029" s="50">
        <f t="shared" si="211"/>
        <v>0</v>
      </c>
      <c r="X4029" s="50">
        <f t="shared" si="210"/>
        <v>786.09</v>
      </c>
      <c r="Y4029" s="50">
        <f t="shared" si="210"/>
        <v>0</v>
      </c>
      <c r="Z4029" s="50">
        <f t="shared" si="210"/>
        <v>0</v>
      </c>
      <c r="AA4029" s="50">
        <f t="shared" si="210"/>
        <v>0</v>
      </c>
      <c r="AB4029" s="50">
        <f t="shared" si="209"/>
        <v>1021.09</v>
      </c>
      <c r="AC4029" s="48" t="str">
        <f>VLOOKUP(ПРОДАЖИ!C:C,'ИЗ ОСНОВЫ НОМЕНКЛАТУР'!D:E,2,0)</f>
        <v>Реставрационные материалы</v>
      </c>
      <c r="AD4029" s="48" t="str">
        <f>VLOOKUP(C:C,'ИЗ ОСНОВЫ НОМЕНКЛАТУР'!D:F,3,0)</f>
        <v>Перчатки</v>
      </c>
      <c r="AE4029" s="48" t="str">
        <f>VLOOKUP(C:C,'ИЗ ОСНОВЫ НОМЕНКЛАТУР'!D:H,5,0)</f>
        <v>C</v>
      </c>
    </row>
    <row r="4030" spans="1:31" ht="9.6" customHeight="1" x14ac:dyDescent="0.2">
      <c r="A4030" s="45" t="s">
        <v>3895</v>
      </c>
      <c r="B4030" s="11"/>
      <c r="C4030" s="11" t="s">
        <v>4023</v>
      </c>
      <c r="D4030" s="44">
        <v>0</v>
      </c>
      <c r="E4030" s="44">
        <v>0</v>
      </c>
      <c r="F4030" s="48">
        <v>0</v>
      </c>
      <c r="G4030" s="48">
        <v>0</v>
      </c>
      <c r="H4030" s="44">
        <v>32</v>
      </c>
      <c r="I4030" s="44">
        <v>0</v>
      </c>
      <c r="J4030" s="44">
        <v>0</v>
      </c>
      <c r="K4030" s="48">
        <v>0</v>
      </c>
      <c r="L4030" s="49">
        <v>0</v>
      </c>
      <c r="M4030" s="49">
        <v>0</v>
      </c>
      <c r="N4030" s="10">
        <v>0</v>
      </c>
      <c r="O4030" s="10">
        <v>0</v>
      </c>
      <c r="P4030" s="10">
        <v>9538.4</v>
      </c>
      <c r="Q4030" s="10">
        <v>0</v>
      </c>
      <c r="R4030" s="10">
        <v>0</v>
      </c>
      <c r="S4030" s="10">
        <v>0</v>
      </c>
      <c r="T4030" s="50">
        <f t="shared" si="211"/>
        <v>0</v>
      </c>
      <c r="U4030" s="50">
        <f t="shared" si="211"/>
        <v>0</v>
      </c>
      <c r="V4030" s="50">
        <f t="shared" si="211"/>
        <v>0</v>
      </c>
      <c r="W4030" s="50">
        <f t="shared" si="211"/>
        <v>0</v>
      </c>
      <c r="X4030" s="50">
        <f t="shared" si="210"/>
        <v>794.86666666666667</v>
      </c>
      <c r="Y4030" s="50">
        <f t="shared" si="210"/>
        <v>0</v>
      </c>
      <c r="Z4030" s="50">
        <f t="shared" si="210"/>
        <v>0</v>
      </c>
      <c r="AA4030" s="50">
        <f t="shared" si="210"/>
        <v>0</v>
      </c>
      <c r="AB4030" s="50">
        <f t="shared" si="209"/>
        <v>794.86666666666667</v>
      </c>
      <c r="AC4030" s="48" t="str">
        <f>VLOOKUP(ПРОДАЖИ!C:C,'ИЗ ОСНОВЫ НОМЕНКЛАТУР'!D:E,2,0)</f>
        <v>Реставрационные материалы</v>
      </c>
      <c r="AD4030" s="48" t="str">
        <f>VLOOKUP(C:C,'ИЗ ОСНОВЫ НОМЕНКЛАТУР'!D:F,3,0)</f>
        <v>Перчатки</v>
      </c>
      <c r="AE4030" s="48" t="str">
        <f>VLOOKUP(C:C,'ИЗ ОСНОВЫ НОМЕНКЛАТУР'!D:H,5,0)</f>
        <v>C</v>
      </c>
    </row>
    <row r="4031" spans="1:31" ht="9.6" customHeight="1" x14ac:dyDescent="0.2">
      <c r="A4031" s="45" t="s">
        <v>3895</v>
      </c>
      <c r="B4031" s="11"/>
      <c r="C4031" s="11" t="s">
        <v>4024</v>
      </c>
      <c r="D4031" s="44">
        <v>8</v>
      </c>
      <c r="E4031" s="44">
        <v>0</v>
      </c>
      <c r="F4031" s="48">
        <v>0</v>
      </c>
      <c r="G4031" s="48">
        <v>0</v>
      </c>
      <c r="H4031" s="44">
        <v>0</v>
      </c>
      <c r="I4031" s="44">
        <v>0</v>
      </c>
      <c r="J4031" s="44">
        <v>0</v>
      </c>
      <c r="K4031" s="48">
        <v>0</v>
      </c>
      <c r="L4031" s="49">
        <v>1600</v>
      </c>
      <c r="M4031" s="49">
        <v>0</v>
      </c>
      <c r="N4031" s="10">
        <v>0</v>
      </c>
      <c r="O4031" s="10">
        <v>0</v>
      </c>
      <c r="P4031" s="10">
        <v>0</v>
      </c>
      <c r="Q4031" s="10">
        <v>0</v>
      </c>
      <c r="R4031" s="10">
        <v>0</v>
      </c>
      <c r="S4031" s="10">
        <v>0</v>
      </c>
      <c r="T4031" s="50">
        <f t="shared" si="211"/>
        <v>133.33333333333334</v>
      </c>
      <c r="U4031" s="50">
        <f t="shared" si="211"/>
        <v>0</v>
      </c>
      <c r="V4031" s="50">
        <f t="shared" si="211"/>
        <v>0</v>
      </c>
      <c r="W4031" s="50">
        <f t="shared" si="211"/>
        <v>0</v>
      </c>
      <c r="X4031" s="50">
        <f t="shared" si="210"/>
        <v>0</v>
      </c>
      <c r="Y4031" s="50">
        <f t="shared" si="210"/>
        <v>0</v>
      </c>
      <c r="Z4031" s="50">
        <f t="shared" si="210"/>
        <v>0</v>
      </c>
      <c r="AA4031" s="50">
        <f t="shared" si="210"/>
        <v>0</v>
      </c>
      <c r="AB4031" s="50">
        <f t="shared" si="209"/>
        <v>133.33333333333334</v>
      </c>
      <c r="AC4031" s="48" t="str">
        <f>VLOOKUP(ПРОДАЖИ!C:C,'ИЗ ОСНОВЫ НОМЕНКЛАТУР'!D:E,2,0)</f>
        <v>Реставрационные материалы</v>
      </c>
      <c r="AD4031" s="48" t="str">
        <f>VLOOKUP(C:C,'ИЗ ОСНОВЫ НОМЕНКЛАТУР'!D:F,3,0)</f>
        <v>Перчатки</v>
      </c>
      <c r="AE4031" s="48" t="str">
        <f>VLOOKUP(C:C,'ИЗ ОСНОВЫ НОМЕНКЛАТУР'!D:H,5,0)</f>
        <v>C</v>
      </c>
    </row>
    <row r="4032" spans="1:31" ht="9.6" customHeight="1" x14ac:dyDescent="0.2">
      <c r="A4032" s="45" t="s">
        <v>3895</v>
      </c>
      <c r="B4032" s="11"/>
      <c r="C4032" s="11" t="s">
        <v>4025</v>
      </c>
      <c r="D4032" s="44">
        <v>8</v>
      </c>
      <c r="E4032" s="44">
        <v>0</v>
      </c>
      <c r="F4032" s="48">
        <v>0</v>
      </c>
      <c r="G4032" s="48">
        <v>0</v>
      </c>
      <c r="H4032" s="44">
        <v>0</v>
      </c>
      <c r="I4032" s="44">
        <v>0</v>
      </c>
      <c r="J4032" s="44">
        <v>0</v>
      </c>
      <c r="K4032" s="48">
        <v>0</v>
      </c>
      <c r="L4032" s="49">
        <v>3440</v>
      </c>
      <c r="M4032" s="49">
        <v>0</v>
      </c>
      <c r="N4032" s="10">
        <v>0</v>
      </c>
      <c r="O4032" s="10">
        <v>0</v>
      </c>
      <c r="P4032" s="10">
        <v>0</v>
      </c>
      <c r="Q4032" s="10">
        <v>0</v>
      </c>
      <c r="R4032" s="10">
        <v>0</v>
      </c>
      <c r="S4032" s="10">
        <v>0</v>
      </c>
      <c r="T4032" s="50">
        <f t="shared" si="211"/>
        <v>286.66666666666669</v>
      </c>
      <c r="U4032" s="50">
        <f t="shared" si="211"/>
        <v>0</v>
      </c>
      <c r="V4032" s="50">
        <f t="shared" si="211"/>
        <v>0</v>
      </c>
      <c r="W4032" s="50">
        <f t="shared" si="211"/>
        <v>0</v>
      </c>
      <c r="X4032" s="50">
        <f t="shared" si="210"/>
        <v>0</v>
      </c>
      <c r="Y4032" s="50">
        <f t="shared" si="210"/>
        <v>0</v>
      </c>
      <c r="Z4032" s="50">
        <f t="shared" si="210"/>
        <v>0</v>
      </c>
      <c r="AA4032" s="50">
        <f t="shared" si="210"/>
        <v>0</v>
      </c>
      <c r="AB4032" s="50">
        <f t="shared" si="209"/>
        <v>286.66666666666669</v>
      </c>
      <c r="AC4032" s="48" t="str">
        <f>VLOOKUP(ПРОДАЖИ!C:C,'ИЗ ОСНОВЫ НОМЕНКЛАТУР'!D:E,2,0)</f>
        <v>Реставрационные материалы</v>
      </c>
      <c r="AD4032" s="48" t="str">
        <f>VLOOKUP(C:C,'ИЗ ОСНОВЫ НОМЕНКЛАТУР'!D:F,3,0)</f>
        <v>Перчатки</v>
      </c>
      <c r="AE4032" s="48" t="str">
        <f>VLOOKUP(C:C,'ИЗ ОСНОВЫ НОМЕНКЛАТУР'!D:H,5,0)</f>
        <v>C</v>
      </c>
    </row>
    <row r="4033" spans="1:31" ht="9.6" customHeight="1" x14ac:dyDescent="0.2">
      <c r="A4033" s="45" t="s">
        <v>3895</v>
      </c>
      <c r="B4033" s="11"/>
      <c r="C4033" s="11" t="s">
        <v>4026</v>
      </c>
      <c r="D4033" s="44">
        <v>6</v>
      </c>
      <c r="E4033" s="44">
        <v>0</v>
      </c>
      <c r="F4033" s="48">
        <v>0</v>
      </c>
      <c r="G4033" s="48">
        <v>0</v>
      </c>
      <c r="H4033" s="44">
        <v>0</v>
      </c>
      <c r="I4033" s="44">
        <v>0</v>
      </c>
      <c r="J4033" s="44">
        <v>0</v>
      </c>
      <c r="K4033" s="48">
        <v>0</v>
      </c>
      <c r="L4033" s="49">
        <v>840</v>
      </c>
      <c r="M4033" s="49">
        <v>0</v>
      </c>
      <c r="N4033" s="10">
        <v>0</v>
      </c>
      <c r="O4033" s="10">
        <v>0</v>
      </c>
      <c r="P4033" s="10">
        <v>0</v>
      </c>
      <c r="Q4033" s="10">
        <v>0</v>
      </c>
      <c r="R4033" s="10">
        <v>0</v>
      </c>
      <c r="S4033" s="10">
        <v>0</v>
      </c>
      <c r="T4033" s="50">
        <f t="shared" si="211"/>
        <v>70</v>
      </c>
      <c r="U4033" s="50">
        <f t="shared" si="211"/>
        <v>0</v>
      </c>
      <c r="V4033" s="50">
        <f t="shared" si="211"/>
        <v>0</v>
      </c>
      <c r="W4033" s="50">
        <f t="shared" si="211"/>
        <v>0</v>
      </c>
      <c r="X4033" s="50">
        <f t="shared" si="210"/>
        <v>0</v>
      </c>
      <c r="Y4033" s="50">
        <f t="shared" si="210"/>
        <v>0</v>
      </c>
      <c r="Z4033" s="50">
        <f t="shared" si="210"/>
        <v>0</v>
      </c>
      <c r="AA4033" s="50">
        <f t="shared" si="210"/>
        <v>0</v>
      </c>
      <c r="AB4033" s="50">
        <f t="shared" si="209"/>
        <v>70</v>
      </c>
      <c r="AC4033" s="48" t="str">
        <f>VLOOKUP(ПРОДАЖИ!C:C,'ИЗ ОСНОВЫ НОМЕНКЛАТУР'!D:E,2,0)</f>
        <v>Реставрационные материалы</v>
      </c>
      <c r="AD4033" s="48" t="str">
        <f>VLOOKUP(C:C,'ИЗ ОСНОВЫ НОМЕНКЛАТУР'!D:F,3,0)</f>
        <v>Перчатки</v>
      </c>
      <c r="AE4033" s="48" t="str">
        <f>VLOOKUP(C:C,'ИЗ ОСНОВЫ НОМЕНКЛАТУР'!D:H,5,0)</f>
        <v>C</v>
      </c>
    </row>
    <row r="4034" spans="1:31" ht="9.6" customHeight="1" x14ac:dyDescent="0.2">
      <c r="A4034" s="45" t="s">
        <v>3895</v>
      </c>
      <c r="B4034" s="46" t="s">
        <v>4027</v>
      </c>
      <c r="C4034" s="46"/>
      <c r="D4034" s="44">
        <v>0</v>
      </c>
      <c r="E4034" s="44">
        <v>0</v>
      </c>
      <c r="F4034" s="48">
        <v>0</v>
      </c>
      <c r="G4034" s="48">
        <v>0</v>
      </c>
      <c r="H4034" s="44">
        <v>0</v>
      </c>
      <c r="I4034" s="44">
        <v>0</v>
      </c>
      <c r="J4034" s="44">
        <v>0</v>
      </c>
      <c r="K4034" s="48">
        <v>0</v>
      </c>
      <c r="L4034" s="49">
        <v>0</v>
      </c>
      <c r="M4034" s="49">
        <v>0</v>
      </c>
      <c r="N4034" s="10">
        <v>0</v>
      </c>
      <c r="O4034" s="10">
        <v>0</v>
      </c>
      <c r="P4034" s="10">
        <v>0</v>
      </c>
      <c r="Q4034" s="10">
        <v>0</v>
      </c>
      <c r="R4034" s="10">
        <v>0</v>
      </c>
      <c r="S4034" s="10">
        <v>0</v>
      </c>
      <c r="T4034" s="50">
        <f t="shared" si="211"/>
        <v>0</v>
      </c>
      <c r="U4034" s="50">
        <f t="shared" si="211"/>
        <v>0</v>
      </c>
      <c r="V4034" s="50">
        <f t="shared" si="211"/>
        <v>0</v>
      </c>
      <c r="W4034" s="50">
        <f t="shared" si="211"/>
        <v>0</v>
      </c>
      <c r="X4034" s="50">
        <f t="shared" si="210"/>
        <v>0</v>
      </c>
      <c r="Y4034" s="50">
        <f t="shared" si="210"/>
        <v>0</v>
      </c>
      <c r="Z4034" s="50">
        <f t="shared" si="210"/>
        <v>0</v>
      </c>
      <c r="AA4034" s="50">
        <f t="shared" si="210"/>
        <v>0</v>
      </c>
      <c r="AB4034" s="50">
        <f t="shared" si="209"/>
        <v>0</v>
      </c>
      <c r="AC4034" s="48" t="e">
        <f>VLOOKUP(ПРОДАЖИ!C:C,'ИЗ ОСНОВЫ НОМЕНКЛАТУР'!D:E,2,0)</f>
        <v>#N/A</v>
      </c>
      <c r="AD4034" s="48" t="e">
        <f>VLOOKUP(C:C,'ИЗ ОСНОВЫ НОМЕНКЛАТУР'!D:F,3,0)</f>
        <v>#N/A</v>
      </c>
      <c r="AE4034" s="48" t="e">
        <f>VLOOKUP(C:C,'ИЗ ОСНОВЫ НОМЕНКЛАТУР'!D:H,5,0)</f>
        <v>#N/A</v>
      </c>
    </row>
    <row r="4035" spans="1:31" ht="9.6" customHeight="1" x14ac:dyDescent="0.2">
      <c r="A4035" s="45" t="s">
        <v>3895</v>
      </c>
      <c r="B4035" s="11"/>
      <c r="C4035" s="11" t="s">
        <v>4028</v>
      </c>
      <c r="D4035" s="44">
        <v>0</v>
      </c>
      <c r="E4035" s="44">
        <v>0</v>
      </c>
      <c r="F4035" s="48">
        <v>4</v>
      </c>
      <c r="G4035" s="48">
        <v>0</v>
      </c>
      <c r="H4035" s="44">
        <v>0</v>
      </c>
      <c r="I4035" s="44">
        <v>0</v>
      </c>
      <c r="J4035" s="44">
        <v>9</v>
      </c>
      <c r="K4035" s="48">
        <v>0</v>
      </c>
      <c r="L4035" s="49">
        <v>0</v>
      </c>
      <c r="M4035" s="49">
        <v>0</v>
      </c>
      <c r="N4035" s="10">
        <v>900.53</v>
      </c>
      <c r="O4035" s="10">
        <v>0</v>
      </c>
      <c r="P4035" s="10">
        <v>0</v>
      </c>
      <c r="Q4035" s="10">
        <v>0</v>
      </c>
      <c r="R4035" s="10">
        <v>1269</v>
      </c>
      <c r="S4035" s="10">
        <v>0</v>
      </c>
      <c r="T4035" s="50">
        <f t="shared" si="211"/>
        <v>0</v>
      </c>
      <c r="U4035" s="50">
        <f t="shared" si="211"/>
        <v>0</v>
      </c>
      <c r="V4035" s="50">
        <f t="shared" si="211"/>
        <v>75.044166666666669</v>
      </c>
      <c r="W4035" s="50">
        <f t="shared" si="211"/>
        <v>0</v>
      </c>
      <c r="X4035" s="50">
        <f t="shared" si="210"/>
        <v>0</v>
      </c>
      <c r="Y4035" s="50">
        <f t="shared" si="210"/>
        <v>0</v>
      </c>
      <c r="Z4035" s="50">
        <f t="shared" si="210"/>
        <v>105.75</v>
      </c>
      <c r="AA4035" s="50">
        <f t="shared" si="210"/>
        <v>0</v>
      </c>
      <c r="AB4035" s="50">
        <f t="shared" si="209"/>
        <v>180.79416666666668</v>
      </c>
      <c r="AC4035" s="48" t="str">
        <f>VLOOKUP(ПРОДАЖИ!C:C,'ИЗ ОСНОВЫ НОМЕНКЛАТУР'!D:E,2,0)</f>
        <v>Реставрационные материалы</v>
      </c>
      <c r="AD4035" s="48" t="str">
        <f>VLOOKUP(C:C,'ИЗ ОСНОВЫ НОМЕНКЛАТУР'!D:F,3,0)</f>
        <v>Маркер мебельный</v>
      </c>
      <c r="AE4035" s="48" t="str">
        <f>VLOOKUP(C:C,'ИЗ ОСНОВЫ НОМЕНКЛАТУР'!D:H,5,0)</f>
        <v>C</v>
      </c>
    </row>
    <row r="4036" spans="1:31" ht="9.6" customHeight="1" x14ac:dyDescent="0.2">
      <c r="A4036" s="45" t="s">
        <v>3895</v>
      </c>
      <c r="B4036" s="11"/>
      <c r="C4036" s="11" t="s">
        <v>4029</v>
      </c>
      <c r="D4036" s="44">
        <v>0</v>
      </c>
      <c r="E4036" s="44">
        <v>0</v>
      </c>
      <c r="F4036" s="48">
        <v>2</v>
      </c>
      <c r="G4036" s="48">
        <v>0</v>
      </c>
      <c r="H4036" s="44">
        <v>0</v>
      </c>
      <c r="I4036" s="44">
        <v>0</v>
      </c>
      <c r="J4036" s="44">
        <v>1</v>
      </c>
      <c r="K4036" s="48">
        <v>0</v>
      </c>
      <c r="L4036" s="49">
        <v>0</v>
      </c>
      <c r="M4036" s="49">
        <v>0</v>
      </c>
      <c r="N4036" s="10">
        <v>510.7</v>
      </c>
      <c r="O4036" s="10">
        <v>0</v>
      </c>
      <c r="P4036" s="10">
        <v>0</v>
      </c>
      <c r="Q4036" s="10">
        <v>0</v>
      </c>
      <c r="R4036" s="10">
        <v>246.34</v>
      </c>
      <c r="S4036" s="10">
        <v>0</v>
      </c>
      <c r="T4036" s="50">
        <f t="shared" si="211"/>
        <v>0</v>
      </c>
      <c r="U4036" s="50">
        <f t="shared" si="211"/>
        <v>0</v>
      </c>
      <c r="V4036" s="50">
        <f t="shared" si="211"/>
        <v>42.55833333333333</v>
      </c>
      <c r="W4036" s="50">
        <f t="shared" si="211"/>
        <v>0</v>
      </c>
      <c r="X4036" s="50">
        <f t="shared" si="210"/>
        <v>0</v>
      </c>
      <c r="Y4036" s="50">
        <f t="shared" si="210"/>
        <v>0</v>
      </c>
      <c r="Z4036" s="50">
        <f t="shared" si="210"/>
        <v>20.528333333333332</v>
      </c>
      <c r="AA4036" s="50">
        <f t="shared" si="210"/>
        <v>0</v>
      </c>
      <c r="AB4036" s="50">
        <f t="shared" ref="AB4036:AB4099" si="212">T4036+U4036+V4036+W4036+X4036+Y4036+Z4036+AA4036</f>
        <v>63.086666666666659</v>
      </c>
      <c r="AC4036" s="48" t="str">
        <f>VLOOKUP(ПРОДАЖИ!C:C,'ИЗ ОСНОВЫ НОМЕНКЛАТУР'!D:E,2,0)</f>
        <v>Реставрационные материалы</v>
      </c>
      <c r="AD4036" s="48" t="str">
        <f>VLOOKUP(C:C,'ИЗ ОСНОВЫ НОМЕНКЛАТУР'!D:F,3,0)</f>
        <v>Маркер мебельный</v>
      </c>
      <c r="AE4036" s="48" t="str">
        <f>VLOOKUP(C:C,'ИЗ ОСНОВЫ НОМЕНКЛАТУР'!D:H,5,0)</f>
        <v>C</v>
      </c>
    </row>
    <row r="4037" spans="1:31" ht="9.6" customHeight="1" x14ac:dyDescent="0.2">
      <c r="A4037" s="45" t="s">
        <v>3895</v>
      </c>
      <c r="B4037" s="11"/>
      <c r="C4037" s="11" t="s">
        <v>4030</v>
      </c>
      <c r="D4037" s="44">
        <v>0</v>
      </c>
      <c r="E4037" s="44">
        <v>0</v>
      </c>
      <c r="F4037" s="48">
        <v>1</v>
      </c>
      <c r="G4037" s="48">
        <v>0</v>
      </c>
      <c r="H4037" s="44">
        <v>0</v>
      </c>
      <c r="I4037" s="44">
        <v>0</v>
      </c>
      <c r="J4037" s="44">
        <v>0</v>
      </c>
      <c r="K4037" s="48">
        <v>0</v>
      </c>
      <c r="L4037" s="49">
        <v>0</v>
      </c>
      <c r="M4037" s="49">
        <v>0</v>
      </c>
      <c r="N4037" s="10">
        <v>246.95</v>
      </c>
      <c r="O4037" s="10">
        <v>0</v>
      </c>
      <c r="P4037" s="10">
        <v>0</v>
      </c>
      <c r="Q4037" s="10">
        <v>0</v>
      </c>
      <c r="R4037" s="10">
        <v>0</v>
      </c>
      <c r="S4037" s="10">
        <v>0</v>
      </c>
      <c r="T4037" s="50">
        <f t="shared" si="211"/>
        <v>0</v>
      </c>
      <c r="U4037" s="50">
        <f t="shared" si="211"/>
        <v>0</v>
      </c>
      <c r="V4037" s="50">
        <f t="shared" si="211"/>
        <v>20.579166666666666</v>
      </c>
      <c r="W4037" s="50">
        <f t="shared" si="211"/>
        <v>0</v>
      </c>
      <c r="X4037" s="50">
        <f t="shared" si="210"/>
        <v>0</v>
      </c>
      <c r="Y4037" s="50">
        <f t="shared" si="210"/>
        <v>0</v>
      </c>
      <c r="Z4037" s="50">
        <f t="shared" si="210"/>
        <v>0</v>
      </c>
      <c r="AA4037" s="50">
        <f t="shared" si="210"/>
        <v>0</v>
      </c>
      <c r="AB4037" s="50">
        <f t="shared" si="212"/>
        <v>20.579166666666666</v>
      </c>
      <c r="AC4037" s="48" t="str">
        <f>VLOOKUP(ПРОДАЖИ!C:C,'ИЗ ОСНОВЫ НОМЕНКЛАТУР'!D:E,2,0)</f>
        <v>Реставрационные материалы</v>
      </c>
      <c r="AD4037" s="48" t="str">
        <f>VLOOKUP(C:C,'ИЗ ОСНОВЫ НОМЕНКЛАТУР'!D:F,3,0)</f>
        <v>Маркер мебельный</v>
      </c>
      <c r="AE4037" s="48" t="str">
        <f>VLOOKUP(C:C,'ИЗ ОСНОВЫ НОМЕНКЛАТУР'!D:H,5,0)</f>
        <v>C</v>
      </c>
    </row>
    <row r="4038" spans="1:31" ht="9.6" customHeight="1" x14ac:dyDescent="0.2">
      <c r="A4038" s="45" t="s">
        <v>3895</v>
      </c>
      <c r="B4038" s="11"/>
      <c r="C4038" s="11" t="s">
        <v>4031</v>
      </c>
      <c r="D4038" s="44">
        <v>0</v>
      </c>
      <c r="E4038" s="44">
        <v>0</v>
      </c>
      <c r="F4038" s="48">
        <v>2</v>
      </c>
      <c r="G4038" s="48">
        <v>0</v>
      </c>
      <c r="H4038" s="44">
        <v>0</v>
      </c>
      <c r="I4038" s="44">
        <v>0</v>
      </c>
      <c r="J4038" s="44">
        <v>0</v>
      </c>
      <c r="K4038" s="48">
        <v>0</v>
      </c>
      <c r="L4038" s="49">
        <v>0</v>
      </c>
      <c r="M4038" s="49">
        <v>0</v>
      </c>
      <c r="N4038" s="10">
        <v>305.94</v>
      </c>
      <c r="O4038" s="10">
        <v>0</v>
      </c>
      <c r="P4038" s="10">
        <v>0</v>
      </c>
      <c r="Q4038" s="10">
        <v>0</v>
      </c>
      <c r="R4038" s="10">
        <v>0</v>
      </c>
      <c r="S4038" s="10">
        <v>0</v>
      </c>
      <c r="T4038" s="50">
        <f t="shared" si="211"/>
        <v>0</v>
      </c>
      <c r="U4038" s="50">
        <f t="shared" si="211"/>
        <v>0</v>
      </c>
      <c r="V4038" s="50">
        <f t="shared" si="211"/>
        <v>25.495000000000001</v>
      </c>
      <c r="W4038" s="50">
        <f t="shared" si="211"/>
        <v>0</v>
      </c>
      <c r="X4038" s="50">
        <f t="shared" si="210"/>
        <v>0</v>
      </c>
      <c r="Y4038" s="50">
        <f t="shared" si="210"/>
        <v>0</v>
      </c>
      <c r="Z4038" s="50">
        <f t="shared" si="210"/>
        <v>0</v>
      </c>
      <c r="AA4038" s="50">
        <f t="shared" si="210"/>
        <v>0</v>
      </c>
      <c r="AB4038" s="50">
        <f t="shared" si="212"/>
        <v>25.495000000000001</v>
      </c>
      <c r="AC4038" s="48" t="str">
        <f>VLOOKUP(ПРОДАЖИ!C:C,'ИЗ ОСНОВЫ НОМЕНКЛАТУР'!D:E,2,0)</f>
        <v>Реставрационные материалы</v>
      </c>
      <c r="AD4038" s="48" t="str">
        <f>VLOOKUP(C:C,'ИЗ ОСНОВЫ НОМЕНКЛАТУР'!D:F,3,0)</f>
        <v>Маркер мебельный</v>
      </c>
      <c r="AE4038" s="48" t="str">
        <f>VLOOKUP(C:C,'ИЗ ОСНОВЫ НОМЕНКЛАТУР'!D:H,5,0)</f>
        <v>C</v>
      </c>
    </row>
    <row r="4039" spans="1:31" ht="9.6" customHeight="1" x14ac:dyDescent="0.2">
      <c r="A4039" s="45" t="s">
        <v>3895</v>
      </c>
      <c r="B4039" s="11"/>
      <c r="C4039" s="11" t="s">
        <v>4032</v>
      </c>
      <c r="D4039" s="44">
        <v>0</v>
      </c>
      <c r="E4039" s="44">
        <v>0</v>
      </c>
      <c r="F4039" s="48">
        <v>7</v>
      </c>
      <c r="G4039" s="48">
        <v>0</v>
      </c>
      <c r="H4039" s="44">
        <v>0</v>
      </c>
      <c r="I4039" s="44">
        <v>0</v>
      </c>
      <c r="J4039" s="44">
        <v>7</v>
      </c>
      <c r="K4039" s="48">
        <v>0</v>
      </c>
      <c r="L4039" s="49">
        <v>0</v>
      </c>
      <c r="M4039" s="49">
        <v>0</v>
      </c>
      <c r="N4039" s="10">
        <v>1369.96</v>
      </c>
      <c r="O4039" s="10">
        <v>0</v>
      </c>
      <c r="P4039" s="10">
        <v>0</v>
      </c>
      <c r="Q4039" s="10">
        <v>0</v>
      </c>
      <c r="R4039" s="10">
        <v>1031.45</v>
      </c>
      <c r="S4039" s="10">
        <v>0</v>
      </c>
      <c r="T4039" s="50">
        <f t="shared" si="211"/>
        <v>0</v>
      </c>
      <c r="U4039" s="50">
        <f t="shared" si="211"/>
        <v>0</v>
      </c>
      <c r="V4039" s="50">
        <f t="shared" si="211"/>
        <v>114.16333333333334</v>
      </c>
      <c r="W4039" s="50">
        <f t="shared" si="211"/>
        <v>0</v>
      </c>
      <c r="X4039" s="50">
        <f t="shared" si="210"/>
        <v>0</v>
      </c>
      <c r="Y4039" s="50">
        <f t="shared" si="210"/>
        <v>0</v>
      </c>
      <c r="Z4039" s="50">
        <f t="shared" si="210"/>
        <v>85.954166666666666</v>
      </c>
      <c r="AA4039" s="50">
        <f t="shared" si="210"/>
        <v>0</v>
      </c>
      <c r="AB4039" s="50">
        <f t="shared" si="212"/>
        <v>200.11750000000001</v>
      </c>
      <c r="AC4039" s="48" t="str">
        <f>VLOOKUP(ПРОДАЖИ!C:C,'ИЗ ОСНОВЫ НОМЕНКЛАТУР'!D:E,2,0)</f>
        <v>Реставрационные материалы</v>
      </c>
      <c r="AD4039" s="48" t="str">
        <f>VLOOKUP(C:C,'ИЗ ОСНОВЫ НОМЕНКЛАТУР'!D:F,3,0)</f>
        <v>Маркер мебельный</v>
      </c>
      <c r="AE4039" s="48" t="str">
        <f>VLOOKUP(C:C,'ИЗ ОСНОВЫ НОМЕНКЛАТУР'!D:H,5,0)</f>
        <v>C</v>
      </c>
    </row>
    <row r="4040" spans="1:31" ht="9.6" customHeight="1" x14ac:dyDescent="0.2">
      <c r="A4040" s="45" t="s">
        <v>3895</v>
      </c>
      <c r="B4040" s="11"/>
      <c r="C4040" s="11" t="s">
        <v>4033</v>
      </c>
      <c r="D4040" s="44">
        <v>0</v>
      </c>
      <c r="E4040" s="44">
        <v>0</v>
      </c>
      <c r="F4040" s="48">
        <v>4</v>
      </c>
      <c r="G4040" s="48">
        <v>0</v>
      </c>
      <c r="H4040" s="44">
        <v>0</v>
      </c>
      <c r="I4040" s="44">
        <v>0</v>
      </c>
      <c r="J4040" s="44">
        <v>1</v>
      </c>
      <c r="K4040" s="48">
        <v>0</v>
      </c>
      <c r="L4040" s="49">
        <v>0</v>
      </c>
      <c r="M4040" s="49">
        <v>0</v>
      </c>
      <c r="N4040" s="10">
        <v>775</v>
      </c>
      <c r="O4040" s="10">
        <v>0</v>
      </c>
      <c r="P4040" s="10">
        <v>0</v>
      </c>
      <c r="Q4040" s="10">
        <v>0</v>
      </c>
      <c r="R4040" s="10">
        <v>146.76</v>
      </c>
      <c r="S4040" s="10">
        <v>0</v>
      </c>
      <c r="T4040" s="50">
        <f t="shared" si="211"/>
        <v>0</v>
      </c>
      <c r="U4040" s="50">
        <f t="shared" si="211"/>
        <v>0</v>
      </c>
      <c r="V4040" s="50">
        <f t="shared" si="211"/>
        <v>64.583333333333329</v>
      </c>
      <c r="W4040" s="50">
        <f t="shared" si="211"/>
        <v>0</v>
      </c>
      <c r="X4040" s="50">
        <f t="shared" si="210"/>
        <v>0</v>
      </c>
      <c r="Y4040" s="50">
        <f t="shared" si="210"/>
        <v>0</v>
      </c>
      <c r="Z4040" s="50">
        <f t="shared" si="210"/>
        <v>12.229999999999999</v>
      </c>
      <c r="AA4040" s="50">
        <f t="shared" si="210"/>
        <v>0</v>
      </c>
      <c r="AB4040" s="50">
        <f t="shared" si="212"/>
        <v>76.813333333333333</v>
      </c>
      <c r="AC4040" s="48" t="str">
        <f>VLOOKUP(ПРОДАЖИ!C:C,'ИЗ ОСНОВЫ НОМЕНКЛАТУР'!D:E,2,0)</f>
        <v>Реставрационные материалы</v>
      </c>
      <c r="AD4040" s="48" t="str">
        <f>VLOOKUP(C:C,'ИЗ ОСНОВЫ НОМЕНКЛАТУР'!D:F,3,0)</f>
        <v>Маркер мебельный</v>
      </c>
      <c r="AE4040" s="48" t="str">
        <f>VLOOKUP(C:C,'ИЗ ОСНОВЫ НОМЕНКЛАТУР'!D:H,5,0)</f>
        <v>C</v>
      </c>
    </row>
    <row r="4041" spans="1:31" ht="9.6" customHeight="1" x14ac:dyDescent="0.2">
      <c r="A4041" s="45" t="s">
        <v>3895</v>
      </c>
      <c r="B4041" s="11"/>
      <c r="C4041" s="11" t="s">
        <v>4034</v>
      </c>
      <c r="D4041" s="44">
        <v>0</v>
      </c>
      <c r="E4041" s="44">
        <v>0</v>
      </c>
      <c r="F4041" s="48">
        <v>4</v>
      </c>
      <c r="G4041" s="48">
        <v>0</v>
      </c>
      <c r="H4041" s="44">
        <v>0</v>
      </c>
      <c r="I4041" s="44">
        <v>0</v>
      </c>
      <c r="J4041" s="44">
        <v>0</v>
      </c>
      <c r="K4041" s="48">
        <v>0</v>
      </c>
      <c r="L4041" s="49">
        <v>0</v>
      </c>
      <c r="M4041" s="49">
        <v>0</v>
      </c>
      <c r="N4041" s="10">
        <v>939.14</v>
      </c>
      <c r="O4041" s="10">
        <v>0</v>
      </c>
      <c r="P4041" s="10">
        <v>0</v>
      </c>
      <c r="Q4041" s="10">
        <v>0</v>
      </c>
      <c r="R4041" s="10">
        <v>0</v>
      </c>
      <c r="S4041" s="10">
        <v>0</v>
      </c>
      <c r="T4041" s="50">
        <f t="shared" si="211"/>
        <v>0</v>
      </c>
      <c r="U4041" s="50">
        <f t="shared" si="211"/>
        <v>0</v>
      </c>
      <c r="V4041" s="50">
        <f t="shared" si="211"/>
        <v>78.26166666666667</v>
      </c>
      <c r="W4041" s="50">
        <f t="shared" si="211"/>
        <v>0</v>
      </c>
      <c r="X4041" s="50">
        <f t="shared" si="210"/>
        <v>0</v>
      </c>
      <c r="Y4041" s="50">
        <f t="shared" si="210"/>
        <v>0</v>
      </c>
      <c r="Z4041" s="50">
        <f t="shared" si="210"/>
        <v>0</v>
      </c>
      <c r="AA4041" s="50">
        <f t="shared" ref="AA4041:AA4104" si="213">S4041/12</f>
        <v>0</v>
      </c>
      <c r="AB4041" s="50">
        <f t="shared" si="212"/>
        <v>78.26166666666667</v>
      </c>
      <c r="AC4041" s="48" t="str">
        <f>VLOOKUP(ПРОДАЖИ!C:C,'ИЗ ОСНОВЫ НОМЕНКЛАТУР'!D:E,2,0)</f>
        <v>Реставрационные материалы</v>
      </c>
      <c r="AD4041" s="48" t="str">
        <f>VLOOKUP(C:C,'ИЗ ОСНОВЫ НОМЕНКЛАТУР'!D:F,3,0)</f>
        <v>Маркер мебельный</v>
      </c>
      <c r="AE4041" s="48" t="str">
        <f>VLOOKUP(C:C,'ИЗ ОСНОВЫ НОМЕНКЛАТУР'!D:H,5,0)</f>
        <v>C</v>
      </c>
    </row>
    <row r="4042" spans="1:31" ht="9.6" customHeight="1" x14ac:dyDescent="0.2">
      <c r="A4042" s="45" t="s">
        <v>3895</v>
      </c>
      <c r="B4042" s="11"/>
      <c r="C4042" s="11" t="s">
        <v>4035</v>
      </c>
      <c r="D4042" s="44">
        <v>0</v>
      </c>
      <c r="E4042" s="44">
        <v>0</v>
      </c>
      <c r="F4042" s="48">
        <v>5</v>
      </c>
      <c r="G4042" s="48">
        <v>0</v>
      </c>
      <c r="H4042" s="44">
        <v>0</v>
      </c>
      <c r="I4042" s="44">
        <v>0</v>
      </c>
      <c r="J4042" s="44">
        <v>0</v>
      </c>
      <c r="K4042" s="48">
        <v>0</v>
      </c>
      <c r="L4042" s="49">
        <v>0</v>
      </c>
      <c r="M4042" s="49">
        <v>0</v>
      </c>
      <c r="N4042" s="10">
        <v>1111.9000000000001</v>
      </c>
      <c r="O4042" s="10">
        <v>0</v>
      </c>
      <c r="P4042" s="10">
        <v>0</v>
      </c>
      <c r="Q4042" s="10">
        <v>0</v>
      </c>
      <c r="R4042" s="10">
        <v>0</v>
      </c>
      <c r="S4042" s="10">
        <v>0</v>
      </c>
      <c r="T4042" s="50">
        <f t="shared" si="211"/>
        <v>0</v>
      </c>
      <c r="U4042" s="50">
        <f t="shared" si="211"/>
        <v>0</v>
      </c>
      <c r="V4042" s="50">
        <f t="shared" si="211"/>
        <v>92.658333333333346</v>
      </c>
      <c r="W4042" s="50">
        <f t="shared" si="211"/>
        <v>0</v>
      </c>
      <c r="X4042" s="50">
        <f t="shared" si="211"/>
        <v>0</v>
      </c>
      <c r="Y4042" s="50">
        <f t="shared" si="211"/>
        <v>0</v>
      </c>
      <c r="Z4042" s="50">
        <f t="shared" si="211"/>
        <v>0</v>
      </c>
      <c r="AA4042" s="50">
        <f t="shared" si="213"/>
        <v>0</v>
      </c>
      <c r="AB4042" s="50">
        <f t="shared" si="212"/>
        <v>92.658333333333346</v>
      </c>
      <c r="AC4042" s="48" t="str">
        <f>VLOOKUP(ПРОДАЖИ!C:C,'ИЗ ОСНОВЫ НОМЕНКЛАТУР'!D:E,2,0)</f>
        <v>Реставрационные материалы</v>
      </c>
      <c r="AD4042" s="48" t="str">
        <f>VLOOKUP(C:C,'ИЗ ОСНОВЫ НОМЕНКЛАТУР'!D:F,3,0)</f>
        <v>Маркер мебельный</v>
      </c>
      <c r="AE4042" s="48" t="str">
        <f>VLOOKUP(C:C,'ИЗ ОСНОВЫ НОМЕНКЛАТУР'!D:H,5,0)</f>
        <v>C</v>
      </c>
    </row>
    <row r="4043" spans="1:31" ht="9.6" customHeight="1" x14ac:dyDescent="0.2">
      <c r="A4043" s="45" t="s">
        <v>3895</v>
      </c>
      <c r="B4043" s="11"/>
      <c r="C4043" s="11" t="s">
        <v>4036</v>
      </c>
      <c r="D4043" s="44">
        <v>0</v>
      </c>
      <c r="E4043" s="44">
        <v>0</v>
      </c>
      <c r="F4043" s="48">
        <v>5</v>
      </c>
      <c r="G4043" s="48">
        <v>0</v>
      </c>
      <c r="H4043" s="44">
        <v>0</v>
      </c>
      <c r="I4043" s="44">
        <v>0</v>
      </c>
      <c r="J4043" s="44">
        <v>17</v>
      </c>
      <c r="K4043" s="48">
        <v>0</v>
      </c>
      <c r="L4043" s="49">
        <v>0</v>
      </c>
      <c r="M4043" s="49">
        <v>0</v>
      </c>
      <c r="N4043" s="10">
        <v>947.99</v>
      </c>
      <c r="O4043" s="10">
        <v>0</v>
      </c>
      <c r="P4043" s="10">
        <v>0</v>
      </c>
      <c r="Q4043" s="10">
        <v>0</v>
      </c>
      <c r="R4043" s="10">
        <v>3694.56</v>
      </c>
      <c r="S4043" s="10">
        <v>0</v>
      </c>
      <c r="T4043" s="50">
        <f t="shared" si="211"/>
        <v>0</v>
      </c>
      <c r="U4043" s="50">
        <f t="shared" si="211"/>
        <v>0</v>
      </c>
      <c r="V4043" s="50">
        <f t="shared" si="211"/>
        <v>78.999166666666667</v>
      </c>
      <c r="W4043" s="50">
        <f t="shared" si="211"/>
        <v>0</v>
      </c>
      <c r="X4043" s="50">
        <f t="shared" si="211"/>
        <v>0</v>
      </c>
      <c r="Y4043" s="50">
        <f t="shared" si="211"/>
        <v>0</v>
      </c>
      <c r="Z4043" s="50">
        <f t="shared" si="211"/>
        <v>307.88</v>
      </c>
      <c r="AA4043" s="50">
        <f t="shared" si="213"/>
        <v>0</v>
      </c>
      <c r="AB4043" s="50">
        <f t="shared" si="212"/>
        <v>386.87916666666666</v>
      </c>
      <c r="AC4043" s="48" t="str">
        <f>VLOOKUP(ПРОДАЖИ!C:C,'ИЗ ОСНОВЫ НОМЕНКЛАТУР'!D:E,2,0)</f>
        <v>Реставрационные материалы</v>
      </c>
      <c r="AD4043" s="48" t="str">
        <f>VLOOKUP(C:C,'ИЗ ОСНОВЫ НОМЕНКЛАТУР'!D:F,3,0)</f>
        <v>Маркер мебельный</v>
      </c>
      <c r="AE4043" s="48" t="str">
        <f>VLOOKUP(C:C,'ИЗ ОСНОВЫ НОМЕНКЛАТУР'!D:H,5,0)</f>
        <v>C</v>
      </c>
    </row>
    <row r="4044" spans="1:31" ht="9.6" customHeight="1" x14ac:dyDescent="0.2">
      <c r="A4044" s="45" t="s">
        <v>3895</v>
      </c>
      <c r="B4044" s="11"/>
      <c r="C4044" s="11" t="s">
        <v>4037</v>
      </c>
      <c r="D4044" s="44">
        <v>0</v>
      </c>
      <c r="E4044" s="44">
        <v>0</v>
      </c>
      <c r="F4044" s="48">
        <v>7</v>
      </c>
      <c r="G4044" s="48">
        <v>0</v>
      </c>
      <c r="H4044" s="44">
        <v>0</v>
      </c>
      <c r="I4044" s="44">
        <v>0</v>
      </c>
      <c r="J4044" s="44">
        <v>0</v>
      </c>
      <c r="K4044" s="48">
        <v>0</v>
      </c>
      <c r="L4044" s="49">
        <v>0</v>
      </c>
      <c r="M4044" s="49">
        <v>0</v>
      </c>
      <c r="N4044" s="10">
        <v>1793.05</v>
      </c>
      <c r="O4044" s="10">
        <v>0</v>
      </c>
      <c r="P4044" s="10">
        <v>0</v>
      </c>
      <c r="Q4044" s="10">
        <v>0</v>
      </c>
      <c r="R4044" s="10">
        <v>0</v>
      </c>
      <c r="S4044" s="10">
        <v>0</v>
      </c>
      <c r="T4044" s="50">
        <f t="shared" si="211"/>
        <v>0</v>
      </c>
      <c r="U4044" s="50">
        <f t="shared" si="211"/>
        <v>0</v>
      </c>
      <c r="V4044" s="50">
        <f t="shared" si="211"/>
        <v>149.42083333333332</v>
      </c>
      <c r="W4044" s="50">
        <f t="shared" si="211"/>
        <v>0</v>
      </c>
      <c r="X4044" s="50">
        <f t="shared" si="211"/>
        <v>0</v>
      </c>
      <c r="Y4044" s="50">
        <f t="shared" si="211"/>
        <v>0</v>
      </c>
      <c r="Z4044" s="50">
        <f t="shared" si="211"/>
        <v>0</v>
      </c>
      <c r="AA4044" s="50">
        <f t="shared" si="213"/>
        <v>0</v>
      </c>
      <c r="AB4044" s="50">
        <f t="shared" si="212"/>
        <v>149.42083333333332</v>
      </c>
      <c r="AC4044" s="48" t="str">
        <f>VLOOKUP(ПРОДАЖИ!C:C,'ИЗ ОСНОВЫ НОМЕНКЛАТУР'!D:E,2,0)</f>
        <v>Реставрационные материалы</v>
      </c>
      <c r="AD4044" s="48" t="str">
        <f>VLOOKUP(C:C,'ИЗ ОСНОВЫ НОМЕНКЛАТУР'!D:F,3,0)</f>
        <v>Маркер мебельный</v>
      </c>
      <c r="AE4044" s="48" t="str">
        <f>VLOOKUP(C:C,'ИЗ ОСНОВЫ НОМЕНКЛАТУР'!D:H,5,0)</f>
        <v>C</v>
      </c>
    </row>
    <row r="4045" spans="1:31" ht="9.6" customHeight="1" x14ac:dyDescent="0.2">
      <c r="A4045" s="45" t="s">
        <v>3895</v>
      </c>
      <c r="B4045" s="11"/>
      <c r="C4045" s="11" t="s">
        <v>4038</v>
      </c>
      <c r="D4045" s="44">
        <v>0</v>
      </c>
      <c r="E4045" s="44">
        <v>0</v>
      </c>
      <c r="F4045" s="48">
        <v>14</v>
      </c>
      <c r="G4045" s="48">
        <v>0</v>
      </c>
      <c r="H4045" s="44">
        <v>0</v>
      </c>
      <c r="I4045" s="44">
        <v>0</v>
      </c>
      <c r="J4045" s="44">
        <v>0</v>
      </c>
      <c r="K4045" s="48">
        <v>0</v>
      </c>
      <c r="L4045" s="49">
        <v>0</v>
      </c>
      <c r="M4045" s="49">
        <v>0</v>
      </c>
      <c r="N4045" s="10">
        <v>2124.21</v>
      </c>
      <c r="O4045" s="10">
        <v>0</v>
      </c>
      <c r="P4045" s="10">
        <v>0</v>
      </c>
      <c r="Q4045" s="10">
        <v>0</v>
      </c>
      <c r="R4045" s="10">
        <v>0</v>
      </c>
      <c r="S4045" s="10">
        <v>0</v>
      </c>
      <c r="T4045" s="50">
        <f t="shared" si="211"/>
        <v>0</v>
      </c>
      <c r="U4045" s="50">
        <f t="shared" si="211"/>
        <v>0</v>
      </c>
      <c r="V4045" s="50">
        <f t="shared" si="211"/>
        <v>177.01750000000001</v>
      </c>
      <c r="W4045" s="50">
        <f t="shared" si="211"/>
        <v>0</v>
      </c>
      <c r="X4045" s="50">
        <f t="shared" si="211"/>
        <v>0</v>
      </c>
      <c r="Y4045" s="50">
        <f t="shared" si="211"/>
        <v>0</v>
      </c>
      <c r="Z4045" s="50">
        <f t="shared" si="211"/>
        <v>0</v>
      </c>
      <c r="AA4045" s="50">
        <f t="shared" si="213"/>
        <v>0</v>
      </c>
      <c r="AB4045" s="50">
        <f t="shared" si="212"/>
        <v>177.01750000000001</v>
      </c>
      <c r="AC4045" s="48" t="str">
        <f>VLOOKUP(ПРОДАЖИ!C:C,'ИЗ ОСНОВЫ НОМЕНКЛАТУР'!D:E,2,0)</f>
        <v>Реставрационные материалы</v>
      </c>
      <c r="AD4045" s="48" t="str">
        <f>VLOOKUP(C:C,'ИЗ ОСНОВЫ НОМЕНКЛАТУР'!D:F,3,0)</f>
        <v>Маркер мебельный</v>
      </c>
      <c r="AE4045" s="48" t="str">
        <f>VLOOKUP(C:C,'ИЗ ОСНОВЫ НОМЕНКЛАТУР'!D:H,5,0)</f>
        <v>C</v>
      </c>
    </row>
    <row r="4046" spans="1:31" ht="9.6" customHeight="1" x14ac:dyDescent="0.2">
      <c r="A4046" s="45" t="s">
        <v>3895</v>
      </c>
      <c r="B4046" s="11"/>
      <c r="C4046" s="11" t="s">
        <v>4039</v>
      </c>
      <c r="D4046" s="44">
        <v>0</v>
      </c>
      <c r="E4046" s="44">
        <v>0</v>
      </c>
      <c r="F4046" s="48">
        <v>19</v>
      </c>
      <c r="G4046" s="48">
        <v>0</v>
      </c>
      <c r="H4046" s="44">
        <v>0</v>
      </c>
      <c r="I4046" s="44">
        <v>0</v>
      </c>
      <c r="J4046" s="44">
        <v>0</v>
      </c>
      <c r="K4046" s="48">
        <v>0</v>
      </c>
      <c r="L4046" s="49">
        <v>0</v>
      </c>
      <c r="M4046" s="49">
        <v>0</v>
      </c>
      <c r="N4046" s="10">
        <v>4044.76</v>
      </c>
      <c r="O4046" s="10">
        <v>0</v>
      </c>
      <c r="P4046" s="10">
        <v>0</v>
      </c>
      <c r="Q4046" s="10">
        <v>0</v>
      </c>
      <c r="R4046" s="10">
        <v>0</v>
      </c>
      <c r="S4046" s="10">
        <v>0</v>
      </c>
      <c r="T4046" s="50">
        <f t="shared" si="211"/>
        <v>0</v>
      </c>
      <c r="U4046" s="50">
        <f t="shared" si="211"/>
        <v>0</v>
      </c>
      <c r="V4046" s="50">
        <f t="shared" si="211"/>
        <v>337.06333333333333</v>
      </c>
      <c r="W4046" s="50">
        <f t="shared" si="211"/>
        <v>0</v>
      </c>
      <c r="X4046" s="50">
        <f t="shared" si="211"/>
        <v>0</v>
      </c>
      <c r="Y4046" s="50">
        <f t="shared" si="211"/>
        <v>0</v>
      </c>
      <c r="Z4046" s="50">
        <f t="shared" si="211"/>
        <v>0</v>
      </c>
      <c r="AA4046" s="50">
        <f t="shared" si="213"/>
        <v>0</v>
      </c>
      <c r="AB4046" s="50">
        <f t="shared" si="212"/>
        <v>337.06333333333333</v>
      </c>
      <c r="AC4046" s="48" t="str">
        <f>VLOOKUP(ПРОДАЖИ!C:C,'ИЗ ОСНОВЫ НОМЕНКЛАТУР'!D:E,2,0)</f>
        <v>Реставрационные материалы</v>
      </c>
      <c r="AD4046" s="48" t="str">
        <f>VLOOKUP(C:C,'ИЗ ОСНОВЫ НОМЕНКЛАТУР'!D:F,3,0)</f>
        <v>Маркер мебельный</v>
      </c>
      <c r="AE4046" s="48" t="str">
        <f>VLOOKUP(C:C,'ИЗ ОСНОВЫ НОМЕНКЛАТУР'!D:H,5,0)</f>
        <v>C</v>
      </c>
    </row>
    <row r="4047" spans="1:31" ht="9.6" customHeight="1" x14ac:dyDescent="0.2">
      <c r="A4047" s="45" t="s">
        <v>3895</v>
      </c>
      <c r="B4047" s="11"/>
      <c r="C4047" s="11" t="s">
        <v>4040</v>
      </c>
      <c r="D4047" s="44">
        <v>0</v>
      </c>
      <c r="E4047" s="44">
        <v>0</v>
      </c>
      <c r="F4047" s="48">
        <v>10</v>
      </c>
      <c r="G4047" s="48">
        <v>0</v>
      </c>
      <c r="H4047" s="44">
        <v>0</v>
      </c>
      <c r="I4047" s="44">
        <v>0</v>
      </c>
      <c r="J4047" s="44">
        <v>0</v>
      </c>
      <c r="K4047" s="48">
        <v>0</v>
      </c>
      <c r="L4047" s="49">
        <v>0</v>
      </c>
      <c r="M4047" s="49">
        <v>0</v>
      </c>
      <c r="N4047" s="10">
        <v>2206.31</v>
      </c>
      <c r="O4047" s="10">
        <v>0</v>
      </c>
      <c r="P4047" s="10">
        <v>0</v>
      </c>
      <c r="Q4047" s="10">
        <v>0</v>
      </c>
      <c r="R4047" s="10">
        <v>0</v>
      </c>
      <c r="S4047" s="10">
        <v>0</v>
      </c>
      <c r="T4047" s="50">
        <f t="shared" si="211"/>
        <v>0</v>
      </c>
      <c r="U4047" s="50">
        <f t="shared" si="211"/>
        <v>0</v>
      </c>
      <c r="V4047" s="50">
        <f t="shared" si="211"/>
        <v>183.85916666666665</v>
      </c>
      <c r="W4047" s="50">
        <f t="shared" si="211"/>
        <v>0</v>
      </c>
      <c r="X4047" s="50">
        <f t="shared" si="211"/>
        <v>0</v>
      </c>
      <c r="Y4047" s="50">
        <f t="shared" si="211"/>
        <v>0</v>
      </c>
      <c r="Z4047" s="50">
        <f t="shared" si="211"/>
        <v>0</v>
      </c>
      <c r="AA4047" s="50">
        <f t="shared" si="213"/>
        <v>0</v>
      </c>
      <c r="AB4047" s="50">
        <f t="shared" si="212"/>
        <v>183.85916666666665</v>
      </c>
      <c r="AC4047" s="48" t="str">
        <f>VLOOKUP(ПРОДАЖИ!C:C,'ИЗ ОСНОВЫ НОМЕНКЛАТУР'!D:E,2,0)</f>
        <v>Реставрационные материалы</v>
      </c>
      <c r="AD4047" s="48" t="str">
        <f>VLOOKUP(C:C,'ИЗ ОСНОВЫ НОМЕНКЛАТУР'!D:F,3,0)</f>
        <v>Маркер мебельный</v>
      </c>
      <c r="AE4047" s="48" t="str">
        <f>VLOOKUP(C:C,'ИЗ ОСНОВЫ НОМЕНКЛАТУР'!D:H,5,0)</f>
        <v>C</v>
      </c>
    </row>
    <row r="4048" spans="1:31" ht="9.6" customHeight="1" x14ac:dyDescent="0.2">
      <c r="A4048" s="45" t="s">
        <v>3895</v>
      </c>
      <c r="B4048" s="11"/>
      <c r="C4048" s="11" t="s">
        <v>4041</v>
      </c>
      <c r="D4048" s="44">
        <v>0</v>
      </c>
      <c r="E4048" s="44">
        <v>0</v>
      </c>
      <c r="F4048" s="48">
        <v>25</v>
      </c>
      <c r="G4048" s="48">
        <v>0</v>
      </c>
      <c r="H4048" s="44">
        <v>0</v>
      </c>
      <c r="I4048" s="44">
        <v>0</v>
      </c>
      <c r="J4048" s="44">
        <v>4</v>
      </c>
      <c r="K4048" s="48">
        <v>0</v>
      </c>
      <c r="L4048" s="49">
        <v>0</v>
      </c>
      <c r="M4048" s="49">
        <v>0</v>
      </c>
      <c r="N4048" s="10">
        <v>4844.41</v>
      </c>
      <c r="O4048" s="10">
        <v>0</v>
      </c>
      <c r="P4048" s="10">
        <v>0</v>
      </c>
      <c r="Q4048" s="10">
        <v>0</v>
      </c>
      <c r="R4048" s="10">
        <v>590.76</v>
      </c>
      <c r="S4048" s="10">
        <v>0</v>
      </c>
      <c r="T4048" s="50">
        <f t="shared" si="211"/>
        <v>0</v>
      </c>
      <c r="U4048" s="50">
        <f t="shared" si="211"/>
        <v>0</v>
      </c>
      <c r="V4048" s="50">
        <f t="shared" si="211"/>
        <v>403.70083333333332</v>
      </c>
      <c r="W4048" s="50">
        <f t="shared" si="211"/>
        <v>0</v>
      </c>
      <c r="X4048" s="50">
        <f t="shared" si="211"/>
        <v>0</v>
      </c>
      <c r="Y4048" s="50">
        <f t="shared" si="211"/>
        <v>0</v>
      </c>
      <c r="Z4048" s="50">
        <f t="shared" si="211"/>
        <v>49.23</v>
      </c>
      <c r="AA4048" s="50">
        <f t="shared" si="213"/>
        <v>0</v>
      </c>
      <c r="AB4048" s="50">
        <f t="shared" si="212"/>
        <v>452.93083333333334</v>
      </c>
      <c r="AC4048" s="48" t="str">
        <f>VLOOKUP(ПРОДАЖИ!C:C,'ИЗ ОСНОВЫ НОМЕНКЛАТУР'!D:E,2,0)</f>
        <v>Реставрационные материалы</v>
      </c>
      <c r="AD4048" s="48" t="str">
        <f>VLOOKUP(C:C,'ИЗ ОСНОВЫ НОМЕНКЛАТУР'!D:F,3,0)</f>
        <v>Маркер мебельный</v>
      </c>
      <c r="AE4048" s="48" t="str">
        <f>VLOOKUP(C:C,'ИЗ ОСНОВЫ НОМЕНКЛАТУР'!D:H,5,0)</f>
        <v>C</v>
      </c>
    </row>
    <row r="4049" spans="1:31" ht="9.6" customHeight="1" x14ac:dyDescent="0.2">
      <c r="A4049" s="45" t="s">
        <v>3895</v>
      </c>
      <c r="B4049" s="11"/>
      <c r="C4049" s="11" t="s">
        <v>4042</v>
      </c>
      <c r="D4049" s="44">
        <v>0</v>
      </c>
      <c r="E4049" s="44">
        <v>0</v>
      </c>
      <c r="F4049" s="48">
        <v>29</v>
      </c>
      <c r="G4049" s="48">
        <v>0</v>
      </c>
      <c r="H4049" s="44">
        <v>0</v>
      </c>
      <c r="I4049" s="44">
        <v>0</v>
      </c>
      <c r="J4049" s="44">
        <v>0</v>
      </c>
      <c r="K4049" s="48">
        <v>0</v>
      </c>
      <c r="L4049" s="49">
        <v>0</v>
      </c>
      <c r="M4049" s="49">
        <v>0</v>
      </c>
      <c r="N4049" s="10">
        <v>5898.1</v>
      </c>
      <c r="O4049" s="10">
        <v>0</v>
      </c>
      <c r="P4049" s="10">
        <v>0</v>
      </c>
      <c r="Q4049" s="10">
        <v>0</v>
      </c>
      <c r="R4049" s="10">
        <v>0</v>
      </c>
      <c r="S4049" s="10">
        <v>0</v>
      </c>
      <c r="T4049" s="50">
        <f t="shared" si="211"/>
        <v>0</v>
      </c>
      <c r="U4049" s="50">
        <f t="shared" si="211"/>
        <v>0</v>
      </c>
      <c r="V4049" s="50">
        <f t="shared" si="211"/>
        <v>491.50833333333338</v>
      </c>
      <c r="W4049" s="50">
        <f t="shared" si="211"/>
        <v>0</v>
      </c>
      <c r="X4049" s="50">
        <f t="shared" si="211"/>
        <v>0</v>
      </c>
      <c r="Y4049" s="50">
        <f t="shared" si="211"/>
        <v>0</v>
      </c>
      <c r="Z4049" s="50">
        <f t="shared" si="211"/>
        <v>0</v>
      </c>
      <c r="AA4049" s="50">
        <f t="shared" si="213"/>
        <v>0</v>
      </c>
      <c r="AB4049" s="50">
        <f t="shared" si="212"/>
        <v>491.50833333333338</v>
      </c>
      <c r="AC4049" s="48" t="str">
        <f>VLOOKUP(ПРОДАЖИ!C:C,'ИЗ ОСНОВЫ НОМЕНКЛАТУР'!D:E,2,0)</f>
        <v>Реставрационные материалы</v>
      </c>
      <c r="AD4049" s="48" t="str">
        <f>VLOOKUP(C:C,'ИЗ ОСНОВЫ НОМЕНКЛАТУР'!D:F,3,0)</f>
        <v>Маркер мебельный</v>
      </c>
      <c r="AE4049" s="48" t="str">
        <f>VLOOKUP(C:C,'ИЗ ОСНОВЫ НОМЕНКЛАТУР'!D:H,5,0)</f>
        <v>C</v>
      </c>
    </row>
    <row r="4050" spans="1:31" ht="9.6" customHeight="1" x14ac:dyDescent="0.2">
      <c r="A4050" s="45" t="s">
        <v>3895</v>
      </c>
      <c r="B4050" s="46" t="s">
        <v>4043</v>
      </c>
      <c r="C4050" s="46"/>
      <c r="D4050" s="44">
        <v>0</v>
      </c>
      <c r="E4050" s="44">
        <v>0</v>
      </c>
      <c r="F4050" s="48">
        <v>0</v>
      </c>
      <c r="G4050" s="48">
        <v>0</v>
      </c>
      <c r="H4050" s="44">
        <v>0</v>
      </c>
      <c r="I4050" s="44">
        <v>0</v>
      </c>
      <c r="J4050" s="44">
        <v>0</v>
      </c>
      <c r="K4050" s="48">
        <v>0</v>
      </c>
      <c r="L4050" s="49">
        <v>0</v>
      </c>
      <c r="M4050" s="49">
        <v>0</v>
      </c>
      <c r="N4050" s="10">
        <v>0</v>
      </c>
      <c r="O4050" s="10">
        <v>0</v>
      </c>
      <c r="P4050" s="10">
        <v>0</v>
      </c>
      <c r="Q4050" s="10">
        <v>0</v>
      </c>
      <c r="R4050" s="10">
        <v>0</v>
      </c>
      <c r="S4050" s="10">
        <v>0</v>
      </c>
      <c r="T4050" s="50">
        <f t="shared" si="211"/>
        <v>0</v>
      </c>
      <c r="U4050" s="50">
        <f t="shared" si="211"/>
        <v>0</v>
      </c>
      <c r="V4050" s="50">
        <f t="shared" si="211"/>
        <v>0</v>
      </c>
      <c r="W4050" s="50">
        <f t="shared" si="211"/>
        <v>0</v>
      </c>
      <c r="X4050" s="50">
        <f t="shared" si="211"/>
        <v>0</v>
      </c>
      <c r="Y4050" s="50">
        <f t="shared" si="211"/>
        <v>0</v>
      </c>
      <c r="Z4050" s="50">
        <f t="shared" si="211"/>
        <v>0</v>
      </c>
      <c r="AA4050" s="50">
        <f t="shared" si="213"/>
        <v>0</v>
      </c>
      <c r="AB4050" s="50">
        <f t="shared" si="212"/>
        <v>0</v>
      </c>
      <c r="AC4050" s="48" t="e">
        <f>VLOOKUP(ПРОДАЖИ!C:C,'ИЗ ОСНОВЫ НОМЕНКЛАТУР'!D:E,2,0)</f>
        <v>#N/A</v>
      </c>
      <c r="AD4050" s="48" t="e">
        <f>VLOOKUP(C:C,'ИЗ ОСНОВЫ НОМЕНКЛАТУР'!D:F,3,0)</f>
        <v>#N/A</v>
      </c>
      <c r="AE4050" s="48" t="e">
        <f>VLOOKUP(C:C,'ИЗ ОСНОВЫ НОМЕНКЛАТУР'!D:H,5,0)</f>
        <v>#N/A</v>
      </c>
    </row>
    <row r="4051" spans="1:31" ht="9.6" customHeight="1" x14ac:dyDescent="0.2">
      <c r="A4051" s="45" t="s">
        <v>3895</v>
      </c>
      <c r="B4051" s="11"/>
      <c r="C4051" s="11" t="s">
        <v>4044</v>
      </c>
      <c r="D4051" s="44">
        <v>0</v>
      </c>
      <c r="E4051" s="44">
        <v>0</v>
      </c>
      <c r="F4051" s="48">
        <v>0</v>
      </c>
      <c r="G4051" s="48">
        <v>0</v>
      </c>
      <c r="H4051" s="44">
        <v>0</v>
      </c>
      <c r="I4051" s="44">
        <v>0</v>
      </c>
      <c r="J4051" s="44">
        <v>6</v>
      </c>
      <c r="K4051" s="48">
        <v>0</v>
      </c>
      <c r="L4051" s="49">
        <v>0</v>
      </c>
      <c r="M4051" s="49">
        <v>0</v>
      </c>
      <c r="N4051" s="10">
        <v>0</v>
      </c>
      <c r="O4051" s="10">
        <v>0</v>
      </c>
      <c r="P4051" s="10">
        <v>0</v>
      </c>
      <c r="Q4051" s="10">
        <v>0</v>
      </c>
      <c r="R4051" s="10">
        <v>3448.82</v>
      </c>
      <c r="S4051" s="10">
        <v>0</v>
      </c>
      <c r="T4051" s="50">
        <f t="shared" si="211"/>
        <v>0</v>
      </c>
      <c r="U4051" s="50">
        <f t="shared" si="211"/>
        <v>0</v>
      </c>
      <c r="V4051" s="50">
        <f t="shared" si="211"/>
        <v>0</v>
      </c>
      <c r="W4051" s="50">
        <f t="shared" si="211"/>
        <v>0</v>
      </c>
      <c r="X4051" s="50">
        <f t="shared" si="211"/>
        <v>0</v>
      </c>
      <c r="Y4051" s="50">
        <f t="shared" si="211"/>
        <v>0</v>
      </c>
      <c r="Z4051" s="50">
        <f t="shared" si="211"/>
        <v>287.4016666666667</v>
      </c>
      <c r="AA4051" s="50">
        <f t="shared" si="213"/>
        <v>0</v>
      </c>
      <c r="AB4051" s="50">
        <f t="shared" si="212"/>
        <v>287.4016666666667</v>
      </c>
      <c r="AC4051" s="48" t="str">
        <f>VLOOKUP(ПРОДАЖИ!C:C,'ИЗ ОСНОВЫ НОМЕНКЛАТУР'!D:E,2,0)</f>
        <v>Реставрационные материалы</v>
      </c>
      <c r="AD4051" s="48" t="str">
        <f>VLOOKUP(C:C,'ИЗ ОСНОВЫ НОМЕНКЛАТУР'!D:F,3,0)</f>
        <v>Жидкая кожа</v>
      </c>
      <c r="AE4051" s="48" t="str">
        <f>VLOOKUP(C:C,'ИЗ ОСНОВЫ НОМЕНКЛАТУР'!D:H,5,0)</f>
        <v>C</v>
      </c>
    </row>
    <row r="4052" spans="1:31" ht="9.6" customHeight="1" x14ac:dyDescent="0.2">
      <c r="A4052" s="45" t="s">
        <v>3895</v>
      </c>
      <c r="B4052" s="11"/>
      <c r="C4052" s="11" t="s">
        <v>4045</v>
      </c>
      <c r="D4052" s="44">
        <v>0</v>
      </c>
      <c r="E4052" s="44">
        <v>0</v>
      </c>
      <c r="F4052" s="48">
        <v>0</v>
      </c>
      <c r="G4052" s="48">
        <v>0</v>
      </c>
      <c r="H4052" s="44">
        <v>0</v>
      </c>
      <c r="I4052" s="44">
        <v>0</v>
      </c>
      <c r="J4052" s="44">
        <v>2</v>
      </c>
      <c r="K4052" s="48">
        <v>0</v>
      </c>
      <c r="L4052" s="49">
        <v>0</v>
      </c>
      <c r="M4052" s="49">
        <v>0</v>
      </c>
      <c r="N4052" s="10">
        <v>0</v>
      </c>
      <c r="O4052" s="10">
        <v>0</v>
      </c>
      <c r="P4052" s="10">
        <v>0</v>
      </c>
      <c r="Q4052" s="10">
        <v>0</v>
      </c>
      <c r="R4052" s="10">
        <v>800</v>
      </c>
      <c r="S4052" s="10">
        <v>0</v>
      </c>
      <c r="T4052" s="50">
        <f t="shared" si="211"/>
        <v>0</v>
      </c>
      <c r="U4052" s="50">
        <f t="shared" si="211"/>
        <v>0</v>
      </c>
      <c r="V4052" s="50">
        <f t="shared" si="211"/>
        <v>0</v>
      </c>
      <c r="W4052" s="50">
        <f t="shared" si="211"/>
        <v>0</v>
      </c>
      <c r="X4052" s="50">
        <f t="shared" si="211"/>
        <v>0</v>
      </c>
      <c r="Y4052" s="50">
        <f t="shared" si="211"/>
        <v>0</v>
      </c>
      <c r="Z4052" s="50">
        <f t="shared" si="211"/>
        <v>66.666666666666671</v>
      </c>
      <c r="AA4052" s="50">
        <f t="shared" si="213"/>
        <v>0</v>
      </c>
      <c r="AB4052" s="50">
        <f t="shared" si="212"/>
        <v>66.666666666666671</v>
      </c>
      <c r="AC4052" s="48" t="str">
        <f>VLOOKUP(ПРОДАЖИ!C:C,'ИЗ ОСНОВЫ НОМЕНКЛАТУР'!D:E,2,0)</f>
        <v>Реставрационные материалы</v>
      </c>
      <c r="AD4052" s="48" t="str">
        <f>VLOOKUP(C:C,'ИЗ ОСНОВЫ НОМЕНКЛАТУР'!D:F,3,0)</f>
        <v>Жидкая кожа</v>
      </c>
      <c r="AE4052" s="48" t="str">
        <f>VLOOKUP(C:C,'ИЗ ОСНОВЫ НОМЕНКЛАТУР'!D:H,5,0)</f>
        <v>C</v>
      </c>
    </row>
    <row r="4053" spans="1:31" ht="9.6" customHeight="1" x14ac:dyDescent="0.2">
      <c r="A4053" s="45" t="s">
        <v>3895</v>
      </c>
      <c r="B4053" s="11"/>
      <c r="C4053" s="11" t="s">
        <v>4046</v>
      </c>
      <c r="D4053" s="44">
        <v>0</v>
      </c>
      <c r="E4053" s="44">
        <v>0</v>
      </c>
      <c r="F4053" s="48">
        <v>4</v>
      </c>
      <c r="G4053" s="48">
        <v>0</v>
      </c>
      <c r="H4053" s="44">
        <v>0</v>
      </c>
      <c r="I4053" s="44">
        <v>0</v>
      </c>
      <c r="J4053" s="44">
        <v>2</v>
      </c>
      <c r="K4053" s="48">
        <v>0</v>
      </c>
      <c r="L4053" s="49">
        <v>0</v>
      </c>
      <c r="M4053" s="49">
        <v>0</v>
      </c>
      <c r="N4053" s="10">
        <v>1446.42</v>
      </c>
      <c r="O4053" s="10">
        <v>0</v>
      </c>
      <c r="P4053" s="10">
        <v>0</v>
      </c>
      <c r="Q4053" s="10">
        <v>0</v>
      </c>
      <c r="R4053" s="10">
        <v>843.44</v>
      </c>
      <c r="S4053" s="10">
        <v>0</v>
      </c>
      <c r="T4053" s="50">
        <f t="shared" si="211"/>
        <v>0</v>
      </c>
      <c r="U4053" s="50">
        <f t="shared" si="211"/>
        <v>0</v>
      </c>
      <c r="V4053" s="50">
        <f t="shared" si="211"/>
        <v>120.53500000000001</v>
      </c>
      <c r="W4053" s="50">
        <f t="shared" si="211"/>
        <v>0</v>
      </c>
      <c r="X4053" s="50">
        <f t="shared" si="211"/>
        <v>0</v>
      </c>
      <c r="Y4053" s="50">
        <f t="shared" si="211"/>
        <v>0</v>
      </c>
      <c r="Z4053" s="50">
        <f t="shared" si="211"/>
        <v>70.286666666666676</v>
      </c>
      <c r="AA4053" s="50">
        <f t="shared" si="213"/>
        <v>0</v>
      </c>
      <c r="AB4053" s="50">
        <f t="shared" si="212"/>
        <v>190.82166666666669</v>
      </c>
      <c r="AC4053" s="48" t="str">
        <f>VLOOKUP(ПРОДАЖИ!C:C,'ИЗ ОСНОВЫ НОМЕНКЛАТУР'!D:E,2,0)</f>
        <v>Реставрационные материалы</v>
      </c>
      <c r="AD4053" s="48" t="str">
        <f>VLOOKUP(C:C,'ИЗ ОСНОВЫ НОМЕНКЛАТУР'!D:F,3,0)</f>
        <v>Жидкая кожа</v>
      </c>
      <c r="AE4053" s="48" t="str">
        <f>VLOOKUP(C:C,'ИЗ ОСНОВЫ НОМЕНКЛАТУР'!D:H,5,0)</f>
        <v>C</v>
      </c>
    </row>
    <row r="4054" spans="1:31" ht="9.6" customHeight="1" x14ac:dyDescent="0.2">
      <c r="A4054" s="45" t="s">
        <v>3895</v>
      </c>
      <c r="B4054" s="11"/>
      <c r="C4054" s="11" t="s">
        <v>4047</v>
      </c>
      <c r="D4054" s="44">
        <v>0</v>
      </c>
      <c r="E4054" s="44">
        <v>0</v>
      </c>
      <c r="F4054" s="48">
        <v>0</v>
      </c>
      <c r="G4054" s="48">
        <v>0</v>
      </c>
      <c r="H4054" s="44">
        <v>0</v>
      </c>
      <c r="I4054" s="44">
        <v>0</v>
      </c>
      <c r="J4054" s="44">
        <v>4</v>
      </c>
      <c r="K4054" s="48">
        <v>0</v>
      </c>
      <c r="L4054" s="49">
        <v>0</v>
      </c>
      <c r="M4054" s="49">
        <v>0</v>
      </c>
      <c r="N4054" s="10">
        <v>0</v>
      </c>
      <c r="O4054" s="10">
        <v>0</v>
      </c>
      <c r="P4054" s="10">
        <v>0</v>
      </c>
      <c r="Q4054" s="10">
        <v>0</v>
      </c>
      <c r="R4054" s="10">
        <v>1712.68</v>
      </c>
      <c r="S4054" s="10">
        <v>0</v>
      </c>
      <c r="T4054" s="50">
        <f t="shared" si="211"/>
        <v>0</v>
      </c>
      <c r="U4054" s="50">
        <f t="shared" si="211"/>
        <v>0</v>
      </c>
      <c r="V4054" s="50">
        <f t="shared" si="211"/>
        <v>0</v>
      </c>
      <c r="W4054" s="50">
        <f t="shared" si="211"/>
        <v>0</v>
      </c>
      <c r="X4054" s="50">
        <f t="shared" si="211"/>
        <v>0</v>
      </c>
      <c r="Y4054" s="50">
        <f t="shared" si="211"/>
        <v>0</v>
      </c>
      <c r="Z4054" s="50">
        <f t="shared" si="211"/>
        <v>142.72333333333333</v>
      </c>
      <c r="AA4054" s="50">
        <f t="shared" si="213"/>
        <v>0</v>
      </c>
      <c r="AB4054" s="50">
        <f t="shared" si="212"/>
        <v>142.72333333333333</v>
      </c>
      <c r="AC4054" s="48" t="str">
        <f>VLOOKUP(ПРОДАЖИ!C:C,'ИЗ ОСНОВЫ НОМЕНКЛАТУР'!D:E,2,0)</f>
        <v>Реставрационные материалы</v>
      </c>
      <c r="AD4054" s="48" t="str">
        <f>VLOOKUP(C:C,'ИЗ ОСНОВЫ НОМЕНКЛАТУР'!D:F,3,0)</f>
        <v>Жидкая кожа</v>
      </c>
      <c r="AE4054" s="48" t="str">
        <f>VLOOKUP(C:C,'ИЗ ОСНОВЫ НОМЕНКЛАТУР'!D:H,5,0)</f>
        <v>C</v>
      </c>
    </row>
    <row r="4055" spans="1:31" ht="9.6" customHeight="1" x14ac:dyDescent="0.2">
      <c r="A4055" s="45" t="s">
        <v>3895</v>
      </c>
      <c r="B4055" s="11"/>
      <c r="C4055" s="11" t="s">
        <v>4048</v>
      </c>
      <c r="D4055" s="44">
        <v>0</v>
      </c>
      <c r="E4055" s="44">
        <v>0</v>
      </c>
      <c r="F4055" s="48">
        <v>0</v>
      </c>
      <c r="G4055" s="48">
        <v>0</v>
      </c>
      <c r="H4055" s="44">
        <v>0</v>
      </c>
      <c r="I4055" s="44">
        <v>0</v>
      </c>
      <c r="J4055" s="44">
        <v>5</v>
      </c>
      <c r="K4055" s="48">
        <v>0</v>
      </c>
      <c r="L4055" s="49">
        <v>0</v>
      </c>
      <c r="M4055" s="49">
        <v>0</v>
      </c>
      <c r="N4055" s="10">
        <v>0</v>
      </c>
      <c r="O4055" s="10">
        <v>0</v>
      </c>
      <c r="P4055" s="10">
        <v>0</v>
      </c>
      <c r="Q4055" s="10">
        <v>0</v>
      </c>
      <c r="R4055" s="10">
        <v>2198.5</v>
      </c>
      <c r="S4055" s="10">
        <v>0</v>
      </c>
      <c r="T4055" s="50">
        <f t="shared" si="211"/>
        <v>0</v>
      </c>
      <c r="U4055" s="50">
        <f t="shared" si="211"/>
        <v>0</v>
      </c>
      <c r="V4055" s="50">
        <f t="shared" si="211"/>
        <v>0</v>
      </c>
      <c r="W4055" s="50">
        <f t="shared" si="211"/>
        <v>0</v>
      </c>
      <c r="X4055" s="50">
        <f t="shared" si="211"/>
        <v>0</v>
      </c>
      <c r="Y4055" s="50">
        <f t="shared" si="211"/>
        <v>0</v>
      </c>
      <c r="Z4055" s="50">
        <f t="shared" si="211"/>
        <v>183.20833333333334</v>
      </c>
      <c r="AA4055" s="50">
        <f t="shared" si="213"/>
        <v>0</v>
      </c>
      <c r="AB4055" s="50">
        <f t="shared" si="212"/>
        <v>183.20833333333334</v>
      </c>
      <c r="AC4055" s="48" t="str">
        <f>VLOOKUP(ПРОДАЖИ!C:C,'ИЗ ОСНОВЫ НОМЕНКЛАТУР'!D:E,2,0)</f>
        <v>Реставрационные материалы</v>
      </c>
      <c r="AD4055" s="48" t="str">
        <f>VLOOKUP(C:C,'ИЗ ОСНОВЫ НОМЕНКЛАТУР'!D:F,3,0)</f>
        <v>Жидкая кожа</v>
      </c>
      <c r="AE4055" s="48" t="str">
        <f>VLOOKUP(C:C,'ИЗ ОСНОВЫ НОМЕНКЛАТУР'!D:H,5,0)</f>
        <v>C</v>
      </c>
    </row>
    <row r="4056" spans="1:31" ht="9.6" customHeight="1" x14ac:dyDescent="0.2">
      <c r="A4056" s="45" t="s">
        <v>3895</v>
      </c>
      <c r="B4056" s="11"/>
      <c r="C4056" s="11" t="s">
        <v>4049</v>
      </c>
      <c r="D4056" s="44">
        <v>0</v>
      </c>
      <c r="E4056" s="44">
        <v>0</v>
      </c>
      <c r="F4056" s="48">
        <v>1</v>
      </c>
      <c r="G4056" s="48">
        <v>0</v>
      </c>
      <c r="H4056" s="44">
        <v>0</v>
      </c>
      <c r="I4056" s="44">
        <v>0</v>
      </c>
      <c r="J4056" s="44">
        <v>10</v>
      </c>
      <c r="K4056" s="48">
        <v>0</v>
      </c>
      <c r="L4056" s="49">
        <v>0</v>
      </c>
      <c r="M4056" s="49">
        <v>0</v>
      </c>
      <c r="N4056" s="10">
        <v>361.6</v>
      </c>
      <c r="O4056" s="10">
        <v>0</v>
      </c>
      <c r="P4056" s="10">
        <v>0</v>
      </c>
      <c r="Q4056" s="10">
        <v>0</v>
      </c>
      <c r="R4056" s="10">
        <v>4237.6000000000004</v>
      </c>
      <c r="S4056" s="10">
        <v>0</v>
      </c>
      <c r="T4056" s="50">
        <f t="shared" si="211"/>
        <v>0</v>
      </c>
      <c r="U4056" s="50">
        <f t="shared" si="211"/>
        <v>0</v>
      </c>
      <c r="V4056" s="50">
        <f t="shared" si="211"/>
        <v>30.133333333333336</v>
      </c>
      <c r="W4056" s="50">
        <f t="shared" si="211"/>
        <v>0</v>
      </c>
      <c r="X4056" s="50">
        <f t="shared" si="211"/>
        <v>0</v>
      </c>
      <c r="Y4056" s="50">
        <f t="shared" si="211"/>
        <v>0</v>
      </c>
      <c r="Z4056" s="50">
        <f t="shared" si="211"/>
        <v>353.13333333333338</v>
      </c>
      <c r="AA4056" s="50">
        <f t="shared" si="213"/>
        <v>0</v>
      </c>
      <c r="AB4056" s="50">
        <f t="shared" si="212"/>
        <v>383.26666666666671</v>
      </c>
      <c r="AC4056" s="48" t="str">
        <f>VLOOKUP(ПРОДАЖИ!C:C,'ИЗ ОСНОВЫ НОМЕНКЛАТУР'!D:E,2,0)</f>
        <v>Реставрационные материалы</v>
      </c>
      <c r="AD4056" s="48" t="str">
        <f>VLOOKUP(C:C,'ИЗ ОСНОВЫ НОМЕНКЛАТУР'!D:F,3,0)</f>
        <v>Жидкая кожа</v>
      </c>
      <c r="AE4056" s="48" t="str">
        <f>VLOOKUP(C:C,'ИЗ ОСНОВЫ НОМЕНКЛАТУР'!D:H,5,0)</f>
        <v>C</v>
      </c>
    </row>
    <row r="4057" spans="1:31" ht="9.6" customHeight="1" x14ac:dyDescent="0.2">
      <c r="A4057" s="45" t="s">
        <v>3895</v>
      </c>
      <c r="B4057" s="11"/>
      <c r="C4057" s="11" t="s">
        <v>4050</v>
      </c>
      <c r="D4057" s="44">
        <v>0</v>
      </c>
      <c r="E4057" s="44">
        <v>0</v>
      </c>
      <c r="F4057" s="48">
        <v>10</v>
      </c>
      <c r="G4057" s="48">
        <v>0</v>
      </c>
      <c r="H4057" s="44">
        <v>0</v>
      </c>
      <c r="I4057" s="44">
        <v>0</v>
      </c>
      <c r="J4057" s="44">
        <v>0</v>
      </c>
      <c r="K4057" s="48">
        <v>0</v>
      </c>
      <c r="L4057" s="49">
        <v>0</v>
      </c>
      <c r="M4057" s="49">
        <v>0</v>
      </c>
      <c r="N4057" s="10">
        <v>9379.65</v>
      </c>
      <c r="O4057" s="10">
        <v>0</v>
      </c>
      <c r="P4057" s="10">
        <v>0</v>
      </c>
      <c r="Q4057" s="10">
        <v>0</v>
      </c>
      <c r="R4057" s="10">
        <v>0</v>
      </c>
      <c r="S4057" s="10">
        <v>0</v>
      </c>
      <c r="T4057" s="50">
        <f t="shared" si="211"/>
        <v>0</v>
      </c>
      <c r="U4057" s="50">
        <f t="shared" si="211"/>
        <v>0</v>
      </c>
      <c r="V4057" s="50">
        <f t="shared" si="211"/>
        <v>781.63749999999993</v>
      </c>
      <c r="W4057" s="50">
        <f t="shared" si="211"/>
        <v>0</v>
      </c>
      <c r="X4057" s="50">
        <f t="shared" si="211"/>
        <v>0</v>
      </c>
      <c r="Y4057" s="50">
        <f t="shared" si="211"/>
        <v>0</v>
      </c>
      <c r="Z4057" s="50">
        <f t="shared" si="211"/>
        <v>0</v>
      </c>
      <c r="AA4057" s="50">
        <f t="shared" si="213"/>
        <v>0</v>
      </c>
      <c r="AB4057" s="50">
        <f t="shared" si="212"/>
        <v>781.63749999999993</v>
      </c>
      <c r="AC4057" s="48" t="str">
        <f>VLOOKUP(ПРОДАЖИ!C:C,'ИЗ ОСНОВЫ НОМЕНКЛАТУР'!D:E,2,0)</f>
        <v>Реставрационные материалы</v>
      </c>
      <c r="AD4057" s="48" t="str">
        <f>VLOOKUP(C:C,'ИЗ ОСНОВЫ НОМЕНКЛАТУР'!D:F,3,0)</f>
        <v>Жидкая кожа</v>
      </c>
      <c r="AE4057" s="48" t="str">
        <f>VLOOKUP(C:C,'ИЗ ОСНОВЫ НОМЕНКЛАТУР'!D:H,5,0)</f>
        <v>C</v>
      </c>
    </row>
    <row r="4058" spans="1:31" ht="9.6" customHeight="1" x14ac:dyDescent="0.2">
      <c r="A4058" s="45" t="s">
        <v>3895</v>
      </c>
      <c r="B4058" s="11"/>
      <c r="C4058" s="11" t="s">
        <v>4051</v>
      </c>
      <c r="D4058" s="44">
        <v>0</v>
      </c>
      <c r="E4058" s="44">
        <v>0</v>
      </c>
      <c r="F4058" s="48">
        <v>20</v>
      </c>
      <c r="G4058" s="48">
        <v>0</v>
      </c>
      <c r="H4058" s="44">
        <v>0</v>
      </c>
      <c r="I4058" s="44">
        <v>0</v>
      </c>
      <c r="J4058" s="44">
        <v>4</v>
      </c>
      <c r="K4058" s="48">
        <v>0</v>
      </c>
      <c r="L4058" s="49">
        <v>0</v>
      </c>
      <c r="M4058" s="49">
        <v>0</v>
      </c>
      <c r="N4058" s="10">
        <v>12914.2</v>
      </c>
      <c r="O4058" s="10">
        <v>0</v>
      </c>
      <c r="P4058" s="10">
        <v>0</v>
      </c>
      <c r="Q4058" s="10">
        <v>0</v>
      </c>
      <c r="R4058" s="10">
        <v>2496.62</v>
      </c>
      <c r="S4058" s="10">
        <v>0</v>
      </c>
      <c r="T4058" s="50">
        <f t="shared" si="211"/>
        <v>0</v>
      </c>
      <c r="U4058" s="50">
        <f t="shared" si="211"/>
        <v>0</v>
      </c>
      <c r="V4058" s="50">
        <f t="shared" si="211"/>
        <v>1076.1833333333334</v>
      </c>
      <c r="W4058" s="50">
        <f t="shared" ref="W4058:AA4118" si="214">O4058/12</f>
        <v>0</v>
      </c>
      <c r="X4058" s="50">
        <f t="shared" si="214"/>
        <v>0</v>
      </c>
      <c r="Y4058" s="50">
        <f t="shared" si="214"/>
        <v>0</v>
      </c>
      <c r="Z4058" s="50">
        <f t="shared" si="214"/>
        <v>208.05166666666665</v>
      </c>
      <c r="AA4058" s="50">
        <f t="shared" si="213"/>
        <v>0</v>
      </c>
      <c r="AB4058" s="50">
        <f t="shared" si="212"/>
        <v>1284.2350000000001</v>
      </c>
      <c r="AC4058" s="48" t="str">
        <f>VLOOKUP(ПРОДАЖИ!C:C,'ИЗ ОСНОВЫ НОМЕНКЛАТУР'!D:E,2,0)</f>
        <v>Реставрационные материалы</v>
      </c>
      <c r="AD4058" s="48" t="str">
        <f>VLOOKUP(C:C,'ИЗ ОСНОВЫ НОМЕНКЛАТУР'!D:F,3,0)</f>
        <v>Жидкая кожа</v>
      </c>
      <c r="AE4058" s="48" t="str">
        <f>VLOOKUP(C:C,'ИЗ ОСНОВЫ НОМЕНКЛАТУР'!D:H,5,0)</f>
        <v>C</v>
      </c>
    </row>
    <row r="4059" spans="1:31" ht="9.6" customHeight="1" x14ac:dyDescent="0.2">
      <c r="A4059" s="45" t="s">
        <v>3895</v>
      </c>
      <c r="B4059" s="46" t="s">
        <v>4052</v>
      </c>
      <c r="C4059" s="46"/>
      <c r="D4059" s="44">
        <v>0</v>
      </c>
      <c r="E4059" s="44">
        <v>0</v>
      </c>
      <c r="F4059" s="48">
        <v>0</v>
      </c>
      <c r="G4059" s="48">
        <v>0</v>
      </c>
      <c r="H4059" s="44">
        <v>0</v>
      </c>
      <c r="I4059" s="44">
        <v>0</v>
      </c>
      <c r="J4059" s="44">
        <v>0</v>
      </c>
      <c r="K4059" s="48">
        <v>0</v>
      </c>
      <c r="L4059" s="49">
        <v>0</v>
      </c>
      <c r="M4059" s="49">
        <v>0</v>
      </c>
      <c r="N4059" s="10">
        <v>0</v>
      </c>
      <c r="O4059" s="10">
        <v>0</v>
      </c>
      <c r="P4059" s="10">
        <v>0</v>
      </c>
      <c r="Q4059" s="10">
        <v>0</v>
      </c>
      <c r="R4059" s="10">
        <v>0</v>
      </c>
      <c r="S4059" s="10">
        <v>0</v>
      </c>
      <c r="T4059" s="50">
        <f t="shared" ref="T4059:X4122" si="215">L4059/12</f>
        <v>0</v>
      </c>
      <c r="U4059" s="50">
        <f t="shared" si="215"/>
        <v>0</v>
      </c>
      <c r="V4059" s="50">
        <f t="shared" si="215"/>
        <v>0</v>
      </c>
      <c r="W4059" s="50">
        <f t="shared" si="214"/>
        <v>0</v>
      </c>
      <c r="X4059" s="50">
        <f t="shared" si="214"/>
        <v>0</v>
      </c>
      <c r="Y4059" s="50">
        <f t="shared" si="214"/>
        <v>0</v>
      </c>
      <c r="Z4059" s="50">
        <f t="shared" si="214"/>
        <v>0</v>
      </c>
      <c r="AA4059" s="50">
        <f t="shared" si="213"/>
        <v>0</v>
      </c>
      <c r="AB4059" s="50">
        <f t="shared" si="212"/>
        <v>0</v>
      </c>
      <c r="AC4059" s="48" t="e">
        <f>VLOOKUP(ПРОДАЖИ!C:C,'ИЗ ОСНОВЫ НОМЕНКЛАТУР'!D:E,2,0)</f>
        <v>#N/A</v>
      </c>
      <c r="AD4059" s="48" t="e">
        <f>VLOOKUP(C:C,'ИЗ ОСНОВЫ НОМЕНКЛАТУР'!D:F,3,0)</f>
        <v>#N/A</v>
      </c>
      <c r="AE4059" s="48" t="e">
        <f>VLOOKUP(C:C,'ИЗ ОСНОВЫ НОМЕНКЛАТУР'!D:H,5,0)</f>
        <v>#N/A</v>
      </c>
    </row>
    <row r="4060" spans="1:31" ht="9.6" customHeight="1" x14ac:dyDescent="0.2">
      <c r="A4060" s="45" t="s">
        <v>3895</v>
      </c>
      <c r="B4060" s="11"/>
      <c r="C4060" s="11" t="s">
        <v>4053</v>
      </c>
      <c r="D4060" s="44">
        <v>0</v>
      </c>
      <c r="E4060" s="44">
        <v>0</v>
      </c>
      <c r="F4060" s="48">
        <v>0</v>
      </c>
      <c r="G4060" s="48">
        <v>0</v>
      </c>
      <c r="H4060" s="44">
        <v>0</v>
      </c>
      <c r="I4060" s="44">
        <v>0</v>
      </c>
      <c r="J4060" s="44">
        <v>6</v>
      </c>
      <c r="K4060" s="48">
        <v>0</v>
      </c>
      <c r="L4060" s="49">
        <v>0</v>
      </c>
      <c r="M4060" s="49">
        <v>0</v>
      </c>
      <c r="N4060" s="10">
        <v>0</v>
      </c>
      <c r="O4060" s="10">
        <v>0</v>
      </c>
      <c r="P4060" s="10">
        <v>0</v>
      </c>
      <c r="Q4060" s="10">
        <v>0</v>
      </c>
      <c r="R4060" s="10">
        <v>1254</v>
      </c>
      <c r="S4060" s="10">
        <v>0</v>
      </c>
      <c r="T4060" s="50">
        <f t="shared" si="215"/>
        <v>0</v>
      </c>
      <c r="U4060" s="50">
        <f t="shared" si="215"/>
        <v>0</v>
      </c>
      <c r="V4060" s="50">
        <f t="shared" si="215"/>
        <v>0</v>
      </c>
      <c r="W4060" s="50">
        <f t="shared" si="214"/>
        <v>0</v>
      </c>
      <c r="X4060" s="50">
        <f t="shared" si="214"/>
        <v>0</v>
      </c>
      <c r="Y4060" s="50">
        <f t="shared" si="214"/>
        <v>0</v>
      </c>
      <c r="Z4060" s="50">
        <f t="shared" si="214"/>
        <v>104.5</v>
      </c>
      <c r="AA4060" s="50">
        <f t="shared" si="213"/>
        <v>0</v>
      </c>
      <c r="AB4060" s="50">
        <f t="shared" si="212"/>
        <v>104.5</v>
      </c>
      <c r="AC4060" s="48" t="str">
        <f>VLOOKUP(ПРОДАЖИ!C:C,'ИЗ ОСНОВЫ НОМЕНКЛАТУР'!D:E,2,0)</f>
        <v>Реставрационные материалы</v>
      </c>
      <c r="AD4060" s="48" t="str">
        <f>VLOOKUP(C:C,'ИЗ ОСНОВЫ НОМЕНКЛАТУР'!D:F,3,0)</f>
        <v>Карандаш мебельный</v>
      </c>
      <c r="AE4060" s="48" t="str">
        <f>VLOOKUP(C:C,'ИЗ ОСНОВЫ НОМЕНКЛАТУР'!D:H,5,0)</f>
        <v>C</v>
      </c>
    </row>
    <row r="4061" spans="1:31" ht="9.6" customHeight="1" x14ac:dyDescent="0.2">
      <c r="A4061" s="45" t="s">
        <v>3895</v>
      </c>
      <c r="B4061" s="11"/>
      <c r="C4061" s="11" t="s">
        <v>4054</v>
      </c>
      <c r="D4061" s="44">
        <v>0</v>
      </c>
      <c r="E4061" s="44">
        <v>0</v>
      </c>
      <c r="F4061" s="48">
        <v>0</v>
      </c>
      <c r="G4061" s="48">
        <v>0</v>
      </c>
      <c r="H4061" s="44">
        <v>0</v>
      </c>
      <c r="I4061" s="44">
        <v>0</v>
      </c>
      <c r="J4061" s="44">
        <v>27</v>
      </c>
      <c r="K4061" s="48">
        <v>0</v>
      </c>
      <c r="L4061" s="49">
        <v>0</v>
      </c>
      <c r="M4061" s="49">
        <v>0</v>
      </c>
      <c r="N4061" s="10">
        <v>0</v>
      </c>
      <c r="O4061" s="10">
        <v>0</v>
      </c>
      <c r="P4061" s="10">
        <v>0</v>
      </c>
      <c r="Q4061" s="10">
        <v>0</v>
      </c>
      <c r="R4061" s="10">
        <v>3932.55</v>
      </c>
      <c r="S4061" s="10">
        <v>0</v>
      </c>
      <c r="T4061" s="50">
        <f t="shared" si="215"/>
        <v>0</v>
      </c>
      <c r="U4061" s="50">
        <f t="shared" si="215"/>
        <v>0</v>
      </c>
      <c r="V4061" s="50">
        <f t="shared" si="215"/>
        <v>0</v>
      </c>
      <c r="W4061" s="50">
        <f t="shared" si="214"/>
        <v>0</v>
      </c>
      <c r="X4061" s="50">
        <f t="shared" si="214"/>
        <v>0</v>
      </c>
      <c r="Y4061" s="50">
        <f t="shared" si="214"/>
        <v>0</v>
      </c>
      <c r="Z4061" s="50">
        <f t="shared" si="214"/>
        <v>327.71250000000003</v>
      </c>
      <c r="AA4061" s="50">
        <f t="shared" si="213"/>
        <v>0</v>
      </c>
      <c r="AB4061" s="50">
        <f t="shared" si="212"/>
        <v>327.71250000000003</v>
      </c>
      <c r="AC4061" s="48" t="str">
        <f>VLOOKUP(ПРОДАЖИ!C:C,'ИЗ ОСНОВЫ НОМЕНКЛАТУР'!D:E,2,0)</f>
        <v>Реставрационные материалы</v>
      </c>
      <c r="AD4061" s="48" t="str">
        <f>VLOOKUP(C:C,'ИЗ ОСНОВЫ НОМЕНКЛАТУР'!D:F,3,0)</f>
        <v>Карандаш мебельный</v>
      </c>
      <c r="AE4061" s="48" t="str">
        <f>VLOOKUP(C:C,'ИЗ ОСНОВЫ НОМЕНКЛАТУР'!D:H,5,0)</f>
        <v>C</v>
      </c>
    </row>
    <row r="4062" spans="1:31" ht="9.6" customHeight="1" x14ac:dyDescent="0.2">
      <c r="A4062" s="45" t="s">
        <v>3895</v>
      </c>
      <c r="B4062" s="11"/>
      <c r="C4062" s="11" t="s">
        <v>4055</v>
      </c>
      <c r="D4062" s="44">
        <v>0</v>
      </c>
      <c r="E4062" s="44">
        <v>0</v>
      </c>
      <c r="F4062" s="48">
        <v>0</v>
      </c>
      <c r="G4062" s="48">
        <v>0</v>
      </c>
      <c r="H4062" s="44">
        <v>0</v>
      </c>
      <c r="I4062" s="44">
        <v>0</v>
      </c>
      <c r="J4062" s="44">
        <v>22</v>
      </c>
      <c r="K4062" s="48">
        <v>0</v>
      </c>
      <c r="L4062" s="49">
        <v>0</v>
      </c>
      <c r="M4062" s="49">
        <v>0</v>
      </c>
      <c r="N4062" s="10">
        <v>0</v>
      </c>
      <c r="O4062" s="10">
        <v>0</v>
      </c>
      <c r="P4062" s="10">
        <v>0</v>
      </c>
      <c r="Q4062" s="10">
        <v>0</v>
      </c>
      <c r="R4062" s="10">
        <v>3234</v>
      </c>
      <c r="S4062" s="10">
        <v>0</v>
      </c>
      <c r="T4062" s="50">
        <f t="shared" si="215"/>
        <v>0</v>
      </c>
      <c r="U4062" s="50">
        <f t="shared" si="215"/>
        <v>0</v>
      </c>
      <c r="V4062" s="50">
        <f t="shared" si="215"/>
        <v>0</v>
      </c>
      <c r="W4062" s="50">
        <f t="shared" si="214"/>
        <v>0</v>
      </c>
      <c r="X4062" s="50">
        <f t="shared" si="214"/>
        <v>0</v>
      </c>
      <c r="Y4062" s="50">
        <f t="shared" si="214"/>
        <v>0</v>
      </c>
      <c r="Z4062" s="50">
        <f t="shared" si="214"/>
        <v>269.5</v>
      </c>
      <c r="AA4062" s="50">
        <f t="shared" si="213"/>
        <v>0</v>
      </c>
      <c r="AB4062" s="50">
        <f t="shared" si="212"/>
        <v>269.5</v>
      </c>
      <c r="AC4062" s="48" t="str">
        <f>VLOOKUP(ПРОДАЖИ!C:C,'ИЗ ОСНОВЫ НОМЕНКЛАТУР'!D:E,2,0)</f>
        <v>Реставрационные материалы</v>
      </c>
      <c r="AD4062" s="48" t="str">
        <f>VLOOKUP(C:C,'ИЗ ОСНОВЫ НОМЕНКЛАТУР'!D:F,3,0)</f>
        <v>Карандаш мебельный</v>
      </c>
      <c r="AE4062" s="48" t="str">
        <f>VLOOKUP(C:C,'ИЗ ОСНОВЫ НОМЕНКЛАТУР'!D:H,5,0)</f>
        <v>C</v>
      </c>
    </row>
    <row r="4063" spans="1:31" ht="9.6" customHeight="1" x14ac:dyDescent="0.2">
      <c r="A4063" s="45" t="s">
        <v>3895</v>
      </c>
      <c r="B4063" s="11"/>
      <c r="C4063" s="11" t="s">
        <v>4056</v>
      </c>
      <c r="D4063" s="44">
        <v>0</v>
      </c>
      <c r="E4063" s="44">
        <v>0</v>
      </c>
      <c r="F4063" s="48">
        <v>0</v>
      </c>
      <c r="G4063" s="48">
        <v>0</v>
      </c>
      <c r="H4063" s="44">
        <v>0</v>
      </c>
      <c r="I4063" s="44">
        <v>0</v>
      </c>
      <c r="J4063" s="44">
        <v>18</v>
      </c>
      <c r="K4063" s="48">
        <v>0</v>
      </c>
      <c r="L4063" s="49">
        <v>0</v>
      </c>
      <c r="M4063" s="49">
        <v>0</v>
      </c>
      <c r="N4063" s="10">
        <v>0</v>
      </c>
      <c r="O4063" s="10">
        <v>0</v>
      </c>
      <c r="P4063" s="10">
        <v>0</v>
      </c>
      <c r="Q4063" s="10">
        <v>0</v>
      </c>
      <c r="R4063" s="10">
        <v>2618.46</v>
      </c>
      <c r="S4063" s="10">
        <v>0</v>
      </c>
      <c r="T4063" s="50">
        <f t="shared" si="215"/>
        <v>0</v>
      </c>
      <c r="U4063" s="50">
        <f t="shared" si="215"/>
        <v>0</v>
      </c>
      <c r="V4063" s="50">
        <f t="shared" si="215"/>
        <v>0</v>
      </c>
      <c r="W4063" s="50">
        <f t="shared" si="214"/>
        <v>0</v>
      </c>
      <c r="X4063" s="50">
        <f t="shared" si="214"/>
        <v>0</v>
      </c>
      <c r="Y4063" s="50">
        <f t="shared" si="214"/>
        <v>0</v>
      </c>
      <c r="Z4063" s="50">
        <f t="shared" si="214"/>
        <v>218.20500000000001</v>
      </c>
      <c r="AA4063" s="50">
        <f t="shared" si="213"/>
        <v>0</v>
      </c>
      <c r="AB4063" s="50">
        <f t="shared" si="212"/>
        <v>218.20500000000001</v>
      </c>
      <c r="AC4063" s="48" t="str">
        <f>VLOOKUP(ПРОДАЖИ!C:C,'ИЗ ОСНОВЫ НОМЕНКЛАТУР'!D:E,2,0)</f>
        <v>Реставрационные материалы</v>
      </c>
      <c r="AD4063" s="48" t="str">
        <f>VLOOKUP(C:C,'ИЗ ОСНОВЫ НОМЕНКЛАТУР'!D:F,3,0)</f>
        <v>Карандаш мебельный</v>
      </c>
      <c r="AE4063" s="48" t="str">
        <f>VLOOKUP(C:C,'ИЗ ОСНОВЫ НОМЕНКЛАТУР'!D:H,5,0)</f>
        <v>C</v>
      </c>
    </row>
    <row r="4064" spans="1:31" ht="9.6" customHeight="1" x14ac:dyDescent="0.2">
      <c r="A4064" s="45" t="s">
        <v>3895</v>
      </c>
      <c r="B4064" s="11"/>
      <c r="C4064" s="11" t="s">
        <v>4057</v>
      </c>
      <c r="D4064" s="44">
        <v>0</v>
      </c>
      <c r="E4064" s="44">
        <v>0</v>
      </c>
      <c r="F4064" s="48">
        <v>0</v>
      </c>
      <c r="G4064" s="48">
        <v>0</v>
      </c>
      <c r="H4064" s="44">
        <v>0</v>
      </c>
      <c r="I4064" s="44">
        <v>0</v>
      </c>
      <c r="J4064" s="44">
        <v>10</v>
      </c>
      <c r="K4064" s="48">
        <v>0</v>
      </c>
      <c r="L4064" s="49">
        <v>0</v>
      </c>
      <c r="M4064" s="49">
        <v>0</v>
      </c>
      <c r="N4064" s="10">
        <v>0</v>
      </c>
      <c r="O4064" s="10">
        <v>0</v>
      </c>
      <c r="P4064" s="10">
        <v>0</v>
      </c>
      <c r="Q4064" s="10">
        <v>0</v>
      </c>
      <c r="R4064" s="10">
        <v>1473.07</v>
      </c>
      <c r="S4064" s="10">
        <v>0</v>
      </c>
      <c r="T4064" s="50">
        <f t="shared" si="215"/>
        <v>0</v>
      </c>
      <c r="U4064" s="50">
        <f t="shared" si="215"/>
        <v>0</v>
      </c>
      <c r="V4064" s="50">
        <f t="shared" si="215"/>
        <v>0</v>
      </c>
      <c r="W4064" s="50">
        <f t="shared" si="214"/>
        <v>0</v>
      </c>
      <c r="X4064" s="50">
        <f t="shared" si="214"/>
        <v>0</v>
      </c>
      <c r="Y4064" s="50">
        <f t="shared" si="214"/>
        <v>0</v>
      </c>
      <c r="Z4064" s="50">
        <f t="shared" si="214"/>
        <v>122.75583333333333</v>
      </c>
      <c r="AA4064" s="50">
        <f t="shared" si="213"/>
        <v>0</v>
      </c>
      <c r="AB4064" s="50">
        <f t="shared" si="212"/>
        <v>122.75583333333333</v>
      </c>
      <c r="AC4064" s="48" t="str">
        <f>VLOOKUP(ПРОДАЖИ!C:C,'ИЗ ОСНОВЫ НОМЕНКЛАТУР'!D:E,2,0)</f>
        <v>Реставрационные материалы</v>
      </c>
      <c r="AD4064" s="48" t="str">
        <f>VLOOKUP(C:C,'ИЗ ОСНОВЫ НОМЕНКЛАТУР'!D:F,3,0)</f>
        <v>Карандаш мебельный</v>
      </c>
      <c r="AE4064" s="48" t="str">
        <f>VLOOKUP(C:C,'ИЗ ОСНОВЫ НОМЕНКЛАТУР'!D:H,5,0)</f>
        <v>C</v>
      </c>
    </row>
    <row r="4065" spans="1:31" ht="9.6" customHeight="1" x14ac:dyDescent="0.2">
      <c r="A4065" s="45" t="s">
        <v>3895</v>
      </c>
      <c r="B4065" s="11"/>
      <c r="C4065" s="11" t="s">
        <v>4058</v>
      </c>
      <c r="D4065" s="44">
        <v>3</v>
      </c>
      <c r="E4065" s="44">
        <v>0</v>
      </c>
      <c r="F4065" s="48">
        <v>0</v>
      </c>
      <c r="G4065" s="48">
        <v>0</v>
      </c>
      <c r="H4065" s="44">
        <v>0</v>
      </c>
      <c r="I4065" s="44">
        <v>0</v>
      </c>
      <c r="J4065" s="44">
        <v>0</v>
      </c>
      <c r="K4065" s="48">
        <v>0</v>
      </c>
      <c r="L4065" s="49">
        <v>436.83</v>
      </c>
      <c r="M4065" s="49">
        <v>0</v>
      </c>
      <c r="N4065" s="10">
        <v>0</v>
      </c>
      <c r="O4065" s="10">
        <v>0</v>
      </c>
      <c r="P4065" s="10">
        <v>0</v>
      </c>
      <c r="Q4065" s="10">
        <v>0</v>
      </c>
      <c r="R4065" s="10">
        <v>0</v>
      </c>
      <c r="S4065" s="10">
        <v>0</v>
      </c>
      <c r="T4065" s="50">
        <f t="shared" si="215"/>
        <v>36.402499999999996</v>
      </c>
      <c r="U4065" s="50">
        <f t="shared" si="215"/>
        <v>0</v>
      </c>
      <c r="V4065" s="50">
        <f t="shared" si="215"/>
        <v>0</v>
      </c>
      <c r="W4065" s="50">
        <f t="shared" si="214"/>
        <v>0</v>
      </c>
      <c r="X4065" s="50">
        <f t="shared" si="214"/>
        <v>0</v>
      </c>
      <c r="Y4065" s="50">
        <f t="shared" si="214"/>
        <v>0</v>
      </c>
      <c r="Z4065" s="50">
        <f t="shared" si="214"/>
        <v>0</v>
      </c>
      <c r="AA4065" s="50">
        <f t="shared" si="213"/>
        <v>0</v>
      </c>
      <c r="AB4065" s="50">
        <f t="shared" si="212"/>
        <v>36.402499999999996</v>
      </c>
      <c r="AC4065" s="48" t="str">
        <f>VLOOKUP(ПРОДАЖИ!C:C,'ИЗ ОСНОВЫ НОМЕНКЛАТУР'!D:E,2,0)</f>
        <v>Реставрационные материалы</v>
      </c>
      <c r="AD4065" s="48" t="str">
        <f>VLOOKUP(C:C,'ИЗ ОСНОВЫ НОМЕНКЛАТУР'!D:F,3,0)</f>
        <v>Карандаш мебельный</v>
      </c>
      <c r="AE4065" s="48" t="str">
        <f>VLOOKUP(C:C,'ИЗ ОСНОВЫ НОМЕНКЛАТУР'!D:H,5,0)</f>
        <v>C</v>
      </c>
    </row>
    <row r="4066" spans="1:31" ht="9.6" customHeight="1" x14ac:dyDescent="0.2">
      <c r="A4066" s="45" t="s">
        <v>3895</v>
      </c>
      <c r="B4066" s="11"/>
      <c r="C4066" s="11" t="s">
        <v>4059</v>
      </c>
      <c r="D4066" s="44">
        <v>0</v>
      </c>
      <c r="E4066" s="44">
        <v>0</v>
      </c>
      <c r="F4066" s="48">
        <v>0</v>
      </c>
      <c r="G4066" s="48">
        <v>0</v>
      </c>
      <c r="H4066" s="44">
        <v>0</v>
      </c>
      <c r="I4066" s="44">
        <v>0</v>
      </c>
      <c r="J4066" s="44">
        <v>11</v>
      </c>
      <c r="K4066" s="48">
        <v>0</v>
      </c>
      <c r="L4066" s="49">
        <v>0</v>
      </c>
      <c r="M4066" s="49">
        <v>0</v>
      </c>
      <c r="N4066" s="10">
        <v>0</v>
      </c>
      <c r="O4066" s="10">
        <v>0</v>
      </c>
      <c r="P4066" s="10">
        <v>0</v>
      </c>
      <c r="Q4066" s="10">
        <v>0</v>
      </c>
      <c r="R4066" s="10">
        <v>1724.82</v>
      </c>
      <c r="S4066" s="10">
        <v>0</v>
      </c>
      <c r="T4066" s="50">
        <f t="shared" si="215"/>
        <v>0</v>
      </c>
      <c r="U4066" s="50">
        <f t="shared" si="215"/>
        <v>0</v>
      </c>
      <c r="V4066" s="50">
        <f t="shared" si="215"/>
        <v>0</v>
      </c>
      <c r="W4066" s="50">
        <f t="shared" si="214"/>
        <v>0</v>
      </c>
      <c r="X4066" s="50">
        <f t="shared" si="214"/>
        <v>0</v>
      </c>
      <c r="Y4066" s="50">
        <f t="shared" si="214"/>
        <v>0</v>
      </c>
      <c r="Z4066" s="50">
        <f t="shared" si="214"/>
        <v>143.73499999999999</v>
      </c>
      <c r="AA4066" s="50">
        <f t="shared" si="213"/>
        <v>0</v>
      </c>
      <c r="AB4066" s="50">
        <f t="shared" si="212"/>
        <v>143.73499999999999</v>
      </c>
      <c r="AC4066" s="48" t="str">
        <f>VLOOKUP(ПРОДАЖИ!C:C,'ИЗ ОСНОВЫ НОМЕНКЛАТУР'!D:E,2,0)</f>
        <v>Реставрационные материалы</v>
      </c>
      <c r="AD4066" s="48" t="str">
        <f>VLOOKUP(C:C,'ИЗ ОСНОВЫ НОМЕНКЛАТУР'!D:F,3,0)</f>
        <v>Карандаш мебельный</v>
      </c>
      <c r="AE4066" s="48" t="str">
        <f>VLOOKUP(C:C,'ИЗ ОСНОВЫ НОМЕНКЛАТУР'!D:H,5,0)</f>
        <v>C</v>
      </c>
    </row>
    <row r="4067" spans="1:31" ht="9.6" customHeight="1" x14ac:dyDescent="0.2">
      <c r="A4067" s="45" t="s">
        <v>3895</v>
      </c>
      <c r="B4067" s="11"/>
      <c r="C4067" s="11" t="s">
        <v>4060</v>
      </c>
      <c r="D4067" s="44">
        <v>0</v>
      </c>
      <c r="E4067" s="44">
        <v>0</v>
      </c>
      <c r="F4067" s="48">
        <v>0</v>
      </c>
      <c r="G4067" s="48">
        <v>0</v>
      </c>
      <c r="H4067" s="44">
        <v>0</v>
      </c>
      <c r="I4067" s="44">
        <v>0</v>
      </c>
      <c r="J4067" s="44">
        <v>1</v>
      </c>
      <c r="K4067" s="48">
        <v>0</v>
      </c>
      <c r="L4067" s="49">
        <v>0</v>
      </c>
      <c r="M4067" s="49">
        <v>0</v>
      </c>
      <c r="N4067" s="10">
        <v>0</v>
      </c>
      <c r="O4067" s="10">
        <v>0</v>
      </c>
      <c r="P4067" s="10">
        <v>0</v>
      </c>
      <c r="Q4067" s="10">
        <v>0</v>
      </c>
      <c r="R4067" s="10">
        <v>147</v>
      </c>
      <c r="S4067" s="10">
        <v>0</v>
      </c>
      <c r="T4067" s="50">
        <f t="shared" si="215"/>
        <v>0</v>
      </c>
      <c r="U4067" s="50">
        <f t="shared" si="215"/>
        <v>0</v>
      </c>
      <c r="V4067" s="50">
        <f t="shared" si="215"/>
        <v>0</v>
      </c>
      <c r="W4067" s="50">
        <f t="shared" si="214"/>
        <v>0</v>
      </c>
      <c r="X4067" s="50">
        <f t="shared" si="214"/>
        <v>0</v>
      </c>
      <c r="Y4067" s="50">
        <f t="shared" si="214"/>
        <v>0</v>
      </c>
      <c r="Z4067" s="50">
        <f t="shared" si="214"/>
        <v>12.25</v>
      </c>
      <c r="AA4067" s="50">
        <f t="shared" si="213"/>
        <v>0</v>
      </c>
      <c r="AB4067" s="50">
        <f t="shared" si="212"/>
        <v>12.25</v>
      </c>
      <c r="AC4067" s="48" t="str">
        <f>VLOOKUP(ПРОДАЖИ!C:C,'ИЗ ОСНОВЫ НОМЕНКЛАТУР'!D:E,2,0)</f>
        <v>Реставрационные материалы</v>
      </c>
      <c r="AD4067" s="48" t="str">
        <f>VLOOKUP(C:C,'ИЗ ОСНОВЫ НОМЕНКЛАТУР'!D:F,3,0)</f>
        <v>Карандаш мебельный</v>
      </c>
      <c r="AE4067" s="48" t="str">
        <f>VLOOKUP(C:C,'ИЗ ОСНОВЫ НОМЕНКЛАТУР'!D:H,5,0)</f>
        <v>C</v>
      </c>
    </row>
    <row r="4068" spans="1:31" ht="9.6" customHeight="1" x14ac:dyDescent="0.2">
      <c r="A4068" s="45" t="s">
        <v>3895</v>
      </c>
      <c r="B4068" s="11"/>
      <c r="C4068" s="11" t="s">
        <v>4061</v>
      </c>
      <c r="D4068" s="44">
        <v>0</v>
      </c>
      <c r="E4068" s="44">
        <v>0</v>
      </c>
      <c r="F4068" s="48">
        <v>0</v>
      </c>
      <c r="G4068" s="48">
        <v>0</v>
      </c>
      <c r="H4068" s="44">
        <v>0</v>
      </c>
      <c r="I4068" s="44">
        <v>0</v>
      </c>
      <c r="J4068" s="44">
        <v>17</v>
      </c>
      <c r="K4068" s="48">
        <v>0</v>
      </c>
      <c r="L4068" s="49">
        <v>0</v>
      </c>
      <c r="M4068" s="49">
        <v>0</v>
      </c>
      <c r="N4068" s="10">
        <v>0</v>
      </c>
      <c r="O4068" s="10">
        <v>0</v>
      </c>
      <c r="P4068" s="10">
        <v>0</v>
      </c>
      <c r="Q4068" s="10">
        <v>0</v>
      </c>
      <c r="R4068" s="10">
        <v>2773.08</v>
      </c>
      <c r="S4068" s="10">
        <v>0</v>
      </c>
      <c r="T4068" s="50">
        <f t="shared" si="215"/>
        <v>0</v>
      </c>
      <c r="U4068" s="50">
        <f t="shared" si="215"/>
        <v>0</v>
      </c>
      <c r="V4068" s="50">
        <f t="shared" si="215"/>
        <v>0</v>
      </c>
      <c r="W4068" s="50">
        <f t="shared" si="214"/>
        <v>0</v>
      </c>
      <c r="X4068" s="50">
        <f t="shared" si="214"/>
        <v>0</v>
      </c>
      <c r="Y4068" s="50">
        <f t="shared" si="214"/>
        <v>0</v>
      </c>
      <c r="Z4068" s="50">
        <f t="shared" si="214"/>
        <v>231.09</v>
      </c>
      <c r="AA4068" s="50">
        <f t="shared" si="213"/>
        <v>0</v>
      </c>
      <c r="AB4068" s="50">
        <f t="shared" si="212"/>
        <v>231.09</v>
      </c>
      <c r="AC4068" s="48" t="str">
        <f>VLOOKUP(ПРОДАЖИ!C:C,'ИЗ ОСНОВЫ НОМЕНКЛАТУР'!D:E,2,0)</f>
        <v>Реставрационные материалы</v>
      </c>
      <c r="AD4068" s="48" t="str">
        <f>VLOOKUP(C:C,'ИЗ ОСНОВЫ НОМЕНКЛАТУР'!D:F,3,0)</f>
        <v>Карандаш мебельный</v>
      </c>
      <c r="AE4068" s="48" t="str">
        <f>VLOOKUP(C:C,'ИЗ ОСНОВЫ НОМЕНКЛАТУР'!D:H,5,0)</f>
        <v>C</v>
      </c>
    </row>
    <row r="4069" spans="1:31" ht="9.6" customHeight="1" x14ac:dyDescent="0.2">
      <c r="A4069" s="45" t="s">
        <v>3895</v>
      </c>
      <c r="B4069" s="11"/>
      <c r="C4069" s="11" t="s">
        <v>4062</v>
      </c>
      <c r="D4069" s="44">
        <v>1</v>
      </c>
      <c r="E4069" s="44">
        <v>0</v>
      </c>
      <c r="F4069" s="48">
        <v>0</v>
      </c>
      <c r="G4069" s="48">
        <v>0</v>
      </c>
      <c r="H4069" s="44">
        <v>0</v>
      </c>
      <c r="I4069" s="44">
        <v>0</v>
      </c>
      <c r="J4069" s="44">
        <v>0</v>
      </c>
      <c r="K4069" s="48">
        <v>0</v>
      </c>
      <c r="L4069" s="49">
        <v>172.89</v>
      </c>
      <c r="M4069" s="49">
        <v>0</v>
      </c>
      <c r="N4069" s="10">
        <v>0</v>
      </c>
      <c r="O4069" s="10">
        <v>0</v>
      </c>
      <c r="P4069" s="10">
        <v>0</v>
      </c>
      <c r="Q4069" s="10">
        <v>0</v>
      </c>
      <c r="R4069" s="10">
        <v>0</v>
      </c>
      <c r="S4069" s="10">
        <v>0</v>
      </c>
      <c r="T4069" s="50">
        <f t="shared" si="215"/>
        <v>14.407499999999999</v>
      </c>
      <c r="U4069" s="50">
        <f t="shared" si="215"/>
        <v>0</v>
      </c>
      <c r="V4069" s="50">
        <f t="shared" si="215"/>
        <v>0</v>
      </c>
      <c r="W4069" s="50">
        <f t="shared" si="214"/>
        <v>0</v>
      </c>
      <c r="X4069" s="50">
        <f t="shared" si="214"/>
        <v>0</v>
      </c>
      <c r="Y4069" s="50">
        <f t="shared" si="214"/>
        <v>0</v>
      </c>
      <c r="Z4069" s="50">
        <f t="shared" si="214"/>
        <v>0</v>
      </c>
      <c r="AA4069" s="50">
        <f t="shared" si="213"/>
        <v>0</v>
      </c>
      <c r="AB4069" s="50">
        <f t="shared" si="212"/>
        <v>14.407499999999999</v>
      </c>
      <c r="AC4069" s="48" t="str">
        <f>VLOOKUP(ПРОДАЖИ!C:C,'ИЗ ОСНОВЫ НОМЕНКЛАТУР'!D:E,2,0)</f>
        <v>Реставрационные материалы</v>
      </c>
      <c r="AD4069" s="48" t="str">
        <f>VLOOKUP(C:C,'ИЗ ОСНОВЫ НОМЕНКЛАТУР'!D:F,3,0)</f>
        <v>Карандаш мебельный</v>
      </c>
      <c r="AE4069" s="48" t="str">
        <f>VLOOKUP(C:C,'ИЗ ОСНОВЫ НОМЕНКЛАТУР'!D:H,5,0)</f>
        <v>C</v>
      </c>
    </row>
    <row r="4070" spans="1:31" ht="9.6" customHeight="1" x14ac:dyDescent="0.2">
      <c r="A4070" s="45" t="s">
        <v>3895</v>
      </c>
      <c r="B4070" s="11"/>
      <c r="C4070" s="11" t="s">
        <v>4063</v>
      </c>
      <c r="D4070" s="44">
        <v>0</v>
      </c>
      <c r="E4070" s="44">
        <v>0</v>
      </c>
      <c r="F4070" s="48">
        <v>1</v>
      </c>
      <c r="G4070" s="48">
        <v>0</v>
      </c>
      <c r="H4070" s="44">
        <v>0</v>
      </c>
      <c r="I4070" s="44">
        <v>0</v>
      </c>
      <c r="J4070" s="44">
        <v>0</v>
      </c>
      <c r="K4070" s="48">
        <v>0</v>
      </c>
      <c r="L4070" s="49">
        <v>0</v>
      </c>
      <c r="M4070" s="49">
        <v>0</v>
      </c>
      <c r="N4070" s="10">
        <v>212.91</v>
      </c>
      <c r="O4070" s="10">
        <v>0</v>
      </c>
      <c r="P4070" s="10">
        <v>0</v>
      </c>
      <c r="Q4070" s="10">
        <v>0</v>
      </c>
      <c r="R4070" s="10">
        <v>0</v>
      </c>
      <c r="S4070" s="10">
        <v>0</v>
      </c>
      <c r="T4070" s="50">
        <f t="shared" si="215"/>
        <v>0</v>
      </c>
      <c r="U4070" s="50">
        <f t="shared" si="215"/>
        <v>0</v>
      </c>
      <c r="V4070" s="50">
        <f t="shared" si="215"/>
        <v>17.7425</v>
      </c>
      <c r="W4070" s="50">
        <f t="shared" si="214"/>
        <v>0</v>
      </c>
      <c r="X4070" s="50">
        <f t="shared" si="214"/>
        <v>0</v>
      </c>
      <c r="Y4070" s="50">
        <f t="shared" si="214"/>
        <v>0</v>
      </c>
      <c r="Z4070" s="50">
        <f t="shared" si="214"/>
        <v>0</v>
      </c>
      <c r="AA4070" s="50">
        <f t="shared" si="213"/>
        <v>0</v>
      </c>
      <c r="AB4070" s="50">
        <f t="shared" si="212"/>
        <v>17.7425</v>
      </c>
      <c r="AC4070" s="48" t="str">
        <f>VLOOKUP(ПРОДАЖИ!C:C,'ИЗ ОСНОВЫ НОМЕНКЛАТУР'!D:E,2,0)</f>
        <v>Реставрационные материалы</v>
      </c>
      <c r="AD4070" s="48" t="str">
        <f>VLOOKUP(C:C,'ИЗ ОСНОВЫ НОМЕНКЛАТУР'!D:F,3,0)</f>
        <v>Карандаш мебельный</v>
      </c>
      <c r="AE4070" s="48" t="str">
        <f>VLOOKUP(C:C,'ИЗ ОСНОВЫ НОМЕНКЛАТУР'!D:H,5,0)</f>
        <v>C</v>
      </c>
    </row>
    <row r="4071" spans="1:31" ht="9.6" customHeight="1" x14ac:dyDescent="0.2">
      <c r="A4071" s="45" t="s">
        <v>3895</v>
      </c>
      <c r="B4071" s="11"/>
      <c r="C4071" s="11" t="s">
        <v>4064</v>
      </c>
      <c r="D4071" s="44">
        <v>0</v>
      </c>
      <c r="E4071" s="44">
        <v>0</v>
      </c>
      <c r="F4071" s="48">
        <v>2</v>
      </c>
      <c r="G4071" s="48">
        <v>0</v>
      </c>
      <c r="H4071" s="44">
        <v>0</v>
      </c>
      <c r="I4071" s="44">
        <v>0</v>
      </c>
      <c r="J4071" s="44">
        <v>5</v>
      </c>
      <c r="K4071" s="48">
        <v>0</v>
      </c>
      <c r="L4071" s="49">
        <v>0</v>
      </c>
      <c r="M4071" s="49">
        <v>0</v>
      </c>
      <c r="N4071" s="10">
        <v>342.9</v>
      </c>
      <c r="O4071" s="10">
        <v>0</v>
      </c>
      <c r="P4071" s="10">
        <v>0</v>
      </c>
      <c r="Q4071" s="10">
        <v>0</v>
      </c>
      <c r="R4071" s="10">
        <v>739.45</v>
      </c>
      <c r="S4071" s="10">
        <v>0</v>
      </c>
      <c r="T4071" s="50">
        <f t="shared" si="215"/>
        <v>0</v>
      </c>
      <c r="U4071" s="50">
        <f t="shared" si="215"/>
        <v>0</v>
      </c>
      <c r="V4071" s="50">
        <f t="shared" si="215"/>
        <v>28.574999999999999</v>
      </c>
      <c r="W4071" s="50">
        <f t="shared" si="214"/>
        <v>0</v>
      </c>
      <c r="X4071" s="50">
        <f t="shared" si="214"/>
        <v>0</v>
      </c>
      <c r="Y4071" s="50">
        <f t="shared" si="214"/>
        <v>0</v>
      </c>
      <c r="Z4071" s="50">
        <f t="shared" si="214"/>
        <v>61.620833333333337</v>
      </c>
      <c r="AA4071" s="50">
        <f t="shared" si="213"/>
        <v>0</v>
      </c>
      <c r="AB4071" s="50">
        <f t="shared" si="212"/>
        <v>90.19583333333334</v>
      </c>
      <c r="AC4071" s="48" t="str">
        <f>VLOOKUP(ПРОДАЖИ!C:C,'ИЗ ОСНОВЫ НОМЕНКЛАТУР'!D:E,2,0)</f>
        <v>Реставрационные материалы</v>
      </c>
      <c r="AD4071" s="48" t="str">
        <f>VLOOKUP(C:C,'ИЗ ОСНОВЫ НОМЕНКЛАТУР'!D:F,3,0)</f>
        <v>Карандаш мебельный</v>
      </c>
      <c r="AE4071" s="48" t="str">
        <f>VLOOKUP(C:C,'ИЗ ОСНОВЫ НОМЕНКЛАТУР'!D:H,5,0)</f>
        <v>C</v>
      </c>
    </row>
    <row r="4072" spans="1:31" ht="9.6" customHeight="1" x14ac:dyDescent="0.2">
      <c r="A4072" s="45" t="s">
        <v>3895</v>
      </c>
      <c r="B4072" s="11"/>
      <c r="C4072" s="11" t="s">
        <v>4065</v>
      </c>
      <c r="D4072" s="44">
        <v>0</v>
      </c>
      <c r="E4072" s="44">
        <v>0</v>
      </c>
      <c r="F4072" s="48">
        <v>2</v>
      </c>
      <c r="G4072" s="48">
        <v>0</v>
      </c>
      <c r="H4072" s="44">
        <v>0</v>
      </c>
      <c r="I4072" s="44">
        <v>0</v>
      </c>
      <c r="J4072" s="44">
        <v>0</v>
      </c>
      <c r="K4072" s="48">
        <v>0</v>
      </c>
      <c r="L4072" s="49">
        <v>0</v>
      </c>
      <c r="M4072" s="49">
        <v>0</v>
      </c>
      <c r="N4072" s="10">
        <v>306.12</v>
      </c>
      <c r="O4072" s="10">
        <v>0</v>
      </c>
      <c r="P4072" s="10">
        <v>0</v>
      </c>
      <c r="Q4072" s="10">
        <v>0</v>
      </c>
      <c r="R4072" s="10">
        <v>0</v>
      </c>
      <c r="S4072" s="10">
        <v>0</v>
      </c>
      <c r="T4072" s="50">
        <f t="shared" si="215"/>
        <v>0</v>
      </c>
      <c r="U4072" s="50">
        <f t="shared" si="215"/>
        <v>0</v>
      </c>
      <c r="V4072" s="50">
        <f t="shared" si="215"/>
        <v>25.51</v>
      </c>
      <c r="W4072" s="50">
        <f t="shared" si="214"/>
        <v>0</v>
      </c>
      <c r="X4072" s="50">
        <f t="shared" si="214"/>
        <v>0</v>
      </c>
      <c r="Y4072" s="50">
        <f t="shared" si="214"/>
        <v>0</v>
      </c>
      <c r="Z4072" s="50">
        <f t="shared" si="214"/>
        <v>0</v>
      </c>
      <c r="AA4072" s="50">
        <f t="shared" si="213"/>
        <v>0</v>
      </c>
      <c r="AB4072" s="50">
        <f t="shared" si="212"/>
        <v>25.51</v>
      </c>
      <c r="AC4072" s="48" t="str">
        <f>VLOOKUP(ПРОДАЖИ!C:C,'ИЗ ОСНОВЫ НОМЕНКЛАТУР'!D:E,2,0)</f>
        <v>Реставрационные материалы</v>
      </c>
      <c r="AD4072" s="48" t="str">
        <f>VLOOKUP(C:C,'ИЗ ОСНОВЫ НОМЕНКЛАТУР'!D:F,3,0)</f>
        <v>Карандаш мебельный</v>
      </c>
      <c r="AE4072" s="48" t="str">
        <f>VLOOKUP(C:C,'ИЗ ОСНОВЫ НОМЕНКЛАТУР'!D:H,5,0)</f>
        <v>C</v>
      </c>
    </row>
    <row r="4073" spans="1:31" ht="9.6" customHeight="1" x14ac:dyDescent="0.2">
      <c r="A4073" s="45" t="s">
        <v>3895</v>
      </c>
      <c r="B4073" s="11"/>
      <c r="C4073" s="11" t="s">
        <v>4066</v>
      </c>
      <c r="D4073" s="44">
        <v>0</v>
      </c>
      <c r="E4073" s="44">
        <v>0</v>
      </c>
      <c r="F4073" s="48">
        <v>2</v>
      </c>
      <c r="G4073" s="48">
        <v>0</v>
      </c>
      <c r="H4073" s="44">
        <v>0</v>
      </c>
      <c r="I4073" s="44">
        <v>0</v>
      </c>
      <c r="J4073" s="44">
        <v>0</v>
      </c>
      <c r="K4073" s="48">
        <v>0</v>
      </c>
      <c r="L4073" s="49">
        <v>0</v>
      </c>
      <c r="M4073" s="49">
        <v>0</v>
      </c>
      <c r="N4073" s="10">
        <v>331.03</v>
      </c>
      <c r="O4073" s="10">
        <v>0</v>
      </c>
      <c r="P4073" s="10">
        <v>0</v>
      </c>
      <c r="Q4073" s="10">
        <v>0</v>
      </c>
      <c r="R4073" s="10">
        <v>0</v>
      </c>
      <c r="S4073" s="10">
        <v>0</v>
      </c>
      <c r="T4073" s="50">
        <f t="shared" si="215"/>
        <v>0</v>
      </c>
      <c r="U4073" s="50">
        <f t="shared" si="215"/>
        <v>0</v>
      </c>
      <c r="V4073" s="50">
        <f t="shared" si="215"/>
        <v>27.58583333333333</v>
      </c>
      <c r="W4073" s="50">
        <f t="shared" si="214"/>
        <v>0</v>
      </c>
      <c r="X4073" s="50">
        <f t="shared" si="214"/>
        <v>0</v>
      </c>
      <c r="Y4073" s="50">
        <f t="shared" si="214"/>
        <v>0</v>
      </c>
      <c r="Z4073" s="50">
        <f t="shared" si="214"/>
        <v>0</v>
      </c>
      <c r="AA4073" s="50">
        <f t="shared" si="213"/>
        <v>0</v>
      </c>
      <c r="AB4073" s="50">
        <f t="shared" si="212"/>
        <v>27.58583333333333</v>
      </c>
      <c r="AC4073" s="48" t="str">
        <f>VLOOKUP(ПРОДАЖИ!C:C,'ИЗ ОСНОВЫ НОМЕНКЛАТУР'!D:E,2,0)</f>
        <v>Реставрационные материалы</v>
      </c>
      <c r="AD4073" s="48" t="str">
        <f>VLOOKUP(C:C,'ИЗ ОСНОВЫ НОМЕНКЛАТУР'!D:F,3,0)</f>
        <v>Карандаш мебельный</v>
      </c>
      <c r="AE4073" s="48" t="str">
        <f>VLOOKUP(C:C,'ИЗ ОСНОВЫ НОМЕНКЛАТУР'!D:H,5,0)</f>
        <v>C</v>
      </c>
    </row>
    <row r="4074" spans="1:31" ht="9.6" customHeight="1" x14ac:dyDescent="0.2">
      <c r="A4074" s="45" t="s">
        <v>3895</v>
      </c>
      <c r="B4074" s="11"/>
      <c r="C4074" s="11" t="s">
        <v>4067</v>
      </c>
      <c r="D4074" s="44">
        <v>0</v>
      </c>
      <c r="E4074" s="44">
        <v>0</v>
      </c>
      <c r="F4074" s="48">
        <v>4</v>
      </c>
      <c r="G4074" s="48">
        <v>0</v>
      </c>
      <c r="H4074" s="44">
        <v>0</v>
      </c>
      <c r="I4074" s="44">
        <v>0</v>
      </c>
      <c r="J4074" s="44">
        <v>0</v>
      </c>
      <c r="K4074" s="48">
        <v>0</v>
      </c>
      <c r="L4074" s="49">
        <v>0</v>
      </c>
      <c r="M4074" s="49">
        <v>0</v>
      </c>
      <c r="N4074" s="10">
        <v>599.28</v>
      </c>
      <c r="O4074" s="10">
        <v>0</v>
      </c>
      <c r="P4074" s="10">
        <v>0</v>
      </c>
      <c r="Q4074" s="10">
        <v>0</v>
      </c>
      <c r="R4074" s="10">
        <v>0</v>
      </c>
      <c r="S4074" s="10">
        <v>0</v>
      </c>
      <c r="T4074" s="50">
        <f t="shared" si="215"/>
        <v>0</v>
      </c>
      <c r="U4074" s="50">
        <f t="shared" si="215"/>
        <v>0</v>
      </c>
      <c r="V4074" s="50">
        <f t="shared" si="215"/>
        <v>49.94</v>
      </c>
      <c r="W4074" s="50">
        <f t="shared" si="214"/>
        <v>0</v>
      </c>
      <c r="X4074" s="50">
        <f t="shared" si="214"/>
        <v>0</v>
      </c>
      <c r="Y4074" s="50">
        <f t="shared" si="214"/>
        <v>0</v>
      </c>
      <c r="Z4074" s="50">
        <f t="shared" si="214"/>
        <v>0</v>
      </c>
      <c r="AA4074" s="50">
        <f t="shared" si="213"/>
        <v>0</v>
      </c>
      <c r="AB4074" s="50">
        <f t="shared" si="212"/>
        <v>49.94</v>
      </c>
      <c r="AC4074" s="48" t="str">
        <f>VLOOKUP(ПРОДАЖИ!C:C,'ИЗ ОСНОВЫ НОМЕНКЛАТУР'!D:E,2,0)</f>
        <v>Реставрационные материалы</v>
      </c>
      <c r="AD4074" s="48" t="str">
        <f>VLOOKUP(C:C,'ИЗ ОСНОВЫ НОМЕНКЛАТУР'!D:F,3,0)</f>
        <v>Карандаш мебельный</v>
      </c>
      <c r="AE4074" s="48" t="str">
        <f>VLOOKUP(C:C,'ИЗ ОСНОВЫ НОМЕНКЛАТУР'!D:H,5,0)</f>
        <v>C</v>
      </c>
    </row>
    <row r="4075" spans="1:31" ht="9.6" customHeight="1" x14ac:dyDescent="0.2">
      <c r="A4075" s="45" t="s">
        <v>3895</v>
      </c>
      <c r="B4075" s="11"/>
      <c r="C4075" s="11" t="s">
        <v>4068</v>
      </c>
      <c r="D4075" s="44">
        <v>0</v>
      </c>
      <c r="E4075" s="44">
        <v>0</v>
      </c>
      <c r="F4075" s="48">
        <v>1</v>
      </c>
      <c r="G4075" s="48">
        <v>0</v>
      </c>
      <c r="H4075" s="44">
        <v>0</v>
      </c>
      <c r="I4075" s="44">
        <v>0</v>
      </c>
      <c r="J4075" s="44">
        <v>6</v>
      </c>
      <c r="K4075" s="48">
        <v>0</v>
      </c>
      <c r="L4075" s="49">
        <v>0</v>
      </c>
      <c r="M4075" s="49">
        <v>0</v>
      </c>
      <c r="N4075" s="10">
        <v>154.35</v>
      </c>
      <c r="O4075" s="10">
        <v>0</v>
      </c>
      <c r="P4075" s="10">
        <v>0</v>
      </c>
      <c r="Q4075" s="10">
        <v>0</v>
      </c>
      <c r="R4075" s="10">
        <v>885.73</v>
      </c>
      <c r="S4075" s="10">
        <v>0</v>
      </c>
      <c r="T4075" s="50">
        <f t="shared" si="215"/>
        <v>0</v>
      </c>
      <c r="U4075" s="50">
        <f t="shared" si="215"/>
        <v>0</v>
      </c>
      <c r="V4075" s="50">
        <f t="shared" si="215"/>
        <v>12.862499999999999</v>
      </c>
      <c r="W4075" s="50">
        <f t="shared" si="214"/>
        <v>0</v>
      </c>
      <c r="X4075" s="50">
        <f t="shared" si="214"/>
        <v>0</v>
      </c>
      <c r="Y4075" s="50">
        <f t="shared" si="214"/>
        <v>0</v>
      </c>
      <c r="Z4075" s="50">
        <f t="shared" si="214"/>
        <v>73.810833333333335</v>
      </c>
      <c r="AA4075" s="50">
        <f t="shared" si="213"/>
        <v>0</v>
      </c>
      <c r="AB4075" s="50">
        <f t="shared" si="212"/>
        <v>86.673333333333332</v>
      </c>
      <c r="AC4075" s="48" t="str">
        <f>VLOOKUP(ПРОДАЖИ!C:C,'ИЗ ОСНОВЫ НОМЕНКЛАТУР'!D:E,2,0)</f>
        <v>Реставрационные материалы</v>
      </c>
      <c r="AD4075" s="48" t="str">
        <f>VLOOKUP(C:C,'ИЗ ОСНОВЫ НОМЕНКЛАТУР'!D:F,3,0)</f>
        <v>Карандаш мебельный</v>
      </c>
      <c r="AE4075" s="48" t="str">
        <f>VLOOKUP(C:C,'ИЗ ОСНОВЫ НОМЕНКЛАТУР'!D:H,5,0)</f>
        <v>C</v>
      </c>
    </row>
    <row r="4076" spans="1:31" ht="9.6" customHeight="1" x14ac:dyDescent="0.2">
      <c r="A4076" s="45" t="s">
        <v>3895</v>
      </c>
      <c r="B4076" s="11"/>
      <c r="C4076" s="11" t="s">
        <v>4069</v>
      </c>
      <c r="D4076" s="44">
        <v>0</v>
      </c>
      <c r="E4076" s="44">
        <v>0</v>
      </c>
      <c r="F4076" s="48">
        <v>4</v>
      </c>
      <c r="G4076" s="48">
        <v>0</v>
      </c>
      <c r="H4076" s="44">
        <v>0</v>
      </c>
      <c r="I4076" s="44">
        <v>0</v>
      </c>
      <c r="J4076" s="44">
        <v>0</v>
      </c>
      <c r="K4076" s="48">
        <v>0</v>
      </c>
      <c r="L4076" s="49">
        <v>0</v>
      </c>
      <c r="M4076" s="49">
        <v>0</v>
      </c>
      <c r="N4076" s="10">
        <v>1065.06</v>
      </c>
      <c r="O4076" s="10">
        <v>0</v>
      </c>
      <c r="P4076" s="10">
        <v>0</v>
      </c>
      <c r="Q4076" s="10">
        <v>0</v>
      </c>
      <c r="R4076" s="10">
        <v>0</v>
      </c>
      <c r="S4076" s="10">
        <v>0</v>
      </c>
      <c r="T4076" s="50">
        <f t="shared" si="215"/>
        <v>0</v>
      </c>
      <c r="U4076" s="50">
        <f t="shared" si="215"/>
        <v>0</v>
      </c>
      <c r="V4076" s="50">
        <f t="shared" si="215"/>
        <v>88.754999999999995</v>
      </c>
      <c r="W4076" s="50">
        <f t="shared" si="214"/>
        <v>0</v>
      </c>
      <c r="X4076" s="50">
        <f t="shared" si="214"/>
        <v>0</v>
      </c>
      <c r="Y4076" s="50">
        <f t="shared" si="214"/>
        <v>0</v>
      </c>
      <c r="Z4076" s="50">
        <f t="shared" si="214"/>
        <v>0</v>
      </c>
      <c r="AA4076" s="50">
        <f t="shared" si="213"/>
        <v>0</v>
      </c>
      <c r="AB4076" s="50">
        <f t="shared" si="212"/>
        <v>88.754999999999995</v>
      </c>
      <c r="AC4076" s="48" t="str">
        <f>VLOOKUP(ПРОДАЖИ!C:C,'ИЗ ОСНОВЫ НОМЕНКЛАТУР'!D:E,2,0)</f>
        <v>Реставрационные материалы</v>
      </c>
      <c r="AD4076" s="48" t="str">
        <f>VLOOKUP(C:C,'ИЗ ОСНОВЫ НОМЕНКЛАТУР'!D:F,3,0)</f>
        <v>Карандаш мебельный</v>
      </c>
      <c r="AE4076" s="48" t="str">
        <f>VLOOKUP(C:C,'ИЗ ОСНОВЫ НОМЕНКЛАТУР'!D:H,5,0)</f>
        <v>C</v>
      </c>
    </row>
    <row r="4077" spans="1:31" ht="9.6" customHeight="1" x14ac:dyDescent="0.2">
      <c r="A4077" s="45" t="s">
        <v>3895</v>
      </c>
      <c r="B4077" s="11"/>
      <c r="C4077" s="11" t="s">
        <v>4070</v>
      </c>
      <c r="D4077" s="44">
        <v>0</v>
      </c>
      <c r="E4077" s="44">
        <v>0</v>
      </c>
      <c r="F4077" s="48">
        <v>0</v>
      </c>
      <c r="G4077" s="48">
        <v>0</v>
      </c>
      <c r="H4077" s="44">
        <v>0</v>
      </c>
      <c r="I4077" s="44">
        <v>0</v>
      </c>
      <c r="J4077" s="44">
        <v>8</v>
      </c>
      <c r="K4077" s="48">
        <v>0</v>
      </c>
      <c r="L4077" s="49">
        <v>0</v>
      </c>
      <c r="M4077" s="49">
        <v>0</v>
      </c>
      <c r="N4077" s="10">
        <v>0</v>
      </c>
      <c r="O4077" s="10">
        <v>0</v>
      </c>
      <c r="P4077" s="10">
        <v>0</v>
      </c>
      <c r="Q4077" s="10">
        <v>0</v>
      </c>
      <c r="R4077" s="10">
        <v>1198.56</v>
      </c>
      <c r="S4077" s="10">
        <v>0</v>
      </c>
      <c r="T4077" s="50">
        <f t="shared" si="215"/>
        <v>0</v>
      </c>
      <c r="U4077" s="50">
        <f t="shared" si="215"/>
        <v>0</v>
      </c>
      <c r="V4077" s="50">
        <f t="shared" si="215"/>
        <v>0</v>
      </c>
      <c r="W4077" s="50">
        <f t="shared" si="214"/>
        <v>0</v>
      </c>
      <c r="X4077" s="50">
        <f t="shared" si="214"/>
        <v>0</v>
      </c>
      <c r="Y4077" s="50">
        <f t="shared" si="214"/>
        <v>0</v>
      </c>
      <c r="Z4077" s="50">
        <f t="shared" si="214"/>
        <v>99.88</v>
      </c>
      <c r="AA4077" s="50">
        <f t="shared" si="213"/>
        <v>0</v>
      </c>
      <c r="AB4077" s="50">
        <f t="shared" si="212"/>
        <v>99.88</v>
      </c>
      <c r="AC4077" s="48" t="str">
        <f>VLOOKUP(ПРОДАЖИ!C:C,'ИЗ ОСНОВЫ НОМЕНКЛАТУР'!D:E,2,0)</f>
        <v>Реставрационные материалы</v>
      </c>
      <c r="AD4077" s="48" t="str">
        <f>VLOOKUP(C:C,'ИЗ ОСНОВЫ НОМЕНКЛАТУР'!D:F,3,0)</f>
        <v>Карандаш мебельный</v>
      </c>
      <c r="AE4077" s="48" t="str">
        <f>VLOOKUP(C:C,'ИЗ ОСНОВЫ НОМЕНКЛАТУР'!D:H,5,0)</f>
        <v>C</v>
      </c>
    </row>
    <row r="4078" spans="1:31" ht="9.6" customHeight="1" x14ac:dyDescent="0.2">
      <c r="A4078" s="45" t="s">
        <v>3895</v>
      </c>
      <c r="B4078" s="11"/>
      <c r="C4078" s="11" t="s">
        <v>4071</v>
      </c>
      <c r="D4078" s="44">
        <v>0</v>
      </c>
      <c r="E4078" s="44">
        <v>0</v>
      </c>
      <c r="F4078" s="48">
        <v>5</v>
      </c>
      <c r="G4078" s="48">
        <v>0</v>
      </c>
      <c r="H4078" s="44">
        <v>0</v>
      </c>
      <c r="I4078" s="44">
        <v>0</v>
      </c>
      <c r="J4078" s="44">
        <v>0</v>
      </c>
      <c r="K4078" s="48">
        <v>0</v>
      </c>
      <c r="L4078" s="49">
        <v>0</v>
      </c>
      <c r="M4078" s="49">
        <v>0</v>
      </c>
      <c r="N4078" s="10">
        <v>1409.6</v>
      </c>
      <c r="O4078" s="10">
        <v>0</v>
      </c>
      <c r="P4078" s="10">
        <v>0</v>
      </c>
      <c r="Q4078" s="10">
        <v>0</v>
      </c>
      <c r="R4078" s="10">
        <v>0</v>
      </c>
      <c r="S4078" s="10">
        <v>0</v>
      </c>
      <c r="T4078" s="50">
        <f t="shared" si="215"/>
        <v>0</v>
      </c>
      <c r="U4078" s="50">
        <f t="shared" si="215"/>
        <v>0</v>
      </c>
      <c r="V4078" s="50">
        <f t="shared" si="215"/>
        <v>117.46666666666665</v>
      </c>
      <c r="W4078" s="50">
        <f t="shared" si="214"/>
        <v>0</v>
      </c>
      <c r="X4078" s="50">
        <f t="shared" si="214"/>
        <v>0</v>
      </c>
      <c r="Y4078" s="50">
        <f t="shared" si="214"/>
        <v>0</v>
      </c>
      <c r="Z4078" s="50">
        <f t="shared" si="214"/>
        <v>0</v>
      </c>
      <c r="AA4078" s="50">
        <f t="shared" si="213"/>
        <v>0</v>
      </c>
      <c r="AB4078" s="50">
        <f t="shared" si="212"/>
        <v>117.46666666666665</v>
      </c>
      <c r="AC4078" s="48" t="str">
        <f>VLOOKUP(ПРОДАЖИ!C:C,'ИЗ ОСНОВЫ НОМЕНКЛАТУР'!D:E,2,0)</f>
        <v>Реставрационные материалы</v>
      </c>
      <c r="AD4078" s="48" t="str">
        <f>VLOOKUP(C:C,'ИЗ ОСНОВЫ НОМЕНКЛАТУР'!D:F,3,0)</f>
        <v>Карандаш мебельный</v>
      </c>
      <c r="AE4078" s="48" t="str">
        <f>VLOOKUP(C:C,'ИЗ ОСНОВЫ НОМЕНКЛАТУР'!D:H,5,0)</f>
        <v>C</v>
      </c>
    </row>
    <row r="4079" spans="1:31" ht="9.6" customHeight="1" x14ac:dyDescent="0.2">
      <c r="A4079" s="45" t="s">
        <v>3895</v>
      </c>
      <c r="B4079" s="11"/>
      <c r="C4079" s="11" t="s">
        <v>4072</v>
      </c>
      <c r="D4079" s="44">
        <v>0</v>
      </c>
      <c r="E4079" s="44">
        <v>0</v>
      </c>
      <c r="F4079" s="48">
        <v>4</v>
      </c>
      <c r="G4079" s="48">
        <v>0</v>
      </c>
      <c r="H4079" s="44">
        <v>0</v>
      </c>
      <c r="I4079" s="44">
        <v>0</v>
      </c>
      <c r="J4079" s="44">
        <v>0</v>
      </c>
      <c r="K4079" s="48">
        <v>0</v>
      </c>
      <c r="L4079" s="49">
        <v>0</v>
      </c>
      <c r="M4079" s="49">
        <v>0</v>
      </c>
      <c r="N4079" s="10">
        <v>1087.76</v>
      </c>
      <c r="O4079" s="10">
        <v>0</v>
      </c>
      <c r="P4079" s="10">
        <v>0</v>
      </c>
      <c r="Q4079" s="10">
        <v>0</v>
      </c>
      <c r="R4079" s="10">
        <v>0</v>
      </c>
      <c r="S4079" s="10">
        <v>0</v>
      </c>
      <c r="T4079" s="50">
        <f t="shared" si="215"/>
        <v>0</v>
      </c>
      <c r="U4079" s="50">
        <f t="shared" si="215"/>
        <v>0</v>
      </c>
      <c r="V4079" s="50">
        <f t="shared" si="215"/>
        <v>90.646666666666661</v>
      </c>
      <c r="W4079" s="50">
        <f t="shared" si="214"/>
        <v>0</v>
      </c>
      <c r="X4079" s="50">
        <f t="shared" si="214"/>
        <v>0</v>
      </c>
      <c r="Y4079" s="50">
        <f t="shared" si="214"/>
        <v>0</v>
      </c>
      <c r="Z4079" s="50">
        <f t="shared" si="214"/>
        <v>0</v>
      </c>
      <c r="AA4079" s="50">
        <f t="shared" si="213"/>
        <v>0</v>
      </c>
      <c r="AB4079" s="50">
        <f t="shared" si="212"/>
        <v>90.646666666666661</v>
      </c>
      <c r="AC4079" s="48" t="str">
        <f>VLOOKUP(ПРОДАЖИ!C:C,'ИЗ ОСНОВЫ НОМЕНКЛАТУР'!D:E,2,0)</f>
        <v>Реставрационные материалы</v>
      </c>
      <c r="AD4079" s="48" t="str">
        <f>VLOOKUP(C:C,'ИЗ ОСНОВЫ НОМЕНКЛАТУР'!D:F,3,0)</f>
        <v>Карандаш мебельный</v>
      </c>
      <c r="AE4079" s="48" t="str">
        <f>VLOOKUP(C:C,'ИЗ ОСНОВЫ НОМЕНКЛАТУР'!D:H,5,0)</f>
        <v>C</v>
      </c>
    </row>
    <row r="4080" spans="1:31" ht="9.6" customHeight="1" x14ac:dyDescent="0.2">
      <c r="A4080" s="45" t="s">
        <v>3895</v>
      </c>
      <c r="B4080" s="11"/>
      <c r="C4080" s="11" t="s">
        <v>4073</v>
      </c>
      <c r="D4080" s="44">
        <v>1</v>
      </c>
      <c r="E4080" s="44">
        <v>0</v>
      </c>
      <c r="F4080" s="48">
        <v>9</v>
      </c>
      <c r="G4080" s="48">
        <v>0</v>
      </c>
      <c r="H4080" s="44">
        <v>0</v>
      </c>
      <c r="I4080" s="44">
        <v>0</v>
      </c>
      <c r="J4080" s="44">
        <v>3</v>
      </c>
      <c r="K4080" s="48">
        <v>0</v>
      </c>
      <c r="L4080" s="49">
        <v>166.32</v>
      </c>
      <c r="M4080" s="49">
        <v>0</v>
      </c>
      <c r="N4080" s="10">
        <v>1496.91</v>
      </c>
      <c r="O4080" s="10">
        <v>0</v>
      </c>
      <c r="P4080" s="10">
        <v>0</v>
      </c>
      <c r="Q4080" s="10">
        <v>0</v>
      </c>
      <c r="R4080" s="10">
        <v>441</v>
      </c>
      <c r="S4080" s="10">
        <v>0</v>
      </c>
      <c r="T4080" s="50">
        <f t="shared" si="215"/>
        <v>13.86</v>
      </c>
      <c r="U4080" s="50">
        <f t="shared" si="215"/>
        <v>0</v>
      </c>
      <c r="V4080" s="50">
        <f t="shared" si="215"/>
        <v>124.74250000000001</v>
      </c>
      <c r="W4080" s="50">
        <f t="shared" si="214"/>
        <v>0</v>
      </c>
      <c r="X4080" s="50">
        <f t="shared" si="214"/>
        <v>0</v>
      </c>
      <c r="Y4080" s="50">
        <f t="shared" si="214"/>
        <v>0</v>
      </c>
      <c r="Z4080" s="50">
        <f t="shared" si="214"/>
        <v>36.75</v>
      </c>
      <c r="AA4080" s="50">
        <f t="shared" si="213"/>
        <v>0</v>
      </c>
      <c r="AB4080" s="50">
        <f t="shared" si="212"/>
        <v>175.35250000000002</v>
      </c>
      <c r="AC4080" s="48" t="str">
        <f>VLOOKUP(ПРОДАЖИ!C:C,'ИЗ ОСНОВЫ НОМЕНКЛАТУР'!D:E,2,0)</f>
        <v>Реставрационные материалы</v>
      </c>
      <c r="AD4080" s="48" t="str">
        <f>VLOOKUP(C:C,'ИЗ ОСНОВЫ НОМЕНКЛАТУР'!D:F,3,0)</f>
        <v>Карандаш мебельный</v>
      </c>
      <c r="AE4080" s="48" t="str">
        <f>VLOOKUP(C:C,'ИЗ ОСНОВЫ НОМЕНКЛАТУР'!D:H,5,0)</f>
        <v>C</v>
      </c>
    </row>
    <row r="4081" spans="1:31" ht="9.6" customHeight="1" x14ac:dyDescent="0.2">
      <c r="A4081" s="45" t="s">
        <v>3895</v>
      </c>
      <c r="B4081" s="11"/>
      <c r="C4081" s="11" t="s">
        <v>4074</v>
      </c>
      <c r="D4081" s="44">
        <v>0</v>
      </c>
      <c r="E4081" s="44">
        <v>0</v>
      </c>
      <c r="F4081" s="48">
        <v>7</v>
      </c>
      <c r="G4081" s="48">
        <v>0</v>
      </c>
      <c r="H4081" s="44">
        <v>0</v>
      </c>
      <c r="I4081" s="44">
        <v>0</v>
      </c>
      <c r="J4081" s="44">
        <v>0</v>
      </c>
      <c r="K4081" s="48">
        <v>0</v>
      </c>
      <c r="L4081" s="49">
        <v>0</v>
      </c>
      <c r="M4081" s="49">
        <v>0</v>
      </c>
      <c r="N4081" s="10">
        <v>1876.7</v>
      </c>
      <c r="O4081" s="10">
        <v>0</v>
      </c>
      <c r="P4081" s="10">
        <v>0</v>
      </c>
      <c r="Q4081" s="10">
        <v>0</v>
      </c>
      <c r="R4081" s="10">
        <v>0</v>
      </c>
      <c r="S4081" s="10">
        <v>0</v>
      </c>
      <c r="T4081" s="50">
        <f t="shared" si="215"/>
        <v>0</v>
      </c>
      <c r="U4081" s="50">
        <f t="shared" si="215"/>
        <v>0</v>
      </c>
      <c r="V4081" s="50">
        <f t="shared" si="215"/>
        <v>156.39166666666668</v>
      </c>
      <c r="W4081" s="50">
        <f t="shared" si="214"/>
        <v>0</v>
      </c>
      <c r="X4081" s="50">
        <f t="shared" si="214"/>
        <v>0</v>
      </c>
      <c r="Y4081" s="50">
        <f t="shared" si="214"/>
        <v>0</v>
      </c>
      <c r="Z4081" s="50">
        <f t="shared" si="214"/>
        <v>0</v>
      </c>
      <c r="AA4081" s="50">
        <f t="shared" si="213"/>
        <v>0</v>
      </c>
      <c r="AB4081" s="50">
        <f t="shared" si="212"/>
        <v>156.39166666666668</v>
      </c>
      <c r="AC4081" s="48" t="str">
        <f>VLOOKUP(ПРОДАЖИ!C:C,'ИЗ ОСНОВЫ НОМЕНКЛАТУР'!D:E,2,0)</f>
        <v>Реставрационные материалы</v>
      </c>
      <c r="AD4081" s="48" t="str">
        <f>VLOOKUP(C:C,'ИЗ ОСНОВЫ НОМЕНКЛАТУР'!D:F,3,0)</f>
        <v>Карандаш мебельный</v>
      </c>
      <c r="AE4081" s="48" t="str">
        <f>VLOOKUP(C:C,'ИЗ ОСНОВЫ НОМЕНКЛАТУР'!D:H,5,0)</f>
        <v>C</v>
      </c>
    </row>
    <row r="4082" spans="1:31" ht="9.6" customHeight="1" x14ac:dyDescent="0.2">
      <c r="A4082" s="45" t="s">
        <v>3895</v>
      </c>
      <c r="B4082" s="11"/>
      <c r="C4082" s="11" t="s">
        <v>4075</v>
      </c>
      <c r="D4082" s="44">
        <v>0</v>
      </c>
      <c r="E4082" s="44">
        <v>0</v>
      </c>
      <c r="F4082" s="48">
        <v>8</v>
      </c>
      <c r="G4082" s="48">
        <v>0</v>
      </c>
      <c r="H4082" s="44">
        <v>0</v>
      </c>
      <c r="I4082" s="44">
        <v>0</v>
      </c>
      <c r="J4082" s="44">
        <v>1</v>
      </c>
      <c r="K4082" s="48">
        <v>0</v>
      </c>
      <c r="L4082" s="49">
        <v>0</v>
      </c>
      <c r="M4082" s="49">
        <v>0</v>
      </c>
      <c r="N4082" s="10">
        <v>2145.04</v>
      </c>
      <c r="O4082" s="10">
        <v>0</v>
      </c>
      <c r="P4082" s="10">
        <v>0</v>
      </c>
      <c r="Q4082" s="10">
        <v>0</v>
      </c>
      <c r="R4082" s="10">
        <v>255.33</v>
      </c>
      <c r="S4082" s="10">
        <v>0</v>
      </c>
      <c r="T4082" s="50">
        <f t="shared" si="215"/>
        <v>0</v>
      </c>
      <c r="U4082" s="50">
        <f t="shared" si="215"/>
        <v>0</v>
      </c>
      <c r="V4082" s="50">
        <f t="shared" si="215"/>
        <v>178.75333333333333</v>
      </c>
      <c r="W4082" s="50">
        <f t="shared" si="214"/>
        <v>0</v>
      </c>
      <c r="X4082" s="50">
        <f t="shared" si="214"/>
        <v>0</v>
      </c>
      <c r="Y4082" s="50">
        <f t="shared" si="214"/>
        <v>0</v>
      </c>
      <c r="Z4082" s="50">
        <f t="shared" si="214"/>
        <v>21.2775</v>
      </c>
      <c r="AA4082" s="50">
        <f t="shared" si="213"/>
        <v>0</v>
      </c>
      <c r="AB4082" s="50">
        <f t="shared" si="212"/>
        <v>200.03083333333333</v>
      </c>
      <c r="AC4082" s="48" t="str">
        <f>VLOOKUP(ПРОДАЖИ!C:C,'ИЗ ОСНОВЫ НОМЕНКЛАТУР'!D:E,2,0)</f>
        <v>Реставрационные материалы</v>
      </c>
      <c r="AD4082" s="48" t="str">
        <f>VLOOKUP(C:C,'ИЗ ОСНОВЫ НОМЕНКЛАТУР'!D:F,3,0)</f>
        <v>Карандаш мебельный</v>
      </c>
      <c r="AE4082" s="48" t="str">
        <f>VLOOKUP(C:C,'ИЗ ОСНОВЫ НОМЕНКЛАТУР'!D:H,5,0)</f>
        <v>C</v>
      </c>
    </row>
    <row r="4083" spans="1:31" ht="9.6" customHeight="1" x14ac:dyDescent="0.2">
      <c r="A4083" s="45" t="s">
        <v>3895</v>
      </c>
      <c r="B4083" s="11"/>
      <c r="C4083" s="11" t="s">
        <v>4076</v>
      </c>
      <c r="D4083" s="44">
        <v>6</v>
      </c>
      <c r="E4083" s="44">
        <v>0</v>
      </c>
      <c r="F4083" s="48">
        <v>1</v>
      </c>
      <c r="G4083" s="48">
        <v>0</v>
      </c>
      <c r="H4083" s="44">
        <v>0</v>
      </c>
      <c r="I4083" s="44">
        <v>0</v>
      </c>
      <c r="J4083" s="44">
        <v>0</v>
      </c>
      <c r="K4083" s="48">
        <v>0</v>
      </c>
      <c r="L4083" s="49">
        <v>1781.01</v>
      </c>
      <c r="M4083" s="49">
        <v>0</v>
      </c>
      <c r="N4083" s="10">
        <v>272.18</v>
      </c>
      <c r="O4083" s="10">
        <v>0</v>
      </c>
      <c r="P4083" s="10">
        <v>0</v>
      </c>
      <c r="Q4083" s="10">
        <v>0</v>
      </c>
      <c r="R4083" s="10">
        <v>0</v>
      </c>
      <c r="S4083" s="10">
        <v>0</v>
      </c>
      <c r="T4083" s="50">
        <f t="shared" si="215"/>
        <v>148.41749999999999</v>
      </c>
      <c r="U4083" s="50">
        <f t="shared" si="215"/>
        <v>0</v>
      </c>
      <c r="V4083" s="50">
        <f t="shared" si="215"/>
        <v>22.681666666666668</v>
      </c>
      <c r="W4083" s="50">
        <f t="shared" si="214"/>
        <v>0</v>
      </c>
      <c r="X4083" s="50">
        <f t="shared" si="214"/>
        <v>0</v>
      </c>
      <c r="Y4083" s="50">
        <f t="shared" si="214"/>
        <v>0</v>
      </c>
      <c r="Z4083" s="50">
        <f t="shared" si="214"/>
        <v>0</v>
      </c>
      <c r="AA4083" s="50">
        <f t="shared" si="213"/>
        <v>0</v>
      </c>
      <c r="AB4083" s="50">
        <f t="shared" si="212"/>
        <v>171.09916666666666</v>
      </c>
      <c r="AC4083" s="48" t="str">
        <f>VLOOKUP(ПРОДАЖИ!C:C,'ИЗ ОСНОВЫ НОМЕНКЛАТУР'!D:E,2,0)</f>
        <v>Реставрационные материалы</v>
      </c>
      <c r="AD4083" s="48" t="str">
        <f>VLOOKUP(C:C,'ИЗ ОСНОВЫ НОМЕНКЛАТУР'!D:F,3,0)</f>
        <v>Карандаш мебельный</v>
      </c>
      <c r="AE4083" s="48" t="str">
        <f>VLOOKUP(C:C,'ИЗ ОСНОВЫ НОМЕНКЛАТУР'!D:H,5,0)</f>
        <v>C</v>
      </c>
    </row>
    <row r="4084" spans="1:31" ht="9.6" customHeight="1" x14ac:dyDescent="0.2">
      <c r="A4084" s="45" t="s">
        <v>3895</v>
      </c>
      <c r="B4084" s="11"/>
      <c r="C4084" s="11" t="s">
        <v>4077</v>
      </c>
      <c r="D4084" s="44">
        <v>32</v>
      </c>
      <c r="E4084" s="44">
        <v>0</v>
      </c>
      <c r="F4084" s="48">
        <v>0</v>
      </c>
      <c r="G4084" s="48">
        <v>0</v>
      </c>
      <c r="H4084" s="44">
        <v>0</v>
      </c>
      <c r="I4084" s="44">
        <v>0</v>
      </c>
      <c r="J4084" s="44">
        <v>0</v>
      </c>
      <c r="K4084" s="48">
        <v>0</v>
      </c>
      <c r="L4084" s="49">
        <v>3163.78</v>
      </c>
      <c r="M4084" s="49">
        <v>0</v>
      </c>
      <c r="N4084" s="10">
        <v>0</v>
      </c>
      <c r="O4084" s="10">
        <v>0</v>
      </c>
      <c r="P4084" s="10">
        <v>0</v>
      </c>
      <c r="Q4084" s="10">
        <v>0</v>
      </c>
      <c r="R4084" s="10">
        <v>0</v>
      </c>
      <c r="S4084" s="10">
        <v>0</v>
      </c>
      <c r="T4084" s="50">
        <f t="shared" si="215"/>
        <v>263.64833333333337</v>
      </c>
      <c r="U4084" s="50">
        <f t="shared" si="215"/>
        <v>0</v>
      </c>
      <c r="V4084" s="50">
        <f t="shared" si="215"/>
        <v>0</v>
      </c>
      <c r="W4084" s="50">
        <f t="shared" si="214"/>
        <v>0</v>
      </c>
      <c r="X4084" s="50">
        <f t="shared" si="214"/>
        <v>0</v>
      </c>
      <c r="Y4084" s="50">
        <f t="shared" si="214"/>
        <v>0</v>
      </c>
      <c r="Z4084" s="50">
        <f t="shared" si="214"/>
        <v>0</v>
      </c>
      <c r="AA4084" s="50">
        <f t="shared" si="213"/>
        <v>0</v>
      </c>
      <c r="AB4084" s="50">
        <f t="shared" si="212"/>
        <v>263.64833333333337</v>
      </c>
      <c r="AC4084" s="48" t="str">
        <f>VLOOKUP(ПРОДАЖИ!C:C,'ИЗ ОСНОВЫ НОМЕНКЛАТУР'!D:E,2,0)</f>
        <v>Реставрационные материалы</v>
      </c>
      <c r="AD4084" s="48" t="str">
        <f>VLOOKUP(C:C,'ИЗ ОСНОВЫ НОМЕНКЛАТУР'!D:F,3,0)</f>
        <v>Карандаш мебельный</v>
      </c>
      <c r="AE4084" s="48" t="str">
        <f>VLOOKUP(C:C,'ИЗ ОСНОВЫ НОМЕНКЛАТУР'!D:H,5,0)</f>
        <v>C</v>
      </c>
    </row>
    <row r="4085" spans="1:31" ht="9.6" customHeight="1" x14ac:dyDescent="0.2">
      <c r="A4085" s="45" t="s">
        <v>3895</v>
      </c>
      <c r="B4085" s="11"/>
      <c r="C4085" s="11" t="s">
        <v>4078</v>
      </c>
      <c r="D4085" s="44">
        <v>0</v>
      </c>
      <c r="E4085" s="44">
        <v>0</v>
      </c>
      <c r="F4085" s="48">
        <v>16</v>
      </c>
      <c r="G4085" s="48">
        <v>0</v>
      </c>
      <c r="H4085" s="44">
        <v>0</v>
      </c>
      <c r="I4085" s="44">
        <v>0</v>
      </c>
      <c r="J4085" s="44">
        <v>0</v>
      </c>
      <c r="K4085" s="48">
        <v>0</v>
      </c>
      <c r="L4085" s="49">
        <v>0</v>
      </c>
      <c r="M4085" s="49">
        <v>0</v>
      </c>
      <c r="N4085" s="10">
        <v>2686.08</v>
      </c>
      <c r="O4085" s="10">
        <v>0</v>
      </c>
      <c r="P4085" s="10">
        <v>0</v>
      </c>
      <c r="Q4085" s="10">
        <v>0</v>
      </c>
      <c r="R4085" s="10">
        <v>0</v>
      </c>
      <c r="S4085" s="10">
        <v>0</v>
      </c>
      <c r="T4085" s="50">
        <f t="shared" si="215"/>
        <v>0</v>
      </c>
      <c r="U4085" s="50">
        <f t="shared" si="215"/>
        <v>0</v>
      </c>
      <c r="V4085" s="50">
        <f t="shared" si="215"/>
        <v>223.84</v>
      </c>
      <c r="W4085" s="50">
        <f t="shared" si="214"/>
        <v>0</v>
      </c>
      <c r="X4085" s="50">
        <f t="shared" si="214"/>
        <v>0</v>
      </c>
      <c r="Y4085" s="50">
        <f t="shared" si="214"/>
        <v>0</v>
      </c>
      <c r="Z4085" s="50">
        <f t="shared" si="214"/>
        <v>0</v>
      </c>
      <c r="AA4085" s="50">
        <f t="shared" si="213"/>
        <v>0</v>
      </c>
      <c r="AB4085" s="50">
        <f t="shared" si="212"/>
        <v>223.84</v>
      </c>
      <c r="AC4085" s="48" t="str">
        <f>VLOOKUP(ПРОДАЖИ!C:C,'ИЗ ОСНОВЫ НОМЕНКЛАТУР'!D:E,2,0)</f>
        <v>Реставрационные материалы</v>
      </c>
      <c r="AD4085" s="48" t="str">
        <f>VLOOKUP(C:C,'ИЗ ОСНОВЫ НОМЕНКЛАТУР'!D:F,3,0)</f>
        <v>Карандаш мебельный</v>
      </c>
      <c r="AE4085" s="48" t="str">
        <f>VLOOKUP(C:C,'ИЗ ОСНОВЫ НОМЕНКЛАТУР'!D:H,5,0)</f>
        <v>C</v>
      </c>
    </row>
    <row r="4086" spans="1:31" ht="9.6" customHeight="1" x14ac:dyDescent="0.2">
      <c r="A4086" s="45" t="s">
        <v>3895</v>
      </c>
      <c r="B4086" s="11"/>
      <c r="C4086" s="11" t="s">
        <v>4079</v>
      </c>
      <c r="D4086" s="44">
        <v>0</v>
      </c>
      <c r="E4086" s="44">
        <v>0</v>
      </c>
      <c r="F4086" s="48">
        <v>16</v>
      </c>
      <c r="G4086" s="48">
        <v>0</v>
      </c>
      <c r="H4086" s="44">
        <v>0</v>
      </c>
      <c r="I4086" s="44">
        <v>0</v>
      </c>
      <c r="J4086" s="44">
        <v>0</v>
      </c>
      <c r="K4086" s="48">
        <v>0</v>
      </c>
      <c r="L4086" s="49">
        <v>0</v>
      </c>
      <c r="M4086" s="49">
        <v>0</v>
      </c>
      <c r="N4086" s="10">
        <v>3701.85</v>
      </c>
      <c r="O4086" s="10">
        <v>0</v>
      </c>
      <c r="P4086" s="10">
        <v>0</v>
      </c>
      <c r="Q4086" s="10">
        <v>0</v>
      </c>
      <c r="R4086" s="10">
        <v>0</v>
      </c>
      <c r="S4086" s="10">
        <v>0</v>
      </c>
      <c r="T4086" s="50">
        <f t="shared" si="215"/>
        <v>0</v>
      </c>
      <c r="U4086" s="50">
        <f t="shared" si="215"/>
        <v>0</v>
      </c>
      <c r="V4086" s="50">
        <f t="shared" si="215"/>
        <v>308.48750000000001</v>
      </c>
      <c r="W4086" s="50">
        <f t="shared" si="214"/>
        <v>0</v>
      </c>
      <c r="X4086" s="50">
        <f t="shared" si="214"/>
        <v>0</v>
      </c>
      <c r="Y4086" s="50">
        <f t="shared" si="214"/>
        <v>0</v>
      </c>
      <c r="Z4086" s="50">
        <f t="shared" si="214"/>
        <v>0</v>
      </c>
      <c r="AA4086" s="50">
        <f t="shared" si="213"/>
        <v>0</v>
      </c>
      <c r="AB4086" s="50">
        <f t="shared" si="212"/>
        <v>308.48750000000001</v>
      </c>
      <c r="AC4086" s="48" t="str">
        <f>VLOOKUP(ПРОДАЖИ!C:C,'ИЗ ОСНОВЫ НОМЕНКЛАТУР'!D:E,2,0)</f>
        <v>Реставрационные материалы</v>
      </c>
      <c r="AD4086" s="48" t="str">
        <f>VLOOKUP(C:C,'ИЗ ОСНОВЫ НОМЕНКЛАТУР'!D:F,3,0)</f>
        <v>Карандаш мебельный</v>
      </c>
      <c r="AE4086" s="48" t="str">
        <f>VLOOKUP(C:C,'ИЗ ОСНОВЫ НОМЕНКЛАТУР'!D:H,5,0)</f>
        <v>C</v>
      </c>
    </row>
    <row r="4087" spans="1:31" ht="9.6" customHeight="1" x14ac:dyDescent="0.2">
      <c r="A4087" s="45" t="s">
        <v>3895</v>
      </c>
      <c r="B4087" s="11"/>
      <c r="C4087" s="11" t="s">
        <v>4080</v>
      </c>
      <c r="D4087" s="44">
        <v>0</v>
      </c>
      <c r="E4087" s="44">
        <v>0</v>
      </c>
      <c r="F4087" s="48">
        <v>20</v>
      </c>
      <c r="G4087" s="48">
        <v>0</v>
      </c>
      <c r="H4087" s="44">
        <v>0</v>
      </c>
      <c r="I4087" s="44">
        <v>0</v>
      </c>
      <c r="J4087" s="44">
        <v>9</v>
      </c>
      <c r="K4087" s="48">
        <v>0</v>
      </c>
      <c r="L4087" s="49">
        <v>0</v>
      </c>
      <c r="M4087" s="49">
        <v>0</v>
      </c>
      <c r="N4087" s="10">
        <v>3335.58</v>
      </c>
      <c r="O4087" s="10">
        <v>0</v>
      </c>
      <c r="P4087" s="10">
        <v>0</v>
      </c>
      <c r="Q4087" s="10">
        <v>0</v>
      </c>
      <c r="R4087" s="10">
        <v>1336.16</v>
      </c>
      <c r="S4087" s="10">
        <v>0</v>
      </c>
      <c r="T4087" s="50">
        <f t="shared" si="215"/>
        <v>0</v>
      </c>
      <c r="U4087" s="50">
        <f t="shared" si="215"/>
        <v>0</v>
      </c>
      <c r="V4087" s="50">
        <f t="shared" si="215"/>
        <v>277.96499999999997</v>
      </c>
      <c r="W4087" s="50">
        <f t="shared" si="214"/>
        <v>0</v>
      </c>
      <c r="X4087" s="50">
        <f t="shared" si="214"/>
        <v>0</v>
      </c>
      <c r="Y4087" s="50">
        <f t="shared" si="214"/>
        <v>0</v>
      </c>
      <c r="Z4087" s="50">
        <f t="shared" si="214"/>
        <v>111.34666666666668</v>
      </c>
      <c r="AA4087" s="50">
        <f t="shared" si="213"/>
        <v>0</v>
      </c>
      <c r="AB4087" s="50">
        <f t="shared" si="212"/>
        <v>389.31166666666667</v>
      </c>
      <c r="AC4087" s="48" t="str">
        <f>VLOOKUP(ПРОДАЖИ!C:C,'ИЗ ОСНОВЫ НОМЕНКЛАТУР'!D:E,2,0)</f>
        <v>Реставрационные материалы</v>
      </c>
      <c r="AD4087" s="48" t="str">
        <f>VLOOKUP(C:C,'ИЗ ОСНОВЫ НОМЕНКЛАТУР'!D:F,3,0)</f>
        <v>Карандаш мебельный</v>
      </c>
      <c r="AE4087" s="48" t="str">
        <f>VLOOKUP(C:C,'ИЗ ОСНОВЫ НОМЕНКЛАТУР'!D:H,5,0)</f>
        <v>C</v>
      </c>
    </row>
    <row r="4088" spans="1:31" ht="9.6" customHeight="1" x14ac:dyDescent="0.2">
      <c r="A4088" s="45" t="s">
        <v>3895</v>
      </c>
      <c r="B4088" s="11"/>
      <c r="C4088" s="11" t="s">
        <v>4081</v>
      </c>
      <c r="D4088" s="44">
        <v>0</v>
      </c>
      <c r="E4088" s="44">
        <v>0</v>
      </c>
      <c r="F4088" s="48">
        <v>19</v>
      </c>
      <c r="G4088" s="48">
        <v>0</v>
      </c>
      <c r="H4088" s="44">
        <v>0</v>
      </c>
      <c r="I4088" s="44">
        <v>0</v>
      </c>
      <c r="J4088" s="44">
        <v>2</v>
      </c>
      <c r="K4088" s="48">
        <v>0</v>
      </c>
      <c r="L4088" s="49">
        <v>0</v>
      </c>
      <c r="M4088" s="49">
        <v>0</v>
      </c>
      <c r="N4088" s="10">
        <v>3228</v>
      </c>
      <c r="O4088" s="10">
        <v>0</v>
      </c>
      <c r="P4088" s="10">
        <v>0</v>
      </c>
      <c r="Q4088" s="10">
        <v>0</v>
      </c>
      <c r="R4088" s="10">
        <v>293.98</v>
      </c>
      <c r="S4088" s="10">
        <v>0</v>
      </c>
      <c r="T4088" s="50">
        <f t="shared" si="215"/>
        <v>0</v>
      </c>
      <c r="U4088" s="50">
        <f t="shared" si="215"/>
        <v>0</v>
      </c>
      <c r="V4088" s="50">
        <f t="shared" si="215"/>
        <v>269</v>
      </c>
      <c r="W4088" s="50">
        <f t="shared" si="214"/>
        <v>0</v>
      </c>
      <c r="X4088" s="50">
        <f t="shared" si="214"/>
        <v>0</v>
      </c>
      <c r="Y4088" s="50">
        <f t="shared" si="214"/>
        <v>0</v>
      </c>
      <c r="Z4088" s="50">
        <f t="shared" si="214"/>
        <v>24.498333333333335</v>
      </c>
      <c r="AA4088" s="50">
        <f t="shared" si="213"/>
        <v>0</v>
      </c>
      <c r="AB4088" s="50">
        <f t="shared" si="212"/>
        <v>293.49833333333333</v>
      </c>
      <c r="AC4088" s="48" t="str">
        <f>VLOOKUP(ПРОДАЖИ!C:C,'ИЗ ОСНОВЫ НОМЕНКЛАТУР'!D:E,2,0)</f>
        <v>Реставрационные материалы</v>
      </c>
      <c r="AD4088" s="48" t="str">
        <f>VLOOKUP(C:C,'ИЗ ОСНОВЫ НОМЕНКЛАТУР'!D:F,3,0)</f>
        <v>Карандаш мебельный</v>
      </c>
      <c r="AE4088" s="48" t="str">
        <f>VLOOKUP(C:C,'ИЗ ОСНОВЫ НОМЕНКЛАТУР'!D:H,5,0)</f>
        <v>C</v>
      </c>
    </row>
    <row r="4089" spans="1:31" ht="9.6" customHeight="1" x14ac:dyDescent="0.2">
      <c r="A4089" s="45" t="s">
        <v>3895</v>
      </c>
      <c r="B4089" s="11"/>
      <c r="C4089" s="11" t="s">
        <v>4082</v>
      </c>
      <c r="D4089" s="44">
        <v>32</v>
      </c>
      <c r="E4089" s="44">
        <v>0</v>
      </c>
      <c r="F4089" s="48">
        <v>0</v>
      </c>
      <c r="G4089" s="48">
        <v>0</v>
      </c>
      <c r="H4089" s="44">
        <v>0</v>
      </c>
      <c r="I4089" s="44">
        <v>0</v>
      </c>
      <c r="J4089" s="44">
        <v>19</v>
      </c>
      <c r="K4089" s="48">
        <v>0</v>
      </c>
      <c r="L4089" s="49">
        <v>4205.99</v>
      </c>
      <c r="M4089" s="49">
        <v>0</v>
      </c>
      <c r="N4089" s="10">
        <v>0</v>
      </c>
      <c r="O4089" s="10">
        <v>0</v>
      </c>
      <c r="P4089" s="10">
        <v>0</v>
      </c>
      <c r="Q4089" s="10">
        <v>0</v>
      </c>
      <c r="R4089" s="10">
        <v>2784.23</v>
      </c>
      <c r="S4089" s="10">
        <v>0</v>
      </c>
      <c r="T4089" s="50">
        <f t="shared" si="215"/>
        <v>350.49916666666667</v>
      </c>
      <c r="U4089" s="50">
        <f t="shared" si="215"/>
        <v>0</v>
      </c>
      <c r="V4089" s="50">
        <f t="shared" si="215"/>
        <v>0</v>
      </c>
      <c r="W4089" s="50">
        <f t="shared" si="214"/>
        <v>0</v>
      </c>
      <c r="X4089" s="50">
        <f t="shared" si="214"/>
        <v>0</v>
      </c>
      <c r="Y4089" s="50">
        <f t="shared" si="214"/>
        <v>0</v>
      </c>
      <c r="Z4089" s="50">
        <f t="shared" si="214"/>
        <v>232.01916666666668</v>
      </c>
      <c r="AA4089" s="50">
        <f t="shared" si="213"/>
        <v>0</v>
      </c>
      <c r="AB4089" s="50">
        <f t="shared" si="212"/>
        <v>582.51833333333332</v>
      </c>
      <c r="AC4089" s="48" t="str">
        <f>VLOOKUP(ПРОДАЖИ!C:C,'ИЗ ОСНОВЫ НОМЕНКЛАТУР'!D:E,2,0)</f>
        <v>Реставрационные материалы</v>
      </c>
      <c r="AD4089" s="48" t="str">
        <f>VLOOKUP(C:C,'ИЗ ОСНОВЫ НОМЕНКЛАТУР'!D:F,3,0)</f>
        <v>Карандаш мебельный</v>
      </c>
      <c r="AE4089" s="48" t="str">
        <f>VLOOKUP(C:C,'ИЗ ОСНОВЫ НОМЕНКЛАТУР'!D:H,5,0)</f>
        <v>C</v>
      </c>
    </row>
    <row r="4090" spans="1:31" ht="9.6" customHeight="1" x14ac:dyDescent="0.2">
      <c r="A4090" s="45" t="s">
        <v>3895</v>
      </c>
      <c r="B4090" s="11"/>
      <c r="C4090" s="11" t="s">
        <v>4083</v>
      </c>
      <c r="D4090" s="44">
        <v>0</v>
      </c>
      <c r="E4090" s="44">
        <v>0</v>
      </c>
      <c r="F4090" s="48">
        <v>20</v>
      </c>
      <c r="G4090" s="48">
        <v>0</v>
      </c>
      <c r="H4090" s="44">
        <v>0</v>
      </c>
      <c r="I4090" s="44">
        <v>0</v>
      </c>
      <c r="J4090" s="44">
        <v>0</v>
      </c>
      <c r="K4090" s="48">
        <v>0</v>
      </c>
      <c r="L4090" s="49">
        <v>0</v>
      </c>
      <c r="M4090" s="49">
        <v>0</v>
      </c>
      <c r="N4090" s="10">
        <v>3119.81</v>
      </c>
      <c r="O4090" s="10">
        <v>0</v>
      </c>
      <c r="P4090" s="10">
        <v>0</v>
      </c>
      <c r="Q4090" s="10">
        <v>0</v>
      </c>
      <c r="R4090" s="10">
        <v>0</v>
      </c>
      <c r="S4090" s="10">
        <v>0</v>
      </c>
      <c r="T4090" s="50">
        <f t="shared" si="215"/>
        <v>0</v>
      </c>
      <c r="U4090" s="50">
        <f t="shared" si="215"/>
        <v>0</v>
      </c>
      <c r="V4090" s="50">
        <f t="shared" si="215"/>
        <v>259.98416666666668</v>
      </c>
      <c r="W4090" s="50">
        <f t="shared" si="214"/>
        <v>0</v>
      </c>
      <c r="X4090" s="50">
        <f t="shared" si="214"/>
        <v>0</v>
      </c>
      <c r="Y4090" s="50">
        <f t="shared" si="214"/>
        <v>0</v>
      </c>
      <c r="Z4090" s="50">
        <f t="shared" si="214"/>
        <v>0</v>
      </c>
      <c r="AA4090" s="50">
        <f t="shared" si="213"/>
        <v>0</v>
      </c>
      <c r="AB4090" s="50">
        <f t="shared" si="212"/>
        <v>259.98416666666668</v>
      </c>
      <c r="AC4090" s="48" t="str">
        <f>VLOOKUP(ПРОДАЖИ!C:C,'ИЗ ОСНОВЫ НОМЕНКЛАТУР'!D:E,2,0)</f>
        <v>Реставрационные материалы</v>
      </c>
      <c r="AD4090" s="48" t="str">
        <f>VLOOKUP(C:C,'ИЗ ОСНОВЫ НОМЕНКЛАТУР'!D:F,3,0)</f>
        <v>Карандаш мебельный</v>
      </c>
      <c r="AE4090" s="48" t="str">
        <f>VLOOKUP(C:C,'ИЗ ОСНОВЫ НОМЕНКЛАТУР'!D:H,5,0)</f>
        <v>C</v>
      </c>
    </row>
    <row r="4091" spans="1:31" ht="9.6" customHeight="1" x14ac:dyDescent="0.2">
      <c r="A4091" s="45" t="s">
        <v>3895</v>
      </c>
      <c r="B4091" s="11"/>
      <c r="C4091" s="11" t="s">
        <v>4084</v>
      </c>
      <c r="D4091" s="44">
        <v>0</v>
      </c>
      <c r="E4091" s="44">
        <v>0</v>
      </c>
      <c r="F4091" s="48">
        <v>22</v>
      </c>
      <c r="G4091" s="48">
        <v>0</v>
      </c>
      <c r="H4091" s="44">
        <v>0</v>
      </c>
      <c r="I4091" s="44">
        <v>0</v>
      </c>
      <c r="J4091" s="44">
        <v>7</v>
      </c>
      <c r="K4091" s="48">
        <v>0</v>
      </c>
      <c r="L4091" s="49">
        <v>0</v>
      </c>
      <c r="M4091" s="49">
        <v>0</v>
      </c>
      <c r="N4091" s="10">
        <v>3869.86</v>
      </c>
      <c r="O4091" s="10">
        <v>0</v>
      </c>
      <c r="P4091" s="10">
        <v>0</v>
      </c>
      <c r="Q4091" s="10">
        <v>0</v>
      </c>
      <c r="R4091" s="10">
        <v>1029</v>
      </c>
      <c r="S4091" s="10">
        <v>0</v>
      </c>
      <c r="T4091" s="50">
        <f t="shared" si="215"/>
        <v>0</v>
      </c>
      <c r="U4091" s="50">
        <f t="shared" si="215"/>
        <v>0</v>
      </c>
      <c r="V4091" s="50">
        <f t="shared" si="215"/>
        <v>322.48833333333334</v>
      </c>
      <c r="W4091" s="50">
        <f t="shared" si="214"/>
        <v>0</v>
      </c>
      <c r="X4091" s="50">
        <f t="shared" si="214"/>
        <v>0</v>
      </c>
      <c r="Y4091" s="50">
        <f t="shared" si="214"/>
        <v>0</v>
      </c>
      <c r="Z4091" s="50">
        <f t="shared" si="214"/>
        <v>85.75</v>
      </c>
      <c r="AA4091" s="50">
        <f t="shared" si="213"/>
        <v>0</v>
      </c>
      <c r="AB4091" s="50">
        <f t="shared" si="212"/>
        <v>408.23833333333334</v>
      </c>
      <c r="AC4091" s="48" t="str">
        <f>VLOOKUP(ПРОДАЖИ!C:C,'ИЗ ОСНОВЫ НОМЕНКЛАТУР'!D:E,2,0)</f>
        <v>Реставрационные материалы</v>
      </c>
      <c r="AD4091" s="48" t="str">
        <f>VLOOKUP(C:C,'ИЗ ОСНОВЫ НОМЕНКЛАТУР'!D:F,3,0)</f>
        <v>Карандаш мебельный</v>
      </c>
      <c r="AE4091" s="48" t="str">
        <f>VLOOKUP(C:C,'ИЗ ОСНОВЫ НОМЕНКЛАТУР'!D:H,5,0)</f>
        <v>C</v>
      </c>
    </row>
    <row r="4092" spans="1:31" ht="9.6" customHeight="1" x14ac:dyDescent="0.2">
      <c r="A4092" s="45" t="s">
        <v>3895</v>
      </c>
      <c r="B4092" s="11"/>
      <c r="C4092" s="11" t="s">
        <v>4085</v>
      </c>
      <c r="D4092" s="44">
        <v>46</v>
      </c>
      <c r="E4092" s="44">
        <v>0</v>
      </c>
      <c r="F4092" s="48">
        <v>0</v>
      </c>
      <c r="G4092" s="48">
        <v>0</v>
      </c>
      <c r="H4092" s="44">
        <v>0</v>
      </c>
      <c r="I4092" s="44">
        <v>0</v>
      </c>
      <c r="J4092" s="44">
        <v>2</v>
      </c>
      <c r="K4092" s="48">
        <v>0</v>
      </c>
      <c r="L4092" s="49">
        <v>4903.58</v>
      </c>
      <c r="M4092" s="49">
        <v>0</v>
      </c>
      <c r="N4092" s="10">
        <v>0</v>
      </c>
      <c r="O4092" s="10">
        <v>0</v>
      </c>
      <c r="P4092" s="10">
        <v>0</v>
      </c>
      <c r="Q4092" s="10">
        <v>0</v>
      </c>
      <c r="R4092" s="10">
        <v>294</v>
      </c>
      <c r="S4092" s="10">
        <v>0</v>
      </c>
      <c r="T4092" s="50">
        <f t="shared" si="215"/>
        <v>408.63166666666666</v>
      </c>
      <c r="U4092" s="50">
        <f t="shared" si="215"/>
        <v>0</v>
      </c>
      <c r="V4092" s="50">
        <f t="shared" si="215"/>
        <v>0</v>
      </c>
      <c r="W4092" s="50">
        <f t="shared" si="214"/>
        <v>0</v>
      </c>
      <c r="X4092" s="50">
        <f t="shared" si="214"/>
        <v>0</v>
      </c>
      <c r="Y4092" s="50">
        <f t="shared" si="214"/>
        <v>0</v>
      </c>
      <c r="Z4092" s="50">
        <f t="shared" si="214"/>
        <v>24.5</v>
      </c>
      <c r="AA4092" s="50">
        <f t="shared" si="213"/>
        <v>0</v>
      </c>
      <c r="AB4092" s="50">
        <f t="shared" si="212"/>
        <v>433.13166666666666</v>
      </c>
      <c r="AC4092" s="48" t="str">
        <f>VLOOKUP(ПРОДАЖИ!C:C,'ИЗ ОСНОВЫ НОМЕНКЛАТУР'!D:E,2,0)</f>
        <v>Реставрационные материалы</v>
      </c>
      <c r="AD4092" s="48" t="str">
        <f>VLOOKUP(C:C,'ИЗ ОСНОВЫ НОМЕНКЛАТУР'!D:F,3,0)</f>
        <v>Карандаш мебельный</v>
      </c>
      <c r="AE4092" s="48" t="str">
        <f>VLOOKUP(C:C,'ИЗ ОСНОВЫ НОМЕНКЛАТУР'!D:H,5,0)</f>
        <v>C</v>
      </c>
    </row>
    <row r="4093" spans="1:31" ht="9.6" customHeight="1" x14ac:dyDescent="0.2">
      <c r="A4093" s="45" t="s">
        <v>3895</v>
      </c>
      <c r="B4093" s="11"/>
      <c r="C4093" s="11" t="s">
        <v>4086</v>
      </c>
      <c r="D4093" s="44">
        <v>0</v>
      </c>
      <c r="E4093" s="44">
        <v>0</v>
      </c>
      <c r="F4093" s="48">
        <v>23</v>
      </c>
      <c r="G4093" s="48">
        <v>0</v>
      </c>
      <c r="H4093" s="44">
        <v>0</v>
      </c>
      <c r="I4093" s="44">
        <v>0</v>
      </c>
      <c r="J4093" s="44">
        <v>0</v>
      </c>
      <c r="K4093" s="48">
        <v>0</v>
      </c>
      <c r="L4093" s="49">
        <v>0</v>
      </c>
      <c r="M4093" s="49">
        <v>0</v>
      </c>
      <c r="N4093" s="10">
        <v>3518.87</v>
      </c>
      <c r="O4093" s="10">
        <v>0</v>
      </c>
      <c r="P4093" s="10">
        <v>0</v>
      </c>
      <c r="Q4093" s="10">
        <v>0</v>
      </c>
      <c r="R4093" s="10">
        <v>0</v>
      </c>
      <c r="S4093" s="10">
        <v>0</v>
      </c>
      <c r="T4093" s="50">
        <f t="shared" si="215"/>
        <v>0</v>
      </c>
      <c r="U4093" s="50">
        <f t="shared" si="215"/>
        <v>0</v>
      </c>
      <c r="V4093" s="50">
        <f t="shared" si="215"/>
        <v>293.23916666666668</v>
      </c>
      <c r="W4093" s="50">
        <f t="shared" si="214"/>
        <v>0</v>
      </c>
      <c r="X4093" s="50">
        <f t="shared" si="214"/>
        <v>0</v>
      </c>
      <c r="Y4093" s="50">
        <f t="shared" si="214"/>
        <v>0</v>
      </c>
      <c r="Z4093" s="50">
        <f t="shared" si="214"/>
        <v>0</v>
      </c>
      <c r="AA4093" s="50">
        <f t="shared" si="213"/>
        <v>0</v>
      </c>
      <c r="AB4093" s="50">
        <f t="shared" si="212"/>
        <v>293.23916666666668</v>
      </c>
      <c r="AC4093" s="48" t="str">
        <f>VLOOKUP(ПРОДАЖИ!C:C,'ИЗ ОСНОВЫ НОМЕНКЛАТУР'!D:E,2,0)</f>
        <v>Реставрационные материалы</v>
      </c>
      <c r="AD4093" s="48" t="str">
        <f>VLOOKUP(C:C,'ИЗ ОСНОВЫ НОМЕНКЛАТУР'!D:F,3,0)</f>
        <v>Карандаш мебельный</v>
      </c>
      <c r="AE4093" s="48" t="str">
        <f>VLOOKUP(C:C,'ИЗ ОСНОВЫ НОМЕНКЛАТУР'!D:H,5,0)</f>
        <v>C</v>
      </c>
    </row>
    <row r="4094" spans="1:31" ht="9.6" customHeight="1" x14ac:dyDescent="0.2">
      <c r="A4094" s="45" t="s">
        <v>3895</v>
      </c>
      <c r="B4094" s="11"/>
      <c r="C4094" s="11" t="s">
        <v>4087</v>
      </c>
      <c r="D4094" s="44">
        <v>0</v>
      </c>
      <c r="E4094" s="44">
        <v>0</v>
      </c>
      <c r="F4094" s="48">
        <v>0</v>
      </c>
      <c r="G4094" s="48">
        <v>0</v>
      </c>
      <c r="H4094" s="44">
        <v>0</v>
      </c>
      <c r="I4094" s="44">
        <v>0</v>
      </c>
      <c r="J4094" s="44">
        <v>20</v>
      </c>
      <c r="K4094" s="48">
        <v>0</v>
      </c>
      <c r="L4094" s="49">
        <v>0</v>
      </c>
      <c r="M4094" s="49">
        <v>0</v>
      </c>
      <c r="N4094" s="10">
        <v>0</v>
      </c>
      <c r="O4094" s="10">
        <v>0</v>
      </c>
      <c r="P4094" s="10">
        <v>0</v>
      </c>
      <c r="Q4094" s="10">
        <v>0</v>
      </c>
      <c r="R4094" s="10">
        <v>2953.26</v>
      </c>
      <c r="S4094" s="10">
        <v>0</v>
      </c>
      <c r="T4094" s="50">
        <f t="shared" si="215"/>
        <v>0</v>
      </c>
      <c r="U4094" s="50">
        <f t="shared" si="215"/>
        <v>0</v>
      </c>
      <c r="V4094" s="50">
        <f t="shared" si="215"/>
        <v>0</v>
      </c>
      <c r="W4094" s="50">
        <f t="shared" si="214"/>
        <v>0</v>
      </c>
      <c r="X4094" s="50">
        <f t="shared" si="214"/>
        <v>0</v>
      </c>
      <c r="Y4094" s="50">
        <f t="shared" si="214"/>
        <v>0</v>
      </c>
      <c r="Z4094" s="50">
        <f t="shared" si="214"/>
        <v>246.10500000000002</v>
      </c>
      <c r="AA4094" s="50">
        <f t="shared" si="213"/>
        <v>0</v>
      </c>
      <c r="AB4094" s="50">
        <f t="shared" si="212"/>
        <v>246.10500000000002</v>
      </c>
      <c r="AC4094" s="48" t="str">
        <f>VLOOKUP(ПРОДАЖИ!C:C,'ИЗ ОСНОВЫ НОМЕНКЛАТУР'!D:E,2,0)</f>
        <v>Реставрационные материалы</v>
      </c>
      <c r="AD4094" s="48" t="str">
        <f>VLOOKUP(C:C,'ИЗ ОСНОВЫ НОМЕНКЛАТУР'!D:F,3,0)</f>
        <v>Карандаш мебельный</v>
      </c>
      <c r="AE4094" s="48" t="str">
        <f>VLOOKUP(C:C,'ИЗ ОСНОВЫ НОМЕНКЛАТУР'!D:H,5,0)</f>
        <v>C</v>
      </c>
    </row>
    <row r="4095" spans="1:31" ht="9.6" customHeight="1" x14ac:dyDescent="0.2">
      <c r="A4095" s="45" t="s">
        <v>3895</v>
      </c>
      <c r="B4095" s="11"/>
      <c r="C4095" s="11" t="s">
        <v>4088</v>
      </c>
      <c r="D4095" s="44">
        <v>13</v>
      </c>
      <c r="E4095" s="44">
        <v>0</v>
      </c>
      <c r="F4095" s="48">
        <v>5</v>
      </c>
      <c r="G4095" s="48">
        <v>0</v>
      </c>
      <c r="H4095" s="44">
        <v>0</v>
      </c>
      <c r="I4095" s="44">
        <v>0</v>
      </c>
      <c r="J4095" s="44">
        <v>0</v>
      </c>
      <c r="K4095" s="48">
        <v>0</v>
      </c>
      <c r="L4095" s="49">
        <v>3402.37</v>
      </c>
      <c r="M4095" s="49">
        <v>0</v>
      </c>
      <c r="N4095" s="10">
        <v>1326.8</v>
      </c>
      <c r="O4095" s="10">
        <v>0</v>
      </c>
      <c r="P4095" s="10">
        <v>0</v>
      </c>
      <c r="Q4095" s="10">
        <v>0</v>
      </c>
      <c r="R4095" s="10">
        <v>0</v>
      </c>
      <c r="S4095" s="10">
        <v>0</v>
      </c>
      <c r="T4095" s="50">
        <f t="shared" si="215"/>
        <v>283.53083333333331</v>
      </c>
      <c r="U4095" s="50">
        <f t="shared" si="215"/>
        <v>0</v>
      </c>
      <c r="V4095" s="50">
        <f t="shared" si="215"/>
        <v>110.56666666666666</v>
      </c>
      <c r="W4095" s="50">
        <f t="shared" si="214"/>
        <v>0</v>
      </c>
      <c r="X4095" s="50">
        <f t="shared" si="214"/>
        <v>0</v>
      </c>
      <c r="Y4095" s="50">
        <f t="shared" si="214"/>
        <v>0</v>
      </c>
      <c r="Z4095" s="50">
        <f t="shared" si="214"/>
        <v>0</v>
      </c>
      <c r="AA4095" s="50">
        <f t="shared" si="213"/>
        <v>0</v>
      </c>
      <c r="AB4095" s="50">
        <f t="shared" si="212"/>
        <v>394.09749999999997</v>
      </c>
      <c r="AC4095" s="48" t="str">
        <f>VLOOKUP(ПРОДАЖИ!C:C,'ИЗ ОСНОВЫ НОМЕНКЛАТУР'!D:E,2,0)</f>
        <v>Реставрационные материалы</v>
      </c>
      <c r="AD4095" s="48" t="str">
        <f>VLOOKUP(C:C,'ИЗ ОСНОВЫ НОМЕНКЛАТУР'!D:F,3,0)</f>
        <v>Карандаш мебельный</v>
      </c>
      <c r="AE4095" s="48" t="str">
        <f>VLOOKUP(C:C,'ИЗ ОСНОВЫ НОМЕНКЛАТУР'!D:H,5,0)</f>
        <v>C</v>
      </c>
    </row>
    <row r="4096" spans="1:31" ht="9.6" customHeight="1" x14ac:dyDescent="0.2">
      <c r="A4096" s="45" t="s">
        <v>3895</v>
      </c>
      <c r="B4096" s="11"/>
      <c r="C4096" s="11" t="s">
        <v>4089</v>
      </c>
      <c r="D4096" s="44">
        <v>28</v>
      </c>
      <c r="E4096" s="44">
        <v>0</v>
      </c>
      <c r="F4096" s="48">
        <v>0</v>
      </c>
      <c r="G4096" s="48">
        <v>0</v>
      </c>
      <c r="H4096" s="44">
        <v>0</v>
      </c>
      <c r="I4096" s="44">
        <v>0</v>
      </c>
      <c r="J4096" s="44">
        <v>24</v>
      </c>
      <c r="K4096" s="48">
        <v>0</v>
      </c>
      <c r="L4096" s="49">
        <v>4784.8900000000003</v>
      </c>
      <c r="M4096" s="49">
        <v>0</v>
      </c>
      <c r="N4096" s="10">
        <v>0</v>
      </c>
      <c r="O4096" s="10">
        <v>0</v>
      </c>
      <c r="P4096" s="10">
        <v>0</v>
      </c>
      <c r="Q4096" s="10">
        <v>0</v>
      </c>
      <c r="R4096" s="10">
        <v>3540.94</v>
      </c>
      <c r="S4096" s="10">
        <v>0</v>
      </c>
      <c r="T4096" s="50">
        <f t="shared" si="215"/>
        <v>398.74083333333334</v>
      </c>
      <c r="U4096" s="50">
        <f t="shared" si="215"/>
        <v>0</v>
      </c>
      <c r="V4096" s="50">
        <f t="shared" si="215"/>
        <v>0</v>
      </c>
      <c r="W4096" s="50">
        <f t="shared" si="214"/>
        <v>0</v>
      </c>
      <c r="X4096" s="50">
        <f t="shared" si="214"/>
        <v>0</v>
      </c>
      <c r="Y4096" s="50">
        <f t="shared" si="214"/>
        <v>0</v>
      </c>
      <c r="Z4096" s="50">
        <f t="shared" si="214"/>
        <v>295.07833333333332</v>
      </c>
      <c r="AA4096" s="50">
        <f t="shared" si="213"/>
        <v>0</v>
      </c>
      <c r="AB4096" s="50">
        <f t="shared" si="212"/>
        <v>693.81916666666666</v>
      </c>
      <c r="AC4096" s="48" t="str">
        <f>VLOOKUP(ПРОДАЖИ!C:C,'ИЗ ОСНОВЫ НОМЕНКЛАТУР'!D:E,2,0)</f>
        <v>Реставрационные материалы</v>
      </c>
      <c r="AD4096" s="48" t="str">
        <f>VLOOKUP(C:C,'ИЗ ОСНОВЫ НОМЕНКЛАТУР'!D:F,3,0)</f>
        <v>Карандаш мебельный</v>
      </c>
      <c r="AE4096" s="48" t="str">
        <f>VLOOKUP(C:C,'ИЗ ОСНОВЫ НОМЕНКЛАТУР'!D:H,5,0)</f>
        <v>C</v>
      </c>
    </row>
    <row r="4097" spans="1:31" ht="9.6" customHeight="1" x14ac:dyDescent="0.2">
      <c r="A4097" s="45" t="s">
        <v>3895</v>
      </c>
      <c r="B4097" s="11"/>
      <c r="C4097" s="11" t="s">
        <v>4090</v>
      </c>
      <c r="D4097" s="44">
        <v>0</v>
      </c>
      <c r="E4097" s="44">
        <v>0</v>
      </c>
      <c r="F4097" s="48">
        <v>22</v>
      </c>
      <c r="G4097" s="48">
        <v>0</v>
      </c>
      <c r="H4097" s="44">
        <v>0</v>
      </c>
      <c r="I4097" s="44">
        <v>0</v>
      </c>
      <c r="J4097" s="44">
        <v>0</v>
      </c>
      <c r="K4097" s="48">
        <v>0</v>
      </c>
      <c r="L4097" s="49">
        <v>0</v>
      </c>
      <c r="M4097" s="49">
        <v>0</v>
      </c>
      <c r="N4097" s="10">
        <v>5899.3</v>
      </c>
      <c r="O4097" s="10">
        <v>0</v>
      </c>
      <c r="P4097" s="10">
        <v>0</v>
      </c>
      <c r="Q4097" s="10">
        <v>0</v>
      </c>
      <c r="R4097" s="10">
        <v>0</v>
      </c>
      <c r="S4097" s="10">
        <v>0</v>
      </c>
      <c r="T4097" s="50">
        <f t="shared" si="215"/>
        <v>0</v>
      </c>
      <c r="U4097" s="50">
        <f t="shared" si="215"/>
        <v>0</v>
      </c>
      <c r="V4097" s="50">
        <f t="shared" si="215"/>
        <v>491.60833333333335</v>
      </c>
      <c r="W4097" s="50">
        <f t="shared" si="214"/>
        <v>0</v>
      </c>
      <c r="X4097" s="50">
        <f t="shared" si="214"/>
        <v>0</v>
      </c>
      <c r="Y4097" s="50">
        <f t="shared" si="214"/>
        <v>0</v>
      </c>
      <c r="Z4097" s="50">
        <f t="shared" si="214"/>
        <v>0</v>
      </c>
      <c r="AA4097" s="50">
        <f t="shared" si="213"/>
        <v>0</v>
      </c>
      <c r="AB4097" s="50">
        <f t="shared" si="212"/>
        <v>491.60833333333335</v>
      </c>
      <c r="AC4097" s="48" t="str">
        <f>VLOOKUP(ПРОДАЖИ!C:C,'ИЗ ОСНОВЫ НОМЕНКЛАТУР'!D:E,2,0)</f>
        <v>Реставрационные материалы</v>
      </c>
      <c r="AD4097" s="48" t="str">
        <f>VLOOKUP(C:C,'ИЗ ОСНОВЫ НОМЕНКЛАТУР'!D:F,3,0)</f>
        <v>Карандаш мебельный</v>
      </c>
      <c r="AE4097" s="48" t="str">
        <f>VLOOKUP(C:C,'ИЗ ОСНОВЫ НОМЕНКЛАТУР'!D:H,5,0)</f>
        <v>C</v>
      </c>
    </row>
    <row r="4098" spans="1:31" ht="9.6" customHeight="1" x14ac:dyDescent="0.2">
      <c r="A4098" s="45" t="s">
        <v>3895</v>
      </c>
      <c r="B4098" s="11"/>
      <c r="C4098" s="11" t="s">
        <v>4091</v>
      </c>
      <c r="D4098" s="44">
        <v>36</v>
      </c>
      <c r="E4098" s="44">
        <v>0</v>
      </c>
      <c r="F4098" s="48">
        <v>0</v>
      </c>
      <c r="G4098" s="48">
        <v>0</v>
      </c>
      <c r="H4098" s="44">
        <v>0</v>
      </c>
      <c r="I4098" s="44">
        <v>0</v>
      </c>
      <c r="J4098" s="44">
        <v>0</v>
      </c>
      <c r="K4098" s="48">
        <v>0</v>
      </c>
      <c r="L4098" s="49">
        <v>5846.14</v>
      </c>
      <c r="M4098" s="49">
        <v>0</v>
      </c>
      <c r="N4098" s="10">
        <v>0</v>
      </c>
      <c r="O4098" s="10">
        <v>0</v>
      </c>
      <c r="P4098" s="10">
        <v>0</v>
      </c>
      <c r="Q4098" s="10">
        <v>0</v>
      </c>
      <c r="R4098" s="10">
        <v>0</v>
      </c>
      <c r="S4098" s="10">
        <v>0</v>
      </c>
      <c r="T4098" s="50">
        <f t="shared" si="215"/>
        <v>487.17833333333334</v>
      </c>
      <c r="U4098" s="50">
        <f t="shared" si="215"/>
        <v>0</v>
      </c>
      <c r="V4098" s="50">
        <f t="shared" si="215"/>
        <v>0</v>
      </c>
      <c r="W4098" s="50">
        <f t="shared" si="214"/>
        <v>0</v>
      </c>
      <c r="X4098" s="50">
        <f t="shared" si="214"/>
        <v>0</v>
      </c>
      <c r="Y4098" s="50">
        <f t="shared" si="214"/>
        <v>0</v>
      </c>
      <c r="Z4098" s="50">
        <f t="shared" si="214"/>
        <v>0</v>
      </c>
      <c r="AA4098" s="50">
        <f t="shared" si="213"/>
        <v>0</v>
      </c>
      <c r="AB4098" s="50">
        <f t="shared" si="212"/>
        <v>487.17833333333334</v>
      </c>
      <c r="AC4098" s="48" t="str">
        <f>VLOOKUP(ПРОДАЖИ!C:C,'ИЗ ОСНОВЫ НОМЕНКЛАТУР'!D:E,2,0)</f>
        <v>Реставрационные материалы</v>
      </c>
      <c r="AD4098" s="48" t="str">
        <f>VLOOKUP(C:C,'ИЗ ОСНОВЫ НОМЕНКЛАТУР'!D:F,3,0)</f>
        <v>Карандаш мебельный</v>
      </c>
      <c r="AE4098" s="48" t="str">
        <f>VLOOKUP(C:C,'ИЗ ОСНОВЫ НОМЕНКЛАТУР'!D:H,5,0)</f>
        <v>C</v>
      </c>
    </row>
    <row r="4099" spans="1:31" ht="9.6" customHeight="1" x14ac:dyDescent="0.2">
      <c r="A4099" s="45" t="s">
        <v>3895</v>
      </c>
      <c r="B4099" s="11"/>
      <c r="C4099" s="11" t="s">
        <v>4092</v>
      </c>
      <c r="D4099" s="44">
        <v>0</v>
      </c>
      <c r="E4099" s="44">
        <v>0</v>
      </c>
      <c r="F4099" s="48">
        <v>23</v>
      </c>
      <c r="G4099" s="48">
        <v>0</v>
      </c>
      <c r="H4099" s="44">
        <v>0</v>
      </c>
      <c r="I4099" s="44">
        <v>0</v>
      </c>
      <c r="J4099" s="44">
        <v>14</v>
      </c>
      <c r="K4099" s="48">
        <v>0</v>
      </c>
      <c r="L4099" s="49">
        <v>0</v>
      </c>
      <c r="M4099" s="49">
        <v>0</v>
      </c>
      <c r="N4099" s="10">
        <v>3671.29</v>
      </c>
      <c r="O4099" s="10">
        <v>0</v>
      </c>
      <c r="P4099" s="10">
        <v>0</v>
      </c>
      <c r="Q4099" s="10">
        <v>0</v>
      </c>
      <c r="R4099" s="10">
        <v>2058</v>
      </c>
      <c r="S4099" s="10">
        <v>0</v>
      </c>
      <c r="T4099" s="50">
        <f t="shared" si="215"/>
        <v>0</v>
      </c>
      <c r="U4099" s="50">
        <f t="shared" si="215"/>
        <v>0</v>
      </c>
      <c r="V4099" s="50">
        <f t="shared" si="215"/>
        <v>305.94083333333333</v>
      </c>
      <c r="W4099" s="50">
        <f t="shared" si="214"/>
        <v>0</v>
      </c>
      <c r="X4099" s="50">
        <f t="shared" si="214"/>
        <v>0</v>
      </c>
      <c r="Y4099" s="50">
        <f t="shared" si="214"/>
        <v>0</v>
      </c>
      <c r="Z4099" s="50">
        <f t="shared" si="214"/>
        <v>171.5</v>
      </c>
      <c r="AA4099" s="50">
        <f t="shared" si="213"/>
        <v>0</v>
      </c>
      <c r="AB4099" s="50">
        <f t="shared" si="212"/>
        <v>477.44083333333333</v>
      </c>
      <c r="AC4099" s="48" t="str">
        <f>VLOOKUP(ПРОДАЖИ!C:C,'ИЗ ОСНОВЫ НОМЕНКЛАТУР'!D:E,2,0)</f>
        <v>Реставрационные материалы</v>
      </c>
      <c r="AD4099" s="48" t="str">
        <f>VLOOKUP(C:C,'ИЗ ОСНОВЫ НОМЕНКЛАТУР'!D:F,3,0)</f>
        <v>Карандаш мебельный</v>
      </c>
      <c r="AE4099" s="48" t="str">
        <f>VLOOKUP(C:C,'ИЗ ОСНОВЫ НОМЕНКЛАТУР'!D:H,5,0)</f>
        <v>C</v>
      </c>
    </row>
    <row r="4100" spans="1:31" ht="9.6" customHeight="1" x14ac:dyDescent="0.2">
      <c r="A4100" s="45" t="s">
        <v>3895</v>
      </c>
      <c r="B4100" s="11"/>
      <c r="C4100" s="11" t="s">
        <v>4093</v>
      </c>
      <c r="D4100" s="44">
        <v>18</v>
      </c>
      <c r="E4100" s="44">
        <v>0</v>
      </c>
      <c r="F4100" s="48">
        <v>20</v>
      </c>
      <c r="G4100" s="48">
        <v>0</v>
      </c>
      <c r="H4100" s="44">
        <v>0</v>
      </c>
      <c r="I4100" s="44">
        <v>0</v>
      </c>
      <c r="J4100" s="44">
        <v>2</v>
      </c>
      <c r="K4100" s="48">
        <v>0</v>
      </c>
      <c r="L4100" s="49">
        <v>3977.51</v>
      </c>
      <c r="M4100" s="49">
        <v>0</v>
      </c>
      <c r="N4100" s="10">
        <v>3256.18</v>
      </c>
      <c r="O4100" s="10">
        <v>0</v>
      </c>
      <c r="P4100" s="10">
        <v>0</v>
      </c>
      <c r="Q4100" s="10">
        <v>0</v>
      </c>
      <c r="R4100" s="10">
        <v>288.54000000000002</v>
      </c>
      <c r="S4100" s="10">
        <v>0</v>
      </c>
      <c r="T4100" s="50">
        <f t="shared" si="215"/>
        <v>331.4591666666667</v>
      </c>
      <c r="U4100" s="50">
        <f t="shared" si="215"/>
        <v>0</v>
      </c>
      <c r="V4100" s="50">
        <f t="shared" si="215"/>
        <v>271.3483333333333</v>
      </c>
      <c r="W4100" s="50">
        <f t="shared" si="214"/>
        <v>0</v>
      </c>
      <c r="X4100" s="50">
        <f t="shared" si="214"/>
        <v>0</v>
      </c>
      <c r="Y4100" s="50">
        <f t="shared" si="214"/>
        <v>0</v>
      </c>
      <c r="Z4100" s="50">
        <f t="shared" si="214"/>
        <v>24.045000000000002</v>
      </c>
      <c r="AA4100" s="50">
        <f t="shared" si="213"/>
        <v>0</v>
      </c>
      <c r="AB4100" s="50">
        <f t="shared" ref="AB4100:AB4163" si="216">T4100+U4100+V4100+W4100+X4100+Y4100+Z4100+AA4100</f>
        <v>626.85249999999996</v>
      </c>
      <c r="AC4100" s="48" t="str">
        <f>VLOOKUP(ПРОДАЖИ!C:C,'ИЗ ОСНОВЫ НОМЕНКЛАТУР'!D:E,2,0)</f>
        <v>Реставрационные материалы</v>
      </c>
      <c r="AD4100" s="48" t="str">
        <f>VLOOKUP(C:C,'ИЗ ОСНОВЫ НОМЕНКЛАТУР'!D:F,3,0)</f>
        <v>Карандаш мебельный</v>
      </c>
      <c r="AE4100" s="48" t="str">
        <f>VLOOKUP(C:C,'ИЗ ОСНОВЫ НОМЕНКЛАТУР'!D:H,5,0)</f>
        <v>C</v>
      </c>
    </row>
    <row r="4101" spans="1:31" ht="9.6" customHeight="1" x14ac:dyDescent="0.2">
      <c r="A4101" s="45" t="s">
        <v>3895</v>
      </c>
      <c r="B4101" s="11"/>
      <c r="C4101" s="11" t="s">
        <v>4094</v>
      </c>
      <c r="D4101" s="44">
        <v>19</v>
      </c>
      <c r="E4101" s="44">
        <v>0</v>
      </c>
      <c r="F4101" s="48">
        <v>24</v>
      </c>
      <c r="G4101" s="48">
        <v>0</v>
      </c>
      <c r="H4101" s="44">
        <v>0</v>
      </c>
      <c r="I4101" s="44">
        <v>0</v>
      </c>
      <c r="J4101" s="44">
        <v>14</v>
      </c>
      <c r="K4101" s="48">
        <v>0</v>
      </c>
      <c r="L4101" s="49">
        <v>3356.25</v>
      </c>
      <c r="M4101" s="49">
        <v>0</v>
      </c>
      <c r="N4101" s="10">
        <v>4723.99</v>
      </c>
      <c r="O4101" s="10">
        <v>0</v>
      </c>
      <c r="P4101" s="10">
        <v>0</v>
      </c>
      <c r="Q4101" s="10">
        <v>0</v>
      </c>
      <c r="R4101" s="10">
        <v>2058</v>
      </c>
      <c r="S4101" s="10">
        <v>0</v>
      </c>
      <c r="T4101" s="50">
        <f t="shared" si="215"/>
        <v>279.6875</v>
      </c>
      <c r="U4101" s="50">
        <f t="shared" si="215"/>
        <v>0</v>
      </c>
      <c r="V4101" s="50">
        <f t="shared" si="215"/>
        <v>393.6658333333333</v>
      </c>
      <c r="W4101" s="50">
        <f t="shared" si="214"/>
        <v>0</v>
      </c>
      <c r="X4101" s="50">
        <f t="shared" si="214"/>
        <v>0</v>
      </c>
      <c r="Y4101" s="50">
        <f t="shared" si="214"/>
        <v>0</v>
      </c>
      <c r="Z4101" s="50">
        <f t="shared" si="214"/>
        <v>171.5</v>
      </c>
      <c r="AA4101" s="50">
        <f t="shared" si="213"/>
        <v>0</v>
      </c>
      <c r="AB4101" s="50">
        <f t="shared" si="216"/>
        <v>844.85333333333324</v>
      </c>
      <c r="AC4101" s="48" t="str">
        <f>VLOOKUP(ПРОДАЖИ!C:C,'ИЗ ОСНОВЫ НОМЕНКЛАТУР'!D:E,2,0)</f>
        <v>Реставрационные материалы</v>
      </c>
      <c r="AD4101" s="48" t="str">
        <f>VLOOKUP(C:C,'ИЗ ОСНОВЫ НОМЕНКЛАТУР'!D:F,3,0)</f>
        <v>Карандаш мебельный</v>
      </c>
      <c r="AE4101" s="48" t="str">
        <f>VLOOKUP(C:C,'ИЗ ОСНОВЫ НОМЕНКЛАТУР'!D:H,5,0)</f>
        <v>C</v>
      </c>
    </row>
    <row r="4102" spans="1:31" ht="9.6" customHeight="1" x14ac:dyDescent="0.2">
      <c r="A4102" s="45" t="s">
        <v>3895</v>
      </c>
      <c r="B4102" s="11"/>
      <c r="C4102" s="11" t="s">
        <v>4095</v>
      </c>
      <c r="D4102" s="44">
        <v>50</v>
      </c>
      <c r="E4102" s="44">
        <v>0</v>
      </c>
      <c r="F4102" s="48">
        <v>0</v>
      </c>
      <c r="G4102" s="48">
        <v>0</v>
      </c>
      <c r="H4102" s="44">
        <v>0</v>
      </c>
      <c r="I4102" s="44">
        <v>0</v>
      </c>
      <c r="J4102" s="44">
        <v>0</v>
      </c>
      <c r="K4102" s="48">
        <v>0</v>
      </c>
      <c r="L4102" s="49">
        <v>8316.4699999999993</v>
      </c>
      <c r="M4102" s="49">
        <v>0</v>
      </c>
      <c r="N4102" s="10">
        <v>0</v>
      </c>
      <c r="O4102" s="10">
        <v>0</v>
      </c>
      <c r="P4102" s="10">
        <v>0</v>
      </c>
      <c r="Q4102" s="10">
        <v>0</v>
      </c>
      <c r="R4102" s="10">
        <v>0</v>
      </c>
      <c r="S4102" s="10">
        <v>0</v>
      </c>
      <c r="T4102" s="50">
        <f t="shared" si="215"/>
        <v>693.03916666666657</v>
      </c>
      <c r="U4102" s="50">
        <f t="shared" si="215"/>
        <v>0</v>
      </c>
      <c r="V4102" s="50">
        <f t="shared" si="215"/>
        <v>0</v>
      </c>
      <c r="W4102" s="50">
        <f t="shared" si="214"/>
        <v>0</v>
      </c>
      <c r="X4102" s="50">
        <f t="shared" si="214"/>
        <v>0</v>
      </c>
      <c r="Y4102" s="50">
        <f t="shared" si="214"/>
        <v>0</v>
      </c>
      <c r="Z4102" s="50">
        <f t="shared" si="214"/>
        <v>0</v>
      </c>
      <c r="AA4102" s="50">
        <f t="shared" si="213"/>
        <v>0</v>
      </c>
      <c r="AB4102" s="50">
        <f t="shared" si="216"/>
        <v>693.03916666666657</v>
      </c>
      <c r="AC4102" s="48" t="str">
        <f>VLOOKUP(ПРОДАЖИ!C:C,'ИЗ ОСНОВЫ НОМЕНКЛАТУР'!D:E,2,0)</f>
        <v>Реставрационные материалы</v>
      </c>
      <c r="AD4102" s="48" t="str">
        <f>VLOOKUP(C:C,'ИЗ ОСНОВЫ НОМЕНКЛАТУР'!D:F,3,0)</f>
        <v>Карандаш мебельный</v>
      </c>
      <c r="AE4102" s="48" t="str">
        <f>VLOOKUP(C:C,'ИЗ ОСНОВЫ НОМЕНКЛАТУР'!D:H,5,0)</f>
        <v>C</v>
      </c>
    </row>
    <row r="4103" spans="1:31" ht="9.6" customHeight="1" x14ac:dyDescent="0.2">
      <c r="A4103" s="45" t="s">
        <v>3895</v>
      </c>
      <c r="B4103" s="11"/>
      <c r="C4103" s="11" t="s">
        <v>4096</v>
      </c>
      <c r="D4103" s="44">
        <v>53</v>
      </c>
      <c r="E4103" s="44">
        <v>0</v>
      </c>
      <c r="F4103" s="48">
        <v>3</v>
      </c>
      <c r="G4103" s="48">
        <v>0</v>
      </c>
      <c r="H4103" s="44">
        <v>0</v>
      </c>
      <c r="I4103" s="44">
        <v>0</v>
      </c>
      <c r="J4103" s="44">
        <v>0</v>
      </c>
      <c r="K4103" s="48">
        <v>0</v>
      </c>
      <c r="L4103" s="49">
        <v>8629.43</v>
      </c>
      <c r="M4103" s="49">
        <v>0</v>
      </c>
      <c r="N4103" s="10">
        <v>279.57</v>
      </c>
      <c r="O4103" s="10">
        <v>0</v>
      </c>
      <c r="P4103" s="10">
        <v>0</v>
      </c>
      <c r="Q4103" s="10">
        <v>0</v>
      </c>
      <c r="R4103" s="10">
        <v>0</v>
      </c>
      <c r="S4103" s="10">
        <v>0</v>
      </c>
      <c r="T4103" s="50">
        <f t="shared" si="215"/>
        <v>719.11916666666673</v>
      </c>
      <c r="U4103" s="50">
        <f t="shared" si="215"/>
        <v>0</v>
      </c>
      <c r="V4103" s="50">
        <f t="shared" si="215"/>
        <v>23.297499999999999</v>
      </c>
      <c r="W4103" s="50">
        <f t="shared" si="214"/>
        <v>0</v>
      </c>
      <c r="X4103" s="50">
        <f t="shared" si="214"/>
        <v>0</v>
      </c>
      <c r="Y4103" s="50">
        <f t="shared" si="214"/>
        <v>0</v>
      </c>
      <c r="Z4103" s="50">
        <f t="shared" si="214"/>
        <v>0</v>
      </c>
      <c r="AA4103" s="50">
        <f t="shared" si="213"/>
        <v>0</v>
      </c>
      <c r="AB4103" s="50">
        <f t="shared" si="216"/>
        <v>742.41666666666674</v>
      </c>
      <c r="AC4103" s="48" t="str">
        <f>VLOOKUP(ПРОДАЖИ!C:C,'ИЗ ОСНОВЫ НОМЕНКЛАТУР'!D:E,2,0)</f>
        <v>Реставрационные материалы</v>
      </c>
      <c r="AD4103" s="48" t="str">
        <f>VLOOKUP(C:C,'ИЗ ОСНОВЫ НОМЕНКЛАТУР'!D:F,3,0)</f>
        <v>Карандаш мебельный</v>
      </c>
      <c r="AE4103" s="48" t="str">
        <f>VLOOKUP(C:C,'ИЗ ОСНОВЫ НОМЕНКЛАТУР'!D:H,5,0)</f>
        <v>C</v>
      </c>
    </row>
    <row r="4104" spans="1:31" ht="9.6" customHeight="1" x14ac:dyDescent="0.2">
      <c r="A4104" s="45" t="s">
        <v>3895</v>
      </c>
      <c r="B4104" s="11"/>
      <c r="C4104" s="11" t="s">
        <v>4097</v>
      </c>
      <c r="D4104" s="44">
        <v>39</v>
      </c>
      <c r="E4104" s="44">
        <v>0</v>
      </c>
      <c r="F4104" s="48">
        <v>12</v>
      </c>
      <c r="G4104" s="48">
        <v>0</v>
      </c>
      <c r="H4104" s="44">
        <v>0</v>
      </c>
      <c r="I4104" s="44">
        <v>0</v>
      </c>
      <c r="J4104" s="44">
        <v>15</v>
      </c>
      <c r="K4104" s="48">
        <v>0</v>
      </c>
      <c r="L4104" s="49">
        <v>8323.69</v>
      </c>
      <c r="M4104" s="49">
        <v>0</v>
      </c>
      <c r="N4104" s="10">
        <v>1375.93</v>
      </c>
      <c r="O4104" s="10">
        <v>0</v>
      </c>
      <c r="P4104" s="10">
        <v>0</v>
      </c>
      <c r="Q4104" s="10">
        <v>0</v>
      </c>
      <c r="R4104" s="10">
        <v>1763.85</v>
      </c>
      <c r="S4104" s="10">
        <v>0</v>
      </c>
      <c r="T4104" s="50">
        <f t="shared" si="215"/>
        <v>693.64083333333338</v>
      </c>
      <c r="U4104" s="50">
        <f t="shared" si="215"/>
        <v>0</v>
      </c>
      <c r="V4104" s="50">
        <f t="shared" si="215"/>
        <v>114.66083333333334</v>
      </c>
      <c r="W4104" s="50">
        <f t="shared" si="214"/>
        <v>0</v>
      </c>
      <c r="X4104" s="50">
        <f t="shared" si="214"/>
        <v>0</v>
      </c>
      <c r="Y4104" s="50">
        <f t="shared" si="214"/>
        <v>0</v>
      </c>
      <c r="Z4104" s="50">
        <f t="shared" si="214"/>
        <v>146.98749999999998</v>
      </c>
      <c r="AA4104" s="50">
        <f t="shared" si="213"/>
        <v>0</v>
      </c>
      <c r="AB4104" s="50">
        <f t="shared" si="216"/>
        <v>955.28916666666669</v>
      </c>
      <c r="AC4104" s="48" t="str">
        <f>VLOOKUP(ПРОДАЖИ!C:C,'ИЗ ОСНОВЫ НОМЕНКЛАТУР'!D:E,2,0)</f>
        <v>Реставрационные материалы</v>
      </c>
      <c r="AD4104" s="48" t="str">
        <f>VLOOKUP(C:C,'ИЗ ОСНОВЫ НОМЕНКЛАТУР'!D:F,3,0)</f>
        <v>Карандаш мебельный</v>
      </c>
      <c r="AE4104" s="48" t="str">
        <f>VLOOKUP(C:C,'ИЗ ОСНОВЫ НОМЕНКЛАТУР'!D:H,5,0)</f>
        <v>C</v>
      </c>
    </row>
    <row r="4105" spans="1:31" ht="9.6" customHeight="1" x14ac:dyDescent="0.2">
      <c r="A4105" s="45" t="s">
        <v>3895</v>
      </c>
      <c r="B4105" s="11"/>
      <c r="C4105" s="11" t="s">
        <v>4098</v>
      </c>
      <c r="D4105" s="44">
        <v>16</v>
      </c>
      <c r="E4105" s="44">
        <v>0</v>
      </c>
      <c r="F4105" s="48">
        <v>2</v>
      </c>
      <c r="G4105" s="48">
        <v>0</v>
      </c>
      <c r="H4105" s="44">
        <v>0</v>
      </c>
      <c r="I4105" s="44">
        <v>0</v>
      </c>
      <c r="J4105" s="44">
        <v>35</v>
      </c>
      <c r="K4105" s="48">
        <v>0</v>
      </c>
      <c r="L4105" s="49">
        <v>2477.81</v>
      </c>
      <c r="M4105" s="49">
        <v>0</v>
      </c>
      <c r="N4105" s="10">
        <v>309.72000000000003</v>
      </c>
      <c r="O4105" s="10">
        <v>0</v>
      </c>
      <c r="P4105" s="10">
        <v>0</v>
      </c>
      <c r="Q4105" s="10">
        <v>0</v>
      </c>
      <c r="R4105" s="10">
        <v>5255.4</v>
      </c>
      <c r="S4105" s="10">
        <v>0</v>
      </c>
      <c r="T4105" s="50">
        <f t="shared" si="215"/>
        <v>206.48416666666665</v>
      </c>
      <c r="U4105" s="50">
        <f t="shared" si="215"/>
        <v>0</v>
      </c>
      <c r="V4105" s="50">
        <f t="shared" si="215"/>
        <v>25.810000000000002</v>
      </c>
      <c r="W4105" s="50">
        <f t="shared" si="214"/>
        <v>0</v>
      </c>
      <c r="X4105" s="50">
        <f t="shared" si="214"/>
        <v>0</v>
      </c>
      <c r="Y4105" s="50">
        <f t="shared" si="214"/>
        <v>0</v>
      </c>
      <c r="Z4105" s="50">
        <f t="shared" si="214"/>
        <v>437.95</v>
      </c>
      <c r="AA4105" s="50">
        <f t="shared" si="214"/>
        <v>0</v>
      </c>
      <c r="AB4105" s="50">
        <f t="shared" si="216"/>
        <v>670.24416666666662</v>
      </c>
      <c r="AC4105" s="48" t="str">
        <f>VLOOKUP(ПРОДАЖИ!C:C,'ИЗ ОСНОВЫ НОМЕНКЛАТУР'!D:E,2,0)</f>
        <v>Реставрационные материалы</v>
      </c>
      <c r="AD4105" s="48" t="str">
        <f>VLOOKUP(C:C,'ИЗ ОСНОВЫ НОМЕНКЛАТУР'!D:F,3,0)</f>
        <v>Карандаш мебельный</v>
      </c>
      <c r="AE4105" s="48" t="str">
        <f>VLOOKUP(C:C,'ИЗ ОСНОВЫ НОМЕНКЛАТУР'!D:H,5,0)</f>
        <v>C</v>
      </c>
    </row>
    <row r="4106" spans="1:31" ht="9.6" customHeight="1" x14ac:dyDescent="0.2">
      <c r="A4106" s="45" t="s">
        <v>3895</v>
      </c>
      <c r="B4106" s="11"/>
      <c r="C4106" s="11" t="s">
        <v>4099</v>
      </c>
      <c r="D4106" s="44">
        <v>78</v>
      </c>
      <c r="E4106" s="44">
        <v>0</v>
      </c>
      <c r="F4106" s="48">
        <v>14</v>
      </c>
      <c r="G4106" s="48">
        <v>0</v>
      </c>
      <c r="H4106" s="44">
        <v>0</v>
      </c>
      <c r="I4106" s="44">
        <v>0</v>
      </c>
      <c r="J4106" s="44">
        <v>1</v>
      </c>
      <c r="K4106" s="48">
        <v>0</v>
      </c>
      <c r="L4106" s="49">
        <v>9325.85</v>
      </c>
      <c r="M4106" s="49">
        <v>0</v>
      </c>
      <c r="N4106" s="10">
        <v>2243.71</v>
      </c>
      <c r="O4106" s="10">
        <v>0</v>
      </c>
      <c r="P4106" s="10">
        <v>0</v>
      </c>
      <c r="Q4106" s="10">
        <v>0</v>
      </c>
      <c r="R4106" s="10">
        <v>106.45</v>
      </c>
      <c r="S4106" s="10">
        <v>0</v>
      </c>
      <c r="T4106" s="50">
        <f t="shared" si="215"/>
        <v>777.1541666666667</v>
      </c>
      <c r="U4106" s="50">
        <f t="shared" si="215"/>
        <v>0</v>
      </c>
      <c r="V4106" s="50">
        <f t="shared" si="215"/>
        <v>186.97583333333333</v>
      </c>
      <c r="W4106" s="50">
        <f t="shared" si="214"/>
        <v>0</v>
      </c>
      <c r="X4106" s="50">
        <f t="shared" si="214"/>
        <v>0</v>
      </c>
      <c r="Y4106" s="50">
        <f t="shared" si="214"/>
        <v>0</v>
      </c>
      <c r="Z4106" s="50">
        <f t="shared" si="214"/>
        <v>8.8708333333333336</v>
      </c>
      <c r="AA4106" s="50">
        <f t="shared" si="214"/>
        <v>0</v>
      </c>
      <c r="AB4106" s="50">
        <f t="shared" si="216"/>
        <v>973.00083333333328</v>
      </c>
      <c r="AC4106" s="48" t="str">
        <f>VLOOKUP(ПРОДАЖИ!C:C,'ИЗ ОСНОВЫ НОМЕНКЛАТУР'!D:E,2,0)</f>
        <v>Реставрационные материалы</v>
      </c>
      <c r="AD4106" s="48" t="str">
        <f>VLOOKUP(C:C,'ИЗ ОСНОВЫ НОМЕНКЛАТУР'!D:F,3,0)</f>
        <v>Карандаш мебельный</v>
      </c>
      <c r="AE4106" s="48" t="str">
        <f>VLOOKUP(C:C,'ИЗ ОСНОВЫ НОМЕНКЛАТУР'!D:H,5,0)</f>
        <v>C</v>
      </c>
    </row>
    <row r="4107" spans="1:31" ht="9.6" customHeight="1" x14ac:dyDescent="0.2">
      <c r="A4107" s="45" t="s">
        <v>3895</v>
      </c>
      <c r="B4107" s="11"/>
      <c r="C4107" s="11" t="s">
        <v>4100</v>
      </c>
      <c r="D4107" s="44">
        <v>0</v>
      </c>
      <c r="E4107" s="44">
        <v>0</v>
      </c>
      <c r="F4107" s="48">
        <v>0</v>
      </c>
      <c r="G4107" s="48">
        <v>0</v>
      </c>
      <c r="H4107" s="44">
        <v>0</v>
      </c>
      <c r="I4107" s="44">
        <v>0</v>
      </c>
      <c r="J4107" s="44">
        <v>59</v>
      </c>
      <c r="K4107" s="48">
        <v>0</v>
      </c>
      <c r="L4107" s="49">
        <v>0</v>
      </c>
      <c r="M4107" s="49">
        <v>0</v>
      </c>
      <c r="N4107" s="10">
        <v>0</v>
      </c>
      <c r="O4107" s="10">
        <v>0</v>
      </c>
      <c r="P4107" s="10">
        <v>0</v>
      </c>
      <c r="Q4107" s="10">
        <v>0</v>
      </c>
      <c r="R4107" s="10">
        <v>8797.7900000000009</v>
      </c>
      <c r="S4107" s="10">
        <v>0</v>
      </c>
      <c r="T4107" s="50">
        <f t="shared" si="215"/>
        <v>0</v>
      </c>
      <c r="U4107" s="50">
        <f t="shared" si="215"/>
        <v>0</v>
      </c>
      <c r="V4107" s="50">
        <f t="shared" si="215"/>
        <v>0</v>
      </c>
      <c r="W4107" s="50">
        <f t="shared" si="214"/>
        <v>0</v>
      </c>
      <c r="X4107" s="50">
        <f t="shared" si="214"/>
        <v>0</v>
      </c>
      <c r="Y4107" s="50">
        <f t="shared" si="214"/>
        <v>0</v>
      </c>
      <c r="Z4107" s="50">
        <f t="shared" si="214"/>
        <v>733.1491666666667</v>
      </c>
      <c r="AA4107" s="50">
        <f t="shared" si="214"/>
        <v>0</v>
      </c>
      <c r="AB4107" s="50">
        <f t="shared" si="216"/>
        <v>733.1491666666667</v>
      </c>
      <c r="AC4107" s="48" t="str">
        <f>VLOOKUP(ПРОДАЖИ!C:C,'ИЗ ОСНОВЫ НОМЕНКЛАТУР'!D:E,2,0)</f>
        <v>Реставрационные материалы</v>
      </c>
      <c r="AD4107" s="48" t="str">
        <f>VLOOKUP(C:C,'ИЗ ОСНОВЫ НОМЕНКЛАТУР'!D:F,3,0)</f>
        <v>Карандаш мебельный</v>
      </c>
      <c r="AE4107" s="48" t="str">
        <f>VLOOKUP(C:C,'ИЗ ОСНОВЫ НОМЕНКЛАТУР'!D:H,5,0)</f>
        <v>C</v>
      </c>
    </row>
    <row r="4108" spans="1:31" ht="9.6" customHeight="1" x14ac:dyDescent="0.2">
      <c r="A4108" s="45" t="s">
        <v>3895</v>
      </c>
      <c r="B4108" s="11"/>
      <c r="C4108" s="11" t="s">
        <v>4101</v>
      </c>
      <c r="D4108" s="44">
        <v>44</v>
      </c>
      <c r="E4108" s="44">
        <v>0</v>
      </c>
      <c r="F4108" s="48">
        <v>6</v>
      </c>
      <c r="G4108" s="48">
        <v>0</v>
      </c>
      <c r="H4108" s="44">
        <v>0</v>
      </c>
      <c r="I4108" s="44">
        <v>0</v>
      </c>
      <c r="J4108" s="44">
        <v>0</v>
      </c>
      <c r="K4108" s="48">
        <v>0</v>
      </c>
      <c r="L4108" s="49">
        <v>9769.18</v>
      </c>
      <c r="M4108" s="49">
        <v>0</v>
      </c>
      <c r="N4108" s="10">
        <v>1392.86</v>
      </c>
      <c r="O4108" s="10">
        <v>0</v>
      </c>
      <c r="P4108" s="10">
        <v>0</v>
      </c>
      <c r="Q4108" s="10">
        <v>0</v>
      </c>
      <c r="R4108" s="10">
        <v>0</v>
      </c>
      <c r="S4108" s="10">
        <v>0</v>
      </c>
      <c r="T4108" s="50">
        <f t="shared" si="215"/>
        <v>814.09833333333336</v>
      </c>
      <c r="U4108" s="50">
        <f t="shared" si="215"/>
        <v>0</v>
      </c>
      <c r="V4108" s="50">
        <f t="shared" si="215"/>
        <v>116.07166666666666</v>
      </c>
      <c r="W4108" s="50">
        <f t="shared" si="214"/>
        <v>0</v>
      </c>
      <c r="X4108" s="50">
        <f t="shared" si="214"/>
        <v>0</v>
      </c>
      <c r="Y4108" s="50">
        <f t="shared" si="214"/>
        <v>0</v>
      </c>
      <c r="Z4108" s="50">
        <f t="shared" si="214"/>
        <v>0</v>
      </c>
      <c r="AA4108" s="50">
        <f t="shared" si="214"/>
        <v>0</v>
      </c>
      <c r="AB4108" s="50">
        <f t="shared" si="216"/>
        <v>930.17000000000007</v>
      </c>
      <c r="AC4108" s="48" t="str">
        <f>VLOOKUP(ПРОДАЖИ!C:C,'ИЗ ОСНОВЫ НОМЕНКЛАТУР'!D:E,2,0)</f>
        <v>Реставрационные материалы</v>
      </c>
      <c r="AD4108" s="48" t="str">
        <f>VLOOKUP(C:C,'ИЗ ОСНОВЫ НОМЕНКЛАТУР'!D:F,3,0)</f>
        <v>Карандаш мебельный</v>
      </c>
      <c r="AE4108" s="48" t="str">
        <f>VLOOKUP(C:C,'ИЗ ОСНОВЫ НОМЕНКЛАТУР'!D:H,5,0)</f>
        <v>C</v>
      </c>
    </row>
    <row r="4109" spans="1:31" ht="9.6" customHeight="1" x14ac:dyDescent="0.2">
      <c r="A4109" s="45" t="s">
        <v>3895</v>
      </c>
      <c r="B4109" s="11"/>
      <c r="C4109" s="11" t="s">
        <v>4102</v>
      </c>
      <c r="D4109" s="44">
        <v>43</v>
      </c>
      <c r="E4109" s="44">
        <v>0</v>
      </c>
      <c r="F4109" s="48">
        <v>6</v>
      </c>
      <c r="G4109" s="48">
        <v>0</v>
      </c>
      <c r="H4109" s="44">
        <v>0</v>
      </c>
      <c r="I4109" s="44">
        <v>0</v>
      </c>
      <c r="J4109" s="44">
        <v>6</v>
      </c>
      <c r="K4109" s="48">
        <v>0</v>
      </c>
      <c r="L4109" s="49">
        <v>10207.18</v>
      </c>
      <c r="M4109" s="49">
        <v>0</v>
      </c>
      <c r="N4109" s="10">
        <v>1364.67</v>
      </c>
      <c r="O4109" s="10">
        <v>0</v>
      </c>
      <c r="P4109" s="10">
        <v>0</v>
      </c>
      <c r="Q4109" s="10">
        <v>0</v>
      </c>
      <c r="R4109" s="10">
        <v>882</v>
      </c>
      <c r="S4109" s="10">
        <v>0</v>
      </c>
      <c r="T4109" s="50">
        <f t="shared" si="215"/>
        <v>850.59833333333336</v>
      </c>
      <c r="U4109" s="50">
        <f t="shared" si="215"/>
        <v>0</v>
      </c>
      <c r="V4109" s="50">
        <f t="shared" si="215"/>
        <v>113.72250000000001</v>
      </c>
      <c r="W4109" s="50">
        <f t="shared" si="214"/>
        <v>0</v>
      </c>
      <c r="X4109" s="50">
        <f t="shared" si="214"/>
        <v>0</v>
      </c>
      <c r="Y4109" s="50">
        <f t="shared" si="214"/>
        <v>0</v>
      </c>
      <c r="Z4109" s="50">
        <f t="shared" si="214"/>
        <v>73.5</v>
      </c>
      <c r="AA4109" s="50">
        <f t="shared" si="214"/>
        <v>0</v>
      </c>
      <c r="AB4109" s="50">
        <f t="shared" si="216"/>
        <v>1037.8208333333332</v>
      </c>
      <c r="AC4109" s="48" t="str">
        <f>VLOOKUP(ПРОДАЖИ!C:C,'ИЗ ОСНОВЫ НОМЕНКЛАТУР'!D:E,2,0)</f>
        <v>Реставрационные материалы</v>
      </c>
      <c r="AD4109" s="48" t="str">
        <f>VLOOKUP(C:C,'ИЗ ОСНОВЫ НОМЕНКЛАТУР'!D:F,3,0)</f>
        <v>Карандаш мебельный</v>
      </c>
      <c r="AE4109" s="48" t="str">
        <f>VLOOKUP(C:C,'ИЗ ОСНОВЫ НОМЕНКЛАТУР'!D:H,5,0)</f>
        <v>C</v>
      </c>
    </row>
    <row r="4110" spans="1:31" ht="9.6" customHeight="1" x14ac:dyDescent="0.2">
      <c r="A4110" s="45" t="s">
        <v>4103</v>
      </c>
      <c r="B4110" s="45"/>
      <c r="C4110" s="45"/>
      <c r="D4110" s="44">
        <v>0</v>
      </c>
      <c r="E4110" s="44">
        <v>0</v>
      </c>
      <c r="F4110" s="48">
        <v>0</v>
      </c>
      <c r="G4110" s="48">
        <v>0</v>
      </c>
      <c r="H4110" s="44">
        <v>0</v>
      </c>
      <c r="I4110" s="44">
        <v>0</v>
      </c>
      <c r="J4110" s="44">
        <v>0</v>
      </c>
      <c r="K4110" s="48">
        <v>0</v>
      </c>
      <c r="L4110" s="49">
        <v>0</v>
      </c>
      <c r="M4110" s="49">
        <v>0</v>
      </c>
      <c r="N4110" s="10">
        <v>0</v>
      </c>
      <c r="O4110" s="10">
        <v>0</v>
      </c>
      <c r="P4110" s="10">
        <v>0</v>
      </c>
      <c r="Q4110" s="10">
        <v>0</v>
      </c>
      <c r="R4110" s="10">
        <v>0</v>
      </c>
      <c r="S4110" s="10">
        <v>0</v>
      </c>
      <c r="T4110" s="50">
        <f t="shared" si="215"/>
        <v>0</v>
      </c>
      <c r="U4110" s="50">
        <f t="shared" si="215"/>
        <v>0</v>
      </c>
      <c r="V4110" s="50">
        <f t="shared" si="215"/>
        <v>0</v>
      </c>
      <c r="W4110" s="50">
        <f t="shared" si="214"/>
        <v>0</v>
      </c>
      <c r="X4110" s="50">
        <f t="shared" si="214"/>
        <v>0</v>
      </c>
      <c r="Y4110" s="50">
        <f t="shared" si="214"/>
        <v>0</v>
      </c>
      <c r="Z4110" s="50">
        <f t="shared" si="214"/>
        <v>0</v>
      </c>
      <c r="AA4110" s="50">
        <f t="shared" si="214"/>
        <v>0</v>
      </c>
      <c r="AB4110" s="50">
        <f t="shared" si="216"/>
        <v>0</v>
      </c>
      <c r="AC4110" s="48" t="e">
        <f>VLOOKUP(ПРОДАЖИ!C:C,'ИЗ ОСНОВЫ НОМЕНКЛАТУР'!D:E,2,0)</f>
        <v>#N/A</v>
      </c>
      <c r="AD4110" s="48" t="e">
        <f>VLOOKUP(C:C,'ИЗ ОСНОВЫ НОМЕНКЛАТУР'!D:F,3,0)</f>
        <v>#N/A</v>
      </c>
      <c r="AE4110" s="48" t="e">
        <f>VLOOKUP(C:C,'ИЗ ОСНОВЫ НОМЕНКЛАТУР'!D:H,5,0)</f>
        <v>#N/A</v>
      </c>
    </row>
    <row r="4111" spans="1:31" ht="9.6" customHeight="1" x14ac:dyDescent="0.2">
      <c r="A4111" s="45" t="s">
        <v>4103</v>
      </c>
      <c r="B4111" s="46" t="s">
        <v>4104</v>
      </c>
      <c r="C4111" s="46"/>
      <c r="D4111" s="44">
        <v>0</v>
      </c>
      <c r="E4111" s="44">
        <v>0</v>
      </c>
      <c r="F4111" s="48">
        <v>0</v>
      </c>
      <c r="G4111" s="48">
        <v>0</v>
      </c>
      <c r="H4111" s="44">
        <v>0</v>
      </c>
      <c r="I4111" s="44">
        <v>0</v>
      </c>
      <c r="J4111" s="44">
        <v>0</v>
      </c>
      <c r="K4111" s="48">
        <v>0</v>
      </c>
      <c r="L4111" s="49">
        <v>0</v>
      </c>
      <c r="M4111" s="49">
        <v>0</v>
      </c>
      <c r="N4111" s="10">
        <v>0</v>
      </c>
      <c r="O4111" s="10">
        <v>0</v>
      </c>
      <c r="P4111" s="10">
        <v>0</v>
      </c>
      <c r="Q4111" s="10">
        <v>0</v>
      </c>
      <c r="R4111" s="10">
        <v>0</v>
      </c>
      <c r="S4111" s="10">
        <v>0</v>
      </c>
      <c r="T4111" s="50">
        <f t="shared" si="215"/>
        <v>0</v>
      </c>
      <c r="U4111" s="50">
        <f t="shared" si="215"/>
        <v>0</v>
      </c>
      <c r="V4111" s="50">
        <f t="shared" si="215"/>
        <v>0</v>
      </c>
      <c r="W4111" s="50">
        <f t="shared" si="214"/>
        <v>0</v>
      </c>
      <c r="X4111" s="50">
        <f t="shared" si="214"/>
        <v>0</v>
      </c>
      <c r="Y4111" s="50">
        <f t="shared" si="214"/>
        <v>0</v>
      </c>
      <c r="Z4111" s="50">
        <f t="shared" si="214"/>
        <v>0</v>
      </c>
      <c r="AA4111" s="50">
        <f t="shared" si="214"/>
        <v>0</v>
      </c>
      <c r="AB4111" s="50">
        <f t="shared" si="216"/>
        <v>0</v>
      </c>
      <c r="AC4111" s="48" t="e">
        <f>VLOOKUP(ПРОДАЖИ!C:C,'ИЗ ОСНОВЫ НОМЕНКЛАТУР'!D:E,2,0)</f>
        <v>#N/A</v>
      </c>
      <c r="AD4111" s="48" t="e">
        <f>VLOOKUP(C:C,'ИЗ ОСНОВЫ НОМЕНКЛАТУР'!D:F,3,0)</f>
        <v>#N/A</v>
      </c>
      <c r="AE4111" s="48" t="e">
        <f>VLOOKUP(C:C,'ИЗ ОСНОВЫ НОМЕНКЛАТУР'!D:H,5,0)</f>
        <v>#N/A</v>
      </c>
    </row>
    <row r="4112" spans="1:31" ht="9.6" customHeight="1" x14ac:dyDescent="0.2">
      <c r="A4112" s="45" t="s">
        <v>4103</v>
      </c>
      <c r="B4112" s="11"/>
      <c r="C4112" s="11" t="s">
        <v>4105</v>
      </c>
      <c r="D4112" s="44">
        <v>75</v>
      </c>
      <c r="E4112" s="44">
        <v>0</v>
      </c>
      <c r="F4112" s="48">
        <v>0</v>
      </c>
      <c r="G4112" s="48">
        <v>0</v>
      </c>
      <c r="H4112" s="44">
        <v>0</v>
      </c>
      <c r="I4112" s="44">
        <v>0</v>
      </c>
      <c r="J4112" s="44">
        <v>0</v>
      </c>
      <c r="K4112" s="48">
        <v>0</v>
      </c>
      <c r="L4112" s="49">
        <v>165000</v>
      </c>
      <c r="M4112" s="49">
        <v>0</v>
      </c>
      <c r="N4112" s="10">
        <v>0</v>
      </c>
      <c r="O4112" s="10">
        <v>0</v>
      </c>
      <c r="P4112" s="10">
        <v>0</v>
      </c>
      <c r="Q4112" s="10">
        <v>0</v>
      </c>
      <c r="R4112" s="10">
        <v>0</v>
      </c>
      <c r="S4112" s="10">
        <v>0</v>
      </c>
      <c r="T4112" s="50">
        <f t="shared" si="215"/>
        <v>13750</v>
      </c>
      <c r="U4112" s="50">
        <f t="shared" si="215"/>
        <v>0</v>
      </c>
      <c r="V4112" s="50">
        <f t="shared" si="215"/>
        <v>0</v>
      </c>
      <c r="W4112" s="50">
        <f t="shared" si="214"/>
        <v>0</v>
      </c>
      <c r="X4112" s="50">
        <f t="shared" si="214"/>
        <v>0</v>
      </c>
      <c r="Y4112" s="50">
        <f t="shared" si="214"/>
        <v>0</v>
      </c>
      <c r="Z4112" s="50">
        <f t="shared" si="214"/>
        <v>0</v>
      </c>
      <c r="AA4112" s="50">
        <f t="shared" si="214"/>
        <v>0</v>
      </c>
      <c r="AB4112" s="50">
        <f t="shared" si="216"/>
        <v>13750</v>
      </c>
      <c r="AC4112" s="48" t="str">
        <f>VLOOKUP(ПРОДАЖИ!C:C,'ИЗ ОСНОВЫ НОМЕНКЛАТУР'!D:E,2,0)</f>
        <v>Освещение</v>
      </c>
      <c r="AD4112" s="48" t="str">
        <f>VLOOKUP(C:C,'ИЗ ОСНОВЫ НОМЕНКЛАТУР'!D:F,3,0)</f>
        <v>Удлинители и колодки</v>
      </c>
      <c r="AE4112" s="48" t="str">
        <f>VLOOKUP(C:C,'ИЗ ОСНОВЫ НОМЕНКЛАТУР'!D:H,5,0)</f>
        <v>A</v>
      </c>
    </row>
    <row r="4113" spans="1:31" ht="9.6" customHeight="1" x14ac:dyDescent="0.2">
      <c r="A4113" s="45" t="s">
        <v>4103</v>
      </c>
      <c r="B4113" s="11"/>
      <c r="C4113" s="11" t="s">
        <v>4106</v>
      </c>
      <c r="D4113" s="44">
        <v>52</v>
      </c>
      <c r="E4113" s="44">
        <v>0</v>
      </c>
      <c r="F4113" s="48">
        <v>0</v>
      </c>
      <c r="G4113" s="48">
        <v>0</v>
      </c>
      <c r="H4113" s="44">
        <v>0</v>
      </c>
      <c r="I4113" s="44">
        <v>0</v>
      </c>
      <c r="J4113" s="44">
        <v>0</v>
      </c>
      <c r="K4113" s="48">
        <v>0</v>
      </c>
      <c r="L4113" s="49">
        <v>119600</v>
      </c>
      <c r="M4113" s="49">
        <v>0</v>
      </c>
      <c r="N4113" s="10">
        <v>0</v>
      </c>
      <c r="O4113" s="10">
        <v>0</v>
      </c>
      <c r="P4113" s="10">
        <v>0</v>
      </c>
      <c r="Q4113" s="10">
        <v>0</v>
      </c>
      <c r="R4113" s="10">
        <v>0</v>
      </c>
      <c r="S4113" s="10">
        <v>0</v>
      </c>
      <c r="T4113" s="50">
        <f t="shared" si="215"/>
        <v>9966.6666666666661</v>
      </c>
      <c r="U4113" s="50">
        <f t="shared" si="215"/>
        <v>0</v>
      </c>
      <c r="V4113" s="50">
        <f t="shared" si="215"/>
        <v>0</v>
      </c>
      <c r="W4113" s="50">
        <f t="shared" si="214"/>
        <v>0</v>
      </c>
      <c r="X4113" s="50">
        <f t="shared" si="214"/>
        <v>0</v>
      </c>
      <c r="Y4113" s="50">
        <f t="shared" si="214"/>
        <v>0</v>
      </c>
      <c r="Z4113" s="50">
        <f t="shared" si="214"/>
        <v>0</v>
      </c>
      <c r="AA4113" s="50">
        <f t="shared" si="214"/>
        <v>0</v>
      </c>
      <c r="AB4113" s="50">
        <f t="shared" si="216"/>
        <v>9966.6666666666661</v>
      </c>
      <c r="AC4113" s="48" t="str">
        <f>VLOOKUP(ПРОДАЖИ!C:C,'ИЗ ОСНОВЫ НОМЕНКЛАТУР'!D:E,2,0)</f>
        <v>Освещение</v>
      </c>
      <c r="AD4113" s="48" t="str">
        <f>VLOOKUP(C:C,'ИЗ ОСНОВЫ НОМЕНКЛАТУР'!D:F,3,0)</f>
        <v>Удлинители и колодки</v>
      </c>
      <c r="AE4113" s="48" t="str">
        <f>VLOOKUP(C:C,'ИЗ ОСНОВЫ НОМЕНКЛАТУР'!D:H,5,0)</f>
        <v>A</v>
      </c>
    </row>
    <row r="4114" spans="1:31" ht="9.6" customHeight="1" x14ac:dyDescent="0.2">
      <c r="A4114" s="45" t="s">
        <v>4103</v>
      </c>
      <c r="B4114" s="11"/>
      <c r="C4114" s="11" t="s">
        <v>4107</v>
      </c>
      <c r="D4114" s="44">
        <v>0</v>
      </c>
      <c r="E4114" s="44">
        <v>0</v>
      </c>
      <c r="F4114" s="48">
        <v>1</v>
      </c>
      <c r="G4114" s="48">
        <v>0</v>
      </c>
      <c r="H4114" s="44">
        <v>2</v>
      </c>
      <c r="I4114" s="44">
        <v>0</v>
      </c>
      <c r="J4114" s="44">
        <v>0</v>
      </c>
      <c r="K4114" s="48">
        <v>0</v>
      </c>
      <c r="L4114" s="49">
        <v>0</v>
      </c>
      <c r="M4114" s="49">
        <v>0</v>
      </c>
      <c r="N4114" s="10">
        <v>13000</v>
      </c>
      <c r="O4114" s="10">
        <v>0</v>
      </c>
      <c r="P4114" s="10">
        <v>31000</v>
      </c>
      <c r="Q4114" s="10">
        <v>0</v>
      </c>
      <c r="R4114" s="10">
        <v>0</v>
      </c>
      <c r="S4114" s="10">
        <v>0</v>
      </c>
      <c r="T4114" s="50">
        <f t="shared" si="215"/>
        <v>0</v>
      </c>
      <c r="U4114" s="50">
        <f t="shared" si="215"/>
        <v>0</v>
      </c>
      <c r="V4114" s="50">
        <f t="shared" si="215"/>
        <v>1083.3333333333333</v>
      </c>
      <c r="W4114" s="50">
        <f t="shared" si="214"/>
        <v>0</v>
      </c>
      <c r="X4114" s="50">
        <f t="shared" si="214"/>
        <v>2583.3333333333335</v>
      </c>
      <c r="Y4114" s="50">
        <f t="shared" si="214"/>
        <v>0</v>
      </c>
      <c r="Z4114" s="50">
        <f t="shared" si="214"/>
        <v>0</v>
      </c>
      <c r="AA4114" s="50">
        <f t="shared" si="214"/>
        <v>0</v>
      </c>
      <c r="AB4114" s="50">
        <f t="shared" si="216"/>
        <v>3666.666666666667</v>
      </c>
      <c r="AC4114" s="48" t="str">
        <f>VLOOKUP(ПРОДАЖИ!C:C,'ИЗ ОСНОВЫ НОМЕНКЛАТУР'!D:E,2,0)</f>
        <v>Освещение</v>
      </c>
      <c r="AD4114" s="48" t="str">
        <f>VLOOKUP(C:C,'ИЗ ОСНОВЫ НОМЕНКЛАТУР'!D:F,3,0)</f>
        <v>Удлинители и колодки</v>
      </c>
      <c r="AE4114" s="48" t="str">
        <f>VLOOKUP(C:C,'ИЗ ОСНОВЫ НОМЕНКЛАТУР'!D:H,5,0)</f>
        <v>B</v>
      </c>
    </row>
    <row r="4115" spans="1:31" ht="9.6" customHeight="1" x14ac:dyDescent="0.2">
      <c r="A4115" s="45" t="s">
        <v>4103</v>
      </c>
      <c r="B4115" s="11"/>
      <c r="C4115" s="11" t="s">
        <v>4108</v>
      </c>
      <c r="D4115" s="44">
        <v>4</v>
      </c>
      <c r="E4115" s="44">
        <v>0</v>
      </c>
      <c r="F4115" s="48">
        <v>0</v>
      </c>
      <c r="G4115" s="48">
        <v>0</v>
      </c>
      <c r="H4115" s="44">
        <v>1</v>
      </c>
      <c r="I4115" s="44">
        <v>0</v>
      </c>
      <c r="J4115" s="44">
        <v>0</v>
      </c>
      <c r="K4115" s="48">
        <v>0</v>
      </c>
      <c r="L4115" s="49">
        <v>60000</v>
      </c>
      <c r="M4115" s="49">
        <v>0</v>
      </c>
      <c r="N4115" s="10">
        <v>0</v>
      </c>
      <c r="O4115" s="10">
        <v>0</v>
      </c>
      <c r="P4115" s="10">
        <v>15451.55</v>
      </c>
      <c r="Q4115" s="10">
        <v>0</v>
      </c>
      <c r="R4115" s="10">
        <v>0</v>
      </c>
      <c r="S4115" s="10">
        <v>0</v>
      </c>
      <c r="T4115" s="50">
        <f t="shared" si="215"/>
        <v>5000</v>
      </c>
      <c r="U4115" s="50">
        <f t="shared" si="215"/>
        <v>0</v>
      </c>
      <c r="V4115" s="50">
        <f t="shared" si="215"/>
        <v>0</v>
      </c>
      <c r="W4115" s="50">
        <f t="shared" si="214"/>
        <v>0</v>
      </c>
      <c r="X4115" s="50">
        <f t="shared" si="214"/>
        <v>1287.6291666666666</v>
      </c>
      <c r="Y4115" s="50">
        <f t="shared" si="214"/>
        <v>0</v>
      </c>
      <c r="Z4115" s="50">
        <f t="shared" si="214"/>
        <v>0</v>
      </c>
      <c r="AA4115" s="50">
        <f t="shared" si="214"/>
        <v>0</v>
      </c>
      <c r="AB4115" s="50">
        <f t="shared" si="216"/>
        <v>6287.6291666666666</v>
      </c>
      <c r="AC4115" s="48" t="str">
        <f>VLOOKUP(ПРОДАЖИ!C:C,'ИЗ ОСНОВЫ НОМЕНКЛАТУР'!D:E,2,0)</f>
        <v>Освещение</v>
      </c>
      <c r="AD4115" s="48" t="str">
        <f>VLOOKUP(C:C,'ИЗ ОСНОВЫ НОМЕНКЛАТУР'!D:F,3,0)</f>
        <v>Удлинители и колодки</v>
      </c>
      <c r="AE4115" s="48" t="str">
        <f>VLOOKUP(C:C,'ИЗ ОСНОВЫ НОМЕНКЛАТУР'!D:H,5,0)</f>
        <v>B</v>
      </c>
    </row>
    <row r="4116" spans="1:31" ht="9.6" customHeight="1" x14ac:dyDescent="0.2">
      <c r="A4116" s="45" t="s">
        <v>4103</v>
      </c>
      <c r="B4116" s="11"/>
      <c r="C4116" s="11" t="s">
        <v>4109</v>
      </c>
      <c r="D4116" s="44">
        <v>3</v>
      </c>
      <c r="E4116" s="44">
        <v>0</v>
      </c>
      <c r="F4116" s="48">
        <v>2</v>
      </c>
      <c r="G4116" s="48">
        <v>0</v>
      </c>
      <c r="H4116" s="44">
        <v>0</v>
      </c>
      <c r="I4116" s="44">
        <v>0</v>
      </c>
      <c r="J4116" s="44">
        <v>0</v>
      </c>
      <c r="K4116" s="48">
        <v>0</v>
      </c>
      <c r="L4116" s="49">
        <v>42747</v>
      </c>
      <c r="M4116" s="49">
        <v>0</v>
      </c>
      <c r="N4116" s="10">
        <v>28498</v>
      </c>
      <c r="O4116" s="10">
        <v>0</v>
      </c>
      <c r="P4116" s="10">
        <v>0</v>
      </c>
      <c r="Q4116" s="10">
        <v>0</v>
      </c>
      <c r="R4116" s="10">
        <v>0</v>
      </c>
      <c r="S4116" s="10">
        <v>0</v>
      </c>
      <c r="T4116" s="50">
        <f t="shared" si="215"/>
        <v>3562.25</v>
      </c>
      <c r="U4116" s="50">
        <f t="shared" si="215"/>
        <v>0</v>
      </c>
      <c r="V4116" s="50">
        <f t="shared" si="215"/>
        <v>2374.8333333333335</v>
      </c>
      <c r="W4116" s="50">
        <f t="shared" si="214"/>
        <v>0</v>
      </c>
      <c r="X4116" s="50">
        <f t="shared" si="214"/>
        <v>0</v>
      </c>
      <c r="Y4116" s="50">
        <f t="shared" si="214"/>
        <v>0</v>
      </c>
      <c r="Z4116" s="50">
        <f t="shared" si="214"/>
        <v>0</v>
      </c>
      <c r="AA4116" s="50">
        <f t="shared" si="214"/>
        <v>0</v>
      </c>
      <c r="AB4116" s="50">
        <f t="shared" si="216"/>
        <v>5937.0833333333339</v>
      </c>
      <c r="AC4116" s="48" t="str">
        <f>VLOOKUP(ПРОДАЖИ!C:C,'ИЗ ОСНОВЫ НОМЕНКЛАТУР'!D:E,2,0)</f>
        <v>Освещение</v>
      </c>
      <c r="AD4116" s="48" t="str">
        <f>VLOOKUP(C:C,'ИЗ ОСНОВЫ НОМЕНКЛАТУР'!D:F,3,0)</f>
        <v>Удлинители и колодки</v>
      </c>
      <c r="AE4116" s="48" t="str">
        <f>VLOOKUP(C:C,'ИЗ ОСНОВЫ НОМЕНКЛАТУР'!D:H,5,0)</f>
        <v>B</v>
      </c>
    </row>
    <row r="4117" spans="1:31" ht="9.6" customHeight="1" x14ac:dyDescent="0.2">
      <c r="A4117" s="45" t="s">
        <v>4103</v>
      </c>
      <c r="B4117" s="11"/>
      <c r="C4117" s="11" t="s">
        <v>4110</v>
      </c>
      <c r="D4117" s="44">
        <v>4</v>
      </c>
      <c r="E4117" s="44">
        <v>0</v>
      </c>
      <c r="F4117" s="48">
        <v>0</v>
      </c>
      <c r="G4117" s="48">
        <v>0</v>
      </c>
      <c r="H4117" s="44">
        <v>0</v>
      </c>
      <c r="I4117" s="44">
        <v>0</v>
      </c>
      <c r="J4117" s="44">
        <v>0</v>
      </c>
      <c r="K4117" s="48">
        <v>0</v>
      </c>
      <c r="L4117" s="49">
        <v>56996</v>
      </c>
      <c r="M4117" s="49">
        <v>0</v>
      </c>
      <c r="N4117" s="10">
        <v>0</v>
      </c>
      <c r="O4117" s="10">
        <v>0</v>
      </c>
      <c r="P4117" s="10">
        <v>0</v>
      </c>
      <c r="Q4117" s="10">
        <v>0</v>
      </c>
      <c r="R4117" s="10">
        <v>0</v>
      </c>
      <c r="S4117" s="10">
        <v>0</v>
      </c>
      <c r="T4117" s="50">
        <f t="shared" si="215"/>
        <v>4749.666666666667</v>
      </c>
      <c r="U4117" s="50">
        <f t="shared" si="215"/>
        <v>0</v>
      </c>
      <c r="V4117" s="50">
        <f t="shared" si="215"/>
        <v>0</v>
      </c>
      <c r="W4117" s="50">
        <f t="shared" si="214"/>
        <v>0</v>
      </c>
      <c r="X4117" s="50">
        <f t="shared" si="214"/>
        <v>0</v>
      </c>
      <c r="Y4117" s="50">
        <f t="shared" si="214"/>
        <v>0</v>
      </c>
      <c r="Z4117" s="50">
        <f t="shared" si="214"/>
        <v>0</v>
      </c>
      <c r="AA4117" s="50">
        <f t="shared" si="214"/>
        <v>0</v>
      </c>
      <c r="AB4117" s="50">
        <f t="shared" si="216"/>
        <v>4749.666666666667</v>
      </c>
      <c r="AC4117" s="48" t="str">
        <f>VLOOKUP(ПРОДАЖИ!C:C,'ИЗ ОСНОВЫ НОМЕНКЛАТУР'!D:E,2,0)</f>
        <v>Освещение</v>
      </c>
      <c r="AD4117" s="48" t="str">
        <f>VLOOKUP(C:C,'ИЗ ОСНОВЫ НОМЕНКЛАТУР'!D:F,3,0)</f>
        <v>Удлинители и колодки</v>
      </c>
      <c r="AE4117" s="48" t="str">
        <f>VLOOKUP(C:C,'ИЗ ОСНОВЫ НОМЕНКЛАТУР'!D:H,5,0)</f>
        <v>B</v>
      </c>
    </row>
    <row r="4118" spans="1:31" ht="9.6" customHeight="1" x14ac:dyDescent="0.2">
      <c r="A4118" s="45" t="s">
        <v>4103</v>
      </c>
      <c r="B4118" s="11"/>
      <c r="C4118" s="11" t="s">
        <v>4111</v>
      </c>
      <c r="D4118" s="44">
        <v>1</v>
      </c>
      <c r="E4118" s="44">
        <v>0</v>
      </c>
      <c r="F4118" s="48">
        <v>0</v>
      </c>
      <c r="G4118" s="48">
        <v>0</v>
      </c>
      <c r="H4118" s="44">
        <v>2</v>
      </c>
      <c r="I4118" s="44">
        <v>0</v>
      </c>
      <c r="J4118" s="44">
        <v>0</v>
      </c>
      <c r="K4118" s="48">
        <v>0</v>
      </c>
      <c r="L4118" s="49">
        <v>18000</v>
      </c>
      <c r="M4118" s="49">
        <v>0</v>
      </c>
      <c r="N4118" s="10">
        <v>0</v>
      </c>
      <c r="O4118" s="10">
        <v>0</v>
      </c>
      <c r="P4118" s="10">
        <v>37083.699999999997</v>
      </c>
      <c r="Q4118" s="10">
        <v>0</v>
      </c>
      <c r="R4118" s="10">
        <v>0</v>
      </c>
      <c r="S4118" s="10">
        <v>0</v>
      </c>
      <c r="T4118" s="50">
        <f t="shared" si="215"/>
        <v>1500</v>
      </c>
      <c r="U4118" s="50">
        <f t="shared" si="215"/>
        <v>0</v>
      </c>
      <c r="V4118" s="50">
        <f t="shared" si="215"/>
        <v>0</v>
      </c>
      <c r="W4118" s="50">
        <f t="shared" si="214"/>
        <v>0</v>
      </c>
      <c r="X4118" s="50">
        <f t="shared" si="214"/>
        <v>3090.3083333333329</v>
      </c>
      <c r="Y4118" s="50">
        <f t="shared" ref="Y4118:AA4173" si="217">Q4118/12</f>
        <v>0</v>
      </c>
      <c r="Z4118" s="50">
        <f t="shared" si="217"/>
        <v>0</v>
      </c>
      <c r="AA4118" s="50">
        <f t="shared" si="217"/>
        <v>0</v>
      </c>
      <c r="AB4118" s="50">
        <f t="shared" si="216"/>
        <v>4590.3083333333325</v>
      </c>
      <c r="AC4118" s="48" t="str">
        <f>VLOOKUP(ПРОДАЖИ!C:C,'ИЗ ОСНОВЫ НОМЕНКЛАТУР'!D:E,2,0)</f>
        <v>Освещение</v>
      </c>
      <c r="AD4118" s="48" t="str">
        <f>VLOOKUP(C:C,'ИЗ ОСНОВЫ НОМЕНКЛАТУР'!D:F,3,0)</f>
        <v>Удлинители и колодки</v>
      </c>
      <c r="AE4118" s="48" t="str">
        <f>VLOOKUP(C:C,'ИЗ ОСНОВЫ НОМЕНКЛАТУР'!D:H,5,0)</f>
        <v>B</v>
      </c>
    </row>
    <row r="4119" spans="1:31" ht="9.6" customHeight="1" x14ac:dyDescent="0.2">
      <c r="A4119" s="45" t="s">
        <v>4103</v>
      </c>
      <c r="B4119" s="11"/>
      <c r="C4119" s="11" t="s">
        <v>4112</v>
      </c>
      <c r="D4119" s="44">
        <v>3</v>
      </c>
      <c r="E4119" s="44">
        <v>0</v>
      </c>
      <c r="F4119" s="48">
        <v>2</v>
      </c>
      <c r="G4119" s="48">
        <v>0</v>
      </c>
      <c r="H4119" s="44">
        <v>0</v>
      </c>
      <c r="I4119" s="44">
        <v>0</v>
      </c>
      <c r="J4119" s="44">
        <v>0</v>
      </c>
      <c r="K4119" s="48">
        <v>0</v>
      </c>
      <c r="L4119" s="49">
        <v>31047</v>
      </c>
      <c r="M4119" s="49">
        <v>0</v>
      </c>
      <c r="N4119" s="10">
        <v>20698</v>
      </c>
      <c r="O4119" s="10">
        <v>0</v>
      </c>
      <c r="P4119" s="10">
        <v>0</v>
      </c>
      <c r="Q4119" s="10">
        <v>0</v>
      </c>
      <c r="R4119" s="10">
        <v>0</v>
      </c>
      <c r="S4119" s="10">
        <v>0</v>
      </c>
      <c r="T4119" s="50">
        <f t="shared" si="215"/>
        <v>2587.25</v>
      </c>
      <c r="U4119" s="50">
        <f t="shared" si="215"/>
        <v>0</v>
      </c>
      <c r="V4119" s="50">
        <f t="shared" si="215"/>
        <v>1724.8333333333333</v>
      </c>
      <c r="W4119" s="50">
        <f t="shared" si="215"/>
        <v>0</v>
      </c>
      <c r="X4119" s="50">
        <f t="shared" si="215"/>
        <v>0</v>
      </c>
      <c r="Y4119" s="50">
        <f t="shared" si="217"/>
        <v>0</v>
      </c>
      <c r="Z4119" s="50">
        <f t="shared" si="217"/>
        <v>0</v>
      </c>
      <c r="AA4119" s="50">
        <f t="shared" si="217"/>
        <v>0</v>
      </c>
      <c r="AB4119" s="50">
        <f t="shared" si="216"/>
        <v>4312.083333333333</v>
      </c>
      <c r="AC4119" s="48" t="str">
        <f>VLOOKUP(ПРОДАЖИ!C:C,'ИЗ ОСНОВЫ НОМЕНКЛАТУР'!D:E,2,0)</f>
        <v>Освещение</v>
      </c>
      <c r="AD4119" s="48" t="str">
        <f>VLOOKUP(C:C,'ИЗ ОСНОВЫ НОМЕНКЛАТУР'!D:F,3,0)</f>
        <v>Удлинители и колодки</v>
      </c>
      <c r="AE4119" s="48" t="str">
        <f>VLOOKUP(C:C,'ИЗ ОСНОВЫ НОМЕНКЛАТУР'!D:H,5,0)</f>
        <v>B</v>
      </c>
    </row>
    <row r="4120" spans="1:31" ht="9.6" customHeight="1" x14ac:dyDescent="0.2">
      <c r="A4120" s="45" t="s">
        <v>4103</v>
      </c>
      <c r="B4120" s="11"/>
      <c r="C4120" s="11" t="s">
        <v>4113</v>
      </c>
      <c r="D4120" s="44">
        <v>1</v>
      </c>
      <c r="E4120" s="44">
        <v>0</v>
      </c>
      <c r="F4120" s="48">
        <v>0</v>
      </c>
      <c r="G4120" s="48">
        <v>0</v>
      </c>
      <c r="H4120" s="44">
        <v>2</v>
      </c>
      <c r="I4120" s="44">
        <v>0</v>
      </c>
      <c r="J4120" s="44">
        <v>0</v>
      </c>
      <c r="K4120" s="48">
        <v>0</v>
      </c>
      <c r="L4120" s="49">
        <v>15000</v>
      </c>
      <c r="M4120" s="49">
        <v>0</v>
      </c>
      <c r="N4120" s="10">
        <v>0</v>
      </c>
      <c r="O4120" s="10">
        <v>0</v>
      </c>
      <c r="P4120" s="10">
        <v>30903.1</v>
      </c>
      <c r="Q4120" s="10">
        <v>0</v>
      </c>
      <c r="R4120" s="10">
        <v>0</v>
      </c>
      <c r="S4120" s="10">
        <v>0</v>
      </c>
      <c r="T4120" s="50">
        <f t="shared" si="215"/>
        <v>1250</v>
      </c>
      <c r="U4120" s="50">
        <f t="shared" si="215"/>
        <v>0</v>
      </c>
      <c r="V4120" s="50">
        <f t="shared" si="215"/>
        <v>0</v>
      </c>
      <c r="W4120" s="50">
        <f t="shared" si="215"/>
        <v>0</v>
      </c>
      <c r="X4120" s="50">
        <f t="shared" si="215"/>
        <v>2575.2583333333332</v>
      </c>
      <c r="Y4120" s="50">
        <f t="shared" si="217"/>
        <v>0</v>
      </c>
      <c r="Z4120" s="50">
        <f t="shared" si="217"/>
        <v>0</v>
      </c>
      <c r="AA4120" s="50">
        <f t="shared" si="217"/>
        <v>0</v>
      </c>
      <c r="AB4120" s="50">
        <f t="shared" si="216"/>
        <v>3825.2583333333332</v>
      </c>
      <c r="AC4120" s="48" t="str">
        <f>VLOOKUP(ПРОДАЖИ!C:C,'ИЗ ОСНОВЫ НОМЕНКЛАТУР'!D:E,2,0)</f>
        <v>Освещение</v>
      </c>
      <c r="AD4120" s="48" t="str">
        <f>VLOOKUP(C:C,'ИЗ ОСНОВЫ НОМЕНКЛАТУР'!D:F,3,0)</f>
        <v>Удлинители и колодки</v>
      </c>
      <c r="AE4120" s="48" t="str">
        <f>VLOOKUP(C:C,'ИЗ ОСНОВЫ НОМЕНКЛАТУР'!D:H,5,0)</f>
        <v>B</v>
      </c>
    </row>
    <row r="4121" spans="1:31" ht="9.6" customHeight="1" x14ac:dyDescent="0.2">
      <c r="A4121" s="45" t="s">
        <v>4103</v>
      </c>
      <c r="B4121" s="11"/>
      <c r="C4121" s="11" t="s">
        <v>4114</v>
      </c>
      <c r="D4121" s="44">
        <v>1</v>
      </c>
      <c r="E4121" s="44">
        <v>0</v>
      </c>
      <c r="F4121" s="48">
        <v>0</v>
      </c>
      <c r="G4121" s="48">
        <v>0</v>
      </c>
      <c r="H4121" s="44">
        <v>0</v>
      </c>
      <c r="I4121" s="44">
        <v>0</v>
      </c>
      <c r="J4121" s="44">
        <v>0</v>
      </c>
      <c r="K4121" s="48">
        <v>0</v>
      </c>
      <c r="L4121" s="49">
        <v>20600</v>
      </c>
      <c r="M4121" s="49">
        <v>0</v>
      </c>
      <c r="N4121" s="10">
        <v>0</v>
      </c>
      <c r="O4121" s="10">
        <v>0</v>
      </c>
      <c r="P4121" s="10">
        <v>0</v>
      </c>
      <c r="Q4121" s="10">
        <v>0</v>
      </c>
      <c r="R4121" s="10">
        <v>0</v>
      </c>
      <c r="S4121" s="10">
        <v>0</v>
      </c>
      <c r="T4121" s="50">
        <f t="shared" si="215"/>
        <v>1716.6666666666667</v>
      </c>
      <c r="U4121" s="50">
        <f t="shared" si="215"/>
        <v>0</v>
      </c>
      <c r="V4121" s="50">
        <f t="shared" si="215"/>
        <v>0</v>
      </c>
      <c r="W4121" s="50">
        <f t="shared" si="215"/>
        <v>0</v>
      </c>
      <c r="X4121" s="50">
        <f t="shared" si="215"/>
        <v>0</v>
      </c>
      <c r="Y4121" s="50">
        <f t="shared" si="217"/>
        <v>0</v>
      </c>
      <c r="Z4121" s="50">
        <f t="shared" si="217"/>
        <v>0</v>
      </c>
      <c r="AA4121" s="50">
        <f t="shared" si="217"/>
        <v>0</v>
      </c>
      <c r="AB4121" s="50">
        <f t="shared" si="216"/>
        <v>1716.6666666666667</v>
      </c>
      <c r="AC4121" s="48" t="str">
        <f>VLOOKUP(ПРОДАЖИ!C:C,'ИЗ ОСНОВЫ НОМЕНКЛАТУР'!D:E,2,0)</f>
        <v>Освещение</v>
      </c>
      <c r="AD4121" s="48" t="str">
        <f>VLOOKUP(C:C,'ИЗ ОСНОВЫ НОМЕНКЛАТУР'!D:F,3,0)</f>
        <v>Удлинители и колодки</v>
      </c>
      <c r="AE4121" s="48" t="str">
        <f>VLOOKUP(C:C,'ИЗ ОСНОВЫ НОМЕНКЛАТУР'!D:H,5,0)</f>
        <v>C</v>
      </c>
    </row>
    <row r="4122" spans="1:31" ht="9.6" customHeight="1" x14ac:dyDescent="0.2">
      <c r="A4122" s="45" t="s">
        <v>4103</v>
      </c>
      <c r="B4122" s="11"/>
      <c r="C4122" s="11" t="s">
        <v>4115</v>
      </c>
      <c r="D4122" s="44">
        <v>1</v>
      </c>
      <c r="E4122" s="44">
        <v>0</v>
      </c>
      <c r="F4122" s="48">
        <v>1</v>
      </c>
      <c r="G4122" s="48">
        <v>0</v>
      </c>
      <c r="H4122" s="44">
        <v>0</v>
      </c>
      <c r="I4122" s="44">
        <v>0</v>
      </c>
      <c r="J4122" s="44">
        <v>0</v>
      </c>
      <c r="K4122" s="48">
        <v>0</v>
      </c>
      <c r="L4122" s="49">
        <v>14249</v>
      </c>
      <c r="M4122" s="49">
        <v>0</v>
      </c>
      <c r="N4122" s="10">
        <v>14249</v>
      </c>
      <c r="O4122" s="10">
        <v>0</v>
      </c>
      <c r="P4122" s="10">
        <v>0</v>
      </c>
      <c r="Q4122" s="10">
        <v>0</v>
      </c>
      <c r="R4122" s="10">
        <v>0</v>
      </c>
      <c r="S4122" s="10">
        <v>0</v>
      </c>
      <c r="T4122" s="50">
        <f t="shared" si="215"/>
        <v>1187.4166666666667</v>
      </c>
      <c r="U4122" s="50">
        <f t="shared" si="215"/>
        <v>0</v>
      </c>
      <c r="V4122" s="50">
        <f t="shared" si="215"/>
        <v>1187.4166666666667</v>
      </c>
      <c r="W4122" s="50">
        <f t="shared" si="215"/>
        <v>0</v>
      </c>
      <c r="X4122" s="50">
        <f t="shared" si="215"/>
        <v>0</v>
      </c>
      <c r="Y4122" s="50">
        <f t="shared" si="217"/>
        <v>0</v>
      </c>
      <c r="Z4122" s="50">
        <f t="shared" si="217"/>
        <v>0</v>
      </c>
      <c r="AA4122" s="50">
        <f t="shared" si="217"/>
        <v>0</v>
      </c>
      <c r="AB4122" s="50">
        <f t="shared" si="216"/>
        <v>2374.8333333333335</v>
      </c>
      <c r="AC4122" s="48" t="str">
        <f>VLOOKUP(ПРОДАЖИ!C:C,'ИЗ ОСНОВЫ НОМЕНКЛАТУР'!D:E,2,0)</f>
        <v>Освещение</v>
      </c>
      <c r="AD4122" s="48" t="str">
        <f>VLOOKUP(C:C,'ИЗ ОСНОВЫ НОМЕНКЛАТУР'!D:F,3,0)</f>
        <v>Удлинители и колодки</v>
      </c>
      <c r="AE4122" s="48" t="str">
        <f>VLOOKUP(C:C,'ИЗ ОСНОВЫ НОМЕНКЛАТУР'!D:H,5,0)</f>
        <v>C</v>
      </c>
    </row>
    <row r="4123" spans="1:31" ht="9.6" customHeight="1" x14ac:dyDescent="0.2">
      <c r="A4123" s="45" t="s">
        <v>4103</v>
      </c>
      <c r="B4123" s="11"/>
      <c r="C4123" s="11" t="s">
        <v>4116</v>
      </c>
      <c r="D4123" s="44">
        <v>1</v>
      </c>
      <c r="E4123" s="44">
        <v>0</v>
      </c>
      <c r="F4123" s="48">
        <v>1</v>
      </c>
      <c r="G4123" s="48">
        <v>0</v>
      </c>
      <c r="H4123" s="44">
        <v>0</v>
      </c>
      <c r="I4123" s="44">
        <v>0</v>
      </c>
      <c r="J4123" s="44">
        <v>0</v>
      </c>
      <c r="K4123" s="48">
        <v>0</v>
      </c>
      <c r="L4123" s="49">
        <v>13499</v>
      </c>
      <c r="M4123" s="49">
        <v>0</v>
      </c>
      <c r="N4123" s="10">
        <v>13499</v>
      </c>
      <c r="O4123" s="10">
        <v>0</v>
      </c>
      <c r="P4123" s="10">
        <v>0</v>
      </c>
      <c r="Q4123" s="10">
        <v>0</v>
      </c>
      <c r="R4123" s="10">
        <v>0</v>
      </c>
      <c r="S4123" s="10">
        <v>0</v>
      </c>
      <c r="T4123" s="50">
        <f t="shared" ref="T4123:X4173" si="218">L4123/12</f>
        <v>1124.9166666666667</v>
      </c>
      <c r="U4123" s="50">
        <f t="shared" si="218"/>
        <v>0</v>
      </c>
      <c r="V4123" s="50">
        <f t="shared" si="218"/>
        <v>1124.9166666666667</v>
      </c>
      <c r="W4123" s="50">
        <f t="shared" si="218"/>
        <v>0</v>
      </c>
      <c r="X4123" s="50">
        <f t="shared" si="218"/>
        <v>0</v>
      </c>
      <c r="Y4123" s="50">
        <f t="shared" si="217"/>
        <v>0</v>
      </c>
      <c r="Z4123" s="50">
        <f t="shared" si="217"/>
        <v>0</v>
      </c>
      <c r="AA4123" s="50">
        <f t="shared" si="217"/>
        <v>0</v>
      </c>
      <c r="AB4123" s="50">
        <f t="shared" si="216"/>
        <v>2249.8333333333335</v>
      </c>
      <c r="AC4123" s="48" t="str">
        <f>VLOOKUP(ПРОДАЖИ!C:C,'ИЗ ОСНОВЫ НОМЕНКЛАТУР'!D:E,2,0)</f>
        <v>Освещение</v>
      </c>
      <c r="AD4123" s="48" t="str">
        <f>VLOOKUP(C:C,'ИЗ ОСНОВЫ НОМЕНКЛАТУР'!D:F,3,0)</f>
        <v>Удлинители и колодки</v>
      </c>
      <c r="AE4123" s="48" t="str">
        <f>VLOOKUP(C:C,'ИЗ ОСНОВЫ НОМЕНКЛАТУР'!D:H,5,0)</f>
        <v>C</v>
      </c>
    </row>
    <row r="4124" spans="1:31" ht="9.6" customHeight="1" x14ac:dyDescent="0.2">
      <c r="A4124" s="45" t="s">
        <v>4103</v>
      </c>
      <c r="B4124" s="11"/>
      <c r="C4124" s="11" t="s">
        <v>4117</v>
      </c>
      <c r="D4124" s="44">
        <v>0</v>
      </c>
      <c r="E4124" s="44">
        <v>0</v>
      </c>
      <c r="F4124" s="48">
        <v>0</v>
      </c>
      <c r="G4124" s="48">
        <v>0</v>
      </c>
      <c r="H4124" s="44">
        <v>2</v>
      </c>
      <c r="I4124" s="44">
        <v>0</v>
      </c>
      <c r="J4124" s="44">
        <v>0</v>
      </c>
      <c r="K4124" s="48">
        <v>0</v>
      </c>
      <c r="L4124" s="49">
        <v>0</v>
      </c>
      <c r="M4124" s="49">
        <v>0</v>
      </c>
      <c r="N4124" s="10">
        <v>0</v>
      </c>
      <c r="O4124" s="10">
        <v>0</v>
      </c>
      <c r="P4124" s="10">
        <v>30903.1</v>
      </c>
      <c r="Q4124" s="10">
        <v>0</v>
      </c>
      <c r="R4124" s="10">
        <v>0</v>
      </c>
      <c r="S4124" s="10">
        <v>0</v>
      </c>
      <c r="T4124" s="50">
        <f t="shared" si="218"/>
        <v>0</v>
      </c>
      <c r="U4124" s="50">
        <f t="shared" si="218"/>
        <v>0</v>
      </c>
      <c r="V4124" s="50">
        <f t="shared" si="218"/>
        <v>0</v>
      </c>
      <c r="W4124" s="50">
        <f t="shared" si="218"/>
        <v>0</v>
      </c>
      <c r="X4124" s="50">
        <f t="shared" si="218"/>
        <v>2575.2583333333332</v>
      </c>
      <c r="Y4124" s="50">
        <f t="shared" si="217"/>
        <v>0</v>
      </c>
      <c r="Z4124" s="50">
        <f t="shared" si="217"/>
        <v>0</v>
      </c>
      <c r="AA4124" s="50">
        <f t="shared" si="217"/>
        <v>0</v>
      </c>
      <c r="AB4124" s="50">
        <f t="shared" si="216"/>
        <v>2575.2583333333332</v>
      </c>
      <c r="AC4124" s="48" t="str">
        <f>VLOOKUP(ПРОДАЖИ!C:C,'ИЗ ОСНОВЫ НОМЕНКЛАТУР'!D:E,2,0)</f>
        <v>Освещение</v>
      </c>
      <c r="AD4124" s="48" t="str">
        <f>VLOOKUP(C:C,'ИЗ ОСНОВЫ НОМЕНКЛАТУР'!D:F,3,0)</f>
        <v>Удлинители и колодки</v>
      </c>
      <c r="AE4124" s="48" t="str">
        <f>VLOOKUP(C:C,'ИЗ ОСНОВЫ НОМЕНКЛАТУР'!D:H,5,0)</f>
        <v>C</v>
      </c>
    </row>
    <row r="4125" spans="1:31" ht="9.6" customHeight="1" x14ac:dyDescent="0.2">
      <c r="A4125" s="45" t="s">
        <v>4103</v>
      </c>
      <c r="B4125" s="11"/>
      <c r="C4125" s="11" t="s">
        <v>4118</v>
      </c>
      <c r="D4125" s="44">
        <v>2</v>
      </c>
      <c r="E4125" s="44">
        <v>0</v>
      </c>
      <c r="F4125" s="48">
        <v>0</v>
      </c>
      <c r="G4125" s="48">
        <v>0</v>
      </c>
      <c r="H4125" s="44">
        <v>0</v>
      </c>
      <c r="I4125" s="44">
        <v>0</v>
      </c>
      <c r="J4125" s="44">
        <v>0</v>
      </c>
      <c r="K4125" s="48">
        <v>0</v>
      </c>
      <c r="L4125" s="49">
        <v>26998</v>
      </c>
      <c r="M4125" s="49">
        <v>0</v>
      </c>
      <c r="N4125" s="10">
        <v>0</v>
      </c>
      <c r="O4125" s="10">
        <v>0</v>
      </c>
      <c r="P4125" s="10">
        <v>0</v>
      </c>
      <c r="Q4125" s="10">
        <v>0</v>
      </c>
      <c r="R4125" s="10">
        <v>0</v>
      </c>
      <c r="S4125" s="10">
        <v>0</v>
      </c>
      <c r="T4125" s="50">
        <f t="shared" si="218"/>
        <v>2249.8333333333335</v>
      </c>
      <c r="U4125" s="50">
        <f t="shared" si="218"/>
        <v>0</v>
      </c>
      <c r="V4125" s="50">
        <f t="shared" si="218"/>
        <v>0</v>
      </c>
      <c r="W4125" s="50">
        <f t="shared" si="218"/>
        <v>0</v>
      </c>
      <c r="X4125" s="50">
        <f t="shared" si="218"/>
        <v>0</v>
      </c>
      <c r="Y4125" s="50">
        <f t="shared" si="217"/>
        <v>0</v>
      </c>
      <c r="Z4125" s="50">
        <f t="shared" si="217"/>
        <v>0</v>
      </c>
      <c r="AA4125" s="50">
        <f t="shared" si="217"/>
        <v>0</v>
      </c>
      <c r="AB4125" s="50">
        <f t="shared" si="216"/>
        <v>2249.8333333333335</v>
      </c>
      <c r="AC4125" s="48" t="str">
        <f>VLOOKUP(ПРОДАЖИ!C:C,'ИЗ ОСНОВЫ НОМЕНКЛАТУР'!D:E,2,0)</f>
        <v>Освещение</v>
      </c>
      <c r="AD4125" s="48" t="str">
        <f>VLOOKUP(C:C,'ИЗ ОСНОВЫ НОМЕНКЛАТУР'!D:F,3,0)</f>
        <v>Удлинители и колодки</v>
      </c>
      <c r="AE4125" s="48" t="str">
        <f>VLOOKUP(C:C,'ИЗ ОСНОВЫ НОМЕНКЛАТУР'!D:H,5,0)</f>
        <v>C</v>
      </c>
    </row>
    <row r="4126" spans="1:31" ht="9.6" customHeight="1" x14ac:dyDescent="0.2">
      <c r="A4126" s="45" t="s">
        <v>4103</v>
      </c>
      <c r="B4126" s="11"/>
      <c r="C4126" s="11" t="s">
        <v>4119</v>
      </c>
      <c r="D4126" s="44">
        <v>1</v>
      </c>
      <c r="E4126" s="44">
        <v>0</v>
      </c>
      <c r="F4126" s="48">
        <v>0</v>
      </c>
      <c r="G4126" s="48">
        <v>0</v>
      </c>
      <c r="H4126" s="44">
        <v>0</v>
      </c>
      <c r="I4126" s="44">
        <v>0</v>
      </c>
      <c r="J4126" s="44">
        <v>0</v>
      </c>
      <c r="K4126" s="48">
        <v>0</v>
      </c>
      <c r="L4126" s="49">
        <v>23999</v>
      </c>
      <c r="M4126" s="49">
        <v>0</v>
      </c>
      <c r="N4126" s="10">
        <v>0</v>
      </c>
      <c r="O4126" s="10">
        <v>0</v>
      </c>
      <c r="P4126" s="10">
        <v>0</v>
      </c>
      <c r="Q4126" s="10">
        <v>0</v>
      </c>
      <c r="R4126" s="10">
        <v>0</v>
      </c>
      <c r="S4126" s="10">
        <v>0</v>
      </c>
      <c r="T4126" s="50">
        <f t="shared" si="218"/>
        <v>1999.9166666666667</v>
      </c>
      <c r="U4126" s="50">
        <f t="shared" si="218"/>
        <v>0</v>
      </c>
      <c r="V4126" s="50">
        <f t="shared" si="218"/>
        <v>0</v>
      </c>
      <c r="W4126" s="50">
        <f t="shared" si="218"/>
        <v>0</v>
      </c>
      <c r="X4126" s="50">
        <f t="shared" si="218"/>
        <v>0</v>
      </c>
      <c r="Y4126" s="50">
        <f t="shared" si="217"/>
        <v>0</v>
      </c>
      <c r="Z4126" s="50">
        <f t="shared" si="217"/>
        <v>0</v>
      </c>
      <c r="AA4126" s="50">
        <f t="shared" si="217"/>
        <v>0</v>
      </c>
      <c r="AB4126" s="50">
        <f t="shared" si="216"/>
        <v>1999.9166666666667</v>
      </c>
      <c r="AC4126" s="48" t="str">
        <f>VLOOKUP(ПРОДАЖИ!C:C,'ИЗ ОСНОВЫ НОМЕНКЛАТУР'!D:E,2,0)</f>
        <v>Освещение</v>
      </c>
      <c r="AD4126" s="48" t="str">
        <f>VLOOKUP(C:C,'ИЗ ОСНОВЫ НОМЕНКЛАТУР'!D:F,3,0)</f>
        <v>Удлинители и колодки</v>
      </c>
      <c r="AE4126" s="48" t="str">
        <f>VLOOKUP(C:C,'ИЗ ОСНОВЫ НОМЕНКЛАТУР'!D:H,5,0)</f>
        <v>C</v>
      </c>
    </row>
    <row r="4127" spans="1:31" ht="9.6" customHeight="1" x14ac:dyDescent="0.2">
      <c r="A4127" s="45" t="s">
        <v>4103</v>
      </c>
      <c r="B4127" s="11"/>
      <c r="C4127" s="11" t="s">
        <v>4120</v>
      </c>
      <c r="D4127" s="44">
        <v>1</v>
      </c>
      <c r="E4127" s="44">
        <v>0</v>
      </c>
      <c r="F4127" s="48">
        <v>0</v>
      </c>
      <c r="G4127" s="48">
        <v>0</v>
      </c>
      <c r="H4127" s="44">
        <v>0</v>
      </c>
      <c r="I4127" s="44">
        <v>0</v>
      </c>
      <c r="J4127" s="44">
        <v>0</v>
      </c>
      <c r="K4127" s="48">
        <v>0</v>
      </c>
      <c r="L4127" s="49">
        <v>22499</v>
      </c>
      <c r="M4127" s="49">
        <v>0</v>
      </c>
      <c r="N4127" s="10">
        <v>0</v>
      </c>
      <c r="O4127" s="10">
        <v>0</v>
      </c>
      <c r="P4127" s="10">
        <v>0</v>
      </c>
      <c r="Q4127" s="10">
        <v>0</v>
      </c>
      <c r="R4127" s="10">
        <v>0</v>
      </c>
      <c r="S4127" s="10">
        <v>0</v>
      </c>
      <c r="T4127" s="50">
        <f t="shared" si="218"/>
        <v>1874.9166666666667</v>
      </c>
      <c r="U4127" s="50">
        <f t="shared" si="218"/>
        <v>0</v>
      </c>
      <c r="V4127" s="50">
        <f t="shared" si="218"/>
        <v>0</v>
      </c>
      <c r="W4127" s="50">
        <f t="shared" si="218"/>
        <v>0</v>
      </c>
      <c r="X4127" s="50">
        <f t="shared" si="218"/>
        <v>0</v>
      </c>
      <c r="Y4127" s="50">
        <f t="shared" si="217"/>
        <v>0</v>
      </c>
      <c r="Z4127" s="50">
        <f t="shared" si="217"/>
        <v>0</v>
      </c>
      <c r="AA4127" s="50">
        <f t="shared" si="217"/>
        <v>0</v>
      </c>
      <c r="AB4127" s="50">
        <f t="shared" si="216"/>
        <v>1874.9166666666667</v>
      </c>
      <c r="AC4127" s="48" t="str">
        <f>VLOOKUP(ПРОДАЖИ!C:C,'ИЗ ОСНОВЫ НОМЕНКЛАТУР'!D:E,2,0)</f>
        <v>Освещение</v>
      </c>
      <c r="AD4127" s="48" t="str">
        <f>VLOOKUP(C:C,'ИЗ ОСНОВЫ НОМЕНКЛАТУР'!D:F,3,0)</f>
        <v>Удлинители и колодки</v>
      </c>
      <c r="AE4127" s="48" t="str">
        <f>VLOOKUP(C:C,'ИЗ ОСНОВЫ НОМЕНКЛАТУР'!D:H,5,0)</f>
        <v>C</v>
      </c>
    </row>
    <row r="4128" spans="1:31" ht="9.6" customHeight="1" x14ac:dyDescent="0.2">
      <c r="A4128" s="45" t="s">
        <v>4103</v>
      </c>
      <c r="B4128" s="11"/>
      <c r="C4128" s="11" t="s">
        <v>4121</v>
      </c>
      <c r="D4128" s="44">
        <v>0</v>
      </c>
      <c r="E4128" s="44">
        <v>0</v>
      </c>
      <c r="F4128" s="48">
        <v>0</v>
      </c>
      <c r="G4128" s="48">
        <v>0</v>
      </c>
      <c r="H4128" s="44">
        <v>1</v>
      </c>
      <c r="I4128" s="44">
        <v>0</v>
      </c>
      <c r="J4128" s="44">
        <v>0</v>
      </c>
      <c r="K4128" s="48">
        <v>0</v>
      </c>
      <c r="L4128" s="49">
        <v>0</v>
      </c>
      <c r="M4128" s="49">
        <v>0</v>
      </c>
      <c r="N4128" s="10">
        <v>0</v>
      </c>
      <c r="O4128" s="10">
        <v>0</v>
      </c>
      <c r="P4128" s="10">
        <v>15600</v>
      </c>
      <c r="Q4128" s="10">
        <v>0</v>
      </c>
      <c r="R4128" s="10">
        <v>0</v>
      </c>
      <c r="S4128" s="10">
        <v>0</v>
      </c>
      <c r="T4128" s="50">
        <f t="shared" si="218"/>
        <v>0</v>
      </c>
      <c r="U4128" s="50">
        <f t="shared" si="218"/>
        <v>0</v>
      </c>
      <c r="V4128" s="50">
        <f t="shared" si="218"/>
        <v>0</v>
      </c>
      <c r="W4128" s="50">
        <f t="shared" si="218"/>
        <v>0</v>
      </c>
      <c r="X4128" s="50">
        <f t="shared" si="218"/>
        <v>1300</v>
      </c>
      <c r="Y4128" s="50">
        <f t="shared" si="217"/>
        <v>0</v>
      </c>
      <c r="Z4128" s="50">
        <f t="shared" si="217"/>
        <v>0</v>
      </c>
      <c r="AA4128" s="50">
        <f t="shared" si="217"/>
        <v>0</v>
      </c>
      <c r="AB4128" s="50">
        <f t="shared" si="216"/>
        <v>1300</v>
      </c>
      <c r="AC4128" s="48" t="str">
        <f>VLOOKUP(ПРОДАЖИ!C:C,'ИЗ ОСНОВЫ НОМЕНКЛАТУР'!D:E,2,0)</f>
        <v>Освещение</v>
      </c>
      <c r="AD4128" s="48" t="str">
        <f>VLOOKUP(C:C,'ИЗ ОСНОВЫ НОМЕНКЛАТУР'!D:F,3,0)</f>
        <v>Удлинители и колодки</v>
      </c>
      <c r="AE4128" s="48" t="str">
        <f>VLOOKUP(C:C,'ИЗ ОСНОВЫ НОМЕНКЛАТУР'!D:H,5,0)</f>
        <v>C</v>
      </c>
    </row>
    <row r="4129" spans="1:31" ht="9.6" customHeight="1" x14ac:dyDescent="0.2">
      <c r="A4129" s="45" t="s">
        <v>4103</v>
      </c>
      <c r="B4129" s="11"/>
      <c r="C4129" s="11" t="s">
        <v>4122</v>
      </c>
      <c r="D4129" s="44">
        <v>1</v>
      </c>
      <c r="E4129" s="44">
        <v>0</v>
      </c>
      <c r="F4129" s="48">
        <v>1</v>
      </c>
      <c r="G4129" s="48">
        <v>0</v>
      </c>
      <c r="H4129" s="44">
        <v>0</v>
      </c>
      <c r="I4129" s="44">
        <v>0</v>
      </c>
      <c r="J4129" s="44">
        <v>0</v>
      </c>
      <c r="K4129" s="48">
        <v>0</v>
      </c>
      <c r="L4129" s="49">
        <v>10499</v>
      </c>
      <c r="M4129" s="49">
        <v>0</v>
      </c>
      <c r="N4129" s="10">
        <v>10499</v>
      </c>
      <c r="O4129" s="10">
        <v>0</v>
      </c>
      <c r="P4129" s="10">
        <v>0</v>
      </c>
      <c r="Q4129" s="10">
        <v>0</v>
      </c>
      <c r="R4129" s="10">
        <v>0</v>
      </c>
      <c r="S4129" s="10">
        <v>0</v>
      </c>
      <c r="T4129" s="50">
        <f t="shared" si="218"/>
        <v>874.91666666666663</v>
      </c>
      <c r="U4129" s="50">
        <f t="shared" si="218"/>
        <v>0</v>
      </c>
      <c r="V4129" s="50">
        <f t="shared" si="218"/>
        <v>874.91666666666663</v>
      </c>
      <c r="W4129" s="50">
        <f t="shared" si="218"/>
        <v>0</v>
      </c>
      <c r="X4129" s="50">
        <f t="shared" si="218"/>
        <v>0</v>
      </c>
      <c r="Y4129" s="50">
        <f t="shared" si="217"/>
        <v>0</v>
      </c>
      <c r="Z4129" s="50">
        <f t="shared" si="217"/>
        <v>0</v>
      </c>
      <c r="AA4129" s="50">
        <f t="shared" si="217"/>
        <v>0</v>
      </c>
      <c r="AB4129" s="50">
        <f t="shared" si="216"/>
        <v>1749.8333333333333</v>
      </c>
      <c r="AC4129" s="48" t="str">
        <f>VLOOKUP(ПРОДАЖИ!C:C,'ИЗ ОСНОВЫ НОМЕНКЛАТУР'!D:E,2,0)</f>
        <v>Освещение</v>
      </c>
      <c r="AD4129" s="48" t="str">
        <f>VLOOKUP(C:C,'ИЗ ОСНОВЫ НОМЕНКЛАТУР'!D:F,3,0)</f>
        <v>Удлинители и колодки</v>
      </c>
      <c r="AE4129" s="48" t="str">
        <f>VLOOKUP(C:C,'ИЗ ОСНОВЫ НОМЕНКЛАТУР'!D:H,5,0)</f>
        <v>C</v>
      </c>
    </row>
    <row r="4130" spans="1:31" ht="9.6" customHeight="1" x14ac:dyDescent="0.2">
      <c r="A4130" s="45" t="s">
        <v>4103</v>
      </c>
      <c r="B4130" s="11"/>
      <c r="C4130" s="11" t="s">
        <v>4123</v>
      </c>
      <c r="D4130" s="44">
        <v>4</v>
      </c>
      <c r="E4130" s="44">
        <v>0</v>
      </c>
      <c r="F4130" s="48">
        <v>0</v>
      </c>
      <c r="G4130" s="48">
        <v>0</v>
      </c>
      <c r="H4130" s="44">
        <v>0</v>
      </c>
      <c r="I4130" s="44">
        <v>0</v>
      </c>
      <c r="J4130" s="44">
        <v>0</v>
      </c>
      <c r="K4130" s="48">
        <v>0</v>
      </c>
      <c r="L4130" s="49">
        <v>17664</v>
      </c>
      <c r="M4130" s="49">
        <v>0</v>
      </c>
      <c r="N4130" s="10">
        <v>0</v>
      </c>
      <c r="O4130" s="10">
        <v>0</v>
      </c>
      <c r="P4130" s="10">
        <v>0</v>
      </c>
      <c r="Q4130" s="10">
        <v>0</v>
      </c>
      <c r="R4130" s="10">
        <v>0</v>
      </c>
      <c r="S4130" s="10">
        <v>0</v>
      </c>
      <c r="T4130" s="50">
        <f t="shared" si="218"/>
        <v>1472</v>
      </c>
      <c r="U4130" s="50">
        <f t="shared" si="218"/>
        <v>0</v>
      </c>
      <c r="V4130" s="50">
        <f t="shared" si="218"/>
        <v>0</v>
      </c>
      <c r="W4130" s="50">
        <f t="shared" si="218"/>
        <v>0</v>
      </c>
      <c r="X4130" s="50">
        <f t="shared" si="218"/>
        <v>0</v>
      </c>
      <c r="Y4130" s="50">
        <f t="shared" si="217"/>
        <v>0</v>
      </c>
      <c r="Z4130" s="50">
        <f t="shared" si="217"/>
        <v>0</v>
      </c>
      <c r="AA4130" s="50">
        <f t="shared" si="217"/>
        <v>0</v>
      </c>
      <c r="AB4130" s="50">
        <f t="shared" si="216"/>
        <v>1472</v>
      </c>
      <c r="AC4130" s="48" t="str">
        <f>VLOOKUP(ПРОДАЖИ!C:C,'ИЗ ОСНОВЫ НОМЕНКЛАТУР'!D:E,2,0)</f>
        <v>Освещение</v>
      </c>
      <c r="AD4130" s="48" t="str">
        <f>VLOOKUP(C:C,'ИЗ ОСНОВЫ НОМЕНКЛАТУР'!D:F,3,0)</f>
        <v>Удлинители и колодки</v>
      </c>
      <c r="AE4130" s="48" t="str">
        <f>VLOOKUP(C:C,'ИЗ ОСНОВЫ НОМЕНКЛАТУР'!D:H,5,0)</f>
        <v>B</v>
      </c>
    </row>
    <row r="4131" spans="1:31" ht="9.6" customHeight="1" x14ac:dyDescent="0.2">
      <c r="A4131" s="45" t="s">
        <v>4103</v>
      </c>
      <c r="B4131" s="11"/>
      <c r="C4131" s="11" t="s">
        <v>4124</v>
      </c>
      <c r="D4131" s="44">
        <v>0</v>
      </c>
      <c r="E4131" s="44">
        <v>0</v>
      </c>
      <c r="F4131" s="48">
        <v>1</v>
      </c>
      <c r="G4131" s="48">
        <v>0</v>
      </c>
      <c r="H4131" s="44">
        <v>0</v>
      </c>
      <c r="I4131" s="44">
        <v>0</v>
      </c>
      <c r="J4131" s="44">
        <v>0</v>
      </c>
      <c r="K4131" s="48">
        <v>0</v>
      </c>
      <c r="L4131" s="49">
        <v>0</v>
      </c>
      <c r="M4131" s="49">
        <v>0</v>
      </c>
      <c r="N4131" s="10">
        <v>19500</v>
      </c>
      <c r="O4131" s="10">
        <v>0</v>
      </c>
      <c r="P4131" s="10">
        <v>0</v>
      </c>
      <c r="Q4131" s="10">
        <v>0</v>
      </c>
      <c r="R4131" s="10">
        <v>0</v>
      </c>
      <c r="S4131" s="10">
        <v>0</v>
      </c>
      <c r="T4131" s="50">
        <f t="shared" si="218"/>
        <v>0</v>
      </c>
      <c r="U4131" s="50">
        <f t="shared" si="218"/>
        <v>0</v>
      </c>
      <c r="V4131" s="50">
        <f t="shared" si="218"/>
        <v>1625</v>
      </c>
      <c r="W4131" s="50">
        <f t="shared" si="218"/>
        <v>0</v>
      </c>
      <c r="X4131" s="50">
        <f t="shared" si="218"/>
        <v>0</v>
      </c>
      <c r="Y4131" s="50">
        <f t="shared" si="217"/>
        <v>0</v>
      </c>
      <c r="Z4131" s="50">
        <f t="shared" si="217"/>
        <v>0</v>
      </c>
      <c r="AA4131" s="50">
        <f t="shared" si="217"/>
        <v>0</v>
      </c>
      <c r="AB4131" s="50">
        <f t="shared" si="216"/>
        <v>1625</v>
      </c>
      <c r="AC4131" s="48" t="str">
        <f>VLOOKUP(ПРОДАЖИ!C:C,'ИЗ ОСНОВЫ НОМЕНКЛАТУР'!D:E,2,0)</f>
        <v>Освещение</v>
      </c>
      <c r="AD4131" s="48" t="str">
        <f>VLOOKUP(C:C,'ИЗ ОСНОВЫ НОМЕНКЛАТУР'!D:F,3,0)</f>
        <v>Удлинители и колодки</v>
      </c>
      <c r="AE4131" s="48" t="str">
        <f>VLOOKUP(C:C,'ИЗ ОСНОВЫ НОМЕНКЛАТУР'!D:H,5,0)</f>
        <v>C</v>
      </c>
    </row>
    <row r="4132" spans="1:31" ht="9.6" customHeight="1" x14ac:dyDescent="0.2">
      <c r="A4132" s="45" t="s">
        <v>4103</v>
      </c>
      <c r="B4132" s="11"/>
      <c r="C4132" s="11" t="s">
        <v>4125</v>
      </c>
      <c r="D4132" s="44">
        <v>0</v>
      </c>
      <c r="E4132" s="44">
        <v>0</v>
      </c>
      <c r="F4132" s="48">
        <v>0</v>
      </c>
      <c r="G4132" s="48">
        <v>0</v>
      </c>
      <c r="H4132" s="44">
        <v>1</v>
      </c>
      <c r="I4132" s="44">
        <v>0</v>
      </c>
      <c r="J4132" s="44">
        <v>0</v>
      </c>
      <c r="K4132" s="48">
        <v>0</v>
      </c>
      <c r="L4132" s="49">
        <v>0</v>
      </c>
      <c r="M4132" s="49">
        <v>0</v>
      </c>
      <c r="N4132" s="10">
        <v>0</v>
      </c>
      <c r="O4132" s="10">
        <v>0</v>
      </c>
      <c r="P4132" s="10">
        <v>20087</v>
      </c>
      <c r="Q4132" s="10">
        <v>0</v>
      </c>
      <c r="R4132" s="10">
        <v>0</v>
      </c>
      <c r="S4132" s="10">
        <v>0</v>
      </c>
      <c r="T4132" s="50">
        <f t="shared" si="218"/>
        <v>0</v>
      </c>
      <c r="U4132" s="50">
        <f t="shared" si="218"/>
        <v>0</v>
      </c>
      <c r="V4132" s="50">
        <f t="shared" si="218"/>
        <v>0</v>
      </c>
      <c r="W4132" s="50">
        <f t="shared" si="218"/>
        <v>0</v>
      </c>
      <c r="X4132" s="50">
        <f t="shared" si="218"/>
        <v>1673.9166666666667</v>
      </c>
      <c r="Y4132" s="50">
        <f t="shared" si="217"/>
        <v>0</v>
      </c>
      <c r="Z4132" s="50">
        <f t="shared" si="217"/>
        <v>0</v>
      </c>
      <c r="AA4132" s="50">
        <f t="shared" si="217"/>
        <v>0</v>
      </c>
      <c r="AB4132" s="50">
        <f t="shared" si="216"/>
        <v>1673.9166666666667</v>
      </c>
      <c r="AC4132" s="48" t="str">
        <f>VLOOKUP(ПРОДАЖИ!C:C,'ИЗ ОСНОВЫ НОМЕНКЛАТУР'!D:E,2,0)</f>
        <v>Освещение</v>
      </c>
      <c r="AD4132" s="48" t="str">
        <f>VLOOKUP(C:C,'ИЗ ОСНОВЫ НОМЕНКЛАТУР'!D:F,3,0)</f>
        <v>Удлинители и колодки</v>
      </c>
      <c r="AE4132" s="48" t="str">
        <f>VLOOKUP(C:C,'ИЗ ОСНОВЫ НОМЕНКЛАТУР'!D:H,5,0)</f>
        <v>C</v>
      </c>
    </row>
    <row r="4133" spans="1:31" ht="9.6" customHeight="1" x14ac:dyDescent="0.2">
      <c r="A4133" s="45" t="s">
        <v>4103</v>
      </c>
      <c r="B4133" s="11"/>
      <c r="C4133" s="11" t="s">
        <v>4126</v>
      </c>
      <c r="D4133" s="44">
        <v>4</v>
      </c>
      <c r="E4133" s="44">
        <v>0</v>
      </c>
      <c r="F4133" s="48">
        <v>0</v>
      </c>
      <c r="G4133" s="48">
        <v>0</v>
      </c>
      <c r="H4133" s="44">
        <v>0</v>
      </c>
      <c r="I4133" s="44">
        <v>0</v>
      </c>
      <c r="J4133" s="44">
        <v>0</v>
      </c>
      <c r="K4133" s="48">
        <v>0</v>
      </c>
      <c r="L4133" s="49">
        <v>15456</v>
      </c>
      <c r="M4133" s="49">
        <v>0</v>
      </c>
      <c r="N4133" s="10">
        <v>0</v>
      </c>
      <c r="O4133" s="10">
        <v>0</v>
      </c>
      <c r="P4133" s="10">
        <v>0</v>
      </c>
      <c r="Q4133" s="10">
        <v>0</v>
      </c>
      <c r="R4133" s="10">
        <v>0</v>
      </c>
      <c r="S4133" s="10">
        <v>0</v>
      </c>
      <c r="T4133" s="50">
        <f t="shared" si="218"/>
        <v>1288</v>
      </c>
      <c r="U4133" s="50">
        <f t="shared" si="218"/>
        <v>0</v>
      </c>
      <c r="V4133" s="50">
        <f t="shared" si="218"/>
        <v>0</v>
      </c>
      <c r="W4133" s="50">
        <f t="shared" si="218"/>
        <v>0</v>
      </c>
      <c r="X4133" s="50">
        <f t="shared" si="218"/>
        <v>0</v>
      </c>
      <c r="Y4133" s="50">
        <f t="shared" si="217"/>
        <v>0</v>
      </c>
      <c r="Z4133" s="50">
        <f t="shared" si="217"/>
        <v>0</v>
      </c>
      <c r="AA4133" s="50">
        <f t="shared" si="217"/>
        <v>0</v>
      </c>
      <c r="AB4133" s="50">
        <f t="shared" si="216"/>
        <v>1288</v>
      </c>
      <c r="AC4133" s="48" t="str">
        <f>VLOOKUP(ПРОДАЖИ!C:C,'ИЗ ОСНОВЫ НОМЕНКЛАТУР'!D:E,2,0)</f>
        <v>Освещение</v>
      </c>
      <c r="AD4133" s="48" t="str">
        <f>VLOOKUP(C:C,'ИЗ ОСНОВЫ НОМЕНКЛАТУР'!D:F,3,0)</f>
        <v>Удлинители и колодки</v>
      </c>
      <c r="AE4133" s="48" t="str">
        <f>VLOOKUP(C:C,'ИЗ ОСНОВЫ НОМЕНКЛАТУР'!D:H,5,0)</f>
        <v>B</v>
      </c>
    </row>
    <row r="4134" spans="1:31" ht="9.6" customHeight="1" x14ac:dyDescent="0.2">
      <c r="A4134" s="45" t="s">
        <v>4103</v>
      </c>
      <c r="B4134" s="11"/>
      <c r="C4134" s="11" t="s">
        <v>4127</v>
      </c>
      <c r="D4134" s="44">
        <v>100</v>
      </c>
      <c r="E4134" s="44">
        <v>0</v>
      </c>
      <c r="F4134" s="48">
        <v>0</v>
      </c>
      <c r="G4134" s="48">
        <v>0</v>
      </c>
      <c r="H4134" s="44">
        <v>0</v>
      </c>
      <c r="I4134" s="44">
        <v>0</v>
      </c>
      <c r="J4134" s="44">
        <v>0</v>
      </c>
      <c r="K4134" s="48">
        <v>0</v>
      </c>
      <c r="L4134" s="49">
        <v>11600</v>
      </c>
      <c r="M4134" s="49">
        <v>0</v>
      </c>
      <c r="N4134" s="10">
        <v>0</v>
      </c>
      <c r="O4134" s="10">
        <v>0</v>
      </c>
      <c r="P4134" s="10">
        <v>0</v>
      </c>
      <c r="Q4134" s="10">
        <v>0</v>
      </c>
      <c r="R4134" s="10">
        <v>0</v>
      </c>
      <c r="S4134" s="10">
        <v>0</v>
      </c>
      <c r="T4134" s="50">
        <f t="shared" si="218"/>
        <v>966.66666666666663</v>
      </c>
      <c r="U4134" s="50">
        <f t="shared" si="218"/>
        <v>0</v>
      </c>
      <c r="V4134" s="50">
        <f t="shared" si="218"/>
        <v>0</v>
      </c>
      <c r="W4134" s="50">
        <f t="shared" si="218"/>
        <v>0</v>
      </c>
      <c r="X4134" s="50">
        <f t="shared" si="218"/>
        <v>0</v>
      </c>
      <c r="Y4134" s="50">
        <f t="shared" si="217"/>
        <v>0</v>
      </c>
      <c r="Z4134" s="50">
        <f t="shared" si="217"/>
        <v>0</v>
      </c>
      <c r="AA4134" s="50">
        <f t="shared" si="217"/>
        <v>0</v>
      </c>
      <c r="AB4134" s="50">
        <f t="shared" si="216"/>
        <v>966.66666666666663</v>
      </c>
      <c r="AC4134" s="48" t="str">
        <f>VLOOKUP(ПРОДАЖИ!C:C,'ИЗ ОСНОВЫ НОМЕНКЛАТУР'!D:E,2,0)</f>
        <v>Освещение</v>
      </c>
      <c r="AD4134" s="48" t="str">
        <f>VLOOKUP(C:C,'ИЗ ОСНОВЫ НОМЕНКЛАТУР'!D:F,3,0)</f>
        <v>Удлинители и колодки</v>
      </c>
      <c r="AE4134" s="48" t="str">
        <f>VLOOKUP(C:C,'ИЗ ОСНОВЫ НОМЕНКЛАТУР'!D:H,5,0)</f>
        <v>A</v>
      </c>
    </row>
    <row r="4135" spans="1:31" ht="9.6" customHeight="1" x14ac:dyDescent="0.2">
      <c r="A4135" s="45" t="s">
        <v>4103</v>
      </c>
      <c r="B4135" s="11"/>
      <c r="C4135" s="11" t="s">
        <v>4128</v>
      </c>
      <c r="D4135" s="44">
        <v>1</v>
      </c>
      <c r="E4135" s="44">
        <v>0</v>
      </c>
      <c r="F4135" s="48">
        <v>1</v>
      </c>
      <c r="G4135" s="48">
        <v>0</v>
      </c>
      <c r="H4135" s="44">
        <v>0</v>
      </c>
      <c r="I4135" s="44">
        <v>0</v>
      </c>
      <c r="J4135" s="44">
        <v>0</v>
      </c>
      <c r="K4135" s="48">
        <v>0</v>
      </c>
      <c r="L4135" s="49">
        <v>8624</v>
      </c>
      <c r="M4135" s="49">
        <v>0</v>
      </c>
      <c r="N4135" s="10">
        <v>8624</v>
      </c>
      <c r="O4135" s="10">
        <v>0</v>
      </c>
      <c r="P4135" s="10">
        <v>0</v>
      </c>
      <c r="Q4135" s="10">
        <v>0</v>
      </c>
      <c r="R4135" s="10">
        <v>0</v>
      </c>
      <c r="S4135" s="10">
        <v>0</v>
      </c>
      <c r="T4135" s="50">
        <f t="shared" si="218"/>
        <v>718.66666666666663</v>
      </c>
      <c r="U4135" s="50">
        <f t="shared" si="218"/>
        <v>0</v>
      </c>
      <c r="V4135" s="50">
        <f t="shared" si="218"/>
        <v>718.66666666666663</v>
      </c>
      <c r="W4135" s="50">
        <f t="shared" si="218"/>
        <v>0</v>
      </c>
      <c r="X4135" s="50">
        <f t="shared" si="218"/>
        <v>0</v>
      </c>
      <c r="Y4135" s="50">
        <f t="shared" si="217"/>
        <v>0</v>
      </c>
      <c r="Z4135" s="50">
        <f t="shared" si="217"/>
        <v>0</v>
      </c>
      <c r="AA4135" s="50">
        <f t="shared" si="217"/>
        <v>0</v>
      </c>
      <c r="AB4135" s="50">
        <f t="shared" si="216"/>
        <v>1437.3333333333333</v>
      </c>
      <c r="AC4135" s="48" t="str">
        <f>VLOOKUP(ПРОДАЖИ!C:C,'ИЗ ОСНОВЫ НОМЕНКЛАТУР'!D:E,2,0)</f>
        <v>Освещение</v>
      </c>
      <c r="AD4135" s="48" t="str">
        <f>VLOOKUP(C:C,'ИЗ ОСНОВЫ НОМЕНКЛАТУР'!D:F,3,0)</f>
        <v>Удлинители и колодки</v>
      </c>
      <c r="AE4135" s="48" t="str">
        <f>VLOOKUP(C:C,'ИЗ ОСНОВЫ НОМЕНКЛАТУР'!D:H,5,0)</f>
        <v>C</v>
      </c>
    </row>
    <row r="4136" spans="1:31" ht="9.6" customHeight="1" x14ac:dyDescent="0.2">
      <c r="A4136" s="45" t="s">
        <v>4103</v>
      </c>
      <c r="B4136" s="11"/>
      <c r="C4136" s="11" t="s">
        <v>4129</v>
      </c>
      <c r="D4136" s="44">
        <v>1</v>
      </c>
      <c r="E4136" s="44">
        <v>0</v>
      </c>
      <c r="F4136" s="48">
        <v>0</v>
      </c>
      <c r="G4136" s="48">
        <v>0</v>
      </c>
      <c r="H4136" s="44">
        <v>0</v>
      </c>
      <c r="I4136" s="44">
        <v>0</v>
      </c>
      <c r="J4136" s="44">
        <v>0</v>
      </c>
      <c r="K4136" s="48">
        <v>0</v>
      </c>
      <c r="L4136" s="49">
        <v>11999</v>
      </c>
      <c r="M4136" s="49">
        <v>0</v>
      </c>
      <c r="N4136" s="10">
        <v>0</v>
      </c>
      <c r="O4136" s="10">
        <v>0</v>
      </c>
      <c r="P4136" s="10">
        <v>0</v>
      </c>
      <c r="Q4136" s="10">
        <v>0</v>
      </c>
      <c r="R4136" s="10">
        <v>0</v>
      </c>
      <c r="S4136" s="10">
        <v>0</v>
      </c>
      <c r="T4136" s="50">
        <f t="shared" si="218"/>
        <v>999.91666666666663</v>
      </c>
      <c r="U4136" s="50">
        <f t="shared" si="218"/>
        <v>0</v>
      </c>
      <c r="V4136" s="50">
        <f t="shared" si="218"/>
        <v>0</v>
      </c>
      <c r="W4136" s="50">
        <f t="shared" si="218"/>
        <v>0</v>
      </c>
      <c r="X4136" s="50">
        <f t="shared" si="218"/>
        <v>0</v>
      </c>
      <c r="Y4136" s="50">
        <f t="shared" si="217"/>
        <v>0</v>
      </c>
      <c r="Z4136" s="50">
        <f t="shared" si="217"/>
        <v>0</v>
      </c>
      <c r="AA4136" s="50">
        <f t="shared" si="217"/>
        <v>0</v>
      </c>
      <c r="AB4136" s="50">
        <f t="shared" si="216"/>
        <v>999.91666666666663</v>
      </c>
      <c r="AC4136" s="48" t="str">
        <f>VLOOKUP(ПРОДАЖИ!C:C,'ИЗ ОСНОВЫ НОМЕНКЛАТУР'!D:E,2,0)</f>
        <v>Освещение</v>
      </c>
      <c r="AD4136" s="48" t="str">
        <f>VLOOKUP(C:C,'ИЗ ОСНОВЫ НОМЕНКЛАТУР'!D:F,3,0)</f>
        <v>Удлинители и колодки</v>
      </c>
      <c r="AE4136" s="48" t="str">
        <f>VLOOKUP(C:C,'ИЗ ОСНОВЫ НОМЕНКЛАТУР'!D:H,5,0)</f>
        <v>C</v>
      </c>
    </row>
    <row r="4137" spans="1:31" ht="9.6" customHeight="1" x14ac:dyDescent="0.2">
      <c r="A4137" s="45" t="s">
        <v>4103</v>
      </c>
      <c r="B4137" s="11"/>
      <c r="C4137" s="11" t="s">
        <v>4130</v>
      </c>
      <c r="D4137" s="44">
        <v>1</v>
      </c>
      <c r="E4137" s="44">
        <v>0</v>
      </c>
      <c r="F4137" s="48">
        <v>0</v>
      </c>
      <c r="G4137" s="48">
        <v>0</v>
      </c>
      <c r="H4137" s="44">
        <v>0</v>
      </c>
      <c r="I4137" s="44">
        <v>0</v>
      </c>
      <c r="J4137" s="44">
        <v>0</v>
      </c>
      <c r="K4137" s="48">
        <v>0</v>
      </c>
      <c r="L4137" s="49">
        <v>7176</v>
      </c>
      <c r="M4137" s="49">
        <v>0</v>
      </c>
      <c r="N4137" s="10">
        <v>0</v>
      </c>
      <c r="O4137" s="10">
        <v>0</v>
      </c>
      <c r="P4137" s="10">
        <v>0</v>
      </c>
      <c r="Q4137" s="10">
        <v>0</v>
      </c>
      <c r="R4137" s="10">
        <v>0</v>
      </c>
      <c r="S4137" s="10">
        <v>0</v>
      </c>
      <c r="T4137" s="50">
        <f t="shared" si="218"/>
        <v>598</v>
      </c>
      <c r="U4137" s="50">
        <f t="shared" si="218"/>
        <v>0</v>
      </c>
      <c r="V4137" s="50">
        <f t="shared" si="218"/>
        <v>0</v>
      </c>
      <c r="W4137" s="50">
        <f t="shared" si="218"/>
        <v>0</v>
      </c>
      <c r="X4137" s="50">
        <f t="shared" si="218"/>
        <v>0</v>
      </c>
      <c r="Y4137" s="50">
        <f t="shared" si="217"/>
        <v>0</v>
      </c>
      <c r="Z4137" s="50">
        <f t="shared" si="217"/>
        <v>0</v>
      </c>
      <c r="AA4137" s="50">
        <f t="shared" si="217"/>
        <v>0</v>
      </c>
      <c r="AB4137" s="50">
        <f t="shared" si="216"/>
        <v>598</v>
      </c>
      <c r="AC4137" s="48" t="str">
        <f>VLOOKUP(ПРОДАЖИ!C:C,'ИЗ ОСНОВЫ НОМЕНКЛАТУР'!D:E,2,0)</f>
        <v>Освещение</v>
      </c>
      <c r="AD4137" s="48" t="str">
        <f>VLOOKUP(C:C,'ИЗ ОСНОВЫ НОМЕНКЛАТУР'!D:F,3,0)</f>
        <v>Удлинители и колодки</v>
      </c>
      <c r="AE4137" s="48" t="str">
        <f>VLOOKUP(C:C,'ИЗ ОСНОВЫ НОМЕНКЛАТУР'!D:H,5,0)</f>
        <v>C</v>
      </c>
    </row>
    <row r="4138" spans="1:31" ht="9.6" customHeight="1" x14ac:dyDescent="0.2">
      <c r="A4138" s="45" t="s">
        <v>4103</v>
      </c>
      <c r="B4138" s="11"/>
      <c r="C4138" s="11" t="s">
        <v>4131</v>
      </c>
      <c r="D4138" s="44">
        <v>29</v>
      </c>
      <c r="E4138" s="44">
        <v>0</v>
      </c>
      <c r="F4138" s="48">
        <v>0</v>
      </c>
      <c r="G4138" s="48">
        <v>0</v>
      </c>
      <c r="H4138" s="44">
        <v>0</v>
      </c>
      <c r="I4138" s="44">
        <v>0</v>
      </c>
      <c r="J4138" s="44">
        <v>0</v>
      </c>
      <c r="K4138" s="48">
        <v>0</v>
      </c>
      <c r="L4138" s="49">
        <v>4350</v>
      </c>
      <c r="M4138" s="49">
        <v>0</v>
      </c>
      <c r="N4138" s="10">
        <v>0</v>
      </c>
      <c r="O4138" s="10">
        <v>0</v>
      </c>
      <c r="P4138" s="10">
        <v>0</v>
      </c>
      <c r="Q4138" s="10">
        <v>0</v>
      </c>
      <c r="R4138" s="10">
        <v>0</v>
      </c>
      <c r="S4138" s="10">
        <v>0</v>
      </c>
      <c r="T4138" s="50">
        <f t="shared" si="218"/>
        <v>362.5</v>
      </c>
      <c r="U4138" s="50">
        <f t="shared" si="218"/>
        <v>0</v>
      </c>
      <c r="V4138" s="50">
        <f t="shared" si="218"/>
        <v>0</v>
      </c>
      <c r="W4138" s="50">
        <f t="shared" si="218"/>
        <v>0</v>
      </c>
      <c r="X4138" s="50">
        <f t="shared" si="218"/>
        <v>0</v>
      </c>
      <c r="Y4138" s="50">
        <f t="shared" si="217"/>
        <v>0</v>
      </c>
      <c r="Z4138" s="50">
        <f t="shared" si="217"/>
        <v>0</v>
      </c>
      <c r="AA4138" s="50">
        <f t="shared" si="217"/>
        <v>0</v>
      </c>
      <c r="AB4138" s="50">
        <f t="shared" si="216"/>
        <v>362.5</v>
      </c>
      <c r="AC4138" s="48" t="str">
        <f>VLOOKUP(ПРОДАЖИ!C:C,'ИЗ ОСНОВЫ НОМЕНКЛАТУР'!D:E,2,0)</f>
        <v>Освещение</v>
      </c>
      <c r="AD4138" s="48" t="str">
        <f>VLOOKUP(C:C,'ИЗ ОСНОВЫ НОМЕНКЛАТУР'!D:F,3,0)</f>
        <v>Удлинители и колодки</v>
      </c>
      <c r="AE4138" s="48" t="str">
        <f>VLOOKUP(C:C,'ИЗ ОСНОВЫ НОМЕНКЛАТУР'!D:H,5,0)</f>
        <v>B</v>
      </c>
    </row>
    <row r="4139" spans="1:31" ht="9.6" customHeight="1" x14ac:dyDescent="0.2">
      <c r="A4139" s="45" t="s">
        <v>4103</v>
      </c>
      <c r="B4139" s="11"/>
      <c r="C4139" s="11" t="s">
        <v>4132</v>
      </c>
      <c r="D4139" s="44">
        <v>30</v>
      </c>
      <c r="E4139" s="44">
        <v>0</v>
      </c>
      <c r="F4139" s="48">
        <v>0</v>
      </c>
      <c r="G4139" s="48">
        <v>0</v>
      </c>
      <c r="H4139" s="44">
        <v>0</v>
      </c>
      <c r="I4139" s="44">
        <v>0</v>
      </c>
      <c r="J4139" s="44">
        <v>0</v>
      </c>
      <c r="K4139" s="48">
        <v>0</v>
      </c>
      <c r="L4139" s="49">
        <v>4200</v>
      </c>
      <c r="M4139" s="49">
        <v>0</v>
      </c>
      <c r="N4139" s="10">
        <v>0</v>
      </c>
      <c r="O4139" s="10">
        <v>0</v>
      </c>
      <c r="P4139" s="10">
        <v>0</v>
      </c>
      <c r="Q4139" s="10">
        <v>0</v>
      </c>
      <c r="R4139" s="10">
        <v>0</v>
      </c>
      <c r="S4139" s="10">
        <v>0</v>
      </c>
      <c r="T4139" s="50">
        <f t="shared" si="218"/>
        <v>350</v>
      </c>
      <c r="U4139" s="50">
        <f t="shared" si="218"/>
        <v>0</v>
      </c>
      <c r="V4139" s="50">
        <f t="shared" si="218"/>
        <v>0</v>
      </c>
      <c r="W4139" s="50">
        <f t="shared" si="218"/>
        <v>0</v>
      </c>
      <c r="X4139" s="50">
        <f t="shared" si="218"/>
        <v>0</v>
      </c>
      <c r="Y4139" s="50">
        <f t="shared" si="217"/>
        <v>0</v>
      </c>
      <c r="Z4139" s="50">
        <f t="shared" si="217"/>
        <v>0</v>
      </c>
      <c r="AA4139" s="50">
        <f t="shared" si="217"/>
        <v>0</v>
      </c>
      <c r="AB4139" s="50">
        <f t="shared" si="216"/>
        <v>350</v>
      </c>
      <c r="AC4139" s="48" t="str">
        <f>VLOOKUP(ПРОДАЖИ!C:C,'ИЗ ОСНОВЫ НОМЕНКЛАТУР'!D:E,2,0)</f>
        <v>Освещение</v>
      </c>
      <c r="AD4139" s="48" t="str">
        <f>VLOOKUP(C:C,'ИЗ ОСНОВЫ НОМЕНКЛАТУР'!D:F,3,0)</f>
        <v>Удлинители и колодки</v>
      </c>
      <c r="AE4139" s="48" t="str">
        <f>VLOOKUP(C:C,'ИЗ ОСНОВЫ НОМЕНКЛАТУР'!D:H,5,0)</f>
        <v>B</v>
      </c>
    </row>
    <row r="4140" spans="1:31" ht="9.6" customHeight="1" x14ac:dyDescent="0.2">
      <c r="A4140" s="45" t="s">
        <v>4103</v>
      </c>
      <c r="B4140" s="11"/>
      <c r="C4140" s="11" t="s">
        <v>4133</v>
      </c>
      <c r="D4140" s="44">
        <v>1</v>
      </c>
      <c r="E4140" s="44">
        <v>0</v>
      </c>
      <c r="F4140" s="48">
        <v>0</v>
      </c>
      <c r="G4140" s="48">
        <v>0</v>
      </c>
      <c r="H4140" s="44">
        <v>0</v>
      </c>
      <c r="I4140" s="44">
        <v>0</v>
      </c>
      <c r="J4140" s="44">
        <v>0</v>
      </c>
      <c r="K4140" s="48">
        <v>0</v>
      </c>
      <c r="L4140" s="49">
        <v>4100</v>
      </c>
      <c r="M4140" s="49">
        <v>0</v>
      </c>
      <c r="N4140" s="10">
        <v>0</v>
      </c>
      <c r="O4140" s="10">
        <v>0</v>
      </c>
      <c r="P4140" s="10">
        <v>0</v>
      </c>
      <c r="Q4140" s="10">
        <v>0</v>
      </c>
      <c r="R4140" s="10">
        <v>0</v>
      </c>
      <c r="S4140" s="10">
        <v>0</v>
      </c>
      <c r="T4140" s="50">
        <f t="shared" si="218"/>
        <v>341.66666666666669</v>
      </c>
      <c r="U4140" s="50">
        <f t="shared" si="218"/>
        <v>0</v>
      </c>
      <c r="V4140" s="50">
        <f t="shared" si="218"/>
        <v>0</v>
      </c>
      <c r="W4140" s="50">
        <f t="shared" si="218"/>
        <v>0</v>
      </c>
      <c r="X4140" s="50">
        <f t="shared" si="218"/>
        <v>0</v>
      </c>
      <c r="Y4140" s="50">
        <f t="shared" si="217"/>
        <v>0</v>
      </c>
      <c r="Z4140" s="50">
        <f t="shared" si="217"/>
        <v>0</v>
      </c>
      <c r="AA4140" s="50">
        <f t="shared" si="217"/>
        <v>0</v>
      </c>
      <c r="AB4140" s="50">
        <f t="shared" si="216"/>
        <v>341.66666666666669</v>
      </c>
      <c r="AC4140" s="48" t="str">
        <f>VLOOKUP(ПРОДАЖИ!C:C,'ИЗ ОСНОВЫ НОМЕНКЛАТУР'!D:E,2,0)</f>
        <v>Освещение</v>
      </c>
      <c r="AD4140" s="48" t="str">
        <f>VLOOKUP(C:C,'ИЗ ОСНОВЫ НОМЕНКЛАТУР'!D:F,3,0)</f>
        <v>Удлинители и колодки</v>
      </c>
      <c r="AE4140" s="48" t="str">
        <f>VLOOKUP(C:C,'ИЗ ОСНОВЫ НОМЕНКЛАТУР'!D:H,5,0)</f>
        <v>C</v>
      </c>
    </row>
    <row r="4141" spans="1:31" ht="9.6" customHeight="1" x14ac:dyDescent="0.2">
      <c r="A4141" s="45" t="s">
        <v>4103</v>
      </c>
      <c r="B4141" s="11"/>
      <c r="C4141" s="11" t="s">
        <v>4134</v>
      </c>
      <c r="D4141" s="44">
        <v>1</v>
      </c>
      <c r="E4141" s="44">
        <v>0</v>
      </c>
      <c r="F4141" s="48">
        <v>1</v>
      </c>
      <c r="G4141" s="48">
        <v>0</v>
      </c>
      <c r="H4141" s="44">
        <v>1</v>
      </c>
      <c r="I4141" s="44">
        <v>0</v>
      </c>
      <c r="J4141" s="44">
        <v>0</v>
      </c>
      <c r="K4141" s="48">
        <v>0</v>
      </c>
      <c r="L4141" s="49">
        <v>10349</v>
      </c>
      <c r="M4141" s="49">
        <v>0</v>
      </c>
      <c r="N4141" s="10">
        <v>10349</v>
      </c>
      <c r="O4141" s="10">
        <v>0</v>
      </c>
      <c r="P4141" s="10">
        <v>10349</v>
      </c>
      <c r="Q4141" s="10">
        <v>0</v>
      </c>
      <c r="R4141" s="10">
        <v>0</v>
      </c>
      <c r="S4141" s="10">
        <v>0</v>
      </c>
      <c r="T4141" s="50">
        <f t="shared" si="218"/>
        <v>862.41666666666663</v>
      </c>
      <c r="U4141" s="50">
        <f t="shared" si="218"/>
        <v>0</v>
      </c>
      <c r="V4141" s="50">
        <f t="shared" si="218"/>
        <v>862.41666666666663</v>
      </c>
      <c r="W4141" s="50">
        <f t="shared" si="218"/>
        <v>0</v>
      </c>
      <c r="X4141" s="50">
        <f t="shared" si="218"/>
        <v>862.41666666666663</v>
      </c>
      <c r="Y4141" s="50">
        <f t="shared" si="217"/>
        <v>0</v>
      </c>
      <c r="Z4141" s="50">
        <f t="shared" si="217"/>
        <v>0</v>
      </c>
      <c r="AA4141" s="50">
        <f t="shared" si="217"/>
        <v>0</v>
      </c>
      <c r="AB4141" s="50">
        <f t="shared" si="216"/>
        <v>2587.25</v>
      </c>
      <c r="AC4141" s="48" t="str">
        <f>VLOOKUP(ПРОДАЖИ!C:C,'ИЗ ОСНОВЫ НОМЕНКЛАТУР'!D:E,2,0)</f>
        <v>Освещение</v>
      </c>
      <c r="AD4141" s="48" t="str">
        <f>VLOOKUP(C:C,'ИЗ ОСНОВЫ НОМЕНКЛАТУР'!D:F,3,0)</f>
        <v>Удлинители и колодки</v>
      </c>
      <c r="AE4141" s="48" t="str">
        <f>VLOOKUP(C:C,'ИЗ ОСНОВЫ НОМЕНКЛАТУР'!D:H,5,0)</f>
        <v>B</v>
      </c>
    </row>
    <row r="4142" spans="1:31" ht="9.6" customHeight="1" x14ac:dyDescent="0.2">
      <c r="A4142" s="45" t="s">
        <v>4103</v>
      </c>
      <c r="B4142" s="11"/>
      <c r="C4142" s="11" t="s">
        <v>4135</v>
      </c>
      <c r="D4142" s="44">
        <v>2</v>
      </c>
      <c r="E4142" s="44">
        <v>0</v>
      </c>
      <c r="F4142" s="48">
        <v>0</v>
      </c>
      <c r="G4142" s="48">
        <v>0</v>
      </c>
      <c r="H4142" s="44">
        <v>0</v>
      </c>
      <c r="I4142" s="44">
        <v>0</v>
      </c>
      <c r="J4142" s="44">
        <v>0</v>
      </c>
      <c r="K4142" s="48">
        <v>0</v>
      </c>
      <c r="L4142" s="49">
        <v>460</v>
      </c>
      <c r="M4142" s="49">
        <v>0</v>
      </c>
      <c r="N4142" s="10">
        <v>0</v>
      </c>
      <c r="O4142" s="10">
        <v>0</v>
      </c>
      <c r="P4142" s="10">
        <v>0</v>
      </c>
      <c r="Q4142" s="10">
        <v>0</v>
      </c>
      <c r="R4142" s="10">
        <v>0</v>
      </c>
      <c r="S4142" s="10">
        <v>0</v>
      </c>
      <c r="T4142" s="50">
        <f t="shared" si="218"/>
        <v>38.333333333333336</v>
      </c>
      <c r="U4142" s="50">
        <f t="shared" si="218"/>
        <v>0</v>
      </c>
      <c r="V4142" s="50">
        <f t="shared" si="218"/>
        <v>0</v>
      </c>
      <c r="W4142" s="50">
        <f t="shared" si="218"/>
        <v>0</v>
      </c>
      <c r="X4142" s="50">
        <f t="shared" si="218"/>
        <v>0</v>
      </c>
      <c r="Y4142" s="50">
        <f t="shared" si="217"/>
        <v>0</v>
      </c>
      <c r="Z4142" s="50">
        <f t="shared" si="217"/>
        <v>0</v>
      </c>
      <c r="AA4142" s="50">
        <f t="shared" si="217"/>
        <v>0</v>
      </c>
      <c r="AB4142" s="50">
        <f t="shared" si="216"/>
        <v>38.333333333333336</v>
      </c>
      <c r="AC4142" s="48" t="str">
        <f>VLOOKUP(ПРОДАЖИ!C:C,'ИЗ ОСНОВЫ НОМЕНКЛАТУР'!D:E,2,0)</f>
        <v>Освещение</v>
      </c>
      <c r="AD4142" s="48" t="str">
        <f>VLOOKUP(C:C,'ИЗ ОСНОВЫ НОМЕНКЛАТУР'!D:F,3,0)</f>
        <v>Удлинители и колодки</v>
      </c>
      <c r="AE4142" s="48" t="str">
        <f>VLOOKUP(C:C,'ИЗ ОСНОВЫ НОМЕНКЛАТУР'!D:H,5,0)</f>
        <v>C</v>
      </c>
    </row>
    <row r="4143" spans="1:31" ht="9.6" customHeight="1" x14ac:dyDescent="0.2">
      <c r="A4143" s="45" t="s">
        <v>4103</v>
      </c>
      <c r="B4143" s="11"/>
      <c r="C4143" s="11" t="s">
        <v>4136</v>
      </c>
      <c r="D4143" s="44">
        <v>2</v>
      </c>
      <c r="E4143" s="44">
        <v>0</v>
      </c>
      <c r="F4143" s="48">
        <v>0</v>
      </c>
      <c r="G4143" s="48">
        <v>0</v>
      </c>
      <c r="H4143" s="44">
        <v>0</v>
      </c>
      <c r="I4143" s="44">
        <v>0</v>
      </c>
      <c r="J4143" s="44">
        <v>0</v>
      </c>
      <c r="K4143" s="48">
        <v>0</v>
      </c>
      <c r="L4143" s="49">
        <v>460</v>
      </c>
      <c r="M4143" s="49">
        <v>0</v>
      </c>
      <c r="N4143" s="10">
        <v>0</v>
      </c>
      <c r="O4143" s="10">
        <v>0</v>
      </c>
      <c r="P4143" s="10">
        <v>0</v>
      </c>
      <c r="Q4143" s="10">
        <v>0</v>
      </c>
      <c r="R4143" s="10">
        <v>0</v>
      </c>
      <c r="S4143" s="10">
        <v>0</v>
      </c>
      <c r="T4143" s="50">
        <f t="shared" si="218"/>
        <v>38.333333333333336</v>
      </c>
      <c r="U4143" s="50">
        <f t="shared" si="218"/>
        <v>0</v>
      </c>
      <c r="V4143" s="50">
        <f t="shared" si="218"/>
        <v>0</v>
      </c>
      <c r="W4143" s="50">
        <f t="shared" si="218"/>
        <v>0</v>
      </c>
      <c r="X4143" s="50">
        <f t="shared" si="218"/>
        <v>0</v>
      </c>
      <c r="Y4143" s="50">
        <f t="shared" si="217"/>
        <v>0</v>
      </c>
      <c r="Z4143" s="50">
        <f t="shared" si="217"/>
        <v>0</v>
      </c>
      <c r="AA4143" s="50">
        <f t="shared" si="217"/>
        <v>0</v>
      </c>
      <c r="AB4143" s="50">
        <f t="shared" si="216"/>
        <v>38.333333333333336</v>
      </c>
      <c r="AC4143" s="48" t="str">
        <f>VLOOKUP(ПРОДАЖИ!C:C,'ИЗ ОСНОВЫ НОМЕНКЛАТУР'!D:E,2,0)</f>
        <v>Освещение</v>
      </c>
      <c r="AD4143" s="48" t="str">
        <f>VLOOKUP(C:C,'ИЗ ОСНОВЫ НОМЕНКЛАТУР'!D:F,3,0)</f>
        <v>Удлинители и колодки</v>
      </c>
      <c r="AE4143" s="48" t="str">
        <f>VLOOKUP(C:C,'ИЗ ОСНОВЫ НОМЕНКЛАТУР'!D:H,5,0)</f>
        <v>C</v>
      </c>
    </row>
    <row r="4144" spans="1:31" ht="9.6" customHeight="1" x14ac:dyDescent="0.2">
      <c r="A4144" s="45" t="s">
        <v>4103</v>
      </c>
      <c r="B4144" s="11"/>
      <c r="C4144" s="11" t="s">
        <v>4137</v>
      </c>
      <c r="D4144" s="44">
        <v>3</v>
      </c>
      <c r="E4144" s="44">
        <v>0</v>
      </c>
      <c r="F4144" s="48">
        <v>0</v>
      </c>
      <c r="G4144" s="48">
        <v>0</v>
      </c>
      <c r="H4144" s="44">
        <v>0</v>
      </c>
      <c r="I4144" s="44">
        <v>0</v>
      </c>
      <c r="J4144" s="44">
        <v>0</v>
      </c>
      <c r="K4144" s="48">
        <v>0</v>
      </c>
      <c r="L4144" s="49">
        <v>1500</v>
      </c>
      <c r="M4144" s="49">
        <v>0</v>
      </c>
      <c r="N4144" s="10">
        <v>0</v>
      </c>
      <c r="O4144" s="10">
        <v>0</v>
      </c>
      <c r="P4144" s="10">
        <v>0</v>
      </c>
      <c r="Q4144" s="10">
        <v>0</v>
      </c>
      <c r="R4144" s="10">
        <v>0</v>
      </c>
      <c r="S4144" s="10">
        <v>0</v>
      </c>
      <c r="T4144" s="50">
        <f t="shared" si="218"/>
        <v>125</v>
      </c>
      <c r="U4144" s="50">
        <f t="shared" si="218"/>
        <v>0</v>
      </c>
      <c r="V4144" s="50">
        <f t="shared" si="218"/>
        <v>0</v>
      </c>
      <c r="W4144" s="50">
        <f t="shared" si="218"/>
        <v>0</v>
      </c>
      <c r="X4144" s="50">
        <f t="shared" si="218"/>
        <v>0</v>
      </c>
      <c r="Y4144" s="50">
        <f t="shared" si="217"/>
        <v>0</v>
      </c>
      <c r="Z4144" s="50">
        <f t="shared" si="217"/>
        <v>0</v>
      </c>
      <c r="AA4144" s="50">
        <f t="shared" si="217"/>
        <v>0</v>
      </c>
      <c r="AB4144" s="50">
        <f t="shared" si="216"/>
        <v>125</v>
      </c>
      <c r="AC4144" s="48" t="str">
        <f>VLOOKUP(ПРОДАЖИ!C:C,'ИЗ ОСНОВЫ НОМЕНКЛАТУР'!D:E,2,0)</f>
        <v>Освещение</v>
      </c>
      <c r="AD4144" s="48" t="str">
        <f>VLOOKUP(C:C,'ИЗ ОСНОВЫ НОМЕНКЛАТУР'!D:F,3,0)</f>
        <v>Удлинители и колодки</v>
      </c>
      <c r="AE4144" s="48" t="str">
        <f>VLOOKUP(C:C,'ИЗ ОСНОВЫ НОМЕНКЛАТУР'!D:H,5,0)</f>
        <v>C</v>
      </c>
    </row>
    <row r="4145" spans="1:31" ht="9.6" customHeight="1" x14ac:dyDescent="0.2">
      <c r="A4145" s="45" t="s">
        <v>4103</v>
      </c>
      <c r="B4145" s="11"/>
      <c r="C4145" s="11" t="s">
        <v>4138</v>
      </c>
      <c r="D4145" s="44">
        <v>2</v>
      </c>
      <c r="E4145" s="44">
        <v>0</v>
      </c>
      <c r="F4145" s="48">
        <v>0</v>
      </c>
      <c r="G4145" s="48">
        <v>0</v>
      </c>
      <c r="H4145" s="44">
        <v>2</v>
      </c>
      <c r="I4145" s="44">
        <v>0</v>
      </c>
      <c r="J4145" s="44">
        <v>0</v>
      </c>
      <c r="K4145" s="48">
        <v>0</v>
      </c>
      <c r="L4145" s="49">
        <v>22498</v>
      </c>
      <c r="M4145" s="49">
        <v>0</v>
      </c>
      <c r="N4145" s="10">
        <v>0</v>
      </c>
      <c r="O4145" s="10">
        <v>0</v>
      </c>
      <c r="P4145" s="10">
        <v>22498</v>
      </c>
      <c r="Q4145" s="10">
        <v>0</v>
      </c>
      <c r="R4145" s="10">
        <v>0</v>
      </c>
      <c r="S4145" s="10">
        <v>0</v>
      </c>
      <c r="T4145" s="50">
        <f t="shared" si="218"/>
        <v>1874.8333333333333</v>
      </c>
      <c r="U4145" s="50">
        <f t="shared" si="218"/>
        <v>0</v>
      </c>
      <c r="V4145" s="50">
        <f t="shared" si="218"/>
        <v>0</v>
      </c>
      <c r="W4145" s="50">
        <f t="shared" si="218"/>
        <v>0</v>
      </c>
      <c r="X4145" s="50">
        <f t="shared" si="218"/>
        <v>1874.8333333333333</v>
      </c>
      <c r="Y4145" s="50">
        <f t="shared" si="217"/>
        <v>0</v>
      </c>
      <c r="Z4145" s="50">
        <f t="shared" si="217"/>
        <v>0</v>
      </c>
      <c r="AA4145" s="50">
        <f t="shared" si="217"/>
        <v>0</v>
      </c>
      <c r="AB4145" s="50">
        <f t="shared" si="216"/>
        <v>3749.6666666666665</v>
      </c>
      <c r="AC4145" s="48" t="str">
        <f>VLOOKUP(ПРОДАЖИ!C:C,'ИЗ ОСНОВЫ НОМЕНКЛАТУР'!D:E,2,0)</f>
        <v>Освещение</v>
      </c>
      <c r="AD4145" s="48" t="str">
        <f>VLOOKUP(C:C,'ИЗ ОСНОВЫ НОМЕНКЛАТУР'!D:F,3,0)</f>
        <v>Удлинители и колодки</v>
      </c>
      <c r="AE4145" s="48" t="str">
        <f>VLOOKUP(C:C,'ИЗ ОСНОВЫ НОМЕНКЛАТУР'!D:H,5,0)</f>
        <v>B</v>
      </c>
    </row>
    <row r="4146" spans="1:31" ht="9.6" customHeight="1" x14ac:dyDescent="0.2">
      <c r="A4146" s="45" t="s">
        <v>4103</v>
      </c>
      <c r="B4146" s="11"/>
      <c r="C4146" s="11" t="s">
        <v>4139</v>
      </c>
      <c r="D4146" s="44">
        <v>0</v>
      </c>
      <c r="E4146" s="44">
        <v>0</v>
      </c>
      <c r="F4146" s="48">
        <v>1</v>
      </c>
      <c r="G4146" s="48">
        <v>0</v>
      </c>
      <c r="H4146" s="44">
        <v>2</v>
      </c>
      <c r="I4146" s="44">
        <v>0</v>
      </c>
      <c r="J4146" s="44">
        <v>0</v>
      </c>
      <c r="K4146" s="48">
        <v>0</v>
      </c>
      <c r="L4146" s="49">
        <v>0</v>
      </c>
      <c r="M4146" s="49">
        <v>0</v>
      </c>
      <c r="N4146" s="10">
        <v>10349</v>
      </c>
      <c r="O4146" s="10">
        <v>0</v>
      </c>
      <c r="P4146" s="10">
        <v>20698</v>
      </c>
      <c r="Q4146" s="10">
        <v>0</v>
      </c>
      <c r="R4146" s="10">
        <v>0</v>
      </c>
      <c r="S4146" s="10">
        <v>0</v>
      </c>
      <c r="T4146" s="50">
        <f t="shared" si="218"/>
        <v>0</v>
      </c>
      <c r="U4146" s="50">
        <f t="shared" si="218"/>
        <v>0</v>
      </c>
      <c r="V4146" s="50">
        <f t="shared" si="218"/>
        <v>862.41666666666663</v>
      </c>
      <c r="W4146" s="50">
        <f t="shared" si="218"/>
        <v>0</v>
      </c>
      <c r="X4146" s="50">
        <f t="shared" si="218"/>
        <v>1724.8333333333333</v>
      </c>
      <c r="Y4146" s="50">
        <f t="shared" si="217"/>
        <v>0</v>
      </c>
      <c r="Z4146" s="50">
        <f t="shared" si="217"/>
        <v>0</v>
      </c>
      <c r="AA4146" s="50">
        <f t="shared" si="217"/>
        <v>0</v>
      </c>
      <c r="AB4146" s="50">
        <f t="shared" si="216"/>
        <v>2587.25</v>
      </c>
      <c r="AC4146" s="48" t="str">
        <f>VLOOKUP(ПРОДАЖИ!C:C,'ИЗ ОСНОВЫ НОМЕНКЛАТУР'!D:E,2,0)</f>
        <v>Освещение</v>
      </c>
      <c r="AD4146" s="48" t="str">
        <f>VLOOKUP(C:C,'ИЗ ОСНОВЫ НОМЕНКЛАТУР'!D:F,3,0)</f>
        <v>Удлинители и колодки</v>
      </c>
      <c r="AE4146" s="48" t="str">
        <f>VLOOKUP(C:C,'ИЗ ОСНОВЫ НОМЕНКЛАТУР'!D:H,5,0)</f>
        <v>C</v>
      </c>
    </row>
    <row r="4147" spans="1:31" ht="9.6" customHeight="1" x14ac:dyDescent="0.2">
      <c r="A4147" s="45" t="s">
        <v>4103</v>
      </c>
      <c r="B4147" s="46" t="s">
        <v>4140</v>
      </c>
      <c r="C4147" s="46"/>
      <c r="D4147" s="44">
        <v>0</v>
      </c>
      <c r="E4147" s="44">
        <v>0</v>
      </c>
      <c r="F4147" s="48">
        <v>0</v>
      </c>
      <c r="G4147" s="48">
        <v>0</v>
      </c>
      <c r="H4147" s="44">
        <v>0</v>
      </c>
      <c r="I4147" s="44">
        <v>0</v>
      </c>
      <c r="J4147" s="44">
        <v>0</v>
      </c>
      <c r="K4147" s="48">
        <v>0</v>
      </c>
      <c r="L4147" s="49">
        <v>0</v>
      </c>
      <c r="M4147" s="49">
        <v>0</v>
      </c>
      <c r="N4147" s="10">
        <v>0</v>
      </c>
      <c r="O4147" s="10">
        <v>0</v>
      </c>
      <c r="P4147" s="10">
        <v>0</v>
      </c>
      <c r="Q4147" s="10">
        <v>0</v>
      </c>
      <c r="R4147" s="10">
        <v>0</v>
      </c>
      <c r="S4147" s="10">
        <v>0</v>
      </c>
      <c r="T4147" s="50">
        <f t="shared" si="218"/>
        <v>0</v>
      </c>
      <c r="U4147" s="50">
        <f t="shared" si="218"/>
        <v>0</v>
      </c>
      <c r="V4147" s="50">
        <f t="shared" si="218"/>
        <v>0</v>
      </c>
      <c r="W4147" s="50">
        <f t="shared" si="218"/>
        <v>0</v>
      </c>
      <c r="X4147" s="50">
        <f t="shared" si="218"/>
        <v>0</v>
      </c>
      <c r="Y4147" s="50">
        <f t="shared" si="217"/>
        <v>0</v>
      </c>
      <c r="Z4147" s="50">
        <f t="shared" si="217"/>
        <v>0</v>
      </c>
      <c r="AA4147" s="50">
        <f t="shared" si="217"/>
        <v>0</v>
      </c>
      <c r="AB4147" s="50">
        <f t="shared" si="216"/>
        <v>0</v>
      </c>
      <c r="AC4147" s="48" t="e">
        <f>VLOOKUP(ПРОДАЖИ!C:C,'ИЗ ОСНОВЫ НОМЕНКЛАТУР'!D:E,2,0)</f>
        <v>#N/A</v>
      </c>
      <c r="AD4147" s="48" t="e">
        <f>VLOOKUP(C:C,'ИЗ ОСНОВЫ НОМЕНКЛАТУР'!D:F,3,0)</f>
        <v>#N/A</v>
      </c>
      <c r="AE4147" s="48" t="e">
        <f>VLOOKUP(C:C,'ИЗ ОСНОВЫ НОМЕНКЛАТУР'!D:H,5,0)</f>
        <v>#N/A</v>
      </c>
    </row>
    <row r="4148" spans="1:31" ht="9.6" customHeight="1" x14ac:dyDescent="0.2">
      <c r="A4148" s="45" t="s">
        <v>4103</v>
      </c>
      <c r="B4148" s="11"/>
      <c r="C4148" s="11" t="s">
        <v>4141</v>
      </c>
      <c r="D4148" s="44">
        <v>33</v>
      </c>
      <c r="E4148" s="44">
        <v>0</v>
      </c>
      <c r="F4148" s="48">
        <v>3</v>
      </c>
      <c r="G4148" s="48">
        <v>0</v>
      </c>
      <c r="H4148" s="44">
        <v>0</v>
      </c>
      <c r="I4148" s="44">
        <v>0</v>
      </c>
      <c r="J4148" s="44">
        <v>0</v>
      </c>
      <c r="K4148" s="48">
        <v>0</v>
      </c>
      <c r="L4148" s="49">
        <v>62535</v>
      </c>
      <c r="M4148" s="49">
        <v>0</v>
      </c>
      <c r="N4148" s="10">
        <v>5685</v>
      </c>
      <c r="O4148" s="10">
        <v>0</v>
      </c>
      <c r="P4148" s="10">
        <v>0</v>
      </c>
      <c r="Q4148" s="10">
        <v>0</v>
      </c>
      <c r="R4148" s="10">
        <v>0</v>
      </c>
      <c r="S4148" s="10">
        <v>0</v>
      </c>
      <c r="T4148" s="50">
        <f t="shared" si="218"/>
        <v>5211.25</v>
      </c>
      <c r="U4148" s="50">
        <f t="shared" si="218"/>
        <v>0</v>
      </c>
      <c r="V4148" s="50">
        <f t="shared" si="218"/>
        <v>473.75</v>
      </c>
      <c r="W4148" s="50">
        <f t="shared" si="218"/>
        <v>0</v>
      </c>
      <c r="X4148" s="50">
        <f t="shared" si="218"/>
        <v>0</v>
      </c>
      <c r="Y4148" s="50">
        <f t="shared" si="217"/>
        <v>0</v>
      </c>
      <c r="Z4148" s="50">
        <f t="shared" si="217"/>
        <v>0</v>
      </c>
      <c r="AA4148" s="50">
        <f t="shared" si="217"/>
        <v>0</v>
      </c>
      <c r="AB4148" s="50">
        <f t="shared" si="216"/>
        <v>5685</v>
      </c>
      <c r="AC4148" s="48" t="str">
        <f>VLOOKUP(ПРОДАЖИ!C:C,'ИЗ ОСНОВЫ НОМЕНКЛАТУР'!D:E,2,0)</f>
        <v>Освещение</v>
      </c>
      <c r="AD4148" s="48" t="str">
        <f>VLOOKUP(C:C,'ИЗ ОСНОВЫ НОМЕНКЛАТУР'!D:F,3,0)</f>
        <v>Элементы питания</v>
      </c>
      <c r="AE4148" s="48" t="str">
        <f>VLOOKUP(C:C,'ИЗ ОСНОВЫ НОМЕНКЛАТУР'!D:H,5,0)</f>
        <v>B</v>
      </c>
    </row>
    <row r="4149" spans="1:31" ht="9.6" customHeight="1" x14ac:dyDescent="0.2">
      <c r="A4149" s="45" t="s">
        <v>4103</v>
      </c>
      <c r="B4149" s="11"/>
      <c r="C4149" s="11" t="s">
        <v>4142</v>
      </c>
      <c r="D4149" s="44">
        <v>42</v>
      </c>
      <c r="E4149" s="44">
        <v>0</v>
      </c>
      <c r="F4149" s="48">
        <v>4</v>
      </c>
      <c r="G4149" s="48">
        <v>0</v>
      </c>
      <c r="H4149" s="44">
        <v>0</v>
      </c>
      <c r="I4149" s="44">
        <v>0</v>
      </c>
      <c r="J4149" s="44">
        <v>0</v>
      </c>
      <c r="K4149" s="48">
        <v>0</v>
      </c>
      <c r="L4149" s="49">
        <v>42378</v>
      </c>
      <c r="M4149" s="49">
        <v>0</v>
      </c>
      <c r="N4149" s="10">
        <v>4036</v>
      </c>
      <c r="O4149" s="10">
        <v>0</v>
      </c>
      <c r="P4149" s="10">
        <v>0</v>
      </c>
      <c r="Q4149" s="10">
        <v>0</v>
      </c>
      <c r="R4149" s="10">
        <v>0</v>
      </c>
      <c r="S4149" s="10">
        <v>0</v>
      </c>
      <c r="T4149" s="50">
        <f t="shared" si="218"/>
        <v>3531.5</v>
      </c>
      <c r="U4149" s="50">
        <f t="shared" si="218"/>
        <v>0</v>
      </c>
      <c r="V4149" s="50">
        <f t="shared" si="218"/>
        <v>336.33333333333331</v>
      </c>
      <c r="W4149" s="50">
        <f t="shared" si="218"/>
        <v>0</v>
      </c>
      <c r="X4149" s="50">
        <f t="shared" si="218"/>
        <v>0</v>
      </c>
      <c r="Y4149" s="50">
        <f t="shared" si="217"/>
        <v>0</v>
      </c>
      <c r="Z4149" s="50">
        <f t="shared" si="217"/>
        <v>0</v>
      </c>
      <c r="AA4149" s="50">
        <f t="shared" si="217"/>
        <v>0</v>
      </c>
      <c r="AB4149" s="50">
        <f t="shared" si="216"/>
        <v>3867.8333333333335</v>
      </c>
      <c r="AC4149" s="48" t="str">
        <f>VLOOKUP(ПРОДАЖИ!C:C,'ИЗ ОСНОВЫ НОМЕНКЛАТУР'!D:E,2,0)</f>
        <v>Освещение</v>
      </c>
      <c r="AD4149" s="48" t="str">
        <f>VLOOKUP(C:C,'ИЗ ОСНОВЫ НОМЕНКЛАТУР'!D:F,3,0)</f>
        <v>Элементы питания</v>
      </c>
      <c r="AE4149" s="48" t="str">
        <f>VLOOKUP(C:C,'ИЗ ОСНОВЫ НОМЕНКЛАТУР'!D:H,5,0)</f>
        <v>A</v>
      </c>
    </row>
    <row r="4150" spans="1:31" ht="9.6" customHeight="1" x14ac:dyDescent="0.2">
      <c r="A4150" s="45" t="s">
        <v>4103</v>
      </c>
      <c r="B4150" s="11"/>
      <c r="C4150" s="11" t="s">
        <v>4143</v>
      </c>
      <c r="D4150" s="44">
        <v>11</v>
      </c>
      <c r="E4150" s="44">
        <v>0</v>
      </c>
      <c r="F4150" s="48">
        <v>0</v>
      </c>
      <c r="G4150" s="48">
        <v>0</v>
      </c>
      <c r="H4150" s="44">
        <v>0</v>
      </c>
      <c r="I4150" s="44">
        <v>0</v>
      </c>
      <c r="J4150" s="44">
        <v>0</v>
      </c>
      <c r="K4150" s="48">
        <v>0</v>
      </c>
      <c r="L4150" s="49">
        <v>42900</v>
      </c>
      <c r="M4150" s="49">
        <v>0</v>
      </c>
      <c r="N4150" s="10">
        <v>0</v>
      </c>
      <c r="O4150" s="10">
        <v>0</v>
      </c>
      <c r="P4150" s="10">
        <v>0</v>
      </c>
      <c r="Q4150" s="10">
        <v>0</v>
      </c>
      <c r="R4150" s="10">
        <v>0</v>
      </c>
      <c r="S4150" s="10">
        <v>0</v>
      </c>
      <c r="T4150" s="50">
        <f t="shared" si="218"/>
        <v>3575</v>
      </c>
      <c r="U4150" s="50">
        <f t="shared" si="218"/>
        <v>0</v>
      </c>
      <c r="V4150" s="50">
        <f t="shared" si="218"/>
        <v>0</v>
      </c>
      <c r="W4150" s="50">
        <f t="shared" si="218"/>
        <v>0</v>
      </c>
      <c r="X4150" s="50">
        <f t="shared" si="218"/>
        <v>0</v>
      </c>
      <c r="Y4150" s="50">
        <f t="shared" si="217"/>
        <v>0</v>
      </c>
      <c r="Z4150" s="50">
        <f t="shared" si="217"/>
        <v>0</v>
      </c>
      <c r="AA4150" s="50">
        <f t="shared" si="217"/>
        <v>0</v>
      </c>
      <c r="AB4150" s="50">
        <f t="shared" si="216"/>
        <v>3575</v>
      </c>
      <c r="AC4150" s="48" t="str">
        <f>VLOOKUP(ПРОДАЖИ!C:C,'ИЗ ОСНОВЫ НОМЕНКЛАТУР'!D:E,2,0)</f>
        <v>Освещение</v>
      </c>
      <c r="AD4150" s="48" t="str">
        <f>VLOOKUP(C:C,'ИЗ ОСНОВЫ НОМЕНКЛАТУР'!D:F,3,0)</f>
        <v>Элементы питания</v>
      </c>
      <c r="AE4150" s="48" t="str">
        <f>VLOOKUP(C:C,'ИЗ ОСНОВЫ НОМЕНКЛАТУР'!D:H,5,0)</f>
        <v>B</v>
      </c>
    </row>
    <row r="4151" spans="1:31" ht="9.6" customHeight="1" x14ac:dyDescent="0.2">
      <c r="A4151" s="45" t="s">
        <v>4103</v>
      </c>
      <c r="B4151" s="11"/>
      <c r="C4151" s="11" t="s">
        <v>4144</v>
      </c>
      <c r="D4151" s="44">
        <v>25</v>
      </c>
      <c r="E4151" s="44">
        <v>0</v>
      </c>
      <c r="F4151" s="48">
        <v>5</v>
      </c>
      <c r="G4151" s="48">
        <v>0</v>
      </c>
      <c r="H4151" s="44">
        <v>0</v>
      </c>
      <c r="I4151" s="44">
        <v>0</v>
      </c>
      <c r="J4151" s="44">
        <v>0</v>
      </c>
      <c r="K4151" s="48">
        <v>0</v>
      </c>
      <c r="L4151" s="49">
        <v>33850</v>
      </c>
      <c r="M4151" s="49">
        <v>0</v>
      </c>
      <c r="N4151" s="10">
        <v>6770</v>
      </c>
      <c r="O4151" s="10">
        <v>0</v>
      </c>
      <c r="P4151" s="10">
        <v>0</v>
      </c>
      <c r="Q4151" s="10">
        <v>0</v>
      </c>
      <c r="R4151" s="10">
        <v>0</v>
      </c>
      <c r="S4151" s="10">
        <v>0</v>
      </c>
      <c r="T4151" s="50">
        <f t="shared" si="218"/>
        <v>2820.8333333333335</v>
      </c>
      <c r="U4151" s="50">
        <f t="shared" si="218"/>
        <v>0</v>
      </c>
      <c r="V4151" s="50">
        <f t="shared" si="218"/>
        <v>564.16666666666663</v>
      </c>
      <c r="W4151" s="50">
        <f t="shared" si="218"/>
        <v>0</v>
      </c>
      <c r="X4151" s="50">
        <f t="shared" si="218"/>
        <v>0</v>
      </c>
      <c r="Y4151" s="50">
        <f t="shared" si="217"/>
        <v>0</v>
      </c>
      <c r="Z4151" s="50">
        <f t="shared" si="217"/>
        <v>0</v>
      </c>
      <c r="AA4151" s="50">
        <f t="shared" si="217"/>
        <v>0</v>
      </c>
      <c r="AB4151" s="50">
        <f t="shared" si="216"/>
        <v>3385</v>
      </c>
      <c r="AC4151" s="48" t="str">
        <f>VLOOKUP(ПРОДАЖИ!C:C,'ИЗ ОСНОВЫ НОМЕНКЛАТУР'!D:E,2,0)</f>
        <v>Освещение</v>
      </c>
      <c r="AD4151" s="48" t="str">
        <f>VLOOKUP(C:C,'ИЗ ОСНОВЫ НОМЕНКЛАТУР'!D:F,3,0)</f>
        <v>Элементы питания</v>
      </c>
      <c r="AE4151" s="48" t="str">
        <f>VLOOKUP(C:C,'ИЗ ОСНОВЫ НОМЕНКЛАТУР'!D:H,5,0)</f>
        <v>B</v>
      </c>
    </row>
    <row r="4152" spans="1:31" ht="9.6" customHeight="1" x14ac:dyDescent="0.2">
      <c r="A4152" s="45" t="s">
        <v>4103</v>
      </c>
      <c r="B4152" s="11"/>
      <c r="C4152" s="11" t="s">
        <v>4145</v>
      </c>
      <c r="D4152" s="44">
        <v>2</v>
      </c>
      <c r="E4152" s="44">
        <v>0</v>
      </c>
      <c r="F4152" s="48">
        <v>0</v>
      </c>
      <c r="G4152" s="48">
        <v>0</v>
      </c>
      <c r="H4152" s="44">
        <v>0</v>
      </c>
      <c r="I4152" s="44">
        <v>0</v>
      </c>
      <c r="J4152" s="44">
        <v>0</v>
      </c>
      <c r="K4152" s="48">
        <v>0</v>
      </c>
      <c r="L4152" s="49">
        <v>38324</v>
      </c>
      <c r="M4152" s="49">
        <v>0</v>
      </c>
      <c r="N4152" s="10">
        <v>0</v>
      </c>
      <c r="O4152" s="10">
        <v>0</v>
      </c>
      <c r="P4152" s="10">
        <v>0</v>
      </c>
      <c r="Q4152" s="10">
        <v>0</v>
      </c>
      <c r="R4152" s="10">
        <v>0</v>
      </c>
      <c r="S4152" s="10">
        <v>0</v>
      </c>
      <c r="T4152" s="50">
        <f t="shared" si="218"/>
        <v>3193.6666666666665</v>
      </c>
      <c r="U4152" s="50">
        <f t="shared" si="218"/>
        <v>0</v>
      </c>
      <c r="V4152" s="50">
        <f t="shared" si="218"/>
        <v>0</v>
      </c>
      <c r="W4152" s="50">
        <f t="shared" si="218"/>
        <v>0</v>
      </c>
      <c r="X4152" s="50">
        <f t="shared" si="218"/>
        <v>0</v>
      </c>
      <c r="Y4152" s="50">
        <f t="shared" si="217"/>
        <v>0</v>
      </c>
      <c r="Z4152" s="50">
        <f t="shared" si="217"/>
        <v>0</v>
      </c>
      <c r="AA4152" s="50">
        <f t="shared" si="217"/>
        <v>0</v>
      </c>
      <c r="AB4152" s="50">
        <f t="shared" si="216"/>
        <v>3193.6666666666665</v>
      </c>
      <c r="AC4152" s="48" t="str">
        <f>VLOOKUP(ПРОДАЖИ!C:C,'ИЗ ОСНОВЫ НОМЕНКЛАТУР'!D:E,2,0)</f>
        <v>Освещение</v>
      </c>
      <c r="AD4152" s="48" t="str">
        <f>VLOOKUP(C:C,'ИЗ ОСНОВЫ НОМЕНКЛАТУР'!D:F,3,0)</f>
        <v>Элементы питания</v>
      </c>
      <c r="AE4152" s="48" t="str">
        <f>VLOOKUP(C:C,'ИЗ ОСНОВЫ НОМЕНКЛАТУР'!D:H,5,0)</f>
        <v>C</v>
      </c>
    </row>
    <row r="4153" spans="1:31" ht="9.6" customHeight="1" x14ac:dyDescent="0.2">
      <c r="A4153" s="45" t="s">
        <v>4103</v>
      </c>
      <c r="B4153" s="11"/>
      <c r="C4153" s="11" t="s">
        <v>4146</v>
      </c>
      <c r="D4153" s="44">
        <v>16</v>
      </c>
      <c r="E4153" s="44">
        <v>0</v>
      </c>
      <c r="F4153" s="48">
        <v>0</v>
      </c>
      <c r="G4153" s="48">
        <v>0</v>
      </c>
      <c r="H4153" s="44">
        <v>0</v>
      </c>
      <c r="I4153" s="44">
        <v>0</v>
      </c>
      <c r="J4153" s="44">
        <v>0</v>
      </c>
      <c r="K4153" s="48">
        <v>0</v>
      </c>
      <c r="L4153" s="49">
        <v>37552</v>
      </c>
      <c r="M4153" s="49">
        <v>0</v>
      </c>
      <c r="N4153" s="10">
        <v>0</v>
      </c>
      <c r="O4153" s="10">
        <v>0</v>
      </c>
      <c r="P4153" s="10">
        <v>0</v>
      </c>
      <c r="Q4153" s="10">
        <v>0</v>
      </c>
      <c r="R4153" s="10">
        <v>0</v>
      </c>
      <c r="S4153" s="10">
        <v>0</v>
      </c>
      <c r="T4153" s="50">
        <f t="shared" si="218"/>
        <v>3129.3333333333335</v>
      </c>
      <c r="U4153" s="50">
        <f t="shared" si="218"/>
        <v>0</v>
      </c>
      <c r="V4153" s="50">
        <f t="shared" si="218"/>
        <v>0</v>
      </c>
      <c r="W4153" s="50">
        <f t="shared" si="218"/>
        <v>0</v>
      </c>
      <c r="X4153" s="50">
        <f t="shared" si="218"/>
        <v>0</v>
      </c>
      <c r="Y4153" s="50">
        <f t="shared" si="217"/>
        <v>0</v>
      </c>
      <c r="Z4153" s="50">
        <f t="shared" si="217"/>
        <v>0</v>
      </c>
      <c r="AA4153" s="50">
        <f t="shared" si="217"/>
        <v>0</v>
      </c>
      <c r="AB4153" s="50">
        <f t="shared" si="216"/>
        <v>3129.3333333333335</v>
      </c>
      <c r="AC4153" s="48" t="str">
        <f>VLOOKUP(ПРОДАЖИ!C:C,'ИЗ ОСНОВЫ НОМЕНКЛАТУР'!D:E,2,0)</f>
        <v>Освещение</v>
      </c>
      <c r="AD4153" s="48" t="str">
        <f>VLOOKUP(C:C,'ИЗ ОСНОВЫ НОМЕНКЛАТУР'!D:F,3,0)</f>
        <v>Элементы питания</v>
      </c>
      <c r="AE4153" s="48" t="str">
        <f>VLOOKUP(C:C,'ИЗ ОСНОВЫ НОМЕНКЛАТУР'!D:H,5,0)</f>
        <v>B</v>
      </c>
    </row>
    <row r="4154" spans="1:31" ht="9.6" customHeight="1" x14ac:dyDescent="0.2">
      <c r="A4154" s="45" t="s">
        <v>4103</v>
      </c>
      <c r="B4154" s="11"/>
      <c r="C4154" s="11" t="s">
        <v>4147</v>
      </c>
      <c r="D4154" s="44">
        <v>37</v>
      </c>
      <c r="E4154" s="44">
        <v>0</v>
      </c>
      <c r="F4154" s="48">
        <v>5</v>
      </c>
      <c r="G4154" s="48">
        <v>0</v>
      </c>
      <c r="H4154" s="44">
        <v>0</v>
      </c>
      <c r="I4154" s="44">
        <v>0</v>
      </c>
      <c r="J4154" s="44">
        <v>0</v>
      </c>
      <c r="K4154" s="48">
        <v>0</v>
      </c>
      <c r="L4154" s="49">
        <v>26714</v>
      </c>
      <c r="M4154" s="49">
        <v>0</v>
      </c>
      <c r="N4154" s="10">
        <v>3610</v>
      </c>
      <c r="O4154" s="10">
        <v>0</v>
      </c>
      <c r="P4154" s="10">
        <v>0</v>
      </c>
      <c r="Q4154" s="10">
        <v>0</v>
      </c>
      <c r="R4154" s="10">
        <v>0</v>
      </c>
      <c r="S4154" s="10">
        <v>0</v>
      </c>
      <c r="T4154" s="50">
        <f t="shared" si="218"/>
        <v>2226.1666666666665</v>
      </c>
      <c r="U4154" s="50">
        <f t="shared" si="218"/>
        <v>0</v>
      </c>
      <c r="V4154" s="50">
        <f t="shared" si="218"/>
        <v>300.83333333333331</v>
      </c>
      <c r="W4154" s="50">
        <f t="shared" si="218"/>
        <v>0</v>
      </c>
      <c r="X4154" s="50">
        <f t="shared" si="218"/>
        <v>0</v>
      </c>
      <c r="Y4154" s="50">
        <f t="shared" si="217"/>
        <v>0</v>
      </c>
      <c r="Z4154" s="50">
        <f t="shared" si="217"/>
        <v>0</v>
      </c>
      <c r="AA4154" s="50">
        <f t="shared" si="217"/>
        <v>0</v>
      </c>
      <c r="AB4154" s="50">
        <f t="shared" si="216"/>
        <v>2527</v>
      </c>
      <c r="AC4154" s="48" t="str">
        <f>VLOOKUP(ПРОДАЖИ!C:C,'ИЗ ОСНОВЫ НОМЕНКЛАТУР'!D:E,2,0)</f>
        <v>Освещение</v>
      </c>
      <c r="AD4154" s="48" t="str">
        <f>VLOOKUP(C:C,'ИЗ ОСНОВЫ НОМЕНКЛАТУР'!D:F,3,0)</f>
        <v>Элементы питания</v>
      </c>
      <c r="AE4154" s="48" t="str">
        <f>VLOOKUP(C:C,'ИЗ ОСНОВЫ НОМЕНКЛАТУР'!D:H,5,0)</f>
        <v>A</v>
      </c>
    </row>
    <row r="4155" spans="1:31" ht="9.6" customHeight="1" x14ac:dyDescent="0.2">
      <c r="A4155" s="45" t="s">
        <v>4103</v>
      </c>
      <c r="B4155" s="11"/>
      <c r="C4155" s="11" t="s">
        <v>4148</v>
      </c>
      <c r="D4155" s="44">
        <v>14</v>
      </c>
      <c r="E4155" s="44">
        <v>0</v>
      </c>
      <c r="F4155" s="48">
        <v>0</v>
      </c>
      <c r="G4155" s="48">
        <v>0</v>
      </c>
      <c r="H4155" s="44">
        <v>0</v>
      </c>
      <c r="I4155" s="44">
        <v>0</v>
      </c>
      <c r="J4155" s="44">
        <v>0</v>
      </c>
      <c r="K4155" s="48">
        <v>0</v>
      </c>
      <c r="L4155" s="49">
        <v>28000</v>
      </c>
      <c r="M4155" s="49">
        <v>0</v>
      </c>
      <c r="N4155" s="10">
        <v>0</v>
      </c>
      <c r="O4155" s="10">
        <v>0</v>
      </c>
      <c r="P4155" s="10">
        <v>0</v>
      </c>
      <c r="Q4155" s="10">
        <v>0</v>
      </c>
      <c r="R4155" s="10">
        <v>0</v>
      </c>
      <c r="S4155" s="10">
        <v>0</v>
      </c>
      <c r="T4155" s="50">
        <f t="shared" si="218"/>
        <v>2333.3333333333335</v>
      </c>
      <c r="U4155" s="50">
        <f t="shared" si="218"/>
        <v>0</v>
      </c>
      <c r="V4155" s="50">
        <f t="shared" si="218"/>
        <v>0</v>
      </c>
      <c r="W4155" s="50">
        <f t="shared" si="218"/>
        <v>0</v>
      </c>
      <c r="X4155" s="50">
        <f t="shared" si="218"/>
        <v>0</v>
      </c>
      <c r="Y4155" s="50">
        <f t="shared" si="217"/>
        <v>0</v>
      </c>
      <c r="Z4155" s="50">
        <f t="shared" si="217"/>
        <v>0</v>
      </c>
      <c r="AA4155" s="50">
        <f t="shared" si="217"/>
        <v>0</v>
      </c>
      <c r="AB4155" s="50">
        <f t="shared" si="216"/>
        <v>2333.3333333333335</v>
      </c>
      <c r="AC4155" s="48" t="str">
        <f>VLOOKUP(ПРОДАЖИ!C:C,'ИЗ ОСНОВЫ НОМЕНКЛАТУР'!D:E,2,0)</f>
        <v>Освещение</v>
      </c>
      <c r="AD4155" s="48" t="str">
        <f>VLOOKUP(C:C,'ИЗ ОСНОВЫ НОМЕНКЛАТУР'!D:F,3,0)</f>
        <v>Элементы питания</v>
      </c>
      <c r="AE4155" s="48" t="str">
        <f>VLOOKUP(C:C,'ИЗ ОСНОВЫ НОМЕНКЛАТУР'!D:H,5,0)</f>
        <v>B</v>
      </c>
    </row>
    <row r="4156" spans="1:31" ht="9.6" customHeight="1" x14ac:dyDescent="0.2">
      <c r="A4156" s="45" t="s">
        <v>4103</v>
      </c>
      <c r="B4156" s="11"/>
      <c r="C4156" s="11" t="s">
        <v>4149</v>
      </c>
      <c r="D4156" s="44">
        <v>27</v>
      </c>
      <c r="E4156" s="44">
        <v>0</v>
      </c>
      <c r="F4156" s="48">
        <v>0</v>
      </c>
      <c r="G4156" s="48">
        <v>0</v>
      </c>
      <c r="H4156" s="44">
        <v>0</v>
      </c>
      <c r="I4156" s="44">
        <v>0</v>
      </c>
      <c r="J4156" s="44">
        <v>0</v>
      </c>
      <c r="K4156" s="48">
        <v>0</v>
      </c>
      <c r="L4156" s="49">
        <v>27243</v>
      </c>
      <c r="M4156" s="49">
        <v>0</v>
      </c>
      <c r="N4156" s="10">
        <v>0</v>
      </c>
      <c r="O4156" s="10">
        <v>0</v>
      </c>
      <c r="P4156" s="10">
        <v>0</v>
      </c>
      <c r="Q4156" s="10">
        <v>0</v>
      </c>
      <c r="R4156" s="10">
        <v>0</v>
      </c>
      <c r="S4156" s="10">
        <v>0</v>
      </c>
      <c r="T4156" s="50">
        <f t="shared" si="218"/>
        <v>2270.25</v>
      </c>
      <c r="U4156" s="50">
        <f t="shared" si="218"/>
        <v>0</v>
      </c>
      <c r="V4156" s="50">
        <f t="shared" si="218"/>
        <v>0</v>
      </c>
      <c r="W4156" s="50">
        <f t="shared" si="218"/>
        <v>0</v>
      </c>
      <c r="X4156" s="50">
        <f t="shared" si="218"/>
        <v>0</v>
      </c>
      <c r="Y4156" s="50">
        <f t="shared" si="217"/>
        <v>0</v>
      </c>
      <c r="Z4156" s="50">
        <f t="shared" si="217"/>
        <v>0</v>
      </c>
      <c r="AA4156" s="50">
        <f t="shared" si="217"/>
        <v>0</v>
      </c>
      <c r="AB4156" s="50">
        <f t="shared" si="216"/>
        <v>2270.25</v>
      </c>
      <c r="AC4156" s="48" t="str">
        <f>VLOOKUP(ПРОДАЖИ!C:C,'ИЗ ОСНОВЫ НОМЕНКЛАТУР'!D:E,2,0)</f>
        <v>Освещение</v>
      </c>
      <c r="AD4156" s="48" t="str">
        <f>VLOOKUP(C:C,'ИЗ ОСНОВЫ НОМЕНКЛАТУР'!D:F,3,0)</f>
        <v>Элементы питания</v>
      </c>
      <c r="AE4156" s="48" t="str">
        <f>VLOOKUP(C:C,'ИЗ ОСНОВЫ НОМЕНКЛАТУР'!D:H,5,0)</f>
        <v>B</v>
      </c>
    </row>
    <row r="4157" spans="1:31" ht="9.6" customHeight="1" x14ac:dyDescent="0.2">
      <c r="A4157" s="45" t="s">
        <v>4103</v>
      </c>
      <c r="B4157" s="11"/>
      <c r="C4157" s="11" t="s">
        <v>4150</v>
      </c>
      <c r="D4157" s="44">
        <v>4</v>
      </c>
      <c r="E4157" s="44">
        <v>0</v>
      </c>
      <c r="F4157" s="48">
        <v>0</v>
      </c>
      <c r="G4157" s="48">
        <v>0</v>
      </c>
      <c r="H4157" s="44">
        <v>0</v>
      </c>
      <c r="I4157" s="44">
        <v>0</v>
      </c>
      <c r="J4157" s="44">
        <v>0</v>
      </c>
      <c r="K4157" s="48">
        <v>0</v>
      </c>
      <c r="L4157" s="49">
        <v>5760</v>
      </c>
      <c r="M4157" s="49">
        <v>0</v>
      </c>
      <c r="N4157" s="10">
        <v>0</v>
      </c>
      <c r="O4157" s="10">
        <v>0</v>
      </c>
      <c r="P4157" s="10">
        <v>0</v>
      </c>
      <c r="Q4157" s="10">
        <v>0</v>
      </c>
      <c r="R4157" s="10">
        <v>0</v>
      </c>
      <c r="S4157" s="10">
        <v>0</v>
      </c>
      <c r="T4157" s="50">
        <f t="shared" si="218"/>
        <v>480</v>
      </c>
      <c r="U4157" s="50">
        <f t="shared" si="218"/>
        <v>0</v>
      </c>
      <c r="V4157" s="50">
        <f t="shared" si="218"/>
        <v>0</v>
      </c>
      <c r="W4157" s="50">
        <f t="shared" si="218"/>
        <v>0</v>
      </c>
      <c r="X4157" s="50">
        <f t="shared" si="218"/>
        <v>0</v>
      </c>
      <c r="Y4157" s="50">
        <f t="shared" si="217"/>
        <v>0</v>
      </c>
      <c r="Z4157" s="50">
        <f t="shared" si="217"/>
        <v>0</v>
      </c>
      <c r="AA4157" s="50">
        <f t="shared" si="217"/>
        <v>0</v>
      </c>
      <c r="AB4157" s="50">
        <f t="shared" si="216"/>
        <v>480</v>
      </c>
      <c r="AC4157" s="48" t="str">
        <f>VLOOKUP(ПРОДАЖИ!C:C,'ИЗ ОСНОВЫ НОМЕНКЛАТУР'!D:E,2,0)</f>
        <v>Освещение</v>
      </c>
      <c r="AD4157" s="48" t="str">
        <f>VLOOKUP(C:C,'ИЗ ОСНОВЫ НОМЕНКЛАТУР'!D:F,3,0)</f>
        <v>Элементы питания</v>
      </c>
      <c r="AE4157" s="48" t="str">
        <f>VLOOKUP(C:C,'ИЗ ОСНОВЫ НОМЕНКЛАТУР'!D:H,5,0)</f>
        <v>B</v>
      </c>
    </row>
    <row r="4158" spans="1:31" ht="9.6" customHeight="1" x14ac:dyDescent="0.2">
      <c r="A4158" s="45" t="s">
        <v>4103</v>
      </c>
      <c r="B4158" s="11"/>
      <c r="C4158" s="11" t="s">
        <v>4151</v>
      </c>
      <c r="D4158" s="44">
        <v>12</v>
      </c>
      <c r="E4158" s="44">
        <v>0</v>
      </c>
      <c r="F4158" s="48">
        <v>0</v>
      </c>
      <c r="G4158" s="48">
        <v>0</v>
      </c>
      <c r="H4158" s="44">
        <v>0</v>
      </c>
      <c r="I4158" s="44">
        <v>0</v>
      </c>
      <c r="J4158" s="44">
        <v>0</v>
      </c>
      <c r="K4158" s="48">
        <v>0</v>
      </c>
      <c r="L4158" s="49">
        <v>7896</v>
      </c>
      <c r="M4158" s="49">
        <v>0</v>
      </c>
      <c r="N4158" s="10">
        <v>0</v>
      </c>
      <c r="O4158" s="10">
        <v>0</v>
      </c>
      <c r="P4158" s="10">
        <v>0</v>
      </c>
      <c r="Q4158" s="10">
        <v>0</v>
      </c>
      <c r="R4158" s="10">
        <v>0</v>
      </c>
      <c r="S4158" s="10">
        <v>0</v>
      </c>
      <c r="T4158" s="50">
        <f t="shared" si="218"/>
        <v>658</v>
      </c>
      <c r="U4158" s="50">
        <f t="shared" si="218"/>
        <v>0</v>
      </c>
      <c r="V4158" s="50">
        <f t="shared" si="218"/>
        <v>0</v>
      </c>
      <c r="W4158" s="50">
        <f t="shared" si="218"/>
        <v>0</v>
      </c>
      <c r="X4158" s="50">
        <f t="shared" si="218"/>
        <v>0</v>
      </c>
      <c r="Y4158" s="50">
        <f t="shared" si="217"/>
        <v>0</v>
      </c>
      <c r="Z4158" s="50">
        <f t="shared" si="217"/>
        <v>0</v>
      </c>
      <c r="AA4158" s="50">
        <f t="shared" si="217"/>
        <v>0</v>
      </c>
      <c r="AB4158" s="50">
        <f t="shared" si="216"/>
        <v>658</v>
      </c>
      <c r="AC4158" s="48" t="str">
        <f>VLOOKUP(ПРОДАЖИ!C:C,'ИЗ ОСНОВЫ НОМЕНКЛАТУР'!D:E,2,0)</f>
        <v>Освещение</v>
      </c>
      <c r="AD4158" s="48" t="str">
        <f>VLOOKUP(C:C,'ИЗ ОСНОВЫ НОМЕНКЛАТУР'!D:F,3,0)</f>
        <v>Элементы питания</v>
      </c>
      <c r="AE4158" s="48" t="str">
        <f>VLOOKUP(C:C,'ИЗ ОСНОВЫ НОМЕНКЛАТУР'!D:H,5,0)</f>
        <v>B</v>
      </c>
    </row>
    <row r="4159" spans="1:31" ht="9.6" customHeight="1" x14ac:dyDescent="0.2">
      <c r="A4159" s="45" t="s">
        <v>4103</v>
      </c>
      <c r="B4159" s="11"/>
      <c r="C4159" s="11" t="s">
        <v>4152</v>
      </c>
      <c r="D4159" s="44">
        <v>12</v>
      </c>
      <c r="E4159" s="44">
        <v>0</v>
      </c>
      <c r="F4159" s="48">
        <v>0</v>
      </c>
      <c r="G4159" s="48">
        <v>0</v>
      </c>
      <c r="H4159" s="44">
        <v>0</v>
      </c>
      <c r="I4159" s="44">
        <v>0</v>
      </c>
      <c r="J4159" s="44">
        <v>0</v>
      </c>
      <c r="K4159" s="48">
        <v>0</v>
      </c>
      <c r="L4159" s="49">
        <v>7896</v>
      </c>
      <c r="M4159" s="49">
        <v>0</v>
      </c>
      <c r="N4159" s="10">
        <v>0</v>
      </c>
      <c r="O4159" s="10">
        <v>0</v>
      </c>
      <c r="P4159" s="10">
        <v>0</v>
      </c>
      <c r="Q4159" s="10">
        <v>0</v>
      </c>
      <c r="R4159" s="10">
        <v>0</v>
      </c>
      <c r="S4159" s="10">
        <v>0</v>
      </c>
      <c r="T4159" s="50">
        <f t="shared" si="218"/>
        <v>658</v>
      </c>
      <c r="U4159" s="50">
        <f t="shared" si="218"/>
        <v>0</v>
      </c>
      <c r="V4159" s="50">
        <f t="shared" si="218"/>
        <v>0</v>
      </c>
      <c r="W4159" s="50">
        <f t="shared" si="218"/>
        <v>0</v>
      </c>
      <c r="X4159" s="50">
        <f t="shared" si="218"/>
        <v>0</v>
      </c>
      <c r="Y4159" s="50">
        <f t="shared" si="217"/>
        <v>0</v>
      </c>
      <c r="Z4159" s="50">
        <f t="shared" si="217"/>
        <v>0</v>
      </c>
      <c r="AA4159" s="50">
        <f t="shared" si="217"/>
        <v>0</v>
      </c>
      <c r="AB4159" s="50">
        <f t="shared" si="216"/>
        <v>658</v>
      </c>
      <c r="AC4159" s="48" t="str">
        <f>VLOOKUP(ПРОДАЖИ!C:C,'ИЗ ОСНОВЫ НОМЕНКЛАТУР'!D:E,2,0)</f>
        <v>Освещение</v>
      </c>
      <c r="AD4159" s="48" t="str">
        <f>VLOOKUP(C:C,'ИЗ ОСНОВЫ НОМЕНКЛАТУР'!D:F,3,0)</f>
        <v>Элементы питания</v>
      </c>
      <c r="AE4159" s="48" t="str">
        <f>VLOOKUP(C:C,'ИЗ ОСНОВЫ НОМЕНКЛАТУР'!D:H,5,0)</f>
        <v>B</v>
      </c>
    </row>
    <row r="4160" spans="1:31" ht="9.6" customHeight="1" x14ac:dyDescent="0.2">
      <c r="A4160" s="45" t="s">
        <v>4103</v>
      </c>
      <c r="B4160" s="11"/>
      <c r="C4160" s="11" t="s">
        <v>4153</v>
      </c>
      <c r="D4160" s="44">
        <v>1</v>
      </c>
      <c r="E4160" s="44">
        <v>0</v>
      </c>
      <c r="F4160" s="48">
        <v>0</v>
      </c>
      <c r="G4160" s="48">
        <v>0</v>
      </c>
      <c r="H4160" s="44">
        <v>0</v>
      </c>
      <c r="I4160" s="44">
        <v>0</v>
      </c>
      <c r="J4160" s="44">
        <v>0</v>
      </c>
      <c r="K4160" s="48">
        <v>0</v>
      </c>
      <c r="L4160" s="49">
        <v>4761</v>
      </c>
      <c r="M4160" s="49">
        <v>0</v>
      </c>
      <c r="N4160" s="10">
        <v>0</v>
      </c>
      <c r="O4160" s="10">
        <v>0</v>
      </c>
      <c r="P4160" s="10">
        <v>0</v>
      </c>
      <c r="Q4160" s="10">
        <v>0</v>
      </c>
      <c r="R4160" s="10">
        <v>0</v>
      </c>
      <c r="S4160" s="10">
        <v>0</v>
      </c>
      <c r="T4160" s="50">
        <f t="shared" si="218"/>
        <v>396.75</v>
      </c>
      <c r="U4160" s="50">
        <f t="shared" si="218"/>
        <v>0</v>
      </c>
      <c r="V4160" s="50">
        <f t="shared" si="218"/>
        <v>0</v>
      </c>
      <c r="W4160" s="50">
        <f t="shared" si="218"/>
        <v>0</v>
      </c>
      <c r="X4160" s="50">
        <f t="shared" si="218"/>
        <v>0</v>
      </c>
      <c r="Y4160" s="50">
        <f t="shared" si="217"/>
        <v>0</v>
      </c>
      <c r="Z4160" s="50">
        <f t="shared" si="217"/>
        <v>0</v>
      </c>
      <c r="AA4160" s="50">
        <f t="shared" si="217"/>
        <v>0</v>
      </c>
      <c r="AB4160" s="50">
        <f t="shared" si="216"/>
        <v>396.75</v>
      </c>
      <c r="AC4160" s="48" t="str">
        <f>VLOOKUP(ПРОДАЖИ!C:C,'ИЗ ОСНОВЫ НОМЕНКЛАТУР'!D:E,2,0)</f>
        <v>Освещение</v>
      </c>
      <c r="AD4160" s="48" t="str">
        <f>VLOOKUP(C:C,'ИЗ ОСНОВЫ НОМЕНКЛАТУР'!D:F,3,0)</f>
        <v>Элементы питания</v>
      </c>
      <c r="AE4160" s="48" t="str">
        <f>VLOOKUP(C:C,'ИЗ ОСНОВЫ НОМЕНКЛАТУР'!D:H,5,0)</f>
        <v>C</v>
      </c>
    </row>
    <row r="4161" spans="1:31" ht="9.6" customHeight="1" x14ac:dyDescent="0.2">
      <c r="A4161" s="45" t="s">
        <v>4103</v>
      </c>
      <c r="B4161" s="11"/>
      <c r="C4161" s="11" t="s">
        <v>4154</v>
      </c>
      <c r="D4161" s="44">
        <v>1</v>
      </c>
      <c r="E4161" s="44">
        <v>0</v>
      </c>
      <c r="F4161" s="48">
        <v>0</v>
      </c>
      <c r="G4161" s="48">
        <v>0</v>
      </c>
      <c r="H4161" s="44">
        <v>0</v>
      </c>
      <c r="I4161" s="44">
        <v>0</v>
      </c>
      <c r="J4161" s="44">
        <v>0</v>
      </c>
      <c r="K4161" s="48">
        <v>0</v>
      </c>
      <c r="L4161" s="49">
        <v>4080</v>
      </c>
      <c r="M4161" s="49">
        <v>0</v>
      </c>
      <c r="N4161" s="10">
        <v>0</v>
      </c>
      <c r="O4161" s="10">
        <v>0</v>
      </c>
      <c r="P4161" s="10">
        <v>0</v>
      </c>
      <c r="Q4161" s="10">
        <v>0</v>
      </c>
      <c r="R4161" s="10">
        <v>0</v>
      </c>
      <c r="S4161" s="10">
        <v>0</v>
      </c>
      <c r="T4161" s="50">
        <f t="shared" si="218"/>
        <v>340</v>
      </c>
      <c r="U4161" s="50">
        <f t="shared" si="218"/>
        <v>0</v>
      </c>
      <c r="V4161" s="50">
        <f t="shared" si="218"/>
        <v>0</v>
      </c>
      <c r="W4161" s="50">
        <f t="shared" si="218"/>
        <v>0</v>
      </c>
      <c r="X4161" s="50">
        <f t="shared" si="218"/>
        <v>0</v>
      </c>
      <c r="Y4161" s="50">
        <f t="shared" si="217"/>
        <v>0</v>
      </c>
      <c r="Z4161" s="50">
        <f t="shared" si="217"/>
        <v>0</v>
      </c>
      <c r="AA4161" s="50">
        <f t="shared" si="217"/>
        <v>0</v>
      </c>
      <c r="AB4161" s="50">
        <f t="shared" si="216"/>
        <v>340</v>
      </c>
      <c r="AC4161" s="48" t="str">
        <f>VLOOKUP(ПРОДАЖИ!C:C,'ИЗ ОСНОВЫ НОМЕНКЛАТУР'!D:E,2,0)</f>
        <v>Освещение</v>
      </c>
      <c r="AD4161" s="48" t="str">
        <f>VLOOKUP(C:C,'ИЗ ОСНОВЫ НОМЕНКЛАТУР'!D:F,3,0)</f>
        <v>Элементы питания</v>
      </c>
      <c r="AE4161" s="48" t="str">
        <f>VLOOKUP(C:C,'ИЗ ОСНОВЫ НОМЕНКЛАТУР'!D:H,5,0)</f>
        <v>C</v>
      </c>
    </row>
    <row r="4162" spans="1:31" ht="9.6" customHeight="1" x14ac:dyDescent="0.2">
      <c r="A4162" s="45" t="s">
        <v>4103</v>
      </c>
      <c r="B4162" s="11"/>
      <c r="C4162" s="11" t="s">
        <v>4155</v>
      </c>
      <c r="D4162" s="44">
        <v>3</v>
      </c>
      <c r="E4162" s="44">
        <v>0</v>
      </c>
      <c r="F4162" s="48">
        <v>0</v>
      </c>
      <c r="G4162" s="48">
        <v>0</v>
      </c>
      <c r="H4162" s="44">
        <v>0</v>
      </c>
      <c r="I4162" s="44">
        <v>0</v>
      </c>
      <c r="J4162" s="44">
        <v>0</v>
      </c>
      <c r="K4162" s="48">
        <v>0</v>
      </c>
      <c r="L4162" s="49">
        <v>3876</v>
      </c>
      <c r="M4162" s="49">
        <v>0</v>
      </c>
      <c r="N4162" s="10">
        <v>0</v>
      </c>
      <c r="O4162" s="10">
        <v>0</v>
      </c>
      <c r="P4162" s="10">
        <v>0</v>
      </c>
      <c r="Q4162" s="10">
        <v>0</v>
      </c>
      <c r="R4162" s="10">
        <v>0</v>
      </c>
      <c r="S4162" s="10">
        <v>0</v>
      </c>
      <c r="T4162" s="50">
        <f t="shared" si="218"/>
        <v>323</v>
      </c>
      <c r="U4162" s="50">
        <f t="shared" si="218"/>
        <v>0</v>
      </c>
      <c r="V4162" s="50">
        <f t="shared" si="218"/>
        <v>0</v>
      </c>
      <c r="W4162" s="50">
        <f t="shared" si="218"/>
        <v>0</v>
      </c>
      <c r="X4162" s="50">
        <f t="shared" si="218"/>
        <v>0</v>
      </c>
      <c r="Y4162" s="50">
        <f t="shared" si="217"/>
        <v>0</v>
      </c>
      <c r="Z4162" s="50">
        <f t="shared" si="217"/>
        <v>0</v>
      </c>
      <c r="AA4162" s="50">
        <f t="shared" si="217"/>
        <v>0</v>
      </c>
      <c r="AB4162" s="50">
        <f t="shared" si="216"/>
        <v>323</v>
      </c>
      <c r="AC4162" s="48" t="str">
        <f>VLOOKUP(ПРОДАЖИ!C:C,'ИЗ ОСНОВЫ НОМЕНКЛАТУР'!D:E,2,0)</f>
        <v>Освещение</v>
      </c>
      <c r="AD4162" s="48" t="str">
        <f>VLOOKUP(C:C,'ИЗ ОСНОВЫ НОМЕНКЛАТУР'!D:F,3,0)</f>
        <v>Элементы питания</v>
      </c>
      <c r="AE4162" s="48" t="str">
        <f>VLOOKUP(C:C,'ИЗ ОСНОВЫ НОМЕНКЛАТУР'!D:H,5,0)</f>
        <v>C</v>
      </c>
    </row>
    <row r="4163" spans="1:31" ht="9.6" customHeight="1" x14ac:dyDescent="0.2">
      <c r="A4163" s="45" t="s">
        <v>4103</v>
      </c>
      <c r="B4163" s="11"/>
      <c r="C4163" s="11" t="s">
        <v>4156</v>
      </c>
      <c r="D4163" s="44">
        <v>3</v>
      </c>
      <c r="E4163" s="44">
        <v>0</v>
      </c>
      <c r="F4163" s="48">
        <v>0</v>
      </c>
      <c r="G4163" s="48">
        <v>0</v>
      </c>
      <c r="H4163" s="44">
        <v>0</v>
      </c>
      <c r="I4163" s="44">
        <v>0</v>
      </c>
      <c r="J4163" s="44">
        <v>0</v>
      </c>
      <c r="K4163" s="48">
        <v>0</v>
      </c>
      <c r="L4163" s="49">
        <v>7500</v>
      </c>
      <c r="M4163" s="49">
        <v>0</v>
      </c>
      <c r="N4163" s="10">
        <v>0</v>
      </c>
      <c r="O4163" s="10">
        <v>0</v>
      </c>
      <c r="P4163" s="10">
        <v>0</v>
      </c>
      <c r="Q4163" s="10">
        <v>0</v>
      </c>
      <c r="R4163" s="10">
        <v>0</v>
      </c>
      <c r="S4163" s="10">
        <v>0</v>
      </c>
      <c r="T4163" s="50">
        <f t="shared" si="218"/>
        <v>625</v>
      </c>
      <c r="U4163" s="50">
        <f t="shared" si="218"/>
        <v>0</v>
      </c>
      <c r="V4163" s="50">
        <f t="shared" si="218"/>
        <v>0</v>
      </c>
      <c r="W4163" s="50">
        <f t="shared" si="218"/>
        <v>0</v>
      </c>
      <c r="X4163" s="50">
        <f t="shared" si="218"/>
        <v>0</v>
      </c>
      <c r="Y4163" s="50">
        <f t="shared" si="217"/>
        <v>0</v>
      </c>
      <c r="Z4163" s="50">
        <f t="shared" si="217"/>
        <v>0</v>
      </c>
      <c r="AA4163" s="50">
        <f t="shared" si="217"/>
        <v>0</v>
      </c>
      <c r="AB4163" s="50">
        <f t="shared" si="216"/>
        <v>625</v>
      </c>
      <c r="AC4163" s="48" t="str">
        <f>VLOOKUP(ПРОДАЖИ!C:C,'ИЗ ОСНОВЫ НОМЕНКЛАТУР'!D:E,2,0)</f>
        <v>Освещение</v>
      </c>
      <c r="AD4163" s="48" t="str">
        <f>VLOOKUP(C:C,'ИЗ ОСНОВЫ НОМЕНКЛАТУР'!D:F,3,0)</f>
        <v>Элементы питания</v>
      </c>
      <c r="AE4163" s="48" t="str">
        <f>VLOOKUP(C:C,'ИЗ ОСНОВЫ НОМЕНКЛАТУР'!D:H,5,0)</f>
        <v>C</v>
      </c>
    </row>
    <row r="4164" spans="1:31" ht="9.6" customHeight="1" x14ac:dyDescent="0.2">
      <c r="A4164" s="45" t="s">
        <v>4103</v>
      </c>
      <c r="B4164" s="11"/>
      <c r="C4164" s="11" t="s">
        <v>4157</v>
      </c>
      <c r="D4164" s="44">
        <v>1</v>
      </c>
      <c r="E4164" s="44">
        <v>0</v>
      </c>
      <c r="F4164" s="48">
        <v>0</v>
      </c>
      <c r="G4164" s="48">
        <v>0</v>
      </c>
      <c r="H4164" s="44">
        <v>0</v>
      </c>
      <c r="I4164" s="44">
        <v>0</v>
      </c>
      <c r="J4164" s="44">
        <v>0</v>
      </c>
      <c r="K4164" s="48">
        <v>0</v>
      </c>
      <c r="L4164" s="49">
        <v>975</v>
      </c>
      <c r="M4164" s="49">
        <v>0</v>
      </c>
      <c r="N4164" s="10">
        <v>0</v>
      </c>
      <c r="O4164" s="10">
        <v>0</v>
      </c>
      <c r="P4164" s="10">
        <v>0</v>
      </c>
      <c r="Q4164" s="10">
        <v>0</v>
      </c>
      <c r="R4164" s="10">
        <v>0</v>
      </c>
      <c r="S4164" s="10">
        <v>0</v>
      </c>
      <c r="T4164" s="50">
        <f t="shared" si="218"/>
        <v>81.25</v>
      </c>
      <c r="U4164" s="50">
        <f t="shared" si="218"/>
        <v>0</v>
      </c>
      <c r="V4164" s="50">
        <f t="shared" si="218"/>
        <v>0</v>
      </c>
      <c r="W4164" s="50">
        <f t="shared" si="218"/>
        <v>0</v>
      </c>
      <c r="X4164" s="50">
        <f t="shared" si="218"/>
        <v>0</v>
      </c>
      <c r="Y4164" s="50">
        <f t="shared" si="217"/>
        <v>0</v>
      </c>
      <c r="Z4164" s="50">
        <f t="shared" si="217"/>
        <v>0</v>
      </c>
      <c r="AA4164" s="50">
        <f t="shared" si="217"/>
        <v>0</v>
      </c>
      <c r="AB4164" s="50">
        <f t="shared" ref="AB4164:AB4173" si="219">T4164+U4164+V4164+W4164+X4164+Y4164+Z4164+AA4164</f>
        <v>81.25</v>
      </c>
      <c r="AC4164" s="48" t="str">
        <f>VLOOKUP(ПРОДАЖИ!C:C,'ИЗ ОСНОВЫ НОМЕНКЛАТУР'!D:E,2,0)</f>
        <v>Освещение</v>
      </c>
      <c r="AD4164" s="48" t="str">
        <f>VLOOKUP(C:C,'ИЗ ОСНОВЫ НОМЕНКЛАТУР'!D:F,3,0)</f>
        <v>Элементы питания</v>
      </c>
      <c r="AE4164" s="48" t="str">
        <f>VLOOKUP(C:C,'ИЗ ОСНОВЫ НОМЕНКЛАТУР'!D:H,5,0)</f>
        <v>C</v>
      </c>
    </row>
    <row r="4165" spans="1:31" ht="9.6" customHeight="1" x14ac:dyDescent="0.2">
      <c r="A4165" s="45" t="s">
        <v>4103</v>
      </c>
      <c r="B4165" s="11"/>
      <c r="C4165" s="11" t="s">
        <v>4158</v>
      </c>
      <c r="D4165" s="44">
        <v>1</v>
      </c>
      <c r="E4165" s="44">
        <v>0</v>
      </c>
      <c r="F4165" s="48">
        <v>0</v>
      </c>
      <c r="G4165" s="48">
        <v>0</v>
      </c>
      <c r="H4165" s="44">
        <v>0</v>
      </c>
      <c r="I4165" s="44">
        <v>0</v>
      </c>
      <c r="J4165" s="44">
        <v>0</v>
      </c>
      <c r="K4165" s="48">
        <v>0</v>
      </c>
      <c r="L4165" s="49">
        <v>722</v>
      </c>
      <c r="M4165" s="49">
        <v>0</v>
      </c>
      <c r="N4165" s="10">
        <v>0</v>
      </c>
      <c r="O4165" s="10">
        <v>0</v>
      </c>
      <c r="P4165" s="10">
        <v>0</v>
      </c>
      <c r="Q4165" s="10">
        <v>0</v>
      </c>
      <c r="R4165" s="10">
        <v>0</v>
      </c>
      <c r="S4165" s="10">
        <v>0</v>
      </c>
      <c r="T4165" s="50">
        <f t="shared" si="218"/>
        <v>60.166666666666664</v>
      </c>
      <c r="U4165" s="50">
        <f t="shared" si="218"/>
        <v>0</v>
      </c>
      <c r="V4165" s="50">
        <f t="shared" si="218"/>
        <v>0</v>
      </c>
      <c r="W4165" s="50">
        <f t="shared" si="218"/>
        <v>0</v>
      </c>
      <c r="X4165" s="50">
        <f t="shared" si="218"/>
        <v>0</v>
      </c>
      <c r="Y4165" s="50">
        <f t="shared" si="217"/>
        <v>0</v>
      </c>
      <c r="Z4165" s="50">
        <f t="shared" si="217"/>
        <v>0</v>
      </c>
      <c r="AA4165" s="50">
        <f t="shared" si="217"/>
        <v>0</v>
      </c>
      <c r="AB4165" s="50">
        <f t="shared" si="219"/>
        <v>60.166666666666664</v>
      </c>
      <c r="AC4165" s="48" t="str">
        <f>VLOOKUP(ПРОДАЖИ!C:C,'ИЗ ОСНОВЫ НОМЕНКЛАТУР'!D:E,2,0)</f>
        <v>Освещение</v>
      </c>
      <c r="AD4165" s="48" t="str">
        <f>VLOOKUP(C:C,'ИЗ ОСНОВЫ НОМЕНКЛАТУР'!D:F,3,0)</f>
        <v>Элементы питания</v>
      </c>
      <c r="AE4165" s="48" t="str">
        <f>VLOOKUP(C:C,'ИЗ ОСНОВЫ НОМЕНКЛАТУР'!D:H,5,0)</f>
        <v>C</v>
      </c>
    </row>
    <row r="4166" spans="1:31" ht="9.6" customHeight="1" x14ac:dyDescent="0.2">
      <c r="A4166" s="45" t="s">
        <v>4103</v>
      </c>
      <c r="B4166" s="46" t="s">
        <v>4159</v>
      </c>
      <c r="C4166" s="46"/>
      <c r="D4166" s="44">
        <v>0</v>
      </c>
      <c r="E4166" s="44">
        <v>0</v>
      </c>
      <c r="F4166" s="48">
        <v>0</v>
      </c>
      <c r="G4166" s="48">
        <v>0</v>
      </c>
      <c r="H4166" s="44">
        <v>0</v>
      </c>
      <c r="I4166" s="44">
        <v>0</v>
      </c>
      <c r="J4166" s="44">
        <v>0</v>
      </c>
      <c r="K4166" s="48">
        <v>0</v>
      </c>
      <c r="L4166" s="49">
        <v>0</v>
      </c>
      <c r="M4166" s="49">
        <v>0</v>
      </c>
      <c r="N4166" s="10">
        <v>0</v>
      </c>
      <c r="O4166" s="10">
        <v>0</v>
      </c>
      <c r="P4166" s="10">
        <v>0</v>
      </c>
      <c r="Q4166" s="10">
        <v>0</v>
      </c>
      <c r="R4166" s="10">
        <v>0</v>
      </c>
      <c r="S4166" s="10">
        <v>0</v>
      </c>
      <c r="T4166" s="50">
        <f t="shared" si="218"/>
        <v>0</v>
      </c>
      <c r="U4166" s="50">
        <f t="shared" si="218"/>
        <v>0</v>
      </c>
      <c r="V4166" s="50">
        <f t="shared" si="218"/>
        <v>0</v>
      </c>
      <c r="W4166" s="50">
        <f t="shared" si="218"/>
        <v>0</v>
      </c>
      <c r="X4166" s="50">
        <f t="shared" si="218"/>
        <v>0</v>
      </c>
      <c r="Y4166" s="50">
        <f t="shared" si="217"/>
        <v>0</v>
      </c>
      <c r="Z4166" s="50">
        <f t="shared" si="217"/>
        <v>0</v>
      </c>
      <c r="AA4166" s="50">
        <f t="shared" si="217"/>
        <v>0</v>
      </c>
      <c r="AB4166" s="50">
        <f t="shared" si="219"/>
        <v>0</v>
      </c>
      <c r="AC4166" s="48" t="e">
        <f>VLOOKUP(ПРОДАЖИ!C:C,'ИЗ ОСНОВЫ НОМЕНКЛАТУР'!D:E,2,0)</f>
        <v>#N/A</v>
      </c>
      <c r="AD4166" s="48" t="e">
        <f>VLOOKUP(C:C,'ИЗ ОСНОВЫ НОМЕНКЛАТУР'!D:F,3,0)</f>
        <v>#N/A</v>
      </c>
      <c r="AE4166" s="48" t="e">
        <f>VLOOKUP(C:C,'ИЗ ОСНОВЫ НОМЕНКЛАТУР'!D:H,5,0)</f>
        <v>#N/A</v>
      </c>
    </row>
    <row r="4167" spans="1:31" ht="9.6" customHeight="1" x14ac:dyDescent="0.2">
      <c r="A4167" s="45" t="s">
        <v>4103</v>
      </c>
      <c r="B4167" s="11"/>
      <c r="C4167" s="11" t="s">
        <v>4160</v>
      </c>
      <c r="D4167" s="44">
        <v>160</v>
      </c>
      <c r="E4167" s="44">
        <v>0</v>
      </c>
      <c r="F4167" s="48">
        <v>0</v>
      </c>
      <c r="G4167" s="48">
        <v>0</v>
      </c>
      <c r="H4167" s="44">
        <v>0</v>
      </c>
      <c r="I4167" s="44">
        <v>0</v>
      </c>
      <c r="J4167" s="44">
        <v>0</v>
      </c>
      <c r="K4167" s="48">
        <v>0</v>
      </c>
      <c r="L4167" s="49">
        <v>136000</v>
      </c>
      <c r="M4167" s="49">
        <v>0</v>
      </c>
      <c r="N4167" s="10">
        <v>0</v>
      </c>
      <c r="O4167" s="10">
        <v>0</v>
      </c>
      <c r="P4167" s="10">
        <v>0</v>
      </c>
      <c r="Q4167" s="10">
        <v>0</v>
      </c>
      <c r="R4167" s="10">
        <v>0</v>
      </c>
      <c r="S4167" s="10">
        <v>0</v>
      </c>
      <c r="T4167" s="50">
        <f t="shared" si="218"/>
        <v>11333.333333333334</v>
      </c>
      <c r="U4167" s="50">
        <f t="shared" si="218"/>
        <v>0</v>
      </c>
      <c r="V4167" s="50">
        <f t="shared" si="218"/>
        <v>0</v>
      </c>
      <c r="W4167" s="50">
        <f t="shared" si="218"/>
        <v>0</v>
      </c>
      <c r="X4167" s="50">
        <f t="shared" si="218"/>
        <v>0</v>
      </c>
      <c r="Y4167" s="50">
        <f t="shared" si="217"/>
        <v>0</v>
      </c>
      <c r="Z4167" s="50">
        <f t="shared" si="217"/>
        <v>0</v>
      </c>
      <c r="AA4167" s="50">
        <f t="shared" si="217"/>
        <v>0</v>
      </c>
      <c r="AB4167" s="50">
        <f t="shared" si="219"/>
        <v>11333.333333333334</v>
      </c>
      <c r="AC4167" s="48" t="str">
        <f>VLOOKUP(ПРОДАЖИ!C:C,'ИЗ ОСНОВЫ НОМЕНКЛАТУР'!D:E,2,0)</f>
        <v>Освещение</v>
      </c>
      <c r="AD4167" s="48" t="str">
        <f>VLOOKUP(C:C,'ИЗ ОСНОВЫ НОМЕНКЛАТУР'!D:F,3,0)</f>
        <v>Лампы, фонарики, лед ленты</v>
      </c>
      <c r="AE4167" s="48" t="str">
        <f>VLOOKUP(C:C,'ИЗ ОСНОВЫ НОМЕНКЛАТУР'!D:H,5,0)</f>
        <v>A</v>
      </c>
    </row>
    <row r="4168" spans="1:31" ht="9.6" customHeight="1" x14ac:dyDescent="0.2">
      <c r="A4168" s="45" t="s">
        <v>4103</v>
      </c>
      <c r="B4168" s="11"/>
      <c r="C4168" s="11" t="s">
        <v>4161</v>
      </c>
      <c r="D4168" s="44">
        <v>7</v>
      </c>
      <c r="E4168" s="44">
        <v>0</v>
      </c>
      <c r="F4168" s="48">
        <v>0</v>
      </c>
      <c r="G4168" s="48">
        <v>0</v>
      </c>
      <c r="H4168" s="44">
        <v>0</v>
      </c>
      <c r="I4168" s="44">
        <v>0</v>
      </c>
      <c r="J4168" s="44">
        <v>0</v>
      </c>
      <c r="K4168" s="48">
        <v>0</v>
      </c>
      <c r="L4168" s="49">
        <v>27118.18</v>
      </c>
      <c r="M4168" s="49">
        <v>0</v>
      </c>
      <c r="N4168" s="10">
        <v>0</v>
      </c>
      <c r="O4168" s="10">
        <v>0</v>
      </c>
      <c r="P4168" s="10">
        <v>0</v>
      </c>
      <c r="Q4168" s="10">
        <v>0</v>
      </c>
      <c r="R4168" s="10">
        <v>0</v>
      </c>
      <c r="S4168" s="10">
        <v>0</v>
      </c>
      <c r="T4168" s="50">
        <f t="shared" si="218"/>
        <v>2259.8483333333334</v>
      </c>
      <c r="U4168" s="50">
        <f t="shared" si="218"/>
        <v>0</v>
      </c>
      <c r="V4168" s="50">
        <f t="shared" si="218"/>
        <v>0</v>
      </c>
      <c r="W4168" s="50">
        <f t="shared" si="218"/>
        <v>0</v>
      </c>
      <c r="X4168" s="50">
        <f t="shared" si="218"/>
        <v>0</v>
      </c>
      <c r="Y4168" s="50">
        <f t="shared" si="217"/>
        <v>0</v>
      </c>
      <c r="Z4168" s="50">
        <f t="shared" si="217"/>
        <v>0</v>
      </c>
      <c r="AA4168" s="50">
        <f t="shared" si="217"/>
        <v>0</v>
      </c>
      <c r="AB4168" s="50">
        <f t="shared" si="219"/>
        <v>2259.8483333333334</v>
      </c>
      <c r="AC4168" s="48" t="str">
        <f>VLOOKUP(ПРОДАЖИ!C:C,'ИЗ ОСНОВЫ НОМЕНКЛАТУР'!D:E,2,0)</f>
        <v>Освещение</v>
      </c>
      <c r="AD4168" s="48" t="str">
        <f>VLOOKUP(C:C,'ИЗ ОСНОВЫ НОМЕНКЛАТУР'!D:F,3,0)</f>
        <v>Лампы, фонарики, лед ленты</v>
      </c>
      <c r="AE4168" s="48" t="str">
        <f>VLOOKUP(C:C,'ИЗ ОСНОВЫ НОМЕНКЛАТУР'!D:H,5,0)</f>
        <v>B</v>
      </c>
    </row>
    <row r="4169" spans="1:31" ht="9.6" customHeight="1" x14ac:dyDescent="0.2">
      <c r="A4169" s="45" t="s">
        <v>4103</v>
      </c>
      <c r="B4169" s="11"/>
      <c r="C4169" s="11" t="s">
        <v>4162</v>
      </c>
      <c r="D4169" s="44">
        <v>1</v>
      </c>
      <c r="E4169" s="44">
        <v>0</v>
      </c>
      <c r="F4169" s="48">
        <v>0</v>
      </c>
      <c r="G4169" s="48">
        <v>0</v>
      </c>
      <c r="H4169" s="44">
        <v>1</v>
      </c>
      <c r="I4169" s="44">
        <v>0</v>
      </c>
      <c r="J4169" s="44">
        <v>0</v>
      </c>
      <c r="K4169" s="48">
        <v>0</v>
      </c>
      <c r="L4169" s="49">
        <v>1100</v>
      </c>
      <c r="M4169" s="49">
        <v>0</v>
      </c>
      <c r="N4169" s="10">
        <v>0</v>
      </c>
      <c r="O4169" s="10">
        <v>0</v>
      </c>
      <c r="P4169" s="10">
        <v>3896.67</v>
      </c>
      <c r="Q4169" s="10">
        <v>0</v>
      </c>
      <c r="R4169" s="10">
        <v>0</v>
      </c>
      <c r="S4169" s="10">
        <v>0</v>
      </c>
      <c r="T4169" s="50">
        <f t="shared" si="218"/>
        <v>91.666666666666671</v>
      </c>
      <c r="U4169" s="50">
        <f t="shared" si="218"/>
        <v>0</v>
      </c>
      <c r="V4169" s="50">
        <f t="shared" si="218"/>
        <v>0</v>
      </c>
      <c r="W4169" s="50">
        <f t="shared" si="218"/>
        <v>0</v>
      </c>
      <c r="X4169" s="50">
        <f t="shared" si="218"/>
        <v>324.72250000000003</v>
      </c>
      <c r="Y4169" s="50">
        <f t="shared" si="217"/>
        <v>0</v>
      </c>
      <c r="Z4169" s="50">
        <f t="shared" si="217"/>
        <v>0</v>
      </c>
      <c r="AA4169" s="50">
        <f t="shared" si="217"/>
        <v>0</v>
      </c>
      <c r="AB4169" s="50">
        <f t="shared" si="219"/>
        <v>416.38916666666671</v>
      </c>
      <c r="AC4169" s="48" t="str">
        <f>VLOOKUP(ПРОДАЖИ!C:C,'ИЗ ОСНОВЫ НОМЕНКЛАТУР'!D:E,2,0)</f>
        <v>Освещение</v>
      </c>
      <c r="AD4169" s="48" t="str">
        <f>VLOOKUP(C:C,'ИЗ ОСНОВЫ НОМЕНКЛАТУР'!D:F,3,0)</f>
        <v>Лампы, фонарики, лед ленты</v>
      </c>
      <c r="AE4169" s="48" t="str">
        <f>VLOOKUP(C:C,'ИЗ ОСНОВЫ НОМЕНКЛАТУР'!D:H,5,0)</f>
        <v>C</v>
      </c>
    </row>
    <row r="4170" spans="1:31" ht="9.6" customHeight="1" x14ac:dyDescent="0.2">
      <c r="A4170" s="45" t="s">
        <v>4103</v>
      </c>
      <c r="B4170" s="11"/>
      <c r="C4170" s="11" t="s">
        <v>4163</v>
      </c>
      <c r="D4170" s="44">
        <v>2</v>
      </c>
      <c r="E4170" s="44">
        <v>0</v>
      </c>
      <c r="F4170" s="48">
        <v>1</v>
      </c>
      <c r="G4170" s="48">
        <v>0</v>
      </c>
      <c r="H4170" s="44">
        <v>0</v>
      </c>
      <c r="I4170" s="44">
        <v>0</v>
      </c>
      <c r="J4170" s="44">
        <v>0</v>
      </c>
      <c r="K4170" s="48">
        <v>0</v>
      </c>
      <c r="L4170" s="49">
        <v>1400</v>
      </c>
      <c r="M4170" s="49">
        <v>0</v>
      </c>
      <c r="N4170" s="10">
        <v>700</v>
      </c>
      <c r="O4170" s="10">
        <v>0</v>
      </c>
      <c r="P4170" s="10">
        <v>0</v>
      </c>
      <c r="Q4170" s="10">
        <v>0</v>
      </c>
      <c r="R4170" s="10">
        <v>0</v>
      </c>
      <c r="S4170" s="10">
        <v>0</v>
      </c>
      <c r="T4170" s="50">
        <f t="shared" si="218"/>
        <v>116.66666666666667</v>
      </c>
      <c r="U4170" s="50">
        <f t="shared" si="218"/>
        <v>0</v>
      </c>
      <c r="V4170" s="50">
        <f t="shared" si="218"/>
        <v>58.333333333333336</v>
      </c>
      <c r="W4170" s="50">
        <f t="shared" si="218"/>
        <v>0</v>
      </c>
      <c r="X4170" s="50">
        <f t="shared" si="218"/>
        <v>0</v>
      </c>
      <c r="Y4170" s="50">
        <f t="shared" si="217"/>
        <v>0</v>
      </c>
      <c r="Z4170" s="50">
        <f t="shared" si="217"/>
        <v>0</v>
      </c>
      <c r="AA4170" s="50">
        <f t="shared" si="217"/>
        <v>0</v>
      </c>
      <c r="AB4170" s="50">
        <f t="shared" si="219"/>
        <v>175</v>
      </c>
      <c r="AC4170" s="48" t="str">
        <f>VLOOKUP(ПРОДАЖИ!C:C,'ИЗ ОСНОВЫ НОМЕНКЛАТУР'!D:E,2,0)</f>
        <v>Освещение</v>
      </c>
      <c r="AD4170" s="48" t="str">
        <f>VLOOKUP(C:C,'ИЗ ОСНОВЫ НОМЕНКЛАТУР'!D:F,3,0)</f>
        <v>Лампы, фонарики, лед ленты</v>
      </c>
      <c r="AE4170" s="48" t="str">
        <f>VLOOKUP(C:C,'ИЗ ОСНОВЫ НОМЕНКЛАТУР'!D:H,5,0)</f>
        <v>C</v>
      </c>
    </row>
    <row r="4171" spans="1:31" ht="9.6" customHeight="1" x14ac:dyDescent="0.2">
      <c r="A4171" s="45" t="s">
        <v>4103</v>
      </c>
      <c r="B4171" s="11"/>
      <c r="C4171" s="11" t="s">
        <v>4164</v>
      </c>
      <c r="D4171" s="44">
        <v>0</v>
      </c>
      <c r="E4171" s="44">
        <v>0</v>
      </c>
      <c r="F4171" s="48">
        <v>1</v>
      </c>
      <c r="G4171" s="48">
        <v>0</v>
      </c>
      <c r="H4171" s="44">
        <v>0</v>
      </c>
      <c r="I4171" s="44">
        <v>0</v>
      </c>
      <c r="J4171" s="44">
        <v>0</v>
      </c>
      <c r="K4171" s="48">
        <v>0</v>
      </c>
      <c r="L4171" s="49">
        <v>0</v>
      </c>
      <c r="M4171" s="49">
        <v>0</v>
      </c>
      <c r="N4171" s="10">
        <v>377.92</v>
      </c>
      <c r="O4171" s="10">
        <v>0</v>
      </c>
      <c r="P4171" s="10">
        <v>0</v>
      </c>
      <c r="Q4171" s="10">
        <v>0</v>
      </c>
      <c r="R4171" s="10">
        <v>0</v>
      </c>
      <c r="S4171" s="10">
        <v>0</v>
      </c>
      <c r="T4171" s="50">
        <f t="shared" si="218"/>
        <v>0</v>
      </c>
      <c r="U4171" s="50">
        <f t="shared" si="218"/>
        <v>0</v>
      </c>
      <c r="V4171" s="50">
        <f t="shared" si="218"/>
        <v>31.493333333333336</v>
      </c>
      <c r="W4171" s="50">
        <f t="shared" si="218"/>
        <v>0</v>
      </c>
      <c r="X4171" s="50">
        <f t="shared" si="218"/>
        <v>0</v>
      </c>
      <c r="Y4171" s="50">
        <f t="shared" si="217"/>
        <v>0</v>
      </c>
      <c r="Z4171" s="50">
        <f t="shared" si="217"/>
        <v>0</v>
      </c>
      <c r="AA4171" s="50">
        <f t="shared" si="217"/>
        <v>0</v>
      </c>
      <c r="AB4171" s="50">
        <f t="shared" si="219"/>
        <v>31.493333333333336</v>
      </c>
      <c r="AC4171" s="48" t="str">
        <f>VLOOKUP(ПРОДАЖИ!C:C,'ИЗ ОСНОВЫ НОМЕНКЛАТУР'!D:E,2,0)</f>
        <v>Освещение</v>
      </c>
      <c r="AD4171" s="48" t="str">
        <f>VLOOKUP(C:C,'ИЗ ОСНОВЫ НОМЕНКЛАТУР'!D:F,3,0)</f>
        <v>Лампы, фонарики, лед ленты</v>
      </c>
      <c r="AE4171" s="48" t="str">
        <f>VLOOKUP(C:C,'ИЗ ОСНОВЫ НОМЕНКЛАТУР'!D:H,5,0)</f>
        <v>C</v>
      </c>
    </row>
    <row r="4172" spans="1:31" ht="9.6" customHeight="1" x14ac:dyDescent="0.2">
      <c r="A4172" s="45" t="s">
        <v>4103</v>
      </c>
      <c r="B4172" s="11"/>
      <c r="C4172" s="11" t="s">
        <v>4165</v>
      </c>
      <c r="D4172" s="44">
        <v>0</v>
      </c>
      <c r="E4172" s="44">
        <v>0</v>
      </c>
      <c r="F4172" s="48">
        <v>4</v>
      </c>
      <c r="G4172" s="48">
        <v>0</v>
      </c>
      <c r="H4172" s="44">
        <v>0</v>
      </c>
      <c r="I4172" s="44">
        <v>0</v>
      </c>
      <c r="J4172" s="44">
        <v>0</v>
      </c>
      <c r="K4172" s="48">
        <v>0</v>
      </c>
      <c r="L4172" s="49">
        <v>0</v>
      </c>
      <c r="M4172" s="49">
        <v>0</v>
      </c>
      <c r="N4172" s="10">
        <v>5000</v>
      </c>
      <c r="O4172" s="10">
        <v>0</v>
      </c>
      <c r="P4172" s="10">
        <v>0</v>
      </c>
      <c r="Q4172" s="10">
        <v>0</v>
      </c>
      <c r="R4172" s="10">
        <v>0</v>
      </c>
      <c r="S4172" s="10">
        <v>0</v>
      </c>
      <c r="T4172" s="50">
        <f t="shared" si="218"/>
        <v>0</v>
      </c>
      <c r="U4172" s="50">
        <f t="shared" si="218"/>
        <v>0</v>
      </c>
      <c r="V4172" s="50">
        <f t="shared" si="218"/>
        <v>416.66666666666669</v>
      </c>
      <c r="W4172" s="50">
        <f t="shared" si="218"/>
        <v>0</v>
      </c>
      <c r="X4172" s="50">
        <f t="shared" si="218"/>
        <v>0</v>
      </c>
      <c r="Y4172" s="50">
        <f t="shared" si="217"/>
        <v>0</v>
      </c>
      <c r="Z4172" s="50">
        <f t="shared" si="217"/>
        <v>0</v>
      </c>
      <c r="AA4172" s="50">
        <f t="shared" si="217"/>
        <v>0</v>
      </c>
      <c r="AB4172" s="50">
        <f t="shared" si="219"/>
        <v>416.66666666666669</v>
      </c>
      <c r="AC4172" s="48" t="str">
        <f>VLOOKUP(ПРОДАЖИ!C:C,'ИЗ ОСНОВЫ НОМЕНКЛАТУР'!D:E,2,0)</f>
        <v>Освещение</v>
      </c>
      <c r="AD4172" s="48" t="str">
        <f>VLOOKUP(C:C,'ИЗ ОСНОВЫ НОМЕНКЛАТУР'!D:F,3,0)</f>
        <v>Лампы, фонарики, лед ленты</v>
      </c>
      <c r="AE4172" s="48" t="str">
        <f>VLOOKUP(C:C,'ИЗ ОСНОВЫ НОМЕНКЛАТУР'!D:H,5,0)</f>
        <v>B</v>
      </c>
    </row>
    <row r="4173" spans="1:31" ht="9.6" customHeight="1" x14ac:dyDescent="0.2">
      <c r="A4173" s="45" t="s">
        <v>4103</v>
      </c>
      <c r="B4173" s="11"/>
      <c r="C4173" s="11" t="s">
        <v>4166</v>
      </c>
      <c r="D4173" s="44">
        <v>0</v>
      </c>
      <c r="E4173" s="44">
        <v>0</v>
      </c>
      <c r="F4173" s="48">
        <v>1</v>
      </c>
      <c r="G4173" s="48">
        <v>0</v>
      </c>
      <c r="H4173" s="44">
        <v>0</v>
      </c>
      <c r="I4173" s="44">
        <v>0</v>
      </c>
      <c r="J4173" s="44">
        <v>0</v>
      </c>
      <c r="K4173" s="48">
        <v>0</v>
      </c>
      <c r="L4173" s="49">
        <v>0</v>
      </c>
      <c r="M4173" s="49">
        <v>0</v>
      </c>
      <c r="N4173" s="10">
        <v>691.97</v>
      </c>
      <c r="O4173" s="10">
        <v>0</v>
      </c>
      <c r="P4173" s="10">
        <v>0</v>
      </c>
      <c r="Q4173" s="10">
        <v>0</v>
      </c>
      <c r="R4173" s="10">
        <v>0</v>
      </c>
      <c r="S4173" s="10">
        <v>0</v>
      </c>
      <c r="T4173" s="50">
        <f t="shared" si="218"/>
        <v>0</v>
      </c>
      <c r="U4173" s="50">
        <f t="shared" si="218"/>
        <v>0</v>
      </c>
      <c r="V4173" s="50">
        <f t="shared" si="218"/>
        <v>57.664166666666667</v>
      </c>
      <c r="W4173" s="50">
        <f t="shared" si="218"/>
        <v>0</v>
      </c>
      <c r="X4173" s="50">
        <f t="shared" si="218"/>
        <v>0</v>
      </c>
      <c r="Y4173" s="50">
        <f t="shared" si="217"/>
        <v>0</v>
      </c>
      <c r="Z4173" s="50">
        <f t="shared" si="217"/>
        <v>0</v>
      </c>
      <c r="AA4173" s="50">
        <f t="shared" si="217"/>
        <v>0</v>
      </c>
      <c r="AB4173" s="50">
        <f t="shared" si="219"/>
        <v>57.664166666666667</v>
      </c>
      <c r="AC4173" s="48" t="str">
        <f>VLOOKUP(ПРОДАЖИ!C:C,'ИЗ ОСНОВЫ НОМЕНКЛАТУР'!D:E,2,0)</f>
        <v>Освещение</v>
      </c>
      <c r="AD4173" s="48" t="str">
        <f>VLOOKUP(C:C,'ИЗ ОСНОВЫ НОМЕНКЛАТУР'!D:F,3,0)</f>
        <v>Лампы, фонарики, лед ленты</v>
      </c>
      <c r="AE4173" s="48" t="str">
        <f>VLOOKUP(C:C,'ИЗ ОСНОВЫ НОМЕНКЛАТУР'!D:H,5,0)</f>
        <v>C</v>
      </c>
    </row>
  </sheetData>
  <autoFilter ref="A2:AE4173" xr:uid="{70C8175B-6870-4C07-9FDE-862DEDC116C1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84DC-D0C0-4DC9-AD41-4EAF3B5E46D3}">
  <sheetPr>
    <outlinePr summaryBelow="0"/>
  </sheetPr>
  <dimension ref="A1:T148"/>
  <sheetViews>
    <sheetView zoomScale="130" zoomScaleNormal="130" workbookViewId="0">
      <pane xSplit="1" ySplit="2" topLeftCell="D3" activePane="bottomRight" state="frozen"/>
      <selection pane="topRight" activeCell="B1" sqref="B1"/>
      <selection pane="bottomLeft" activeCell="A3" sqref="A3"/>
      <selection pane="bottomRight" activeCell="A40" sqref="A40"/>
    </sheetView>
  </sheetViews>
  <sheetFormatPr defaultRowHeight="10.199999999999999" outlineLevelRow="1" x14ac:dyDescent="0.2"/>
  <cols>
    <col min="1" max="1" width="29" style="113" customWidth="1"/>
    <col min="2" max="2" width="9.44140625" style="91" customWidth="1"/>
    <col min="3" max="3" width="4.109375" style="114" customWidth="1"/>
    <col min="4" max="4" width="10.6640625" style="91" bestFit="1" customWidth="1"/>
    <col min="5" max="5" width="4.5546875" style="91" customWidth="1"/>
    <col min="6" max="6" width="7.6640625" style="91" customWidth="1"/>
    <col min="7" max="7" width="4.109375" style="91" customWidth="1"/>
    <col min="8" max="8" width="8.88671875" style="113"/>
    <col min="9" max="9" width="8.6640625" style="91" bestFit="1" customWidth="1"/>
    <col min="10" max="10" width="9.44140625" style="91" bestFit="1" customWidth="1"/>
    <col min="11" max="11" width="5.6640625" style="115" bestFit="1" customWidth="1"/>
    <col min="12" max="12" width="4.88671875" style="91" bestFit="1" customWidth="1"/>
    <col min="13" max="13" width="8.6640625" style="91" bestFit="1" customWidth="1"/>
    <col min="14" max="14" width="9.44140625" style="91" bestFit="1" customWidth="1"/>
    <col min="15" max="15" width="5.6640625" style="115" bestFit="1" customWidth="1"/>
    <col min="16" max="16" width="4.88671875" style="91" bestFit="1" customWidth="1"/>
    <col min="17" max="17" width="8.6640625" style="91" bestFit="1" customWidth="1"/>
    <col min="18" max="18" width="9.44140625" style="91" bestFit="1" customWidth="1"/>
    <col min="19" max="19" width="5.6640625" style="115" bestFit="1" customWidth="1"/>
    <col min="20" max="20" width="5" style="91" bestFit="1" customWidth="1"/>
    <col min="21" max="16384" width="8.88671875" style="113"/>
  </cols>
  <sheetData>
    <row r="1" spans="1:20" s="74" customFormat="1" ht="12" x14ac:dyDescent="0.25">
      <c r="B1" s="75"/>
      <c r="C1" s="76"/>
      <c r="D1" s="75"/>
      <c r="E1" s="75"/>
      <c r="F1" s="75"/>
      <c r="G1" s="75"/>
      <c r="I1" s="195" t="s">
        <v>5090</v>
      </c>
      <c r="J1" s="195"/>
      <c r="K1" s="195"/>
      <c r="L1" s="196"/>
      <c r="M1" s="197" t="s">
        <v>5091</v>
      </c>
      <c r="N1" s="198"/>
      <c r="O1" s="198"/>
      <c r="P1" s="199"/>
      <c r="Q1" s="200" t="s">
        <v>5089</v>
      </c>
      <c r="R1" s="201"/>
      <c r="S1" s="201"/>
      <c r="T1" s="202"/>
    </row>
    <row r="2" spans="1:20" s="74" customFormat="1" ht="31.2" thickBot="1" x14ac:dyDescent="0.3">
      <c r="A2" s="77" t="s">
        <v>5117</v>
      </c>
      <c r="B2" s="78" t="s">
        <v>5109</v>
      </c>
      <c r="C2" s="79"/>
      <c r="D2" s="78" t="s">
        <v>5110</v>
      </c>
      <c r="E2" s="80"/>
      <c r="F2" s="100" t="s">
        <v>5111</v>
      </c>
      <c r="G2" s="80"/>
      <c r="H2" s="155"/>
      <c r="I2" s="75" t="s">
        <v>5119</v>
      </c>
      <c r="J2" s="75" t="s">
        <v>5120</v>
      </c>
      <c r="K2" s="101" t="s">
        <v>5118</v>
      </c>
      <c r="L2" s="103" t="s">
        <v>5121</v>
      </c>
      <c r="M2" s="75" t="s">
        <v>5119</v>
      </c>
      <c r="N2" s="75" t="s">
        <v>5120</v>
      </c>
      <c r="O2" s="101" t="s">
        <v>5118</v>
      </c>
      <c r="P2" s="103" t="s">
        <v>5121</v>
      </c>
      <c r="Q2" s="75" t="s">
        <v>5119</v>
      </c>
      <c r="R2" s="75" t="s">
        <v>5120</v>
      </c>
      <c r="S2" s="101" t="s">
        <v>5118</v>
      </c>
      <c r="T2" s="103" t="s">
        <v>5121</v>
      </c>
    </row>
    <row r="3" spans="1:20" s="81" customFormat="1" ht="12" collapsed="1" x14ac:dyDescent="0.25">
      <c r="A3" s="121" t="s">
        <v>5</v>
      </c>
      <c r="B3" s="70">
        <f>SUM(B4:B14)</f>
        <v>52874200.960833363</v>
      </c>
      <c r="C3" s="71">
        <f>B3/$B$139</f>
        <v>0.41280352123236097</v>
      </c>
      <c r="D3" s="72">
        <f>SUM(D4:D14)</f>
        <v>617650481.42360592</v>
      </c>
      <c r="E3" s="73">
        <f>D3/$D$139</f>
        <v>0.35739611240097341</v>
      </c>
      <c r="F3" s="72">
        <f>IFERROR(D3/B3*30.5,0)</f>
        <v>356.28604009305991</v>
      </c>
      <c r="G3" s="73" t="s">
        <v>5108</v>
      </c>
      <c r="H3" s="156"/>
      <c r="I3" s="72">
        <f>SUM(I4:I14)</f>
        <v>38671825.332500011</v>
      </c>
      <c r="J3" s="72">
        <f>SUM(J4:J14)</f>
        <v>247489287.6414251</v>
      </c>
      <c r="K3" s="107">
        <f>J3/(J3+N3+R3)</f>
        <v>0.40069472150494179</v>
      </c>
      <c r="L3" s="104">
        <f>IFERROR(J3/I3*30.5,0)</f>
        <v>195.19180199440262</v>
      </c>
      <c r="M3" s="72">
        <f>SUM(M4:M14)</f>
        <v>10292459.569166668</v>
      </c>
      <c r="N3" s="72">
        <f>SUM(N4:N14)</f>
        <v>166423947.66856694</v>
      </c>
      <c r="O3" s="107">
        <f>N3/(J3+N3+R3)</f>
        <v>0.26944680312558134</v>
      </c>
      <c r="P3" s="104">
        <f>IFERROR(N3/M3*30.5,0)</f>
        <v>493.1698171637575</v>
      </c>
      <c r="Q3" s="72">
        <f>SUM(Q4:Q14)</f>
        <v>3909916.0591666657</v>
      </c>
      <c r="R3" s="72">
        <f>SUM(R4:R14)</f>
        <v>203737246.11361402</v>
      </c>
      <c r="S3" s="107">
        <f>R3/(J3+N3+R3)</f>
        <v>0.32985847536947671</v>
      </c>
      <c r="T3" s="104">
        <f>IFERROR(R3/Q3*30.5,0)</f>
        <v>1589.2888523518934</v>
      </c>
    </row>
    <row r="4" spans="1:20" s="81" customFormat="1" hidden="1" outlineLevel="1" x14ac:dyDescent="0.2">
      <c r="A4" s="82" t="s">
        <v>7</v>
      </c>
      <c r="B4" s="83">
        <f>SUMIFS(ПРОДАЖИ!AB:AB,ПРОДАЖИ!AD:AD,'ОБОРАЧИВ ПО СЕТИ+ABC'!A:A)</f>
        <v>43046723.581666678</v>
      </c>
      <c r="C4" s="84">
        <f>B4/$B$3</f>
        <v>0.81413473488807131</v>
      </c>
      <c r="D4" s="85">
        <f>SUMIFS(ОСТАТКИ!AE:AE,ОСТАТКИ!Q:Q,'ОБОРАЧИВ ПО СЕТИ+ABC'!A:A)</f>
        <v>520014989.99753034</v>
      </c>
      <c r="E4" s="193">
        <f>D4/$D$3</f>
        <v>0.84192436602487841</v>
      </c>
      <c r="F4" s="85">
        <f t="shared" ref="F4:F67" si="0">IFERROR(D4/B4*30.5,0)</f>
        <v>368.44748857215097</v>
      </c>
      <c r="G4" s="86" t="s">
        <v>5108</v>
      </c>
      <c r="H4" s="156"/>
      <c r="I4" s="85">
        <f>SUMIFS(ПРОДАЖИ!$AB:$AB,ПРОДАЖИ!$AD:$AD,'ОБОРАЧИВ ПО СЕТИ+ABC'!$A:$A,ПРОДАЖИ!$AE:$AE,'ОБОРАЧИВ ПО СЕТИ+ABC'!I$1)</f>
        <v>32438557.485833339</v>
      </c>
      <c r="J4" s="85">
        <f>SUMIFS(ОСТАТКИ!$AE:$AE,ОСТАТКИ!$Q:$Q,'ОБОРАЧИВ ПО СЕТИ+ABC'!$A:$A,ОСТАТКИ!$S:$S,'ОБОРАЧИВ ПО СЕТИ+ABC'!I$1)</f>
        <v>217251950.38674876</v>
      </c>
      <c r="K4" s="108">
        <f t="shared" ref="K4:K67" si="1">J4/(J4+N4+R4)</f>
        <v>0.41778016896739933</v>
      </c>
      <c r="L4" s="105">
        <f t="shared" ref="L4:L67" si="2">IFERROR(J4/I4*30.5,0)</f>
        <v>204.26877766342241</v>
      </c>
      <c r="M4" s="85">
        <f>SUMIFS(ПРОДАЖИ!$AB:$AB,ПРОДАЖИ!$AD:$AD,'ОБОРАЧИВ ПО СЕТИ+ABC'!$A:$A,ПРОДАЖИ!$AE:$AE,'ОБОРАЧИВ ПО СЕТИ+ABC'!M$1)</f>
        <v>8538770.5716666691</v>
      </c>
      <c r="N4" s="85">
        <f>SUMIFS(ОСТАТКИ!$AE:$AE,ОСТАТКИ!$Q:$Q,'ОБОРАЧИВ ПО СЕТИ+ABC'!$A:$A,ОСТАТКИ!$S:$S,'ОБОРАЧИВ ПО СЕТИ+ABC'!M$1)</f>
        <v>135920319.07918689</v>
      </c>
      <c r="O4" s="108">
        <f t="shared" ref="O4:O67" si="3">N4/(J4+N4+R4)</f>
        <v>0.26137769428499047</v>
      </c>
      <c r="P4" s="105">
        <f t="shared" ref="P4:P67" si="4">IFERROR(N4/M4*30.5,0)</f>
        <v>485.49960408481058</v>
      </c>
      <c r="Q4" s="85">
        <f>SUMIFS(ПРОДАЖИ!$AB:$AB,ПРОДАЖИ!$AD:$AD,'ОБОРАЧИВ ПО СЕТИ+ABC'!$A:$A,ПРОДАЖИ!$AE:$AE,'ОБОРАЧИВ ПО СЕТИ+ABC'!Q$1)</f>
        <v>2069395.5241666657</v>
      </c>
      <c r="R4" s="85">
        <f>SUMIFS(ОСТАТКИ!$AE:$AE,ОСТАТКИ!$Q:$Q,'ОБОРАЧИВ ПО СЕТИ+ABC'!$A:$A,ОСТАТКИ!$S:$S,'ОБОРАЧИВ ПО СЕТИ+ABC'!Q$1)</f>
        <v>166842720.53159478</v>
      </c>
      <c r="S4" s="108">
        <f t="shared" ref="S4:S67" si="5">R4/(J4+N4+R4)</f>
        <v>0.32084213674761014</v>
      </c>
      <c r="T4" s="105">
        <f t="shared" ref="T4:T67" si="6">IFERROR(R4/Q4*30.5,0)</f>
        <v>2459.0286954751359</v>
      </c>
    </row>
    <row r="5" spans="1:20" s="81" customFormat="1" hidden="1" outlineLevel="1" x14ac:dyDescent="0.2">
      <c r="A5" s="82" t="s">
        <v>446</v>
      </c>
      <c r="B5" s="83">
        <f>SUMIFS(ПРОДАЖИ!AB:AB,ПРОДАЖИ!AD:AD,'ОБОРАЧИВ ПО СЕТИ+ABC'!A:A)</f>
        <v>205426.48499999999</v>
      </c>
      <c r="C5" s="84">
        <f t="shared" ref="C5:C14" si="7">B5/$B$3</f>
        <v>3.8851931805488644E-3</v>
      </c>
      <c r="D5" s="85">
        <f>SUMIFS(ОСТАТКИ!AE:AE,ОСТАТКИ!Q:Q,'ОБОРАЧИВ ПО СЕТИ+ABC'!A:A)</f>
        <v>97352.985706523905</v>
      </c>
      <c r="E5" s="86">
        <f t="shared" ref="E5:E14" si="8">D5/$D$3</f>
        <v>1.5761824629706049E-4</v>
      </c>
      <c r="F5" s="85">
        <f t="shared" si="0"/>
        <v>14.454154069028535</v>
      </c>
      <c r="G5" s="86" t="s">
        <v>5108</v>
      </c>
      <c r="H5" s="156"/>
      <c r="I5" s="85">
        <f>SUMIFS(ПРОДАЖИ!$AB:$AB,ПРОДАЖИ!$AD:$AD,'ОБОРАЧИВ ПО СЕТИ+ABC'!$A:$A,ПРОДАЖИ!$AE:$AE,'ОБОРАЧИВ ПО СЕТИ+ABC'!I$1)</f>
        <v>0</v>
      </c>
      <c r="J5" s="85">
        <f>SUMIFS(ОСТАТКИ!$AE:$AE,ОСТАТКИ!$Q:$Q,'ОБОРАЧИВ ПО СЕТИ+ABC'!$A:$A,ОСТАТКИ!$S:$S,'ОБОРАЧИВ ПО СЕТИ+ABC'!I$1)</f>
        <v>0</v>
      </c>
      <c r="K5" s="108">
        <f t="shared" si="1"/>
        <v>0</v>
      </c>
      <c r="L5" s="105">
        <f t="shared" si="2"/>
        <v>0</v>
      </c>
      <c r="M5" s="85">
        <f>SUMIFS(ПРОДАЖИ!$AB:$AB,ПРОДАЖИ!$AD:$AD,'ОБОРАЧИВ ПО СЕТИ+ABC'!$A:$A,ПРОДАЖИ!$AE:$AE,'ОБОРАЧИВ ПО СЕТИ+ABC'!M$1)</f>
        <v>205426.48499999999</v>
      </c>
      <c r="N5" s="85">
        <f>SUMIFS(ОСТАТКИ!$AE:$AE,ОСТАТКИ!$Q:$Q,'ОБОРАЧИВ ПО СЕТИ+ABC'!$A:$A,ОСТАТКИ!$S:$S,'ОБОРАЧИВ ПО СЕТИ+ABC'!M$1)</f>
        <v>97352.985706523905</v>
      </c>
      <c r="O5" s="108">
        <f t="shared" si="3"/>
        <v>1</v>
      </c>
      <c r="P5" s="105">
        <f t="shared" si="4"/>
        <v>14.454154069028535</v>
      </c>
      <c r="Q5" s="85">
        <f>SUMIFS(ПРОДАЖИ!$AB:$AB,ПРОДАЖИ!$AD:$AD,'ОБОРАЧИВ ПО СЕТИ+ABC'!$A:$A,ПРОДАЖИ!$AE:$AE,'ОБОРАЧИВ ПО СЕТИ+ABC'!Q$1)</f>
        <v>0</v>
      </c>
      <c r="R5" s="85">
        <f>SUMIFS(ОСТАТКИ!$AE:$AE,ОСТАТКИ!$Q:$Q,'ОБОРАЧИВ ПО СЕТИ+ABC'!$A:$A,ОСТАТКИ!$S:$S,'ОБОРАЧИВ ПО СЕТИ+ABC'!Q$1)</f>
        <v>0</v>
      </c>
      <c r="S5" s="108">
        <f t="shared" si="5"/>
        <v>0</v>
      </c>
      <c r="T5" s="105">
        <f t="shared" si="6"/>
        <v>0</v>
      </c>
    </row>
    <row r="6" spans="1:20" s="81" customFormat="1" hidden="1" outlineLevel="1" x14ac:dyDescent="0.2">
      <c r="A6" s="82" t="s">
        <v>450</v>
      </c>
      <c r="B6" s="83">
        <f>SUMIFS(ПРОДАЖИ!AB:AB,ПРОДАЖИ!AD:AD,'ОБОРАЧИВ ПО СЕТИ+ABC'!A:A)</f>
        <v>2139.1375000000003</v>
      </c>
      <c r="C6" s="84">
        <f t="shared" si="7"/>
        <v>4.0457112563924499E-5</v>
      </c>
      <c r="D6" s="85">
        <f>SUMIFS(ОСТАТКИ!AE:AE,ОСТАТКИ!Q:Q,'ОБОРАЧИВ ПО СЕТИ+ABC'!A:A)</f>
        <v>319228.01766905241</v>
      </c>
      <c r="E6" s="86">
        <f t="shared" si="8"/>
        <v>5.1684249793390005E-4</v>
      </c>
      <c r="F6" s="85">
        <f t="shared" si="0"/>
        <v>4551.5795683569177</v>
      </c>
      <c r="G6" s="86" t="s">
        <v>5108</v>
      </c>
      <c r="H6" s="156"/>
      <c r="I6" s="85">
        <f>SUMIFS(ПРОДАЖИ!$AB:$AB,ПРОДАЖИ!$AD:$AD,'ОБОРАЧИВ ПО СЕТИ+ABC'!$A:$A,ПРОДАЖИ!$AE:$AE,'ОБОРАЧИВ ПО СЕТИ+ABC'!I$1)</f>
        <v>0</v>
      </c>
      <c r="J6" s="85">
        <f>SUMIFS(ОСТАТКИ!$AE:$AE,ОСТАТКИ!$Q:$Q,'ОБОРАЧИВ ПО СЕТИ+ABC'!$A:$A,ОСТАТКИ!$S:$S,'ОБОРАЧИВ ПО СЕТИ+ABC'!I$1)</f>
        <v>0</v>
      </c>
      <c r="K6" s="108">
        <f t="shared" si="1"/>
        <v>0</v>
      </c>
      <c r="L6" s="105">
        <f t="shared" si="2"/>
        <v>0</v>
      </c>
      <c r="M6" s="85">
        <f>SUMIFS(ПРОДАЖИ!$AB:$AB,ПРОДАЖИ!$AD:$AD,'ОБОРАЧИВ ПО СЕТИ+ABC'!$A:$A,ПРОДАЖИ!$AE:$AE,'ОБОРАЧИВ ПО СЕТИ+ABC'!M$1)</f>
        <v>0</v>
      </c>
      <c r="N6" s="85">
        <f>SUMIFS(ОСТАТКИ!$AE:$AE,ОСТАТКИ!$Q:$Q,'ОБОРАЧИВ ПО СЕТИ+ABC'!$A:$A,ОСТАТКИ!$S:$S,'ОБОРАЧИВ ПО СЕТИ+ABC'!M$1)</f>
        <v>0</v>
      </c>
      <c r="O6" s="108">
        <f t="shared" si="3"/>
        <v>0</v>
      </c>
      <c r="P6" s="105">
        <f t="shared" si="4"/>
        <v>0</v>
      </c>
      <c r="Q6" s="85">
        <f>SUMIFS(ПРОДАЖИ!$AB:$AB,ПРОДАЖИ!$AD:$AD,'ОБОРАЧИВ ПО СЕТИ+ABC'!$A:$A,ПРОДАЖИ!$AE:$AE,'ОБОРАЧИВ ПО СЕТИ+ABC'!Q$1)</f>
        <v>2139.1375000000003</v>
      </c>
      <c r="R6" s="85">
        <f>SUMIFS(ОСТАТКИ!$AE:$AE,ОСТАТКИ!$Q:$Q,'ОБОРАЧИВ ПО СЕТИ+ABC'!$A:$A,ОСТАТКИ!$S:$S,'ОБОРАЧИВ ПО СЕТИ+ABC'!Q$1)</f>
        <v>319228.01766905241</v>
      </c>
      <c r="S6" s="108">
        <f t="shared" si="5"/>
        <v>1</v>
      </c>
      <c r="T6" s="105">
        <f t="shared" si="6"/>
        <v>4551.5795683569177</v>
      </c>
    </row>
    <row r="7" spans="1:20" s="81" customFormat="1" hidden="1" outlineLevel="1" x14ac:dyDescent="0.2">
      <c r="A7" s="82" t="s">
        <v>454</v>
      </c>
      <c r="B7" s="83">
        <f>SUMIFS(ПРОДАЖИ!AB:AB,ПРОДАЖИ!AD:AD,'ОБОРАЧИВ ПО СЕТИ+ABC'!A:A)</f>
        <v>199194.16249999998</v>
      </c>
      <c r="C7" s="84">
        <f t="shared" si="7"/>
        <v>3.7673224158517936E-3</v>
      </c>
      <c r="D7" s="85">
        <f>SUMIFS(ОСТАТКИ!AE:AE,ОСТАТКИ!Q:Q,'ОБОРАЧИВ ПО СЕТИ+ABC'!A:A)</f>
        <v>5753781.9666682193</v>
      </c>
      <c r="E7" s="86">
        <f t="shared" si="8"/>
        <v>9.3155953726555552E-3</v>
      </c>
      <c r="F7" s="85">
        <f t="shared" si="0"/>
        <v>881.0014700274196</v>
      </c>
      <c r="G7" s="86" t="s">
        <v>5108</v>
      </c>
      <c r="H7" s="156"/>
      <c r="I7" s="85">
        <f>SUMIFS(ПРОДАЖИ!$AB:$AB,ПРОДАЖИ!$AD:$AD,'ОБОРАЧИВ ПО СЕТИ+ABC'!$A:$A,ПРОДАЖИ!$AE:$AE,'ОБОРАЧИВ ПО СЕТИ+ABC'!I$1)</f>
        <v>0</v>
      </c>
      <c r="J7" s="85">
        <f>SUMIFS(ОСТАТКИ!$AE:$AE,ОСТАТКИ!$Q:$Q,'ОБОРАЧИВ ПО СЕТИ+ABC'!$A:$A,ОСТАТКИ!$S:$S,'ОБОРАЧИВ ПО СЕТИ+ABC'!I$1)</f>
        <v>0</v>
      </c>
      <c r="K7" s="108">
        <f t="shared" si="1"/>
        <v>0</v>
      </c>
      <c r="L7" s="105">
        <f t="shared" si="2"/>
        <v>0</v>
      </c>
      <c r="M7" s="85">
        <f>SUMIFS(ПРОДАЖИ!$AB:$AB,ПРОДАЖИ!$AD:$AD,'ОБОРАЧИВ ПО СЕТИ+ABC'!$A:$A,ПРОДАЖИ!$AE:$AE,'ОБОРАЧИВ ПО СЕТИ+ABC'!M$1)</f>
        <v>85160.82166666667</v>
      </c>
      <c r="N7" s="85">
        <f>SUMIFS(ОСТАТКИ!$AE:$AE,ОСТАТКИ!$Q:$Q,'ОБОРАЧИВ ПО СЕТИ+ABC'!$A:$A,ОСТАТКИ!$S:$S,'ОБОРАЧИВ ПО СЕТИ+ABC'!M$1)</f>
        <v>74941.523066666661</v>
      </c>
      <c r="O7" s="108">
        <f t="shared" si="3"/>
        <v>1.3024741552739484E-2</v>
      </c>
      <c r="P7" s="105">
        <f t="shared" si="4"/>
        <v>26.839999999999996</v>
      </c>
      <c r="Q7" s="85">
        <f>SUMIFS(ПРОДАЖИ!$AB:$AB,ПРОДАЖИ!$AD:$AD,'ОБОРАЧИВ ПО СЕТИ+ABC'!$A:$A,ПРОДАЖИ!$AE:$AE,'ОБОРАЧИВ ПО СЕТИ+ABC'!Q$1)</f>
        <v>114033.34083333334</v>
      </c>
      <c r="R7" s="85">
        <f>SUMIFS(ОСТАТКИ!$AE:$AE,ОСТАТКИ!$Q:$Q,'ОБОРАЧИВ ПО СЕТИ+ABC'!$A:$A,ОСТАТКИ!$S:$S,'ОБОРАЧИВ ПО СЕТИ+ABC'!Q$1)</f>
        <v>5678840.4436015524</v>
      </c>
      <c r="S7" s="108">
        <f t="shared" si="5"/>
        <v>0.98697525844726053</v>
      </c>
      <c r="T7" s="105">
        <f t="shared" si="6"/>
        <v>1518.8946694370416</v>
      </c>
    </row>
    <row r="8" spans="1:20" s="81" customFormat="1" hidden="1" outlineLevel="1" x14ac:dyDescent="0.2">
      <c r="A8" s="82" t="s">
        <v>490</v>
      </c>
      <c r="B8" s="83">
        <f>SUMIFS(ПРОДАЖИ!AB:AB,ПРОДАЖИ!AD:AD,'ОБОРАЧИВ ПО СЕТИ+ABC'!A:A)</f>
        <v>1362511.9575000003</v>
      </c>
      <c r="C8" s="84">
        <f t="shared" si="7"/>
        <v>2.5768937075933928E-2</v>
      </c>
      <c r="D8" s="85">
        <f>SUMIFS(ОСТАТКИ!AE:AE,ОСТАТКИ!Q:Q,'ОБОРАЧИВ ПО СЕТИ+ABC'!A:A)</f>
        <v>6265837.7169038327</v>
      </c>
      <c r="E8" s="86">
        <f t="shared" si="8"/>
        <v>1.0144633421902097E-2</v>
      </c>
      <c r="F8" s="85">
        <f t="shared" si="0"/>
        <v>140.26155830310711</v>
      </c>
      <c r="G8" s="86" t="s">
        <v>5108</v>
      </c>
      <c r="H8" s="156"/>
      <c r="I8" s="85">
        <f>SUMIFS(ПРОДАЖИ!$AB:$AB,ПРОДАЖИ!$AD:$AD,'ОБОРАЧИВ ПО СЕТИ+ABC'!$A:$A,ПРОДАЖИ!$AE:$AE,'ОБОРАЧИВ ПО СЕТИ+ABC'!I$1)</f>
        <v>0</v>
      </c>
      <c r="J8" s="85">
        <f>SUMIFS(ОСТАТКИ!$AE:$AE,ОСТАТКИ!$Q:$Q,'ОБОРАЧИВ ПО СЕТИ+ABC'!$A:$A,ОСТАТКИ!$S:$S,'ОБОРАЧИВ ПО СЕТИ+ABC'!I$1)</f>
        <v>0</v>
      </c>
      <c r="K8" s="108">
        <f t="shared" si="1"/>
        <v>0</v>
      </c>
      <c r="L8" s="105">
        <f t="shared" si="2"/>
        <v>0</v>
      </c>
      <c r="M8" s="85">
        <f>SUMIFS(ПРОДАЖИ!$AB:$AB,ПРОДАЖИ!$AD:$AD,'ОБОРАЧИВ ПО СЕТИ+ABC'!$A:$A,ПРОДАЖИ!$AE:$AE,'ОБОРАЧИВ ПО СЕТИ+ABC'!M$1)</f>
        <v>187552.54916666669</v>
      </c>
      <c r="N8" s="85">
        <f>SUMIFS(ОСТАТКИ!$AE:$AE,ОСТАТКИ!$Q:$Q,'ОБОРАЧИВ ПО СЕТИ+ABC'!$A:$A,ОСТАТКИ!$S:$S,'ОБОРАЧИВ ПО СЕТИ+ABC'!M$1)</f>
        <v>198494.83791792335</v>
      </c>
      <c r="O8" s="108">
        <f t="shared" si="3"/>
        <v>3.1678898638314315E-2</v>
      </c>
      <c r="P8" s="105">
        <f t="shared" si="4"/>
        <v>32.279446925121526</v>
      </c>
      <c r="Q8" s="85">
        <f>SUMIFS(ПРОДАЖИ!$AB:$AB,ПРОДАЖИ!$AD:$AD,'ОБОРАЧИВ ПО СЕТИ+ABC'!$A:$A,ПРОДАЖИ!$AE:$AE,'ОБОРАЧИВ ПО СЕТИ+ABC'!Q$1)</f>
        <v>1174959.4083333337</v>
      </c>
      <c r="R8" s="85">
        <f>SUMIFS(ОСТАТКИ!$AE:$AE,ОСТАТКИ!$Q:$Q,'ОБОРАЧИВ ПО СЕТИ+ABC'!$A:$A,ОСТАТКИ!$S:$S,'ОБОРАЧИВ ПО СЕТИ+ABC'!Q$1)</f>
        <v>6067342.8789859107</v>
      </c>
      <c r="S8" s="108">
        <f t="shared" si="5"/>
        <v>0.9683211013616857</v>
      </c>
      <c r="T8" s="105">
        <f t="shared" si="6"/>
        <v>157.49817099772594</v>
      </c>
    </row>
    <row r="9" spans="1:20" s="81" customFormat="1" hidden="1" outlineLevel="1" x14ac:dyDescent="0.2">
      <c r="A9" s="82" t="s">
        <v>684</v>
      </c>
      <c r="B9" s="83">
        <f>SUMIFS(ПРОДАЖИ!AB:AB,ПРОДАЖИ!AD:AD,'ОБОРАЧИВ ПО СЕТИ+ABC'!A:A)</f>
        <v>7140972.4966666698</v>
      </c>
      <c r="C9" s="84">
        <f t="shared" si="7"/>
        <v>0.13505589430952072</v>
      </c>
      <c r="D9" s="85">
        <f>SUMIFS(ОСТАТКИ!AE:AE,ОСТАТКИ!Q:Q,'ОБОРАЧИВ ПО СЕТИ+ABC'!A:A)</f>
        <v>61070693.663954437</v>
      </c>
      <c r="E9" s="193">
        <f t="shared" si="8"/>
        <v>9.8875813264476448E-2</v>
      </c>
      <c r="F9" s="85">
        <f t="shared" si="0"/>
        <v>260.84068488151695</v>
      </c>
      <c r="G9" s="86" t="s">
        <v>5108</v>
      </c>
      <c r="H9" s="156"/>
      <c r="I9" s="85">
        <f>SUMIFS(ПРОДАЖИ!$AB:$AB,ПРОДАЖИ!$AD:$AD,'ОБОРАЧИВ ПО СЕТИ+ABC'!$A:$A,ПРОДАЖИ!$AE:$AE,'ОБОРАЧИВ ПО СЕТИ+ABC'!I$1)</f>
        <v>6051401.4500000011</v>
      </c>
      <c r="J9" s="85">
        <f>SUMIFS(ОСТАТКИ!$AE:$AE,ОСТАТКИ!$Q:$Q,'ОБОРАЧИВ ПО СЕТИ+ABC'!$A:$A,ОСТАТКИ!$S:$S,'ОБОРАЧИВ ПО СЕТИ+ABC'!I$1)</f>
        <v>29051783.465220612</v>
      </c>
      <c r="K9" s="108">
        <f t="shared" si="1"/>
        <v>0.47570744201924403</v>
      </c>
      <c r="L9" s="105">
        <f t="shared" si="2"/>
        <v>146.42548556900459</v>
      </c>
      <c r="M9" s="85">
        <f>SUMIFS(ПРОДАЖИ!$AB:$AB,ПРОДАЖИ!$AD:$AD,'ОБОРАЧИВ ПО СЕТИ+ABC'!$A:$A,ПРОДАЖИ!$AE:$AE,'ОБОРАЧИВ ПО СЕТИ+ABC'!M$1)</f>
        <v>869628.93666666641</v>
      </c>
      <c r="N9" s="85">
        <f>SUMIFS(ОСТАТКИ!$AE:$AE,ОСТАТКИ!$Q:$Q,'ОБОРАЧИВ ПО СЕТИ+ABC'!$A:$A,ОСТАТКИ!$S:$S,'ОБОРАЧИВ ПО СЕТИ+ABC'!M$1)</f>
        <v>18470212.560760327</v>
      </c>
      <c r="O9" s="108">
        <f t="shared" si="3"/>
        <v>0.3024398684972191</v>
      </c>
      <c r="P9" s="105">
        <f t="shared" si="4"/>
        <v>647.79523696912338</v>
      </c>
      <c r="Q9" s="85">
        <f>SUMIFS(ПРОДАЖИ!$AB:$AB,ПРОДАЖИ!$AD:$AD,'ОБОРАЧИВ ПО СЕТИ+ABC'!$A:$A,ПРОДАЖИ!$AE:$AE,'ОБОРАЧИВ ПО СЕТИ+ABC'!Q$1)</f>
        <v>219942.11</v>
      </c>
      <c r="R9" s="85">
        <f>SUMIFS(ОСТАТКИ!$AE:$AE,ОСТАТКИ!$Q:$Q,'ОБОРАЧИВ ПО СЕТИ+ABC'!$A:$A,ОСТАТКИ!$S:$S,'ОБОРАЧИВ ПО СЕТИ+ABC'!Q$1)</f>
        <v>13548697.637973486</v>
      </c>
      <c r="S9" s="108">
        <f t="shared" si="5"/>
        <v>0.22185268948353692</v>
      </c>
      <c r="T9" s="105">
        <f t="shared" si="6"/>
        <v>1878.8365627582245</v>
      </c>
    </row>
    <row r="10" spans="1:20" s="81" customFormat="1" hidden="1" outlineLevel="1" x14ac:dyDescent="0.2">
      <c r="A10" s="82" t="s">
        <v>714</v>
      </c>
      <c r="B10" s="83">
        <f>SUMIFS(ПРОДАЖИ!AB:AB,ПРОДАЖИ!AD:AD,'ОБОРАЧИВ ПО СЕТИ+ABC'!A:A)</f>
        <v>28895.45</v>
      </c>
      <c r="C10" s="84">
        <f t="shared" si="7"/>
        <v>5.464943105505149E-4</v>
      </c>
      <c r="D10" s="85">
        <f>SUMIFS(ОСТАТКИ!AE:AE,ОСТАТКИ!Q:Q,'ОБОРАЧИВ ПО СЕТИ+ABC'!A:A)</f>
        <v>367991.8</v>
      </c>
      <c r="E10" s="86">
        <f t="shared" si="8"/>
        <v>5.9579294612031322E-4</v>
      </c>
      <c r="F10" s="85">
        <f t="shared" si="0"/>
        <v>388.42620204911157</v>
      </c>
      <c r="G10" s="86" t="s">
        <v>5108</v>
      </c>
      <c r="H10" s="156"/>
      <c r="I10" s="85">
        <f>SUMIFS(ПРОДАЖИ!$AB:$AB,ПРОДАЖИ!$AD:$AD,'ОБОРАЧИВ ПО СЕТИ+ABC'!$A:$A,ПРОДАЖИ!$AE:$AE,'ОБОРАЧИВ ПО СЕТИ+ABC'!I$1)</f>
        <v>24583.333333333336</v>
      </c>
      <c r="J10" s="85">
        <f>SUMIFS(ОСТАТКИ!$AE:$AE,ОСТАТКИ!$Q:$Q,'ОБОРАЧИВ ПО СЕТИ+ABC'!$A:$A,ОСТАТКИ!$S:$S,'ОБОРАЧИВ ПО СЕТИ+ABC'!I$1)</f>
        <v>264500</v>
      </c>
      <c r="K10" s="108">
        <f t="shared" si="1"/>
        <v>0.71876601598187784</v>
      </c>
      <c r="L10" s="105">
        <f t="shared" si="2"/>
        <v>328.15932203389826</v>
      </c>
      <c r="M10" s="85">
        <f>SUMIFS(ПРОДАЖИ!$AB:$AB,ПРОДАЖИ!$AD:$AD,'ОБОРАЧИВ ПО СЕТИ+ABC'!$A:$A,ПРОДАЖИ!$AE:$AE,'ОБОРАЧИВ ПО СЕТИ+ABC'!M$1)</f>
        <v>0</v>
      </c>
      <c r="N10" s="85">
        <f>SUMIFS(ОСТАТКИ!$AE:$AE,ОСТАТКИ!$Q:$Q,'ОБОРАЧИВ ПО СЕТИ+ABC'!$A:$A,ОСТАТКИ!$S:$S,'ОБОРАЧИВ ПО СЕТИ+ABC'!M$1)</f>
        <v>0</v>
      </c>
      <c r="O10" s="108">
        <f t="shared" si="3"/>
        <v>0</v>
      </c>
      <c r="P10" s="105">
        <f t="shared" si="4"/>
        <v>0</v>
      </c>
      <c r="Q10" s="85">
        <f>SUMIFS(ПРОДАЖИ!$AB:$AB,ПРОДАЖИ!$AD:$AD,'ОБОРАЧИВ ПО СЕТИ+ABC'!$A:$A,ПРОДАЖИ!$AE:$AE,'ОБОРАЧИВ ПО СЕТИ+ABC'!Q$1)</f>
        <v>4312.1166666666659</v>
      </c>
      <c r="R10" s="85">
        <f>SUMIFS(ОСТАТКИ!$AE:$AE,ОСТАТКИ!$Q:$Q,'ОБОРАЧИВ ПО СЕТИ+ABC'!$A:$A,ОСТАТКИ!$S:$S,'ОБОРАЧИВ ПО СЕТИ+ABC'!Q$1)</f>
        <v>103491.79999999999</v>
      </c>
      <c r="S10" s="108">
        <f t="shared" si="5"/>
        <v>0.28123398401812211</v>
      </c>
      <c r="T10" s="105">
        <f t="shared" si="6"/>
        <v>732.00707309248753</v>
      </c>
    </row>
    <row r="11" spans="1:20" s="81" customFormat="1" hidden="1" outlineLevel="1" x14ac:dyDescent="0.2">
      <c r="A11" s="82" t="s">
        <v>723</v>
      </c>
      <c r="B11" s="83">
        <f>SUMIFS(ПРОДАЖИ!AB:AB,ПРОДАЖИ!AD:AD,'ОБОРАЧИВ ПО СЕТИ+ABC'!A:A)</f>
        <v>14026.028333333334</v>
      </c>
      <c r="C11" s="84">
        <f t="shared" si="7"/>
        <v>2.6527168408129956E-4</v>
      </c>
      <c r="D11" s="85">
        <f>SUMIFS(ОСТАТКИ!AE:AE,ОСТАТКИ!Q:Q,'ОБОРАЧИВ ПО СЕТИ+ABC'!A:A)</f>
        <v>205819.03939605108</v>
      </c>
      <c r="E11" s="86">
        <f t="shared" si="8"/>
        <v>3.3322897914960631E-4</v>
      </c>
      <c r="F11" s="85">
        <f t="shared" si="0"/>
        <v>447.55939118281339</v>
      </c>
      <c r="G11" s="86" t="s">
        <v>5108</v>
      </c>
      <c r="H11" s="156"/>
      <c r="I11" s="85">
        <f>SUMIFS(ПРОДАЖИ!$AB:$AB,ПРОДАЖИ!$AD:$AD,'ОБОРАЧИВ ПО СЕТИ+ABC'!$A:$A,ПРОДАЖИ!$AE:$AE,'ОБОРАЧИВ ПО СЕТИ+ABC'!I$1)</f>
        <v>0</v>
      </c>
      <c r="J11" s="85">
        <f>SUMIFS(ОСТАТКИ!$AE:$AE,ОСТАТКИ!$Q:$Q,'ОБОРАЧИВ ПО СЕТИ+ABC'!$A:$A,ОСТАТКИ!$S:$S,'ОБОРАЧИВ ПО СЕТИ+ABC'!I$1)</f>
        <v>0</v>
      </c>
      <c r="K11" s="108">
        <f t="shared" si="1"/>
        <v>0</v>
      </c>
      <c r="L11" s="105">
        <f t="shared" si="2"/>
        <v>0</v>
      </c>
      <c r="M11" s="85">
        <f>SUMIFS(ПРОДАЖИ!$AB:$AB,ПРОДАЖИ!$AD:$AD,'ОБОРАЧИВ ПО СЕТИ+ABC'!$A:$A,ПРОДАЖИ!$AE:$AE,'ОБОРАЧИВ ПО СЕТИ+ABC'!M$1)</f>
        <v>0</v>
      </c>
      <c r="N11" s="85">
        <f>SUMIFS(ОСТАТКИ!$AE:$AE,ОСТАТКИ!$Q:$Q,'ОБОРАЧИВ ПО СЕТИ+ABC'!$A:$A,ОСТАТКИ!$S:$S,'ОБОРАЧИВ ПО СЕТИ+ABC'!M$1)</f>
        <v>0</v>
      </c>
      <c r="O11" s="108">
        <f t="shared" si="3"/>
        <v>0</v>
      </c>
      <c r="P11" s="105">
        <f t="shared" si="4"/>
        <v>0</v>
      </c>
      <c r="Q11" s="85">
        <f>SUMIFS(ПРОДАЖИ!$AB:$AB,ПРОДАЖИ!$AD:$AD,'ОБОРАЧИВ ПО СЕТИ+ABC'!$A:$A,ПРОДАЖИ!$AE:$AE,'ОБОРАЧИВ ПО СЕТИ+ABC'!Q$1)</f>
        <v>14026.028333333334</v>
      </c>
      <c r="R11" s="85">
        <f>SUMIFS(ОСТАТКИ!$AE:$AE,ОСТАТКИ!$Q:$Q,'ОБОРАЧИВ ПО СЕТИ+ABC'!$A:$A,ОСТАТКИ!$S:$S,'ОБОРАЧИВ ПО СЕТИ+ABC'!Q$1)</f>
        <v>205819.03939605108</v>
      </c>
      <c r="S11" s="108">
        <f t="shared" si="5"/>
        <v>1</v>
      </c>
      <c r="T11" s="105">
        <f t="shared" si="6"/>
        <v>447.55939118281339</v>
      </c>
    </row>
    <row r="12" spans="1:20" s="81" customFormat="1" hidden="1" outlineLevel="1" x14ac:dyDescent="0.2">
      <c r="A12" s="82" t="s">
        <v>730</v>
      </c>
      <c r="B12" s="83">
        <f>SUMIFS(ПРОДАЖИ!AB:AB,ПРОДАЖИ!AD:AD,'ОБОРАЧИВ ПО СЕТИ+ABC'!A:A)</f>
        <v>642840.09916666662</v>
      </c>
      <c r="C12" s="84">
        <f t="shared" si="7"/>
        <v>1.2157916100573346E-2</v>
      </c>
      <c r="D12" s="85">
        <f>SUMIFS(ОСТАТКИ!AE:AE,ОСТАТКИ!Q:Q,'ОБОРАЧИВ ПО СЕТИ+ABC'!A:A)</f>
        <v>10902256.179694232</v>
      </c>
      <c r="E12" s="86">
        <f t="shared" si="8"/>
        <v>1.7651174098603332E-2</v>
      </c>
      <c r="F12" s="85">
        <f t="shared" si="0"/>
        <v>517.2652015823661</v>
      </c>
      <c r="G12" s="86" t="s">
        <v>5108</v>
      </c>
      <c r="H12" s="156"/>
      <c r="I12" s="85">
        <f>SUMIFS(ПРОДАЖИ!$AB:$AB,ПРОДАЖИ!$AD:$AD,'ОБОРАЧИВ ПО СЕТИ+ABC'!$A:$A,ПРОДАЖИ!$AE:$AE,'ОБОРАЧИВ ПО СЕТИ+ABC'!I$1)</f>
        <v>157283.06333333335</v>
      </c>
      <c r="J12" s="85">
        <f>SUMIFS(ОСТАТКИ!$AE:$AE,ОСТАТКИ!$Q:$Q,'ОБОРАЧИВ ПО СЕТИ+ABC'!$A:$A,ОСТАТКИ!$S:$S,'ОБОРАЧИВ ПО СЕТИ+ABC'!I$1)</f>
        <v>921053.78945573163</v>
      </c>
      <c r="K12" s="108">
        <f t="shared" si="1"/>
        <v>8.4482860636793777E-2</v>
      </c>
      <c r="L12" s="105">
        <f t="shared" si="2"/>
        <v>178.60880874925192</v>
      </c>
      <c r="M12" s="85">
        <f>SUMIFS(ПРОДАЖИ!$AB:$AB,ПРОДАЖИ!$AD:$AD,'ОБОРАЧИВ ПО СЕТИ+ABC'!$A:$A,ПРОДАЖИ!$AE:$AE,'ОБОРАЧИВ ПО СЕТИ+ABC'!M$1)</f>
        <v>342197.8833333333</v>
      </c>
      <c r="N12" s="85">
        <f>SUMIFS(ОСТАТКИ!$AE:$AE,ОСТАТКИ!$Q:$Q,'ОБОРАЧИВ ПО СЕТИ+ABC'!$A:$A,ОСТАТКИ!$S:$S,'ОБОРАЧИВ ПО СЕТИ+ABC'!M$1)</f>
        <v>7960769.3619286055</v>
      </c>
      <c r="O12" s="108">
        <f t="shared" si="3"/>
        <v>0.73019467078344458</v>
      </c>
      <c r="P12" s="105">
        <f t="shared" si="4"/>
        <v>709.54110871080047</v>
      </c>
      <c r="Q12" s="85">
        <f>SUMIFS(ПРОДАЖИ!$AB:$AB,ПРОДАЖИ!$AD:$AD,'ОБОРАЧИВ ПО СЕТИ+ABC'!$A:$A,ПРОДАЖИ!$AE:$AE,'ОБОРАЧИВ ПО СЕТИ+ABC'!Q$1)</f>
        <v>143359.15250000003</v>
      </c>
      <c r="R12" s="85">
        <f>SUMIFS(ОСТАТКИ!$AE:$AE,ОСТАТКИ!$Q:$Q,'ОБОРАЧИВ ПО СЕТИ+ABC'!$A:$A,ОСТАТКИ!$S:$S,'ОБОРАЧИВ ПО СЕТИ+ABC'!Q$1)</f>
        <v>2020433.0283098959</v>
      </c>
      <c r="S12" s="108">
        <f t="shared" si="5"/>
        <v>0.18532246857976156</v>
      </c>
      <c r="T12" s="105">
        <f t="shared" si="6"/>
        <v>429.85192287218501</v>
      </c>
    </row>
    <row r="13" spans="1:20" s="81" customFormat="1" hidden="1" outlineLevel="1" x14ac:dyDescent="0.2">
      <c r="A13" s="82" t="s">
        <v>774</v>
      </c>
      <c r="B13" s="83">
        <f>SUMIFS(ПРОДАЖИ!AB:AB,ПРОДАЖИ!AD:AD,'ОБОРАЧИВ ПО СЕТИ+ABC'!A:A)</f>
        <v>21629.124166666661</v>
      </c>
      <c r="C13" s="84">
        <f t="shared" si="7"/>
        <v>4.0906763173004663E-4</v>
      </c>
      <c r="D13" s="85">
        <f>SUMIFS(ОСТАТКИ!AE:AE,ОСТАТКИ!Q:Q,'ОБОРАЧИВ ПО СЕТИ+ABC'!A:A)</f>
        <v>532281.18554455449</v>
      </c>
      <c r="E13" s="86">
        <f t="shared" si="8"/>
        <v>8.6178381067187704E-4</v>
      </c>
      <c r="F13" s="85">
        <f t="shared" si="0"/>
        <v>750.58869855343198</v>
      </c>
      <c r="G13" s="86" t="s">
        <v>5108</v>
      </c>
      <c r="H13" s="156"/>
      <c r="I13" s="85">
        <f>SUMIFS(ПРОДАЖИ!$AB:$AB,ПРОДАЖИ!$AD:$AD,'ОБОРАЧИВ ПО СЕТИ+ABC'!$A:$A,ПРОДАЖИ!$AE:$AE,'ОБОРАЧИВ ПО СЕТИ+ABC'!I$1)</f>
        <v>0</v>
      </c>
      <c r="J13" s="85">
        <f>SUMIFS(ОСТАТКИ!$AE:$AE,ОСТАТКИ!$Q:$Q,'ОБОРАЧИВ ПО СЕТИ+ABC'!$A:$A,ОСТАТКИ!$S:$S,'ОБОРАЧИВ ПО СЕТИ+ABC'!I$1)</f>
        <v>0</v>
      </c>
      <c r="K13" s="108">
        <f t="shared" si="1"/>
        <v>0</v>
      </c>
      <c r="L13" s="105">
        <f t="shared" si="2"/>
        <v>0</v>
      </c>
      <c r="M13" s="85">
        <f>SUMIFS(ПРОДАЖИ!$AB:$AB,ПРОДАЖИ!$AD:$AD,'ОБОРАЧИВ ПО СЕТИ+ABC'!$A:$A,ПРОДАЖИ!$AE:$AE,'ОБОРАЧИВ ПО СЕТИ+ABC'!M$1)</f>
        <v>0</v>
      </c>
      <c r="N13" s="85">
        <f>SUMIFS(ОСТАТКИ!$AE:$AE,ОСТАТКИ!$Q:$Q,'ОБОРАЧИВ ПО СЕТИ+ABC'!$A:$A,ОСТАТКИ!$S:$S,'ОБОРАЧИВ ПО СЕТИ+ABC'!M$1)</f>
        <v>0</v>
      </c>
      <c r="O13" s="108">
        <f t="shared" si="3"/>
        <v>0</v>
      </c>
      <c r="P13" s="105">
        <f t="shared" si="4"/>
        <v>0</v>
      </c>
      <c r="Q13" s="85">
        <f>SUMIFS(ПРОДАЖИ!$AB:$AB,ПРОДАЖИ!$AD:$AD,'ОБОРАЧИВ ПО СЕТИ+ABC'!$A:$A,ПРОДАЖИ!$AE:$AE,'ОБОРАЧИВ ПО СЕТИ+ABC'!Q$1)</f>
        <v>21629.124166666661</v>
      </c>
      <c r="R13" s="85">
        <f>SUMIFS(ОСТАТКИ!$AE:$AE,ОСТАТКИ!$Q:$Q,'ОБОРАЧИВ ПО СЕТИ+ABC'!$A:$A,ОСТАТКИ!$S:$S,'ОБОРАЧИВ ПО СЕТИ+ABC'!Q$1)</f>
        <v>532281.18554455449</v>
      </c>
      <c r="S13" s="108">
        <f t="shared" si="5"/>
        <v>1</v>
      </c>
      <c r="T13" s="105">
        <f t="shared" si="6"/>
        <v>750.58869855343198</v>
      </c>
    </row>
    <row r="14" spans="1:20" s="81" customFormat="1" hidden="1" outlineLevel="1" x14ac:dyDescent="0.2">
      <c r="A14" s="82" t="s">
        <v>5112</v>
      </c>
      <c r="B14" s="83">
        <f>SUMIFS(ПРОДАЖИ!AB:AB,ПРОДАЖИ!AD:AD,'ОБОРАЧИВ ПО СЕТИ+ABC'!A:A)</f>
        <v>209842.43833333335</v>
      </c>
      <c r="C14" s="84">
        <f t="shared" si="7"/>
        <v>3.9687112905739119E-3</v>
      </c>
      <c r="D14" s="85">
        <f>SUMIFS(ОСТАТКИ!AE:AE,ОСТАТКИ!Q:Q,'ОБОРАЧИВ ПО СЕТИ+ABC'!A:A)</f>
        <v>12120248.870538753</v>
      </c>
      <c r="E14" s="86">
        <f t="shared" si="8"/>
        <v>1.9623151337311545E-2</v>
      </c>
      <c r="F14" s="85">
        <f t="shared" si="0"/>
        <v>1761.6436097841056</v>
      </c>
      <c r="G14" s="86" t="s">
        <v>5108</v>
      </c>
      <c r="H14" s="156"/>
      <c r="I14" s="85">
        <f>SUMIFS(ПРОДАЖИ!$AB:$AB,ПРОДАЖИ!$AD:$AD,'ОБОРАЧИВ ПО СЕТИ+ABC'!$A:$A,ПРОДАЖИ!$AE:$AE,'ОБОРАЧИВ ПО СЕТИ+ABC'!I$1)</f>
        <v>0</v>
      </c>
      <c r="J14" s="85">
        <f>SUMIFS(ОСТАТКИ!$AE:$AE,ОСТАТКИ!$Q:$Q,'ОБОРАЧИВ ПО СЕТИ+ABC'!$A:$A,ОСТАТКИ!$S:$S,'ОБОРАЧИВ ПО СЕТИ+ABC'!I$1)</f>
        <v>0</v>
      </c>
      <c r="K14" s="108">
        <f t="shared" si="1"/>
        <v>0</v>
      </c>
      <c r="L14" s="105">
        <f t="shared" si="2"/>
        <v>0</v>
      </c>
      <c r="M14" s="85">
        <f>SUMIFS(ПРОДАЖИ!$AB:$AB,ПРОДАЖИ!$AD:$AD,'ОБОРАЧИВ ПО СЕТИ+ABC'!$A:$A,ПРОДАЖИ!$AE:$AE,'ОБОРАЧИВ ПО СЕТИ+ABC'!M$1)</f>
        <v>63722.32166666667</v>
      </c>
      <c r="N14" s="85">
        <f>SUMIFS(ОСТАТКИ!$AE:$AE,ОСТАТКИ!$Q:$Q,'ОБОРАЧИВ ПО СЕТИ+ABC'!$A:$A,ОСТАТКИ!$S:$S,'ОБОРАЧИВ ПО СЕТИ+ABC'!M$1)</f>
        <v>3701857.32</v>
      </c>
      <c r="O14" s="108">
        <f t="shared" si="3"/>
        <v>0.3054275006677688</v>
      </c>
      <c r="P14" s="105">
        <f t="shared" si="4"/>
        <v>1771.8539643081112</v>
      </c>
      <c r="Q14" s="85">
        <f>SUMIFS(ПРОДАЖИ!$AB:$AB,ПРОДАЖИ!$AD:$AD,'ОБОРАЧИВ ПО СЕТИ+ABC'!$A:$A,ПРОДАЖИ!$AE:$AE,'ОБОРАЧИВ ПО СЕТИ+ABC'!Q$1)</f>
        <v>146120.11666666664</v>
      </c>
      <c r="R14" s="85">
        <f>SUMIFS(ОСТАТКИ!$AE:$AE,ОСТАТКИ!$Q:$Q,'ОБОРАЧИВ ПО СЕТИ+ABC'!$A:$A,ОСТАТКИ!$S:$S,'ОБОРАЧИВ ПО СЕТИ+ABC'!Q$1)</f>
        <v>8418391.550538756</v>
      </c>
      <c r="S14" s="108">
        <f t="shared" si="5"/>
        <v>0.6945724993322312</v>
      </c>
      <c r="T14" s="105">
        <f t="shared" si="6"/>
        <v>1757.1909203793095</v>
      </c>
    </row>
    <row r="15" spans="1:20" s="81" customFormat="1" ht="12" collapsed="1" x14ac:dyDescent="0.25">
      <c r="A15" s="121" t="s">
        <v>888</v>
      </c>
      <c r="B15" s="70">
        <f>SUM(B16:B31)</f>
        <v>26942883.405833341</v>
      </c>
      <c r="C15" s="71">
        <f>B15/$B$139</f>
        <v>0.21035054790368696</v>
      </c>
      <c r="D15" s="72">
        <f>SUM(D16:D31)</f>
        <v>282090860.29657096</v>
      </c>
      <c r="E15" s="73">
        <f>D15/$D$139</f>
        <v>0.16322852462037668</v>
      </c>
      <c r="F15" s="72">
        <f t="shared" si="0"/>
        <v>319.33372198695821</v>
      </c>
      <c r="G15" s="73" t="s">
        <v>5108</v>
      </c>
      <c r="H15" s="156"/>
      <c r="I15" s="72">
        <f>SUM(I16:I31)</f>
        <v>17377868.241666667</v>
      </c>
      <c r="J15" s="72">
        <f>SUM(J16:J31)</f>
        <v>153648530.12741482</v>
      </c>
      <c r="K15" s="107">
        <f t="shared" si="1"/>
        <v>0.54467744883999192</v>
      </c>
      <c r="L15" s="104">
        <f t="shared" si="2"/>
        <v>269.66944988395784</v>
      </c>
      <c r="M15" s="72">
        <f>SUM(M16:M31)</f>
        <v>6703678.7925000004</v>
      </c>
      <c r="N15" s="72">
        <f>SUM(N16:N31)</f>
        <v>62343818.37677668</v>
      </c>
      <c r="O15" s="107">
        <f t="shared" si="3"/>
        <v>0.22100616202606732</v>
      </c>
      <c r="P15" s="104">
        <f t="shared" si="4"/>
        <v>283.64820561197683</v>
      </c>
      <c r="Q15" s="72">
        <f>SUM(Q16:Q31)</f>
        <v>2861336.3716666657</v>
      </c>
      <c r="R15" s="72">
        <f>SUM(R16:R31)</f>
        <v>66098511.792379461</v>
      </c>
      <c r="S15" s="107">
        <f t="shared" si="5"/>
        <v>0.23431638913394084</v>
      </c>
      <c r="T15" s="104">
        <f t="shared" si="6"/>
        <v>704.56749847040714</v>
      </c>
    </row>
    <row r="16" spans="1:20" s="81" customFormat="1" hidden="1" outlineLevel="1" x14ac:dyDescent="0.2">
      <c r="A16" s="82" t="s">
        <v>890</v>
      </c>
      <c r="B16" s="83">
        <f>SUMIFS(ПРОДАЖИ!AB:AB,ПРОДАЖИ!AD:AD,'ОБОРАЧИВ ПО СЕТИ+ABC'!A:A)</f>
        <v>10909956.045833334</v>
      </c>
      <c r="C16" s="84">
        <f>B16/$B$15</f>
        <v>0.40492904495408405</v>
      </c>
      <c r="D16" s="85">
        <f>SUMIFS(ОСТАТКИ!AE:AE,ОСТАТКИ!Q:Q,'ОБОРАЧИВ ПО СЕТИ+ABC'!A:A)</f>
        <v>102658170.22832298</v>
      </c>
      <c r="E16" s="86">
        <f>D16/$D$15</f>
        <v>0.36391881013229294</v>
      </c>
      <c r="F16" s="85">
        <f t="shared" si="0"/>
        <v>286.9923745622836</v>
      </c>
      <c r="G16" s="86" t="s">
        <v>5108</v>
      </c>
      <c r="H16" s="156"/>
      <c r="I16" s="85">
        <f>SUMIFS(ПРОДАЖИ!$AB:$AB,ПРОДАЖИ!$AD:$AD,'ОБОРАЧИВ ПО СЕТИ+ABC'!$A:$A,ПРОДАЖИ!$AE:$AE,'ОБОРАЧИВ ПО СЕТИ+ABC'!I$1)</f>
        <v>10167136.233333334</v>
      </c>
      <c r="J16" s="85">
        <f>SUMIFS(ОСТАТКИ!$AE:$AE,ОСТАТКИ!$Q:$Q,'ОБОРАЧИВ ПО СЕТИ+ABC'!$A:$A,ОСТАТКИ!$S:$S,'ОБОРАЧИВ ПО СЕТИ+ABC'!I$1)</f>
        <v>84555411.186092436</v>
      </c>
      <c r="K16" s="108">
        <f t="shared" si="1"/>
        <v>0.8236598314389586</v>
      </c>
      <c r="L16" s="105">
        <f t="shared" si="2"/>
        <v>253.65451804616018</v>
      </c>
      <c r="M16" s="85">
        <f>SUMIFS(ПРОДАЖИ!$AB:$AB,ПРОДАЖИ!$AD:$AD,'ОБОРАЧИВ ПО СЕТИ+ABC'!$A:$A,ПРОДАЖИ!$AE:$AE,'ОБОРАЧИВ ПО СЕТИ+ABC'!M$1)</f>
        <v>629129.24333333329</v>
      </c>
      <c r="N16" s="85">
        <f>SUMIFS(ОСТАТКИ!$AE:$AE,ОСТАТКИ!$Q:$Q,'ОБОРАЧИВ ПО СЕТИ+ABC'!$A:$A,ОСТАТКИ!$S:$S,'ОБОРАЧИВ ПО СЕТИ+ABC'!M$1)</f>
        <v>8491658.7331502251</v>
      </c>
      <c r="O16" s="108">
        <f t="shared" si="3"/>
        <v>8.2717807206809227E-2</v>
      </c>
      <c r="P16" s="105">
        <f t="shared" si="4"/>
        <v>411.67310867452005</v>
      </c>
      <c r="Q16" s="85">
        <f>SUMIFS(ПРОДАЖИ!$AB:$AB,ПРОДАЖИ!$AD:$AD,'ОБОРАЧИВ ПО СЕТИ+ABC'!$A:$A,ПРОДАЖИ!$AE:$AE,'ОБОРАЧИВ ПО СЕТИ+ABC'!Q$1)</f>
        <v>113690.56916666665</v>
      </c>
      <c r="R16" s="85">
        <f>SUMIFS(ОСТАТКИ!$AE:$AE,ОСТАТКИ!$Q:$Q,'ОБОРАЧИВ ПО СЕТИ+ABC'!$A:$A,ОСТАТКИ!$S:$S,'ОБОРАЧИВ ПО СЕТИ+ABC'!Q$1)</f>
        <v>9611100.3090803344</v>
      </c>
      <c r="S16" s="108">
        <f t="shared" si="5"/>
        <v>9.3622361354232173E-2</v>
      </c>
      <c r="T16" s="105">
        <f t="shared" si="6"/>
        <v>2578.3894088630927</v>
      </c>
    </row>
    <row r="17" spans="1:20" s="81" customFormat="1" hidden="1" outlineLevel="1" x14ac:dyDescent="0.2">
      <c r="A17" s="82" t="s">
        <v>915</v>
      </c>
      <c r="B17" s="83">
        <f>SUMIFS(ПРОДАЖИ!AB:AB,ПРОДАЖИ!AD:AD,'ОБОРАЧИВ ПО СЕТИ+ABC'!A:A)</f>
        <v>4768282.6908333339</v>
      </c>
      <c r="C17" s="84">
        <f t="shared" ref="C17:C31" si="9">B17/$B$15</f>
        <v>0.1769774459180922</v>
      </c>
      <c r="D17" s="85">
        <f>SUMIFS(ОСТАТКИ!AE:AE,ОСТАТКИ!Q:Q,'ОБОРАЧИВ ПО СЕТИ+ABC'!A:A)</f>
        <v>37162535.86438027</v>
      </c>
      <c r="E17" s="86">
        <f t="shared" ref="E17:E31" si="10">D17/$D$15</f>
        <v>0.13173959562287885</v>
      </c>
      <c r="F17" s="85">
        <f t="shared" si="0"/>
        <v>237.70766486697298</v>
      </c>
      <c r="G17" s="86" t="s">
        <v>5108</v>
      </c>
      <c r="H17" s="156"/>
      <c r="I17" s="85">
        <f>SUMIFS(ПРОДАЖИ!$AB:$AB,ПРОДАЖИ!$AD:$AD,'ОБОРАЧИВ ПО СЕТИ+ABC'!$A:$A,ПРОДАЖИ!$AE:$AE,'ОБОРАЧИВ ПО СЕТИ+ABC'!I$1)</f>
        <v>3942912.5716666668</v>
      </c>
      <c r="J17" s="85">
        <f>SUMIFS(ОСТАТКИ!$AE:$AE,ОСТАТКИ!$Q:$Q,'ОБОРАЧИВ ПО СЕТИ+ABC'!$A:$A,ОСТАТКИ!$S:$S,'ОБОРАЧИВ ПО СЕТИ+ABC'!I$1)</f>
        <v>28780100.800285876</v>
      </c>
      <c r="K17" s="108">
        <f t="shared" si="1"/>
        <v>0.77443856106362141</v>
      </c>
      <c r="L17" s="105">
        <f t="shared" si="2"/>
        <v>222.62554861511339</v>
      </c>
      <c r="M17" s="85">
        <f>SUMIFS(ПРОДАЖИ!$AB:$AB,ПРОДАЖИ!$AD:$AD,'ОБОРАЧИВ ПО СЕТИ+ABC'!$A:$A,ПРОДАЖИ!$AE:$AE,'ОБОРАЧИВ ПО СЕТИ+ABC'!M$1)</f>
        <v>711790.97583333333</v>
      </c>
      <c r="N17" s="85">
        <f>SUMIFS(ОСТАТКИ!$AE:$AE,ОСТАТКИ!$Q:$Q,'ОБОРАЧИВ ПО СЕТИ+ABC'!$A:$A,ОСТАТКИ!$S:$S,'ОБОРАЧИВ ПО СЕТИ+ABC'!M$1)</f>
        <v>6991182.2263002731</v>
      </c>
      <c r="O17" s="108">
        <f t="shared" si="3"/>
        <v>0.18812446631235458</v>
      </c>
      <c r="P17" s="105">
        <f t="shared" si="4"/>
        <v>299.56976857218069</v>
      </c>
      <c r="Q17" s="85">
        <f>SUMIFS(ПРОДАЖИ!$AB:$AB,ПРОДАЖИ!$AD:$AD,'ОБОРАЧИВ ПО СЕТИ+ABC'!$A:$A,ПРОДАЖИ!$AE:$AE,'ОБОРАЧИВ ПО СЕТИ+ABC'!Q$1)</f>
        <v>113579.14333333334</v>
      </c>
      <c r="R17" s="85">
        <f>SUMIFS(ОСТАТКИ!$AE:$AE,ОСТАТКИ!$Q:$Q,'ОБОРАЧИВ ПО СЕТИ+ABC'!$A:$A,ОСТАТКИ!$S:$S,'ОБОРАЧИВ ПО СЕТИ+ABC'!Q$1)</f>
        <v>1391252.8377941176</v>
      </c>
      <c r="S17" s="108">
        <f t="shared" si="5"/>
        <v>3.7436972624024095E-2</v>
      </c>
      <c r="T17" s="105">
        <f t="shared" si="6"/>
        <v>373.60038390311786</v>
      </c>
    </row>
    <row r="18" spans="1:20" s="81" customFormat="1" hidden="1" outlineLevel="1" x14ac:dyDescent="0.2">
      <c r="A18" s="82" t="s">
        <v>926</v>
      </c>
      <c r="B18" s="83">
        <f>SUMIFS(ПРОДАЖИ!AB:AB,ПРОДАЖИ!AD:AD,'ОБОРАЧИВ ПО СЕТИ+ABC'!A:A)</f>
        <v>2218935.975000001</v>
      </c>
      <c r="C18" s="84">
        <f t="shared" si="9"/>
        <v>8.2357034381835476E-2</v>
      </c>
      <c r="D18" s="85">
        <f>SUMIFS(ОСТАТКИ!AE:AE,ОСТАТКИ!Q:Q,'ОБОРАЧИВ ПО СЕТИ+ABC'!A:A)</f>
        <v>38462092.624857605</v>
      </c>
      <c r="E18" s="86">
        <f t="shared" si="10"/>
        <v>0.13634646859675356</v>
      </c>
      <c r="F18" s="85">
        <f t="shared" si="0"/>
        <v>528.6740303798789</v>
      </c>
      <c r="G18" s="86" t="s">
        <v>5108</v>
      </c>
      <c r="H18" s="156"/>
      <c r="I18" s="85">
        <f>SUMIFS(ПРОДАЖИ!$AB:$AB,ПРОДАЖИ!$AD:$AD,'ОБОРАЧИВ ПО СЕТИ+ABC'!$A:$A,ПРОДАЖИ!$AE:$AE,'ОБОРАЧИВ ПО СЕТИ+ABC'!I$1)</f>
        <v>1885145.4491666667</v>
      </c>
      <c r="J18" s="85">
        <f>SUMIFS(ОСТАТКИ!$AE:$AE,ОСТАТКИ!$Q:$Q,'ОБОРАЧИВ ПО СЕТИ+ABC'!$A:$A,ОСТАТКИ!$S:$S,'ОБОРАЧИВ ПО СЕТИ+ABC'!I$1)</f>
        <v>31884578.600246668</v>
      </c>
      <c r="K18" s="108">
        <f t="shared" si="1"/>
        <v>0.82898709935610826</v>
      </c>
      <c r="L18" s="105">
        <f t="shared" si="2"/>
        <v>515.86451737048219</v>
      </c>
      <c r="M18" s="85">
        <f>SUMIFS(ПРОДАЖИ!$AB:$AB,ПРОДАЖИ!$AD:$AD,'ОБОРАЧИВ ПО СЕТИ+ABC'!$A:$A,ПРОДАЖИ!$AE:$AE,'ОБОРАЧИВ ПО СЕТИ+ABC'!M$1)</f>
        <v>256107.2583333333</v>
      </c>
      <c r="N18" s="85">
        <f>SUMIFS(ОСТАТКИ!$AE:$AE,ОСТАТКИ!$Q:$Q,'ОБОРАЧИВ ПО СЕТИ+ABC'!$A:$A,ОСТАТКИ!$S:$S,'ОБОРАЧИВ ПО СЕТИ+ABC'!M$1)</f>
        <v>4449863.6135416673</v>
      </c>
      <c r="O18" s="108">
        <f t="shared" si="3"/>
        <v>0.11569478699309699</v>
      </c>
      <c r="P18" s="105">
        <f t="shared" si="4"/>
        <v>529.93750000000011</v>
      </c>
      <c r="Q18" s="85">
        <f>SUMIFS(ПРОДАЖИ!$AB:$AB,ПРОДАЖИ!$AD:$AD,'ОБОРАЧИВ ПО СЕТИ+ABC'!$A:$A,ПРОДАЖИ!$AE:$AE,'ОБОРАЧИВ ПО СЕТИ+ABC'!Q$1)</f>
        <v>77683.267500000002</v>
      </c>
      <c r="R18" s="85">
        <f>SUMIFS(ОСТАТКИ!$AE:$AE,ОСТАТКИ!$Q:$Q,'ОБОРАЧИВ ПО СЕТИ+ABC'!$A:$A,ОСТАТКИ!$S:$S,'ОБОРАЧИВ ПО СЕТИ+ABC'!Q$1)</f>
        <v>2127650.4110692637</v>
      </c>
      <c r="S18" s="108">
        <f t="shared" si="5"/>
        <v>5.5318113650794649E-2</v>
      </c>
      <c r="T18" s="105">
        <f t="shared" si="6"/>
        <v>835.35798153202745</v>
      </c>
    </row>
    <row r="19" spans="1:20" s="81" customFormat="1" hidden="1" outlineLevel="1" x14ac:dyDescent="0.2">
      <c r="A19" s="82" t="s">
        <v>942</v>
      </c>
      <c r="B19" s="83">
        <f>SUMIFS(ПРОДАЖИ!AB:AB,ПРОДАЖИ!AD:AD,'ОБОРАЧИВ ПО СЕТИ+ABC'!A:A)</f>
        <v>31755.429166666669</v>
      </c>
      <c r="C19" s="84">
        <f t="shared" si="9"/>
        <v>1.178620294210655E-3</v>
      </c>
      <c r="D19" s="85">
        <f>SUMIFS(ОСТАТКИ!AE:AE,ОСТАТКИ!Q:Q,'ОБОРАЧИВ ПО СЕТИ+ABC'!A:A)</f>
        <v>4589372.9751093667</v>
      </c>
      <c r="E19" s="86">
        <f t="shared" si="10"/>
        <v>1.6269130344330956E-2</v>
      </c>
      <c r="F19" s="85">
        <f t="shared" si="0"/>
        <v>4407.93525435225</v>
      </c>
      <c r="G19" s="86" t="s">
        <v>5108</v>
      </c>
      <c r="H19" s="156"/>
      <c r="I19" s="85">
        <f>SUMIFS(ПРОДАЖИ!$AB:$AB,ПРОДАЖИ!$AD:$AD,'ОБОРАЧИВ ПО СЕТИ+ABC'!$A:$A,ПРОДАЖИ!$AE:$AE,'ОБОРАЧИВ ПО СЕТИ+ABC'!I$1)</f>
        <v>0</v>
      </c>
      <c r="J19" s="85">
        <f>SUMIFS(ОСТАТКИ!$AE:$AE,ОСТАТКИ!$Q:$Q,'ОБОРАЧИВ ПО СЕТИ+ABC'!$A:$A,ОСТАТКИ!$S:$S,'ОБОРАЧИВ ПО СЕТИ+ABC'!I$1)</f>
        <v>0</v>
      </c>
      <c r="K19" s="108">
        <f t="shared" si="1"/>
        <v>0</v>
      </c>
      <c r="L19" s="105">
        <f t="shared" si="2"/>
        <v>0</v>
      </c>
      <c r="M19" s="85">
        <f>SUMIFS(ПРОДАЖИ!$AB:$AB,ПРОДАЖИ!$AD:$AD,'ОБОРАЧИВ ПО СЕТИ+ABC'!$A:$A,ПРОДАЖИ!$AE:$AE,'ОБОРАЧИВ ПО СЕТИ+ABC'!M$1)</f>
        <v>9263.7350000000006</v>
      </c>
      <c r="N19" s="85">
        <f>SUMIFS(ОСТАТКИ!$AE:$AE,ОСТАТКИ!$Q:$Q,'ОБОРАЧИВ ПО СЕТИ+ABC'!$A:$A,ОСТАТКИ!$S:$S,'ОБОРАЧИВ ПО СЕТИ+ABC'!M$1)</f>
        <v>484826.25597656256</v>
      </c>
      <c r="O19" s="108">
        <f t="shared" si="3"/>
        <v>0.10564106656966771</v>
      </c>
      <c r="P19" s="105">
        <f t="shared" si="4"/>
        <v>1596.24609375</v>
      </c>
      <c r="Q19" s="85">
        <f>SUMIFS(ПРОДАЖИ!$AB:$AB,ПРОДАЖИ!$AD:$AD,'ОБОРАЧИВ ПО СЕТИ+ABC'!$A:$A,ПРОДАЖИ!$AE:$AE,'ОБОРАЧИВ ПО СЕТИ+ABC'!Q$1)</f>
        <v>22491.694166666668</v>
      </c>
      <c r="R19" s="85">
        <f>SUMIFS(ОСТАТКИ!$AE:$AE,ОСТАТКИ!$Q:$Q,'ОБОРАЧИВ ПО СЕТИ+ABC'!$A:$A,ОСТАТКИ!$S:$S,'ОБОРАЧИВ ПО СЕТИ+ABC'!Q$1)</f>
        <v>4104546.7191328043</v>
      </c>
      <c r="S19" s="108">
        <f t="shared" si="5"/>
        <v>0.89435893343033235</v>
      </c>
      <c r="T19" s="105">
        <f t="shared" si="6"/>
        <v>5565.9957851945064</v>
      </c>
    </row>
    <row r="20" spans="1:20" s="81" customFormat="1" hidden="1" outlineLevel="1" x14ac:dyDescent="0.2">
      <c r="A20" s="82" t="s">
        <v>950</v>
      </c>
      <c r="B20" s="83">
        <f>SUMIFS(ПРОДАЖИ!AB:AB,ПРОДАЖИ!AD:AD,'ОБОРАЧИВ ПО СЕТИ+ABC'!A:A)</f>
        <v>6974989.3566666665</v>
      </c>
      <c r="C20" s="84">
        <f t="shared" si="9"/>
        <v>0.25888058273512504</v>
      </c>
      <c r="D20" s="85">
        <f>SUMIFS(ОСТАТКИ!AE:AE,ОСТАТКИ!Q:Q,'ОБОРАЧИВ ПО СЕТИ+ABC'!A:A)</f>
        <v>82678769.544714555</v>
      </c>
      <c r="E20" s="86">
        <f t="shared" si="10"/>
        <v>0.29309269168732294</v>
      </c>
      <c r="F20" s="85">
        <f t="shared" si="0"/>
        <v>361.53495613632168</v>
      </c>
      <c r="G20" s="86" t="s">
        <v>5108</v>
      </c>
      <c r="H20" s="156"/>
      <c r="I20" s="85">
        <f>SUMIFS(ПРОДАЖИ!$AB:$AB,ПРОДАЖИ!$AD:$AD,'ОБОРАЧИВ ПО СЕТИ+ABC'!$A:$A,ПРОДАЖИ!$AE:$AE,'ОБОРАЧИВ ПО СЕТИ+ABC'!I$1)</f>
        <v>1382673.9875</v>
      </c>
      <c r="J20" s="85">
        <f>SUMIFS(ОСТАТКИ!$AE:$AE,ОСТАТКИ!$Q:$Q,'ОБОРАЧИВ ПО СЕТИ+ABC'!$A:$A,ОСТАТКИ!$S:$S,'ОБОРАЧИВ ПО СЕТИ+ABC'!I$1)</f>
        <v>8428439.5407898277</v>
      </c>
      <c r="K20" s="108">
        <f t="shared" si="1"/>
        <v>0.10194200502985878</v>
      </c>
      <c r="L20" s="105">
        <f t="shared" si="2"/>
        <v>185.92047606167159</v>
      </c>
      <c r="M20" s="85">
        <f>SUMIFS(ПРОДАЖИ!$AB:$AB,ПРОДАЖИ!$AD:$AD,'ОБОРАЧИВ ПО СЕТИ+ABC'!$A:$A,ПРОДАЖИ!$AE:$AE,'ОБОРАЧИВ ПО СЕТИ+ABC'!M$1)</f>
        <v>4895026.7883333331</v>
      </c>
      <c r="N20" s="85">
        <f>SUMIFS(ОСТАТКИ!$AE:$AE,ОСТАТКИ!$Q:$Q,'ОБОРАЧИВ ПО СЕТИ+ABC'!$A:$A,ОСТАТКИ!$S:$S,'ОБОРАЧИВ ПО СЕТИ+ABC'!M$1)</f>
        <v>41545214.13712348</v>
      </c>
      <c r="O20" s="108">
        <f t="shared" si="3"/>
        <v>0.502489506869776</v>
      </c>
      <c r="P20" s="105">
        <f t="shared" si="4"/>
        <v>258.86048963047659</v>
      </c>
      <c r="Q20" s="85">
        <f>SUMIFS(ПРОДАЖИ!$AB:$AB,ПРОДАЖИ!$AD:$AD,'ОБОРАЧИВ ПО СЕТИ+ABC'!$A:$A,ПРОДАЖИ!$AE:$AE,'ОБОРАЧИВ ПО СЕТИ+ABC'!Q$1)</f>
        <v>697288.5808333332</v>
      </c>
      <c r="R20" s="85">
        <f>SUMIFS(ОСТАТКИ!$AE:$AE,ОСТАТКИ!$Q:$Q,'ОБОРАЧИВ ПО СЕТИ+ABC'!$A:$A,ОСТАТКИ!$S:$S,'ОБОРАЧИВ ПО СЕТИ+ABC'!Q$1)</f>
        <v>32705115.866801254</v>
      </c>
      <c r="S20" s="108">
        <f t="shared" si="5"/>
        <v>0.3955684881003651</v>
      </c>
      <c r="T20" s="105">
        <f t="shared" si="6"/>
        <v>1430.5497915157503</v>
      </c>
    </row>
    <row r="21" spans="1:20" s="81" customFormat="1" hidden="1" outlineLevel="1" x14ac:dyDescent="0.2">
      <c r="A21" s="82" t="s">
        <v>979</v>
      </c>
      <c r="B21" s="83">
        <f>SUMIFS(ПРОДАЖИ!AB:AB,ПРОДАЖИ!AD:AD,'ОБОРАЧИВ ПО СЕТИ+ABC'!A:A)</f>
        <v>11318.550833333331</v>
      </c>
      <c r="C21" s="84">
        <f t="shared" si="9"/>
        <v>4.2009426618692112E-4</v>
      </c>
      <c r="D21" s="85">
        <f>SUMIFS(ОСТАТКИ!AE:AE,ОСТАТКИ!Q:Q,'ОБОРАЧИВ ПО СЕТИ+ABC'!A:A)</f>
        <v>1064141.4730405405</v>
      </c>
      <c r="E21" s="86">
        <f t="shared" si="10"/>
        <v>3.7723358776026107E-3</v>
      </c>
      <c r="F21" s="85">
        <f t="shared" si="0"/>
        <v>2867.5327261995471</v>
      </c>
      <c r="G21" s="86" t="s">
        <v>5108</v>
      </c>
      <c r="H21" s="156"/>
      <c r="I21" s="85">
        <f>SUMIFS(ПРОДАЖИ!$AB:$AB,ПРОДАЖИ!$AD:$AD,'ОБОРАЧИВ ПО СЕТИ+ABC'!$A:$A,ПРОДАЖИ!$AE:$AE,'ОБОРАЧИВ ПО СЕТИ+ABC'!I$1)</f>
        <v>0</v>
      </c>
      <c r="J21" s="85">
        <f>SUMIFS(ОСТАТКИ!$AE:$AE,ОСТАТКИ!$Q:$Q,'ОБОРАЧИВ ПО СЕТИ+ABC'!$A:$A,ОСТАТКИ!$S:$S,'ОБОРАЧИВ ПО СЕТИ+ABC'!I$1)</f>
        <v>0</v>
      </c>
      <c r="K21" s="108">
        <f t="shared" si="1"/>
        <v>0</v>
      </c>
      <c r="L21" s="105">
        <f t="shared" si="2"/>
        <v>0</v>
      </c>
      <c r="M21" s="85">
        <f>SUMIFS(ПРОДАЖИ!$AB:$AB,ПРОДАЖИ!$AD:$AD,'ОБОРАЧИВ ПО СЕТИ+ABC'!$A:$A,ПРОДАЖИ!$AE:$AE,'ОБОРАЧИВ ПО СЕТИ+ABC'!M$1)</f>
        <v>0</v>
      </c>
      <c r="N21" s="85">
        <f>SUMIFS(ОСТАТКИ!$AE:$AE,ОСТАТКИ!$Q:$Q,'ОБОРАЧИВ ПО СЕТИ+ABC'!$A:$A,ОСТАТКИ!$S:$S,'ОБОРАЧИВ ПО СЕТИ+ABC'!M$1)</f>
        <v>0</v>
      </c>
      <c r="O21" s="108">
        <f t="shared" si="3"/>
        <v>0</v>
      </c>
      <c r="P21" s="105">
        <f t="shared" si="4"/>
        <v>0</v>
      </c>
      <c r="Q21" s="85">
        <f>SUMIFS(ПРОДАЖИ!$AB:$AB,ПРОДАЖИ!$AD:$AD,'ОБОРАЧИВ ПО СЕТИ+ABC'!$A:$A,ПРОДАЖИ!$AE:$AE,'ОБОРАЧИВ ПО СЕТИ+ABC'!Q$1)</f>
        <v>11318.550833333331</v>
      </c>
      <c r="R21" s="85">
        <f>SUMIFS(ОСТАТКИ!$AE:$AE,ОСТАТКИ!$Q:$Q,'ОБОРАЧИВ ПО СЕТИ+ABC'!$A:$A,ОСТАТКИ!$S:$S,'ОБОРАЧИВ ПО СЕТИ+ABC'!Q$1)</f>
        <v>1064141.4730405405</v>
      </c>
      <c r="S21" s="108">
        <f t="shared" si="5"/>
        <v>1</v>
      </c>
      <c r="T21" s="105">
        <f t="shared" si="6"/>
        <v>2867.5327261995471</v>
      </c>
    </row>
    <row r="22" spans="1:20" s="81" customFormat="1" hidden="1" outlineLevel="1" x14ac:dyDescent="0.2">
      <c r="A22" s="82" t="s">
        <v>996</v>
      </c>
      <c r="B22" s="83">
        <f>SUMIFS(ПРОДАЖИ!AB:AB,ПРОДАЖИ!AD:AD,'ОБОРАЧИВ ПО СЕТИ+ABC'!A:A)</f>
        <v>800979.42000000016</v>
      </c>
      <c r="C22" s="84">
        <f t="shared" si="9"/>
        <v>2.9728793608874912E-2</v>
      </c>
      <c r="D22" s="85">
        <f>SUMIFS(ОСТАТКИ!AE:AE,ОСТАТКИ!Q:Q,'ОБОРАЧИВ ПО СЕТИ+ABC'!A:A)</f>
        <v>4628521.5872951597</v>
      </c>
      <c r="E22" s="86">
        <f t="shared" si="10"/>
        <v>1.6407910495324272E-2</v>
      </c>
      <c r="F22" s="85">
        <f t="shared" si="0"/>
        <v>176.24661119570629</v>
      </c>
      <c r="G22" s="86" t="s">
        <v>5108</v>
      </c>
      <c r="H22" s="156"/>
      <c r="I22" s="85">
        <f>SUMIFS(ПРОДАЖИ!$AB:$AB,ПРОДАЖИ!$AD:$AD,'ОБОРАЧИВ ПО СЕТИ+ABC'!$A:$A,ПРОДАЖИ!$AE:$AE,'ОБОРАЧИВ ПО СЕТИ+ABC'!I$1)</f>
        <v>0</v>
      </c>
      <c r="J22" s="85">
        <f>SUMIFS(ОСТАТКИ!$AE:$AE,ОСТАТКИ!$Q:$Q,'ОБОРАЧИВ ПО СЕТИ+ABC'!$A:$A,ОСТАТКИ!$S:$S,'ОБОРАЧИВ ПО СЕТИ+ABC'!I$1)</f>
        <v>0</v>
      </c>
      <c r="K22" s="108">
        <f t="shared" si="1"/>
        <v>0</v>
      </c>
      <c r="L22" s="105">
        <f t="shared" si="2"/>
        <v>0</v>
      </c>
      <c r="M22" s="85">
        <f>SUMIFS(ПРОДАЖИ!$AB:$AB,ПРОДАЖИ!$AD:$AD,'ОБОРАЧИВ ПО СЕТИ+ABC'!$A:$A,ПРОДАЖИ!$AE:$AE,'ОБОРАЧИВ ПО СЕТИ+ABC'!M$1)</f>
        <v>202360.79166666666</v>
      </c>
      <c r="N22" s="85">
        <f>SUMIFS(ОСТАТКИ!$AE:$AE,ОСТАТКИ!$Q:$Q,'ОБОРАЧИВ ПО СЕТИ+ABC'!$A:$A,ОСТАТКИ!$S:$S,'ОБОРАЧИВ ПО СЕТИ+ABC'!M$1)</f>
        <v>381073.4106844741</v>
      </c>
      <c r="O22" s="108">
        <f t="shared" si="3"/>
        <v>8.2331561708707063E-2</v>
      </c>
      <c r="P22" s="105">
        <f t="shared" si="4"/>
        <v>57.435726210350587</v>
      </c>
      <c r="Q22" s="85">
        <f>SUMIFS(ПРОДАЖИ!$AB:$AB,ПРОДАЖИ!$AD:$AD,'ОБОРАЧИВ ПО СЕТИ+ABC'!$A:$A,ПРОДАЖИ!$AE:$AE,'ОБОРАЧИВ ПО СЕТИ+ABC'!Q$1)</f>
        <v>598618.6283333333</v>
      </c>
      <c r="R22" s="85">
        <f>SUMIFS(ОСТАТКИ!$AE:$AE,ОСТАТКИ!$Q:$Q,'ОБОРАЧИВ ПО СЕТИ+ABC'!$A:$A,ОСТАТКИ!$S:$S,'ОБОРАЧИВ ПО СЕТИ+ABC'!Q$1)</f>
        <v>4247448.176610685</v>
      </c>
      <c r="S22" s="108">
        <f t="shared" si="5"/>
        <v>0.91766843829129296</v>
      </c>
      <c r="T22" s="105">
        <f t="shared" si="6"/>
        <v>216.41018714587872</v>
      </c>
    </row>
    <row r="23" spans="1:20" s="81" customFormat="1" hidden="1" outlineLevel="1" x14ac:dyDescent="0.2">
      <c r="A23" s="82" t="s">
        <v>1060</v>
      </c>
      <c r="B23" s="83">
        <f>SUMIFS(ПРОДАЖИ!AB:AB,ПРОДАЖИ!AD:AD,'ОБОРАЧИВ ПО СЕТИ+ABC'!A:A)</f>
        <v>44806.666666666672</v>
      </c>
      <c r="C23" s="84">
        <f t="shared" si="9"/>
        <v>1.6630241831119561E-3</v>
      </c>
      <c r="D23" s="85">
        <f>SUMIFS(ОСТАТКИ!AE:AE,ОСТАТКИ!Q:Q,'ОБОРАЧИВ ПО СЕТИ+ABC'!A:A)</f>
        <v>685486.5</v>
      </c>
      <c r="E23" s="86">
        <f t="shared" si="10"/>
        <v>2.4300202398593366E-3</v>
      </c>
      <c r="F23" s="85">
        <f t="shared" si="0"/>
        <v>466.61222102365713</v>
      </c>
      <c r="G23" s="86" t="s">
        <v>5108</v>
      </c>
      <c r="H23" s="156"/>
      <c r="I23" s="85">
        <f>SUMIFS(ПРОДАЖИ!$AB:$AB,ПРОДАЖИ!$AD:$AD,'ОБОРАЧИВ ПО СЕТИ+ABC'!$A:$A,ПРОДАЖИ!$AE:$AE,'ОБОРАЧИВ ПО СЕТИ+ABC'!I$1)</f>
        <v>0</v>
      </c>
      <c r="J23" s="85">
        <f>SUMIFS(ОСТАТКИ!$AE:$AE,ОСТАТКИ!$Q:$Q,'ОБОРАЧИВ ПО СЕТИ+ABC'!$A:$A,ОСТАТКИ!$S:$S,'ОБОРАЧИВ ПО СЕТИ+ABC'!I$1)</f>
        <v>0</v>
      </c>
      <c r="K23" s="108">
        <f t="shared" si="1"/>
        <v>0</v>
      </c>
      <c r="L23" s="105">
        <f t="shared" si="2"/>
        <v>0</v>
      </c>
      <c r="M23" s="85">
        <f>SUMIFS(ПРОДАЖИ!$AB:$AB,ПРОДАЖИ!$AD:$AD,'ОБОРАЧИВ ПО СЕТИ+ABC'!$A:$A,ПРОДАЖИ!$AE:$AE,'ОБОРАЧИВ ПО СЕТИ+ABC'!M$1)</f>
        <v>0</v>
      </c>
      <c r="N23" s="85">
        <f>SUMIFS(ОСТАТКИ!$AE:$AE,ОСТАТКИ!$Q:$Q,'ОБОРАЧИВ ПО СЕТИ+ABC'!$A:$A,ОСТАТКИ!$S:$S,'ОБОРАЧИВ ПО СЕТИ+ABC'!M$1)</f>
        <v>0</v>
      </c>
      <c r="O23" s="108">
        <f t="shared" si="3"/>
        <v>0</v>
      </c>
      <c r="P23" s="105">
        <f t="shared" si="4"/>
        <v>0</v>
      </c>
      <c r="Q23" s="85">
        <f>SUMIFS(ПРОДАЖИ!$AB:$AB,ПРОДАЖИ!$AD:$AD,'ОБОРАЧИВ ПО СЕТИ+ABC'!$A:$A,ПРОДАЖИ!$AE:$AE,'ОБОРАЧИВ ПО СЕТИ+ABC'!Q$1)</f>
        <v>44806.666666666672</v>
      </c>
      <c r="R23" s="85">
        <f>SUMIFS(ОСТАТКИ!$AE:$AE,ОСТАТКИ!$Q:$Q,'ОБОРАЧИВ ПО СЕТИ+ABC'!$A:$A,ОСТАТКИ!$S:$S,'ОБОРАЧИВ ПО СЕТИ+ABC'!Q$1)</f>
        <v>685486.5</v>
      </c>
      <c r="S23" s="108">
        <f t="shared" si="5"/>
        <v>1</v>
      </c>
      <c r="T23" s="105">
        <f t="shared" si="6"/>
        <v>466.61222102365713</v>
      </c>
    </row>
    <row r="24" spans="1:20" s="81" customFormat="1" hidden="1" outlineLevel="1" x14ac:dyDescent="0.2">
      <c r="A24" s="82" t="s">
        <v>1065</v>
      </c>
      <c r="B24" s="83">
        <f>SUMIFS(ПРОДАЖИ!AB:AB,ПРОДАЖИ!AD:AD,'ОБОРАЧИВ ПО СЕТИ+ABC'!A:A)</f>
        <v>613129.1374999996</v>
      </c>
      <c r="C24" s="84">
        <f t="shared" si="9"/>
        <v>2.2756626611361588E-2</v>
      </c>
      <c r="D24" s="85">
        <f>SUMIFS(ОСТАТКИ!AE:AE,ОСТАТКИ!Q:Q,'ОБОРАЧИВ ПО СЕТИ+ABC'!A:A)</f>
        <v>3267457.9003968248</v>
      </c>
      <c r="E24" s="86">
        <f t="shared" si="10"/>
        <v>1.1582998105509848E-2</v>
      </c>
      <c r="F24" s="85">
        <f t="shared" si="0"/>
        <v>162.53911267119193</v>
      </c>
      <c r="G24" s="86" t="s">
        <v>5108</v>
      </c>
      <c r="H24" s="156"/>
      <c r="I24" s="85">
        <f>SUMIFS(ПРОДАЖИ!$AB:$AB,ПРОДАЖИ!$AD:$AD,'ОБОРАЧИВ ПО СЕТИ+ABC'!$A:$A,ПРОДАЖИ!$AE:$AE,'ОБОРАЧИВ ПО СЕТИ+ABC'!I$1)</f>
        <v>0</v>
      </c>
      <c r="J24" s="85">
        <f>SUMIFS(ОСТАТКИ!$AE:$AE,ОСТАТКИ!$Q:$Q,'ОБОРАЧИВ ПО СЕТИ+ABC'!$A:$A,ОСТАТКИ!$S:$S,'ОБОРАЧИВ ПО СЕТИ+ABC'!I$1)</f>
        <v>0</v>
      </c>
      <c r="K24" s="108">
        <f t="shared" si="1"/>
        <v>0</v>
      </c>
      <c r="L24" s="105">
        <f t="shared" si="2"/>
        <v>0</v>
      </c>
      <c r="M24" s="85">
        <f>SUMIFS(ПРОДАЖИ!$AB:$AB,ПРОДАЖИ!$AD:$AD,'ОБОРАЧИВ ПО СЕТИ+ABC'!$A:$A,ПРОДАЖИ!$AE:$AE,'ОБОРАЧИВ ПО СЕТИ+ABC'!M$1)</f>
        <v>0</v>
      </c>
      <c r="N24" s="85">
        <f>SUMIFS(ОСТАТКИ!$AE:$AE,ОСТАТКИ!$Q:$Q,'ОБОРАЧИВ ПО СЕТИ+ABC'!$A:$A,ОСТАТКИ!$S:$S,'ОБОРАЧИВ ПО СЕТИ+ABC'!M$1)</f>
        <v>0</v>
      </c>
      <c r="O24" s="108">
        <f t="shared" si="3"/>
        <v>0</v>
      </c>
      <c r="P24" s="105">
        <f t="shared" si="4"/>
        <v>0</v>
      </c>
      <c r="Q24" s="85">
        <f>SUMIFS(ПРОДАЖИ!$AB:$AB,ПРОДАЖИ!$AD:$AD,'ОБОРАЧИВ ПО СЕТИ+ABC'!$A:$A,ПРОДАЖИ!$AE:$AE,'ОБОРАЧИВ ПО СЕТИ+ABC'!Q$1)</f>
        <v>613129.1374999996</v>
      </c>
      <c r="R24" s="85">
        <f>SUMIFS(ОСТАТКИ!$AE:$AE,ОСТАТКИ!$Q:$Q,'ОБОРАЧИВ ПО СЕТИ+ABC'!$A:$A,ОСТАТКИ!$S:$S,'ОБОРАЧИВ ПО СЕТИ+ABC'!Q$1)</f>
        <v>3267457.9003968248</v>
      </c>
      <c r="S24" s="108">
        <f t="shared" si="5"/>
        <v>1</v>
      </c>
      <c r="T24" s="105">
        <f t="shared" si="6"/>
        <v>162.53911267119193</v>
      </c>
    </row>
    <row r="25" spans="1:20" s="81" customFormat="1" hidden="1" outlineLevel="1" x14ac:dyDescent="0.2">
      <c r="A25" s="82" t="s">
        <v>1182</v>
      </c>
      <c r="B25" s="83">
        <f>SUMIFS(ПРОДАЖИ!AB:AB,ПРОДАЖИ!AD:AD,'ОБОРАЧИВ ПО СЕТИ+ABC'!A:A)</f>
        <v>20016.666666666668</v>
      </c>
      <c r="C25" s="84">
        <f t="shared" si="9"/>
        <v>7.4292963990383102E-4</v>
      </c>
      <c r="D25" s="85">
        <f>SUMIFS(ОСТАТКИ!AE:AE,ОСТАТКИ!Q:Q,'ОБОРАЧИВ ПО СЕТИ+ABC'!A:A)</f>
        <v>809050</v>
      </c>
      <c r="E25" s="86">
        <f t="shared" si="10"/>
        <v>2.8680475473378342E-3</v>
      </c>
      <c r="F25" s="85">
        <f t="shared" si="0"/>
        <v>1232.7739383846795</v>
      </c>
      <c r="G25" s="86" t="s">
        <v>5108</v>
      </c>
      <c r="H25" s="156"/>
      <c r="I25" s="85">
        <f>SUMIFS(ПРОДАЖИ!$AB:$AB,ПРОДАЖИ!$AD:$AD,'ОБОРАЧИВ ПО СЕТИ+ABC'!$A:$A,ПРОДАЖИ!$AE:$AE,'ОБОРАЧИВ ПО СЕТИ+ABC'!I$1)</f>
        <v>0</v>
      </c>
      <c r="J25" s="85">
        <f>SUMIFS(ОСТАТКИ!$AE:$AE,ОСТАТКИ!$Q:$Q,'ОБОРАЧИВ ПО СЕТИ+ABC'!$A:$A,ОСТАТКИ!$S:$S,'ОБОРАЧИВ ПО СЕТИ+ABC'!I$1)</f>
        <v>0</v>
      </c>
      <c r="K25" s="108">
        <f t="shared" si="1"/>
        <v>0</v>
      </c>
      <c r="L25" s="105">
        <f t="shared" si="2"/>
        <v>0</v>
      </c>
      <c r="M25" s="85">
        <f>SUMIFS(ПРОДАЖИ!$AB:$AB,ПРОДАЖИ!$AD:$AD,'ОБОРАЧИВ ПО СЕТИ+ABC'!$A:$A,ПРОДАЖИ!$AE:$AE,'ОБОРАЧИВ ПО СЕТИ+ABC'!M$1)</f>
        <v>0</v>
      </c>
      <c r="N25" s="85">
        <f>SUMIFS(ОСТАТКИ!$AE:$AE,ОСТАТКИ!$Q:$Q,'ОБОРАЧИВ ПО СЕТИ+ABC'!$A:$A,ОСТАТКИ!$S:$S,'ОБОРАЧИВ ПО СЕТИ+ABC'!M$1)</f>
        <v>0</v>
      </c>
      <c r="O25" s="108">
        <f t="shared" si="3"/>
        <v>0</v>
      </c>
      <c r="P25" s="105">
        <f t="shared" si="4"/>
        <v>0</v>
      </c>
      <c r="Q25" s="85">
        <f>SUMIFS(ПРОДАЖИ!$AB:$AB,ПРОДАЖИ!$AD:$AD,'ОБОРАЧИВ ПО СЕТИ+ABC'!$A:$A,ПРОДАЖИ!$AE:$AE,'ОБОРАЧИВ ПО СЕТИ+ABC'!Q$1)</f>
        <v>20016.666666666668</v>
      </c>
      <c r="R25" s="85">
        <f>SUMIFS(ОСТАТКИ!$AE:$AE,ОСТАТКИ!$Q:$Q,'ОБОРАЧИВ ПО СЕТИ+ABC'!$A:$A,ОСТАТКИ!$S:$S,'ОБОРАЧИВ ПО СЕТИ+ABC'!Q$1)</f>
        <v>809050</v>
      </c>
      <c r="S25" s="108">
        <f t="shared" si="5"/>
        <v>1</v>
      </c>
      <c r="T25" s="105">
        <f t="shared" si="6"/>
        <v>1232.7739383846795</v>
      </c>
    </row>
    <row r="26" spans="1:20" s="81" customFormat="1" hidden="1" outlineLevel="1" x14ac:dyDescent="0.2">
      <c r="A26" s="82" t="s">
        <v>1187</v>
      </c>
      <c r="B26" s="83">
        <f>SUMIFS(ПРОДАЖИ!AB:AB,ПРОДАЖИ!AD:AD,'ОБОРАЧИВ ПО СЕТИ+ABC'!A:A)</f>
        <v>10539.166666666668</v>
      </c>
      <c r="C26" s="84">
        <f t="shared" si="9"/>
        <v>3.9116699233404461E-4</v>
      </c>
      <c r="D26" s="85">
        <f>SUMIFS(ОСТАТКИ!AE:AE,ОСТАТКИ!Q:Q,'ОБОРАЧИВ ПО СЕТИ+ABC'!A:A)</f>
        <v>257910</v>
      </c>
      <c r="E26" s="86">
        <f t="shared" si="10"/>
        <v>9.1427988744070311E-4</v>
      </c>
      <c r="F26" s="85">
        <f t="shared" si="0"/>
        <v>746.38301573495687</v>
      </c>
      <c r="G26" s="86" t="s">
        <v>5108</v>
      </c>
      <c r="H26" s="156"/>
      <c r="I26" s="85">
        <f>SUMIFS(ПРОДАЖИ!$AB:$AB,ПРОДАЖИ!$AD:$AD,'ОБОРАЧИВ ПО СЕТИ+ABC'!$A:$A,ПРОДАЖИ!$AE:$AE,'ОБОРАЧИВ ПО СЕТИ+ABC'!I$1)</f>
        <v>0</v>
      </c>
      <c r="J26" s="85">
        <f>SUMIFS(ОСТАТКИ!$AE:$AE,ОСТАТКИ!$Q:$Q,'ОБОРАЧИВ ПО СЕТИ+ABC'!$A:$A,ОСТАТКИ!$S:$S,'ОБОРАЧИВ ПО СЕТИ+ABC'!I$1)</f>
        <v>0</v>
      </c>
      <c r="K26" s="108">
        <f t="shared" si="1"/>
        <v>0</v>
      </c>
      <c r="L26" s="105">
        <f t="shared" si="2"/>
        <v>0</v>
      </c>
      <c r="M26" s="85">
        <f>SUMIFS(ПРОДАЖИ!$AB:$AB,ПРОДАЖИ!$AD:$AD,'ОБОРАЧИВ ПО СЕТИ+ABC'!$A:$A,ПРОДАЖИ!$AE:$AE,'ОБОРАЧИВ ПО СЕТИ+ABC'!M$1)</f>
        <v>0</v>
      </c>
      <c r="N26" s="85">
        <f>SUMIFS(ОСТАТКИ!$AE:$AE,ОСТАТКИ!$Q:$Q,'ОБОРАЧИВ ПО СЕТИ+ABC'!$A:$A,ОСТАТКИ!$S:$S,'ОБОРАЧИВ ПО СЕТИ+ABC'!M$1)</f>
        <v>0</v>
      </c>
      <c r="O26" s="108">
        <f t="shared" si="3"/>
        <v>0</v>
      </c>
      <c r="P26" s="105">
        <f t="shared" si="4"/>
        <v>0</v>
      </c>
      <c r="Q26" s="85">
        <f>SUMIFS(ПРОДАЖИ!$AB:$AB,ПРОДАЖИ!$AD:$AD,'ОБОРАЧИВ ПО СЕТИ+ABC'!$A:$A,ПРОДАЖИ!$AE:$AE,'ОБОРАЧИВ ПО СЕТИ+ABC'!Q$1)</f>
        <v>10539.166666666668</v>
      </c>
      <c r="R26" s="85">
        <f>SUMIFS(ОСТАТКИ!$AE:$AE,ОСТАТКИ!$Q:$Q,'ОБОРАЧИВ ПО СЕТИ+ABC'!$A:$A,ОСТАТКИ!$S:$S,'ОБОРАЧИВ ПО СЕТИ+ABC'!Q$1)</f>
        <v>257910</v>
      </c>
      <c r="S26" s="108">
        <f t="shared" si="5"/>
        <v>1</v>
      </c>
      <c r="T26" s="105">
        <f t="shared" si="6"/>
        <v>746.38301573495687</v>
      </c>
    </row>
    <row r="27" spans="1:20" s="81" customFormat="1" hidden="1" outlineLevel="1" x14ac:dyDescent="0.2">
      <c r="A27" s="82" t="s">
        <v>1190</v>
      </c>
      <c r="B27" s="83">
        <f>SUMIFS(ПРОДАЖИ!AB:AB,ПРОДАЖИ!AD:AD,'ОБОРАЧИВ ПО СЕТИ+ABC'!A:A)</f>
        <v>146438.95666666672</v>
      </c>
      <c r="C27" s="84">
        <f t="shared" si="9"/>
        <v>5.4351627649088796E-3</v>
      </c>
      <c r="D27" s="85">
        <f>SUMIFS(ОСТАТКИ!AE:AE,ОСТАТКИ!Q:Q,'ОБОРАЧИВ ПО СЕТИ+ABC'!A:A)</f>
        <v>3595411.2765721288</v>
      </c>
      <c r="E27" s="86">
        <f t="shared" si="10"/>
        <v>1.27455787571145E-2</v>
      </c>
      <c r="F27" s="85">
        <f t="shared" si="0"/>
        <v>748.84475027410099</v>
      </c>
      <c r="G27" s="86" t="s">
        <v>5108</v>
      </c>
      <c r="H27" s="156"/>
      <c r="I27" s="85">
        <f>SUMIFS(ПРОДАЖИ!$AB:$AB,ПРОДАЖИ!$AD:$AD,'ОБОРАЧИВ ПО СЕТИ+ABC'!$A:$A,ПРОДАЖИ!$AE:$AE,'ОБОРАЧИВ ПО СЕТИ+ABC'!I$1)</f>
        <v>0</v>
      </c>
      <c r="J27" s="85">
        <f>SUMIFS(ОСТАТКИ!$AE:$AE,ОСТАТКИ!$Q:$Q,'ОБОРАЧИВ ПО СЕТИ+ABC'!$A:$A,ОСТАТКИ!$S:$S,'ОБОРАЧИВ ПО СЕТИ+ABC'!I$1)</f>
        <v>0</v>
      </c>
      <c r="K27" s="108">
        <f t="shared" si="1"/>
        <v>0</v>
      </c>
      <c r="L27" s="105">
        <f t="shared" si="2"/>
        <v>0</v>
      </c>
      <c r="M27" s="85">
        <f>SUMIFS(ПРОДАЖИ!$AB:$AB,ПРОДАЖИ!$AD:$AD,'ОБОРАЧИВ ПО СЕТИ+ABC'!$A:$A,ПРОДАЖИ!$AE:$AE,'ОБОРАЧИВ ПО СЕТИ+ABC'!M$1)</f>
        <v>0</v>
      </c>
      <c r="N27" s="85">
        <f>SUMIFS(ОСТАТКИ!$AE:$AE,ОСТАТКИ!$Q:$Q,'ОБОРАЧИВ ПО СЕТИ+ABC'!$A:$A,ОСТАТКИ!$S:$S,'ОБОРАЧИВ ПО СЕТИ+ABC'!M$1)</f>
        <v>0</v>
      </c>
      <c r="O27" s="108">
        <f t="shared" si="3"/>
        <v>0</v>
      </c>
      <c r="P27" s="105">
        <f t="shared" si="4"/>
        <v>0</v>
      </c>
      <c r="Q27" s="85">
        <f>SUMIFS(ПРОДАЖИ!$AB:$AB,ПРОДАЖИ!$AD:$AD,'ОБОРАЧИВ ПО СЕТИ+ABC'!$A:$A,ПРОДАЖИ!$AE:$AE,'ОБОРАЧИВ ПО СЕТИ+ABC'!Q$1)</f>
        <v>146438.95666666672</v>
      </c>
      <c r="R27" s="85">
        <f>SUMIFS(ОСТАТКИ!$AE:$AE,ОСТАТКИ!$Q:$Q,'ОБОРАЧИВ ПО СЕТИ+ABC'!$A:$A,ОСТАТКИ!$S:$S,'ОБОРАЧИВ ПО СЕТИ+ABC'!Q$1)</f>
        <v>3595411.2765721288</v>
      </c>
      <c r="S27" s="108">
        <f t="shared" si="5"/>
        <v>1</v>
      </c>
      <c r="T27" s="105">
        <f t="shared" si="6"/>
        <v>748.84475027410099</v>
      </c>
    </row>
    <row r="28" spans="1:20" s="81" customFormat="1" hidden="1" outlineLevel="1" x14ac:dyDescent="0.2">
      <c r="A28" s="82" t="s">
        <v>1237</v>
      </c>
      <c r="B28" s="83">
        <f>SUMIFS(ПРОДАЖИ!AB:AB,ПРОДАЖИ!AD:AD,'ОБОРАЧИВ ПО СЕТИ+ABC'!A:A)</f>
        <v>2317.0066666666667</v>
      </c>
      <c r="C28" s="84">
        <f t="shared" si="9"/>
        <v>8.5996982274176963E-5</v>
      </c>
      <c r="D28" s="85">
        <f>SUMIFS(ОСТАТКИ!AE:AE,ОСТАТКИ!Q:Q,'ОБОРАЧИВ ПО СЕТИ+ABC'!A:A)</f>
        <v>58203.16</v>
      </c>
      <c r="E28" s="86">
        <f t="shared" si="10"/>
        <v>2.0632770568606584E-4</v>
      </c>
      <c r="F28" s="85">
        <f t="shared" si="0"/>
        <v>766.1593751708383</v>
      </c>
      <c r="G28" s="86" t="s">
        <v>5108</v>
      </c>
      <c r="H28" s="156"/>
      <c r="I28" s="85">
        <f>SUMIFS(ПРОДАЖИ!$AB:$AB,ПРОДАЖИ!$AD:$AD,'ОБОРАЧИВ ПО СЕТИ+ABC'!$A:$A,ПРОДАЖИ!$AE:$AE,'ОБОРАЧИВ ПО СЕТИ+ABC'!I$1)</f>
        <v>0</v>
      </c>
      <c r="J28" s="85">
        <f>SUMIFS(ОСТАТКИ!$AE:$AE,ОСТАТКИ!$Q:$Q,'ОБОРАЧИВ ПО СЕТИ+ABC'!$A:$A,ОСТАТКИ!$S:$S,'ОБОРАЧИВ ПО СЕТИ+ABC'!I$1)</f>
        <v>0</v>
      </c>
      <c r="K28" s="108">
        <f t="shared" si="1"/>
        <v>0</v>
      </c>
      <c r="L28" s="105">
        <f t="shared" si="2"/>
        <v>0</v>
      </c>
      <c r="M28" s="85">
        <f>SUMIFS(ПРОДАЖИ!$AB:$AB,ПРОДАЖИ!$AD:$AD,'ОБОРАЧИВ ПО СЕТИ+ABC'!$A:$A,ПРОДАЖИ!$AE:$AE,'ОБОРАЧИВ ПО СЕТИ+ABC'!M$1)</f>
        <v>0</v>
      </c>
      <c r="N28" s="85">
        <f>SUMIFS(ОСТАТКИ!$AE:$AE,ОСТАТКИ!$Q:$Q,'ОБОРАЧИВ ПО СЕТИ+ABC'!$A:$A,ОСТАТКИ!$S:$S,'ОБОРАЧИВ ПО СЕТИ+ABC'!M$1)</f>
        <v>0</v>
      </c>
      <c r="O28" s="108">
        <f t="shared" si="3"/>
        <v>0</v>
      </c>
      <c r="P28" s="105">
        <f t="shared" si="4"/>
        <v>0</v>
      </c>
      <c r="Q28" s="85">
        <f>SUMIFS(ПРОДАЖИ!$AB:$AB,ПРОДАЖИ!$AD:$AD,'ОБОРАЧИВ ПО СЕТИ+ABC'!$A:$A,ПРОДАЖИ!$AE:$AE,'ОБОРАЧИВ ПО СЕТИ+ABC'!Q$1)</f>
        <v>2317.0066666666667</v>
      </c>
      <c r="R28" s="85">
        <f>SUMIFS(ОСТАТКИ!$AE:$AE,ОСТАТКИ!$Q:$Q,'ОБОРАЧИВ ПО СЕТИ+ABC'!$A:$A,ОСТАТКИ!$S:$S,'ОБОРАЧИВ ПО СЕТИ+ABC'!Q$1)</f>
        <v>58203.16</v>
      </c>
      <c r="S28" s="108">
        <f t="shared" si="5"/>
        <v>1</v>
      </c>
      <c r="T28" s="105">
        <f t="shared" si="6"/>
        <v>766.1593751708383</v>
      </c>
    </row>
    <row r="29" spans="1:20" s="81" customFormat="1" hidden="1" outlineLevel="1" x14ac:dyDescent="0.2">
      <c r="A29" s="82" t="s">
        <v>1241</v>
      </c>
      <c r="B29" s="83">
        <f>SUMIFS(ПРОДАЖИ!AB:AB,ПРОДАЖИ!AD:AD,'ОБОРАЧИВ ПО СЕТИ+ABC'!A:A)</f>
        <v>231694.88416666666</v>
      </c>
      <c r="C29" s="84">
        <f t="shared" si="9"/>
        <v>8.5994836067361281E-3</v>
      </c>
      <c r="D29" s="85">
        <f>SUMIFS(ОСТАТКИ!AE:AE,ОСТАТКИ!Q:Q,'ОБОРАЧИВ ПО СЕТИ+ABC'!A:A)</f>
        <v>762807.55583744729</v>
      </c>
      <c r="E29" s="86">
        <f t="shared" si="10"/>
        <v>2.7041200662633446E-3</v>
      </c>
      <c r="F29" s="85">
        <f t="shared" si="0"/>
        <v>100.41495105393142</v>
      </c>
      <c r="G29" s="86" t="s">
        <v>5108</v>
      </c>
      <c r="H29" s="156"/>
      <c r="I29" s="85">
        <f>SUMIFS(ПРОДАЖИ!$AB:$AB,ПРОДАЖИ!$AD:$AD,'ОБОРАЧИВ ПО СЕТИ+ABC'!$A:$A,ПРОДАЖИ!$AE:$AE,'ОБОРАЧИВ ПО СЕТИ+ABC'!I$1)</f>
        <v>0</v>
      </c>
      <c r="J29" s="85">
        <f>SUMIFS(ОСТАТКИ!$AE:$AE,ОСТАТКИ!$Q:$Q,'ОБОРАЧИВ ПО СЕТИ+ABC'!$A:$A,ОСТАТКИ!$S:$S,'ОБОРАЧИВ ПО СЕТИ+ABC'!I$1)</f>
        <v>0</v>
      </c>
      <c r="K29" s="108">
        <f t="shared" si="1"/>
        <v>0</v>
      </c>
      <c r="L29" s="105">
        <f t="shared" si="2"/>
        <v>0</v>
      </c>
      <c r="M29" s="85">
        <f>SUMIFS(ПРОДАЖИ!$AB:$AB,ПРОДАЖИ!$AD:$AD,'ОБОРАЧИВ ПО СЕТИ+ABC'!$A:$A,ПРОДАЖИ!$AE:$AE,'ОБОРАЧИВ ПО СЕТИ+ABC'!M$1)</f>
        <v>0</v>
      </c>
      <c r="N29" s="85">
        <f>SUMIFS(ОСТАТКИ!$AE:$AE,ОСТАТКИ!$Q:$Q,'ОБОРАЧИВ ПО СЕТИ+ABC'!$A:$A,ОСТАТКИ!$S:$S,'ОБОРАЧИВ ПО СЕТИ+ABC'!M$1)</f>
        <v>0</v>
      </c>
      <c r="O29" s="108">
        <f t="shared" si="3"/>
        <v>0</v>
      </c>
      <c r="P29" s="105">
        <f t="shared" si="4"/>
        <v>0</v>
      </c>
      <c r="Q29" s="85">
        <f>SUMIFS(ПРОДАЖИ!$AB:$AB,ПРОДАЖИ!$AD:$AD,'ОБОРАЧИВ ПО СЕТИ+ABC'!$A:$A,ПРОДАЖИ!$AE:$AE,'ОБОРАЧИВ ПО СЕТИ+ABC'!Q$1)</f>
        <v>231694.88416666666</v>
      </c>
      <c r="R29" s="85">
        <f>SUMIFS(ОСТАТКИ!$AE:$AE,ОСТАТКИ!$Q:$Q,'ОБОРАЧИВ ПО СЕТИ+ABC'!$A:$A,ОСТАТКИ!$S:$S,'ОБОРАЧИВ ПО СЕТИ+ABC'!Q$1)</f>
        <v>762807.55583744729</v>
      </c>
      <c r="S29" s="108">
        <f t="shared" si="5"/>
        <v>1</v>
      </c>
      <c r="T29" s="105">
        <f t="shared" si="6"/>
        <v>100.41495105393142</v>
      </c>
    </row>
    <row r="30" spans="1:20" s="81" customFormat="1" hidden="1" outlineLevel="1" x14ac:dyDescent="0.2">
      <c r="A30" s="82" t="s">
        <v>1274</v>
      </c>
      <c r="B30" s="83">
        <f>SUMIFS(ПРОДАЖИ!AB:AB,ПРОДАЖИ!AD:AD,'ОБОРАЧИВ ПО СЕТИ+ABC'!A:A)</f>
        <v>1777.6666666666665</v>
      </c>
      <c r="C30" s="84">
        <f t="shared" si="9"/>
        <v>6.5979080259902253E-5</v>
      </c>
      <c r="D30" s="85">
        <f>SUMIFS(ОСТАТКИ!AE:AE,ОСТАТКИ!Q:Q,'ОБОРАЧИВ ПО СЕТИ+ABC'!A:A)</f>
        <v>3555.3333333333335</v>
      </c>
      <c r="E30" s="86">
        <f t="shared" si="10"/>
        <v>1.2603504167400178E-5</v>
      </c>
      <c r="F30" s="85">
        <f t="shared" si="0"/>
        <v>61.000000000000014</v>
      </c>
      <c r="G30" s="86" t="s">
        <v>5108</v>
      </c>
      <c r="H30" s="156"/>
      <c r="I30" s="85">
        <f>SUMIFS(ПРОДАЖИ!$AB:$AB,ПРОДАЖИ!$AD:$AD,'ОБОРАЧИВ ПО СЕТИ+ABC'!$A:$A,ПРОДАЖИ!$AE:$AE,'ОБОРАЧИВ ПО СЕТИ+ABC'!I$1)</f>
        <v>0</v>
      </c>
      <c r="J30" s="85">
        <f>SUMIFS(ОСТАТКИ!$AE:$AE,ОСТАТКИ!$Q:$Q,'ОБОРАЧИВ ПО СЕТИ+ABC'!$A:$A,ОСТАТКИ!$S:$S,'ОБОРАЧИВ ПО СЕТИ+ABC'!I$1)</f>
        <v>0</v>
      </c>
      <c r="K30" s="108">
        <f t="shared" si="1"/>
        <v>0</v>
      </c>
      <c r="L30" s="105">
        <f t="shared" si="2"/>
        <v>0</v>
      </c>
      <c r="M30" s="85">
        <f>SUMIFS(ПРОДАЖИ!$AB:$AB,ПРОДАЖИ!$AD:$AD,'ОБОРАЧИВ ПО СЕТИ+ABC'!$A:$A,ПРОДАЖИ!$AE:$AE,'ОБОРАЧИВ ПО СЕТИ+ABC'!M$1)</f>
        <v>0</v>
      </c>
      <c r="N30" s="85">
        <f>SUMIFS(ОСТАТКИ!$AE:$AE,ОСТАТКИ!$Q:$Q,'ОБОРАЧИВ ПО СЕТИ+ABC'!$A:$A,ОСТАТКИ!$S:$S,'ОБОРАЧИВ ПО СЕТИ+ABC'!M$1)</f>
        <v>0</v>
      </c>
      <c r="O30" s="108">
        <f t="shared" si="3"/>
        <v>0</v>
      </c>
      <c r="P30" s="105">
        <f t="shared" si="4"/>
        <v>0</v>
      </c>
      <c r="Q30" s="85">
        <f>SUMIFS(ПРОДАЖИ!$AB:$AB,ПРОДАЖИ!$AD:$AD,'ОБОРАЧИВ ПО СЕТИ+ABC'!$A:$A,ПРОДАЖИ!$AE:$AE,'ОБОРАЧИВ ПО СЕТИ+ABC'!Q$1)</f>
        <v>1777.6666666666665</v>
      </c>
      <c r="R30" s="85">
        <f>SUMIFS(ОСТАТКИ!$AE:$AE,ОСТАТКИ!$Q:$Q,'ОБОРАЧИВ ПО СЕТИ+ABC'!$A:$A,ОСТАТКИ!$S:$S,'ОБОРАЧИВ ПО СЕТИ+ABC'!Q$1)</f>
        <v>3555.3333333333335</v>
      </c>
      <c r="S30" s="108">
        <f t="shared" si="5"/>
        <v>1</v>
      </c>
      <c r="T30" s="105">
        <f t="shared" si="6"/>
        <v>61.000000000000014</v>
      </c>
    </row>
    <row r="31" spans="1:20" s="81" customFormat="1" hidden="1" outlineLevel="1" x14ac:dyDescent="0.2">
      <c r="A31" s="82" t="s">
        <v>1276</v>
      </c>
      <c r="B31" s="83">
        <f>SUMIFS(ПРОДАЖИ!AB:AB,ПРОДАЖИ!AD:AD,'ОБОРАЧИВ ПО СЕТИ+ABC'!A:A)</f>
        <v>155945.78583333333</v>
      </c>
      <c r="C31" s="84">
        <f t="shared" si="9"/>
        <v>5.7880139806999967E-3</v>
      </c>
      <c r="D31" s="85">
        <f>SUMIFS(ОСТАТКИ!AE:AE,ОСТАТКИ!Q:Q,'ОБОРАЧИВ ПО СЕТИ+ABC'!A:A)</f>
        <v>1407374.272710724</v>
      </c>
      <c r="E31" s="86">
        <f t="shared" si="10"/>
        <v>4.9890814301147774E-3</v>
      </c>
      <c r="F31" s="85">
        <f t="shared" si="0"/>
        <v>275.255372168588</v>
      </c>
      <c r="G31" s="86" t="s">
        <v>5108</v>
      </c>
      <c r="H31" s="156"/>
      <c r="I31" s="85">
        <f>SUMIFS(ПРОДАЖИ!$AB:$AB,ПРОДАЖИ!$AD:$AD,'ОБОРАЧИВ ПО СЕТИ+ABC'!$A:$A,ПРОДАЖИ!$AE:$AE,'ОБОРАЧИВ ПО СЕТИ+ABC'!I$1)</f>
        <v>0</v>
      </c>
      <c r="J31" s="85">
        <f>SUMIFS(ОСТАТКИ!$AE:$AE,ОСТАТКИ!$Q:$Q,'ОБОРАЧИВ ПО СЕТИ+ABC'!$A:$A,ОСТАТКИ!$S:$S,'ОБОРАЧИВ ПО СЕТИ+ABC'!I$1)</f>
        <v>0</v>
      </c>
      <c r="K31" s="108">
        <f t="shared" si="1"/>
        <v>0</v>
      </c>
      <c r="L31" s="105">
        <f t="shared" si="2"/>
        <v>0</v>
      </c>
      <c r="M31" s="85">
        <f>SUMIFS(ПРОДАЖИ!$AB:$AB,ПРОДАЖИ!$AD:$AD,'ОБОРАЧИВ ПО СЕТИ+ABC'!$A:$A,ПРОДАЖИ!$AE:$AE,'ОБОРАЧИВ ПО СЕТИ+ABC'!M$1)</f>
        <v>0</v>
      </c>
      <c r="N31" s="85">
        <f>SUMIFS(ОСТАТКИ!$AE:$AE,ОСТАТКИ!$Q:$Q,'ОБОРАЧИВ ПО СЕТИ+ABC'!$A:$A,ОСТАТКИ!$S:$S,'ОБОРАЧИВ ПО СЕТИ+ABC'!M$1)</f>
        <v>0</v>
      </c>
      <c r="O31" s="108">
        <f t="shared" si="3"/>
        <v>0</v>
      </c>
      <c r="P31" s="105">
        <f t="shared" si="4"/>
        <v>0</v>
      </c>
      <c r="Q31" s="85">
        <f>SUMIFS(ПРОДАЖИ!$AB:$AB,ПРОДАЖИ!$AD:$AD,'ОБОРАЧИВ ПО СЕТИ+ABC'!$A:$A,ПРОДАЖИ!$AE:$AE,'ОБОРАЧИВ ПО СЕТИ+ABC'!Q$1)</f>
        <v>155945.78583333333</v>
      </c>
      <c r="R31" s="85">
        <f>SUMIFS(ОСТАТКИ!$AE:$AE,ОСТАТКИ!$Q:$Q,'ОБОРАЧИВ ПО СЕТИ+ABC'!$A:$A,ОСТАТКИ!$S:$S,'ОБОРАЧИВ ПО СЕТИ+ABC'!Q$1)</f>
        <v>1407374.272710724</v>
      </c>
      <c r="S31" s="108">
        <f t="shared" si="5"/>
        <v>1</v>
      </c>
      <c r="T31" s="105">
        <f t="shared" si="6"/>
        <v>275.255372168588</v>
      </c>
    </row>
    <row r="32" spans="1:20" s="81" customFormat="1" ht="12" collapsed="1" x14ac:dyDescent="0.25">
      <c r="A32" s="121" t="s">
        <v>1300</v>
      </c>
      <c r="B32" s="70">
        <f>SUM(B33:B39)</f>
        <v>14793710.098333327</v>
      </c>
      <c r="C32" s="71">
        <f>B32/$B$139</f>
        <v>0.11549858928755113</v>
      </c>
      <c r="D32" s="72">
        <f>SUM(D33:D39)</f>
        <v>242108818.96776089</v>
      </c>
      <c r="E32" s="73">
        <f>D32/$D$139</f>
        <v>0.14009339145600763</v>
      </c>
      <c r="F32" s="72">
        <f t="shared" si="0"/>
        <v>499.15260806338443</v>
      </c>
      <c r="G32" s="73" t="s">
        <v>5108</v>
      </c>
      <c r="H32" s="156"/>
      <c r="I32" s="72">
        <f>SUM(I33:I39)</f>
        <v>7695856.9258333342</v>
      </c>
      <c r="J32" s="72">
        <f>SUM(J33:J39)</f>
        <v>70843081.065935194</v>
      </c>
      <c r="K32" s="107">
        <f t="shared" si="1"/>
        <v>0.29260842858999137</v>
      </c>
      <c r="L32" s="104">
        <f t="shared" si="2"/>
        <v>280.76327215205521</v>
      </c>
      <c r="M32" s="72">
        <f>SUM(M33:M39)</f>
        <v>5860618.9724999983</v>
      </c>
      <c r="N32" s="72">
        <f>SUM(N33:N39)</f>
        <v>97841693.592733189</v>
      </c>
      <c r="O32" s="107">
        <f t="shared" si="3"/>
        <v>0.40412279903674958</v>
      </c>
      <c r="P32" s="104">
        <f t="shared" si="4"/>
        <v>509.19052553682508</v>
      </c>
      <c r="Q32" s="72">
        <f>SUM(Q33:Q39)</f>
        <v>1237234.2</v>
      </c>
      <c r="R32" s="72">
        <f>SUM(R33:R39)</f>
        <v>73424044.309092432</v>
      </c>
      <c r="S32" s="107">
        <f t="shared" si="5"/>
        <v>0.303268772373259</v>
      </c>
      <c r="T32" s="104">
        <f t="shared" si="6"/>
        <v>1810.0318851736554</v>
      </c>
    </row>
    <row r="33" spans="1:20" s="81" customFormat="1" hidden="1" outlineLevel="1" x14ac:dyDescent="0.2">
      <c r="A33" s="82" t="s">
        <v>1301</v>
      </c>
      <c r="B33" s="83">
        <f>SUMIFS(ПРОДАЖИ!AB:AB,ПРОДАЖИ!AD:AD,'ОБОРАЧИВ ПО СЕТИ+ABC'!A:A)</f>
        <v>4965729.0699999966</v>
      </c>
      <c r="C33" s="84">
        <f>B33/$B$32</f>
        <v>0.3356648898074216</v>
      </c>
      <c r="D33" s="85">
        <f>SUMIFS(ОСТАТКИ!AE:AE,ОСТАТКИ!Q:Q,'ОБОРАЧИВ ПО СЕТИ+ABC'!A:A)</f>
        <v>89221772.270063013</v>
      </c>
      <c r="E33" s="86">
        <f>D33/$D$32</f>
        <v>0.3685192990922968</v>
      </c>
      <c r="F33" s="85">
        <f t="shared" si="0"/>
        <v>548.00896623160384</v>
      </c>
      <c r="G33" s="86" t="s">
        <v>5108</v>
      </c>
      <c r="H33" s="156"/>
      <c r="I33" s="85">
        <f>SUMIFS(ПРОДАЖИ!$AB:$AB,ПРОДАЖИ!$AD:$AD,'ОБОРАЧИВ ПО СЕТИ+ABC'!$A:$A,ПРОДАЖИ!$AE:$AE,'ОБОРАЧИВ ПО СЕТИ+ABC'!I$1)</f>
        <v>1922468.4933333332</v>
      </c>
      <c r="J33" s="85">
        <f>SUMIFS(ОСТАТКИ!$AE:$AE,ОСТАТКИ!$Q:$Q,'ОБОРАЧИВ ПО СЕТИ+ABC'!$A:$A,ОСТАТКИ!$S:$S,'ОБОРАЧИВ ПО СЕТИ+ABC'!I$1)</f>
        <v>19150951.991825908</v>
      </c>
      <c r="K33" s="108">
        <f t="shared" si="1"/>
        <v>0.21464438000467428</v>
      </c>
      <c r="L33" s="105">
        <f t="shared" si="2"/>
        <v>303.83022545036505</v>
      </c>
      <c r="M33" s="85">
        <f>SUMIFS(ПРОДАЖИ!$AB:$AB,ПРОДАЖИ!$AD:$AD,'ОБОРАЧИВ ПО СЕТИ+ABC'!$A:$A,ПРОДАЖИ!$AE:$AE,'ОБОРАЧИВ ПО СЕТИ+ABC'!M$1)</f>
        <v>2560409.5533333328</v>
      </c>
      <c r="N33" s="85">
        <f>SUMIFS(ОСТАТКИ!$AE:$AE,ОСТАТКИ!$Q:$Q,'ОБОРАЧИВ ПО СЕТИ+ABC'!$A:$A,ОСТАТКИ!$S:$S,'ОБОРАЧИВ ПО СЕТИ+ABC'!M$1)</f>
        <v>36079329.418751486</v>
      </c>
      <c r="O33" s="108">
        <f t="shared" si="3"/>
        <v>0.40437808508828915</v>
      </c>
      <c r="P33" s="105">
        <f t="shared" si="4"/>
        <v>429.78262826715036</v>
      </c>
      <c r="Q33" s="85">
        <f>SUMIFS(ПРОДАЖИ!$AB:$AB,ПРОДАЖИ!$AD:$AD,'ОБОРАЧИВ ПО СЕТИ+ABC'!$A:$A,ПРОДАЖИ!$AE:$AE,'ОБОРАЧИВ ПО СЕТИ+ABC'!Q$1)</f>
        <v>482851.02333333332</v>
      </c>
      <c r="R33" s="194">
        <f>SUMIFS(ОСТАТКИ!$AE:$AE,ОСТАТКИ!$Q:$Q,'ОБОРАЧИВ ПО СЕТИ+ABC'!$A:$A,ОСТАТКИ!$S:$S,'ОБОРАЧИВ ПО СЕТИ+ABC'!Q$1)</f>
        <v>33991490.859485589</v>
      </c>
      <c r="S33" s="108">
        <f t="shared" si="5"/>
        <v>0.38097753490703656</v>
      </c>
      <c r="T33" s="105">
        <f t="shared" si="6"/>
        <v>2147.122862155773</v>
      </c>
    </row>
    <row r="34" spans="1:20" s="81" customFormat="1" hidden="1" outlineLevel="1" x14ac:dyDescent="0.2">
      <c r="A34" s="82" t="s">
        <v>1354</v>
      </c>
      <c r="B34" s="83">
        <f>SUMIFS(ПРОДАЖИ!AB:AB,ПРОДАЖИ!AD:AD,'ОБОРАЧИВ ПО СЕТИ+ABC'!A:A)</f>
        <v>4092646.5475000003</v>
      </c>
      <c r="C34" s="84">
        <f t="shared" ref="C34:C39" si="11">B34/$B$32</f>
        <v>0.27664774558216343</v>
      </c>
      <c r="D34" s="85">
        <f>SUMIFS(ОСТАТКИ!AE:AE,ОСТАТКИ!Q:Q,'ОБОРАЧИВ ПО СЕТИ+ABC'!A:A)</f>
        <v>21802478.921927519</v>
      </c>
      <c r="E34" s="86">
        <f t="shared" ref="E34:E39" si="12">D34/$D$32</f>
        <v>9.0052394683031875E-2</v>
      </c>
      <c r="F34" s="85">
        <f t="shared" si="0"/>
        <v>162.48058546003458</v>
      </c>
      <c r="G34" s="86" t="s">
        <v>5108</v>
      </c>
      <c r="H34" s="156"/>
      <c r="I34" s="85">
        <f>SUMIFS(ПРОДАЖИ!$AB:$AB,ПРОДАЖИ!$AD:$AD,'ОБОРАЧИВ ПО СЕТИ+ABC'!$A:$A,ПРОДАЖИ!$AE:$AE,'ОБОРАЧИВ ПО СЕТИ+ABC'!I$1)</f>
        <v>3459494.7275</v>
      </c>
      <c r="J34" s="85">
        <f>SUMIFS(ОСТАТКИ!$AE:$AE,ОСТАТКИ!$Q:$Q,'ОБОРАЧИВ ПО СЕТИ+ABC'!$A:$A,ОСТАТКИ!$S:$S,'ОБОРАЧИВ ПО СЕТИ+ABC'!I$1)</f>
        <v>18113641.783380602</v>
      </c>
      <c r="K34" s="108">
        <f t="shared" si="1"/>
        <v>0.83080652655341292</v>
      </c>
      <c r="L34" s="105">
        <f t="shared" si="2"/>
        <v>159.69559658567462</v>
      </c>
      <c r="M34" s="85">
        <f>SUMIFS(ПРОДАЖИ!$AB:$AB,ПРОДАЖИ!$AD:$AD,'ОБОРАЧИВ ПО СЕТИ+ABC'!$A:$A,ПРОДАЖИ!$AE:$AE,'ОБОРАЧИВ ПО СЕТИ+ABC'!M$1)</f>
        <v>568867.31750000012</v>
      </c>
      <c r="N34" s="85">
        <f>SUMIFS(ОСТАТКИ!$AE:$AE,ОСТАТКИ!$Q:$Q,'ОБОРАЧИВ ПО СЕТИ+ABC'!$A:$A,ОСТАТКИ!$S:$S,'ОБОРАЧИВ ПО СЕТИ+ABC'!M$1)</f>
        <v>3425586.1486879429</v>
      </c>
      <c r="O34" s="108">
        <f t="shared" si="3"/>
        <v>0.15711911296667785</v>
      </c>
      <c r="P34" s="105">
        <f t="shared" si="4"/>
        <v>183.66387788657278</v>
      </c>
      <c r="Q34" s="85">
        <f>SUMIFS(ПРОДАЖИ!$AB:$AB,ПРОДАЖИ!$AD:$AD,'ОБОРАЧИВ ПО СЕТИ+ABC'!$A:$A,ПРОДАЖИ!$AE:$AE,'ОБОРАЧИВ ПО СЕТИ+ABC'!Q$1)</f>
        <v>64284.502499999995</v>
      </c>
      <c r="R34" s="85">
        <f>SUMIFS(ОСТАТКИ!$AE:$AE,ОСТАТКИ!$Q:$Q,'ОБОРАЧИВ ПО СЕТИ+ABC'!$A:$A,ОСТАТКИ!$S:$S,'ОБОРАЧИВ ПО СЕТИ+ABC'!Q$1)</f>
        <v>263250.98985897435</v>
      </c>
      <c r="S34" s="108">
        <f t="shared" si="5"/>
        <v>1.2074360479909171E-2</v>
      </c>
      <c r="T34" s="105">
        <f t="shared" si="6"/>
        <v>124.90032400419865</v>
      </c>
    </row>
    <row r="35" spans="1:20" s="81" customFormat="1" hidden="1" outlineLevel="1" x14ac:dyDescent="0.2">
      <c r="A35" s="82" t="s">
        <v>1370</v>
      </c>
      <c r="B35" s="83">
        <f>SUMIFS(ПРОДАЖИ!AB:AB,ПРОДАЖИ!AD:AD,'ОБОРАЧИВ ПО СЕТИ+ABC'!A:A)</f>
        <v>3256960.8408333333</v>
      </c>
      <c r="C35" s="84">
        <f t="shared" si="11"/>
        <v>0.22015848757238154</v>
      </c>
      <c r="D35" s="85">
        <f>SUMIFS(ОСТАТКИ!AE:AE,ОСТАТКИ!Q:Q,'ОБОРАЧИВ ПО СЕТИ+ABC'!A:A)</f>
        <v>58139558.988077872</v>
      </c>
      <c r="E35" s="86">
        <f t="shared" si="12"/>
        <v>0.24013812977138893</v>
      </c>
      <c r="F35" s="85">
        <f t="shared" si="0"/>
        <v>544.45129548523084</v>
      </c>
      <c r="G35" s="86" t="s">
        <v>5108</v>
      </c>
      <c r="H35" s="156"/>
      <c r="I35" s="85">
        <f>SUMIFS(ПРОДАЖИ!$AB:$AB,ПРОДАЖИ!$AD:$AD,'ОБОРАЧИВ ПО СЕТИ+ABC'!$A:$A,ПРОДАЖИ!$AE:$AE,'ОБОРАЧИВ ПО СЕТИ+ABC'!I$1)</f>
        <v>708178.10499999998</v>
      </c>
      <c r="J35" s="85">
        <f>SUMIFS(ОСТАТКИ!$AE:$AE,ОСТАТКИ!$Q:$Q,'ОБОРАЧИВ ПО СЕТИ+ABC'!$A:$A,ОСТАТКИ!$S:$S,'ОБОРАЧИВ ПО СЕТИ+ABC'!I$1)</f>
        <v>7349278.8646326065</v>
      </c>
      <c r="K35" s="108">
        <f t="shared" si="1"/>
        <v>0.12640754406375276</v>
      </c>
      <c r="L35" s="105">
        <f t="shared" si="2"/>
        <v>316.52066590126293</v>
      </c>
      <c r="M35" s="85">
        <f>SUMIFS(ПРОДАЖИ!$AB:$AB,ПРОДАЖИ!$AD:$AD,'ОБОРАЧИВ ПО СЕТИ+ABC'!$A:$A,ПРОДАЖИ!$AE:$AE,'ОБОРАЧИВ ПО СЕТИ+ABC'!M$1)</f>
        <v>2070612.4391666665</v>
      </c>
      <c r="N35" s="85">
        <f>SUMIFS(ОСТАТКИ!$AE:$AE,ОСТАТКИ!$Q:$Q,'ОБОРАЧИВ ПО СЕТИ+ABC'!$A:$A,ОСТАТКИ!$S:$S,'ОБОРАЧИВ ПО СЕТИ+ABC'!M$1)</f>
        <v>33939162.433691159</v>
      </c>
      <c r="O35" s="108">
        <f t="shared" si="3"/>
        <v>0.58375335183830246</v>
      </c>
      <c r="P35" s="105">
        <f t="shared" si="4"/>
        <v>499.92187559936713</v>
      </c>
      <c r="Q35" s="85">
        <f>SUMIFS(ПРОДАЖИ!$AB:$AB,ПРОДАЖИ!$AD:$AD,'ОБОРАЧИВ ПО СЕТИ+ABC'!$A:$A,ПРОДАЖИ!$AE:$AE,'ОБОРАЧИВ ПО СЕТИ+ABC'!Q$1)</f>
        <v>478170.29666666663</v>
      </c>
      <c r="R35" s="194">
        <f>SUMIFS(ОСТАТКИ!$AE:$AE,ОСТАТКИ!$Q:$Q,'ОБОРАЧИВ ПО СЕТИ+ABC'!$A:$A,ОСТАТКИ!$S:$S,'ОБОРАЧИВ ПО СЕТИ+ABC'!Q$1)</f>
        <v>16851117.689754106</v>
      </c>
      <c r="S35" s="108">
        <f t="shared" si="5"/>
        <v>0.28983910409794483</v>
      </c>
      <c r="T35" s="105">
        <f t="shared" si="6"/>
        <v>1074.8452865439738</v>
      </c>
    </row>
    <row r="36" spans="1:20" s="81" customFormat="1" hidden="1" outlineLevel="1" x14ac:dyDescent="0.2">
      <c r="A36" s="82" t="s">
        <v>1454</v>
      </c>
      <c r="B36" s="83">
        <f>SUMIFS(ПРОДАЖИ!AB:AB,ПРОДАЖИ!AD:AD,'ОБОРАЧИВ ПО СЕТИ+ABC'!A:A)</f>
        <v>1307804.3399999996</v>
      </c>
      <c r="C36" s="84">
        <f t="shared" si="11"/>
        <v>8.8402728680436832E-2</v>
      </c>
      <c r="D36" s="85">
        <f>SUMIFS(ОСТАТКИ!AE:AE,ОСТАТКИ!Q:Q,'ОБОРАЧИВ ПО СЕТИ+ABC'!A:A)</f>
        <v>40542604.691598386</v>
      </c>
      <c r="E36" s="86">
        <f t="shared" si="12"/>
        <v>0.16745612516079814</v>
      </c>
      <c r="F36" s="85">
        <f t="shared" si="0"/>
        <v>945.51562896155485</v>
      </c>
      <c r="G36" s="86" t="s">
        <v>5108</v>
      </c>
      <c r="H36" s="156"/>
      <c r="I36" s="85">
        <f>SUMIFS(ПРОДАЖИ!$AB:$AB,ПРОДАЖИ!$AD:$AD,'ОБОРАЧИВ ПО СЕТИ+ABC'!$A:$A,ПРОДАЖИ!$AE:$AE,'ОБОРАЧИВ ПО СЕТИ+ABC'!I$1)</f>
        <v>1047043.0533333333</v>
      </c>
      <c r="J36" s="85">
        <f>SUMIFS(ОСТАТКИ!$AE:$AE,ОСТАТКИ!$Q:$Q,'ОБОРАЧИВ ПО СЕТИ+ABC'!$A:$A,ОСТАТКИ!$S:$S,'ОБОРАЧИВ ПО СЕТИ+ABC'!I$1)</f>
        <v>16125574.111228704</v>
      </c>
      <c r="K36" s="108">
        <f t="shared" si="1"/>
        <v>0.39774390999033188</v>
      </c>
      <c r="L36" s="105">
        <f t="shared" si="2"/>
        <v>469.73236566223414</v>
      </c>
      <c r="M36" s="85">
        <f>SUMIFS(ПРОДАЖИ!$AB:$AB,ПРОДАЖИ!$AD:$AD,'ОБОРАЧИВ ПО СЕТИ+ABC'!$A:$A,ПРОДАЖИ!$AE:$AE,'ОБОРАЧИВ ПО СЕТИ+ABC'!M$1)</f>
        <v>232582.22916666672</v>
      </c>
      <c r="N36" s="85">
        <f>SUMIFS(ОСТАТКИ!$AE:$AE,ОСТАТКИ!$Q:$Q,'ОБОРАЧИВ ПО СЕТИ+ABC'!$A:$A,ОСТАТКИ!$S:$S,'ОБОРАЧИВ ПО СЕТИ+ABC'!M$1)</f>
        <v>16943417.781200904</v>
      </c>
      <c r="O36" s="108">
        <f t="shared" si="3"/>
        <v>0.41791636008803573</v>
      </c>
      <c r="P36" s="105">
        <f t="shared" si="4"/>
        <v>2221.8990856619189</v>
      </c>
      <c r="Q36" s="85">
        <f>SUMIFS(ПРОДАЖИ!$AB:$AB,ПРОДАЖИ!$AD:$AD,'ОБОРАЧИВ ПО СЕТИ+ABC'!$A:$A,ПРОДАЖИ!$AE:$AE,'ОБОРАЧИВ ПО СЕТИ+ABC'!Q$1)</f>
        <v>28179.057499999995</v>
      </c>
      <c r="R36" s="85">
        <f>SUMIFS(ОСТАТКИ!$AE:$AE,ОСТАТКИ!$Q:$Q,'ОБОРАЧИВ ПО СЕТИ+ABC'!$A:$A,ОСТАТКИ!$S:$S,'ОБОРАЧИВ ПО СЕТИ+ABC'!Q$1)</f>
        <v>7473612.7991687469</v>
      </c>
      <c r="S36" s="108">
        <f t="shared" si="5"/>
        <v>0.18433972992163239</v>
      </c>
      <c r="T36" s="105">
        <f t="shared" si="6"/>
        <v>8089.1701354684001</v>
      </c>
    </row>
    <row r="37" spans="1:20" s="81" customFormat="1" hidden="1" outlineLevel="1" x14ac:dyDescent="0.2">
      <c r="A37" s="82" t="s">
        <v>1575</v>
      </c>
      <c r="B37" s="83">
        <f>SUMIFS(ПРОДАЖИ!AB:AB,ПРОДАЖИ!AD:AD,'ОБОРАЧИВ ПО СЕТИ+ABC'!A:A)</f>
        <v>974377.54916666681</v>
      </c>
      <c r="C37" s="84">
        <f t="shared" si="11"/>
        <v>6.5864312784961299E-2</v>
      </c>
      <c r="D37" s="85">
        <f>SUMIFS(ОСТАТКИ!AE:AE,ОСТАТКИ!Q:Q,'ОБОРАЧИВ ПО СЕТИ+ABC'!A:A)</f>
        <v>20554968.566373251</v>
      </c>
      <c r="E37" s="86">
        <f t="shared" si="12"/>
        <v>8.4899710196473022E-2</v>
      </c>
      <c r="F37" s="85">
        <f t="shared" si="0"/>
        <v>643.41234238264326</v>
      </c>
      <c r="G37" s="86" t="s">
        <v>5108</v>
      </c>
      <c r="H37" s="156"/>
      <c r="I37" s="85">
        <f>SUMIFS(ПРОДАЖИ!$AB:$AB,ПРОДАЖИ!$AD:$AD,'ОБОРАЧИВ ПО СЕТИ+ABC'!$A:$A,ПРОДАЖИ!$AE:$AE,'ОБОРАЧИВ ПО СЕТИ+ABC'!I$1)</f>
        <v>558672.54666666675</v>
      </c>
      <c r="J37" s="85">
        <f>SUMIFS(ОСТАТКИ!$AE:$AE,ОСТАТКИ!$Q:$Q,'ОБОРАЧИВ ПО СЕТИ+ABC'!$A:$A,ОСТАТКИ!$S:$S,'ОБОРАЧИВ ПО СЕТИ+ABC'!I$1)</f>
        <v>10103634.314867377</v>
      </c>
      <c r="K37" s="108">
        <f t="shared" si="1"/>
        <v>0.49154219245055647</v>
      </c>
      <c r="L37" s="105">
        <f t="shared" si="2"/>
        <v>551.59475517833141</v>
      </c>
      <c r="M37" s="85">
        <f>SUMIFS(ПРОДАЖИ!$AB:$AB,ПРОДАЖИ!$AD:$AD,'ОБОРАЧИВ ПО СЕТИ+ABC'!$A:$A,ПРОДАЖИ!$AE:$AE,'ОБОРАЧИВ ПО СЕТИ+ABC'!M$1)</f>
        <v>352806.94750000001</v>
      </c>
      <c r="N37" s="85">
        <f>SUMIFS(ОСТАТКИ!$AE:$AE,ОСТАТКИ!$Q:$Q,'ОБОРАЧИВ ПО СЕТИ+ABC'!$A:$A,ОСТАТКИ!$S:$S,'ОБОРАЧИВ ПО СЕТИ+ABC'!M$1)</f>
        <v>6221778.1567164036</v>
      </c>
      <c r="O37" s="108">
        <f t="shared" si="3"/>
        <v>0.30268974319400693</v>
      </c>
      <c r="P37" s="105">
        <f t="shared" si="4"/>
        <v>537.86988925395326</v>
      </c>
      <c r="Q37" s="85">
        <f>SUMIFS(ПРОДАЖИ!$AB:$AB,ПРОДАЖИ!$AD:$AD,'ОБОРАЧИВ ПО СЕТИ+ABC'!$A:$A,ПРОДАЖИ!$AE:$AE,'ОБОРАЧИВ ПО СЕТИ+ABC'!Q$1)</f>
        <v>62898.054999999993</v>
      </c>
      <c r="R37" s="85">
        <f>SUMIFS(ОСТАТКИ!$AE:$AE,ОСТАТКИ!$Q:$Q,'ОБОРАЧИВ ПО СЕТИ+ABC'!$A:$A,ОСТАТКИ!$S:$S,'ОБОРАЧИВ ПО СЕТИ+ABC'!Q$1)</f>
        <v>4229556.0947894678</v>
      </c>
      <c r="S37" s="108">
        <f t="shared" si="5"/>
        <v>0.20576806435543665</v>
      </c>
      <c r="T37" s="105">
        <f t="shared" si="6"/>
        <v>2050.9610494486478</v>
      </c>
    </row>
    <row r="38" spans="1:20" s="81" customFormat="1" hidden="1" outlineLevel="1" x14ac:dyDescent="0.2">
      <c r="A38" s="82" t="s">
        <v>1614</v>
      </c>
      <c r="B38" s="83">
        <f>SUMIFS(ПРОДАЖИ!AB:AB,ПРОДАЖИ!AD:AD,'ОБОРАЧИВ ПО СЕТИ+ABC'!A:A)</f>
        <v>126829.60999999997</v>
      </c>
      <c r="C38" s="84">
        <f t="shared" si="11"/>
        <v>8.5732118012971405E-3</v>
      </c>
      <c r="D38" s="85">
        <f>SUMIFS(ОСТАТКИ!AE:AE,ОСТАТКИ!Q:Q,'ОБОРАЧИВ ПО СЕТИ+ABC'!A:A)</f>
        <v>9811615.5603339095</v>
      </c>
      <c r="E38" s="86">
        <f t="shared" si="12"/>
        <v>4.0525642982217926E-2</v>
      </c>
      <c r="F38" s="85">
        <f t="shared" si="0"/>
        <v>2359.4985003122242</v>
      </c>
      <c r="G38" s="86" t="s">
        <v>5108</v>
      </c>
      <c r="H38" s="156"/>
      <c r="I38" s="85">
        <f>SUMIFS(ПРОДАЖИ!$AB:$AB,ПРОДАЖИ!$AD:$AD,'ОБОРАЧИВ ПО СЕТИ+ABC'!$A:$A,ПРОДАЖИ!$AE:$AE,'ОБОРАЧИВ ПО СЕТИ+ABC'!I$1)</f>
        <v>0</v>
      </c>
      <c r="J38" s="85">
        <f>SUMIFS(ОСТАТКИ!$AE:$AE,ОСТАТКИ!$Q:$Q,'ОБОРАЧИВ ПО СЕТИ+ABC'!$A:$A,ОСТАТКИ!$S:$S,'ОБОРАЧИВ ПО СЕТИ+ABC'!I$1)</f>
        <v>0</v>
      </c>
      <c r="K38" s="108">
        <f t="shared" si="1"/>
        <v>0</v>
      </c>
      <c r="L38" s="105">
        <f t="shared" si="2"/>
        <v>0</v>
      </c>
      <c r="M38" s="85">
        <f>SUMIFS(ПРОДАЖИ!$AB:$AB,ПРОДАЖИ!$AD:$AD,'ОБОРАЧИВ ПО СЕТИ+ABC'!$A:$A,ПРОДАЖИ!$AE:$AE,'ОБОРАЧИВ ПО СЕТИ+ABC'!M$1)</f>
        <v>75340.48583333334</v>
      </c>
      <c r="N38" s="85">
        <f>SUMIFS(ОСТАТКИ!$AE:$AE,ОСТАТКИ!$Q:$Q,'ОБОРАЧИВ ПО СЕТИ+ABC'!$A:$A,ОСТАТКИ!$S:$S,'ОБОРАЧИВ ПО СЕТИ+ABC'!M$1)</f>
        <v>1232419.6536853078</v>
      </c>
      <c r="O38" s="108">
        <f t="shared" si="3"/>
        <v>0.1256082289513763</v>
      </c>
      <c r="P38" s="105">
        <f t="shared" si="4"/>
        <v>498.9189945038986</v>
      </c>
      <c r="Q38" s="85">
        <f>SUMIFS(ПРОДАЖИ!$AB:$AB,ПРОДАЖИ!$AD:$AD,'ОБОРАЧИВ ПО СЕТИ+ABC'!$A:$A,ПРОДАЖИ!$AE:$AE,'ОБОРАЧИВ ПО СЕТИ+ABC'!Q$1)</f>
        <v>51489.124166666668</v>
      </c>
      <c r="R38" s="194">
        <f>SUMIFS(ОСТАТКИ!$AE:$AE,ОСТАТКИ!$Q:$Q,'ОБОРАЧИВ ПО СЕТИ+ABC'!$A:$A,ОСТАТКИ!$S:$S,'ОБОРАЧИВ ПО СЕТИ+ABC'!Q$1)</f>
        <v>8579195.9066486023</v>
      </c>
      <c r="S38" s="108">
        <f t="shared" si="5"/>
        <v>0.87439177104862376</v>
      </c>
      <c r="T38" s="105">
        <f t="shared" si="6"/>
        <v>5081.9562264409406</v>
      </c>
    </row>
    <row r="39" spans="1:20" s="81" customFormat="1" hidden="1" outlineLevel="1" x14ac:dyDescent="0.2">
      <c r="A39" s="82" t="s">
        <v>1623</v>
      </c>
      <c r="B39" s="83">
        <f>SUMIFS(ПРОДАЖИ!AB:AB,ПРОДАЖИ!AD:AD,'ОБОРАЧИВ ПО СЕТИ+ABC'!A:A)</f>
        <v>69362.140833333353</v>
      </c>
      <c r="C39" s="84">
        <f t="shared" si="11"/>
        <v>4.6886237713383173E-3</v>
      </c>
      <c r="D39" s="85">
        <f>SUMIFS(ОСТАТКИ!AE:AE,ОСТАТКИ!Q:Q,'ОБОРАЧИВ ПО СЕТИ+ABC'!A:A)</f>
        <v>2035819.9693869432</v>
      </c>
      <c r="E39" s="86">
        <f t="shared" si="12"/>
        <v>8.408698113793335E-3</v>
      </c>
      <c r="F39" s="85">
        <f t="shared" si="0"/>
        <v>895.19308833763648</v>
      </c>
      <c r="G39" s="86" t="s">
        <v>5108</v>
      </c>
      <c r="H39" s="156"/>
      <c r="I39" s="85">
        <f>SUMIFS(ПРОДАЖИ!$AB:$AB,ПРОДАЖИ!$AD:$AD,'ОБОРАЧИВ ПО СЕТИ+ABC'!$A:$A,ПРОДАЖИ!$AE:$AE,'ОБОРАЧИВ ПО СЕТИ+ABC'!I$1)</f>
        <v>0</v>
      </c>
      <c r="J39" s="85">
        <f>SUMIFS(ОСТАТКИ!$AE:$AE,ОСТАТКИ!$Q:$Q,'ОБОРАЧИВ ПО СЕТИ+ABC'!$A:$A,ОСТАТКИ!$S:$S,'ОБОРАЧИВ ПО СЕТИ+ABC'!I$1)</f>
        <v>0</v>
      </c>
      <c r="K39" s="108">
        <f t="shared" si="1"/>
        <v>0</v>
      </c>
      <c r="L39" s="105">
        <f t="shared" si="2"/>
        <v>0</v>
      </c>
      <c r="M39" s="85">
        <f>SUMIFS(ПРОДАЖИ!$AB:$AB,ПРОДАЖИ!$AD:$AD,'ОБОРАЧИВ ПО СЕТИ+ABC'!$A:$A,ПРОДАЖИ!$AE:$AE,'ОБОРАЧИВ ПО СЕТИ+ABC'!M$1)</f>
        <v>0</v>
      </c>
      <c r="N39" s="85">
        <f>SUMIFS(ОСТАТКИ!$AE:$AE,ОСТАТКИ!$Q:$Q,'ОБОРАЧИВ ПО СЕТИ+ABC'!$A:$A,ОСТАТКИ!$S:$S,'ОБОРАЧИВ ПО СЕТИ+ABC'!M$1)</f>
        <v>0</v>
      </c>
      <c r="O39" s="108">
        <f t="shared" si="3"/>
        <v>0</v>
      </c>
      <c r="P39" s="105">
        <f t="shared" si="4"/>
        <v>0</v>
      </c>
      <c r="Q39" s="85">
        <f>SUMIFS(ПРОДАЖИ!$AB:$AB,ПРОДАЖИ!$AD:$AD,'ОБОРАЧИВ ПО СЕТИ+ABC'!$A:$A,ПРОДАЖИ!$AE:$AE,'ОБОРАЧИВ ПО СЕТИ+ABC'!Q$1)</f>
        <v>69362.140833333353</v>
      </c>
      <c r="R39" s="85">
        <f>SUMIFS(ОСТАТКИ!$AE:$AE,ОСТАТКИ!$Q:$Q,'ОБОРАЧИВ ПО СЕТИ+ABC'!$A:$A,ОСТАТКИ!$S:$S,'ОБОРАЧИВ ПО СЕТИ+ABC'!Q$1)</f>
        <v>2035819.9693869432</v>
      </c>
      <c r="S39" s="108">
        <f t="shared" si="5"/>
        <v>1</v>
      </c>
      <c r="T39" s="105">
        <f t="shared" si="6"/>
        <v>895.19308833763648</v>
      </c>
    </row>
    <row r="40" spans="1:20" s="81" customFormat="1" ht="12" collapsed="1" x14ac:dyDescent="0.25">
      <c r="A40" s="121" t="s">
        <v>1654</v>
      </c>
      <c r="B40" s="70">
        <f>SUM(B41:B59)</f>
        <v>8207982.5191666624</v>
      </c>
      <c r="C40" s="71">
        <f>B40/$B$139</f>
        <v>6.408199130300879E-2</v>
      </c>
      <c r="D40" s="72">
        <f>SUM(D41:D59)</f>
        <v>162877203.84802979</v>
      </c>
      <c r="E40" s="73">
        <f>D40/$D$139</f>
        <v>9.424695876518413E-2</v>
      </c>
      <c r="F40" s="72">
        <f t="shared" si="0"/>
        <v>605.23456351966911</v>
      </c>
      <c r="G40" s="73" t="s">
        <v>5108</v>
      </c>
      <c r="H40" s="156"/>
      <c r="I40" s="72">
        <f>SUM(I41:I59)</f>
        <v>3417099.3466666667</v>
      </c>
      <c r="J40" s="72">
        <f>SUM(J41:J59)</f>
        <v>51228536.547754459</v>
      </c>
      <c r="K40" s="107">
        <f t="shared" si="1"/>
        <v>0.31452244597440721</v>
      </c>
      <c r="L40" s="104">
        <f t="shared" si="2"/>
        <v>457.25049411591715</v>
      </c>
      <c r="M40" s="72">
        <f>SUM(M41:M59)</f>
        <v>1552451.8674999999</v>
      </c>
      <c r="N40" s="72">
        <f>SUM(N41:N59)</f>
        <v>47968510.636719674</v>
      </c>
      <c r="O40" s="107">
        <f t="shared" si="3"/>
        <v>0.29450720851934564</v>
      </c>
      <c r="P40" s="104">
        <f t="shared" si="4"/>
        <v>942.40575508209758</v>
      </c>
      <c r="Q40" s="72">
        <f>SUM(Q41:Q59)</f>
        <v>3238431.3050000002</v>
      </c>
      <c r="R40" s="72">
        <f>SUM(R41:R59)</f>
        <v>63680156.663555659</v>
      </c>
      <c r="S40" s="107">
        <f t="shared" si="5"/>
        <v>0.39097034550624715</v>
      </c>
      <c r="T40" s="104">
        <f t="shared" si="6"/>
        <v>599.74864226383443</v>
      </c>
    </row>
    <row r="41" spans="1:20" s="81" customFormat="1" hidden="1" outlineLevel="1" x14ac:dyDescent="0.2">
      <c r="A41" s="82" t="s">
        <v>1655</v>
      </c>
      <c r="B41" s="83">
        <f>SUMIFS(ПРОДАЖИ!AB:AB,ПРОДАЖИ!AD:AD,'ОБОРАЧИВ ПО СЕТИ+ABC'!A:A)</f>
        <v>4413743.8733333312</v>
      </c>
      <c r="C41" s="84">
        <f>B41/$B$40</f>
        <v>0.53773797191047723</v>
      </c>
      <c r="D41" s="85">
        <f>SUMIFS(ОСТАТКИ!AE:AE,ОСТАТКИ!Q:Q,'ОБОРАЧИВ ПО СЕТИ+ABC'!A:A)</f>
        <v>68050415.657760888</v>
      </c>
      <c r="E41" s="86">
        <f>D41/$D$40</f>
        <v>0.417801963995246</v>
      </c>
      <c r="F41" s="85">
        <f t="shared" si="0"/>
        <v>470.24425003488642</v>
      </c>
      <c r="G41" s="86" t="s">
        <v>5108</v>
      </c>
      <c r="H41" s="156"/>
      <c r="I41" s="85">
        <f>SUMIFS(ПРОДАЖИ!$AB:$AB,ПРОДАЖИ!$AD:$AD,'ОБОРАЧИВ ПО СЕТИ+ABC'!$A:$A,ПРОДАЖИ!$AE:$AE,'ОБОРАЧИВ ПО СЕТИ+ABC'!I$1)</f>
        <v>2686163.8474999997</v>
      </c>
      <c r="J41" s="85">
        <f>SUMIFS(ОСТАТКИ!$AE:$AE,ОСТАТКИ!$Q:$Q,'ОБОРАЧИВ ПО СЕТИ+ABC'!$A:$A,ОСТАТКИ!$S:$S,'ОБОРАЧИВ ПО СЕТИ+ABC'!I$1)</f>
        <v>48287650.05451183</v>
      </c>
      <c r="K41" s="108">
        <f t="shared" si="1"/>
        <v>0.70958640866148504</v>
      </c>
      <c r="L41" s="105">
        <f t="shared" si="2"/>
        <v>548.28127034518548</v>
      </c>
      <c r="M41" s="85">
        <f>SUMIFS(ПРОДАЖИ!$AB:$AB,ПРОДАЖИ!$AD:$AD,'ОБОРАЧИВ ПО СЕТИ+ABC'!$A:$A,ПРОДАЖИ!$AE:$AE,'ОБОРАЧИВ ПО СЕТИ+ABC'!M$1)</f>
        <v>221806.20916666667</v>
      </c>
      <c r="N41" s="85">
        <f>SUMIFS(ОСТАТКИ!$AE:$AE,ОСТАТКИ!$Q:$Q,'ОБОРАЧИВ ПО СЕТИ+ABC'!$A:$A,ОСТАТКИ!$S:$S,'ОБОРАЧИВ ПО СЕТИ+ABC'!M$1)</f>
        <v>12098036.518045647</v>
      </c>
      <c r="O41" s="108">
        <f t="shared" si="3"/>
        <v>0.1777804940808751</v>
      </c>
      <c r="P41" s="105">
        <f t="shared" si="4"/>
        <v>1663.5698125255394</v>
      </c>
      <c r="Q41" s="85">
        <f>SUMIFS(ПРОДАЖИ!$AB:$AB,ПРОДАЖИ!$AD:$AD,'ОБОРАЧИВ ПО СЕТИ+ABC'!$A:$A,ПРОДАЖИ!$AE:$AE,'ОБОРАЧИВ ПО СЕТИ+ABC'!Q$1)</f>
        <v>1505773.8166666669</v>
      </c>
      <c r="R41" s="85">
        <f>SUMIFS(ОСТАТКИ!$AE:$AE,ОСТАТКИ!$Q:$Q,'ОБОРАЧИВ ПО СЕТИ+ABC'!$A:$A,ОСТАТКИ!$S:$S,'ОБОРАЧИВ ПО СЕТИ+ABC'!Q$1)</f>
        <v>7664729.085203398</v>
      </c>
      <c r="S41" s="108">
        <f t="shared" si="5"/>
        <v>0.11263309725763984</v>
      </c>
      <c r="T41" s="105">
        <f t="shared" si="6"/>
        <v>155.25189408340884</v>
      </c>
    </row>
    <row r="42" spans="1:20" s="81" customFormat="1" hidden="1" outlineLevel="1" x14ac:dyDescent="0.2">
      <c r="A42" s="82" t="s">
        <v>1702</v>
      </c>
      <c r="B42" s="83">
        <f>SUMIFS(ПРОДАЖИ!AB:AB,ПРОДАЖИ!AD:AD,'ОБОРАЧИВ ПО СЕТИ+ABC'!A:A)</f>
        <v>1149897.5725</v>
      </c>
      <c r="C42" s="84">
        <f t="shared" ref="C42:C59" si="13">B42/$B$40</f>
        <v>0.14009503185646971</v>
      </c>
      <c r="D42" s="85">
        <f>SUMIFS(ОСТАТКИ!AE:AE,ОСТАТКИ!Q:Q,'ОБОРАЧИВ ПО СЕТИ+ABC'!A:A)</f>
        <v>23231588.909347892</v>
      </c>
      <c r="E42" s="86">
        <f t="shared" ref="E42:E59" si="14">D42/$D$40</f>
        <v>0.14263253764488606</v>
      </c>
      <c r="F42" s="85">
        <f t="shared" si="0"/>
        <v>616.19702370065727</v>
      </c>
      <c r="G42" s="86" t="s">
        <v>5108</v>
      </c>
      <c r="H42" s="156"/>
      <c r="I42" s="85">
        <f>SUMIFS(ПРОДАЖИ!$AB:$AB,ПРОДАЖИ!$AD:$AD,'ОБОРАЧИВ ПО СЕТИ+ABC'!$A:$A,ПРОДАЖИ!$AE:$AE,'ОБОРАЧИВ ПО СЕТИ+ABC'!I$1)</f>
        <v>352893.64</v>
      </c>
      <c r="J42" s="85">
        <f>SUMIFS(ОСТАТКИ!$AE:$AE,ОСТАТКИ!$Q:$Q,'ОБОРАЧИВ ПО СЕТИ+ABC'!$A:$A,ОСТАТКИ!$S:$S,'ОБОРАЧИВ ПО СЕТИ+ABC'!I$1)</f>
        <v>1104122.1604893117</v>
      </c>
      <c r="K42" s="108">
        <f t="shared" si="1"/>
        <v>4.752676042941844E-2</v>
      </c>
      <c r="L42" s="105">
        <f t="shared" si="2"/>
        <v>95.427409501979128</v>
      </c>
      <c r="M42" s="85">
        <f>SUMIFS(ПРОДАЖИ!$AB:$AB,ПРОДАЖИ!$AD:$AD,'ОБОРАЧИВ ПО СЕТИ+ABC'!$A:$A,ПРОДАЖИ!$AE:$AE,'ОБОРАЧИВ ПО СЕТИ+ABC'!M$1)</f>
        <v>558918.19083333341</v>
      </c>
      <c r="N42" s="85">
        <f>SUMIFS(ОСТАТКИ!$AE:$AE,ОСТАТКИ!$Q:$Q,'ОБОРАЧИВ ПО СЕТИ+ABC'!$A:$A,ОСТАТКИ!$S:$S,'ОБОРАЧИВ ПО СЕТИ+ABC'!M$1)</f>
        <v>10587219.780122459</v>
      </c>
      <c r="O42" s="108">
        <f t="shared" si="3"/>
        <v>0.45572516892559117</v>
      </c>
      <c r="P42" s="105">
        <f t="shared" si="4"/>
        <v>577.74144515189914</v>
      </c>
      <c r="Q42" s="85">
        <f>SUMIFS(ПРОДАЖИ!$AB:$AB,ПРОДАЖИ!$AD:$AD,'ОБОРАЧИВ ПО СЕТИ+ABC'!$A:$A,ПРОДАЖИ!$AE:$AE,'ОБОРАЧИВ ПО СЕТИ+ABC'!Q$1)</f>
        <v>238085.74166666664</v>
      </c>
      <c r="R42" s="194">
        <f>SUMIFS(ОСТАТКИ!$AE:$AE,ОСТАТКИ!$Q:$Q,'ОБОРАЧИВ ПО СЕТИ+ABC'!$A:$A,ОСТАТКИ!$S:$S,'ОБОРАЧИВ ПО СЕТИ+ABC'!Q$1)</f>
        <v>11540246.968736121</v>
      </c>
      <c r="S42" s="108">
        <f t="shared" si="5"/>
        <v>0.49674807064499038</v>
      </c>
      <c r="T42" s="105">
        <f t="shared" si="6"/>
        <v>1478.3646012672189</v>
      </c>
    </row>
    <row r="43" spans="1:20" s="81" customFormat="1" hidden="1" outlineLevel="1" x14ac:dyDescent="0.2">
      <c r="A43" s="82" t="s">
        <v>1737</v>
      </c>
      <c r="B43" s="83">
        <f>SUMIFS(ПРОДАЖИ!AB:AB,ПРОДАЖИ!AD:AD,'ОБОРАЧИВ ПО СЕТИ+ABC'!A:A)</f>
        <v>592917.6791666667</v>
      </c>
      <c r="C43" s="84">
        <f t="shared" si="13"/>
        <v>7.2236713197442862E-2</v>
      </c>
      <c r="D43" s="85">
        <f>SUMIFS(ОСТАТКИ!AE:AE,ОСТАТКИ!Q:Q,'ОБОРАЧИВ ПО СЕТИ+ABC'!A:A)</f>
        <v>4596422.2356679849</v>
      </c>
      <c r="E43" s="86">
        <f t="shared" si="14"/>
        <v>2.8220169103324061E-2</v>
      </c>
      <c r="F43" s="85">
        <f t="shared" si="0"/>
        <v>236.44239852134089</v>
      </c>
      <c r="G43" s="86" t="s">
        <v>5108</v>
      </c>
      <c r="H43" s="156"/>
      <c r="I43" s="85">
        <f>SUMIFS(ПРОДАЖИ!$AB:$AB,ПРОДАЖИ!$AD:$AD,'ОБОРАЧИВ ПО СЕТИ+ABC'!$A:$A,ПРОДАЖИ!$AE:$AE,'ОБОРАЧИВ ПО СЕТИ+ABC'!I$1)</f>
        <v>341648.8125</v>
      </c>
      <c r="J43" s="85">
        <f>SUMIFS(ОСТАТКИ!$AE:$AE,ОСТАТКИ!$Q:$Q,'ОБОРАЧИВ ПО СЕТИ+ABC'!$A:$A,ОСТАТКИ!$S:$S,'ОБОРАЧИВ ПО СЕТИ+ABC'!I$1)</f>
        <v>1669023.926668446</v>
      </c>
      <c r="K43" s="108">
        <f t="shared" si="1"/>
        <v>0.36311370911856439</v>
      </c>
      <c r="L43" s="105">
        <f t="shared" si="2"/>
        <v>148.99870247137943</v>
      </c>
      <c r="M43" s="85">
        <f>SUMIFS(ПРОДАЖИ!$AB:$AB,ПРОДАЖИ!$AD:$AD,'ОБОРАЧИВ ПО СЕТИ+ABC'!$A:$A,ПРОДАЖИ!$AE:$AE,'ОБОРАЧИВ ПО СЕТИ+ABC'!M$1)</f>
        <v>37918.034166666665</v>
      </c>
      <c r="N43" s="85">
        <f>SUMIFS(ОСТАТКИ!$AE:$AE,ОСТАТКИ!$Q:$Q,'ОБОРАЧИВ ПО СЕТИ+ABC'!$A:$A,ОСТАТКИ!$S:$S,'ОБОРАЧИВ ПО СЕТИ+ABC'!M$1)</f>
        <v>624160.43046308809</v>
      </c>
      <c r="O43" s="108">
        <f t="shared" si="3"/>
        <v>0.13579266622192307</v>
      </c>
      <c r="P43" s="105">
        <f t="shared" si="4"/>
        <v>502.05379966294021</v>
      </c>
      <c r="Q43" s="85">
        <f>SUMIFS(ПРОДАЖИ!$AB:$AB,ПРОДАЖИ!$AD:$AD,'ОБОРАЧИВ ПО СЕТИ+ABC'!$A:$A,ПРОДАЖИ!$AE:$AE,'ОБОРАЧИВ ПО СЕТИ+ABC'!Q$1)</f>
        <v>213350.83250000002</v>
      </c>
      <c r="R43" s="85">
        <f>SUMIFS(ОСТАТКИ!$AE:$AE,ОСТАТКИ!$Q:$Q,'ОБОРАЧИВ ПО СЕТИ+ABC'!$A:$A,ОСТАТКИ!$S:$S,'ОБОРАЧИВ ПО СЕТИ+ABC'!Q$1)</f>
        <v>2303237.8785364502</v>
      </c>
      <c r="S43" s="108">
        <f t="shared" si="5"/>
        <v>0.50109362465951246</v>
      </c>
      <c r="T43" s="105">
        <f t="shared" si="6"/>
        <v>329.26403179308772</v>
      </c>
    </row>
    <row r="44" spans="1:20" s="81" customFormat="1" hidden="1" outlineLevel="1" x14ac:dyDescent="0.2">
      <c r="A44" s="82" t="s">
        <v>1775</v>
      </c>
      <c r="B44" s="83">
        <f>SUMIFS(ПРОДАЖИ!AB:AB,ПРОДАЖИ!AD:AD,'ОБОРАЧИВ ПО СЕТИ+ABC'!A:A)</f>
        <v>36493.630833333329</v>
      </c>
      <c r="C44" s="84">
        <f t="shared" si="13"/>
        <v>4.4461145900489127E-3</v>
      </c>
      <c r="D44" s="85">
        <f>SUMIFS(ОСТАТКИ!AE:AE,ОСТАТКИ!Q:Q,'ОБОРАЧИВ ПО СЕТИ+ABC'!A:A)</f>
        <v>168475.19899626248</v>
      </c>
      <c r="E44" s="86">
        <f t="shared" si="14"/>
        <v>1.0343694207413814E-3</v>
      </c>
      <c r="F44" s="85">
        <f t="shared" si="0"/>
        <v>140.80521592530877</v>
      </c>
      <c r="G44" s="86" t="s">
        <v>5108</v>
      </c>
      <c r="H44" s="156"/>
      <c r="I44" s="85">
        <f>SUMIFS(ПРОДАЖИ!$AB:$AB,ПРОДАЖИ!$AD:$AD,'ОБОРАЧИВ ПО СЕТИ+ABC'!$A:$A,ПРОДАЖИ!$AE:$AE,'ОБОРАЧИВ ПО СЕТИ+ABC'!I$1)</f>
        <v>36393.046666666662</v>
      </c>
      <c r="J44" s="85">
        <f>SUMIFS(ОСТАТКИ!$AE:$AE,ОСТАТКИ!$Q:$Q,'ОБОРАЧИВ ПО СЕТИ+ABC'!$A:$A,ОСТАТКИ!$S:$S,'ОБОРАЧИВ ПО СЕТИ+ABC'!I$1)</f>
        <v>167740.40608487008</v>
      </c>
      <c r="K44" s="108">
        <f t="shared" si="1"/>
        <v>0.99563856926259686</v>
      </c>
      <c r="L44" s="105">
        <f t="shared" si="2"/>
        <v>140.57856800086182</v>
      </c>
      <c r="M44" s="85">
        <f>SUMIFS(ПРОДАЖИ!$AB:$AB,ПРОДАЖИ!$AD:$AD,'ОБОРАЧИВ ПО СЕТИ+ABC'!$A:$A,ПРОДАЖИ!$AE:$AE,'ОБОРАЧИВ ПО СЕТИ+ABC'!M$1)</f>
        <v>0</v>
      </c>
      <c r="N44" s="85">
        <f>SUMIFS(ОСТАТКИ!$AE:$AE,ОСТАТКИ!$Q:$Q,'ОБОРАЧИВ ПО СЕТИ+ABC'!$A:$A,ОСТАТКИ!$S:$S,'ОБОРАЧИВ ПО СЕТИ+ABC'!M$1)</f>
        <v>0</v>
      </c>
      <c r="O44" s="108">
        <f t="shared" si="3"/>
        <v>0</v>
      </c>
      <c r="P44" s="105">
        <f t="shared" si="4"/>
        <v>0</v>
      </c>
      <c r="Q44" s="85">
        <f>SUMIFS(ПРОДАЖИ!$AB:$AB,ПРОДАЖИ!$AD:$AD,'ОБОРАЧИВ ПО СЕТИ+ABC'!$A:$A,ПРОДАЖИ!$AE:$AE,'ОБОРАЧИВ ПО СЕТИ+ABC'!Q$1)</f>
        <v>100.58416666666666</v>
      </c>
      <c r="R44" s="85">
        <f>SUMIFS(ОСТАТКИ!$AE:$AE,ОСТАТКИ!$Q:$Q,'ОБОРАЧИВ ПО СЕТИ+ABC'!$A:$A,ОСТАТКИ!$S:$S,'ОБОРАЧИВ ПО СЕТИ+ABC'!Q$1)</f>
        <v>734.79291139240502</v>
      </c>
      <c r="S44" s="108">
        <f t="shared" si="5"/>
        <v>4.3614307374031111E-3</v>
      </c>
      <c r="T44" s="105">
        <f t="shared" si="6"/>
        <v>222.81025473659724</v>
      </c>
    </row>
    <row r="45" spans="1:20" s="81" customFormat="1" hidden="1" outlineLevel="1" x14ac:dyDescent="0.2">
      <c r="A45" s="82" t="s">
        <v>1779</v>
      </c>
      <c r="B45" s="83">
        <f>SUMIFS(ПРОДАЖИ!AB:AB,ПРОДАЖИ!AD:AD,'ОБОРАЧИВ ПО СЕТИ+ABC'!A:A)</f>
        <v>27700.594166666673</v>
      </c>
      <c r="C45" s="84">
        <f t="shared" si="13"/>
        <v>3.3748359115022887E-3</v>
      </c>
      <c r="D45" s="85">
        <f>SUMIFS(ОСТАТКИ!AE:AE,ОСТАТКИ!Q:Q,'ОБОРАЧИВ ПО СЕТИ+ABC'!A:A)</f>
        <v>513339.57200670586</v>
      </c>
      <c r="E45" s="86">
        <f t="shared" si="14"/>
        <v>3.1516968604499737E-3</v>
      </c>
      <c r="F45" s="85">
        <f t="shared" si="0"/>
        <v>565.21736869619588</v>
      </c>
      <c r="G45" s="86" t="s">
        <v>5108</v>
      </c>
      <c r="H45" s="156"/>
      <c r="I45" s="85">
        <f>SUMIFS(ПРОДАЖИ!$AB:$AB,ПРОДАЖИ!$AD:$AD,'ОБОРАЧИВ ПО СЕТИ+ABC'!$A:$A,ПРОДАЖИ!$AE:$AE,'ОБОРАЧИВ ПО СЕТИ+ABC'!I$1)</f>
        <v>0</v>
      </c>
      <c r="J45" s="85">
        <f>SUMIFS(ОСТАТКИ!$AE:$AE,ОСТАТКИ!$Q:$Q,'ОБОРАЧИВ ПО СЕТИ+ABC'!$A:$A,ОСТАТКИ!$S:$S,'ОБОРАЧИВ ПО СЕТИ+ABC'!I$1)</f>
        <v>0</v>
      </c>
      <c r="K45" s="108">
        <f t="shared" si="1"/>
        <v>0</v>
      </c>
      <c r="L45" s="105">
        <f t="shared" si="2"/>
        <v>0</v>
      </c>
      <c r="M45" s="85">
        <f>SUMIFS(ПРОДАЖИ!$AB:$AB,ПРОДАЖИ!$AD:$AD,'ОБОРАЧИВ ПО СЕТИ+ABC'!$A:$A,ПРОДАЖИ!$AE:$AE,'ОБОРАЧИВ ПО СЕТИ+ABC'!M$1)</f>
        <v>26338.07916666667</v>
      </c>
      <c r="N45" s="85">
        <f>SUMIFS(ОСТАТКИ!$AE:$AE,ОСТАТКИ!$Q:$Q,'ОБОРАЧИВ ПО СЕТИ+ABC'!$A:$A,ОСТАТКИ!$S:$S,'ОБОРАЧИВ ПО СЕТИ+ABC'!M$1)</f>
        <v>399948.89162209048</v>
      </c>
      <c r="O45" s="108">
        <f t="shared" si="3"/>
        <v>0.77911174869812272</v>
      </c>
      <c r="P45" s="105">
        <f t="shared" si="4"/>
        <v>463.14847477230006</v>
      </c>
      <c r="Q45" s="85">
        <f>SUMIFS(ПРОДАЖИ!$AB:$AB,ПРОДАЖИ!$AD:$AD,'ОБОРАЧИВ ПО СЕТИ+ABC'!$A:$A,ПРОДАЖИ!$AE:$AE,'ОБОРАЧИВ ПО СЕТИ+ABC'!Q$1)</f>
        <v>1362.5149999999999</v>
      </c>
      <c r="R45" s="85">
        <f>SUMIFS(ОСТАТКИ!$AE:$AE,ОСТАТКИ!$Q:$Q,'ОБОРАЧИВ ПО СЕТИ+ABC'!$A:$A,ОСТАТКИ!$S:$S,'ОБОРАЧИВ ПО СЕТИ+ABC'!Q$1)</f>
        <v>113390.68038461539</v>
      </c>
      <c r="S45" s="108">
        <f t="shared" si="5"/>
        <v>0.22088825130187731</v>
      </c>
      <c r="T45" s="105">
        <f t="shared" si="6"/>
        <v>2538.2588461270298</v>
      </c>
    </row>
    <row r="46" spans="1:20" s="81" customFormat="1" hidden="1" outlineLevel="1" x14ac:dyDescent="0.2">
      <c r="A46" s="82" t="s">
        <v>1785</v>
      </c>
      <c r="B46" s="83">
        <f>SUMIFS(ПРОДАЖИ!AB:AB,ПРОДАЖИ!AD:AD,'ОБОРАЧИВ ПО СЕТИ+ABC'!A:A)</f>
        <v>37766.746666666673</v>
      </c>
      <c r="C46" s="84">
        <f t="shared" si="13"/>
        <v>4.6012216252260055E-3</v>
      </c>
      <c r="D46" s="85">
        <f>SUMIFS(ОСТАТКИ!AE:AE,ОСТАТКИ!Q:Q,'ОБОРАЧИВ ПО СЕТИ+ABC'!A:A)</f>
        <v>767216.86764750106</v>
      </c>
      <c r="E46" s="86">
        <f t="shared" si="14"/>
        <v>4.7104005319451676E-3</v>
      </c>
      <c r="F46" s="85">
        <f t="shared" si="0"/>
        <v>619.59571656464573</v>
      </c>
      <c r="G46" s="86" t="s">
        <v>5108</v>
      </c>
      <c r="H46" s="156"/>
      <c r="I46" s="85">
        <f>SUMIFS(ПРОДАЖИ!$AB:$AB,ПРОДАЖИ!$AD:$AD,'ОБОРАЧИВ ПО СЕТИ+ABC'!$A:$A,ПРОДАЖИ!$AE:$AE,'ОБОРАЧИВ ПО СЕТИ+ABC'!I$1)</f>
        <v>0</v>
      </c>
      <c r="J46" s="85">
        <f>SUMIFS(ОСТАТКИ!$AE:$AE,ОСТАТКИ!$Q:$Q,'ОБОРАЧИВ ПО СЕТИ+ABC'!$A:$A,ОСТАТКИ!$S:$S,'ОБОРАЧИВ ПО СЕТИ+ABC'!I$1)</f>
        <v>0</v>
      </c>
      <c r="K46" s="108">
        <f t="shared" si="1"/>
        <v>0</v>
      </c>
      <c r="L46" s="105">
        <f t="shared" si="2"/>
        <v>0</v>
      </c>
      <c r="M46" s="85">
        <f>SUMIFS(ПРОДАЖИ!$AB:$AB,ПРОДАЖИ!$AD:$AD,'ОБОРАЧИВ ПО СЕТИ+ABC'!$A:$A,ПРОДАЖИ!$AE:$AE,'ОБОРАЧИВ ПО СЕТИ+ABC'!M$1)</f>
        <v>0</v>
      </c>
      <c r="N46" s="85">
        <f>SUMIFS(ОСТАТКИ!$AE:$AE,ОСТАТКИ!$Q:$Q,'ОБОРАЧИВ ПО СЕТИ+ABC'!$A:$A,ОСТАТКИ!$S:$S,'ОБОРАЧИВ ПО СЕТИ+ABC'!M$1)</f>
        <v>0</v>
      </c>
      <c r="O46" s="108">
        <f t="shared" si="3"/>
        <v>0</v>
      </c>
      <c r="P46" s="105">
        <f t="shared" si="4"/>
        <v>0</v>
      </c>
      <c r="Q46" s="85">
        <f>SUMIFS(ПРОДАЖИ!$AB:$AB,ПРОДАЖИ!$AD:$AD,'ОБОРАЧИВ ПО СЕТИ+ABC'!$A:$A,ПРОДАЖИ!$AE:$AE,'ОБОРАЧИВ ПО СЕТИ+ABC'!Q$1)</f>
        <v>37766.746666666673</v>
      </c>
      <c r="R46" s="85">
        <f>SUMIFS(ОСТАТКИ!$AE:$AE,ОСТАТКИ!$Q:$Q,'ОБОРАЧИВ ПО СЕТИ+ABC'!$A:$A,ОСТАТКИ!$S:$S,'ОБОРАЧИВ ПО СЕТИ+ABC'!Q$1)</f>
        <v>767216.86764750106</v>
      </c>
      <c r="S46" s="108">
        <f t="shared" si="5"/>
        <v>1</v>
      </c>
      <c r="T46" s="105">
        <f t="shared" si="6"/>
        <v>619.59571656464573</v>
      </c>
    </row>
    <row r="47" spans="1:20" s="81" customFormat="1" hidden="1" outlineLevel="1" x14ac:dyDescent="0.2">
      <c r="A47" s="82" t="s">
        <v>1792</v>
      </c>
      <c r="B47" s="83">
        <f>SUMIFS(ПРОДАЖИ!AB:AB,ПРОДАЖИ!AD:AD,'ОБОРАЧИВ ПО СЕТИ+ABC'!A:A)</f>
        <v>143163.53166666668</v>
      </c>
      <c r="C47" s="84">
        <f t="shared" si="13"/>
        <v>1.7441987885861352E-2</v>
      </c>
      <c r="D47" s="85">
        <f>SUMIFS(ОСТАТКИ!AE:AE,ОСТАТКИ!Q:Q,'ОБОРАЧИВ ПО СЕТИ+ABC'!A:A)</f>
        <v>3108038.0803067116</v>
      </c>
      <c r="E47" s="86">
        <f t="shared" si="14"/>
        <v>1.9082093791385452E-2</v>
      </c>
      <c r="F47" s="85">
        <f t="shared" si="0"/>
        <v>662.14601124866101</v>
      </c>
      <c r="G47" s="86" t="s">
        <v>5108</v>
      </c>
      <c r="H47" s="156"/>
      <c r="I47" s="85">
        <f>SUMIFS(ПРОДАЖИ!$AB:$AB,ПРОДАЖИ!$AD:$AD,'ОБОРАЧИВ ПО СЕТИ+ABC'!$A:$A,ПРОДАЖИ!$AE:$AE,'ОБОРАЧИВ ПО СЕТИ+ABC'!I$1)</f>
        <v>0</v>
      </c>
      <c r="J47" s="85">
        <f>SUMIFS(ОСТАТКИ!$AE:$AE,ОСТАТКИ!$Q:$Q,'ОБОРАЧИВ ПО СЕТИ+ABC'!$A:$A,ОСТАТКИ!$S:$S,'ОБОРАЧИВ ПО СЕТИ+ABC'!I$1)</f>
        <v>0</v>
      </c>
      <c r="K47" s="108">
        <f t="shared" si="1"/>
        <v>0</v>
      </c>
      <c r="L47" s="105">
        <f t="shared" si="2"/>
        <v>0</v>
      </c>
      <c r="M47" s="85">
        <f>SUMIFS(ПРОДАЖИ!$AB:$AB,ПРОДАЖИ!$AD:$AD,'ОБОРАЧИВ ПО СЕТИ+ABC'!$A:$A,ПРОДАЖИ!$AE:$AE,'ОБОРАЧИВ ПО СЕТИ+ABC'!M$1)</f>
        <v>5241.5508333333337</v>
      </c>
      <c r="N47" s="85">
        <f>SUMIFS(ОСТАТКИ!$AE:$AE,ОСТАТКИ!$Q:$Q,'ОБОРАЧИВ ПО СЕТИ+ABC'!$A:$A,ОСТАТКИ!$S:$S,'ОБОРАЧИВ ПО СЕТИ+ABC'!M$1)</f>
        <v>97225.687271237213</v>
      </c>
      <c r="O47" s="108">
        <f t="shared" si="3"/>
        <v>3.1282012883716868E-2</v>
      </c>
      <c r="P47" s="105">
        <f t="shared" si="4"/>
        <v>565.7454360481546</v>
      </c>
      <c r="Q47" s="85">
        <f>SUMIFS(ПРОДАЖИ!$AB:$AB,ПРОДАЖИ!$AD:$AD,'ОБОРАЧИВ ПО СЕТИ+ABC'!$A:$A,ПРОДАЖИ!$AE:$AE,'ОБОРАЧИВ ПО СЕТИ+ABC'!Q$1)</f>
        <v>137921.98083333333</v>
      </c>
      <c r="R47" s="85">
        <f>SUMIFS(ОСТАТКИ!$AE:$AE,ОСТАТКИ!$Q:$Q,'ОБОРАЧИВ ПО СЕТИ+ABC'!$A:$A,ОСТАТКИ!$S:$S,'ОБОРАЧИВ ПО СЕТИ+ABC'!Q$1)</f>
        <v>3010812.3930354747</v>
      </c>
      <c r="S47" s="108">
        <f t="shared" si="5"/>
        <v>0.9687179871162831</v>
      </c>
      <c r="T47" s="105">
        <f t="shared" si="6"/>
        <v>665.80959345813221</v>
      </c>
    </row>
    <row r="48" spans="1:20" s="81" customFormat="1" hidden="1" outlineLevel="1" x14ac:dyDescent="0.2">
      <c r="A48" s="82" t="s">
        <v>1814</v>
      </c>
      <c r="B48" s="83">
        <f>SUMIFS(ПРОДАЖИ!AB:AB,ПРОДАЖИ!AD:AD,'ОБОРАЧИВ ПО СЕТИ+ABC'!A:A)</f>
        <v>695514.78416666703</v>
      </c>
      <c r="C48" s="84">
        <f t="shared" si="13"/>
        <v>8.4736387113709524E-2</v>
      </c>
      <c r="D48" s="85">
        <f>SUMIFS(ОСТАТКИ!AE:AE,ОСТАТКИ!Q:Q,'ОБОРАЧИВ ПО СЕТИ+ABC'!A:A)</f>
        <v>20553871.089435194</v>
      </c>
      <c r="E48" s="86">
        <f t="shared" si="14"/>
        <v>0.12619243579729356</v>
      </c>
      <c r="F48" s="85">
        <f t="shared" si="0"/>
        <v>901.33679757632626</v>
      </c>
      <c r="G48" s="86" t="s">
        <v>5108</v>
      </c>
      <c r="H48" s="156"/>
      <c r="I48" s="85">
        <f>SUMIFS(ПРОДАЖИ!$AB:$AB,ПРОДАЖИ!$AD:$AD,'ОБОРАЧИВ ПО СЕТИ+ABC'!$A:$A,ПРОДАЖИ!$AE:$AE,'ОБОРАЧИВ ПО СЕТИ+ABC'!I$1)</f>
        <v>0</v>
      </c>
      <c r="J48" s="85">
        <f>SUMIFS(ОСТАТКИ!$AE:$AE,ОСТАТКИ!$Q:$Q,'ОБОРАЧИВ ПО СЕТИ+ABC'!$A:$A,ОСТАТКИ!$S:$S,'ОБОРАЧИВ ПО СЕТИ+ABC'!I$1)</f>
        <v>0</v>
      </c>
      <c r="K48" s="108">
        <f t="shared" si="1"/>
        <v>0</v>
      </c>
      <c r="L48" s="105">
        <f t="shared" si="2"/>
        <v>0</v>
      </c>
      <c r="M48" s="85">
        <f>SUMIFS(ПРОДАЖИ!$AB:$AB,ПРОДАЖИ!$AD:$AD,'ОБОРАЧИВ ПО СЕТИ+ABC'!$A:$A,ПРОДАЖИ!$AE:$AE,'ОБОРАЧИВ ПО СЕТИ+ABC'!M$1)</f>
        <v>259960.34166666667</v>
      </c>
      <c r="N48" s="85">
        <f>SUMIFS(ОСТАТКИ!$AE:$AE,ОСТАТКИ!$Q:$Q,'ОБОРАЧИВ ПО СЕТИ+ABC'!$A:$A,ОСТАТКИ!$S:$S,'ОБОРАЧИВ ПО СЕТИ+ABC'!M$1)</f>
        <v>3442943.3542404501</v>
      </c>
      <c r="O48" s="108">
        <f t="shared" si="3"/>
        <v>0.16750826835778601</v>
      </c>
      <c r="P48" s="105">
        <f t="shared" si="4"/>
        <v>403.94535424554175</v>
      </c>
      <c r="Q48" s="85">
        <f>SUMIFS(ПРОДАЖИ!$AB:$AB,ПРОДАЖИ!$AD:$AD,'ОБОРАЧИВ ПО СЕТИ+ABC'!$A:$A,ПРОДАЖИ!$AE:$AE,'ОБОРАЧИВ ПО СЕТИ+ABC'!Q$1)</f>
        <v>435554.4425</v>
      </c>
      <c r="R48" s="194">
        <f>SUMIFS(ОСТАТКИ!$AE:$AE,ОСТАТКИ!$Q:$Q,'ОБОРАЧИВ ПО СЕТИ+ABC'!$A:$A,ОСТАТКИ!$S:$S,'ОБОРАЧИВ ПО СЕТИ+ABC'!Q$1)</f>
        <v>17110927.735194743</v>
      </c>
      <c r="S48" s="108">
        <f t="shared" si="5"/>
        <v>0.83249173164221391</v>
      </c>
      <c r="T48" s="105">
        <f t="shared" si="6"/>
        <v>1198.20450671546</v>
      </c>
    </row>
    <row r="49" spans="1:20" s="81" customFormat="1" hidden="1" outlineLevel="1" x14ac:dyDescent="0.2">
      <c r="A49" s="82" t="s">
        <v>1923</v>
      </c>
      <c r="B49" s="83">
        <f>SUMIFS(ПРОДАЖИ!AB:AB,ПРОДАЖИ!AD:AD,'ОБОРАЧИВ ПО СЕТИ+ABC'!A:A)</f>
        <v>48363.359166666669</v>
      </c>
      <c r="C49" s="84">
        <f t="shared" si="13"/>
        <v>5.8922346695710181E-3</v>
      </c>
      <c r="D49" s="85">
        <f>SUMIFS(ОСТАТКИ!AE:AE,ОСТАТКИ!Q:Q,'ОБОРАЧИВ ПО СЕТИ+ABC'!A:A)</f>
        <v>1388031.0170248055</v>
      </c>
      <c r="E49" s="86">
        <f t="shared" si="14"/>
        <v>8.5219477264595455E-3</v>
      </c>
      <c r="F49" s="85">
        <f t="shared" si="0"/>
        <v>875.3516453099262</v>
      </c>
      <c r="G49" s="86" t="s">
        <v>5108</v>
      </c>
      <c r="H49" s="156"/>
      <c r="I49" s="85">
        <f>SUMIFS(ПРОДАЖИ!$AB:$AB,ПРОДАЖИ!$AD:$AD,'ОБОРАЧИВ ПО СЕТИ+ABC'!$A:$A,ПРОДАЖИ!$AE:$AE,'ОБОРАЧИВ ПО СЕТИ+ABC'!I$1)</f>
        <v>0</v>
      </c>
      <c r="J49" s="85">
        <f>SUMIFS(ОСТАТКИ!$AE:$AE,ОСТАТКИ!$Q:$Q,'ОБОРАЧИВ ПО СЕТИ+ABC'!$A:$A,ОСТАТКИ!$S:$S,'ОБОРАЧИВ ПО СЕТИ+ABC'!I$1)</f>
        <v>0</v>
      </c>
      <c r="K49" s="108">
        <f t="shared" si="1"/>
        <v>0</v>
      </c>
      <c r="L49" s="105">
        <f t="shared" si="2"/>
        <v>0</v>
      </c>
      <c r="M49" s="85">
        <f>SUMIFS(ПРОДАЖИ!$AB:$AB,ПРОДАЖИ!$AD:$AD,'ОБОРАЧИВ ПО СЕТИ+ABC'!$A:$A,ПРОДАЖИ!$AE:$AE,'ОБОРАЧИВ ПО СЕТИ+ABC'!M$1)</f>
        <v>0</v>
      </c>
      <c r="N49" s="85">
        <f>SUMIFS(ОСТАТКИ!$AE:$AE,ОСТАТКИ!$Q:$Q,'ОБОРАЧИВ ПО СЕТИ+ABC'!$A:$A,ОСТАТКИ!$S:$S,'ОБОРАЧИВ ПО СЕТИ+ABC'!M$1)</f>
        <v>0</v>
      </c>
      <c r="O49" s="108">
        <f t="shared" si="3"/>
        <v>0</v>
      </c>
      <c r="P49" s="105">
        <f t="shared" si="4"/>
        <v>0</v>
      </c>
      <c r="Q49" s="85">
        <f>SUMIFS(ПРОДАЖИ!$AB:$AB,ПРОДАЖИ!$AD:$AD,'ОБОРАЧИВ ПО СЕТИ+ABC'!$A:$A,ПРОДАЖИ!$AE:$AE,'ОБОРАЧИВ ПО СЕТИ+ABC'!Q$1)</f>
        <v>48363.359166666669</v>
      </c>
      <c r="R49" s="85">
        <f>SUMIFS(ОСТАТКИ!$AE:$AE,ОСТАТКИ!$Q:$Q,'ОБОРАЧИВ ПО СЕТИ+ABC'!$A:$A,ОСТАТКИ!$S:$S,'ОБОРАЧИВ ПО СЕТИ+ABC'!Q$1)</f>
        <v>1388031.0170248055</v>
      </c>
      <c r="S49" s="108">
        <f t="shared" si="5"/>
        <v>1</v>
      </c>
      <c r="T49" s="105">
        <f t="shared" si="6"/>
        <v>875.3516453099262</v>
      </c>
    </row>
    <row r="50" spans="1:20" s="81" customFormat="1" hidden="1" outlineLevel="1" x14ac:dyDescent="0.2">
      <c r="A50" s="82" t="s">
        <v>1935</v>
      </c>
      <c r="B50" s="83">
        <f>SUMIFS(ПРОДАЖИ!AB:AB,ПРОДАЖИ!AD:AD,'ОБОРАЧИВ ПО СЕТИ+ABC'!A:A)</f>
        <v>17248.839166666668</v>
      </c>
      <c r="C50" s="84">
        <f t="shared" si="13"/>
        <v>2.1014712356402414E-3</v>
      </c>
      <c r="D50" s="85">
        <f>SUMIFS(ОСТАТКИ!AE:AE,ОСТАТКИ!Q:Q,'ОБОРАЧИВ ПО СЕТИ+ABC'!A:A)</f>
        <v>827600.39506967471</v>
      </c>
      <c r="E50" s="86">
        <f t="shared" si="14"/>
        <v>5.0811309103872835E-3</v>
      </c>
      <c r="F50" s="85">
        <f t="shared" si="0"/>
        <v>1463.3919306526325</v>
      </c>
      <c r="G50" s="86" t="s">
        <v>5108</v>
      </c>
      <c r="H50" s="156"/>
      <c r="I50" s="85">
        <f>SUMIFS(ПРОДАЖИ!$AB:$AB,ПРОДАЖИ!$AD:$AD,'ОБОРАЧИВ ПО СЕТИ+ABC'!$A:$A,ПРОДАЖИ!$AE:$AE,'ОБОРАЧИВ ПО СЕТИ+ABC'!I$1)</f>
        <v>0</v>
      </c>
      <c r="J50" s="85">
        <f>SUMIFS(ОСТАТКИ!$AE:$AE,ОСТАТКИ!$Q:$Q,'ОБОРАЧИВ ПО СЕТИ+ABC'!$A:$A,ОСТАТКИ!$S:$S,'ОБОРАЧИВ ПО СЕТИ+ABC'!I$1)</f>
        <v>0</v>
      </c>
      <c r="K50" s="108">
        <f t="shared" si="1"/>
        <v>0</v>
      </c>
      <c r="L50" s="105">
        <f t="shared" si="2"/>
        <v>0</v>
      </c>
      <c r="M50" s="85">
        <f>SUMIFS(ПРОДАЖИ!$AB:$AB,ПРОДАЖИ!$AD:$AD,'ОБОРАЧИВ ПО СЕТИ+ABC'!$A:$A,ПРОДАЖИ!$AE:$AE,'ОБОРАЧИВ ПО СЕТИ+ABC'!M$1)</f>
        <v>16485.025000000001</v>
      </c>
      <c r="N50" s="85">
        <f>SUMIFS(ОСТАТКИ!$AE:$AE,ОСТАТКИ!$Q:$Q,'ОБОРАЧИВ ПО СЕТИ+ABC'!$A:$A,ОСТАТКИ!$S:$S,'ОБОРАЧИВ ПО СЕТИ+ABC'!M$1)</f>
        <v>556435.57057899795</v>
      </c>
      <c r="O50" s="108">
        <f t="shared" si="3"/>
        <v>0.67234812101817854</v>
      </c>
      <c r="P50" s="105">
        <f t="shared" si="4"/>
        <v>1029.4970679546702</v>
      </c>
      <c r="Q50" s="85">
        <f>SUMIFS(ПРОДАЖИ!$AB:$AB,ПРОДАЖИ!$AD:$AD,'ОБОРАЧИВ ПО СЕТИ+ABC'!$A:$A,ПРОДАЖИ!$AE:$AE,'ОБОРАЧИВ ПО СЕТИ+ABC'!Q$1)</f>
        <v>763.81416666666678</v>
      </c>
      <c r="R50" s="85">
        <f>SUMIFS(ОСТАТКИ!$AE:$AE,ОСТАТКИ!$Q:$Q,'ОБОРАЧИВ ПО СЕТИ+ABC'!$A:$A,ОСТАТКИ!$S:$S,'ОБОРАЧИВ ПО СЕТИ+ABC'!Q$1)</f>
        <v>271164.82449067669</v>
      </c>
      <c r="S50" s="108">
        <f t="shared" si="5"/>
        <v>0.32765187898182152</v>
      </c>
      <c r="T50" s="105">
        <f t="shared" si="6"/>
        <v>10827.931070012412</v>
      </c>
    </row>
    <row r="51" spans="1:20" s="81" customFormat="1" hidden="1" outlineLevel="1" x14ac:dyDescent="0.2">
      <c r="A51" s="82" t="s">
        <v>1946</v>
      </c>
      <c r="B51" s="83">
        <f>SUMIFS(ПРОДАЖИ!AB:AB,ПРОДАЖИ!AD:AD,'ОБОРАЧИВ ПО СЕТИ+ABC'!A:A)</f>
        <v>7889.5783333333338</v>
      </c>
      <c r="C51" s="84">
        <f t="shared" si="13"/>
        <v>9.6120798441153899E-4</v>
      </c>
      <c r="D51" s="85">
        <f>SUMIFS(ОСТАТКИ!AE:AE,ОСТАТКИ!Q:Q,'ОБОРАЧИВ ПО СЕТИ+ABC'!A:A)</f>
        <v>340008.97837496857</v>
      </c>
      <c r="E51" s="86">
        <f t="shared" si="14"/>
        <v>2.0875172850597866E-3</v>
      </c>
      <c r="F51" s="85">
        <f t="shared" si="0"/>
        <v>1314.4268809173632</v>
      </c>
      <c r="G51" s="86" t="s">
        <v>5108</v>
      </c>
      <c r="H51" s="156"/>
      <c r="I51" s="85">
        <f>SUMIFS(ПРОДАЖИ!$AB:$AB,ПРОДАЖИ!$AD:$AD,'ОБОРАЧИВ ПО СЕТИ+ABC'!$A:$A,ПРОДАЖИ!$AE:$AE,'ОБОРАЧИВ ПО СЕТИ+ABC'!I$1)</f>
        <v>0</v>
      </c>
      <c r="J51" s="85">
        <f>SUMIFS(ОСТАТКИ!$AE:$AE,ОСТАТКИ!$Q:$Q,'ОБОРАЧИВ ПО СЕТИ+ABC'!$A:$A,ОСТАТКИ!$S:$S,'ОБОРАЧИВ ПО СЕТИ+ABC'!I$1)</f>
        <v>0</v>
      </c>
      <c r="K51" s="108">
        <f t="shared" si="1"/>
        <v>0</v>
      </c>
      <c r="L51" s="105">
        <f t="shared" si="2"/>
        <v>0</v>
      </c>
      <c r="M51" s="85">
        <f>SUMIFS(ПРОДАЖИ!$AB:$AB,ПРОДАЖИ!$AD:$AD,'ОБОРАЧИВ ПО СЕТИ+ABC'!$A:$A,ПРОДАЖИ!$AE:$AE,'ОБОРАЧИВ ПО СЕТИ+ABC'!M$1)</f>
        <v>6365.3091666666669</v>
      </c>
      <c r="N51" s="85">
        <f>SUMIFS(ОСТАТКИ!$AE:$AE,ОСТАТКИ!$Q:$Q,'ОБОРАЧИВ ПО СЕТИ+ABC'!$A:$A,ОСТАТКИ!$S:$S,'ОБОРАЧИВ ПО СЕТИ+ABC'!M$1)</f>
        <v>287461.22902582242</v>
      </c>
      <c r="O51" s="108">
        <f t="shared" si="3"/>
        <v>0.84545187718191528</v>
      </c>
      <c r="P51" s="105">
        <f t="shared" si="4"/>
        <v>1377.3985293912931</v>
      </c>
      <c r="Q51" s="85">
        <f>SUMIFS(ПРОДАЖИ!$AB:$AB,ПРОДАЖИ!$AD:$AD,'ОБОРАЧИВ ПО СЕТИ+ABC'!$A:$A,ПРОДАЖИ!$AE:$AE,'ОБОРАЧИВ ПО СЕТИ+ABC'!Q$1)</f>
        <v>1524.2691666666665</v>
      </c>
      <c r="R51" s="85">
        <f>SUMIFS(ОСТАТКИ!$AE:$AE,ОСТАТКИ!$Q:$Q,'ОБОРАЧИВ ПО СЕТИ+ABC'!$A:$A,ОСТАТКИ!$S:$S,'ОБОРАЧИВ ПО СЕТИ+ABC'!Q$1)</f>
        <v>52547.749349146136</v>
      </c>
      <c r="S51" s="108">
        <f t="shared" si="5"/>
        <v>0.15454812281808467</v>
      </c>
      <c r="T51" s="105">
        <f t="shared" si="6"/>
        <v>1051.4588828519179</v>
      </c>
    </row>
    <row r="52" spans="1:20" s="81" customFormat="1" hidden="1" outlineLevel="1" x14ac:dyDescent="0.2">
      <c r="A52" s="82" t="s">
        <v>1953</v>
      </c>
      <c r="B52" s="83">
        <f>SUMIFS(ПРОДАЖИ!AB:AB,ПРОДАЖИ!AD:AD,'ОБОРАЧИВ ПО СЕТИ+ABC'!A:A)</f>
        <v>48650.538333333338</v>
      </c>
      <c r="C52" s="84">
        <f t="shared" si="13"/>
        <v>5.927222459322771E-3</v>
      </c>
      <c r="D52" s="85">
        <f>SUMIFS(ОСТАТКИ!AE:AE,ОСТАТКИ!Q:Q,'ОБОРАЧИВ ПО СЕТИ+ABC'!A:A)</f>
        <v>11558561.27647499</v>
      </c>
      <c r="E52" s="86">
        <f t="shared" si="14"/>
        <v>7.0964880311056522E-2</v>
      </c>
      <c r="F52" s="85">
        <f t="shared" si="0"/>
        <v>7246.2943064895953</v>
      </c>
      <c r="G52" s="86" t="s">
        <v>5108</v>
      </c>
      <c r="H52" s="156"/>
      <c r="I52" s="85">
        <f>SUMIFS(ПРОДАЖИ!$AB:$AB,ПРОДАЖИ!$AD:$AD,'ОБОРАЧИВ ПО СЕТИ+ABC'!$A:$A,ПРОДАЖИ!$AE:$AE,'ОБОРАЧИВ ПО СЕТИ+ABC'!I$1)</f>
        <v>0</v>
      </c>
      <c r="J52" s="85">
        <f>SUMIFS(ОСТАТКИ!$AE:$AE,ОСТАТКИ!$Q:$Q,'ОБОРАЧИВ ПО СЕТИ+ABC'!$A:$A,ОСТАТКИ!$S:$S,'ОБОРАЧИВ ПО СЕТИ+ABC'!I$1)</f>
        <v>0</v>
      </c>
      <c r="K52" s="108">
        <f t="shared" si="1"/>
        <v>0</v>
      </c>
      <c r="L52" s="105">
        <f t="shared" si="2"/>
        <v>0</v>
      </c>
      <c r="M52" s="85">
        <f>SUMIFS(ПРОДАЖИ!$AB:$AB,ПРОДАЖИ!$AD:$AD,'ОБОРАЧИВ ПО СЕТИ+ABC'!$A:$A,ПРОДАЖИ!$AE:$AE,'ОБОРАЧИВ ПО СЕТИ+ABC'!M$1)</f>
        <v>0</v>
      </c>
      <c r="N52" s="85">
        <f>SUMIFS(ОСТАТКИ!$AE:$AE,ОСТАТКИ!$Q:$Q,'ОБОРАЧИВ ПО СЕТИ+ABC'!$A:$A,ОСТАТКИ!$S:$S,'ОБОРАЧИВ ПО СЕТИ+ABC'!M$1)</f>
        <v>0</v>
      </c>
      <c r="O52" s="108">
        <f t="shared" si="3"/>
        <v>0</v>
      </c>
      <c r="P52" s="105">
        <f t="shared" si="4"/>
        <v>0</v>
      </c>
      <c r="Q52" s="85">
        <f>SUMIFS(ПРОДАЖИ!$AB:$AB,ПРОДАЖИ!$AD:$AD,'ОБОРАЧИВ ПО СЕТИ+ABC'!$A:$A,ПРОДАЖИ!$AE:$AE,'ОБОРАЧИВ ПО СЕТИ+ABC'!Q$1)</f>
        <v>48650.538333333338</v>
      </c>
      <c r="R52" s="194">
        <f>SUMIFS(ОСТАТКИ!$AE:$AE,ОСТАТКИ!$Q:$Q,'ОБОРАЧИВ ПО СЕТИ+ABC'!$A:$A,ОСТАТКИ!$S:$S,'ОБОРАЧИВ ПО СЕТИ+ABC'!Q$1)</f>
        <v>11558561.27647499</v>
      </c>
      <c r="S52" s="108">
        <f t="shared" si="5"/>
        <v>1</v>
      </c>
      <c r="T52" s="105">
        <f t="shared" si="6"/>
        <v>7246.2943064895953</v>
      </c>
    </row>
    <row r="53" spans="1:20" s="81" customFormat="1" hidden="1" outlineLevel="1" x14ac:dyDescent="0.2">
      <c r="A53" s="82" t="s">
        <v>1964</v>
      </c>
      <c r="B53" s="83">
        <f>SUMIFS(ПРОДАЖИ!AB:AB,ПРОДАЖИ!AD:AD,'ОБОРАЧИВ ПО СЕТИ+ABC'!A:A)</f>
        <v>4237.5550000000003</v>
      </c>
      <c r="C53" s="84">
        <f t="shared" si="13"/>
        <v>5.1627242018422684E-4</v>
      </c>
      <c r="D53" s="85">
        <f>SUMIFS(ОСТАТКИ!AE:AE,ОСТАТКИ!Q:Q,'ОБОРАЧИВ ПО СЕТИ+ABC'!A:A)</f>
        <v>0</v>
      </c>
      <c r="E53" s="86">
        <f t="shared" si="14"/>
        <v>0</v>
      </c>
      <c r="F53" s="85">
        <f t="shared" si="0"/>
        <v>0</v>
      </c>
      <c r="G53" s="86" t="s">
        <v>5108</v>
      </c>
      <c r="H53" s="156"/>
      <c r="I53" s="85">
        <f>SUMIFS(ПРОДАЖИ!$AB:$AB,ПРОДАЖИ!$AD:$AD,'ОБОРАЧИВ ПО СЕТИ+ABC'!$A:$A,ПРОДАЖИ!$AE:$AE,'ОБОРАЧИВ ПО СЕТИ+ABC'!I$1)</f>
        <v>0</v>
      </c>
      <c r="J53" s="85">
        <f>SUMIFS(ОСТАТКИ!$AE:$AE,ОСТАТКИ!$Q:$Q,'ОБОРАЧИВ ПО СЕТИ+ABC'!$A:$A,ОСТАТКИ!$S:$S,'ОБОРАЧИВ ПО СЕТИ+ABC'!I$1)</f>
        <v>0</v>
      </c>
      <c r="K53" s="108" t="e">
        <f t="shared" si="1"/>
        <v>#DIV/0!</v>
      </c>
      <c r="L53" s="105">
        <f t="shared" si="2"/>
        <v>0</v>
      </c>
      <c r="M53" s="85">
        <f>SUMIFS(ПРОДАЖИ!$AB:$AB,ПРОДАЖИ!$AD:$AD,'ОБОРАЧИВ ПО СЕТИ+ABC'!$A:$A,ПРОДАЖИ!$AE:$AE,'ОБОРАЧИВ ПО СЕТИ+ABC'!M$1)</f>
        <v>0</v>
      </c>
      <c r="N53" s="85">
        <f>SUMIFS(ОСТАТКИ!$AE:$AE,ОСТАТКИ!$Q:$Q,'ОБОРАЧИВ ПО СЕТИ+ABC'!$A:$A,ОСТАТКИ!$S:$S,'ОБОРАЧИВ ПО СЕТИ+ABC'!M$1)</f>
        <v>0</v>
      </c>
      <c r="O53" s="108" t="e">
        <f t="shared" si="3"/>
        <v>#DIV/0!</v>
      </c>
      <c r="P53" s="105">
        <f t="shared" si="4"/>
        <v>0</v>
      </c>
      <c r="Q53" s="85">
        <f>SUMIFS(ПРОДАЖИ!$AB:$AB,ПРОДАЖИ!$AD:$AD,'ОБОРАЧИВ ПО СЕТИ+ABC'!$A:$A,ПРОДАЖИ!$AE:$AE,'ОБОРАЧИВ ПО СЕТИ+ABC'!Q$1)</f>
        <v>4237.5550000000003</v>
      </c>
      <c r="R53" s="85">
        <f>SUMIFS(ОСТАТКИ!$AE:$AE,ОСТАТКИ!$Q:$Q,'ОБОРАЧИВ ПО СЕТИ+ABC'!$A:$A,ОСТАТКИ!$S:$S,'ОБОРАЧИВ ПО СЕТИ+ABC'!Q$1)</f>
        <v>0</v>
      </c>
      <c r="S53" s="108" t="e">
        <f t="shared" si="5"/>
        <v>#DIV/0!</v>
      </c>
      <c r="T53" s="105">
        <f t="shared" si="6"/>
        <v>0</v>
      </c>
    </row>
    <row r="54" spans="1:20" s="81" customFormat="1" hidden="1" outlineLevel="1" x14ac:dyDescent="0.2">
      <c r="A54" s="82" t="s">
        <v>1969</v>
      </c>
      <c r="B54" s="83">
        <f>SUMIFS(ПРОДАЖИ!AB:AB,ПРОДАЖИ!AD:AD,'ОБОРАЧИВ ПО СЕТИ+ABC'!A:A)</f>
        <v>597028.0658333333</v>
      </c>
      <c r="C54" s="84">
        <f t="shared" si="13"/>
        <v>7.273749236663192E-2</v>
      </c>
      <c r="D54" s="85">
        <f>SUMIFS(ОСТАТКИ!AE:AE,ОСТАТКИ!Q:Q,'ОБОРАЧИВ ПО СЕТИ+ABC'!A:A)</f>
        <v>22597722.147588816</v>
      </c>
      <c r="E54" s="86">
        <f t="shared" si="14"/>
        <v>0.1387408527019735</v>
      </c>
      <c r="F54" s="85">
        <f t="shared" si="0"/>
        <v>1154.4357207720698</v>
      </c>
      <c r="G54" s="86" t="s">
        <v>5108</v>
      </c>
      <c r="H54" s="156"/>
      <c r="I54" s="85">
        <f>SUMIFS(ПРОДАЖИ!$AB:$AB,ПРОДАЖИ!$AD:$AD,'ОБОРАЧИВ ПО СЕТИ+ABC'!$A:$A,ПРОДАЖИ!$AE:$AE,'ОБОРАЧИВ ПО СЕТИ+ABC'!I$1)</f>
        <v>0</v>
      </c>
      <c r="J54" s="85">
        <f>SUMIFS(ОСТАТКИ!$AE:$AE,ОСТАТКИ!$Q:$Q,'ОБОРАЧИВ ПО СЕТИ+ABC'!$A:$A,ОСТАТКИ!$S:$S,'ОБОРАЧИВ ПО СЕТИ+ABC'!I$1)</f>
        <v>0</v>
      </c>
      <c r="K54" s="108">
        <f t="shared" si="1"/>
        <v>0</v>
      </c>
      <c r="L54" s="105">
        <f t="shared" si="2"/>
        <v>0</v>
      </c>
      <c r="M54" s="85">
        <f>SUMIFS(ПРОДАЖИ!$AB:$AB,ПРОДАЖИ!$AD:$AD,'ОБОРАЧИВ ПО СЕТИ+ABC'!$A:$A,ПРОДАЖИ!$AE:$AE,'ОБОРАЧИВ ПО СЕТИ+ABC'!M$1)</f>
        <v>350701.48166666669</v>
      </c>
      <c r="N54" s="85">
        <f>SUMIFS(ОСТАТКИ!$AE:$AE,ОСТАТКИ!$Q:$Q,'ОБОРАЧИВ ПО СЕТИ+ABC'!$A:$A,ОСТАТКИ!$S:$S,'ОБОРАЧИВ ПО СЕТИ+ABC'!M$1)</f>
        <v>19750920.949127436</v>
      </c>
      <c r="O54" s="108">
        <f t="shared" si="3"/>
        <v>0.87402264795236739</v>
      </c>
      <c r="P54" s="105">
        <f t="shared" si="4"/>
        <v>1717.7089930887614</v>
      </c>
      <c r="Q54" s="85">
        <f>SUMIFS(ПРОДАЖИ!$AB:$AB,ПРОДАЖИ!$AD:$AD,'ОБОРАЧИВ ПО СЕТИ+ABC'!$A:$A,ПРОДАЖИ!$AE:$AE,'ОБОРАЧИВ ПО СЕТИ+ABC'!Q$1)</f>
        <v>246326.58416666664</v>
      </c>
      <c r="R54" s="85">
        <f>SUMIFS(ОСТАТКИ!$AE:$AE,ОСТАТКИ!$Q:$Q,'ОБОРАЧИВ ПО СЕТИ+ABC'!$A:$A,ОСТАТКИ!$S:$S,'ОБОРАЧИВ ПО СЕТИ+ABC'!Q$1)</f>
        <v>2846801.1984613803</v>
      </c>
      <c r="S54" s="108">
        <f t="shared" si="5"/>
        <v>0.12597735204763261</v>
      </c>
      <c r="T54" s="105">
        <f t="shared" si="6"/>
        <v>352.48910241179624</v>
      </c>
    </row>
    <row r="55" spans="1:20" s="81" customFormat="1" hidden="1" outlineLevel="1" x14ac:dyDescent="0.2">
      <c r="A55" s="82" t="s">
        <v>1992</v>
      </c>
      <c r="B55" s="83">
        <f>SUMIFS(ПРОДАЖИ!AB:AB,ПРОДАЖИ!AD:AD,'ОБОРАЧИВ ПО СЕТИ+ABC'!A:A)</f>
        <v>141446.09416666671</v>
      </c>
      <c r="C55" s="84">
        <f t="shared" si="13"/>
        <v>1.7232747978735634E-2</v>
      </c>
      <c r="D55" s="85">
        <f>SUMIFS(ОСТАТКИ!AE:AE,ОСТАТКИ!Q:Q,'ОБОРАЧИВ ПО СЕТИ+ABC'!A:A)</f>
        <v>1268439.1050493028</v>
      </c>
      <c r="E55" s="86">
        <f t="shared" si="14"/>
        <v>7.7877018703783833E-3</v>
      </c>
      <c r="F55" s="85">
        <f t="shared" si="0"/>
        <v>273.51333334392513</v>
      </c>
      <c r="G55" s="86" t="s">
        <v>5108</v>
      </c>
      <c r="H55" s="156"/>
      <c r="I55" s="85">
        <f>SUMIFS(ПРОДАЖИ!$AB:$AB,ПРОДАЖИ!$AD:$AD,'ОБОРАЧИВ ПО СЕТИ+ABC'!$A:$A,ПРОДАЖИ!$AE:$AE,'ОБОРАЧИВ ПО СЕТИ+ABC'!I$1)</f>
        <v>0</v>
      </c>
      <c r="J55" s="85">
        <f>SUMIFS(ОСТАТКИ!$AE:$AE,ОСТАТКИ!$Q:$Q,'ОБОРАЧИВ ПО СЕТИ+ABC'!$A:$A,ОСТАТКИ!$S:$S,'ОБОРАЧИВ ПО СЕТИ+ABC'!I$1)</f>
        <v>0</v>
      </c>
      <c r="K55" s="108">
        <f t="shared" si="1"/>
        <v>0</v>
      </c>
      <c r="L55" s="105">
        <f t="shared" si="2"/>
        <v>0</v>
      </c>
      <c r="M55" s="85">
        <f>SUMIFS(ПРОДАЖИ!$AB:$AB,ПРОДАЖИ!$AD:$AD,'ОБОРАЧИВ ПО СЕТИ+ABC'!$A:$A,ПРОДАЖИ!$AE:$AE,'ОБОРАЧИВ ПО СЕТИ+ABC'!M$1)</f>
        <v>68717.645833333328</v>
      </c>
      <c r="N55" s="85">
        <f>SUMIFS(ОСТАТКИ!$AE:$AE,ОСТАТКИ!$Q:$Q,'ОБОРАЧИВ ПО СЕТИ+ABC'!$A:$A,ОСТАТКИ!$S:$S,'ОБОРАЧИВ ПО СЕТИ+ABC'!M$1)</f>
        <v>124158.22622244053</v>
      </c>
      <c r="O55" s="108">
        <f t="shared" si="3"/>
        <v>9.7882685678958664E-2</v>
      </c>
      <c r="P55" s="105">
        <f t="shared" si="4"/>
        <v>55.107037702789505</v>
      </c>
      <c r="Q55" s="85">
        <f>SUMIFS(ПРОДАЖИ!$AB:$AB,ПРОДАЖИ!$AD:$AD,'ОБОРАЧИВ ПО СЕТИ+ABC'!$A:$A,ПРОДАЖИ!$AE:$AE,'ОБОРАЧИВ ПО СЕТИ+ABC'!Q$1)</f>
        <v>72728.448333333334</v>
      </c>
      <c r="R55" s="85">
        <f>SUMIFS(ОСТАТКИ!$AE:$AE,ОСТАТКИ!$Q:$Q,'ОБОРАЧИВ ПО СЕТИ+ABC'!$A:$A,ОСТАТКИ!$S:$S,'ОБОРАЧИВ ПО СЕТИ+ABC'!Q$1)</f>
        <v>1144280.8788268622</v>
      </c>
      <c r="S55" s="108">
        <f t="shared" si="5"/>
        <v>0.90211731432104125</v>
      </c>
      <c r="T55" s="105">
        <f t="shared" si="6"/>
        <v>479.87503657799698</v>
      </c>
    </row>
    <row r="56" spans="1:20" s="81" customFormat="1" hidden="1" outlineLevel="1" x14ac:dyDescent="0.2">
      <c r="A56" s="82" t="s">
        <v>2014</v>
      </c>
      <c r="B56" s="83">
        <f>SUMIFS(ПРОДАЖИ!AB:AB,ПРОДАЖИ!AD:AD,'ОБОРАЧИВ ПО СЕТИ+ABC'!A:A)</f>
        <v>186435.73250000001</v>
      </c>
      <c r="C56" s="84">
        <f t="shared" si="13"/>
        <v>2.2713953406290687E-2</v>
      </c>
      <c r="D56" s="85">
        <f>SUMIFS(ОСТАТКИ!AE:AE,ОСТАТКИ!Q:Q,'ОБОРАЧИВ ПО СЕТИ+ABC'!A:A)</f>
        <v>2674990.497645047</v>
      </c>
      <c r="E56" s="86">
        <f t="shared" si="14"/>
        <v>1.6423357194545823E-2</v>
      </c>
      <c r="F56" s="85">
        <f t="shared" si="0"/>
        <v>437.61573537505171</v>
      </c>
      <c r="G56" s="86" t="s">
        <v>5108</v>
      </c>
      <c r="H56" s="156"/>
      <c r="I56" s="85">
        <f>SUMIFS(ПРОДАЖИ!$AB:$AB,ПРОДАЖИ!$AD:$AD,'ОБОРАЧИВ ПО СЕТИ+ABC'!$A:$A,ПРОДАЖИ!$AE:$AE,'ОБОРАЧИВ ПО СЕТИ+ABC'!I$1)</f>
        <v>0</v>
      </c>
      <c r="J56" s="85">
        <f>SUMIFS(ОСТАТКИ!$AE:$AE,ОСТАТКИ!$Q:$Q,'ОБОРАЧИВ ПО СЕТИ+ABC'!$A:$A,ОСТАТКИ!$S:$S,'ОБОРАЧИВ ПО СЕТИ+ABC'!I$1)</f>
        <v>0</v>
      </c>
      <c r="K56" s="108">
        <f t="shared" si="1"/>
        <v>0</v>
      </c>
      <c r="L56" s="105">
        <f t="shared" si="2"/>
        <v>0</v>
      </c>
      <c r="M56" s="85">
        <f>SUMIFS(ПРОДАЖИ!$AB:$AB,ПРОДАЖИ!$AD:$AD,'ОБОРАЧИВ ПО СЕТИ+ABC'!$A:$A,ПРОДАЖИ!$AE:$AE,'ОБОРАЧИВ ПО СЕТИ+ABC'!M$1)</f>
        <v>0</v>
      </c>
      <c r="N56" s="85">
        <f>SUMIFS(ОСТАТКИ!$AE:$AE,ОСТАТКИ!$Q:$Q,'ОБОРАЧИВ ПО СЕТИ+ABC'!$A:$A,ОСТАТКИ!$S:$S,'ОБОРАЧИВ ПО СЕТИ+ABC'!M$1)</f>
        <v>0</v>
      </c>
      <c r="O56" s="108">
        <f t="shared" si="3"/>
        <v>0</v>
      </c>
      <c r="P56" s="105">
        <f t="shared" si="4"/>
        <v>0</v>
      </c>
      <c r="Q56" s="85">
        <f>SUMIFS(ПРОДАЖИ!$AB:$AB,ПРОДАЖИ!$AD:$AD,'ОБОРАЧИВ ПО СЕТИ+ABC'!$A:$A,ПРОДАЖИ!$AE:$AE,'ОБОРАЧИВ ПО СЕТИ+ABC'!Q$1)</f>
        <v>186435.73250000001</v>
      </c>
      <c r="R56" s="85">
        <f>SUMIFS(ОСТАТКИ!$AE:$AE,ОСТАТКИ!$Q:$Q,'ОБОРАЧИВ ПО СЕТИ+ABC'!$A:$A,ОСТАТКИ!$S:$S,'ОБОРАЧИВ ПО СЕТИ+ABC'!Q$1)</f>
        <v>2674990.497645047</v>
      </c>
      <c r="S56" s="108">
        <f t="shared" si="5"/>
        <v>1</v>
      </c>
      <c r="T56" s="105">
        <f t="shared" si="6"/>
        <v>437.61573537505171</v>
      </c>
    </row>
    <row r="57" spans="1:20" s="81" customFormat="1" hidden="1" outlineLevel="1" x14ac:dyDescent="0.2">
      <c r="A57" s="82" t="s">
        <v>2027</v>
      </c>
      <c r="B57" s="83">
        <f>SUMIFS(ПРОДАЖИ!AB:AB,ПРОДАЖИ!AD:AD,'ОБОРАЧИВ ПО СЕТИ+ABC'!A:A)</f>
        <v>52038.124166666676</v>
      </c>
      <c r="C57" s="84">
        <f t="shared" si="13"/>
        <v>6.3399409105893154E-3</v>
      </c>
      <c r="D57" s="85">
        <f>SUMIFS(ОСТАТКИ!AE:AE,ОСТАТКИ!Q:Q,'ОБОРАЧИВ ПО СЕТИ+ABC'!A:A)</f>
        <v>753655.8338723256</v>
      </c>
      <c r="E57" s="86">
        <f t="shared" si="14"/>
        <v>4.6271412823092987E-3</v>
      </c>
      <c r="F57" s="85">
        <f t="shared" si="0"/>
        <v>441.7242800583129</v>
      </c>
      <c r="G57" s="86" t="s">
        <v>5108</v>
      </c>
      <c r="H57" s="156"/>
      <c r="I57" s="85">
        <f>SUMIFS(ПРОДАЖИ!$AB:$AB,ПРОДАЖИ!$AD:$AD,'ОБОРАЧИВ ПО СЕТИ+ABC'!$A:$A,ПРОДАЖИ!$AE:$AE,'ОБОРАЧИВ ПО СЕТИ+ABC'!I$1)</f>
        <v>0</v>
      </c>
      <c r="J57" s="85">
        <f>SUMIFS(ОСТАТКИ!$AE:$AE,ОСТАТКИ!$Q:$Q,'ОБОРАЧИВ ПО СЕТИ+ABC'!$A:$A,ОСТАТКИ!$S:$S,'ОБОРАЧИВ ПО СЕТИ+ABC'!I$1)</f>
        <v>0</v>
      </c>
      <c r="K57" s="108">
        <f t="shared" si="1"/>
        <v>0</v>
      </c>
      <c r="L57" s="105">
        <f t="shared" si="2"/>
        <v>0</v>
      </c>
      <c r="M57" s="85">
        <f>SUMIFS(ПРОДАЖИ!$AB:$AB,ПРОДАЖИ!$AD:$AD,'ОБОРАЧИВ ПО СЕТИ+ABC'!$A:$A,ПРОДАЖИ!$AE:$AE,'ОБОРАЧИВ ПО СЕТИ+ABC'!M$1)</f>
        <v>0</v>
      </c>
      <c r="N57" s="85">
        <f>SUMIFS(ОСТАТКИ!$AE:$AE,ОСТАТКИ!$Q:$Q,'ОБОРАЧИВ ПО СЕТИ+ABC'!$A:$A,ОСТАТКИ!$S:$S,'ОБОРАЧИВ ПО СЕТИ+ABC'!M$1)</f>
        <v>0</v>
      </c>
      <c r="O57" s="108">
        <f t="shared" si="3"/>
        <v>0</v>
      </c>
      <c r="P57" s="105">
        <f t="shared" si="4"/>
        <v>0</v>
      </c>
      <c r="Q57" s="85">
        <f>SUMIFS(ПРОДАЖИ!$AB:$AB,ПРОДАЖИ!$AD:$AD,'ОБОРАЧИВ ПО СЕТИ+ABC'!$A:$A,ПРОДАЖИ!$AE:$AE,'ОБОРАЧИВ ПО СЕТИ+ABC'!Q$1)</f>
        <v>52038.124166666676</v>
      </c>
      <c r="R57" s="85">
        <f>SUMIFS(ОСТАТКИ!$AE:$AE,ОСТАТКИ!$Q:$Q,'ОБОРАЧИВ ПО СЕТИ+ABC'!$A:$A,ОСТАТКИ!$S:$S,'ОБОРАЧИВ ПО СЕТИ+ABC'!Q$1)</f>
        <v>753655.8338723256</v>
      </c>
      <c r="S57" s="108">
        <f t="shared" si="5"/>
        <v>1</v>
      </c>
      <c r="T57" s="105">
        <f t="shared" si="6"/>
        <v>441.7242800583129</v>
      </c>
    </row>
    <row r="58" spans="1:20" s="81" customFormat="1" hidden="1" outlineLevel="1" x14ac:dyDescent="0.2">
      <c r="A58" s="82" t="s">
        <v>2032</v>
      </c>
      <c r="B58" s="83">
        <f>SUMIFS(ПРОДАЖИ!AB:AB,ПРОДАЖИ!AD:AD,'ОБОРАЧИВ ПО СЕТИ+ABC'!A:A)</f>
        <v>7359.4383333333335</v>
      </c>
      <c r="C58" s="84">
        <f t="shared" si="13"/>
        <v>8.966196402280497E-4</v>
      </c>
      <c r="D58" s="85">
        <f>SUMIFS(ОСТАТКИ!AE:AE,ОСТАТКИ!Q:Q,'ОБОРАЧИВ ПО СЕТИ+ABC'!A:A)</f>
        <v>243168.26255789475</v>
      </c>
      <c r="E58" s="86">
        <f t="shared" si="14"/>
        <v>1.4929545498876525E-3</v>
      </c>
      <c r="F58" s="85">
        <f t="shared" si="0"/>
        <v>1007.7714727798462</v>
      </c>
      <c r="G58" s="86" t="s">
        <v>5108</v>
      </c>
      <c r="H58" s="156"/>
      <c r="I58" s="85">
        <f>SUMIFS(ПРОДАЖИ!$AB:$AB,ПРОДАЖИ!$AD:$AD,'ОБОРАЧИВ ПО СЕТИ+ABC'!$A:$A,ПРОДАЖИ!$AE:$AE,'ОБОРАЧИВ ПО СЕТИ+ABC'!I$1)</f>
        <v>0</v>
      </c>
      <c r="J58" s="85">
        <f>SUMIFS(ОСТАТКИ!$AE:$AE,ОСТАТКИ!$Q:$Q,'ОБОРАЧИВ ПО СЕТИ+ABC'!$A:$A,ОСТАТКИ!$S:$S,'ОБОРАЧИВ ПО СЕТИ+ABC'!I$1)</f>
        <v>0</v>
      </c>
      <c r="K58" s="108">
        <f t="shared" si="1"/>
        <v>0</v>
      </c>
      <c r="L58" s="105">
        <f t="shared" si="2"/>
        <v>0</v>
      </c>
      <c r="M58" s="85">
        <f>SUMIFS(ПРОДАЖИ!$AB:$AB,ПРОДАЖИ!$AD:$AD,'ОБОРАЧИВ ПО СЕТИ+ABC'!$A:$A,ПРОДАЖИ!$AE:$AE,'ОБОРАЧИВ ПО СЕТИ+ABC'!M$1)</f>
        <v>0</v>
      </c>
      <c r="N58" s="85">
        <f>SUMIFS(ОСТАТКИ!$AE:$AE,ОСТАТКИ!$Q:$Q,'ОБОРАЧИВ ПО СЕТИ+ABC'!$A:$A,ОСТАТКИ!$S:$S,'ОБОРАЧИВ ПО СЕТИ+ABC'!M$1)</f>
        <v>0</v>
      </c>
      <c r="O58" s="108">
        <f t="shared" si="3"/>
        <v>0</v>
      </c>
      <c r="P58" s="105">
        <f t="shared" si="4"/>
        <v>0</v>
      </c>
      <c r="Q58" s="85">
        <f>SUMIFS(ПРОДАЖИ!$AB:$AB,ПРОДАЖИ!$AD:$AD,'ОБОРАЧИВ ПО СЕТИ+ABC'!$A:$A,ПРОДАЖИ!$AE:$AE,'ОБОРАЧИВ ПО СЕТИ+ABC'!Q$1)</f>
        <v>7359.4383333333335</v>
      </c>
      <c r="R58" s="85">
        <f>SUMIFS(ОСТАТКИ!$AE:$AE,ОСТАТКИ!$Q:$Q,'ОБОРАЧИВ ПО СЕТИ+ABC'!$A:$A,ОСТАТКИ!$S:$S,'ОБОРАЧИВ ПО СЕТИ+ABC'!Q$1)</f>
        <v>243168.26255789475</v>
      </c>
      <c r="S58" s="108">
        <f t="shared" si="5"/>
        <v>1</v>
      </c>
      <c r="T58" s="105">
        <f t="shared" si="6"/>
        <v>1007.7714727798462</v>
      </c>
    </row>
    <row r="59" spans="1:20" s="81" customFormat="1" hidden="1" outlineLevel="1" x14ac:dyDescent="0.2">
      <c r="A59" s="82" t="s">
        <v>2039</v>
      </c>
      <c r="B59" s="83">
        <f>SUMIFS(ПРОДАЖИ!AB:AB,ПРОДАЖИ!AD:AD,'ОБОРАЧИВ ПО СЕТИ+ABC'!A:A)</f>
        <v>86.781666666666666</v>
      </c>
      <c r="C59" s="84">
        <f t="shared" si="13"/>
        <v>1.0572837657002882E-5</v>
      </c>
      <c r="D59" s="85">
        <f>SUMIFS(ОСТАТКИ!AE:AE,ОСТАТКИ!Q:Q,'ОБОРАЧИВ ПО СЕТИ+ABC'!A:A)</f>
        <v>235658.7232028213</v>
      </c>
      <c r="E59" s="86">
        <f t="shared" si="14"/>
        <v>1.446849022670473E-3</v>
      </c>
      <c r="F59" s="85">
        <f t="shared" si="0"/>
        <v>82823.842105890828</v>
      </c>
      <c r="G59" s="86" t="s">
        <v>5108</v>
      </c>
      <c r="H59" s="156"/>
      <c r="I59" s="85">
        <f>SUMIFS(ПРОДАЖИ!$AB:$AB,ПРОДАЖИ!$AD:$AD,'ОБОРАЧИВ ПО СЕТИ+ABC'!$A:$A,ПРОДАЖИ!$AE:$AE,'ОБОРАЧИВ ПО СЕТИ+ABC'!I$1)</f>
        <v>0</v>
      </c>
      <c r="J59" s="85">
        <f>SUMIFS(ОСТАТКИ!$AE:$AE,ОСТАТКИ!$Q:$Q,'ОБОРАЧИВ ПО СЕТИ+ABC'!$A:$A,ОСТАТКИ!$S:$S,'ОБОРАЧИВ ПО СЕТИ+ABC'!I$1)</f>
        <v>0</v>
      </c>
      <c r="K59" s="108">
        <f t="shared" si="1"/>
        <v>0</v>
      </c>
      <c r="L59" s="105">
        <f t="shared" si="2"/>
        <v>0</v>
      </c>
      <c r="M59" s="85">
        <f>SUMIFS(ПРОДАЖИ!$AB:$AB,ПРОДАЖИ!$AD:$AD,'ОБОРАЧИВ ПО СЕТИ+ABC'!$A:$A,ПРОДАЖИ!$AE:$AE,'ОБОРАЧИВ ПО СЕТИ+ABC'!M$1)</f>
        <v>0</v>
      </c>
      <c r="N59" s="85">
        <f>SUMIFS(ОСТАТКИ!$AE:$AE,ОСТАТКИ!$Q:$Q,'ОБОРАЧИВ ПО СЕТИ+ABC'!$A:$A,ОСТАТКИ!$S:$S,'ОБОРАЧИВ ПО СЕТИ+ABC'!M$1)</f>
        <v>0</v>
      </c>
      <c r="O59" s="108">
        <f t="shared" si="3"/>
        <v>0</v>
      </c>
      <c r="P59" s="105">
        <f t="shared" si="4"/>
        <v>0</v>
      </c>
      <c r="Q59" s="85">
        <f>SUMIFS(ПРОДАЖИ!$AB:$AB,ПРОДАЖИ!$AD:$AD,'ОБОРАЧИВ ПО СЕТИ+ABC'!$A:$A,ПРОДАЖИ!$AE:$AE,'ОБОРАЧИВ ПО СЕТИ+ABC'!Q$1)</f>
        <v>86.781666666666666</v>
      </c>
      <c r="R59" s="85">
        <f>SUMIFS(ОСТАТКИ!$AE:$AE,ОСТАТКИ!$Q:$Q,'ОБОРАЧИВ ПО СЕТИ+ABC'!$A:$A,ОСТАТКИ!$S:$S,'ОБОРАЧИВ ПО СЕТИ+ABC'!Q$1)</f>
        <v>235658.7232028213</v>
      </c>
      <c r="S59" s="108">
        <f t="shared" si="5"/>
        <v>1</v>
      </c>
      <c r="T59" s="105">
        <f t="shared" si="6"/>
        <v>82823.842105890828</v>
      </c>
    </row>
    <row r="60" spans="1:20" s="81" customFormat="1" ht="12" collapsed="1" x14ac:dyDescent="0.25">
      <c r="A60" s="121" t="s">
        <v>2043</v>
      </c>
      <c r="B60" s="70">
        <f>SUM(B61:B76)</f>
        <v>8022337.7849999983</v>
      </c>
      <c r="C60" s="71">
        <f>B60/$B$139</f>
        <v>6.2632611481287959E-2</v>
      </c>
      <c r="D60" s="72">
        <f>SUM(D61:D76)</f>
        <v>133982249.45529778</v>
      </c>
      <c r="E60" s="73">
        <f>D60/$D$139</f>
        <v>7.7527236724065418E-2</v>
      </c>
      <c r="F60" s="72">
        <f t="shared" si="0"/>
        <v>509.38500944542102</v>
      </c>
      <c r="G60" s="73" t="s">
        <v>5108</v>
      </c>
      <c r="H60" s="156"/>
      <c r="I60" s="72">
        <f>SUM(I61:I76)</f>
        <v>994057.64333333331</v>
      </c>
      <c r="J60" s="72">
        <f>SUM(J61:J76)</f>
        <v>11235124.521472942</v>
      </c>
      <c r="K60" s="107">
        <f t="shared" si="1"/>
        <v>8.3855320888767862E-2</v>
      </c>
      <c r="L60" s="104">
        <f t="shared" si="2"/>
        <v>344.71974558322285</v>
      </c>
      <c r="M60" s="72">
        <f>SUM(M61:M76)</f>
        <v>2136908.625833333</v>
      </c>
      <c r="N60" s="72">
        <f>SUM(N61:N76)</f>
        <v>24237622.906788647</v>
      </c>
      <c r="O60" s="107">
        <f t="shared" si="3"/>
        <v>0.18090174635316411</v>
      </c>
      <c r="P60" s="104">
        <f t="shared" si="4"/>
        <v>345.94249361914973</v>
      </c>
      <c r="Q60" s="72">
        <f>SUM(Q61:Q76)</f>
        <v>4891371.5158333322</v>
      </c>
      <c r="R60" s="72">
        <f>SUM(R61:R76)</f>
        <v>98509502.02703622</v>
      </c>
      <c r="S60" s="107">
        <f t="shared" si="5"/>
        <v>0.73524293275806796</v>
      </c>
      <c r="T60" s="104">
        <f t="shared" si="6"/>
        <v>614.25303763963382</v>
      </c>
    </row>
    <row r="61" spans="1:20" s="81" customFormat="1" hidden="1" outlineLevel="1" x14ac:dyDescent="0.2">
      <c r="A61" s="82" t="s">
        <v>2045</v>
      </c>
      <c r="B61" s="83">
        <f>SUMIFS(ПРОДАЖИ!AB:AB,ПРОДАЖИ!AD:AD,'ОБОРАЧИВ ПО СЕТИ+ABC'!A:A)</f>
        <v>1334867.4849999996</v>
      </c>
      <c r="C61" s="84">
        <f>B61/$B$60</f>
        <v>0.16639382693357879</v>
      </c>
      <c r="D61" s="85">
        <f>SUMIFS(ОСТАТКИ!AE:AE,ОСТАТКИ!Q:Q,'ОБОРАЧИВ ПО СЕТИ+ABC'!A:A)</f>
        <v>16781033.553234521</v>
      </c>
      <c r="E61" s="86">
        <f>D61/$D$60</f>
        <v>0.12524818490104089</v>
      </c>
      <c r="F61" s="85">
        <f t="shared" si="0"/>
        <v>383.42496848940254</v>
      </c>
      <c r="G61" s="86" t="s">
        <v>5108</v>
      </c>
      <c r="H61" s="156"/>
      <c r="I61" s="85">
        <f>SUMIFS(ПРОДАЖИ!$AB:$AB,ПРОДАЖИ!$AD:$AD,'ОБОРАЧИВ ПО СЕТИ+ABC'!$A:$A,ПРОДАЖИ!$AE:$AE,'ОБОРАЧИВ ПО СЕТИ+ABC'!I$1)</f>
        <v>731703.46749999991</v>
      </c>
      <c r="J61" s="85">
        <f>SUMIFS(ОСТАТКИ!$AE:$AE,ОСТАТКИ!$Q:$Q,'ОБОРАЧИВ ПО СЕТИ+ABC'!$A:$A,ОСТАТКИ!$S:$S,'ОБОРАЧИВ ПО СЕТИ+ABC'!I$1)</f>
        <v>8567909.0113643967</v>
      </c>
      <c r="K61" s="108">
        <f t="shared" si="1"/>
        <v>0.51057099577236364</v>
      </c>
      <c r="L61" s="105">
        <f t="shared" si="2"/>
        <v>357.14088623833686</v>
      </c>
      <c r="M61" s="85">
        <f>SUMIFS(ПРОДАЖИ!$AB:$AB,ПРОДАЖИ!$AD:$AD,'ОБОРАЧИВ ПО СЕТИ+ABC'!$A:$A,ПРОДАЖИ!$AE:$AE,'ОБОРАЧИВ ПО СЕТИ+ABC'!M$1)</f>
        <v>583255.37333333341</v>
      </c>
      <c r="N61" s="85">
        <f>SUMIFS(ОСТАТКИ!$AE:$AE,ОСТАТКИ!$Q:$Q,'ОБОРАЧИВ ПО СЕТИ+ABC'!$A:$A,ОСТАТКИ!$S:$S,'ОБОРАЧИВ ПО СЕТИ+ABC'!M$1)</f>
        <v>7722613.0294017205</v>
      </c>
      <c r="O61" s="108">
        <f t="shared" si="3"/>
        <v>0.46019889090283095</v>
      </c>
      <c r="P61" s="105">
        <f t="shared" si="4"/>
        <v>403.83630938645518</v>
      </c>
      <c r="Q61" s="85">
        <f>SUMIFS(ПРОДАЖИ!$AB:$AB,ПРОДАЖИ!$AD:$AD,'ОБОРАЧИВ ПО СЕТИ+ABC'!$A:$A,ПРОДАЖИ!$AE:$AE,'ОБОРАЧИВ ПО СЕТИ+ABC'!Q$1)</f>
        <v>19908.644166666669</v>
      </c>
      <c r="R61" s="85">
        <f>SUMIFS(ОСТАТКИ!$AE:$AE,ОСТАТКИ!$Q:$Q,'ОБОРАЧИВ ПО СЕТИ+ABC'!$A:$A,ОСТАТКИ!$S:$S,'ОБОРАЧИВ ПО СЕТИ+ABC'!Q$1)</f>
        <v>490511.51246840903</v>
      </c>
      <c r="S61" s="108">
        <f t="shared" si="5"/>
        <v>2.9230113324805521E-2</v>
      </c>
      <c r="T61" s="105">
        <f t="shared" si="6"/>
        <v>751.46258102976333</v>
      </c>
    </row>
    <row r="62" spans="1:20" s="81" customFormat="1" hidden="1" outlineLevel="1" x14ac:dyDescent="0.2">
      <c r="A62" s="82" t="s">
        <v>2064</v>
      </c>
      <c r="B62" s="83">
        <f>SUMIFS(ПРОДАЖИ!AB:AB,ПРОДАЖИ!AD:AD,'ОБОРАЧИВ ПО СЕТИ+ABC'!A:A)</f>
        <v>280930.53000000003</v>
      </c>
      <c r="C62" s="84">
        <f t="shared" ref="C62:C76" si="15">B62/$B$60</f>
        <v>3.5018536682072665E-2</v>
      </c>
      <c r="D62" s="85">
        <f>SUMIFS(ОСТАТКИ!AE:AE,ОСТАТКИ!Q:Q,'ОБОРАЧИВ ПО СЕТИ+ABC'!A:A)</f>
        <v>3058620.5177690773</v>
      </c>
      <c r="E62" s="86">
        <f t="shared" ref="E62:E76" si="16">D62/$D$60</f>
        <v>2.282855027590475E-2</v>
      </c>
      <c r="F62" s="85">
        <f t="shared" si="0"/>
        <v>332.06759618456863</v>
      </c>
      <c r="G62" s="86" t="s">
        <v>5108</v>
      </c>
      <c r="H62" s="156"/>
      <c r="I62" s="85">
        <f>SUMIFS(ПРОДАЖИ!$AB:$AB,ПРОДАЖИ!$AD:$AD,'ОБОРАЧИВ ПО СЕТИ+ABC'!$A:$A,ПРОДАЖИ!$AE:$AE,'ОБОРАЧИВ ПО СЕТИ+ABC'!I$1)</f>
        <v>262354.17583333334</v>
      </c>
      <c r="J62" s="85">
        <f>SUMIFS(ОСТАТКИ!$AE:$AE,ОСТАТКИ!$Q:$Q,'ОБОРАЧИВ ПО СЕТИ+ABC'!$A:$A,ОСТАТКИ!$S:$S,'ОБОРАЧИВ ПО СЕТИ+ABC'!I$1)</f>
        <v>2667215.510108545</v>
      </c>
      <c r="K62" s="108">
        <f t="shared" si="1"/>
        <v>0.87203217745167727</v>
      </c>
      <c r="L62" s="105">
        <f t="shared" si="2"/>
        <v>310.07729455768282</v>
      </c>
      <c r="M62" s="85">
        <f>SUMIFS(ПРОДАЖИ!$AB:$AB,ПРОДАЖИ!$AD:$AD,'ОБОРАЧИВ ПО СЕТИ+ABC'!$A:$A,ПРОДАЖИ!$AE:$AE,'ОБОРАЧИВ ПО СЕТИ+ABC'!M$1)</f>
        <v>18201.354166666668</v>
      </c>
      <c r="N62" s="85">
        <f>SUMIFS(ОСТАТКИ!$AE:$AE,ОСТАТКИ!$Q:$Q,'ОБОРАЧИВ ПО СЕТИ+ABC'!$A:$A,ОСТАТКИ!$S:$S,'ОБОРАЧИВ ПО СЕТИ+ABC'!M$1)</f>
        <v>310405.0076605322</v>
      </c>
      <c r="O62" s="108">
        <f t="shared" si="3"/>
        <v>0.1014852956936737</v>
      </c>
      <c r="P62" s="105">
        <f t="shared" si="4"/>
        <v>520.14551483122148</v>
      </c>
      <c r="Q62" s="85">
        <f>SUMIFS(ПРОДАЖИ!$AB:$AB,ПРОДАЖИ!$AD:$AD,'ОБОРАЧИВ ПО СЕТИ+ABC'!$A:$A,ПРОДАЖИ!$AE:$AE,'ОБОРАЧИВ ПО СЕТИ+ABC'!Q$1)</f>
        <v>375</v>
      </c>
      <c r="R62" s="85">
        <f>SUMIFS(ОСТАТКИ!$AE:$AE,ОСТАТКИ!$Q:$Q,'ОБОРАЧИВ ПО СЕТИ+ABC'!$A:$A,ОСТАТКИ!$S:$S,'ОБОРАЧИВ ПО СЕТИ+ABC'!Q$1)</f>
        <v>81000</v>
      </c>
      <c r="S62" s="108">
        <f t="shared" si="5"/>
        <v>2.6482526854648993E-2</v>
      </c>
      <c r="T62" s="105">
        <f t="shared" si="6"/>
        <v>6588</v>
      </c>
    </row>
    <row r="63" spans="1:20" s="81" customFormat="1" hidden="1" outlineLevel="1" x14ac:dyDescent="0.2">
      <c r="A63" s="82" t="s">
        <v>2077</v>
      </c>
      <c r="B63" s="83">
        <f>SUMIFS(ПРОДАЖИ!AB:AB,ПРОДАЖИ!AD:AD,'ОБОРАЧИВ ПО СЕТИ+ABC'!A:A)</f>
        <v>1028799.8450000001</v>
      </c>
      <c r="C63" s="84">
        <f t="shared" si="15"/>
        <v>0.1282419006244824</v>
      </c>
      <c r="D63" s="85">
        <f>SUMIFS(ОСТАТКИ!AE:AE,ОСТАТКИ!Q:Q,'ОБОРАЧИВ ПО СЕТИ+ABC'!A:A)</f>
        <v>16787075.752333067</v>
      </c>
      <c r="E63" s="86">
        <f t="shared" si="16"/>
        <v>0.12529328191294442</v>
      </c>
      <c r="F63" s="85">
        <f t="shared" si="0"/>
        <v>497.6729078396765</v>
      </c>
      <c r="G63" s="86" t="s">
        <v>5108</v>
      </c>
      <c r="H63" s="156"/>
      <c r="I63" s="85">
        <f>SUMIFS(ПРОДАЖИ!$AB:$AB,ПРОДАЖИ!$AD:$AD,'ОБОРАЧИВ ПО СЕТИ+ABC'!$A:$A,ПРОДАЖИ!$AE:$AE,'ОБОРАЧИВ ПО СЕТИ+ABC'!I$1)</f>
        <v>0</v>
      </c>
      <c r="J63" s="85">
        <f>SUMIFS(ОСТАТКИ!$AE:$AE,ОСТАТКИ!$Q:$Q,'ОБОРАЧИВ ПО СЕТИ+ABC'!$A:$A,ОСТАТКИ!$S:$S,'ОБОРАЧИВ ПО СЕТИ+ABC'!I$1)</f>
        <v>0</v>
      </c>
      <c r="K63" s="108">
        <f t="shared" si="1"/>
        <v>0</v>
      </c>
      <c r="L63" s="105">
        <f t="shared" si="2"/>
        <v>0</v>
      </c>
      <c r="M63" s="85">
        <f>SUMIFS(ПРОДАЖИ!$AB:$AB,ПРОДАЖИ!$AD:$AD,'ОБОРАЧИВ ПО СЕТИ+ABC'!$A:$A,ПРОДАЖИ!$AE:$AE,'ОБОРАЧИВ ПО СЕТИ+ABC'!M$1)</f>
        <v>738332.80166666652</v>
      </c>
      <c r="N63" s="85">
        <f>SUMIFS(ОСТАТКИ!$AE:$AE,ОСТАТКИ!$Q:$Q,'ОБОРАЧИВ ПО СЕТИ+ABC'!$A:$A,ОСТАТКИ!$S:$S,'ОБОРАЧИВ ПО СЕТИ+ABC'!M$1)</f>
        <v>13175577.432306815</v>
      </c>
      <c r="O63" s="108">
        <f t="shared" si="3"/>
        <v>0.78486435795559406</v>
      </c>
      <c r="P63" s="105">
        <f t="shared" si="4"/>
        <v>544.27368089056199</v>
      </c>
      <c r="Q63" s="85">
        <f>SUMIFS(ПРОДАЖИ!$AB:$AB,ПРОДАЖИ!$AD:$AD,'ОБОРАЧИВ ПО СЕТИ+ABC'!$A:$A,ПРОДАЖИ!$AE:$AE,'ОБОРАЧИВ ПО СЕТИ+ABC'!Q$1)</f>
        <v>290467.04333333339</v>
      </c>
      <c r="R63" s="85">
        <f>SUMIFS(ОСТАТКИ!$AE:$AE,ОСТАТКИ!$Q:$Q,'ОБОРАЧИВ ПО СЕТИ+ABC'!$A:$A,ОСТАТКИ!$S:$S,'ОБОРАЧИВ ПО СЕТИ+ABC'!Q$1)</f>
        <v>3611498.3200262515</v>
      </c>
      <c r="S63" s="108">
        <f t="shared" si="5"/>
        <v>0.21513564204440583</v>
      </c>
      <c r="T63" s="105">
        <f t="shared" si="6"/>
        <v>379.21926527958709</v>
      </c>
    </row>
    <row r="64" spans="1:20" s="81" customFormat="1" hidden="1" outlineLevel="1" x14ac:dyDescent="0.2">
      <c r="A64" s="82" t="s">
        <v>2146</v>
      </c>
      <c r="B64" s="83">
        <f>SUMIFS(ПРОДАЖИ!AB:AB,ПРОДАЖИ!AD:AD,'ОБОРАЧИВ ПО СЕТИ+ABC'!A:A)</f>
        <v>1041418.2825000001</v>
      </c>
      <c r="C64" s="84">
        <f t="shared" si="15"/>
        <v>0.12981481338858886</v>
      </c>
      <c r="D64" s="85">
        <f>SUMIFS(ОСТАТКИ!AE:AE,ОСТАТКИ!Q:Q,'ОБОРАЧИВ ПО СЕТИ+ABC'!A:A)</f>
        <v>14853020.731198682</v>
      </c>
      <c r="E64" s="86">
        <f t="shared" si="16"/>
        <v>0.11085812330800048</v>
      </c>
      <c r="F64" s="85">
        <f t="shared" si="0"/>
        <v>435.000172278577</v>
      </c>
      <c r="G64" s="86" t="s">
        <v>5108</v>
      </c>
      <c r="H64" s="156"/>
      <c r="I64" s="85">
        <f>SUMIFS(ПРОДАЖИ!$AB:$AB,ПРОДАЖИ!$AD:$AD,'ОБОРАЧИВ ПО СЕТИ+ABC'!$A:$A,ПРОДАЖИ!$AE:$AE,'ОБОРАЧИВ ПО СЕТИ+ABC'!I$1)</f>
        <v>0</v>
      </c>
      <c r="J64" s="85">
        <f>SUMIFS(ОСТАТКИ!$AE:$AE,ОСТАТКИ!$Q:$Q,'ОБОРАЧИВ ПО СЕТИ+ABC'!$A:$A,ОСТАТКИ!$S:$S,'ОБОРАЧИВ ПО СЕТИ+ABC'!I$1)</f>
        <v>0</v>
      </c>
      <c r="K64" s="108">
        <f t="shared" si="1"/>
        <v>0</v>
      </c>
      <c r="L64" s="105">
        <f t="shared" si="2"/>
        <v>0</v>
      </c>
      <c r="M64" s="85">
        <f>SUMIFS(ПРОДАЖИ!$AB:$AB,ПРОДАЖИ!$AD:$AD,'ОБОРАЧИВ ПО СЕТИ+ABC'!$A:$A,ПРОДАЖИ!$AE:$AE,'ОБОРАЧИВ ПО СЕТИ+ABC'!M$1)</f>
        <v>0</v>
      </c>
      <c r="N64" s="85">
        <f>SUMIFS(ОСТАТКИ!$AE:$AE,ОСТАТКИ!$Q:$Q,'ОБОРАЧИВ ПО СЕТИ+ABC'!$A:$A,ОСТАТКИ!$S:$S,'ОБОРАЧИВ ПО СЕТИ+ABC'!M$1)</f>
        <v>0</v>
      </c>
      <c r="O64" s="108">
        <f t="shared" si="3"/>
        <v>0</v>
      </c>
      <c r="P64" s="105">
        <f t="shared" si="4"/>
        <v>0</v>
      </c>
      <c r="Q64" s="85">
        <f>SUMIFS(ПРОДАЖИ!$AB:$AB,ПРОДАЖИ!$AD:$AD,'ОБОРАЧИВ ПО СЕТИ+ABC'!$A:$A,ПРОДАЖИ!$AE:$AE,'ОБОРАЧИВ ПО СЕТИ+ABC'!Q$1)</f>
        <v>1041418.2825000001</v>
      </c>
      <c r="R64" s="194">
        <f>SUMIFS(ОСТАТКИ!$AE:$AE,ОСТАТКИ!$Q:$Q,'ОБОРАЧИВ ПО СЕТИ+ABC'!$A:$A,ОСТАТКИ!$S:$S,'ОБОРАЧИВ ПО СЕТИ+ABC'!Q$1)</f>
        <v>14853020.731198682</v>
      </c>
      <c r="S64" s="108">
        <f t="shared" si="5"/>
        <v>1</v>
      </c>
      <c r="T64" s="105">
        <f t="shared" si="6"/>
        <v>435.000172278577</v>
      </c>
    </row>
    <row r="65" spans="1:20" s="81" customFormat="1" hidden="1" outlineLevel="1" x14ac:dyDescent="0.2">
      <c r="A65" s="82" t="s">
        <v>2175</v>
      </c>
      <c r="B65" s="83">
        <f>SUMIFS(ПРОДАЖИ!AB:AB,ПРОДАЖИ!AD:AD,'ОБОРАЧИВ ПО СЕТИ+ABC'!A:A)</f>
        <v>421433.87916666665</v>
      </c>
      <c r="C65" s="84">
        <f t="shared" si="15"/>
        <v>5.2532552288518074E-2</v>
      </c>
      <c r="D65" s="85">
        <f>SUMIFS(ОСТАТКИ!AE:AE,ОСТАТКИ!Q:Q,'ОБОРАЧИВ ПО СЕТИ+ABC'!A:A)</f>
        <v>2431322.0399221471</v>
      </c>
      <c r="E65" s="86">
        <f t="shared" si="16"/>
        <v>1.8146598148684915E-2</v>
      </c>
      <c r="F65" s="85">
        <f t="shared" si="0"/>
        <v>175.95956538724047</v>
      </c>
      <c r="G65" s="86" t="s">
        <v>5108</v>
      </c>
      <c r="H65" s="156"/>
      <c r="I65" s="85">
        <f>SUMIFS(ПРОДАЖИ!$AB:$AB,ПРОДАЖИ!$AD:$AD,'ОБОРАЧИВ ПО СЕТИ+ABC'!$A:$A,ПРОДАЖИ!$AE:$AE,'ОБОРАЧИВ ПО СЕТИ+ABC'!I$1)</f>
        <v>0</v>
      </c>
      <c r="J65" s="85">
        <f>SUMIFS(ОСТАТКИ!$AE:$AE,ОСТАТКИ!$Q:$Q,'ОБОРАЧИВ ПО СЕТИ+ABC'!$A:$A,ОСТАТКИ!$S:$S,'ОБОРАЧИВ ПО СЕТИ+ABC'!I$1)</f>
        <v>0</v>
      </c>
      <c r="K65" s="108">
        <f t="shared" si="1"/>
        <v>0</v>
      </c>
      <c r="L65" s="105">
        <f t="shared" si="2"/>
        <v>0</v>
      </c>
      <c r="M65" s="85">
        <f>SUMIFS(ПРОДАЖИ!$AB:$AB,ПРОДАЖИ!$AD:$AD,'ОБОРАЧИВ ПО СЕТИ+ABC'!$A:$A,ПРОДАЖИ!$AE:$AE,'ОБОРАЧИВ ПО СЕТИ+ABC'!M$1)</f>
        <v>396739.31666666665</v>
      </c>
      <c r="N65" s="85">
        <f>SUMIFS(ОСТАТКИ!$AE:$AE,ОСТАТКИ!$Q:$Q,'ОБОРАЧИВ ПО СЕТИ+ABC'!$A:$A,ОСТАТКИ!$S:$S,'ОБОРАЧИВ ПО СЕТИ+ABC'!M$1)</f>
        <v>2225448.0589619814</v>
      </c>
      <c r="O65" s="108">
        <f t="shared" si="3"/>
        <v>0.91532426491442576</v>
      </c>
      <c r="P65" s="105">
        <f t="shared" si="4"/>
        <v>171.08504992301729</v>
      </c>
      <c r="Q65" s="85">
        <f>SUMIFS(ПРОДАЖИ!$AB:$AB,ПРОДАЖИ!$AD:$AD,'ОБОРАЧИВ ПО СЕТИ+ABC'!$A:$A,ПРОДАЖИ!$AE:$AE,'ОБОРАЧИВ ПО СЕТИ+ABC'!Q$1)</f>
        <v>24694.562500000004</v>
      </c>
      <c r="R65" s="85">
        <f>SUMIFS(ОСТАТКИ!$AE:$AE,ОСТАТКИ!$Q:$Q,'ОБОРАЧИВ ПО СЕТИ+ABC'!$A:$A,ОСТАТКИ!$S:$S,'ОБОРАЧИВ ПО СЕТИ+ABC'!Q$1)</f>
        <v>205873.98096016585</v>
      </c>
      <c r="S65" s="108">
        <f t="shared" si="5"/>
        <v>8.4675735085574313E-2</v>
      </c>
      <c r="T65" s="105">
        <f t="shared" si="6"/>
        <v>254.27283513466</v>
      </c>
    </row>
    <row r="66" spans="1:20" s="81" customFormat="1" hidden="1" outlineLevel="1" x14ac:dyDescent="0.2">
      <c r="A66" s="82" t="s">
        <v>2193</v>
      </c>
      <c r="B66" s="83">
        <f>SUMIFS(ПРОДАЖИ!AB:AB,ПРОДАЖИ!AD:AD,'ОБОРАЧИВ ПО СЕТИ+ABC'!A:A)</f>
        <v>2084656.5541666653</v>
      </c>
      <c r="C66" s="84">
        <f t="shared" si="15"/>
        <v>0.25985649196478777</v>
      </c>
      <c r="D66" s="85">
        <f>SUMIFS(ОСТАТКИ!AE:AE,ОСТАТКИ!Q:Q,'ОБОРАЧИВ ПО СЕТИ+ABC'!A:A)</f>
        <v>30896850.587580327</v>
      </c>
      <c r="E66" s="86">
        <f t="shared" si="16"/>
        <v>0.23060405921822383</v>
      </c>
      <c r="F66" s="85">
        <f t="shared" si="0"/>
        <v>452.04277943898677</v>
      </c>
      <c r="G66" s="86" t="s">
        <v>5108</v>
      </c>
      <c r="H66" s="156"/>
      <c r="I66" s="85">
        <f>SUMIFS(ПРОДАЖИ!$AB:$AB,ПРОДАЖИ!$AD:$AD,'ОБОРАЧИВ ПО СЕТИ+ABC'!$A:$A,ПРОДАЖИ!$AE:$AE,'ОБОРАЧИВ ПО СЕТИ+ABC'!I$1)</f>
        <v>0</v>
      </c>
      <c r="J66" s="85">
        <f>SUMIFS(ОСТАТКИ!$AE:$AE,ОСТАТКИ!$Q:$Q,'ОБОРАЧИВ ПО СЕТИ+ABC'!$A:$A,ОСТАТКИ!$S:$S,'ОБОРАЧИВ ПО СЕТИ+ABC'!I$1)</f>
        <v>0</v>
      </c>
      <c r="K66" s="108">
        <f t="shared" si="1"/>
        <v>0</v>
      </c>
      <c r="L66" s="105">
        <f t="shared" si="2"/>
        <v>0</v>
      </c>
      <c r="M66" s="85">
        <f>SUMIFS(ПРОДАЖИ!$AB:$AB,ПРОДАЖИ!$AD:$AD,'ОБОРАЧИВ ПО СЕТИ+ABC'!$A:$A,ПРОДАЖИ!$AE:$AE,'ОБОРАЧИВ ПО СЕТИ+ABC'!M$1)</f>
        <v>346978.47416666668</v>
      </c>
      <c r="N66" s="85">
        <f>SUMIFS(ОСТАТКИ!$AE:$AE,ОСТАТКИ!$Q:$Q,'ОБОРАЧИВ ПО СЕТИ+ABC'!$A:$A,ОСТАТКИ!$S:$S,'ОБОРАЧИВ ПО СЕТИ+ABC'!M$1)</f>
        <v>610971.44661839504</v>
      </c>
      <c r="O66" s="108">
        <f t="shared" si="3"/>
        <v>1.9774554202103323E-2</v>
      </c>
      <c r="P66" s="105">
        <f t="shared" si="4"/>
        <v>53.705432784023785</v>
      </c>
      <c r="Q66" s="85">
        <f>SUMIFS(ПРОДАЖИ!$AB:$AB,ПРОДАЖИ!$AD:$AD,'ОБОРАЧИВ ПО СЕТИ+ABC'!$A:$A,ПРОДАЖИ!$AE:$AE,'ОБОРАЧИВ ПО СЕТИ+ABC'!Q$1)</f>
        <v>1737678.0799999987</v>
      </c>
      <c r="R66" s="194">
        <f>SUMIFS(ОСТАТКИ!$AE:$AE,ОСТАТКИ!$Q:$Q,'ОБОРАЧИВ ПО СЕТИ+ABC'!$A:$A,ОСТАТКИ!$S:$S,'ОБОРАЧИВ ПО СЕТИ+ABC'!Q$1)</f>
        <v>30285879.140961926</v>
      </c>
      <c r="S66" s="108">
        <f t="shared" si="5"/>
        <v>0.98022544579789661</v>
      </c>
      <c r="T66" s="105">
        <f t="shared" si="6"/>
        <v>531.5825321335351</v>
      </c>
    </row>
    <row r="67" spans="1:20" s="81" customFormat="1" hidden="1" outlineLevel="1" x14ac:dyDescent="0.2">
      <c r="A67" s="82" t="s">
        <v>2478</v>
      </c>
      <c r="B67" s="83">
        <f>SUMIFS(ПРОДАЖИ!AB:AB,ПРОДАЖИ!AD:AD,'ОБОРАЧИВ ПО СЕТИ+ABC'!A:A)</f>
        <v>231421.91499999992</v>
      </c>
      <c r="C67" s="84">
        <f t="shared" si="15"/>
        <v>2.8847191579580187E-2</v>
      </c>
      <c r="D67" s="85">
        <f>SUMIFS(ОСТАТКИ!AE:AE,ОСТАТКИ!Q:Q,'ОБОРАЧИВ ПО СЕТИ+ABC'!A:A)</f>
        <v>8407507.3490599915</v>
      </c>
      <c r="E67" s="86">
        <f t="shared" si="16"/>
        <v>6.2750904565646179E-2</v>
      </c>
      <c r="F67" s="85">
        <f t="shared" si="0"/>
        <v>1108.0583018523973</v>
      </c>
      <c r="G67" s="86" t="s">
        <v>5108</v>
      </c>
      <c r="H67" s="156"/>
      <c r="I67" s="85">
        <f>SUMIFS(ПРОДАЖИ!$AB:$AB,ПРОДАЖИ!$AD:$AD,'ОБОРАЧИВ ПО СЕТИ+ABC'!$A:$A,ПРОДАЖИ!$AE:$AE,'ОБОРАЧИВ ПО СЕТИ+ABC'!I$1)</f>
        <v>0</v>
      </c>
      <c r="J67" s="85">
        <f>SUMIFS(ОСТАТКИ!$AE:$AE,ОСТАТКИ!$Q:$Q,'ОБОРАЧИВ ПО СЕТИ+ABC'!$A:$A,ОСТАТКИ!$S:$S,'ОБОРАЧИВ ПО СЕТИ+ABC'!I$1)</f>
        <v>0</v>
      </c>
      <c r="K67" s="108">
        <f t="shared" si="1"/>
        <v>0</v>
      </c>
      <c r="L67" s="105">
        <f t="shared" si="2"/>
        <v>0</v>
      </c>
      <c r="M67" s="85">
        <f>SUMIFS(ПРОДАЖИ!$AB:$AB,ПРОДАЖИ!$AD:$AD,'ОБОРАЧИВ ПО СЕТИ+ABC'!$A:$A,ПРОДАЖИ!$AE:$AE,'ОБОРАЧИВ ПО СЕТИ+ABC'!M$1)</f>
        <v>0</v>
      </c>
      <c r="N67" s="85">
        <f>SUMIFS(ОСТАТКИ!$AE:$AE,ОСТАТКИ!$Q:$Q,'ОБОРАЧИВ ПО СЕТИ+ABC'!$A:$A,ОСТАТКИ!$S:$S,'ОБОРАЧИВ ПО СЕТИ+ABC'!M$1)</f>
        <v>0</v>
      </c>
      <c r="O67" s="108">
        <f t="shared" si="3"/>
        <v>0</v>
      </c>
      <c r="P67" s="105">
        <f t="shared" si="4"/>
        <v>0</v>
      </c>
      <c r="Q67" s="85">
        <f>SUMIFS(ПРОДАЖИ!$AB:$AB,ПРОДАЖИ!$AD:$AD,'ОБОРАЧИВ ПО СЕТИ+ABC'!$A:$A,ПРОДАЖИ!$AE:$AE,'ОБОРАЧИВ ПО СЕТИ+ABC'!Q$1)</f>
        <v>231421.91499999992</v>
      </c>
      <c r="R67" s="85">
        <f>SUMIFS(ОСТАТКИ!$AE:$AE,ОСТАТКИ!$Q:$Q,'ОБОРАЧИВ ПО СЕТИ+ABC'!$A:$A,ОСТАТКИ!$S:$S,'ОБОРАЧИВ ПО СЕТИ+ABC'!Q$1)</f>
        <v>8407507.3490599915</v>
      </c>
      <c r="S67" s="108">
        <f t="shared" si="5"/>
        <v>1</v>
      </c>
      <c r="T67" s="105">
        <f t="shared" si="6"/>
        <v>1108.0583018523973</v>
      </c>
    </row>
    <row r="68" spans="1:20" s="81" customFormat="1" hidden="1" outlineLevel="1" x14ac:dyDescent="0.2">
      <c r="A68" s="82" t="s">
        <v>2512</v>
      </c>
      <c r="B68" s="83">
        <f>SUMIFS(ПРОДАЖИ!AB:AB,ПРОДАЖИ!AD:AD,'ОБОРАЧИВ ПО СЕТИ+ABC'!A:A)</f>
        <v>560937.65249999973</v>
      </c>
      <c r="C68" s="84">
        <f t="shared" si="15"/>
        <v>6.9921968824203512E-2</v>
      </c>
      <c r="D68" s="85">
        <f>SUMIFS(ОСТАТКИ!AE:AE,ОСТАТКИ!Q:Q,'ОБОРАЧИВ ПО СЕТИ+ABC'!A:A)</f>
        <v>14601239.532069549</v>
      </c>
      <c r="E68" s="86">
        <f t="shared" si="16"/>
        <v>0.10897891020213948</v>
      </c>
      <c r="F68" s="85">
        <f t="shared" ref="F68:F131" si="17">IFERROR(D68/B68*30.5,0)</f>
        <v>793.91676373181508</v>
      </c>
      <c r="G68" s="86" t="s">
        <v>5108</v>
      </c>
      <c r="H68" s="156"/>
      <c r="I68" s="85">
        <f>SUMIFS(ПРОДАЖИ!$AB:$AB,ПРОДАЖИ!$AD:$AD,'ОБОРАЧИВ ПО СЕТИ+ABC'!$A:$A,ПРОДАЖИ!$AE:$AE,'ОБОРАЧИВ ПО СЕТИ+ABC'!I$1)</f>
        <v>0</v>
      </c>
      <c r="J68" s="85">
        <f>SUMIFS(ОСТАТКИ!$AE:$AE,ОСТАТКИ!$Q:$Q,'ОБОРАЧИВ ПО СЕТИ+ABC'!$A:$A,ОСТАТКИ!$S:$S,'ОБОРАЧИВ ПО СЕТИ+ABC'!I$1)</f>
        <v>0</v>
      </c>
      <c r="K68" s="108">
        <f t="shared" ref="K68:K131" si="18">J68/(J68+N68+R68)</f>
        <v>0</v>
      </c>
      <c r="L68" s="105">
        <f t="shared" ref="L68:L131" si="19">IFERROR(J68/I68*30.5,0)</f>
        <v>0</v>
      </c>
      <c r="M68" s="85">
        <f>SUMIFS(ПРОДАЖИ!$AB:$AB,ПРОДАЖИ!$AD:$AD,'ОБОРАЧИВ ПО СЕТИ+ABC'!$A:$A,ПРОДАЖИ!$AE:$AE,'ОБОРАЧИВ ПО СЕТИ+ABC'!M$1)</f>
        <v>0</v>
      </c>
      <c r="N68" s="85">
        <f>SUMIFS(ОСТАТКИ!$AE:$AE,ОСТАТКИ!$Q:$Q,'ОБОРАЧИВ ПО СЕТИ+ABC'!$A:$A,ОСТАТКИ!$S:$S,'ОБОРАЧИВ ПО СЕТИ+ABC'!M$1)</f>
        <v>0</v>
      </c>
      <c r="O68" s="108">
        <f t="shared" ref="O68:O131" si="20">N68/(J68+N68+R68)</f>
        <v>0</v>
      </c>
      <c r="P68" s="105">
        <f t="shared" ref="P68:P131" si="21">IFERROR(N68/M68*30.5,0)</f>
        <v>0</v>
      </c>
      <c r="Q68" s="85">
        <f>SUMIFS(ПРОДАЖИ!$AB:$AB,ПРОДАЖИ!$AD:$AD,'ОБОРАЧИВ ПО СЕТИ+ABC'!$A:$A,ПРОДАЖИ!$AE:$AE,'ОБОРАЧИВ ПО СЕТИ+ABC'!Q$1)</f>
        <v>560937.65249999973</v>
      </c>
      <c r="R68" s="194">
        <f>SUMIFS(ОСТАТКИ!$AE:$AE,ОСТАТКИ!$Q:$Q,'ОБОРАЧИВ ПО СЕТИ+ABC'!$A:$A,ОСТАТКИ!$S:$S,'ОБОРАЧИВ ПО СЕТИ+ABC'!Q$1)</f>
        <v>14601239.532069549</v>
      </c>
      <c r="S68" s="108">
        <f t="shared" ref="S68:S131" si="22">R68/(J68+N68+R68)</f>
        <v>1</v>
      </c>
      <c r="T68" s="105">
        <f t="shared" ref="T68:T131" si="23">IFERROR(R68/Q68*30.5,0)</f>
        <v>793.91676373181508</v>
      </c>
    </row>
    <row r="69" spans="1:20" s="81" customFormat="1" hidden="1" outlineLevel="1" x14ac:dyDescent="0.2">
      <c r="A69" s="82" t="s">
        <v>2637</v>
      </c>
      <c r="B69" s="83">
        <f>SUMIFS(ПРОДАЖИ!AB:AB,ПРОДАЖИ!AD:AD,'ОБОРАЧИВ ПО СЕТИ+ABC'!A:A)</f>
        <v>321031.98666666663</v>
      </c>
      <c r="C69" s="84">
        <f t="shared" si="15"/>
        <v>4.0017261211180315E-2</v>
      </c>
      <c r="D69" s="85">
        <f>SUMIFS(ОСТАТКИ!AE:AE,ОСТАТКИ!Q:Q,'ОБОРАЧИВ ПО СЕТИ+ABC'!A:A)</f>
        <v>5956735.1070154561</v>
      </c>
      <c r="E69" s="86">
        <f t="shared" si="16"/>
        <v>4.4459136424656598E-2</v>
      </c>
      <c r="F69" s="85">
        <f t="shared" si="17"/>
        <v>565.92622638757018</v>
      </c>
      <c r="G69" s="86" t="s">
        <v>5108</v>
      </c>
      <c r="H69" s="156"/>
      <c r="I69" s="85">
        <f>SUMIFS(ПРОДАЖИ!$AB:$AB,ПРОДАЖИ!$AD:$AD,'ОБОРАЧИВ ПО СЕТИ+ABC'!$A:$A,ПРОДАЖИ!$AE:$AE,'ОБОРАЧИВ ПО СЕТИ+ABC'!I$1)</f>
        <v>0</v>
      </c>
      <c r="J69" s="85">
        <f>SUMIFS(ОСТАТКИ!$AE:$AE,ОСТАТКИ!$Q:$Q,'ОБОРАЧИВ ПО СЕТИ+ABC'!$A:$A,ОСТАТКИ!$S:$S,'ОБОРАЧИВ ПО СЕТИ+ABC'!I$1)</f>
        <v>0</v>
      </c>
      <c r="K69" s="108">
        <f t="shared" si="18"/>
        <v>0</v>
      </c>
      <c r="L69" s="105">
        <f t="shared" si="19"/>
        <v>0</v>
      </c>
      <c r="M69" s="85">
        <f>SUMIFS(ПРОДАЖИ!$AB:$AB,ПРОДАЖИ!$AD:$AD,'ОБОРАЧИВ ПО СЕТИ+ABC'!$A:$A,ПРОДАЖИ!$AE:$AE,'ОБОРАЧИВ ПО СЕТИ+ABC'!M$1)</f>
        <v>53401.305833333332</v>
      </c>
      <c r="N69" s="85">
        <f>SUMIFS(ОСТАТКИ!$AE:$AE,ОСТАТКИ!$Q:$Q,'ОБОРАЧИВ ПО СЕТИ+ABC'!$A:$A,ОСТАТКИ!$S:$S,'ОБОРАЧИВ ПО СЕТИ+ABC'!M$1)</f>
        <v>192607.93183920049</v>
      </c>
      <c r="O69" s="108">
        <f t="shared" si="20"/>
        <v>3.2334479942268943E-2</v>
      </c>
      <c r="P69" s="105">
        <f t="shared" si="21"/>
        <v>110.00745823389023</v>
      </c>
      <c r="Q69" s="85">
        <f>SUMIFS(ПРОДАЖИ!$AB:$AB,ПРОДАЖИ!$AD:$AD,'ОБОРАЧИВ ПО СЕТИ+ABC'!$A:$A,ПРОДАЖИ!$AE:$AE,'ОБОРАЧИВ ПО СЕТИ+ABC'!Q$1)</f>
        <v>267630.68083333335</v>
      </c>
      <c r="R69" s="85">
        <f>SUMIFS(ОСТАТКИ!$AE:$AE,ОСТАТКИ!$Q:$Q,'ОБОРАЧИВ ПО СЕТИ+ABC'!$A:$A,ОСТАТКИ!$S:$S,'ОБОРАЧИВ ПО СЕТИ+ABC'!Q$1)</f>
        <v>5764127.1751762554</v>
      </c>
      <c r="S69" s="108">
        <f t="shared" si="22"/>
        <v>0.96766552005773099</v>
      </c>
      <c r="T69" s="105">
        <f t="shared" si="23"/>
        <v>656.89732692627524</v>
      </c>
    </row>
    <row r="70" spans="1:20" s="81" customFormat="1" hidden="1" outlineLevel="1" x14ac:dyDescent="0.2">
      <c r="A70" s="82" t="s">
        <v>2708</v>
      </c>
      <c r="B70" s="83">
        <f>SUMIFS(ПРОДАЖИ!AB:AB,ПРОДАЖИ!AD:AD,'ОБОРАЧИВ ПО СЕТИ+ABC'!A:A)</f>
        <v>189567.35166666677</v>
      </c>
      <c r="C70" s="84">
        <f t="shared" si="15"/>
        <v>2.3629938896504197E-2</v>
      </c>
      <c r="D70" s="85">
        <f>SUMIFS(ОСТАТКИ!AE:AE,ОСТАТКИ!Q:Q,'ОБОРАЧИВ ПО СЕТИ+ABC'!A:A)</f>
        <v>5361152.4958493495</v>
      </c>
      <c r="E70" s="86">
        <f t="shared" si="16"/>
        <v>4.0013901226804371E-2</v>
      </c>
      <c r="F70" s="85">
        <f t="shared" si="17"/>
        <v>862.57021415232134</v>
      </c>
      <c r="G70" s="86" t="s">
        <v>5108</v>
      </c>
      <c r="H70" s="156"/>
      <c r="I70" s="85">
        <f>SUMIFS(ПРОДАЖИ!$AB:$AB,ПРОДАЖИ!$AD:$AD,'ОБОРАЧИВ ПО СЕТИ+ABC'!$A:$A,ПРОДАЖИ!$AE:$AE,'ОБОРАЧИВ ПО СЕТИ+ABC'!I$1)</f>
        <v>0</v>
      </c>
      <c r="J70" s="85">
        <f>SUMIFS(ОСТАТКИ!$AE:$AE,ОСТАТКИ!$Q:$Q,'ОБОРАЧИВ ПО СЕТИ+ABC'!$A:$A,ОСТАТКИ!$S:$S,'ОБОРАЧИВ ПО СЕТИ+ABC'!I$1)</f>
        <v>0</v>
      </c>
      <c r="K70" s="108">
        <f t="shared" si="18"/>
        <v>0</v>
      </c>
      <c r="L70" s="105">
        <f t="shared" si="19"/>
        <v>0</v>
      </c>
      <c r="M70" s="85">
        <f>SUMIFS(ПРОДАЖИ!$AB:$AB,ПРОДАЖИ!$AD:$AD,'ОБОРАЧИВ ПО СЕТИ+ABC'!$A:$A,ПРОДАЖИ!$AE:$AE,'ОБОРАЧИВ ПО СЕТИ+ABC'!M$1)</f>
        <v>0</v>
      </c>
      <c r="N70" s="85">
        <f>SUMIFS(ОСТАТКИ!$AE:$AE,ОСТАТКИ!$Q:$Q,'ОБОРАЧИВ ПО СЕТИ+ABC'!$A:$A,ОСТАТКИ!$S:$S,'ОБОРАЧИВ ПО СЕТИ+ABC'!M$1)</f>
        <v>0</v>
      </c>
      <c r="O70" s="108">
        <f t="shared" si="20"/>
        <v>0</v>
      </c>
      <c r="P70" s="105">
        <f t="shared" si="21"/>
        <v>0</v>
      </c>
      <c r="Q70" s="85">
        <f>SUMIFS(ПРОДАЖИ!$AB:$AB,ПРОДАЖИ!$AD:$AD,'ОБОРАЧИВ ПО СЕТИ+ABC'!$A:$A,ПРОДАЖИ!$AE:$AE,'ОБОРАЧИВ ПО СЕТИ+ABC'!Q$1)</f>
        <v>189567.35166666677</v>
      </c>
      <c r="R70" s="85">
        <f>SUMIFS(ОСТАТКИ!$AE:$AE,ОСТАТКИ!$Q:$Q,'ОБОРАЧИВ ПО СЕТИ+ABC'!$A:$A,ОСТАТКИ!$S:$S,'ОБОРАЧИВ ПО СЕТИ+ABC'!Q$1)</f>
        <v>5361152.4958493495</v>
      </c>
      <c r="S70" s="108">
        <f t="shared" si="22"/>
        <v>1</v>
      </c>
      <c r="T70" s="105">
        <f t="shared" si="23"/>
        <v>862.57021415232134</v>
      </c>
    </row>
    <row r="71" spans="1:20" s="81" customFormat="1" hidden="1" outlineLevel="1" x14ac:dyDescent="0.2">
      <c r="A71" s="82" t="s">
        <v>2769</v>
      </c>
      <c r="B71" s="83">
        <f>SUMIFS(ПРОДАЖИ!AB:AB,ПРОДАЖИ!AD:AD,'ОБОРАЧИВ ПО СЕТИ+ABC'!A:A)</f>
        <v>729.17499999999995</v>
      </c>
      <c r="C71" s="84">
        <f t="shared" si="15"/>
        <v>9.0893081236668487E-5</v>
      </c>
      <c r="D71" s="85">
        <f>SUMIFS(ОСТАТКИ!AE:AE,ОСТАТКИ!Q:Q,'ОБОРАЧИВ ПО СЕТИ+ABC'!A:A)</f>
        <v>30244.658571428568</v>
      </c>
      <c r="E71" s="86">
        <f t="shared" si="16"/>
        <v>2.2573630980512446E-4</v>
      </c>
      <c r="F71" s="85">
        <f t="shared" si="17"/>
        <v>1265.0764033717164</v>
      </c>
      <c r="G71" s="86" t="s">
        <v>5108</v>
      </c>
      <c r="H71" s="156"/>
      <c r="I71" s="85">
        <f>SUMIFS(ПРОДАЖИ!$AB:$AB,ПРОДАЖИ!$AD:$AD,'ОБОРАЧИВ ПО СЕТИ+ABC'!$A:$A,ПРОДАЖИ!$AE:$AE,'ОБОРАЧИВ ПО СЕТИ+ABC'!I$1)</f>
        <v>0</v>
      </c>
      <c r="J71" s="85">
        <f>SUMIFS(ОСТАТКИ!$AE:$AE,ОСТАТКИ!$Q:$Q,'ОБОРАЧИВ ПО СЕТИ+ABC'!$A:$A,ОСТАТКИ!$S:$S,'ОБОРАЧИВ ПО СЕТИ+ABC'!I$1)</f>
        <v>0</v>
      </c>
      <c r="K71" s="108">
        <f t="shared" si="18"/>
        <v>0</v>
      </c>
      <c r="L71" s="105">
        <f t="shared" si="19"/>
        <v>0</v>
      </c>
      <c r="M71" s="85">
        <f>SUMIFS(ПРОДАЖИ!$AB:$AB,ПРОДАЖИ!$AD:$AD,'ОБОРАЧИВ ПО СЕТИ+ABC'!$A:$A,ПРОДАЖИ!$AE:$AE,'ОБОРАЧИВ ПО СЕТИ+ABC'!M$1)</f>
        <v>0</v>
      </c>
      <c r="N71" s="85">
        <f>SUMIFS(ОСТАТКИ!$AE:$AE,ОСТАТКИ!$Q:$Q,'ОБОРАЧИВ ПО СЕТИ+ABC'!$A:$A,ОСТАТКИ!$S:$S,'ОБОРАЧИВ ПО СЕТИ+ABC'!M$1)</f>
        <v>0</v>
      </c>
      <c r="O71" s="108">
        <f t="shared" si="20"/>
        <v>0</v>
      </c>
      <c r="P71" s="105">
        <f t="shared" si="21"/>
        <v>0</v>
      </c>
      <c r="Q71" s="85">
        <f>SUMIFS(ПРОДАЖИ!$AB:$AB,ПРОДАЖИ!$AD:$AD,'ОБОРАЧИВ ПО СЕТИ+ABC'!$A:$A,ПРОДАЖИ!$AE:$AE,'ОБОРАЧИВ ПО СЕТИ+ABC'!Q$1)</f>
        <v>729.17499999999995</v>
      </c>
      <c r="R71" s="85">
        <f>SUMIFS(ОСТАТКИ!$AE:$AE,ОСТАТКИ!$Q:$Q,'ОБОРАЧИВ ПО СЕТИ+ABC'!$A:$A,ОСТАТКИ!$S:$S,'ОБОРАЧИВ ПО СЕТИ+ABC'!Q$1)</f>
        <v>30244.658571428568</v>
      </c>
      <c r="S71" s="108">
        <f t="shared" si="22"/>
        <v>1</v>
      </c>
      <c r="T71" s="105">
        <f t="shared" si="23"/>
        <v>1265.0764033717164</v>
      </c>
    </row>
    <row r="72" spans="1:20" s="81" customFormat="1" hidden="1" outlineLevel="1" x14ac:dyDescent="0.2">
      <c r="A72" s="82" t="s">
        <v>2774</v>
      </c>
      <c r="B72" s="83">
        <f>SUMIFS(ПРОДАЖИ!AB:AB,ПРОДАЖИ!AD:AD,'ОБОРАЧИВ ПО СЕТИ+ABC'!A:A)</f>
        <v>462.87083333333334</v>
      </c>
      <c r="C72" s="84">
        <f t="shared" si="15"/>
        <v>5.7697749177153779E-5</v>
      </c>
      <c r="D72" s="85">
        <f>SUMIFS(ОСТАТКИ!AE:AE,ОСТАТКИ!Q:Q,'ОБОРАЧИВ ПО СЕТИ+ABC'!A:A)</f>
        <v>0</v>
      </c>
      <c r="E72" s="86">
        <f t="shared" si="16"/>
        <v>0</v>
      </c>
      <c r="F72" s="85">
        <f t="shared" si="17"/>
        <v>0</v>
      </c>
      <c r="G72" s="86" t="s">
        <v>5108</v>
      </c>
      <c r="H72" s="156"/>
      <c r="I72" s="85">
        <f>SUMIFS(ПРОДАЖИ!$AB:$AB,ПРОДАЖИ!$AD:$AD,'ОБОРАЧИВ ПО СЕТИ+ABC'!$A:$A,ПРОДАЖИ!$AE:$AE,'ОБОРАЧИВ ПО СЕТИ+ABC'!I$1)</f>
        <v>0</v>
      </c>
      <c r="J72" s="85">
        <f>SUMIFS(ОСТАТКИ!$AE:$AE,ОСТАТКИ!$Q:$Q,'ОБОРАЧИВ ПО СЕТИ+ABC'!$A:$A,ОСТАТКИ!$S:$S,'ОБОРАЧИВ ПО СЕТИ+ABC'!I$1)</f>
        <v>0</v>
      </c>
      <c r="K72" s="108" t="e">
        <f t="shared" si="18"/>
        <v>#DIV/0!</v>
      </c>
      <c r="L72" s="105">
        <f t="shared" si="19"/>
        <v>0</v>
      </c>
      <c r="M72" s="85">
        <f>SUMIFS(ПРОДАЖИ!$AB:$AB,ПРОДАЖИ!$AD:$AD,'ОБОРАЧИВ ПО СЕТИ+ABC'!$A:$A,ПРОДАЖИ!$AE:$AE,'ОБОРАЧИВ ПО СЕТИ+ABC'!M$1)</f>
        <v>0</v>
      </c>
      <c r="N72" s="85">
        <f>SUMIFS(ОСТАТКИ!$AE:$AE,ОСТАТКИ!$Q:$Q,'ОБОРАЧИВ ПО СЕТИ+ABC'!$A:$A,ОСТАТКИ!$S:$S,'ОБОРАЧИВ ПО СЕТИ+ABC'!M$1)</f>
        <v>0</v>
      </c>
      <c r="O72" s="108" t="e">
        <f t="shared" si="20"/>
        <v>#DIV/0!</v>
      </c>
      <c r="P72" s="105">
        <f t="shared" si="21"/>
        <v>0</v>
      </c>
      <c r="Q72" s="85">
        <f>SUMIFS(ПРОДАЖИ!$AB:$AB,ПРОДАЖИ!$AD:$AD,'ОБОРАЧИВ ПО СЕТИ+ABC'!$A:$A,ПРОДАЖИ!$AE:$AE,'ОБОРАЧИВ ПО СЕТИ+ABC'!Q$1)</f>
        <v>462.87083333333334</v>
      </c>
      <c r="R72" s="85">
        <f>SUMIFS(ОСТАТКИ!$AE:$AE,ОСТАТКИ!$Q:$Q,'ОБОРАЧИВ ПО СЕТИ+ABC'!$A:$A,ОСТАТКИ!$S:$S,'ОБОРАЧИВ ПО СЕТИ+ABC'!Q$1)</f>
        <v>0</v>
      </c>
      <c r="S72" s="108" t="e">
        <f t="shared" si="22"/>
        <v>#DIV/0!</v>
      </c>
      <c r="T72" s="105">
        <f t="shared" si="23"/>
        <v>0</v>
      </c>
    </row>
    <row r="73" spans="1:20" s="81" customFormat="1" hidden="1" outlineLevel="1" x14ac:dyDescent="0.2">
      <c r="A73" s="82" t="s">
        <v>2777</v>
      </c>
      <c r="B73" s="83">
        <f>SUMIFS(ПРОДАЖИ!AB:AB,ПРОДАЖИ!AD:AD,'ОБОРАЧИВ ПО СЕТИ+ABC'!A:A)</f>
        <v>86478.885833333334</v>
      </c>
      <c r="C73" s="84">
        <f t="shared" si="15"/>
        <v>1.0779761230576675E-2</v>
      </c>
      <c r="D73" s="85">
        <f>SUMIFS(ОСТАТКИ!AE:AE,ОСТАТКИ!Q:Q,'ОБОРАЧИВ ПО СЕТИ+ABC'!A:A)</f>
        <v>3610070.3679426457</v>
      </c>
      <c r="E73" s="86">
        <f t="shared" si="16"/>
        <v>2.6944392877558902E-2</v>
      </c>
      <c r="F73" s="85">
        <f t="shared" si="17"/>
        <v>1273.2257725250415</v>
      </c>
      <c r="G73" s="86" t="s">
        <v>5108</v>
      </c>
      <c r="H73" s="156"/>
      <c r="I73" s="85">
        <f>SUMIFS(ПРОДАЖИ!$AB:$AB,ПРОДАЖИ!$AD:$AD,'ОБОРАЧИВ ПО СЕТИ+ABC'!$A:$A,ПРОДАЖИ!$AE:$AE,'ОБОРАЧИВ ПО СЕТИ+ABC'!I$1)</f>
        <v>0</v>
      </c>
      <c r="J73" s="85">
        <f>SUMIFS(ОСТАТКИ!$AE:$AE,ОСТАТКИ!$Q:$Q,'ОБОРАЧИВ ПО СЕТИ+ABC'!$A:$A,ОСТАТКИ!$S:$S,'ОБОРАЧИВ ПО СЕТИ+ABC'!I$1)</f>
        <v>0</v>
      </c>
      <c r="K73" s="108">
        <f t="shared" si="18"/>
        <v>0</v>
      </c>
      <c r="L73" s="105">
        <f t="shared" si="19"/>
        <v>0</v>
      </c>
      <c r="M73" s="85">
        <f>SUMIFS(ПРОДАЖИ!$AB:$AB,ПРОДАЖИ!$AD:$AD,'ОБОРАЧИВ ПО СЕТИ+ABC'!$A:$A,ПРОДАЖИ!$AE:$AE,'ОБОРАЧИВ ПО СЕТИ+ABC'!M$1)</f>
        <v>0</v>
      </c>
      <c r="N73" s="85">
        <f>SUMIFS(ОСТАТКИ!$AE:$AE,ОСТАТКИ!$Q:$Q,'ОБОРАЧИВ ПО СЕТИ+ABC'!$A:$A,ОСТАТКИ!$S:$S,'ОБОРАЧИВ ПО СЕТИ+ABC'!M$1)</f>
        <v>0</v>
      </c>
      <c r="O73" s="108">
        <f t="shared" si="20"/>
        <v>0</v>
      </c>
      <c r="P73" s="105">
        <f t="shared" si="21"/>
        <v>0</v>
      </c>
      <c r="Q73" s="85">
        <f>SUMIFS(ПРОДАЖИ!$AB:$AB,ПРОДАЖИ!$AD:$AD,'ОБОРАЧИВ ПО СЕТИ+ABC'!$A:$A,ПРОДАЖИ!$AE:$AE,'ОБОРАЧИВ ПО СЕТИ+ABC'!Q$1)</f>
        <v>86478.885833333334</v>
      </c>
      <c r="R73" s="85">
        <f>SUMIFS(ОСТАТКИ!$AE:$AE,ОСТАТКИ!$Q:$Q,'ОБОРАЧИВ ПО СЕТИ+ABC'!$A:$A,ОСТАТКИ!$S:$S,'ОБОРАЧИВ ПО СЕТИ+ABC'!Q$1)</f>
        <v>3610070.3679426457</v>
      </c>
      <c r="S73" s="108">
        <f t="shared" si="22"/>
        <v>1</v>
      </c>
      <c r="T73" s="105">
        <f t="shared" si="23"/>
        <v>1273.2257725250415</v>
      </c>
    </row>
    <row r="74" spans="1:20" s="81" customFormat="1" hidden="1" outlineLevel="1" x14ac:dyDescent="0.2">
      <c r="A74" s="82" t="s">
        <v>2802</v>
      </c>
      <c r="B74" s="83">
        <f>SUMIFS(ПРОДАЖИ!AB:AB,ПРОДАЖИ!AD:AD,'ОБОРАЧИВ ПО СЕТИ+ABC'!A:A)</f>
        <v>20988.615833333337</v>
      </c>
      <c r="C74" s="84">
        <f t="shared" si="15"/>
        <v>2.6162717646441439E-3</v>
      </c>
      <c r="D74" s="85">
        <f>SUMIFS(ОСТАТКИ!AE:AE,ОСТАТКИ!Q:Q,'ОБОРАЧИВ ПО СЕТИ+ABC'!A:A)</f>
        <v>1127884.8685016423</v>
      </c>
      <c r="E74" s="86">
        <f t="shared" si="16"/>
        <v>8.4181663846295777E-3</v>
      </c>
      <c r="F74" s="85">
        <f t="shared" si="17"/>
        <v>1639.0070103940116</v>
      </c>
      <c r="G74" s="86" t="s">
        <v>5108</v>
      </c>
      <c r="H74" s="156"/>
      <c r="I74" s="85">
        <f>SUMIFS(ПРОДАЖИ!$AB:$AB,ПРОДАЖИ!$AD:$AD,'ОБОРАЧИВ ПО СЕТИ+ABC'!$A:$A,ПРОДАЖИ!$AE:$AE,'ОБОРАЧИВ ПО СЕТИ+ABC'!I$1)</f>
        <v>0</v>
      </c>
      <c r="J74" s="85">
        <f>SUMIFS(ОСТАТКИ!$AE:$AE,ОСТАТКИ!$Q:$Q,'ОБОРАЧИВ ПО СЕТИ+ABC'!$A:$A,ОСТАТКИ!$S:$S,'ОБОРАЧИВ ПО СЕТИ+ABC'!I$1)</f>
        <v>0</v>
      </c>
      <c r="K74" s="108">
        <f t="shared" si="18"/>
        <v>0</v>
      </c>
      <c r="L74" s="105">
        <f t="shared" si="19"/>
        <v>0</v>
      </c>
      <c r="M74" s="85">
        <f>SUMIFS(ПРОДАЖИ!$AB:$AB,ПРОДАЖИ!$AD:$AD,'ОБОРАЧИВ ПО СЕТИ+ABC'!$A:$A,ПРОДАЖИ!$AE:$AE,'ОБОРАЧИВ ПО СЕТИ+ABC'!M$1)</f>
        <v>0</v>
      </c>
      <c r="N74" s="85">
        <f>SUMIFS(ОСТАТКИ!$AE:$AE,ОСТАТКИ!$Q:$Q,'ОБОРАЧИВ ПО СЕТИ+ABC'!$A:$A,ОСТАТКИ!$S:$S,'ОБОРАЧИВ ПО СЕТИ+ABC'!M$1)</f>
        <v>0</v>
      </c>
      <c r="O74" s="108">
        <f t="shared" si="20"/>
        <v>0</v>
      </c>
      <c r="P74" s="105">
        <f t="shared" si="21"/>
        <v>0</v>
      </c>
      <c r="Q74" s="85">
        <f>SUMIFS(ПРОДАЖИ!$AB:$AB,ПРОДАЖИ!$AD:$AD,'ОБОРАЧИВ ПО СЕТИ+ABC'!$A:$A,ПРОДАЖИ!$AE:$AE,'ОБОРАЧИВ ПО СЕТИ+ABC'!Q$1)</f>
        <v>20988.615833333337</v>
      </c>
      <c r="R74" s="85">
        <f>SUMIFS(ОСТАТКИ!$AE:$AE,ОСТАТКИ!$Q:$Q,'ОБОРАЧИВ ПО СЕТИ+ABC'!$A:$A,ОСТАТКИ!$S:$S,'ОБОРАЧИВ ПО СЕТИ+ABC'!Q$1)</f>
        <v>1127884.8685016423</v>
      </c>
      <c r="S74" s="108">
        <f t="shared" si="22"/>
        <v>1</v>
      </c>
      <c r="T74" s="105">
        <f t="shared" si="23"/>
        <v>1639.0070103940116</v>
      </c>
    </row>
    <row r="75" spans="1:20" s="81" customFormat="1" hidden="1" outlineLevel="1" x14ac:dyDescent="0.2">
      <c r="A75" s="82" t="s">
        <v>5113</v>
      </c>
      <c r="B75" s="83">
        <f>SUMIFS(ПРОДАЖИ!AB:AB,ПРОДАЖИ!AD:AD,'ОБОРАЧИВ ПО СЕТИ+ABC'!A:A)</f>
        <v>72792.918333333349</v>
      </c>
      <c r="C75" s="84">
        <f t="shared" si="15"/>
        <v>9.0737787767351374E-3</v>
      </c>
      <c r="D75" s="85">
        <f>SUMIFS(ОСТАТКИ!AE:AE,ОСТАТКИ!Q:Q,'ОБОРАЧИВ ПО СЕТИ+ABC'!A:A)</f>
        <v>1119726.6582065029</v>
      </c>
      <c r="E75" s="86">
        <f t="shared" si="16"/>
        <v>8.3572761523166665E-3</v>
      </c>
      <c r="F75" s="85">
        <f t="shared" si="17"/>
        <v>469.16188905782064</v>
      </c>
      <c r="G75" s="86" t="s">
        <v>5108</v>
      </c>
      <c r="H75" s="156"/>
      <c r="I75" s="85">
        <f>SUMIFS(ПРОДАЖИ!$AB:$AB,ПРОДАЖИ!$AD:$AD,'ОБОРАЧИВ ПО СЕТИ+ABC'!$A:$A,ПРОДАЖИ!$AE:$AE,'ОБОРАЧИВ ПО СЕТИ+ABC'!I$1)</f>
        <v>0</v>
      </c>
      <c r="J75" s="85">
        <f>SUMIFS(ОСТАТКИ!$AE:$AE,ОСТАТКИ!$Q:$Q,'ОБОРАЧИВ ПО СЕТИ+ABC'!$A:$A,ОСТАТКИ!$S:$S,'ОБОРАЧИВ ПО СЕТИ+ABC'!I$1)</f>
        <v>0</v>
      </c>
      <c r="K75" s="108">
        <f t="shared" si="18"/>
        <v>0</v>
      </c>
      <c r="L75" s="105">
        <f t="shared" si="19"/>
        <v>0</v>
      </c>
      <c r="M75" s="85">
        <f>SUMIFS(ПРОДАЖИ!$AB:$AB,ПРОДАЖИ!$AD:$AD,'ОБОРАЧИВ ПО СЕТИ+ABC'!$A:$A,ПРОДАЖИ!$AE:$AE,'ОБОРАЧИВ ПО СЕТИ+ABC'!M$1)</f>
        <v>0</v>
      </c>
      <c r="N75" s="85">
        <f>SUMIFS(ОСТАТКИ!$AE:$AE,ОСТАТКИ!$Q:$Q,'ОБОРАЧИВ ПО СЕТИ+ABC'!$A:$A,ОСТАТКИ!$S:$S,'ОБОРАЧИВ ПО СЕТИ+ABC'!M$1)</f>
        <v>0</v>
      </c>
      <c r="O75" s="108">
        <f t="shared" si="20"/>
        <v>0</v>
      </c>
      <c r="P75" s="105">
        <f t="shared" si="21"/>
        <v>0</v>
      </c>
      <c r="Q75" s="85">
        <f>SUMIFS(ПРОДАЖИ!$AB:$AB,ПРОДАЖИ!$AD:$AD,'ОБОРАЧИВ ПО СЕТИ+ABC'!$A:$A,ПРОДАЖИ!$AE:$AE,'ОБОРАЧИВ ПО СЕТИ+ABC'!Q$1)</f>
        <v>72792.918333333349</v>
      </c>
      <c r="R75" s="85">
        <f>SUMIFS(ОСТАТКИ!$AE:$AE,ОСТАТКИ!$Q:$Q,'ОБОРАЧИВ ПО СЕТИ+ABC'!$A:$A,ОСТАТКИ!$S:$S,'ОБОРАЧИВ ПО СЕТИ+ABC'!Q$1)</f>
        <v>1119726.6582065029</v>
      </c>
      <c r="S75" s="108">
        <f t="shared" si="22"/>
        <v>1</v>
      </c>
      <c r="T75" s="105">
        <f t="shared" si="23"/>
        <v>469.16188905782064</v>
      </c>
    </row>
    <row r="76" spans="1:20" s="81" customFormat="1" hidden="1" outlineLevel="1" x14ac:dyDescent="0.2">
      <c r="A76" s="82" t="s">
        <v>2871</v>
      </c>
      <c r="B76" s="83">
        <f>SUMIFS(ПРОДАЖИ!AB:AB,ПРОДАЖИ!AD:AD,'ОБОРАЧИВ ПО СЕТИ+ABC'!A:A)</f>
        <v>345819.83750000008</v>
      </c>
      <c r="C76" s="84">
        <f t="shared" si="15"/>
        <v>4.3107115004133445E-2</v>
      </c>
      <c r="D76" s="85">
        <f>SUMIFS(ОСТАТКИ!AE:AE,ОСТАТКИ!Q:Q,'ОБОРАЧИВ ПО СЕТИ+ABC'!A:A)</f>
        <v>8959765.2360433899</v>
      </c>
      <c r="E76" s="86">
        <f t="shared" si="16"/>
        <v>6.6872778091643784E-2</v>
      </c>
      <c r="F76" s="85">
        <f t="shared" si="17"/>
        <v>790.21736195027654</v>
      </c>
      <c r="G76" s="86" t="s">
        <v>5108</v>
      </c>
      <c r="H76" s="156"/>
      <c r="I76" s="85">
        <f>SUMIFS(ПРОДАЖИ!$AB:$AB,ПРОДАЖИ!$AD:$AD,'ОБОРАЧИВ ПО СЕТИ+ABC'!$A:$A,ПРОДАЖИ!$AE:$AE,'ОБОРАЧИВ ПО СЕТИ+ABC'!I$1)</f>
        <v>0</v>
      </c>
      <c r="J76" s="85">
        <f>SUMIFS(ОСТАТКИ!$AE:$AE,ОСТАТКИ!$Q:$Q,'ОБОРАЧИВ ПО СЕТИ+ABC'!$A:$A,ОСТАТКИ!$S:$S,'ОБОРАЧИВ ПО СЕТИ+ABC'!I$1)</f>
        <v>0</v>
      </c>
      <c r="K76" s="108">
        <f t="shared" si="18"/>
        <v>0</v>
      </c>
      <c r="L76" s="105">
        <f t="shared" si="19"/>
        <v>0</v>
      </c>
      <c r="M76" s="85">
        <f>SUMIFS(ПРОДАЖИ!$AB:$AB,ПРОДАЖИ!$AD:$AD,'ОБОРАЧИВ ПО СЕТИ+ABC'!$A:$A,ПРОДАЖИ!$AE:$AE,'ОБОРАЧИВ ПО СЕТИ+ABC'!M$1)</f>
        <v>0</v>
      </c>
      <c r="N76" s="85">
        <f>SUMIFS(ОСТАТКИ!$AE:$AE,ОСТАТКИ!$Q:$Q,'ОБОРАЧИВ ПО СЕТИ+ABC'!$A:$A,ОСТАТКИ!$S:$S,'ОБОРАЧИВ ПО СЕТИ+ABC'!M$1)</f>
        <v>0</v>
      </c>
      <c r="O76" s="108">
        <f t="shared" si="20"/>
        <v>0</v>
      </c>
      <c r="P76" s="105">
        <f t="shared" si="21"/>
        <v>0</v>
      </c>
      <c r="Q76" s="85">
        <f>SUMIFS(ПРОДАЖИ!$AB:$AB,ПРОДАЖИ!$AD:$AD,'ОБОРАЧИВ ПО СЕТИ+ABC'!$A:$A,ПРОДАЖИ!$AE:$AE,'ОБОРАЧИВ ПО СЕТИ+ABC'!Q$1)</f>
        <v>345819.83750000008</v>
      </c>
      <c r="R76" s="85">
        <f>SUMIFS(ОСТАТКИ!$AE:$AE,ОСТАТКИ!$Q:$Q,'ОБОРАЧИВ ПО СЕТИ+ABC'!$A:$A,ОСТАТКИ!$S:$S,'ОБОРАЧИВ ПО СЕТИ+ABC'!Q$1)</f>
        <v>8959765.2360433899</v>
      </c>
      <c r="S76" s="108">
        <f t="shared" si="22"/>
        <v>1</v>
      </c>
      <c r="T76" s="105">
        <f t="shared" si="23"/>
        <v>790.21736195027654</v>
      </c>
    </row>
    <row r="77" spans="1:20" s="81" customFormat="1" ht="12" collapsed="1" x14ac:dyDescent="0.25">
      <c r="A77" s="121" t="s">
        <v>2945</v>
      </c>
      <c r="B77" s="70">
        <f>SUM(B78:B85)</f>
        <v>4758023.5600000005</v>
      </c>
      <c r="C77" s="71">
        <f>B77/$B$139</f>
        <v>3.714720684156466E-2</v>
      </c>
      <c r="D77" s="72">
        <f>SUM(D78:D85)</f>
        <v>102369089.99063124</v>
      </c>
      <c r="E77" s="73">
        <f>D77/$D$139</f>
        <v>5.9234657614692043E-2</v>
      </c>
      <c r="F77" s="72">
        <f t="shared" si="17"/>
        <v>656.20886600112851</v>
      </c>
      <c r="G77" s="73" t="s">
        <v>5108</v>
      </c>
      <c r="H77" s="156"/>
      <c r="I77" s="72">
        <f>SUM(I78:I85)</f>
        <v>2480098.7999999993</v>
      </c>
      <c r="J77" s="72">
        <f>SUM(J78:J85)</f>
        <v>36168169.454686515</v>
      </c>
      <c r="K77" s="107">
        <f t="shared" si="18"/>
        <v>0.35331142885021849</v>
      </c>
      <c r="L77" s="104">
        <f t="shared" si="19"/>
        <v>444.7924285790304</v>
      </c>
      <c r="M77" s="72">
        <f>SUM(M78:M85)</f>
        <v>1499959.3075000001</v>
      </c>
      <c r="N77" s="72">
        <f>SUM(N78:N85)</f>
        <v>36585100.241689414</v>
      </c>
      <c r="O77" s="107">
        <f t="shared" si="20"/>
        <v>0.35738424797014084</v>
      </c>
      <c r="P77" s="104">
        <f t="shared" si="21"/>
        <v>743.91721948198722</v>
      </c>
      <c r="Q77" s="72">
        <f>SUM(Q78:Q85)</f>
        <v>777965.45250000001</v>
      </c>
      <c r="R77" s="72">
        <f>SUM(R78:R85)</f>
        <v>29615820.294255283</v>
      </c>
      <c r="S77" s="107">
        <f t="shared" si="22"/>
        <v>0.28930432317964055</v>
      </c>
      <c r="T77" s="104">
        <f t="shared" si="23"/>
        <v>1161.0830738975342</v>
      </c>
    </row>
    <row r="78" spans="1:20" s="81" customFormat="1" hidden="1" outlineLevel="1" x14ac:dyDescent="0.2">
      <c r="A78" s="82" t="s">
        <v>2947</v>
      </c>
      <c r="B78" s="83">
        <f>SUMIFS(ПРОДАЖИ!AB:AB,ПРОДАЖИ!AD:AD,'ОБОРАЧИВ ПО СЕТИ+ABC'!A:A)</f>
        <v>3317921.585</v>
      </c>
      <c r="C78" s="84">
        <f>B78/$B$77</f>
        <v>0.69733189488452207</v>
      </c>
      <c r="D78" s="85">
        <f>SUMIFS(ОСТАТКИ!AE:AE,ОСТАТКИ!Q:Q,'ОБОРАЧИВ ПО СЕТИ+ABC'!A:A)</f>
        <v>81003707.283407256</v>
      </c>
      <c r="E78" s="86">
        <f>D78/$D$77</f>
        <v>0.79129068443238748</v>
      </c>
      <c r="F78" s="85">
        <f t="shared" si="17"/>
        <v>744.6267215335414</v>
      </c>
      <c r="G78" s="86" t="s">
        <v>5108</v>
      </c>
      <c r="H78" s="156"/>
      <c r="I78" s="85">
        <f>SUMIFS(ПРОДАЖИ!$AB:$AB,ПРОДАЖИ!$AD:$AD,'ОБОРАЧИВ ПО СЕТИ+ABC'!$A:$A,ПРОДАЖИ!$AE:$AE,'ОБОРАЧИВ ПО СЕТИ+ABC'!I$1)</f>
        <v>2225604.2116666664</v>
      </c>
      <c r="J78" s="85">
        <f>SUMIFS(ОСТАТКИ!$AE:$AE,ОСТАТКИ!$Q:$Q,'ОБОРАЧИВ ПО СЕТИ+ABC'!$A:$A,ОСТАТКИ!$S:$S,'ОБОРАЧИВ ПО СЕТИ+ABC'!I$1)</f>
        <v>35562772.322299585</v>
      </c>
      <c r="K78" s="108">
        <f t="shared" si="18"/>
        <v>0.43902647810767864</v>
      </c>
      <c r="L78" s="105">
        <f t="shared" si="19"/>
        <v>487.35734329774442</v>
      </c>
      <c r="M78" s="85">
        <f>SUMIFS(ПРОДАЖИ!$AB:$AB,ПРОДАЖИ!$AD:$AD,'ОБОРАЧИВ ПО СЕТИ+ABC'!$A:$A,ПРОДАЖИ!$AE:$AE,'ОБОРАЧИВ ПО СЕТИ+ABC'!M$1)</f>
        <v>943769.63250000007</v>
      </c>
      <c r="N78" s="85">
        <f>SUMIFS(ОСТАТКИ!$AE:$AE,ОСТАТКИ!$Q:$Q,'ОБОРАЧИВ ПО СЕТИ+ABC'!$A:$A,ОСТАТКИ!$S:$S,'ОБОРАЧИВ ПО СЕТИ+ABC'!M$1)</f>
        <v>29669909.030879978</v>
      </c>
      <c r="O78" s="108">
        <f t="shared" si="20"/>
        <v>0.36627840904952702</v>
      </c>
      <c r="P78" s="105">
        <f t="shared" si="21"/>
        <v>958.84863665799207</v>
      </c>
      <c r="Q78" s="85">
        <f>SUMIFS(ПРОДАЖИ!$AB:$AB,ПРОДАЖИ!$AD:$AD,'ОБОРАЧИВ ПО СЕТИ+ABC'!$A:$A,ПРОДАЖИ!$AE:$AE,'ОБОРАЧИВ ПО СЕТИ+ABC'!Q$1)</f>
        <v>148547.74083333332</v>
      </c>
      <c r="R78" s="85">
        <f>SUMIFS(ОСТАТКИ!$AE:$AE,ОСТАТКИ!$Q:$Q,'ОБОРАЧИВ ПО СЕТИ+ABC'!$A:$A,ОСТАТКИ!$S:$S,'ОБОРАЧИВ ПО СЕТИ+ABC'!Q$1)</f>
        <v>15771025.93022766</v>
      </c>
      <c r="S78" s="108">
        <f t="shared" si="22"/>
        <v>0.19469511284279448</v>
      </c>
      <c r="T78" s="105">
        <f t="shared" si="23"/>
        <v>3238.1259262073286</v>
      </c>
    </row>
    <row r="79" spans="1:20" s="81" customFormat="1" hidden="1" outlineLevel="1" x14ac:dyDescent="0.2">
      <c r="A79" s="82" t="s">
        <v>3017</v>
      </c>
      <c r="B79" s="83">
        <f>SUMIFS(ПРОДАЖИ!AB:AB,ПРОДАЖИ!AD:AD,'ОБОРАЧИВ ПО СЕТИ+ABC'!A:A)</f>
        <v>856377.98666666681</v>
      </c>
      <c r="C79" s="84">
        <f t="shared" ref="C79:C85" si="24">B79/$B$77</f>
        <v>0.1799860752826257</v>
      </c>
      <c r="D79" s="85">
        <f>SUMIFS(ОСТАТКИ!AE:AE,ОСТАТКИ!Q:Q,'ОБОРАЧИВ ПО СЕТИ+ABC'!A:A)</f>
        <v>13449685.429106012</v>
      </c>
      <c r="E79" s="86">
        <f t="shared" ref="E79:E85" si="25">D79/$D$77</f>
        <v>0.13138424333299162</v>
      </c>
      <c r="F79" s="85">
        <f t="shared" si="17"/>
        <v>479.01208575484321</v>
      </c>
      <c r="G79" s="86" t="s">
        <v>5108</v>
      </c>
      <c r="H79" s="156"/>
      <c r="I79" s="85">
        <f>SUMIFS(ПРОДАЖИ!$AB:$AB,ПРОДАЖИ!$AD:$AD,'ОБОРАЧИВ ПО СЕТИ+ABC'!$A:$A,ПРОДАЖИ!$AE:$AE,'ОБОРАЧИВ ПО СЕТИ+ABC'!I$1)</f>
        <v>0</v>
      </c>
      <c r="J79" s="85">
        <f>SUMIFS(ОСТАТКИ!$AE:$AE,ОСТАТКИ!$Q:$Q,'ОБОРАЧИВ ПО СЕТИ+ABC'!$A:$A,ОСТАТКИ!$S:$S,'ОБОРАЧИВ ПО СЕТИ+ABC'!I$1)</f>
        <v>0</v>
      </c>
      <c r="K79" s="108">
        <f t="shared" si="18"/>
        <v>0</v>
      </c>
      <c r="L79" s="105">
        <f t="shared" si="19"/>
        <v>0</v>
      </c>
      <c r="M79" s="85">
        <f>SUMIFS(ПРОДАЖИ!$AB:$AB,ПРОДАЖИ!$AD:$AD,'ОБОРАЧИВ ПО СЕТИ+ABC'!$A:$A,ПРОДАЖИ!$AE:$AE,'ОБОРАЧИВ ПО СЕТИ+ABC'!M$1)</f>
        <v>430719.06</v>
      </c>
      <c r="N79" s="85">
        <f>SUMIFS(ОСТАТКИ!$AE:$AE,ОСТАТКИ!$Q:$Q,'ОБОРАЧИВ ПО СЕТИ+ABC'!$A:$A,ОСТАТКИ!$S:$S,'ОБОРАЧИВ ПО СЕТИ+ABC'!M$1)</f>
        <v>2875601.5139689641</v>
      </c>
      <c r="O79" s="108">
        <f t="shared" si="20"/>
        <v>0.21380436956138554</v>
      </c>
      <c r="P79" s="105">
        <f t="shared" si="21"/>
        <v>203.62657314504122</v>
      </c>
      <c r="Q79" s="85">
        <f>SUMIFS(ПРОДАЖИ!$AB:$AB,ПРОДАЖИ!$AD:$AD,'ОБОРАЧИВ ПО СЕТИ+ABC'!$A:$A,ПРОДАЖИ!$AE:$AE,'ОБОРАЧИВ ПО СЕТИ+ABC'!Q$1)</f>
        <v>425658.9266666667</v>
      </c>
      <c r="R79" s="85">
        <f>SUMIFS(ОСТАТКИ!$AE:$AE,ОСТАТКИ!$Q:$Q,'ОБОРАЧИВ ПО СЕТИ+ABC'!$A:$A,ОСТАТКИ!$S:$S,'ОБОРАЧИВ ПО СЕТИ+ABC'!Q$1)</f>
        <v>10574083.915137049</v>
      </c>
      <c r="S79" s="108">
        <f t="shared" si="22"/>
        <v>0.78619563043861451</v>
      </c>
      <c r="T79" s="105">
        <f t="shared" si="23"/>
        <v>757.67131665075374</v>
      </c>
    </row>
    <row r="80" spans="1:20" s="81" customFormat="1" hidden="1" outlineLevel="1" x14ac:dyDescent="0.2">
      <c r="A80" s="82" t="s">
        <v>3085</v>
      </c>
      <c r="B80" s="83">
        <f>SUMIFS(ПРОДАЖИ!AB:AB,ПРОДАЖИ!AD:AD,'ОБОРАЧИВ ПО СЕТИ+ABC'!A:A)</f>
        <v>179601.73166666669</v>
      </c>
      <c r="C80" s="84">
        <f t="shared" si="24"/>
        <v>3.7747129538523487E-2</v>
      </c>
      <c r="D80" s="85">
        <f>SUMIFS(ОСТАТКИ!AE:AE,ОСТАТКИ!Q:Q,'ОБОРАЧИВ ПО СЕТИ+ABC'!A:A)</f>
        <v>1480312.1618348102</v>
      </c>
      <c r="E80" s="86">
        <f t="shared" si="25"/>
        <v>1.4460538449353097E-2</v>
      </c>
      <c r="F80" s="85">
        <f t="shared" si="17"/>
        <v>251.38689096693867</v>
      </c>
      <c r="G80" s="86" t="s">
        <v>5108</v>
      </c>
      <c r="H80" s="156"/>
      <c r="I80" s="85">
        <f>SUMIFS(ПРОДАЖИ!$AB:$AB,ПРОДАЖИ!$AD:$AD,'ОБОРАЧИВ ПО СЕТИ+ABC'!$A:$A,ПРОДАЖИ!$AE:$AE,'ОБОРАЧИВ ПО СЕТИ+ABC'!I$1)</f>
        <v>115194.82333333333</v>
      </c>
      <c r="J80" s="85">
        <f>SUMIFS(ОСТАТКИ!$AE:$AE,ОСТАТКИ!$Q:$Q,'ОБОРАЧИВ ПО СЕТИ+ABC'!$A:$A,ОСТАТКИ!$S:$S,'ОБОРАЧИВ ПО СЕТИ+ABC'!I$1)</f>
        <v>21688.456604924821</v>
      </c>
      <c r="K80" s="108">
        <f t="shared" si="18"/>
        <v>1.4651272322212442E-2</v>
      </c>
      <c r="L80" s="105">
        <f t="shared" si="19"/>
        <v>5.7424275441272616</v>
      </c>
      <c r="M80" s="85">
        <f>SUMIFS(ПРОДАЖИ!$AB:$AB,ПРОДАЖИ!$AD:$AD,'ОБОРАЧИВ ПО СЕТИ+ABC'!$A:$A,ПРОДАЖИ!$AE:$AE,'ОБОРАЧИВ ПО СЕТИ+ABC'!M$1)</f>
        <v>62578.989166666666</v>
      </c>
      <c r="N80" s="85">
        <f>SUMIFS(ОСТАТКИ!$AE:$AE,ОСТАТКИ!$Q:$Q,'ОБОРАЧИВ ПО СЕТИ+ABC'!$A:$A,ОСТАТКИ!$S:$S,'ОБОРАЧИВ ПО СЕТИ+ABC'!M$1)</f>
        <v>1401219.4119047623</v>
      </c>
      <c r="O80" s="108">
        <f t="shared" si="20"/>
        <v>0.94657022216718512</v>
      </c>
      <c r="P80" s="105">
        <f t="shared" si="21"/>
        <v>682.93196538015752</v>
      </c>
      <c r="Q80" s="85">
        <f>SUMIFS(ПРОДАЖИ!$AB:$AB,ПРОДАЖИ!$AD:$AD,'ОБОРАЧИВ ПО СЕТИ+ABC'!$A:$A,ПРОДАЖИ!$AE:$AE,'ОБОРАЧИВ ПО СЕТИ+ABC'!Q$1)</f>
        <v>1827.9191666666668</v>
      </c>
      <c r="R80" s="85">
        <f>SUMIFS(ОСТАТКИ!$AE:$AE,ОСТАТКИ!$Q:$Q,'ОБОРАЧИВ ПО СЕТИ+ABC'!$A:$A,ОСТАТКИ!$S:$S,'ОБОРАЧИВ ПО СЕТИ+ABC'!Q$1)</f>
        <v>57404.293325123152</v>
      </c>
      <c r="S80" s="108">
        <f t="shared" si="22"/>
        <v>3.8778505510602544E-2</v>
      </c>
      <c r="T80" s="105">
        <f t="shared" si="23"/>
        <v>957.82733631980773</v>
      </c>
    </row>
    <row r="81" spans="1:20" s="81" customFormat="1" hidden="1" outlineLevel="1" x14ac:dyDescent="0.2">
      <c r="A81" s="82" t="s">
        <v>3096</v>
      </c>
      <c r="B81" s="83">
        <f>SUMIFS(ПРОДАЖИ!AB:AB,ПРОДАЖИ!AD:AD,'ОБОРАЧИВ ПО СЕТИ+ABC'!A:A)</f>
        <v>250269.76166666672</v>
      </c>
      <c r="C81" s="84">
        <f t="shared" si="24"/>
        <v>5.2599521316087534E-2</v>
      </c>
      <c r="D81" s="85">
        <f>SUMIFS(ОСТАТКИ!AE:AE,ОСТАТКИ!Q:Q,'ОБОРАЧИВ ПО СЕТИ+ABC'!A:A)</f>
        <v>5706074.1617377084</v>
      </c>
      <c r="E81" s="86">
        <f t="shared" si="25"/>
        <v>5.5740205976822936E-2</v>
      </c>
      <c r="F81" s="85">
        <f t="shared" si="17"/>
        <v>695.39068872729808</v>
      </c>
      <c r="G81" s="86" t="s">
        <v>5108</v>
      </c>
      <c r="H81" s="156"/>
      <c r="I81" s="85">
        <f>SUMIFS(ПРОДАЖИ!$AB:$AB,ПРОДАЖИ!$AD:$AD,'ОБОРАЧИВ ПО СЕТИ+ABC'!$A:$A,ПРОДАЖИ!$AE:$AE,'ОБОРАЧИВ ПО СЕТИ+ABC'!I$1)</f>
        <v>74924.084166666667</v>
      </c>
      <c r="J81" s="85">
        <f>SUMIFS(ОСТАТКИ!$AE:$AE,ОСТАТКИ!$Q:$Q,'ОБОРАЧИВ ПО СЕТИ+ABC'!$A:$A,ОСТАТКИ!$S:$S,'ОБОРАЧИВ ПО СЕТИ+ABC'!I$1)</f>
        <v>583708.67578200367</v>
      </c>
      <c r="K81" s="108">
        <f t="shared" si="18"/>
        <v>0.10229601986179637</v>
      </c>
      <c r="L81" s="105">
        <f t="shared" si="19"/>
        <v>237.61537841087986</v>
      </c>
      <c r="M81" s="85">
        <f>SUMIFS(ПРОДАЖИ!$AB:$AB,ПРОДАЖИ!$AD:$AD,'ОБОРАЧИВ ПО СЕТИ+ABC'!$A:$A,ПРОДАЖИ!$AE:$AE,'ОБОРАЧИВ ПО СЕТИ+ABC'!M$1)</f>
        <v>62891.625833333324</v>
      </c>
      <c r="N81" s="85">
        <f>SUMIFS(ОСТАТКИ!$AE:$AE,ОСТАТКИ!$Q:$Q,'ОБОРАЧИВ ПО СЕТИ+ABC'!$A:$A,ОСТАТКИ!$S:$S,'ОБОРАЧИВ ПО СЕТИ+ABC'!M$1)</f>
        <v>2638370.2849357119</v>
      </c>
      <c r="O81" s="108">
        <f t="shared" si="20"/>
        <v>0.46237924887611898</v>
      </c>
      <c r="P81" s="105">
        <f t="shared" si="21"/>
        <v>1279.5072893136908</v>
      </c>
      <c r="Q81" s="85">
        <f>SUMIFS(ПРОДАЖИ!$AB:$AB,ПРОДАЖИ!$AD:$AD,'ОБОРАЧИВ ПО СЕТИ+ABC'!$A:$A,ПРОДАЖИ!$AE:$AE,'ОБОРАЧИВ ПО СЕТИ+ABC'!Q$1)</f>
        <v>112454.0516666667</v>
      </c>
      <c r="R81" s="85">
        <f>SUMIFS(ОСТАТКИ!$AE:$AE,ОСТАТКИ!$Q:$Q,'ОБОРАЧИВ ПО СЕТИ+ABC'!$A:$A,ОСТАТКИ!$S:$S,'ОБОРАЧИВ ПО СЕТИ+ABC'!Q$1)</f>
        <v>2483995.2010199931</v>
      </c>
      <c r="S81" s="108">
        <f t="shared" si="22"/>
        <v>0.43532473126208471</v>
      </c>
      <c r="T81" s="105">
        <f t="shared" si="23"/>
        <v>673.71386364700356</v>
      </c>
    </row>
    <row r="82" spans="1:20" s="81" customFormat="1" hidden="1" outlineLevel="1" x14ac:dyDescent="0.2">
      <c r="A82" s="82" t="s">
        <v>3155</v>
      </c>
      <c r="B82" s="83">
        <f>SUMIFS(ПРОДАЖИ!AB:AB,ПРОДАЖИ!AD:AD,'ОБОРАЧИВ ПО СЕТИ+ABC'!A:A)</f>
        <v>49718.244166666671</v>
      </c>
      <c r="C82" s="84">
        <f t="shared" si="24"/>
        <v>1.0449348041199414E-2</v>
      </c>
      <c r="D82" s="85">
        <f>SUMIFS(ОСТАТКИ!AE:AE,ОСТАТКИ!Q:Q,'ОБОРАЧИВ ПО СЕТИ+ABC'!A:A)</f>
        <v>577645.51454545453</v>
      </c>
      <c r="E82" s="86">
        <f t="shared" si="25"/>
        <v>5.6427727803218756E-3</v>
      </c>
      <c r="F82" s="85">
        <f t="shared" si="17"/>
        <v>354.36062734991719</v>
      </c>
      <c r="G82" s="86" t="s">
        <v>5108</v>
      </c>
      <c r="H82" s="156"/>
      <c r="I82" s="85">
        <f>SUMIFS(ПРОДАЖИ!$AB:$AB,ПРОДАЖИ!$AD:$AD,'ОБОРАЧИВ ПО СЕТИ+ABC'!$A:$A,ПРОДАЖИ!$AE:$AE,'ОБОРАЧИВ ПО СЕТИ+ABC'!I$1)</f>
        <v>0</v>
      </c>
      <c r="J82" s="85">
        <f>SUMIFS(ОСТАТКИ!$AE:$AE,ОСТАТКИ!$Q:$Q,'ОБОРАЧИВ ПО СЕТИ+ABC'!$A:$A,ОСТАТКИ!$S:$S,'ОБОРАЧИВ ПО СЕТИ+ABC'!I$1)</f>
        <v>0</v>
      </c>
      <c r="K82" s="108">
        <f t="shared" si="18"/>
        <v>0</v>
      </c>
      <c r="L82" s="105">
        <f t="shared" si="19"/>
        <v>0</v>
      </c>
      <c r="M82" s="85">
        <f>SUMIFS(ПРОДАЖИ!$AB:$AB,ПРОДАЖИ!$AD:$AD,'ОБОРАЧИВ ПО СЕТИ+ABC'!$A:$A,ПРОДАЖИ!$AE:$AE,'ОБОРАЧИВ ПО СЕТИ+ABC'!M$1)</f>
        <v>0</v>
      </c>
      <c r="N82" s="85">
        <f>SUMIFS(ОСТАТКИ!$AE:$AE,ОСТАТКИ!$Q:$Q,'ОБОРАЧИВ ПО СЕТИ+ABC'!$A:$A,ОСТАТКИ!$S:$S,'ОБОРАЧИВ ПО СЕТИ+ABC'!M$1)</f>
        <v>0</v>
      </c>
      <c r="O82" s="108">
        <f t="shared" si="20"/>
        <v>0</v>
      </c>
      <c r="P82" s="105">
        <f t="shared" si="21"/>
        <v>0</v>
      </c>
      <c r="Q82" s="85">
        <f>SUMIFS(ПРОДАЖИ!$AB:$AB,ПРОДАЖИ!$AD:$AD,'ОБОРАЧИВ ПО СЕТИ+ABC'!$A:$A,ПРОДАЖИ!$AE:$AE,'ОБОРАЧИВ ПО СЕТИ+ABC'!Q$1)</f>
        <v>49718.244166666671</v>
      </c>
      <c r="R82" s="85">
        <f>SUMIFS(ОСТАТКИ!$AE:$AE,ОСТАТКИ!$Q:$Q,'ОБОРАЧИВ ПО СЕТИ+ABC'!$A:$A,ОСТАТКИ!$S:$S,'ОБОРАЧИВ ПО СЕТИ+ABC'!Q$1)</f>
        <v>577645.51454545453</v>
      </c>
      <c r="S82" s="108">
        <f t="shared" si="22"/>
        <v>1</v>
      </c>
      <c r="T82" s="105">
        <f t="shared" si="23"/>
        <v>354.36062734991719</v>
      </c>
    </row>
    <row r="83" spans="1:20" s="81" customFormat="1" hidden="1" outlineLevel="1" x14ac:dyDescent="0.2">
      <c r="A83" s="82" t="s">
        <v>3161</v>
      </c>
      <c r="B83" s="83">
        <f>SUMIFS(ПРОДАЖИ!AB:AB,ПРОДАЖИ!AD:AD,'ОБОРАЧИВ ПО СЕТИ+ABC'!A:A)</f>
        <v>12779.973333333333</v>
      </c>
      <c r="C83" s="84">
        <f t="shared" si="24"/>
        <v>2.6859836173937172E-3</v>
      </c>
      <c r="D83" s="85">
        <f>SUMIFS(ОСТАТКИ!AE:AE,ОСТАТКИ!Q:Q,'ОБОРАЧИВ ПО СЕТИ+ABC'!A:A)</f>
        <v>13659</v>
      </c>
      <c r="E83" s="86">
        <f t="shared" si="25"/>
        <v>1.3342894814489476E-4</v>
      </c>
      <c r="F83" s="85">
        <f t="shared" si="17"/>
        <v>32.597837971492901</v>
      </c>
      <c r="G83" s="86" t="s">
        <v>5108</v>
      </c>
      <c r="H83" s="156"/>
      <c r="I83" s="85">
        <f>SUMIFS(ПРОДАЖИ!$AB:$AB,ПРОДАЖИ!$AD:$AD,'ОБОРАЧИВ ПО СЕТИ+ABC'!$A:$A,ПРОДАЖИ!$AE:$AE,'ОБОРАЧИВ ПО СЕТИ+ABC'!I$1)</f>
        <v>0</v>
      </c>
      <c r="J83" s="85">
        <f>SUMIFS(ОСТАТКИ!$AE:$AE,ОСТАТКИ!$Q:$Q,'ОБОРАЧИВ ПО СЕТИ+ABC'!$A:$A,ОСТАТКИ!$S:$S,'ОБОРАЧИВ ПО СЕТИ+ABC'!I$1)</f>
        <v>0</v>
      </c>
      <c r="K83" s="108">
        <f t="shared" si="18"/>
        <v>0</v>
      </c>
      <c r="L83" s="105">
        <f t="shared" si="19"/>
        <v>0</v>
      </c>
      <c r="M83" s="85">
        <f>SUMIFS(ПРОДАЖИ!$AB:$AB,ПРОДАЖИ!$AD:$AD,'ОБОРАЧИВ ПО СЕТИ+ABC'!$A:$A,ПРОДАЖИ!$AE:$AE,'ОБОРАЧИВ ПО СЕТИ+ABC'!M$1)</f>
        <v>0</v>
      </c>
      <c r="N83" s="85">
        <f>SUMIFS(ОСТАТКИ!$AE:$AE,ОСТАТКИ!$Q:$Q,'ОБОРАЧИВ ПО СЕТИ+ABC'!$A:$A,ОСТАТКИ!$S:$S,'ОБОРАЧИВ ПО СЕТИ+ABC'!M$1)</f>
        <v>0</v>
      </c>
      <c r="O83" s="108">
        <f t="shared" si="20"/>
        <v>0</v>
      </c>
      <c r="P83" s="105">
        <f t="shared" si="21"/>
        <v>0</v>
      </c>
      <c r="Q83" s="85">
        <f>SUMIFS(ПРОДАЖИ!$AB:$AB,ПРОДАЖИ!$AD:$AD,'ОБОРАЧИВ ПО СЕТИ+ABC'!$A:$A,ПРОДАЖИ!$AE:$AE,'ОБОРАЧИВ ПО СЕТИ+ABC'!Q$1)</f>
        <v>12779.973333333333</v>
      </c>
      <c r="R83" s="85">
        <f>SUMIFS(ОСТАТКИ!$AE:$AE,ОСТАТКИ!$Q:$Q,'ОБОРАЧИВ ПО СЕТИ+ABC'!$A:$A,ОСТАТКИ!$S:$S,'ОБОРАЧИВ ПО СЕТИ+ABC'!Q$1)</f>
        <v>13659</v>
      </c>
      <c r="S83" s="108">
        <f t="shared" si="22"/>
        <v>1</v>
      </c>
      <c r="T83" s="105">
        <f t="shared" si="23"/>
        <v>32.597837971492901</v>
      </c>
    </row>
    <row r="84" spans="1:20" s="81" customFormat="1" hidden="1" outlineLevel="1" x14ac:dyDescent="0.2">
      <c r="A84" s="82" t="s">
        <v>3168</v>
      </c>
      <c r="B84" s="83">
        <f>SUMIFS(ПРОДАЖИ!AB:AB,ПРОДАЖИ!AD:AD,'ОБОРАЧИВ ПО СЕТИ+ABC'!A:A)</f>
        <v>26347.656666666669</v>
      </c>
      <c r="C84" s="84">
        <f t="shared" si="24"/>
        <v>5.5375212700011656E-3</v>
      </c>
      <c r="D84" s="85">
        <f>SUMIFS(ОСТАТКИ!AE:AE,ОСТАТКИ!Q:Q,'ОБОРАЧИВ ПО СЕТИ+ABC'!A:A)</f>
        <v>117140</v>
      </c>
      <c r="E84" s="86">
        <f t="shared" si="25"/>
        <v>1.1442907230172759E-3</v>
      </c>
      <c r="F84" s="85">
        <f t="shared" si="17"/>
        <v>135.60105345231838</v>
      </c>
      <c r="G84" s="86" t="s">
        <v>5108</v>
      </c>
      <c r="H84" s="156"/>
      <c r="I84" s="85">
        <f>SUMIFS(ПРОДАЖИ!$AB:$AB,ПРОДАЖИ!$AD:$AD,'ОБОРАЧИВ ПО СЕТИ+ABC'!$A:$A,ПРОДАЖИ!$AE:$AE,'ОБОРАЧИВ ПО СЕТИ+ABC'!I$1)</f>
        <v>0</v>
      </c>
      <c r="J84" s="85">
        <f>SUMIFS(ОСТАТКИ!$AE:$AE,ОСТАТКИ!$Q:$Q,'ОБОРАЧИВ ПО СЕТИ+ABC'!$A:$A,ОСТАТКИ!$S:$S,'ОБОРАЧИВ ПО СЕТИ+ABC'!I$1)</f>
        <v>0</v>
      </c>
      <c r="K84" s="108">
        <f t="shared" si="18"/>
        <v>0</v>
      </c>
      <c r="L84" s="105">
        <f t="shared" si="19"/>
        <v>0</v>
      </c>
      <c r="M84" s="85">
        <f>SUMIFS(ПРОДАЖИ!$AB:$AB,ПРОДАЖИ!$AD:$AD,'ОБОРАЧИВ ПО СЕТИ+ABC'!$A:$A,ПРОДАЖИ!$AE:$AE,'ОБОРАЧИВ ПО СЕТИ+ABC'!M$1)</f>
        <v>0</v>
      </c>
      <c r="N84" s="85">
        <f>SUMIFS(ОСТАТКИ!$AE:$AE,ОСТАТКИ!$Q:$Q,'ОБОРАЧИВ ПО СЕТИ+ABC'!$A:$A,ОСТАТКИ!$S:$S,'ОБОРАЧИВ ПО СЕТИ+ABC'!M$1)</f>
        <v>0</v>
      </c>
      <c r="O84" s="108">
        <f t="shared" si="20"/>
        <v>0</v>
      </c>
      <c r="P84" s="105">
        <f t="shared" si="21"/>
        <v>0</v>
      </c>
      <c r="Q84" s="85">
        <f>SUMIFS(ПРОДАЖИ!$AB:$AB,ПРОДАЖИ!$AD:$AD,'ОБОРАЧИВ ПО СЕТИ+ABC'!$A:$A,ПРОДАЖИ!$AE:$AE,'ОБОРАЧИВ ПО СЕТИ+ABC'!Q$1)</f>
        <v>26347.656666666669</v>
      </c>
      <c r="R84" s="85">
        <f>SUMIFS(ОСТАТКИ!$AE:$AE,ОСТАТКИ!$Q:$Q,'ОБОРАЧИВ ПО СЕТИ+ABC'!$A:$A,ОСТАТКИ!$S:$S,'ОБОРАЧИВ ПО СЕТИ+ABC'!Q$1)</f>
        <v>117140</v>
      </c>
      <c r="S84" s="108">
        <f t="shared" si="22"/>
        <v>1</v>
      </c>
      <c r="T84" s="105">
        <f t="shared" si="23"/>
        <v>135.60105345231838</v>
      </c>
    </row>
    <row r="85" spans="1:20" s="81" customFormat="1" hidden="1" outlineLevel="1" x14ac:dyDescent="0.2">
      <c r="A85" s="82" t="s">
        <v>3181</v>
      </c>
      <c r="B85" s="83">
        <f>SUMIFS(ПРОДАЖИ!AB:AB,ПРОДАЖИ!AD:AD,'ОБОРАЧИВ ПО СЕТИ+ABC'!A:A)</f>
        <v>65006.620833333334</v>
      </c>
      <c r="C85" s="84">
        <f t="shared" si="24"/>
        <v>1.3662526049646826E-2</v>
      </c>
      <c r="D85" s="85">
        <f>SUMIFS(ОСТАТКИ!AE:AE,ОСТАТКИ!Q:Q,'ОБОРАЧИВ ПО СЕТИ+ABC'!A:A)</f>
        <v>20866.439999999999</v>
      </c>
      <c r="E85" s="86">
        <f t="shared" si="25"/>
        <v>2.0383535696087251E-4</v>
      </c>
      <c r="F85" s="85">
        <f t="shared" si="17"/>
        <v>9.7901784747694602</v>
      </c>
      <c r="G85" s="86" t="s">
        <v>5108</v>
      </c>
      <c r="H85" s="156"/>
      <c r="I85" s="85">
        <f>SUMIFS(ПРОДАЖИ!$AB:$AB,ПРОДАЖИ!$AD:$AD,'ОБОРАЧИВ ПО СЕТИ+ABC'!$A:$A,ПРОДАЖИ!$AE:$AE,'ОБОРАЧИВ ПО СЕТИ+ABC'!I$1)</f>
        <v>64375.680833333332</v>
      </c>
      <c r="J85" s="85">
        <f>SUMIFS(ОСТАТКИ!$AE:$AE,ОСТАТКИ!$Q:$Q,'ОБОРАЧИВ ПО СЕТИ+ABC'!$A:$A,ОСТАТКИ!$S:$S,'ОБОРАЧИВ ПО СЕТИ+ABC'!I$1)</f>
        <v>0</v>
      </c>
      <c r="K85" s="108">
        <f t="shared" si="18"/>
        <v>0</v>
      </c>
      <c r="L85" s="105">
        <f t="shared" si="19"/>
        <v>0</v>
      </c>
      <c r="M85" s="85">
        <f>SUMIFS(ПРОДАЖИ!$AB:$AB,ПРОДАЖИ!$AD:$AD,'ОБОРАЧИВ ПО СЕТИ+ABC'!$A:$A,ПРОДАЖИ!$AE:$AE,'ОБОРАЧИВ ПО СЕТИ+ABC'!M$1)</f>
        <v>0</v>
      </c>
      <c r="N85" s="85">
        <f>SUMIFS(ОСТАТКИ!$AE:$AE,ОСТАТКИ!$Q:$Q,'ОБОРАЧИВ ПО СЕТИ+ABC'!$A:$A,ОСТАТКИ!$S:$S,'ОБОРАЧИВ ПО СЕТИ+ABC'!M$1)</f>
        <v>0</v>
      </c>
      <c r="O85" s="108">
        <f t="shared" si="20"/>
        <v>0</v>
      </c>
      <c r="P85" s="105">
        <f t="shared" si="21"/>
        <v>0</v>
      </c>
      <c r="Q85" s="85">
        <f>SUMIFS(ПРОДАЖИ!$AB:$AB,ПРОДАЖИ!$AD:$AD,'ОБОРАЧИВ ПО СЕТИ+ABC'!$A:$A,ПРОДАЖИ!$AE:$AE,'ОБОРАЧИВ ПО СЕТИ+ABC'!Q$1)</f>
        <v>630.94000000000005</v>
      </c>
      <c r="R85" s="85">
        <f>SUMIFS(ОСТАТКИ!$AE:$AE,ОСТАТКИ!$Q:$Q,'ОБОРАЧИВ ПО СЕТИ+ABC'!$A:$A,ОСТАТКИ!$S:$S,'ОБОРАЧИВ ПО СЕТИ+ABC'!Q$1)</f>
        <v>20866.439999999999</v>
      </c>
      <c r="S85" s="108">
        <f t="shared" si="22"/>
        <v>1</v>
      </c>
      <c r="T85" s="105">
        <f t="shared" si="23"/>
        <v>1008.6956287444128</v>
      </c>
    </row>
    <row r="86" spans="1:20" s="81" customFormat="1" ht="12" collapsed="1" x14ac:dyDescent="0.25">
      <c r="A86" s="121" t="s">
        <v>3186</v>
      </c>
      <c r="B86" s="70">
        <f>SUM(B87:B94)</f>
        <v>4139325.9641666668</v>
      </c>
      <c r="C86" s="71">
        <f>B86/$B$139</f>
        <v>3.2316863469998923E-2</v>
      </c>
      <c r="D86" s="72">
        <f>SUM(D87:D94)</f>
        <v>52990560.754910834</v>
      </c>
      <c r="E86" s="73">
        <f>D86/$D$139</f>
        <v>3.0662358368282346E-2</v>
      </c>
      <c r="F86" s="72">
        <f t="shared" si="17"/>
        <v>390.45296674289767</v>
      </c>
      <c r="G86" s="73" t="s">
        <v>5108</v>
      </c>
      <c r="H86" s="156"/>
      <c r="I86" s="72">
        <f>SUM(I87:I94)</f>
        <v>3034682.0175000001</v>
      </c>
      <c r="J86" s="72">
        <f>SUM(J87:J94)</f>
        <v>25254540.766597703</v>
      </c>
      <c r="K86" s="107">
        <f t="shared" si="18"/>
        <v>0.47658564859133451</v>
      </c>
      <c r="L86" s="104">
        <f t="shared" si="19"/>
        <v>253.82016598094197</v>
      </c>
      <c r="M86" s="72">
        <f>SUM(M87:M94)</f>
        <v>806514.07750000001</v>
      </c>
      <c r="N86" s="72">
        <f>SUM(N87:N94)</f>
        <v>9745171.1348589212</v>
      </c>
      <c r="O86" s="107">
        <f t="shared" si="20"/>
        <v>0.1839039065831323</v>
      </c>
      <c r="P86" s="104">
        <f t="shared" si="21"/>
        <v>368.53382712739699</v>
      </c>
      <c r="Q86" s="72">
        <f>SUM(Q87:Q94)</f>
        <v>298129.8691666667</v>
      </c>
      <c r="R86" s="72">
        <f>SUM(R87:R94)</f>
        <v>17990848.853454225</v>
      </c>
      <c r="S86" s="107">
        <f t="shared" si="22"/>
        <v>0.33951044482553322</v>
      </c>
      <c r="T86" s="104">
        <f t="shared" si="23"/>
        <v>1840.5431551160564</v>
      </c>
    </row>
    <row r="87" spans="1:20" s="81" customFormat="1" hidden="1" outlineLevel="1" x14ac:dyDescent="0.2">
      <c r="A87" s="82" t="s">
        <v>3188</v>
      </c>
      <c r="B87" s="83">
        <f>SUMIFS(ПРОДАЖИ!AB:AB,ПРОДАЖИ!AD:AD,'ОБОРАЧИВ ПО СЕТИ+ABC'!A:A)</f>
        <v>2609640.2900000005</v>
      </c>
      <c r="C87" s="84">
        <f>B87/$B$86</f>
        <v>0.63045054015826363</v>
      </c>
      <c r="D87" s="85">
        <f>SUMIFS(ОСТАТКИ!AE:AE,ОСТАТКИ!Q:Q,'ОБОРАЧИВ ПО СЕТИ+ABC'!A:A)</f>
        <v>23181484.480575968</v>
      </c>
      <c r="E87" s="86">
        <f>D87/$D$86</f>
        <v>0.43746441159197685</v>
      </c>
      <c r="F87" s="85">
        <f t="shared" si="17"/>
        <v>270.93208185315336</v>
      </c>
      <c r="G87" s="86" t="s">
        <v>5108</v>
      </c>
      <c r="H87" s="156"/>
      <c r="I87" s="85">
        <f>SUMIFS(ПРОДАЖИ!$AB:$AB,ПРОДАЖИ!$AD:$AD,'ОБОРАЧИВ ПО СЕТИ+ABC'!$A:$A,ПРОДАЖИ!$AE:$AE,'ОБОРАЧИВ ПО СЕТИ+ABC'!I$1)</f>
        <v>2332970.4091666667</v>
      </c>
      <c r="J87" s="85">
        <f>SUMIFS(ОСТАТКИ!$AE:$AE,ОСТАТКИ!$Q:$Q,'ОБОРАЧИВ ПО СЕТИ+ABC'!$A:$A,ОСТАТКИ!$S:$S,'ОБОРАЧИВ ПО СЕТИ+ABC'!I$1)</f>
        <v>21929589.613591909</v>
      </c>
      <c r="K87" s="108">
        <f t="shared" si="18"/>
        <v>0.94599591462604393</v>
      </c>
      <c r="L87" s="105">
        <f t="shared" si="19"/>
        <v>286.69565657005751</v>
      </c>
      <c r="M87" s="85">
        <f>SUMIFS(ПРОДАЖИ!$AB:$AB,ПРОДАЖИ!$AD:$AD,'ОБОРАЧИВ ПО СЕТИ+ABC'!$A:$A,ПРОДАЖИ!$AE:$AE,'ОБОРАЧИВ ПО СЕТИ+ABC'!M$1)</f>
        <v>215810.01333333337</v>
      </c>
      <c r="N87" s="85">
        <f>SUMIFS(ОСТАТКИ!$AE:$AE,ОСТАТКИ!$Q:$Q,'ОБОРАЧИВ ПО СЕТИ+ABC'!$A:$A,ОСТАТКИ!$S:$S,'ОБОРАЧИВ ПО СЕТИ+ABC'!M$1)</f>
        <v>941844.52650276106</v>
      </c>
      <c r="O87" s="108">
        <f t="shared" si="20"/>
        <v>4.0629172272894913E-2</v>
      </c>
      <c r="P87" s="105">
        <f t="shared" si="21"/>
        <v>133.10901387121706</v>
      </c>
      <c r="Q87" s="85">
        <f>SUMIFS(ПРОДАЖИ!$AB:$AB,ПРОДАЖИ!$AD:$AD,'ОБОРАЧИВ ПО СЕТИ+ABC'!$A:$A,ПРОДАЖИ!$AE:$AE,'ОБОРАЧИВ ПО СЕТИ+ABC'!Q$1)</f>
        <v>60859.867499999993</v>
      </c>
      <c r="R87" s="85">
        <f>SUMIFS(ОСТАТКИ!$AE:$AE,ОСТАТКИ!$Q:$Q,'ОБОРАЧИВ ПО СЕТИ+ABC'!$A:$A,ОСТАТКИ!$S:$S,'ОБОРАЧИВ ПО СЕТИ+ABC'!Q$1)</f>
        <v>310050.34048129944</v>
      </c>
      <c r="S87" s="108">
        <f t="shared" si="22"/>
        <v>1.337491310106107E-2</v>
      </c>
      <c r="T87" s="105">
        <f t="shared" si="23"/>
        <v>155.38212245827899</v>
      </c>
    </row>
    <row r="88" spans="1:20" s="81" customFormat="1" hidden="1" outlineLevel="1" x14ac:dyDescent="0.2">
      <c r="A88" s="82" t="s">
        <v>3209</v>
      </c>
      <c r="B88" s="83">
        <f>SUMIFS(ПРОДАЖИ!AB:AB,ПРОДАЖИ!AD:AD,'ОБОРАЧИВ ПО СЕТИ+ABC'!A:A)</f>
        <v>417373.34416666668</v>
      </c>
      <c r="C88" s="84">
        <f t="shared" ref="C88:C94" si="26">B88/$B$86</f>
        <v>0.10083123382400562</v>
      </c>
      <c r="D88" s="85">
        <f>SUMIFS(ОСТАТКИ!AE:AE,ОСТАТКИ!Q:Q,'ОБОРАЧИВ ПО СЕТИ+ABC'!A:A)</f>
        <v>4551631.5085200472</v>
      </c>
      <c r="E88" s="86">
        <f t="shared" ref="E88:E94" si="27">D88/$D$86</f>
        <v>8.5895137618414996E-2</v>
      </c>
      <c r="F88" s="85">
        <f t="shared" si="17"/>
        <v>332.61530222309921</v>
      </c>
      <c r="G88" s="86" t="s">
        <v>5108</v>
      </c>
      <c r="H88" s="156"/>
      <c r="I88" s="85">
        <f>SUMIFS(ПРОДАЖИ!$AB:$AB,ПРОДАЖИ!$AD:$AD,'ОБОРАЧИВ ПО СЕТИ+ABC'!$A:$A,ПРОДАЖИ!$AE:$AE,'ОБОРАЧИВ ПО СЕТИ+ABC'!I$1)</f>
        <v>382007.25916666671</v>
      </c>
      <c r="J88" s="85">
        <f>SUMIFS(ОСТАТКИ!$AE:$AE,ОСТАТКИ!$Q:$Q,'ОБОРАЧИВ ПО СЕТИ+ABC'!$A:$A,ОСТАТКИ!$S:$S,'ОБОРАЧИВ ПО СЕТИ+ABC'!I$1)</f>
        <v>2516812.9077813737</v>
      </c>
      <c r="K88" s="108">
        <f t="shared" si="18"/>
        <v>0.55294742183549683</v>
      </c>
      <c r="L88" s="105">
        <f t="shared" si="19"/>
        <v>200.94590310871789</v>
      </c>
      <c r="M88" s="85">
        <f>SUMIFS(ПРОДАЖИ!$AB:$AB,ПРОДАЖИ!$AD:$AD,'ОБОРАЧИВ ПО СЕТИ+ABC'!$A:$A,ПРОДАЖИ!$AE:$AE,'ОБОРАЧИВ ПО СЕТИ+ABC'!M$1)</f>
        <v>8870.0250000000015</v>
      </c>
      <c r="N88" s="85">
        <f>SUMIFS(ОСТАТКИ!$AE:$AE,ОСТАТКИ!$Q:$Q,'ОБОРАЧИВ ПО СЕТИ+ABC'!$A:$A,ОСТАТКИ!$S:$S,'ОБОРАЧИВ ПО СЕТИ+ABC'!M$1)</f>
        <v>91611.156037151697</v>
      </c>
      <c r="O88" s="108">
        <f t="shared" si="20"/>
        <v>2.012710296641277E-2</v>
      </c>
      <c r="P88" s="105">
        <f t="shared" si="21"/>
        <v>315.00928792569653</v>
      </c>
      <c r="Q88" s="85">
        <f>SUMIFS(ПРОДАЖИ!$AB:$AB,ПРОДАЖИ!$AD:$AD,'ОБОРАЧИВ ПО СЕТИ+ABC'!$A:$A,ПРОДАЖИ!$AE:$AE,'ОБОРАЧИВ ПО СЕТИ+ABC'!Q$1)</f>
        <v>26496.06</v>
      </c>
      <c r="R88" s="85">
        <f>SUMIFS(ОСТАТКИ!$AE:$AE,ОСТАТКИ!$Q:$Q,'ОБОРАЧИВ ПО СЕТИ+ABC'!$A:$A,ОСТАТКИ!$S:$S,'ОБОРАЧИВ ПО СЕТИ+ABC'!Q$1)</f>
        <v>1943207.4447015221</v>
      </c>
      <c r="S88" s="108">
        <f t="shared" si="22"/>
        <v>0.42692547519809032</v>
      </c>
      <c r="T88" s="105">
        <f t="shared" si="23"/>
        <v>2236.854349793759</v>
      </c>
    </row>
    <row r="89" spans="1:20" s="81" customFormat="1" hidden="1" outlineLevel="1" x14ac:dyDescent="0.2">
      <c r="A89" s="82" t="s">
        <v>3217</v>
      </c>
      <c r="B89" s="83">
        <f>SUMIFS(ПРОДАЖИ!AB:AB,ПРОДАЖИ!AD:AD,'ОБОРАЧИВ ПО СЕТИ+ABC'!A:A)</f>
        <v>288801.81666666665</v>
      </c>
      <c r="C89" s="84">
        <f t="shared" si="26"/>
        <v>6.9770252250430945E-2</v>
      </c>
      <c r="D89" s="85">
        <f>SUMIFS(ОСТАТКИ!AE:AE,ОСТАТКИ!Q:Q,'ОБОРАЧИВ ПО СЕТИ+ABC'!A:A)</f>
        <v>17955962.246629871</v>
      </c>
      <c r="E89" s="86">
        <f t="shared" si="27"/>
        <v>0.33885208970855862</v>
      </c>
      <c r="F89" s="85">
        <f t="shared" si="17"/>
        <v>1896.3067990472975</v>
      </c>
      <c r="G89" s="86" t="s">
        <v>5108</v>
      </c>
      <c r="H89" s="156"/>
      <c r="I89" s="85">
        <f>SUMIFS(ПРОДАЖИ!$AB:$AB,ПРОДАЖИ!$AD:$AD,'ОБОРАЧИВ ПО СЕТИ+ABC'!$A:$A,ПРОДАЖИ!$AE:$AE,'ОБОРАЧИВ ПО СЕТИ+ABC'!I$1)</f>
        <v>0</v>
      </c>
      <c r="J89" s="85">
        <f>SUMIFS(ОСТАТКИ!$AE:$AE,ОСТАТКИ!$Q:$Q,'ОБОРАЧИВ ПО СЕТИ+ABC'!$A:$A,ОСТАТКИ!$S:$S,'ОБОРАЧИВ ПО СЕТИ+ABC'!I$1)</f>
        <v>0</v>
      </c>
      <c r="K89" s="108">
        <f t="shared" si="18"/>
        <v>0</v>
      </c>
      <c r="L89" s="105">
        <f t="shared" si="19"/>
        <v>0</v>
      </c>
      <c r="M89" s="85">
        <f>SUMIFS(ПРОДАЖИ!$AB:$AB,ПРОДАЖИ!$AD:$AD,'ОБОРАЧИВ ПО СЕТИ+ABC'!$A:$A,ПРОДАЖИ!$AE:$AE,'ОБОРАЧИВ ПО СЕТИ+ABC'!M$1)</f>
        <v>189266.26333333334</v>
      </c>
      <c r="N89" s="85">
        <f>SUMIFS(ОСТАТКИ!$AE:$AE,ОСТАТКИ!$Q:$Q,'ОБОРАЧИВ ПО СЕТИ+ABC'!$A:$A,ОСТАТКИ!$S:$S,'ОБОРАЧИВ ПО СЕТИ+ABC'!M$1)</f>
        <v>3010046.4062582161</v>
      </c>
      <c r="O89" s="108">
        <f t="shared" si="20"/>
        <v>0.16763492621082821</v>
      </c>
      <c r="P89" s="105">
        <f t="shared" si="21"/>
        <v>485.06486985050952</v>
      </c>
      <c r="Q89" s="85">
        <f>SUMIFS(ПРОДАЖИ!$AB:$AB,ПРОДАЖИ!$AD:$AD,'ОБОРАЧИВ ПО СЕТИ+ABC'!$A:$A,ПРОДАЖИ!$AE:$AE,'ОБОРАЧИВ ПО СЕТИ+ABC'!Q$1)</f>
        <v>99535.553333333359</v>
      </c>
      <c r="R89" s="85">
        <f>SUMIFS(ОСТАТКИ!$AE:$AE,ОСТАТКИ!$Q:$Q,'ОБОРАЧИВ ПО СЕТИ+ABC'!$A:$A,ОСТАТКИ!$S:$S,'ОБОРАЧИВ ПО СЕТИ+ABC'!Q$1)</f>
        <v>14945915.840371659</v>
      </c>
      <c r="S89" s="108">
        <f t="shared" si="22"/>
        <v>0.83236507378917179</v>
      </c>
      <c r="T89" s="105">
        <f t="shared" si="23"/>
        <v>4579.7749433787121</v>
      </c>
    </row>
    <row r="90" spans="1:20" s="81" customFormat="1" hidden="1" outlineLevel="1" x14ac:dyDescent="0.2">
      <c r="A90" s="82" t="s">
        <v>3240</v>
      </c>
      <c r="B90" s="83">
        <f>SUMIFS(ПРОДАЖИ!AB:AB,ПРОДАЖИ!AD:AD,'ОБОРАЧИВ ПО СЕТИ+ABC'!A:A)</f>
        <v>187174.21</v>
      </c>
      <c r="C90" s="84">
        <f t="shared" si="26"/>
        <v>4.5218523890201069E-2</v>
      </c>
      <c r="D90" s="85">
        <f>SUMIFS(ОСТАТКИ!AE:AE,ОСТАТКИ!Q:Q,'ОБОРАЧИВ ПО СЕТИ+ABC'!A:A)</f>
        <v>4833764.8855205346</v>
      </c>
      <c r="E90" s="86">
        <f t="shared" si="27"/>
        <v>9.1219357120552291E-2</v>
      </c>
      <c r="F90" s="85">
        <f t="shared" si="17"/>
        <v>787.66101915630531</v>
      </c>
      <c r="G90" s="86" t="s">
        <v>5108</v>
      </c>
      <c r="H90" s="156"/>
      <c r="I90" s="85">
        <f>SUMIFS(ПРОДАЖИ!$AB:$AB,ПРОДАЖИ!$AD:$AD,'ОБОРАЧИВ ПО СЕТИ+ABC'!$A:$A,ПРОДАЖИ!$AE:$AE,'ОБОРАЧИВ ПО СЕТИ+ABC'!I$1)</f>
        <v>123436.88833333334</v>
      </c>
      <c r="J90" s="85">
        <f>SUMIFS(ОСТАТКИ!$AE:$AE,ОСТАТКИ!$Q:$Q,'ОБОРАЧИВ ПО СЕТИ+ABC'!$A:$A,ОСТАТКИ!$S:$S,'ОБОРАЧИВ ПО СЕТИ+ABC'!I$1)</f>
        <v>808138.24522442149</v>
      </c>
      <c r="K90" s="108">
        <f t="shared" si="18"/>
        <v>0.167186088765961</v>
      </c>
      <c r="L90" s="105">
        <f t="shared" si="19"/>
        <v>199.68274323947585</v>
      </c>
      <c r="M90" s="85">
        <f>SUMIFS(ПРОДАЖИ!$AB:$AB,ПРОДАЖИ!$AD:$AD,'ОБОРАЧИВ ПО СЕТИ+ABC'!$A:$A,ПРОДАЖИ!$AE:$AE,'ОБОРАЧИВ ПО СЕТИ+ABC'!M$1)</f>
        <v>36337.019999999997</v>
      </c>
      <c r="N90" s="85">
        <f>SUMIFS(ОСТАТКИ!$AE:$AE,ОСТАТКИ!$Q:$Q,'ОБОРАЧИВ ПО СЕТИ+ABC'!$A:$A,ОСТАТКИ!$S:$S,'ОБОРАЧИВ ПО СЕТИ+ABC'!M$1)</f>
        <v>3641215.3760593403</v>
      </c>
      <c r="O90" s="108">
        <f t="shared" si="20"/>
        <v>0.75328764685401683</v>
      </c>
      <c r="P90" s="105">
        <f t="shared" si="21"/>
        <v>3056.306460183303</v>
      </c>
      <c r="Q90" s="85">
        <f>SUMIFS(ПРОДАЖИ!$AB:$AB,ПРОДАЖИ!$AD:$AD,'ОБОРАЧИВ ПО СЕТИ+ABC'!$A:$A,ПРОДАЖИ!$AE:$AE,'ОБОРАЧИВ ПО СЕТИ+ABC'!Q$1)</f>
        <v>27400.301666666666</v>
      </c>
      <c r="R90" s="85">
        <f>SUMIFS(ОСТАТКИ!$AE:$AE,ОСТАТКИ!$Q:$Q,'ОБОРАЧИВ ПО СЕТИ+ABC'!$A:$A,ОСТАТКИ!$S:$S,'ОБОРАЧИВ ПО СЕТИ+ABC'!Q$1)</f>
        <v>384411.26423677331</v>
      </c>
      <c r="S90" s="108">
        <f t="shared" si="22"/>
        <v>7.9526264380022083E-2</v>
      </c>
      <c r="T90" s="105">
        <f t="shared" si="23"/>
        <v>427.89833856044231</v>
      </c>
    </row>
    <row r="91" spans="1:20" s="81" customFormat="1" hidden="1" outlineLevel="1" x14ac:dyDescent="0.2">
      <c r="A91" s="82" t="s">
        <v>3253</v>
      </c>
      <c r="B91" s="83">
        <f>SUMIFS(ПРОДАЖИ!AB:AB,ПРОДАЖИ!AD:AD,'ОБОРАЧИВ ПО СЕТИ+ABC'!A:A)</f>
        <v>381626.89583333337</v>
      </c>
      <c r="C91" s="84">
        <f t="shared" si="26"/>
        <v>9.2195420012099211E-2</v>
      </c>
      <c r="D91" s="85">
        <f>SUMIFS(ОСТАТКИ!AE:AE,ОСТАТКИ!Q:Q,'ОБОРАЧИВ ПО СЕТИ+ABC'!A:A)</f>
        <v>2063729.1559737134</v>
      </c>
      <c r="E91" s="86">
        <f t="shared" si="27"/>
        <v>3.8945222065468701E-2</v>
      </c>
      <c r="F91" s="85">
        <f t="shared" si="17"/>
        <v>164.93528088410065</v>
      </c>
      <c r="G91" s="86" t="s">
        <v>5108</v>
      </c>
      <c r="H91" s="156"/>
      <c r="I91" s="85">
        <f>SUMIFS(ПРОДАЖИ!$AB:$AB,ПРОДАЖИ!$AD:$AD,'ОБОРАЧИВ ПО СЕТИ+ABC'!$A:$A,ПРОДАЖИ!$AE:$AE,'ОБОРАЧИВ ПО СЕТИ+ABC'!I$1)</f>
        <v>0</v>
      </c>
      <c r="J91" s="85">
        <f>SUMIFS(ОСТАТКИ!$AE:$AE,ОСТАТКИ!$Q:$Q,'ОБОРАЧИВ ПО СЕТИ+ABC'!$A:$A,ОСТАТКИ!$S:$S,'ОБОРАЧИВ ПО СЕТИ+ABC'!I$1)</f>
        <v>0</v>
      </c>
      <c r="K91" s="108">
        <f t="shared" si="18"/>
        <v>0</v>
      </c>
      <c r="L91" s="105">
        <f t="shared" si="19"/>
        <v>0</v>
      </c>
      <c r="M91" s="85">
        <f>SUMIFS(ПРОДАЖИ!$AB:$AB,ПРОДАЖИ!$AD:$AD,'ОБОРАЧИВ ПО СЕТИ+ABC'!$A:$A,ПРОДАЖИ!$AE:$AE,'ОБОРАЧИВ ПО СЕТИ+ABC'!M$1)</f>
        <v>330787.21833333338</v>
      </c>
      <c r="N91" s="85">
        <f>SUMIFS(ОСТАТКИ!$AE:$AE,ОСТАТКИ!$Q:$Q,'ОБОРАЧИВ ПО СЕТИ+ABC'!$A:$A,ОСТАТКИ!$S:$S,'ОБОРАЧИВ ПО СЕТИ+ABC'!M$1)</f>
        <v>1759746.7219941216</v>
      </c>
      <c r="O91" s="108">
        <f t="shared" si="20"/>
        <v>0.85270236014271639</v>
      </c>
      <c r="P91" s="105">
        <f t="shared" si="21"/>
        <v>162.25619384947123</v>
      </c>
      <c r="Q91" s="85">
        <f>SUMIFS(ПРОДАЖИ!$AB:$AB,ПРОДАЖИ!$AD:$AD,'ОБОРАЧИВ ПО СЕТИ+ABC'!$A:$A,ПРОДАЖИ!$AE:$AE,'ОБОРАЧИВ ПО СЕТИ+ABC'!Q$1)</f>
        <v>50839.677500000005</v>
      </c>
      <c r="R91" s="85">
        <f>SUMIFS(ОСТАТКИ!$AE:$AE,ОСТАТКИ!$Q:$Q,'ОБОРАЧИВ ПО СЕТИ+ABC'!$A:$A,ОСТАТКИ!$S:$S,'ОБОРАЧИВ ПО СЕТИ+ABC'!Q$1)</f>
        <v>303982.43397959188</v>
      </c>
      <c r="S91" s="108">
        <f t="shared" si="22"/>
        <v>0.14729763985728359</v>
      </c>
      <c r="T91" s="105">
        <f t="shared" si="23"/>
        <v>182.3667004256184</v>
      </c>
    </row>
    <row r="92" spans="1:20" s="81" customFormat="1" hidden="1" outlineLevel="1" x14ac:dyDescent="0.2">
      <c r="A92" s="82" t="s">
        <v>3261</v>
      </c>
      <c r="B92" s="83">
        <f>SUMIFS(ПРОДАЖИ!AB:AB,ПРОДАЖИ!AD:AD,'ОБОРАЧИВ ПО СЕТИ+ABC'!A:A)</f>
        <v>6388.55</v>
      </c>
      <c r="C92" s="84">
        <f t="shared" si="26"/>
        <v>1.5433792978142879E-3</v>
      </c>
      <c r="D92" s="85">
        <f>SUMIFS(ОСТАТКИ!AE:AE,ОСТАТКИ!Q:Q,'ОБОРАЧИВ ПО СЕТИ+ABC'!A:A)</f>
        <v>34581.52968337731</v>
      </c>
      <c r="E92" s="86">
        <f t="shared" si="27"/>
        <v>6.5259791915246929E-4</v>
      </c>
      <c r="F92" s="85">
        <f t="shared" si="17"/>
        <v>165.09797298964679</v>
      </c>
      <c r="G92" s="86" t="s">
        <v>5108</v>
      </c>
      <c r="H92" s="156"/>
      <c r="I92" s="85">
        <f>SUMIFS(ПРОДАЖИ!$AB:$AB,ПРОДАЖИ!$AD:$AD,'ОБОРАЧИВ ПО СЕТИ+ABC'!$A:$A,ПРОДАЖИ!$AE:$AE,'ОБОРАЧИВ ПО СЕТИ+ABC'!I$1)</f>
        <v>0</v>
      </c>
      <c r="J92" s="85">
        <f>SUMIFS(ОСТАТКИ!$AE:$AE,ОСТАТКИ!$Q:$Q,'ОБОРАЧИВ ПО СЕТИ+ABC'!$A:$A,ОСТАТКИ!$S:$S,'ОБОРАЧИВ ПО СЕТИ+ABC'!I$1)</f>
        <v>0</v>
      </c>
      <c r="K92" s="108">
        <f t="shared" si="18"/>
        <v>0</v>
      </c>
      <c r="L92" s="105">
        <f t="shared" si="19"/>
        <v>0</v>
      </c>
      <c r="M92" s="85">
        <f>SUMIFS(ПРОДАЖИ!$AB:$AB,ПРОДАЖИ!$AD:$AD,'ОБОРАЧИВ ПО СЕТИ+ABC'!$A:$A,ПРОДАЖИ!$AE:$AE,'ОБОРАЧИВ ПО СЕТИ+ABC'!M$1)</f>
        <v>0</v>
      </c>
      <c r="N92" s="85">
        <f>SUMIFS(ОСТАТКИ!$AE:$AE,ОСТАТКИ!$Q:$Q,'ОБОРАЧИВ ПО СЕТИ+ABC'!$A:$A,ОСТАТКИ!$S:$S,'ОБОРАЧИВ ПО СЕТИ+ABC'!M$1)</f>
        <v>0</v>
      </c>
      <c r="O92" s="108">
        <f t="shared" si="20"/>
        <v>0</v>
      </c>
      <c r="P92" s="105">
        <f t="shared" si="21"/>
        <v>0</v>
      </c>
      <c r="Q92" s="85">
        <f>SUMIFS(ПРОДАЖИ!$AB:$AB,ПРОДАЖИ!$AD:$AD,'ОБОРАЧИВ ПО СЕТИ+ABC'!$A:$A,ПРОДАЖИ!$AE:$AE,'ОБОРАЧИВ ПО СЕТИ+ABC'!Q$1)</f>
        <v>6388.55</v>
      </c>
      <c r="R92" s="85">
        <f>SUMIFS(ОСТАТКИ!$AE:$AE,ОСТАТКИ!$Q:$Q,'ОБОРАЧИВ ПО СЕТИ+ABC'!$A:$A,ОСТАТКИ!$S:$S,'ОБОРАЧИВ ПО СЕТИ+ABC'!Q$1)</f>
        <v>34581.52968337731</v>
      </c>
      <c r="S92" s="108">
        <f t="shared" si="22"/>
        <v>1</v>
      </c>
      <c r="T92" s="105">
        <f t="shared" si="23"/>
        <v>165.09797298964679</v>
      </c>
    </row>
    <row r="93" spans="1:20" s="81" customFormat="1" hidden="1" outlineLevel="1" x14ac:dyDescent="0.2">
      <c r="A93" s="82" t="s">
        <v>3268</v>
      </c>
      <c r="B93" s="83">
        <f>SUMIFS(ПРОДАЖИ!AB:AB,ПРОДАЖИ!AD:AD,'ОБОРАЧИВ ПО СЕТИ+ABC'!A:A)</f>
        <v>248320.85750000001</v>
      </c>
      <c r="C93" s="84">
        <f t="shared" si="26"/>
        <v>5.9990650567185326E-2</v>
      </c>
      <c r="D93" s="85">
        <f>SUMIFS(ОСТАТКИ!AE:AE,ОСТАТКИ!Q:Q,'ОБОРАЧИВ ПО СЕТИ+ABC'!A:A)</f>
        <v>300706.94800732937</v>
      </c>
      <c r="E93" s="86">
        <f t="shared" si="27"/>
        <v>5.6747266630776637E-3</v>
      </c>
      <c r="F93" s="85">
        <f t="shared" si="17"/>
        <v>36.934319599889207</v>
      </c>
      <c r="G93" s="86" t="s">
        <v>5108</v>
      </c>
      <c r="H93" s="156"/>
      <c r="I93" s="85">
        <f>SUMIFS(ПРОДАЖИ!$AB:$AB,ПРОДАЖИ!$AD:$AD,'ОБОРАЧИВ ПО СЕТИ+ABC'!$A:$A,ПРОДАЖИ!$AE:$AE,'ОБОРАЧИВ ПО СЕТИ+ABC'!I$1)</f>
        <v>196267.46083333335</v>
      </c>
      <c r="J93" s="85">
        <f>SUMIFS(ОСТАТКИ!$AE:$AE,ОСТАТКИ!$Q:$Q,'ОБОРАЧИВ ПО СЕТИ+ABC'!$A:$A,ОСТАТКИ!$S:$S,'ОБОРАЧИВ ПО СЕТИ+ABC'!I$1)</f>
        <v>0</v>
      </c>
      <c r="K93" s="108">
        <f t="shared" si="18"/>
        <v>0</v>
      </c>
      <c r="L93" s="105">
        <f t="shared" si="19"/>
        <v>0</v>
      </c>
      <c r="M93" s="85">
        <f>SUMIFS(ПРОДАЖИ!$AB:$AB,ПРОДАЖИ!$AD:$AD,'ОБОРАЧИВ ПО СЕТИ+ABC'!$A:$A,ПРОДАЖИ!$AE:$AE,'ОБОРАЧИВ ПО СЕТИ+ABC'!M$1)</f>
        <v>25443.537499999999</v>
      </c>
      <c r="N93" s="85">
        <f>SUMIFS(ОСТАТКИ!$AE:$AE,ОСТАТКИ!$Q:$Q,'ОБОРАЧИВ ПО СЕТИ+ABC'!$A:$A,ОСТАТКИ!$S:$S,'ОБОРАЧИВ ПО СЕТИ+ABC'!M$1)</f>
        <v>300706.94800732937</v>
      </c>
      <c r="O93" s="108">
        <f t="shared" si="20"/>
        <v>1</v>
      </c>
      <c r="P93" s="105">
        <f t="shared" si="21"/>
        <v>360.4672469079249</v>
      </c>
      <c r="Q93" s="85">
        <f>SUMIFS(ПРОДАЖИ!$AB:$AB,ПРОДАЖИ!$AD:$AD,'ОБОРАЧИВ ПО СЕТИ+ABC'!$A:$A,ПРОДАЖИ!$AE:$AE,'ОБОРАЧИВ ПО СЕТИ+ABC'!Q$1)</f>
        <v>26609.859166666669</v>
      </c>
      <c r="R93" s="85">
        <f>SUMIFS(ОСТАТКИ!$AE:$AE,ОСТАТКИ!$Q:$Q,'ОБОРАЧИВ ПО СЕТИ+ABC'!$A:$A,ОСТАТКИ!$S:$S,'ОБОРАЧИВ ПО СЕТИ+ABC'!Q$1)</f>
        <v>0</v>
      </c>
      <c r="S93" s="108">
        <f t="shared" si="22"/>
        <v>0</v>
      </c>
      <c r="T93" s="105">
        <f t="shared" si="23"/>
        <v>0</v>
      </c>
    </row>
    <row r="94" spans="1:20" s="81" customFormat="1" hidden="1" outlineLevel="1" x14ac:dyDescent="0.2">
      <c r="A94" s="82" t="s">
        <v>5114</v>
      </c>
      <c r="B94" s="83">
        <f>SUMIFS(ПРОДАЖИ!AB:AB,ПРОДАЖИ!AD:AD,'ОБОРАЧИВ ПО СЕТИ+ABC'!A:A)</f>
        <v>0</v>
      </c>
      <c r="C94" s="84">
        <f t="shared" si="26"/>
        <v>0</v>
      </c>
      <c r="D94" s="85">
        <f>SUMIFS(ОСТАТКИ!AE:AE,ОСТАТКИ!Q:Q,'ОБОРАЧИВ ПО СЕТИ+ABC'!A:A)</f>
        <v>68700</v>
      </c>
      <c r="E94" s="86">
        <f t="shared" si="27"/>
        <v>1.2964573127985499E-3</v>
      </c>
      <c r="F94" s="85">
        <f t="shared" si="17"/>
        <v>0</v>
      </c>
      <c r="G94" s="86" t="s">
        <v>5108</v>
      </c>
      <c r="H94" s="156"/>
      <c r="I94" s="85">
        <f>SUMIFS(ПРОДАЖИ!$AB:$AB,ПРОДАЖИ!$AD:$AD,'ОБОРАЧИВ ПО СЕТИ+ABC'!$A:$A,ПРОДАЖИ!$AE:$AE,'ОБОРАЧИВ ПО СЕТИ+ABC'!I$1)</f>
        <v>0</v>
      </c>
      <c r="J94" s="85">
        <f>SUMIFS(ОСТАТКИ!$AE:$AE,ОСТАТКИ!$Q:$Q,'ОБОРАЧИВ ПО СЕТИ+ABC'!$A:$A,ОСТАТКИ!$S:$S,'ОБОРАЧИВ ПО СЕТИ+ABC'!I$1)</f>
        <v>0</v>
      </c>
      <c r="K94" s="108">
        <f t="shared" si="18"/>
        <v>0</v>
      </c>
      <c r="L94" s="105">
        <f t="shared" si="19"/>
        <v>0</v>
      </c>
      <c r="M94" s="85">
        <f>SUMIFS(ПРОДАЖИ!$AB:$AB,ПРОДАЖИ!$AD:$AD,'ОБОРАЧИВ ПО СЕТИ+ABC'!$A:$A,ПРОДАЖИ!$AE:$AE,'ОБОРАЧИВ ПО СЕТИ+ABC'!M$1)</f>
        <v>0</v>
      </c>
      <c r="N94" s="85">
        <f>SUMIFS(ОСТАТКИ!$AE:$AE,ОСТАТКИ!$Q:$Q,'ОБОРАЧИВ ПО СЕТИ+ABC'!$A:$A,ОСТАТКИ!$S:$S,'ОБОРАЧИВ ПО СЕТИ+ABC'!M$1)</f>
        <v>0</v>
      </c>
      <c r="O94" s="108">
        <f t="shared" si="20"/>
        <v>0</v>
      </c>
      <c r="P94" s="105">
        <f t="shared" si="21"/>
        <v>0</v>
      </c>
      <c r="Q94" s="85">
        <f>SUMIFS(ПРОДАЖИ!$AB:$AB,ПРОДАЖИ!$AD:$AD,'ОБОРАЧИВ ПО СЕТИ+ABC'!$A:$A,ПРОДАЖИ!$AE:$AE,'ОБОРАЧИВ ПО СЕТИ+ABC'!Q$1)</f>
        <v>0</v>
      </c>
      <c r="R94" s="85">
        <f>SUMIFS(ОСТАТКИ!$AE:$AE,ОСТАТКИ!$Q:$Q,'ОБОРАЧИВ ПО СЕТИ+ABC'!$A:$A,ОСТАТКИ!$S:$S,'ОБОРАЧИВ ПО СЕТИ+ABC'!Q$1)</f>
        <v>68700</v>
      </c>
      <c r="S94" s="108">
        <f t="shared" si="22"/>
        <v>1</v>
      </c>
      <c r="T94" s="105">
        <f t="shared" si="23"/>
        <v>0</v>
      </c>
    </row>
    <row r="95" spans="1:20" s="81" customFormat="1" ht="12" collapsed="1" x14ac:dyDescent="0.25">
      <c r="A95" s="121" t="s">
        <v>3273</v>
      </c>
      <c r="B95" s="70">
        <f>SUM(B96:B100)</f>
        <v>2699448.5758333327</v>
      </c>
      <c r="C95" s="71">
        <f>B95/$B$139</f>
        <v>2.1075342175196785E-2</v>
      </c>
      <c r="D95" s="72">
        <f>SUM(D96:D100)</f>
        <v>32218262.874213256</v>
      </c>
      <c r="E95" s="73">
        <f>D95/$D$139</f>
        <v>1.8642715007712047E-2</v>
      </c>
      <c r="F95" s="72">
        <f t="shared" si="17"/>
        <v>364.02138809410485</v>
      </c>
      <c r="G95" s="73" t="s">
        <v>5108</v>
      </c>
      <c r="H95" s="156"/>
      <c r="I95" s="72">
        <f>SUM(I96:I100)</f>
        <v>1975891.2383333328</v>
      </c>
      <c r="J95" s="72">
        <f>SUM(J96:J100)</f>
        <v>23918940.198118296</v>
      </c>
      <c r="K95" s="107">
        <f t="shared" si="18"/>
        <v>0.74240316094951397</v>
      </c>
      <c r="L95" s="104">
        <f t="shared" si="19"/>
        <v>369.21449009408315</v>
      </c>
      <c r="M95" s="72">
        <f>SUM(M96:M100)</f>
        <v>469223.5008333333</v>
      </c>
      <c r="N95" s="72">
        <f>SUM(N96:N100)</f>
        <v>3718479.2927936008</v>
      </c>
      <c r="O95" s="107">
        <f t="shared" si="20"/>
        <v>0.11541526330303128</v>
      </c>
      <c r="P95" s="104">
        <f t="shared" si="21"/>
        <v>241.70489804705878</v>
      </c>
      <c r="Q95" s="72">
        <f>SUM(Q96:Q100)</f>
        <v>254333.83666666664</v>
      </c>
      <c r="R95" s="72">
        <f>SUM(R96:R100)</f>
        <v>4580843.3833013624</v>
      </c>
      <c r="S95" s="107">
        <f t="shared" si="22"/>
        <v>0.14218157574745477</v>
      </c>
      <c r="T95" s="104">
        <f t="shared" si="23"/>
        <v>549.33989524093431</v>
      </c>
    </row>
    <row r="96" spans="1:20" s="81" customFormat="1" hidden="1" outlineLevel="1" x14ac:dyDescent="0.2">
      <c r="A96" s="82" t="s">
        <v>3275</v>
      </c>
      <c r="B96" s="83">
        <f>SUMIFS(ПРОДАЖИ!AB:AB,ПРОДАЖИ!AD:AD,'ОБОРАЧИВ ПО СЕТИ+ABC'!A:A)</f>
        <v>1793719.8833333331</v>
      </c>
      <c r="C96" s="84">
        <f>B96/$B$95</f>
        <v>0.664476404326244</v>
      </c>
      <c r="D96" s="85">
        <f>SUMIFS(ОСТАТКИ!AE:AE,ОСТАТКИ!Q:Q,'ОБОРАЧИВ ПО СЕТИ+ABC'!A:A)</f>
        <v>18188254.915548306</v>
      </c>
      <c r="E96" s="86">
        <f>D96/$D$95</f>
        <v>0.56453245125471241</v>
      </c>
      <c r="F96" s="85">
        <f t="shared" si="17"/>
        <v>309.26889983140904</v>
      </c>
      <c r="G96" s="86" t="s">
        <v>5108</v>
      </c>
      <c r="H96" s="156"/>
      <c r="I96" s="85">
        <f>SUMIFS(ПРОДАЖИ!$AB:$AB,ПРОДАЖИ!$AD:$AD,'ОБОРАЧИВ ПО СЕТИ+ABC'!$A:$A,ПРОДАЖИ!$AE:$AE,'ОБОРАЧИВ ПО СЕТИ+ABC'!I$1)</f>
        <v>1664648.6441666663</v>
      </c>
      <c r="J96" s="85">
        <f>SUMIFS(ОСТАТКИ!$AE:$AE,ОСТАТКИ!$Q:$Q,'ОБОРАЧИВ ПО СЕТИ+ABC'!$A:$A,ОСТАТКИ!$S:$S,'ОБОРАЧИВ ПО СЕТИ+ABC'!I$1)</f>
        <v>16855682.816111498</v>
      </c>
      <c r="K96" s="108">
        <f t="shared" si="18"/>
        <v>0.926734472019212</v>
      </c>
      <c r="L96" s="105">
        <f t="shared" si="19"/>
        <v>308.83293462132457</v>
      </c>
      <c r="M96" s="85">
        <f>SUMIFS(ПРОДАЖИ!$AB:$AB,ПРОДАЖИ!$AD:$AD,'ОБОРАЧИВ ПО СЕТИ+ABC'!$A:$A,ПРОДАЖИ!$AE:$AE,'ОБОРАЧИВ ПО СЕТИ+ABC'!M$1)</f>
        <v>0</v>
      </c>
      <c r="N96" s="85">
        <f>SUMIFS(ОСТАТКИ!$AE:$AE,ОСТАТКИ!$Q:$Q,'ОБОРАЧИВ ПО СЕТИ+ABC'!$A:$A,ОСТАТКИ!$S:$S,'ОБОРАЧИВ ПО СЕТИ+ABC'!M$1)</f>
        <v>0</v>
      </c>
      <c r="O96" s="108">
        <f t="shared" si="20"/>
        <v>0</v>
      </c>
      <c r="P96" s="105">
        <f t="shared" si="21"/>
        <v>0</v>
      </c>
      <c r="Q96" s="85">
        <f>SUMIFS(ПРОДАЖИ!$AB:$AB,ПРОДАЖИ!$AD:$AD,'ОБОРАЧИВ ПО СЕТИ+ABC'!$A:$A,ПРОДАЖИ!$AE:$AE,'ОБОРАЧИВ ПО СЕТИ+ABC'!Q$1)</f>
        <v>129071.23916666667</v>
      </c>
      <c r="R96" s="85">
        <f>SUMIFS(ОСТАТКИ!$AE:$AE,ОСТАТКИ!$Q:$Q,'ОБОРАЧИВ ПО СЕТИ+ABC'!$A:$A,ОСТАТКИ!$S:$S,'ОБОРАЧИВ ПО СЕТИ+ABC'!Q$1)</f>
        <v>1332572.09943681</v>
      </c>
      <c r="S96" s="108">
        <f t="shared" si="22"/>
        <v>7.3265527980788045E-2</v>
      </c>
      <c r="T96" s="105">
        <f t="shared" si="23"/>
        <v>314.89160013673353</v>
      </c>
    </row>
    <row r="97" spans="1:20" s="81" customFormat="1" hidden="1" outlineLevel="1" x14ac:dyDescent="0.2">
      <c r="A97" s="82" t="s">
        <v>3285</v>
      </c>
      <c r="B97" s="83">
        <f>SUMIFS(ПРОДАЖИ!AB:AB,ПРОДАЖИ!AD:AD,'ОБОРАЧИВ ПО СЕТИ+ABC'!A:A)</f>
        <v>324850.28749999992</v>
      </c>
      <c r="C97" s="84">
        <f t="shared" ref="C97:C100" si="28">B97/$B$95</f>
        <v>0.12033949837318797</v>
      </c>
      <c r="D97" s="85">
        <f>SUMIFS(ОСТАТКИ!AE:AE,ОСТАТКИ!Q:Q,'ОБОРАЧИВ ПО СЕТИ+ABC'!A:A)</f>
        <v>2837825.3337207171</v>
      </c>
      <c r="E97" s="86">
        <f t="shared" ref="E97:E100" si="29">D97/$D$95</f>
        <v>8.808126449275594E-2</v>
      </c>
      <c r="F97" s="85">
        <f t="shared" si="17"/>
        <v>266.44173026468968</v>
      </c>
      <c r="G97" s="86" t="s">
        <v>5108</v>
      </c>
      <c r="H97" s="156"/>
      <c r="I97" s="85">
        <f>SUMIFS(ПРОДАЖИ!$AB:$AB,ПРОДАЖИ!$AD:$AD,'ОБОРАЧИВ ПО СЕТИ+ABC'!$A:$A,ПРОДАЖИ!$AE:$AE,'ОБОРАЧИВ ПО СЕТИ+ABC'!I$1)</f>
        <v>0</v>
      </c>
      <c r="J97" s="85">
        <f>SUMIFS(ОСТАТКИ!$AE:$AE,ОСТАТКИ!$Q:$Q,'ОБОРАЧИВ ПО СЕТИ+ABC'!$A:$A,ОСТАТКИ!$S:$S,'ОБОРАЧИВ ПО СЕТИ+ABC'!I$1)</f>
        <v>0</v>
      </c>
      <c r="K97" s="108">
        <f t="shared" si="18"/>
        <v>0</v>
      </c>
      <c r="L97" s="105">
        <f t="shared" si="19"/>
        <v>0</v>
      </c>
      <c r="M97" s="85">
        <f>SUMIFS(ПРОДАЖИ!$AB:$AB,ПРОДАЖИ!$AD:$AD,'ОБОРАЧИВ ПО СЕТИ+ABC'!$A:$A,ПРОДАЖИ!$AE:$AE,'ОБОРАЧИВ ПО СЕТИ+ABC'!M$1)</f>
        <v>314776.24083333329</v>
      </c>
      <c r="N97" s="85">
        <f>SUMIFS(ОСТАТКИ!$AE:$AE,ОСТАТКИ!$Q:$Q,'ОБОРАЧИВ ПО СЕТИ+ABC'!$A:$A,ОСТАТКИ!$S:$S,'ОБОРАЧИВ ПО СЕТИ+ABC'!M$1)</f>
        <v>2837825.3337207171</v>
      </c>
      <c r="O97" s="108">
        <f t="shared" si="20"/>
        <v>1</v>
      </c>
      <c r="P97" s="105">
        <f t="shared" si="21"/>
        <v>274.96888726207908</v>
      </c>
      <c r="Q97" s="85">
        <f>SUMIFS(ПРОДАЖИ!$AB:$AB,ПРОДАЖИ!$AD:$AD,'ОБОРАЧИВ ПО СЕТИ+ABC'!$A:$A,ПРОДАЖИ!$AE:$AE,'ОБОРАЧИВ ПО СЕТИ+ABC'!Q$1)</f>
        <v>10074.046666666665</v>
      </c>
      <c r="R97" s="85">
        <f>SUMIFS(ОСТАТКИ!$AE:$AE,ОСТАТКИ!$Q:$Q,'ОБОРАЧИВ ПО СЕТИ+ABC'!$A:$A,ОСТАТКИ!$S:$S,'ОБОРАЧИВ ПО СЕТИ+ABC'!Q$1)</f>
        <v>0</v>
      </c>
      <c r="S97" s="108">
        <f t="shared" si="22"/>
        <v>0</v>
      </c>
      <c r="T97" s="105">
        <f t="shared" si="23"/>
        <v>0</v>
      </c>
    </row>
    <row r="98" spans="1:20" s="81" customFormat="1" hidden="1" outlineLevel="1" x14ac:dyDescent="0.2">
      <c r="A98" s="82" t="s">
        <v>3289</v>
      </c>
      <c r="B98" s="83">
        <f>SUMIFS(ПРОДАЖИ!AB:AB,ПРОДАЖИ!AD:AD,'ОБОРАЧИВ ПО СЕТИ+ABC'!A:A)</f>
        <v>527492.61833333329</v>
      </c>
      <c r="C98" s="84">
        <f t="shared" si="28"/>
        <v>0.19540754473179536</v>
      </c>
      <c r="D98" s="85">
        <f>SUMIFS(ОСТАТКИ!AE:AE,ОСТАТКИ!Q:Q,'ОБОРАЧИВ ПО СЕТИ+ABC'!A:A)</f>
        <v>9869990.7771721873</v>
      </c>
      <c r="E98" s="86">
        <f t="shared" si="29"/>
        <v>0.30634770147933388</v>
      </c>
      <c r="F98" s="85">
        <f t="shared" si="17"/>
        <v>570.68991724453235</v>
      </c>
      <c r="G98" s="86" t="s">
        <v>5108</v>
      </c>
      <c r="H98" s="156"/>
      <c r="I98" s="85">
        <f>SUMIFS(ПРОДАЖИ!$AB:$AB,ПРОДАЖИ!$AD:$AD,'ОБОРАЧИВ ПО СЕТИ+ABC'!$A:$A,ПРОДАЖИ!$AE:$AE,'ОБОРАЧИВ ПО СЕТИ+ABC'!I$1)</f>
        <v>311242.59416666662</v>
      </c>
      <c r="J98" s="85">
        <f>SUMIFS(ОСТАТКИ!$AE:$AE,ОСТАТКИ!$Q:$Q,'ОБОРАЧИВ ПО СЕТИ+ABC'!$A:$A,ОСТАТКИ!$S:$S,'ОБОРАЧИВ ПО СЕТИ+ABC'!I$1)</f>
        <v>7063257.3820067989</v>
      </c>
      <c r="K98" s="108">
        <f t="shared" si="18"/>
        <v>0.71562958278978894</v>
      </c>
      <c r="L98" s="105">
        <f t="shared" si="19"/>
        <v>692.15895956659313</v>
      </c>
      <c r="M98" s="85">
        <f>SUMIFS(ПРОДАЖИ!$AB:$AB,ПРОДАЖИ!$AD:$AD,'ОБОРАЧИВ ПО СЕТИ+ABC'!$A:$A,ПРОДАЖИ!$AE:$AE,'ОБОРАЧИВ ПО СЕТИ+ABC'!M$1)</f>
        <v>154447.26</v>
      </c>
      <c r="N98" s="85">
        <f>SUMIFS(ОСТАТКИ!$AE:$AE,ОСТАТКИ!$Q:$Q,'ОБОРАЧИВ ПО СЕТИ+ABC'!$A:$A,ОСТАТКИ!$S:$S,'ОБОРАЧИВ ПО СЕТИ+ABC'!M$1)</f>
        <v>880653.95907288394</v>
      </c>
      <c r="O98" s="108">
        <f t="shared" si="20"/>
        <v>8.9225408508962809E-2</v>
      </c>
      <c r="P98" s="105">
        <f t="shared" si="21"/>
        <v>173.91014739738964</v>
      </c>
      <c r="Q98" s="85">
        <f>SUMIFS(ПРОДАЖИ!$AB:$AB,ПРОДАЖИ!$AD:$AD,'ОБОРАЧИВ ПО СЕТИ+ABC'!$A:$A,ПРОДАЖИ!$AE:$AE,'ОБОРАЧИВ ПО СЕТИ+ABC'!Q$1)</f>
        <v>61802.76416666666</v>
      </c>
      <c r="R98" s="85">
        <f>SUMIFS(ОСТАТКИ!$AE:$AE,ОСТАТКИ!$Q:$Q,'ОБОРАЧИВ ПО СЕТИ+ABC'!$A:$A,ОСТАТКИ!$S:$S,'ОБОРАЧИВ ПО СЕТИ+ABC'!Q$1)</f>
        <v>1926079.4360925062</v>
      </c>
      <c r="S98" s="108">
        <f t="shared" si="22"/>
        <v>0.19514500870124818</v>
      </c>
      <c r="T98" s="105">
        <f t="shared" si="23"/>
        <v>950.53066950856226</v>
      </c>
    </row>
    <row r="99" spans="1:20" s="81" customFormat="1" hidden="1" outlineLevel="1" x14ac:dyDescent="0.2">
      <c r="A99" s="82" t="s">
        <v>3316</v>
      </c>
      <c r="B99" s="83">
        <f>SUMIFS(ПРОДАЖИ!AB:AB,ПРОДАЖИ!AD:AD,'ОБОРАЧИВ ПО СЕТИ+ABC'!A:A)</f>
        <v>52735.78666666666</v>
      </c>
      <c r="C99" s="84">
        <f t="shared" si="28"/>
        <v>1.9535762651224749E-2</v>
      </c>
      <c r="D99" s="85">
        <f>SUMIFS(ОСТАТКИ!AE:AE,ОСТАТКИ!Q:Q,'ОБОРАЧИВ ПО СЕТИ+ABC'!A:A)</f>
        <v>1288091.8477720465</v>
      </c>
      <c r="E99" s="86">
        <f t="shared" si="29"/>
        <v>3.998017685810755E-2</v>
      </c>
      <c r="F99" s="85">
        <f t="shared" si="17"/>
        <v>744.97421656705649</v>
      </c>
      <c r="G99" s="86" t="s">
        <v>5108</v>
      </c>
      <c r="H99" s="156"/>
      <c r="I99" s="85">
        <f>SUMIFS(ПРОДАЖИ!$AB:$AB,ПРОДАЖИ!$AD:$AD,'ОБОРАЧИВ ПО СЕТИ+ABC'!$A:$A,ПРОДАЖИ!$AE:$AE,'ОБОРАЧИВ ПО СЕТИ+ABC'!I$1)</f>
        <v>0</v>
      </c>
      <c r="J99" s="85">
        <f>SUMIFS(ОСТАТКИ!$AE:$AE,ОСТАТКИ!$Q:$Q,'ОБОРАЧИВ ПО СЕТИ+ABC'!$A:$A,ОСТАТКИ!$S:$S,'ОБОРАЧИВ ПО СЕТИ+ABC'!I$1)</f>
        <v>0</v>
      </c>
      <c r="K99" s="108">
        <f t="shared" si="18"/>
        <v>0</v>
      </c>
      <c r="L99" s="105">
        <f t="shared" si="19"/>
        <v>0</v>
      </c>
      <c r="M99" s="85">
        <f>SUMIFS(ПРОДАЖИ!$AB:$AB,ПРОДАЖИ!$AD:$AD,'ОБОРАЧИВ ПО СЕТИ+ABC'!$A:$A,ПРОДАЖИ!$AE:$AE,'ОБОРАЧИВ ПО СЕТИ+ABC'!M$1)</f>
        <v>0</v>
      </c>
      <c r="N99" s="85">
        <f>SUMIFS(ОСТАТКИ!$AE:$AE,ОСТАТКИ!$Q:$Q,'ОБОРАЧИВ ПО СЕТИ+ABC'!$A:$A,ОСТАТКИ!$S:$S,'ОБОРАЧИВ ПО СЕТИ+ABC'!M$1)</f>
        <v>0</v>
      </c>
      <c r="O99" s="108">
        <f t="shared" si="20"/>
        <v>0</v>
      </c>
      <c r="P99" s="105">
        <f t="shared" si="21"/>
        <v>0</v>
      </c>
      <c r="Q99" s="85">
        <f>SUMIFS(ПРОДАЖИ!$AB:$AB,ПРОДАЖИ!$AD:$AD,'ОБОРАЧИВ ПО СЕТИ+ABC'!$A:$A,ПРОДАЖИ!$AE:$AE,'ОБОРАЧИВ ПО СЕТИ+ABC'!Q$1)</f>
        <v>52735.78666666666</v>
      </c>
      <c r="R99" s="85">
        <f>SUMIFS(ОСТАТКИ!$AE:$AE,ОСТАТКИ!$Q:$Q,'ОБОРАЧИВ ПО СЕТИ+ABC'!$A:$A,ОСТАТКИ!$S:$S,'ОБОРАЧИВ ПО СЕТИ+ABC'!Q$1)</f>
        <v>1288091.8477720465</v>
      </c>
      <c r="S99" s="108">
        <f t="shared" si="22"/>
        <v>1</v>
      </c>
      <c r="T99" s="105">
        <f t="shared" si="23"/>
        <v>744.97421656705649</v>
      </c>
    </row>
    <row r="100" spans="1:20" s="81" customFormat="1" hidden="1" outlineLevel="1" x14ac:dyDescent="0.2">
      <c r="A100" s="82" t="s">
        <v>5115</v>
      </c>
      <c r="B100" s="83">
        <f>SUMIFS(ПРОДАЖИ!AB:AB,ПРОДАЖИ!AD:AD,'ОБОРАЧИВ ПО СЕТИ+ABC'!A:A)</f>
        <v>650</v>
      </c>
      <c r="C100" s="84">
        <f t="shared" si="28"/>
        <v>2.4078991754800956E-4</v>
      </c>
      <c r="D100" s="85">
        <f>SUMIFS(ОСТАТКИ!AE:AE,ОСТАТКИ!Q:Q,'ОБОРАЧИВ ПО СЕТИ+ABC'!A:A)</f>
        <v>34100</v>
      </c>
      <c r="E100" s="86">
        <f t="shared" si="29"/>
        <v>1.0584059150902528E-3</v>
      </c>
      <c r="F100" s="85">
        <f t="shared" si="17"/>
        <v>1600.0769230769231</v>
      </c>
      <c r="G100" s="86" t="s">
        <v>5108</v>
      </c>
      <c r="H100" s="156"/>
      <c r="I100" s="85">
        <f>SUMIFS(ПРОДАЖИ!$AB:$AB,ПРОДАЖИ!$AD:$AD,'ОБОРАЧИВ ПО СЕТИ+ABC'!$A:$A,ПРОДАЖИ!$AE:$AE,'ОБОРАЧИВ ПО СЕТИ+ABC'!I$1)</f>
        <v>0</v>
      </c>
      <c r="J100" s="85">
        <f>SUMIFS(ОСТАТКИ!$AE:$AE,ОСТАТКИ!$Q:$Q,'ОБОРАЧИВ ПО СЕТИ+ABC'!$A:$A,ОСТАТКИ!$S:$S,'ОБОРАЧИВ ПО СЕТИ+ABC'!I$1)</f>
        <v>0</v>
      </c>
      <c r="K100" s="108">
        <f t="shared" si="18"/>
        <v>0</v>
      </c>
      <c r="L100" s="105">
        <f t="shared" si="19"/>
        <v>0</v>
      </c>
      <c r="M100" s="85">
        <f>SUMIFS(ПРОДАЖИ!$AB:$AB,ПРОДАЖИ!$AD:$AD,'ОБОРАЧИВ ПО СЕТИ+ABC'!$A:$A,ПРОДАЖИ!$AE:$AE,'ОБОРАЧИВ ПО СЕТИ+ABC'!M$1)</f>
        <v>0</v>
      </c>
      <c r="N100" s="85">
        <f>SUMIFS(ОСТАТКИ!$AE:$AE,ОСТАТКИ!$Q:$Q,'ОБОРАЧИВ ПО СЕТИ+ABC'!$A:$A,ОСТАТКИ!$S:$S,'ОБОРАЧИВ ПО СЕТИ+ABC'!M$1)</f>
        <v>0</v>
      </c>
      <c r="O100" s="108">
        <f t="shared" si="20"/>
        <v>0</v>
      </c>
      <c r="P100" s="105">
        <f t="shared" si="21"/>
        <v>0</v>
      </c>
      <c r="Q100" s="85">
        <f>SUMIFS(ПРОДАЖИ!$AB:$AB,ПРОДАЖИ!$AD:$AD,'ОБОРАЧИВ ПО СЕТИ+ABC'!$A:$A,ПРОДАЖИ!$AE:$AE,'ОБОРАЧИВ ПО СЕТИ+ABC'!Q$1)</f>
        <v>650</v>
      </c>
      <c r="R100" s="85">
        <f>SUMIFS(ОСТАТКИ!$AE:$AE,ОСТАТКИ!$Q:$Q,'ОБОРАЧИВ ПО СЕТИ+ABC'!$A:$A,ОСТАТКИ!$S:$S,'ОБОРАЧИВ ПО СЕТИ+ABC'!Q$1)</f>
        <v>34100</v>
      </c>
      <c r="S100" s="108">
        <f t="shared" si="22"/>
        <v>1</v>
      </c>
      <c r="T100" s="105">
        <f t="shared" si="23"/>
        <v>1600.0769230769231</v>
      </c>
    </row>
    <row r="101" spans="1:20" s="81" customFormat="1" ht="12" collapsed="1" x14ac:dyDescent="0.25">
      <c r="A101" s="121" t="s">
        <v>3327</v>
      </c>
      <c r="B101" s="70">
        <f>SUM(B102:B105)</f>
        <v>1679854.0533333328</v>
      </c>
      <c r="C101" s="71">
        <f>B101/$B$139</f>
        <v>1.3115085538335186E-2</v>
      </c>
      <c r="D101" s="72">
        <f>SUM(D102:D105)</f>
        <v>37327418.696103446</v>
      </c>
      <c r="E101" s="73">
        <f>D101/$D$139</f>
        <v>2.1599067319112621E-2</v>
      </c>
      <c r="F101" s="72">
        <f t="shared" si="17"/>
        <v>677.72927533321001</v>
      </c>
      <c r="G101" s="73" t="s">
        <v>5108</v>
      </c>
      <c r="H101" s="156"/>
      <c r="I101" s="72">
        <f>SUM(I102:I105)</f>
        <v>1244316.8125</v>
      </c>
      <c r="J101" s="72">
        <f>SUM(J102:J105)</f>
        <v>30352995.932361908</v>
      </c>
      <c r="K101" s="107">
        <f t="shared" si="18"/>
        <v>0.81315550318325147</v>
      </c>
      <c r="L101" s="104">
        <f t="shared" si="19"/>
        <v>743.99571446523248</v>
      </c>
      <c r="M101" s="72">
        <f>SUM(M102:M105)</f>
        <v>335058.39916666667</v>
      </c>
      <c r="N101" s="72">
        <f>SUM(N102:N105)</f>
        <v>4477048.6005036524</v>
      </c>
      <c r="O101" s="107">
        <f t="shared" si="20"/>
        <v>0.1199399464761544</v>
      </c>
      <c r="P101" s="104">
        <f t="shared" si="21"/>
        <v>407.5408425963318</v>
      </c>
      <c r="Q101" s="72">
        <f>SUM(Q102:Q105)</f>
        <v>100478.84166666667</v>
      </c>
      <c r="R101" s="72">
        <f>SUM(R102:R105)</f>
        <v>2497374.1632378851</v>
      </c>
      <c r="S101" s="107">
        <f t="shared" si="22"/>
        <v>6.690455034059406E-2</v>
      </c>
      <c r="T101" s="104">
        <f t="shared" si="23"/>
        <v>758.069168745448</v>
      </c>
    </row>
    <row r="102" spans="1:20" s="81" customFormat="1" hidden="1" outlineLevel="1" x14ac:dyDescent="0.2">
      <c r="A102" s="82" t="s">
        <v>3328</v>
      </c>
      <c r="B102" s="83">
        <f>SUMIFS(ПРОДАЖИ!AB:AB,ПРОДАЖИ!AD:AD,'ОБОРАЧИВ ПО СЕТИ+ABC'!A:A)</f>
        <v>1223467.200833333</v>
      </c>
      <c r="C102" s="84">
        <f>B102/$B$101</f>
        <v>0.72831755735303805</v>
      </c>
      <c r="D102" s="85">
        <f>SUMIFS(ОСТАТКИ!AE:AE,ОСТАТКИ!Q:Q,'ОБОРАЧИВ ПО СЕТИ+ABC'!A:A)</f>
        <v>35405877.608613476</v>
      </c>
      <c r="E102" s="86">
        <f>D102/$D$101</f>
        <v>0.94852199389585556</v>
      </c>
      <c r="F102" s="85">
        <f t="shared" si="17"/>
        <v>882.63850990625599</v>
      </c>
      <c r="G102" s="86" t="s">
        <v>5108</v>
      </c>
      <c r="H102" s="156"/>
      <c r="I102" s="85">
        <f>SUMIFS(ПРОДАЖИ!$AB:$AB,ПРОДАЖИ!$AD:$AD,'ОБОРАЧИВ ПО СЕТИ+ABC'!$A:$A,ПРОДАЖИ!$AE:$AE,'ОБОРАЧИВ ПО СЕТИ+ABC'!I$1)</f>
        <v>991117.49583333335</v>
      </c>
      <c r="J102" s="85">
        <f>SUMIFS(ОСТАТКИ!$AE:$AE,ОСТАТКИ!$Q:$Q,'ОБОРАЧИВ ПО СЕТИ+ABC'!$A:$A,ОСТАТКИ!$S:$S,'ОБОРАЧИВ ПО СЕТИ+ABC'!I$1)</f>
        <v>30050648.153959408</v>
      </c>
      <c r="K102" s="108">
        <f t="shared" si="18"/>
        <v>0.84874744487759146</v>
      </c>
      <c r="L102" s="105">
        <f t="shared" si="19"/>
        <v>924.75894386783023</v>
      </c>
      <c r="M102" s="85">
        <f>SUMIFS(ПРОДАЖИ!$AB:$AB,ПРОДАЖИ!$AD:$AD,'ОБОРАЧИВ ПО СЕТИ+ABC'!$A:$A,ПРОДАЖИ!$AE:$AE,'ОБОРАЧИВ ПО СЕТИ+ABC'!M$1)</f>
        <v>174495.74249999999</v>
      </c>
      <c r="N102" s="85">
        <f>SUMIFS(ОСТАТКИ!$AE:$AE,ОСТАТКИ!$Q:$Q,'ОБОРАЧИВ ПО СЕТИ+ABC'!$A:$A,ОСТАТКИ!$S:$S,'ОБОРАЧИВ ПО СЕТИ+ABC'!M$1)</f>
        <v>3576253.4177096188</v>
      </c>
      <c r="O102" s="108">
        <f t="shared" si="20"/>
        <v>0.10100733717837841</v>
      </c>
      <c r="P102" s="105">
        <f t="shared" si="21"/>
        <v>625.09106341172412</v>
      </c>
      <c r="Q102" s="85">
        <f>SUMIFS(ПРОДАЖИ!$AB:$AB,ПРОДАЖИ!$AD:$AD,'ОБОРАЧИВ ПО СЕТИ+ABC'!$A:$A,ПРОДАЖИ!$AE:$AE,'ОБОРАЧИВ ПО СЕТИ+ABC'!Q$1)</f>
        <v>57853.962500000009</v>
      </c>
      <c r="R102" s="85">
        <f>SUMIFS(ОСТАТКИ!$AE:$AE,ОСТАТКИ!$Q:$Q,'ОБОРАЧИВ ПО СЕТИ+ABC'!$A:$A,ОСТАТКИ!$S:$S,'ОБОРАЧИВ ПО СЕТИ+ABC'!Q$1)</f>
        <v>1778976.0369444448</v>
      </c>
      <c r="S102" s="108">
        <f t="shared" si="22"/>
        <v>5.0245217944030265E-2</v>
      </c>
      <c r="T102" s="105">
        <f t="shared" si="23"/>
        <v>937.85743935526557</v>
      </c>
    </row>
    <row r="103" spans="1:20" s="81" customFormat="1" hidden="1" outlineLevel="1" x14ac:dyDescent="0.2">
      <c r="A103" s="82" t="s">
        <v>3338</v>
      </c>
      <c r="B103" s="83">
        <f>SUMIFS(ПРОДАЖИ!AB:AB,ПРОДАЖИ!AD:AD,'ОБОРАЧИВ ПО СЕТИ+ABC'!A:A)</f>
        <v>301713.09416666662</v>
      </c>
      <c r="C103" s="84">
        <f t="shared" ref="C103:C105" si="30">B103/$B$101</f>
        <v>0.17960673045850478</v>
      </c>
      <c r="D103" s="85">
        <f>SUMIFS(ОСТАТКИ!AE:AE,ОСТАТКИ!Q:Q,'ОБОРАЧИВ ПО СЕТИ+ABC'!A:A)</f>
        <v>492296.85756484442</v>
      </c>
      <c r="E103" s="86">
        <f t="shared" ref="E103:E105" si="31">D103/$D$101</f>
        <v>1.3188612413111613E-2</v>
      </c>
      <c r="F103" s="85">
        <f t="shared" si="17"/>
        <v>49.766001032203867</v>
      </c>
      <c r="G103" s="86" t="s">
        <v>5108</v>
      </c>
      <c r="H103" s="156"/>
      <c r="I103" s="85">
        <f>SUMIFS(ПРОДАЖИ!$AB:$AB,ПРОДАЖИ!$AD:$AD,'ОБОРАЧИВ ПО СЕТИ+ABC'!$A:$A,ПРОДАЖИ!$AE:$AE,'ОБОРАЧИВ ПО СЕТИ+ABC'!I$1)</f>
        <v>253199.31666666662</v>
      </c>
      <c r="J103" s="85">
        <f>SUMIFS(ОСТАТКИ!$AE:$AE,ОСТАТКИ!$Q:$Q,'ОБОРАЧИВ ПО СЕТИ+ABC'!$A:$A,ОСТАТКИ!$S:$S,'ОБОРАЧИВ ПО СЕТИ+ABC'!I$1)</f>
        <v>302347.77840249892</v>
      </c>
      <c r="K103" s="108">
        <f t="shared" si="18"/>
        <v>0.61415744130090089</v>
      </c>
      <c r="L103" s="105">
        <f t="shared" si="19"/>
        <v>36.420348058902292</v>
      </c>
      <c r="M103" s="85">
        <f>SUMIFS(ПРОДАЖИ!$AB:$AB,ПРОДАЖИ!$AD:$AD,'ОБОРАЧИВ ПО СЕТИ+ABC'!$A:$A,ПРОДАЖИ!$AE:$AE,'ОБОРАЧИВ ПО СЕТИ+ABC'!M$1)</f>
        <v>43256.221666666665</v>
      </c>
      <c r="N103" s="85">
        <f>SUMIFS(ОСТАТКИ!$AE:$AE,ОСТАТКИ!$Q:$Q,'ОБОРАЧИВ ПО СЕТИ+ABC'!$A:$A,ОСТАТКИ!$S:$S,'ОБОРАЧИВ ПО СЕТИ+ABC'!M$1)</f>
        <v>169615.52929392445</v>
      </c>
      <c r="O103" s="108">
        <f t="shared" si="20"/>
        <v>0.34453912651998397</v>
      </c>
      <c r="P103" s="105">
        <f t="shared" si="21"/>
        <v>119.5960591133005</v>
      </c>
      <c r="Q103" s="85">
        <f>SUMIFS(ПРОДАЖИ!$AB:$AB,ПРОДАЖИ!$AD:$AD,'ОБОРАЧИВ ПО СЕТИ+ABC'!$A:$A,ПРОДАЖИ!$AE:$AE,'ОБОРАЧИВ ПО СЕТИ+ABC'!Q$1)</f>
        <v>5257.5558333333329</v>
      </c>
      <c r="R103" s="85">
        <f>SUMIFS(ОСТАТКИ!$AE:$AE,ОСТАТКИ!$Q:$Q,'ОБОРАЧИВ ПО СЕТИ+ABC'!$A:$A,ОСТАТКИ!$S:$S,'ОБОРАЧИВ ПО СЕТИ+ABC'!Q$1)</f>
        <v>20333.549868421054</v>
      </c>
      <c r="S103" s="108">
        <f t="shared" si="22"/>
        <v>4.1303432179115133E-2</v>
      </c>
      <c r="T103" s="105">
        <f t="shared" si="23"/>
        <v>117.95847550584114</v>
      </c>
    </row>
    <row r="104" spans="1:20" s="81" customFormat="1" hidden="1" outlineLevel="1" x14ac:dyDescent="0.2">
      <c r="A104" s="82" t="s">
        <v>3345</v>
      </c>
      <c r="B104" s="83">
        <f>SUMIFS(ПРОДАЖИ!AB:AB,ПРОДАЖИ!AD:AD,'ОБОРАЧИВ ПО СЕТИ+ABC'!A:A)</f>
        <v>130605.00833333333</v>
      </c>
      <c r="C104" s="84">
        <f t="shared" si="30"/>
        <v>7.7747830577408764E-2</v>
      </c>
      <c r="D104" s="85">
        <f>SUMIFS(ОСТАТКИ!AE:AE,ОСТАТКИ!Q:Q,'ОБОРАЧИВ ПО СЕТИ+ABC'!A:A)</f>
        <v>660428.0778561628</v>
      </c>
      <c r="E104" s="86">
        <f t="shared" si="31"/>
        <v>1.7692840837266466E-2</v>
      </c>
      <c r="F104" s="85">
        <f t="shared" si="17"/>
        <v>154.22882040789247</v>
      </c>
      <c r="G104" s="86" t="s">
        <v>5108</v>
      </c>
      <c r="H104" s="156"/>
      <c r="I104" s="85">
        <f>SUMIFS(ПРОДАЖИ!$AB:$AB,ПРОДАЖИ!$AD:$AD,'ОБОРАЧИВ ПО СЕТИ+ABC'!$A:$A,ПРОДАЖИ!$AE:$AE,'ОБОРАЧИВ ПО СЕТИ+ABC'!I$1)</f>
        <v>0</v>
      </c>
      <c r="J104" s="85">
        <f>SUMIFS(ОСТАТКИ!$AE:$AE,ОСТАТКИ!$Q:$Q,'ОБОРАЧИВ ПО СЕТИ+ABC'!$A:$A,ОСТАТКИ!$S:$S,'ОБОРАЧИВ ПО СЕТИ+ABC'!I$1)</f>
        <v>0</v>
      </c>
      <c r="K104" s="108">
        <f t="shared" si="18"/>
        <v>0</v>
      </c>
      <c r="L104" s="105">
        <f t="shared" si="19"/>
        <v>0</v>
      </c>
      <c r="M104" s="85">
        <f>SUMIFS(ПРОДАЖИ!$AB:$AB,ПРОДАЖИ!$AD:$AD,'ОБОРАЧИВ ПО СЕТИ+ABC'!$A:$A,ПРОДАЖИ!$AE:$AE,'ОБОРАЧИВ ПО СЕТИ+ABC'!M$1)</f>
        <v>94242.28</v>
      </c>
      <c r="N104" s="85">
        <f>SUMIFS(ОСТАТКИ!$AE:$AE,ОСТАТКИ!$Q:$Q,'ОБОРАЧИВ ПО СЕТИ+ABC'!$A:$A,ОСТАТКИ!$S:$S,'ОБОРАЧИВ ПО СЕТИ+ABC'!M$1)</f>
        <v>428959.6914311435</v>
      </c>
      <c r="O104" s="108">
        <f t="shared" si="20"/>
        <v>0.64951764743801277</v>
      </c>
      <c r="P104" s="105">
        <f t="shared" si="21"/>
        <v>138.825913259419</v>
      </c>
      <c r="Q104" s="85">
        <f>SUMIFS(ПРОДАЖИ!$AB:$AB,ПРОДАЖИ!$AD:$AD,'ОБОРАЧИВ ПО СЕТИ+ABC'!$A:$A,ПРОДАЖИ!$AE:$AE,'ОБОРАЧИВ ПО СЕТИ+ABC'!Q$1)</f>
        <v>36362.728333333333</v>
      </c>
      <c r="R104" s="85">
        <f>SUMIFS(ОСТАТКИ!$AE:$AE,ОСТАТКИ!$Q:$Q,'ОБОРАЧИВ ПО СЕТИ+ABC'!$A:$A,ОСТАТКИ!$S:$S,'ОБОРАЧИВ ПО СЕТИ+ABC'!Q$1)</f>
        <v>231468.38642501921</v>
      </c>
      <c r="S104" s="108">
        <f t="shared" si="22"/>
        <v>0.35048235256198729</v>
      </c>
      <c r="T104" s="105">
        <f t="shared" si="23"/>
        <v>194.14895717523635</v>
      </c>
    </row>
    <row r="105" spans="1:20" s="81" customFormat="1" hidden="1" outlineLevel="1" x14ac:dyDescent="0.2">
      <c r="A105" s="82" t="s">
        <v>3357</v>
      </c>
      <c r="B105" s="83">
        <f>SUMIFS(ПРОДАЖИ!AB:AB,ПРОДАЖИ!AD:AD,'ОБОРАЧИВ ПО СЕТИ+ABC'!A:A)</f>
        <v>24068.749999999996</v>
      </c>
      <c r="C105" s="84">
        <f t="shared" si="30"/>
        <v>1.432788161104853E-2</v>
      </c>
      <c r="D105" s="85">
        <f>SUMIFS(ОСТАТКИ!AE:AE,ОСТАТКИ!Q:Q,'ОБОРАЧИВ ПО СЕТИ+ABC'!A:A)</f>
        <v>768816.15206896537</v>
      </c>
      <c r="E105" s="86">
        <f t="shared" si="31"/>
        <v>2.0596552853766471E-2</v>
      </c>
      <c r="F105" s="85">
        <f t="shared" si="17"/>
        <v>974.2463833021427</v>
      </c>
      <c r="G105" s="86" t="s">
        <v>5108</v>
      </c>
      <c r="H105" s="156"/>
      <c r="I105" s="85">
        <f>SUMIFS(ПРОДАЖИ!$AB:$AB,ПРОДАЖИ!$AD:$AD,'ОБОРАЧИВ ПО СЕТИ+ABC'!$A:$A,ПРОДАЖИ!$AE:$AE,'ОБОРАЧИВ ПО СЕТИ+ABC'!I$1)</f>
        <v>0</v>
      </c>
      <c r="J105" s="85">
        <f>SUMIFS(ОСТАТКИ!$AE:$AE,ОСТАТКИ!$Q:$Q,'ОБОРАЧИВ ПО СЕТИ+ABC'!$A:$A,ОСТАТКИ!$S:$S,'ОБОРАЧИВ ПО СЕТИ+ABC'!I$1)</f>
        <v>0</v>
      </c>
      <c r="K105" s="108">
        <f t="shared" si="18"/>
        <v>0</v>
      </c>
      <c r="L105" s="105">
        <f t="shared" si="19"/>
        <v>0</v>
      </c>
      <c r="M105" s="85">
        <f>SUMIFS(ПРОДАЖИ!$AB:$AB,ПРОДАЖИ!$AD:$AD,'ОБОРАЧИВ ПО СЕТИ+ABC'!$A:$A,ПРОДАЖИ!$AE:$AE,'ОБОРАЧИВ ПО СЕТИ+ABC'!M$1)</f>
        <v>23064.154999999999</v>
      </c>
      <c r="N105" s="85">
        <f>SUMIFS(ОСТАТКИ!$AE:$AE,ОСТАТКИ!$Q:$Q,'ОБОРАЧИВ ПО СЕТИ+ABC'!$A:$A,ОСТАТКИ!$S:$S,'ОБОРАЧИВ ПО СЕТИ+ABC'!M$1)</f>
        <v>302219.96206896548</v>
      </c>
      <c r="O105" s="108">
        <f t="shared" si="20"/>
        <v>0.39309783132893306</v>
      </c>
      <c r="P105" s="105">
        <f t="shared" si="21"/>
        <v>399.65517241379308</v>
      </c>
      <c r="Q105" s="85">
        <f>SUMIFS(ПРОДАЖИ!$AB:$AB,ПРОДАЖИ!$AD:$AD,'ОБОРАЧИВ ПО СЕТИ+ABC'!$A:$A,ПРОДАЖИ!$AE:$AE,'ОБОРАЧИВ ПО СЕТИ+ABC'!Q$1)</f>
        <v>1004.595</v>
      </c>
      <c r="R105" s="85">
        <f>SUMIFS(ОСТАТКИ!$AE:$AE,ОСТАТКИ!$Q:$Q,'ОБОРАЧИВ ПО СЕТИ+ABC'!$A:$A,ОСТАТКИ!$S:$S,'ОБОРАЧИВ ПО СЕТИ+ABC'!Q$1)</f>
        <v>466596.18999999994</v>
      </c>
      <c r="S105" s="108">
        <f t="shared" si="22"/>
        <v>0.60690216867106705</v>
      </c>
      <c r="T105" s="105">
        <f t="shared" si="23"/>
        <v>14166.090608653236</v>
      </c>
    </row>
    <row r="106" spans="1:20" s="81" customFormat="1" ht="12" collapsed="1" x14ac:dyDescent="0.25">
      <c r="A106" s="121" t="s">
        <v>3363</v>
      </c>
      <c r="B106" s="70">
        <f>SUM(B107:B110)</f>
        <v>1422289.9658333331</v>
      </c>
      <c r="C106" s="71">
        <f>B106/$B$139</f>
        <v>1.1104211419561099E-2</v>
      </c>
      <c r="D106" s="72">
        <f>SUM(D107:D110)</f>
        <v>13441592.91048274</v>
      </c>
      <c r="E106" s="73">
        <f>D106/$D$139</f>
        <v>7.7778180300458423E-3</v>
      </c>
      <c r="F106" s="72">
        <f t="shared" si="17"/>
        <v>288.24543069142663</v>
      </c>
      <c r="G106" s="73" t="s">
        <v>5108</v>
      </c>
      <c r="H106" s="156"/>
      <c r="I106" s="72">
        <f>SUM(I107:I110)</f>
        <v>0</v>
      </c>
      <c r="J106" s="72">
        <f>SUM(J107:J110)</f>
        <v>0</v>
      </c>
      <c r="K106" s="107">
        <f t="shared" si="18"/>
        <v>0</v>
      </c>
      <c r="L106" s="104">
        <f t="shared" si="19"/>
        <v>0</v>
      </c>
      <c r="M106" s="72">
        <f>SUM(M107:M110)</f>
        <v>55724.017500000002</v>
      </c>
      <c r="N106" s="72">
        <f>SUM(N107:N110)</f>
        <v>90733.174270789488</v>
      </c>
      <c r="O106" s="107">
        <f t="shared" si="20"/>
        <v>6.7501801962793493E-3</v>
      </c>
      <c r="P106" s="104">
        <f t="shared" si="21"/>
        <v>49.661922083401102</v>
      </c>
      <c r="Q106" s="72">
        <f>SUM(Q107:Q110)</f>
        <v>1366565.9483333332</v>
      </c>
      <c r="R106" s="72">
        <f>SUM(R107:R110)</f>
        <v>13350859.73621195</v>
      </c>
      <c r="S106" s="107">
        <f t="shared" si="22"/>
        <v>0.99324981980372062</v>
      </c>
      <c r="T106" s="104">
        <f t="shared" si="23"/>
        <v>297.97407322426551</v>
      </c>
    </row>
    <row r="107" spans="1:20" s="81" customFormat="1" hidden="1" outlineLevel="1" x14ac:dyDescent="0.2">
      <c r="A107" s="82" t="s">
        <v>3364</v>
      </c>
      <c r="B107" s="83">
        <f>SUMIFS(ПРОДАЖИ!AB:AB,ПРОДАЖИ!AD:AD,'ОБОРАЧИВ ПО СЕТИ+ABC'!A:A)</f>
        <v>689854.89333333331</v>
      </c>
      <c r="C107" s="84">
        <f>B107/$B$106</f>
        <v>0.48503111876286131</v>
      </c>
      <c r="D107" s="85">
        <f>SUMIFS(ОСТАТКИ!AE:AE,ОСТАТКИ!Q:Q,'ОБОРАЧИВ ПО СЕТИ+ABC'!A:A)</f>
        <v>9553900.2201127484</v>
      </c>
      <c r="E107" s="86">
        <f>D107/$D$106</f>
        <v>0.71077143042041668</v>
      </c>
      <c r="F107" s="85">
        <f t="shared" si="17"/>
        <v>422.39891248062685</v>
      </c>
      <c r="G107" s="86" t="s">
        <v>5108</v>
      </c>
      <c r="H107" s="156"/>
      <c r="I107" s="85">
        <f>SUMIFS(ПРОДАЖИ!$AB:$AB,ПРОДАЖИ!$AD:$AD,'ОБОРАЧИВ ПО СЕТИ+ABC'!$A:$A,ПРОДАЖИ!$AE:$AE,'ОБОРАЧИВ ПО СЕТИ+ABC'!I$1)</f>
        <v>0</v>
      </c>
      <c r="J107" s="85">
        <f>SUMIFS(ОСТАТКИ!$AE:$AE,ОСТАТКИ!$Q:$Q,'ОБОРАЧИВ ПО СЕТИ+ABC'!$A:$A,ОСТАТКИ!$S:$S,'ОБОРАЧИВ ПО СЕТИ+ABC'!I$1)</f>
        <v>0</v>
      </c>
      <c r="K107" s="108">
        <f t="shared" si="18"/>
        <v>0</v>
      </c>
      <c r="L107" s="105">
        <f t="shared" si="19"/>
        <v>0</v>
      </c>
      <c r="M107" s="85">
        <f>SUMIFS(ПРОДАЖИ!$AB:$AB,ПРОДАЖИ!$AD:$AD,'ОБОРАЧИВ ПО СЕТИ+ABC'!$A:$A,ПРОДАЖИ!$AE:$AE,'ОБОРАЧИВ ПО СЕТИ+ABC'!M$1)</f>
        <v>0</v>
      </c>
      <c r="N107" s="85">
        <f>SUMIFS(ОСТАТКИ!$AE:$AE,ОСТАТКИ!$Q:$Q,'ОБОРАЧИВ ПО СЕТИ+ABC'!$A:$A,ОСТАТКИ!$S:$S,'ОБОРАЧИВ ПО СЕТИ+ABC'!M$1)</f>
        <v>0</v>
      </c>
      <c r="O107" s="108">
        <f t="shared" si="20"/>
        <v>0</v>
      </c>
      <c r="P107" s="105">
        <f t="shared" si="21"/>
        <v>0</v>
      </c>
      <c r="Q107" s="85">
        <f>SUMIFS(ПРОДАЖИ!$AB:$AB,ПРОДАЖИ!$AD:$AD,'ОБОРАЧИВ ПО СЕТИ+ABC'!$A:$A,ПРОДАЖИ!$AE:$AE,'ОБОРАЧИВ ПО СЕТИ+ABC'!Q$1)</f>
        <v>689854.89333333331</v>
      </c>
      <c r="R107" s="194">
        <f>SUMIFS(ОСТАТКИ!$AE:$AE,ОСТАТКИ!$Q:$Q,'ОБОРАЧИВ ПО СЕТИ+ABC'!$A:$A,ОСТАТКИ!$S:$S,'ОБОРАЧИВ ПО СЕТИ+ABC'!Q$1)</f>
        <v>9553900.2201127484</v>
      </c>
      <c r="S107" s="108">
        <f t="shared" si="22"/>
        <v>1</v>
      </c>
      <c r="T107" s="105">
        <f t="shared" si="23"/>
        <v>422.39891248062685</v>
      </c>
    </row>
    <row r="108" spans="1:20" s="81" customFormat="1" hidden="1" outlineLevel="1" x14ac:dyDescent="0.2">
      <c r="A108" s="82" t="s">
        <v>3380</v>
      </c>
      <c r="B108" s="83">
        <f>SUMIFS(ПРОДАЖИ!AB:AB,ПРОДАЖИ!AD:AD,'ОБОРАЧИВ ПО СЕТИ+ABC'!A:A)</f>
        <v>171607.83416666664</v>
      </c>
      <c r="C108" s="84">
        <f t="shared" ref="C108:C110" si="32">B108/$B$106</f>
        <v>0.1206560112839719</v>
      </c>
      <c r="D108" s="85">
        <f>SUMIFS(ОСТАТКИ!AE:AE,ОСТАТКИ!Q:Q,'ОБОРАЧИВ ПО СЕТИ+ABC'!A:A)</f>
        <v>771351.02654995327</v>
      </c>
      <c r="E108" s="86">
        <f t="shared" ref="E108:E110" si="33">D108/$D$106</f>
        <v>5.7385388152054295E-2</v>
      </c>
      <c r="F108" s="85">
        <f t="shared" si="17"/>
        <v>137.09284558025928</v>
      </c>
      <c r="G108" s="86" t="s">
        <v>5108</v>
      </c>
      <c r="H108" s="156"/>
      <c r="I108" s="85">
        <f>SUMIFS(ПРОДАЖИ!$AB:$AB,ПРОДАЖИ!$AD:$AD,'ОБОРАЧИВ ПО СЕТИ+ABC'!$A:$A,ПРОДАЖИ!$AE:$AE,'ОБОРАЧИВ ПО СЕТИ+ABC'!I$1)</f>
        <v>0</v>
      </c>
      <c r="J108" s="85">
        <f>SUMIFS(ОСТАТКИ!$AE:$AE,ОСТАТКИ!$Q:$Q,'ОБОРАЧИВ ПО СЕТИ+ABC'!$A:$A,ОСТАТКИ!$S:$S,'ОБОРАЧИВ ПО СЕТИ+ABC'!I$1)</f>
        <v>0</v>
      </c>
      <c r="K108" s="108">
        <f t="shared" si="18"/>
        <v>0</v>
      </c>
      <c r="L108" s="105">
        <f t="shared" si="19"/>
        <v>0</v>
      </c>
      <c r="M108" s="85">
        <f>SUMIFS(ПРОДАЖИ!$AB:$AB,ПРОДАЖИ!$AD:$AD,'ОБОРАЧИВ ПО СЕТИ+ABC'!$A:$A,ПРОДАЖИ!$AE:$AE,'ОБОРАЧИВ ПО СЕТИ+ABC'!M$1)</f>
        <v>0</v>
      </c>
      <c r="N108" s="85">
        <f>SUMIFS(ОСТАТКИ!$AE:$AE,ОСТАТКИ!$Q:$Q,'ОБОРАЧИВ ПО СЕТИ+ABC'!$A:$A,ОСТАТКИ!$S:$S,'ОБОРАЧИВ ПО СЕТИ+ABC'!M$1)</f>
        <v>0</v>
      </c>
      <c r="O108" s="108">
        <f t="shared" si="20"/>
        <v>0</v>
      </c>
      <c r="P108" s="105">
        <f t="shared" si="21"/>
        <v>0</v>
      </c>
      <c r="Q108" s="85">
        <f>SUMIFS(ПРОДАЖИ!$AB:$AB,ПРОДАЖИ!$AD:$AD,'ОБОРАЧИВ ПО СЕТИ+ABC'!$A:$A,ПРОДАЖИ!$AE:$AE,'ОБОРАЧИВ ПО СЕТИ+ABC'!Q$1)</f>
        <v>171607.83416666664</v>
      </c>
      <c r="R108" s="194">
        <f>SUMIFS(ОСТАТКИ!$AE:$AE,ОСТАТКИ!$Q:$Q,'ОБОРАЧИВ ПО СЕТИ+ABC'!$A:$A,ОСТАТКИ!$S:$S,'ОБОРАЧИВ ПО СЕТИ+ABC'!Q$1)</f>
        <v>771351.02654995327</v>
      </c>
      <c r="S108" s="108">
        <f t="shared" si="22"/>
        <v>1</v>
      </c>
      <c r="T108" s="105">
        <f t="shared" si="23"/>
        <v>137.09284558025928</v>
      </c>
    </row>
    <row r="109" spans="1:20" s="81" customFormat="1" hidden="1" outlineLevel="1" x14ac:dyDescent="0.2">
      <c r="A109" s="82" t="s">
        <v>3407</v>
      </c>
      <c r="B109" s="83">
        <f>SUMIFS(ПРОДАЖИ!AB:AB,ПРОДАЖИ!AD:AD,'ОБОРАЧИВ ПО СЕТИ+ABC'!A:A)</f>
        <v>144407.15583333332</v>
      </c>
      <c r="C109" s="84">
        <f t="shared" si="32"/>
        <v>0.10153144527650788</v>
      </c>
      <c r="D109" s="85">
        <f>SUMIFS(ОСТАТКИ!AE:AE,ОСТАТКИ!Q:Q,'ОБОРАЧИВ ПО СЕТИ+ABC'!A:A)</f>
        <v>573830.7403698666</v>
      </c>
      <c r="E109" s="86">
        <f t="shared" si="33"/>
        <v>4.2690679906125656E-2</v>
      </c>
      <c r="F109" s="85">
        <f t="shared" si="17"/>
        <v>121.19785532983265</v>
      </c>
      <c r="G109" s="86" t="s">
        <v>5108</v>
      </c>
      <c r="H109" s="156"/>
      <c r="I109" s="85">
        <f>SUMIFS(ПРОДАЖИ!$AB:$AB,ПРОДАЖИ!$AD:$AD,'ОБОРАЧИВ ПО СЕТИ+ABC'!$A:$A,ПРОДАЖИ!$AE:$AE,'ОБОРАЧИВ ПО СЕТИ+ABC'!I$1)</f>
        <v>0</v>
      </c>
      <c r="J109" s="85">
        <f>SUMIFS(ОСТАТКИ!$AE:$AE,ОСТАТКИ!$Q:$Q,'ОБОРАЧИВ ПО СЕТИ+ABC'!$A:$A,ОСТАТКИ!$S:$S,'ОБОРАЧИВ ПО СЕТИ+ABC'!I$1)</f>
        <v>0</v>
      </c>
      <c r="K109" s="108">
        <f t="shared" si="18"/>
        <v>0</v>
      </c>
      <c r="L109" s="105">
        <f t="shared" si="19"/>
        <v>0</v>
      </c>
      <c r="M109" s="85">
        <f>SUMIFS(ПРОДАЖИ!$AB:$AB,ПРОДАЖИ!$AD:$AD,'ОБОРАЧИВ ПО СЕТИ+ABC'!$A:$A,ПРОДАЖИ!$AE:$AE,'ОБОРАЧИВ ПО СЕТИ+ABC'!M$1)</f>
        <v>55724.017500000002</v>
      </c>
      <c r="N109" s="85">
        <f>SUMIFS(ОСТАТКИ!$AE:$AE,ОСТАТКИ!$Q:$Q,'ОБОРАЧИВ ПО СЕТИ+ABC'!$A:$A,ОСТАТКИ!$S:$S,'ОБОРАЧИВ ПО СЕТИ+ABC'!M$1)</f>
        <v>90733.174270789488</v>
      </c>
      <c r="O109" s="108">
        <f t="shared" si="20"/>
        <v>0.15811835770998742</v>
      </c>
      <c r="P109" s="105">
        <f t="shared" si="21"/>
        <v>49.661922083401102</v>
      </c>
      <c r="Q109" s="85">
        <f>SUMIFS(ПРОДАЖИ!$AB:$AB,ПРОДАЖИ!$AD:$AD,'ОБОРАЧИВ ПО СЕТИ+ABC'!$A:$A,ПРОДАЖИ!$AE:$AE,'ОБОРАЧИВ ПО СЕТИ+ABC'!Q$1)</f>
        <v>88683.138333333394</v>
      </c>
      <c r="R109" s="85">
        <f>SUMIFS(ОСТАТКИ!$AE:$AE,ОСТАТКИ!$Q:$Q,'ОБОРАЧИВ ПО СЕТИ+ABC'!$A:$A,ОСТАТКИ!$S:$S,'ОБОРАЧИВ ПО СЕТИ+ABC'!Q$1)</f>
        <v>483097.56609907711</v>
      </c>
      <c r="S109" s="108">
        <f t="shared" si="22"/>
        <v>0.84188164229001261</v>
      </c>
      <c r="T109" s="105">
        <f t="shared" si="23"/>
        <v>166.14743279200795</v>
      </c>
    </row>
    <row r="110" spans="1:20" s="81" customFormat="1" hidden="1" outlineLevel="1" x14ac:dyDescent="0.2">
      <c r="A110" s="82" t="s">
        <v>3481</v>
      </c>
      <c r="B110" s="83">
        <f>SUMIFS(ПРОДАЖИ!AB:AB,ПРОДАЖИ!AD:AD,'ОБОРАЧИВ ПО СЕТИ+ABC'!A:A)</f>
        <v>416420.08249999984</v>
      </c>
      <c r="C110" s="84">
        <f t="shared" si="32"/>
        <v>0.29278142467665896</v>
      </c>
      <c r="D110" s="85">
        <f>SUMIFS(ОСТАТКИ!AE:AE,ОСТАТКИ!Q:Q,'ОБОРАЧИВ ПО СЕТИ+ABC'!A:A)</f>
        <v>2542510.9234501701</v>
      </c>
      <c r="E110" s="86">
        <f t="shared" si="33"/>
        <v>0.18915250152140328</v>
      </c>
      <c r="F110" s="85">
        <f t="shared" si="17"/>
        <v>186.22200615223744</v>
      </c>
      <c r="G110" s="86" t="s">
        <v>5108</v>
      </c>
      <c r="H110" s="156"/>
      <c r="I110" s="85">
        <f>SUMIFS(ПРОДАЖИ!$AB:$AB,ПРОДАЖИ!$AD:$AD,'ОБОРАЧИВ ПО СЕТИ+ABC'!$A:$A,ПРОДАЖИ!$AE:$AE,'ОБОРАЧИВ ПО СЕТИ+ABC'!I$1)</f>
        <v>0</v>
      </c>
      <c r="J110" s="85">
        <f>SUMIFS(ОСТАТКИ!$AE:$AE,ОСТАТКИ!$Q:$Q,'ОБОРАЧИВ ПО СЕТИ+ABC'!$A:$A,ОСТАТКИ!$S:$S,'ОБОРАЧИВ ПО СЕТИ+ABC'!I$1)</f>
        <v>0</v>
      </c>
      <c r="K110" s="108">
        <f t="shared" si="18"/>
        <v>0</v>
      </c>
      <c r="L110" s="105">
        <f t="shared" si="19"/>
        <v>0</v>
      </c>
      <c r="M110" s="85">
        <f>SUMIFS(ПРОДАЖИ!$AB:$AB,ПРОДАЖИ!$AD:$AD,'ОБОРАЧИВ ПО СЕТИ+ABC'!$A:$A,ПРОДАЖИ!$AE:$AE,'ОБОРАЧИВ ПО СЕТИ+ABC'!M$1)</f>
        <v>0</v>
      </c>
      <c r="N110" s="85">
        <f>SUMIFS(ОСТАТКИ!$AE:$AE,ОСТАТКИ!$Q:$Q,'ОБОРАЧИВ ПО СЕТИ+ABC'!$A:$A,ОСТАТКИ!$S:$S,'ОБОРАЧИВ ПО СЕТИ+ABC'!M$1)</f>
        <v>0</v>
      </c>
      <c r="O110" s="108">
        <f t="shared" si="20"/>
        <v>0</v>
      </c>
      <c r="P110" s="105">
        <f t="shared" si="21"/>
        <v>0</v>
      </c>
      <c r="Q110" s="85">
        <f>SUMIFS(ПРОДАЖИ!$AB:$AB,ПРОДАЖИ!$AD:$AD,'ОБОРАЧИВ ПО СЕТИ+ABC'!$A:$A,ПРОДАЖИ!$AE:$AE,'ОБОРАЧИВ ПО СЕТИ+ABC'!Q$1)</f>
        <v>416420.08249999984</v>
      </c>
      <c r="R110" s="194">
        <f>SUMIFS(ОСТАТКИ!$AE:$AE,ОСТАТКИ!$Q:$Q,'ОБОРАЧИВ ПО СЕТИ+ABC'!$A:$A,ОСТАТКИ!$S:$S,'ОБОРАЧИВ ПО СЕТИ+ABC'!Q$1)</f>
        <v>2542510.9234501701</v>
      </c>
      <c r="S110" s="108">
        <f t="shared" si="22"/>
        <v>1</v>
      </c>
      <c r="T110" s="105">
        <f t="shared" si="23"/>
        <v>186.22200615223744</v>
      </c>
    </row>
    <row r="111" spans="1:20" s="81" customFormat="1" ht="12" collapsed="1" x14ac:dyDescent="0.25">
      <c r="A111" s="121" t="s">
        <v>3556</v>
      </c>
      <c r="B111" s="70">
        <f>SUM(B112:B113)</f>
        <v>921191.75000000023</v>
      </c>
      <c r="C111" s="71">
        <f>B111/$B$139</f>
        <v>7.1919989563887171E-3</v>
      </c>
      <c r="D111" s="72">
        <f>SUM(D112:D113)</f>
        <v>2048462.8592094416</v>
      </c>
      <c r="E111" s="73">
        <f>D111/$D$139</f>
        <v>1.1853186944690956E-3</v>
      </c>
      <c r="F111" s="72">
        <f t="shared" si="17"/>
        <v>67.823140194088751</v>
      </c>
      <c r="G111" s="73" t="s">
        <v>5108</v>
      </c>
      <c r="H111" s="156"/>
      <c r="I111" s="72">
        <f>SUM(I112:I113)</f>
        <v>0</v>
      </c>
      <c r="J111" s="72">
        <f>SUM(J112:J113)</f>
        <v>0</v>
      </c>
      <c r="K111" s="107">
        <f t="shared" si="18"/>
        <v>0</v>
      </c>
      <c r="L111" s="104">
        <f t="shared" si="19"/>
        <v>0</v>
      </c>
      <c r="M111" s="72">
        <f>SUM(M112:M113)</f>
        <v>0</v>
      </c>
      <c r="N111" s="72">
        <f>SUM(N112:N113)</f>
        <v>0</v>
      </c>
      <c r="O111" s="107">
        <f t="shared" si="20"/>
        <v>0</v>
      </c>
      <c r="P111" s="104">
        <f t="shared" si="21"/>
        <v>0</v>
      </c>
      <c r="Q111" s="72">
        <f>SUM(Q112:Q113)</f>
        <v>921191.75000000023</v>
      </c>
      <c r="R111" s="72">
        <f>SUM(R112:R113)</f>
        <v>2048462.8592094416</v>
      </c>
      <c r="S111" s="107">
        <f t="shared" si="22"/>
        <v>1</v>
      </c>
      <c r="T111" s="104">
        <f t="shared" si="23"/>
        <v>67.823140194088751</v>
      </c>
    </row>
    <row r="112" spans="1:20" s="81" customFormat="1" hidden="1" outlineLevel="1" x14ac:dyDescent="0.2">
      <c r="A112" s="82" t="s">
        <v>3557</v>
      </c>
      <c r="B112" s="83">
        <f>SUMIFS(ПРОДАЖИ!AB:AB,ПРОДАЖИ!AD:AD,'ОБОРАЧИВ ПО СЕТИ+ABC'!A:A)</f>
        <v>900697.17750000022</v>
      </c>
      <c r="C112" s="84">
        <f>B112/$B$111</f>
        <v>0.97775211024197728</v>
      </c>
      <c r="D112" s="85">
        <f>SUMIFS(ОСТАТКИ!AE:AE,ОСТАТКИ!Q:Q,'ОБОРАЧИВ ПО СЕТИ+ABC'!A:A)</f>
        <v>1616866.4100521044</v>
      </c>
      <c r="E112" s="86">
        <f>D112/$D$111</f>
        <v>0.78930716404401779</v>
      </c>
      <c r="F112" s="85">
        <f t="shared" si="17"/>
        <v>54.75139340779068</v>
      </c>
      <c r="G112" s="86" t="s">
        <v>5108</v>
      </c>
      <c r="H112" s="156"/>
      <c r="I112" s="85">
        <f>SUMIFS(ПРОДАЖИ!$AB:$AB,ПРОДАЖИ!$AD:$AD,'ОБОРАЧИВ ПО СЕТИ+ABC'!$A:$A,ПРОДАЖИ!$AE:$AE,'ОБОРАЧИВ ПО СЕТИ+ABC'!I$1)</f>
        <v>0</v>
      </c>
      <c r="J112" s="85">
        <f>SUMIFS(ОСТАТКИ!$AE:$AE,ОСТАТКИ!$Q:$Q,'ОБОРАЧИВ ПО СЕТИ+ABC'!$A:$A,ОСТАТКИ!$S:$S,'ОБОРАЧИВ ПО СЕТИ+ABC'!I$1)</f>
        <v>0</v>
      </c>
      <c r="K112" s="108">
        <f t="shared" si="18"/>
        <v>0</v>
      </c>
      <c r="L112" s="105">
        <f t="shared" si="19"/>
        <v>0</v>
      </c>
      <c r="M112" s="85">
        <f>SUMIFS(ПРОДАЖИ!$AB:$AB,ПРОДАЖИ!$AD:$AD,'ОБОРАЧИВ ПО СЕТИ+ABC'!$A:$A,ПРОДАЖИ!$AE:$AE,'ОБОРАЧИВ ПО СЕТИ+ABC'!M$1)</f>
        <v>0</v>
      </c>
      <c r="N112" s="85">
        <f>SUMIFS(ОСТАТКИ!$AE:$AE,ОСТАТКИ!$Q:$Q,'ОБОРАЧИВ ПО СЕТИ+ABC'!$A:$A,ОСТАТКИ!$S:$S,'ОБОРАЧИВ ПО СЕТИ+ABC'!M$1)</f>
        <v>0</v>
      </c>
      <c r="O112" s="108">
        <f t="shared" si="20"/>
        <v>0</v>
      </c>
      <c r="P112" s="105">
        <f t="shared" si="21"/>
        <v>0</v>
      </c>
      <c r="Q112" s="85">
        <f>SUMIFS(ПРОДАЖИ!$AB:$AB,ПРОДАЖИ!$AD:$AD,'ОБОРАЧИВ ПО СЕТИ+ABC'!$A:$A,ПРОДАЖИ!$AE:$AE,'ОБОРАЧИВ ПО СЕТИ+ABC'!Q$1)</f>
        <v>900697.17750000022</v>
      </c>
      <c r="R112" s="85">
        <f>SUMIFS(ОСТАТКИ!$AE:$AE,ОСТАТКИ!$Q:$Q,'ОБОРАЧИВ ПО СЕТИ+ABC'!$A:$A,ОСТАТКИ!$S:$S,'ОБОРАЧИВ ПО СЕТИ+ABC'!Q$1)</f>
        <v>1616866.4100521044</v>
      </c>
      <c r="S112" s="108">
        <f t="shared" si="22"/>
        <v>1</v>
      </c>
      <c r="T112" s="105">
        <f t="shared" si="23"/>
        <v>54.75139340779068</v>
      </c>
    </row>
    <row r="113" spans="1:20" s="81" customFormat="1" hidden="1" outlineLevel="1" x14ac:dyDescent="0.2">
      <c r="A113" s="82" t="s">
        <v>3575</v>
      </c>
      <c r="B113" s="83">
        <f>SUMIFS(ПРОДАЖИ!AB:AB,ПРОДАЖИ!AD:AD,'ОБОРАЧИВ ПО СЕТИ+ABC'!A:A)</f>
        <v>20494.572500000002</v>
      </c>
      <c r="C113" s="84">
        <f>B113/$B$111</f>
        <v>2.224788975802269E-2</v>
      </c>
      <c r="D113" s="85">
        <f>SUMIFS(ОСТАТКИ!AE:AE,ОСТАТКИ!Q:Q,'ОБОРАЧИВ ПО СЕТИ+ABC'!A:A)</f>
        <v>431596.44915733725</v>
      </c>
      <c r="E113" s="86">
        <f>D113/$D$111</f>
        <v>0.21069283595598226</v>
      </c>
      <c r="F113" s="85">
        <f t="shared" si="17"/>
        <v>642.30135560518693</v>
      </c>
      <c r="G113" s="86" t="s">
        <v>5108</v>
      </c>
      <c r="H113" s="156"/>
      <c r="I113" s="85">
        <f>SUMIFS(ПРОДАЖИ!$AB:$AB,ПРОДАЖИ!$AD:$AD,'ОБОРАЧИВ ПО СЕТИ+ABC'!$A:$A,ПРОДАЖИ!$AE:$AE,'ОБОРАЧИВ ПО СЕТИ+ABC'!I$1)</f>
        <v>0</v>
      </c>
      <c r="J113" s="85">
        <f>SUMIFS(ОСТАТКИ!$AE:$AE,ОСТАТКИ!$Q:$Q,'ОБОРАЧИВ ПО СЕТИ+ABC'!$A:$A,ОСТАТКИ!$S:$S,'ОБОРАЧИВ ПО СЕТИ+ABC'!I$1)</f>
        <v>0</v>
      </c>
      <c r="K113" s="108">
        <f t="shared" si="18"/>
        <v>0</v>
      </c>
      <c r="L113" s="105">
        <f t="shared" si="19"/>
        <v>0</v>
      </c>
      <c r="M113" s="85">
        <f>SUMIFS(ПРОДАЖИ!$AB:$AB,ПРОДАЖИ!$AD:$AD,'ОБОРАЧИВ ПО СЕТИ+ABC'!$A:$A,ПРОДАЖИ!$AE:$AE,'ОБОРАЧИВ ПО СЕТИ+ABC'!M$1)</f>
        <v>0</v>
      </c>
      <c r="N113" s="85">
        <f>SUMIFS(ОСТАТКИ!$AE:$AE,ОСТАТКИ!$Q:$Q,'ОБОРАЧИВ ПО СЕТИ+ABC'!$A:$A,ОСТАТКИ!$S:$S,'ОБОРАЧИВ ПО СЕТИ+ABC'!M$1)</f>
        <v>0</v>
      </c>
      <c r="O113" s="108">
        <f t="shared" si="20"/>
        <v>0</v>
      </c>
      <c r="P113" s="105">
        <f t="shared" si="21"/>
        <v>0</v>
      </c>
      <c r="Q113" s="85">
        <f>SUMIFS(ПРОДАЖИ!$AB:$AB,ПРОДАЖИ!$AD:$AD,'ОБОРАЧИВ ПО СЕТИ+ABC'!$A:$A,ПРОДАЖИ!$AE:$AE,'ОБОРАЧИВ ПО СЕТИ+ABC'!Q$1)</f>
        <v>20494.572500000002</v>
      </c>
      <c r="R113" s="85">
        <f>SUMIFS(ОСТАТКИ!$AE:$AE,ОСТАТКИ!$Q:$Q,'ОБОРАЧИВ ПО СЕТИ+ABC'!$A:$A,ОСТАТКИ!$S:$S,'ОБОРАЧИВ ПО СЕТИ+ABC'!Q$1)</f>
        <v>431596.44915733725</v>
      </c>
      <c r="S113" s="108">
        <f t="shared" si="22"/>
        <v>1</v>
      </c>
      <c r="T113" s="105">
        <f t="shared" si="23"/>
        <v>642.30135560518693</v>
      </c>
    </row>
    <row r="114" spans="1:20" s="81" customFormat="1" ht="12" collapsed="1" x14ac:dyDescent="0.25">
      <c r="A114" s="121" t="s">
        <v>3579</v>
      </c>
      <c r="B114" s="70">
        <f>SUM(B115:B123)</f>
        <v>1089133.164166667</v>
      </c>
      <c r="C114" s="71">
        <f>B114/$B$139</f>
        <v>8.5031640590083543E-3</v>
      </c>
      <c r="D114" s="72">
        <f>SUM(D115:D123)</f>
        <v>40096512.542484276</v>
      </c>
      <c r="E114" s="73">
        <f>D114/$D$139</f>
        <v>2.3201370572060662E-2</v>
      </c>
      <c r="F114" s="72">
        <f t="shared" si="17"/>
        <v>1122.8596031978204</v>
      </c>
      <c r="G114" s="73" t="s">
        <v>5108</v>
      </c>
      <c r="H114" s="156"/>
      <c r="I114" s="72">
        <f>SUM(I115:I123)</f>
        <v>117785.3075</v>
      </c>
      <c r="J114" s="72">
        <f>SUM(J115:J123)</f>
        <v>1765736.2639921347</v>
      </c>
      <c r="K114" s="107">
        <f t="shared" si="18"/>
        <v>4.4037153159423727E-2</v>
      </c>
      <c r="L114" s="104">
        <f t="shared" si="19"/>
        <v>457.22982938054571</v>
      </c>
      <c r="M114" s="72">
        <f>SUM(M115:M123)</f>
        <v>450698.56000000006</v>
      </c>
      <c r="N114" s="72">
        <f>SUM(N115:N123)</f>
        <v>8158775.7415567422</v>
      </c>
      <c r="O114" s="107">
        <f t="shared" si="20"/>
        <v>0.20347843800410589</v>
      </c>
      <c r="P114" s="104">
        <f t="shared" si="21"/>
        <v>552.12659236692616</v>
      </c>
      <c r="Q114" s="72">
        <f>SUM(Q115:Q123)</f>
        <v>520649.29666666675</v>
      </c>
      <c r="R114" s="72">
        <f>SUM(R115:R123)</f>
        <v>30172000.536935404</v>
      </c>
      <c r="S114" s="107">
        <f t="shared" si="22"/>
        <v>0.75248440883647028</v>
      </c>
      <c r="T114" s="104">
        <f t="shared" si="23"/>
        <v>1767.4968971785536</v>
      </c>
    </row>
    <row r="115" spans="1:20" s="81" customFormat="1" hidden="1" outlineLevel="1" x14ac:dyDescent="0.2">
      <c r="A115" s="82" t="s">
        <v>3580</v>
      </c>
      <c r="B115" s="83">
        <f>SUMIFS(ПРОДАЖИ!AB:AB,ПРОДАЖИ!AD:AD,'ОБОРАЧИВ ПО СЕТИ+ABC'!A:A)</f>
        <v>497917.35833333357</v>
      </c>
      <c r="C115" s="84">
        <f>B115/$B$114</f>
        <v>0.45716848473189881</v>
      </c>
      <c r="D115" s="85">
        <f>SUMIFS(ОСТАТКИ!AE:AE,ОСТАТКИ!Q:Q,'ОБОРАЧИВ ПО СЕТИ+ABC'!A:A)</f>
        <v>8366522.4673763234</v>
      </c>
      <c r="E115" s="86">
        <f>D115/$D$114</f>
        <v>0.20865960495969746</v>
      </c>
      <c r="F115" s="85">
        <f t="shared" si="17"/>
        <v>512.49254717516169</v>
      </c>
      <c r="G115" s="86" t="s">
        <v>5108</v>
      </c>
      <c r="H115" s="156"/>
      <c r="I115" s="85">
        <f>SUMIFS(ПРОДАЖИ!$AB:$AB,ПРОДАЖИ!$AD:$AD,'ОБОРАЧИВ ПО СЕТИ+ABC'!$A:$A,ПРОДАЖИ!$AE:$AE,'ОБОРАЧИВ ПО СЕТИ+ABC'!I$1)</f>
        <v>28201.872500000001</v>
      </c>
      <c r="J115" s="85">
        <f>SUMIFS(ОСТАТКИ!$AE:$AE,ОСТАТКИ!$Q:$Q,'ОБОРАЧИВ ПО СЕТИ+ABC'!$A:$A,ОСТАТКИ!$S:$S,'ОБОРАЧИВ ПО СЕТИ+ABC'!I$1)</f>
        <v>369188.14909090905</v>
      </c>
      <c r="K115" s="108">
        <f t="shared" si="18"/>
        <v>4.4126834121403322E-2</v>
      </c>
      <c r="L115" s="105">
        <f t="shared" si="19"/>
        <v>399.2727272727272</v>
      </c>
      <c r="M115" s="85">
        <f>SUMIFS(ПРОДАЖИ!$AB:$AB,ПРОДАЖИ!$AD:$AD,'ОБОРАЧИВ ПО СЕТИ+ABC'!$A:$A,ПРОДАЖИ!$AE:$AE,'ОБОРАЧИВ ПО СЕТИ+ABC'!M$1)</f>
        <v>338344.82750000007</v>
      </c>
      <c r="N115" s="85">
        <f>SUMIFS(ОСТАТКИ!$AE:$AE,ОСТАТКИ!$Q:$Q,'ОБОРАЧИВ ПО СЕТИ+ABC'!$A:$A,ОСТАТКИ!$S:$S,'ОБОРАЧИВ ПО СЕТИ+ABC'!M$1)</f>
        <v>5062721.4053178262</v>
      </c>
      <c r="O115" s="108">
        <f t="shared" si="20"/>
        <v>0.60511657323086787</v>
      </c>
      <c r="P115" s="105">
        <f t="shared" si="21"/>
        <v>456.37760743421933</v>
      </c>
      <c r="Q115" s="85">
        <f>SUMIFS(ПРОДАЖИ!$AB:$AB,ПРОДАЖИ!$AD:$AD,'ОБОРАЧИВ ПО СЕТИ+ABC'!$A:$A,ПРОДАЖИ!$AE:$AE,'ОБОРАЧИВ ПО СЕТИ+ABC'!Q$1)</f>
        <v>131370.6583333333</v>
      </c>
      <c r="R115" s="85">
        <f>SUMIFS(ОСТАТКИ!$AE:$AE,ОСТАТКИ!$Q:$Q,'ОБОРАЧИВ ПО СЕТИ+ABC'!$A:$A,ОСТАТКИ!$S:$S,'ОБОРАЧИВ ПО СЕТИ+ABC'!Q$1)</f>
        <v>2934612.9129675878</v>
      </c>
      <c r="S115" s="108">
        <f t="shared" si="22"/>
        <v>0.35075659264772879</v>
      </c>
      <c r="T115" s="105">
        <f t="shared" si="23"/>
        <v>681.32180336954832</v>
      </c>
    </row>
    <row r="116" spans="1:20" s="81" customFormat="1" hidden="1" outlineLevel="1" x14ac:dyDescent="0.2">
      <c r="A116" s="82" t="s">
        <v>3663</v>
      </c>
      <c r="B116" s="83">
        <f>SUMIFS(ПРОДАЖИ!AB:AB,ПРОДАЖИ!AD:AD,'ОБОРАЧИВ ПО СЕТИ+ABC'!A:A)</f>
        <v>93941.576666666675</v>
      </c>
      <c r="C116" s="84">
        <f t="shared" ref="C116:C123" si="34">B116/$B$114</f>
        <v>8.6253526894064042E-2</v>
      </c>
      <c r="D116" s="85">
        <f>SUMIFS(ОСТАТКИ!AE:AE,ОСТАТКИ!Q:Q,'ОБОРАЧИВ ПО СЕТИ+ABC'!A:A)</f>
        <v>1463575.5324279927</v>
      </c>
      <c r="E116" s="86">
        <f t="shared" ref="E116:E123" si="35">D116/$D$114</f>
        <v>3.6501317436953166E-2</v>
      </c>
      <c r="F116" s="85">
        <f t="shared" si="17"/>
        <v>475.17888588826577</v>
      </c>
      <c r="G116" s="86" t="s">
        <v>5108</v>
      </c>
      <c r="H116" s="156"/>
      <c r="I116" s="85">
        <f>SUMIFS(ПРОДАЖИ!$AB:$AB,ПРОДАЖИ!$AD:$AD,'ОБОРАЧИВ ПО СЕТИ+ABC'!$A:$A,ПРОДАЖИ!$AE:$AE,'ОБОРАЧИВ ПО СЕТИ+ABC'!I$1)</f>
        <v>86130.806666666671</v>
      </c>
      <c r="J116" s="85">
        <f>SUMIFS(ОСТАТКИ!$AE:$AE,ОСТАТКИ!$Q:$Q,'ОБОРАЧИВ ПО СЕТИ+ABC'!$A:$A,ОСТАТКИ!$S:$S,'ОБОРАЧИВ ПО СЕТИ+ABC'!I$1)</f>
        <v>1107113.8817995526</v>
      </c>
      <c r="K116" s="108">
        <f t="shared" si="18"/>
        <v>0.75644465028935715</v>
      </c>
      <c r="L116" s="105">
        <f t="shared" si="19"/>
        <v>392.04292519362235</v>
      </c>
      <c r="M116" s="85">
        <f>SUMIFS(ПРОДАЖИ!$AB:$AB,ПРОДАЖИ!$AD:$AD,'ОБОРАЧИВ ПО СЕТИ+ABC'!$A:$A,ПРОДАЖИ!$AE:$AE,'ОБОРАЧИВ ПО СЕТИ+ABC'!M$1)</f>
        <v>6741.9616666666661</v>
      </c>
      <c r="N116" s="85">
        <f>SUMIFS(ОСТАТКИ!$AE:$AE,ОСТАТКИ!$Q:$Q,'ОБОРАЧИВ ПО СЕТИ+ABC'!$A:$A,ОСТАТКИ!$S:$S,'ОБОРАЧИВ ПО СЕТИ+ABC'!M$1)</f>
        <v>311639.35062844009</v>
      </c>
      <c r="O116" s="108">
        <f t="shared" si="20"/>
        <v>0.21293014519821007</v>
      </c>
      <c r="P116" s="105">
        <f t="shared" si="21"/>
        <v>1409.8270895193102</v>
      </c>
      <c r="Q116" s="85">
        <f>SUMIFS(ПРОДАЖИ!$AB:$AB,ПРОДАЖИ!$AD:$AD,'ОБОРАЧИВ ПО СЕТИ+ABC'!$A:$A,ПРОДАЖИ!$AE:$AE,'ОБОРАЧИВ ПО СЕТИ+ABC'!Q$1)</f>
        <v>1068.8083333333334</v>
      </c>
      <c r="R116" s="85">
        <f>SUMIFS(ОСТАТКИ!$AE:$AE,ОСТАТКИ!$Q:$Q,'ОБОРАЧИВ ПО СЕТИ+ABC'!$A:$A,ОСТАТКИ!$S:$S,'ОБОРАЧИВ ПО СЕТИ+ABC'!Q$1)</f>
        <v>44822.299999999996</v>
      </c>
      <c r="S116" s="108">
        <f t="shared" si="22"/>
        <v>3.0625204512432797E-2</v>
      </c>
      <c r="T116" s="105">
        <f t="shared" si="23"/>
        <v>1279.0695088767081</v>
      </c>
    </row>
    <row r="117" spans="1:20" s="81" customFormat="1" hidden="1" outlineLevel="1" x14ac:dyDescent="0.2">
      <c r="A117" s="82" t="s">
        <v>3672</v>
      </c>
      <c r="B117" s="83">
        <f>SUMIFS(ПРОДАЖИ!AB:AB,ПРОДАЖИ!AD:AD,'ОБОРАЧИВ ПО СЕТИ+ABC'!A:A)</f>
        <v>56117.626666666671</v>
      </c>
      <c r="C117" s="84">
        <f t="shared" si="34"/>
        <v>5.1525037078091529E-2</v>
      </c>
      <c r="D117" s="85">
        <f>SUMIFS(ОСТАТКИ!AE:AE,ОСТАТКИ!Q:Q,'ОБОРАЧИВ ПО СЕТИ+ABC'!A:A)</f>
        <v>1996353.2555704697</v>
      </c>
      <c r="E117" s="86">
        <f t="shared" si="35"/>
        <v>4.9788700537365504E-2</v>
      </c>
      <c r="F117" s="85">
        <f t="shared" si="17"/>
        <v>1085.0204812932095</v>
      </c>
      <c r="G117" s="86" t="s">
        <v>5108</v>
      </c>
      <c r="H117" s="156"/>
      <c r="I117" s="85">
        <f>SUMIFS(ПРОДАЖИ!$AB:$AB,ПРОДАЖИ!$AD:$AD,'ОБОРАЧИВ ПО СЕТИ+ABC'!$A:$A,ПРОДАЖИ!$AE:$AE,'ОБОРАЧИВ ПО СЕТИ+ABC'!I$1)</f>
        <v>0</v>
      </c>
      <c r="J117" s="85">
        <f>SUMIFS(ОСТАТКИ!$AE:$AE,ОСТАТКИ!$Q:$Q,'ОБОРАЧИВ ПО СЕТИ+ABC'!$A:$A,ОСТАТКИ!$S:$S,'ОБОРАЧИВ ПО СЕТИ+ABC'!I$1)</f>
        <v>0</v>
      </c>
      <c r="K117" s="108">
        <f t="shared" si="18"/>
        <v>0</v>
      </c>
      <c r="L117" s="105">
        <f t="shared" si="19"/>
        <v>0</v>
      </c>
      <c r="M117" s="85">
        <f>SUMIFS(ПРОДАЖИ!$AB:$AB,ПРОДАЖИ!$AD:$AD,'ОБОРАЧИВ ПО СЕТИ+ABC'!$A:$A,ПРОДАЖИ!$AE:$AE,'ОБОРАЧИВ ПО СЕТИ+ABC'!M$1)</f>
        <v>52784.293333333335</v>
      </c>
      <c r="N117" s="85">
        <f>SUMIFS(ОСТАТКИ!$AE:$AE,ОСТАТКИ!$Q:$Q,'ОБОРАЧИВ ПО СЕТИ+ABC'!$A:$A,ОСТАТКИ!$S:$S,'ОБОРАЧИВ ПО СЕТИ+ABC'!M$1)</f>
        <v>1964353.2555704697</v>
      </c>
      <c r="O117" s="108">
        <f t="shared" si="20"/>
        <v>0.98397077275241263</v>
      </c>
      <c r="P117" s="105">
        <f t="shared" si="21"/>
        <v>1135.049282871887</v>
      </c>
      <c r="Q117" s="85">
        <f>SUMIFS(ПРОДАЖИ!$AB:$AB,ПРОДАЖИ!$AD:$AD,'ОБОРАЧИВ ПО СЕТИ+ABC'!$A:$A,ПРОДАЖИ!$AE:$AE,'ОБОРАЧИВ ПО СЕТИ+ABC'!Q$1)</f>
        <v>3333.3333333333335</v>
      </c>
      <c r="R117" s="85">
        <f>SUMIFS(ОСТАТКИ!$AE:$AE,ОСТАТКИ!$Q:$Q,'ОБОРАЧИВ ПО СЕТИ+ABC'!$A:$A,ОСТАТКИ!$S:$S,'ОБОРАЧИВ ПО СЕТИ+ABC'!Q$1)</f>
        <v>32000</v>
      </c>
      <c r="S117" s="108">
        <f t="shared" si="22"/>
        <v>1.6029227247587409E-2</v>
      </c>
      <c r="T117" s="105">
        <f t="shared" si="23"/>
        <v>292.8</v>
      </c>
    </row>
    <row r="118" spans="1:20" s="81" customFormat="1" hidden="1" outlineLevel="1" x14ac:dyDescent="0.2">
      <c r="A118" s="82" t="s">
        <v>3677</v>
      </c>
      <c r="B118" s="83">
        <f>SUMIFS(ПРОДАЖИ!AB:AB,ПРОДАЖИ!AD:AD,'ОБОРАЧИВ ПО СЕТИ+ABC'!A:A)</f>
        <v>30739.166666666668</v>
      </c>
      <c r="C118" s="84">
        <f t="shared" si="34"/>
        <v>2.822351543228073E-2</v>
      </c>
      <c r="D118" s="85">
        <f>SUMIFS(ОСТАТКИ!AE:AE,ОСТАТКИ!Q:Q,'ОБОРАЧИВ ПО СЕТИ+ABC'!A:A)</f>
        <v>79812.571428571435</v>
      </c>
      <c r="E118" s="86">
        <f t="shared" si="35"/>
        <v>1.9905115524450159E-3</v>
      </c>
      <c r="F118" s="85">
        <f t="shared" si="17"/>
        <v>79.191588209551171</v>
      </c>
      <c r="G118" s="86" t="s">
        <v>5108</v>
      </c>
      <c r="H118" s="156"/>
      <c r="I118" s="85">
        <f>SUMIFS(ПРОДАЖИ!$AB:$AB,ПРОДАЖИ!$AD:$AD,'ОБОРАЧИВ ПО СЕТИ+ABC'!$A:$A,ПРОДАЖИ!$AE:$AE,'ОБОРАЧИВ ПО СЕТИ+ABC'!I$1)</f>
        <v>0</v>
      </c>
      <c r="J118" s="85">
        <f>SUMIFS(ОСТАТКИ!$AE:$AE,ОСТАТКИ!$Q:$Q,'ОБОРАЧИВ ПО СЕТИ+ABC'!$A:$A,ОСТАТКИ!$S:$S,'ОБОРАЧИВ ПО СЕТИ+ABC'!I$1)</f>
        <v>0</v>
      </c>
      <c r="K118" s="108">
        <f t="shared" si="18"/>
        <v>0</v>
      </c>
      <c r="L118" s="105">
        <f t="shared" si="19"/>
        <v>0</v>
      </c>
      <c r="M118" s="85">
        <f>SUMIFS(ПРОДАЖИ!$AB:$AB,ПРОДАЖИ!$AD:$AD,'ОБОРАЧИВ ПО СЕТИ+ABC'!$A:$A,ПРОДАЖИ!$AE:$AE,'ОБОРАЧИВ ПО СЕТИ+ABC'!M$1)</f>
        <v>0</v>
      </c>
      <c r="N118" s="85">
        <f>SUMIFS(ОСТАТКИ!$AE:$AE,ОСТАТКИ!$Q:$Q,'ОБОРАЧИВ ПО СЕТИ+ABC'!$A:$A,ОСТАТКИ!$S:$S,'ОБОРАЧИВ ПО СЕТИ+ABC'!M$1)</f>
        <v>0</v>
      </c>
      <c r="O118" s="108">
        <f t="shared" si="20"/>
        <v>0</v>
      </c>
      <c r="P118" s="105">
        <f t="shared" si="21"/>
        <v>0</v>
      </c>
      <c r="Q118" s="85">
        <f>SUMIFS(ПРОДАЖИ!$AB:$AB,ПРОДАЖИ!$AD:$AD,'ОБОРАЧИВ ПО СЕТИ+ABC'!$A:$A,ПРОДАЖИ!$AE:$AE,'ОБОРАЧИВ ПО СЕТИ+ABC'!Q$1)</f>
        <v>30739.166666666668</v>
      </c>
      <c r="R118" s="85">
        <f>SUMIFS(ОСТАТКИ!$AE:$AE,ОСТАТКИ!$Q:$Q,'ОБОРАЧИВ ПО СЕТИ+ABC'!$A:$A,ОСТАТКИ!$S:$S,'ОБОРАЧИВ ПО СЕТИ+ABC'!Q$1)</f>
        <v>79812.571428571435</v>
      </c>
      <c r="S118" s="108">
        <f t="shared" si="22"/>
        <v>1</v>
      </c>
      <c r="T118" s="105">
        <f t="shared" si="23"/>
        <v>79.191588209551171</v>
      </c>
    </row>
    <row r="119" spans="1:20" s="81" customFormat="1" hidden="1" outlineLevel="1" x14ac:dyDescent="0.2">
      <c r="A119" s="82" t="s">
        <v>3683</v>
      </c>
      <c r="B119" s="83">
        <f>SUMIFS(ПРОДАЖИ!AB:AB,ПРОДАЖИ!AD:AD,'ОБОРАЧИВ ПО СЕТИ+ABC'!A:A)</f>
        <v>22135.020000000004</v>
      </c>
      <c r="C119" s="84">
        <f t="shared" si="34"/>
        <v>2.0323520326310386E-2</v>
      </c>
      <c r="D119" s="85">
        <f>SUMIFS(ОСТАТКИ!AE:AE,ОСТАТКИ!Q:Q,'ОБОРАЧИВ ПО СЕТИ+ABC'!A:A)</f>
        <v>288243.01333333331</v>
      </c>
      <c r="E119" s="86">
        <f t="shared" si="35"/>
        <v>7.1887302674497021E-3</v>
      </c>
      <c r="F119" s="85">
        <f t="shared" si="17"/>
        <v>397.17207875423935</v>
      </c>
      <c r="G119" s="86" t="s">
        <v>5108</v>
      </c>
      <c r="H119" s="156"/>
      <c r="I119" s="85">
        <f>SUMIFS(ПРОДАЖИ!$AB:$AB,ПРОДАЖИ!$AD:$AD,'ОБОРАЧИВ ПО СЕТИ+ABC'!$A:$A,ПРОДАЖИ!$AE:$AE,'ОБОРАЧИВ ПО СЕТИ+ABC'!I$1)</f>
        <v>0</v>
      </c>
      <c r="J119" s="85">
        <f>SUMIFS(ОСТАТКИ!$AE:$AE,ОСТАТКИ!$Q:$Q,'ОБОРАЧИВ ПО СЕТИ+ABC'!$A:$A,ОСТАТКИ!$S:$S,'ОБОРАЧИВ ПО СЕТИ+ABC'!I$1)</f>
        <v>0</v>
      </c>
      <c r="K119" s="108">
        <f t="shared" si="18"/>
        <v>0</v>
      </c>
      <c r="L119" s="105">
        <f t="shared" si="19"/>
        <v>0</v>
      </c>
      <c r="M119" s="85">
        <f>SUMIFS(ПРОДАЖИ!$AB:$AB,ПРОДАЖИ!$AD:$AD,'ОБОРАЧИВ ПО СЕТИ+ABC'!$A:$A,ПРОДАЖИ!$AE:$AE,'ОБОРАЧИВ ПО СЕТИ+ABC'!M$1)</f>
        <v>0</v>
      </c>
      <c r="N119" s="85">
        <f>SUMIFS(ОСТАТКИ!$AE:$AE,ОСТАТКИ!$Q:$Q,'ОБОРАЧИВ ПО СЕТИ+ABC'!$A:$A,ОСТАТКИ!$S:$S,'ОБОРАЧИВ ПО СЕТИ+ABC'!M$1)</f>
        <v>0</v>
      </c>
      <c r="O119" s="108">
        <f t="shared" si="20"/>
        <v>0</v>
      </c>
      <c r="P119" s="105">
        <f t="shared" si="21"/>
        <v>0</v>
      </c>
      <c r="Q119" s="85">
        <f>SUMIFS(ПРОДАЖИ!$AB:$AB,ПРОДАЖИ!$AD:$AD,'ОБОРАЧИВ ПО СЕТИ+ABC'!$A:$A,ПРОДАЖИ!$AE:$AE,'ОБОРАЧИВ ПО СЕТИ+ABC'!Q$1)</f>
        <v>22135.020000000004</v>
      </c>
      <c r="R119" s="85">
        <f>SUMIFS(ОСТАТКИ!$AE:$AE,ОСТАТКИ!$Q:$Q,'ОБОРАЧИВ ПО СЕТИ+ABC'!$A:$A,ОСТАТКИ!$S:$S,'ОБОРАЧИВ ПО СЕТИ+ABC'!Q$1)</f>
        <v>288243.01333333331</v>
      </c>
      <c r="S119" s="108">
        <f t="shared" si="22"/>
        <v>1</v>
      </c>
      <c r="T119" s="105">
        <f t="shared" si="23"/>
        <v>397.17207875423935</v>
      </c>
    </row>
    <row r="120" spans="1:20" s="81" customFormat="1" hidden="1" outlineLevel="1" x14ac:dyDescent="0.2">
      <c r="A120" s="82" t="s">
        <v>3692</v>
      </c>
      <c r="B120" s="83">
        <f>SUMIFS(ПРОДАЖИ!AB:AB,ПРОДАЖИ!AD:AD,'ОБОРАЧИВ ПО СЕТИ+ABC'!A:A)</f>
        <v>10366.578333333333</v>
      </c>
      <c r="C120" s="84">
        <f t="shared" si="34"/>
        <v>9.5181917826046153E-3</v>
      </c>
      <c r="D120" s="85">
        <f>SUMIFS(ОСТАТКИ!AE:AE,ОСТАТКИ!Q:Q,'ОБОРАЧИВ ПО СЕТИ+ABC'!A:A)</f>
        <v>64105.048178368124</v>
      </c>
      <c r="E120" s="86">
        <f t="shared" si="35"/>
        <v>1.5987686737205784E-3</v>
      </c>
      <c r="F120" s="85">
        <f t="shared" si="17"/>
        <v>188.60649160903409</v>
      </c>
      <c r="G120" s="86" t="s">
        <v>5108</v>
      </c>
      <c r="H120" s="156"/>
      <c r="I120" s="85">
        <f>SUMIFS(ПРОДАЖИ!$AB:$AB,ПРОДАЖИ!$AD:$AD,'ОБОРАЧИВ ПО СЕТИ+ABC'!$A:$A,ПРОДАЖИ!$AE:$AE,'ОБОРАЧИВ ПО СЕТИ+ABC'!I$1)</f>
        <v>0</v>
      </c>
      <c r="J120" s="85">
        <f>SUMIFS(ОСТАТКИ!$AE:$AE,ОСТАТКИ!$Q:$Q,'ОБОРАЧИВ ПО СЕТИ+ABC'!$A:$A,ОСТАТКИ!$S:$S,'ОБОРАЧИВ ПО СЕТИ+ABC'!I$1)</f>
        <v>0</v>
      </c>
      <c r="K120" s="108">
        <f t="shared" si="18"/>
        <v>0</v>
      </c>
      <c r="L120" s="105">
        <f t="shared" si="19"/>
        <v>0</v>
      </c>
      <c r="M120" s="85">
        <f>SUMIFS(ПРОДАЖИ!$AB:$AB,ПРОДАЖИ!$AD:$AD,'ОБОРАЧИВ ПО СЕТИ+ABC'!$A:$A,ПРОДАЖИ!$AE:$AE,'ОБОРАЧИВ ПО СЕТИ+ABC'!M$1)</f>
        <v>4274.5783333333329</v>
      </c>
      <c r="N120" s="85">
        <f>SUMIFS(ОСТАТКИ!$AE:$AE,ОСТАТКИ!$Q:$Q,'ОБОРАЧИВ ПО СЕТИ+ABC'!$A:$A,ОСТАТКИ!$S:$S,'ОБОРАЧИВ ПО СЕТИ+ABC'!M$1)</f>
        <v>63605.048178368124</v>
      </c>
      <c r="O120" s="108">
        <f t="shared" si="20"/>
        <v>0.99220030225063116</v>
      </c>
      <c r="P120" s="105">
        <f t="shared" si="21"/>
        <v>453.8351664566278</v>
      </c>
      <c r="Q120" s="85">
        <f>SUMIFS(ПРОДАЖИ!$AB:$AB,ПРОДАЖИ!$AD:$AD,'ОБОРАЧИВ ПО СЕТИ+ABC'!$A:$A,ПРОДАЖИ!$AE:$AE,'ОБОРАЧИВ ПО СЕТИ+ABC'!Q$1)</f>
        <v>6092</v>
      </c>
      <c r="R120" s="85">
        <f>SUMIFS(ОСТАТКИ!$AE:$AE,ОСТАТКИ!$Q:$Q,'ОБОРАЧИВ ПО СЕТИ+ABC'!$A:$A,ОСТАТКИ!$S:$S,'ОБОРАЧИВ ПО СЕТИ+ABC'!Q$1)</f>
        <v>500</v>
      </c>
      <c r="S120" s="108">
        <f t="shared" si="22"/>
        <v>7.7996977493688573E-3</v>
      </c>
      <c r="T120" s="105">
        <f t="shared" si="23"/>
        <v>2.5032829940906107</v>
      </c>
    </row>
    <row r="121" spans="1:20" s="81" customFormat="1" hidden="1" outlineLevel="1" x14ac:dyDescent="0.2">
      <c r="A121" s="82" t="s">
        <v>3698</v>
      </c>
      <c r="B121" s="83">
        <f>SUMIFS(ПРОДАЖИ!AB:AB,ПРОДАЖИ!AD:AD,'ОБОРАЧИВ ПО СЕТИ+ABC'!A:A)</f>
        <v>346710.46000000008</v>
      </c>
      <c r="C121" s="84">
        <f t="shared" si="34"/>
        <v>0.31833615154422379</v>
      </c>
      <c r="D121" s="85">
        <f>SUMIFS(ОСТАТКИ!AE:AE,ОСТАТКИ!Q:Q,'ОБОРАЧИВ ПО СЕТИ+ABC'!A:A)</f>
        <v>25859823.056112818</v>
      </c>
      <c r="E121" s="86">
        <f t="shared" si="35"/>
        <v>0.64493945773246575</v>
      </c>
      <c r="F121" s="85">
        <f t="shared" si="17"/>
        <v>2274.8797460896935</v>
      </c>
      <c r="G121" s="86" t="s">
        <v>5108</v>
      </c>
      <c r="H121" s="156"/>
      <c r="I121" s="85">
        <f>SUMIFS(ПРОДАЖИ!$AB:$AB,ПРОДАЖИ!$AD:$AD,'ОБОРАЧИВ ПО СЕТИ+ABC'!$A:$A,ПРОДАЖИ!$AE:$AE,'ОБОРАЧИВ ПО СЕТИ+ABC'!I$1)</f>
        <v>0</v>
      </c>
      <c r="J121" s="85">
        <f>SUMIFS(ОСТАТКИ!$AE:$AE,ОСТАТКИ!$Q:$Q,'ОБОРАЧИВ ПО СЕТИ+ABC'!$A:$A,ОСТАТКИ!$S:$S,'ОБОРАЧИВ ПО СЕТИ+ABC'!I$1)</f>
        <v>0</v>
      </c>
      <c r="K121" s="108">
        <f t="shared" si="18"/>
        <v>0</v>
      </c>
      <c r="L121" s="105">
        <f t="shared" si="19"/>
        <v>0</v>
      </c>
      <c r="M121" s="85">
        <f>SUMIFS(ПРОДАЖИ!$AB:$AB,ПРОДАЖИ!$AD:$AD,'ОБОРАЧИВ ПО СЕТИ+ABC'!$A:$A,ПРОДАЖИ!$AE:$AE,'ОБОРАЧИВ ПО СЕТИ+ABC'!M$1)</f>
        <v>42596.721666666665</v>
      </c>
      <c r="N121" s="85">
        <f>SUMIFS(ОСТАТКИ!$AE:$AE,ОСТАТКИ!$Q:$Q,'ОБОРАЧИВ ПО СЕТИ+ABC'!$A:$A,ОСТАТКИ!$S:$S,'ОБОРАЧИВ ПО СЕТИ+ABC'!M$1)</f>
        <v>642706.4704330666</v>
      </c>
      <c r="O121" s="108">
        <f t="shared" si="20"/>
        <v>2.4853475178019117E-2</v>
      </c>
      <c r="P121" s="105">
        <f t="shared" si="21"/>
        <v>460.1891080164549</v>
      </c>
      <c r="Q121" s="85">
        <f>SUMIFS(ПРОДАЖИ!$AB:$AB,ПРОДАЖИ!$AD:$AD,'ОБОРАЧИВ ПО СЕТИ+ABC'!$A:$A,ПРОДАЖИ!$AE:$AE,'ОБОРАЧИВ ПО СЕТИ+ABC'!Q$1)</f>
        <v>304113.7383333334</v>
      </c>
      <c r="R121" s="85">
        <f>SUMIFS(ОСТАТКИ!$AE:$AE,ОСТАТКИ!$Q:$Q,'ОБОРАЧИВ ПО СЕТИ+ABC'!$A:$A,ОСТАТКИ!$S:$S,'ОБОРАЧИВ ПО СЕТИ+ABC'!Q$1)</f>
        <v>25217116.585679758</v>
      </c>
      <c r="S121" s="108">
        <f t="shared" si="22"/>
        <v>0.97514652482198083</v>
      </c>
      <c r="T121" s="105">
        <f t="shared" si="23"/>
        <v>2529.0605418825648</v>
      </c>
    </row>
    <row r="122" spans="1:20" s="81" customFormat="1" hidden="1" outlineLevel="1" x14ac:dyDescent="0.2">
      <c r="A122" s="82" t="s">
        <v>3881</v>
      </c>
      <c r="B122" s="83">
        <f>SUMIFS(ПРОДАЖИ!AB:AB,ПРОДАЖИ!AD:AD,'ОБОРАЧИВ ПО СЕТИ+ABC'!A:A)</f>
        <v>3492.375833333333</v>
      </c>
      <c r="C122" s="84">
        <f t="shared" si="34"/>
        <v>3.2065645857046955E-3</v>
      </c>
      <c r="D122" s="85">
        <f>SUMIFS(ОСТАТКИ!AE:AE,ОСТАТКИ!Q:Q,'ОБОРАЧИВ ПО СЕТИ+ABC'!A:A)</f>
        <v>985296.20659932657</v>
      </c>
      <c r="E122" s="86">
        <f t="shared" si="35"/>
        <v>2.4573114820281579E-2</v>
      </c>
      <c r="F122" s="85">
        <f t="shared" si="17"/>
        <v>8604.8969914548052</v>
      </c>
      <c r="G122" s="86" t="s">
        <v>5108</v>
      </c>
      <c r="H122" s="156"/>
      <c r="I122" s="85">
        <f>SUMIFS(ПРОДАЖИ!$AB:$AB,ПРОДАЖИ!$AD:$AD,'ОБОРАЧИВ ПО СЕТИ+ABC'!$A:$A,ПРОДАЖИ!$AE:$AE,'ОБОРАЧИВ ПО СЕТИ+ABC'!I$1)</f>
        <v>0</v>
      </c>
      <c r="J122" s="85">
        <f>SUMIFS(ОСТАТКИ!$AE:$AE,ОСТАТКИ!$Q:$Q,'ОБОРАЧИВ ПО СЕТИ+ABC'!$A:$A,ОСТАТКИ!$S:$S,'ОБОРАЧИВ ПО СЕТИ+ABC'!I$1)</f>
        <v>0</v>
      </c>
      <c r="K122" s="108">
        <f t="shared" si="18"/>
        <v>0</v>
      </c>
      <c r="L122" s="105">
        <f t="shared" si="19"/>
        <v>0</v>
      </c>
      <c r="M122" s="85">
        <f>SUMIFS(ПРОДАЖИ!$AB:$AB,ПРОДАЖИ!$AD:$AD,'ОБОРАЧИВ ПО СЕТИ+ABC'!$A:$A,ПРОДАЖИ!$AE:$AE,'ОБОРАЧИВ ПО СЕТИ+ABC'!M$1)</f>
        <v>0</v>
      </c>
      <c r="N122" s="85">
        <f>SUMIFS(ОСТАТКИ!$AE:$AE,ОСТАТКИ!$Q:$Q,'ОБОРАЧИВ ПО СЕТИ+ABC'!$A:$A,ОСТАТКИ!$S:$S,'ОБОРАЧИВ ПО СЕТИ+ABC'!M$1)</f>
        <v>0</v>
      </c>
      <c r="O122" s="108">
        <f t="shared" si="20"/>
        <v>0</v>
      </c>
      <c r="P122" s="105">
        <f t="shared" si="21"/>
        <v>0</v>
      </c>
      <c r="Q122" s="85">
        <f>SUMIFS(ПРОДАЖИ!$AB:$AB,ПРОДАЖИ!$AD:$AD,'ОБОРАЧИВ ПО СЕТИ+ABC'!$A:$A,ПРОДАЖИ!$AE:$AE,'ОБОРАЧИВ ПО СЕТИ+ABC'!Q$1)</f>
        <v>3492.375833333333</v>
      </c>
      <c r="R122" s="85">
        <f>SUMIFS(ОСТАТКИ!$AE:$AE,ОСТАТКИ!$Q:$Q,'ОБОРАЧИВ ПО СЕТИ+ABC'!$A:$A,ОСТАТКИ!$S:$S,'ОБОРАЧИВ ПО СЕТИ+ABC'!Q$1)</f>
        <v>985296.20659932657</v>
      </c>
      <c r="S122" s="108">
        <f t="shared" si="22"/>
        <v>1</v>
      </c>
      <c r="T122" s="105">
        <f t="shared" si="23"/>
        <v>8604.8969914548052</v>
      </c>
    </row>
    <row r="123" spans="1:20" s="81" customFormat="1" hidden="1" outlineLevel="1" x14ac:dyDescent="0.2">
      <c r="A123" s="82" t="s">
        <v>3885</v>
      </c>
      <c r="B123" s="83">
        <f>SUMIFS(ПРОДАЖИ!AB:AB,ПРОДАЖИ!AD:AD,'ОБОРАЧИВ ПО СЕТИ+ABC'!A:A)</f>
        <v>27713.001666666671</v>
      </c>
      <c r="C123" s="84">
        <f t="shared" si="34"/>
        <v>2.5445007624821374E-2</v>
      </c>
      <c r="D123" s="85">
        <f>SUMIFS(ОСТАТКИ!AE:AE,ОСТАТКИ!Q:Q,'ОБОРАЧИВ ПО СЕТИ+ABC'!A:A)</f>
        <v>992781.39145707374</v>
      </c>
      <c r="E123" s="86">
        <f t="shared" si="35"/>
        <v>2.4759794019621327E-2</v>
      </c>
      <c r="F123" s="85">
        <f t="shared" si="17"/>
        <v>1092.6218965252499</v>
      </c>
      <c r="G123" s="86" t="s">
        <v>5108</v>
      </c>
      <c r="H123" s="156"/>
      <c r="I123" s="85">
        <f>SUMIFS(ПРОДАЖИ!$AB:$AB,ПРОДАЖИ!$AD:$AD,'ОБОРАЧИВ ПО СЕТИ+ABC'!$A:$A,ПРОДАЖИ!$AE:$AE,'ОБОРАЧИВ ПО СЕТИ+ABC'!I$1)</f>
        <v>3452.6283333333331</v>
      </c>
      <c r="J123" s="85">
        <f>SUMIFS(ОСТАТКИ!$AE:$AE,ОСТАТКИ!$Q:$Q,'ОБОРАЧИВ ПО СЕТИ+ABC'!$A:$A,ОСТАТКИ!$S:$S,'ОБОРАЧИВ ПО СЕТИ+ABC'!I$1)</f>
        <v>289434.23310167313</v>
      </c>
      <c r="K123" s="108">
        <f t="shared" si="18"/>
        <v>0.29153873712004175</v>
      </c>
      <c r="L123" s="105">
        <f t="shared" si="19"/>
        <v>2556.8185328185332</v>
      </c>
      <c r="M123" s="85">
        <f>SUMIFS(ПРОДАЖИ!$AB:$AB,ПРОДАЖИ!$AD:$AD,'ОБОРАЧИВ ПО СЕТИ+ABC'!$A:$A,ПРОДАЖИ!$AE:$AE,'ОБОРАЧИВ ПО СЕТИ+ABC'!M$1)</f>
        <v>5956.1774999999998</v>
      </c>
      <c r="N123" s="85">
        <f>SUMIFS(ОСТАТКИ!$AE:$AE,ОСТАТКИ!$Q:$Q,'ОБОРАЧИВ ПО СЕТИ+ABC'!$A:$A,ОСТАТКИ!$S:$S,'ОБОРАЧИВ ПО СЕТИ+ABC'!M$1)</f>
        <v>113750.21142857143</v>
      </c>
      <c r="O123" s="108">
        <f t="shared" si="20"/>
        <v>0.1145773001059416</v>
      </c>
      <c r="P123" s="105">
        <f t="shared" si="21"/>
        <v>582.48456305599166</v>
      </c>
      <c r="Q123" s="85">
        <f>SUMIFS(ПРОДАЖИ!$AB:$AB,ПРОДАЖИ!$AD:$AD,'ОБОРАЧИВ ПО СЕТИ+ABC'!$A:$A,ПРОДАЖИ!$AE:$AE,'ОБОРАЧИВ ПО СЕТИ+ABC'!Q$1)</f>
        <v>18304.195833333335</v>
      </c>
      <c r="R123" s="85">
        <f>SUMIFS(ОСТАТКИ!$AE:$AE,ОСТАТКИ!$Q:$Q,'ОБОРАЧИВ ПО СЕТИ+ABC'!$A:$A,ОСТАТКИ!$S:$S,'ОБОРАЧИВ ПО СЕТИ+ABC'!Q$1)</f>
        <v>589596.94692682929</v>
      </c>
      <c r="S123" s="108">
        <f t="shared" si="22"/>
        <v>0.59388396277401667</v>
      </c>
      <c r="T123" s="105">
        <f t="shared" si="23"/>
        <v>982.43632470979219</v>
      </c>
    </row>
    <row r="124" spans="1:20" s="81" customFormat="1" ht="12" collapsed="1" x14ac:dyDescent="0.25">
      <c r="A124" s="121" t="s">
        <v>3895</v>
      </c>
      <c r="B124" s="70">
        <f>SUM(B125:B133)</f>
        <v>391556.48</v>
      </c>
      <c r="C124" s="71">
        <f>B124/$B$139</f>
        <v>3.0569898129539684E-3</v>
      </c>
      <c r="D124" s="72">
        <f>SUM(D125:D133)</f>
        <v>6700748.4895257922</v>
      </c>
      <c r="E124" s="73">
        <f>D124/$D$139</f>
        <v>3.8773084978634739E-3</v>
      </c>
      <c r="F124" s="72">
        <f t="shared" si="17"/>
        <v>521.94980639967105</v>
      </c>
      <c r="G124" s="73" t="s">
        <v>5108</v>
      </c>
      <c r="H124" s="156"/>
      <c r="I124" s="72">
        <f>SUM(I125:I133)</f>
        <v>98795.489166666666</v>
      </c>
      <c r="J124" s="72">
        <f>SUM(J125:J133)</f>
        <v>1404543.5745253232</v>
      </c>
      <c r="K124" s="107">
        <f t="shared" si="18"/>
        <v>0.20960995278674041</v>
      </c>
      <c r="L124" s="104">
        <f t="shared" si="19"/>
        <v>433.6086534351204</v>
      </c>
      <c r="M124" s="72">
        <f>SUM(M125:M133)</f>
        <v>144196.97916666669</v>
      </c>
      <c r="N124" s="72">
        <f>SUM(N125:N133)</f>
        <v>2258506.749869593</v>
      </c>
      <c r="O124" s="107">
        <f t="shared" si="20"/>
        <v>0.33705290586565895</v>
      </c>
      <c r="P124" s="104">
        <f t="shared" si="21"/>
        <v>477.71081106632693</v>
      </c>
      <c r="Q124" s="72">
        <f>SUM(Q125:Q133)</f>
        <v>148564.01166666666</v>
      </c>
      <c r="R124" s="72">
        <f>SUM(R125:R133)</f>
        <v>3037698.1651308755</v>
      </c>
      <c r="S124" s="107">
        <f t="shared" si="22"/>
        <v>0.45333714134760073</v>
      </c>
      <c r="T124" s="104">
        <f t="shared" si="23"/>
        <v>623.63551574233338</v>
      </c>
    </row>
    <row r="125" spans="1:20" s="81" customFormat="1" hidden="1" outlineLevel="1" x14ac:dyDescent="0.2">
      <c r="A125" s="82" t="s">
        <v>3896</v>
      </c>
      <c r="B125" s="83">
        <f>SUMIFS(ПРОДАЖИ!AB:AB,ПРОДАЖИ!AD:AD,'ОБОРАЧИВ ПО СЕТИ+ABC'!A:A)</f>
        <v>147682.67749999996</v>
      </c>
      <c r="C125" s="84">
        <f>B125/$B$124</f>
        <v>0.37716826318389612</v>
      </c>
      <c r="D125" s="85">
        <f>SUMIFS(ОСТАТКИ!AE:AE,ОСТАТКИ!Q:Q,'ОБОРАЧИВ ПО СЕТИ+ABC'!A:A)</f>
        <v>3050106.7256454444</v>
      </c>
      <c r="E125" s="86">
        <f>D125/$D$124</f>
        <v>0.45518895842952295</v>
      </c>
      <c r="F125" s="85">
        <f t="shared" si="17"/>
        <v>629.91988435601115</v>
      </c>
      <c r="G125" s="86" t="s">
        <v>5108</v>
      </c>
      <c r="H125" s="156"/>
      <c r="I125" s="85">
        <f>SUMIFS(ПРОДАЖИ!$AB:$AB,ПРОДАЖИ!$AD:$AD,'ОБОРАЧИВ ПО СЕТИ+ABC'!$A:$A,ПРОДАЖИ!$AE:$AE,'ОБОРАЧИВ ПО СЕТИ+ABC'!I$1)</f>
        <v>51045.79</v>
      </c>
      <c r="J125" s="85">
        <f>SUMIFS(ОСТАТКИ!$AE:$AE,ОСТАТКИ!$Q:$Q,'ОБОРАЧИВ ПО СЕТИ+ABC'!$A:$A,ОСТАТКИ!$S:$S,'ОБОРАЧИВ ПО СЕТИ+ABC'!I$1)</f>
        <v>897473.79086983332</v>
      </c>
      <c r="K125" s="108">
        <f t="shared" si="18"/>
        <v>0.2942434057548971</v>
      </c>
      <c r="L125" s="105">
        <f t="shared" si="19"/>
        <v>536.24305983960505</v>
      </c>
      <c r="M125" s="85">
        <f>SUMIFS(ПРОДАЖИ!$AB:$AB,ПРОДАЖИ!$AD:$AD,'ОБОРАЧИВ ПО СЕТИ+ABC'!$A:$A,ПРОДАЖИ!$AE:$AE,'ОБОРАЧИВ ПО СЕТИ+ABC'!M$1)</f>
        <v>72909.892500000002</v>
      </c>
      <c r="N125" s="85">
        <f>SUMIFS(ОСТАТКИ!$AE:$AE,ОСТАТКИ!$Q:$Q,'ОБОРАЧИВ ПО СЕТИ+ABC'!$A:$A,ОСТАТКИ!$S:$S,'ОБОРАЧИВ ПО СЕТИ+ABC'!M$1)</f>
        <v>1805186.161814882</v>
      </c>
      <c r="O125" s="108">
        <f t="shared" si="20"/>
        <v>0.59184360554887772</v>
      </c>
      <c r="P125" s="105">
        <f t="shared" si="21"/>
        <v>755.15373905336503</v>
      </c>
      <c r="Q125" s="85">
        <f>SUMIFS(ПРОДАЖИ!$AB:$AB,ПРОДАЖИ!$AD:$AD,'ОБОРАЧИВ ПО СЕТИ+ABC'!$A:$A,ПРОДАЖИ!$AE:$AE,'ОБОРАЧИВ ПО СЕТИ+ABC'!Q$1)</f>
        <v>23726.995000000006</v>
      </c>
      <c r="R125" s="85">
        <f>SUMIFS(ОСТАТКИ!$AE:$AE,ОСТАТКИ!$Q:$Q,'ОБОРАЧИВ ПО СЕТИ+ABC'!$A:$A,ОСТАТКИ!$S:$S,'ОБОРАЧИВ ПО СЕТИ+ABC'!Q$1)</f>
        <v>347446.77296072972</v>
      </c>
      <c r="S125" s="108">
        <f t="shared" si="22"/>
        <v>0.11391298869622508</v>
      </c>
      <c r="T125" s="105">
        <f t="shared" si="23"/>
        <v>446.6274205942326</v>
      </c>
    </row>
    <row r="126" spans="1:20" s="81" customFormat="1" hidden="1" outlineLevel="1" x14ac:dyDescent="0.2">
      <c r="A126" s="82" t="s">
        <v>3958</v>
      </c>
      <c r="B126" s="83">
        <f>SUMIFS(ПРОДАЖИ!AB:AB,ПРОДАЖИ!AD:AD,'ОБОРАЧИВ ПО СЕТИ+ABC'!A:A)</f>
        <v>92382.185000000012</v>
      </c>
      <c r="C126" s="84">
        <f t="shared" ref="C126:C133" si="36">B126/$B$124</f>
        <v>0.23593578377249694</v>
      </c>
      <c r="D126" s="85">
        <f>SUMIFS(ОСТАТКИ!AE:AE,ОСТАТКИ!Q:Q,'ОБОРАЧИВ ПО СЕТИ+ABC'!A:A)</f>
        <v>1035856.3572622618</v>
      </c>
      <c r="E126" s="86">
        <f t="shared" ref="E126:E133" si="37">D126/$D$124</f>
        <v>0.15458815666361009</v>
      </c>
      <c r="F126" s="85">
        <f t="shared" si="17"/>
        <v>341.9882187945542</v>
      </c>
      <c r="G126" s="86" t="s">
        <v>5108</v>
      </c>
      <c r="H126" s="156"/>
      <c r="I126" s="85">
        <f>SUMIFS(ПРОДАЖИ!$AB:$AB,ПРОДАЖИ!$AD:$AD,'ОБОРАЧИВ ПО СЕТИ+ABC'!$A:$A,ПРОДАЖИ!$AE:$AE,'ОБОРАЧИВ ПО СЕТИ+ABC'!I$1)</f>
        <v>47749.699166666665</v>
      </c>
      <c r="J126" s="85">
        <f>SUMIFS(ОСТАТКИ!$AE:$AE,ОСТАТКИ!$Q:$Q,'ОБОРАЧИВ ПО СЕТИ+ABC'!$A:$A,ОСТАТКИ!$S:$S,'ОБОРАЧИВ ПО СЕТИ+ABC'!I$1)</f>
        <v>507069.78365548985</v>
      </c>
      <c r="K126" s="108">
        <f t="shared" si="18"/>
        <v>0.48951747035241494</v>
      </c>
      <c r="L126" s="105">
        <f t="shared" si="19"/>
        <v>323.88954635108485</v>
      </c>
      <c r="M126" s="85">
        <f>SUMIFS(ПРОДАЖИ!$AB:$AB,ПРОДАЖИ!$AD:$AD,'ОБОРАЧИВ ПО СЕТИ+ABC'!$A:$A,ПРОДАЖИ!$AE:$AE,'ОБОРАЧИВ ПО СЕТИ+ABC'!M$1)</f>
        <v>19118.824999999997</v>
      </c>
      <c r="N126" s="85">
        <f>SUMIFS(ОСТАТКИ!$AE:$AE,ОСТАТКИ!$Q:$Q,'ОБОРАЧИВ ПО СЕТИ+ABC'!$A:$A,ОСТАТКИ!$S:$S,'ОБОРАЧИВ ПО СЕТИ+ABC'!M$1)</f>
        <v>229573.17335924489</v>
      </c>
      <c r="O126" s="108">
        <f t="shared" si="20"/>
        <v>0.22162645597503508</v>
      </c>
      <c r="P126" s="105">
        <f t="shared" si="21"/>
        <v>366.23494317548125</v>
      </c>
      <c r="Q126" s="85">
        <f>SUMIFS(ПРОДАЖИ!$AB:$AB,ПРОДАЖИ!$AD:$AD,'ОБОРАЧИВ ПО СЕТИ+ABC'!$A:$A,ПРОДАЖИ!$AE:$AE,'ОБОРАЧИВ ПО СЕТИ+ABC'!Q$1)</f>
        <v>25513.660833333335</v>
      </c>
      <c r="R126" s="85">
        <f>SUMIFS(ОСТАТКИ!$AE:$AE,ОСТАТКИ!$Q:$Q,'ОБОРАЧИВ ПО СЕТИ+ABC'!$A:$A,ОСТАТКИ!$S:$S,'ОБОРАЧИВ ПО СЕТИ+ABC'!Q$1)</f>
        <v>299213.40024752723</v>
      </c>
      <c r="S126" s="108">
        <f t="shared" si="22"/>
        <v>0.28885607367255001</v>
      </c>
      <c r="T126" s="105">
        <f t="shared" si="23"/>
        <v>357.69107252639122</v>
      </c>
    </row>
    <row r="127" spans="1:20" s="81" customFormat="1" hidden="1" outlineLevel="1" x14ac:dyDescent="0.2">
      <c r="A127" s="82" t="s">
        <v>3991</v>
      </c>
      <c r="B127" s="83">
        <f>SUMIFS(ПРОДАЖИ!AB:AB,ПРОДАЖИ!AD:AD,'ОБОРАЧИВ ПО СЕТИ+ABC'!A:A)</f>
        <v>82272.953333333338</v>
      </c>
      <c r="C127" s="84">
        <f t="shared" si="36"/>
        <v>0.2101177161806474</v>
      </c>
      <c r="D127" s="85">
        <f>SUMIFS(ОСТАТКИ!AE:AE,ОСТАТКИ!Q:Q,'ОБОРАЧИВ ПО СЕТИ+ABC'!A:A)</f>
        <v>1591402.3013983169</v>
      </c>
      <c r="E127" s="86">
        <f t="shared" si="37"/>
        <v>0.23749619969857119</v>
      </c>
      <c r="F127" s="85">
        <f t="shared" si="17"/>
        <v>589.96022661293375</v>
      </c>
      <c r="G127" s="86" t="s">
        <v>5108</v>
      </c>
      <c r="H127" s="156"/>
      <c r="I127" s="85">
        <f>SUMIFS(ПРОДАЖИ!$AB:$AB,ПРОДАЖИ!$AD:$AD,'ОБОРАЧИВ ПО СЕТИ+ABC'!$A:$A,ПРОДАЖИ!$AE:$AE,'ОБОРАЧИВ ПО СЕТИ+ABC'!I$1)</f>
        <v>0</v>
      </c>
      <c r="J127" s="85">
        <f>SUMIFS(ОСТАТКИ!$AE:$AE,ОСТАТКИ!$Q:$Q,'ОБОРАЧИВ ПО СЕТИ+ABC'!$A:$A,ОСТАТКИ!$S:$S,'ОБОРАЧИВ ПО СЕТИ+ABC'!I$1)</f>
        <v>0</v>
      </c>
      <c r="K127" s="108">
        <f t="shared" si="18"/>
        <v>0</v>
      </c>
      <c r="L127" s="105">
        <f t="shared" si="19"/>
        <v>0</v>
      </c>
      <c r="M127" s="85">
        <f>SUMIFS(ПРОДАЖИ!$AB:$AB,ПРОДАЖИ!$AD:$AD,'ОБОРАЧИВ ПО СЕТИ+ABC'!$A:$A,ПРОДАЖИ!$AE:$AE,'ОБОРАЧИВ ПО СЕТИ+ABC'!M$1)</f>
        <v>27983.073333333334</v>
      </c>
      <c r="N127" s="85">
        <f>SUMIFS(ОСТАТКИ!$AE:$AE,ОСТАТКИ!$Q:$Q,'ОБОРАЧИВ ПО СЕТИ+ABC'!$A:$A,ОСТАТКИ!$S:$S,'ОБОРАЧИВ ПО СЕТИ+ABC'!M$1)</f>
        <v>7313.1806896551725</v>
      </c>
      <c r="O127" s="108">
        <f t="shared" si="20"/>
        <v>4.5954317668318711E-3</v>
      </c>
      <c r="P127" s="105">
        <f t="shared" si="21"/>
        <v>7.9709618874773129</v>
      </c>
      <c r="Q127" s="85">
        <f>SUMIFS(ПРОДАЖИ!$AB:$AB,ПРОДАЖИ!$AD:$AD,'ОБОРАЧИВ ПО СЕТИ+ABC'!$A:$A,ПРОДАЖИ!$AE:$AE,'ОБОРАЧИВ ПО СЕТИ+ABC'!Q$1)</f>
        <v>54289.880000000005</v>
      </c>
      <c r="R127" s="85">
        <f>SUMIFS(ОСТАТКИ!$AE:$AE,ОСТАТКИ!$Q:$Q,'ОБОРАЧИВ ПО СЕТИ+ABC'!$A:$A,ОСТАТКИ!$S:$S,'ОБОРАЧИВ ПО СЕТИ+ABC'!Q$1)</f>
        <v>1584089.1207086616</v>
      </c>
      <c r="S127" s="108">
        <f t="shared" si="22"/>
        <v>0.99540456823316803</v>
      </c>
      <c r="T127" s="105">
        <f t="shared" si="23"/>
        <v>889.93967534306898</v>
      </c>
    </row>
    <row r="128" spans="1:20" s="81" customFormat="1" hidden="1" outlineLevel="1" x14ac:dyDescent="0.2">
      <c r="A128" s="82" t="s">
        <v>3997</v>
      </c>
      <c r="B128" s="83">
        <f>SUMIFS(ПРОДАЖИ!AB:AB,ПРОДАЖИ!AD:AD,'ОБОРАЧИВ ПО СЕТИ+ABC'!A:A)</f>
        <v>28015.769999999997</v>
      </c>
      <c r="C128" s="84">
        <f t="shared" si="36"/>
        <v>7.1549754456879375E-2</v>
      </c>
      <c r="D128" s="85">
        <f>SUMIFS(ОСТАТКИ!AE:AE,ОСТАТКИ!Q:Q,'ОБОРАЧИВ ПО СЕТИ+ABC'!A:A)</f>
        <v>295175.61987300473</v>
      </c>
      <c r="E128" s="86">
        <f t="shared" si="37"/>
        <v>4.4051141500745107E-2</v>
      </c>
      <c r="F128" s="85">
        <f t="shared" si="17"/>
        <v>321.34959724921515</v>
      </c>
      <c r="G128" s="86" t="s">
        <v>5108</v>
      </c>
      <c r="H128" s="156"/>
      <c r="I128" s="85">
        <f>SUMIFS(ПРОДАЖИ!$AB:$AB,ПРОДАЖИ!$AD:$AD,'ОБОРАЧИВ ПО СЕТИ+ABC'!$A:$A,ПРОДАЖИ!$AE:$AE,'ОБОРАЧИВ ПО СЕТИ+ABC'!I$1)</f>
        <v>0</v>
      </c>
      <c r="J128" s="85">
        <f>SUMIFS(ОСТАТКИ!$AE:$AE,ОСТАТКИ!$Q:$Q,'ОБОРАЧИВ ПО СЕТИ+ABC'!$A:$A,ОСТАТКИ!$S:$S,'ОБОРАЧИВ ПО СЕТИ+ABC'!I$1)</f>
        <v>0</v>
      </c>
      <c r="K128" s="108">
        <f t="shared" si="18"/>
        <v>0</v>
      </c>
      <c r="L128" s="105">
        <f t="shared" si="19"/>
        <v>0</v>
      </c>
      <c r="M128" s="85">
        <f>SUMIFS(ПРОДАЖИ!$AB:$AB,ПРОДАЖИ!$AD:$AD,'ОБОРАЧИВ ПО СЕТИ+ABC'!$A:$A,ПРОДАЖИ!$AE:$AE,'ОБОРАЧИВ ПО СЕТИ+ABC'!M$1)</f>
        <v>20672.876666666667</v>
      </c>
      <c r="N128" s="85">
        <f>SUMIFS(ОСТАТКИ!$AE:$AE,ОСТАТКИ!$Q:$Q,'ОБОРАЧИВ ПО СЕТИ+ABC'!$A:$A,ОСТАТКИ!$S:$S,'ОБОРАЧИВ ПО СЕТИ+ABC'!M$1)</f>
        <v>208983.50700407798</v>
      </c>
      <c r="O128" s="108">
        <f t="shared" si="20"/>
        <v>0.70799718179296212</v>
      </c>
      <c r="P128" s="105">
        <f t="shared" si="21"/>
        <v>308.32656075880965</v>
      </c>
      <c r="Q128" s="85">
        <f>SUMIFS(ПРОДАЖИ!$AB:$AB,ПРОДАЖИ!$AD:$AD,'ОБОРАЧИВ ПО СЕТИ+ABC'!$A:$A,ПРОДАЖИ!$AE:$AE,'ОБОРАЧИВ ПО СЕТИ+ABC'!Q$1)</f>
        <v>7342.8933333333325</v>
      </c>
      <c r="R128" s="85">
        <f>SUMIFS(ОСТАТКИ!$AE:$AE,ОСТАТКИ!$Q:$Q,'ОБОРАЧИВ ПО СЕТИ+ABC'!$A:$A,ОСТАТКИ!$S:$S,'ОБОРАЧИВ ПО СЕТИ+ABC'!Q$1)</f>
        <v>86192.112868926706</v>
      </c>
      <c r="S128" s="108">
        <f t="shared" si="22"/>
        <v>0.29200281820703788</v>
      </c>
      <c r="T128" s="105">
        <f t="shared" si="23"/>
        <v>358.01411285228141</v>
      </c>
    </row>
    <row r="129" spans="1:20" s="81" customFormat="1" hidden="1" outlineLevel="1" x14ac:dyDescent="0.2">
      <c r="A129" s="82" t="s">
        <v>4007</v>
      </c>
      <c r="B129" s="83">
        <f>SUMIFS(ПРОДАЖИ!AB:AB,ПРОДАЖИ!AD:AD,'ОБОРАЧИВ ПО СЕТИ+ABC'!A:A)</f>
        <v>15329.680833333336</v>
      </c>
      <c r="C129" s="84">
        <f t="shared" si="36"/>
        <v>3.9150624791941473E-2</v>
      </c>
      <c r="D129" s="85">
        <f>SUMIFS(ОСТАТКИ!AE:AE,ОСТАТКИ!Q:Q,'ОБОРАЧИВ ПО СЕТИ+ABC'!A:A)</f>
        <v>57916.138685943632</v>
      </c>
      <c r="E129" s="86">
        <f t="shared" si="37"/>
        <v>8.6432342262173639E-3</v>
      </c>
      <c r="F129" s="85">
        <f t="shared" si="17"/>
        <v>115.230202711088</v>
      </c>
      <c r="G129" s="86" t="s">
        <v>5108</v>
      </c>
      <c r="H129" s="156"/>
      <c r="I129" s="85">
        <f>SUMIFS(ПРОДАЖИ!$AB:$AB,ПРОДАЖИ!$AD:$AD,'ОБОРАЧИВ ПО СЕТИ+ABC'!$A:$A,ПРОДАЖИ!$AE:$AE,'ОБОРАЧИВ ПО СЕТИ+ABC'!I$1)</f>
        <v>0</v>
      </c>
      <c r="J129" s="85">
        <f>SUMIFS(ОСТАТКИ!$AE:$AE,ОСТАТКИ!$Q:$Q,'ОБОРАЧИВ ПО СЕТИ+ABC'!$A:$A,ОСТАТКИ!$S:$S,'ОБОРАЧИВ ПО СЕТИ+ABC'!I$1)</f>
        <v>0</v>
      </c>
      <c r="K129" s="108">
        <f t="shared" si="18"/>
        <v>0</v>
      </c>
      <c r="L129" s="105">
        <f t="shared" si="19"/>
        <v>0</v>
      </c>
      <c r="M129" s="85">
        <f>SUMIFS(ПРОДАЖИ!$AB:$AB,ПРОДАЖИ!$AD:$AD,'ОБОРАЧИВ ПО СЕТИ+ABC'!$A:$A,ПРОДАЖИ!$AE:$AE,'ОБОРАЧИВ ПО СЕТИ+ABC'!M$1)</f>
        <v>3512.3116666666665</v>
      </c>
      <c r="N129" s="85">
        <f>SUMIFS(ОСТАТКИ!$AE:$AE,ОСТАТКИ!$Q:$Q,'ОБОРАЧИВ ПО СЕТИ+ABC'!$A:$A,ОСТАТКИ!$S:$S,'ОБОРАЧИВ ПО СЕТИ+ABC'!M$1)</f>
        <v>7450.727001733102</v>
      </c>
      <c r="O129" s="108">
        <f t="shared" si="20"/>
        <v>0.12864681884501061</v>
      </c>
      <c r="P129" s="105">
        <f t="shared" si="21"/>
        <v>64.700173310225296</v>
      </c>
      <c r="Q129" s="85">
        <f>SUMIFS(ПРОДАЖИ!$AB:$AB,ПРОДАЖИ!$AD:$AD,'ОБОРАЧИВ ПО СЕТИ+ABC'!$A:$A,ПРОДАЖИ!$AE:$AE,'ОБОРАЧИВ ПО СЕТИ+ABC'!Q$1)</f>
        <v>11817.369166666669</v>
      </c>
      <c r="R129" s="85">
        <f>SUMIFS(ОСТАТКИ!$AE:$AE,ОСТАТКИ!$Q:$Q,'ОБОРАЧИВ ПО СЕТИ+ABC'!$A:$A,ОСТАТКИ!$S:$S,'ОБОРАЧИВ ПО СЕТИ+ABC'!Q$1)</f>
        <v>50465.411684210529</v>
      </c>
      <c r="S129" s="108">
        <f t="shared" si="22"/>
        <v>0.87135318115498939</v>
      </c>
      <c r="T129" s="105">
        <f t="shared" si="23"/>
        <v>130.24853794954961</v>
      </c>
    </row>
    <row r="130" spans="1:20" s="81" customFormat="1" hidden="1" outlineLevel="1" x14ac:dyDescent="0.2">
      <c r="A130" s="82" t="s">
        <v>4021</v>
      </c>
      <c r="B130" s="83">
        <f>SUMIFS(ПРОДАЖИ!AB:AB,ПРОДАЖИ!AD:AD,'ОБОРАЧИВ ПО СЕТИ+ABC'!A:A)</f>
        <v>2305.9566666666665</v>
      </c>
      <c r="C130" s="84">
        <f t="shared" si="36"/>
        <v>5.8892057326357279E-3</v>
      </c>
      <c r="D130" s="85">
        <f>SUMIFS(ОСТАТКИ!AE:AE,ОСТАТКИ!Q:Q,'ОБОРАЧИВ ПО СЕТИ+ABC'!A:A)</f>
        <v>9670.4320000000007</v>
      </c>
      <c r="E130" s="86">
        <f t="shared" si="37"/>
        <v>1.4431868342941448E-3</v>
      </c>
      <c r="F130" s="85">
        <f t="shared" si="17"/>
        <v>127.90707660016741</v>
      </c>
      <c r="G130" s="86" t="s">
        <v>5108</v>
      </c>
      <c r="H130" s="156"/>
      <c r="I130" s="85">
        <f>SUMIFS(ПРОДАЖИ!$AB:$AB,ПРОДАЖИ!$AD:$AD,'ОБОРАЧИВ ПО СЕТИ+ABC'!$A:$A,ПРОДАЖИ!$AE:$AE,'ОБОРАЧИВ ПО СЕТИ+ABC'!I$1)</f>
        <v>0</v>
      </c>
      <c r="J130" s="85">
        <f>SUMIFS(ОСТАТКИ!$AE:$AE,ОСТАТКИ!$Q:$Q,'ОБОРАЧИВ ПО СЕТИ+ABC'!$A:$A,ОСТАТКИ!$S:$S,'ОБОРАЧИВ ПО СЕТИ+ABC'!I$1)</f>
        <v>0</v>
      </c>
      <c r="K130" s="108">
        <f t="shared" si="18"/>
        <v>0</v>
      </c>
      <c r="L130" s="105">
        <f t="shared" si="19"/>
        <v>0</v>
      </c>
      <c r="M130" s="85">
        <f>SUMIFS(ПРОДАЖИ!$AB:$AB,ПРОДАЖИ!$AD:$AD,'ОБОРАЧИВ ПО СЕТИ+ABC'!$A:$A,ПРОДАЖИ!$AE:$AE,'ОБОРАЧИВ ПО СЕТИ+ABC'!M$1)</f>
        <v>0</v>
      </c>
      <c r="N130" s="85">
        <f>SUMIFS(ОСТАТКИ!$AE:$AE,ОСТАТКИ!$Q:$Q,'ОБОРАЧИВ ПО СЕТИ+ABC'!$A:$A,ОСТАТКИ!$S:$S,'ОБОРАЧИВ ПО СЕТИ+ABC'!M$1)</f>
        <v>0</v>
      </c>
      <c r="O130" s="108">
        <f t="shared" si="20"/>
        <v>0</v>
      </c>
      <c r="P130" s="105">
        <f t="shared" si="21"/>
        <v>0</v>
      </c>
      <c r="Q130" s="85">
        <f>SUMIFS(ПРОДАЖИ!$AB:$AB,ПРОДАЖИ!$AD:$AD,'ОБОРАЧИВ ПО СЕТИ+ABC'!$A:$A,ПРОДАЖИ!$AE:$AE,'ОБОРАЧИВ ПО СЕТИ+ABC'!Q$1)</f>
        <v>2305.9566666666665</v>
      </c>
      <c r="R130" s="85">
        <f>SUMIFS(ОСТАТКИ!$AE:$AE,ОСТАТКИ!$Q:$Q,'ОБОРАЧИВ ПО СЕТИ+ABC'!$A:$A,ОСТАТКИ!$S:$S,'ОБОРАЧИВ ПО СЕТИ+ABC'!Q$1)</f>
        <v>9670.4320000000007</v>
      </c>
      <c r="S130" s="108">
        <f t="shared" si="22"/>
        <v>1</v>
      </c>
      <c r="T130" s="105">
        <f t="shared" si="23"/>
        <v>127.90707660016741</v>
      </c>
    </row>
    <row r="131" spans="1:20" s="81" customFormat="1" hidden="1" outlineLevel="1" x14ac:dyDescent="0.2">
      <c r="A131" s="82" t="s">
        <v>4027</v>
      </c>
      <c r="B131" s="83">
        <f>SUMIFS(ПРОДАЖИ!AB:AB,ПРОДАЖИ!AD:AD,'ОБОРАЧИВ ПО СЕТИ+ABC'!A:A)</f>
        <v>2916.4849999999997</v>
      </c>
      <c r="C131" s="84">
        <f t="shared" si="36"/>
        <v>7.4484401330811838E-3</v>
      </c>
      <c r="D131" s="85">
        <f>SUMIFS(ОСТАТКИ!AE:AE,ОСТАТКИ!Q:Q,'ОБОРАЧИВ ПО СЕТИ+ABC'!A:A)</f>
        <v>105658.46553754412</v>
      </c>
      <c r="E131" s="86">
        <f t="shared" si="37"/>
        <v>1.5768158691928685E-2</v>
      </c>
      <c r="F131" s="85">
        <f t="shared" si="17"/>
        <v>1104.9544910723339</v>
      </c>
      <c r="G131" s="86" t="s">
        <v>5108</v>
      </c>
      <c r="H131" s="156"/>
      <c r="I131" s="85">
        <f>SUMIFS(ПРОДАЖИ!$AB:$AB,ПРОДАЖИ!$AD:$AD,'ОБОРАЧИВ ПО СЕТИ+ABC'!$A:$A,ПРОДАЖИ!$AE:$AE,'ОБОРАЧИВ ПО СЕТИ+ABC'!I$1)</f>
        <v>0</v>
      </c>
      <c r="J131" s="85">
        <f>SUMIFS(ОСТАТКИ!$AE:$AE,ОСТАТКИ!$Q:$Q,'ОБОРАЧИВ ПО СЕТИ+ABC'!$A:$A,ОСТАТКИ!$S:$S,'ОБОРАЧИВ ПО СЕТИ+ABC'!I$1)</f>
        <v>0</v>
      </c>
      <c r="K131" s="108">
        <f t="shared" si="18"/>
        <v>0</v>
      </c>
      <c r="L131" s="105">
        <f t="shared" si="19"/>
        <v>0</v>
      </c>
      <c r="M131" s="85">
        <f>SUMIFS(ПРОДАЖИ!$AB:$AB,ПРОДАЖИ!$AD:$AD,'ОБОРАЧИВ ПО СЕТИ+ABC'!$A:$A,ПРОДАЖИ!$AE:$AE,'ОБОРАЧИВ ПО СЕТИ+ABC'!M$1)</f>
        <v>0</v>
      </c>
      <c r="N131" s="85">
        <f>SUMIFS(ОСТАТКИ!$AE:$AE,ОСТАТКИ!$Q:$Q,'ОБОРАЧИВ ПО СЕТИ+ABC'!$A:$A,ОСТАТКИ!$S:$S,'ОБОРАЧИВ ПО СЕТИ+ABC'!M$1)</f>
        <v>0</v>
      </c>
      <c r="O131" s="108">
        <f t="shared" si="20"/>
        <v>0</v>
      </c>
      <c r="P131" s="105">
        <f t="shared" si="21"/>
        <v>0</v>
      </c>
      <c r="Q131" s="85">
        <f>SUMIFS(ПРОДАЖИ!$AB:$AB,ПРОДАЖИ!$AD:$AD,'ОБОРАЧИВ ПО СЕТИ+ABC'!$A:$A,ПРОДАЖИ!$AE:$AE,'ОБОРАЧИВ ПО СЕТИ+ABC'!Q$1)</f>
        <v>2916.4849999999997</v>
      </c>
      <c r="R131" s="85">
        <f>SUMIFS(ОСТАТКИ!$AE:$AE,ОСТАТКИ!$Q:$Q,'ОБОРАЧИВ ПО СЕТИ+ABC'!$A:$A,ОСТАТКИ!$S:$S,'ОБОРАЧИВ ПО СЕТИ+ABC'!Q$1)</f>
        <v>105658.46553754412</v>
      </c>
      <c r="S131" s="108">
        <f t="shared" si="22"/>
        <v>1</v>
      </c>
      <c r="T131" s="105">
        <f t="shared" si="23"/>
        <v>1104.9544910723339</v>
      </c>
    </row>
    <row r="132" spans="1:20" s="81" customFormat="1" hidden="1" outlineLevel="1" x14ac:dyDescent="0.2">
      <c r="A132" s="82" t="s">
        <v>4043</v>
      </c>
      <c r="B132" s="83">
        <f>SUMIFS(ПРОДАЖИ!AB:AB,ПРОДАЖИ!AD:AD,'ОБОРАЧИВ ПО СЕТИ+ABC'!A:A)</f>
        <v>3319.9608333333335</v>
      </c>
      <c r="C132" s="84">
        <f t="shared" si="36"/>
        <v>8.4788810884532766E-3</v>
      </c>
      <c r="D132" s="85">
        <f>SUMIFS(ОСТАТКИ!AE:AE,ОСТАТКИ!Q:Q,'ОБОРАЧИВ ПО СЕТИ+ABC'!A:A)</f>
        <v>36712.073333333334</v>
      </c>
      <c r="E132" s="86">
        <f t="shared" si="37"/>
        <v>5.47880186679435E-3</v>
      </c>
      <c r="F132" s="85">
        <f t="shared" ref="F132:F139" si="38">IFERROR(D132/B132*30.5,0)</f>
        <v>337.26850793671508</v>
      </c>
      <c r="G132" s="86" t="s">
        <v>5108</v>
      </c>
      <c r="H132" s="156"/>
      <c r="I132" s="85">
        <f>SUMIFS(ПРОДАЖИ!$AB:$AB,ПРОДАЖИ!$AD:$AD,'ОБОРАЧИВ ПО СЕТИ+ABC'!$A:$A,ПРОДАЖИ!$AE:$AE,'ОБОРАЧИВ ПО СЕТИ+ABC'!I$1)</f>
        <v>0</v>
      </c>
      <c r="J132" s="85">
        <f>SUMIFS(ОСТАТКИ!$AE:$AE,ОСТАТКИ!$Q:$Q,'ОБОРАЧИВ ПО СЕТИ+ABC'!$A:$A,ОСТАТКИ!$S:$S,'ОБОРАЧИВ ПО СЕТИ+ABC'!I$1)</f>
        <v>0</v>
      </c>
      <c r="K132" s="108">
        <f t="shared" ref="K132:K137" si="39">J132/(J132+N132+R132)</f>
        <v>0</v>
      </c>
      <c r="L132" s="105">
        <f t="shared" ref="L132:L139" si="40">IFERROR(J132/I132*30.5,0)</f>
        <v>0</v>
      </c>
      <c r="M132" s="85">
        <f>SUMIFS(ПРОДАЖИ!$AB:$AB,ПРОДАЖИ!$AD:$AD,'ОБОРАЧИВ ПО СЕТИ+ABC'!$A:$A,ПРОДАЖИ!$AE:$AE,'ОБОРАЧИВ ПО СЕТИ+ABC'!M$1)</f>
        <v>0</v>
      </c>
      <c r="N132" s="85">
        <f>SUMIFS(ОСТАТКИ!$AE:$AE,ОСТАТКИ!$Q:$Q,'ОБОРАЧИВ ПО СЕТИ+ABC'!$A:$A,ОСТАТКИ!$S:$S,'ОБОРАЧИВ ПО СЕТИ+ABC'!M$1)</f>
        <v>0</v>
      </c>
      <c r="O132" s="108">
        <f t="shared" ref="O132:O137" si="41">N132/(J132+N132+R132)</f>
        <v>0</v>
      </c>
      <c r="P132" s="105">
        <f t="shared" ref="P132:P137" si="42">IFERROR(N132/M132*30.5,0)</f>
        <v>0</v>
      </c>
      <c r="Q132" s="85">
        <f>SUMIFS(ПРОДАЖИ!$AB:$AB,ПРОДАЖИ!$AD:$AD,'ОБОРАЧИВ ПО СЕТИ+ABC'!$A:$A,ПРОДАЖИ!$AE:$AE,'ОБОРАЧИВ ПО СЕТИ+ABC'!Q$1)</f>
        <v>3319.9608333333335</v>
      </c>
      <c r="R132" s="85">
        <f>SUMIFS(ОСТАТКИ!$AE:$AE,ОСТАТКИ!$Q:$Q,'ОБОРАЧИВ ПО СЕТИ+ABC'!$A:$A,ОСТАТКИ!$S:$S,'ОБОРАЧИВ ПО СЕТИ+ABC'!Q$1)</f>
        <v>36712.073333333334</v>
      </c>
      <c r="S132" s="108">
        <f t="shared" ref="S132:S137" si="43">R132/(J132+N132+R132)</f>
        <v>1</v>
      </c>
      <c r="T132" s="105">
        <f t="shared" ref="T132:T137" si="44">IFERROR(R132/Q132*30.5,0)</f>
        <v>337.26850793671508</v>
      </c>
    </row>
    <row r="133" spans="1:20" s="81" customFormat="1" hidden="1" outlineLevel="1" x14ac:dyDescent="0.2">
      <c r="A133" s="82" t="s">
        <v>4052</v>
      </c>
      <c r="B133" s="83">
        <f>SUMIFS(ПРОДАЖИ!AB:AB,ПРОДАЖИ!AD:AD,'ОБОРАЧИВ ПО СЕТИ+ABC'!A:A)</f>
        <v>17330.810833333333</v>
      </c>
      <c r="C133" s="84">
        <f t="shared" si="36"/>
        <v>4.4261330659968477E-2</v>
      </c>
      <c r="D133" s="85">
        <f>SUMIFS(ОСТАТКИ!AE:AE,ОСТАТКИ!Q:Q,'ОБОРАЧИВ ПО СЕТИ+ABC'!A:A)</f>
        <v>518250.3757899428</v>
      </c>
      <c r="E133" s="86">
        <f t="shared" si="37"/>
        <v>7.7342162088316055E-2</v>
      </c>
      <c r="F133" s="85">
        <f t="shared" si="38"/>
        <v>912.05406449832424</v>
      </c>
      <c r="G133" s="86" t="s">
        <v>5108</v>
      </c>
      <c r="H133" s="156"/>
      <c r="I133" s="85">
        <f>SUMIFS(ПРОДАЖИ!$AB:$AB,ПРОДАЖИ!$AD:$AD,'ОБОРАЧИВ ПО СЕТИ+ABC'!$A:$A,ПРОДАЖИ!$AE:$AE,'ОБОРАЧИВ ПО СЕТИ+ABC'!I$1)</f>
        <v>0</v>
      </c>
      <c r="J133" s="85">
        <f>SUMIFS(ОСТАТКИ!$AE:$AE,ОСТАТКИ!$Q:$Q,'ОБОРАЧИВ ПО СЕТИ+ABC'!$A:$A,ОСТАТКИ!$S:$S,'ОБОРАЧИВ ПО СЕТИ+ABC'!I$1)</f>
        <v>0</v>
      </c>
      <c r="K133" s="108">
        <f t="shared" si="39"/>
        <v>0</v>
      </c>
      <c r="L133" s="105">
        <f t="shared" si="40"/>
        <v>0</v>
      </c>
      <c r="M133" s="85">
        <f>SUMIFS(ПРОДАЖИ!$AB:$AB,ПРОДАЖИ!$AD:$AD,'ОБОРАЧИВ ПО СЕТИ+ABC'!$A:$A,ПРОДАЖИ!$AE:$AE,'ОБОРАЧИВ ПО СЕТИ+ABC'!M$1)</f>
        <v>0</v>
      </c>
      <c r="N133" s="85">
        <f>SUMIFS(ОСТАТКИ!$AE:$AE,ОСТАТКИ!$Q:$Q,'ОБОРАЧИВ ПО СЕТИ+ABC'!$A:$A,ОСТАТКИ!$S:$S,'ОБОРАЧИВ ПО СЕТИ+ABC'!M$1)</f>
        <v>0</v>
      </c>
      <c r="O133" s="108">
        <f t="shared" si="41"/>
        <v>0</v>
      </c>
      <c r="P133" s="105">
        <f t="shared" si="42"/>
        <v>0</v>
      </c>
      <c r="Q133" s="85">
        <f>SUMIFS(ПРОДАЖИ!$AB:$AB,ПРОДАЖИ!$AD:$AD,'ОБОРАЧИВ ПО СЕТИ+ABC'!$A:$A,ПРОДАЖИ!$AE:$AE,'ОБОРАЧИВ ПО СЕТИ+ABC'!Q$1)</f>
        <v>17330.810833333333</v>
      </c>
      <c r="R133" s="85">
        <f>SUMIFS(ОСТАТКИ!$AE:$AE,ОСТАТКИ!$Q:$Q,'ОБОРАЧИВ ПО СЕТИ+ABC'!$A:$A,ОСТАТКИ!$S:$S,'ОБОРАЧИВ ПО СЕТИ+ABC'!Q$1)</f>
        <v>518250.3757899428</v>
      </c>
      <c r="S133" s="108">
        <f t="shared" si="43"/>
        <v>1</v>
      </c>
      <c r="T133" s="105">
        <f t="shared" si="44"/>
        <v>912.05406449832424</v>
      </c>
    </row>
    <row r="134" spans="1:20" s="81" customFormat="1" ht="12.6" collapsed="1" thickBot="1" x14ac:dyDescent="0.3">
      <c r="A134" s="122" t="s">
        <v>4103</v>
      </c>
      <c r="B134" s="116">
        <f>SUM(B135:B137)</f>
        <v>143696.26583333334</v>
      </c>
      <c r="C134" s="117">
        <f>B134/$B$139</f>
        <v>1.1218765190963648E-3</v>
      </c>
      <c r="D134" s="116">
        <f>SUM(D135:D137)</f>
        <v>2293595.75</v>
      </c>
      <c r="E134" s="118">
        <f>D134/$D$139</f>
        <v>1.3271619291545589E-3</v>
      </c>
      <c r="F134" s="116">
        <f t="shared" si="38"/>
        <v>486.82316112610187</v>
      </c>
      <c r="G134" s="118" t="s">
        <v>5108</v>
      </c>
      <c r="H134" s="156"/>
      <c r="I134" s="116">
        <f>SUM(I135:I137)</f>
        <v>42411.5</v>
      </c>
      <c r="J134" s="116">
        <f>SUM(J135:J137)</f>
        <v>284145</v>
      </c>
      <c r="K134" s="119">
        <f t="shared" si="39"/>
        <v>0.12388626025314182</v>
      </c>
      <c r="L134" s="120">
        <f t="shared" si="40"/>
        <v>204.34133430791178</v>
      </c>
      <c r="M134" s="116">
        <f>SUM(M135:M137)</f>
        <v>68028.544166666659</v>
      </c>
      <c r="N134" s="116">
        <f>SUM(N135:N137)</f>
        <v>690797.46000000008</v>
      </c>
      <c r="O134" s="119">
        <f t="shared" si="41"/>
        <v>0.30118535927702172</v>
      </c>
      <c r="P134" s="120">
        <f t="shared" si="42"/>
        <v>309.71297104905227</v>
      </c>
      <c r="Q134" s="116">
        <f>SUM(Q135:Q137)</f>
        <v>33256.221666666665</v>
      </c>
      <c r="R134" s="116">
        <f>SUM(R135:R137)</f>
        <v>1318653.29</v>
      </c>
      <c r="S134" s="119">
        <f t="shared" si="43"/>
        <v>0.57492838046983652</v>
      </c>
      <c r="T134" s="120">
        <f t="shared" si="44"/>
        <v>1209.3654459042828</v>
      </c>
    </row>
    <row r="135" spans="1:20" s="81" customFormat="1" hidden="1" outlineLevel="1" x14ac:dyDescent="0.2">
      <c r="A135" s="82" t="s">
        <v>4104</v>
      </c>
      <c r="B135" s="83">
        <f>SUMIFS(ПРОДАЖИ!AB:AB,ПРОДАЖИ!AD:AD,'ОБОРАЧИВ ПО СЕТИ+ABC'!A:A)</f>
        <v>95417.28750000002</v>
      </c>
      <c r="C135" s="84">
        <f>B135/$B$134</f>
        <v>0.6640206476253887</v>
      </c>
      <c r="D135" s="85">
        <f>SUMIFS(ОСТАТКИ!AE:AE,ОСТАТКИ!Q:Q,'ОБОРАЧИВ ПО СЕТИ+ABC'!A:A)</f>
        <v>1361625.6700000002</v>
      </c>
      <c r="E135" s="86">
        <f>D135/$D$134</f>
        <v>0.59366419300349682</v>
      </c>
      <c r="F135" s="85">
        <f t="shared" si="38"/>
        <v>435.24170538803037</v>
      </c>
      <c r="G135" s="86" t="s">
        <v>5108</v>
      </c>
      <c r="H135" s="156"/>
      <c r="I135" s="93">
        <f>SUMIFS(ПРОДАЖИ!$AB:$AB,ПРОДАЖИ!$AD:$AD,'ОБОРАЧИВ ПО СЕТИ+ABC'!$A:$A,ПРОДАЖИ!$AE:$AE,'ОБОРАЧИВ ПО СЕТИ+ABC'!I$1)</f>
        <v>24683.333333333332</v>
      </c>
      <c r="J135" s="93">
        <f>SUMIFS(ОСТАТКИ!$AE:$AE,ОСТАТКИ!$Q:$Q,'ОБОРАЧИВ ПО СЕТИ+ABC'!$A:$A,ОСТАТКИ!$S:$S,'ОБОРАЧИВ ПО СЕТИ+ABC'!I$1)</f>
        <v>23200</v>
      </c>
      <c r="K135" s="108">
        <f t="shared" si="39"/>
        <v>1.7038456685382557E-2</v>
      </c>
      <c r="L135" s="94">
        <f t="shared" si="40"/>
        <v>28.667116812964217</v>
      </c>
      <c r="M135" s="93">
        <f>SUMIFS(ПРОДАЖИ!$AB:$AB,ПРОДАЖИ!$AD:$AD,'ОБОРАЧИВ ПО СЕТИ+ABC'!$A:$A,ПРОДАЖИ!$AE:$AE,'ОБОРАЧИВ ПО СЕТИ+ABC'!M$1)</f>
        <v>43178.112499999996</v>
      </c>
      <c r="N135" s="93">
        <f>SUMIFS(ОСТАТКИ!$AE:$AE,ОСТАТКИ!$Q:$Q,'ОБОРАЧИВ ПО СЕТИ+ABC'!$A:$A,ОСТАТКИ!$S:$S,'ОБОРАЧИВ ПО СЕТИ+ABC'!M$1)</f>
        <v>277874.92000000004</v>
      </c>
      <c r="O135" s="108">
        <f t="shared" si="41"/>
        <v>0.20407585294716135</v>
      </c>
      <c r="P135" s="94">
        <f t="shared" si="42"/>
        <v>196.2842877858545</v>
      </c>
      <c r="Q135" s="93">
        <f>SUMIFS(ПРОДАЖИ!$AB:$AB,ПРОДАЖИ!$AD:$AD,'ОБОРАЧИВ ПО СЕТИ+ABC'!$A:$A,ПРОДАЖИ!$AE:$AE,'ОБОРАЧИВ ПО СЕТИ+ABC'!Q$1)</f>
        <v>27555.841666666667</v>
      </c>
      <c r="R135" s="93">
        <f>SUMIFS(ОСТАТКИ!$AE:$AE,ОСТАТКИ!$Q:$Q,'ОБОРАЧИВ ПО СЕТИ+ABC'!$A:$A,ОСТАТКИ!$S:$S,'ОБОРАЧИВ ПО СЕТИ+ABC'!Q$1)</f>
        <v>1060550.75</v>
      </c>
      <c r="S135" s="108">
        <f t="shared" si="43"/>
        <v>0.77888569036745614</v>
      </c>
      <c r="T135" s="94">
        <f t="shared" si="44"/>
        <v>1173.8635410337977</v>
      </c>
    </row>
    <row r="136" spans="1:20" s="81" customFormat="1" hidden="1" outlineLevel="1" x14ac:dyDescent="0.2">
      <c r="A136" s="82" t="s">
        <v>4140</v>
      </c>
      <c r="B136" s="83">
        <f>SUMIFS(ПРОДАЖИ!AB:AB,ПРОДАЖИ!AD:AD,'ОБОРАЧИВ ПО СЕТИ+ABC'!A:A)</f>
        <v>33588.583333333336</v>
      </c>
      <c r="C136" s="84">
        <f t="shared" ref="C136:C137" si="45">B136/$B$134</f>
        <v>0.23374708548300888</v>
      </c>
      <c r="D136" s="85">
        <f>SUMIFS(ОСТАТКИ!AE:AE,ОСТАТКИ!Q:Q,'ОБОРАЧИВ ПО СЕТИ+ABC'!A:A)</f>
        <v>595004</v>
      </c>
      <c r="E136" s="86">
        <f t="shared" ref="E136:E137" si="46">D136/$D$134</f>
        <v>0.25941973427531856</v>
      </c>
      <c r="F136" s="85">
        <f t="shared" si="38"/>
        <v>540.29137876709092</v>
      </c>
      <c r="G136" s="86" t="s">
        <v>5108</v>
      </c>
      <c r="H136" s="156"/>
      <c r="I136" s="93">
        <f>SUMIFS(ПРОДАЖИ!$AB:$AB,ПРОДАЖИ!$AD:$AD,'ОБОРАЧИВ ПО СЕТИ+ABC'!$A:$A,ПРОДАЖИ!$AE:$AE,'ОБОРАЧИВ ПО СЕТИ+ABC'!I$1)</f>
        <v>6394.8333333333339</v>
      </c>
      <c r="J136" s="93">
        <f>SUMIFS(ОСТАТКИ!$AE:$AE,ОСТАТКИ!$Q:$Q,'ОБОРАЧИВ ПО СЕТИ+ABC'!$A:$A,ОСТАТКИ!$S:$S,'ОБОРАЧИВ ПО СЕТИ+ABC'!I$1)</f>
        <v>31445</v>
      </c>
      <c r="K136" s="108">
        <f t="shared" si="39"/>
        <v>5.2848384212543106E-2</v>
      </c>
      <c r="L136" s="94">
        <f t="shared" si="40"/>
        <v>149.97615262321145</v>
      </c>
      <c r="M136" s="93">
        <f>SUMIFS(ПРОДАЖИ!$AB:$AB,ПРОДАЖИ!$AD:$AD,'ОБОРАЧИВ ПО СЕТИ+ABC'!$A:$A,ПРОДАЖИ!$AE:$AE,'ОБОРАЧИВ ПО СЕТИ+ABC'!M$1)</f>
        <v>22173.916666666668</v>
      </c>
      <c r="N136" s="93">
        <f>SUMIFS(ОСТАТКИ!$AE:$AE,ОСТАТКИ!$Q:$Q,'ОБОРАЧИВ ПО СЕТИ+ABC'!$A:$A,ОСТАТКИ!$S:$S,'ОБОРАЧИВ ПО СЕТИ+ABC'!M$1)</f>
        <v>330318</v>
      </c>
      <c r="O136" s="108">
        <f t="shared" si="41"/>
        <v>0.55515257040288801</v>
      </c>
      <c r="P136" s="94">
        <f t="shared" si="42"/>
        <v>454.34909634818683</v>
      </c>
      <c r="Q136" s="93">
        <f>SUMIFS(ПРОДАЖИ!$AB:$AB,ПРОДАЖИ!$AD:$AD,'ОБОРАЧИВ ПО СЕТИ+ABC'!$A:$A,ПРОДАЖИ!$AE:$AE,'ОБОРАЧИВ ПО СЕТИ+ABC'!Q$1)</f>
        <v>5019.833333333333</v>
      </c>
      <c r="R136" s="93">
        <f>SUMIFS(ОСТАТКИ!$AE:$AE,ОСТАТКИ!$Q:$Q,'ОБОРАЧИВ ПО СЕТИ+ABC'!$A:$A,ОСТАТКИ!$S:$S,'ОБОРАЧИВ ПО СЕТИ+ABC'!Q$1)</f>
        <v>233241</v>
      </c>
      <c r="S136" s="108">
        <f t="shared" si="43"/>
        <v>0.39199904538456887</v>
      </c>
      <c r="T136" s="94">
        <f t="shared" si="44"/>
        <v>1417.1487433181712</v>
      </c>
    </row>
    <row r="137" spans="1:20" s="81" customFormat="1" ht="10.8" hidden="1" outlineLevel="1" thickBot="1" x14ac:dyDescent="0.25">
      <c r="A137" s="87" t="s">
        <v>4159</v>
      </c>
      <c r="B137" s="88">
        <f>SUMIFS(ПРОДАЖИ!AB:AB,ПРОДАЖИ!AD:AD,'ОБОРАЧИВ ПО СЕТИ+ABC'!A:A)</f>
        <v>14690.395</v>
      </c>
      <c r="C137" s="89">
        <f t="shared" si="45"/>
        <v>0.10223226689160253</v>
      </c>
      <c r="D137" s="88">
        <f>SUMIFS(ОСТАТКИ!AE:AE,ОСТАТКИ!Q:Q,'ОБОРАЧИВ ПО СЕТИ+ABC'!A:A)</f>
        <v>336966.07999999996</v>
      </c>
      <c r="E137" s="90">
        <f t="shared" si="46"/>
        <v>0.14691607272118462</v>
      </c>
      <c r="F137" s="88">
        <f t="shared" si="38"/>
        <v>699.60443133081162</v>
      </c>
      <c r="G137" s="90" t="s">
        <v>5108</v>
      </c>
      <c r="H137" s="156"/>
      <c r="I137" s="110">
        <f>SUMIFS(ПРОДАЖИ!$AB:$AB,ПРОДАЖИ!$AD:$AD,'ОБОРАЧИВ ПО СЕТИ+ABC'!$A:$A,ПРОДАЖИ!$AE:$AE,'ОБОРАЧИВ ПО СЕТИ+ABC'!I$1)</f>
        <v>11333.333333333334</v>
      </c>
      <c r="J137" s="110">
        <f>SUMIFS(ОСТАТКИ!$AE:$AE,ОСТАТКИ!$Q:$Q,'ОБОРАЧИВ ПО СЕТИ+ABC'!$A:$A,ОСТАТКИ!$S:$S,'ОБОРАЧИВ ПО СЕТИ+ABC'!I$1)</f>
        <v>229500</v>
      </c>
      <c r="K137" s="111">
        <f t="shared" si="39"/>
        <v>0.68107745444289225</v>
      </c>
      <c r="L137" s="112">
        <f t="shared" si="40"/>
        <v>617.625</v>
      </c>
      <c r="M137" s="110">
        <f>SUMIFS(ПРОДАЖИ!$AB:$AB,ПРОДАЖИ!$AD:$AD,'ОБОРАЧИВ ПО СЕТИ+ABC'!$A:$A,ПРОДАЖИ!$AE:$AE,'ОБОРАЧИВ ПО СЕТИ+ABC'!M$1)</f>
        <v>2676.5149999999999</v>
      </c>
      <c r="N137" s="110">
        <f>SUMIFS(ОСТАТКИ!$AE:$AE,ОСТАТКИ!$Q:$Q,'ОБОРАЧИВ ПО СЕТИ+ABC'!$A:$A,ОСТАТКИ!$S:$S,'ОБОРАЧИВ ПО СЕТИ+ABC'!M$1)</f>
        <v>82604.540000000008</v>
      </c>
      <c r="O137" s="111">
        <f t="shared" si="41"/>
        <v>0.24514200361057115</v>
      </c>
      <c r="P137" s="112">
        <f t="shared" si="42"/>
        <v>941.31303953088263</v>
      </c>
      <c r="Q137" s="110">
        <f>SUMIFS(ПРОДАЖИ!$AB:$AB,ПРОДАЖИ!$AD:$AD,'ОБОРАЧИВ ПО СЕТИ+ABC'!$A:$A,ПРОДАЖИ!$AE:$AE,'ОБОРАЧИВ ПО СЕТИ+ABC'!Q$1)</f>
        <v>680.54666666666674</v>
      </c>
      <c r="R137" s="110">
        <f>SUMIFS(ОСТАТКИ!$AE:$AE,ОСТАТКИ!$Q:$Q,'ОБОРАЧИВ ПО СЕТИ+ABC'!$A:$A,ОСТАТКИ!$S:$S,'ОБОРАЧИВ ПО СЕТИ+ABC'!Q$1)</f>
        <v>24861.54</v>
      </c>
      <c r="S137" s="111">
        <f t="shared" si="43"/>
        <v>7.3780541946536576E-2</v>
      </c>
      <c r="T137" s="112">
        <f t="shared" si="44"/>
        <v>1114.2174477380929</v>
      </c>
    </row>
    <row r="138" spans="1:20" s="81" customFormat="1" x14ac:dyDescent="0.2">
      <c r="A138" s="82"/>
      <c r="B138" s="91"/>
      <c r="C138" s="92"/>
      <c r="D138" s="91"/>
      <c r="E138" s="92"/>
      <c r="F138" s="93"/>
      <c r="G138" s="92"/>
      <c r="H138" s="156"/>
      <c r="I138" s="93"/>
      <c r="J138" s="93"/>
      <c r="K138" s="102"/>
      <c r="L138" s="94"/>
      <c r="M138" s="93"/>
      <c r="N138" s="93"/>
      <c r="O138" s="102"/>
      <c r="P138" s="94"/>
      <c r="Q138" s="93"/>
      <c r="R138" s="93"/>
      <c r="S138" s="102"/>
      <c r="T138" s="94"/>
    </row>
    <row r="139" spans="1:20" s="99" customFormat="1" ht="12" x14ac:dyDescent="0.25">
      <c r="A139" s="95" t="s">
        <v>5116</v>
      </c>
      <c r="B139" s="96">
        <f>B134+B124+B114+B111+B106+B101+B95+B86+B77+B60+B40+B32+B15+B3</f>
        <v>128085634.54833338</v>
      </c>
      <c r="C139" s="97"/>
      <c r="D139" s="98">
        <f>D134+D124+D114+D111+D106+D101+D95+D86+D77+D60+D40+D32+D15+D3</f>
        <v>1728195858.8588264</v>
      </c>
      <c r="E139" s="97"/>
      <c r="F139" s="98">
        <f t="shared" si="38"/>
        <v>411.52135351528426</v>
      </c>
      <c r="G139" s="97"/>
      <c r="H139" s="157"/>
      <c r="I139" s="98">
        <f>I134+I124+I114+I111+I106+I101+I95+I86+I77+I60+I40+I32+I15+I3</f>
        <v>77150688.655000001</v>
      </c>
      <c r="J139" s="98">
        <f>J134+J124+J114+J111+J106+J101+J95+J86+J77+J60+J40+J32+J15+J3</f>
        <v>653593631.09428442</v>
      </c>
      <c r="K139" s="109">
        <f>J139/(J139+N139+R139)</f>
        <v>0.37819418889585216</v>
      </c>
      <c r="L139" s="106">
        <f t="shared" si="40"/>
        <v>258.38532482216215</v>
      </c>
      <c r="M139" s="98">
        <f>M134+M124+M114+M111+M106+M101+M95+M86+M77+M60+M40+M32+M15+M3</f>
        <v>30375521.213333331</v>
      </c>
      <c r="N139" s="98">
        <f>N134+N124+N114+N111+N106+N101+N95+N86+N77+N60+N40+N32+N15+N3</f>
        <v>464540205.57712787</v>
      </c>
      <c r="O139" s="109">
        <f>N139/(J139+N139+R139)</f>
        <v>0.26880067047717388</v>
      </c>
      <c r="P139" s="106">
        <f t="shared" ref="P139" si="47">IFERROR(N139/M139*30.5,0)</f>
        <v>466.44388982149047</v>
      </c>
      <c r="Q139" s="98">
        <f>Q134+Q124+Q114+Q111+Q106+Q101+Q95+Q86+Q77+Q60+Q40+Q32+Q15+Q3</f>
        <v>20559424.679999996</v>
      </c>
      <c r="R139" s="98">
        <f>R134+R124+R114+R111+R106+R101+R95+R86+R77+R60+R40+R32+R15+R3</f>
        <v>610062022.18741417</v>
      </c>
      <c r="S139" s="109">
        <f>R139/(J139+N139+R139)</f>
        <v>0.35300514062697402</v>
      </c>
      <c r="T139" s="106">
        <f t="shared" ref="T139" si="48">IFERROR(R139/Q139*30.5,0)</f>
        <v>905.02978397137406</v>
      </c>
    </row>
    <row r="144" spans="1:20" x14ac:dyDescent="0.2">
      <c r="Q144" s="91" t="s">
        <v>5143</v>
      </c>
    </row>
    <row r="145" spans="2:15" x14ac:dyDescent="0.2">
      <c r="O145" s="115" t="s">
        <v>5144</v>
      </c>
    </row>
    <row r="146" spans="2:15" ht="15.6" x14ac:dyDescent="0.2">
      <c r="B146" s="184"/>
      <c r="E146" s="184"/>
      <c r="F146" s="184" t="s">
        <v>5138</v>
      </c>
      <c r="G146" s="185"/>
      <c r="H146" s="186"/>
      <c r="M146" s="91" t="s">
        <v>5143</v>
      </c>
    </row>
    <row r="147" spans="2:15" ht="15.6" x14ac:dyDescent="0.2">
      <c r="B147" s="184"/>
      <c r="E147" s="184"/>
      <c r="F147" s="184"/>
      <c r="G147" s="185"/>
      <c r="H147" s="186"/>
    </row>
    <row r="148" spans="2:15" ht="15.6" x14ac:dyDescent="0.2">
      <c r="B148" s="184"/>
      <c r="E148" s="184"/>
      <c r="F148" s="184" t="s">
        <v>5139</v>
      </c>
      <c r="G148" s="185"/>
      <c r="H148" s="186"/>
    </row>
  </sheetData>
  <mergeCells count="3">
    <mergeCell ref="I1:L1"/>
    <mergeCell ref="M1:P1"/>
    <mergeCell ref="Q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3A2C-A2E8-463F-8720-3D922E9EC367}">
  <sheetPr>
    <outlinePr summaryBelow="0"/>
  </sheetPr>
  <dimension ref="A1:AN146"/>
  <sheetViews>
    <sheetView zoomScale="115" zoomScaleNormal="115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H143" sqref="H143"/>
    </sheetView>
  </sheetViews>
  <sheetFormatPr defaultRowHeight="10.199999999999999" outlineLevelRow="1" x14ac:dyDescent="0.2"/>
  <cols>
    <col min="1" max="1" width="29" style="128" customWidth="1"/>
    <col min="2" max="2" width="10.44140625" style="166" hidden="1" customWidth="1"/>
    <col min="3" max="3" width="0" style="128" hidden="1" customWidth="1"/>
    <col min="4" max="4" width="11" style="128" bestFit="1" customWidth="1"/>
    <col min="5" max="6" width="0" style="128" hidden="1" customWidth="1"/>
    <col min="7" max="7" width="12" style="128" bestFit="1" customWidth="1"/>
    <col min="8" max="8" width="10.5546875" style="128" bestFit="1" customWidth="1"/>
    <col min="9" max="9" width="8.88671875" style="128"/>
    <col min="10" max="10" width="10.44140625" style="166" hidden="1" customWidth="1"/>
    <col min="11" max="11" width="0" style="128" hidden="1" customWidth="1"/>
    <col min="12" max="12" width="11" style="128" bestFit="1" customWidth="1"/>
    <col min="13" max="14" width="0" style="128" hidden="1" customWidth="1"/>
    <col min="15" max="15" width="12" style="128" bestFit="1" customWidth="1"/>
    <col min="16" max="16" width="10.5546875" style="128" bestFit="1" customWidth="1"/>
    <col min="17" max="17" width="8.88671875" style="128"/>
    <col min="18" max="18" width="10.44140625" style="166" hidden="1" customWidth="1"/>
    <col min="19" max="19" width="0" style="128" hidden="1" customWidth="1"/>
    <col min="20" max="20" width="9" style="128" bestFit="1" customWidth="1"/>
    <col min="21" max="22" width="0" style="128" hidden="1" customWidth="1"/>
    <col min="23" max="23" width="10" style="128" bestFit="1" customWidth="1"/>
    <col min="24" max="24" width="10.5546875" style="128" bestFit="1" customWidth="1"/>
    <col min="25" max="25" width="8.88671875" style="128"/>
    <col min="26" max="27" width="0" style="128" hidden="1" customWidth="1"/>
    <col min="28" max="28" width="11" style="128" bestFit="1" customWidth="1"/>
    <col min="29" max="30" width="0" style="128" hidden="1" customWidth="1"/>
    <col min="31" max="31" width="9.88671875" style="128" customWidth="1"/>
    <col min="32" max="32" width="10.5546875" style="128" bestFit="1" customWidth="1"/>
    <col min="33" max="33" width="8.88671875" style="128"/>
    <col min="34" max="35" width="0" style="128" hidden="1" customWidth="1"/>
    <col min="36" max="36" width="11" style="128" bestFit="1" customWidth="1"/>
    <col min="37" max="38" width="0" style="128" hidden="1" customWidth="1"/>
    <col min="39" max="39" width="11" style="128" bestFit="1" customWidth="1"/>
    <col min="40" max="40" width="10.5546875" style="128" bestFit="1" customWidth="1"/>
    <col min="41" max="16384" width="8.88671875" style="128"/>
  </cols>
  <sheetData>
    <row r="1" spans="1:40" s="169" customFormat="1" ht="15" customHeight="1" x14ac:dyDescent="0.3">
      <c r="A1" s="203" t="s">
        <v>5117</v>
      </c>
      <c r="B1" s="206" t="s">
        <v>5137</v>
      </c>
      <c r="C1" s="207"/>
      <c r="D1" s="207"/>
      <c r="E1" s="207"/>
      <c r="F1" s="207"/>
      <c r="G1" s="207"/>
      <c r="H1" s="207"/>
      <c r="J1" s="207" t="s">
        <v>5125</v>
      </c>
      <c r="K1" s="207"/>
      <c r="L1" s="207"/>
      <c r="M1" s="207"/>
      <c r="N1" s="207"/>
      <c r="O1" s="207"/>
      <c r="P1" s="207"/>
      <c r="R1" s="207" t="s">
        <v>5126</v>
      </c>
      <c r="S1" s="207"/>
      <c r="T1" s="207"/>
      <c r="U1" s="207"/>
      <c r="V1" s="207"/>
      <c r="W1" s="207"/>
      <c r="X1" s="207"/>
      <c r="Z1" s="207" t="s">
        <v>5129</v>
      </c>
      <c r="AA1" s="207"/>
      <c r="AB1" s="207"/>
      <c r="AC1" s="207"/>
      <c r="AD1" s="207"/>
      <c r="AE1" s="207"/>
      <c r="AF1" s="207"/>
      <c r="AH1" s="207" t="s">
        <v>5127</v>
      </c>
      <c r="AI1" s="207"/>
      <c r="AJ1" s="207"/>
      <c r="AK1" s="207"/>
      <c r="AL1" s="207"/>
      <c r="AM1" s="207"/>
      <c r="AN1" s="207"/>
    </row>
    <row r="2" spans="1:40" s="131" customFormat="1" ht="14.4" customHeight="1" thickBot="1" x14ac:dyDescent="0.3">
      <c r="A2" s="204"/>
      <c r="B2" s="167"/>
      <c r="J2" s="167"/>
      <c r="R2" s="167"/>
      <c r="Z2" s="167"/>
      <c r="AH2" s="167"/>
    </row>
    <row r="3" spans="1:40" s="165" customFormat="1" ht="12.6" thickBot="1" x14ac:dyDescent="0.3">
      <c r="A3" s="205"/>
      <c r="B3" s="170" t="s">
        <v>5132</v>
      </c>
      <c r="C3" s="171" t="s">
        <v>5132</v>
      </c>
      <c r="D3" s="172" t="s">
        <v>5134</v>
      </c>
      <c r="E3" s="178" t="s">
        <v>5133</v>
      </c>
      <c r="F3" s="171" t="s">
        <v>5133</v>
      </c>
      <c r="G3" s="172" t="s">
        <v>5135</v>
      </c>
      <c r="H3" s="172" t="s">
        <v>5136</v>
      </c>
      <c r="J3" s="170" t="s">
        <v>5132</v>
      </c>
      <c r="K3" s="171" t="s">
        <v>5132</v>
      </c>
      <c r="L3" s="181" t="s">
        <v>5134</v>
      </c>
      <c r="M3" s="178" t="s">
        <v>5133</v>
      </c>
      <c r="N3" s="171" t="s">
        <v>5133</v>
      </c>
      <c r="O3" s="172" t="s">
        <v>5135</v>
      </c>
      <c r="P3" s="172" t="s">
        <v>5136</v>
      </c>
      <c r="R3" s="170" t="s">
        <v>5132</v>
      </c>
      <c r="S3" s="171" t="s">
        <v>5132</v>
      </c>
      <c r="T3" s="181" t="s">
        <v>5134</v>
      </c>
      <c r="U3" s="178" t="s">
        <v>5133</v>
      </c>
      <c r="V3" s="171" t="s">
        <v>5133</v>
      </c>
      <c r="W3" s="172" t="s">
        <v>5135</v>
      </c>
      <c r="X3" s="172" t="s">
        <v>5136</v>
      </c>
      <c r="Z3" s="170" t="s">
        <v>5132</v>
      </c>
      <c r="AA3" s="171" t="s">
        <v>5132</v>
      </c>
      <c r="AB3" s="181" t="s">
        <v>5134</v>
      </c>
      <c r="AC3" s="178" t="s">
        <v>5133</v>
      </c>
      <c r="AD3" s="171" t="s">
        <v>5133</v>
      </c>
      <c r="AE3" s="172" t="s">
        <v>5135</v>
      </c>
      <c r="AF3" s="172" t="s">
        <v>5136</v>
      </c>
      <c r="AH3" s="170" t="s">
        <v>5132</v>
      </c>
      <c r="AI3" s="171" t="s">
        <v>5132</v>
      </c>
      <c r="AJ3" s="181" t="s">
        <v>5134</v>
      </c>
      <c r="AK3" s="178" t="s">
        <v>5133</v>
      </c>
      <c r="AL3" s="171" t="s">
        <v>5133</v>
      </c>
      <c r="AM3" s="172" t="s">
        <v>5135</v>
      </c>
      <c r="AN3" s="172" t="s">
        <v>5136</v>
      </c>
    </row>
    <row r="4" spans="1:40" ht="12" collapsed="1" x14ac:dyDescent="0.25">
      <c r="A4" s="149" t="s">
        <v>5</v>
      </c>
      <c r="B4" s="173">
        <f>SUMIFS(ПРОДАЖИ!T:T,ПРОДАЖИ!AC:AC,'ОБОРАЧ СКЛАДОВ'!A:A)</f>
        <v>12154493.824999996</v>
      </c>
      <c r="C4" s="128">
        <f>SUMIFS(ПРОДАЖИ!U:U,ПРОДАЖИ!AC:AC,'ОБОРАЧ СКЛАДОВ'!A:A)</f>
        <v>8788390.0099999961</v>
      </c>
      <c r="D4" s="176">
        <f>B4+C4</f>
        <v>20942883.834999993</v>
      </c>
      <c r="E4" s="179">
        <f>SUMIFS(ОСТАТКИ!AD:AD,ОСТАТКИ!P:P,'ОБОРАЧ СКЛАДОВ'!A:A)</f>
        <v>30727631.057081584</v>
      </c>
      <c r="F4" s="128">
        <f>SUMIFS(ОСТАТКИ!AA:AA,ОСТАТКИ!P:P,'ОБОРАЧ СКЛАДОВ'!A:A)</f>
        <v>113284509.65037143</v>
      </c>
      <c r="G4" s="176">
        <f>E4+F4</f>
        <v>144012140.70745301</v>
      </c>
      <c r="H4" s="190">
        <f>G4/D4*30.5</f>
        <v>209.73091987631312</v>
      </c>
      <c r="J4" s="173">
        <f>SUMIFS(ПРОДАЖИ!V:V,ПРОДАЖИ!AC:AC,'ОБОРАЧ СКЛАДОВ'!A:A)</f>
        <v>11552007.978333341</v>
      </c>
      <c r="K4" s="128">
        <f>SUMIFS(ПРОДАЖИ!AC:AC,ПРОДАЖИ!AK:AK,'ОБОРАЧ СКЛАДОВ'!I:I)</f>
        <v>0</v>
      </c>
      <c r="L4" s="182">
        <f>J4+K4</f>
        <v>11552007.978333341</v>
      </c>
      <c r="M4" s="179">
        <f>SUMIFS(ОСТАТКИ!Z:Z,ОСТАТКИ!P:P,'ОБОРАЧ СКЛАДОВ'!A:A)</f>
        <v>69583709.127541095</v>
      </c>
      <c r="N4" s="128">
        <f>SUMIFS(ОСТАТКИ!AI:AI,ОСТАТКИ!X:X,'ОБОРАЧ СКЛАДОВ'!I:I)</f>
        <v>0</v>
      </c>
      <c r="O4" s="176">
        <f>M4+N4</f>
        <v>69583709.127541095</v>
      </c>
      <c r="P4" s="190">
        <f>O4/L4*30.5</f>
        <v>183.7172491891057</v>
      </c>
      <c r="R4" s="173">
        <f>SUMIFS(ПРОДАЖИ!W:W,ПРОДАЖИ!AC:AC,'ОБОРАЧ СКЛАДОВ'!A:A)</f>
        <v>789427.57416666625</v>
      </c>
      <c r="S4" s="128">
        <f>SUMIFS(ПРОДАЖИ!AK:AK,ПРОДАЖИ!AS:AS,'ОБОРАЧ СКЛАДОВ'!Q:Q)</f>
        <v>0</v>
      </c>
      <c r="T4" s="182">
        <f>R4+S4</f>
        <v>789427.57416666625</v>
      </c>
      <c r="U4" s="179">
        <f>SUMIFS(ОСТАТКИ!W:W,ОСТАТКИ!P:P,'ОБОРАЧ СКЛАДОВ'!A:A)</f>
        <v>2896855.8352732272</v>
      </c>
      <c r="V4" s="128">
        <f>SUMIFS(ОСТАТКИ!AQ:AQ,ОСТАТКИ!AF:AF,'ОБОРАЧ СКЛАДОВ'!Q:Q)</f>
        <v>0</v>
      </c>
      <c r="W4" s="176">
        <f>U4+V4</f>
        <v>2896855.8352732272</v>
      </c>
      <c r="X4" s="190">
        <f>W4/T4*30.5</f>
        <v>111.92173400973685</v>
      </c>
      <c r="Z4" s="173">
        <f>SUMIFS(ПРОДАЖИ!X:X,ПРОДАЖИ!AC:AC,'ОБОРАЧ СКЛАДОВ'!A:A)</f>
        <v>5076201.4958333327</v>
      </c>
      <c r="AA4" s="128">
        <f>SUMIFS(ПРОДАЖИ!Y:Y,ПРОДАЖИ!AC:AC,'ОБОРАЧ СКЛАДОВ'!A:A)</f>
        <v>7650405.4633333348</v>
      </c>
      <c r="AB4" s="182">
        <f>Z4+AA4</f>
        <v>12726606.959166668</v>
      </c>
      <c r="AC4" s="179">
        <f>SUMIFS(ОСТАТКИ!AB:AB,ОСТАТКИ!P:P,'ОБОРАЧ СКЛАДОВ'!A:A)</f>
        <v>1175636.4281658088</v>
      </c>
      <c r="AD4" s="128">
        <f>SUMIFS(ОСТАТКИ!AC:AC,ОСТАТКИ!P:P,'ОБОРАЧ СКЛАДОВ'!A:A)</f>
        <v>36959414.003722854</v>
      </c>
      <c r="AE4" s="176">
        <f>AC4+AD4</f>
        <v>38135050.431888662</v>
      </c>
      <c r="AF4" s="190">
        <f>AE4/AB4*30.5</f>
        <v>91.392705212353363</v>
      </c>
      <c r="AH4" s="173">
        <f>SUMIFS(ПРОДАЖИ!AA:AA,ПРОДАЖИ!AC:AC,'ОБОРАЧ СКЛАДОВ'!A:A)</f>
        <v>6577689.5924999947</v>
      </c>
      <c r="AI4" s="128">
        <f>SUMIFS(ПРОДАЖИ!Z:Z,ПРОДАЖИ!AC:AC,'ОБОРАЧ СКЛАДОВ'!A:A)</f>
        <v>285585.02166666655</v>
      </c>
      <c r="AJ4" s="182">
        <f>AH4+AI4</f>
        <v>6863274.6141666612</v>
      </c>
      <c r="AK4" s="179">
        <f>SUMIFS(ОСТАТКИ!U:U,ОСТАТКИ!P:P,'ОБОРАЧ СКЛАДОВ'!A:A)</f>
        <v>1551304.3445863018</v>
      </c>
      <c r="AL4" s="128">
        <f>SUMIFS(ОСТАТКИ!T:T,ОСТАТКИ!P:P,'ОБОРАЧ СКЛАДОВ'!A:A)</f>
        <v>14321785.275761366</v>
      </c>
      <c r="AM4" s="176">
        <f>AK4+AL4</f>
        <v>15873089.620347667</v>
      </c>
      <c r="AN4" s="190">
        <f>AM4/AJ4*30.5</f>
        <v>70.53910278066104</v>
      </c>
    </row>
    <row r="5" spans="1:40" hidden="1" outlineLevel="1" x14ac:dyDescent="0.2">
      <c r="A5" s="150" t="s">
        <v>7</v>
      </c>
      <c r="B5" s="173">
        <f>SUMIFS(ПРОДАЖИ!T:T,ПРОДАЖИ!AC:AC,'ОБОРАЧ СКЛАДОВ'!A:A)</f>
        <v>0</v>
      </c>
      <c r="C5" s="128">
        <f>SUMIFS(ПРОДАЖИ!U:U,ПРОДАЖИ!AC:AC,'ОБОРАЧ СКЛАДОВ'!A:A)</f>
        <v>0</v>
      </c>
      <c r="D5" s="176">
        <f t="shared" ref="D5:D68" si="0">B5+C5</f>
        <v>0</v>
      </c>
      <c r="E5" s="179">
        <f>SUMIFS(ОСТАТКИ!AD:AD,ОСТАТКИ!P:P,'ОБОРАЧ СКЛАДОВ'!A:A)</f>
        <v>0</v>
      </c>
      <c r="F5" s="128">
        <f>SUMIFS(ОСТАТКИ!AA:AA,ОСТАТКИ!P:P,'ОБОРАЧ СКЛАДОВ'!A:A)</f>
        <v>0</v>
      </c>
      <c r="G5" s="176">
        <f t="shared" ref="G5:G68" si="1">E5+F5</f>
        <v>0</v>
      </c>
      <c r="H5" s="190" t="e">
        <f t="shared" ref="H5:H68" si="2">G5/D5*30.5</f>
        <v>#DIV/0!</v>
      </c>
      <c r="J5" s="173">
        <f>SUMIFS(ПРОДАЖИ!V:V,ПРОДАЖИ!AC:AC,'ОБОРАЧ СКЛАДОВ'!A:A)</f>
        <v>0</v>
      </c>
      <c r="K5" s="128">
        <f>SUMIFS(ПРОДАЖИ!AC:AC,ПРОДАЖИ!AK:AK,'ОБОРАЧ СКЛАДОВ'!I:I)</f>
        <v>0</v>
      </c>
      <c r="L5" s="182">
        <f t="shared" ref="L5:L68" si="3">J5+K5</f>
        <v>0</v>
      </c>
      <c r="M5" s="179">
        <f>SUMIFS(ОСТАТКИ!Z:Z,ОСТАТКИ!P:P,'ОБОРАЧ СКЛАДОВ'!A:A)</f>
        <v>0</v>
      </c>
      <c r="N5" s="128">
        <f>SUMIFS(ОСТАТКИ!AI:AI,ОСТАТКИ!X:X,'ОБОРАЧ СКЛАДОВ'!I:I)</f>
        <v>0</v>
      </c>
      <c r="O5" s="176">
        <f t="shared" ref="O5:O68" si="4">M5+N5</f>
        <v>0</v>
      </c>
      <c r="P5" s="190" t="e">
        <f t="shared" ref="P5:P68" si="5">O5/L5*30.5</f>
        <v>#DIV/0!</v>
      </c>
      <c r="R5" s="173">
        <f>SUMIFS(ПРОДАЖИ!W:W,ПРОДАЖИ!AC:AC,'ОБОРАЧ СКЛАДОВ'!A:A)</f>
        <v>0</v>
      </c>
      <c r="S5" s="128">
        <f>SUMIFS(ПРОДАЖИ!AK:AK,ПРОДАЖИ!AS:AS,'ОБОРАЧ СКЛАДОВ'!Q:Q)</f>
        <v>0</v>
      </c>
      <c r="T5" s="182">
        <f t="shared" ref="T5:T68" si="6">R5+S5</f>
        <v>0</v>
      </c>
      <c r="U5" s="179">
        <f>SUMIFS(ОСТАТКИ!W:W,ОСТАТКИ!P:P,'ОБОРАЧ СКЛАДОВ'!A:A)</f>
        <v>0</v>
      </c>
      <c r="V5" s="128">
        <f>SUMIFS(ОСТАТКИ!AQ:AQ,ОСТАТКИ!AF:AF,'ОБОРАЧ СКЛАДОВ'!Q:Q)</f>
        <v>0</v>
      </c>
      <c r="W5" s="176">
        <f t="shared" ref="W5:W68" si="7">U5+V5</f>
        <v>0</v>
      </c>
      <c r="X5" s="190" t="e">
        <f t="shared" ref="X5:X68" si="8">W5/T5*30.5</f>
        <v>#DIV/0!</v>
      </c>
      <c r="Z5" s="173">
        <f>SUMIFS(ПРОДАЖИ!X:X,ПРОДАЖИ!AC:AC,'ОБОРАЧ СКЛАДОВ'!A:A)</f>
        <v>0</v>
      </c>
      <c r="AA5" s="128">
        <f>SUMIFS(ПРОДАЖИ!Y:Y,ПРОДАЖИ!AC:AC,'ОБОРАЧ СКЛАДОВ'!A:A)</f>
        <v>0</v>
      </c>
      <c r="AB5" s="182">
        <f t="shared" ref="AB5:AB68" si="9">Z5+AA5</f>
        <v>0</v>
      </c>
      <c r="AC5" s="179">
        <f>SUMIFS(ОСТАТКИ!AB:AB,ОСТАТКИ!P:P,'ОБОРАЧ СКЛАДОВ'!A:A)</f>
        <v>0</v>
      </c>
      <c r="AD5" s="128">
        <f>SUMIFS(ОСТАТКИ!AC:AC,ОСТАТКИ!P:P,'ОБОРАЧ СКЛАДОВ'!A:A)</f>
        <v>0</v>
      </c>
      <c r="AE5" s="176">
        <f t="shared" ref="AE5:AE68" si="10">AC5+AD5</f>
        <v>0</v>
      </c>
      <c r="AF5" s="190" t="e">
        <f t="shared" ref="AF5:AF68" si="11">AE5/AB5*30.5</f>
        <v>#DIV/0!</v>
      </c>
      <c r="AH5" s="173">
        <f>SUMIFS(ПРОДАЖИ!AA:AA,ПРОДАЖИ!AC:AC,'ОБОРАЧ СКЛАДОВ'!A:A)</f>
        <v>0</v>
      </c>
      <c r="AI5" s="128">
        <f>SUMIFS(ПРОДАЖИ!Z:Z,ПРОДАЖИ!AC:AC,'ОБОРАЧ СКЛАДОВ'!A:A)</f>
        <v>0</v>
      </c>
      <c r="AJ5" s="182">
        <f t="shared" ref="AJ5:AJ68" si="12">AH5+AI5</f>
        <v>0</v>
      </c>
      <c r="AK5" s="179">
        <f>SUMIFS(ОСТАТКИ!U:U,ОСТАТКИ!P:P,'ОБОРАЧ СКЛАДОВ'!A:A)</f>
        <v>0</v>
      </c>
      <c r="AL5" s="128">
        <f>SUMIFS(ОСТАТКИ!T:T,ОСТАТКИ!P:P,'ОБОРАЧ СКЛАДОВ'!A:A)</f>
        <v>0</v>
      </c>
      <c r="AM5" s="176">
        <f t="shared" ref="AM5:AM68" si="13">AK5+AL5</f>
        <v>0</v>
      </c>
      <c r="AN5" s="190" t="e">
        <f t="shared" ref="AN5:AN68" si="14">AM5/AJ5*30.5</f>
        <v>#DIV/0!</v>
      </c>
    </row>
    <row r="6" spans="1:40" hidden="1" outlineLevel="1" x14ac:dyDescent="0.2">
      <c r="A6" s="150" t="s">
        <v>446</v>
      </c>
      <c r="B6" s="173">
        <f>SUMIFS(ПРОДАЖИ!T:T,ПРОДАЖИ!AC:AC,'ОБОРАЧ СКЛАДОВ'!A:A)</f>
        <v>0</v>
      </c>
      <c r="C6" s="128">
        <f>SUMIFS(ПРОДАЖИ!U:U,ПРОДАЖИ!AC:AC,'ОБОРАЧ СКЛАДОВ'!A:A)</f>
        <v>0</v>
      </c>
      <c r="D6" s="176">
        <f t="shared" si="0"/>
        <v>0</v>
      </c>
      <c r="E6" s="179">
        <f>SUMIFS(ОСТАТКИ!AD:AD,ОСТАТКИ!P:P,'ОБОРАЧ СКЛАДОВ'!A:A)</f>
        <v>0</v>
      </c>
      <c r="F6" s="128">
        <f>SUMIFS(ОСТАТКИ!AA:AA,ОСТАТКИ!P:P,'ОБОРАЧ СКЛАДОВ'!A:A)</f>
        <v>0</v>
      </c>
      <c r="G6" s="176">
        <f t="shared" si="1"/>
        <v>0</v>
      </c>
      <c r="H6" s="190" t="e">
        <f t="shared" si="2"/>
        <v>#DIV/0!</v>
      </c>
      <c r="J6" s="173">
        <f>SUMIFS(ПРОДАЖИ!V:V,ПРОДАЖИ!AC:AC,'ОБОРАЧ СКЛАДОВ'!A:A)</f>
        <v>0</v>
      </c>
      <c r="K6" s="128">
        <f>SUMIFS(ПРОДАЖИ!AC:AC,ПРОДАЖИ!AK:AK,'ОБОРАЧ СКЛАДОВ'!I:I)</f>
        <v>0</v>
      </c>
      <c r="L6" s="182">
        <f t="shared" si="3"/>
        <v>0</v>
      </c>
      <c r="M6" s="179">
        <f>SUMIFS(ОСТАТКИ!Z:Z,ОСТАТКИ!P:P,'ОБОРАЧ СКЛАДОВ'!A:A)</f>
        <v>0</v>
      </c>
      <c r="N6" s="128">
        <f>SUMIFS(ОСТАТКИ!AI:AI,ОСТАТКИ!X:X,'ОБОРАЧ СКЛАДОВ'!I:I)</f>
        <v>0</v>
      </c>
      <c r="O6" s="176">
        <f t="shared" si="4"/>
        <v>0</v>
      </c>
      <c r="P6" s="190" t="e">
        <f t="shared" si="5"/>
        <v>#DIV/0!</v>
      </c>
      <c r="R6" s="173">
        <f>SUMIFS(ПРОДАЖИ!W:W,ПРОДАЖИ!AC:AC,'ОБОРАЧ СКЛАДОВ'!A:A)</f>
        <v>0</v>
      </c>
      <c r="S6" s="128">
        <f>SUMIFS(ПРОДАЖИ!AK:AK,ПРОДАЖИ!AS:AS,'ОБОРАЧ СКЛАДОВ'!Q:Q)</f>
        <v>0</v>
      </c>
      <c r="T6" s="182">
        <f t="shared" si="6"/>
        <v>0</v>
      </c>
      <c r="U6" s="179">
        <f>SUMIFS(ОСТАТКИ!W:W,ОСТАТКИ!P:P,'ОБОРАЧ СКЛАДОВ'!A:A)</f>
        <v>0</v>
      </c>
      <c r="V6" s="128">
        <f>SUMIFS(ОСТАТКИ!AQ:AQ,ОСТАТКИ!AF:AF,'ОБОРАЧ СКЛАДОВ'!Q:Q)</f>
        <v>0</v>
      </c>
      <c r="W6" s="176">
        <f t="shared" si="7"/>
        <v>0</v>
      </c>
      <c r="X6" s="190" t="e">
        <f t="shared" si="8"/>
        <v>#DIV/0!</v>
      </c>
      <c r="Z6" s="173">
        <f>SUMIFS(ПРОДАЖИ!X:X,ПРОДАЖИ!AC:AC,'ОБОРАЧ СКЛАДОВ'!A:A)</f>
        <v>0</v>
      </c>
      <c r="AA6" s="128">
        <f>SUMIFS(ПРОДАЖИ!Y:Y,ПРОДАЖИ!AC:AC,'ОБОРАЧ СКЛАДОВ'!A:A)</f>
        <v>0</v>
      </c>
      <c r="AB6" s="182">
        <f t="shared" si="9"/>
        <v>0</v>
      </c>
      <c r="AC6" s="179">
        <f>SUMIFS(ОСТАТКИ!AB:AB,ОСТАТКИ!P:P,'ОБОРАЧ СКЛАДОВ'!A:A)</f>
        <v>0</v>
      </c>
      <c r="AD6" s="128">
        <f>SUMIFS(ОСТАТКИ!AC:AC,ОСТАТКИ!P:P,'ОБОРАЧ СКЛАДОВ'!A:A)</f>
        <v>0</v>
      </c>
      <c r="AE6" s="176">
        <f t="shared" si="10"/>
        <v>0</v>
      </c>
      <c r="AF6" s="190" t="e">
        <f t="shared" si="11"/>
        <v>#DIV/0!</v>
      </c>
      <c r="AH6" s="173">
        <f>SUMIFS(ПРОДАЖИ!AA:AA,ПРОДАЖИ!AC:AC,'ОБОРАЧ СКЛАДОВ'!A:A)</f>
        <v>0</v>
      </c>
      <c r="AI6" s="128">
        <f>SUMIFS(ПРОДАЖИ!Z:Z,ПРОДАЖИ!AC:AC,'ОБОРАЧ СКЛАДОВ'!A:A)</f>
        <v>0</v>
      </c>
      <c r="AJ6" s="182">
        <f t="shared" si="12"/>
        <v>0</v>
      </c>
      <c r="AK6" s="179">
        <f>SUMIFS(ОСТАТКИ!U:U,ОСТАТКИ!P:P,'ОБОРАЧ СКЛАДОВ'!A:A)</f>
        <v>0</v>
      </c>
      <c r="AL6" s="128">
        <f>SUMIFS(ОСТАТКИ!T:T,ОСТАТКИ!P:P,'ОБОРАЧ СКЛАДОВ'!A:A)</f>
        <v>0</v>
      </c>
      <c r="AM6" s="176">
        <f t="shared" si="13"/>
        <v>0</v>
      </c>
      <c r="AN6" s="190" t="e">
        <f t="shared" si="14"/>
        <v>#DIV/0!</v>
      </c>
    </row>
    <row r="7" spans="1:40" hidden="1" outlineLevel="1" x14ac:dyDescent="0.2">
      <c r="A7" s="150" t="s">
        <v>450</v>
      </c>
      <c r="B7" s="173">
        <f>SUMIFS(ПРОДАЖИ!T:T,ПРОДАЖИ!AC:AC,'ОБОРАЧ СКЛАДОВ'!A:A)</f>
        <v>0</v>
      </c>
      <c r="C7" s="128">
        <f>SUMIFS(ПРОДАЖИ!U:U,ПРОДАЖИ!AC:AC,'ОБОРАЧ СКЛАДОВ'!A:A)</f>
        <v>0</v>
      </c>
      <c r="D7" s="176">
        <f t="shared" si="0"/>
        <v>0</v>
      </c>
      <c r="E7" s="179">
        <f>SUMIFS(ОСТАТКИ!AD:AD,ОСТАТКИ!P:P,'ОБОРАЧ СКЛАДОВ'!A:A)</f>
        <v>0</v>
      </c>
      <c r="F7" s="128">
        <f>SUMIFS(ОСТАТКИ!AA:AA,ОСТАТКИ!P:P,'ОБОРАЧ СКЛАДОВ'!A:A)</f>
        <v>0</v>
      </c>
      <c r="G7" s="176">
        <f t="shared" si="1"/>
        <v>0</v>
      </c>
      <c r="H7" s="190" t="e">
        <f t="shared" si="2"/>
        <v>#DIV/0!</v>
      </c>
      <c r="J7" s="173">
        <f>SUMIFS(ПРОДАЖИ!V:V,ПРОДАЖИ!AC:AC,'ОБОРАЧ СКЛАДОВ'!A:A)</f>
        <v>0</v>
      </c>
      <c r="K7" s="128">
        <f>SUMIFS(ПРОДАЖИ!AC:AC,ПРОДАЖИ!AK:AK,'ОБОРАЧ СКЛАДОВ'!I:I)</f>
        <v>0</v>
      </c>
      <c r="L7" s="182">
        <f t="shared" si="3"/>
        <v>0</v>
      </c>
      <c r="M7" s="179">
        <f>SUMIFS(ОСТАТКИ!Z:Z,ОСТАТКИ!P:P,'ОБОРАЧ СКЛАДОВ'!A:A)</f>
        <v>0</v>
      </c>
      <c r="N7" s="128">
        <f>SUMIFS(ОСТАТКИ!AI:AI,ОСТАТКИ!X:X,'ОБОРАЧ СКЛАДОВ'!I:I)</f>
        <v>0</v>
      </c>
      <c r="O7" s="176">
        <f t="shared" si="4"/>
        <v>0</v>
      </c>
      <c r="P7" s="190" t="e">
        <f t="shared" si="5"/>
        <v>#DIV/0!</v>
      </c>
      <c r="R7" s="173">
        <f>SUMIFS(ПРОДАЖИ!W:W,ПРОДАЖИ!AC:AC,'ОБОРАЧ СКЛАДОВ'!A:A)</f>
        <v>0</v>
      </c>
      <c r="S7" s="128">
        <f>SUMIFS(ПРОДАЖИ!AK:AK,ПРОДАЖИ!AS:AS,'ОБОРАЧ СКЛАДОВ'!Q:Q)</f>
        <v>0</v>
      </c>
      <c r="T7" s="182">
        <f t="shared" si="6"/>
        <v>0</v>
      </c>
      <c r="U7" s="179">
        <f>SUMIFS(ОСТАТКИ!W:W,ОСТАТКИ!P:P,'ОБОРАЧ СКЛАДОВ'!A:A)</f>
        <v>0</v>
      </c>
      <c r="V7" s="128">
        <f>SUMIFS(ОСТАТКИ!AQ:AQ,ОСТАТКИ!AF:AF,'ОБОРАЧ СКЛАДОВ'!Q:Q)</f>
        <v>0</v>
      </c>
      <c r="W7" s="176">
        <f t="shared" si="7"/>
        <v>0</v>
      </c>
      <c r="X7" s="190" t="e">
        <f t="shared" si="8"/>
        <v>#DIV/0!</v>
      </c>
      <c r="Z7" s="173">
        <f>SUMIFS(ПРОДАЖИ!X:X,ПРОДАЖИ!AC:AC,'ОБОРАЧ СКЛАДОВ'!A:A)</f>
        <v>0</v>
      </c>
      <c r="AA7" s="128">
        <f>SUMIFS(ПРОДАЖИ!Y:Y,ПРОДАЖИ!AC:AC,'ОБОРАЧ СКЛАДОВ'!A:A)</f>
        <v>0</v>
      </c>
      <c r="AB7" s="182">
        <f t="shared" si="9"/>
        <v>0</v>
      </c>
      <c r="AC7" s="179">
        <f>SUMIFS(ОСТАТКИ!AB:AB,ОСТАТКИ!P:P,'ОБОРАЧ СКЛАДОВ'!A:A)</f>
        <v>0</v>
      </c>
      <c r="AD7" s="128">
        <f>SUMIFS(ОСТАТКИ!AC:AC,ОСТАТКИ!P:P,'ОБОРАЧ СКЛАДОВ'!A:A)</f>
        <v>0</v>
      </c>
      <c r="AE7" s="176">
        <f t="shared" si="10"/>
        <v>0</v>
      </c>
      <c r="AF7" s="190" t="e">
        <f t="shared" si="11"/>
        <v>#DIV/0!</v>
      </c>
      <c r="AH7" s="173">
        <f>SUMIFS(ПРОДАЖИ!AA:AA,ПРОДАЖИ!AC:AC,'ОБОРАЧ СКЛАДОВ'!A:A)</f>
        <v>0</v>
      </c>
      <c r="AI7" s="128">
        <f>SUMIFS(ПРОДАЖИ!Z:Z,ПРОДАЖИ!AC:AC,'ОБОРАЧ СКЛАДОВ'!A:A)</f>
        <v>0</v>
      </c>
      <c r="AJ7" s="182">
        <f t="shared" si="12"/>
        <v>0</v>
      </c>
      <c r="AK7" s="179">
        <f>SUMIFS(ОСТАТКИ!U:U,ОСТАТКИ!P:P,'ОБОРАЧ СКЛАДОВ'!A:A)</f>
        <v>0</v>
      </c>
      <c r="AL7" s="128">
        <f>SUMIFS(ОСТАТКИ!T:T,ОСТАТКИ!P:P,'ОБОРАЧ СКЛАДОВ'!A:A)</f>
        <v>0</v>
      </c>
      <c r="AM7" s="176">
        <f t="shared" si="13"/>
        <v>0</v>
      </c>
      <c r="AN7" s="190" t="e">
        <f t="shared" si="14"/>
        <v>#DIV/0!</v>
      </c>
    </row>
    <row r="8" spans="1:40" hidden="1" outlineLevel="1" x14ac:dyDescent="0.2">
      <c r="A8" s="150" t="s">
        <v>454</v>
      </c>
      <c r="B8" s="173">
        <f>SUMIFS(ПРОДАЖИ!T:T,ПРОДАЖИ!AC:AC,'ОБОРАЧ СКЛАДОВ'!A:A)</f>
        <v>0</v>
      </c>
      <c r="C8" s="128">
        <f>SUMIFS(ПРОДАЖИ!U:U,ПРОДАЖИ!AC:AC,'ОБОРАЧ СКЛАДОВ'!A:A)</f>
        <v>0</v>
      </c>
      <c r="D8" s="176">
        <f t="shared" si="0"/>
        <v>0</v>
      </c>
      <c r="E8" s="179">
        <f>SUMIFS(ОСТАТКИ!AD:AD,ОСТАТКИ!P:P,'ОБОРАЧ СКЛАДОВ'!A:A)</f>
        <v>0</v>
      </c>
      <c r="F8" s="128">
        <f>SUMIFS(ОСТАТКИ!AA:AA,ОСТАТКИ!P:P,'ОБОРАЧ СКЛАДОВ'!A:A)</f>
        <v>0</v>
      </c>
      <c r="G8" s="176">
        <f t="shared" si="1"/>
        <v>0</v>
      </c>
      <c r="H8" s="190" t="e">
        <f t="shared" si="2"/>
        <v>#DIV/0!</v>
      </c>
      <c r="J8" s="173">
        <f>SUMIFS(ПРОДАЖИ!V:V,ПРОДАЖИ!AC:AC,'ОБОРАЧ СКЛАДОВ'!A:A)</f>
        <v>0</v>
      </c>
      <c r="K8" s="128">
        <f>SUMIFS(ПРОДАЖИ!AC:AC,ПРОДАЖИ!AK:AK,'ОБОРАЧ СКЛАДОВ'!I:I)</f>
        <v>0</v>
      </c>
      <c r="L8" s="182">
        <f t="shared" si="3"/>
        <v>0</v>
      </c>
      <c r="M8" s="179">
        <f>SUMIFS(ОСТАТКИ!Z:Z,ОСТАТКИ!P:P,'ОБОРАЧ СКЛАДОВ'!A:A)</f>
        <v>0</v>
      </c>
      <c r="N8" s="128">
        <f>SUMIFS(ОСТАТКИ!AI:AI,ОСТАТКИ!X:X,'ОБОРАЧ СКЛАДОВ'!I:I)</f>
        <v>0</v>
      </c>
      <c r="O8" s="176">
        <f t="shared" si="4"/>
        <v>0</v>
      </c>
      <c r="P8" s="190" t="e">
        <f t="shared" si="5"/>
        <v>#DIV/0!</v>
      </c>
      <c r="R8" s="173">
        <f>SUMIFS(ПРОДАЖИ!W:W,ПРОДАЖИ!AC:AC,'ОБОРАЧ СКЛАДОВ'!A:A)</f>
        <v>0</v>
      </c>
      <c r="S8" s="128">
        <f>SUMIFS(ПРОДАЖИ!AK:AK,ПРОДАЖИ!AS:AS,'ОБОРАЧ СКЛАДОВ'!Q:Q)</f>
        <v>0</v>
      </c>
      <c r="T8" s="182">
        <f t="shared" si="6"/>
        <v>0</v>
      </c>
      <c r="U8" s="179">
        <f>SUMIFS(ОСТАТКИ!W:W,ОСТАТКИ!P:P,'ОБОРАЧ СКЛАДОВ'!A:A)</f>
        <v>0</v>
      </c>
      <c r="V8" s="128">
        <f>SUMIFS(ОСТАТКИ!AQ:AQ,ОСТАТКИ!AF:AF,'ОБОРАЧ СКЛАДОВ'!Q:Q)</f>
        <v>0</v>
      </c>
      <c r="W8" s="176">
        <f t="shared" si="7"/>
        <v>0</v>
      </c>
      <c r="X8" s="190" t="e">
        <f t="shared" si="8"/>
        <v>#DIV/0!</v>
      </c>
      <c r="Z8" s="173">
        <f>SUMIFS(ПРОДАЖИ!X:X,ПРОДАЖИ!AC:AC,'ОБОРАЧ СКЛАДОВ'!A:A)</f>
        <v>0</v>
      </c>
      <c r="AA8" s="128">
        <f>SUMIFS(ПРОДАЖИ!Y:Y,ПРОДАЖИ!AC:AC,'ОБОРАЧ СКЛАДОВ'!A:A)</f>
        <v>0</v>
      </c>
      <c r="AB8" s="182">
        <f t="shared" si="9"/>
        <v>0</v>
      </c>
      <c r="AC8" s="179">
        <f>SUMIFS(ОСТАТКИ!AB:AB,ОСТАТКИ!P:P,'ОБОРАЧ СКЛАДОВ'!A:A)</f>
        <v>0</v>
      </c>
      <c r="AD8" s="128">
        <f>SUMIFS(ОСТАТКИ!AC:AC,ОСТАТКИ!P:P,'ОБОРАЧ СКЛАДОВ'!A:A)</f>
        <v>0</v>
      </c>
      <c r="AE8" s="176">
        <f t="shared" si="10"/>
        <v>0</v>
      </c>
      <c r="AF8" s="190" t="e">
        <f t="shared" si="11"/>
        <v>#DIV/0!</v>
      </c>
      <c r="AH8" s="173">
        <f>SUMIFS(ПРОДАЖИ!AA:AA,ПРОДАЖИ!AC:AC,'ОБОРАЧ СКЛАДОВ'!A:A)</f>
        <v>0</v>
      </c>
      <c r="AI8" s="128">
        <f>SUMIFS(ПРОДАЖИ!Z:Z,ПРОДАЖИ!AC:AC,'ОБОРАЧ СКЛАДОВ'!A:A)</f>
        <v>0</v>
      </c>
      <c r="AJ8" s="182">
        <f t="shared" si="12"/>
        <v>0</v>
      </c>
      <c r="AK8" s="179">
        <f>SUMIFS(ОСТАТКИ!U:U,ОСТАТКИ!P:P,'ОБОРАЧ СКЛАДОВ'!A:A)</f>
        <v>0</v>
      </c>
      <c r="AL8" s="128">
        <f>SUMIFS(ОСТАТКИ!T:T,ОСТАТКИ!P:P,'ОБОРАЧ СКЛАДОВ'!A:A)</f>
        <v>0</v>
      </c>
      <c r="AM8" s="176">
        <f t="shared" si="13"/>
        <v>0</v>
      </c>
      <c r="AN8" s="190" t="e">
        <f t="shared" si="14"/>
        <v>#DIV/0!</v>
      </c>
    </row>
    <row r="9" spans="1:40" hidden="1" outlineLevel="1" x14ac:dyDescent="0.2">
      <c r="A9" s="150" t="s">
        <v>490</v>
      </c>
      <c r="B9" s="173">
        <f>SUMIFS(ПРОДАЖИ!T:T,ПРОДАЖИ!AC:AC,'ОБОРАЧ СКЛАДОВ'!A:A)</f>
        <v>0</v>
      </c>
      <c r="C9" s="128">
        <f>SUMIFS(ПРОДАЖИ!U:U,ПРОДАЖИ!AC:AC,'ОБОРАЧ СКЛАДОВ'!A:A)</f>
        <v>0</v>
      </c>
      <c r="D9" s="176">
        <f t="shared" si="0"/>
        <v>0</v>
      </c>
      <c r="E9" s="179">
        <f>SUMIFS(ОСТАТКИ!AD:AD,ОСТАТКИ!P:P,'ОБОРАЧ СКЛАДОВ'!A:A)</f>
        <v>0</v>
      </c>
      <c r="F9" s="128">
        <f>SUMIFS(ОСТАТКИ!AA:AA,ОСТАТКИ!P:P,'ОБОРАЧ СКЛАДОВ'!A:A)</f>
        <v>0</v>
      </c>
      <c r="G9" s="176">
        <f t="shared" si="1"/>
        <v>0</v>
      </c>
      <c r="H9" s="190" t="e">
        <f t="shared" si="2"/>
        <v>#DIV/0!</v>
      </c>
      <c r="J9" s="173">
        <f>SUMIFS(ПРОДАЖИ!V:V,ПРОДАЖИ!AC:AC,'ОБОРАЧ СКЛАДОВ'!A:A)</f>
        <v>0</v>
      </c>
      <c r="K9" s="128">
        <f>SUMIFS(ПРОДАЖИ!AC:AC,ПРОДАЖИ!AK:AK,'ОБОРАЧ СКЛАДОВ'!I:I)</f>
        <v>0</v>
      </c>
      <c r="L9" s="182">
        <f t="shared" si="3"/>
        <v>0</v>
      </c>
      <c r="M9" s="179">
        <f>SUMIFS(ОСТАТКИ!Z:Z,ОСТАТКИ!P:P,'ОБОРАЧ СКЛАДОВ'!A:A)</f>
        <v>0</v>
      </c>
      <c r="N9" s="128">
        <f>SUMIFS(ОСТАТКИ!AI:AI,ОСТАТКИ!X:X,'ОБОРАЧ СКЛАДОВ'!I:I)</f>
        <v>0</v>
      </c>
      <c r="O9" s="176">
        <f t="shared" si="4"/>
        <v>0</v>
      </c>
      <c r="P9" s="190" t="e">
        <f t="shared" si="5"/>
        <v>#DIV/0!</v>
      </c>
      <c r="R9" s="173">
        <f>SUMIFS(ПРОДАЖИ!W:W,ПРОДАЖИ!AC:AC,'ОБОРАЧ СКЛАДОВ'!A:A)</f>
        <v>0</v>
      </c>
      <c r="S9" s="128">
        <f>SUMIFS(ПРОДАЖИ!AK:AK,ПРОДАЖИ!AS:AS,'ОБОРАЧ СКЛАДОВ'!Q:Q)</f>
        <v>0</v>
      </c>
      <c r="T9" s="182">
        <f t="shared" si="6"/>
        <v>0</v>
      </c>
      <c r="U9" s="179">
        <f>SUMIFS(ОСТАТКИ!W:W,ОСТАТКИ!P:P,'ОБОРАЧ СКЛАДОВ'!A:A)</f>
        <v>0</v>
      </c>
      <c r="V9" s="128">
        <f>SUMIFS(ОСТАТКИ!AQ:AQ,ОСТАТКИ!AF:AF,'ОБОРАЧ СКЛАДОВ'!Q:Q)</f>
        <v>0</v>
      </c>
      <c r="W9" s="176">
        <f t="shared" si="7"/>
        <v>0</v>
      </c>
      <c r="X9" s="190" t="e">
        <f t="shared" si="8"/>
        <v>#DIV/0!</v>
      </c>
      <c r="Z9" s="173">
        <f>SUMIFS(ПРОДАЖИ!X:X,ПРОДАЖИ!AC:AC,'ОБОРАЧ СКЛАДОВ'!A:A)</f>
        <v>0</v>
      </c>
      <c r="AA9" s="128">
        <f>SUMIFS(ПРОДАЖИ!Y:Y,ПРОДАЖИ!AC:AC,'ОБОРАЧ СКЛАДОВ'!A:A)</f>
        <v>0</v>
      </c>
      <c r="AB9" s="182">
        <f t="shared" si="9"/>
        <v>0</v>
      </c>
      <c r="AC9" s="179">
        <f>SUMIFS(ОСТАТКИ!AB:AB,ОСТАТКИ!P:P,'ОБОРАЧ СКЛАДОВ'!A:A)</f>
        <v>0</v>
      </c>
      <c r="AD9" s="128">
        <f>SUMIFS(ОСТАТКИ!AC:AC,ОСТАТКИ!P:P,'ОБОРАЧ СКЛАДОВ'!A:A)</f>
        <v>0</v>
      </c>
      <c r="AE9" s="176">
        <f t="shared" si="10"/>
        <v>0</v>
      </c>
      <c r="AF9" s="190" t="e">
        <f t="shared" si="11"/>
        <v>#DIV/0!</v>
      </c>
      <c r="AH9" s="173">
        <f>SUMIFS(ПРОДАЖИ!AA:AA,ПРОДАЖИ!AC:AC,'ОБОРАЧ СКЛАДОВ'!A:A)</f>
        <v>0</v>
      </c>
      <c r="AI9" s="128">
        <f>SUMIFS(ПРОДАЖИ!Z:Z,ПРОДАЖИ!AC:AC,'ОБОРАЧ СКЛАДОВ'!A:A)</f>
        <v>0</v>
      </c>
      <c r="AJ9" s="182">
        <f t="shared" si="12"/>
        <v>0</v>
      </c>
      <c r="AK9" s="179">
        <f>SUMIFS(ОСТАТКИ!U:U,ОСТАТКИ!P:P,'ОБОРАЧ СКЛАДОВ'!A:A)</f>
        <v>0</v>
      </c>
      <c r="AL9" s="128">
        <f>SUMIFS(ОСТАТКИ!T:T,ОСТАТКИ!P:P,'ОБОРАЧ СКЛАДОВ'!A:A)</f>
        <v>0</v>
      </c>
      <c r="AM9" s="176">
        <f t="shared" si="13"/>
        <v>0</v>
      </c>
      <c r="AN9" s="190" t="e">
        <f t="shared" si="14"/>
        <v>#DIV/0!</v>
      </c>
    </row>
    <row r="10" spans="1:40" hidden="1" outlineLevel="1" x14ac:dyDescent="0.2">
      <c r="A10" s="150" t="s">
        <v>684</v>
      </c>
      <c r="B10" s="173">
        <f>SUMIFS(ПРОДАЖИ!T:T,ПРОДАЖИ!AC:AC,'ОБОРАЧ СКЛАДОВ'!A:A)</f>
        <v>0</v>
      </c>
      <c r="C10" s="128">
        <f>SUMIFS(ПРОДАЖИ!U:U,ПРОДАЖИ!AC:AC,'ОБОРАЧ СКЛАДОВ'!A:A)</f>
        <v>0</v>
      </c>
      <c r="D10" s="176">
        <f t="shared" si="0"/>
        <v>0</v>
      </c>
      <c r="E10" s="179">
        <f>SUMIFS(ОСТАТКИ!AD:AD,ОСТАТКИ!P:P,'ОБОРАЧ СКЛАДОВ'!A:A)</f>
        <v>0</v>
      </c>
      <c r="F10" s="128">
        <f>SUMIFS(ОСТАТКИ!AA:AA,ОСТАТКИ!P:P,'ОБОРАЧ СКЛАДОВ'!A:A)</f>
        <v>0</v>
      </c>
      <c r="G10" s="176">
        <f t="shared" si="1"/>
        <v>0</v>
      </c>
      <c r="H10" s="190" t="e">
        <f t="shared" si="2"/>
        <v>#DIV/0!</v>
      </c>
      <c r="J10" s="173">
        <f>SUMIFS(ПРОДАЖИ!V:V,ПРОДАЖИ!AC:AC,'ОБОРАЧ СКЛАДОВ'!A:A)</f>
        <v>0</v>
      </c>
      <c r="K10" s="128">
        <f>SUMIFS(ПРОДАЖИ!AC:AC,ПРОДАЖИ!AK:AK,'ОБОРАЧ СКЛАДОВ'!I:I)</f>
        <v>0</v>
      </c>
      <c r="L10" s="182">
        <f t="shared" si="3"/>
        <v>0</v>
      </c>
      <c r="M10" s="179">
        <f>SUMIFS(ОСТАТКИ!Z:Z,ОСТАТКИ!P:P,'ОБОРАЧ СКЛАДОВ'!A:A)</f>
        <v>0</v>
      </c>
      <c r="N10" s="128">
        <f>SUMIFS(ОСТАТКИ!AI:AI,ОСТАТКИ!X:X,'ОБОРАЧ СКЛАДОВ'!I:I)</f>
        <v>0</v>
      </c>
      <c r="O10" s="176">
        <f t="shared" si="4"/>
        <v>0</v>
      </c>
      <c r="P10" s="190" t="e">
        <f t="shared" si="5"/>
        <v>#DIV/0!</v>
      </c>
      <c r="R10" s="173">
        <f>SUMIFS(ПРОДАЖИ!W:W,ПРОДАЖИ!AC:AC,'ОБОРАЧ СКЛАДОВ'!A:A)</f>
        <v>0</v>
      </c>
      <c r="S10" s="128">
        <f>SUMIFS(ПРОДАЖИ!AK:AK,ПРОДАЖИ!AS:AS,'ОБОРАЧ СКЛАДОВ'!Q:Q)</f>
        <v>0</v>
      </c>
      <c r="T10" s="182">
        <f t="shared" si="6"/>
        <v>0</v>
      </c>
      <c r="U10" s="179">
        <f>SUMIFS(ОСТАТКИ!W:W,ОСТАТКИ!P:P,'ОБОРАЧ СКЛАДОВ'!A:A)</f>
        <v>0</v>
      </c>
      <c r="V10" s="128">
        <f>SUMIFS(ОСТАТКИ!AQ:AQ,ОСТАТКИ!AF:AF,'ОБОРАЧ СКЛАДОВ'!Q:Q)</f>
        <v>0</v>
      </c>
      <c r="W10" s="176">
        <f t="shared" si="7"/>
        <v>0</v>
      </c>
      <c r="X10" s="190" t="e">
        <f t="shared" si="8"/>
        <v>#DIV/0!</v>
      </c>
      <c r="Z10" s="173">
        <f>SUMIFS(ПРОДАЖИ!X:X,ПРОДАЖИ!AC:AC,'ОБОРАЧ СКЛАДОВ'!A:A)</f>
        <v>0</v>
      </c>
      <c r="AA10" s="128">
        <f>SUMIFS(ПРОДАЖИ!Y:Y,ПРОДАЖИ!AC:AC,'ОБОРАЧ СКЛАДОВ'!A:A)</f>
        <v>0</v>
      </c>
      <c r="AB10" s="182">
        <f t="shared" si="9"/>
        <v>0</v>
      </c>
      <c r="AC10" s="179">
        <f>SUMIFS(ОСТАТКИ!AB:AB,ОСТАТКИ!P:P,'ОБОРАЧ СКЛАДОВ'!A:A)</f>
        <v>0</v>
      </c>
      <c r="AD10" s="128">
        <f>SUMIFS(ОСТАТКИ!AC:AC,ОСТАТКИ!P:P,'ОБОРАЧ СКЛАДОВ'!A:A)</f>
        <v>0</v>
      </c>
      <c r="AE10" s="176">
        <f t="shared" si="10"/>
        <v>0</v>
      </c>
      <c r="AF10" s="190" t="e">
        <f t="shared" si="11"/>
        <v>#DIV/0!</v>
      </c>
      <c r="AH10" s="173">
        <f>SUMIFS(ПРОДАЖИ!AA:AA,ПРОДАЖИ!AC:AC,'ОБОРАЧ СКЛАДОВ'!A:A)</f>
        <v>0</v>
      </c>
      <c r="AI10" s="128">
        <f>SUMIFS(ПРОДАЖИ!Z:Z,ПРОДАЖИ!AC:AC,'ОБОРАЧ СКЛАДОВ'!A:A)</f>
        <v>0</v>
      </c>
      <c r="AJ10" s="182">
        <f t="shared" si="12"/>
        <v>0</v>
      </c>
      <c r="AK10" s="179">
        <f>SUMIFS(ОСТАТКИ!U:U,ОСТАТКИ!P:P,'ОБОРАЧ СКЛАДОВ'!A:A)</f>
        <v>0</v>
      </c>
      <c r="AL10" s="128">
        <f>SUMIFS(ОСТАТКИ!T:T,ОСТАТКИ!P:P,'ОБОРАЧ СКЛАДОВ'!A:A)</f>
        <v>0</v>
      </c>
      <c r="AM10" s="176">
        <f t="shared" si="13"/>
        <v>0</v>
      </c>
      <c r="AN10" s="190" t="e">
        <f t="shared" si="14"/>
        <v>#DIV/0!</v>
      </c>
    </row>
    <row r="11" spans="1:40" hidden="1" outlineLevel="1" x14ac:dyDescent="0.2">
      <c r="A11" s="150" t="s">
        <v>714</v>
      </c>
      <c r="B11" s="173">
        <f>SUMIFS(ПРОДАЖИ!T:T,ПРОДАЖИ!AC:AC,'ОБОРАЧ СКЛАДОВ'!A:A)</f>
        <v>0</v>
      </c>
      <c r="C11" s="128">
        <f>SUMIFS(ПРОДАЖИ!U:U,ПРОДАЖИ!AC:AC,'ОБОРАЧ СКЛАДОВ'!A:A)</f>
        <v>0</v>
      </c>
      <c r="D11" s="176">
        <f t="shared" si="0"/>
        <v>0</v>
      </c>
      <c r="E11" s="179">
        <f>SUMIFS(ОСТАТКИ!AD:AD,ОСТАТКИ!P:P,'ОБОРАЧ СКЛАДОВ'!A:A)</f>
        <v>0</v>
      </c>
      <c r="F11" s="128">
        <f>SUMIFS(ОСТАТКИ!AA:AA,ОСТАТКИ!P:P,'ОБОРАЧ СКЛАДОВ'!A:A)</f>
        <v>0</v>
      </c>
      <c r="G11" s="176">
        <f t="shared" si="1"/>
        <v>0</v>
      </c>
      <c r="H11" s="190" t="e">
        <f t="shared" si="2"/>
        <v>#DIV/0!</v>
      </c>
      <c r="J11" s="173">
        <f>SUMIFS(ПРОДАЖИ!V:V,ПРОДАЖИ!AC:AC,'ОБОРАЧ СКЛАДОВ'!A:A)</f>
        <v>0</v>
      </c>
      <c r="K11" s="128">
        <f>SUMIFS(ПРОДАЖИ!AC:AC,ПРОДАЖИ!AK:AK,'ОБОРАЧ СКЛАДОВ'!I:I)</f>
        <v>0</v>
      </c>
      <c r="L11" s="182">
        <f t="shared" si="3"/>
        <v>0</v>
      </c>
      <c r="M11" s="179">
        <f>SUMIFS(ОСТАТКИ!Z:Z,ОСТАТКИ!P:P,'ОБОРАЧ СКЛАДОВ'!A:A)</f>
        <v>0</v>
      </c>
      <c r="N11" s="128">
        <f>SUMIFS(ОСТАТКИ!AI:AI,ОСТАТКИ!X:X,'ОБОРАЧ СКЛАДОВ'!I:I)</f>
        <v>0</v>
      </c>
      <c r="O11" s="176">
        <f t="shared" si="4"/>
        <v>0</v>
      </c>
      <c r="P11" s="190" t="e">
        <f t="shared" si="5"/>
        <v>#DIV/0!</v>
      </c>
      <c r="R11" s="173">
        <f>SUMIFS(ПРОДАЖИ!W:W,ПРОДАЖИ!AC:AC,'ОБОРАЧ СКЛАДОВ'!A:A)</f>
        <v>0</v>
      </c>
      <c r="S11" s="128">
        <f>SUMIFS(ПРОДАЖИ!AK:AK,ПРОДАЖИ!AS:AS,'ОБОРАЧ СКЛАДОВ'!Q:Q)</f>
        <v>0</v>
      </c>
      <c r="T11" s="182">
        <f t="shared" si="6"/>
        <v>0</v>
      </c>
      <c r="U11" s="179">
        <f>SUMIFS(ОСТАТКИ!W:W,ОСТАТКИ!P:P,'ОБОРАЧ СКЛАДОВ'!A:A)</f>
        <v>0</v>
      </c>
      <c r="V11" s="128">
        <f>SUMIFS(ОСТАТКИ!AQ:AQ,ОСТАТКИ!AF:AF,'ОБОРАЧ СКЛАДОВ'!Q:Q)</f>
        <v>0</v>
      </c>
      <c r="W11" s="176">
        <f t="shared" si="7"/>
        <v>0</v>
      </c>
      <c r="X11" s="190" t="e">
        <f t="shared" si="8"/>
        <v>#DIV/0!</v>
      </c>
      <c r="Z11" s="173">
        <f>SUMIFS(ПРОДАЖИ!X:X,ПРОДАЖИ!AC:AC,'ОБОРАЧ СКЛАДОВ'!A:A)</f>
        <v>0</v>
      </c>
      <c r="AA11" s="128">
        <f>SUMIFS(ПРОДАЖИ!Y:Y,ПРОДАЖИ!AC:AC,'ОБОРАЧ СКЛАДОВ'!A:A)</f>
        <v>0</v>
      </c>
      <c r="AB11" s="182">
        <f t="shared" si="9"/>
        <v>0</v>
      </c>
      <c r="AC11" s="179">
        <f>SUMIFS(ОСТАТКИ!AB:AB,ОСТАТКИ!P:P,'ОБОРАЧ СКЛАДОВ'!A:A)</f>
        <v>0</v>
      </c>
      <c r="AD11" s="128">
        <f>SUMIFS(ОСТАТКИ!AC:AC,ОСТАТКИ!P:P,'ОБОРАЧ СКЛАДОВ'!A:A)</f>
        <v>0</v>
      </c>
      <c r="AE11" s="176">
        <f t="shared" si="10"/>
        <v>0</v>
      </c>
      <c r="AF11" s="190" t="e">
        <f t="shared" si="11"/>
        <v>#DIV/0!</v>
      </c>
      <c r="AH11" s="173">
        <f>SUMIFS(ПРОДАЖИ!AA:AA,ПРОДАЖИ!AC:AC,'ОБОРАЧ СКЛАДОВ'!A:A)</f>
        <v>0</v>
      </c>
      <c r="AI11" s="128">
        <f>SUMIFS(ПРОДАЖИ!Z:Z,ПРОДАЖИ!AC:AC,'ОБОРАЧ СКЛАДОВ'!A:A)</f>
        <v>0</v>
      </c>
      <c r="AJ11" s="182">
        <f t="shared" si="12"/>
        <v>0</v>
      </c>
      <c r="AK11" s="179">
        <f>SUMIFS(ОСТАТКИ!U:U,ОСТАТКИ!P:P,'ОБОРАЧ СКЛАДОВ'!A:A)</f>
        <v>0</v>
      </c>
      <c r="AL11" s="128">
        <f>SUMIFS(ОСТАТКИ!T:T,ОСТАТКИ!P:P,'ОБОРАЧ СКЛАДОВ'!A:A)</f>
        <v>0</v>
      </c>
      <c r="AM11" s="176">
        <f t="shared" si="13"/>
        <v>0</v>
      </c>
      <c r="AN11" s="190" t="e">
        <f t="shared" si="14"/>
        <v>#DIV/0!</v>
      </c>
    </row>
    <row r="12" spans="1:40" hidden="1" outlineLevel="1" x14ac:dyDescent="0.2">
      <c r="A12" s="150" t="s">
        <v>723</v>
      </c>
      <c r="B12" s="173">
        <f>SUMIFS(ПРОДАЖИ!T:T,ПРОДАЖИ!AC:AC,'ОБОРАЧ СКЛАДОВ'!A:A)</f>
        <v>0</v>
      </c>
      <c r="C12" s="128">
        <f>SUMIFS(ПРОДАЖИ!U:U,ПРОДАЖИ!AC:AC,'ОБОРАЧ СКЛАДОВ'!A:A)</f>
        <v>0</v>
      </c>
      <c r="D12" s="176">
        <f t="shared" si="0"/>
        <v>0</v>
      </c>
      <c r="E12" s="179">
        <f>SUMIFS(ОСТАТКИ!AD:AD,ОСТАТКИ!P:P,'ОБОРАЧ СКЛАДОВ'!A:A)</f>
        <v>0</v>
      </c>
      <c r="F12" s="128">
        <f>SUMIFS(ОСТАТКИ!AA:AA,ОСТАТКИ!P:P,'ОБОРАЧ СКЛАДОВ'!A:A)</f>
        <v>0</v>
      </c>
      <c r="G12" s="176">
        <f t="shared" si="1"/>
        <v>0</v>
      </c>
      <c r="H12" s="190" t="e">
        <f t="shared" si="2"/>
        <v>#DIV/0!</v>
      </c>
      <c r="J12" s="173">
        <f>SUMIFS(ПРОДАЖИ!V:V,ПРОДАЖИ!AC:AC,'ОБОРАЧ СКЛАДОВ'!A:A)</f>
        <v>0</v>
      </c>
      <c r="K12" s="128">
        <f>SUMIFS(ПРОДАЖИ!AC:AC,ПРОДАЖИ!AK:AK,'ОБОРАЧ СКЛАДОВ'!I:I)</f>
        <v>0</v>
      </c>
      <c r="L12" s="182">
        <f t="shared" si="3"/>
        <v>0</v>
      </c>
      <c r="M12" s="179">
        <f>SUMIFS(ОСТАТКИ!Z:Z,ОСТАТКИ!P:P,'ОБОРАЧ СКЛАДОВ'!A:A)</f>
        <v>0</v>
      </c>
      <c r="N12" s="128">
        <f>SUMIFS(ОСТАТКИ!AI:AI,ОСТАТКИ!X:X,'ОБОРАЧ СКЛАДОВ'!I:I)</f>
        <v>0</v>
      </c>
      <c r="O12" s="176">
        <f t="shared" si="4"/>
        <v>0</v>
      </c>
      <c r="P12" s="190" t="e">
        <f t="shared" si="5"/>
        <v>#DIV/0!</v>
      </c>
      <c r="R12" s="173">
        <f>SUMIFS(ПРОДАЖИ!W:W,ПРОДАЖИ!AC:AC,'ОБОРАЧ СКЛАДОВ'!A:A)</f>
        <v>0</v>
      </c>
      <c r="S12" s="128">
        <f>SUMIFS(ПРОДАЖИ!AK:AK,ПРОДАЖИ!AS:AS,'ОБОРАЧ СКЛАДОВ'!Q:Q)</f>
        <v>0</v>
      </c>
      <c r="T12" s="182">
        <f t="shared" si="6"/>
        <v>0</v>
      </c>
      <c r="U12" s="179">
        <f>SUMIFS(ОСТАТКИ!W:W,ОСТАТКИ!P:P,'ОБОРАЧ СКЛАДОВ'!A:A)</f>
        <v>0</v>
      </c>
      <c r="V12" s="128">
        <f>SUMIFS(ОСТАТКИ!AQ:AQ,ОСТАТКИ!AF:AF,'ОБОРАЧ СКЛАДОВ'!Q:Q)</f>
        <v>0</v>
      </c>
      <c r="W12" s="176">
        <f t="shared" si="7"/>
        <v>0</v>
      </c>
      <c r="X12" s="190" t="e">
        <f t="shared" si="8"/>
        <v>#DIV/0!</v>
      </c>
      <c r="Z12" s="173">
        <f>SUMIFS(ПРОДАЖИ!X:X,ПРОДАЖИ!AC:AC,'ОБОРАЧ СКЛАДОВ'!A:A)</f>
        <v>0</v>
      </c>
      <c r="AA12" s="128">
        <f>SUMIFS(ПРОДАЖИ!Y:Y,ПРОДАЖИ!AC:AC,'ОБОРАЧ СКЛАДОВ'!A:A)</f>
        <v>0</v>
      </c>
      <c r="AB12" s="182">
        <f t="shared" si="9"/>
        <v>0</v>
      </c>
      <c r="AC12" s="179">
        <f>SUMIFS(ОСТАТКИ!AB:AB,ОСТАТКИ!P:P,'ОБОРАЧ СКЛАДОВ'!A:A)</f>
        <v>0</v>
      </c>
      <c r="AD12" s="128">
        <f>SUMIFS(ОСТАТКИ!AC:AC,ОСТАТКИ!P:P,'ОБОРАЧ СКЛАДОВ'!A:A)</f>
        <v>0</v>
      </c>
      <c r="AE12" s="176">
        <f t="shared" si="10"/>
        <v>0</v>
      </c>
      <c r="AF12" s="190" t="e">
        <f t="shared" si="11"/>
        <v>#DIV/0!</v>
      </c>
      <c r="AH12" s="173">
        <f>SUMIFS(ПРОДАЖИ!AA:AA,ПРОДАЖИ!AC:AC,'ОБОРАЧ СКЛАДОВ'!A:A)</f>
        <v>0</v>
      </c>
      <c r="AI12" s="128">
        <f>SUMIFS(ПРОДАЖИ!Z:Z,ПРОДАЖИ!AC:AC,'ОБОРАЧ СКЛАДОВ'!A:A)</f>
        <v>0</v>
      </c>
      <c r="AJ12" s="182">
        <f t="shared" si="12"/>
        <v>0</v>
      </c>
      <c r="AK12" s="179">
        <f>SUMIFS(ОСТАТКИ!U:U,ОСТАТКИ!P:P,'ОБОРАЧ СКЛАДОВ'!A:A)</f>
        <v>0</v>
      </c>
      <c r="AL12" s="128">
        <f>SUMIFS(ОСТАТКИ!T:T,ОСТАТКИ!P:P,'ОБОРАЧ СКЛАДОВ'!A:A)</f>
        <v>0</v>
      </c>
      <c r="AM12" s="176">
        <f t="shared" si="13"/>
        <v>0</v>
      </c>
      <c r="AN12" s="190" t="e">
        <f t="shared" si="14"/>
        <v>#DIV/0!</v>
      </c>
    </row>
    <row r="13" spans="1:40" hidden="1" outlineLevel="1" x14ac:dyDescent="0.2">
      <c r="A13" s="150" t="s">
        <v>730</v>
      </c>
      <c r="B13" s="173">
        <f>SUMIFS(ПРОДАЖИ!T:T,ПРОДАЖИ!AC:AC,'ОБОРАЧ СКЛАДОВ'!A:A)</f>
        <v>0</v>
      </c>
      <c r="C13" s="128">
        <f>SUMIFS(ПРОДАЖИ!U:U,ПРОДАЖИ!AC:AC,'ОБОРАЧ СКЛАДОВ'!A:A)</f>
        <v>0</v>
      </c>
      <c r="D13" s="176">
        <f t="shared" si="0"/>
        <v>0</v>
      </c>
      <c r="E13" s="179">
        <f>SUMIFS(ОСТАТКИ!AD:AD,ОСТАТКИ!P:P,'ОБОРАЧ СКЛАДОВ'!A:A)</f>
        <v>0</v>
      </c>
      <c r="F13" s="128">
        <f>SUMIFS(ОСТАТКИ!AA:AA,ОСТАТКИ!P:P,'ОБОРАЧ СКЛАДОВ'!A:A)</f>
        <v>0</v>
      </c>
      <c r="G13" s="176">
        <f t="shared" si="1"/>
        <v>0</v>
      </c>
      <c r="H13" s="190" t="e">
        <f t="shared" si="2"/>
        <v>#DIV/0!</v>
      </c>
      <c r="J13" s="173">
        <f>SUMIFS(ПРОДАЖИ!V:V,ПРОДАЖИ!AC:AC,'ОБОРАЧ СКЛАДОВ'!A:A)</f>
        <v>0</v>
      </c>
      <c r="K13" s="128">
        <f>SUMIFS(ПРОДАЖИ!AC:AC,ПРОДАЖИ!AK:AK,'ОБОРАЧ СКЛАДОВ'!I:I)</f>
        <v>0</v>
      </c>
      <c r="L13" s="182">
        <f t="shared" si="3"/>
        <v>0</v>
      </c>
      <c r="M13" s="179">
        <f>SUMIFS(ОСТАТКИ!Z:Z,ОСТАТКИ!P:P,'ОБОРАЧ СКЛАДОВ'!A:A)</f>
        <v>0</v>
      </c>
      <c r="N13" s="128">
        <f>SUMIFS(ОСТАТКИ!AI:AI,ОСТАТКИ!X:X,'ОБОРАЧ СКЛАДОВ'!I:I)</f>
        <v>0</v>
      </c>
      <c r="O13" s="176">
        <f t="shared" si="4"/>
        <v>0</v>
      </c>
      <c r="P13" s="190" t="e">
        <f t="shared" si="5"/>
        <v>#DIV/0!</v>
      </c>
      <c r="R13" s="173">
        <f>SUMIFS(ПРОДАЖИ!W:W,ПРОДАЖИ!AC:AC,'ОБОРАЧ СКЛАДОВ'!A:A)</f>
        <v>0</v>
      </c>
      <c r="S13" s="128">
        <f>SUMIFS(ПРОДАЖИ!AK:AK,ПРОДАЖИ!AS:AS,'ОБОРАЧ СКЛАДОВ'!Q:Q)</f>
        <v>0</v>
      </c>
      <c r="T13" s="182">
        <f t="shared" si="6"/>
        <v>0</v>
      </c>
      <c r="U13" s="179">
        <f>SUMIFS(ОСТАТКИ!W:W,ОСТАТКИ!P:P,'ОБОРАЧ СКЛАДОВ'!A:A)</f>
        <v>0</v>
      </c>
      <c r="V13" s="128">
        <f>SUMIFS(ОСТАТКИ!AQ:AQ,ОСТАТКИ!AF:AF,'ОБОРАЧ СКЛАДОВ'!Q:Q)</f>
        <v>0</v>
      </c>
      <c r="W13" s="176">
        <f t="shared" si="7"/>
        <v>0</v>
      </c>
      <c r="X13" s="190" t="e">
        <f t="shared" si="8"/>
        <v>#DIV/0!</v>
      </c>
      <c r="Z13" s="173">
        <f>SUMIFS(ПРОДАЖИ!X:X,ПРОДАЖИ!AC:AC,'ОБОРАЧ СКЛАДОВ'!A:A)</f>
        <v>0</v>
      </c>
      <c r="AA13" s="128">
        <f>SUMIFS(ПРОДАЖИ!Y:Y,ПРОДАЖИ!AC:AC,'ОБОРАЧ СКЛАДОВ'!A:A)</f>
        <v>0</v>
      </c>
      <c r="AB13" s="182">
        <f t="shared" si="9"/>
        <v>0</v>
      </c>
      <c r="AC13" s="179">
        <f>SUMIFS(ОСТАТКИ!AB:AB,ОСТАТКИ!P:P,'ОБОРАЧ СКЛАДОВ'!A:A)</f>
        <v>0</v>
      </c>
      <c r="AD13" s="128">
        <f>SUMIFS(ОСТАТКИ!AC:AC,ОСТАТКИ!P:P,'ОБОРАЧ СКЛАДОВ'!A:A)</f>
        <v>0</v>
      </c>
      <c r="AE13" s="176">
        <f t="shared" si="10"/>
        <v>0</v>
      </c>
      <c r="AF13" s="190" t="e">
        <f t="shared" si="11"/>
        <v>#DIV/0!</v>
      </c>
      <c r="AH13" s="173">
        <f>SUMIFS(ПРОДАЖИ!AA:AA,ПРОДАЖИ!AC:AC,'ОБОРАЧ СКЛАДОВ'!A:A)</f>
        <v>0</v>
      </c>
      <c r="AI13" s="128">
        <f>SUMIFS(ПРОДАЖИ!Z:Z,ПРОДАЖИ!AC:AC,'ОБОРАЧ СКЛАДОВ'!A:A)</f>
        <v>0</v>
      </c>
      <c r="AJ13" s="182">
        <f t="shared" si="12"/>
        <v>0</v>
      </c>
      <c r="AK13" s="179">
        <f>SUMIFS(ОСТАТКИ!U:U,ОСТАТКИ!P:P,'ОБОРАЧ СКЛАДОВ'!A:A)</f>
        <v>0</v>
      </c>
      <c r="AL13" s="128">
        <f>SUMIFS(ОСТАТКИ!T:T,ОСТАТКИ!P:P,'ОБОРАЧ СКЛАДОВ'!A:A)</f>
        <v>0</v>
      </c>
      <c r="AM13" s="176">
        <f t="shared" si="13"/>
        <v>0</v>
      </c>
      <c r="AN13" s="190" t="e">
        <f t="shared" si="14"/>
        <v>#DIV/0!</v>
      </c>
    </row>
    <row r="14" spans="1:40" hidden="1" outlineLevel="1" x14ac:dyDescent="0.2">
      <c r="A14" s="150" t="s">
        <v>774</v>
      </c>
      <c r="B14" s="173">
        <f>SUMIFS(ПРОДАЖИ!T:T,ПРОДАЖИ!AC:AC,'ОБОРАЧ СКЛАДОВ'!A:A)</f>
        <v>0</v>
      </c>
      <c r="C14" s="128">
        <f>SUMIFS(ПРОДАЖИ!U:U,ПРОДАЖИ!AC:AC,'ОБОРАЧ СКЛАДОВ'!A:A)</f>
        <v>0</v>
      </c>
      <c r="D14" s="176">
        <f t="shared" si="0"/>
        <v>0</v>
      </c>
      <c r="E14" s="179">
        <f>SUMIFS(ОСТАТКИ!AD:AD,ОСТАТКИ!P:P,'ОБОРАЧ СКЛАДОВ'!A:A)</f>
        <v>0</v>
      </c>
      <c r="F14" s="128">
        <f>SUMIFS(ОСТАТКИ!AA:AA,ОСТАТКИ!P:P,'ОБОРАЧ СКЛАДОВ'!A:A)</f>
        <v>0</v>
      </c>
      <c r="G14" s="176">
        <f t="shared" si="1"/>
        <v>0</v>
      </c>
      <c r="H14" s="190" t="e">
        <f t="shared" si="2"/>
        <v>#DIV/0!</v>
      </c>
      <c r="J14" s="173">
        <f>SUMIFS(ПРОДАЖИ!V:V,ПРОДАЖИ!AC:AC,'ОБОРАЧ СКЛАДОВ'!A:A)</f>
        <v>0</v>
      </c>
      <c r="K14" s="128">
        <f>SUMIFS(ПРОДАЖИ!AC:AC,ПРОДАЖИ!AK:AK,'ОБОРАЧ СКЛАДОВ'!I:I)</f>
        <v>0</v>
      </c>
      <c r="L14" s="182">
        <f t="shared" si="3"/>
        <v>0</v>
      </c>
      <c r="M14" s="179">
        <f>SUMIFS(ОСТАТКИ!Z:Z,ОСТАТКИ!P:P,'ОБОРАЧ СКЛАДОВ'!A:A)</f>
        <v>0</v>
      </c>
      <c r="N14" s="128">
        <f>SUMIFS(ОСТАТКИ!AI:AI,ОСТАТКИ!X:X,'ОБОРАЧ СКЛАДОВ'!I:I)</f>
        <v>0</v>
      </c>
      <c r="O14" s="176">
        <f t="shared" si="4"/>
        <v>0</v>
      </c>
      <c r="P14" s="190" t="e">
        <f t="shared" si="5"/>
        <v>#DIV/0!</v>
      </c>
      <c r="R14" s="173">
        <f>SUMIFS(ПРОДАЖИ!W:W,ПРОДАЖИ!AC:AC,'ОБОРАЧ СКЛАДОВ'!A:A)</f>
        <v>0</v>
      </c>
      <c r="S14" s="128">
        <f>SUMIFS(ПРОДАЖИ!AK:AK,ПРОДАЖИ!AS:AS,'ОБОРАЧ СКЛАДОВ'!Q:Q)</f>
        <v>0</v>
      </c>
      <c r="T14" s="182">
        <f t="shared" si="6"/>
        <v>0</v>
      </c>
      <c r="U14" s="179">
        <f>SUMIFS(ОСТАТКИ!W:W,ОСТАТКИ!P:P,'ОБОРАЧ СКЛАДОВ'!A:A)</f>
        <v>0</v>
      </c>
      <c r="V14" s="128">
        <f>SUMIFS(ОСТАТКИ!AQ:AQ,ОСТАТКИ!AF:AF,'ОБОРАЧ СКЛАДОВ'!Q:Q)</f>
        <v>0</v>
      </c>
      <c r="W14" s="176">
        <f t="shared" si="7"/>
        <v>0</v>
      </c>
      <c r="X14" s="190" t="e">
        <f t="shared" si="8"/>
        <v>#DIV/0!</v>
      </c>
      <c r="Z14" s="173">
        <f>SUMIFS(ПРОДАЖИ!X:X,ПРОДАЖИ!AC:AC,'ОБОРАЧ СКЛАДОВ'!A:A)</f>
        <v>0</v>
      </c>
      <c r="AA14" s="128">
        <f>SUMIFS(ПРОДАЖИ!Y:Y,ПРОДАЖИ!AC:AC,'ОБОРАЧ СКЛАДОВ'!A:A)</f>
        <v>0</v>
      </c>
      <c r="AB14" s="182">
        <f t="shared" si="9"/>
        <v>0</v>
      </c>
      <c r="AC14" s="179">
        <f>SUMIFS(ОСТАТКИ!AB:AB,ОСТАТКИ!P:P,'ОБОРАЧ СКЛАДОВ'!A:A)</f>
        <v>0</v>
      </c>
      <c r="AD14" s="128">
        <f>SUMIFS(ОСТАТКИ!AC:AC,ОСТАТКИ!P:P,'ОБОРАЧ СКЛАДОВ'!A:A)</f>
        <v>0</v>
      </c>
      <c r="AE14" s="176">
        <f t="shared" si="10"/>
        <v>0</v>
      </c>
      <c r="AF14" s="190" t="e">
        <f t="shared" si="11"/>
        <v>#DIV/0!</v>
      </c>
      <c r="AH14" s="173">
        <f>SUMIFS(ПРОДАЖИ!AA:AA,ПРОДАЖИ!AC:AC,'ОБОРАЧ СКЛАДОВ'!A:A)</f>
        <v>0</v>
      </c>
      <c r="AI14" s="128">
        <f>SUMIFS(ПРОДАЖИ!Z:Z,ПРОДАЖИ!AC:AC,'ОБОРАЧ СКЛАДОВ'!A:A)</f>
        <v>0</v>
      </c>
      <c r="AJ14" s="182">
        <f t="shared" si="12"/>
        <v>0</v>
      </c>
      <c r="AK14" s="179">
        <f>SUMIFS(ОСТАТКИ!U:U,ОСТАТКИ!P:P,'ОБОРАЧ СКЛАДОВ'!A:A)</f>
        <v>0</v>
      </c>
      <c r="AL14" s="128">
        <f>SUMIFS(ОСТАТКИ!T:T,ОСТАТКИ!P:P,'ОБОРАЧ СКЛАДОВ'!A:A)</f>
        <v>0</v>
      </c>
      <c r="AM14" s="176">
        <f t="shared" si="13"/>
        <v>0</v>
      </c>
      <c r="AN14" s="190" t="e">
        <f t="shared" si="14"/>
        <v>#DIV/0!</v>
      </c>
    </row>
    <row r="15" spans="1:40" hidden="1" outlineLevel="1" x14ac:dyDescent="0.2">
      <c r="A15" s="150" t="s">
        <v>5112</v>
      </c>
      <c r="B15" s="173">
        <f>SUMIFS(ПРОДАЖИ!T:T,ПРОДАЖИ!AC:AC,'ОБОРАЧ СКЛАДОВ'!A:A)</f>
        <v>0</v>
      </c>
      <c r="C15" s="128">
        <f>SUMIFS(ПРОДАЖИ!U:U,ПРОДАЖИ!AC:AC,'ОБОРАЧ СКЛАДОВ'!A:A)</f>
        <v>0</v>
      </c>
      <c r="D15" s="176">
        <f t="shared" si="0"/>
        <v>0</v>
      </c>
      <c r="E15" s="179">
        <f>SUMIFS(ОСТАТКИ!AD:AD,ОСТАТКИ!P:P,'ОБОРАЧ СКЛАДОВ'!A:A)</f>
        <v>0</v>
      </c>
      <c r="F15" s="128">
        <f>SUMIFS(ОСТАТКИ!AA:AA,ОСТАТКИ!P:P,'ОБОРАЧ СКЛАДОВ'!A:A)</f>
        <v>0</v>
      </c>
      <c r="G15" s="176">
        <f t="shared" si="1"/>
        <v>0</v>
      </c>
      <c r="H15" s="190" t="e">
        <f t="shared" si="2"/>
        <v>#DIV/0!</v>
      </c>
      <c r="J15" s="173">
        <f>SUMIFS(ПРОДАЖИ!V:V,ПРОДАЖИ!AC:AC,'ОБОРАЧ СКЛАДОВ'!A:A)</f>
        <v>0</v>
      </c>
      <c r="K15" s="128">
        <f>SUMIFS(ПРОДАЖИ!AC:AC,ПРОДАЖИ!AK:AK,'ОБОРАЧ СКЛАДОВ'!I:I)</f>
        <v>0</v>
      </c>
      <c r="L15" s="182">
        <f t="shared" si="3"/>
        <v>0</v>
      </c>
      <c r="M15" s="179">
        <f>SUMIFS(ОСТАТКИ!Z:Z,ОСТАТКИ!P:P,'ОБОРАЧ СКЛАДОВ'!A:A)</f>
        <v>0</v>
      </c>
      <c r="N15" s="128">
        <f>SUMIFS(ОСТАТКИ!AI:AI,ОСТАТКИ!X:X,'ОБОРАЧ СКЛАДОВ'!I:I)</f>
        <v>0</v>
      </c>
      <c r="O15" s="176">
        <f t="shared" si="4"/>
        <v>0</v>
      </c>
      <c r="P15" s="190" t="e">
        <f t="shared" si="5"/>
        <v>#DIV/0!</v>
      </c>
      <c r="R15" s="173">
        <f>SUMIFS(ПРОДАЖИ!W:W,ПРОДАЖИ!AC:AC,'ОБОРАЧ СКЛАДОВ'!A:A)</f>
        <v>0</v>
      </c>
      <c r="S15" s="128">
        <f>SUMIFS(ПРОДАЖИ!AK:AK,ПРОДАЖИ!AS:AS,'ОБОРАЧ СКЛАДОВ'!Q:Q)</f>
        <v>0</v>
      </c>
      <c r="T15" s="182">
        <f t="shared" si="6"/>
        <v>0</v>
      </c>
      <c r="U15" s="179">
        <f>SUMIFS(ОСТАТКИ!W:W,ОСТАТКИ!P:P,'ОБОРАЧ СКЛАДОВ'!A:A)</f>
        <v>0</v>
      </c>
      <c r="V15" s="128">
        <f>SUMIFS(ОСТАТКИ!AQ:AQ,ОСТАТКИ!AF:AF,'ОБОРАЧ СКЛАДОВ'!Q:Q)</f>
        <v>0</v>
      </c>
      <c r="W15" s="176">
        <f t="shared" si="7"/>
        <v>0</v>
      </c>
      <c r="X15" s="190" t="e">
        <f t="shared" si="8"/>
        <v>#DIV/0!</v>
      </c>
      <c r="Z15" s="173">
        <f>SUMIFS(ПРОДАЖИ!X:X,ПРОДАЖИ!AC:AC,'ОБОРАЧ СКЛАДОВ'!A:A)</f>
        <v>0</v>
      </c>
      <c r="AA15" s="128">
        <f>SUMIFS(ПРОДАЖИ!Y:Y,ПРОДАЖИ!AC:AC,'ОБОРАЧ СКЛАДОВ'!A:A)</f>
        <v>0</v>
      </c>
      <c r="AB15" s="182">
        <f t="shared" si="9"/>
        <v>0</v>
      </c>
      <c r="AC15" s="179">
        <f>SUMIFS(ОСТАТКИ!AB:AB,ОСТАТКИ!P:P,'ОБОРАЧ СКЛАДОВ'!A:A)</f>
        <v>0</v>
      </c>
      <c r="AD15" s="128">
        <f>SUMIFS(ОСТАТКИ!AC:AC,ОСТАТКИ!P:P,'ОБОРАЧ СКЛАДОВ'!A:A)</f>
        <v>0</v>
      </c>
      <c r="AE15" s="176">
        <f t="shared" si="10"/>
        <v>0</v>
      </c>
      <c r="AF15" s="190" t="e">
        <f t="shared" si="11"/>
        <v>#DIV/0!</v>
      </c>
      <c r="AH15" s="173">
        <f>SUMIFS(ПРОДАЖИ!AA:AA,ПРОДАЖИ!AC:AC,'ОБОРАЧ СКЛАДОВ'!A:A)</f>
        <v>0</v>
      </c>
      <c r="AI15" s="128">
        <f>SUMIFS(ПРОДАЖИ!Z:Z,ПРОДАЖИ!AC:AC,'ОБОРАЧ СКЛАДОВ'!A:A)</f>
        <v>0</v>
      </c>
      <c r="AJ15" s="182">
        <f t="shared" si="12"/>
        <v>0</v>
      </c>
      <c r="AK15" s="179">
        <f>SUMIFS(ОСТАТКИ!U:U,ОСТАТКИ!P:P,'ОБОРАЧ СКЛАДОВ'!A:A)</f>
        <v>0</v>
      </c>
      <c r="AL15" s="128">
        <f>SUMIFS(ОСТАТКИ!T:T,ОСТАТКИ!P:P,'ОБОРАЧ СКЛАДОВ'!A:A)</f>
        <v>0</v>
      </c>
      <c r="AM15" s="176">
        <f t="shared" si="13"/>
        <v>0</v>
      </c>
      <c r="AN15" s="190" t="e">
        <f t="shared" si="14"/>
        <v>#DIV/0!</v>
      </c>
    </row>
    <row r="16" spans="1:40" ht="12" collapsed="1" x14ac:dyDescent="0.25">
      <c r="A16" s="151" t="s">
        <v>888</v>
      </c>
      <c r="B16" s="173">
        <f>SUMIFS(ПРОДАЖИ!T:T,ПРОДАЖИ!AC:AC,'ОБОРАЧ СКЛАДОВ'!A:A)</f>
        <v>2354330.8558333335</v>
      </c>
      <c r="C16" s="128">
        <f>SUMIFS(ПРОДАЖИ!U:U,ПРОДАЖИ!AC:AC,'ОБОРАЧ СКЛАДОВ'!A:A)</f>
        <v>5582282.1349999979</v>
      </c>
      <c r="D16" s="176">
        <f t="shared" si="0"/>
        <v>7936612.9908333309</v>
      </c>
      <c r="E16" s="179">
        <f>SUMIFS(ОСТАТКИ!AD:AD,ОСТАТКИ!P:P,'ОБОРАЧ СКЛАДОВ'!A:A)</f>
        <v>9629010.4968998972</v>
      </c>
      <c r="F16" s="128">
        <f>SUMIFS(ОСТАТКИ!AA:AA,ОСТАТКИ!P:P,'ОБОРАЧ СКЛАДОВ'!A:A)</f>
        <v>62042527.81717997</v>
      </c>
      <c r="G16" s="176">
        <f t="shared" si="1"/>
        <v>71671538.314079866</v>
      </c>
      <c r="H16" s="190">
        <f t="shared" si="2"/>
        <v>275.43007591578578</v>
      </c>
      <c r="J16" s="173">
        <f>SUMIFS(ПРОДАЖИ!V:V,ПРОДАЖИ!AC:AC,'ОБОРАЧ СКЛАДОВ'!A:A)</f>
        <v>11314390.638333341</v>
      </c>
      <c r="K16" s="128">
        <f>SUMIFS(ПРОДАЖИ!AC:AC,ПРОДАЖИ!AK:AK,'ОБОРАЧ СКЛАДОВ'!I:I)</f>
        <v>0</v>
      </c>
      <c r="L16" s="182">
        <f t="shared" si="3"/>
        <v>11314390.638333341</v>
      </c>
      <c r="M16" s="179">
        <f>SUMIFS(ОСТАТКИ!Z:Z,ОСТАТКИ!P:P,'ОБОРАЧ СКЛАДОВ'!A:A)</f>
        <v>33737146.698920682</v>
      </c>
      <c r="N16" s="128">
        <f>SUMIFS(ОСТАТКИ!AI:AI,ОСТАТКИ!X:X,'ОБОРАЧ СКЛАДОВ'!I:I)</f>
        <v>0</v>
      </c>
      <c r="O16" s="176">
        <f t="shared" si="4"/>
        <v>33737146.698920682</v>
      </c>
      <c r="P16" s="190">
        <f t="shared" si="5"/>
        <v>90.944621518623336</v>
      </c>
      <c r="R16" s="173">
        <f>SUMIFS(ПРОДАЖИ!W:W,ПРОДАЖИ!AC:AC,'ОБОРАЧ СКЛАДОВ'!A:A)</f>
        <v>0</v>
      </c>
      <c r="S16" s="128">
        <f>SUMIFS(ПРОДАЖИ!AK:AK,ПРОДАЖИ!AS:AS,'ОБОРАЧ СКЛАДОВ'!Q:Q)</f>
        <v>0</v>
      </c>
      <c r="T16" s="182">
        <f t="shared" si="6"/>
        <v>0</v>
      </c>
      <c r="U16" s="179">
        <f>SUMIFS(ОСТАТКИ!W:W,ОСТАТКИ!P:P,'ОБОРАЧ СКЛАДОВ'!A:A)</f>
        <v>0</v>
      </c>
      <c r="V16" s="128">
        <f>SUMIFS(ОСТАТКИ!AQ:AQ,ОСТАТКИ!AF:AF,'ОБОРАЧ СКЛАДОВ'!Q:Q)</f>
        <v>0</v>
      </c>
      <c r="W16" s="176">
        <f t="shared" si="7"/>
        <v>0</v>
      </c>
      <c r="X16" s="190" t="e">
        <f t="shared" si="8"/>
        <v>#DIV/0!</v>
      </c>
      <c r="Z16" s="173">
        <f>SUMIFS(ПРОДАЖИ!X:X,ПРОДАЖИ!AC:AC,'ОБОРАЧ СКЛАДОВ'!A:A)</f>
        <v>481272.36999999994</v>
      </c>
      <c r="AA16" s="128">
        <f>SUMIFS(ПРОДАЖИ!Y:Y,ПРОДАЖИ!AC:AC,'ОБОРАЧ СКЛАДОВ'!A:A)</f>
        <v>4419425.350833334</v>
      </c>
      <c r="AB16" s="182">
        <f t="shared" si="9"/>
        <v>4900697.7208333341</v>
      </c>
      <c r="AC16" s="179">
        <f>SUMIFS(ОСТАТКИ!AB:AB,ОСТАТКИ!P:P,'ОБОРАЧ СКЛАДОВ'!A:A)</f>
        <v>1409237.1067945638</v>
      </c>
      <c r="AD16" s="128">
        <f>SUMIFS(ОСТАТКИ!AC:AC,ОСТАТКИ!P:P,'ОБОРАЧ СКЛАДОВ'!A:A)</f>
        <v>36269446.471534543</v>
      </c>
      <c r="AE16" s="176">
        <f t="shared" si="10"/>
        <v>37678683.578329109</v>
      </c>
      <c r="AF16" s="190">
        <f t="shared" si="11"/>
        <v>234.49719093134013</v>
      </c>
      <c r="AH16" s="173">
        <f>SUMIFS(ПРОДАЖИ!AA:AA,ПРОДАЖИ!AC:AC,'ОБОРАЧ СКЛАДОВ'!A:A)</f>
        <v>2578465.5666666669</v>
      </c>
      <c r="AI16" s="128">
        <f>SUMIFS(ПРОДАЖИ!Z:Z,ПРОДАЖИ!AC:AC,'ОБОРАЧ СКЛАДОВ'!A:A)</f>
        <v>212716.48916666664</v>
      </c>
      <c r="AJ16" s="182">
        <f t="shared" si="12"/>
        <v>2791182.0558333336</v>
      </c>
      <c r="AK16" s="179">
        <f>SUMIFS(ОСТАТКИ!U:U,ОСТАТКИ!P:P,'ОБОРАЧ СКЛАДОВ'!A:A)</f>
        <v>819956.94219376286</v>
      </c>
      <c r="AL16" s="128">
        <f>SUMIFS(ОСТАТКИ!T:T,ОСТАТКИ!P:P,'ОБОРАЧ СКЛАДОВ'!A:A)</f>
        <v>2551648.7944237022</v>
      </c>
      <c r="AM16" s="176">
        <f t="shared" si="13"/>
        <v>3371605.736617465</v>
      </c>
      <c r="AN16" s="190">
        <f t="shared" si="14"/>
        <v>36.842446286123973</v>
      </c>
    </row>
    <row r="17" spans="1:40" hidden="1" outlineLevel="1" x14ac:dyDescent="0.2">
      <c r="A17" s="150" t="s">
        <v>890</v>
      </c>
      <c r="B17" s="173">
        <f>SUMIFS(ПРОДАЖИ!T:T,ПРОДАЖИ!AC:AC,'ОБОРАЧ СКЛАДОВ'!A:A)</f>
        <v>0</v>
      </c>
      <c r="C17" s="128">
        <f>SUMIFS(ПРОДАЖИ!U:U,ПРОДАЖИ!AC:AC,'ОБОРАЧ СКЛАДОВ'!A:A)</f>
        <v>0</v>
      </c>
      <c r="D17" s="176">
        <f t="shared" si="0"/>
        <v>0</v>
      </c>
      <c r="E17" s="179">
        <f>SUMIFS(ОСТАТКИ!AD:AD,ОСТАТКИ!P:P,'ОБОРАЧ СКЛАДОВ'!A:A)</f>
        <v>0</v>
      </c>
      <c r="F17" s="128">
        <f>SUMIFS(ОСТАТКИ!AA:AA,ОСТАТКИ!P:P,'ОБОРАЧ СКЛАДОВ'!A:A)</f>
        <v>0</v>
      </c>
      <c r="G17" s="176">
        <f t="shared" si="1"/>
        <v>0</v>
      </c>
      <c r="H17" s="190" t="e">
        <f t="shared" si="2"/>
        <v>#DIV/0!</v>
      </c>
      <c r="J17" s="173">
        <f>SUMIFS(ПРОДАЖИ!V:V,ПРОДАЖИ!AC:AC,'ОБОРАЧ СКЛАДОВ'!A:A)</f>
        <v>0</v>
      </c>
      <c r="K17" s="128">
        <f>SUMIFS(ПРОДАЖИ!AC:AC,ПРОДАЖИ!AK:AK,'ОБОРАЧ СКЛАДОВ'!I:I)</f>
        <v>0</v>
      </c>
      <c r="L17" s="182">
        <f t="shared" si="3"/>
        <v>0</v>
      </c>
      <c r="M17" s="179">
        <f>SUMIFS(ОСТАТКИ!Z:Z,ОСТАТКИ!P:P,'ОБОРАЧ СКЛАДОВ'!A:A)</f>
        <v>0</v>
      </c>
      <c r="N17" s="128">
        <f>SUMIFS(ОСТАТКИ!AI:AI,ОСТАТКИ!X:X,'ОБОРАЧ СКЛАДОВ'!I:I)</f>
        <v>0</v>
      </c>
      <c r="O17" s="176">
        <f t="shared" si="4"/>
        <v>0</v>
      </c>
      <c r="P17" s="190" t="e">
        <f t="shared" si="5"/>
        <v>#DIV/0!</v>
      </c>
      <c r="R17" s="173">
        <f>SUMIFS(ПРОДАЖИ!W:W,ПРОДАЖИ!AC:AC,'ОБОРАЧ СКЛАДОВ'!A:A)</f>
        <v>0</v>
      </c>
      <c r="S17" s="128">
        <f>SUMIFS(ПРОДАЖИ!AK:AK,ПРОДАЖИ!AS:AS,'ОБОРАЧ СКЛАДОВ'!Q:Q)</f>
        <v>0</v>
      </c>
      <c r="T17" s="182">
        <f t="shared" si="6"/>
        <v>0</v>
      </c>
      <c r="U17" s="179">
        <f>SUMIFS(ОСТАТКИ!W:W,ОСТАТКИ!P:P,'ОБОРАЧ СКЛАДОВ'!A:A)</f>
        <v>0</v>
      </c>
      <c r="V17" s="128">
        <f>SUMIFS(ОСТАТКИ!AQ:AQ,ОСТАТКИ!AF:AF,'ОБОРАЧ СКЛАДОВ'!Q:Q)</f>
        <v>0</v>
      </c>
      <c r="W17" s="176">
        <f t="shared" si="7"/>
        <v>0</v>
      </c>
      <c r="X17" s="190" t="e">
        <f t="shared" si="8"/>
        <v>#DIV/0!</v>
      </c>
      <c r="Z17" s="173">
        <f>SUMIFS(ПРОДАЖИ!X:X,ПРОДАЖИ!AC:AC,'ОБОРАЧ СКЛАДОВ'!A:A)</f>
        <v>0</v>
      </c>
      <c r="AA17" s="128">
        <f>SUMIFS(ПРОДАЖИ!Y:Y,ПРОДАЖИ!AC:AC,'ОБОРАЧ СКЛАДОВ'!A:A)</f>
        <v>0</v>
      </c>
      <c r="AB17" s="182">
        <f t="shared" si="9"/>
        <v>0</v>
      </c>
      <c r="AC17" s="179">
        <f>SUMIFS(ОСТАТКИ!AB:AB,ОСТАТКИ!P:P,'ОБОРАЧ СКЛАДОВ'!A:A)</f>
        <v>0</v>
      </c>
      <c r="AD17" s="128">
        <f>SUMIFS(ОСТАТКИ!AC:AC,ОСТАТКИ!P:P,'ОБОРАЧ СКЛАДОВ'!A:A)</f>
        <v>0</v>
      </c>
      <c r="AE17" s="176">
        <f t="shared" si="10"/>
        <v>0</v>
      </c>
      <c r="AF17" s="190" t="e">
        <f t="shared" si="11"/>
        <v>#DIV/0!</v>
      </c>
      <c r="AH17" s="173">
        <f>SUMIFS(ПРОДАЖИ!AA:AA,ПРОДАЖИ!AC:AC,'ОБОРАЧ СКЛАДОВ'!A:A)</f>
        <v>0</v>
      </c>
      <c r="AI17" s="128">
        <f>SUMIFS(ПРОДАЖИ!Z:Z,ПРОДАЖИ!AC:AC,'ОБОРАЧ СКЛАДОВ'!A:A)</f>
        <v>0</v>
      </c>
      <c r="AJ17" s="182">
        <f t="shared" si="12"/>
        <v>0</v>
      </c>
      <c r="AK17" s="179">
        <f>SUMIFS(ОСТАТКИ!U:U,ОСТАТКИ!P:P,'ОБОРАЧ СКЛАДОВ'!A:A)</f>
        <v>0</v>
      </c>
      <c r="AL17" s="128">
        <f>SUMIFS(ОСТАТКИ!T:T,ОСТАТКИ!P:P,'ОБОРАЧ СКЛАДОВ'!A:A)</f>
        <v>0</v>
      </c>
      <c r="AM17" s="176">
        <f t="shared" si="13"/>
        <v>0</v>
      </c>
      <c r="AN17" s="190" t="e">
        <f t="shared" si="14"/>
        <v>#DIV/0!</v>
      </c>
    </row>
    <row r="18" spans="1:40" hidden="1" outlineLevel="1" x14ac:dyDescent="0.2">
      <c r="A18" s="150" t="s">
        <v>915</v>
      </c>
      <c r="B18" s="173">
        <f>SUMIFS(ПРОДАЖИ!T:T,ПРОДАЖИ!AC:AC,'ОБОРАЧ СКЛАДОВ'!A:A)</f>
        <v>0</v>
      </c>
      <c r="C18" s="128">
        <f>SUMIFS(ПРОДАЖИ!U:U,ПРОДАЖИ!AC:AC,'ОБОРАЧ СКЛАДОВ'!A:A)</f>
        <v>0</v>
      </c>
      <c r="D18" s="176">
        <f t="shared" si="0"/>
        <v>0</v>
      </c>
      <c r="E18" s="179">
        <f>SUMIFS(ОСТАТКИ!AD:AD,ОСТАТКИ!P:P,'ОБОРАЧ СКЛАДОВ'!A:A)</f>
        <v>0</v>
      </c>
      <c r="F18" s="128">
        <f>SUMIFS(ОСТАТКИ!AA:AA,ОСТАТКИ!P:P,'ОБОРАЧ СКЛАДОВ'!A:A)</f>
        <v>0</v>
      </c>
      <c r="G18" s="176">
        <f t="shared" si="1"/>
        <v>0</v>
      </c>
      <c r="H18" s="190" t="e">
        <f t="shared" si="2"/>
        <v>#DIV/0!</v>
      </c>
      <c r="J18" s="173">
        <f>SUMIFS(ПРОДАЖИ!V:V,ПРОДАЖИ!AC:AC,'ОБОРАЧ СКЛАДОВ'!A:A)</f>
        <v>0</v>
      </c>
      <c r="K18" s="128">
        <f>SUMIFS(ПРОДАЖИ!AC:AC,ПРОДАЖИ!AK:AK,'ОБОРАЧ СКЛАДОВ'!I:I)</f>
        <v>0</v>
      </c>
      <c r="L18" s="182">
        <f t="shared" si="3"/>
        <v>0</v>
      </c>
      <c r="M18" s="179">
        <f>SUMIFS(ОСТАТКИ!Z:Z,ОСТАТКИ!P:P,'ОБОРАЧ СКЛАДОВ'!A:A)</f>
        <v>0</v>
      </c>
      <c r="N18" s="128">
        <f>SUMIFS(ОСТАТКИ!AI:AI,ОСТАТКИ!X:X,'ОБОРАЧ СКЛАДОВ'!I:I)</f>
        <v>0</v>
      </c>
      <c r="O18" s="176">
        <f t="shared" si="4"/>
        <v>0</v>
      </c>
      <c r="P18" s="190" t="e">
        <f t="shared" si="5"/>
        <v>#DIV/0!</v>
      </c>
      <c r="R18" s="173">
        <f>SUMIFS(ПРОДАЖИ!W:W,ПРОДАЖИ!AC:AC,'ОБОРАЧ СКЛАДОВ'!A:A)</f>
        <v>0</v>
      </c>
      <c r="S18" s="128">
        <f>SUMIFS(ПРОДАЖИ!AK:AK,ПРОДАЖИ!AS:AS,'ОБОРАЧ СКЛАДОВ'!Q:Q)</f>
        <v>0</v>
      </c>
      <c r="T18" s="182">
        <f t="shared" si="6"/>
        <v>0</v>
      </c>
      <c r="U18" s="179">
        <f>SUMIFS(ОСТАТКИ!W:W,ОСТАТКИ!P:P,'ОБОРАЧ СКЛАДОВ'!A:A)</f>
        <v>0</v>
      </c>
      <c r="V18" s="128">
        <f>SUMIFS(ОСТАТКИ!AQ:AQ,ОСТАТКИ!AF:AF,'ОБОРАЧ СКЛАДОВ'!Q:Q)</f>
        <v>0</v>
      </c>
      <c r="W18" s="176">
        <f t="shared" si="7"/>
        <v>0</v>
      </c>
      <c r="X18" s="190" t="e">
        <f t="shared" si="8"/>
        <v>#DIV/0!</v>
      </c>
      <c r="Z18" s="173">
        <f>SUMIFS(ПРОДАЖИ!X:X,ПРОДАЖИ!AC:AC,'ОБОРАЧ СКЛАДОВ'!A:A)</f>
        <v>0</v>
      </c>
      <c r="AA18" s="128">
        <f>SUMIFS(ПРОДАЖИ!Y:Y,ПРОДАЖИ!AC:AC,'ОБОРАЧ СКЛАДОВ'!A:A)</f>
        <v>0</v>
      </c>
      <c r="AB18" s="182">
        <f t="shared" si="9"/>
        <v>0</v>
      </c>
      <c r="AC18" s="179">
        <f>SUMIFS(ОСТАТКИ!AB:AB,ОСТАТКИ!P:P,'ОБОРАЧ СКЛАДОВ'!A:A)</f>
        <v>0</v>
      </c>
      <c r="AD18" s="128">
        <f>SUMIFS(ОСТАТКИ!AC:AC,ОСТАТКИ!P:P,'ОБОРАЧ СКЛАДОВ'!A:A)</f>
        <v>0</v>
      </c>
      <c r="AE18" s="176">
        <f t="shared" si="10"/>
        <v>0</v>
      </c>
      <c r="AF18" s="190" t="e">
        <f t="shared" si="11"/>
        <v>#DIV/0!</v>
      </c>
      <c r="AH18" s="173">
        <f>SUMIFS(ПРОДАЖИ!AA:AA,ПРОДАЖИ!AC:AC,'ОБОРАЧ СКЛАДОВ'!A:A)</f>
        <v>0</v>
      </c>
      <c r="AI18" s="128">
        <f>SUMIFS(ПРОДАЖИ!Z:Z,ПРОДАЖИ!AC:AC,'ОБОРАЧ СКЛАДОВ'!A:A)</f>
        <v>0</v>
      </c>
      <c r="AJ18" s="182">
        <f t="shared" si="12"/>
        <v>0</v>
      </c>
      <c r="AK18" s="179">
        <f>SUMIFS(ОСТАТКИ!U:U,ОСТАТКИ!P:P,'ОБОРАЧ СКЛАДОВ'!A:A)</f>
        <v>0</v>
      </c>
      <c r="AL18" s="128">
        <f>SUMIFS(ОСТАТКИ!T:T,ОСТАТКИ!P:P,'ОБОРАЧ СКЛАДОВ'!A:A)</f>
        <v>0</v>
      </c>
      <c r="AM18" s="176">
        <f t="shared" si="13"/>
        <v>0</v>
      </c>
      <c r="AN18" s="190" t="e">
        <f t="shared" si="14"/>
        <v>#DIV/0!</v>
      </c>
    </row>
    <row r="19" spans="1:40" hidden="1" outlineLevel="1" x14ac:dyDescent="0.2">
      <c r="A19" s="150" t="s">
        <v>926</v>
      </c>
      <c r="B19" s="173">
        <f>SUMIFS(ПРОДАЖИ!T:T,ПРОДАЖИ!AC:AC,'ОБОРАЧ СКЛАДОВ'!A:A)</f>
        <v>0</v>
      </c>
      <c r="C19" s="128">
        <f>SUMIFS(ПРОДАЖИ!U:U,ПРОДАЖИ!AC:AC,'ОБОРАЧ СКЛАДОВ'!A:A)</f>
        <v>0</v>
      </c>
      <c r="D19" s="176">
        <f t="shared" si="0"/>
        <v>0</v>
      </c>
      <c r="E19" s="179">
        <f>SUMIFS(ОСТАТКИ!AD:AD,ОСТАТКИ!P:P,'ОБОРАЧ СКЛАДОВ'!A:A)</f>
        <v>0</v>
      </c>
      <c r="F19" s="128">
        <f>SUMIFS(ОСТАТКИ!AA:AA,ОСТАТКИ!P:P,'ОБОРАЧ СКЛАДОВ'!A:A)</f>
        <v>0</v>
      </c>
      <c r="G19" s="176">
        <f t="shared" si="1"/>
        <v>0</v>
      </c>
      <c r="H19" s="190" t="e">
        <f t="shared" si="2"/>
        <v>#DIV/0!</v>
      </c>
      <c r="J19" s="173">
        <f>SUMIFS(ПРОДАЖИ!V:V,ПРОДАЖИ!AC:AC,'ОБОРАЧ СКЛАДОВ'!A:A)</f>
        <v>0</v>
      </c>
      <c r="K19" s="128">
        <f>SUMIFS(ПРОДАЖИ!AC:AC,ПРОДАЖИ!AK:AK,'ОБОРАЧ СКЛАДОВ'!I:I)</f>
        <v>0</v>
      </c>
      <c r="L19" s="182">
        <f t="shared" si="3"/>
        <v>0</v>
      </c>
      <c r="M19" s="179">
        <f>SUMIFS(ОСТАТКИ!Z:Z,ОСТАТКИ!P:P,'ОБОРАЧ СКЛАДОВ'!A:A)</f>
        <v>0</v>
      </c>
      <c r="N19" s="128">
        <f>SUMIFS(ОСТАТКИ!AI:AI,ОСТАТКИ!X:X,'ОБОРАЧ СКЛАДОВ'!I:I)</f>
        <v>0</v>
      </c>
      <c r="O19" s="176">
        <f t="shared" si="4"/>
        <v>0</v>
      </c>
      <c r="P19" s="190" t="e">
        <f t="shared" si="5"/>
        <v>#DIV/0!</v>
      </c>
      <c r="R19" s="173">
        <f>SUMIFS(ПРОДАЖИ!W:W,ПРОДАЖИ!AC:AC,'ОБОРАЧ СКЛАДОВ'!A:A)</f>
        <v>0</v>
      </c>
      <c r="S19" s="128">
        <f>SUMIFS(ПРОДАЖИ!AK:AK,ПРОДАЖИ!AS:AS,'ОБОРАЧ СКЛАДОВ'!Q:Q)</f>
        <v>0</v>
      </c>
      <c r="T19" s="182">
        <f t="shared" si="6"/>
        <v>0</v>
      </c>
      <c r="U19" s="179">
        <f>SUMIFS(ОСТАТКИ!W:W,ОСТАТКИ!P:P,'ОБОРАЧ СКЛАДОВ'!A:A)</f>
        <v>0</v>
      </c>
      <c r="V19" s="128">
        <f>SUMIFS(ОСТАТКИ!AQ:AQ,ОСТАТКИ!AF:AF,'ОБОРАЧ СКЛАДОВ'!Q:Q)</f>
        <v>0</v>
      </c>
      <c r="W19" s="176">
        <f t="shared" si="7"/>
        <v>0</v>
      </c>
      <c r="X19" s="190" t="e">
        <f t="shared" si="8"/>
        <v>#DIV/0!</v>
      </c>
      <c r="Z19" s="173">
        <f>SUMIFS(ПРОДАЖИ!X:X,ПРОДАЖИ!AC:AC,'ОБОРАЧ СКЛАДОВ'!A:A)</f>
        <v>0</v>
      </c>
      <c r="AA19" s="128">
        <f>SUMIFS(ПРОДАЖИ!Y:Y,ПРОДАЖИ!AC:AC,'ОБОРАЧ СКЛАДОВ'!A:A)</f>
        <v>0</v>
      </c>
      <c r="AB19" s="182">
        <f t="shared" si="9"/>
        <v>0</v>
      </c>
      <c r="AC19" s="179">
        <f>SUMIFS(ОСТАТКИ!AB:AB,ОСТАТКИ!P:P,'ОБОРАЧ СКЛАДОВ'!A:A)</f>
        <v>0</v>
      </c>
      <c r="AD19" s="128">
        <f>SUMIFS(ОСТАТКИ!AC:AC,ОСТАТКИ!P:P,'ОБОРАЧ СКЛАДОВ'!A:A)</f>
        <v>0</v>
      </c>
      <c r="AE19" s="176">
        <f t="shared" si="10"/>
        <v>0</v>
      </c>
      <c r="AF19" s="190" t="e">
        <f t="shared" si="11"/>
        <v>#DIV/0!</v>
      </c>
      <c r="AH19" s="173">
        <f>SUMIFS(ПРОДАЖИ!AA:AA,ПРОДАЖИ!AC:AC,'ОБОРАЧ СКЛАДОВ'!A:A)</f>
        <v>0</v>
      </c>
      <c r="AI19" s="128">
        <f>SUMIFS(ПРОДАЖИ!Z:Z,ПРОДАЖИ!AC:AC,'ОБОРАЧ СКЛАДОВ'!A:A)</f>
        <v>0</v>
      </c>
      <c r="AJ19" s="182">
        <f t="shared" si="12"/>
        <v>0</v>
      </c>
      <c r="AK19" s="179">
        <f>SUMIFS(ОСТАТКИ!U:U,ОСТАТКИ!P:P,'ОБОРАЧ СКЛАДОВ'!A:A)</f>
        <v>0</v>
      </c>
      <c r="AL19" s="128">
        <f>SUMIFS(ОСТАТКИ!T:T,ОСТАТКИ!P:P,'ОБОРАЧ СКЛАДОВ'!A:A)</f>
        <v>0</v>
      </c>
      <c r="AM19" s="176">
        <f t="shared" si="13"/>
        <v>0</v>
      </c>
      <c r="AN19" s="190" t="e">
        <f t="shared" si="14"/>
        <v>#DIV/0!</v>
      </c>
    </row>
    <row r="20" spans="1:40" hidden="1" outlineLevel="1" x14ac:dyDescent="0.2">
      <c r="A20" s="150" t="s">
        <v>942</v>
      </c>
      <c r="B20" s="173">
        <f>SUMIFS(ПРОДАЖИ!T:T,ПРОДАЖИ!AC:AC,'ОБОРАЧ СКЛАДОВ'!A:A)</f>
        <v>0</v>
      </c>
      <c r="C20" s="128">
        <f>SUMIFS(ПРОДАЖИ!U:U,ПРОДАЖИ!AC:AC,'ОБОРАЧ СКЛАДОВ'!A:A)</f>
        <v>0</v>
      </c>
      <c r="D20" s="176">
        <f t="shared" si="0"/>
        <v>0</v>
      </c>
      <c r="E20" s="179">
        <f>SUMIFS(ОСТАТКИ!AD:AD,ОСТАТКИ!P:P,'ОБОРАЧ СКЛАДОВ'!A:A)</f>
        <v>0</v>
      </c>
      <c r="F20" s="128">
        <f>SUMIFS(ОСТАТКИ!AA:AA,ОСТАТКИ!P:P,'ОБОРАЧ СКЛАДОВ'!A:A)</f>
        <v>0</v>
      </c>
      <c r="G20" s="176">
        <f t="shared" si="1"/>
        <v>0</v>
      </c>
      <c r="H20" s="190" t="e">
        <f t="shared" si="2"/>
        <v>#DIV/0!</v>
      </c>
      <c r="J20" s="173">
        <f>SUMIFS(ПРОДАЖИ!V:V,ПРОДАЖИ!AC:AC,'ОБОРАЧ СКЛАДОВ'!A:A)</f>
        <v>0</v>
      </c>
      <c r="K20" s="128">
        <f>SUMIFS(ПРОДАЖИ!AC:AC,ПРОДАЖИ!AK:AK,'ОБОРАЧ СКЛАДОВ'!I:I)</f>
        <v>0</v>
      </c>
      <c r="L20" s="182">
        <f t="shared" si="3"/>
        <v>0</v>
      </c>
      <c r="M20" s="179">
        <f>SUMIFS(ОСТАТКИ!Z:Z,ОСТАТКИ!P:P,'ОБОРАЧ СКЛАДОВ'!A:A)</f>
        <v>0</v>
      </c>
      <c r="N20" s="128">
        <f>SUMIFS(ОСТАТКИ!AI:AI,ОСТАТКИ!X:X,'ОБОРАЧ СКЛАДОВ'!I:I)</f>
        <v>0</v>
      </c>
      <c r="O20" s="176">
        <f t="shared" si="4"/>
        <v>0</v>
      </c>
      <c r="P20" s="190" t="e">
        <f t="shared" si="5"/>
        <v>#DIV/0!</v>
      </c>
      <c r="R20" s="173">
        <f>SUMIFS(ПРОДАЖИ!W:W,ПРОДАЖИ!AC:AC,'ОБОРАЧ СКЛАДОВ'!A:A)</f>
        <v>0</v>
      </c>
      <c r="S20" s="128">
        <f>SUMIFS(ПРОДАЖИ!AK:AK,ПРОДАЖИ!AS:AS,'ОБОРАЧ СКЛАДОВ'!Q:Q)</f>
        <v>0</v>
      </c>
      <c r="T20" s="182">
        <f t="shared" si="6"/>
        <v>0</v>
      </c>
      <c r="U20" s="179">
        <f>SUMIFS(ОСТАТКИ!W:W,ОСТАТКИ!P:P,'ОБОРАЧ СКЛАДОВ'!A:A)</f>
        <v>0</v>
      </c>
      <c r="V20" s="128">
        <f>SUMIFS(ОСТАТКИ!AQ:AQ,ОСТАТКИ!AF:AF,'ОБОРАЧ СКЛАДОВ'!Q:Q)</f>
        <v>0</v>
      </c>
      <c r="W20" s="176">
        <f t="shared" si="7"/>
        <v>0</v>
      </c>
      <c r="X20" s="190" t="e">
        <f t="shared" si="8"/>
        <v>#DIV/0!</v>
      </c>
      <c r="Z20" s="173">
        <f>SUMIFS(ПРОДАЖИ!X:X,ПРОДАЖИ!AC:AC,'ОБОРАЧ СКЛАДОВ'!A:A)</f>
        <v>0</v>
      </c>
      <c r="AA20" s="128">
        <f>SUMIFS(ПРОДАЖИ!Y:Y,ПРОДАЖИ!AC:AC,'ОБОРАЧ СКЛАДОВ'!A:A)</f>
        <v>0</v>
      </c>
      <c r="AB20" s="182">
        <f t="shared" si="9"/>
        <v>0</v>
      </c>
      <c r="AC20" s="179">
        <f>SUMIFS(ОСТАТКИ!AB:AB,ОСТАТКИ!P:P,'ОБОРАЧ СКЛАДОВ'!A:A)</f>
        <v>0</v>
      </c>
      <c r="AD20" s="128">
        <f>SUMIFS(ОСТАТКИ!AC:AC,ОСТАТКИ!P:P,'ОБОРАЧ СКЛАДОВ'!A:A)</f>
        <v>0</v>
      </c>
      <c r="AE20" s="176">
        <f t="shared" si="10"/>
        <v>0</v>
      </c>
      <c r="AF20" s="190" t="e">
        <f t="shared" si="11"/>
        <v>#DIV/0!</v>
      </c>
      <c r="AH20" s="173">
        <f>SUMIFS(ПРОДАЖИ!AA:AA,ПРОДАЖИ!AC:AC,'ОБОРАЧ СКЛАДОВ'!A:A)</f>
        <v>0</v>
      </c>
      <c r="AI20" s="128">
        <f>SUMIFS(ПРОДАЖИ!Z:Z,ПРОДАЖИ!AC:AC,'ОБОРАЧ СКЛАДОВ'!A:A)</f>
        <v>0</v>
      </c>
      <c r="AJ20" s="182">
        <f t="shared" si="12"/>
        <v>0</v>
      </c>
      <c r="AK20" s="179">
        <f>SUMIFS(ОСТАТКИ!U:U,ОСТАТКИ!P:P,'ОБОРАЧ СКЛАДОВ'!A:A)</f>
        <v>0</v>
      </c>
      <c r="AL20" s="128">
        <f>SUMIFS(ОСТАТКИ!T:T,ОСТАТКИ!P:P,'ОБОРАЧ СКЛАДОВ'!A:A)</f>
        <v>0</v>
      </c>
      <c r="AM20" s="176">
        <f t="shared" si="13"/>
        <v>0</v>
      </c>
      <c r="AN20" s="190" t="e">
        <f t="shared" si="14"/>
        <v>#DIV/0!</v>
      </c>
    </row>
    <row r="21" spans="1:40" hidden="1" outlineLevel="1" x14ac:dyDescent="0.2">
      <c r="A21" s="150" t="s">
        <v>950</v>
      </c>
      <c r="B21" s="173">
        <f>SUMIFS(ПРОДАЖИ!T:T,ПРОДАЖИ!AC:AC,'ОБОРАЧ СКЛАДОВ'!A:A)</f>
        <v>0</v>
      </c>
      <c r="C21" s="128">
        <f>SUMIFS(ПРОДАЖИ!U:U,ПРОДАЖИ!AC:AC,'ОБОРАЧ СКЛАДОВ'!A:A)</f>
        <v>0</v>
      </c>
      <c r="D21" s="176">
        <f t="shared" si="0"/>
        <v>0</v>
      </c>
      <c r="E21" s="179">
        <f>SUMIFS(ОСТАТКИ!AD:AD,ОСТАТКИ!P:P,'ОБОРАЧ СКЛАДОВ'!A:A)</f>
        <v>0</v>
      </c>
      <c r="F21" s="128">
        <f>SUMIFS(ОСТАТКИ!AA:AA,ОСТАТКИ!P:P,'ОБОРАЧ СКЛАДОВ'!A:A)</f>
        <v>0</v>
      </c>
      <c r="G21" s="176">
        <f t="shared" si="1"/>
        <v>0</v>
      </c>
      <c r="H21" s="190" t="e">
        <f t="shared" si="2"/>
        <v>#DIV/0!</v>
      </c>
      <c r="J21" s="173">
        <f>SUMIFS(ПРОДАЖИ!V:V,ПРОДАЖИ!AC:AC,'ОБОРАЧ СКЛАДОВ'!A:A)</f>
        <v>0</v>
      </c>
      <c r="K21" s="128">
        <f>SUMIFS(ПРОДАЖИ!AC:AC,ПРОДАЖИ!AK:AK,'ОБОРАЧ СКЛАДОВ'!I:I)</f>
        <v>0</v>
      </c>
      <c r="L21" s="182">
        <f t="shared" si="3"/>
        <v>0</v>
      </c>
      <c r="M21" s="179">
        <f>SUMIFS(ОСТАТКИ!Z:Z,ОСТАТКИ!P:P,'ОБОРАЧ СКЛАДОВ'!A:A)</f>
        <v>0</v>
      </c>
      <c r="N21" s="128">
        <f>SUMIFS(ОСТАТКИ!AI:AI,ОСТАТКИ!X:X,'ОБОРАЧ СКЛАДОВ'!I:I)</f>
        <v>0</v>
      </c>
      <c r="O21" s="176">
        <f t="shared" si="4"/>
        <v>0</v>
      </c>
      <c r="P21" s="190" t="e">
        <f t="shared" si="5"/>
        <v>#DIV/0!</v>
      </c>
      <c r="R21" s="173">
        <f>SUMIFS(ПРОДАЖИ!W:W,ПРОДАЖИ!AC:AC,'ОБОРАЧ СКЛАДОВ'!A:A)</f>
        <v>0</v>
      </c>
      <c r="S21" s="128">
        <f>SUMIFS(ПРОДАЖИ!AK:AK,ПРОДАЖИ!AS:AS,'ОБОРАЧ СКЛАДОВ'!Q:Q)</f>
        <v>0</v>
      </c>
      <c r="T21" s="182">
        <f t="shared" si="6"/>
        <v>0</v>
      </c>
      <c r="U21" s="179">
        <f>SUMIFS(ОСТАТКИ!W:W,ОСТАТКИ!P:P,'ОБОРАЧ СКЛАДОВ'!A:A)</f>
        <v>0</v>
      </c>
      <c r="V21" s="128">
        <f>SUMIFS(ОСТАТКИ!AQ:AQ,ОСТАТКИ!AF:AF,'ОБОРАЧ СКЛАДОВ'!Q:Q)</f>
        <v>0</v>
      </c>
      <c r="W21" s="176">
        <f t="shared" si="7"/>
        <v>0</v>
      </c>
      <c r="X21" s="190" t="e">
        <f t="shared" si="8"/>
        <v>#DIV/0!</v>
      </c>
      <c r="Z21" s="173">
        <f>SUMIFS(ПРОДАЖИ!X:X,ПРОДАЖИ!AC:AC,'ОБОРАЧ СКЛАДОВ'!A:A)</f>
        <v>0</v>
      </c>
      <c r="AA21" s="128">
        <f>SUMIFS(ПРОДАЖИ!Y:Y,ПРОДАЖИ!AC:AC,'ОБОРАЧ СКЛАДОВ'!A:A)</f>
        <v>0</v>
      </c>
      <c r="AB21" s="182">
        <f t="shared" si="9"/>
        <v>0</v>
      </c>
      <c r="AC21" s="179">
        <f>SUMIFS(ОСТАТКИ!AB:AB,ОСТАТКИ!P:P,'ОБОРАЧ СКЛАДОВ'!A:A)</f>
        <v>0</v>
      </c>
      <c r="AD21" s="128">
        <f>SUMIFS(ОСТАТКИ!AC:AC,ОСТАТКИ!P:P,'ОБОРАЧ СКЛАДОВ'!A:A)</f>
        <v>0</v>
      </c>
      <c r="AE21" s="176">
        <f t="shared" si="10"/>
        <v>0</v>
      </c>
      <c r="AF21" s="190" t="e">
        <f t="shared" si="11"/>
        <v>#DIV/0!</v>
      </c>
      <c r="AH21" s="173">
        <f>SUMIFS(ПРОДАЖИ!AA:AA,ПРОДАЖИ!AC:AC,'ОБОРАЧ СКЛАДОВ'!A:A)</f>
        <v>0</v>
      </c>
      <c r="AI21" s="128">
        <f>SUMIFS(ПРОДАЖИ!Z:Z,ПРОДАЖИ!AC:AC,'ОБОРАЧ СКЛАДОВ'!A:A)</f>
        <v>0</v>
      </c>
      <c r="AJ21" s="182">
        <f t="shared" si="12"/>
        <v>0</v>
      </c>
      <c r="AK21" s="179">
        <f>SUMIFS(ОСТАТКИ!U:U,ОСТАТКИ!P:P,'ОБОРАЧ СКЛАДОВ'!A:A)</f>
        <v>0</v>
      </c>
      <c r="AL21" s="128">
        <f>SUMIFS(ОСТАТКИ!T:T,ОСТАТКИ!P:P,'ОБОРАЧ СКЛАДОВ'!A:A)</f>
        <v>0</v>
      </c>
      <c r="AM21" s="176">
        <f t="shared" si="13"/>
        <v>0</v>
      </c>
      <c r="AN21" s="190" t="e">
        <f t="shared" si="14"/>
        <v>#DIV/0!</v>
      </c>
    </row>
    <row r="22" spans="1:40" hidden="1" outlineLevel="1" x14ac:dyDescent="0.2">
      <c r="A22" s="150" t="s">
        <v>979</v>
      </c>
      <c r="B22" s="173">
        <f>SUMIFS(ПРОДАЖИ!T:T,ПРОДАЖИ!AC:AC,'ОБОРАЧ СКЛАДОВ'!A:A)</f>
        <v>0</v>
      </c>
      <c r="C22" s="128">
        <f>SUMIFS(ПРОДАЖИ!U:U,ПРОДАЖИ!AC:AC,'ОБОРАЧ СКЛАДОВ'!A:A)</f>
        <v>0</v>
      </c>
      <c r="D22" s="176">
        <f t="shared" si="0"/>
        <v>0</v>
      </c>
      <c r="E22" s="179">
        <f>SUMIFS(ОСТАТКИ!AD:AD,ОСТАТКИ!P:P,'ОБОРАЧ СКЛАДОВ'!A:A)</f>
        <v>0</v>
      </c>
      <c r="F22" s="128">
        <f>SUMIFS(ОСТАТКИ!AA:AA,ОСТАТКИ!P:P,'ОБОРАЧ СКЛАДОВ'!A:A)</f>
        <v>0</v>
      </c>
      <c r="G22" s="176">
        <f t="shared" si="1"/>
        <v>0</v>
      </c>
      <c r="H22" s="190" t="e">
        <f t="shared" si="2"/>
        <v>#DIV/0!</v>
      </c>
      <c r="J22" s="173">
        <f>SUMIFS(ПРОДАЖИ!V:V,ПРОДАЖИ!AC:AC,'ОБОРАЧ СКЛАДОВ'!A:A)</f>
        <v>0</v>
      </c>
      <c r="K22" s="128">
        <f>SUMIFS(ПРОДАЖИ!AC:AC,ПРОДАЖИ!AK:AK,'ОБОРАЧ СКЛАДОВ'!I:I)</f>
        <v>0</v>
      </c>
      <c r="L22" s="182">
        <f t="shared" si="3"/>
        <v>0</v>
      </c>
      <c r="M22" s="179">
        <f>SUMIFS(ОСТАТКИ!Z:Z,ОСТАТКИ!P:P,'ОБОРАЧ СКЛАДОВ'!A:A)</f>
        <v>0</v>
      </c>
      <c r="N22" s="128">
        <f>SUMIFS(ОСТАТКИ!AI:AI,ОСТАТКИ!X:X,'ОБОРАЧ СКЛАДОВ'!I:I)</f>
        <v>0</v>
      </c>
      <c r="O22" s="176">
        <f t="shared" si="4"/>
        <v>0</v>
      </c>
      <c r="P22" s="190" t="e">
        <f t="shared" si="5"/>
        <v>#DIV/0!</v>
      </c>
      <c r="R22" s="173">
        <f>SUMIFS(ПРОДАЖИ!W:W,ПРОДАЖИ!AC:AC,'ОБОРАЧ СКЛАДОВ'!A:A)</f>
        <v>0</v>
      </c>
      <c r="S22" s="128">
        <f>SUMIFS(ПРОДАЖИ!AK:AK,ПРОДАЖИ!AS:AS,'ОБОРАЧ СКЛАДОВ'!Q:Q)</f>
        <v>0</v>
      </c>
      <c r="T22" s="182">
        <f t="shared" si="6"/>
        <v>0</v>
      </c>
      <c r="U22" s="179">
        <f>SUMIFS(ОСТАТКИ!W:W,ОСТАТКИ!P:P,'ОБОРАЧ СКЛАДОВ'!A:A)</f>
        <v>0</v>
      </c>
      <c r="V22" s="128">
        <f>SUMIFS(ОСТАТКИ!AQ:AQ,ОСТАТКИ!AF:AF,'ОБОРАЧ СКЛАДОВ'!Q:Q)</f>
        <v>0</v>
      </c>
      <c r="W22" s="176">
        <f t="shared" si="7"/>
        <v>0</v>
      </c>
      <c r="X22" s="190" t="e">
        <f t="shared" si="8"/>
        <v>#DIV/0!</v>
      </c>
      <c r="Z22" s="173">
        <f>SUMIFS(ПРОДАЖИ!X:X,ПРОДАЖИ!AC:AC,'ОБОРАЧ СКЛАДОВ'!A:A)</f>
        <v>0</v>
      </c>
      <c r="AA22" s="128">
        <f>SUMIFS(ПРОДАЖИ!Y:Y,ПРОДАЖИ!AC:AC,'ОБОРАЧ СКЛАДОВ'!A:A)</f>
        <v>0</v>
      </c>
      <c r="AB22" s="182">
        <f t="shared" si="9"/>
        <v>0</v>
      </c>
      <c r="AC22" s="179">
        <f>SUMIFS(ОСТАТКИ!AB:AB,ОСТАТКИ!P:P,'ОБОРАЧ СКЛАДОВ'!A:A)</f>
        <v>0</v>
      </c>
      <c r="AD22" s="128">
        <f>SUMIFS(ОСТАТКИ!AC:AC,ОСТАТКИ!P:P,'ОБОРАЧ СКЛАДОВ'!A:A)</f>
        <v>0</v>
      </c>
      <c r="AE22" s="176">
        <f t="shared" si="10"/>
        <v>0</v>
      </c>
      <c r="AF22" s="190" t="e">
        <f t="shared" si="11"/>
        <v>#DIV/0!</v>
      </c>
      <c r="AH22" s="173">
        <f>SUMIFS(ПРОДАЖИ!AA:AA,ПРОДАЖИ!AC:AC,'ОБОРАЧ СКЛАДОВ'!A:A)</f>
        <v>0</v>
      </c>
      <c r="AI22" s="128">
        <f>SUMIFS(ПРОДАЖИ!Z:Z,ПРОДАЖИ!AC:AC,'ОБОРАЧ СКЛАДОВ'!A:A)</f>
        <v>0</v>
      </c>
      <c r="AJ22" s="182">
        <f t="shared" si="12"/>
        <v>0</v>
      </c>
      <c r="AK22" s="179">
        <f>SUMIFS(ОСТАТКИ!U:U,ОСТАТКИ!P:P,'ОБОРАЧ СКЛАДОВ'!A:A)</f>
        <v>0</v>
      </c>
      <c r="AL22" s="128">
        <f>SUMIFS(ОСТАТКИ!T:T,ОСТАТКИ!P:P,'ОБОРАЧ СКЛАДОВ'!A:A)</f>
        <v>0</v>
      </c>
      <c r="AM22" s="176">
        <f t="shared" si="13"/>
        <v>0</v>
      </c>
      <c r="AN22" s="190" t="e">
        <f t="shared" si="14"/>
        <v>#DIV/0!</v>
      </c>
    </row>
    <row r="23" spans="1:40" hidden="1" outlineLevel="1" x14ac:dyDescent="0.2">
      <c r="A23" s="150" t="s">
        <v>996</v>
      </c>
      <c r="B23" s="173">
        <f>SUMIFS(ПРОДАЖИ!T:T,ПРОДАЖИ!AC:AC,'ОБОРАЧ СКЛАДОВ'!A:A)</f>
        <v>0</v>
      </c>
      <c r="C23" s="128">
        <f>SUMIFS(ПРОДАЖИ!U:U,ПРОДАЖИ!AC:AC,'ОБОРАЧ СКЛАДОВ'!A:A)</f>
        <v>0</v>
      </c>
      <c r="D23" s="176">
        <f t="shared" si="0"/>
        <v>0</v>
      </c>
      <c r="E23" s="179">
        <f>SUMIFS(ОСТАТКИ!AD:AD,ОСТАТКИ!P:P,'ОБОРАЧ СКЛАДОВ'!A:A)</f>
        <v>0</v>
      </c>
      <c r="F23" s="128">
        <f>SUMIFS(ОСТАТКИ!AA:AA,ОСТАТКИ!P:P,'ОБОРАЧ СКЛАДОВ'!A:A)</f>
        <v>0</v>
      </c>
      <c r="G23" s="176">
        <f t="shared" si="1"/>
        <v>0</v>
      </c>
      <c r="H23" s="190" t="e">
        <f t="shared" si="2"/>
        <v>#DIV/0!</v>
      </c>
      <c r="J23" s="173">
        <f>SUMIFS(ПРОДАЖИ!V:V,ПРОДАЖИ!AC:AC,'ОБОРАЧ СКЛАДОВ'!A:A)</f>
        <v>0</v>
      </c>
      <c r="K23" s="128">
        <f>SUMIFS(ПРОДАЖИ!AC:AC,ПРОДАЖИ!AK:AK,'ОБОРАЧ СКЛАДОВ'!I:I)</f>
        <v>0</v>
      </c>
      <c r="L23" s="182">
        <f t="shared" si="3"/>
        <v>0</v>
      </c>
      <c r="M23" s="179">
        <f>SUMIFS(ОСТАТКИ!Z:Z,ОСТАТКИ!P:P,'ОБОРАЧ СКЛАДОВ'!A:A)</f>
        <v>0</v>
      </c>
      <c r="N23" s="128">
        <f>SUMIFS(ОСТАТКИ!AI:AI,ОСТАТКИ!X:X,'ОБОРАЧ СКЛАДОВ'!I:I)</f>
        <v>0</v>
      </c>
      <c r="O23" s="176">
        <f t="shared" si="4"/>
        <v>0</v>
      </c>
      <c r="P23" s="190" t="e">
        <f t="shared" si="5"/>
        <v>#DIV/0!</v>
      </c>
      <c r="R23" s="173">
        <f>SUMIFS(ПРОДАЖИ!W:W,ПРОДАЖИ!AC:AC,'ОБОРАЧ СКЛАДОВ'!A:A)</f>
        <v>0</v>
      </c>
      <c r="S23" s="128">
        <f>SUMIFS(ПРОДАЖИ!AK:AK,ПРОДАЖИ!AS:AS,'ОБОРАЧ СКЛАДОВ'!Q:Q)</f>
        <v>0</v>
      </c>
      <c r="T23" s="182">
        <f t="shared" si="6"/>
        <v>0</v>
      </c>
      <c r="U23" s="179">
        <f>SUMIFS(ОСТАТКИ!W:W,ОСТАТКИ!P:P,'ОБОРАЧ СКЛАДОВ'!A:A)</f>
        <v>0</v>
      </c>
      <c r="V23" s="128">
        <f>SUMIFS(ОСТАТКИ!AQ:AQ,ОСТАТКИ!AF:AF,'ОБОРАЧ СКЛАДОВ'!Q:Q)</f>
        <v>0</v>
      </c>
      <c r="W23" s="176">
        <f t="shared" si="7"/>
        <v>0</v>
      </c>
      <c r="X23" s="190" t="e">
        <f t="shared" si="8"/>
        <v>#DIV/0!</v>
      </c>
      <c r="Z23" s="173">
        <f>SUMIFS(ПРОДАЖИ!X:X,ПРОДАЖИ!AC:AC,'ОБОРАЧ СКЛАДОВ'!A:A)</f>
        <v>0</v>
      </c>
      <c r="AA23" s="128">
        <f>SUMIFS(ПРОДАЖИ!Y:Y,ПРОДАЖИ!AC:AC,'ОБОРАЧ СКЛАДОВ'!A:A)</f>
        <v>0</v>
      </c>
      <c r="AB23" s="182">
        <f t="shared" si="9"/>
        <v>0</v>
      </c>
      <c r="AC23" s="179">
        <f>SUMIFS(ОСТАТКИ!AB:AB,ОСТАТКИ!P:P,'ОБОРАЧ СКЛАДОВ'!A:A)</f>
        <v>0</v>
      </c>
      <c r="AD23" s="128">
        <f>SUMIFS(ОСТАТКИ!AC:AC,ОСТАТКИ!P:P,'ОБОРАЧ СКЛАДОВ'!A:A)</f>
        <v>0</v>
      </c>
      <c r="AE23" s="176">
        <f t="shared" si="10"/>
        <v>0</v>
      </c>
      <c r="AF23" s="190" t="e">
        <f t="shared" si="11"/>
        <v>#DIV/0!</v>
      </c>
      <c r="AH23" s="173">
        <f>SUMIFS(ПРОДАЖИ!AA:AA,ПРОДАЖИ!AC:AC,'ОБОРАЧ СКЛАДОВ'!A:A)</f>
        <v>0</v>
      </c>
      <c r="AI23" s="128">
        <f>SUMIFS(ПРОДАЖИ!Z:Z,ПРОДАЖИ!AC:AC,'ОБОРАЧ СКЛАДОВ'!A:A)</f>
        <v>0</v>
      </c>
      <c r="AJ23" s="182">
        <f t="shared" si="12"/>
        <v>0</v>
      </c>
      <c r="AK23" s="179">
        <f>SUMIFS(ОСТАТКИ!U:U,ОСТАТКИ!P:P,'ОБОРАЧ СКЛАДОВ'!A:A)</f>
        <v>0</v>
      </c>
      <c r="AL23" s="128">
        <f>SUMIFS(ОСТАТКИ!T:T,ОСТАТКИ!P:P,'ОБОРАЧ СКЛАДОВ'!A:A)</f>
        <v>0</v>
      </c>
      <c r="AM23" s="176">
        <f t="shared" si="13"/>
        <v>0</v>
      </c>
      <c r="AN23" s="190" t="e">
        <f t="shared" si="14"/>
        <v>#DIV/0!</v>
      </c>
    </row>
    <row r="24" spans="1:40" hidden="1" outlineLevel="1" x14ac:dyDescent="0.2">
      <c r="A24" s="150" t="s">
        <v>1060</v>
      </c>
      <c r="B24" s="173">
        <f>SUMIFS(ПРОДАЖИ!T:T,ПРОДАЖИ!AC:AC,'ОБОРАЧ СКЛАДОВ'!A:A)</f>
        <v>0</v>
      </c>
      <c r="C24" s="128">
        <f>SUMIFS(ПРОДАЖИ!U:U,ПРОДАЖИ!AC:AC,'ОБОРАЧ СКЛАДОВ'!A:A)</f>
        <v>0</v>
      </c>
      <c r="D24" s="176">
        <f t="shared" si="0"/>
        <v>0</v>
      </c>
      <c r="E24" s="179">
        <f>SUMIFS(ОСТАТКИ!AD:AD,ОСТАТКИ!P:P,'ОБОРАЧ СКЛАДОВ'!A:A)</f>
        <v>0</v>
      </c>
      <c r="F24" s="128">
        <f>SUMIFS(ОСТАТКИ!AA:AA,ОСТАТКИ!P:P,'ОБОРАЧ СКЛАДОВ'!A:A)</f>
        <v>0</v>
      </c>
      <c r="G24" s="176">
        <f t="shared" si="1"/>
        <v>0</v>
      </c>
      <c r="H24" s="190" t="e">
        <f t="shared" si="2"/>
        <v>#DIV/0!</v>
      </c>
      <c r="J24" s="173">
        <f>SUMIFS(ПРОДАЖИ!V:V,ПРОДАЖИ!AC:AC,'ОБОРАЧ СКЛАДОВ'!A:A)</f>
        <v>0</v>
      </c>
      <c r="K24" s="128">
        <f>SUMIFS(ПРОДАЖИ!AC:AC,ПРОДАЖИ!AK:AK,'ОБОРАЧ СКЛАДОВ'!I:I)</f>
        <v>0</v>
      </c>
      <c r="L24" s="182">
        <f t="shared" si="3"/>
        <v>0</v>
      </c>
      <c r="M24" s="179">
        <f>SUMIFS(ОСТАТКИ!Z:Z,ОСТАТКИ!P:P,'ОБОРАЧ СКЛАДОВ'!A:A)</f>
        <v>0</v>
      </c>
      <c r="N24" s="128">
        <f>SUMIFS(ОСТАТКИ!AI:AI,ОСТАТКИ!X:X,'ОБОРАЧ СКЛАДОВ'!I:I)</f>
        <v>0</v>
      </c>
      <c r="O24" s="176">
        <f t="shared" si="4"/>
        <v>0</v>
      </c>
      <c r="P24" s="190" t="e">
        <f t="shared" si="5"/>
        <v>#DIV/0!</v>
      </c>
      <c r="R24" s="173">
        <f>SUMIFS(ПРОДАЖИ!W:W,ПРОДАЖИ!AC:AC,'ОБОРАЧ СКЛАДОВ'!A:A)</f>
        <v>0</v>
      </c>
      <c r="S24" s="128">
        <f>SUMIFS(ПРОДАЖИ!AK:AK,ПРОДАЖИ!AS:AS,'ОБОРАЧ СКЛАДОВ'!Q:Q)</f>
        <v>0</v>
      </c>
      <c r="T24" s="182">
        <f t="shared" si="6"/>
        <v>0</v>
      </c>
      <c r="U24" s="179">
        <f>SUMIFS(ОСТАТКИ!W:W,ОСТАТКИ!P:P,'ОБОРАЧ СКЛАДОВ'!A:A)</f>
        <v>0</v>
      </c>
      <c r="V24" s="128">
        <f>SUMIFS(ОСТАТКИ!AQ:AQ,ОСТАТКИ!AF:AF,'ОБОРАЧ СКЛАДОВ'!Q:Q)</f>
        <v>0</v>
      </c>
      <c r="W24" s="176">
        <f t="shared" si="7"/>
        <v>0</v>
      </c>
      <c r="X24" s="190" t="e">
        <f t="shared" si="8"/>
        <v>#DIV/0!</v>
      </c>
      <c r="Z24" s="173">
        <f>SUMIFS(ПРОДАЖИ!X:X,ПРОДАЖИ!AC:AC,'ОБОРАЧ СКЛАДОВ'!A:A)</f>
        <v>0</v>
      </c>
      <c r="AA24" s="128">
        <f>SUMIFS(ПРОДАЖИ!Y:Y,ПРОДАЖИ!AC:AC,'ОБОРАЧ СКЛАДОВ'!A:A)</f>
        <v>0</v>
      </c>
      <c r="AB24" s="182">
        <f t="shared" si="9"/>
        <v>0</v>
      </c>
      <c r="AC24" s="179">
        <f>SUMIFS(ОСТАТКИ!AB:AB,ОСТАТКИ!P:P,'ОБОРАЧ СКЛАДОВ'!A:A)</f>
        <v>0</v>
      </c>
      <c r="AD24" s="128">
        <f>SUMIFS(ОСТАТКИ!AC:AC,ОСТАТКИ!P:P,'ОБОРАЧ СКЛАДОВ'!A:A)</f>
        <v>0</v>
      </c>
      <c r="AE24" s="176">
        <f t="shared" si="10"/>
        <v>0</v>
      </c>
      <c r="AF24" s="190" t="e">
        <f t="shared" si="11"/>
        <v>#DIV/0!</v>
      </c>
      <c r="AH24" s="173">
        <f>SUMIFS(ПРОДАЖИ!AA:AA,ПРОДАЖИ!AC:AC,'ОБОРАЧ СКЛАДОВ'!A:A)</f>
        <v>0</v>
      </c>
      <c r="AI24" s="128">
        <f>SUMIFS(ПРОДАЖИ!Z:Z,ПРОДАЖИ!AC:AC,'ОБОРАЧ СКЛАДОВ'!A:A)</f>
        <v>0</v>
      </c>
      <c r="AJ24" s="182">
        <f t="shared" si="12"/>
        <v>0</v>
      </c>
      <c r="AK24" s="179">
        <f>SUMIFS(ОСТАТКИ!U:U,ОСТАТКИ!P:P,'ОБОРАЧ СКЛАДОВ'!A:A)</f>
        <v>0</v>
      </c>
      <c r="AL24" s="128">
        <f>SUMIFS(ОСТАТКИ!T:T,ОСТАТКИ!P:P,'ОБОРАЧ СКЛАДОВ'!A:A)</f>
        <v>0</v>
      </c>
      <c r="AM24" s="176">
        <f t="shared" si="13"/>
        <v>0</v>
      </c>
      <c r="AN24" s="190" t="e">
        <f t="shared" si="14"/>
        <v>#DIV/0!</v>
      </c>
    </row>
    <row r="25" spans="1:40" hidden="1" outlineLevel="1" x14ac:dyDescent="0.2">
      <c r="A25" s="150" t="s">
        <v>1065</v>
      </c>
      <c r="B25" s="173">
        <f>SUMIFS(ПРОДАЖИ!T:T,ПРОДАЖИ!AC:AC,'ОБОРАЧ СКЛАДОВ'!A:A)</f>
        <v>0</v>
      </c>
      <c r="C25" s="128">
        <f>SUMIFS(ПРОДАЖИ!U:U,ПРОДАЖИ!AC:AC,'ОБОРАЧ СКЛАДОВ'!A:A)</f>
        <v>0</v>
      </c>
      <c r="D25" s="176">
        <f t="shared" si="0"/>
        <v>0</v>
      </c>
      <c r="E25" s="179">
        <f>SUMIFS(ОСТАТКИ!AD:AD,ОСТАТКИ!P:P,'ОБОРАЧ СКЛАДОВ'!A:A)</f>
        <v>0</v>
      </c>
      <c r="F25" s="128">
        <f>SUMIFS(ОСТАТКИ!AA:AA,ОСТАТКИ!P:P,'ОБОРАЧ СКЛАДОВ'!A:A)</f>
        <v>0</v>
      </c>
      <c r="G25" s="176">
        <f t="shared" si="1"/>
        <v>0</v>
      </c>
      <c r="H25" s="190" t="e">
        <f t="shared" si="2"/>
        <v>#DIV/0!</v>
      </c>
      <c r="J25" s="173">
        <f>SUMIFS(ПРОДАЖИ!V:V,ПРОДАЖИ!AC:AC,'ОБОРАЧ СКЛАДОВ'!A:A)</f>
        <v>0</v>
      </c>
      <c r="K25" s="128">
        <f>SUMIFS(ПРОДАЖИ!AC:AC,ПРОДАЖИ!AK:AK,'ОБОРАЧ СКЛАДОВ'!I:I)</f>
        <v>0</v>
      </c>
      <c r="L25" s="182">
        <f t="shared" si="3"/>
        <v>0</v>
      </c>
      <c r="M25" s="179">
        <f>SUMIFS(ОСТАТКИ!Z:Z,ОСТАТКИ!P:P,'ОБОРАЧ СКЛАДОВ'!A:A)</f>
        <v>0</v>
      </c>
      <c r="N25" s="128">
        <f>SUMIFS(ОСТАТКИ!AI:AI,ОСТАТКИ!X:X,'ОБОРАЧ СКЛАДОВ'!I:I)</f>
        <v>0</v>
      </c>
      <c r="O25" s="176">
        <f t="shared" si="4"/>
        <v>0</v>
      </c>
      <c r="P25" s="190" t="e">
        <f t="shared" si="5"/>
        <v>#DIV/0!</v>
      </c>
      <c r="R25" s="173">
        <f>SUMIFS(ПРОДАЖИ!W:W,ПРОДАЖИ!AC:AC,'ОБОРАЧ СКЛАДОВ'!A:A)</f>
        <v>0</v>
      </c>
      <c r="S25" s="128">
        <f>SUMIFS(ПРОДАЖИ!AK:AK,ПРОДАЖИ!AS:AS,'ОБОРАЧ СКЛАДОВ'!Q:Q)</f>
        <v>0</v>
      </c>
      <c r="T25" s="182">
        <f t="shared" si="6"/>
        <v>0</v>
      </c>
      <c r="U25" s="179">
        <f>SUMIFS(ОСТАТКИ!W:W,ОСТАТКИ!P:P,'ОБОРАЧ СКЛАДОВ'!A:A)</f>
        <v>0</v>
      </c>
      <c r="V25" s="128">
        <f>SUMIFS(ОСТАТКИ!AQ:AQ,ОСТАТКИ!AF:AF,'ОБОРАЧ СКЛАДОВ'!Q:Q)</f>
        <v>0</v>
      </c>
      <c r="W25" s="176">
        <f t="shared" si="7"/>
        <v>0</v>
      </c>
      <c r="X25" s="190" t="e">
        <f t="shared" si="8"/>
        <v>#DIV/0!</v>
      </c>
      <c r="Z25" s="173">
        <f>SUMIFS(ПРОДАЖИ!X:X,ПРОДАЖИ!AC:AC,'ОБОРАЧ СКЛАДОВ'!A:A)</f>
        <v>0</v>
      </c>
      <c r="AA25" s="128">
        <f>SUMIFS(ПРОДАЖИ!Y:Y,ПРОДАЖИ!AC:AC,'ОБОРАЧ СКЛАДОВ'!A:A)</f>
        <v>0</v>
      </c>
      <c r="AB25" s="182">
        <f t="shared" si="9"/>
        <v>0</v>
      </c>
      <c r="AC25" s="179">
        <f>SUMIFS(ОСТАТКИ!AB:AB,ОСТАТКИ!P:P,'ОБОРАЧ СКЛАДОВ'!A:A)</f>
        <v>0</v>
      </c>
      <c r="AD25" s="128">
        <f>SUMIFS(ОСТАТКИ!AC:AC,ОСТАТКИ!P:P,'ОБОРАЧ СКЛАДОВ'!A:A)</f>
        <v>0</v>
      </c>
      <c r="AE25" s="176">
        <f t="shared" si="10"/>
        <v>0</v>
      </c>
      <c r="AF25" s="190" t="e">
        <f t="shared" si="11"/>
        <v>#DIV/0!</v>
      </c>
      <c r="AH25" s="173">
        <f>SUMIFS(ПРОДАЖИ!AA:AA,ПРОДАЖИ!AC:AC,'ОБОРАЧ СКЛАДОВ'!A:A)</f>
        <v>0</v>
      </c>
      <c r="AI25" s="128">
        <f>SUMIFS(ПРОДАЖИ!Z:Z,ПРОДАЖИ!AC:AC,'ОБОРАЧ СКЛАДОВ'!A:A)</f>
        <v>0</v>
      </c>
      <c r="AJ25" s="182">
        <f t="shared" si="12"/>
        <v>0</v>
      </c>
      <c r="AK25" s="179">
        <f>SUMIFS(ОСТАТКИ!U:U,ОСТАТКИ!P:P,'ОБОРАЧ СКЛАДОВ'!A:A)</f>
        <v>0</v>
      </c>
      <c r="AL25" s="128">
        <f>SUMIFS(ОСТАТКИ!T:T,ОСТАТКИ!P:P,'ОБОРАЧ СКЛАДОВ'!A:A)</f>
        <v>0</v>
      </c>
      <c r="AM25" s="176">
        <f t="shared" si="13"/>
        <v>0</v>
      </c>
      <c r="AN25" s="190" t="e">
        <f t="shared" si="14"/>
        <v>#DIV/0!</v>
      </c>
    </row>
    <row r="26" spans="1:40" hidden="1" outlineLevel="1" x14ac:dyDescent="0.2">
      <c r="A26" s="150" t="s">
        <v>1182</v>
      </c>
      <c r="B26" s="173">
        <f>SUMIFS(ПРОДАЖИ!T:T,ПРОДАЖИ!AC:AC,'ОБОРАЧ СКЛАДОВ'!A:A)</f>
        <v>0</v>
      </c>
      <c r="C26" s="128">
        <f>SUMIFS(ПРОДАЖИ!U:U,ПРОДАЖИ!AC:AC,'ОБОРАЧ СКЛАДОВ'!A:A)</f>
        <v>0</v>
      </c>
      <c r="D26" s="176">
        <f t="shared" si="0"/>
        <v>0</v>
      </c>
      <c r="E26" s="179">
        <f>SUMIFS(ОСТАТКИ!AD:AD,ОСТАТКИ!P:P,'ОБОРАЧ СКЛАДОВ'!A:A)</f>
        <v>0</v>
      </c>
      <c r="F26" s="128">
        <f>SUMIFS(ОСТАТКИ!AA:AA,ОСТАТКИ!P:P,'ОБОРАЧ СКЛАДОВ'!A:A)</f>
        <v>0</v>
      </c>
      <c r="G26" s="176">
        <f t="shared" si="1"/>
        <v>0</v>
      </c>
      <c r="H26" s="190" t="e">
        <f t="shared" si="2"/>
        <v>#DIV/0!</v>
      </c>
      <c r="J26" s="173">
        <f>SUMIFS(ПРОДАЖИ!V:V,ПРОДАЖИ!AC:AC,'ОБОРАЧ СКЛАДОВ'!A:A)</f>
        <v>0</v>
      </c>
      <c r="K26" s="128">
        <f>SUMIFS(ПРОДАЖИ!AC:AC,ПРОДАЖИ!AK:AK,'ОБОРАЧ СКЛАДОВ'!I:I)</f>
        <v>0</v>
      </c>
      <c r="L26" s="182">
        <f t="shared" si="3"/>
        <v>0</v>
      </c>
      <c r="M26" s="179">
        <f>SUMIFS(ОСТАТКИ!Z:Z,ОСТАТКИ!P:P,'ОБОРАЧ СКЛАДОВ'!A:A)</f>
        <v>0</v>
      </c>
      <c r="N26" s="128">
        <f>SUMIFS(ОСТАТКИ!AI:AI,ОСТАТКИ!X:X,'ОБОРАЧ СКЛАДОВ'!I:I)</f>
        <v>0</v>
      </c>
      <c r="O26" s="176">
        <f t="shared" si="4"/>
        <v>0</v>
      </c>
      <c r="P26" s="190" t="e">
        <f t="shared" si="5"/>
        <v>#DIV/0!</v>
      </c>
      <c r="R26" s="173">
        <f>SUMIFS(ПРОДАЖИ!W:W,ПРОДАЖИ!AC:AC,'ОБОРАЧ СКЛАДОВ'!A:A)</f>
        <v>0</v>
      </c>
      <c r="S26" s="128">
        <f>SUMIFS(ПРОДАЖИ!AK:AK,ПРОДАЖИ!AS:AS,'ОБОРАЧ СКЛАДОВ'!Q:Q)</f>
        <v>0</v>
      </c>
      <c r="T26" s="182">
        <f t="shared" si="6"/>
        <v>0</v>
      </c>
      <c r="U26" s="179">
        <f>SUMIFS(ОСТАТКИ!W:W,ОСТАТКИ!P:P,'ОБОРАЧ СКЛАДОВ'!A:A)</f>
        <v>0</v>
      </c>
      <c r="V26" s="128">
        <f>SUMIFS(ОСТАТКИ!AQ:AQ,ОСТАТКИ!AF:AF,'ОБОРАЧ СКЛАДОВ'!Q:Q)</f>
        <v>0</v>
      </c>
      <c r="W26" s="176">
        <f t="shared" si="7"/>
        <v>0</v>
      </c>
      <c r="X26" s="190" t="e">
        <f t="shared" si="8"/>
        <v>#DIV/0!</v>
      </c>
      <c r="Z26" s="173">
        <f>SUMIFS(ПРОДАЖИ!X:X,ПРОДАЖИ!AC:AC,'ОБОРАЧ СКЛАДОВ'!A:A)</f>
        <v>0</v>
      </c>
      <c r="AA26" s="128">
        <f>SUMIFS(ПРОДАЖИ!Y:Y,ПРОДАЖИ!AC:AC,'ОБОРАЧ СКЛАДОВ'!A:A)</f>
        <v>0</v>
      </c>
      <c r="AB26" s="182">
        <f t="shared" si="9"/>
        <v>0</v>
      </c>
      <c r="AC26" s="179">
        <f>SUMIFS(ОСТАТКИ!AB:AB,ОСТАТКИ!P:P,'ОБОРАЧ СКЛАДОВ'!A:A)</f>
        <v>0</v>
      </c>
      <c r="AD26" s="128">
        <f>SUMIFS(ОСТАТКИ!AC:AC,ОСТАТКИ!P:P,'ОБОРАЧ СКЛАДОВ'!A:A)</f>
        <v>0</v>
      </c>
      <c r="AE26" s="176">
        <f t="shared" si="10"/>
        <v>0</v>
      </c>
      <c r="AF26" s="190" t="e">
        <f t="shared" si="11"/>
        <v>#DIV/0!</v>
      </c>
      <c r="AH26" s="173">
        <f>SUMIFS(ПРОДАЖИ!AA:AA,ПРОДАЖИ!AC:AC,'ОБОРАЧ СКЛАДОВ'!A:A)</f>
        <v>0</v>
      </c>
      <c r="AI26" s="128">
        <f>SUMIFS(ПРОДАЖИ!Z:Z,ПРОДАЖИ!AC:AC,'ОБОРАЧ СКЛАДОВ'!A:A)</f>
        <v>0</v>
      </c>
      <c r="AJ26" s="182">
        <f t="shared" si="12"/>
        <v>0</v>
      </c>
      <c r="AK26" s="179">
        <f>SUMIFS(ОСТАТКИ!U:U,ОСТАТКИ!P:P,'ОБОРАЧ СКЛАДОВ'!A:A)</f>
        <v>0</v>
      </c>
      <c r="AL26" s="128">
        <f>SUMIFS(ОСТАТКИ!T:T,ОСТАТКИ!P:P,'ОБОРАЧ СКЛАДОВ'!A:A)</f>
        <v>0</v>
      </c>
      <c r="AM26" s="176">
        <f t="shared" si="13"/>
        <v>0</v>
      </c>
      <c r="AN26" s="190" t="e">
        <f t="shared" si="14"/>
        <v>#DIV/0!</v>
      </c>
    </row>
    <row r="27" spans="1:40" hidden="1" outlineLevel="1" x14ac:dyDescent="0.2">
      <c r="A27" s="150" t="s">
        <v>1187</v>
      </c>
      <c r="B27" s="173">
        <f>SUMIFS(ПРОДАЖИ!T:T,ПРОДАЖИ!AC:AC,'ОБОРАЧ СКЛАДОВ'!A:A)</f>
        <v>0</v>
      </c>
      <c r="C27" s="128">
        <f>SUMIFS(ПРОДАЖИ!U:U,ПРОДАЖИ!AC:AC,'ОБОРАЧ СКЛАДОВ'!A:A)</f>
        <v>0</v>
      </c>
      <c r="D27" s="176">
        <f t="shared" si="0"/>
        <v>0</v>
      </c>
      <c r="E27" s="179">
        <f>SUMIFS(ОСТАТКИ!AD:AD,ОСТАТКИ!P:P,'ОБОРАЧ СКЛАДОВ'!A:A)</f>
        <v>0</v>
      </c>
      <c r="F27" s="128">
        <f>SUMIFS(ОСТАТКИ!AA:AA,ОСТАТКИ!P:P,'ОБОРАЧ СКЛАДОВ'!A:A)</f>
        <v>0</v>
      </c>
      <c r="G27" s="176">
        <f t="shared" si="1"/>
        <v>0</v>
      </c>
      <c r="H27" s="190" t="e">
        <f t="shared" si="2"/>
        <v>#DIV/0!</v>
      </c>
      <c r="J27" s="173">
        <f>SUMIFS(ПРОДАЖИ!V:V,ПРОДАЖИ!AC:AC,'ОБОРАЧ СКЛАДОВ'!A:A)</f>
        <v>0</v>
      </c>
      <c r="K27" s="128">
        <f>SUMIFS(ПРОДАЖИ!AC:AC,ПРОДАЖИ!AK:AK,'ОБОРАЧ СКЛАДОВ'!I:I)</f>
        <v>0</v>
      </c>
      <c r="L27" s="182">
        <f t="shared" si="3"/>
        <v>0</v>
      </c>
      <c r="M27" s="179">
        <f>SUMIFS(ОСТАТКИ!Z:Z,ОСТАТКИ!P:P,'ОБОРАЧ СКЛАДОВ'!A:A)</f>
        <v>0</v>
      </c>
      <c r="N27" s="128">
        <f>SUMIFS(ОСТАТКИ!AI:AI,ОСТАТКИ!X:X,'ОБОРАЧ СКЛАДОВ'!I:I)</f>
        <v>0</v>
      </c>
      <c r="O27" s="176">
        <f t="shared" si="4"/>
        <v>0</v>
      </c>
      <c r="P27" s="190" t="e">
        <f t="shared" si="5"/>
        <v>#DIV/0!</v>
      </c>
      <c r="R27" s="173">
        <f>SUMIFS(ПРОДАЖИ!W:W,ПРОДАЖИ!AC:AC,'ОБОРАЧ СКЛАДОВ'!A:A)</f>
        <v>0</v>
      </c>
      <c r="S27" s="128">
        <f>SUMIFS(ПРОДАЖИ!AK:AK,ПРОДАЖИ!AS:AS,'ОБОРАЧ СКЛАДОВ'!Q:Q)</f>
        <v>0</v>
      </c>
      <c r="T27" s="182">
        <f t="shared" si="6"/>
        <v>0</v>
      </c>
      <c r="U27" s="179">
        <f>SUMIFS(ОСТАТКИ!W:W,ОСТАТКИ!P:P,'ОБОРАЧ СКЛАДОВ'!A:A)</f>
        <v>0</v>
      </c>
      <c r="V27" s="128">
        <f>SUMIFS(ОСТАТКИ!AQ:AQ,ОСТАТКИ!AF:AF,'ОБОРАЧ СКЛАДОВ'!Q:Q)</f>
        <v>0</v>
      </c>
      <c r="W27" s="176">
        <f t="shared" si="7"/>
        <v>0</v>
      </c>
      <c r="X27" s="190" t="e">
        <f t="shared" si="8"/>
        <v>#DIV/0!</v>
      </c>
      <c r="Z27" s="173">
        <f>SUMIFS(ПРОДАЖИ!X:X,ПРОДАЖИ!AC:AC,'ОБОРАЧ СКЛАДОВ'!A:A)</f>
        <v>0</v>
      </c>
      <c r="AA27" s="128">
        <f>SUMIFS(ПРОДАЖИ!Y:Y,ПРОДАЖИ!AC:AC,'ОБОРАЧ СКЛАДОВ'!A:A)</f>
        <v>0</v>
      </c>
      <c r="AB27" s="182">
        <f t="shared" si="9"/>
        <v>0</v>
      </c>
      <c r="AC27" s="179">
        <f>SUMIFS(ОСТАТКИ!AB:AB,ОСТАТКИ!P:P,'ОБОРАЧ СКЛАДОВ'!A:A)</f>
        <v>0</v>
      </c>
      <c r="AD27" s="128">
        <f>SUMIFS(ОСТАТКИ!AC:AC,ОСТАТКИ!P:P,'ОБОРАЧ СКЛАДОВ'!A:A)</f>
        <v>0</v>
      </c>
      <c r="AE27" s="176">
        <f t="shared" si="10"/>
        <v>0</v>
      </c>
      <c r="AF27" s="190" t="e">
        <f t="shared" si="11"/>
        <v>#DIV/0!</v>
      </c>
      <c r="AH27" s="173">
        <f>SUMIFS(ПРОДАЖИ!AA:AA,ПРОДАЖИ!AC:AC,'ОБОРАЧ СКЛАДОВ'!A:A)</f>
        <v>0</v>
      </c>
      <c r="AI27" s="128">
        <f>SUMIFS(ПРОДАЖИ!Z:Z,ПРОДАЖИ!AC:AC,'ОБОРАЧ СКЛАДОВ'!A:A)</f>
        <v>0</v>
      </c>
      <c r="AJ27" s="182">
        <f t="shared" si="12"/>
        <v>0</v>
      </c>
      <c r="AK27" s="179">
        <f>SUMIFS(ОСТАТКИ!U:U,ОСТАТКИ!P:P,'ОБОРАЧ СКЛАДОВ'!A:A)</f>
        <v>0</v>
      </c>
      <c r="AL27" s="128">
        <f>SUMIFS(ОСТАТКИ!T:T,ОСТАТКИ!P:P,'ОБОРАЧ СКЛАДОВ'!A:A)</f>
        <v>0</v>
      </c>
      <c r="AM27" s="176">
        <f t="shared" si="13"/>
        <v>0</v>
      </c>
      <c r="AN27" s="190" t="e">
        <f t="shared" si="14"/>
        <v>#DIV/0!</v>
      </c>
    </row>
    <row r="28" spans="1:40" hidden="1" outlineLevel="1" x14ac:dyDescent="0.2">
      <c r="A28" s="150" t="s">
        <v>1190</v>
      </c>
      <c r="B28" s="173">
        <f>SUMIFS(ПРОДАЖИ!T:T,ПРОДАЖИ!AC:AC,'ОБОРАЧ СКЛАДОВ'!A:A)</f>
        <v>0</v>
      </c>
      <c r="C28" s="128">
        <f>SUMIFS(ПРОДАЖИ!U:U,ПРОДАЖИ!AC:AC,'ОБОРАЧ СКЛАДОВ'!A:A)</f>
        <v>0</v>
      </c>
      <c r="D28" s="176">
        <f t="shared" si="0"/>
        <v>0</v>
      </c>
      <c r="E28" s="179">
        <f>SUMIFS(ОСТАТКИ!AD:AD,ОСТАТКИ!P:P,'ОБОРАЧ СКЛАДОВ'!A:A)</f>
        <v>0</v>
      </c>
      <c r="F28" s="128">
        <f>SUMIFS(ОСТАТКИ!AA:AA,ОСТАТКИ!P:P,'ОБОРАЧ СКЛАДОВ'!A:A)</f>
        <v>0</v>
      </c>
      <c r="G28" s="176">
        <f t="shared" si="1"/>
        <v>0</v>
      </c>
      <c r="H28" s="190" t="e">
        <f t="shared" si="2"/>
        <v>#DIV/0!</v>
      </c>
      <c r="J28" s="173">
        <f>SUMIFS(ПРОДАЖИ!V:V,ПРОДАЖИ!AC:AC,'ОБОРАЧ СКЛАДОВ'!A:A)</f>
        <v>0</v>
      </c>
      <c r="K28" s="128">
        <f>SUMIFS(ПРОДАЖИ!AC:AC,ПРОДАЖИ!AK:AK,'ОБОРАЧ СКЛАДОВ'!I:I)</f>
        <v>0</v>
      </c>
      <c r="L28" s="182">
        <f t="shared" si="3"/>
        <v>0</v>
      </c>
      <c r="M28" s="179">
        <f>SUMIFS(ОСТАТКИ!Z:Z,ОСТАТКИ!P:P,'ОБОРАЧ СКЛАДОВ'!A:A)</f>
        <v>0</v>
      </c>
      <c r="N28" s="128">
        <f>SUMIFS(ОСТАТКИ!AI:AI,ОСТАТКИ!X:X,'ОБОРАЧ СКЛАДОВ'!I:I)</f>
        <v>0</v>
      </c>
      <c r="O28" s="176">
        <f t="shared" si="4"/>
        <v>0</v>
      </c>
      <c r="P28" s="190" t="e">
        <f t="shared" si="5"/>
        <v>#DIV/0!</v>
      </c>
      <c r="R28" s="173">
        <f>SUMIFS(ПРОДАЖИ!W:W,ПРОДАЖИ!AC:AC,'ОБОРАЧ СКЛАДОВ'!A:A)</f>
        <v>0</v>
      </c>
      <c r="S28" s="128">
        <f>SUMIFS(ПРОДАЖИ!AK:AK,ПРОДАЖИ!AS:AS,'ОБОРАЧ СКЛАДОВ'!Q:Q)</f>
        <v>0</v>
      </c>
      <c r="T28" s="182">
        <f t="shared" si="6"/>
        <v>0</v>
      </c>
      <c r="U28" s="179">
        <f>SUMIFS(ОСТАТКИ!W:W,ОСТАТКИ!P:P,'ОБОРАЧ СКЛАДОВ'!A:A)</f>
        <v>0</v>
      </c>
      <c r="V28" s="128">
        <f>SUMIFS(ОСТАТКИ!AQ:AQ,ОСТАТКИ!AF:AF,'ОБОРАЧ СКЛАДОВ'!Q:Q)</f>
        <v>0</v>
      </c>
      <c r="W28" s="176">
        <f t="shared" si="7"/>
        <v>0</v>
      </c>
      <c r="X28" s="190" t="e">
        <f t="shared" si="8"/>
        <v>#DIV/0!</v>
      </c>
      <c r="Z28" s="173">
        <f>SUMIFS(ПРОДАЖИ!X:X,ПРОДАЖИ!AC:AC,'ОБОРАЧ СКЛАДОВ'!A:A)</f>
        <v>0</v>
      </c>
      <c r="AA28" s="128">
        <f>SUMIFS(ПРОДАЖИ!Y:Y,ПРОДАЖИ!AC:AC,'ОБОРАЧ СКЛАДОВ'!A:A)</f>
        <v>0</v>
      </c>
      <c r="AB28" s="182">
        <f t="shared" si="9"/>
        <v>0</v>
      </c>
      <c r="AC28" s="179">
        <f>SUMIFS(ОСТАТКИ!AB:AB,ОСТАТКИ!P:P,'ОБОРАЧ СКЛАДОВ'!A:A)</f>
        <v>0</v>
      </c>
      <c r="AD28" s="128">
        <f>SUMIFS(ОСТАТКИ!AC:AC,ОСТАТКИ!P:P,'ОБОРАЧ СКЛАДОВ'!A:A)</f>
        <v>0</v>
      </c>
      <c r="AE28" s="176">
        <f t="shared" si="10"/>
        <v>0</v>
      </c>
      <c r="AF28" s="190" t="e">
        <f t="shared" si="11"/>
        <v>#DIV/0!</v>
      </c>
      <c r="AH28" s="173">
        <f>SUMIFS(ПРОДАЖИ!AA:AA,ПРОДАЖИ!AC:AC,'ОБОРАЧ СКЛАДОВ'!A:A)</f>
        <v>0</v>
      </c>
      <c r="AI28" s="128">
        <f>SUMIFS(ПРОДАЖИ!Z:Z,ПРОДАЖИ!AC:AC,'ОБОРАЧ СКЛАДОВ'!A:A)</f>
        <v>0</v>
      </c>
      <c r="AJ28" s="182">
        <f t="shared" si="12"/>
        <v>0</v>
      </c>
      <c r="AK28" s="179">
        <f>SUMIFS(ОСТАТКИ!U:U,ОСТАТКИ!P:P,'ОБОРАЧ СКЛАДОВ'!A:A)</f>
        <v>0</v>
      </c>
      <c r="AL28" s="128">
        <f>SUMIFS(ОСТАТКИ!T:T,ОСТАТКИ!P:P,'ОБОРАЧ СКЛАДОВ'!A:A)</f>
        <v>0</v>
      </c>
      <c r="AM28" s="176">
        <f t="shared" si="13"/>
        <v>0</v>
      </c>
      <c r="AN28" s="190" t="e">
        <f t="shared" si="14"/>
        <v>#DIV/0!</v>
      </c>
    </row>
    <row r="29" spans="1:40" hidden="1" outlineLevel="1" x14ac:dyDescent="0.2">
      <c r="A29" s="150" t="s">
        <v>1237</v>
      </c>
      <c r="B29" s="173">
        <f>SUMIFS(ПРОДАЖИ!T:T,ПРОДАЖИ!AC:AC,'ОБОРАЧ СКЛАДОВ'!A:A)</f>
        <v>0</v>
      </c>
      <c r="C29" s="128">
        <f>SUMIFS(ПРОДАЖИ!U:U,ПРОДАЖИ!AC:AC,'ОБОРАЧ СКЛАДОВ'!A:A)</f>
        <v>0</v>
      </c>
      <c r="D29" s="176">
        <f t="shared" si="0"/>
        <v>0</v>
      </c>
      <c r="E29" s="179">
        <f>SUMIFS(ОСТАТКИ!AD:AD,ОСТАТКИ!P:P,'ОБОРАЧ СКЛАДОВ'!A:A)</f>
        <v>0</v>
      </c>
      <c r="F29" s="128">
        <f>SUMIFS(ОСТАТКИ!AA:AA,ОСТАТКИ!P:P,'ОБОРАЧ СКЛАДОВ'!A:A)</f>
        <v>0</v>
      </c>
      <c r="G29" s="176">
        <f t="shared" si="1"/>
        <v>0</v>
      </c>
      <c r="H29" s="190" t="e">
        <f t="shared" si="2"/>
        <v>#DIV/0!</v>
      </c>
      <c r="J29" s="173">
        <f>SUMIFS(ПРОДАЖИ!V:V,ПРОДАЖИ!AC:AC,'ОБОРАЧ СКЛАДОВ'!A:A)</f>
        <v>0</v>
      </c>
      <c r="K29" s="128">
        <f>SUMIFS(ПРОДАЖИ!AC:AC,ПРОДАЖИ!AK:AK,'ОБОРАЧ СКЛАДОВ'!I:I)</f>
        <v>0</v>
      </c>
      <c r="L29" s="182">
        <f t="shared" si="3"/>
        <v>0</v>
      </c>
      <c r="M29" s="179">
        <f>SUMIFS(ОСТАТКИ!Z:Z,ОСТАТКИ!P:P,'ОБОРАЧ СКЛАДОВ'!A:A)</f>
        <v>0</v>
      </c>
      <c r="N29" s="128">
        <f>SUMIFS(ОСТАТКИ!AI:AI,ОСТАТКИ!X:X,'ОБОРАЧ СКЛАДОВ'!I:I)</f>
        <v>0</v>
      </c>
      <c r="O29" s="176">
        <f t="shared" si="4"/>
        <v>0</v>
      </c>
      <c r="P29" s="190" t="e">
        <f t="shared" si="5"/>
        <v>#DIV/0!</v>
      </c>
      <c r="R29" s="173">
        <f>SUMIFS(ПРОДАЖИ!W:W,ПРОДАЖИ!AC:AC,'ОБОРАЧ СКЛАДОВ'!A:A)</f>
        <v>0</v>
      </c>
      <c r="S29" s="128">
        <f>SUMIFS(ПРОДАЖИ!AK:AK,ПРОДАЖИ!AS:AS,'ОБОРАЧ СКЛАДОВ'!Q:Q)</f>
        <v>0</v>
      </c>
      <c r="T29" s="182">
        <f t="shared" si="6"/>
        <v>0</v>
      </c>
      <c r="U29" s="179">
        <f>SUMIFS(ОСТАТКИ!W:W,ОСТАТКИ!P:P,'ОБОРАЧ СКЛАДОВ'!A:A)</f>
        <v>0</v>
      </c>
      <c r="V29" s="128">
        <f>SUMIFS(ОСТАТКИ!AQ:AQ,ОСТАТКИ!AF:AF,'ОБОРАЧ СКЛАДОВ'!Q:Q)</f>
        <v>0</v>
      </c>
      <c r="W29" s="176">
        <f t="shared" si="7"/>
        <v>0</v>
      </c>
      <c r="X29" s="190" t="e">
        <f t="shared" si="8"/>
        <v>#DIV/0!</v>
      </c>
      <c r="Z29" s="173">
        <f>SUMIFS(ПРОДАЖИ!X:X,ПРОДАЖИ!AC:AC,'ОБОРАЧ СКЛАДОВ'!A:A)</f>
        <v>0</v>
      </c>
      <c r="AA29" s="128">
        <f>SUMIFS(ПРОДАЖИ!Y:Y,ПРОДАЖИ!AC:AC,'ОБОРАЧ СКЛАДОВ'!A:A)</f>
        <v>0</v>
      </c>
      <c r="AB29" s="182">
        <f t="shared" si="9"/>
        <v>0</v>
      </c>
      <c r="AC29" s="179">
        <f>SUMIFS(ОСТАТКИ!AB:AB,ОСТАТКИ!P:P,'ОБОРАЧ СКЛАДОВ'!A:A)</f>
        <v>0</v>
      </c>
      <c r="AD29" s="128">
        <f>SUMIFS(ОСТАТКИ!AC:AC,ОСТАТКИ!P:P,'ОБОРАЧ СКЛАДОВ'!A:A)</f>
        <v>0</v>
      </c>
      <c r="AE29" s="176">
        <f t="shared" si="10"/>
        <v>0</v>
      </c>
      <c r="AF29" s="190" t="e">
        <f t="shared" si="11"/>
        <v>#DIV/0!</v>
      </c>
      <c r="AH29" s="173">
        <f>SUMIFS(ПРОДАЖИ!AA:AA,ПРОДАЖИ!AC:AC,'ОБОРАЧ СКЛАДОВ'!A:A)</f>
        <v>0</v>
      </c>
      <c r="AI29" s="128">
        <f>SUMIFS(ПРОДАЖИ!Z:Z,ПРОДАЖИ!AC:AC,'ОБОРАЧ СКЛАДОВ'!A:A)</f>
        <v>0</v>
      </c>
      <c r="AJ29" s="182">
        <f t="shared" si="12"/>
        <v>0</v>
      </c>
      <c r="AK29" s="179">
        <f>SUMIFS(ОСТАТКИ!U:U,ОСТАТКИ!P:P,'ОБОРАЧ СКЛАДОВ'!A:A)</f>
        <v>0</v>
      </c>
      <c r="AL29" s="128">
        <f>SUMIFS(ОСТАТКИ!T:T,ОСТАТКИ!P:P,'ОБОРАЧ СКЛАДОВ'!A:A)</f>
        <v>0</v>
      </c>
      <c r="AM29" s="176">
        <f t="shared" si="13"/>
        <v>0</v>
      </c>
      <c r="AN29" s="190" t="e">
        <f t="shared" si="14"/>
        <v>#DIV/0!</v>
      </c>
    </row>
    <row r="30" spans="1:40" hidden="1" outlineLevel="1" x14ac:dyDescent="0.2">
      <c r="A30" s="150" t="s">
        <v>1241</v>
      </c>
      <c r="B30" s="173">
        <f>SUMIFS(ПРОДАЖИ!T:T,ПРОДАЖИ!AC:AC,'ОБОРАЧ СКЛАДОВ'!A:A)</f>
        <v>0</v>
      </c>
      <c r="C30" s="128">
        <f>SUMIFS(ПРОДАЖИ!U:U,ПРОДАЖИ!AC:AC,'ОБОРАЧ СКЛАДОВ'!A:A)</f>
        <v>0</v>
      </c>
      <c r="D30" s="176">
        <f t="shared" si="0"/>
        <v>0</v>
      </c>
      <c r="E30" s="179">
        <f>SUMIFS(ОСТАТКИ!AD:AD,ОСТАТКИ!P:P,'ОБОРАЧ СКЛАДОВ'!A:A)</f>
        <v>0</v>
      </c>
      <c r="F30" s="128">
        <f>SUMIFS(ОСТАТКИ!AA:AA,ОСТАТКИ!P:P,'ОБОРАЧ СКЛАДОВ'!A:A)</f>
        <v>0</v>
      </c>
      <c r="G30" s="176">
        <f t="shared" si="1"/>
        <v>0</v>
      </c>
      <c r="H30" s="190" t="e">
        <f t="shared" si="2"/>
        <v>#DIV/0!</v>
      </c>
      <c r="J30" s="173">
        <f>SUMIFS(ПРОДАЖИ!V:V,ПРОДАЖИ!AC:AC,'ОБОРАЧ СКЛАДОВ'!A:A)</f>
        <v>0</v>
      </c>
      <c r="K30" s="128">
        <f>SUMIFS(ПРОДАЖИ!AC:AC,ПРОДАЖИ!AK:AK,'ОБОРАЧ СКЛАДОВ'!I:I)</f>
        <v>0</v>
      </c>
      <c r="L30" s="182">
        <f t="shared" si="3"/>
        <v>0</v>
      </c>
      <c r="M30" s="179">
        <f>SUMIFS(ОСТАТКИ!Z:Z,ОСТАТКИ!P:P,'ОБОРАЧ СКЛАДОВ'!A:A)</f>
        <v>0</v>
      </c>
      <c r="N30" s="128">
        <f>SUMIFS(ОСТАТКИ!AI:AI,ОСТАТКИ!X:X,'ОБОРАЧ СКЛАДОВ'!I:I)</f>
        <v>0</v>
      </c>
      <c r="O30" s="176">
        <f t="shared" si="4"/>
        <v>0</v>
      </c>
      <c r="P30" s="190" t="e">
        <f t="shared" si="5"/>
        <v>#DIV/0!</v>
      </c>
      <c r="R30" s="173">
        <f>SUMIFS(ПРОДАЖИ!W:W,ПРОДАЖИ!AC:AC,'ОБОРАЧ СКЛАДОВ'!A:A)</f>
        <v>0</v>
      </c>
      <c r="S30" s="128">
        <f>SUMIFS(ПРОДАЖИ!AK:AK,ПРОДАЖИ!AS:AS,'ОБОРАЧ СКЛАДОВ'!Q:Q)</f>
        <v>0</v>
      </c>
      <c r="T30" s="182">
        <f t="shared" si="6"/>
        <v>0</v>
      </c>
      <c r="U30" s="179">
        <f>SUMIFS(ОСТАТКИ!W:W,ОСТАТКИ!P:P,'ОБОРАЧ СКЛАДОВ'!A:A)</f>
        <v>0</v>
      </c>
      <c r="V30" s="128">
        <f>SUMIFS(ОСТАТКИ!AQ:AQ,ОСТАТКИ!AF:AF,'ОБОРАЧ СКЛАДОВ'!Q:Q)</f>
        <v>0</v>
      </c>
      <c r="W30" s="176">
        <f t="shared" si="7"/>
        <v>0</v>
      </c>
      <c r="X30" s="190" t="e">
        <f t="shared" si="8"/>
        <v>#DIV/0!</v>
      </c>
      <c r="Z30" s="173">
        <f>SUMIFS(ПРОДАЖИ!X:X,ПРОДАЖИ!AC:AC,'ОБОРАЧ СКЛАДОВ'!A:A)</f>
        <v>0</v>
      </c>
      <c r="AA30" s="128">
        <f>SUMIFS(ПРОДАЖИ!Y:Y,ПРОДАЖИ!AC:AC,'ОБОРАЧ СКЛАДОВ'!A:A)</f>
        <v>0</v>
      </c>
      <c r="AB30" s="182">
        <f t="shared" si="9"/>
        <v>0</v>
      </c>
      <c r="AC30" s="179">
        <f>SUMIFS(ОСТАТКИ!AB:AB,ОСТАТКИ!P:P,'ОБОРАЧ СКЛАДОВ'!A:A)</f>
        <v>0</v>
      </c>
      <c r="AD30" s="128">
        <f>SUMIFS(ОСТАТКИ!AC:AC,ОСТАТКИ!P:P,'ОБОРАЧ СКЛАДОВ'!A:A)</f>
        <v>0</v>
      </c>
      <c r="AE30" s="176">
        <f t="shared" si="10"/>
        <v>0</v>
      </c>
      <c r="AF30" s="190" t="e">
        <f t="shared" si="11"/>
        <v>#DIV/0!</v>
      </c>
      <c r="AH30" s="173">
        <f>SUMIFS(ПРОДАЖИ!AA:AA,ПРОДАЖИ!AC:AC,'ОБОРАЧ СКЛАДОВ'!A:A)</f>
        <v>0</v>
      </c>
      <c r="AI30" s="128">
        <f>SUMIFS(ПРОДАЖИ!Z:Z,ПРОДАЖИ!AC:AC,'ОБОРАЧ СКЛАДОВ'!A:A)</f>
        <v>0</v>
      </c>
      <c r="AJ30" s="182">
        <f t="shared" si="12"/>
        <v>0</v>
      </c>
      <c r="AK30" s="179">
        <f>SUMIFS(ОСТАТКИ!U:U,ОСТАТКИ!P:P,'ОБОРАЧ СКЛАДОВ'!A:A)</f>
        <v>0</v>
      </c>
      <c r="AL30" s="128">
        <f>SUMIFS(ОСТАТКИ!T:T,ОСТАТКИ!P:P,'ОБОРАЧ СКЛАДОВ'!A:A)</f>
        <v>0</v>
      </c>
      <c r="AM30" s="176">
        <f t="shared" si="13"/>
        <v>0</v>
      </c>
      <c r="AN30" s="190" t="e">
        <f t="shared" si="14"/>
        <v>#DIV/0!</v>
      </c>
    </row>
    <row r="31" spans="1:40" hidden="1" outlineLevel="1" x14ac:dyDescent="0.2">
      <c r="A31" s="150" t="s">
        <v>1274</v>
      </c>
      <c r="B31" s="173">
        <f>SUMIFS(ПРОДАЖИ!T:T,ПРОДАЖИ!AC:AC,'ОБОРАЧ СКЛАДОВ'!A:A)</f>
        <v>0</v>
      </c>
      <c r="C31" s="128">
        <f>SUMIFS(ПРОДАЖИ!U:U,ПРОДАЖИ!AC:AC,'ОБОРАЧ СКЛАДОВ'!A:A)</f>
        <v>0</v>
      </c>
      <c r="D31" s="176">
        <f t="shared" si="0"/>
        <v>0</v>
      </c>
      <c r="E31" s="179">
        <f>SUMIFS(ОСТАТКИ!AD:AD,ОСТАТКИ!P:P,'ОБОРАЧ СКЛАДОВ'!A:A)</f>
        <v>0</v>
      </c>
      <c r="F31" s="128">
        <f>SUMIFS(ОСТАТКИ!AA:AA,ОСТАТКИ!P:P,'ОБОРАЧ СКЛАДОВ'!A:A)</f>
        <v>0</v>
      </c>
      <c r="G31" s="176">
        <f t="shared" si="1"/>
        <v>0</v>
      </c>
      <c r="H31" s="190" t="e">
        <f t="shared" si="2"/>
        <v>#DIV/0!</v>
      </c>
      <c r="J31" s="173">
        <f>SUMIFS(ПРОДАЖИ!V:V,ПРОДАЖИ!AC:AC,'ОБОРАЧ СКЛАДОВ'!A:A)</f>
        <v>0</v>
      </c>
      <c r="K31" s="128">
        <f>SUMIFS(ПРОДАЖИ!AC:AC,ПРОДАЖИ!AK:AK,'ОБОРАЧ СКЛАДОВ'!I:I)</f>
        <v>0</v>
      </c>
      <c r="L31" s="182">
        <f t="shared" si="3"/>
        <v>0</v>
      </c>
      <c r="M31" s="179">
        <f>SUMIFS(ОСТАТКИ!Z:Z,ОСТАТКИ!P:P,'ОБОРАЧ СКЛАДОВ'!A:A)</f>
        <v>0</v>
      </c>
      <c r="N31" s="128">
        <f>SUMIFS(ОСТАТКИ!AI:AI,ОСТАТКИ!X:X,'ОБОРАЧ СКЛАДОВ'!I:I)</f>
        <v>0</v>
      </c>
      <c r="O31" s="176">
        <f t="shared" si="4"/>
        <v>0</v>
      </c>
      <c r="P31" s="190" t="e">
        <f t="shared" si="5"/>
        <v>#DIV/0!</v>
      </c>
      <c r="R31" s="173">
        <f>SUMIFS(ПРОДАЖИ!W:W,ПРОДАЖИ!AC:AC,'ОБОРАЧ СКЛАДОВ'!A:A)</f>
        <v>0</v>
      </c>
      <c r="S31" s="128">
        <f>SUMIFS(ПРОДАЖИ!AK:AK,ПРОДАЖИ!AS:AS,'ОБОРАЧ СКЛАДОВ'!Q:Q)</f>
        <v>0</v>
      </c>
      <c r="T31" s="182">
        <f t="shared" si="6"/>
        <v>0</v>
      </c>
      <c r="U31" s="179">
        <f>SUMIFS(ОСТАТКИ!W:W,ОСТАТКИ!P:P,'ОБОРАЧ СКЛАДОВ'!A:A)</f>
        <v>0</v>
      </c>
      <c r="V31" s="128">
        <f>SUMIFS(ОСТАТКИ!AQ:AQ,ОСТАТКИ!AF:AF,'ОБОРАЧ СКЛАДОВ'!Q:Q)</f>
        <v>0</v>
      </c>
      <c r="W31" s="176">
        <f t="shared" si="7"/>
        <v>0</v>
      </c>
      <c r="X31" s="190" t="e">
        <f t="shared" si="8"/>
        <v>#DIV/0!</v>
      </c>
      <c r="Z31" s="173">
        <f>SUMIFS(ПРОДАЖИ!X:X,ПРОДАЖИ!AC:AC,'ОБОРАЧ СКЛАДОВ'!A:A)</f>
        <v>0</v>
      </c>
      <c r="AA31" s="128">
        <f>SUMIFS(ПРОДАЖИ!Y:Y,ПРОДАЖИ!AC:AC,'ОБОРАЧ СКЛАДОВ'!A:A)</f>
        <v>0</v>
      </c>
      <c r="AB31" s="182">
        <f t="shared" si="9"/>
        <v>0</v>
      </c>
      <c r="AC31" s="179">
        <f>SUMIFS(ОСТАТКИ!AB:AB,ОСТАТКИ!P:P,'ОБОРАЧ СКЛАДОВ'!A:A)</f>
        <v>0</v>
      </c>
      <c r="AD31" s="128">
        <f>SUMIFS(ОСТАТКИ!AC:AC,ОСТАТКИ!P:P,'ОБОРАЧ СКЛАДОВ'!A:A)</f>
        <v>0</v>
      </c>
      <c r="AE31" s="176">
        <f t="shared" si="10"/>
        <v>0</v>
      </c>
      <c r="AF31" s="190" t="e">
        <f t="shared" si="11"/>
        <v>#DIV/0!</v>
      </c>
      <c r="AH31" s="173">
        <f>SUMIFS(ПРОДАЖИ!AA:AA,ПРОДАЖИ!AC:AC,'ОБОРАЧ СКЛАДОВ'!A:A)</f>
        <v>0</v>
      </c>
      <c r="AI31" s="128">
        <f>SUMIFS(ПРОДАЖИ!Z:Z,ПРОДАЖИ!AC:AC,'ОБОРАЧ СКЛАДОВ'!A:A)</f>
        <v>0</v>
      </c>
      <c r="AJ31" s="182">
        <f t="shared" si="12"/>
        <v>0</v>
      </c>
      <c r="AK31" s="179">
        <f>SUMIFS(ОСТАТКИ!U:U,ОСТАТКИ!P:P,'ОБОРАЧ СКЛАДОВ'!A:A)</f>
        <v>0</v>
      </c>
      <c r="AL31" s="128">
        <f>SUMIFS(ОСТАТКИ!T:T,ОСТАТКИ!P:P,'ОБОРАЧ СКЛАДОВ'!A:A)</f>
        <v>0</v>
      </c>
      <c r="AM31" s="176">
        <f t="shared" si="13"/>
        <v>0</v>
      </c>
      <c r="AN31" s="190" t="e">
        <f t="shared" si="14"/>
        <v>#DIV/0!</v>
      </c>
    </row>
    <row r="32" spans="1:40" hidden="1" outlineLevel="1" x14ac:dyDescent="0.2">
      <c r="A32" s="150" t="s">
        <v>1276</v>
      </c>
      <c r="B32" s="173">
        <f>SUMIFS(ПРОДАЖИ!T:T,ПРОДАЖИ!AC:AC,'ОБОРАЧ СКЛАДОВ'!A:A)</f>
        <v>0</v>
      </c>
      <c r="C32" s="128">
        <f>SUMIFS(ПРОДАЖИ!U:U,ПРОДАЖИ!AC:AC,'ОБОРАЧ СКЛАДОВ'!A:A)</f>
        <v>0</v>
      </c>
      <c r="D32" s="176">
        <f t="shared" si="0"/>
        <v>0</v>
      </c>
      <c r="E32" s="179">
        <f>SUMIFS(ОСТАТКИ!AD:AD,ОСТАТКИ!P:P,'ОБОРАЧ СКЛАДОВ'!A:A)</f>
        <v>0</v>
      </c>
      <c r="F32" s="128">
        <f>SUMIFS(ОСТАТКИ!AA:AA,ОСТАТКИ!P:P,'ОБОРАЧ СКЛАДОВ'!A:A)</f>
        <v>0</v>
      </c>
      <c r="G32" s="176">
        <f t="shared" si="1"/>
        <v>0</v>
      </c>
      <c r="H32" s="190" t="e">
        <f t="shared" si="2"/>
        <v>#DIV/0!</v>
      </c>
      <c r="J32" s="173">
        <f>SUMIFS(ПРОДАЖИ!V:V,ПРОДАЖИ!AC:AC,'ОБОРАЧ СКЛАДОВ'!A:A)</f>
        <v>0</v>
      </c>
      <c r="K32" s="128">
        <f>SUMIFS(ПРОДАЖИ!AC:AC,ПРОДАЖИ!AK:AK,'ОБОРАЧ СКЛАДОВ'!I:I)</f>
        <v>0</v>
      </c>
      <c r="L32" s="182">
        <f t="shared" si="3"/>
        <v>0</v>
      </c>
      <c r="M32" s="179">
        <f>SUMIFS(ОСТАТКИ!Z:Z,ОСТАТКИ!P:P,'ОБОРАЧ СКЛАДОВ'!A:A)</f>
        <v>0</v>
      </c>
      <c r="N32" s="128">
        <f>SUMIFS(ОСТАТКИ!AI:AI,ОСТАТКИ!X:X,'ОБОРАЧ СКЛАДОВ'!I:I)</f>
        <v>0</v>
      </c>
      <c r="O32" s="176">
        <f t="shared" si="4"/>
        <v>0</v>
      </c>
      <c r="P32" s="190" t="e">
        <f t="shared" si="5"/>
        <v>#DIV/0!</v>
      </c>
      <c r="R32" s="173">
        <f>SUMIFS(ПРОДАЖИ!W:W,ПРОДАЖИ!AC:AC,'ОБОРАЧ СКЛАДОВ'!A:A)</f>
        <v>0</v>
      </c>
      <c r="S32" s="128">
        <f>SUMIFS(ПРОДАЖИ!AK:AK,ПРОДАЖИ!AS:AS,'ОБОРАЧ СКЛАДОВ'!Q:Q)</f>
        <v>0</v>
      </c>
      <c r="T32" s="182">
        <f t="shared" si="6"/>
        <v>0</v>
      </c>
      <c r="U32" s="179">
        <f>SUMIFS(ОСТАТКИ!W:W,ОСТАТКИ!P:P,'ОБОРАЧ СКЛАДОВ'!A:A)</f>
        <v>0</v>
      </c>
      <c r="V32" s="128">
        <f>SUMIFS(ОСТАТКИ!AQ:AQ,ОСТАТКИ!AF:AF,'ОБОРАЧ СКЛАДОВ'!Q:Q)</f>
        <v>0</v>
      </c>
      <c r="W32" s="176">
        <f t="shared" si="7"/>
        <v>0</v>
      </c>
      <c r="X32" s="190" t="e">
        <f t="shared" si="8"/>
        <v>#DIV/0!</v>
      </c>
      <c r="Z32" s="173">
        <f>SUMIFS(ПРОДАЖИ!X:X,ПРОДАЖИ!AC:AC,'ОБОРАЧ СКЛАДОВ'!A:A)</f>
        <v>0</v>
      </c>
      <c r="AA32" s="128">
        <f>SUMIFS(ПРОДАЖИ!Y:Y,ПРОДАЖИ!AC:AC,'ОБОРАЧ СКЛАДОВ'!A:A)</f>
        <v>0</v>
      </c>
      <c r="AB32" s="182">
        <f t="shared" si="9"/>
        <v>0</v>
      </c>
      <c r="AC32" s="179">
        <f>SUMIFS(ОСТАТКИ!AB:AB,ОСТАТКИ!P:P,'ОБОРАЧ СКЛАДОВ'!A:A)</f>
        <v>0</v>
      </c>
      <c r="AD32" s="128">
        <f>SUMIFS(ОСТАТКИ!AC:AC,ОСТАТКИ!P:P,'ОБОРАЧ СКЛАДОВ'!A:A)</f>
        <v>0</v>
      </c>
      <c r="AE32" s="176">
        <f t="shared" si="10"/>
        <v>0</v>
      </c>
      <c r="AF32" s="190" t="e">
        <f t="shared" si="11"/>
        <v>#DIV/0!</v>
      </c>
      <c r="AH32" s="173">
        <f>SUMIFS(ПРОДАЖИ!AA:AA,ПРОДАЖИ!AC:AC,'ОБОРАЧ СКЛАДОВ'!A:A)</f>
        <v>0</v>
      </c>
      <c r="AI32" s="128">
        <f>SUMIFS(ПРОДАЖИ!Z:Z,ПРОДАЖИ!AC:AC,'ОБОРАЧ СКЛАДОВ'!A:A)</f>
        <v>0</v>
      </c>
      <c r="AJ32" s="182">
        <f t="shared" si="12"/>
        <v>0</v>
      </c>
      <c r="AK32" s="179">
        <f>SUMIFS(ОСТАТКИ!U:U,ОСТАТКИ!P:P,'ОБОРАЧ СКЛАДОВ'!A:A)</f>
        <v>0</v>
      </c>
      <c r="AL32" s="128">
        <f>SUMIFS(ОСТАТКИ!T:T,ОСТАТКИ!P:P,'ОБОРАЧ СКЛАДОВ'!A:A)</f>
        <v>0</v>
      </c>
      <c r="AM32" s="176">
        <f t="shared" si="13"/>
        <v>0</v>
      </c>
      <c r="AN32" s="190" t="e">
        <f t="shared" si="14"/>
        <v>#DIV/0!</v>
      </c>
    </row>
    <row r="33" spans="1:40" ht="12" collapsed="1" x14ac:dyDescent="0.25">
      <c r="A33" s="151" t="s">
        <v>1300</v>
      </c>
      <c r="B33" s="173">
        <f>SUMIFS(ПРОДАЖИ!T:T,ПРОДАЖИ!AC:AC,'ОБОРАЧ СКЛАДОВ'!A:A)</f>
        <v>1342431.8999999987</v>
      </c>
      <c r="C33" s="128">
        <f>SUMIFS(ПРОДАЖИ!U:U,ПРОДАЖИ!AC:AC,'ОБОРАЧ СКЛАДОВ'!A:A)</f>
        <v>2332272.1450000005</v>
      </c>
      <c r="D33" s="176">
        <f t="shared" si="0"/>
        <v>3674704.044999999</v>
      </c>
      <c r="E33" s="179">
        <f>SUMIFS(ОСТАТКИ!AD:AD,ОСТАТКИ!P:P,'ОБОРАЧ СКЛАДОВ'!A:A)</f>
        <v>8652974.1965691894</v>
      </c>
      <c r="F33" s="128">
        <f>SUMIFS(ОСТАТКИ!AA:AA,ОСТАТКИ!P:P,'ОБОРАЧ СКЛАДОВ'!A:A)</f>
        <v>46055693.932876311</v>
      </c>
      <c r="G33" s="176">
        <f t="shared" si="1"/>
        <v>54708668.129445501</v>
      </c>
      <c r="H33" s="190">
        <f t="shared" si="2"/>
        <v>454.08129675599173</v>
      </c>
      <c r="J33" s="173">
        <f>SUMIFS(ПРОДАЖИ!V:V,ПРОДАЖИ!AC:AC,'ОБОРАЧ СКЛАДОВ'!A:A)</f>
        <v>7865015.5849999962</v>
      </c>
      <c r="K33" s="128">
        <f>SUMIFS(ПРОДАЖИ!AC:AC,ПРОДАЖИ!AK:AK,'ОБОРАЧ СКЛАДОВ'!I:I)</f>
        <v>0</v>
      </c>
      <c r="L33" s="182">
        <f t="shared" si="3"/>
        <v>7865015.5849999962</v>
      </c>
      <c r="M33" s="179">
        <f>SUMIFS(ОСТАТКИ!Z:Z,ОСТАТКИ!P:P,'ОБОРАЧ СКЛАДОВ'!A:A)</f>
        <v>42494896.4445858</v>
      </c>
      <c r="N33" s="128">
        <f>SUMIFS(ОСТАТКИ!AI:AI,ОСТАТКИ!X:X,'ОБОРАЧ СКЛАДОВ'!I:I)</f>
        <v>0</v>
      </c>
      <c r="O33" s="176">
        <f t="shared" si="4"/>
        <v>42494896.4445858</v>
      </c>
      <c r="P33" s="190">
        <f t="shared" si="5"/>
        <v>164.79234243753473</v>
      </c>
      <c r="R33" s="173">
        <f>SUMIFS(ПРОДАЖИ!W:W,ПРОДАЖИ!AC:AC,'ОБОРАЧ СКЛАДОВ'!A:A)</f>
        <v>0</v>
      </c>
      <c r="S33" s="128">
        <f>SUMIFS(ПРОДАЖИ!AK:AK,ПРОДАЖИ!AS:AS,'ОБОРАЧ СКЛАДОВ'!Q:Q)</f>
        <v>0</v>
      </c>
      <c r="T33" s="182">
        <f t="shared" si="6"/>
        <v>0</v>
      </c>
      <c r="U33" s="179">
        <f>SUMIFS(ОСТАТКИ!W:W,ОСТАТКИ!P:P,'ОБОРАЧ СКЛАДОВ'!A:A)</f>
        <v>0</v>
      </c>
      <c r="V33" s="128">
        <f>SUMIFS(ОСТАТКИ!AQ:AQ,ОСТАТКИ!AF:AF,'ОБОРАЧ СКЛАДОВ'!Q:Q)</f>
        <v>0</v>
      </c>
      <c r="W33" s="176">
        <f t="shared" si="7"/>
        <v>0</v>
      </c>
      <c r="X33" s="190" t="e">
        <f t="shared" si="8"/>
        <v>#DIV/0!</v>
      </c>
      <c r="Z33" s="173">
        <f>SUMIFS(ПРОДАЖИ!X:X,ПРОДАЖИ!AC:AC,'ОБОРАЧ СКЛАДОВ'!A:A)</f>
        <v>234559.51333333337</v>
      </c>
      <c r="AA33" s="128">
        <f>SUMIFS(ПРОДАЖИ!Y:Y,ПРОДАЖИ!AC:AC,'ОБОРАЧ СКЛАДОВ'!A:A)</f>
        <v>1072498.9833333332</v>
      </c>
      <c r="AB33" s="182">
        <f t="shared" si="9"/>
        <v>1307058.4966666666</v>
      </c>
      <c r="AC33" s="179">
        <f>SUMIFS(ОСТАТКИ!AB:AB,ОСТАТКИ!P:P,'ОБОРАЧ СКЛАДОВ'!A:A)</f>
        <v>1125846.4441555985</v>
      </c>
      <c r="AD33" s="128">
        <f>SUMIFS(ОСТАТКИ!AC:AC,ОСТАТКИ!P:P,'ОБОРАЧ СКЛАДОВ'!A:A)</f>
        <v>16895291.923453145</v>
      </c>
      <c r="AE33" s="176">
        <f t="shared" si="10"/>
        <v>18021138.367608745</v>
      </c>
      <c r="AF33" s="190">
        <f t="shared" si="11"/>
        <v>420.52036815016413</v>
      </c>
      <c r="AH33" s="173">
        <f>SUMIFS(ПРОДАЖИ!AA:AA,ПРОДАЖИ!AC:AC,'ОБОРАЧ СКЛАДОВ'!A:A)</f>
        <v>1530685.0699999998</v>
      </c>
      <c r="AI33" s="128">
        <f>SUMIFS(ПРОДАЖИ!Z:Z,ПРОДАЖИ!AC:AC,'ОБОРАЧ СКЛАДОВ'!A:A)</f>
        <v>416246.90166666673</v>
      </c>
      <c r="AJ33" s="182">
        <f t="shared" si="12"/>
        <v>1946931.9716666667</v>
      </c>
      <c r="AK33" s="179">
        <f>SUMIFS(ОСТАТКИ!U:U,ОСТАТКИ!P:P,'ОБОРАЧ СКЛАДОВ'!A:A)</f>
        <v>2571403.8361270279</v>
      </c>
      <c r="AL33" s="128">
        <f>SUMIFS(ОСТАТКИ!T:T,ОСТАТКИ!P:P,'ОБОРАЧ СКЛАДОВ'!A:A)</f>
        <v>11276079.308615686</v>
      </c>
      <c r="AM33" s="176">
        <f t="shared" si="13"/>
        <v>13847483.144742714</v>
      </c>
      <c r="AN33" s="190">
        <f t="shared" si="14"/>
        <v>216.93014551150574</v>
      </c>
    </row>
    <row r="34" spans="1:40" hidden="1" outlineLevel="1" x14ac:dyDescent="0.2">
      <c r="A34" s="150" t="s">
        <v>1301</v>
      </c>
      <c r="B34" s="173">
        <f>SUMIFS(ПРОДАЖИ!T:T,ПРОДАЖИ!AC:AC,'ОБОРАЧ СКЛАДОВ'!A:A)</f>
        <v>0</v>
      </c>
      <c r="C34" s="128">
        <f>SUMIFS(ПРОДАЖИ!U:U,ПРОДАЖИ!AC:AC,'ОБОРАЧ СКЛАДОВ'!A:A)</f>
        <v>0</v>
      </c>
      <c r="D34" s="176">
        <f t="shared" si="0"/>
        <v>0</v>
      </c>
      <c r="E34" s="179">
        <f>SUMIFS(ОСТАТКИ!AD:AD,ОСТАТКИ!P:P,'ОБОРАЧ СКЛАДОВ'!A:A)</f>
        <v>0</v>
      </c>
      <c r="F34" s="128">
        <f>SUMIFS(ОСТАТКИ!AA:AA,ОСТАТКИ!P:P,'ОБОРАЧ СКЛАДОВ'!A:A)</f>
        <v>0</v>
      </c>
      <c r="G34" s="176">
        <f t="shared" si="1"/>
        <v>0</v>
      </c>
      <c r="H34" s="190" t="e">
        <f t="shared" si="2"/>
        <v>#DIV/0!</v>
      </c>
      <c r="J34" s="173">
        <f>SUMIFS(ПРОДАЖИ!V:V,ПРОДАЖИ!AC:AC,'ОБОРАЧ СКЛАДОВ'!A:A)</f>
        <v>0</v>
      </c>
      <c r="K34" s="128">
        <f>SUMIFS(ПРОДАЖИ!AC:AC,ПРОДАЖИ!AK:AK,'ОБОРАЧ СКЛАДОВ'!I:I)</f>
        <v>0</v>
      </c>
      <c r="L34" s="182">
        <f t="shared" si="3"/>
        <v>0</v>
      </c>
      <c r="M34" s="179">
        <f>SUMIFS(ОСТАТКИ!Z:Z,ОСТАТКИ!P:P,'ОБОРАЧ СКЛАДОВ'!A:A)</f>
        <v>0</v>
      </c>
      <c r="N34" s="128">
        <f>SUMIFS(ОСТАТКИ!AI:AI,ОСТАТКИ!X:X,'ОБОРАЧ СКЛАДОВ'!I:I)</f>
        <v>0</v>
      </c>
      <c r="O34" s="176">
        <f t="shared" si="4"/>
        <v>0</v>
      </c>
      <c r="P34" s="190" t="e">
        <f t="shared" si="5"/>
        <v>#DIV/0!</v>
      </c>
      <c r="R34" s="173">
        <f>SUMIFS(ПРОДАЖИ!W:W,ПРОДАЖИ!AC:AC,'ОБОРАЧ СКЛАДОВ'!A:A)</f>
        <v>0</v>
      </c>
      <c r="S34" s="128">
        <f>SUMIFS(ПРОДАЖИ!AK:AK,ПРОДАЖИ!AS:AS,'ОБОРАЧ СКЛАДОВ'!Q:Q)</f>
        <v>0</v>
      </c>
      <c r="T34" s="182">
        <f t="shared" si="6"/>
        <v>0</v>
      </c>
      <c r="U34" s="179">
        <f>SUMIFS(ОСТАТКИ!W:W,ОСТАТКИ!P:P,'ОБОРАЧ СКЛАДОВ'!A:A)</f>
        <v>0</v>
      </c>
      <c r="V34" s="128">
        <f>SUMIFS(ОСТАТКИ!AQ:AQ,ОСТАТКИ!AF:AF,'ОБОРАЧ СКЛАДОВ'!Q:Q)</f>
        <v>0</v>
      </c>
      <c r="W34" s="176">
        <f t="shared" si="7"/>
        <v>0</v>
      </c>
      <c r="X34" s="190" t="e">
        <f t="shared" si="8"/>
        <v>#DIV/0!</v>
      </c>
      <c r="Z34" s="173">
        <f>SUMIFS(ПРОДАЖИ!X:X,ПРОДАЖИ!AC:AC,'ОБОРАЧ СКЛАДОВ'!A:A)</f>
        <v>0</v>
      </c>
      <c r="AA34" s="128">
        <f>SUMIFS(ПРОДАЖИ!Y:Y,ПРОДАЖИ!AC:AC,'ОБОРАЧ СКЛАДОВ'!A:A)</f>
        <v>0</v>
      </c>
      <c r="AB34" s="182">
        <f t="shared" si="9"/>
        <v>0</v>
      </c>
      <c r="AC34" s="179">
        <f>SUMIFS(ОСТАТКИ!AB:AB,ОСТАТКИ!P:P,'ОБОРАЧ СКЛАДОВ'!A:A)</f>
        <v>0</v>
      </c>
      <c r="AD34" s="128">
        <f>SUMIFS(ОСТАТКИ!AC:AC,ОСТАТКИ!P:P,'ОБОРАЧ СКЛАДОВ'!A:A)</f>
        <v>0</v>
      </c>
      <c r="AE34" s="176">
        <f t="shared" si="10"/>
        <v>0</v>
      </c>
      <c r="AF34" s="190" t="e">
        <f t="shared" si="11"/>
        <v>#DIV/0!</v>
      </c>
      <c r="AH34" s="173">
        <f>SUMIFS(ПРОДАЖИ!AA:AA,ПРОДАЖИ!AC:AC,'ОБОРАЧ СКЛАДОВ'!A:A)</f>
        <v>0</v>
      </c>
      <c r="AI34" s="128">
        <f>SUMIFS(ПРОДАЖИ!Z:Z,ПРОДАЖИ!AC:AC,'ОБОРАЧ СКЛАДОВ'!A:A)</f>
        <v>0</v>
      </c>
      <c r="AJ34" s="182">
        <f t="shared" si="12"/>
        <v>0</v>
      </c>
      <c r="AK34" s="179">
        <f>SUMIFS(ОСТАТКИ!U:U,ОСТАТКИ!P:P,'ОБОРАЧ СКЛАДОВ'!A:A)</f>
        <v>0</v>
      </c>
      <c r="AL34" s="128">
        <f>SUMIFS(ОСТАТКИ!T:T,ОСТАТКИ!P:P,'ОБОРАЧ СКЛАДОВ'!A:A)</f>
        <v>0</v>
      </c>
      <c r="AM34" s="176">
        <f t="shared" si="13"/>
        <v>0</v>
      </c>
      <c r="AN34" s="190" t="e">
        <f t="shared" si="14"/>
        <v>#DIV/0!</v>
      </c>
    </row>
    <row r="35" spans="1:40" hidden="1" outlineLevel="1" x14ac:dyDescent="0.2">
      <c r="A35" s="150" t="s">
        <v>1354</v>
      </c>
      <c r="B35" s="173">
        <f>SUMIFS(ПРОДАЖИ!T:T,ПРОДАЖИ!AC:AC,'ОБОРАЧ СКЛАДОВ'!A:A)</f>
        <v>0</v>
      </c>
      <c r="C35" s="128">
        <f>SUMIFS(ПРОДАЖИ!U:U,ПРОДАЖИ!AC:AC,'ОБОРАЧ СКЛАДОВ'!A:A)</f>
        <v>0</v>
      </c>
      <c r="D35" s="176">
        <f t="shared" si="0"/>
        <v>0</v>
      </c>
      <c r="E35" s="179">
        <f>SUMIFS(ОСТАТКИ!AD:AD,ОСТАТКИ!P:P,'ОБОРАЧ СКЛАДОВ'!A:A)</f>
        <v>0</v>
      </c>
      <c r="F35" s="128">
        <f>SUMIFS(ОСТАТКИ!AA:AA,ОСТАТКИ!P:P,'ОБОРАЧ СКЛАДОВ'!A:A)</f>
        <v>0</v>
      </c>
      <c r="G35" s="176">
        <f t="shared" si="1"/>
        <v>0</v>
      </c>
      <c r="H35" s="190" t="e">
        <f t="shared" si="2"/>
        <v>#DIV/0!</v>
      </c>
      <c r="J35" s="173">
        <f>SUMIFS(ПРОДАЖИ!V:V,ПРОДАЖИ!AC:AC,'ОБОРАЧ СКЛАДОВ'!A:A)</f>
        <v>0</v>
      </c>
      <c r="K35" s="128">
        <f>SUMIFS(ПРОДАЖИ!AC:AC,ПРОДАЖИ!AK:AK,'ОБОРАЧ СКЛАДОВ'!I:I)</f>
        <v>0</v>
      </c>
      <c r="L35" s="182">
        <f t="shared" si="3"/>
        <v>0</v>
      </c>
      <c r="M35" s="179">
        <f>SUMIFS(ОСТАТКИ!Z:Z,ОСТАТКИ!P:P,'ОБОРАЧ СКЛАДОВ'!A:A)</f>
        <v>0</v>
      </c>
      <c r="N35" s="128">
        <f>SUMIFS(ОСТАТКИ!AI:AI,ОСТАТКИ!X:X,'ОБОРАЧ СКЛАДОВ'!I:I)</f>
        <v>0</v>
      </c>
      <c r="O35" s="176">
        <f t="shared" si="4"/>
        <v>0</v>
      </c>
      <c r="P35" s="190" t="e">
        <f t="shared" si="5"/>
        <v>#DIV/0!</v>
      </c>
      <c r="R35" s="173">
        <f>SUMIFS(ПРОДАЖИ!W:W,ПРОДАЖИ!AC:AC,'ОБОРАЧ СКЛАДОВ'!A:A)</f>
        <v>0</v>
      </c>
      <c r="S35" s="128">
        <f>SUMIFS(ПРОДАЖИ!AK:AK,ПРОДАЖИ!AS:AS,'ОБОРАЧ СКЛАДОВ'!Q:Q)</f>
        <v>0</v>
      </c>
      <c r="T35" s="182">
        <f t="shared" si="6"/>
        <v>0</v>
      </c>
      <c r="U35" s="179">
        <f>SUMIFS(ОСТАТКИ!W:W,ОСТАТКИ!P:P,'ОБОРАЧ СКЛАДОВ'!A:A)</f>
        <v>0</v>
      </c>
      <c r="V35" s="128">
        <f>SUMIFS(ОСТАТКИ!AQ:AQ,ОСТАТКИ!AF:AF,'ОБОРАЧ СКЛАДОВ'!Q:Q)</f>
        <v>0</v>
      </c>
      <c r="W35" s="176">
        <f t="shared" si="7"/>
        <v>0</v>
      </c>
      <c r="X35" s="190" t="e">
        <f t="shared" si="8"/>
        <v>#DIV/0!</v>
      </c>
      <c r="Z35" s="173">
        <f>SUMIFS(ПРОДАЖИ!X:X,ПРОДАЖИ!AC:AC,'ОБОРАЧ СКЛАДОВ'!A:A)</f>
        <v>0</v>
      </c>
      <c r="AA35" s="128">
        <f>SUMIFS(ПРОДАЖИ!Y:Y,ПРОДАЖИ!AC:AC,'ОБОРАЧ СКЛАДОВ'!A:A)</f>
        <v>0</v>
      </c>
      <c r="AB35" s="182">
        <f t="shared" si="9"/>
        <v>0</v>
      </c>
      <c r="AC35" s="179">
        <f>SUMIFS(ОСТАТКИ!AB:AB,ОСТАТКИ!P:P,'ОБОРАЧ СКЛАДОВ'!A:A)</f>
        <v>0</v>
      </c>
      <c r="AD35" s="128">
        <f>SUMIFS(ОСТАТКИ!AC:AC,ОСТАТКИ!P:P,'ОБОРАЧ СКЛАДОВ'!A:A)</f>
        <v>0</v>
      </c>
      <c r="AE35" s="176">
        <f t="shared" si="10"/>
        <v>0</v>
      </c>
      <c r="AF35" s="190" t="e">
        <f t="shared" si="11"/>
        <v>#DIV/0!</v>
      </c>
      <c r="AH35" s="173">
        <f>SUMIFS(ПРОДАЖИ!AA:AA,ПРОДАЖИ!AC:AC,'ОБОРАЧ СКЛАДОВ'!A:A)</f>
        <v>0</v>
      </c>
      <c r="AI35" s="128">
        <f>SUMIFS(ПРОДАЖИ!Z:Z,ПРОДАЖИ!AC:AC,'ОБОРАЧ СКЛАДОВ'!A:A)</f>
        <v>0</v>
      </c>
      <c r="AJ35" s="182">
        <f t="shared" si="12"/>
        <v>0</v>
      </c>
      <c r="AK35" s="179">
        <f>SUMIFS(ОСТАТКИ!U:U,ОСТАТКИ!P:P,'ОБОРАЧ СКЛАДОВ'!A:A)</f>
        <v>0</v>
      </c>
      <c r="AL35" s="128">
        <f>SUMIFS(ОСТАТКИ!T:T,ОСТАТКИ!P:P,'ОБОРАЧ СКЛАДОВ'!A:A)</f>
        <v>0</v>
      </c>
      <c r="AM35" s="176">
        <f t="shared" si="13"/>
        <v>0</v>
      </c>
      <c r="AN35" s="190" t="e">
        <f t="shared" si="14"/>
        <v>#DIV/0!</v>
      </c>
    </row>
    <row r="36" spans="1:40" hidden="1" outlineLevel="1" x14ac:dyDescent="0.2">
      <c r="A36" s="150" t="s">
        <v>1370</v>
      </c>
      <c r="B36" s="173">
        <f>SUMIFS(ПРОДАЖИ!T:T,ПРОДАЖИ!AC:AC,'ОБОРАЧ СКЛАДОВ'!A:A)</f>
        <v>0</v>
      </c>
      <c r="C36" s="128">
        <f>SUMIFS(ПРОДАЖИ!U:U,ПРОДАЖИ!AC:AC,'ОБОРАЧ СКЛАДОВ'!A:A)</f>
        <v>0</v>
      </c>
      <c r="D36" s="176">
        <f t="shared" si="0"/>
        <v>0</v>
      </c>
      <c r="E36" s="179">
        <f>SUMIFS(ОСТАТКИ!AD:AD,ОСТАТКИ!P:P,'ОБОРАЧ СКЛАДОВ'!A:A)</f>
        <v>0</v>
      </c>
      <c r="F36" s="128">
        <f>SUMIFS(ОСТАТКИ!AA:AA,ОСТАТКИ!P:P,'ОБОРАЧ СКЛАДОВ'!A:A)</f>
        <v>0</v>
      </c>
      <c r="G36" s="176">
        <f t="shared" si="1"/>
        <v>0</v>
      </c>
      <c r="H36" s="190" t="e">
        <f t="shared" si="2"/>
        <v>#DIV/0!</v>
      </c>
      <c r="J36" s="173">
        <f>SUMIFS(ПРОДАЖИ!V:V,ПРОДАЖИ!AC:AC,'ОБОРАЧ СКЛАДОВ'!A:A)</f>
        <v>0</v>
      </c>
      <c r="K36" s="128">
        <f>SUMIFS(ПРОДАЖИ!AC:AC,ПРОДАЖИ!AK:AK,'ОБОРАЧ СКЛАДОВ'!I:I)</f>
        <v>0</v>
      </c>
      <c r="L36" s="182">
        <f t="shared" si="3"/>
        <v>0</v>
      </c>
      <c r="M36" s="179">
        <f>SUMIFS(ОСТАТКИ!Z:Z,ОСТАТКИ!P:P,'ОБОРАЧ СКЛАДОВ'!A:A)</f>
        <v>0</v>
      </c>
      <c r="N36" s="128">
        <f>SUMIFS(ОСТАТКИ!AI:AI,ОСТАТКИ!X:X,'ОБОРАЧ СКЛАДОВ'!I:I)</f>
        <v>0</v>
      </c>
      <c r="O36" s="176">
        <f t="shared" si="4"/>
        <v>0</v>
      </c>
      <c r="P36" s="190" t="e">
        <f t="shared" si="5"/>
        <v>#DIV/0!</v>
      </c>
      <c r="R36" s="173">
        <f>SUMIFS(ПРОДАЖИ!W:W,ПРОДАЖИ!AC:AC,'ОБОРАЧ СКЛАДОВ'!A:A)</f>
        <v>0</v>
      </c>
      <c r="S36" s="128">
        <f>SUMIFS(ПРОДАЖИ!AK:AK,ПРОДАЖИ!AS:AS,'ОБОРАЧ СКЛАДОВ'!Q:Q)</f>
        <v>0</v>
      </c>
      <c r="T36" s="182">
        <f t="shared" si="6"/>
        <v>0</v>
      </c>
      <c r="U36" s="179">
        <f>SUMIFS(ОСТАТКИ!W:W,ОСТАТКИ!P:P,'ОБОРАЧ СКЛАДОВ'!A:A)</f>
        <v>0</v>
      </c>
      <c r="V36" s="128">
        <f>SUMIFS(ОСТАТКИ!AQ:AQ,ОСТАТКИ!AF:AF,'ОБОРАЧ СКЛАДОВ'!Q:Q)</f>
        <v>0</v>
      </c>
      <c r="W36" s="176">
        <f t="shared" si="7"/>
        <v>0</v>
      </c>
      <c r="X36" s="190" t="e">
        <f t="shared" si="8"/>
        <v>#DIV/0!</v>
      </c>
      <c r="Z36" s="173">
        <f>SUMIFS(ПРОДАЖИ!X:X,ПРОДАЖИ!AC:AC,'ОБОРАЧ СКЛАДОВ'!A:A)</f>
        <v>0</v>
      </c>
      <c r="AA36" s="128">
        <f>SUMIFS(ПРОДАЖИ!Y:Y,ПРОДАЖИ!AC:AC,'ОБОРАЧ СКЛАДОВ'!A:A)</f>
        <v>0</v>
      </c>
      <c r="AB36" s="182">
        <f t="shared" si="9"/>
        <v>0</v>
      </c>
      <c r="AC36" s="179">
        <f>SUMIFS(ОСТАТКИ!AB:AB,ОСТАТКИ!P:P,'ОБОРАЧ СКЛАДОВ'!A:A)</f>
        <v>0</v>
      </c>
      <c r="AD36" s="128">
        <f>SUMIFS(ОСТАТКИ!AC:AC,ОСТАТКИ!P:P,'ОБОРАЧ СКЛАДОВ'!A:A)</f>
        <v>0</v>
      </c>
      <c r="AE36" s="176">
        <f t="shared" si="10"/>
        <v>0</v>
      </c>
      <c r="AF36" s="190" t="e">
        <f t="shared" si="11"/>
        <v>#DIV/0!</v>
      </c>
      <c r="AH36" s="173">
        <f>SUMIFS(ПРОДАЖИ!AA:AA,ПРОДАЖИ!AC:AC,'ОБОРАЧ СКЛАДОВ'!A:A)</f>
        <v>0</v>
      </c>
      <c r="AI36" s="128">
        <f>SUMIFS(ПРОДАЖИ!Z:Z,ПРОДАЖИ!AC:AC,'ОБОРАЧ СКЛАДОВ'!A:A)</f>
        <v>0</v>
      </c>
      <c r="AJ36" s="182">
        <f t="shared" si="12"/>
        <v>0</v>
      </c>
      <c r="AK36" s="179">
        <f>SUMIFS(ОСТАТКИ!U:U,ОСТАТКИ!P:P,'ОБОРАЧ СКЛАДОВ'!A:A)</f>
        <v>0</v>
      </c>
      <c r="AL36" s="128">
        <f>SUMIFS(ОСТАТКИ!T:T,ОСТАТКИ!P:P,'ОБОРАЧ СКЛАДОВ'!A:A)</f>
        <v>0</v>
      </c>
      <c r="AM36" s="176">
        <f t="shared" si="13"/>
        <v>0</v>
      </c>
      <c r="AN36" s="190" t="e">
        <f t="shared" si="14"/>
        <v>#DIV/0!</v>
      </c>
    </row>
    <row r="37" spans="1:40" hidden="1" outlineLevel="1" x14ac:dyDescent="0.2">
      <c r="A37" s="150" t="s">
        <v>1454</v>
      </c>
      <c r="B37" s="173">
        <f>SUMIFS(ПРОДАЖИ!T:T,ПРОДАЖИ!AC:AC,'ОБОРАЧ СКЛАДОВ'!A:A)</f>
        <v>0</v>
      </c>
      <c r="C37" s="128">
        <f>SUMIFS(ПРОДАЖИ!U:U,ПРОДАЖИ!AC:AC,'ОБОРАЧ СКЛАДОВ'!A:A)</f>
        <v>0</v>
      </c>
      <c r="D37" s="176">
        <f t="shared" si="0"/>
        <v>0</v>
      </c>
      <c r="E37" s="179">
        <f>SUMIFS(ОСТАТКИ!AD:AD,ОСТАТКИ!P:P,'ОБОРАЧ СКЛАДОВ'!A:A)</f>
        <v>0</v>
      </c>
      <c r="F37" s="128">
        <f>SUMIFS(ОСТАТКИ!AA:AA,ОСТАТКИ!P:P,'ОБОРАЧ СКЛАДОВ'!A:A)</f>
        <v>0</v>
      </c>
      <c r="G37" s="176">
        <f t="shared" si="1"/>
        <v>0</v>
      </c>
      <c r="H37" s="190" t="e">
        <f t="shared" si="2"/>
        <v>#DIV/0!</v>
      </c>
      <c r="J37" s="173">
        <f>SUMIFS(ПРОДАЖИ!V:V,ПРОДАЖИ!AC:AC,'ОБОРАЧ СКЛАДОВ'!A:A)</f>
        <v>0</v>
      </c>
      <c r="K37" s="128">
        <f>SUMIFS(ПРОДАЖИ!AC:AC,ПРОДАЖИ!AK:AK,'ОБОРАЧ СКЛАДОВ'!I:I)</f>
        <v>0</v>
      </c>
      <c r="L37" s="182">
        <f t="shared" si="3"/>
        <v>0</v>
      </c>
      <c r="M37" s="179">
        <f>SUMIFS(ОСТАТКИ!Z:Z,ОСТАТКИ!P:P,'ОБОРАЧ СКЛАДОВ'!A:A)</f>
        <v>0</v>
      </c>
      <c r="N37" s="128">
        <f>SUMIFS(ОСТАТКИ!AI:AI,ОСТАТКИ!X:X,'ОБОРАЧ СКЛАДОВ'!I:I)</f>
        <v>0</v>
      </c>
      <c r="O37" s="176">
        <f t="shared" si="4"/>
        <v>0</v>
      </c>
      <c r="P37" s="190" t="e">
        <f t="shared" si="5"/>
        <v>#DIV/0!</v>
      </c>
      <c r="R37" s="173">
        <f>SUMIFS(ПРОДАЖИ!W:W,ПРОДАЖИ!AC:AC,'ОБОРАЧ СКЛАДОВ'!A:A)</f>
        <v>0</v>
      </c>
      <c r="S37" s="128">
        <f>SUMIFS(ПРОДАЖИ!AK:AK,ПРОДАЖИ!AS:AS,'ОБОРАЧ СКЛАДОВ'!Q:Q)</f>
        <v>0</v>
      </c>
      <c r="T37" s="182">
        <f t="shared" si="6"/>
        <v>0</v>
      </c>
      <c r="U37" s="179">
        <f>SUMIFS(ОСТАТКИ!W:W,ОСТАТКИ!P:P,'ОБОРАЧ СКЛАДОВ'!A:A)</f>
        <v>0</v>
      </c>
      <c r="V37" s="128">
        <f>SUMIFS(ОСТАТКИ!AQ:AQ,ОСТАТКИ!AF:AF,'ОБОРАЧ СКЛАДОВ'!Q:Q)</f>
        <v>0</v>
      </c>
      <c r="W37" s="176">
        <f t="shared" si="7"/>
        <v>0</v>
      </c>
      <c r="X37" s="190" t="e">
        <f t="shared" si="8"/>
        <v>#DIV/0!</v>
      </c>
      <c r="Z37" s="173">
        <f>SUMIFS(ПРОДАЖИ!X:X,ПРОДАЖИ!AC:AC,'ОБОРАЧ СКЛАДОВ'!A:A)</f>
        <v>0</v>
      </c>
      <c r="AA37" s="128">
        <f>SUMIFS(ПРОДАЖИ!Y:Y,ПРОДАЖИ!AC:AC,'ОБОРАЧ СКЛАДОВ'!A:A)</f>
        <v>0</v>
      </c>
      <c r="AB37" s="182">
        <f t="shared" si="9"/>
        <v>0</v>
      </c>
      <c r="AC37" s="179">
        <f>SUMIFS(ОСТАТКИ!AB:AB,ОСТАТКИ!P:P,'ОБОРАЧ СКЛАДОВ'!A:A)</f>
        <v>0</v>
      </c>
      <c r="AD37" s="128">
        <f>SUMIFS(ОСТАТКИ!AC:AC,ОСТАТКИ!P:P,'ОБОРАЧ СКЛАДОВ'!A:A)</f>
        <v>0</v>
      </c>
      <c r="AE37" s="176">
        <f t="shared" si="10"/>
        <v>0</v>
      </c>
      <c r="AF37" s="190" t="e">
        <f t="shared" si="11"/>
        <v>#DIV/0!</v>
      </c>
      <c r="AH37" s="173">
        <f>SUMIFS(ПРОДАЖИ!AA:AA,ПРОДАЖИ!AC:AC,'ОБОРАЧ СКЛАДОВ'!A:A)</f>
        <v>0</v>
      </c>
      <c r="AI37" s="128">
        <f>SUMIFS(ПРОДАЖИ!Z:Z,ПРОДАЖИ!AC:AC,'ОБОРАЧ СКЛАДОВ'!A:A)</f>
        <v>0</v>
      </c>
      <c r="AJ37" s="182">
        <f t="shared" si="12"/>
        <v>0</v>
      </c>
      <c r="AK37" s="179">
        <f>SUMIFS(ОСТАТКИ!U:U,ОСТАТКИ!P:P,'ОБОРАЧ СКЛАДОВ'!A:A)</f>
        <v>0</v>
      </c>
      <c r="AL37" s="128">
        <f>SUMIFS(ОСТАТКИ!T:T,ОСТАТКИ!P:P,'ОБОРАЧ СКЛАДОВ'!A:A)</f>
        <v>0</v>
      </c>
      <c r="AM37" s="176">
        <f t="shared" si="13"/>
        <v>0</v>
      </c>
      <c r="AN37" s="190" t="e">
        <f t="shared" si="14"/>
        <v>#DIV/0!</v>
      </c>
    </row>
    <row r="38" spans="1:40" hidden="1" outlineLevel="1" x14ac:dyDescent="0.2">
      <c r="A38" s="150" t="s">
        <v>1575</v>
      </c>
      <c r="B38" s="173">
        <f>SUMIFS(ПРОДАЖИ!T:T,ПРОДАЖИ!AC:AC,'ОБОРАЧ СКЛАДОВ'!A:A)</f>
        <v>0</v>
      </c>
      <c r="C38" s="128">
        <f>SUMIFS(ПРОДАЖИ!U:U,ПРОДАЖИ!AC:AC,'ОБОРАЧ СКЛАДОВ'!A:A)</f>
        <v>0</v>
      </c>
      <c r="D38" s="176">
        <f t="shared" si="0"/>
        <v>0</v>
      </c>
      <c r="E38" s="179">
        <f>SUMIFS(ОСТАТКИ!AD:AD,ОСТАТКИ!P:P,'ОБОРАЧ СКЛАДОВ'!A:A)</f>
        <v>0</v>
      </c>
      <c r="F38" s="128">
        <f>SUMIFS(ОСТАТКИ!AA:AA,ОСТАТКИ!P:P,'ОБОРАЧ СКЛАДОВ'!A:A)</f>
        <v>0</v>
      </c>
      <c r="G38" s="176">
        <f t="shared" si="1"/>
        <v>0</v>
      </c>
      <c r="H38" s="190" t="e">
        <f t="shared" si="2"/>
        <v>#DIV/0!</v>
      </c>
      <c r="J38" s="173">
        <f>SUMIFS(ПРОДАЖИ!V:V,ПРОДАЖИ!AC:AC,'ОБОРАЧ СКЛАДОВ'!A:A)</f>
        <v>0</v>
      </c>
      <c r="K38" s="128">
        <f>SUMIFS(ПРОДАЖИ!AC:AC,ПРОДАЖИ!AK:AK,'ОБОРАЧ СКЛАДОВ'!I:I)</f>
        <v>0</v>
      </c>
      <c r="L38" s="182">
        <f t="shared" si="3"/>
        <v>0</v>
      </c>
      <c r="M38" s="179">
        <f>SUMIFS(ОСТАТКИ!Z:Z,ОСТАТКИ!P:P,'ОБОРАЧ СКЛАДОВ'!A:A)</f>
        <v>0</v>
      </c>
      <c r="N38" s="128">
        <f>SUMIFS(ОСТАТКИ!AI:AI,ОСТАТКИ!X:X,'ОБОРАЧ СКЛАДОВ'!I:I)</f>
        <v>0</v>
      </c>
      <c r="O38" s="176">
        <f t="shared" si="4"/>
        <v>0</v>
      </c>
      <c r="P38" s="190" t="e">
        <f t="shared" si="5"/>
        <v>#DIV/0!</v>
      </c>
      <c r="R38" s="173">
        <f>SUMIFS(ПРОДАЖИ!W:W,ПРОДАЖИ!AC:AC,'ОБОРАЧ СКЛАДОВ'!A:A)</f>
        <v>0</v>
      </c>
      <c r="S38" s="128">
        <f>SUMIFS(ПРОДАЖИ!AK:AK,ПРОДАЖИ!AS:AS,'ОБОРАЧ СКЛАДОВ'!Q:Q)</f>
        <v>0</v>
      </c>
      <c r="T38" s="182">
        <f t="shared" si="6"/>
        <v>0</v>
      </c>
      <c r="U38" s="179">
        <f>SUMIFS(ОСТАТКИ!W:W,ОСТАТКИ!P:P,'ОБОРАЧ СКЛАДОВ'!A:A)</f>
        <v>0</v>
      </c>
      <c r="V38" s="128">
        <f>SUMIFS(ОСТАТКИ!AQ:AQ,ОСТАТКИ!AF:AF,'ОБОРАЧ СКЛАДОВ'!Q:Q)</f>
        <v>0</v>
      </c>
      <c r="W38" s="176">
        <f t="shared" si="7"/>
        <v>0</v>
      </c>
      <c r="X38" s="190" t="e">
        <f t="shared" si="8"/>
        <v>#DIV/0!</v>
      </c>
      <c r="Z38" s="173">
        <f>SUMIFS(ПРОДАЖИ!X:X,ПРОДАЖИ!AC:AC,'ОБОРАЧ СКЛАДОВ'!A:A)</f>
        <v>0</v>
      </c>
      <c r="AA38" s="128">
        <f>SUMIFS(ПРОДАЖИ!Y:Y,ПРОДАЖИ!AC:AC,'ОБОРАЧ СКЛАДОВ'!A:A)</f>
        <v>0</v>
      </c>
      <c r="AB38" s="182">
        <f t="shared" si="9"/>
        <v>0</v>
      </c>
      <c r="AC38" s="179">
        <f>SUMIFS(ОСТАТКИ!AB:AB,ОСТАТКИ!P:P,'ОБОРАЧ СКЛАДОВ'!A:A)</f>
        <v>0</v>
      </c>
      <c r="AD38" s="128">
        <f>SUMIFS(ОСТАТКИ!AC:AC,ОСТАТКИ!P:P,'ОБОРАЧ СКЛАДОВ'!A:A)</f>
        <v>0</v>
      </c>
      <c r="AE38" s="176">
        <f t="shared" si="10"/>
        <v>0</v>
      </c>
      <c r="AF38" s="190" t="e">
        <f t="shared" si="11"/>
        <v>#DIV/0!</v>
      </c>
      <c r="AH38" s="173">
        <f>SUMIFS(ПРОДАЖИ!AA:AA,ПРОДАЖИ!AC:AC,'ОБОРАЧ СКЛАДОВ'!A:A)</f>
        <v>0</v>
      </c>
      <c r="AI38" s="128">
        <f>SUMIFS(ПРОДАЖИ!Z:Z,ПРОДАЖИ!AC:AC,'ОБОРАЧ СКЛАДОВ'!A:A)</f>
        <v>0</v>
      </c>
      <c r="AJ38" s="182">
        <f t="shared" si="12"/>
        <v>0</v>
      </c>
      <c r="AK38" s="179">
        <f>SUMIFS(ОСТАТКИ!U:U,ОСТАТКИ!P:P,'ОБОРАЧ СКЛАДОВ'!A:A)</f>
        <v>0</v>
      </c>
      <c r="AL38" s="128">
        <f>SUMIFS(ОСТАТКИ!T:T,ОСТАТКИ!P:P,'ОБОРАЧ СКЛАДОВ'!A:A)</f>
        <v>0</v>
      </c>
      <c r="AM38" s="176">
        <f t="shared" si="13"/>
        <v>0</v>
      </c>
      <c r="AN38" s="190" t="e">
        <f t="shared" si="14"/>
        <v>#DIV/0!</v>
      </c>
    </row>
    <row r="39" spans="1:40" hidden="1" outlineLevel="1" x14ac:dyDescent="0.2">
      <c r="A39" s="150" t="s">
        <v>1614</v>
      </c>
      <c r="B39" s="173">
        <f>SUMIFS(ПРОДАЖИ!T:T,ПРОДАЖИ!AC:AC,'ОБОРАЧ СКЛАДОВ'!A:A)</f>
        <v>0</v>
      </c>
      <c r="C39" s="128">
        <f>SUMIFS(ПРОДАЖИ!U:U,ПРОДАЖИ!AC:AC,'ОБОРАЧ СКЛАДОВ'!A:A)</f>
        <v>0</v>
      </c>
      <c r="D39" s="176">
        <f t="shared" si="0"/>
        <v>0</v>
      </c>
      <c r="E39" s="179">
        <f>SUMIFS(ОСТАТКИ!AD:AD,ОСТАТКИ!P:P,'ОБОРАЧ СКЛАДОВ'!A:A)</f>
        <v>0</v>
      </c>
      <c r="F39" s="128">
        <f>SUMIFS(ОСТАТКИ!AA:AA,ОСТАТКИ!P:P,'ОБОРАЧ СКЛАДОВ'!A:A)</f>
        <v>0</v>
      </c>
      <c r="G39" s="176">
        <f t="shared" si="1"/>
        <v>0</v>
      </c>
      <c r="H39" s="190" t="e">
        <f t="shared" si="2"/>
        <v>#DIV/0!</v>
      </c>
      <c r="J39" s="173">
        <f>SUMIFS(ПРОДАЖИ!V:V,ПРОДАЖИ!AC:AC,'ОБОРАЧ СКЛАДОВ'!A:A)</f>
        <v>0</v>
      </c>
      <c r="K39" s="128">
        <f>SUMIFS(ПРОДАЖИ!AC:AC,ПРОДАЖИ!AK:AK,'ОБОРАЧ СКЛАДОВ'!I:I)</f>
        <v>0</v>
      </c>
      <c r="L39" s="182">
        <f t="shared" si="3"/>
        <v>0</v>
      </c>
      <c r="M39" s="179">
        <f>SUMIFS(ОСТАТКИ!Z:Z,ОСТАТКИ!P:P,'ОБОРАЧ СКЛАДОВ'!A:A)</f>
        <v>0</v>
      </c>
      <c r="N39" s="128">
        <f>SUMIFS(ОСТАТКИ!AI:AI,ОСТАТКИ!X:X,'ОБОРАЧ СКЛАДОВ'!I:I)</f>
        <v>0</v>
      </c>
      <c r="O39" s="176">
        <f t="shared" si="4"/>
        <v>0</v>
      </c>
      <c r="P39" s="190" t="e">
        <f t="shared" si="5"/>
        <v>#DIV/0!</v>
      </c>
      <c r="R39" s="173">
        <f>SUMIFS(ПРОДАЖИ!W:W,ПРОДАЖИ!AC:AC,'ОБОРАЧ СКЛАДОВ'!A:A)</f>
        <v>0</v>
      </c>
      <c r="S39" s="128">
        <f>SUMIFS(ПРОДАЖИ!AK:AK,ПРОДАЖИ!AS:AS,'ОБОРАЧ СКЛАДОВ'!Q:Q)</f>
        <v>0</v>
      </c>
      <c r="T39" s="182">
        <f t="shared" si="6"/>
        <v>0</v>
      </c>
      <c r="U39" s="179">
        <f>SUMIFS(ОСТАТКИ!W:W,ОСТАТКИ!P:P,'ОБОРАЧ СКЛАДОВ'!A:A)</f>
        <v>0</v>
      </c>
      <c r="V39" s="128">
        <f>SUMIFS(ОСТАТКИ!AQ:AQ,ОСТАТКИ!AF:AF,'ОБОРАЧ СКЛАДОВ'!Q:Q)</f>
        <v>0</v>
      </c>
      <c r="W39" s="176">
        <f t="shared" si="7"/>
        <v>0</v>
      </c>
      <c r="X39" s="190" t="e">
        <f t="shared" si="8"/>
        <v>#DIV/0!</v>
      </c>
      <c r="Z39" s="173">
        <f>SUMIFS(ПРОДАЖИ!X:X,ПРОДАЖИ!AC:AC,'ОБОРАЧ СКЛАДОВ'!A:A)</f>
        <v>0</v>
      </c>
      <c r="AA39" s="128">
        <f>SUMIFS(ПРОДАЖИ!Y:Y,ПРОДАЖИ!AC:AC,'ОБОРАЧ СКЛАДОВ'!A:A)</f>
        <v>0</v>
      </c>
      <c r="AB39" s="182">
        <f t="shared" si="9"/>
        <v>0</v>
      </c>
      <c r="AC39" s="179">
        <f>SUMIFS(ОСТАТКИ!AB:AB,ОСТАТКИ!P:P,'ОБОРАЧ СКЛАДОВ'!A:A)</f>
        <v>0</v>
      </c>
      <c r="AD39" s="128">
        <f>SUMIFS(ОСТАТКИ!AC:AC,ОСТАТКИ!P:P,'ОБОРАЧ СКЛАДОВ'!A:A)</f>
        <v>0</v>
      </c>
      <c r="AE39" s="176">
        <f t="shared" si="10"/>
        <v>0</v>
      </c>
      <c r="AF39" s="190" t="e">
        <f t="shared" si="11"/>
        <v>#DIV/0!</v>
      </c>
      <c r="AH39" s="173">
        <f>SUMIFS(ПРОДАЖИ!AA:AA,ПРОДАЖИ!AC:AC,'ОБОРАЧ СКЛАДОВ'!A:A)</f>
        <v>0</v>
      </c>
      <c r="AI39" s="128">
        <f>SUMIFS(ПРОДАЖИ!Z:Z,ПРОДАЖИ!AC:AC,'ОБОРАЧ СКЛАДОВ'!A:A)</f>
        <v>0</v>
      </c>
      <c r="AJ39" s="182">
        <f t="shared" si="12"/>
        <v>0</v>
      </c>
      <c r="AK39" s="179">
        <f>SUMIFS(ОСТАТКИ!U:U,ОСТАТКИ!P:P,'ОБОРАЧ СКЛАДОВ'!A:A)</f>
        <v>0</v>
      </c>
      <c r="AL39" s="128">
        <f>SUMIFS(ОСТАТКИ!T:T,ОСТАТКИ!P:P,'ОБОРАЧ СКЛАДОВ'!A:A)</f>
        <v>0</v>
      </c>
      <c r="AM39" s="176">
        <f t="shared" si="13"/>
        <v>0</v>
      </c>
      <c r="AN39" s="190" t="e">
        <f t="shared" si="14"/>
        <v>#DIV/0!</v>
      </c>
    </row>
    <row r="40" spans="1:40" hidden="1" outlineLevel="1" x14ac:dyDescent="0.2">
      <c r="A40" s="150" t="s">
        <v>1623</v>
      </c>
      <c r="B40" s="173">
        <f>SUMIFS(ПРОДАЖИ!T:T,ПРОДАЖИ!AC:AC,'ОБОРАЧ СКЛАДОВ'!A:A)</f>
        <v>0</v>
      </c>
      <c r="C40" s="128">
        <f>SUMIFS(ПРОДАЖИ!U:U,ПРОДАЖИ!AC:AC,'ОБОРАЧ СКЛАДОВ'!A:A)</f>
        <v>0</v>
      </c>
      <c r="D40" s="176">
        <f t="shared" si="0"/>
        <v>0</v>
      </c>
      <c r="E40" s="179">
        <f>SUMIFS(ОСТАТКИ!AD:AD,ОСТАТКИ!P:P,'ОБОРАЧ СКЛАДОВ'!A:A)</f>
        <v>0</v>
      </c>
      <c r="F40" s="128">
        <f>SUMIFS(ОСТАТКИ!AA:AA,ОСТАТКИ!P:P,'ОБОРАЧ СКЛАДОВ'!A:A)</f>
        <v>0</v>
      </c>
      <c r="G40" s="176">
        <f t="shared" si="1"/>
        <v>0</v>
      </c>
      <c r="H40" s="190" t="e">
        <f t="shared" si="2"/>
        <v>#DIV/0!</v>
      </c>
      <c r="J40" s="173">
        <f>SUMIFS(ПРОДАЖИ!V:V,ПРОДАЖИ!AC:AC,'ОБОРАЧ СКЛАДОВ'!A:A)</f>
        <v>0</v>
      </c>
      <c r="K40" s="128">
        <f>SUMIFS(ПРОДАЖИ!AC:AC,ПРОДАЖИ!AK:AK,'ОБОРАЧ СКЛАДОВ'!I:I)</f>
        <v>0</v>
      </c>
      <c r="L40" s="182">
        <f t="shared" si="3"/>
        <v>0</v>
      </c>
      <c r="M40" s="179">
        <f>SUMIFS(ОСТАТКИ!Z:Z,ОСТАТКИ!P:P,'ОБОРАЧ СКЛАДОВ'!A:A)</f>
        <v>0</v>
      </c>
      <c r="N40" s="128">
        <f>SUMIFS(ОСТАТКИ!AI:AI,ОСТАТКИ!X:X,'ОБОРАЧ СКЛАДОВ'!I:I)</f>
        <v>0</v>
      </c>
      <c r="O40" s="176">
        <f t="shared" si="4"/>
        <v>0</v>
      </c>
      <c r="P40" s="190" t="e">
        <f t="shared" si="5"/>
        <v>#DIV/0!</v>
      </c>
      <c r="R40" s="173">
        <f>SUMIFS(ПРОДАЖИ!W:W,ПРОДАЖИ!AC:AC,'ОБОРАЧ СКЛАДОВ'!A:A)</f>
        <v>0</v>
      </c>
      <c r="S40" s="128">
        <f>SUMIFS(ПРОДАЖИ!AK:AK,ПРОДАЖИ!AS:AS,'ОБОРАЧ СКЛАДОВ'!Q:Q)</f>
        <v>0</v>
      </c>
      <c r="T40" s="182">
        <f t="shared" si="6"/>
        <v>0</v>
      </c>
      <c r="U40" s="179">
        <f>SUMIFS(ОСТАТКИ!W:W,ОСТАТКИ!P:P,'ОБОРАЧ СКЛАДОВ'!A:A)</f>
        <v>0</v>
      </c>
      <c r="V40" s="128">
        <f>SUMIFS(ОСТАТКИ!AQ:AQ,ОСТАТКИ!AF:AF,'ОБОРАЧ СКЛАДОВ'!Q:Q)</f>
        <v>0</v>
      </c>
      <c r="W40" s="176">
        <f t="shared" si="7"/>
        <v>0</v>
      </c>
      <c r="X40" s="190" t="e">
        <f t="shared" si="8"/>
        <v>#DIV/0!</v>
      </c>
      <c r="Z40" s="173">
        <f>SUMIFS(ПРОДАЖИ!X:X,ПРОДАЖИ!AC:AC,'ОБОРАЧ СКЛАДОВ'!A:A)</f>
        <v>0</v>
      </c>
      <c r="AA40" s="128">
        <f>SUMIFS(ПРОДАЖИ!Y:Y,ПРОДАЖИ!AC:AC,'ОБОРАЧ СКЛАДОВ'!A:A)</f>
        <v>0</v>
      </c>
      <c r="AB40" s="182">
        <f t="shared" si="9"/>
        <v>0</v>
      </c>
      <c r="AC40" s="179">
        <f>SUMIFS(ОСТАТКИ!AB:AB,ОСТАТКИ!P:P,'ОБОРАЧ СКЛАДОВ'!A:A)</f>
        <v>0</v>
      </c>
      <c r="AD40" s="128">
        <f>SUMIFS(ОСТАТКИ!AC:AC,ОСТАТКИ!P:P,'ОБОРАЧ СКЛАДОВ'!A:A)</f>
        <v>0</v>
      </c>
      <c r="AE40" s="176">
        <f t="shared" si="10"/>
        <v>0</v>
      </c>
      <c r="AF40" s="190" t="e">
        <f t="shared" si="11"/>
        <v>#DIV/0!</v>
      </c>
      <c r="AH40" s="173">
        <f>SUMIFS(ПРОДАЖИ!AA:AA,ПРОДАЖИ!AC:AC,'ОБОРАЧ СКЛАДОВ'!A:A)</f>
        <v>0</v>
      </c>
      <c r="AI40" s="128">
        <f>SUMIFS(ПРОДАЖИ!Z:Z,ПРОДАЖИ!AC:AC,'ОБОРАЧ СКЛАДОВ'!A:A)</f>
        <v>0</v>
      </c>
      <c r="AJ40" s="182">
        <f t="shared" si="12"/>
        <v>0</v>
      </c>
      <c r="AK40" s="179">
        <f>SUMIFS(ОСТАТКИ!U:U,ОСТАТКИ!P:P,'ОБОРАЧ СКЛАДОВ'!A:A)</f>
        <v>0</v>
      </c>
      <c r="AL40" s="128">
        <f>SUMIFS(ОСТАТКИ!T:T,ОСТАТКИ!P:P,'ОБОРАЧ СКЛАДОВ'!A:A)</f>
        <v>0</v>
      </c>
      <c r="AM40" s="176">
        <f t="shared" si="13"/>
        <v>0</v>
      </c>
      <c r="AN40" s="190" t="e">
        <f t="shared" si="14"/>
        <v>#DIV/0!</v>
      </c>
    </row>
    <row r="41" spans="1:40" ht="12" collapsed="1" x14ac:dyDescent="0.25">
      <c r="A41" s="151" t="s">
        <v>1654</v>
      </c>
      <c r="B41" s="173">
        <f>SUMIFS(ПРОДАЖИ!T:T,ПРОДАЖИ!AC:AC,'ОБОРАЧ СКЛАДОВ'!A:A)</f>
        <v>2856164.939166666</v>
      </c>
      <c r="C41" s="128">
        <f>SUMIFS(ПРОДАЖИ!U:U,ПРОДАЖИ!AC:AC,'ОБОРАЧ СКЛАДОВ'!A:A)</f>
        <v>1703254.0083333338</v>
      </c>
      <c r="D41" s="176">
        <f t="shared" si="0"/>
        <v>4559418.9474999998</v>
      </c>
      <c r="E41" s="179">
        <f>SUMIFS(ОСТАТКИ!AD:AD,ОСТАТКИ!P:P,'ОБОРАЧ СКЛАДОВ'!A:A)</f>
        <v>7670210.030228273</v>
      </c>
      <c r="F41" s="128">
        <f>SUMIFS(ОСТАТКИ!AA:AA,ОСТАТКИ!P:P,'ОБОРАЧ СКЛАДОВ'!A:A)</f>
        <v>23522687.605058551</v>
      </c>
      <c r="G41" s="176">
        <f t="shared" si="1"/>
        <v>31192897.635286823</v>
      </c>
      <c r="H41" s="190">
        <f t="shared" si="2"/>
        <v>208.66329434322029</v>
      </c>
      <c r="J41" s="173">
        <f>SUMIFS(ПРОДАЖИ!V:V,ПРОДАЖИ!AC:AC,'ОБОРАЧ СКЛАДОВ'!A:A)</f>
        <v>1909016.3191666659</v>
      </c>
      <c r="K41" s="128">
        <f>SUMIFS(ПРОДАЖИ!AC:AC,ПРОДАЖИ!AK:AK,'ОБОРАЧ СКЛАДОВ'!I:I)</f>
        <v>0</v>
      </c>
      <c r="L41" s="182">
        <f t="shared" si="3"/>
        <v>1909016.3191666659</v>
      </c>
      <c r="M41" s="179">
        <f>SUMIFS(ОСТАТКИ!Z:Z,ОСТАТКИ!P:P,'ОБОРАЧ СКЛАДОВ'!A:A)</f>
        <v>30307283.172281183</v>
      </c>
      <c r="N41" s="128">
        <f>SUMIFS(ОСТАТКИ!AI:AI,ОСТАТКИ!X:X,'ОБОРАЧ СКЛАДОВ'!I:I)</f>
        <v>0</v>
      </c>
      <c r="O41" s="176">
        <f t="shared" si="4"/>
        <v>30307283.172281183</v>
      </c>
      <c r="P41" s="190">
        <f t="shared" si="5"/>
        <v>484.21384745316794</v>
      </c>
      <c r="R41" s="173">
        <f>SUMIFS(ПРОДАЖИ!W:W,ПРОДАЖИ!AC:AC,'ОБОРАЧ СКЛАДОВ'!A:A)</f>
        <v>0</v>
      </c>
      <c r="S41" s="128">
        <f>SUMIFS(ПРОДАЖИ!AK:AK,ПРОДАЖИ!AS:AS,'ОБОРАЧ СКЛАДОВ'!Q:Q)</f>
        <v>0</v>
      </c>
      <c r="T41" s="182">
        <f t="shared" si="6"/>
        <v>0</v>
      </c>
      <c r="U41" s="179">
        <f>SUMIFS(ОСТАТКИ!W:W,ОСТАТКИ!P:P,'ОБОРАЧ СКЛАДОВ'!A:A)</f>
        <v>0</v>
      </c>
      <c r="V41" s="128">
        <f>SUMIFS(ОСТАТКИ!AQ:AQ,ОСТАТКИ!AF:AF,'ОБОРАЧ СКЛАДОВ'!Q:Q)</f>
        <v>0</v>
      </c>
      <c r="W41" s="176">
        <f t="shared" si="7"/>
        <v>0</v>
      </c>
      <c r="X41" s="190" t="e">
        <f t="shared" si="8"/>
        <v>#DIV/0!</v>
      </c>
      <c r="Z41" s="173">
        <f>SUMIFS(ПРОДАЖИ!X:X,ПРОДАЖИ!AC:AC,'ОБОРАЧ СКЛАДОВ'!A:A)</f>
        <v>789209.13249999983</v>
      </c>
      <c r="AA41" s="128">
        <f>SUMIFS(ПРОДАЖИ!Y:Y,ПРОДАЖИ!AC:AC,'ОБОРАЧ СКЛАДОВ'!A:A)</f>
        <v>730557.28333333321</v>
      </c>
      <c r="AB41" s="182">
        <f t="shared" si="9"/>
        <v>1519766.415833333</v>
      </c>
      <c r="AC41" s="179">
        <f>SUMIFS(ОСТАТКИ!AB:AB,ОСТАТКИ!P:P,'ОБОРАЧ СКЛАДОВ'!A:A)</f>
        <v>981698.17042892997</v>
      </c>
      <c r="AD41" s="128">
        <f>SUMIFS(ОСТАТКИ!AC:AC,ОСТАТКИ!P:P,'ОБОРАЧ СКЛАДОВ'!A:A)</f>
        <v>10388185.269127609</v>
      </c>
      <c r="AE41" s="176">
        <f t="shared" si="10"/>
        <v>11369883.439556539</v>
      </c>
      <c r="AF41" s="190">
        <f t="shared" si="11"/>
        <v>228.1807528404448</v>
      </c>
      <c r="AH41" s="173">
        <f>SUMIFS(ПРОДАЖИ!AA:AA,ПРОДАЖИ!AC:AC,'ОБОРАЧ СКЛАДОВ'!A:A)</f>
        <v>73988.004166666666</v>
      </c>
      <c r="AI41" s="128">
        <f>SUMIFS(ПРОДАЖИ!Z:Z,ПРОДАЖИ!AC:AC,'ОБОРАЧ СКЛАДОВ'!A:A)</f>
        <v>145792.83250000002</v>
      </c>
      <c r="AJ41" s="182">
        <f t="shared" si="12"/>
        <v>219780.83666666667</v>
      </c>
      <c r="AK41" s="179">
        <f>SUMIFS(ОСТАТКИ!U:U,ОСТАТКИ!P:P,'ОБОРАЧ СКЛАДОВ'!A:A)</f>
        <v>1236788.0221965909</v>
      </c>
      <c r="AL41" s="128">
        <f>SUMIFS(ОСТАТКИ!T:T,ОСТАТКИ!P:P,'ОБОРАЧ СКЛАДОВ'!A:A)</f>
        <v>1689700.3072258392</v>
      </c>
      <c r="AM41" s="176">
        <f t="shared" si="13"/>
        <v>2926488.3294224301</v>
      </c>
      <c r="AN41" s="190">
        <f t="shared" si="14"/>
        <v>406.12227799805044</v>
      </c>
    </row>
    <row r="42" spans="1:40" hidden="1" outlineLevel="1" x14ac:dyDescent="0.2">
      <c r="A42" s="150" t="s">
        <v>1655</v>
      </c>
      <c r="B42" s="173">
        <f>SUMIFS(ПРОДАЖИ!T:T,ПРОДАЖИ!AC:AC,'ОБОРАЧ СКЛАДОВ'!A:A)</f>
        <v>0</v>
      </c>
      <c r="C42" s="128">
        <f>SUMIFS(ПРОДАЖИ!U:U,ПРОДАЖИ!AC:AC,'ОБОРАЧ СКЛАДОВ'!A:A)</f>
        <v>0</v>
      </c>
      <c r="D42" s="176">
        <f t="shared" si="0"/>
        <v>0</v>
      </c>
      <c r="E42" s="179">
        <f>SUMIFS(ОСТАТКИ!AD:AD,ОСТАТКИ!P:P,'ОБОРАЧ СКЛАДОВ'!A:A)</f>
        <v>0</v>
      </c>
      <c r="F42" s="128">
        <f>SUMIFS(ОСТАТКИ!AA:AA,ОСТАТКИ!P:P,'ОБОРАЧ СКЛАДОВ'!A:A)</f>
        <v>0</v>
      </c>
      <c r="G42" s="176">
        <f t="shared" si="1"/>
        <v>0</v>
      </c>
      <c r="H42" s="190" t="e">
        <f t="shared" si="2"/>
        <v>#DIV/0!</v>
      </c>
      <c r="J42" s="173">
        <f>SUMIFS(ПРОДАЖИ!V:V,ПРОДАЖИ!AC:AC,'ОБОРАЧ СКЛАДОВ'!A:A)</f>
        <v>0</v>
      </c>
      <c r="K42" s="128">
        <f>SUMIFS(ПРОДАЖИ!AC:AC,ПРОДАЖИ!AK:AK,'ОБОРАЧ СКЛАДОВ'!I:I)</f>
        <v>0</v>
      </c>
      <c r="L42" s="182">
        <f t="shared" si="3"/>
        <v>0</v>
      </c>
      <c r="M42" s="179">
        <f>SUMIFS(ОСТАТКИ!Z:Z,ОСТАТКИ!P:P,'ОБОРАЧ СКЛАДОВ'!A:A)</f>
        <v>0</v>
      </c>
      <c r="N42" s="128">
        <f>SUMIFS(ОСТАТКИ!AI:AI,ОСТАТКИ!X:X,'ОБОРАЧ СКЛАДОВ'!I:I)</f>
        <v>0</v>
      </c>
      <c r="O42" s="176">
        <f t="shared" si="4"/>
        <v>0</v>
      </c>
      <c r="P42" s="190" t="e">
        <f t="shared" si="5"/>
        <v>#DIV/0!</v>
      </c>
      <c r="R42" s="173">
        <f>SUMIFS(ПРОДАЖИ!W:W,ПРОДАЖИ!AC:AC,'ОБОРАЧ СКЛАДОВ'!A:A)</f>
        <v>0</v>
      </c>
      <c r="S42" s="128">
        <f>SUMIFS(ПРОДАЖИ!AK:AK,ПРОДАЖИ!AS:AS,'ОБОРАЧ СКЛАДОВ'!Q:Q)</f>
        <v>0</v>
      </c>
      <c r="T42" s="182">
        <f t="shared" si="6"/>
        <v>0</v>
      </c>
      <c r="U42" s="179">
        <f>SUMIFS(ОСТАТКИ!W:W,ОСТАТКИ!P:P,'ОБОРАЧ СКЛАДОВ'!A:A)</f>
        <v>0</v>
      </c>
      <c r="V42" s="128">
        <f>SUMIFS(ОСТАТКИ!AQ:AQ,ОСТАТКИ!AF:AF,'ОБОРАЧ СКЛАДОВ'!Q:Q)</f>
        <v>0</v>
      </c>
      <c r="W42" s="176">
        <f t="shared" si="7"/>
        <v>0</v>
      </c>
      <c r="X42" s="190" t="e">
        <f t="shared" si="8"/>
        <v>#DIV/0!</v>
      </c>
      <c r="Z42" s="173">
        <f>SUMIFS(ПРОДАЖИ!X:X,ПРОДАЖИ!AC:AC,'ОБОРАЧ СКЛАДОВ'!A:A)</f>
        <v>0</v>
      </c>
      <c r="AA42" s="128">
        <f>SUMIFS(ПРОДАЖИ!Y:Y,ПРОДАЖИ!AC:AC,'ОБОРАЧ СКЛАДОВ'!A:A)</f>
        <v>0</v>
      </c>
      <c r="AB42" s="182">
        <f t="shared" si="9"/>
        <v>0</v>
      </c>
      <c r="AC42" s="179">
        <f>SUMIFS(ОСТАТКИ!AB:AB,ОСТАТКИ!P:P,'ОБОРАЧ СКЛАДОВ'!A:A)</f>
        <v>0</v>
      </c>
      <c r="AD42" s="128">
        <f>SUMIFS(ОСТАТКИ!AC:AC,ОСТАТКИ!P:P,'ОБОРАЧ СКЛАДОВ'!A:A)</f>
        <v>0</v>
      </c>
      <c r="AE42" s="176">
        <f t="shared" si="10"/>
        <v>0</v>
      </c>
      <c r="AF42" s="190" t="e">
        <f t="shared" si="11"/>
        <v>#DIV/0!</v>
      </c>
      <c r="AH42" s="173">
        <f>SUMIFS(ПРОДАЖИ!AA:AA,ПРОДАЖИ!AC:AC,'ОБОРАЧ СКЛАДОВ'!A:A)</f>
        <v>0</v>
      </c>
      <c r="AI42" s="128">
        <f>SUMIFS(ПРОДАЖИ!Z:Z,ПРОДАЖИ!AC:AC,'ОБОРАЧ СКЛАДОВ'!A:A)</f>
        <v>0</v>
      </c>
      <c r="AJ42" s="182">
        <f t="shared" si="12"/>
        <v>0</v>
      </c>
      <c r="AK42" s="179">
        <f>SUMIFS(ОСТАТКИ!U:U,ОСТАТКИ!P:P,'ОБОРАЧ СКЛАДОВ'!A:A)</f>
        <v>0</v>
      </c>
      <c r="AL42" s="128">
        <f>SUMIFS(ОСТАТКИ!T:T,ОСТАТКИ!P:P,'ОБОРАЧ СКЛАДОВ'!A:A)</f>
        <v>0</v>
      </c>
      <c r="AM42" s="176">
        <f t="shared" si="13"/>
        <v>0</v>
      </c>
      <c r="AN42" s="190" t="e">
        <f t="shared" si="14"/>
        <v>#DIV/0!</v>
      </c>
    </row>
    <row r="43" spans="1:40" hidden="1" outlineLevel="1" x14ac:dyDescent="0.2">
      <c r="A43" s="150" t="s">
        <v>1702</v>
      </c>
      <c r="B43" s="173">
        <f>SUMIFS(ПРОДАЖИ!T:T,ПРОДАЖИ!AC:AC,'ОБОРАЧ СКЛАДОВ'!A:A)</f>
        <v>0</v>
      </c>
      <c r="C43" s="128">
        <f>SUMIFS(ПРОДАЖИ!U:U,ПРОДАЖИ!AC:AC,'ОБОРАЧ СКЛАДОВ'!A:A)</f>
        <v>0</v>
      </c>
      <c r="D43" s="176">
        <f t="shared" si="0"/>
        <v>0</v>
      </c>
      <c r="E43" s="179">
        <f>SUMIFS(ОСТАТКИ!AD:AD,ОСТАТКИ!P:P,'ОБОРАЧ СКЛАДОВ'!A:A)</f>
        <v>0</v>
      </c>
      <c r="F43" s="128">
        <f>SUMIFS(ОСТАТКИ!AA:AA,ОСТАТКИ!P:P,'ОБОРАЧ СКЛАДОВ'!A:A)</f>
        <v>0</v>
      </c>
      <c r="G43" s="176">
        <f t="shared" si="1"/>
        <v>0</v>
      </c>
      <c r="H43" s="190" t="e">
        <f t="shared" si="2"/>
        <v>#DIV/0!</v>
      </c>
      <c r="J43" s="173">
        <f>SUMIFS(ПРОДАЖИ!V:V,ПРОДАЖИ!AC:AC,'ОБОРАЧ СКЛАДОВ'!A:A)</f>
        <v>0</v>
      </c>
      <c r="K43" s="128">
        <f>SUMIFS(ПРОДАЖИ!AC:AC,ПРОДАЖИ!AK:AK,'ОБОРАЧ СКЛАДОВ'!I:I)</f>
        <v>0</v>
      </c>
      <c r="L43" s="182">
        <f t="shared" si="3"/>
        <v>0</v>
      </c>
      <c r="M43" s="179">
        <f>SUMIFS(ОСТАТКИ!Z:Z,ОСТАТКИ!P:P,'ОБОРАЧ СКЛАДОВ'!A:A)</f>
        <v>0</v>
      </c>
      <c r="N43" s="128">
        <f>SUMIFS(ОСТАТКИ!AI:AI,ОСТАТКИ!X:X,'ОБОРАЧ СКЛАДОВ'!I:I)</f>
        <v>0</v>
      </c>
      <c r="O43" s="176">
        <f t="shared" si="4"/>
        <v>0</v>
      </c>
      <c r="P43" s="190" t="e">
        <f t="shared" si="5"/>
        <v>#DIV/0!</v>
      </c>
      <c r="R43" s="173">
        <f>SUMIFS(ПРОДАЖИ!W:W,ПРОДАЖИ!AC:AC,'ОБОРАЧ СКЛАДОВ'!A:A)</f>
        <v>0</v>
      </c>
      <c r="S43" s="128">
        <f>SUMIFS(ПРОДАЖИ!AK:AK,ПРОДАЖИ!AS:AS,'ОБОРАЧ СКЛАДОВ'!Q:Q)</f>
        <v>0</v>
      </c>
      <c r="T43" s="182">
        <f t="shared" si="6"/>
        <v>0</v>
      </c>
      <c r="U43" s="179">
        <f>SUMIFS(ОСТАТКИ!W:W,ОСТАТКИ!P:P,'ОБОРАЧ СКЛАДОВ'!A:A)</f>
        <v>0</v>
      </c>
      <c r="V43" s="128">
        <f>SUMIFS(ОСТАТКИ!AQ:AQ,ОСТАТКИ!AF:AF,'ОБОРАЧ СКЛАДОВ'!Q:Q)</f>
        <v>0</v>
      </c>
      <c r="W43" s="176">
        <f t="shared" si="7"/>
        <v>0</v>
      </c>
      <c r="X43" s="190" t="e">
        <f t="shared" si="8"/>
        <v>#DIV/0!</v>
      </c>
      <c r="Z43" s="173">
        <f>SUMIFS(ПРОДАЖИ!X:X,ПРОДАЖИ!AC:AC,'ОБОРАЧ СКЛАДОВ'!A:A)</f>
        <v>0</v>
      </c>
      <c r="AA43" s="128">
        <f>SUMIFS(ПРОДАЖИ!Y:Y,ПРОДАЖИ!AC:AC,'ОБОРАЧ СКЛАДОВ'!A:A)</f>
        <v>0</v>
      </c>
      <c r="AB43" s="182">
        <f t="shared" si="9"/>
        <v>0</v>
      </c>
      <c r="AC43" s="179">
        <f>SUMIFS(ОСТАТКИ!AB:AB,ОСТАТКИ!P:P,'ОБОРАЧ СКЛАДОВ'!A:A)</f>
        <v>0</v>
      </c>
      <c r="AD43" s="128">
        <f>SUMIFS(ОСТАТКИ!AC:AC,ОСТАТКИ!P:P,'ОБОРАЧ СКЛАДОВ'!A:A)</f>
        <v>0</v>
      </c>
      <c r="AE43" s="176">
        <f t="shared" si="10"/>
        <v>0</v>
      </c>
      <c r="AF43" s="190" t="e">
        <f t="shared" si="11"/>
        <v>#DIV/0!</v>
      </c>
      <c r="AH43" s="173">
        <f>SUMIFS(ПРОДАЖИ!AA:AA,ПРОДАЖИ!AC:AC,'ОБОРАЧ СКЛАДОВ'!A:A)</f>
        <v>0</v>
      </c>
      <c r="AI43" s="128">
        <f>SUMIFS(ПРОДАЖИ!Z:Z,ПРОДАЖИ!AC:AC,'ОБОРАЧ СКЛАДОВ'!A:A)</f>
        <v>0</v>
      </c>
      <c r="AJ43" s="182">
        <f t="shared" si="12"/>
        <v>0</v>
      </c>
      <c r="AK43" s="179">
        <f>SUMIFS(ОСТАТКИ!U:U,ОСТАТКИ!P:P,'ОБОРАЧ СКЛАДОВ'!A:A)</f>
        <v>0</v>
      </c>
      <c r="AL43" s="128">
        <f>SUMIFS(ОСТАТКИ!T:T,ОСТАТКИ!P:P,'ОБОРАЧ СКЛАДОВ'!A:A)</f>
        <v>0</v>
      </c>
      <c r="AM43" s="176">
        <f t="shared" si="13"/>
        <v>0</v>
      </c>
      <c r="AN43" s="190" t="e">
        <f t="shared" si="14"/>
        <v>#DIV/0!</v>
      </c>
    </row>
    <row r="44" spans="1:40" hidden="1" outlineLevel="1" x14ac:dyDescent="0.2">
      <c r="A44" s="150" t="s">
        <v>1737</v>
      </c>
      <c r="B44" s="173">
        <f>SUMIFS(ПРОДАЖИ!T:T,ПРОДАЖИ!AC:AC,'ОБОРАЧ СКЛАДОВ'!A:A)</f>
        <v>0</v>
      </c>
      <c r="C44" s="128">
        <f>SUMIFS(ПРОДАЖИ!U:U,ПРОДАЖИ!AC:AC,'ОБОРАЧ СКЛАДОВ'!A:A)</f>
        <v>0</v>
      </c>
      <c r="D44" s="176">
        <f t="shared" si="0"/>
        <v>0</v>
      </c>
      <c r="E44" s="179">
        <f>SUMIFS(ОСТАТКИ!AD:AD,ОСТАТКИ!P:P,'ОБОРАЧ СКЛАДОВ'!A:A)</f>
        <v>0</v>
      </c>
      <c r="F44" s="128">
        <f>SUMIFS(ОСТАТКИ!AA:AA,ОСТАТКИ!P:P,'ОБОРАЧ СКЛАДОВ'!A:A)</f>
        <v>0</v>
      </c>
      <c r="G44" s="176">
        <f t="shared" si="1"/>
        <v>0</v>
      </c>
      <c r="H44" s="190" t="e">
        <f t="shared" si="2"/>
        <v>#DIV/0!</v>
      </c>
      <c r="J44" s="173">
        <f>SUMIFS(ПРОДАЖИ!V:V,ПРОДАЖИ!AC:AC,'ОБОРАЧ СКЛАДОВ'!A:A)</f>
        <v>0</v>
      </c>
      <c r="K44" s="128">
        <f>SUMIFS(ПРОДАЖИ!AC:AC,ПРОДАЖИ!AK:AK,'ОБОРАЧ СКЛАДОВ'!I:I)</f>
        <v>0</v>
      </c>
      <c r="L44" s="182">
        <f t="shared" si="3"/>
        <v>0</v>
      </c>
      <c r="M44" s="179">
        <f>SUMIFS(ОСТАТКИ!Z:Z,ОСТАТКИ!P:P,'ОБОРАЧ СКЛАДОВ'!A:A)</f>
        <v>0</v>
      </c>
      <c r="N44" s="128">
        <f>SUMIFS(ОСТАТКИ!AI:AI,ОСТАТКИ!X:X,'ОБОРАЧ СКЛАДОВ'!I:I)</f>
        <v>0</v>
      </c>
      <c r="O44" s="176">
        <f t="shared" si="4"/>
        <v>0</v>
      </c>
      <c r="P44" s="190" t="e">
        <f t="shared" si="5"/>
        <v>#DIV/0!</v>
      </c>
      <c r="R44" s="173">
        <f>SUMIFS(ПРОДАЖИ!W:W,ПРОДАЖИ!AC:AC,'ОБОРАЧ СКЛАДОВ'!A:A)</f>
        <v>0</v>
      </c>
      <c r="S44" s="128">
        <f>SUMIFS(ПРОДАЖИ!AK:AK,ПРОДАЖИ!AS:AS,'ОБОРАЧ СКЛАДОВ'!Q:Q)</f>
        <v>0</v>
      </c>
      <c r="T44" s="182">
        <f t="shared" si="6"/>
        <v>0</v>
      </c>
      <c r="U44" s="179">
        <f>SUMIFS(ОСТАТКИ!W:W,ОСТАТКИ!P:P,'ОБОРАЧ СКЛАДОВ'!A:A)</f>
        <v>0</v>
      </c>
      <c r="V44" s="128">
        <f>SUMIFS(ОСТАТКИ!AQ:AQ,ОСТАТКИ!AF:AF,'ОБОРАЧ СКЛАДОВ'!Q:Q)</f>
        <v>0</v>
      </c>
      <c r="W44" s="176">
        <f t="shared" si="7"/>
        <v>0</v>
      </c>
      <c r="X44" s="190" t="e">
        <f t="shared" si="8"/>
        <v>#DIV/0!</v>
      </c>
      <c r="Z44" s="173">
        <f>SUMIFS(ПРОДАЖИ!X:X,ПРОДАЖИ!AC:AC,'ОБОРАЧ СКЛАДОВ'!A:A)</f>
        <v>0</v>
      </c>
      <c r="AA44" s="128">
        <f>SUMIFS(ПРОДАЖИ!Y:Y,ПРОДАЖИ!AC:AC,'ОБОРАЧ СКЛАДОВ'!A:A)</f>
        <v>0</v>
      </c>
      <c r="AB44" s="182">
        <f t="shared" si="9"/>
        <v>0</v>
      </c>
      <c r="AC44" s="179">
        <f>SUMIFS(ОСТАТКИ!AB:AB,ОСТАТКИ!P:P,'ОБОРАЧ СКЛАДОВ'!A:A)</f>
        <v>0</v>
      </c>
      <c r="AD44" s="128">
        <f>SUMIFS(ОСТАТКИ!AC:AC,ОСТАТКИ!P:P,'ОБОРАЧ СКЛАДОВ'!A:A)</f>
        <v>0</v>
      </c>
      <c r="AE44" s="176">
        <f t="shared" si="10"/>
        <v>0</v>
      </c>
      <c r="AF44" s="190" t="e">
        <f t="shared" si="11"/>
        <v>#DIV/0!</v>
      </c>
      <c r="AH44" s="173">
        <f>SUMIFS(ПРОДАЖИ!AA:AA,ПРОДАЖИ!AC:AC,'ОБОРАЧ СКЛАДОВ'!A:A)</f>
        <v>0</v>
      </c>
      <c r="AI44" s="128">
        <f>SUMIFS(ПРОДАЖИ!Z:Z,ПРОДАЖИ!AC:AC,'ОБОРАЧ СКЛАДОВ'!A:A)</f>
        <v>0</v>
      </c>
      <c r="AJ44" s="182">
        <f t="shared" si="12"/>
        <v>0</v>
      </c>
      <c r="AK44" s="179">
        <f>SUMIFS(ОСТАТКИ!U:U,ОСТАТКИ!P:P,'ОБОРАЧ СКЛАДОВ'!A:A)</f>
        <v>0</v>
      </c>
      <c r="AL44" s="128">
        <f>SUMIFS(ОСТАТКИ!T:T,ОСТАТКИ!P:P,'ОБОРАЧ СКЛАДОВ'!A:A)</f>
        <v>0</v>
      </c>
      <c r="AM44" s="176">
        <f t="shared" si="13"/>
        <v>0</v>
      </c>
      <c r="AN44" s="190" t="e">
        <f t="shared" si="14"/>
        <v>#DIV/0!</v>
      </c>
    </row>
    <row r="45" spans="1:40" hidden="1" outlineLevel="1" x14ac:dyDescent="0.2">
      <c r="A45" s="150" t="s">
        <v>1775</v>
      </c>
      <c r="B45" s="173">
        <f>SUMIFS(ПРОДАЖИ!T:T,ПРОДАЖИ!AC:AC,'ОБОРАЧ СКЛАДОВ'!A:A)</f>
        <v>0</v>
      </c>
      <c r="C45" s="128">
        <f>SUMIFS(ПРОДАЖИ!U:U,ПРОДАЖИ!AC:AC,'ОБОРАЧ СКЛАДОВ'!A:A)</f>
        <v>0</v>
      </c>
      <c r="D45" s="176">
        <f t="shared" si="0"/>
        <v>0</v>
      </c>
      <c r="E45" s="179">
        <f>SUMIFS(ОСТАТКИ!AD:AD,ОСТАТКИ!P:P,'ОБОРАЧ СКЛАДОВ'!A:A)</f>
        <v>0</v>
      </c>
      <c r="F45" s="128">
        <f>SUMIFS(ОСТАТКИ!AA:AA,ОСТАТКИ!P:P,'ОБОРАЧ СКЛАДОВ'!A:A)</f>
        <v>0</v>
      </c>
      <c r="G45" s="176">
        <f t="shared" si="1"/>
        <v>0</v>
      </c>
      <c r="H45" s="190" t="e">
        <f t="shared" si="2"/>
        <v>#DIV/0!</v>
      </c>
      <c r="J45" s="173">
        <f>SUMIFS(ПРОДАЖИ!V:V,ПРОДАЖИ!AC:AC,'ОБОРАЧ СКЛАДОВ'!A:A)</f>
        <v>0</v>
      </c>
      <c r="K45" s="128">
        <f>SUMIFS(ПРОДАЖИ!AC:AC,ПРОДАЖИ!AK:AK,'ОБОРАЧ СКЛАДОВ'!I:I)</f>
        <v>0</v>
      </c>
      <c r="L45" s="182">
        <f t="shared" si="3"/>
        <v>0</v>
      </c>
      <c r="M45" s="179">
        <f>SUMIFS(ОСТАТКИ!Z:Z,ОСТАТКИ!P:P,'ОБОРАЧ СКЛАДОВ'!A:A)</f>
        <v>0</v>
      </c>
      <c r="N45" s="128">
        <f>SUMIFS(ОСТАТКИ!AI:AI,ОСТАТКИ!X:X,'ОБОРАЧ СКЛАДОВ'!I:I)</f>
        <v>0</v>
      </c>
      <c r="O45" s="176">
        <f t="shared" si="4"/>
        <v>0</v>
      </c>
      <c r="P45" s="190" t="e">
        <f t="shared" si="5"/>
        <v>#DIV/0!</v>
      </c>
      <c r="R45" s="173">
        <f>SUMIFS(ПРОДАЖИ!W:W,ПРОДАЖИ!AC:AC,'ОБОРАЧ СКЛАДОВ'!A:A)</f>
        <v>0</v>
      </c>
      <c r="S45" s="128">
        <f>SUMIFS(ПРОДАЖИ!AK:AK,ПРОДАЖИ!AS:AS,'ОБОРАЧ СКЛАДОВ'!Q:Q)</f>
        <v>0</v>
      </c>
      <c r="T45" s="182">
        <f t="shared" si="6"/>
        <v>0</v>
      </c>
      <c r="U45" s="179">
        <f>SUMIFS(ОСТАТКИ!W:W,ОСТАТКИ!P:P,'ОБОРАЧ СКЛАДОВ'!A:A)</f>
        <v>0</v>
      </c>
      <c r="V45" s="128">
        <f>SUMIFS(ОСТАТКИ!AQ:AQ,ОСТАТКИ!AF:AF,'ОБОРАЧ СКЛАДОВ'!Q:Q)</f>
        <v>0</v>
      </c>
      <c r="W45" s="176">
        <f t="shared" si="7"/>
        <v>0</v>
      </c>
      <c r="X45" s="190" t="e">
        <f t="shared" si="8"/>
        <v>#DIV/0!</v>
      </c>
      <c r="Z45" s="173">
        <f>SUMIFS(ПРОДАЖИ!X:X,ПРОДАЖИ!AC:AC,'ОБОРАЧ СКЛАДОВ'!A:A)</f>
        <v>0</v>
      </c>
      <c r="AA45" s="128">
        <f>SUMIFS(ПРОДАЖИ!Y:Y,ПРОДАЖИ!AC:AC,'ОБОРАЧ СКЛАДОВ'!A:A)</f>
        <v>0</v>
      </c>
      <c r="AB45" s="182">
        <f t="shared" si="9"/>
        <v>0</v>
      </c>
      <c r="AC45" s="179">
        <f>SUMIFS(ОСТАТКИ!AB:AB,ОСТАТКИ!P:P,'ОБОРАЧ СКЛАДОВ'!A:A)</f>
        <v>0</v>
      </c>
      <c r="AD45" s="128">
        <f>SUMIFS(ОСТАТКИ!AC:AC,ОСТАТКИ!P:P,'ОБОРАЧ СКЛАДОВ'!A:A)</f>
        <v>0</v>
      </c>
      <c r="AE45" s="176">
        <f t="shared" si="10"/>
        <v>0</v>
      </c>
      <c r="AF45" s="190" t="e">
        <f t="shared" si="11"/>
        <v>#DIV/0!</v>
      </c>
      <c r="AH45" s="173">
        <f>SUMIFS(ПРОДАЖИ!AA:AA,ПРОДАЖИ!AC:AC,'ОБОРАЧ СКЛАДОВ'!A:A)</f>
        <v>0</v>
      </c>
      <c r="AI45" s="128">
        <f>SUMIFS(ПРОДАЖИ!Z:Z,ПРОДАЖИ!AC:AC,'ОБОРАЧ СКЛАДОВ'!A:A)</f>
        <v>0</v>
      </c>
      <c r="AJ45" s="182">
        <f t="shared" si="12"/>
        <v>0</v>
      </c>
      <c r="AK45" s="179">
        <f>SUMIFS(ОСТАТКИ!U:U,ОСТАТКИ!P:P,'ОБОРАЧ СКЛАДОВ'!A:A)</f>
        <v>0</v>
      </c>
      <c r="AL45" s="128">
        <f>SUMIFS(ОСТАТКИ!T:T,ОСТАТКИ!P:P,'ОБОРАЧ СКЛАДОВ'!A:A)</f>
        <v>0</v>
      </c>
      <c r="AM45" s="176">
        <f t="shared" si="13"/>
        <v>0</v>
      </c>
      <c r="AN45" s="190" t="e">
        <f t="shared" si="14"/>
        <v>#DIV/0!</v>
      </c>
    </row>
    <row r="46" spans="1:40" hidden="1" outlineLevel="1" x14ac:dyDescent="0.2">
      <c r="A46" s="150" t="s">
        <v>1779</v>
      </c>
      <c r="B46" s="173">
        <f>SUMIFS(ПРОДАЖИ!T:T,ПРОДАЖИ!AC:AC,'ОБОРАЧ СКЛАДОВ'!A:A)</f>
        <v>0</v>
      </c>
      <c r="C46" s="128">
        <f>SUMIFS(ПРОДАЖИ!U:U,ПРОДАЖИ!AC:AC,'ОБОРАЧ СКЛАДОВ'!A:A)</f>
        <v>0</v>
      </c>
      <c r="D46" s="176">
        <f t="shared" si="0"/>
        <v>0</v>
      </c>
      <c r="E46" s="179">
        <f>SUMIFS(ОСТАТКИ!AD:AD,ОСТАТКИ!P:P,'ОБОРАЧ СКЛАДОВ'!A:A)</f>
        <v>0</v>
      </c>
      <c r="F46" s="128">
        <f>SUMIFS(ОСТАТКИ!AA:AA,ОСТАТКИ!P:P,'ОБОРАЧ СКЛАДОВ'!A:A)</f>
        <v>0</v>
      </c>
      <c r="G46" s="176">
        <f t="shared" si="1"/>
        <v>0</v>
      </c>
      <c r="H46" s="190" t="e">
        <f t="shared" si="2"/>
        <v>#DIV/0!</v>
      </c>
      <c r="J46" s="173">
        <f>SUMIFS(ПРОДАЖИ!V:V,ПРОДАЖИ!AC:AC,'ОБОРАЧ СКЛАДОВ'!A:A)</f>
        <v>0</v>
      </c>
      <c r="K46" s="128">
        <f>SUMIFS(ПРОДАЖИ!AC:AC,ПРОДАЖИ!AK:AK,'ОБОРАЧ СКЛАДОВ'!I:I)</f>
        <v>0</v>
      </c>
      <c r="L46" s="182">
        <f t="shared" si="3"/>
        <v>0</v>
      </c>
      <c r="M46" s="179">
        <f>SUMIFS(ОСТАТКИ!Z:Z,ОСТАТКИ!P:P,'ОБОРАЧ СКЛАДОВ'!A:A)</f>
        <v>0</v>
      </c>
      <c r="N46" s="128">
        <f>SUMIFS(ОСТАТКИ!AI:AI,ОСТАТКИ!X:X,'ОБОРАЧ СКЛАДОВ'!I:I)</f>
        <v>0</v>
      </c>
      <c r="O46" s="176">
        <f t="shared" si="4"/>
        <v>0</v>
      </c>
      <c r="P46" s="190" t="e">
        <f t="shared" si="5"/>
        <v>#DIV/0!</v>
      </c>
      <c r="R46" s="173">
        <f>SUMIFS(ПРОДАЖИ!W:W,ПРОДАЖИ!AC:AC,'ОБОРАЧ СКЛАДОВ'!A:A)</f>
        <v>0</v>
      </c>
      <c r="S46" s="128">
        <f>SUMIFS(ПРОДАЖИ!AK:AK,ПРОДАЖИ!AS:AS,'ОБОРАЧ СКЛАДОВ'!Q:Q)</f>
        <v>0</v>
      </c>
      <c r="T46" s="182">
        <f t="shared" si="6"/>
        <v>0</v>
      </c>
      <c r="U46" s="179">
        <f>SUMIFS(ОСТАТКИ!W:W,ОСТАТКИ!P:P,'ОБОРАЧ СКЛАДОВ'!A:A)</f>
        <v>0</v>
      </c>
      <c r="V46" s="128">
        <f>SUMIFS(ОСТАТКИ!AQ:AQ,ОСТАТКИ!AF:AF,'ОБОРАЧ СКЛАДОВ'!Q:Q)</f>
        <v>0</v>
      </c>
      <c r="W46" s="176">
        <f t="shared" si="7"/>
        <v>0</v>
      </c>
      <c r="X46" s="190" t="e">
        <f t="shared" si="8"/>
        <v>#DIV/0!</v>
      </c>
      <c r="Z46" s="173">
        <f>SUMIFS(ПРОДАЖИ!X:X,ПРОДАЖИ!AC:AC,'ОБОРАЧ СКЛАДОВ'!A:A)</f>
        <v>0</v>
      </c>
      <c r="AA46" s="128">
        <f>SUMIFS(ПРОДАЖИ!Y:Y,ПРОДАЖИ!AC:AC,'ОБОРАЧ СКЛАДОВ'!A:A)</f>
        <v>0</v>
      </c>
      <c r="AB46" s="182">
        <f t="shared" si="9"/>
        <v>0</v>
      </c>
      <c r="AC46" s="179">
        <f>SUMIFS(ОСТАТКИ!AB:AB,ОСТАТКИ!P:P,'ОБОРАЧ СКЛАДОВ'!A:A)</f>
        <v>0</v>
      </c>
      <c r="AD46" s="128">
        <f>SUMIFS(ОСТАТКИ!AC:AC,ОСТАТКИ!P:P,'ОБОРАЧ СКЛАДОВ'!A:A)</f>
        <v>0</v>
      </c>
      <c r="AE46" s="176">
        <f t="shared" si="10"/>
        <v>0</v>
      </c>
      <c r="AF46" s="190" t="e">
        <f t="shared" si="11"/>
        <v>#DIV/0!</v>
      </c>
      <c r="AH46" s="173">
        <f>SUMIFS(ПРОДАЖИ!AA:AA,ПРОДАЖИ!AC:AC,'ОБОРАЧ СКЛАДОВ'!A:A)</f>
        <v>0</v>
      </c>
      <c r="AI46" s="128">
        <f>SUMIFS(ПРОДАЖИ!Z:Z,ПРОДАЖИ!AC:AC,'ОБОРАЧ СКЛАДОВ'!A:A)</f>
        <v>0</v>
      </c>
      <c r="AJ46" s="182">
        <f t="shared" si="12"/>
        <v>0</v>
      </c>
      <c r="AK46" s="179">
        <f>SUMIFS(ОСТАТКИ!U:U,ОСТАТКИ!P:P,'ОБОРАЧ СКЛАДОВ'!A:A)</f>
        <v>0</v>
      </c>
      <c r="AL46" s="128">
        <f>SUMIFS(ОСТАТКИ!T:T,ОСТАТКИ!P:P,'ОБОРАЧ СКЛАДОВ'!A:A)</f>
        <v>0</v>
      </c>
      <c r="AM46" s="176">
        <f t="shared" si="13"/>
        <v>0</v>
      </c>
      <c r="AN46" s="190" t="e">
        <f t="shared" si="14"/>
        <v>#DIV/0!</v>
      </c>
    </row>
    <row r="47" spans="1:40" hidden="1" outlineLevel="1" x14ac:dyDescent="0.2">
      <c r="A47" s="150" t="s">
        <v>1785</v>
      </c>
      <c r="B47" s="173">
        <f>SUMIFS(ПРОДАЖИ!T:T,ПРОДАЖИ!AC:AC,'ОБОРАЧ СКЛАДОВ'!A:A)</f>
        <v>0</v>
      </c>
      <c r="C47" s="128">
        <f>SUMIFS(ПРОДАЖИ!U:U,ПРОДАЖИ!AC:AC,'ОБОРАЧ СКЛАДОВ'!A:A)</f>
        <v>0</v>
      </c>
      <c r="D47" s="176">
        <f t="shared" si="0"/>
        <v>0</v>
      </c>
      <c r="E47" s="179">
        <f>SUMIFS(ОСТАТКИ!AD:AD,ОСТАТКИ!P:P,'ОБОРАЧ СКЛАДОВ'!A:A)</f>
        <v>0</v>
      </c>
      <c r="F47" s="128">
        <f>SUMIFS(ОСТАТКИ!AA:AA,ОСТАТКИ!P:P,'ОБОРАЧ СКЛАДОВ'!A:A)</f>
        <v>0</v>
      </c>
      <c r="G47" s="176">
        <f t="shared" si="1"/>
        <v>0</v>
      </c>
      <c r="H47" s="190" t="e">
        <f t="shared" si="2"/>
        <v>#DIV/0!</v>
      </c>
      <c r="J47" s="173">
        <f>SUMIFS(ПРОДАЖИ!V:V,ПРОДАЖИ!AC:AC,'ОБОРАЧ СКЛАДОВ'!A:A)</f>
        <v>0</v>
      </c>
      <c r="K47" s="128">
        <f>SUMIFS(ПРОДАЖИ!AC:AC,ПРОДАЖИ!AK:AK,'ОБОРАЧ СКЛАДОВ'!I:I)</f>
        <v>0</v>
      </c>
      <c r="L47" s="182">
        <f t="shared" si="3"/>
        <v>0</v>
      </c>
      <c r="M47" s="179">
        <f>SUMIFS(ОСТАТКИ!Z:Z,ОСТАТКИ!P:P,'ОБОРАЧ СКЛАДОВ'!A:A)</f>
        <v>0</v>
      </c>
      <c r="N47" s="128">
        <f>SUMIFS(ОСТАТКИ!AI:AI,ОСТАТКИ!X:X,'ОБОРАЧ СКЛАДОВ'!I:I)</f>
        <v>0</v>
      </c>
      <c r="O47" s="176">
        <f t="shared" si="4"/>
        <v>0</v>
      </c>
      <c r="P47" s="190" t="e">
        <f t="shared" si="5"/>
        <v>#DIV/0!</v>
      </c>
      <c r="R47" s="173">
        <f>SUMIFS(ПРОДАЖИ!W:W,ПРОДАЖИ!AC:AC,'ОБОРАЧ СКЛАДОВ'!A:A)</f>
        <v>0</v>
      </c>
      <c r="S47" s="128">
        <f>SUMIFS(ПРОДАЖИ!AK:AK,ПРОДАЖИ!AS:AS,'ОБОРАЧ СКЛАДОВ'!Q:Q)</f>
        <v>0</v>
      </c>
      <c r="T47" s="182">
        <f t="shared" si="6"/>
        <v>0</v>
      </c>
      <c r="U47" s="179">
        <f>SUMIFS(ОСТАТКИ!W:W,ОСТАТКИ!P:P,'ОБОРАЧ СКЛАДОВ'!A:A)</f>
        <v>0</v>
      </c>
      <c r="V47" s="128">
        <f>SUMIFS(ОСТАТКИ!AQ:AQ,ОСТАТКИ!AF:AF,'ОБОРАЧ СКЛАДОВ'!Q:Q)</f>
        <v>0</v>
      </c>
      <c r="W47" s="176">
        <f t="shared" si="7"/>
        <v>0</v>
      </c>
      <c r="X47" s="190" t="e">
        <f t="shared" si="8"/>
        <v>#DIV/0!</v>
      </c>
      <c r="Z47" s="173">
        <f>SUMIFS(ПРОДАЖИ!X:X,ПРОДАЖИ!AC:AC,'ОБОРАЧ СКЛАДОВ'!A:A)</f>
        <v>0</v>
      </c>
      <c r="AA47" s="128">
        <f>SUMIFS(ПРОДАЖИ!Y:Y,ПРОДАЖИ!AC:AC,'ОБОРАЧ СКЛАДОВ'!A:A)</f>
        <v>0</v>
      </c>
      <c r="AB47" s="182">
        <f t="shared" si="9"/>
        <v>0</v>
      </c>
      <c r="AC47" s="179">
        <f>SUMIFS(ОСТАТКИ!AB:AB,ОСТАТКИ!P:P,'ОБОРАЧ СКЛАДОВ'!A:A)</f>
        <v>0</v>
      </c>
      <c r="AD47" s="128">
        <f>SUMIFS(ОСТАТКИ!AC:AC,ОСТАТКИ!P:P,'ОБОРАЧ СКЛАДОВ'!A:A)</f>
        <v>0</v>
      </c>
      <c r="AE47" s="176">
        <f t="shared" si="10"/>
        <v>0</v>
      </c>
      <c r="AF47" s="190" t="e">
        <f t="shared" si="11"/>
        <v>#DIV/0!</v>
      </c>
      <c r="AH47" s="173">
        <f>SUMIFS(ПРОДАЖИ!AA:AA,ПРОДАЖИ!AC:AC,'ОБОРАЧ СКЛАДОВ'!A:A)</f>
        <v>0</v>
      </c>
      <c r="AI47" s="128">
        <f>SUMIFS(ПРОДАЖИ!Z:Z,ПРОДАЖИ!AC:AC,'ОБОРАЧ СКЛАДОВ'!A:A)</f>
        <v>0</v>
      </c>
      <c r="AJ47" s="182">
        <f t="shared" si="12"/>
        <v>0</v>
      </c>
      <c r="AK47" s="179">
        <f>SUMIFS(ОСТАТКИ!U:U,ОСТАТКИ!P:P,'ОБОРАЧ СКЛАДОВ'!A:A)</f>
        <v>0</v>
      </c>
      <c r="AL47" s="128">
        <f>SUMIFS(ОСТАТКИ!T:T,ОСТАТКИ!P:P,'ОБОРАЧ СКЛАДОВ'!A:A)</f>
        <v>0</v>
      </c>
      <c r="AM47" s="176">
        <f t="shared" si="13"/>
        <v>0</v>
      </c>
      <c r="AN47" s="190" t="e">
        <f t="shared" si="14"/>
        <v>#DIV/0!</v>
      </c>
    </row>
    <row r="48" spans="1:40" hidden="1" outlineLevel="1" x14ac:dyDescent="0.2">
      <c r="A48" s="150" t="s">
        <v>1792</v>
      </c>
      <c r="B48" s="173">
        <f>SUMIFS(ПРОДАЖИ!T:T,ПРОДАЖИ!AC:AC,'ОБОРАЧ СКЛАДОВ'!A:A)</f>
        <v>0</v>
      </c>
      <c r="C48" s="128">
        <f>SUMIFS(ПРОДАЖИ!U:U,ПРОДАЖИ!AC:AC,'ОБОРАЧ СКЛАДОВ'!A:A)</f>
        <v>0</v>
      </c>
      <c r="D48" s="176">
        <f t="shared" si="0"/>
        <v>0</v>
      </c>
      <c r="E48" s="179">
        <f>SUMIFS(ОСТАТКИ!AD:AD,ОСТАТКИ!P:P,'ОБОРАЧ СКЛАДОВ'!A:A)</f>
        <v>0</v>
      </c>
      <c r="F48" s="128">
        <f>SUMIFS(ОСТАТКИ!AA:AA,ОСТАТКИ!P:P,'ОБОРАЧ СКЛАДОВ'!A:A)</f>
        <v>0</v>
      </c>
      <c r="G48" s="176">
        <f t="shared" si="1"/>
        <v>0</v>
      </c>
      <c r="H48" s="190" t="e">
        <f t="shared" si="2"/>
        <v>#DIV/0!</v>
      </c>
      <c r="J48" s="173">
        <f>SUMIFS(ПРОДАЖИ!V:V,ПРОДАЖИ!AC:AC,'ОБОРАЧ СКЛАДОВ'!A:A)</f>
        <v>0</v>
      </c>
      <c r="K48" s="128">
        <f>SUMIFS(ПРОДАЖИ!AC:AC,ПРОДАЖИ!AK:AK,'ОБОРАЧ СКЛАДОВ'!I:I)</f>
        <v>0</v>
      </c>
      <c r="L48" s="182">
        <f t="shared" si="3"/>
        <v>0</v>
      </c>
      <c r="M48" s="179">
        <f>SUMIFS(ОСТАТКИ!Z:Z,ОСТАТКИ!P:P,'ОБОРАЧ СКЛАДОВ'!A:A)</f>
        <v>0</v>
      </c>
      <c r="N48" s="128">
        <f>SUMIFS(ОСТАТКИ!AI:AI,ОСТАТКИ!X:X,'ОБОРАЧ СКЛАДОВ'!I:I)</f>
        <v>0</v>
      </c>
      <c r="O48" s="176">
        <f t="shared" si="4"/>
        <v>0</v>
      </c>
      <c r="P48" s="190" t="e">
        <f t="shared" si="5"/>
        <v>#DIV/0!</v>
      </c>
      <c r="R48" s="173">
        <f>SUMIFS(ПРОДАЖИ!W:W,ПРОДАЖИ!AC:AC,'ОБОРАЧ СКЛАДОВ'!A:A)</f>
        <v>0</v>
      </c>
      <c r="S48" s="128">
        <f>SUMIFS(ПРОДАЖИ!AK:AK,ПРОДАЖИ!AS:AS,'ОБОРАЧ СКЛАДОВ'!Q:Q)</f>
        <v>0</v>
      </c>
      <c r="T48" s="182">
        <f t="shared" si="6"/>
        <v>0</v>
      </c>
      <c r="U48" s="179">
        <f>SUMIFS(ОСТАТКИ!W:W,ОСТАТКИ!P:P,'ОБОРАЧ СКЛАДОВ'!A:A)</f>
        <v>0</v>
      </c>
      <c r="V48" s="128">
        <f>SUMIFS(ОСТАТКИ!AQ:AQ,ОСТАТКИ!AF:AF,'ОБОРАЧ СКЛАДОВ'!Q:Q)</f>
        <v>0</v>
      </c>
      <c r="W48" s="176">
        <f t="shared" si="7"/>
        <v>0</v>
      </c>
      <c r="X48" s="190" t="e">
        <f t="shared" si="8"/>
        <v>#DIV/0!</v>
      </c>
      <c r="Z48" s="173">
        <f>SUMIFS(ПРОДАЖИ!X:X,ПРОДАЖИ!AC:AC,'ОБОРАЧ СКЛАДОВ'!A:A)</f>
        <v>0</v>
      </c>
      <c r="AA48" s="128">
        <f>SUMIFS(ПРОДАЖИ!Y:Y,ПРОДАЖИ!AC:AC,'ОБОРАЧ СКЛАДОВ'!A:A)</f>
        <v>0</v>
      </c>
      <c r="AB48" s="182">
        <f t="shared" si="9"/>
        <v>0</v>
      </c>
      <c r="AC48" s="179">
        <f>SUMIFS(ОСТАТКИ!AB:AB,ОСТАТКИ!P:P,'ОБОРАЧ СКЛАДОВ'!A:A)</f>
        <v>0</v>
      </c>
      <c r="AD48" s="128">
        <f>SUMIFS(ОСТАТКИ!AC:AC,ОСТАТКИ!P:P,'ОБОРАЧ СКЛАДОВ'!A:A)</f>
        <v>0</v>
      </c>
      <c r="AE48" s="176">
        <f t="shared" si="10"/>
        <v>0</v>
      </c>
      <c r="AF48" s="190" t="e">
        <f t="shared" si="11"/>
        <v>#DIV/0!</v>
      </c>
      <c r="AH48" s="173">
        <f>SUMIFS(ПРОДАЖИ!AA:AA,ПРОДАЖИ!AC:AC,'ОБОРАЧ СКЛАДОВ'!A:A)</f>
        <v>0</v>
      </c>
      <c r="AI48" s="128">
        <f>SUMIFS(ПРОДАЖИ!Z:Z,ПРОДАЖИ!AC:AC,'ОБОРАЧ СКЛАДОВ'!A:A)</f>
        <v>0</v>
      </c>
      <c r="AJ48" s="182">
        <f t="shared" si="12"/>
        <v>0</v>
      </c>
      <c r="AK48" s="179">
        <f>SUMIFS(ОСТАТКИ!U:U,ОСТАТКИ!P:P,'ОБОРАЧ СКЛАДОВ'!A:A)</f>
        <v>0</v>
      </c>
      <c r="AL48" s="128">
        <f>SUMIFS(ОСТАТКИ!T:T,ОСТАТКИ!P:P,'ОБОРАЧ СКЛАДОВ'!A:A)</f>
        <v>0</v>
      </c>
      <c r="AM48" s="176">
        <f t="shared" si="13"/>
        <v>0</v>
      </c>
      <c r="AN48" s="190" t="e">
        <f t="shared" si="14"/>
        <v>#DIV/0!</v>
      </c>
    </row>
    <row r="49" spans="1:40" hidden="1" outlineLevel="1" x14ac:dyDescent="0.2">
      <c r="A49" s="150" t="s">
        <v>1814</v>
      </c>
      <c r="B49" s="173">
        <f>SUMIFS(ПРОДАЖИ!T:T,ПРОДАЖИ!AC:AC,'ОБОРАЧ СКЛАДОВ'!A:A)</f>
        <v>0</v>
      </c>
      <c r="C49" s="128">
        <f>SUMIFS(ПРОДАЖИ!U:U,ПРОДАЖИ!AC:AC,'ОБОРАЧ СКЛАДОВ'!A:A)</f>
        <v>0</v>
      </c>
      <c r="D49" s="176">
        <f t="shared" si="0"/>
        <v>0</v>
      </c>
      <c r="E49" s="179">
        <f>SUMIFS(ОСТАТКИ!AD:AD,ОСТАТКИ!P:P,'ОБОРАЧ СКЛАДОВ'!A:A)</f>
        <v>0</v>
      </c>
      <c r="F49" s="128">
        <f>SUMIFS(ОСТАТКИ!AA:AA,ОСТАТКИ!P:P,'ОБОРАЧ СКЛАДОВ'!A:A)</f>
        <v>0</v>
      </c>
      <c r="G49" s="176">
        <f t="shared" si="1"/>
        <v>0</v>
      </c>
      <c r="H49" s="190" t="e">
        <f t="shared" si="2"/>
        <v>#DIV/0!</v>
      </c>
      <c r="J49" s="173">
        <f>SUMIFS(ПРОДАЖИ!V:V,ПРОДАЖИ!AC:AC,'ОБОРАЧ СКЛАДОВ'!A:A)</f>
        <v>0</v>
      </c>
      <c r="K49" s="128">
        <f>SUMIFS(ПРОДАЖИ!AC:AC,ПРОДАЖИ!AK:AK,'ОБОРАЧ СКЛАДОВ'!I:I)</f>
        <v>0</v>
      </c>
      <c r="L49" s="182">
        <f t="shared" si="3"/>
        <v>0</v>
      </c>
      <c r="M49" s="179">
        <f>SUMIFS(ОСТАТКИ!Z:Z,ОСТАТКИ!P:P,'ОБОРАЧ СКЛАДОВ'!A:A)</f>
        <v>0</v>
      </c>
      <c r="N49" s="128">
        <f>SUMIFS(ОСТАТКИ!AI:AI,ОСТАТКИ!X:X,'ОБОРАЧ СКЛАДОВ'!I:I)</f>
        <v>0</v>
      </c>
      <c r="O49" s="176">
        <f t="shared" si="4"/>
        <v>0</v>
      </c>
      <c r="P49" s="190" t="e">
        <f t="shared" si="5"/>
        <v>#DIV/0!</v>
      </c>
      <c r="R49" s="173">
        <f>SUMIFS(ПРОДАЖИ!W:W,ПРОДАЖИ!AC:AC,'ОБОРАЧ СКЛАДОВ'!A:A)</f>
        <v>0</v>
      </c>
      <c r="S49" s="128">
        <f>SUMIFS(ПРОДАЖИ!AK:AK,ПРОДАЖИ!AS:AS,'ОБОРАЧ СКЛАДОВ'!Q:Q)</f>
        <v>0</v>
      </c>
      <c r="T49" s="182">
        <f t="shared" si="6"/>
        <v>0</v>
      </c>
      <c r="U49" s="179">
        <f>SUMIFS(ОСТАТКИ!W:W,ОСТАТКИ!P:P,'ОБОРАЧ СКЛАДОВ'!A:A)</f>
        <v>0</v>
      </c>
      <c r="V49" s="128">
        <f>SUMIFS(ОСТАТКИ!AQ:AQ,ОСТАТКИ!AF:AF,'ОБОРАЧ СКЛАДОВ'!Q:Q)</f>
        <v>0</v>
      </c>
      <c r="W49" s="176">
        <f t="shared" si="7"/>
        <v>0</v>
      </c>
      <c r="X49" s="190" t="e">
        <f t="shared" si="8"/>
        <v>#DIV/0!</v>
      </c>
      <c r="Z49" s="173">
        <f>SUMIFS(ПРОДАЖИ!X:X,ПРОДАЖИ!AC:AC,'ОБОРАЧ СКЛАДОВ'!A:A)</f>
        <v>0</v>
      </c>
      <c r="AA49" s="128">
        <f>SUMIFS(ПРОДАЖИ!Y:Y,ПРОДАЖИ!AC:AC,'ОБОРАЧ СКЛАДОВ'!A:A)</f>
        <v>0</v>
      </c>
      <c r="AB49" s="182">
        <f t="shared" si="9"/>
        <v>0</v>
      </c>
      <c r="AC49" s="179">
        <f>SUMIFS(ОСТАТКИ!AB:AB,ОСТАТКИ!P:P,'ОБОРАЧ СКЛАДОВ'!A:A)</f>
        <v>0</v>
      </c>
      <c r="AD49" s="128">
        <f>SUMIFS(ОСТАТКИ!AC:AC,ОСТАТКИ!P:P,'ОБОРАЧ СКЛАДОВ'!A:A)</f>
        <v>0</v>
      </c>
      <c r="AE49" s="176">
        <f t="shared" si="10"/>
        <v>0</v>
      </c>
      <c r="AF49" s="190" t="e">
        <f t="shared" si="11"/>
        <v>#DIV/0!</v>
      </c>
      <c r="AH49" s="173">
        <f>SUMIFS(ПРОДАЖИ!AA:AA,ПРОДАЖИ!AC:AC,'ОБОРАЧ СКЛАДОВ'!A:A)</f>
        <v>0</v>
      </c>
      <c r="AI49" s="128">
        <f>SUMIFS(ПРОДАЖИ!Z:Z,ПРОДАЖИ!AC:AC,'ОБОРАЧ СКЛАДОВ'!A:A)</f>
        <v>0</v>
      </c>
      <c r="AJ49" s="182">
        <f t="shared" si="12"/>
        <v>0</v>
      </c>
      <c r="AK49" s="179">
        <f>SUMIFS(ОСТАТКИ!U:U,ОСТАТКИ!P:P,'ОБОРАЧ СКЛАДОВ'!A:A)</f>
        <v>0</v>
      </c>
      <c r="AL49" s="128">
        <f>SUMIFS(ОСТАТКИ!T:T,ОСТАТКИ!P:P,'ОБОРАЧ СКЛАДОВ'!A:A)</f>
        <v>0</v>
      </c>
      <c r="AM49" s="176">
        <f t="shared" si="13"/>
        <v>0</v>
      </c>
      <c r="AN49" s="190" t="e">
        <f t="shared" si="14"/>
        <v>#DIV/0!</v>
      </c>
    </row>
    <row r="50" spans="1:40" hidden="1" outlineLevel="1" x14ac:dyDescent="0.2">
      <c r="A50" s="150" t="s">
        <v>1923</v>
      </c>
      <c r="B50" s="173">
        <f>SUMIFS(ПРОДАЖИ!T:T,ПРОДАЖИ!AC:AC,'ОБОРАЧ СКЛАДОВ'!A:A)</f>
        <v>0</v>
      </c>
      <c r="C50" s="128">
        <f>SUMIFS(ПРОДАЖИ!U:U,ПРОДАЖИ!AC:AC,'ОБОРАЧ СКЛАДОВ'!A:A)</f>
        <v>0</v>
      </c>
      <c r="D50" s="176">
        <f t="shared" si="0"/>
        <v>0</v>
      </c>
      <c r="E50" s="179">
        <f>SUMIFS(ОСТАТКИ!AD:AD,ОСТАТКИ!P:P,'ОБОРАЧ СКЛАДОВ'!A:A)</f>
        <v>0</v>
      </c>
      <c r="F50" s="128">
        <f>SUMIFS(ОСТАТКИ!AA:AA,ОСТАТКИ!P:P,'ОБОРАЧ СКЛАДОВ'!A:A)</f>
        <v>0</v>
      </c>
      <c r="G50" s="176">
        <f t="shared" si="1"/>
        <v>0</v>
      </c>
      <c r="H50" s="190" t="e">
        <f t="shared" si="2"/>
        <v>#DIV/0!</v>
      </c>
      <c r="J50" s="173">
        <f>SUMIFS(ПРОДАЖИ!V:V,ПРОДАЖИ!AC:AC,'ОБОРАЧ СКЛАДОВ'!A:A)</f>
        <v>0</v>
      </c>
      <c r="K50" s="128">
        <f>SUMIFS(ПРОДАЖИ!AC:AC,ПРОДАЖИ!AK:AK,'ОБОРАЧ СКЛАДОВ'!I:I)</f>
        <v>0</v>
      </c>
      <c r="L50" s="182">
        <f t="shared" si="3"/>
        <v>0</v>
      </c>
      <c r="M50" s="179">
        <f>SUMIFS(ОСТАТКИ!Z:Z,ОСТАТКИ!P:P,'ОБОРАЧ СКЛАДОВ'!A:A)</f>
        <v>0</v>
      </c>
      <c r="N50" s="128">
        <f>SUMIFS(ОСТАТКИ!AI:AI,ОСТАТКИ!X:X,'ОБОРАЧ СКЛАДОВ'!I:I)</f>
        <v>0</v>
      </c>
      <c r="O50" s="176">
        <f t="shared" si="4"/>
        <v>0</v>
      </c>
      <c r="P50" s="190" t="e">
        <f t="shared" si="5"/>
        <v>#DIV/0!</v>
      </c>
      <c r="R50" s="173">
        <f>SUMIFS(ПРОДАЖИ!W:W,ПРОДАЖИ!AC:AC,'ОБОРАЧ СКЛАДОВ'!A:A)</f>
        <v>0</v>
      </c>
      <c r="S50" s="128">
        <f>SUMIFS(ПРОДАЖИ!AK:AK,ПРОДАЖИ!AS:AS,'ОБОРАЧ СКЛАДОВ'!Q:Q)</f>
        <v>0</v>
      </c>
      <c r="T50" s="182">
        <f t="shared" si="6"/>
        <v>0</v>
      </c>
      <c r="U50" s="179">
        <f>SUMIFS(ОСТАТКИ!W:W,ОСТАТКИ!P:P,'ОБОРАЧ СКЛАДОВ'!A:A)</f>
        <v>0</v>
      </c>
      <c r="V50" s="128">
        <f>SUMIFS(ОСТАТКИ!AQ:AQ,ОСТАТКИ!AF:AF,'ОБОРАЧ СКЛАДОВ'!Q:Q)</f>
        <v>0</v>
      </c>
      <c r="W50" s="176">
        <f t="shared" si="7"/>
        <v>0</v>
      </c>
      <c r="X50" s="190" t="e">
        <f t="shared" si="8"/>
        <v>#DIV/0!</v>
      </c>
      <c r="Z50" s="173">
        <f>SUMIFS(ПРОДАЖИ!X:X,ПРОДАЖИ!AC:AC,'ОБОРАЧ СКЛАДОВ'!A:A)</f>
        <v>0</v>
      </c>
      <c r="AA50" s="128">
        <f>SUMIFS(ПРОДАЖИ!Y:Y,ПРОДАЖИ!AC:AC,'ОБОРАЧ СКЛАДОВ'!A:A)</f>
        <v>0</v>
      </c>
      <c r="AB50" s="182">
        <f t="shared" si="9"/>
        <v>0</v>
      </c>
      <c r="AC50" s="179">
        <f>SUMIFS(ОСТАТКИ!AB:AB,ОСТАТКИ!P:P,'ОБОРАЧ СКЛАДОВ'!A:A)</f>
        <v>0</v>
      </c>
      <c r="AD50" s="128">
        <f>SUMIFS(ОСТАТКИ!AC:AC,ОСТАТКИ!P:P,'ОБОРАЧ СКЛАДОВ'!A:A)</f>
        <v>0</v>
      </c>
      <c r="AE50" s="176">
        <f t="shared" si="10"/>
        <v>0</v>
      </c>
      <c r="AF50" s="190" t="e">
        <f t="shared" si="11"/>
        <v>#DIV/0!</v>
      </c>
      <c r="AH50" s="173">
        <f>SUMIFS(ПРОДАЖИ!AA:AA,ПРОДАЖИ!AC:AC,'ОБОРАЧ СКЛАДОВ'!A:A)</f>
        <v>0</v>
      </c>
      <c r="AI50" s="128">
        <f>SUMIFS(ПРОДАЖИ!Z:Z,ПРОДАЖИ!AC:AC,'ОБОРАЧ СКЛАДОВ'!A:A)</f>
        <v>0</v>
      </c>
      <c r="AJ50" s="182">
        <f t="shared" si="12"/>
        <v>0</v>
      </c>
      <c r="AK50" s="179">
        <f>SUMIFS(ОСТАТКИ!U:U,ОСТАТКИ!P:P,'ОБОРАЧ СКЛАДОВ'!A:A)</f>
        <v>0</v>
      </c>
      <c r="AL50" s="128">
        <f>SUMIFS(ОСТАТКИ!T:T,ОСТАТКИ!P:P,'ОБОРАЧ СКЛАДОВ'!A:A)</f>
        <v>0</v>
      </c>
      <c r="AM50" s="176">
        <f t="shared" si="13"/>
        <v>0</v>
      </c>
      <c r="AN50" s="190" t="e">
        <f t="shared" si="14"/>
        <v>#DIV/0!</v>
      </c>
    </row>
    <row r="51" spans="1:40" hidden="1" outlineLevel="1" x14ac:dyDescent="0.2">
      <c r="A51" s="150" t="s">
        <v>1935</v>
      </c>
      <c r="B51" s="173">
        <f>SUMIFS(ПРОДАЖИ!T:T,ПРОДАЖИ!AC:AC,'ОБОРАЧ СКЛАДОВ'!A:A)</f>
        <v>0</v>
      </c>
      <c r="C51" s="128">
        <f>SUMIFS(ПРОДАЖИ!U:U,ПРОДАЖИ!AC:AC,'ОБОРАЧ СКЛАДОВ'!A:A)</f>
        <v>0</v>
      </c>
      <c r="D51" s="176">
        <f t="shared" si="0"/>
        <v>0</v>
      </c>
      <c r="E51" s="179">
        <f>SUMIFS(ОСТАТКИ!AD:AD,ОСТАТКИ!P:P,'ОБОРАЧ СКЛАДОВ'!A:A)</f>
        <v>0</v>
      </c>
      <c r="F51" s="128">
        <f>SUMIFS(ОСТАТКИ!AA:AA,ОСТАТКИ!P:P,'ОБОРАЧ СКЛАДОВ'!A:A)</f>
        <v>0</v>
      </c>
      <c r="G51" s="176">
        <f t="shared" si="1"/>
        <v>0</v>
      </c>
      <c r="H51" s="190" t="e">
        <f t="shared" si="2"/>
        <v>#DIV/0!</v>
      </c>
      <c r="J51" s="173">
        <f>SUMIFS(ПРОДАЖИ!V:V,ПРОДАЖИ!AC:AC,'ОБОРАЧ СКЛАДОВ'!A:A)</f>
        <v>0</v>
      </c>
      <c r="K51" s="128">
        <f>SUMIFS(ПРОДАЖИ!AC:AC,ПРОДАЖИ!AK:AK,'ОБОРАЧ СКЛАДОВ'!I:I)</f>
        <v>0</v>
      </c>
      <c r="L51" s="182">
        <f t="shared" si="3"/>
        <v>0</v>
      </c>
      <c r="M51" s="179">
        <f>SUMIFS(ОСТАТКИ!Z:Z,ОСТАТКИ!P:P,'ОБОРАЧ СКЛАДОВ'!A:A)</f>
        <v>0</v>
      </c>
      <c r="N51" s="128">
        <f>SUMIFS(ОСТАТКИ!AI:AI,ОСТАТКИ!X:X,'ОБОРАЧ СКЛАДОВ'!I:I)</f>
        <v>0</v>
      </c>
      <c r="O51" s="176">
        <f t="shared" si="4"/>
        <v>0</v>
      </c>
      <c r="P51" s="190" t="e">
        <f t="shared" si="5"/>
        <v>#DIV/0!</v>
      </c>
      <c r="R51" s="173">
        <f>SUMIFS(ПРОДАЖИ!W:W,ПРОДАЖИ!AC:AC,'ОБОРАЧ СКЛАДОВ'!A:A)</f>
        <v>0</v>
      </c>
      <c r="S51" s="128">
        <f>SUMIFS(ПРОДАЖИ!AK:AK,ПРОДАЖИ!AS:AS,'ОБОРАЧ СКЛАДОВ'!Q:Q)</f>
        <v>0</v>
      </c>
      <c r="T51" s="182">
        <f t="shared" si="6"/>
        <v>0</v>
      </c>
      <c r="U51" s="179">
        <f>SUMIFS(ОСТАТКИ!W:W,ОСТАТКИ!P:P,'ОБОРАЧ СКЛАДОВ'!A:A)</f>
        <v>0</v>
      </c>
      <c r="V51" s="128">
        <f>SUMIFS(ОСТАТКИ!AQ:AQ,ОСТАТКИ!AF:AF,'ОБОРАЧ СКЛАДОВ'!Q:Q)</f>
        <v>0</v>
      </c>
      <c r="W51" s="176">
        <f t="shared" si="7"/>
        <v>0</v>
      </c>
      <c r="X51" s="190" t="e">
        <f t="shared" si="8"/>
        <v>#DIV/0!</v>
      </c>
      <c r="Z51" s="173">
        <f>SUMIFS(ПРОДАЖИ!X:X,ПРОДАЖИ!AC:AC,'ОБОРАЧ СКЛАДОВ'!A:A)</f>
        <v>0</v>
      </c>
      <c r="AA51" s="128">
        <f>SUMIFS(ПРОДАЖИ!Y:Y,ПРОДАЖИ!AC:AC,'ОБОРАЧ СКЛАДОВ'!A:A)</f>
        <v>0</v>
      </c>
      <c r="AB51" s="182">
        <f t="shared" si="9"/>
        <v>0</v>
      </c>
      <c r="AC51" s="179">
        <f>SUMIFS(ОСТАТКИ!AB:AB,ОСТАТКИ!P:P,'ОБОРАЧ СКЛАДОВ'!A:A)</f>
        <v>0</v>
      </c>
      <c r="AD51" s="128">
        <f>SUMIFS(ОСТАТКИ!AC:AC,ОСТАТКИ!P:P,'ОБОРАЧ СКЛАДОВ'!A:A)</f>
        <v>0</v>
      </c>
      <c r="AE51" s="176">
        <f t="shared" si="10"/>
        <v>0</v>
      </c>
      <c r="AF51" s="190" t="e">
        <f t="shared" si="11"/>
        <v>#DIV/0!</v>
      </c>
      <c r="AH51" s="173">
        <f>SUMIFS(ПРОДАЖИ!AA:AA,ПРОДАЖИ!AC:AC,'ОБОРАЧ СКЛАДОВ'!A:A)</f>
        <v>0</v>
      </c>
      <c r="AI51" s="128">
        <f>SUMIFS(ПРОДАЖИ!Z:Z,ПРОДАЖИ!AC:AC,'ОБОРАЧ СКЛАДОВ'!A:A)</f>
        <v>0</v>
      </c>
      <c r="AJ51" s="182">
        <f t="shared" si="12"/>
        <v>0</v>
      </c>
      <c r="AK51" s="179">
        <f>SUMIFS(ОСТАТКИ!U:U,ОСТАТКИ!P:P,'ОБОРАЧ СКЛАДОВ'!A:A)</f>
        <v>0</v>
      </c>
      <c r="AL51" s="128">
        <f>SUMIFS(ОСТАТКИ!T:T,ОСТАТКИ!P:P,'ОБОРАЧ СКЛАДОВ'!A:A)</f>
        <v>0</v>
      </c>
      <c r="AM51" s="176">
        <f t="shared" si="13"/>
        <v>0</v>
      </c>
      <c r="AN51" s="190" t="e">
        <f t="shared" si="14"/>
        <v>#DIV/0!</v>
      </c>
    </row>
    <row r="52" spans="1:40" hidden="1" outlineLevel="1" x14ac:dyDescent="0.2">
      <c r="A52" s="150" t="s">
        <v>1946</v>
      </c>
      <c r="B52" s="173">
        <f>SUMIFS(ПРОДАЖИ!T:T,ПРОДАЖИ!AC:AC,'ОБОРАЧ СКЛАДОВ'!A:A)</f>
        <v>0</v>
      </c>
      <c r="C52" s="128">
        <f>SUMIFS(ПРОДАЖИ!U:U,ПРОДАЖИ!AC:AC,'ОБОРАЧ СКЛАДОВ'!A:A)</f>
        <v>0</v>
      </c>
      <c r="D52" s="176">
        <f t="shared" si="0"/>
        <v>0</v>
      </c>
      <c r="E52" s="179">
        <f>SUMIFS(ОСТАТКИ!AD:AD,ОСТАТКИ!P:P,'ОБОРАЧ СКЛАДОВ'!A:A)</f>
        <v>0</v>
      </c>
      <c r="F52" s="128">
        <f>SUMIFS(ОСТАТКИ!AA:AA,ОСТАТКИ!P:P,'ОБОРАЧ СКЛАДОВ'!A:A)</f>
        <v>0</v>
      </c>
      <c r="G52" s="176">
        <f t="shared" si="1"/>
        <v>0</v>
      </c>
      <c r="H52" s="190" t="e">
        <f t="shared" si="2"/>
        <v>#DIV/0!</v>
      </c>
      <c r="J52" s="173">
        <f>SUMIFS(ПРОДАЖИ!V:V,ПРОДАЖИ!AC:AC,'ОБОРАЧ СКЛАДОВ'!A:A)</f>
        <v>0</v>
      </c>
      <c r="K52" s="128">
        <f>SUMIFS(ПРОДАЖИ!AC:AC,ПРОДАЖИ!AK:AK,'ОБОРАЧ СКЛАДОВ'!I:I)</f>
        <v>0</v>
      </c>
      <c r="L52" s="182">
        <f t="shared" si="3"/>
        <v>0</v>
      </c>
      <c r="M52" s="179">
        <f>SUMIFS(ОСТАТКИ!Z:Z,ОСТАТКИ!P:P,'ОБОРАЧ СКЛАДОВ'!A:A)</f>
        <v>0</v>
      </c>
      <c r="N52" s="128">
        <f>SUMIFS(ОСТАТКИ!AI:AI,ОСТАТКИ!X:X,'ОБОРАЧ СКЛАДОВ'!I:I)</f>
        <v>0</v>
      </c>
      <c r="O52" s="176">
        <f t="shared" si="4"/>
        <v>0</v>
      </c>
      <c r="P52" s="190" t="e">
        <f t="shared" si="5"/>
        <v>#DIV/0!</v>
      </c>
      <c r="R52" s="173">
        <f>SUMIFS(ПРОДАЖИ!W:W,ПРОДАЖИ!AC:AC,'ОБОРАЧ СКЛАДОВ'!A:A)</f>
        <v>0</v>
      </c>
      <c r="S52" s="128">
        <f>SUMIFS(ПРОДАЖИ!AK:AK,ПРОДАЖИ!AS:AS,'ОБОРАЧ СКЛАДОВ'!Q:Q)</f>
        <v>0</v>
      </c>
      <c r="T52" s="182">
        <f t="shared" si="6"/>
        <v>0</v>
      </c>
      <c r="U52" s="179">
        <f>SUMIFS(ОСТАТКИ!W:W,ОСТАТКИ!P:P,'ОБОРАЧ СКЛАДОВ'!A:A)</f>
        <v>0</v>
      </c>
      <c r="V52" s="128">
        <f>SUMIFS(ОСТАТКИ!AQ:AQ,ОСТАТКИ!AF:AF,'ОБОРАЧ СКЛАДОВ'!Q:Q)</f>
        <v>0</v>
      </c>
      <c r="W52" s="176">
        <f t="shared" si="7"/>
        <v>0</v>
      </c>
      <c r="X52" s="190" t="e">
        <f t="shared" si="8"/>
        <v>#DIV/0!</v>
      </c>
      <c r="Z52" s="173">
        <f>SUMIFS(ПРОДАЖИ!X:X,ПРОДАЖИ!AC:AC,'ОБОРАЧ СКЛАДОВ'!A:A)</f>
        <v>0</v>
      </c>
      <c r="AA52" s="128">
        <f>SUMIFS(ПРОДАЖИ!Y:Y,ПРОДАЖИ!AC:AC,'ОБОРАЧ СКЛАДОВ'!A:A)</f>
        <v>0</v>
      </c>
      <c r="AB52" s="182">
        <f t="shared" si="9"/>
        <v>0</v>
      </c>
      <c r="AC52" s="179">
        <f>SUMIFS(ОСТАТКИ!AB:AB,ОСТАТКИ!P:P,'ОБОРАЧ СКЛАДОВ'!A:A)</f>
        <v>0</v>
      </c>
      <c r="AD52" s="128">
        <f>SUMIFS(ОСТАТКИ!AC:AC,ОСТАТКИ!P:P,'ОБОРАЧ СКЛАДОВ'!A:A)</f>
        <v>0</v>
      </c>
      <c r="AE52" s="176">
        <f t="shared" si="10"/>
        <v>0</v>
      </c>
      <c r="AF52" s="190" t="e">
        <f t="shared" si="11"/>
        <v>#DIV/0!</v>
      </c>
      <c r="AH52" s="173">
        <f>SUMIFS(ПРОДАЖИ!AA:AA,ПРОДАЖИ!AC:AC,'ОБОРАЧ СКЛАДОВ'!A:A)</f>
        <v>0</v>
      </c>
      <c r="AI52" s="128">
        <f>SUMIFS(ПРОДАЖИ!Z:Z,ПРОДАЖИ!AC:AC,'ОБОРАЧ СКЛАДОВ'!A:A)</f>
        <v>0</v>
      </c>
      <c r="AJ52" s="182">
        <f t="shared" si="12"/>
        <v>0</v>
      </c>
      <c r="AK52" s="179">
        <f>SUMIFS(ОСТАТКИ!U:U,ОСТАТКИ!P:P,'ОБОРАЧ СКЛАДОВ'!A:A)</f>
        <v>0</v>
      </c>
      <c r="AL52" s="128">
        <f>SUMIFS(ОСТАТКИ!T:T,ОСТАТКИ!P:P,'ОБОРАЧ СКЛАДОВ'!A:A)</f>
        <v>0</v>
      </c>
      <c r="AM52" s="176">
        <f t="shared" si="13"/>
        <v>0</v>
      </c>
      <c r="AN52" s="190" t="e">
        <f t="shared" si="14"/>
        <v>#DIV/0!</v>
      </c>
    </row>
    <row r="53" spans="1:40" hidden="1" outlineLevel="1" x14ac:dyDescent="0.2">
      <c r="A53" s="150" t="s">
        <v>1953</v>
      </c>
      <c r="B53" s="173">
        <f>SUMIFS(ПРОДАЖИ!T:T,ПРОДАЖИ!AC:AC,'ОБОРАЧ СКЛАДОВ'!A:A)</f>
        <v>0</v>
      </c>
      <c r="C53" s="128">
        <f>SUMIFS(ПРОДАЖИ!U:U,ПРОДАЖИ!AC:AC,'ОБОРАЧ СКЛАДОВ'!A:A)</f>
        <v>0</v>
      </c>
      <c r="D53" s="176">
        <f t="shared" si="0"/>
        <v>0</v>
      </c>
      <c r="E53" s="179">
        <f>SUMIFS(ОСТАТКИ!AD:AD,ОСТАТКИ!P:P,'ОБОРАЧ СКЛАДОВ'!A:A)</f>
        <v>0</v>
      </c>
      <c r="F53" s="128">
        <f>SUMIFS(ОСТАТКИ!AA:AA,ОСТАТКИ!P:P,'ОБОРАЧ СКЛАДОВ'!A:A)</f>
        <v>0</v>
      </c>
      <c r="G53" s="176">
        <f t="shared" si="1"/>
        <v>0</v>
      </c>
      <c r="H53" s="190" t="e">
        <f t="shared" si="2"/>
        <v>#DIV/0!</v>
      </c>
      <c r="J53" s="173">
        <f>SUMIFS(ПРОДАЖИ!V:V,ПРОДАЖИ!AC:AC,'ОБОРАЧ СКЛАДОВ'!A:A)</f>
        <v>0</v>
      </c>
      <c r="K53" s="128">
        <f>SUMIFS(ПРОДАЖИ!AC:AC,ПРОДАЖИ!AK:AK,'ОБОРАЧ СКЛАДОВ'!I:I)</f>
        <v>0</v>
      </c>
      <c r="L53" s="182">
        <f t="shared" si="3"/>
        <v>0</v>
      </c>
      <c r="M53" s="179">
        <f>SUMIFS(ОСТАТКИ!Z:Z,ОСТАТКИ!P:P,'ОБОРАЧ СКЛАДОВ'!A:A)</f>
        <v>0</v>
      </c>
      <c r="N53" s="128">
        <f>SUMIFS(ОСТАТКИ!AI:AI,ОСТАТКИ!X:X,'ОБОРАЧ СКЛАДОВ'!I:I)</f>
        <v>0</v>
      </c>
      <c r="O53" s="176">
        <f t="shared" si="4"/>
        <v>0</v>
      </c>
      <c r="P53" s="190" t="e">
        <f t="shared" si="5"/>
        <v>#DIV/0!</v>
      </c>
      <c r="R53" s="173">
        <f>SUMIFS(ПРОДАЖИ!W:W,ПРОДАЖИ!AC:AC,'ОБОРАЧ СКЛАДОВ'!A:A)</f>
        <v>0</v>
      </c>
      <c r="S53" s="128">
        <f>SUMIFS(ПРОДАЖИ!AK:AK,ПРОДАЖИ!AS:AS,'ОБОРАЧ СКЛАДОВ'!Q:Q)</f>
        <v>0</v>
      </c>
      <c r="T53" s="182">
        <f t="shared" si="6"/>
        <v>0</v>
      </c>
      <c r="U53" s="179">
        <f>SUMIFS(ОСТАТКИ!W:W,ОСТАТКИ!P:P,'ОБОРАЧ СКЛАДОВ'!A:A)</f>
        <v>0</v>
      </c>
      <c r="V53" s="128">
        <f>SUMIFS(ОСТАТКИ!AQ:AQ,ОСТАТКИ!AF:AF,'ОБОРАЧ СКЛАДОВ'!Q:Q)</f>
        <v>0</v>
      </c>
      <c r="W53" s="176">
        <f t="shared" si="7"/>
        <v>0</v>
      </c>
      <c r="X53" s="190" t="e">
        <f t="shared" si="8"/>
        <v>#DIV/0!</v>
      </c>
      <c r="Z53" s="173">
        <f>SUMIFS(ПРОДАЖИ!X:X,ПРОДАЖИ!AC:AC,'ОБОРАЧ СКЛАДОВ'!A:A)</f>
        <v>0</v>
      </c>
      <c r="AA53" s="128">
        <f>SUMIFS(ПРОДАЖИ!Y:Y,ПРОДАЖИ!AC:AC,'ОБОРАЧ СКЛАДОВ'!A:A)</f>
        <v>0</v>
      </c>
      <c r="AB53" s="182">
        <f t="shared" si="9"/>
        <v>0</v>
      </c>
      <c r="AC53" s="179">
        <f>SUMIFS(ОСТАТКИ!AB:AB,ОСТАТКИ!P:P,'ОБОРАЧ СКЛАДОВ'!A:A)</f>
        <v>0</v>
      </c>
      <c r="AD53" s="128">
        <f>SUMIFS(ОСТАТКИ!AC:AC,ОСТАТКИ!P:P,'ОБОРАЧ СКЛАДОВ'!A:A)</f>
        <v>0</v>
      </c>
      <c r="AE53" s="176">
        <f t="shared" si="10"/>
        <v>0</v>
      </c>
      <c r="AF53" s="190" t="e">
        <f t="shared" si="11"/>
        <v>#DIV/0!</v>
      </c>
      <c r="AH53" s="173">
        <f>SUMIFS(ПРОДАЖИ!AA:AA,ПРОДАЖИ!AC:AC,'ОБОРАЧ СКЛАДОВ'!A:A)</f>
        <v>0</v>
      </c>
      <c r="AI53" s="128">
        <f>SUMIFS(ПРОДАЖИ!Z:Z,ПРОДАЖИ!AC:AC,'ОБОРАЧ СКЛАДОВ'!A:A)</f>
        <v>0</v>
      </c>
      <c r="AJ53" s="182">
        <f t="shared" si="12"/>
        <v>0</v>
      </c>
      <c r="AK53" s="179">
        <f>SUMIFS(ОСТАТКИ!U:U,ОСТАТКИ!P:P,'ОБОРАЧ СКЛАДОВ'!A:A)</f>
        <v>0</v>
      </c>
      <c r="AL53" s="128">
        <f>SUMIFS(ОСТАТКИ!T:T,ОСТАТКИ!P:P,'ОБОРАЧ СКЛАДОВ'!A:A)</f>
        <v>0</v>
      </c>
      <c r="AM53" s="176">
        <f t="shared" si="13"/>
        <v>0</v>
      </c>
      <c r="AN53" s="190" t="e">
        <f t="shared" si="14"/>
        <v>#DIV/0!</v>
      </c>
    </row>
    <row r="54" spans="1:40" hidden="1" outlineLevel="1" x14ac:dyDescent="0.2">
      <c r="A54" s="150" t="s">
        <v>1964</v>
      </c>
      <c r="B54" s="173">
        <f>SUMIFS(ПРОДАЖИ!T:T,ПРОДАЖИ!AC:AC,'ОБОРАЧ СКЛАДОВ'!A:A)</f>
        <v>0</v>
      </c>
      <c r="C54" s="128">
        <f>SUMIFS(ПРОДАЖИ!U:U,ПРОДАЖИ!AC:AC,'ОБОРАЧ СКЛАДОВ'!A:A)</f>
        <v>0</v>
      </c>
      <c r="D54" s="176">
        <f t="shared" si="0"/>
        <v>0</v>
      </c>
      <c r="E54" s="179">
        <f>SUMIFS(ОСТАТКИ!AD:AD,ОСТАТКИ!P:P,'ОБОРАЧ СКЛАДОВ'!A:A)</f>
        <v>0</v>
      </c>
      <c r="F54" s="128">
        <f>SUMIFS(ОСТАТКИ!AA:AA,ОСТАТКИ!P:P,'ОБОРАЧ СКЛАДОВ'!A:A)</f>
        <v>0</v>
      </c>
      <c r="G54" s="176">
        <f t="shared" si="1"/>
        <v>0</v>
      </c>
      <c r="H54" s="190" t="e">
        <f t="shared" si="2"/>
        <v>#DIV/0!</v>
      </c>
      <c r="J54" s="173">
        <f>SUMIFS(ПРОДАЖИ!V:V,ПРОДАЖИ!AC:AC,'ОБОРАЧ СКЛАДОВ'!A:A)</f>
        <v>0</v>
      </c>
      <c r="K54" s="128">
        <f>SUMIFS(ПРОДАЖИ!AC:AC,ПРОДАЖИ!AK:AK,'ОБОРАЧ СКЛАДОВ'!I:I)</f>
        <v>0</v>
      </c>
      <c r="L54" s="182">
        <f t="shared" si="3"/>
        <v>0</v>
      </c>
      <c r="M54" s="179">
        <f>SUMIFS(ОСТАТКИ!Z:Z,ОСТАТКИ!P:P,'ОБОРАЧ СКЛАДОВ'!A:A)</f>
        <v>0</v>
      </c>
      <c r="N54" s="128">
        <f>SUMIFS(ОСТАТКИ!AI:AI,ОСТАТКИ!X:X,'ОБОРАЧ СКЛАДОВ'!I:I)</f>
        <v>0</v>
      </c>
      <c r="O54" s="176">
        <f t="shared" si="4"/>
        <v>0</v>
      </c>
      <c r="P54" s="190" t="e">
        <f t="shared" si="5"/>
        <v>#DIV/0!</v>
      </c>
      <c r="R54" s="173">
        <f>SUMIFS(ПРОДАЖИ!W:W,ПРОДАЖИ!AC:AC,'ОБОРАЧ СКЛАДОВ'!A:A)</f>
        <v>0</v>
      </c>
      <c r="S54" s="128">
        <f>SUMIFS(ПРОДАЖИ!AK:AK,ПРОДАЖИ!AS:AS,'ОБОРАЧ СКЛАДОВ'!Q:Q)</f>
        <v>0</v>
      </c>
      <c r="T54" s="182">
        <f t="shared" si="6"/>
        <v>0</v>
      </c>
      <c r="U54" s="179">
        <f>SUMIFS(ОСТАТКИ!W:W,ОСТАТКИ!P:P,'ОБОРАЧ СКЛАДОВ'!A:A)</f>
        <v>0</v>
      </c>
      <c r="V54" s="128">
        <f>SUMIFS(ОСТАТКИ!AQ:AQ,ОСТАТКИ!AF:AF,'ОБОРАЧ СКЛАДОВ'!Q:Q)</f>
        <v>0</v>
      </c>
      <c r="W54" s="176">
        <f t="shared" si="7"/>
        <v>0</v>
      </c>
      <c r="X54" s="190" t="e">
        <f t="shared" si="8"/>
        <v>#DIV/0!</v>
      </c>
      <c r="Z54" s="173">
        <f>SUMIFS(ПРОДАЖИ!X:X,ПРОДАЖИ!AC:AC,'ОБОРАЧ СКЛАДОВ'!A:A)</f>
        <v>0</v>
      </c>
      <c r="AA54" s="128">
        <f>SUMIFS(ПРОДАЖИ!Y:Y,ПРОДАЖИ!AC:AC,'ОБОРАЧ СКЛАДОВ'!A:A)</f>
        <v>0</v>
      </c>
      <c r="AB54" s="182">
        <f t="shared" si="9"/>
        <v>0</v>
      </c>
      <c r="AC54" s="179">
        <f>SUMIFS(ОСТАТКИ!AB:AB,ОСТАТКИ!P:P,'ОБОРАЧ СКЛАДОВ'!A:A)</f>
        <v>0</v>
      </c>
      <c r="AD54" s="128">
        <f>SUMIFS(ОСТАТКИ!AC:AC,ОСТАТКИ!P:P,'ОБОРАЧ СКЛАДОВ'!A:A)</f>
        <v>0</v>
      </c>
      <c r="AE54" s="176">
        <f t="shared" si="10"/>
        <v>0</v>
      </c>
      <c r="AF54" s="190" t="e">
        <f t="shared" si="11"/>
        <v>#DIV/0!</v>
      </c>
      <c r="AH54" s="173">
        <f>SUMIFS(ПРОДАЖИ!AA:AA,ПРОДАЖИ!AC:AC,'ОБОРАЧ СКЛАДОВ'!A:A)</f>
        <v>0</v>
      </c>
      <c r="AI54" s="128">
        <f>SUMIFS(ПРОДАЖИ!Z:Z,ПРОДАЖИ!AC:AC,'ОБОРАЧ СКЛАДОВ'!A:A)</f>
        <v>0</v>
      </c>
      <c r="AJ54" s="182">
        <f t="shared" si="12"/>
        <v>0</v>
      </c>
      <c r="AK54" s="179">
        <f>SUMIFS(ОСТАТКИ!U:U,ОСТАТКИ!P:P,'ОБОРАЧ СКЛАДОВ'!A:A)</f>
        <v>0</v>
      </c>
      <c r="AL54" s="128">
        <f>SUMIFS(ОСТАТКИ!T:T,ОСТАТКИ!P:P,'ОБОРАЧ СКЛАДОВ'!A:A)</f>
        <v>0</v>
      </c>
      <c r="AM54" s="176">
        <f t="shared" si="13"/>
        <v>0</v>
      </c>
      <c r="AN54" s="190" t="e">
        <f t="shared" si="14"/>
        <v>#DIV/0!</v>
      </c>
    </row>
    <row r="55" spans="1:40" hidden="1" outlineLevel="1" x14ac:dyDescent="0.2">
      <c r="A55" s="150" t="s">
        <v>1969</v>
      </c>
      <c r="B55" s="173">
        <f>SUMIFS(ПРОДАЖИ!T:T,ПРОДАЖИ!AC:AC,'ОБОРАЧ СКЛАДОВ'!A:A)</f>
        <v>0</v>
      </c>
      <c r="C55" s="128">
        <f>SUMIFS(ПРОДАЖИ!U:U,ПРОДАЖИ!AC:AC,'ОБОРАЧ СКЛАДОВ'!A:A)</f>
        <v>0</v>
      </c>
      <c r="D55" s="176">
        <f t="shared" si="0"/>
        <v>0</v>
      </c>
      <c r="E55" s="179">
        <f>SUMIFS(ОСТАТКИ!AD:AD,ОСТАТКИ!P:P,'ОБОРАЧ СКЛАДОВ'!A:A)</f>
        <v>0</v>
      </c>
      <c r="F55" s="128">
        <f>SUMIFS(ОСТАТКИ!AA:AA,ОСТАТКИ!P:P,'ОБОРАЧ СКЛАДОВ'!A:A)</f>
        <v>0</v>
      </c>
      <c r="G55" s="176">
        <f t="shared" si="1"/>
        <v>0</v>
      </c>
      <c r="H55" s="190" t="e">
        <f t="shared" si="2"/>
        <v>#DIV/0!</v>
      </c>
      <c r="J55" s="173">
        <f>SUMIFS(ПРОДАЖИ!V:V,ПРОДАЖИ!AC:AC,'ОБОРАЧ СКЛАДОВ'!A:A)</f>
        <v>0</v>
      </c>
      <c r="K55" s="128">
        <f>SUMIFS(ПРОДАЖИ!AC:AC,ПРОДАЖИ!AK:AK,'ОБОРАЧ СКЛАДОВ'!I:I)</f>
        <v>0</v>
      </c>
      <c r="L55" s="182">
        <f t="shared" si="3"/>
        <v>0</v>
      </c>
      <c r="M55" s="179">
        <f>SUMIFS(ОСТАТКИ!Z:Z,ОСТАТКИ!P:P,'ОБОРАЧ СКЛАДОВ'!A:A)</f>
        <v>0</v>
      </c>
      <c r="N55" s="128">
        <f>SUMIFS(ОСТАТКИ!AI:AI,ОСТАТКИ!X:X,'ОБОРАЧ СКЛАДОВ'!I:I)</f>
        <v>0</v>
      </c>
      <c r="O55" s="176">
        <f t="shared" si="4"/>
        <v>0</v>
      </c>
      <c r="P55" s="190" t="e">
        <f t="shared" si="5"/>
        <v>#DIV/0!</v>
      </c>
      <c r="R55" s="173">
        <f>SUMIFS(ПРОДАЖИ!W:W,ПРОДАЖИ!AC:AC,'ОБОРАЧ СКЛАДОВ'!A:A)</f>
        <v>0</v>
      </c>
      <c r="S55" s="128">
        <f>SUMIFS(ПРОДАЖИ!AK:AK,ПРОДАЖИ!AS:AS,'ОБОРАЧ СКЛАДОВ'!Q:Q)</f>
        <v>0</v>
      </c>
      <c r="T55" s="182">
        <f t="shared" si="6"/>
        <v>0</v>
      </c>
      <c r="U55" s="179">
        <f>SUMIFS(ОСТАТКИ!W:W,ОСТАТКИ!P:P,'ОБОРАЧ СКЛАДОВ'!A:A)</f>
        <v>0</v>
      </c>
      <c r="V55" s="128">
        <f>SUMIFS(ОСТАТКИ!AQ:AQ,ОСТАТКИ!AF:AF,'ОБОРАЧ СКЛАДОВ'!Q:Q)</f>
        <v>0</v>
      </c>
      <c r="W55" s="176">
        <f t="shared" si="7"/>
        <v>0</v>
      </c>
      <c r="X55" s="190" t="e">
        <f t="shared" si="8"/>
        <v>#DIV/0!</v>
      </c>
      <c r="Z55" s="173">
        <f>SUMIFS(ПРОДАЖИ!X:X,ПРОДАЖИ!AC:AC,'ОБОРАЧ СКЛАДОВ'!A:A)</f>
        <v>0</v>
      </c>
      <c r="AA55" s="128">
        <f>SUMIFS(ПРОДАЖИ!Y:Y,ПРОДАЖИ!AC:AC,'ОБОРАЧ СКЛАДОВ'!A:A)</f>
        <v>0</v>
      </c>
      <c r="AB55" s="182">
        <f t="shared" si="9"/>
        <v>0</v>
      </c>
      <c r="AC55" s="179">
        <f>SUMIFS(ОСТАТКИ!AB:AB,ОСТАТКИ!P:P,'ОБОРАЧ СКЛАДОВ'!A:A)</f>
        <v>0</v>
      </c>
      <c r="AD55" s="128">
        <f>SUMIFS(ОСТАТКИ!AC:AC,ОСТАТКИ!P:P,'ОБОРАЧ СКЛАДОВ'!A:A)</f>
        <v>0</v>
      </c>
      <c r="AE55" s="176">
        <f t="shared" si="10"/>
        <v>0</v>
      </c>
      <c r="AF55" s="190" t="e">
        <f t="shared" si="11"/>
        <v>#DIV/0!</v>
      </c>
      <c r="AH55" s="173">
        <f>SUMIFS(ПРОДАЖИ!AA:AA,ПРОДАЖИ!AC:AC,'ОБОРАЧ СКЛАДОВ'!A:A)</f>
        <v>0</v>
      </c>
      <c r="AI55" s="128">
        <f>SUMIFS(ПРОДАЖИ!Z:Z,ПРОДАЖИ!AC:AC,'ОБОРАЧ СКЛАДОВ'!A:A)</f>
        <v>0</v>
      </c>
      <c r="AJ55" s="182">
        <f t="shared" si="12"/>
        <v>0</v>
      </c>
      <c r="AK55" s="179">
        <f>SUMIFS(ОСТАТКИ!U:U,ОСТАТКИ!P:P,'ОБОРАЧ СКЛАДОВ'!A:A)</f>
        <v>0</v>
      </c>
      <c r="AL55" s="128">
        <f>SUMIFS(ОСТАТКИ!T:T,ОСТАТКИ!P:P,'ОБОРАЧ СКЛАДОВ'!A:A)</f>
        <v>0</v>
      </c>
      <c r="AM55" s="176">
        <f t="shared" si="13"/>
        <v>0</v>
      </c>
      <c r="AN55" s="190" t="e">
        <f t="shared" si="14"/>
        <v>#DIV/0!</v>
      </c>
    </row>
    <row r="56" spans="1:40" hidden="1" outlineLevel="1" x14ac:dyDescent="0.2">
      <c r="A56" s="150" t="s">
        <v>1992</v>
      </c>
      <c r="B56" s="173">
        <f>SUMIFS(ПРОДАЖИ!T:T,ПРОДАЖИ!AC:AC,'ОБОРАЧ СКЛАДОВ'!A:A)</f>
        <v>0</v>
      </c>
      <c r="C56" s="128">
        <f>SUMIFS(ПРОДАЖИ!U:U,ПРОДАЖИ!AC:AC,'ОБОРАЧ СКЛАДОВ'!A:A)</f>
        <v>0</v>
      </c>
      <c r="D56" s="176">
        <f t="shared" si="0"/>
        <v>0</v>
      </c>
      <c r="E56" s="179">
        <f>SUMIFS(ОСТАТКИ!AD:AD,ОСТАТКИ!P:P,'ОБОРАЧ СКЛАДОВ'!A:A)</f>
        <v>0</v>
      </c>
      <c r="F56" s="128">
        <f>SUMIFS(ОСТАТКИ!AA:AA,ОСТАТКИ!P:P,'ОБОРАЧ СКЛАДОВ'!A:A)</f>
        <v>0</v>
      </c>
      <c r="G56" s="176">
        <f t="shared" si="1"/>
        <v>0</v>
      </c>
      <c r="H56" s="190" t="e">
        <f t="shared" si="2"/>
        <v>#DIV/0!</v>
      </c>
      <c r="J56" s="173">
        <f>SUMIFS(ПРОДАЖИ!V:V,ПРОДАЖИ!AC:AC,'ОБОРАЧ СКЛАДОВ'!A:A)</f>
        <v>0</v>
      </c>
      <c r="K56" s="128">
        <f>SUMIFS(ПРОДАЖИ!AC:AC,ПРОДАЖИ!AK:AK,'ОБОРАЧ СКЛАДОВ'!I:I)</f>
        <v>0</v>
      </c>
      <c r="L56" s="182">
        <f t="shared" si="3"/>
        <v>0</v>
      </c>
      <c r="M56" s="179">
        <f>SUMIFS(ОСТАТКИ!Z:Z,ОСТАТКИ!P:P,'ОБОРАЧ СКЛАДОВ'!A:A)</f>
        <v>0</v>
      </c>
      <c r="N56" s="128">
        <f>SUMIFS(ОСТАТКИ!AI:AI,ОСТАТКИ!X:X,'ОБОРАЧ СКЛАДОВ'!I:I)</f>
        <v>0</v>
      </c>
      <c r="O56" s="176">
        <f t="shared" si="4"/>
        <v>0</v>
      </c>
      <c r="P56" s="190" t="e">
        <f t="shared" si="5"/>
        <v>#DIV/0!</v>
      </c>
      <c r="R56" s="173">
        <f>SUMIFS(ПРОДАЖИ!W:W,ПРОДАЖИ!AC:AC,'ОБОРАЧ СКЛАДОВ'!A:A)</f>
        <v>0</v>
      </c>
      <c r="S56" s="128">
        <f>SUMIFS(ПРОДАЖИ!AK:AK,ПРОДАЖИ!AS:AS,'ОБОРАЧ СКЛАДОВ'!Q:Q)</f>
        <v>0</v>
      </c>
      <c r="T56" s="182">
        <f t="shared" si="6"/>
        <v>0</v>
      </c>
      <c r="U56" s="179">
        <f>SUMIFS(ОСТАТКИ!W:W,ОСТАТКИ!P:P,'ОБОРАЧ СКЛАДОВ'!A:A)</f>
        <v>0</v>
      </c>
      <c r="V56" s="128">
        <f>SUMIFS(ОСТАТКИ!AQ:AQ,ОСТАТКИ!AF:AF,'ОБОРАЧ СКЛАДОВ'!Q:Q)</f>
        <v>0</v>
      </c>
      <c r="W56" s="176">
        <f t="shared" si="7"/>
        <v>0</v>
      </c>
      <c r="X56" s="190" t="e">
        <f t="shared" si="8"/>
        <v>#DIV/0!</v>
      </c>
      <c r="Z56" s="173">
        <f>SUMIFS(ПРОДАЖИ!X:X,ПРОДАЖИ!AC:AC,'ОБОРАЧ СКЛАДОВ'!A:A)</f>
        <v>0</v>
      </c>
      <c r="AA56" s="128">
        <f>SUMIFS(ПРОДАЖИ!Y:Y,ПРОДАЖИ!AC:AC,'ОБОРАЧ СКЛАДОВ'!A:A)</f>
        <v>0</v>
      </c>
      <c r="AB56" s="182">
        <f t="shared" si="9"/>
        <v>0</v>
      </c>
      <c r="AC56" s="179">
        <f>SUMIFS(ОСТАТКИ!AB:AB,ОСТАТКИ!P:P,'ОБОРАЧ СКЛАДОВ'!A:A)</f>
        <v>0</v>
      </c>
      <c r="AD56" s="128">
        <f>SUMIFS(ОСТАТКИ!AC:AC,ОСТАТКИ!P:P,'ОБОРАЧ СКЛАДОВ'!A:A)</f>
        <v>0</v>
      </c>
      <c r="AE56" s="176">
        <f t="shared" si="10"/>
        <v>0</v>
      </c>
      <c r="AF56" s="190" t="e">
        <f t="shared" si="11"/>
        <v>#DIV/0!</v>
      </c>
      <c r="AH56" s="173">
        <f>SUMIFS(ПРОДАЖИ!AA:AA,ПРОДАЖИ!AC:AC,'ОБОРАЧ СКЛАДОВ'!A:A)</f>
        <v>0</v>
      </c>
      <c r="AI56" s="128">
        <f>SUMIFS(ПРОДАЖИ!Z:Z,ПРОДАЖИ!AC:AC,'ОБОРАЧ СКЛАДОВ'!A:A)</f>
        <v>0</v>
      </c>
      <c r="AJ56" s="182">
        <f t="shared" si="12"/>
        <v>0</v>
      </c>
      <c r="AK56" s="179">
        <f>SUMIFS(ОСТАТКИ!U:U,ОСТАТКИ!P:P,'ОБОРАЧ СКЛАДОВ'!A:A)</f>
        <v>0</v>
      </c>
      <c r="AL56" s="128">
        <f>SUMIFS(ОСТАТКИ!T:T,ОСТАТКИ!P:P,'ОБОРАЧ СКЛАДОВ'!A:A)</f>
        <v>0</v>
      </c>
      <c r="AM56" s="176">
        <f t="shared" si="13"/>
        <v>0</v>
      </c>
      <c r="AN56" s="190" t="e">
        <f t="shared" si="14"/>
        <v>#DIV/0!</v>
      </c>
    </row>
    <row r="57" spans="1:40" hidden="1" outlineLevel="1" x14ac:dyDescent="0.2">
      <c r="A57" s="150" t="s">
        <v>2014</v>
      </c>
      <c r="B57" s="173">
        <f>SUMIFS(ПРОДАЖИ!T:T,ПРОДАЖИ!AC:AC,'ОБОРАЧ СКЛАДОВ'!A:A)</f>
        <v>0</v>
      </c>
      <c r="C57" s="128">
        <f>SUMIFS(ПРОДАЖИ!U:U,ПРОДАЖИ!AC:AC,'ОБОРАЧ СКЛАДОВ'!A:A)</f>
        <v>0</v>
      </c>
      <c r="D57" s="176">
        <f t="shared" si="0"/>
        <v>0</v>
      </c>
      <c r="E57" s="179">
        <f>SUMIFS(ОСТАТКИ!AD:AD,ОСТАТКИ!P:P,'ОБОРАЧ СКЛАДОВ'!A:A)</f>
        <v>0</v>
      </c>
      <c r="F57" s="128">
        <f>SUMIFS(ОСТАТКИ!AA:AA,ОСТАТКИ!P:P,'ОБОРАЧ СКЛАДОВ'!A:A)</f>
        <v>0</v>
      </c>
      <c r="G57" s="176">
        <f t="shared" si="1"/>
        <v>0</v>
      </c>
      <c r="H57" s="190" t="e">
        <f t="shared" si="2"/>
        <v>#DIV/0!</v>
      </c>
      <c r="J57" s="173">
        <f>SUMIFS(ПРОДАЖИ!V:V,ПРОДАЖИ!AC:AC,'ОБОРАЧ СКЛАДОВ'!A:A)</f>
        <v>0</v>
      </c>
      <c r="K57" s="128">
        <f>SUMIFS(ПРОДАЖИ!AC:AC,ПРОДАЖИ!AK:AK,'ОБОРАЧ СКЛАДОВ'!I:I)</f>
        <v>0</v>
      </c>
      <c r="L57" s="182">
        <f t="shared" si="3"/>
        <v>0</v>
      </c>
      <c r="M57" s="179">
        <f>SUMIFS(ОСТАТКИ!Z:Z,ОСТАТКИ!P:P,'ОБОРАЧ СКЛАДОВ'!A:A)</f>
        <v>0</v>
      </c>
      <c r="N57" s="128">
        <f>SUMIFS(ОСТАТКИ!AI:AI,ОСТАТКИ!X:X,'ОБОРАЧ СКЛАДОВ'!I:I)</f>
        <v>0</v>
      </c>
      <c r="O57" s="176">
        <f t="shared" si="4"/>
        <v>0</v>
      </c>
      <c r="P57" s="190" t="e">
        <f t="shared" si="5"/>
        <v>#DIV/0!</v>
      </c>
      <c r="R57" s="173">
        <f>SUMIFS(ПРОДАЖИ!W:W,ПРОДАЖИ!AC:AC,'ОБОРАЧ СКЛАДОВ'!A:A)</f>
        <v>0</v>
      </c>
      <c r="S57" s="128">
        <f>SUMIFS(ПРОДАЖИ!AK:AK,ПРОДАЖИ!AS:AS,'ОБОРАЧ СКЛАДОВ'!Q:Q)</f>
        <v>0</v>
      </c>
      <c r="T57" s="182">
        <f t="shared" si="6"/>
        <v>0</v>
      </c>
      <c r="U57" s="179">
        <f>SUMIFS(ОСТАТКИ!W:W,ОСТАТКИ!P:P,'ОБОРАЧ СКЛАДОВ'!A:A)</f>
        <v>0</v>
      </c>
      <c r="V57" s="128">
        <f>SUMIFS(ОСТАТКИ!AQ:AQ,ОСТАТКИ!AF:AF,'ОБОРАЧ СКЛАДОВ'!Q:Q)</f>
        <v>0</v>
      </c>
      <c r="W57" s="176">
        <f t="shared" si="7"/>
        <v>0</v>
      </c>
      <c r="X57" s="190" t="e">
        <f t="shared" si="8"/>
        <v>#DIV/0!</v>
      </c>
      <c r="Z57" s="173">
        <f>SUMIFS(ПРОДАЖИ!X:X,ПРОДАЖИ!AC:AC,'ОБОРАЧ СКЛАДОВ'!A:A)</f>
        <v>0</v>
      </c>
      <c r="AA57" s="128">
        <f>SUMIFS(ПРОДАЖИ!Y:Y,ПРОДАЖИ!AC:AC,'ОБОРАЧ СКЛАДОВ'!A:A)</f>
        <v>0</v>
      </c>
      <c r="AB57" s="182">
        <f t="shared" si="9"/>
        <v>0</v>
      </c>
      <c r="AC57" s="179">
        <f>SUMIFS(ОСТАТКИ!AB:AB,ОСТАТКИ!P:P,'ОБОРАЧ СКЛАДОВ'!A:A)</f>
        <v>0</v>
      </c>
      <c r="AD57" s="128">
        <f>SUMIFS(ОСТАТКИ!AC:AC,ОСТАТКИ!P:P,'ОБОРАЧ СКЛАДОВ'!A:A)</f>
        <v>0</v>
      </c>
      <c r="AE57" s="176">
        <f t="shared" si="10"/>
        <v>0</v>
      </c>
      <c r="AF57" s="190" t="e">
        <f t="shared" si="11"/>
        <v>#DIV/0!</v>
      </c>
      <c r="AH57" s="173">
        <f>SUMIFS(ПРОДАЖИ!AA:AA,ПРОДАЖИ!AC:AC,'ОБОРАЧ СКЛАДОВ'!A:A)</f>
        <v>0</v>
      </c>
      <c r="AI57" s="128">
        <f>SUMIFS(ПРОДАЖИ!Z:Z,ПРОДАЖИ!AC:AC,'ОБОРАЧ СКЛАДОВ'!A:A)</f>
        <v>0</v>
      </c>
      <c r="AJ57" s="182">
        <f t="shared" si="12"/>
        <v>0</v>
      </c>
      <c r="AK57" s="179">
        <f>SUMIFS(ОСТАТКИ!U:U,ОСТАТКИ!P:P,'ОБОРАЧ СКЛАДОВ'!A:A)</f>
        <v>0</v>
      </c>
      <c r="AL57" s="128">
        <f>SUMIFS(ОСТАТКИ!T:T,ОСТАТКИ!P:P,'ОБОРАЧ СКЛАДОВ'!A:A)</f>
        <v>0</v>
      </c>
      <c r="AM57" s="176">
        <f t="shared" si="13"/>
        <v>0</v>
      </c>
      <c r="AN57" s="190" t="e">
        <f t="shared" si="14"/>
        <v>#DIV/0!</v>
      </c>
    </row>
    <row r="58" spans="1:40" hidden="1" outlineLevel="1" x14ac:dyDescent="0.2">
      <c r="A58" s="150" t="s">
        <v>2027</v>
      </c>
      <c r="B58" s="173">
        <f>SUMIFS(ПРОДАЖИ!T:T,ПРОДАЖИ!AC:AC,'ОБОРАЧ СКЛАДОВ'!A:A)</f>
        <v>0</v>
      </c>
      <c r="C58" s="128">
        <f>SUMIFS(ПРОДАЖИ!U:U,ПРОДАЖИ!AC:AC,'ОБОРАЧ СКЛАДОВ'!A:A)</f>
        <v>0</v>
      </c>
      <c r="D58" s="176">
        <f t="shared" si="0"/>
        <v>0</v>
      </c>
      <c r="E58" s="179">
        <f>SUMIFS(ОСТАТКИ!AD:AD,ОСТАТКИ!P:P,'ОБОРАЧ СКЛАДОВ'!A:A)</f>
        <v>0</v>
      </c>
      <c r="F58" s="128">
        <f>SUMIFS(ОСТАТКИ!AA:AA,ОСТАТКИ!P:P,'ОБОРАЧ СКЛАДОВ'!A:A)</f>
        <v>0</v>
      </c>
      <c r="G58" s="176">
        <f t="shared" si="1"/>
        <v>0</v>
      </c>
      <c r="H58" s="190" t="e">
        <f t="shared" si="2"/>
        <v>#DIV/0!</v>
      </c>
      <c r="J58" s="173">
        <f>SUMIFS(ПРОДАЖИ!V:V,ПРОДАЖИ!AC:AC,'ОБОРАЧ СКЛАДОВ'!A:A)</f>
        <v>0</v>
      </c>
      <c r="K58" s="128">
        <f>SUMIFS(ПРОДАЖИ!AC:AC,ПРОДАЖИ!AK:AK,'ОБОРАЧ СКЛАДОВ'!I:I)</f>
        <v>0</v>
      </c>
      <c r="L58" s="182">
        <f t="shared" si="3"/>
        <v>0</v>
      </c>
      <c r="M58" s="179">
        <f>SUMIFS(ОСТАТКИ!Z:Z,ОСТАТКИ!P:P,'ОБОРАЧ СКЛАДОВ'!A:A)</f>
        <v>0</v>
      </c>
      <c r="N58" s="128">
        <f>SUMIFS(ОСТАТКИ!AI:AI,ОСТАТКИ!X:X,'ОБОРАЧ СКЛАДОВ'!I:I)</f>
        <v>0</v>
      </c>
      <c r="O58" s="176">
        <f t="shared" si="4"/>
        <v>0</v>
      </c>
      <c r="P58" s="190" t="e">
        <f t="shared" si="5"/>
        <v>#DIV/0!</v>
      </c>
      <c r="R58" s="173">
        <f>SUMIFS(ПРОДАЖИ!W:W,ПРОДАЖИ!AC:AC,'ОБОРАЧ СКЛАДОВ'!A:A)</f>
        <v>0</v>
      </c>
      <c r="S58" s="128">
        <f>SUMIFS(ПРОДАЖИ!AK:AK,ПРОДАЖИ!AS:AS,'ОБОРАЧ СКЛАДОВ'!Q:Q)</f>
        <v>0</v>
      </c>
      <c r="T58" s="182">
        <f t="shared" si="6"/>
        <v>0</v>
      </c>
      <c r="U58" s="179">
        <f>SUMIFS(ОСТАТКИ!W:W,ОСТАТКИ!P:P,'ОБОРАЧ СКЛАДОВ'!A:A)</f>
        <v>0</v>
      </c>
      <c r="V58" s="128">
        <f>SUMIFS(ОСТАТКИ!AQ:AQ,ОСТАТКИ!AF:AF,'ОБОРАЧ СКЛАДОВ'!Q:Q)</f>
        <v>0</v>
      </c>
      <c r="W58" s="176">
        <f t="shared" si="7"/>
        <v>0</v>
      </c>
      <c r="X58" s="190" t="e">
        <f t="shared" si="8"/>
        <v>#DIV/0!</v>
      </c>
      <c r="Z58" s="173">
        <f>SUMIFS(ПРОДАЖИ!X:X,ПРОДАЖИ!AC:AC,'ОБОРАЧ СКЛАДОВ'!A:A)</f>
        <v>0</v>
      </c>
      <c r="AA58" s="128">
        <f>SUMIFS(ПРОДАЖИ!Y:Y,ПРОДАЖИ!AC:AC,'ОБОРАЧ СКЛАДОВ'!A:A)</f>
        <v>0</v>
      </c>
      <c r="AB58" s="182">
        <f t="shared" si="9"/>
        <v>0</v>
      </c>
      <c r="AC58" s="179">
        <f>SUMIFS(ОСТАТКИ!AB:AB,ОСТАТКИ!P:P,'ОБОРАЧ СКЛАДОВ'!A:A)</f>
        <v>0</v>
      </c>
      <c r="AD58" s="128">
        <f>SUMIFS(ОСТАТКИ!AC:AC,ОСТАТКИ!P:P,'ОБОРАЧ СКЛАДОВ'!A:A)</f>
        <v>0</v>
      </c>
      <c r="AE58" s="176">
        <f t="shared" si="10"/>
        <v>0</v>
      </c>
      <c r="AF58" s="190" t="e">
        <f t="shared" si="11"/>
        <v>#DIV/0!</v>
      </c>
      <c r="AH58" s="173">
        <f>SUMIFS(ПРОДАЖИ!AA:AA,ПРОДАЖИ!AC:AC,'ОБОРАЧ СКЛАДОВ'!A:A)</f>
        <v>0</v>
      </c>
      <c r="AI58" s="128">
        <f>SUMIFS(ПРОДАЖИ!Z:Z,ПРОДАЖИ!AC:AC,'ОБОРАЧ СКЛАДОВ'!A:A)</f>
        <v>0</v>
      </c>
      <c r="AJ58" s="182">
        <f t="shared" si="12"/>
        <v>0</v>
      </c>
      <c r="AK58" s="179">
        <f>SUMIFS(ОСТАТКИ!U:U,ОСТАТКИ!P:P,'ОБОРАЧ СКЛАДОВ'!A:A)</f>
        <v>0</v>
      </c>
      <c r="AL58" s="128">
        <f>SUMIFS(ОСТАТКИ!T:T,ОСТАТКИ!P:P,'ОБОРАЧ СКЛАДОВ'!A:A)</f>
        <v>0</v>
      </c>
      <c r="AM58" s="176">
        <f t="shared" si="13"/>
        <v>0</v>
      </c>
      <c r="AN58" s="190" t="e">
        <f t="shared" si="14"/>
        <v>#DIV/0!</v>
      </c>
    </row>
    <row r="59" spans="1:40" hidden="1" outlineLevel="1" x14ac:dyDescent="0.2">
      <c r="A59" s="150" t="s">
        <v>2032</v>
      </c>
      <c r="B59" s="173">
        <f>SUMIFS(ПРОДАЖИ!T:T,ПРОДАЖИ!AC:AC,'ОБОРАЧ СКЛАДОВ'!A:A)</f>
        <v>0</v>
      </c>
      <c r="C59" s="128">
        <f>SUMIFS(ПРОДАЖИ!U:U,ПРОДАЖИ!AC:AC,'ОБОРАЧ СКЛАДОВ'!A:A)</f>
        <v>0</v>
      </c>
      <c r="D59" s="176">
        <f t="shared" si="0"/>
        <v>0</v>
      </c>
      <c r="E59" s="179">
        <f>SUMIFS(ОСТАТКИ!AD:AD,ОСТАТКИ!P:P,'ОБОРАЧ СКЛАДОВ'!A:A)</f>
        <v>0</v>
      </c>
      <c r="F59" s="128">
        <f>SUMIFS(ОСТАТКИ!AA:AA,ОСТАТКИ!P:P,'ОБОРАЧ СКЛАДОВ'!A:A)</f>
        <v>0</v>
      </c>
      <c r="G59" s="176">
        <f t="shared" si="1"/>
        <v>0</v>
      </c>
      <c r="H59" s="190" t="e">
        <f t="shared" si="2"/>
        <v>#DIV/0!</v>
      </c>
      <c r="J59" s="173">
        <f>SUMIFS(ПРОДАЖИ!V:V,ПРОДАЖИ!AC:AC,'ОБОРАЧ СКЛАДОВ'!A:A)</f>
        <v>0</v>
      </c>
      <c r="K59" s="128">
        <f>SUMIFS(ПРОДАЖИ!AC:AC,ПРОДАЖИ!AK:AK,'ОБОРАЧ СКЛАДОВ'!I:I)</f>
        <v>0</v>
      </c>
      <c r="L59" s="182">
        <f t="shared" si="3"/>
        <v>0</v>
      </c>
      <c r="M59" s="179">
        <f>SUMIFS(ОСТАТКИ!Z:Z,ОСТАТКИ!P:P,'ОБОРАЧ СКЛАДОВ'!A:A)</f>
        <v>0</v>
      </c>
      <c r="N59" s="128">
        <f>SUMIFS(ОСТАТКИ!AI:AI,ОСТАТКИ!X:X,'ОБОРАЧ СКЛАДОВ'!I:I)</f>
        <v>0</v>
      </c>
      <c r="O59" s="176">
        <f t="shared" si="4"/>
        <v>0</v>
      </c>
      <c r="P59" s="190" t="e">
        <f t="shared" si="5"/>
        <v>#DIV/0!</v>
      </c>
      <c r="R59" s="173">
        <f>SUMIFS(ПРОДАЖИ!W:W,ПРОДАЖИ!AC:AC,'ОБОРАЧ СКЛАДОВ'!A:A)</f>
        <v>0</v>
      </c>
      <c r="S59" s="128">
        <f>SUMIFS(ПРОДАЖИ!AK:AK,ПРОДАЖИ!AS:AS,'ОБОРАЧ СКЛАДОВ'!Q:Q)</f>
        <v>0</v>
      </c>
      <c r="T59" s="182">
        <f t="shared" si="6"/>
        <v>0</v>
      </c>
      <c r="U59" s="179">
        <f>SUMIFS(ОСТАТКИ!W:W,ОСТАТКИ!P:P,'ОБОРАЧ СКЛАДОВ'!A:A)</f>
        <v>0</v>
      </c>
      <c r="V59" s="128">
        <f>SUMIFS(ОСТАТКИ!AQ:AQ,ОСТАТКИ!AF:AF,'ОБОРАЧ СКЛАДОВ'!Q:Q)</f>
        <v>0</v>
      </c>
      <c r="W59" s="176">
        <f t="shared" si="7"/>
        <v>0</v>
      </c>
      <c r="X59" s="190" t="e">
        <f t="shared" si="8"/>
        <v>#DIV/0!</v>
      </c>
      <c r="Z59" s="173">
        <f>SUMIFS(ПРОДАЖИ!X:X,ПРОДАЖИ!AC:AC,'ОБОРАЧ СКЛАДОВ'!A:A)</f>
        <v>0</v>
      </c>
      <c r="AA59" s="128">
        <f>SUMIFS(ПРОДАЖИ!Y:Y,ПРОДАЖИ!AC:AC,'ОБОРАЧ СКЛАДОВ'!A:A)</f>
        <v>0</v>
      </c>
      <c r="AB59" s="182">
        <f t="shared" si="9"/>
        <v>0</v>
      </c>
      <c r="AC59" s="179">
        <f>SUMIFS(ОСТАТКИ!AB:AB,ОСТАТКИ!P:P,'ОБОРАЧ СКЛАДОВ'!A:A)</f>
        <v>0</v>
      </c>
      <c r="AD59" s="128">
        <f>SUMIFS(ОСТАТКИ!AC:AC,ОСТАТКИ!P:P,'ОБОРАЧ СКЛАДОВ'!A:A)</f>
        <v>0</v>
      </c>
      <c r="AE59" s="176">
        <f t="shared" si="10"/>
        <v>0</v>
      </c>
      <c r="AF59" s="190" t="e">
        <f t="shared" si="11"/>
        <v>#DIV/0!</v>
      </c>
      <c r="AH59" s="173">
        <f>SUMIFS(ПРОДАЖИ!AA:AA,ПРОДАЖИ!AC:AC,'ОБОРАЧ СКЛАДОВ'!A:A)</f>
        <v>0</v>
      </c>
      <c r="AI59" s="128">
        <f>SUMIFS(ПРОДАЖИ!Z:Z,ПРОДАЖИ!AC:AC,'ОБОРАЧ СКЛАДОВ'!A:A)</f>
        <v>0</v>
      </c>
      <c r="AJ59" s="182">
        <f t="shared" si="12"/>
        <v>0</v>
      </c>
      <c r="AK59" s="179">
        <f>SUMIFS(ОСТАТКИ!U:U,ОСТАТКИ!P:P,'ОБОРАЧ СКЛАДОВ'!A:A)</f>
        <v>0</v>
      </c>
      <c r="AL59" s="128">
        <f>SUMIFS(ОСТАТКИ!T:T,ОСТАТКИ!P:P,'ОБОРАЧ СКЛАДОВ'!A:A)</f>
        <v>0</v>
      </c>
      <c r="AM59" s="176">
        <f t="shared" si="13"/>
        <v>0</v>
      </c>
      <c r="AN59" s="190" t="e">
        <f t="shared" si="14"/>
        <v>#DIV/0!</v>
      </c>
    </row>
    <row r="60" spans="1:40" hidden="1" outlineLevel="1" x14ac:dyDescent="0.2">
      <c r="A60" s="150" t="s">
        <v>2039</v>
      </c>
      <c r="B60" s="173">
        <f>SUMIFS(ПРОДАЖИ!T:T,ПРОДАЖИ!AC:AC,'ОБОРАЧ СКЛАДОВ'!A:A)</f>
        <v>0</v>
      </c>
      <c r="C60" s="128">
        <f>SUMIFS(ПРОДАЖИ!U:U,ПРОДАЖИ!AC:AC,'ОБОРАЧ СКЛАДОВ'!A:A)</f>
        <v>0</v>
      </c>
      <c r="D60" s="176">
        <f t="shared" si="0"/>
        <v>0</v>
      </c>
      <c r="E60" s="179">
        <f>SUMIFS(ОСТАТКИ!AD:AD,ОСТАТКИ!P:P,'ОБОРАЧ СКЛАДОВ'!A:A)</f>
        <v>0</v>
      </c>
      <c r="F60" s="128">
        <f>SUMIFS(ОСТАТКИ!AA:AA,ОСТАТКИ!P:P,'ОБОРАЧ СКЛАДОВ'!A:A)</f>
        <v>0</v>
      </c>
      <c r="G60" s="176">
        <f t="shared" si="1"/>
        <v>0</v>
      </c>
      <c r="H60" s="190" t="e">
        <f t="shared" si="2"/>
        <v>#DIV/0!</v>
      </c>
      <c r="J60" s="173">
        <f>SUMIFS(ПРОДАЖИ!V:V,ПРОДАЖИ!AC:AC,'ОБОРАЧ СКЛАДОВ'!A:A)</f>
        <v>0</v>
      </c>
      <c r="K60" s="128">
        <f>SUMIFS(ПРОДАЖИ!AC:AC,ПРОДАЖИ!AK:AK,'ОБОРАЧ СКЛАДОВ'!I:I)</f>
        <v>0</v>
      </c>
      <c r="L60" s="182">
        <f t="shared" si="3"/>
        <v>0</v>
      </c>
      <c r="M60" s="179">
        <f>SUMIFS(ОСТАТКИ!Z:Z,ОСТАТКИ!P:P,'ОБОРАЧ СКЛАДОВ'!A:A)</f>
        <v>0</v>
      </c>
      <c r="N60" s="128">
        <f>SUMIFS(ОСТАТКИ!AI:AI,ОСТАТКИ!X:X,'ОБОРАЧ СКЛАДОВ'!I:I)</f>
        <v>0</v>
      </c>
      <c r="O60" s="176">
        <f t="shared" si="4"/>
        <v>0</v>
      </c>
      <c r="P60" s="190" t="e">
        <f t="shared" si="5"/>
        <v>#DIV/0!</v>
      </c>
      <c r="R60" s="173">
        <f>SUMIFS(ПРОДАЖИ!W:W,ПРОДАЖИ!AC:AC,'ОБОРАЧ СКЛАДОВ'!A:A)</f>
        <v>0</v>
      </c>
      <c r="S60" s="128">
        <f>SUMIFS(ПРОДАЖИ!AK:AK,ПРОДАЖИ!AS:AS,'ОБОРАЧ СКЛАДОВ'!Q:Q)</f>
        <v>0</v>
      </c>
      <c r="T60" s="182">
        <f t="shared" si="6"/>
        <v>0</v>
      </c>
      <c r="U60" s="179">
        <f>SUMIFS(ОСТАТКИ!W:W,ОСТАТКИ!P:P,'ОБОРАЧ СКЛАДОВ'!A:A)</f>
        <v>0</v>
      </c>
      <c r="V60" s="128">
        <f>SUMIFS(ОСТАТКИ!AQ:AQ,ОСТАТКИ!AF:AF,'ОБОРАЧ СКЛАДОВ'!Q:Q)</f>
        <v>0</v>
      </c>
      <c r="W60" s="176">
        <f t="shared" si="7"/>
        <v>0</v>
      </c>
      <c r="X60" s="190" t="e">
        <f t="shared" si="8"/>
        <v>#DIV/0!</v>
      </c>
      <c r="Z60" s="173">
        <f>SUMIFS(ПРОДАЖИ!X:X,ПРОДАЖИ!AC:AC,'ОБОРАЧ СКЛАДОВ'!A:A)</f>
        <v>0</v>
      </c>
      <c r="AA60" s="128">
        <f>SUMIFS(ПРОДАЖИ!Y:Y,ПРОДАЖИ!AC:AC,'ОБОРАЧ СКЛАДОВ'!A:A)</f>
        <v>0</v>
      </c>
      <c r="AB60" s="182">
        <f t="shared" si="9"/>
        <v>0</v>
      </c>
      <c r="AC60" s="179">
        <f>SUMIFS(ОСТАТКИ!AB:AB,ОСТАТКИ!P:P,'ОБОРАЧ СКЛАДОВ'!A:A)</f>
        <v>0</v>
      </c>
      <c r="AD60" s="128">
        <f>SUMIFS(ОСТАТКИ!AC:AC,ОСТАТКИ!P:P,'ОБОРАЧ СКЛАДОВ'!A:A)</f>
        <v>0</v>
      </c>
      <c r="AE60" s="176">
        <f t="shared" si="10"/>
        <v>0</v>
      </c>
      <c r="AF60" s="190" t="e">
        <f t="shared" si="11"/>
        <v>#DIV/0!</v>
      </c>
      <c r="AH60" s="173">
        <f>SUMIFS(ПРОДАЖИ!AA:AA,ПРОДАЖИ!AC:AC,'ОБОРАЧ СКЛАДОВ'!A:A)</f>
        <v>0</v>
      </c>
      <c r="AI60" s="128">
        <f>SUMIFS(ПРОДАЖИ!Z:Z,ПРОДАЖИ!AC:AC,'ОБОРАЧ СКЛАДОВ'!A:A)</f>
        <v>0</v>
      </c>
      <c r="AJ60" s="182">
        <f t="shared" si="12"/>
        <v>0</v>
      </c>
      <c r="AK60" s="179">
        <f>SUMIFS(ОСТАТКИ!U:U,ОСТАТКИ!P:P,'ОБОРАЧ СКЛАДОВ'!A:A)</f>
        <v>0</v>
      </c>
      <c r="AL60" s="128">
        <f>SUMIFS(ОСТАТКИ!T:T,ОСТАТКИ!P:P,'ОБОРАЧ СКЛАДОВ'!A:A)</f>
        <v>0</v>
      </c>
      <c r="AM60" s="176">
        <f t="shared" si="13"/>
        <v>0</v>
      </c>
      <c r="AN60" s="190" t="e">
        <f t="shared" si="14"/>
        <v>#DIV/0!</v>
      </c>
    </row>
    <row r="61" spans="1:40" ht="12" collapsed="1" x14ac:dyDescent="0.25">
      <c r="A61" s="151" t="s">
        <v>2043</v>
      </c>
      <c r="B61" s="173">
        <f>SUMIFS(ПРОДАЖИ!T:T,ПРОДАЖИ!AC:AC,'ОБОРАЧ СКЛАДОВ'!A:A)</f>
        <v>3061804.6525000026</v>
      </c>
      <c r="C61" s="128">
        <f>SUMIFS(ПРОДАЖИ!U:U,ПРОДАЖИ!AC:AC,'ОБОРАЧ СКЛАДОВ'!A:A)</f>
        <v>974860.99749999971</v>
      </c>
      <c r="D61" s="176">
        <f t="shared" si="0"/>
        <v>4036665.6500000022</v>
      </c>
      <c r="E61" s="179">
        <f>SUMIFS(ОСТАТКИ!AD:AD,ОСТАТКИ!P:P,'ОБОРАЧ СКЛАДОВ'!A:A)</f>
        <v>23996113.592747014</v>
      </c>
      <c r="F61" s="128">
        <f>SUMIFS(ОСТАТКИ!AA:AA,ОСТАТКИ!P:P,'ОБОРАЧ СКЛАДОВ'!A:A)</f>
        <v>27222501.401675478</v>
      </c>
      <c r="G61" s="176">
        <f t="shared" si="1"/>
        <v>51218614.994422495</v>
      </c>
      <c r="H61" s="190">
        <f t="shared" si="2"/>
        <v>386.99458730992131</v>
      </c>
      <c r="J61" s="173">
        <f>SUMIFS(ПРОДАЖИ!V:V,ПРОДАЖИ!AC:AC,'ОБОРАЧ СКЛАДОВ'!A:A)</f>
        <v>1787176.1458333328</v>
      </c>
      <c r="K61" s="128">
        <f>SUMIFS(ПРОДАЖИ!AC:AC,ПРОДАЖИ!AK:AK,'ОБОРАЧ СКЛАДОВ'!I:I)</f>
        <v>0</v>
      </c>
      <c r="L61" s="182">
        <f t="shared" si="3"/>
        <v>1787176.1458333328</v>
      </c>
      <c r="M61" s="179">
        <f>SUMIFS(ОСТАТКИ!Z:Z,ОСТАТКИ!P:P,'ОБОРАЧ СКЛАДОВ'!A:A)</f>
        <v>32536614.399157695</v>
      </c>
      <c r="N61" s="128">
        <f>SUMIFS(ОСТАТКИ!AI:AI,ОСТАТКИ!X:X,'ОБОРАЧ СКЛАДОВ'!I:I)</f>
        <v>0</v>
      </c>
      <c r="O61" s="176">
        <f t="shared" si="4"/>
        <v>32536614.399157695</v>
      </c>
      <c r="P61" s="190">
        <f t="shared" si="5"/>
        <v>555.27080611944064</v>
      </c>
      <c r="R61" s="173">
        <f>SUMIFS(ПРОДАЖИ!W:W,ПРОДАЖИ!AC:AC,'ОБОРАЧ СКЛАДОВ'!A:A)</f>
        <v>0</v>
      </c>
      <c r="S61" s="128">
        <f>SUMIFS(ПРОДАЖИ!AK:AK,ПРОДАЖИ!AS:AS,'ОБОРАЧ СКЛАДОВ'!Q:Q)</f>
        <v>0</v>
      </c>
      <c r="T61" s="182">
        <f t="shared" si="6"/>
        <v>0</v>
      </c>
      <c r="U61" s="179">
        <f>SUMIFS(ОСТАТКИ!W:W,ОСТАТКИ!P:P,'ОБОРАЧ СКЛАДОВ'!A:A)</f>
        <v>0</v>
      </c>
      <c r="V61" s="128">
        <f>SUMIFS(ОСТАТКИ!AQ:AQ,ОСТАТКИ!AF:AF,'ОБОРАЧ СКЛАДОВ'!Q:Q)</f>
        <v>0</v>
      </c>
      <c r="W61" s="176">
        <f t="shared" si="7"/>
        <v>0</v>
      </c>
      <c r="X61" s="190" t="e">
        <f t="shared" si="8"/>
        <v>#DIV/0!</v>
      </c>
      <c r="Z61" s="173">
        <f>SUMIFS(ПРОДАЖИ!X:X,ПРОДАЖИ!AC:AC,'ОБОРАЧ СКЛАДОВ'!A:A)</f>
        <v>734833.92833333311</v>
      </c>
      <c r="AA61" s="128">
        <f>SUMIFS(ПРОДАЖИ!Y:Y,ПРОДАЖИ!AC:AC,'ОБОРАЧ СКЛАДОВ'!A:A)</f>
        <v>832076.93249999965</v>
      </c>
      <c r="AB61" s="182">
        <f t="shared" si="9"/>
        <v>1566910.8608333329</v>
      </c>
      <c r="AC61" s="179">
        <f>SUMIFS(ОСТАТКИ!AB:AB,ОСТАТКИ!P:P,'ОБОРАЧ СКЛАДОВ'!A:A)</f>
        <v>2546399.2324752142</v>
      </c>
      <c r="AD61" s="128">
        <f>SUMIFS(ОСТАТКИ!AC:AC,ОСТАТКИ!P:P,'ОБОРАЧ СКЛАДОВ'!A:A)</f>
        <v>14437480.076422751</v>
      </c>
      <c r="AE61" s="176">
        <f t="shared" si="10"/>
        <v>16983879.308897965</v>
      </c>
      <c r="AF61" s="190">
        <f t="shared" si="11"/>
        <v>330.59207889202747</v>
      </c>
      <c r="AH61" s="173">
        <f>SUMIFS(ПРОДАЖИ!AA:AA,ПРОДАЖИ!AC:AC,'ОБОРАЧ СКЛАДОВ'!A:A)</f>
        <v>226627.32833333334</v>
      </c>
      <c r="AI61" s="128">
        <f>SUMIFS(ПРОДАЖИ!Z:Z,ПРОДАЖИ!AC:AC,'ОБОРАЧ СКЛАДОВ'!A:A)</f>
        <v>404957.80000000022</v>
      </c>
      <c r="AJ61" s="182">
        <f t="shared" si="12"/>
        <v>631585.12833333353</v>
      </c>
      <c r="AK61" s="179">
        <f>SUMIFS(ОСТАТКИ!U:U,ОСТАТКИ!P:P,'ОБОРАЧ СКЛАДОВ'!A:A)</f>
        <v>4167731.3372282544</v>
      </c>
      <c r="AL61" s="128">
        <f>SUMIFS(ОСТАТКИ!T:T,ОСТАТКИ!P:P,'ОБОРАЧ СКЛАДОВ'!A:A)</f>
        <v>5387302.3945718259</v>
      </c>
      <c r="AM61" s="176">
        <f t="shared" si="13"/>
        <v>9555033.7318000793</v>
      </c>
      <c r="AN61" s="190">
        <f t="shared" si="14"/>
        <v>461.42398822616724</v>
      </c>
    </row>
    <row r="62" spans="1:40" hidden="1" outlineLevel="1" x14ac:dyDescent="0.2">
      <c r="A62" s="150" t="s">
        <v>2045</v>
      </c>
      <c r="B62" s="173">
        <f>SUMIFS(ПРОДАЖИ!T:T,ПРОДАЖИ!AC:AC,'ОБОРАЧ СКЛАДОВ'!A:A)</f>
        <v>0</v>
      </c>
      <c r="C62" s="128">
        <f>SUMIFS(ПРОДАЖИ!U:U,ПРОДАЖИ!AC:AC,'ОБОРАЧ СКЛАДОВ'!A:A)</f>
        <v>0</v>
      </c>
      <c r="D62" s="176">
        <f t="shared" si="0"/>
        <v>0</v>
      </c>
      <c r="E62" s="179">
        <f>SUMIFS(ОСТАТКИ!AD:AD,ОСТАТКИ!P:P,'ОБОРАЧ СКЛАДОВ'!A:A)</f>
        <v>0</v>
      </c>
      <c r="F62" s="128">
        <f>SUMIFS(ОСТАТКИ!AA:AA,ОСТАТКИ!P:P,'ОБОРАЧ СКЛАДОВ'!A:A)</f>
        <v>0</v>
      </c>
      <c r="G62" s="176">
        <f t="shared" si="1"/>
        <v>0</v>
      </c>
      <c r="H62" s="190" t="e">
        <f t="shared" si="2"/>
        <v>#DIV/0!</v>
      </c>
      <c r="J62" s="173">
        <f>SUMIFS(ПРОДАЖИ!V:V,ПРОДАЖИ!AC:AC,'ОБОРАЧ СКЛАДОВ'!A:A)</f>
        <v>0</v>
      </c>
      <c r="K62" s="128">
        <f>SUMIFS(ПРОДАЖИ!AC:AC,ПРОДАЖИ!AK:AK,'ОБОРАЧ СКЛАДОВ'!I:I)</f>
        <v>0</v>
      </c>
      <c r="L62" s="182">
        <f t="shared" si="3"/>
        <v>0</v>
      </c>
      <c r="M62" s="179">
        <f>SUMIFS(ОСТАТКИ!Z:Z,ОСТАТКИ!P:P,'ОБОРАЧ СКЛАДОВ'!A:A)</f>
        <v>0</v>
      </c>
      <c r="N62" s="128">
        <f>SUMIFS(ОСТАТКИ!AI:AI,ОСТАТКИ!X:X,'ОБОРАЧ СКЛАДОВ'!I:I)</f>
        <v>0</v>
      </c>
      <c r="O62" s="176">
        <f t="shared" si="4"/>
        <v>0</v>
      </c>
      <c r="P62" s="190" t="e">
        <f t="shared" si="5"/>
        <v>#DIV/0!</v>
      </c>
      <c r="R62" s="173">
        <f>SUMIFS(ПРОДАЖИ!W:W,ПРОДАЖИ!AC:AC,'ОБОРАЧ СКЛАДОВ'!A:A)</f>
        <v>0</v>
      </c>
      <c r="S62" s="128">
        <f>SUMIFS(ПРОДАЖИ!AK:AK,ПРОДАЖИ!AS:AS,'ОБОРАЧ СКЛАДОВ'!Q:Q)</f>
        <v>0</v>
      </c>
      <c r="T62" s="182">
        <f t="shared" si="6"/>
        <v>0</v>
      </c>
      <c r="U62" s="179">
        <f>SUMIFS(ОСТАТКИ!W:W,ОСТАТКИ!P:P,'ОБОРАЧ СКЛАДОВ'!A:A)</f>
        <v>0</v>
      </c>
      <c r="V62" s="128">
        <f>SUMIFS(ОСТАТКИ!AQ:AQ,ОСТАТКИ!AF:AF,'ОБОРАЧ СКЛАДОВ'!Q:Q)</f>
        <v>0</v>
      </c>
      <c r="W62" s="176">
        <f t="shared" si="7"/>
        <v>0</v>
      </c>
      <c r="X62" s="190" t="e">
        <f t="shared" si="8"/>
        <v>#DIV/0!</v>
      </c>
      <c r="Z62" s="173">
        <f>SUMIFS(ПРОДАЖИ!X:X,ПРОДАЖИ!AC:AC,'ОБОРАЧ СКЛАДОВ'!A:A)</f>
        <v>0</v>
      </c>
      <c r="AA62" s="128">
        <f>SUMIFS(ПРОДАЖИ!Y:Y,ПРОДАЖИ!AC:AC,'ОБОРАЧ СКЛАДОВ'!A:A)</f>
        <v>0</v>
      </c>
      <c r="AB62" s="182">
        <f t="shared" si="9"/>
        <v>0</v>
      </c>
      <c r="AC62" s="179">
        <f>SUMIFS(ОСТАТКИ!AB:AB,ОСТАТКИ!P:P,'ОБОРАЧ СКЛАДОВ'!A:A)</f>
        <v>0</v>
      </c>
      <c r="AD62" s="128">
        <f>SUMIFS(ОСТАТКИ!AC:AC,ОСТАТКИ!P:P,'ОБОРАЧ СКЛАДОВ'!A:A)</f>
        <v>0</v>
      </c>
      <c r="AE62" s="176">
        <f t="shared" si="10"/>
        <v>0</v>
      </c>
      <c r="AF62" s="190" t="e">
        <f t="shared" si="11"/>
        <v>#DIV/0!</v>
      </c>
      <c r="AH62" s="173">
        <f>SUMIFS(ПРОДАЖИ!AA:AA,ПРОДАЖИ!AC:AC,'ОБОРАЧ СКЛАДОВ'!A:A)</f>
        <v>0</v>
      </c>
      <c r="AI62" s="128">
        <f>SUMIFS(ПРОДАЖИ!Z:Z,ПРОДАЖИ!AC:AC,'ОБОРАЧ СКЛАДОВ'!A:A)</f>
        <v>0</v>
      </c>
      <c r="AJ62" s="182">
        <f t="shared" si="12"/>
        <v>0</v>
      </c>
      <c r="AK62" s="179">
        <f>SUMIFS(ОСТАТКИ!U:U,ОСТАТКИ!P:P,'ОБОРАЧ СКЛАДОВ'!A:A)</f>
        <v>0</v>
      </c>
      <c r="AL62" s="128">
        <f>SUMIFS(ОСТАТКИ!T:T,ОСТАТКИ!P:P,'ОБОРАЧ СКЛАДОВ'!A:A)</f>
        <v>0</v>
      </c>
      <c r="AM62" s="176">
        <f t="shared" si="13"/>
        <v>0</v>
      </c>
      <c r="AN62" s="190" t="e">
        <f t="shared" si="14"/>
        <v>#DIV/0!</v>
      </c>
    </row>
    <row r="63" spans="1:40" hidden="1" outlineLevel="1" x14ac:dyDescent="0.2">
      <c r="A63" s="150" t="s">
        <v>2064</v>
      </c>
      <c r="B63" s="173">
        <f>SUMIFS(ПРОДАЖИ!T:T,ПРОДАЖИ!AC:AC,'ОБОРАЧ СКЛАДОВ'!A:A)</f>
        <v>0</v>
      </c>
      <c r="C63" s="128">
        <f>SUMIFS(ПРОДАЖИ!U:U,ПРОДАЖИ!AC:AC,'ОБОРАЧ СКЛАДОВ'!A:A)</f>
        <v>0</v>
      </c>
      <c r="D63" s="176">
        <f t="shared" si="0"/>
        <v>0</v>
      </c>
      <c r="E63" s="179">
        <f>SUMIFS(ОСТАТКИ!AD:AD,ОСТАТКИ!P:P,'ОБОРАЧ СКЛАДОВ'!A:A)</f>
        <v>0</v>
      </c>
      <c r="F63" s="128">
        <f>SUMIFS(ОСТАТКИ!AA:AA,ОСТАТКИ!P:P,'ОБОРАЧ СКЛАДОВ'!A:A)</f>
        <v>0</v>
      </c>
      <c r="G63" s="176">
        <f t="shared" si="1"/>
        <v>0</v>
      </c>
      <c r="H63" s="190" t="e">
        <f t="shared" si="2"/>
        <v>#DIV/0!</v>
      </c>
      <c r="J63" s="173">
        <f>SUMIFS(ПРОДАЖИ!V:V,ПРОДАЖИ!AC:AC,'ОБОРАЧ СКЛАДОВ'!A:A)</f>
        <v>0</v>
      </c>
      <c r="K63" s="128">
        <f>SUMIFS(ПРОДАЖИ!AC:AC,ПРОДАЖИ!AK:AK,'ОБОРАЧ СКЛАДОВ'!I:I)</f>
        <v>0</v>
      </c>
      <c r="L63" s="182">
        <f t="shared" si="3"/>
        <v>0</v>
      </c>
      <c r="M63" s="179">
        <f>SUMIFS(ОСТАТКИ!Z:Z,ОСТАТКИ!P:P,'ОБОРАЧ СКЛАДОВ'!A:A)</f>
        <v>0</v>
      </c>
      <c r="N63" s="128">
        <f>SUMIFS(ОСТАТКИ!AI:AI,ОСТАТКИ!X:X,'ОБОРАЧ СКЛАДОВ'!I:I)</f>
        <v>0</v>
      </c>
      <c r="O63" s="176">
        <f t="shared" si="4"/>
        <v>0</v>
      </c>
      <c r="P63" s="190" t="e">
        <f t="shared" si="5"/>
        <v>#DIV/0!</v>
      </c>
      <c r="R63" s="173">
        <f>SUMIFS(ПРОДАЖИ!W:W,ПРОДАЖИ!AC:AC,'ОБОРАЧ СКЛАДОВ'!A:A)</f>
        <v>0</v>
      </c>
      <c r="S63" s="128">
        <f>SUMIFS(ПРОДАЖИ!AK:AK,ПРОДАЖИ!AS:AS,'ОБОРАЧ СКЛАДОВ'!Q:Q)</f>
        <v>0</v>
      </c>
      <c r="T63" s="182">
        <f t="shared" si="6"/>
        <v>0</v>
      </c>
      <c r="U63" s="179">
        <f>SUMIFS(ОСТАТКИ!W:W,ОСТАТКИ!P:P,'ОБОРАЧ СКЛАДОВ'!A:A)</f>
        <v>0</v>
      </c>
      <c r="V63" s="128">
        <f>SUMIFS(ОСТАТКИ!AQ:AQ,ОСТАТКИ!AF:AF,'ОБОРАЧ СКЛАДОВ'!Q:Q)</f>
        <v>0</v>
      </c>
      <c r="W63" s="176">
        <f t="shared" si="7"/>
        <v>0</v>
      </c>
      <c r="X63" s="190" t="e">
        <f t="shared" si="8"/>
        <v>#DIV/0!</v>
      </c>
      <c r="Z63" s="173">
        <f>SUMIFS(ПРОДАЖИ!X:X,ПРОДАЖИ!AC:AC,'ОБОРАЧ СКЛАДОВ'!A:A)</f>
        <v>0</v>
      </c>
      <c r="AA63" s="128">
        <f>SUMIFS(ПРОДАЖИ!Y:Y,ПРОДАЖИ!AC:AC,'ОБОРАЧ СКЛАДОВ'!A:A)</f>
        <v>0</v>
      </c>
      <c r="AB63" s="182">
        <f t="shared" si="9"/>
        <v>0</v>
      </c>
      <c r="AC63" s="179">
        <f>SUMIFS(ОСТАТКИ!AB:AB,ОСТАТКИ!P:P,'ОБОРАЧ СКЛАДОВ'!A:A)</f>
        <v>0</v>
      </c>
      <c r="AD63" s="128">
        <f>SUMIFS(ОСТАТКИ!AC:AC,ОСТАТКИ!P:P,'ОБОРАЧ СКЛАДОВ'!A:A)</f>
        <v>0</v>
      </c>
      <c r="AE63" s="176">
        <f t="shared" si="10"/>
        <v>0</v>
      </c>
      <c r="AF63" s="190" t="e">
        <f t="shared" si="11"/>
        <v>#DIV/0!</v>
      </c>
      <c r="AH63" s="173">
        <f>SUMIFS(ПРОДАЖИ!AA:AA,ПРОДАЖИ!AC:AC,'ОБОРАЧ СКЛАДОВ'!A:A)</f>
        <v>0</v>
      </c>
      <c r="AI63" s="128">
        <f>SUMIFS(ПРОДАЖИ!Z:Z,ПРОДАЖИ!AC:AC,'ОБОРАЧ СКЛАДОВ'!A:A)</f>
        <v>0</v>
      </c>
      <c r="AJ63" s="182">
        <f t="shared" si="12"/>
        <v>0</v>
      </c>
      <c r="AK63" s="179">
        <f>SUMIFS(ОСТАТКИ!U:U,ОСТАТКИ!P:P,'ОБОРАЧ СКЛАДОВ'!A:A)</f>
        <v>0</v>
      </c>
      <c r="AL63" s="128">
        <f>SUMIFS(ОСТАТКИ!T:T,ОСТАТКИ!P:P,'ОБОРАЧ СКЛАДОВ'!A:A)</f>
        <v>0</v>
      </c>
      <c r="AM63" s="176">
        <f t="shared" si="13"/>
        <v>0</v>
      </c>
      <c r="AN63" s="190" t="e">
        <f t="shared" si="14"/>
        <v>#DIV/0!</v>
      </c>
    </row>
    <row r="64" spans="1:40" hidden="1" outlineLevel="1" x14ac:dyDescent="0.2">
      <c r="A64" s="150" t="s">
        <v>2077</v>
      </c>
      <c r="B64" s="173">
        <f>SUMIFS(ПРОДАЖИ!T:T,ПРОДАЖИ!AC:AC,'ОБОРАЧ СКЛАДОВ'!A:A)</f>
        <v>0</v>
      </c>
      <c r="C64" s="128">
        <f>SUMIFS(ПРОДАЖИ!U:U,ПРОДАЖИ!AC:AC,'ОБОРАЧ СКЛАДОВ'!A:A)</f>
        <v>0</v>
      </c>
      <c r="D64" s="176">
        <f t="shared" si="0"/>
        <v>0</v>
      </c>
      <c r="E64" s="179">
        <f>SUMIFS(ОСТАТКИ!AD:AD,ОСТАТКИ!P:P,'ОБОРАЧ СКЛАДОВ'!A:A)</f>
        <v>0</v>
      </c>
      <c r="F64" s="128">
        <f>SUMIFS(ОСТАТКИ!AA:AA,ОСТАТКИ!P:P,'ОБОРАЧ СКЛАДОВ'!A:A)</f>
        <v>0</v>
      </c>
      <c r="G64" s="176">
        <f t="shared" si="1"/>
        <v>0</v>
      </c>
      <c r="H64" s="190" t="e">
        <f t="shared" si="2"/>
        <v>#DIV/0!</v>
      </c>
      <c r="J64" s="173">
        <f>SUMIFS(ПРОДАЖИ!V:V,ПРОДАЖИ!AC:AC,'ОБОРАЧ СКЛАДОВ'!A:A)</f>
        <v>0</v>
      </c>
      <c r="K64" s="128">
        <f>SUMIFS(ПРОДАЖИ!AC:AC,ПРОДАЖИ!AK:AK,'ОБОРАЧ СКЛАДОВ'!I:I)</f>
        <v>0</v>
      </c>
      <c r="L64" s="182">
        <f t="shared" si="3"/>
        <v>0</v>
      </c>
      <c r="M64" s="179">
        <f>SUMIFS(ОСТАТКИ!Z:Z,ОСТАТКИ!P:P,'ОБОРАЧ СКЛАДОВ'!A:A)</f>
        <v>0</v>
      </c>
      <c r="N64" s="128">
        <f>SUMIFS(ОСТАТКИ!AI:AI,ОСТАТКИ!X:X,'ОБОРАЧ СКЛАДОВ'!I:I)</f>
        <v>0</v>
      </c>
      <c r="O64" s="176">
        <f t="shared" si="4"/>
        <v>0</v>
      </c>
      <c r="P64" s="190" t="e">
        <f t="shared" si="5"/>
        <v>#DIV/0!</v>
      </c>
      <c r="R64" s="173">
        <f>SUMIFS(ПРОДАЖИ!W:W,ПРОДАЖИ!AC:AC,'ОБОРАЧ СКЛАДОВ'!A:A)</f>
        <v>0</v>
      </c>
      <c r="S64" s="128">
        <f>SUMIFS(ПРОДАЖИ!AK:AK,ПРОДАЖИ!AS:AS,'ОБОРАЧ СКЛАДОВ'!Q:Q)</f>
        <v>0</v>
      </c>
      <c r="T64" s="182">
        <f t="shared" si="6"/>
        <v>0</v>
      </c>
      <c r="U64" s="179">
        <f>SUMIFS(ОСТАТКИ!W:W,ОСТАТКИ!P:P,'ОБОРАЧ СКЛАДОВ'!A:A)</f>
        <v>0</v>
      </c>
      <c r="V64" s="128">
        <f>SUMIFS(ОСТАТКИ!AQ:AQ,ОСТАТКИ!AF:AF,'ОБОРАЧ СКЛАДОВ'!Q:Q)</f>
        <v>0</v>
      </c>
      <c r="W64" s="176">
        <f t="shared" si="7"/>
        <v>0</v>
      </c>
      <c r="X64" s="190" t="e">
        <f t="shared" si="8"/>
        <v>#DIV/0!</v>
      </c>
      <c r="Z64" s="173">
        <f>SUMIFS(ПРОДАЖИ!X:X,ПРОДАЖИ!AC:AC,'ОБОРАЧ СКЛАДОВ'!A:A)</f>
        <v>0</v>
      </c>
      <c r="AA64" s="128">
        <f>SUMIFS(ПРОДАЖИ!Y:Y,ПРОДАЖИ!AC:AC,'ОБОРАЧ СКЛАДОВ'!A:A)</f>
        <v>0</v>
      </c>
      <c r="AB64" s="182">
        <f t="shared" si="9"/>
        <v>0</v>
      </c>
      <c r="AC64" s="179">
        <f>SUMIFS(ОСТАТКИ!AB:AB,ОСТАТКИ!P:P,'ОБОРАЧ СКЛАДОВ'!A:A)</f>
        <v>0</v>
      </c>
      <c r="AD64" s="128">
        <f>SUMIFS(ОСТАТКИ!AC:AC,ОСТАТКИ!P:P,'ОБОРАЧ СКЛАДОВ'!A:A)</f>
        <v>0</v>
      </c>
      <c r="AE64" s="176">
        <f t="shared" si="10"/>
        <v>0</v>
      </c>
      <c r="AF64" s="190" t="e">
        <f t="shared" si="11"/>
        <v>#DIV/0!</v>
      </c>
      <c r="AH64" s="173">
        <f>SUMIFS(ПРОДАЖИ!AA:AA,ПРОДАЖИ!AC:AC,'ОБОРАЧ СКЛАДОВ'!A:A)</f>
        <v>0</v>
      </c>
      <c r="AI64" s="128">
        <f>SUMIFS(ПРОДАЖИ!Z:Z,ПРОДАЖИ!AC:AC,'ОБОРАЧ СКЛАДОВ'!A:A)</f>
        <v>0</v>
      </c>
      <c r="AJ64" s="182">
        <f t="shared" si="12"/>
        <v>0</v>
      </c>
      <c r="AK64" s="179">
        <f>SUMIFS(ОСТАТКИ!U:U,ОСТАТКИ!P:P,'ОБОРАЧ СКЛАДОВ'!A:A)</f>
        <v>0</v>
      </c>
      <c r="AL64" s="128">
        <f>SUMIFS(ОСТАТКИ!T:T,ОСТАТКИ!P:P,'ОБОРАЧ СКЛАДОВ'!A:A)</f>
        <v>0</v>
      </c>
      <c r="AM64" s="176">
        <f t="shared" si="13"/>
        <v>0</v>
      </c>
      <c r="AN64" s="190" t="e">
        <f t="shared" si="14"/>
        <v>#DIV/0!</v>
      </c>
    </row>
    <row r="65" spans="1:40" hidden="1" outlineLevel="1" x14ac:dyDescent="0.2">
      <c r="A65" s="150" t="s">
        <v>2146</v>
      </c>
      <c r="B65" s="173">
        <f>SUMIFS(ПРОДАЖИ!T:T,ПРОДАЖИ!AC:AC,'ОБОРАЧ СКЛАДОВ'!A:A)</f>
        <v>0</v>
      </c>
      <c r="C65" s="128">
        <f>SUMIFS(ПРОДАЖИ!U:U,ПРОДАЖИ!AC:AC,'ОБОРАЧ СКЛАДОВ'!A:A)</f>
        <v>0</v>
      </c>
      <c r="D65" s="176">
        <f t="shared" si="0"/>
        <v>0</v>
      </c>
      <c r="E65" s="179">
        <f>SUMIFS(ОСТАТКИ!AD:AD,ОСТАТКИ!P:P,'ОБОРАЧ СКЛАДОВ'!A:A)</f>
        <v>0</v>
      </c>
      <c r="F65" s="128">
        <f>SUMIFS(ОСТАТКИ!AA:AA,ОСТАТКИ!P:P,'ОБОРАЧ СКЛАДОВ'!A:A)</f>
        <v>0</v>
      </c>
      <c r="G65" s="176">
        <f t="shared" si="1"/>
        <v>0</v>
      </c>
      <c r="H65" s="190" t="e">
        <f t="shared" si="2"/>
        <v>#DIV/0!</v>
      </c>
      <c r="J65" s="173">
        <f>SUMIFS(ПРОДАЖИ!V:V,ПРОДАЖИ!AC:AC,'ОБОРАЧ СКЛАДОВ'!A:A)</f>
        <v>0</v>
      </c>
      <c r="K65" s="128">
        <f>SUMIFS(ПРОДАЖИ!AC:AC,ПРОДАЖИ!AK:AK,'ОБОРАЧ СКЛАДОВ'!I:I)</f>
        <v>0</v>
      </c>
      <c r="L65" s="182">
        <f t="shared" si="3"/>
        <v>0</v>
      </c>
      <c r="M65" s="179">
        <f>SUMIFS(ОСТАТКИ!Z:Z,ОСТАТКИ!P:P,'ОБОРАЧ СКЛАДОВ'!A:A)</f>
        <v>0</v>
      </c>
      <c r="N65" s="128">
        <f>SUMIFS(ОСТАТКИ!AI:AI,ОСТАТКИ!X:X,'ОБОРАЧ СКЛАДОВ'!I:I)</f>
        <v>0</v>
      </c>
      <c r="O65" s="176">
        <f t="shared" si="4"/>
        <v>0</v>
      </c>
      <c r="P65" s="190" t="e">
        <f t="shared" si="5"/>
        <v>#DIV/0!</v>
      </c>
      <c r="R65" s="173">
        <f>SUMIFS(ПРОДАЖИ!W:W,ПРОДАЖИ!AC:AC,'ОБОРАЧ СКЛАДОВ'!A:A)</f>
        <v>0</v>
      </c>
      <c r="S65" s="128">
        <f>SUMIFS(ПРОДАЖИ!AK:AK,ПРОДАЖИ!AS:AS,'ОБОРАЧ СКЛАДОВ'!Q:Q)</f>
        <v>0</v>
      </c>
      <c r="T65" s="182">
        <f t="shared" si="6"/>
        <v>0</v>
      </c>
      <c r="U65" s="179">
        <f>SUMIFS(ОСТАТКИ!W:W,ОСТАТКИ!P:P,'ОБОРАЧ СКЛАДОВ'!A:A)</f>
        <v>0</v>
      </c>
      <c r="V65" s="128">
        <f>SUMIFS(ОСТАТКИ!AQ:AQ,ОСТАТКИ!AF:AF,'ОБОРАЧ СКЛАДОВ'!Q:Q)</f>
        <v>0</v>
      </c>
      <c r="W65" s="176">
        <f t="shared" si="7"/>
        <v>0</v>
      </c>
      <c r="X65" s="190" t="e">
        <f t="shared" si="8"/>
        <v>#DIV/0!</v>
      </c>
      <c r="Z65" s="173">
        <f>SUMIFS(ПРОДАЖИ!X:X,ПРОДАЖИ!AC:AC,'ОБОРАЧ СКЛАДОВ'!A:A)</f>
        <v>0</v>
      </c>
      <c r="AA65" s="128">
        <f>SUMIFS(ПРОДАЖИ!Y:Y,ПРОДАЖИ!AC:AC,'ОБОРАЧ СКЛАДОВ'!A:A)</f>
        <v>0</v>
      </c>
      <c r="AB65" s="182">
        <f t="shared" si="9"/>
        <v>0</v>
      </c>
      <c r="AC65" s="179">
        <f>SUMIFS(ОСТАТКИ!AB:AB,ОСТАТКИ!P:P,'ОБОРАЧ СКЛАДОВ'!A:A)</f>
        <v>0</v>
      </c>
      <c r="AD65" s="128">
        <f>SUMIFS(ОСТАТКИ!AC:AC,ОСТАТКИ!P:P,'ОБОРАЧ СКЛАДОВ'!A:A)</f>
        <v>0</v>
      </c>
      <c r="AE65" s="176">
        <f t="shared" si="10"/>
        <v>0</v>
      </c>
      <c r="AF65" s="190" t="e">
        <f t="shared" si="11"/>
        <v>#DIV/0!</v>
      </c>
      <c r="AH65" s="173">
        <f>SUMIFS(ПРОДАЖИ!AA:AA,ПРОДАЖИ!AC:AC,'ОБОРАЧ СКЛАДОВ'!A:A)</f>
        <v>0</v>
      </c>
      <c r="AI65" s="128">
        <f>SUMIFS(ПРОДАЖИ!Z:Z,ПРОДАЖИ!AC:AC,'ОБОРАЧ СКЛАДОВ'!A:A)</f>
        <v>0</v>
      </c>
      <c r="AJ65" s="182">
        <f t="shared" si="12"/>
        <v>0</v>
      </c>
      <c r="AK65" s="179">
        <f>SUMIFS(ОСТАТКИ!U:U,ОСТАТКИ!P:P,'ОБОРАЧ СКЛАДОВ'!A:A)</f>
        <v>0</v>
      </c>
      <c r="AL65" s="128">
        <f>SUMIFS(ОСТАТКИ!T:T,ОСТАТКИ!P:P,'ОБОРАЧ СКЛАДОВ'!A:A)</f>
        <v>0</v>
      </c>
      <c r="AM65" s="176">
        <f t="shared" si="13"/>
        <v>0</v>
      </c>
      <c r="AN65" s="190" t="e">
        <f t="shared" si="14"/>
        <v>#DIV/0!</v>
      </c>
    </row>
    <row r="66" spans="1:40" hidden="1" outlineLevel="1" x14ac:dyDescent="0.2">
      <c r="A66" s="150" t="s">
        <v>2175</v>
      </c>
      <c r="B66" s="173">
        <f>SUMIFS(ПРОДАЖИ!T:T,ПРОДАЖИ!AC:AC,'ОБОРАЧ СКЛАДОВ'!A:A)</f>
        <v>0</v>
      </c>
      <c r="C66" s="128">
        <f>SUMIFS(ПРОДАЖИ!U:U,ПРОДАЖИ!AC:AC,'ОБОРАЧ СКЛАДОВ'!A:A)</f>
        <v>0</v>
      </c>
      <c r="D66" s="176">
        <f t="shared" si="0"/>
        <v>0</v>
      </c>
      <c r="E66" s="179">
        <f>SUMIFS(ОСТАТКИ!AD:AD,ОСТАТКИ!P:P,'ОБОРАЧ СКЛАДОВ'!A:A)</f>
        <v>0</v>
      </c>
      <c r="F66" s="128">
        <f>SUMIFS(ОСТАТКИ!AA:AA,ОСТАТКИ!P:P,'ОБОРАЧ СКЛАДОВ'!A:A)</f>
        <v>0</v>
      </c>
      <c r="G66" s="176">
        <f t="shared" si="1"/>
        <v>0</v>
      </c>
      <c r="H66" s="190" t="e">
        <f t="shared" si="2"/>
        <v>#DIV/0!</v>
      </c>
      <c r="J66" s="173">
        <f>SUMIFS(ПРОДАЖИ!V:V,ПРОДАЖИ!AC:AC,'ОБОРАЧ СКЛАДОВ'!A:A)</f>
        <v>0</v>
      </c>
      <c r="K66" s="128">
        <f>SUMIFS(ПРОДАЖИ!AC:AC,ПРОДАЖИ!AK:AK,'ОБОРАЧ СКЛАДОВ'!I:I)</f>
        <v>0</v>
      </c>
      <c r="L66" s="182">
        <f t="shared" si="3"/>
        <v>0</v>
      </c>
      <c r="M66" s="179">
        <f>SUMIFS(ОСТАТКИ!Z:Z,ОСТАТКИ!P:P,'ОБОРАЧ СКЛАДОВ'!A:A)</f>
        <v>0</v>
      </c>
      <c r="N66" s="128">
        <f>SUMIFS(ОСТАТКИ!AI:AI,ОСТАТКИ!X:X,'ОБОРАЧ СКЛАДОВ'!I:I)</f>
        <v>0</v>
      </c>
      <c r="O66" s="176">
        <f t="shared" si="4"/>
        <v>0</v>
      </c>
      <c r="P66" s="190" t="e">
        <f t="shared" si="5"/>
        <v>#DIV/0!</v>
      </c>
      <c r="R66" s="173">
        <f>SUMIFS(ПРОДАЖИ!W:W,ПРОДАЖИ!AC:AC,'ОБОРАЧ СКЛАДОВ'!A:A)</f>
        <v>0</v>
      </c>
      <c r="S66" s="128">
        <f>SUMIFS(ПРОДАЖИ!AK:AK,ПРОДАЖИ!AS:AS,'ОБОРАЧ СКЛАДОВ'!Q:Q)</f>
        <v>0</v>
      </c>
      <c r="T66" s="182">
        <f t="shared" si="6"/>
        <v>0</v>
      </c>
      <c r="U66" s="179">
        <f>SUMIFS(ОСТАТКИ!W:W,ОСТАТКИ!P:P,'ОБОРАЧ СКЛАДОВ'!A:A)</f>
        <v>0</v>
      </c>
      <c r="V66" s="128">
        <f>SUMIFS(ОСТАТКИ!AQ:AQ,ОСТАТКИ!AF:AF,'ОБОРАЧ СКЛАДОВ'!Q:Q)</f>
        <v>0</v>
      </c>
      <c r="W66" s="176">
        <f t="shared" si="7"/>
        <v>0</v>
      </c>
      <c r="X66" s="190" t="e">
        <f t="shared" si="8"/>
        <v>#DIV/0!</v>
      </c>
      <c r="Z66" s="173">
        <f>SUMIFS(ПРОДАЖИ!X:X,ПРОДАЖИ!AC:AC,'ОБОРАЧ СКЛАДОВ'!A:A)</f>
        <v>0</v>
      </c>
      <c r="AA66" s="128">
        <f>SUMIFS(ПРОДАЖИ!Y:Y,ПРОДАЖИ!AC:AC,'ОБОРАЧ СКЛАДОВ'!A:A)</f>
        <v>0</v>
      </c>
      <c r="AB66" s="182">
        <f t="shared" si="9"/>
        <v>0</v>
      </c>
      <c r="AC66" s="179">
        <f>SUMIFS(ОСТАТКИ!AB:AB,ОСТАТКИ!P:P,'ОБОРАЧ СКЛАДОВ'!A:A)</f>
        <v>0</v>
      </c>
      <c r="AD66" s="128">
        <f>SUMIFS(ОСТАТКИ!AC:AC,ОСТАТКИ!P:P,'ОБОРАЧ СКЛАДОВ'!A:A)</f>
        <v>0</v>
      </c>
      <c r="AE66" s="176">
        <f t="shared" si="10"/>
        <v>0</v>
      </c>
      <c r="AF66" s="190" t="e">
        <f t="shared" si="11"/>
        <v>#DIV/0!</v>
      </c>
      <c r="AH66" s="173">
        <f>SUMIFS(ПРОДАЖИ!AA:AA,ПРОДАЖИ!AC:AC,'ОБОРАЧ СКЛАДОВ'!A:A)</f>
        <v>0</v>
      </c>
      <c r="AI66" s="128">
        <f>SUMIFS(ПРОДАЖИ!Z:Z,ПРОДАЖИ!AC:AC,'ОБОРАЧ СКЛАДОВ'!A:A)</f>
        <v>0</v>
      </c>
      <c r="AJ66" s="182">
        <f t="shared" si="12"/>
        <v>0</v>
      </c>
      <c r="AK66" s="179">
        <f>SUMIFS(ОСТАТКИ!U:U,ОСТАТКИ!P:P,'ОБОРАЧ СКЛАДОВ'!A:A)</f>
        <v>0</v>
      </c>
      <c r="AL66" s="128">
        <f>SUMIFS(ОСТАТКИ!T:T,ОСТАТКИ!P:P,'ОБОРАЧ СКЛАДОВ'!A:A)</f>
        <v>0</v>
      </c>
      <c r="AM66" s="176">
        <f t="shared" si="13"/>
        <v>0</v>
      </c>
      <c r="AN66" s="190" t="e">
        <f t="shared" si="14"/>
        <v>#DIV/0!</v>
      </c>
    </row>
    <row r="67" spans="1:40" hidden="1" outlineLevel="1" x14ac:dyDescent="0.2">
      <c r="A67" s="150" t="s">
        <v>2193</v>
      </c>
      <c r="B67" s="173">
        <f>SUMIFS(ПРОДАЖИ!T:T,ПРОДАЖИ!AC:AC,'ОБОРАЧ СКЛАДОВ'!A:A)</f>
        <v>0</v>
      </c>
      <c r="C67" s="128">
        <f>SUMIFS(ПРОДАЖИ!U:U,ПРОДАЖИ!AC:AC,'ОБОРАЧ СКЛАДОВ'!A:A)</f>
        <v>0</v>
      </c>
      <c r="D67" s="176">
        <f t="shared" si="0"/>
        <v>0</v>
      </c>
      <c r="E67" s="179">
        <f>SUMIFS(ОСТАТКИ!AD:AD,ОСТАТКИ!P:P,'ОБОРАЧ СКЛАДОВ'!A:A)</f>
        <v>0</v>
      </c>
      <c r="F67" s="128">
        <f>SUMIFS(ОСТАТКИ!AA:AA,ОСТАТКИ!P:P,'ОБОРАЧ СКЛАДОВ'!A:A)</f>
        <v>0</v>
      </c>
      <c r="G67" s="176">
        <f t="shared" si="1"/>
        <v>0</v>
      </c>
      <c r="H67" s="190" t="e">
        <f t="shared" si="2"/>
        <v>#DIV/0!</v>
      </c>
      <c r="J67" s="173">
        <f>SUMIFS(ПРОДАЖИ!V:V,ПРОДАЖИ!AC:AC,'ОБОРАЧ СКЛАДОВ'!A:A)</f>
        <v>0</v>
      </c>
      <c r="K67" s="128">
        <f>SUMIFS(ПРОДАЖИ!AC:AC,ПРОДАЖИ!AK:AK,'ОБОРАЧ СКЛАДОВ'!I:I)</f>
        <v>0</v>
      </c>
      <c r="L67" s="182">
        <f t="shared" si="3"/>
        <v>0</v>
      </c>
      <c r="M67" s="179">
        <f>SUMIFS(ОСТАТКИ!Z:Z,ОСТАТКИ!P:P,'ОБОРАЧ СКЛАДОВ'!A:A)</f>
        <v>0</v>
      </c>
      <c r="N67" s="128">
        <f>SUMIFS(ОСТАТКИ!AI:AI,ОСТАТКИ!X:X,'ОБОРАЧ СКЛАДОВ'!I:I)</f>
        <v>0</v>
      </c>
      <c r="O67" s="176">
        <f t="shared" si="4"/>
        <v>0</v>
      </c>
      <c r="P67" s="190" t="e">
        <f t="shared" si="5"/>
        <v>#DIV/0!</v>
      </c>
      <c r="R67" s="173">
        <f>SUMIFS(ПРОДАЖИ!W:W,ПРОДАЖИ!AC:AC,'ОБОРАЧ СКЛАДОВ'!A:A)</f>
        <v>0</v>
      </c>
      <c r="S67" s="128">
        <f>SUMIFS(ПРОДАЖИ!AK:AK,ПРОДАЖИ!AS:AS,'ОБОРАЧ СКЛАДОВ'!Q:Q)</f>
        <v>0</v>
      </c>
      <c r="T67" s="182">
        <f t="shared" si="6"/>
        <v>0</v>
      </c>
      <c r="U67" s="179">
        <f>SUMIFS(ОСТАТКИ!W:W,ОСТАТКИ!P:P,'ОБОРАЧ СКЛАДОВ'!A:A)</f>
        <v>0</v>
      </c>
      <c r="V67" s="128">
        <f>SUMIFS(ОСТАТКИ!AQ:AQ,ОСТАТКИ!AF:AF,'ОБОРАЧ СКЛАДОВ'!Q:Q)</f>
        <v>0</v>
      </c>
      <c r="W67" s="176">
        <f t="shared" si="7"/>
        <v>0</v>
      </c>
      <c r="X67" s="190" t="e">
        <f t="shared" si="8"/>
        <v>#DIV/0!</v>
      </c>
      <c r="Z67" s="173">
        <f>SUMIFS(ПРОДАЖИ!X:X,ПРОДАЖИ!AC:AC,'ОБОРАЧ СКЛАДОВ'!A:A)</f>
        <v>0</v>
      </c>
      <c r="AA67" s="128">
        <f>SUMIFS(ПРОДАЖИ!Y:Y,ПРОДАЖИ!AC:AC,'ОБОРАЧ СКЛАДОВ'!A:A)</f>
        <v>0</v>
      </c>
      <c r="AB67" s="182">
        <f t="shared" si="9"/>
        <v>0</v>
      </c>
      <c r="AC67" s="179">
        <f>SUMIFS(ОСТАТКИ!AB:AB,ОСТАТКИ!P:P,'ОБОРАЧ СКЛАДОВ'!A:A)</f>
        <v>0</v>
      </c>
      <c r="AD67" s="128">
        <f>SUMIFS(ОСТАТКИ!AC:AC,ОСТАТКИ!P:P,'ОБОРАЧ СКЛАДОВ'!A:A)</f>
        <v>0</v>
      </c>
      <c r="AE67" s="176">
        <f t="shared" si="10"/>
        <v>0</v>
      </c>
      <c r="AF67" s="190" t="e">
        <f t="shared" si="11"/>
        <v>#DIV/0!</v>
      </c>
      <c r="AH67" s="173">
        <f>SUMIFS(ПРОДАЖИ!AA:AA,ПРОДАЖИ!AC:AC,'ОБОРАЧ СКЛАДОВ'!A:A)</f>
        <v>0</v>
      </c>
      <c r="AI67" s="128">
        <f>SUMIFS(ПРОДАЖИ!Z:Z,ПРОДАЖИ!AC:AC,'ОБОРАЧ СКЛАДОВ'!A:A)</f>
        <v>0</v>
      </c>
      <c r="AJ67" s="182">
        <f t="shared" si="12"/>
        <v>0</v>
      </c>
      <c r="AK67" s="179">
        <f>SUMIFS(ОСТАТКИ!U:U,ОСТАТКИ!P:P,'ОБОРАЧ СКЛАДОВ'!A:A)</f>
        <v>0</v>
      </c>
      <c r="AL67" s="128">
        <f>SUMIFS(ОСТАТКИ!T:T,ОСТАТКИ!P:P,'ОБОРАЧ СКЛАДОВ'!A:A)</f>
        <v>0</v>
      </c>
      <c r="AM67" s="176">
        <f t="shared" si="13"/>
        <v>0</v>
      </c>
      <c r="AN67" s="190" t="e">
        <f t="shared" si="14"/>
        <v>#DIV/0!</v>
      </c>
    </row>
    <row r="68" spans="1:40" hidden="1" outlineLevel="1" x14ac:dyDescent="0.2">
      <c r="A68" s="150" t="s">
        <v>2478</v>
      </c>
      <c r="B68" s="173">
        <f>SUMIFS(ПРОДАЖИ!T:T,ПРОДАЖИ!AC:AC,'ОБОРАЧ СКЛАДОВ'!A:A)</f>
        <v>0</v>
      </c>
      <c r="C68" s="128">
        <f>SUMIFS(ПРОДАЖИ!U:U,ПРОДАЖИ!AC:AC,'ОБОРАЧ СКЛАДОВ'!A:A)</f>
        <v>0</v>
      </c>
      <c r="D68" s="176">
        <f t="shared" si="0"/>
        <v>0</v>
      </c>
      <c r="E68" s="179">
        <f>SUMIFS(ОСТАТКИ!AD:AD,ОСТАТКИ!P:P,'ОБОРАЧ СКЛАДОВ'!A:A)</f>
        <v>0</v>
      </c>
      <c r="F68" s="128">
        <f>SUMIFS(ОСТАТКИ!AA:AA,ОСТАТКИ!P:P,'ОБОРАЧ СКЛАДОВ'!A:A)</f>
        <v>0</v>
      </c>
      <c r="G68" s="176">
        <f t="shared" si="1"/>
        <v>0</v>
      </c>
      <c r="H68" s="190" t="e">
        <f t="shared" si="2"/>
        <v>#DIV/0!</v>
      </c>
      <c r="J68" s="173">
        <f>SUMIFS(ПРОДАЖИ!V:V,ПРОДАЖИ!AC:AC,'ОБОРАЧ СКЛАДОВ'!A:A)</f>
        <v>0</v>
      </c>
      <c r="K68" s="128">
        <f>SUMIFS(ПРОДАЖИ!AC:AC,ПРОДАЖИ!AK:AK,'ОБОРАЧ СКЛАДОВ'!I:I)</f>
        <v>0</v>
      </c>
      <c r="L68" s="182">
        <f t="shared" si="3"/>
        <v>0</v>
      </c>
      <c r="M68" s="179">
        <f>SUMIFS(ОСТАТКИ!Z:Z,ОСТАТКИ!P:P,'ОБОРАЧ СКЛАДОВ'!A:A)</f>
        <v>0</v>
      </c>
      <c r="N68" s="128">
        <f>SUMIFS(ОСТАТКИ!AI:AI,ОСТАТКИ!X:X,'ОБОРАЧ СКЛАДОВ'!I:I)</f>
        <v>0</v>
      </c>
      <c r="O68" s="176">
        <f t="shared" si="4"/>
        <v>0</v>
      </c>
      <c r="P68" s="190" t="e">
        <f t="shared" si="5"/>
        <v>#DIV/0!</v>
      </c>
      <c r="R68" s="173">
        <f>SUMIFS(ПРОДАЖИ!W:W,ПРОДАЖИ!AC:AC,'ОБОРАЧ СКЛАДОВ'!A:A)</f>
        <v>0</v>
      </c>
      <c r="S68" s="128">
        <f>SUMIFS(ПРОДАЖИ!AK:AK,ПРОДАЖИ!AS:AS,'ОБОРАЧ СКЛАДОВ'!Q:Q)</f>
        <v>0</v>
      </c>
      <c r="T68" s="182">
        <f t="shared" si="6"/>
        <v>0</v>
      </c>
      <c r="U68" s="179">
        <f>SUMIFS(ОСТАТКИ!W:W,ОСТАТКИ!P:P,'ОБОРАЧ СКЛАДОВ'!A:A)</f>
        <v>0</v>
      </c>
      <c r="V68" s="128">
        <f>SUMIFS(ОСТАТКИ!AQ:AQ,ОСТАТКИ!AF:AF,'ОБОРАЧ СКЛАДОВ'!Q:Q)</f>
        <v>0</v>
      </c>
      <c r="W68" s="176">
        <f t="shared" si="7"/>
        <v>0</v>
      </c>
      <c r="X68" s="190" t="e">
        <f t="shared" si="8"/>
        <v>#DIV/0!</v>
      </c>
      <c r="Z68" s="173">
        <f>SUMIFS(ПРОДАЖИ!X:X,ПРОДАЖИ!AC:AC,'ОБОРАЧ СКЛАДОВ'!A:A)</f>
        <v>0</v>
      </c>
      <c r="AA68" s="128">
        <f>SUMIFS(ПРОДАЖИ!Y:Y,ПРОДАЖИ!AC:AC,'ОБОРАЧ СКЛАДОВ'!A:A)</f>
        <v>0</v>
      </c>
      <c r="AB68" s="182">
        <f t="shared" si="9"/>
        <v>0</v>
      </c>
      <c r="AC68" s="179">
        <f>SUMIFS(ОСТАТКИ!AB:AB,ОСТАТКИ!P:P,'ОБОРАЧ СКЛАДОВ'!A:A)</f>
        <v>0</v>
      </c>
      <c r="AD68" s="128">
        <f>SUMIFS(ОСТАТКИ!AC:AC,ОСТАТКИ!P:P,'ОБОРАЧ СКЛАДОВ'!A:A)</f>
        <v>0</v>
      </c>
      <c r="AE68" s="176">
        <f t="shared" si="10"/>
        <v>0</v>
      </c>
      <c r="AF68" s="190" t="e">
        <f t="shared" si="11"/>
        <v>#DIV/0!</v>
      </c>
      <c r="AH68" s="173">
        <f>SUMIFS(ПРОДАЖИ!AA:AA,ПРОДАЖИ!AC:AC,'ОБОРАЧ СКЛАДОВ'!A:A)</f>
        <v>0</v>
      </c>
      <c r="AI68" s="128">
        <f>SUMIFS(ПРОДАЖИ!Z:Z,ПРОДАЖИ!AC:AC,'ОБОРАЧ СКЛАДОВ'!A:A)</f>
        <v>0</v>
      </c>
      <c r="AJ68" s="182">
        <f t="shared" si="12"/>
        <v>0</v>
      </c>
      <c r="AK68" s="179">
        <f>SUMIFS(ОСТАТКИ!U:U,ОСТАТКИ!P:P,'ОБОРАЧ СКЛАДОВ'!A:A)</f>
        <v>0</v>
      </c>
      <c r="AL68" s="128">
        <f>SUMIFS(ОСТАТКИ!T:T,ОСТАТКИ!P:P,'ОБОРАЧ СКЛАДОВ'!A:A)</f>
        <v>0</v>
      </c>
      <c r="AM68" s="176">
        <f t="shared" si="13"/>
        <v>0</v>
      </c>
      <c r="AN68" s="190" t="e">
        <f t="shared" si="14"/>
        <v>#DIV/0!</v>
      </c>
    </row>
    <row r="69" spans="1:40" hidden="1" outlineLevel="1" x14ac:dyDescent="0.2">
      <c r="A69" s="150" t="s">
        <v>2512</v>
      </c>
      <c r="B69" s="173">
        <f>SUMIFS(ПРОДАЖИ!T:T,ПРОДАЖИ!AC:AC,'ОБОРАЧ СКЛАДОВ'!A:A)</f>
        <v>0</v>
      </c>
      <c r="C69" s="128">
        <f>SUMIFS(ПРОДАЖИ!U:U,ПРОДАЖИ!AC:AC,'ОБОРАЧ СКЛАДОВ'!A:A)</f>
        <v>0</v>
      </c>
      <c r="D69" s="176">
        <f t="shared" ref="D69:D132" si="15">B69+C69</f>
        <v>0</v>
      </c>
      <c r="E69" s="179">
        <f>SUMIFS(ОСТАТКИ!AD:AD,ОСТАТКИ!P:P,'ОБОРАЧ СКЛАДОВ'!A:A)</f>
        <v>0</v>
      </c>
      <c r="F69" s="128">
        <f>SUMIFS(ОСТАТКИ!AA:AA,ОСТАТКИ!P:P,'ОБОРАЧ СКЛАДОВ'!A:A)</f>
        <v>0</v>
      </c>
      <c r="G69" s="176">
        <f t="shared" ref="G69:G132" si="16">E69+F69</f>
        <v>0</v>
      </c>
      <c r="H69" s="190" t="e">
        <f t="shared" ref="H69:H132" si="17">G69/D69*30.5</f>
        <v>#DIV/0!</v>
      </c>
      <c r="J69" s="173">
        <f>SUMIFS(ПРОДАЖИ!V:V,ПРОДАЖИ!AC:AC,'ОБОРАЧ СКЛАДОВ'!A:A)</f>
        <v>0</v>
      </c>
      <c r="K69" s="128">
        <f>SUMIFS(ПРОДАЖИ!AC:AC,ПРОДАЖИ!AK:AK,'ОБОРАЧ СКЛАДОВ'!I:I)</f>
        <v>0</v>
      </c>
      <c r="L69" s="182">
        <f t="shared" ref="L69:L132" si="18">J69+K69</f>
        <v>0</v>
      </c>
      <c r="M69" s="179">
        <f>SUMIFS(ОСТАТКИ!Z:Z,ОСТАТКИ!P:P,'ОБОРАЧ СКЛАДОВ'!A:A)</f>
        <v>0</v>
      </c>
      <c r="N69" s="128">
        <f>SUMIFS(ОСТАТКИ!AI:AI,ОСТАТКИ!X:X,'ОБОРАЧ СКЛАДОВ'!I:I)</f>
        <v>0</v>
      </c>
      <c r="O69" s="176">
        <f t="shared" ref="O69:O132" si="19">M69+N69</f>
        <v>0</v>
      </c>
      <c r="P69" s="190" t="e">
        <f t="shared" ref="P69:P132" si="20">O69/L69*30.5</f>
        <v>#DIV/0!</v>
      </c>
      <c r="R69" s="173">
        <f>SUMIFS(ПРОДАЖИ!W:W,ПРОДАЖИ!AC:AC,'ОБОРАЧ СКЛАДОВ'!A:A)</f>
        <v>0</v>
      </c>
      <c r="S69" s="128">
        <f>SUMIFS(ПРОДАЖИ!AK:AK,ПРОДАЖИ!AS:AS,'ОБОРАЧ СКЛАДОВ'!Q:Q)</f>
        <v>0</v>
      </c>
      <c r="T69" s="182">
        <f t="shared" ref="T69:T132" si="21">R69+S69</f>
        <v>0</v>
      </c>
      <c r="U69" s="179">
        <f>SUMIFS(ОСТАТКИ!W:W,ОСТАТКИ!P:P,'ОБОРАЧ СКЛАДОВ'!A:A)</f>
        <v>0</v>
      </c>
      <c r="V69" s="128">
        <f>SUMIFS(ОСТАТКИ!AQ:AQ,ОСТАТКИ!AF:AF,'ОБОРАЧ СКЛАДОВ'!Q:Q)</f>
        <v>0</v>
      </c>
      <c r="W69" s="176">
        <f t="shared" ref="W69:W132" si="22">U69+V69</f>
        <v>0</v>
      </c>
      <c r="X69" s="190" t="e">
        <f t="shared" ref="X69:X132" si="23">W69/T69*30.5</f>
        <v>#DIV/0!</v>
      </c>
      <c r="Z69" s="173">
        <f>SUMIFS(ПРОДАЖИ!X:X,ПРОДАЖИ!AC:AC,'ОБОРАЧ СКЛАДОВ'!A:A)</f>
        <v>0</v>
      </c>
      <c r="AA69" s="128">
        <f>SUMIFS(ПРОДАЖИ!Y:Y,ПРОДАЖИ!AC:AC,'ОБОРАЧ СКЛАДОВ'!A:A)</f>
        <v>0</v>
      </c>
      <c r="AB69" s="182">
        <f t="shared" ref="AB69:AB132" si="24">Z69+AA69</f>
        <v>0</v>
      </c>
      <c r="AC69" s="179">
        <f>SUMIFS(ОСТАТКИ!AB:AB,ОСТАТКИ!P:P,'ОБОРАЧ СКЛАДОВ'!A:A)</f>
        <v>0</v>
      </c>
      <c r="AD69" s="128">
        <f>SUMIFS(ОСТАТКИ!AC:AC,ОСТАТКИ!P:P,'ОБОРАЧ СКЛАДОВ'!A:A)</f>
        <v>0</v>
      </c>
      <c r="AE69" s="176">
        <f t="shared" ref="AE69:AE132" si="25">AC69+AD69</f>
        <v>0</v>
      </c>
      <c r="AF69" s="190" t="e">
        <f t="shared" ref="AF69:AF132" si="26">AE69/AB69*30.5</f>
        <v>#DIV/0!</v>
      </c>
      <c r="AH69" s="173">
        <f>SUMIFS(ПРОДАЖИ!AA:AA,ПРОДАЖИ!AC:AC,'ОБОРАЧ СКЛАДОВ'!A:A)</f>
        <v>0</v>
      </c>
      <c r="AI69" s="128">
        <f>SUMIFS(ПРОДАЖИ!Z:Z,ПРОДАЖИ!AC:AC,'ОБОРАЧ СКЛАДОВ'!A:A)</f>
        <v>0</v>
      </c>
      <c r="AJ69" s="182">
        <f t="shared" ref="AJ69:AJ132" si="27">AH69+AI69</f>
        <v>0</v>
      </c>
      <c r="AK69" s="179">
        <f>SUMIFS(ОСТАТКИ!U:U,ОСТАТКИ!P:P,'ОБОРАЧ СКЛАДОВ'!A:A)</f>
        <v>0</v>
      </c>
      <c r="AL69" s="128">
        <f>SUMIFS(ОСТАТКИ!T:T,ОСТАТКИ!P:P,'ОБОРАЧ СКЛАДОВ'!A:A)</f>
        <v>0</v>
      </c>
      <c r="AM69" s="176">
        <f t="shared" ref="AM69:AM132" si="28">AK69+AL69</f>
        <v>0</v>
      </c>
      <c r="AN69" s="190" t="e">
        <f t="shared" ref="AN69:AN132" si="29">AM69/AJ69*30.5</f>
        <v>#DIV/0!</v>
      </c>
    </row>
    <row r="70" spans="1:40" hidden="1" outlineLevel="1" x14ac:dyDescent="0.2">
      <c r="A70" s="150" t="s">
        <v>2637</v>
      </c>
      <c r="B70" s="173">
        <f>SUMIFS(ПРОДАЖИ!T:T,ПРОДАЖИ!AC:AC,'ОБОРАЧ СКЛАДОВ'!A:A)</f>
        <v>0</v>
      </c>
      <c r="C70" s="128">
        <f>SUMIFS(ПРОДАЖИ!U:U,ПРОДАЖИ!AC:AC,'ОБОРАЧ СКЛАДОВ'!A:A)</f>
        <v>0</v>
      </c>
      <c r="D70" s="176">
        <f t="shared" si="15"/>
        <v>0</v>
      </c>
      <c r="E70" s="179">
        <f>SUMIFS(ОСТАТКИ!AD:AD,ОСТАТКИ!P:P,'ОБОРАЧ СКЛАДОВ'!A:A)</f>
        <v>0</v>
      </c>
      <c r="F70" s="128">
        <f>SUMIFS(ОСТАТКИ!AA:AA,ОСТАТКИ!P:P,'ОБОРАЧ СКЛАДОВ'!A:A)</f>
        <v>0</v>
      </c>
      <c r="G70" s="176">
        <f t="shared" si="16"/>
        <v>0</v>
      </c>
      <c r="H70" s="190" t="e">
        <f t="shared" si="17"/>
        <v>#DIV/0!</v>
      </c>
      <c r="J70" s="173">
        <f>SUMIFS(ПРОДАЖИ!V:V,ПРОДАЖИ!AC:AC,'ОБОРАЧ СКЛАДОВ'!A:A)</f>
        <v>0</v>
      </c>
      <c r="K70" s="128">
        <f>SUMIFS(ПРОДАЖИ!AC:AC,ПРОДАЖИ!AK:AK,'ОБОРАЧ СКЛАДОВ'!I:I)</f>
        <v>0</v>
      </c>
      <c r="L70" s="182">
        <f t="shared" si="18"/>
        <v>0</v>
      </c>
      <c r="M70" s="179">
        <f>SUMIFS(ОСТАТКИ!Z:Z,ОСТАТКИ!P:P,'ОБОРАЧ СКЛАДОВ'!A:A)</f>
        <v>0</v>
      </c>
      <c r="N70" s="128">
        <f>SUMIFS(ОСТАТКИ!AI:AI,ОСТАТКИ!X:X,'ОБОРАЧ СКЛАДОВ'!I:I)</f>
        <v>0</v>
      </c>
      <c r="O70" s="176">
        <f t="shared" si="19"/>
        <v>0</v>
      </c>
      <c r="P70" s="190" t="e">
        <f t="shared" si="20"/>
        <v>#DIV/0!</v>
      </c>
      <c r="R70" s="173">
        <f>SUMIFS(ПРОДАЖИ!W:W,ПРОДАЖИ!AC:AC,'ОБОРАЧ СКЛАДОВ'!A:A)</f>
        <v>0</v>
      </c>
      <c r="S70" s="128">
        <f>SUMIFS(ПРОДАЖИ!AK:AK,ПРОДАЖИ!AS:AS,'ОБОРАЧ СКЛАДОВ'!Q:Q)</f>
        <v>0</v>
      </c>
      <c r="T70" s="182">
        <f t="shared" si="21"/>
        <v>0</v>
      </c>
      <c r="U70" s="179">
        <f>SUMIFS(ОСТАТКИ!W:W,ОСТАТКИ!P:P,'ОБОРАЧ СКЛАДОВ'!A:A)</f>
        <v>0</v>
      </c>
      <c r="V70" s="128">
        <f>SUMIFS(ОСТАТКИ!AQ:AQ,ОСТАТКИ!AF:AF,'ОБОРАЧ СКЛАДОВ'!Q:Q)</f>
        <v>0</v>
      </c>
      <c r="W70" s="176">
        <f t="shared" si="22"/>
        <v>0</v>
      </c>
      <c r="X70" s="190" t="e">
        <f t="shared" si="23"/>
        <v>#DIV/0!</v>
      </c>
      <c r="Z70" s="173">
        <f>SUMIFS(ПРОДАЖИ!X:X,ПРОДАЖИ!AC:AC,'ОБОРАЧ СКЛАДОВ'!A:A)</f>
        <v>0</v>
      </c>
      <c r="AA70" s="128">
        <f>SUMIFS(ПРОДАЖИ!Y:Y,ПРОДАЖИ!AC:AC,'ОБОРАЧ СКЛАДОВ'!A:A)</f>
        <v>0</v>
      </c>
      <c r="AB70" s="182">
        <f t="shared" si="24"/>
        <v>0</v>
      </c>
      <c r="AC70" s="179">
        <f>SUMIFS(ОСТАТКИ!AB:AB,ОСТАТКИ!P:P,'ОБОРАЧ СКЛАДОВ'!A:A)</f>
        <v>0</v>
      </c>
      <c r="AD70" s="128">
        <f>SUMIFS(ОСТАТКИ!AC:AC,ОСТАТКИ!P:P,'ОБОРАЧ СКЛАДОВ'!A:A)</f>
        <v>0</v>
      </c>
      <c r="AE70" s="176">
        <f t="shared" si="25"/>
        <v>0</v>
      </c>
      <c r="AF70" s="190" t="e">
        <f t="shared" si="26"/>
        <v>#DIV/0!</v>
      </c>
      <c r="AH70" s="173">
        <f>SUMIFS(ПРОДАЖИ!AA:AA,ПРОДАЖИ!AC:AC,'ОБОРАЧ СКЛАДОВ'!A:A)</f>
        <v>0</v>
      </c>
      <c r="AI70" s="128">
        <f>SUMIFS(ПРОДАЖИ!Z:Z,ПРОДАЖИ!AC:AC,'ОБОРАЧ СКЛАДОВ'!A:A)</f>
        <v>0</v>
      </c>
      <c r="AJ70" s="182">
        <f t="shared" si="27"/>
        <v>0</v>
      </c>
      <c r="AK70" s="179">
        <f>SUMIFS(ОСТАТКИ!U:U,ОСТАТКИ!P:P,'ОБОРАЧ СКЛАДОВ'!A:A)</f>
        <v>0</v>
      </c>
      <c r="AL70" s="128">
        <f>SUMIFS(ОСТАТКИ!T:T,ОСТАТКИ!P:P,'ОБОРАЧ СКЛАДОВ'!A:A)</f>
        <v>0</v>
      </c>
      <c r="AM70" s="176">
        <f t="shared" si="28"/>
        <v>0</v>
      </c>
      <c r="AN70" s="190" t="e">
        <f t="shared" si="29"/>
        <v>#DIV/0!</v>
      </c>
    </row>
    <row r="71" spans="1:40" hidden="1" outlineLevel="1" x14ac:dyDescent="0.2">
      <c r="A71" s="150" t="s">
        <v>2708</v>
      </c>
      <c r="B71" s="173">
        <f>SUMIFS(ПРОДАЖИ!T:T,ПРОДАЖИ!AC:AC,'ОБОРАЧ СКЛАДОВ'!A:A)</f>
        <v>0</v>
      </c>
      <c r="C71" s="128">
        <f>SUMIFS(ПРОДАЖИ!U:U,ПРОДАЖИ!AC:AC,'ОБОРАЧ СКЛАДОВ'!A:A)</f>
        <v>0</v>
      </c>
      <c r="D71" s="176">
        <f t="shared" si="15"/>
        <v>0</v>
      </c>
      <c r="E71" s="179">
        <f>SUMIFS(ОСТАТКИ!AD:AD,ОСТАТКИ!P:P,'ОБОРАЧ СКЛАДОВ'!A:A)</f>
        <v>0</v>
      </c>
      <c r="F71" s="128">
        <f>SUMIFS(ОСТАТКИ!AA:AA,ОСТАТКИ!P:P,'ОБОРАЧ СКЛАДОВ'!A:A)</f>
        <v>0</v>
      </c>
      <c r="G71" s="176">
        <f t="shared" si="16"/>
        <v>0</v>
      </c>
      <c r="H71" s="190" t="e">
        <f t="shared" si="17"/>
        <v>#DIV/0!</v>
      </c>
      <c r="J71" s="173">
        <f>SUMIFS(ПРОДАЖИ!V:V,ПРОДАЖИ!AC:AC,'ОБОРАЧ СКЛАДОВ'!A:A)</f>
        <v>0</v>
      </c>
      <c r="K71" s="128">
        <f>SUMIFS(ПРОДАЖИ!AC:AC,ПРОДАЖИ!AK:AK,'ОБОРАЧ СКЛАДОВ'!I:I)</f>
        <v>0</v>
      </c>
      <c r="L71" s="182">
        <f t="shared" si="18"/>
        <v>0</v>
      </c>
      <c r="M71" s="179">
        <f>SUMIFS(ОСТАТКИ!Z:Z,ОСТАТКИ!P:P,'ОБОРАЧ СКЛАДОВ'!A:A)</f>
        <v>0</v>
      </c>
      <c r="N71" s="128">
        <f>SUMIFS(ОСТАТКИ!AI:AI,ОСТАТКИ!X:X,'ОБОРАЧ СКЛАДОВ'!I:I)</f>
        <v>0</v>
      </c>
      <c r="O71" s="176">
        <f t="shared" si="19"/>
        <v>0</v>
      </c>
      <c r="P71" s="190" t="e">
        <f t="shared" si="20"/>
        <v>#DIV/0!</v>
      </c>
      <c r="R71" s="173">
        <f>SUMIFS(ПРОДАЖИ!W:W,ПРОДАЖИ!AC:AC,'ОБОРАЧ СКЛАДОВ'!A:A)</f>
        <v>0</v>
      </c>
      <c r="S71" s="128">
        <f>SUMIFS(ПРОДАЖИ!AK:AK,ПРОДАЖИ!AS:AS,'ОБОРАЧ СКЛАДОВ'!Q:Q)</f>
        <v>0</v>
      </c>
      <c r="T71" s="182">
        <f t="shared" si="21"/>
        <v>0</v>
      </c>
      <c r="U71" s="179">
        <f>SUMIFS(ОСТАТКИ!W:W,ОСТАТКИ!P:P,'ОБОРАЧ СКЛАДОВ'!A:A)</f>
        <v>0</v>
      </c>
      <c r="V71" s="128">
        <f>SUMIFS(ОСТАТКИ!AQ:AQ,ОСТАТКИ!AF:AF,'ОБОРАЧ СКЛАДОВ'!Q:Q)</f>
        <v>0</v>
      </c>
      <c r="W71" s="176">
        <f t="shared" si="22"/>
        <v>0</v>
      </c>
      <c r="X71" s="190" t="e">
        <f t="shared" si="23"/>
        <v>#DIV/0!</v>
      </c>
      <c r="Z71" s="173">
        <f>SUMIFS(ПРОДАЖИ!X:X,ПРОДАЖИ!AC:AC,'ОБОРАЧ СКЛАДОВ'!A:A)</f>
        <v>0</v>
      </c>
      <c r="AA71" s="128">
        <f>SUMIFS(ПРОДАЖИ!Y:Y,ПРОДАЖИ!AC:AC,'ОБОРАЧ СКЛАДОВ'!A:A)</f>
        <v>0</v>
      </c>
      <c r="AB71" s="182">
        <f t="shared" si="24"/>
        <v>0</v>
      </c>
      <c r="AC71" s="179">
        <f>SUMIFS(ОСТАТКИ!AB:AB,ОСТАТКИ!P:P,'ОБОРАЧ СКЛАДОВ'!A:A)</f>
        <v>0</v>
      </c>
      <c r="AD71" s="128">
        <f>SUMIFS(ОСТАТКИ!AC:AC,ОСТАТКИ!P:P,'ОБОРАЧ СКЛАДОВ'!A:A)</f>
        <v>0</v>
      </c>
      <c r="AE71" s="176">
        <f t="shared" si="25"/>
        <v>0</v>
      </c>
      <c r="AF71" s="190" t="e">
        <f t="shared" si="26"/>
        <v>#DIV/0!</v>
      </c>
      <c r="AH71" s="173">
        <f>SUMIFS(ПРОДАЖИ!AA:AA,ПРОДАЖИ!AC:AC,'ОБОРАЧ СКЛАДОВ'!A:A)</f>
        <v>0</v>
      </c>
      <c r="AI71" s="128">
        <f>SUMIFS(ПРОДАЖИ!Z:Z,ПРОДАЖИ!AC:AC,'ОБОРАЧ СКЛАДОВ'!A:A)</f>
        <v>0</v>
      </c>
      <c r="AJ71" s="182">
        <f t="shared" si="27"/>
        <v>0</v>
      </c>
      <c r="AK71" s="179">
        <f>SUMIFS(ОСТАТКИ!U:U,ОСТАТКИ!P:P,'ОБОРАЧ СКЛАДОВ'!A:A)</f>
        <v>0</v>
      </c>
      <c r="AL71" s="128">
        <f>SUMIFS(ОСТАТКИ!T:T,ОСТАТКИ!P:P,'ОБОРАЧ СКЛАДОВ'!A:A)</f>
        <v>0</v>
      </c>
      <c r="AM71" s="176">
        <f t="shared" si="28"/>
        <v>0</v>
      </c>
      <c r="AN71" s="190" t="e">
        <f t="shared" si="29"/>
        <v>#DIV/0!</v>
      </c>
    </row>
    <row r="72" spans="1:40" hidden="1" outlineLevel="1" x14ac:dyDescent="0.2">
      <c r="A72" s="150" t="s">
        <v>2769</v>
      </c>
      <c r="B72" s="173">
        <f>SUMIFS(ПРОДАЖИ!T:T,ПРОДАЖИ!AC:AC,'ОБОРАЧ СКЛАДОВ'!A:A)</f>
        <v>0</v>
      </c>
      <c r="C72" s="128">
        <f>SUMIFS(ПРОДАЖИ!U:U,ПРОДАЖИ!AC:AC,'ОБОРАЧ СКЛАДОВ'!A:A)</f>
        <v>0</v>
      </c>
      <c r="D72" s="176">
        <f t="shared" si="15"/>
        <v>0</v>
      </c>
      <c r="E72" s="179">
        <f>SUMIFS(ОСТАТКИ!AD:AD,ОСТАТКИ!P:P,'ОБОРАЧ СКЛАДОВ'!A:A)</f>
        <v>0</v>
      </c>
      <c r="F72" s="128">
        <f>SUMIFS(ОСТАТКИ!AA:AA,ОСТАТКИ!P:P,'ОБОРАЧ СКЛАДОВ'!A:A)</f>
        <v>0</v>
      </c>
      <c r="G72" s="176">
        <f t="shared" si="16"/>
        <v>0</v>
      </c>
      <c r="H72" s="190" t="e">
        <f t="shared" si="17"/>
        <v>#DIV/0!</v>
      </c>
      <c r="J72" s="173">
        <f>SUMIFS(ПРОДАЖИ!V:V,ПРОДАЖИ!AC:AC,'ОБОРАЧ СКЛАДОВ'!A:A)</f>
        <v>0</v>
      </c>
      <c r="K72" s="128">
        <f>SUMIFS(ПРОДАЖИ!AC:AC,ПРОДАЖИ!AK:AK,'ОБОРАЧ СКЛАДОВ'!I:I)</f>
        <v>0</v>
      </c>
      <c r="L72" s="182">
        <f t="shared" si="18"/>
        <v>0</v>
      </c>
      <c r="M72" s="179">
        <f>SUMIFS(ОСТАТКИ!Z:Z,ОСТАТКИ!P:P,'ОБОРАЧ СКЛАДОВ'!A:A)</f>
        <v>0</v>
      </c>
      <c r="N72" s="128">
        <f>SUMIFS(ОСТАТКИ!AI:AI,ОСТАТКИ!X:X,'ОБОРАЧ СКЛАДОВ'!I:I)</f>
        <v>0</v>
      </c>
      <c r="O72" s="176">
        <f t="shared" si="19"/>
        <v>0</v>
      </c>
      <c r="P72" s="190" t="e">
        <f t="shared" si="20"/>
        <v>#DIV/0!</v>
      </c>
      <c r="R72" s="173">
        <f>SUMIFS(ПРОДАЖИ!W:W,ПРОДАЖИ!AC:AC,'ОБОРАЧ СКЛАДОВ'!A:A)</f>
        <v>0</v>
      </c>
      <c r="S72" s="128">
        <f>SUMIFS(ПРОДАЖИ!AK:AK,ПРОДАЖИ!AS:AS,'ОБОРАЧ СКЛАДОВ'!Q:Q)</f>
        <v>0</v>
      </c>
      <c r="T72" s="182">
        <f t="shared" si="21"/>
        <v>0</v>
      </c>
      <c r="U72" s="179">
        <f>SUMIFS(ОСТАТКИ!W:W,ОСТАТКИ!P:P,'ОБОРАЧ СКЛАДОВ'!A:A)</f>
        <v>0</v>
      </c>
      <c r="V72" s="128">
        <f>SUMIFS(ОСТАТКИ!AQ:AQ,ОСТАТКИ!AF:AF,'ОБОРАЧ СКЛАДОВ'!Q:Q)</f>
        <v>0</v>
      </c>
      <c r="W72" s="176">
        <f t="shared" si="22"/>
        <v>0</v>
      </c>
      <c r="X72" s="190" t="e">
        <f t="shared" si="23"/>
        <v>#DIV/0!</v>
      </c>
      <c r="Z72" s="173">
        <f>SUMIFS(ПРОДАЖИ!X:X,ПРОДАЖИ!AC:AC,'ОБОРАЧ СКЛАДОВ'!A:A)</f>
        <v>0</v>
      </c>
      <c r="AA72" s="128">
        <f>SUMIFS(ПРОДАЖИ!Y:Y,ПРОДАЖИ!AC:AC,'ОБОРАЧ СКЛАДОВ'!A:A)</f>
        <v>0</v>
      </c>
      <c r="AB72" s="182">
        <f t="shared" si="24"/>
        <v>0</v>
      </c>
      <c r="AC72" s="179">
        <f>SUMIFS(ОСТАТКИ!AB:AB,ОСТАТКИ!P:P,'ОБОРАЧ СКЛАДОВ'!A:A)</f>
        <v>0</v>
      </c>
      <c r="AD72" s="128">
        <f>SUMIFS(ОСТАТКИ!AC:AC,ОСТАТКИ!P:P,'ОБОРАЧ СКЛАДОВ'!A:A)</f>
        <v>0</v>
      </c>
      <c r="AE72" s="176">
        <f t="shared" si="25"/>
        <v>0</v>
      </c>
      <c r="AF72" s="190" t="e">
        <f t="shared" si="26"/>
        <v>#DIV/0!</v>
      </c>
      <c r="AH72" s="173">
        <f>SUMIFS(ПРОДАЖИ!AA:AA,ПРОДАЖИ!AC:AC,'ОБОРАЧ СКЛАДОВ'!A:A)</f>
        <v>0</v>
      </c>
      <c r="AI72" s="128">
        <f>SUMIFS(ПРОДАЖИ!Z:Z,ПРОДАЖИ!AC:AC,'ОБОРАЧ СКЛАДОВ'!A:A)</f>
        <v>0</v>
      </c>
      <c r="AJ72" s="182">
        <f t="shared" si="27"/>
        <v>0</v>
      </c>
      <c r="AK72" s="179">
        <f>SUMIFS(ОСТАТКИ!U:U,ОСТАТКИ!P:P,'ОБОРАЧ СКЛАДОВ'!A:A)</f>
        <v>0</v>
      </c>
      <c r="AL72" s="128">
        <f>SUMIFS(ОСТАТКИ!T:T,ОСТАТКИ!P:P,'ОБОРАЧ СКЛАДОВ'!A:A)</f>
        <v>0</v>
      </c>
      <c r="AM72" s="176">
        <f t="shared" si="28"/>
        <v>0</v>
      </c>
      <c r="AN72" s="190" t="e">
        <f t="shared" si="29"/>
        <v>#DIV/0!</v>
      </c>
    </row>
    <row r="73" spans="1:40" hidden="1" outlineLevel="1" x14ac:dyDescent="0.2">
      <c r="A73" s="150" t="s">
        <v>2774</v>
      </c>
      <c r="B73" s="173">
        <f>SUMIFS(ПРОДАЖИ!T:T,ПРОДАЖИ!AC:AC,'ОБОРАЧ СКЛАДОВ'!A:A)</f>
        <v>0</v>
      </c>
      <c r="C73" s="128">
        <f>SUMIFS(ПРОДАЖИ!U:U,ПРОДАЖИ!AC:AC,'ОБОРАЧ СКЛАДОВ'!A:A)</f>
        <v>0</v>
      </c>
      <c r="D73" s="176">
        <f t="shared" si="15"/>
        <v>0</v>
      </c>
      <c r="E73" s="179">
        <f>SUMIFS(ОСТАТКИ!AD:AD,ОСТАТКИ!P:P,'ОБОРАЧ СКЛАДОВ'!A:A)</f>
        <v>0</v>
      </c>
      <c r="F73" s="128">
        <f>SUMIFS(ОСТАТКИ!AA:AA,ОСТАТКИ!P:P,'ОБОРАЧ СКЛАДОВ'!A:A)</f>
        <v>0</v>
      </c>
      <c r="G73" s="176">
        <f t="shared" si="16"/>
        <v>0</v>
      </c>
      <c r="H73" s="190" t="e">
        <f t="shared" si="17"/>
        <v>#DIV/0!</v>
      </c>
      <c r="J73" s="173">
        <f>SUMIFS(ПРОДАЖИ!V:V,ПРОДАЖИ!AC:AC,'ОБОРАЧ СКЛАДОВ'!A:A)</f>
        <v>0</v>
      </c>
      <c r="K73" s="128">
        <f>SUMIFS(ПРОДАЖИ!AC:AC,ПРОДАЖИ!AK:AK,'ОБОРАЧ СКЛАДОВ'!I:I)</f>
        <v>0</v>
      </c>
      <c r="L73" s="182">
        <f t="shared" si="18"/>
        <v>0</v>
      </c>
      <c r="M73" s="179">
        <f>SUMIFS(ОСТАТКИ!Z:Z,ОСТАТКИ!P:P,'ОБОРАЧ СКЛАДОВ'!A:A)</f>
        <v>0</v>
      </c>
      <c r="N73" s="128">
        <f>SUMIFS(ОСТАТКИ!AI:AI,ОСТАТКИ!X:X,'ОБОРАЧ СКЛАДОВ'!I:I)</f>
        <v>0</v>
      </c>
      <c r="O73" s="176">
        <f t="shared" si="19"/>
        <v>0</v>
      </c>
      <c r="P73" s="190" t="e">
        <f t="shared" si="20"/>
        <v>#DIV/0!</v>
      </c>
      <c r="R73" s="173">
        <f>SUMIFS(ПРОДАЖИ!W:W,ПРОДАЖИ!AC:AC,'ОБОРАЧ СКЛАДОВ'!A:A)</f>
        <v>0</v>
      </c>
      <c r="S73" s="128">
        <f>SUMIFS(ПРОДАЖИ!AK:AK,ПРОДАЖИ!AS:AS,'ОБОРАЧ СКЛАДОВ'!Q:Q)</f>
        <v>0</v>
      </c>
      <c r="T73" s="182">
        <f t="shared" si="21"/>
        <v>0</v>
      </c>
      <c r="U73" s="179">
        <f>SUMIFS(ОСТАТКИ!W:W,ОСТАТКИ!P:P,'ОБОРАЧ СКЛАДОВ'!A:A)</f>
        <v>0</v>
      </c>
      <c r="V73" s="128">
        <f>SUMIFS(ОСТАТКИ!AQ:AQ,ОСТАТКИ!AF:AF,'ОБОРАЧ СКЛАДОВ'!Q:Q)</f>
        <v>0</v>
      </c>
      <c r="W73" s="176">
        <f t="shared" si="22"/>
        <v>0</v>
      </c>
      <c r="X73" s="190" t="e">
        <f t="shared" si="23"/>
        <v>#DIV/0!</v>
      </c>
      <c r="Z73" s="173">
        <f>SUMIFS(ПРОДАЖИ!X:X,ПРОДАЖИ!AC:AC,'ОБОРАЧ СКЛАДОВ'!A:A)</f>
        <v>0</v>
      </c>
      <c r="AA73" s="128">
        <f>SUMIFS(ПРОДАЖИ!Y:Y,ПРОДАЖИ!AC:AC,'ОБОРАЧ СКЛАДОВ'!A:A)</f>
        <v>0</v>
      </c>
      <c r="AB73" s="182">
        <f t="shared" si="24"/>
        <v>0</v>
      </c>
      <c r="AC73" s="179">
        <f>SUMIFS(ОСТАТКИ!AB:AB,ОСТАТКИ!P:P,'ОБОРАЧ СКЛАДОВ'!A:A)</f>
        <v>0</v>
      </c>
      <c r="AD73" s="128">
        <f>SUMIFS(ОСТАТКИ!AC:AC,ОСТАТКИ!P:P,'ОБОРАЧ СКЛАДОВ'!A:A)</f>
        <v>0</v>
      </c>
      <c r="AE73" s="176">
        <f t="shared" si="25"/>
        <v>0</v>
      </c>
      <c r="AF73" s="190" t="e">
        <f t="shared" si="26"/>
        <v>#DIV/0!</v>
      </c>
      <c r="AH73" s="173">
        <f>SUMIFS(ПРОДАЖИ!AA:AA,ПРОДАЖИ!AC:AC,'ОБОРАЧ СКЛАДОВ'!A:A)</f>
        <v>0</v>
      </c>
      <c r="AI73" s="128">
        <f>SUMIFS(ПРОДАЖИ!Z:Z,ПРОДАЖИ!AC:AC,'ОБОРАЧ СКЛАДОВ'!A:A)</f>
        <v>0</v>
      </c>
      <c r="AJ73" s="182">
        <f t="shared" si="27"/>
        <v>0</v>
      </c>
      <c r="AK73" s="179">
        <f>SUMIFS(ОСТАТКИ!U:U,ОСТАТКИ!P:P,'ОБОРАЧ СКЛАДОВ'!A:A)</f>
        <v>0</v>
      </c>
      <c r="AL73" s="128">
        <f>SUMIFS(ОСТАТКИ!T:T,ОСТАТКИ!P:P,'ОБОРАЧ СКЛАДОВ'!A:A)</f>
        <v>0</v>
      </c>
      <c r="AM73" s="176">
        <f t="shared" si="28"/>
        <v>0</v>
      </c>
      <c r="AN73" s="190" t="e">
        <f t="shared" si="29"/>
        <v>#DIV/0!</v>
      </c>
    </row>
    <row r="74" spans="1:40" hidden="1" outlineLevel="1" x14ac:dyDescent="0.2">
      <c r="A74" s="150" t="s">
        <v>2777</v>
      </c>
      <c r="B74" s="173">
        <f>SUMIFS(ПРОДАЖИ!T:T,ПРОДАЖИ!AC:AC,'ОБОРАЧ СКЛАДОВ'!A:A)</f>
        <v>0</v>
      </c>
      <c r="C74" s="128">
        <f>SUMIFS(ПРОДАЖИ!U:U,ПРОДАЖИ!AC:AC,'ОБОРАЧ СКЛАДОВ'!A:A)</f>
        <v>0</v>
      </c>
      <c r="D74" s="176">
        <f t="shared" si="15"/>
        <v>0</v>
      </c>
      <c r="E74" s="179">
        <f>SUMIFS(ОСТАТКИ!AD:AD,ОСТАТКИ!P:P,'ОБОРАЧ СКЛАДОВ'!A:A)</f>
        <v>0</v>
      </c>
      <c r="F74" s="128">
        <f>SUMIFS(ОСТАТКИ!AA:AA,ОСТАТКИ!P:P,'ОБОРАЧ СКЛАДОВ'!A:A)</f>
        <v>0</v>
      </c>
      <c r="G74" s="176">
        <f t="shared" si="16"/>
        <v>0</v>
      </c>
      <c r="H74" s="190" t="e">
        <f t="shared" si="17"/>
        <v>#DIV/0!</v>
      </c>
      <c r="J74" s="173">
        <f>SUMIFS(ПРОДАЖИ!V:V,ПРОДАЖИ!AC:AC,'ОБОРАЧ СКЛАДОВ'!A:A)</f>
        <v>0</v>
      </c>
      <c r="K74" s="128">
        <f>SUMIFS(ПРОДАЖИ!AC:AC,ПРОДАЖИ!AK:AK,'ОБОРАЧ СКЛАДОВ'!I:I)</f>
        <v>0</v>
      </c>
      <c r="L74" s="182">
        <f t="shared" si="18"/>
        <v>0</v>
      </c>
      <c r="M74" s="179">
        <f>SUMIFS(ОСТАТКИ!Z:Z,ОСТАТКИ!P:P,'ОБОРАЧ СКЛАДОВ'!A:A)</f>
        <v>0</v>
      </c>
      <c r="N74" s="128">
        <f>SUMIFS(ОСТАТКИ!AI:AI,ОСТАТКИ!X:X,'ОБОРАЧ СКЛАДОВ'!I:I)</f>
        <v>0</v>
      </c>
      <c r="O74" s="176">
        <f t="shared" si="19"/>
        <v>0</v>
      </c>
      <c r="P74" s="190" t="e">
        <f t="shared" si="20"/>
        <v>#DIV/0!</v>
      </c>
      <c r="R74" s="173">
        <f>SUMIFS(ПРОДАЖИ!W:W,ПРОДАЖИ!AC:AC,'ОБОРАЧ СКЛАДОВ'!A:A)</f>
        <v>0</v>
      </c>
      <c r="S74" s="128">
        <f>SUMIFS(ПРОДАЖИ!AK:AK,ПРОДАЖИ!AS:AS,'ОБОРАЧ СКЛАДОВ'!Q:Q)</f>
        <v>0</v>
      </c>
      <c r="T74" s="182">
        <f t="shared" si="21"/>
        <v>0</v>
      </c>
      <c r="U74" s="179">
        <f>SUMIFS(ОСТАТКИ!W:W,ОСТАТКИ!P:P,'ОБОРАЧ СКЛАДОВ'!A:A)</f>
        <v>0</v>
      </c>
      <c r="V74" s="128">
        <f>SUMIFS(ОСТАТКИ!AQ:AQ,ОСТАТКИ!AF:AF,'ОБОРАЧ СКЛАДОВ'!Q:Q)</f>
        <v>0</v>
      </c>
      <c r="W74" s="176">
        <f t="shared" si="22"/>
        <v>0</v>
      </c>
      <c r="X74" s="190" t="e">
        <f t="shared" si="23"/>
        <v>#DIV/0!</v>
      </c>
      <c r="Z74" s="173">
        <f>SUMIFS(ПРОДАЖИ!X:X,ПРОДАЖИ!AC:AC,'ОБОРАЧ СКЛАДОВ'!A:A)</f>
        <v>0</v>
      </c>
      <c r="AA74" s="128">
        <f>SUMIFS(ПРОДАЖИ!Y:Y,ПРОДАЖИ!AC:AC,'ОБОРАЧ СКЛАДОВ'!A:A)</f>
        <v>0</v>
      </c>
      <c r="AB74" s="182">
        <f t="shared" si="24"/>
        <v>0</v>
      </c>
      <c r="AC74" s="179">
        <f>SUMIFS(ОСТАТКИ!AB:AB,ОСТАТКИ!P:P,'ОБОРАЧ СКЛАДОВ'!A:A)</f>
        <v>0</v>
      </c>
      <c r="AD74" s="128">
        <f>SUMIFS(ОСТАТКИ!AC:AC,ОСТАТКИ!P:P,'ОБОРАЧ СКЛАДОВ'!A:A)</f>
        <v>0</v>
      </c>
      <c r="AE74" s="176">
        <f t="shared" si="25"/>
        <v>0</v>
      </c>
      <c r="AF74" s="190" t="e">
        <f t="shared" si="26"/>
        <v>#DIV/0!</v>
      </c>
      <c r="AH74" s="173">
        <f>SUMIFS(ПРОДАЖИ!AA:AA,ПРОДАЖИ!AC:AC,'ОБОРАЧ СКЛАДОВ'!A:A)</f>
        <v>0</v>
      </c>
      <c r="AI74" s="128">
        <f>SUMIFS(ПРОДАЖИ!Z:Z,ПРОДАЖИ!AC:AC,'ОБОРАЧ СКЛАДОВ'!A:A)</f>
        <v>0</v>
      </c>
      <c r="AJ74" s="182">
        <f t="shared" si="27"/>
        <v>0</v>
      </c>
      <c r="AK74" s="179">
        <f>SUMIFS(ОСТАТКИ!U:U,ОСТАТКИ!P:P,'ОБОРАЧ СКЛАДОВ'!A:A)</f>
        <v>0</v>
      </c>
      <c r="AL74" s="128">
        <f>SUMIFS(ОСТАТКИ!T:T,ОСТАТКИ!P:P,'ОБОРАЧ СКЛАДОВ'!A:A)</f>
        <v>0</v>
      </c>
      <c r="AM74" s="176">
        <f t="shared" si="28"/>
        <v>0</v>
      </c>
      <c r="AN74" s="190" t="e">
        <f t="shared" si="29"/>
        <v>#DIV/0!</v>
      </c>
    </row>
    <row r="75" spans="1:40" hidden="1" outlineLevel="1" x14ac:dyDescent="0.2">
      <c r="A75" s="150" t="s">
        <v>2802</v>
      </c>
      <c r="B75" s="173">
        <f>SUMIFS(ПРОДАЖИ!T:T,ПРОДАЖИ!AC:AC,'ОБОРАЧ СКЛАДОВ'!A:A)</f>
        <v>0</v>
      </c>
      <c r="C75" s="128">
        <f>SUMIFS(ПРОДАЖИ!U:U,ПРОДАЖИ!AC:AC,'ОБОРАЧ СКЛАДОВ'!A:A)</f>
        <v>0</v>
      </c>
      <c r="D75" s="176">
        <f t="shared" si="15"/>
        <v>0</v>
      </c>
      <c r="E75" s="179">
        <f>SUMIFS(ОСТАТКИ!AD:AD,ОСТАТКИ!P:P,'ОБОРАЧ СКЛАДОВ'!A:A)</f>
        <v>0</v>
      </c>
      <c r="F75" s="128">
        <f>SUMIFS(ОСТАТКИ!AA:AA,ОСТАТКИ!P:P,'ОБОРАЧ СКЛАДОВ'!A:A)</f>
        <v>0</v>
      </c>
      <c r="G75" s="176">
        <f t="shared" si="16"/>
        <v>0</v>
      </c>
      <c r="H75" s="190" t="e">
        <f t="shared" si="17"/>
        <v>#DIV/0!</v>
      </c>
      <c r="J75" s="173">
        <f>SUMIFS(ПРОДАЖИ!V:V,ПРОДАЖИ!AC:AC,'ОБОРАЧ СКЛАДОВ'!A:A)</f>
        <v>0</v>
      </c>
      <c r="K75" s="128">
        <f>SUMIFS(ПРОДАЖИ!AC:AC,ПРОДАЖИ!AK:AK,'ОБОРАЧ СКЛАДОВ'!I:I)</f>
        <v>0</v>
      </c>
      <c r="L75" s="182">
        <f t="shared" si="18"/>
        <v>0</v>
      </c>
      <c r="M75" s="179">
        <f>SUMIFS(ОСТАТКИ!Z:Z,ОСТАТКИ!P:P,'ОБОРАЧ СКЛАДОВ'!A:A)</f>
        <v>0</v>
      </c>
      <c r="N75" s="128">
        <f>SUMIFS(ОСТАТКИ!AI:AI,ОСТАТКИ!X:X,'ОБОРАЧ СКЛАДОВ'!I:I)</f>
        <v>0</v>
      </c>
      <c r="O75" s="176">
        <f t="shared" si="19"/>
        <v>0</v>
      </c>
      <c r="P75" s="190" t="e">
        <f t="shared" si="20"/>
        <v>#DIV/0!</v>
      </c>
      <c r="R75" s="173">
        <f>SUMIFS(ПРОДАЖИ!W:W,ПРОДАЖИ!AC:AC,'ОБОРАЧ СКЛАДОВ'!A:A)</f>
        <v>0</v>
      </c>
      <c r="S75" s="128">
        <f>SUMIFS(ПРОДАЖИ!AK:AK,ПРОДАЖИ!AS:AS,'ОБОРАЧ СКЛАДОВ'!Q:Q)</f>
        <v>0</v>
      </c>
      <c r="T75" s="182">
        <f t="shared" si="21"/>
        <v>0</v>
      </c>
      <c r="U75" s="179">
        <f>SUMIFS(ОСТАТКИ!W:W,ОСТАТКИ!P:P,'ОБОРАЧ СКЛАДОВ'!A:A)</f>
        <v>0</v>
      </c>
      <c r="V75" s="128">
        <f>SUMIFS(ОСТАТКИ!AQ:AQ,ОСТАТКИ!AF:AF,'ОБОРАЧ СКЛАДОВ'!Q:Q)</f>
        <v>0</v>
      </c>
      <c r="W75" s="176">
        <f t="shared" si="22"/>
        <v>0</v>
      </c>
      <c r="X75" s="190" t="e">
        <f t="shared" si="23"/>
        <v>#DIV/0!</v>
      </c>
      <c r="Z75" s="173">
        <f>SUMIFS(ПРОДАЖИ!X:X,ПРОДАЖИ!AC:AC,'ОБОРАЧ СКЛАДОВ'!A:A)</f>
        <v>0</v>
      </c>
      <c r="AA75" s="128">
        <f>SUMIFS(ПРОДАЖИ!Y:Y,ПРОДАЖИ!AC:AC,'ОБОРАЧ СКЛАДОВ'!A:A)</f>
        <v>0</v>
      </c>
      <c r="AB75" s="182">
        <f t="shared" si="24"/>
        <v>0</v>
      </c>
      <c r="AC75" s="179">
        <f>SUMIFS(ОСТАТКИ!AB:AB,ОСТАТКИ!P:P,'ОБОРАЧ СКЛАДОВ'!A:A)</f>
        <v>0</v>
      </c>
      <c r="AD75" s="128">
        <f>SUMIFS(ОСТАТКИ!AC:AC,ОСТАТКИ!P:P,'ОБОРАЧ СКЛАДОВ'!A:A)</f>
        <v>0</v>
      </c>
      <c r="AE75" s="176">
        <f t="shared" si="25"/>
        <v>0</v>
      </c>
      <c r="AF75" s="190" t="e">
        <f t="shared" si="26"/>
        <v>#DIV/0!</v>
      </c>
      <c r="AH75" s="173">
        <f>SUMIFS(ПРОДАЖИ!AA:AA,ПРОДАЖИ!AC:AC,'ОБОРАЧ СКЛАДОВ'!A:A)</f>
        <v>0</v>
      </c>
      <c r="AI75" s="128">
        <f>SUMIFS(ПРОДАЖИ!Z:Z,ПРОДАЖИ!AC:AC,'ОБОРАЧ СКЛАДОВ'!A:A)</f>
        <v>0</v>
      </c>
      <c r="AJ75" s="182">
        <f t="shared" si="27"/>
        <v>0</v>
      </c>
      <c r="AK75" s="179">
        <f>SUMIFS(ОСТАТКИ!U:U,ОСТАТКИ!P:P,'ОБОРАЧ СКЛАДОВ'!A:A)</f>
        <v>0</v>
      </c>
      <c r="AL75" s="128">
        <f>SUMIFS(ОСТАТКИ!T:T,ОСТАТКИ!P:P,'ОБОРАЧ СКЛАДОВ'!A:A)</f>
        <v>0</v>
      </c>
      <c r="AM75" s="176">
        <f t="shared" si="28"/>
        <v>0</v>
      </c>
      <c r="AN75" s="190" t="e">
        <f t="shared" si="29"/>
        <v>#DIV/0!</v>
      </c>
    </row>
    <row r="76" spans="1:40" hidden="1" outlineLevel="1" x14ac:dyDescent="0.2">
      <c r="A76" s="150" t="s">
        <v>5113</v>
      </c>
      <c r="B76" s="173">
        <f>SUMIFS(ПРОДАЖИ!T:T,ПРОДАЖИ!AC:AC,'ОБОРАЧ СКЛАДОВ'!A:A)</f>
        <v>0</v>
      </c>
      <c r="C76" s="128">
        <f>SUMIFS(ПРОДАЖИ!U:U,ПРОДАЖИ!AC:AC,'ОБОРАЧ СКЛАДОВ'!A:A)</f>
        <v>0</v>
      </c>
      <c r="D76" s="176">
        <f t="shared" si="15"/>
        <v>0</v>
      </c>
      <c r="E76" s="179">
        <f>SUMIFS(ОСТАТКИ!AD:AD,ОСТАТКИ!P:P,'ОБОРАЧ СКЛАДОВ'!A:A)</f>
        <v>0</v>
      </c>
      <c r="F76" s="128">
        <f>SUMIFS(ОСТАТКИ!AA:AA,ОСТАТКИ!P:P,'ОБОРАЧ СКЛАДОВ'!A:A)</f>
        <v>0</v>
      </c>
      <c r="G76" s="176">
        <f t="shared" si="16"/>
        <v>0</v>
      </c>
      <c r="H76" s="190" t="e">
        <f t="shared" si="17"/>
        <v>#DIV/0!</v>
      </c>
      <c r="J76" s="173">
        <f>SUMIFS(ПРОДАЖИ!V:V,ПРОДАЖИ!AC:AC,'ОБОРАЧ СКЛАДОВ'!A:A)</f>
        <v>0</v>
      </c>
      <c r="K76" s="128">
        <f>SUMIFS(ПРОДАЖИ!AC:AC,ПРОДАЖИ!AK:AK,'ОБОРАЧ СКЛАДОВ'!I:I)</f>
        <v>0</v>
      </c>
      <c r="L76" s="182">
        <f t="shared" si="18"/>
        <v>0</v>
      </c>
      <c r="M76" s="179">
        <f>SUMIFS(ОСТАТКИ!Z:Z,ОСТАТКИ!P:P,'ОБОРАЧ СКЛАДОВ'!A:A)</f>
        <v>0</v>
      </c>
      <c r="N76" s="128">
        <f>SUMIFS(ОСТАТКИ!AI:AI,ОСТАТКИ!X:X,'ОБОРАЧ СКЛАДОВ'!I:I)</f>
        <v>0</v>
      </c>
      <c r="O76" s="176">
        <f t="shared" si="19"/>
        <v>0</v>
      </c>
      <c r="P76" s="190" t="e">
        <f t="shared" si="20"/>
        <v>#DIV/0!</v>
      </c>
      <c r="R76" s="173">
        <f>SUMIFS(ПРОДАЖИ!W:W,ПРОДАЖИ!AC:AC,'ОБОРАЧ СКЛАДОВ'!A:A)</f>
        <v>0</v>
      </c>
      <c r="S76" s="128">
        <f>SUMIFS(ПРОДАЖИ!AK:AK,ПРОДАЖИ!AS:AS,'ОБОРАЧ СКЛАДОВ'!Q:Q)</f>
        <v>0</v>
      </c>
      <c r="T76" s="182">
        <f t="shared" si="21"/>
        <v>0</v>
      </c>
      <c r="U76" s="179">
        <f>SUMIFS(ОСТАТКИ!W:W,ОСТАТКИ!P:P,'ОБОРАЧ СКЛАДОВ'!A:A)</f>
        <v>0</v>
      </c>
      <c r="V76" s="128">
        <f>SUMIFS(ОСТАТКИ!AQ:AQ,ОСТАТКИ!AF:AF,'ОБОРАЧ СКЛАДОВ'!Q:Q)</f>
        <v>0</v>
      </c>
      <c r="W76" s="176">
        <f t="shared" si="22"/>
        <v>0</v>
      </c>
      <c r="X76" s="190" t="e">
        <f t="shared" si="23"/>
        <v>#DIV/0!</v>
      </c>
      <c r="Z76" s="173">
        <f>SUMIFS(ПРОДАЖИ!X:X,ПРОДАЖИ!AC:AC,'ОБОРАЧ СКЛАДОВ'!A:A)</f>
        <v>0</v>
      </c>
      <c r="AA76" s="128">
        <f>SUMIFS(ПРОДАЖИ!Y:Y,ПРОДАЖИ!AC:AC,'ОБОРАЧ СКЛАДОВ'!A:A)</f>
        <v>0</v>
      </c>
      <c r="AB76" s="182">
        <f t="shared" si="24"/>
        <v>0</v>
      </c>
      <c r="AC76" s="179">
        <f>SUMIFS(ОСТАТКИ!AB:AB,ОСТАТКИ!P:P,'ОБОРАЧ СКЛАДОВ'!A:A)</f>
        <v>0</v>
      </c>
      <c r="AD76" s="128">
        <f>SUMIFS(ОСТАТКИ!AC:AC,ОСТАТКИ!P:P,'ОБОРАЧ СКЛАДОВ'!A:A)</f>
        <v>0</v>
      </c>
      <c r="AE76" s="176">
        <f t="shared" si="25"/>
        <v>0</v>
      </c>
      <c r="AF76" s="190" t="e">
        <f t="shared" si="26"/>
        <v>#DIV/0!</v>
      </c>
      <c r="AH76" s="173">
        <f>SUMIFS(ПРОДАЖИ!AA:AA,ПРОДАЖИ!AC:AC,'ОБОРАЧ СКЛАДОВ'!A:A)</f>
        <v>0</v>
      </c>
      <c r="AI76" s="128">
        <f>SUMIFS(ПРОДАЖИ!Z:Z,ПРОДАЖИ!AC:AC,'ОБОРАЧ СКЛАДОВ'!A:A)</f>
        <v>0</v>
      </c>
      <c r="AJ76" s="182">
        <f t="shared" si="27"/>
        <v>0</v>
      </c>
      <c r="AK76" s="179">
        <f>SUMIFS(ОСТАТКИ!U:U,ОСТАТКИ!P:P,'ОБОРАЧ СКЛАДОВ'!A:A)</f>
        <v>0</v>
      </c>
      <c r="AL76" s="128">
        <f>SUMIFS(ОСТАТКИ!T:T,ОСТАТКИ!P:P,'ОБОРАЧ СКЛАДОВ'!A:A)</f>
        <v>0</v>
      </c>
      <c r="AM76" s="176">
        <f t="shared" si="28"/>
        <v>0</v>
      </c>
      <c r="AN76" s="190" t="e">
        <f t="shared" si="29"/>
        <v>#DIV/0!</v>
      </c>
    </row>
    <row r="77" spans="1:40" hidden="1" outlineLevel="1" x14ac:dyDescent="0.2">
      <c r="A77" s="150" t="s">
        <v>2871</v>
      </c>
      <c r="B77" s="173">
        <f>SUMIFS(ПРОДАЖИ!T:T,ПРОДАЖИ!AC:AC,'ОБОРАЧ СКЛАДОВ'!A:A)</f>
        <v>0</v>
      </c>
      <c r="C77" s="128">
        <f>SUMIFS(ПРОДАЖИ!U:U,ПРОДАЖИ!AC:AC,'ОБОРАЧ СКЛАДОВ'!A:A)</f>
        <v>0</v>
      </c>
      <c r="D77" s="176">
        <f t="shared" si="15"/>
        <v>0</v>
      </c>
      <c r="E77" s="179">
        <f>SUMIFS(ОСТАТКИ!AD:AD,ОСТАТКИ!P:P,'ОБОРАЧ СКЛАДОВ'!A:A)</f>
        <v>0</v>
      </c>
      <c r="F77" s="128">
        <f>SUMIFS(ОСТАТКИ!AA:AA,ОСТАТКИ!P:P,'ОБОРАЧ СКЛАДОВ'!A:A)</f>
        <v>0</v>
      </c>
      <c r="G77" s="176">
        <f t="shared" si="16"/>
        <v>0</v>
      </c>
      <c r="H77" s="190" t="e">
        <f t="shared" si="17"/>
        <v>#DIV/0!</v>
      </c>
      <c r="J77" s="173">
        <f>SUMIFS(ПРОДАЖИ!V:V,ПРОДАЖИ!AC:AC,'ОБОРАЧ СКЛАДОВ'!A:A)</f>
        <v>0</v>
      </c>
      <c r="K77" s="128">
        <f>SUMIFS(ПРОДАЖИ!AC:AC,ПРОДАЖИ!AK:AK,'ОБОРАЧ СКЛАДОВ'!I:I)</f>
        <v>0</v>
      </c>
      <c r="L77" s="182">
        <f t="shared" si="18"/>
        <v>0</v>
      </c>
      <c r="M77" s="179">
        <f>SUMIFS(ОСТАТКИ!Z:Z,ОСТАТКИ!P:P,'ОБОРАЧ СКЛАДОВ'!A:A)</f>
        <v>0</v>
      </c>
      <c r="N77" s="128">
        <f>SUMIFS(ОСТАТКИ!AI:AI,ОСТАТКИ!X:X,'ОБОРАЧ СКЛАДОВ'!I:I)</f>
        <v>0</v>
      </c>
      <c r="O77" s="176">
        <f t="shared" si="19"/>
        <v>0</v>
      </c>
      <c r="P77" s="190" t="e">
        <f t="shared" si="20"/>
        <v>#DIV/0!</v>
      </c>
      <c r="R77" s="173">
        <f>SUMIFS(ПРОДАЖИ!W:W,ПРОДАЖИ!AC:AC,'ОБОРАЧ СКЛАДОВ'!A:A)</f>
        <v>0</v>
      </c>
      <c r="S77" s="128">
        <f>SUMIFS(ПРОДАЖИ!AK:AK,ПРОДАЖИ!AS:AS,'ОБОРАЧ СКЛАДОВ'!Q:Q)</f>
        <v>0</v>
      </c>
      <c r="T77" s="182">
        <f t="shared" si="21"/>
        <v>0</v>
      </c>
      <c r="U77" s="179">
        <f>SUMIFS(ОСТАТКИ!W:W,ОСТАТКИ!P:P,'ОБОРАЧ СКЛАДОВ'!A:A)</f>
        <v>0</v>
      </c>
      <c r="V77" s="128">
        <f>SUMIFS(ОСТАТКИ!AQ:AQ,ОСТАТКИ!AF:AF,'ОБОРАЧ СКЛАДОВ'!Q:Q)</f>
        <v>0</v>
      </c>
      <c r="W77" s="176">
        <f t="shared" si="22"/>
        <v>0</v>
      </c>
      <c r="X77" s="190" t="e">
        <f t="shared" si="23"/>
        <v>#DIV/0!</v>
      </c>
      <c r="Z77" s="173">
        <f>SUMIFS(ПРОДАЖИ!X:X,ПРОДАЖИ!AC:AC,'ОБОРАЧ СКЛАДОВ'!A:A)</f>
        <v>0</v>
      </c>
      <c r="AA77" s="128">
        <f>SUMIFS(ПРОДАЖИ!Y:Y,ПРОДАЖИ!AC:AC,'ОБОРАЧ СКЛАДОВ'!A:A)</f>
        <v>0</v>
      </c>
      <c r="AB77" s="182">
        <f t="shared" si="24"/>
        <v>0</v>
      </c>
      <c r="AC77" s="179">
        <f>SUMIFS(ОСТАТКИ!AB:AB,ОСТАТКИ!P:P,'ОБОРАЧ СКЛАДОВ'!A:A)</f>
        <v>0</v>
      </c>
      <c r="AD77" s="128">
        <f>SUMIFS(ОСТАТКИ!AC:AC,ОСТАТКИ!P:P,'ОБОРАЧ СКЛАДОВ'!A:A)</f>
        <v>0</v>
      </c>
      <c r="AE77" s="176">
        <f t="shared" si="25"/>
        <v>0</v>
      </c>
      <c r="AF77" s="190" t="e">
        <f t="shared" si="26"/>
        <v>#DIV/0!</v>
      </c>
      <c r="AH77" s="173">
        <f>SUMIFS(ПРОДАЖИ!AA:AA,ПРОДАЖИ!AC:AC,'ОБОРАЧ СКЛАДОВ'!A:A)</f>
        <v>0</v>
      </c>
      <c r="AI77" s="128">
        <f>SUMIFS(ПРОДАЖИ!Z:Z,ПРОДАЖИ!AC:AC,'ОБОРАЧ СКЛАДОВ'!A:A)</f>
        <v>0</v>
      </c>
      <c r="AJ77" s="182">
        <f t="shared" si="27"/>
        <v>0</v>
      </c>
      <c r="AK77" s="179">
        <f>SUMIFS(ОСТАТКИ!U:U,ОСТАТКИ!P:P,'ОБОРАЧ СКЛАДОВ'!A:A)</f>
        <v>0</v>
      </c>
      <c r="AL77" s="128">
        <f>SUMIFS(ОСТАТКИ!T:T,ОСТАТКИ!P:P,'ОБОРАЧ СКЛАДОВ'!A:A)</f>
        <v>0</v>
      </c>
      <c r="AM77" s="176">
        <f t="shared" si="28"/>
        <v>0</v>
      </c>
      <c r="AN77" s="190" t="e">
        <f t="shared" si="29"/>
        <v>#DIV/0!</v>
      </c>
    </row>
    <row r="78" spans="1:40" ht="12" collapsed="1" x14ac:dyDescent="0.25">
      <c r="A78" s="151" t="s">
        <v>2945</v>
      </c>
      <c r="B78" s="173">
        <f>SUMIFS(ПРОДАЖИ!T:T,ПРОДАЖИ!AC:AC,'ОБОРАЧ СКЛАДОВ'!A:A)</f>
        <v>1851952.3216666661</v>
      </c>
      <c r="C78" s="128">
        <f>SUMIFS(ПРОДАЖИ!U:U,ПРОДАЖИ!AC:AC,'ОБОРАЧ СКЛАДОВ'!A:A)</f>
        <v>827303.81750000012</v>
      </c>
      <c r="D78" s="176">
        <f t="shared" si="15"/>
        <v>2679256.1391666662</v>
      </c>
      <c r="E78" s="179">
        <f>SUMIFS(ОСТАТКИ!AD:AD,ОСТАТКИ!P:P,'ОБОРАЧ СКЛАДОВ'!A:A)</f>
        <v>2793111.2053266861</v>
      </c>
      <c r="F78" s="128">
        <f>SUMIFS(ОСТАТКИ!AA:AA,ОСТАТКИ!P:P,'ОБОРАЧ СКЛАДОВ'!A:A)</f>
        <v>18381164.607050087</v>
      </c>
      <c r="G78" s="176">
        <f t="shared" si="16"/>
        <v>21174275.812376775</v>
      </c>
      <c r="H78" s="190">
        <f t="shared" si="17"/>
        <v>241.04280394720334</v>
      </c>
      <c r="J78" s="173">
        <f>SUMIFS(ПРОДАЖИ!V:V,ПРОДАЖИ!AC:AC,'ОБОРАЧ СКЛАДОВ'!A:A)</f>
        <v>908555.54416666634</v>
      </c>
      <c r="K78" s="128">
        <f>SUMIFS(ПРОДАЖИ!AC:AC,ПРОДАЖИ!AK:AK,'ОБОРАЧ СКЛАДОВ'!I:I)</f>
        <v>0</v>
      </c>
      <c r="L78" s="182">
        <f t="shared" si="18"/>
        <v>908555.54416666634</v>
      </c>
      <c r="M78" s="179">
        <f>SUMIFS(ОСТАТКИ!Z:Z,ОСТАТКИ!P:P,'ОБОРАЧ СКЛАДОВ'!A:A)</f>
        <v>15003171.958718792</v>
      </c>
      <c r="N78" s="128">
        <f>SUMIFS(ОСТАТКИ!AI:AI,ОСТАТКИ!X:X,'ОБОРАЧ СКЛАДОВ'!I:I)</f>
        <v>0</v>
      </c>
      <c r="O78" s="176">
        <f t="shared" si="19"/>
        <v>15003171.958718792</v>
      </c>
      <c r="P78" s="190">
        <f t="shared" si="20"/>
        <v>503.65302119270444</v>
      </c>
      <c r="R78" s="173">
        <f>SUMIFS(ПРОДАЖИ!W:W,ПРОДАЖИ!AC:AC,'ОБОРАЧ СКЛАДОВ'!A:A)</f>
        <v>0</v>
      </c>
      <c r="S78" s="128">
        <f>SUMIFS(ПРОДАЖИ!AK:AK,ПРОДАЖИ!AS:AS,'ОБОРАЧ СКЛАДОВ'!Q:Q)</f>
        <v>0</v>
      </c>
      <c r="T78" s="182">
        <f t="shared" si="21"/>
        <v>0</v>
      </c>
      <c r="U78" s="179">
        <f>SUMIFS(ОСТАТКИ!W:W,ОСТАТКИ!P:P,'ОБОРАЧ СКЛАДОВ'!A:A)</f>
        <v>0</v>
      </c>
      <c r="V78" s="128">
        <f>SUMIFS(ОСТАТКИ!AQ:AQ,ОСТАТКИ!AF:AF,'ОБОРАЧ СКЛАДОВ'!Q:Q)</f>
        <v>0</v>
      </c>
      <c r="W78" s="176">
        <f t="shared" si="22"/>
        <v>0</v>
      </c>
      <c r="X78" s="190" t="e">
        <f t="shared" si="23"/>
        <v>#DIV/0!</v>
      </c>
      <c r="Z78" s="173">
        <f>SUMIFS(ПРОДАЖИ!X:X,ПРОДАЖИ!AC:AC,'ОБОРАЧ СКЛАДОВ'!A:A)</f>
        <v>594974.8716666667</v>
      </c>
      <c r="AA78" s="128">
        <f>SUMIFS(ПРОДАЖИ!Y:Y,ПРОДАЖИ!AC:AC,'ОБОРАЧ СКЛАДОВ'!A:A)</f>
        <v>367047.91250000003</v>
      </c>
      <c r="AB78" s="182">
        <f t="shared" si="24"/>
        <v>962022.78416666668</v>
      </c>
      <c r="AC78" s="179">
        <f>SUMIFS(ОСТАТКИ!AB:AB,ОСТАТКИ!P:P,'ОБОРАЧ СКЛАДОВ'!A:A)</f>
        <v>1139988.5619198161</v>
      </c>
      <c r="AD78" s="128">
        <f>SUMIFS(ОСТАТКИ!AC:AC,ОСТАТКИ!P:P,'ОБОРАЧ СКЛАДОВ'!A:A)</f>
        <v>12432525.475920901</v>
      </c>
      <c r="AE78" s="176">
        <f t="shared" si="25"/>
        <v>13572514.037840717</v>
      </c>
      <c r="AF78" s="190">
        <f t="shared" si="26"/>
        <v>430.3034033780479</v>
      </c>
      <c r="AH78" s="173">
        <f>SUMIFS(ПРОДАЖИ!AA:AA,ПРОДАЖИ!AC:AC,'ОБОРАЧ СКЛАДОВ'!A:A)</f>
        <v>57838.281666666662</v>
      </c>
      <c r="AI78" s="128">
        <f>SUMIFS(ПРОДАЖИ!Z:Z,ПРОДАЖИ!AC:AC,'ОБОРАЧ СКЛАДОВ'!A:A)</f>
        <v>150350.81083333332</v>
      </c>
      <c r="AJ78" s="182">
        <f t="shared" si="27"/>
        <v>208189.09249999997</v>
      </c>
      <c r="AK78" s="179">
        <f>SUMIFS(ОСТАТКИ!U:U,ОСТАТКИ!P:P,'ОБОРАЧ СКЛАДОВ'!A:A)</f>
        <v>577927.15889921074</v>
      </c>
      <c r="AL78" s="128">
        <f>SUMIFS(ОСТАТКИ!T:T,ОСТАТКИ!P:P,'ОБОРАЧ СКЛАДОВ'!A:A)</f>
        <v>1195247.4040861286</v>
      </c>
      <c r="AM78" s="176">
        <f t="shared" si="28"/>
        <v>1773174.5629853392</v>
      </c>
      <c r="AN78" s="190">
        <f t="shared" si="29"/>
        <v>259.77261114701696</v>
      </c>
    </row>
    <row r="79" spans="1:40" hidden="1" outlineLevel="1" x14ac:dyDescent="0.2">
      <c r="A79" s="150" t="s">
        <v>2947</v>
      </c>
      <c r="B79" s="173">
        <f>SUMIFS(ПРОДАЖИ!T:T,ПРОДАЖИ!AC:AC,'ОБОРАЧ СКЛАДОВ'!A:A)</f>
        <v>0</v>
      </c>
      <c r="C79" s="128">
        <f>SUMIFS(ПРОДАЖИ!U:U,ПРОДАЖИ!AC:AC,'ОБОРАЧ СКЛАДОВ'!A:A)</f>
        <v>0</v>
      </c>
      <c r="D79" s="176">
        <f t="shared" si="15"/>
        <v>0</v>
      </c>
      <c r="E79" s="179">
        <f>SUMIFS(ОСТАТКИ!AD:AD,ОСТАТКИ!P:P,'ОБОРАЧ СКЛАДОВ'!A:A)</f>
        <v>0</v>
      </c>
      <c r="F79" s="128">
        <f>SUMIFS(ОСТАТКИ!AA:AA,ОСТАТКИ!P:P,'ОБОРАЧ СКЛАДОВ'!A:A)</f>
        <v>0</v>
      </c>
      <c r="G79" s="176">
        <f t="shared" si="16"/>
        <v>0</v>
      </c>
      <c r="H79" s="190" t="e">
        <f t="shared" si="17"/>
        <v>#DIV/0!</v>
      </c>
      <c r="J79" s="173">
        <f>SUMIFS(ПРОДАЖИ!V:V,ПРОДАЖИ!AC:AC,'ОБОРАЧ СКЛАДОВ'!A:A)</f>
        <v>0</v>
      </c>
      <c r="K79" s="128">
        <f>SUMIFS(ПРОДАЖИ!AC:AC,ПРОДАЖИ!AK:AK,'ОБОРАЧ СКЛАДОВ'!I:I)</f>
        <v>0</v>
      </c>
      <c r="L79" s="182">
        <f t="shared" si="18"/>
        <v>0</v>
      </c>
      <c r="M79" s="179">
        <f>SUMIFS(ОСТАТКИ!Z:Z,ОСТАТКИ!P:P,'ОБОРАЧ СКЛАДОВ'!A:A)</f>
        <v>0</v>
      </c>
      <c r="N79" s="128">
        <f>SUMIFS(ОСТАТКИ!AI:AI,ОСТАТКИ!X:X,'ОБОРАЧ СКЛАДОВ'!I:I)</f>
        <v>0</v>
      </c>
      <c r="O79" s="176">
        <f t="shared" si="19"/>
        <v>0</v>
      </c>
      <c r="P79" s="190" t="e">
        <f t="shared" si="20"/>
        <v>#DIV/0!</v>
      </c>
      <c r="R79" s="173">
        <f>SUMIFS(ПРОДАЖИ!W:W,ПРОДАЖИ!AC:AC,'ОБОРАЧ СКЛАДОВ'!A:A)</f>
        <v>0</v>
      </c>
      <c r="S79" s="128">
        <f>SUMIFS(ПРОДАЖИ!AK:AK,ПРОДАЖИ!AS:AS,'ОБОРАЧ СКЛАДОВ'!Q:Q)</f>
        <v>0</v>
      </c>
      <c r="T79" s="182">
        <f t="shared" si="21"/>
        <v>0</v>
      </c>
      <c r="U79" s="179">
        <f>SUMIFS(ОСТАТКИ!W:W,ОСТАТКИ!P:P,'ОБОРАЧ СКЛАДОВ'!A:A)</f>
        <v>0</v>
      </c>
      <c r="V79" s="128">
        <f>SUMIFS(ОСТАТКИ!AQ:AQ,ОСТАТКИ!AF:AF,'ОБОРАЧ СКЛАДОВ'!Q:Q)</f>
        <v>0</v>
      </c>
      <c r="W79" s="176">
        <f t="shared" si="22"/>
        <v>0</v>
      </c>
      <c r="X79" s="190" t="e">
        <f t="shared" si="23"/>
        <v>#DIV/0!</v>
      </c>
      <c r="Z79" s="173">
        <f>SUMIFS(ПРОДАЖИ!X:X,ПРОДАЖИ!AC:AC,'ОБОРАЧ СКЛАДОВ'!A:A)</f>
        <v>0</v>
      </c>
      <c r="AA79" s="128">
        <f>SUMIFS(ПРОДАЖИ!Y:Y,ПРОДАЖИ!AC:AC,'ОБОРАЧ СКЛАДОВ'!A:A)</f>
        <v>0</v>
      </c>
      <c r="AB79" s="182">
        <f t="shared" si="24"/>
        <v>0</v>
      </c>
      <c r="AC79" s="179">
        <f>SUMIFS(ОСТАТКИ!AB:AB,ОСТАТКИ!P:P,'ОБОРАЧ СКЛАДОВ'!A:A)</f>
        <v>0</v>
      </c>
      <c r="AD79" s="128">
        <f>SUMIFS(ОСТАТКИ!AC:AC,ОСТАТКИ!P:P,'ОБОРАЧ СКЛАДОВ'!A:A)</f>
        <v>0</v>
      </c>
      <c r="AE79" s="176">
        <f t="shared" si="25"/>
        <v>0</v>
      </c>
      <c r="AF79" s="190" t="e">
        <f t="shared" si="26"/>
        <v>#DIV/0!</v>
      </c>
      <c r="AH79" s="173">
        <f>SUMIFS(ПРОДАЖИ!AA:AA,ПРОДАЖИ!AC:AC,'ОБОРАЧ СКЛАДОВ'!A:A)</f>
        <v>0</v>
      </c>
      <c r="AI79" s="128">
        <f>SUMIFS(ПРОДАЖИ!Z:Z,ПРОДАЖИ!AC:AC,'ОБОРАЧ СКЛАДОВ'!A:A)</f>
        <v>0</v>
      </c>
      <c r="AJ79" s="182">
        <f t="shared" si="27"/>
        <v>0</v>
      </c>
      <c r="AK79" s="179">
        <f>SUMIFS(ОСТАТКИ!U:U,ОСТАТКИ!P:P,'ОБОРАЧ СКЛАДОВ'!A:A)</f>
        <v>0</v>
      </c>
      <c r="AL79" s="128">
        <f>SUMIFS(ОСТАТКИ!T:T,ОСТАТКИ!P:P,'ОБОРАЧ СКЛАДОВ'!A:A)</f>
        <v>0</v>
      </c>
      <c r="AM79" s="176">
        <f t="shared" si="28"/>
        <v>0</v>
      </c>
      <c r="AN79" s="190" t="e">
        <f t="shared" si="29"/>
        <v>#DIV/0!</v>
      </c>
    </row>
    <row r="80" spans="1:40" hidden="1" outlineLevel="1" x14ac:dyDescent="0.2">
      <c r="A80" s="150" t="s">
        <v>3017</v>
      </c>
      <c r="B80" s="173">
        <f>SUMIFS(ПРОДАЖИ!T:T,ПРОДАЖИ!AC:AC,'ОБОРАЧ СКЛАДОВ'!A:A)</f>
        <v>0</v>
      </c>
      <c r="C80" s="128">
        <f>SUMIFS(ПРОДАЖИ!U:U,ПРОДАЖИ!AC:AC,'ОБОРАЧ СКЛАДОВ'!A:A)</f>
        <v>0</v>
      </c>
      <c r="D80" s="176">
        <f t="shared" si="15"/>
        <v>0</v>
      </c>
      <c r="E80" s="179">
        <f>SUMIFS(ОСТАТКИ!AD:AD,ОСТАТКИ!P:P,'ОБОРАЧ СКЛАДОВ'!A:A)</f>
        <v>0</v>
      </c>
      <c r="F80" s="128">
        <f>SUMIFS(ОСТАТКИ!AA:AA,ОСТАТКИ!P:P,'ОБОРАЧ СКЛАДОВ'!A:A)</f>
        <v>0</v>
      </c>
      <c r="G80" s="176">
        <f t="shared" si="16"/>
        <v>0</v>
      </c>
      <c r="H80" s="190" t="e">
        <f t="shared" si="17"/>
        <v>#DIV/0!</v>
      </c>
      <c r="J80" s="173">
        <f>SUMIFS(ПРОДАЖИ!V:V,ПРОДАЖИ!AC:AC,'ОБОРАЧ СКЛАДОВ'!A:A)</f>
        <v>0</v>
      </c>
      <c r="K80" s="128">
        <f>SUMIFS(ПРОДАЖИ!AC:AC,ПРОДАЖИ!AK:AK,'ОБОРАЧ СКЛАДОВ'!I:I)</f>
        <v>0</v>
      </c>
      <c r="L80" s="182">
        <f t="shared" si="18"/>
        <v>0</v>
      </c>
      <c r="M80" s="179">
        <f>SUMIFS(ОСТАТКИ!Z:Z,ОСТАТКИ!P:P,'ОБОРАЧ СКЛАДОВ'!A:A)</f>
        <v>0</v>
      </c>
      <c r="N80" s="128">
        <f>SUMIFS(ОСТАТКИ!AI:AI,ОСТАТКИ!X:X,'ОБОРАЧ СКЛАДОВ'!I:I)</f>
        <v>0</v>
      </c>
      <c r="O80" s="176">
        <f t="shared" si="19"/>
        <v>0</v>
      </c>
      <c r="P80" s="190" t="e">
        <f t="shared" si="20"/>
        <v>#DIV/0!</v>
      </c>
      <c r="R80" s="173">
        <f>SUMIFS(ПРОДАЖИ!W:W,ПРОДАЖИ!AC:AC,'ОБОРАЧ СКЛАДОВ'!A:A)</f>
        <v>0</v>
      </c>
      <c r="S80" s="128">
        <f>SUMIFS(ПРОДАЖИ!AK:AK,ПРОДАЖИ!AS:AS,'ОБОРАЧ СКЛАДОВ'!Q:Q)</f>
        <v>0</v>
      </c>
      <c r="T80" s="182">
        <f t="shared" si="21"/>
        <v>0</v>
      </c>
      <c r="U80" s="179">
        <f>SUMIFS(ОСТАТКИ!W:W,ОСТАТКИ!P:P,'ОБОРАЧ СКЛАДОВ'!A:A)</f>
        <v>0</v>
      </c>
      <c r="V80" s="128">
        <f>SUMIFS(ОСТАТКИ!AQ:AQ,ОСТАТКИ!AF:AF,'ОБОРАЧ СКЛАДОВ'!Q:Q)</f>
        <v>0</v>
      </c>
      <c r="W80" s="176">
        <f t="shared" si="22"/>
        <v>0</v>
      </c>
      <c r="X80" s="190" t="e">
        <f t="shared" si="23"/>
        <v>#DIV/0!</v>
      </c>
      <c r="Z80" s="173">
        <f>SUMIFS(ПРОДАЖИ!X:X,ПРОДАЖИ!AC:AC,'ОБОРАЧ СКЛАДОВ'!A:A)</f>
        <v>0</v>
      </c>
      <c r="AA80" s="128">
        <f>SUMIFS(ПРОДАЖИ!Y:Y,ПРОДАЖИ!AC:AC,'ОБОРАЧ СКЛАДОВ'!A:A)</f>
        <v>0</v>
      </c>
      <c r="AB80" s="182">
        <f t="shared" si="24"/>
        <v>0</v>
      </c>
      <c r="AC80" s="179">
        <f>SUMIFS(ОСТАТКИ!AB:AB,ОСТАТКИ!P:P,'ОБОРАЧ СКЛАДОВ'!A:A)</f>
        <v>0</v>
      </c>
      <c r="AD80" s="128">
        <f>SUMIFS(ОСТАТКИ!AC:AC,ОСТАТКИ!P:P,'ОБОРАЧ СКЛАДОВ'!A:A)</f>
        <v>0</v>
      </c>
      <c r="AE80" s="176">
        <f t="shared" si="25"/>
        <v>0</v>
      </c>
      <c r="AF80" s="190" t="e">
        <f t="shared" si="26"/>
        <v>#DIV/0!</v>
      </c>
      <c r="AH80" s="173">
        <f>SUMIFS(ПРОДАЖИ!AA:AA,ПРОДАЖИ!AC:AC,'ОБОРАЧ СКЛАДОВ'!A:A)</f>
        <v>0</v>
      </c>
      <c r="AI80" s="128">
        <f>SUMIFS(ПРОДАЖИ!Z:Z,ПРОДАЖИ!AC:AC,'ОБОРАЧ СКЛАДОВ'!A:A)</f>
        <v>0</v>
      </c>
      <c r="AJ80" s="182">
        <f t="shared" si="27"/>
        <v>0</v>
      </c>
      <c r="AK80" s="179">
        <f>SUMIFS(ОСТАТКИ!U:U,ОСТАТКИ!P:P,'ОБОРАЧ СКЛАДОВ'!A:A)</f>
        <v>0</v>
      </c>
      <c r="AL80" s="128">
        <f>SUMIFS(ОСТАТКИ!T:T,ОСТАТКИ!P:P,'ОБОРАЧ СКЛАДОВ'!A:A)</f>
        <v>0</v>
      </c>
      <c r="AM80" s="176">
        <f t="shared" si="28"/>
        <v>0</v>
      </c>
      <c r="AN80" s="190" t="e">
        <f t="shared" si="29"/>
        <v>#DIV/0!</v>
      </c>
    </row>
    <row r="81" spans="1:40" hidden="1" outlineLevel="1" x14ac:dyDescent="0.2">
      <c r="A81" s="150" t="s">
        <v>3085</v>
      </c>
      <c r="B81" s="173">
        <f>SUMIFS(ПРОДАЖИ!T:T,ПРОДАЖИ!AC:AC,'ОБОРАЧ СКЛАДОВ'!A:A)</f>
        <v>0</v>
      </c>
      <c r="C81" s="128">
        <f>SUMIFS(ПРОДАЖИ!U:U,ПРОДАЖИ!AC:AC,'ОБОРАЧ СКЛАДОВ'!A:A)</f>
        <v>0</v>
      </c>
      <c r="D81" s="176">
        <f t="shared" si="15"/>
        <v>0</v>
      </c>
      <c r="E81" s="179">
        <f>SUMIFS(ОСТАТКИ!AD:AD,ОСТАТКИ!P:P,'ОБОРАЧ СКЛАДОВ'!A:A)</f>
        <v>0</v>
      </c>
      <c r="F81" s="128">
        <f>SUMIFS(ОСТАТКИ!AA:AA,ОСТАТКИ!P:P,'ОБОРАЧ СКЛАДОВ'!A:A)</f>
        <v>0</v>
      </c>
      <c r="G81" s="176">
        <f t="shared" si="16"/>
        <v>0</v>
      </c>
      <c r="H81" s="190" t="e">
        <f t="shared" si="17"/>
        <v>#DIV/0!</v>
      </c>
      <c r="J81" s="173">
        <f>SUMIFS(ПРОДАЖИ!V:V,ПРОДАЖИ!AC:AC,'ОБОРАЧ СКЛАДОВ'!A:A)</f>
        <v>0</v>
      </c>
      <c r="K81" s="128">
        <f>SUMIFS(ПРОДАЖИ!AC:AC,ПРОДАЖИ!AK:AK,'ОБОРАЧ СКЛАДОВ'!I:I)</f>
        <v>0</v>
      </c>
      <c r="L81" s="182">
        <f t="shared" si="18"/>
        <v>0</v>
      </c>
      <c r="M81" s="179">
        <f>SUMIFS(ОСТАТКИ!Z:Z,ОСТАТКИ!P:P,'ОБОРАЧ СКЛАДОВ'!A:A)</f>
        <v>0</v>
      </c>
      <c r="N81" s="128">
        <f>SUMIFS(ОСТАТКИ!AI:AI,ОСТАТКИ!X:X,'ОБОРАЧ СКЛАДОВ'!I:I)</f>
        <v>0</v>
      </c>
      <c r="O81" s="176">
        <f t="shared" si="19"/>
        <v>0</v>
      </c>
      <c r="P81" s="190" t="e">
        <f t="shared" si="20"/>
        <v>#DIV/0!</v>
      </c>
      <c r="R81" s="173">
        <f>SUMIFS(ПРОДАЖИ!W:W,ПРОДАЖИ!AC:AC,'ОБОРАЧ СКЛАДОВ'!A:A)</f>
        <v>0</v>
      </c>
      <c r="S81" s="128">
        <f>SUMIFS(ПРОДАЖИ!AK:AK,ПРОДАЖИ!AS:AS,'ОБОРАЧ СКЛАДОВ'!Q:Q)</f>
        <v>0</v>
      </c>
      <c r="T81" s="182">
        <f t="shared" si="21"/>
        <v>0</v>
      </c>
      <c r="U81" s="179">
        <f>SUMIFS(ОСТАТКИ!W:W,ОСТАТКИ!P:P,'ОБОРАЧ СКЛАДОВ'!A:A)</f>
        <v>0</v>
      </c>
      <c r="V81" s="128">
        <f>SUMIFS(ОСТАТКИ!AQ:AQ,ОСТАТКИ!AF:AF,'ОБОРАЧ СКЛАДОВ'!Q:Q)</f>
        <v>0</v>
      </c>
      <c r="W81" s="176">
        <f t="shared" si="22"/>
        <v>0</v>
      </c>
      <c r="X81" s="190" t="e">
        <f t="shared" si="23"/>
        <v>#DIV/0!</v>
      </c>
      <c r="Z81" s="173">
        <f>SUMIFS(ПРОДАЖИ!X:X,ПРОДАЖИ!AC:AC,'ОБОРАЧ СКЛАДОВ'!A:A)</f>
        <v>0</v>
      </c>
      <c r="AA81" s="128">
        <f>SUMIFS(ПРОДАЖИ!Y:Y,ПРОДАЖИ!AC:AC,'ОБОРАЧ СКЛАДОВ'!A:A)</f>
        <v>0</v>
      </c>
      <c r="AB81" s="182">
        <f t="shared" si="24"/>
        <v>0</v>
      </c>
      <c r="AC81" s="179">
        <f>SUMIFS(ОСТАТКИ!AB:AB,ОСТАТКИ!P:P,'ОБОРАЧ СКЛАДОВ'!A:A)</f>
        <v>0</v>
      </c>
      <c r="AD81" s="128">
        <f>SUMIFS(ОСТАТКИ!AC:AC,ОСТАТКИ!P:P,'ОБОРАЧ СКЛАДОВ'!A:A)</f>
        <v>0</v>
      </c>
      <c r="AE81" s="176">
        <f t="shared" si="25"/>
        <v>0</v>
      </c>
      <c r="AF81" s="190" t="e">
        <f t="shared" si="26"/>
        <v>#DIV/0!</v>
      </c>
      <c r="AH81" s="173">
        <f>SUMIFS(ПРОДАЖИ!AA:AA,ПРОДАЖИ!AC:AC,'ОБОРАЧ СКЛАДОВ'!A:A)</f>
        <v>0</v>
      </c>
      <c r="AI81" s="128">
        <f>SUMIFS(ПРОДАЖИ!Z:Z,ПРОДАЖИ!AC:AC,'ОБОРАЧ СКЛАДОВ'!A:A)</f>
        <v>0</v>
      </c>
      <c r="AJ81" s="182">
        <f t="shared" si="27"/>
        <v>0</v>
      </c>
      <c r="AK81" s="179">
        <f>SUMIFS(ОСТАТКИ!U:U,ОСТАТКИ!P:P,'ОБОРАЧ СКЛАДОВ'!A:A)</f>
        <v>0</v>
      </c>
      <c r="AL81" s="128">
        <f>SUMIFS(ОСТАТКИ!T:T,ОСТАТКИ!P:P,'ОБОРАЧ СКЛАДОВ'!A:A)</f>
        <v>0</v>
      </c>
      <c r="AM81" s="176">
        <f t="shared" si="28"/>
        <v>0</v>
      </c>
      <c r="AN81" s="190" t="e">
        <f t="shared" si="29"/>
        <v>#DIV/0!</v>
      </c>
    </row>
    <row r="82" spans="1:40" hidden="1" outlineLevel="1" x14ac:dyDescent="0.2">
      <c r="A82" s="150" t="s">
        <v>3096</v>
      </c>
      <c r="B82" s="173">
        <f>SUMIFS(ПРОДАЖИ!T:T,ПРОДАЖИ!AC:AC,'ОБОРАЧ СКЛАДОВ'!A:A)</f>
        <v>0</v>
      </c>
      <c r="C82" s="128">
        <f>SUMIFS(ПРОДАЖИ!U:U,ПРОДАЖИ!AC:AC,'ОБОРАЧ СКЛАДОВ'!A:A)</f>
        <v>0</v>
      </c>
      <c r="D82" s="176">
        <f t="shared" si="15"/>
        <v>0</v>
      </c>
      <c r="E82" s="179">
        <f>SUMIFS(ОСТАТКИ!AD:AD,ОСТАТКИ!P:P,'ОБОРАЧ СКЛАДОВ'!A:A)</f>
        <v>0</v>
      </c>
      <c r="F82" s="128">
        <f>SUMIFS(ОСТАТКИ!AA:AA,ОСТАТКИ!P:P,'ОБОРАЧ СКЛАДОВ'!A:A)</f>
        <v>0</v>
      </c>
      <c r="G82" s="176">
        <f t="shared" si="16"/>
        <v>0</v>
      </c>
      <c r="H82" s="190" t="e">
        <f t="shared" si="17"/>
        <v>#DIV/0!</v>
      </c>
      <c r="J82" s="173">
        <f>SUMIFS(ПРОДАЖИ!V:V,ПРОДАЖИ!AC:AC,'ОБОРАЧ СКЛАДОВ'!A:A)</f>
        <v>0</v>
      </c>
      <c r="K82" s="128">
        <f>SUMIFS(ПРОДАЖИ!AC:AC,ПРОДАЖИ!AK:AK,'ОБОРАЧ СКЛАДОВ'!I:I)</f>
        <v>0</v>
      </c>
      <c r="L82" s="182">
        <f t="shared" si="18"/>
        <v>0</v>
      </c>
      <c r="M82" s="179">
        <f>SUMIFS(ОСТАТКИ!Z:Z,ОСТАТКИ!P:P,'ОБОРАЧ СКЛАДОВ'!A:A)</f>
        <v>0</v>
      </c>
      <c r="N82" s="128">
        <f>SUMIFS(ОСТАТКИ!AI:AI,ОСТАТКИ!X:X,'ОБОРАЧ СКЛАДОВ'!I:I)</f>
        <v>0</v>
      </c>
      <c r="O82" s="176">
        <f t="shared" si="19"/>
        <v>0</v>
      </c>
      <c r="P82" s="190" t="e">
        <f t="shared" si="20"/>
        <v>#DIV/0!</v>
      </c>
      <c r="R82" s="173">
        <f>SUMIFS(ПРОДАЖИ!W:W,ПРОДАЖИ!AC:AC,'ОБОРАЧ СКЛАДОВ'!A:A)</f>
        <v>0</v>
      </c>
      <c r="S82" s="128">
        <f>SUMIFS(ПРОДАЖИ!AK:AK,ПРОДАЖИ!AS:AS,'ОБОРАЧ СКЛАДОВ'!Q:Q)</f>
        <v>0</v>
      </c>
      <c r="T82" s="182">
        <f t="shared" si="21"/>
        <v>0</v>
      </c>
      <c r="U82" s="179">
        <f>SUMIFS(ОСТАТКИ!W:W,ОСТАТКИ!P:P,'ОБОРАЧ СКЛАДОВ'!A:A)</f>
        <v>0</v>
      </c>
      <c r="V82" s="128">
        <f>SUMIFS(ОСТАТКИ!AQ:AQ,ОСТАТКИ!AF:AF,'ОБОРАЧ СКЛАДОВ'!Q:Q)</f>
        <v>0</v>
      </c>
      <c r="W82" s="176">
        <f t="shared" si="22"/>
        <v>0</v>
      </c>
      <c r="X82" s="190" t="e">
        <f t="shared" si="23"/>
        <v>#DIV/0!</v>
      </c>
      <c r="Z82" s="173">
        <f>SUMIFS(ПРОДАЖИ!X:X,ПРОДАЖИ!AC:AC,'ОБОРАЧ СКЛАДОВ'!A:A)</f>
        <v>0</v>
      </c>
      <c r="AA82" s="128">
        <f>SUMIFS(ПРОДАЖИ!Y:Y,ПРОДАЖИ!AC:AC,'ОБОРАЧ СКЛАДОВ'!A:A)</f>
        <v>0</v>
      </c>
      <c r="AB82" s="182">
        <f t="shared" si="24"/>
        <v>0</v>
      </c>
      <c r="AC82" s="179">
        <f>SUMIFS(ОСТАТКИ!AB:AB,ОСТАТКИ!P:P,'ОБОРАЧ СКЛАДОВ'!A:A)</f>
        <v>0</v>
      </c>
      <c r="AD82" s="128">
        <f>SUMIFS(ОСТАТКИ!AC:AC,ОСТАТКИ!P:P,'ОБОРАЧ СКЛАДОВ'!A:A)</f>
        <v>0</v>
      </c>
      <c r="AE82" s="176">
        <f t="shared" si="25"/>
        <v>0</v>
      </c>
      <c r="AF82" s="190" t="e">
        <f t="shared" si="26"/>
        <v>#DIV/0!</v>
      </c>
      <c r="AH82" s="173">
        <f>SUMIFS(ПРОДАЖИ!AA:AA,ПРОДАЖИ!AC:AC,'ОБОРАЧ СКЛАДОВ'!A:A)</f>
        <v>0</v>
      </c>
      <c r="AI82" s="128">
        <f>SUMIFS(ПРОДАЖИ!Z:Z,ПРОДАЖИ!AC:AC,'ОБОРАЧ СКЛАДОВ'!A:A)</f>
        <v>0</v>
      </c>
      <c r="AJ82" s="182">
        <f t="shared" si="27"/>
        <v>0</v>
      </c>
      <c r="AK82" s="179">
        <f>SUMIFS(ОСТАТКИ!U:U,ОСТАТКИ!P:P,'ОБОРАЧ СКЛАДОВ'!A:A)</f>
        <v>0</v>
      </c>
      <c r="AL82" s="128">
        <f>SUMIFS(ОСТАТКИ!T:T,ОСТАТКИ!P:P,'ОБОРАЧ СКЛАДОВ'!A:A)</f>
        <v>0</v>
      </c>
      <c r="AM82" s="176">
        <f t="shared" si="28"/>
        <v>0</v>
      </c>
      <c r="AN82" s="190" t="e">
        <f t="shared" si="29"/>
        <v>#DIV/0!</v>
      </c>
    </row>
    <row r="83" spans="1:40" hidden="1" outlineLevel="1" x14ac:dyDescent="0.2">
      <c r="A83" s="150" t="s">
        <v>3155</v>
      </c>
      <c r="B83" s="173">
        <f>SUMIFS(ПРОДАЖИ!T:T,ПРОДАЖИ!AC:AC,'ОБОРАЧ СКЛАДОВ'!A:A)</f>
        <v>0</v>
      </c>
      <c r="C83" s="128">
        <f>SUMIFS(ПРОДАЖИ!U:U,ПРОДАЖИ!AC:AC,'ОБОРАЧ СКЛАДОВ'!A:A)</f>
        <v>0</v>
      </c>
      <c r="D83" s="176">
        <f t="shared" si="15"/>
        <v>0</v>
      </c>
      <c r="E83" s="179">
        <f>SUMIFS(ОСТАТКИ!AD:AD,ОСТАТКИ!P:P,'ОБОРАЧ СКЛАДОВ'!A:A)</f>
        <v>0</v>
      </c>
      <c r="F83" s="128">
        <f>SUMIFS(ОСТАТКИ!AA:AA,ОСТАТКИ!P:P,'ОБОРАЧ СКЛАДОВ'!A:A)</f>
        <v>0</v>
      </c>
      <c r="G83" s="176">
        <f t="shared" si="16"/>
        <v>0</v>
      </c>
      <c r="H83" s="190" t="e">
        <f t="shared" si="17"/>
        <v>#DIV/0!</v>
      </c>
      <c r="J83" s="173">
        <f>SUMIFS(ПРОДАЖИ!V:V,ПРОДАЖИ!AC:AC,'ОБОРАЧ СКЛАДОВ'!A:A)</f>
        <v>0</v>
      </c>
      <c r="K83" s="128">
        <f>SUMIFS(ПРОДАЖИ!AC:AC,ПРОДАЖИ!AK:AK,'ОБОРАЧ СКЛАДОВ'!I:I)</f>
        <v>0</v>
      </c>
      <c r="L83" s="182">
        <f t="shared" si="18"/>
        <v>0</v>
      </c>
      <c r="M83" s="179">
        <f>SUMIFS(ОСТАТКИ!Z:Z,ОСТАТКИ!P:P,'ОБОРАЧ СКЛАДОВ'!A:A)</f>
        <v>0</v>
      </c>
      <c r="N83" s="128">
        <f>SUMIFS(ОСТАТКИ!AI:AI,ОСТАТКИ!X:X,'ОБОРАЧ СКЛАДОВ'!I:I)</f>
        <v>0</v>
      </c>
      <c r="O83" s="176">
        <f t="shared" si="19"/>
        <v>0</v>
      </c>
      <c r="P83" s="190" t="e">
        <f t="shared" si="20"/>
        <v>#DIV/0!</v>
      </c>
      <c r="R83" s="173">
        <f>SUMIFS(ПРОДАЖИ!W:W,ПРОДАЖИ!AC:AC,'ОБОРАЧ СКЛАДОВ'!A:A)</f>
        <v>0</v>
      </c>
      <c r="S83" s="128">
        <f>SUMIFS(ПРОДАЖИ!AK:AK,ПРОДАЖИ!AS:AS,'ОБОРАЧ СКЛАДОВ'!Q:Q)</f>
        <v>0</v>
      </c>
      <c r="T83" s="182">
        <f t="shared" si="21"/>
        <v>0</v>
      </c>
      <c r="U83" s="179">
        <f>SUMIFS(ОСТАТКИ!W:W,ОСТАТКИ!P:P,'ОБОРАЧ СКЛАДОВ'!A:A)</f>
        <v>0</v>
      </c>
      <c r="V83" s="128">
        <f>SUMIFS(ОСТАТКИ!AQ:AQ,ОСТАТКИ!AF:AF,'ОБОРАЧ СКЛАДОВ'!Q:Q)</f>
        <v>0</v>
      </c>
      <c r="W83" s="176">
        <f t="shared" si="22"/>
        <v>0</v>
      </c>
      <c r="X83" s="190" t="e">
        <f t="shared" si="23"/>
        <v>#DIV/0!</v>
      </c>
      <c r="Z83" s="173">
        <f>SUMIFS(ПРОДАЖИ!X:X,ПРОДАЖИ!AC:AC,'ОБОРАЧ СКЛАДОВ'!A:A)</f>
        <v>0</v>
      </c>
      <c r="AA83" s="128">
        <f>SUMIFS(ПРОДАЖИ!Y:Y,ПРОДАЖИ!AC:AC,'ОБОРАЧ СКЛАДОВ'!A:A)</f>
        <v>0</v>
      </c>
      <c r="AB83" s="182">
        <f t="shared" si="24"/>
        <v>0</v>
      </c>
      <c r="AC83" s="179">
        <f>SUMIFS(ОСТАТКИ!AB:AB,ОСТАТКИ!P:P,'ОБОРАЧ СКЛАДОВ'!A:A)</f>
        <v>0</v>
      </c>
      <c r="AD83" s="128">
        <f>SUMIFS(ОСТАТКИ!AC:AC,ОСТАТКИ!P:P,'ОБОРАЧ СКЛАДОВ'!A:A)</f>
        <v>0</v>
      </c>
      <c r="AE83" s="176">
        <f t="shared" si="25"/>
        <v>0</v>
      </c>
      <c r="AF83" s="190" t="e">
        <f t="shared" si="26"/>
        <v>#DIV/0!</v>
      </c>
      <c r="AH83" s="173">
        <f>SUMIFS(ПРОДАЖИ!AA:AA,ПРОДАЖИ!AC:AC,'ОБОРАЧ СКЛАДОВ'!A:A)</f>
        <v>0</v>
      </c>
      <c r="AI83" s="128">
        <f>SUMIFS(ПРОДАЖИ!Z:Z,ПРОДАЖИ!AC:AC,'ОБОРАЧ СКЛАДОВ'!A:A)</f>
        <v>0</v>
      </c>
      <c r="AJ83" s="182">
        <f t="shared" si="27"/>
        <v>0</v>
      </c>
      <c r="AK83" s="179">
        <f>SUMIFS(ОСТАТКИ!U:U,ОСТАТКИ!P:P,'ОБОРАЧ СКЛАДОВ'!A:A)</f>
        <v>0</v>
      </c>
      <c r="AL83" s="128">
        <f>SUMIFS(ОСТАТКИ!T:T,ОСТАТКИ!P:P,'ОБОРАЧ СКЛАДОВ'!A:A)</f>
        <v>0</v>
      </c>
      <c r="AM83" s="176">
        <f t="shared" si="28"/>
        <v>0</v>
      </c>
      <c r="AN83" s="190" t="e">
        <f t="shared" si="29"/>
        <v>#DIV/0!</v>
      </c>
    </row>
    <row r="84" spans="1:40" hidden="1" outlineLevel="1" x14ac:dyDescent="0.2">
      <c r="A84" s="150" t="s">
        <v>3161</v>
      </c>
      <c r="B84" s="173">
        <f>SUMIFS(ПРОДАЖИ!T:T,ПРОДАЖИ!AC:AC,'ОБОРАЧ СКЛАДОВ'!A:A)</f>
        <v>0</v>
      </c>
      <c r="C84" s="128">
        <f>SUMIFS(ПРОДАЖИ!U:U,ПРОДАЖИ!AC:AC,'ОБОРАЧ СКЛАДОВ'!A:A)</f>
        <v>0</v>
      </c>
      <c r="D84" s="176">
        <f t="shared" si="15"/>
        <v>0</v>
      </c>
      <c r="E84" s="179">
        <f>SUMIFS(ОСТАТКИ!AD:AD,ОСТАТКИ!P:P,'ОБОРАЧ СКЛАДОВ'!A:A)</f>
        <v>0</v>
      </c>
      <c r="F84" s="128">
        <f>SUMIFS(ОСТАТКИ!AA:AA,ОСТАТКИ!P:P,'ОБОРАЧ СКЛАДОВ'!A:A)</f>
        <v>0</v>
      </c>
      <c r="G84" s="176">
        <f t="shared" si="16"/>
        <v>0</v>
      </c>
      <c r="H84" s="190" t="e">
        <f t="shared" si="17"/>
        <v>#DIV/0!</v>
      </c>
      <c r="J84" s="173">
        <f>SUMIFS(ПРОДАЖИ!V:V,ПРОДАЖИ!AC:AC,'ОБОРАЧ СКЛАДОВ'!A:A)</f>
        <v>0</v>
      </c>
      <c r="K84" s="128">
        <f>SUMIFS(ПРОДАЖИ!AC:AC,ПРОДАЖИ!AK:AK,'ОБОРАЧ СКЛАДОВ'!I:I)</f>
        <v>0</v>
      </c>
      <c r="L84" s="182">
        <f t="shared" si="18"/>
        <v>0</v>
      </c>
      <c r="M84" s="179">
        <f>SUMIFS(ОСТАТКИ!Z:Z,ОСТАТКИ!P:P,'ОБОРАЧ СКЛАДОВ'!A:A)</f>
        <v>0</v>
      </c>
      <c r="N84" s="128">
        <f>SUMIFS(ОСТАТКИ!AI:AI,ОСТАТКИ!X:X,'ОБОРАЧ СКЛАДОВ'!I:I)</f>
        <v>0</v>
      </c>
      <c r="O84" s="176">
        <f t="shared" si="19"/>
        <v>0</v>
      </c>
      <c r="P84" s="190" t="e">
        <f t="shared" si="20"/>
        <v>#DIV/0!</v>
      </c>
      <c r="R84" s="173">
        <f>SUMIFS(ПРОДАЖИ!W:W,ПРОДАЖИ!AC:AC,'ОБОРАЧ СКЛАДОВ'!A:A)</f>
        <v>0</v>
      </c>
      <c r="S84" s="128">
        <f>SUMIFS(ПРОДАЖИ!AK:AK,ПРОДАЖИ!AS:AS,'ОБОРАЧ СКЛАДОВ'!Q:Q)</f>
        <v>0</v>
      </c>
      <c r="T84" s="182">
        <f t="shared" si="21"/>
        <v>0</v>
      </c>
      <c r="U84" s="179">
        <f>SUMIFS(ОСТАТКИ!W:W,ОСТАТКИ!P:P,'ОБОРАЧ СКЛАДОВ'!A:A)</f>
        <v>0</v>
      </c>
      <c r="V84" s="128">
        <f>SUMIFS(ОСТАТКИ!AQ:AQ,ОСТАТКИ!AF:AF,'ОБОРАЧ СКЛАДОВ'!Q:Q)</f>
        <v>0</v>
      </c>
      <c r="W84" s="176">
        <f t="shared" si="22"/>
        <v>0</v>
      </c>
      <c r="X84" s="190" t="e">
        <f t="shared" si="23"/>
        <v>#DIV/0!</v>
      </c>
      <c r="Z84" s="173">
        <f>SUMIFS(ПРОДАЖИ!X:X,ПРОДАЖИ!AC:AC,'ОБОРАЧ СКЛАДОВ'!A:A)</f>
        <v>0</v>
      </c>
      <c r="AA84" s="128">
        <f>SUMIFS(ПРОДАЖИ!Y:Y,ПРОДАЖИ!AC:AC,'ОБОРАЧ СКЛАДОВ'!A:A)</f>
        <v>0</v>
      </c>
      <c r="AB84" s="182">
        <f t="shared" si="24"/>
        <v>0</v>
      </c>
      <c r="AC84" s="179">
        <f>SUMIFS(ОСТАТКИ!AB:AB,ОСТАТКИ!P:P,'ОБОРАЧ СКЛАДОВ'!A:A)</f>
        <v>0</v>
      </c>
      <c r="AD84" s="128">
        <f>SUMIFS(ОСТАТКИ!AC:AC,ОСТАТКИ!P:P,'ОБОРАЧ СКЛАДОВ'!A:A)</f>
        <v>0</v>
      </c>
      <c r="AE84" s="176">
        <f t="shared" si="25"/>
        <v>0</v>
      </c>
      <c r="AF84" s="190" t="e">
        <f t="shared" si="26"/>
        <v>#DIV/0!</v>
      </c>
      <c r="AH84" s="173">
        <f>SUMIFS(ПРОДАЖИ!AA:AA,ПРОДАЖИ!AC:AC,'ОБОРАЧ СКЛАДОВ'!A:A)</f>
        <v>0</v>
      </c>
      <c r="AI84" s="128">
        <f>SUMIFS(ПРОДАЖИ!Z:Z,ПРОДАЖИ!AC:AC,'ОБОРАЧ СКЛАДОВ'!A:A)</f>
        <v>0</v>
      </c>
      <c r="AJ84" s="182">
        <f t="shared" si="27"/>
        <v>0</v>
      </c>
      <c r="AK84" s="179">
        <f>SUMIFS(ОСТАТКИ!U:U,ОСТАТКИ!P:P,'ОБОРАЧ СКЛАДОВ'!A:A)</f>
        <v>0</v>
      </c>
      <c r="AL84" s="128">
        <f>SUMIFS(ОСТАТКИ!T:T,ОСТАТКИ!P:P,'ОБОРАЧ СКЛАДОВ'!A:A)</f>
        <v>0</v>
      </c>
      <c r="AM84" s="176">
        <f t="shared" si="28"/>
        <v>0</v>
      </c>
      <c r="AN84" s="190" t="e">
        <f t="shared" si="29"/>
        <v>#DIV/0!</v>
      </c>
    </row>
    <row r="85" spans="1:40" hidden="1" outlineLevel="1" x14ac:dyDescent="0.2">
      <c r="A85" s="150" t="s">
        <v>3168</v>
      </c>
      <c r="B85" s="173">
        <f>SUMIFS(ПРОДАЖИ!T:T,ПРОДАЖИ!AC:AC,'ОБОРАЧ СКЛАДОВ'!A:A)</f>
        <v>0</v>
      </c>
      <c r="C85" s="128">
        <f>SUMIFS(ПРОДАЖИ!U:U,ПРОДАЖИ!AC:AC,'ОБОРАЧ СКЛАДОВ'!A:A)</f>
        <v>0</v>
      </c>
      <c r="D85" s="176">
        <f t="shared" si="15"/>
        <v>0</v>
      </c>
      <c r="E85" s="179">
        <f>SUMIFS(ОСТАТКИ!AD:AD,ОСТАТКИ!P:P,'ОБОРАЧ СКЛАДОВ'!A:A)</f>
        <v>0</v>
      </c>
      <c r="F85" s="128">
        <f>SUMIFS(ОСТАТКИ!AA:AA,ОСТАТКИ!P:P,'ОБОРАЧ СКЛАДОВ'!A:A)</f>
        <v>0</v>
      </c>
      <c r="G85" s="176">
        <f t="shared" si="16"/>
        <v>0</v>
      </c>
      <c r="H85" s="190" t="e">
        <f t="shared" si="17"/>
        <v>#DIV/0!</v>
      </c>
      <c r="J85" s="173">
        <f>SUMIFS(ПРОДАЖИ!V:V,ПРОДАЖИ!AC:AC,'ОБОРАЧ СКЛАДОВ'!A:A)</f>
        <v>0</v>
      </c>
      <c r="K85" s="128">
        <f>SUMIFS(ПРОДАЖИ!AC:AC,ПРОДАЖИ!AK:AK,'ОБОРАЧ СКЛАДОВ'!I:I)</f>
        <v>0</v>
      </c>
      <c r="L85" s="182">
        <f t="shared" si="18"/>
        <v>0</v>
      </c>
      <c r="M85" s="179">
        <f>SUMIFS(ОСТАТКИ!Z:Z,ОСТАТКИ!P:P,'ОБОРАЧ СКЛАДОВ'!A:A)</f>
        <v>0</v>
      </c>
      <c r="N85" s="128">
        <f>SUMIFS(ОСТАТКИ!AI:AI,ОСТАТКИ!X:X,'ОБОРАЧ СКЛАДОВ'!I:I)</f>
        <v>0</v>
      </c>
      <c r="O85" s="176">
        <f t="shared" si="19"/>
        <v>0</v>
      </c>
      <c r="P85" s="190" t="e">
        <f t="shared" si="20"/>
        <v>#DIV/0!</v>
      </c>
      <c r="R85" s="173">
        <f>SUMIFS(ПРОДАЖИ!W:W,ПРОДАЖИ!AC:AC,'ОБОРАЧ СКЛАДОВ'!A:A)</f>
        <v>0</v>
      </c>
      <c r="S85" s="128">
        <f>SUMIFS(ПРОДАЖИ!AK:AK,ПРОДАЖИ!AS:AS,'ОБОРАЧ СКЛАДОВ'!Q:Q)</f>
        <v>0</v>
      </c>
      <c r="T85" s="182">
        <f t="shared" si="21"/>
        <v>0</v>
      </c>
      <c r="U85" s="179">
        <f>SUMIFS(ОСТАТКИ!W:W,ОСТАТКИ!P:P,'ОБОРАЧ СКЛАДОВ'!A:A)</f>
        <v>0</v>
      </c>
      <c r="V85" s="128">
        <f>SUMIFS(ОСТАТКИ!AQ:AQ,ОСТАТКИ!AF:AF,'ОБОРАЧ СКЛАДОВ'!Q:Q)</f>
        <v>0</v>
      </c>
      <c r="W85" s="176">
        <f t="shared" si="22"/>
        <v>0</v>
      </c>
      <c r="X85" s="190" t="e">
        <f t="shared" si="23"/>
        <v>#DIV/0!</v>
      </c>
      <c r="Z85" s="173">
        <f>SUMIFS(ПРОДАЖИ!X:X,ПРОДАЖИ!AC:AC,'ОБОРАЧ СКЛАДОВ'!A:A)</f>
        <v>0</v>
      </c>
      <c r="AA85" s="128">
        <f>SUMIFS(ПРОДАЖИ!Y:Y,ПРОДАЖИ!AC:AC,'ОБОРАЧ СКЛАДОВ'!A:A)</f>
        <v>0</v>
      </c>
      <c r="AB85" s="182">
        <f t="shared" si="24"/>
        <v>0</v>
      </c>
      <c r="AC85" s="179">
        <f>SUMIFS(ОСТАТКИ!AB:AB,ОСТАТКИ!P:P,'ОБОРАЧ СКЛАДОВ'!A:A)</f>
        <v>0</v>
      </c>
      <c r="AD85" s="128">
        <f>SUMIFS(ОСТАТКИ!AC:AC,ОСТАТКИ!P:P,'ОБОРАЧ СКЛАДОВ'!A:A)</f>
        <v>0</v>
      </c>
      <c r="AE85" s="176">
        <f t="shared" si="25"/>
        <v>0</v>
      </c>
      <c r="AF85" s="190" t="e">
        <f t="shared" si="26"/>
        <v>#DIV/0!</v>
      </c>
      <c r="AH85" s="173">
        <f>SUMIFS(ПРОДАЖИ!AA:AA,ПРОДАЖИ!AC:AC,'ОБОРАЧ СКЛАДОВ'!A:A)</f>
        <v>0</v>
      </c>
      <c r="AI85" s="128">
        <f>SUMIFS(ПРОДАЖИ!Z:Z,ПРОДАЖИ!AC:AC,'ОБОРАЧ СКЛАДОВ'!A:A)</f>
        <v>0</v>
      </c>
      <c r="AJ85" s="182">
        <f t="shared" si="27"/>
        <v>0</v>
      </c>
      <c r="AK85" s="179">
        <f>SUMIFS(ОСТАТКИ!U:U,ОСТАТКИ!P:P,'ОБОРАЧ СКЛАДОВ'!A:A)</f>
        <v>0</v>
      </c>
      <c r="AL85" s="128">
        <f>SUMIFS(ОСТАТКИ!T:T,ОСТАТКИ!P:P,'ОБОРАЧ СКЛАДОВ'!A:A)</f>
        <v>0</v>
      </c>
      <c r="AM85" s="176">
        <f t="shared" si="28"/>
        <v>0</v>
      </c>
      <c r="AN85" s="190" t="e">
        <f t="shared" si="29"/>
        <v>#DIV/0!</v>
      </c>
    </row>
    <row r="86" spans="1:40" hidden="1" outlineLevel="1" x14ac:dyDescent="0.2">
      <c r="A86" s="150" t="s">
        <v>3181</v>
      </c>
      <c r="B86" s="173">
        <f>SUMIFS(ПРОДАЖИ!T:T,ПРОДАЖИ!AC:AC,'ОБОРАЧ СКЛАДОВ'!A:A)</f>
        <v>0</v>
      </c>
      <c r="C86" s="128">
        <f>SUMIFS(ПРОДАЖИ!U:U,ПРОДАЖИ!AC:AC,'ОБОРАЧ СКЛАДОВ'!A:A)</f>
        <v>0</v>
      </c>
      <c r="D86" s="176">
        <f t="shared" si="15"/>
        <v>0</v>
      </c>
      <c r="E86" s="179">
        <f>SUMIFS(ОСТАТКИ!AD:AD,ОСТАТКИ!P:P,'ОБОРАЧ СКЛАДОВ'!A:A)</f>
        <v>0</v>
      </c>
      <c r="F86" s="128">
        <f>SUMIFS(ОСТАТКИ!AA:AA,ОСТАТКИ!P:P,'ОБОРАЧ СКЛАДОВ'!A:A)</f>
        <v>0</v>
      </c>
      <c r="G86" s="176">
        <f t="shared" si="16"/>
        <v>0</v>
      </c>
      <c r="H86" s="190" t="e">
        <f t="shared" si="17"/>
        <v>#DIV/0!</v>
      </c>
      <c r="J86" s="173">
        <f>SUMIFS(ПРОДАЖИ!V:V,ПРОДАЖИ!AC:AC,'ОБОРАЧ СКЛАДОВ'!A:A)</f>
        <v>0</v>
      </c>
      <c r="K86" s="128">
        <f>SUMIFS(ПРОДАЖИ!AC:AC,ПРОДАЖИ!AK:AK,'ОБОРАЧ СКЛАДОВ'!I:I)</f>
        <v>0</v>
      </c>
      <c r="L86" s="182">
        <f t="shared" si="18"/>
        <v>0</v>
      </c>
      <c r="M86" s="179">
        <f>SUMIFS(ОСТАТКИ!Z:Z,ОСТАТКИ!P:P,'ОБОРАЧ СКЛАДОВ'!A:A)</f>
        <v>0</v>
      </c>
      <c r="N86" s="128">
        <f>SUMIFS(ОСТАТКИ!AI:AI,ОСТАТКИ!X:X,'ОБОРАЧ СКЛАДОВ'!I:I)</f>
        <v>0</v>
      </c>
      <c r="O86" s="176">
        <f t="shared" si="19"/>
        <v>0</v>
      </c>
      <c r="P86" s="190" t="e">
        <f t="shared" si="20"/>
        <v>#DIV/0!</v>
      </c>
      <c r="R86" s="173">
        <f>SUMIFS(ПРОДАЖИ!W:W,ПРОДАЖИ!AC:AC,'ОБОРАЧ СКЛАДОВ'!A:A)</f>
        <v>0</v>
      </c>
      <c r="S86" s="128">
        <f>SUMIFS(ПРОДАЖИ!AK:AK,ПРОДАЖИ!AS:AS,'ОБОРАЧ СКЛАДОВ'!Q:Q)</f>
        <v>0</v>
      </c>
      <c r="T86" s="182">
        <f t="shared" si="21"/>
        <v>0</v>
      </c>
      <c r="U86" s="179">
        <f>SUMIFS(ОСТАТКИ!W:W,ОСТАТКИ!P:P,'ОБОРАЧ СКЛАДОВ'!A:A)</f>
        <v>0</v>
      </c>
      <c r="V86" s="128">
        <f>SUMIFS(ОСТАТКИ!AQ:AQ,ОСТАТКИ!AF:AF,'ОБОРАЧ СКЛАДОВ'!Q:Q)</f>
        <v>0</v>
      </c>
      <c r="W86" s="176">
        <f t="shared" si="22"/>
        <v>0</v>
      </c>
      <c r="X86" s="190" t="e">
        <f t="shared" si="23"/>
        <v>#DIV/0!</v>
      </c>
      <c r="Z86" s="173">
        <f>SUMIFS(ПРОДАЖИ!X:X,ПРОДАЖИ!AC:AC,'ОБОРАЧ СКЛАДОВ'!A:A)</f>
        <v>0</v>
      </c>
      <c r="AA86" s="128">
        <f>SUMIFS(ПРОДАЖИ!Y:Y,ПРОДАЖИ!AC:AC,'ОБОРАЧ СКЛАДОВ'!A:A)</f>
        <v>0</v>
      </c>
      <c r="AB86" s="182">
        <f t="shared" si="24"/>
        <v>0</v>
      </c>
      <c r="AC86" s="179">
        <f>SUMIFS(ОСТАТКИ!AB:AB,ОСТАТКИ!P:P,'ОБОРАЧ СКЛАДОВ'!A:A)</f>
        <v>0</v>
      </c>
      <c r="AD86" s="128">
        <f>SUMIFS(ОСТАТКИ!AC:AC,ОСТАТКИ!P:P,'ОБОРАЧ СКЛАДОВ'!A:A)</f>
        <v>0</v>
      </c>
      <c r="AE86" s="176">
        <f t="shared" si="25"/>
        <v>0</v>
      </c>
      <c r="AF86" s="190" t="e">
        <f t="shared" si="26"/>
        <v>#DIV/0!</v>
      </c>
      <c r="AH86" s="173">
        <f>SUMIFS(ПРОДАЖИ!AA:AA,ПРОДАЖИ!AC:AC,'ОБОРАЧ СКЛАДОВ'!A:A)</f>
        <v>0</v>
      </c>
      <c r="AI86" s="128">
        <f>SUMIFS(ПРОДАЖИ!Z:Z,ПРОДАЖИ!AC:AC,'ОБОРАЧ СКЛАДОВ'!A:A)</f>
        <v>0</v>
      </c>
      <c r="AJ86" s="182">
        <f t="shared" si="27"/>
        <v>0</v>
      </c>
      <c r="AK86" s="179">
        <f>SUMIFS(ОСТАТКИ!U:U,ОСТАТКИ!P:P,'ОБОРАЧ СКЛАДОВ'!A:A)</f>
        <v>0</v>
      </c>
      <c r="AL86" s="128">
        <f>SUMIFS(ОСТАТКИ!T:T,ОСТАТКИ!P:P,'ОБОРАЧ СКЛАДОВ'!A:A)</f>
        <v>0</v>
      </c>
      <c r="AM86" s="176">
        <f t="shared" si="28"/>
        <v>0</v>
      </c>
      <c r="AN86" s="190" t="e">
        <f t="shared" si="29"/>
        <v>#DIV/0!</v>
      </c>
    </row>
    <row r="87" spans="1:40" ht="12" collapsed="1" x14ac:dyDescent="0.25">
      <c r="A87" s="151" t="s">
        <v>3186</v>
      </c>
      <c r="B87" s="173">
        <f>SUMIFS(ПРОДАЖИ!T:T,ПРОДАЖИ!AC:AC,'ОБОРАЧ СКЛАДОВ'!A:A)</f>
        <v>1635269.9216666669</v>
      </c>
      <c r="C87" s="128">
        <f>SUMIFS(ПРОДАЖИ!U:U,ПРОДАЖИ!AC:AC,'ОБОРАЧ СКЛАДОВ'!A:A)</f>
        <v>620174.71583333332</v>
      </c>
      <c r="D87" s="176">
        <f t="shared" si="15"/>
        <v>2255444.6375000002</v>
      </c>
      <c r="E87" s="179">
        <f>SUMIFS(ОСТАТКИ!AD:AD,ОСТАТКИ!P:P,'ОБОРАЧ СКЛАДОВ'!A:A)</f>
        <v>2476136.4931351314</v>
      </c>
      <c r="F87" s="128">
        <f>SUMIFS(ОСТАТКИ!AA:AA,ОСТАТКИ!P:P,'ОБОРАЧ СКЛАДОВ'!A:A)</f>
        <v>11752475.83736405</v>
      </c>
      <c r="G87" s="176">
        <f t="shared" si="16"/>
        <v>14228612.330499182</v>
      </c>
      <c r="H87" s="190">
        <f t="shared" si="17"/>
        <v>192.41114096298674</v>
      </c>
      <c r="J87" s="173">
        <f>SUMIFS(ПРОДАЖИ!V:V,ПРОДАЖИ!AC:AC,'ОБОРАЧ СКЛАДОВ'!A:A)</f>
        <v>780639.54333333345</v>
      </c>
      <c r="K87" s="128">
        <f>SUMIFS(ПРОДАЖИ!AC:AC,ПРОДАЖИ!AK:AK,'ОБОРАЧ СКЛАДОВ'!I:I)</f>
        <v>0</v>
      </c>
      <c r="L87" s="182">
        <f t="shared" si="18"/>
        <v>780639.54333333345</v>
      </c>
      <c r="M87" s="179">
        <f>SUMIFS(ОСТАТКИ!Z:Z,ОСТАТКИ!P:P,'ОБОРАЧ СКЛАДОВ'!A:A)</f>
        <v>8982584.6073319893</v>
      </c>
      <c r="N87" s="128">
        <f>SUMIFS(ОСТАТКИ!AI:AI,ОСТАТКИ!X:X,'ОБОРАЧ СКЛАДОВ'!I:I)</f>
        <v>0</v>
      </c>
      <c r="O87" s="176">
        <f t="shared" si="19"/>
        <v>8982584.6073319893</v>
      </c>
      <c r="P87" s="190">
        <f t="shared" si="20"/>
        <v>350.95433335823321</v>
      </c>
      <c r="R87" s="173">
        <f>SUMIFS(ПРОДАЖИ!W:W,ПРОДАЖИ!AC:AC,'ОБОРАЧ СКЛАДОВ'!A:A)</f>
        <v>0</v>
      </c>
      <c r="S87" s="128">
        <f>SUMIFS(ПРОДАЖИ!AK:AK,ПРОДАЖИ!AS:AS,'ОБОРАЧ СКЛАДОВ'!Q:Q)</f>
        <v>0</v>
      </c>
      <c r="T87" s="182">
        <f t="shared" si="21"/>
        <v>0</v>
      </c>
      <c r="U87" s="179">
        <f>SUMIFS(ОСТАТКИ!W:W,ОСТАТКИ!P:P,'ОБОРАЧ СКЛАДОВ'!A:A)</f>
        <v>0</v>
      </c>
      <c r="V87" s="128">
        <f>SUMIFS(ОСТАТКИ!AQ:AQ,ОСТАТКИ!AF:AF,'ОБОРАЧ СКЛАДОВ'!Q:Q)</f>
        <v>0</v>
      </c>
      <c r="W87" s="176">
        <f t="shared" si="22"/>
        <v>0</v>
      </c>
      <c r="X87" s="190" t="e">
        <f t="shared" si="23"/>
        <v>#DIV/0!</v>
      </c>
      <c r="Z87" s="173">
        <f>SUMIFS(ПРОДАЖИ!X:X,ПРОДАЖИ!AC:AC,'ОБОРАЧ СКЛАДОВ'!A:A)</f>
        <v>654864.65666666673</v>
      </c>
      <c r="AA87" s="128">
        <f>SUMIFS(ПРОДАЖИ!Y:Y,ПРОДАЖИ!AC:AC,'ОБОРАЧ СКЛАДОВ'!A:A)</f>
        <v>229085.02833333338</v>
      </c>
      <c r="AB87" s="182">
        <f t="shared" si="24"/>
        <v>883949.68500000006</v>
      </c>
      <c r="AC87" s="179">
        <f>SUMIFS(ОСТАТКИ!AB:AB,ОСТАТКИ!P:P,'ОБОРАЧ СКЛАДОВ'!A:A)</f>
        <v>440479.45418627356</v>
      </c>
      <c r="AD87" s="128">
        <f>SUMIFS(ОСТАТКИ!AC:AC,ОСТАТКИ!P:P,'ОБОРАЧ СКЛАДОВ'!A:A)</f>
        <v>3754704.0234112078</v>
      </c>
      <c r="AE87" s="176">
        <f t="shared" si="25"/>
        <v>4195183.4775974816</v>
      </c>
      <c r="AF87" s="190">
        <f t="shared" si="26"/>
        <v>144.7515602279141</v>
      </c>
      <c r="AH87" s="173">
        <f>SUMIFS(ПРОДАЖИ!AA:AA,ПРОДАЖИ!AC:AC,'ОБОРАЧ СКЛАДОВ'!A:A)</f>
        <v>122345.46333333332</v>
      </c>
      <c r="AI87" s="128">
        <f>SUMIFS(ПРОДАЖИ!Z:Z,ПРОДАЖИ!AC:AC,'ОБОРАЧ СКЛАДОВ'!A:A)</f>
        <v>96946.635000000009</v>
      </c>
      <c r="AJ87" s="182">
        <f t="shared" si="27"/>
        <v>219292.09833333333</v>
      </c>
      <c r="AK87" s="179">
        <f>SUMIFS(ОСТАТКИ!U:U,ОСТАТКИ!P:P,'ОБОРАЧ СКЛАДОВ'!A:A)</f>
        <v>507688.53375918209</v>
      </c>
      <c r="AL87" s="128">
        <f>SUMIFS(ОСТАТКИ!T:T,ОСТАТКИ!P:P,'ОБОРАЧ СКЛАДОВ'!A:A)</f>
        <v>1114697.0327533775</v>
      </c>
      <c r="AM87" s="176">
        <f t="shared" si="28"/>
        <v>1622385.5665125595</v>
      </c>
      <c r="AN87" s="190">
        <f t="shared" si="29"/>
        <v>225.64770985691041</v>
      </c>
    </row>
    <row r="88" spans="1:40" hidden="1" outlineLevel="1" x14ac:dyDescent="0.2">
      <c r="A88" s="150" t="s">
        <v>3188</v>
      </c>
      <c r="B88" s="173">
        <f>SUMIFS(ПРОДАЖИ!T:T,ПРОДАЖИ!AC:AC,'ОБОРАЧ СКЛАДОВ'!A:A)</f>
        <v>0</v>
      </c>
      <c r="C88" s="128">
        <f>SUMIFS(ПРОДАЖИ!U:U,ПРОДАЖИ!AC:AC,'ОБОРАЧ СКЛАДОВ'!A:A)</f>
        <v>0</v>
      </c>
      <c r="D88" s="176">
        <f t="shared" si="15"/>
        <v>0</v>
      </c>
      <c r="E88" s="179">
        <f>SUMIFS(ОСТАТКИ!AD:AD,ОСТАТКИ!P:P,'ОБОРАЧ СКЛАДОВ'!A:A)</f>
        <v>0</v>
      </c>
      <c r="F88" s="128">
        <f>SUMIFS(ОСТАТКИ!AA:AA,ОСТАТКИ!P:P,'ОБОРАЧ СКЛАДОВ'!A:A)</f>
        <v>0</v>
      </c>
      <c r="G88" s="176">
        <f t="shared" si="16"/>
        <v>0</v>
      </c>
      <c r="H88" s="190" t="e">
        <f t="shared" si="17"/>
        <v>#DIV/0!</v>
      </c>
      <c r="J88" s="173">
        <f>SUMIFS(ПРОДАЖИ!V:V,ПРОДАЖИ!AC:AC,'ОБОРАЧ СКЛАДОВ'!A:A)</f>
        <v>0</v>
      </c>
      <c r="K88" s="128">
        <f>SUMIFS(ПРОДАЖИ!AC:AC,ПРОДАЖИ!AK:AK,'ОБОРАЧ СКЛАДОВ'!I:I)</f>
        <v>0</v>
      </c>
      <c r="L88" s="182">
        <f t="shared" si="18"/>
        <v>0</v>
      </c>
      <c r="M88" s="179">
        <f>SUMIFS(ОСТАТКИ!Z:Z,ОСТАТКИ!P:P,'ОБОРАЧ СКЛАДОВ'!A:A)</f>
        <v>0</v>
      </c>
      <c r="N88" s="128">
        <f>SUMIFS(ОСТАТКИ!AI:AI,ОСТАТКИ!X:X,'ОБОРАЧ СКЛАДОВ'!I:I)</f>
        <v>0</v>
      </c>
      <c r="O88" s="176">
        <f t="shared" si="19"/>
        <v>0</v>
      </c>
      <c r="P88" s="190" t="e">
        <f t="shared" si="20"/>
        <v>#DIV/0!</v>
      </c>
      <c r="R88" s="173">
        <f>SUMIFS(ПРОДАЖИ!W:W,ПРОДАЖИ!AC:AC,'ОБОРАЧ СКЛАДОВ'!A:A)</f>
        <v>0</v>
      </c>
      <c r="S88" s="128">
        <f>SUMIFS(ПРОДАЖИ!AK:AK,ПРОДАЖИ!AS:AS,'ОБОРАЧ СКЛАДОВ'!Q:Q)</f>
        <v>0</v>
      </c>
      <c r="T88" s="182">
        <f t="shared" si="21"/>
        <v>0</v>
      </c>
      <c r="U88" s="179">
        <f>SUMIFS(ОСТАТКИ!W:W,ОСТАТКИ!P:P,'ОБОРАЧ СКЛАДОВ'!A:A)</f>
        <v>0</v>
      </c>
      <c r="V88" s="128">
        <f>SUMIFS(ОСТАТКИ!AQ:AQ,ОСТАТКИ!AF:AF,'ОБОРАЧ СКЛАДОВ'!Q:Q)</f>
        <v>0</v>
      </c>
      <c r="W88" s="176">
        <f t="shared" si="22"/>
        <v>0</v>
      </c>
      <c r="X88" s="190" t="e">
        <f t="shared" si="23"/>
        <v>#DIV/0!</v>
      </c>
      <c r="Z88" s="173">
        <f>SUMIFS(ПРОДАЖИ!X:X,ПРОДАЖИ!AC:AC,'ОБОРАЧ СКЛАДОВ'!A:A)</f>
        <v>0</v>
      </c>
      <c r="AA88" s="128">
        <f>SUMIFS(ПРОДАЖИ!Y:Y,ПРОДАЖИ!AC:AC,'ОБОРАЧ СКЛАДОВ'!A:A)</f>
        <v>0</v>
      </c>
      <c r="AB88" s="182">
        <f t="shared" si="24"/>
        <v>0</v>
      </c>
      <c r="AC88" s="179">
        <f>SUMIFS(ОСТАТКИ!AB:AB,ОСТАТКИ!P:P,'ОБОРАЧ СКЛАДОВ'!A:A)</f>
        <v>0</v>
      </c>
      <c r="AD88" s="128">
        <f>SUMIFS(ОСТАТКИ!AC:AC,ОСТАТКИ!P:P,'ОБОРАЧ СКЛАДОВ'!A:A)</f>
        <v>0</v>
      </c>
      <c r="AE88" s="176">
        <f t="shared" si="25"/>
        <v>0</v>
      </c>
      <c r="AF88" s="190" t="e">
        <f t="shared" si="26"/>
        <v>#DIV/0!</v>
      </c>
      <c r="AH88" s="173">
        <f>SUMIFS(ПРОДАЖИ!AA:AA,ПРОДАЖИ!AC:AC,'ОБОРАЧ СКЛАДОВ'!A:A)</f>
        <v>0</v>
      </c>
      <c r="AI88" s="128">
        <f>SUMIFS(ПРОДАЖИ!Z:Z,ПРОДАЖИ!AC:AC,'ОБОРАЧ СКЛАДОВ'!A:A)</f>
        <v>0</v>
      </c>
      <c r="AJ88" s="182">
        <f t="shared" si="27"/>
        <v>0</v>
      </c>
      <c r="AK88" s="179">
        <f>SUMIFS(ОСТАТКИ!U:U,ОСТАТКИ!P:P,'ОБОРАЧ СКЛАДОВ'!A:A)</f>
        <v>0</v>
      </c>
      <c r="AL88" s="128">
        <f>SUMIFS(ОСТАТКИ!T:T,ОСТАТКИ!P:P,'ОБОРАЧ СКЛАДОВ'!A:A)</f>
        <v>0</v>
      </c>
      <c r="AM88" s="176">
        <f t="shared" si="28"/>
        <v>0</v>
      </c>
      <c r="AN88" s="190" t="e">
        <f t="shared" si="29"/>
        <v>#DIV/0!</v>
      </c>
    </row>
    <row r="89" spans="1:40" hidden="1" outlineLevel="1" x14ac:dyDescent="0.2">
      <c r="A89" s="150" t="s">
        <v>3209</v>
      </c>
      <c r="B89" s="173">
        <f>SUMIFS(ПРОДАЖИ!T:T,ПРОДАЖИ!AC:AC,'ОБОРАЧ СКЛАДОВ'!A:A)</f>
        <v>0</v>
      </c>
      <c r="C89" s="128">
        <f>SUMIFS(ПРОДАЖИ!U:U,ПРОДАЖИ!AC:AC,'ОБОРАЧ СКЛАДОВ'!A:A)</f>
        <v>0</v>
      </c>
      <c r="D89" s="176">
        <f t="shared" si="15"/>
        <v>0</v>
      </c>
      <c r="E89" s="179">
        <f>SUMIFS(ОСТАТКИ!AD:AD,ОСТАТКИ!P:P,'ОБОРАЧ СКЛАДОВ'!A:A)</f>
        <v>0</v>
      </c>
      <c r="F89" s="128">
        <f>SUMIFS(ОСТАТКИ!AA:AA,ОСТАТКИ!P:P,'ОБОРАЧ СКЛАДОВ'!A:A)</f>
        <v>0</v>
      </c>
      <c r="G89" s="176">
        <f t="shared" si="16"/>
        <v>0</v>
      </c>
      <c r="H89" s="190" t="e">
        <f t="shared" si="17"/>
        <v>#DIV/0!</v>
      </c>
      <c r="J89" s="173">
        <f>SUMIFS(ПРОДАЖИ!V:V,ПРОДАЖИ!AC:AC,'ОБОРАЧ СКЛАДОВ'!A:A)</f>
        <v>0</v>
      </c>
      <c r="K89" s="128">
        <f>SUMIFS(ПРОДАЖИ!AC:AC,ПРОДАЖИ!AK:AK,'ОБОРАЧ СКЛАДОВ'!I:I)</f>
        <v>0</v>
      </c>
      <c r="L89" s="182">
        <f t="shared" si="18"/>
        <v>0</v>
      </c>
      <c r="M89" s="179">
        <f>SUMIFS(ОСТАТКИ!Z:Z,ОСТАТКИ!P:P,'ОБОРАЧ СКЛАДОВ'!A:A)</f>
        <v>0</v>
      </c>
      <c r="N89" s="128">
        <f>SUMIFS(ОСТАТКИ!AI:AI,ОСТАТКИ!X:X,'ОБОРАЧ СКЛАДОВ'!I:I)</f>
        <v>0</v>
      </c>
      <c r="O89" s="176">
        <f t="shared" si="19"/>
        <v>0</v>
      </c>
      <c r="P89" s="190" t="e">
        <f t="shared" si="20"/>
        <v>#DIV/0!</v>
      </c>
      <c r="R89" s="173">
        <f>SUMIFS(ПРОДАЖИ!W:W,ПРОДАЖИ!AC:AC,'ОБОРАЧ СКЛАДОВ'!A:A)</f>
        <v>0</v>
      </c>
      <c r="S89" s="128">
        <f>SUMIFS(ПРОДАЖИ!AK:AK,ПРОДАЖИ!AS:AS,'ОБОРАЧ СКЛАДОВ'!Q:Q)</f>
        <v>0</v>
      </c>
      <c r="T89" s="182">
        <f t="shared" si="21"/>
        <v>0</v>
      </c>
      <c r="U89" s="179">
        <f>SUMIFS(ОСТАТКИ!W:W,ОСТАТКИ!P:P,'ОБОРАЧ СКЛАДОВ'!A:A)</f>
        <v>0</v>
      </c>
      <c r="V89" s="128">
        <f>SUMIFS(ОСТАТКИ!AQ:AQ,ОСТАТКИ!AF:AF,'ОБОРАЧ СКЛАДОВ'!Q:Q)</f>
        <v>0</v>
      </c>
      <c r="W89" s="176">
        <f t="shared" si="22"/>
        <v>0</v>
      </c>
      <c r="X89" s="190" t="e">
        <f t="shared" si="23"/>
        <v>#DIV/0!</v>
      </c>
      <c r="Z89" s="173">
        <f>SUMIFS(ПРОДАЖИ!X:X,ПРОДАЖИ!AC:AC,'ОБОРАЧ СКЛАДОВ'!A:A)</f>
        <v>0</v>
      </c>
      <c r="AA89" s="128">
        <f>SUMIFS(ПРОДАЖИ!Y:Y,ПРОДАЖИ!AC:AC,'ОБОРАЧ СКЛАДОВ'!A:A)</f>
        <v>0</v>
      </c>
      <c r="AB89" s="182">
        <f t="shared" si="24"/>
        <v>0</v>
      </c>
      <c r="AC89" s="179">
        <f>SUMIFS(ОСТАТКИ!AB:AB,ОСТАТКИ!P:P,'ОБОРАЧ СКЛАДОВ'!A:A)</f>
        <v>0</v>
      </c>
      <c r="AD89" s="128">
        <f>SUMIFS(ОСТАТКИ!AC:AC,ОСТАТКИ!P:P,'ОБОРАЧ СКЛАДОВ'!A:A)</f>
        <v>0</v>
      </c>
      <c r="AE89" s="176">
        <f t="shared" si="25"/>
        <v>0</v>
      </c>
      <c r="AF89" s="190" t="e">
        <f t="shared" si="26"/>
        <v>#DIV/0!</v>
      </c>
      <c r="AH89" s="173">
        <f>SUMIFS(ПРОДАЖИ!AA:AA,ПРОДАЖИ!AC:AC,'ОБОРАЧ СКЛАДОВ'!A:A)</f>
        <v>0</v>
      </c>
      <c r="AI89" s="128">
        <f>SUMIFS(ПРОДАЖИ!Z:Z,ПРОДАЖИ!AC:AC,'ОБОРАЧ СКЛАДОВ'!A:A)</f>
        <v>0</v>
      </c>
      <c r="AJ89" s="182">
        <f t="shared" si="27"/>
        <v>0</v>
      </c>
      <c r="AK89" s="179">
        <f>SUMIFS(ОСТАТКИ!U:U,ОСТАТКИ!P:P,'ОБОРАЧ СКЛАДОВ'!A:A)</f>
        <v>0</v>
      </c>
      <c r="AL89" s="128">
        <f>SUMIFS(ОСТАТКИ!T:T,ОСТАТКИ!P:P,'ОБОРАЧ СКЛАДОВ'!A:A)</f>
        <v>0</v>
      </c>
      <c r="AM89" s="176">
        <f t="shared" si="28"/>
        <v>0</v>
      </c>
      <c r="AN89" s="190" t="e">
        <f t="shared" si="29"/>
        <v>#DIV/0!</v>
      </c>
    </row>
    <row r="90" spans="1:40" hidden="1" outlineLevel="1" x14ac:dyDescent="0.2">
      <c r="A90" s="150" t="s">
        <v>3217</v>
      </c>
      <c r="B90" s="173">
        <f>SUMIFS(ПРОДАЖИ!T:T,ПРОДАЖИ!AC:AC,'ОБОРАЧ СКЛАДОВ'!A:A)</f>
        <v>0</v>
      </c>
      <c r="C90" s="128">
        <f>SUMIFS(ПРОДАЖИ!U:U,ПРОДАЖИ!AC:AC,'ОБОРАЧ СКЛАДОВ'!A:A)</f>
        <v>0</v>
      </c>
      <c r="D90" s="176">
        <f t="shared" si="15"/>
        <v>0</v>
      </c>
      <c r="E90" s="179">
        <f>SUMIFS(ОСТАТКИ!AD:AD,ОСТАТКИ!P:P,'ОБОРАЧ СКЛАДОВ'!A:A)</f>
        <v>0</v>
      </c>
      <c r="F90" s="128">
        <f>SUMIFS(ОСТАТКИ!AA:AA,ОСТАТКИ!P:P,'ОБОРАЧ СКЛАДОВ'!A:A)</f>
        <v>0</v>
      </c>
      <c r="G90" s="176">
        <f t="shared" si="16"/>
        <v>0</v>
      </c>
      <c r="H90" s="190" t="e">
        <f t="shared" si="17"/>
        <v>#DIV/0!</v>
      </c>
      <c r="J90" s="173">
        <f>SUMIFS(ПРОДАЖИ!V:V,ПРОДАЖИ!AC:AC,'ОБОРАЧ СКЛАДОВ'!A:A)</f>
        <v>0</v>
      </c>
      <c r="K90" s="128">
        <f>SUMIFS(ПРОДАЖИ!AC:AC,ПРОДАЖИ!AK:AK,'ОБОРАЧ СКЛАДОВ'!I:I)</f>
        <v>0</v>
      </c>
      <c r="L90" s="182">
        <f t="shared" si="18"/>
        <v>0</v>
      </c>
      <c r="M90" s="179">
        <f>SUMIFS(ОСТАТКИ!Z:Z,ОСТАТКИ!P:P,'ОБОРАЧ СКЛАДОВ'!A:A)</f>
        <v>0</v>
      </c>
      <c r="N90" s="128">
        <f>SUMIFS(ОСТАТКИ!AI:AI,ОСТАТКИ!X:X,'ОБОРАЧ СКЛАДОВ'!I:I)</f>
        <v>0</v>
      </c>
      <c r="O90" s="176">
        <f t="shared" si="19"/>
        <v>0</v>
      </c>
      <c r="P90" s="190" t="e">
        <f t="shared" si="20"/>
        <v>#DIV/0!</v>
      </c>
      <c r="R90" s="173">
        <f>SUMIFS(ПРОДАЖИ!W:W,ПРОДАЖИ!AC:AC,'ОБОРАЧ СКЛАДОВ'!A:A)</f>
        <v>0</v>
      </c>
      <c r="S90" s="128">
        <f>SUMIFS(ПРОДАЖИ!AK:AK,ПРОДАЖИ!AS:AS,'ОБОРАЧ СКЛАДОВ'!Q:Q)</f>
        <v>0</v>
      </c>
      <c r="T90" s="182">
        <f t="shared" si="21"/>
        <v>0</v>
      </c>
      <c r="U90" s="179">
        <f>SUMIFS(ОСТАТКИ!W:W,ОСТАТКИ!P:P,'ОБОРАЧ СКЛАДОВ'!A:A)</f>
        <v>0</v>
      </c>
      <c r="V90" s="128">
        <f>SUMIFS(ОСТАТКИ!AQ:AQ,ОСТАТКИ!AF:AF,'ОБОРАЧ СКЛАДОВ'!Q:Q)</f>
        <v>0</v>
      </c>
      <c r="W90" s="176">
        <f t="shared" si="22"/>
        <v>0</v>
      </c>
      <c r="X90" s="190" t="e">
        <f t="shared" si="23"/>
        <v>#DIV/0!</v>
      </c>
      <c r="Z90" s="173">
        <f>SUMIFS(ПРОДАЖИ!X:X,ПРОДАЖИ!AC:AC,'ОБОРАЧ СКЛАДОВ'!A:A)</f>
        <v>0</v>
      </c>
      <c r="AA90" s="128">
        <f>SUMIFS(ПРОДАЖИ!Y:Y,ПРОДАЖИ!AC:AC,'ОБОРАЧ СКЛАДОВ'!A:A)</f>
        <v>0</v>
      </c>
      <c r="AB90" s="182">
        <f t="shared" si="24"/>
        <v>0</v>
      </c>
      <c r="AC90" s="179">
        <f>SUMIFS(ОСТАТКИ!AB:AB,ОСТАТКИ!P:P,'ОБОРАЧ СКЛАДОВ'!A:A)</f>
        <v>0</v>
      </c>
      <c r="AD90" s="128">
        <f>SUMIFS(ОСТАТКИ!AC:AC,ОСТАТКИ!P:P,'ОБОРАЧ СКЛАДОВ'!A:A)</f>
        <v>0</v>
      </c>
      <c r="AE90" s="176">
        <f t="shared" si="25"/>
        <v>0</v>
      </c>
      <c r="AF90" s="190" t="e">
        <f t="shared" si="26"/>
        <v>#DIV/0!</v>
      </c>
      <c r="AH90" s="173">
        <f>SUMIFS(ПРОДАЖИ!AA:AA,ПРОДАЖИ!AC:AC,'ОБОРАЧ СКЛАДОВ'!A:A)</f>
        <v>0</v>
      </c>
      <c r="AI90" s="128">
        <f>SUMIFS(ПРОДАЖИ!Z:Z,ПРОДАЖИ!AC:AC,'ОБОРАЧ СКЛАДОВ'!A:A)</f>
        <v>0</v>
      </c>
      <c r="AJ90" s="182">
        <f t="shared" si="27"/>
        <v>0</v>
      </c>
      <c r="AK90" s="179">
        <f>SUMIFS(ОСТАТКИ!U:U,ОСТАТКИ!P:P,'ОБОРАЧ СКЛАДОВ'!A:A)</f>
        <v>0</v>
      </c>
      <c r="AL90" s="128">
        <f>SUMIFS(ОСТАТКИ!T:T,ОСТАТКИ!P:P,'ОБОРАЧ СКЛАДОВ'!A:A)</f>
        <v>0</v>
      </c>
      <c r="AM90" s="176">
        <f t="shared" si="28"/>
        <v>0</v>
      </c>
      <c r="AN90" s="190" t="e">
        <f t="shared" si="29"/>
        <v>#DIV/0!</v>
      </c>
    </row>
    <row r="91" spans="1:40" hidden="1" outlineLevel="1" x14ac:dyDescent="0.2">
      <c r="A91" s="150" t="s">
        <v>3240</v>
      </c>
      <c r="B91" s="173">
        <f>SUMIFS(ПРОДАЖИ!T:T,ПРОДАЖИ!AC:AC,'ОБОРАЧ СКЛАДОВ'!A:A)</f>
        <v>0</v>
      </c>
      <c r="C91" s="128">
        <f>SUMIFS(ПРОДАЖИ!U:U,ПРОДАЖИ!AC:AC,'ОБОРАЧ СКЛАДОВ'!A:A)</f>
        <v>0</v>
      </c>
      <c r="D91" s="176">
        <f t="shared" si="15"/>
        <v>0</v>
      </c>
      <c r="E91" s="179">
        <f>SUMIFS(ОСТАТКИ!AD:AD,ОСТАТКИ!P:P,'ОБОРАЧ СКЛАДОВ'!A:A)</f>
        <v>0</v>
      </c>
      <c r="F91" s="128">
        <f>SUMIFS(ОСТАТКИ!AA:AA,ОСТАТКИ!P:P,'ОБОРАЧ СКЛАДОВ'!A:A)</f>
        <v>0</v>
      </c>
      <c r="G91" s="176">
        <f t="shared" si="16"/>
        <v>0</v>
      </c>
      <c r="H91" s="190" t="e">
        <f t="shared" si="17"/>
        <v>#DIV/0!</v>
      </c>
      <c r="J91" s="173">
        <f>SUMIFS(ПРОДАЖИ!V:V,ПРОДАЖИ!AC:AC,'ОБОРАЧ СКЛАДОВ'!A:A)</f>
        <v>0</v>
      </c>
      <c r="K91" s="128">
        <f>SUMIFS(ПРОДАЖИ!AC:AC,ПРОДАЖИ!AK:AK,'ОБОРАЧ СКЛАДОВ'!I:I)</f>
        <v>0</v>
      </c>
      <c r="L91" s="182">
        <f t="shared" si="18"/>
        <v>0</v>
      </c>
      <c r="M91" s="179">
        <f>SUMIFS(ОСТАТКИ!Z:Z,ОСТАТКИ!P:P,'ОБОРАЧ СКЛАДОВ'!A:A)</f>
        <v>0</v>
      </c>
      <c r="N91" s="128">
        <f>SUMIFS(ОСТАТКИ!AI:AI,ОСТАТКИ!X:X,'ОБОРАЧ СКЛАДОВ'!I:I)</f>
        <v>0</v>
      </c>
      <c r="O91" s="176">
        <f t="shared" si="19"/>
        <v>0</v>
      </c>
      <c r="P91" s="190" t="e">
        <f t="shared" si="20"/>
        <v>#DIV/0!</v>
      </c>
      <c r="R91" s="173">
        <f>SUMIFS(ПРОДАЖИ!W:W,ПРОДАЖИ!AC:AC,'ОБОРАЧ СКЛАДОВ'!A:A)</f>
        <v>0</v>
      </c>
      <c r="S91" s="128">
        <f>SUMIFS(ПРОДАЖИ!AK:AK,ПРОДАЖИ!AS:AS,'ОБОРАЧ СКЛАДОВ'!Q:Q)</f>
        <v>0</v>
      </c>
      <c r="T91" s="182">
        <f t="shared" si="21"/>
        <v>0</v>
      </c>
      <c r="U91" s="179">
        <f>SUMIFS(ОСТАТКИ!W:W,ОСТАТКИ!P:P,'ОБОРАЧ СКЛАДОВ'!A:A)</f>
        <v>0</v>
      </c>
      <c r="V91" s="128">
        <f>SUMIFS(ОСТАТКИ!AQ:AQ,ОСТАТКИ!AF:AF,'ОБОРАЧ СКЛАДОВ'!Q:Q)</f>
        <v>0</v>
      </c>
      <c r="W91" s="176">
        <f t="shared" si="22"/>
        <v>0</v>
      </c>
      <c r="X91" s="190" t="e">
        <f t="shared" si="23"/>
        <v>#DIV/0!</v>
      </c>
      <c r="Z91" s="173">
        <f>SUMIFS(ПРОДАЖИ!X:X,ПРОДАЖИ!AC:AC,'ОБОРАЧ СКЛАДОВ'!A:A)</f>
        <v>0</v>
      </c>
      <c r="AA91" s="128">
        <f>SUMIFS(ПРОДАЖИ!Y:Y,ПРОДАЖИ!AC:AC,'ОБОРАЧ СКЛАДОВ'!A:A)</f>
        <v>0</v>
      </c>
      <c r="AB91" s="182">
        <f t="shared" si="24"/>
        <v>0</v>
      </c>
      <c r="AC91" s="179">
        <f>SUMIFS(ОСТАТКИ!AB:AB,ОСТАТКИ!P:P,'ОБОРАЧ СКЛАДОВ'!A:A)</f>
        <v>0</v>
      </c>
      <c r="AD91" s="128">
        <f>SUMIFS(ОСТАТКИ!AC:AC,ОСТАТКИ!P:P,'ОБОРАЧ СКЛАДОВ'!A:A)</f>
        <v>0</v>
      </c>
      <c r="AE91" s="176">
        <f t="shared" si="25"/>
        <v>0</v>
      </c>
      <c r="AF91" s="190" t="e">
        <f t="shared" si="26"/>
        <v>#DIV/0!</v>
      </c>
      <c r="AH91" s="173">
        <f>SUMIFS(ПРОДАЖИ!AA:AA,ПРОДАЖИ!AC:AC,'ОБОРАЧ СКЛАДОВ'!A:A)</f>
        <v>0</v>
      </c>
      <c r="AI91" s="128">
        <f>SUMIFS(ПРОДАЖИ!Z:Z,ПРОДАЖИ!AC:AC,'ОБОРАЧ СКЛАДОВ'!A:A)</f>
        <v>0</v>
      </c>
      <c r="AJ91" s="182">
        <f t="shared" si="27"/>
        <v>0</v>
      </c>
      <c r="AK91" s="179">
        <f>SUMIFS(ОСТАТКИ!U:U,ОСТАТКИ!P:P,'ОБОРАЧ СКЛАДОВ'!A:A)</f>
        <v>0</v>
      </c>
      <c r="AL91" s="128">
        <f>SUMIFS(ОСТАТКИ!T:T,ОСТАТКИ!P:P,'ОБОРАЧ СКЛАДОВ'!A:A)</f>
        <v>0</v>
      </c>
      <c r="AM91" s="176">
        <f t="shared" si="28"/>
        <v>0</v>
      </c>
      <c r="AN91" s="190" t="e">
        <f t="shared" si="29"/>
        <v>#DIV/0!</v>
      </c>
    </row>
    <row r="92" spans="1:40" hidden="1" outlineLevel="1" x14ac:dyDescent="0.2">
      <c r="A92" s="150" t="s">
        <v>3253</v>
      </c>
      <c r="B92" s="173">
        <f>SUMIFS(ПРОДАЖИ!T:T,ПРОДАЖИ!AC:AC,'ОБОРАЧ СКЛАДОВ'!A:A)</f>
        <v>0</v>
      </c>
      <c r="C92" s="128">
        <f>SUMIFS(ПРОДАЖИ!U:U,ПРОДАЖИ!AC:AC,'ОБОРАЧ СКЛАДОВ'!A:A)</f>
        <v>0</v>
      </c>
      <c r="D92" s="176">
        <f t="shared" si="15"/>
        <v>0</v>
      </c>
      <c r="E92" s="179">
        <f>SUMIFS(ОСТАТКИ!AD:AD,ОСТАТКИ!P:P,'ОБОРАЧ СКЛАДОВ'!A:A)</f>
        <v>0</v>
      </c>
      <c r="F92" s="128">
        <f>SUMIFS(ОСТАТКИ!AA:AA,ОСТАТКИ!P:P,'ОБОРАЧ СКЛАДОВ'!A:A)</f>
        <v>0</v>
      </c>
      <c r="G92" s="176">
        <f t="shared" si="16"/>
        <v>0</v>
      </c>
      <c r="H92" s="190" t="e">
        <f t="shared" si="17"/>
        <v>#DIV/0!</v>
      </c>
      <c r="J92" s="173">
        <f>SUMIFS(ПРОДАЖИ!V:V,ПРОДАЖИ!AC:AC,'ОБОРАЧ СКЛАДОВ'!A:A)</f>
        <v>0</v>
      </c>
      <c r="K92" s="128">
        <f>SUMIFS(ПРОДАЖИ!AC:AC,ПРОДАЖИ!AK:AK,'ОБОРАЧ СКЛАДОВ'!I:I)</f>
        <v>0</v>
      </c>
      <c r="L92" s="182">
        <f t="shared" si="18"/>
        <v>0</v>
      </c>
      <c r="M92" s="179">
        <f>SUMIFS(ОСТАТКИ!Z:Z,ОСТАТКИ!P:P,'ОБОРАЧ СКЛАДОВ'!A:A)</f>
        <v>0</v>
      </c>
      <c r="N92" s="128">
        <f>SUMIFS(ОСТАТКИ!AI:AI,ОСТАТКИ!X:X,'ОБОРАЧ СКЛАДОВ'!I:I)</f>
        <v>0</v>
      </c>
      <c r="O92" s="176">
        <f t="shared" si="19"/>
        <v>0</v>
      </c>
      <c r="P92" s="190" t="e">
        <f t="shared" si="20"/>
        <v>#DIV/0!</v>
      </c>
      <c r="R92" s="173">
        <f>SUMIFS(ПРОДАЖИ!W:W,ПРОДАЖИ!AC:AC,'ОБОРАЧ СКЛАДОВ'!A:A)</f>
        <v>0</v>
      </c>
      <c r="S92" s="128">
        <f>SUMIFS(ПРОДАЖИ!AK:AK,ПРОДАЖИ!AS:AS,'ОБОРАЧ СКЛАДОВ'!Q:Q)</f>
        <v>0</v>
      </c>
      <c r="T92" s="182">
        <f t="shared" si="21"/>
        <v>0</v>
      </c>
      <c r="U92" s="179">
        <f>SUMIFS(ОСТАТКИ!W:W,ОСТАТКИ!P:P,'ОБОРАЧ СКЛАДОВ'!A:A)</f>
        <v>0</v>
      </c>
      <c r="V92" s="128">
        <f>SUMIFS(ОСТАТКИ!AQ:AQ,ОСТАТКИ!AF:AF,'ОБОРАЧ СКЛАДОВ'!Q:Q)</f>
        <v>0</v>
      </c>
      <c r="W92" s="176">
        <f t="shared" si="22"/>
        <v>0</v>
      </c>
      <c r="X92" s="190" t="e">
        <f t="shared" si="23"/>
        <v>#DIV/0!</v>
      </c>
      <c r="Z92" s="173">
        <f>SUMIFS(ПРОДАЖИ!X:X,ПРОДАЖИ!AC:AC,'ОБОРАЧ СКЛАДОВ'!A:A)</f>
        <v>0</v>
      </c>
      <c r="AA92" s="128">
        <f>SUMIFS(ПРОДАЖИ!Y:Y,ПРОДАЖИ!AC:AC,'ОБОРАЧ СКЛАДОВ'!A:A)</f>
        <v>0</v>
      </c>
      <c r="AB92" s="182">
        <f t="shared" si="24"/>
        <v>0</v>
      </c>
      <c r="AC92" s="179">
        <f>SUMIFS(ОСТАТКИ!AB:AB,ОСТАТКИ!P:P,'ОБОРАЧ СКЛАДОВ'!A:A)</f>
        <v>0</v>
      </c>
      <c r="AD92" s="128">
        <f>SUMIFS(ОСТАТКИ!AC:AC,ОСТАТКИ!P:P,'ОБОРАЧ СКЛАДОВ'!A:A)</f>
        <v>0</v>
      </c>
      <c r="AE92" s="176">
        <f t="shared" si="25"/>
        <v>0</v>
      </c>
      <c r="AF92" s="190" t="e">
        <f t="shared" si="26"/>
        <v>#DIV/0!</v>
      </c>
      <c r="AH92" s="173">
        <f>SUMIFS(ПРОДАЖИ!AA:AA,ПРОДАЖИ!AC:AC,'ОБОРАЧ СКЛАДОВ'!A:A)</f>
        <v>0</v>
      </c>
      <c r="AI92" s="128">
        <f>SUMIFS(ПРОДАЖИ!Z:Z,ПРОДАЖИ!AC:AC,'ОБОРАЧ СКЛАДОВ'!A:A)</f>
        <v>0</v>
      </c>
      <c r="AJ92" s="182">
        <f t="shared" si="27"/>
        <v>0</v>
      </c>
      <c r="AK92" s="179">
        <f>SUMIFS(ОСТАТКИ!U:U,ОСТАТКИ!P:P,'ОБОРАЧ СКЛАДОВ'!A:A)</f>
        <v>0</v>
      </c>
      <c r="AL92" s="128">
        <f>SUMIFS(ОСТАТКИ!T:T,ОСТАТКИ!P:P,'ОБОРАЧ СКЛАДОВ'!A:A)</f>
        <v>0</v>
      </c>
      <c r="AM92" s="176">
        <f t="shared" si="28"/>
        <v>0</v>
      </c>
      <c r="AN92" s="190" t="e">
        <f t="shared" si="29"/>
        <v>#DIV/0!</v>
      </c>
    </row>
    <row r="93" spans="1:40" hidden="1" outlineLevel="1" x14ac:dyDescent="0.2">
      <c r="A93" s="150" t="s">
        <v>3261</v>
      </c>
      <c r="B93" s="173">
        <f>SUMIFS(ПРОДАЖИ!T:T,ПРОДАЖИ!AC:AC,'ОБОРАЧ СКЛАДОВ'!A:A)</f>
        <v>0</v>
      </c>
      <c r="C93" s="128">
        <f>SUMIFS(ПРОДАЖИ!U:U,ПРОДАЖИ!AC:AC,'ОБОРАЧ СКЛАДОВ'!A:A)</f>
        <v>0</v>
      </c>
      <c r="D93" s="176">
        <f t="shared" si="15"/>
        <v>0</v>
      </c>
      <c r="E93" s="179">
        <f>SUMIFS(ОСТАТКИ!AD:AD,ОСТАТКИ!P:P,'ОБОРАЧ СКЛАДОВ'!A:A)</f>
        <v>0</v>
      </c>
      <c r="F93" s="128">
        <f>SUMIFS(ОСТАТКИ!AA:AA,ОСТАТКИ!P:P,'ОБОРАЧ СКЛАДОВ'!A:A)</f>
        <v>0</v>
      </c>
      <c r="G93" s="176">
        <f t="shared" si="16"/>
        <v>0</v>
      </c>
      <c r="H93" s="190" t="e">
        <f t="shared" si="17"/>
        <v>#DIV/0!</v>
      </c>
      <c r="J93" s="173">
        <f>SUMIFS(ПРОДАЖИ!V:V,ПРОДАЖИ!AC:AC,'ОБОРАЧ СКЛАДОВ'!A:A)</f>
        <v>0</v>
      </c>
      <c r="K93" s="128">
        <f>SUMIFS(ПРОДАЖИ!AC:AC,ПРОДАЖИ!AK:AK,'ОБОРАЧ СКЛАДОВ'!I:I)</f>
        <v>0</v>
      </c>
      <c r="L93" s="182">
        <f t="shared" si="18"/>
        <v>0</v>
      </c>
      <c r="M93" s="179">
        <f>SUMIFS(ОСТАТКИ!Z:Z,ОСТАТКИ!P:P,'ОБОРАЧ СКЛАДОВ'!A:A)</f>
        <v>0</v>
      </c>
      <c r="N93" s="128">
        <f>SUMIFS(ОСТАТКИ!AI:AI,ОСТАТКИ!X:X,'ОБОРАЧ СКЛАДОВ'!I:I)</f>
        <v>0</v>
      </c>
      <c r="O93" s="176">
        <f t="shared" si="19"/>
        <v>0</v>
      </c>
      <c r="P93" s="190" t="e">
        <f t="shared" si="20"/>
        <v>#DIV/0!</v>
      </c>
      <c r="R93" s="173">
        <f>SUMIFS(ПРОДАЖИ!W:W,ПРОДАЖИ!AC:AC,'ОБОРАЧ СКЛАДОВ'!A:A)</f>
        <v>0</v>
      </c>
      <c r="S93" s="128">
        <f>SUMIFS(ПРОДАЖИ!AK:AK,ПРОДАЖИ!AS:AS,'ОБОРАЧ СКЛАДОВ'!Q:Q)</f>
        <v>0</v>
      </c>
      <c r="T93" s="182">
        <f t="shared" si="21"/>
        <v>0</v>
      </c>
      <c r="U93" s="179">
        <f>SUMIFS(ОСТАТКИ!W:W,ОСТАТКИ!P:P,'ОБОРАЧ СКЛАДОВ'!A:A)</f>
        <v>0</v>
      </c>
      <c r="V93" s="128">
        <f>SUMIFS(ОСТАТКИ!AQ:AQ,ОСТАТКИ!AF:AF,'ОБОРАЧ СКЛАДОВ'!Q:Q)</f>
        <v>0</v>
      </c>
      <c r="W93" s="176">
        <f t="shared" si="22"/>
        <v>0</v>
      </c>
      <c r="X93" s="190" t="e">
        <f t="shared" si="23"/>
        <v>#DIV/0!</v>
      </c>
      <c r="Z93" s="173">
        <f>SUMIFS(ПРОДАЖИ!X:X,ПРОДАЖИ!AC:AC,'ОБОРАЧ СКЛАДОВ'!A:A)</f>
        <v>0</v>
      </c>
      <c r="AA93" s="128">
        <f>SUMIFS(ПРОДАЖИ!Y:Y,ПРОДАЖИ!AC:AC,'ОБОРАЧ СКЛАДОВ'!A:A)</f>
        <v>0</v>
      </c>
      <c r="AB93" s="182">
        <f t="shared" si="24"/>
        <v>0</v>
      </c>
      <c r="AC93" s="179">
        <f>SUMIFS(ОСТАТКИ!AB:AB,ОСТАТКИ!P:P,'ОБОРАЧ СКЛАДОВ'!A:A)</f>
        <v>0</v>
      </c>
      <c r="AD93" s="128">
        <f>SUMIFS(ОСТАТКИ!AC:AC,ОСТАТКИ!P:P,'ОБОРАЧ СКЛАДОВ'!A:A)</f>
        <v>0</v>
      </c>
      <c r="AE93" s="176">
        <f t="shared" si="25"/>
        <v>0</v>
      </c>
      <c r="AF93" s="190" t="e">
        <f t="shared" si="26"/>
        <v>#DIV/0!</v>
      </c>
      <c r="AH93" s="173">
        <f>SUMIFS(ПРОДАЖИ!AA:AA,ПРОДАЖИ!AC:AC,'ОБОРАЧ СКЛАДОВ'!A:A)</f>
        <v>0</v>
      </c>
      <c r="AI93" s="128">
        <f>SUMIFS(ПРОДАЖИ!Z:Z,ПРОДАЖИ!AC:AC,'ОБОРАЧ СКЛАДОВ'!A:A)</f>
        <v>0</v>
      </c>
      <c r="AJ93" s="182">
        <f t="shared" si="27"/>
        <v>0</v>
      </c>
      <c r="AK93" s="179">
        <f>SUMIFS(ОСТАТКИ!U:U,ОСТАТКИ!P:P,'ОБОРАЧ СКЛАДОВ'!A:A)</f>
        <v>0</v>
      </c>
      <c r="AL93" s="128">
        <f>SUMIFS(ОСТАТКИ!T:T,ОСТАТКИ!P:P,'ОБОРАЧ СКЛАДОВ'!A:A)</f>
        <v>0</v>
      </c>
      <c r="AM93" s="176">
        <f t="shared" si="28"/>
        <v>0</v>
      </c>
      <c r="AN93" s="190" t="e">
        <f t="shared" si="29"/>
        <v>#DIV/0!</v>
      </c>
    </row>
    <row r="94" spans="1:40" hidden="1" outlineLevel="1" x14ac:dyDescent="0.2">
      <c r="A94" s="150" t="s">
        <v>3268</v>
      </c>
      <c r="B94" s="173">
        <f>SUMIFS(ПРОДАЖИ!T:T,ПРОДАЖИ!AC:AC,'ОБОРАЧ СКЛАДОВ'!A:A)</f>
        <v>0</v>
      </c>
      <c r="C94" s="128">
        <f>SUMIFS(ПРОДАЖИ!U:U,ПРОДАЖИ!AC:AC,'ОБОРАЧ СКЛАДОВ'!A:A)</f>
        <v>0</v>
      </c>
      <c r="D94" s="176">
        <f t="shared" si="15"/>
        <v>0</v>
      </c>
      <c r="E94" s="179">
        <f>SUMIFS(ОСТАТКИ!AD:AD,ОСТАТКИ!P:P,'ОБОРАЧ СКЛАДОВ'!A:A)</f>
        <v>0</v>
      </c>
      <c r="F94" s="128">
        <f>SUMIFS(ОСТАТКИ!AA:AA,ОСТАТКИ!P:P,'ОБОРАЧ СКЛАДОВ'!A:A)</f>
        <v>0</v>
      </c>
      <c r="G94" s="176">
        <f t="shared" si="16"/>
        <v>0</v>
      </c>
      <c r="H94" s="190" t="e">
        <f t="shared" si="17"/>
        <v>#DIV/0!</v>
      </c>
      <c r="J94" s="173">
        <f>SUMIFS(ПРОДАЖИ!V:V,ПРОДАЖИ!AC:AC,'ОБОРАЧ СКЛАДОВ'!A:A)</f>
        <v>0</v>
      </c>
      <c r="K94" s="128">
        <f>SUMIFS(ПРОДАЖИ!AC:AC,ПРОДАЖИ!AK:AK,'ОБОРАЧ СКЛАДОВ'!I:I)</f>
        <v>0</v>
      </c>
      <c r="L94" s="182">
        <f t="shared" si="18"/>
        <v>0</v>
      </c>
      <c r="M94" s="179">
        <f>SUMIFS(ОСТАТКИ!Z:Z,ОСТАТКИ!P:P,'ОБОРАЧ СКЛАДОВ'!A:A)</f>
        <v>0</v>
      </c>
      <c r="N94" s="128">
        <f>SUMIFS(ОСТАТКИ!AI:AI,ОСТАТКИ!X:X,'ОБОРАЧ СКЛАДОВ'!I:I)</f>
        <v>0</v>
      </c>
      <c r="O94" s="176">
        <f t="shared" si="19"/>
        <v>0</v>
      </c>
      <c r="P94" s="190" t="e">
        <f t="shared" si="20"/>
        <v>#DIV/0!</v>
      </c>
      <c r="R94" s="173">
        <f>SUMIFS(ПРОДАЖИ!W:W,ПРОДАЖИ!AC:AC,'ОБОРАЧ СКЛАДОВ'!A:A)</f>
        <v>0</v>
      </c>
      <c r="S94" s="128">
        <f>SUMIFS(ПРОДАЖИ!AK:AK,ПРОДАЖИ!AS:AS,'ОБОРАЧ СКЛАДОВ'!Q:Q)</f>
        <v>0</v>
      </c>
      <c r="T94" s="182">
        <f t="shared" si="21"/>
        <v>0</v>
      </c>
      <c r="U94" s="179">
        <f>SUMIFS(ОСТАТКИ!W:W,ОСТАТКИ!P:P,'ОБОРАЧ СКЛАДОВ'!A:A)</f>
        <v>0</v>
      </c>
      <c r="V94" s="128">
        <f>SUMIFS(ОСТАТКИ!AQ:AQ,ОСТАТКИ!AF:AF,'ОБОРАЧ СКЛАДОВ'!Q:Q)</f>
        <v>0</v>
      </c>
      <c r="W94" s="176">
        <f t="shared" si="22"/>
        <v>0</v>
      </c>
      <c r="X94" s="190" t="e">
        <f t="shared" si="23"/>
        <v>#DIV/0!</v>
      </c>
      <c r="Z94" s="173">
        <f>SUMIFS(ПРОДАЖИ!X:X,ПРОДАЖИ!AC:AC,'ОБОРАЧ СКЛАДОВ'!A:A)</f>
        <v>0</v>
      </c>
      <c r="AA94" s="128">
        <f>SUMIFS(ПРОДАЖИ!Y:Y,ПРОДАЖИ!AC:AC,'ОБОРАЧ СКЛАДОВ'!A:A)</f>
        <v>0</v>
      </c>
      <c r="AB94" s="182">
        <f t="shared" si="24"/>
        <v>0</v>
      </c>
      <c r="AC94" s="179">
        <f>SUMIFS(ОСТАТКИ!AB:AB,ОСТАТКИ!P:P,'ОБОРАЧ СКЛАДОВ'!A:A)</f>
        <v>0</v>
      </c>
      <c r="AD94" s="128">
        <f>SUMIFS(ОСТАТКИ!AC:AC,ОСТАТКИ!P:P,'ОБОРАЧ СКЛАДОВ'!A:A)</f>
        <v>0</v>
      </c>
      <c r="AE94" s="176">
        <f t="shared" si="25"/>
        <v>0</v>
      </c>
      <c r="AF94" s="190" t="e">
        <f t="shared" si="26"/>
        <v>#DIV/0!</v>
      </c>
      <c r="AH94" s="173">
        <f>SUMIFS(ПРОДАЖИ!AA:AA,ПРОДАЖИ!AC:AC,'ОБОРАЧ СКЛАДОВ'!A:A)</f>
        <v>0</v>
      </c>
      <c r="AI94" s="128">
        <f>SUMIFS(ПРОДАЖИ!Z:Z,ПРОДАЖИ!AC:AC,'ОБОРАЧ СКЛАДОВ'!A:A)</f>
        <v>0</v>
      </c>
      <c r="AJ94" s="182">
        <f t="shared" si="27"/>
        <v>0</v>
      </c>
      <c r="AK94" s="179">
        <f>SUMIFS(ОСТАТКИ!U:U,ОСТАТКИ!P:P,'ОБОРАЧ СКЛАДОВ'!A:A)</f>
        <v>0</v>
      </c>
      <c r="AL94" s="128">
        <f>SUMIFS(ОСТАТКИ!T:T,ОСТАТКИ!P:P,'ОБОРАЧ СКЛАДОВ'!A:A)</f>
        <v>0</v>
      </c>
      <c r="AM94" s="176">
        <f t="shared" si="28"/>
        <v>0</v>
      </c>
      <c r="AN94" s="190" t="e">
        <f t="shared" si="29"/>
        <v>#DIV/0!</v>
      </c>
    </row>
    <row r="95" spans="1:40" hidden="1" outlineLevel="1" x14ac:dyDescent="0.2">
      <c r="A95" s="150" t="s">
        <v>5114</v>
      </c>
      <c r="B95" s="173">
        <f>SUMIFS(ПРОДАЖИ!T:T,ПРОДАЖИ!AC:AC,'ОБОРАЧ СКЛАДОВ'!A:A)</f>
        <v>0</v>
      </c>
      <c r="C95" s="128">
        <f>SUMIFS(ПРОДАЖИ!U:U,ПРОДАЖИ!AC:AC,'ОБОРАЧ СКЛАДОВ'!A:A)</f>
        <v>0</v>
      </c>
      <c r="D95" s="176">
        <f t="shared" si="15"/>
        <v>0</v>
      </c>
      <c r="E95" s="179">
        <f>SUMIFS(ОСТАТКИ!AD:AD,ОСТАТКИ!P:P,'ОБОРАЧ СКЛАДОВ'!A:A)</f>
        <v>0</v>
      </c>
      <c r="F95" s="128">
        <f>SUMIFS(ОСТАТКИ!AA:AA,ОСТАТКИ!P:P,'ОБОРАЧ СКЛАДОВ'!A:A)</f>
        <v>0</v>
      </c>
      <c r="G95" s="176">
        <f t="shared" si="16"/>
        <v>0</v>
      </c>
      <c r="H95" s="190" t="e">
        <f t="shared" si="17"/>
        <v>#DIV/0!</v>
      </c>
      <c r="J95" s="173">
        <f>SUMIFS(ПРОДАЖИ!V:V,ПРОДАЖИ!AC:AC,'ОБОРАЧ СКЛАДОВ'!A:A)</f>
        <v>0</v>
      </c>
      <c r="K95" s="128">
        <f>SUMIFS(ПРОДАЖИ!AC:AC,ПРОДАЖИ!AK:AK,'ОБОРАЧ СКЛАДОВ'!I:I)</f>
        <v>0</v>
      </c>
      <c r="L95" s="182">
        <f t="shared" si="18"/>
        <v>0</v>
      </c>
      <c r="M95" s="179">
        <f>SUMIFS(ОСТАТКИ!Z:Z,ОСТАТКИ!P:P,'ОБОРАЧ СКЛАДОВ'!A:A)</f>
        <v>0</v>
      </c>
      <c r="N95" s="128">
        <f>SUMIFS(ОСТАТКИ!AI:AI,ОСТАТКИ!X:X,'ОБОРАЧ СКЛАДОВ'!I:I)</f>
        <v>0</v>
      </c>
      <c r="O95" s="176">
        <f t="shared" si="19"/>
        <v>0</v>
      </c>
      <c r="P95" s="190" t="e">
        <f t="shared" si="20"/>
        <v>#DIV/0!</v>
      </c>
      <c r="R95" s="173">
        <f>SUMIFS(ПРОДАЖИ!W:W,ПРОДАЖИ!AC:AC,'ОБОРАЧ СКЛАДОВ'!A:A)</f>
        <v>0</v>
      </c>
      <c r="S95" s="128">
        <f>SUMIFS(ПРОДАЖИ!AK:AK,ПРОДАЖИ!AS:AS,'ОБОРАЧ СКЛАДОВ'!Q:Q)</f>
        <v>0</v>
      </c>
      <c r="T95" s="182">
        <f t="shared" si="21"/>
        <v>0</v>
      </c>
      <c r="U95" s="179">
        <f>SUMIFS(ОСТАТКИ!W:W,ОСТАТКИ!P:P,'ОБОРАЧ СКЛАДОВ'!A:A)</f>
        <v>0</v>
      </c>
      <c r="V95" s="128">
        <f>SUMIFS(ОСТАТКИ!AQ:AQ,ОСТАТКИ!AF:AF,'ОБОРАЧ СКЛАДОВ'!Q:Q)</f>
        <v>0</v>
      </c>
      <c r="W95" s="176">
        <f t="shared" si="22"/>
        <v>0</v>
      </c>
      <c r="X95" s="190" t="e">
        <f t="shared" si="23"/>
        <v>#DIV/0!</v>
      </c>
      <c r="Z95" s="173">
        <f>SUMIFS(ПРОДАЖИ!X:X,ПРОДАЖИ!AC:AC,'ОБОРАЧ СКЛАДОВ'!A:A)</f>
        <v>0</v>
      </c>
      <c r="AA95" s="128">
        <f>SUMIFS(ПРОДАЖИ!Y:Y,ПРОДАЖИ!AC:AC,'ОБОРАЧ СКЛАДОВ'!A:A)</f>
        <v>0</v>
      </c>
      <c r="AB95" s="182">
        <f t="shared" si="24"/>
        <v>0</v>
      </c>
      <c r="AC95" s="179">
        <f>SUMIFS(ОСТАТКИ!AB:AB,ОСТАТКИ!P:P,'ОБОРАЧ СКЛАДОВ'!A:A)</f>
        <v>0</v>
      </c>
      <c r="AD95" s="128">
        <f>SUMIFS(ОСТАТКИ!AC:AC,ОСТАТКИ!P:P,'ОБОРАЧ СКЛАДОВ'!A:A)</f>
        <v>0</v>
      </c>
      <c r="AE95" s="176">
        <f t="shared" si="25"/>
        <v>0</v>
      </c>
      <c r="AF95" s="190" t="e">
        <f t="shared" si="26"/>
        <v>#DIV/0!</v>
      </c>
      <c r="AH95" s="173">
        <f>SUMIFS(ПРОДАЖИ!AA:AA,ПРОДАЖИ!AC:AC,'ОБОРАЧ СКЛАДОВ'!A:A)</f>
        <v>0</v>
      </c>
      <c r="AI95" s="128">
        <f>SUMIFS(ПРОДАЖИ!Z:Z,ПРОДАЖИ!AC:AC,'ОБОРАЧ СКЛАДОВ'!A:A)</f>
        <v>0</v>
      </c>
      <c r="AJ95" s="182">
        <f t="shared" si="27"/>
        <v>0</v>
      </c>
      <c r="AK95" s="179">
        <f>SUMIFS(ОСТАТКИ!U:U,ОСТАТКИ!P:P,'ОБОРАЧ СКЛАДОВ'!A:A)</f>
        <v>0</v>
      </c>
      <c r="AL95" s="128">
        <f>SUMIFS(ОСТАТКИ!T:T,ОСТАТКИ!P:P,'ОБОРАЧ СКЛАДОВ'!A:A)</f>
        <v>0</v>
      </c>
      <c r="AM95" s="176">
        <f t="shared" si="28"/>
        <v>0</v>
      </c>
      <c r="AN95" s="190" t="e">
        <f t="shared" si="29"/>
        <v>#DIV/0!</v>
      </c>
    </row>
    <row r="96" spans="1:40" ht="12" collapsed="1" x14ac:dyDescent="0.25">
      <c r="A96" s="151" t="s">
        <v>3273</v>
      </c>
      <c r="B96" s="173">
        <f>SUMIFS(ПРОДАЖИ!T:T,ПРОДАЖИ!AC:AC,'ОБОРАЧ СКЛАДОВ'!A:A)</f>
        <v>392155.15166666667</v>
      </c>
      <c r="C96" s="128">
        <f>SUMIFS(ПРОДАЖИ!U:U,ПРОДАЖИ!AC:AC,'ОБОРАЧ СКЛАДОВ'!A:A)</f>
        <v>987367.98249999981</v>
      </c>
      <c r="D96" s="176">
        <f t="shared" si="15"/>
        <v>1379523.1341666665</v>
      </c>
      <c r="E96" s="179">
        <f>SUMIFS(ОСТАТКИ!AD:AD,ОСТАТКИ!P:P,'ОБОРАЧ СКЛАДОВ'!A:A)</f>
        <v>1055597.8378091136</v>
      </c>
      <c r="F96" s="128">
        <f>SUMIFS(ОСТАТКИ!AA:AA,ОСТАТКИ!P:P,'ОБОРАЧ СКЛАДОВ'!A:A)</f>
        <v>4239122.6336553385</v>
      </c>
      <c r="G96" s="176">
        <f t="shared" si="16"/>
        <v>5294720.4714644523</v>
      </c>
      <c r="H96" s="190">
        <f t="shared" si="17"/>
        <v>117.06144708998811</v>
      </c>
      <c r="J96" s="173">
        <f>SUMIFS(ПРОДАЖИ!V:V,ПРОДАЖИ!AC:AC,'ОБОРАЧ СКЛАДОВ'!A:A)</f>
        <v>653943.40583333315</v>
      </c>
      <c r="K96" s="128">
        <f>SUMIFS(ПРОДАЖИ!AC:AC,ПРОДАЖИ!AK:AK,'ОБОРАЧ СКЛАДОВ'!I:I)</f>
        <v>0</v>
      </c>
      <c r="L96" s="182">
        <f t="shared" si="18"/>
        <v>653943.40583333315</v>
      </c>
      <c r="M96" s="179">
        <f>SUMIFS(ОСТАТКИ!Z:Z,ОСТАТКИ!P:P,'ОБОРАЧ СКЛАДОВ'!A:A)</f>
        <v>3094958.0377309974</v>
      </c>
      <c r="N96" s="128">
        <f>SUMIFS(ОСТАТКИ!AI:AI,ОСТАТКИ!X:X,'ОБОРАЧ СКЛАДОВ'!I:I)</f>
        <v>0</v>
      </c>
      <c r="O96" s="176">
        <f t="shared" si="19"/>
        <v>3094958.0377309974</v>
      </c>
      <c r="P96" s="190">
        <f t="shared" si="20"/>
        <v>144.34921938008449</v>
      </c>
      <c r="R96" s="173">
        <f>SUMIFS(ПРОДАЖИ!W:W,ПРОДАЖИ!AC:AC,'ОБОРАЧ СКЛАДОВ'!A:A)</f>
        <v>0</v>
      </c>
      <c r="S96" s="128">
        <f>SUMIFS(ПРОДАЖИ!AK:AK,ПРОДАЖИ!AS:AS,'ОБОРАЧ СКЛАДОВ'!Q:Q)</f>
        <v>0</v>
      </c>
      <c r="T96" s="182">
        <f t="shared" si="21"/>
        <v>0</v>
      </c>
      <c r="U96" s="179">
        <f>SUMIFS(ОСТАТКИ!W:W,ОСТАТКИ!P:P,'ОБОРАЧ СКЛАДОВ'!A:A)</f>
        <v>0</v>
      </c>
      <c r="V96" s="128">
        <f>SUMIFS(ОСТАТКИ!AQ:AQ,ОСТАТКИ!AF:AF,'ОБОРАЧ СКЛАДОВ'!Q:Q)</f>
        <v>0</v>
      </c>
      <c r="W96" s="176">
        <f t="shared" si="22"/>
        <v>0</v>
      </c>
      <c r="X96" s="190" t="e">
        <f t="shared" si="23"/>
        <v>#DIV/0!</v>
      </c>
      <c r="Z96" s="173">
        <f>SUMIFS(ПРОДАЖИ!X:X,ПРОДАЖИ!AC:AC,'ОБОРАЧ СКЛАДОВ'!A:A)</f>
        <v>107736.21749999996</v>
      </c>
      <c r="AA96" s="128">
        <f>SUMIFS(ПРОДАЖИ!Y:Y,ПРОДАЖИ!AC:AC,'ОБОРАЧ СКЛАДОВ'!A:A)</f>
        <v>436728.755</v>
      </c>
      <c r="AB96" s="182">
        <f t="shared" si="24"/>
        <v>544464.97249999992</v>
      </c>
      <c r="AC96" s="179">
        <f>SUMIFS(ОСТАТКИ!AB:AB,ОСТАТКИ!P:P,'ОБОРАЧ СКЛАДОВ'!A:A)</f>
        <v>212842.91262793596</v>
      </c>
      <c r="AD96" s="128">
        <f>SUMIFS(ОСТАТКИ!AC:AC,ОСТАТКИ!P:P,'ОБОРАЧ СКЛАДОВ'!A:A)</f>
        <v>1598261.3699849972</v>
      </c>
      <c r="AE96" s="176">
        <f t="shared" si="25"/>
        <v>1811104.2826129331</v>
      </c>
      <c r="AF96" s="190">
        <f t="shared" si="26"/>
        <v>101.45497581976123</v>
      </c>
      <c r="AH96" s="173">
        <f>SUMIFS(ПРОДАЖИ!AA:AA,ПРОДАЖИ!AC:AC,'ОБОРАЧ СКЛАДОВ'!A:A)</f>
        <v>95591.552500000005</v>
      </c>
      <c r="AI96" s="128">
        <f>SUMIFS(ПРОДАЖИ!Z:Z,ПРОДАЖИ!AC:AC,'ОБОРАЧ СКЛАДОВ'!A:A)</f>
        <v>25925.510833333341</v>
      </c>
      <c r="AJ96" s="182">
        <f t="shared" si="27"/>
        <v>121517.06333333335</v>
      </c>
      <c r="AK96" s="179">
        <f>SUMIFS(ОСТАТКИ!U:U,ОСТАТКИ!P:P,'ОБОРАЧ СКЛАДОВ'!A:A)</f>
        <v>306226.68288031057</v>
      </c>
      <c r="AL96" s="128">
        <f>SUMIFS(ОСТАТКИ!T:T,ОСТАТКИ!P:P,'ОБОРАЧ СКЛАДОВ'!A:A)</f>
        <v>820689.77619241551</v>
      </c>
      <c r="AM96" s="176">
        <f t="shared" si="28"/>
        <v>1126916.4590727261</v>
      </c>
      <c r="AN96" s="190">
        <f t="shared" si="29"/>
        <v>282.84877085479934</v>
      </c>
    </row>
    <row r="97" spans="1:40" hidden="1" outlineLevel="1" x14ac:dyDescent="0.2">
      <c r="A97" s="150" t="s">
        <v>3275</v>
      </c>
      <c r="B97" s="173">
        <f>SUMIFS(ПРОДАЖИ!T:T,ПРОДАЖИ!AC:AC,'ОБОРАЧ СКЛАДОВ'!A:A)</f>
        <v>0</v>
      </c>
      <c r="C97" s="128">
        <f>SUMIFS(ПРОДАЖИ!U:U,ПРОДАЖИ!AC:AC,'ОБОРАЧ СКЛАДОВ'!A:A)</f>
        <v>0</v>
      </c>
      <c r="D97" s="176">
        <f t="shared" si="15"/>
        <v>0</v>
      </c>
      <c r="E97" s="179">
        <f>SUMIFS(ОСТАТКИ!AD:AD,ОСТАТКИ!P:P,'ОБОРАЧ СКЛАДОВ'!A:A)</f>
        <v>0</v>
      </c>
      <c r="F97" s="128">
        <f>SUMIFS(ОСТАТКИ!AA:AA,ОСТАТКИ!P:P,'ОБОРАЧ СКЛАДОВ'!A:A)</f>
        <v>0</v>
      </c>
      <c r="G97" s="176">
        <f t="shared" si="16"/>
        <v>0</v>
      </c>
      <c r="H97" s="190" t="e">
        <f t="shared" si="17"/>
        <v>#DIV/0!</v>
      </c>
      <c r="J97" s="173">
        <f>SUMIFS(ПРОДАЖИ!V:V,ПРОДАЖИ!AC:AC,'ОБОРАЧ СКЛАДОВ'!A:A)</f>
        <v>0</v>
      </c>
      <c r="K97" s="128">
        <f>SUMIFS(ПРОДАЖИ!AC:AC,ПРОДАЖИ!AK:AK,'ОБОРАЧ СКЛАДОВ'!I:I)</f>
        <v>0</v>
      </c>
      <c r="L97" s="182">
        <f t="shared" si="18"/>
        <v>0</v>
      </c>
      <c r="M97" s="179">
        <f>SUMIFS(ОСТАТКИ!Z:Z,ОСТАТКИ!P:P,'ОБОРАЧ СКЛАДОВ'!A:A)</f>
        <v>0</v>
      </c>
      <c r="N97" s="128">
        <f>SUMIFS(ОСТАТКИ!AI:AI,ОСТАТКИ!X:X,'ОБОРАЧ СКЛАДОВ'!I:I)</f>
        <v>0</v>
      </c>
      <c r="O97" s="176">
        <f t="shared" si="19"/>
        <v>0</v>
      </c>
      <c r="P97" s="190" t="e">
        <f t="shared" si="20"/>
        <v>#DIV/0!</v>
      </c>
      <c r="R97" s="173">
        <f>SUMIFS(ПРОДАЖИ!W:W,ПРОДАЖИ!AC:AC,'ОБОРАЧ СКЛАДОВ'!A:A)</f>
        <v>0</v>
      </c>
      <c r="S97" s="128">
        <f>SUMIFS(ПРОДАЖИ!AK:AK,ПРОДАЖИ!AS:AS,'ОБОРАЧ СКЛАДОВ'!Q:Q)</f>
        <v>0</v>
      </c>
      <c r="T97" s="182">
        <f t="shared" si="21"/>
        <v>0</v>
      </c>
      <c r="U97" s="179">
        <f>SUMIFS(ОСТАТКИ!W:W,ОСТАТКИ!P:P,'ОБОРАЧ СКЛАДОВ'!A:A)</f>
        <v>0</v>
      </c>
      <c r="V97" s="128">
        <f>SUMIFS(ОСТАТКИ!AQ:AQ,ОСТАТКИ!AF:AF,'ОБОРАЧ СКЛАДОВ'!Q:Q)</f>
        <v>0</v>
      </c>
      <c r="W97" s="176">
        <f t="shared" si="22"/>
        <v>0</v>
      </c>
      <c r="X97" s="190" t="e">
        <f t="shared" si="23"/>
        <v>#DIV/0!</v>
      </c>
      <c r="Z97" s="173">
        <f>SUMIFS(ПРОДАЖИ!X:X,ПРОДАЖИ!AC:AC,'ОБОРАЧ СКЛАДОВ'!A:A)</f>
        <v>0</v>
      </c>
      <c r="AA97" s="128">
        <f>SUMIFS(ПРОДАЖИ!Y:Y,ПРОДАЖИ!AC:AC,'ОБОРАЧ СКЛАДОВ'!A:A)</f>
        <v>0</v>
      </c>
      <c r="AB97" s="182">
        <f t="shared" si="24"/>
        <v>0</v>
      </c>
      <c r="AC97" s="179">
        <f>SUMIFS(ОСТАТКИ!AB:AB,ОСТАТКИ!P:P,'ОБОРАЧ СКЛАДОВ'!A:A)</f>
        <v>0</v>
      </c>
      <c r="AD97" s="128">
        <f>SUMIFS(ОСТАТКИ!AC:AC,ОСТАТКИ!P:P,'ОБОРАЧ СКЛАДОВ'!A:A)</f>
        <v>0</v>
      </c>
      <c r="AE97" s="176">
        <f t="shared" si="25"/>
        <v>0</v>
      </c>
      <c r="AF97" s="190" t="e">
        <f t="shared" si="26"/>
        <v>#DIV/0!</v>
      </c>
      <c r="AH97" s="173">
        <f>SUMIFS(ПРОДАЖИ!AA:AA,ПРОДАЖИ!AC:AC,'ОБОРАЧ СКЛАДОВ'!A:A)</f>
        <v>0</v>
      </c>
      <c r="AI97" s="128">
        <f>SUMIFS(ПРОДАЖИ!Z:Z,ПРОДАЖИ!AC:AC,'ОБОРАЧ СКЛАДОВ'!A:A)</f>
        <v>0</v>
      </c>
      <c r="AJ97" s="182">
        <f t="shared" si="27"/>
        <v>0</v>
      </c>
      <c r="AK97" s="179">
        <f>SUMIFS(ОСТАТКИ!U:U,ОСТАТКИ!P:P,'ОБОРАЧ СКЛАДОВ'!A:A)</f>
        <v>0</v>
      </c>
      <c r="AL97" s="128">
        <f>SUMIFS(ОСТАТКИ!T:T,ОСТАТКИ!P:P,'ОБОРАЧ СКЛАДОВ'!A:A)</f>
        <v>0</v>
      </c>
      <c r="AM97" s="176">
        <f t="shared" si="28"/>
        <v>0</v>
      </c>
      <c r="AN97" s="190" t="e">
        <f t="shared" si="29"/>
        <v>#DIV/0!</v>
      </c>
    </row>
    <row r="98" spans="1:40" hidden="1" outlineLevel="1" x14ac:dyDescent="0.2">
      <c r="A98" s="150" t="s">
        <v>3285</v>
      </c>
      <c r="B98" s="173">
        <f>SUMIFS(ПРОДАЖИ!T:T,ПРОДАЖИ!AC:AC,'ОБОРАЧ СКЛАДОВ'!A:A)</f>
        <v>0</v>
      </c>
      <c r="C98" s="128">
        <f>SUMIFS(ПРОДАЖИ!U:U,ПРОДАЖИ!AC:AC,'ОБОРАЧ СКЛАДОВ'!A:A)</f>
        <v>0</v>
      </c>
      <c r="D98" s="176">
        <f t="shared" si="15"/>
        <v>0</v>
      </c>
      <c r="E98" s="179">
        <f>SUMIFS(ОСТАТКИ!AD:AD,ОСТАТКИ!P:P,'ОБОРАЧ СКЛАДОВ'!A:A)</f>
        <v>0</v>
      </c>
      <c r="F98" s="128">
        <f>SUMIFS(ОСТАТКИ!AA:AA,ОСТАТКИ!P:P,'ОБОРАЧ СКЛАДОВ'!A:A)</f>
        <v>0</v>
      </c>
      <c r="G98" s="176">
        <f t="shared" si="16"/>
        <v>0</v>
      </c>
      <c r="H98" s="190" t="e">
        <f t="shared" si="17"/>
        <v>#DIV/0!</v>
      </c>
      <c r="J98" s="173">
        <f>SUMIFS(ПРОДАЖИ!V:V,ПРОДАЖИ!AC:AC,'ОБОРАЧ СКЛАДОВ'!A:A)</f>
        <v>0</v>
      </c>
      <c r="K98" s="128">
        <f>SUMIFS(ПРОДАЖИ!AC:AC,ПРОДАЖИ!AK:AK,'ОБОРАЧ СКЛАДОВ'!I:I)</f>
        <v>0</v>
      </c>
      <c r="L98" s="182">
        <f t="shared" si="18"/>
        <v>0</v>
      </c>
      <c r="M98" s="179">
        <f>SUMIFS(ОСТАТКИ!Z:Z,ОСТАТКИ!P:P,'ОБОРАЧ СКЛАДОВ'!A:A)</f>
        <v>0</v>
      </c>
      <c r="N98" s="128">
        <f>SUMIFS(ОСТАТКИ!AI:AI,ОСТАТКИ!X:X,'ОБОРАЧ СКЛАДОВ'!I:I)</f>
        <v>0</v>
      </c>
      <c r="O98" s="176">
        <f t="shared" si="19"/>
        <v>0</v>
      </c>
      <c r="P98" s="190" t="e">
        <f t="shared" si="20"/>
        <v>#DIV/0!</v>
      </c>
      <c r="R98" s="173">
        <f>SUMIFS(ПРОДАЖИ!W:W,ПРОДАЖИ!AC:AC,'ОБОРАЧ СКЛАДОВ'!A:A)</f>
        <v>0</v>
      </c>
      <c r="S98" s="128">
        <f>SUMIFS(ПРОДАЖИ!AK:AK,ПРОДАЖИ!AS:AS,'ОБОРАЧ СКЛАДОВ'!Q:Q)</f>
        <v>0</v>
      </c>
      <c r="T98" s="182">
        <f t="shared" si="21"/>
        <v>0</v>
      </c>
      <c r="U98" s="179">
        <f>SUMIFS(ОСТАТКИ!W:W,ОСТАТКИ!P:P,'ОБОРАЧ СКЛАДОВ'!A:A)</f>
        <v>0</v>
      </c>
      <c r="V98" s="128">
        <f>SUMIFS(ОСТАТКИ!AQ:AQ,ОСТАТКИ!AF:AF,'ОБОРАЧ СКЛАДОВ'!Q:Q)</f>
        <v>0</v>
      </c>
      <c r="W98" s="176">
        <f t="shared" si="22"/>
        <v>0</v>
      </c>
      <c r="X98" s="190" t="e">
        <f t="shared" si="23"/>
        <v>#DIV/0!</v>
      </c>
      <c r="Z98" s="173">
        <f>SUMIFS(ПРОДАЖИ!X:X,ПРОДАЖИ!AC:AC,'ОБОРАЧ СКЛАДОВ'!A:A)</f>
        <v>0</v>
      </c>
      <c r="AA98" s="128">
        <f>SUMIFS(ПРОДАЖИ!Y:Y,ПРОДАЖИ!AC:AC,'ОБОРАЧ СКЛАДОВ'!A:A)</f>
        <v>0</v>
      </c>
      <c r="AB98" s="182">
        <f t="shared" si="24"/>
        <v>0</v>
      </c>
      <c r="AC98" s="179">
        <f>SUMIFS(ОСТАТКИ!AB:AB,ОСТАТКИ!P:P,'ОБОРАЧ СКЛАДОВ'!A:A)</f>
        <v>0</v>
      </c>
      <c r="AD98" s="128">
        <f>SUMIFS(ОСТАТКИ!AC:AC,ОСТАТКИ!P:P,'ОБОРАЧ СКЛАДОВ'!A:A)</f>
        <v>0</v>
      </c>
      <c r="AE98" s="176">
        <f t="shared" si="25"/>
        <v>0</v>
      </c>
      <c r="AF98" s="190" t="e">
        <f t="shared" si="26"/>
        <v>#DIV/0!</v>
      </c>
      <c r="AH98" s="173">
        <f>SUMIFS(ПРОДАЖИ!AA:AA,ПРОДАЖИ!AC:AC,'ОБОРАЧ СКЛАДОВ'!A:A)</f>
        <v>0</v>
      </c>
      <c r="AI98" s="128">
        <f>SUMIFS(ПРОДАЖИ!Z:Z,ПРОДАЖИ!AC:AC,'ОБОРАЧ СКЛАДОВ'!A:A)</f>
        <v>0</v>
      </c>
      <c r="AJ98" s="182">
        <f t="shared" si="27"/>
        <v>0</v>
      </c>
      <c r="AK98" s="179">
        <f>SUMIFS(ОСТАТКИ!U:U,ОСТАТКИ!P:P,'ОБОРАЧ СКЛАДОВ'!A:A)</f>
        <v>0</v>
      </c>
      <c r="AL98" s="128">
        <f>SUMIFS(ОСТАТКИ!T:T,ОСТАТКИ!P:P,'ОБОРАЧ СКЛАДОВ'!A:A)</f>
        <v>0</v>
      </c>
      <c r="AM98" s="176">
        <f t="shared" si="28"/>
        <v>0</v>
      </c>
      <c r="AN98" s="190" t="e">
        <f t="shared" si="29"/>
        <v>#DIV/0!</v>
      </c>
    </row>
    <row r="99" spans="1:40" hidden="1" outlineLevel="1" x14ac:dyDescent="0.2">
      <c r="A99" s="150" t="s">
        <v>3289</v>
      </c>
      <c r="B99" s="173">
        <f>SUMIFS(ПРОДАЖИ!T:T,ПРОДАЖИ!AC:AC,'ОБОРАЧ СКЛАДОВ'!A:A)</f>
        <v>0</v>
      </c>
      <c r="C99" s="128">
        <f>SUMIFS(ПРОДАЖИ!U:U,ПРОДАЖИ!AC:AC,'ОБОРАЧ СКЛАДОВ'!A:A)</f>
        <v>0</v>
      </c>
      <c r="D99" s="176">
        <f t="shared" si="15"/>
        <v>0</v>
      </c>
      <c r="E99" s="179">
        <f>SUMIFS(ОСТАТКИ!AD:AD,ОСТАТКИ!P:P,'ОБОРАЧ СКЛАДОВ'!A:A)</f>
        <v>0</v>
      </c>
      <c r="F99" s="128">
        <f>SUMIFS(ОСТАТКИ!AA:AA,ОСТАТКИ!P:P,'ОБОРАЧ СКЛАДОВ'!A:A)</f>
        <v>0</v>
      </c>
      <c r="G99" s="176">
        <f t="shared" si="16"/>
        <v>0</v>
      </c>
      <c r="H99" s="190" t="e">
        <f t="shared" si="17"/>
        <v>#DIV/0!</v>
      </c>
      <c r="J99" s="173">
        <f>SUMIFS(ПРОДАЖИ!V:V,ПРОДАЖИ!AC:AC,'ОБОРАЧ СКЛАДОВ'!A:A)</f>
        <v>0</v>
      </c>
      <c r="K99" s="128">
        <f>SUMIFS(ПРОДАЖИ!AC:AC,ПРОДАЖИ!AK:AK,'ОБОРАЧ СКЛАДОВ'!I:I)</f>
        <v>0</v>
      </c>
      <c r="L99" s="182">
        <f t="shared" si="18"/>
        <v>0</v>
      </c>
      <c r="M99" s="179">
        <f>SUMIFS(ОСТАТКИ!Z:Z,ОСТАТКИ!P:P,'ОБОРАЧ СКЛАДОВ'!A:A)</f>
        <v>0</v>
      </c>
      <c r="N99" s="128">
        <f>SUMIFS(ОСТАТКИ!AI:AI,ОСТАТКИ!X:X,'ОБОРАЧ СКЛАДОВ'!I:I)</f>
        <v>0</v>
      </c>
      <c r="O99" s="176">
        <f t="shared" si="19"/>
        <v>0</v>
      </c>
      <c r="P99" s="190" t="e">
        <f t="shared" si="20"/>
        <v>#DIV/0!</v>
      </c>
      <c r="R99" s="173">
        <f>SUMIFS(ПРОДАЖИ!W:W,ПРОДАЖИ!AC:AC,'ОБОРАЧ СКЛАДОВ'!A:A)</f>
        <v>0</v>
      </c>
      <c r="S99" s="128">
        <f>SUMIFS(ПРОДАЖИ!AK:AK,ПРОДАЖИ!AS:AS,'ОБОРАЧ СКЛАДОВ'!Q:Q)</f>
        <v>0</v>
      </c>
      <c r="T99" s="182">
        <f t="shared" si="21"/>
        <v>0</v>
      </c>
      <c r="U99" s="179">
        <f>SUMIFS(ОСТАТКИ!W:W,ОСТАТКИ!P:P,'ОБОРАЧ СКЛАДОВ'!A:A)</f>
        <v>0</v>
      </c>
      <c r="V99" s="128">
        <f>SUMIFS(ОСТАТКИ!AQ:AQ,ОСТАТКИ!AF:AF,'ОБОРАЧ СКЛАДОВ'!Q:Q)</f>
        <v>0</v>
      </c>
      <c r="W99" s="176">
        <f t="shared" si="22"/>
        <v>0</v>
      </c>
      <c r="X99" s="190" t="e">
        <f t="shared" si="23"/>
        <v>#DIV/0!</v>
      </c>
      <c r="Z99" s="173">
        <f>SUMIFS(ПРОДАЖИ!X:X,ПРОДАЖИ!AC:AC,'ОБОРАЧ СКЛАДОВ'!A:A)</f>
        <v>0</v>
      </c>
      <c r="AA99" s="128">
        <f>SUMIFS(ПРОДАЖИ!Y:Y,ПРОДАЖИ!AC:AC,'ОБОРАЧ СКЛАДОВ'!A:A)</f>
        <v>0</v>
      </c>
      <c r="AB99" s="182">
        <f t="shared" si="24"/>
        <v>0</v>
      </c>
      <c r="AC99" s="179">
        <f>SUMIFS(ОСТАТКИ!AB:AB,ОСТАТКИ!P:P,'ОБОРАЧ СКЛАДОВ'!A:A)</f>
        <v>0</v>
      </c>
      <c r="AD99" s="128">
        <f>SUMIFS(ОСТАТКИ!AC:AC,ОСТАТКИ!P:P,'ОБОРАЧ СКЛАДОВ'!A:A)</f>
        <v>0</v>
      </c>
      <c r="AE99" s="176">
        <f t="shared" si="25"/>
        <v>0</v>
      </c>
      <c r="AF99" s="190" t="e">
        <f t="shared" si="26"/>
        <v>#DIV/0!</v>
      </c>
      <c r="AH99" s="173">
        <f>SUMIFS(ПРОДАЖИ!AA:AA,ПРОДАЖИ!AC:AC,'ОБОРАЧ СКЛАДОВ'!A:A)</f>
        <v>0</v>
      </c>
      <c r="AI99" s="128">
        <f>SUMIFS(ПРОДАЖИ!Z:Z,ПРОДАЖИ!AC:AC,'ОБОРАЧ СКЛАДОВ'!A:A)</f>
        <v>0</v>
      </c>
      <c r="AJ99" s="182">
        <f t="shared" si="27"/>
        <v>0</v>
      </c>
      <c r="AK99" s="179">
        <f>SUMIFS(ОСТАТКИ!U:U,ОСТАТКИ!P:P,'ОБОРАЧ СКЛАДОВ'!A:A)</f>
        <v>0</v>
      </c>
      <c r="AL99" s="128">
        <f>SUMIFS(ОСТАТКИ!T:T,ОСТАТКИ!P:P,'ОБОРАЧ СКЛАДОВ'!A:A)</f>
        <v>0</v>
      </c>
      <c r="AM99" s="176">
        <f t="shared" si="28"/>
        <v>0</v>
      </c>
      <c r="AN99" s="190" t="e">
        <f t="shared" si="29"/>
        <v>#DIV/0!</v>
      </c>
    </row>
    <row r="100" spans="1:40" hidden="1" outlineLevel="1" x14ac:dyDescent="0.2">
      <c r="A100" s="150" t="s">
        <v>3316</v>
      </c>
      <c r="B100" s="173">
        <f>SUMIFS(ПРОДАЖИ!T:T,ПРОДАЖИ!AC:AC,'ОБОРАЧ СКЛАДОВ'!A:A)</f>
        <v>0</v>
      </c>
      <c r="C100" s="128">
        <f>SUMIFS(ПРОДАЖИ!U:U,ПРОДАЖИ!AC:AC,'ОБОРАЧ СКЛАДОВ'!A:A)</f>
        <v>0</v>
      </c>
      <c r="D100" s="176">
        <f t="shared" si="15"/>
        <v>0</v>
      </c>
      <c r="E100" s="179">
        <f>SUMIFS(ОСТАТКИ!AD:AD,ОСТАТКИ!P:P,'ОБОРАЧ СКЛАДОВ'!A:A)</f>
        <v>0</v>
      </c>
      <c r="F100" s="128">
        <f>SUMIFS(ОСТАТКИ!AA:AA,ОСТАТКИ!P:P,'ОБОРАЧ СКЛАДОВ'!A:A)</f>
        <v>0</v>
      </c>
      <c r="G100" s="176">
        <f t="shared" si="16"/>
        <v>0</v>
      </c>
      <c r="H100" s="190" t="e">
        <f t="shared" si="17"/>
        <v>#DIV/0!</v>
      </c>
      <c r="J100" s="173">
        <f>SUMIFS(ПРОДАЖИ!V:V,ПРОДАЖИ!AC:AC,'ОБОРАЧ СКЛАДОВ'!A:A)</f>
        <v>0</v>
      </c>
      <c r="K100" s="128">
        <f>SUMIFS(ПРОДАЖИ!AC:AC,ПРОДАЖИ!AK:AK,'ОБОРАЧ СКЛАДОВ'!I:I)</f>
        <v>0</v>
      </c>
      <c r="L100" s="182">
        <f t="shared" si="18"/>
        <v>0</v>
      </c>
      <c r="M100" s="179">
        <f>SUMIFS(ОСТАТКИ!Z:Z,ОСТАТКИ!P:P,'ОБОРАЧ СКЛАДОВ'!A:A)</f>
        <v>0</v>
      </c>
      <c r="N100" s="128">
        <f>SUMIFS(ОСТАТКИ!AI:AI,ОСТАТКИ!X:X,'ОБОРАЧ СКЛАДОВ'!I:I)</f>
        <v>0</v>
      </c>
      <c r="O100" s="176">
        <f t="shared" si="19"/>
        <v>0</v>
      </c>
      <c r="P100" s="190" t="e">
        <f t="shared" si="20"/>
        <v>#DIV/0!</v>
      </c>
      <c r="R100" s="173">
        <f>SUMIFS(ПРОДАЖИ!W:W,ПРОДАЖИ!AC:AC,'ОБОРАЧ СКЛАДОВ'!A:A)</f>
        <v>0</v>
      </c>
      <c r="S100" s="128">
        <f>SUMIFS(ПРОДАЖИ!AK:AK,ПРОДАЖИ!AS:AS,'ОБОРАЧ СКЛАДОВ'!Q:Q)</f>
        <v>0</v>
      </c>
      <c r="T100" s="182">
        <f t="shared" si="21"/>
        <v>0</v>
      </c>
      <c r="U100" s="179">
        <f>SUMIFS(ОСТАТКИ!W:W,ОСТАТКИ!P:P,'ОБОРАЧ СКЛАДОВ'!A:A)</f>
        <v>0</v>
      </c>
      <c r="V100" s="128">
        <f>SUMIFS(ОСТАТКИ!AQ:AQ,ОСТАТКИ!AF:AF,'ОБОРАЧ СКЛАДОВ'!Q:Q)</f>
        <v>0</v>
      </c>
      <c r="W100" s="176">
        <f t="shared" si="22"/>
        <v>0</v>
      </c>
      <c r="X100" s="190" t="e">
        <f t="shared" si="23"/>
        <v>#DIV/0!</v>
      </c>
      <c r="Z100" s="173">
        <f>SUMIFS(ПРОДАЖИ!X:X,ПРОДАЖИ!AC:AC,'ОБОРАЧ СКЛАДОВ'!A:A)</f>
        <v>0</v>
      </c>
      <c r="AA100" s="128">
        <f>SUMIFS(ПРОДАЖИ!Y:Y,ПРОДАЖИ!AC:AC,'ОБОРАЧ СКЛАДОВ'!A:A)</f>
        <v>0</v>
      </c>
      <c r="AB100" s="182">
        <f t="shared" si="24"/>
        <v>0</v>
      </c>
      <c r="AC100" s="179">
        <f>SUMIFS(ОСТАТКИ!AB:AB,ОСТАТКИ!P:P,'ОБОРАЧ СКЛАДОВ'!A:A)</f>
        <v>0</v>
      </c>
      <c r="AD100" s="128">
        <f>SUMIFS(ОСТАТКИ!AC:AC,ОСТАТКИ!P:P,'ОБОРАЧ СКЛАДОВ'!A:A)</f>
        <v>0</v>
      </c>
      <c r="AE100" s="176">
        <f t="shared" si="25"/>
        <v>0</v>
      </c>
      <c r="AF100" s="190" t="e">
        <f t="shared" si="26"/>
        <v>#DIV/0!</v>
      </c>
      <c r="AH100" s="173">
        <f>SUMIFS(ПРОДАЖИ!AA:AA,ПРОДАЖИ!AC:AC,'ОБОРАЧ СКЛАДОВ'!A:A)</f>
        <v>0</v>
      </c>
      <c r="AI100" s="128">
        <f>SUMIFS(ПРОДАЖИ!Z:Z,ПРОДАЖИ!AC:AC,'ОБОРАЧ СКЛАДОВ'!A:A)</f>
        <v>0</v>
      </c>
      <c r="AJ100" s="182">
        <f t="shared" si="27"/>
        <v>0</v>
      </c>
      <c r="AK100" s="179">
        <f>SUMIFS(ОСТАТКИ!U:U,ОСТАТКИ!P:P,'ОБОРАЧ СКЛАДОВ'!A:A)</f>
        <v>0</v>
      </c>
      <c r="AL100" s="128">
        <f>SUMIFS(ОСТАТКИ!T:T,ОСТАТКИ!P:P,'ОБОРАЧ СКЛАДОВ'!A:A)</f>
        <v>0</v>
      </c>
      <c r="AM100" s="176">
        <f t="shared" si="28"/>
        <v>0</v>
      </c>
      <c r="AN100" s="190" t="e">
        <f t="shared" si="29"/>
        <v>#DIV/0!</v>
      </c>
    </row>
    <row r="101" spans="1:40" hidden="1" outlineLevel="1" x14ac:dyDescent="0.2">
      <c r="A101" s="150" t="s">
        <v>5115</v>
      </c>
      <c r="B101" s="173">
        <f>SUMIFS(ПРОДАЖИ!T:T,ПРОДАЖИ!AC:AC,'ОБОРАЧ СКЛАДОВ'!A:A)</f>
        <v>0</v>
      </c>
      <c r="C101" s="128">
        <f>SUMIFS(ПРОДАЖИ!U:U,ПРОДАЖИ!AC:AC,'ОБОРАЧ СКЛАДОВ'!A:A)</f>
        <v>0</v>
      </c>
      <c r="D101" s="176">
        <f t="shared" si="15"/>
        <v>0</v>
      </c>
      <c r="E101" s="179">
        <f>SUMIFS(ОСТАТКИ!AD:AD,ОСТАТКИ!P:P,'ОБОРАЧ СКЛАДОВ'!A:A)</f>
        <v>0</v>
      </c>
      <c r="F101" s="128">
        <f>SUMIFS(ОСТАТКИ!AA:AA,ОСТАТКИ!P:P,'ОБОРАЧ СКЛАДОВ'!A:A)</f>
        <v>0</v>
      </c>
      <c r="G101" s="176">
        <f t="shared" si="16"/>
        <v>0</v>
      </c>
      <c r="H101" s="190" t="e">
        <f t="shared" si="17"/>
        <v>#DIV/0!</v>
      </c>
      <c r="J101" s="173">
        <f>SUMIFS(ПРОДАЖИ!V:V,ПРОДАЖИ!AC:AC,'ОБОРАЧ СКЛАДОВ'!A:A)</f>
        <v>0</v>
      </c>
      <c r="K101" s="128">
        <f>SUMIFS(ПРОДАЖИ!AC:AC,ПРОДАЖИ!AK:AK,'ОБОРАЧ СКЛАДОВ'!I:I)</f>
        <v>0</v>
      </c>
      <c r="L101" s="182">
        <f t="shared" si="18"/>
        <v>0</v>
      </c>
      <c r="M101" s="179">
        <f>SUMIFS(ОСТАТКИ!Z:Z,ОСТАТКИ!P:P,'ОБОРАЧ СКЛАДОВ'!A:A)</f>
        <v>0</v>
      </c>
      <c r="N101" s="128">
        <f>SUMIFS(ОСТАТКИ!AI:AI,ОСТАТКИ!X:X,'ОБОРАЧ СКЛАДОВ'!I:I)</f>
        <v>0</v>
      </c>
      <c r="O101" s="176">
        <f t="shared" si="19"/>
        <v>0</v>
      </c>
      <c r="P101" s="190" t="e">
        <f t="shared" si="20"/>
        <v>#DIV/0!</v>
      </c>
      <c r="R101" s="173">
        <f>SUMIFS(ПРОДАЖИ!W:W,ПРОДАЖИ!AC:AC,'ОБОРАЧ СКЛАДОВ'!A:A)</f>
        <v>0</v>
      </c>
      <c r="S101" s="128">
        <f>SUMIFS(ПРОДАЖИ!AK:AK,ПРОДАЖИ!AS:AS,'ОБОРАЧ СКЛАДОВ'!Q:Q)</f>
        <v>0</v>
      </c>
      <c r="T101" s="182">
        <f t="shared" si="21"/>
        <v>0</v>
      </c>
      <c r="U101" s="179">
        <f>SUMIFS(ОСТАТКИ!W:W,ОСТАТКИ!P:P,'ОБОРАЧ СКЛАДОВ'!A:A)</f>
        <v>0</v>
      </c>
      <c r="V101" s="128">
        <f>SUMIFS(ОСТАТКИ!AQ:AQ,ОСТАТКИ!AF:AF,'ОБОРАЧ СКЛАДОВ'!Q:Q)</f>
        <v>0</v>
      </c>
      <c r="W101" s="176">
        <f t="shared" si="22"/>
        <v>0</v>
      </c>
      <c r="X101" s="190" t="e">
        <f t="shared" si="23"/>
        <v>#DIV/0!</v>
      </c>
      <c r="Z101" s="173">
        <f>SUMIFS(ПРОДАЖИ!X:X,ПРОДАЖИ!AC:AC,'ОБОРАЧ СКЛАДОВ'!A:A)</f>
        <v>0</v>
      </c>
      <c r="AA101" s="128">
        <f>SUMIFS(ПРОДАЖИ!Y:Y,ПРОДАЖИ!AC:AC,'ОБОРАЧ СКЛАДОВ'!A:A)</f>
        <v>0</v>
      </c>
      <c r="AB101" s="182">
        <f t="shared" si="24"/>
        <v>0</v>
      </c>
      <c r="AC101" s="179">
        <f>SUMIFS(ОСТАТКИ!AB:AB,ОСТАТКИ!P:P,'ОБОРАЧ СКЛАДОВ'!A:A)</f>
        <v>0</v>
      </c>
      <c r="AD101" s="128">
        <f>SUMIFS(ОСТАТКИ!AC:AC,ОСТАТКИ!P:P,'ОБОРАЧ СКЛАДОВ'!A:A)</f>
        <v>0</v>
      </c>
      <c r="AE101" s="176">
        <f t="shared" si="25"/>
        <v>0</v>
      </c>
      <c r="AF101" s="190" t="e">
        <f t="shared" si="26"/>
        <v>#DIV/0!</v>
      </c>
      <c r="AH101" s="173">
        <f>SUMIFS(ПРОДАЖИ!AA:AA,ПРОДАЖИ!AC:AC,'ОБОРАЧ СКЛАДОВ'!A:A)</f>
        <v>0</v>
      </c>
      <c r="AI101" s="128">
        <f>SUMIFS(ПРОДАЖИ!Z:Z,ПРОДАЖИ!AC:AC,'ОБОРАЧ СКЛАДОВ'!A:A)</f>
        <v>0</v>
      </c>
      <c r="AJ101" s="182">
        <f t="shared" si="27"/>
        <v>0</v>
      </c>
      <c r="AK101" s="179">
        <f>SUMIFS(ОСТАТКИ!U:U,ОСТАТКИ!P:P,'ОБОРАЧ СКЛАДОВ'!A:A)</f>
        <v>0</v>
      </c>
      <c r="AL101" s="128">
        <f>SUMIFS(ОСТАТКИ!T:T,ОСТАТКИ!P:P,'ОБОРАЧ СКЛАДОВ'!A:A)</f>
        <v>0</v>
      </c>
      <c r="AM101" s="176">
        <f t="shared" si="28"/>
        <v>0</v>
      </c>
      <c r="AN101" s="190" t="e">
        <f t="shared" si="29"/>
        <v>#DIV/0!</v>
      </c>
    </row>
    <row r="102" spans="1:40" ht="12" collapsed="1" x14ac:dyDescent="0.25">
      <c r="A102" s="151" t="s">
        <v>3327</v>
      </c>
      <c r="B102" s="173">
        <f>SUMIFS(ПРОДАЖИ!T:T,ПРОДАЖИ!AC:AC,'ОБОРАЧ СКЛАДОВ'!A:A)</f>
        <v>698794.13833333331</v>
      </c>
      <c r="C102" s="128">
        <f>SUMIFS(ПРОДАЖИ!U:U,ПРОДАЖИ!AC:AC,'ОБОРАЧ СКЛАДОВ'!A:A)</f>
        <v>259380.05250000005</v>
      </c>
      <c r="D102" s="176">
        <f t="shared" si="15"/>
        <v>958174.19083333341</v>
      </c>
      <c r="E102" s="179">
        <f>SUMIFS(ОСТАТКИ!AD:AD,ОСТАТКИ!P:P,'ОБОРАЧ СКЛАДОВ'!A:A)</f>
        <v>1154103.552620132</v>
      </c>
      <c r="F102" s="128">
        <f>SUMIFS(ОСТАТКИ!AA:AA,ОСТАТКИ!P:P,'ОБОРАЧ СКЛАДОВ'!A:A)</f>
        <v>5285993.4967555264</v>
      </c>
      <c r="G102" s="176">
        <f t="shared" si="16"/>
        <v>6440097.0493756589</v>
      </c>
      <c r="H102" s="190">
        <f t="shared" si="17"/>
        <v>204.99713088193977</v>
      </c>
      <c r="J102" s="173">
        <f>SUMIFS(ПРОДАЖИ!V:V,ПРОДАЖИ!AC:AC,'ОБОРАЧ СКЛАДОВ'!A:A)</f>
        <v>332364.11416666664</v>
      </c>
      <c r="K102" s="128">
        <f>SUMIFS(ПРОДАЖИ!AC:AC,ПРОДАЖИ!AK:AK,'ОБОРАЧ СКЛАДОВ'!I:I)</f>
        <v>0</v>
      </c>
      <c r="L102" s="182">
        <f t="shared" si="18"/>
        <v>332364.11416666664</v>
      </c>
      <c r="M102" s="179">
        <f>SUMIFS(ОСТАТКИ!Z:Z,ОСТАТКИ!P:P,'ОБОРАЧ СКЛАДОВ'!A:A)</f>
        <v>3408916.4282234064</v>
      </c>
      <c r="N102" s="128">
        <f>SUMIFS(ОСТАТКИ!AI:AI,ОСТАТКИ!X:X,'ОБОРАЧ СКЛАДОВ'!I:I)</f>
        <v>0</v>
      </c>
      <c r="O102" s="176">
        <f t="shared" si="19"/>
        <v>3408916.4282234064</v>
      </c>
      <c r="P102" s="190">
        <f t="shared" si="20"/>
        <v>312.82544242630337</v>
      </c>
      <c r="R102" s="173">
        <f>SUMIFS(ПРОДАЖИ!W:W,ПРОДАЖИ!AC:AC,'ОБОРАЧ СКЛАДОВ'!A:A)</f>
        <v>0</v>
      </c>
      <c r="S102" s="128">
        <f>SUMIFS(ПРОДАЖИ!AK:AK,ПРОДАЖИ!AS:AS,'ОБОРАЧ СКЛАДОВ'!Q:Q)</f>
        <v>0</v>
      </c>
      <c r="T102" s="182">
        <f t="shared" si="21"/>
        <v>0</v>
      </c>
      <c r="U102" s="179">
        <f>SUMIFS(ОСТАТКИ!W:W,ОСТАТКИ!P:P,'ОБОРАЧ СКЛАДОВ'!A:A)</f>
        <v>0</v>
      </c>
      <c r="V102" s="128">
        <f>SUMIFS(ОСТАТКИ!AQ:AQ,ОСТАТКИ!AF:AF,'ОБОРАЧ СКЛАДОВ'!Q:Q)</f>
        <v>0</v>
      </c>
      <c r="W102" s="176">
        <f t="shared" si="22"/>
        <v>0</v>
      </c>
      <c r="X102" s="190" t="e">
        <f t="shared" si="23"/>
        <v>#DIV/0!</v>
      </c>
      <c r="Z102" s="173">
        <f>SUMIFS(ПРОДАЖИ!X:X,ПРОДАЖИ!AC:AC,'ОБОРАЧ СКЛАДОВ'!A:A)</f>
        <v>74209.325833333321</v>
      </c>
      <c r="AA102" s="128">
        <f>SUMIFS(ПРОДАЖИ!Y:Y,ПРОДАЖИ!AC:AC,'ОБОРАЧ СКЛАДОВ'!A:A)</f>
        <v>192367.99833333332</v>
      </c>
      <c r="AB102" s="182">
        <f t="shared" si="24"/>
        <v>266577.32416666666</v>
      </c>
      <c r="AC102" s="179">
        <f>SUMIFS(ОСТАТКИ!AB:AB,ОСТАТКИ!P:P,'ОБОРАЧ СКЛАДОВ'!A:A)</f>
        <v>146078.23580340436</v>
      </c>
      <c r="AD102" s="128">
        <f>SUMIFS(ОСТАТКИ!AC:AC,ОСТАТКИ!P:P,'ОБОРАЧ СКЛАДОВ'!A:A)</f>
        <v>2956869.0684464336</v>
      </c>
      <c r="AE102" s="176">
        <f t="shared" si="25"/>
        <v>3102947.304249838</v>
      </c>
      <c r="AF102" s="190">
        <f t="shared" si="26"/>
        <v>355.01854133868608</v>
      </c>
      <c r="AH102" s="173">
        <f>SUMIFS(ПРОДАЖИ!AA:AA,ПРОДАЖИ!AC:AC,'ОБОРАЧ СКЛАДОВ'!A:A)</f>
        <v>112569.67416666666</v>
      </c>
      <c r="AI102" s="128">
        <f>SUMIFS(ПРОДАЖИ!Z:Z,ПРОДАЖИ!AC:AC,'ОБОРАЧ СКЛАДОВ'!A:A)</f>
        <v>10168.75</v>
      </c>
      <c r="AJ102" s="182">
        <f t="shared" si="27"/>
        <v>122738.42416666666</v>
      </c>
      <c r="AK102" s="179">
        <f>SUMIFS(ОСТАТКИ!U:U,ОСТАТКИ!P:P,'ОБОРАЧ СКЛАДОВ'!A:A)</f>
        <v>49623.2890974084</v>
      </c>
      <c r="AL102" s="128">
        <f>SUMIFS(ОСТАТКИ!T:T,ОСТАТКИ!P:P,'ОБОРАЧ СКЛАДОВ'!A:A)</f>
        <v>322551.37913315458</v>
      </c>
      <c r="AM102" s="176">
        <f t="shared" si="28"/>
        <v>372174.66823056299</v>
      </c>
      <c r="AN102" s="190">
        <f t="shared" si="29"/>
        <v>92.483893761078363</v>
      </c>
    </row>
    <row r="103" spans="1:40" hidden="1" outlineLevel="1" x14ac:dyDescent="0.2">
      <c r="A103" s="150" t="s">
        <v>3328</v>
      </c>
      <c r="B103" s="173">
        <f>SUMIFS(ПРОДАЖИ!T:T,ПРОДАЖИ!AC:AC,'ОБОРАЧ СКЛАДОВ'!A:A)</f>
        <v>0</v>
      </c>
      <c r="C103" s="128">
        <f>SUMIFS(ПРОДАЖИ!U:U,ПРОДАЖИ!AC:AC,'ОБОРАЧ СКЛАДОВ'!A:A)</f>
        <v>0</v>
      </c>
      <c r="D103" s="176">
        <f t="shared" si="15"/>
        <v>0</v>
      </c>
      <c r="E103" s="179">
        <f>SUMIFS(ОСТАТКИ!AD:AD,ОСТАТКИ!P:P,'ОБОРАЧ СКЛАДОВ'!A:A)</f>
        <v>0</v>
      </c>
      <c r="F103" s="128">
        <f>SUMIFS(ОСТАТКИ!AA:AA,ОСТАТКИ!P:P,'ОБОРАЧ СКЛАДОВ'!A:A)</f>
        <v>0</v>
      </c>
      <c r="G103" s="176">
        <f t="shared" si="16"/>
        <v>0</v>
      </c>
      <c r="H103" s="190" t="e">
        <f t="shared" si="17"/>
        <v>#DIV/0!</v>
      </c>
      <c r="J103" s="173">
        <f>SUMIFS(ПРОДАЖИ!V:V,ПРОДАЖИ!AC:AC,'ОБОРАЧ СКЛАДОВ'!A:A)</f>
        <v>0</v>
      </c>
      <c r="K103" s="128">
        <f>SUMIFS(ПРОДАЖИ!AC:AC,ПРОДАЖИ!AK:AK,'ОБОРАЧ СКЛАДОВ'!I:I)</f>
        <v>0</v>
      </c>
      <c r="L103" s="182">
        <f t="shared" si="18"/>
        <v>0</v>
      </c>
      <c r="M103" s="179">
        <f>SUMIFS(ОСТАТКИ!Z:Z,ОСТАТКИ!P:P,'ОБОРАЧ СКЛАДОВ'!A:A)</f>
        <v>0</v>
      </c>
      <c r="N103" s="128">
        <f>SUMIFS(ОСТАТКИ!AI:AI,ОСТАТКИ!X:X,'ОБОРАЧ СКЛАДОВ'!I:I)</f>
        <v>0</v>
      </c>
      <c r="O103" s="176">
        <f t="shared" si="19"/>
        <v>0</v>
      </c>
      <c r="P103" s="190" t="e">
        <f t="shared" si="20"/>
        <v>#DIV/0!</v>
      </c>
      <c r="R103" s="173">
        <f>SUMIFS(ПРОДАЖИ!W:W,ПРОДАЖИ!AC:AC,'ОБОРАЧ СКЛАДОВ'!A:A)</f>
        <v>0</v>
      </c>
      <c r="S103" s="128">
        <f>SUMIFS(ПРОДАЖИ!AK:AK,ПРОДАЖИ!AS:AS,'ОБОРАЧ СКЛАДОВ'!Q:Q)</f>
        <v>0</v>
      </c>
      <c r="T103" s="182">
        <f t="shared" si="21"/>
        <v>0</v>
      </c>
      <c r="U103" s="179">
        <f>SUMIFS(ОСТАТКИ!W:W,ОСТАТКИ!P:P,'ОБОРАЧ СКЛАДОВ'!A:A)</f>
        <v>0</v>
      </c>
      <c r="V103" s="128">
        <f>SUMIFS(ОСТАТКИ!AQ:AQ,ОСТАТКИ!AF:AF,'ОБОРАЧ СКЛАДОВ'!Q:Q)</f>
        <v>0</v>
      </c>
      <c r="W103" s="176">
        <f t="shared" si="22"/>
        <v>0</v>
      </c>
      <c r="X103" s="190" t="e">
        <f t="shared" si="23"/>
        <v>#DIV/0!</v>
      </c>
      <c r="Z103" s="173">
        <f>SUMIFS(ПРОДАЖИ!X:X,ПРОДАЖИ!AC:AC,'ОБОРАЧ СКЛАДОВ'!A:A)</f>
        <v>0</v>
      </c>
      <c r="AA103" s="128">
        <f>SUMIFS(ПРОДАЖИ!Y:Y,ПРОДАЖИ!AC:AC,'ОБОРАЧ СКЛАДОВ'!A:A)</f>
        <v>0</v>
      </c>
      <c r="AB103" s="182">
        <f t="shared" si="24"/>
        <v>0</v>
      </c>
      <c r="AC103" s="179">
        <f>SUMIFS(ОСТАТКИ!AB:AB,ОСТАТКИ!P:P,'ОБОРАЧ СКЛАДОВ'!A:A)</f>
        <v>0</v>
      </c>
      <c r="AD103" s="128">
        <f>SUMIFS(ОСТАТКИ!AC:AC,ОСТАТКИ!P:P,'ОБОРАЧ СКЛАДОВ'!A:A)</f>
        <v>0</v>
      </c>
      <c r="AE103" s="176">
        <f t="shared" si="25"/>
        <v>0</v>
      </c>
      <c r="AF103" s="190" t="e">
        <f t="shared" si="26"/>
        <v>#DIV/0!</v>
      </c>
      <c r="AH103" s="173">
        <f>SUMIFS(ПРОДАЖИ!AA:AA,ПРОДАЖИ!AC:AC,'ОБОРАЧ СКЛАДОВ'!A:A)</f>
        <v>0</v>
      </c>
      <c r="AI103" s="128">
        <f>SUMIFS(ПРОДАЖИ!Z:Z,ПРОДАЖИ!AC:AC,'ОБОРАЧ СКЛАДОВ'!A:A)</f>
        <v>0</v>
      </c>
      <c r="AJ103" s="182">
        <f t="shared" si="27"/>
        <v>0</v>
      </c>
      <c r="AK103" s="179">
        <f>SUMIFS(ОСТАТКИ!U:U,ОСТАТКИ!P:P,'ОБОРАЧ СКЛАДОВ'!A:A)</f>
        <v>0</v>
      </c>
      <c r="AL103" s="128">
        <f>SUMIFS(ОСТАТКИ!T:T,ОСТАТКИ!P:P,'ОБОРАЧ СКЛАДОВ'!A:A)</f>
        <v>0</v>
      </c>
      <c r="AM103" s="176">
        <f t="shared" si="28"/>
        <v>0</v>
      </c>
      <c r="AN103" s="190" t="e">
        <f t="shared" si="29"/>
        <v>#DIV/0!</v>
      </c>
    </row>
    <row r="104" spans="1:40" hidden="1" outlineLevel="1" x14ac:dyDescent="0.2">
      <c r="A104" s="150" t="s">
        <v>3338</v>
      </c>
      <c r="B104" s="173">
        <f>SUMIFS(ПРОДАЖИ!T:T,ПРОДАЖИ!AC:AC,'ОБОРАЧ СКЛАДОВ'!A:A)</f>
        <v>0</v>
      </c>
      <c r="C104" s="128">
        <f>SUMIFS(ПРОДАЖИ!U:U,ПРОДАЖИ!AC:AC,'ОБОРАЧ СКЛАДОВ'!A:A)</f>
        <v>0</v>
      </c>
      <c r="D104" s="176">
        <f t="shared" si="15"/>
        <v>0</v>
      </c>
      <c r="E104" s="179">
        <f>SUMIFS(ОСТАТКИ!AD:AD,ОСТАТКИ!P:P,'ОБОРАЧ СКЛАДОВ'!A:A)</f>
        <v>0</v>
      </c>
      <c r="F104" s="128">
        <f>SUMIFS(ОСТАТКИ!AA:AA,ОСТАТКИ!P:P,'ОБОРАЧ СКЛАДОВ'!A:A)</f>
        <v>0</v>
      </c>
      <c r="G104" s="176">
        <f t="shared" si="16"/>
        <v>0</v>
      </c>
      <c r="H104" s="190" t="e">
        <f t="shared" si="17"/>
        <v>#DIV/0!</v>
      </c>
      <c r="J104" s="173">
        <f>SUMIFS(ПРОДАЖИ!V:V,ПРОДАЖИ!AC:AC,'ОБОРАЧ СКЛАДОВ'!A:A)</f>
        <v>0</v>
      </c>
      <c r="K104" s="128">
        <f>SUMIFS(ПРОДАЖИ!AC:AC,ПРОДАЖИ!AK:AK,'ОБОРАЧ СКЛАДОВ'!I:I)</f>
        <v>0</v>
      </c>
      <c r="L104" s="182">
        <f t="shared" si="18"/>
        <v>0</v>
      </c>
      <c r="M104" s="179">
        <f>SUMIFS(ОСТАТКИ!Z:Z,ОСТАТКИ!P:P,'ОБОРАЧ СКЛАДОВ'!A:A)</f>
        <v>0</v>
      </c>
      <c r="N104" s="128">
        <f>SUMIFS(ОСТАТКИ!AI:AI,ОСТАТКИ!X:X,'ОБОРАЧ СКЛАДОВ'!I:I)</f>
        <v>0</v>
      </c>
      <c r="O104" s="176">
        <f t="shared" si="19"/>
        <v>0</v>
      </c>
      <c r="P104" s="190" t="e">
        <f t="shared" si="20"/>
        <v>#DIV/0!</v>
      </c>
      <c r="R104" s="173">
        <f>SUMIFS(ПРОДАЖИ!W:W,ПРОДАЖИ!AC:AC,'ОБОРАЧ СКЛАДОВ'!A:A)</f>
        <v>0</v>
      </c>
      <c r="S104" s="128">
        <f>SUMIFS(ПРОДАЖИ!AK:AK,ПРОДАЖИ!AS:AS,'ОБОРАЧ СКЛАДОВ'!Q:Q)</f>
        <v>0</v>
      </c>
      <c r="T104" s="182">
        <f t="shared" si="21"/>
        <v>0</v>
      </c>
      <c r="U104" s="179">
        <f>SUMIFS(ОСТАТКИ!W:W,ОСТАТКИ!P:P,'ОБОРАЧ СКЛАДОВ'!A:A)</f>
        <v>0</v>
      </c>
      <c r="V104" s="128">
        <f>SUMIFS(ОСТАТКИ!AQ:AQ,ОСТАТКИ!AF:AF,'ОБОРАЧ СКЛАДОВ'!Q:Q)</f>
        <v>0</v>
      </c>
      <c r="W104" s="176">
        <f t="shared" si="22"/>
        <v>0</v>
      </c>
      <c r="X104" s="190" t="e">
        <f t="shared" si="23"/>
        <v>#DIV/0!</v>
      </c>
      <c r="Z104" s="173">
        <f>SUMIFS(ПРОДАЖИ!X:X,ПРОДАЖИ!AC:AC,'ОБОРАЧ СКЛАДОВ'!A:A)</f>
        <v>0</v>
      </c>
      <c r="AA104" s="128">
        <f>SUMIFS(ПРОДАЖИ!Y:Y,ПРОДАЖИ!AC:AC,'ОБОРАЧ СКЛАДОВ'!A:A)</f>
        <v>0</v>
      </c>
      <c r="AB104" s="182">
        <f t="shared" si="24"/>
        <v>0</v>
      </c>
      <c r="AC104" s="179">
        <f>SUMIFS(ОСТАТКИ!AB:AB,ОСТАТКИ!P:P,'ОБОРАЧ СКЛАДОВ'!A:A)</f>
        <v>0</v>
      </c>
      <c r="AD104" s="128">
        <f>SUMIFS(ОСТАТКИ!AC:AC,ОСТАТКИ!P:P,'ОБОРАЧ СКЛАДОВ'!A:A)</f>
        <v>0</v>
      </c>
      <c r="AE104" s="176">
        <f t="shared" si="25"/>
        <v>0</v>
      </c>
      <c r="AF104" s="190" t="e">
        <f t="shared" si="26"/>
        <v>#DIV/0!</v>
      </c>
      <c r="AH104" s="173">
        <f>SUMIFS(ПРОДАЖИ!AA:AA,ПРОДАЖИ!AC:AC,'ОБОРАЧ СКЛАДОВ'!A:A)</f>
        <v>0</v>
      </c>
      <c r="AI104" s="128">
        <f>SUMIFS(ПРОДАЖИ!Z:Z,ПРОДАЖИ!AC:AC,'ОБОРАЧ СКЛАДОВ'!A:A)</f>
        <v>0</v>
      </c>
      <c r="AJ104" s="182">
        <f t="shared" si="27"/>
        <v>0</v>
      </c>
      <c r="AK104" s="179">
        <f>SUMIFS(ОСТАТКИ!U:U,ОСТАТКИ!P:P,'ОБОРАЧ СКЛАДОВ'!A:A)</f>
        <v>0</v>
      </c>
      <c r="AL104" s="128">
        <f>SUMIFS(ОСТАТКИ!T:T,ОСТАТКИ!P:P,'ОБОРАЧ СКЛАДОВ'!A:A)</f>
        <v>0</v>
      </c>
      <c r="AM104" s="176">
        <f t="shared" si="28"/>
        <v>0</v>
      </c>
      <c r="AN104" s="190" t="e">
        <f t="shared" si="29"/>
        <v>#DIV/0!</v>
      </c>
    </row>
    <row r="105" spans="1:40" hidden="1" outlineLevel="1" x14ac:dyDescent="0.2">
      <c r="A105" s="150" t="s">
        <v>3345</v>
      </c>
      <c r="B105" s="173">
        <f>SUMIFS(ПРОДАЖИ!T:T,ПРОДАЖИ!AC:AC,'ОБОРАЧ СКЛАДОВ'!A:A)</f>
        <v>0</v>
      </c>
      <c r="C105" s="128">
        <f>SUMIFS(ПРОДАЖИ!U:U,ПРОДАЖИ!AC:AC,'ОБОРАЧ СКЛАДОВ'!A:A)</f>
        <v>0</v>
      </c>
      <c r="D105" s="176">
        <f t="shared" si="15"/>
        <v>0</v>
      </c>
      <c r="E105" s="179">
        <f>SUMIFS(ОСТАТКИ!AD:AD,ОСТАТКИ!P:P,'ОБОРАЧ СКЛАДОВ'!A:A)</f>
        <v>0</v>
      </c>
      <c r="F105" s="128">
        <f>SUMIFS(ОСТАТКИ!AA:AA,ОСТАТКИ!P:P,'ОБОРАЧ СКЛАДОВ'!A:A)</f>
        <v>0</v>
      </c>
      <c r="G105" s="176">
        <f t="shared" si="16"/>
        <v>0</v>
      </c>
      <c r="H105" s="190" t="e">
        <f t="shared" si="17"/>
        <v>#DIV/0!</v>
      </c>
      <c r="J105" s="173">
        <f>SUMIFS(ПРОДАЖИ!V:V,ПРОДАЖИ!AC:AC,'ОБОРАЧ СКЛАДОВ'!A:A)</f>
        <v>0</v>
      </c>
      <c r="K105" s="128">
        <f>SUMIFS(ПРОДАЖИ!AC:AC,ПРОДАЖИ!AK:AK,'ОБОРАЧ СКЛАДОВ'!I:I)</f>
        <v>0</v>
      </c>
      <c r="L105" s="182">
        <f t="shared" si="18"/>
        <v>0</v>
      </c>
      <c r="M105" s="179">
        <f>SUMIFS(ОСТАТКИ!Z:Z,ОСТАТКИ!P:P,'ОБОРАЧ СКЛАДОВ'!A:A)</f>
        <v>0</v>
      </c>
      <c r="N105" s="128">
        <f>SUMIFS(ОСТАТКИ!AI:AI,ОСТАТКИ!X:X,'ОБОРАЧ СКЛАДОВ'!I:I)</f>
        <v>0</v>
      </c>
      <c r="O105" s="176">
        <f t="shared" si="19"/>
        <v>0</v>
      </c>
      <c r="P105" s="190" t="e">
        <f t="shared" si="20"/>
        <v>#DIV/0!</v>
      </c>
      <c r="R105" s="173">
        <f>SUMIFS(ПРОДАЖИ!W:W,ПРОДАЖИ!AC:AC,'ОБОРАЧ СКЛАДОВ'!A:A)</f>
        <v>0</v>
      </c>
      <c r="S105" s="128">
        <f>SUMIFS(ПРОДАЖИ!AK:AK,ПРОДАЖИ!AS:AS,'ОБОРАЧ СКЛАДОВ'!Q:Q)</f>
        <v>0</v>
      </c>
      <c r="T105" s="182">
        <f t="shared" si="21"/>
        <v>0</v>
      </c>
      <c r="U105" s="179">
        <f>SUMIFS(ОСТАТКИ!W:W,ОСТАТКИ!P:P,'ОБОРАЧ СКЛАДОВ'!A:A)</f>
        <v>0</v>
      </c>
      <c r="V105" s="128">
        <f>SUMIFS(ОСТАТКИ!AQ:AQ,ОСТАТКИ!AF:AF,'ОБОРАЧ СКЛАДОВ'!Q:Q)</f>
        <v>0</v>
      </c>
      <c r="W105" s="176">
        <f t="shared" si="22"/>
        <v>0</v>
      </c>
      <c r="X105" s="190" t="e">
        <f t="shared" si="23"/>
        <v>#DIV/0!</v>
      </c>
      <c r="Z105" s="173">
        <f>SUMIFS(ПРОДАЖИ!X:X,ПРОДАЖИ!AC:AC,'ОБОРАЧ СКЛАДОВ'!A:A)</f>
        <v>0</v>
      </c>
      <c r="AA105" s="128">
        <f>SUMIFS(ПРОДАЖИ!Y:Y,ПРОДАЖИ!AC:AC,'ОБОРАЧ СКЛАДОВ'!A:A)</f>
        <v>0</v>
      </c>
      <c r="AB105" s="182">
        <f t="shared" si="24"/>
        <v>0</v>
      </c>
      <c r="AC105" s="179">
        <f>SUMIFS(ОСТАТКИ!AB:AB,ОСТАТКИ!P:P,'ОБОРАЧ СКЛАДОВ'!A:A)</f>
        <v>0</v>
      </c>
      <c r="AD105" s="128">
        <f>SUMIFS(ОСТАТКИ!AC:AC,ОСТАТКИ!P:P,'ОБОРАЧ СКЛАДОВ'!A:A)</f>
        <v>0</v>
      </c>
      <c r="AE105" s="176">
        <f t="shared" si="25"/>
        <v>0</v>
      </c>
      <c r="AF105" s="190" t="e">
        <f t="shared" si="26"/>
        <v>#DIV/0!</v>
      </c>
      <c r="AH105" s="173">
        <f>SUMIFS(ПРОДАЖИ!AA:AA,ПРОДАЖИ!AC:AC,'ОБОРАЧ СКЛАДОВ'!A:A)</f>
        <v>0</v>
      </c>
      <c r="AI105" s="128">
        <f>SUMIFS(ПРОДАЖИ!Z:Z,ПРОДАЖИ!AC:AC,'ОБОРАЧ СКЛАДОВ'!A:A)</f>
        <v>0</v>
      </c>
      <c r="AJ105" s="182">
        <f t="shared" si="27"/>
        <v>0</v>
      </c>
      <c r="AK105" s="179">
        <f>SUMIFS(ОСТАТКИ!U:U,ОСТАТКИ!P:P,'ОБОРАЧ СКЛАДОВ'!A:A)</f>
        <v>0</v>
      </c>
      <c r="AL105" s="128">
        <f>SUMIFS(ОСТАТКИ!T:T,ОСТАТКИ!P:P,'ОБОРАЧ СКЛАДОВ'!A:A)</f>
        <v>0</v>
      </c>
      <c r="AM105" s="176">
        <f t="shared" si="28"/>
        <v>0</v>
      </c>
      <c r="AN105" s="190" t="e">
        <f t="shared" si="29"/>
        <v>#DIV/0!</v>
      </c>
    </row>
    <row r="106" spans="1:40" hidden="1" outlineLevel="1" x14ac:dyDescent="0.2">
      <c r="A106" s="150" t="s">
        <v>3357</v>
      </c>
      <c r="B106" s="173">
        <f>SUMIFS(ПРОДАЖИ!T:T,ПРОДАЖИ!AC:AC,'ОБОРАЧ СКЛАДОВ'!A:A)</f>
        <v>0</v>
      </c>
      <c r="C106" s="128">
        <f>SUMIFS(ПРОДАЖИ!U:U,ПРОДАЖИ!AC:AC,'ОБОРАЧ СКЛАДОВ'!A:A)</f>
        <v>0</v>
      </c>
      <c r="D106" s="176">
        <f t="shared" si="15"/>
        <v>0</v>
      </c>
      <c r="E106" s="179">
        <f>SUMIFS(ОСТАТКИ!AD:AD,ОСТАТКИ!P:P,'ОБОРАЧ СКЛАДОВ'!A:A)</f>
        <v>0</v>
      </c>
      <c r="F106" s="128">
        <f>SUMIFS(ОСТАТКИ!AA:AA,ОСТАТКИ!P:P,'ОБОРАЧ СКЛАДОВ'!A:A)</f>
        <v>0</v>
      </c>
      <c r="G106" s="176">
        <f t="shared" si="16"/>
        <v>0</v>
      </c>
      <c r="H106" s="190" t="e">
        <f t="shared" si="17"/>
        <v>#DIV/0!</v>
      </c>
      <c r="J106" s="173">
        <f>SUMIFS(ПРОДАЖИ!V:V,ПРОДАЖИ!AC:AC,'ОБОРАЧ СКЛАДОВ'!A:A)</f>
        <v>0</v>
      </c>
      <c r="K106" s="128">
        <f>SUMIFS(ПРОДАЖИ!AC:AC,ПРОДАЖИ!AK:AK,'ОБОРАЧ СКЛАДОВ'!I:I)</f>
        <v>0</v>
      </c>
      <c r="L106" s="182">
        <f t="shared" si="18"/>
        <v>0</v>
      </c>
      <c r="M106" s="179">
        <f>SUMIFS(ОСТАТКИ!Z:Z,ОСТАТКИ!P:P,'ОБОРАЧ СКЛАДОВ'!A:A)</f>
        <v>0</v>
      </c>
      <c r="N106" s="128">
        <f>SUMIFS(ОСТАТКИ!AI:AI,ОСТАТКИ!X:X,'ОБОРАЧ СКЛАДОВ'!I:I)</f>
        <v>0</v>
      </c>
      <c r="O106" s="176">
        <f t="shared" si="19"/>
        <v>0</v>
      </c>
      <c r="P106" s="190" t="e">
        <f t="shared" si="20"/>
        <v>#DIV/0!</v>
      </c>
      <c r="R106" s="173">
        <f>SUMIFS(ПРОДАЖИ!W:W,ПРОДАЖИ!AC:AC,'ОБОРАЧ СКЛАДОВ'!A:A)</f>
        <v>0</v>
      </c>
      <c r="S106" s="128">
        <f>SUMIFS(ПРОДАЖИ!AK:AK,ПРОДАЖИ!AS:AS,'ОБОРАЧ СКЛАДОВ'!Q:Q)</f>
        <v>0</v>
      </c>
      <c r="T106" s="182">
        <f t="shared" si="21"/>
        <v>0</v>
      </c>
      <c r="U106" s="179">
        <f>SUMIFS(ОСТАТКИ!W:W,ОСТАТКИ!P:P,'ОБОРАЧ СКЛАДОВ'!A:A)</f>
        <v>0</v>
      </c>
      <c r="V106" s="128">
        <f>SUMIFS(ОСТАТКИ!AQ:AQ,ОСТАТКИ!AF:AF,'ОБОРАЧ СКЛАДОВ'!Q:Q)</f>
        <v>0</v>
      </c>
      <c r="W106" s="176">
        <f t="shared" si="22"/>
        <v>0</v>
      </c>
      <c r="X106" s="190" t="e">
        <f t="shared" si="23"/>
        <v>#DIV/0!</v>
      </c>
      <c r="Z106" s="173">
        <f>SUMIFS(ПРОДАЖИ!X:X,ПРОДАЖИ!AC:AC,'ОБОРАЧ СКЛАДОВ'!A:A)</f>
        <v>0</v>
      </c>
      <c r="AA106" s="128">
        <f>SUMIFS(ПРОДАЖИ!Y:Y,ПРОДАЖИ!AC:AC,'ОБОРАЧ СКЛАДОВ'!A:A)</f>
        <v>0</v>
      </c>
      <c r="AB106" s="182">
        <f t="shared" si="24"/>
        <v>0</v>
      </c>
      <c r="AC106" s="179">
        <f>SUMIFS(ОСТАТКИ!AB:AB,ОСТАТКИ!P:P,'ОБОРАЧ СКЛАДОВ'!A:A)</f>
        <v>0</v>
      </c>
      <c r="AD106" s="128">
        <f>SUMIFS(ОСТАТКИ!AC:AC,ОСТАТКИ!P:P,'ОБОРАЧ СКЛАДОВ'!A:A)</f>
        <v>0</v>
      </c>
      <c r="AE106" s="176">
        <f t="shared" si="25"/>
        <v>0</v>
      </c>
      <c r="AF106" s="190" t="e">
        <f t="shared" si="26"/>
        <v>#DIV/0!</v>
      </c>
      <c r="AH106" s="173">
        <f>SUMIFS(ПРОДАЖИ!AA:AA,ПРОДАЖИ!AC:AC,'ОБОРАЧ СКЛАДОВ'!A:A)</f>
        <v>0</v>
      </c>
      <c r="AI106" s="128">
        <f>SUMIFS(ПРОДАЖИ!Z:Z,ПРОДАЖИ!AC:AC,'ОБОРАЧ СКЛАДОВ'!A:A)</f>
        <v>0</v>
      </c>
      <c r="AJ106" s="182">
        <f t="shared" si="27"/>
        <v>0</v>
      </c>
      <c r="AK106" s="179">
        <f>SUMIFS(ОСТАТКИ!U:U,ОСТАТКИ!P:P,'ОБОРАЧ СКЛАДОВ'!A:A)</f>
        <v>0</v>
      </c>
      <c r="AL106" s="128">
        <f>SUMIFS(ОСТАТКИ!T:T,ОСТАТКИ!P:P,'ОБОРАЧ СКЛАДОВ'!A:A)</f>
        <v>0</v>
      </c>
      <c r="AM106" s="176">
        <f t="shared" si="28"/>
        <v>0</v>
      </c>
      <c r="AN106" s="190" t="e">
        <f t="shared" si="29"/>
        <v>#DIV/0!</v>
      </c>
    </row>
    <row r="107" spans="1:40" ht="12" collapsed="1" x14ac:dyDescent="0.25">
      <c r="A107" s="151" t="s">
        <v>3363</v>
      </c>
      <c r="B107" s="173">
        <f>SUMIFS(ПРОДАЖИ!T:T,ПРОДАЖИ!AC:AC,'ОБОРАЧ СКЛАДОВ'!A:A)</f>
        <v>598788.43333333347</v>
      </c>
      <c r="C107" s="128">
        <f>SUMIFS(ПРОДАЖИ!U:U,ПРОДАЖИ!AC:AC,'ОБОРАЧ СКЛАДОВ'!A:A)</f>
        <v>147067.49166666667</v>
      </c>
      <c r="D107" s="176">
        <f t="shared" si="15"/>
        <v>745855.92500000016</v>
      </c>
      <c r="E107" s="179">
        <f>SUMIFS(ОСТАТКИ!AD:AD,ОСТАТКИ!P:P,'ОБОРАЧ СКЛАДОВ'!A:A)</f>
        <v>3411403.6420491245</v>
      </c>
      <c r="F107" s="128">
        <f>SUMIFS(ОСТАТКИ!AA:AA,ОСТАТКИ!P:P,'ОБОРАЧ СКЛАДОВ'!A:A)</f>
        <v>3938773.1611881116</v>
      </c>
      <c r="G107" s="176">
        <f t="shared" si="16"/>
        <v>7350176.8032372361</v>
      </c>
      <c r="H107" s="190">
        <f t="shared" si="17"/>
        <v>300.56795821355934</v>
      </c>
      <c r="J107" s="173">
        <f>SUMIFS(ПРОДАЖИ!V:V,ПРОДАЖИ!AC:AC,'ОБОРАЧ СКЛАДОВ'!A:A)</f>
        <v>245324.345</v>
      </c>
      <c r="K107" s="128">
        <f>SUMIFS(ПРОДАЖИ!AC:AC,ПРОДАЖИ!AK:AK,'ОБОРАЧ СКЛАДОВ'!I:I)</f>
        <v>0</v>
      </c>
      <c r="L107" s="182">
        <f t="shared" si="18"/>
        <v>245324.345</v>
      </c>
      <c r="M107" s="179">
        <f>SUMIFS(ОСТАТКИ!Z:Z,ОСТАТКИ!P:P,'ОБОРАЧ СКЛАДОВ'!A:A)</f>
        <v>2818683.5437337877</v>
      </c>
      <c r="N107" s="128">
        <f>SUMIFS(ОСТАТКИ!AI:AI,ОСТАТКИ!X:X,'ОБОРАЧ СКЛАДОВ'!I:I)</f>
        <v>0</v>
      </c>
      <c r="O107" s="176">
        <f t="shared" si="19"/>
        <v>2818683.5437337877</v>
      </c>
      <c r="P107" s="190">
        <f t="shared" si="20"/>
        <v>350.43341533788879</v>
      </c>
      <c r="R107" s="173">
        <f>SUMIFS(ПРОДАЖИ!W:W,ПРОДАЖИ!AC:AC,'ОБОРАЧ СКЛАДОВ'!A:A)</f>
        <v>0</v>
      </c>
      <c r="S107" s="128">
        <f>SUMIFS(ПРОДАЖИ!AK:AK,ПРОДАЖИ!AS:AS,'ОБОРАЧ СКЛАДОВ'!Q:Q)</f>
        <v>0</v>
      </c>
      <c r="T107" s="182">
        <f t="shared" si="21"/>
        <v>0</v>
      </c>
      <c r="U107" s="179">
        <f>SUMIFS(ОСТАТКИ!W:W,ОСТАТКИ!P:P,'ОБОРАЧ СКЛАДОВ'!A:A)</f>
        <v>427165.10879606882</v>
      </c>
      <c r="V107" s="128">
        <f>SUMIFS(ОСТАТКИ!AQ:AQ,ОСТАТКИ!AF:AF,'ОБОРАЧ СКЛАДОВ'!Q:Q)</f>
        <v>0</v>
      </c>
      <c r="W107" s="176">
        <f t="shared" si="22"/>
        <v>427165.10879606882</v>
      </c>
      <c r="X107" s="190" t="e">
        <f t="shared" si="23"/>
        <v>#DIV/0!</v>
      </c>
      <c r="Z107" s="173">
        <f>SUMIFS(ПРОДАЖИ!X:X,ПРОДАЖИ!AC:AC,'ОБОРАЧ СКЛАДОВ'!A:A)</f>
        <v>348089.96499999985</v>
      </c>
      <c r="AA107" s="128">
        <f>SUMIFS(ПРОДАЖИ!Y:Y,ПРОДАЖИ!AC:AC,'ОБОРАЧ СКЛАДОВ'!A:A)</f>
        <v>58842.176666666666</v>
      </c>
      <c r="AB107" s="182">
        <f t="shared" si="24"/>
        <v>406932.14166666649</v>
      </c>
      <c r="AC107" s="179">
        <f>SUMIFS(ОСТАТКИ!AB:AB,ОСТАТКИ!P:P,'ОБОРАЧ СКЛАДОВ'!A:A)</f>
        <v>1215516.1417731247</v>
      </c>
      <c r="AD107" s="128">
        <f>SUMIFS(ОСТАТКИ!AC:AC,ОСТАТКИ!P:P,'ОБОРАЧ СКЛАДОВ'!A:A)</f>
        <v>522283.61262056511</v>
      </c>
      <c r="AE107" s="176">
        <f t="shared" si="25"/>
        <v>1737799.7543936898</v>
      </c>
      <c r="AF107" s="190">
        <f t="shared" si="26"/>
        <v>130.24995344905494</v>
      </c>
      <c r="AH107" s="173">
        <f>SUMIFS(ПРОДАЖИ!AA:AA,ПРОДАЖИ!AC:AC,'ОБОРАЧ СКЛАДОВ'!A:A)</f>
        <v>1901.7583333333334</v>
      </c>
      <c r="AI107" s="128">
        <f>SUMIFS(ПРОДАЖИ!Z:Z,ПРОДАЖИ!AC:AC,'ОБОРАЧ СКЛАДОВ'!A:A)</f>
        <v>22275.795833333334</v>
      </c>
      <c r="AJ107" s="182">
        <f t="shared" si="27"/>
        <v>24177.554166666669</v>
      </c>
      <c r="AK107" s="179">
        <f>SUMIFS(ОСТАТКИ!U:U,ОСТАТКИ!P:P,'ОБОРАЧ СКЛАДОВ'!A:A)</f>
        <v>1107767.7003219584</v>
      </c>
      <c r="AL107" s="128">
        <f>SUMIFS(ОСТАТКИ!T:T,ОСТАТКИ!P:P,'ОБОРАЧ СКЛАДОВ'!A:A)</f>
        <v>0</v>
      </c>
      <c r="AM107" s="176">
        <f t="shared" si="28"/>
        <v>1107767.7003219584</v>
      </c>
      <c r="AN107" s="190">
        <f t="shared" si="29"/>
        <v>1397.4496604127717</v>
      </c>
    </row>
    <row r="108" spans="1:40" hidden="1" outlineLevel="1" x14ac:dyDescent="0.2">
      <c r="A108" s="150" t="s">
        <v>3364</v>
      </c>
      <c r="B108" s="173">
        <f>SUMIFS(ПРОДАЖИ!T:T,ПРОДАЖИ!AC:AC,'ОБОРАЧ СКЛАДОВ'!A:A)</f>
        <v>0</v>
      </c>
      <c r="C108" s="128">
        <f>SUMIFS(ПРОДАЖИ!U:U,ПРОДАЖИ!AC:AC,'ОБОРАЧ СКЛАДОВ'!A:A)</f>
        <v>0</v>
      </c>
      <c r="D108" s="176">
        <f t="shared" si="15"/>
        <v>0</v>
      </c>
      <c r="E108" s="179">
        <f>SUMIFS(ОСТАТКИ!AD:AD,ОСТАТКИ!P:P,'ОБОРАЧ СКЛАДОВ'!A:A)</f>
        <v>0</v>
      </c>
      <c r="F108" s="128">
        <f>SUMIFS(ОСТАТКИ!AA:AA,ОСТАТКИ!P:P,'ОБОРАЧ СКЛАДОВ'!A:A)</f>
        <v>0</v>
      </c>
      <c r="G108" s="176">
        <f t="shared" si="16"/>
        <v>0</v>
      </c>
      <c r="H108" s="190" t="e">
        <f t="shared" si="17"/>
        <v>#DIV/0!</v>
      </c>
      <c r="J108" s="173">
        <f>SUMIFS(ПРОДАЖИ!V:V,ПРОДАЖИ!AC:AC,'ОБОРАЧ СКЛАДОВ'!A:A)</f>
        <v>0</v>
      </c>
      <c r="K108" s="128">
        <f>SUMIFS(ПРОДАЖИ!AC:AC,ПРОДАЖИ!AK:AK,'ОБОРАЧ СКЛАДОВ'!I:I)</f>
        <v>0</v>
      </c>
      <c r="L108" s="182">
        <f t="shared" si="18"/>
        <v>0</v>
      </c>
      <c r="M108" s="179">
        <f>SUMIFS(ОСТАТКИ!Z:Z,ОСТАТКИ!P:P,'ОБОРАЧ СКЛАДОВ'!A:A)</f>
        <v>0</v>
      </c>
      <c r="N108" s="128">
        <f>SUMIFS(ОСТАТКИ!AI:AI,ОСТАТКИ!X:X,'ОБОРАЧ СКЛАДОВ'!I:I)</f>
        <v>0</v>
      </c>
      <c r="O108" s="176">
        <f t="shared" si="19"/>
        <v>0</v>
      </c>
      <c r="P108" s="190" t="e">
        <f t="shared" si="20"/>
        <v>#DIV/0!</v>
      </c>
      <c r="R108" s="173">
        <f>SUMIFS(ПРОДАЖИ!W:W,ПРОДАЖИ!AC:AC,'ОБОРАЧ СКЛАДОВ'!A:A)</f>
        <v>0</v>
      </c>
      <c r="S108" s="128">
        <f>SUMIFS(ПРОДАЖИ!AK:AK,ПРОДАЖИ!AS:AS,'ОБОРАЧ СКЛАДОВ'!Q:Q)</f>
        <v>0</v>
      </c>
      <c r="T108" s="182">
        <f t="shared" si="21"/>
        <v>0</v>
      </c>
      <c r="U108" s="179">
        <f>SUMIFS(ОСТАТКИ!W:W,ОСТАТКИ!P:P,'ОБОРАЧ СКЛАДОВ'!A:A)</f>
        <v>0</v>
      </c>
      <c r="V108" s="128">
        <f>SUMIFS(ОСТАТКИ!AQ:AQ,ОСТАТКИ!AF:AF,'ОБОРАЧ СКЛАДОВ'!Q:Q)</f>
        <v>0</v>
      </c>
      <c r="W108" s="176">
        <f t="shared" si="22"/>
        <v>0</v>
      </c>
      <c r="X108" s="190" t="e">
        <f t="shared" si="23"/>
        <v>#DIV/0!</v>
      </c>
      <c r="Z108" s="173">
        <f>SUMIFS(ПРОДАЖИ!X:X,ПРОДАЖИ!AC:AC,'ОБОРАЧ СКЛАДОВ'!A:A)</f>
        <v>0</v>
      </c>
      <c r="AA108" s="128">
        <f>SUMIFS(ПРОДАЖИ!Y:Y,ПРОДАЖИ!AC:AC,'ОБОРАЧ СКЛАДОВ'!A:A)</f>
        <v>0</v>
      </c>
      <c r="AB108" s="182">
        <f t="shared" si="24"/>
        <v>0</v>
      </c>
      <c r="AC108" s="179">
        <f>SUMIFS(ОСТАТКИ!AB:AB,ОСТАТКИ!P:P,'ОБОРАЧ СКЛАДОВ'!A:A)</f>
        <v>0</v>
      </c>
      <c r="AD108" s="128">
        <f>SUMIFS(ОСТАТКИ!AC:AC,ОСТАТКИ!P:P,'ОБОРАЧ СКЛАДОВ'!A:A)</f>
        <v>0</v>
      </c>
      <c r="AE108" s="176">
        <f t="shared" si="25"/>
        <v>0</v>
      </c>
      <c r="AF108" s="190" t="e">
        <f t="shared" si="26"/>
        <v>#DIV/0!</v>
      </c>
      <c r="AH108" s="173">
        <f>SUMIFS(ПРОДАЖИ!AA:AA,ПРОДАЖИ!AC:AC,'ОБОРАЧ СКЛАДОВ'!A:A)</f>
        <v>0</v>
      </c>
      <c r="AI108" s="128">
        <f>SUMIFS(ПРОДАЖИ!Z:Z,ПРОДАЖИ!AC:AC,'ОБОРАЧ СКЛАДОВ'!A:A)</f>
        <v>0</v>
      </c>
      <c r="AJ108" s="182">
        <f t="shared" si="27"/>
        <v>0</v>
      </c>
      <c r="AK108" s="179">
        <f>SUMIFS(ОСТАТКИ!U:U,ОСТАТКИ!P:P,'ОБОРАЧ СКЛАДОВ'!A:A)</f>
        <v>0</v>
      </c>
      <c r="AL108" s="128">
        <f>SUMIFS(ОСТАТКИ!T:T,ОСТАТКИ!P:P,'ОБОРАЧ СКЛАДОВ'!A:A)</f>
        <v>0</v>
      </c>
      <c r="AM108" s="176">
        <f t="shared" si="28"/>
        <v>0</v>
      </c>
      <c r="AN108" s="190" t="e">
        <f t="shared" si="29"/>
        <v>#DIV/0!</v>
      </c>
    </row>
    <row r="109" spans="1:40" hidden="1" outlineLevel="1" x14ac:dyDescent="0.2">
      <c r="A109" s="150" t="s">
        <v>3380</v>
      </c>
      <c r="B109" s="173">
        <f>SUMIFS(ПРОДАЖИ!T:T,ПРОДАЖИ!AC:AC,'ОБОРАЧ СКЛАДОВ'!A:A)</f>
        <v>0</v>
      </c>
      <c r="C109" s="128">
        <f>SUMIFS(ПРОДАЖИ!U:U,ПРОДАЖИ!AC:AC,'ОБОРАЧ СКЛАДОВ'!A:A)</f>
        <v>0</v>
      </c>
      <c r="D109" s="176">
        <f t="shared" si="15"/>
        <v>0</v>
      </c>
      <c r="E109" s="179">
        <f>SUMIFS(ОСТАТКИ!AD:AD,ОСТАТКИ!P:P,'ОБОРАЧ СКЛАДОВ'!A:A)</f>
        <v>0</v>
      </c>
      <c r="F109" s="128">
        <f>SUMIFS(ОСТАТКИ!AA:AA,ОСТАТКИ!P:P,'ОБОРАЧ СКЛАДОВ'!A:A)</f>
        <v>0</v>
      </c>
      <c r="G109" s="176">
        <f t="shared" si="16"/>
        <v>0</v>
      </c>
      <c r="H109" s="190" t="e">
        <f t="shared" si="17"/>
        <v>#DIV/0!</v>
      </c>
      <c r="J109" s="173">
        <f>SUMIFS(ПРОДАЖИ!V:V,ПРОДАЖИ!AC:AC,'ОБОРАЧ СКЛАДОВ'!A:A)</f>
        <v>0</v>
      </c>
      <c r="K109" s="128">
        <f>SUMIFS(ПРОДАЖИ!AC:AC,ПРОДАЖИ!AK:AK,'ОБОРАЧ СКЛАДОВ'!I:I)</f>
        <v>0</v>
      </c>
      <c r="L109" s="182">
        <f t="shared" si="18"/>
        <v>0</v>
      </c>
      <c r="M109" s="179">
        <f>SUMIFS(ОСТАТКИ!Z:Z,ОСТАТКИ!P:P,'ОБОРАЧ СКЛАДОВ'!A:A)</f>
        <v>0</v>
      </c>
      <c r="N109" s="128">
        <f>SUMIFS(ОСТАТКИ!AI:AI,ОСТАТКИ!X:X,'ОБОРАЧ СКЛАДОВ'!I:I)</f>
        <v>0</v>
      </c>
      <c r="O109" s="176">
        <f t="shared" si="19"/>
        <v>0</v>
      </c>
      <c r="P109" s="190" t="e">
        <f t="shared" si="20"/>
        <v>#DIV/0!</v>
      </c>
      <c r="R109" s="173">
        <f>SUMIFS(ПРОДАЖИ!W:W,ПРОДАЖИ!AC:AC,'ОБОРАЧ СКЛАДОВ'!A:A)</f>
        <v>0</v>
      </c>
      <c r="S109" s="128">
        <f>SUMIFS(ПРОДАЖИ!AK:AK,ПРОДАЖИ!AS:AS,'ОБОРАЧ СКЛАДОВ'!Q:Q)</f>
        <v>0</v>
      </c>
      <c r="T109" s="182">
        <f t="shared" si="21"/>
        <v>0</v>
      </c>
      <c r="U109" s="179">
        <f>SUMIFS(ОСТАТКИ!W:W,ОСТАТКИ!P:P,'ОБОРАЧ СКЛАДОВ'!A:A)</f>
        <v>0</v>
      </c>
      <c r="V109" s="128">
        <f>SUMIFS(ОСТАТКИ!AQ:AQ,ОСТАТКИ!AF:AF,'ОБОРАЧ СКЛАДОВ'!Q:Q)</f>
        <v>0</v>
      </c>
      <c r="W109" s="176">
        <f t="shared" si="22"/>
        <v>0</v>
      </c>
      <c r="X109" s="190" t="e">
        <f t="shared" si="23"/>
        <v>#DIV/0!</v>
      </c>
      <c r="Z109" s="173">
        <f>SUMIFS(ПРОДАЖИ!X:X,ПРОДАЖИ!AC:AC,'ОБОРАЧ СКЛАДОВ'!A:A)</f>
        <v>0</v>
      </c>
      <c r="AA109" s="128">
        <f>SUMIFS(ПРОДАЖИ!Y:Y,ПРОДАЖИ!AC:AC,'ОБОРАЧ СКЛАДОВ'!A:A)</f>
        <v>0</v>
      </c>
      <c r="AB109" s="182">
        <f t="shared" si="24"/>
        <v>0</v>
      </c>
      <c r="AC109" s="179">
        <f>SUMIFS(ОСТАТКИ!AB:AB,ОСТАТКИ!P:P,'ОБОРАЧ СКЛАДОВ'!A:A)</f>
        <v>0</v>
      </c>
      <c r="AD109" s="128">
        <f>SUMIFS(ОСТАТКИ!AC:AC,ОСТАТКИ!P:P,'ОБОРАЧ СКЛАДОВ'!A:A)</f>
        <v>0</v>
      </c>
      <c r="AE109" s="176">
        <f t="shared" si="25"/>
        <v>0</v>
      </c>
      <c r="AF109" s="190" t="e">
        <f t="shared" si="26"/>
        <v>#DIV/0!</v>
      </c>
      <c r="AH109" s="173">
        <f>SUMIFS(ПРОДАЖИ!AA:AA,ПРОДАЖИ!AC:AC,'ОБОРАЧ СКЛАДОВ'!A:A)</f>
        <v>0</v>
      </c>
      <c r="AI109" s="128">
        <f>SUMIFS(ПРОДАЖИ!Z:Z,ПРОДАЖИ!AC:AC,'ОБОРАЧ СКЛАДОВ'!A:A)</f>
        <v>0</v>
      </c>
      <c r="AJ109" s="182">
        <f t="shared" si="27"/>
        <v>0</v>
      </c>
      <c r="AK109" s="179">
        <f>SUMIFS(ОСТАТКИ!U:U,ОСТАТКИ!P:P,'ОБОРАЧ СКЛАДОВ'!A:A)</f>
        <v>0</v>
      </c>
      <c r="AL109" s="128">
        <f>SUMIFS(ОСТАТКИ!T:T,ОСТАТКИ!P:P,'ОБОРАЧ СКЛАДОВ'!A:A)</f>
        <v>0</v>
      </c>
      <c r="AM109" s="176">
        <f t="shared" si="28"/>
        <v>0</v>
      </c>
      <c r="AN109" s="190" t="e">
        <f t="shared" si="29"/>
        <v>#DIV/0!</v>
      </c>
    </row>
    <row r="110" spans="1:40" hidden="1" outlineLevel="1" x14ac:dyDescent="0.2">
      <c r="A110" s="150" t="s">
        <v>3407</v>
      </c>
      <c r="B110" s="173">
        <f>SUMIFS(ПРОДАЖИ!T:T,ПРОДАЖИ!AC:AC,'ОБОРАЧ СКЛАДОВ'!A:A)</f>
        <v>0</v>
      </c>
      <c r="C110" s="128">
        <f>SUMIFS(ПРОДАЖИ!U:U,ПРОДАЖИ!AC:AC,'ОБОРАЧ СКЛАДОВ'!A:A)</f>
        <v>0</v>
      </c>
      <c r="D110" s="176">
        <f t="shared" si="15"/>
        <v>0</v>
      </c>
      <c r="E110" s="179">
        <f>SUMIFS(ОСТАТКИ!AD:AD,ОСТАТКИ!P:P,'ОБОРАЧ СКЛАДОВ'!A:A)</f>
        <v>0</v>
      </c>
      <c r="F110" s="128">
        <f>SUMIFS(ОСТАТКИ!AA:AA,ОСТАТКИ!P:P,'ОБОРАЧ СКЛАДОВ'!A:A)</f>
        <v>0</v>
      </c>
      <c r="G110" s="176">
        <f t="shared" si="16"/>
        <v>0</v>
      </c>
      <c r="H110" s="190" t="e">
        <f t="shared" si="17"/>
        <v>#DIV/0!</v>
      </c>
      <c r="J110" s="173">
        <f>SUMIFS(ПРОДАЖИ!V:V,ПРОДАЖИ!AC:AC,'ОБОРАЧ СКЛАДОВ'!A:A)</f>
        <v>0</v>
      </c>
      <c r="K110" s="128">
        <f>SUMIFS(ПРОДАЖИ!AC:AC,ПРОДАЖИ!AK:AK,'ОБОРАЧ СКЛАДОВ'!I:I)</f>
        <v>0</v>
      </c>
      <c r="L110" s="182">
        <f t="shared" si="18"/>
        <v>0</v>
      </c>
      <c r="M110" s="179">
        <f>SUMIFS(ОСТАТКИ!Z:Z,ОСТАТКИ!P:P,'ОБОРАЧ СКЛАДОВ'!A:A)</f>
        <v>0</v>
      </c>
      <c r="N110" s="128">
        <f>SUMIFS(ОСТАТКИ!AI:AI,ОСТАТКИ!X:X,'ОБОРАЧ СКЛАДОВ'!I:I)</f>
        <v>0</v>
      </c>
      <c r="O110" s="176">
        <f t="shared" si="19"/>
        <v>0</v>
      </c>
      <c r="P110" s="190" t="e">
        <f t="shared" si="20"/>
        <v>#DIV/0!</v>
      </c>
      <c r="R110" s="173">
        <f>SUMIFS(ПРОДАЖИ!W:W,ПРОДАЖИ!AC:AC,'ОБОРАЧ СКЛАДОВ'!A:A)</f>
        <v>0</v>
      </c>
      <c r="S110" s="128">
        <f>SUMIFS(ПРОДАЖИ!AK:AK,ПРОДАЖИ!AS:AS,'ОБОРАЧ СКЛАДОВ'!Q:Q)</f>
        <v>0</v>
      </c>
      <c r="T110" s="182">
        <f t="shared" si="21"/>
        <v>0</v>
      </c>
      <c r="U110" s="179">
        <f>SUMIFS(ОСТАТКИ!W:W,ОСТАТКИ!P:P,'ОБОРАЧ СКЛАДОВ'!A:A)</f>
        <v>0</v>
      </c>
      <c r="V110" s="128">
        <f>SUMIFS(ОСТАТКИ!AQ:AQ,ОСТАТКИ!AF:AF,'ОБОРАЧ СКЛАДОВ'!Q:Q)</f>
        <v>0</v>
      </c>
      <c r="W110" s="176">
        <f t="shared" si="22"/>
        <v>0</v>
      </c>
      <c r="X110" s="190" t="e">
        <f t="shared" si="23"/>
        <v>#DIV/0!</v>
      </c>
      <c r="Z110" s="173">
        <f>SUMIFS(ПРОДАЖИ!X:X,ПРОДАЖИ!AC:AC,'ОБОРАЧ СКЛАДОВ'!A:A)</f>
        <v>0</v>
      </c>
      <c r="AA110" s="128">
        <f>SUMIFS(ПРОДАЖИ!Y:Y,ПРОДАЖИ!AC:AC,'ОБОРАЧ СКЛАДОВ'!A:A)</f>
        <v>0</v>
      </c>
      <c r="AB110" s="182">
        <f t="shared" si="24"/>
        <v>0</v>
      </c>
      <c r="AC110" s="179">
        <f>SUMIFS(ОСТАТКИ!AB:AB,ОСТАТКИ!P:P,'ОБОРАЧ СКЛАДОВ'!A:A)</f>
        <v>0</v>
      </c>
      <c r="AD110" s="128">
        <f>SUMIFS(ОСТАТКИ!AC:AC,ОСТАТКИ!P:P,'ОБОРАЧ СКЛАДОВ'!A:A)</f>
        <v>0</v>
      </c>
      <c r="AE110" s="176">
        <f t="shared" si="25"/>
        <v>0</v>
      </c>
      <c r="AF110" s="190" t="e">
        <f t="shared" si="26"/>
        <v>#DIV/0!</v>
      </c>
      <c r="AH110" s="173">
        <f>SUMIFS(ПРОДАЖИ!AA:AA,ПРОДАЖИ!AC:AC,'ОБОРАЧ СКЛАДОВ'!A:A)</f>
        <v>0</v>
      </c>
      <c r="AI110" s="128">
        <f>SUMIFS(ПРОДАЖИ!Z:Z,ПРОДАЖИ!AC:AC,'ОБОРАЧ СКЛАДОВ'!A:A)</f>
        <v>0</v>
      </c>
      <c r="AJ110" s="182">
        <f t="shared" si="27"/>
        <v>0</v>
      </c>
      <c r="AK110" s="179">
        <f>SUMIFS(ОСТАТКИ!U:U,ОСТАТКИ!P:P,'ОБОРАЧ СКЛАДОВ'!A:A)</f>
        <v>0</v>
      </c>
      <c r="AL110" s="128">
        <f>SUMIFS(ОСТАТКИ!T:T,ОСТАТКИ!P:P,'ОБОРАЧ СКЛАДОВ'!A:A)</f>
        <v>0</v>
      </c>
      <c r="AM110" s="176">
        <f t="shared" si="28"/>
        <v>0</v>
      </c>
      <c r="AN110" s="190" t="e">
        <f t="shared" si="29"/>
        <v>#DIV/0!</v>
      </c>
    </row>
    <row r="111" spans="1:40" hidden="1" outlineLevel="1" x14ac:dyDescent="0.2">
      <c r="A111" s="150" t="s">
        <v>3481</v>
      </c>
      <c r="B111" s="173">
        <f>SUMIFS(ПРОДАЖИ!T:T,ПРОДАЖИ!AC:AC,'ОБОРАЧ СКЛАДОВ'!A:A)</f>
        <v>0</v>
      </c>
      <c r="C111" s="128">
        <f>SUMIFS(ПРОДАЖИ!U:U,ПРОДАЖИ!AC:AC,'ОБОРАЧ СКЛАДОВ'!A:A)</f>
        <v>0</v>
      </c>
      <c r="D111" s="176">
        <f t="shared" si="15"/>
        <v>0</v>
      </c>
      <c r="E111" s="179">
        <f>SUMIFS(ОСТАТКИ!AD:AD,ОСТАТКИ!P:P,'ОБОРАЧ СКЛАДОВ'!A:A)</f>
        <v>0</v>
      </c>
      <c r="F111" s="128">
        <f>SUMIFS(ОСТАТКИ!AA:AA,ОСТАТКИ!P:P,'ОБОРАЧ СКЛАДОВ'!A:A)</f>
        <v>0</v>
      </c>
      <c r="G111" s="176">
        <f t="shared" si="16"/>
        <v>0</v>
      </c>
      <c r="H111" s="190" t="e">
        <f t="shared" si="17"/>
        <v>#DIV/0!</v>
      </c>
      <c r="J111" s="173">
        <f>SUMIFS(ПРОДАЖИ!V:V,ПРОДАЖИ!AC:AC,'ОБОРАЧ СКЛАДОВ'!A:A)</f>
        <v>0</v>
      </c>
      <c r="K111" s="128">
        <f>SUMIFS(ПРОДАЖИ!AC:AC,ПРОДАЖИ!AK:AK,'ОБОРАЧ СКЛАДОВ'!I:I)</f>
        <v>0</v>
      </c>
      <c r="L111" s="182">
        <f t="shared" si="18"/>
        <v>0</v>
      </c>
      <c r="M111" s="179">
        <f>SUMIFS(ОСТАТКИ!Z:Z,ОСТАТКИ!P:P,'ОБОРАЧ СКЛАДОВ'!A:A)</f>
        <v>0</v>
      </c>
      <c r="N111" s="128">
        <f>SUMIFS(ОСТАТКИ!AI:AI,ОСТАТКИ!X:X,'ОБОРАЧ СКЛАДОВ'!I:I)</f>
        <v>0</v>
      </c>
      <c r="O111" s="176">
        <f t="shared" si="19"/>
        <v>0</v>
      </c>
      <c r="P111" s="190" t="e">
        <f t="shared" si="20"/>
        <v>#DIV/0!</v>
      </c>
      <c r="R111" s="173">
        <f>SUMIFS(ПРОДАЖИ!W:W,ПРОДАЖИ!AC:AC,'ОБОРАЧ СКЛАДОВ'!A:A)</f>
        <v>0</v>
      </c>
      <c r="S111" s="128">
        <f>SUMIFS(ПРОДАЖИ!AK:AK,ПРОДАЖИ!AS:AS,'ОБОРАЧ СКЛАДОВ'!Q:Q)</f>
        <v>0</v>
      </c>
      <c r="T111" s="182">
        <f t="shared" si="21"/>
        <v>0</v>
      </c>
      <c r="U111" s="179">
        <f>SUMIFS(ОСТАТКИ!W:W,ОСТАТКИ!P:P,'ОБОРАЧ СКЛАДОВ'!A:A)</f>
        <v>0</v>
      </c>
      <c r="V111" s="128">
        <f>SUMIFS(ОСТАТКИ!AQ:AQ,ОСТАТКИ!AF:AF,'ОБОРАЧ СКЛАДОВ'!Q:Q)</f>
        <v>0</v>
      </c>
      <c r="W111" s="176">
        <f t="shared" si="22"/>
        <v>0</v>
      </c>
      <c r="X111" s="190" t="e">
        <f t="shared" si="23"/>
        <v>#DIV/0!</v>
      </c>
      <c r="Z111" s="173">
        <f>SUMIFS(ПРОДАЖИ!X:X,ПРОДАЖИ!AC:AC,'ОБОРАЧ СКЛАДОВ'!A:A)</f>
        <v>0</v>
      </c>
      <c r="AA111" s="128">
        <f>SUMIFS(ПРОДАЖИ!Y:Y,ПРОДАЖИ!AC:AC,'ОБОРАЧ СКЛАДОВ'!A:A)</f>
        <v>0</v>
      </c>
      <c r="AB111" s="182">
        <f t="shared" si="24"/>
        <v>0</v>
      </c>
      <c r="AC111" s="179">
        <f>SUMIFS(ОСТАТКИ!AB:AB,ОСТАТКИ!P:P,'ОБОРАЧ СКЛАДОВ'!A:A)</f>
        <v>0</v>
      </c>
      <c r="AD111" s="128">
        <f>SUMIFS(ОСТАТКИ!AC:AC,ОСТАТКИ!P:P,'ОБОРАЧ СКЛАДОВ'!A:A)</f>
        <v>0</v>
      </c>
      <c r="AE111" s="176">
        <f t="shared" si="25"/>
        <v>0</v>
      </c>
      <c r="AF111" s="190" t="e">
        <f t="shared" si="26"/>
        <v>#DIV/0!</v>
      </c>
      <c r="AH111" s="173">
        <f>SUMIFS(ПРОДАЖИ!AA:AA,ПРОДАЖИ!AC:AC,'ОБОРАЧ СКЛАДОВ'!A:A)</f>
        <v>0</v>
      </c>
      <c r="AI111" s="128">
        <f>SUMIFS(ПРОДАЖИ!Z:Z,ПРОДАЖИ!AC:AC,'ОБОРАЧ СКЛАДОВ'!A:A)</f>
        <v>0</v>
      </c>
      <c r="AJ111" s="182">
        <f t="shared" si="27"/>
        <v>0</v>
      </c>
      <c r="AK111" s="179">
        <f>SUMIFS(ОСТАТКИ!U:U,ОСТАТКИ!P:P,'ОБОРАЧ СКЛАДОВ'!A:A)</f>
        <v>0</v>
      </c>
      <c r="AL111" s="128">
        <f>SUMIFS(ОСТАТКИ!T:T,ОСТАТКИ!P:P,'ОБОРАЧ СКЛАДОВ'!A:A)</f>
        <v>0</v>
      </c>
      <c r="AM111" s="176">
        <f t="shared" si="28"/>
        <v>0</v>
      </c>
      <c r="AN111" s="190" t="e">
        <f t="shared" si="29"/>
        <v>#DIV/0!</v>
      </c>
    </row>
    <row r="112" spans="1:40" ht="12" collapsed="1" x14ac:dyDescent="0.25">
      <c r="A112" s="151" t="s">
        <v>3556</v>
      </c>
      <c r="B112" s="173">
        <f>SUMIFS(ПРОДАЖИ!T:T,ПРОДАЖИ!AC:AC,'ОБОРАЧ СКЛАДОВ'!A:A)</f>
        <v>473025.45500000007</v>
      </c>
      <c r="C112" s="128">
        <f>SUMIFS(ПРОДАЖИ!U:U,ПРОДАЖИ!AC:AC,'ОБОРАЧ СКЛАДОВ'!A:A)</f>
        <v>57624.5</v>
      </c>
      <c r="D112" s="176">
        <f t="shared" si="15"/>
        <v>530649.95500000007</v>
      </c>
      <c r="E112" s="179">
        <f>SUMIFS(ОСТАТКИ!AD:AD,ОСТАТКИ!P:P,'ОБОРАЧ СКЛАДОВ'!A:A)</f>
        <v>146495.08266054984</v>
      </c>
      <c r="F112" s="128">
        <f>SUMIFS(ОСТАТКИ!AA:AA,ОСТАТКИ!P:P,'ОБОРАЧ СКЛАДОВ'!A:A)</f>
        <v>835335.4713465235</v>
      </c>
      <c r="G112" s="176">
        <f t="shared" si="16"/>
        <v>981830.5540070734</v>
      </c>
      <c r="H112" s="190">
        <f t="shared" si="17"/>
        <v>56.432364904686992</v>
      </c>
      <c r="J112" s="173">
        <f>SUMIFS(ПРОДАЖИ!V:V,ПРОДАЖИ!AC:AC,'ОБОРАЧ СКЛАДОВ'!A:A)</f>
        <v>209388.67083333334</v>
      </c>
      <c r="K112" s="128">
        <f>SUMIFS(ПРОДАЖИ!AC:AC,ПРОДАЖИ!AK:AK,'ОБОРАЧ СКЛАДОВ'!I:I)</f>
        <v>0</v>
      </c>
      <c r="L112" s="182">
        <f t="shared" si="18"/>
        <v>209388.67083333334</v>
      </c>
      <c r="M112" s="179">
        <f>SUMIFS(ОСТАТКИ!Z:Z,ОСТАТКИ!P:P,'ОБОРАЧ СКЛАДОВ'!A:A)</f>
        <v>511475.70421565115</v>
      </c>
      <c r="N112" s="128">
        <f>SUMIFS(ОСТАТКИ!AI:AI,ОСТАТКИ!X:X,'ОБОРАЧ СКЛАДОВ'!I:I)</f>
        <v>0</v>
      </c>
      <c r="O112" s="176">
        <f t="shared" si="19"/>
        <v>511475.70421565115</v>
      </c>
      <c r="P112" s="190">
        <f t="shared" si="20"/>
        <v>74.502641028723417</v>
      </c>
      <c r="R112" s="173">
        <f>SUMIFS(ПРОДАЖИ!W:W,ПРОДАЖИ!AC:AC,'ОБОРАЧ СКЛАДОВ'!A:A)</f>
        <v>0</v>
      </c>
      <c r="S112" s="128">
        <f>SUMIFS(ПРОДАЖИ!AK:AK,ПРОДАЖИ!AS:AS,'ОБОРАЧ СКЛАДОВ'!Q:Q)</f>
        <v>0</v>
      </c>
      <c r="T112" s="182">
        <f t="shared" si="21"/>
        <v>0</v>
      </c>
      <c r="U112" s="179">
        <f>SUMIFS(ОСТАТКИ!W:W,ОСТАТКИ!P:P,'ОБОРАЧ СКЛАДОВ'!A:A)</f>
        <v>0</v>
      </c>
      <c r="V112" s="128">
        <f>SUMIFS(ОСТАТКИ!AQ:AQ,ОСТАТКИ!AF:AF,'ОБОРАЧ СКЛАДОВ'!Q:Q)</f>
        <v>0</v>
      </c>
      <c r="W112" s="176">
        <f t="shared" si="22"/>
        <v>0</v>
      </c>
      <c r="X112" s="190" t="e">
        <f t="shared" si="23"/>
        <v>#DIV/0!</v>
      </c>
      <c r="Z112" s="173">
        <f>SUMIFS(ПРОДАЖИ!X:X,ПРОДАЖИ!AC:AC,'ОБОРАЧ СКЛАДОВ'!A:A)</f>
        <v>88995.314166666663</v>
      </c>
      <c r="AA112" s="128">
        <f>SUMIFS(ПРОДАЖИ!Y:Y,ПРОДАЖИ!AC:AC,'ОБОРАЧ СКЛАДОВ'!A:A)</f>
        <v>91478.932499999995</v>
      </c>
      <c r="AB112" s="182">
        <f t="shared" si="24"/>
        <v>180474.24666666664</v>
      </c>
      <c r="AC112" s="179">
        <f>SUMIFS(ОСТАТКИ!AB:AB,ОСТАТКИ!P:P,'ОБОРАЧ СКЛАДОВ'!A:A)</f>
        <v>48202.407202411065</v>
      </c>
      <c r="AD112" s="128">
        <f>SUMIFS(ОСТАТКИ!AC:AC,ОСТАТКИ!P:P,'ОБОРАЧ СКЛАДОВ'!A:A)</f>
        <v>378615.79584693967</v>
      </c>
      <c r="AE112" s="176">
        <f t="shared" si="25"/>
        <v>426818.20304935076</v>
      </c>
      <c r="AF112" s="190">
        <f t="shared" si="26"/>
        <v>72.13192703914801</v>
      </c>
      <c r="AH112" s="173">
        <f>SUMIFS(ПРОДАЖИ!AA:AA,ПРОДАЖИ!AC:AC,'ОБОРАЧ СКЛАДОВ'!A:A)</f>
        <v>12.237499999999999</v>
      </c>
      <c r="AI112" s="128">
        <f>SUMIFS(ПРОДАЖИ!Z:Z,ПРОДАЖИ!AC:AC,'ОБОРАЧ СКЛАДОВ'!A:A)</f>
        <v>666.64</v>
      </c>
      <c r="AJ112" s="182">
        <f t="shared" si="27"/>
        <v>678.87749999999994</v>
      </c>
      <c r="AK112" s="179">
        <f>SUMIFS(ОСТАТКИ!U:U,ОСТАТКИ!P:P,'ОБОРАЧ СКЛАДОВ'!A:A)</f>
        <v>6068.8811737804872</v>
      </c>
      <c r="AL112" s="128">
        <f>SUMIFS(ОСТАТКИ!T:T,ОСТАТКИ!P:P,'ОБОРАЧ СКЛАДОВ'!A:A)</f>
        <v>122269.51676358577</v>
      </c>
      <c r="AM112" s="176">
        <f t="shared" si="28"/>
        <v>128338.39793736626</v>
      </c>
      <c r="AN112" s="190">
        <f t="shared" si="29"/>
        <v>5765.8725426747415</v>
      </c>
    </row>
    <row r="113" spans="1:40" hidden="1" outlineLevel="1" x14ac:dyDescent="0.2">
      <c r="A113" s="150" t="s">
        <v>3557</v>
      </c>
      <c r="B113" s="173">
        <f>SUMIFS(ПРОДАЖИ!T:T,ПРОДАЖИ!AC:AC,'ОБОРАЧ СКЛАДОВ'!A:A)</f>
        <v>0</v>
      </c>
      <c r="C113" s="128">
        <f>SUMIFS(ПРОДАЖИ!U:U,ПРОДАЖИ!AC:AC,'ОБОРАЧ СКЛАДОВ'!A:A)</f>
        <v>0</v>
      </c>
      <c r="D113" s="176">
        <f t="shared" si="15"/>
        <v>0</v>
      </c>
      <c r="E113" s="179">
        <f>SUMIFS(ОСТАТКИ!AD:AD,ОСТАТКИ!P:P,'ОБОРАЧ СКЛАДОВ'!A:A)</f>
        <v>0</v>
      </c>
      <c r="F113" s="128">
        <f>SUMIFS(ОСТАТКИ!AA:AA,ОСТАТКИ!P:P,'ОБОРАЧ СКЛАДОВ'!A:A)</f>
        <v>0</v>
      </c>
      <c r="G113" s="176">
        <f t="shared" si="16"/>
        <v>0</v>
      </c>
      <c r="H113" s="190" t="e">
        <f t="shared" si="17"/>
        <v>#DIV/0!</v>
      </c>
      <c r="J113" s="173">
        <f>SUMIFS(ПРОДАЖИ!V:V,ПРОДАЖИ!AC:AC,'ОБОРАЧ СКЛАДОВ'!A:A)</f>
        <v>0</v>
      </c>
      <c r="K113" s="128">
        <f>SUMIFS(ПРОДАЖИ!AC:AC,ПРОДАЖИ!AK:AK,'ОБОРАЧ СКЛАДОВ'!I:I)</f>
        <v>0</v>
      </c>
      <c r="L113" s="182">
        <f t="shared" si="18"/>
        <v>0</v>
      </c>
      <c r="M113" s="179">
        <f>SUMIFS(ОСТАТКИ!Z:Z,ОСТАТКИ!P:P,'ОБОРАЧ СКЛАДОВ'!A:A)</f>
        <v>0</v>
      </c>
      <c r="N113" s="128">
        <f>SUMIFS(ОСТАТКИ!AI:AI,ОСТАТКИ!X:X,'ОБОРАЧ СКЛАДОВ'!I:I)</f>
        <v>0</v>
      </c>
      <c r="O113" s="176">
        <f t="shared" si="19"/>
        <v>0</v>
      </c>
      <c r="P113" s="190" t="e">
        <f t="shared" si="20"/>
        <v>#DIV/0!</v>
      </c>
      <c r="R113" s="173">
        <f>SUMIFS(ПРОДАЖИ!W:W,ПРОДАЖИ!AC:AC,'ОБОРАЧ СКЛАДОВ'!A:A)</f>
        <v>0</v>
      </c>
      <c r="S113" s="128">
        <f>SUMIFS(ПРОДАЖИ!AK:AK,ПРОДАЖИ!AS:AS,'ОБОРАЧ СКЛАДОВ'!Q:Q)</f>
        <v>0</v>
      </c>
      <c r="T113" s="182">
        <f t="shared" si="21"/>
        <v>0</v>
      </c>
      <c r="U113" s="179">
        <f>SUMIFS(ОСТАТКИ!W:W,ОСТАТКИ!P:P,'ОБОРАЧ СКЛАДОВ'!A:A)</f>
        <v>0</v>
      </c>
      <c r="V113" s="128">
        <f>SUMIFS(ОСТАТКИ!AQ:AQ,ОСТАТКИ!AF:AF,'ОБОРАЧ СКЛАДОВ'!Q:Q)</f>
        <v>0</v>
      </c>
      <c r="W113" s="176">
        <f t="shared" si="22"/>
        <v>0</v>
      </c>
      <c r="X113" s="190" t="e">
        <f t="shared" si="23"/>
        <v>#DIV/0!</v>
      </c>
      <c r="Z113" s="173">
        <f>SUMIFS(ПРОДАЖИ!X:X,ПРОДАЖИ!AC:AC,'ОБОРАЧ СКЛАДОВ'!A:A)</f>
        <v>0</v>
      </c>
      <c r="AA113" s="128">
        <f>SUMIFS(ПРОДАЖИ!Y:Y,ПРОДАЖИ!AC:AC,'ОБОРАЧ СКЛАДОВ'!A:A)</f>
        <v>0</v>
      </c>
      <c r="AB113" s="182">
        <f t="shared" si="24"/>
        <v>0</v>
      </c>
      <c r="AC113" s="179">
        <f>SUMIFS(ОСТАТКИ!AB:AB,ОСТАТКИ!P:P,'ОБОРАЧ СКЛАДОВ'!A:A)</f>
        <v>0</v>
      </c>
      <c r="AD113" s="128">
        <f>SUMIFS(ОСТАТКИ!AC:AC,ОСТАТКИ!P:P,'ОБОРАЧ СКЛАДОВ'!A:A)</f>
        <v>0</v>
      </c>
      <c r="AE113" s="176">
        <f t="shared" si="25"/>
        <v>0</v>
      </c>
      <c r="AF113" s="190" t="e">
        <f t="shared" si="26"/>
        <v>#DIV/0!</v>
      </c>
      <c r="AH113" s="173">
        <f>SUMIFS(ПРОДАЖИ!AA:AA,ПРОДАЖИ!AC:AC,'ОБОРАЧ СКЛАДОВ'!A:A)</f>
        <v>0</v>
      </c>
      <c r="AI113" s="128">
        <f>SUMIFS(ПРОДАЖИ!Z:Z,ПРОДАЖИ!AC:AC,'ОБОРАЧ СКЛАДОВ'!A:A)</f>
        <v>0</v>
      </c>
      <c r="AJ113" s="182">
        <f t="shared" si="27"/>
        <v>0</v>
      </c>
      <c r="AK113" s="179">
        <f>SUMIFS(ОСТАТКИ!U:U,ОСТАТКИ!P:P,'ОБОРАЧ СКЛАДОВ'!A:A)</f>
        <v>0</v>
      </c>
      <c r="AL113" s="128">
        <f>SUMIFS(ОСТАТКИ!T:T,ОСТАТКИ!P:P,'ОБОРАЧ СКЛАДОВ'!A:A)</f>
        <v>0</v>
      </c>
      <c r="AM113" s="176">
        <f t="shared" si="28"/>
        <v>0</v>
      </c>
      <c r="AN113" s="190" t="e">
        <f t="shared" si="29"/>
        <v>#DIV/0!</v>
      </c>
    </row>
    <row r="114" spans="1:40" hidden="1" outlineLevel="1" x14ac:dyDescent="0.2">
      <c r="A114" s="150" t="s">
        <v>3575</v>
      </c>
      <c r="B114" s="173">
        <f>SUMIFS(ПРОДАЖИ!T:T,ПРОДАЖИ!AC:AC,'ОБОРАЧ СКЛАДОВ'!A:A)</f>
        <v>0</v>
      </c>
      <c r="C114" s="128">
        <f>SUMIFS(ПРОДАЖИ!U:U,ПРОДАЖИ!AC:AC,'ОБОРАЧ СКЛАДОВ'!A:A)</f>
        <v>0</v>
      </c>
      <c r="D114" s="176">
        <f t="shared" si="15"/>
        <v>0</v>
      </c>
      <c r="E114" s="179">
        <f>SUMIFS(ОСТАТКИ!AD:AD,ОСТАТКИ!P:P,'ОБОРАЧ СКЛАДОВ'!A:A)</f>
        <v>0</v>
      </c>
      <c r="F114" s="128">
        <f>SUMIFS(ОСТАТКИ!AA:AA,ОСТАТКИ!P:P,'ОБОРАЧ СКЛАДОВ'!A:A)</f>
        <v>0</v>
      </c>
      <c r="G114" s="176">
        <f t="shared" si="16"/>
        <v>0</v>
      </c>
      <c r="H114" s="190" t="e">
        <f t="shared" si="17"/>
        <v>#DIV/0!</v>
      </c>
      <c r="J114" s="173">
        <f>SUMIFS(ПРОДАЖИ!V:V,ПРОДАЖИ!AC:AC,'ОБОРАЧ СКЛАДОВ'!A:A)</f>
        <v>0</v>
      </c>
      <c r="K114" s="128">
        <f>SUMIFS(ПРОДАЖИ!AC:AC,ПРОДАЖИ!AK:AK,'ОБОРАЧ СКЛАДОВ'!I:I)</f>
        <v>0</v>
      </c>
      <c r="L114" s="182">
        <f t="shared" si="18"/>
        <v>0</v>
      </c>
      <c r="M114" s="179">
        <f>SUMIFS(ОСТАТКИ!Z:Z,ОСТАТКИ!P:P,'ОБОРАЧ СКЛАДОВ'!A:A)</f>
        <v>0</v>
      </c>
      <c r="N114" s="128">
        <f>SUMIFS(ОСТАТКИ!AI:AI,ОСТАТКИ!X:X,'ОБОРАЧ СКЛАДОВ'!I:I)</f>
        <v>0</v>
      </c>
      <c r="O114" s="176">
        <f t="shared" si="19"/>
        <v>0</v>
      </c>
      <c r="P114" s="190" t="e">
        <f t="shared" si="20"/>
        <v>#DIV/0!</v>
      </c>
      <c r="R114" s="173">
        <f>SUMIFS(ПРОДАЖИ!W:W,ПРОДАЖИ!AC:AC,'ОБОРАЧ СКЛАДОВ'!A:A)</f>
        <v>0</v>
      </c>
      <c r="S114" s="128">
        <f>SUMIFS(ПРОДАЖИ!AK:AK,ПРОДАЖИ!AS:AS,'ОБОРАЧ СКЛАДОВ'!Q:Q)</f>
        <v>0</v>
      </c>
      <c r="T114" s="182">
        <f t="shared" si="21"/>
        <v>0</v>
      </c>
      <c r="U114" s="179">
        <f>SUMIFS(ОСТАТКИ!W:W,ОСТАТКИ!P:P,'ОБОРАЧ СКЛАДОВ'!A:A)</f>
        <v>0</v>
      </c>
      <c r="V114" s="128">
        <f>SUMIFS(ОСТАТКИ!AQ:AQ,ОСТАТКИ!AF:AF,'ОБОРАЧ СКЛАДОВ'!Q:Q)</f>
        <v>0</v>
      </c>
      <c r="W114" s="176">
        <f t="shared" si="22"/>
        <v>0</v>
      </c>
      <c r="X114" s="190" t="e">
        <f t="shared" si="23"/>
        <v>#DIV/0!</v>
      </c>
      <c r="Z114" s="173">
        <f>SUMIFS(ПРОДАЖИ!X:X,ПРОДАЖИ!AC:AC,'ОБОРАЧ СКЛАДОВ'!A:A)</f>
        <v>0</v>
      </c>
      <c r="AA114" s="128">
        <f>SUMIFS(ПРОДАЖИ!Y:Y,ПРОДАЖИ!AC:AC,'ОБОРАЧ СКЛАДОВ'!A:A)</f>
        <v>0</v>
      </c>
      <c r="AB114" s="182">
        <f t="shared" si="24"/>
        <v>0</v>
      </c>
      <c r="AC114" s="179">
        <f>SUMIFS(ОСТАТКИ!AB:AB,ОСТАТКИ!P:P,'ОБОРАЧ СКЛАДОВ'!A:A)</f>
        <v>0</v>
      </c>
      <c r="AD114" s="128">
        <f>SUMIFS(ОСТАТКИ!AC:AC,ОСТАТКИ!P:P,'ОБОРАЧ СКЛАДОВ'!A:A)</f>
        <v>0</v>
      </c>
      <c r="AE114" s="176">
        <f t="shared" si="25"/>
        <v>0</v>
      </c>
      <c r="AF114" s="190" t="e">
        <f t="shared" si="26"/>
        <v>#DIV/0!</v>
      </c>
      <c r="AH114" s="173">
        <f>SUMIFS(ПРОДАЖИ!AA:AA,ПРОДАЖИ!AC:AC,'ОБОРАЧ СКЛАДОВ'!A:A)</f>
        <v>0</v>
      </c>
      <c r="AI114" s="128">
        <f>SUMIFS(ПРОДАЖИ!Z:Z,ПРОДАЖИ!AC:AC,'ОБОРАЧ СКЛАДОВ'!A:A)</f>
        <v>0</v>
      </c>
      <c r="AJ114" s="182">
        <f t="shared" si="27"/>
        <v>0</v>
      </c>
      <c r="AK114" s="179">
        <f>SUMIFS(ОСТАТКИ!U:U,ОСТАТКИ!P:P,'ОБОРАЧ СКЛАДОВ'!A:A)</f>
        <v>0</v>
      </c>
      <c r="AL114" s="128">
        <f>SUMIFS(ОСТАТКИ!T:T,ОСТАТКИ!P:P,'ОБОРАЧ СКЛАДОВ'!A:A)</f>
        <v>0</v>
      </c>
      <c r="AM114" s="176">
        <f t="shared" si="28"/>
        <v>0</v>
      </c>
      <c r="AN114" s="190" t="e">
        <f t="shared" si="29"/>
        <v>#DIV/0!</v>
      </c>
    </row>
    <row r="115" spans="1:40" ht="12" collapsed="1" x14ac:dyDescent="0.25">
      <c r="A115" s="151" t="s">
        <v>3579</v>
      </c>
      <c r="B115" s="173">
        <f>SUMIFS(ПРОДАЖИ!T:T,ПРОДАЖИ!AC:AC,'ОБОРАЧ СКЛАДОВ'!A:A)</f>
        <v>146765.73249999998</v>
      </c>
      <c r="C115" s="128">
        <f>SUMIFS(ПРОДАЖИ!U:U,ПРОДАЖИ!AC:AC,'ОБОРАЧ СКЛАДОВ'!A:A)</f>
        <v>286733.34916666651</v>
      </c>
      <c r="D115" s="176">
        <f t="shared" si="15"/>
        <v>433499.08166666649</v>
      </c>
      <c r="E115" s="179">
        <f>SUMIFS(ОСТАТКИ!AD:AD,ОСТАТКИ!P:P,'ОБОРАЧ СКЛАДОВ'!A:A)</f>
        <v>3603092.0695154476</v>
      </c>
      <c r="F115" s="128">
        <f>SUMIFS(ОСТАТКИ!AA:AA,ОСТАТКИ!P:P,'ОБОРАЧ СКЛАДОВ'!A:A)</f>
        <v>26210277.338439792</v>
      </c>
      <c r="G115" s="176">
        <f t="shared" si="16"/>
        <v>29813369.40795524</v>
      </c>
      <c r="H115" s="190">
        <f t="shared" si="17"/>
        <v>2097.6002150838126</v>
      </c>
      <c r="J115" s="173">
        <f>SUMIFS(ПРОДАЖИ!V:V,ПРОДАЖИ!AC:AC,'ОБОРАЧ СКЛАДОВ'!A:A)</f>
        <v>54251.184999999983</v>
      </c>
      <c r="K115" s="128">
        <f>SUMIFS(ПРОДАЖИ!AC:AC,ПРОДАЖИ!AK:AK,'ОБОРАЧ СКЛАДОВ'!I:I)</f>
        <v>0</v>
      </c>
      <c r="L115" s="182">
        <f t="shared" si="18"/>
        <v>54251.184999999983</v>
      </c>
      <c r="M115" s="179">
        <f>SUMIFS(ОСТАТКИ!Z:Z,ОСТАТКИ!P:P,'ОБОРАЧ СКЛАДОВ'!A:A)</f>
        <v>7471589.5712025892</v>
      </c>
      <c r="N115" s="128">
        <f>SUMIFS(ОСТАТКИ!AI:AI,ОСТАТКИ!X:X,'ОБОРАЧ СКЛАДОВ'!I:I)</f>
        <v>0</v>
      </c>
      <c r="O115" s="176">
        <f t="shared" si="19"/>
        <v>7471589.5712025892</v>
      </c>
      <c r="P115" s="190">
        <f t="shared" si="20"/>
        <v>4200.5254248672918</v>
      </c>
      <c r="R115" s="173">
        <f>SUMIFS(ПРОДАЖИ!W:W,ПРОДАЖИ!AC:AC,'ОБОРАЧ СКЛАДОВ'!A:A)</f>
        <v>0</v>
      </c>
      <c r="S115" s="128">
        <f>SUMIFS(ПРОДАЖИ!AK:AK,ПРОДАЖИ!AS:AS,'ОБОРАЧ СКЛАДОВ'!Q:Q)</f>
        <v>0</v>
      </c>
      <c r="T115" s="182">
        <f t="shared" si="21"/>
        <v>0</v>
      </c>
      <c r="U115" s="179">
        <f>SUMIFS(ОСТАТКИ!W:W,ОСТАТКИ!P:P,'ОБОРАЧ СКЛАДОВ'!A:A)</f>
        <v>0</v>
      </c>
      <c r="V115" s="128">
        <f>SUMIFS(ОСТАТКИ!AQ:AQ,ОСТАТКИ!AF:AF,'ОБОРАЧ СКЛАДОВ'!Q:Q)</f>
        <v>0</v>
      </c>
      <c r="W115" s="176">
        <f t="shared" si="22"/>
        <v>0</v>
      </c>
      <c r="X115" s="190" t="e">
        <f t="shared" si="23"/>
        <v>#DIV/0!</v>
      </c>
      <c r="Z115" s="173">
        <f>SUMIFS(ПРОДАЖИ!X:X,ПРОДАЖИ!AC:AC,'ОБОРАЧ СКЛАДОВ'!A:A)</f>
        <v>19954.89</v>
      </c>
      <c r="AA115" s="128">
        <f>SUMIFS(ПРОДАЖИ!Y:Y,ПРОДАЖИ!AC:AC,'ОБОРАЧ СКЛАДОВ'!A:A)</f>
        <v>268069.25833333336</v>
      </c>
      <c r="AB115" s="182">
        <f t="shared" si="24"/>
        <v>288024.14833333337</v>
      </c>
      <c r="AC115" s="179">
        <f>SUMIFS(ОСТАТКИ!AB:AB,ОСТАТКИ!P:P,'ОБОРАЧ СКЛАДОВ'!A:A)</f>
        <v>62913.904755340962</v>
      </c>
      <c r="AD115" s="128">
        <f>SUMIFS(ОСТАТКИ!AC:AC,ОСТАТКИ!P:P,'ОБОРАЧ СКЛАДОВ'!A:A)</f>
        <v>220476.41636618425</v>
      </c>
      <c r="AE115" s="176">
        <f t="shared" si="25"/>
        <v>283390.32112152519</v>
      </c>
      <c r="AF115" s="190">
        <f t="shared" si="26"/>
        <v>30.009305970426531</v>
      </c>
      <c r="AH115" s="173">
        <f>SUMIFS(ПРОДАЖИ!AA:AA,ПРОДАЖИ!AC:AC,'ОБОРАЧ СКЛАДОВ'!A:A)</f>
        <v>306652.21250000002</v>
      </c>
      <c r="AI115" s="128">
        <f>SUMIFS(ПРОДАЖИ!Z:Z,ПРОДАЖИ!AC:AC,'ОБОРАЧ СКЛАДОВ'!A:A)</f>
        <v>6706.5366666666669</v>
      </c>
      <c r="AJ115" s="182">
        <f t="shared" si="27"/>
        <v>313358.7491666667</v>
      </c>
      <c r="AK115" s="179">
        <f>SUMIFS(ОСТАТКИ!U:U,ОСТАТКИ!P:P,'ОБОРАЧ СКЛАДОВ'!A:A)</f>
        <v>30224.881511701453</v>
      </c>
      <c r="AL115" s="128">
        <f>SUMIFS(ОСТАТКИ!T:T,ОСТАТКИ!P:P,'ОБОРАЧ СКЛАДОВ'!A:A)</f>
        <v>60354.611695526699</v>
      </c>
      <c r="AM115" s="176">
        <f t="shared" si="28"/>
        <v>90579.493207228152</v>
      </c>
      <c r="AN115" s="190">
        <f t="shared" si="29"/>
        <v>8.8163312821722748</v>
      </c>
    </row>
    <row r="116" spans="1:40" hidden="1" outlineLevel="1" x14ac:dyDescent="0.2">
      <c r="A116" s="150" t="s">
        <v>3580</v>
      </c>
      <c r="B116" s="173">
        <f>SUMIFS(ПРОДАЖИ!T:T,ПРОДАЖИ!AC:AC,'ОБОРАЧ СКЛАДОВ'!A:A)</f>
        <v>0</v>
      </c>
      <c r="C116" s="128">
        <f>SUMIFS(ПРОДАЖИ!U:U,ПРОДАЖИ!AC:AC,'ОБОРАЧ СКЛАДОВ'!A:A)</f>
        <v>0</v>
      </c>
      <c r="D116" s="176">
        <f t="shared" si="15"/>
        <v>0</v>
      </c>
      <c r="E116" s="179">
        <f>SUMIFS(ОСТАТКИ!AD:AD,ОСТАТКИ!P:P,'ОБОРАЧ СКЛАДОВ'!A:A)</f>
        <v>0</v>
      </c>
      <c r="F116" s="128">
        <f>SUMIFS(ОСТАТКИ!AA:AA,ОСТАТКИ!P:P,'ОБОРАЧ СКЛАДОВ'!A:A)</f>
        <v>0</v>
      </c>
      <c r="G116" s="176">
        <f t="shared" si="16"/>
        <v>0</v>
      </c>
      <c r="H116" s="190" t="e">
        <f t="shared" si="17"/>
        <v>#DIV/0!</v>
      </c>
      <c r="J116" s="173">
        <f>SUMIFS(ПРОДАЖИ!V:V,ПРОДАЖИ!AC:AC,'ОБОРАЧ СКЛАДОВ'!A:A)</f>
        <v>0</v>
      </c>
      <c r="K116" s="128">
        <f>SUMIFS(ПРОДАЖИ!AC:AC,ПРОДАЖИ!AK:AK,'ОБОРАЧ СКЛАДОВ'!I:I)</f>
        <v>0</v>
      </c>
      <c r="L116" s="182">
        <f t="shared" si="18"/>
        <v>0</v>
      </c>
      <c r="M116" s="179">
        <f>SUMIFS(ОСТАТКИ!Z:Z,ОСТАТКИ!P:P,'ОБОРАЧ СКЛАДОВ'!A:A)</f>
        <v>0</v>
      </c>
      <c r="N116" s="128">
        <f>SUMIFS(ОСТАТКИ!AI:AI,ОСТАТКИ!X:X,'ОБОРАЧ СКЛАДОВ'!I:I)</f>
        <v>0</v>
      </c>
      <c r="O116" s="176">
        <f t="shared" si="19"/>
        <v>0</v>
      </c>
      <c r="P116" s="190" t="e">
        <f t="shared" si="20"/>
        <v>#DIV/0!</v>
      </c>
      <c r="R116" s="173">
        <f>SUMIFS(ПРОДАЖИ!W:W,ПРОДАЖИ!AC:AC,'ОБОРАЧ СКЛАДОВ'!A:A)</f>
        <v>0</v>
      </c>
      <c r="S116" s="128">
        <f>SUMIFS(ПРОДАЖИ!AK:AK,ПРОДАЖИ!AS:AS,'ОБОРАЧ СКЛАДОВ'!Q:Q)</f>
        <v>0</v>
      </c>
      <c r="T116" s="182">
        <f t="shared" si="21"/>
        <v>0</v>
      </c>
      <c r="U116" s="179">
        <f>SUMIFS(ОСТАТКИ!W:W,ОСТАТКИ!P:P,'ОБОРАЧ СКЛАДОВ'!A:A)</f>
        <v>0</v>
      </c>
      <c r="V116" s="128">
        <f>SUMIFS(ОСТАТКИ!AQ:AQ,ОСТАТКИ!AF:AF,'ОБОРАЧ СКЛАДОВ'!Q:Q)</f>
        <v>0</v>
      </c>
      <c r="W116" s="176">
        <f t="shared" si="22"/>
        <v>0</v>
      </c>
      <c r="X116" s="190" t="e">
        <f t="shared" si="23"/>
        <v>#DIV/0!</v>
      </c>
      <c r="Z116" s="173">
        <f>SUMIFS(ПРОДАЖИ!X:X,ПРОДАЖИ!AC:AC,'ОБОРАЧ СКЛАДОВ'!A:A)</f>
        <v>0</v>
      </c>
      <c r="AA116" s="128">
        <f>SUMIFS(ПРОДАЖИ!Y:Y,ПРОДАЖИ!AC:AC,'ОБОРАЧ СКЛАДОВ'!A:A)</f>
        <v>0</v>
      </c>
      <c r="AB116" s="182">
        <f t="shared" si="24"/>
        <v>0</v>
      </c>
      <c r="AC116" s="179">
        <f>SUMIFS(ОСТАТКИ!AB:AB,ОСТАТКИ!P:P,'ОБОРАЧ СКЛАДОВ'!A:A)</f>
        <v>0</v>
      </c>
      <c r="AD116" s="128">
        <f>SUMIFS(ОСТАТКИ!AC:AC,ОСТАТКИ!P:P,'ОБОРАЧ СКЛАДОВ'!A:A)</f>
        <v>0</v>
      </c>
      <c r="AE116" s="176">
        <f t="shared" si="25"/>
        <v>0</v>
      </c>
      <c r="AF116" s="190" t="e">
        <f t="shared" si="26"/>
        <v>#DIV/0!</v>
      </c>
      <c r="AH116" s="173">
        <f>SUMIFS(ПРОДАЖИ!AA:AA,ПРОДАЖИ!AC:AC,'ОБОРАЧ СКЛАДОВ'!A:A)</f>
        <v>0</v>
      </c>
      <c r="AI116" s="128">
        <f>SUMIFS(ПРОДАЖИ!Z:Z,ПРОДАЖИ!AC:AC,'ОБОРАЧ СКЛАДОВ'!A:A)</f>
        <v>0</v>
      </c>
      <c r="AJ116" s="182">
        <f t="shared" si="27"/>
        <v>0</v>
      </c>
      <c r="AK116" s="179">
        <f>SUMIFS(ОСТАТКИ!U:U,ОСТАТКИ!P:P,'ОБОРАЧ СКЛАДОВ'!A:A)</f>
        <v>0</v>
      </c>
      <c r="AL116" s="128">
        <f>SUMIFS(ОСТАТКИ!T:T,ОСТАТКИ!P:P,'ОБОРАЧ СКЛАДОВ'!A:A)</f>
        <v>0</v>
      </c>
      <c r="AM116" s="176">
        <f t="shared" si="28"/>
        <v>0</v>
      </c>
      <c r="AN116" s="190" t="e">
        <f t="shared" si="29"/>
        <v>#DIV/0!</v>
      </c>
    </row>
    <row r="117" spans="1:40" hidden="1" outlineLevel="1" x14ac:dyDescent="0.2">
      <c r="A117" s="150" t="s">
        <v>3663</v>
      </c>
      <c r="B117" s="173">
        <f>SUMIFS(ПРОДАЖИ!T:T,ПРОДАЖИ!AC:AC,'ОБОРАЧ СКЛАДОВ'!A:A)</f>
        <v>0</v>
      </c>
      <c r="C117" s="128">
        <f>SUMIFS(ПРОДАЖИ!U:U,ПРОДАЖИ!AC:AC,'ОБОРАЧ СКЛАДОВ'!A:A)</f>
        <v>0</v>
      </c>
      <c r="D117" s="176">
        <f t="shared" si="15"/>
        <v>0</v>
      </c>
      <c r="E117" s="179">
        <f>SUMIFS(ОСТАТКИ!AD:AD,ОСТАТКИ!P:P,'ОБОРАЧ СКЛАДОВ'!A:A)</f>
        <v>0</v>
      </c>
      <c r="F117" s="128">
        <f>SUMIFS(ОСТАТКИ!AA:AA,ОСТАТКИ!P:P,'ОБОРАЧ СКЛАДОВ'!A:A)</f>
        <v>0</v>
      </c>
      <c r="G117" s="176">
        <f t="shared" si="16"/>
        <v>0</v>
      </c>
      <c r="H117" s="190" t="e">
        <f t="shared" si="17"/>
        <v>#DIV/0!</v>
      </c>
      <c r="J117" s="173">
        <f>SUMIFS(ПРОДАЖИ!V:V,ПРОДАЖИ!AC:AC,'ОБОРАЧ СКЛАДОВ'!A:A)</f>
        <v>0</v>
      </c>
      <c r="K117" s="128">
        <f>SUMIFS(ПРОДАЖИ!AC:AC,ПРОДАЖИ!AK:AK,'ОБОРАЧ СКЛАДОВ'!I:I)</f>
        <v>0</v>
      </c>
      <c r="L117" s="182">
        <f t="shared" si="18"/>
        <v>0</v>
      </c>
      <c r="M117" s="179">
        <f>SUMIFS(ОСТАТКИ!Z:Z,ОСТАТКИ!P:P,'ОБОРАЧ СКЛАДОВ'!A:A)</f>
        <v>0</v>
      </c>
      <c r="N117" s="128">
        <f>SUMIFS(ОСТАТКИ!AI:AI,ОСТАТКИ!X:X,'ОБОРАЧ СКЛАДОВ'!I:I)</f>
        <v>0</v>
      </c>
      <c r="O117" s="176">
        <f t="shared" si="19"/>
        <v>0</v>
      </c>
      <c r="P117" s="190" t="e">
        <f t="shared" si="20"/>
        <v>#DIV/0!</v>
      </c>
      <c r="R117" s="173">
        <f>SUMIFS(ПРОДАЖИ!W:W,ПРОДАЖИ!AC:AC,'ОБОРАЧ СКЛАДОВ'!A:A)</f>
        <v>0</v>
      </c>
      <c r="S117" s="128">
        <f>SUMIFS(ПРОДАЖИ!AK:AK,ПРОДАЖИ!AS:AS,'ОБОРАЧ СКЛАДОВ'!Q:Q)</f>
        <v>0</v>
      </c>
      <c r="T117" s="182">
        <f t="shared" si="21"/>
        <v>0</v>
      </c>
      <c r="U117" s="179">
        <f>SUMIFS(ОСТАТКИ!W:W,ОСТАТКИ!P:P,'ОБОРАЧ СКЛАДОВ'!A:A)</f>
        <v>0</v>
      </c>
      <c r="V117" s="128">
        <f>SUMIFS(ОСТАТКИ!AQ:AQ,ОСТАТКИ!AF:AF,'ОБОРАЧ СКЛАДОВ'!Q:Q)</f>
        <v>0</v>
      </c>
      <c r="W117" s="176">
        <f t="shared" si="22"/>
        <v>0</v>
      </c>
      <c r="X117" s="190" t="e">
        <f t="shared" si="23"/>
        <v>#DIV/0!</v>
      </c>
      <c r="Z117" s="173">
        <f>SUMIFS(ПРОДАЖИ!X:X,ПРОДАЖИ!AC:AC,'ОБОРАЧ СКЛАДОВ'!A:A)</f>
        <v>0</v>
      </c>
      <c r="AA117" s="128">
        <f>SUMIFS(ПРОДАЖИ!Y:Y,ПРОДАЖИ!AC:AC,'ОБОРАЧ СКЛАДОВ'!A:A)</f>
        <v>0</v>
      </c>
      <c r="AB117" s="182">
        <f t="shared" si="24"/>
        <v>0</v>
      </c>
      <c r="AC117" s="179">
        <f>SUMIFS(ОСТАТКИ!AB:AB,ОСТАТКИ!P:P,'ОБОРАЧ СКЛАДОВ'!A:A)</f>
        <v>0</v>
      </c>
      <c r="AD117" s="128">
        <f>SUMIFS(ОСТАТКИ!AC:AC,ОСТАТКИ!P:P,'ОБОРАЧ СКЛАДОВ'!A:A)</f>
        <v>0</v>
      </c>
      <c r="AE117" s="176">
        <f t="shared" si="25"/>
        <v>0</v>
      </c>
      <c r="AF117" s="190" t="e">
        <f t="shared" si="26"/>
        <v>#DIV/0!</v>
      </c>
      <c r="AH117" s="173">
        <f>SUMIFS(ПРОДАЖИ!AA:AA,ПРОДАЖИ!AC:AC,'ОБОРАЧ СКЛАДОВ'!A:A)</f>
        <v>0</v>
      </c>
      <c r="AI117" s="128">
        <f>SUMIFS(ПРОДАЖИ!Z:Z,ПРОДАЖИ!AC:AC,'ОБОРАЧ СКЛАДОВ'!A:A)</f>
        <v>0</v>
      </c>
      <c r="AJ117" s="182">
        <f t="shared" si="27"/>
        <v>0</v>
      </c>
      <c r="AK117" s="179">
        <f>SUMIFS(ОСТАТКИ!U:U,ОСТАТКИ!P:P,'ОБОРАЧ СКЛАДОВ'!A:A)</f>
        <v>0</v>
      </c>
      <c r="AL117" s="128">
        <f>SUMIFS(ОСТАТКИ!T:T,ОСТАТКИ!P:P,'ОБОРАЧ СКЛАДОВ'!A:A)</f>
        <v>0</v>
      </c>
      <c r="AM117" s="176">
        <f t="shared" si="28"/>
        <v>0</v>
      </c>
      <c r="AN117" s="190" t="e">
        <f t="shared" si="29"/>
        <v>#DIV/0!</v>
      </c>
    </row>
    <row r="118" spans="1:40" hidden="1" outlineLevel="1" x14ac:dyDescent="0.2">
      <c r="A118" s="150" t="s">
        <v>3672</v>
      </c>
      <c r="B118" s="173">
        <f>SUMIFS(ПРОДАЖИ!T:T,ПРОДАЖИ!AC:AC,'ОБОРАЧ СКЛАДОВ'!A:A)</f>
        <v>0</v>
      </c>
      <c r="C118" s="128">
        <f>SUMIFS(ПРОДАЖИ!U:U,ПРОДАЖИ!AC:AC,'ОБОРАЧ СКЛАДОВ'!A:A)</f>
        <v>0</v>
      </c>
      <c r="D118" s="176">
        <f t="shared" si="15"/>
        <v>0</v>
      </c>
      <c r="E118" s="179">
        <f>SUMIFS(ОСТАТКИ!AD:AD,ОСТАТКИ!P:P,'ОБОРАЧ СКЛАДОВ'!A:A)</f>
        <v>0</v>
      </c>
      <c r="F118" s="128">
        <f>SUMIFS(ОСТАТКИ!AA:AA,ОСТАТКИ!P:P,'ОБОРАЧ СКЛАДОВ'!A:A)</f>
        <v>0</v>
      </c>
      <c r="G118" s="176">
        <f t="shared" si="16"/>
        <v>0</v>
      </c>
      <c r="H118" s="190" t="e">
        <f t="shared" si="17"/>
        <v>#DIV/0!</v>
      </c>
      <c r="J118" s="173">
        <f>SUMIFS(ПРОДАЖИ!V:V,ПРОДАЖИ!AC:AC,'ОБОРАЧ СКЛАДОВ'!A:A)</f>
        <v>0</v>
      </c>
      <c r="K118" s="128">
        <f>SUMIFS(ПРОДАЖИ!AC:AC,ПРОДАЖИ!AK:AK,'ОБОРАЧ СКЛАДОВ'!I:I)</f>
        <v>0</v>
      </c>
      <c r="L118" s="182">
        <f t="shared" si="18"/>
        <v>0</v>
      </c>
      <c r="M118" s="179">
        <f>SUMIFS(ОСТАТКИ!Z:Z,ОСТАТКИ!P:P,'ОБОРАЧ СКЛАДОВ'!A:A)</f>
        <v>0</v>
      </c>
      <c r="N118" s="128">
        <f>SUMIFS(ОСТАТКИ!AI:AI,ОСТАТКИ!X:X,'ОБОРАЧ СКЛАДОВ'!I:I)</f>
        <v>0</v>
      </c>
      <c r="O118" s="176">
        <f t="shared" si="19"/>
        <v>0</v>
      </c>
      <c r="P118" s="190" t="e">
        <f t="shared" si="20"/>
        <v>#DIV/0!</v>
      </c>
      <c r="R118" s="173">
        <f>SUMIFS(ПРОДАЖИ!W:W,ПРОДАЖИ!AC:AC,'ОБОРАЧ СКЛАДОВ'!A:A)</f>
        <v>0</v>
      </c>
      <c r="S118" s="128">
        <f>SUMIFS(ПРОДАЖИ!AK:AK,ПРОДАЖИ!AS:AS,'ОБОРАЧ СКЛАДОВ'!Q:Q)</f>
        <v>0</v>
      </c>
      <c r="T118" s="182">
        <f t="shared" si="21"/>
        <v>0</v>
      </c>
      <c r="U118" s="179">
        <f>SUMIFS(ОСТАТКИ!W:W,ОСТАТКИ!P:P,'ОБОРАЧ СКЛАДОВ'!A:A)</f>
        <v>0</v>
      </c>
      <c r="V118" s="128">
        <f>SUMIFS(ОСТАТКИ!AQ:AQ,ОСТАТКИ!AF:AF,'ОБОРАЧ СКЛАДОВ'!Q:Q)</f>
        <v>0</v>
      </c>
      <c r="W118" s="176">
        <f t="shared" si="22"/>
        <v>0</v>
      </c>
      <c r="X118" s="190" t="e">
        <f t="shared" si="23"/>
        <v>#DIV/0!</v>
      </c>
      <c r="Z118" s="173">
        <f>SUMIFS(ПРОДАЖИ!X:X,ПРОДАЖИ!AC:AC,'ОБОРАЧ СКЛАДОВ'!A:A)</f>
        <v>0</v>
      </c>
      <c r="AA118" s="128">
        <f>SUMIFS(ПРОДАЖИ!Y:Y,ПРОДАЖИ!AC:AC,'ОБОРАЧ СКЛАДОВ'!A:A)</f>
        <v>0</v>
      </c>
      <c r="AB118" s="182">
        <f t="shared" si="24"/>
        <v>0</v>
      </c>
      <c r="AC118" s="179">
        <f>SUMIFS(ОСТАТКИ!AB:AB,ОСТАТКИ!P:P,'ОБОРАЧ СКЛАДОВ'!A:A)</f>
        <v>0</v>
      </c>
      <c r="AD118" s="128">
        <f>SUMIFS(ОСТАТКИ!AC:AC,ОСТАТКИ!P:P,'ОБОРАЧ СКЛАДОВ'!A:A)</f>
        <v>0</v>
      </c>
      <c r="AE118" s="176">
        <f t="shared" si="25"/>
        <v>0</v>
      </c>
      <c r="AF118" s="190" t="e">
        <f t="shared" si="26"/>
        <v>#DIV/0!</v>
      </c>
      <c r="AH118" s="173">
        <f>SUMIFS(ПРОДАЖИ!AA:AA,ПРОДАЖИ!AC:AC,'ОБОРАЧ СКЛАДОВ'!A:A)</f>
        <v>0</v>
      </c>
      <c r="AI118" s="128">
        <f>SUMIFS(ПРОДАЖИ!Z:Z,ПРОДАЖИ!AC:AC,'ОБОРАЧ СКЛАДОВ'!A:A)</f>
        <v>0</v>
      </c>
      <c r="AJ118" s="182">
        <f t="shared" si="27"/>
        <v>0</v>
      </c>
      <c r="AK118" s="179">
        <f>SUMIFS(ОСТАТКИ!U:U,ОСТАТКИ!P:P,'ОБОРАЧ СКЛАДОВ'!A:A)</f>
        <v>0</v>
      </c>
      <c r="AL118" s="128">
        <f>SUMIFS(ОСТАТКИ!T:T,ОСТАТКИ!P:P,'ОБОРАЧ СКЛАДОВ'!A:A)</f>
        <v>0</v>
      </c>
      <c r="AM118" s="176">
        <f t="shared" si="28"/>
        <v>0</v>
      </c>
      <c r="AN118" s="190" t="e">
        <f t="shared" si="29"/>
        <v>#DIV/0!</v>
      </c>
    </row>
    <row r="119" spans="1:40" hidden="1" outlineLevel="1" x14ac:dyDescent="0.2">
      <c r="A119" s="150" t="s">
        <v>3677</v>
      </c>
      <c r="B119" s="173">
        <f>SUMIFS(ПРОДАЖИ!T:T,ПРОДАЖИ!AC:AC,'ОБОРАЧ СКЛАДОВ'!A:A)</f>
        <v>0</v>
      </c>
      <c r="C119" s="128">
        <f>SUMIFS(ПРОДАЖИ!U:U,ПРОДАЖИ!AC:AC,'ОБОРАЧ СКЛАДОВ'!A:A)</f>
        <v>0</v>
      </c>
      <c r="D119" s="176">
        <f t="shared" si="15"/>
        <v>0</v>
      </c>
      <c r="E119" s="179">
        <f>SUMIFS(ОСТАТКИ!AD:AD,ОСТАТКИ!P:P,'ОБОРАЧ СКЛАДОВ'!A:A)</f>
        <v>0</v>
      </c>
      <c r="F119" s="128">
        <f>SUMIFS(ОСТАТКИ!AA:AA,ОСТАТКИ!P:P,'ОБОРАЧ СКЛАДОВ'!A:A)</f>
        <v>0</v>
      </c>
      <c r="G119" s="176">
        <f t="shared" si="16"/>
        <v>0</v>
      </c>
      <c r="H119" s="190" t="e">
        <f t="shared" si="17"/>
        <v>#DIV/0!</v>
      </c>
      <c r="J119" s="173">
        <f>SUMIFS(ПРОДАЖИ!V:V,ПРОДАЖИ!AC:AC,'ОБОРАЧ СКЛАДОВ'!A:A)</f>
        <v>0</v>
      </c>
      <c r="K119" s="128">
        <f>SUMIFS(ПРОДАЖИ!AC:AC,ПРОДАЖИ!AK:AK,'ОБОРАЧ СКЛАДОВ'!I:I)</f>
        <v>0</v>
      </c>
      <c r="L119" s="182">
        <f t="shared" si="18"/>
        <v>0</v>
      </c>
      <c r="M119" s="179">
        <f>SUMIFS(ОСТАТКИ!Z:Z,ОСТАТКИ!P:P,'ОБОРАЧ СКЛАДОВ'!A:A)</f>
        <v>0</v>
      </c>
      <c r="N119" s="128">
        <f>SUMIFS(ОСТАТКИ!AI:AI,ОСТАТКИ!X:X,'ОБОРАЧ СКЛАДОВ'!I:I)</f>
        <v>0</v>
      </c>
      <c r="O119" s="176">
        <f t="shared" si="19"/>
        <v>0</v>
      </c>
      <c r="P119" s="190" t="e">
        <f t="shared" si="20"/>
        <v>#DIV/0!</v>
      </c>
      <c r="R119" s="173">
        <f>SUMIFS(ПРОДАЖИ!W:W,ПРОДАЖИ!AC:AC,'ОБОРАЧ СКЛАДОВ'!A:A)</f>
        <v>0</v>
      </c>
      <c r="S119" s="128">
        <f>SUMIFS(ПРОДАЖИ!AK:AK,ПРОДАЖИ!AS:AS,'ОБОРАЧ СКЛАДОВ'!Q:Q)</f>
        <v>0</v>
      </c>
      <c r="T119" s="182">
        <f t="shared" si="21"/>
        <v>0</v>
      </c>
      <c r="U119" s="179">
        <f>SUMIFS(ОСТАТКИ!W:W,ОСТАТКИ!P:P,'ОБОРАЧ СКЛАДОВ'!A:A)</f>
        <v>0</v>
      </c>
      <c r="V119" s="128">
        <f>SUMIFS(ОСТАТКИ!AQ:AQ,ОСТАТКИ!AF:AF,'ОБОРАЧ СКЛАДОВ'!Q:Q)</f>
        <v>0</v>
      </c>
      <c r="W119" s="176">
        <f t="shared" si="22"/>
        <v>0</v>
      </c>
      <c r="X119" s="190" t="e">
        <f t="shared" si="23"/>
        <v>#DIV/0!</v>
      </c>
      <c r="Z119" s="173">
        <f>SUMIFS(ПРОДАЖИ!X:X,ПРОДАЖИ!AC:AC,'ОБОРАЧ СКЛАДОВ'!A:A)</f>
        <v>0</v>
      </c>
      <c r="AA119" s="128">
        <f>SUMIFS(ПРОДАЖИ!Y:Y,ПРОДАЖИ!AC:AC,'ОБОРАЧ СКЛАДОВ'!A:A)</f>
        <v>0</v>
      </c>
      <c r="AB119" s="182">
        <f t="shared" si="24"/>
        <v>0</v>
      </c>
      <c r="AC119" s="179">
        <f>SUMIFS(ОСТАТКИ!AB:AB,ОСТАТКИ!P:P,'ОБОРАЧ СКЛАДОВ'!A:A)</f>
        <v>0</v>
      </c>
      <c r="AD119" s="128">
        <f>SUMIFS(ОСТАТКИ!AC:AC,ОСТАТКИ!P:P,'ОБОРАЧ СКЛАДОВ'!A:A)</f>
        <v>0</v>
      </c>
      <c r="AE119" s="176">
        <f t="shared" si="25"/>
        <v>0</v>
      </c>
      <c r="AF119" s="190" t="e">
        <f t="shared" si="26"/>
        <v>#DIV/0!</v>
      </c>
      <c r="AH119" s="173">
        <f>SUMIFS(ПРОДАЖИ!AA:AA,ПРОДАЖИ!AC:AC,'ОБОРАЧ СКЛАДОВ'!A:A)</f>
        <v>0</v>
      </c>
      <c r="AI119" s="128">
        <f>SUMIFS(ПРОДАЖИ!Z:Z,ПРОДАЖИ!AC:AC,'ОБОРАЧ СКЛАДОВ'!A:A)</f>
        <v>0</v>
      </c>
      <c r="AJ119" s="182">
        <f t="shared" si="27"/>
        <v>0</v>
      </c>
      <c r="AK119" s="179">
        <f>SUMIFS(ОСТАТКИ!U:U,ОСТАТКИ!P:P,'ОБОРАЧ СКЛАДОВ'!A:A)</f>
        <v>0</v>
      </c>
      <c r="AL119" s="128">
        <f>SUMIFS(ОСТАТКИ!T:T,ОСТАТКИ!P:P,'ОБОРАЧ СКЛАДОВ'!A:A)</f>
        <v>0</v>
      </c>
      <c r="AM119" s="176">
        <f t="shared" si="28"/>
        <v>0</v>
      </c>
      <c r="AN119" s="190" t="e">
        <f t="shared" si="29"/>
        <v>#DIV/0!</v>
      </c>
    </row>
    <row r="120" spans="1:40" hidden="1" outlineLevel="1" x14ac:dyDescent="0.2">
      <c r="A120" s="150" t="s">
        <v>3683</v>
      </c>
      <c r="B120" s="173">
        <f>SUMIFS(ПРОДАЖИ!T:T,ПРОДАЖИ!AC:AC,'ОБОРАЧ СКЛАДОВ'!A:A)</f>
        <v>0</v>
      </c>
      <c r="C120" s="128">
        <f>SUMIFS(ПРОДАЖИ!U:U,ПРОДАЖИ!AC:AC,'ОБОРАЧ СКЛАДОВ'!A:A)</f>
        <v>0</v>
      </c>
      <c r="D120" s="176">
        <f t="shared" si="15"/>
        <v>0</v>
      </c>
      <c r="E120" s="179">
        <f>SUMIFS(ОСТАТКИ!AD:AD,ОСТАТКИ!P:P,'ОБОРАЧ СКЛАДОВ'!A:A)</f>
        <v>0</v>
      </c>
      <c r="F120" s="128">
        <f>SUMIFS(ОСТАТКИ!AA:AA,ОСТАТКИ!P:P,'ОБОРАЧ СКЛАДОВ'!A:A)</f>
        <v>0</v>
      </c>
      <c r="G120" s="176">
        <f t="shared" si="16"/>
        <v>0</v>
      </c>
      <c r="H120" s="190" t="e">
        <f t="shared" si="17"/>
        <v>#DIV/0!</v>
      </c>
      <c r="J120" s="173">
        <f>SUMIFS(ПРОДАЖИ!V:V,ПРОДАЖИ!AC:AC,'ОБОРАЧ СКЛАДОВ'!A:A)</f>
        <v>0</v>
      </c>
      <c r="K120" s="128">
        <f>SUMIFS(ПРОДАЖИ!AC:AC,ПРОДАЖИ!AK:AK,'ОБОРАЧ СКЛАДОВ'!I:I)</f>
        <v>0</v>
      </c>
      <c r="L120" s="182">
        <f t="shared" si="18"/>
        <v>0</v>
      </c>
      <c r="M120" s="179">
        <f>SUMIFS(ОСТАТКИ!Z:Z,ОСТАТКИ!P:P,'ОБОРАЧ СКЛАДОВ'!A:A)</f>
        <v>0</v>
      </c>
      <c r="N120" s="128">
        <f>SUMIFS(ОСТАТКИ!AI:AI,ОСТАТКИ!X:X,'ОБОРАЧ СКЛАДОВ'!I:I)</f>
        <v>0</v>
      </c>
      <c r="O120" s="176">
        <f t="shared" si="19"/>
        <v>0</v>
      </c>
      <c r="P120" s="190" t="e">
        <f t="shared" si="20"/>
        <v>#DIV/0!</v>
      </c>
      <c r="R120" s="173">
        <f>SUMIFS(ПРОДАЖИ!W:W,ПРОДАЖИ!AC:AC,'ОБОРАЧ СКЛАДОВ'!A:A)</f>
        <v>0</v>
      </c>
      <c r="S120" s="128">
        <f>SUMIFS(ПРОДАЖИ!AK:AK,ПРОДАЖИ!AS:AS,'ОБОРАЧ СКЛАДОВ'!Q:Q)</f>
        <v>0</v>
      </c>
      <c r="T120" s="182">
        <f t="shared" si="21"/>
        <v>0</v>
      </c>
      <c r="U120" s="179">
        <f>SUMIFS(ОСТАТКИ!W:W,ОСТАТКИ!P:P,'ОБОРАЧ СКЛАДОВ'!A:A)</f>
        <v>0</v>
      </c>
      <c r="V120" s="128">
        <f>SUMIFS(ОСТАТКИ!AQ:AQ,ОСТАТКИ!AF:AF,'ОБОРАЧ СКЛАДОВ'!Q:Q)</f>
        <v>0</v>
      </c>
      <c r="W120" s="176">
        <f t="shared" si="22"/>
        <v>0</v>
      </c>
      <c r="X120" s="190" t="e">
        <f t="shared" si="23"/>
        <v>#DIV/0!</v>
      </c>
      <c r="Z120" s="173">
        <f>SUMIFS(ПРОДАЖИ!X:X,ПРОДАЖИ!AC:AC,'ОБОРАЧ СКЛАДОВ'!A:A)</f>
        <v>0</v>
      </c>
      <c r="AA120" s="128">
        <f>SUMIFS(ПРОДАЖИ!Y:Y,ПРОДАЖИ!AC:AC,'ОБОРАЧ СКЛАДОВ'!A:A)</f>
        <v>0</v>
      </c>
      <c r="AB120" s="182">
        <f t="shared" si="24"/>
        <v>0</v>
      </c>
      <c r="AC120" s="179">
        <f>SUMIFS(ОСТАТКИ!AB:AB,ОСТАТКИ!P:P,'ОБОРАЧ СКЛАДОВ'!A:A)</f>
        <v>0</v>
      </c>
      <c r="AD120" s="128">
        <f>SUMIFS(ОСТАТКИ!AC:AC,ОСТАТКИ!P:P,'ОБОРАЧ СКЛАДОВ'!A:A)</f>
        <v>0</v>
      </c>
      <c r="AE120" s="176">
        <f t="shared" si="25"/>
        <v>0</v>
      </c>
      <c r="AF120" s="190" t="e">
        <f t="shared" si="26"/>
        <v>#DIV/0!</v>
      </c>
      <c r="AH120" s="173">
        <f>SUMIFS(ПРОДАЖИ!AA:AA,ПРОДАЖИ!AC:AC,'ОБОРАЧ СКЛАДОВ'!A:A)</f>
        <v>0</v>
      </c>
      <c r="AI120" s="128">
        <f>SUMIFS(ПРОДАЖИ!Z:Z,ПРОДАЖИ!AC:AC,'ОБОРАЧ СКЛАДОВ'!A:A)</f>
        <v>0</v>
      </c>
      <c r="AJ120" s="182">
        <f t="shared" si="27"/>
        <v>0</v>
      </c>
      <c r="AK120" s="179">
        <f>SUMIFS(ОСТАТКИ!U:U,ОСТАТКИ!P:P,'ОБОРАЧ СКЛАДОВ'!A:A)</f>
        <v>0</v>
      </c>
      <c r="AL120" s="128">
        <f>SUMIFS(ОСТАТКИ!T:T,ОСТАТКИ!P:P,'ОБОРАЧ СКЛАДОВ'!A:A)</f>
        <v>0</v>
      </c>
      <c r="AM120" s="176">
        <f t="shared" si="28"/>
        <v>0</v>
      </c>
      <c r="AN120" s="190" t="e">
        <f t="shared" si="29"/>
        <v>#DIV/0!</v>
      </c>
    </row>
    <row r="121" spans="1:40" hidden="1" outlineLevel="1" x14ac:dyDescent="0.2">
      <c r="A121" s="150" t="s">
        <v>3692</v>
      </c>
      <c r="B121" s="173">
        <f>SUMIFS(ПРОДАЖИ!T:T,ПРОДАЖИ!AC:AC,'ОБОРАЧ СКЛАДОВ'!A:A)</f>
        <v>0</v>
      </c>
      <c r="C121" s="128">
        <f>SUMIFS(ПРОДАЖИ!U:U,ПРОДАЖИ!AC:AC,'ОБОРАЧ СКЛАДОВ'!A:A)</f>
        <v>0</v>
      </c>
      <c r="D121" s="176">
        <f t="shared" si="15"/>
        <v>0</v>
      </c>
      <c r="E121" s="179">
        <f>SUMIFS(ОСТАТКИ!AD:AD,ОСТАТКИ!P:P,'ОБОРАЧ СКЛАДОВ'!A:A)</f>
        <v>0</v>
      </c>
      <c r="F121" s="128">
        <f>SUMIFS(ОСТАТКИ!AA:AA,ОСТАТКИ!P:P,'ОБОРАЧ СКЛАДОВ'!A:A)</f>
        <v>0</v>
      </c>
      <c r="G121" s="176">
        <f t="shared" si="16"/>
        <v>0</v>
      </c>
      <c r="H121" s="190" t="e">
        <f t="shared" si="17"/>
        <v>#DIV/0!</v>
      </c>
      <c r="J121" s="173">
        <f>SUMIFS(ПРОДАЖИ!V:V,ПРОДАЖИ!AC:AC,'ОБОРАЧ СКЛАДОВ'!A:A)</f>
        <v>0</v>
      </c>
      <c r="K121" s="128">
        <f>SUMIFS(ПРОДАЖИ!AC:AC,ПРОДАЖИ!AK:AK,'ОБОРАЧ СКЛАДОВ'!I:I)</f>
        <v>0</v>
      </c>
      <c r="L121" s="182">
        <f t="shared" si="18"/>
        <v>0</v>
      </c>
      <c r="M121" s="179">
        <f>SUMIFS(ОСТАТКИ!Z:Z,ОСТАТКИ!P:P,'ОБОРАЧ СКЛАДОВ'!A:A)</f>
        <v>0</v>
      </c>
      <c r="N121" s="128">
        <f>SUMIFS(ОСТАТКИ!AI:AI,ОСТАТКИ!X:X,'ОБОРАЧ СКЛАДОВ'!I:I)</f>
        <v>0</v>
      </c>
      <c r="O121" s="176">
        <f t="shared" si="19"/>
        <v>0</v>
      </c>
      <c r="P121" s="190" t="e">
        <f t="shared" si="20"/>
        <v>#DIV/0!</v>
      </c>
      <c r="R121" s="173">
        <f>SUMIFS(ПРОДАЖИ!W:W,ПРОДАЖИ!AC:AC,'ОБОРАЧ СКЛАДОВ'!A:A)</f>
        <v>0</v>
      </c>
      <c r="S121" s="128">
        <f>SUMIFS(ПРОДАЖИ!AK:AK,ПРОДАЖИ!AS:AS,'ОБОРАЧ СКЛАДОВ'!Q:Q)</f>
        <v>0</v>
      </c>
      <c r="T121" s="182">
        <f t="shared" si="21"/>
        <v>0</v>
      </c>
      <c r="U121" s="179">
        <f>SUMIFS(ОСТАТКИ!W:W,ОСТАТКИ!P:P,'ОБОРАЧ СКЛАДОВ'!A:A)</f>
        <v>0</v>
      </c>
      <c r="V121" s="128">
        <f>SUMIFS(ОСТАТКИ!AQ:AQ,ОСТАТКИ!AF:AF,'ОБОРАЧ СКЛАДОВ'!Q:Q)</f>
        <v>0</v>
      </c>
      <c r="W121" s="176">
        <f t="shared" si="22"/>
        <v>0</v>
      </c>
      <c r="X121" s="190" t="e">
        <f t="shared" si="23"/>
        <v>#DIV/0!</v>
      </c>
      <c r="Z121" s="173">
        <f>SUMIFS(ПРОДАЖИ!X:X,ПРОДАЖИ!AC:AC,'ОБОРАЧ СКЛАДОВ'!A:A)</f>
        <v>0</v>
      </c>
      <c r="AA121" s="128">
        <f>SUMIFS(ПРОДАЖИ!Y:Y,ПРОДАЖИ!AC:AC,'ОБОРАЧ СКЛАДОВ'!A:A)</f>
        <v>0</v>
      </c>
      <c r="AB121" s="182">
        <f t="shared" si="24"/>
        <v>0</v>
      </c>
      <c r="AC121" s="179">
        <f>SUMIFS(ОСТАТКИ!AB:AB,ОСТАТКИ!P:P,'ОБОРАЧ СКЛАДОВ'!A:A)</f>
        <v>0</v>
      </c>
      <c r="AD121" s="128">
        <f>SUMIFS(ОСТАТКИ!AC:AC,ОСТАТКИ!P:P,'ОБОРАЧ СКЛАДОВ'!A:A)</f>
        <v>0</v>
      </c>
      <c r="AE121" s="176">
        <f t="shared" si="25"/>
        <v>0</v>
      </c>
      <c r="AF121" s="190" t="e">
        <f t="shared" si="26"/>
        <v>#DIV/0!</v>
      </c>
      <c r="AH121" s="173">
        <f>SUMIFS(ПРОДАЖИ!AA:AA,ПРОДАЖИ!AC:AC,'ОБОРАЧ СКЛАДОВ'!A:A)</f>
        <v>0</v>
      </c>
      <c r="AI121" s="128">
        <f>SUMIFS(ПРОДАЖИ!Z:Z,ПРОДАЖИ!AC:AC,'ОБОРАЧ СКЛАДОВ'!A:A)</f>
        <v>0</v>
      </c>
      <c r="AJ121" s="182">
        <f t="shared" si="27"/>
        <v>0</v>
      </c>
      <c r="AK121" s="179">
        <f>SUMIFS(ОСТАТКИ!U:U,ОСТАТКИ!P:P,'ОБОРАЧ СКЛАДОВ'!A:A)</f>
        <v>0</v>
      </c>
      <c r="AL121" s="128">
        <f>SUMIFS(ОСТАТКИ!T:T,ОСТАТКИ!P:P,'ОБОРАЧ СКЛАДОВ'!A:A)</f>
        <v>0</v>
      </c>
      <c r="AM121" s="176">
        <f t="shared" si="28"/>
        <v>0</v>
      </c>
      <c r="AN121" s="190" t="e">
        <f t="shared" si="29"/>
        <v>#DIV/0!</v>
      </c>
    </row>
    <row r="122" spans="1:40" hidden="1" outlineLevel="1" x14ac:dyDescent="0.2">
      <c r="A122" s="150" t="s">
        <v>3698</v>
      </c>
      <c r="B122" s="173">
        <f>SUMIFS(ПРОДАЖИ!T:T,ПРОДАЖИ!AC:AC,'ОБОРАЧ СКЛАДОВ'!A:A)</f>
        <v>0</v>
      </c>
      <c r="C122" s="128">
        <f>SUMIFS(ПРОДАЖИ!U:U,ПРОДАЖИ!AC:AC,'ОБОРАЧ СКЛАДОВ'!A:A)</f>
        <v>0</v>
      </c>
      <c r="D122" s="176">
        <f t="shared" si="15"/>
        <v>0</v>
      </c>
      <c r="E122" s="179">
        <f>SUMIFS(ОСТАТКИ!AD:AD,ОСТАТКИ!P:P,'ОБОРАЧ СКЛАДОВ'!A:A)</f>
        <v>0</v>
      </c>
      <c r="F122" s="128">
        <f>SUMIFS(ОСТАТКИ!AA:AA,ОСТАТКИ!P:P,'ОБОРАЧ СКЛАДОВ'!A:A)</f>
        <v>0</v>
      </c>
      <c r="G122" s="176">
        <f t="shared" si="16"/>
        <v>0</v>
      </c>
      <c r="H122" s="190" t="e">
        <f t="shared" si="17"/>
        <v>#DIV/0!</v>
      </c>
      <c r="J122" s="173">
        <f>SUMIFS(ПРОДАЖИ!V:V,ПРОДАЖИ!AC:AC,'ОБОРАЧ СКЛАДОВ'!A:A)</f>
        <v>0</v>
      </c>
      <c r="K122" s="128">
        <f>SUMIFS(ПРОДАЖИ!AC:AC,ПРОДАЖИ!AK:AK,'ОБОРАЧ СКЛАДОВ'!I:I)</f>
        <v>0</v>
      </c>
      <c r="L122" s="182">
        <f t="shared" si="18"/>
        <v>0</v>
      </c>
      <c r="M122" s="179">
        <f>SUMIFS(ОСТАТКИ!Z:Z,ОСТАТКИ!P:P,'ОБОРАЧ СКЛАДОВ'!A:A)</f>
        <v>0</v>
      </c>
      <c r="N122" s="128">
        <f>SUMIFS(ОСТАТКИ!AI:AI,ОСТАТКИ!X:X,'ОБОРАЧ СКЛАДОВ'!I:I)</f>
        <v>0</v>
      </c>
      <c r="O122" s="176">
        <f t="shared" si="19"/>
        <v>0</v>
      </c>
      <c r="P122" s="190" t="e">
        <f t="shared" si="20"/>
        <v>#DIV/0!</v>
      </c>
      <c r="R122" s="173">
        <f>SUMIFS(ПРОДАЖИ!W:W,ПРОДАЖИ!AC:AC,'ОБОРАЧ СКЛАДОВ'!A:A)</f>
        <v>0</v>
      </c>
      <c r="S122" s="128">
        <f>SUMIFS(ПРОДАЖИ!AK:AK,ПРОДАЖИ!AS:AS,'ОБОРАЧ СКЛАДОВ'!Q:Q)</f>
        <v>0</v>
      </c>
      <c r="T122" s="182">
        <f t="shared" si="21"/>
        <v>0</v>
      </c>
      <c r="U122" s="179">
        <f>SUMIFS(ОСТАТКИ!W:W,ОСТАТКИ!P:P,'ОБОРАЧ СКЛАДОВ'!A:A)</f>
        <v>0</v>
      </c>
      <c r="V122" s="128">
        <f>SUMIFS(ОСТАТКИ!AQ:AQ,ОСТАТКИ!AF:AF,'ОБОРАЧ СКЛАДОВ'!Q:Q)</f>
        <v>0</v>
      </c>
      <c r="W122" s="176">
        <f t="shared" si="22"/>
        <v>0</v>
      </c>
      <c r="X122" s="190" t="e">
        <f t="shared" si="23"/>
        <v>#DIV/0!</v>
      </c>
      <c r="Z122" s="173">
        <f>SUMIFS(ПРОДАЖИ!X:X,ПРОДАЖИ!AC:AC,'ОБОРАЧ СКЛАДОВ'!A:A)</f>
        <v>0</v>
      </c>
      <c r="AA122" s="128">
        <f>SUMIFS(ПРОДАЖИ!Y:Y,ПРОДАЖИ!AC:AC,'ОБОРАЧ СКЛАДОВ'!A:A)</f>
        <v>0</v>
      </c>
      <c r="AB122" s="182">
        <f t="shared" si="24"/>
        <v>0</v>
      </c>
      <c r="AC122" s="179">
        <f>SUMIFS(ОСТАТКИ!AB:AB,ОСТАТКИ!P:P,'ОБОРАЧ СКЛАДОВ'!A:A)</f>
        <v>0</v>
      </c>
      <c r="AD122" s="128">
        <f>SUMIFS(ОСТАТКИ!AC:AC,ОСТАТКИ!P:P,'ОБОРАЧ СКЛАДОВ'!A:A)</f>
        <v>0</v>
      </c>
      <c r="AE122" s="176">
        <f t="shared" si="25"/>
        <v>0</v>
      </c>
      <c r="AF122" s="190" t="e">
        <f t="shared" si="26"/>
        <v>#DIV/0!</v>
      </c>
      <c r="AH122" s="173">
        <f>SUMIFS(ПРОДАЖИ!AA:AA,ПРОДАЖИ!AC:AC,'ОБОРАЧ СКЛАДОВ'!A:A)</f>
        <v>0</v>
      </c>
      <c r="AI122" s="128">
        <f>SUMIFS(ПРОДАЖИ!Z:Z,ПРОДАЖИ!AC:AC,'ОБОРАЧ СКЛАДОВ'!A:A)</f>
        <v>0</v>
      </c>
      <c r="AJ122" s="182">
        <f t="shared" si="27"/>
        <v>0</v>
      </c>
      <c r="AK122" s="179">
        <f>SUMIFS(ОСТАТКИ!U:U,ОСТАТКИ!P:P,'ОБОРАЧ СКЛАДОВ'!A:A)</f>
        <v>0</v>
      </c>
      <c r="AL122" s="128">
        <f>SUMIFS(ОСТАТКИ!T:T,ОСТАТКИ!P:P,'ОБОРАЧ СКЛАДОВ'!A:A)</f>
        <v>0</v>
      </c>
      <c r="AM122" s="176">
        <f t="shared" si="28"/>
        <v>0</v>
      </c>
      <c r="AN122" s="190" t="e">
        <f t="shared" si="29"/>
        <v>#DIV/0!</v>
      </c>
    </row>
    <row r="123" spans="1:40" hidden="1" outlineLevel="1" x14ac:dyDescent="0.2">
      <c r="A123" s="150" t="s">
        <v>3881</v>
      </c>
      <c r="B123" s="173">
        <f>SUMIFS(ПРОДАЖИ!T:T,ПРОДАЖИ!AC:AC,'ОБОРАЧ СКЛАДОВ'!A:A)</f>
        <v>0</v>
      </c>
      <c r="C123" s="128">
        <f>SUMIFS(ПРОДАЖИ!U:U,ПРОДАЖИ!AC:AC,'ОБОРАЧ СКЛАДОВ'!A:A)</f>
        <v>0</v>
      </c>
      <c r="D123" s="176">
        <f t="shared" si="15"/>
        <v>0</v>
      </c>
      <c r="E123" s="179">
        <f>SUMIFS(ОСТАТКИ!AD:AD,ОСТАТКИ!P:P,'ОБОРАЧ СКЛАДОВ'!A:A)</f>
        <v>0</v>
      </c>
      <c r="F123" s="128">
        <f>SUMIFS(ОСТАТКИ!AA:AA,ОСТАТКИ!P:P,'ОБОРАЧ СКЛАДОВ'!A:A)</f>
        <v>0</v>
      </c>
      <c r="G123" s="176">
        <f t="shared" si="16"/>
        <v>0</v>
      </c>
      <c r="H123" s="190" t="e">
        <f t="shared" si="17"/>
        <v>#DIV/0!</v>
      </c>
      <c r="J123" s="173">
        <f>SUMIFS(ПРОДАЖИ!V:V,ПРОДАЖИ!AC:AC,'ОБОРАЧ СКЛАДОВ'!A:A)</f>
        <v>0</v>
      </c>
      <c r="K123" s="128">
        <f>SUMIFS(ПРОДАЖИ!AC:AC,ПРОДАЖИ!AK:AK,'ОБОРАЧ СКЛАДОВ'!I:I)</f>
        <v>0</v>
      </c>
      <c r="L123" s="182">
        <f t="shared" si="18"/>
        <v>0</v>
      </c>
      <c r="M123" s="179">
        <f>SUMIFS(ОСТАТКИ!Z:Z,ОСТАТКИ!P:P,'ОБОРАЧ СКЛАДОВ'!A:A)</f>
        <v>0</v>
      </c>
      <c r="N123" s="128">
        <f>SUMIFS(ОСТАТКИ!AI:AI,ОСТАТКИ!X:X,'ОБОРАЧ СКЛАДОВ'!I:I)</f>
        <v>0</v>
      </c>
      <c r="O123" s="176">
        <f t="shared" si="19"/>
        <v>0</v>
      </c>
      <c r="P123" s="190" t="e">
        <f t="shared" si="20"/>
        <v>#DIV/0!</v>
      </c>
      <c r="R123" s="173">
        <f>SUMIFS(ПРОДАЖИ!W:W,ПРОДАЖИ!AC:AC,'ОБОРАЧ СКЛАДОВ'!A:A)</f>
        <v>0</v>
      </c>
      <c r="S123" s="128">
        <f>SUMIFS(ПРОДАЖИ!AK:AK,ПРОДАЖИ!AS:AS,'ОБОРАЧ СКЛАДОВ'!Q:Q)</f>
        <v>0</v>
      </c>
      <c r="T123" s="182">
        <f t="shared" si="21"/>
        <v>0</v>
      </c>
      <c r="U123" s="179">
        <f>SUMIFS(ОСТАТКИ!W:W,ОСТАТКИ!P:P,'ОБОРАЧ СКЛАДОВ'!A:A)</f>
        <v>0</v>
      </c>
      <c r="V123" s="128">
        <f>SUMIFS(ОСТАТКИ!AQ:AQ,ОСТАТКИ!AF:AF,'ОБОРАЧ СКЛАДОВ'!Q:Q)</f>
        <v>0</v>
      </c>
      <c r="W123" s="176">
        <f t="shared" si="22"/>
        <v>0</v>
      </c>
      <c r="X123" s="190" t="e">
        <f t="shared" si="23"/>
        <v>#DIV/0!</v>
      </c>
      <c r="Z123" s="173">
        <f>SUMIFS(ПРОДАЖИ!X:X,ПРОДАЖИ!AC:AC,'ОБОРАЧ СКЛАДОВ'!A:A)</f>
        <v>0</v>
      </c>
      <c r="AA123" s="128">
        <f>SUMIFS(ПРОДАЖИ!Y:Y,ПРОДАЖИ!AC:AC,'ОБОРАЧ СКЛАДОВ'!A:A)</f>
        <v>0</v>
      </c>
      <c r="AB123" s="182">
        <f t="shared" si="24"/>
        <v>0</v>
      </c>
      <c r="AC123" s="179">
        <f>SUMIFS(ОСТАТКИ!AB:AB,ОСТАТКИ!P:P,'ОБОРАЧ СКЛАДОВ'!A:A)</f>
        <v>0</v>
      </c>
      <c r="AD123" s="128">
        <f>SUMIFS(ОСТАТКИ!AC:AC,ОСТАТКИ!P:P,'ОБОРАЧ СКЛАДОВ'!A:A)</f>
        <v>0</v>
      </c>
      <c r="AE123" s="176">
        <f t="shared" si="25"/>
        <v>0</v>
      </c>
      <c r="AF123" s="190" t="e">
        <f t="shared" si="26"/>
        <v>#DIV/0!</v>
      </c>
      <c r="AH123" s="173">
        <f>SUMIFS(ПРОДАЖИ!AA:AA,ПРОДАЖИ!AC:AC,'ОБОРАЧ СКЛАДОВ'!A:A)</f>
        <v>0</v>
      </c>
      <c r="AI123" s="128">
        <f>SUMIFS(ПРОДАЖИ!Z:Z,ПРОДАЖИ!AC:AC,'ОБОРАЧ СКЛАДОВ'!A:A)</f>
        <v>0</v>
      </c>
      <c r="AJ123" s="182">
        <f t="shared" si="27"/>
        <v>0</v>
      </c>
      <c r="AK123" s="179">
        <f>SUMIFS(ОСТАТКИ!U:U,ОСТАТКИ!P:P,'ОБОРАЧ СКЛАДОВ'!A:A)</f>
        <v>0</v>
      </c>
      <c r="AL123" s="128">
        <f>SUMIFS(ОСТАТКИ!T:T,ОСТАТКИ!P:P,'ОБОРАЧ СКЛАДОВ'!A:A)</f>
        <v>0</v>
      </c>
      <c r="AM123" s="176">
        <f t="shared" si="28"/>
        <v>0</v>
      </c>
      <c r="AN123" s="190" t="e">
        <f t="shared" si="29"/>
        <v>#DIV/0!</v>
      </c>
    </row>
    <row r="124" spans="1:40" hidden="1" outlineLevel="1" x14ac:dyDescent="0.2">
      <c r="A124" s="150" t="s">
        <v>3885</v>
      </c>
      <c r="B124" s="173">
        <f>SUMIFS(ПРОДАЖИ!T:T,ПРОДАЖИ!AC:AC,'ОБОРАЧ СКЛАДОВ'!A:A)</f>
        <v>0</v>
      </c>
      <c r="C124" s="128">
        <f>SUMIFS(ПРОДАЖИ!U:U,ПРОДАЖИ!AC:AC,'ОБОРАЧ СКЛАДОВ'!A:A)</f>
        <v>0</v>
      </c>
      <c r="D124" s="176">
        <f t="shared" si="15"/>
        <v>0</v>
      </c>
      <c r="E124" s="179">
        <f>SUMIFS(ОСТАТКИ!AD:AD,ОСТАТКИ!P:P,'ОБОРАЧ СКЛАДОВ'!A:A)</f>
        <v>0</v>
      </c>
      <c r="F124" s="128">
        <f>SUMIFS(ОСТАТКИ!AA:AA,ОСТАТКИ!P:P,'ОБОРАЧ СКЛАДОВ'!A:A)</f>
        <v>0</v>
      </c>
      <c r="G124" s="176">
        <f t="shared" si="16"/>
        <v>0</v>
      </c>
      <c r="H124" s="190" t="e">
        <f t="shared" si="17"/>
        <v>#DIV/0!</v>
      </c>
      <c r="J124" s="173">
        <f>SUMIFS(ПРОДАЖИ!V:V,ПРОДАЖИ!AC:AC,'ОБОРАЧ СКЛАДОВ'!A:A)</f>
        <v>0</v>
      </c>
      <c r="K124" s="128">
        <f>SUMIFS(ПРОДАЖИ!AC:AC,ПРОДАЖИ!AK:AK,'ОБОРАЧ СКЛАДОВ'!I:I)</f>
        <v>0</v>
      </c>
      <c r="L124" s="182">
        <f t="shared" si="18"/>
        <v>0</v>
      </c>
      <c r="M124" s="179">
        <f>SUMIFS(ОСТАТКИ!Z:Z,ОСТАТКИ!P:P,'ОБОРАЧ СКЛАДОВ'!A:A)</f>
        <v>0</v>
      </c>
      <c r="N124" s="128">
        <f>SUMIFS(ОСТАТКИ!AI:AI,ОСТАТКИ!X:X,'ОБОРАЧ СКЛАДОВ'!I:I)</f>
        <v>0</v>
      </c>
      <c r="O124" s="176">
        <f t="shared" si="19"/>
        <v>0</v>
      </c>
      <c r="P124" s="190" t="e">
        <f t="shared" si="20"/>
        <v>#DIV/0!</v>
      </c>
      <c r="R124" s="173">
        <f>SUMIFS(ПРОДАЖИ!W:W,ПРОДАЖИ!AC:AC,'ОБОРАЧ СКЛАДОВ'!A:A)</f>
        <v>0</v>
      </c>
      <c r="S124" s="128">
        <f>SUMIFS(ПРОДАЖИ!AK:AK,ПРОДАЖИ!AS:AS,'ОБОРАЧ СКЛАДОВ'!Q:Q)</f>
        <v>0</v>
      </c>
      <c r="T124" s="182">
        <f t="shared" si="21"/>
        <v>0</v>
      </c>
      <c r="U124" s="179">
        <f>SUMIFS(ОСТАТКИ!W:W,ОСТАТКИ!P:P,'ОБОРАЧ СКЛАДОВ'!A:A)</f>
        <v>0</v>
      </c>
      <c r="V124" s="128">
        <f>SUMIFS(ОСТАТКИ!AQ:AQ,ОСТАТКИ!AF:AF,'ОБОРАЧ СКЛАДОВ'!Q:Q)</f>
        <v>0</v>
      </c>
      <c r="W124" s="176">
        <f t="shared" si="22"/>
        <v>0</v>
      </c>
      <c r="X124" s="190" t="e">
        <f t="shared" si="23"/>
        <v>#DIV/0!</v>
      </c>
      <c r="Z124" s="173">
        <f>SUMIFS(ПРОДАЖИ!X:X,ПРОДАЖИ!AC:AC,'ОБОРАЧ СКЛАДОВ'!A:A)</f>
        <v>0</v>
      </c>
      <c r="AA124" s="128">
        <f>SUMIFS(ПРОДАЖИ!Y:Y,ПРОДАЖИ!AC:AC,'ОБОРАЧ СКЛАДОВ'!A:A)</f>
        <v>0</v>
      </c>
      <c r="AB124" s="182">
        <f t="shared" si="24"/>
        <v>0</v>
      </c>
      <c r="AC124" s="179">
        <f>SUMIFS(ОСТАТКИ!AB:AB,ОСТАТКИ!P:P,'ОБОРАЧ СКЛАДОВ'!A:A)</f>
        <v>0</v>
      </c>
      <c r="AD124" s="128">
        <f>SUMIFS(ОСТАТКИ!AC:AC,ОСТАТКИ!P:P,'ОБОРАЧ СКЛАДОВ'!A:A)</f>
        <v>0</v>
      </c>
      <c r="AE124" s="176">
        <f t="shared" si="25"/>
        <v>0</v>
      </c>
      <c r="AF124" s="190" t="e">
        <f t="shared" si="26"/>
        <v>#DIV/0!</v>
      </c>
      <c r="AH124" s="173">
        <f>SUMIFS(ПРОДАЖИ!AA:AA,ПРОДАЖИ!AC:AC,'ОБОРАЧ СКЛАДОВ'!A:A)</f>
        <v>0</v>
      </c>
      <c r="AI124" s="128">
        <f>SUMIFS(ПРОДАЖИ!Z:Z,ПРОДАЖИ!AC:AC,'ОБОРАЧ СКЛАДОВ'!A:A)</f>
        <v>0</v>
      </c>
      <c r="AJ124" s="182">
        <f t="shared" si="27"/>
        <v>0</v>
      </c>
      <c r="AK124" s="179">
        <f>SUMIFS(ОСТАТКИ!U:U,ОСТАТКИ!P:P,'ОБОРАЧ СКЛАДОВ'!A:A)</f>
        <v>0</v>
      </c>
      <c r="AL124" s="128">
        <f>SUMIFS(ОСТАТКИ!T:T,ОСТАТКИ!P:P,'ОБОРАЧ СКЛАДОВ'!A:A)</f>
        <v>0</v>
      </c>
      <c r="AM124" s="176">
        <f t="shared" si="28"/>
        <v>0</v>
      </c>
      <c r="AN124" s="190" t="e">
        <f t="shared" si="29"/>
        <v>#DIV/0!</v>
      </c>
    </row>
    <row r="125" spans="1:40" ht="12" collapsed="1" x14ac:dyDescent="0.25">
      <c r="A125" s="151" t="s">
        <v>3895</v>
      </c>
      <c r="B125" s="173">
        <f>SUMIFS(ПРОДАЖИ!T:T,ПРОДАЖИ!AC:AC,'ОБОРАЧ СКЛАДОВ'!A:A)</f>
        <v>198890.32083333339</v>
      </c>
      <c r="C125" s="128">
        <f>SUMIFS(ПРОДАЖИ!U:U,ПРОДАЖИ!AC:AC,'ОБОРАЧ СКЛАДОВ'!A:A)</f>
        <v>0</v>
      </c>
      <c r="D125" s="176">
        <f t="shared" si="15"/>
        <v>198890.32083333339</v>
      </c>
      <c r="E125" s="179">
        <f>SUMIFS(ОСТАТКИ!AD:AD,ОСТАТКИ!P:P,'ОБОРАЧ СКЛАДОВ'!A:A)</f>
        <v>982497.17997813446</v>
      </c>
      <c r="F125" s="128">
        <f>SUMIFS(ОСТАТКИ!AA:AA,ОСТАТКИ!P:P,'ОБОРАЧ СКЛАДОВ'!A:A)</f>
        <v>1367713.0100000002</v>
      </c>
      <c r="G125" s="176">
        <f t="shared" si="16"/>
        <v>2350210.1899781348</v>
      </c>
      <c r="H125" s="190">
        <f t="shared" si="17"/>
        <v>360.40673318839322</v>
      </c>
      <c r="J125" s="173">
        <f>SUMIFS(ПРОДАЖИ!V:V,ПРОДАЖИ!AC:AC,'ОБОРАЧ СКЛАДОВ'!A:A)</f>
        <v>109903.89999999991</v>
      </c>
      <c r="K125" s="128">
        <f>SUMIFS(ПРОДАЖИ!AC:AC,ПРОДАЖИ!AK:AK,'ОБОРАЧ СКЛАДОВ'!I:I)</f>
        <v>0</v>
      </c>
      <c r="L125" s="182">
        <f t="shared" si="18"/>
        <v>109903.89999999991</v>
      </c>
      <c r="M125" s="179">
        <f>SUMIFS(ОСТАТКИ!Z:Z,ОСТАТКИ!P:P,'ОБОРАЧ СКЛАДОВ'!A:A)</f>
        <v>1581221.5108945109</v>
      </c>
      <c r="N125" s="128">
        <f>SUMIFS(ОСТАТКИ!AI:AI,ОСТАТКИ!X:X,'ОБОРАЧ СКЛАДОВ'!I:I)</f>
        <v>0</v>
      </c>
      <c r="O125" s="176">
        <f t="shared" si="19"/>
        <v>1581221.5108945109</v>
      </c>
      <c r="P125" s="190">
        <f t="shared" si="20"/>
        <v>438.81296370995591</v>
      </c>
      <c r="R125" s="173">
        <f>SUMIFS(ПРОДАЖИ!W:W,ПРОДАЖИ!AC:AC,'ОБОРАЧ СКЛАДОВ'!A:A)</f>
        <v>0</v>
      </c>
      <c r="S125" s="128">
        <f>SUMIFS(ПРОДАЖИ!AK:AK,ПРОДАЖИ!AS:AS,'ОБОРАЧ СКЛАДОВ'!Q:Q)</f>
        <v>0</v>
      </c>
      <c r="T125" s="182">
        <f t="shared" si="21"/>
        <v>0</v>
      </c>
      <c r="U125" s="179">
        <f>SUMIFS(ОСТАТКИ!W:W,ОСТАТКИ!P:P,'ОБОРАЧ СКЛАДОВ'!A:A)</f>
        <v>0</v>
      </c>
      <c r="V125" s="128">
        <f>SUMIFS(ОСТАТКИ!AQ:AQ,ОСТАТКИ!AF:AF,'ОБОРАЧ СКЛАДОВ'!Q:Q)</f>
        <v>0</v>
      </c>
      <c r="W125" s="176">
        <f t="shared" si="22"/>
        <v>0</v>
      </c>
      <c r="X125" s="190" t="e">
        <f t="shared" si="23"/>
        <v>#DIV/0!</v>
      </c>
      <c r="Z125" s="173">
        <f>SUMIFS(ПРОДАЖИ!X:X,ПРОДАЖИ!AC:AC,'ОБОРАЧ СКЛАДОВ'!A:A)</f>
        <v>64263.657499999987</v>
      </c>
      <c r="AA125" s="128">
        <f>SUMIFS(ПРОДАЖИ!Y:Y,ПРОДАЖИ!AC:AC,'ОБОРАЧ СКЛАДОВ'!A:A)</f>
        <v>0</v>
      </c>
      <c r="AB125" s="182">
        <f t="shared" si="24"/>
        <v>64263.657499999987</v>
      </c>
      <c r="AC125" s="179">
        <f>SUMIFS(ОСТАТКИ!AB:AB,ОСТАТКИ!P:P,'ОБОРАЧ СКЛАДОВ'!A:A)</f>
        <v>761175.62160991691</v>
      </c>
      <c r="AD125" s="128">
        <f>SUMIFS(ОСТАТКИ!AC:AC,ОСТАТКИ!P:P,'ОБОРАЧ СКЛАДОВ'!A:A)</f>
        <v>0</v>
      </c>
      <c r="AE125" s="176">
        <f t="shared" si="25"/>
        <v>761175.62160991691</v>
      </c>
      <c r="AF125" s="190">
        <f t="shared" si="26"/>
        <v>361.25949505912376</v>
      </c>
      <c r="AH125" s="173">
        <f>SUMIFS(ПРОДАЖИ!AA:AA,ПРОДАЖИ!AC:AC,'ОБОРАЧ СКЛАДОВ'!A:A)</f>
        <v>0</v>
      </c>
      <c r="AI125" s="128">
        <f>SUMIFS(ПРОДАЖИ!Z:Z,ПРОДАЖИ!AC:AC,'ОБОРАЧ СКЛАДОВ'!A:A)</f>
        <v>18498.601666666662</v>
      </c>
      <c r="AJ125" s="182">
        <f t="shared" si="27"/>
        <v>18498.601666666662</v>
      </c>
      <c r="AK125" s="179">
        <f>SUMIFS(ОСТАТКИ!U:U,ОСТАТКИ!P:P,'ОБОРАЧ СКЛАДОВ'!A:A)</f>
        <v>268591.74770380219</v>
      </c>
      <c r="AL125" s="128">
        <f>SUMIFS(ОСТАТКИ!T:T,ОСТАТКИ!P:P,'ОБОРАЧ СКЛАДОВ'!A:A)</f>
        <v>0</v>
      </c>
      <c r="AM125" s="176">
        <f t="shared" si="28"/>
        <v>268591.74770380219</v>
      </c>
      <c r="AN125" s="190">
        <f t="shared" si="29"/>
        <v>442.84689473191543</v>
      </c>
    </row>
    <row r="126" spans="1:40" hidden="1" outlineLevel="1" x14ac:dyDescent="0.2">
      <c r="A126" s="150" t="s">
        <v>3896</v>
      </c>
      <c r="B126" s="173">
        <f>SUMIFS(ПРОДАЖИ!T:T,ПРОДАЖИ!AC:AC,'ОБОРАЧ СКЛАДОВ'!A:A)</f>
        <v>0</v>
      </c>
      <c r="C126" s="128">
        <f>SUMIFS(ПРОДАЖИ!U:U,ПРОДАЖИ!AC:AC,'ОБОРАЧ СКЛАДОВ'!A:A)</f>
        <v>0</v>
      </c>
      <c r="D126" s="176">
        <f t="shared" si="15"/>
        <v>0</v>
      </c>
      <c r="E126" s="179">
        <f>SUMIFS(ОСТАТКИ!AD:AD,ОСТАТКИ!P:P,'ОБОРАЧ СКЛАДОВ'!A:A)</f>
        <v>0</v>
      </c>
      <c r="F126" s="128">
        <f>SUMIFS(ОСТАТКИ!AA:AA,ОСТАТКИ!P:P,'ОБОРАЧ СКЛАДОВ'!A:A)</f>
        <v>0</v>
      </c>
      <c r="G126" s="176">
        <f t="shared" si="16"/>
        <v>0</v>
      </c>
      <c r="H126" s="190" t="e">
        <f t="shared" si="17"/>
        <v>#DIV/0!</v>
      </c>
      <c r="J126" s="173">
        <f>SUMIFS(ПРОДАЖИ!V:V,ПРОДАЖИ!AC:AC,'ОБОРАЧ СКЛАДОВ'!A:A)</f>
        <v>0</v>
      </c>
      <c r="K126" s="128">
        <f>SUMIFS(ПРОДАЖИ!AC:AC,ПРОДАЖИ!AK:AK,'ОБОРАЧ СКЛАДОВ'!I:I)</f>
        <v>0</v>
      </c>
      <c r="L126" s="182">
        <f t="shared" si="18"/>
        <v>0</v>
      </c>
      <c r="M126" s="179">
        <f>SUMIFS(ОСТАТКИ!Z:Z,ОСТАТКИ!P:P,'ОБОРАЧ СКЛАДОВ'!A:A)</f>
        <v>0</v>
      </c>
      <c r="N126" s="128">
        <f>SUMIFS(ОСТАТКИ!AI:AI,ОСТАТКИ!X:X,'ОБОРАЧ СКЛАДОВ'!I:I)</f>
        <v>0</v>
      </c>
      <c r="O126" s="176">
        <f t="shared" si="19"/>
        <v>0</v>
      </c>
      <c r="P126" s="190" t="e">
        <f t="shared" si="20"/>
        <v>#DIV/0!</v>
      </c>
      <c r="R126" s="173">
        <f>SUMIFS(ПРОДАЖИ!W:W,ПРОДАЖИ!AC:AC,'ОБОРАЧ СКЛАДОВ'!A:A)</f>
        <v>0</v>
      </c>
      <c r="S126" s="128">
        <f>SUMIFS(ПРОДАЖИ!AK:AK,ПРОДАЖИ!AS:AS,'ОБОРАЧ СКЛАДОВ'!Q:Q)</f>
        <v>0</v>
      </c>
      <c r="T126" s="182">
        <f t="shared" si="21"/>
        <v>0</v>
      </c>
      <c r="U126" s="179">
        <f>SUMIFS(ОСТАТКИ!W:W,ОСТАТКИ!P:P,'ОБОРАЧ СКЛАДОВ'!A:A)</f>
        <v>0</v>
      </c>
      <c r="V126" s="128">
        <f>SUMIFS(ОСТАТКИ!AQ:AQ,ОСТАТКИ!AF:AF,'ОБОРАЧ СКЛАДОВ'!Q:Q)</f>
        <v>0</v>
      </c>
      <c r="W126" s="176">
        <f t="shared" si="22"/>
        <v>0</v>
      </c>
      <c r="X126" s="190" t="e">
        <f t="shared" si="23"/>
        <v>#DIV/0!</v>
      </c>
      <c r="Z126" s="173">
        <f>SUMIFS(ПРОДАЖИ!X:X,ПРОДАЖИ!AC:AC,'ОБОРАЧ СКЛАДОВ'!A:A)</f>
        <v>0</v>
      </c>
      <c r="AA126" s="128">
        <f>SUMIFS(ПРОДАЖИ!Y:Y,ПРОДАЖИ!AC:AC,'ОБОРАЧ СКЛАДОВ'!A:A)</f>
        <v>0</v>
      </c>
      <c r="AB126" s="182">
        <f t="shared" si="24"/>
        <v>0</v>
      </c>
      <c r="AC126" s="179">
        <f>SUMIFS(ОСТАТКИ!AB:AB,ОСТАТКИ!P:P,'ОБОРАЧ СКЛАДОВ'!A:A)</f>
        <v>0</v>
      </c>
      <c r="AD126" s="128">
        <f>SUMIFS(ОСТАТКИ!AC:AC,ОСТАТКИ!P:P,'ОБОРАЧ СКЛАДОВ'!A:A)</f>
        <v>0</v>
      </c>
      <c r="AE126" s="176">
        <f t="shared" si="25"/>
        <v>0</v>
      </c>
      <c r="AF126" s="190" t="e">
        <f t="shared" si="26"/>
        <v>#DIV/0!</v>
      </c>
      <c r="AH126" s="173">
        <f>SUMIFS(ПРОДАЖИ!AA:AA,ПРОДАЖИ!AC:AC,'ОБОРАЧ СКЛАДОВ'!A:A)</f>
        <v>0</v>
      </c>
      <c r="AI126" s="128">
        <f>SUMIFS(ПРОДАЖИ!Z:Z,ПРОДАЖИ!AC:AC,'ОБОРАЧ СКЛАДОВ'!A:A)</f>
        <v>0</v>
      </c>
      <c r="AJ126" s="182">
        <f t="shared" si="27"/>
        <v>0</v>
      </c>
      <c r="AK126" s="179">
        <f>SUMIFS(ОСТАТКИ!U:U,ОСТАТКИ!P:P,'ОБОРАЧ СКЛАДОВ'!A:A)</f>
        <v>0</v>
      </c>
      <c r="AL126" s="128">
        <f>SUMIFS(ОСТАТКИ!T:T,ОСТАТКИ!P:P,'ОБОРАЧ СКЛАДОВ'!A:A)</f>
        <v>0</v>
      </c>
      <c r="AM126" s="176">
        <f t="shared" si="28"/>
        <v>0</v>
      </c>
      <c r="AN126" s="190" t="e">
        <f t="shared" si="29"/>
        <v>#DIV/0!</v>
      </c>
    </row>
    <row r="127" spans="1:40" hidden="1" outlineLevel="1" x14ac:dyDescent="0.2">
      <c r="A127" s="150" t="s">
        <v>3958</v>
      </c>
      <c r="B127" s="173">
        <f>SUMIFS(ПРОДАЖИ!T:T,ПРОДАЖИ!AC:AC,'ОБОРАЧ СКЛАДОВ'!A:A)</f>
        <v>0</v>
      </c>
      <c r="C127" s="128">
        <f>SUMIFS(ПРОДАЖИ!U:U,ПРОДАЖИ!AC:AC,'ОБОРАЧ СКЛАДОВ'!A:A)</f>
        <v>0</v>
      </c>
      <c r="D127" s="176">
        <f t="shared" si="15"/>
        <v>0</v>
      </c>
      <c r="E127" s="179">
        <f>SUMIFS(ОСТАТКИ!AD:AD,ОСТАТКИ!P:P,'ОБОРАЧ СКЛАДОВ'!A:A)</f>
        <v>0</v>
      </c>
      <c r="F127" s="128">
        <f>SUMIFS(ОСТАТКИ!AA:AA,ОСТАТКИ!P:P,'ОБОРАЧ СКЛАДОВ'!A:A)</f>
        <v>0</v>
      </c>
      <c r="G127" s="176">
        <f t="shared" si="16"/>
        <v>0</v>
      </c>
      <c r="H127" s="190" t="e">
        <f t="shared" si="17"/>
        <v>#DIV/0!</v>
      </c>
      <c r="J127" s="173">
        <f>SUMIFS(ПРОДАЖИ!V:V,ПРОДАЖИ!AC:AC,'ОБОРАЧ СКЛАДОВ'!A:A)</f>
        <v>0</v>
      </c>
      <c r="K127" s="128">
        <f>SUMIFS(ПРОДАЖИ!AC:AC,ПРОДАЖИ!AK:AK,'ОБОРАЧ СКЛАДОВ'!I:I)</f>
        <v>0</v>
      </c>
      <c r="L127" s="182">
        <f t="shared" si="18"/>
        <v>0</v>
      </c>
      <c r="M127" s="179">
        <f>SUMIFS(ОСТАТКИ!Z:Z,ОСТАТКИ!P:P,'ОБОРАЧ СКЛАДОВ'!A:A)</f>
        <v>0</v>
      </c>
      <c r="N127" s="128">
        <f>SUMIFS(ОСТАТКИ!AI:AI,ОСТАТКИ!X:X,'ОБОРАЧ СКЛАДОВ'!I:I)</f>
        <v>0</v>
      </c>
      <c r="O127" s="176">
        <f t="shared" si="19"/>
        <v>0</v>
      </c>
      <c r="P127" s="190" t="e">
        <f t="shared" si="20"/>
        <v>#DIV/0!</v>
      </c>
      <c r="R127" s="173">
        <f>SUMIFS(ПРОДАЖИ!W:W,ПРОДАЖИ!AC:AC,'ОБОРАЧ СКЛАДОВ'!A:A)</f>
        <v>0</v>
      </c>
      <c r="S127" s="128">
        <f>SUMIFS(ПРОДАЖИ!AK:AK,ПРОДАЖИ!AS:AS,'ОБОРАЧ СКЛАДОВ'!Q:Q)</f>
        <v>0</v>
      </c>
      <c r="T127" s="182">
        <f t="shared" si="21"/>
        <v>0</v>
      </c>
      <c r="U127" s="179">
        <f>SUMIFS(ОСТАТКИ!W:W,ОСТАТКИ!P:P,'ОБОРАЧ СКЛАДОВ'!A:A)</f>
        <v>0</v>
      </c>
      <c r="V127" s="128">
        <f>SUMIFS(ОСТАТКИ!AQ:AQ,ОСТАТКИ!AF:AF,'ОБОРАЧ СКЛАДОВ'!Q:Q)</f>
        <v>0</v>
      </c>
      <c r="W127" s="176">
        <f t="shared" si="22"/>
        <v>0</v>
      </c>
      <c r="X127" s="190" t="e">
        <f t="shared" si="23"/>
        <v>#DIV/0!</v>
      </c>
      <c r="Z127" s="173">
        <f>SUMIFS(ПРОДАЖИ!X:X,ПРОДАЖИ!AC:AC,'ОБОРАЧ СКЛАДОВ'!A:A)</f>
        <v>0</v>
      </c>
      <c r="AA127" s="128">
        <f>SUMIFS(ПРОДАЖИ!Y:Y,ПРОДАЖИ!AC:AC,'ОБОРАЧ СКЛАДОВ'!A:A)</f>
        <v>0</v>
      </c>
      <c r="AB127" s="182">
        <f t="shared" si="24"/>
        <v>0</v>
      </c>
      <c r="AC127" s="179">
        <f>SUMIFS(ОСТАТКИ!AB:AB,ОСТАТКИ!P:P,'ОБОРАЧ СКЛАДОВ'!A:A)</f>
        <v>0</v>
      </c>
      <c r="AD127" s="128">
        <f>SUMIFS(ОСТАТКИ!AC:AC,ОСТАТКИ!P:P,'ОБОРАЧ СКЛАДОВ'!A:A)</f>
        <v>0</v>
      </c>
      <c r="AE127" s="176">
        <f t="shared" si="25"/>
        <v>0</v>
      </c>
      <c r="AF127" s="190" t="e">
        <f t="shared" si="26"/>
        <v>#DIV/0!</v>
      </c>
      <c r="AH127" s="173">
        <f>SUMIFS(ПРОДАЖИ!AA:AA,ПРОДАЖИ!AC:AC,'ОБОРАЧ СКЛАДОВ'!A:A)</f>
        <v>0</v>
      </c>
      <c r="AI127" s="128">
        <f>SUMIFS(ПРОДАЖИ!Z:Z,ПРОДАЖИ!AC:AC,'ОБОРАЧ СКЛАДОВ'!A:A)</f>
        <v>0</v>
      </c>
      <c r="AJ127" s="182">
        <f t="shared" si="27"/>
        <v>0</v>
      </c>
      <c r="AK127" s="179">
        <f>SUMIFS(ОСТАТКИ!U:U,ОСТАТКИ!P:P,'ОБОРАЧ СКЛАДОВ'!A:A)</f>
        <v>0</v>
      </c>
      <c r="AL127" s="128">
        <f>SUMIFS(ОСТАТКИ!T:T,ОСТАТКИ!P:P,'ОБОРАЧ СКЛАДОВ'!A:A)</f>
        <v>0</v>
      </c>
      <c r="AM127" s="176">
        <f t="shared" si="28"/>
        <v>0</v>
      </c>
      <c r="AN127" s="190" t="e">
        <f t="shared" si="29"/>
        <v>#DIV/0!</v>
      </c>
    </row>
    <row r="128" spans="1:40" hidden="1" outlineLevel="1" x14ac:dyDescent="0.2">
      <c r="A128" s="150" t="s">
        <v>3991</v>
      </c>
      <c r="B128" s="173">
        <f>SUMIFS(ПРОДАЖИ!T:T,ПРОДАЖИ!AC:AC,'ОБОРАЧ СКЛАДОВ'!A:A)</f>
        <v>0</v>
      </c>
      <c r="C128" s="128">
        <f>SUMIFS(ПРОДАЖИ!U:U,ПРОДАЖИ!AC:AC,'ОБОРАЧ СКЛАДОВ'!A:A)</f>
        <v>0</v>
      </c>
      <c r="D128" s="176">
        <f t="shared" si="15"/>
        <v>0</v>
      </c>
      <c r="E128" s="179">
        <f>SUMIFS(ОСТАТКИ!AD:AD,ОСТАТКИ!P:P,'ОБОРАЧ СКЛАДОВ'!A:A)</f>
        <v>0</v>
      </c>
      <c r="F128" s="128">
        <f>SUMIFS(ОСТАТКИ!AA:AA,ОСТАТКИ!P:P,'ОБОРАЧ СКЛАДОВ'!A:A)</f>
        <v>0</v>
      </c>
      <c r="G128" s="176">
        <f t="shared" si="16"/>
        <v>0</v>
      </c>
      <c r="H128" s="190" t="e">
        <f t="shared" si="17"/>
        <v>#DIV/0!</v>
      </c>
      <c r="J128" s="173">
        <f>SUMIFS(ПРОДАЖИ!V:V,ПРОДАЖИ!AC:AC,'ОБОРАЧ СКЛАДОВ'!A:A)</f>
        <v>0</v>
      </c>
      <c r="K128" s="128">
        <f>SUMIFS(ПРОДАЖИ!AC:AC,ПРОДАЖИ!AK:AK,'ОБОРАЧ СКЛАДОВ'!I:I)</f>
        <v>0</v>
      </c>
      <c r="L128" s="182">
        <f t="shared" si="18"/>
        <v>0</v>
      </c>
      <c r="M128" s="179">
        <f>SUMIFS(ОСТАТКИ!Z:Z,ОСТАТКИ!P:P,'ОБОРАЧ СКЛАДОВ'!A:A)</f>
        <v>0</v>
      </c>
      <c r="N128" s="128">
        <f>SUMIFS(ОСТАТКИ!AI:AI,ОСТАТКИ!X:X,'ОБОРАЧ СКЛАДОВ'!I:I)</f>
        <v>0</v>
      </c>
      <c r="O128" s="176">
        <f t="shared" si="19"/>
        <v>0</v>
      </c>
      <c r="P128" s="190" t="e">
        <f t="shared" si="20"/>
        <v>#DIV/0!</v>
      </c>
      <c r="R128" s="173">
        <f>SUMIFS(ПРОДАЖИ!W:W,ПРОДАЖИ!AC:AC,'ОБОРАЧ СКЛАДОВ'!A:A)</f>
        <v>0</v>
      </c>
      <c r="S128" s="128">
        <f>SUMIFS(ПРОДАЖИ!AK:AK,ПРОДАЖИ!AS:AS,'ОБОРАЧ СКЛАДОВ'!Q:Q)</f>
        <v>0</v>
      </c>
      <c r="T128" s="182">
        <f t="shared" si="21"/>
        <v>0</v>
      </c>
      <c r="U128" s="179">
        <f>SUMIFS(ОСТАТКИ!W:W,ОСТАТКИ!P:P,'ОБОРАЧ СКЛАДОВ'!A:A)</f>
        <v>0</v>
      </c>
      <c r="V128" s="128">
        <f>SUMIFS(ОСТАТКИ!AQ:AQ,ОСТАТКИ!AF:AF,'ОБОРАЧ СКЛАДОВ'!Q:Q)</f>
        <v>0</v>
      </c>
      <c r="W128" s="176">
        <f t="shared" si="22"/>
        <v>0</v>
      </c>
      <c r="X128" s="190" t="e">
        <f t="shared" si="23"/>
        <v>#DIV/0!</v>
      </c>
      <c r="Z128" s="173">
        <f>SUMIFS(ПРОДАЖИ!X:X,ПРОДАЖИ!AC:AC,'ОБОРАЧ СКЛАДОВ'!A:A)</f>
        <v>0</v>
      </c>
      <c r="AA128" s="128">
        <f>SUMIFS(ПРОДАЖИ!Y:Y,ПРОДАЖИ!AC:AC,'ОБОРАЧ СКЛАДОВ'!A:A)</f>
        <v>0</v>
      </c>
      <c r="AB128" s="182">
        <f t="shared" si="24"/>
        <v>0</v>
      </c>
      <c r="AC128" s="179">
        <f>SUMIFS(ОСТАТКИ!AB:AB,ОСТАТКИ!P:P,'ОБОРАЧ СКЛАДОВ'!A:A)</f>
        <v>0</v>
      </c>
      <c r="AD128" s="128">
        <f>SUMIFS(ОСТАТКИ!AC:AC,ОСТАТКИ!P:P,'ОБОРАЧ СКЛАДОВ'!A:A)</f>
        <v>0</v>
      </c>
      <c r="AE128" s="176">
        <f t="shared" si="25"/>
        <v>0</v>
      </c>
      <c r="AF128" s="190" t="e">
        <f t="shared" si="26"/>
        <v>#DIV/0!</v>
      </c>
      <c r="AH128" s="173">
        <f>SUMIFS(ПРОДАЖИ!AA:AA,ПРОДАЖИ!AC:AC,'ОБОРАЧ СКЛАДОВ'!A:A)</f>
        <v>0</v>
      </c>
      <c r="AI128" s="128">
        <f>SUMIFS(ПРОДАЖИ!Z:Z,ПРОДАЖИ!AC:AC,'ОБОРАЧ СКЛАДОВ'!A:A)</f>
        <v>0</v>
      </c>
      <c r="AJ128" s="182">
        <f t="shared" si="27"/>
        <v>0</v>
      </c>
      <c r="AK128" s="179">
        <f>SUMIFS(ОСТАТКИ!U:U,ОСТАТКИ!P:P,'ОБОРАЧ СКЛАДОВ'!A:A)</f>
        <v>0</v>
      </c>
      <c r="AL128" s="128">
        <f>SUMIFS(ОСТАТКИ!T:T,ОСТАТКИ!P:P,'ОБОРАЧ СКЛАДОВ'!A:A)</f>
        <v>0</v>
      </c>
      <c r="AM128" s="176">
        <f t="shared" si="28"/>
        <v>0</v>
      </c>
      <c r="AN128" s="190" t="e">
        <f t="shared" si="29"/>
        <v>#DIV/0!</v>
      </c>
    </row>
    <row r="129" spans="1:40" hidden="1" outlineLevel="1" x14ac:dyDescent="0.2">
      <c r="A129" s="150" t="s">
        <v>3997</v>
      </c>
      <c r="B129" s="173">
        <f>SUMIFS(ПРОДАЖИ!T:T,ПРОДАЖИ!AC:AC,'ОБОРАЧ СКЛАДОВ'!A:A)</f>
        <v>0</v>
      </c>
      <c r="C129" s="128">
        <f>SUMIFS(ПРОДАЖИ!U:U,ПРОДАЖИ!AC:AC,'ОБОРАЧ СКЛАДОВ'!A:A)</f>
        <v>0</v>
      </c>
      <c r="D129" s="176">
        <f t="shared" si="15"/>
        <v>0</v>
      </c>
      <c r="E129" s="179">
        <f>SUMIFS(ОСТАТКИ!AD:AD,ОСТАТКИ!P:P,'ОБОРАЧ СКЛАДОВ'!A:A)</f>
        <v>0</v>
      </c>
      <c r="F129" s="128">
        <f>SUMIFS(ОСТАТКИ!AA:AA,ОСТАТКИ!P:P,'ОБОРАЧ СКЛАДОВ'!A:A)</f>
        <v>0</v>
      </c>
      <c r="G129" s="176">
        <f t="shared" si="16"/>
        <v>0</v>
      </c>
      <c r="H129" s="190" t="e">
        <f t="shared" si="17"/>
        <v>#DIV/0!</v>
      </c>
      <c r="J129" s="173">
        <f>SUMIFS(ПРОДАЖИ!V:V,ПРОДАЖИ!AC:AC,'ОБОРАЧ СКЛАДОВ'!A:A)</f>
        <v>0</v>
      </c>
      <c r="K129" s="128">
        <f>SUMIFS(ПРОДАЖИ!AC:AC,ПРОДАЖИ!AK:AK,'ОБОРАЧ СКЛАДОВ'!I:I)</f>
        <v>0</v>
      </c>
      <c r="L129" s="182">
        <f t="shared" si="18"/>
        <v>0</v>
      </c>
      <c r="M129" s="179">
        <f>SUMIFS(ОСТАТКИ!Z:Z,ОСТАТКИ!P:P,'ОБОРАЧ СКЛАДОВ'!A:A)</f>
        <v>0</v>
      </c>
      <c r="N129" s="128">
        <f>SUMIFS(ОСТАТКИ!AI:AI,ОСТАТКИ!X:X,'ОБОРАЧ СКЛАДОВ'!I:I)</f>
        <v>0</v>
      </c>
      <c r="O129" s="176">
        <f t="shared" si="19"/>
        <v>0</v>
      </c>
      <c r="P129" s="190" t="e">
        <f t="shared" si="20"/>
        <v>#DIV/0!</v>
      </c>
      <c r="R129" s="173">
        <f>SUMIFS(ПРОДАЖИ!W:W,ПРОДАЖИ!AC:AC,'ОБОРАЧ СКЛАДОВ'!A:A)</f>
        <v>0</v>
      </c>
      <c r="S129" s="128">
        <f>SUMIFS(ПРОДАЖИ!AK:AK,ПРОДАЖИ!AS:AS,'ОБОРАЧ СКЛАДОВ'!Q:Q)</f>
        <v>0</v>
      </c>
      <c r="T129" s="182">
        <f t="shared" si="21"/>
        <v>0</v>
      </c>
      <c r="U129" s="179">
        <f>SUMIFS(ОСТАТКИ!W:W,ОСТАТКИ!P:P,'ОБОРАЧ СКЛАДОВ'!A:A)</f>
        <v>0</v>
      </c>
      <c r="V129" s="128">
        <f>SUMIFS(ОСТАТКИ!AQ:AQ,ОСТАТКИ!AF:AF,'ОБОРАЧ СКЛАДОВ'!Q:Q)</f>
        <v>0</v>
      </c>
      <c r="W129" s="176">
        <f t="shared" si="22"/>
        <v>0</v>
      </c>
      <c r="X129" s="190" t="e">
        <f t="shared" si="23"/>
        <v>#DIV/0!</v>
      </c>
      <c r="Z129" s="173">
        <f>SUMIFS(ПРОДАЖИ!X:X,ПРОДАЖИ!AC:AC,'ОБОРАЧ СКЛАДОВ'!A:A)</f>
        <v>0</v>
      </c>
      <c r="AA129" s="128">
        <f>SUMIFS(ПРОДАЖИ!Y:Y,ПРОДАЖИ!AC:AC,'ОБОРАЧ СКЛАДОВ'!A:A)</f>
        <v>0</v>
      </c>
      <c r="AB129" s="182">
        <f t="shared" si="24"/>
        <v>0</v>
      </c>
      <c r="AC129" s="179">
        <f>SUMIFS(ОСТАТКИ!AB:AB,ОСТАТКИ!P:P,'ОБОРАЧ СКЛАДОВ'!A:A)</f>
        <v>0</v>
      </c>
      <c r="AD129" s="128">
        <f>SUMIFS(ОСТАТКИ!AC:AC,ОСТАТКИ!P:P,'ОБОРАЧ СКЛАДОВ'!A:A)</f>
        <v>0</v>
      </c>
      <c r="AE129" s="176">
        <f t="shared" si="25"/>
        <v>0</v>
      </c>
      <c r="AF129" s="190" t="e">
        <f t="shared" si="26"/>
        <v>#DIV/0!</v>
      </c>
      <c r="AH129" s="173">
        <f>SUMIFS(ПРОДАЖИ!AA:AA,ПРОДАЖИ!AC:AC,'ОБОРАЧ СКЛАДОВ'!A:A)</f>
        <v>0</v>
      </c>
      <c r="AI129" s="128">
        <f>SUMIFS(ПРОДАЖИ!Z:Z,ПРОДАЖИ!AC:AC,'ОБОРАЧ СКЛАДОВ'!A:A)</f>
        <v>0</v>
      </c>
      <c r="AJ129" s="182">
        <f t="shared" si="27"/>
        <v>0</v>
      </c>
      <c r="AK129" s="179">
        <f>SUMIFS(ОСТАТКИ!U:U,ОСТАТКИ!P:P,'ОБОРАЧ СКЛАДОВ'!A:A)</f>
        <v>0</v>
      </c>
      <c r="AL129" s="128">
        <f>SUMIFS(ОСТАТКИ!T:T,ОСТАТКИ!P:P,'ОБОРАЧ СКЛАДОВ'!A:A)</f>
        <v>0</v>
      </c>
      <c r="AM129" s="176">
        <f t="shared" si="28"/>
        <v>0</v>
      </c>
      <c r="AN129" s="190" t="e">
        <f t="shared" si="29"/>
        <v>#DIV/0!</v>
      </c>
    </row>
    <row r="130" spans="1:40" hidden="1" outlineLevel="1" x14ac:dyDescent="0.2">
      <c r="A130" s="150" t="s">
        <v>4007</v>
      </c>
      <c r="B130" s="173">
        <f>SUMIFS(ПРОДАЖИ!T:T,ПРОДАЖИ!AC:AC,'ОБОРАЧ СКЛАДОВ'!A:A)</f>
        <v>0</v>
      </c>
      <c r="C130" s="128">
        <f>SUMIFS(ПРОДАЖИ!U:U,ПРОДАЖИ!AC:AC,'ОБОРАЧ СКЛАДОВ'!A:A)</f>
        <v>0</v>
      </c>
      <c r="D130" s="176">
        <f t="shared" si="15"/>
        <v>0</v>
      </c>
      <c r="E130" s="179">
        <f>SUMIFS(ОСТАТКИ!AD:AD,ОСТАТКИ!P:P,'ОБОРАЧ СКЛАДОВ'!A:A)</f>
        <v>0</v>
      </c>
      <c r="F130" s="128">
        <f>SUMIFS(ОСТАТКИ!AA:AA,ОСТАТКИ!P:P,'ОБОРАЧ СКЛАДОВ'!A:A)</f>
        <v>0</v>
      </c>
      <c r="G130" s="176">
        <f t="shared" si="16"/>
        <v>0</v>
      </c>
      <c r="H130" s="190" t="e">
        <f t="shared" si="17"/>
        <v>#DIV/0!</v>
      </c>
      <c r="J130" s="173">
        <f>SUMIFS(ПРОДАЖИ!V:V,ПРОДАЖИ!AC:AC,'ОБОРАЧ СКЛАДОВ'!A:A)</f>
        <v>0</v>
      </c>
      <c r="K130" s="128">
        <f>SUMIFS(ПРОДАЖИ!AC:AC,ПРОДАЖИ!AK:AK,'ОБОРАЧ СКЛАДОВ'!I:I)</f>
        <v>0</v>
      </c>
      <c r="L130" s="182">
        <f t="shared" si="18"/>
        <v>0</v>
      </c>
      <c r="M130" s="179">
        <f>SUMIFS(ОСТАТКИ!Z:Z,ОСТАТКИ!P:P,'ОБОРАЧ СКЛАДОВ'!A:A)</f>
        <v>0</v>
      </c>
      <c r="N130" s="128">
        <f>SUMIFS(ОСТАТКИ!AI:AI,ОСТАТКИ!X:X,'ОБОРАЧ СКЛАДОВ'!I:I)</f>
        <v>0</v>
      </c>
      <c r="O130" s="176">
        <f t="shared" si="19"/>
        <v>0</v>
      </c>
      <c r="P130" s="190" t="e">
        <f t="shared" si="20"/>
        <v>#DIV/0!</v>
      </c>
      <c r="R130" s="173">
        <f>SUMIFS(ПРОДАЖИ!W:W,ПРОДАЖИ!AC:AC,'ОБОРАЧ СКЛАДОВ'!A:A)</f>
        <v>0</v>
      </c>
      <c r="S130" s="128">
        <f>SUMIFS(ПРОДАЖИ!AK:AK,ПРОДАЖИ!AS:AS,'ОБОРАЧ СКЛАДОВ'!Q:Q)</f>
        <v>0</v>
      </c>
      <c r="T130" s="182">
        <f t="shared" si="21"/>
        <v>0</v>
      </c>
      <c r="U130" s="179">
        <f>SUMIFS(ОСТАТКИ!W:W,ОСТАТКИ!P:P,'ОБОРАЧ СКЛАДОВ'!A:A)</f>
        <v>0</v>
      </c>
      <c r="V130" s="128">
        <f>SUMIFS(ОСТАТКИ!AQ:AQ,ОСТАТКИ!AF:AF,'ОБОРАЧ СКЛАДОВ'!Q:Q)</f>
        <v>0</v>
      </c>
      <c r="W130" s="176">
        <f t="shared" si="22"/>
        <v>0</v>
      </c>
      <c r="X130" s="190" t="e">
        <f t="shared" si="23"/>
        <v>#DIV/0!</v>
      </c>
      <c r="Z130" s="173">
        <f>SUMIFS(ПРОДАЖИ!X:X,ПРОДАЖИ!AC:AC,'ОБОРАЧ СКЛАДОВ'!A:A)</f>
        <v>0</v>
      </c>
      <c r="AA130" s="128">
        <f>SUMIFS(ПРОДАЖИ!Y:Y,ПРОДАЖИ!AC:AC,'ОБОРАЧ СКЛАДОВ'!A:A)</f>
        <v>0</v>
      </c>
      <c r="AB130" s="182">
        <f t="shared" si="24"/>
        <v>0</v>
      </c>
      <c r="AC130" s="179">
        <f>SUMIFS(ОСТАТКИ!AB:AB,ОСТАТКИ!P:P,'ОБОРАЧ СКЛАДОВ'!A:A)</f>
        <v>0</v>
      </c>
      <c r="AD130" s="128">
        <f>SUMIFS(ОСТАТКИ!AC:AC,ОСТАТКИ!P:P,'ОБОРАЧ СКЛАДОВ'!A:A)</f>
        <v>0</v>
      </c>
      <c r="AE130" s="176">
        <f t="shared" si="25"/>
        <v>0</v>
      </c>
      <c r="AF130" s="190" t="e">
        <f t="shared" si="26"/>
        <v>#DIV/0!</v>
      </c>
      <c r="AH130" s="173">
        <f>SUMIFS(ПРОДАЖИ!AA:AA,ПРОДАЖИ!AC:AC,'ОБОРАЧ СКЛАДОВ'!A:A)</f>
        <v>0</v>
      </c>
      <c r="AI130" s="128">
        <f>SUMIFS(ПРОДАЖИ!Z:Z,ПРОДАЖИ!AC:AC,'ОБОРАЧ СКЛАДОВ'!A:A)</f>
        <v>0</v>
      </c>
      <c r="AJ130" s="182">
        <f t="shared" si="27"/>
        <v>0</v>
      </c>
      <c r="AK130" s="179">
        <f>SUMIFS(ОСТАТКИ!U:U,ОСТАТКИ!P:P,'ОБОРАЧ СКЛАДОВ'!A:A)</f>
        <v>0</v>
      </c>
      <c r="AL130" s="128">
        <f>SUMIFS(ОСТАТКИ!T:T,ОСТАТКИ!P:P,'ОБОРАЧ СКЛАДОВ'!A:A)</f>
        <v>0</v>
      </c>
      <c r="AM130" s="176">
        <f t="shared" si="28"/>
        <v>0</v>
      </c>
      <c r="AN130" s="190" t="e">
        <f t="shared" si="29"/>
        <v>#DIV/0!</v>
      </c>
    </row>
    <row r="131" spans="1:40" hidden="1" outlineLevel="1" x14ac:dyDescent="0.2">
      <c r="A131" s="150" t="s">
        <v>4021</v>
      </c>
      <c r="B131" s="173">
        <f>SUMIFS(ПРОДАЖИ!T:T,ПРОДАЖИ!AC:AC,'ОБОРАЧ СКЛАДОВ'!A:A)</f>
        <v>0</v>
      </c>
      <c r="C131" s="128">
        <f>SUMIFS(ПРОДАЖИ!U:U,ПРОДАЖИ!AC:AC,'ОБОРАЧ СКЛАДОВ'!A:A)</f>
        <v>0</v>
      </c>
      <c r="D131" s="176">
        <f t="shared" si="15"/>
        <v>0</v>
      </c>
      <c r="E131" s="179">
        <f>SUMIFS(ОСТАТКИ!AD:AD,ОСТАТКИ!P:P,'ОБОРАЧ СКЛАДОВ'!A:A)</f>
        <v>0</v>
      </c>
      <c r="F131" s="128">
        <f>SUMIFS(ОСТАТКИ!AA:AA,ОСТАТКИ!P:P,'ОБОРАЧ СКЛАДОВ'!A:A)</f>
        <v>0</v>
      </c>
      <c r="G131" s="176">
        <f t="shared" si="16"/>
        <v>0</v>
      </c>
      <c r="H131" s="190" t="e">
        <f t="shared" si="17"/>
        <v>#DIV/0!</v>
      </c>
      <c r="J131" s="173">
        <f>SUMIFS(ПРОДАЖИ!V:V,ПРОДАЖИ!AC:AC,'ОБОРАЧ СКЛАДОВ'!A:A)</f>
        <v>0</v>
      </c>
      <c r="K131" s="128">
        <f>SUMIFS(ПРОДАЖИ!AC:AC,ПРОДАЖИ!AK:AK,'ОБОРАЧ СКЛАДОВ'!I:I)</f>
        <v>0</v>
      </c>
      <c r="L131" s="182">
        <f t="shared" si="18"/>
        <v>0</v>
      </c>
      <c r="M131" s="179">
        <f>SUMIFS(ОСТАТКИ!Z:Z,ОСТАТКИ!P:P,'ОБОРАЧ СКЛАДОВ'!A:A)</f>
        <v>0</v>
      </c>
      <c r="N131" s="128">
        <f>SUMIFS(ОСТАТКИ!AI:AI,ОСТАТКИ!X:X,'ОБОРАЧ СКЛАДОВ'!I:I)</f>
        <v>0</v>
      </c>
      <c r="O131" s="176">
        <f t="shared" si="19"/>
        <v>0</v>
      </c>
      <c r="P131" s="190" t="e">
        <f t="shared" si="20"/>
        <v>#DIV/0!</v>
      </c>
      <c r="R131" s="173">
        <f>SUMIFS(ПРОДАЖИ!W:W,ПРОДАЖИ!AC:AC,'ОБОРАЧ СКЛАДОВ'!A:A)</f>
        <v>0</v>
      </c>
      <c r="S131" s="128">
        <f>SUMIFS(ПРОДАЖИ!AK:AK,ПРОДАЖИ!AS:AS,'ОБОРАЧ СКЛАДОВ'!Q:Q)</f>
        <v>0</v>
      </c>
      <c r="T131" s="182">
        <f t="shared" si="21"/>
        <v>0</v>
      </c>
      <c r="U131" s="179">
        <f>SUMIFS(ОСТАТКИ!W:W,ОСТАТКИ!P:P,'ОБОРАЧ СКЛАДОВ'!A:A)</f>
        <v>0</v>
      </c>
      <c r="V131" s="128">
        <f>SUMIFS(ОСТАТКИ!AQ:AQ,ОСТАТКИ!AF:AF,'ОБОРАЧ СКЛАДОВ'!Q:Q)</f>
        <v>0</v>
      </c>
      <c r="W131" s="176">
        <f t="shared" si="22"/>
        <v>0</v>
      </c>
      <c r="X131" s="190" t="e">
        <f t="shared" si="23"/>
        <v>#DIV/0!</v>
      </c>
      <c r="Z131" s="173">
        <f>SUMIFS(ПРОДАЖИ!X:X,ПРОДАЖИ!AC:AC,'ОБОРАЧ СКЛАДОВ'!A:A)</f>
        <v>0</v>
      </c>
      <c r="AA131" s="128">
        <f>SUMIFS(ПРОДАЖИ!Y:Y,ПРОДАЖИ!AC:AC,'ОБОРАЧ СКЛАДОВ'!A:A)</f>
        <v>0</v>
      </c>
      <c r="AB131" s="182">
        <f t="shared" si="24"/>
        <v>0</v>
      </c>
      <c r="AC131" s="179">
        <f>SUMIFS(ОСТАТКИ!AB:AB,ОСТАТКИ!P:P,'ОБОРАЧ СКЛАДОВ'!A:A)</f>
        <v>0</v>
      </c>
      <c r="AD131" s="128">
        <f>SUMIFS(ОСТАТКИ!AC:AC,ОСТАТКИ!P:P,'ОБОРАЧ СКЛАДОВ'!A:A)</f>
        <v>0</v>
      </c>
      <c r="AE131" s="176">
        <f t="shared" si="25"/>
        <v>0</v>
      </c>
      <c r="AF131" s="190" t="e">
        <f t="shared" si="26"/>
        <v>#DIV/0!</v>
      </c>
      <c r="AH131" s="173">
        <f>SUMIFS(ПРОДАЖИ!AA:AA,ПРОДАЖИ!AC:AC,'ОБОРАЧ СКЛАДОВ'!A:A)</f>
        <v>0</v>
      </c>
      <c r="AI131" s="128">
        <f>SUMIFS(ПРОДАЖИ!Z:Z,ПРОДАЖИ!AC:AC,'ОБОРАЧ СКЛАДОВ'!A:A)</f>
        <v>0</v>
      </c>
      <c r="AJ131" s="182">
        <f t="shared" si="27"/>
        <v>0</v>
      </c>
      <c r="AK131" s="179">
        <f>SUMIFS(ОСТАТКИ!U:U,ОСТАТКИ!P:P,'ОБОРАЧ СКЛАДОВ'!A:A)</f>
        <v>0</v>
      </c>
      <c r="AL131" s="128">
        <f>SUMIFS(ОСТАТКИ!T:T,ОСТАТКИ!P:P,'ОБОРАЧ СКЛАДОВ'!A:A)</f>
        <v>0</v>
      </c>
      <c r="AM131" s="176">
        <f t="shared" si="28"/>
        <v>0</v>
      </c>
      <c r="AN131" s="190" t="e">
        <f t="shared" si="29"/>
        <v>#DIV/0!</v>
      </c>
    </row>
    <row r="132" spans="1:40" hidden="1" outlineLevel="1" x14ac:dyDescent="0.2">
      <c r="A132" s="150" t="s">
        <v>4027</v>
      </c>
      <c r="B132" s="173">
        <f>SUMIFS(ПРОДАЖИ!T:T,ПРОДАЖИ!AC:AC,'ОБОРАЧ СКЛАДОВ'!A:A)</f>
        <v>0</v>
      </c>
      <c r="C132" s="128">
        <f>SUMIFS(ПРОДАЖИ!U:U,ПРОДАЖИ!AC:AC,'ОБОРАЧ СКЛАДОВ'!A:A)</f>
        <v>0</v>
      </c>
      <c r="D132" s="176">
        <f t="shared" si="15"/>
        <v>0</v>
      </c>
      <c r="E132" s="179">
        <f>SUMIFS(ОСТАТКИ!AD:AD,ОСТАТКИ!P:P,'ОБОРАЧ СКЛАДОВ'!A:A)</f>
        <v>0</v>
      </c>
      <c r="F132" s="128">
        <f>SUMIFS(ОСТАТКИ!AA:AA,ОСТАТКИ!P:P,'ОБОРАЧ СКЛАДОВ'!A:A)</f>
        <v>0</v>
      </c>
      <c r="G132" s="176">
        <f t="shared" si="16"/>
        <v>0</v>
      </c>
      <c r="H132" s="190" t="e">
        <f t="shared" si="17"/>
        <v>#DIV/0!</v>
      </c>
      <c r="J132" s="173">
        <f>SUMIFS(ПРОДАЖИ!V:V,ПРОДАЖИ!AC:AC,'ОБОРАЧ СКЛАДОВ'!A:A)</f>
        <v>0</v>
      </c>
      <c r="K132" s="128">
        <f>SUMIFS(ПРОДАЖИ!AC:AC,ПРОДАЖИ!AK:AK,'ОБОРАЧ СКЛАДОВ'!I:I)</f>
        <v>0</v>
      </c>
      <c r="L132" s="182">
        <f t="shared" si="18"/>
        <v>0</v>
      </c>
      <c r="M132" s="179">
        <f>SUMIFS(ОСТАТКИ!Z:Z,ОСТАТКИ!P:P,'ОБОРАЧ СКЛАДОВ'!A:A)</f>
        <v>0</v>
      </c>
      <c r="N132" s="128">
        <f>SUMIFS(ОСТАТКИ!AI:AI,ОСТАТКИ!X:X,'ОБОРАЧ СКЛАДОВ'!I:I)</f>
        <v>0</v>
      </c>
      <c r="O132" s="176">
        <f t="shared" si="19"/>
        <v>0</v>
      </c>
      <c r="P132" s="190" t="e">
        <f t="shared" si="20"/>
        <v>#DIV/0!</v>
      </c>
      <c r="R132" s="173">
        <f>SUMIFS(ПРОДАЖИ!W:W,ПРОДАЖИ!AC:AC,'ОБОРАЧ СКЛАДОВ'!A:A)</f>
        <v>0</v>
      </c>
      <c r="S132" s="128">
        <f>SUMIFS(ПРОДАЖИ!AK:AK,ПРОДАЖИ!AS:AS,'ОБОРАЧ СКЛАДОВ'!Q:Q)</f>
        <v>0</v>
      </c>
      <c r="T132" s="182">
        <f t="shared" si="21"/>
        <v>0</v>
      </c>
      <c r="U132" s="179">
        <f>SUMIFS(ОСТАТКИ!W:W,ОСТАТКИ!P:P,'ОБОРАЧ СКЛАДОВ'!A:A)</f>
        <v>0</v>
      </c>
      <c r="V132" s="128">
        <f>SUMIFS(ОСТАТКИ!AQ:AQ,ОСТАТКИ!AF:AF,'ОБОРАЧ СКЛАДОВ'!Q:Q)</f>
        <v>0</v>
      </c>
      <c r="W132" s="176">
        <f t="shared" si="22"/>
        <v>0</v>
      </c>
      <c r="X132" s="190" t="e">
        <f t="shared" si="23"/>
        <v>#DIV/0!</v>
      </c>
      <c r="Z132" s="173">
        <f>SUMIFS(ПРОДАЖИ!X:X,ПРОДАЖИ!AC:AC,'ОБОРАЧ СКЛАДОВ'!A:A)</f>
        <v>0</v>
      </c>
      <c r="AA132" s="128">
        <f>SUMIFS(ПРОДАЖИ!Y:Y,ПРОДАЖИ!AC:AC,'ОБОРАЧ СКЛАДОВ'!A:A)</f>
        <v>0</v>
      </c>
      <c r="AB132" s="182">
        <f t="shared" si="24"/>
        <v>0</v>
      </c>
      <c r="AC132" s="179">
        <f>SUMIFS(ОСТАТКИ!AB:AB,ОСТАТКИ!P:P,'ОБОРАЧ СКЛАДОВ'!A:A)</f>
        <v>0</v>
      </c>
      <c r="AD132" s="128">
        <f>SUMIFS(ОСТАТКИ!AC:AC,ОСТАТКИ!P:P,'ОБОРАЧ СКЛАДОВ'!A:A)</f>
        <v>0</v>
      </c>
      <c r="AE132" s="176">
        <f t="shared" si="25"/>
        <v>0</v>
      </c>
      <c r="AF132" s="190" t="e">
        <f t="shared" si="26"/>
        <v>#DIV/0!</v>
      </c>
      <c r="AH132" s="173">
        <f>SUMIFS(ПРОДАЖИ!AA:AA,ПРОДАЖИ!AC:AC,'ОБОРАЧ СКЛАДОВ'!A:A)</f>
        <v>0</v>
      </c>
      <c r="AI132" s="128">
        <f>SUMIFS(ПРОДАЖИ!Z:Z,ПРОДАЖИ!AC:AC,'ОБОРАЧ СКЛАДОВ'!A:A)</f>
        <v>0</v>
      </c>
      <c r="AJ132" s="182">
        <f t="shared" si="27"/>
        <v>0</v>
      </c>
      <c r="AK132" s="179">
        <f>SUMIFS(ОСТАТКИ!U:U,ОСТАТКИ!P:P,'ОБОРАЧ СКЛАДОВ'!A:A)</f>
        <v>0</v>
      </c>
      <c r="AL132" s="128">
        <f>SUMIFS(ОСТАТКИ!T:T,ОСТАТКИ!P:P,'ОБОРАЧ СКЛАДОВ'!A:A)</f>
        <v>0</v>
      </c>
      <c r="AM132" s="176">
        <f t="shared" si="28"/>
        <v>0</v>
      </c>
      <c r="AN132" s="190" t="e">
        <f t="shared" si="29"/>
        <v>#DIV/0!</v>
      </c>
    </row>
    <row r="133" spans="1:40" hidden="1" outlineLevel="1" x14ac:dyDescent="0.2">
      <c r="A133" s="150" t="s">
        <v>4043</v>
      </c>
      <c r="B133" s="173">
        <f>SUMIFS(ПРОДАЖИ!T:T,ПРОДАЖИ!AC:AC,'ОБОРАЧ СКЛАДОВ'!A:A)</f>
        <v>0</v>
      </c>
      <c r="C133" s="128">
        <f>SUMIFS(ПРОДАЖИ!U:U,ПРОДАЖИ!AC:AC,'ОБОРАЧ СКЛАДОВ'!A:A)</f>
        <v>0</v>
      </c>
      <c r="D133" s="176">
        <f t="shared" ref="D133:D135" si="30">B133+C133</f>
        <v>0</v>
      </c>
      <c r="E133" s="179">
        <f>SUMIFS(ОСТАТКИ!AD:AD,ОСТАТКИ!P:P,'ОБОРАЧ СКЛАДОВ'!A:A)</f>
        <v>0</v>
      </c>
      <c r="F133" s="128">
        <f>SUMIFS(ОСТАТКИ!AA:AA,ОСТАТКИ!P:P,'ОБОРАЧ СКЛАДОВ'!A:A)</f>
        <v>0</v>
      </c>
      <c r="G133" s="176">
        <f t="shared" ref="G133:G135" si="31">E133+F133</f>
        <v>0</v>
      </c>
      <c r="H133" s="190" t="e">
        <f t="shared" ref="H133:H135" si="32">G133/D133*30.5</f>
        <v>#DIV/0!</v>
      </c>
      <c r="J133" s="173">
        <f>SUMIFS(ПРОДАЖИ!V:V,ПРОДАЖИ!AC:AC,'ОБОРАЧ СКЛАДОВ'!A:A)</f>
        <v>0</v>
      </c>
      <c r="K133" s="128">
        <f>SUMIFS(ПРОДАЖИ!AC:AC,ПРОДАЖИ!AK:AK,'ОБОРАЧ СКЛАДОВ'!I:I)</f>
        <v>0</v>
      </c>
      <c r="L133" s="182">
        <f t="shared" ref="L133:L135" si="33">J133+K133</f>
        <v>0</v>
      </c>
      <c r="M133" s="179">
        <f>SUMIFS(ОСТАТКИ!Z:Z,ОСТАТКИ!P:P,'ОБОРАЧ СКЛАДОВ'!A:A)</f>
        <v>0</v>
      </c>
      <c r="N133" s="128">
        <f>SUMIFS(ОСТАТКИ!AI:AI,ОСТАТКИ!X:X,'ОБОРАЧ СКЛАДОВ'!I:I)</f>
        <v>0</v>
      </c>
      <c r="O133" s="176">
        <f t="shared" ref="O133:O135" si="34">M133+N133</f>
        <v>0</v>
      </c>
      <c r="P133" s="190" t="e">
        <f t="shared" ref="P133:P135" si="35">O133/L133*30.5</f>
        <v>#DIV/0!</v>
      </c>
      <c r="R133" s="173">
        <f>SUMIFS(ПРОДАЖИ!W:W,ПРОДАЖИ!AC:AC,'ОБОРАЧ СКЛАДОВ'!A:A)</f>
        <v>0</v>
      </c>
      <c r="S133" s="128">
        <f>SUMIFS(ПРОДАЖИ!AK:AK,ПРОДАЖИ!AS:AS,'ОБОРАЧ СКЛАДОВ'!Q:Q)</f>
        <v>0</v>
      </c>
      <c r="T133" s="182">
        <f t="shared" ref="T133:T135" si="36">R133+S133</f>
        <v>0</v>
      </c>
      <c r="U133" s="179">
        <f>SUMIFS(ОСТАТКИ!W:W,ОСТАТКИ!P:P,'ОБОРАЧ СКЛАДОВ'!A:A)</f>
        <v>0</v>
      </c>
      <c r="V133" s="128">
        <f>SUMIFS(ОСТАТКИ!AQ:AQ,ОСТАТКИ!AF:AF,'ОБОРАЧ СКЛАДОВ'!Q:Q)</f>
        <v>0</v>
      </c>
      <c r="W133" s="176">
        <f t="shared" ref="W133:W135" si="37">U133+V133</f>
        <v>0</v>
      </c>
      <c r="X133" s="190" t="e">
        <f t="shared" ref="X133:X135" si="38">W133/T133*30.5</f>
        <v>#DIV/0!</v>
      </c>
      <c r="Z133" s="173">
        <f>SUMIFS(ПРОДАЖИ!X:X,ПРОДАЖИ!AC:AC,'ОБОРАЧ СКЛАДОВ'!A:A)</f>
        <v>0</v>
      </c>
      <c r="AA133" s="128">
        <f>SUMIFS(ПРОДАЖИ!Y:Y,ПРОДАЖИ!AC:AC,'ОБОРАЧ СКЛАДОВ'!A:A)</f>
        <v>0</v>
      </c>
      <c r="AB133" s="182">
        <f t="shared" ref="AB133:AB135" si="39">Z133+AA133</f>
        <v>0</v>
      </c>
      <c r="AC133" s="179">
        <f>SUMIFS(ОСТАТКИ!AB:AB,ОСТАТКИ!P:P,'ОБОРАЧ СКЛАДОВ'!A:A)</f>
        <v>0</v>
      </c>
      <c r="AD133" s="128">
        <f>SUMIFS(ОСТАТКИ!AC:AC,ОСТАТКИ!P:P,'ОБОРАЧ СКЛАДОВ'!A:A)</f>
        <v>0</v>
      </c>
      <c r="AE133" s="176">
        <f t="shared" ref="AE133:AE135" si="40">AC133+AD133</f>
        <v>0</v>
      </c>
      <c r="AF133" s="190" t="e">
        <f t="shared" ref="AF133:AF135" si="41">AE133/AB133*30.5</f>
        <v>#DIV/0!</v>
      </c>
      <c r="AH133" s="173">
        <f>SUMIFS(ПРОДАЖИ!AA:AA,ПРОДАЖИ!AC:AC,'ОБОРАЧ СКЛАДОВ'!A:A)</f>
        <v>0</v>
      </c>
      <c r="AI133" s="128">
        <f>SUMIFS(ПРОДАЖИ!Z:Z,ПРОДАЖИ!AC:AC,'ОБОРАЧ СКЛАДОВ'!A:A)</f>
        <v>0</v>
      </c>
      <c r="AJ133" s="182">
        <f t="shared" ref="AJ133:AJ135" si="42">AH133+AI133</f>
        <v>0</v>
      </c>
      <c r="AK133" s="179">
        <f>SUMIFS(ОСТАТКИ!U:U,ОСТАТКИ!P:P,'ОБОРАЧ СКЛАДОВ'!A:A)</f>
        <v>0</v>
      </c>
      <c r="AL133" s="128">
        <f>SUMIFS(ОСТАТКИ!T:T,ОСТАТКИ!P:P,'ОБОРАЧ СКЛАДОВ'!A:A)</f>
        <v>0</v>
      </c>
      <c r="AM133" s="176">
        <f t="shared" ref="AM133:AM135" si="43">AK133+AL133</f>
        <v>0</v>
      </c>
      <c r="AN133" s="190" t="e">
        <f t="shared" ref="AN133:AN135" si="44">AM133/AJ133*30.5</f>
        <v>#DIV/0!</v>
      </c>
    </row>
    <row r="134" spans="1:40" hidden="1" outlineLevel="1" x14ac:dyDescent="0.2">
      <c r="A134" s="150" t="s">
        <v>4052</v>
      </c>
      <c r="B134" s="173">
        <f>SUMIFS(ПРОДАЖИ!T:T,ПРОДАЖИ!AC:AC,'ОБОРАЧ СКЛАДОВ'!A:A)</f>
        <v>0</v>
      </c>
      <c r="C134" s="128">
        <f>SUMIFS(ПРОДАЖИ!U:U,ПРОДАЖИ!AC:AC,'ОБОРАЧ СКЛАДОВ'!A:A)</f>
        <v>0</v>
      </c>
      <c r="D134" s="176">
        <f t="shared" si="30"/>
        <v>0</v>
      </c>
      <c r="E134" s="179">
        <f>SUMIFS(ОСТАТКИ!AD:AD,ОСТАТКИ!P:P,'ОБОРАЧ СКЛАДОВ'!A:A)</f>
        <v>0</v>
      </c>
      <c r="F134" s="128">
        <f>SUMIFS(ОСТАТКИ!AA:AA,ОСТАТКИ!P:P,'ОБОРАЧ СКЛАДОВ'!A:A)</f>
        <v>0</v>
      </c>
      <c r="G134" s="176">
        <f t="shared" si="31"/>
        <v>0</v>
      </c>
      <c r="H134" s="190" t="e">
        <f t="shared" si="32"/>
        <v>#DIV/0!</v>
      </c>
      <c r="J134" s="173">
        <f>SUMIFS(ПРОДАЖИ!V:V,ПРОДАЖИ!AC:AC,'ОБОРАЧ СКЛАДОВ'!A:A)</f>
        <v>0</v>
      </c>
      <c r="K134" s="128">
        <f>SUMIFS(ПРОДАЖИ!AC:AC,ПРОДАЖИ!AK:AK,'ОБОРАЧ СКЛАДОВ'!I:I)</f>
        <v>0</v>
      </c>
      <c r="L134" s="182">
        <f t="shared" si="33"/>
        <v>0</v>
      </c>
      <c r="M134" s="179">
        <f>SUMIFS(ОСТАТКИ!Z:Z,ОСТАТКИ!P:P,'ОБОРАЧ СКЛАДОВ'!A:A)</f>
        <v>0</v>
      </c>
      <c r="N134" s="128">
        <f>SUMIFS(ОСТАТКИ!AI:AI,ОСТАТКИ!X:X,'ОБОРАЧ СКЛАДОВ'!I:I)</f>
        <v>0</v>
      </c>
      <c r="O134" s="176">
        <f t="shared" si="34"/>
        <v>0</v>
      </c>
      <c r="P134" s="190" t="e">
        <f t="shared" si="35"/>
        <v>#DIV/0!</v>
      </c>
      <c r="R134" s="173">
        <f>SUMIFS(ПРОДАЖИ!W:W,ПРОДАЖИ!AC:AC,'ОБОРАЧ СКЛАДОВ'!A:A)</f>
        <v>0</v>
      </c>
      <c r="S134" s="128">
        <f>SUMIFS(ПРОДАЖИ!AK:AK,ПРОДАЖИ!AS:AS,'ОБОРАЧ СКЛАДОВ'!Q:Q)</f>
        <v>0</v>
      </c>
      <c r="T134" s="182">
        <f t="shared" si="36"/>
        <v>0</v>
      </c>
      <c r="U134" s="179">
        <f>SUMIFS(ОСТАТКИ!W:W,ОСТАТКИ!P:P,'ОБОРАЧ СКЛАДОВ'!A:A)</f>
        <v>0</v>
      </c>
      <c r="V134" s="128">
        <f>SUMIFS(ОСТАТКИ!AQ:AQ,ОСТАТКИ!AF:AF,'ОБОРАЧ СКЛАДОВ'!Q:Q)</f>
        <v>0</v>
      </c>
      <c r="W134" s="176">
        <f t="shared" si="37"/>
        <v>0</v>
      </c>
      <c r="X134" s="190" t="e">
        <f t="shared" si="38"/>
        <v>#DIV/0!</v>
      </c>
      <c r="Z134" s="173">
        <f>SUMIFS(ПРОДАЖИ!X:X,ПРОДАЖИ!AC:AC,'ОБОРАЧ СКЛАДОВ'!A:A)</f>
        <v>0</v>
      </c>
      <c r="AA134" s="128">
        <f>SUMIFS(ПРОДАЖИ!Y:Y,ПРОДАЖИ!AC:AC,'ОБОРАЧ СКЛАДОВ'!A:A)</f>
        <v>0</v>
      </c>
      <c r="AB134" s="182">
        <f t="shared" si="39"/>
        <v>0</v>
      </c>
      <c r="AC134" s="179">
        <f>SUMIFS(ОСТАТКИ!AB:AB,ОСТАТКИ!P:P,'ОБОРАЧ СКЛАДОВ'!A:A)</f>
        <v>0</v>
      </c>
      <c r="AD134" s="128">
        <f>SUMIFS(ОСТАТКИ!AC:AC,ОСТАТКИ!P:P,'ОБОРАЧ СКЛАДОВ'!A:A)</f>
        <v>0</v>
      </c>
      <c r="AE134" s="176">
        <f t="shared" si="40"/>
        <v>0</v>
      </c>
      <c r="AF134" s="190" t="e">
        <f t="shared" si="41"/>
        <v>#DIV/0!</v>
      </c>
      <c r="AH134" s="173">
        <f>SUMIFS(ПРОДАЖИ!AA:AA,ПРОДАЖИ!AC:AC,'ОБОРАЧ СКЛАДОВ'!A:A)</f>
        <v>0</v>
      </c>
      <c r="AI134" s="128">
        <f>SUMIFS(ПРОДАЖИ!Z:Z,ПРОДАЖИ!AC:AC,'ОБОРАЧ СКЛАДОВ'!A:A)</f>
        <v>0</v>
      </c>
      <c r="AJ134" s="182">
        <f t="shared" si="42"/>
        <v>0</v>
      </c>
      <c r="AK134" s="179">
        <f>SUMIFS(ОСТАТКИ!U:U,ОСТАТКИ!P:P,'ОБОРАЧ СКЛАДОВ'!A:A)</f>
        <v>0</v>
      </c>
      <c r="AL134" s="128">
        <f>SUMIFS(ОСТАТКИ!T:T,ОСТАТКИ!P:P,'ОБОРАЧ СКЛАДОВ'!A:A)</f>
        <v>0</v>
      </c>
      <c r="AM134" s="176">
        <f t="shared" si="43"/>
        <v>0</v>
      </c>
      <c r="AN134" s="190" t="e">
        <f t="shared" si="44"/>
        <v>#DIV/0!</v>
      </c>
    </row>
    <row r="135" spans="1:40" ht="12.6" collapsed="1" thickBot="1" x14ac:dyDescent="0.3">
      <c r="A135" s="164" t="s">
        <v>4103</v>
      </c>
      <c r="B135" s="174">
        <f>SUMIFS(ПРОДАЖИ!T:T,ПРОДАЖИ!AC:AC,'ОБОРАЧ СКЛАДОВ'!A:A)</f>
        <v>109145.76499999997</v>
      </c>
      <c r="C135" s="175">
        <f>SUMIFS(ПРОДАЖИ!U:U,ПРОДАЖИ!AC:AC,'ОБОРАЧ СКЛАДОВ'!A:A)</f>
        <v>0</v>
      </c>
      <c r="D135" s="177">
        <f t="shared" si="30"/>
        <v>109145.76499999997</v>
      </c>
      <c r="E135" s="180">
        <f>SUMIFS(ОСТАТКИ!AD:AD,ОСТАТКИ!P:P,'ОБОРАЧ СКЛАДОВ'!A:A)</f>
        <v>1369480.8416666668</v>
      </c>
      <c r="F135" s="175">
        <f>SUMIFS(ОСТАТКИ!AA:AA,ОСТАТКИ!P:P,'ОБОРАЧ СКЛАДОВ'!A:A)</f>
        <v>227200</v>
      </c>
      <c r="G135" s="177">
        <f t="shared" si="31"/>
        <v>1596680.8416666668</v>
      </c>
      <c r="H135" s="191">
        <f t="shared" si="32"/>
        <v>446.18099173003509</v>
      </c>
      <c r="J135" s="174">
        <f>SUMIFS(ПРОДАЖИ!V:V,ПРОДАЖИ!AC:AC,'ОБОРАЧ СКЛАДОВ'!A:A)</f>
        <v>14677.990833333333</v>
      </c>
      <c r="K135" s="175">
        <f>SUMIFS(ПРОДАЖИ!AC:AC,ПРОДАЖИ!AK:AK,'ОБОРАЧ СКЛАДОВ'!I:I)</f>
        <v>0</v>
      </c>
      <c r="L135" s="183">
        <f t="shared" si="33"/>
        <v>14677.990833333333</v>
      </c>
      <c r="M135" s="180">
        <f>SUMIFS(ОСТАТКИ!Z:Z,ОСТАТКИ!P:P,'ОБОРАЧ СКЛАДОВ'!A:A)</f>
        <v>535789.23333333328</v>
      </c>
      <c r="N135" s="175">
        <f>SUMIFS(ОСТАТКИ!AI:AI,ОСТАТКИ!X:X,'ОБОРАЧ СКЛАДОВ'!I:I)</f>
        <v>0</v>
      </c>
      <c r="O135" s="177">
        <f t="shared" si="34"/>
        <v>535789.23333333328</v>
      </c>
      <c r="P135" s="191">
        <f t="shared" si="35"/>
        <v>1113.3384536223705</v>
      </c>
      <c r="R135" s="174">
        <f>SUMIFS(ПРОДАЖИ!W:W,ПРОДАЖИ!AC:AC,'ОБОРАЧ СКЛАДОВ'!A:A)</f>
        <v>0</v>
      </c>
      <c r="S135" s="175">
        <f>SUMIFS(ПРОДАЖИ!AK:AK,ПРОДАЖИ!AS:AS,'ОБОРАЧ СКЛАДОВ'!Q:Q)</f>
        <v>0</v>
      </c>
      <c r="T135" s="183">
        <f t="shared" si="36"/>
        <v>0</v>
      </c>
      <c r="U135" s="180">
        <f>SUMIFS(ОСТАТКИ!W:W,ОСТАТКИ!P:P,'ОБОРАЧ СКЛАДОВ'!A:A)</f>
        <v>0</v>
      </c>
      <c r="V135" s="175">
        <f>SUMIFS(ОСТАТКИ!AQ:AQ,ОСТАТКИ!AF:AF,'ОБОРАЧ СКЛАДОВ'!Q:Q)</f>
        <v>0</v>
      </c>
      <c r="W135" s="177">
        <f t="shared" si="37"/>
        <v>0</v>
      </c>
      <c r="X135" s="191" t="e">
        <f t="shared" si="38"/>
        <v>#DIV/0!</v>
      </c>
      <c r="Z135" s="174">
        <f>SUMIFS(ПРОДАЖИ!X:X,ПРОДАЖИ!AC:AC,'ОБОРАЧ СКЛАДОВ'!A:A)</f>
        <v>19872.509999999998</v>
      </c>
      <c r="AA135" s="175">
        <f>SUMIFS(ПРОДАЖИ!Y:Y,ПРОДАЖИ!AC:AC,'ОБОРАЧ СКЛАДОВ'!A:A)</f>
        <v>0</v>
      </c>
      <c r="AB135" s="183">
        <f t="shared" si="39"/>
        <v>19872.509999999998</v>
      </c>
      <c r="AC135" s="180">
        <f>SUMIFS(ОСТАТКИ!AB:AB,ОСТАТКИ!P:P,'ОБОРАЧ СКЛАДОВ'!A:A)</f>
        <v>161125.67499999999</v>
      </c>
      <c r="AD135" s="175">
        <f>SUMIFS(ОСТАТКИ!AC:AC,ОСТАТКИ!P:P,'ОБОРАЧ СКЛАДОВ'!A:A)</f>
        <v>0</v>
      </c>
      <c r="AE135" s="177">
        <f t="shared" si="40"/>
        <v>161125.67499999999</v>
      </c>
      <c r="AF135" s="191">
        <f t="shared" si="41"/>
        <v>247.29302375492577</v>
      </c>
      <c r="AH135" s="174">
        <f>SUMIFS(ПРОДАЖИ!AA:AA,ПРОДАЖИ!AC:AC,'ОБОРАЧ СКЛАДОВ'!A:A)</f>
        <v>0</v>
      </c>
      <c r="AI135" s="175">
        <f>SUMIFS(ПРОДАЖИ!AG:AG,ПРОДАЖИ!AK:AK,'ОБОРАЧ СКЛАДОВ'!I:I)</f>
        <v>0</v>
      </c>
      <c r="AJ135" s="183">
        <f t="shared" si="42"/>
        <v>0</v>
      </c>
      <c r="AK135" s="180">
        <f>SUMIFS(ОСТАТКИ!U:U,ОСТАТКИ!P:P,'ОБОРАЧ СКЛАДОВ'!A:A)</f>
        <v>0</v>
      </c>
      <c r="AL135" s="175">
        <f>SUMIFS(ОСТАТКИ!T:T,ОСТАТКИ!P:P,'ОБОРАЧ СКЛАДОВ'!A:A)</f>
        <v>0</v>
      </c>
      <c r="AM135" s="177">
        <f t="shared" si="43"/>
        <v>0</v>
      </c>
      <c r="AN135" s="191" t="e">
        <f t="shared" si="44"/>
        <v>#DIV/0!</v>
      </c>
    </row>
    <row r="136" spans="1:40" hidden="1" outlineLevel="1" x14ac:dyDescent="0.2">
      <c r="A136" s="150" t="s">
        <v>4104</v>
      </c>
      <c r="Z136" s="166"/>
      <c r="AH136" s="166"/>
    </row>
    <row r="137" spans="1:40" hidden="1" outlineLevel="1" x14ac:dyDescent="0.2">
      <c r="A137" s="150" t="s">
        <v>4140</v>
      </c>
      <c r="Z137" s="166"/>
      <c r="AH137" s="166"/>
    </row>
    <row r="138" spans="1:40" ht="10.8" hidden="1" outlineLevel="1" thickBot="1" x14ac:dyDescent="0.25">
      <c r="A138" s="152" t="s">
        <v>4159</v>
      </c>
      <c r="Z138" s="166"/>
      <c r="AH138" s="166"/>
    </row>
    <row r="139" spans="1:40" ht="10.8" thickBot="1" x14ac:dyDescent="0.25">
      <c r="A139" s="126"/>
      <c r="Z139" s="166"/>
      <c r="AH139" s="166"/>
    </row>
    <row r="140" spans="1:40" s="131" customFormat="1" ht="12.6" thickBot="1" x14ac:dyDescent="0.3">
      <c r="A140" s="137" t="s">
        <v>5116</v>
      </c>
      <c r="B140" s="167"/>
      <c r="D140" s="168">
        <f>SUM(D4:D135)</f>
        <v>50440724.617499977</v>
      </c>
      <c r="G140" s="168">
        <f>SUM(G4:G135)</f>
        <v>442033833.24124807</v>
      </c>
      <c r="H140" s="192">
        <f t="shared" ref="H140" si="45">G140/D140*30.5</f>
        <v>267.28465968905988</v>
      </c>
      <c r="J140" s="167"/>
      <c r="L140" s="168">
        <f>SUM(L4:L135)</f>
        <v>37736655.365833357</v>
      </c>
      <c r="O140" s="168">
        <f>SUM(O4:O135)</f>
        <v>252068040.43787149</v>
      </c>
      <c r="P140" s="192">
        <f t="shared" ref="P140" si="46">O140/L140*30.5</f>
        <v>203.72964055303743</v>
      </c>
      <c r="R140" s="167"/>
      <c r="T140" s="168">
        <f>SUM(T4:T135)</f>
        <v>789427.57416666625</v>
      </c>
      <c r="W140" s="168">
        <f>SUM(W4:W135)</f>
        <v>3324020.9440692961</v>
      </c>
      <c r="X140" s="192">
        <f t="shared" ref="X140" si="47">W140/T140*30.5</f>
        <v>128.42550996668041</v>
      </c>
      <c r="Z140" s="167"/>
      <c r="AB140" s="168">
        <f>SUM(AB4:AB135)</f>
        <v>25637621.923333332</v>
      </c>
      <c r="AE140" s="168">
        <f>SUM(AE4:AE135)</f>
        <v>148240693.80375648</v>
      </c>
      <c r="AF140" s="192">
        <f t="shared" ref="AF140" si="48">AE140/AB140*30.5</f>
        <v>176.3557156172744</v>
      </c>
      <c r="AH140" s="167"/>
      <c r="AJ140" s="168">
        <f>SUM(AJ4:AJ135)</f>
        <v>13481205.067499993</v>
      </c>
      <c r="AM140" s="168">
        <f>SUM(AM4:AM135)</f>
        <v>52063629.1589019</v>
      </c>
      <c r="AN140" s="192">
        <f>AM140/AJ140*30.5</f>
        <v>117.78922443473978</v>
      </c>
    </row>
    <row r="146" spans="9:9" ht="18" x14ac:dyDescent="0.35">
      <c r="I146" s="189" t="s">
        <v>5142</v>
      </c>
    </row>
  </sheetData>
  <mergeCells count="6">
    <mergeCell ref="AH1:AN1"/>
    <mergeCell ref="A1:A3"/>
    <mergeCell ref="B1:H1"/>
    <mergeCell ref="J1:P1"/>
    <mergeCell ref="R1:X1"/>
    <mergeCell ref="Z1:A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24C6-B367-403A-A0E7-FB0D611EA7CC}">
  <sheetPr>
    <outlinePr summaryBelow="0"/>
  </sheetPr>
  <dimension ref="A1:BT147"/>
  <sheetViews>
    <sheetView zoomScale="115" zoomScaleNormal="11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145" sqref="K145"/>
    </sheetView>
  </sheetViews>
  <sheetFormatPr defaultRowHeight="10.199999999999999" outlineLevelRow="1" x14ac:dyDescent="0.2"/>
  <cols>
    <col min="1" max="1" width="29" style="128" customWidth="1"/>
    <col min="2" max="2" width="9.33203125" style="67" bestFit="1" customWidth="1"/>
    <col min="3" max="3" width="9.33203125" style="67" customWidth="1"/>
    <col min="4" max="4" width="4.109375" style="125" bestFit="1" customWidth="1"/>
    <col min="5" max="5" width="9.33203125" style="67" customWidth="1"/>
    <col min="6" max="6" width="4.109375" style="125" bestFit="1" customWidth="1"/>
    <col min="7" max="7" width="9.33203125" style="67" customWidth="1"/>
    <col min="8" max="8" width="6" style="125" customWidth="1"/>
    <col min="9" max="9" width="9.33203125" style="67" customWidth="1"/>
    <col min="10" max="10" width="9.33203125" style="67" bestFit="1" customWidth="1"/>
    <col min="11" max="11" width="9.33203125" style="67" customWidth="1"/>
    <col min="12" max="12" width="4.109375" style="125" bestFit="1" customWidth="1"/>
    <col min="13" max="13" width="9.33203125" style="67" customWidth="1"/>
    <col min="14" max="14" width="5.33203125" style="125" customWidth="1"/>
    <col min="15" max="15" width="9.33203125" style="67" customWidth="1"/>
    <col min="16" max="16" width="4.109375" style="125" bestFit="1" customWidth="1"/>
    <col min="17" max="17" width="8.88671875" style="128"/>
    <col min="18" max="18" width="9.33203125" style="67" bestFit="1" customWidth="1"/>
    <col min="19" max="19" width="9.33203125" style="67" customWidth="1"/>
    <col min="20" max="20" width="4.109375" style="125" bestFit="1" customWidth="1"/>
    <col min="21" max="21" width="9.33203125" style="67" customWidth="1"/>
    <col min="22" max="22" width="4.109375" style="125" bestFit="1" customWidth="1"/>
    <col min="23" max="23" width="9.33203125" style="67" customWidth="1"/>
    <col min="24" max="24" width="4.5546875" style="125" customWidth="1"/>
    <col min="25" max="25" width="8.88671875" style="128"/>
    <col min="26" max="26" width="9.33203125" style="67" bestFit="1" customWidth="1"/>
    <col min="27" max="27" width="9.33203125" style="67" customWidth="1"/>
    <col min="28" max="28" width="4.109375" style="125" bestFit="1" customWidth="1"/>
    <col min="29" max="29" width="9.33203125" style="67" customWidth="1"/>
    <col min="30" max="30" width="4.109375" style="125" bestFit="1" customWidth="1"/>
    <col min="31" max="31" width="9.33203125" style="67" customWidth="1"/>
    <col min="32" max="32" width="0.109375" style="125" customWidth="1"/>
    <col min="33" max="33" width="8.88671875" style="128"/>
    <col min="34" max="34" width="9.33203125" style="67" bestFit="1" customWidth="1"/>
    <col min="35" max="35" width="9.33203125" style="67" customWidth="1"/>
    <col min="36" max="36" width="4.6640625" style="125" customWidth="1"/>
    <col min="37" max="37" width="9.33203125" style="67" customWidth="1"/>
    <col min="38" max="38" width="4.109375" style="125" bestFit="1" customWidth="1"/>
    <col min="39" max="39" width="9.33203125" style="67" customWidth="1"/>
    <col min="40" max="40" width="5.109375" style="125" customWidth="1"/>
    <col min="41" max="41" width="8.88671875" style="128"/>
    <col min="42" max="42" width="9.33203125" style="67" bestFit="1" customWidth="1"/>
    <col min="43" max="43" width="9.33203125" style="67" customWidth="1"/>
    <col min="44" max="44" width="5" style="125" customWidth="1"/>
    <col min="45" max="45" width="9.33203125" style="67" customWidth="1"/>
    <col min="46" max="46" width="4.109375" style="125" bestFit="1" customWidth="1"/>
    <col min="47" max="47" width="9.33203125" style="67" customWidth="1"/>
    <col min="48" max="48" width="4.77734375" style="125" customWidth="1"/>
    <col min="49" max="49" width="8.88671875" style="128"/>
    <col min="50" max="50" width="9.33203125" style="67" bestFit="1" customWidth="1"/>
    <col min="51" max="51" width="9.33203125" style="67" customWidth="1"/>
    <col min="52" max="52" width="4.109375" style="125" bestFit="1" customWidth="1"/>
    <col min="53" max="53" width="9.33203125" style="67" customWidth="1"/>
    <col min="54" max="54" width="4.109375" style="125" bestFit="1" customWidth="1"/>
    <col min="55" max="55" width="9.33203125" style="67" customWidth="1"/>
    <col min="56" max="56" width="4.5546875" style="125" customWidth="1"/>
    <col min="57" max="57" width="8.88671875" style="128"/>
    <col min="58" max="58" width="9.33203125" style="67" bestFit="1" customWidth="1"/>
    <col min="59" max="59" width="9.33203125" style="67" customWidth="1"/>
    <col min="60" max="60" width="4.109375" style="125" bestFit="1" customWidth="1"/>
    <col min="61" max="61" width="9.33203125" style="67" customWidth="1"/>
    <col min="62" max="62" width="4.109375" style="125" bestFit="1" customWidth="1"/>
    <col min="63" max="63" width="9.33203125" style="67" customWidth="1"/>
    <col min="64" max="64" width="5.33203125" style="125" customWidth="1"/>
    <col min="65" max="65" width="8.88671875" style="128"/>
    <col min="66" max="66" width="9.33203125" style="67" bestFit="1" customWidth="1"/>
    <col min="67" max="67" width="9.33203125" style="67" customWidth="1"/>
    <col min="68" max="68" width="4.109375" style="125" bestFit="1" customWidth="1"/>
    <col min="69" max="69" width="9.33203125" style="67" customWidth="1"/>
    <col min="70" max="70" width="4.109375" style="125" bestFit="1" customWidth="1"/>
    <col min="71" max="71" width="9.33203125" style="67" customWidth="1"/>
    <col min="72" max="72" width="4.109375" style="125" bestFit="1" customWidth="1"/>
    <col min="73" max="16384" width="8.88671875" style="128"/>
  </cols>
  <sheetData>
    <row r="1" spans="1:72" ht="15" customHeight="1" thickBot="1" x14ac:dyDescent="0.25">
      <c r="A1" s="203" t="s">
        <v>5117</v>
      </c>
      <c r="B1" s="216" t="s">
        <v>5122</v>
      </c>
      <c r="C1" s="216"/>
      <c r="D1" s="216"/>
      <c r="E1" s="216"/>
      <c r="F1" s="216"/>
      <c r="G1" s="216"/>
      <c r="H1" s="217"/>
      <c r="J1" s="218" t="s">
        <v>5124</v>
      </c>
      <c r="K1" s="216"/>
      <c r="L1" s="216"/>
      <c r="M1" s="216"/>
      <c r="N1" s="216"/>
      <c r="O1" s="216"/>
      <c r="P1" s="217"/>
      <c r="R1" s="218" t="s">
        <v>5125</v>
      </c>
      <c r="S1" s="216"/>
      <c r="T1" s="216"/>
      <c r="U1" s="216"/>
      <c r="V1" s="216"/>
      <c r="W1" s="216"/>
      <c r="X1" s="217"/>
      <c r="Z1" s="218" t="s">
        <v>5126</v>
      </c>
      <c r="AA1" s="216"/>
      <c r="AB1" s="216"/>
      <c r="AC1" s="216"/>
      <c r="AD1" s="216"/>
      <c r="AE1" s="216"/>
      <c r="AF1" s="217"/>
      <c r="AH1" s="218" t="s">
        <v>5127</v>
      </c>
      <c r="AI1" s="216"/>
      <c r="AJ1" s="216"/>
      <c r="AK1" s="216"/>
      <c r="AL1" s="216"/>
      <c r="AM1" s="216"/>
      <c r="AN1" s="217"/>
      <c r="AP1" s="218" t="s">
        <v>5128</v>
      </c>
      <c r="AQ1" s="216"/>
      <c r="AR1" s="216"/>
      <c r="AS1" s="216"/>
      <c r="AT1" s="216"/>
      <c r="AU1" s="216"/>
      <c r="AV1" s="217"/>
      <c r="AX1" s="218" t="s">
        <v>5129</v>
      </c>
      <c r="AY1" s="216"/>
      <c r="AZ1" s="216"/>
      <c r="BA1" s="216"/>
      <c r="BB1" s="216"/>
      <c r="BC1" s="216"/>
      <c r="BD1" s="217"/>
      <c r="BF1" s="218" t="s">
        <v>5130</v>
      </c>
      <c r="BG1" s="216"/>
      <c r="BH1" s="216"/>
      <c r="BI1" s="216"/>
      <c r="BJ1" s="216"/>
      <c r="BK1" s="216"/>
      <c r="BL1" s="217"/>
      <c r="BN1" s="218" t="s">
        <v>5131</v>
      </c>
      <c r="BO1" s="216"/>
      <c r="BP1" s="216"/>
      <c r="BQ1" s="216"/>
      <c r="BR1" s="216"/>
      <c r="BS1" s="216"/>
      <c r="BT1" s="217"/>
    </row>
    <row r="2" spans="1:72" s="131" customFormat="1" ht="14.4" customHeight="1" x14ac:dyDescent="0.25">
      <c r="A2" s="204"/>
      <c r="B2" s="214" t="s">
        <v>5123</v>
      </c>
      <c r="C2" s="208" t="s">
        <v>5090</v>
      </c>
      <c r="D2" s="209"/>
      <c r="E2" s="210" t="s">
        <v>5091</v>
      </c>
      <c r="F2" s="211"/>
      <c r="G2" s="212" t="s">
        <v>5089</v>
      </c>
      <c r="H2" s="213"/>
      <c r="I2" s="132"/>
      <c r="J2" s="219" t="s">
        <v>5123</v>
      </c>
      <c r="K2" s="208" t="s">
        <v>5090</v>
      </c>
      <c r="L2" s="209"/>
      <c r="M2" s="210" t="s">
        <v>5091</v>
      </c>
      <c r="N2" s="211"/>
      <c r="O2" s="212" t="s">
        <v>5089</v>
      </c>
      <c r="P2" s="213"/>
      <c r="R2" s="219" t="s">
        <v>5123</v>
      </c>
      <c r="S2" s="208" t="s">
        <v>5090</v>
      </c>
      <c r="T2" s="209"/>
      <c r="U2" s="210" t="s">
        <v>5091</v>
      </c>
      <c r="V2" s="211"/>
      <c r="W2" s="212" t="s">
        <v>5089</v>
      </c>
      <c r="X2" s="213"/>
      <c r="Z2" s="219" t="s">
        <v>5123</v>
      </c>
      <c r="AA2" s="208" t="s">
        <v>5090</v>
      </c>
      <c r="AB2" s="209"/>
      <c r="AC2" s="210" t="s">
        <v>5091</v>
      </c>
      <c r="AD2" s="211"/>
      <c r="AE2" s="212" t="s">
        <v>5089</v>
      </c>
      <c r="AF2" s="213"/>
      <c r="AH2" s="219" t="s">
        <v>5123</v>
      </c>
      <c r="AI2" s="208" t="s">
        <v>5090</v>
      </c>
      <c r="AJ2" s="209"/>
      <c r="AK2" s="210" t="s">
        <v>5091</v>
      </c>
      <c r="AL2" s="211"/>
      <c r="AM2" s="212" t="s">
        <v>5089</v>
      </c>
      <c r="AN2" s="213"/>
      <c r="AP2" s="219" t="s">
        <v>5123</v>
      </c>
      <c r="AQ2" s="208" t="s">
        <v>5090</v>
      </c>
      <c r="AR2" s="209"/>
      <c r="AS2" s="210" t="s">
        <v>5091</v>
      </c>
      <c r="AT2" s="211"/>
      <c r="AU2" s="212" t="s">
        <v>5089</v>
      </c>
      <c r="AV2" s="213"/>
      <c r="AX2" s="219" t="s">
        <v>5123</v>
      </c>
      <c r="AY2" s="208" t="s">
        <v>5090</v>
      </c>
      <c r="AZ2" s="209"/>
      <c r="BA2" s="210" t="s">
        <v>5091</v>
      </c>
      <c r="BB2" s="211"/>
      <c r="BC2" s="212" t="s">
        <v>5089</v>
      </c>
      <c r="BD2" s="213"/>
      <c r="BF2" s="219" t="s">
        <v>5123</v>
      </c>
      <c r="BG2" s="208" t="s">
        <v>5090</v>
      </c>
      <c r="BH2" s="209"/>
      <c r="BI2" s="210" t="s">
        <v>5091</v>
      </c>
      <c r="BJ2" s="211"/>
      <c r="BK2" s="212" t="s">
        <v>5089</v>
      </c>
      <c r="BL2" s="213"/>
      <c r="BN2" s="219" t="s">
        <v>5123</v>
      </c>
      <c r="BO2" s="208" t="s">
        <v>5090</v>
      </c>
      <c r="BP2" s="209"/>
      <c r="BQ2" s="210" t="s">
        <v>5091</v>
      </c>
      <c r="BR2" s="211"/>
      <c r="BS2" s="212" t="s">
        <v>5089</v>
      </c>
      <c r="BT2" s="213"/>
    </row>
    <row r="3" spans="1:72" s="131" customFormat="1" ht="12.6" thickBot="1" x14ac:dyDescent="0.3">
      <c r="A3" s="205"/>
      <c r="B3" s="215"/>
      <c r="C3" s="153" t="s">
        <v>5090</v>
      </c>
      <c r="D3" s="154" t="s">
        <v>5118</v>
      </c>
      <c r="E3" s="153" t="s">
        <v>5091</v>
      </c>
      <c r="F3" s="154" t="s">
        <v>5118</v>
      </c>
      <c r="G3" s="153" t="s">
        <v>5089</v>
      </c>
      <c r="H3" s="154" t="s">
        <v>5118</v>
      </c>
      <c r="I3" s="132"/>
      <c r="J3" s="220"/>
      <c r="K3" s="153" t="s">
        <v>5090</v>
      </c>
      <c r="L3" s="154" t="s">
        <v>5118</v>
      </c>
      <c r="M3" s="153" t="s">
        <v>5091</v>
      </c>
      <c r="N3" s="154" t="s">
        <v>5118</v>
      </c>
      <c r="O3" s="153" t="s">
        <v>5089</v>
      </c>
      <c r="P3" s="154" t="s">
        <v>5118</v>
      </c>
      <c r="R3" s="220"/>
      <c r="S3" s="153" t="s">
        <v>5090</v>
      </c>
      <c r="T3" s="154" t="s">
        <v>5118</v>
      </c>
      <c r="U3" s="153" t="s">
        <v>5091</v>
      </c>
      <c r="V3" s="154" t="s">
        <v>5118</v>
      </c>
      <c r="W3" s="153" t="s">
        <v>5089</v>
      </c>
      <c r="X3" s="154" t="s">
        <v>5118</v>
      </c>
      <c r="Z3" s="220"/>
      <c r="AA3" s="153" t="s">
        <v>5090</v>
      </c>
      <c r="AB3" s="154" t="s">
        <v>5118</v>
      </c>
      <c r="AC3" s="153" t="s">
        <v>5091</v>
      </c>
      <c r="AD3" s="154" t="s">
        <v>5118</v>
      </c>
      <c r="AE3" s="153" t="s">
        <v>5089</v>
      </c>
      <c r="AF3" s="154" t="s">
        <v>5118</v>
      </c>
      <c r="AH3" s="220"/>
      <c r="AI3" s="153" t="s">
        <v>5090</v>
      </c>
      <c r="AJ3" s="154" t="s">
        <v>5118</v>
      </c>
      <c r="AK3" s="153" t="s">
        <v>5091</v>
      </c>
      <c r="AL3" s="154" t="s">
        <v>5118</v>
      </c>
      <c r="AM3" s="153" t="s">
        <v>5089</v>
      </c>
      <c r="AN3" s="154" t="s">
        <v>5118</v>
      </c>
      <c r="AP3" s="220"/>
      <c r="AQ3" s="153" t="s">
        <v>5090</v>
      </c>
      <c r="AR3" s="154" t="s">
        <v>5118</v>
      </c>
      <c r="AS3" s="153" t="s">
        <v>5091</v>
      </c>
      <c r="AT3" s="154" t="s">
        <v>5118</v>
      </c>
      <c r="AU3" s="153" t="s">
        <v>5089</v>
      </c>
      <c r="AV3" s="154" t="s">
        <v>5118</v>
      </c>
      <c r="AX3" s="220"/>
      <c r="AY3" s="153" t="s">
        <v>5090</v>
      </c>
      <c r="AZ3" s="154" t="s">
        <v>5118</v>
      </c>
      <c r="BA3" s="153" t="s">
        <v>5091</v>
      </c>
      <c r="BB3" s="154" t="s">
        <v>5118</v>
      </c>
      <c r="BC3" s="153" t="s">
        <v>5089</v>
      </c>
      <c r="BD3" s="154" t="s">
        <v>5118</v>
      </c>
      <c r="BF3" s="220"/>
      <c r="BG3" s="153" t="s">
        <v>5090</v>
      </c>
      <c r="BH3" s="154" t="s">
        <v>5118</v>
      </c>
      <c r="BI3" s="153" t="s">
        <v>5091</v>
      </c>
      <c r="BJ3" s="154" t="s">
        <v>5118</v>
      </c>
      <c r="BK3" s="153" t="s">
        <v>5089</v>
      </c>
      <c r="BL3" s="154" t="s">
        <v>5118</v>
      </c>
      <c r="BN3" s="220"/>
      <c r="BO3" s="153" t="s">
        <v>5090</v>
      </c>
      <c r="BP3" s="154" t="s">
        <v>5118</v>
      </c>
      <c r="BQ3" s="153" t="s">
        <v>5091</v>
      </c>
      <c r="BR3" s="154" t="s">
        <v>5118</v>
      </c>
      <c r="BS3" s="153" t="s">
        <v>5089</v>
      </c>
      <c r="BT3" s="154" t="s">
        <v>5118</v>
      </c>
    </row>
    <row r="4" spans="1:72" ht="12" collapsed="1" x14ac:dyDescent="0.25">
      <c r="A4" s="149" t="s">
        <v>5</v>
      </c>
      <c r="B4" s="138">
        <f>SUM(B5:B15)</f>
        <v>30727631.057081588</v>
      </c>
      <c r="C4" s="139">
        <f t="shared" ref="C4:G4" si="0">SUM(C5:C15)</f>
        <v>4967339.0424222015</v>
      </c>
      <c r="D4" s="140">
        <f>IFERROR(C4/$B4,0)</f>
        <v>0.16165707773549345</v>
      </c>
      <c r="E4" s="139">
        <f t="shared" si="0"/>
        <v>11500621.012244334</v>
      </c>
      <c r="F4" s="140">
        <f>IFERROR(E4/$B4,0)</f>
        <v>0.37427620082003898</v>
      </c>
      <c r="G4" s="139">
        <f t="shared" si="0"/>
        <v>14259671.002415029</v>
      </c>
      <c r="H4" s="141">
        <f>IFERROR(G4/$B4,0)</f>
        <v>0.46406672144446687</v>
      </c>
      <c r="I4" s="132"/>
      <c r="J4" s="138">
        <f>SUM(J5:J15)</f>
        <v>113284509.65037143</v>
      </c>
      <c r="K4" s="139">
        <f t="shared" ref="K4:M4" si="1">SUM(K5:K15)</f>
        <v>30583549.903540336</v>
      </c>
      <c r="L4" s="140">
        <f>IFERROR(K4/$J4,0)</f>
        <v>0.26997115490838036</v>
      </c>
      <c r="M4" s="139">
        <f t="shared" si="1"/>
        <v>32760185.355270896</v>
      </c>
      <c r="N4" s="140">
        <f>IFERROR(M4/$J4,0)</f>
        <v>0.28918503912298554</v>
      </c>
      <c r="O4" s="139">
        <f t="shared" ref="O4" si="2">SUM(O5:O15)</f>
        <v>49940774.39156013</v>
      </c>
      <c r="P4" s="140">
        <f>IFERROR(O4/$J4,0)</f>
        <v>0.44084380596863348</v>
      </c>
      <c r="R4" s="138">
        <f>SUM(R5:R15)</f>
        <v>69583709.127541095</v>
      </c>
      <c r="S4" s="139">
        <f t="shared" ref="S4" si="3">SUM(S5:S15)</f>
        <v>18827360.534721494</v>
      </c>
      <c r="T4" s="140">
        <f>IFERROR(S4/$R4,0)</f>
        <v>0.27057138475059617</v>
      </c>
      <c r="U4" s="139">
        <f t="shared" ref="U4" si="4">SUM(U5:U15)</f>
        <v>16617541.233550569</v>
      </c>
      <c r="V4" s="140">
        <f>IFERROR(U4/$R4,0)</f>
        <v>0.23881367408989382</v>
      </c>
      <c r="W4" s="139">
        <f t="shared" ref="W4" si="5">SUM(W5:W15)</f>
        <v>34138807.359269023</v>
      </c>
      <c r="X4" s="140">
        <f>IFERROR(W4/$R4,0)</f>
        <v>0.49061494115950988</v>
      </c>
      <c r="Z4" s="138">
        <f>SUM(Z5:Z15)</f>
        <v>2896855.8352732272</v>
      </c>
      <c r="AA4" s="139">
        <f t="shared" ref="AA4" si="6">SUM(AA5:AA15)</f>
        <v>988805.34804889723</v>
      </c>
      <c r="AB4" s="140">
        <f>IFERROR(AA4/$Z4,0)</f>
        <v>0.34133743764837182</v>
      </c>
      <c r="AC4" s="139">
        <f t="shared" ref="AC4" si="7">SUM(AC5:AC15)</f>
        <v>1035544.6566909383</v>
      </c>
      <c r="AD4" s="140">
        <f>IFERROR(AC4/$Z4,0)</f>
        <v>0.35747193356388313</v>
      </c>
      <c r="AE4" s="139">
        <f t="shared" ref="AE4" si="8">SUM(AE5:AE15)</f>
        <v>872505.83053339075</v>
      </c>
      <c r="AF4" s="140">
        <f>IFERROR(AE4/$Z4,0)</f>
        <v>0.30119062878774472</v>
      </c>
      <c r="AH4" s="138">
        <f>SUM(AH5:AH15)</f>
        <v>1551304.3445863018</v>
      </c>
      <c r="AI4" s="139">
        <f t="shared" ref="AI4" si="9">SUM(AI5:AI15)</f>
        <v>152109.2363263552</v>
      </c>
      <c r="AJ4" s="140">
        <f>IFERROR(AI4/$AH4,0)</f>
        <v>9.8052478778378804E-2</v>
      </c>
      <c r="AK4" s="139">
        <f t="shared" ref="AK4" si="10">SUM(AK5:AK15)</f>
        <v>535691.88928376918</v>
      </c>
      <c r="AL4" s="140">
        <f>IFERROR(AK4/$AH4,0)</f>
        <v>0.34531708181776943</v>
      </c>
      <c r="AM4" s="139">
        <f t="shared" ref="AM4" si="11">SUM(AM5:AM15)</f>
        <v>863503.21897617786</v>
      </c>
      <c r="AN4" s="140">
        <f>IFERROR(AM4/$AH4,0)</f>
        <v>0.55663043940385204</v>
      </c>
      <c r="AP4" s="138">
        <f>SUM(AP5:AP15)</f>
        <v>14321785.275761366</v>
      </c>
      <c r="AQ4" s="139">
        <f t="shared" ref="AQ4" si="12">SUM(AQ5:AQ15)</f>
        <v>4484434.8838764522</v>
      </c>
      <c r="AR4" s="140">
        <f>IFERROR(AQ4/AP4,0)</f>
        <v>0.31311982392768095</v>
      </c>
      <c r="AS4" s="139">
        <f t="shared" ref="AS4" si="13">SUM(AS5:AS15)</f>
        <v>4463195.1691017114</v>
      </c>
      <c r="AT4" s="140">
        <f>IFERROR(AS4/AP4,0)</f>
        <v>0.31163678851234849</v>
      </c>
      <c r="AU4" s="139">
        <f t="shared" ref="AU4" si="14">SUM(AU5:AU15)</f>
        <v>5374155.222783206</v>
      </c>
      <c r="AV4" s="140">
        <f>IFERROR(AU4/AP4,0)</f>
        <v>0.37524338755997083</v>
      </c>
      <c r="AX4" s="138">
        <f>SUM(AX5:AX15)</f>
        <v>1175636.4281658088</v>
      </c>
      <c r="AY4" s="139">
        <f t="shared" ref="AY4" si="15">SUM(AY5:AY15)</f>
        <v>317830.52837819862</v>
      </c>
      <c r="AZ4" s="140">
        <f>IFERROR(AY4/AX4,0)</f>
        <v>0.27034763534340961</v>
      </c>
      <c r="BA4" s="139">
        <f t="shared" ref="BA4" si="16">SUM(BA5:BA15)</f>
        <v>309959.33721981751</v>
      </c>
      <c r="BB4" s="140">
        <f>IFERROR(BA4/AX4,0)</f>
        <v>0.26365237567825828</v>
      </c>
      <c r="BC4" s="139">
        <f t="shared" ref="BC4" si="17">SUM(BC5:BC15)</f>
        <v>547846.56256779225</v>
      </c>
      <c r="BD4" s="140">
        <f>IFERROR(BC4/AX4,0)</f>
        <v>0.46599998897833178</v>
      </c>
      <c r="BF4" s="138">
        <f>SUM(BF5:BF15)</f>
        <v>36959414.003722854</v>
      </c>
      <c r="BG4" s="139">
        <f t="shared" ref="BG4" si="18">SUM(BG5:BG15)</f>
        <v>15981510.75944325</v>
      </c>
      <c r="BH4" s="140">
        <f>IFERROR(BG4/BF4,0)</f>
        <v>0.43240703864605268</v>
      </c>
      <c r="BI4" s="139">
        <f t="shared" ref="BI4" si="19">SUM(BI5:BI15)</f>
        <v>9933051.1312609334</v>
      </c>
      <c r="BJ4" s="140">
        <f>IFERROR(BI4/BF4,0)</f>
        <v>0.26875564450941769</v>
      </c>
      <c r="BK4" s="139">
        <f t="shared" ref="BK4" si="20">SUM(BK5:BK15)</f>
        <v>11044852.11301868</v>
      </c>
      <c r="BL4" s="140">
        <f>IFERROR(BK4/BF4,0)</f>
        <v>0.29883731684452985</v>
      </c>
      <c r="BN4" s="138">
        <f>SUM(BN5:BN15)</f>
        <v>347149635.70110238</v>
      </c>
      <c r="BO4" s="139">
        <f t="shared" ref="BO4" si="21">SUM(BO5:BO15)</f>
        <v>171186347.40466791</v>
      </c>
      <c r="BP4" s="140">
        <f>IFERROR(BO4/BN4,0)</f>
        <v>0.49311976680874364</v>
      </c>
      <c r="BQ4" s="139">
        <f t="shared" ref="BQ4" si="22">SUM(BQ5:BQ15)</f>
        <v>89268157.883943945</v>
      </c>
      <c r="BR4" s="140">
        <f>IFERROR(BQ4/BN4,0)</f>
        <v>0.25714605087704684</v>
      </c>
      <c r="BS4" s="139">
        <f t="shared" ref="BS4" si="23">SUM(BS5:BS15)</f>
        <v>86695130.412490577</v>
      </c>
      <c r="BT4" s="140">
        <f>IFERROR(BS4/BN4,0)</f>
        <v>0.24973418231420969</v>
      </c>
    </row>
    <row r="5" spans="1:72" ht="12" hidden="1" outlineLevel="1" x14ac:dyDescent="0.25">
      <c r="A5" s="150" t="s">
        <v>7</v>
      </c>
      <c r="B5" s="142">
        <f>SUMIFS(ОСТАТКИ!AD:AD,ОСТАТКИ!Q:Q,'ABC ПО СКЛАДАМ'!A:A)</f>
        <v>25919968.711828258</v>
      </c>
      <c r="C5" s="135">
        <f>SUMIFS(ОСТАТКИ!AD:AD,ОСТАТКИ!Q:Q,'ABC ПО СКЛАДАМ'!A:A,ОСТАТКИ!S:S,'ABC ПО СКЛАДАМ'!C$3)</f>
        <v>4270521.9421947496</v>
      </c>
      <c r="D5" s="68">
        <f t="shared" ref="D5:D68" si="24">IFERROR(C5/$B5,0)</f>
        <v>0.16475798985999351</v>
      </c>
      <c r="E5" s="135">
        <f>SUMIFS(ОСТАТКИ!AD:AD,ОСТАТКИ!Q:Q,'ABC ПО СКЛАДАМ'!A:A,ОСТАТКИ!S:S,'ABC ПО СКЛАДАМ'!E$3)</f>
        <v>10159530.515701082</v>
      </c>
      <c r="F5" s="68">
        <f t="shared" ref="F5:F68" si="25">IFERROR(E5/$B5,0)</f>
        <v>0.39195766895601636</v>
      </c>
      <c r="G5" s="135">
        <f>SUMIFS(ОСТАТКИ!AD:AD,ОСТАТКИ!Q:Q,'ABC ПО СКЛАДАМ'!A:A,ОСТАТКИ!S:S,'ABC ПО СКЛАДАМ'!G$3)</f>
        <v>11489916.253932402</v>
      </c>
      <c r="H5" s="143">
        <f t="shared" ref="H5:H68" si="26">IFERROR(G5/$B5,0)</f>
        <v>0.44328434118398918</v>
      </c>
      <c r="I5" s="132"/>
      <c r="J5" s="142">
        <f>SUMIFS(ОСТАТКИ!AA:AA,ОСТАТКИ!Q:Q,'ABC ПО СКЛАДАМ'!A:A)</f>
        <v>91229530.635689214</v>
      </c>
      <c r="K5" s="135">
        <f>SUMIFS(ОСТАТКИ!AA:AA,ОСТАТКИ!Q:Q,'ABC ПО СКЛАДАМ'!A:A,ОСТАТКИ!S:S,'ABC ПО СКЛАДАМ'!K$3)</f>
        <v>22659802.487630419</v>
      </c>
      <c r="L5" s="68">
        <f t="shared" ref="L5:L68" si="27">IFERROR(K5/$J5,0)</f>
        <v>0.24838232017348394</v>
      </c>
      <c r="M5" s="135">
        <f>SUMIFS(ОСТАТКИ!$AA:$AA,ОСТАТКИ!$Q:$Q,'ABC ПО СКЛАДАМ'!$A:$A,ОСТАТКИ!$S:$S,'ABC ПО СКЛАДАМ'!M$3)</f>
        <v>26593957.29530276</v>
      </c>
      <c r="N5" s="68">
        <f t="shared" ref="N5:P68" si="28">IFERROR(M5/$J5,0)</f>
        <v>0.29150601904882695</v>
      </c>
      <c r="O5" s="135">
        <f>SUMIFS(ОСТАТКИ!$AA:$AA,ОСТАТКИ!$Q:$Q,'ABC ПО СКЛАДАМ'!$A:$A,ОСТАТКИ!$S:$S,'ABC ПО СКЛАДАМ'!O$3)</f>
        <v>41975770.852755956</v>
      </c>
      <c r="P5" s="68">
        <f t="shared" si="28"/>
        <v>0.46011166077768828</v>
      </c>
      <c r="R5" s="142">
        <f>SUMIFS(ОСТАТКИ!Z:Z,ОСТАТКИ!Q:Q,'ABC ПО СКЛАДАМ'!A:A)</f>
        <v>40904768.182362288</v>
      </c>
      <c r="S5" s="135">
        <f>SUMIFS(ОСТАТКИ!$Z:$Z,ОСТАТКИ!$Q:$Q,'ABC ПО СКЛАДАМ'!$A:$A,ОСТАТКИ!$S:$S,'ABC ПО СКЛАДАМ'!S$2)</f>
        <v>11821385.036509566</v>
      </c>
      <c r="T5" s="68">
        <f t="shared" ref="T5:V68" si="29">IFERROR(S5/$R5,0)</f>
        <v>0.28899772720400907</v>
      </c>
      <c r="U5" s="135">
        <f>SUMIFS(ОСТАТКИ!$Z:$Z,ОСТАТКИ!$Q:$Q,'ABC ПО СКЛАДАМ'!$A:$A,ОСТАТКИ!$S:$S,'ABC ПО СКЛАДАМ'!U$2)</f>
        <v>11402117.762499357</v>
      </c>
      <c r="V5" s="68">
        <f t="shared" si="29"/>
        <v>0.27874788855094479</v>
      </c>
      <c r="W5" s="135">
        <f>SUMIFS(ОСТАТКИ!$Z:$Z,ОСТАТКИ!$Q:$Q,'ABC ПО СКЛАДАМ'!$A:$A,ОСТАТКИ!$S:$S,'ABC ПО СКЛАДАМ'!W$2)</f>
        <v>17681265.383353353</v>
      </c>
      <c r="X5" s="68">
        <f t="shared" ref="X5" si="30">IFERROR(W5/$R5,0)</f>
        <v>0.43225438424504581</v>
      </c>
      <c r="Z5" s="142">
        <f>SUMIFS(ОСТАТКИ!W:W,ОСТАТКИ!Q:Q,'ABC ПО СКЛАДАМ'!A:A)</f>
        <v>2867496.7431658851</v>
      </c>
      <c r="AA5" s="135">
        <f>SUMIFS(ОСТАТКИ!$W:$W,ОСТАТКИ!$Q:$Q,'ABC ПО СКЛАДАМ'!$A:$A,ОСТАТКИ!$S:$S,'ABC ПО СКЛАДАМ'!AA$2)</f>
        <v>988805.34804889723</v>
      </c>
      <c r="AB5" s="68">
        <f t="shared" ref="AB5:AB68" si="31">IFERROR(AA5/$Z5,0)</f>
        <v>0.34483224798965173</v>
      </c>
      <c r="AC5" s="135">
        <f>SUMIFS(ОСТАТКИ!$W:$W,ОСТАТКИ!$Q:$Q,'ABC ПО СКЛАДАМ'!$A:$A,ОСТАТКИ!$S:$S,'ABC ПО СКЛАДАМ'!AC$2)</f>
        <v>1021547.6566909383</v>
      </c>
      <c r="AD5" s="68">
        <f t="shared" ref="AD5:AD68" si="32">IFERROR(AC5/$Z5,0)</f>
        <v>0.35625067722416648</v>
      </c>
      <c r="AE5" s="135">
        <f>SUMIFS(ОСТАТКИ!$W:$W,ОСТАТКИ!$Q:$Q,'ABC ПО СКЛАДАМ'!$A:$A,ОСТАТКИ!$S:$S,'ABC ПО СКЛАДАМ'!AE$2)</f>
        <v>857143.73842604877</v>
      </c>
      <c r="AF5" s="68">
        <f t="shared" ref="AF5:AF68" si="33">IFERROR(AE5/$Z5,0)</f>
        <v>0.29891707478618151</v>
      </c>
      <c r="AH5" s="142">
        <f>SUMIFS(ОСТАТКИ!U:U,ОСТАТКИ!Q:Q,'ABC ПО СКЛАДАМ'!A:A)</f>
        <v>1087416.183272172</v>
      </c>
      <c r="AI5" s="135">
        <f>SUMIFS(ОСТАТКИ!$U:$U,ОСТАТКИ!$Q:$Q,'ABC ПО СКЛАДАМ'!$A:$A,ОСТАТКИ!$S:$S,'ABC ПО СКЛАДАМ'!AI$2)</f>
        <v>94708.343912531491</v>
      </c>
      <c r="AJ5" s="68">
        <f t="shared" ref="AJ5:AJ68" si="34">IFERROR(AI5/$AH5,0)</f>
        <v>8.7094844981561864E-2</v>
      </c>
      <c r="AK5" s="135">
        <f>SUMIFS(ОСТАТКИ!$U:$U,ОСТАТКИ!$Q:$Q,'ABC ПО СКЛАДАМ'!$A:$A,ОСТАТКИ!$S:$S,'ABC ПО СКЛАДАМ'!AK$2)</f>
        <v>387344.98895853921</v>
      </c>
      <c r="AL5" s="68">
        <f t="shared" ref="AL5:AL68" si="35">IFERROR(AK5/$AH5,0)</f>
        <v>0.35620675406261604</v>
      </c>
      <c r="AM5" s="135">
        <f>SUMIFS(ОСТАТКИ!$U:$U,ОСТАТКИ!$Q:$Q,'ABC ПО СКЛАДАМ'!$A:$A,ОСТАТКИ!$S:$S,'ABC ПО СКЛАДАМ'!AM$2)</f>
        <v>605362.85040110152</v>
      </c>
      <c r="AN5" s="68">
        <f t="shared" ref="AN5:AN68" si="36">IFERROR(AM5/$AH5,0)</f>
        <v>0.55669840095582224</v>
      </c>
      <c r="AP5" s="142">
        <f>SUMIFS(ОСТАТКИ!T:T,ОСТАТКИ!Q:Q,'ABC ПО СКЛАДАМ'!A:A)</f>
        <v>13027244.543891044</v>
      </c>
      <c r="AQ5" s="135">
        <f>SUMIFS(ОСТАТКИ!$T:$T,ОСТАТКИ!$Q:$Q,'ABC ПО СКЛАДАМ'!$A:$A,ОСТАТКИ!$S:$S,'ABC ПО СКЛАДАМ'!AQ$2)</f>
        <v>3979143.3110880726</v>
      </c>
      <c r="AR5" s="68">
        <f t="shared" ref="AR5:AR68" si="37">IFERROR(AQ5/AP5,0)</f>
        <v>0.30544780960253332</v>
      </c>
      <c r="AS5" s="135">
        <f>SUMIFS(ОСТАТКИ!$T:$T,ОСТАТКИ!$Q:$Q,'ABC ПО СКЛАДАМ'!$A:$A,ОСТАТКИ!$S:$S,'ABC ПО СКЛАДАМ'!AS$2)</f>
        <v>4145982.5367432283</v>
      </c>
      <c r="AT5" s="68">
        <f t="shared" ref="AT5:AT68" si="38">IFERROR(AS5/AP5,0)</f>
        <v>0.31825475623603244</v>
      </c>
      <c r="AU5" s="135">
        <f>SUMIFS(ОСТАТКИ!$T:$T,ОСТАТКИ!$Q:$Q,'ABC ПО СКЛАДАМ'!$A:$A,ОСТАТКИ!$S:$S,'ABC ПО СКЛАДАМ'!AU$2)</f>
        <v>4902118.6960597485</v>
      </c>
      <c r="AV5" s="68">
        <f t="shared" ref="AV5:AV68" si="39">IFERROR(AU5/AP5,0)</f>
        <v>0.37629743416143463</v>
      </c>
      <c r="AX5" s="142">
        <f>SUMIFS(ОСТАТКИ!AB:AB,ОСТАТКИ!Q:Q,'ABC ПО СКЛАДАМ'!A:A)</f>
        <v>867070.8034335206</v>
      </c>
      <c r="AY5" s="135">
        <f>SUMIFS(ОСТАТКИ!$AB:$AB,ОСТАТКИ!$Q:$Q,'ABC ПО СКЛАДАМ'!$A:$A,ОСТАТКИ!$S:$S,'ABC ПО СКЛАДАМ'!AY$2)</f>
        <v>239051.24856894556</v>
      </c>
      <c r="AZ5" s="68">
        <f t="shared" ref="AZ5:AZ68" si="40">IFERROR(AY5/AX5,0)</f>
        <v>0.27569980170284203</v>
      </c>
      <c r="BA5" s="135">
        <f>SUMIFS(ОСТАТКИ!$AB:$AB,ОСТАТКИ!$Q:$Q,'ABC ПО СКЛАДАМ'!$A:$A,ОСТАТКИ!$S:$S,'ABC ПО СКЛАДАМ'!BA$2)</f>
        <v>254346.33033773923</v>
      </c>
      <c r="BB5" s="68">
        <f t="shared" ref="BB5:BB68" si="41">IFERROR(BA5/AX5,0)</f>
        <v>0.29333974726233564</v>
      </c>
      <c r="BC5" s="135">
        <f>SUMIFS(ОСТАТКИ!$AB:$AB,ОСТАТКИ!$Q:$Q,'ABC ПО СКЛАДАМ'!$A:$A,ОСТАТКИ!$S:$S,'ABC ПО СКЛАДАМ'!BC$2)</f>
        <v>373673.22452683555</v>
      </c>
      <c r="BD5" s="68">
        <f t="shared" ref="BD5:BD68" si="42">IFERROR(BC5/AX5,0)</f>
        <v>0.430960451034822</v>
      </c>
      <c r="BF5" s="142">
        <f>SUMIFS(ОСТАТКИ!AC:AC,ОСТАТКИ!Q:Q,'ABC ПО СКЛАДАМ'!A:A)</f>
        <v>27651103.236835524</v>
      </c>
      <c r="BG5" s="135">
        <f>SUMIFS(ОСТАТКИ!$AC:$AC,ОСТАТКИ!$Q:$Q,'ABC ПО СКЛАДАМ'!$A:$A,ОСТАТКИ!$S:$S,'ABC ПО СКЛАДАМ'!BG$2)</f>
        <v>13780190.102859644</v>
      </c>
      <c r="BH5" s="68">
        <f t="shared" ref="BH5:BH68" si="43">IFERROR(BG5/BF5,0)</f>
        <v>0.49835950431454434</v>
      </c>
      <c r="BI5" s="135">
        <f>SUMIFS(ОСТАТКИ!$AC:$AC,ОСТАТКИ!$Q:$Q,'ABC ПО СКЛАДАМ'!$A:$A,ОСТАТКИ!$S:$S,'ABC ПО СКЛАДАМ'!BI$2)</f>
        <v>6994005.5338761061</v>
      </c>
      <c r="BJ5" s="68">
        <f t="shared" ref="BJ5:BJ68" si="44">IFERROR(BI5/BF5,0)</f>
        <v>0.25293766668083661</v>
      </c>
      <c r="BK5" s="135">
        <f>SUMIFS(ОСТАТКИ!$AC:$AC,ОСТАТКИ!$Q:$Q,'ABC ПО СКЛАДАМ'!$A:$A,ОСТАТКИ!$S:$S,'ABC ПО СКЛАДАМ'!BK$2)</f>
        <v>6876907.6000997815</v>
      </c>
      <c r="BL5" s="68">
        <f t="shared" ref="BL5:BL68" si="45">IFERROR(BK5/BF5,0)</f>
        <v>0.24870282900461932</v>
      </c>
      <c r="BN5" s="142">
        <f>SUMIFS(ОСТАТКИ!Y:Y,ОСТАТКИ!Q:Q,'ABC ПО СКЛАДАМ'!A:A)</f>
        <v>316460390.95705253</v>
      </c>
      <c r="BO5" s="135">
        <f>SUMIFS(ОСТАТКИ!$Y:$Y,ОСТАТКИ!$Q:$Q,'ABC ПО СКЛАДАМ'!$A:$A,ОСТАТКИ!$S:$S,'ABC ПО СКЛАДАМ'!BO$2)</f>
        <v>159418342.56593591</v>
      </c>
      <c r="BP5" s="68">
        <f t="shared" ref="BP5:BP68" si="46">IFERROR(BO5/BN5,0)</f>
        <v>0.50375448909677578</v>
      </c>
      <c r="BQ5" s="135">
        <f>SUMIFS(ОСТАТКИ!$Y:$Y,ОСТАТКИ!$Q:$Q,'ABC ПО СКЛАДАМ'!$A:$A,ОСТАТКИ!$S:$S,'ABC ПО СКЛАДАМ'!BQ$2)</f>
        <v>74961486.45907712</v>
      </c>
      <c r="BR5" s="68">
        <f t="shared" ref="BR5:BR68" si="47">IFERROR(BQ5/BN5,0)</f>
        <v>0.23687478307277415</v>
      </c>
      <c r="BS5" s="135">
        <f>SUMIFS(ОСТАТКИ!$Y:$Y,ОСТАТКИ!$Q:$Q,'ABC ПО СКЛАДАМ'!$A:$A,ОСТАТКИ!$S:$S,'ABC ПО СКЛАДАМ'!BS$2)</f>
        <v>82080561.932039529</v>
      </c>
      <c r="BT5" s="68">
        <f t="shared" ref="BT5:BT68" si="48">IFERROR(BS5/BN5,0)</f>
        <v>0.25937072783045018</v>
      </c>
    </row>
    <row r="6" spans="1:72" ht="12" hidden="1" outlineLevel="1" x14ac:dyDescent="0.25">
      <c r="A6" s="150" t="s">
        <v>446</v>
      </c>
      <c r="B6" s="142">
        <f>SUMIFS(ОСТАТКИ!AD:AD,ОСТАТКИ!Q:Q,'ABC ПО СКЛАДАМ'!A:A)</f>
        <v>83964.191603944812</v>
      </c>
      <c r="C6" s="135">
        <f>SUMIFS(ОСТАТКИ!AD:AD,ОСТАТКИ!Q:Q,'ABC ПО СКЛАДАМ'!A:A,ОСТАТКИ!S:S,'ABC ПО СКЛАДАМ'!C$3)</f>
        <v>0</v>
      </c>
      <c r="D6" s="68">
        <f t="shared" si="24"/>
        <v>0</v>
      </c>
      <c r="E6" s="135">
        <f>SUMIFS(ОСТАТКИ!AD:AD,ОСТАТКИ!Q:Q,'ABC ПО СКЛАДАМ'!A:A,ОСТАТКИ!S:S,'ABC ПО СКЛАДАМ'!E$3)</f>
        <v>83964.191603944812</v>
      </c>
      <c r="F6" s="68">
        <f t="shared" si="25"/>
        <v>1</v>
      </c>
      <c r="G6" s="135">
        <f>SUMIFS(ОСТАТКИ!AD:AD,ОСТАТКИ!Q:Q,'ABC ПО СКЛАДАМ'!A:A,ОСТАТКИ!S:S,'ABC ПО СКЛАДАМ'!G$3)</f>
        <v>0</v>
      </c>
      <c r="H6" s="143">
        <f t="shared" si="26"/>
        <v>0</v>
      </c>
      <c r="I6" s="132"/>
      <c r="J6" s="142">
        <f>SUMIFS(ОСТАТКИ!AA:AA,ОСТАТКИ!Q:Q,'ABC ПО СКЛАДАМ'!A:A)</f>
        <v>0</v>
      </c>
      <c r="K6" s="135">
        <f>SUMIFS(ОСТАТКИ!AA:AA,ОСТАТКИ!Q:Q,'ABC ПО СКЛАДАМ'!A:A,ОСТАТКИ!S:S,'ABC ПО СКЛАДАМ'!K$3)</f>
        <v>0</v>
      </c>
      <c r="L6" s="68">
        <f t="shared" si="27"/>
        <v>0</v>
      </c>
      <c r="M6" s="135">
        <f>SUMIFS(ОСТАТКИ!$AA:$AA,ОСТАТКИ!$Q:$Q,'ABC ПО СКЛАДАМ'!$A:$A,ОСТАТКИ!$S:$S,'ABC ПО СКЛАДАМ'!M$3)</f>
        <v>0</v>
      </c>
      <c r="N6" s="68">
        <f t="shared" si="28"/>
        <v>0</v>
      </c>
      <c r="O6" s="135">
        <f>SUMIFS(ОСТАТКИ!$AA:$AA,ОСТАТКИ!$Q:$Q,'ABC ПО СКЛАДАМ'!$A:$A,ОСТАТКИ!$S:$S,'ABC ПО СКЛАДАМ'!O$3)</f>
        <v>0</v>
      </c>
      <c r="P6" s="68">
        <f t="shared" si="28"/>
        <v>0</v>
      </c>
      <c r="R6" s="142">
        <f>SUMIFS(ОСТАТКИ!Z:Z,ОСТАТКИ!Q:Q,'ABC ПО СКЛАДАМ'!A:A)</f>
        <v>2058.7941025790979</v>
      </c>
      <c r="S6" s="135">
        <f>SUMIFS(ОСТАТКИ!$Z:$Z,ОСТАТКИ!$Q:$Q,'ABC ПО СКЛАДАМ'!$A:$A,ОСТАТКИ!$S:$S,'ABC ПО СКЛАДАМ'!S$2)</f>
        <v>0</v>
      </c>
      <c r="T6" s="68">
        <f t="shared" si="29"/>
        <v>0</v>
      </c>
      <c r="U6" s="135">
        <f>SUMIFS(ОСТАТКИ!$Z:$Z,ОСТАТКИ!$Q:$Q,'ABC ПО СКЛАДАМ'!$A:$A,ОСТАТКИ!$S:$S,'ABC ПО СКЛАДАМ'!U$2)</f>
        <v>2058.7941025790979</v>
      </c>
      <c r="V6" s="68">
        <f t="shared" si="29"/>
        <v>1</v>
      </c>
      <c r="W6" s="135">
        <f>SUMIFS(ОСТАТКИ!$Z:$Z,ОСТАТКИ!$Q:$Q,'ABC ПО СКЛАДАМ'!$A:$A,ОСТАТКИ!$S:$S,'ABC ПО СКЛАДАМ'!W$2)</f>
        <v>0</v>
      </c>
      <c r="X6" s="68">
        <f t="shared" ref="X6" si="49">IFERROR(W6/$R6,0)</f>
        <v>0</v>
      </c>
      <c r="Z6" s="142">
        <f>SUMIFS(ОСТАТКИ!W:W,ОСТАТКИ!Q:Q,'ABC ПО СКЛАДАМ'!A:A)</f>
        <v>11330</v>
      </c>
      <c r="AA6" s="135">
        <f>SUMIFS(ОСТАТКИ!$W:$W,ОСТАТКИ!$Q:$Q,'ABC ПО СКЛАДАМ'!$A:$A,ОСТАТКИ!$S:$S,'ABC ПО СКЛАДАМ'!AA$2)</f>
        <v>0</v>
      </c>
      <c r="AB6" s="68">
        <f t="shared" si="31"/>
        <v>0</v>
      </c>
      <c r="AC6" s="135">
        <f>SUMIFS(ОСТАТКИ!$W:$W,ОСТАТКИ!$Q:$Q,'ABC ПО СКЛАДАМ'!$A:$A,ОСТАТКИ!$S:$S,'ABC ПО СКЛАДАМ'!AC$2)</f>
        <v>11330</v>
      </c>
      <c r="AD6" s="68">
        <f t="shared" si="32"/>
        <v>1</v>
      </c>
      <c r="AE6" s="135">
        <f>SUMIFS(ОСТАТКИ!$W:$W,ОСТАТКИ!$Q:$Q,'ABC ПО СКЛАДАМ'!$A:$A,ОСТАТКИ!$S:$S,'ABC ПО СКЛАДАМ'!AE$2)</f>
        <v>0</v>
      </c>
      <c r="AF6" s="68">
        <f t="shared" si="33"/>
        <v>0</v>
      </c>
      <c r="AH6" s="142">
        <f>SUMIFS(ОСТАТКИ!U:U,ОСТАТКИ!Q:Q,'ABC ПО СКЛАДАМ'!A:A)</f>
        <v>0</v>
      </c>
      <c r="AI6" s="135">
        <f>SUMIFS(ОСТАТКИ!$U:$U,ОСТАТКИ!$Q:$Q,'ABC ПО СКЛАДАМ'!$A:$A,ОСТАТКИ!$S:$S,'ABC ПО СКЛАДАМ'!AI$2)</f>
        <v>0</v>
      </c>
      <c r="AJ6" s="68">
        <f t="shared" si="34"/>
        <v>0</v>
      </c>
      <c r="AK6" s="135">
        <f>SUMIFS(ОСТАТКИ!$U:$U,ОСТАТКИ!$Q:$Q,'ABC ПО СКЛАДАМ'!$A:$A,ОСТАТКИ!$S:$S,'ABC ПО СКЛАДАМ'!AK$2)</f>
        <v>0</v>
      </c>
      <c r="AL6" s="68">
        <f t="shared" si="35"/>
        <v>0</v>
      </c>
      <c r="AM6" s="135">
        <f>SUMIFS(ОСТАТКИ!$U:$U,ОСТАТКИ!$Q:$Q,'ABC ПО СКЛАДАМ'!$A:$A,ОСТАТКИ!$S:$S,'ABC ПО СКЛАДАМ'!AM$2)</f>
        <v>0</v>
      </c>
      <c r="AN6" s="68">
        <f t="shared" si="36"/>
        <v>0</v>
      </c>
      <c r="AP6" s="142">
        <f>SUMIFS(ОСТАТКИ!T:T,ОСТАТКИ!Q:Q,'ABC ПО СКЛАДАМ'!A:A)</f>
        <v>0</v>
      </c>
      <c r="AQ6" s="135">
        <f>SUMIFS(ОСТАТКИ!$T:$T,ОСТАТКИ!$Q:$Q,'ABC ПО СКЛАДАМ'!$A:$A,ОСТАТКИ!$S:$S,'ABC ПО СКЛАДАМ'!AQ$2)</f>
        <v>0</v>
      </c>
      <c r="AR6" s="68">
        <f t="shared" si="37"/>
        <v>0</v>
      </c>
      <c r="AS6" s="135">
        <f>SUMIFS(ОСТАТКИ!$T:$T,ОСТАТКИ!$Q:$Q,'ABC ПО СКЛАДАМ'!$A:$A,ОСТАТКИ!$S:$S,'ABC ПО СКЛАДАМ'!AS$2)</f>
        <v>0</v>
      </c>
      <c r="AT6" s="68">
        <f t="shared" si="38"/>
        <v>0</v>
      </c>
      <c r="AU6" s="135">
        <f>SUMIFS(ОСТАТКИ!$T:$T,ОСТАТКИ!$Q:$Q,'ABC ПО СКЛАДАМ'!$A:$A,ОСТАТКИ!$S:$S,'ABC ПО СКЛАДАМ'!AU$2)</f>
        <v>0</v>
      </c>
      <c r="AV6" s="68">
        <f t="shared" si="39"/>
        <v>0</v>
      </c>
      <c r="AX6" s="142">
        <f>SUMIFS(ОСТАТКИ!AB:AB,ОСТАТКИ!Q:Q,'ABC ПО СКЛАДАМ'!A:A)</f>
        <v>0</v>
      </c>
      <c r="AY6" s="135">
        <f>SUMIFS(ОСТАТКИ!$AB:$AB,ОСТАТКИ!$Q:$Q,'ABC ПО СКЛАДАМ'!$A:$A,ОСТАТКИ!$S:$S,'ABC ПО СКЛАДАМ'!AY$2)</f>
        <v>0</v>
      </c>
      <c r="AZ6" s="68">
        <f t="shared" si="40"/>
        <v>0</v>
      </c>
      <c r="BA6" s="135">
        <f>SUMIFS(ОСТАТКИ!$AB:$AB,ОСТАТКИ!$Q:$Q,'ABC ПО СКЛАДАМ'!$A:$A,ОСТАТКИ!$S:$S,'ABC ПО СКЛАДАМ'!BA$2)</f>
        <v>0</v>
      </c>
      <c r="BB6" s="68">
        <f t="shared" si="41"/>
        <v>0</v>
      </c>
      <c r="BC6" s="135">
        <f>SUMIFS(ОСТАТКИ!$AB:$AB,ОСТАТКИ!$Q:$Q,'ABC ПО СКЛАДАМ'!$A:$A,ОСТАТКИ!$S:$S,'ABC ПО СКЛАДАМ'!BC$2)</f>
        <v>0</v>
      </c>
      <c r="BD6" s="68">
        <f t="shared" si="42"/>
        <v>0</v>
      </c>
      <c r="BF6" s="142">
        <f>SUMIFS(ОСТАТКИ!AC:AC,ОСТАТКИ!Q:Q,'ABC ПО СКЛАДАМ'!A:A)</f>
        <v>0</v>
      </c>
      <c r="BG6" s="135">
        <f>SUMIFS(ОСТАТКИ!$AC:$AC,ОСТАТКИ!$Q:$Q,'ABC ПО СКЛАДАМ'!$A:$A,ОСТАТКИ!$S:$S,'ABC ПО СКЛАДАМ'!BG$2)</f>
        <v>0</v>
      </c>
      <c r="BH6" s="68">
        <f t="shared" si="43"/>
        <v>0</v>
      </c>
      <c r="BI6" s="135">
        <f>SUMIFS(ОСТАТКИ!$AC:$AC,ОСТАТКИ!$Q:$Q,'ABC ПО СКЛАДАМ'!$A:$A,ОСТАТКИ!$S:$S,'ABC ПО СКЛАДАМ'!BI$2)</f>
        <v>0</v>
      </c>
      <c r="BJ6" s="68">
        <f t="shared" si="44"/>
        <v>0</v>
      </c>
      <c r="BK6" s="135">
        <f>SUMIFS(ОСТАТКИ!$AC:$AC,ОСТАТКИ!$Q:$Q,'ABC ПО СКЛАДАМ'!$A:$A,ОСТАТКИ!$S:$S,'ABC ПО СКЛАДАМ'!BK$2)</f>
        <v>0</v>
      </c>
      <c r="BL6" s="68">
        <f t="shared" si="45"/>
        <v>0</v>
      </c>
      <c r="BN6" s="142">
        <f>SUMIFS(ОСТАТКИ!Y:Y,ОСТАТКИ!Q:Q,'ABC ПО СКЛАДАМ'!A:A)</f>
        <v>0</v>
      </c>
      <c r="BO6" s="135">
        <f>SUMIFS(ОСТАТКИ!$Y:$Y,ОСТАТКИ!$Q:$Q,'ABC ПО СКЛАДАМ'!$A:$A,ОСТАТКИ!$S:$S,'ABC ПО СКЛАДАМ'!BO$2)</f>
        <v>0</v>
      </c>
      <c r="BP6" s="68">
        <f t="shared" si="46"/>
        <v>0</v>
      </c>
      <c r="BQ6" s="135">
        <f>SUMIFS(ОСТАТКИ!$Y:$Y,ОСТАТКИ!$Q:$Q,'ABC ПО СКЛАДАМ'!$A:$A,ОСТАТКИ!$S:$S,'ABC ПО СКЛАДАМ'!BQ$2)</f>
        <v>0</v>
      </c>
      <c r="BR6" s="68">
        <f t="shared" si="47"/>
        <v>0</v>
      </c>
      <c r="BS6" s="135">
        <f>SUMIFS(ОСТАТКИ!$Y:$Y,ОСТАТКИ!$Q:$Q,'ABC ПО СКЛАДАМ'!$A:$A,ОСТАТКИ!$S:$S,'ABC ПО СКЛАДАМ'!BS$2)</f>
        <v>0</v>
      </c>
      <c r="BT6" s="68">
        <f t="shared" si="48"/>
        <v>0</v>
      </c>
    </row>
    <row r="7" spans="1:72" ht="12" hidden="1" outlineLevel="1" x14ac:dyDescent="0.25">
      <c r="A7" s="150" t="s">
        <v>450</v>
      </c>
      <c r="B7" s="142">
        <f>SUMIFS(ОСТАТКИ!AD:AD,ОСТАТКИ!Q:Q,'ABC ПО СКЛАДАМ'!A:A)</f>
        <v>319228.01766905241</v>
      </c>
      <c r="C7" s="135">
        <f>SUMIFS(ОСТАТКИ!AD:AD,ОСТАТКИ!Q:Q,'ABC ПО СКЛАДАМ'!A:A,ОСТАТКИ!S:S,'ABC ПО СКЛАДАМ'!C$3)</f>
        <v>0</v>
      </c>
      <c r="D7" s="68">
        <f t="shared" si="24"/>
        <v>0</v>
      </c>
      <c r="E7" s="135">
        <f>SUMIFS(ОСТАТКИ!AD:AD,ОСТАТКИ!Q:Q,'ABC ПО СКЛАДАМ'!A:A,ОСТАТКИ!S:S,'ABC ПО СКЛАДАМ'!E$3)</f>
        <v>0</v>
      </c>
      <c r="F7" s="68">
        <f t="shared" si="25"/>
        <v>0</v>
      </c>
      <c r="G7" s="135">
        <f>SUMIFS(ОСТАТКИ!AD:AD,ОСТАТКИ!Q:Q,'ABC ПО СКЛАДАМ'!A:A,ОСТАТКИ!S:S,'ABC ПО СКЛАДАМ'!G$3)</f>
        <v>319228.01766905241</v>
      </c>
      <c r="H7" s="143">
        <f t="shared" si="26"/>
        <v>1</v>
      </c>
      <c r="I7" s="132"/>
      <c r="J7" s="142">
        <f>SUMIFS(ОСТАТКИ!AA:AA,ОСТАТКИ!Q:Q,'ABC ПО СКЛАДАМ'!A:A)</f>
        <v>0</v>
      </c>
      <c r="K7" s="135">
        <f>SUMIFS(ОСТАТКИ!AA:AA,ОСТАТКИ!Q:Q,'ABC ПО СКЛАДАМ'!A:A,ОСТАТКИ!S:S,'ABC ПО СКЛАДАМ'!K$3)</f>
        <v>0</v>
      </c>
      <c r="L7" s="68">
        <f t="shared" si="27"/>
        <v>0</v>
      </c>
      <c r="M7" s="135">
        <f>SUMIFS(ОСТАТКИ!$AA:$AA,ОСТАТКИ!$Q:$Q,'ABC ПО СКЛАДАМ'!$A:$A,ОСТАТКИ!$S:$S,'ABC ПО СКЛАДАМ'!M$3)</f>
        <v>0</v>
      </c>
      <c r="N7" s="68">
        <f t="shared" si="28"/>
        <v>0</v>
      </c>
      <c r="O7" s="135">
        <f>SUMIFS(ОСТАТКИ!$AA:$AA,ОСТАТКИ!$Q:$Q,'ABC ПО СКЛАДАМ'!$A:$A,ОСТАТКИ!$S:$S,'ABC ПО СКЛАДАМ'!O$3)</f>
        <v>0</v>
      </c>
      <c r="P7" s="68">
        <f t="shared" si="28"/>
        <v>0</v>
      </c>
      <c r="R7" s="142">
        <f>SUMIFS(ОСТАТКИ!Z:Z,ОСТАТКИ!Q:Q,'ABC ПО СКЛАДАМ'!A:A)</f>
        <v>0</v>
      </c>
      <c r="S7" s="135">
        <f>SUMIFS(ОСТАТКИ!$Z:$Z,ОСТАТКИ!$Q:$Q,'ABC ПО СКЛАДАМ'!$A:$A,ОСТАТКИ!$S:$S,'ABC ПО СКЛАДАМ'!S$2)</f>
        <v>0</v>
      </c>
      <c r="T7" s="68">
        <f t="shared" si="29"/>
        <v>0</v>
      </c>
      <c r="U7" s="135">
        <f>SUMIFS(ОСТАТКИ!$Z:$Z,ОСТАТКИ!$Q:$Q,'ABC ПО СКЛАДАМ'!$A:$A,ОСТАТКИ!$S:$S,'ABC ПО СКЛАДАМ'!U$2)</f>
        <v>0</v>
      </c>
      <c r="V7" s="68">
        <f t="shared" si="29"/>
        <v>0</v>
      </c>
      <c r="W7" s="135">
        <f>SUMIFS(ОСТАТКИ!$Z:$Z,ОСТАТКИ!$Q:$Q,'ABC ПО СКЛАДАМ'!$A:$A,ОСТАТКИ!$S:$S,'ABC ПО СКЛАДАМ'!W$2)</f>
        <v>0</v>
      </c>
      <c r="X7" s="68">
        <f t="shared" ref="X7" si="50">IFERROR(W7/$R7,0)</f>
        <v>0</v>
      </c>
      <c r="Z7" s="142">
        <f>SUMIFS(ОСТАТКИ!W:W,ОСТАТКИ!Q:Q,'ABC ПО СКЛАДАМ'!A:A)</f>
        <v>0</v>
      </c>
      <c r="AA7" s="135">
        <f>SUMIFS(ОСТАТКИ!$W:$W,ОСТАТКИ!$Q:$Q,'ABC ПО СКЛАДАМ'!$A:$A,ОСТАТКИ!$S:$S,'ABC ПО СКЛАДАМ'!AA$2)</f>
        <v>0</v>
      </c>
      <c r="AB7" s="68">
        <f t="shared" si="31"/>
        <v>0</v>
      </c>
      <c r="AC7" s="135">
        <f>SUMIFS(ОСТАТКИ!$W:$W,ОСТАТКИ!$Q:$Q,'ABC ПО СКЛАДАМ'!$A:$A,ОСТАТКИ!$S:$S,'ABC ПО СКЛАДАМ'!AC$2)</f>
        <v>0</v>
      </c>
      <c r="AD7" s="68">
        <f t="shared" si="32"/>
        <v>0</v>
      </c>
      <c r="AE7" s="135">
        <f>SUMIFS(ОСТАТКИ!$W:$W,ОСТАТКИ!$Q:$Q,'ABC ПО СКЛАДАМ'!$A:$A,ОСТАТКИ!$S:$S,'ABC ПО СКЛАДАМ'!AE$2)</f>
        <v>0</v>
      </c>
      <c r="AF7" s="68">
        <f t="shared" si="33"/>
        <v>0</v>
      </c>
      <c r="AH7" s="142">
        <f>SUMIFS(ОСТАТКИ!U:U,ОСТАТКИ!Q:Q,'ABC ПО СКЛАДАМ'!A:A)</f>
        <v>0</v>
      </c>
      <c r="AI7" s="135">
        <f>SUMIFS(ОСТАТКИ!$U:$U,ОСТАТКИ!$Q:$Q,'ABC ПО СКЛАДАМ'!$A:$A,ОСТАТКИ!$S:$S,'ABC ПО СКЛАДАМ'!AI$2)</f>
        <v>0</v>
      </c>
      <c r="AJ7" s="68">
        <f t="shared" si="34"/>
        <v>0</v>
      </c>
      <c r="AK7" s="135">
        <f>SUMIFS(ОСТАТКИ!$U:$U,ОСТАТКИ!$Q:$Q,'ABC ПО СКЛАДАМ'!$A:$A,ОСТАТКИ!$S:$S,'ABC ПО СКЛАДАМ'!AK$2)</f>
        <v>0</v>
      </c>
      <c r="AL7" s="68">
        <f t="shared" si="35"/>
        <v>0</v>
      </c>
      <c r="AM7" s="135">
        <f>SUMIFS(ОСТАТКИ!$U:$U,ОСТАТКИ!$Q:$Q,'ABC ПО СКЛАДАМ'!$A:$A,ОСТАТКИ!$S:$S,'ABC ПО СКЛАДАМ'!AM$2)</f>
        <v>0</v>
      </c>
      <c r="AN7" s="68">
        <f t="shared" si="36"/>
        <v>0</v>
      </c>
      <c r="AP7" s="142">
        <f>SUMIFS(ОСТАТКИ!T:T,ОСТАТКИ!Q:Q,'ABC ПО СКЛАДАМ'!A:A)</f>
        <v>0</v>
      </c>
      <c r="AQ7" s="135">
        <f>SUMIFS(ОСТАТКИ!$T:$T,ОСТАТКИ!$Q:$Q,'ABC ПО СКЛАДАМ'!$A:$A,ОСТАТКИ!$S:$S,'ABC ПО СКЛАДАМ'!AQ$2)</f>
        <v>0</v>
      </c>
      <c r="AR7" s="68">
        <f t="shared" si="37"/>
        <v>0</v>
      </c>
      <c r="AS7" s="135">
        <f>SUMIFS(ОСТАТКИ!$T:$T,ОСТАТКИ!$Q:$Q,'ABC ПО СКЛАДАМ'!$A:$A,ОСТАТКИ!$S:$S,'ABC ПО СКЛАДАМ'!AS$2)</f>
        <v>0</v>
      </c>
      <c r="AT7" s="68">
        <f t="shared" si="38"/>
        <v>0</v>
      </c>
      <c r="AU7" s="135">
        <f>SUMIFS(ОСТАТКИ!$T:$T,ОСТАТКИ!$Q:$Q,'ABC ПО СКЛАДАМ'!$A:$A,ОСТАТКИ!$S:$S,'ABC ПО СКЛАДАМ'!AU$2)</f>
        <v>0</v>
      </c>
      <c r="AV7" s="68">
        <f t="shared" si="39"/>
        <v>0</v>
      </c>
      <c r="AX7" s="142">
        <f>SUMIFS(ОСТАТКИ!AB:AB,ОСТАТКИ!Q:Q,'ABC ПО СКЛАДАМ'!A:A)</f>
        <v>0</v>
      </c>
      <c r="AY7" s="135">
        <f>SUMIFS(ОСТАТКИ!$AB:$AB,ОСТАТКИ!$Q:$Q,'ABC ПО СКЛАДАМ'!$A:$A,ОСТАТКИ!$S:$S,'ABC ПО СКЛАДАМ'!AY$2)</f>
        <v>0</v>
      </c>
      <c r="AZ7" s="68">
        <f t="shared" si="40"/>
        <v>0</v>
      </c>
      <c r="BA7" s="135">
        <f>SUMIFS(ОСТАТКИ!$AB:$AB,ОСТАТКИ!$Q:$Q,'ABC ПО СКЛАДАМ'!$A:$A,ОСТАТКИ!$S:$S,'ABC ПО СКЛАДАМ'!BA$2)</f>
        <v>0</v>
      </c>
      <c r="BB7" s="68">
        <f t="shared" si="41"/>
        <v>0</v>
      </c>
      <c r="BC7" s="135">
        <f>SUMIFS(ОСТАТКИ!$AB:$AB,ОСТАТКИ!$Q:$Q,'ABC ПО СКЛАДАМ'!$A:$A,ОСТАТКИ!$S:$S,'ABC ПО СКЛАДАМ'!BC$2)</f>
        <v>0</v>
      </c>
      <c r="BD7" s="68">
        <f t="shared" si="42"/>
        <v>0</v>
      </c>
      <c r="BF7" s="142">
        <f>SUMIFS(ОСТАТКИ!AC:AC,ОСТАТКИ!Q:Q,'ABC ПО СКЛАДАМ'!A:A)</f>
        <v>0</v>
      </c>
      <c r="BG7" s="135">
        <f>SUMIFS(ОСТАТКИ!$AC:$AC,ОСТАТКИ!$Q:$Q,'ABC ПО СКЛАДАМ'!$A:$A,ОСТАТКИ!$S:$S,'ABC ПО СКЛАДАМ'!BG$2)</f>
        <v>0</v>
      </c>
      <c r="BH7" s="68">
        <f t="shared" si="43"/>
        <v>0</v>
      </c>
      <c r="BI7" s="135">
        <f>SUMIFS(ОСТАТКИ!$AC:$AC,ОСТАТКИ!$Q:$Q,'ABC ПО СКЛАДАМ'!$A:$A,ОСТАТКИ!$S:$S,'ABC ПО СКЛАДАМ'!BI$2)</f>
        <v>0</v>
      </c>
      <c r="BJ7" s="68">
        <f t="shared" si="44"/>
        <v>0</v>
      </c>
      <c r="BK7" s="135">
        <f>SUMIFS(ОСТАТКИ!$AC:$AC,ОСТАТКИ!$Q:$Q,'ABC ПО СКЛАДАМ'!$A:$A,ОСТАТКИ!$S:$S,'ABC ПО СКЛАДАМ'!BK$2)</f>
        <v>0</v>
      </c>
      <c r="BL7" s="68">
        <f t="shared" si="45"/>
        <v>0</v>
      </c>
      <c r="BN7" s="142">
        <f>SUMIFS(ОСТАТКИ!Y:Y,ОСТАТКИ!Q:Q,'ABC ПО СКЛАДАМ'!A:A)</f>
        <v>0</v>
      </c>
      <c r="BO7" s="135">
        <f>SUMIFS(ОСТАТКИ!$Y:$Y,ОСТАТКИ!$Q:$Q,'ABC ПО СКЛАДАМ'!$A:$A,ОСТАТКИ!$S:$S,'ABC ПО СКЛАДАМ'!BO$2)</f>
        <v>0</v>
      </c>
      <c r="BP7" s="68">
        <f t="shared" si="46"/>
        <v>0</v>
      </c>
      <c r="BQ7" s="135">
        <f>SUMIFS(ОСТАТКИ!$Y:$Y,ОСТАТКИ!$Q:$Q,'ABC ПО СКЛАДАМ'!$A:$A,ОСТАТКИ!$S:$S,'ABC ПО СКЛАДАМ'!BQ$2)</f>
        <v>0</v>
      </c>
      <c r="BR7" s="68">
        <f t="shared" si="47"/>
        <v>0</v>
      </c>
      <c r="BS7" s="135">
        <f>SUMIFS(ОСТАТКИ!$Y:$Y,ОСТАТКИ!$Q:$Q,'ABC ПО СКЛАДАМ'!$A:$A,ОСТАТКИ!$S:$S,'ABC ПО СКЛАДАМ'!BS$2)</f>
        <v>0</v>
      </c>
      <c r="BT7" s="68">
        <f t="shared" si="48"/>
        <v>0</v>
      </c>
    </row>
    <row r="8" spans="1:72" ht="12" hidden="1" outlineLevel="1" x14ac:dyDescent="0.25">
      <c r="A8" s="150" t="s">
        <v>454</v>
      </c>
      <c r="B8" s="142">
        <f>SUMIFS(ОСТАТКИ!AD:AD,ОСТАТКИ!Q:Q,'ABC ПО СКЛАДАМ'!A:A)</f>
        <v>98054.195433628323</v>
      </c>
      <c r="C8" s="135">
        <f>SUMIFS(ОСТАТКИ!AD:AD,ОСТАТКИ!Q:Q,'ABC ПО СКЛАДАМ'!A:A,ОСТАТКИ!S:S,'ABC ПО СКЛАДАМ'!C$3)</f>
        <v>0</v>
      </c>
      <c r="D8" s="68">
        <f t="shared" si="24"/>
        <v>0</v>
      </c>
      <c r="E8" s="135">
        <f>SUMIFS(ОСТАТКИ!AD:AD,ОСТАТКИ!Q:Q,'ABC ПО СКЛАДАМ'!A:A,ОСТАТКИ!S:S,'ABC ПО СКЛАДАМ'!E$3)</f>
        <v>0</v>
      </c>
      <c r="F8" s="68">
        <f t="shared" si="25"/>
        <v>0</v>
      </c>
      <c r="G8" s="135">
        <f>SUMIFS(ОСТАТКИ!AD:AD,ОСТАТКИ!Q:Q,'ABC ПО СКЛАДАМ'!A:A,ОСТАТКИ!S:S,'ABC ПО СКЛАДАМ'!G$3)</f>
        <v>98054.195433628323</v>
      </c>
      <c r="H8" s="143">
        <f t="shared" si="26"/>
        <v>1</v>
      </c>
      <c r="I8" s="132"/>
      <c r="J8" s="142">
        <f>SUMIFS(ОСТАТКИ!AA:AA,ОСТАТКИ!Q:Q,'ABC ПО СКЛАДАМ'!A:A)</f>
        <v>2213901.0946711609</v>
      </c>
      <c r="K8" s="135">
        <f>SUMIFS(ОСТАТКИ!AA:AA,ОСТАТКИ!Q:Q,'ABC ПО СКЛАДАМ'!A:A,ОСТАТКИ!S:S,'ABC ПО СКЛАДАМ'!K$3)</f>
        <v>0</v>
      </c>
      <c r="L8" s="68">
        <f t="shared" si="27"/>
        <v>0</v>
      </c>
      <c r="M8" s="135">
        <f>SUMIFS(ОСТАТКИ!$AA:$AA,ОСТАТКИ!$Q:$Q,'ABC ПО СКЛАДАМ'!$A:$A,ОСТАТКИ!$S:$S,'ABC ПО СКЛАДАМ'!M$3)</f>
        <v>0</v>
      </c>
      <c r="N8" s="68">
        <f t="shared" si="28"/>
        <v>0</v>
      </c>
      <c r="O8" s="135">
        <f>SUMIFS(ОСТАТКИ!$AA:$AA,ОСТАТКИ!$Q:$Q,'ABC ПО СКЛАДАМ'!$A:$A,ОСТАТКИ!$S:$S,'ABC ПО СКЛАДАМ'!O$3)</f>
        <v>2213901.0946711609</v>
      </c>
      <c r="P8" s="68">
        <f t="shared" si="28"/>
        <v>1</v>
      </c>
      <c r="R8" s="142">
        <f>SUMIFS(ОСТАТКИ!Z:Z,ОСТАТКИ!Q:Q,'ABC ПО СКЛАДАМ'!A:A)</f>
        <v>3363131.9408281352</v>
      </c>
      <c r="S8" s="135">
        <f>SUMIFS(ОСТАТКИ!$Z:$Z,ОСТАТКИ!$Q:$Q,'ABC ПО СКЛАДАМ'!$A:$A,ОСТАТКИ!$S:$S,'ABC ПО СКЛАДАМ'!S$2)</f>
        <v>0</v>
      </c>
      <c r="T8" s="68">
        <f t="shared" si="29"/>
        <v>0</v>
      </c>
      <c r="U8" s="135">
        <f>SUMIFS(ОСТАТКИ!$Z:$Z,ОСТАТКИ!$Q:$Q,'ABC ПО СКЛАДАМ'!$A:$A,ОСТАТКИ!$S:$S,'ABC ПО СКЛАДАМ'!U$2)</f>
        <v>74941.523066666661</v>
      </c>
      <c r="V8" s="68">
        <f t="shared" si="29"/>
        <v>2.2283253938652527E-2</v>
      </c>
      <c r="W8" s="135">
        <f>SUMIFS(ОСТАТКИ!$Z:$Z,ОСТАТКИ!$Q:$Q,'ABC ПО СКЛАДАМ'!$A:$A,ОСТАТКИ!$S:$S,'ABC ПО СКЛАДАМ'!W$2)</f>
        <v>3288190.4177614688</v>
      </c>
      <c r="X8" s="68">
        <f t="shared" ref="X8" si="51">IFERROR(W8/$R8,0)</f>
        <v>0.97771674606134751</v>
      </c>
      <c r="Z8" s="142">
        <f>SUMIFS(ОСТАТКИ!W:W,ОСТАТКИ!Q:Q,'ABC ПО СКЛАДАМ'!A:A)</f>
        <v>0</v>
      </c>
      <c r="AA8" s="135">
        <f>SUMIFS(ОСТАТКИ!$W:$W,ОСТАТКИ!$Q:$Q,'ABC ПО СКЛАДАМ'!$A:$A,ОСТАТКИ!$S:$S,'ABC ПО СКЛАДАМ'!AA$2)</f>
        <v>0</v>
      </c>
      <c r="AB8" s="68">
        <f t="shared" si="31"/>
        <v>0</v>
      </c>
      <c r="AC8" s="135">
        <f>SUMIFS(ОСТАТКИ!$W:$W,ОСТАТКИ!$Q:$Q,'ABC ПО СКЛАДАМ'!$A:$A,ОСТАТКИ!$S:$S,'ABC ПО СКЛАДАМ'!AC$2)</f>
        <v>0</v>
      </c>
      <c r="AD8" s="68">
        <f t="shared" si="32"/>
        <v>0</v>
      </c>
      <c r="AE8" s="135">
        <f>SUMIFS(ОСТАТКИ!$W:$W,ОСТАТКИ!$Q:$Q,'ABC ПО СКЛАДАМ'!$A:$A,ОСТАТКИ!$S:$S,'ABC ПО СКЛАДАМ'!AE$2)</f>
        <v>0</v>
      </c>
      <c r="AF8" s="68">
        <f t="shared" si="33"/>
        <v>0</v>
      </c>
      <c r="AH8" s="142">
        <f>SUMIFS(ОСТАТКИ!U:U,ОСТАТКИ!Q:Q,'ABC ПО СКЛАДАМ'!A:A)</f>
        <v>27025.023529411767</v>
      </c>
      <c r="AI8" s="135">
        <f>SUMIFS(ОСТАТКИ!$U:$U,ОСТАТКИ!$Q:$Q,'ABC ПО СКЛАДАМ'!$A:$A,ОСТАТКИ!$S:$S,'ABC ПО СКЛАДАМ'!AI$2)</f>
        <v>0</v>
      </c>
      <c r="AJ8" s="68">
        <f t="shared" si="34"/>
        <v>0</v>
      </c>
      <c r="AK8" s="135">
        <f>SUMIFS(ОСТАТКИ!$U:$U,ОСТАТКИ!$Q:$Q,'ABC ПО СКЛАДАМ'!$A:$A,ОСТАТКИ!$S:$S,'ABC ПО СКЛАДАМ'!AK$2)</f>
        <v>0</v>
      </c>
      <c r="AL8" s="68">
        <f t="shared" si="35"/>
        <v>0</v>
      </c>
      <c r="AM8" s="135">
        <f>SUMIFS(ОСТАТКИ!$U:$U,ОСТАТКИ!$Q:$Q,'ABC ПО СКЛАДАМ'!$A:$A,ОСТАТКИ!$S:$S,'ABC ПО СКЛАДАМ'!AM$2)</f>
        <v>27025.023529411767</v>
      </c>
      <c r="AN8" s="68">
        <f t="shared" si="36"/>
        <v>1</v>
      </c>
      <c r="AP8" s="142">
        <f>SUMIFS(ОСТАТКИ!T:T,ОСТАТКИ!Q:Q,'ABC ПО СКЛАДАМ'!A:A)</f>
        <v>46201.711470588234</v>
      </c>
      <c r="AQ8" s="135">
        <f>SUMIFS(ОСТАТКИ!$T:$T,ОСТАТКИ!$Q:$Q,'ABC ПО СКЛАДАМ'!$A:$A,ОСТАТКИ!$S:$S,'ABC ПО СКЛАДАМ'!AQ$2)</f>
        <v>0</v>
      </c>
      <c r="AR8" s="68">
        <f t="shared" si="37"/>
        <v>0</v>
      </c>
      <c r="AS8" s="135">
        <f>SUMIFS(ОСТАТКИ!$T:$T,ОСТАТКИ!$Q:$Q,'ABC ПО СКЛАДАМ'!$A:$A,ОСТАТКИ!$S:$S,'ABC ПО СКЛАДАМ'!AS$2)</f>
        <v>0</v>
      </c>
      <c r="AT8" s="68">
        <f t="shared" si="38"/>
        <v>0</v>
      </c>
      <c r="AU8" s="135">
        <f>SUMIFS(ОСТАТКИ!$T:$T,ОСТАТКИ!$Q:$Q,'ABC ПО СКЛАДАМ'!$A:$A,ОСТАТКИ!$S:$S,'ABC ПО СКЛАДАМ'!AU$2)</f>
        <v>46201.711470588234</v>
      </c>
      <c r="AV8" s="68">
        <f t="shared" si="39"/>
        <v>1</v>
      </c>
      <c r="AX8" s="142">
        <f>SUMIFS(ОСТАТКИ!AB:AB,ОСТАТКИ!Q:Q,'ABC ПО СКЛАДАМ'!A:A)</f>
        <v>814.38308823529405</v>
      </c>
      <c r="AY8" s="135">
        <f>SUMIFS(ОСТАТКИ!$AB:$AB,ОСТАТКИ!$Q:$Q,'ABC ПО СКЛАДАМ'!$A:$A,ОСТАТКИ!$S:$S,'ABC ПО СКЛАДАМ'!AY$2)</f>
        <v>0</v>
      </c>
      <c r="AZ8" s="68">
        <f t="shared" si="40"/>
        <v>0</v>
      </c>
      <c r="BA8" s="135">
        <f>SUMIFS(ОСТАТКИ!$AB:$AB,ОСТАТКИ!$Q:$Q,'ABC ПО СКЛАДАМ'!$A:$A,ОСТАТКИ!$S:$S,'ABC ПО СКЛАДАМ'!BA$2)</f>
        <v>0</v>
      </c>
      <c r="BB8" s="68">
        <f t="shared" si="41"/>
        <v>0</v>
      </c>
      <c r="BC8" s="135">
        <f>SUMIFS(ОСТАТКИ!$AB:$AB,ОСТАТКИ!$Q:$Q,'ABC ПО СКЛАДАМ'!$A:$A,ОСТАТКИ!$S:$S,'ABC ПО СКЛАДАМ'!BC$2)</f>
        <v>814.38308823529405</v>
      </c>
      <c r="BD8" s="68">
        <f t="shared" si="42"/>
        <v>1</v>
      </c>
      <c r="BF8" s="142">
        <f>SUMIFS(ОСТАТКИ!AC:AC,ОСТАТКИ!Q:Q,'ABC ПО СКЛАДАМ'!A:A)</f>
        <v>4653.6176470588234</v>
      </c>
      <c r="BG8" s="135">
        <f>SUMIFS(ОСТАТКИ!$AC:$AC,ОСТАТКИ!$Q:$Q,'ABC ПО СКЛАДАМ'!$A:$A,ОСТАТКИ!$S:$S,'ABC ПО СКЛАДАМ'!BG$2)</f>
        <v>0</v>
      </c>
      <c r="BH8" s="68">
        <f t="shared" si="43"/>
        <v>0</v>
      </c>
      <c r="BI8" s="135">
        <f>SUMIFS(ОСТАТКИ!$AC:$AC,ОСТАТКИ!$Q:$Q,'ABC ПО СКЛАДАМ'!$A:$A,ОСТАТКИ!$S:$S,'ABC ПО СКЛАДАМ'!BI$2)</f>
        <v>0</v>
      </c>
      <c r="BJ8" s="68">
        <f t="shared" si="44"/>
        <v>0</v>
      </c>
      <c r="BK8" s="135">
        <f>SUMIFS(ОСТАТКИ!$AC:$AC,ОСТАТКИ!$Q:$Q,'ABC ПО СКЛАДАМ'!$A:$A,ОСТАТКИ!$S:$S,'ABC ПО СКЛАДАМ'!BK$2)</f>
        <v>4653.6176470588234</v>
      </c>
      <c r="BL8" s="68">
        <f t="shared" si="45"/>
        <v>1</v>
      </c>
      <c r="BN8" s="142">
        <f>SUMIFS(ОСТАТКИ!Y:Y,ОСТАТКИ!Q:Q,'ABC ПО СКЛАДАМ'!A:A)</f>
        <v>0</v>
      </c>
      <c r="BO8" s="135">
        <f>SUMIFS(ОСТАТКИ!$Y:$Y,ОСТАТКИ!$Q:$Q,'ABC ПО СКЛАДАМ'!$A:$A,ОСТАТКИ!$S:$S,'ABC ПО СКЛАДАМ'!BO$2)</f>
        <v>0</v>
      </c>
      <c r="BP8" s="68">
        <f t="shared" si="46"/>
        <v>0</v>
      </c>
      <c r="BQ8" s="135">
        <f>SUMIFS(ОСТАТКИ!$Y:$Y,ОСТАТКИ!$Q:$Q,'ABC ПО СКЛАДАМ'!$A:$A,ОСТАТКИ!$S:$S,'ABC ПО СКЛАДАМ'!BQ$2)</f>
        <v>0</v>
      </c>
      <c r="BR8" s="68">
        <f t="shared" si="47"/>
        <v>0</v>
      </c>
      <c r="BS8" s="135">
        <f>SUMIFS(ОСТАТКИ!$Y:$Y,ОСТАТКИ!$Q:$Q,'ABC ПО СКЛАДАМ'!$A:$A,ОСТАТКИ!$S:$S,'ABC ПО СКЛАДАМ'!BS$2)</f>
        <v>0</v>
      </c>
      <c r="BT8" s="68">
        <f t="shared" si="48"/>
        <v>0</v>
      </c>
    </row>
    <row r="9" spans="1:72" ht="12" hidden="1" outlineLevel="1" x14ac:dyDescent="0.25">
      <c r="A9" s="150" t="s">
        <v>490</v>
      </c>
      <c r="B9" s="142">
        <f>SUMIFS(ОСТАТКИ!AD:AD,ОСТАТКИ!Q:Q,'ABC ПО СКЛАДАМ'!A:A)</f>
        <v>0</v>
      </c>
      <c r="C9" s="135">
        <f>SUMIFS(ОСТАТКИ!AD:AD,ОСТАТКИ!Q:Q,'ABC ПО СКЛАДАМ'!A:A,ОСТАТКИ!S:S,'ABC ПО СКЛАДАМ'!C$3)</f>
        <v>0</v>
      </c>
      <c r="D9" s="68">
        <f t="shared" si="24"/>
        <v>0</v>
      </c>
      <c r="E9" s="135">
        <f>SUMIFS(ОСТАТКИ!AD:AD,ОСТАТКИ!Q:Q,'ABC ПО СКЛАДАМ'!A:A,ОСТАТКИ!S:S,'ABC ПО СКЛАДАМ'!E$3)</f>
        <v>0</v>
      </c>
      <c r="F9" s="68">
        <f t="shared" si="25"/>
        <v>0</v>
      </c>
      <c r="G9" s="135">
        <f>SUMIFS(ОСТАТКИ!AD:AD,ОСТАТКИ!Q:Q,'ABC ПО СКЛАДАМ'!A:A,ОСТАТКИ!S:S,'ABC ПО СКЛАДАМ'!G$3)</f>
        <v>0</v>
      </c>
      <c r="H9" s="143">
        <f t="shared" si="26"/>
        <v>0</v>
      </c>
      <c r="I9" s="132"/>
      <c r="J9" s="142">
        <f>SUMIFS(ОСТАТКИ!AA:AA,ОСТАТКИ!Q:Q,'ABC ПО СКЛАДАМ'!A:A)</f>
        <v>9947.8950625241705</v>
      </c>
      <c r="K9" s="135">
        <f>SUMIFS(ОСТАТКИ!AA:AA,ОСТАТКИ!Q:Q,'ABC ПО СКЛАДАМ'!A:A,ОСТАТКИ!S:S,'ABC ПО СКЛАДАМ'!K$3)</f>
        <v>0</v>
      </c>
      <c r="L9" s="68">
        <f t="shared" si="27"/>
        <v>0</v>
      </c>
      <c r="M9" s="135">
        <f>SUMIFS(ОСТАТКИ!$AA:$AA,ОСТАТКИ!$Q:$Q,'ABC ПО СКЛАДАМ'!$A:$A,ОСТАТКИ!$S:$S,'ABC ПО СКЛАДАМ'!M$3)</f>
        <v>0</v>
      </c>
      <c r="N9" s="68">
        <f t="shared" si="28"/>
        <v>0</v>
      </c>
      <c r="O9" s="135">
        <f>SUMIFS(ОСТАТКИ!$AA:$AA,ОСТАТКИ!$Q:$Q,'ABC ПО СКЛАДАМ'!$A:$A,ОСТАТКИ!$S:$S,'ABC ПО СКЛАДАМ'!O$3)</f>
        <v>9947.8950625241705</v>
      </c>
      <c r="P9" s="68">
        <f t="shared" si="28"/>
        <v>1</v>
      </c>
      <c r="R9" s="142">
        <f>SUMIFS(ОСТАТКИ!Z:Z,ОСТАТКИ!Q:Q,'ABC ПО СКЛАДАМ'!A:A)</f>
        <v>4908832.4475627672</v>
      </c>
      <c r="S9" s="135">
        <f>SUMIFS(ОСТАТКИ!$Z:$Z,ОСТАТКИ!$Q:$Q,'ABC ПО СКЛАДАМ'!$A:$A,ОСТАТКИ!$S:$S,'ABC ПО СКЛАДАМ'!S$2)</f>
        <v>0</v>
      </c>
      <c r="T9" s="68">
        <f t="shared" si="29"/>
        <v>0</v>
      </c>
      <c r="U9" s="135">
        <f>SUMIFS(ОСТАТКИ!$Z:$Z,ОСТАТКИ!$Q:$Q,'ABC ПО СКЛАДАМ'!$A:$A,ОСТАТКИ!$S:$S,'ABC ПО СКЛАДАМ'!U$2)</f>
        <v>148285.58642538602</v>
      </c>
      <c r="V9" s="68">
        <f t="shared" si="29"/>
        <v>3.020791359440466E-2</v>
      </c>
      <c r="W9" s="135">
        <f>SUMIFS(ОСТАТКИ!$Z:$Z,ОСТАТКИ!$Q:$Q,'ABC ПО СКЛАДАМ'!$A:$A,ОСТАТКИ!$S:$S,'ABC ПО СКЛАДАМ'!W$2)</f>
        <v>4760546.8611373818</v>
      </c>
      <c r="X9" s="68">
        <f t="shared" ref="X9" si="52">IFERROR(W9/$R9,0)</f>
        <v>0.96979208640559544</v>
      </c>
      <c r="Z9" s="142">
        <f>SUMIFS(ОСТАТКИ!W:W,ОСТАТКИ!Q:Q,'ABC ПО СКЛАДАМ'!A:A)</f>
        <v>743.80263216471894</v>
      </c>
      <c r="AA9" s="135">
        <f>SUMIFS(ОСТАТКИ!$W:$W,ОСТАТКИ!$Q:$Q,'ABC ПО СКЛАДАМ'!$A:$A,ОСТАТКИ!$S:$S,'ABC ПО СКЛАДАМ'!AA$2)</f>
        <v>0</v>
      </c>
      <c r="AB9" s="68">
        <f t="shared" si="31"/>
        <v>0</v>
      </c>
      <c r="AC9" s="135">
        <f>SUMIFS(ОСТАТКИ!$W:$W,ОСТАТКИ!$Q:$Q,'ABC ПО СКЛАДАМ'!$A:$A,ОСТАТКИ!$S:$S,'ABC ПО СКЛАДАМ'!AC$2)</f>
        <v>0</v>
      </c>
      <c r="AD9" s="68">
        <f t="shared" si="32"/>
        <v>0</v>
      </c>
      <c r="AE9" s="135">
        <f>SUMIFS(ОСТАТКИ!$W:$W,ОСТАТКИ!$Q:$Q,'ABC ПО СКЛАДАМ'!$A:$A,ОСТАТКИ!$S:$S,'ABC ПО СКЛАДАМ'!AE$2)</f>
        <v>743.80263216471894</v>
      </c>
      <c r="AF9" s="68">
        <f t="shared" si="33"/>
        <v>1</v>
      </c>
      <c r="AH9" s="142">
        <f>SUMIFS(ОСТАТКИ!U:U,ОСТАТКИ!Q:Q,'ABC ПО СКЛАДАМ'!A:A)</f>
        <v>0</v>
      </c>
      <c r="AI9" s="135">
        <f>SUMIFS(ОСТАТКИ!$U:$U,ОСТАТКИ!$Q:$Q,'ABC ПО СКЛАДАМ'!$A:$A,ОСТАТКИ!$S:$S,'ABC ПО СКЛАДАМ'!AI$2)</f>
        <v>0</v>
      </c>
      <c r="AJ9" s="68">
        <f t="shared" si="34"/>
        <v>0</v>
      </c>
      <c r="AK9" s="135">
        <f>SUMIFS(ОСТАТКИ!$U:$U,ОСТАТКИ!$Q:$Q,'ABC ПО СКЛАДАМ'!$A:$A,ОСТАТКИ!$S:$S,'ABC ПО СКЛАДАМ'!AK$2)</f>
        <v>0</v>
      </c>
      <c r="AL9" s="68">
        <f t="shared" si="35"/>
        <v>0</v>
      </c>
      <c r="AM9" s="135">
        <f>SUMIFS(ОСТАТКИ!$U:$U,ОСТАТКИ!$Q:$Q,'ABC ПО СКЛАДАМ'!$A:$A,ОСТАТКИ!$S:$S,'ABC ПО СКЛАДАМ'!AM$2)</f>
        <v>0</v>
      </c>
      <c r="AN9" s="68">
        <f t="shared" si="36"/>
        <v>0</v>
      </c>
      <c r="AP9" s="142">
        <f>SUMIFS(ОСТАТКИ!T:T,ОСТАТКИ!Q:Q,'ABC ПО СКЛАДАМ'!A:A)</f>
        <v>0</v>
      </c>
      <c r="AQ9" s="135">
        <f>SUMIFS(ОСТАТКИ!$T:$T,ОСТАТКИ!$Q:$Q,'ABC ПО СКЛАДАМ'!$A:$A,ОСТАТКИ!$S:$S,'ABC ПО СКЛАДАМ'!AQ$2)</f>
        <v>0</v>
      </c>
      <c r="AR9" s="68">
        <f t="shared" si="37"/>
        <v>0</v>
      </c>
      <c r="AS9" s="135">
        <f>SUMIFS(ОСТАТКИ!$T:$T,ОСТАТКИ!$Q:$Q,'ABC ПО СКЛАДАМ'!$A:$A,ОСТАТКИ!$S:$S,'ABC ПО СКЛАДАМ'!AS$2)</f>
        <v>0</v>
      </c>
      <c r="AT9" s="68">
        <f t="shared" si="38"/>
        <v>0</v>
      </c>
      <c r="AU9" s="135">
        <f>SUMIFS(ОСТАТКИ!$T:$T,ОСТАТКИ!$Q:$Q,'ABC ПО СКЛАДАМ'!$A:$A,ОСТАТКИ!$S:$S,'ABC ПО СКЛАДАМ'!AU$2)</f>
        <v>0</v>
      </c>
      <c r="AV9" s="68">
        <f t="shared" si="39"/>
        <v>0</v>
      </c>
      <c r="AX9" s="142">
        <f>SUMIFS(ОСТАТКИ!AB:AB,ОСТАТКИ!Q:Q,'ABC ПО СКЛАДАМ'!A:A)</f>
        <v>1532.1021505376345</v>
      </c>
      <c r="AY9" s="135">
        <f>SUMIFS(ОСТАТКИ!$AB:$AB,ОСТАТКИ!$Q:$Q,'ABC ПО СКЛАДАМ'!$A:$A,ОСТАТКИ!$S:$S,'ABC ПО СКЛАДАМ'!AY$2)</f>
        <v>0</v>
      </c>
      <c r="AZ9" s="68">
        <f t="shared" si="40"/>
        <v>0</v>
      </c>
      <c r="BA9" s="135">
        <f>SUMIFS(ОСТАТКИ!$AB:$AB,ОСТАТКИ!$Q:$Q,'ABC ПО СКЛАДАМ'!$A:$A,ОСТАТКИ!$S:$S,'ABC ПО СКЛАДАМ'!BA$2)</f>
        <v>0</v>
      </c>
      <c r="BB9" s="68">
        <f t="shared" si="41"/>
        <v>0</v>
      </c>
      <c r="BC9" s="135">
        <f>SUMIFS(ОСТАТКИ!$AB:$AB,ОСТАТКИ!$Q:$Q,'ABC ПО СКЛАДАМ'!$A:$A,ОСТАТКИ!$S:$S,'ABC ПО СКЛАДАМ'!BC$2)</f>
        <v>1532.1021505376345</v>
      </c>
      <c r="BD9" s="68">
        <f t="shared" si="42"/>
        <v>1</v>
      </c>
      <c r="BF9" s="142">
        <f>SUMIFS(ОСТАТКИ!AC:AC,ОСТАТКИ!Q:Q,'ABC ПО СКЛАДАМ'!A:A)</f>
        <v>1344781.4694958401</v>
      </c>
      <c r="BG9" s="135">
        <f>SUMIFS(ОСТАТКИ!$AC:$AC,ОСТАТКИ!$Q:$Q,'ABC ПО СКЛАДАМ'!$A:$A,ОСТАТКИ!$S:$S,'ABC ПО СКЛАДАМ'!BG$2)</f>
        <v>0</v>
      </c>
      <c r="BH9" s="68">
        <f t="shared" si="43"/>
        <v>0</v>
      </c>
      <c r="BI9" s="135">
        <f>SUMIFS(ОСТАТКИ!$AC:$AC,ОСТАТКИ!$Q:$Q,'ABC ПО СКЛАДАМ'!$A:$A,ОСТАТКИ!$S:$S,'ABC ПО СКЛАДАМ'!BI$2)</f>
        <v>50209.251492537318</v>
      </c>
      <c r="BJ9" s="68">
        <f t="shared" si="44"/>
        <v>3.7336364778554551E-2</v>
      </c>
      <c r="BK9" s="135">
        <f>SUMIFS(ОСТАТКИ!$AC:$AC,ОСТАТКИ!$Q:$Q,'ABC ПО СКЛАДАМ'!$A:$A,ОСТАТКИ!$S:$S,'ABC ПО СКЛАДАМ'!BK$2)</f>
        <v>1294572.2180033028</v>
      </c>
      <c r="BL9" s="68">
        <f t="shared" si="45"/>
        <v>0.96266363522144549</v>
      </c>
      <c r="BN9" s="142">
        <f>SUMIFS(ОСТАТКИ!Y:Y,ОСТАТКИ!Q:Q,'ABC ПО СКЛАДАМ'!A:A)</f>
        <v>0</v>
      </c>
      <c r="BO9" s="135">
        <f>SUMIFS(ОСТАТКИ!$Y:$Y,ОСТАТКИ!$Q:$Q,'ABC ПО СКЛАДАМ'!$A:$A,ОСТАТКИ!$S:$S,'ABC ПО СКЛАДАМ'!BO$2)</f>
        <v>0</v>
      </c>
      <c r="BP9" s="68">
        <f t="shared" si="46"/>
        <v>0</v>
      </c>
      <c r="BQ9" s="135">
        <f>SUMIFS(ОСТАТКИ!$Y:$Y,ОСТАТКИ!$Q:$Q,'ABC ПО СКЛАДАМ'!$A:$A,ОСТАТКИ!$S:$S,'ABC ПО СКЛАДАМ'!BQ$2)</f>
        <v>0</v>
      </c>
      <c r="BR9" s="68">
        <f t="shared" si="47"/>
        <v>0</v>
      </c>
      <c r="BS9" s="135">
        <f>SUMIFS(ОСТАТКИ!$Y:$Y,ОСТАТКИ!$Q:$Q,'ABC ПО СКЛАДАМ'!$A:$A,ОСТАТКИ!$S:$S,'ABC ПО СКЛАДАМ'!BS$2)</f>
        <v>0</v>
      </c>
      <c r="BT9" s="68">
        <f t="shared" si="48"/>
        <v>0</v>
      </c>
    </row>
    <row r="10" spans="1:72" ht="12" hidden="1" outlineLevel="1" x14ac:dyDescent="0.25">
      <c r="A10" s="150" t="s">
        <v>684</v>
      </c>
      <c r="B10" s="142">
        <f>SUMIFS(ОСТАТКИ!AD:AD,ОСТАТКИ!Q:Q,'ABC ПО СКЛАДАМ'!A:A)</f>
        <v>2167759.4365445925</v>
      </c>
      <c r="C10" s="135">
        <f>SUMIFS(ОСТАТКИ!AD:AD,ОСТАТКИ!Q:Q,'ABC ПО СКЛАДАМ'!A:A,ОСТАТКИ!S:S,'ABC ПО СКЛАДАМ'!C$3)</f>
        <v>648581.39900425216</v>
      </c>
      <c r="D10" s="68">
        <f t="shared" si="24"/>
        <v>0.29919436080882233</v>
      </c>
      <c r="E10" s="135">
        <f>SUMIFS(ОСТАТКИ!AD:AD,ОСТАТКИ!Q:Q,'ABC ПО СКЛАДАМ'!A:A,ОСТАТКИ!S:S,'ABC ПО СКЛАДАМ'!E$3)</f>
        <v>679269.26003560366</v>
      </c>
      <c r="F10" s="68">
        <f t="shared" si="25"/>
        <v>0.31335084907685079</v>
      </c>
      <c r="G10" s="135">
        <f>SUMIFS(ОСТАТКИ!AD:AD,ОСТАТКИ!Q:Q,'ABC ПО СКЛАДАМ'!A:A,ОСТАТКИ!S:S,'ABC ПО СКЛАДАМ'!G$3)</f>
        <v>839908.77750473632</v>
      </c>
      <c r="H10" s="143">
        <f t="shared" si="26"/>
        <v>0.38745479011432676</v>
      </c>
      <c r="I10" s="132"/>
      <c r="J10" s="142">
        <f>SUMIFS(ОСТАТКИ!AA:AA,ОСТАТКИ!Q:Q,'ABC ПО СКЛАДАМ'!A:A)</f>
        <v>15806972.010168806</v>
      </c>
      <c r="K10" s="135">
        <f>SUMIFS(ОСТАТКИ!AA:AA,ОСТАТКИ!Q:Q,'ABC ПО СКЛАДАМ'!A:A,ОСТАТКИ!S:S,'ABC ПО СКЛАДАМ'!K$3)</f>
        <v>7828021.2512040334</v>
      </c>
      <c r="L10" s="68">
        <f t="shared" si="27"/>
        <v>0.49522585642387285</v>
      </c>
      <c r="M10" s="135">
        <f>SUMIFS(ОСТАТКИ!$AA:$AA,ОСТАТКИ!$Q:$Q,'ABC ПО СКЛАДАМ'!$A:$A,ОСТАТКИ!$S:$S,'ABC ПО СКЛАДАМ'!M$3)</f>
        <v>4364941.7003400065</v>
      </c>
      <c r="N10" s="68">
        <f t="shared" si="28"/>
        <v>0.27614028148667497</v>
      </c>
      <c r="O10" s="135">
        <f>SUMIFS(ОСТАТКИ!$AA:$AA,ОСТАТКИ!$Q:$Q,'ABC ПО СКЛАДАМ'!$A:$A,ОСТАТКИ!$S:$S,'ABC ПО СКЛАДАМ'!O$3)</f>
        <v>3614009.0586247696</v>
      </c>
      <c r="P10" s="68">
        <f t="shared" si="28"/>
        <v>0.22863386208945244</v>
      </c>
      <c r="R10" s="142">
        <f>SUMIFS(ОСТАТКИ!Z:Z,ОСТАТКИ!Q:Q,'ABC ПО СКЛАДАМ'!A:A)</f>
        <v>15585274.815117205</v>
      </c>
      <c r="S10" s="135">
        <f>SUMIFS(ОСТАТКИ!$Z:$Z,ОСТАТКИ!$Q:$Q,'ABC ПО СКЛАДАМ'!$A:$A,ОСТАТКИ!$S:$S,'ABC ПО СКЛАДАМ'!S$2)</f>
        <v>6842928.2440535109</v>
      </c>
      <c r="T10" s="68">
        <f t="shared" si="29"/>
        <v>0.43906368833587045</v>
      </c>
      <c r="U10" s="135">
        <f>SUMIFS(ОСТАТКИ!$Z:$Z,ОСТАТКИ!$Q:$Q,'ABC ПО СКЛАДАМ'!$A:$A,ОСТАТКИ!$S:$S,'ABC ПО СКЛАДАМ'!U$2)</f>
        <v>4255736.1267156648</v>
      </c>
      <c r="V10" s="68">
        <f t="shared" si="29"/>
        <v>0.27306134650816299</v>
      </c>
      <c r="W10" s="135">
        <f>SUMIFS(ОСТАТКИ!$Z:$Z,ОСТАТКИ!$Q:$Q,'ABC ПО СКЛАДАМ'!$A:$A,ОСТАТКИ!$S:$S,'ABC ПО СКЛАДАМ'!W$2)</f>
        <v>4486610.4443480317</v>
      </c>
      <c r="X10" s="68">
        <f t="shared" ref="X10" si="53">IFERROR(W10/$R10,0)</f>
        <v>0.28787496515596678</v>
      </c>
      <c r="Z10" s="142">
        <f>SUMIFS(ОСТАТКИ!W:W,ОСТАТКИ!Q:Q,'ABC ПО СКЛАДАМ'!A:A)</f>
        <v>0</v>
      </c>
      <c r="AA10" s="135">
        <f>SUMIFS(ОСТАТКИ!$W:$W,ОСТАТКИ!$Q:$Q,'ABC ПО СКЛАДАМ'!$A:$A,ОСТАТКИ!$S:$S,'ABC ПО СКЛАДАМ'!AA$2)</f>
        <v>0</v>
      </c>
      <c r="AB10" s="68">
        <f t="shared" si="31"/>
        <v>0</v>
      </c>
      <c r="AC10" s="135">
        <f>SUMIFS(ОСТАТКИ!$W:$W,ОСТАТКИ!$Q:$Q,'ABC ПО СКЛАДАМ'!$A:$A,ОСТАТКИ!$S:$S,'ABC ПО СКЛАДАМ'!AC$2)</f>
        <v>0</v>
      </c>
      <c r="AD10" s="68">
        <f t="shared" si="32"/>
        <v>0</v>
      </c>
      <c r="AE10" s="135">
        <f>SUMIFS(ОСТАТКИ!$W:$W,ОСТАТКИ!$Q:$Q,'ABC ПО СКЛАДАМ'!$A:$A,ОСТАТКИ!$S:$S,'ABC ПО СКЛАДАМ'!AE$2)</f>
        <v>0</v>
      </c>
      <c r="AF10" s="68">
        <f t="shared" si="33"/>
        <v>0</v>
      </c>
      <c r="AH10" s="142">
        <f>SUMIFS(ОСТАТКИ!U:U,ОСТАТКИ!Q:Q,'ABC ПО СКЛАДАМ'!A:A)</f>
        <v>367121.89594731317</v>
      </c>
      <c r="AI10" s="135">
        <f>SUMIFS(ОСТАТКИ!$U:$U,ОСТАТКИ!$Q:$Q,'ABC ПО СКЛАДАМ'!$A:$A,ОСТАТКИ!$S:$S,'ABC ПО СКЛАДАМ'!AI$2)</f>
        <v>42900.892413823691</v>
      </c>
      <c r="AJ10" s="68">
        <f t="shared" si="34"/>
        <v>0.11685735143397857</v>
      </c>
      <c r="AK10" s="135">
        <f>SUMIFS(ОСТАТКИ!$U:$U,ОСТАТКИ!$Q:$Q,'ABC ПО СКЛАДАМ'!$A:$A,ОСТАТКИ!$S:$S,'ABC ПО СКЛАДАМ'!AK$2)</f>
        <v>148346.90032522994</v>
      </c>
      <c r="AL10" s="68">
        <f t="shared" si="35"/>
        <v>0.4040807752488827</v>
      </c>
      <c r="AM10" s="135">
        <f>SUMIFS(ОСТАТКИ!$U:$U,ОСТАТКИ!$Q:$Q,'ABC ПО СКЛАДАМ'!$A:$A,ОСТАТКИ!$S:$S,'ABC ПО СКЛАДАМ'!AM$2)</f>
        <v>175874.10320825956</v>
      </c>
      <c r="AN10" s="68">
        <f t="shared" si="36"/>
        <v>0.47906187331713884</v>
      </c>
      <c r="AP10" s="142">
        <f>SUMIFS(ОСТАТКИ!T:T,ОСТАТКИ!Q:Q,'ABC ПО СКЛАДАМ'!A:A)</f>
        <v>837157.35734548338</v>
      </c>
      <c r="AQ10" s="135">
        <f>SUMIFS(ОСТАТКИ!$T:$T,ОСТАТКИ!$Q:$Q,'ABC ПО СКЛАДАМ'!$A:$A,ОСТАТКИ!$S:$S,'ABC ПО СКЛАДАМ'!AQ$2)</f>
        <v>255291.57278837988</v>
      </c>
      <c r="AR10" s="68">
        <f t="shared" si="37"/>
        <v>0.30495052160549135</v>
      </c>
      <c r="AS10" s="135">
        <f>SUMIFS(ОСТАТКИ!$T:$T,ОСТАТКИ!$Q:$Q,'ABC ПО СКЛАДАМ'!$A:$A,ОСТАТКИ!$S:$S,'ABC ПО СКЛАДАМ'!AS$2)</f>
        <v>317212.63235848257</v>
      </c>
      <c r="AT10" s="68">
        <f t="shared" si="38"/>
        <v>0.37891637644363824</v>
      </c>
      <c r="AU10" s="135">
        <f>SUMIFS(ОСТАТКИ!$T:$T,ОСТАТКИ!$Q:$Q,'ABC ПО СКЛАДАМ'!$A:$A,ОСТАТКИ!$S:$S,'ABC ПО СКЛАДАМ'!AU$2)</f>
        <v>264653.1521986209</v>
      </c>
      <c r="AV10" s="68">
        <f t="shared" si="39"/>
        <v>0.31613310195087035</v>
      </c>
      <c r="AX10" s="142">
        <f>SUMIFS(ОСТАТКИ!AB:AB,ОСТАТКИ!Q:Q,'ABC ПО СКЛАДАМ'!A:A)</f>
        <v>166456.98998110788</v>
      </c>
      <c r="AY10" s="135">
        <f>SUMIFS(ОСТАТКИ!$AB:$AB,ОСТАТКИ!$Q:$Q,'ABC ПО СКЛАДАМ'!$A:$A,ОСТАТКИ!$S:$S,'ABC ПО СКЛАДАМ'!AY$2)</f>
        <v>71870.434985768603</v>
      </c>
      <c r="AZ10" s="68">
        <f t="shared" si="40"/>
        <v>0.43176579724243225</v>
      </c>
      <c r="BA10" s="135">
        <f>SUMIFS(ОСТАТКИ!$AB:$AB,ОСТАТКИ!$Q:$Q,'ABC ПО СКЛАДАМ'!$A:$A,ОСТАТКИ!$S:$S,'ABC ПО СКЛАДАМ'!BA$2)</f>
        <v>50744.735694264004</v>
      </c>
      <c r="BB10" s="68">
        <f t="shared" si="41"/>
        <v>0.30485193622702961</v>
      </c>
      <c r="BC10" s="135">
        <f>SUMIFS(ОСТАТКИ!$AB:$AB,ОСТАТКИ!$Q:$Q,'ABC ПО СКЛАДАМ'!$A:$A,ОСТАТКИ!$S:$S,'ABC ПО СКЛАДАМ'!BC$2)</f>
        <v>43841.819301075266</v>
      </c>
      <c r="BD10" s="68">
        <f t="shared" si="42"/>
        <v>0.26338226653053809</v>
      </c>
      <c r="BF10" s="142">
        <f>SUMIFS(ОСТАТКИ!AC:AC,ОСТАТКИ!Q:Q,'ABC ПО СКЛАДАМ'!A:A)</f>
        <v>5708697.3761657989</v>
      </c>
      <c r="BG10" s="135">
        <f>SUMIFS(ОСТАТКИ!$AC:$AC,ОСТАТКИ!$Q:$Q,'ABC ПО СКЛАДАМ'!$A:$A,ОСТАТКИ!$S:$S,'ABC ПО СКЛАДАМ'!BG$2)</f>
        <v>2034525.189685914</v>
      </c>
      <c r="BH10" s="68">
        <f t="shared" si="43"/>
        <v>0.35639044349770499</v>
      </c>
      <c r="BI10" s="135">
        <f>SUMIFS(ОСТАТКИ!$AC:$AC,ОСТАТКИ!$Q:$Q,'ABC ПО СКЛАДАМ'!$A:$A,ОСТАТКИ!$S:$S,'ABC ПО СКЛАДАМ'!BI$2)</f>
        <v>2271865.9776626797</v>
      </c>
      <c r="BJ10" s="68">
        <f t="shared" si="44"/>
        <v>0.39796574033646892</v>
      </c>
      <c r="BK10" s="135">
        <f>SUMIFS(ОСТАТКИ!$AC:$AC,ОСТАТКИ!$Q:$Q,'ABC ПО СКЛАДАМ'!$A:$A,ОСТАТКИ!$S:$S,'ABC ПО СКЛАДАМ'!BK$2)</f>
        <v>1402306.2088172042</v>
      </c>
      <c r="BL10" s="68">
        <f t="shared" si="45"/>
        <v>0.24564381616582592</v>
      </c>
      <c r="BN10" s="142">
        <f>SUMIFS(ОСТАТКИ!Y:Y,ОСТАТКИ!Q:Q,'ABC ПО СКЛАДАМ'!A:A)</f>
        <v>20431253.782684118</v>
      </c>
      <c r="BO10" s="135">
        <f>SUMIFS(ОСТАТКИ!$Y:$Y,ОСТАТКИ!$Q:$Q,'ABC ПО СКЛАДАМ'!$A:$A,ОСТАТКИ!$S:$S,'ABC ПО СКЛАДАМ'!BO$2)</f>
        <v>11327664.481084935</v>
      </c>
      <c r="BP10" s="68">
        <f t="shared" si="46"/>
        <v>0.55442825984009603</v>
      </c>
      <c r="BQ10" s="135">
        <f>SUMIFS(ОСТАТКИ!$Y:$Y,ОСТАТКИ!$Q:$Q,'ABC ПО СКЛАДАМ'!$A:$A,ОСТАТКИ!$S:$S,'ABC ПО СКЛАДАМ'!BQ$2)</f>
        <v>6382095.227628395</v>
      </c>
      <c r="BR10" s="68">
        <f t="shared" si="47"/>
        <v>0.31236924055230247</v>
      </c>
      <c r="BS10" s="135">
        <f>SUMIFS(ОСТАТКИ!$Y:$Y,ОСТАТКИ!$Q:$Q,'ABC ПО СКЛАДАМ'!$A:$A,ОСТАТКИ!$S:$S,'ABC ПО СКЛАДАМ'!BS$2)</f>
        <v>2721494.0739707891</v>
      </c>
      <c r="BT10" s="68">
        <f t="shared" si="48"/>
        <v>0.13320249960760155</v>
      </c>
    </row>
    <row r="11" spans="1:72" ht="12" hidden="1" outlineLevel="1" x14ac:dyDescent="0.25">
      <c r="A11" s="150" t="s">
        <v>714</v>
      </c>
      <c r="B11" s="142">
        <f>SUMIFS(ОСТАТКИ!AD:AD,ОСТАТКИ!Q:Q,'ABC ПО СКЛАДАМ'!A:A)</f>
        <v>0</v>
      </c>
      <c r="C11" s="135">
        <f>SUMIFS(ОСТАТКИ!AD:AD,ОСТАТКИ!Q:Q,'ABC ПО СКЛАДАМ'!A:A,ОСТАТКИ!S:S,'ABC ПО СКЛАДАМ'!C$3)</f>
        <v>0</v>
      </c>
      <c r="D11" s="68">
        <f t="shared" si="24"/>
        <v>0</v>
      </c>
      <c r="E11" s="135">
        <f>SUMIFS(ОСТАТКИ!AD:AD,ОСТАТКИ!Q:Q,'ABC ПО СКЛАДАМ'!A:A,ОСТАТКИ!S:S,'ABC ПО СКЛАДАМ'!E$3)</f>
        <v>0</v>
      </c>
      <c r="F11" s="68">
        <f t="shared" si="25"/>
        <v>0</v>
      </c>
      <c r="G11" s="135">
        <f>SUMIFS(ОСТАТКИ!AD:AD,ОСТАТКИ!Q:Q,'ABC ПО СКЛАДАМ'!A:A,ОСТАТКИ!S:S,'ABC ПО СКЛАДАМ'!G$3)</f>
        <v>0</v>
      </c>
      <c r="H11" s="143">
        <f t="shared" si="26"/>
        <v>0</v>
      </c>
      <c r="I11" s="132"/>
      <c r="J11" s="142">
        <f>SUMIFS(ОСТАТКИ!AA:AA,ОСТАТКИ!Q:Q,'ABC ПО СКЛАДАМ'!A:A)</f>
        <v>0</v>
      </c>
      <c r="K11" s="135">
        <f>SUMIFS(ОСТАТКИ!AA:AA,ОСТАТКИ!Q:Q,'ABC ПО СКЛАДАМ'!A:A,ОСТАТКИ!S:S,'ABC ПО СКЛАДАМ'!K$3)</f>
        <v>0</v>
      </c>
      <c r="L11" s="68">
        <f t="shared" si="27"/>
        <v>0</v>
      </c>
      <c r="M11" s="135">
        <f>SUMIFS(ОСТАТКИ!$AA:$AA,ОСТАТКИ!$Q:$Q,'ABC ПО СКЛАДАМ'!$A:$A,ОСТАТКИ!$S:$S,'ABC ПО СКЛАДАМ'!M$3)</f>
        <v>0</v>
      </c>
      <c r="N11" s="68">
        <f t="shared" si="28"/>
        <v>0</v>
      </c>
      <c r="O11" s="135">
        <f>SUMIFS(ОСТАТКИ!$AA:$AA,ОСТАТКИ!$Q:$Q,'ABC ПО СКЛАДАМ'!$A:$A,ОСТАТКИ!$S:$S,'ABC ПО СКЛАДАМ'!O$3)</f>
        <v>0</v>
      </c>
      <c r="P11" s="68">
        <f t="shared" si="28"/>
        <v>0</v>
      </c>
      <c r="R11" s="142">
        <f>SUMIFS(ОСТАТКИ!Z:Z,ОСТАТКИ!Q:Q,'ABC ПО СКЛАДАМ'!A:A)</f>
        <v>103491.79999999999</v>
      </c>
      <c r="S11" s="135">
        <f>SUMIFS(ОСТАТКИ!$Z:$Z,ОСТАТКИ!$Q:$Q,'ABC ПО СКЛАДАМ'!$A:$A,ОСТАТКИ!$S:$S,'ABC ПО СКЛАДАМ'!S$2)</f>
        <v>0</v>
      </c>
      <c r="T11" s="68">
        <f t="shared" si="29"/>
        <v>0</v>
      </c>
      <c r="U11" s="135">
        <f>SUMIFS(ОСТАТКИ!$Z:$Z,ОСТАТКИ!$Q:$Q,'ABC ПО СКЛАДАМ'!$A:$A,ОСТАТКИ!$S:$S,'ABC ПО СКЛАДАМ'!U$2)</f>
        <v>0</v>
      </c>
      <c r="V11" s="68">
        <f t="shared" si="29"/>
        <v>0</v>
      </c>
      <c r="W11" s="135">
        <f>SUMIFS(ОСТАТКИ!$Z:$Z,ОСТАТКИ!$Q:$Q,'ABC ПО СКЛАДАМ'!$A:$A,ОСТАТКИ!$S:$S,'ABC ПО СКЛАДАМ'!W$2)</f>
        <v>103491.79999999999</v>
      </c>
      <c r="X11" s="68">
        <f t="shared" ref="X11" si="54">IFERROR(W11/$R11,0)</f>
        <v>1</v>
      </c>
      <c r="Z11" s="142">
        <f>SUMIFS(ОСТАТКИ!W:W,ОСТАТКИ!Q:Q,'ABC ПО СКЛАДАМ'!A:A)</f>
        <v>0</v>
      </c>
      <c r="AA11" s="135">
        <f>SUMIFS(ОСТАТКИ!$W:$W,ОСТАТКИ!$Q:$Q,'ABC ПО СКЛАДАМ'!$A:$A,ОСТАТКИ!$S:$S,'ABC ПО СКЛАДАМ'!AA$2)</f>
        <v>0</v>
      </c>
      <c r="AB11" s="68">
        <f t="shared" si="31"/>
        <v>0</v>
      </c>
      <c r="AC11" s="135">
        <f>SUMIFS(ОСТАТКИ!$W:$W,ОСТАТКИ!$Q:$Q,'ABC ПО СКЛАДАМ'!$A:$A,ОСТАТКИ!$S:$S,'ABC ПО СКЛАДАМ'!AC$2)</f>
        <v>0</v>
      </c>
      <c r="AD11" s="68">
        <f t="shared" si="32"/>
        <v>0</v>
      </c>
      <c r="AE11" s="135">
        <f>SUMIFS(ОСТАТКИ!$W:$W,ОСТАТКИ!$Q:$Q,'ABC ПО СКЛАДАМ'!$A:$A,ОСТАТКИ!$S:$S,'ABC ПО СКЛАДАМ'!AE$2)</f>
        <v>0</v>
      </c>
      <c r="AF11" s="68">
        <f t="shared" si="33"/>
        <v>0</v>
      </c>
      <c r="AH11" s="142">
        <f>SUMIFS(ОСТАТКИ!U:U,ОСТАТКИ!Q:Q,'ABC ПО СКЛАДАМ'!A:A)</f>
        <v>14500</v>
      </c>
      <c r="AI11" s="135">
        <f>SUMIFS(ОСТАТКИ!$U:$U,ОСТАТКИ!$Q:$Q,'ABC ПО СКЛАДАМ'!$A:$A,ОСТАТКИ!$S:$S,'ABC ПО СКЛАДАМ'!AI$2)</f>
        <v>14500</v>
      </c>
      <c r="AJ11" s="68">
        <f t="shared" si="34"/>
        <v>1</v>
      </c>
      <c r="AK11" s="135">
        <f>SUMIFS(ОСТАТКИ!$U:$U,ОСТАТКИ!$Q:$Q,'ABC ПО СКЛАДАМ'!$A:$A,ОСТАТКИ!$S:$S,'ABC ПО СКЛАДАМ'!AK$2)</f>
        <v>0</v>
      </c>
      <c r="AL11" s="68">
        <f t="shared" si="35"/>
        <v>0</v>
      </c>
      <c r="AM11" s="135">
        <f>SUMIFS(ОСТАТКИ!$U:$U,ОСТАТКИ!$Q:$Q,'ABC ПО СКЛАДАМ'!$A:$A,ОСТАТКИ!$S:$S,'ABC ПО СКЛАДАМ'!AM$2)</f>
        <v>0</v>
      </c>
      <c r="AN11" s="68">
        <f t="shared" si="36"/>
        <v>0</v>
      </c>
      <c r="AP11" s="142">
        <f>SUMIFS(ОСТАТКИ!T:T,ОСТАТКИ!Q:Q,'ABC ПО СКЛАДАМ'!A:A)</f>
        <v>250000</v>
      </c>
      <c r="AQ11" s="135">
        <f>SUMIFS(ОСТАТКИ!$T:$T,ОСТАТКИ!$Q:$Q,'ABC ПО СКЛАДАМ'!$A:$A,ОСТАТКИ!$S:$S,'ABC ПО СКЛАДАМ'!AQ$2)</f>
        <v>250000</v>
      </c>
      <c r="AR11" s="68">
        <f t="shared" si="37"/>
        <v>1</v>
      </c>
      <c r="AS11" s="135">
        <f>SUMIFS(ОСТАТКИ!$T:$T,ОСТАТКИ!$Q:$Q,'ABC ПО СКЛАДАМ'!$A:$A,ОСТАТКИ!$S:$S,'ABC ПО СКЛАДАМ'!AS$2)</f>
        <v>0</v>
      </c>
      <c r="AT11" s="68">
        <f t="shared" si="38"/>
        <v>0</v>
      </c>
      <c r="AU11" s="135">
        <f>SUMIFS(ОСТАТКИ!$T:$T,ОСТАТКИ!$Q:$Q,'ABC ПО СКЛАДАМ'!$A:$A,ОСТАТКИ!$S:$S,'ABC ПО СКЛАДАМ'!AU$2)</f>
        <v>0</v>
      </c>
      <c r="AV11" s="68">
        <f t="shared" si="39"/>
        <v>0</v>
      </c>
      <c r="AX11" s="142">
        <f>SUMIFS(ОСТАТКИ!AB:AB,ОСТАТКИ!Q:Q,'ABC ПО СКЛАДАМ'!A:A)</f>
        <v>0</v>
      </c>
      <c r="AY11" s="135">
        <f>SUMIFS(ОСТАТКИ!$AB:$AB,ОСТАТКИ!$Q:$Q,'ABC ПО СКЛАДАМ'!$A:$A,ОСТАТКИ!$S:$S,'ABC ПО СКЛАДАМ'!AY$2)</f>
        <v>0</v>
      </c>
      <c r="AZ11" s="68">
        <f t="shared" si="40"/>
        <v>0</v>
      </c>
      <c r="BA11" s="135">
        <f>SUMIFS(ОСТАТКИ!$AB:$AB,ОСТАТКИ!$Q:$Q,'ABC ПО СКЛАДАМ'!$A:$A,ОСТАТКИ!$S:$S,'ABC ПО СКЛАДАМ'!BA$2)</f>
        <v>0</v>
      </c>
      <c r="BB11" s="68">
        <f t="shared" si="41"/>
        <v>0</v>
      </c>
      <c r="BC11" s="135">
        <f>SUMIFS(ОСТАТКИ!$AB:$AB,ОСТАТКИ!$Q:$Q,'ABC ПО СКЛАДАМ'!$A:$A,ОСТАТКИ!$S:$S,'ABC ПО СКЛАДАМ'!BC$2)</f>
        <v>0</v>
      </c>
      <c r="BD11" s="68">
        <f t="shared" si="42"/>
        <v>0</v>
      </c>
      <c r="BF11" s="142">
        <f>SUMIFS(ОСТАТКИ!AC:AC,ОСТАТКИ!Q:Q,'ABC ПО СКЛАДАМ'!A:A)</f>
        <v>0</v>
      </c>
      <c r="BG11" s="135">
        <f>SUMIFS(ОСТАТКИ!$AC:$AC,ОСТАТКИ!$Q:$Q,'ABC ПО СКЛАДАМ'!$A:$A,ОСТАТКИ!$S:$S,'ABC ПО СКЛАДАМ'!BG$2)</f>
        <v>0</v>
      </c>
      <c r="BH11" s="68">
        <f t="shared" si="43"/>
        <v>0</v>
      </c>
      <c r="BI11" s="135">
        <f>SUMIFS(ОСТАТКИ!$AC:$AC,ОСТАТКИ!$Q:$Q,'ABC ПО СКЛАДАМ'!$A:$A,ОСТАТКИ!$S:$S,'ABC ПО СКЛАДАМ'!BI$2)</f>
        <v>0</v>
      </c>
      <c r="BJ11" s="68">
        <f t="shared" si="44"/>
        <v>0</v>
      </c>
      <c r="BK11" s="135">
        <f>SUMIFS(ОСТАТКИ!$AC:$AC,ОСТАТКИ!$Q:$Q,'ABC ПО СКЛАДАМ'!$A:$A,ОСТАТКИ!$S:$S,'ABC ПО СКЛАДАМ'!BK$2)</f>
        <v>0</v>
      </c>
      <c r="BL11" s="68">
        <f t="shared" si="45"/>
        <v>0</v>
      </c>
      <c r="BN11" s="142">
        <f>SUMIFS(ОСТАТКИ!Y:Y,ОСТАТКИ!Q:Q,'ABC ПО СКЛАДАМ'!A:A)</f>
        <v>0</v>
      </c>
      <c r="BO11" s="135">
        <f>SUMIFS(ОСТАТКИ!$Y:$Y,ОСТАТКИ!$Q:$Q,'ABC ПО СКЛАДАМ'!$A:$A,ОСТАТКИ!$S:$S,'ABC ПО СКЛАДАМ'!BO$2)</f>
        <v>0</v>
      </c>
      <c r="BP11" s="68">
        <f t="shared" si="46"/>
        <v>0</v>
      </c>
      <c r="BQ11" s="135">
        <f>SUMIFS(ОСТАТКИ!$Y:$Y,ОСТАТКИ!$Q:$Q,'ABC ПО СКЛАДАМ'!$A:$A,ОСТАТКИ!$S:$S,'ABC ПО СКЛАДАМ'!BQ$2)</f>
        <v>0</v>
      </c>
      <c r="BR11" s="68">
        <f t="shared" si="47"/>
        <v>0</v>
      </c>
      <c r="BS11" s="135">
        <f>SUMIFS(ОСТАТКИ!$Y:$Y,ОСТАТКИ!$Q:$Q,'ABC ПО СКЛАДАМ'!$A:$A,ОСТАТКИ!$S:$S,'ABC ПО СКЛАДАМ'!BS$2)</f>
        <v>0</v>
      </c>
      <c r="BT11" s="68">
        <f t="shared" si="48"/>
        <v>0</v>
      </c>
    </row>
    <row r="12" spans="1:72" ht="12" hidden="1" outlineLevel="1" x14ac:dyDescent="0.25">
      <c r="A12" s="150" t="s">
        <v>723</v>
      </c>
      <c r="B12" s="142">
        <f>SUMIFS(ОСТАТКИ!AD:AD,ОСТАТКИ!Q:Q,'ABC ПО СКЛАДАМ'!A:A)</f>
        <v>21073.421341463414</v>
      </c>
      <c r="C12" s="135">
        <f>SUMIFS(ОСТАТКИ!AD:AD,ОСТАТКИ!Q:Q,'ABC ПО СКЛАДАМ'!A:A,ОСТАТКИ!S:S,'ABC ПО СКЛАДАМ'!C$3)</f>
        <v>0</v>
      </c>
      <c r="D12" s="68">
        <f t="shared" si="24"/>
        <v>0</v>
      </c>
      <c r="E12" s="135">
        <f>SUMIFS(ОСТАТКИ!AD:AD,ОСТАТКИ!Q:Q,'ABC ПО СКЛАДАМ'!A:A,ОСТАТКИ!S:S,'ABC ПО СКЛАДАМ'!E$3)</f>
        <v>0</v>
      </c>
      <c r="F12" s="68">
        <f t="shared" si="25"/>
        <v>0</v>
      </c>
      <c r="G12" s="135">
        <f>SUMIFS(ОСТАТКИ!AD:AD,ОСТАТКИ!Q:Q,'ABC ПО СКЛАДАМ'!A:A,ОСТАТКИ!S:S,'ABC ПО СКЛАДАМ'!G$3)</f>
        <v>21073.421341463414</v>
      </c>
      <c r="H12" s="143">
        <f t="shared" si="26"/>
        <v>1</v>
      </c>
      <c r="I12" s="132"/>
      <c r="J12" s="142">
        <f>SUMIFS(ОСТАТКИ!AA:AA,ОСТАТКИ!Q:Q,'ABC ПО СКЛАДАМ'!A:A)</f>
        <v>0</v>
      </c>
      <c r="K12" s="135">
        <f>SUMIFS(ОСТАТКИ!AA:AA,ОСТАТКИ!Q:Q,'ABC ПО СКЛАДАМ'!A:A,ОСТАТКИ!S:S,'ABC ПО СКЛАДАМ'!K$3)</f>
        <v>0</v>
      </c>
      <c r="L12" s="68">
        <f t="shared" si="27"/>
        <v>0</v>
      </c>
      <c r="M12" s="135">
        <f>SUMIFS(ОСТАТКИ!$AA:$AA,ОСТАТКИ!$Q:$Q,'ABC ПО СКЛАДАМ'!$A:$A,ОСТАТКИ!$S:$S,'ABC ПО СКЛАДАМ'!M$3)</f>
        <v>0</v>
      </c>
      <c r="N12" s="68">
        <f t="shared" si="28"/>
        <v>0</v>
      </c>
      <c r="O12" s="135">
        <f>SUMIFS(ОСТАТКИ!$AA:$AA,ОСТАТКИ!$Q:$Q,'ABC ПО СКЛАДАМ'!$A:$A,ОСТАТКИ!$S:$S,'ABC ПО СКЛАДАМ'!O$3)</f>
        <v>0</v>
      </c>
      <c r="P12" s="68">
        <f t="shared" si="28"/>
        <v>0</v>
      </c>
      <c r="R12" s="142">
        <f>SUMIFS(ОСТАТКИ!Z:Z,ОСТАТКИ!Q:Q,'ABC ПО СКЛАДАМ'!A:A)</f>
        <v>166536.57329268294</v>
      </c>
      <c r="S12" s="135">
        <f>SUMIFS(ОСТАТКИ!$Z:$Z,ОСТАТКИ!$Q:$Q,'ABC ПО СКЛАДАМ'!$A:$A,ОСТАТКИ!$S:$S,'ABC ПО СКЛАДАМ'!S$2)</f>
        <v>0</v>
      </c>
      <c r="T12" s="68">
        <f t="shared" si="29"/>
        <v>0</v>
      </c>
      <c r="U12" s="135">
        <f>SUMIFS(ОСТАТКИ!$Z:$Z,ОСТАТКИ!$Q:$Q,'ABC ПО СКЛАДАМ'!$A:$A,ОСТАТКИ!$S:$S,'ABC ПО СКЛАДАМ'!U$2)</f>
        <v>0</v>
      </c>
      <c r="V12" s="68">
        <f t="shared" si="29"/>
        <v>0</v>
      </c>
      <c r="W12" s="135">
        <f>SUMIFS(ОСТАТКИ!$Z:$Z,ОСТАТКИ!$Q:$Q,'ABC ПО СКЛАДАМ'!$A:$A,ОСТАТКИ!$S:$S,'ABC ПО СКЛАДАМ'!W$2)</f>
        <v>166536.57329268294</v>
      </c>
      <c r="X12" s="68">
        <f t="shared" ref="X12" si="55">IFERROR(W12/$R12,0)</f>
        <v>1</v>
      </c>
      <c r="Z12" s="142">
        <f>SUMIFS(ОСТАТКИ!W:W,ОСТАТКИ!Q:Q,'ABC ПО СКЛАДАМ'!A:A)</f>
        <v>0</v>
      </c>
      <c r="AA12" s="135">
        <f>SUMIFS(ОСТАТКИ!$W:$W,ОСТАТКИ!$Q:$Q,'ABC ПО СКЛАДАМ'!$A:$A,ОСТАТКИ!$S:$S,'ABC ПО СКЛАДАМ'!AA$2)</f>
        <v>0</v>
      </c>
      <c r="AB12" s="68">
        <f t="shared" si="31"/>
        <v>0</v>
      </c>
      <c r="AC12" s="135">
        <f>SUMIFS(ОСТАТКИ!$W:$W,ОСТАТКИ!$Q:$Q,'ABC ПО СКЛАДАМ'!$A:$A,ОСТАТКИ!$S:$S,'ABC ПО СКЛАДАМ'!AC$2)</f>
        <v>0</v>
      </c>
      <c r="AD12" s="68">
        <f t="shared" si="32"/>
        <v>0</v>
      </c>
      <c r="AE12" s="135">
        <f>SUMIFS(ОСТАТКИ!$W:$W,ОСТАТКИ!$Q:$Q,'ABC ПО СКЛАДАМ'!$A:$A,ОСТАТКИ!$S:$S,'ABC ПО СКЛАДАМ'!AE$2)</f>
        <v>0</v>
      </c>
      <c r="AF12" s="68">
        <f t="shared" si="33"/>
        <v>0</v>
      </c>
      <c r="AH12" s="142">
        <f>SUMIFS(ОСТАТКИ!U:U,ОСТАТКИ!Q:Q,'ABC ПО СКЛАДАМ'!A:A)</f>
        <v>5651.0828571428574</v>
      </c>
      <c r="AI12" s="135">
        <f>SUMIFS(ОСТАТКИ!$U:$U,ОСТАТКИ!$Q:$Q,'ABC ПО СКЛАДАМ'!$A:$A,ОСТАТКИ!$S:$S,'ABC ПО СКЛАДАМ'!AI$2)</f>
        <v>0</v>
      </c>
      <c r="AJ12" s="68">
        <f t="shared" si="34"/>
        <v>0</v>
      </c>
      <c r="AK12" s="135">
        <f>SUMIFS(ОСТАТКИ!$U:$U,ОСТАТКИ!$Q:$Q,'ABC ПО СКЛАДАМ'!$A:$A,ОСТАТКИ!$S:$S,'ABC ПО СКЛАДАМ'!AK$2)</f>
        <v>0</v>
      </c>
      <c r="AL12" s="68">
        <f t="shared" si="35"/>
        <v>0</v>
      </c>
      <c r="AM12" s="135">
        <f>SUMIFS(ОСТАТКИ!$U:$U,ОСТАТКИ!$Q:$Q,'ABC ПО СКЛАДАМ'!$A:$A,ОСТАТКИ!$S:$S,'ABC ПО СКЛАДАМ'!AM$2)</f>
        <v>5651.0828571428574</v>
      </c>
      <c r="AN12" s="68">
        <f t="shared" si="36"/>
        <v>1</v>
      </c>
      <c r="AP12" s="142">
        <f>SUMIFS(ОСТАТКИ!T:T,ОСТАТКИ!Q:Q,'ABC ПО СКЛАДАМ'!A:A)</f>
        <v>12557.961904761905</v>
      </c>
      <c r="AQ12" s="135">
        <f>SUMIFS(ОСТАТКИ!$T:$T,ОСТАТКИ!$Q:$Q,'ABC ПО СКЛАДАМ'!$A:$A,ОСТАТКИ!$S:$S,'ABC ПО СКЛАДАМ'!AQ$2)</f>
        <v>0</v>
      </c>
      <c r="AR12" s="68">
        <f t="shared" si="37"/>
        <v>0</v>
      </c>
      <c r="AS12" s="135">
        <f>SUMIFS(ОСТАТКИ!$T:$T,ОСТАТКИ!$Q:$Q,'ABC ПО СКЛАДАМ'!$A:$A,ОСТАТКИ!$S:$S,'ABC ПО СКЛАДАМ'!AS$2)</f>
        <v>0</v>
      </c>
      <c r="AT12" s="68">
        <f t="shared" si="38"/>
        <v>0</v>
      </c>
      <c r="AU12" s="135">
        <f>SUMIFS(ОСТАТКИ!$T:$T,ОСТАТКИ!$Q:$Q,'ABC ПО СКЛАДАМ'!$A:$A,ОСТАТКИ!$S:$S,'ABC ПО СКЛАДАМ'!AU$2)</f>
        <v>12557.961904761905</v>
      </c>
      <c r="AV12" s="68">
        <f t="shared" si="39"/>
        <v>1</v>
      </c>
      <c r="AX12" s="142">
        <f>SUMIFS(ОСТАТКИ!AB:AB,ОСТАТКИ!Q:Q,'ABC ПО СКЛАДАМ'!A:A)</f>
        <v>0</v>
      </c>
      <c r="AY12" s="135">
        <f>SUMIFS(ОСТАТКИ!$AB:$AB,ОСТАТКИ!$Q:$Q,'ABC ПО СКЛАДАМ'!$A:$A,ОСТАТКИ!$S:$S,'ABC ПО СКЛАДАМ'!AY$2)</f>
        <v>0</v>
      </c>
      <c r="AZ12" s="68">
        <f t="shared" si="40"/>
        <v>0</v>
      </c>
      <c r="BA12" s="135">
        <f>SUMIFS(ОСТАТКИ!$AB:$AB,ОСТАТКИ!$Q:$Q,'ABC ПО СКЛАДАМ'!$A:$A,ОСТАТКИ!$S:$S,'ABC ПО СКЛАДАМ'!BA$2)</f>
        <v>0</v>
      </c>
      <c r="BB12" s="68">
        <f t="shared" si="41"/>
        <v>0</v>
      </c>
      <c r="BC12" s="135">
        <f>SUMIFS(ОСТАТКИ!$AB:$AB,ОСТАТКИ!$Q:$Q,'ABC ПО СКЛАДАМ'!$A:$A,ОСТАТКИ!$S:$S,'ABC ПО СКЛАДАМ'!BC$2)</f>
        <v>0</v>
      </c>
      <c r="BD12" s="68">
        <f t="shared" si="42"/>
        <v>0</v>
      </c>
      <c r="BF12" s="142">
        <f>SUMIFS(ОСТАТКИ!AC:AC,ОСТАТКИ!Q:Q,'ABC ПО СКЛАДАМ'!A:A)</f>
        <v>0</v>
      </c>
      <c r="BG12" s="135">
        <f>SUMIFS(ОСТАТКИ!$AC:$AC,ОСТАТКИ!$Q:$Q,'ABC ПО СКЛАДАМ'!$A:$A,ОСТАТКИ!$S:$S,'ABC ПО СКЛАДАМ'!BG$2)</f>
        <v>0</v>
      </c>
      <c r="BH12" s="68">
        <f t="shared" si="43"/>
        <v>0</v>
      </c>
      <c r="BI12" s="135">
        <f>SUMIFS(ОСТАТКИ!$AC:$AC,ОСТАТКИ!$Q:$Q,'ABC ПО СКЛАДАМ'!$A:$A,ОСТАТКИ!$S:$S,'ABC ПО СКЛАДАМ'!BI$2)</f>
        <v>0</v>
      </c>
      <c r="BJ12" s="68">
        <f t="shared" si="44"/>
        <v>0</v>
      </c>
      <c r="BK12" s="135">
        <f>SUMIFS(ОСТАТКИ!$AC:$AC,ОСТАТКИ!$Q:$Q,'ABC ПО СКЛАДАМ'!$A:$A,ОСТАТКИ!$S:$S,'ABC ПО СКЛАДАМ'!BK$2)</f>
        <v>0</v>
      </c>
      <c r="BL12" s="68">
        <f t="shared" si="45"/>
        <v>0</v>
      </c>
      <c r="BN12" s="142">
        <f>SUMIFS(ОСТАТКИ!Y:Y,ОСТАТКИ!Q:Q,'ABC ПО СКЛАДАМ'!A:A)</f>
        <v>0</v>
      </c>
      <c r="BO12" s="135">
        <f>SUMIFS(ОСТАТКИ!$Y:$Y,ОСТАТКИ!$Q:$Q,'ABC ПО СКЛАДАМ'!$A:$A,ОСТАТКИ!$S:$S,'ABC ПО СКЛАДАМ'!BO$2)</f>
        <v>0</v>
      </c>
      <c r="BP12" s="68">
        <f t="shared" si="46"/>
        <v>0</v>
      </c>
      <c r="BQ12" s="135">
        <f>SUMIFS(ОСТАТКИ!$Y:$Y,ОСТАТКИ!$Q:$Q,'ABC ПО СКЛАДАМ'!$A:$A,ОСТАТКИ!$S:$S,'ABC ПО СКЛАДАМ'!BQ$2)</f>
        <v>0</v>
      </c>
      <c r="BR12" s="68">
        <f t="shared" si="47"/>
        <v>0</v>
      </c>
      <c r="BS12" s="135">
        <f>SUMIFS(ОСТАТКИ!$Y:$Y,ОСТАТКИ!$Q:$Q,'ABC ПО СКЛАДАМ'!$A:$A,ОСТАТКИ!$S:$S,'ABC ПО СКЛАДАМ'!BS$2)</f>
        <v>0</v>
      </c>
      <c r="BT12" s="68">
        <f t="shared" si="48"/>
        <v>0</v>
      </c>
    </row>
    <row r="13" spans="1:72" ht="12" hidden="1" outlineLevel="1" x14ac:dyDescent="0.25">
      <c r="A13" s="150" t="s">
        <v>730</v>
      </c>
      <c r="B13" s="142">
        <f>SUMIFS(ОСТАТКИ!AD:AD,ОСТАТКИ!Q:Q,'ABC ПО СКЛАДАМ'!A:A)</f>
        <v>389393.79838418704</v>
      </c>
      <c r="C13" s="135">
        <f>SUMIFS(ОСТАТКИ!AD:AD,ОСТАТКИ!Q:Q,'ABC ПО СКЛАДАМ'!A:A,ОСТАТКИ!S:S,'ABC ПО СКЛАДАМ'!C$3)</f>
        <v>48235.701223200223</v>
      </c>
      <c r="D13" s="68">
        <f t="shared" si="24"/>
        <v>0.12387383010042061</v>
      </c>
      <c r="E13" s="135">
        <f>SUMIFS(ОСТАТКИ!AD:AD,ОСТАТКИ!Q:Q,'ABC ПО СКЛАДАМ'!A:A,ОСТАТКИ!S:S,'ABC ПО СКЛАДАМ'!E$3)</f>
        <v>221761.72490370183</v>
      </c>
      <c r="F13" s="68">
        <f t="shared" si="25"/>
        <v>0.56950502505154277</v>
      </c>
      <c r="G13" s="135">
        <f>SUMIFS(ОСТАТКИ!AD:AD,ОСТАТКИ!Q:Q,'ABC ПО СКЛАДАМ'!A:A,ОСТАТКИ!S:S,'ABC ПО СКЛАДАМ'!G$3)</f>
        <v>119396.37225728501</v>
      </c>
      <c r="H13" s="143">
        <f t="shared" si="26"/>
        <v>0.30662114484803671</v>
      </c>
      <c r="I13" s="132"/>
      <c r="J13" s="142">
        <f>SUMIFS(ОСТАТКИ!AA:AA,ОСТАТКИ!Q:Q,'ABC ПО СКЛАДАМ'!A:A)</f>
        <v>2089316.1170717508</v>
      </c>
      <c r="K13" s="135">
        <f>SUMIFS(ОСТАТКИ!AA:AA,ОСТАТКИ!Q:Q,'ABC ПО СКЛАДАМ'!A:A,ОСТАТКИ!S:S,'ABC ПО СКЛАДАМ'!K$3)</f>
        <v>95726.164705882373</v>
      </c>
      <c r="L13" s="68">
        <f t="shared" si="27"/>
        <v>4.5816984765352751E-2</v>
      </c>
      <c r="M13" s="135">
        <f>SUMIFS(ОСТАТКИ!$AA:$AA,ОСТАТКИ!$Q:$Q,'ABC ПО СКЛАДАМ'!$A:$A,ОСТАТКИ!$S:$S,'ABC ПО СКЛАДАМ'!M$3)</f>
        <v>1717286.3596281284</v>
      </c>
      <c r="N13" s="68">
        <f t="shared" si="28"/>
        <v>0.82193706619894591</v>
      </c>
      <c r="O13" s="135">
        <f>SUMIFS(ОСТАТКИ!$AA:$AA,ОСТАТКИ!$Q:$Q,'ABC ПО СКЛАДАМ'!$A:$A,ОСТАТКИ!$S:$S,'ABC ПО СКЛАДАМ'!O$3)</f>
        <v>276303.59273773991</v>
      </c>
      <c r="P13" s="68">
        <f t="shared" si="28"/>
        <v>0.13224594903570122</v>
      </c>
      <c r="R13" s="142">
        <f>SUMIFS(ОСТАТКИ!Z:Z,ОСТАТКИ!Q:Q,'ABC ПО СКЛАДАМ'!A:A)</f>
        <v>1169273.3284529019</v>
      </c>
      <c r="S13" s="135">
        <f>SUMIFS(ОСТАТКИ!$Z:$Z,ОСТАТКИ!$Q:$Q,'ABC ПО СКЛАДАМ'!$A:$A,ОСТАТКИ!$S:$S,'ABC ПО СКЛАДАМ'!S$2)</f>
        <v>163047.25415841583</v>
      </c>
      <c r="T13" s="68">
        <f t="shared" si="29"/>
        <v>0.1394432338366498</v>
      </c>
      <c r="U13" s="135">
        <f>SUMIFS(ОСТАТКИ!$Z:$Z,ОСТАТКИ!$Q:$Q,'ABC ПО СКЛАДАМ'!$A:$A,ОСТАТКИ!$S:$S,'ABC ПО СКЛАДАМ'!U$2)</f>
        <v>457306.44074091478</v>
      </c>
      <c r="V13" s="68">
        <f t="shared" si="29"/>
        <v>0.39110311474049414</v>
      </c>
      <c r="W13" s="135">
        <f>SUMIFS(ОСТАТКИ!$Z:$Z,ОСТАТКИ!$Q:$Q,'ABC ПО СКЛАДАМ'!$A:$A,ОСТАТКИ!$S:$S,'ABC ПО СКЛАДАМ'!W$2)</f>
        <v>548919.63355357153</v>
      </c>
      <c r="X13" s="68">
        <f t="shared" ref="X13" si="56">IFERROR(W13/$R13,0)</f>
        <v>0.46945365142285628</v>
      </c>
      <c r="Z13" s="142">
        <f>SUMIFS(ОСТАТКИ!W:W,ОСТАТКИ!Q:Q,'ABC ПО СКЛАДАМ'!A:A)</f>
        <v>0</v>
      </c>
      <c r="AA13" s="135">
        <f>SUMIFS(ОСТАТКИ!$W:$W,ОСТАТКИ!$Q:$Q,'ABC ПО СКЛАДАМ'!$A:$A,ОСТАТКИ!$S:$S,'ABC ПО СКЛАДАМ'!AA$2)</f>
        <v>0</v>
      </c>
      <c r="AB13" s="68">
        <f t="shared" si="31"/>
        <v>0</v>
      </c>
      <c r="AC13" s="135">
        <f>SUMIFS(ОСТАТКИ!$W:$W,ОСТАТКИ!$Q:$Q,'ABC ПО СКЛАДАМ'!$A:$A,ОСТАТКИ!$S:$S,'ABC ПО СКЛАДАМ'!AC$2)</f>
        <v>0</v>
      </c>
      <c r="AD13" s="68">
        <f t="shared" si="32"/>
        <v>0</v>
      </c>
      <c r="AE13" s="135">
        <f>SUMIFS(ОСТАТКИ!$W:$W,ОСТАТКИ!$Q:$Q,'ABC ПО СКЛАДАМ'!$A:$A,ОСТАТКИ!$S:$S,'ABC ПО СКЛАДАМ'!AE$2)</f>
        <v>0</v>
      </c>
      <c r="AF13" s="68">
        <f t="shared" si="33"/>
        <v>0</v>
      </c>
      <c r="AH13" s="142">
        <f>SUMIFS(ОСТАТКИ!U:U,ОСТАТКИ!Q:Q,'ABC ПО СКЛАДАМ'!A:A)</f>
        <v>0</v>
      </c>
      <c r="AI13" s="135">
        <f>SUMIFS(ОСТАТКИ!$U:$U,ОСТАТКИ!$Q:$Q,'ABC ПО СКЛАДАМ'!$A:$A,ОСТАТКИ!$S:$S,'ABC ПО СКЛАДАМ'!AI$2)</f>
        <v>0</v>
      </c>
      <c r="AJ13" s="68">
        <f t="shared" si="34"/>
        <v>0</v>
      </c>
      <c r="AK13" s="135">
        <f>SUMIFS(ОСТАТКИ!$U:$U,ОСТАТКИ!$Q:$Q,'ABC ПО СКЛАДАМ'!$A:$A,ОСТАТКИ!$S:$S,'ABC ПО СКЛАДАМ'!AK$2)</f>
        <v>0</v>
      </c>
      <c r="AL13" s="68">
        <f t="shared" si="35"/>
        <v>0</v>
      </c>
      <c r="AM13" s="135">
        <f>SUMIFS(ОСТАТКИ!$U:$U,ОСТАТКИ!$Q:$Q,'ABC ПО СКЛАДАМ'!$A:$A,ОСТАТКИ!$S:$S,'ABC ПО СКЛАДАМ'!AM$2)</f>
        <v>0</v>
      </c>
      <c r="AN13" s="68">
        <f t="shared" si="36"/>
        <v>0</v>
      </c>
      <c r="AP13" s="142">
        <f>SUMIFS(ОСТАТКИ!T:T,ОСТАТКИ!Q:Q,'ABC ПО СКЛАДАМ'!A:A)</f>
        <v>0</v>
      </c>
      <c r="AQ13" s="135">
        <f>SUMIFS(ОСТАТКИ!$T:$T,ОСТАТКИ!$Q:$Q,'ABC ПО СКЛАДАМ'!$A:$A,ОСТАТКИ!$S:$S,'ABC ПО СКЛАДАМ'!AQ$2)</f>
        <v>0</v>
      </c>
      <c r="AR13" s="68">
        <f t="shared" si="37"/>
        <v>0</v>
      </c>
      <c r="AS13" s="135">
        <f>SUMIFS(ОСТАТКИ!$T:$T,ОСТАТКИ!$Q:$Q,'ABC ПО СКЛАДАМ'!$A:$A,ОСТАТКИ!$S:$S,'ABC ПО СКЛАДАМ'!AS$2)</f>
        <v>0</v>
      </c>
      <c r="AT13" s="68">
        <f t="shared" si="38"/>
        <v>0</v>
      </c>
      <c r="AU13" s="135">
        <f>SUMIFS(ОСТАТКИ!$T:$T,ОСТАТКИ!$Q:$Q,'ABC ПО СКЛАДАМ'!$A:$A,ОСТАТКИ!$S:$S,'ABC ПО СКЛАДАМ'!AU$2)</f>
        <v>0</v>
      </c>
      <c r="AV13" s="68">
        <f t="shared" si="39"/>
        <v>0</v>
      </c>
      <c r="AX13" s="142">
        <f>SUMIFS(ОСТАТКИ!AB:AB,ОСТАТКИ!Q:Q,'ABC ПО СКЛАДАМ'!A:A)</f>
        <v>88857.413891292817</v>
      </c>
      <c r="AY13" s="135">
        <f>SUMIFS(ОСТАТКИ!$AB:$AB,ОСТАТКИ!$Q:$Q,'ABC ПО СКЛАДАМ'!$A:$A,ОСТАТКИ!$S:$S,'ABC ПО СКЛАДАМ'!AY$2)</f>
        <v>6908.8448234844536</v>
      </c>
      <c r="AZ13" s="68">
        <f t="shared" si="40"/>
        <v>7.7752035772014005E-2</v>
      </c>
      <c r="BA13" s="135">
        <f>SUMIFS(ОСТАТКИ!$AB:$AB,ОСТАТКИ!$Q:$Q,'ABC ПО СКЛАДАМ'!$A:$A,ОСТАТКИ!$S:$S,'ABC ПО СКЛАДАМ'!BA$2)</f>
        <v>4868.2711878142563</v>
      </c>
      <c r="BB13" s="68">
        <f t="shared" si="41"/>
        <v>5.4787450755319593E-2</v>
      </c>
      <c r="BC13" s="135">
        <f>SUMIFS(ОСТАТКИ!$AB:$AB,ОСТАТКИ!$Q:$Q,'ABC ПО СКЛАДАМ'!$A:$A,ОСТАТКИ!$S:$S,'ABC ПО СКЛАДАМ'!BC$2)</f>
        <v>77080.29787999409</v>
      </c>
      <c r="BD13" s="68">
        <f t="shared" si="42"/>
        <v>0.86746051347266617</v>
      </c>
      <c r="BF13" s="142">
        <f>SUMIFS(ОСТАТКИ!AC:AC,ОСТАТКИ!Q:Q,'ABC ПО СКЛАДАМ'!A:A)</f>
        <v>1531705.3036752739</v>
      </c>
      <c r="BG13" s="135">
        <f>SUMIFS(ОСТАТКИ!$AC:$AC,ОСТАТКИ!$Q:$Q,'ABC ПО СКЛАДАМ'!$A:$A,ОСТАТКИ!$S:$S,'ABC ПО СКЛАДАМ'!BG$2)</f>
        <v>166795.46689768977</v>
      </c>
      <c r="BH13" s="68">
        <f t="shared" si="43"/>
        <v>0.10889527280311025</v>
      </c>
      <c r="BI13" s="135">
        <f>SUMIFS(ОСТАТКИ!$AC:$AC,ОСТАТКИ!$Q:$Q,'ABC ПО СКЛАДАМ'!$A:$A,ОСТАТКИ!$S:$S,'ABC ПО СКЛАДАМ'!BI$2)</f>
        <v>616970.36822961154</v>
      </c>
      <c r="BJ13" s="68">
        <f t="shared" si="44"/>
        <v>0.40279965522689809</v>
      </c>
      <c r="BK13" s="135">
        <f>SUMIFS(ОСТАТКИ!$AC:$AC,ОСТАТКИ!$Q:$Q,'ABC ПО СКЛАДАМ'!$A:$A,ОСТАТКИ!$S:$S,'ABC ПО СКЛАДАМ'!BK$2)</f>
        <v>747939.46854797227</v>
      </c>
      <c r="BL13" s="68">
        <f t="shared" si="45"/>
        <v>0.48830507196999146</v>
      </c>
      <c r="BN13" s="142">
        <f>SUMIFS(ОСТАТКИ!Y:Y,ОСТАТКИ!Q:Q,'ABC ПО СКЛАДАМ'!A:A)</f>
        <v>5633710.2182188258</v>
      </c>
      <c r="BO13" s="135">
        <f>SUMIFS(ОСТАТКИ!$Y:$Y,ОСТАТКИ!$Q:$Q,'ABC ПО СКЛАДАМ'!$A:$A,ОСТАТКИ!$S:$S,'ABC ПО СКЛАДАМ'!BO$2)</f>
        <v>440340.3576470589</v>
      </c>
      <c r="BP13" s="68">
        <f t="shared" si="46"/>
        <v>7.8161698168827454E-2</v>
      </c>
      <c r="BQ13" s="135">
        <f>SUMIFS(ОСТАТКИ!$Y:$Y,ОСТАТКИ!$Q:$Q,'ABC ПО СКЛАДАМ'!$A:$A,ОСТАТКИ!$S:$S,'ABC ПО СКЛАДАМ'!BQ$2)</f>
        <v>4942576.1972384332</v>
      </c>
      <c r="BR13" s="68">
        <f t="shared" si="47"/>
        <v>0.87732169490270584</v>
      </c>
      <c r="BS13" s="135">
        <f>SUMIFS(ОСТАТКИ!$Y:$Y,ОСТАТКИ!$Q:$Q,'ABC ПО СКЛАДАМ'!$A:$A,ОСТАТКИ!$S:$S,'ABC ПО СКЛАДАМ'!BS$2)</f>
        <v>250793.66333333333</v>
      </c>
      <c r="BT13" s="68">
        <f t="shared" si="48"/>
        <v>4.4516606928466609E-2</v>
      </c>
    </row>
    <row r="14" spans="1:72" ht="12" hidden="1" outlineLevel="1" x14ac:dyDescent="0.25">
      <c r="A14" s="150" t="s">
        <v>774</v>
      </c>
      <c r="B14" s="142">
        <f>SUMIFS(ОСТАТКИ!AD:AD,ОСТАТКИ!Q:Q,'ABC ПО СКЛАДАМ'!A:A)</f>
        <v>532281.18554455449</v>
      </c>
      <c r="C14" s="135">
        <f>SUMIFS(ОСТАТКИ!AD:AD,ОСТАТКИ!Q:Q,'ABC ПО СКЛАДАМ'!A:A,ОСТАТКИ!S:S,'ABC ПО СКЛАДАМ'!C$3)</f>
        <v>0</v>
      </c>
      <c r="D14" s="68">
        <f t="shared" si="24"/>
        <v>0</v>
      </c>
      <c r="E14" s="135">
        <f>SUMIFS(ОСТАТКИ!AD:AD,ОСТАТКИ!Q:Q,'ABC ПО СКЛАДАМ'!A:A,ОСТАТКИ!S:S,'ABC ПО СКЛАДАМ'!E$3)</f>
        <v>0</v>
      </c>
      <c r="F14" s="68">
        <f t="shared" si="25"/>
        <v>0</v>
      </c>
      <c r="G14" s="135">
        <f>SUMIFS(ОСТАТКИ!AD:AD,ОСТАТКИ!Q:Q,'ABC ПО СКЛАДАМ'!A:A,ОСТАТКИ!S:S,'ABC ПО СКЛАДАМ'!G$3)</f>
        <v>532281.18554455449</v>
      </c>
      <c r="H14" s="143">
        <f t="shared" si="26"/>
        <v>1</v>
      </c>
      <c r="I14" s="132"/>
      <c r="J14" s="142">
        <f>SUMIFS(ОСТАТКИ!AA:AA,ОСТАТКИ!Q:Q,'ABC ПО СКЛАДАМ'!A:A)</f>
        <v>0</v>
      </c>
      <c r="K14" s="135">
        <f>SUMIFS(ОСТАТКИ!AA:AA,ОСТАТКИ!Q:Q,'ABC ПО СКЛАДАМ'!A:A,ОСТАТКИ!S:S,'ABC ПО СКЛАДАМ'!K$3)</f>
        <v>0</v>
      </c>
      <c r="L14" s="68">
        <f t="shared" si="27"/>
        <v>0</v>
      </c>
      <c r="M14" s="135">
        <f>SUMIFS(ОСТАТКИ!$AA:$AA,ОСТАТКИ!$Q:$Q,'ABC ПО СКЛАДАМ'!$A:$A,ОСТАТКИ!$S:$S,'ABC ПО СКЛАДАМ'!M$3)</f>
        <v>0</v>
      </c>
      <c r="N14" s="68">
        <f t="shared" si="28"/>
        <v>0</v>
      </c>
      <c r="O14" s="135">
        <f>SUMIFS(ОСТАТКИ!$AA:$AA,ОСТАТКИ!$Q:$Q,'ABC ПО СКЛАДАМ'!$A:$A,ОСТАТКИ!$S:$S,'ABC ПО СКЛАДАМ'!O$3)</f>
        <v>0</v>
      </c>
      <c r="P14" s="68">
        <f t="shared" si="28"/>
        <v>0</v>
      </c>
      <c r="R14" s="142">
        <f>SUMIFS(ОСТАТКИ!Z:Z,ОСТАТКИ!Q:Q,'ABC ПО СКЛАДАМ'!A:A)</f>
        <v>0</v>
      </c>
      <c r="S14" s="135">
        <f>SUMIFS(ОСТАТКИ!$Z:$Z,ОСТАТКИ!$Q:$Q,'ABC ПО СКЛАДАМ'!$A:$A,ОСТАТКИ!$S:$S,'ABC ПО СКЛАДАМ'!S$2)</f>
        <v>0</v>
      </c>
      <c r="T14" s="68">
        <f t="shared" si="29"/>
        <v>0</v>
      </c>
      <c r="U14" s="135">
        <f>SUMIFS(ОСТАТКИ!$Z:$Z,ОСТАТКИ!$Q:$Q,'ABC ПО СКЛАДАМ'!$A:$A,ОСТАТКИ!$S:$S,'ABC ПО СКЛАДАМ'!U$2)</f>
        <v>0</v>
      </c>
      <c r="V14" s="68">
        <f t="shared" si="29"/>
        <v>0</v>
      </c>
      <c r="W14" s="135">
        <f>SUMIFS(ОСТАТКИ!$Z:$Z,ОСТАТКИ!$Q:$Q,'ABC ПО СКЛАДАМ'!$A:$A,ОСТАТКИ!$S:$S,'ABC ПО СКЛАДАМ'!W$2)</f>
        <v>0</v>
      </c>
      <c r="X14" s="68">
        <f t="shared" ref="X14" si="57">IFERROR(W14/$R14,0)</f>
        <v>0</v>
      </c>
      <c r="Z14" s="142">
        <f>SUMIFS(ОСТАТКИ!W:W,ОСТАТКИ!Q:Q,'ABC ПО СКЛАДАМ'!A:A)</f>
        <v>0</v>
      </c>
      <c r="AA14" s="135">
        <f>SUMIFS(ОСТАТКИ!$W:$W,ОСТАТКИ!$Q:$Q,'ABC ПО СКЛАДАМ'!$A:$A,ОСТАТКИ!$S:$S,'ABC ПО СКЛАДАМ'!AA$2)</f>
        <v>0</v>
      </c>
      <c r="AB14" s="68">
        <f t="shared" si="31"/>
        <v>0</v>
      </c>
      <c r="AC14" s="135">
        <f>SUMIFS(ОСТАТКИ!$W:$W,ОСТАТКИ!$Q:$Q,'ABC ПО СКЛАДАМ'!$A:$A,ОСТАТКИ!$S:$S,'ABC ПО СКЛАДАМ'!AC$2)</f>
        <v>0</v>
      </c>
      <c r="AD14" s="68">
        <f t="shared" si="32"/>
        <v>0</v>
      </c>
      <c r="AE14" s="135">
        <f>SUMIFS(ОСТАТКИ!$W:$W,ОСТАТКИ!$Q:$Q,'ABC ПО СКЛАДАМ'!$A:$A,ОСТАТКИ!$S:$S,'ABC ПО СКЛАДАМ'!AE$2)</f>
        <v>0</v>
      </c>
      <c r="AF14" s="68">
        <f t="shared" si="33"/>
        <v>0</v>
      </c>
      <c r="AH14" s="142">
        <f>SUMIFS(ОСТАТКИ!U:U,ОСТАТКИ!Q:Q,'ABC ПО СКЛАДАМ'!A:A)</f>
        <v>0</v>
      </c>
      <c r="AI14" s="135">
        <f>SUMIFS(ОСТАТКИ!$U:$U,ОСТАТКИ!$Q:$Q,'ABC ПО СКЛАДАМ'!$A:$A,ОСТАТКИ!$S:$S,'ABC ПО СКЛАДАМ'!AI$2)</f>
        <v>0</v>
      </c>
      <c r="AJ14" s="68">
        <f t="shared" si="34"/>
        <v>0</v>
      </c>
      <c r="AK14" s="135">
        <f>SUMIFS(ОСТАТКИ!$U:$U,ОСТАТКИ!$Q:$Q,'ABC ПО СКЛАДАМ'!$A:$A,ОСТАТКИ!$S:$S,'ABC ПО СКЛАДАМ'!AK$2)</f>
        <v>0</v>
      </c>
      <c r="AL14" s="68">
        <f t="shared" si="35"/>
        <v>0</v>
      </c>
      <c r="AM14" s="135">
        <f>SUMIFS(ОСТАТКИ!$U:$U,ОСТАТКИ!$Q:$Q,'ABC ПО СКЛАДАМ'!$A:$A,ОСТАТКИ!$S:$S,'ABC ПО СКЛАДАМ'!AM$2)</f>
        <v>0</v>
      </c>
      <c r="AN14" s="68">
        <f t="shared" si="36"/>
        <v>0</v>
      </c>
      <c r="AP14" s="142">
        <f>SUMIFS(ОСТАТКИ!T:T,ОСТАТКИ!Q:Q,'ABC ПО СКЛАДАМ'!A:A)</f>
        <v>0</v>
      </c>
      <c r="AQ14" s="135">
        <f>SUMIFS(ОСТАТКИ!$T:$T,ОСТАТКИ!$Q:$Q,'ABC ПО СКЛАДАМ'!$A:$A,ОСТАТКИ!$S:$S,'ABC ПО СКЛАДАМ'!AQ$2)</f>
        <v>0</v>
      </c>
      <c r="AR14" s="68">
        <f t="shared" si="37"/>
        <v>0</v>
      </c>
      <c r="AS14" s="135">
        <f>SUMIFS(ОСТАТКИ!$T:$T,ОСТАТКИ!$Q:$Q,'ABC ПО СКЛАДАМ'!$A:$A,ОСТАТКИ!$S:$S,'ABC ПО СКЛАДАМ'!AS$2)</f>
        <v>0</v>
      </c>
      <c r="AT14" s="68">
        <f t="shared" si="38"/>
        <v>0</v>
      </c>
      <c r="AU14" s="135">
        <f>SUMIFS(ОСТАТКИ!$T:$T,ОСТАТКИ!$Q:$Q,'ABC ПО СКЛАДАМ'!$A:$A,ОСТАТКИ!$S:$S,'ABC ПО СКЛАДАМ'!AU$2)</f>
        <v>0</v>
      </c>
      <c r="AV14" s="68">
        <f t="shared" si="39"/>
        <v>0</v>
      </c>
      <c r="AX14" s="142">
        <f>SUMIFS(ОСТАТКИ!AB:AB,ОСТАТКИ!Q:Q,'ABC ПО СКЛАДАМ'!A:A)</f>
        <v>0</v>
      </c>
      <c r="AY14" s="135">
        <f>SUMIFS(ОСТАТКИ!$AB:$AB,ОСТАТКИ!$Q:$Q,'ABC ПО СКЛАДАМ'!$A:$A,ОСТАТКИ!$S:$S,'ABC ПО СКЛАДАМ'!AY$2)</f>
        <v>0</v>
      </c>
      <c r="AZ14" s="68">
        <f t="shared" si="40"/>
        <v>0</v>
      </c>
      <c r="BA14" s="135">
        <f>SUMIFS(ОСТАТКИ!$AB:$AB,ОСТАТКИ!$Q:$Q,'ABC ПО СКЛАДАМ'!$A:$A,ОСТАТКИ!$S:$S,'ABC ПО СКЛАДАМ'!BA$2)</f>
        <v>0</v>
      </c>
      <c r="BB14" s="68">
        <f t="shared" si="41"/>
        <v>0</v>
      </c>
      <c r="BC14" s="135">
        <f>SUMIFS(ОСТАТКИ!$AB:$AB,ОСТАТКИ!$Q:$Q,'ABC ПО СКЛАДАМ'!$A:$A,ОСТАТКИ!$S:$S,'ABC ПО СКЛАДАМ'!BC$2)</f>
        <v>0</v>
      </c>
      <c r="BD14" s="68">
        <f t="shared" si="42"/>
        <v>0</v>
      </c>
      <c r="BF14" s="142">
        <f>SUMIFS(ОСТАТКИ!AC:AC,ОСТАТКИ!Q:Q,'ABC ПО СКЛАДАМ'!A:A)</f>
        <v>0</v>
      </c>
      <c r="BG14" s="135">
        <f>SUMIFS(ОСТАТКИ!$AC:$AC,ОСТАТКИ!$Q:$Q,'ABC ПО СКЛАДАМ'!$A:$A,ОСТАТКИ!$S:$S,'ABC ПО СКЛАДАМ'!BG$2)</f>
        <v>0</v>
      </c>
      <c r="BH14" s="68">
        <f t="shared" si="43"/>
        <v>0</v>
      </c>
      <c r="BI14" s="135">
        <f>SUMIFS(ОСТАТКИ!$AC:$AC,ОСТАТКИ!$Q:$Q,'ABC ПО СКЛАДАМ'!$A:$A,ОСТАТКИ!$S:$S,'ABC ПО СКЛАДАМ'!BI$2)</f>
        <v>0</v>
      </c>
      <c r="BJ14" s="68">
        <f t="shared" si="44"/>
        <v>0</v>
      </c>
      <c r="BK14" s="135">
        <f>SUMIFS(ОСТАТКИ!$AC:$AC,ОСТАТКИ!$Q:$Q,'ABC ПО СКЛАДАМ'!$A:$A,ОСТАТКИ!$S:$S,'ABC ПО СКЛАДАМ'!BK$2)</f>
        <v>0</v>
      </c>
      <c r="BL14" s="68">
        <f t="shared" si="45"/>
        <v>0</v>
      </c>
      <c r="BN14" s="142">
        <f>SUMIFS(ОСТАТКИ!Y:Y,ОСТАТКИ!Q:Q,'ABC ПО СКЛАДАМ'!A:A)</f>
        <v>0</v>
      </c>
      <c r="BO14" s="135">
        <f>SUMIFS(ОСТАТКИ!$Y:$Y,ОСТАТКИ!$Q:$Q,'ABC ПО СКЛАДАМ'!$A:$A,ОСТАТКИ!$S:$S,'ABC ПО СКЛАДАМ'!BO$2)</f>
        <v>0</v>
      </c>
      <c r="BP14" s="68">
        <f t="shared" si="46"/>
        <v>0</v>
      </c>
      <c r="BQ14" s="135">
        <f>SUMIFS(ОСТАТКИ!$Y:$Y,ОСТАТКИ!$Q:$Q,'ABC ПО СКЛАДАМ'!$A:$A,ОСТАТКИ!$S:$S,'ABC ПО СКЛАДАМ'!BQ$2)</f>
        <v>0</v>
      </c>
      <c r="BR14" s="68">
        <f t="shared" si="47"/>
        <v>0</v>
      </c>
      <c r="BS14" s="135">
        <f>SUMIFS(ОСТАТКИ!$Y:$Y,ОСТАТКИ!$Q:$Q,'ABC ПО СКЛАДАМ'!$A:$A,ОСТАТКИ!$S:$S,'ABC ПО СКЛАДАМ'!BS$2)</f>
        <v>0</v>
      </c>
      <c r="BT14" s="68">
        <f t="shared" si="48"/>
        <v>0</v>
      </c>
    </row>
    <row r="15" spans="1:72" ht="12" hidden="1" outlineLevel="1" x14ac:dyDescent="0.25">
      <c r="A15" s="150" t="s">
        <v>5112</v>
      </c>
      <c r="B15" s="142">
        <f>SUMIFS(ОСТАТКИ!AD:AD,ОСТАТКИ!Q:Q,'ABC ПО СКЛАДАМ'!A:A)</f>
        <v>1195908.0987319089</v>
      </c>
      <c r="C15" s="135">
        <f>SUMIFS(ОСТАТКИ!AD:AD,ОСТАТКИ!Q:Q,'ABC ПО СКЛАДАМ'!A:A,ОСТАТКИ!S:S,'ABC ПО СКЛАДАМ'!C$3)</f>
        <v>0</v>
      </c>
      <c r="D15" s="68">
        <f t="shared" si="24"/>
        <v>0</v>
      </c>
      <c r="E15" s="135">
        <f>SUMIFS(ОСТАТКИ!AD:AD,ОСТАТКИ!Q:Q,'ABC ПО СКЛАДАМ'!A:A,ОСТАТКИ!S:S,'ABC ПО СКЛАДАМ'!E$3)</f>
        <v>356095.32</v>
      </c>
      <c r="F15" s="68">
        <f t="shared" si="25"/>
        <v>0.29776144201848675</v>
      </c>
      <c r="G15" s="135">
        <f>SUMIFS(ОСТАТКИ!AD:AD,ОСТАТКИ!Q:Q,'ABC ПО СКЛАДАМ'!A:A,ОСТАТКИ!S:S,'ABC ПО СКЛАДАМ'!G$3)</f>
        <v>839812.77873190888</v>
      </c>
      <c r="H15" s="143">
        <f t="shared" si="26"/>
        <v>0.70223855798151325</v>
      </c>
      <c r="I15" s="132"/>
      <c r="J15" s="142">
        <f>SUMIFS(ОСТАТКИ!AA:AA,ОСТАТКИ!Q:Q,'ABC ПО СКЛАДАМ'!A:A)</f>
        <v>1934841.8977079852</v>
      </c>
      <c r="K15" s="135">
        <f>SUMIFS(ОСТАТКИ!AA:AA,ОСТАТКИ!Q:Q,'ABC ПО СКЛАДАМ'!A:A,ОСТАТКИ!S:S,'ABC ПО СКЛАДАМ'!K$3)</f>
        <v>0</v>
      </c>
      <c r="L15" s="68">
        <f t="shared" si="27"/>
        <v>0</v>
      </c>
      <c r="M15" s="135">
        <f>SUMIFS(ОСТАТКИ!$AA:$AA,ОСТАТКИ!$Q:$Q,'ABC ПО СКЛАДАМ'!$A:$A,ОСТАТКИ!$S:$S,'ABC ПО СКЛАДАМ'!M$3)</f>
        <v>84000</v>
      </c>
      <c r="N15" s="68">
        <f t="shared" si="28"/>
        <v>4.3414399956661291E-2</v>
      </c>
      <c r="O15" s="135">
        <f>SUMIFS(ОСТАТКИ!$AA:$AA,ОСТАТКИ!$Q:$Q,'ABC ПО СКЛАДАМ'!$A:$A,ОСТАТКИ!$S:$S,'ABC ПО СКЛАДАМ'!O$3)</f>
        <v>1850841.8977079852</v>
      </c>
      <c r="P15" s="68">
        <f t="shared" si="28"/>
        <v>0.9565856000433387</v>
      </c>
      <c r="R15" s="142">
        <f>SUMIFS(ОСТАТКИ!Z:Z,ОСТАТКИ!Q:Q,'ABC ПО СКЛАДАМ'!A:A)</f>
        <v>3380341.2458225372</v>
      </c>
      <c r="S15" s="135">
        <f>SUMIFS(ОСТАТКИ!$Z:$Z,ОСТАТКИ!$Q:$Q,'ABC ПО СКЛАДАМ'!$A:$A,ОСТАТКИ!$S:$S,'ABC ПО СКЛАДАМ'!S$2)</f>
        <v>0</v>
      </c>
      <c r="T15" s="68">
        <f t="shared" si="29"/>
        <v>0</v>
      </c>
      <c r="U15" s="135">
        <f>SUMIFS(ОСТАТКИ!$Z:$Z,ОСТАТКИ!$Q:$Q,'ABC ПО СКЛАДАМ'!$A:$A,ОСТАТКИ!$S:$S,'ABC ПО СКЛАДАМ'!U$2)</f>
        <v>277095</v>
      </c>
      <c r="V15" s="68">
        <f t="shared" si="29"/>
        <v>8.1972493263050603E-2</v>
      </c>
      <c r="W15" s="135">
        <f>SUMIFS(ОСТАТКИ!$Z:$Z,ОСТАТКИ!$Q:$Q,'ABC ПО СКЛАДАМ'!$A:$A,ОСТАТКИ!$S:$S,'ABC ПО СКЛАДАМ'!W$2)</f>
        <v>3103246.2458225368</v>
      </c>
      <c r="X15" s="68">
        <f t="shared" ref="X15" si="58">IFERROR(W15/$R15,0)</f>
        <v>0.91802750673694922</v>
      </c>
      <c r="Z15" s="142">
        <f>SUMIFS(ОСТАТКИ!W:W,ОСТАТКИ!Q:Q,'ABC ПО СКЛАДАМ'!A:A)</f>
        <v>17285.289475177306</v>
      </c>
      <c r="AA15" s="135">
        <f>SUMIFS(ОСТАТКИ!$W:$W,ОСТАТКИ!$Q:$Q,'ABC ПО СКЛАДАМ'!$A:$A,ОСТАТКИ!$S:$S,'ABC ПО СКЛАДАМ'!AA$2)</f>
        <v>0</v>
      </c>
      <c r="AB15" s="68">
        <f t="shared" si="31"/>
        <v>0</v>
      </c>
      <c r="AC15" s="135">
        <f>SUMIFS(ОСТАТКИ!$W:$W,ОСТАТКИ!$Q:$Q,'ABC ПО СКЛАДАМ'!$A:$A,ОСТАТКИ!$S:$S,'ABC ПО СКЛАДАМ'!AC$2)</f>
        <v>2667</v>
      </c>
      <c r="AD15" s="68">
        <f t="shared" si="32"/>
        <v>0.15429304807593586</v>
      </c>
      <c r="AE15" s="135">
        <f>SUMIFS(ОСТАТКИ!$W:$W,ОСТАТКИ!$Q:$Q,'ABC ПО СКЛАДАМ'!$A:$A,ОСТАТКИ!$S:$S,'ABC ПО СКЛАДАМ'!AE$2)</f>
        <v>14618.289475177304</v>
      </c>
      <c r="AF15" s="68">
        <f t="shared" si="33"/>
        <v>0.84570695192406409</v>
      </c>
      <c r="AH15" s="142">
        <f>SUMIFS(ОСТАТКИ!U:U,ОСТАТКИ!Q:Q,'ABC ПО СКЛАДАМ'!A:A)</f>
        <v>49590.158980262087</v>
      </c>
      <c r="AI15" s="135">
        <f>SUMIFS(ОСТАТКИ!$U:$U,ОСТАТКИ!$Q:$Q,'ABC ПО СКЛАДАМ'!$A:$A,ОСТАТКИ!$S:$S,'ABC ПО СКЛАДАМ'!AI$2)</f>
        <v>0</v>
      </c>
      <c r="AJ15" s="68">
        <f t="shared" si="34"/>
        <v>0</v>
      </c>
      <c r="AK15" s="135">
        <f>SUMIFS(ОСТАТКИ!$U:$U,ОСТАТКИ!$Q:$Q,'ABC ПО СКЛАДАМ'!$A:$A,ОСТАТКИ!$S:$S,'ABC ПО СКЛАДАМ'!AK$2)</f>
        <v>0</v>
      </c>
      <c r="AL15" s="68">
        <f t="shared" si="35"/>
        <v>0</v>
      </c>
      <c r="AM15" s="135">
        <f>SUMIFS(ОСТАТКИ!$U:$U,ОСТАТКИ!$Q:$Q,'ABC ПО СКЛАДАМ'!$A:$A,ОСТАТКИ!$S:$S,'ABC ПО СКЛАДАМ'!AM$2)</f>
        <v>49590.158980262087</v>
      </c>
      <c r="AN15" s="68">
        <f t="shared" si="36"/>
        <v>1</v>
      </c>
      <c r="AP15" s="142">
        <f>SUMIFS(ОСТАТКИ!T:T,ОСТАТКИ!Q:Q,'ABC ПО СКЛАДАМ'!A:A)</f>
        <v>148623.7011494856</v>
      </c>
      <c r="AQ15" s="135">
        <f>SUMIFS(ОСТАТКИ!$T:$T,ОСТАТКИ!$Q:$Q,'ABC ПО СКЛАДАМ'!$A:$A,ОСТАТКИ!$S:$S,'ABC ПО СКЛАДАМ'!AQ$2)</f>
        <v>0</v>
      </c>
      <c r="AR15" s="68">
        <f t="shared" si="37"/>
        <v>0</v>
      </c>
      <c r="AS15" s="135">
        <f>SUMIFS(ОСТАТКИ!$T:$T,ОСТАТКИ!$Q:$Q,'ABC ПО СКЛАДАМ'!$A:$A,ОСТАТКИ!$S:$S,'ABC ПО СКЛАДАМ'!AS$2)</f>
        <v>0</v>
      </c>
      <c r="AT15" s="68">
        <f t="shared" si="38"/>
        <v>0</v>
      </c>
      <c r="AU15" s="135">
        <f>SUMIFS(ОСТАТКИ!$T:$T,ОСТАТКИ!$Q:$Q,'ABC ПО СКЛАДАМ'!$A:$A,ОСТАТКИ!$S:$S,'ABC ПО СКЛАДАМ'!AU$2)</f>
        <v>148623.7011494856</v>
      </c>
      <c r="AV15" s="68">
        <f t="shared" si="39"/>
        <v>1</v>
      </c>
      <c r="AX15" s="142">
        <f>SUMIFS(ОСТАТКИ!AB:AB,ОСТАТКИ!Q:Q,'ABC ПО СКЛАДАМ'!A:A)</f>
        <v>50904.735621114436</v>
      </c>
      <c r="AY15" s="135">
        <f>SUMIFS(ОСТАТКИ!$AB:$AB,ОСТАТКИ!$Q:$Q,'ABC ПО СКЛАДАМ'!$A:$A,ОСТАТКИ!$S:$S,'ABC ПО СКЛАДАМ'!AY$2)</f>
        <v>0</v>
      </c>
      <c r="AZ15" s="68">
        <f t="shared" si="40"/>
        <v>0</v>
      </c>
      <c r="BA15" s="135">
        <f>SUMIFS(ОСТАТКИ!$AB:$AB,ОСТАТКИ!$Q:$Q,'ABC ПО СКЛАДАМ'!$A:$A,ОСТАТКИ!$S:$S,'ABC ПО СКЛАДАМ'!BA$2)</f>
        <v>0</v>
      </c>
      <c r="BB15" s="68">
        <f t="shared" si="41"/>
        <v>0</v>
      </c>
      <c r="BC15" s="135">
        <f>SUMIFS(ОСТАТКИ!$AB:$AB,ОСТАТКИ!$Q:$Q,'ABC ПО СКЛАДАМ'!$A:$A,ОСТАТКИ!$S:$S,'ABC ПО СКЛАДАМ'!BC$2)</f>
        <v>50904.735621114436</v>
      </c>
      <c r="BD15" s="68">
        <f t="shared" si="42"/>
        <v>1</v>
      </c>
      <c r="BF15" s="142">
        <f>SUMIFS(ОСТАТКИ!AC:AC,ОСТАТКИ!Q:Q,'ABC ПО СКЛАДАМ'!A:A)</f>
        <v>718472.99990335968</v>
      </c>
      <c r="BG15" s="135">
        <f>SUMIFS(ОСТАТКИ!$AC:$AC,ОСТАТКИ!$Q:$Q,'ABC ПО СКЛАДАМ'!$A:$A,ОСТАТКИ!$S:$S,'ABC ПО СКЛАДАМ'!BG$2)</f>
        <v>0</v>
      </c>
      <c r="BH15" s="68">
        <f t="shared" si="43"/>
        <v>0</v>
      </c>
      <c r="BI15" s="135">
        <f>SUMIFS(ОСТАТКИ!$AC:$AC,ОСТАТКИ!$Q:$Q,'ABC ПО СКЛАДАМ'!$A:$A,ОСТАТКИ!$S:$S,'ABC ПО СКЛАДАМ'!BI$2)</f>
        <v>0</v>
      </c>
      <c r="BJ15" s="68">
        <f t="shared" si="44"/>
        <v>0</v>
      </c>
      <c r="BK15" s="135">
        <f>SUMIFS(ОСТАТКИ!$AC:$AC,ОСТАТКИ!$Q:$Q,'ABC ПО СКЛАДАМ'!$A:$A,ОСТАТКИ!$S:$S,'ABC ПО СКЛАДАМ'!BK$2)</f>
        <v>718472.99990335968</v>
      </c>
      <c r="BL15" s="68">
        <f t="shared" si="45"/>
        <v>1</v>
      </c>
      <c r="BN15" s="142">
        <f>SUMIFS(ОСТАТКИ!Y:Y,ОСТАТКИ!Q:Q,'ABC ПО СКЛАДАМ'!A:A)</f>
        <v>4624280.7431469224</v>
      </c>
      <c r="BO15" s="135">
        <f>SUMIFS(ОСТАТКИ!$Y:$Y,ОСТАТКИ!$Q:$Q,'ABC ПО СКЛАДАМ'!$A:$A,ОСТАТКИ!$S:$S,'ABC ПО СКЛАДАМ'!BO$2)</f>
        <v>0</v>
      </c>
      <c r="BP15" s="68">
        <f t="shared" si="46"/>
        <v>0</v>
      </c>
      <c r="BQ15" s="135">
        <f>SUMIFS(ОСТАТКИ!$Y:$Y,ОСТАТКИ!$Q:$Q,'ABC ПО СКЛАДАМ'!$A:$A,ОСТАТКИ!$S:$S,'ABC ПО СКЛАДАМ'!BQ$2)</f>
        <v>2982000</v>
      </c>
      <c r="BR15" s="68">
        <f t="shared" si="47"/>
        <v>0.64485704169653957</v>
      </c>
      <c r="BS15" s="135">
        <f>SUMIFS(ОСТАТКИ!$Y:$Y,ОСТАТКИ!$Q:$Q,'ABC ПО СКЛАДАМ'!$A:$A,ОСТАТКИ!$S:$S,'ABC ПО СКЛАДАМ'!BS$2)</f>
        <v>1642280.7431469227</v>
      </c>
      <c r="BT15" s="68">
        <f t="shared" si="48"/>
        <v>0.35514295830346049</v>
      </c>
    </row>
    <row r="16" spans="1:72" ht="12" collapsed="1" x14ac:dyDescent="0.25">
      <c r="A16" s="151" t="s">
        <v>888</v>
      </c>
      <c r="B16" s="144">
        <f>SUM(B17:B32)</f>
        <v>9629010.496899901</v>
      </c>
      <c r="C16" s="134">
        <f t="shared" ref="C16:G16" si="59">SUM(C17:C32)</f>
        <v>594355.9026582879</v>
      </c>
      <c r="D16" s="123">
        <f t="shared" si="24"/>
        <v>6.1725543123007626E-2</v>
      </c>
      <c r="E16" s="134">
        <f t="shared" si="59"/>
        <v>549478.25366987754</v>
      </c>
      <c r="F16" s="123">
        <f t="shared" si="25"/>
        <v>5.7064872226152863E-2</v>
      </c>
      <c r="G16" s="134">
        <f t="shared" si="59"/>
        <v>8485176.3405717351</v>
      </c>
      <c r="H16" s="145">
        <f t="shared" si="26"/>
        <v>0.88120958465083943</v>
      </c>
      <c r="I16" s="132"/>
      <c r="J16" s="144">
        <f>SUM(J17:J32)</f>
        <v>62042527.817179963</v>
      </c>
      <c r="K16" s="134">
        <f t="shared" ref="K16:M16" si="60">SUM(K17:K32)</f>
        <v>39571479.111696213</v>
      </c>
      <c r="L16" s="123">
        <f t="shared" si="27"/>
        <v>0.6378121669752248</v>
      </c>
      <c r="M16" s="134">
        <f t="shared" si="60"/>
        <v>14026712.488606501</v>
      </c>
      <c r="N16" s="123">
        <f t="shared" si="28"/>
        <v>0.22608222105228951</v>
      </c>
      <c r="O16" s="134">
        <f t="shared" ref="O16" si="61">SUM(O17:O32)</f>
        <v>8444336.2168772593</v>
      </c>
      <c r="P16" s="123">
        <f t="shared" si="28"/>
        <v>0.13610561197248591</v>
      </c>
      <c r="R16" s="144">
        <f>SUM(R17:R32)</f>
        <v>33737146.698920682</v>
      </c>
      <c r="S16" s="134">
        <f t="shared" ref="S16" si="62">SUM(S17:S32)</f>
        <v>15459974.150607457</v>
      </c>
      <c r="T16" s="123">
        <f t="shared" si="29"/>
        <v>0.45824782660419983</v>
      </c>
      <c r="U16" s="134">
        <f t="shared" ref="U16" si="63">SUM(U17:U32)</f>
        <v>6133903.8020408414</v>
      </c>
      <c r="V16" s="123">
        <f t="shared" si="29"/>
        <v>0.18181453982405327</v>
      </c>
      <c r="W16" s="134">
        <f t="shared" ref="W16" si="64">SUM(W17:W32)</f>
        <v>12143268.746272387</v>
      </c>
      <c r="X16" s="123">
        <f t="shared" ref="X16" si="65">IFERROR(W16/$R16,0)</f>
        <v>0.35993763357174702</v>
      </c>
      <c r="Z16" s="144">
        <f>SUM(Z17:Z32)</f>
        <v>0</v>
      </c>
      <c r="AA16" s="134">
        <f t="shared" ref="AA16" si="66">SUM(AA17:AA32)</f>
        <v>0</v>
      </c>
      <c r="AB16" s="123">
        <f t="shared" si="31"/>
        <v>0</v>
      </c>
      <c r="AC16" s="134">
        <f t="shared" ref="AC16" si="67">SUM(AC17:AC32)</f>
        <v>0</v>
      </c>
      <c r="AD16" s="123">
        <f t="shared" si="32"/>
        <v>0</v>
      </c>
      <c r="AE16" s="134">
        <f t="shared" ref="AE16" si="68">SUM(AE17:AE32)</f>
        <v>0</v>
      </c>
      <c r="AF16" s="123">
        <f t="shared" si="33"/>
        <v>0</v>
      </c>
      <c r="AH16" s="144">
        <f>SUM(AH17:AH32)</f>
        <v>819956.94219376321</v>
      </c>
      <c r="AI16" s="134">
        <f t="shared" ref="AI16" si="69">SUM(AI17:AI32)</f>
        <v>177526.54370396701</v>
      </c>
      <c r="AJ16" s="123">
        <f t="shared" si="34"/>
        <v>0.21650715369151163</v>
      </c>
      <c r="AK16" s="134">
        <f t="shared" ref="AK16" si="70">SUM(AK17:AK32)</f>
        <v>202368.00300045105</v>
      </c>
      <c r="AL16" s="123">
        <f t="shared" si="35"/>
        <v>0.24680320707941475</v>
      </c>
      <c r="AM16" s="134">
        <f t="shared" ref="AM16" si="71">SUM(AM17:AM32)</f>
        <v>440062.39548934501</v>
      </c>
      <c r="AN16" s="123">
        <f t="shared" si="36"/>
        <v>0.53668963922907342</v>
      </c>
      <c r="AP16" s="144">
        <f>SUM(AP17:AP32)</f>
        <v>2551648.7944237026</v>
      </c>
      <c r="AQ16" s="134">
        <f t="shared" ref="AQ16" si="72">SUM(AQ17:AQ32)</f>
        <v>1525821.2255667709</v>
      </c>
      <c r="AR16" s="123">
        <f t="shared" si="37"/>
        <v>0.59797462287962799</v>
      </c>
      <c r="AS16" s="134">
        <f t="shared" ref="AS16" si="73">SUM(AS17:AS32)</f>
        <v>431156.60340470157</v>
      </c>
      <c r="AT16" s="123">
        <f t="shared" si="38"/>
        <v>0.16897176615643125</v>
      </c>
      <c r="AU16" s="134">
        <f t="shared" ref="AU16" si="74">SUM(AU17:AU32)</f>
        <v>594670.96545222984</v>
      </c>
      <c r="AV16" s="123">
        <f t="shared" si="39"/>
        <v>0.23305361096394067</v>
      </c>
      <c r="AX16" s="144">
        <f>SUM(AX17:AX32)</f>
        <v>1409237.1067945638</v>
      </c>
      <c r="AY16" s="134">
        <f t="shared" ref="AY16" si="75">SUM(AY17:AY32)</f>
        <v>198334.80573256474</v>
      </c>
      <c r="AZ16" s="123">
        <f t="shared" si="40"/>
        <v>0.14073913096405405</v>
      </c>
      <c r="BA16" s="134">
        <f t="shared" ref="BA16" si="76">SUM(BA17:BA32)</f>
        <v>126126.74502188094</v>
      </c>
      <c r="BB16" s="123">
        <f t="shared" si="41"/>
        <v>8.9500017004780358E-2</v>
      </c>
      <c r="BC16" s="134">
        <f t="shared" ref="BC16" si="77">SUM(BC17:BC32)</f>
        <v>1084775.5560401182</v>
      </c>
      <c r="BD16" s="123">
        <f t="shared" si="42"/>
        <v>0.76976085203116562</v>
      </c>
      <c r="BF16" s="144">
        <f>SUM(BF17:BF32)</f>
        <v>36269446.471534528</v>
      </c>
      <c r="BG16" s="134">
        <f t="shared" ref="BG16" si="78">SUM(BG17:BG32)</f>
        <v>19167225.144743551</v>
      </c>
      <c r="BH16" s="123">
        <f t="shared" si="43"/>
        <v>0.5284675397455163</v>
      </c>
      <c r="BI16" s="134">
        <f t="shared" ref="BI16" si="79">SUM(BI17:BI32)</f>
        <v>8371825.3431358943</v>
      </c>
      <c r="BJ16" s="123">
        <f t="shared" si="44"/>
        <v>0.23082307996363777</v>
      </c>
      <c r="BK16" s="134">
        <f t="shared" ref="BK16" si="80">SUM(BK17:BK32)</f>
        <v>8730395.9836550839</v>
      </c>
      <c r="BL16" s="123">
        <f t="shared" si="45"/>
        <v>0.2407093802908459</v>
      </c>
      <c r="BN16" s="144">
        <f>SUM(BN17:BN32)</f>
        <v>135631885.96862382</v>
      </c>
      <c r="BO16" s="134">
        <f t="shared" ref="BO16" si="81">SUM(BO17:BO32)</f>
        <v>76953813.242705971</v>
      </c>
      <c r="BP16" s="123">
        <f t="shared" si="46"/>
        <v>0.56737258125650447</v>
      </c>
      <c r="BQ16" s="134">
        <f t="shared" ref="BQ16" si="82">SUM(BQ17:BQ32)</f>
        <v>32502247.13789653</v>
      </c>
      <c r="BR16" s="123">
        <f t="shared" si="47"/>
        <v>0.23963573835001739</v>
      </c>
      <c r="BS16" s="134">
        <f t="shared" ref="BS16" si="83">SUM(BS17:BS32)</f>
        <v>26175825.588021301</v>
      </c>
      <c r="BT16" s="123">
        <f t="shared" si="48"/>
        <v>0.192991680393478</v>
      </c>
    </row>
    <row r="17" spans="1:72" ht="12" hidden="1" outlineLevel="1" x14ac:dyDescent="0.25">
      <c r="A17" s="150" t="s">
        <v>890</v>
      </c>
      <c r="B17" s="142">
        <f>SUMIFS(ОСТАТКИ!AD:AD,ОСТАТКИ!Q:Q,'ABC ПО СКЛАДАМ'!A:A)</f>
        <v>503099.37108571822</v>
      </c>
      <c r="C17" s="135">
        <f>SUMIFS(ОСТАТКИ!AD:AD,ОСТАТКИ!Q:Q,'ABC ПО СКЛАДАМ'!A:A,ОСТАТКИ!S:S,'ABC ПО СКЛАДАМ'!C$3)</f>
        <v>276395.5676781949</v>
      </c>
      <c r="D17" s="68">
        <f t="shared" si="24"/>
        <v>0.54938563544954733</v>
      </c>
      <c r="E17" s="135">
        <f>SUMIFS(ОСТАТКИ!AD:AD,ОСТАТКИ!Q:Q,'ABC ПО СКЛАДАМ'!A:A,ОСТАТКИ!S:S,'ABC ПО СКЛАДАМ'!E$3)</f>
        <v>98494.788577534549</v>
      </c>
      <c r="F17" s="68">
        <f t="shared" si="25"/>
        <v>0.19577601213250767</v>
      </c>
      <c r="G17" s="135">
        <f>SUMIFS(ОСТАТКИ!AD:AD,ОСТАТКИ!Q:Q,'ABC ПО СКЛАДАМ'!A:A,ОСТАТКИ!S:S,'ABC ПО СКЛАДАМ'!G$3)</f>
        <v>128209.01482998881</v>
      </c>
      <c r="H17" s="143">
        <f t="shared" si="26"/>
        <v>0.25483835241794511</v>
      </c>
      <c r="I17" s="132"/>
      <c r="J17" s="142">
        <f>SUMIFS(ОСТАТКИ!AA:AA,ОСТАТКИ!Q:Q,'ABC ПО СКЛАДАМ'!A:A)</f>
        <v>30334603.098048288</v>
      </c>
      <c r="K17" s="135">
        <f>SUMIFS(ОСТАТКИ!AA:AA,ОСТАТКИ!Q:Q,'ABC ПО СКЛАДАМ'!A:A,ОСТАТКИ!S:S,'ABC ПО СКЛАДАМ'!K$3)</f>
        <v>25760011.186868746</v>
      </c>
      <c r="L17" s="68">
        <f t="shared" si="27"/>
        <v>0.84919559038259285</v>
      </c>
      <c r="M17" s="135">
        <f>SUMIFS(ОСТАТКИ!$AA:$AA,ОСТАТКИ!$Q:$Q,'ABC ПО СКЛАДАМ'!$A:$A,ОСТАТКИ!$S:$S,'ABC ПО СКЛАДАМ'!M$3)</f>
        <v>2838989.489173702</v>
      </c>
      <c r="N17" s="68">
        <f t="shared" si="28"/>
        <v>9.3589142406032041E-2</v>
      </c>
      <c r="O17" s="135">
        <f>SUMIFS(ОСТАТКИ!$AA:$AA,ОСТАТКИ!$Q:$Q,'ABC ПО СКЛАДАМ'!$A:$A,ОСТАТКИ!$S:$S,'ABC ПО СКЛАДАМ'!O$3)</f>
        <v>1735602.4220058429</v>
      </c>
      <c r="P17" s="68">
        <f t="shared" si="28"/>
        <v>5.7215267211375202E-2</v>
      </c>
      <c r="R17" s="142">
        <f>SUMIFS(ОСТАТКИ!Z:Z,ОСТАТКИ!Q:Q,'ABC ПО СКЛАДАМ'!A:A)</f>
        <v>10539365.915898763</v>
      </c>
      <c r="S17" s="135">
        <f>SUMIFS(ОСТАТКИ!$Z:$Z,ОСТАТКИ!$Q:$Q,'ABC ПО СКЛАДАМ'!$A:$A,ОСТАТКИ!$S:$S,'ABC ПО СКЛАДАМ'!S$2)</f>
        <v>8809072.6966913603</v>
      </c>
      <c r="T17" s="68">
        <f t="shared" si="29"/>
        <v>0.83582568125875256</v>
      </c>
      <c r="U17" s="135">
        <f>SUMIFS(ОСТАТКИ!$Z:$Z,ОСТАТКИ!$Q:$Q,'ABC ПО СКЛАДАМ'!$A:$A,ОСТАТКИ!$S:$S,'ABC ПО СКЛАДАМ'!U$2)</f>
        <v>995797.83467159059</v>
      </c>
      <c r="V17" s="68">
        <f t="shared" si="29"/>
        <v>9.4483657045194472E-2</v>
      </c>
      <c r="W17" s="135">
        <f>SUMIFS(ОСТАТКИ!$Z:$Z,ОСТАТКИ!$Q:$Q,'ABC ПО СКЛАДАМ'!$A:$A,ОСТАТКИ!$S:$S,'ABC ПО СКЛАДАМ'!W$2)</f>
        <v>734495.38453581091</v>
      </c>
      <c r="X17" s="68">
        <f t="shared" ref="X17" si="84">IFERROR(W17/$R17,0)</f>
        <v>6.9690661696052855E-2</v>
      </c>
      <c r="Z17" s="142">
        <f>SUMIFS(ОСТАТКИ!W:W,ОСТАТКИ!Q:Q,'ABC ПО СКЛАДАМ'!A:A)</f>
        <v>0</v>
      </c>
      <c r="AA17" s="135">
        <f>SUMIFS(ОСТАТКИ!$W:$W,ОСТАТКИ!$Q:$Q,'ABC ПО СКЛАДАМ'!$A:$A,ОСТАТКИ!$S:$S,'ABC ПО СКЛАДАМ'!AA$2)</f>
        <v>0</v>
      </c>
      <c r="AB17" s="68">
        <f t="shared" si="31"/>
        <v>0</v>
      </c>
      <c r="AC17" s="135">
        <f>SUMIFS(ОСТАТКИ!$W:$W,ОСТАТКИ!$Q:$Q,'ABC ПО СКЛАДАМ'!$A:$A,ОСТАТКИ!$S:$S,'ABC ПО СКЛАДАМ'!AC$2)</f>
        <v>0</v>
      </c>
      <c r="AD17" s="68">
        <f t="shared" si="32"/>
        <v>0</v>
      </c>
      <c r="AE17" s="135">
        <f>SUMIFS(ОСТАТКИ!$W:$W,ОСТАТКИ!$Q:$Q,'ABC ПО СКЛАДАМ'!$A:$A,ОСТАТКИ!$S:$S,'ABC ПО СКЛАДАМ'!AE$2)</f>
        <v>0</v>
      </c>
      <c r="AF17" s="68">
        <f t="shared" si="33"/>
        <v>0</v>
      </c>
      <c r="AH17" s="142">
        <f>SUMIFS(ОСТАТКИ!U:U,ОСТАТКИ!Q:Q,'ABC ПО СКЛАДАМ'!A:A)</f>
        <v>101702.32580178646</v>
      </c>
      <c r="AI17" s="135">
        <f>SUMIFS(ОСТАТКИ!$U:$U,ОСТАТКИ!$Q:$Q,'ABC ПО СКЛАДАМ'!$A:$A,ОСТАТКИ!$S:$S,'ABC ПО СКЛАДАМ'!AI$2)</f>
        <v>64886.396277924046</v>
      </c>
      <c r="AJ17" s="68">
        <f t="shared" si="34"/>
        <v>0.63800307187059713</v>
      </c>
      <c r="AK17" s="135">
        <f>SUMIFS(ОСТАТКИ!$U:$U,ОСТАТКИ!$Q:$Q,'ABC ПО СКЛАДАМ'!$A:$A,ОСТАТКИ!$S:$S,'ABC ПО СКЛАДАМ'!AK$2)</f>
        <v>10462.730885311872</v>
      </c>
      <c r="AL17" s="68">
        <f t="shared" si="35"/>
        <v>0.10287602375685383</v>
      </c>
      <c r="AM17" s="135">
        <f>SUMIFS(ОСТАТКИ!$U:$U,ОСТАТКИ!$Q:$Q,'ABC ПО СКЛАДАМ'!$A:$A,ОСТАТКИ!$S:$S,'ABC ПО СКЛАДАМ'!AM$2)</f>
        <v>26353.198638550552</v>
      </c>
      <c r="AN17" s="68">
        <f t="shared" si="36"/>
        <v>0.2591209043725492</v>
      </c>
      <c r="AP17" s="142">
        <f>SUMIFS(ОСТАТКИ!T:T,ОСТАТКИ!Q:Q,'ABC ПО СКЛАДАМ'!A:A)</f>
        <v>1430318.2690465434</v>
      </c>
      <c r="AQ17" s="135">
        <f>SUMIFS(ОСТАТКИ!$T:$T,ОСТАТКИ!$Q:$Q,'ABC ПО СКЛАДАМ'!$A:$A,ОСТАТКИ!$S:$S,'ABC ПО СКЛАДАМ'!AQ$2)</f>
        <v>1060217.6906653957</v>
      </c>
      <c r="AR17" s="68">
        <f t="shared" si="37"/>
        <v>0.74124599650967304</v>
      </c>
      <c r="AS17" s="135">
        <f>SUMIFS(ОСТАТКИ!$T:$T,ОСТАТКИ!$Q:$Q,'ABC ПО СКЛАДАМ'!$A:$A,ОСТАТКИ!$S:$S,'ABC ПО СКЛАДАМ'!AS$2)</f>
        <v>24413.038732394369</v>
      </c>
      <c r="AT17" s="68">
        <f t="shared" si="38"/>
        <v>1.7068256248078416E-2</v>
      </c>
      <c r="AU17" s="135">
        <f>SUMIFS(ОСТАТКИ!$T:$T,ОСТАТКИ!$Q:$Q,'ABC ПО СКЛАДАМ'!$A:$A,ОСТАТКИ!$S:$S,'ABC ПО СКЛАДАМ'!AU$2)</f>
        <v>345687.53964875336</v>
      </c>
      <c r="AV17" s="68">
        <f t="shared" si="39"/>
        <v>0.24168574724224856</v>
      </c>
      <c r="AX17" s="142">
        <f>SUMIFS(ОСТАТКИ!AB:AB,ОСТАТКИ!Q:Q,'ABC ПО СКЛАДАМ'!A:A)</f>
        <v>143891.40503245327</v>
      </c>
      <c r="AY17" s="135">
        <f>SUMIFS(ОСТАТКИ!$AB:$AB,ОСТАТКИ!$Q:$Q,'ABC ПО СКЛАДАМ'!$A:$A,ОСТАТКИ!$S:$S,'ABC ПО СКЛАДАМ'!AY$2)</f>
        <v>73312.32964990742</v>
      </c>
      <c r="AZ17" s="68">
        <f t="shared" si="40"/>
        <v>0.50949762866915194</v>
      </c>
      <c r="BA17" s="135">
        <f>SUMIFS(ОСТАТКИ!$AB:$AB,ОСТАТКИ!$Q:$Q,'ABC ПО СКЛАДАМ'!$A:$A,ОСТАТКИ!$S:$S,'ABC ПО СКЛАДАМ'!BA$2)</f>
        <v>31092.626081140901</v>
      </c>
      <c r="BB17" s="68">
        <f t="shared" si="41"/>
        <v>0.21608397022830009</v>
      </c>
      <c r="BC17" s="135">
        <f>SUMIFS(ОСТАТКИ!$AB:$AB,ОСТАТКИ!$Q:$Q,'ABC ПО СКЛАДАМ'!$A:$A,ОСТАТКИ!$S:$S,'ABC ПО СКЛАДАМ'!BC$2)</f>
        <v>39486.449301404951</v>
      </c>
      <c r="BD17" s="68">
        <f t="shared" si="42"/>
        <v>0.27441840110254795</v>
      </c>
      <c r="BF17" s="142">
        <f>SUMIFS(ОСТАТКИ!AC:AC,ОСТАТКИ!Q:Q,'ABC ПО СКЛАДАМ'!A:A)</f>
        <v>19209476.571266446</v>
      </c>
      <c r="BG17" s="135">
        <f>SUMIFS(ОСТАТКИ!$AC:$AC,ОСТАТКИ!$Q:$Q,'ABC ПО СКЛАДАМ'!$A:$A,ОСТАТКИ!$S:$S,'ABC ПО СКЛАДАМ'!BG$2)</f>
        <v>15379251.656451482</v>
      </c>
      <c r="BH17" s="68">
        <f t="shared" si="43"/>
        <v>0.80060753344293523</v>
      </c>
      <c r="BI17" s="135">
        <f>SUMIFS(ОСТАТКИ!$AC:$AC,ОСТАТКИ!$Q:$Q,'ABC ПО СКЛАДАМ'!$A:$A,ОСТАТКИ!$S:$S,'ABC ПО СКЛАДАМ'!BI$2)</f>
        <v>2836255.1050854293</v>
      </c>
      <c r="BJ17" s="68">
        <f t="shared" si="44"/>
        <v>0.14764874485585425</v>
      </c>
      <c r="BK17" s="135">
        <f>SUMIFS(ОСТАТКИ!$AC:$AC,ОСТАТКИ!$Q:$Q,'ABC ПО СКЛАДАМ'!$A:$A,ОСТАТКИ!$S:$S,'ABC ПО СКЛАДАМ'!BK$2)</f>
        <v>993969.80972953222</v>
      </c>
      <c r="BL17" s="68">
        <f t="shared" si="45"/>
        <v>5.1743721701210395E-2</v>
      </c>
      <c r="BN17" s="142">
        <f>SUMIFS(ОСТАТКИ!Y:Y,ОСТАТКИ!Q:Q,'ABC ПО СКЛАДАМ'!A:A)</f>
        <v>40395713.272142984</v>
      </c>
      <c r="BO17" s="135">
        <f>SUMIFS(ОСТАТКИ!$Y:$Y,ОСТАТКИ!$Q:$Q,'ABC ПО СКЛАДАМ'!$A:$A,ОСТАТКИ!$S:$S,'ABC ПО СКЛАДАМ'!BO$2)</f>
        <v>33132263.661809418</v>
      </c>
      <c r="BP17" s="68">
        <f t="shared" si="46"/>
        <v>0.82019256445850497</v>
      </c>
      <c r="BQ17" s="135">
        <f>SUMIFS(ОСТАТКИ!$Y:$Y,ОСТАТКИ!$Q:$Q,'ABC ПО СКЛАДАМ'!$A:$A,ОСТАТКИ!$S:$S,'ABC ПО СКЛАДАМ'!BQ$2)</f>
        <v>1656153.119943121</v>
      </c>
      <c r="BR17" s="68">
        <f t="shared" si="47"/>
        <v>4.0998239312813656E-2</v>
      </c>
      <c r="BS17" s="135">
        <f>SUMIFS(ОСТАТКИ!$Y:$Y,ОСТАТКИ!$Q:$Q,'ABC ПО СКЛАДАМ'!$A:$A,ОСТАТКИ!$S:$S,'ABC ПО СКЛАДАМ'!BS$2)</f>
        <v>5607296.4903904488</v>
      </c>
      <c r="BT17" s="68">
        <f t="shared" si="48"/>
        <v>0.13880919622868149</v>
      </c>
    </row>
    <row r="18" spans="1:72" ht="12" hidden="1" outlineLevel="1" x14ac:dyDescent="0.25">
      <c r="A18" s="150" t="s">
        <v>915</v>
      </c>
      <c r="B18" s="142">
        <f>SUMIFS(ОСТАТКИ!AD:AD,ОСТАТКИ!Q:Q,'ABC ПО СКЛАДАМ'!A:A)</f>
        <v>383351.22777592891</v>
      </c>
      <c r="C18" s="135">
        <f>SUMIFS(ОСТАТКИ!AD:AD,ОСТАТКИ!Q:Q,'ABC ПО СКЛАДАМ'!A:A,ОСТАТКИ!S:S,'ABC ПО СКЛАДАМ'!C$3)</f>
        <v>149680.61993380784</v>
      </c>
      <c r="D18" s="68">
        <f t="shared" si="24"/>
        <v>0.39045295564123528</v>
      </c>
      <c r="E18" s="135">
        <f>SUMIFS(ОСТАТКИ!AD:AD,ОСТАТКИ!Q:Q,'ABC ПО СКЛАДАМ'!A:A,ОСТАТКИ!S:S,'ABC ПО СКЛАДАМ'!E$3)</f>
        <v>98500.320342121064</v>
      </c>
      <c r="F18" s="68">
        <f t="shared" si="25"/>
        <v>0.25694536290801995</v>
      </c>
      <c r="G18" s="135">
        <f>SUMIFS(ОСТАТКИ!AD:AD,ОСТАТКИ!Q:Q,'ABC ПО СКЛАДАМ'!A:A,ОСТАТКИ!S:S,'ABC ПО СКЛАДАМ'!G$3)</f>
        <v>135170.28750000001</v>
      </c>
      <c r="H18" s="143">
        <f t="shared" si="26"/>
        <v>0.35260168145074483</v>
      </c>
      <c r="I18" s="132"/>
      <c r="J18" s="142">
        <f>SUMIFS(ОСТАТКИ!AA:AA,ОСТАТКИ!Q:Q,'ABC ПО СКЛАДАМ'!A:A)</f>
        <v>3551907.3759126905</v>
      </c>
      <c r="K18" s="135">
        <f>SUMIFS(ОСТАТКИ!AA:AA,ОСТАТКИ!Q:Q,'ABC ПО СКЛАДАМ'!A:A,ОСТАТКИ!S:S,'ABC ПО СКЛАДАМ'!K$3)</f>
        <v>2154785.3527492909</v>
      </c>
      <c r="L18" s="68">
        <f t="shared" si="27"/>
        <v>0.60665584000359862</v>
      </c>
      <c r="M18" s="135">
        <f>SUMIFS(ОСТАТКИ!$AA:$AA,ОСТАТКИ!$Q:$Q,'ABC ПО СКЛАДАМ'!$A:$A,ОСТАТКИ!$S:$S,'ABC ПО СКЛАДАМ'!M$3)</f>
        <v>1113956.7908104584</v>
      </c>
      <c r="N18" s="68">
        <f t="shared" si="28"/>
        <v>0.31362213957626595</v>
      </c>
      <c r="O18" s="135">
        <f>SUMIFS(ОСТАТКИ!$AA:$AA,ОСТАТКИ!$Q:$Q,'ABC ПО СКЛАДАМ'!$A:$A,ОСТАТКИ!$S:$S,'ABC ПО СКЛАДАМ'!O$3)</f>
        <v>283165.23235294118</v>
      </c>
      <c r="P18" s="68">
        <f t="shared" si="28"/>
        <v>7.9722020420135431E-2</v>
      </c>
      <c r="R18" s="142">
        <f>SUMIFS(ОСТАТКИ!Z:Z,ОСТАТКИ!Q:Q,'ABC ПО СКЛАДАМ'!A:A)</f>
        <v>2007780.7655792662</v>
      </c>
      <c r="S18" s="135">
        <f>SUMIFS(ОСТАТКИ!$Z:$Z,ОСТАТКИ!$Q:$Q,'ABC ПО СКЛАДАМ'!$A:$A,ОСТАТКИ!$S:$S,'ABC ПО СКЛАДАМ'!S$2)</f>
        <v>962077.39298547758</v>
      </c>
      <c r="T18" s="68">
        <f t="shared" si="29"/>
        <v>0.47917452417067458</v>
      </c>
      <c r="U18" s="135">
        <f>SUMIFS(ОСТАТКИ!$Z:$Z,ОСТАТКИ!$Q:$Q,'ABC ПО СКЛАДАМ'!$A:$A,ОСТАТКИ!$S:$S,'ABC ПО СКЛАДАМ'!U$2)</f>
        <v>626592.0365643769</v>
      </c>
      <c r="V18" s="68">
        <f t="shared" si="29"/>
        <v>0.31208190022858318</v>
      </c>
      <c r="W18" s="135">
        <f>SUMIFS(ОСТАТКИ!$Z:$Z,ОСТАТКИ!$Q:$Q,'ABC ПО СКЛАДАМ'!$A:$A,ОСТАТКИ!$S:$S,'ABC ПО СКЛАДАМ'!W$2)</f>
        <v>419111.33602941176</v>
      </c>
      <c r="X18" s="68">
        <f t="shared" ref="X18" si="85">IFERROR(W18/$R18,0)</f>
        <v>0.20874357560074228</v>
      </c>
      <c r="Z18" s="142">
        <f>SUMIFS(ОСТАТКИ!W:W,ОСТАТКИ!Q:Q,'ABC ПО СКЛАДАМ'!A:A)</f>
        <v>0</v>
      </c>
      <c r="AA18" s="135">
        <f>SUMIFS(ОСТАТКИ!$W:$W,ОСТАТКИ!$Q:$Q,'ABC ПО СКЛАДАМ'!$A:$A,ОСТАТКИ!$S:$S,'ABC ПО СКЛАДАМ'!AA$2)</f>
        <v>0</v>
      </c>
      <c r="AB18" s="68">
        <f t="shared" si="31"/>
        <v>0</v>
      </c>
      <c r="AC18" s="135">
        <f>SUMIFS(ОСТАТКИ!$W:$W,ОСТАТКИ!$Q:$Q,'ABC ПО СКЛАДАМ'!$A:$A,ОСТАТКИ!$S:$S,'ABC ПО СКЛАДАМ'!AC$2)</f>
        <v>0</v>
      </c>
      <c r="AD18" s="68">
        <f t="shared" si="32"/>
        <v>0</v>
      </c>
      <c r="AE18" s="135">
        <f>SUMIFS(ОСТАТКИ!$W:$W,ОСТАТКИ!$Q:$Q,'ABC ПО СКЛАДАМ'!$A:$A,ОСТАТКИ!$S:$S,'ABC ПО СКЛАДАМ'!AE$2)</f>
        <v>0</v>
      </c>
      <c r="AF18" s="68">
        <f t="shared" si="33"/>
        <v>0</v>
      </c>
      <c r="AH18" s="142">
        <f>SUMIFS(ОСТАТКИ!U:U,ОСТАТКИ!Q:Q,'ABC ПО СКЛАДАМ'!A:A)</f>
        <v>141516.15278871972</v>
      </c>
      <c r="AI18" s="135">
        <f>SUMIFS(ОСТАТКИ!$U:$U,ОСТАТКИ!$Q:$Q,'ABC ПО СКЛАДАМ'!$A:$A,ОСТАТКИ!$S:$S,'ABC ПО СКЛАДАМ'!AI$2)</f>
        <v>78658.646724387712</v>
      </c>
      <c r="AJ18" s="68">
        <f t="shared" si="34"/>
        <v>0.55582804629958549</v>
      </c>
      <c r="AK18" s="135">
        <f>SUMIFS(ОСТАТКИ!$U:$U,ОСТАТКИ!$Q:$Q,'ABC ПО СКЛАДАМ'!$A:$A,ОСТАТКИ!$S:$S,'ABC ПО СКЛАДАМ'!AK$2)</f>
        <v>62857.506064331996</v>
      </c>
      <c r="AL18" s="68">
        <f t="shared" si="35"/>
        <v>0.44417195370041451</v>
      </c>
      <c r="AM18" s="135">
        <f>SUMIFS(ОСТАТКИ!$U:$U,ОСТАТКИ!$Q:$Q,'ABC ПО СКЛАДАМ'!$A:$A,ОСТАТКИ!$S:$S,'ABC ПО СКЛАДАМ'!AM$2)</f>
        <v>0</v>
      </c>
      <c r="AN18" s="68">
        <f t="shared" si="36"/>
        <v>0</v>
      </c>
      <c r="AP18" s="142">
        <f>SUMIFS(ОСТАТКИ!T:T,ОСТАТКИ!Q:Q,'ABC ПО СКЛАДАМ'!A:A)</f>
        <v>361365.42891460023</v>
      </c>
      <c r="AQ18" s="135">
        <f>SUMIFS(ОСТАТКИ!$T:$T,ОСТАТКИ!$Q:$Q,'ABC ПО СКЛАДАМ'!$A:$A,ОСТАТКИ!$S:$S,'ABC ПО СКЛАДАМ'!AQ$2)</f>
        <v>342325.6846172479</v>
      </c>
      <c r="AR18" s="68">
        <f t="shared" si="37"/>
        <v>0.94731166079018614</v>
      </c>
      <c r="AS18" s="135">
        <f>SUMIFS(ОСТАТКИ!$T:$T,ОСТАТКИ!$Q:$Q,'ABC ПО СКЛАДАМ'!$A:$A,ОСТАТКИ!$S:$S,'ABC ПО СКЛАДАМ'!AS$2)</f>
        <v>19039.744297352343</v>
      </c>
      <c r="AT18" s="68">
        <f t="shared" si="38"/>
        <v>5.2688339209813882E-2</v>
      </c>
      <c r="AU18" s="135">
        <f>SUMIFS(ОСТАТКИ!$T:$T,ОСТАТКИ!$Q:$Q,'ABC ПО СКЛАДАМ'!$A:$A,ОСТАТКИ!$S:$S,'ABC ПО СКЛАДАМ'!AU$2)</f>
        <v>0</v>
      </c>
      <c r="AV18" s="68">
        <f t="shared" si="39"/>
        <v>0</v>
      </c>
      <c r="AX18" s="142">
        <f>SUMIFS(ОСТАТКИ!AB:AB,ОСТАТКИ!Q:Q,'ABC ПО СКЛАДАМ'!A:A)</f>
        <v>88619.01286402985</v>
      </c>
      <c r="AY18" s="135">
        <f>SUMIFS(ОСТАТКИ!$AB:$AB,ОСТАТКИ!$Q:$Q,'ABC ПО СКЛАДАМ'!$A:$A,ОСТАТКИ!$S:$S,'ABC ПО СКЛАДАМ'!AY$2)</f>
        <v>48532.193813935584</v>
      </c>
      <c r="AZ18" s="68">
        <f t="shared" si="40"/>
        <v>0.54764990316919493</v>
      </c>
      <c r="BA18" s="135">
        <f>SUMIFS(ОСТАТКИ!$AB:$AB,ОСТАТКИ!$Q:$Q,'ABC ПО СКЛАДАМ'!$A:$A,ОСТАТКИ!$S:$S,'ABC ПО СКЛАДАМ'!BA$2)</f>
        <v>36455.039050094274</v>
      </c>
      <c r="BB18" s="68">
        <f t="shared" si="41"/>
        <v>0.41136814631447161</v>
      </c>
      <c r="BC18" s="135">
        <f>SUMIFS(ОСТАТКИ!$AB:$AB,ОСТАТКИ!$Q:$Q,'ABC ПО СКЛАДАМ'!$A:$A,ОСТАТКИ!$S:$S,'ABC ПО СКЛАДАМ'!BC$2)</f>
        <v>3631.7799999999997</v>
      </c>
      <c r="BD18" s="68">
        <f t="shared" si="42"/>
        <v>4.0981950516333576E-2</v>
      </c>
      <c r="BF18" s="142">
        <f>SUMIFS(ОСТАТКИ!AC:AC,ОСТАТКИ!Q:Q,'ABC ПО СКЛАДАМ'!A:A)</f>
        <v>3831320.7823999636</v>
      </c>
      <c r="BG18" s="135">
        <f>SUMIFS(ОСТАТКИ!$AC:$AC,ОСТАТКИ!$Q:$Q,'ABC ПО СКЛАДАМ'!$A:$A,ОСТАТКИ!$S:$S,'ABC ПО СКЛАДАМ'!BG$2)</f>
        <v>2355150.5583343487</v>
      </c>
      <c r="BH18" s="68">
        <f t="shared" si="43"/>
        <v>0.61470983300413373</v>
      </c>
      <c r="BI18" s="135">
        <f>SUMIFS(ОСТАТКИ!$AC:$AC,ОСТАТКИ!$Q:$Q,'ABC ПО СКЛАДАМ'!$A:$A,ОСТАТКИ!$S:$S,'ABC ПО СКЛАДАМ'!BI$2)</f>
        <v>925996.02215385053</v>
      </c>
      <c r="BJ18" s="68">
        <f t="shared" si="44"/>
        <v>0.24169107071577567</v>
      </c>
      <c r="BK18" s="135">
        <f>SUMIFS(ОСТАТКИ!$AC:$AC,ОСТАТКИ!$Q:$Q,'ABC ПО СКЛАДАМ'!$A:$A,ОСТАТКИ!$S:$S,'ABC ПО СКЛАДАМ'!BK$2)</f>
        <v>550174.20191176469</v>
      </c>
      <c r="BL18" s="68">
        <f t="shared" si="45"/>
        <v>0.14359909628009068</v>
      </c>
      <c r="BN18" s="142">
        <f>SUMIFS(ОСТАТКИ!Y:Y,ОСТАТКИ!Q:Q,'ABC ПО СКЛАДАМ'!A:A)</f>
        <v>26796675.118145071</v>
      </c>
      <c r="BO18" s="135">
        <f>SUMIFS(ОСТАТКИ!$Y:$Y,ОСТАТКИ!$Q:$Q,'ABC ПО СКЛАДАМ'!$A:$A,ОСТАТКИ!$S:$S,'ABC ПО СКЛАДАМ'!BO$2)</f>
        <v>22688890.351127379</v>
      </c>
      <c r="BP18" s="68">
        <f t="shared" si="46"/>
        <v>0.84670543084518157</v>
      </c>
      <c r="BQ18" s="135">
        <f>SUMIFS(ОСТАТКИ!$Y:$Y,ОСТАТКИ!$Q:$Q,'ABC ПО СКЛАДАМ'!$A:$A,ОСТАТКИ!$S:$S,'ABC ПО СКЛАДАМ'!BQ$2)</f>
        <v>4107784.7670176877</v>
      </c>
      <c r="BR18" s="68">
        <f t="shared" si="47"/>
        <v>0.15329456915481826</v>
      </c>
      <c r="BS18" s="135">
        <f>SUMIFS(ОСТАТКИ!$Y:$Y,ОСТАТКИ!$Q:$Q,'ABC ПО СКЛАДАМ'!$A:$A,ОСТАТКИ!$S:$S,'ABC ПО СКЛАДАМ'!BS$2)</f>
        <v>0</v>
      </c>
      <c r="BT18" s="68">
        <f t="shared" si="48"/>
        <v>0</v>
      </c>
    </row>
    <row r="19" spans="1:72" ht="12" hidden="1" outlineLevel="1" x14ac:dyDescent="0.25">
      <c r="A19" s="150" t="s">
        <v>926</v>
      </c>
      <c r="B19" s="142">
        <f>SUMIFS(ОСТАТКИ!AD:AD,ОСТАТКИ!Q:Q,'ABC ПО СКЛАДАМ'!A:A)</f>
        <v>252951.20356721187</v>
      </c>
      <c r="C19" s="135">
        <f>SUMIFS(ОСТАТКИ!AD:AD,ОСТАТКИ!Q:Q,'ABC ПО СКЛАДАМ'!A:A,ОСТАТКИ!S:S,'ABC ПО СКЛАДАМ'!C$3)</f>
        <v>132375.81923887381</v>
      </c>
      <c r="D19" s="68">
        <f t="shared" si="24"/>
        <v>0.52332551643186831</v>
      </c>
      <c r="E19" s="135">
        <f>SUMIFS(ОСТАТКИ!AD:AD,ОСТАТКИ!Q:Q,'ABC ПО СКЛАДАМ'!A:A,ОСТАТКИ!S:S,'ABC ПО СКЛАДАМ'!E$3)</f>
        <v>41617.429479166669</v>
      </c>
      <c r="F19" s="68">
        <f t="shared" si="25"/>
        <v>0.16452750132144942</v>
      </c>
      <c r="G19" s="135">
        <f>SUMIFS(ОСТАТКИ!AD:AD,ОСТАТКИ!Q:Q,'ABC ПО СКЛАДАМ'!A:A,ОСТАТКИ!S:S,'ABC ПО СКЛАДАМ'!G$3)</f>
        <v>78957.954849171394</v>
      </c>
      <c r="H19" s="143">
        <f t="shared" si="26"/>
        <v>0.31214698224668225</v>
      </c>
      <c r="I19" s="132"/>
      <c r="J19" s="142">
        <f>SUMIFS(ОСТАТКИ!AA:AA,ОСТАТКИ!Q:Q,'ABC ПО СКЛАДАМ'!A:A)</f>
        <v>11591846.332795735</v>
      </c>
      <c r="K19" s="135">
        <f>SUMIFS(ОСТАТКИ!AA:AA,ОСТАТКИ!Q:Q,'ABC ПО СКЛАДАМ'!A:A,ОСТАТКИ!S:S,'ABC ПО СКЛАДАМ'!K$3)</f>
        <v>10952068.61685773</v>
      </c>
      <c r="L19" s="68">
        <f t="shared" si="27"/>
        <v>0.94480795400746975</v>
      </c>
      <c r="M19" s="135">
        <f>SUMIFS(ОСТАТКИ!$AA:$AA,ОСТАТКИ!$Q:$Q,'ABC ПО СКЛАДАМ'!$A:$A,ОСТАТКИ!$S:$S,'ABC ПО СКЛАДАМ'!M$3)</f>
        <v>160067.03645833334</v>
      </c>
      <c r="N19" s="68">
        <f t="shared" si="28"/>
        <v>1.3808588542575011E-2</v>
      </c>
      <c r="O19" s="135">
        <f>SUMIFS(ОСТАТКИ!$AA:$AA,ОСТАТКИ!$Q:$Q,'ABC ПО СКЛАДАМ'!$A:$A,ОСТАТКИ!$S:$S,'ABC ПО СКЛАДАМ'!O$3)</f>
        <v>479710.6794796731</v>
      </c>
      <c r="P19" s="68">
        <f t="shared" si="28"/>
        <v>4.1383457449955335E-2</v>
      </c>
      <c r="R19" s="142">
        <f>SUMIFS(ОСТАТКИ!Z:Z,ОСТАТКИ!Q:Q,'ABC ПО СКЛАДАМ'!A:A)</f>
        <v>5875206.0544286668</v>
      </c>
      <c r="S19" s="135">
        <f>SUMIFS(ОСТАТКИ!$Z:$Z,ОСТАТКИ!$Q:$Q,'ABC ПО СКЛАДАМ'!$A:$A,ОСТАТКИ!$S:$S,'ABC ПО СКЛАДАМ'!S$2)</f>
        <v>4557851.3429971589</v>
      </c>
      <c r="T19" s="68">
        <f t="shared" si="29"/>
        <v>0.77577727500493365</v>
      </c>
      <c r="U19" s="135">
        <f>SUMIFS(ОСТАТКИ!$Z:$Z,ОСТАТКИ!$Q:$Q,'ABC ПО СКЛАДАМ'!$A:$A,ОСТАТКИ!$S:$S,'ABC ПО СКЛАДАМ'!U$2)</f>
        <v>390563.56895833334</v>
      </c>
      <c r="V19" s="68">
        <f t="shared" si="29"/>
        <v>6.6476573815471673E-2</v>
      </c>
      <c r="W19" s="135">
        <f>SUMIFS(ОСТАТКИ!$Z:$Z,ОСТАТКИ!$Q:$Q,'ABC ПО СКЛАДАМ'!$A:$A,ОСТАТКИ!$S:$S,'ABC ПО СКЛАДАМ'!W$2)</f>
        <v>926791.14247317438</v>
      </c>
      <c r="X19" s="68">
        <f t="shared" ref="X19" si="86">IFERROR(W19/$R19,0)</f>
        <v>0.15774615117959467</v>
      </c>
      <c r="Z19" s="142">
        <f>SUMIFS(ОСТАТКИ!W:W,ОСТАТКИ!Q:Q,'ABC ПО СКЛАДАМ'!A:A)</f>
        <v>0</v>
      </c>
      <c r="AA19" s="135">
        <f>SUMIFS(ОСТАТКИ!$W:$W,ОСТАТКИ!$Q:$Q,'ABC ПО СКЛАДАМ'!$A:$A,ОСТАТКИ!$S:$S,'ABC ПО СКЛАДАМ'!AA$2)</f>
        <v>0</v>
      </c>
      <c r="AB19" s="68">
        <f t="shared" si="31"/>
        <v>0</v>
      </c>
      <c r="AC19" s="135">
        <f>SUMIFS(ОСТАТКИ!$W:$W,ОСТАТКИ!$Q:$Q,'ABC ПО СКЛАДАМ'!$A:$A,ОСТАТКИ!$S:$S,'ABC ПО СКЛАДАМ'!AC$2)</f>
        <v>0</v>
      </c>
      <c r="AD19" s="68">
        <f t="shared" si="32"/>
        <v>0</v>
      </c>
      <c r="AE19" s="135">
        <f>SUMIFS(ОСТАТКИ!$W:$W,ОСТАТКИ!$Q:$Q,'ABC ПО СКЛАДАМ'!$A:$A,ОСТАТКИ!$S:$S,'ABC ПО СКЛАДАМ'!AE$2)</f>
        <v>0</v>
      </c>
      <c r="AF19" s="68">
        <f t="shared" si="33"/>
        <v>0</v>
      </c>
      <c r="AH19" s="142">
        <f>SUMIFS(ОСТАТКИ!U:U,ОСТАТКИ!Q:Q,'ABC ПО СКЛАДАМ'!A:A)</f>
        <v>71934.532918917146</v>
      </c>
      <c r="AI19" s="135">
        <f>SUMIFS(ОСТАТКИ!$U:$U,ОСТАТКИ!$Q:$Q,'ABC ПО СКЛАДАМ'!$A:$A,ОСТАТКИ!$S:$S,'ABC ПО СКЛАДАМ'!AI$2)</f>
        <v>33981.500701655241</v>
      </c>
      <c r="AJ19" s="68">
        <f t="shared" si="34"/>
        <v>0.47239481960574292</v>
      </c>
      <c r="AK19" s="135">
        <f>SUMIFS(ОСТАТКИ!$U:$U,ОСТАТКИ!$Q:$Q,'ABC ПО СКЛАДАМ'!$A:$A,ОСТАТКИ!$S:$S,'ABC ПО СКЛАДАМ'!AK$2)</f>
        <v>16006.703645833333</v>
      </c>
      <c r="AL19" s="68">
        <f t="shared" si="35"/>
        <v>0.22251765593412137</v>
      </c>
      <c r="AM19" s="135">
        <f>SUMIFS(ОСТАТКИ!$U:$U,ОСТАТКИ!$Q:$Q,'ABC ПО СКЛАДАМ'!$A:$A,ОСТАТКИ!$S:$S,'ABC ПО СКЛАДАМ'!AM$2)</f>
        <v>21946.32857142857</v>
      </c>
      <c r="AN19" s="68">
        <f t="shared" si="36"/>
        <v>0.30508752446013571</v>
      </c>
      <c r="AP19" s="142">
        <f>SUMIFS(ОСТАТКИ!T:T,ОСТАТКИ!Q:Q,'ABC ПО СКЛАДАМ'!A:A)</f>
        <v>139284.5539299607</v>
      </c>
      <c r="AQ19" s="135">
        <f>SUMIFS(ОСТАТКИ!$T:$T,ОСТАТКИ!$Q:$Q,'ABC ПО СКЛАДАМ'!$A:$A,ОСТАТКИ!$S:$S,'ABC ПО СКЛАДАМ'!AQ$2)</f>
        <v>123277.85028412737</v>
      </c>
      <c r="AR19" s="68">
        <f t="shared" si="37"/>
        <v>0.8850791190106958</v>
      </c>
      <c r="AS19" s="135">
        <f>SUMIFS(ОСТАТКИ!$T:$T,ОСТАТКИ!$Q:$Q,'ABC ПО СКЛАДАМ'!$A:$A,ОСТАТКИ!$S:$S,'ABC ПО СКЛАДАМ'!AS$2)</f>
        <v>16006.703645833333</v>
      </c>
      <c r="AT19" s="68">
        <f t="shared" si="38"/>
        <v>0.11492088098930417</v>
      </c>
      <c r="AU19" s="135">
        <f>SUMIFS(ОСТАТКИ!$T:$T,ОСТАТКИ!$Q:$Q,'ABC ПО СКЛАДАМ'!$A:$A,ОСТАТКИ!$S:$S,'ABC ПО СКЛАДАМ'!AU$2)</f>
        <v>0</v>
      </c>
      <c r="AV19" s="68">
        <f t="shared" si="39"/>
        <v>0</v>
      </c>
      <c r="AX19" s="142">
        <f>SUMIFS(ОСТАТКИ!AB:AB,ОСТАТКИ!Q:Q,'ABC ПО СКЛАДАМ'!A:A)</f>
        <v>103553.45469783107</v>
      </c>
      <c r="AY19" s="135">
        <f>SUMIFS(ОСТАТКИ!$AB:$AB,ОСТАТКИ!$Q:$Q,'ABC ПО СКЛАДАМ'!$A:$A,ОСТАТКИ!$S:$S,'ABC ПО СКЛАДАМ'!AY$2)</f>
        <v>72002.295292795287</v>
      </c>
      <c r="AZ19" s="68">
        <f t="shared" si="40"/>
        <v>0.69531524083767127</v>
      </c>
      <c r="BA19" s="135">
        <f>SUMIFS(ОСТАТКИ!$AB:$AB,ОСТАТКИ!$Q:$Q,'ABC ПО СКЛАДАМ'!$A:$A,ОСТАТКИ!$S:$S,'ABC ПО СКЛАДАМ'!BA$2)</f>
        <v>16006.703645833333</v>
      </c>
      <c r="BB19" s="68">
        <f t="shared" si="41"/>
        <v>0.15457430843365763</v>
      </c>
      <c r="BC19" s="135">
        <f>SUMIFS(ОСТАТКИ!$AB:$AB,ОСТАТКИ!$Q:$Q,'ABC ПО СКЛАДАМ'!$A:$A,ОСТАТКИ!$S:$S,'ABC ПО СКЛАДАМ'!BC$2)</f>
        <v>15544.455759202452</v>
      </c>
      <c r="BD19" s="68">
        <f t="shared" si="42"/>
        <v>0.15011045072867116</v>
      </c>
      <c r="BF19" s="142">
        <f>SUMIFS(ОСТАТКИ!AC:AC,ОСТАТКИ!Q:Q,'ABC ПО СКЛАДАМ'!A:A)</f>
        <v>1454064.9533160189</v>
      </c>
      <c r="BG19" s="135">
        <f>SUMIFS(ОСТАТКИ!$AC:$AC,ОСТАТКИ!$Q:$Q,'ABC ПО СКЛАДАМ'!$A:$A,ОСТАТКИ!$S:$S,'ABC ПО СКЛАДАМ'!BG$2)</f>
        <v>1109687.8676910191</v>
      </c>
      <c r="BH19" s="68">
        <f t="shared" si="43"/>
        <v>0.763162515649908</v>
      </c>
      <c r="BI19" s="135">
        <f>SUMIFS(ОСТАТКИ!$AC:$AC,ОСТАТКИ!$Q:$Q,'ABC ПО СКЛАДАМ'!$A:$A,ОСТАТКИ!$S:$S,'ABC ПО СКЛАДАМ'!BI$2)</f>
        <v>288120.66562500002</v>
      </c>
      <c r="BJ19" s="68">
        <f t="shared" si="44"/>
        <v>0.19814841487509627</v>
      </c>
      <c r="BK19" s="135">
        <f>SUMIFS(ОСТАТКИ!$AC:$AC,ОСТАТКИ!$Q:$Q,'ABC ПО СКЛАДАМ'!$A:$A,ОСТАТКИ!$S:$S,'ABC ПО СКЛАДАМ'!BK$2)</f>
        <v>56256.42</v>
      </c>
      <c r="BL19" s="68">
        <f t="shared" si="45"/>
        <v>3.8689069474995813E-2</v>
      </c>
      <c r="BN19" s="142">
        <f>SUMIFS(ОСТАТКИ!Y:Y,ОСТАТКИ!Q:Q,'ABC ПО СКЛАДАМ'!A:A)</f>
        <v>18973251.539203249</v>
      </c>
      <c r="BO19" s="135">
        <f>SUMIFS(ОСТАТКИ!$Y:$Y,ОСТАТКИ!$Q:$Q,'ABC ПО СКЛАДАМ'!$A:$A,ОСТАТКИ!$S:$S,'ABC ПО СКЛАДАМ'!BO$2)</f>
        <v>14903333.307183303</v>
      </c>
      <c r="BP19" s="68">
        <f t="shared" si="46"/>
        <v>0.78549178965921962</v>
      </c>
      <c r="BQ19" s="135">
        <f>SUMIFS(ОСТАТКИ!$Y:$Y,ОСТАТКИ!$Q:$Q,'ABC ПО СКЛАДАМ'!$A:$A,ОСТАТКИ!$S:$S,'ABC ПО СКЛАДАМ'!BQ$2)</f>
        <v>3521474.8020833335</v>
      </c>
      <c r="BR19" s="68">
        <f t="shared" si="47"/>
        <v>0.18560207220186425</v>
      </c>
      <c r="BS19" s="135">
        <f>SUMIFS(ОСТАТКИ!$Y:$Y,ОСТАТКИ!$Q:$Q,'ABC ПО СКЛАДАМ'!$A:$A,ОСТАТКИ!$S:$S,'ABC ПО СКЛАДАМ'!BS$2)</f>
        <v>548443.42993661377</v>
      </c>
      <c r="BT19" s="68">
        <f t="shared" si="48"/>
        <v>2.8906138138916213E-2</v>
      </c>
    </row>
    <row r="20" spans="1:72" ht="12" hidden="1" outlineLevel="1" x14ac:dyDescent="0.25">
      <c r="A20" s="150" t="s">
        <v>942</v>
      </c>
      <c r="B20" s="142">
        <f>SUMIFS(ОСТАТКИ!AD:AD,ОСТАТКИ!Q:Q,'ABC ПО СКЛАДАМ'!A:A)</f>
        <v>406.01309138808142</v>
      </c>
      <c r="C20" s="135">
        <f>SUMIFS(ОСТАТКИ!AD:AD,ОСТАТКИ!Q:Q,'ABC ПО СКЛАДАМ'!A:A,ОСТАТКИ!S:S,'ABC ПО СКЛАДАМ'!C$3)</f>
        <v>0</v>
      </c>
      <c r="D20" s="68">
        <f t="shared" si="24"/>
        <v>0</v>
      </c>
      <c r="E20" s="135">
        <f>SUMIFS(ОСТАТКИ!AD:AD,ОСТАТКИ!Q:Q,'ABC ПО СКЛАДАМ'!A:A,ОСТАТКИ!S:S,'ABC ПО СКЛАДАМ'!E$3)</f>
        <v>217.11878906250001</v>
      </c>
      <c r="F20" s="68">
        <f t="shared" si="25"/>
        <v>0.53475809935145746</v>
      </c>
      <c r="G20" s="135">
        <f>SUMIFS(ОСТАТКИ!AD:AD,ОСТАТКИ!Q:Q,'ABC ПО СКЛАДАМ'!A:A,ОСТАТКИ!S:S,'ABC ПО СКЛАДАМ'!G$3)</f>
        <v>188.89430232558141</v>
      </c>
      <c r="H20" s="143">
        <f t="shared" si="26"/>
        <v>0.46524190064854254</v>
      </c>
      <c r="I20" s="132"/>
      <c r="J20" s="142">
        <f>SUMIFS(ОСТАТКИ!AA:AA,ОСТАТКИ!Q:Q,'ABC ПО СКЛАДАМ'!A:A)</f>
        <v>2337899.4058823842</v>
      </c>
      <c r="K20" s="135">
        <f>SUMIFS(ОСТАТКИ!AA:AA,ОСТАТКИ!Q:Q,'ABC ПО СКЛАДАМ'!A:A,ОСТАТКИ!S:S,'ABC ПО СКЛАДАМ'!K$3)</f>
        <v>0</v>
      </c>
      <c r="L20" s="68">
        <f t="shared" si="27"/>
        <v>0</v>
      </c>
      <c r="M20" s="135">
        <f>SUMIFS(ОСТАТКИ!$AA:$AA,ОСТАТКИ!$Q:$Q,'ABC ПО СКЛАДАМ'!$A:$A,ОСТАТКИ!$S:$S,'ABC ПО СКЛАДАМ'!M$3)</f>
        <v>38647.144453125002</v>
      </c>
      <c r="N20" s="68">
        <f t="shared" si="28"/>
        <v>1.6530713150396888E-2</v>
      </c>
      <c r="O20" s="135">
        <f>SUMIFS(ОСТАТКИ!$AA:$AA,ОСТАТКИ!$Q:$Q,'ABC ПО СКЛАДАМ'!$A:$A,ОСТАТКИ!$S:$S,'ABC ПО СКЛАДАМ'!O$3)</f>
        <v>2299252.2614292591</v>
      </c>
      <c r="P20" s="68">
        <f t="shared" si="28"/>
        <v>0.98346928684960311</v>
      </c>
      <c r="R20" s="142">
        <f>SUMIFS(ОСТАТКИ!Z:Z,ОСТАТКИ!Q:Q,'ABC ПО СКЛАДАМ'!A:A)</f>
        <v>970509.73597557773</v>
      </c>
      <c r="S20" s="135">
        <f>SUMIFS(ОСТАТКИ!$Z:$Z,ОСТАТКИ!$Q:$Q,'ABC ПО СКЛАДАМ'!$A:$A,ОСТАТКИ!$S:$S,'ABC ПО СКЛАДАМ'!S$2)</f>
        <v>0</v>
      </c>
      <c r="T20" s="68">
        <f t="shared" si="29"/>
        <v>0</v>
      </c>
      <c r="U20" s="135">
        <f>SUMIFS(ОСТАТКИ!$Z:$Z,ОСТАТКИ!$Q:$Q,'ABC ПО СКЛАДАМ'!$A:$A,ОСТАТКИ!$S:$S,'ABC ПО СКЛАДАМ'!U$2)</f>
        <v>76208.694960937501</v>
      </c>
      <c r="V20" s="68">
        <f t="shared" si="29"/>
        <v>7.8524400256872073E-2</v>
      </c>
      <c r="W20" s="135">
        <f>SUMIFS(ОСТАТКИ!$Z:$Z,ОСТАТКИ!$Q:$Q,'ABC ПО СКЛАДАМ'!$A:$A,ОСТАТКИ!$S:$S,'ABC ПО СКЛАДАМ'!W$2)</f>
        <v>894301.04101464024</v>
      </c>
      <c r="X20" s="68">
        <f t="shared" ref="X20" si="87">IFERROR(W20/$R20,0)</f>
        <v>0.92147559974312798</v>
      </c>
      <c r="Z20" s="142">
        <f>SUMIFS(ОСТАТКИ!W:W,ОСТАТКИ!Q:Q,'ABC ПО СКЛАДАМ'!A:A)</f>
        <v>0</v>
      </c>
      <c r="AA20" s="135">
        <f>SUMIFS(ОСТАТКИ!$W:$W,ОСТАТКИ!$Q:$Q,'ABC ПО СКЛАДАМ'!$A:$A,ОСТАТКИ!$S:$S,'ABC ПО СКЛАДАМ'!AA$2)</f>
        <v>0</v>
      </c>
      <c r="AB20" s="68">
        <f t="shared" si="31"/>
        <v>0</v>
      </c>
      <c r="AC20" s="135">
        <f>SUMIFS(ОСТАТКИ!$W:$W,ОСТАТКИ!$Q:$Q,'ABC ПО СКЛАДАМ'!$A:$A,ОСТАТКИ!$S:$S,'ABC ПО СКЛАДАМ'!AC$2)</f>
        <v>0</v>
      </c>
      <c r="AD20" s="68">
        <f t="shared" si="32"/>
        <v>0</v>
      </c>
      <c r="AE20" s="135">
        <f>SUMIFS(ОСТАТКИ!$W:$W,ОСТАТКИ!$Q:$Q,'ABC ПО СКЛАДАМ'!$A:$A,ОСТАТКИ!$S:$S,'ABC ПО СКЛАДАМ'!AE$2)</f>
        <v>0</v>
      </c>
      <c r="AF20" s="68">
        <f t="shared" si="33"/>
        <v>0</v>
      </c>
      <c r="AH20" s="142">
        <f>SUMIFS(ОСТАТКИ!U:U,ОСТАТКИ!Q:Q,'ABC ПО СКЛАДАМ'!A:A)</f>
        <v>0</v>
      </c>
      <c r="AI20" s="135">
        <f>SUMIFS(ОСТАТКИ!$U:$U,ОСТАТКИ!$Q:$Q,'ABC ПО СКЛАДАМ'!$A:$A,ОСТАТКИ!$S:$S,'ABC ПО СКЛАДАМ'!AI$2)</f>
        <v>0</v>
      </c>
      <c r="AJ20" s="68">
        <f t="shared" si="34"/>
        <v>0</v>
      </c>
      <c r="AK20" s="135">
        <f>SUMIFS(ОСТАТКИ!$U:$U,ОСТАТКИ!$Q:$Q,'ABC ПО СКЛАДАМ'!$A:$A,ОСТАТКИ!$S:$S,'ABC ПО СКЛАДАМ'!AK$2)</f>
        <v>0</v>
      </c>
      <c r="AL20" s="68">
        <f t="shared" si="35"/>
        <v>0</v>
      </c>
      <c r="AM20" s="135">
        <f>SUMIFS(ОСТАТКИ!$U:$U,ОСТАТКИ!$Q:$Q,'ABC ПО СКЛАДАМ'!$A:$A,ОСТАТКИ!$S:$S,'ABC ПО СКЛАДАМ'!AM$2)</f>
        <v>0</v>
      </c>
      <c r="AN20" s="68">
        <f t="shared" si="36"/>
        <v>0</v>
      </c>
      <c r="AP20" s="142">
        <f>SUMIFS(ОСТАТКИ!T:T,ОСТАТКИ!Q:Q,'ABC ПО СКЛАДАМ'!A:A)</f>
        <v>0</v>
      </c>
      <c r="AQ20" s="135">
        <f>SUMIFS(ОСТАТКИ!$T:$T,ОСТАТКИ!$Q:$Q,'ABC ПО СКЛАДАМ'!$A:$A,ОСТАТКИ!$S:$S,'ABC ПО СКЛАДАМ'!AQ$2)</f>
        <v>0</v>
      </c>
      <c r="AR20" s="68">
        <f t="shared" si="37"/>
        <v>0</v>
      </c>
      <c r="AS20" s="135">
        <f>SUMIFS(ОСТАТКИ!$T:$T,ОСТАТКИ!$Q:$Q,'ABC ПО СКЛАДАМ'!$A:$A,ОСТАТКИ!$S:$S,'ABC ПО СКЛАДАМ'!AS$2)</f>
        <v>0</v>
      </c>
      <c r="AT20" s="68">
        <f t="shared" si="38"/>
        <v>0</v>
      </c>
      <c r="AU20" s="135">
        <f>SUMIFS(ОСТАТКИ!$T:$T,ОСТАТКИ!$Q:$Q,'ABC ПО СКЛАДАМ'!$A:$A,ОСТАТКИ!$S:$S,'ABC ПО СКЛАДАМ'!AU$2)</f>
        <v>0</v>
      </c>
      <c r="AV20" s="68">
        <f t="shared" si="39"/>
        <v>0</v>
      </c>
      <c r="AX20" s="142">
        <f>SUMIFS(ОСТАТКИ!AB:AB,ОСТАТКИ!Q:Q,'ABC ПО СКЛАДАМ'!A:A)</f>
        <v>3252.3197162441038</v>
      </c>
      <c r="AY20" s="135">
        <f>SUMIFS(ОСТАТКИ!$AB:$AB,ОСТАТКИ!$Q:$Q,'ABC ПО СКЛАДАМ'!$A:$A,ОСТАТКИ!$S:$S,'ABC ПО СКЛАДАМ'!AY$2)</f>
        <v>0</v>
      </c>
      <c r="AZ20" s="68">
        <f t="shared" si="40"/>
        <v>0</v>
      </c>
      <c r="BA20" s="135">
        <f>SUMIFS(ОСТАТКИ!$AB:$AB,ОСТАТКИ!$Q:$Q,'ABC ПО СКЛАДАМ'!$A:$A,ОСТАТКИ!$S:$S,'ABC ПО СКЛАДАМ'!BA$2)</f>
        <v>651.35636718750004</v>
      </c>
      <c r="BB20" s="68">
        <f t="shared" si="41"/>
        <v>0.20027439612846853</v>
      </c>
      <c r="BC20" s="135">
        <f>SUMIFS(ОСТАТКИ!$AB:$AB,ОСТАТКИ!$Q:$Q,'ABC ПО СКЛАДАМ'!$A:$A,ОСТАТКИ!$S:$S,'ABC ПО СКЛАДАМ'!BC$2)</f>
        <v>2600.9633490566039</v>
      </c>
      <c r="BD20" s="68">
        <f t="shared" si="42"/>
        <v>0.79972560387153147</v>
      </c>
      <c r="BF20" s="142">
        <f>SUMIFS(ОСТАТКИ!AC:AC,ОСТАТКИ!Q:Q,'ABC ПО СКЛАДАМ'!A:A)</f>
        <v>923401.87427189772</v>
      </c>
      <c r="BG20" s="135">
        <f>SUMIFS(ОСТАТКИ!$AC:$AC,ОСТАТКИ!$Q:$Q,'ABC ПО СКЛАДАМ'!$A:$A,ОСТАТКИ!$S:$S,'ABC ПО СКЛАДАМ'!BG$2)</f>
        <v>0</v>
      </c>
      <c r="BH20" s="68">
        <f t="shared" si="43"/>
        <v>0</v>
      </c>
      <c r="BI20" s="135">
        <f>SUMIFS(ОСТАТКИ!$AC:$AC,ОСТАТКИ!$Q:$Q,'ABC ПО СКЛАДАМ'!$A:$A,ОСТАТКИ!$S:$S,'ABC ПО СКЛАДАМ'!BI$2)</f>
        <v>15198.315234375001</v>
      </c>
      <c r="BJ20" s="68">
        <f t="shared" si="44"/>
        <v>1.6459047417852462E-2</v>
      </c>
      <c r="BK20" s="135">
        <f>SUMIFS(ОСТАТКИ!$AC:$AC,ОСТАТКИ!$Q:$Q,'ABC ПО СКЛАДАМ'!$A:$A,ОСТАТКИ!$S:$S,'ABC ПО СКЛАДАМ'!BK$2)</f>
        <v>908203.55903752276</v>
      </c>
      <c r="BL20" s="68">
        <f t="shared" si="45"/>
        <v>0.98354095258214758</v>
      </c>
      <c r="BN20" s="142">
        <f>SUMIFS(ОСТАТКИ!Y:Y,ОСТАТКИ!Q:Q,'ABC ПО СКЛАДАМ'!A:A)</f>
        <v>353903.62617187505</v>
      </c>
      <c r="BO20" s="135">
        <f>SUMIFS(ОСТАТКИ!$Y:$Y,ОСТАТКИ!$Q:$Q,'ABC ПО СКЛАДАМ'!$A:$A,ОСТАТКИ!$S:$S,'ABC ПО СКЛАДАМ'!BO$2)</f>
        <v>0</v>
      </c>
      <c r="BP20" s="68">
        <f t="shared" si="46"/>
        <v>0</v>
      </c>
      <c r="BQ20" s="135">
        <f>SUMIFS(ОСТАТКИ!$Y:$Y,ОСТАТКИ!$Q:$Q,'ABC ПО СКЛАДАМ'!$A:$A,ОСТАТКИ!$S:$S,'ABC ПО СКЛАДАМ'!BQ$2)</f>
        <v>353903.62617187505</v>
      </c>
      <c r="BR20" s="68">
        <f t="shared" si="47"/>
        <v>1</v>
      </c>
      <c r="BS20" s="135">
        <f>SUMIFS(ОСТАТКИ!$Y:$Y,ОСТАТКИ!$Q:$Q,'ABC ПО СКЛАДАМ'!$A:$A,ОСТАТКИ!$S:$S,'ABC ПО СКЛАДАМ'!BS$2)</f>
        <v>0</v>
      </c>
      <c r="BT20" s="68">
        <f t="shared" si="48"/>
        <v>0</v>
      </c>
    </row>
    <row r="21" spans="1:72" ht="12" hidden="1" outlineLevel="1" x14ac:dyDescent="0.25">
      <c r="A21" s="150" t="s">
        <v>950</v>
      </c>
      <c r="B21" s="142">
        <f>SUMIFS(ОСТАТКИ!AD:AD,ОСТАТКИ!Q:Q,'ABC ПО СКЛАДАМ'!A:A)</f>
        <v>1754555.7067730725</v>
      </c>
      <c r="C21" s="135">
        <f>SUMIFS(ОСТАТКИ!AD:AD,ОСТАТКИ!Q:Q,'ABC ПО СКЛАДАМ'!A:A,ОСТАТКИ!S:S,'ABC ПО СКЛАДАМ'!C$3)</f>
        <v>35903.895807411413</v>
      </c>
      <c r="D21" s="68">
        <f t="shared" si="24"/>
        <v>2.0463240733145378E-2</v>
      </c>
      <c r="E21" s="135">
        <f>SUMIFS(ОСТАТКИ!AD:AD,ОСТАТКИ!Q:Q,'ABC ПО СКЛАДАМ'!A:A,ОСТАТКИ!S:S,'ABC ПО СКЛАДАМ'!E$3)</f>
        <v>286324.76175745181</v>
      </c>
      <c r="F21" s="68">
        <f t="shared" si="25"/>
        <v>0.16318932516770979</v>
      </c>
      <c r="G21" s="135">
        <f>SUMIFS(ОСТАТКИ!AD:AD,ОСТАТКИ!Q:Q,'ABC ПО СКЛАДАМ'!A:A,ОСТАТКИ!S:S,'ABC ПО СКЛАДАМ'!G$3)</f>
        <v>1432327.0492082092</v>
      </c>
      <c r="H21" s="143">
        <f t="shared" si="26"/>
        <v>0.81634743409914479</v>
      </c>
      <c r="I21" s="132"/>
      <c r="J21" s="142">
        <f>SUMIFS(ОСТАТКИ!AA:AA,ОСТАТКИ!Q:Q,'ABC ПО СКЛАДАМ'!A:A)</f>
        <v>13790254.373129169</v>
      </c>
      <c r="K21" s="135">
        <f>SUMIFS(ОСТАТКИ!AA:AA,ОСТАТКИ!Q:Q,'ABC ПО СКЛАДАМ'!A:A,ОСТАТКИ!S:S,'ABC ПО СКЛАДАМ'!K$3)</f>
        <v>704613.95522044902</v>
      </c>
      <c r="L21" s="68">
        <f t="shared" si="27"/>
        <v>5.1095065845443426E-2</v>
      </c>
      <c r="M21" s="135">
        <f>SUMIFS(ОСТАТКИ!$AA:$AA,ОСТАТКИ!$Q:$Q,'ABC ПО СКЛАДАМ'!$A:$A,ОСТАТКИ!$S:$S,'ABC ПО СКЛАДАМ'!M$3)</f>
        <v>9793972.5786290802</v>
      </c>
      <c r="N21" s="68">
        <f t="shared" si="28"/>
        <v>0.71020971141134315</v>
      </c>
      <c r="O21" s="135">
        <f>SUMIFS(ОСТАТКИ!$AA:$AA,ОСТАТКИ!$Q:$Q,'ABC ПО СКЛАДАМ'!$A:$A,ОСТАТКИ!$S:$S,'ABC ПО СКЛАДАМ'!O$3)</f>
        <v>3291667.8392796414</v>
      </c>
      <c r="P21" s="68">
        <f t="shared" si="28"/>
        <v>0.23869522274321353</v>
      </c>
      <c r="R21" s="142">
        <f>SUMIFS(ОСТАТКИ!Z:Z,ОСТАТКИ!Q:Q,'ABC ПО СКЛАДАМ'!A:A)</f>
        <v>10800696.649772685</v>
      </c>
      <c r="S21" s="135">
        <f>SUMIFS(ОСТАТКИ!$Z:$Z,ОСТАТКИ!$Q:$Q,'ABC ПО СКЛАДАМ'!$A:$A,ОСТАТКИ!$S:$S,'ABC ПО СКЛАДАМ'!S$2)</f>
        <v>1130972.7179334594</v>
      </c>
      <c r="T21" s="68">
        <f t="shared" si="29"/>
        <v>0.10471294163763614</v>
      </c>
      <c r="U21" s="135">
        <f>SUMIFS(ОСТАТКИ!$Z:$Z,ОСТАТКИ!$Q:$Q,'ABC ПО СКЛАДАМ'!$A:$A,ОСТАТКИ!$S:$S,'ABC ПО СКЛАДАМ'!U$2)</f>
        <v>3971770.1627119808</v>
      </c>
      <c r="V21" s="68">
        <f t="shared" si="29"/>
        <v>0.36773277608862126</v>
      </c>
      <c r="W21" s="135">
        <f>SUMIFS(ОСТАТКИ!$Z:$Z,ОСТАТКИ!$Q:$Q,'ABC ПО СКЛАДАМ'!$A:$A,ОСТАТКИ!$S:$S,'ABC ПО СКЛАДАМ'!W$2)</f>
        <v>5697953.769127246</v>
      </c>
      <c r="X21" s="68">
        <f t="shared" ref="X21" si="88">IFERROR(W21/$R21,0)</f>
        <v>0.52755428227374268</v>
      </c>
      <c r="Z21" s="142">
        <f>SUMIFS(ОСТАТКИ!W:W,ОСТАТКИ!Q:Q,'ABC ПО СКЛАДАМ'!A:A)</f>
        <v>0</v>
      </c>
      <c r="AA21" s="135">
        <f>SUMIFS(ОСТАТКИ!$W:$W,ОСТАТКИ!$Q:$Q,'ABC ПО СКЛАДАМ'!$A:$A,ОСТАТКИ!$S:$S,'ABC ПО СКЛАДАМ'!AA$2)</f>
        <v>0</v>
      </c>
      <c r="AB21" s="68">
        <f t="shared" si="31"/>
        <v>0</v>
      </c>
      <c r="AC21" s="135">
        <f>SUMIFS(ОСТАТКИ!$W:$W,ОСТАТКИ!$Q:$Q,'ABC ПО СКЛАДАМ'!$A:$A,ОСТАТКИ!$S:$S,'ABC ПО СКЛАДАМ'!AC$2)</f>
        <v>0</v>
      </c>
      <c r="AD21" s="68">
        <f t="shared" si="32"/>
        <v>0</v>
      </c>
      <c r="AE21" s="135">
        <f>SUMIFS(ОСТАТКИ!$W:$W,ОСТАТКИ!$Q:$Q,'ABC ПО СКЛАДАМ'!$A:$A,ОСТАТКИ!$S:$S,'ABC ПО СКЛАДАМ'!AE$2)</f>
        <v>0</v>
      </c>
      <c r="AF21" s="68">
        <f t="shared" si="33"/>
        <v>0</v>
      </c>
      <c r="AH21" s="142">
        <f>SUMIFS(ОСТАТКИ!U:U,ОСТАТКИ!Q:Q,'ABC ПО СКЛАДАМ'!A:A)</f>
        <v>256733.07197699411</v>
      </c>
      <c r="AI21" s="135">
        <f>SUMIFS(ОСТАТКИ!$U:$U,ОСТАТКИ!$Q:$Q,'ABC ПО СКЛАДАМ'!$A:$A,ОСТАТКИ!$S:$S,'ABC ПО СКЛАДАМ'!AI$2)</f>
        <v>0</v>
      </c>
      <c r="AJ21" s="68">
        <f t="shared" si="34"/>
        <v>0</v>
      </c>
      <c r="AK21" s="135">
        <f>SUMIFS(ОСТАТКИ!$U:$U,ОСТАТКИ!$Q:$Q,'ABC ПО СКЛАДАМ'!$A:$A,ОСТАТКИ!$S:$S,'ABC ПО СКЛАДАМ'!AK$2)</f>
        <v>104933.11749679357</v>
      </c>
      <c r="AL21" s="68">
        <f t="shared" si="35"/>
        <v>0.40872458187310062</v>
      </c>
      <c r="AM21" s="135">
        <f>SUMIFS(ОСТАТКИ!$U:$U,ОСТАТКИ!$Q:$Q,'ABC ПО СКЛАДАМ'!$A:$A,ОСТАТКИ!$S:$S,'ABC ПО СКЛАДАМ'!AM$2)</f>
        <v>151799.95448020048</v>
      </c>
      <c r="AN21" s="68">
        <f t="shared" si="36"/>
        <v>0.5912754181268991</v>
      </c>
      <c r="AP21" s="142">
        <f>SUMIFS(ОСТАТКИ!T:T,ОСТАТКИ!Q:Q,'ABC ПО СКЛАДАМ'!A:A)</f>
        <v>558319.65978407441</v>
      </c>
      <c r="AQ21" s="135">
        <f>SUMIFS(ОСТАТКИ!$T:$T,ОСТАТКИ!$Q:$Q,'ABC ПО СКЛАДАМ'!$A:$A,ОСТАТКИ!$S:$S,'ABC ПО СКЛАДАМ'!AQ$2)</f>
        <v>0</v>
      </c>
      <c r="AR21" s="68">
        <f t="shared" si="37"/>
        <v>0</v>
      </c>
      <c r="AS21" s="135">
        <f>SUMIFS(ОСТАТКИ!$T:$T,ОСТАТКИ!$Q:$Q,'ABC ПО СКЛАДАМ'!$A:$A,ОСТАТКИ!$S:$S,'ABC ПО СКЛАДАМ'!AS$2)</f>
        <v>343319.30955049046</v>
      </c>
      <c r="AT21" s="68">
        <f t="shared" si="38"/>
        <v>0.61491531514986664</v>
      </c>
      <c r="AU21" s="135">
        <f>SUMIFS(ОСТАТКИ!$T:$T,ОСТАТКИ!$Q:$Q,'ABC ПО СКЛАДАМ'!$A:$A,ОСТАТКИ!$S:$S,'ABC ПО СКЛАДАМ'!AU$2)</f>
        <v>215000.35023358394</v>
      </c>
      <c r="AV21" s="68">
        <f t="shared" si="39"/>
        <v>0.38508468485013331</v>
      </c>
      <c r="AX21" s="142">
        <f>SUMIFS(ОСТАТКИ!AB:AB,ОСТАТКИ!Q:Q,'ABC ПО СКЛАДАМ'!A:A)</f>
        <v>97401.425953217273</v>
      </c>
      <c r="AY21" s="135">
        <f>SUMIFS(ОСТАТКИ!$AB:$AB,ОСТАТКИ!$Q:$Q,'ABC ПО СКЛАДАМ'!$A:$A,ОСТАТКИ!$S:$S,'ABC ПО СКЛАДАМ'!AY$2)</f>
        <v>4487.9869759264266</v>
      </c>
      <c r="AZ21" s="68">
        <f t="shared" si="40"/>
        <v>4.6077220451393029E-2</v>
      </c>
      <c r="BA21" s="135">
        <f>SUMIFS(ОСТАТКИ!$AB:$AB,ОСТАТКИ!$Q:$Q,'ABC ПО СКЛАДАМ'!$A:$A,ОСТАТКИ!$S:$S,'ABC ПО СКЛАДАМ'!BA$2)</f>
        <v>37867.047423534787</v>
      </c>
      <c r="BB21" s="68">
        <f t="shared" si="41"/>
        <v>0.38877302927497848</v>
      </c>
      <c r="BC21" s="135">
        <f>SUMIFS(ОСТАТКИ!$AB:$AB,ОСТАТКИ!$Q:$Q,'ABC ПО СКЛАДАМ'!$A:$A,ОСТАТКИ!$S:$S,'ABC ПО СКЛАДАМ'!BC$2)</f>
        <v>55046.391553756053</v>
      </c>
      <c r="BD21" s="68">
        <f t="shared" si="42"/>
        <v>0.56514975027362846</v>
      </c>
      <c r="BF21" s="142">
        <f>SUMIFS(ОСТАТКИ!AC:AC,ОСТАТКИ!Q:Q,'ABC ПО СКЛАДАМ'!A:A)</f>
        <v>7153257.3461521836</v>
      </c>
      <c r="BG21" s="135">
        <f>SUMIFS(ОСТАТКИ!$AC:$AC,ОСТАТКИ!$Q:$Q,'ABC ПО СКЛАДАМ'!$A:$A,ОСТАТКИ!$S:$S,'ABC ПО СКЛАДАМ'!BG$2)</f>
        <v>323135.06226670271</v>
      </c>
      <c r="BH21" s="68">
        <f t="shared" si="43"/>
        <v>4.5173135346587331E-2</v>
      </c>
      <c r="BI21" s="135">
        <f>SUMIFS(ОСТАТКИ!$AC:$AC,ОСТАТКИ!$Q:$Q,'ABC ПО СКЛАДАМ'!$A:$A,ОСТАТКИ!$S:$S,'ABC ПО СКЛАДАМ'!BI$2)</f>
        <v>4144096.3368736329</v>
      </c>
      <c r="BJ21" s="68">
        <f t="shared" si="44"/>
        <v>0.57932996624297151</v>
      </c>
      <c r="BK21" s="135">
        <f>SUMIFS(ОСТАТКИ!$AC:$AC,ОСТАТКИ!$Q:$Q,'ABC ПО СКЛАДАМ'!$A:$A,ОСТАТКИ!$S:$S,'ABC ПО СКЛАДАМ'!BK$2)</f>
        <v>2686025.947011848</v>
      </c>
      <c r="BL21" s="68">
        <f t="shared" si="45"/>
        <v>0.37549689841044109</v>
      </c>
      <c r="BN21" s="142">
        <f>SUMIFS(ОСТАТКИ!Y:Y,ОСТАТКИ!Q:Q,'ABC ПО СКЛАДАМ'!A:A)</f>
        <v>48267551.311173163</v>
      </c>
      <c r="BO21" s="135">
        <f>SUMIFS(ОСТАТКИ!$Y:$Y,ОСТАТКИ!$Q:$Q,'ABC ПО СКЛАДАМ'!$A:$A,ОСТАТКИ!$S:$S,'ABC ПО СКЛАДАМ'!BO$2)</f>
        <v>6229325.9225858804</v>
      </c>
      <c r="BP21" s="68">
        <f t="shared" si="46"/>
        <v>0.12905825452852196</v>
      </c>
      <c r="BQ21" s="135">
        <f>SUMIFS(ОСТАТКИ!$Y:$Y,ОСТАТКИ!$Q:$Q,'ABC ПО СКЛАДАМ'!$A:$A,ОСТАТКИ!$S:$S,'ABC ПО СКЛАДАМ'!BQ$2)</f>
        <v>22862930.822680514</v>
      </c>
      <c r="BR21" s="68">
        <f t="shared" si="47"/>
        <v>0.47367082442792396</v>
      </c>
      <c r="BS21" s="135">
        <f>SUMIFS(ОСТАТКИ!$Y:$Y,ОСТАТКИ!$Q:$Q,'ABC ПО СКЛАДАМ'!$A:$A,ОСТАТКИ!$S:$S,'ABC ПО СКЛАДАМ'!BS$2)</f>
        <v>19175294.565906767</v>
      </c>
      <c r="BT21" s="68">
        <f t="shared" si="48"/>
        <v>0.39727092104355405</v>
      </c>
    </row>
    <row r="22" spans="1:72" ht="12" hidden="1" outlineLevel="1" x14ac:dyDescent="0.25">
      <c r="A22" s="150" t="s">
        <v>979</v>
      </c>
      <c r="B22" s="142">
        <f>SUMIFS(ОСТАТКИ!AD:AD,ОСТАТКИ!Q:Q,'ABC ПО СКЛАДАМ'!A:A)</f>
        <v>53444.080753638249</v>
      </c>
      <c r="C22" s="135">
        <f>SUMIFS(ОСТАТКИ!AD:AD,ОСТАТКИ!Q:Q,'ABC ПО СКЛАДАМ'!A:A,ОСТАТКИ!S:S,'ABC ПО СКЛАДАМ'!C$3)</f>
        <v>0</v>
      </c>
      <c r="D22" s="68">
        <f t="shared" si="24"/>
        <v>0</v>
      </c>
      <c r="E22" s="135">
        <f>SUMIFS(ОСТАТКИ!AD:AD,ОСТАТКИ!Q:Q,'ABC ПО СКЛАДАМ'!A:A,ОСТАТКИ!S:S,'ABC ПО СКЛАДАМ'!E$3)</f>
        <v>0</v>
      </c>
      <c r="F22" s="68">
        <f t="shared" si="25"/>
        <v>0</v>
      </c>
      <c r="G22" s="135">
        <f>SUMIFS(ОСТАТКИ!AD:AD,ОСТАТКИ!Q:Q,'ABC ПО СКЛАДАМ'!A:A,ОСТАТКИ!S:S,'ABC ПО СКЛАДАМ'!G$3)</f>
        <v>53444.080753638249</v>
      </c>
      <c r="H22" s="143">
        <f t="shared" si="26"/>
        <v>1</v>
      </c>
      <c r="I22" s="132"/>
      <c r="J22" s="142">
        <f>SUMIFS(ОСТАТКИ!AA:AA,ОСТАТКИ!Q:Q,'ABC ПО СКЛАДАМ'!A:A)</f>
        <v>275799.75505717256</v>
      </c>
      <c r="K22" s="135">
        <f>SUMIFS(ОСТАТКИ!AA:AA,ОСТАТКИ!Q:Q,'ABC ПО СКЛАДАМ'!A:A,ОСТАТКИ!S:S,'ABC ПО СКЛАДАМ'!K$3)</f>
        <v>0</v>
      </c>
      <c r="L22" s="68">
        <f t="shared" si="27"/>
        <v>0</v>
      </c>
      <c r="M22" s="135">
        <f>SUMIFS(ОСТАТКИ!$AA:$AA,ОСТАТКИ!$Q:$Q,'ABC ПО СКЛАДАМ'!$A:$A,ОСТАТКИ!$S:$S,'ABC ПО СКЛАДАМ'!M$3)</f>
        <v>0</v>
      </c>
      <c r="N22" s="68">
        <f t="shared" si="28"/>
        <v>0</v>
      </c>
      <c r="O22" s="135">
        <f>SUMIFS(ОСТАТКИ!$AA:$AA,ОСТАТКИ!$Q:$Q,'ABC ПО СКЛАДАМ'!$A:$A,ОСТАТКИ!$S:$S,'ABC ПО СКЛАДАМ'!O$3)</f>
        <v>275799.75505717256</v>
      </c>
      <c r="P22" s="68">
        <f t="shared" si="28"/>
        <v>1</v>
      </c>
      <c r="R22" s="142">
        <f>SUMIFS(ОСТАТКИ!Z:Z,ОСТАТКИ!Q:Q,'ABC ПО СКЛАДАМ'!A:A)</f>
        <v>139014.50385135136</v>
      </c>
      <c r="S22" s="135">
        <f>SUMIFS(ОСТАТКИ!$Z:$Z,ОСТАТКИ!$Q:$Q,'ABC ПО СКЛАДАМ'!$A:$A,ОСТАТКИ!$S:$S,'ABC ПО СКЛАДАМ'!S$2)</f>
        <v>0</v>
      </c>
      <c r="T22" s="68">
        <f t="shared" si="29"/>
        <v>0</v>
      </c>
      <c r="U22" s="135">
        <f>SUMIFS(ОСТАТКИ!$Z:$Z,ОСТАТКИ!$Q:$Q,'ABC ПО СКЛАДАМ'!$A:$A,ОСТАТКИ!$S:$S,'ABC ПО СКЛАДАМ'!U$2)</f>
        <v>0</v>
      </c>
      <c r="V22" s="68">
        <f t="shared" si="29"/>
        <v>0</v>
      </c>
      <c r="W22" s="135">
        <f>SUMIFS(ОСТАТКИ!$Z:$Z,ОСТАТКИ!$Q:$Q,'ABC ПО СКЛАДАМ'!$A:$A,ОСТАТКИ!$S:$S,'ABC ПО СКЛАДАМ'!W$2)</f>
        <v>139014.50385135136</v>
      </c>
      <c r="X22" s="68">
        <f t="shared" ref="X22" si="89">IFERROR(W22/$R22,0)</f>
        <v>1</v>
      </c>
      <c r="Z22" s="142">
        <f>SUMIFS(ОСТАТКИ!W:W,ОСТАТКИ!Q:Q,'ABC ПО СКЛАДАМ'!A:A)</f>
        <v>0</v>
      </c>
      <c r="AA22" s="135">
        <f>SUMIFS(ОСТАТКИ!$W:$W,ОСТАТКИ!$Q:$Q,'ABC ПО СКЛАДАМ'!$A:$A,ОСТАТКИ!$S:$S,'ABC ПО СКЛАДАМ'!AA$2)</f>
        <v>0</v>
      </c>
      <c r="AB22" s="68">
        <f t="shared" si="31"/>
        <v>0</v>
      </c>
      <c r="AC22" s="135">
        <f>SUMIFS(ОСТАТКИ!$W:$W,ОСТАТКИ!$Q:$Q,'ABC ПО СКЛАДАМ'!$A:$A,ОСТАТКИ!$S:$S,'ABC ПО СКЛАДАМ'!AC$2)</f>
        <v>0</v>
      </c>
      <c r="AD22" s="68">
        <f t="shared" si="32"/>
        <v>0</v>
      </c>
      <c r="AE22" s="135">
        <f>SUMIFS(ОСТАТКИ!$W:$W,ОСТАТКИ!$Q:$Q,'ABC ПО СКЛАДАМ'!$A:$A,ОСТАТКИ!$S:$S,'ABC ПО СКЛАДАМ'!AE$2)</f>
        <v>0</v>
      </c>
      <c r="AF22" s="68">
        <f t="shared" si="33"/>
        <v>0</v>
      </c>
      <c r="AH22" s="142">
        <f>SUMIFS(ОСТАТКИ!U:U,ОСТАТКИ!Q:Q,'ABC ПО СКЛАДАМ'!A:A)</f>
        <v>2958.8125</v>
      </c>
      <c r="AI22" s="135">
        <f>SUMIFS(ОСТАТКИ!$U:$U,ОСТАТКИ!$Q:$Q,'ABC ПО СКЛАДАМ'!$A:$A,ОСТАТКИ!$S:$S,'ABC ПО СКЛАДАМ'!AI$2)</f>
        <v>0</v>
      </c>
      <c r="AJ22" s="68">
        <f t="shared" si="34"/>
        <v>0</v>
      </c>
      <c r="AK22" s="135">
        <f>SUMIFS(ОСТАТКИ!$U:$U,ОСТАТКИ!$Q:$Q,'ABC ПО СКЛАДАМ'!$A:$A,ОСТАТКИ!$S:$S,'ABC ПО СКЛАДАМ'!AK$2)</f>
        <v>0</v>
      </c>
      <c r="AL22" s="68">
        <f t="shared" si="35"/>
        <v>0</v>
      </c>
      <c r="AM22" s="135">
        <f>SUMIFS(ОСТАТКИ!$U:$U,ОСТАТКИ!$Q:$Q,'ABC ПО СКЛАДАМ'!$A:$A,ОСТАТКИ!$S:$S,'ABC ПО СКЛАДАМ'!AM$2)</f>
        <v>2958.8125</v>
      </c>
      <c r="AN22" s="68">
        <f t="shared" si="36"/>
        <v>1</v>
      </c>
      <c r="AP22" s="142">
        <f>SUMIFS(ОСТАТКИ!T:T,ОСТАТКИ!Q:Q,'ABC ПО СКЛАДАМ'!A:A)</f>
        <v>0</v>
      </c>
      <c r="AQ22" s="135">
        <f>SUMIFS(ОСТАТКИ!$T:$T,ОСТАТКИ!$Q:$Q,'ABC ПО СКЛАДАМ'!$A:$A,ОСТАТКИ!$S:$S,'ABC ПО СКЛАДАМ'!AQ$2)</f>
        <v>0</v>
      </c>
      <c r="AR22" s="68">
        <f t="shared" si="37"/>
        <v>0</v>
      </c>
      <c r="AS22" s="135">
        <f>SUMIFS(ОСТАТКИ!$T:$T,ОСТАТКИ!$Q:$Q,'ABC ПО СКЛАДАМ'!$A:$A,ОСТАТКИ!$S:$S,'ABC ПО СКЛАДАМ'!AS$2)</f>
        <v>0</v>
      </c>
      <c r="AT22" s="68">
        <f t="shared" si="38"/>
        <v>0</v>
      </c>
      <c r="AU22" s="135">
        <f>SUMIFS(ОСТАТКИ!$T:$T,ОСТАТКИ!$Q:$Q,'ABC ПО СКЛАДАМ'!$A:$A,ОСТАТКИ!$S:$S,'ABC ПО СКЛАДАМ'!AU$2)</f>
        <v>0</v>
      </c>
      <c r="AV22" s="68">
        <f t="shared" si="39"/>
        <v>0</v>
      </c>
      <c r="AX22" s="142">
        <f>SUMIFS(ОСТАТКИ!AB:AB,ОСТАТКИ!Q:Q,'ABC ПО СКЛАДАМ'!A:A)</f>
        <v>0</v>
      </c>
      <c r="AY22" s="135">
        <f>SUMIFS(ОСТАТКИ!$AB:$AB,ОСТАТКИ!$Q:$Q,'ABC ПО СКЛАДАМ'!$A:$A,ОСТАТКИ!$S:$S,'ABC ПО СКЛАДАМ'!AY$2)</f>
        <v>0</v>
      </c>
      <c r="AZ22" s="68">
        <f t="shared" si="40"/>
        <v>0</v>
      </c>
      <c r="BA22" s="135">
        <f>SUMIFS(ОСТАТКИ!$AB:$AB,ОСТАТКИ!$Q:$Q,'ABC ПО СКЛАДАМ'!$A:$A,ОСТАТКИ!$S:$S,'ABC ПО СКЛАДАМ'!BA$2)</f>
        <v>0</v>
      </c>
      <c r="BB22" s="68">
        <f t="shared" si="41"/>
        <v>0</v>
      </c>
      <c r="BC22" s="135">
        <f>SUMIFS(ОСТАТКИ!$AB:$AB,ОСТАТКИ!$Q:$Q,'ABC ПО СКЛАДАМ'!$A:$A,ОСТАТКИ!$S:$S,'ABC ПО СКЛАДАМ'!BC$2)</f>
        <v>0</v>
      </c>
      <c r="BD22" s="68">
        <f t="shared" si="42"/>
        <v>0</v>
      </c>
      <c r="BF22" s="142">
        <f>SUMIFS(ОСТАТКИ!AC:AC,ОСТАТКИ!Q:Q,'ABC ПО СКЛАДАМ'!A:A)</f>
        <v>0</v>
      </c>
      <c r="BG22" s="135">
        <f>SUMIFS(ОСТАТКИ!$AC:$AC,ОСТАТКИ!$Q:$Q,'ABC ПО СКЛАДАМ'!$A:$A,ОСТАТКИ!$S:$S,'ABC ПО СКЛАДАМ'!BG$2)</f>
        <v>0</v>
      </c>
      <c r="BH22" s="68">
        <f t="shared" si="43"/>
        <v>0</v>
      </c>
      <c r="BI22" s="135">
        <f>SUMIFS(ОСТАТКИ!$AC:$AC,ОСТАТКИ!$Q:$Q,'ABC ПО СКЛАДАМ'!$A:$A,ОСТАТКИ!$S:$S,'ABC ПО СКЛАДАМ'!BI$2)</f>
        <v>0</v>
      </c>
      <c r="BJ22" s="68">
        <f t="shared" si="44"/>
        <v>0</v>
      </c>
      <c r="BK22" s="135">
        <f>SUMIFS(ОСТАТКИ!$AC:$AC,ОСТАТКИ!$Q:$Q,'ABC ПО СКЛАДАМ'!$A:$A,ОСТАТКИ!$S:$S,'ABC ПО СКЛАДАМ'!BK$2)</f>
        <v>0</v>
      </c>
      <c r="BL22" s="68">
        <f t="shared" si="45"/>
        <v>0</v>
      </c>
      <c r="BN22" s="142">
        <f>SUMIFS(ОСТАТКИ!Y:Y,ОСТАТКИ!Q:Q,'ABC ПО СКЛАДАМ'!A:A)</f>
        <v>592924.32087837835</v>
      </c>
      <c r="BO22" s="135">
        <f>SUMIFS(ОСТАТКИ!$Y:$Y,ОСТАТКИ!$Q:$Q,'ABC ПО СКЛАДАМ'!$A:$A,ОСТАТКИ!$S:$S,'ABC ПО СКЛАДАМ'!BO$2)</f>
        <v>0</v>
      </c>
      <c r="BP22" s="68">
        <f t="shared" si="46"/>
        <v>0</v>
      </c>
      <c r="BQ22" s="135">
        <f>SUMIFS(ОСТАТКИ!$Y:$Y,ОСТАТКИ!$Q:$Q,'ABC ПО СКЛАДАМ'!$A:$A,ОСТАТКИ!$S:$S,'ABC ПО СКЛАДАМ'!BQ$2)</f>
        <v>0</v>
      </c>
      <c r="BR22" s="68">
        <f t="shared" si="47"/>
        <v>0</v>
      </c>
      <c r="BS22" s="135">
        <f>SUMIFS(ОСТАТКИ!$Y:$Y,ОСТАТКИ!$Q:$Q,'ABC ПО СКЛАДАМ'!$A:$A,ОСТАТКИ!$S:$S,'ABC ПО СКЛАДАМ'!BS$2)</f>
        <v>592924.32087837835</v>
      </c>
      <c r="BT22" s="68">
        <f t="shared" si="48"/>
        <v>1</v>
      </c>
    </row>
    <row r="23" spans="1:72" ht="12" hidden="1" outlineLevel="1" x14ac:dyDescent="0.25">
      <c r="A23" s="150" t="s">
        <v>996</v>
      </c>
      <c r="B23" s="142">
        <f>SUMIFS(ОСТАТКИ!AD:AD,ОСТАТКИ!Q:Q,'ABC ПО СКЛАДАМ'!A:A)</f>
        <v>1004308.3713054953</v>
      </c>
      <c r="C23" s="135">
        <f>SUMIFS(ОСТАТКИ!AD:AD,ОСТАТКИ!Q:Q,'ABC ПО СКЛАДАМ'!A:A,ОСТАТКИ!S:S,'ABC ПО СКЛАДАМ'!C$3)</f>
        <v>0</v>
      </c>
      <c r="D23" s="68">
        <f t="shared" si="24"/>
        <v>0</v>
      </c>
      <c r="E23" s="135">
        <f>SUMIFS(ОСТАТКИ!AD:AD,ОСТАТКИ!Q:Q,'ABC ПО СКЛАДАМ'!A:A,ОСТАТКИ!S:S,'ABC ПО СКЛАДАМ'!E$3)</f>
        <v>24323.834724540902</v>
      </c>
      <c r="F23" s="68">
        <f t="shared" si="25"/>
        <v>2.4219488176646854E-2</v>
      </c>
      <c r="G23" s="135">
        <f>SUMIFS(ОСТАТКИ!AD:AD,ОСТАТКИ!Q:Q,'ABC ПО СКЛАДАМ'!A:A,ОСТАТКИ!S:S,'ABC ПО СКЛАДАМ'!G$3)</f>
        <v>979984.53658095433</v>
      </c>
      <c r="H23" s="143">
        <f t="shared" si="26"/>
        <v>0.97578051182335312</v>
      </c>
      <c r="I23" s="132"/>
      <c r="J23" s="142">
        <f>SUMIFS(ОСТАТКИ!AA:AA,ОСТАТКИ!Q:Q,'ABC ПО СКЛАДАМ'!A:A)</f>
        <v>144101.949081803</v>
      </c>
      <c r="K23" s="135">
        <f>SUMIFS(ОСТАТКИ!AA:AA,ОСТАТКИ!Q:Q,'ABC ПО СКЛАДАМ'!A:A,ОСТАТКИ!S:S,'ABC ПО СКЛАДАМ'!K$3)</f>
        <v>0</v>
      </c>
      <c r="L23" s="68">
        <f t="shared" si="27"/>
        <v>0</v>
      </c>
      <c r="M23" s="135">
        <f>SUMIFS(ОСТАТКИ!$AA:$AA,ОСТАТКИ!$Q:$Q,'ABC ПО СКЛАДАМ'!$A:$A,ОСТАТКИ!$S:$S,'ABC ПО СКЛАДАМ'!M$3)</f>
        <v>81079.449081803003</v>
      </c>
      <c r="N23" s="68">
        <f t="shared" si="28"/>
        <v>0.56265338254221853</v>
      </c>
      <c r="O23" s="135">
        <f>SUMIFS(ОСТАТКИ!$AA:$AA,ОСТАТКИ!$Q:$Q,'ABC ПО СКЛАДАМ'!$A:$A,ОСТАТКИ!$S:$S,'ABC ПО СКЛАДАМ'!O$3)</f>
        <v>63022.5</v>
      </c>
      <c r="P23" s="68">
        <f t="shared" si="28"/>
        <v>0.43734661745778147</v>
      </c>
      <c r="R23" s="142">
        <f>SUMIFS(ОСТАТКИ!Z:Z,ОСТАТКИ!Q:Q,'ABC ПО СКЛАДАМ'!A:A)</f>
        <v>1055504.4218226159</v>
      </c>
      <c r="S23" s="135">
        <f>SUMIFS(ОСТАТКИ!$Z:$Z,ОСТАТКИ!$Q:$Q,'ABC ПО СКЛАДАМ'!$A:$A,ОСТАТКИ!$S:$S,'ABC ПО СКЛАДАМ'!S$2)</f>
        <v>0</v>
      </c>
      <c r="T23" s="68">
        <f t="shared" si="29"/>
        <v>0</v>
      </c>
      <c r="U23" s="135">
        <f>SUMIFS(ОСТАТКИ!$Z:$Z,ОСТАТКИ!$Q:$Q,'ABC ПО СКЛАДАМ'!$A:$A,ОСТАТКИ!$S:$S,'ABC ПО СКЛАДАМ'!U$2)</f>
        <v>72971.504173622699</v>
      </c>
      <c r="V23" s="68">
        <f t="shared" si="29"/>
        <v>6.913424772547852E-2</v>
      </c>
      <c r="W23" s="135">
        <f>SUMIFS(ОСТАТКИ!$Z:$Z,ОСТАТКИ!$Q:$Q,'ABC ПО СКЛАДАМ'!$A:$A,ОСТАТКИ!$S:$S,'ABC ПО СКЛАДАМ'!W$2)</f>
        <v>982532.9176489932</v>
      </c>
      <c r="X23" s="68">
        <f t="shared" ref="X23" si="90">IFERROR(W23/$R23,0)</f>
        <v>0.93086575227452151</v>
      </c>
      <c r="Z23" s="142">
        <f>SUMIFS(ОСТАТКИ!W:W,ОСТАТКИ!Q:Q,'ABC ПО СКЛАДАМ'!A:A)</f>
        <v>0</v>
      </c>
      <c r="AA23" s="135">
        <f>SUMIFS(ОСТАТКИ!$W:$W,ОСТАТКИ!$Q:$Q,'ABC ПО СКЛАДАМ'!$A:$A,ОСТАТКИ!$S:$S,'ABC ПО СКЛАДАМ'!AA$2)</f>
        <v>0</v>
      </c>
      <c r="AB23" s="68">
        <f t="shared" si="31"/>
        <v>0</v>
      </c>
      <c r="AC23" s="135">
        <f>SUMIFS(ОСТАТКИ!$W:$W,ОСТАТКИ!$Q:$Q,'ABC ПО СКЛАДАМ'!$A:$A,ОСТАТКИ!$S:$S,'ABC ПО СКЛАДАМ'!AC$2)</f>
        <v>0</v>
      </c>
      <c r="AD23" s="68">
        <f t="shared" si="32"/>
        <v>0</v>
      </c>
      <c r="AE23" s="135">
        <f>SUMIFS(ОСТАТКИ!$W:$W,ОСТАТКИ!$Q:$Q,'ABC ПО СКЛАДАМ'!$A:$A,ОСТАТКИ!$S:$S,'ABC ПО СКЛАДАМ'!AE$2)</f>
        <v>0</v>
      </c>
      <c r="AF23" s="68">
        <f t="shared" si="33"/>
        <v>0</v>
      </c>
      <c r="AH23" s="142">
        <f>SUMIFS(ОСТАТКИ!U:U,ОСТАТКИ!Q:Q,'ABC ПО СКЛАДАМ'!A:A)</f>
        <v>124145.58170080703</v>
      </c>
      <c r="AI23" s="135">
        <f>SUMIFS(ОСТАТКИ!$U:$U,ОСТАТКИ!$Q:$Q,'ABC ПО СКЛАДАМ'!$A:$A,ОСТАТКИ!$S:$S,'ABC ПО СКЛАДАМ'!AI$2)</f>
        <v>0</v>
      </c>
      <c r="AJ23" s="68">
        <f t="shared" si="34"/>
        <v>0</v>
      </c>
      <c r="AK23" s="135">
        <f>SUMIFS(ОСТАТКИ!$U:$U,ОСТАТКИ!$Q:$Q,'ABC ПО СКЛАДАМ'!$A:$A,ОСТАТКИ!$S:$S,'ABC ПО СКЛАДАМ'!AK$2)</f>
        <v>8107.9449081803004</v>
      </c>
      <c r="AL23" s="68">
        <f t="shared" si="35"/>
        <v>6.5309975571426981E-2</v>
      </c>
      <c r="AM23" s="135">
        <f>SUMIFS(ОСТАТКИ!$U:$U,ОСТАТКИ!$Q:$Q,'ABC ПО СКЛАДАМ'!$A:$A,ОСТАТКИ!$S:$S,'ABC ПО СКЛАДАМ'!AM$2)</f>
        <v>116037.63679262673</v>
      </c>
      <c r="AN23" s="68">
        <f t="shared" si="36"/>
        <v>0.93469002442857296</v>
      </c>
      <c r="AP23" s="142">
        <f>SUMIFS(ОСТАТКИ!T:T,ОСТАТКИ!Q:Q,'ABC ПО СКЛАДАМ'!A:A)</f>
        <v>62360.882748523523</v>
      </c>
      <c r="AQ23" s="135">
        <f>SUMIFS(ОСТАТКИ!$T:$T,ОСТАТКИ!$Q:$Q,'ABC ПО СКЛАДАМ'!$A:$A,ОСТАТКИ!$S:$S,'ABC ПО СКЛАДАМ'!AQ$2)</f>
        <v>0</v>
      </c>
      <c r="AR23" s="68">
        <f t="shared" si="37"/>
        <v>0</v>
      </c>
      <c r="AS23" s="135">
        <f>SUMIFS(ОСТАТКИ!$T:$T,ОСТАТКИ!$Q:$Q,'ABC ПО СКЛАДАМ'!$A:$A,ОСТАТКИ!$S:$S,'ABC ПО СКЛАДАМ'!AS$2)</f>
        <v>28377.80717863105</v>
      </c>
      <c r="AT23" s="68">
        <f t="shared" si="38"/>
        <v>0.4550578171426371</v>
      </c>
      <c r="AU23" s="135">
        <f>SUMIFS(ОСТАТКИ!$T:$T,ОСТАТКИ!$Q:$Q,'ABC ПО СКЛАДАМ'!$A:$A,ОСТАТКИ!$S:$S,'ABC ПО СКЛАДАМ'!AU$2)</f>
        <v>33983.075569892477</v>
      </c>
      <c r="AV23" s="68">
        <f t="shared" si="39"/>
        <v>0.54494218285736296</v>
      </c>
      <c r="AX23" s="142">
        <f>SUMIFS(ОСТАТКИ!AB:AB,ОСТАТКИ!Q:Q,'ABC ПО СКЛАДАМ'!A:A)</f>
        <v>141697.90169874721</v>
      </c>
      <c r="AY23" s="135">
        <f>SUMIFS(ОСТАТКИ!$AB:$AB,ОСТАТКИ!$Q:$Q,'ABC ПО СКЛАДАМ'!$A:$A,ОСТАТКИ!$S:$S,'ABC ПО СКЛАДАМ'!AY$2)</f>
        <v>0</v>
      </c>
      <c r="AZ23" s="68">
        <f t="shared" si="40"/>
        <v>0</v>
      </c>
      <c r="BA23" s="135">
        <f>SUMIFS(ОСТАТКИ!$AB:$AB,ОСТАТКИ!$Q:$Q,'ABC ПО СКЛАДАМ'!$A:$A,ОСТАТКИ!$S:$S,'ABC ПО СКЛАДАМ'!BA$2)</f>
        <v>4053.9724540901502</v>
      </c>
      <c r="BB23" s="68">
        <f t="shared" si="41"/>
        <v>2.8609968146945344E-2</v>
      </c>
      <c r="BC23" s="135">
        <f>SUMIFS(ОСТАТКИ!$AB:$AB,ОСТАТКИ!$Q:$Q,'ABC ПО СКЛАДАМ'!$A:$A,ОСТАТКИ!$S:$S,'ABC ПО СКЛАДАМ'!BC$2)</f>
        <v>137643.92924465708</v>
      </c>
      <c r="BD23" s="68">
        <f t="shared" si="42"/>
        <v>0.97139003185305473</v>
      </c>
      <c r="BF23" s="142">
        <f>SUMIFS(ОСТАТКИ!AC:AC,ОСТАТКИ!Q:Q,'ABC ПО СКЛАДАМ'!A:A)</f>
        <v>2096402.4789371674</v>
      </c>
      <c r="BG23" s="135">
        <f>SUMIFS(ОСТАТКИ!$AC:$AC,ОСТАТКИ!$Q:$Q,'ABC ПО СКЛАДАМ'!$A:$A,ОСТАТКИ!$S:$S,'ABC ПО СКЛАДАМ'!BG$2)</f>
        <v>0</v>
      </c>
      <c r="BH23" s="68">
        <f t="shared" si="43"/>
        <v>0</v>
      </c>
      <c r="BI23" s="135">
        <f>SUMIFS(ОСТАТКИ!$AC:$AC,ОСТАТКИ!$Q:$Q,'ABC ПО СКЛАДАМ'!$A:$A,ОСТАТКИ!$S:$S,'ABC ПО СКЛАДАМ'!BI$2)</f>
        <v>162158.89816360601</v>
      </c>
      <c r="BJ23" s="68">
        <f t="shared" si="44"/>
        <v>7.735103339785078E-2</v>
      </c>
      <c r="BK23" s="135">
        <f>SUMIFS(ОСТАТКИ!$AC:$AC,ОСТАТКИ!$Q:$Q,'ABC ПО СКЛАДАМ'!$A:$A,ОСТАТКИ!$S:$S,'ABC ПО СКЛАДАМ'!BK$2)</f>
        <v>1934243.5807735615</v>
      </c>
      <c r="BL23" s="68">
        <f t="shared" si="45"/>
        <v>0.92264896660214923</v>
      </c>
      <c r="BN23" s="142">
        <f>SUMIFS(ОСТАТКИ!Y:Y,ОСТАТКИ!Q:Q,'ABC ПО СКЛАДАМ'!A:A)</f>
        <v>0</v>
      </c>
      <c r="BO23" s="135">
        <f>SUMIFS(ОСТАТКИ!$Y:$Y,ОСТАТКИ!$Q:$Q,'ABC ПО СКЛАДАМ'!$A:$A,ОСТАТКИ!$S:$S,'ABC ПО СКЛАДАМ'!BO$2)</f>
        <v>0</v>
      </c>
      <c r="BP23" s="68">
        <f t="shared" si="46"/>
        <v>0</v>
      </c>
      <c r="BQ23" s="135">
        <f>SUMIFS(ОСТАТКИ!$Y:$Y,ОСТАТКИ!$Q:$Q,'ABC ПО СКЛАДАМ'!$A:$A,ОСТАТКИ!$S:$S,'ABC ПО СКЛАДАМ'!BQ$2)</f>
        <v>0</v>
      </c>
      <c r="BR23" s="68">
        <f t="shared" si="47"/>
        <v>0</v>
      </c>
      <c r="BS23" s="135">
        <f>SUMIFS(ОСТАТКИ!$Y:$Y,ОСТАТКИ!$Q:$Q,'ABC ПО СКЛАДАМ'!$A:$A,ОСТАТКИ!$S:$S,'ABC ПО СКЛАДАМ'!BS$2)</f>
        <v>0</v>
      </c>
      <c r="BT23" s="68">
        <f t="shared" si="48"/>
        <v>0</v>
      </c>
    </row>
    <row r="24" spans="1:72" ht="12" hidden="1" outlineLevel="1" x14ac:dyDescent="0.25">
      <c r="A24" s="150" t="s">
        <v>1060</v>
      </c>
      <c r="B24" s="142">
        <f>SUMIFS(ОСТАТКИ!AD:AD,ОСТАТКИ!Q:Q,'ABC ПО СКЛАДАМ'!A:A)</f>
        <v>300376</v>
      </c>
      <c r="C24" s="135">
        <f>SUMIFS(ОСТАТКИ!AD:AD,ОСТАТКИ!Q:Q,'ABC ПО СКЛАДАМ'!A:A,ОСТАТКИ!S:S,'ABC ПО СКЛАДАМ'!C$3)</f>
        <v>0</v>
      </c>
      <c r="D24" s="68">
        <f t="shared" si="24"/>
        <v>0</v>
      </c>
      <c r="E24" s="135">
        <f>SUMIFS(ОСТАТКИ!AD:AD,ОСТАТКИ!Q:Q,'ABC ПО СКЛАДАМ'!A:A,ОСТАТКИ!S:S,'ABC ПО СКЛАДАМ'!E$3)</f>
        <v>0</v>
      </c>
      <c r="F24" s="68">
        <f t="shared" si="25"/>
        <v>0</v>
      </c>
      <c r="G24" s="135">
        <f>SUMIFS(ОСТАТКИ!AD:AD,ОСТАТКИ!Q:Q,'ABC ПО СКЛАДАМ'!A:A,ОСТАТКИ!S:S,'ABC ПО СКЛАДАМ'!G$3)</f>
        <v>300376</v>
      </c>
      <c r="H24" s="143">
        <f t="shared" si="26"/>
        <v>1</v>
      </c>
      <c r="I24" s="132"/>
      <c r="J24" s="142">
        <f>SUMIFS(ОСТАТКИ!AA:AA,ОСТАТКИ!Q:Q,'ABC ПО СКЛАДАМ'!A:A)</f>
        <v>0</v>
      </c>
      <c r="K24" s="135">
        <f>SUMIFS(ОСТАТКИ!AA:AA,ОСТАТКИ!Q:Q,'ABC ПО СКЛАДАМ'!A:A,ОСТАТКИ!S:S,'ABC ПО СКЛАДАМ'!K$3)</f>
        <v>0</v>
      </c>
      <c r="L24" s="68">
        <f t="shared" si="27"/>
        <v>0</v>
      </c>
      <c r="M24" s="135">
        <f>SUMIFS(ОСТАТКИ!$AA:$AA,ОСТАТКИ!$Q:$Q,'ABC ПО СКЛАДАМ'!$A:$A,ОСТАТКИ!$S:$S,'ABC ПО СКЛАДАМ'!M$3)</f>
        <v>0</v>
      </c>
      <c r="N24" s="68">
        <f t="shared" si="28"/>
        <v>0</v>
      </c>
      <c r="O24" s="135">
        <f>SUMIFS(ОСТАТКИ!$AA:$AA,ОСТАТКИ!$Q:$Q,'ABC ПО СКЛАДАМ'!$A:$A,ОСТАТКИ!$S:$S,'ABC ПО СКЛАДАМ'!O$3)</f>
        <v>0</v>
      </c>
      <c r="P24" s="68">
        <f t="shared" si="28"/>
        <v>0</v>
      </c>
      <c r="R24" s="142">
        <f>SUMIFS(ОСТАТКИ!Z:Z,ОСТАТКИ!Q:Q,'ABC ПО СКЛАДАМ'!A:A)</f>
        <v>142514.375</v>
      </c>
      <c r="S24" s="135">
        <f>SUMIFS(ОСТАТКИ!$Z:$Z,ОСТАТКИ!$Q:$Q,'ABC ПО СКЛАДАМ'!$A:$A,ОСТАТКИ!$S:$S,'ABC ПО СКЛАДАМ'!S$2)</f>
        <v>0</v>
      </c>
      <c r="T24" s="68">
        <f t="shared" si="29"/>
        <v>0</v>
      </c>
      <c r="U24" s="135">
        <f>SUMIFS(ОСТАТКИ!$Z:$Z,ОСТАТКИ!$Q:$Q,'ABC ПО СКЛАДАМ'!$A:$A,ОСТАТКИ!$S:$S,'ABC ПО СКЛАДАМ'!U$2)</f>
        <v>0</v>
      </c>
      <c r="V24" s="68">
        <f t="shared" si="29"/>
        <v>0</v>
      </c>
      <c r="W24" s="135">
        <f>SUMIFS(ОСТАТКИ!$Z:$Z,ОСТАТКИ!$Q:$Q,'ABC ПО СКЛАДАМ'!$A:$A,ОСТАТКИ!$S:$S,'ABC ПО СКЛАДАМ'!W$2)</f>
        <v>142514.375</v>
      </c>
      <c r="X24" s="68">
        <f t="shared" ref="X24" si="91">IFERROR(W24/$R24,0)</f>
        <v>1</v>
      </c>
      <c r="Z24" s="142">
        <f>SUMIFS(ОСТАТКИ!W:W,ОСТАТКИ!Q:Q,'ABC ПО СКЛАДАМ'!A:A)</f>
        <v>0</v>
      </c>
      <c r="AA24" s="135">
        <f>SUMIFS(ОСТАТКИ!$W:$W,ОСТАТКИ!$Q:$Q,'ABC ПО СКЛАДАМ'!$A:$A,ОСТАТКИ!$S:$S,'ABC ПО СКЛАДАМ'!AA$2)</f>
        <v>0</v>
      </c>
      <c r="AB24" s="68">
        <f t="shared" si="31"/>
        <v>0</v>
      </c>
      <c r="AC24" s="135">
        <f>SUMIFS(ОСТАТКИ!$W:$W,ОСТАТКИ!$Q:$Q,'ABC ПО СКЛАДАМ'!$A:$A,ОСТАТКИ!$S:$S,'ABC ПО СКЛАДАМ'!AC$2)</f>
        <v>0</v>
      </c>
      <c r="AD24" s="68">
        <f t="shared" si="32"/>
        <v>0</v>
      </c>
      <c r="AE24" s="135">
        <f>SUMIFS(ОСТАТКИ!$W:$W,ОСТАТКИ!$Q:$Q,'ABC ПО СКЛАДАМ'!$A:$A,ОСТАТКИ!$S:$S,'ABC ПО СКЛАДАМ'!AE$2)</f>
        <v>0</v>
      </c>
      <c r="AF24" s="68">
        <f t="shared" si="33"/>
        <v>0</v>
      </c>
      <c r="AH24" s="142">
        <f>SUMIFS(ОСТАТКИ!U:U,ОСТАТКИ!Q:Q,'ABC ПО СКЛАДАМ'!A:A)</f>
        <v>68074.125</v>
      </c>
      <c r="AI24" s="135">
        <f>SUMIFS(ОСТАТКИ!$U:$U,ОСТАТКИ!$Q:$Q,'ABC ПО СКЛАДАМ'!$A:$A,ОСТАТКИ!$S:$S,'ABC ПО СКЛАДАМ'!AI$2)</f>
        <v>0</v>
      </c>
      <c r="AJ24" s="68">
        <f t="shared" si="34"/>
        <v>0</v>
      </c>
      <c r="AK24" s="135">
        <f>SUMIFS(ОСТАТКИ!$U:$U,ОСТАТКИ!$Q:$Q,'ABC ПО СКЛАДАМ'!$A:$A,ОСТАТКИ!$S:$S,'ABC ПО СКЛАДАМ'!AK$2)</f>
        <v>0</v>
      </c>
      <c r="AL24" s="68">
        <f t="shared" si="35"/>
        <v>0</v>
      </c>
      <c r="AM24" s="135">
        <f>SUMIFS(ОСТАТКИ!$U:$U,ОСТАТКИ!$Q:$Q,'ABC ПО СКЛАДАМ'!$A:$A,ОСТАТКИ!$S:$S,'ABC ПО СКЛАДАМ'!AM$2)</f>
        <v>68074.125</v>
      </c>
      <c r="AN24" s="68">
        <f t="shared" si="36"/>
        <v>1</v>
      </c>
      <c r="AP24" s="142">
        <f>SUMIFS(ОСТАТКИ!T:T,ОСТАТКИ!Q:Q,'ABC ПО СКЛАДАМ'!A:A)</f>
        <v>0</v>
      </c>
      <c r="AQ24" s="135">
        <f>SUMIFS(ОСТАТКИ!$T:$T,ОСТАТКИ!$Q:$Q,'ABC ПО СКЛАДАМ'!$A:$A,ОСТАТКИ!$S:$S,'ABC ПО СКЛАДАМ'!AQ$2)</f>
        <v>0</v>
      </c>
      <c r="AR24" s="68">
        <f t="shared" si="37"/>
        <v>0</v>
      </c>
      <c r="AS24" s="135">
        <f>SUMIFS(ОСТАТКИ!$T:$T,ОСТАТКИ!$Q:$Q,'ABC ПО СКЛАДАМ'!$A:$A,ОСТАТКИ!$S:$S,'ABC ПО СКЛАДАМ'!AS$2)</f>
        <v>0</v>
      </c>
      <c r="AT24" s="68">
        <f t="shared" si="38"/>
        <v>0</v>
      </c>
      <c r="AU24" s="135">
        <f>SUMIFS(ОСТАТКИ!$T:$T,ОСТАТКИ!$Q:$Q,'ABC ПО СКЛАДАМ'!$A:$A,ОСТАТКИ!$S:$S,'ABC ПО СКЛАДАМ'!AU$2)</f>
        <v>0</v>
      </c>
      <c r="AV24" s="68">
        <f t="shared" si="39"/>
        <v>0</v>
      </c>
      <c r="AX24" s="142">
        <f>SUMIFS(ОСТАТКИ!AB:AB,ОСТАТКИ!Q:Q,'ABC ПО СКЛАДАМ'!A:A)</f>
        <v>32727</v>
      </c>
      <c r="AY24" s="135">
        <f>SUMIFS(ОСТАТКИ!$AB:$AB,ОСТАТКИ!$Q:$Q,'ABC ПО СКЛАДАМ'!$A:$A,ОСТАТКИ!$S:$S,'ABC ПО СКЛАДАМ'!AY$2)</f>
        <v>0</v>
      </c>
      <c r="AZ24" s="68">
        <f t="shared" si="40"/>
        <v>0</v>
      </c>
      <c r="BA24" s="135">
        <f>SUMIFS(ОСТАТКИ!$AB:$AB,ОСТАТКИ!$Q:$Q,'ABC ПО СКЛАДАМ'!$A:$A,ОСТАТКИ!$S:$S,'ABC ПО СКЛАДАМ'!BA$2)</f>
        <v>0</v>
      </c>
      <c r="BB24" s="68">
        <f t="shared" si="41"/>
        <v>0</v>
      </c>
      <c r="BC24" s="135">
        <f>SUMIFS(ОСТАТКИ!$AB:$AB,ОСТАТКИ!$Q:$Q,'ABC ПО СКЛАДАМ'!$A:$A,ОСТАТКИ!$S:$S,'ABC ПО СКЛАДАМ'!BC$2)</f>
        <v>32727</v>
      </c>
      <c r="BD24" s="68">
        <f t="shared" si="42"/>
        <v>1</v>
      </c>
      <c r="BF24" s="142">
        <f>SUMIFS(ОСТАТКИ!AC:AC,ОСТАТКИ!Q:Q,'ABC ПО СКЛАДАМ'!A:A)</f>
        <v>141795</v>
      </c>
      <c r="BG24" s="135">
        <f>SUMIFS(ОСТАТКИ!$AC:$AC,ОСТАТКИ!$Q:$Q,'ABC ПО СКЛАДАМ'!$A:$A,ОСТАТКИ!$S:$S,'ABC ПО СКЛАДАМ'!BG$2)</f>
        <v>0</v>
      </c>
      <c r="BH24" s="68">
        <f t="shared" si="43"/>
        <v>0</v>
      </c>
      <c r="BI24" s="135">
        <f>SUMIFS(ОСТАТКИ!$AC:$AC,ОСТАТКИ!$Q:$Q,'ABC ПО СКЛАДАМ'!$A:$A,ОСТАТКИ!$S:$S,'ABC ПО СКЛАДАМ'!BI$2)</f>
        <v>0</v>
      </c>
      <c r="BJ24" s="68">
        <f t="shared" si="44"/>
        <v>0</v>
      </c>
      <c r="BK24" s="135">
        <f>SUMIFS(ОСТАТКИ!$AC:$AC,ОСТАТКИ!$Q:$Q,'ABC ПО СКЛАДАМ'!$A:$A,ОСТАТКИ!$S:$S,'ABC ПО СКЛАДАМ'!BK$2)</f>
        <v>141795</v>
      </c>
      <c r="BL24" s="68">
        <f t="shared" si="45"/>
        <v>1</v>
      </c>
      <c r="BN24" s="142">
        <f>SUMIFS(ОСТАТКИ!Y:Y,ОСТАТКИ!Q:Q,'ABC ПО СКЛАДАМ'!A:A)</f>
        <v>0</v>
      </c>
      <c r="BO24" s="135">
        <f>SUMIFS(ОСТАТКИ!$Y:$Y,ОСТАТКИ!$Q:$Q,'ABC ПО СКЛАДАМ'!$A:$A,ОСТАТКИ!$S:$S,'ABC ПО СКЛАДАМ'!BO$2)</f>
        <v>0</v>
      </c>
      <c r="BP24" s="68">
        <f t="shared" si="46"/>
        <v>0</v>
      </c>
      <c r="BQ24" s="135">
        <f>SUMIFS(ОСТАТКИ!$Y:$Y,ОСТАТКИ!$Q:$Q,'ABC ПО СКЛАДАМ'!$A:$A,ОСТАТКИ!$S:$S,'ABC ПО СКЛАДАМ'!BQ$2)</f>
        <v>0</v>
      </c>
      <c r="BR24" s="68">
        <f t="shared" si="47"/>
        <v>0</v>
      </c>
      <c r="BS24" s="135">
        <f>SUMIFS(ОСТАТКИ!$Y:$Y,ОСТАТКИ!$Q:$Q,'ABC ПО СКЛАДАМ'!$A:$A,ОСТАТКИ!$S:$S,'ABC ПО СКЛАДАМ'!BS$2)</f>
        <v>0</v>
      </c>
      <c r="BT24" s="68">
        <f t="shared" si="48"/>
        <v>0</v>
      </c>
    </row>
    <row r="25" spans="1:72" ht="12" hidden="1" outlineLevel="1" x14ac:dyDescent="0.25">
      <c r="A25" s="150" t="s">
        <v>1065</v>
      </c>
      <c r="B25" s="142">
        <f>SUMIFS(ОСТАТКИ!AD:AD,ОСТАТКИ!Q:Q,'ABC ПО СКЛАДАМ'!A:A)</f>
        <v>1378840.3356031745</v>
      </c>
      <c r="C25" s="135">
        <f>SUMIFS(ОСТАТКИ!AD:AD,ОСТАТКИ!Q:Q,'ABC ПО СКЛАДАМ'!A:A,ОСТАТКИ!S:S,'ABC ПО СКЛАДАМ'!C$3)</f>
        <v>0</v>
      </c>
      <c r="D25" s="68">
        <f t="shared" si="24"/>
        <v>0</v>
      </c>
      <c r="E25" s="135">
        <f>SUMIFS(ОСТАТКИ!AD:AD,ОСТАТКИ!Q:Q,'ABC ПО СКЛАДАМ'!A:A,ОСТАТКИ!S:S,'ABC ПО СКЛАДАМ'!E$3)</f>
        <v>0</v>
      </c>
      <c r="F25" s="68">
        <f t="shared" si="25"/>
        <v>0</v>
      </c>
      <c r="G25" s="135">
        <f>SUMIFS(ОСТАТКИ!AD:AD,ОСТАТКИ!Q:Q,'ABC ПО СКЛАДАМ'!A:A,ОСТАТКИ!S:S,'ABC ПО СКЛАДАМ'!G$3)</f>
        <v>1378840.3356031745</v>
      </c>
      <c r="H25" s="143">
        <f t="shared" si="26"/>
        <v>1</v>
      </c>
      <c r="I25" s="132"/>
      <c r="J25" s="142">
        <f>SUMIFS(ОСТАТКИ!AA:AA,ОСТАТКИ!Q:Q,'ABC ПО СКЛАДАМ'!A:A)</f>
        <v>0</v>
      </c>
      <c r="K25" s="135">
        <f>SUMIFS(ОСТАТКИ!AA:AA,ОСТАТКИ!Q:Q,'ABC ПО СКЛАДАМ'!A:A,ОСТАТКИ!S:S,'ABC ПО СКЛАДАМ'!K$3)</f>
        <v>0</v>
      </c>
      <c r="L25" s="68">
        <f t="shared" si="27"/>
        <v>0</v>
      </c>
      <c r="M25" s="135">
        <f>SUMIFS(ОСТАТКИ!$AA:$AA,ОСТАТКИ!$Q:$Q,'ABC ПО СКЛАДАМ'!$A:$A,ОСТАТКИ!$S:$S,'ABC ПО СКЛАДАМ'!M$3)</f>
        <v>0</v>
      </c>
      <c r="N25" s="68">
        <f t="shared" si="28"/>
        <v>0</v>
      </c>
      <c r="O25" s="135">
        <f>SUMIFS(ОСТАТКИ!$AA:$AA,ОСТАТКИ!$Q:$Q,'ABC ПО СКЛАДАМ'!$A:$A,ОСТАТКИ!$S:$S,'ABC ПО СКЛАДАМ'!O$3)</f>
        <v>0</v>
      </c>
      <c r="P25" s="68">
        <f t="shared" si="28"/>
        <v>0</v>
      </c>
      <c r="R25" s="142">
        <f>SUMIFS(ОСТАТКИ!Z:Z,ОСТАТКИ!Q:Q,'ABC ПО СКЛАДАМ'!A:A)</f>
        <v>640260.67112698406</v>
      </c>
      <c r="S25" s="135">
        <f>SUMIFS(ОСТАТКИ!$Z:$Z,ОСТАТКИ!$Q:$Q,'ABC ПО СКЛАДАМ'!$A:$A,ОСТАТКИ!$S:$S,'ABC ПО СКЛАДАМ'!S$2)</f>
        <v>0</v>
      </c>
      <c r="T25" s="68">
        <f t="shared" si="29"/>
        <v>0</v>
      </c>
      <c r="U25" s="135">
        <f>SUMIFS(ОСТАТКИ!$Z:$Z,ОСТАТКИ!$Q:$Q,'ABC ПО СКЛАДАМ'!$A:$A,ОСТАТКИ!$S:$S,'ABC ПО СКЛАДАМ'!U$2)</f>
        <v>0</v>
      </c>
      <c r="V25" s="68">
        <f t="shared" si="29"/>
        <v>0</v>
      </c>
      <c r="W25" s="135">
        <f>SUMIFS(ОСТАТКИ!$Z:$Z,ОСТАТКИ!$Q:$Q,'ABC ПО СКЛАДАМ'!$A:$A,ОСТАТКИ!$S:$S,'ABC ПО СКЛАДАМ'!W$2)</f>
        <v>640260.67112698406</v>
      </c>
      <c r="X25" s="68">
        <f t="shared" ref="X25" si="92">IFERROR(W25/$R25,0)</f>
        <v>1</v>
      </c>
      <c r="Z25" s="142">
        <f>SUMIFS(ОСТАТКИ!W:W,ОСТАТКИ!Q:Q,'ABC ПО СКЛАДАМ'!A:A)</f>
        <v>0</v>
      </c>
      <c r="AA25" s="135">
        <f>SUMIFS(ОСТАТКИ!$W:$W,ОСТАТКИ!$Q:$Q,'ABC ПО СКЛАДАМ'!$A:$A,ОСТАТКИ!$S:$S,'ABC ПО СКЛАДАМ'!AA$2)</f>
        <v>0</v>
      </c>
      <c r="AB25" s="68">
        <f t="shared" si="31"/>
        <v>0</v>
      </c>
      <c r="AC25" s="135">
        <f>SUMIFS(ОСТАТКИ!$W:$W,ОСТАТКИ!$Q:$Q,'ABC ПО СКЛАДАМ'!$A:$A,ОСТАТКИ!$S:$S,'ABC ПО СКЛАДАМ'!AC$2)</f>
        <v>0</v>
      </c>
      <c r="AD25" s="68">
        <f t="shared" si="32"/>
        <v>0</v>
      </c>
      <c r="AE25" s="135">
        <f>SUMIFS(ОСТАТКИ!$W:$W,ОСТАТКИ!$Q:$Q,'ABC ПО СКЛАДАМ'!$A:$A,ОСТАТКИ!$S:$S,'ABC ПО СКЛАДАМ'!AE$2)</f>
        <v>0</v>
      </c>
      <c r="AF25" s="68">
        <f t="shared" si="33"/>
        <v>0</v>
      </c>
      <c r="AH25" s="142">
        <f>SUMIFS(ОСТАТКИ!U:U,ОСТАТКИ!Q:Q,'ABC ПО СКЛАДАМ'!A:A)</f>
        <v>0</v>
      </c>
      <c r="AI25" s="135">
        <f>SUMIFS(ОСТАТКИ!$U:$U,ОСТАТКИ!$Q:$Q,'ABC ПО СКЛАДАМ'!$A:$A,ОСТАТКИ!$S:$S,'ABC ПО СКЛАДАМ'!AI$2)</f>
        <v>0</v>
      </c>
      <c r="AJ25" s="68">
        <f t="shared" si="34"/>
        <v>0</v>
      </c>
      <c r="AK25" s="135">
        <f>SUMIFS(ОСТАТКИ!$U:$U,ОСТАТКИ!$Q:$Q,'ABC ПО СКЛАДАМ'!$A:$A,ОСТАТКИ!$S:$S,'ABC ПО СКЛАДАМ'!AK$2)</f>
        <v>0</v>
      </c>
      <c r="AL25" s="68">
        <f t="shared" si="35"/>
        <v>0</v>
      </c>
      <c r="AM25" s="135">
        <f>SUMIFS(ОСТАТКИ!$U:$U,ОСТАТКИ!$Q:$Q,'ABC ПО СКЛАДАМ'!$A:$A,ОСТАТКИ!$S:$S,'ABC ПО СКЛАДАМ'!AM$2)</f>
        <v>0</v>
      </c>
      <c r="AN25" s="68">
        <f t="shared" si="36"/>
        <v>0</v>
      </c>
      <c r="AP25" s="142">
        <f>SUMIFS(ОСТАТКИ!T:T,ОСТАТКИ!Q:Q,'ABC ПО СКЛАДАМ'!A:A)</f>
        <v>0</v>
      </c>
      <c r="AQ25" s="135">
        <f>SUMIFS(ОСТАТКИ!$T:$T,ОСТАТКИ!$Q:$Q,'ABC ПО СКЛАДАМ'!$A:$A,ОСТАТКИ!$S:$S,'ABC ПО СКЛАДАМ'!AQ$2)</f>
        <v>0</v>
      </c>
      <c r="AR25" s="68">
        <f t="shared" si="37"/>
        <v>0</v>
      </c>
      <c r="AS25" s="135">
        <f>SUMIFS(ОСТАТКИ!$T:$T,ОСТАТКИ!$Q:$Q,'ABC ПО СКЛАДАМ'!$A:$A,ОСТАТКИ!$S:$S,'ABC ПО СКЛАДАМ'!AS$2)</f>
        <v>0</v>
      </c>
      <c r="AT25" s="68">
        <f t="shared" si="38"/>
        <v>0</v>
      </c>
      <c r="AU25" s="135">
        <f>SUMIFS(ОСТАТКИ!$T:$T,ОСТАТКИ!$Q:$Q,'ABC ПО СКЛАДАМ'!$A:$A,ОСТАТКИ!$S:$S,'ABC ПО СКЛАДАМ'!AU$2)</f>
        <v>0</v>
      </c>
      <c r="AV25" s="68">
        <f t="shared" si="39"/>
        <v>0</v>
      </c>
      <c r="AX25" s="142">
        <f>SUMIFS(ОСТАТКИ!AB:AB,ОСТАТКИ!Q:Q,'ABC ПО СКЛАДАМ'!A:A)</f>
        <v>233218.08357142861</v>
      </c>
      <c r="AY25" s="135">
        <f>SUMIFS(ОСТАТКИ!$AB:$AB,ОСТАТКИ!$Q:$Q,'ABC ПО СКЛАДАМ'!$A:$A,ОСТАТКИ!$S:$S,'ABC ПО СКЛАДАМ'!AY$2)</f>
        <v>0</v>
      </c>
      <c r="AZ25" s="68">
        <f t="shared" si="40"/>
        <v>0</v>
      </c>
      <c r="BA25" s="135">
        <f>SUMIFS(ОСТАТКИ!$AB:$AB,ОСТАТКИ!$Q:$Q,'ABC ПО СКЛАДАМ'!$A:$A,ОСТАТКИ!$S:$S,'ABC ПО СКЛАДАМ'!BA$2)</f>
        <v>0</v>
      </c>
      <c r="BB25" s="68">
        <f t="shared" si="41"/>
        <v>0</v>
      </c>
      <c r="BC25" s="135">
        <f>SUMIFS(ОСТАТКИ!$AB:$AB,ОСТАТКИ!$Q:$Q,'ABC ПО СКЛАДАМ'!$A:$A,ОСТАТКИ!$S:$S,'ABC ПО СКЛАДАМ'!BC$2)</f>
        <v>233218.08357142861</v>
      </c>
      <c r="BD25" s="68">
        <f t="shared" si="42"/>
        <v>1</v>
      </c>
      <c r="BF25" s="142">
        <f>SUMIFS(ОСТАТКИ!AC:AC,ОСТАТКИ!Q:Q,'ABC ПО СКЛАДАМ'!A:A)</f>
        <v>1015138.8100952382</v>
      </c>
      <c r="BG25" s="135">
        <f>SUMIFS(ОСТАТКИ!$AC:$AC,ОСТАТКИ!$Q:$Q,'ABC ПО СКЛАДАМ'!$A:$A,ОСТАТКИ!$S:$S,'ABC ПО СКЛАДАМ'!BG$2)</f>
        <v>0</v>
      </c>
      <c r="BH25" s="68">
        <f t="shared" si="43"/>
        <v>0</v>
      </c>
      <c r="BI25" s="135">
        <f>SUMIFS(ОСТАТКИ!$AC:$AC,ОСТАТКИ!$Q:$Q,'ABC ПО СКЛАДАМ'!$A:$A,ОСТАТКИ!$S:$S,'ABC ПО СКЛАДАМ'!BI$2)</f>
        <v>0</v>
      </c>
      <c r="BJ25" s="68">
        <f t="shared" si="44"/>
        <v>0</v>
      </c>
      <c r="BK25" s="135">
        <f>SUMIFS(ОСТАТКИ!$AC:$AC,ОСТАТКИ!$Q:$Q,'ABC ПО СКЛАДАМ'!$A:$A,ОСТАТКИ!$S:$S,'ABC ПО СКЛАДАМ'!BK$2)</f>
        <v>1015138.8100952382</v>
      </c>
      <c r="BL25" s="68">
        <f t="shared" si="45"/>
        <v>1</v>
      </c>
      <c r="BN25" s="142">
        <f>SUMIFS(ОСТАТКИ!Y:Y,ОСТАТКИ!Q:Q,'ABC ПО СКЛАДАМ'!A:A)</f>
        <v>0</v>
      </c>
      <c r="BO25" s="135">
        <f>SUMIFS(ОСТАТКИ!$Y:$Y,ОСТАТКИ!$Q:$Q,'ABC ПО СКЛАДАМ'!$A:$A,ОСТАТКИ!$S:$S,'ABC ПО СКЛАДАМ'!BO$2)</f>
        <v>0</v>
      </c>
      <c r="BP25" s="68">
        <f t="shared" si="46"/>
        <v>0</v>
      </c>
      <c r="BQ25" s="135">
        <f>SUMIFS(ОСТАТКИ!$Y:$Y,ОСТАТКИ!$Q:$Q,'ABC ПО СКЛАДАМ'!$A:$A,ОСТАТКИ!$S:$S,'ABC ПО СКЛАДАМ'!BQ$2)</f>
        <v>0</v>
      </c>
      <c r="BR25" s="68">
        <f t="shared" si="47"/>
        <v>0</v>
      </c>
      <c r="BS25" s="135">
        <f>SUMIFS(ОСТАТКИ!$Y:$Y,ОСТАТКИ!$Q:$Q,'ABC ПО СКЛАДАМ'!$A:$A,ОСТАТКИ!$S:$S,'ABC ПО СКЛАДАМ'!BS$2)</f>
        <v>0</v>
      </c>
      <c r="BT25" s="68">
        <f t="shared" si="48"/>
        <v>0</v>
      </c>
    </row>
    <row r="26" spans="1:72" ht="12" hidden="1" outlineLevel="1" x14ac:dyDescent="0.25">
      <c r="A26" s="150" t="s">
        <v>1182</v>
      </c>
      <c r="B26" s="142">
        <f>SUMIFS(ОСТАТКИ!AD:AD,ОСТАТКИ!Q:Q,'ABC ПО СКЛАДАМ'!A:A)</f>
        <v>809050</v>
      </c>
      <c r="C26" s="135">
        <f>SUMIFS(ОСТАТКИ!AD:AD,ОСТАТКИ!Q:Q,'ABC ПО СКЛАДАМ'!A:A,ОСТАТКИ!S:S,'ABC ПО СКЛАДАМ'!C$3)</f>
        <v>0</v>
      </c>
      <c r="D26" s="68">
        <f t="shared" si="24"/>
        <v>0</v>
      </c>
      <c r="E26" s="135">
        <f>SUMIFS(ОСТАТКИ!AD:AD,ОСТАТКИ!Q:Q,'ABC ПО СКЛАДАМ'!A:A,ОСТАТКИ!S:S,'ABC ПО СКЛАДАМ'!E$3)</f>
        <v>0</v>
      </c>
      <c r="F26" s="68">
        <f t="shared" si="25"/>
        <v>0</v>
      </c>
      <c r="G26" s="135">
        <f>SUMIFS(ОСТАТКИ!AD:AD,ОСТАТКИ!Q:Q,'ABC ПО СКЛАДАМ'!A:A,ОСТАТКИ!S:S,'ABC ПО СКЛАДАМ'!G$3)</f>
        <v>809050</v>
      </c>
      <c r="H26" s="143">
        <f t="shared" si="26"/>
        <v>1</v>
      </c>
      <c r="I26" s="132"/>
      <c r="J26" s="142">
        <f>SUMIFS(ОСТАТКИ!AA:AA,ОСТАТКИ!Q:Q,'ABC ПО СКЛАДАМ'!A:A)</f>
        <v>0</v>
      </c>
      <c r="K26" s="135">
        <f>SUMIFS(ОСТАТКИ!AA:AA,ОСТАТКИ!Q:Q,'ABC ПО СКЛАДАМ'!A:A,ОСТАТКИ!S:S,'ABC ПО СКЛАДАМ'!K$3)</f>
        <v>0</v>
      </c>
      <c r="L26" s="68">
        <f t="shared" si="27"/>
        <v>0</v>
      </c>
      <c r="M26" s="135">
        <f>SUMIFS(ОСТАТКИ!$AA:$AA,ОСТАТКИ!$Q:$Q,'ABC ПО СКЛАДАМ'!$A:$A,ОСТАТКИ!$S:$S,'ABC ПО СКЛАДАМ'!M$3)</f>
        <v>0</v>
      </c>
      <c r="N26" s="68">
        <f t="shared" si="28"/>
        <v>0</v>
      </c>
      <c r="O26" s="135">
        <f>SUMIFS(ОСТАТКИ!$AA:$AA,ОСТАТКИ!$Q:$Q,'ABC ПО СКЛАДАМ'!$A:$A,ОСТАТКИ!$S:$S,'ABC ПО СКЛАДАМ'!O$3)</f>
        <v>0</v>
      </c>
      <c r="P26" s="68">
        <f t="shared" si="28"/>
        <v>0</v>
      </c>
      <c r="R26" s="142">
        <f>SUMIFS(ОСТАТКИ!Z:Z,ОСТАТКИ!Q:Q,'ABC ПО СКЛАДАМ'!A:A)</f>
        <v>0</v>
      </c>
      <c r="S26" s="135">
        <f>SUMIFS(ОСТАТКИ!$Z:$Z,ОСТАТКИ!$Q:$Q,'ABC ПО СКЛАДАМ'!$A:$A,ОСТАТКИ!$S:$S,'ABC ПО СКЛАДАМ'!S$2)</f>
        <v>0</v>
      </c>
      <c r="T26" s="68">
        <f t="shared" si="29"/>
        <v>0</v>
      </c>
      <c r="U26" s="135">
        <f>SUMIFS(ОСТАТКИ!$Z:$Z,ОСТАТКИ!$Q:$Q,'ABC ПО СКЛАДАМ'!$A:$A,ОСТАТКИ!$S:$S,'ABC ПО СКЛАДАМ'!U$2)</f>
        <v>0</v>
      </c>
      <c r="V26" s="68">
        <f t="shared" si="29"/>
        <v>0</v>
      </c>
      <c r="W26" s="135">
        <f>SUMIFS(ОСТАТКИ!$Z:$Z,ОСТАТКИ!$Q:$Q,'ABC ПО СКЛАДАМ'!$A:$A,ОСТАТКИ!$S:$S,'ABC ПО СКЛАДАМ'!W$2)</f>
        <v>0</v>
      </c>
      <c r="X26" s="68">
        <f t="shared" ref="X26" si="93">IFERROR(W26/$R26,0)</f>
        <v>0</v>
      </c>
      <c r="Z26" s="142">
        <f>SUMIFS(ОСТАТКИ!W:W,ОСТАТКИ!Q:Q,'ABC ПО СКЛАДАМ'!A:A)</f>
        <v>0</v>
      </c>
      <c r="AA26" s="135">
        <f>SUMIFS(ОСТАТКИ!$W:$W,ОСТАТКИ!$Q:$Q,'ABC ПО СКЛАДАМ'!$A:$A,ОСТАТКИ!$S:$S,'ABC ПО СКЛАДАМ'!AA$2)</f>
        <v>0</v>
      </c>
      <c r="AB26" s="68">
        <f t="shared" si="31"/>
        <v>0</v>
      </c>
      <c r="AC26" s="135">
        <f>SUMIFS(ОСТАТКИ!$W:$W,ОСТАТКИ!$Q:$Q,'ABC ПО СКЛАДАМ'!$A:$A,ОСТАТКИ!$S:$S,'ABC ПО СКЛАДАМ'!AC$2)</f>
        <v>0</v>
      </c>
      <c r="AD26" s="68">
        <f t="shared" si="32"/>
        <v>0</v>
      </c>
      <c r="AE26" s="135">
        <f>SUMIFS(ОСТАТКИ!$W:$W,ОСТАТКИ!$Q:$Q,'ABC ПО СКЛАДАМ'!$A:$A,ОСТАТКИ!$S:$S,'ABC ПО СКЛАДАМ'!AE$2)</f>
        <v>0</v>
      </c>
      <c r="AF26" s="68">
        <f t="shared" si="33"/>
        <v>0</v>
      </c>
      <c r="AH26" s="142">
        <f>SUMIFS(ОСТАТКИ!U:U,ОСТАТКИ!Q:Q,'ABC ПО СКЛАДАМ'!A:A)</f>
        <v>0</v>
      </c>
      <c r="AI26" s="135">
        <f>SUMIFS(ОСТАТКИ!$U:$U,ОСТАТКИ!$Q:$Q,'ABC ПО СКЛАДАМ'!$A:$A,ОСТАТКИ!$S:$S,'ABC ПО СКЛАДАМ'!AI$2)</f>
        <v>0</v>
      </c>
      <c r="AJ26" s="68">
        <f t="shared" si="34"/>
        <v>0</v>
      </c>
      <c r="AK26" s="135">
        <f>SUMIFS(ОСТАТКИ!$U:$U,ОСТАТКИ!$Q:$Q,'ABC ПО СКЛАДАМ'!$A:$A,ОСТАТКИ!$S:$S,'ABC ПО СКЛАДАМ'!AK$2)</f>
        <v>0</v>
      </c>
      <c r="AL26" s="68">
        <f t="shared" si="35"/>
        <v>0</v>
      </c>
      <c r="AM26" s="135">
        <f>SUMIFS(ОСТАТКИ!$U:$U,ОСТАТКИ!$Q:$Q,'ABC ПО СКЛАДАМ'!$A:$A,ОСТАТКИ!$S:$S,'ABC ПО СКЛАДАМ'!AM$2)</f>
        <v>0</v>
      </c>
      <c r="AN26" s="68">
        <f t="shared" si="36"/>
        <v>0</v>
      </c>
      <c r="AP26" s="142">
        <f>SUMIFS(ОСТАТКИ!T:T,ОСТАТКИ!Q:Q,'ABC ПО СКЛАДАМ'!A:A)</f>
        <v>0</v>
      </c>
      <c r="AQ26" s="135">
        <f>SUMIFS(ОСТАТКИ!$T:$T,ОСТАТКИ!$Q:$Q,'ABC ПО СКЛАДАМ'!$A:$A,ОСТАТКИ!$S:$S,'ABC ПО СКЛАДАМ'!AQ$2)</f>
        <v>0</v>
      </c>
      <c r="AR26" s="68">
        <f t="shared" si="37"/>
        <v>0</v>
      </c>
      <c r="AS26" s="135">
        <f>SUMIFS(ОСТАТКИ!$T:$T,ОСТАТКИ!$Q:$Q,'ABC ПО СКЛАДАМ'!$A:$A,ОСТАТКИ!$S:$S,'ABC ПО СКЛАДАМ'!AS$2)</f>
        <v>0</v>
      </c>
      <c r="AT26" s="68">
        <f t="shared" si="38"/>
        <v>0</v>
      </c>
      <c r="AU26" s="135">
        <f>SUMIFS(ОСТАТКИ!$T:$T,ОСТАТКИ!$Q:$Q,'ABC ПО СКЛАДАМ'!$A:$A,ОСТАТКИ!$S:$S,'ABC ПО СКЛАДАМ'!AU$2)</f>
        <v>0</v>
      </c>
      <c r="AV26" s="68">
        <f t="shared" si="39"/>
        <v>0</v>
      </c>
      <c r="AX26" s="142">
        <f>SUMIFS(ОСТАТКИ!AB:AB,ОСТАТКИ!Q:Q,'ABC ПО СКЛАДАМ'!A:A)</f>
        <v>0</v>
      </c>
      <c r="AY26" s="135">
        <f>SUMIFS(ОСТАТКИ!$AB:$AB,ОСТАТКИ!$Q:$Q,'ABC ПО СКЛАДАМ'!$A:$A,ОСТАТКИ!$S:$S,'ABC ПО СКЛАДАМ'!AY$2)</f>
        <v>0</v>
      </c>
      <c r="AZ26" s="68">
        <f t="shared" si="40"/>
        <v>0</v>
      </c>
      <c r="BA26" s="135">
        <f>SUMIFS(ОСТАТКИ!$AB:$AB,ОСТАТКИ!$Q:$Q,'ABC ПО СКЛАДАМ'!$A:$A,ОСТАТКИ!$S:$S,'ABC ПО СКЛАДАМ'!BA$2)</f>
        <v>0</v>
      </c>
      <c r="BB26" s="68">
        <f t="shared" si="41"/>
        <v>0</v>
      </c>
      <c r="BC26" s="135">
        <f>SUMIFS(ОСТАТКИ!$AB:$AB,ОСТАТКИ!$Q:$Q,'ABC ПО СКЛАДАМ'!$A:$A,ОСТАТКИ!$S:$S,'ABC ПО СКЛАДАМ'!BC$2)</f>
        <v>0</v>
      </c>
      <c r="BD26" s="68">
        <f t="shared" si="42"/>
        <v>0</v>
      </c>
      <c r="BF26" s="142">
        <f>SUMIFS(ОСТАТКИ!AC:AC,ОСТАТКИ!Q:Q,'ABC ПО СКЛАДАМ'!A:A)</f>
        <v>0</v>
      </c>
      <c r="BG26" s="135">
        <f>SUMIFS(ОСТАТКИ!$AC:$AC,ОСТАТКИ!$Q:$Q,'ABC ПО СКЛАДАМ'!$A:$A,ОСТАТКИ!$S:$S,'ABC ПО СКЛАДАМ'!BG$2)</f>
        <v>0</v>
      </c>
      <c r="BH26" s="68">
        <f t="shared" si="43"/>
        <v>0</v>
      </c>
      <c r="BI26" s="135">
        <f>SUMIFS(ОСТАТКИ!$AC:$AC,ОСТАТКИ!$Q:$Q,'ABC ПО СКЛАДАМ'!$A:$A,ОСТАТКИ!$S:$S,'ABC ПО СКЛАДАМ'!BI$2)</f>
        <v>0</v>
      </c>
      <c r="BJ26" s="68">
        <f t="shared" si="44"/>
        <v>0</v>
      </c>
      <c r="BK26" s="135">
        <f>SUMIFS(ОСТАТКИ!$AC:$AC,ОСТАТКИ!$Q:$Q,'ABC ПО СКЛАДАМ'!$A:$A,ОСТАТКИ!$S:$S,'ABC ПО СКЛАДАМ'!BK$2)</f>
        <v>0</v>
      </c>
      <c r="BL26" s="68">
        <f t="shared" si="45"/>
        <v>0</v>
      </c>
      <c r="BN26" s="142">
        <f>SUMIFS(ОСТАТКИ!Y:Y,ОСТАТКИ!Q:Q,'ABC ПО СКЛАДАМ'!A:A)</f>
        <v>0</v>
      </c>
      <c r="BO26" s="135">
        <f>SUMIFS(ОСТАТКИ!$Y:$Y,ОСТАТКИ!$Q:$Q,'ABC ПО СКЛАДАМ'!$A:$A,ОСТАТКИ!$S:$S,'ABC ПО СКЛАДАМ'!BO$2)</f>
        <v>0</v>
      </c>
      <c r="BP26" s="68">
        <f t="shared" si="46"/>
        <v>0</v>
      </c>
      <c r="BQ26" s="135">
        <f>SUMIFS(ОСТАТКИ!$Y:$Y,ОСТАТКИ!$Q:$Q,'ABC ПО СКЛАДАМ'!$A:$A,ОСТАТКИ!$S:$S,'ABC ПО СКЛАДАМ'!BQ$2)</f>
        <v>0</v>
      </c>
      <c r="BR26" s="68">
        <f t="shared" si="47"/>
        <v>0</v>
      </c>
      <c r="BS26" s="135">
        <f>SUMIFS(ОСТАТКИ!$Y:$Y,ОСТАТКИ!$Q:$Q,'ABC ПО СКЛАДАМ'!$A:$A,ОСТАТКИ!$S:$S,'ABC ПО СКЛАДАМ'!BS$2)</f>
        <v>0</v>
      </c>
      <c r="BT26" s="68">
        <f t="shared" si="48"/>
        <v>0</v>
      </c>
    </row>
    <row r="27" spans="1:72" ht="12" hidden="1" outlineLevel="1" x14ac:dyDescent="0.25">
      <c r="A27" s="150" t="s">
        <v>1187</v>
      </c>
      <c r="B27" s="142">
        <f>SUMIFS(ОСТАТКИ!AD:AD,ОСТАТКИ!Q:Q,'ABC ПО СКЛАДАМ'!A:A)</f>
        <v>183030</v>
      </c>
      <c r="C27" s="135">
        <f>SUMIFS(ОСТАТКИ!AD:AD,ОСТАТКИ!Q:Q,'ABC ПО СКЛАДАМ'!A:A,ОСТАТКИ!S:S,'ABC ПО СКЛАДАМ'!C$3)</f>
        <v>0</v>
      </c>
      <c r="D27" s="68">
        <f t="shared" si="24"/>
        <v>0</v>
      </c>
      <c r="E27" s="135">
        <f>SUMIFS(ОСТАТКИ!AD:AD,ОСТАТКИ!Q:Q,'ABC ПО СКЛАДАМ'!A:A,ОСТАТКИ!S:S,'ABC ПО СКЛАДАМ'!E$3)</f>
        <v>0</v>
      </c>
      <c r="F27" s="68">
        <f t="shared" si="25"/>
        <v>0</v>
      </c>
      <c r="G27" s="135">
        <f>SUMIFS(ОСТАТКИ!AD:AD,ОСТАТКИ!Q:Q,'ABC ПО СКЛАДАМ'!A:A,ОСТАТКИ!S:S,'ABC ПО СКЛАДАМ'!G$3)</f>
        <v>183030</v>
      </c>
      <c r="H27" s="143">
        <f t="shared" si="26"/>
        <v>1</v>
      </c>
      <c r="I27" s="132"/>
      <c r="J27" s="142">
        <f>SUMIFS(ОСТАТКИ!AA:AA,ОСТАТКИ!Q:Q,'ABC ПО СКЛАДАМ'!A:A)</f>
        <v>0</v>
      </c>
      <c r="K27" s="135">
        <f>SUMIFS(ОСТАТКИ!AA:AA,ОСТАТКИ!Q:Q,'ABC ПО СКЛАДАМ'!A:A,ОСТАТКИ!S:S,'ABC ПО СКЛАДАМ'!K$3)</f>
        <v>0</v>
      </c>
      <c r="L27" s="68">
        <f t="shared" si="27"/>
        <v>0</v>
      </c>
      <c r="M27" s="135">
        <f>SUMIFS(ОСТАТКИ!$AA:$AA,ОСТАТКИ!$Q:$Q,'ABC ПО СКЛАДАМ'!$A:$A,ОСТАТКИ!$S:$S,'ABC ПО СКЛАДАМ'!M$3)</f>
        <v>0</v>
      </c>
      <c r="N27" s="68">
        <f t="shared" si="28"/>
        <v>0</v>
      </c>
      <c r="O27" s="135">
        <f>SUMIFS(ОСТАТКИ!$AA:$AA,ОСТАТКИ!$Q:$Q,'ABC ПО СКЛАДАМ'!$A:$A,ОСТАТКИ!$S:$S,'ABC ПО СКЛАДАМ'!O$3)</f>
        <v>0</v>
      </c>
      <c r="P27" s="68">
        <f t="shared" si="28"/>
        <v>0</v>
      </c>
      <c r="R27" s="142">
        <f>SUMIFS(ОСТАТКИ!Z:Z,ОСТАТКИ!Q:Q,'ABC ПО СКЛАДАМ'!A:A)</f>
        <v>74880</v>
      </c>
      <c r="S27" s="135">
        <f>SUMIFS(ОСТАТКИ!$Z:$Z,ОСТАТКИ!$Q:$Q,'ABC ПО СКЛАДАМ'!$A:$A,ОСТАТКИ!$S:$S,'ABC ПО СКЛАДАМ'!S$2)</f>
        <v>0</v>
      </c>
      <c r="T27" s="68">
        <f t="shared" si="29"/>
        <v>0</v>
      </c>
      <c r="U27" s="135">
        <f>SUMIFS(ОСТАТКИ!$Z:$Z,ОСТАТКИ!$Q:$Q,'ABC ПО СКЛАДАМ'!$A:$A,ОСТАТКИ!$S:$S,'ABC ПО СКЛАДАМ'!U$2)</f>
        <v>0</v>
      </c>
      <c r="V27" s="68">
        <f t="shared" si="29"/>
        <v>0</v>
      </c>
      <c r="W27" s="135">
        <f>SUMIFS(ОСТАТКИ!$Z:$Z,ОСТАТКИ!$Q:$Q,'ABC ПО СКЛАДАМ'!$A:$A,ОСТАТКИ!$S:$S,'ABC ПО СКЛАДАМ'!W$2)</f>
        <v>74880</v>
      </c>
      <c r="X27" s="68">
        <f t="shared" ref="X27" si="94">IFERROR(W27/$R27,0)</f>
        <v>1</v>
      </c>
      <c r="Z27" s="142">
        <f>SUMIFS(ОСТАТКИ!W:W,ОСТАТКИ!Q:Q,'ABC ПО СКЛАДАМ'!A:A)</f>
        <v>0</v>
      </c>
      <c r="AA27" s="135">
        <f>SUMIFS(ОСТАТКИ!$W:$W,ОСТАТКИ!$Q:$Q,'ABC ПО СКЛАДАМ'!$A:$A,ОСТАТКИ!$S:$S,'ABC ПО СКЛАДАМ'!AA$2)</f>
        <v>0</v>
      </c>
      <c r="AB27" s="68">
        <f t="shared" si="31"/>
        <v>0</v>
      </c>
      <c r="AC27" s="135">
        <f>SUMIFS(ОСТАТКИ!$W:$W,ОСТАТКИ!$Q:$Q,'ABC ПО СКЛАДАМ'!$A:$A,ОСТАТКИ!$S:$S,'ABC ПО СКЛАДАМ'!AC$2)</f>
        <v>0</v>
      </c>
      <c r="AD27" s="68">
        <f t="shared" si="32"/>
        <v>0</v>
      </c>
      <c r="AE27" s="135">
        <f>SUMIFS(ОСТАТКИ!$W:$W,ОСТАТКИ!$Q:$Q,'ABC ПО СКЛАДАМ'!$A:$A,ОСТАТКИ!$S:$S,'ABC ПО СКЛАДАМ'!AE$2)</f>
        <v>0</v>
      </c>
      <c r="AF27" s="68">
        <f t="shared" si="33"/>
        <v>0</v>
      </c>
      <c r="AH27" s="142">
        <f>SUMIFS(ОСТАТКИ!U:U,ОСТАТКИ!Q:Q,'ABC ПО СКЛАДАМ'!A:A)</f>
        <v>0</v>
      </c>
      <c r="AI27" s="135">
        <f>SUMIFS(ОСТАТКИ!$U:$U,ОСТАТКИ!$Q:$Q,'ABC ПО СКЛАДАМ'!$A:$A,ОСТАТКИ!$S:$S,'ABC ПО СКЛАДАМ'!AI$2)</f>
        <v>0</v>
      </c>
      <c r="AJ27" s="68">
        <f t="shared" si="34"/>
        <v>0</v>
      </c>
      <c r="AK27" s="135">
        <f>SUMIFS(ОСТАТКИ!$U:$U,ОСТАТКИ!$Q:$Q,'ABC ПО СКЛАДАМ'!$A:$A,ОСТАТКИ!$S:$S,'ABC ПО СКЛАДАМ'!AK$2)</f>
        <v>0</v>
      </c>
      <c r="AL27" s="68">
        <f t="shared" si="35"/>
        <v>0</v>
      </c>
      <c r="AM27" s="135">
        <f>SUMIFS(ОСТАТКИ!$U:$U,ОСТАТКИ!$Q:$Q,'ABC ПО СКЛАДАМ'!$A:$A,ОСТАТКИ!$S:$S,'ABC ПО СКЛАДАМ'!AM$2)</f>
        <v>0</v>
      </c>
      <c r="AN27" s="68">
        <f t="shared" si="36"/>
        <v>0</v>
      </c>
      <c r="AP27" s="142">
        <f>SUMIFS(ОСТАТКИ!T:T,ОСТАТКИ!Q:Q,'ABC ПО СКЛАДАМ'!A:A)</f>
        <v>0</v>
      </c>
      <c r="AQ27" s="135">
        <f>SUMIFS(ОСТАТКИ!$T:$T,ОСТАТКИ!$Q:$Q,'ABC ПО СКЛАДАМ'!$A:$A,ОСТАТКИ!$S:$S,'ABC ПО СКЛАДАМ'!AQ$2)</f>
        <v>0</v>
      </c>
      <c r="AR27" s="68">
        <f t="shared" si="37"/>
        <v>0</v>
      </c>
      <c r="AS27" s="135">
        <f>SUMIFS(ОСТАТКИ!$T:$T,ОСТАТКИ!$Q:$Q,'ABC ПО СКЛАДАМ'!$A:$A,ОСТАТКИ!$S:$S,'ABC ПО СКЛАДАМ'!AS$2)</f>
        <v>0</v>
      </c>
      <c r="AT27" s="68">
        <f t="shared" si="38"/>
        <v>0</v>
      </c>
      <c r="AU27" s="135">
        <f>SUMIFS(ОСТАТКИ!$T:$T,ОСТАТКИ!$Q:$Q,'ABC ПО СКЛАДАМ'!$A:$A,ОСТАТКИ!$S:$S,'ABC ПО СКЛАДАМ'!AU$2)</f>
        <v>0</v>
      </c>
      <c r="AV27" s="68">
        <f t="shared" si="39"/>
        <v>0</v>
      </c>
      <c r="AX27" s="142">
        <f>SUMIFS(ОСТАТКИ!AB:AB,ОСТАТКИ!Q:Q,'ABC ПО СКЛАДАМ'!A:A)</f>
        <v>0</v>
      </c>
      <c r="AY27" s="135">
        <f>SUMIFS(ОСТАТКИ!$AB:$AB,ОСТАТКИ!$Q:$Q,'ABC ПО СКЛАДАМ'!$A:$A,ОСТАТКИ!$S:$S,'ABC ПО СКЛАДАМ'!AY$2)</f>
        <v>0</v>
      </c>
      <c r="AZ27" s="68">
        <f t="shared" si="40"/>
        <v>0</v>
      </c>
      <c r="BA27" s="135">
        <f>SUMIFS(ОСТАТКИ!$AB:$AB,ОСТАТКИ!$Q:$Q,'ABC ПО СКЛАДАМ'!$A:$A,ОСТАТКИ!$S:$S,'ABC ПО СКЛАДАМ'!BA$2)</f>
        <v>0</v>
      </c>
      <c r="BB27" s="68">
        <f t="shared" si="41"/>
        <v>0</v>
      </c>
      <c r="BC27" s="135">
        <f>SUMIFS(ОСТАТКИ!$AB:$AB,ОСТАТКИ!$Q:$Q,'ABC ПО СКЛАДАМ'!$A:$A,ОСТАТКИ!$S:$S,'ABC ПО СКЛАДАМ'!BC$2)</f>
        <v>0</v>
      </c>
      <c r="BD27" s="68">
        <f t="shared" si="42"/>
        <v>0</v>
      </c>
      <c r="BF27" s="142">
        <f>SUMIFS(ОСТАТКИ!AC:AC,ОСТАТКИ!Q:Q,'ABC ПО СКЛАДАМ'!A:A)</f>
        <v>0</v>
      </c>
      <c r="BG27" s="135">
        <f>SUMIFS(ОСТАТКИ!$AC:$AC,ОСТАТКИ!$Q:$Q,'ABC ПО СКЛАДАМ'!$A:$A,ОСТАТКИ!$S:$S,'ABC ПО СКЛАДАМ'!BG$2)</f>
        <v>0</v>
      </c>
      <c r="BH27" s="68">
        <f t="shared" si="43"/>
        <v>0</v>
      </c>
      <c r="BI27" s="135">
        <f>SUMIFS(ОСТАТКИ!$AC:$AC,ОСТАТКИ!$Q:$Q,'ABC ПО СКЛАДАМ'!$A:$A,ОСТАТКИ!$S:$S,'ABC ПО СКЛАДАМ'!BI$2)</f>
        <v>0</v>
      </c>
      <c r="BJ27" s="68">
        <f t="shared" si="44"/>
        <v>0</v>
      </c>
      <c r="BK27" s="135">
        <f>SUMIFS(ОСТАТКИ!$AC:$AC,ОСТАТКИ!$Q:$Q,'ABC ПО СКЛАДАМ'!$A:$A,ОСТАТКИ!$S:$S,'ABC ПО СКЛАДАМ'!BK$2)</f>
        <v>0</v>
      </c>
      <c r="BL27" s="68">
        <f t="shared" si="45"/>
        <v>0</v>
      </c>
      <c r="BN27" s="142">
        <f>SUMIFS(ОСТАТКИ!Y:Y,ОСТАТКИ!Q:Q,'ABC ПО СКЛАДАМ'!A:A)</f>
        <v>0</v>
      </c>
      <c r="BO27" s="135">
        <f>SUMIFS(ОСТАТКИ!$Y:$Y,ОСТАТКИ!$Q:$Q,'ABC ПО СКЛАДАМ'!$A:$A,ОСТАТКИ!$S:$S,'ABC ПО СКЛАДАМ'!BO$2)</f>
        <v>0</v>
      </c>
      <c r="BP27" s="68">
        <f t="shared" si="46"/>
        <v>0</v>
      </c>
      <c r="BQ27" s="135">
        <f>SUMIFS(ОСТАТКИ!$Y:$Y,ОСТАТКИ!$Q:$Q,'ABC ПО СКЛАДАМ'!$A:$A,ОСТАТКИ!$S:$S,'ABC ПО СКЛАДАМ'!BQ$2)</f>
        <v>0</v>
      </c>
      <c r="BR27" s="68">
        <f t="shared" si="47"/>
        <v>0</v>
      </c>
      <c r="BS27" s="135">
        <f>SUMIFS(ОСТАТКИ!$Y:$Y,ОСТАТКИ!$Q:$Q,'ABC ПО СКЛАДАМ'!$A:$A,ОСТАТКИ!$S:$S,'ABC ПО СКЛАДАМ'!BS$2)</f>
        <v>0</v>
      </c>
      <c r="BT27" s="68">
        <f t="shared" si="48"/>
        <v>0</v>
      </c>
    </row>
    <row r="28" spans="1:72" ht="12" hidden="1" outlineLevel="1" x14ac:dyDescent="0.25">
      <c r="A28" s="150" t="s">
        <v>1190</v>
      </c>
      <c r="B28" s="142">
        <f>SUMIFS(ОСТАТКИ!AD:AD,ОСТАТКИ!Q:Q,'ABC ПО СКЛАДАМ'!A:A)</f>
        <v>2652225.0889705885</v>
      </c>
      <c r="C28" s="135">
        <f>SUMIFS(ОСТАТКИ!AD:AD,ОСТАТКИ!Q:Q,'ABC ПО СКЛАДАМ'!A:A,ОСТАТКИ!S:S,'ABC ПО СКЛАДАМ'!C$3)</f>
        <v>0</v>
      </c>
      <c r="D28" s="68">
        <f t="shared" si="24"/>
        <v>0</v>
      </c>
      <c r="E28" s="135">
        <f>SUMIFS(ОСТАТКИ!AD:AD,ОСТАТКИ!Q:Q,'ABC ПО СКЛАДАМ'!A:A,ОСТАТКИ!S:S,'ABC ПО СКЛАДАМ'!E$3)</f>
        <v>0</v>
      </c>
      <c r="F28" s="68">
        <f t="shared" si="25"/>
        <v>0</v>
      </c>
      <c r="G28" s="135">
        <f>SUMIFS(ОСТАТКИ!AD:AD,ОСТАТКИ!Q:Q,'ABC ПО СКЛАДАМ'!A:A,ОСТАТКИ!S:S,'ABC ПО СКЛАДАМ'!G$3)</f>
        <v>2652225.0889705885</v>
      </c>
      <c r="H28" s="143">
        <f t="shared" si="26"/>
        <v>1</v>
      </c>
      <c r="I28" s="132"/>
      <c r="J28" s="142">
        <f>SUMIFS(ОСТАТКИ!AA:AA,ОСТАТКИ!Q:Q,'ABC ПО СКЛАДАМ'!A:A)</f>
        <v>0</v>
      </c>
      <c r="K28" s="135">
        <f>SUMIFS(ОСТАТКИ!AA:AA,ОСТАТКИ!Q:Q,'ABC ПО СКЛАДАМ'!A:A,ОСТАТКИ!S:S,'ABC ПО СКЛАДАМ'!K$3)</f>
        <v>0</v>
      </c>
      <c r="L28" s="68">
        <f t="shared" si="27"/>
        <v>0</v>
      </c>
      <c r="M28" s="135">
        <f>SUMIFS(ОСТАТКИ!$AA:$AA,ОСТАТКИ!$Q:$Q,'ABC ПО СКЛАДАМ'!$A:$A,ОСТАТКИ!$S:$S,'ABC ПО СКЛАДАМ'!M$3)</f>
        <v>0</v>
      </c>
      <c r="N28" s="68">
        <f t="shared" si="28"/>
        <v>0</v>
      </c>
      <c r="O28" s="135">
        <f>SUMIFS(ОСТАТКИ!$AA:$AA,ОСТАТКИ!$Q:$Q,'ABC ПО СКЛАДАМ'!$A:$A,ОСТАТКИ!$S:$S,'ABC ПО СКЛАДАМ'!O$3)</f>
        <v>0</v>
      </c>
      <c r="P28" s="68">
        <f t="shared" si="28"/>
        <v>0</v>
      </c>
      <c r="R28" s="142">
        <f>SUMIFS(ОСТАТКИ!Z:Z,ОСТАТКИ!Q:Q,'ABC ПО СКЛАДАМ'!A:A)</f>
        <v>448728.2884663865</v>
      </c>
      <c r="S28" s="135">
        <f>SUMIFS(ОСТАТКИ!$Z:$Z,ОСТАТКИ!$Q:$Q,'ABC ПО СКЛАДАМ'!$A:$A,ОСТАТКИ!$S:$S,'ABC ПО СКЛАДАМ'!S$2)</f>
        <v>0</v>
      </c>
      <c r="T28" s="68">
        <f t="shared" si="29"/>
        <v>0</v>
      </c>
      <c r="U28" s="135">
        <f>SUMIFS(ОСТАТКИ!$Z:$Z,ОСТАТКИ!$Q:$Q,'ABC ПО СКЛАДАМ'!$A:$A,ОСТАТКИ!$S:$S,'ABC ПО СКЛАДАМ'!U$2)</f>
        <v>0</v>
      </c>
      <c r="V28" s="68">
        <f t="shared" si="29"/>
        <v>0</v>
      </c>
      <c r="W28" s="135">
        <f>SUMIFS(ОСТАТКИ!$Z:$Z,ОСТАТКИ!$Q:$Q,'ABC ПО СКЛАДАМ'!$A:$A,ОСТАТКИ!$S:$S,'ABC ПО СКЛАДАМ'!W$2)</f>
        <v>448728.2884663865</v>
      </c>
      <c r="X28" s="68">
        <f t="shared" ref="X28" si="95">IFERROR(W28/$R28,0)</f>
        <v>1</v>
      </c>
      <c r="Z28" s="142">
        <f>SUMIFS(ОСТАТКИ!W:W,ОСТАТКИ!Q:Q,'ABC ПО СКЛАДАМ'!A:A)</f>
        <v>0</v>
      </c>
      <c r="AA28" s="135">
        <f>SUMIFS(ОСТАТКИ!$W:$W,ОСТАТКИ!$Q:$Q,'ABC ПО СКЛАДАМ'!$A:$A,ОСТАТКИ!$S:$S,'ABC ПО СКЛАДАМ'!AA$2)</f>
        <v>0</v>
      </c>
      <c r="AB28" s="68">
        <f t="shared" si="31"/>
        <v>0</v>
      </c>
      <c r="AC28" s="135">
        <f>SUMIFS(ОСТАТКИ!$W:$W,ОСТАТКИ!$Q:$Q,'ABC ПО СКЛАДАМ'!$A:$A,ОСТАТКИ!$S:$S,'ABC ПО СКЛАДАМ'!AC$2)</f>
        <v>0</v>
      </c>
      <c r="AD28" s="68">
        <f t="shared" si="32"/>
        <v>0</v>
      </c>
      <c r="AE28" s="135">
        <f>SUMIFS(ОСТАТКИ!$W:$W,ОСТАТКИ!$Q:$Q,'ABC ПО СКЛАДАМ'!$A:$A,ОСТАТКИ!$S:$S,'ABC ПО СКЛАДАМ'!AE$2)</f>
        <v>0</v>
      </c>
      <c r="AF28" s="68">
        <f t="shared" si="33"/>
        <v>0</v>
      </c>
      <c r="AH28" s="142">
        <f>SUMIFS(ОСТАТКИ!U:U,ОСТАТКИ!Q:Q,'ABC ПО СКЛАДАМ'!A:A)</f>
        <v>0</v>
      </c>
      <c r="AI28" s="135">
        <f>SUMIFS(ОСТАТКИ!$U:$U,ОСТАТКИ!$Q:$Q,'ABC ПО СКЛАДАМ'!$A:$A,ОСТАТКИ!$S:$S,'ABC ПО СКЛАДАМ'!AI$2)</f>
        <v>0</v>
      </c>
      <c r="AJ28" s="68">
        <f t="shared" si="34"/>
        <v>0</v>
      </c>
      <c r="AK28" s="135">
        <f>SUMIFS(ОСТАТКИ!$U:$U,ОСТАТКИ!$Q:$Q,'ABC ПО СКЛАДАМ'!$A:$A,ОСТАТКИ!$S:$S,'ABC ПО СКЛАДАМ'!AK$2)</f>
        <v>0</v>
      </c>
      <c r="AL28" s="68">
        <f t="shared" si="35"/>
        <v>0</v>
      </c>
      <c r="AM28" s="135">
        <f>SUMIFS(ОСТАТКИ!$U:$U,ОСТАТКИ!$Q:$Q,'ABC ПО СКЛАДАМ'!$A:$A,ОСТАТКИ!$S:$S,'ABC ПО СКЛАДАМ'!AM$2)</f>
        <v>0</v>
      </c>
      <c r="AN28" s="68">
        <f t="shared" si="36"/>
        <v>0</v>
      </c>
      <c r="AP28" s="142">
        <f>SUMIFS(ОСТАТКИ!T:T,ОСТАТКИ!Q:Q,'ABC ПО СКЛАДАМ'!A:A)</f>
        <v>0</v>
      </c>
      <c r="AQ28" s="135">
        <f>SUMIFS(ОСТАТКИ!$T:$T,ОСТАТКИ!$Q:$Q,'ABC ПО СКЛАДАМ'!$A:$A,ОСТАТКИ!$S:$S,'ABC ПО СКЛАДАМ'!AQ$2)</f>
        <v>0</v>
      </c>
      <c r="AR28" s="68">
        <f t="shared" si="37"/>
        <v>0</v>
      </c>
      <c r="AS28" s="135">
        <f>SUMIFS(ОСТАТКИ!$T:$T,ОСТАТКИ!$Q:$Q,'ABC ПО СКЛАДАМ'!$A:$A,ОСТАТКИ!$S:$S,'ABC ПО СКЛАДАМ'!AS$2)</f>
        <v>0</v>
      </c>
      <c r="AT28" s="68">
        <f t="shared" si="38"/>
        <v>0</v>
      </c>
      <c r="AU28" s="135">
        <f>SUMIFS(ОСТАТКИ!$T:$T,ОСТАТКИ!$Q:$Q,'ABC ПО СКЛАДАМ'!$A:$A,ОСТАТКИ!$S:$S,'ABC ПО СКЛАДАМ'!AU$2)</f>
        <v>0</v>
      </c>
      <c r="AV28" s="68">
        <f t="shared" si="39"/>
        <v>0</v>
      </c>
      <c r="AX28" s="142">
        <f>SUMIFS(ОСТАТКИ!AB:AB,ОСТАТКИ!Q:Q,'ABC ПО СКЛАДАМ'!A:A)</f>
        <v>492957.74913515407</v>
      </c>
      <c r="AY28" s="135">
        <f>SUMIFS(ОСТАТКИ!$AB:$AB,ОСТАТКИ!$Q:$Q,'ABC ПО СКЛАДАМ'!$A:$A,ОСТАТКИ!$S:$S,'ABC ПО СКЛАДАМ'!AY$2)</f>
        <v>0</v>
      </c>
      <c r="AZ28" s="68">
        <f t="shared" si="40"/>
        <v>0</v>
      </c>
      <c r="BA28" s="135">
        <f>SUMIFS(ОСТАТКИ!$AB:$AB,ОСТАТКИ!$Q:$Q,'ABC ПО СКЛАДАМ'!$A:$A,ОСТАТКИ!$S:$S,'ABC ПО СКЛАДАМ'!BA$2)</f>
        <v>0</v>
      </c>
      <c r="BB28" s="68">
        <f t="shared" si="41"/>
        <v>0</v>
      </c>
      <c r="BC28" s="135">
        <f>SUMIFS(ОСТАТКИ!$AB:$AB,ОСТАТКИ!$Q:$Q,'ABC ПО СКЛАДАМ'!$A:$A,ОСТАТКИ!$S:$S,'ABC ПО СКЛАДАМ'!BC$2)</f>
        <v>492957.74913515407</v>
      </c>
      <c r="BD28" s="68">
        <f t="shared" si="42"/>
        <v>1</v>
      </c>
      <c r="BF28" s="142">
        <f>SUMIFS(ОСТАТКИ!AC:AC,ОСТАТКИ!Q:Q,'ABC ПО СКЛАДАМ'!A:A)</f>
        <v>1500.15</v>
      </c>
      <c r="BG28" s="135">
        <f>SUMIFS(ОСТАТКИ!$AC:$AC,ОСТАТКИ!$Q:$Q,'ABC ПО СКЛАДАМ'!$A:$A,ОСТАТКИ!$S:$S,'ABC ПО СКЛАДАМ'!BG$2)</f>
        <v>0</v>
      </c>
      <c r="BH28" s="68">
        <f t="shared" si="43"/>
        <v>0</v>
      </c>
      <c r="BI28" s="135">
        <f>SUMIFS(ОСТАТКИ!$AC:$AC,ОСТАТКИ!$Q:$Q,'ABC ПО СКЛАДАМ'!$A:$A,ОСТАТКИ!$S:$S,'ABC ПО СКЛАДАМ'!BI$2)</f>
        <v>0</v>
      </c>
      <c r="BJ28" s="68">
        <f t="shared" si="44"/>
        <v>0</v>
      </c>
      <c r="BK28" s="135">
        <f>SUMIFS(ОСТАТКИ!$AC:$AC,ОСТАТКИ!$Q:$Q,'ABC ПО СКЛАДАМ'!$A:$A,ОСТАТКИ!$S:$S,'ABC ПО СКЛАДАМ'!BK$2)</f>
        <v>1500.15</v>
      </c>
      <c r="BL28" s="68">
        <f t="shared" si="45"/>
        <v>1</v>
      </c>
      <c r="BN28" s="142">
        <f>SUMIFS(ОСТАТКИ!Y:Y,ОСТАТКИ!Q:Q,'ABC ПО СКЛАДАМ'!A:A)</f>
        <v>0</v>
      </c>
      <c r="BO28" s="135">
        <f>SUMIFS(ОСТАТКИ!$Y:$Y,ОСТАТКИ!$Q:$Q,'ABC ПО СКЛАДАМ'!$A:$A,ОСТАТКИ!$S:$S,'ABC ПО СКЛАДАМ'!BO$2)</f>
        <v>0</v>
      </c>
      <c r="BP28" s="68">
        <f t="shared" si="46"/>
        <v>0</v>
      </c>
      <c r="BQ28" s="135">
        <f>SUMIFS(ОСТАТКИ!$Y:$Y,ОСТАТКИ!$Q:$Q,'ABC ПО СКЛАДАМ'!$A:$A,ОСТАТКИ!$S:$S,'ABC ПО СКЛАДАМ'!BQ$2)</f>
        <v>0</v>
      </c>
      <c r="BR28" s="68">
        <f t="shared" si="47"/>
        <v>0</v>
      </c>
      <c r="BS28" s="135">
        <f>SUMIFS(ОСТАТКИ!$Y:$Y,ОСТАТКИ!$Q:$Q,'ABC ПО СКЛАДАМ'!$A:$A,ОСТАТКИ!$S:$S,'ABC ПО СКЛАДАМ'!BS$2)</f>
        <v>0</v>
      </c>
      <c r="BT28" s="68">
        <f t="shared" si="48"/>
        <v>0</v>
      </c>
    </row>
    <row r="29" spans="1:72" ht="12" hidden="1" outlineLevel="1" x14ac:dyDescent="0.25">
      <c r="A29" s="150" t="s">
        <v>1237</v>
      </c>
      <c r="B29" s="142">
        <f>SUMIFS(ОСТАТКИ!AD:AD,ОСТАТКИ!Q:Q,'ABC ПО СКЛАДАМ'!A:A)</f>
        <v>3223.1054545454549</v>
      </c>
      <c r="C29" s="135">
        <f>SUMIFS(ОСТАТКИ!AD:AD,ОСТАТКИ!Q:Q,'ABC ПО СКЛАДАМ'!A:A,ОСТАТКИ!S:S,'ABC ПО СКЛАДАМ'!C$3)</f>
        <v>0</v>
      </c>
      <c r="D29" s="68">
        <f t="shared" si="24"/>
        <v>0</v>
      </c>
      <c r="E29" s="135">
        <f>SUMIFS(ОСТАТКИ!AD:AD,ОСТАТКИ!Q:Q,'ABC ПО СКЛАДАМ'!A:A,ОСТАТКИ!S:S,'ABC ПО СКЛАДАМ'!E$3)</f>
        <v>0</v>
      </c>
      <c r="F29" s="68">
        <f t="shared" si="25"/>
        <v>0</v>
      </c>
      <c r="G29" s="135">
        <f>SUMIFS(ОСТАТКИ!AD:AD,ОСТАТКИ!Q:Q,'ABC ПО СКЛАДАМ'!A:A,ОСТАТКИ!S:S,'ABC ПО СКЛАДАМ'!G$3)</f>
        <v>3223.1054545454549</v>
      </c>
      <c r="H29" s="143">
        <f t="shared" si="26"/>
        <v>1</v>
      </c>
      <c r="I29" s="132"/>
      <c r="J29" s="142">
        <f>SUMIFS(ОСТАТКИ!AA:AA,ОСТАТКИ!Q:Q,'ABC ПО СКЛАДАМ'!A:A)</f>
        <v>16115.527272727275</v>
      </c>
      <c r="K29" s="135">
        <f>SUMIFS(ОСТАТКИ!AA:AA,ОСТАТКИ!Q:Q,'ABC ПО СКЛАДАМ'!A:A,ОСТАТКИ!S:S,'ABC ПО СКЛАДАМ'!K$3)</f>
        <v>0</v>
      </c>
      <c r="L29" s="68">
        <f t="shared" si="27"/>
        <v>0</v>
      </c>
      <c r="M29" s="135">
        <f>SUMIFS(ОСТАТКИ!$AA:$AA,ОСТАТКИ!$Q:$Q,'ABC ПО СКЛАДАМ'!$A:$A,ОСТАТКИ!$S:$S,'ABC ПО СКЛАДАМ'!M$3)</f>
        <v>0</v>
      </c>
      <c r="N29" s="68">
        <f t="shared" si="28"/>
        <v>0</v>
      </c>
      <c r="O29" s="135">
        <f>SUMIFS(ОСТАТКИ!$AA:$AA,ОСТАТКИ!$Q:$Q,'ABC ПО СКЛАДАМ'!$A:$A,ОСТАТКИ!$S:$S,'ABC ПО СКЛАДАМ'!O$3)</f>
        <v>16115.527272727275</v>
      </c>
      <c r="P29" s="68">
        <f t="shared" si="28"/>
        <v>1</v>
      </c>
      <c r="R29" s="142">
        <f>SUMIFS(ОСТАТКИ!Z:Z,ОСТАТКИ!Q:Q,'ABC ПО СКЛАДАМ'!A:A)</f>
        <v>19995.527272727275</v>
      </c>
      <c r="S29" s="135">
        <f>SUMIFS(ОСТАТКИ!$Z:$Z,ОСТАТКИ!$Q:$Q,'ABC ПО СКЛАДАМ'!$A:$A,ОСТАТКИ!$S:$S,'ABC ПО СКЛАДАМ'!S$2)</f>
        <v>0</v>
      </c>
      <c r="T29" s="68">
        <f t="shared" si="29"/>
        <v>0</v>
      </c>
      <c r="U29" s="135">
        <f>SUMIFS(ОСТАТКИ!$Z:$Z,ОСТАТКИ!$Q:$Q,'ABC ПО СКЛАДАМ'!$A:$A,ОСТАТКИ!$S:$S,'ABC ПО СКЛАДАМ'!U$2)</f>
        <v>0</v>
      </c>
      <c r="V29" s="68">
        <f t="shared" si="29"/>
        <v>0</v>
      </c>
      <c r="W29" s="135">
        <f>SUMIFS(ОСТАТКИ!$Z:$Z,ОСТАТКИ!$Q:$Q,'ABC ПО СКЛАДАМ'!$A:$A,ОСТАТКИ!$S:$S,'ABC ПО СКЛАДАМ'!W$2)</f>
        <v>19995.527272727275</v>
      </c>
      <c r="X29" s="68">
        <f t="shared" ref="X29" si="96">IFERROR(W29/$R29,0)</f>
        <v>1</v>
      </c>
      <c r="Z29" s="142">
        <f>SUMIFS(ОСТАТКИ!W:W,ОСТАТКИ!Q:Q,'ABC ПО СКЛАДАМ'!A:A)</f>
        <v>0</v>
      </c>
      <c r="AA29" s="135">
        <f>SUMIFS(ОСТАТКИ!$W:$W,ОСТАТКИ!$Q:$Q,'ABC ПО СКЛАДАМ'!$A:$A,ОСТАТКИ!$S:$S,'ABC ПО СКЛАДАМ'!AA$2)</f>
        <v>0</v>
      </c>
      <c r="AB29" s="68">
        <f t="shared" si="31"/>
        <v>0</v>
      </c>
      <c r="AC29" s="135">
        <f>SUMIFS(ОСТАТКИ!$W:$W,ОСТАТКИ!$Q:$Q,'ABC ПО СКЛАДАМ'!$A:$A,ОСТАТКИ!$S:$S,'ABC ПО СКЛАДАМ'!AC$2)</f>
        <v>0</v>
      </c>
      <c r="AD29" s="68">
        <f t="shared" si="32"/>
        <v>0</v>
      </c>
      <c r="AE29" s="135">
        <f>SUMIFS(ОСТАТКИ!$W:$W,ОСТАТКИ!$Q:$Q,'ABC ПО СКЛАДАМ'!$A:$A,ОСТАТКИ!$S:$S,'ABC ПО СКЛАДАМ'!AE$2)</f>
        <v>0</v>
      </c>
      <c r="AF29" s="68">
        <f t="shared" si="33"/>
        <v>0</v>
      </c>
      <c r="AH29" s="142">
        <f>SUMIFS(ОСТАТКИ!U:U,ОСТАТКИ!Q:Q,'ABC ПО СКЛАДАМ'!A:A)</f>
        <v>0</v>
      </c>
      <c r="AI29" s="135">
        <f>SUMIFS(ОСТАТКИ!$U:$U,ОСТАТКИ!$Q:$Q,'ABC ПО СКЛАДАМ'!$A:$A,ОСТАТКИ!$S:$S,'ABC ПО СКЛАДАМ'!AI$2)</f>
        <v>0</v>
      </c>
      <c r="AJ29" s="68">
        <f t="shared" si="34"/>
        <v>0</v>
      </c>
      <c r="AK29" s="135">
        <f>SUMIFS(ОСТАТКИ!$U:$U,ОСТАТКИ!$Q:$Q,'ABC ПО СКЛАДАМ'!$A:$A,ОСТАТКИ!$S:$S,'ABC ПО СКЛАДАМ'!AK$2)</f>
        <v>0</v>
      </c>
      <c r="AL29" s="68">
        <f t="shared" si="35"/>
        <v>0</v>
      </c>
      <c r="AM29" s="135">
        <f>SUMIFS(ОСТАТКИ!$U:$U,ОСТАТКИ!$Q:$Q,'ABC ПО СКЛАДАМ'!$A:$A,ОСТАТКИ!$S:$S,'ABC ПО СКЛАДАМ'!AM$2)</f>
        <v>0</v>
      </c>
      <c r="AN29" s="68">
        <f t="shared" si="36"/>
        <v>0</v>
      </c>
      <c r="AP29" s="142">
        <f>SUMIFS(ОСТАТКИ!T:T,ОСТАТКИ!Q:Q,'ABC ПО СКЛАДАМ'!A:A)</f>
        <v>0</v>
      </c>
      <c r="AQ29" s="135">
        <f>SUMIFS(ОСТАТКИ!$T:$T,ОСТАТКИ!$Q:$Q,'ABC ПО СКЛАДАМ'!$A:$A,ОСТАТКИ!$S:$S,'ABC ПО СКЛАДАМ'!AQ$2)</f>
        <v>0</v>
      </c>
      <c r="AR29" s="68">
        <f t="shared" si="37"/>
        <v>0</v>
      </c>
      <c r="AS29" s="135">
        <f>SUMIFS(ОСТАТКИ!$T:$T,ОСТАТКИ!$Q:$Q,'ABC ПО СКЛАДАМ'!$A:$A,ОСТАТКИ!$S:$S,'ABC ПО СКЛАДАМ'!AS$2)</f>
        <v>0</v>
      </c>
      <c r="AT29" s="68">
        <f t="shared" si="38"/>
        <v>0</v>
      </c>
      <c r="AU29" s="135">
        <f>SUMIFS(ОСТАТКИ!$T:$T,ОСТАТКИ!$Q:$Q,'ABC ПО СКЛАДАМ'!$A:$A,ОСТАТКИ!$S:$S,'ABC ПО СКЛАДАМ'!AU$2)</f>
        <v>0</v>
      </c>
      <c r="AV29" s="68">
        <f t="shared" si="39"/>
        <v>0</v>
      </c>
      <c r="AX29" s="142">
        <f>SUMIFS(ОСТАТКИ!AB:AB,ОСТАТКИ!Q:Q,'ABC ПО СКЛАДАМ'!A:A)</f>
        <v>3773.8</v>
      </c>
      <c r="AY29" s="135">
        <f>SUMIFS(ОСТАТКИ!$AB:$AB,ОСТАТКИ!$Q:$Q,'ABC ПО СКЛАДАМ'!$A:$A,ОСТАТКИ!$S:$S,'ABC ПО СКЛАДАМ'!AY$2)</f>
        <v>0</v>
      </c>
      <c r="AZ29" s="68">
        <f t="shared" si="40"/>
        <v>0</v>
      </c>
      <c r="BA29" s="135">
        <f>SUMIFS(ОСТАТКИ!$AB:$AB,ОСТАТКИ!$Q:$Q,'ABC ПО СКЛАДАМ'!$A:$A,ОСТАТКИ!$S:$S,'ABC ПО СКЛАДАМ'!BA$2)</f>
        <v>0</v>
      </c>
      <c r="BB29" s="68">
        <f t="shared" si="41"/>
        <v>0</v>
      </c>
      <c r="BC29" s="135">
        <f>SUMIFS(ОСТАТКИ!$AB:$AB,ОСТАТКИ!$Q:$Q,'ABC ПО СКЛАДАМ'!$A:$A,ОСТАТКИ!$S:$S,'ABC ПО СКЛАДАМ'!BC$2)</f>
        <v>3773.8</v>
      </c>
      <c r="BD29" s="68">
        <f t="shared" si="42"/>
        <v>1</v>
      </c>
      <c r="BF29" s="142">
        <f>SUMIFS(ОСТАТКИ!AC:AC,ОСТАТКИ!Q:Q,'ABC ПО СКЛАДАМ'!A:A)</f>
        <v>15095.2</v>
      </c>
      <c r="BG29" s="135">
        <f>SUMIFS(ОСТАТКИ!$AC:$AC,ОСТАТКИ!$Q:$Q,'ABC ПО СКЛАДАМ'!$A:$A,ОСТАТКИ!$S:$S,'ABC ПО СКЛАДАМ'!BG$2)</f>
        <v>0</v>
      </c>
      <c r="BH29" s="68">
        <f t="shared" si="43"/>
        <v>0</v>
      </c>
      <c r="BI29" s="135">
        <f>SUMIFS(ОСТАТКИ!$AC:$AC,ОСТАТКИ!$Q:$Q,'ABC ПО СКЛАДАМ'!$A:$A,ОСТАТКИ!$S:$S,'ABC ПО СКЛАДАМ'!BI$2)</f>
        <v>0</v>
      </c>
      <c r="BJ29" s="68">
        <f t="shared" si="44"/>
        <v>0</v>
      </c>
      <c r="BK29" s="135">
        <f>SUMIFS(ОСТАТКИ!$AC:$AC,ОСТАТКИ!$Q:$Q,'ABC ПО СКЛАДАМ'!$A:$A,ОСТАТКИ!$S:$S,'ABC ПО СКЛАДАМ'!BK$2)</f>
        <v>15095.2</v>
      </c>
      <c r="BL29" s="68">
        <f t="shared" si="45"/>
        <v>1</v>
      </c>
      <c r="BN29" s="142">
        <f>SUMIFS(ОСТАТКИ!Y:Y,ОСТАТКИ!Q:Q,'ABC ПО СКЛАДАМ'!A:A)</f>
        <v>0</v>
      </c>
      <c r="BO29" s="135">
        <f>SUMIFS(ОСТАТКИ!$Y:$Y,ОСТАТКИ!$Q:$Q,'ABC ПО СКЛАДАМ'!$A:$A,ОСТАТКИ!$S:$S,'ABC ПО СКЛАДАМ'!BO$2)</f>
        <v>0</v>
      </c>
      <c r="BP29" s="68">
        <f t="shared" si="46"/>
        <v>0</v>
      </c>
      <c r="BQ29" s="135">
        <f>SUMIFS(ОСТАТКИ!$Y:$Y,ОСТАТКИ!$Q:$Q,'ABC ПО СКЛАДАМ'!$A:$A,ОСТАТКИ!$S:$S,'ABC ПО СКЛАДАМ'!BQ$2)</f>
        <v>0</v>
      </c>
      <c r="BR29" s="68">
        <f t="shared" si="47"/>
        <v>0</v>
      </c>
      <c r="BS29" s="135">
        <f>SUMIFS(ОСТАТКИ!$Y:$Y,ОСТАТКИ!$Q:$Q,'ABC ПО СКЛАДАМ'!$A:$A,ОСТАТКИ!$S:$S,'ABC ПО СКЛАДАМ'!BS$2)</f>
        <v>0</v>
      </c>
      <c r="BT29" s="68">
        <f t="shared" si="48"/>
        <v>0</v>
      </c>
    </row>
    <row r="30" spans="1:72" ht="12" hidden="1" outlineLevel="1" x14ac:dyDescent="0.25">
      <c r="A30" s="150" t="s">
        <v>1241</v>
      </c>
      <c r="B30" s="142">
        <f>SUMIFS(ОСТАТКИ!AD:AD,ОСТАТКИ!Q:Q,'ABC ПО СКЛАДАМ'!A:A)</f>
        <v>84914.965230178685</v>
      </c>
      <c r="C30" s="135">
        <f>SUMIFS(ОСТАТКИ!AD:AD,ОСТАТКИ!Q:Q,'ABC ПО СКЛАДАМ'!A:A,ОСТАТКИ!S:S,'ABC ПО СКЛАДАМ'!C$3)</f>
        <v>0</v>
      </c>
      <c r="D30" s="68">
        <f t="shared" si="24"/>
        <v>0</v>
      </c>
      <c r="E30" s="135">
        <f>SUMIFS(ОСТАТКИ!AD:AD,ОСТАТКИ!Q:Q,'ABC ПО СКЛАДАМ'!A:A,ОСТАТКИ!S:S,'ABC ПО СКЛАДАМ'!E$3)</f>
        <v>0</v>
      </c>
      <c r="F30" s="68">
        <f t="shared" si="25"/>
        <v>0</v>
      </c>
      <c r="G30" s="135">
        <f>SUMIFS(ОСТАТКИ!AD:AD,ОСТАТКИ!Q:Q,'ABC ПО СКЛАДАМ'!A:A,ОСТАТКИ!S:S,'ABC ПО СКЛАДАМ'!G$3)</f>
        <v>84914.965230178685</v>
      </c>
      <c r="H30" s="143">
        <f t="shared" si="26"/>
        <v>1</v>
      </c>
      <c r="I30" s="132"/>
      <c r="J30" s="142">
        <f>SUMIFS(ОСТАТКИ!AA:AA,ОСТАТКИ!Q:Q,'ABC ПО СКЛАДАМ'!A:A)</f>
        <v>0</v>
      </c>
      <c r="K30" s="135">
        <f>SUMIFS(ОСТАТКИ!AA:AA,ОСТАТКИ!Q:Q,'ABC ПО СКЛАДАМ'!A:A,ОСТАТКИ!S:S,'ABC ПО СКЛАДАМ'!K$3)</f>
        <v>0</v>
      </c>
      <c r="L30" s="68">
        <f t="shared" si="27"/>
        <v>0</v>
      </c>
      <c r="M30" s="135">
        <f>SUMIFS(ОСТАТКИ!$AA:$AA,ОСТАТКИ!$Q:$Q,'ABC ПО СКЛАДАМ'!$A:$A,ОСТАТКИ!$S:$S,'ABC ПО СКЛАДАМ'!M$3)</f>
        <v>0</v>
      </c>
      <c r="N30" s="68">
        <f t="shared" si="28"/>
        <v>0</v>
      </c>
      <c r="O30" s="135">
        <f>SUMIFS(ОСТАТКИ!$AA:$AA,ОСТАТКИ!$Q:$Q,'ABC ПО СКЛАДАМ'!$A:$A,ОСТАТКИ!$S:$S,'ABC ПО СКЛАДАМ'!O$3)</f>
        <v>0</v>
      </c>
      <c r="P30" s="68">
        <f t="shared" si="28"/>
        <v>0</v>
      </c>
      <c r="R30" s="142">
        <f>SUMIFS(ОСТАТКИ!Z:Z,ОСТАТКИ!Q:Q,'ABC ПО СКЛАДАМ'!A:A)</f>
        <v>229267.32531355397</v>
      </c>
      <c r="S30" s="135">
        <f>SUMIFS(ОСТАТКИ!$Z:$Z,ОСТАТКИ!$Q:$Q,'ABC ПО СКЛАДАМ'!$A:$A,ОСТАТКИ!$S:$S,'ABC ПО СКЛАДАМ'!S$2)</f>
        <v>0</v>
      </c>
      <c r="T30" s="68">
        <f t="shared" si="29"/>
        <v>0</v>
      </c>
      <c r="U30" s="135">
        <f>SUMIFS(ОСТАТКИ!$Z:$Z,ОСТАТКИ!$Q:$Q,'ABC ПО СКЛАДАМ'!$A:$A,ОСТАТКИ!$S:$S,'ABC ПО СКЛАДАМ'!U$2)</f>
        <v>0</v>
      </c>
      <c r="V30" s="68">
        <f t="shared" si="29"/>
        <v>0</v>
      </c>
      <c r="W30" s="135">
        <f>SUMIFS(ОСТАТКИ!$Z:$Z,ОСТАТКИ!$Q:$Q,'ABC ПО СКЛАДАМ'!$A:$A,ОСТАТКИ!$S:$S,'ABC ПО СКЛАДАМ'!W$2)</f>
        <v>229267.32531355397</v>
      </c>
      <c r="X30" s="68">
        <f t="shared" ref="X30" si="97">IFERROR(W30/$R30,0)</f>
        <v>1</v>
      </c>
      <c r="Z30" s="142">
        <f>SUMIFS(ОСТАТКИ!W:W,ОСТАТКИ!Q:Q,'ABC ПО СКЛАДАМ'!A:A)</f>
        <v>0</v>
      </c>
      <c r="AA30" s="135">
        <f>SUMIFS(ОСТАТКИ!$W:$W,ОСТАТКИ!$Q:$Q,'ABC ПО СКЛАДАМ'!$A:$A,ОСТАТКИ!$S:$S,'ABC ПО СКЛАДАМ'!AA$2)</f>
        <v>0</v>
      </c>
      <c r="AB30" s="68">
        <f t="shared" si="31"/>
        <v>0</v>
      </c>
      <c r="AC30" s="135">
        <f>SUMIFS(ОСТАТКИ!$W:$W,ОСТАТКИ!$Q:$Q,'ABC ПО СКЛАДАМ'!$A:$A,ОСТАТКИ!$S:$S,'ABC ПО СКЛАДАМ'!AC$2)</f>
        <v>0</v>
      </c>
      <c r="AD30" s="68">
        <f t="shared" si="32"/>
        <v>0</v>
      </c>
      <c r="AE30" s="135">
        <f>SUMIFS(ОСТАТКИ!$W:$W,ОСТАТКИ!$Q:$Q,'ABC ПО СКЛАДАМ'!$A:$A,ОСТАТКИ!$S:$S,'ABC ПО СКЛАДАМ'!AE$2)</f>
        <v>0</v>
      </c>
      <c r="AF30" s="68">
        <f t="shared" si="33"/>
        <v>0</v>
      </c>
      <c r="AH30" s="142">
        <f>SUMIFS(ОСТАТКИ!U:U,ОСТАТКИ!Q:Q,'ABC ПО СКЛАДАМ'!A:A)</f>
        <v>52892.339506538658</v>
      </c>
      <c r="AI30" s="135">
        <f>SUMIFS(ОСТАТКИ!$U:$U,ОСТАТКИ!$Q:$Q,'ABC ПО СКЛАДАМ'!$A:$A,ОСТАТКИ!$S:$S,'ABC ПО СКЛАДАМ'!AI$2)</f>
        <v>0</v>
      </c>
      <c r="AJ30" s="68">
        <f t="shared" si="34"/>
        <v>0</v>
      </c>
      <c r="AK30" s="135">
        <f>SUMIFS(ОСТАТКИ!$U:$U,ОСТАТКИ!$Q:$Q,'ABC ПО СКЛАДАМ'!$A:$A,ОСТАТКИ!$S:$S,'ABC ПО СКЛАДАМ'!AK$2)</f>
        <v>0</v>
      </c>
      <c r="AL30" s="68">
        <f t="shared" si="35"/>
        <v>0</v>
      </c>
      <c r="AM30" s="135">
        <f>SUMIFS(ОСТАТКИ!$U:$U,ОСТАТКИ!$Q:$Q,'ABC ПО СКЛАДАМ'!$A:$A,ОСТАТКИ!$S:$S,'ABC ПО СКЛАДАМ'!AM$2)</f>
        <v>52892.339506538658</v>
      </c>
      <c r="AN30" s="68">
        <f t="shared" si="36"/>
        <v>1</v>
      </c>
      <c r="AP30" s="142">
        <f>SUMIFS(ОСТАТКИ!T:T,ОСТАТКИ!Q:Q,'ABC ПО СКЛАДАМ'!A:A)</f>
        <v>0</v>
      </c>
      <c r="AQ30" s="135">
        <f>SUMIFS(ОСТАТКИ!$T:$T,ОСТАТКИ!$Q:$Q,'ABC ПО СКЛАДАМ'!$A:$A,ОСТАТКИ!$S:$S,'ABC ПО СКЛАДАМ'!AQ$2)</f>
        <v>0</v>
      </c>
      <c r="AR30" s="68">
        <f t="shared" si="37"/>
        <v>0</v>
      </c>
      <c r="AS30" s="135">
        <f>SUMIFS(ОСТАТКИ!$T:$T,ОСТАТКИ!$Q:$Q,'ABC ПО СКЛАДАМ'!$A:$A,ОСТАТКИ!$S:$S,'ABC ПО СКЛАДАМ'!AS$2)</f>
        <v>0</v>
      </c>
      <c r="AT30" s="68">
        <f t="shared" si="38"/>
        <v>0</v>
      </c>
      <c r="AU30" s="135">
        <f>SUMIFS(ОСТАТКИ!$T:$T,ОСТАТКИ!$Q:$Q,'ABC ПО СКЛАДАМ'!$A:$A,ОСТАТКИ!$S:$S,'ABC ПО СКЛАДАМ'!AU$2)</f>
        <v>0</v>
      </c>
      <c r="AV30" s="68">
        <f t="shared" si="39"/>
        <v>0</v>
      </c>
      <c r="AX30" s="142">
        <f>SUMIFS(ОСТАТКИ!AB:AB,ОСТАТКИ!Q:Q,'ABC ПО СКЛАДАМ'!A:A)</f>
        <v>35408.628421052628</v>
      </c>
      <c r="AY30" s="135">
        <f>SUMIFS(ОСТАТКИ!$AB:$AB,ОСТАТКИ!$Q:$Q,'ABC ПО СКЛАДАМ'!$A:$A,ОСТАТКИ!$S:$S,'ABC ПО СКЛАДАМ'!AY$2)</f>
        <v>0</v>
      </c>
      <c r="AZ30" s="68">
        <f t="shared" si="40"/>
        <v>0</v>
      </c>
      <c r="BA30" s="135">
        <f>SUMIFS(ОСТАТКИ!$AB:$AB,ОСТАТКИ!$Q:$Q,'ABC ПО СКЛАДАМ'!$A:$A,ОСТАТКИ!$S:$S,'ABC ПО СКЛАДАМ'!BA$2)</f>
        <v>0</v>
      </c>
      <c r="BB30" s="68">
        <f t="shared" si="41"/>
        <v>0</v>
      </c>
      <c r="BC30" s="135">
        <f>SUMIFS(ОСТАТКИ!$AB:$AB,ОСТАТКИ!$Q:$Q,'ABC ПО СКЛАДАМ'!$A:$A,ОСТАТКИ!$S:$S,'ABC ПО СКЛАДАМ'!BC$2)</f>
        <v>35408.628421052628</v>
      </c>
      <c r="BD30" s="68">
        <f t="shared" si="42"/>
        <v>1</v>
      </c>
      <c r="BF30" s="142">
        <f>SUMIFS(ОСТАТКИ!AC:AC,ОСТАТКИ!Q:Q,'ABC ПО СКЛАДАМ'!A:A)</f>
        <v>108457.51645703241</v>
      </c>
      <c r="BG30" s="135">
        <f>SUMIFS(ОСТАТКИ!$AC:$AC,ОСТАТКИ!$Q:$Q,'ABC ПО СКЛАДАМ'!$A:$A,ОСТАТКИ!$S:$S,'ABC ПО СКЛАДАМ'!BG$2)</f>
        <v>0</v>
      </c>
      <c r="BH30" s="68">
        <f t="shared" si="43"/>
        <v>0</v>
      </c>
      <c r="BI30" s="135">
        <f>SUMIFS(ОСТАТКИ!$AC:$AC,ОСТАТКИ!$Q:$Q,'ABC ПО СКЛАДАМ'!$A:$A,ОСТАТКИ!$S:$S,'ABC ПО СКЛАДАМ'!BI$2)</f>
        <v>0</v>
      </c>
      <c r="BJ30" s="68">
        <f t="shared" si="44"/>
        <v>0</v>
      </c>
      <c r="BK30" s="135">
        <f>SUMIFS(ОСТАТКИ!$AC:$AC,ОСТАТКИ!$Q:$Q,'ABC ПО СКЛАДАМ'!$A:$A,ОСТАТКИ!$S:$S,'ABC ПО СКЛАДАМ'!BK$2)</f>
        <v>108457.51645703241</v>
      </c>
      <c r="BL30" s="68">
        <f t="shared" si="45"/>
        <v>1</v>
      </c>
      <c r="BN30" s="142">
        <f>SUMIFS(ОСТАТКИ!Y:Y,ОСТАТКИ!Q:Q,'ABC ПО СКЛАДАМ'!A:A)</f>
        <v>251866.78090909091</v>
      </c>
      <c r="BO30" s="135">
        <f>SUMIFS(ОСТАТКИ!$Y:$Y,ОСТАТКИ!$Q:$Q,'ABC ПО СКЛАДАМ'!$A:$A,ОСТАТКИ!$S:$S,'ABC ПО СКЛАДАМ'!BO$2)</f>
        <v>0</v>
      </c>
      <c r="BP30" s="68">
        <f t="shared" si="46"/>
        <v>0</v>
      </c>
      <c r="BQ30" s="135">
        <f>SUMIFS(ОСТАТКИ!$Y:$Y,ОСТАТКИ!$Q:$Q,'ABC ПО СКЛАДАМ'!$A:$A,ОСТАТКИ!$S:$S,'ABC ПО СКЛАДАМ'!BQ$2)</f>
        <v>0</v>
      </c>
      <c r="BR30" s="68">
        <f t="shared" si="47"/>
        <v>0</v>
      </c>
      <c r="BS30" s="135">
        <f>SUMIFS(ОСТАТКИ!$Y:$Y,ОСТАТКИ!$Q:$Q,'ABC ПО СКЛАДАМ'!$A:$A,ОСТАТКИ!$S:$S,'ABC ПО СКЛАДАМ'!BS$2)</f>
        <v>251866.78090909091</v>
      </c>
      <c r="BT30" s="68">
        <f t="shared" si="48"/>
        <v>1</v>
      </c>
    </row>
    <row r="31" spans="1:72" ht="12" hidden="1" outlineLevel="1" x14ac:dyDescent="0.25">
      <c r="A31" s="150" t="s">
        <v>1274</v>
      </c>
      <c r="B31" s="142">
        <f>SUMIFS(ОСТАТКИ!AD:AD,ОСТАТКИ!Q:Q,'ABC ПО СКЛАДАМ'!A:A)</f>
        <v>3555.3333333333335</v>
      </c>
      <c r="C31" s="135">
        <f>SUMIFS(ОСТАТКИ!AD:AD,ОСТАТКИ!Q:Q,'ABC ПО СКЛАДАМ'!A:A,ОСТАТКИ!S:S,'ABC ПО СКЛАДАМ'!C$3)</f>
        <v>0</v>
      </c>
      <c r="D31" s="68">
        <f t="shared" si="24"/>
        <v>0</v>
      </c>
      <c r="E31" s="135">
        <f>SUMIFS(ОСТАТКИ!AD:AD,ОСТАТКИ!Q:Q,'ABC ПО СКЛАДАМ'!A:A,ОСТАТКИ!S:S,'ABC ПО СКЛАДАМ'!E$3)</f>
        <v>0</v>
      </c>
      <c r="F31" s="68">
        <f t="shared" si="25"/>
        <v>0</v>
      </c>
      <c r="G31" s="135">
        <f>SUMIFS(ОСТАТКИ!AD:AD,ОСТАТКИ!Q:Q,'ABC ПО СКЛАДАМ'!A:A,ОСТАТКИ!S:S,'ABC ПО СКЛАДАМ'!G$3)</f>
        <v>3555.3333333333335</v>
      </c>
      <c r="H31" s="143">
        <f t="shared" si="26"/>
        <v>1</v>
      </c>
      <c r="I31" s="132"/>
      <c r="J31" s="142">
        <f>SUMIFS(ОСТАТКИ!AA:AA,ОСТАТКИ!Q:Q,'ABC ПО СКЛАДАМ'!A:A)</f>
        <v>0</v>
      </c>
      <c r="K31" s="135">
        <f>SUMIFS(ОСТАТКИ!AA:AA,ОСТАТКИ!Q:Q,'ABC ПО СКЛАДАМ'!A:A,ОСТАТКИ!S:S,'ABC ПО СКЛАДАМ'!K$3)</f>
        <v>0</v>
      </c>
      <c r="L31" s="68">
        <f t="shared" si="27"/>
        <v>0</v>
      </c>
      <c r="M31" s="135">
        <f>SUMIFS(ОСТАТКИ!$AA:$AA,ОСТАТКИ!$Q:$Q,'ABC ПО СКЛАДАМ'!$A:$A,ОСТАТКИ!$S:$S,'ABC ПО СКЛАДАМ'!M$3)</f>
        <v>0</v>
      </c>
      <c r="N31" s="68">
        <f t="shared" si="28"/>
        <v>0</v>
      </c>
      <c r="O31" s="135">
        <f>SUMIFS(ОСТАТКИ!$AA:$AA,ОСТАТКИ!$Q:$Q,'ABC ПО СКЛАДАМ'!$A:$A,ОСТАТКИ!$S:$S,'ABC ПО СКЛАДАМ'!O$3)</f>
        <v>0</v>
      </c>
      <c r="P31" s="68">
        <f t="shared" si="28"/>
        <v>0</v>
      </c>
      <c r="R31" s="142">
        <f>SUMIFS(ОСТАТКИ!Z:Z,ОСТАТКИ!Q:Q,'ABC ПО СКЛАДАМ'!A:A)</f>
        <v>0</v>
      </c>
      <c r="S31" s="135">
        <f>SUMIFS(ОСТАТКИ!$Z:$Z,ОСТАТКИ!$Q:$Q,'ABC ПО СКЛАДАМ'!$A:$A,ОСТАТКИ!$S:$S,'ABC ПО СКЛАДАМ'!S$2)</f>
        <v>0</v>
      </c>
      <c r="T31" s="68">
        <f t="shared" si="29"/>
        <v>0</v>
      </c>
      <c r="U31" s="135">
        <f>SUMIFS(ОСТАТКИ!$Z:$Z,ОСТАТКИ!$Q:$Q,'ABC ПО СКЛАДАМ'!$A:$A,ОСТАТКИ!$S:$S,'ABC ПО СКЛАДАМ'!U$2)</f>
        <v>0</v>
      </c>
      <c r="V31" s="68">
        <f t="shared" si="29"/>
        <v>0</v>
      </c>
      <c r="W31" s="135">
        <f>SUMIFS(ОСТАТКИ!$Z:$Z,ОСТАТКИ!$Q:$Q,'ABC ПО СКЛАДАМ'!$A:$A,ОСТАТКИ!$S:$S,'ABC ПО СКЛАДАМ'!W$2)</f>
        <v>0</v>
      </c>
      <c r="X31" s="68">
        <f t="shared" ref="X31" si="98">IFERROR(W31/$R31,0)</f>
        <v>0</v>
      </c>
      <c r="Z31" s="142">
        <f>SUMIFS(ОСТАТКИ!W:W,ОСТАТКИ!Q:Q,'ABC ПО СКЛАДАМ'!A:A)</f>
        <v>0</v>
      </c>
      <c r="AA31" s="135">
        <f>SUMIFS(ОСТАТКИ!$W:$W,ОСТАТКИ!$Q:$Q,'ABC ПО СКЛАДАМ'!$A:$A,ОСТАТКИ!$S:$S,'ABC ПО СКЛАДАМ'!AA$2)</f>
        <v>0</v>
      </c>
      <c r="AB31" s="68">
        <f t="shared" si="31"/>
        <v>0</v>
      </c>
      <c r="AC31" s="135">
        <f>SUMIFS(ОСТАТКИ!$W:$W,ОСТАТКИ!$Q:$Q,'ABC ПО СКЛАДАМ'!$A:$A,ОСТАТКИ!$S:$S,'ABC ПО СКЛАДАМ'!AC$2)</f>
        <v>0</v>
      </c>
      <c r="AD31" s="68">
        <f t="shared" si="32"/>
        <v>0</v>
      </c>
      <c r="AE31" s="135">
        <f>SUMIFS(ОСТАТКИ!$W:$W,ОСТАТКИ!$Q:$Q,'ABC ПО СКЛАДАМ'!$A:$A,ОСТАТКИ!$S:$S,'ABC ПО СКЛАДАМ'!AE$2)</f>
        <v>0</v>
      </c>
      <c r="AF31" s="68">
        <f t="shared" si="33"/>
        <v>0</v>
      </c>
      <c r="AH31" s="142">
        <f>SUMIFS(ОСТАТКИ!U:U,ОСТАТКИ!Q:Q,'ABC ПО СКЛАДАМ'!A:A)</f>
        <v>0</v>
      </c>
      <c r="AI31" s="135">
        <f>SUMIFS(ОСТАТКИ!$U:$U,ОСТАТКИ!$Q:$Q,'ABC ПО СКЛАДАМ'!$A:$A,ОСТАТКИ!$S:$S,'ABC ПО СКЛАДАМ'!AI$2)</f>
        <v>0</v>
      </c>
      <c r="AJ31" s="68">
        <f t="shared" si="34"/>
        <v>0</v>
      </c>
      <c r="AK31" s="135">
        <f>SUMIFS(ОСТАТКИ!$U:$U,ОСТАТКИ!$Q:$Q,'ABC ПО СКЛАДАМ'!$A:$A,ОСТАТКИ!$S:$S,'ABC ПО СКЛАДАМ'!AK$2)</f>
        <v>0</v>
      </c>
      <c r="AL31" s="68">
        <f t="shared" si="35"/>
        <v>0</v>
      </c>
      <c r="AM31" s="135">
        <f>SUMIFS(ОСТАТКИ!$U:$U,ОСТАТКИ!$Q:$Q,'ABC ПО СКЛАДАМ'!$A:$A,ОСТАТКИ!$S:$S,'ABC ПО СКЛАДАМ'!AM$2)</f>
        <v>0</v>
      </c>
      <c r="AN31" s="68">
        <f t="shared" si="36"/>
        <v>0</v>
      </c>
      <c r="AP31" s="142">
        <f>SUMIFS(ОСТАТКИ!T:T,ОСТАТКИ!Q:Q,'ABC ПО СКЛАДАМ'!A:A)</f>
        <v>0</v>
      </c>
      <c r="AQ31" s="135">
        <f>SUMIFS(ОСТАТКИ!$T:$T,ОСТАТКИ!$Q:$Q,'ABC ПО СКЛАДАМ'!$A:$A,ОСТАТКИ!$S:$S,'ABC ПО СКЛАДАМ'!AQ$2)</f>
        <v>0</v>
      </c>
      <c r="AR31" s="68">
        <f t="shared" si="37"/>
        <v>0</v>
      </c>
      <c r="AS31" s="135">
        <f>SUMIFS(ОСТАТКИ!$T:$T,ОСТАТКИ!$Q:$Q,'ABC ПО СКЛАДАМ'!$A:$A,ОСТАТКИ!$S:$S,'ABC ПО СКЛАДАМ'!AS$2)</f>
        <v>0</v>
      </c>
      <c r="AT31" s="68">
        <f t="shared" si="38"/>
        <v>0</v>
      </c>
      <c r="AU31" s="135">
        <f>SUMIFS(ОСТАТКИ!$T:$T,ОСТАТКИ!$Q:$Q,'ABC ПО СКЛАДАМ'!$A:$A,ОСТАТКИ!$S:$S,'ABC ПО СКЛАДАМ'!AU$2)</f>
        <v>0</v>
      </c>
      <c r="AV31" s="68">
        <f t="shared" si="39"/>
        <v>0</v>
      </c>
      <c r="AX31" s="142">
        <f>SUMIFS(ОСТАТКИ!AB:AB,ОСТАТКИ!Q:Q,'ABC ПО СКЛАДАМ'!A:A)</f>
        <v>0</v>
      </c>
      <c r="AY31" s="135">
        <f>SUMIFS(ОСТАТКИ!$AB:$AB,ОСТАТКИ!$Q:$Q,'ABC ПО СКЛАДАМ'!$A:$A,ОСТАТКИ!$S:$S,'ABC ПО СКЛАДАМ'!AY$2)</f>
        <v>0</v>
      </c>
      <c r="AZ31" s="68">
        <f t="shared" si="40"/>
        <v>0</v>
      </c>
      <c r="BA31" s="135">
        <f>SUMIFS(ОСТАТКИ!$AB:$AB,ОСТАТКИ!$Q:$Q,'ABC ПО СКЛАДАМ'!$A:$A,ОСТАТКИ!$S:$S,'ABC ПО СКЛАДАМ'!BA$2)</f>
        <v>0</v>
      </c>
      <c r="BB31" s="68">
        <f t="shared" si="41"/>
        <v>0</v>
      </c>
      <c r="BC31" s="135">
        <f>SUMIFS(ОСТАТКИ!$AB:$AB,ОСТАТКИ!$Q:$Q,'ABC ПО СКЛАДАМ'!$A:$A,ОСТАТКИ!$S:$S,'ABC ПО СКЛАДАМ'!BC$2)</f>
        <v>0</v>
      </c>
      <c r="BD31" s="68">
        <f t="shared" si="42"/>
        <v>0</v>
      </c>
      <c r="BF31" s="142">
        <f>SUMIFS(ОСТАТКИ!AC:AC,ОСТАТКИ!Q:Q,'ABC ПО СКЛАДАМ'!A:A)</f>
        <v>0</v>
      </c>
      <c r="BG31" s="135">
        <f>SUMIFS(ОСТАТКИ!$AC:$AC,ОСТАТКИ!$Q:$Q,'ABC ПО СКЛАДАМ'!$A:$A,ОСТАТКИ!$S:$S,'ABC ПО СКЛАДАМ'!BG$2)</f>
        <v>0</v>
      </c>
      <c r="BH31" s="68">
        <f t="shared" si="43"/>
        <v>0</v>
      </c>
      <c r="BI31" s="135">
        <f>SUMIFS(ОСТАТКИ!$AC:$AC,ОСТАТКИ!$Q:$Q,'ABC ПО СКЛАДАМ'!$A:$A,ОСТАТКИ!$S:$S,'ABC ПО СКЛАДАМ'!BI$2)</f>
        <v>0</v>
      </c>
      <c r="BJ31" s="68">
        <f t="shared" si="44"/>
        <v>0</v>
      </c>
      <c r="BK31" s="135">
        <f>SUMIFS(ОСТАТКИ!$AC:$AC,ОСТАТКИ!$Q:$Q,'ABC ПО СКЛАДАМ'!$A:$A,ОСТАТКИ!$S:$S,'ABC ПО СКЛАДАМ'!BK$2)</f>
        <v>0</v>
      </c>
      <c r="BL31" s="68">
        <f t="shared" si="45"/>
        <v>0</v>
      </c>
      <c r="BN31" s="142">
        <f>SUMIFS(ОСТАТКИ!Y:Y,ОСТАТКИ!Q:Q,'ABC ПО СКЛАДАМ'!A:A)</f>
        <v>0</v>
      </c>
      <c r="BO31" s="135">
        <f>SUMIFS(ОСТАТКИ!$Y:$Y,ОСТАТКИ!$Q:$Q,'ABC ПО СКЛАДАМ'!$A:$A,ОСТАТКИ!$S:$S,'ABC ПО СКЛАДАМ'!BO$2)</f>
        <v>0</v>
      </c>
      <c r="BP31" s="68">
        <f t="shared" si="46"/>
        <v>0</v>
      </c>
      <c r="BQ31" s="135">
        <f>SUMIFS(ОСТАТКИ!$Y:$Y,ОСТАТКИ!$Q:$Q,'ABC ПО СКЛАДАМ'!$A:$A,ОСТАТКИ!$S:$S,'ABC ПО СКЛАДАМ'!BQ$2)</f>
        <v>0</v>
      </c>
      <c r="BR31" s="68">
        <f t="shared" si="47"/>
        <v>0</v>
      </c>
      <c r="BS31" s="135">
        <f>SUMIFS(ОСТАТКИ!$Y:$Y,ОСТАТКИ!$Q:$Q,'ABC ПО СКЛАДАМ'!$A:$A,ОСТАТКИ!$S:$S,'ABC ПО СКЛАДАМ'!BS$2)</f>
        <v>0</v>
      </c>
      <c r="BT31" s="68">
        <f t="shared" si="48"/>
        <v>0</v>
      </c>
    </row>
    <row r="32" spans="1:72" ht="12" hidden="1" outlineLevel="1" x14ac:dyDescent="0.25">
      <c r="A32" s="150" t="s">
        <v>1276</v>
      </c>
      <c r="B32" s="142">
        <f>SUMIFS(ОСТАТКИ!AD:AD,ОСТАТКИ!Q:Q,'ABC ПО СКЛАДАМ'!A:A)</f>
        <v>261679.69395562643</v>
      </c>
      <c r="C32" s="135">
        <f>SUMIFS(ОСТАТКИ!AD:AD,ОСТАТКИ!Q:Q,'ABC ПО СКЛАДАМ'!A:A,ОСТАТКИ!S:S,'ABC ПО СКЛАДАМ'!C$3)</f>
        <v>0</v>
      </c>
      <c r="D32" s="68">
        <f t="shared" si="24"/>
        <v>0</v>
      </c>
      <c r="E32" s="135">
        <f>SUMIFS(ОСТАТКИ!AD:AD,ОСТАТКИ!Q:Q,'ABC ПО СКЛАДАМ'!A:A,ОСТАТКИ!S:S,'ABC ПО СКЛАДАМ'!E$3)</f>
        <v>0</v>
      </c>
      <c r="F32" s="68">
        <f t="shared" si="25"/>
        <v>0</v>
      </c>
      <c r="G32" s="135">
        <f>SUMIFS(ОСТАТКИ!AD:AD,ОСТАТКИ!Q:Q,'ABC ПО СКЛАДАМ'!A:A,ОСТАТКИ!S:S,'ABC ПО СКЛАДАМ'!G$3)</f>
        <v>261679.69395562643</v>
      </c>
      <c r="H32" s="143">
        <f t="shared" si="26"/>
        <v>1</v>
      </c>
      <c r="I32" s="132"/>
      <c r="J32" s="142">
        <f>SUMIFS(ОСТАТКИ!AA:AA,ОСТАТКИ!Q:Q,'ABC ПО СКЛАДАМ'!A:A)</f>
        <v>0</v>
      </c>
      <c r="K32" s="135">
        <f>SUMIFS(ОСТАТКИ!AA:AA,ОСТАТКИ!Q:Q,'ABC ПО СКЛАДАМ'!A:A,ОСТАТКИ!S:S,'ABC ПО СКЛАДАМ'!K$3)</f>
        <v>0</v>
      </c>
      <c r="L32" s="68">
        <f t="shared" si="27"/>
        <v>0</v>
      </c>
      <c r="M32" s="135">
        <f>SUMIFS(ОСТАТКИ!$AA:$AA,ОСТАТКИ!$Q:$Q,'ABC ПО СКЛАДАМ'!$A:$A,ОСТАТКИ!$S:$S,'ABC ПО СКЛАДАМ'!M$3)</f>
        <v>0</v>
      </c>
      <c r="N32" s="68">
        <f t="shared" si="28"/>
        <v>0</v>
      </c>
      <c r="O32" s="135">
        <f>SUMIFS(ОСТАТКИ!$AA:$AA,ОСТАТКИ!$Q:$Q,'ABC ПО СКЛАДАМ'!$A:$A,ОСТАТКИ!$S:$S,'ABC ПО СКЛАДАМ'!O$3)</f>
        <v>0</v>
      </c>
      <c r="P32" s="68">
        <f t="shared" si="28"/>
        <v>0</v>
      </c>
      <c r="R32" s="142">
        <f>SUMIFS(ОСТАТКИ!Z:Z,ОСТАТКИ!Q:Q,'ABC ПО СКЛАДАМ'!A:A)</f>
        <v>793422.46441210783</v>
      </c>
      <c r="S32" s="135">
        <f>SUMIFS(ОСТАТКИ!$Z:$Z,ОСТАТКИ!$Q:$Q,'ABC ПО СКЛАДАМ'!$A:$A,ОСТАТКИ!$S:$S,'ABC ПО СКЛАДАМ'!S$2)</f>
        <v>0</v>
      </c>
      <c r="T32" s="68">
        <f t="shared" si="29"/>
        <v>0</v>
      </c>
      <c r="U32" s="135">
        <f>SUMIFS(ОСТАТКИ!$Z:$Z,ОСТАТКИ!$Q:$Q,'ABC ПО СКЛАДАМ'!$A:$A,ОСТАТКИ!$S:$S,'ABC ПО СКЛАДАМ'!U$2)</f>
        <v>0</v>
      </c>
      <c r="V32" s="68">
        <f t="shared" si="29"/>
        <v>0</v>
      </c>
      <c r="W32" s="135">
        <f>SUMIFS(ОСТАТКИ!$Z:$Z,ОСТАТКИ!$Q:$Q,'ABC ПО СКЛАДАМ'!$A:$A,ОСТАТКИ!$S:$S,'ABC ПО СКЛАДАМ'!W$2)</f>
        <v>793422.46441210783</v>
      </c>
      <c r="X32" s="68">
        <f t="shared" ref="X32" si="99">IFERROR(W32/$R32,0)</f>
        <v>1</v>
      </c>
      <c r="Z32" s="142">
        <f>SUMIFS(ОСТАТКИ!W:W,ОСТАТКИ!Q:Q,'ABC ПО СКЛАДАМ'!A:A)</f>
        <v>0</v>
      </c>
      <c r="AA32" s="135">
        <f>SUMIFS(ОСТАТКИ!$W:$W,ОСТАТКИ!$Q:$Q,'ABC ПО СКЛАДАМ'!$A:$A,ОСТАТКИ!$S:$S,'ABC ПО СКЛАДАМ'!AA$2)</f>
        <v>0</v>
      </c>
      <c r="AB32" s="68">
        <f t="shared" si="31"/>
        <v>0</v>
      </c>
      <c r="AC32" s="135">
        <f>SUMIFS(ОСТАТКИ!$W:$W,ОСТАТКИ!$Q:$Q,'ABC ПО СКЛАДАМ'!$A:$A,ОСТАТКИ!$S:$S,'ABC ПО СКЛАДАМ'!AC$2)</f>
        <v>0</v>
      </c>
      <c r="AD32" s="68">
        <f t="shared" si="32"/>
        <v>0</v>
      </c>
      <c r="AE32" s="135">
        <f>SUMIFS(ОСТАТКИ!$W:$W,ОСТАТКИ!$Q:$Q,'ABC ПО СКЛАДАМ'!$A:$A,ОСТАТКИ!$S:$S,'ABC ПО СКЛАДАМ'!AE$2)</f>
        <v>0</v>
      </c>
      <c r="AF32" s="68">
        <f t="shared" si="33"/>
        <v>0</v>
      </c>
      <c r="AH32" s="142">
        <f>SUMIFS(ОСТАТКИ!U:U,ОСТАТКИ!Q:Q,'ABC ПО СКЛАДАМ'!A:A)</f>
        <v>0</v>
      </c>
      <c r="AI32" s="135">
        <f>SUMIFS(ОСТАТКИ!$U:$U,ОСТАТКИ!$Q:$Q,'ABC ПО СКЛАДАМ'!$A:$A,ОСТАТКИ!$S:$S,'ABC ПО СКЛАДАМ'!AI$2)</f>
        <v>0</v>
      </c>
      <c r="AJ32" s="68">
        <f t="shared" si="34"/>
        <v>0</v>
      </c>
      <c r="AK32" s="135">
        <f>SUMIFS(ОСТАТКИ!$U:$U,ОСТАТКИ!$Q:$Q,'ABC ПО СКЛАДАМ'!$A:$A,ОСТАТКИ!$S:$S,'ABC ПО СКЛАДАМ'!AK$2)</f>
        <v>0</v>
      </c>
      <c r="AL32" s="68">
        <f t="shared" si="35"/>
        <v>0</v>
      </c>
      <c r="AM32" s="135">
        <f>SUMIFS(ОСТАТКИ!$U:$U,ОСТАТКИ!$Q:$Q,'ABC ПО СКЛАДАМ'!$A:$A,ОСТАТКИ!$S:$S,'ABC ПО СКЛАДАМ'!AM$2)</f>
        <v>0</v>
      </c>
      <c r="AN32" s="68">
        <f t="shared" si="36"/>
        <v>0</v>
      </c>
      <c r="AP32" s="142">
        <f>SUMIFS(ОСТАТКИ!T:T,ОСТАТКИ!Q:Q,'ABC ПО СКЛАДАМ'!A:A)</f>
        <v>0</v>
      </c>
      <c r="AQ32" s="135">
        <f>SUMIFS(ОСТАТКИ!$T:$T,ОСТАТКИ!$Q:$Q,'ABC ПО СКЛАДАМ'!$A:$A,ОСТАТКИ!$S:$S,'ABC ПО СКЛАДАМ'!AQ$2)</f>
        <v>0</v>
      </c>
      <c r="AR32" s="68">
        <f t="shared" si="37"/>
        <v>0</v>
      </c>
      <c r="AS32" s="135">
        <f>SUMIFS(ОСТАТКИ!$T:$T,ОСТАТКИ!$Q:$Q,'ABC ПО СКЛАДАМ'!$A:$A,ОСТАТКИ!$S:$S,'ABC ПО СКЛАДАМ'!AS$2)</f>
        <v>0</v>
      </c>
      <c r="AT32" s="68">
        <f t="shared" si="38"/>
        <v>0</v>
      </c>
      <c r="AU32" s="135">
        <f>SUMIFS(ОСТАТКИ!$T:$T,ОСТАТКИ!$Q:$Q,'ABC ПО СКЛАДАМ'!$A:$A,ОСТАТКИ!$S:$S,'ABC ПО СКЛАДАМ'!AU$2)</f>
        <v>0</v>
      </c>
      <c r="AV32" s="68">
        <f t="shared" si="39"/>
        <v>0</v>
      </c>
      <c r="AX32" s="142">
        <f>SUMIFS(ОСТАТКИ!AB:AB,ОСТАТКИ!Q:Q,'ABC ПО СКЛАДАМ'!A:A)</f>
        <v>32736.325704405863</v>
      </c>
      <c r="AY32" s="135">
        <f>SUMIFS(ОСТАТКИ!$AB:$AB,ОСТАТКИ!$Q:$Q,'ABC ПО СКЛАДАМ'!$A:$A,ОСТАТКИ!$S:$S,'ABC ПО СКЛАДАМ'!AY$2)</f>
        <v>0</v>
      </c>
      <c r="AZ32" s="68">
        <f t="shared" si="40"/>
        <v>0</v>
      </c>
      <c r="BA32" s="135">
        <f>SUMIFS(ОСТАТКИ!$AB:$AB,ОСТАТКИ!$Q:$Q,'ABC ПО СКЛАДАМ'!$A:$A,ОСТАТКИ!$S:$S,'ABC ПО СКЛАДАМ'!BA$2)</f>
        <v>0</v>
      </c>
      <c r="BB32" s="68">
        <f t="shared" si="41"/>
        <v>0</v>
      </c>
      <c r="BC32" s="135">
        <f>SUMIFS(ОСТАТКИ!$AB:$AB,ОСТАТКИ!$Q:$Q,'ABC ПО СКЛАДАМ'!$A:$A,ОСТАТКИ!$S:$S,'ABC ПО СКЛАДАМ'!BC$2)</f>
        <v>32736.325704405863</v>
      </c>
      <c r="BD32" s="68">
        <f t="shared" si="42"/>
        <v>1</v>
      </c>
      <c r="BF32" s="142">
        <f>SUMIFS(ОСТАТКИ!AC:AC,ОСТАТКИ!Q:Q,'ABC ПО СКЛАДАМ'!A:A)</f>
        <v>319535.78863858391</v>
      </c>
      <c r="BG32" s="135">
        <f>SUMIFS(ОСТАТКИ!$AC:$AC,ОСТАТКИ!$Q:$Q,'ABC ПО СКЛАДАМ'!$A:$A,ОСТАТКИ!$S:$S,'ABC ПО СКЛАДАМ'!BG$2)</f>
        <v>0</v>
      </c>
      <c r="BH32" s="68">
        <f t="shared" si="43"/>
        <v>0</v>
      </c>
      <c r="BI32" s="135">
        <f>SUMIFS(ОСТАТКИ!$AC:$AC,ОСТАТКИ!$Q:$Q,'ABC ПО СКЛАДАМ'!$A:$A,ОСТАТКИ!$S:$S,'ABC ПО СКЛАДАМ'!BI$2)</f>
        <v>0</v>
      </c>
      <c r="BJ32" s="68">
        <f t="shared" si="44"/>
        <v>0</v>
      </c>
      <c r="BK32" s="135">
        <f>SUMIFS(ОСТАТКИ!$AC:$AC,ОСТАТКИ!$Q:$Q,'ABC ПО СКЛАДАМ'!$A:$A,ОСТАТКИ!$S:$S,'ABC ПО СКЛАДАМ'!BK$2)</f>
        <v>319535.78863858391</v>
      </c>
      <c r="BL32" s="68">
        <f t="shared" si="45"/>
        <v>1</v>
      </c>
      <c r="BN32" s="142">
        <f>SUMIFS(ОСТАТКИ!Y:Y,ОСТАТКИ!Q:Q,'ABC ПО СКЛАДАМ'!A:A)</f>
        <v>0</v>
      </c>
      <c r="BO32" s="135">
        <f>SUMIFS(ОСТАТКИ!$Y:$Y,ОСТАТКИ!$Q:$Q,'ABC ПО СКЛАДАМ'!$A:$A,ОСТАТКИ!$S:$S,'ABC ПО СКЛАДАМ'!BO$2)</f>
        <v>0</v>
      </c>
      <c r="BP32" s="68">
        <f t="shared" si="46"/>
        <v>0</v>
      </c>
      <c r="BQ32" s="135">
        <f>SUMIFS(ОСТАТКИ!$Y:$Y,ОСТАТКИ!$Q:$Q,'ABC ПО СКЛАДАМ'!$A:$A,ОСТАТКИ!$S:$S,'ABC ПО СКЛАДАМ'!BQ$2)</f>
        <v>0</v>
      </c>
      <c r="BR32" s="68">
        <f t="shared" si="47"/>
        <v>0</v>
      </c>
      <c r="BS32" s="135">
        <f>SUMIFS(ОСТАТКИ!$Y:$Y,ОСТАТКИ!$Q:$Q,'ABC ПО СКЛАДАМ'!$A:$A,ОСТАТКИ!$S:$S,'ABC ПО СКЛАДАМ'!BS$2)</f>
        <v>0</v>
      </c>
      <c r="BT32" s="68">
        <f t="shared" si="48"/>
        <v>0</v>
      </c>
    </row>
    <row r="33" spans="1:72" ht="12" collapsed="1" x14ac:dyDescent="0.25">
      <c r="A33" s="151" t="s">
        <v>1300</v>
      </c>
      <c r="B33" s="144">
        <f>SUM(B34:B40)</f>
        <v>8652974.1965691913</v>
      </c>
      <c r="C33" s="134">
        <f t="shared" ref="C33:G33" si="100">SUM(C34:C40)</f>
        <v>1027402.5941101363</v>
      </c>
      <c r="D33" s="123">
        <f t="shared" si="24"/>
        <v>0.11873404112513014</v>
      </c>
      <c r="E33" s="134">
        <f t="shared" si="100"/>
        <v>3739325.9994423492</v>
      </c>
      <c r="F33" s="123">
        <f t="shared" si="25"/>
        <v>0.43214343582868314</v>
      </c>
      <c r="G33" s="134">
        <f t="shared" si="100"/>
        <v>3886245.6030167057</v>
      </c>
      <c r="H33" s="145">
        <f t="shared" si="26"/>
        <v>0.44912252304618672</v>
      </c>
      <c r="I33" s="132"/>
      <c r="J33" s="144">
        <f>SUM(J34:J40)</f>
        <v>46055693.932876348</v>
      </c>
      <c r="K33" s="134">
        <f t="shared" ref="K33:M33" si="101">SUM(K34:K40)</f>
        <v>9044464.6437108554</v>
      </c>
      <c r="L33" s="123">
        <f t="shared" si="27"/>
        <v>0.19638103069063875</v>
      </c>
      <c r="M33" s="134">
        <f t="shared" si="101"/>
        <v>22831200.188820191</v>
      </c>
      <c r="N33" s="123">
        <f t="shared" si="28"/>
        <v>0.4957302396115324</v>
      </c>
      <c r="O33" s="134">
        <f t="shared" ref="O33" si="102">SUM(O34:O40)</f>
        <v>14180029.100345306</v>
      </c>
      <c r="P33" s="123">
        <f t="shared" si="28"/>
        <v>0.30788872969782893</v>
      </c>
      <c r="R33" s="144">
        <f>SUM(R34:R40)</f>
        <v>42494896.444585778</v>
      </c>
      <c r="S33" s="134">
        <f t="shared" ref="S33" si="103">SUM(S34:S40)</f>
        <v>8715314.6565723121</v>
      </c>
      <c r="T33" s="123">
        <f t="shared" si="29"/>
        <v>0.2050908552733447</v>
      </c>
      <c r="U33" s="134">
        <f t="shared" ref="U33" si="104">SUM(U34:U40)</f>
        <v>18999706.259594519</v>
      </c>
      <c r="V33" s="123">
        <f t="shared" si="29"/>
        <v>0.44710560206613348</v>
      </c>
      <c r="W33" s="134">
        <f t="shared" ref="W33" si="105">SUM(W34:W40)</f>
        <v>14779875.528418949</v>
      </c>
      <c r="X33" s="123">
        <f t="shared" ref="X33" si="106">IFERROR(W33/$R33,0)</f>
        <v>0.34780354266052188</v>
      </c>
      <c r="Z33" s="144">
        <f>SUM(Z34:Z40)</f>
        <v>0</v>
      </c>
      <c r="AA33" s="134">
        <f t="shared" ref="AA33" si="107">SUM(AA34:AA40)</f>
        <v>0</v>
      </c>
      <c r="AB33" s="123">
        <f t="shared" si="31"/>
        <v>0</v>
      </c>
      <c r="AC33" s="134">
        <f t="shared" ref="AC33" si="108">SUM(AC34:AC40)</f>
        <v>0</v>
      </c>
      <c r="AD33" s="123">
        <f t="shared" si="32"/>
        <v>0</v>
      </c>
      <c r="AE33" s="134">
        <f t="shared" ref="AE33" si="109">SUM(AE34:AE40)</f>
        <v>0</v>
      </c>
      <c r="AF33" s="123">
        <f t="shared" si="33"/>
        <v>0</v>
      </c>
      <c r="AH33" s="144">
        <f>SUM(AH34:AH40)</f>
        <v>2571403.8361270274</v>
      </c>
      <c r="AI33" s="134">
        <f t="shared" ref="AI33:AM33" si="110">SUM(AI34:AI40)</f>
        <v>526820.38399081735</v>
      </c>
      <c r="AJ33" s="123">
        <f t="shared" si="34"/>
        <v>0.20487656454005243</v>
      </c>
      <c r="AK33" s="134">
        <f t="shared" si="110"/>
        <v>689021.19375740038</v>
      </c>
      <c r="AL33" s="123">
        <f t="shared" si="35"/>
        <v>0.26795526399897723</v>
      </c>
      <c r="AM33" s="134">
        <f t="shared" si="110"/>
        <v>1355562.2583788093</v>
      </c>
      <c r="AN33" s="123">
        <f t="shared" si="36"/>
        <v>0.52716817146097017</v>
      </c>
      <c r="AP33" s="144">
        <f>SUM(AP34:AP40)</f>
        <v>11276079.308615683</v>
      </c>
      <c r="AQ33" s="134">
        <f t="shared" ref="AQ33" si="111">SUM(AQ34:AQ40)</f>
        <v>2570260.2462781924</v>
      </c>
      <c r="AR33" s="123">
        <f t="shared" si="37"/>
        <v>0.22793917778800479</v>
      </c>
      <c r="AS33" s="134">
        <f t="shared" ref="AS33" si="112">SUM(AS34:AS40)</f>
        <v>4297122.0101974551</v>
      </c>
      <c r="AT33" s="123">
        <f t="shared" si="38"/>
        <v>0.38108298927218126</v>
      </c>
      <c r="AU33" s="134">
        <f t="shared" ref="AU33" si="113">SUM(AU34:AU40)</f>
        <v>4408697.0521400338</v>
      </c>
      <c r="AV33" s="123">
        <f t="shared" si="39"/>
        <v>0.39097783293981381</v>
      </c>
      <c r="AX33" s="144">
        <f>SUM(AX34:AX40)</f>
        <v>1125846.4441555988</v>
      </c>
      <c r="AY33" s="134">
        <f t="shared" ref="AY33" si="114">SUM(AY34:AY40)</f>
        <v>259069.42516140867</v>
      </c>
      <c r="AZ33" s="123">
        <f t="shared" si="40"/>
        <v>0.2301107993068402</v>
      </c>
      <c r="BA33" s="134">
        <f t="shared" ref="BA33" si="115">SUM(BA34:BA40)</f>
        <v>489895.17093184346</v>
      </c>
      <c r="BB33" s="123">
        <f t="shared" si="41"/>
        <v>0.43513498086257402</v>
      </c>
      <c r="BC33" s="134">
        <f t="shared" ref="BC33" si="116">SUM(BC34:BC40)</f>
        <v>376881.84806234646</v>
      </c>
      <c r="BD33" s="123">
        <f t="shared" si="42"/>
        <v>0.33475421983058562</v>
      </c>
      <c r="BF33" s="144">
        <f>SUM(BF34:BF40)</f>
        <v>16895291.923453141</v>
      </c>
      <c r="BG33" s="134">
        <f t="shared" ref="BG33" si="117">SUM(BG34:BG40)</f>
        <v>3293764.9811875182</v>
      </c>
      <c r="BH33" s="123">
        <f t="shared" si="43"/>
        <v>0.19495164665460973</v>
      </c>
      <c r="BI33" s="134">
        <f t="shared" ref="BI33" si="118">SUM(BI34:BI40)</f>
        <v>6685068.7313447017</v>
      </c>
      <c r="BJ33" s="123">
        <f t="shared" si="44"/>
        <v>0.39567642640520739</v>
      </c>
      <c r="BK33" s="134">
        <f t="shared" ref="BK33" si="119">SUM(BK34:BK40)</f>
        <v>6916458.2109209206</v>
      </c>
      <c r="BL33" s="123">
        <f t="shared" si="45"/>
        <v>0.40937192694018287</v>
      </c>
      <c r="BN33" s="144">
        <f>SUM(BN34:BN40)</f>
        <v>113036632.88137807</v>
      </c>
      <c r="BO33" s="134">
        <f t="shared" ref="BO33" si="120">SUM(BO34:BO40)</f>
        <v>45405984.134923965</v>
      </c>
      <c r="BP33" s="123">
        <f t="shared" si="46"/>
        <v>0.4016926458042458</v>
      </c>
      <c r="BQ33" s="134">
        <f t="shared" ref="BQ33" si="121">SUM(BQ34:BQ40)</f>
        <v>40110354.038644753</v>
      </c>
      <c r="BR33" s="123">
        <f t="shared" si="47"/>
        <v>0.35484385031830357</v>
      </c>
      <c r="BS33" s="134">
        <f t="shared" ref="BS33" si="122">SUM(BS34:BS40)</f>
        <v>27520294.70780937</v>
      </c>
      <c r="BT33" s="123">
        <f t="shared" si="48"/>
        <v>0.24346350387745078</v>
      </c>
    </row>
    <row r="34" spans="1:72" ht="12" hidden="1" outlineLevel="1" x14ac:dyDescent="0.25">
      <c r="A34" s="150" t="s">
        <v>1301</v>
      </c>
      <c r="B34" s="142">
        <f>SUMIFS(ОСТАТКИ!AD:AD,ОСТАТКИ!Q:Q,'ABC ПО СКЛАДАМ'!A:A)</f>
        <v>1648855.0206084794</v>
      </c>
      <c r="C34" s="135">
        <f>SUMIFS(ОСТАТКИ!AD:AD,ОСТАТКИ!Q:Q,'ABC ПО СКЛАДАМ'!A:A,ОСТАТКИ!S:S,'ABC ПО СКЛАДАМ'!C$3)</f>
        <v>84262.299574308578</v>
      </c>
      <c r="D34" s="68">
        <f t="shared" si="24"/>
        <v>5.1103522457185552E-2</v>
      </c>
      <c r="E34" s="135">
        <f>SUMIFS(ОСТАТКИ!AD:AD,ОСТАТКИ!Q:Q,'ABC ПО СКЛАДАМ'!A:A,ОСТАТКИ!S:S,'ABC ПО СКЛАДАМ'!E$3)</f>
        <v>445960.3141841389</v>
      </c>
      <c r="F34" s="68">
        <f t="shared" si="25"/>
        <v>0.27046666238706996</v>
      </c>
      <c r="G34" s="135">
        <f>SUMIFS(ОСТАТКИ!AD:AD,ОСТАТКИ!Q:Q,'ABC ПО СКЛАДАМ'!A:A,ОСТАТКИ!S:S,'ABC ПО СКЛАДАМ'!G$3)</f>
        <v>1118632.4068500316</v>
      </c>
      <c r="H34" s="143">
        <f t="shared" si="26"/>
        <v>0.6784298151557443</v>
      </c>
      <c r="I34" s="132"/>
      <c r="J34" s="142">
        <f>SUMIFS(ОСТАТКИ!AA:AA,ОСТАТКИ!Q:Q,'ABC ПО СКЛАДАМ'!A:A)</f>
        <v>15681713.119557252</v>
      </c>
      <c r="K34" s="135">
        <f>SUMIFS(ОСТАТКИ!AA:AA,ОСТАТКИ!Q:Q,'ABC ПО СКЛАДАМ'!A:A,ОСТАТКИ!S:S,'ABC ПО СКЛАДАМ'!K$3)</f>
        <v>873198.17801461043</v>
      </c>
      <c r="L34" s="68">
        <f t="shared" si="27"/>
        <v>5.5682575708237661E-2</v>
      </c>
      <c r="M34" s="135">
        <f>SUMIFS(ОСТАТКИ!$AA:$AA,ОСТАТКИ!$Q:$Q,'ABC ПО СКЛАДАМ'!$A:$A,ОСТАТКИ!$S:$S,'ABC ПО СКЛАДАМ'!M$3)</f>
        <v>7271975.3015577281</v>
      </c>
      <c r="N34" s="68">
        <f t="shared" si="28"/>
        <v>0.46372327092813442</v>
      </c>
      <c r="O34" s="135">
        <f>SUMIFS(ОСТАТКИ!$AA:$AA,ОСТАТКИ!$Q:$Q,'ABC ПО СКЛАДАМ'!$A:$A,ОСТАТКИ!$S:$S,'ABC ПО СКЛАДАМ'!O$3)</f>
        <v>7536539.6399849122</v>
      </c>
      <c r="P34" s="68">
        <f t="shared" si="28"/>
        <v>0.48059415336362782</v>
      </c>
      <c r="R34" s="142">
        <f>SUMIFS(ОСТАТКИ!Z:Z,ОСТАТКИ!Q:Q,'ABC ПО СКЛАДАМ'!A:A)</f>
        <v>12581570.173601745</v>
      </c>
      <c r="S34" s="135">
        <f>SUMIFS(ОСТАТКИ!$Z:$Z,ОСТАТКИ!$Q:$Q,'ABC ПО СКЛАДАМ'!$A:$A,ОСТАТКИ!$S:$S,'ABC ПО СКЛАДАМ'!S$2)</f>
        <v>834517.40977741766</v>
      </c>
      <c r="T34" s="68">
        <f t="shared" si="29"/>
        <v>6.6328558221483022E-2</v>
      </c>
      <c r="U34" s="135">
        <f>SUMIFS(ОСТАТКИ!$Z:$Z,ОСТАТКИ!$Q:$Q,'ABC ПО СКЛАДАМ'!$A:$A,ОСТАТКИ!$S:$S,'ABC ПО СКЛАДАМ'!U$2)</f>
        <v>5841168.4160378445</v>
      </c>
      <c r="V34" s="68">
        <f t="shared" si="29"/>
        <v>0.46426386654772234</v>
      </c>
      <c r="W34" s="135">
        <f>SUMIFS(ОСТАТКИ!$Z:$Z,ОСТАТКИ!$Q:$Q,'ABC ПО СКЛАДАМ'!$A:$A,ОСТАТКИ!$S:$S,'ABC ПО СКЛАДАМ'!W$2)</f>
        <v>5905884.3477864824</v>
      </c>
      <c r="X34" s="68">
        <f t="shared" ref="X34" si="123">IFERROR(W34/$R34,0)</f>
        <v>0.46940757523079457</v>
      </c>
      <c r="Z34" s="142">
        <f>SUMIFS(ОСТАТКИ!W:W,ОСТАТКИ!Q:Q,'ABC ПО СКЛАДАМ'!A:A)</f>
        <v>0</v>
      </c>
      <c r="AA34" s="135">
        <f>SUMIFS(ОСТАТКИ!$W:$W,ОСТАТКИ!$Q:$Q,'ABC ПО СКЛАДАМ'!$A:$A,ОСТАТКИ!$S:$S,'ABC ПО СКЛАДАМ'!AA$2)</f>
        <v>0</v>
      </c>
      <c r="AB34" s="68">
        <f t="shared" si="31"/>
        <v>0</v>
      </c>
      <c r="AC34" s="135">
        <f>SUMIFS(ОСТАТКИ!$W:$W,ОСТАТКИ!$Q:$Q,'ABC ПО СКЛАДАМ'!$A:$A,ОСТАТКИ!$S:$S,'ABC ПО СКЛАДАМ'!AC$2)</f>
        <v>0</v>
      </c>
      <c r="AD34" s="68">
        <f t="shared" si="32"/>
        <v>0</v>
      </c>
      <c r="AE34" s="135">
        <f>SUMIFS(ОСТАТКИ!$W:$W,ОСТАТКИ!$Q:$Q,'ABC ПО СКЛАДАМ'!$A:$A,ОСТАТКИ!$S:$S,'ABC ПО СКЛАДАМ'!AE$2)</f>
        <v>0</v>
      </c>
      <c r="AF34" s="68">
        <f t="shared" si="33"/>
        <v>0</v>
      </c>
      <c r="AH34" s="142">
        <f>SUMIFS(ОСТАТКИ!U:U,ОСТАТКИ!Q:Q,'ABC ПО СКЛАДАМ'!A:A)</f>
        <v>197065.61274154202</v>
      </c>
      <c r="AI34" s="135">
        <f>SUMIFS(ОСТАТКИ!$U:$U,ОСТАТКИ!$Q:$Q,'ABC ПО СКЛАДАМ'!$A:$A,ОСТАТКИ!$S:$S,'ABC ПО СКЛАДАМ'!AI$2)</f>
        <v>9825.9609473787914</v>
      </c>
      <c r="AJ34" s="68">
        <f t="shared" si="34"/>
        <v>4.986136754496006E-2</v>
      </c>
      <c r="AK34" s="135">
        <f>SUMIFS(ОСТАТКИ!$U:$U,ОСТАТКИ!$Q:$Q,'ABC ПО СКЛАДАМ'!$A:$A,ОСТАТКИ!$S:$S,'ABC ПО СКЛАДАМ'!AK$2)</f>
        <v>52948.229613860552</v>
      </c>
      <c r="AL34" s="68">
        <f t="shared" si="35"/>
        <v>0.26868325161987489</v>
      </c>
      <c r="AM34" s="135">
        <f>SUMIFS(ОСТАТКИ!$U:$U,ОСТАТКИ!$Q:$Q,'ABC ПО СКЛАДАМ'!$A:$A,ОСТАТКИ!$S:$S,'ABC ПО СКЛАДАМ'!AM$2)</f>
        <v>134291.42218030264</v>
      </c>
      <c r="AN34" s="68">
        <f t="shared" si="36"/>
        <v>0.68145538083516488</v>
      </c>
      <c r="AP34" s="142">
        <f>SUMIFS(ОСТАТКИ!T:T,ОСТАТКИ!Q:Q,'ABC ПО СКЛАДАМ'!A:A)</f>
        <v>3067816.0017281584</v>
      </c>
      <c r="AQ34" s="135">
        <f>SUMIFS(ОСТАТКИ!$T:$T,ОСТАТКИ!$Q:$Q,'ABC ПО СКЛАДАМ'!$A:$A,ОСТАТКИ!$S:$S,'ABC ПО СКЛАДАМ'!AQ$2)</f>
        <v>91852.333424011274</v>
      </c>
      <c r="AR34" s="68">
        <f t="shared" si="37"/>
        <v>2.9940626612635544E-2</v>
      </c>
      <c r="AS34" s="135">
        <f>SUMIFS(ОСТАТКИ!$T:$T,ОСТАТКИ!$Q:$Q,'ABC ПО СКЛАДАМ'!$A:$A,ОСТАТКИ!$S:$S,'ABC ПО СКЛАДАМ'!AS$2)</f>
        <v>938657.0901010579</v>
      </c>
      <c r="AT34" s="68">
        <f t="shared" si="38"/>
        <v>0.30596916163560484</v>
      </c>
      <c r="AU34" s="135">
        <f>SUMIFS(ОСТАТКИ!$T:$T,ОСТАТКИ!$Q:$Q,'ABC ПО СКЛАДАМ'!$A:$A,ОСТАТКИ!$S:$S,'ABC ПО СКЛАДАМ'!AU$2)</f>
        <v>2037306.5782030891</v>
      </c>
      <c r="AV34" s="68">
        <f t="shared" si="39"/>
        <v>0.66409021175175953</v>
      </c>
      <c r="AX34" s="142">
        <f>SUMIFS(ОСТАТКИ!AB:AB,ОСТАТКИ!Q:Q,'ABC ПО СКЛАДАМ'!A:A)</f>
        <v>0</v>
      </c>
      <c r="AY34" s="135">
        <f>SUMIFS(ОСТАТКИ!$AB:$AB,ОСТАТКИ!$Q:$Q,'ABC ПО СКЛАДАМ'!$A:$A,ОСТАТКИ!$S:$S,'ABC ПО СКЛАДАМ'!AY$2)</f>
        <v>0</v>
      </c>
      <c r="AZ34" s="68">
        <f t="shared" si="40"/>
        <v>0</v>
      </c>
      <c r="BA34" s="135">
        <f>SUMIFS(ОСТАТКИ!$AB:$AB,ОСТАТКИ!$Q:$Q,'ABC ПО СКЛАДАМ'!$A:$A,ОСТАТКИ!$S:$S,'ABC ПО СКЛАДАМ'!BA$2)</f>
        <v>0</v>
      </c>
      <c r="BB34" s="68">
        <f t="shared" si="41"/>
        <v>0</v>
      </c>
      <c r="BC34" s="135">
        <f>SUMIFS(ОСТАТКИ!$AB:$AB,ОСТАТКИ!$Q:$Q,'ABC ПО СКЛАДАМ'!$A:$A,ОСТАТКИ!$S:$S,'ABC ПО СКЛАДАМ'!BC$2)</f>
        <v>0</v>
      </c>
      <c r="BD34" s="68">
        <f t="shared" si="42"/>
        <v>0</v>
      </c>
      <c r="BF34" s="142">
        <f>SUMIFS(ОСТАТКИ!AC:AC,ОСТАТКИ!Q:Q,'ABC ПО СКЛАДАМ'!A:A)</f>
        <v>6205626.6114182286</v>
      </c>
      <c r="BG34" s="135">
        <f>SUMIFS(ОСТАТКИ!$AC:$AC,ОСТАТКИ!$Q:$Q,'ABC ПО СКЛАДАМ'!$A:$A,ОСТАТКИ!$S:$S,'ABC ПО СКЛАДАМ'!BG$2)</f>
        <v>684936.1986006978</v>
      </c>
      <c r="BH34" s="68">
        <f t="shared" si="43"/>
        <v>0.1103734145622666</v>
      </c>
      <c r="BI34" s="135">
        <f>SUMIFS(ОСТАТКИ!$AC:$AC,ОСТАТКИ!$Q:$Q,'ABC ПО СКЛАДАМ'!$A:$A,ОСТАТКИ!$S:$S,'ABC ПО СКЛАДАМ'!BI$2)</f>
        <v>2600802.981192213</v>
      </c>
      <c r="BJ34" s="68">
        <f t="shared" si="44"/>
        <v>0.41910400738690717</v>
      </c>
      <c r="BK34" s="135">
        <f>SUMIFS(ОСТАТКИ!$AC:$AC,ОСТАТКИ!$Q:$Q,'ABC ПО СКЛАДАМ'!$A:$A,ОСТАТКИ!$S:$S,'ABC ПО СКЛАДАМ'!BK$2)</f>
        <v>2919887.4316253169</v>
      </c>
      <c r="BL34" s="68">
        <f t="shared" si="45"/>
        <v>0.47052257805082609</v>
      </c>
      <c r="BN34" s="142">
        <f>SUMIFS(ОСТАТКИ!Y:Y,ОСТАТКИ!Q:Q,'ABC ПО СКЛАДАМ'!A:A)</f>
        <v>49839125.730407581</v>
      </c>
      <c r="BO34" s="135">
        <f>SUMIFS(ОСТАТКИ!$Y:$Y,ОСТАТКИ!$Q:$Q,'ABC ПО СКЛАДАМ'!$A:$A,ОСТАТКИ!$S:$S,'ABC ПО СКЛАДАМ'!BO$2)</f>
        <v>16572359.611487485</v>
      </c>
      <c r="BP34" s="68">
        <f t="shared" si="46"/>
        <v>0.33251706101610939</v>
      </c>
      <c r="BQ34" s="135">
        <f>SUMIFS(ОСТАТКИ!$Y:$Y,ОСТАТКИ!$Q:$Q,'ABC ПО СКЛАДАМ'!$A:$A,ОСТАТКИ!$S:$S,'ABC ПО СКЛАДАМ'!BQ$2)</f>
        <v>18927817.08606464</v>
      </c>
      <c r="BR34" s="68">
        <f t="shared" si="47"/>
        <v>0.37977827276605902</v>
      </c>
      <c r="BS34" s="135">
        <f>SUMIFS(ОСТАТКИ!$Y:$Y,ОСТАТКИ!$Q:$Q,'ABC ПО СКЛАДАМ'!$A:$A,ОСТАТКИ!$S:$S,'ABC ПО СКЛАДАМ'!BS$2)</f>
        <v>14338949.032855459</v>
      </c>
      <c r="BT34" s="68">
        <f t="shared" si="48"/>
        <v>0.28770466621783164</v>
      </c>
    </row>
    <row r="35" spans="1:72" ht="12" hidden="1" outlineLevel="1" x14ac:dyDescent="0.25">
      <c r="A35" s="150" t="s">
        <v>1354</v>
      </c>
      <c r="B35" s="142">
        <f>SUMIFS(ОСТАТКИ!AD:AD,ОСТАТКИ!Q:Q,'ABC ПО СКЛАДАМ'!A:A)</f>
        <v>483432.53876089281</v>
      </c>
      <c r="C35" s="135">
        <f>SUMIFS(ОСТАТКИ!AD:AD,ОСТАТКИ!Q:Q,'ABC ПО СКЛАДАМ'!A:A,ОСТАТКИ!S:S,'ABC ПО СКЛАДАМ'!C$3)</f>
        <v>242940.50117160528</v>
      </c>
      <c r="D35" s="68">
        <f t="shared" si="24"/>
        <v>0.50253237358473379</v>
      </c>
      <c r="E35" s="135">
        <f>SUMIFS(ОСТАТКИ!AD:AD,ОСТАТКИ!Q:Q,'ABC ПО СКЛАДАМ'!A:A,ОСТАТКИ!S:S,'ABC ПО СКЛАДАМ'!E$3)</f>
        <v>240492.03758928753</v>
      </c>
      <c r="F35" s="68">
        <f t="shared" si="25"/>
        <v>0.49746762641526621</v>
      </c>
      <c r="G35" s="135">
        <f>SUMIFS(ОСТАТКИ!AD:AD,ОСТАТКИ!Q:Q,'ABC ПО СКЛАДАМ'!A:A,ОСТАТКИ!S:S,'ABC ПО СКЛАДАМ'!G$3)</f>
        <v>0</v>
      </c>
      <c r="H35" s="143">
        <f t="shared" si="26"/>
        <v>0</v>
      </c>
      <c r="I35" s="132"/>
      <c r="J35" s="142">
        <f>SUMIFS(ОСТАТКИ!AA:AA,ОСТАТКИ!Q:Q,'ABC ПО СКЛАДАМ'!A:A)</f>
        <v>4078629.1459011701</v>
      </c>
      <c r="K35" s="135">
        <f>SUMIFS(ОСТАТКИ!AA:AA,ОСТАТКИ!Q:Q,'ABC ПО СКЛАДАМ'!A:A,ОСТАТКИ!S:S,'ABC ПО СКЛАДАМ'!K$3)</f>
        <v>3059565.9016702618</v>
      </c>
      <c r="L35" s="68">
        <f t="shared" si="27"/>
        <v>0.75014564752595392</v>
      </c>
      <c r="M35" s="135">
        <f>SUMIFS(ОСТАТКИ!$AA:$AA,ОСТАТКИ!$Q:$Q,'ABC ПО СКЛАДАМ'!$A:$A,ОСТАТКИ!$S:$S,'ABC ПО СКЛАДАМ'!M$3)</f>
        <v>1019063.2442309083</v>
      </c>
      <c r="N35" s="68">
        <f t="shared" si="28"/>
        <v>0.24985435247404605</v>
      </c>
      <c r="O35" s="135">
        <f>SUMIFS(ОСТАТКИ!$AA:$AA,ОСТАТКИ!$Q:$Q,'ABC ПО СКЛАДАМ'!$A:$A,ОСТАТКИ!$S:$S,'ABC ПО СКЛАДАМ'!O$3)</f>
        <v>0</v>
      </c>
      <c r="P35" s="68">
        <f t="shared" si="28"/>
        <v>0</v>
      </c>
      <c r="R35" s="142">
        <f>SUMIFS(ОСТАТКИ!Z:Z,ОСТАТКИ!Q:Q,'ABC ПО СКЛАДАМ'!A:A)</f>
        <v>4313093.1135900384</v>
      </c>
      <c r="S35" s="135">
        <f>SUMIFS(ОСТАТКИ!$Z:$Z,ОСТАТКИ!$Q:$Q,'ABC ПО СКЛАДАМ'!$A:$A,ОСТАТКИ!$S:$S,'ABC ПО СКЛАДАМ'!S$2)</f>
        <v>3251140.8261447842</v>
      </c>
      <c r="T35" s="68">
        <f t="shared" si="29"/>
        <v>0.75378405717716368</v>
      </c>
      <c r="U35" s="135">
        <f>SUMIFS(ОСТАТКИ!$Z:$Z,ОСТАТКИ!$Q:$Q,'ABC ПО СКЛАДАМ'!$A:$A,ОСТАТКИ!$S:$S,'ABC ПО СКЛАДАМ'!U$2)</f>
        <v>918402.7661632034</v>
      </c>
      <c r="V35" s="68">
        <f t="shared" si="29"/>
        <v>0.21293367473784106</v>
      </c>
      <c r="W35" s="135">
        <f>SUMIFS(ОСТАТКИ!$Z:$Z,ОСТАТКИ!$Q:$Q,'ABC ПО СКЛАДАМ'!$A:$A,ОСТАТКИ!$S:$S,'ABC ПО СКЛАДАМ'!W$2)</f>
        <v>143549.52128205128</v>
      </c>
      <c r="X35" s="68">
        <f t="shared" ref="X35" si="124">IFERROR(W35/$R35,0)</f>
        <v>3.3282268084995424E-2</v>
      </c>
      <c r="Z35" s="142">
        <f>SUMIFS(ОСТАТКИ!W:W,ОСТАТКИ!Q:Q,'ABC ПО СКЛАДАМ'!A:A)</f>
        <v>0</v>
      </c>
      <c r="AA35" s="135">
        <f>SUMIFS(ОСТАТКИ!$W:$W,ОСТАТКИ!$Q:$Q,'ABC ПО СКЛАДАМ'!$A:$A,ОСТАТКИ!$S:$S,'ABC ПО СКЛАДАМ'!AA$2)</f>
        <v>0</v>
      </c>
      <c r="AB35" s="68">
        <f t="shared" si="31"/>
        <v>0</v>
      </c>
      <c r="AC35" s="135">
        <f>SUMIFS(ОСТАТКИ!$W:$W,ОСТАТКИ!$Q:$Q,'ABC ПО СКЛАДАМ'!$A:$A,ОСТАТКИ!$S:$S,'ABC ПО СКЛАДАМ'!AC$2)</f>
        <v>0</v>
      </c>
      <c r="AD35" s="68">
        <f t="shared" si="32"/>
        <v>0</v>
      </c>
      <c r="AE35" s="135">
        <f>SUMIFS(ОСТАТКИ!$W:$W,ОСТАТКИ!$Q:$Q,'ABC ПО СКЛАДАМ'!$A:$A,ОСТАТКИ!$S:$S,'ABC ПО СКЛАДАМ'!AE$2)</f>
        <v>0</v>
      </c>
      <c r="AF35" s="68">
        <f t="shared" si="33"/>
        <v>0</v>
      </c>
      <c r="AH35" s="142">
        <f>SUMIFS(ОСТАТКИ!U:U,ОСТАТКИ!Q:Q,'ABC ПО СКЛАДАМ'!A:A)</f>
        <v>195376.40229914628</v>
      </c>
      <c r="AI35" s="135">
        <f>SUMIFS(ОСТАТКИ!$U:$U,ОСТАТКИ!$Q:$Q,'ABC ПО СКЛАДАМ'!$A:$A,ОСТАТКИ!$S:$S,'ABC ПО СКЛАДАМ'!AI$2)</f>
        <v>107528.54655367367</v>
      </c>
      <c r="AJ35" s="68">
        <f t="shared" si="34"/>
        <v>0.55036608970326772</v>
      </c>
      <c r="AK35" s="135">
        <f>SUMIFS(ОСТАТКИ!$U:$U,ОСТАТКИ!$Q:$Q,'ABC ПО СКЛАДАМ'!$A:$A,ОСТАТКИ!$S:$S,'ABC ПО СКЛАДАМ'!AK$2)</f>
        <v>38813.199745472601</v>
      </c>
      <c r="AL35" s="68">
        <f t="shared" si="35"/>
        <v>0.19865858562614241</v>
      </c>
      <c r="AM35" s="135">
        <f>SUMIFS(ОСТАТКИ!$U:$U,ОСТАТКИ!$Q:$Q,'ABC ПО СКЛАДАМ'!$A:$A,ОСТАТКИ!$S:$S,'ABC ПО СКЛАДАМ'!AM$2)</f>
        <v>49034.655999999995</v>
      </c>
      <c r="AN35" s="68">
        <f t="shared" si="36"/>
        <v>0.25097532467058975</v>
      </c>
      <c r="AP35" s="142">
        <f>SUMIFS(ОСТАТКИ!T:T,ОСТАТКИ!Q:Q,'ABC ПО СКЛАДАМ'!A:A)</f>
        <v>1251064.3946990133</v>
      </c>
      <c r="AQ35" s="135">
        <f>SUMIFS(ОСТАТКИ!$T:$T,ОСТАТКИ!$Q:$Q,'ABC ПО СКЛАДАМ'!$A:$A,ОСТАТКИ!$S:$S,'ABC ПО СКЛАДАМ'!AQ$2)</f>
        <v>955184.31203786097</v>
      </c>
      <c r="AR35" s="68">
        <f t="shared" si="37"/>
        <v>0.76349731963050826</v>
      </c>
      <c r="AS35" s="135">
        <f>SUMIFS(ОСТАТКИ!$T:$T,ОСТАТКИ!$Q:$Q,'ABC ПО СКЛАДАМ'!$A:$A,ОСТАТКИ!$S:$S,'ABC ПО СКЛАДАМ'!AS$2)</f>
        <v>295880.08266115235</v>
      </c>
      <c r="AT35" s="68">
        <f t="shared" si="38"/>
        <v>0.23650268036949171</v>
      </c>
      <c r="AU35" s="135">
        <f>SUMIFS(ОСТАТКИ!$T:$T,ОСТАТКИ!$Q:$Q,'ABC ПО СКЛАДАМ'!$A:$A,ОСТАТКИ!$S:$S,'ABC ПО СКЛАДАМ'!AU$2)</f>
        <v>0</v>
      </c>
      <c r="AV35" s="68">
        <f t="shared" si="39"/>
        <v>0</v>
      </c>
      <c r="AX35" s="142">
        <f>SUMIFS(ОСТАТКИ!AB:AB,ОСТАТКИ!Q:Q,'ABC ПО СКЛАДАМ'!A:A)</f>
        <v>0</v>
      </c>
      <c r="AY35" s="135">
        <f>SUMIFS(ОСТАТКИ!$AB:$AB,ОСТАТКИ!$Q:$Q,'ABC ПО СКЛАДАМ'!$A:$A,ОСТАТКИ!$S:$S,'ABC ПО СКЛАДАМ'!AY$2)</f>
        <v>0</v>
      </c>
      <c r="AZ35" s="68">
        <f t="shared" si="40"/>
        <v>0</v>
      </c>
      <c r="BA35" s="135">
        <f>SUMIFS(ОСТАТКИ!$AB:$AB,ОСТАТКИ!$Q:$Q,'ABC ПО СКЛАДАМ'!$A:$A,ОСТАТКИ!$S:$S,'ABC ПО СКЛАДАМ'!BA$2)</f>
        <v>0</v>
      </c>
      <c r="BB35" s="68">
        <f t="shared" si="41"/>
        <v>0</v>
      </c>
      <c r="BC35" s="135">
        <f>SUMIFS(ОСТАТКИ!$AB:$AB,ОСТАТКИ!$Q:$Q,'ABC ПО СКЛАДАМ'!$A:$A,ОСТАТКИ!$S:$S,'ABC ПО СКЛАДАМ'!BC$2)</f>
        <v>0</v>
      </c>
      <c r="BD35" s="68">
        <f t="shared" si="42"/>
        <v>0</v>
      </c>
      <c r="BF35" s="142">
        <f>SUMIFS(ОСТАТКИ!AC:AC,ОСТАТКИ!Q:Q,'ABC ПО СКЛАДАМ'!A:A)</f>
        <v>885676.06881015573</v>
      </c>
      <c r="BG35" s="135">
        <f>SUMIFS(ОСТАТКИ!$AC:$AC,ОСТАТКИ!$Q:$Q,'ABC ПО СКЛАДАМ'!$A:$A,ОСТАТКИ!$S:$S,'ABC ПО СКЛАДАМ'!BG$2)</f>
        <v>630816.58836002392</v>
      </c>
      <c r="BH35" s="68">
        <f t="shared" si="43"/>
        <v>0.71224300912576555</v>
      </c>
      <c r="BI35" s="135">
        <f>SUMIFS(ОСТАТКИ!$AC:$AC,ОСТАТКИ!$Q:$Q,'ABC ПО СКЛАДАМ'!$A:$A,ОСТАТКИ!$S:$S,'ABC ПО СКЛАДАМ'!BI$2)</f>
        <v>184192.6678732087</v>
      </c>
      <c r="BJ35" s="68">
        <f t="shared" si="44"/>
        <v>0.20796843717439351</v>
      </c>
      <c r="BK35" s="135">
        <f>SUMIFS(ОСТАТКИ!$AC:$AC,ОСТАТКИ!$Q:$Q,'ABC ПО СКЛАДАМ'!$A:$A,ОСТАТКИ!$S:$S,'ABC ПО СКЛАДАМ'!BK$2)</f>
        <v>70666.812576923068</v>
      </c>
      <c r="BL35" s="68">
        <f t="shared" si="45"/>
        <v>7.9788553699840864E-2</v>
      </c>
      <c r="BN35" s="142">
        <f>SUMIFS(ОСТАТКИ!Y:Y,ОСТАТКИ!Q:Q,'ABC ПО СКЛАДАМ'!A:A)</f>
        <v>10595207.257867102</v>
      </c>
      <c r="BO35" s="135">
        <f>SUMIFS(ОСТАТКИ!$Y:$Y,ОСТАТКИ!$Q:$Q,'ABC ПО СКЛАДАМ'!$A:$A,ОСТАТКИ!$S:$S,'ABC ПО СКЛАДАМ'!BO$2)</f>
        <v>9866465.107442392</v>
      </c>
      <c r="BP35" s="68">
        <f t="shared" si="46"/>
        <v>0.93121964179760552</v>
      </c>
      <c r="BQ35" s="135">
        <f>SUMIFS(ОСТАТКИ!$Y:$Y,ОСТАТКИ!$Q:$Q,'ABC ПО СКЛАДАМ'!$A:$A,ОСТАТКИ!$S:$S,'ABC ПО СКЛАДАМ'!BQ$2)</f>
        <v>728742.15042471036</v>
      </c>
      <c r="BR35" s="68">
        <f t="shared" si="47"/>
        <v>6.8780358202394601E-2</v>
      </c>
      <c r="BS35" s="135">
        <f>SUMIFS(ОСТАТКИ!$Y:$Y,ОСТАТКИ!$Q:$Q,'ABC ПО СКЛАДАМ'!$A:$A,ОСТАТКИ!$S:$S,'ABC ПО СКЛАДАМ'!BS$2)</f>
        <v>0</v>
      </c>
      <c r="BT35" s="68">
        <f t="shared" si="48"/>
        <v>0</v>
      </c>
    </row>
    <row r="36" spans="1:72" ht="12" hidden="1" outlineLevel="1" x14ac:dyDescent="0.25">
      <c r="A36" s="150" t="s">
        <v>1370</v>
      </c>
      <c r="B36" s="142">
        <f>SUMIFS(ОСТАТКИ!AD:AD,ОСТАТКИ!Q:Q,'ABC ПО СКЛАДАМ'!A:A)</f>
        <v>1314656.8244114947</v>
      </c>
      <c r="C36" s="135">
        <f>SUMIFS(ОСТАТКИ!AD:AD,ОСТАТКИ!Q:Q,'ABC ПО СКЛАДАМ'!A:A,ОСТАТКИ!S:S,'ABC ПО СКЛАДАМ'!C$3)</f>
        <v>26831.087789896672</v>
      </c>
      <c r="D36" s="68">
        <f t="shared" si="24"/>
        <v>2.0409195230023311E-2</v>
      </c>
      <c r="E36" s="135">
        <f>SUMIFS(ОСТАТКИ!AD:AD,ОСТАТКИ!Q:Q,'ABC ПО СКЛАДАМ'!A:A,ОСТАТКИ!S:S,'ABC ПО СКЛАДАМ'!E$3)</f>
        <v>429940.19596491923</v>
      </c>
      <c r="F36" s="68">
        <f t="shared" si="25"/>
        <v>0.32703606597667167</v>
      </c>
      <c r="G36" s="135">
        <f>SUMIFS(ОСТАТКИ!AD:AD,ОСТАТКИ!Q:Q,'ABC ПО СКЛАДАМ'!A:A,ОСТАТКИ!S:S,'ABC ПО СКЛАДАМ'!G$3)</f>
        <v>857885.54065667919</v>
      </c>
      <c r="H36" s="143">
        <f t="shared" si="26"/>
        <v>0.65255473879330539</v>
      </c>
      <c r="I36" s="132"/>
      <c r="J36" s="142">
        <f>SUMIFS(ОСТАТКИ!AA:AA,ОСТАТКИ!Q:Q,'ABC ПО СКЛАДАМ'!A:A)</f>
        <v>13294515.097958084</v>
      </c>
      <c r="K36" s="135">
        <f>SUMIFS(ОСТАТКИ!AA:AA,ОСТАТКИ!Q:Q,'ABC ПО СКЛАДАМ'!A:A,ОСТАТКИ!S:S,'ABC ПО СКЛАДАМ'!K$3)</f>
        <v>497594.71901262918</v>
      </c>
      <c r="L36" s="68">
        <f t="shared" si="27"/>
        <v>3.7428572260529848E-2</v>
      </c>
      <c r="M36" s="135">
        <f>SUMIFS(ОСТАТКИ!$AA:$AA,ОСТАТКИ!$Q:$Q,'ABC ПО СКЛАДАМ'!$A:$A,ОСТАТКИ!$S:$S,'ABC ПО СКЛАДАМ'!M$3)</f>
        <v>10003298.221838348</v>
      </c>
      <c r="N36" s="68">
        <f t="shared" si="28"/>
        <v>0.75243799026372638</v>
      </c>
      <c r="O36" s="135">
        <f>SUMIFS(ОСТАТКИ!$AA:$AA,ОСТАТКИ!$Q:$Q,'ABC ПО СКЛАДАМ'!$A:$A,ОСТАТКИ!$S:$S,'ABC ПО СКЛАДАМ'!O$3)</f>
        <v>2793622.1571071059</v>
      </c>
      <c r="P36" s="68">
        <f t="shared" si="28"/>
        <v>0.21013343747574373</v>
      </c>
      <c r="R36" s="142">
        <f>SUMIFS(ОСТАТКИ!Z:Z,ОСТАТКИ!Q:Q,'ABC ПО СКЛАДАМ'!A:A)</f>
        <v>10417706.43058086</v>
      </c>
      <c r="S36" s="135">
        <f>SUMIFS(ОСТАТКИ!$Z:$Z,ОСТАТКИ!$Q:$Q,'ABC ПО СКЛАДАМ'!$A:$A,ОСТАТКИ!$S:$S,'ABC ПО СКЛАДАМ'!S$2)</f>
        <v>231723.03091274397</v>
      </c>
      <c r="T36" s="68">
        <f t="shared" si="29"/>
        <v>2.2243190711587733E-2</v>
      </c>
      <c r="U36" s="135">
        <f>SUMIFS(ОСТАТКИ!$Z:$Z,ОСТАТКИ!$Q:$Q,'ABC ПО СКЛАДАМ'!$A:$A,ОСТАТКИ!$S:$S,'ABC ПО СКЛАДАМ'!U$2)</f>
        <v>6801902.7220329028</v>
      </c>
      <c r="V36" s="68">
        <f t="shared" si="29"/>
        <v>0.6529174888309508</v>
      </c>
      <c r="W36" s="135">
        <f>SUMIFS(ОСТАТКИ!$Z:$Z,ОСТАТКИ!$Q:$Q,'ABC ПО СКЛАДАМ'!$A:$A,ОСТАТКИ!$S:$S,'ABC ПО СКЛАДАМ'!W$2)</f>
        <v>3384080.6776352134</v>
      </c>
      <c r="X36" s="68">
        <f t="shared" ref="X36" si="125">IFERROR(W36/$R36,0)</f>
        <v>0.3248393204574615</v>
      </c>
      <c r="Z36" s="142">
        <f>SUMIFS(ОСТАТКИ!W:W,ОСТАТКИ!Q:Q,'ABC ПО СКЛАДАМ'!A:A)</f>
        <v>0</v>
      </c>
      <c r="AA36" s="135">
        <f>SUMIFS(ОСТАТКИ!$W:$W,ОСТАТКИ!$Q:$Q,'ABC ПО СКЛАДАМ'!$A:$A,ОСТАТКИ!$S:$S,'ABC ПО СКЛАДАМ'!AA$2)</f>
        <v>0</v>
      </c>
      <c r="AB36" s="68">
        <f t="shared" si="31"/>
        <v>0</v>
      </c>
      <c r="AC36" s="135">
        <f>SUMIFS(ОСТАТКИ!$W:$W,ОСТАТКИ!$Q:$Q,'ABC ПО СКЛАДАМ'!$A:$A,ОСТАТКИ!$S:$S,'ABC ПО СКЛАДАМ'!AC$2)</f>
        <v>0</v>
      </c>
      <c r="AD36" s="68">
        <f t="shared" si="32"/>
        <v>0</v>
      </c>
      <c r="AE36" s="135">
        <f>SUMIFS(ОСТАТКИ!$W:$W,ОСТАТКИ!$Q:$Q,'ABC ПО СКЛАДАМ'!$A:$A,ОСТАТКИ!$S:$S,'ABC ПО СКЛАДАМ'!AE$2)</f>
        <v>0</v>
      </c>
      <c r="AF36" s="68">
        <f t="shared" si="33"/>
        <v>0</v>
      </c>
      <c r="AH36" s="142">
        <f>SUMIFS(ОСТАТКИ!U:U,ОСТАТКИ!Q:Q,'ABC ПО СКЛАДАМ'!A:A)</f>
        <v>680710.8096634862</v>
      </c>
      <c r="AI36" s="135">
        <f>SUMIFS(ОСТАТКИ!$U:$U,ОСТАТКИ!$Q:$Q,'ABC ПО СКЛАДАМ'!$A:$A,ОСТАТКИ!$S:$S,'ABC ПО СКЛАДАМ'!AI$2)</f>
        <v>39027.036785304248</v>
      </c>
      <c r="AJ36" s="68">
        <f t="shared" si="34"/>
        <v>5.7332770732107984E-2</v>
      </c>
      <c r="AK36" s="135">
        <f>SUMIFS(ОСТАТКИ!$U:$U,ОСТАТКИ!$Q:$Q,'ABC ПО СКЛАДАМ'!$A:$A,ОСТАТКИ!$S:$S,'ABC ПО СКЛАДАМ'!AK$2)</f>
        <v>205722.0042214047</v>
      </c>
      <c r="AL36" s="68">
        <f t="shared" si="35"/>
        <v>0.30221644977711565</v>
      </c>
      <c r="AM36" s="135">
        <f>SUMIFS(ОСТАТКИ!$U:$U,ОСТАТКИ!$Q:$Q,'ABC ПО СКЛАДАМ'!$A:$A,ОСТАТКИ!$S:$S,'ABC ПО СКЛАДАМ'!AM$2)</f>
        <v>435961.7686567771</v>
      </c>
      <c r="AN36" s="68">
        <f t="shared" si="36"/>
        <v>0.64045077949077611</v>
      </c>
      <c r="AP36" s="142">
        <f>SUMIFS(ОСТАТКИ!T:T,ОСТАТКИ!Q:Q,'ABC ПО СКЛАДАМ'!A:A)</f>
        <v>1693614.7905235803</v>
      </c>
      <c r="AQ36" s="135">
        <f>SUMIFS(ОСТАТКИ!$T:$T,ОСТАТКИ!$Q:$Q,'ABC ПО СКЛАДАМ'!$A:$A,ОСТАТКИ!$S:$S,'ABC ПО СКЛАДАМ'!AQ$2)</f>
        <v>0</v>
      </c>
      <c r="AR36" s="68">
        <f t="shared" si="37"/>
        <v>0</v>
      </c>
      <c r="AS36" s="135">
        <f>SUMIFS(ОСТАТКИ!$T:$T,ОСТАТКИ!$Q:$Q,'ABC ПО СКЛАДАМ'!$A:$A,ОСТАТКИ!$S:$S,'ABC ПО СКЛАДАМ'!AS$2)</f>
        <v>720572.92999644333</v>
      </c>
      <c r="AT36" s="68">
        <f t="shared" si="38"/>
        <v>0.42546447635455437</v>
      </c>
      <c r="AU36" s="135">
        <f>SUMIFS(ОСТАТКИ!$T:$T,ОСТАТКИ!$Q:$Q,'ABC ПО СКЛАДАМ'!$A:$A,ОСТАТКИ!$S:$S,'ABC ПО СКЛАДАМ'!AU$2)</f>
        <v>973041.86052713671</v>
      </c>
      <c r="AV36" s="68">
        <f t="shared" si="39"/>
        <v>0.57453552364544547</v>
      </c>
      <c r="AX36" s="142">
        <f>SUMIFS(ОСТАТКИ!AB:AB,ОСТАТКИ!Q:Q,'ABC ПО СКЛАДАМ'!A:A)</f>
        <v>0</v>
      </c>
      <c r="AY36" s="135">
        <f>SUMIFS(ОСТАТКИ!$AB:$AB,ОСТАТКИ!$Q:$Q,'ABC ПО СКЛАДАМ'!$A:$A,ОСТАТКИ!$S:$S,'ABC ПО СКЛАДАМ'!AY$2)</f>
        <v>0</v>
      </c>
      <c r="AZ36" s="68">
        <f t="shared" si="40"/>
        <v>0</v>
      </c>
      <c r="BA36" s="135">
        <f>SUMIFS(ОСТАТКИ!$AB:$AB,ОСТАТКИ!$Q:$Q,'ABC ПО СКЛАДАМ'!$A:$A,ОСТАТКИ!$S:$S,'ABC ПО СКЛАДАМ'!BA$2)</f>
        <v>0</v>
      </c>
      <c r="BB36" s="68">
        <f t="shared" si="41"/>
        <v>0</v>
      </c>
      <c r="BC36" s="135">
        <f>SUMIFS(ОСТАТКИ!$AB:$AB,ОСТАТКИ!$Q:$Q,'ABC ПО СКЛАДАМ'!$A:$A,ОСТАТКИ!$S:$S,'ABC ПО СКЛАДАМ'!BC$2)</f>
        <v>0</v>
      </c>
      <c r="BD36" s="68">
        <f t="shared" si="42"/>
        <v>0</v>
      </c>
      <c r="BF36" s="142">
        <f>SUMIFS(ОСТАТКИ!AC:AC,ОСТАТКИ!Q:Q,'ABC ПО СКЛАДАМ'!A:A)</f>
        <v>5187092.5014705984</v>
      </c>
      <c r="BG36" s="135">
        <f>SUMIFS(ОСТАТКИ!$AC:$AC,ОСТАТКИ!$Q:$Q,'ABC ПО СКЛАДАМ'!$A:$A,ОСТАТКИ!$S:$S,'ABC ПО СКЛАДАМ'!BG$2)</f>
        <v>260993.30850172215</v>
      </c>
      <c r="BH36" s="68">
        <f t="shared" si="43"/>
        <v>5.0315915597751081E-2</v>
      </c>
      <c r="BI36" s="135">
        <f>SUMIFS(ОСТАТКИ!$AC:$AC,ОСТАТКИ!$Q:$Q,'ABC ПО СКЛАДАМ'!$A:$A,ОСТАТКИ!$S:$S,'ABC ПО СКЛАДАМ'!BI$2)</f>
        <v>2173956.6921386872</v>
      </c>
      <c r="BJ36" s="68">
        <f t="shared" si="44"/>
        <v>0.41910891149952434</v>
      </c>
      <c r="BK36" s="135">
        <f>SUMIFS(ОСТАТКИ!$AC:$AC,ОСТАТКИ!$Q:$Q,'ABC ПО СКЛАДАМ'!$A:$A,ОСТАТКИ!$S:$S,'ABC ПО СКЛАДАМ'!BK$2)</f>
        <v>2752142.5008301893</v>
      </c>
      <c r="BL36" s="68">
        <f t="shared" si="45"/>
        <v>0.53057517290272471</v>
      </c>
      <c r="BN36" s="142">
        <f>SUMIFS(ОСТАТКИ!Y:Y,ОСТАТКИ!Q:Q,'ABC ПО СКЛАДАМ'!A:A)</f>
        <v>25551262.533469774</v>
      </c>
      <c r="BO36" s="135">
        <f>SUMIFS(ОСТАТКИ!$Y:$Y,ОСТАТКИ!$Q:$Q,'ABC ПО СКЛАДАМ'!$A:$A,ОСТАТКИ!$S:$S,'ABC ПО СКЛАДАМ'!BO$2)</f>
        <v>6293109.6816303097</v>
      </c>
      <c r="BP36" s="68">
        <f t="shared" si="46"/>
        <v>0.24629349228387137</v>
      </c>
      <c r="BQ36" s="135">
        <f>SUMIFS(ОСТАТКИ!$Y:$Y,ОСТАТКИ!$Q:$Q,'ABC ПО СКЛАДАМ'!$A:$A,ОСТАТКИ!$S:$S,'ABC ПО СКЛАДАМ'!BQ$2)</f>
        <v>13603769.667498454</v>
      </c>
      <c r="BR36" s="68">
        <f t="shared" si="47"/>
        <v>0.53241086031184504</v>
      </c>
      <c r="BS36" s="135">
        <f>SUMIFS(ОСТАТКИ!$Y:$Y,ОСТАТКИ!$Q:$Q,'ABC ПО СКЛАДАМ'!$A:$A,ОСТАТКИ!$S:$S,'ABC ПО СКЛАДАМ'!BS$2)</f>
        <v>5654383.1843410097</v>
      </c>
      <c r="BT36" s="68">
        <f t="shared" si="48"/>
        <v>0.22129564740428362</v>
      </c>
    </row>
    <row r="37" spans="1:72" ht="12" hidden="1" outlineLevel="1" x14ac:dyDescent="0.25">
      <c r="A37" s="150" t="s">
        <v>1454</v>
      </c>
      <c r="B37" s="142">
        <f>SUMIFS(ОСТАТКИ!AD:AD,ОСТАТКИ!Q:Q,'ABC ПО СКЛАДАМ'!A:A)</f>
        <v>3134609.8326084283</v>
      </c>
      <c r="C37" s="135">
        <f>SUMIFS(ОСТАТКИ!AD:AD,ОСТАТКИ!Q:Q,'ABC ПО СКЛАДАМ'!A:A,ОСТАТКИ!S:S,'ABC ПО СКЛАДАМ'!C$3)</f>
        <v>479149.59639889916</v>
      </c>
      <c r="D37" s="68">
        <f t="shared" si="24"/>
        <v>0.1528578106960701</v>
      </c>
      <c r="E37" s="135">
        <f>SUMIFS(ОСТАТКИ!AD:AD,ОСТАТКИ!Q:Q,'ABC ПО СКЛАДАМ'!A:A,ОСТАТКИ!S:S,'ABC ПО СКЛАДАМ'!E$3)</f>
        <v>1674236.4571930978</v>
      </c>
      <c r="F37" s="68">
        <f t="shared" si="25"/>
        <v>0.53411319002974667</v>
      </c>
      <c r="G37" s="135">
        <f>SUMIFS(ОСТАТКИ!AD:AD,ОСТАТКИ!Q:Q,'ABC ПО СКЛАДАМ'!A:A,ОСТАТКИ!S:S,'ABC ПО СКЛАДАМ'!G$3)</f>
        <v>981223.77901643142</v>
      </c>
      <c r="H37" s="143">
        <f t="shared" si="26"/>
        <v>0.31302899927418326</v>
      </c>
      <c r="I37" s="132"/>
      <c r="J37" s="142">
        <f>SUMIFS(ОСТАТКИ!AA:AA,ОСТАТКИ!Q:Q,'ABC ПО СКЛАДАМ'!A:A)</f>
        <v>6115116.0398835484</v>
      </c>
      <c r="K37" s="135">
        <f>SUMIFS(ОСТАТКИ!AA:AA,ОСТАТКИ!Q:Q,'ABC ПО СКЛАДАМ'!A:A,ОСТАТКИ!S:S,'ABC ПО СКЛАДАМ'!K$3)</f>
        <v>2538540.7202432952</v>
      </c>
      <c r="L37" s="68">
        <f t="shared" si="27"/>
        <v>0.41512551907218381</v>
      </c>
      <c r="M37" s="135">
        <f>SUMIFS(ОСТАТКИ!$AA:$AA,ОСТАТКИ!$Q:$Q,'ABC ПО СКЛАДАМ'!$A:$A,ОСТАТКИ!$S:$S,'ABC ПО СКЛАДАМ'!M$3)</f>
        <v>2007156.82724434</v>
      </c>
      <c r="N37" s="68">
        <f t="shared" si="28"/>
        <v>0.32822873910379019</v>
      </c>
      <c r="O37" s="135">
        <f>SUMIFS(ОСТАТКИ!$AA:$AA,ОСТАТКИ!$Q:$Q,'ABC ПО СКЛАДАМ'!$A:$A,ОСТАТКИ!$S:$S,'ABC ПО СКЛАДАМ'!O$3)</f>
        <v>1569418.4923959125</v>
      </c>
      <c r="P37" s="68">
        <f t="shared" si="28"/>
        <v>0.25664574182402583</v>
      </c>
      <c r="R37" s="142">
        <f>SUMIFS(ОСТАТКИ!Z:Z,ОСТАТКИ!Q:Q,'ABC ПО СКЛАДАМ'!A:A)</f>
        <v>9314229.1393974777</v>
      </c>
      <c r="S37" s="135">
        <f>SUMIFS(ОСТАТКИ!$Z:$Z,ОСТАТКИ!$Q:$Q,'ABC ПО СКЛАДАМ'!$A:$A,ОСТАТКИ!$S:$S,'ABC ПО СКЛАДАМ'!S$2)</f>
        <v>3547082.5179828834</v>
      </c>
      <c r="T37" s="68">
        <f t="shared" si="29"/>
        <v>0.38082405585013751</v>
      </c>
      <c r="U37" s="135">
        <f>SUMIFS(ОСТАТКИ!$Z:$Z,ОСТАТКИ!$Q:$Q,'ABC ПО СКЛАДАМ'!$A:$A,ОСТАТКИ!$S:$S,'ABC ПО СКЛАДАМ'!U$2)</f>
        <v>4079932.8038318036</v>
      </c>
      <c r="V37" s="68">
        <f t="shared" si="29"/>
        <v>0.43803225610742574</v>
      </c>
      <c r="W37" s="135">
        <f>SUMIFS(ОСТАТКИ!$Z:$Z,ОСТАТКИ!$Q:$Q,'ABC ПО СКЛАДАМ'!$A:$A,ОСТАТКИ!$S:$S,'ABC ПО СКЛАДАМ'!W$2)</f>
        <v>1687213.8175827907</v>
      </c>
      <c r="X37" s="68">
        <f t="shared" ref="X37" si="126">IFERROR(W37/$R37,0)</f>
        <v>0.18114368804243675</v>
      </c>
      <c r="Z37" s="142">
        <f>SUMIFS(ОСТАТКИ!W:W,ОСТАТКИ!Q:Q,'ABC ПО СКЛАДАМ'!A:A)</f>
        <v>0</v>
      </c>
      <c r="AA37" s="135">
        <f>SUMIFS(ОСТАТКИ!$W:$W,ОСТАТКИ!$Q:$Q,'ABC ПО СКЛАДАМ'!$A:$A,ОСТАТКИ!$S:$S,'ABC ПО СКЛАДАМ'!AA$2)</f>
        <v>0</v>
      </c>
      <c r="AB37" s="68">
        <f t="shared" si="31"/>
        <v>0</v>
      </c>
      <c r="AC37" s="135">
        <f>SUMIFS(ОСТАТКИ!$W:$W,ОСТАТКИ!$Q:$Q,'ABC ПО СКЛАДАМ'!$A:$A,ОСТАТКИ!$S:$S,'ABC ПО СКЛАДАМ'!AC$2)</f>
        <v>0</v>
      </c>
      <c r="AD37" s="68">
        <f t="shared" si="32"/>
        <v>0</v>
      </c>
      <c r="AE37" s="135">
        <f>SUMIFS(ОСТАТКИ!$W:$W,ОСТАТКИ!$Q:$Q,'ABC ПО СКЛАДАМ'!$A:$A,ОСТАТКИ!$S:$S,'ABC ПО СКЛАДАМ'!AE$2)</f>
        <v>0</v>
      </c>
      <c r="AF37" s="68">
        <f t="shared" si="33"/>
        <v>0</v>
      </c>
      <c r="AH37" s="142">
        <f>SUMIFS(ОСТАТКИ!U:U,ОСТАТКИ!Q:Q,'ABC ПО СКЛАДАМ'!A:A)</f>
        <v>719937.97009548708</v>
      </c>
      <c r="AI37" s="135">
        <f>SUMIFS(ОСТАТКИ!$U:$U,ОСТАТКИ!$Q:$Q,'ABC ПО СКЛАДАМ'!$A:$A,ОСТАТКИ!$S:$S,'ABC ПО СКЛАДАМ'!AI$2)</f>
        <v>295872.17089844227</v>
      </c>
      <c r="AJ37" s="68">
        <f t="shared" si="34"/>
        <v>0.41096897675670591</v>
      </c>
      <c r="AK37" s="135">
        <f>SUMIFS(ОСТАТКИ!$U:$U,ОСТАТКИ!$Q:$Q,'ABC ПО СКЛАДАМ'!$A:$A,ОСТАТКИ!$S:$S,'ABC ПО СКЛАДАМ'!AK$2)</f>
        <v>213414.6837986446</v>
      </c>
      <c r="AL37" s="68">
        <f t="shared" si="35"/>
        <v>0.29643482169767893</v>
      </c>
      <c r="AM37" s="135">
        <f>SUMIFS(ОСТАТКИ!$U:$U,ОСТАТКИ!$Q:$Q,'ABC ПО СКЛАДАМ'!$A:$A,ОСТАТКИ!$S:$S,'ABC ПО СКЛАДАМ'!AM$2)</f>
        <v>210651.11539839997</v>
      </c>
      <c r="AN37" s="68">
        <f t="shared" si="36"/>
        <v>0.29259620154561483</v>
      </c>
      <c r="AP37" s="142">
        <f>SUMIFS(ОСТАТКИ!T:T,ОСТАТКИ!Q:Q,'ABC ПО СКЛАДАМ'!A:A)</f>
        <v>3844667.7888466516</v>
      </c>
      <c r="AQ37" s="135">
        <f>SUMIFS(ОСТАТКИ!$T:$T,ОСТАТКИ!$Q:$Q,'ABC ПО СКЛАДАМ'!$A:$A,ОСТАТКИ!$S:$S,'ABC ПО СКЛАДАМ'!AQ$2)</f>
        <v>1523223.6008163202</v>
      </c>
      <c r="AR37" s="68">
        <f t="shared" si="37"/>
        <v>0.39619121455309581</v>
      </c>
      <c r="AS37" s="135">
        <f>SUMIFS(ОСТАТКИ!$T:$T,ОСТАТКИ!$Q:$Q,'ABC ПО СКЛАДАМ'!$A:$A,ОСТАТКИ!$S:$S,'ABC ПО СКЛАДАМ'!AS$2)</f>
        <v>2254303.6161051975</v>
      </c>
      <c r="AT37" s="68">
        <f t="shared" si="38"/>
        <v>0.58634548936709507</v>
      </c>
      <c r="AU37" s="135">
        <f>SUMIFS(ОСТАТКИ!$T:$T,ОСТАТКИ!$Q:$Q,'ABC ПО СКЛАДАМ'!$A:$A,ОСТАТКИ!$S:$S,'ABC ПО СКЛАДАМ'!AU$2)</f>
        <v>67140.5719251337</v>
      </c>
      <c r="AV37" s="68">
        <f t="shared" si="39"/>
        <v>1.746329607980901E-2</v>
      </c>
      <c r="AX37" s="142">
        <f>SUMIFS(ОСТАТКИ!AB:AB,ОСТАТКИ!Q:Q,'ABC ПО СКЛАДАМ'!A:A)</f>
        <v>266478.57915227639</v>
      </c>
      <c r="AY37" s="135">
        <f>SUMIFS(ОСТАТКИ!$AB:$AB,ОСТАТКИ!$Q:$Q,'ABC ПО СКЛАДАМ'!$A:$A,ОСТАТКИ!$S:$S,'ABC ПО СКЛАДАМ'!AY$2)</f>
        <v>83885.931840096979</v>
      </c>
      <c r="AZ37" s="68">
        <f t="shared" si="40"/>
        <v>0.3147942776749843</v>
      </c>
      <c r="BA37" s="135">
        <f>SUMIFS(ОСТАТКИ!$AB:$AB,ОСТАТКИ!$Q:$Q,'ABC ПО СКЛАДАМ'!$A:$A,ОСТАТКИ!$S:$S,'ABC ПО СКЛАДАМ'!BA$2)</f>
        <v>101502.49095354747</v>
      </c>
      <c r="BB37" s="68">
        <f t="shared" si="41"/>
        <v>0.38090300269705707</v>
      </c>
      <c r="BC37" s="135">
        <f>SUMIFS(ОСТАТКИ!$AB:$AB,ОСТАТКИ!$Q:$Q,'ABC ПО СКЛАДАМ'!$A:$A,ОСТАТКИ!$S:$S,'ABC ПО СКЛАДАМ'!BC$2)</f>
        <v>81090.156358631953</v>
      </c>
      <c r="BD37" s="68">
        <f t="shared" si="42"/>
        <v>0.30430271962795868</v>
      </c>
      <c r="BF37" s="142">
        <f>SUMIFS(ОСТАТКИ!AC:AC,ОСТАТКИ!Q:Q,'ABC ПО СКЛАДАМ'!A:A)</f>
        <v>2494238.2128307512</v>
      </c>
      <c r="BG37" s="135">
        <f>SUMIFS(ОСТАТКИ!$AC:$AC,ОСТАТКИ!$Q:$Q,'ABC ПО СКЛАДАМ'!$A:$A,ОСТАТКИ!$S:$S,'ABC ПО СКЛАДАМ'!BG$2)</f>
        <v>981770.20835919259</v>
      </c>
      <c r="BH37" s="68">
        <f t="shared" si="43"/>
        <v>0.39361525427235183</v>
      </c>
      <c r="BI37" s="135">
        <f>SUMIFS(ОСТАТКИ!$AC:$AC,ОСТАТКИ!$Q:$Q,'ABC ПО СКЛАДАМ'!$A:$A,ОСТАТКИ!$S:$S,'ABC ПО СКЛАДАМ'!BI$2)</f>
        <v>1174365.337754678</v>
      </c>
      <c r="BJ37" s="68">
        <f t="shared" si="44"/>
        <v>0.47083126692292626</v>
      </c>
      <c r="BK37" s="135">
        <f>SUMIFS(ОСТАТКИ!$AC:$AC,ОСТАТКИ!$Q:$Q,'ABC ПО СКЛАДАМ'!$A:$A,ОСТАТКИ!$S:$S,'ABC ПО СКЛАДАМ'!BK$2)</f>
        <v>338102.66671688075</v>
      </c>
      <c r="BL37" s="68">
        <f t="shared" si="45"/>
        <v>0.13555347880472193</v>
      </c>
      <c r="BN37" s="142">
        <f>SUMIFS(ОСТАТКИ!Y:Y,ОСТАТКИ!Q:Q,'ABC ПО СКЛАДАМ'!A:A)</f>
        <v>14653327.128783738</v>
      </c>
      <c r="BO37" s="135">
        <f>SUMIFS(ОСТАТКИ!$Y:$Y,ОСТАТКИ!$Q:$Q,'ABC ПО СКЛАДАМ'!$A:$A,ОСТАТКИ!$S:$S,'ABC ПО СКЛАДАМ'!BO$2)</f>
        <v>6676049.3646895746</v>
      </c>
      <c r="BP37" s="68">
        <f t="shared" si="46"/>
        <v>0.45559955810825487</v>
      </c>
      <c r="BQ37" s="135">
        <f>SUMIFS(ОСТАТКИ!$Y:$Y,ОСТАТКИ!$Q:$Q,'ABC ПО СКЛАДАМ'!$A:$A,ОСТАТКИ!$S:$S,'ABC ПО СКЛАДАМ'!BQ$2)</f>
        <v>5438505.5643195994</v>
      </c>
      <c r="BR37" s="68">
        <f t="shared" si="47"/>
        <v>0.37114475890166038</v>
      </c>
      <c r="BS37" s="135">
        <f>SUMIFS(ОСТАТКИ!$Y:$Y,ОСТАТКИ!$Q:$Q,'ABC ПО СКЛАДАМ'!$A:$A,ОСТАТКИ!$S:$S,'ABC ПО СКЛАДАМ'!BS$2)</f>
        <v>2538772.1997745652</v>
      </c>
      <c r="BT37" s="68">
        <f t="shared" si="48"/>
        <v>0.17325568299008481</v>
      </c>
    </row>
    <row r="38" spans="1:72" ht="12" hidden="1" outlineLevel="1" x14ac:dyDescent="0.25">
      <c r="A38" s="150" t="s">
        <v>1575</v>
      </c>
      <c r="B38" s="142">
        <f>SUMIFS(ОСТАТКИ!AD:AD,ОСТАТКИ!Q:Q,'ABC ПО СКЛАДАМ'!A:A)</f>
        <v>1813851.5032002726</v>
      </c>
      <c r="C38" s="135">
        <f>SUMIFS(ОСТАТКИ!AD:AD,ОСТАТКИ!Q:Q,'ABC ПО СКЛАДАМ'!A:A,ОСТАТКИ!S:S,'ABC ПО СКЛАДАМ'!C$3)</f>
        <v>194219.10917542651</v>
      </c>
      <c r="D38" s="68">
        <f t="shared" si="24"/>
        <v>0.10707552896847158</v>
      </c>
      <c r="E38" s="135">
        <f>SUMIFS(ОСТАТКИ!AD:AD,ОСТАТКИ!Q:Q,'ABC ПО СКЛАДАМ'!A:A,ОСТАТКИ!S:S,'ABC ПО СКЛАДАМ'!E$3)</f>
        <v>906422.49325514468</v>
      </c>
      <c r="F38" s="68">
        <f t="shared" si="25"/>
        <v>0.49972254710812675</v>
      </c>
      <c r="G38" s="135">
        <f>SUMIFS(ОСТАТКИ!AD:AD,ОСТАТКИ!Q:Q,'ABC ПО СКЛАДАМ'!A:A,ОСТАТКИ!S:S,'ABC ПО СКЛАДАМ'!G$3)</f>
        <v>713209.90076970111</v>
      </c>
      <c r="H38" s="143">
        <f t="shared" si="26"/>
        <v>0.39320192392340153</v>
      </c>
      <c r="I38" s="132"/>
      <c r="J38" s="142">
        <f>SUMIFS(ОСТАТКИ!AA:AA,ОСТАТКИ!Q:Q,'ABC ПО СКЛАДАМ'!A:A)</f>
        <v>4441751.7662085406</v>
      </c>
      <c r="K38" s="135">
        <f>SUMIFS(ОСТАТКИ!AA:AA,ОСТАТКИ!Q:Q,'ABC ПО СКЛАДАМ'!A:A,ОСТАТКИ!S:S,'ABC ПО СКЛАДАМ'!K$3)</f>
        <v>2075565.1247700593</v>
      </c>
      <c r="L38" s="68">
        <f t="shared" si="27"/>
        <v>0.46728525906384732</v>
      </c>
      <c r="M38" s="135">
        <f>SUMIFS(ОСТАТКИ!$AA:$AA,ОСТАТКИ!$Q:$Q,'ABC ПО СКЛАДАМ'!$A:$A,ОСТАТКИ!$S:$S,'ABC ПО СКЛАДАМ'!M$3)</f>
        <v>1815884.3923941695</v>
      </c>
      <c r="N38" s="68">
        <f t="shared" si="28"/>
        <v>0.40882167396405411</v>
      </c>
      <c r="O38" s="135">
        <f>SUMIFS(ОСТАТКИ!$AA:$AA,ОСТАТКИ!$Q:$Q,'ABC ПО СКЛАДАМ'!$A:$A,ОСТАТКИ!$S:$S,'ABC ПО СКЛАДАМ'!O$3)</f>
        <v>550302.24904431216</v>
      </c>
      <c r="P38" s="68">
        <f t="shared" si="28"/>
        <v>0.12389306697209865</v>
      </c>
      <c r="R38" s="142">
        <f>SUMIFS(ОСТАТКИ!Z:Z,ОСТАТКИ!Q:Q,'ABC ПО СКЛАДАМ'!A:A)</f>
        <v>3667896.0507286014</v>
      </c>
      <c r="S38" s="135">
        <f>SUMIFS(ОСТАТКИ!$Z:$Z,ОСТАТКИ!$Q:$Q,'ABC ПО СКЛАДАМ'!$A:$A,ОСТАТКИ!$S:$S,'ABC ПО СКЛАДАМ'!S$2)</f>
        <v>850850.87175448262</v>
      </c>
      <c r="T38" s="68">
        <f t="shared" si="29"/>
        <v>0.23197246050238179</v>
      </c>
      <c r="U38" s="135">
        <f>SUMIFS(ОСТАТКИ!$Z:$Z,ОСТАТКИ!$Q:$Q,'ABC ПО СКЛАДАМ'!$A:$A,ОСТАТКИ!$S:$S,'ABC ПО СКЛАДАМ'!U$2)</f>
        <v>1032083.2121808366</v>
      </c>
      <c r="V38" s="68">
        <f t="shared" si="29"/>
        <v>0.2813828957818531</v>
      </c>
      <c r="W38" s="135">
        <f>SUMIFS(ОСТАТКИ!$Z:$Z,ОСТАТКИ!$Q:$Q,'ABC ПО СКЛАДАМ'!$A:$A,ОСТАТКИ!$S:$S,'ABC ПО СКЛАДАМ'!W$2)</f>
        <v>1784961.9667932824</v>
      </c>
      <c r="X38" s="68">
        <f t="shared" ref="X38" si="127">IFERROR(W38/$R38,0)</f>
        <v>0.48664464371576521</v>
      </c>
      <c r="Z38" s="142">
        <f>SUMIFS(ОСТАТКИ!W:W,ОСТАТКИ!Q:Q,'ABC ПО СКЛАДАМ'!A:A)</f>
        <v>0</v>
      </c>
      <c r="AA38" s="135">
        <f>SUMIFS(ОСТАТКИ!$W:$W,ОСТАТКИ!$Q:$Q,'ABC ПО СКЛАДАМ'!$A:$A,ОСТАТКИ!$S:$S,'ABC ПО СКЛАДАМ'!AA$2)</f>
        <v>0</v>
      </c>
      <c r="AB38" s="68">
        <f t="shared" si="31"/>
        <v>0</v>
      </c>
      <c r="AC38" s="135">
        <f>SUMIFS(ОСТАТКИ!$W:$W,ОСТАТКИ!$Q:$Q,'ABC ПО СКЛАДАМ'!$A:$A,ОСТАТКИ!$S:$S,'ABC ПО СКЛАДАМ'!AC$2)</f>
        <v>0</v>
      </c>
      <c r="AD38" s="68">
        <f t="shared" si="32"/>
        <v>0</v>
      </c>
      <c r="AE38" s="135">
        <f>SUMIFS(ОСТАТКИ!$W:$W,ОСТАТКИ!$Q:$Q,'ABC ПО СКЛАДАМ'!$A:$A,ОСТАТКИ!$S:$S,'ABC ПО СКЛАДАМ'!AE$2)</f>
        <v>0</v>
      </c>
      <c r="AF38" s="68">
        <f t="shared" si="33"/>
        <v>0</v>
      </c>
      <c r="AH38" s="142">
        <f>SUMIFS(ОСТАТКИ!U:U,ОСТАТКИ!Q:Q,'ABC ПО СКЛАДАМ'!A:A)</f>
        <v>607684.91593746853</v>
      </c>
      <c r="AI38" s="135">
        <f>SUMIFS(ОСТАТКИ!$U:$U,ОСТАТКИ!$Q:$Q,'ABC ПО СКЛАДАМ'!$A:$A,ОСТАТКИ!$S:$S,'ABC ПО СКЛАДАМ'!AI$2)</f>
        <v>74566.668806018337</v>
      </c>
      <c r="AJ38" s="68">
        <f t="shared" si="34"/>
        <v>0.12270613742482844</v>
      </c>
      <c r="AK38" s="135">
        <f>SUMIFS(ОСТАТКИ!$U:$U,ОСТАТКИ!$Q:$Q,'ABC ПО СКЛАДАМ'!$A:$A,ОСТАТКИ!$S:$S,'ABC ПО СКЛАДАМ'!AK$2)</f>
        <v>178123.07637801793</v>
      </c>
      <c r="AL38" s="68">
        <f t="shared" si="35"/>
        <v>0.29311748853142011</v>
      </c>
      <c r="AM38" s="135">
        <f>SUMIFS(ОСТАТКИ!$U:$U,ОСТАТКИ!$Q:$Q,'ABC ПО СКЛАДАМ'!$A:$A,ОСТАТКИ!$S:$S,'ABC ПО СКЛАДАМ'!AM$2)</f>
        <v>354995.17075343232</v>
      </c>
      <c r="AN38" s="68">
        <f t="shared" si="36"/>
        <v>0.58417637404375156</v>
      </c>
      <c r="AP38" s="142">
        <f>SUMIFS(ОСТАТКИ!T:T,ОСТАТКИ!Q:Q,'ABC ПО СКЛАДАМ'!A:A)</f>
        <v>372045.26060811803</v>
      </c>
      <c r="AQ38" s="135">
        <f>SUMIFS(ОСТАТКИ!$T:$T,ОСТАТКИ!$Q:$Q,'ABC ПО СКЛАДАМ'!$A:$A,ОСТАТКИ!$S:$S,'ABC ПО СКЛАДАМ'!AQ$2)</f>
        <v>0</v>
      </c>
      <c r="AR38" s="68">
        <f t="shared" si="37"/>
        <v>0</v>
      </c>
      <c r="AS38" s="135">
        <f>SUMIFS(ОСТАТКИ!$T:$T,ОСТАТКИ!$Q:$Q,'ABC ПО СКЛАДАМ'!$A:$A,ОСТАТКИ!$S:$S,'ABC ПО СКЛАДАМ'!AS$2)</f>
        <v>87708.291333604269</v>
      </c>
      <c r="AT38" s="68">
        <f t="shared" si="38"/>
        <v>0.23574629385210472</v>
      </c>
      <c r="AU38" s="135">
        <f>SUMIFS(ОСТАТКИ!$T:$T,ОСТАТКИ!$Q:$Q,'ABC ПО СКЛАДАМ'!$A:$A,ОСТАТКИ!$S:$S,'ABC ПО СКЛАДАМ'!AU$2)</f>
        <v>284336.96927451371</v>
      </c>
      <c r="AV38" s="68">
        <f t="shared" si="39"/>
        <v>0.76425370614789523</v>
      </c>
      <c r="AX38" s="142">
        <f>SUMIFS(ОСТАТКИ!AB:AB,ОСТАТКИ!Q:Q,'ABC ПО СКЛАДАМ'!A:A)</f>
        <v>814742.96941390017</v>
      </c>
      <c r="AY38" s="135">
        <f>SUMIFS(ОСТАТКИ!$AB:$AB,ОСТАТКИ!$Q:$Q,'ABC ПО СКЛАДАМ'!$A:$A,ОСТАТКИ!$S:$S,'ABC ПО СКЛАДАМ'!AY$2)</f>
        <v>175183.49332131169</v>
      </c>
      <c r="AZ38" s="68">
        <f t="shared" si="40"/>
        <v>0.21501688249894693</v>
      </c>
      <c r="BA38" s="135">
        <f>SUMIFS(ОСТАТКИ!$AB:$AB,ОСТАТКИ!$Q:$Q,'ABC ПО СКЛАДАМ'!$A:$A,ОСТАТКИ!$S:$S,'ABC ПО СКЛАДАМ'!BA$2)</f>
        <v>387984.78157740762</v>
      </c>
      <c r="BB38" s="68">
        <f t="shared" si="41"/>
        <v>0.47620512989085545</v>
      </c>
      <c r="BC38" s="135">
        <f>SUMIFS(ОСТАТКИ!$AB:$AB,ОСТАТКИ!$Q:$Q,'ABC ПО СКЛАДАМ'!$A:$A,ОСТАТКИ!$S:$S,'ABC ПО СКЛАДАМ'!BC$2)</f>
        <v>251574.69451518074</v>
      </c>
      <c r="BD38" s="68">
        <f t="shared" si="42"/>
        <v>0.30877798761019742</v>
      </c>
      <c r="BF38" s="142">
        <f>SUMIFS(ОСТАТКИ!AC:AC,ОСТАТКИ!Q:Q,'ABC ПО СКЛАДАМ'!A:A)</f>
        <v>1377979.0020302844</v>
      </c>
      <c r="BG38" s="135">
        <f>SUMIFS(ОСТАТКИ!$AC:$AC,ОСТАТКИ!$Q:$Q,'ABC ПО СКЛАДАМ'!$A:$A,ОСТАТКИ!$S:$S,'ABC ПО СКЛАДАМ'!BG$2)</f>
        <v>735248.67736588186</v>
      </c>
      <c r="BH38" s="68">
        <f t="shared" si="43"/>
        <v>0.53357030570319464</v>
      </c>
      <c r="BI38" s="135">
        <f>SUMIFS(ОСТАТКИ!$AC:$AC,ОСТАТКИ!$Q:$Q,'ABC ПО СКЛАДАМ'!$A:$A,ОСТАТКИ!$S:$S,'ABC ПО СКЛАДАМ'!BI$2)</f>
        <v>544816.77957081236</v>
      </c>
      <c r="BJ38" s="68">
        <f t="shared" si="44"/>
        <v>0.39537378927261674</v>
      </c>
      <c r="BK38" s="135">
        <f>SUMIFS(ОСТАТКИ!$AC:$AC,ОСТАТКИ!$Q:$Q,'ABC ПО СКЛАДАМ'!$A:$A,ОСТАТКИ!$S:$S,'ABC ПО СКЛАДАМ'!BK$2)</f>
        <v>97913.545093590466</v>
      </c>
      <c r="BL38" s="68">
        <f t="shared" si="45"/>
        <v>7.105590502418889E-2</v>
      </c>
      <c r="BN38" s="142">
        <f>SUMIFS(ОСТАТКИ!Y:Y,ОСТАТКИ!Q:Q,'ABC ПО СКЛАДАМ'!A:A)</f>
        <v>7459017.0982460594</v>
      </c>
      <c r="BO38" s="135">
        <f>SUMIFS(ОСТАТКИ!$Y:$Y,ОСТАТКИ!$Q:$Q,'ABC ПО СКЛАДАМ'!$A:$A,ОСТАТКИ!$S:$S,'ABC ПО СКЛАДАМ'!BO$2)</f>
        <v>5998000.3696741946</v>
      </c>
      <c r="BP38" s="68">
        <f t="shared" si="46"/>
        <v>0.804127446106081</v>
      </c>
      <c r="BQ38" s="135">
        <f>SUMIFS(ОСТАТКИ!$Y:$Y,ОСТАТКИ!$Q:$Q,'ABC ПО СКЛАДАМ'!$A:$A,ОСТАТКИ!$S:$S,'ABC ПО СКЛАДАМ'!BQ$2)</f>
        <v>1268755.130026411</v>
      </c>
      <c r="BR38" s="68">
        <f t="shared" si="47"/>
        <v>0.1700968255354651</v>
      </c>
      <c r="BS38" s="135">
        <f>SUMIFS(ОСТАТКИ!$Y:$Y,ОСТАТКИ!$Q:$Q,'ABC ПО СКЛАДАМ'!$A:$A,ОСТАТКИ!$S:$S,'ABC ПО СКЛАДАМ'!BS$2)</f>
        <v>192261.59854545453</v>
      </c>
      <c r="BT38" s="68">
        <f t="shared" si="48"/>
        <v>2.5775728358454042E-2</v>
      </c>
    </row>
    <row r="39" spans="1:72" ht="12" hidden="1" outlineLevel="1" x14ac:dyDescent="0.25">
      <c r="A39" s="150" t="s">
        <v>1614</v>
      </c>
      <c r="B39" s="142">
        <f>SUMIFS(ОСТАТКИ!AD:AD,ОСТАТКИ!Q:Q,'ABC ПО СКЛАДАМ'!A:A)</f>
        <v>131341.37482927114</v>
      </c>
      <c r="C39" s="135">
        <f>SUMIFS(ОСТАТКИ!AD:AD,ОСТАТКИ!Q:Q,'ABC ПО СКЛАДАМ'!A:A,ОСТАТКИ!S:S,'ABC ПО СКЛАДАМ'!C$3)</f>
        <v>0</v>
      </c>
      <c r="D39" s="68">
        <f t="shared" si="24"/>
        <v>0</v>
      </c>
      <c r="E39" s="135">
        <f>SUMIFS(ОСТАТКИ!AD:AD,ОСТАТКИ!Q:Q,'ABC ПО СКЛАДАМ'!A:A,ОСТАТКИ!S:S,'ABC ПО СКЛАДАМ'!E$3)</f>
        <v>42274.501255761119</v>
      </c>
      <c r="F39" s="68">
        <f t="shared" si="25"/>
        <v>0.32186735756887858</v>
      </c>
      <c r="G39" s="135">
        <f>SUMIFS(ОСТАТКИ!AD:AD,ОСТАТКИ!Q:Q,'ABC ПО СКЛАДАМ'!A:A,ОСТАТКИ!S:S,'ABC ПО СКЛАДАМ'!G$3)</f>
        <v>89066.873573510034</v>
      </c>
      <c r="H39" s="143">
        <f t="shared" si="26"/>
        <v>0.67813264243112159</v>
      </c>
      <c r="I39" s="132"/>
      <c r="J39" s="142">
        <f>SUMIFS(ОСТАТКИ!AA:AA,ОСТАТКИ!Q:Q,'ABC ПО СКЛАДАМ'!A:A)</f>
        <v>2443968.7633677544</v>
      </c>
      <c r="K39" s="135">
        <f>SUMIFS(ОСТАТКИ!AA:AA,ОСТАТКИ!Q:Q,'ABC ПО СКЛАДАМ'!A:A,ОСТАТКИ!S:S,'ABC ПО СКЛАДАМ'!K$3)</f>
        <v>0</v>
      </c>
      <c r="L39" s="68">
        <f t="shared" si="27"/>
        <v>0</v>
      </c>
      <c r="M39" s="135">
        <f>SUMIFS(ОСТАТКИ!$AA:$AA,ОСТАТКИ!$Q:$Q,'ABC ПО СКЛАДАМ'!$A:$A,ОСТАТКИ!$S:$S,'ABC ПО СКЛАДАМ'!M$3)</f>
        <v>713822.20155469188</v>
      </c>
      <c r="N39" s="68">
        <f t="shared" si="28"/>
        <v>0.2920750102268308</v>
      </c>
      <c r="O39" s="135">
        <f>SUMIFS(ОСТАТКИ!$AA:$AA,ОСТАТКИ!$Q:$Q,'ABC ПО СКЛАДАМ'!$A:$A,ОСТАТКИ!$S:$S,'ABC ПО СКЛАДАМ'!O$3)</f>
        <v>1730146.5618130625</v>
      </c>
      <c r="P39" s="68">
        <f t="shared" si="28"/>
        <v>0.7079249897731692</v>
      </c>
      <c r="R39" s="142">
        <f>SUMIFS(ОСТАТКИ!Z:Z,ОСТАТКИ!Q:Q,'ABC ПО СКЛАДАМ'!A:A)</f>
        <v>851571.72642711177</v>
      </c>
      <c r="S39" s="135">
        <f>SUMIFS(ОСТАТКИ!$Z:$Z,ОСТАТКИ!$Q:$Q,'ABC ПО СКЛАДАМ'!$A:$A,ОСТАТКИ!$S:$S,'ABC ПО СКЛАДАМ'!S$2)</f>
        <v>0</v>
      </c>
      <c r="T39" s="68">
        <f t="shared" si="29"/>
        <v>0</v>
      </c>
      <c r="U39" s="135">
        <f>SUMIFS(ОСТАТКИ!$Z:$Z,ОСТАТКИ!$Q:$Q,'ABC ПО СКЛАДАМ'!$A:$A,ОСТАТКИ!$S:$S,'ABC ПО СКЛАДАМ'!U$2)</f>
        <v>326216.33934792533</v>
      </c>
      <c r="V39" s="68">
        <f t="shared" si="29"/>
        <v>0.38307558743948861</v>
      </c>
      <c r="W39" s="135">
        <f>SUMIFS(ОСТАТКИ!$Z:$Z,ОСТАТКИ!$Q:$Q,'ABC ПО СКЛАДАМ'!$A:$A,ОСТАТКИ!$S:$S,'ABC ПО СКЛАДАМ'!W$2)</f>
        <v>525355.3870791865</v>
      </c>
      <c r="X39" s="68">
        <f t="shared" ref="X39" si="128">IFERROR(W39/$R39,0)</f>
        <v>0.61692441256051145</v>
      </c>
      <c r="Z39" s="142">
        <f>SUMIFS(ОСТАТКИ!W:W,ОСТАТКИ!Q:Q,'ABC ПО СКЛАДАМ'!A:A)</f>
        <v>0</v>
      </c>
      <c r="AA39" s="135">
        <f>SUMIFS(ОСТАТКИ!$W:$W,ОСТАТКИ!$Q:$Q,'ABC ПО СКЛАДАМ'!$A:$A,ОСТАТКИ!$S:$S,'ABC ПО СКЛАДАМ'!AA$2)</f>
        <v>0</v>
      </c>
      <c r="AB39" s="68">
        <f t="shared" si="31"/>
        <v>0</v>
      </c>
      <c r="AC39" s="135">
        <f>SUMIFS(ОСТАТКИ!$W:$W,ОСТАТКИ!$Q:$Q,'ABC ПО СКЛАДАМ'!$A:$A,ОСТАТКИ!$S:$S,'ABC ПО СКЛАДАМ'!AC$2)</f>
        <v>0</v>
      </c>
      <c r="AD39" s="68">
        <f t="shared" si="32"/>
        <v>0</v>
      </c>
      <c r="AE39" s="135">
        <f>SUMIFS(ОСТАТКИ!$W:$W,ОСТАТКИ!$Q:$Q,'ABC ПО СКЛАДАМ'!$A:$A,ОСТАТКИ!$S:$S,'ABC ПО СКЛАДАМ'!AE$2)</f>
        <v>0</v>
      </c>
      <c r="AF39" s="68">
        <f t="shared" si="33"/>
        <v>0</v>
      </c>
      <c r="AH39" s="142">
        <f>SUMIFS(ОСТАТКИ!U:U,ОСТАТКИ!Q:Q,'ABC ПО СКЛАДАМ'!A:A)</f>
        <v>68850.356632764713</v>
      </c>
      <c r="AI39" s="135">
        <f>SUMIFS(ОСТАТКИ!$U:$U,ОСТАТКИ!$Q:$Q,'ABC ПО СКЛАДАМ'!$A:$A,ОСТАТКИ!$S:$S,'ABC ПО СКЛАДАМ'!AI$2)</f>
        <v>0</v>
      </c>
      <c r="AJ39" s="68">
        <f t="shared" si="34"/>
        <v>0</v>
      </c>
      <c r="AK39" s="135">
        <f>SUMIFS(ОСТАТКИ!$U:$U,ОСТАТКИ!$Q:$Q,'ABC ПО СКЛАДАМ'!$A:$A,ОСТАТКИ!$S:$S,'ABC ПО СКЛАДАМ'!AK$2)</f>
        <v>0</v>
      </c>
      <c r="AL39" s="68">
        <f t="shared" si="35"/>
        <v>0</v>
      </c>
      <c r="AM39" s="135">
        <f>SUMIFS(ОСТАТКИ!$U:$U,ОСТАТКИ!$Q:$Q,'ABC ПО СКЛАДАМ'!$A:$A,ОСТАТКИ!$S:$S,'ABC ПО СКЛАДАМ'!AM$2)</f>
        <v>68850.356632764713</v>
      </c>
      <c r="AN39" s="68">
        <f t="shared" si="36"/>
        <v>1</v>
      </c>
      <c r="AP39" s="142">
        <f>SUMIFS(ОСТАТКИ!T:T,ОСТАТКИ!Q:Q,'ABC ПО СКЛАДАМ'!A:A)</f>
        <v>1046871.0722101609</v>
      </c>
      <c r="AQ39" s="135">
        <f>SUMIFS(ОСТАТКИ!$T:$T,ОСТАТКИ!$Q:$Q,'ABC ПО СКЛАДАМ'!$A:$A,ОСТАТКИ!$S:$S,'ABC ПО СКЛАДАМ'!AQ$2)</f>
        <v>0</v>
      </c>
      <c r="AR39" s="68">
        <f t="shared" si="37"/>
        <v>0</v>
      </c>
      <c r="AS39" s="135">
        <f>SUMIFS(ОСТАТКИ!$T:$T,ОСТАТКИ!$Q:$Q,'ABC ПО СКЛАДАМ'!$A:$A,ОСТАТКИ!$S:$S,'ABC ПО СКЛАДАМ'!AS$2)</f>
        <v>0</v>
      </c>
      <c r="AT39" s="68">
        <f t="shared" si="38"/>
        <v>0</v>
      </c>
      <c r="AU39" s="135">
        <f>SUMIFS(ОСТАТКИ!$T:$T,ОСТАТКИ!$Q:$Q,'ABC ПО СКЛАДАМ'!$A:$A,ОСТАТКИ!$S:$S,'ABC ПО СКЛАДАМ'!AU$2)</f>
        <v>1046871.0722101609</v>
      </c>
      <c r="AV39" s="68">
        <f t="shared" si="39"/>
        <v>1</v>
      </c>
      <c r="AX39" s="142">
        <f>SUMIFS(ОСТАТКИ!AB:AB,ОСТАТКИ!Q:Q,'ABC ПО СКЛАДАМ'!A:A)</f>
        <v>5689.7013586529147</v>
      </c>
      <c r="AY39" s="135">
        <f>SUMIFS(ОСТАТКИ!$AB:$AB,ОСТАТКИ!$Q:$Q,'ABC ПО СКЛАДАМ'!$A:$A,ОСТАТКИ!$S:$S,'ABC ПО СКЛАДАМ'!AY$2)</f>
        <v>0</v>
      </c>
      <c r="AZ39" s="68">
        <f t="shared" si="40"/>
        <v>0</v>
      </c>
      <c r="BA39" s="135">
        <f>SUMIFS(ОСТАТКИ!$AB:$AB,ОСТАТКИ!$Q:$Q,'ABC ПО СКЛАДАМ'!$A:$A,ОСТАТКИ!$S:$S,'ABC ПО СКЛАДАМ'!BA$2)</f>
        <v>407.89840088839537</v>
      </c>
      <c r="BB39" s="68">
        <f t="shared" si="41"/>
        <v>7.1690652140830258E-2</v>
      </c>
      <c r="BC39" s="135">
        <f>SUMIFS(ОСТАТКИ!$AB:$AB,ОСТАТКИ!$Q:$Q,'ABC ПО СКЛАДАМ'!$A:$A,ОСТАТКИ!$S:$S,'ABC ПО СКЛАДАМ'!BC$2)</f>
        <v>5281.8029577645193</v>
      </c>
      <c r="BD39" s="68">
        <f t="shared" si="42"/>
        <v>0.92830934785916974</v>
      </c>
      <c r="BF39" s="142">
        <f>SUMIFS(ОСТАТКИ!AC:AC,ОСТАТКИ!Q:Q,'ABC ПО СКЛАДАМ'!A:A)</f>
        <v>324629.43290437566</v>
      </c>
      <c r="BG39" s="135">
        <f>SUMIFS(ОСТАТКИ!$AC:$AC,ОСТАТКИ!$Q:$Q,'ABC ПО СКЛАДАМ'!$A:$A,ОСТАТКИ!$S:$S,'ABC ПО СКЛАДАМ'!BG$2)</f>
        <v>0</v>
      </c>
      <c r="BH39" s="68">
        <f t="shared" si="43"/>
        <v>0</v>
      </c>
      <c r="BI39" s="135">
        <f>SUMIFS(ОСТАТКИ!$AC:$AC,ОСТАТКИ!$Q:$Q,'ABC ПО СКЛАДАМ'!$A:$A,ОСТАТКИ!$S:$S,'ABC ПО СКЛАДАМ'!BI$2)</f>
        <v>6934.2728151027213</v>
      </c>
      <c r="BJ39" s="68">
        <f t="shared" si="44"/>
        <v>2.1360579516969777E-2</v>
      </c>
      <c r="BK39" s="135">
        <f>SUMIFS(ОСТАТКИ!$AC:$AC,ОСТАТКИ!$Q:$Q,'ABC ПО СКЛАДАМ'!$A:$A,ОСТАТКИ!$S:$S,'ABC ПО СКЛАДАМ'!BK$2)</f>
        <v>317695.16008927295</v>
      </c>
      <c r="BL39" s="68">
        <f t="shared" si="45"/>
        <v>0.97863942048303021</v>
      </c>
      <c r="BN39" s="142">
        <f>SUMIFS(ОСТАТКИ!Y:Y,ОСТАТКИ!Q:Q,'ABC ПО СКЛАДАМ'!A:A)</f>
        <v>4938693.1326038176</v>
      </c>
      <c r="BO39" s="135">
        <f>SUMIFS(ОСТАТКИ!$Y:$Y,ОСТАТКИ!$Q:$Q,'ABC ПО СКЛАДАМ'!$A:$A,ОСТАТКИ!$S:$S,'ABC ПО СКЛАДАМ'!BO$2)</f>
        <v>0</v>
      </c>
      <c r="BP39" s="68">
        <f t="shared" si="46"/>
        <v>0</v>
      </c>
      <c r="BQ39" s="135">
        <f>SUMIFS(ОСТАТКИ!$Y:$Y,ОСТАТКИ!$Q:$Q,'ABC ПО СКЛАДАМ'!$A:$A,ОСТАТКИ!$S:$S,'ABC ПО СКЛАДАМ'!BQ$2)</f>
        <v>142764.44031093837</v>
      </c>
      <c r="BR39" s="68">
        <f t="shared" si="47"/>
        <v>2.8907331651859276E-2</v>
      </c>
      <c r="BS39" s="135">
        <f>SUMIFS(ОСТАТКИ!$Y:$Y,ОСТАТКИ!$Q:$Q,'ABC ПО СКЛАДАМ'!$A:$A,ОСТАТКИ!$S:$S,'ABC ПО СКЛАДАМ'!BS$2)</f>
        <v>4795928.6922928793</v>
      </c>
      <c r="BT39" s="68">
        <f t="shared" si="48"/>
        <v>0.97109266834814079</v>
      </c>
    </row>
    <row r="40" spans="1:72" ht="12" hidden="1" outlineLevel="1" x14ac:dyDescent="0.25">
      <c r="A40" s="150" t="s">
        <v>1623</v>
      </c>
      <c r="B40" s="142">
        <f>SUMIFS(ОСТАТКИ!AD:AD,ОСТАТКИ!Q:Q,'ABC ПО СКЛАДАМ'!A:A)</f>
        <v>126227.10215035221</v>
      </c>
      <c r="C40" s="135">
        <f>SUMIFS(ОСТАТКИ!AD:AD,ОСТАТКИ!Q:Q,'ABC ПО СКЛАДАМ'!A:A,ОСТАТКИ!S:S,'ABC ПО СКЛАДАМ'!C$3)</f>
        <v>0</v>
      </c>
      <c r="D40" s="68">
        <f t="shared" si="24"/>
        <v>0</v>
      </c>
      <c r="E40" s="135">
        <f>SUMIFS(ОСТАТКИ!AD:AD,ОСТАТКИ!Q:Q,'ABC ПО СКЛАДАМ'!A:A,ОСТАТКИ!S:S,'ABC ПО СКЛАДАМ'!E$3)</f>
        <v>0</v>
      </c>
      <c r="F40" s="68">
        <f t="shared" si="25"/>
        <v>0</v>
      </c>
      <c r="G40" s="135">
        <f>SUMIFS(ОСТАТКИ!AD:AD,ОСТАТКИ!Q:Q,'ABC ПО СКЛАДАМ'!A:A,ОСТАТКИ!S:S,'ABC ПО СКЛАДАМ'!G$3)</f>
        <v>126227.10215035221</v>
      </c>
      <c r="H40" s="143">
        <f t="shared" si="26"/>
        <v>1</v>
      </c>
      <c r="I40" s="132"/>
      <c r="J40" s="142">
        <f>SUMIFS(ОСТАТКИ!AA:AA,ОСТАТКИ!Q:Q,'ABC ПО СКЛАДАМ'!A:A)</f>
        <v>0</v>
      </c>
      <c r="K40" s="135">
        <f>SUMIFS(ОСТАТКИ!AA:AA,ОСТАТКИ!Q:Q,'ABC ПО СКЛАДАМ'!A:A,ОСТАТКИ!S:S,'ABC ПО СКЛАДАМ'!K$3)</f>
        <v>0</v>
      </c>
      <c r="L40" s="68">
        <f t="shared" si="27"/>
        <v>0</v>
      </c>
      <c r="M40" s="135">
        <f>SUMIFS(ОСТАТКИ!$AA:$AA,ОСТАТКИ!$Q:$Q,'ABC ПО СКЛАДАМ'!$A:$A,ОСТАТКИ!$S:$S,'ABC ПО СКЛАДАМ'!M$3)</f>
        <v>0</v>
      </c>
      <c r="N40" s="68">
        <f t="shared" si="28"/>
        <v>0</v>
      </c>
      <c r="O40" s="135">
        <f>SUMIFS(ОСТАТКИ!$AA:$AA,ОСТАТКИ!$Q:$Q,'ABC ПО СКЛАДАМ'!$A:$A,ОСТАТКИ!$S:$S,'ABC ПО СКЛАДАМ'!O$3)</f>
        <v>0</v>
      </c>
      <c r="P40" s="68">
        <f t="shared" si="28"/>
        <v>0</v>
      </c>
      <c r="R40" s="142">
        <f>SUMIFS(ОСТАТКИ!Z:Z,ОСТАТКИ!Q:Q,'ABC ПО СКЛАДАМ'!A:A)</f>
        <v>1348829.8102599427</v>
      </c>
      <c r="S40" s="135">
        <f>SUMIFS(ОСТАТКИ!$Z:$Z,ОСТАТКИ!$Q:$Q,'ABC ПО СКЛАДАМ'!$A:$A,ОСТАТКИ!$S:$S,'ABC ПО СКЛАДАМ'!S$2)</f>
        <v>0</v>
      </c>
      <c r="T40" s="68">
        <f t="shared" si="29"/>
        <v>0</v>
      </c>
      <c r="U40" s="135">
        <f>SUMIFS(ОСТАТКИ!$Z:$Z,ОСТАТКИ!$Q:$Q,'ABC ПО СКЛАДАМ'!$A:$A,ОСТАТКИ!$S:$S,'ABC ПО СКЛАДАМ'!U$2)</f>
        <v>0</v>
      </c>
      <c r="V40" s="68">
        <f t="shared" si="29"/>
        <v>0</v>
      </c>
      <c r="W40" s="135">
        <f>SUMIFS(ОСТАТКИ!$Z:$Z,ОСТАТКИ!$Q:$Q,'ABC ПО СКЛАДАМ'!$A:$A,ОСТАТКИ!$S:$S,'ABC ПО СКЛАДАМ'!W$2)</f>
        <v>1348829.8102599427</v>
      </c>
      <c r="X40" s="68">
        <f t="shared" ref="X40" si="129">IFERROR(W40/$R40,0)</f>
        <v>1</v>
      </c>
      <c r="Z40" s="142">
        <f>SUMIFS(ОСТАТКИ!W:W,ОСТАТКИ!Q:Q,'ABC ПО СКЛАДАМ'!A:A)</f>
        <v>0</v>
      </c>
      <c r="AA40" s="135">
        <f>SUMIFS(ОСТАТКИ!$W:$W,ОСТАТКИ!$Q:$Q,'ABC ПО СКЛАДАМ'!$A:$A,ОСТАТКИ!$S:$S,'ABC ПО СКЛАДАМ'!AA$2)</f>
        <v>0</v>
      </c>
      <c r="AB40" s="68">
        <f t="shared" si="31"/>
        <v>0</v>
      </c>
      <c r="AC40" s="135">
        <f>SUMIFS(ОСТАТКИ!$W:$W,ОСТАТКИ!$Q:$Q,'ABC ПО СКЛАДАМ'!$A:$A,ОСТАТКИ!$S:$S,'ABC ПО СКЛАДАМ'!AC$2)</f>
        <v>0</v>
      </c>
      <c r="AD40" s="68">
        <f t="shared" si="32"/>
        <v>0</v>
      </c>
      <c r="AE40" s="135">
        <f>SUMIFS(ОСТАТКИ!$W:$W,ОСТАТКИ!$Q:$Q,'ABC ПО СКЛАДАМ'!$A:$A,ОСТАТКИ!$S:$S,'ABC ПО СКЛАДАМ'!AE$2)</f>
        <v>0</v>
      </c>
      <c r="AF40" s="68">
        <f t="shared" si="33"/>
        <v>0</v>
      </c>
      <c r="AH40" s="142">
        <f>SUMIFS(ОСТАТКИ!U:U,ОСТАТКИ!Q:Q,'ABC ПО СКЛАДАМ'!A:A)</f>
        <v>101777.76875713255</v>
      </c>
      <c r="AI40" s="135">
        <f>SUMIFS(ОСТАТКИ!$U:$U,ОСТАТКИ!$Q:$Q,'ABC ПО СКЛАДАМ'!$A:$A,ОСТАТКИ!$S:$S,'ABC ПО СКЛАДАМ'!AI$2)</f>
        <v>0</v>
      </c>
      <c r="AJ40" s="68">
        <f t="shared" si="34"/>
        <v>0</v>
      </c>
      <c r="AK40" s="135">
        <f>SUMIFS(ОСТАТКИ!$U:$U,ОСТАТКИ!$Q:$Q,'ABC ПО СКЛАДАМ'!$A:$A,ОСТАТКИ!$S:$S,'ABC ПО СКЛАДАМ'!AK$2)</f>
        <v>0</v>
      </c>
      <c r="AL40" s="68">
        <f t="shared" si="35"/>
        <v>0</v>
      </c>
      <c r="AM40" s="135">
        <f>SUMIFS(ОСТАТКИ!$U:$U,ОСТАТКИ!$Q:$Q,'ABC ПО СКЛАДАМ'!$A:$A,ОСТАТКИ!$S:$S,'ABC ПО СКЛАДАМ'!AM$2)</f>
        <v>101777.76875713255</v>
      </c>
      <c r="AN40" s="68">
        <f t="shared" si="36"/>
        <v>1</v>
      </c>
      <c r="AP40" s="142">
        <f>SUMIFS(ОСТАТКИ!T:T,ОСТАТКИ!Q:Q,'ABC ПО СКЛАДАМ'!A:A)</f>
        <v>0</v>
      </c>
      <c r="AQ40" s="135">
        <f>SUMIFS(ОСТАТКИ!$T:$T,ОСТАТКИ!$Q:$Q,'ABC ПО СКЛАДАМ'!$A:$A,ОСТАТКИ!$S:$S,'ABC ПО СКЛАДАМ'!AQ$2)</f>
        <v>0</v>
      </c>
      <c r="AR40" s="68">
        <f t="shared" si="37"/>
        <v>0</v>
      </c>
      <c r="AS40" s="135">
        <f>SUMIFS(ОСТАТКИ!$T:$T,ОСТАТКИ!$Q:$Q,'ABC ПО СКЛАДАМ'!$A:$A,ОСТАТКИ!$S:$S,'ABC ПО СКЛАДАМ'!AS$2)</f>
        <v>0</v>
      </c>
      <c r="AT40" s="68">
        <f t="shared" si="38"/>
        <v>0</v>
      </c>
      <c r="AU40" s="135">
        <f>SUMIFS(ОСТАТКИ!$T:$T,ОСТАТКИ!$Q:$Q,'ABC ПО СКЛАДАМ'!$A:$A,ОСТАТКИ!$S:$S,'ABC ПО СКЛАДАМ'!AU$2)</f>
        <v>0</v>
      </c>
      <c r="AV40" s="68">
        <f t="shared" si="39"/>
        <v>0</v>
      </c>
      <c r="AX40" s="142">
        <f>SUMIFS(ОСТАТКИ!AB:AB,ОСТАТКИ!Q:Q,'ABC ПО СКЛАДАМ'!A:A)</f>
        <v>38935.194230769237</v>
      </c>
      <c r="AY40" s="135">
        <f>SUMIFS(ОСТАТКИ!$AB:$AB,ОСТАТКИ!$Q:$Q,'ABC ПО СКЛАДАМ'!$A:$A,ОСТАТКИ!$S:$S,'ABC ПО СКЛАДАМ'!AY$2)</f>
        <v>0</v>
      </c>
      <c r="AZ40" s="68">
        <f t="shared" si="40"/>
        <v>0</v>
      </c>
      <c r="BA40" s="135">
        <f>SUMIFS(ОСТАТКИ!$AB:$AB,ОСТАТКИ!$Q:$Q,'ABC ПО СКЛАДАМ'!$A:$A,ОСТАТКИ!$S:$S,'ABC ПО СКЛАДАМ'!BA$2)</f>
        <v>0</v>
      </c>
      <c r="BB40" s="68">
        <f t="shared" si="41"/>
        <v>0</v>
      </c>
      <c r="BC40" s="135">
        <f>SUMIFS(ОСТАТКИ!$AB:$AB,ОСТАТКИ!$Q:$Q,'ABC ПО СКЛАДАМ'!$A:$A,ОСТАТКИ!$S:$S,'ABC ПО СКЛАДАМ'!BC$2)</f>
        <v>38935.194230769237</v>
      </c>
      <c r="BD40" s="68">
        <f t="shared" si="42"/>
        <v>1</v>
      </c>
      <c r="BF40" s="142">
        <f>SUMIFS(ОСТАТКИ!AC:AC,ОСТАТКИ!Q:Q,'ABC ПО СКЛАДАМ'!A:A)</f>
        <v>420050.09398874646</v>
      </c>
      <c r="BG40" s="135">
        <f>SUMIFS(ОСТАТКИ!$AC:$AC,ОСТАТКИ!$Q:$Q,'ABC ПО СКЛАДАМ'!$A:$A,ОСТАТКИ!$S:$S,'ABC ПО СКЛАДАМ'!BG$2)</f>
        <v>0</v>
      </c>
      <c r="BH40" s="68">
        <f t="shared" si="43"/>
        <v>0</v>
      </c>
      <c r="BI40" s="135">
        <f>SUMIFS(ОСТАТКИ!$AC:$AC,ОСТАТКИ!$Q:$Q,'ABC ПО СКЛАДАМ'!$A:$A,ОСТАТКИ!$S:$S,'ABC ПО СКЛАДАМ'!BI$2)</f>
        <v>0</v>
      </c>
      <c r="BJ40" s="68">
        <f t="shared" si="44"/>
        <v>0</v>
      </c>
      <c r="BK40" s="135">
        <f>SUMIFS(ОСТАТКИ!$AC:$AC,ОСТАТКИ!$Q:$Q,'ABC ПО СКЛАДАМ'!$A:$A,ОСТАТКИ!$S:$S,'ABC ПО СКЛАДАМ'!BK$2)</f>
        <v>420050.09398874646</v>
      </c>
      <c r="BL40" s="68">
        <f t="shared" si="45"/>
        <v>1</v>
      </c>
      <c r="BN40" s="142">
        <f>SUMIFS(ОСТАТКИ!Y:Y,ОСТАТКИ!Q:Q,'ABC ПО СКЛАДАМ'!A:A)</f>
        <v>0</v>
      </c>
      <c r="BO40" s="135">
        <f>SUMIFS(ОСТАТКИ!$Y:$Y,ОСТАТКИ!$Q:$Q,'ABC ПО СКЛАДАМ'!$A:$A,ОСТАТКИ!$S:$S,'ABC ПО СКЛАДАМ'!BO$2)</f>
        <v>0</v>
      </c>
      <c r="BP40" s="68">
        <f t="shared" si="46"/>
        <v>0</v>
      </c>
      <c r="BQ40" s="135">
        <f>SUMIFS(ОСТАТКИ!$Y:$Y,ОСТАТКИ!$Q:$Q,'ABC ПО СКЛАДАМ'!$A:$A,ОСТАТКИ!$S:$S,'ABC ПО СКЛАДАМ'!BQ$2)</f>
        <v>0</v>
      </c>
      <c r="BR40" s="68">
        <f t="shared" si="47"/>
        <v>0</v>
      </c>
      <c r="BS40" s="135">
        <f>SUMIFS(ОСТАТКИ!$Y:$Y,ОСТАТКИ!$Q:$Q,'ABC ПО СКЛАДАМ'!$A:$A,ОСТАТКИ!$S:$S,'ABC ПО СКЛАДАМ'!BS$2)</f>
        <v>0</v>
      </c>
      <c r="BT40" s="68">
        <f t="shared" si="48"/>
        <v>0</v>
      </c>
    </row>
    <row r="41" spans="1:72" ht="12" collapsed="1" x14ac:dyDescent="0.25">
      <c r="A41" s="151" t="s">
        <v>1654</v>
      </c>
      <c r="B41" s="144">
        <f>SUM(B42:B60)</f>
        <v>7670210.0302282758</v>
      </c>
      <c r="C41" s="134">
        <f t="shared" ref="C41:G41" si="130">SUM(C42:C60)</f>
        <v>207578.19418813594</v>
      </c>
      <c r="D41" s="123">
        <f t="shared" si="24"/>
        <v>2.7062908756092841E-2</v>
      </c>
      <c r="E41" s="134">
        <f t="shared" si="130"/>
        <v>752831.16587028233</v>
      </c>
      <c r="F41" s="123">
        <f t="shared" si="25"/>
        <v>9.8150006701690939E-2</v>
      </c>
      <c r="G41" s="134">
        <f t="shared" si="130"/>
        <v>6709800.6701698564</v>
      </c>
      <c r="H41" s="145">
        <f t="shared" si="26"/>
        <v>0.8747870845422161</v>
      </c>
      <c r="I41" s="132"/>
      <c r="J41" s="144">
        <f>SUM(J42:J60)</f>
        <v>23522687.605058551</v>
      </c>
      <c r="K41" s="134">
        <f t="shared" ref="K41:M41" si="131">SUM(K42:K60)</f>
        <v>2227127.2928963564</v>
      </c>
      <c r="L41" s="123">
        <f t="shared" si="27"/>
        <v>9.4679967284750782E-2</v>
      </c>
      <c r="M41" s="134">
        <f t="shared" si="131"/>
        <v>9122625.2790670823</v>
      </c>
      <c r="N41" s="123">
        <f t="shared" si="28"/>
        <v>0.38782240500040749</v>
      </c>
      <c r="O41" s="134">
        <f t="shared" ref="O41" si="132">SUM(O42:O60)</f>
        <v>12172935.03309511</v>
      </c>
      <c r="P41" s="123">
        <f t="shared" si="28"/>
        <v>0.51749762771484165</v>
      </c>
      <c r="R41" s="144">
        <f>SUM(R42:R60)</f>
        <v>30307283.172281187</v>
      </c>
      <c r="S41" s="134">
        <f t="shared" ref="S41" si="133">SUM(S42:S60)</f>
        <v>5840799.1703338875</v>
      </c>
      <c r="T41" s="123">
        <f t="shared" si="29"/>
        <v>0.19271932548793547</v>
      </c>
      <c r="U41" s="134">
        <f t="shared" ref="U41" si="134">SUM(U42:U60)</f>
        <v>9522519.6847266816</v>
      </c>
      <c r="V41" s="123">
        <f t="shared" si="29"/>
        <v>0.31419905342871202</v>
      </c>
      <c r="W41" s="134">
        <f t="shared" ref="W41" si="135">SUM(W42:W60)</f>
        <v>14943964.317220628</v>
      </c>
      <c r="X41" s="123">
        <f t="shared" ref="X41" si="136">IFERROR(W41/$R41,0)</f>
        <v>0.49308162108335285</v>
      </c>
      <c r="Z41" s="144">
        <f>SUM(Z42:Z60)</f>
        <v>0</v>
      </c>
      <c r="AA41" s="134">
        <f t="shared" ref="AA41" si="137">SUM(AA42:AA60)</f>
        <v>0</v>
      </c>
      <c r="AB41" s="123">
        <f t="shared" si="31"/>
        <v>0</v>
      </c>
      <c r="AC41" s="134">
        <f t="shared" ref="AC41" si="138">SUM(AC42:AC60)</f>
        <v>0</v>
      </c>
      <c r="AD41" s="123">
        <f t="shared" si="32"/>
        <v>0</v>
      </c>
      <c r="AE41" s="134">
        <f t="shared" ref="AE41" si="139">SUM(AE42:AE60)</f>
        <v>0</v>
      </c>
      <c r="AF41" s="123">
        <f t="shared" si="33"/>
        <v>0</v>
      </c>
      <c r="AH41" s="144">
        <f>SUM(AH42:AH60)</f>
        <v>1236788.0221965907</v>
      </c>
      <c r="AI41" s="134">
        <f t="shared" ref="AI41:AM41" si="140">SUM(AI42:AI60)</f>
        <v>96588.151588677443</v>
      </c>
      <c r="AJ41" s="123">
        <f t="shared" si="34"/>
        <v>7.8095962974425143E-2</v>
      </c>
      <c r="AK41" s="134">
        <f t="shared" si="140"/>
        <v>190912.27839379129</v>
      </c>
      <c r="AL41" s="123">
        <f t="shared" si="35"/>
        <v>0.1543613577812005</v>
      </c>
      <c r="AM41" s="134">
        <f t="shared" si="140"/>
        <v>949287.59221412218</v>
      </c>
      <c r="AN41" s="123">
        <f t="shared" si="36"/>
        <v>0.76754267924437458</v>
      </c>
      <c r="AP41" s="144">
        <f>SUM(AP42:AP60)</f>
        <v>1689700.3072258395</v>
      </c>
      <c r="AQ41" s="134">
        <f t="shared" ref="AQ41" si="141">SUM(AQ42:AQ60)</f>
        <v>26681.95701959468</v>
      </c>
      <c r="AR41" s="123">
        <f t="shared" si="37"/>
        <v>1.5790940503172E-2</v>
      </c>
      <c r="AS41" s="134">
        <f t="shared" ref="AS41" si="142">SUM(AS42:AS60)</f>
        <v>420314.25931786373</v>
      </c>
      <c r="AT41" s="123">
        <f t="shared" si="38"/>
        <v>0.24875077403988777</v>
      </c>
      <c r="AU41" s="134">
        <f t="shared" ref="AU41" si="143">SUM(AU42:AU60)</f>
        <v>1242704.0908883815</v>
      </c>
      <c r="AV41" s="123">
        <f t="shared" si="39"/>
        <v>0.73545828545694047</v>
      </c>
      <c r="AX41" s="144">
        <f>SUM(AX42:AX60)</f>
        <v>981698.17042892985</v>
      </c>
      <c r="AY41" s="134">
        <f t="shared" ref="AY41" si="144">SUM(AY42:AY60)</f>
        <v>106107.7435527847</v>
      </c>
      <c r="AZ41" s="123">
        <f t="shared" si="40"/>
        <v>0.10808591352108095</v>
      </c>
      <c r="BA41" s="134">
        <f t="shared" ref="BA41" si="145">SUM(BA42:BA60)</f>
        <v>181185.24174265767</v>
      </c>
      <c r="BB41" s="123">
        <f t="shared" si="41"/>
        <v>0.18456308384836151</v>
      </c>
      <c r="BC41" s="134">
        <f t="shared" ref="BC41" si="146">SUM(BC42:BC60)</f>
        <v>694405.18513348734</v>
      </c>
      <c r="BD41" s="123">
        <f t="shared" si="42"/>
        <v>0.70735100263055739</v>
      </c>
      <c r="BF41" s="144">
        <f>SUM(BF42:BF60)</f>
        <v>10388185.269127611</v>
      </c>
      <c r="BG41" s="134">
        <f t="shared" ref="BG41" si="147">SUM(BG42:BG60)</f>
        <v>2464571.6110870438</v>
      </c>
      <c r="BH41" s="123">
        <f t="shared" si="43"/>
        <v>0.23724756030405453</v>
      </c>
      <c r="BI41" s="134">
        <f t="shared" ref="BI41" si="148">SUM(BI42:BI60)</f>
        <v>2535437.2121847128</v>
      </c>
      <c r="BJ41" s="123">
        <f t="shared" si="44"/>
        <v>0.24406931013443853</v>
      </c>
      <c r="BK41" s="134">
        <f t="shared" ref="BK41" si="149">SUM(BK42:BK60)</f>
        <v>5388176.4458558559</v>
      </c>
      <c r="BL41" s="123">
        <f t="shared" si="45"/>
        <v>0.51868312956150708</v>
      </c>
      <c r="BN41" s="144">
        <f>SUM(BN42:BN60)</f>
        <v>87080651.271482795</v>
      </c>
      <c r="BO41" s="134">
        <f t="shared" ref="BO41" si="150">SUM(BO42:BO60)</f>
        <v>40259082.427087985</v>
      </c>
      <c r="BP41" s="123">
        <f t="shared" si="46"/>
        <v>0.46231949163513025</v>
      </c>
      <c r="BQ41" s="134">
        <f t="shared" ref="BQ41" si="151">SUM(BQ42:BQ60)</f>
        <v>25242685.5154166</v>
      </c>
      <c r="BR41" s="123">
        <f t="shared" si="47"/>
        <v>0.28987708689407887</v>
      </c>
      <c r="BS41" s="134">
        <f t="shared" ref="BS41" si="152">SUM(BS42:BS60)</f>
        <v>21578883.328978214</v>
      </c>
      <c r="BT41" s="123">
        <f t="shared" si="48"/>
        <v>0.2478034214707909</v>
      </c>
    </row>
    <row r="42" spans="1:72" ht="12" hidden="1" outlineLevel="1" x14ac:dyDescent="0.25">
      <c r="A42" s="150" t="s">
        <v>1655</v>
      </c>
      <c r="B42" s="142">
        <f>SUMIFS(ОСТАТКИ!AD:AD,ОСТАТКИ!Q:Q,'ABC ПО СКЛАДАМ'!A:A)</f>
        <v>853890.99672941107</v>
      </c>
      <c r="C42" s="135">
        <f>SUMIFS(ОСТАТКИ!AD:AD,ОСТАТКИ!Q:Q,'ABC ПО СКЛАДАМ'!A:A,ОСТАТКИ!S:S,'ABC ПО СКЛАДАМ'!C$3)</f>
        <v>54305.079090479863</v>
      </c>
      <c r="D42" s="68">
        <f t="shared" si="24"/>
        <v>6.3597203037015465E-2</v>
      </c>
      <c r="E42" s="135">
        <f>SUMIFS(ОСТАТКИ!AD:AD,ОСТАТКИ!Q:Q,'ABC ПО СКЛАДАМ'!A:A,ОСТАТКИ!S:S,'ABC ПО СКЛАДАМ'!E$3)</f>
        <v>29584.978124349436</v>
      </c>
      <c r="F42" s="68">
        <f t="shared" si="25"/>
        <v>3.4647253850510616E-2</v>
      </c>
      <c r="G42" s="135">
        <f>SUMIFS(ОСТАТКИ!AD:AD,ОСТАТКИ!Q:Q,'ABC ПО СКЛАДАМ'!A:A,ОСТАТКИ!S:S,'ABC ПО СКЛАДАМ'!G$3)</f>
        <v>770000.93951458205</v>
      </c>
      <c r="H42" s="143">
        <f t="shared" si="26"/>
        <v>0.90175554311247419</v>
      </c>
      <c r="I42" s="132"/>
      <c r="J42" s="142">
        <f>SUMIFS(ОСТАТКИ!AA:AA,ОСТАТКИ!Q:Q,'ABC ПО СКЛАДАМ'!A:A)</f>
        <v>3468839.4076236184</v>
      </c>
      <c r="K42" s="135">
        <f>SUMIFS(ОСТАТКИ!AA:AA,ОСТАТКИ!Q:Q,'ABC ПО СКЛАДАМ'!A:A,ОСТАТКИ!S:S,'ABC ПО СКЛАДАМ'!K$3)</f>
        <v>1351129.9372303835</v>
      </c>
      <c r="L42" s="68">
        <f t="shared" si="27"/>
        <v>0.38950489730396476</v>
      </c>
      <c r="M42" s="135">
        <f>SUMIFS(ОСТАТКИ!$AA:$AA,ОСТАТКИ!$Q:$Q,'ABC ПО СКЛАДАМ'!$A:$A,ОСТАТКИ!$S:$S,'ABC ПО СКЛАДАМ'!M$3)</f>
        <v>706991.65141438553</v>
      </c>
      <c r="N42" s="68">
        <f t="shared" si="28"/>
        <v>0.20381215972714084</v>
      </c>
      <c r="O42" s="135">
        <f>SUMIFS(ОСТАТКИ!$AA:$AA,ОСТАТКИ!$Q:$Q,'ABC ПО СКЛАДАМ'!$A:$A,ОСТАТКИ!$S:$S,'ABC ПО СКЛАДАМ'!O$3)</f>
        <v>1410717.8189788496</v>
      </c>
      <c r="P42" s="68">
        <f t="shared" si="28"/>
        <v>0.40668294296889446</v>
      </c>
      <c r="R42" s="142">
        <f>SUMIFS(ОСТАТКИ!Z:Z,ОСТАТКИ!Q:Q,'ABC ПО СКЛАДАМ'!A:A)</f>
        <v>9946761.9475306384</v>
      </c>
      <c r="S42" s="135">
        <f>SUMIFS(ОСТАТКИ!$Z:$Z,ОСТАТКИ!$Q:$Q,'ABC ПО СКЛАДАМ'!$A:$A,ОСТАТКИ!$S:$S,'ABC ПО СКЛАДАМ'!S$2)</f>
        <v>5303809.8895365773</v>
      </c>
      <c r="T42" s="68">
        <f t="shared" si="29"/>
        <v>0.53321974704072306</v>
      </c>
      <c r="U42" s="135">
        <f>SUMIFS(ОСТАТКИ!$Z:$Z,ОСТАТКИ!$Q:$Q,'ABC ПО СКЛАДАМ'!$A:$A,ОСТАТКИ!$S:$S,'ABC ПО СКЛАДАМ'!U$2)</f>
        <v>2639117.2328537619</v>
      </c>
      <c r="V42" s="68">
        <f t="shared" si="29"/>
        <v>0.265324257962054</v>
      </c>
      <c r="W42" s="135">
        <f>SUMIFS(ОСТАТКИ!$Z:$Z,ОСТАТКИ!$Q:$Q,'ABC ПО СКЛАДАМ'!$A:$A,ОСТАТКИ!$S:$S,'ABC ПО СКЛАДАМ'!W$2)</f>
        <v>2003834.8251402981</v>
      </c>
      <c r="X42" s="68">
        <f t="shared" ref="X42" si="153">IFERROR(W42/$R42,0)</f>
        <v>0.20145599499722278</v>
      </c>
      <c r="Z42" s="142">
        <f>SUMIFS(ОСТАТКИ!W:W,ОСТАТКИ!Q:Q,'ABC ПО СКЛАДАМ'!A:A)</f>
        <v>0</v>
      </c>
      <c r="AA42" s="135">
        <f>SUMIFS(ОСТАТКИ!$W:$W,ОСТАТКИ!$Q:$Q,'ABC ПО СКЛАДАМ'!$A:$A,ОСТАТКИ!$S:$S,'ABC ПО СКЛАДАМ'!AA$2)</f>
        <v>0</v>
      </c>
      <c r="AB42" s="68">
        <f t="shared" si="31"/>
        <v>0</v>
      </c>
      <c r="AC42" s="135">
        <f>SUMIFS(ОСТАТКИ!$W:$W,ОСТАТКИ!$Q:$Q,'ABC ПО СКЛАДАМ'!$A:$A,ОСТАТКИ!$S:$S,'ABC ПО СКЛАДАМ'!AC$2)</f>
        <v>0</v>
      </c>
      <c r="AD42" s="68">
        <f t="shared" si="32"/>
        <v>0</v>
      </c>
      <c r="AE42" s="135">
        <f>SUMIFS(ОСТАТКИ!$W:$W,ОСТАТКИ!$Q:$Q,'ABC ПО СКЛАДАМ'!$A:$A,ОСТАТКИ!$S:$S,'ABC ПО СКЛАДАМ'!AE$2)</f>
        <v>0</v>
      </c>
      <c r="AF42" s="68">
        <f t="shared" si="33"/>
        <v>0</v>
      </c>
      <c r="AH42" s="142">
        <f>SUMIFS(ОСТАТКИ!U:U,ОСТАТКИ!Q:Q,'ABC ПО СКЛАДАМ'!A:A)</f>
        <v>275388.5161465283</v>
      </c>
      <c r="AI42" s="135">
        <f>SUMIFS(ОСТАТКИ!$U:$U,ОСТАТКИ!$Q:$Q,'ABC ПО СКЛАДАМ'!$A:$A,ОСТАТКИ!$S:$S,'ABC ПО СКЛАДАМ'!AI$2)</f>
        <v>69335.834188903653</v>
      </c>
      <c r="AJ42" s="68">
        <f t="shared" si="34"/>
        <v>0.25177460251106315</v>
      </c>
      <c r="AK42" s="135">
        <f>SUMIFS(ОСТАТКИ!$U:$U,ОСТАТКИ!$Q:$Q,'ABC ПО СКЛАДАМ'!$A:$A,ОСТАТКИ!$S:$S,'ABC ПО СКЛАДАМ'!AK$2)</f>
        <v>32281.870473391769</v>
      </c>
      <c r="AL42" s="68">
        <f t="shared" si="35"/>
        <v>0.11722300887890068</v>
      </c>
      <c r="AM42" s="135">
        <f>SUMIFS(ОСТАТКИ!$U:$U,ОСТАТКИ!$Q:$Q,'ABC ПО СКЛАДАМ'!$A:$A,ОСТАТКИ!$S:$S,'ABC ПО СКЛАДАМ'!AM$2)</f>
        <v>173770.81148423289</v>
      </c>
      <c r="AN42" s="68">
        <f t="shared" si="36"/>
        <v>0.63100238861003621</v>
      </c>
      <c r="AP42" s="142">
        <f>SUMIFS(ОСТАТКИ!T:T,ОСТАТКИ!Q:Q,'ABC ПО СКЛАДАМ'!A:A)</f>
        <v>161835.27528386936</v>
      </c>
      <c r="AQ42" s="135">
        <f>SUMIFS(ОСТАТКИ!$T:$T,ОСТАТКИ!$Q:$Q,'ABC ПО СКЛАДАМ'!$A:$A,ОСТАТКИ!$S:$S,'ABC ПО СКЛАДАМ'!AQ$2)</f>
        <v>0</v>
      </c>
      <c r="AR42" s="68">
        <f t="shared" si="37"/>
        <v>0</v>
      </c>
      <c r="AS42" s="135">
        <f>SUMIFS(ОСТАТКИ!$T:$T,ОСТАТКИ!$Q:$Q,'ABC ПО СКЛАДАМ'!$A:$A,ОСТАТКИ!$S:$S,'ABC ПО СКЛАДАМ'!AS$2)</f>
        <v>56050.46984216792</v>
      </c>
      <c r="AT42" s="68">
        <f t="shared" si="38"/>
        <v>0.34634272252357734</v>
      </c>
      <c r="AU42" s="135">
        <f>SUMIFS(ОСТАТКИ!$T:$T,ОСТАТКИ!$Q:$Q,'ABC ПО СКЛАДАМ'!$A:$A,ОСТАТКИ!$S:$S,'ABC ПО СКЛАДАМ'!AU$2)</f>
        <v>105784.80544170144</v>
      </c>
      <c r="AV42" s="68">
        <f t="shared" si="39"/>
        <v>0.65365727747642266</v>
      </c>
      <c r="AX42" s="142">
        <f>SUMIFS(ОСТАТКИ!AB:AB,ОСТАТКИ!Q:Q,'ABC ПО СКЛАДАМ'!A:A)</f>
        <v>276616.37568778644</v>
      </c>
      <c r="AY42" s="135">
        <f>SUMIFS(ОСТАТКИ!$AB:$AB,ОСТАТКИ!$Q:$Q,'ABC ПО СКЛАДАМ'!$A:$A,ОСТАТКИ!$S:$S,'ABC ПО СКЛАДАМ'!AY$2)</f>
        <v>84720.937106589205</v>
      </c>
      <c r="AZ42" s="68">
        <f t="shared" si="40"/>
        <v>0.30627592779327245</v>
      </c>
      <c r="BA42" s="135">
        <f>SUMIFS(ОСТАТКИ!$AB:$AB,ОСТАТКИ!$Q:$Q,'ABC ПО СКЛАДАМ'!$A:$A,ОСТАТКИ!$S:$S,'ABC ПО СКЛАДАМ'!BA$2)</f>
        <v>62348.34400038061</v>
      </c>
      <c r="BB42" s="68">
        <f t="shared" si="41"/>
        <v>0.22539643159359601</v>
      </c>
      <c r="BC42" s="135">
        <f>SUMIFS(ОСТАТКИ!$AB:$AB,ОСТАТКИ!$Q:$Q,'ABC ПО СКЛАДАМ'!$A:$A,ОСТАТКИ!$S:$S,'ABC ПО СКЛАДАМ'!BC$2)</f>
        <v>129547.0945808166</v>
      </c>
      <c r="BD42" s="68">
        <f t="shared" si="42"/>
        <v>0.46832764061313148</v>
      </c>
      <c r="BF42" s="142">
        <f>SUMIFS(ОСТАТКИ!AC:AC,ОСТАТКИ!Q:Q,'ABC ПО СКЛАДАМ'!A:A)</f>
        <v>3727540.2769823363</v>
      </c>
      <c r="BG42" s="135">
        <f>SUMIFS(ОСТАТКИ!$AC:$AC,ОСТАТКИ!$Q:$Q,'ABC ПО СКЛАДАМ'!$A:$A,ОСТАТКИ!$S:$S,'ABC ПО СКЛАДАМ'!BG$2)</f>
        <v>1887091.4131047034</v>
      </c>
      <c r="BH42" s="68">
        <f t="shared" si="43"/>
        <v>0.50625647823513664</v>
      </c>
      <c r="BI42" s="135">
        <f>SUMIFS(ОСТАТКИ!$AC:$AC,ОСТАТКИ!$Q:$Q,'ABC ПО СКЛАДАМ'!$A:$A,ОСТАТКИ!$S:$S,'ABC ПО СКЛАДАМ'!BI$2)</f>
        <v>831083.61329756002</v>
      </c>
      <c r="BJ42" s="68">
        <f t="shared" si="44"/>
        <v>0.22295764808485752</v>
      </c>
      <c r="BK42" s="135">
        <f>SUMIFS(ОСТАТКИ!$AC:$AC,ОСТАТКИ!$Q:$Q,'ABC ПО СКЛАДАМ'!$A:$A,ОСТАТКИ!$S:$S,'ABC ПО СКЛАДАМ'!BK$2)</f>
        <v>1009365.2505800729</v>
      </c>
      <c r="BL42" s="68">
        <f t="shared" si="45"/>
        <v>0.27078587368000584</v>
      </c>
      <c r="BN42" s="142">
        <f>SUMIFS(ОСТАТКИ!Y:Y,ОСТАТКИ!Q:Q,'ABC ПО СКЛАДАМ'!A:A)</f>
        <v>49339542.861776702</v>
      </c>
      <c r="BO42" s="135">
        <f>SUMIFS(ОСТАТКИ!$Y:$Y,ОСТАТКИ!$Q:$Q,'ABC ПО СКЛАДАМ'!$A:$A,ОСТАТКИ!$S:$S,'ABC ПО СКЛАДАМ'!BO$2)</f>
        <v>39537256.9642542</v>
      </c>
      <c r="BP42" s="68">
        <f t="shared" si="46"/>
        <v>0.801330021946427</v>
      </c>
      <c r="BQ42" s="135">
        <f>SUMIFS(ОСТАТКИ!$Y:$Y,ОСТАТКИ!$Q:$Q,'ABC ПО СКЛАДАМ'!$A:$A,ОСТАТКИ!$S:$S,'ABC ПО СКЛАДАМ'!BQ$2)</f>
        <v>7740578.3580396501</v>
      </c>
      <c r="BR42" s="68">
        <f t="shared" si="47"/>
        <v>0.15688386857828529</v>
      </c>
      <c r="BS42" s="135">
        <f>SUMIFS(ОСТАТКИ!$Y:$Y,ОСТАТКИ!$Q:$Q,'ABC ПО СКЛАДАМ'!$A:$A,ОСТАТКИ!$S:$S,'ABC ПО СКЛАДАМ'!BS$2)</f>
        <v>2061707.5394828445</v>
      </c>
      <c r="BT42" s="68">
        <f t="shared" si="48"/>
        <v>4.1786109475287568E-2</v>
      </c>
    </row>
    <row r="43" spans="1:72" ht="12" hidden="1" outlineLevel="1" x14ac:dyDescent="0.25">
      <c r="A43" s="150" t="s">
        <v>1702</v>
      </c>
      <c r="B43" s="142">
        <f>SUMIFS(ОСТАТКИ!AD:AD,ОСТАТКИ!Q:Q,'ABC ПО СКЛАДАМ'!A:A)</f>
        <v>899748.23950598086</v>
      </c>
      <c r="C43" s="135">
        <f>SUMIFS(ОСТАТКИ!AD:AD,ОСТАТКИ!Q:Q,'ABC ПО СКЛАДАМ'!A:A,ОСТАТКИ!S:S,'ABC ПО СКЛАДАМ'!C$3)</f>
        <v>81238.935280484235</v>
      </c>
      <c r="D43" s="68">
        <f t="shared" si="24"/>
        <v>9.029074102449991E-2</v>
      </c>
      <c r="E43" s="135">
        <f>SUMIFS(ОСТАТКИ!AD:AD,ОСТАТКИ!Q:Q,'ABC ПО СКЛАДАМ'!A:A,ОСТАТКИ!S:S,'ABC ПО СКЛАДАМ'!E$3)</f>
        <v>90546.396657850128</v>
      </c>
      <c r="F43" s="68">
        <f t="shared" si="25"/>
        <v>0.100635258489159</v>
      </c>
      <c r="G43" s="135">
        <f>SUMIFS(ОСТАТКИ!AD:AD,ОСТАТКИ!Q:Q,'ABC ПО СКЛАДАМ'!A:A,ОСТАТКИ!S:S,'ABC ПО СКЛАДАМ'!G$3)</f>
        <v>727962.90756764635</v>
      </c>
      <c r="H43" s="143">
        <f t="shared" si="26"/>
        <v>0.80907400048634093</v>
      </c>
      <c r="I43" s="132"/>
      <c r="J43" s="142">
        <f>SUMIFS(ОСТАТКИ!AA:AA,ОСТАТКИ!Q:Q,'ABC ПО СКЛАДАМ'!A:A)</f>
        <v>8103489.4226517649</v>
      </c>
      <c r="K43" s="135">
        <f>SUMIFS(ОСТАТКИ!AA:AA,ОСТАТКИ!Q:Q,'ABC ПО СКЛАДАМ'!A:A,ОСТАТКИ!S:S,'ABC ПО СКЛАДАМ'!K$3)</f>
        <v>467309.94006881141</v>
      </c>
      <c r="L43" s="68">
        <f t="shared" si="27"/>
        <v>5.7667742338570256E-2</v>
      </c>
      <c r="M43" s="135">
        <f>SUMIFS(ОСТАТКИ!$AA:$AA,ОСТАТКИ!$Q:$Q,'ABC ПО СКЛАДАМ'!$A:$A,ОСТАТКИ!$S:$S,'ABC ПО СКЛАДАМ'!M$3)</f>
        <v>3977049.4650346795</v>
      </c>
      <c r="N43" s="68">
        <f t="shared" si="28"/>
        <v>0.49078233555998646</v>
      </c>
      <c r="O43" s="135">
        <f>SUMIFS(ОСТАТКИ!$AA:$AA,ОСТАТКИ!$Q:$Q,'ABC ПО СКЛАДАМ'!$A:$A,ОСТАТКИ!$S:$S,'ABC ПО СКЛАДАМ'!O$3)</f>
        <v>3659130.0175482747</v>
      </c>
      <c r="P43" s="68">
        <f t="shared" si="28"/>
        <v>0.45154992210144335</v>
      </c>
      <c r="R43" s="142">
        <f>SUMIFS(ОСТАТКИ!Z:Z,ОСТАТКИ!Q:Q,'ABC ПО СКЛАДАМ'!A:A)</f>
        <v>7629174.8066292647</v>
      </c>
      <c r="S43" s="135">
        <f>SUMIFS(ОСТАТКИ!$Z:$Z,ОСТАТКИ!$Q:$Q,'ABC ПО СКЛАДАМ'!$A:$A,ОСТАТКИ!$S:$S,'ABC ПО СКЛАДАМ'!S$2)</f>
        <v>242721.12617678498</v>
      </c>
      <c r="T43" s="68">
        <f t="shared" si="29"/>
        <v>3.1814859710105982E-2</v>
      </c>
      <c r="U43" s="135">
        <f>SUMIFS(ОСТАТКИ!$Z:$Z,ОСТАТКИ!$Q:$Q,'ABC ПО СКЛАДАМ'!$A:$A,ОСТАТКИ!$S:$S,'ABC ПО СКЛАДАМ'!U$2)</f>
        <v>3241034.1506420602</v>
      </c>
      <c r="V43" s="68">
        <f t="shared" si="29"/>
        <v>0.42482106293144689</v>
      </c>
      <c r="W43" s="135">
        <f>SUMIFS(ОСТАТКИ!$Z:$Z,ОСТАТКИ!$Q:$Q,'ABC ПО СКЛАДАМ'!$A:$A,ОСТАТКИ!$S:$S,'ABC ПО СКЛАДАМ'!W$2)</f>
        <v>4145419.5298104193</v>
      </c>
      <c r="X43" s="68">
        <f t="shared" ref="X43" si="154">IFERROR(W43/$R43,0)</f>
        <v>0.54336407735844705</v>
      </c>
      <c r="Z43" s="142">
        <f>SUMIFS(ОСТАТКИ!W:W,ОСТАТКИ!Q:Q,'ABC ПО СКЛАДАМ'!A:A)</f>
        <v>0</v>
      </c>
      <c r="AA43" s="135">
        <f>SUMIFS(ОСТАТКИ!$W:$W,ОСТАТКИ!$Q:$Q,'ABC ПО СКЛАДАМ'!$A:$A,ОСТАТКИ!$S:$S,'ABC ПО СКЛАДАМ'!AA$2)</f>
        <v>0</v>
      </c>
      <c r="AB43" s="68">
        <f t="shared" si="31"/>
        <v>0</v>
      </c>
      <c r="AC43" s="135">
        <f>SUMIFS(ОСТАТКИ!$W:$W,ОСТАТКИ!$Q:$Q,'ABC ПО СКЛАДАМ'!$A:$A,ОСТАТКИ!$S:$S,'ABC ПО СКЛАДАМ'!AC$2)</f>
        <v>0</v>
      </c>
      <c r="AD43" s="68">
        <f t="shared" si="32"/>
        <v>0</v>
      </c>
      <c r="AE43" s="135">
        <f>SUMIFS(ОСТАТКИ!$W:$W,ОСТАТКИ!$Q:$Q,'ABC ПО СКЛАДАМ'!$A:$A,ОСТАТКИ!$S:$S,'ABC ПО СКЛАДАМ'!AE$2)</f>
        <v>0</v>
      </c>
      <c r="AF43" s="68">
        <f t="shared" si="33"/>
        <v>0</v>
      </c>
      <c r="AH43" s="142">
        <f>SUMIFS(ОСТАТКИ!U:U,ОСТАТКИ!Q:Q,'ABC ПО СКЛАДАМ'!A:A)</f>
        <v>105985.93275123622</v>
      </c>
      <c r="AI43" s="135">
        <f>SUMIFS(ОСТАТКИ!$U:$U,ОСТАТКИ!$Q:$Q,'ABC ПО СКЛАДАМ'!$A:$A,ОСТАТКИ!$S:$S,'ABC ПО СКЛАДАМ'!AI$2)</f>
        <v>0</v>
      </c>
      <c r="AJ43" s="68">
        <f t="shared" si="34"/>
        <v>0</v>
      </c>
      <c r="AK43" s="135">
        <f>SUMIFS(ОСТАТКИ!$U:$U,ОСТАТКИ!$Q:$Q,'ABC ПО СКЛАДАМ'!$A:$A,ОСТАТКИ!$S:$S,'ABC ПО СКЛАДАМ'!AK$2)</f>
        <v>42237.94074850624</v>
      </c>
      <c r="AL43" s="68">
        <f t="shared" si="35"/>
        <v>0.39852402721825908</v>
      </c>
      <c r="AM43" s="135">
        <f>SUMIFS(ОСТАТКИ!$U:$U,ОСТАТКИ!$Q:$Q,'ABC ПО СКЛАДАМ'!$A:$A,ОСТАТКИ!$S:$S,'ABC ПО СКЛАДАМ'!AM$2)</f>
        <v>63747.992002729996</v>
      </c>
      <c r="AN43" s="68">
        <f t="shared" si="36"/>
        <v>0.60147597278174103</v>
      </c>
      <c r="AP43" s="142">
        <f>SUMIFS(ОСТАТКИ!T:T,ОСТАТКИ!Q:Q,'ABC ПО СКЛАДАМ'!A:A)</f>
        <v>365481.90527216322</v>
      </c>
      <c r="AQ43" s="135">
        <f>SUMIFS(ОСТАТКИ!$T:$T,ОСТАТКИ!$Q:$Q,'ABC ПО СКЛАДАМ'!$A:$A,ОСТАТКИ!$S:$S,'ABC ПО СКЛАДАМ'!AQ$2)</f>
        <v>0</v>
      </c>
      <c r="AR43" s="68">
        <f t="shared" si="37"/>
        <v>0</v>
      </c>
      <c r="AS43" s="135">
        <f>SUMIFS(ОСТАТКИ!$T:$T,ОСТАТКИ!$Q:$Q,'ABC ПО СКЛАДАМ'!$A:$A,ОСТАТКИ!$S:$S,'ABC ПО СКЛАДАМ'!AS$2)</f>
        <v>188683.00870290361</v>
      </c>
      <c r="AT43" s="68">
        <f t="shared" si="38"/>
        <v>0.51625814022830252</v>
      </c>
      <c r="AU43" s="135">
        <f>SUMIFS(ОСТАТКИ!$T:$T,ОСТАТКИ!$Q:$Q,'ABC ПО СКЛАДАМ'!$A:$A,ОСТАТКИ!$S:$S,'ABC ПО СКЛАДАМ'!AU$2)</f>
        <v>176798.89656925964</v>
      </c>
      <c r="AV43" s="68">
        <f t="shared" si="39"/>
        <v>0.48374185977169759</v>
      </c>
      <c r="AX43" s="142">
        <f>SUMIFS(ОСТАТКИ!AB:AB,ОСТАТКИ!Q:Q,'ABC ПО СКЛАДАМ'!A:A)</f>
        <v>117955.81866971428</v>
      </c>
      <c r="AY43" s="135">
        <f>SUMIFS(ОСТАТКИ!$AB:$AB,ОСТАТКИ!$Q:$Q,'ABC ПО СКЛАДАМ'!$A:$A,ОСТАТКИ!$S:$S,'ABC ПО СКЛАДАМ'!AY$2)</f>
        <v>6503.3715236922162</v>
      </c>
      <c r="AZ43" s="68">
        <f t="shared" si="40"/>
        <v>5.513396114779362E-2</v>
      </c>
      <c r="BA43" s="135">
        <f>SUMIFS(ОСТАТКИ!$AB:$AB,ОСТАТКИ!$Q:$Q,'ABC ПО СКЛАДАМ'!$A:$A,ОСТАТКИ!$S:$S,'ABC ПО СКЛАДАМ'!BA$2)</f>
        <v>20517.639795111543</v>
      </c>
      <c r="BB43" s="68">
        <f t="shared" si="41"/>
        <v>0.17394343090918282</v>
      </c>
      <c r="BC43" s="135">
        <f>SUMIFS(ОСТАТКИ!$AB:$AB,ОСТАТКИ!$Q:$Q,'ABC ПО СКЛАДАМ'!$A:$A,ОСТАТКИ!$S:$S,'ABC ПО СКЛАДАМ'!BC$2)</f>
        <v>90934.807350910516</v>
      </c>
      <c r="BD43" s="68">
        <f t="shared" si="42"/>
        <v>0.77092260794302347</v>
      </c>
      <c r="BF43" s="142">
        <f>SUMIFS(ОСТАТКИ!AC:AC,ОСТАТКИ!Q:Q,'ABC ПО СКЛАДАМ'!A:A)</f>
        <v>1424032.8747985049</v>
      </c>
      <c r="BG43" s="135">
        <f>SUMIFS(ОСТАТКИ!$AC:$AC,ОСТАТКИ!$Q:$Q,'ABC ПО СКЛАДАМ'!$A:$A,ОСТАТКИ!$S:$S,'ABC ПО СКЛАДАМ'!BG$2)</f>
        <v>306348.78743953886</v>
      </c>
      <c r="BH43" s="68">
        <f t="shared" si="43"/>
        <v>0.21512760896259928</v>
      </c>
      <c r="BI43" s="135">
        <f>SUMIFS(ОСТАТКИ!$AC:$AC,ОСТАТКИ!$Q:$Q,'ABC ПО СКЛАДАМ'!$A:$A,ОСТАТКИ!$S:$S,'ABC ПО СКЛАДАМ'!BI$2)</f>
        <v>583008.0345604273</v>
      </c>
      <c r="BJ43" s="68">
        <f t="shared" si="44"/>
        <v>0.40940630295695996</v>
      </c>
      <c r="BK43" s="135">
        <f>SUMIFS(ОСТАТКИ!$AC:$AC,ОСТАТКИ!$Q:$Q,'ABC ПО СКЛАДАМ'!$A:$A,ОСТАТКИ!$S:$S,'ABC ПО СКЛАДАМ'!BK$2)</f>
        <v>534676.05279853824</v>
      </c>
      <c r="BL43" s="68">
        <f t="shared" si="45"/>
        <v>0.37546608808044046</v>
      </c>
      <c r="BN43" s="142">
        <f>SUMIFS(ОСТАТКИ!Y:Y,ОСТАТКИ!Q:Q,'ABC ПО СКЛАДАМ'!A:A)</f>
        <v>4585719.9090692624</v>
      </c>
      <c r="BO43" s="135">
        <f>SUMIFS(ОСТАТКИ!$Y:$Y,ОСТАТКИ!$Q:$Q,'ABC ПО СКЛАДАМ'!$A:$A,ОСТАТКИ!$S:$S,'ABC ПО СКЛАДАМ'!BO$2)</f>
        <v>0</v>
      </c>
      <c r="BP43" s="68">
        <f t="shared" si="46"/>
        <v>0</v>
      </c>
      <c r="BQ43" s="135">
        <f>SUMIFS(ОСТАТКИ!$Y:$Y,ОСТАТКИ!$Q:$Q,'ABC ПО СКЛАДАМ'!$A:$A,ОСТАТКИ!$S:$S,'ABC ПО СКЛАДАМ'!BQ$2)</f>
        <v>2444143.1439809203</v>
      </c>
      <c r="BR43" s="68">
        <f t="shared" si="47"/>
        <v>0.53299006316262221</v>
      </c>
      <c r="BS43" s="135">
        <f>SUMIFS(ОСТАТКИ!$Y:$Y,ОСТАТКИ!$Q:$Q,'ABC ПО СКЛАДАМ'!$A:$A,ОСТАТКИ!$S:$S,'ABC ПО СКЛАДАМ'!BS$2)</f>
        <v>2141576.7650883426</v>
      </c>
      <c r="BT43" s="68">
        <f t="shared" si="48"/>
        <v>0.4670099368373779</v>
      </c>
    </row>
    <row r="44" spans="1:72" ht="12" hidden="1" outlineLevel="1" x14ac:dyDescent="0.25">
      <c r="A44" s="150" t="s">
        <v>1737</v>
      </c>
      <c r="B44" s="142">
        <f>SUMIFS(ОСТАТКИ!AD:AD,ОСТАТКИ!Q:Q,'ABC ПО СКЛАДАМ'!A:A)</f>
        <v>663621.50066352997</v>
      </c>
      <c r="C44" s="135">
        <f>SUMIFS(ОСТАТКИ!AD:AD,ОСТАТКИ!Q:Q,'ABC ПО СКЛАДАМ'!A:A,ОСТАТКИ!S:S,'ABC ПО СКЛАДАМ'!C$3)</f>
        <v>59809.189848935304</v>
      </c>
      <c r="D44" s="68">
        <f t="shared" si="24"/>
        <v>9.0125455231836765E-2</v>
      </c>
      <c r="E44" s="135">
        <f>SUMIFS(ОСТАТКИ!AD:AD,ОСТАТКИ!Q:Q,'ABC ПО СКЛАДАМ'!A:A,ОСТАТКИ!S:S,'ABC ПО СКЛАДАМ'!E$3)</f>
        <v>48181.973589970774</v>
      </c>
      <c r="F44" s="68">
        <f t="shared" si="25"/>
        <v>7.2604599974225442E-2</v>
      </c>
      <c r="G44" s="135">
        <f>SUMIFS(ОСТАТКИ!AD:AD,ОСТАТКИ!Q:Q,'ABC ПО СКЛАДАМ'!A:A,ОСТАТКИ!S:S,'ABC ПО СКЛАДАМ'!G$3)</f>
        <v>555630.33722462389</v>
      </c>
      <c r="H44" s="143">
        <f t="shared" si="26"/>
        <v>0.83726994479393779</v>
      </c>
      <c r="I44" s="132"/>
      <c r="J44" s="142">
        <f>SUMIFS(ОСТАТКИ!AA:AA,ОСТАТКИ!Q:Q,'ABC ПО СКЛАДАМ'!A:A)</f>
        <v>1075825.7634980842</v>
      </c>
      <c r="K44" s="135">
        <f>SUMIFS(ОСТАТКИ!AA:AA,ОСТАТКИ!Q:Q,'ABC ПО СКЛАДАМ'!A:A,ОСТАТКИ!S:S,'ABC ПО СКЛАДАМ'!K$3)</f>
        <v>340255.98487117281</v>
      </c>
      <c r="L44" s="68">
        <f t="shared" si="27"/>
        <v>0.31627424850360425</v>
      </c>
      <c r="M44" s="135">
        <f>SUMIFS(ОСТАТКИ!$AA:$AA,ОСТАТКИ!$Q:$Q,'ABC ПО СКЛАДАМ'!$A:$A,ОСТАТКИ!$S:$S,'ABC ПО СКЛАДАМ'!M$3)</f>
        <v>104222.4028901744</v>
      </c>
      <c r="N44" s="68">
        <f t="shared" si="28"/>
        <v>9.6876656449731882E-2</v>
      </c>
      <c r="O44" s="135">
        <f>SUMIFS(ОСТАТКИ!$AA:$AA,ОСТАТКИ!$Q:$Q,'ABC ПО СКЛАДАМ'!$A:$A,ОСТАТКИ!$S:$S,'ABC ПО СКЛАДАМ'!O$3)</f>
        <v>631347.37573673681</v>
      </c>
      <c r="P44" s="68">
        <f t="shared" si="28"/>
        <v>0.58684909504666383</v>
      </c>
      <c r="R44" s="142">
        <f>SUMIFS(ОСТАТКИ!Z:Z,ОСТАТКИ!Q:Q,'ABC ПО СКЛАДАМ'!A:A)</f>
        <v>1015150.6502894297</v>
      </c>
      <c r="S44" s="135">
        <f>SUMIFS(ОСТАТКИ!$Z:$Z,ОСТАТКИ!$Q:$Q,'ABC ПО СКЛАДАМ'!$A:$A,ОСТАТКИ!$S:$S,'ABC ПО СКЛАДАМ'!S$2)</f>
        <v>289135.79731607612</v>
      </c>
      <c r="T44" s="68">
        <f t="shared" si="29"/>
        <v>0.28482058030858826</v>
      </c>
      <c r="U44" s="135">
        <f>SUMIFS(ОСТАТКИ!$Z:$Z,ОСТАТКИ!$Q:$Q,'ABC ПО СКЛАДАМ'!$A:$A,ОСТАТКИ!$S:$S,'ABC ПО СКЛАДАМ'!U$2)</f>
        <v>184364.3580911709</v>
      </c>
      <c r="V44" s="68">
        <f t="shared" si="29"/>
        <v>0.18161280597969057</v>
      </c>
      <c r="W44" s="135">
        <f>SUMIFS(ОСТАТКИ!$Z:$Z,ОСТАТКИ!$Q:$Q,'ABC ПО СКЛАДАМ'!$A:$A,ОСТАТКИ!$S:$S,'ABC ПО СКЛАДАМ'!W$2)</f>
        <v>541650.49488218268</v>
      </c>
      <c r="X44" s="68">
        <f t="shared" ref="X44" si="155">IFERROR(W44/$R44,0)</f>
        <v>0.5335666137117212</v>
      </c>
      <c r="Z44" s="142">
        <f>SUMIFS(ОСТАТКИ!W:W,ОСТАТКИ!Q:Q,'ABC ПО СКЛАДАМ'!A:A)</f>
        <v>0</v>
      </c>
      <c r="AA44" s="135">
        <f>SUMIFS(ОСТАТКИ!$W:$W,ОСТАТКИ!$Q:$Q,'ABC ПО СКЛАДАМ'!$A:$A,ОСТАТКИ!$S:$S,'ABC ПО СКЛАДАМ'!AA$2)</f>
        <v>0</v>
      </c>
      <c r="AB44" s="68">
        <f t="shared" si="31"/>
        <v>0</v>
      </c>
      <c r="AC44" s="135">
        <f>SUMIFS(ОСТАТКИ!$W:$W,ОСТАТКИ!$Q:$Q,'ABC ПО СКЛАДАМ'!$A:$A,ОСТАТКИ!$S:$S,'ABC ПО СКЛАДАМ'!AC$2)</f>
        <v>0</v>
      </c>
      <c r="AD44" s="68">
        <f t="shared" si="32"/>
        <v>0</v>
      </c>
      <c r="AE44" s="135">
        <f>SUMIFS(ОСТАТКИ!$W:$W,ОСТАТКИ!$Q:$Q,'ABC ПО СКЛАДАМ'!$A:$A,ОСТАТКИ!$S:$S,'ABC ПО СКЛАДАМ'!AE$2)</f>
        <v>0</v>
      </c>
      <c r="AF44" s="68">
        <f t="shared" si="33"/>
        <v>0</v>
      </c>
      <c r="AH44" s="142">
        <f>SUMIFS(ОСТАТКИ!U:U,ОСТАТКИ!Q:Q,'ABC ПО СКЛАДАМ'!A:A)</f>
        <v>215137.91539453474</v>
      </c>
      <c r="AI44" s="135">
        <f>SUMIFS(ОСТАТКИ!$U:$U,ОСТАТКИ!$Q:$Q,'ABC ПО СКЛАДАМ'!$A:$A,ОСТАТКИ!$S:$S,'ABC ПО СКЛАДАМ'!AI$2)</f>
        <v>22314.561976451663</v>
      </c>
      <c r="AJ44" s="68">
        <f t="shared" si="34"/>
        <v>0.10372212603961362</v>
      </c>
      <c r="AK44" s="135">
        <f>SUMIFS(ОСТАТКИ!$U:$U,ОСТАТКИ!$Q:$Q,'ABC ПО СКЛАДАМ'!$A:$A,ОСТАТКИ!$S:$S,'ABC ПО СКЛАДАМ'!AK$2)</f>
        <v>0</v>
      </c>
      <c r="AL44" s="68">
        <f t="shared" si="35"/>
        <v>0</v>
      </c>
      <c r="AM44" s="135">
        <f>SUMIFS(ОСТАТКИ!$U:$U,ОСТАТКИ!$Q:$Q,'ABC ПО СКЛАДАМ'!$A:$A,ОСТАТКИ!$S:$S,'ABC ПО СКЛАДАМ'!AM$2)</f>
        <v>192823.35341808308</v>
      </c>
      <c r="AN44" s="68">
        <f t="shared" si="36"/>
        <v>0.89627787396038638</v>
      </c>
      <c r="AP44" s="142">
        <f>SUMIFS(ОСТАТКИ!T:T,ОСТАТКИ!Q:Q,'ABC ПО СКЛАДАМ'!A:A)</f>
        <v>94248.645544184837</v>
      </c>
      <c r="AQ44" s="135">
        <f>SUMIFS(ОСТАТКИ!$T:$T,ОСТАТКИ!$Q:$Q,'ABC ПО СКЛАДАМ'!$A:$A,ОСТАТКИ!$S:$S,'ABC ПО СКЛАДАМ'!AQ$2)</f>
        <v>26681.95701959468</v>
      </c>
      <c r="AR44" s="68">
        <f t="shared" si="37"/>
        <v>0.28310175563303852</v>
      </c>
      <c r="AS44" s="135">
        <f>SUMIFS(ОСТАТКИ!$T:$T,ОСТАТКИ!$Q:$Q,'ABC ПО СКЛАДАМ'!$A:$A,ОСТАТКИ!$S:$S,'ABC ПО СКЛАДАМ'!AS$2)</f>
        <v>0</v>
      </c>
      <c r="AT44" s="68">
        <f t="shared" si="38"/>
        <v>0</v>
      </c>
      <c r="AU44" s="135">
        <f>SUMIFS(ОСТАТКИ!$T:$T,ОСТАТКИ!$Q:$Q,'ABC ПО СКЛАДАМ'!$A:$A,ОСТАТКИ!$S:$S,'ABC ПО СКЛАДАМ'!AU$2)</f>
        <v>67566.688524590165</v>
      </c>
      <c r="AV44" s="68">
        <f t="shared" si="39"/>
        <v>0.71689824436696159</v>
      </c>
      <c r="AX44" s="142">
        <f>SUMIFS(ОСТАТКИ!AB:AB,ОСТАТКИ!Q:Q,'ABC ПО СКЛАДАМ'!A:A)</f>
        <v>47351.542350397343</v>
      </c>
      <c r="AY44" s="135">
        <f>SUMIFS(ОСТАТКИ!$AB:$AB,ОСТАТКИ!$Q:$Q,'ABC ПО СКЛАДАМ'!$A:$A,ОСТАТКИ!$S:$S,'ABC ПО СКЛАДАМ'!AY$2)</f>
        <v>13429.267019576007</v>
      </c>
      <c r="AZ44" s="68">
        <f t="shared" si="40"/>
        <v>0.28360780563810545</v>
      </c>
      <c r="BA44" s="135">
        <f>SUMIFS(ОСТАТКИ!$AB:$AB,ОСТАТКИ!$Q:$Q,'ABC ПО СКЛАДАМ'!$A:$A,ОСТАТКИ!$S:$S,'ABC ПО СКЛАДАМ'!BA$2)</f>
        <v>4848.1094197766924</v>
      </c>
      <c r="BB44" s="68">
        <f t="shared" si="41"/>
        <v>0.10238545946193472</v>
      </c>
      <c r="BC44" s="135">
        <f>SUMIFS(ОСТАТКИ!$AB:$AB,ОСТАТКИ!$Q:$Q,'ABC ПО СКЛАДАМ'!$A:$A,ОСТАТКИ!$S:$S,'ABC ПО СКЛАДАМ'!BC$2)</f>
        <v>29074.165911044642</v>
      </c>
      <c r="BD44" s="68">
        <f t="shared" si="42"/>
        <v>0.61400673489995983</v>
      </c>
      <c r="BF44" s="142">
        <f>SUMIFS(ОСТАТКИ!AC:AC,ОСТАТКИ!Q:Q,'ABC ПО СКЛАДАМ'!A:A)</f>
        <v>604963.78663113865</v>
      </c>
      <c r="BG44" s="135">
        <f>SUMIFS(ОСТАТКИ!$AC:$AC,ОСТАТКИ!$Q:$Q,'ABC ПО СКЛАДАМ'!$A:$A,ОСТАТКИ!$S:$S,'ABC ПО СКЛАДАМ'!BG$2)</f>
        <v>266854.44612242718</v>
      </c>
      <c r="BH44" s="68">
        <f t="shared" si="43"/>
        <v>0.44110813245278585</v>
      </c>
      <c r="BI44" s="135">
        <f>SUMIFS(ОСТАТКИ!$AC:$AC,ОСТАТКИ!$Q:$Q,'ABC ПО СКЛАДАМ'!$A:$A,ОСТАТКИ!$S:$S,'ABC ПО СКЛАДАМ'!BI$2)</f>
        <v>52963.877669522284</v>
      </c>
      <c r="BJ44" s="68">
        <f t="shared" si="44"/>
        <v>8.754883984785633E-2</v>
      </c>
      <c r="BK44" s="135">
        <f>SUMIFS(ОСТАТКИ!$AC:$AC,ОСТАТКИ!$Q:$Q,'ABC ПО СКЛАДАМ'!$A:$A,ОСТАТКИ!$S:$S,'ABC ПО СКЛАДАМ'!BK$2)</f>
        <v>285145.46283918916</v>
      </c>
      <c r="BL44" s="68">
        <f t="shared" si="45"/>
        <v>0.47134302769935782</v>
      </c>
      <c r="BN44" s="142">
        <f>SUMIFS(ОСТАТКИ!Y:Y,ОСТАТКИ!Q:Q,'ABC ПО СКЛАДАМ'!A:A)</f>
        <v>880122.43129668524</v>
      </c>
      <c r="BO44" s="135">
        <f>SUMIFS(ОСТАТКИ!$Y:$Y,ОСТАТКИ!$Q:$Q,'ABC ПО СКЛАДАМ'!$A:$A,ОСТАТКИ!$S:$S,'ABC ПО СКЛАДАМ'!BO$2)</f>
        <v>650542.72249421221</v>
      </c>
      <c r="BP44" s="68">
        <f t="shared" si="46"/>
        <v>0.73915025837458426</v>
      </c>
      <c r="BQ44" s="135">
        <f>SUMIFS(ОСТАТКИ!$Y:$Y,ОСТАТКИ!$Q:$Q,'ABC ПО СКЛАДАМ'!$A:$A,ОСТАТКИ!$S:$S,'ABC ПО СКЛАДАМ'!BQ$2)</f>
        <v>229579.70880247303</v>
      </c>
      <c r="BR44" s="68">
        <f t="shared" si="47"/>
        <v>0.26084974162541569</v>
      </c>
      <c r="BS44" s="135">
        <f>SUMIFS(ОСТАТКИ!$Y:$Y,ОСТАТКИ!$Q:$Q,'ABC ПО СКЛАДАМ'!$A:$A,ОСТАТКИ!$S:$S,'ABC ПО СКЛАДАМ'!BS$2)</f>
        <v>0</v>
      </c>
      <c r="BT44" s="68">
        <f t="shared" si="48"/>
        <v>0</v>
      </c>
    </row>
    <row r="45" spans="1:72" ht="12" hidden="1" outlineLevel="1" x14ac:dyDescent="0.25">
      <c r="A45" s="150" t="s">
        <v>1775</v>
      </c>
      <c r="B45" s="142">
        <f>SUMIFS(ОСТАТКИ!AD:AD,ОСТАТКИ!Q:Q,'ABC ПО СКЛАДАМ'!A:A)</f>
        <v>12224.989968236558</v>
      </c>
      <c r="C45" s="135">
        <f>SUMIFS(ОСТАТКИ!AD:AD,ОСТАТКИ!Q:Q,'ABC ПО СКЛАДАМ'!A:A,ОСТАТКИ!S:S,'ABC ПО СКЛАДАМ'!C$3)</f>
        <v>12224.989968236558</v>
      </c>
      <c r="D45" s="68">
        <f t="shared" si="24"/>
        <v>1</v>
      </c>
      <c r="E45" s="135">
        <f>SUMIFS(ОСТАТКИ!AD:AD,ОСТАТКИ!Q:Q,'ABC ПО СКЛАДАМ'!A:A,ОСТАТКИ!S:S,'ABC ПО СКЛАДАМ'!E$3)</f>
        <v>0</v>
      </c>
      <c r="F45" s="68">
        <f t="shared" si="25"/>
        <v>0</v>
      </c>
      <c r="G45" s="135">
        <f>SUMIFS(ОСТАТКИ!AD:AD,ОСТАТКИ!Q:Q,'ABC ПО СКЛАДАМ'!A:A,ОСТАТКИ!S:S,'ABC ПО СКЛАДАМ'!G$3)</f>
        <v>0</v>
      </c>
      <c r="H45" s="143">
        <f t="shared" si="26"/>
        <v>0</v>
      </c>
      <c r="I45" s="132"/>
      <c r="J45" s="142">
        <f>SUMIFS(ОСТАТКИ!AA:AA,ОСТАТКИ!Q:Q,'ABC ПО СКЛАДАМ'!A:A)</f>
        <v>68431.430725988888</v>
      </c>
      <c r="K45" s="135">
        <f>SUMIFS(ОСТАТКИ!AA:AA,ОСТАТКИ!Q:Q,'ABC ПО СКЛАДАМ'!A:A,ОСТАТКИ!S:S,'ABC ПО СКЛАДАМ'!K$3)</f>
        <v>68431.430725988888</v>
      </c>
      <c r="L45" s="68">
        <f t="shared" si="27"/>
        <v>1</v>
      </c>
      <c r="M45" s="135">
        <f>SUMIFS(ОСТАТКИ!$AA:$AA,ОСТАТКИ!$Q:$Q,'ABC ПО СКЛАДАМ'!$A:$A,ОСТАТКИ!$S:$S,'ABC ПО СКЛАДАМ'!M$3)</f>
        <v>0</v>
      </c>
      <c r="N45" s="68">
        <f t="shared" si="28"/>
        <v>0</v>
      </c>
      <c r="O45" s="135">
        <f>SUMIFS(ОСТАТКИ!$AA:$AA,ОСТАТКИ!$Q:$Q,'ABC ПО СКЛАДАМ'!$A:$A,ОСТАТКИ!$S:$S,'ABC ПО СКЛАДАМ'!O$3)</f>
        <v>0</v>
      </c>
      <c r="P45" s="68">
        <f t="shared" si="28"/>
        <v>0</v>
      </c>
      <c r="R45" s="142">
        <f>SUMIFS(ОСТАТКИ!Z:Z,ОСТАТКИ!Q:Q,'ABC ПО СКЛАДАМ'!A:A)</f>
        <v>5867.1502158415715</v>
      </c>
      <c r="S45" s="135">
        <f>SUMIFS(ОСТАТКИ!$Z:$Z,ОСТАТКИ!$Q:$Q,'ABC ПО СКЛАДАМ'!$A:$A,ОСТАТКИ!$S:$S,'ABC ПО СКЛАДАМ'!S$2)</f>
        <v>5132.3573044491668</v>
      </c>
      <c r="T45" s="68">
        <f t="shared" si="29"/>
        <v>0.8747615308351181</v>
      </c>
      <c r="U45" s="135">
        <f>SUMIFS(ОСТАТКИ!$Z:$Z,ОСТАТКИ!$Q:$Q,'ABC ПО СКЛАДАМ'!$A:$A,ОСТАТКИ!$S:$S,'ABC ПО СКЛАДАМ'!U$2)</f>
        <v>0</v>
      </c>
      <c r="V45" s="68">
        <f t="shared" si="29"/>
        <v>0</v>
      </c>
      <c r="W45" s="135">
        <f>SUMIFS(ОСТАТКИ!$Z:$Z,ОСТАТКИ!$Q:$Q,'ABC ПО СКЛАДАМ'!$A:$A,ОСТАТКИ!$S:$S,'ABC ПО СКЛАДАМ'!W$2)</f>
        <v>734.79291139240502</v>
      </c>
      <c r="X45" s="68">
        <f t="shared" ref="X45" si="156">IFERROR(W45/$R45,0)</f>
        <v>0.12523846916488193</v>
      </c>
      <c r="Z45" s="142">
        <f>SUMIFS(ОСТАТКИ!W:W,ОСТАТКИ!Q:Q,'ABC ПО СКЛАДАМ'!A:A)</f>
        <v>0</v>
      </c>
      <c r="AA45" s="135">
        <f>SUMIFS(ОСТАТКИ!$W:$W,ОСТАТКИ!$Q:$Q,'ABC ПО СКЛАДАМ'!$A:$A,ОСТАТКИ!$S:$S,'ABC ПО СКЛАДАМ'!AA$2)</f>
        <v>0</v>
      </c>
      <c r="AB45" s="68">
        <f t="shared" si="31"/>
        <v>0</v>
      </c>
      <c r="AC45" s="135">
        <f>SUMIFS(ОСТАТКИ!$W:$W,ОСТАТКИ!$Q:$Q,'ABC ПО СКЛАДАМ'!$A:$A,ОСТАТКИ!$S:$S,'ABC ПО СКЛАДАМ'!AC$2)</f>
        <v>0</v>
      </c>
      <c r="AD45" s="68">
        <f t="shared" si="32"/>
        <v>0</v>
      </c>
      <c r="AE45" s="135">
        <f>SUMIFS(ОСТАТКИ!$W:$W,ОСТАТКИ!$Q:$Q,'ABC ПО СКЛАДАМ'!$A:$A,ОСТАТКИ!$S:$S,'ABC ПО СКЛАДАМ'!AE$2)</f>
        <v>0</v>
      </c>
      <c r="AF45" s="68">
        <f t="shared" si="33"/>
        <v>0</v>
      </c>
      <c r="AH45" s="142">
        <f>SUMIFS(ОСТАТКИ!U:U,ОСТАТКИ!Q:Q,'ABC ПО СКЛАДАМ'!A:A)</f>
        <v>4937.7554233221354</v>
      </c>
      <c r="AI45" s="135">
        <f>SUMIFS(ОСТАТКИ!$U:$U,ОСТАТКИ!$Q:$Q,'ABC ПО СКЛАДАМ'!$A:$A,ОСТАТКИ!$S:$S,'ABC ПО СКЛАДАМ'!AI$2)</f>
        <v>4937.7554233221354</v>
      </c>
      <c r="AJ45" s="68">
        <f t="shared" si="34"/>
        <v>1</v>
      </c>
      <c r="AK45" s="135">
        <f>SUMIFS(ОСТАТКИ!$U:$U,ОСТАТКИ!$Q:$Q,'ABC ПО СКЛАДАМ'!$A:$A,ОСТАТКИ!$S:$S,'ABC ПО СКЛАДАМ'!AK$2)</f>
        <v>0</v>
      </c>
      <c r="AL45" s="68">
        <f t="shared" si="35"/>
        <v>0</v>
      </c>
      <c r="AM45" s="135">
        <f>SUMIFS(ОСТАТКИ!$U:$U,ОСТАТКИ!$Q:$Q,'ABC ПО СКЛАДАМ'!$A:$A,ОСТАТКИ!$S:$S,'ABC ПО СКЛАДАМ'!AM$2)</f>
        <v>0</v>
      </c>
      <c r="AN45" s="68">
        <f t="shared" si="36"/>
        <v>0</v>
      </c>
      <c r="AP45" s="142">
        <f>SUMIFS(ОСТАТКИ!T:T,ОСТАТКИ!Q:Q,'ABC ПО СКЛАДАМ'!A:A)</f>
        <v>0</v>
      </c>
      <c r="AQ45" s="135">
        <f>SUMIFS(ОСТАТКИ!$T:$T,ОСТАТКИ!$Q:$Q,'ABC ПО СКЛАДАМ'!$A:$A,ОСТАТКИ!$S:$S,'ABC ПО СКЛАДАМ'!AQ$2)</f>
        <v>0</v>
      </c>
      <c r="AR45" s="68">
        <f t="shared" si="37"/>
        <v>0</v>
      </c>
      <c r="AS45" s="135">
        <f>SUMIFS(ОСТАТКИ!$T:$T,ОСТАТКИ!$Q:$Q,'ABC ПО СКЛАДАМ'!$A:$A,ОСТАТКИ!$S:$S,'ABC ПО СКЛАДАМ'!AS$2)</f>
        <v>0</v>
      </c>
      <c r="AT45" s="68">
        <f t="shared" si="38"/>
        <v>0</v>
      </c>
      <c r="AU45" s="135">
        <f>SUMIFS(ОСТАТКИ!$T:$T,ОСТАТКИ!$Q:$Q,'ABC ПО СКЛАДАМ'!$A:$A,ОСТАТКИ!$S:$S,'ABC ПО СКЛАДАМ'!AU$2)</f>
        <v>0</v>
      </c>
      <c r="AV45" s="68">
        <f t="shared" si="39"/>
        <v>0</v>
      </c>
      <c r="AX45" s="142">
        <f>SUMIFS(ОСТАТКИ!AB:AB,ОСТАТКИ!Q:Q,'ABC ПО СКЛАДАМ'!A:A)</f>
        <v>1454.1679029272639</v>
      </c>
      <c r="AY45" s="135">
        <f>SUMIFS(ОСТАТКИ!$AB:$AB,ОСТАТКИ!$Q:$Q,'ABC ПО СКЛАДАМ'!$A:$A,ОСТАТКИ!$S:$S,'ABC ПО СКЛАДАМ'!AY$2)</f>
        <v>1454.1679029272639</v>
      </c>
      <c r="AZ45" s="68">
        <f t="shared" si="40"/>
        <v>1</v>
      </c>
      <c r="BA45" s="135">
        <f>SUMIFS(ОСТАТКИ!$AB:$AB,ОСТАТКИ!$Q:$Q,'ABC ПО СКЛАДАМ'!$A:$A,ОСТАТКИ!$S:$S,'ABC ПО СКЛАДАМ'!BA$2)</f>
        <v>0</v>
      </c>
      <c r="BB45" s="68">
        <f t="shared" si="41"/>
        <v>0</v>
      </c>
      <c r="BC45" s="135">
        <f>SUMIFS(ОСТАТКИ!$AB:$AB,ОСТАТКИ!$Q:$Q,'ABC ПО СКЛАДАМ'!$A:$A,ОСТАТКИ!$S:$S,'ABC ПО СКЛАДАМ'!BC$2)</f>
        <v>0</v>
      </c>
      <c r="BD45" s="68">
        <f t="shared" si="42"/>
        <v>0</v>
      </c>
      <c r="BF45" s="142">
        <f>SUMIFS(ОСТАТКИ!AC:AC,ОСТАТКИ!Q:Q,'ABC ПО СКЛАДАМ'!A:A)</f>
        <v>4276.9644203743055</v>
      </c>
      <c r="BG45" s="135">
        <f>SUMIFS(ОСТАТКИ!$AC:$AC,ОСТАТКИ!$Q:$Q,'ABC ПО СКЛАДАМ'!$A:$A,ОСТАТКИ!$S:$S,'ABC ПО СКЛАДАМ'!BG$2)</f>
        <v>4276.9644203743055</v>
      </c>
      <c r="BH45" s="68">
        <f t="shared" si="43"/>
        <v>1</v>
      </c>
      <c r="BI45" s="135">
        <f>SUMIFS(ОСТАТКИ!$AC:$AC,ОСТАТКИ!$Q:$Q,'ABC ПО СКЛАДАМ'!$A:$A,ОСТАТКИ!$S:$S,'ABC ПО СКЛАДАМ'!BI$2)</f>
        <v>0</v>
      </c>
      <c r="BJ45" s="68">
        <f t="shared" si="44"/>
        <v>0</v>
      </c>
      <c r="BK45" s="135">
        <f>SUMIFS(ОСТАТКИ!$AC:$AC,ОСТАТКИ!$Q:$Q,'ABC ПО СКЛАДАМ'!$A:$A,ОСТАТКИ!$S:$S,'ABC ПО СКЛАДАМ'!BK$2)</f>
        <v>0</v>
      </c>
      <c r="BL45" s="68">
        <f t="shared" si="45"/>
        <v>0</v>
      </c>
      <c r="BN45" s="142">
        <f>SUMIFS(ОСТАТКИ!Y:Y,ОСТАТКИ!Q:Q,'ABC ПО СКЛАДАМ'!A:A)</f>
        <v>71282.740339571756</v>
      </c>
      <c r="BO45" s="135">
        <f>SUMIFS(ОСТАТКИ!$Y:$Y,ОСТАТКИ!$Q:$Q,'ABC ПО СКЛАДАМ'!$A:$A,ОСТАТКИ!$S:$S,'ABC ПО СКЛАДАМ'!BO$2)</f>
        <v>71282.740339571756</v>
      </c>
      <c r="BP45" s="68">
        <f t="shared" si="46"/>
        <v>1</v>
      </c>
      <c r="BQ45" s="135">
        <f>SUMIFS(ОСТАТКИ!$Y:$Y,ОСТАТКИ!$Q:$Q,'ABC ПО СКЛАДАМ'!$A:$A,ОСТАТКИ!$S:$S,'ABC ПО СКЛАДАМ'!BQ$2)</f>
        <v>0</v>
      </c>
      <c r="BR45" s="68">
        <f t="shared" si="47"/>
        <v>0</v>
      </c>
      <c r="BS45" s="135">
        <f>SUMIFS(ОСТАТКИ!$Y:$Y,ОСТАТКИ!$Q:$Q,'ABC ПО СКЛАДАМ'!$A:$A,ОСТАТКИ!$S:$S,'ABC ПО СКЛАДАМ'!BS$2)</f>
        <v>0</v>
      </c>
      <c r="BT45" s="68">
        <f t="shared" si="48"/>
        <v>0</v>
      </c>
    </row>
    <row r="46" spans="1:72" ht="12" hidden="1" outlineLevel="1" x14ac:dyDescent="0.25">
      <c r="A46" s="150" t="s">
        <v>1779</v>
      </c>
      <c r="B46" s="142">
        <f>SUMIFS(ОСТАТКИ!AD:AD,ОСТАТКИ!Q:Q,'ABC ПО СКЛАДАМ'!A:A)</f>
        <v>10641.1</v>
      </c>
      <c r="C46" s="135">
        <f>SUMIFS(ОСТАТКИ!AD:AD,ОСТАТКИ!Q:Q,'ABC ПО СКЛАДАМ'!A:A,ОСТАТКИ!S:S,'ABC ПО СКЛАДАМ'!C$3)</f>
        <v>0</v>
      </c>
      <c r="D46" s="68">
        <f t="shared" si="24"/>
        <v>0</v>
      </c>
      <c r="E46" s="135">
        <f>SUMIFS(ОСТАТКИ!AD:AD,ОСТАТКИ!Q:Q,'ABC ПО СКЛАДАМ'!A:A,ОСТАТКИ!S:S,'ABC ПО СКЛАДАМ'!E$3)</f>
        <v>0</v>
      </c>
      <c r="F46" s="68">
        <f t="shared" si="25"/>
        <v>0</v>
      </c>
      <c r="G46" s="135">
        <f>SUMIFS(ОСТАТКИ!AD:AD,ОСТАТКИ!Q:Q,'ABC ПО СКЛАДАМ'!A:A,ОСТАТКИ!S:S,'ABC ПО СКЛАДАМ'!G$3)</f>
        <v>10641.1</v>
      </c>
      <c r="H46" s="143">
        <f t="shared" si="26"/>
        <v>1</v>
      </c>
      <c r="I46" s="132"/>
      <c r="J46" s="142">
        <f>SUMIFS(ОСТАТКИ!AA:AA,ОСТАТКИ!Q:Q,'ABC ПО СКЛАДАМ'!A:A)</f>
        <v>150865.59426413185</v>
      </c>
      <c r="K46" s="135">
        <f>SUMIFS(ОСТАТКИ!AA:AA,ОСТАТКИ!Q:Q,'ABC ПО СКЛАДАМ'!A:A,ОСТАТКИ!S:S,'ABC ПО СКЛАДАМ'!K$3)</f>
        <v>0</v>
      </c>
      <c r="L46" s="68">
        <f t="shared" si="27"/>
        <v>0</v>
      </c>
      <c r="M46" s="135">
        <f>SUMIFS(ОСТАТКИ!$AA:$AA,ОСТАТКИ!$Q:$Q,'ABC ПО СКЛАДАМ'!$A:$A,ОСТАТКИ!$S:$S,'ABC ПО СКЛАДАМ'!M$3)</f>
        <v>134336.76926413184</v>
      </c>
      <c r="N46" s="68">
        <f t="shared" si="28"/>
        <v>0.89044006302018908</v>
      </c>
      <c r="O46" s="135">
        <f>SUMIFS(ОСТАТКИ!$AA:$AA,ОСТАТКИ!$Q:$Q,'ABC ПО СКЛАДАМ'!$A:$A,ОСТАТКИ!$S:$S,'ABC ПО СКЛАДАМ'!O$3)</f>
        <v>16528.825000000001</v>
      </c>
      <c r="P46" s="68">
        <f t="shared" si="28"/>
        <v>0.10955993697981085</v>
      </c>
      <c r="R46" s="142">
        <f>SUMIFS(ОСТАТКИ!Z:Z,ОСТАТКИ!Q:Q,'ABC ПО СКЛАДАМ'!A:A)</f>
        <v>333201.64724344143</v>
      </c>
      <c r="S46" s="135">
        <f>SUMIFS(ОСТАТКИ!$Z:$Z,ОСТАТКИ!$Q:$Q,'ABC ПО СКЛАДАМ'!$A:$A,ОСТАТКИ!$S:$S,'ABC ПО СКЛАДАМ'!S$2)</f>
        <v>0</v>
      </c>
      <c r="T46" s="68">
        <f t="shared" si="29"/>
        <v>0</v>
      </c>
      <c r="U46" s="135">
        <f>SUMIFS(ОСТАТКИ!$Z:$Z,ОСТАТКИ!$Q:$Q,'ABC ПО СКЛАДАМ'!$A:$A,ОСТАТКИ!$S:$S,'ABC ПО СКЛАДАМ'!U$2)</f>
        <v>246980.89185882607</v>
      </c>
      <c r="V46" s="68">
        <f t="shared" si="29"/>
        <v>0.74123550679321415</v>
      </c>
      <c r="W46" s="135">
        <f>SUMIFS(ОСТАТКИ!$Z:$Z,ОСТАТКИ!$Q:$Q,'ABC ПО СКЛАДАМ'!$A:$A,ОСТАТКИ!$S:$S,'ABC ПО СКЛАДАМ'!W$2)</f>
        <v>86220.75538461539</v>
      </c>
      <c r="X46" s="68">
        <f t="shared" ref="X46" si="157">IFERROR(W46/$R46,0)</f>
        <v>0.25876449320678596</v>
      </c>
      <c r="Z46" s="142">
        <f>SUMIFS(ОСТАТКИ!W:W,ОСТАТКИ!Q:Q,'ABC ПО СКЛАДАМ'!A:A)</f>
        <v>0</v>
      </c>
      <c r="AA46" s="135">
        <f>SUMIFS(ОСТАТКИ!$W:$W,ОСТАТКИ!$Q:$Q,'ABC ПО СКЛАДАМ'!$A:$A,ОСТАТКИ!$S:$S,'ABC ПО СКЛАДАМ'!AA$2)</f>
        <v>0</v>
      </c>
      <c r="AB46" s="68">
        <f t="shared" si="31"/>
        <v>0</v>
      </c>
      <c r="AC46" s="135">
        <f>SUMIFS(ОСТАТКИ!$W:$W,ОСТАТКИ!$Q:$Q,'ABC ПО СКЛАДАМ'!$A:$A,ОСТАТКИ!$S:$S,'ABC ПО СКЛАДАМ'!AC$2)</f>
        <v>0</v>
      </c>
      <c r="AD46" s="68">
        <f t="shared" si="32"/>
        <v>0</v>
      </c>
      <c r="AE46" s="135">
        <f>SUMIFS(ОСТАТКИ!$W:$W,ОСТАТКИ!$Q:$Q,'ABC ПО СКЛАДАМ'!$A:$A,ОСТАТКИ!$S:$S,'ABC ПО СКЛАДАМ'!AE$2)</f>
        <v>0</v>
      </c>
      <c r="AF46" s="68">
        <f t="shared" si="33"/>
        <v>0</v>
      </c>
      <c r="AH46" s="142">
        <f>SUMIFS(ОСТАТКИ!U:U,ОСТАТКИ!Q:Q,'ABC ПО СКЛАДАМ'!A:A)</f>
        <v>0</v>
      </c>
      <c r="AI46" s="135">
        <f>SUMIFS(ОСТАТКИ!$U:$U,ОСТАТКИ!$Q:$Q,'ABC ПО СКЛАДАМ'!$A:$A,ОСТАТКИ!$S:$S,'ABC ПО СКЛАДАМ'!AI$2)</f>
        <v>0</v>
      </c>
      <c r="AJ46" s="68">
        <f t="shared" si="34"/>
        <v>0</v>
      </c>
      <c r="AK46" s="135">
        <f>SUMIFS(ОСТАТКИ!$U:$U,ОСТАТКИ!$Q:$Q,'ABC ПО СКЛАДАМ'!$A:$A,ОСТАТКИ!$S:$S,'ABC ПО СКЛАДАМ'!AK$2)</f>
        <v>0</v>
      </c>
      <c r="AL46" s="68">
        <f t="shared" si="35"/>
        <v>0</v>
      </c>
      <c r="AM46" s="135">
        <f>SUMIFS(ОСТАТКИ!$U:$U,ОСТАТКИ!$Q:$Q,'ABC ПО СКЛАДАМ'!$A:$A,ОСТАТКИ!$S:$S,'ABC ПО СКЛАДАМ'!AM$2)</f>
        <v>0</v>
      </c>
      <c r="AN46" s="68">
        <f t="shared" si="36"/>
        <v>0</v>
      </c>
      <c r="AP46" s="142">
        <f>SUMIFS(ОСТАТКИ!T:T,ОСТАТКИ!Q:Q,'ABC ПО СКЛАДАМ'!A:A)</f>
        <v>0</v>
      </c>
      <c r="AQ46" s="135">
        <f>SUMIFS(ОСТАТКИ!$T:$T,ОСТАТКИ!$Q:$Q,'ABC ПО СКЛАДАМ'!$A:$A,ОСТАТКИ!$S:$S,'ABC ПО СКЛАДАМ'!AQ$2)</f>
        <v>0</v>
      </c>
      <c r="AR46" s="68">
        <f t="shared" si="37"/>
        <v>0</v>
      </c>
      <c r="AS46" s="135">
        <f>SUMIFS(ОСТАТКИ!$T:$T,ОСТАТКИ!$Q:$Q,'ABC ПО СКЛАДАМ'!$A:$A,ОСТАТКИ!$S:$S,'ABC ПО СКЛАДАМ'!AS$2)</f>
        <v>0</v>
      </c>
      <c r="AT46" s="68">
        <f t="shared" si="38"/>
        <v>0</v>
      </c>
      <c r="AU46" s="135">
        <f>SUMIFS(ОСТАТКИ!$T:$T,ОСТАТКИ!$Q:$Q,'ABC ПО СКЛАДАМ'!$A:$A,ОСТАТКИ!$S:$S,'ABC ПО СКЛАДАМ'!AU$2)</f>
        <v>0</v>
      </c>
      <c r="AV46" s="68">
        <f t="shared" si="39"/>
        <v>0</v>
      </c>
      <c r="AX46" s="142">
        <f>SUMIFS(ОСТАТКИ!AB:AB,ОСТАТКИ!Q:Q,'ABC ПО СКЛАДАМ'!A:A)</f>
        <v>582.58292793118403</v>
      </c>
      <c r="AY46" s="135">
        <f>SUMIFS(ОСТАТКИ!$AB:$AB,ОСТАТКИ!$Q:$Q,'ABC ПО СКЛАДАМ'!$A:$A,ОСТАТКИ!$S:$S,'ABC ПО СКЛАДАМ'!AY$2)</f>
        <v>0</v>
      </c>
      <c r="AZ46" s="68">
        <f t="shared" si="40"/>
        <v>0</v>
      </c>
      <c r="BA46" s="135">
        <f>SUMIFS(ОСТАТКИ!$AB:$AB,ОСТАТКИ!$Q:$Q,'ABC ПО СКЛАДАМ'!$A:$A,ОСТАТКИ!$S:$S,'ABC ПО СКЛАДАМ'!BA$2)</f>
        <v>582.58292793118403</v>
      </c>
      <c r="BB46" s="68">
        <f t="shared" si="41"/>
        <v>1</v>
      </c>
      <c r="BC46" s="135">
        <f>SUMIFS(ОСТАТКИ!$AB:$AB,ОСТАТКИ!$Q:$Q,'ABC ПО СКЛАДАМ'!$A:$A,ОСТАТКИ!$S:$S,'ABC ПО СКЛАДАМ'!BC$2)</f>
        <v>0</v>
      </c>
      <c r="BD46" s="68">
        <f t="shared" si="42"/>
        <v>0</v>
      </c>
      <c r="BF46" s="142">
        <f>SUMIFS(ОСТАТКИ!AC:AC,ОСТАТКИ!Q:Q,'ABC ПО СКЛАДАМ'!A:A)</f>
        <v>18048.647571201389</v>
      </c>
      <c r="BG46" s="135">
        <f>SUMIFS(ОСТАТКИ!$AC:$AC,ОСТАТКИ!$Q:$Q,'ABC ПО СКЛАДАМ'!$A:$A,ОСТАТКИ!$S:$S,'ABC ПО СКЛАДАМ'!BG$2)</f>
        <v>0</v>
      </c>
      <c r="BH46" s="68">
        <f t="shared" si="43"/>
        <v>0</v>
      </c>
      <c r="BI46" s="135">
        <f>SUMIFS(ОСТАТКИ!$AC:$AC,ОСТАТКИ!$Q:$Q,'ABC ПО СКЛАДАМ'!$A:$A,ОСТАТКИ!$S:$S,'ABC ПО СКЛАДАМ'!BI$2)</f>
        <v>18048.647571201389</v>
      </c>
      <c r="BJ46" s="68">
        <f t="shared" si="44"/>
        <v>1</v>
      </c>
      <c r="BK46" s="135">
        <f>SUMIFS(ОСТАТКИ!$AC:$AC,ОСТАТКИ!$Q:$Q,'ABC ПО СКЛАДАМ'!$A:$A,ОСТАТКИ!$S:$S,'ABC ПО СКЛАДАМ'!BK$2)</f>
        <v>0</v>
      </c>
      <c r="BL46" s="68">
        <f t="shared" si="45"/>
        <v>0</v>
      </c>
      <c r="BN46" s="142">
        <f>SUMIFS(ОСТАТКИ!Y:Y,ОСТАТКИ!Q:Q,'ABC ПО СКЛАДАМ'!A:A)</f>
        <v>0</v>
      </c>
      <c r="BO46" s="135">
        <f>SUMIFS(ОСТАТКИ!$Y:$Y,ОСТАТКИ!$Q:$Q,'ABC ПО СКЛАДАМ'!$A:$A,ОСТАТКИ!$S:$S,'ABC ПО СКЛАДАМ'!BO$2)</f>
        <v>0</v>
      </c>
      <c r="BP46" s="68">
        <f t="shared" si="46"/>
        <v>0</v>
      </c>
      <c r="BQ46" s="135">
        <f>SUMIFS(ОСТАТКИ!$Y:$Y,ОСТАТКИ!$Q:$Q,'ABC ПО СКЛАДАМ'!$A:$A,ОСТАТКИ!$S:$S,'ABC ПО СКЛАДАМ'!BQ$2)</f>
        <v>0</v>
      </c>
      <c r="BR46" s="68">
        <f t="shared" si="47"/>
        <v>0</v>
      </c>
      <c r="BS46" s="135">
        <f>SUMIFS(ОСТАТКИ!$Y:$Y,ОСТАТКИ!$Q:$Q,'ABC ПО СКЛАДАМ'!$A:$A,ОСТАТКИ!$S:$S,'ABC ПО СКЛАДАМ'!BS$2)</f>
        <v>0</v>
      </c>
      <c r="BT46" s="68">
        <f t="shared" si="48"/>
        <v>0</v>
      </c>
    </row>
    <row r="47" spans="1:72" ht="12" hidden="1" outlineLevel="1" x14ac:dyDescent="0.25">
      <c r="A47" s="150" t="s">
        <v>1785</v>
      </c>
      <c r="B47" s="142">
        <f>SUMIFS(ОСТАТКИ!AD:AD,ОСТАТКИ!Q:Q,'ABC ПО СКЛАДАМ'!A:A)</f>
        <v>307525.56499141653</v>
      </c>
      <c r="C47" s="135">
        <f>SUMIFS(ОСТАТКИ!AD:AD,ОСТАТКИ!Q:Q,'ABC ПО СКЛАДАМ'!A:A,ОСТАТКИ!S:S,'ABC ПО СКЛАДАМ'!C$3)</f>
        <v>0</v>
      </c>
      <c r="D47" s="68">
        <f t="shared" si="24"/>
        <v>0</v>
      </c>
      <c r="E47" s="135">
        <f>SUMIFS(ОСТАТКИ!AD:AD,ОСТАТКИ!Q:Q,'ABC ПО СКЛАДАМ'!A:A,ОСТАТКИ!S:S,'ABC ПО СКЛАДАМ'!E$3)</f>
        <v>0</v>
      </c>
      <c r="F47" s="68">
        <f t="shared" si="25"/>
        <v>0</v>
      </c>
      <c r="G47" s="135">
        <f>SUMIFS(ОСТАТКИ!AD:AD,ОСТАТКИ!Q:Q,'ABC ПО СКЛАДАМ'!A:A,ОСТАТКИ!S:S,'ABC ПО СКЛАДАМ'!G$3)</f>
        <v>307525.56499141653</v>
      </c>
      <c r="H47" s="143">
        <f t="shared" si="26"/>
        <v>1</v>
      </c>
      <c r="I47" s="132"/>
      <c r="J47" s="142">
        <f>SUMIFS(ОСТАТКИ!AA:AA,ОСТАТКИ!Q:Q,'ABC ПО СКЛАДАМ'!A:A)</f>
        <v>0</v>
      </c>
      <c r="K47" s="135">
        <f>SUMIFS(ОСТАТКИ!AA:AA,ОСТАТКИ!Q:Q,'ABC ПО СКЛАДАМ'!A:A,ОСТАТКИ!S:S,'ABC ПО СКЛАДАМ'!K$3)</f>
        <v>0</v>
      </c>
      <c r="L47" s="68">
        <f t="shared" si="27"/>
        <v>0</v>
      </c>
      <c r="M47" s="135">
        <f>SUMIFS(ОСТАТКИ!$AA:$AA,ОСТАТКИ!$Q:$Q,'ABC ПО СКЛАДАМ'!$A:$A,ОСТАТКИ!$S:$S,'ABC ПО СКЛАДАМ'!M$3)</f>
        <v>0</v>
      </c>
      <c r="N47" s="68">
        <f t="shared" si="28"/>
        <v>0</v>
      </c>
      <c r="O47" s="135">
        <f>SUMIFS(ОСТАТКИ!$AA:$AA,ОСТАТКИ!$Q:$Q,'ABC ПО СКЛАДАМ'!$A:$A,ОСТАТКИ!$S:$S,'ABC ПО СКЛАДАМ'!O$3)</f>
        <v>0</v>
      </c>
      <c r="P47" s="68">
        <f t="shared" si="28"/>
        <v>0</v>
      </c>
      <c r="R47" s="142">
        <f>SUMIFS(ОСТАТКИ!Z:Z,ОСТАТКИ!Q:Q,'ABC ПО СКЛАДАМ'!A:A)</f>
        <v>211758.16405055264</v>
      </c>
      <c r="S47" s="135">
        <f>SUMIFS(ОСТАТКИ!$Z:$Z,ОСТАТКИ!$Q:$Q,'ABC ПО СКЛАДАМ'!$A:$A,ОСТАТКИ!$S:$S,'ABC ПО СКЛАДАМ'!S$2)</f>
        <v>0</v>
      </c>
      <c r="T47" s="68">
        <f t="shared" si="29"/>
        <v>0</v>
      </c>
      <c r="U47" s="135">
        <f>SUMIFS(ОСТАТКИ!$Z:$Z,ОСТАТКИ!$Q:$Q,'ABC ПО СКЛАДАМ'!$A:$A,ОСТАТКИ!$S:$S,'ABC ПО СКЛАДАМ'!U$2)</f>
        <v>0</v>
      </c>
      <c r="V47" s="68">
        <f t="shared" si="29"/>
        <v>0</v>
      </c>
      <c r="W47" s="135">
        <f>SUMIFS(ОСТАТКИ!$Z:$Z,ОСТАТКИ!$Q:$Q,'ABC ПО СКЛАДАМ'!$A:$A,ОСТАТКИ!$S:$S,'ABC ПО СКЛАДАМ'!W$2)</f>
        <v>211758.16405055264</v>
      </c>
      <c r="X47" s="68">
        <f t="shared" ref="X47" si="158">IFERROR(W47/$R47,0)</f>
        <v>1</v>
      </c>
      <c r="Z47" s="142">
        <f>SUMIFS(ОСТАТКИ!W:W,ОСТАТКИ!Q:Q,'ABC ПО СКЛАДАМ'!A:A)</f>
        <v>0</v>
      </c>
      <c r="AA47" s="135">
        <f>SUMIFS(ОСТАТКИ!$W:$W,ОСТАТКИ!$Q:$Q,'ABC ПО СКЛАДАМ'!$A:$A,ОСТАТКИ!$S:$S,'ABC ПО СКЛАДАМ'!AA$2)</f>
        <v>0</v>
      </c>
      <c r="AB47" s="68">
        <f t="shared" si="31"/>
        <v>0</v>
      </c>
      <c r="AC47" s="135">
        <f>SUMIFS(ОСТАТКИ!$W:$W,ОСТАТКИ!$Q:$Q,'ABC ПО СКЛАДАМ'!$A:$A,ОСТАТКИ!$S:$S,'ABC ПО СКЛАДАМ'!AC$2)</f>
        <v>0</v>
      </c>
      <c r="AD47" s="68">
        <f t="shared" si="32"/>
        <v>0</v>
      </c>
      <c r="AE47" s="135">
        <f>SUMIFS(ОСТАТКИ!$W:$W,ОСТАТКИ!$Q:$Q,'ABC ПО СКЛАДАМ'!$A:$A,ОСТАТКИ!$S:$S,'ABC ПО СКЛАДАМ'!AE$2)</f>
        <v>0</v>
      </c>
      <c r="AF47" s="68">
        <f t="shared" si="33"/>
        <v>0</v>
      </c>
      <c r="AH47" s="142">
        <f>SUMIFS(ОСТАТКИ!U:U,ОСТАТКИ!Q:Q,'ABC ПО СКЛАДАМ'!A:A)</f>
        <v>35590.542966534311</v>
      </c>
      <c r="AI47" s="135">
        <f>SUMIFS(ОСТАТКИ!$U:$U,ОСТАТКИ!$Q:$Q,'ABC ПО СКЛАДАМ'!$A:$A,ОСТАТКИ!$S:$S,'ABC ПО СКЛАДАМ'!AI$2)</f>
        <v>0</v>
      </c>
      <c r="AJ47" s="68">
        <f t="shared" si="34"/>
        <v>0</v>
      </c>
      <c r="AK47" s="135">
        <f>SUMIFS(ОСТАТКИ!$U:$U,ОСТАТКИ!$Q:$Q,'ABC ПО СКЛАДАМ'!$A:$A,ОСТАТКИ!$S:$S,'ABC ПО СКЛАДАМ'!AK$2)</f>
        <v>0</v>
      </c>
      <c r="AL47" s="68">
        <f t="shared" si="35"/>
        <v>0</v>
      </c>
      <c r="AM47" s="135">
        <f>SUMIFS(ОСТАТКИ!$U:$U,ОСТАТКИ!$Q:$Q,'ABC ПО СКЛАДАМ'!$A:$A,ОСТАТКИ!$S:$S,'ABC ПО СКЛАДАМ'!AM$2)</f>
        <v>35590.542966534311</v>
      </c>
      <c r="AN47" s="68">
        <f t="shared" si="36"/>
        <v>1</v>
      </c>
      <c r="AP47" s="142">
        <f>SUMIFS(ОСТАТКИ!T:T,ОСТАТКИ!Q:Q,'ABC ПО СКЛАДАМ'!A:A)</f>
        <v>184070.84458309697</v>
      </c>
      <c r="AQ47" s="135">
        <f>SUMIFS(ОСТАТКИ!$T:$T,ОСТАТКИ!$Q:$Q,'ABC ПО СКЛАДАМ'!$A:$A,ОСТАТКИ!$S:$S,'ABC ПО СКЛАДАМ'!AQ$2)</f>
        <v>0</v>
      </c>
      <c r="AR47" s="68">
        <f t="shared" si="37"/>
        <v>0</v>
      </c>
      <c r="AS47" s="135">
        <f>SUMIFS(ОСТАТКИ!$T:$T,ОСТАТКИ!$Q:$Q,'ABC ПО СКЛАДАМ'!$A:$A,ОСТАТКИ!$S:$S,'ABC ПО СКЛАДАМ'!AS$2)</f>
        <v>0</v>
      </c>
      <c r="AT47" s="68">
        <f t="shared" si="38"/>
        <v>0</v>
      </c>
      <c r="AU47" s="135">
        <f>SUMIFS(ОСТАТКИ!$T:$T,ОСТАТКИ!$Q:$Q,'ABC ПО СКЛАДАМ'!$A:$A,ОСТАТКИ!$S:$S,'ABC ПО СКЛАДАМ'!AU$2)</f>
        <v>184070.84458309697</v>
      </c>
      <c r="AV47" s="68">
        <f t="shared" si="39"/>
        <v>1</v>
      </c>
      <c r="AX47" s="142">
        <f>SUMIFS(ОСТАТКИ!AB:AB,ОСТАТКИ!Q:Q,'ABC ПО СКЛАДАМ'!A:A)</f>
        <v>4976.6752795031052</v>
      </c>
      <c r="AY47" s="135">
        <f>SUMIFS(ОСТАТКИ!$AB:$AB,ОСТАТКИ!$Q:$Q,'ABC ПО СКЛАДАМ'!$A:$A,ОСТАТКИ!$S:$S,'ABC ПО СКЛАДАМ'!AY$2)</f>
        <v>0</v>
      </c>
      <c r="AZ47" s="68">
        <f t="shared" si="40"/>
        <v>0</v>
      </c>
      <c r="BA47" s="135">
        <f>SUMIFS(ОСТАТКИ!$AB:$AB,ОСТАТКИ!$Q:$Q,'ABC ПО СКЛАДАМ'!$A:$A,ОСТАТКИ!$S:$S,'ABC ПО СКЛАДАМ'!BA$2)</f>
        <v>0</v>
      </c>
      <c r="BB47" s="68">
        <f t="shared" si="41"/>
        <v>0</v>
      </c>
      <c r="BC47" s="135">
        <f>SUMIFS(ОСТАТКИ!$AB:$AB,ОСТАТКИ!$Q:$Q,'ABC ПО СКЛАДАМ'!$A:$A,ОСТАТКИ!$S:$S,'ABC ПО СКЛАДАМ'!BC$2)</f>
        <v>4976.6752795031052</v>
      </c>
      <c r="BD47" s="68">
        <f t="shared" si="42"/>
        <v>1</v>
      </c>
      <c r="BF47" s="142">
        <f>SUMIFS(ОСТАТКИ!AC:AC,ОСТАТКИ!Q:Q,'ABC ПО СКЛАДАМ'!A:A)</f>
        <v>23295.075776397513</v>
      </c>
      <c r="BG47" s="135">
        <f>SUMIFS(ОСТАТКИ!$AC:$AC,ОСТАТКИ!$Q:$Q,'ABC ПО СКЛАДАМ'!$A:$A,ОСТАТКИ!$S:$S,'ABC ПО СКЛАДАМ'!BG$2)</f>
        <v>0</v>
      </c>
      <c r="BH47" s="68">
        <f t="shared" si="43"/>
        <v>0</v>
      </c>
      <c r="BI47" s="135">
        <f>SUMIFS(ОСТАТКИ!$AC:$AC,ОСТАТКИ!$Q:$Q,'ABC ПО СКЛАДАМ'!$A:$A,ОСТАТКИ!$S:$S,'ABC ПО СКЛАДАМ'!BI$2)</f>
        <v>0</v>
      </c>
      <c r="BJ47" s="68">
        <f t="shared" si="44"/>
        <v>0</v>
      </c>
      <c r="BK47" s="135">
        <f>SUMIFS(ОСТАТКИ!$AC:$AC,ОСТАТКИ!$Q:$Q,'ABC ПО СКЛАДАМ'!$A:$A,ОСТАТКИ!$S:$S,'ABC ПО СКЛАДАМ'!BK$2)</f>
        <v>23295.075776397513</v>
      </c>
      <c r="BL47" s="68">
        <f t="shared" si="45"/>
        <v>1</v>
      </c>
      <c r="BN47" s="142">
        <f>SUMIFS(ОСТАТКИ!Y:Y,ОСТАТКИ!Q:Q,'ABC ПО СКЛАДАМ'!A:A)</f>
        <v>0</v>
      </c>
      <c r="BO47" s="135">
        <f>SUMIFS(ОСТАТКИ!$Y:$Y,ОСТАТКИ!$Q:$Q,'ABC ПО СКЛАДАМ'!$A:$A,ОСТАТКИ!$S:$S,'ABC ПО СКЛАДАМ'!BO$2)</f>
        <v>0</v>
      </c>
      <c r="BP47" s="68">
        <f t="shared" si="46"/>
        <v>0</v>
      </c>
      <c r="BQ47" s="135">
        <f>SUMIFS(ОСТАТКИ!$Y:$Y,ОСТАТКИ!$Q:$Q,'ABC ПО СКЛАДАМ'!$A:$A,ОСТАТКИ!$S:$S,'ABC ПО СКЛАДАМ'!BQ$2)</f>
        <v>0</v>
      </c>
      <c r="BR47" s="68">
        <f t="shared" si="47"/>
        <v>0</v>
      </c>
      <c r="BS47" s="135">
        <f>SUMIFS(ОСТАТКИ!$Y:$Y,ОСТАТКИ!$Q:$Q,'ABC ПО СКЛАДАМ'!$A:$A,ОСТАТКИ!$S:$S,'ABC ПО СКЛАДАМ'!BS$2)</f>
        <v>0</v>
      </c>
      <c r="BT47" s="68">
        <f t="shared" si="48"/>
        <v>0</v>
      </c>
    </row>
    <row r="48" spans="1:72" ht="12" hidden="1" outlineLevel="1" x14ac:dyDescent="0.25">
      <c r="A48" s="150" t="s">
        <v>1792</v>
      </c>
      <c r="B48" s="142">
        <f>SUMIFS(ОСТАТКИ!AD:AD,ОСТАТКИ!Q:Q,'ABC ПО СКЛАДАМ'!A:A)</f>
        <v>378229.22508227988</v>
      </c>
      <c r="C48" s="135">
        <f>SUMIFS(ОСТАТКИ!AD:AD,ОСТАТКИ!Q:Q,'ABC ПО СКЛАДАМ'!A:A,ОСТАТКИ!S:S,'ABC ПО СКЛАДАМ'!C$3)</f>
        <v>0</v>
      </c>
      <c r="D48" s="68">
        <f t="shared" si="24"/>
        <v>0</v>
      </c>
      <c r="E48" s="135">
        <f>SUMIFS(ОСТАТКИ!AD:AD,ОСТАТКИ!Q:Q,'ABC ПО СКЛАДАМ'!A:A,ОСТАТКИ!S:S,'ABC ПО СКЛАДАМ'!E$3)</f>
        <v>69464.694478042162</v>
      </c>
      <c r="F48" s="68">
        <f t="shared" si="25"/>
        <v>0.1836576601475754</v>
      </c>
      <c r="G48" s="135">
        <f>SUMIFS(ОСТАТКИ!AD:AD,ОСТАТКИ!Q:Q,'ABC ПО СКЛАДАМ'!A:A,ОСТАТКИ!S:S,'ABC ПО СКЛАДАМ'!G$3)</f>
        <v>308764.53060423781</v>
      </c>
      <c r="H48" s="143">
        <f t="shared" si="26"/>
        <v>0.81634233985242477</v>
      </c>
      <c r="I48" s="132"/>
      <c r="J48" s="142">
        <f>SUMIFS(ОСТАТКИ!AA:AA,ОСТАТКИ!Q:Q,'ABC ПО СКЛАДАМ'!A:A)</f>
        <v>1182296.4886871674</v>
      </c>
      <c r="K48" s="135">
        <f>SUMIFS(ОСТАТКИ!AA:AA,ОСТАТКИ!Q:Q,'ABC ПО СКЛАДАМ'!A:A,ОСТАТКИ!S:S,'ABC ПО СКЛАДАМ'!K$3)</f>
        <v>0</v>
      </c>
      <c r="L48" s="68">
        <f t="shared" si="27"/>
        <v>0</v>
      </c>
      <c r="M48" s="135">
        <f>SUMIFS(ОСТАТКИ!$AA:$AA,ОСТАТКИ!$Q:$Q,'ABC ПО СКЛАДАМ'!$A:$A,ОСТАТКИ!$S:$S,'ABC ПО СКЛАДАМ'!M$3)</f>
        <v>0</v>
      </c>
      <c r="N48" s="68">
        <f t="shared" si="28"/>
        <v>0</v>
      </c>
      <c r="O48" s="135">
        <f>SUMIFS(ОСТАТКИ!$AA:$AA,ОСТАТКИ!$Q:$Q,'ABC ПО СКЛАДАМ'!$A:$A,ОСТАТКИ!$S:$S,'ABC ПО СКЛАДАМ'!O$3)</f>
        <v>1182296.4886871674</v>
      </c>
      <c r="P48" s="68">
        <f t="shared" si="28"/>
        <v>1</v>
      </c>
      <c r="R48" s="142">
        <f>SUMIFS(ОСТАТКИ!Z:Z,ОСТАТКИ!Q:Q,'ABC ПО СКЛАДАМ'!A:A)</f>
        <v>468354.152896274</v>
      </c>
      <c r="S48" s="135">
        <f>SUMIFS(ОСТАТКИ!$Z:$Z,ОСТАТКИ!$Q:$Q,'ABC ПО СКЛАДАМ'!$A:$A,ОСТАТКИ!$S:$S,'ABC ПО СКЛАДАМ'!S$2)</f>
        <v>0</v>
      </c>
      <c r="T48" s="68">
        <f t="shared" si="29"/>
        <v>0</v>
      </c>
      <c r="U48" s="135">
        <f>SUMIFS(ОСТАТКИ!$Z:$Z,ОСТАТКИ!$Q:$Q,'ABC ПО СКЛАДАМ'!$A:$A,ОСТАТКИ!$S:$S,'ABC ПО СКЛАДАМ'!U$2)</f>
        <v>10138.859194031538</v>
      </c>
      <c r="V48" s="68">
        <f t="shared" si="29"/>
        <v>2.1647847320950271E-2</v>
      </c>
      <c r="W48" s="135">
        <f>SUMIFS(ОСТАТКИ!$Z:$Z,ОСТАТКИ!$Q:$Q,'ABC ПО СКЛАДАМ'!$A:$A,ОСТАТКИ!$S:$S,'ABC ПО СКЛАДАМ'!W$2)</f>
        <v>458215.29370224243</v>
      </c>
      <c r="X48" s="68">
        <f t="shared" ref="X48" si="159">IFERROR(W48/$R48,0)</f>
        <v>0.97835215267904962</v>
      </c>
      <c r="Z48" s="142">
        <f>SUMIFS(ОСТАТКИ!W:W,ОСТАТКИ!Q:Q,'ABC ПО СКЛАДАМ'!A:A)</f>
        <v>0</v>
      </c>
      <c r="AA48" s="135">
        <f>SUMIFS(ОСТАТКИ!$W:$W,ОСТАТКИ!$Q:$Q,'ABC ПО СКЛАДАМ'!$A:$A,ОСТАТКИ!$S:$S,'ABC ПО СКЛАДАМ'!AA$2)</f>
        <v>0</v>
      </c>
      <c r="AB48" s="68">
        <f t="shared" si="31"/>
        <v>0</v>
      </c>
      <c r="AC48" s="135">
        <f>SUMIFS(ОСТАТКИ!$W:$W,ОСТАТКИ!$Q:$Q,'ABC ПО СКЛАДАМ'!$A:$A,ОСТАТКИ!$S:$S,'ABC ПО СКЛАДАМ'!AC$2)</f>
        <v>0</v>
      </c>
      <c r="AD48" s="68">
        <f t="shared" si="32"/>
        <v>0</v>
      </c>
      <c r="AE48" s="135">
        <f>SUMIFS(ОСТАТКИ!$W:$W,ОСТАТКИ!$Q:$Q,'ABC ПО СКЛАДАМ'!$A:$A,ОСТАТКИ!$S:$S,'ABC ПО СКЛАДАМ'!AE$2)</f>
        <v>0</v>
      </c>
      <c r="AF48" s="68">
        <f t="shared" si="33"/>
        <v>0</v>
      </c>
      <c r="AH48" s="142">
        <f>SUMIFS(ОСТАТКИ!U:U,ОСТАТКИ!Q:Q,'ABC ПО СКЛАДАМ'!A:A)</f>
        <v>32937.024101396477</v>
      </c>
      <c r="AI48" s="135">
        <f>SUMIFS(ОСТАТКИ!$U:$U,ОСТАТКИ!$Q:$Q,'ABC ПО СКЛАДАМ'!$A:$A,ОСТАТКИ!$S:$S,'ABC ПО СКЛАДАМ'!AI$2)</f>
        <v>0</v>
      </c>
      <c r="AJ48" s="68">
        <f t="shared" si="34"/>
        <v>0</v>
      </c>
      <c r="AK48" s="135">
        <f>SUMIFS(ОСТАТКИ!$U:$U,ОСТАТКИ!$Q:$Q,'ABC ПО СКЛАДАМ'!$A:$A,ОСТАТКИ!$S:$S,'ABC ПО СКЛАДАМ'!AK$2)</f>
        <v>0</v>
      </c>
      <c r="AL48" s="68">
        <f t="shared" si="35"/>
        <v>0</v>
      </c>
      <c r="AM48" s="135">
        <f>SUMIFS(ОСТАТКИ!$U:$U,ОСТАТКИ!$Q:$Q,'ABC ПО СКЛАДАМ'!$A:$A,ОСТАТКИ!$S:$S,'ABC ПО СКЛАДАМ'!AM$2)</f>
        <v>32937.024101396477</v>
      </c>
      <c r="AN48" s="68">
        <f t="shared" si="36"/>
        <v>1</v>
      </c>
      <c r="AP48" s="142">
        <f>SUMIFS(ОСТАТКИ!T:T,ОСТАТКИ!Q:Q,'ABC ПО СКЛАДАМ'!A:A)</f>
        <v>11295.901639344262</v>
      </c>
      <c r="AQ48" s="135">
        <f>SUMIFS(ОСТАТКИ!$T:$T,ОСТАТКИ!$Q:$Q,'ABC ПО СКЛАДАМ'!$A:$A,ОСТАТКИ!$S:$S,'ABC ПО СКЛАДАМ'!AQ$2)</f>
        <v>0</v>
      </c>
      <c r="AR48" s="68">
        <f t="shared" si="37"/>
        <v>0</v>
      </c>
      <c r="AS48" s="135">
        <f>SUMIFS(ОСТАТКИ!$T:$T,ОСТАТКИ!$Q:$Q,'ABC ПО СКЛАДАМ'!$A:$A,ОСТАТКИ!$S:$S,'ABC ПО СКЛАДАМ'!AS$2)</f>
        <v>0</v>
      </c>
      <c r="AT48" s="68">
        <f t="shared" si="38"/>
        <v>0</v>
      </c>
      <c r="AU48" s="135">
        <f>SUMIFS(ОСТАТКИ!$T:$T,ОСТАТКИ!$Q:$Q,'ABC ПО СКЛАДАМ'!$A:$A,ОСТАТКИ!$S:$S,'ABC ПО СКЛАДАМ'!AU$2)</f>
        <v>11295.901639344262</v>
      </c>
      <c r="AV48" s="68">
        <f t="shared" si="39"/>
        <v>1</v>
      </c>
      <c r="AX48" s="142">
        <f>SUMIFS(ОСТАТКИ!AB:AB,ОСТАТКИ!Q:Q,'ABC ПО СКЛАДАМ'!A:A)</f>
        <v>82162.385811968154</v>
      </c>
      <c r="AY48" s="135">
        <f>SUMIFS(ОСТАТКИ!$AB:$AB,ОСТАТКИ!$Q:$Q,'ABC ПО СКЛАДАМ'!$A:$A,ОСТАТКИ!$S:$S,'ABC ПО СКЛАДАМ'!AY$2)</f>
        <v>0</v>
      </c>
      <c r="AZ48" s="68">
        <f t="shared" si="40"/>
        <v>0</v>
      </c>
      <c r="BA48" s="135">
        <f>SUMIFS(ОСТАТКИ!$AB:$AB,ОСТАТКИ!$Q:$Q,'ABC ПО СКЛАДАМ'!$A:$A,ОСТАТКИ!$S:$S,'ABC ПО СКЛАДАМ'!BA$2)</f>
        <v>3402.1347295540609</v>
      </c>
      <c r="BB48" s="68">
        <f t="shared" si="41"/>
        <v>4.1407448139833471E-2</v>
      </c>
      <c r="BC48" s="135">
        <f>SUMIFS(ОСТАТКИ!$AB:$AB,ОСТАТКИ!$Q:$Q,'ABC ПО СКЛАДАМ'!$A:$A,ОСТАТКИ!$S:$S,'ABC ПО СКЛАДАМ'!BC$2)</f>
        <v>78760.251082414092</v>
      </c>
      <c r="BD48" s="68">
        <f t="shared" si="42"/>
        <v>0.95859255186016656</v>
      </c>
      <c r="BF48" s="142">
        <f>SUMIFS(ОСТАТКИ!AC:AC,ОСТАТКИ!Q:Q,'ABC ПО СКЛАДАМ'!A:A)</f>
        <v>484930.00790838688</v>
      </c>
      <c r="BG48" s="135">
        <f>SUMIFS(ОСТАТКИ!$AC:$AC,ОСТАТКИ!$Q:$Q,'ABC ПО СКЛАДАМ'!$A:$A,ОСТАТКИ!$S:$S,'ABC ПО СКЛАДАМ'!BG$2)</f>
        <v>0</v>
      </c>
      <c r="BH48" s="68">
        <f t="shared" si="43"/>
        <v>0</v>
      </c>
      <c r="BI48" s="135">
        <f>SUMIFS(ОСТАТКИ!$AC:$AC,ОСТАТКИ!$Q:$Q,'ABC ПО СКЛАДАМ'!$A:$A,ОСТАТКИ!$S:$S,'ABC ПО СКЛАДАМ'!BI$2)</f>
        <v>14219.99886960945</v>
      </c>
      <c r="BJ48" s="68">
        <f t="shared" si="44"/>
        <v>2.9323817123513413E-2</v>
      </c>
      <c r="BK48" s="135">
        <f>SUMIFS(ОСТАТКИ!$AC:$AC,ОСТАТКИ!$Q:$Q,'ABC ПО СКЛАДАМ'!$A:$A,ОСТАТКИ!$S:$S,'ABC ПО СКЛАДАМ'!BK$2)</f>
        <v>470710.00903877744</v>
      </c>
      <c r="BL48" s="68">
        <f t="shared" si="45"/>
        <v>0.9706761828764866</v>
      </c>
      <c r="BN48" s="142">
        <f>SUMIFS(ОСТАТКИ!Y:Y,ОСТАТКИ!Q:Q,'ABC ПО СКЛАДАМ'!A:A)</f>
        <v>467832.89417989424</v>
      </c>
      <c r="BO48" s="135">
        <f>SUMIFS(ОСТАТКИ!$Y:$Y,ОСТАТКИ!$Q:$Q,'ABC ПО СКЛАДАМ'!$A:$A,ОСТАТКИ!$S:$S,'ABC ПО СКЛАДАМ'!BO$2)</f>
        <v>0</v>
      </c>
      <c r="BP48" s="68">
        <f t="shared" si="46"/>
        <v>0</v>
      </c>
      <c r="BQ48" s="135">
        <f>SUMIFS(ОСТАТКИ!$Y:$Y,ОСТАТКИ!$Q:$Q,'ABC ПО СКЛАДАМ'!$A:$A,ОСТАТКИ!$S:$S,'ABC ПО СКЛАДАМ'!BQ$2)</f>
        <v>0</v>
      </c>
      <c r="BR48" s="68">
        <f t="shared" si="47"/>
        <v>0</v>
      </c>
      <c r="BS48" s="135">
        <f>SUMIFS(ОСТАТКИ!$Y:$Y,ОСТАТКИ!$Q:$Q,'ABC ПО СКЛАДАМ'!$A:$A,ОСТАТКИ!$S:$S,'ABC ПО СКЛАДАМ'!BS$2)</f>
        <v>467832.89417989424</v>
      </c>
      <c r="BT48" s="68">
        <f t="shared" si="48"/>
        <v>1</v>
      </c>
    </row>
    <row r="49" spans="1:72" ht="12" hidden="1" outlineLevel="1" x14ac:dyDescent="0.25">
      <c r="A49" s="150" t="s">
        <v>1814</v>
      </c>
      <c r="B49" s="142">
        <f>SUMIFS(ОСТАТКИ!AD:AD,ОСТАТКИ!Q:Q,'ABC ПО СКЛАДАМ'!A:A)</f>
        <v>727844.73593319615</v>
      </c>
      <c r="C49" s="135">
        <f>SUMIFS(ОСТАТКИ!AD:AD,ОСТАТКИ!Q:Q,'ABC ПО СКЛАДАМ'!A:A,ОСТАТКИ!S:S,'ABC ПО СКЛАДАМ'!C$3)</f>
        <v>0</v>
      </c>
      <c r="D49" s="68">
        <f t="shared" si="24"/>
        <v>0</v>
      </c>
      <c r="E49" s="135">
        <f>SUMIFS(ОСТАТКИ!AD:AD,ОСТАТКИ!Q:Q,'ABC ПО СКЛАДАМ'!A:A,ОСТАТКИ!S:S,'ABC ПО СКЛАДАМ'!E$3)</f>
        <v>87010.143767711968</v>
      </c>
      <c r="F49" s="68">
        <f t="shared" si="25"/>
        <v>0.11954492417418271</v>
      </c>
      <c r="G49" s="135">
        <f>SUMIFS(ОСТАТКИ!AD:AD,ОСТАТКИ!Q:Q,'ABC ПО СКЛАДАМ'!A:A,ОСТАТКИ!S:S,'ABC ПО СКЛАДАМ'!G$3)</f>
        <v>640834.59216548409</v>
      </c>
      <c r="H49" s="143">
        <f t="shared" si="26"/>
        <v>0.88045507582581717</v>
      </c>
      <c r="I49" s="132"/>
      <c r="J49" s="142">
        <f>SUMIFS(ОСТАТКИ!AA:AA,ОСТАТКИ!Q:Q,'ABC ПО СКЛАДАМ'!A:A)</f>
        <v>4929680.94760752</v>
      </c>
      <c r="K49" s="135">
        <f>SUMIFS(ОСТАТКИ!AA:AA,ОСТАТКИ!Q:Q,'ABC ПО СКЛАДАМ'!A:A,ОСТАТКИ!S:S,'ABC ПО СКЛАДАМ'!K$3)</f>
        <v>0</v>
      </c>
      <c r="L49" s="68">
        <f t="shared" si="27"/>
        <v>0</v>
      </c>
      <c r="M49" s="135">
        <f>SUMIFS(ОСТАТКИ!$AA:$AA,ОСТАТКИ!$Q:$Q,'ABC ПО СКЛАДАМ'!$A:$A,ОСТАТКИ!$S:$S,'ABC ПО СКЛАДАМ'!M$3)</f>
        <v>827163.7166248901</v>
      </c>
      <c r="N49" s="68">
        <f t="shared" si="28"/>
        <v>0.16779254589008044</v>
      </c>
      <c r="O49" s="135">
        <f>SUMIFS(ОСТАТКИ!$AA:$AA,ОСТАТКИ!$Q:$Q,'ABC ПО СКЛАДАМ'!$A:$A,ОСТАТКИ!$S:$S,'ABC ПО СКЛАДАМ'!O$3)</f>
        <v>4102517.230982631</v>
      </c>
      <c r="P49" s="68">
        <f t="shared" si="28"/>
        <v>0.83220745410991981</v>
      </c>
      <c r="R49" s="142">
        <f>SUMIFS(ОСТАТКИ!Z:Z,ОСТАТКИ!Q:Q,'ABC ПО СКЛАДАМ'!A:A)</f>
        <v>5217955.5292725144</v>
      </c>
      <c r="S49" s="135">
        <f>SUMIFS(ОСТАТКИ!$Z:$Z,ОСТАТКИ!$Q:$Q,'ABC ПО СКЛАДАМ'!$A:$A,ОСТАТКИ!$S:$S,'ABC ПО СКЛАДАМ'!S$2)</f>
        <v>0</v>
      </c>
      <c r="T49" s="68">
        <f t="shared" si="29"/>
        <v>0</v>
      </c>
      <c r="U49" s="135">
        <f>SUMIFS(ОСТАТКИ!$Z:$Z,ОСТАТКИ!$Q:$Q,'ABC ПО СКЛАДАМ'!$A:$A,ОСТАТКИ!$S:$S,'ABC ПО СКЛАДАМ'!U$2)</f>
        <v>767671.04784165416</v>
      </c>
      <c r="V49" s="68">
        <f t="shared" si="29"/>
        <v>0.14712104070934515</v>
      </c>
      <c r="W49" s="135">
        <f>SUMIFS(ОСТАТКИ!$Z:$Z,ОСТАТКИ!$Q:$Q,'ABC ПО СКЛАДАМ'!$A:$A,ОСТАТКИ!$S:$S,'ABC ПО СКЛАДАМ'!W$2)</f>
        <v>4450284.481430863</v>
      </c>
      <c r="X49" s="68">
        <f t="shared" ref="X49" si="160">IFERROR(W49/$R49,0)</f>
        <v>0.85287895929065538</v>
      </c>
      <c r="Z49" s="142">
        <f>SUMIFS(ОСТАТКИ!W:W,ОСТАТКИ!Q:Q,'ABC ПО СКЛАДАМ'!A:A)</f>
        <v>0</v>
      </c>
      <c r="AA49" s="135">
        <f>SUMIFS(ОСТАТКИ!$W:$W,ОСТАТКИ!$Q:$Q,'ABC ПО СКЛАДАМ'!$A:$A,ОСТАТКИ!$S:$S,'ABC ПО СКЛАДАМ'!AA$2)</f>
        <v>0</v>
      </c>
      <c r="AB49" s="68">
        <f t="shared" si="31"/>
        <v>0</v>
      </c>
      <c r="AC49" s="135">
        <f>SUMIFS(ОСТАТКИ!$W:$W,ОСТАТКИ!$Q:$Q,'ABC ПО СКЛАДАМ'!$A:$A,ОСТАТКИ!$S:$S,'ABC ПО СКЛАДАМ'!AC$2)</f>
        <v>0</v>
      </c>
      <c r="AD49" s="68">
        <f t="shared" si="32"/>
        <v>0</v>
      </c>
      <c r="AE49" s="135">
        <f>SUMIFS(ОСТАТКИ!$W:$W,ОСТАТКИ!$Q:$Q,'ABC ПО СКЛАДАМ'!$A:$A,ОСТАТКИ!$S:$S,'ABC ПО СКЛАДАМ'!AE$2)</f>
        <v>0</v>
      </c>
      <c r="AF49" s="68">
        <f t="shared" si="33"/>
        <v>0</v>
      </c>
      <c r="AH49" s="142">
        <f>SUMIFS(ОСТАТКИ!U:U,ОСТАТКИ!Q:Q,'ABC ПО СКЛАДАМ'!A:A)</f>
        <v>235542.78245231888</v>
      </c>
      <c r="AI49" s="135">
        <f>SUMIFS(ОСТАТКИ!$U:$U,ОСТАТКИ!$Q:$Q,'ABC ПО СКЛАДАМ'!$A:$A,ОСТАТКИ!$S:$S,'ABC ПО СКЛАДАМ'!AI$2)</f>
        <v>0</v>
      </c>
      <c r="AJ49" s="68">
        <f t="shared" si="34"/>
        <v>0</v>
      </c>
      <c r="AK49" s="135">
        <f>SUMIFS(ОСТАТКИ!$U:$U,ОСТАТКИ!$Q:$Q,'ABC ПО СКЛАДАМ'!$A:$A,ОСТАТКИ!$S:$S,'ABC ПО СКЛАДАМ'!AK$2)</f>
        <v>5437.1215378434845</v>
      </c>
      <c r="AL49" s="68">
        <f t="shared" si="35"/>
        <v>2.3083371442061171E-2</v>
      </c>
      <c r="AM49" s="135">
        <f>SUMIFS(ОСТАТКИ!$U:$U,ОСТАТКИ!$Q:$Q,'ABC ПО СКЛАДАМ'!$A:$A,ОСТАТКИ!$S:$S,'ABC ПО СКЛАДАМ'!AM$2)</f>
        <v>230105.66091447539</v>
      </c>
      <c r="AN49" s="68">
        <f t="shared" si="36"/>
        <v>0.97691662855793882</v>
      </c>
      <c r="AP49" s="142">
        <f>SUMIFS(ОСТАТКИ!T:T,ОСТАТКИ!Q:Q,'ABC ПО СКЛАДАМ'!A:A)</f>
        <v>555818.75980691309</v>
      </c>
      <c r="AQ49" s="135">
        <f>SUMIFS(ОСТАТКИ!$T:$T,ОСТАТКИ!$Q:$Q,'ABC ПО СКЛАДАМ'!$A:$A,ОСТАТКИ!$S:$S,'ABC ПО СКЛАДАМ'!AQ$2)</f>
        <v>0</v>
      </c>
      <c r="AR49" s="68">
        <f t="shared" si="37"/>
        <v>0</v>
      </c>
      <c r="AS49" s="135">
        <f>SUMIFS(ОСТАТКИ!$T:$T,ОСТАТКИ!$Q:$Q,'ABC ПО СКЛАДАМ'!$A:$A,ОСТАТКИ!$S:$S,'ABC ПО СКЛАДАМ'!AS$2)</f>
        <v>134285.24387608972</v>
      </c>
      <c r="AT49" s="68">
        <f t="shared" si="38"/>
        <v>0.24159897719670226</v>
      </c>
      <c r="AU49" s="135">
        <f>SUMIFS(ОСТАТКИ!$T:$T,ОСТАТКИ!$Q:$Q,'ABC ПО СКЛАДАМ'!$A:$A,ОСТАТКИ!$S:$S,'ABC ПО СКЛАДАМ'!AU$2)</f>
        <v>421533.51593082334</v>
      </c>
      <c r="AV49" s="68">
        <f t="shared" si="39"/>
        <v>0.75840102280329769</v>
      </c>
      <c r="AX49" s="142">
        <f>SUMIFS(ОСТАТКИ!AB:AB,ОСТАТКИ!Q:Q,'ABC ПО СКЛАДАМ'!A:A)</f>
        <v>168998.89408913031</v>
      </c>
      <c r="AY49" s="135">
        <f>SUMIFS(ОСТАТКИ!$AB:$AB,ОСТАТКИ!$Q:$Q,'ABC ПО СКЛАДАМ'!$A:$A,ОСТАТКИ!$S:$S,'ABC ПО СКЛАДАМ'!AY$2)</f>
        <v>0</v>
      </c>
      <c r="AZ49" s="68">
        <f t="shared" si="40"/>
        <v>0</v>
      </c>
      <c r="BA49" s="135">
        <f>SUMIFS(ОСТАТКИ!$AB:$AB,ОСТАТКИ!$Q:$Q,'ABC ПО СКЛАДАМ'!$A:$A,ОСТАТКИ!$S:$S,'ABC ПО СКЛАДАМ'!BA$2)</f>
        <v>13081.125216836925</v>
      </c>
      <c r="BB49" s="68">
        <f t="shared" si="41"/>
        <v>7.7403614309676586E-2</v>
      </c>
      <c r="BC49" s="135">
        <f>SUMIFS(ОСТАТКИ!$AB:$AB,ОСТАТКИ!$Q:$Q,'ABC ПО СКЛАДАМ'!$A:$A,ОСТАТКИ!$S:$S,'ABC ПО СКЛАДАМ'!BC$2)</f>
        <v>155917.76887229341</v>
      </c>
      <c r="BD49" s="68">
        <f t="shared" si="42"/>
        <v>0.92259638569032354</v>
      </c>
      <c r="BF49" s="142">
        <f>SUMIFS(ОСТАТКИ!AC:AC,ОСТАТКИ!Q:Q,'ABC ПО СКЛАДАМ'!A:A)</f>
        <v>2086183.4839718512</v>
      </c>
      <c r="BG49" s="135">
        <f>SUMIFS(ОСТАТКИ!$AC:$AC,ОСТАТКИ!$Q:$Q,'ABC ПО СКЛАДАМ'!$A:$A,ОСТАТКИ!$S:$S,'ABC ПО СКЛАДАМ'!BG$2)</f>
        <v>0</v>
      </c>
      <c r="BH49" s="68">
        <f t="shared" si="43"/>
        <v>0</v>
      </c>
      <c r="BI49" s="135">
        <f>SUMIFS(ОСТАТКИ!$AC:$AC,ОСТАТКИ!$Q:$Q,'ABC ПО СКЛАДАМ'!$A:$A,ОСТАТКИ!$S:$S,'ABC ПО СКЛАДАМ'!BI$2)</f>
        <v>427064.88991599286</v>
      </c>
      <c r="BJ49" s="68">
        <f t="shared" si="44"/>
        <v>0.20471108758991366</v>
      </c>
      <c r="BK49" s="135">
        <f>SUMIFS(ОСТАТКИ!$AC:$AC,ОСТАТКИ!$Q:$Q,'ABC ПО СКЛАДАМ'!$A:$A,ОСТАТКИ!$S:$S,'ABC ПО СКЛАДАМ'!BK$2)</f>
        <v>1659118.5940558584</v>
      </c>
      <c r="BL49" s="68">
        <f t="shared" si="45"/>
        <v>0.79528891241008637</v>
      </c>
      <c r="BN49" s="142">
        <f>SUMIFS(ОСТАТКИ!Y:Y,ОСТАТКИ!Q:Q,'ABC ПО СКЛАДАМ'!A:A)</f>
        <v>6631845.9563017478</v>
      </c>
      <c r="BO49" s="135">
        <f>SUMIFS(ОСТАТКИ!$Y:$Y,ОСТАТКИ!$Q:$Q,'ABC ПО СКЛАДАМ'!$A:$A,ОСТАТКИ!$S:$S,'ABC ПО СКЛАДАМ'!BO$2)</f>
        <v>0</v>
      </c>
      <c r="BP49" s="68">
        <f t="shared" si="46"/>
        <v>0</v>
      </c>
      <c r="BQ49" s="135">
        <f>SUMIFS(ОСТАТКИ!$Y:$Y,ОСТАТКИ!$Q:$Q,'ABC ПО СКЛАДАМ'!$A:$A,ОСТАТКИ!$S:$S,'ABC ПО СКЛАДАМ'!BQ$2)</f>
        <v>1181230.0654594307</v>
      </c>
      <c r="BR49" s="68">
        <f t="shared" si="47"/>
        <v>0.17811482251589333</v>
      </c>
      <c r="BS49" s="135">
        <f>SUMIFS(ОСТАТКИ!$Y:$Y,ОСТАТКИ!$Q:$Q,'ABC ПО СКЛАДАМ'!$A:$A,ОСТАТКИ!$S:$S,'ABC ПО СКЛАДАМ'!BS$2)</f>
        <v>5450615.8908423167</v>
      </c>
      <c r="BT49" s="68">
        <f t="shared" si="48"/>
        <v>0.82188517748410661</v>
      </c>
    </row>
    <row r="50" spans="1:72" ht="12" hidden="1" outlineLevel="1" x14ac:dyDescent="0.25">
      <c r="A50" s="150" t="s">
        <v>1923</v>
      </c>
      <c r="B50" s="142">
        <f>SUMIFS(ОСТАТКИ!AD:AD,ОСТАТКИ!Q:Q,'ABC ПО СКЛАДАМ'!A:A)</f>
        <v>601263.96548039187</v>
      </c>
      <c r="C50" s="135">
        <f>SUMIFS(ОСТАТКИ!AD:AD,ОСТАТКИ!Q:Q,'ABC ПО СКЛАДАМ'!A:A,ОСТАТКИ!S:S,'ABC ПО СКЛАДАМ'!C$3)</f>
        <v>0</v>
      </c>
      <c r="D50" s="68">
        <f t="shared" si="24"/>
        <v>0</v>
      </c>
      <c r="E50" s="135">
        <f>SUMIFS(ОСТАТКИ!AD:AD,ОСТАТКИ!Q:Q,'ABC ПО СКЛАДАМ'!A:A,ОСТАТКИ!S:S,'ABC ПО СКЛАДАМ'!E$3)</f>
        <v>0</v>
      </c>
      <c r="F50" s="68">
        <f t="shared" si="25"/>
        <v>0</v>
      </c>
      <c r="G50" s="135">
        <f>SUMIFS(ОСТАТКИ!AD:AD,ОСТАТКИ!Q:Q,'ABC ПО СКЛАДАМ'!A:A,ОСТАТКИ!S:S,'ABC ПО СКЛАДАМ'!G$3)</f>
        <v>601263.96548039187</v>
      </c>
      <c r="H50" s="143">
        <f t="shared" si="26"/>
        <v>1</v>
      </c>
      <c r="I50" s="132"/>
      <c r="J50" s="142">
        <f>SUMIFS(ОСТАТКИ!AA:AA,ОСТАТКИ!Q:Q,'ABC ПО СКЛАДАМ'!A:A)</f>
        <v>0</v>
      </c>
      <c r="K50" s="135">
        <f>SUMIFS(ОСТАТКИ!AA:AA,ОСТАТКИ!Q:Q,'ABC ПО СКЛАДАМ'!A:A,ОСТАТКИ!S:S,'ABC ПО СКЛАДАМ'!K$3)</f>
        <v>0</v>
      </c>
      <c r="L50" s="68">
        <f t="shared" si="27"/>
        <v>0</v>
      </c>
      <c r="M50" s="135">
        <f>SUMIFS(ОСТАТКИ!$AA:$AA,ОСТАТКИ!$Q:$Q,'ABC ПО СКЛАДАМ'!$A:$A,ОСТАТКИ!$S:$S,'ABC ПО СКЛАДАМ'!M$3)</f>
        <v>0</v>
      </c>
      <c r="N50" s="68">
        <f t="shared" si="28"/>
        <v>0</v>
      </c>
      <c r="O50" s="135">
        <f>SUMIFS(ОСТАТКИ!$AA:$AA,ОСТАТКИ!$Q:$Q,'ABC ПО СКЛАДАМ'!$A:$A,ОСТАТКИ!$S:$S,'ABC ПО СКЛАДАМ'!O$3)</f>
        <v>0</v>
      </c>
      <c r="P50" s="68">
        <f t="shared" si="28"/>
        <v>0</v>
      </c>
      <c r="R50" s="142">
        <f>SUMIFS(ОСТАТКИ!Z:Z,ОСТАТКИ!Q:Q,'ABC ПО СКЛАДАМ'!A:A)</f>
        <v>327418.01119313523</v>
      </c>
      <c r="S50" s="135">
        <f>SUMIFS(ОСТАТКИ!$Z:$Z,ОСТАТКИ!$Q:$Q,'ABC ПО СКЛАДАМ'!$A:$A,ОСТАТКИ!$S:$S,'ABC ПО СКЛАДАМ'!S$2)</f>
        <v>0</v>
      </c>
      <c r="T50" s="68">
        <f t="shared" si="29"/>
        <v>0</v>
      </c>
      <c r="U50" s="135">
        <f>SUMIFS(ОСТАТКИ!$Z:$Z,ОСТАТКИ!$Q:$Q,'ABC ПО СКЛАДАМ'!$A:$A,ОСТАТКИ!$S:$S,'ABC ПО СКЛАДАМ'!U$2)</f>
        <v>0</v>
      </c>
      <c r="V50" s="68">
        <f t="shared" si="29"/>
        <v>0</v>
      </c>
      <c r="W50" s="135">
        <f>SUMIFS(ОСТАТКИ!$Z:$Z,ОСТАТКИ!$Q:$Q,'ABC ПО СКЛАДАМ'!$A:$A,ОСТАТКИ!$S:$S,'ABC ПО СКЛАДАМ'!W$2)</f>
        <v>327418.01119313523</v>
      </c>
      <c r="X50" s="68">
        <f t="shared" ref="X50" si="161">IFERROR(W50/$R50,0)</f>
        <v>1</v>
      </c>
      <c r="Z50" s="142">
        <f>SUMIFS(ОСТАТКИ!W:W,ОСТАТКИ!Q:Q,'ABC ПО СКЛАДАМ'!A:A)</f>
        <v>0</v>
      </c>
      <c r="AA50" s="135">
        <f>SUMIFS(ОСТАТКИ!$W:$W,ОСТАТКИ!$Q:$Q,'ABC ПО СКЛАДАМ'!$A:$A,ОСТАТКИ!$S:$S,'ABC ПО СКЛАДАМ'!AA$2)</f>
        <v>0</v>
      </c>
      <c r="AB50" s="68">
        <f t="shared" si="31"/>
        <v>0</v>
      </c>
      <c r="AC50" s="135">
        <f>SUMIFS(ОСТАТКИ!$W:$W,ОСТАТКИ!$Q:$Q,'ABC ПО СКЛАДАМ'!$A:$A,ОСТАТКИ!$S:$S,'ABC ПО СКЛАДАМ'!AC$2)</f>
        <v>0</v>
      </c>
      <c r="AD50" s="68">
        <f t="shared" si="32"/>
        <v>0</v>
      </c>
      <c r="AE50" s="135">
        <f>SUMIFS(ОСТАТКИ!$W:$W,ОСТАТКИ!$Q:$Q,'ABC ПО СКЛАДАМ'!$A:$A,ОСТАТКИ!$S:$S,'ABC ПО СКЛАДАМ'!AE$2)</f>
        <v>0</v>
      </c>
      <c r="AF50" s="68">
        <f t="shared" si="33"/>
        <v>0</v>
      </c>
      <c r="AH50" s="142">
        <f>SUMIFS(ОСТАТКИ!U:U,ОСТАТКИ!Q:Q,'ABC ПО СКЛАДАМ'!A:A)</f>
        <v>2749.2994489538241</v>
      </c>
      <c r="AI50" s="135">
        <f>SUMIFS(ОСТАТКИ!$U:$U,ОСТАТКИ!$Q:$Q,'ABC ПО СКЛАДАМ'!$A:$A,ОСТАТКИ!$S:$S,'ABC ПО СКЛАДАМ'!AI$2)</f>
        <v>0</v>
      </c>
      <c r="AJ50" s="68">
        <f t="shared" si="34"/>
        <v>0</v>
      </c>
      <c r="AK50" s="135">
        <f>SUMIFS(ОСТАТКИ!$U:$U,ОСТАТКИ!$Q:$Q,'ABC ПО СКЛАДАМ'!$A:$A,ОСТАТКИ!$S:$S,'ABC ПО СКЛАДАМ'!AK$2)</f>
        <v>0</v>
      </c>
      <c r="AL50" s="68">
        <f t="shared" si="35"/>
        <v>0</v>
      </c>
      <c r="AM50" s="135">
        <f>SUMIFS(ОСТАТКИ!$U:$U,ОСТАТКИ!$Q:$Q,'ABC ПО СКЛАДАМ'!$A:$A,ОСТАТКИ!$S:$S,'ABC ПО СКЛАДАМ'!AM$2)</f>
        <v>2749.2994489538241</v>
      </c>
      <c r="AN50" s="68">
        <f t="shared" si="36"/>
        <v>1</v>
      </c>
      <c r="AP50" s="142">
        <f>SUMIFS(ОСТАТКИ!T:T,ОСТАТКИ!Q:Q,'ABC ПО СКЛАДАМ'!A:A)</f>
        <v>0</v>
      </c>
      <c r="AQ50" s="135">
        <f>SUMIFS(ОСТАТКИ!$T:$T,ОСТАТКИ!$Q:$Q,'ABC ПО СКЛАДАМ'!$A:$A,ОСТАТКИ!$S:$S,'ABC ПО СКЛАДАМ'!AQ$2)</f>
        <v>0</v>
      </c>
      <c r="AR50" s="68">
        <f t="shared" si="37"/>
        <v>0</v>
      </c>
      <c r="AS50" s="135">
        <f>SUMIFS(ОСТАТКИ!$T:$T,ОСТАТКИ!$Q:$Q,'ABC ПО СКЛАДАМ'!$A:$A,ОСТАТКИ!$S:$S,'ABC ПО СКЛАДАМ'!AS$2)</f>
        <v>0</v>
      </c>
      <c r="AT50" s="68">
        <f t="shared" si="38"/>
        <v>0</v>
      </c>
      <c r="AU50" s="135">
        <f>SUMIFS(ОСТАТКИ!$T:$T,ОСТАТКИ!$Q:$Q,'ABC ПО СКЛАДАМ'!$A:$A,ОСТАТКИ!$S:$S,'ABC ПО СКЛАДАМ'!AU$2)</f>
        <v>0</v>
      </c>
      <c r="AV50" s="68">
        <f t="shared" si="39"/>
        <v>0</v>
      </c>
      <c r="AX50" s="142">
        <f>SUMIFS(ОСТАТКИ!AB:AB,ОСТАТКИ!Q:Q,'ABC ПО СКЛАДАМ'!A:A)</f>
        <v>72143.78020285294</v>
      </c>
      <c r="AY50" s="135">
        <f>SUMIFS(ОСТАТКИ!$AB:$AB,ОСТАТКИ!$Q:$Q,'ABC ПО СКЛАДАМ'!$A:$A,ОСТАТКИ!$S:$S,'ABC ПО СКЛАДАМ'!AY$2)</f>
        <v>0</v>
      </c>
      <c r="AZ50" s="68">
        <f t="shared" si="40"/>
        <v>0</v>
      </c>
      <c r="BA50" s="135">
        <f>SUMIFS(ОСТАТКИ!$AB:$AB,ОСТАТКИ!$Q:$Q,'ABC ПО СКЛАДАМ'!$A:$A,ОСТАТКИ!$S:$S,'ABC ПО СКЛАДАМ'!BA$2)</f>
        <v>0</v>
      </c>
      <c r="BB50" s="68">
        <f t="shared" si="41"/>
        <v>0</v>
      </c>
      <c r="BC50" s="135">
        <f>SUMIFS(ОСТАТКИ!$AB:$AB,ОСТАТКИ!$Q:$Q,'ABC ПО СКЛАДАМ'!$A:$A,ОСТАТКИ!$S:$S,'ABC ПО СКЛАДАМ'!BC$2)</f>
        <v>72143.78020285294</v>
      </c>
      <c r="BD50" s="68">
        <f t="shared" si="42"/>
        <v>1</v>
      </c>
      <c r="BF50" s="142">
        <f>SUMIFS(ОСТАТКИ!AC:AC,ОСТАТКИ!Q:Q,'ABC ПО СКЛАДАМ'!A:A)</f>
        <v>384455.96069947165</v>
      </c>
      <c r="BG50" s="135">
        <f>SUMIFS(ОСТАТКИ!$AC:$AC,ОСТАТКИ!$Q:$Q,'ABC ПО СКЛАДАМ'!$A:$A,ОСТАТКИ!$S:$S,'ABC ПО СКЛАДАМ'!BG$2)</f>
        <v>0</v>
      </c>
      <c r="BH50" s="68">
        <f t="shared" si="43"/>
        <v>0</v>
      </c>
      <c r="BI50" s="135">
        <f>SUMIFS(ОСТАТКИ!$AC:$AC,ОСТАТКИ!$Q:$Q,'ABC ПО СКЛАДАМ'!$A:$A,ОСТАТКИ!$S:$S,'ABC ПО СКЛАДАМ'!BI$2)</f>
        <v>0</v>
      </c>
      <c r="BJ50" s="68">
        <f t="shared" si="44"/>
        <v>0</v>
      </c>
      <c r="BK50" s="135">
        <f>SUMIFS(ОСТАТКИ!$AC:$AC,ОСТАТКИ!$Q:$Q,'ABC ПО СКЛАДАМ'!$A:$A,ОСТАТКИ!$S:$S,'ABC ПО СКЛАДАМ'!BK$2)</f>
        <v>384455.96069947165</v>
      </c>
      <c r="BL50" s="68">
        <f t="shared" si="45"/>
        <v>1</v>
      </c>
      <c r="BN50" s="142">
        <f>SUMIFS(ОСТАТКИ!Y:Y,ОСТАТКИ!Q:Q,'ABC ПО СКЛАДАМ'!A:A)</f>
        <v>0</v>
      </c>
      <c r="BO50" s="135">
        <f>SUMIFS(ОСТАТКИ!$Y:$Y,ОСТАТКИ!$Q:$Q,'ABC ПО СКЛАДАМ'!$A:$A,ОСТАТКИ!$S:$S,'ABC ПО СКЛАДАМ'!BO$2)</f>
        <v>0</v>
      </c>
      <c r="BP50" s="68">
        <f t="shared" si="46"/>
        <v>0</v>
      </c>
      <c r="BQ50" s="135">
        <f>SUMIFS(ОСТАТКИ!$Y:$Y,ОСТАТКИ!$Q:$Q,'ABC ПО СКЛАДАМ'!$A:$A,ОСТАТКИ!$S:$S,'ABC ПО СКЛАДАМ'!BQ$2)</f>
        <v>0</v>
      </c>
      <c r="BR50" s="68">
        <f t="shared" si="47"/>
        <v>0</v>
      </c>
      <c r="BS50" s="135">
        <f>SUMIFS(ОСТАТКИ!$Y:$Y,ОСТАТКИ!$Q:$Q,'ABC ПО СКЛАДАМ'!$A:$A,ОСТАТКИ!$S:$S,'ABC ПО СКЛАДАМ'!BS$2)</f>
        <v>0</v>
      </c>
      <c r="BT50" s="68">
        <f t="shared" si="48"/>
        <v>0</v>
      </c>
    </row>
    <row r="51" spans="1:72" ht="12" hidden="1" outlineLevel="1" x14ac:dyDescent="0.25">
      <c r="A51" s="150" t="s">
        <v>1935</v>
      </c>
      <c r="B51" s="142">
        <f>SUMIFS(ОСТАТКИ!AD:AD,ОСТАТКИ!Q:Q,'ABC ПО СКЛАДАМ'!A:A)</f>
        <v>73280.977365911487</v>
      </c>
      <c r="C51" s="135">
        <f>SUMIFS(ОСТАТКИ!AD:AD,ОСТАТКИ!Q:Q,'ABC ПО СКЛАДАМ'!A:A,ОСТАТКИ!S:S,'ABC ПО СКЛАДАМ'!C$3)</f>
        <v>0</v>
      </c>
      <c r="D51" s="68">
        <f t="shared" si="24"/>
        <v>0</v>
      </c>
      <c r="E51" s="135">
        <f>SUMIFS(ОСТАТКИ!AD:AD,ОСТАТКИ!Q:Q,'ABC ПО СКЛАДАМ'!A:A,ОСТАТКИ!S:S,'ABC ПО СКЛАДАМ'!E$3)</f>
        <v>56779.75817111686</v>
      </c>
      <c r="F51" s="68">
        <f t="shared" si="25"/>
        <v>0.77482261034265909</v>
      </c>
      <c r="G51" s="135">
        <f>SUMIFS(ОСТАТКИ!AD:AD,ОСТАТКИ!Q:Q,'ABC ПО СКЛАДАМ'!A:A,ОСТАТКИ!S:S,'ABC ПО СКЛАДАМ'!G$3)</f>
        <v>16501.21919479463</v>
      </c>
      <c r="H51" s="143">
        <f t="shared" si="26"/>
        <v>0.22517738965734091</v>
      </c>
      <c r="I51" s="132"/>
      <c r="J51" s="142">
        <f>SUMIFS(ОСТАТКИ!AA:AA,ОСТАТКИ!Q:Q,'ABC ПО СКЛАДАМ'!A:A)</f>
        <v>102342.01923728277</v>
      </c>
      <c r="K51" s="135">
        <f>SUMIFS(ОСТАТКИ!AA:AA,ОСТАТКИ!Q:Q,'ABC ПО СКЛАДАМ'!A:A,ОСТАТКИ!S:S,'ABC ПО СКЛАДАМ'!K$3)</f>
        <v>0</v>
      </c>
      <c r="L51" s="68">
        <f t="shared" si="27"/>
        <v>0</v>
      </c>
      <c r="M51" s="135">
        <f>SUMIFS(ОСТАТКИ!$AA:$AA,ОСТАТКИ!$Q:$Q,'ABC ПО СКЛАДАМ'!$A:$A,ОСТАТКИ!$S:$S,'ABC ПО СКЛАДАМ'!M$3)</f>
        <v>14842.019237282781</v>
      </c>
      <c r="N51" s="68">
        <f t="shared" si="28"/>
        <v>0.14502370920463425</v>
      </c>
      <c r="O51" s="135">
        <f>SUMIFS(ОСТАТКИ!$AA:$AA,ОСТАТКИ!$Q:$Q,'ABC ПО СКЛАДАМ'!$A:$A,ОСТАТКИ!$S:$S,'ABC ПО СКЛАДАМ'!O$3)</f>
        <v>87500</v>
      </c>
      <c r="P51" s="68">
        <f t="shared" si="28"/>
        <v>0.85497629079536586</v>
      </c>
      <c r="R51" s="142">
        <f>SUMIFS(ОСТАТКИ!Z:Z,ОСТАТКИ!Q:Q,'ABC ПО СКЛАДАМ'!A:A)</f>
        <v>230400.57122786486</v>
      </c>
      <c r="S51" s="135">
        <f>SUMIFS(ОСТАТКИ!$Z:$Z,ОСТАТКИ!$Q:$Q,'ABC ПО СКЛАДАМ'!$A:$A,ОСТАТКИ!$S:$S,'ABC ПО СКЛАДАМ'!S$2)</f>
        <v>0</v>
      </c>
      <c r="T51" s="68">
        <f t="shared" si="29"/>
        <v>0</v>
      </c>
      <c r="U51" s="135">
        <f>SUMIFS(ОСТАТКИ!$Z:$Z,ОСТАТКИ!$Q:$Q,'ABC ПО СКЛАДАМ'!$A:$A,ОСТАТКИ!$S:$S,'ABC ПО СКЛАДАМ'!U$2)</f>
        <v>197530.87284935787</v>
      </c>
      <c r="V51" s="68">
        <f t="shared" si="29"/>
        <v>0.8573367322687796</v>
      </c>
      <c r="W51" s="135">
        <f>SUMIFS(ОСТАТКИ!$Z:$Z,ОСТАТКИ!$Q:$Q,'ABC ПО СКЛАДАМ'!$A:$A,ОСТАТКИ!$S:$S,'ABC ПО СКЛАДАМ'!W$2)</f>
        <v>32869.69837850699</v>
      </c>
      <c r="X51" s="68">
        <f t="shared" ref="X51" si="162">IFERROR(W51/$R51,0)</f>
        <v>0.14266326773122034</v>
      </c>
      <c r="Z51" s="142">
        <f>SUMIFS(ОСТАТКИ!W:W,ОСТАТКИ!Q:Q,'ABC ПО СКЛАДАМ'!A:A)</f>
        <v>0</v>
      </c>
      <c r="AA51" s="135">
        <f>SUMIFS(ОСТАТКИ!$W:$W,ОСТАТКИ!$Q:$Q,'ABC ПО СКЛАДАМ'!$A:$A,ОСТАТКИ!$S:$S,'ABC ПО СКЛАДАМ'!AA$2)</f>
        <v>0</v>
      </c>
      <c r="AB51" s="68">
        <f t="shared" si="31"/>
        <v>0</v>
      </c>
      <c r="AC51" s="135">
        <f>SUMIFS(ОСТАТКИ!$W:$W,ОСТАТКИ!$Q:$Q,'ABC ПО СКЛАДАМ'!$A:$A,ОСТАТКИ!$S:$S,'ABC ПО СКЛАДАМ'!AC$2)</f>
        <v>0</v>
      </c>
      <c r="AD51" s="68">
        <f t="shared" si="32"/>
        <v>0</v>
      </c>
      <c r="AE51" s="135">
        <f>SUMIFS(ОСТАТКИ!$W:$W,ОСТАТКИ!$Q:$Q,'ABC ПО СКЛАДАМ'!$A:$A,ОСТАТКИ!$S:$S,'ABC ПО СКЛАДАМ'!AE$2)</f>
        <v>0</v>
      </c>
      <c r="AF51" s="68">
        <f t="shared" si="33"/>
        <v>0</v>
      </c>
      <c r="AH51" s="142">
        <f>SUMIFS(ОСТАТКИ!U:U,ОСТАТКИ!Q:Q,'ABC ПО СКЛАДАМ'!A:A)</f>
        <v>13950.191174891952</v>
      </c>
      <c r="AI51" s="135">
        <f>SUMIFS(ОСТАТКИ!$U:$U,ОСТАТКИ!$Q:$Q,'ABC ПО СКЛАДАМ'!$A:$A,ОСТАТКИ!$S:$S,'ABC ПО СКЛАДАМ'!AI$2)</f>
        <v>0</v>
      </c>
      <c r="AJ51" s="68">
        <f t="shared" si="34"/>
        <v>0</v>
      </c>
      <c r="AK51" s="135">
        <f>SUMIFS(ОСТАТКИ!$U:$U,ОСТАТКИ!$Q:$Q,'ABC ПО СКЛАДАМ'!$A:$A,ОСТАТКИ!$S:$S,'ABC ПО СКЛАДАМ'!AK$2)</f>
        <v>13211.723337054114</v>
      </c>
      <c r="AL51" s="68">
        <f t="shared" si="35"/>
        <v>0.94706396288195982</v>
      </c>
      <c r="AM51" s="135">
        <f>SUMIFS(ОСТАТКИ!$U:$U,ОСТАТКИ!$Q:$Q,'ABC ПО СКЛАДАМ'!$A:$A,ОСТАТКИ!$S:$S,'ABC ПО СКЛАДАМ'!AM$2)</f>
        <v>738.46783783783781</v>
      </c>
      <c r="AN51" s="68">
        <f t="shared" si="36"/>
        <v>5.2936037118040243E-2</v>
      </c>
      <c r="AP51" s="142">
        <f>SUMIFS(ОСТАТКИ!T:T,ОСТАТКИ!Q:Q,'ABC ПО СКЛАДАМ'!A:A)</f>
        <v>5891.6217354675655</v>
      </c>
      <c r="AQ51" s="135">
        <f>SUMIFS(ОСТАТКИ!$T:$T,ОСТАТКИ!$Q:$Q,'ABC ПО СКЛАДАМ'!$A:$A,ОСТАТКИ!$S:$S,'ABC ПО СКЛАДАМ'!AQ$2)</f>
        <v>0</v>
      </c>
      <c r="AR51" s="68">
        <f t="shared" si="37"/>
        <v>0</v>
      </c>
      <c r="AS51" s="135">
        <f>SUMIFS(ОСТАТКИ!$T:$T,ОСТАТКИ!$Q:$Q,'ABC ПО СКЛАДАМ'!$A:$A,ОСТАТКИ!$S:$S,'ABC ПО СКЛАДАМ'!AS$2)</f>
        <v>5891.6217354675655</v>
      </c>
      <c r="AT51" s="68">
        <f t="shared" si="38"/>
        <v>1</v>
      </c>
      <c r="AU51" s="135">
        <f>SUMIFS(ОСТАТКИ!$T:$T,ОСТАТКИ!$Q:$Q,'ABC ПО СКЛАДАМ'!$A:$A,ОСТАТКИ!$S:$S,'ABC ПО СКЛАДАМ'!AU$2)</f>
        <v>0</v>
      </c>
      <c r="AV51" s="68">
        <f t="shared" si="39"/>
        <v>0</v>
      </c>
      <c r="AX51" s="142">
        <f>SUMIFS(ОСТАТКИ!AB:AB,ОСТАТКИ!Q:Q,'ABC ПО СКЛАДАМ'!A:A)</f>
        <v>6082.5552884027757</v>
      </c>
      <c r="AY51" s="135">
        <f>SUMIFS(ОСТАТКИ!$AB:$AB,ОСТАТКИ!$Q:$Q,'ABC ПО СКЛАДАМ'!$A:$A,ОСТАТКИ!$S:$S,'ABC ПО СКЛАДАМ'!AY$2)</f>
        <v>0</v>
      </c>
      <c r="AZ51" s="68">
        <f t="shared" si="40"/>
        <v>0</v>
      </c>
      <c r="BA51" s="135">
        <f>SUMIFS(ОСТАТКИ!$AB:$AB,ОСТАТКИ!$Q:$Q,'ABC ПО СКЛАДАМ'!$A:$A,ОСТАТКИ!$S:$S,'ABC ПО СКЛАДАМ'!BA$2)</f>
        <v>3223.4715145109503</v>
      </c>
      <c r="BB51" s="68">
        <f t="shared" si="41"/>
        <v>0.52995350829887888</v>
      </c>
      <c r="BC51" s="135">
        <f>SUMIFS(ОСТАТКИ!$AB:$AB,ОСТАТКИ!$Q:$Q,'ABC ПО СКЛАДАМ'!$A:$A,ОСТАТКИ!$S:$S,'ABC ПО СКЛАДАМ'!BC$2)</f>
        <v>2859.0837738918258</v>
      </c>
      <c r="BD51" s="68">
        <f t="shared" si="42"/>
        <v>0.47004649170112112</v>
      </c>
      <c r="BF51" s="142">
        <f>SUMIFS(ОСТАТКИ!AC:AC,ОСТАТКИ!Q:Q,'ABC ПО СКЛАДАМ'!A:A)</f>
        <v>116745.53508191754</v>
      </c>
      <c r="BG51" s="135">
        <f>SUMIFS(ОСТАТКИ!$AC:$AC,ОСТАТКИ!$Q:$Q,'ABC ПО СКЛАДАМ'!$A:$A,ОСТАТКИ!$S:$S,'ABC ПО СКЛАДАМ'!BG$2)</f>
        <v>0</v>
      </c>
      <c r="BH51" s="68">
        <f t="shared" si="43"/>
        <v>0</v>
      </c>
      <c r="BI51" s="135">
        <f>SUMIFS(ОСТАТКИ!$AC:$AC,ОСТАТКИ!$Q:$Q,'ABC ПО СКЛАДАМ'!$A:$A,ОСТАТКИ!$S:$S,'ABC ПО СКЛАДАМ'!BI$2)</f>
        <v>73549.179776272154</v>
      </c>
      <c r="BJ51" s="68">
        <f t="shared" si="44"/>
        <v>0.62999565443478811</v>
      </c>
      <c r="BK51" s="135">
        <f>SUMIFS(ОСТАТКИ!$AC:$AC,ОСТАТКИ!$Q:$Q,'ABC ПО СКЛАДАМ'!$A:$A,ОСТАТКИ!$S:$S,'ABC ПО СКЛАДАМ'!BK$2)</f>
        <v>43196.355305645375</v>
      </c>
      <c r="BL51" s="68">
        <f t="shared" si="45"/>
        <v>0.37000434556521183</v>
      </c>
      <c r="BN51" s="142">
        <f>SUMIFS(ОСТАТКИ!Y:Y,ОСТАТКИ!Q:Q,'ABC ПО СКЛАДАМ'!A:A)</f>
        <v>278906.92395793565</v>
      </c>
      <c r="BO51" s="135">
        <f>SUMIFS(ОСТАТКИ!$Y:$Y,ОСТАТКИ!$Q:$Q,'ABC ПО СКЛАДАМ'!$A:$A,ОСТАТКИ!$S:$S,'ABC ПО СКЛАДАМ'!BO$2)</f>
        <v>0</v>
      </c>
      <c r="BP51" s="68">
        <f t="shared" si="46"/>
        <v>0</v>
      </c>
      <c r="BQ51" s="135">
        <f>SUMIFS(ОСТАТКИ!$Y:$Y,ОСТАТКИ!$Q:$Q,'ABC ПО СКЛАДАМ'!$A:$A,ОСТАТКИ!$S:$S,'ABC ПО СКЛАДАМ'!BQ$2)</f>
        <v>191406.92395793565</v>
      </c>
      <c r="BR51" s="68">
        <f t="shared" si="47"/>
        <v>0.68627526789834514</v>
      </c>
      <c r="BS51" s="135">
        <f>SUMIFS(ОСТАТКИ!$Y:$Y,ОСТАТКИ!$Q:$Q,'ABC ПО СКЛАДАМ'!$A:$A,ОСТАТКИ!$S:$S,'ABC ПО СКЛАДАМ'!BS$2)</f>
        <v>87500</v>
      </c>
      <c r="BT51" s="68">
        <f t="shared" si="48"/>
        <v>0.31372473210165491</v>
      </c>
    </row>
    <row r="52" spans="1:72" ht="12" hidden="1" outlineLevel="1" x14ac:dyDescent="0.25">
      <c r="A52" s="150" t="s">
        <v>1946</v>
      </c>
      <c r="B52" s="142">
        <f>SUMIFS(ОСТАТКИ!AD:AD,ОСТАТКИ!Q:Q,'ABC ПО СКЛАДАМ'!A:A)</f>
        <v>11672.237405581254</v>
      </c>
      <c r="C52" s="135">
        <f>SUMIFS(ОСТАТКИ!AD:AD,ОСТАТКИ!Q:Q,'ABC ПО СКЛАДАМ'!A:A,ОСТАТКИ!S:S,'ABC ПО СКЛАДАМ'!C$3)</f>
        <v>0</v>
      </c>
      <c r="D52" s="68">
        <f t="shared" si="24"/>
        <v>0</v>
      </c>
      <c r="E52" s="135">
        <f>SUMIFS(ОСТАТКИ!AD:AD,ОСТАТКИ!Q:Q,'ABC ПО СКЛАДАМ'!A:A,ОСТАТКИ!S:S,'ABC ПО СКЛАДАМ'!E$3)</f>
        <v>7895.5407723884955</v>
      </c>
      <c r="F52" s="68">
        <f t="shared" si="25"/>
        <v>0.67643764413266005</v>
      </c>
      <c r="G52" s="135">
        <f>SUMIFS(ОСТАТКИ!AD:AD,ОСТАТКИ!Q:Q,'ABC ПО СКЛАДАМ'!A:A,ОСТАТКИ!S:S,'ABC ПО СКЛАДАМ'!G$3)</f>
        <v>3776.6966331927606</v>
      </c>
      <c r="H52" s="143">
        <f t="shared" si="26"/>
        <v>0.32356235586734011</v>
      </c>
      <c r="I52" s="132"/>
      <c r="J52" s="142">
        <f>SUMIFS(ОСТАТКИ!AA:AA,ОСТАТКИ!Q:Q,'ABC ПО СКЛАДАМ'!A:A)</f>
        <v>70252.623574275276</v>
      </c>
      <c r="K52" s="135">
        <f>SUMIFS(ОСТАТКИ!AA:AA,ОСТАТКИ!Q:Q,'ABC ПО СКЛАДАМ'!A:A,ОСТАТКИ!S:S,'ABC ПО СКЛАДАМ'!K$3)</f>
        <v>0</v>
      </c>
      <c r="L52" s="68">
        <f t="shared" si="27"/>
        <v>0</v>
      </c>
      <c r="M52" s="135">
        <f>SUMIFS(ОСТАТКИ!$AA:$AA,ОСТАТКИ!$Q:$Q,'ABC ПО СКЛАДАМ'!$A:$A,ОСТАТКИ!$S:$S,'ABC ПО СКЛАДАМ'!M$3)</f>
        <v>46124.539796857978</v>
      </c>
      <c r="N52" s="68">
        <f t="shared" si="28"/>
        <v>0.65655255918083055</v>
      </c>
      <c r="O52" s="135">
        <f>SUMIFS(ОСТАТКИ!$AA:$AA,ОСТАТКИ!$Q:$Q,'ABC ПО СКЛАДАМ'!$A:$A,ОСТАТКИ!$S:$S,'ABC ПО СКЛАДАМ'!O$3)</f>
        <v>24128.083777417291</v>
      </c>
      <c r="P52" s="68">
        <f t="shared" si="28"/>
        <v>0.34344744081916939</v>
      </c>
      <c r="R52" s="142">
        <f>SUMIFS(ОСТАТКИ!Z:Z,ОСТАТКИ!Q:Q,'ABC ПО СКЛАДАМ'!A:A)</f>
        <v>33595.95277317299</v>
      </c>
      <c r="S52" s="135">
        <f>SUMIFS(ОСТАТКИ!$Z:$Z,ОСТАТКИ!$Q:$Q,'ABC ПО СКЛАДАМ'!$A:$A,ОСТАТКИ!$S:$S,'ABC ПО СКЛАДАМ'!S$2)</f>
        <v>0</v>
      </c>
      <c r="T52" s="68">
        <f t="shared" si="29"/>
        <v>0</v>
      </c>
      <c r="U52" s="135">
        <f>SUMIFS(ОСТАТКИ!$Z:$Z,ОСТАТКИ!$Q:$Q,'ABC ПО СКЛАДАМ'!$A:$A,ОСТАТКИ!$S:$S,'ABC ПО СКЛАДАМ'!U$2)</f>
        <v>13972.119175697771</v>
      </c>
      <c r="V52" s="68">
        <f t="shared" si="29"/>
        <v>0.41588697513751643</v>
      </c>
      <c r="W52" s="135">
        <f>SUMIFS(ОСТАТКИ!$Z:$Z,ОСТАТКИ!$Q:$Q,'ABC ПО СКЛАДАМ'!$A:$A,ОСТАТКИ!$S:$S,'ABC ПО СКЛАДАМ'!W$2)</f>
        <v>19623.833597475219</v>
      </c>
      <c r="X52" s="68">
        <f t="shared" ref="X52" si="163">IFERROR(W52/$R52,0)</f>
        <v>0.58411302486248362</v>
      </c>
      <c r="Z52" s="142">
        <f>SUMIFS(ОСТАТКИ!W:W,ОСТАТКИ!Q:Q,'ABC ПО СКЛАДАМ'!A:A)</f>
        <v>0</v>
      </c>
      <c r="AA52" s="135">
        <f>SUMIFS(ОСТАТКИ!$W:$W,ОСТАТКИ!$Q:$Q,'ABC ПО СКЛАДАМ'!$A:$A,ОСТАТКИ!$S:$S,'ABC ПО СКЛАДАМ'!AA$2)</f>
        <v>0</v>
      </c>
      <c r="AB52" s="68">
        <f t="shared" si="31"/>
        <v>0</v>
      </c>
      <c r="AC52" s="135">
        <f>SUMIFS(ОСТАТКИ!$W:$W,ОСТАТКИ!$Q:$Q,'ABC ПО СКЛАДАМ'!$A:$A,ОСТАТКИ!$S:$S,'ABC ПО СКЛАДАМ'!AC$2)</f>
        <v>0</v>
      </c>
      <c r="AD52" s="68">
        <f t="shared" si="32"/>
        <v>0</v>
      </c>
      <c r="AE52" s="135">
        <f>SUMIFS(ОСТАТКИ!$W:$W,ОСТАТКИ!$Q:$Q,'ABC ПО СКЛАДАМ'!$A:$A,ОСТАТКИ!$S:$S,'ABC ПО СКЛАДАМ'!AE$2)</f>
        <v>0</v>
      </c>
      <c r="AF52" s="68">
        <f t="shared" si="33"/>
        <v>0</v>
      </c>
      <c r="AH52" s="142">
        <f>SUMIFS(ОСТАТКИ!U:U,ОСТАТКИ!Q:Q,'ABC ПО СКЛАДАМ'!A:A)</f>
        <v>5715.5956908930375</v>
      </c>
      <c r="AI52" s="135">
        <f>SUMIFS(ОСТАТКИ!$U:$U,ОСТАТКИ!$Q:$Q,'ABC ПО СКЛАДАМ'!$A:$A,ОСТАТКИ!$S:$S,'ABC ПО СКЛАДАМ'!AI$2)</f>
        <v>0</v>
      </c>
      <c r="AJ52" s="68">
        <f t="shared" si="34"/>
        <v>0</v>
      </c>
      <c r="AK52" s="135">
        <f>SUMIFS(ОСТАТКИ!$U:$U,ОСТАТКИ!$Q:$Q,'ABC ПО СКЛАДАМ'!$A:$A,ОСТАТКИ!$S:$S,'ABC ПО СКЛАДАМ'!AK$2)</f>
        <v>1189.5340340427006</v>
      </c>
      <c r="AL52" s="68">
        <f t="shared" si="35"/>
        <v>0.20812074512863959</v>
      </c>
      <c r="AM52" s="135">
        <f>SUMIFS(ОСТАТКИ!$U:$U,ОСТАТКИ!$Q:$Q,'ABC ПО СКЛАДАМ'!$A:$A,ОСТАТКИ!$S:$S,'ABC ПО СКЛАДАМ'!AM$2)</f>
        <v>4526.0616568503374</v>
      </c>
      <c r="AN52" s="68">
        <f t="shared" si="36"/>
        <v>0.79187925487136046</v>
      </c>
      <c r="AP52" s="142">
        <f>SUMIFS(ОСТАТКИ!T:T,ОСТАТКИ!Q:Q,'ABC ПО СКЛАДАМ'!A:A)</f>
        <v>4656.4428033599779</v>
      </c>
      <c r="AQ52" s="135">
        <f>SUMIFS(ОСТАТКИ!$T:$T,ОСТАТКИ!$Q:$Q,'ABC ПО СКЛАДАМ'!$A:$A,ОСТАТКИ!$S:$S,'ABC ПО СКЛАДАМ'!AQ$2)</f>
        <v>0</v>
      </c>
      <c r="AR52" s="68">
        <f t="shared" si="37"/>
        <v>0</v>
      </c>
      <c r="AS52" s="135">
        <f>SUMIFS(ОСТАТКИ!$T:$T,ОСТАТКИ!$Q:$Q,'ABC ПО СКЛАДАМ'!$A:$A,ОСТАТКИ!$S:$S,'ABC ПО СКЛАДАМ'!AS$2)</f>
        <v>4163.3691191494518</v>
      </c>
      <c r="AT52" s="68">
        <f t="shared" si="38"/>
        <v>0.89410936523160212</v>
      </c>
      <c r="AU52" s="135">
        <f>SUMIFS(ОСТАТКИ!$T:$T,ОСТАТКИ!$Q:$Q,'ABC ПО СКЛАДАМ'!$A:$A,ОСТАТКИ!$S:$S,'ABC ПО СКЛАДАМ'!AU$2)</f>
        <v>493.07368421052627</v>
      </c>
      <c r="AV52" s="68">
        <f t="shared" si="39"/>
        <v>0.1058906347683979</v>
      </c>
      <c r="AX52" s="142">
        <f>SUMIFS(ОСТАТКИ!AB:AB,ОСТАТКИ!Q:Q,'ABC ПО СКЛАДАМ'!A:A)</f>
        <v>1486.9175425533756</v>
      </c>
      <c r="AY52" s="135">
        <f>SUMIFS(ОСТАТКИ!$AB:$AB,ОСТАТКИ!$Q:$Q,'ABC ПО СКЛАДАМ'!$A:$A,ОСТАТКИ!$S:$S,'ABC ПО СКЛАДАМ'!AY$2)</f>
        <v>0</v>
      </c>
      <c r="AZ52" s="68">
        <f t="shared" si="40"/>
        <v>0</v>
      </c>
      <c r="BA52" s="135">
        <f>SUMIFS(ОСТАТКИ!$AB:$AB,ОСТАТКИ!$Q:$Q,'ABC ПО СКЛАДАМ'!$A:$A,ОСТАТКИ!$S:$S,'ABC ПО СКЛАДАМ'!BA$2)</f>
        <v>1486.9175425533756</v>
      </c>
      <c r="BB52" s="68">
        <f t="shared" si="41"/>
        <v>1</v>
      </c>
      <c r="BC52" s="135">
        <f>SUMIFS(ОСТАТКИ!$AB:$AB,ОСТАТКИ!$Q:$Q,'ABC ПО СКЛАДАМ'!$A:$A,ОСТАТКИ!$S:$S,'ABC ПО СКЛАДАМ'!BC$2)</f>
        <v>0</v>
      </c>
      <c r="BD52" s="68">
        <f t="shared" si="42"/>
        <v>0</v>
      </c>
      <c r="BF52" s="142">
        <f>SUMIFS(ОСТАТКИ!AC:AC,ОСТАТКИ!Q:Q,'ABC ПО СКЛАДАМ'!A:A)</f>
        <v>4460.7526276601266</v>
      </c>
      <c r="BG52" s="135">
        <f>SUMIFS(ОСТАТКИ!$AC:$AC,ОСТАТКИ!$Q:$Q,'ABC ПО СКЛАДАМ'!$A:$A,ОСТАТКИ!$S:$S,'ABC ПО СКЛАДАМ'!BG$2)</f>
        <v>0</v>
      </c>
      <c r="BH52" s="68">
        <f t="shared" si="43"/>
        <v>0</v>
      </c>
      <c r="BI52" s="135">
        <f>SUMIFS(ОСТАТКИ!$AC:$AC,ОСТАТКИ!$Q:$Q,'ABC ПО СКЛАДАМ'!$A:$A,ОСТАТКИ!$S:$S,'ABC ПО СКЛАДАМ'!BI$2)</f>
        <v>4460.7526276601266</v>
      </c>
      <c r="BJ52" s="68">
        <f t="shared" si="44"/>
        <v>1</v>
      </c>
      <c r="BK52" s="135">
        <f>SUMIFS(ОСТАТКИ!$AC:$AC,ОСТАТКИ!$Q:$Q,'ABC ПО СКЛАДАМ'!$A:$A,ОСТАТКИ!$S:$S,'ABC ПО СКЛАДАМ'!BK$2)</f>
        <v>0</v>
      </c>
      <c r="BL52" s="68">
        <f t="shared" si="45"/>
        <v>0</v>
      </c>
      <c r="BN52" s="142">
        <f>SUMIFS(ОСТАТКИ!Y:Y,ОСТАТКИ!Q:Q,'ABC ПО СКЛАДАМ'!A:A)</f>
        <v>208168.45595747259</v>
      </c>
      <c r="BO52" s="135">
        <f>SUMIFS(ОСТАТКИ!$Y:$Y,ОСТАТКИ!$Q:$Q,'ABC ПО СКЛАДАМ'!$A:$A,ОСТАТКИ!$S:$S,'ABC ПО СКЛАДАМ'!BO$2)</f>
        <v>0</v>
      </c>
      <c r="BP52" s="68">
        <f t="shared" si="46"/>
        <v>0</v>
      </c>
      <c r="BQ52" s="135">
        <f>SUMIFS(ОСТАТКИ!$Y:$Y,ОСТАТКИ!$Q:$Q,'ABC ПО СКЛАДАМ'!$A:$A,ОСТАТКИ!$S:$S,'ABC ПО СКЛАДАМ'!BQ$2)</f>
        <v>208168.45595747259</v>
      </c>
      <c r="BR52" s="68">
        <f t="shared" si="47"/>
        <v>1</v>
      </c>
      <c r="BS52" s="135">
        <f>SUMIFS(ОСТАТКИ!$Y:$Y,ОСТАТКИ!$Q:$Q,'ABC ПО СКЛАДАМ'!$A:$A,ОСТАТКИ!$S:$S,'ABC ПО СКЛАДАМ'!BS$2)</f>
        <v>0</v>
      </c>
      <c r="BT52" s="68">
        <f t="shared" si="48"/>
        <v>0</v>
      </c>
    </row>
    <row r="53" spans="1:72" ht="12" hidden="1" outlineLevel="1" x14ac:dyDescent="0.25">
      <c r="A53" s="150" t="s">
        <v>1953</v>
      </c>
      <c r="B53" s="142">
        <f>SUMIFS(ОСТАТКИ!AD:AD,ОСТАТКИ!Q:Q,'ABC ПО СКЛАДАМ'!A:A)</f>
        <v>140583.0524641746</v>
      </c>
      <c r="C53" s="135">
        <f>SUMIFS(ОСТАТКИ!AD:AD,ОСТАТКИ!Q:Q,'ABC ПО СКЛАДАМ'!A:A,ОСТАТКИ!S:S,'ABC ПО СКЛАДАМ'!C$3)</f>
        <v>0</v>
      </c>
      <c r="D53" s="68">
        <f t="shared" si="24"/>
        <v>0</v>
      </c>
      <c r="E53" s="135">
        <f>SUMIFS(ОСТАТКИ!AD:AD,ОСТАТКИ!Q:Q,'ABC ПО СКЛАДАМ'!A:A,ОСТАТКИ!S:S,'ABC ПО СКЛАДАМ'!E$3)</f>
        <v>0</v>
      </c>
      <c r="F53" s="68">
        <f t="shared" si="25"/>
        <v>0</v>
      </c>
      <c r="G53" s="135">
        <f>SUMIFS(ОСТАТКИ!AD:AD,ОСТАТКИ!Q:Q,'ABC ПО СКЛАДАМ'!A:A,ОСТАТКИ!S:S,'ABC ПО СКЛАДАМ'!G$3)</f>
        <v>140583.0524641746</v>
      </c>
      <c r="H53" s="143">
        <f t="shared" si="26"/>
        <v>1</v>
      </c>
      <c r="I53" s="132"/>
      <c r="J53" s="142">
        <f>SUMIFS(ОСТАТКИ!AA:AA,ОСТАТКИ!Q:Q,'ABC ПО СКЛАДАМ'!A:A)</f>
        <v>544372.71967989532</v>
      </c>
      <c r="K53" s="135">
        <f>SUMIFS(ОСТАТКИ!AA:AA,ОСТАТКИ!Q:Q,'ABC ПО СКЛАДАМ'!A:A,ОСТАТКИ!S:S,'ABC ПО СКЛАДАМ'!K$3)</f>
        <v>0</v>
      </c>
      <c r="L53" s="68">
        <f t="shared" si="27"/>
        <v>0</v>
      </c>
      <c r="M53" s="135">
        <f>SUMIFS(ОСТАТКИ!$AA:$AA,ОСТАТКИ!$Q:$Q,'ABC ПО СКЛАДАМ'!$A:$A,ОСТАТКИ!$S:$S,'ABC ПО СКЛАДАМ'!M$3)</f>
        <v>0</v>
      </c>
      <c r="N53" s="68">
        <f t="shared" si="28"/>
        <v>0</v>
      </c>
      <c r="O53" s="135">
        <f>SUMIFS(ОСТАТКИ!$AA:$AA,ОСТАТКИ!$Q:$Q,'ABC ПО СКЛАДАМ'!$A:$A,ОСТАТКИ!$S:$S,'ABC ПО СКЛАДАМ'!O$3)</f>
        <v>544372.71967989532</v>
      </c>
      <c r="P53" s="68">
        <f t="shared" si="28"/>
        <v>1</v>
      </c>
      <c r="R53" s="142">
        <f>SUMIFS(ОСТАТКИ!Z:Z,ОСТАТКИ!Q:Q,'ABC ПО СКЛАДАМ'!A:A)</f>
        <v>663735.520327957</v>
      </c>
      <c r="S53" s="135">
        <f>SUMIFS(ОСТАТКИ!$Z:$Z,ОСТАТКИ!$Q:$Q,'ABC ПО СКЛАДАМ'!$A:$A,ОСТАТКИ!$S:$S,'ABC ПО СКЛАДАМ'!S$2)</f>
        <v>0</v>
      </c>
      <c r="T53" s="68">
        <f t="shared" si="29"/>
        <v>0</v>
      </c>
      <c r="U53" s="135">
        <f>SUMIFS(ОСТАТКИ!$Z:$Z,ОСТАТКИ!$Q:$Q,'ABC ПО СКЛАДАМ'!$A:$A,ОСТАТКИ!$S:$S,'ABC ПО СКЛАДАМ'!U$2)</f>
        <v>0</v>
      </c>
      <c r="V53" s="68">
        <f t="shared" si="29"/>
        <v>0</v>
      </c>
      <c r="W53" s="135">
        <f>SUMIFS(ОСТАТКИ!$Z:$Z,ОСТАТКИ!$Q:$Q,'ABC ПО СКЛАДАМ'!$A:$A,ОСТАТКИ!$S:$S,'ABC ПО СКЛАДАМ'!W$2)</f>
        <v>663735.520327957</v>
      </c>
      <c r="X53" s="68">
        <f t="shared" ref="X53" si="164">IFERROR(W53/$R53,0)</f>
        <v>1</v>
      </c>
      <c r="Z53" s="142">
        <f>SUMIFS(ОСТАТКИ!W:W,ОСТАТКИ!Q:Q,'ABC ПО СКЛАДАМ'!A:A)</f>
        <v>0</v>
      </c>
      <c r="AA53" s="135">
        <f>SUMIFS(ОСТАТКИ!$W:$W,ОСТАТКИ!$Q:$Q,'ABC ПО СКЛАДАМ'!$A:$A,ОСТАТКИ!$S:$S,'ABC ПО СКЛАДАМ'!AA$2)</f>
        <v>0</v>
      </c>
      <c r="AB53" s="68">
        <f t="shared" si="31"/>
        <v>0</v>
      </c>
      <c r="AC53" s="135">
        <f>SUMIFS(ОСТАТКИ!$W:$W,ОСТАТКИ!$Q:$Q,'ABC ПО СКЛАДАМ'!$A:$A,ОСТАТКИ!$S:$S,'ABC ПО СКЛАДАМ'!AC$2)</f>
        <v>0</v>
      </c>
      <c r="AD53" s="68">
        <f t="shared" si="32"/>
        <v>0</v>
      </c>
      <c r="AE53" s="135">
        <f>SUMIFS(ОСТАТКИ!$W:$W,ОСТАТКИ!$Q:$Q,'ABC ПО СКЛАДАМ'!$A:$A,ОСТАТКИ!$S:$S,'ABC ПО СКЛАДАМ'!AE$2)</f>
        <v>0</v>
      </c>
      <c r="AF53" s="68">
        <f t="shared" si="33"/>
        <v>0</v>
      </c>
      <c r="AH53" s="142">
        <f>SUMIFS(ОСТАТКИ!U:U,ОСТАТКИ!Q:Q,'ABC ПО СКЛАДАМ'!A:A)</f>
        <v>26450.053749663311</v>
      </c>
      <c r="AI53" s="135">
        <f>SUMIFS(ОСТАТКИ!$U:$U,ОСТАТКИ!$Q:$Q,'ABC ПО СКЛАДАМ'!$A:$A,ОСТАТКИ!$S:$S,'ABC ПО СКЛАДАМ'!AI$2)</f>
        <v>0</v>
      </c>
      <c r="AJ53" s="68">
        <f t="shared" si="34"/>
        <v>0</v>
      </c>
      <c r="AK53" s="135">
        <f>SUMIFS(ОСТАТКИ!$U:$U,ОСТАТКИ!$Q:$Q,'ABC ПО СКЛАДАМ'!$A:$A,ОСТАТКИ!$S:$S,'ABC ПО СКЛАДАМ'!AK$2)</f>
        <v>0</v>
      </c>
      <c r="AL53" s="68">
        <f t="shared" si="35"/>
        <v>0</v>
      </c>
      <c r="AM53" s="135">
        <f>SUMIFS(ОСТАТКИ!$U:$U,ОСТАТКИ!$Q:$Q,'ABC ПО СКЛАДАМ'!$A:$A,ОСТАТКИ!$S:$S,'ABC ПО СКЛАДАМ'!AM$2)</f>
        <v>26450.053749663311</v>
      </c>
      <c r="AN53" s="68">
        <f t="shared" si="36"/>
        <v>1</v>
      </c>
      <c r="AP53" s="142">
        <f>SUMIFS(ОСТАТКИ!T:T,ОСТАТКИ!Q:Q,'ABC ПО СКЛАДАМ'!A:A)</f>
        <v>63024.169856439556</v>
      </c>
      <c r="AQ53" s="135">
        <f>SUMIFS(ОСТАТКИ!$T:$T,ОСТАТКИ!$Q:$Q,'ABC ПО СКЛАДАМ'!$A:$A,ОСТАТКИ!$S:$S,'ABC ПО СКЛАДАМ'!AQ$2)</f>
        <v>0</v>
      </c>
      <c r="AR53" s="68">
        <f t="shared" si="37"/>
        <v>0</v>
      </c>
      <c r="AS53" s="135">
        <f>SUMIFS(ОСТАТКИ!$T:$T,ОСТАТКИ!$Q:$Q,'ABC ПО СКЛАДАМ'!$A:$A,ОСТАТКИ!$S:$S,'ABC ПО СКЛАДАМ'!AS$2)</f>
        <v>0</v>
      </c>
      <c r="AT53" s="68">
        <f t="shared" si="38"/>
        <v>0</v>
      </c>
      <c r="AU53" s="135">
        <f>SUMIFS(ОСТАТКИ!$T:$T,ОСТАТКИ!$Q:$Q,'ABC ПО СКЛАДАМ'!$A:$A,ОСТАТКИ!$S:$S,'ABC ПО СКЛАДАМ'!AU$2)</f>
        <v>63024.169856439556</v>
      </c>
      <c r="AV53" s="68">
        <f t="shared" si="39"/>
        <v>1</v>
      </c>
      <c r="AX53" s="142">
        <f>SUMIFS(ОСТАТКИ!AB:AB,ОСТАТКИ!Q:Q,'ABC ПО СКЛАДАМ'!A:A)</f>
        <v>18196.109865074788</v>
      </c>
      <c r="AY53" s="135">
        <f>SUMIFS(ОСТАТКИ!$AB:$AB,ОСТАТКИ!$Q:$Q,'ABC ПО СКЛАДАМ'!$A:$A,ОСТАТКИ!$S:$S,'ABC ПО СКЛАДАМ'!AY$2)</f>
        <v>0</v>
      </c>
      <c r="AZ53" s="68">
        <f t="shared" si="40"/>
        <v>0</v>
      </c>
      <c r="BA53" s="135">
        <f>SUMIFS(ОСТАТКИ!$AB:$AB,ОСТАТКИ!$Q:$Q,'ABC ПО СКЛАДАМ'!$A:$A,ОСТАТКИ!$S:$S,'ABC ПО СКЛАДАМ'!BA$2)</f>
        <v>0</v>
      </c>
      <c r="BB53" s="68">
        <f t="shared" si="41"/>
        <v>0</v>
      </c>
      <c r="BC53" s="135">
        <f>SUMIFS(ОСТАТКИ!$AB:$AB,ОСТАТКИ!$Q:$Q,'ABC ПО СКЛАДАМ'!$A:$A,ОСТАТКИ!$S:$S,'ABC ПО СКЛАДАМ'!BC$2)</f>
        <v>18196.109865074788</v>
      </c>
      <c r="BD53" s="68">
        <f t="shared" si="42"/>
        <v>1</v>
      </c>
      <c r="BF53" s="142">
        <f>SUMIFS(ОСТАТКИ!AC:AC,ОСТАТКИ!Q:Q,'ABC ПО СКЛАДАМ'!A:A)</f>
        <v>150085.54950265863</v>
      </c>
      <c r="BG53" s="135">
        <f>SUMIFS(ОСТАТКИ!$AC:$AC,ОСТАТКИ!$Q:$Q,'ABC ПО СКЛАДАМ'!$A:$A,ОСТАТКИ!$S:$S,'ABC ПО СКЛАДАМ'!BG$2)</f>
        <v>0</v>
      </c>
      <c r="BH53" s="68">
        <f t="shared" si="43"/>
        <v>0</v>
      </c>
      <c r="BI53" s="135">
        <f>SUMIFS(ОСТАТКИ!$AC:$AC,ОСТАТКИ!$Q:$Q,'ABC ПО СКЛАДАМ'!$A:$A,ОСТАТКИ!$S:$S,'ABC ПО СКЛАДАМ'!BI$2)</f>
        <v>0</v>
      </c>
      <c r="BJ53" s="68">
        <f t="shared" si="44"/>
        <v>0</v>
      </c>
      <c r="BK53" s="135">
        <f>SUMIFS(ОСТАТКИ!$AC:$AC,ОСТАТКИ!$Q:$Q,'ABC ПО СКЛАДАМ'!$A:$A,ОСТАТКИ!$S:$S,'ABC ПО СКЛАДАМ'!BK$2)</f>
        <v>150085.54950265863</v>
      </c>
      <c r="BL53" s="68">
        <f t="shared" si="45"/>
        <v>1</v>
      </c>
      <c r="BN53" s="142">
        <f>SUMIFS(ОСТАТКИ!Y:Y,ОСТАТКИ!Q:Q,'ABC ПО СКЛАДАМ'!A:A)</f>
        <v>9952114.1010291278</v>
      </c>
      <c r="BO53" s="135">
        <f>SUMIFS(ОСТАТКИ!$Y:$Y,ОСТАТКИ!$Q:$Q,'ABC ПО СКЛАДАМ'!$A:$A,ОСТАТКИ!$S:$S,'ABC ПО СКЛАДАМ'!BO$2)</f>
        <v>0</v>
      </c>
      <c r="BP53" s="68">
        <f t="shared" si="46"/>
        <v>0</v>
      </c>
      <c r="BQ53" s="135">
        <f>SUMIFS(ОСТАТКИ!$Y:$Y,ОСТАТКИ!$Q:$Q,'ABC ПО СКЛАДАМ'!$A:$A,ОСТАТКИ!$S:$S,'ABC ПО СКЛАДАМ'!BQ$2)</f>
        <v>0</v>
      </c>
      <c r="BR53" s="68">
        <f t="shared" si="47"/>
        <v>0</v>
      </c>
      <c r="BS53" s="135">
        <f>SUMIFS(ОСТАТКИ!$Y:$Y,ОСТАТКИ!$Q:$Q,'ABC ПО СКЛАДАМ'!$A:$A,ОСТАТКИ!$S:$S,'ABC ПО СКЛАДАМ'!BS$2)</f>
        <v>9952114.1010291278</v>
      </c>
      <c r="BT53" s="68">
        <f t="shared" si="48"/>
        <v>1</v>
      </c>
    </row>
    <row r="54" spans="1:72" ht="12" hidden="1" outlineLevel="1" x14ac:dyDescent="0.25">
      <c r="A54" s="150" t="s">
        <v>1964</v>
      </c>
      <c r="B54" s="142">
        <f>SUMIFS(ОСТАТКИ!AD:AD,ОСТАТКИ!Q:Q,'ABC ПО СКЛАДАМ'!A:A)</f>
        <v>0</v>
      </c>
      <c r="C54" s="135">
        <f>SUMIFS(ОСТАТКИ!AD:AD,ОСТАТКИ!Q:Q,'ABC ПО СКЛАДАМ'!A:A,ОСТАТКИ!S:S,'ABC ПО СКЛАДАМ'!C$3)</f>
        <v>0</v>
      </c>
      <c r="D54" s="68">
        <f t="shared" si="24"/>
        <v>0</v>
      </c>
      <c r="E54" s="135">
        <f>SUMIFS(ОСТАТКИ!AD:AD,ОСТАТКИ!Q:Q,'ABC ПО СКЛАДАМ'!A:A,ОСТАТКИ!S:S,'ABC ПО СКЛАДАМ'!E$3)</f>
        <v>0</v>
      </c>
      <c r="F54" s="68">
        <f t="shared" si="25"/>
        <v>0</v>
      </c>
      <c r="G54" s="135">
        <f>SUMIFS(ОСТАТКИ!AD:AD,ОСТАТКИ!Q:Q,'ABC ПО СКЛАДАМ'!A:A,ОСТАТКИ!S:S,'ABC ПО СКЛАДАМ'!G$3)</f>
        <v>0</v>
      </c>
      <c r="H54" s="143">
        <f t="shared" si="26"/>
        <v>0</v>
      </c>
      <c r="I54" s="132"/>
      <c r="J54" s="142">
        <f>SUMIFS(ОСТАТКИ!AA:AA,ОСТАТКИ!Q:Q,'ABC ПО СКЛАДАМ'!A:A)</f>
        <v>0</v>
      </c>
      <c r="K54" s="135">
        <f>SUMIFS(ОСТАТКИ!AA:AA,ОСТАТКИ!Q:Q,'ABC ПО СКЛАДАМ'!A:A,ОСТАТКИ!S:S,'ABC ПО СКЛАДАМ'!K$3)</f>
        <v>0</v>
      </c>
      <c r="L54" s="68">
        <f t="shared" si="27"/>
        <v>0</v>
      </c>
      <c r="M54" s="135">
        <f>SUMIFS(ОСТАТКИ!$AA:$AA,ОСТАТКИ!$Q:$Q,'ABC ПО СКЛАДАМ'!$A:$A,ОСТАТКИ!$S:$S,'ABC ПО СКЛАДАМ'!M$3)</f>
        <v>0</v>
      </c>
      <c r="N54" s="68">
        <f t="shared" si="28"/>
        <v>0</v>
      </c>
      <c r="O54" s="135">
        <f>SUMIFS(ОСТАТКИ!$AA:$AA,ОСТАТКИ!$Q:$Q,'ABC ПО СКЛАДАМ'!$A:$A,ОСТАТКИ!$S:$S,'ABC ПО СКЛАДАМ'!O$3)</f>
        <v>0</v>
      </c>
      <c r="P54" s="68">
        <f t="shared" si="28"/>
        <v>0</v>
      </c>
      <c r="R54" s="142">
        <f>SUMIFS(ОСТАТКИ!Z:Z,ОСТАТКИ!Q:Q,'ABC ПО СКЛАДАМ'!A:A)</f>
        <v>0</v>
      </c>
      <c r="S54" s="135">
        <f>SUMIFS(ОСТАТКИ!$Z:$Z,ОСТАТКИ!$Q:$Q,'ABC ПО СКЛАДАМ'!$A:$A,ОСТАТКИ!$S:$S,'ABC ПО СКЛАДАМ'!S$2)</f>
        <v>0</v>
      </c>
      <c r="T54" s="68">
        <f t="shared" si="29"/>
        <v>0</v>
      </c>
      <c r="U54" s="135">
        <f>SUMIFS(ОСТАТКИ!$Z:$Z,ОСТАТКИ!$Q:$Q,'ABC ПО СКЛАДАМ'!$A:$A,ОСТАТКИ!$S:$S,'ABC ПО СКЛАДАМ'!U$2)</f>
        <v>0</v>
      </c>
      <c r="V54" s="68">
        <f t="shared" si="29"/>
        <v>0</v>
      </c>
      <c r="W54" s="135">
        <f>SUMIFS(ОСТАТКИ!$Z:$Z,ОСТАТКИ!$Q:$Q,'ABC ПО СКЛАДАМ'!$A:$A,ОСТАТКИ!$S:$S,'ABC ПО СКЛАДАМ'!W$2)</f>
        <v>0</v>
      </c>
      <c r="X54" s="68">
        <f t="shared" ref="X54" si="165">IFERROR(W54/$R54,0)</f>
        <v>0</v>
      </c>
      <c r="Z54" s="142">
        <f>SUMIFS(ОСТАТКИ!W:W,ОСТАТКИ!Q:Q,'ABC ПО СКЛАДАМ'!A:A)</f>
        <v>0</v>
      </c>
      <c r="AA54" s="135">
        <f>SUMIFS(ОСТАТКИ!$W:$W,ОСТАТКИ!$Q:$Q,'ABC ПО СКЛАДАМ'!$A:$A,ОСТАТКИ!$S:$S,'ABC ПО СКЛАДАМ'!AA$2)</f>
        <v>0</v>
      </c>
      <c r="AB54" s="68">
        <f t="shared" si="31"/>
        <v>0</v>
      </c>
      <c r="AC54" s="135">
        <f>SUMIFS(ОСТАТКИ!$W:$W,ОСТАТКИ!$Q:$Q,'ABC ПО СКЛАДАМ'!$A:$A,ОСТАТКИ!$S:$S,'ABC ПО СКЛАДАМ'!AC$2)</f>
        <v>0</v>
      </c>
      <c r="AD54" s="68">
        <f t="shared" si="32"/>
        <v>0</v>
      </c>
      <c r="AE54" s="135">
        <f>SUMIFS(ОСТАТКИ!$W:$W,ОСТАТКИ!$Q:$Q,'ABC ПО СКЛАДАМ'!$A:$A,ОСТАТКИ!$S:$S,'ABC ПО СКЛАДАМ'!AE$2)</f>
        <v>0</v>
      </c>
      <c r="AF54" s="68">
        <f t="shared" si="33"/>
        <v>0</v>
      </c>
      <c r="AH54" s="142">
        <f>SUMIFS(ОСТАТКИ!U:U,ОСТАТКИ!Q:Q,'ABC ПО СКЛАДАМ'!A:A)</f>
        <v>0</v>
      </c>
      <c r="AI54" s="135">
        <f>SUMIFS(ОСТАТКИ!$U:$U,ОСТАТКИ!$Q:$Q,'ABC ПО СКЛАДАМ'!$A:$A,ОСТАТКИ!$S:$S,'ABC ПО СКЛАДАМ'!AI$2)</f>
        <v>0</v>
      </c>
      <c r="AJ54" s="68">
        <f t="shared" si="34"/>
        <v>0</v>
      </c>
      <c r="AK54" s="135">
        <f>SUMIFS(ОСТАТКИ!$U:$U,ОСТАТКИ!$Q:$Q,'ABC ПО СКЛАДАМ'!$A:$A,ОСТАТКИ!$S:$S,'ABC ПО СКЛАДАМ'!AK$2)</f>
        <v>0</v>
      </c>
      <c r="AL54" s="68">
        <f t="shared" si="35"/>
        <v>0</v>
      </c>
      <c r="AM54" s="135">
        <f>SUMIFS(ОСТАТКИ!$U:$U,ОСТАТКИ!$Q:$Q,'ABC ПО СКЛАДАМ'!$A:$A,ОСТАТКИ!$S:$S,'ABC ПО СКЛАДАМ'!AM$2)</f>
        <v>0</v>
      </c>
      <c r="AN54" s="68">
        <f t="shared" si="36"/>
        <v>0</v>
      </c>
      <c r="AP54" s="142">
        <f>SUMIFS(ОСТАТКИ!T:T,ОСТАТКИ!Q:Q,'ABC ПО СКЛАДАМ'!A:A)</f>
        <v>0</v>
      </c>
      <c r="AQ54" s="135">
        <f>SUMIFS(ОСТАТКИ!$T:$T,ОСТАТКИ!$Q:$Q,'ABC ПО СКЛАДАМ'!$A:$A,ОСТАТКИ!$S:$S,'ABC ПО СКЛАДАМ'!AQ$2)</f>
        <v>0</v>
      </c>
      <c r="AR54" s="68">
        <f t="shared" si="37"/>
        <v>0</v>
      </c>
      <c r="AS54" s="135">
        <f>SUMIFS(ОСТАТКИ!$T:$T,ОСТАТКИ!$Q:$Q,'ABC ПО СКЛАДАМ'!$A:$A,ОСТАТКИ!$S:$S,'ABC ПО СКЛАДАМ'!AS$2)</f>
        <v>0</v>
      </c>
      <c r="AT54" s="68">
        <f t="shared" si="38"/>
        <v>0</v>
      </c>
      <c r="AU54" s="135">
        <f>SUMIFS(ОСТАТКИ!$T:$T,ОСТАТКИ!$Q:$Q,'ABC ПО СКЛАДАМ'!$A:$A,ОСТАТКИ!$S:$S,'ABC ПО СКЛАДАМ'!AU$2)</f>
        <v>0</v>
      </c>
      <c r="AV54" s="68">
        <f t="shared" si="39"/>
        <v>0</v>
      </c>
      <c r="AX54" s="142">
        <f>SUMIFS(ОСТАТКИ!AB:AB,ОСТАТКИ!Q:Q,'ABC ПО СКЛАДАМ'!A:A)</f>
        <v>0</v>
      </c>
      <c r="AY54" s="135">
        <f>SUMIFS(ОСТАТКИ!$AB:$AB,ОСТАТКИ!$Q:$Q,'ABC ПО СКЛАДАМ'!$A:$A,ОСТАТКИ!$S:$S,'ABC ПО СКЛАДАМ'!AY$2)</f>
        <v>0</v>
      </c>
      <c r="AZ54" s="68">
        <f t="shared" si="40"/>
        <v>0</v>
      </c>
      <c r="BA54" s="135">
        <f>SUMIFS(ОСТАТКИ!$AB:$AB,ОСТАТКИ!$Q:$Q,'ABC ПО СКЛАДАМ'!$A:$A,ОСТАТКИ!$S:$S,'ABC ПО СКЛАДАМ'!BA$2)</f>
        <v>0</v>
      </c>
      <c r="BB54" s="68">
        <f t="shared" si="41"/>
        <v>0</v>
      </c>
      <c r="BC54" s="135">
        <f>SUMIFS(ОСТАТКИ!$AB:$AB,ОСТАТКИ!$Q:$Q,'ABC ПО СКЛАДАМ'!$A:$A,ОСТАТКИ!$S:$S,'ABC ПО СКЛАДАМ'!BC$2)</f>
        <v>0</v>
      </c>
      <c r="BD54" s="68">
        <f t="shared" si="42"/>
        <v>0</v>
      </c>
      <c r="BF54" s="142">
        <f>SUMIFS(ОСТАТКИ!AC:AC,ОСТАТКИ!Q:Q,'ABC ПО СКЛАДАМ'!A:A)</f>
        <v>0</v>
      </c>
      <c r="BG54" s="135">
        <f>SUMIFS(ОСТАТКИ!$AC:$AC,ОСТАТКИ!$Q:$Q,'ABC ПО СКЛАДАМ'!$A:$A,ОСТАТКИ!$S:$S,'ABC ПО СКЛАДАМ'!BG$2)</f>
        <v>0</v>
      </c>
      <c r="BH54" s="68">
        <f t="shared" si="43"/>
        <v>0</v>
      </c>
      <c r="BI54" s="135">
        <f>SUMIFS(ОСТАТКИ!$AC:$AC,ОСТАТКИ!$Q:$Q,'ABC ПО СКЛАДАМ'!$A:$A,ОСТАТКИ!$S:$S,'ABC ПО СКЛАДАМ'!BI$2)</f>
        <v>0</v>
      </c>
      <c r="BJ54" s="68">
        <f t="shared" si="44"/>
        <v>0</v>
      </c>
      <c r="BK54" s="135">
        <f>SUMIFS(ОСТАТКИ!$AC:$AC,ОСТАТКИ!$Q:$Q,'ABC ПО СКЛАДАМ'!$A:$A,ОСТАТКИ!$S:$S,'ABC ПО СКЛАДАМ'!BK$2)</f>
        <v>0</v>
      </c>
      <c r="BL54" s="68">
        <f t="shared" si="45"/>
        <v>0</v>
      </c>
      <c r="BN54" s="142">
        <f>SUMIFS(ОСТАТКИ!Y:Y,ОСТАТКИ!Q:Q,'ABC ПО СКЛАДАМ'!A:A)</f>
        <v>0</v>
      </c>
      <c r="BO54" s="135">
        <f>SUMIFS(ОСТАТКИ!$Y:$Y,ОСТАТКИ!$Q:$Q,'ABC ПО СКЛАДАМ'!$A:$A,ОСТАТКИ!$S:$S,'ABC ПО СКЛАДАМ'!BO$2)</f>
        <v>0</v>
      </c>
      <c r="BP54" s="68">
        <f t="shared" si="46"/>
        <v>0</v>
      </c>
      <c r="BQ54" s="135">
        <f>SUMIFS(ОСТАТКИ!$Y:$Y,ОСТАТКИ!$Q:$Q,'ABC ПО СКЛАДАМ'!$A:$A,ОСТАТКИ!$S:$S,'ABC ПО СКЛАДАМ'!BQ$2)</f>
        <v>0</v>
      </c>
      <c r="BR54" s="68">
        <f t="shared" si="47"/>
        <v>0</v>
      </c>
      <c r="BS54" s="135">
        <f>SUMIFS(ОСТАТКИ!$Y:$Y,ОСТАТКИ!$Q:$Q,'ABC ПО СКЛАДАМ'!$A:$A,ОСТАТКИ!$S:$S,'ABC ПО СКЛАДАМ'!BS$2)</f>
        <v>0</v>
      </c>
      <c r="BT54" s="68">
        <f t="shared" si="48"/>
        <v>0</v>
      </c>
    </row>
    <row r="55" spans="1:72" ht="12" hidden="1" outlineLevel="1" x14ac:dyDescent="0.25">
      <c r="A55" s="150" t="s">
        <v>1969</v>
      </c>
      <c r="B55" s="142">
        <f>SUMIFS(ОСТАТКИ!AD:AD,ОСТАТКИ!Q:Q,'ABC ПО СКЛАДАМ'!A:A)</f>
        <v>1519035.7822672962</v>
      </c>
      <c r="C55" s="135">
        <f>SUMIFS(ОСТАТКИ!AD:AD,ОСТАТКИ!Q:Q,'ABC ПО СКЛАДАМ'!A:A,ОСТАТКИ!S:S,'ABC ПО СКЛАДАМ'!C$3)</f>
        <v>0</v>
      </c>
      <c r="D55" s="68">
        <f t="shared" si="24"/>
        <v>0</v>
      </c>
      <c r="E55" s="135">
        <f>SUMIFS(ОСТАТКИ!AD:AD,ОСТАТКИ!Q:Q,'ABC ПО СКЛАДАМ'!A:A,ОСТАТКИ!S:S,'ABC ПО СКЛАДАМ'!E$3)</f>
        <v>356806.0871598986</v>
      </c>
      <c r="F55" s="68">
        <f t="shared" si="25"/>
        <v>0.2348898500780105</v>
      </c>
      <c r="G55" s="135">
        <f>SUMIFS(ОСТАТКИ!AD:AD,ОСТАТКИ!Q:Q,'ABC ПО СКЛАДАМ'!A:A,ОСТАТКИ!S:S,'ABC ПО СКЛАДАМ'!G$3)</f>
        <v>1162229.6951073976</v>
      </c>
      <c r="H55" s="143">
        <f t="shared" si="26"/>
        <v>0.76511014992198956</v>
      </c>
      <c r="I55" s="132"/>
      <c r="J55" s="142">
        <f>SUMIFS(ОСТАТКИ!AA:AA,ОСТАТКИ!Q:Q,'ABC ПО СКЛАДАМ'!A:A)</f>
        <v>3361946.9583829083</v>
      </c>
      <c r="K55" s="135">
        <f>SUMIFS(ОСТАТКИ!AA:AA,ОСТАТКИ!Q:Q,'ABC ПО СКЛАДАМ'!A:A,ОСТАТКИ!S:S,'ABC ПО СКЛАДАМ'!K$3)</f>
        <v>0</v>
      </c>
      <c r="L55" s="68">
        <f t="shared" si="27"/>
        <v>0</v>
      </c>
      <c r="M55" s="135">
        <f>SUMIFS(ОСТАТКИ!$AA:$AA,ОСТАТКИ!$Q:$Q,'ABC ПО СКЛАДАМ'!$A:$A,ОСТАТКИ!$S:$S,'ABC ПО СКЛАДАМ'!M$3)</f>
        <v>3311894.7148046796</v>
      </c>
      <c r="N55" s="68">
        <f t="shared" si="28"/>
        <v>0.98511212574207185</v>
      </c>
      <c r="O55" s="135">
        <f>SUMIFS(ОСТАТКИ!$AA:$AA,ОСТАТКИ!$Q:$Q,'ABC ПО СКЛАДАМ'!$A:$A,ОСТАТКИ!$S:$S,'ABC ПО СКЛАДАМ'!O$3)</f>
        <v>50052.243578228852</v>
      </c>
      <c r="P55" s="68">
        <f t="shared" si="28"/>
        <v>1.4887874257928183E-2</v>
      </c>
      <c r="R55" s="142">
        <f>SUMIFS(ОСТАТКИ!Z:Z,ОСТАТКИ!Q:Q,'ABC ПО СКЛАДАМ'!A:A)</f>
        <v>3241700.981978266</v>
      </c>
      <c r="S55" s="135">
        <f>SUMIFS(ОСТАТКИ!$Z:$Z,ОСТАТКИ!$Q:$Q,'ABC ПО СКЛАДАМ'!$A:$A,ОСТАТКИ!$S:$S,'ABC ПО СКЛАДАМ'!S$2)</f>
        <v>0</v>
      </c>
      <c r="T55" s="68">
        <f t="shared" si="29"/>
        <v>0</v>
      </c>
      <c r="U55" s="135">
        <f>SUMIFS(ОСТАТКИ!$Z:$Z,ОСТАТКИ!$Q:$Q,'ABC ПО СКЛАДАМ'!$A:$A,ОСТАТКИ!$S:$S,'ABC ПО СКЛАДАМ'!U$2)</f>
        <v>2161654.4187830961</v>
      </c>
      <c r="V55" s="68">
        <f t="shared" si="29"/>
        <v>0.66682720917212246</v>
      </c>
      <c r="W55" s="135">
        <f>SUMIFS(ОСТАТКИ!$Z:$Z,ОСТАТКИ!$Q:$Q,'ABC ПО СКЛАДАМ'!$A:$A,ОСТАТКИ!$S:$S,'ABC ПО СКЛАДАМ'!W$2)</f>
        <v>1080046.5631951704</v>
      </c>
      <c r="X55" s="68">
        <f t="shared" ref="X55" si="166">IFERROR(W55/$R55,0)</f>
        <v>0.33317279082787765</v>
      </c>
      <c r="Z55" s="142">
        <f>SUMIFS(ОСТАТКИ!W:W,ОСТАТКИ!Q:Q,'ABC ПО СКЛАДАМ'!A:A)</f>
        <v>0</v>
      </c>
      <c r="AA55" s="135">
        <f>SUMIFS(ОСТАТКИ!$W:$W,ОСТАТКИ!$Q:$Q,'ABC ПО СКЛАДАМ'!$A:$A,ОСТАТКИ!$S:$S,'ABC ПО СКЛАДАМ'!AA$2)</f>
        <v>0</v>
      </c>
      <c r="AB55" s="68">
        <f t="shared" si="31"/>
        <v>0</v>
      </c>
      <c r="AC55" s="135">
        <f>SUMIFS(ОСТАТКИ!$W:$W,ОСТАТКИ!$Q:$Q,'ABC ПО СКЛАДАМ'!$A:$A,ОСТАТКИ!$S:$S,'ABC ПО СКЛАДАМ'!AC$2)</f>
        <v>0</v>
      </c>
      <c r="AD55" s="68">
        <f t="shared" si="32"/>
        <v>0</v>
      </c>
      <c r="AE55" s="135">
        <f>SUMIFS(ОСТАТКИ!$W:$W,ОСТАТКИ!$Q:$Q,'ABC ПО СКЛАДАМ'!$A:$A,ОСТАТКИ!$S:$S,'ABC ПО СКЛАДАМ'!AE$2)</f>
        <v>0</v>
      </c>
      <c r="AF55" s="68">
        <f t="shared" si="33"/>
        <v>0</v>
      </c>
      <c r="AH55" s="142">
        <f>SUMIFS(ОСТАТКИ!U:U,ОСТАТКИ!Q:Q,'ABC ПО СКЛАДАМ'!A:A)</f>
        <v>154062.27979127498</v>
      </c>
      <c r="AI55" s="135">
        <f>SUMIFS(ОСТАТКИ!$U:$U,ОСТАТКИ!$Q:$Q,'ABC ПО СКЛАДАМ'!$A:$A,ОСТАТКИ!$S:$S,'ABC ПО СКЛАДАМ'!AI$2)</f>
        <v>0</v>
      </c>
      <c r="AJ55" s="68">
        <f t="shared" si="34"/>
        <v>0</v>
      </c>
      <c r="AK55" s="135">
        <f>SUMIFS(ОСТАТКИ!$U:$U,ОСТАТКИ!$Q:$Q,'ABC ПО СКЛАДАМ'!$A:$A,ОСТАТКИ!$S:$S,'ABC ПО СКЛАДАМ'!AK$2)</f>
        <v>95382.567786374784</v>
      </c>
      <c r="AL55" s="68">
        <f t="shared" si="35"/>
        <v>0.61911694358671043</v>
      </c>
      <c r="AM55" s="135">
        <f>SUMIFS(ОСТАТКИ!$U:$U,ОСТАТКИ!$Q:$Q,'ABC ПО СКЛАДАМ'!$A:$A,ОСТАТКИ!$S:$S,'ABC ПО СКЛАДАМ'!AM$2)</f>
        <v>58679.712004900211</v>
      </c>
      <c r="AN55" s="68">
        <f t="shared" si="36"/>
        <v>0.38088305641328973</v>
      </c>
      <c r="AP55" s="142">
        <f>SUMIFS(ОСТАТКИ!T:T,ОСТАТКИ!Q:Q,'ABC ПО СКЛАДАМ'!A:A)</f>
        <v>0</v>
      </c>
      <c r="AQ55" s="135">
        <f>SUMIFS(ОСТАТКИ!$T:$T,ОСТАТКИ!$Q:$Q,'ABC ПО СКЛАДАМ'!$A:$A,ОСТАТКИ!$S:$S,'ABC ПО СКЛАДАМ'!AQ$2)</f>
        <v>0</v>
      </c>
      <c r="AR55" s="68">
        <f t="shared" si="37"/>
        <v>0</v>
      </c>
      <c r="AS55" s="135">
        <f>SUMIFS(ОСТАТКИ!$T:$T,ОСТАТКИ!$Q:$Q,'ABC ПО СКЛАДАМ'!$A:$A,ОСТАТКИ!$S:$S,'ABC ПО СКЛАДАМ'!AS$2)</f>
        <v>0</v>
      </c>
      <c r="AT55" s="68">
        <f t="shared" si="38"/>
        <v>0</v>
      </c>
      <c r="AU55" s="135">
        <f>SUMIFS(ОСТАТКИ!$T:$T,ОСТАТКИ!$Q:$Q,'ABC ПО СКЛАДАМ'!$A:$A,ОСТАТКИ!$S:$S,'ABC ПО СКЛАДАМ'!AU$2)</f>
        <v>0</v>
      </c>
      <c r="AV55" s="68">
        <f t="shared" si="39"/>
        <v>0</v>
      </c>
      <c r="AX55" s="142">
        <f>SUMIFS(ОСТАТКИ!AB:AB,ОСТАТКИ!Q:Q,'ABC ПО СКЛАДАМ'!A:A)</f>
        <v>87892.479937424825</v>
      </c>
      <c r="AY55" s="135">
        <f>SUMIFS(ОСТАТКИ!$AB:$AB,ОСТАТКИ!$Q:$Q,'ABC ПО СКЛАДАМ'!$A:$A,ОСТАТКИ!$S:$S,'ABC ПО СКЛАДАМ'!AY$2)</f>
        <v>0</v>
      </c>
      <c r="AZ55" s="68">
        <f t="shared" si="40"/>
        <v>0</v>
      </c>
      <c r="BA55" s="135">
        <f>SUMIFS(ОСТАТКИ!$AB:$AB,ОСТАТКИ!$Q:$Q,'ABC ПО СКЛАДАМ'!$A:$A,ОСТАТКИ!$S:$S,'ABC ПО СКЛАДАМ'!BA$2)</f>
        <v>55571.699182801429</v>
      </c>
      <c r="BB55" s="68">
        <f t="shared" si="41"/>
        <v>0.63226909995446456</v>
      </c>
      <c r="BC55" s="135">
        <f>SUMIFS(ОСТАТКИ!$AB:$AB,ОСТАТКИ!$Q:$Q,'ABC ПО СКЛАДАМ'!$A:$A,ОСТАТКИ!$S:$S,'ABC ПО СКЛАДАМ'!BC$2)</f>
        <v>32320.7807546234</v>
      </c>
      <c r="BD55" s="68">
        <f t="shared" si="42"/>
        <v>0.36773090004553549</v>
      </c>
      <c r="BF55" s="142">
        <f>SUMIFS(ОСТАТКИ!AC:AC,ОСТАТКИ!Q:Q,'ABC ПО СКЛАДАМ'!A:A)</f>
        <v>840339.45348801115</v>
      </c>
      <c r="BG55" s="135">
        <f>SUMIFS(ОСТАТКИ!$AC:$AC,ОСТАТКИ!$Q:$Q,'ABC ПО СКЛАДАМ'!$A:$A,ОСТАТКИ!$S:$S,'ABC ПО СКЛАДАМ'!BG$2)</f>
        <v>0</v>
      </c>
      <c r="BH55" s="68">
        <f t="shared" si="43"/>
        <v>0</v>
      </c>
      <c r="BI55" s="135">
        <f>SUMIFS(ОСТАТКИ!$AC:$AC,ОСТАТКИ!$Q:$Q,'ABC ПО СКЛАДАМ'!$A:$A,ОСТАТКИ!$S:$S,'ABC ПО СКЛАДАМ'!BI$2)</f>
        <v>522032.60219186847</v>
      </c>
      <c r="BJ55" s="68">
        <f t="shared" si="44"/>
        <v>0.6212163430207388</v>
      </c>
      <c r="BK55" s="135">
        <f>SUMIFS(ОСТАТКИ!$AC:$AC,ОСТАТКИ!$Q:$Q,'ABC ПО СКЛАДАМ'!$A:$A,ОСТАТКИ!$S:$S,'ABC ПО СКЛАДАМ'!BK$2)</f>
        <v>318306.85129614256</v>
      </c>
      <c r="BL55" s="68">
        <f t="shared" si="45"/>
        <v>0.37878365697926109</v>
      </c>
      <c r="BN55" s="142">
        <f>SUMIFS(ОСТАТКИ!Y:Y,ОСТАТКИ!Q:Q,'ABC ПО СКЛАДАМ'!A:A)</f>
        <v>13392744.211743636</v>
      </c>
      <c r="BO55" s="135">
        <f>SUMIFS(ОСТАТКИ!$Y:$Y,ОСТАТКИ!$Q:$Q,'ABC ПО СКЛАДАМ'!$A:$A,ОСТАТКИ!$S:$S,'ABC ПО СКЛАДАМ'!BO$2)</f>
        <v>0</v>
      </c>
      <c r="BP55" s="68">
        <f t="shared" si="46"/>
        <v>0</v>
      </c>
      <c r="BQ55" s="135">
        <f>SUMIFS(ОСТАТКИ!$Y:$Y,ОСТАТКИ!$Q:$Q,'ABC ПО СКЛАДАМ'!$A:$A,ОСТАТКИ!$S:$S,'ABC ПО СКЛАДАМ'!BQ$2)</f>
        <v>13247578.859218718</v>
      </c>
      <c r="BR55" s="68">
        <f t="shared" si="47"/>
        <v>0.98916089561408727</v>
      </c>
      <c r="BS55" s="135">
        <f>SUMIFS(ОСТАТКИ!$Y:$Y,ОСТАТКИ!$Q:$Q,'ABC ПО СКЛАДАМ'!$A:$A,ОСТАТКИ!$S:$S,'ABC ПО СКЛАДАМ'!BS$2)</f>
        <v>145165.35252491717</v>
      </c>
      <c r="BT55" s="68">
        <f t="shared" si="48"/>
        <v>1.0839104385912684E-2</v>
      </c>
    </row>
    <row r="56" spans="1:72" ht="12" hidden="1" outlineLevel="1" x14ac:dyDescent="0.25">
      <c r="A56" s="150" t="s">
        <v>1992</v>
      </c>
      <c r="B56" s="142">
        <f>SUMIFS(ОСТАТКИ!AD:AD,ОСТАТКИ!Q:Q,'ABC ПО СКЛАДАМ'!A:A)</f>
        <v>577116.38380412012</v>
      </c>
      <c r="C56" s="135">
        <f>SUMIFS(ОСТАТКИ!AD:AD,ОСТАТКИ!Q:Q,'ABC ПО СКЛАДАМ'!A:A,ОСТАТКИ!S:S,'ABC ПО СКЛАДАМ'!C$3)</f>
        <v>0</v>
      </c>
      <c r="D56" s="68">
        <f t="shared" si="24"/>
        <v>0</v>
      </c>
      <c r="E56" s="135">
        <f>SUMIFS(ОСТАТКИ!AD:AD,ОСТАТКИ!Q:Q,'ABC ПО СКЛАДАМ'!A:A,ОСТАТКИ!S:S,'ABC ПО СКЛАДАМ'!E$3)</f>
        <v>6561.5931489538543</v>
      </c>
      <c r="F56" s="68">
        <f t="shared" si="25"/>
        <v>1.1369618560648824E-2</v>
      </c>
      <c r="G56" s="135">
        <f>SUMIFS(ОСТАТКИ!AD:AD,ОСТАТКИ!Q:Q,'ABC ПО СКЛАДАМ'!A:A,ОСТАТКИ!S:S,'ABC ПО СКЛАДАМ'!G$3)</f>
        <v>570554.79065516626</v>
      </c>
      <c r="H56" s="143">
        <f t="shared" si="26"/>
        <v>0.98863038143935111</v>
      </c>
      <c r="I56" s="132"/>
      <c r="J56" s="142">
        <f>SUMIFS(ОСТАТКИ!AA:AA,ОСТАТКИ!Q:Q,'ABC ПО СКЛАДАМ'!A:A)</f>
        <v>251035.87504704553</v>
      </c>
      <c r="K56" s="135">
        <f>SUMIFS(ОСТАТКИ!AA:AA,ОСТАТКИ!Q:Q,'ABC ПО СКЛАДАМ'!A:A,ОСТАТКИ!S:S,'ABC ПО СКЛАДАМ'!K$3)</f>
        <v>0</v>
      </c>
      <c r="L56" s="68">
        <f t="shared" si="27"/>
        <v>0</v>
      </c>
      <c r="M56" s="135">
        <f>SUMIFS(ОСТАТКИ!$AA:$AA,ОСТАТКИ!$Q:$Q,'ABC ПО СКЛАДАМ'!$A:$A,ОСТАТКИ!$S:$S,'ABC ПО СКЛАДАМ'!M$3)</f>
        <v>0</v>
      </c>
      <c r="N56" s="68">
        <f t="shared" si="28"/>
        <v>0</v>
      </c>
      <c r="O56" s="135">
        <f>SUMIFS(ОСТАТКИ!$AA:$AA,ОСТАТКИ!$Q:$Q,'ABC ПО СКЛАДАМ'!$A:$A,ОСТАТКИ!$S:$S,'ABC ПО СКЛАДАМ'!O$3)</f>
        <v>251035.87504704553</v>
      </c>
      <c r="P56" s="68">
        <f t="shared" si="28"/>
        <v>1</v>
      </c>
      <c r="R56" s="142">
        <f>SUMIFS(ОСТАТКИ!Z:Z,ОСТАТКИ!Q:Q,'ABC ПО СКЛАДАМ'!A:A)</f>
        <v>218206.43664562766</v>
      </c>
      <c r="S56" s="135">
        <f>SUMIFS(ОСТАТКИ!$Z:$Z,ОСТАТКИ!$Q:$Q,'ABC ПО СКЛАДАМ'!$A:$A,ОСТАТКИ!$S:$S,'ABC ПО СКЛАДАМ'!S$2)</f>
        <v>0</v>
      </c>
      <c r="T56" s="68">
        <f t="shared" si="29"/>
        <v>0</v>
      </c>
      <c r="U56" s="135">
        <f>SUMIFS(ОСТАТКИ!$Z:$Z,ОСТАТКИ!$Q:$Q,'ABC ПО СКЛАДАМ'!$A:$A,ОСТАТКИ!$S:$S,'ABC ПО СКЛАДАМ'!U$2)</f>
        <v>60055.733437023591</v>
      </c>
      <c r="V56" s="68">
        <f t="shared" si="29"/>
        <v>0.2752243900786277</v>
      </c>
      <c r="W56" s="135">
        <f>SUMIFS(ОСТАТКИ!$Z:$Z,ОСТАТКИ!$Q:$Q,'ABC ПО СКЛАДАМ'!$A:$A,ОСТАТКИ!$S:$S,'ABC ПО СКЛАДАМ'!W$2)</f>
        <v>158150.70320860407</v>
      </c>
      <c r="X56" s="68">
        <f t="shared" ref="X56" si="167">IFERROR(W56/$R56,0)</f>
        <v>0.72477560992137224</v>
      </c>
      <c r="Z56" s="142">
        <f>SUMIFS(ОСТАТКИ!W:W,ОСТАТКИ!Q:Q,'ABC ПО СКЛАДАМ'!A:A)</f>
        <v>0</v>
      </c>
      <c r="AA56" s="135">
        <f>SUMIFS(ОСТАТКИ!$W:$W,ОСТАТКИ!$Q:$Q,'ABC ПО СКЛАДАМ'!$A:$A,ОСТАТКИ!$S:$S,'ABC ПО СКЛАДАМ'!AA$2)</f>
        <v>0</v>
      </c>
      <c r="AB56" s="68">
        <f t="shared" si="31"/>
        <v>0</v>
      </c>
      <c r="AC56" s="135">
        <f>SUMIFS(ОСТАТКИ!$W:$W,ОСТАТКИ!$Q:$Q,'ABC ПО СКЛАДАМ'!$A:$A,ОСТАТКИ!$S:$S,'ABC ПО СКЛАДАМ'!AC$2)</f>
        <v>0</v>
      </c>
      <c r="AD56" s="68">
        <f t="shared" si="32"/>
        <v>0</v>
      </c>
      <c r="AE56" s="135">
        <f>SUMIFS(ОСТАТКИ!$W:$W,ОСТАТКИ!$Q:$Q,'ABC ПО СКЛАДАМ'!$A:$A,ОСТАТКИ!$S:$S,'ABC ПО СКЛАДАМ'!AE$2)</f>
        <v>0</v>
      </c>
      <c r="AF56" s="68">
        <f t="shared" si="33"/>
        <v>0</v>
      </c>
      <c r="AH56" s="142">
        <f>SUMIFS(ОСТАТКИ!U:U,ОСТАТКИ!Q:Q,'ABC ПО СКЛАДАМ'!A:A)</f>
        <v>30177.181658132951</v>
      </c>
      <c r="AI56" s="135">
        <f>SUMIFS(ОСТАТКИ!$U:$U,ОСТАТКИ!$Q:$Q,'ABC ПО СКЛАДАМ'!$A:$A,ОСТАТКИ!$S:$S,'ABC ПО СКЛАДАМ'!AI$2)</f>
        <v>0</v>
      </c>
      <c r="AJ56" s="68">
        <f t="shared" si="34"/>
        <v>0</v>
      </c>
      <c r="AK56" s="135">
        <f>SUMIFS(ОСТАТКИ!$U:$U,ОСТАТКИ!$Q:$Q,'ABC ПО СКЛАДАМ'!$A:$A,ОСТАТКИ!$S:$S,'ABC ПО СКЛАДАМ'!AK$2)</f>
        <v>1171.5204765782041</v>
      </c>
      <c r="AL56" s="68">
        <f t="shared" si="35"/>
        <v>3.8821401211351081E-2</v>
      </c>
      <c r="AM56" s="135">
        <f>SUMIFS(ОСТАТКИ!$U:$U,ОСТАТКИ!$Q:$Q,'ABC ПО СКЛАДАМ'!$A:$A,ОСТАТКИ!$S:$S,'ABC ПО СКЛАДАМ'!AM$2)</f>
        <v>29005.661181554748</v>
      </c>
      <c r="AN56" s="68">
        <f t="shared" si="36"/>
        <v>0.96117859878864897</v>
      </c>
      <c r="AP56" s="142">
        <f>SUMIFS(ОСТАТКИ!T:T,ОСТАТКИ!Q:Q,'ABC ПО СКЛАДАМ'!A:A)</f>
        <v>31240.54604208544</v>
      </c>
      <c r="AQ56" s="135">
        <f>SUMIFS(ОСТАТКИ!$T:$T,ОСТАТКИ!$Q:$Q,'ABC ПО СКЛАДАМ'!$A:$A,ОСТАТКИ!$S:$S,'ABC ПО СКЛАДАМ'!AQ$2)</f>
        <v>0</v>
      </c>
      <c r="AR56" s="68">
        <f t="shared" si="37"/>
        <v>0</v>
      </c>
      <c r="AS56" s="135">
        <f>SUMIFS(ОСТАТКИ!$T:$T,ОСТАТКИ!$Q:$Q,'ABC ПО СКЛАДАМ'!$A:$A,ОСТАТКИ!$S:$S,'ABC ПО СКЛАДАМ'!AS$2)</f>
        <v>31240.54604208544</v>
      </c>
      <c r="AT56" s="68">
        <f t="shared" si="38"/>
        <v>1</v>
      </c>
      <c r="AU56" s="135">
        <f>SUMIFS(ОСТАТКИ!$T:$T,ОСТАТКИ!$Q:$Q,'ABC ПО СКЛАДАМ'!$A:$A,ОСТАТКИ!$S:$S,'ABC ПО СКЛАДАМ'!AU$2)</f>
        <v>0</v>
      </c>
      <c r="AV56" s="68">
        <f t="shared" si="39"/>
        <v>0</v>
      </c>
      <c r="AX56" s="142">
        <f>SUMIFS(ОСТАТКИ!AB:AB,ОСТАТКИ!Q:Q,'ABC ПО СКЛАДАМ'!A:A)</f>
        <v>40417.494221732049</v>
      </c>
      <c r="AY56" s="135">
        <f>SUMIFS(ОСТАТКИ!$AB:$AB,ОСТАТКИ!$Q:$Q,'ABC ПО СКЛАДАМ'!$A:$A,ОСТАТКИ!$S:$S,'ABC ПО СКЛАДАМ'!AY$2)</f>
        <v>0</v>
      </c>
      <c r="AZ56" s="68">
        <f t="shared" si="40"/>
        <v>0</v>
      </c>
      <c r="BA56" s="135">
        <f>SUMIFS(ОСТАТКИ!$AB:$AB,ОСТАТКИ!$Q:$Q,'ABC ПО СКЛАДАМ'!$A:$A,ОСТАТКИ!$S:$S,'ABC ПО СКЛАДАМ'!BA$2)</f>
        <v>16123.217413200893</v>
      </c>
      <c r="BB56" s="68">
        <f t="shared" si="41"/>
        <v>0.39891679886804099</v>
      </c>
      <c r="BC56" s="135">
        <f>SUMIFS(ОСТАТКИ!$AB:$AB,ОСТАТКИ!$Q:$Q,'ABC ПО СКЛАДАМ'!$A:$A,ОСТАТКИ!$S:$S,'ABC ПО СКЛАДАМ'!BC$2)</f>
        <v>24294.276808531151</v>
      </c>
      <c r="BD56" s="68">
        <f t="shared" si="42"/>
        <v>0.6010832011319589</v>
      </c>
      <c r="BF56" s="142">
        <f>SUMIFS(ОСТАТКИ!AC:AC,ОСТАТКИ!Q:Q,'ABC ПО СКЛАДАМ'!A:A)</f>
        <v>30843.43753646806</v>
      </c>
      <c r="BG56" s="135">
        <f>SUMIFS(ОСТАТКИ!$AC:$AC,ОСТАТКИ!$Q:$Q,'ABC ПО СКЛАДАМ'!$A:$A,ОСТАТКИ!$S:$S,'ABC ПО СКЛАДАМ'!BG$2)</f>
        <v>0</v>
      </c>
      <c r="BH56" s="68">
        <f t="shared" si="43"/>
        <v>0</v>
      </c>
      <c r="BI56" s="135">
        <f>SUMIFS(ОСТАТКИ!$AC:$AC,ОСТАТКИ!$Q:$Q,'ABC ПО СКЛАДАМ'!$A:$A,ОСТАТКИ!$S:$S,'ABC ПО СКЛАДАМ'!BI$2)</f>
        <v>9005.6157045985528</v>
      </c>
      <c r="BJ56" s="68">
        <f t="shared" si="44"/>
        <v>0.29197834041522347</v>
      </c>
      <c r="BK56" s="135">
        <f>SUMIFS(ОСТАТКИ!$AC:$AC,ОСТАТКИ!$Q:$Q,'ABC ПО СКЛАДАМ'!$A:$A,ОСТАТКИ!$S:$S,'ABC ПО СКЛАДАМ'!BK$2)</f>
        <v>21837.821831869507</v>
      </c>
      <c r="BL56" s="68">
        <f t="shared" si="45"/>
        <v>0.70802165958477647</v>
      </c>
      <c r="BN56" s="142">
        <f>SUMIFS(ОСТАТКИ!Y:Y,ОСТАТКИ!Q:Q,'ABC ПО СКЛАДАМ'!A:A)</f>
        <v>89401.750094091083</v>
      </c>
      <c r="BO56" s="135">
        <f>SUMIFS(ОСТАТКИ!$Y:$Y,ОСТАТКИ!$Q:$Q,'ABC ПО СКЛАДАМ'!$A:$A,ОСТАТКИ!$S:$S,'ABC ПО СКЛАДАМ'!BO$2)</f>
        <v>0</v>
      </c>
      <c r="BP56" s="68">
        <f t="shared" si="46"/>
        <v>0</v>
      </c>
      <c r="BQ56" s="135">
        <f>SUMIFS(ОСТАТКИ!$Y:$Y,ОСТАТКИ!$Q:$Q,'ABC ПО СКЛАДАМ'!$A:$A,ОСТАТКИ!$S:$S,'ABC ПО СКЛАДАМ'!BQ$2)</f>
        <v>0</v>
      </c>
      <c r="BR56" s="68">
        <f t="shared" si="47"/>
        <v>0</v>
      </c>
      <c r="BS56" s="135">
        <f>SUMIFS(ОСТАТКИ!$Y:$Y,ОСТАТКИ!$Q:$Q,'ABC ПО СКЛАДАМ'!$A:$A,ОСТАТКИ!$S:$S,'ABC ПО СКЛАДАМ'!BS$2)</f>
        <v>89401.750094091083</v>
      </c>
      <c r="BT56" s="68">
        <f t="shared" si="48"/>
        <v>1</v>
      </c>
    </row>
    <row r="57" spans="1:72" ht="12" hidden="1" outlineLevel="1" x14ac:dyDescent="0.25">
      <c r="A57" s="150" t="s">
        <v>2014</v>
      </c>
      <c r="B57" s="142">
        <f>SUMIFS(ОСТАТКИ!AD:AD,ОСТАТКИ!Q:Q,'ABC ПО СКЛАДАМ'!A:A)</f>
        <v>591831.22627356276</v>
      </c>
      <c r="C57" s="135">
        <f>SUMIFS(ОСТАТКИ!AD:AD,ОСТАТКИ!Q:Q,'ABC ПО СКЛАДАМ'!A:A,ОСТАТКИ!S:S,'ABC ПО СКЛАДАМ'!C$3)</f>
        <v>0</v>
      </c>
      <c r="D57" s="68">
        <f t="shared" si="24"/>
        <v>0</v>
      </c>
      <c r="E57" s="135">
        <f>SUMIFS(ОСТАТКИ!AD:AD,ОСТАТКИ!Q:Q,'ABC ПО СКЛАДАМ'!A:A,ОСТАТКИ!S:S,'ABC ПО СКЛАДАМ'!E$3)</f>
        <v>0</v>
      </c>
      <c r="F57" s="68">
        <f t="shared" si="25"/>
        <v>0</v>
      </c>
      <c r="G57" s="135">
        <f>SUMIFS(ОСТАТКИ!AD:AD,ОСТАТКИ!Q:Q,'ABC ПО СКЛАДАМ'!A:A,ОСТАТКИ!S:S,'ABC ПО СКЛАДАМ'!G$3)</f>
        <v>591831.22627356276</v>
      </c>
      <c r="H57" s="143">
        <f t="shared" si="26"/>
        <v>1</v>
      </c>
      <c r="I57" s="132"/>
      <c r="J57" s="142">
        <f>SUMIFS(ОСТАТКИ!AA:AA,ОСТАТКИ!Q:Q,'ABC ПО СКЛАДАМ'!A:A)</f>
        <v>161183.63621052634</v>
      </c>
      <c r="K57" s="135">
        <f>SUMIFS(ОСТАТКИ!AA:AA,ОСТАТКИ!Q:Q,'ABC ПО СКЛАДАМ'!A:A,ОСТАТКИ!S:S,'ABC ПО СКЛАДАМ'!K$3)</f>
        <v>0</v>
      </c>
      <c r="L57" s="68">
        <f t="shared" si="27"/>
        <v>0</v>
      </c>
      <c r="M57" s="135">
        <f>SUMIFS(ОСТАТКИ!$AA:$AA,ОСТАТКИ!$Q:$Q,'ABC ПО СКЛАДАМ'!$A:$A,ОСТАТКИ!$S:$S,'ABC ПО СКЛАДАМ'!M$3)</f>
        <v>0</v>
      </c>
      <c r="N57" s="68">
        <f t="shared" si="28"/>
        <v>0</v>
      </c>
      <c r="O57" s="135">
        <f>SUMIFS(ОСТАТКИ!$AA:$AA,ОСТАТКИ!$Q:$Q,'ABC ПО СКЛАДАМ'!$A:$A,ОСТАТКИ!$S:$S,'ABC ПО СКЛАДАМ'!O$3)</f>
        <v>161183.63621052634</v>
      </c>
      <c r="P57" s="68">
        <f t="shared" si="28"/>
        <v>1</v>
      </c>
      <c r="R57" s="142">
        <f>SUMIFS(ОСТАТКИ!Z:Z,ОСТАТКИ!Q:Q,'ABC ПО СКЛАДАМ'!A:A)</f>
        <v>563927.18670461152</v>
      </c>
      <c r="S57" s="135">
        <f>SUMIFS(ОСТАТКИ!$Z:$Z,ОСТАТКИ!$Q:$Q,'ABC ПО СКЛАДАМ'!$A:$A,ОСТАТКИ!$S:$S,'ABC ПО СКЛАДАМ'!S$2)</f>
        <v>0</v>
      </c>
      <c r="T57" s="68">
        <f t="shared" si="29"/>
        <v>0</v>
      </c>
      <c r="U57" s="135">
        <f>SUMIFS(ОСТАТКИ!$Z:$Z,ОСТАТКИ!$Q:$Q,'ABC ПО СКЛАДАМ'!$A:$A,ОСТАТКИ!$S:$S,'ABC ПО СКЛАДАМ'!U$2)</f>
        <v>0</v>
      </c>
      <c r="V57" s="68">
        <f t="shared" si="29"/>
        <v>0</v>
      </c>
      <c r="W57" s="135">
        <f>SUMIFS(ОСТАТКИ!$Z:$Z,ОСТАТКИ!$Q:$Q,'ABC ПО СКЛАДАМ'!$A:$A,ОСТАТКИ!$S:$S,'ABC ПО СКЛАДАМ'!W$2)</f>
        <v>563927.18670461152</v>
      </c>
      <c r="X57" s="68">
        <f t="shared" ref="X57" si="168">IFERROR(W57/$R57,0)</f>
        <v>1</v>
      </c>
      <c r="Z57" s="142">
        <f>SUMIFS(ОСТАТКИ!W:W,ОСТАТКИ!Q:Q,'ABC ПО СКЛАДАМ'!A:A)</f>
        <v>0</v>
      </c>
      <c r="AA57" s="135">
        <f>SUMIFS(ОСТАТКИ!$W:$W,ОСТАТКИ!$Q:$Q,'ABC ПО СКЛАДАМ'!$A:$A,ОСТАТКИ!$S:$S,'ABC ПО СКЛАДАМ'!AA$2)</f>
        <v>0</v>
      </c>
      <c r="AB57" s="68">
        <f t="shared" si="31"/>
        <v>0</v>
      </c>
      <c r="AC57" s="135">
        <f>SUMIFS(ОСТАТКИ!$W:$W,ОСТАТКИ!$Q:$Q,'ABC ПО СКЛАДАМ'!$A:$A,ОСТАТКИ!$S:$S,'ABC ПО СКЛАДАМ'!AC$2)</f>
        <v>0</v>
      </c>
      <c r="AD57" s="68">
        <f t="shared" si="32"/>
        <v>0</v>
      </c>
      <c r="AE57" s="135">
        <f>SUMIFS(ОСТАТКИ!$W:$W,ОСТАТКИ!$Q:$Q,'ABC ПО СКЛАДАМ'!$A:$A,ОСТАТКИ!$S:$S,'ABC ПО СКЛАДАМ'!AE$2)</f>
        <v>0</v>
      </c>
      <c r="AF57" s="68">
        <f t="shared" si="33"/>
        <v>0</v>
      </c>
      <c r="AH57" s="142">
        <f>SUMIFS(ОСТАТКИ!U:U,ОСТАТКИ!Q:Q,'ABC ПО СКЛАДАМ'!A:A)</f>
        <v>43683.605652517101</v>
      </c>
      <c r="AI57" s="135">
        <f>SUMIFS(ОСТАТКИ!$U:$U,ОСТАТКИ!$Q:$Q,'ABC ПО СКЛАДАМ'!$A:$A,ОСТАТКИ!$S:$S,'ABC ПО СКЛАДАМ'!AI$2)</f>
        <v>0</v>
      </c>
      <c r="AJ57" s="68">
        <f t="shared" si="34"/>
        <v>0</v>
      </c>
      <c r="AK57" s="135">
        <f>SUMIFS(ОСТАТКИ!$U:$U,ОСТАТКИ!$Q:$Q,'ABC ПО СКЛАДАМ'!$A:$A,ОСТАТКИ!$S:$S,'ABC ПО СКЛАДАМ'!AK$2)</f>
        <v>0</v>
      </c>
      <c r="AL57" s="68">
        <f t="shared" si="35"/>
        <v>0</v>
      </c>
      <c r="AM57" s="135">
        <f>SUMIFS(ОСТАТКИ!$U:$U,ОСТАТКИ!$Q:$Q,'ABC ПО СКЛАДАМ'!$A:$A,ОСТАТКИ!$S:$S,'ABC ПО СКЛАДАМ'!AM$2)</f>
        <v>43683.605652517101</v>
      </c>
      <c r="AN57" s="68">
        <f t="shared" si="36"/>
        <v>1</v>
      </c>
      <c r="AP57" s="142">
        <f>SUMIFS(ОСТАТКИ!T:T,ОСТАТКИ!Q:Q,'ABC ПО СКЛАДАМ'!A:A)</f>
        <v>92071.901574803152</v>
      </c>
      <c r="AQ57" s="135">
        <f>SUMIFS(ОСТАТКИ!$T:$T,ОСТАТКИ!$Q:$Q,'ABC ПО СКЛАДАМ'!$A:$A,ОСТАТКИ!$S:$S,'ABC ПО СКЛАДАМ'!AQ$2)</f>
        <v>0</v>
      </c>
      <c r="AR57" s="68">
        <f t="shared" si="37"/>
        <v>0</v>
      </c>
      <c r="AS57" s="135">
        <f>SUMIFS(ОСТАТКИ!$T:$T,ОСТАТКИ!$Q:$Q,'ABC ПО СКЛАДАМ'!$A:$A,ОСТАТКИ!$S:$S,'ABC ПО СКЛАДАМ'!AS$2)</f>
        <v>0</v>
      </c>
      <c r="AT57" s="68">
        <f t="shared" si="38"/>
        <v>0</v>
      </c>
      <c r="AU57" s="135">
        <f>SUMIFS(ОСТАТКИ!$T:$T,ОСТАТКИ!$Q:$Q,'ABC ПО СКЛАДАМ'!$A:$A,ОСТАТКИ!$S:$S,'ABC ПО СКЛАДАМ'!AU$2)</f>
        <v>92071.901574803152</v>
      </c>
      <c r="AV57" s="68">
        <f t="shared" si="39"/>
        <v>1</v>
      </c>
      <c r="AX57" s="142">
        <f>SUMIFS(ОСТАТКИ!AB:AB,ОСТАТКИ!Q:Q,'ABC ПО СКЛАДАМ'!A:A)</f>
        <v>55380.390651531096</v>
      </c>
      <c r="AY57" s="135">
        <f>SUMIFS(ОСТАТКИ!$AB:$AB,ОСТАТКИ!$Q:$Q,'ABC ПО СКЛАДАМ'!$A:$A,ОСТАТКИ!$S:$S,'ABC ПО СКЛАДАМ'!AY$2)</f>
        <v>0</v>
      </c>
      <c r="AZ57" s="68">
        <f t="shared" si="40"/>
        <v>0</v>
      </c>
      <c r="BA57" s="135">
        <f>SUMIFS(ОСТАТКИ!$AB:$AB,ОСТАТКИ!$Q:$Q,'ABC ПО СКЛАДАМ'!$A:$A,ОСТАТКИ!$S:$S,'ABC ПО СКЛАДАМ'!BA$2)</f>
        <v>0</v>
      </c>
      <c r="BB57" s="68">
        <f t="shared" si="41"/>
        <v>0</v>
      </c>
      <c r="BC57" s="135">
        <f>SUMIFS(ОСТАТКИ!$AB:$AB,ОСТАТКИ!$Q:$Q,'ABC ПО СКЛАДАМ'!$A:$A,ОСТАТКИ!$S:$S,'ABC ПО СКЛАДАМ'!BC$2)</f>
        <v>55380.390651531096</v>
      </c>
      <c r="BD57" s="68">
        <f t="shared" si="42"/>
        <v>1</v>
      </c>
      <c r="BF57" s="142">
        <f>SUMIFS(ОСТАТКИ!AC:AC,ОСТАТКИ!Q:Q,'ABC ПО СКЛАДАМ'!A:A)</f>
        <v>346908.95057749527</v>
      </c>
      <c r="BG57" s="135">
        <f>SUMIFS(ОСТАТКИ!$AC:$AC,ОСТАТКИ!$Q:$Q,'ABC ПО СКЛАДАМ'!$A:$A,ОСТАТКИ!$S:$S,'ABC ПО СКЛАДАМ'!BG$2)</f>
        <v>0</v>
      </c>
      <c r="BH57" s="68">
        <f t="shared" si="43"/>
        <v>0</v>
      </c>
      <c r="BI57" s="135">
        <f>SUMIFS(ОСТАТКИ!$AC:$AC,ОСТАТКИ!$Q:$Q,'ABC ПО СКЛАДАМ'!$A:$A,ОСТАТКИ!$S:$S,'ABC ПО СКЛАДАМ'!BI$2)</f>
        <v>0</v>
      </c>
      <c r="BJ57" s="68">
        <f t="shared" si="44"/>
        <v>0</v>
      </c>
      <c r="BK57" s="135">
        <f>SUMIFS(ОСТАТКИ!$AC:$AC,ОСТАТКИ!$Q:$Q,'ABC ПО СКЛАДАМ'!$A:$A,ОСТАТКИ!$S:$S,'ABC ПО СКЛАДАМ'!BK$2)</f>
        <v>346908.95057749527</v>
      </c>
      <c r="BL57" s="68">
        <f t="shared" si="45"/>
        <v>1</v>
      </c>
      <c r="BN57" s="142">
        <f>SUMIFS(ОСТАТКИ!Y:Y,ОСТАТКИ!Q:Q,'ABC ПО СКЛАДАМ'!A:A)</f>
        <v>820003.6</v>
      </c>
      <c r="BO57" s="135">
        <f>SUMIFS(ОСТАТКИ!$Y:$Y,ОСТАТКИ!$Q:$Q,'ABC ПО СКЛАДАМ'!$A:$A,ОСТАТКИ!$S:$S,'ABC ПО СКЛАДАМ'!BO$2)</f>
        <v>0</v>
      </c>
      <c r="BP57" s="68">
        <f t="shared" si="46"/>
        <v>0</v>
      </c>
      <c r="BQ57" s="135">
        <f>SUMIFS(ОСТАТКИ!$Y:$Y,ОСТАТКИ!$Q:$Q,'ABC ПО СКЛАДАМ'!$A:$A,ОСТАТКИ!$S:$S,'ABC ПО СКЛАДАМ'!BQ$2)</f>
        <v>0</v>
      </c>
      <c r="BR57" s="68">
        <f t="shared" si="47"/>
        <v>0</v>
      </c>
      <c r="BS57" s="135">
        <f>SUMIFS(ОСТАТКИ!$Y:$Y,ОСТАТКИ!$Q:$Q,'ABC ПО СКЛАДАМ'!$A:$A,ОСТАТКИ!$S:$S,'ABC ПО СКЛАДАМ'!BS$2)</f>
        <v>820003.6</v>
      </c>
      <c r="BT57" s="68">
        <f t="shared" si="48"/>
        <v>1</v>
      </c>
    </row>
    <row r="58" spans="1:72" ht="12" hidden="1" outlineLevel="1" x14ac:dyDescent="0.25">
      <c r="A58" s="150" t="s">
        <v>2027</v>
      </c>
      <c r="B58" s="142">
        <f>SUMIFS(ОСТАТКИ!AD:AD,ОСТАТКИ!Q:Q,'ABC ПО СКЛАДАМ'!A:A)</f>
        <v>18327</v>
      </c>
      <c r="C58" s="135">
        <f>SUMIFS(ОСТАТКИ!AD:AD,ОСТАТКИ!Q:Q,'ABC ПО СКЛАДАМ'!A:A,ОСТАТКИ!S:S,'ABC ПО СКЛАДАМ'!C$3)</f>
        <v>0</v>
      </c>
      <c r="D58" s="68">
        <f t="shared" si="24"/>
        <v>0</v>
      </c>
      <c r="E58" s="135">
        <f>SUMIFS(ОСТАТКИ!AD:AD,ОСТАТКИ!Q:Q,'ABC ПО СКЛАДАМ'!A:A,ОСТАТКИ!S:S,'ABC ПО СКЛАДАМ'!E$3)</f>
        <v>0</v>
      </c>
      <c r="F58" s="68">
        <f t="shared" si="25"/>
        <v>0</v>
      </c>
      <c r="G58" s="135">
        <f>SUMIFS(ОСТАТКИ!AD:AD,ОСТАТКИ!Q:Q,'ABC ПО СКЛАДАМ'!A:A,ОСТАТКИ!S:S,'ABC ПО СКЛАДАМ'!G$3)</f>
        <v>18327</v>
      </c>
      <c r="H58" s="143">
        <f t="shared" si="26"/>
        <v>1</v>
      </c>
      <c r="I58" s="132"/>
      <c r="J58" s="142">
        <f>SUMIFS(ОСТАТКИ!AA:AA,ОСТАТКИ!Q:Q,'ABC ПО СКЛАДАМ'!A:A)</f>
        <v>37995</v>
      </c>
      <c r="K58" s="135">
        <f>SUMIFS(ОСТАТКИ!AA:AA,ОСТАТКИ!Q:Q,'ABC ПО СКЛАДАМ'!A:A,ОСТАТКИ!S:S,'ABC ПО СКЛАДАМ'!K$3)</f>
        <v>0</v>
      </c>
      <c r="L58" s="68">
        <f t="shared" si="27"/>
        <v>0</v>
      </c>
      <c r="M58" s="135">
        <f>SUMIFS(ОСТАТКИ!$AA:$AA,ОСТАТКИ!$Q:$Q,'ABC ПО СКЛАДАМ'!$A:$A,ОСТАТКИ!$S:$S,'ABC ПО СКЛАДАМ'!M$3)</f>
        <v>0</v>
      </c>
      <c r="N58" s="68">
        <f t="shared" si="28"/>
        <v>0</v>
      </c>
      <c r="O58" s="135">
        <f>SUMIFS(ОСТАТКИ!$AA:$AA,ОСТАТКИ!$Q:$Q,'ABC ПО СКЛАДАМ'!$A:$A,ОСТАТКИ!$S:$S,'ABC ПО СКЛАДАМ'!O$3)</f>
        <v>37995</v>
      </c>
      <c r="P58" s="68">
        <f t="shared" si="28"/>
        <v>1</v>
      </c>
      <c r="R58" s="142">
        <f>SUMIFS(ОСТАТКИ!Z:Z,ОСТАТКИ!Q:Q,'ABC ПО СКЛАДАМ'!A:A)</f>
        <v>82225.683440082648</v>
      </c>
      <c r="S58" s="135">
        <f>SUMIFS(ОСТАТКИ!$Z:$Z,ОСТАТКИ!$Q:$Q,'ABC ПО СКЛАДАМ'!$A:$A,ОСТАТКИ!$S:$S,'ABC ПО СКЛАДАМ'!S$2)</f>
        <v>0</v>
      </c>
      <c r="T58" s="68">
        <f t="shared" si="29"/>
        <v>0</v>
      </c>
      <c r="U58" s="135">
        <f>SUMIFS(ОСТАТКИ!$Z:$Z,ОСТАТКИ!$Q:$Q,'ABC ПО СКЛАДАМ'!$A:$A,ОСТАТКИ!$S:$S,'ABC ПО СКЛАДАМ'!U$2)</f>
        <v>0</v>
      </c>
      <c r="V58" s="68">
        <f t="shared" si="29"/>
        <v>0</v>
      </c>
      <c r="W58" s="135">
        <f>SUMIFS(ОСТАТКИ!$Z:$Z,ОСТАТКИ!$Q:$Q,'ABC ПО СКЛАДАМ'!$A:$A,ОСТАТКИ!$S:$S,'ABC ПО СКЛАДАМ'!W$2)</f>
        <v>82225.683440082648</v>
      </c>
      <c r="X58" s="68">
        <f t="shared" ref="X58" si="169">IFERROR(W58/$R58,0)</f>
        <v>1</v>
      </c>
      <c r="Z58" s="142">
        <f>SUMIFS(ОСТАТКИ!W:W,ОСТАТКИ!Q:Q,'ABC ПО СКЛАДАМ'!A:A)</f>
        <v>0</v>
      </c>
      <c r="AA58" s="135">
        <f>SUMIFS(ОСТАТКИ!$W:$W,ОСТАТКИ!$Q:$Q,'ABC ПО СКЛАДАМ'!$A:$A,ОСТАТКИ!$S:$S,'ABC ПО СКЛАДАМ'!AA$2)</f>
        <v>0</v>
      </c>
      <c r="AB58" s="68">
        <f t="shared" si="31"/>
        <v>0</v>
      </c>
      <c r="AC58" s="135">
        <f>SUMIFS(ОСТАТКИ!$W:$W,ОСТАТКИ!$Q:$Q,'ABC ПО СКЛАДАМ'!$A:$A,ОСТАТКИ!$S:$S,'ABC ПО СКЛАДАМ'!AC$2)</f>
        <v>0</v>
      </c>
      <c r="AD58" s="68">
        <f t="shared" si="32"/>
        <v>0</v>
      </c>
      <c r="AE58" s="135">
        <f>SUMIFS(ОСТАТКИ!$W:$W,ОСТАТКИ!$Q:$Q,'ABC ПО СКЛАДАМ'!$A:$A,ОСТАТКИ!$S:$S,'ABC ПО СКЛАДАМ'!AE$2)</f>
        <v>0</v>
      </c>
      <c r="AF58" s="68">
        <f t="shared" si="33"/>
        <v>0</v>
      </c>
      <c r="AH58" s="142">
        <f>SUMIFS(ОСТАТКИ!U:U,ОСТАТКИ!Q:Q,'ABC ПО СКЛАДАМ'!A:A)</f>
        <v>54479.345794392524</v>
      </c>
      <c r="AI58" s="135">
        <f>SUMIFS(ОСТАТКИ!$U:$U,ОСТАТКИ!$Q:$Q,'ABC ПО СКЛАДАМ'!$A:$A,ОСТАТКИ!$S:$S,'ABC ПО СКЛАДАМ'!AI$2)</f>
        <v>0</v>
      </c>
      <c r="AJ58" s="68">
        <f t="shared" si="34"/>
        <v>0</v>
      </c>
      <c r="AK58" s="135">
        <f>SUMIFS(ОСТАТКИ!$U:$U,ОСТАТКИ!$Q:$Q,'ABC ПО СКЛАДАМ'!$A:$A,ОСТАТКИ!$S:$S,'ABC ПО СКЛАДАМ'!AK$2)</f>
        <v>0</v>
      </c>
      <c r="AL58" s="68">
        <f t="shared" si="35"/>
        <v>0</v>
      </c>
      <c r="AM58" s="135">
        <f>SUMIFS(ОСТАТКИ!$U:$U,ОСТАТКИ!$Q:$Q,'ABC ПО СКЛАДАМ'!$A:$A,ОСТАТКИ!$S:$S,'ABC ПО СКЛАДАМ'!AM$2)</f>
        <v>54479.345794392524</v>
      </c>
      <c r="AN58" s="68">
        <f t="shared" si="36"/>
        <v>1</v>
      </c>
      <c r="AP58" s="142">
        <f>SUMIFS(ОСТАТКИ!T:T,ОСТАТКИ!Q:Q,'ABC ПО СКЛАДАМ'!A:A)</f>
        <v>120064.29308411216</v>
      </c>
      <c r="AQ58" s="135">
        <f>SUMIFS(ОСТАТКИ!$T:$T,ОСТАТКИ!$Q:$Q,'ABC ПО СКЛАДАМ'!$A:$A,ОСТАТКИ!$S:$S,'ABC ПО СКЛАДАМ'!AQ$2)</f>
        <v>0</v>
      </c>
      <c r="AR58" s="68">
        <f t="shared" si="37"/>
        <v>0</v>
      </c>
      <c r="AS58" s="135">
        <f>SUMIFS(ОСТАТКИ!$T:$T,ОСТАТКИ!$Q:$Q,'ABC ПО СКЛАДАМ'!$A:$A,ОСТАТКИ!$S:$S,'ABC ПО СКЛАДАМ'!AS$2)</f>
        <v>0</v>
      </c>
      <c r="AT58" s="68">
        <f t="shared" si="38"/>
        <v>0</v>
      </c>
      <c r="AU58" s="135">
        <f>SUMIFS(ОСТАТКИ!$T:$T,ОСТАТКИ!$Q:$Q,'ABC ПО СКЛАДАМ'!$A:$A,ОСТАТКИ!$S:$S,'ABC ПО СКЛАДАМ'!AU$2)</f>
        <v>120064.29308411216</v>
      </c>
      <c r="AV58" s="68">
        <f t="shared" si="39"/>
        <v>1</v>
      </c>
      <c r="AX58" s="142">
        <f>SUMIFS(ОСТАТКИ!AB:AB,ОСТАТКИ!Q:Q,'ABC ПО СКЛАДАМ'!A:A)</f>
        <v>0</v>
      </c>
      <c r="AY58" s="135">
        <f>SUMIFS(ОСТАТКИ!$AB:$AB,ОСТАТКИ!$Q:$Q,'ABC ПО СКЛАДАМ'!$A:$A,ОСТАТКИ!$S:$S,'ABC ПО СКЛАДАМ'!AY$2)</f>
        <v>0</v>
      </c>
      <c r="AZ58" s="68">
        <f t="shared" si="40"/>
        <v>0</v>
      </c>
      <c r="BA58" s="135">
        <f>SUMIFS(ОСТАТКИ!$AB:$AB,ОСТАТКИ!$Q:$Q,'ABC ПО СКЛАДАМ'!$A:$A,ОСТАТКИ!$S:$S,'ABC ПО СКЛАДАМ'!BA$2)</f>
        <v>0</v>
      </c>
      <c r="BB58" s="68">
        <f t="shared" si="41"/>
        <v>0</v>
      </c>
      <c r="BC58" s="135">
        <f>SUMIFS(ОСТАТКИ!$AB:$AB,ОСТАТКИ!$Q:$Q,'ABC ПО СКЛАДАМ'!$A:$A,ОСТАТКИ!$S:$S,'ABC ПО СКЛАДАМ'!BC$2)</f>
        <v>0</v>
      </c>
      <c r="BD58" s="68">
        <f t="shared" si="42"/>
        <v>0</v>
      </c>
      <c r="BF58" s="142">
        <f>SUMIFS(ОСТАТКИ!AC:AC,ОСТАТКИ!Q:Q,'ABC ПО СКЛАДАМ'!A:A)</f>
        <v>141074.51155373832</v>
      </c>
      <c r="BG58" s="135">
        <f>SUMIFS(ОСТАТКИ!$AC:$AC,ОСТАТКИ!$Q:$Q,'ABC ПО СКЛАДАМ'!$A:$A,ОСТАТКИ!$S:$S,'ABC ПО СКЛАДАМ'!BG$2)</f>
        <v>0</v>
      </c>
      <c r="BH58" s="68">
        <f t="shared" si="43"/>
        <v>0</v>
      </c>
      <c r="BI58" s="135">
        <f>SUMIFS(ОСТАТКИ!$AC:$AC,ОСТАТКИ!$Q:$Q,'ABC ПО СКЛАДАМ'!$A:$A,ОСТАТКИ!$S:$S,'ABC ПО СКЛАДАМ'!BI$2)</f>
        <v>0</v>
      </c>
      <c r="BJ58" s="68">
        <f t="shared" si="44"/>
        <v>0</v>
      </c>
      <c r="BK58" s="135">
        <f>SUMIFS(ОСТАТКИ!$AC:$AC,ОСТАТКИ!$Q:$Q,'ABC ПО СКЛАДАМ'!$A:$A,ОСТАТКИ!$S:$S,'ABC ПО СКЛАДАМ'!BK$2)</f>
        <v>141074.51155373832</v>
      </c>
      <c r="BL58" s="68">
        <f t="shared" si="45"/>
        <v>1</v>
      </c>
      <c r="BN58" s="142">
        <f>SUMIFS(ОСТАТКИ!Y:Y,ОСТАТКИ!Q:Q,'ABC ПО СКЛАДАМ'!A:A)</f>
        <v>299490</v>
      </c>
      <c r="BO58" s="135">
        <f>SUMIFS(ОСТАТКИ!$Y:$Y,ОСТАТКИ!$Q:$Q,'ABC ПО СКЛАДАМ'!$A:$A,ОСТАТКИ!$S:$S,'ABC ПО СКЛАДАМ'!BO$2)</f>
        <v>0</v>
      </c>
      <c r="BP58" s="68">
        <f t="shared" si="46"/>
        <v>0</v>
      </c>
      <c r="BQ58" s="135">
        <f>SUMIFS(ОСТАТКИ!$Y:$Y,ОСТАТКИ!$Q:$Q,'ABC ПО СКЛАДАМ'!$A:$A,ОСТАТКИ!$S:$S,'ABC ПО СКЛАДАМ'!BQ$2)</f>
        <v>0</v>
      </c>
      <c r="BR58" s="68">
        <f t="shared" si="47"/>
        <v>0</v>
      </c>
      <c r="BS58" s="135">
        <f>SUMIFS(ОСТАТКИ!$Y:$Y,ОСТАТКИ!$Q:$Q,'ABC ПО СКЛАДАМ'!$A:$A,ОСТАТКИ!$S:$S,'ABC ПО СКЛАДАМ'!BS$2)</f>
        <v>299490</v>
      </c>
      <c r="BT58" s="68">
        <f t="shared" si="48"/>
        <v>1</v>
      </c>
    </row>
    <row r="59" spans="1:72" ht="12" hidden="1" outlineLevel="1" x14ac:dyDescent="0.25">
      <c r="A59" s="150" t="s">
        <v>2032</v>
      </c>
      <c r="B59" s="142">
        <f>SUMIFS(ОСТАТКИ!AD:AD,ОСТАТКИ!Q:Q,'ABC ПО СКЛАДАМ'!A:A)</f>
        <v>239713.39636842106</v>
      </c>
      <c r="C59" s="135">
        <f>SUMIFS(ОСТАТКИ!AD:AD,ОСТАТКИ!Q:Q,'ABC ПО СКЛАДАМ'!A:A,ОСТАТКИ!S:S,'ABC ПО СКЛАДАМ'!C$3)</f>
        <v>0</v>
      </c>
      <c r="D59" s="68">
        <f t="shared" si="24"/>
        <v>0</v>
      </c>
      <c r="E59" s="135">
        <f>SUMIFS(ОСТАТКИ!AD:AD,ОСТАТКИ!Q:Q,'ABC ПО СКЛАДАМ'!A:A,ОСТАТКИ!S:S,'ABC ПО СКЛАДАМ'!E$3)</f>
        <v>0</v>
      </c>
      <c r="F59" s="68">
        <f t="shared" si="25"/>
        <v>0</v>
      </c>
      <c r="G59" s="135">
        <f>SUMIFS(ОСТАТКИ!AD:AD,ОСТАТКИ!Q:Q,'ABC ПО СКЛАДАМ'!A:A,ОСТАТКИ!S:S,'ABC ПО СКЛАДАМ'!G$3)</f>
        <v>239713.39636842106</v>
      </c>
      <c r="H59" s="143">
        <f t="shared" si="26"/>
        <v>1</v>
      </c>
      <c r="I59" s="132"/>
      <c r="J59" s="142">
        <f>SUMIFS(ОСТАТКИ!AA:AA,ОСТАТКИ!Q:Q,'ABC ПО СКЛАДАМ'!A:A)</f>
        <v>0</v>
      </c>
      <c r="K59" s="135">
        <f>SUMIFS(ОСТАТКИ!AA:AA,ОСТАТКИ!Q:Q,'ABC ПО СКЛАДАМ'!A:A,ОСТАТКИ!S:S,'ABC ПО СКЛАДАМ'!K$3)</f>
        <v>0</v>
      </c>
      <c r="L59" s="68">
        <f t="shared" si="27"/>
        <v>0</v>
      </c>
      <c r="M59" s="135">
        <f>SUMIFS(ОСТАТКИ!$AA:$AA,ОСТАТКИ!$Q:$Q,'ABC ПО СКЛАДАМ'!$A:$A,ОСТАТКИ!$S:$S,'ABC ПО СКЛАДАМ'!M$3)</f>
        <v>0</v>
      </c>
      <c r="N59" s="68">
        <f t="shared" si="28"/>
        <v>0</v>
      </c>
      <c r="O59" s="135">
        <f>SUMIFS(ОСТАТКИ!$AA:$AA,ОСТАТКИ!$Q:$Q,'ABC ПО СКЛАДАМ'!$A:$A,ОСТАТКИ!$S:$S,'ABC ПО СКЛАДАМ'!O$3)</f>
        <v>0</v>
      </c>
      <c r="P59" s="68">
        <f t="shared" si="28"/>
        <v>0</v>
      </c>
      <c r="R59" s="142">
        <f>SUMIFS(ОСТАТКИ!Z:Z,ОСТАТКИ!Q:Q,'ABC ПО СКЛАДАМ'!A:A)</f>
        <v>3454.8661894736842</v>
      </c>
      <c r="S59" s="135">
        <f>SUMIFS(ОСТАТКИ!$Z:$Z,ОСТАТКИ!$Q:$Q,'ABC ПО СКЛАДАМ'!$A:$A,ОСТАТКИ!$S:$S,'ABC ПО СКЛАДАМ'!S$2)</f>
        <v>0</v>
      </c>
      <c r="T59" s="68">
        <f t="shared" si="29"/>
        <v>0</v>
      </c>
      <c r="U59" s="135">
        <f>SUMIFS(ОСТАТКИ!$Z:$Z,ОСТАТКИ!$Q:$Q,'ABC ПО СКЛАДАМ'!$A:$A,ОСТАТКИ!$S:$S,'ABC ПО СКЛАДАМ'!U$2)</f>
        <v>0</v>
      </c>
      <c r="V59" s="68">
        <f t="shared" si="29"/>
        <v>0</v>
      </c>
      <c r="W59" s="135">
        <f>SUMIFS(ОСТАТКИ!$Z:$Z,ОСТАТКИ!$Q:$Q,'ABC ПО СКЛАДАМ'!$A:$A,ОСТАТКИ!$S:$S,'ABC ПО СКЛАДАМ'!W$2)</f>
        <v>3454.8661894736842</v>
      </c>
      <c r="X59" s="68">
        <f t="shared" ref="X59" si="170">IFERROR(W59/$R59,0)</f>
        <v>1</v>
      </c>
      <c r="Z59" s="142">
        <f>SUMIFS(ОСТАТКИ!W:W,ОСТАТКИ!Q:Q,'ABC ПО СКЛАДАМ'!A:A)</f>
        <v>0</v>
      </c>
      <c r="AA59" s="135">
        <f>SUMIFS(ОСТАТКИ!$W:$W,ОСТАТКИ!$Q:$Q,'ABC ПО СКЛАДАМ'!$A:$A,ОСТАТКИ!$S:$S,'ABC ПО СКЛАДАМ'!AA$2)</f>
        <v>0</v>
      </c>
      <c r="AB59" s="68">
        <f t="shared" si="31"/>
        <v>0</v>
      </c>
      <c r="AC59" s="135">
        <f>SUMIFS(ОСТАТКИ!$W:$W,ОСТАТКИ!$Q:$Q,'ABC ПО СКЛАДАМ'!$A:$A,ОСТАТКИ!$S:$S,'ABC ПО СКЛАДАМ'!AC$2)</f>
        <v>0</v>
      </c>
      <c r="AD59" s="68">
        <f t="shared" si="32"/>
        <v>0</v>
      </c>
      <c r="AE59" s="135">
        <f>SUMIFS(ОСТАТКИ!$W:$W,ОСТАТКИ!$Q:$Q,'ABC ПО СКЛАДАМ'!$A:$A,ОСТАТКИ!$S:$S,'ABC ПО СКЛАДАМ'!AE$2)</f>
        <v>0</v>
      </c>
      <c r="AF59" s="68">
        <f t="shared" si="33"/>
        <v>0</v>
      </c>
      <c r="AH59" s="142">
        <f>SUMIFS(ОСТАТКИ!U:U,ОСТАТКИ!Q:Q,'ABC ПО СКЛАДАМ'!A:A)</f>
        <v>0</v>
      </c>
      <c r="AI59" s="135">
        <f>SUMIFS(ОСТАТКИ!$U:$U,ОСТАТКИ!$Q:$Q,'ABC ПО СКЛАДАМ'!$A:$A,ОСТАТКИ!$S:$S,'ABC ПО СКЛАДАМ'!AI$2)</f>
        <v>0</v>
      </c>
      <c r="AJ59" s="68">
        <f t="shared" si="34"/>
        <v>0</v>
      </c>
      <c r="AK59" s="135">
        <f>SUMIFS(ОСТАТКИ!$U:$U,ОСТАТКИ!$Q:$Q,'ABC ПО СКЛАДАМ'!$A:$A,ОСТАТКИ!$S:$S,'ABC ПО СКЛАДАМ'!AK$2)</f>
        <v>0</v>
      </c>
      <c r="AL59" s="68">
        <f t="shared" si="35"/>
        <v>0</v>
      </c>
      <c r="AM59" s="135">
        <f>SUMIFS(ОСТАТКИ!$U:$U,ОСТАТКИ!$Q:$Q,'ABC ПО СКЛАДАМ'!$A:$A,ОСТАТКИ!$S:$S,'ABC ПО СКЛАДАМ'!AM$2)</f>
        <v>0</v>
      </c>
      <c r="AN59" s="68">
        <f t="shared" si="36"/>
        <v>0</v>
      </c>
      <c r="AP59" s="142">
        <f>SUMIFS(ОСТАТКИ!T:T,ОСТАТКИ!Q:Q,'ABC ПО СКЛАДАМ'!A:A)</f>
        <v>0</v>
      </c>
      <c r="AQ59" s="135">
        <f>SUMIFS(ОСТАТКИ!$T:$T,ОСТАТКИ!$Q:$Q,'ABC ПО СКЛАДАМ'!$A:$A,ОСТАТКИ!$S:$S,'ABC ПО СКЛАДАМ'!AQ$2)</f>
        <v>0</v>
      </c>
      <c r="AR59" s="68">
        <f t="shared" si="37"/>
        <v>0</v>
      </c>
      <c r="AS59" s="135">
        <f>SUMIFS(ОСТАТКИ!$T:$T,ОСТАТКИ!$Q:$Q,'ABC ПО СКЛАДАМ'!$A:$A,ОСТАТКИ!$S:$S,'ABC ПО СКЛАДАМ'!AS$2)</f>
        <v>0</v>
      </c>
      <c r="AT59" s="68">
        <f t="shared" si="38"/>
        <v>0</v>
      </c>
      <c r="AU59" s="135">
        <f>SUMIFS(ОСТАТКИ!$T:$T,ОСТАТКИ!$Q:$Q,'ABC ПО СКЛАДАМ'!$A:$A,ОСТАТКИ!$S:$S,'ABC ПО СКЛАДАМ'!AU$2)</f>
        <v>0</v>
      </c>
      <c r="AV59" s="68">
        <f t="shared" si="39"/>
        <v>0</v>
      </c>
      <c r="AX59" s="142">
        <f>SUMIFS(ОСТАТКИ!AB:AB,ОСТАТКИ!Q:Q,'ABC ПО СКЛАДАМ'!A:A)</f>
        <v>0</v>
      </c>
      <c r="AY59" s="135">
        <f>SUMIFS(ОСТАТКИ!$AB:$AB,ОСТАТКИ!$Q:$Q,'ABC ПО СКЛАДАМ'!$A:$A,ОСТАТКИ!$S:$S,'ABC ПО СКЛАДАМ'!AY$2)</f>
        <v>0</v>
      </c>
      <c r="AZ59" s="68">
        <f t="shared" si="40"/>
        <v>0</v>
      </c>
      <c r="BA59" s="135">
        <f>SUMIFS(ОСТАТКИ!$AB:$AB,ОСТАТКИ!$Q:$Q,'ABC ПО СКЛАДАМ'!$A:$A,ОСТАТКИ!$S:$S,'ABC ПО СКЛАДАМ'!BA$2)</f>
        <v>0</v>
      </c>
      <c r="BB59" s="68">
        <f t="shared" si="41"/>
        <v>0</v>
      </c>
      <c r="BC59" s="135">
        <f>SUMIFS(ОСТАТКИ!$AB:$AB,ОСТАТКИ!$Q:$Q,'ABC ПО СКЛАДАМ'!$A:$A,ОСТАТКИ!$S:$S,'ABC ПО СКЛАДАМ'!BC$2)</f>
        <v>0</v>
      </c>
      <c r="BD59" s="68">
        <f t="shared" si="42"/>
        <v>0</v>
      </c>
      <c r="BF59" s="142">
        <f>SUMIFS(ОСТАТКИ!AC:AC,ОСТАТКИ!Q:Q,'ABC ПО СКЛАДАМ'!A:A)</f>
        <v>0</v>
      </c>
      <c r="BG59" s="135">
        <f>SUMIFS(ОСТАТКИ!$AC:$AC,ОСТАТКИ!$Q:$Q,'ABC ПО СКЛАДАМ'!$A:$A,ОСТАТКИ!$S:$S,'ABC ПО СКЛАДАМ'!BG$2)</f>
        <v>0</v>
      </c>
      <c r="BH59" s="68">
        <f t="shared" si="43"/>
        <v>0</v>
      </c>
      <c r="BI59" s="135">
        <f>SUMIFS(ОСТАТКИ!$AC:$AC,ОСТАТКИ!$Q:$Q,'ABC ПО СКЛАДАМ'!$A:$A,ОСТАТКИ!$S:$S,'ABC ПО СКЛАДАМ'!BI$2)</f>
        <v>0</v>
      </c>
      <c r="BJ59" s="68">
        <f t="shared" si="44"/>
        <v>0</v>
      </c>
      <c r="BK59" s="135">
        <f>SUMIFS(ОСТАТКИ!$AC:$AC,ОСТАТКИ!$Q:$Q,'ABC ПО СКЛАДАМ'!$A:$A,ОСТАТКИ!$S:$S,'ABC ПО СКЛАДАМ'!BK$2)</f>
        <v>0</v>
      </c>
      <c r="BL59" s="68">
        <f t="shared" si="45"/>
        <v>0</v>
      </c>
      <c r="BN59" s="142">
        <f>SUMIFS(ОСТАТКИ!Y:Y,ОСТАТКИ!Q:Q,'ABC ПО СКЛАДАМ'!A:A)</f>
        <v>0</v>
      </c>
      <c r="BO59" s="135">
        <f>SUMIFS(ОСТАТКИ!$Y:$Y,ОСТАТКИ!$Q:$Q,'ABC ПО СКЛАДАМ'!$A:$A,ОСТАТКИ!$S:$S,'ABC ПО СКЛАДАМ'!BO$2)</f>
        <v>0</v>
      </c>
      <c r="BP59" s="68">
        <f t="shared" si="46"/>
        <v>0</v>
      </c>
      <c r="BQ59" s="135">
        <f>SUMIFS(ОСТАТКИ!$Y:$Y,ОСТАТКИ!$Q:$Q,'ABC ПО СКЛАДАМ'!$A:$A,ОСТАТКИ!$S:$S,'ABC ПО СКЛАДАМ'!BQ$2)</f>
        <v>0</v>
      </c>
      <c r="BR59" s="68">
        <f t="shared" si="47"/>
        <v>0</v>
      </c>
      <c r="BS59" s="135">
        <f>SUMIFS(ОСТАТКИ!$Y:$Y,ОСТАТКИ!$Q:$Q,'ABC ПО СКЛАДАМ'!$A:$A,ОСТАТКИ!$S:$S,'ABC ПО СКЛАДАМ'!BS$2)</f>
        <v>0</v>
      </c>
      <c r="BT59" s="68">
        <f t="shared" si="48"/>
        <v>0</v>
      </c>
    </row>
    <row r="60" spans="1:72" ht="12" hidden="1" outlineLevel="1" x14ac:dyDescent="0.25">
      <c r="A60" s="150" t="s">
        <v>2039</v>
      </c>
      <c r="B60" s="142">
        <f>SUMIFS(ОСТАТКИ!AD:AD,ОСТАТКИ!Q:Q,'ABC ПО СКЛАДАМ'!A:A)</f>
        <v>43659.655924764884</v>
      </c>
      <c r="C60" s="135">
        <f>SUMIFS(ОСТАТКИ!AD:AD,ОСТАТКИ!Q:Q,'ABC ПО СКЛАДАМ'!A:A,ОСТАТКИ!S:S,'ABC ПО СКЛАДАМ'!C$3)</f>
        <v>0</v>
      </c>
      <c r="D60" s="68">
        <f t="shared" si="24"/>
        <v>0</v>
      </c>
      <c r="E60" s="135">
        <f>SUMIFS(ОСТАТКИ!AD:AD,ОСТАТКИ!Q:Q,'ABC ПО СКЛАДАМ'!A:A,ОСТАТКИ!S:S,'ABC ПО СКЛАДАМ'!E$3)</f>
        <v>0</v>
      </c>
      <c r="F60" s="68">
        <f t="shared" si="25"/>
        <v>0</v>
      </c>
      <c r="G60" s="135">
        <f>SUMIFS(ОСТАТКИ!AD:AD,ОСТАТКИ!Q:Q,'ABC ПО СКЛАДАМ'!A:A,ОСТАТКИ!S:S,'ABC ПО СКЛАДАМ'!G$3)</f>
        <v>43659.655924764884</v>
      </c>
      <c r="H60" s="143">
        <f t="shared" si="26"/>
        <v>1</v>
      </c>
      <c r="I60" s="132"/>
      <c r="J60" s="142">
        <f>SUMIFS(ОСТАТКИ!AA:AA,ОСТАТКИ!Q:Q,'ABC ПО СКЛАДАМ'!A:A)</f>
        <v>14129.717868338557</v>
      </c>
      <c r="K60" s="135">
        <f>SUMIFS(ОСТАТКИ!AA:AA,ОСТАТКИ!Q:Q,'ABC ПО СКЛАДАМ'!A:A,ОСТАТКИ!S:S,'ABC ПО СКЛАДАМ'!K$3)</f>
        <v>0</v>
      </c>
      <c r="L60" s="68">
        <f t="shared" si="27"/>
        <v>0</v>
      </c>
      <c r="M60" s="135">
        <f>SUMIFS(ОСТАТКИ!$AA:$AA,ОСТАТКИ!$Q:$Q,'ABC ПО СКЛАДАМ'!$A:$A,ОСТАТКИ!$S:$S,'ABC ПО СКЛАДАМ'!M$3)</f>
        <v>0</v>
      </c>
      <c r="N60" s="68">
        <f t="shared" si="28"/>
        <v>0</v>
      </c>
      <c r="O60" s="135">
        <f>SUMIFS(ОСТАТКИ!$AA:$AA,ОСТАТКИ!$Q:$Q,'ABC ПО СКЛАДАМ'!$A:$A,ОСТАТКИ!$S:$S,'ABC ПО СКЛАДАМ'!O$3)</f>
        <v>14129.717868338557</v>
      </c>
      <c r="P60" s="68">
        <f t="shared" si="28"/>
        <v>1</v>
      </c>
      <c r="R60" s="142">
        <f>SUMIFS(ОСТАТКИ!Z:Z,ОСТАТКИ!Q:Q,'ABC ПО СКЛАДАМ'!A:A)</f>
        <v>114393.91367304075</v>
      </c>
      <c r="S60" s="135">
        <f>SUMIFS(ОСТАТКИ!$Z:$Z,ОСТАТКИ!$Q:$Q,'ABC ПО СКЛАДАМ'!$A:$A,ОСТАТКИ!$S:$S,'ABC ПО СКЛАДАМ'!S$2)</f>
        <v>0</v>
      </c>
      <c r="T60" s="68">
        <f t="shared" si="29"/>
        <v>0</v>
      </c>
      <c r="U60" s="135">
        <f>SUMIFS(ОСТАТКИ!$Z:$Z,ОСТАТКИ!$Q:$Q,'ABC ПО СКЛАДАМ'!$A:$A,ОСТАТКИ!$S:$S,'ABC ПО СКЛАДАМ'!U$2)</f>
        <v>0</v>
      </c>
      <c r="V60" s="68">
        <f t="shared" si="29"/>
        <v>0</v>
      </c>
      <c r="W60" s="135">
        <f>SUMIFS(ОСТАТКИ!$Z:$Z,ОСТАТКИ!$Q:$Q,'ABC ПО СКЛАДАМ'!$A:$A,ОСТАТКИ!$S:$S,'ABC ПО СКЛАДАМ'!W$2)</f>
        <v>114393.91367304075</v>
      </c>
      <c r="X60" s="68">
        <f t="shared" ref="X60" si="171">IFERROR(W60/$R60,0)</f>
        <v>1</v>
      </c>
      <c r="Z60" s="142">
        <f>SUMIFS(ОСТАТКИ!W:W,ОСТАТКИ!Q:Q,'ABC ПО СКЛАДАМ'!A:A)</f>
        <v>0</v>
      </c>
      <c r="AA60" s="135">
        <f>SUMIFS(ОСТАТКИ!$W:$W,ОСТАТКИ!$Q:$Q,'ABC ПО СКЛАДАМ'!$A:$A,ОСТАТКИ!$S:$S,'ABC ПО СКЛАДАМ'!AA$2)</f>
        <v>0</v>
      </c>
      <c r="AB60" s="68">
        <f t="shared" si="31"/>
        <v>0</v>
      </c>
      <c r="AC60" s="135">
        <f>SUMIFS(ОСТАТКИ!$W:$W,ОСТАТКИ!$Q:$Q,'ABC ПО СКЛАДАМ'!$A:$A,ОСТАТКИ!$S:$S,'ABC ПО СКЛАДАМ'!AC$2)</f>
        <v>0</v>
      </c>
      <c r="AD60" s="68">
        <f t="shared" si="32"/>
        <v>0</v>
      </c>
      <c r="AE60" s="135">
        <f>SUMIFS(ОСТАТКИ!$W:$W,ОСТАТКИ!$Q:$Q,'ABC ПО СКЛАДАМ'!$A:$A,ОСТАТКИ!$S:$S,'ABC ПО СКЛАДАМ'!AE$2)</f>
        <v>0</v>
      </c>
      <c r="AF60" s="68">
        <f t="shared" si="33"/>
        <v>0</v>
      </c>
      <c r="AH60" s="142">
        <f>SUMIFS(ОСТАТКИ!U:U,ОСТАТКИ!Q:Q,'ABC ПО СКЛАДАМ'!A:A)</f>
        <v>0</v>
      </c>
      <c r="AI60" s="135">
        <f>SUMIFS(ОСТАТКИ!$U:$U,ОСТАТКИ!$Q:$Q,'ABC ПО СКЛАДАМ'!$A:$A,ОСТАТКИ!$S:$S,'ABC ПО СКЛАДАМ'!AI$2)</f>
        <v>0</v>
      </c>
      <c r="AJ60" s="68">
        <f t="shared" si="34"/>
        <v>0</v>
      </c>
      <c r="AK60" s="135">
        <f>SUMIFS(ОСТАТКИ!$U:$U,ОСТАТКИ!$Q:$Q,'ABC ПО СКЛАДАМ'!$A:$A,ОСТАТКИ!$S:$S,'ABC ПО СКЛАДАМ'!AK$2)</f>
        <v>0</v>
      </c>
      <c r="AL60" s="68">
        <f t="shared" si="35"/>
        <v>0</v>
      </c>
      <c r="AM60" s="135">
        <f>SUMIFS(ОСТАТКИ!$U:$U,ОСТАТКИ!$Q:$Q,'ABC ПО СКЛАДАМ'!$A:$A,ОСТАТКИ!$S:$S,'ABC ПО СКЛАДАМ'!AM$2)</f>
        <v>0</v>
      </c>
      <c r="AN60" s="68">
        <f t="shared" si="36"/>
        <v>0</v>
      </c>
      <c r="AP60" s="142">
        <f>SUMIFS(ОСТАТКИ!T:T,ОСТАТКИ!Q:Q,'ABC ПО СКЛАДАМ'!A:A)</f>
        <v>0</v>
      </c>
      <c r="AQ60" s="135">
        <f>SUMIFS(ОСТАТКИ!$T:$T,ОСТАТКИ!$Q:$Q,'ABC ПО СКЛАДАМ'!$A:$A,ОСТАТКИ!$S:$S,'ABC ПО СКЛАДАМ'!AQ$2)</f>
        <v>0</v>
      </c>
      <c r="AR60" s="68">
        <f t="shared" si="37"/>
        <v>0</v>
      </c>
      <c r="AS60" s="135">
        <f>SUMIFS(ОСТАТКИ!$T:$T,ОСТАТКИ!$Q:$Q,'ABC ПО СКЛАДАМ'!$A:$A,ОСТАТКИ!$S:$S,'ABC ПО СКЛАДАМ'!AS$2)</f>
        <v>0</v>
      </c>
      <c r="AT60" s="68">
        <f t="shared" si="38"/>
        <v>0</v>
      </c>
      <c r="AU60" s="135">
        <f>SUMIFS(ОСТАТКИ!$T:$T,ОСТАТКИ!$Q:$Q,'ABC ПО СКЛАДАМ'!$A:$A,ОСТАТКИ!$S:$S,'ABC ПО СКЛАДАМ'!AU$2)</f>
        <v>0</v>
      </c>
      <c r="AV60" s="68">
        <f t="shared" si="39"/>
        <v>0</v>
      </c>
      <c r="AX60" s="142">
        <f>SUMIFS(ОСТАТКИ!AB:AB,ОСТАТКИ!Q:Q,'ABC ПО СКЛАДАМ'!A:A)</f>
        <v>0</v>
      </c>
      <c r="AY60" s="135">
        <f>SUMIFS(ОСТАТКИ!$AB:$AB,ОСТАТКИ!$Q:$Q,'ABC ПО СКЛАДАМ'!$A:$A,ОСТАТКИ!$S:$S,'ABC ПО СКЛАДАМ'!AY$2)</f>
        <v>0</v>
      </c>
      <c r="AZ60" s="68">
        <f t="shared" si="40"/>
        <v>0</v>
      </c>
      <c r="BA60" s="135">
        <f>SUMIFS(ОСТАТКИ!$AB:$AB,ОСТАТКИ!$Q:$Q,'ABC ПО СКЛАДАМ'!$A:$A,ОСТАТКИ!$S:$S,'ABC ПО СКЛАДАМ'!BA$2)</f>
        <v>0</v>
      </c>
      <c r="BB60" s="68">
        <f t="shared" si="41"/>
        <v>0</v>
      </c>
      <c r="BC60" s="135">
        <f>SUMIFS(ОСТАТКИ!$AB:$AB,ОСТАТКИ!$Q:$Q,'ABC ПО СКЛАДАМ'!$A:$A,ОСТАТКИ!$S:$S,'ABC ПО СКЛАДАМ'!BC$2)</f>
        <v>0</v>
      </c>
      <c r="BD60" s="68">
        <f t="shared" si="42"/>
        <v>0</v>
      </c>
      <c r="BF60" s="142">
        <f>SUMIFS(ОСТАТКИ!AC:AC,ОСТАТКИ!Q:Q,'ABC ПО СКЛАДАМ'!A:A)</f>
        <v>0</v>
      </c>
      <c r="BG60" s="135">
        <f>SUMIFS(ОСТАТКИ!$AC:$AC,ОСТАТКИ!$Q:$Q,'ABC ПО СКЛАДАМ'!$A:$A,ОСТАТКИ!$S:$S,'ABC ПО СКЛАДАМ'!BG$2)</f>
        <v>0</v>
      </c>
      <c r="BH60" s="68">
        <f t="shared" si="43"/>
        <v>0</v>
      </c>
      <c r="BI60" s="135">
        <f>SUMIFS(ОСТАТКИ!$AC:$AC,ОСТАТКИ!$Q:$Q,'ABC ПО СКЛАДАМ'!$A:$A,ОСТАТКИ!$S:$S,'ABC ПО СКЛАДАМ'!BI$2)</f>
        <v>0</v>
      </c>
      <c r="BJ60" s="68">
        <f t="shared" si="44"/>
        <v>0</v>
      </c>
      <c r="BK60" s="135">
        <f>SUMIFS(ОСТАТКИ!$AC:$AC,ОСТАТКИ!$Q:$Q,'ABC ПО СКЛАДАМ'!$A:$A,ОСТАТКИ!$S:$S,'ABC ПО СКЛАДАМ'!BK$2)</f>
        <v>0</v>
      </c>
      <c r="BL60" s="68">
        <f t="shared" si="45"/>
        <v>0</v>
      </c>
      <c r="BN60" s="142">
        <f>SUMIFS(ОСТАТКИ!Y:Y,ОСТАТКИ!Q:Q,'ABC ПО СКЛАДАМ'!A:A)</f>
        <v>63475.435736677115</v>
      </c>
      <c r="BO60" s="135">
        <f>SUMIFS(ОСТАТКИ!$Y:$Y,ОСТАТКИ!$Q:$Q,'ABC ПО СКЛАДАМ'!$A:$A,ОСТАТКИ!$S:$S,'ABC ПО СКЛАДАМ'!BO$2)</f>
        <v>0</v>
      </c>
      <c r="BP60" s="68">
        <f t="shared" si="46"/>
        <v>0</v>
      </c>
      <c r="BQ60" s="135">
        <f>SUMIFS(ОСТАТКИ!$Y:$Y,ОСТАТКИ!$Q:$Q,'ABC ПО СКЛАДАМ'!$A:$A,ОСТАТКИ!$S:$S,'ABC ПО СКЛАДАМ'!BQ$2)</f>
        <v>0</v>
      </c>
      <c r="BR60" s="68">
        <f t="shared" si="47"/>
        <v>0</v>
      </c>
      <c r="BS60" s="135">
        <f>SUMIFS(ОСТАТКИ!$Y:$Y,ОСТАТКИ!$Q:$Q,'ABC ПО СКЛАДАМ'!$A:$A,ОСТАТКИ!$S:$S,'ABC ПО СКЛАДАМ'!BS$2)</f>
        <v>63475.435736677115</v>
      </c>
      <c r="BT60" s="68">
        <f t="shared" si="48"/>
        <v>1</v>
      </c>
    </row>
    <row r="61" spans="1:72" ht="12" collapsed="1" x14ac:dyDescent="0.25">
      <c r="A61" s="151" t="s">
        <v>2043</v>
      </c>
      <c r="B61" s="144">
        <f>SUM(B62:B77)</f>
        <v>23996113.592747007</v>
      </c>
      <c r="C61" s="134">
        <f t="shared" ref="C61:G61" si="172">SUM(C62:C77)</f>
        <v>151097.3434771568</v>
      </c>
      <c r="D61" s="123">
        <f t="shared" si="24"/>
        <v>6.296742299254119E-3</v>
      </c>
      <c r="E61" s="134">
        <f t="shared" si="172"/>
        <v>862046.68384375633</v>
      </c>
      <c r="F61" s="123">
        <f t="shared" si="25"/>
        <v>3.5924429200248326E-2</v>
      </c>
      <c r="G61" s="134">
        <f t="shared" si="172"/>
        <v>22982969.565426093</v>
      </c>
      <c r="H61" s="145">
        <f t="shared" si="26"/>
        <v>0.95777882850049756</v>
      </c>
      <c r="I61" s="132"/>
      <c r="J61" s="144">
        <f>SUM(J62:J77)</f>
        <v>27222501.401675485</v>
      </c>
      <c r="K61" s="134">
        <f t="shared" ref="K61:M61" si="173">SUM(K62:K77)</f>
        <v>1283406.8208693513</v>
      </c>
      <c r="L61" s="123">
        <f t="shared" si="27"/>
        <v>4.7145073185315745E-2</v>
      </c>
      <c r="M61" s="134">
        <f t="shared" si="173"/>
        <v>6785721.09135848</v>
      </c>
      <c r="N61" s="123">
        <f t="shared" si="28"/>
        <v>0.24926883063511693</v>
      </c>
      <c r="O61" s="134">
        <f t="shared" ref="O61" si="174">SUM(O62:O77)</f>
        <v>19153373.489447657</v>
      </c>
      <c r="P61" s="123">
        <f t="shared" si="28"/>
        <v>0.70358609617956747</v>
      </c>
      <c r="R61" s="144">
        <f>SUM(R62:R77)</f>
        <v>32536614.399157677</v>
      </c>
      <c r="S61" s="134">
        <f t="shared" ref="S61" si="175">SUM(S62:S77)</f>
        <v>1113948.784156966</v>
      </c>
      <c r="T61" s="123">
        <f t="shared" si="29"/>
        <v>3.4236776159040215E-2</v>
      </c>
      <c r="U61" s="134">
        <f t="shared" ref="U61" si="176">SUM(U62:U77)</f>
        <v>4028117.2992158146</v>
      </c>
      <c r="V61" s="123">
        <f t="shared" si="29"/>
        <v>0.12380259512557325</v>
      </c>
      <c r="W61" s="134">
        <f t="shared" ref="W61" si="177">SUM(W62:W77)</f>
        <v>27394548.315784898</v>
      </c>
      <c r="X61" s="123">
        <f t="shared" ref="X61" si="178">IFERROR(W61/$R61,0)</f>
        <v>0.84196062871538657</v>
      </c>
      <c r="Z61" s="144">
        <f>SUM(Z62:Z77)</f>
        <v>0</v>
      </c>
      <c r="AA61" s="134">
        <f t="shared" ref="AA61" si="179">SUM(AA62:AA77)</f>
        <v>0</v>
      </c>
      <c r="AB61" s="123">
        <f t="shared" si="31"/>
        <v>0</v>
      </c>
      <c r="AC61" s="134">
        <f t="shared" ref="AC61" si="180">SUM(AC62:AC77)</f>
        <v>0</v>
      </c>
      <c r="AD61" s="123">
        <f t="shared" si="32"/>
        <v>0</v>
      </c>
      <c r="AE61" s="134">
        <f t="shared" ref="AE61" si="181">SUM(AE62:AE77)</f>
        <v>0</v>
      </c>
      <c r="AF61" s="123">
        <f t="shared" si="33"/>
        <v>0</v>
      </c>
      <c r="AH61" s="144">
        <f>SUM(AH62:AH77)</f>
        <v>4167731.3372282535</v>
      </c>
      <c r="AI61" s="134">
        <f t="shared" ref="AI61:AM61" si="182">SUM(AI62:AI77)</f>
        <v>52022.339795319276</v>
      </c>
      <c r="AJ61" s="123">
        <f t="shared" si="34"/>
        <v>1.248217209459492E-2</v>
      </c>
      <c r="AK61" s="134">
        <f t="shared" si="182"/>
        <v>320067.46015856776</v>
      </c>
      <c r="AL61" s="123">
        <f t="shared" si="35"/>
        <v>7.6796567307389915E-2</v>
      </c>
      <c r="AM61" s="134">
        <f t="shared" si="182"/>
        <v>3795641.5372743667</v>
      </c>
      <c r="AN61" s="123">
        <f t="shared" si="36"/>
        <v>0.91072126059801517</v>
      </c>
      <c r="AP61" s="144">
        <f>SUM(AP62:AP77)</f>
        <v>5387302.3945718249</v>
      </c>
      <c r="AQ61" s="134">
        <f t="shared" ref="AQ61" si="183">SUM(AQ62:AQ77)</f>
        <v>127515.12760794655</v>
      </c>
      <c r="AR61" s="123">
        <f t="shared" si="37"/>
        <v>2.3669569344469898E-2</v>
      </c>
      <c r="AS61" s="134">
        <f t="shared" ref="AS61" si="184">SUM(AS62:AS77)</f>
        <v>263466.55827158486</v>
      </c>
      <c r="AT61" s="123">
        <f t="shared" si="38"/>
        <v>4.8905099245412753E-2</v>
      </c>
      <c r="AU61" s="134">
        <f t="shared" ref="AU61" si="185">SUM(AU62:AU77)</f>
        <v>4996320.7086922945</v>
      </c>
      <c r="AV61" s="123">
        <f t="shared" si="39"/>
        <v>0.92742533141011751</v>
      </c>
      <c r="AX61" s="144">
        <f>SUM(AX62:AX77)</f>
        <v>2546399.232475216</v>
      </c>
      <c r="AY61" s="134">
        <f t="shared" ref="AY61" si="186">SUM(AY62:AY77)</f>
        <v>84028.800453390169</v>
      </c>
      <c r="AZ61" s="123">
        <f t="shared" si="40"/>
        <v>3.2999067617417693E-2</v>
      </c>
      <c r="BA61" s="134">
        <f t="shared" ref="BA61" si="187">SUM(BA62:BA77)</f>
        <v>207453.94336539556</v>
      </c>
      <c r="BB61" s="123">
        <f t="shared" si="41"/>
        <v>8.1469527919917281E-2</v>
      </c>
      <c r="BC61" s="134">
        <f t="shared" ref="BC61" si="188">SUM(BC62:BC77)</f>
        <v>2254916.4886564296</v>
      </c>
      <c r="BD61" s="123">
        <f t="shared" si="42"/>
        <v>0.88553140446266476</v>
      </c>
      <c r="BF61" s="144">
        <f>SUM(BF62:BF77)</f>
        <v>14437480.076422758</v>
      </c>
      <c r="BG61" s="134">
        <f t="shared" ref="BG61" si="189">SUM(BG62:BG77)</f>
        <v>1204996.3407707238</v>
      </c>
      <c r="BH61" s="123">
        <f t="shared" si="43"/>
        <v>8.3463065188124672E-2</v>
      </c>
      <c r="BI61" s="134">
        <f t="shared" ref="BI61" si="190">SUM(BI62:BI77)</f>
        <v>1296992.8019971249</v>
      </c>
      <c r="BJ61" s="123">
        <f t="shared" si="44"/>
        <v>8.9835123243923246E-2</v>
      </c>
      <c r="BK61" s="134">
        <f t="shared" ref="BK61" si="191">SUM(BK62:BK77)</f>
        <v>11935490.933654908</v>
      </c>
      <c r="BL61" s="123">
        <f t="shared" si="45"/>
        <v>0.82670181156795197</v>
      </c>
      <c r="BN61" s="144">
        <f>SUM(BN62:BN77)</f>
        <v>23688107.021019556</v>
      </c>
      <c r="BO61" s="134">
        <f t="shared" ref="BO61" si="192">SUM(BO62:BO77)</f>
        <v>7218108.9643420866</v>
      </c>
      <c r="BP61" s="123">
        <f t="shared" si="46"/>
        <v>0.30471446949885544</v>
      </c>
      <c r="BQ61" s="134">
        <f t="shared" ref="BQ61" si="193">SUM(BQ62:BQ77)</f>
        <v>10473757.068577925</v>
      </c>
      <c r="BR61" s="123">
        <f t="shared" si="47"/>
        <v>0.44215255610269216</v>
      </c>
      <c r="BS61" s="134">
        <f t="shared" ref="BS61" si="194">SUM(BS62:BS77)</f>
        <v>5996240.9880995471</v>
      </c>
      <c r="BT61" s="123">
        <f t="shared" si="48"/>
        <v>0.25313297439845256</v>
      </c>
    </row>
    <row r="62" spans="1:72" ht="12" hidden="1" outlineLevel="1" x14ac:dyDescent="0.25">
      <c r="A62" s="150" t="s">
        <v>2045</v>
      </c>
      <c r="B62" s="142">
        <f>SUMIFS(ОСТАТКИ!AD:AD,ОСТАТКИ!Q:Q,'ABC ПО СКЛАДАМ'!A:A)</f>
        <v>271727.49986454617</v>
      </c>
      <c r="C62" s="135">
        <f>SUMIFS(ОСТАТКИ!AD:AD,ОСТАТКИ!Q:Q,'ABC ПО СКЛАДАМ'!A:A,ОСТАТКИ!S:S,'ABC ПО СКЛАДАМ'!C$3)</f>
        <v>63244.362845373646</v>
      </c>
      <c r="D62" s="68">
        <f t="shared" si="24"/>
        <v>0.23274921705348342</v>
      </c>
      <c r="E62" s="135">
        <f>SUMIFS(ОСТАТКИ!AD:AD,ОСТАТКИ!Q:Q,'ABC ПО СКЛАДАМ'!A:A,ОСТАТКИ!S:S,'ABC ПО СКЛАДАМ'!E$3)</f>
        <v>179365.61026695144</v>
      </c>
      <c r="F62" s="68">
        <f t="shared" si="25"/>
        <v>0.66009369812169782</v>
      </c>
      <c r="G62" s="135">
        <f>SUMIFS(ОСТАТКИ!AD:AD,ОСТАТКИ!Q:Q,'ABC ПО СКЛАДАМ'!A:A,ОСТАТКИ!S:S,'ABC ПО СКЛАДАМ'!G$3)</f>
        <v>29117.526752221129</v>
      </c>
      <c r="H62" s="143">
        <f t="shared" si="26"/>
        <v>0.10715708482481885</v>
      </c>
      <c r="I62" s="132"/>
      <c r="J62" s="142">
        <f>SUMIFS(ОСТАТКИ!AA:AA,ОСТАТКИ!Q:Q,'ABC ПО СКЛАДАМ'!A:A)</f>
        <v>4003830.4487399822</v>
      </c>
      <c r="K62" s="135">
        <f>SUMIFS(ОСТАТКИ!AA:AA,ОСТАТКИ!Q:Q,'ABC ПО СКЛАДАМ'!A:A,ОСТАТКИ!S:S,'ABC ПО СКЛАДАМ'!K$3)</f>
        <v>671865.36243942112</v>
      </c>
      <c r="L62" s="68">
        <f t="shared" si="27"/>
        <v>0.16780564787673743</v>
      </c>
      <c r="M62" s="135">
        <f>SUMIFS(ОСТАТКИ!$AA:$AA,ОСТАТКИ!$Q:$Q,'ABC ПО СКЛАДАМ'!$A:$A,ОСТАТКИ!$S:$S,'ABC ПО СКЛАДАМ'!M$3)</f>
        <v>2898305.2541189222</v>
      </c>
      <c r="N62" s="68">
        <f t="shared" si="28"/>
        <v>0.72388311423902274</v>
      </c>
      <c r="O62" s="135">
        <f>SUMIFS(ОСТАТКИ!$AA:$AA,ОСТАТКИ!$Q:$Q,'ABC ПО СКЛАДАМ'!$A:$A,ОСТАТКИ!$S:$S,'ABC ПО СКЛАДАМ'!O$3)</f>
        <v>433659.83218163875</v>
      </c>
      <c r="P62" s="68">
        <f t="shared" si="28"/>
        <v>0.10831123788423978</v>
      </c>
      <c r="R62" s="142">
        <f>SUMIFS(ОСТАТКИ!Z:Z,ОСТАТКИ!Q:Q,'ABC ПО СКЛАДАМ'!A:A)</f>
        <v>2808574.4020623467</v>
      </c>
      <c r="S62" s="135">
        <f>SUMIFS(ОСТАТКИ!$Z:$Z,ОСТАТКИ!$Q:$Q,'ABC ПО СКЛАДАМ'!$A:$A,ОСТАТКИ!$S:$S,'ABC ПО СКЛАДАМ'!S$2)</f>
        <v>665225.93934259284</v>
      </c>
      <c r="T62" s="68">
        <f t="shared" si="29"/>
        <v>0.23685537362090708</v>
      </c>
      <c r="U62" s="135">
        <f>SUMIFS(ОСТАТКИ!$Z:$Z,ОСТАТКИ!$Q:$Q,'ABC ПО СКЛАДАМ'!$A:$A,ОСТАТКИ!$S:$S,'ABC ПО СКЛАДАМ'!U$2)</f>
        <v>2116159.0858895457</v>
      </c>
      <c r="V62" s="68">
        <f t="shared" si="29"/>
        <v>0.75346378017817228</v>
      </c>
      <c r="W62" s="135">
        <f>SUMIFS(ОСТАТКИ!$Z:$Z,ОСТАТКИ!$Q:$Q,'ABC ПО СКЛАДАМ'!$A:$A,ОСТАТКИ!$S:$S,'ABC ПО СКЛАДАМ'!W$2)</f>
        <v>27189.376830208064</v>
      </c>
      <c r="X62" s="68">
        <f t="shared" ref="X62" si="195">IFERROR(W62/$R62,0)</f>
        <v>9.6808462009205822E-3</v>
      </c>
      <c r="Z62" s="142">
        <f>SUMIFS(ОСТАТКИ!W:W,ОСТАТКИ!Q:Q,'ABC ПО СКЛАДАМ'!A:A)</f>
        <v>0</v>
      </c>
      <c r="AA62" s="135">
        <f>SUMIFS(ОСТАТКИ!$W:$W,ОСТАТКИ!$Q:$Q,'ABC ПО СКЛАДАМ'!$A:$A,ОСТАТКИ!$S:$S,'ABC ПО СКЛАДАМ'!AA$2)</f>
        <v>0</v>
      </c>
      <c r="AB62" s="68">
        <f t="shared" si="31"/>
        <v>0</v>
      </c>
      <c r="AC62" s="135">
        <f>SUMIFS(ОСТАТКИ!$W:$W,ОСТАТКИ!$Q:$Q,'ABC ПО СКЛАДАМ'!$A:$A,ОСТАТКИ!$S:$S,'ABC ПО СКЛАДАМ'!AC$2)</f>
        <v>0</v>
      </c>
      <c r="AD62" s="68">
        <f t="shared" si="32"/>
        <v>0</v>
      </c>
      <c r="AE62" s="135">
        <f>SUMIFS(ОСТАТКИ!$W:$W,ОСТАТКИ!$Q:$Q,'ABC ПО СКЛАДАМ'!$A:$A,ОСТАТКИ!$S:$S,'ABC ПО СКЛАДАМ'!AE$2)</f>
        <v>0</v>
      </c>
      <c r="AF62" s="68">
        <f t="shared" si="33"/>
        <v>0</v>
      </c>
      <c r="AH62" s="142">
        <f>SUMIFS(ОСТАТКИ!U:U,ОСТАТКИ!Q:Q,'ABC ПО СКЛАДАМ'!A:A)</f>
        <v>84551.519502006035</v>
      </c>
      <c r="AI62" s="135">
        <f>SUMIFS(ОСТАТКИ!$U:$U,ОСТАТКИ!$Q:$Q,'ABC ПО СКЛАДАМ'!$A:$A,ОСТАТКИ!$S:$S,'ABC ПО СКЛАДАМ'!AI$2)</f>
        <v>26735.479182534538</v>
      </c>
      <c r="AJ62" s="68">
        <f t="shared" si="34"/>
        <v>0.31620341467547752</v>
      </c>
      <c r="AK62" s="135">
        <f>SUMIFS(ОСТАТКИ!$U:$U,ОСТАТКИ!$Q:$Q,'ABC ПО СКЛАДАМ'!$A:$A,ОСТАТКИ!$S:$S,'ABC ПО СКЛАДАМ'!AK$2)</f>
        <v>57816.040319471504</v>
      </c>
      <c r="AL62" s="68">
        <f t="shared" si="35"/>
        <v>0.68379658532452259</v>
      </c>
      <c r="AM62" s="135">
        <f>SUMIFS(ОСТАТКИ!$U:$U,ОСТАТКИ!$Q:$Q,'ABC ПО СКЛАДАМ'!$A:$A,ОСТАТКИ!$S:$S,'ABC ПО СКЛАДАМ'!AM$2)</f>
        <v>0</v>
      </c>
      <c r="AN62" s="68">
        <f t="shared" si="36"/>
        <v>0</v>
      </c>
      <c r="AP62" s="142">
        <f>SUMIFS(ОСТАТКИ!T:T,ОСТАТКИ!Q:Q,'ABC ПО СКЛАДАМ'!A:A)</f>
        <v>179512.48932187521</v>
      </c>
      <c r="AQ62" s="135">
        <f>SUMIFS(ОСТАТКИ!$T:$T,ОСТАТКИ!$Q:$Q,'ABC ПО СКЛАДАМ'!$A:$A,ОСТАТКИ!$S:$S,'ABC ПО СКЛАДАМ'!AQ$2)</f>
        <v>68685.489147643995</v>
      </c>
      <c r="AR62" s="68">
        <f t="shared" si="37"/>
        <v>0.38262234236241549</v>
      </c>
      <c r="AS62" s="135">
        <f>SUMIFS(ОСТАТКИ!$T:$T,ОСТАТКИ!$Q:$Q,'ABC ПО СКЛАДАМ'!$A:$A,ОСТАТКИ!$S:$S,'ABC ПО СКЛАДАМ'!AS$2)</f>
        <v>110827.0001742312</v>
      </c>
      <c r="AT62" s="68">
        <f t="shared" si="38"/>
        <v>0.61737765763758445</v>
      </c>
      <c r="AU62" s="135">
        <f>SUMIFS(ОСТАТКИ!$T:$T,ОСТАТКИ!$Q:$Q,'ABC ПО СКЛАДАМ'!$A:$A,ОСТАТКИ!$S:$S,'ABC ПО СКЛАДАМ'!AU$2)</f>
        <v>0</v>
      </c>
      <c r="AV62" s="68">
        <f t="shared" si="39"/>
        <v>0</v>
      </c>
      <c r="AX62" s="142">
        <f>SUMIFS(ОСТАТКИ!AB:AB,ОСТАТКИ!Q:Q,'ABC ПО СКЛАДАМ'!A:A)</f>
        <v>123063.82032541858</v>
      </c>
      <c r="AY62" s="135">
        <f>SUMIFS(ОСТАТКИ!$AB:$AB,ОСТАТКИ!$Q:$Q,'ABC ПО СКЛАДАМ'!$A:$A,ОСТАТКИ!$S:$S,'ABC ПО СКЛАДАМ'!AY$2)</f>
        <v>72183.125972241629</v>
      </c>
      <c r="AZ62" s="68">
        <f t="shared" si="40"/>
        <v>0.58655034258945682</v>
      </c>
      <c r="BA62" s="135">
        <f>SUMIFS(ОСТАТКИ!$AB:$AB,ОСТАТКИ!$Q:$Q,'ABC ПО СКЛАДАМ'!$A:$A,ОСТАТКИ!$S:$S,'ABC ПО СКЛАДАМ'!BA$2)</f>
        <v>50335.917648835821</v>
      </c>
      <c r="BB62" s="68">
        <f t="shared" si="41"/>
        <v>0.4090228754131976</v>
      </c>
      <c r="BC62" s="135">
        <f>SUMIFS(ОСТАТКИ!$AB:$AB,ОСТАТКИ!$Q:$Q,'ABC ПО СКЛАДАМ'!$A:$A,ОСТАТКИ!$S:$S,'ABC ПО СКЛАДАМ'!BC$2)</f>
        <v>544.7767043411252</v>
      </c>
      <c r="BD62" s="68">
        <f t="shared" si="42"/>
        <v>4.4267819973455077E-3</v>
      </c>
      <c r="BF62" s="142">
        <f>SUMIFS(ОСТАТКИ!AC:AC,ОСТАТКИ!Q:Q,'ABC ПО СКЛАДАМ'!A:A)</f>
        <v>1499894.7347695159</v>
      </c>
      <c r="BG62" s="135">
        <f>SUMIFS(ОСТАТКИ!$AC:$AC,ОСТАТКИ!$Q:$Q,'ABC ПО СКЛАДАМ'!$A:$A,ОСТАТКИ!$S:$S,'ABC ПО СКЛАДАМ'!BG$2)</f>
        <v>976996.32685623271</v>
      </c>
      <c r="BH62" s="68">
        <f t="shared" si="43"/>
        <v>0.65137659610916943</v>
      </c>
      <c r="BI62" s="135">
        <f>SUMIFS(ОСТАТКИ!$AC:$AC,ОСТАТКИ!$Q:$Q,'ABC ПО СКЛАДАМ'!$A:$A,ОСТАТКИ!$S:$S,'ABC ПО СКЛАДАМ'!BI$2)</f>
        <v>522898.40791328321</v>
      </c>
      <c r="BJ62" s="68">
        <f t="shared" si="44"/>
        <v>0.34862340389083063</v>
      </c>
      <c r="BK62" s="135">
        <f>SUMIFS(ОСТАТКИ!$AC:$AC,ОСТАТКИ!$Q:$Q,'ABC ПО СКЛАДАМ'!$A:$A,ОСТАТКИ!$S:$S,'ABC ПО СКЛАДАМ'!BK$2)</f>
        <v>0</v>
      </c>
      <c r="BL62" s="68">
        <f t="shared" si="45"/>
        <v>0</v>
      </c>
      <c r="BN62" s="142">
        <f>SUMIFS(ОСТАТКИ!Y:Y,ОСТАТКИ!Q:Q,'ABC ПО СКЛАДАМ'!A:A)</f>
        <v>7809878.6386488331</v>
      </c>
      <c r="BO62" s="135">
        <f>SUMIFS(ОСТАТКИ!$Y:$Y,ОСТАТКИ!$Q:$Q,'ABC ПО СКЛАДАМ'!$A:$A,ОСТАТКИ!$S:$S,'ABC ПО СКЛАДАМ'!BO$2)</f>
        <v>6022972.9255783549</v>
      </c>
      <c r="BP62" s="68">
        <f t="shared" si="46"/>
        <v>0.77119929825444433</v>
      </c>
      <c r="BQ62" s="135">
        <f>SUMIFS(ОСТАТКИ!$Y:$Y,ОСТАТКИ!$Q:$Q,'ABC ПО СКЛАДАМ'!$A:$A,ОСТАТКИ!$S:$S,'ABC ПО СКЛАДАМ'!BQ$2)</f>
        <v>1786905.7130704792</v>
      </c>
      <c r="BR62" s="68">
        <f t="shared" si="47"/>
        <v>0.22880070174555583</v>
      </c>
      <c r="BS62" s="135">
        <f>SUMIFS(ОСТАТКИ!$Y:$Y,ОСТАТКИ!$Q:$Q,'ABC ПО СКЛАДАМ'!$A:$A,ОСТАТКИ!$S:$S,'ABC ПО СКЛАДАМ'!BS$2)</f>
        <v>0</v>
      </c>
      <c r="BT62" s="68">
        <f t="shared" si="48"/>
        <v>0</v>
      </c>
    </row>
    <row r="63" spans="1:72" ht="12" hidden="1" outlineLevel="1" x14ac:dyDescent="0.25">
      <c r="A63" s="150" t="s">
        <v>2064</v>
      </c>
      <c r="B63" s="142">
        <f>SUMIFS(ОСТАТКИ!AD:AD,ОСТАТКИ!Q:Q,'ABC ПО СКЛАДАМ'!A:A)</f>
        <v>243837.28690654837</v>
      </c>
      <c r="C63" s="135">
        <f>SUMIFS(ОСТАТКИ!AD:AD,ОСТАТКИ!Q:Q,'ABC ПО СКЛАДАМ'!A:A,ОСТАТКИ!S:S,'ABC ПО СКЛАДАМ'!C$3)</f>
        <v>87852.980631783154</v>
      </c>
      <c r="D63" s="68">
        <f t="shared" si="24"/>
        <v>0.36029346350729846</v>
      </c>
      <c r="E63" s="135">
        <f>SUMIFS(ОСТАТКИ!AD:AD,ОСТАТКИ!Q:Q,'ABC ПО СКЛАДАМ'!A:A,ОСТАТКИ!S:S,'ABC ПО СКЛАДАМ'!E$3)</f>
        <v>119984.30627476524</v>
      </c>
      <c r="F63" s="68">
        <f t="shared" si="25"/>
        <v>0.49206709850224717</v>
      </c>
      <c r="G63" s="135">
        <f>SUMIFS(ОСТАТКИ!AD:AD,ОСТАТКИ!Q:Q,'ABC ПО СКЛАДАМ'!A:A,ОСТАТКИ!S:S,'ABC ПО СКЛАДАМ'!G$3)</f>
        <v>36000</v>
      </c>
      <c r="H63" s="143">
        <f t="shared" si="26"/>
        <v>0.14763943799045445</v>
      </c>
      <c r="I63" s="132"/>
      <c r="J63" s="142">
        <f>SUMIFS(ОСТАТКИ!AA:AA,ОСТАТКИ!Q:Q,'ABC ПО СКЛАДАМ'!A:A)</f>
        <v>632706.3951420408</v>
      </c>
      <c r="K63" s="135">
        <f>SUMIFS(ОСТАТКИ!AA:AA,ОСТАТКИ!Q:Q,'ABC ПО СКЛАДАМ'!A:A,ОСТАТКИ!S:S,'ABC ПО СКЛАДАМ'!K$3)</f>
        <v>611541.45842993003</v>
      </c>
      <c r="L63" s="68">
        <f t="shared" si="27"/>
        <v>0.96654856521979793</v>
      </c>
      <c r="M63" s="135">
        <f>SUMIFS(ОСТАТКИ!$AA:$AA,ОСТАТКИ!$Q:$Q,'ABC ПО СКЛАДАМ'!$A:$A,ОСТАТКИ!$S:$S,'ABC ПО СКЛАДАМ'!M$3)</f>
        <v>21164.93671211071</v>
      </c>
      <c r="N63" s="68">
        <f t="shared" si="28"/>
        <v>3.3451434780202023E-2</v>
      </c>
      <c r="O63" s="135">
        <f>SUMIFS(ОСТАТКИ!$AA:$AA,ОСТАТКИ!$Q:$Q,'ABC ПО СКЛАДАМ'!$A:$A,ОСТАТКИ!$S:$S,'ABC ПО СКЛАДАМ'!O$3)</f>
        <v>0</v>
      </c>
      <c r="P63" s="68">
        <f t="shared" si="28"/>
        <v>0</v>
      </c>
      <c r="R63" s="142">
        <f>SUMIFS(ОСТАТКИ!Z:Z,ОСТАТКИ!Q:Q,'ABC ПО СКЛАДАМ'!A:A)</f>
        <v>561231.88256989606</v>
      </c>
      <c r="S63" s="135">
        <f>SUMIFS(ОСТАТКИ!$Z:$Z,ОСТАТКИ!$Q:$Q,'ABC ПО СКЛАДАМ'!$A:$A,ОСТАТКИ!$S:$S,'ABC ПО СКЛАДАМ'!S$2)</f>
        <v>448722.8448143733</v>
      </c>
      <c r="T63" s="68">
        <f t="shared" si="29"/>
        <v>0.79953199158903654</v>
      </c>
      <c r="U63" s="135">
        <f>SUMIFS(ОСТАТКИ!$Z:$Z,ОСТАТКИ!$Q:$Q,'ABC ПО СКЛАДАМ'!$A:$A,ОСТАТКИ!$S:$S,'ABC ПО СКЛАДАМ'!U$2)</f>
        <v>85509.037755522761</v>
      </c>
      <c r="V63" s="68">
        <f t="shared" si="29"/>
        <v>0.15235955121432973</v>
      </c>
      <c r="W63" s="135">
        <f>SUMIFS(ОСТАТКИ!$Z:$Z,ОСТАТКИ!$Q:$Q,'ABC ПО СКЛАДАМ'!$A:$A,ОСТАТКИ!$S:$S,'ABC ПО СКЛАДАМ'!W$2)</f>
        <v>27000</v>
      </c>
      <c r="X63" s="68">
        <f t="shared" ref="X63" si="196">IFERROR(W63/$R63,0)</f>
        <v>4.810845719663371E-2</v>
      </c>
      <c r="Z63" s="142">
        <f>SUMIFS(ОСТАТКИ!W:W,ОСТАТКИ!Q:Q,'ABC ПО СКЛАДАМ'!A:A)</f>
        <v>0</v>
      </c>
      <c r="AA63" s="135">
        <f>SUMIFS(ОСТАТКИ!$W:$W,ОСТАТКИ!$Q:$Q,'ABC ПО СКЛАДАМ'!$A:$A,ОСТАТКИ!$S:$S,'ABC ПО СКЛАДАМ'!AA$2)</f>
        <v>0</v>
      </c>
      <c r="AB63" s="68">
        <f t="shared" si="31"/>
        <v>0</v>
      </c>
      <c r="AC63" s="135">
        <f>SUMIFS(ОСТАТКИ!$W:$W,ОСТАТКИ!$Q:$Q,'ABC ПО СКЛАДАМ'!$A:$A,ОСТАТКИ!$S:$S,'ABC ПО СКЛАДАМ'!AC$2)</f>
        <v>0</v>
      </c>
      <c r="AD63" s="68">
        <f t="shared" si="32"/>
        <v>0</v>
      </c>
      <c r="AE63" s="135">
        <f>SUMIFS(ОСТАТКИ!$W:$W,ОСТАТКИ!$Q:$Q,'ABC ПО СКЛАДАМ'!$A:$A,ОСТАТКИ!$S:$S,'ABC ПО СКЛАДАМ'!AE$2)</f>
        <v>0</v>
      </c>
      <c r="AF63" s="68">
        <f t="shared" si="33"/>
        <v>0</v>
      </c>
      <c r="AH63" s="142">
        <f>SUMIFS(ОСТАТКИ!U:U,ОСТАТКИ!Q:Q,'ABC ПО СКЛАДАМ'!A:A)</f>
        <v>32343.664213374304</v>
      </c>
      <c r="AI63" s="135">
        <f>SUMIFS(ОСТАТКИ!$U:$U,ОСТАТКИ!$Q:$Q,'ABC ПО СКЛАДАМ'!$A:$A,ОСТАТКИ!$S:$S,'ABC ПО СКЛАДАМ'!AI$2)</f>
        <v>25286.860612784734</v>
      </c>
      <c r="AJ63" s="68">
        <f t="shared" si="34"/>
        <v>0.78181805394604797</v>
      </c>
      <c r="AK63" s="135">
        <f>SUMIFS(ОСТАТКИ!$U:$U,ОСТАТКИ!$Q:$Q,'ABC ПО СКЛАДАМ'!$A:$A,ОСТАТКИ!$S:$S,'ABC ПО СКЛАДАМ'!AK$2)</f>
        <v>7056.8036005895719</v>
      </c>
      <c r="AL63" s="68">
        <f t="shared" si="35"/>
        <v>0.21818194605395205</v>
      </c>
      <c r="AM63" s="135">
        <f>SUMIFS(ОСТАТКИ!$U:$U,ОСТАТКИ!$Q:$Q,'ABC ПО СКЛАДАМ'!$A:$A,ОСТАТКИ!$S:$S,'ABC ПО СКЛАДАМ'!AM$2)</f>
        <v>0</v>
      </c>
      <c r="AN63" s="68">
        <f t="shared" si="36"/>
        <v>0</v>
      </c>
      <c r="AP63" s="142">
        <f>SUMIFS(ОСТАТКИ!T:T,ОСТАТКИ!Q:Q,'ABC ПО СКЛАДАМ'!A:A)</f>
        <v>65179.119473935752</v>
      </c>
      <c r="AQ63" s="135">
        <f>SUMIFS(ОСТАТКИ!$T:$T,ОСТАТКИ!$Q:$Q,'ABC ПО СКЛАДАМ'!$A:$A,ОСТАТКИ!$S:$S,'ABC ПО СКЛАДАМ'!AQ$2)</f>
        <v>58829.638460302544</v>
      </c>
      <c r="AR63" s="68">
        <f t="shared" si="37"/>
        <v>0.90258412410477129</v>
      </c>
      <c r="AS63" s="135">
        <f>SUMIFS(ОСТАТКИ!$T:$T,ОСТАТКИ!$Q:$Q,'ABC ПО СКЛАДАМ'!$A:$A,ОСТАТКИ!$S:$S,'ABC ПО СКЛАДАМ'!AS$2)</f>
        <v>6349.4810136332126</v>
      </c>
      <c r="AT63" s="68">
        <f t="shared" si="38"/>
        <v>9.7415875895228751E-2</v>
      </c>
      <c r="AU63" s="135">
        <f>SUMIFS(ОСТАТКИ!$T:$T,ОСТАТКИ!$Q:$Q,'ABC ПО СКЛАДАМ'!$A:$A,ОСТАТКИ!$S:$S,'ABC ПО СКЛАДАМ'!AU$2)</f>
        <v>0</v>
      </c>
      <c r="AV63" s="68">
        <f t="shared" si="39"/>
        <v>0</v>
      </c>
      <c r="AX63" s="142">
        <f>SUMIFS(ОСТАТКИ!AB:AB,ОСТАТКИ!Q:Q,'ABC ПО СКЛАДАМ'!A:A)</f>
        <v>26799.179009590516</v>
      </c>
      <c r="AY63" s="135">
        <f>SUMIFS(ОСТАТКИ!$AB:$AB,ОСТАТКИ!$Q:$Q,'ABC ПО СКЛАДАМ'!$A:$A,ОСТАТКИ!$S:$S,'ABC ПО СКЛАДАМ'!AY$2)</f>
        <v>11845.674481148548</v>
      </c>
      <c r="AZ63" s="68">
        <f t="shared" si="40"/>
        <v>0.44201631986223844</v>
      </c>
      <c r="BA63" s="135">
        <f>SUMIFS(ОСТАТКИ!$AB:$AB,ОСТАТКИ!$Q:$Q,'ABC ПО СКЛАДАМ'!$A:$A,ОСТАТКИ!$S:$S,'ABC ПО СКЛАДАМ'!BA$2)</f>
        <v>10453.504528441968</v>
      </c>
      <c r="BB63" s="68">
        <f t="shared" si="41"/>
        <v>0.3900680884552849</v>
      </c>
      <c r="BC63" s="135">
        <f>SUMIFS(ОСТАТКИ!$AB:$AB,ОСТАТКИ!$Q:$Q,'ABC ПО СКЛАДАМ'!$A:$A,ОСТАТКИ!$S:$S,'ABC ПО СКЛАДАМ'!BC$2)</f>
        <v>4500</v>
      </c>
      <c r="BD63" s="68">
        <f t="shared" si="42"/>
        <v>0.16791559168247663</v>
      </c>
      <c r="BF63" s="142">
        <f>SUMIFS(ОСТАТКИ!AC:AC,ОСТАТКИ!Q:Q,'ABC ПО СКЛАДАМ'!A:A)</f>
        <v>280177.01684125548</v>
      </c>
      <c r="BG63" s="135">
        <f>SUMIFS(ОСТАТКИ!$AC:$AC,ОСТАТКИ!$Q:$Q,'ABC ПО СКЛАДАМ'!$A:$A,ОСТАТКИ!$S:$S,'ABC ПО СКЛАДАМ'!BG$2)</f>
        <v>228000.01391449093</v>
      </c>
      <c r="BH63" s="68">
        <f t="shared" si="43"/>
        <v>0.81377129532245918</v>
      </c>
      <c r="BI63" s="135">
        <f>SUMIFS(ОСТАТКИ!$AC:$AC,ОСТАТКИ!$Q:$Q,'ABC ПО СКЛАДАМ'!$A:$A,ОСТАТКИ!$S:$S,'ABC ПО СКЛАДАМ'!BI$2)</f>
        <v>38677.002926764544</v>
      </c>
      <c r="BJ63" s="68">
        <f t="shared" si="44"/>
        <v>0.13804488092140124</v>
      </c>
      <c r="BK63" s="135">
        <f>SUMIFS(ОСТАТКИ!$AC:$AC,ОСТАТКИ!$Q:$Q,'ABC ПО СКЛАДАМ'!$A:$A,ОСТАТКИ!$S:$S,'ABC ПО СКЛАДАМ'!BK$2)</f>
        <v>13500</v>
      </c>
      <c r="BL63" s="68">
        <f t="shared" si="45"/>
        <v>4.8183823756139561E-2</v>
      </c>
      <c r="BN63" s="142">
        <f>SUMIFS(ОСТАТКИ!Y:Y,ОСТАТКИ!Q:Q,'ABC ПО СКЛАДАМ'!A:A)</f>
        <v>1216345.9736124361</v>
      </c>
      <c r="BO63" s="135">
        <f>SUMIFS(ОСТАТКИ!$Y:$Y,ОСТАТКИ!$Q:$Q,'ABC ПО СКЛАДАМ'!$A:$A,ОСТАТКИ!$S:$S,'ABC ПО СКЛАДАМ'!BO$2)</f>
        <v>1195136.038763732</v>
      </c>
      <c r="BP63" s="68">
        <f t="shared" si="46"/>
        <v>0.9825625806235766</v>
      </c>
      <c r="BQ63" s="135">
        <f>SUMIFS(ОСТАТКИ!$Y:$Y,ОСТАТКИ!$Q:$Q,'ABC ПО СКЛАДАМ'!$A:$A,ОСТАТКИ!$S:$S,'ABC ПО СКЛАДАМ'!BQ$2)</f>
        <v>21209.934848704212</v>
      </c>
      <c r="BR63" s="68">
        <f t="shared" si="47"/>
        <v>1.743741937642351E-2</v>
      </c>
      <c r="BS63" s="135">
        <f>SUMIFS(ОСТАТКИ!$Y:$Y,ОСТАТКИ!$Q:$Q,'ABC ПО СКЛАДАМ'!$A:$A,ОСТАТКИ!$S:$S,'ABC ПО СКЛАДАМ'!BS$2)</f>
        <v>0</v>
      </c>
      <c r="BT63" s="68">
        <f t="shared" si="48"/>
        <v>0</v>
      </c>
    </row>
    <row r="64" spans="1:72" ht="12" hidden="1" outlineLevel="1" x14ac:dyDescent="0.25">
      <c r="A64" s="150" t="s">
        <v>2077</v>
      </c>
      <c r="B64" s="142">
        <f>SUMIFS(ОСТАТКИ!AD:AD,ОСТАТКИ!Q:Q,'ABC ПО СКЛАДАМ'!A:A)</f>
        <v>1034395.0789122984</v>
      </c>
      <c r="C64" s="135">
        <f>SUMIFS(ОСТАТКИ!AD:AD,ОСТАТКИ!Q:Q,'ABC ПО СКЛАДАМ'!A:A,ОСТАТКИ!S:S,'ABC ПО СКЛАДАМ'!C$3)</f>
        <v>0</v>
      </c>
      <c r="D64" s="68">
        <f t="shared" si="24"/>
        <v>0</v>
      </c>
      <c r="E64" s="135">
        <f>SUMIFS(ОСТАТКИ!AD:AD,ОСТАТКИ!Q:Q,'ABC ПО СКЛАДАМ'!A:A,ОСТАТКИ!S:S,'ABC ПО СКЛАДАМ'!E$3)</f>
        <v>428218.02507914108</v>
      </c>
      <c r="F64" s="68">
        <f t="shared" si="25"/>
        <v>0.41397917856437105</v>
      </c>
      <c r="G64" s="135">
        <f>SUMIFS(ОСТАТКИ!AD:AD,ОСТАТКИ!Q:Q,'ABC ПО СКЛАДАМ'!A:A,ОСТАТКИ!S:S,'ABC ПО СКЛАДАМ'!G$3)</f>
        <v>606177.05383315729</v>
      </c>
      <c r="H64" s="143">
        <f t="shared" si="26"/>
        <v>0.58602082143562884</v>
      </c>
      <c r="I64" s="132"/>
      <c r="J64" s="142">
        <f>SUMIFS(ОСТАТКИ!AA:AA,ОСТАТКИ!Q:Q,'ABC ПО СКЛАДАМ'!A:A)</f>
        <v>4032923.7466470473</v>
      </c>
      <c r="K64" s="135">
        <f>SUMIFS(ОСТАТКИ!AA:AA,ОСТАТКИ!Q:Q,'ABC ПО СКЛАДАМ'!A:A,ОСТАТКИ!S:S,'ABC ПО СКЛАДАМ'!K$3)</f>
        <v>0</v>
      </c>
      <c r="L64" s="68">
        <f t="shared" si="27"/>
        <v>0</v>
      </c>
      <c r="M64" s="135">
        <f>SUMIFS(ОСТАТКИ!$AA:$AA,ОСТАТКИ!$Q:$Q,'ABC ПО СКЛАДАМ'!$A:$A,ОСТАТКИ!$S:$S,'ABC ПО СКЛАДАМ'!M$3)</f>
        <v>3004118.8887687405</v>
      </c>
      <c r="N64" s="68">
        <f t="shared" si="28"/>
        <v>0.744898509739082</v>
      </c>
      <c r="O64" s="135">
        <f>SUMIFS(ОСТАТКИ!$AA:$AA,ОСТАТКИ!$Q:$Q,'ABC ПО СКЛАДАМ'!$A:$A,ОСТАТКИ!$S:$S,'ABC ПО СКЛАДАМ'!O$3)</f>
        <v>1028804.8578783069</v>
      </c>
      <c r="P64" s="68">
        <f t="shared" si="28"/>
        <v>0.25510149026091805</v>
      </c>
      <c r="R64" s="142">
        <f>SUMIFS(ОСТАТКИ!Z:Z,ОСТАТКИ!Q:Q,'ABC ПО СКЛАДАМ'!A:A)</f>
        <v>2160040.5015717787</v>
      </c>
      <c r="S64" s="135">
        <f>SUMIFS(ОСТАТКИ!$Z:$Z,ОСТАТКИ!$Q:$Q,'ABC ПО СКЛАДАМ'!$A:$A,ОСТАТКИ!$S:$S,'ABC ПО СКЛАДАМ'!S$2)</f>
        <v>0</v>
      </c>
      <c r="T64" s="68">
        <f t="shared" si="29"/>
        <v>0</v>
      </c>
      <c r="U64" s="135">
        <f>SUMIFS(ОСТАТКИ!$Z:$Z,ОСТАТКИ!$Q:$Q,'ABC ПО СКЛАДАМ'!$A:$A,ОСТАТКИ!$S:$S,'ABC ПО СКЛАДАМ'!U$2)</f>
        <v>1209529.7829546356</v>
      </c>
      <c r="V64" s="68">
        <f t="shared" si="29"/>
        <v>0.55995699250755115</v>
      </c>
      <c r="W64" s="135">
        <f>SUMIFS(ОСТАТКИ!$Z:$Z,ОСТАТКИ!$Q:$Q,'ABC ПО СКЛАДАМ'!$A:$A,ОСТАТКИ!$S:$S,'ABC ПО СКЛАДАМ'!W$2)</f>
        <v>950510.71861714323</v>
      </c>
      <c r="X64" s="68">
        <f t="shared" ref="X64" si="197">IFERROR(W64/$R64,0)</f>
        <v>0.4400430074924489</v>
      </c>
      <c r="Z64" s="142">
        <f>SUMIFS(ОСТАТКИ!W:W,ОСТАТКИ!Q:Q,'ABC ПО СКЛАДАМ'!A:A)</f>
        <v>0</v>
      </c>
      <c r="AA64" s="135">
        <f>SUMIFS(ОСТАТКИ!$W:$W,ОСТАТКИ!$Q:$Q,'ABC ПО СКЛАДАМ'!$A:$A,ОСТАТКИ!$S:$S,'ABC ПО СКЛАДАМ'!AA$2)</f>
        <v>0</v>
      </c>
      <c r="AB64" s="68">
        <f t="shared" si="31"/>
        <v>0</v>
      </c>
      <c r="AC64" s="135">
        <f>SUMIFS(ОСТАТКИ!$W:$W,ОСТАТКИ!$Q:$Q,'ABC ПО СКЛАДАМ'!$A:$A,ОСТАТКИ!$S:$S,'ABC ПО СКЛАДАМ'!AC$2)</f>
        <v>0</v>
      </c>
      <c r="AD64" s="68">
        <f t="shared" si="32"/>
        <v>0</v>
      </c>
      <c r="AE64" s="135">
        <f>SUMIFS(ОСТАТКИ!$W:$W,ОСТАТКИ!$Q:$Q,'ABC ПО СКЛАДАМ'!$A:$A,ОСТАТКИ!$S:$S,'ABC ПО СКЛАДАМ'!AE$2)</f>
        <v>0</v>
      </c>
      <c r="AF64" s="68">
        <f t="shared" si="33"/>
        <v>0</v>
      </c>
      <c r="AH64" s="142">
        <f>SUMIFS(ОСТАТКИ!U:U,ОСТАТКИ!Q:Q,'ABC ПО СКЛАДАМ'!A:A)</f>
        <v>382712.77459752554</v>
      </c>
      <c r="AI64" s="135">
        <f>SUMIFS(ОСТАТКИ!$U:$U,ОСТАТКИ!$Q:$Q,'ABC ПО СКЛАДАМ'!$A:$A,ОСТАТКИ!$S:$S,'ABC ПО СКЛАДАМ'!AI$2)</f>
        <v>0</v>
      </c>
      <c r="AJ64" s="68">
        <f t="shared" si="34"/>
        <v>0</v>
      </c>
      <c r="AK64" s="135">
        <f>SUMIFS(ОСТАТКИ!$U:$U,ОСТАТКИ!$Q:$Q,'ABC ПО СКЛАДАМ'!$A:$A,ОСТАТКИ!$S:$S,'ABC ПО СКЛАДАМ'!AK$2)</f>
        <v>150472.37937048086</v>
      </c>
      <c r="AL64" s="68">
        <f t="shared" si="35"/>
        <v>0.39317312971515783</v>
      </c>
      <c r="AM64" s="135">
        <f>SUMIFS(ОСТАТКИ!$U:$U,ОСТАТКИ!$Q:$Q,'ABC ПО СКЛАДАМ'!$A:$A,ОСТАТКИ!$S:$S,'ABC ПО СКЛАДАМ'!AM$2)</f>
        <v>232240.39522704465</v>
      </c>
      <c r="AN64" s="68">
        <f t="shared" si="36"/>
        <v>0.60682687028484206</v>
      </c>
      <c r="AP64" s="142">
        <f>SUMIFS(ОСТАТКИ!T:T,ОСТАТКИ!Q:Q,'ABC ПО СКЛАДАМ'!A:A)</f>
        <v>270334.0785308801</v>
      </c>
      <c r="AQ64" s="135">
        <f>SUMIFS(ОСТАТКИ!$T:$T,ОСТАТКИ!$Q:$Q,'ABC ПО СКЛАДАМ'!$A:$A,ОСТАТКИ!$S:$S,'ABC ПО СКЛАДАМ'!AQ$2)</f>
        <v>0</v>
      </c>
      <c r="AR64" s="68">
        <f t="shared" si="37"/>
        <v>0</v>
      </c>
      <c r="AS64" s="135">
        <f>SUMIFS(ОСТАТКИ!$T:$T,ОСТАТКИ!$Q:$Q,'ABC ПО СКЛАДАМ'!$A:$A,ОСТАТКИ!$S:$S,'ABC ПО СКЛАДАМ'!AS$2)</f>
        <v>72925.87398888098</v>
      </c>
      <c r="AT64" s="68">
        <f t="shared" si="38"/>
        <v>0.26976204548532606</v>
      </c>
      <c r="AU64" s="135">
        <f>SUMIFS(ОСТАТКИ!$T:$T,ОСТАТКИ!$Q:$Q,'ABC ПО СКЛАДАМ'!$A:$A,ОСТАТКИ!$S:$S,'ABC ПО СКЛАДАМ'!AU$2)</f>
        <v>197408.20454199909</v>
      </c>
      <c r="AV64" s="68">
        <f t="shared" si="39"/>
        <v>0.73023795451467388</v>
      </c>
      <c r="AX64" s="142">
        <f>SUMIFS(ОСТАТКИ!AB:AB,ОСТАТКИ!Q:Q,'ABC ПО СКЛАДАМ'!A:A)</f>
        <v>247503.07769231699</v>
      </c>
      <c r="AY64" s="135">
        <f>SUMIFS(ОСТАТКИ!$AB:$AB,ОСТАТКИ!$Q:$Q,'ABC ПО СКЛАДАМ'!$A:$A,ОСТАТКИ!$S:$S,'ABC ПО СКЛАДАМ'!AY$2)</f>
        <v>0</v>
      </c>
      <c r="AZ64" s="68">
        <f t="shared" si="40"/>
        <v>0</v>
      </c>
      <c r="BA64" s="135">
        <f>SUMIFS(ОСТАТКИ!$AB:$AB,ОСТАТКИ!$Q:$Q,'ABC ПО СКЛАДАМ'!$A:$A,ОСТАТКИ!$S:$S,'ABC ПО СКЛАДАМ'!BA$2)</f>
        <v>102481.04871301574</v>
      </c>
      <c r="BB64" s="68">
        <f t="shared" si="41"/>
        <v>0.41405969440272933</v>
      </c>
      <c r="BC64" s="135">
        <f>SUMIFS(ОСТАТКИ!$AB:$AB,ОСТАТКИ!$Q:$Q,'ABC ПО СКЛАДАМ'!$A:$A,ОСТАТКИ!$S:$S,'ABC ПО СКЛАДАМ'!BC$2)</f>
        <v>145022.02897930119</v>
      </c>
      <c r="BD64" s="68">
        <f t="shared" si="42"/>
        <v>0.58594030559727051</v>
      </c>
      <c r="BF64" s="142">
        <f>SUMIFS(ОСТАТКИ!AC:AC,ОСТАТКИ!Q:Q,'ABC ПО СКЛАДАМ'!A:A)</f>
        <v>858036.91952988517</v>
      </c>
      <c r="BG64" s="135">
        <f>SUMIFS(ОСТАТКИ!$AC:$AC,ОСТАТКИ!$Q:$Q,'ABC ПО СКЛАДАМ'!$A:$A,ОСТАТКИ!$S:$S,'ABC ПО СКЛАДАМ'!BG$2)</f>
        <v>0</v>
      </c>
      <c r="BH64" s="68">
        <f t="shared" si="43"/>
        <v>0</v>
      </c>
      <c r="BI64" s="135">
        <f>SUMIFS(ОСТАТКИ!$AC:$AC,ОСТАТКИ!$Q:$Q,'ABC ПО СКЛАДАМ'!$A:$A,ОСТАТКИ!$S:$S,'ABC ПО СКЛАДАМ'!BI$2)</f>
        <v>406701.85858058563</v>
      </c>
      <c r="BJ64" s="68">
        <f t="shared" si="44"/>
        <v>0.47399109446644311</v>
      </c>
      <c r="BK64" s="135">
        <f>SUMIFS(ОСТАТКИ!$AC:$AC,ОСТАТКИ!$Q:$Q,'ABC ПО СКЛАДАМ'!$A:$A,ОСТАТКИ!$S:$S,'ABC ПО СКЛАДАМ'!BK$2)</f>
        <v>451335.06094929948</v>
      </c>
      <c r="BL64" s="68">
        <f t="shared" si="45"/>
        <v>0.52600890553355684</v>
      </c>
      <c r="BN64" s="142">
        <f>SUMIFS(ОСТАТКИ!Y:Y,ОСТАТКИ!Q:Q,'ABC ПО СКЛАДАМ'!A:A)</f>
        <v>7801129.5748513388</v>
      </c>
      <c r="BO64" s="135">
        <f>SUMIFS(ОСТАТКИ!$Y:$Y,ОСТАТКИ!$Q:$Q,'ABC ПО СКЛАДАМ'!$A:$A,ОСТАТКИ!$S:$S,'ABC ПО СКЛАДАМ'!BO$2)</f>
        <v>0</v>
      </c>
      <c r="BP64" s="68">
        <f t="shared" si="46"/>
        <v>0</v>
      </c>
      <c r="BQ64" s="135">
        <f>SUMIFS(ОСТАТКИ!$Y:$Y,ОСТАТКИ!$Q:$Q,'ABC ПО СКЛАДАМ'!$A:$A,ОСТАТКИ!$S:$S,'ABC ПО СКЛАДАМ'!BQ$2)</f>
        <v>7801129.5748513388</v>
      </c>
      <c r="BR64" s="68">
        <f t="shared" si="47"/>
        <v>1</v>
      </c>
      <c r="BS64" s="135">
        <f>SUMIFS(ОСТАТКИ!$Y:$Y,ОСТАТКИ!$Q:$Q,'ABC ПО СКЛАДАМ'!$A:$A,ОСТАТКИ!$S:$S,'ABC ПО СКЛАДАМ'!BS$2)</f>
        <v>0</v>
      </c>
      <c r="BT64" s="68">
        <f t="shared" si="48"/>
        <v>0</v>
      </c>
    </row>
    <row r="65" spans="1:72" ht="12" hidden="1" outlineLevel="1" x14ac:dyDescent="0.25">
      <c r="A65" s="150" t="s">
        <v>2146</v>
      </c>
      <c r="B65" s="142">
        <f>SUMIFS(ОСТАТКИ!AD:AD,ОСТАТКИ!Q:Q,'ABC ПО СКЛАДАМ'!A:A)</f>
        <v>626615.12143734586</v>
      </c>
      <c r="C65" s="135">
        <f>SUMIFS(ОСТАТКИ!AD:AD,ОСТАТКИ!Q:Q,'ABC ПО СКЛАДАМ'!A:A,ОСТАТКИ!S:S,'ABC ПО СКЛАДАМ'!C$3)</f>
        <v>0</v>
      </c>
      <c r="D65" s="68">
        <f t="shared" si="24"/>
        <v>0</v>
      </c>
      <c r="E65" s="135">
        <f>SUMIFS(ОСТАТКИ!AD:AD,ОСТАТКИ!Q:Q,'ABC ПО СКЛАДАМ'!A:A,ОСТАТКИ!S:S,'ABC ПО СКЛАДАМ'!E$3)</f>
        <v>0</v>
      </c>
      <c r="F65" s="68">
        <f t="shared" si="25"/>
        <v>0</v>
      </c>
      <c r="G65" s="135">
        <f>SUMIFS(ОСТАТКИ!AD:AD,ОСТАТКИ!Q:Q,'ABC ПО СКЛАДАМ'!A:A,ОСТАТКИ!S:S,'ABC ПО СКЛАДАМ'!G$3)</f>
        <v>626615.12143734586</v>
      </c>
      <c r="H65" s="143">
        <f t="shared" si="26"/>
        <v>1</v>
      </c>
      <c r="I65" s="132"/>
      <c r="J65" s="142">
        <f>SUMIFS(ОСТАТКИ!AA:AA,ОСТАТКИ!Q:Q,'ABC ПО СКЛАДАМ'!A:A)</f>
        <v>3493435.3355664206</v>
      </c>
      <c r="K65" s="135">
        <f>SUMIFS(ОСТАТКИ!AA:AA,ОСТАТКИ!Q:Q,'ABC ПО СКЛАДАМ'!A:A,ОСТАТКИ!S:S,'ABC ПО СКЛАДАМ'!K$3)</f>
        <v>0</v>
      </c>
      <c r="L65" s="68">
        <f t="shared" si="27"/>
        <v>0</v>
      </c>
      <c r="M65" s="135">
        <f>SUMIFS(ОСТАТКИ!$AA:$AA,ОСТАТКИ!$Q:$Q,'ABC ПО СКЛАДАМ'!$A:$A,ОСТАТКИ!$S:$S,'ABC ПО СКЛАДАМ'!M$3)</f>
        <v>0</v>
      </c>
      <c r="N65" s="68">
        <f t="shared" si="28"/>
        <v>0</v>
      </c>
      <c r="O65" s="135">
        <f>SUMIFS(ОСТАТКИ!$AA:$AA,ОСТАТКИ!$Q:$Q,'ABC ПО СКЛАДАМ'!$A:$A,ОСТАТКИ!$S:$S,'ABC ПО СКЛАДАМ'!O$3)</f>
        <v>3493435.3355664206</v>
      </c>
      <c r="P65" s="68">
        <f t="shared" si="28"/>
        <v>1</v>
      </c>
      <c r="R65" s="142">
        <f>SUMIFS(ОСТАТКИ!Z:Z,ОСТАТКИ!Q:Q,'ABC ПО СКЛАДАМ'!A:A)</f>
        <v>3149145.4318279456</v>
      </c>
      <c r="S65" s="135">
        <f>SUMIFS(ОСТАТКИ!$Z:$Z,ОСТАТКИ!$Q:$Q,'ABC ПО СКЛАДАМ'!$A:$A,ОСТАТКИ!$S:$S,'ABC ПО СКЛАДАМ'!S$2)</f>
        <v>0</v>
      </c>
      <c r="T65" s="68">
        <f t="shared" si="29"/>
        <v>0</v>
      </c>
      <c r="U65" s="135">
        <f>SUMIFS(ОСТАТКИ!$Z:$Z,ОСТАТКИ!$Q:$Q,'ABC ПО СКЛАДАМ'!$A:$A,ОСТАТКИ!$S:$S,'ABC ПО СКЛАДАМ'!U$2)</f>
        <v>0</v>
      </c>
      <c r="V65" s="68">
        <f t="shared" si="29"/>
        <v>0</v>
      </c>
      <c r="W65" s="135">
        <f>SUMIFS(ОСТАТКИ!$Z:$Z,ОСТАТКИ!$Q:$Q,'ABC ПО СКЛАДАМ'!$A:$A,ОСТАТКИ!$S:$S,'ABC ПО СКЛАДАМ'!W$2)</f>
        <v>3149145.4318279456</v>
      </c>
      <c r="X65" s="68">
        <f t="shared" ref="X65" si="198">IFERROR(W65/$R65,0)</f>
        <v>1</v>
      </c>
      <c r="Z65" s="142">
        <f>SUMIFS(ОСТАТКИ!W:W,ОСТАТКИ!Q:Q,'ABC ПО СКЛАДАМ'!A:A)</f>
        <v>0</v>
      </c>
      <c r="AA65" s="135">
        <f>SUMIFS(ОСТАТКИ!$W:$W,ОСТАТКИ!$Q:$Q,'ABC ПО СКЛАДАМ'!$A:$A,ОСТАТКИ!$S:$S,'ABC ПО СКЛАДАМ'!AA$2)</f>
        <v>0</v>
      </c>
      <c r="AB65" s="68">
        <f t="shared" si="31"/>
        <v>0</v>
      </c>
      <c r="AC65" s="135">
        <f>SUMIFS(ОСТАТКИ!$W:$W,ОСТАТКИ!$Q:$Q,'ABC ПО СКЛАДАМ'!$A:$A,ОСТАТКИ!$S:$S,'ABC ПО СКЛАДАМ'!AC$2)</f>
        <v>0</v>
      </c>
      <c r="AD65" s="68">
        <f t="shared" si="32"/>
        <v>0</v>
      </c>
      <c r="AE65" s="135">
        <f>SUMIFS(ОСТАТКИ!$W:$W,ОСТАТКИ!$Q:$Q,'ABC ПО СКЛАДАМ'!$A:$A,ОСТАТКИ!$S:$S,'ABC ПО СКЛАДАМ'!AE$2)</f>
        <v>0</v>
      </c>
      <c r="AF65" s="68">
        <f t="shared" si="33"/>
        <v>0</v>
      </c>
      <c r="AH65" s="142">
        <f>SUMIFS(ОСТАТКИ!U:U,ОСТАТКИ!Q:Q,'ABC ПО СКЛАДАМ'!A:A)</f>
        <v>189952.17266519321</v>
      </c>
      <c r="AI65" s="135">
        <f>SUMIFS(ОСТАТКИ!$U:$U,ОСТАТКИ!$Q:$Q,'ABC ПО СКЛАДАМ'!$A:$A,ОСТАТКИ!$S:$S,'ABC ПО СКЛАДАМ'!AI$2)</f>
        <v>0</v>
      </c>
      <c r="AJ65" s="68">
        <f t="shared" si="34"/>
        <v>0</v>
      </c>
      <c r="AK65" s="135">
        <f>SUMIFS(ОСТАТКИ!$U:$U,ОСТАТКИ!$Q:$Q,'ABC ПО СКЛАДАМ'!$A:$A,ОСТАТКИ!$S:$S,'ABC ПО СКЛАДАМ'!AK$2)</f>
        <v>0</v>
      </c>
      <c r="AL65" s="68">
        <f t="shared" si="35"/>
        <v>0</v>
      </c>
      <c r="AM65" s="135">
        <f>SUMIFS(ОСТАТКИ!$U:$U,ОСТАТКИ!$Q:$Q,'ABC ПО СКЛАДАМ'!$A:$A,ОСТАТКИ!$S:$S,'ABC ПО СКЛАДАМ'!AM$2)</f>
        <v>189952.17266519321</v>
      </c>
      <c r="AN65" s="68">
        <f t="shared" si="36"/>
        <v>1</v>
      </c>
      <c r="AP65" s="142">
        <f>SUMIFS(ОСТАТКИ!T:T,ОСТАТКИ!Q:Q,'ABC ПО СКЛАДАМ'!A:A)</f>
        <v>416281.25513936777</v>
      </c>
      <c r="AQ65" s="135">
        <f>SUMIFS(ОСТАТКИ!$T:$T,ОСТАТКИ!$Q:$Q,'ABC ПО СКЛАДАМ'!$A:$A,ОСТАТКИ!$S:$S,'ABC ПО СКЛАДАМ'!AQ$2)</f>
        <v>0</v>
      </c>
      <c r="AR65" s="68">
        <f t="shared" si="37"/>
        <v>0</v>
      </c>
      <c r="AS65" s="135">
        <f>SUMIFS(ОСТАТКИ!$T:$T,ОСТАТКИ!$Q:$Q,'ABC ПО СКЛАДАМ'!$A:$A,ОСТАТКИ!$S:$S,'ABC ПО СКЛАДАМ'!AS$2)</f>
        <v>0</v>
      </c>
      <c r="AT65" s="68">
        <f t="shared" si="38"/>
        <v>0</v>
      </c>
      <c r="AU65" s="135">
        <f>SUMIFS(ОСТАТКИ!$T:$T,ОСТАТКИ!$Q:$Q,'ABC ПО СКЛАДАМ'!$A:$A,ОСТАТКИ!$S:$S,'ABC ПО СКЛАДАМ'!AU$2)</f>
        <v>416281.25513936777</v>
      </c>
      <c r="AV65" s="68">
        <f t="shared" si="39"/>
        <v>1</v>
      </c>
      <c r="AX65" s="142">
        <f>SUMIFS(ОСТАТКИ!AB:AB,ОСТАТКИ!Q:Q,'ABC ПО СКЛАДАМ'!A:A)</f>
        <v>98897.491506680191</v>
      </c>
      <c r="AY65" s="135">
        <f>SUMIFS(ОСТАТКИ!$AB:$AB,ОСТАТКИ!$Q:$Q,'ABC ПО СКЛАДАМ'!$A:$A,ОСТАТКИ!$S:$S,'ABC ПО СКЛАДАМ'!AY$2)</f>
        <v>0</v>
      </c>
      <c r="AZ65" s="68">
        <f t="shared" si="40"/>
        <v>0</v>
      </c>
      <c r="BA65" s="135">
        <f>SUMIFS(ОСТАТКИ!$AB:$AB,ОСТАТКИ!$Q:$Q,'ABC ПО СКЛАДАМ'!$A:$A,ОСТАТКИ!$S:$S,'ABC ПО СКЛАДАМ'!BA$2)</f>
        <v>0</v>
      </c>
      <c r="BB65" s="68">
        <f t="shared" si="41"/>
        <v>0</v>
      </c>
      <c r="BC65" s="135">
        <f>SUMIFS(ОСТАТКИ!$AB:$AB,ОСТАТКИ!$Q:$Q,'ABC ПО СКЛАДАМ'!$A:$A,ОСТАТКИ!$S:$S,'ABC ПО СКЛАДАМ'!BC$2)</f>
        <v>98897.491506680191</v>
      </c>
      <c r="BD65" s="68">
        <f t="shared" si="42"/>
        <v>1</v>
      </c>
      <c r="BF65" s="142">
        <f>SUMIFS(ОСТАТКИ!AC:AC,ОСТАТКИ!Q:Q,'ABC ПО СКЛАДАМ'!A:A)</f>
        <v>1032176.5599561813</v>
      </c>
      <c r="BG65" s="135">
        <f>SUMIFS(ОСТАТКИ!$AC:$AC,ОСТАТКИ!$Q:$Q,'ABC ПО СКЛАДАМ'!$A:$A,ОСТАТКИ!$S:$S,'ABC ПО СКЛАДАМ'!BG$2)</f>
        <v>0</v>
      </c>
      <c r="BH65" s="68">
        <f t="shared" si="43"/>
        <v>0</v>
      </c>
      <c r="BI65" s="135">
        <f>SUMIFS(ОСТАТКИ!$AC:$AC,ОСТАТКИ!$Q:$Q,'ABC ПО СКЛАДАМ'!$A:$A,ОСТАТКИ!$S:$S,'ABC ПО СКЛАДАМ'!BI$2)</f>
        <v>0</v>
      </c>
      <c r="BJ65" s="68">
        <f t="shared" si="44"/>
        <v>0</v>
      </c>
      <c r="BK65" s="135">
        <f>SUMIFS(ОСТАТКИ!$AC:$AC,ОСТАТКИ!$Q:$Q,'ABC ПО СКЛАДАМ'!$A:$A,ОСТАТКИ!$S:$S,'ABC ПО СКЛАДАМ'!BK$2)</f>
        <v>1032176.5599561813</v>
      </c>
      <c r="BL65" s="68">
        <f t="shared" si="45"/>
        <v>1</v>
      </c>
      <c r="BN65" s="142">
        <f>SUMIFS(ОСТАТКИ!Y:Y,ОСТАТКИ!Q:Q,'ABC ПО СКЛАДАМ'!A:A)</f>
        <v>5846517.3630995471</v>
      </c>
      <c r="BO65" s="135">
        <f>SUMIFS(ОСТАТКИ!$Y:$Y,ОСТАТКИ!$Q:$Q,'ABC ПО СКЛАДАМ'!$A:$A,ОСТАТКИ!$S:$S,'ABC ПО СКЛАДАМ'!BO$2)</f>
        <v>0</v>
      </c>
      <c r="BP65" s="68">
        <f t="shared" si="46"/>
        <v>0</v>
      </c>
      <c r="BQ65" s="135">
        <f>SUMIFS(ОСТАТКИ!$Y:$Y,ОСТАТКИ!$Q:$Q,'ABC ПО СКЛАДАМ'!$A:$A,ОСТАТКИ!$S:$S,'ABC ПО СКЛАДАМ'!BQ$2)</f>
        <v>0</v>
      </c>
      <c r="BR65" s="68">
        <f t="shared" si="47"/>
        <v>0</v>
      </c>
      <c r="BS65" s="135">
        <f>SUMIFS(ОСТАТКИ!$Y:$Y,ОСТАТКИ!$Q:$Q,'ABC ПО СКЛАДАМ'!$A:$A,ОСТАТКИ!$S:$S,'ABC ПО СКЛАДАМ'!BS$2)</f>
        <v>5846517.3630995471</v>
      </c>
      <c r="BT65" s="68">
        <f t="shared" si="48"/>
        <v>1</v>
      </c>
    </row>
    <row r="66" spans="1:72" ht="12" hidden="1" outlineLevel="1" x14ac:dyDescent="0.25">
      <c r="A66" s="150" t="s">
        <v>2175</v>
      </c>
      <c r="B66" s="142">
        <f>SUMIFS(ОСТАТКИ!AD:AD,ОСТАТКИ!Q:Q,'ABC ПО СКЛАДАМ'!A:A)</f>
        <v>174227.11724771539</v>
      </c>
      <c r="C66" s="135">
        <f>SUMIFS(ОСТАТКИ!AD:AD,ОСТАТКИ!Q:Q,'ABC ПО СКЛАДАМ'!A:A,ОСТАТКИ!S:S,'ABC ПО СКЛАДАМ'!C$3)</f>
        <v>0</v>
      </c>
      <c r="D66" s="68">
        <f t="shared" si="24"/>
        <v>0</v>
      </c>
      <c r="E66" s="135">
        <f>SUMIFS(ОСТАТКИ!AD:AD,ОСТАТКИ!Q:Q,'ABC ПО СКЛАДАМ'!A:A,ОСТАТКИ!S:S,'ABC ПО СКЛАДАМ'!E$3)</f>
        <v>93781.942277821407</v>
      </c>
      <c r="F66" s="68">
        <f t="shared" si="25"/>
        <v>0.53827408591328885</v>
      </c>
      <c r="G66" s="135">
        <f>SUMIFS(ОСТАТКИ!AD:AD,ОСТАТКИ!Q:Q,'ABC ПО СКЛАДАМ'!A:A,ОСТАТКИ!S:S,'ABC ПО СКЛАДАМ'!G$3)</f>
        <v>80445.174969893953</v>
      </c>
      <c r="H66" s="143">
        <f t="shared" si="26"/>
        <v>0.46172591408671099</v>
      </c>
      <c r="I66" s="132"/>
      <c r="J66" s="142">
        <f>SUMIFS(ОСТАТКИ!AA:AA,ОСТАТКИ!Q:Q,'ABC ПО СКЛАДАМ'!A:A)</f>
        <v>568658.76816824893</v>
      </c>
      <c r="K66" s="135">
        <f>SUMIFS(ОСТАТКИ!AA:AA,ОСТАТКИ!Q:Q,'ABC ПО СКЛАДАМ'!A:A,ОСТАТКИ!S:S,'ABC ПО СКЛАДАМ'!K$3)</f>
        <v>0</v>
      </c>
      <c r="L66" s="68">
        <f t="shared" si="27"/>
        <v>0</v>
      </c>
      <c r="M66" s="135">
        <f>SUMIFS(ОСТАТКИ!$AA:$AA,ОСТАТКИ!$Q:$Q,'ABC ПО СКЛАДАМ'!$A:$A,ОСТАТКИ!$S:$S,'ABC ПО СКЛАДАМ'!M$3)</f>
        <v>519038.78181702062</v>
      </c>
      <c r="N66" s="68">
        <f t="shared" si="28"/>
        <v>0.91274207111751193</v>
      </c>
      <c r="O66" s="135">
        <f>SUMIFS(ОСТАТКИ!$AA:$AA,ОСТАТКИ!$Q:$Q,'ABC ПО СКЛАДАМ'!$A:$A,ОСТАТКИ!$S:$S,'ABC ПО СКЛАДАМ'!O$3)</f>
        <v>49619.986351228392</v>
      </c>
      <c r="P66" s="68">
        <f t="shared" si="28"/>
        <v>8.7257928882488164E-2</v>
      </c>
      <c r="R66" s="142">
        <f>SUMIFS(ОСТАТКИ!Z:Z,ОСТАТКИ!Q:Q,'ABC ПО СКЛАДАМ'!A:A)</f>
        <v>418131.14962806395</v>
      </c>
      <c r="S66" s="135">
        <f>SUMIFS(ОСТАТКИ!$Z:$Z,ОСТАТКИ!$Q:$Q,'ABC ПО СКЛАДАМ'!$A:$A,ОСТАТКИ!$S:$S,'ABC ПО СКЛАДАМ'!S$2)</f>
        <v>0</v>
      </c>
      <c r="T66" s="68">
        <f t="shared" si="29"/>
        <v>0</v>
      </c>
      <c r="U66" s="135">
        <f>SUMIFS(ОСТАТКИ!$Z:$Z,ОСТАТКИ!$Q:$Q,'ABC ПО СКЛАДАМ'!$A:$A,ОСТАТКИ!$S:$S,'ABC ПО СКЛАДАМ'!U$2)</f>
        <v>408152.01903965027</v>
      </c>
      <c r="V66" s="68">
        <f t="shared" si="29"/>
        <v>0.97613396993433688</v>
      </c>
      <c r="W66" s="135">
        <f>SUMIFS(ОСТАТКИ!$Z:$Z,ОСТАТКИ!$Q:$Q,'ABC ПО СКЛАДАМ'!$A:$A,ОСТАТКИ!$S:$S,'ABC ПО СКЛАДАМ'!W$2)</f>
        <v>9979.1305884137091</v>
      </c>
      <c r="X66" s="68">
        <f t="shared" ref="X66" si="199">IFERROR(W66/$R66,0)</f>
        <v>2.3866030065663239E-2</v>
      </c>
      <c r="Z66" s="142">
        <f>SUMIFS(ОСТАТКИ!W:W,ОСТАТКИ!Q:Q,'ABC ПО СКЛАДАМ'!A:A)</f>
        <v>0</v>
      </c>
      <c r="AA66" s="135">
        <f>SUMIFS(ОСТАТКИ!$W:$W,ОСТАТКИ!$Q:$Q,'ABC ПО СКЛАДАМ'!$A:$A,ОСТАТКИ!$S:$S,'ABC ПО СКЛАДАМ'!AA$2)</f>
        <v>0</v>
      </c>
      <c r="AB66" s="68">
        <f t="shared" si="31"/>
        <v>0</v>
      </c>
      <c r="AC66" s="135">
        <f>SUMIFS(ОСТАТКИ!$W:$W,ОСТАТКИ!$Q:$Q,'ABC ПО СКЛАДАМ'!$A:$A,ОСТАТКИ!$S:$S,'ABC ПО СКЛАДАМ'!AC$2)</f>
        <v>0</v>
      </c>
      <c r="AD66" s="68">
        <f t="shared" si="32"/>
        <v>0</v>
      </c>
      <c r="AE66" s="135">
        <f>SUMIFS(ОСТАТКИ!$W:$W,ОСТАТКИ!$Q:$Q,'ABC ПО СКЛАДАМ'!$A:$A,ОСТАТКИ!$S:$S,'ABC ПО СКЛАДАМ'!AE$2)</f>
        <v>0</v>
      </c>
      <c r="AF66" s="68">
        <f t="shared" si="33"/>
        <v>0</v>
      </c>
      <c r="AH66" s="142">
        <f>SUMIFS(ОСТАТКИ!U:U,ОСТАТКИ!Q:Q,'ABC ПО СКЛАДАМ'!A:A)</f>
        <v>90292.719255308999</v>
      </c>
      <c r="AI66" s="135">
        <f>SUMIFS(ОСТАТКИ!$U:$U,ОСТАТКИ!$Q:$Q,'ABC ПО СКЛАДАМ'!$A:$A,ОСТАТКИ!$S:$S,'ABC ПО СКЛАДАМ'!AI$2)</f>
        <v>0</v>
      </c>
      <c r="AJ66" s="68">
        <f t="shared" si="34"/>
        <v>0</v>
      </c>
      <c r="AK66" s="135">
        <f>SUMIFS(ОСТАТКИ!$U:$U,ОСТАТКИ!$Q:$Q,'ABC ПО СКЛАДАМ'!$A:$A,ОСТАТКИ!$S:$S,'ABC ПО СКЛАДАМ'!AK$2)</f>
        <v>81217.338688505843</v>
      </c>
      <c r="AL66" s="68">
        <f t="shared" si="35"/>
        <v>0.89948934264409641</v>
      </c>
      <c r="AM66" s="135">
        <f>SUMIFS(ОСТАТКИ!$U:$U,ОСТАТКИ!$Q:$Q,'ABC ПО СКЛАДАМ'!$A:$A,ОСТАТКИ!$S:$S,'ABC ПО СКЛАДАМ'!AM$2)</f>
        <v>9075.3805668031546</v>
      </c>
      <c r="AN66" s="68">
        <f t="shared" si="36"/>
        <v>0.10051065735590352</v>
      </c>
      <c r="AP66" s="142">
        <f>SUMIFS(ОСТАТКИ!T:T,ОСТАТКИ!Q:Q,'ABC ПО СКЛАДАМ'!A:A)</f>
        <v>59026.143652715342</v>
      </c>
      <c r="AQ66" s="135">
        <f>SUMIFS(ОСТАТКИ!$T:$T,ОСТАТКИ!$Q:$Q,'ABC ПО СКЛАДАМ'!$A:$A,ОСТАТКИ!$S:$S,'ABC ПО СКЛАДАМ'!AQ$2)</f>
        <v>0</v>
      </c>
      <c r="AR66" s="68">
        <f t="shared" si="37"/>
        <v>0</v>
      </c>
      <c r="AS66" s="135">
        <f>SUMIFS(ОСТАТКИ!$T:$T,ОСТАТКИ!$Q:$Q,'ABC ПО СКЛАДАМ'!$A:$A,ОСТАТКИ!$S:$S,'ABC ПО СКЛАДАМ'!AS$2)</f>
        <v>59026.143652715342</v>
      </c>
      <c r="AT66" s="68">
        <f t="shared" si="38"/>
        <v>1</v>
      </c>
      <c r="AU66" s="135">
        <f>SUMIFS(ОСТАТКИ!$T:$T,ОСТАТКИ!$Q:$Q,'ABC ПО СКЛАДАМ'!$A:$A,ОСТАТКИ!$S:$S,'ABC ПО СКЛАДАМ'!AU$2)</f>
        <v>0</v>
      </c>
      <c r="AV66" s="68">
        <f t="shared" si="39"/>
        <v>0</v>
      </c>
      <c r="AX66" s="142">
        <f>SUMIFS(ОСТАТКИ!AB:AB,ОСТАТКИ!Q:Q,'ABC ПО СКЛАДАМ'!A:A)</f>
        <v>29661.255326873714</v>
      </c>
      <c r="AY66" s="135">
        <f>SUMIFS(ОСТАТКИ!$AB:$AB,ОСТАТКИ!$Q:$Q,'ABC ПО СКЛАДАМ'!$A:$A,ОСТАТКИ!$S:$S,'ABC ПО СКЛАДАМ'!AY$2)</f>
        <v>0</v>
      </c>
      <c r="AZ66" s="68">
        <f t="shared" si="40"/>
        <v>0</v>
      </c>
      <c r="BA66" s="135">
        <f>SUMIFS(ОСТАТКИ!$AB:$AB,ОСТАТКИ!$Q:$Q,'ABC ПО СКЛАДАМ'!$A:$A,ОСТАТКИ!$S:$S,'ABC ПО СКЛАДАМ'!BA$2)</f>
        <v>25895.489189922118</v>
      </c>
      <c r="BB66" s="68">
        <f t="shared" si="41"/>
        <v>0.87304090486218455</v>
      </c>
      <c r="BC66" s="135">
        <f>SUMIFS(ОСТАТКИ!$AB:$AB,ОСТАТКИ!$Q:$Q,'ABC ПО СКЛАДАМ'!$A:$A,ОСТАТКИ!$S:$S,'ABC ПО СКЛАДАМ'!BC$2)</f>
        <v>3765.7661369515959</v>
      </c>
      <c r="BD66" s="68">
        <f t="shared" si="42"/>
        <v>0.12695909513781548</v>
      </c>
      <c r="BF66" s="142">
        <f>SUMIFS(ОСТАТКИ!AC:AC,ОСТАТКИ!Q:Q,'ABC ПО СКЛАДАМ'!A:A)</f>
        <v>226813.04083581836</v>
      </c>
      <c r="BG66" s="135">
        <f>SUMIFS(ОСТАТКИ!$AC:$AC,ОСТАТКИ!$Q:$Q,'ABC ПО СКЛАДАМ'!$A:$A,ОСТАТКИ!$S:$S,'ABC ПО СКЛАДАМ'!BG$2)</f>
        <v>0</v>
      </c>
      <c r="BH66" s="68">
        <f t="shared" si="43"/>
        <v>0</v>
      </c>
      <c r="BI66" s="135">
        <f>SUMIFS(ОСТАТКИ!$AC:$AC,ОСТАТКИ!$Q:$Q,'ABC ПО СКЛАДАМ'!$A:$A,ОСТАТКИ!$S:$S,'ABC ПО СКЛАДАМ'!BI$2)</f>
        <v>173824.4984889433</v>
      </c>
      <c r="BJ66" s="68">
        <f t="shared" si="44"/>
        <v>0.76637788483585678</v>
      </c>
      <c r="BK66" s="135">
        <f>SUMIFS(ОСТАТКИ!$AC:$AC,ОСТАТКИ!$Q:$Q,'ABC ПО СКЛАДАМ'!$A:$A,ОСТАТКИ!$S:$S,'ABC ПО СКЛАДАМ'!BK$2)</f>
        <v>52988.542346875052</v>
      </c>
      <c r="BL66" s="68">
        <f t="shared" si="45"/>
        <v>0.23362211516414311</v>
      </c>
      <c r="BN66" s="142">
        <f>SUMIFS(ОСТАТКИ!Y:Y,ОСТАТКИ!Q:Q,'ABC ПО СКЛАДАМ'!A:A)</f>
        <v>864511.84580740286</v>
      </c>
      <c r="BO66" s="135">
        <f>SUMIFS(ОСТАТКИ!$Y:$Y,ОСТАТКИ!$Q:$Q,'ABC ПО СКЛАДАМ'!$A:$A,ОСТАТКИ!$S:$S,'ABC ПО СКЛАДАМ'!BO$2)</f>
        <v>0</v>
      </c>
      <c r="BP66" s="68">
        <f t="shared" si="46"/>
        <v>0</v>
      </c>
      <c r="BQ66" s="135">
        <f>SUMIFS(ОСТАТКИ!$Y:$Y,ОСТАТКИ!$Q:$Q,'ABC ПО СКЛАДАМ'!$A:$A,ОСТАТКИ!$S:$S,'ABC ПО СКЛАДАМ'!BQ$2)</f>
        <v>864511.84580740286</v>
      </c>
      <c r="BR66" s="68">
        <f t="shared" si="47"/>
        <v>1</v>
      </c>
      <c r="BS66" s="135">
        <f>SUMIFS(ОСТАТКИ!$Y:$Y,ОСТАТКИ!$Q:$Q,'ABC ПО СКЛАДАМ'!$A:$A,ОСТАТКИ!$S:$S,'ABC ПО СКЛАДАМ'!BS$2)</f>
        <v>0</v>
      </c>
      <c r="BT66" s="68">
        <f t="shared" si="48"/>
        <v>0</v>
      </c>
    </row>
    <row r="67" spans="1:72" ht="12" hidden="1" outlineLevel="1" x14ac:dyDescent="0.25">
      <c r="A67" s="150" t="s">
        <v>2193</v>
      </c>
      <c r="B67" s="142">
        <f>SUMIFS(ОСТАТКИ!AD:AD,ОСТАТКИ!Q:Q,'ABC ПО СКЛАДАМ'!A:A)</f>
        <v>9556412.9201160576</v>
      </c>
      <c r="C67" s="135">
        <f>SUMIFS(ОСТАТКИ!AD:AD,ОСТАТКИ!Q:Q,'ABC ПО СКЛАДАМ'!A:A,ОСТАТКИ!S:S,'ABC ПО СКЛАДАМ'!C$3)</f>
        <v>0</v>
      </c>
      <c r="D67" s="68">
        <f t="shared" si="24"/>
        <v>0</v>
      </c>
      <c r="E67" s="135">
        <f>SUMIFS(ОСТАТКИ!AD:AD,ОСТАТКИ!Q:Q,'ABC ПО СКЛАДАМ'!A:A,ОСТАТКИ!S:S,'ABC ПО СКЛАДАМ'!E$3)</f>
        <v>40696.799945077219</v>
      </c>
      <c r="F67" s="68">
        <f t="shared" si="25"/>
        <v>4.2585853379578514E-3</v>
      </c>
      <c r="G67" s="135">
        <f>SUMIFS(ОСТАТКИ!AD:AD,ОСТАТКИ!Q:Q,'ABC ПО СКЛАДАМ'!A:A,ОСТАТКИ!S:S,'ABC ПО СКЛАДАМ'!G$3)</f>
        <v>9515716.1201709807</v>
      </c>
      <c r="H67" s="143">
        <f t="shared" si="26"/>
        <v>0.99574141466204213</v>
      </c>
      <c r="I67" s="132"/>
      <c r="J67" s="142">
        <f>SUMIFS(ОСТАТКИ!AA:AA,ОСТАТКИ!Q:Q,'ABC ПО СКЛАДАМ'!A:A)</f>
        <v>4313290.5596255334</v>
      </c>
      <c r="K67" s="135">
        <f>SUMIFS(ОСТАТКИ!AA:AA,ОСТАТКИ!Q:Q,'ABC ПО СКЛАДАМ'!A:A,ОСТАТКИ!S:S,'ABC ПО СКЛАДАМ'!K$3)</f>
        <v>0</v>
      </c>
      <c r="L67" s="68">
        <f t="shared" si="27"/>
        <v>0</v>
      </c>
      <c r="M67" s="135">
        <f>SUMIFS(ОСТАТКИ!$AA:$AA,ОСТАТКИ!$Q:$Q,'ABC ПО СКЛАДАМ'!$A:$A,ОСТАТКИ!$S:$S,'ABC ПО СКЛАДАМ'!M$3)</f>
        <v>343093.22994168598</v>
      </c>
      <c r="N67" s="68">
        <f t="shared" si="28"/>
        <v>7.9543268694486524E-2</v>
      </c>
      <c r="O67" s="135">
        <f>SUMIFS(ОСТАТКИ!$AA:$AA,ОСТАТКИ!$Q:$Q,'ABC ПО СКЛАДАМ'!$A:$A,ОСТАТКИ!$S:$S,'ABC ПО СКЛАДАМ'!O$3)</f>
        <v>3970197.3296838477</v>
      </c>
      <c r="P67" s="68">
        <f t="shared" si="28"/>
        <v>0.92045673130551353</v>
      </c>
      <c r="R67" s="142">
        <f>SUMIFS(ОСТАТКИ!Z:Z,ОСТАТКИ!Q:Q,'ABC ПО СКЛАДАМ'!A:A)</f>
        <v>9744944.4705790579</v>
      </c>
      <c r="S67" s="135">
        <f>SUMIFS(ОСТАТКИ!$Z:$Z,ОСТАТКИ!$Q:$Q,'ABC ПО СКЛАДАМ'!$A:$A,ОСТАТКИ!$S:$S,'ABC ПО СКЛАДАМ'!S$2)</f>
        <v>0</v>
      </c>
      <c r="T67" s="68">
        <f t="shared" si="29"/>
        <v>0</v>
      </c>
      <c r="U67" s="135">
        <f>SUMIFS(ОСТАТКИ!$Z:$Z,ОСТАТКИ!$Q:$Q,'ABC ПО СКЛАДАМ'!$A:$A,ОСТАТКИ!$S:$S,'ABC ПО СКЛАДАМ'!U$2)</f>
        <v>151415.13580796341</v>
      </c>
      <c r="V67" s="68">
        <f t="shared" si="29"/>
        <v>1.5537814121476068E-2</v>
      </c>
      <c r="W67" s="135">
        <f>SUMIFS(ОСТАТКИ!$Z:$Z,ОСТАТКИ!$Q:$Q,'ABC ПО СКЛАДАМ'!$A:$A,ОСТАТКИ!$S:$S,'ABC ПО СКЛАДАМ'!W$2)</f>
        <v>9593529.3347710967</v>
      </c>
      <c r="X67" s="68">
        <f t="shared" ref="X67" si="200">IFERROR(W67/$R67,0)</f>
        <v>0.98446218587852419</v>
      </c>
      <c r="Z67" s="142">
        <f>SUMIFS(ОСТАТКИ!W:W,ОСТАТКИ!Q:Q,'ABC ПО СКЛАДАМ'!A:A)</f>
        <v>0</v>
      </c>
      <c r="AA67" s="135">
        <f>SUMIFS(ОСТАТКИ!$W:$W,ОСТАТКИ!$Q:$Q,'ABC ПО СКЛАДАМ'!$A:$A,ОСТАТКИ!$S:$S,'ABC ПО СКЛАДАМ'!AA$2)</f>
        <v>0</v>
      </c>
      <c r="AB67" s="68">
        <f t="shared" si="31"/>
        <v>0</v>
      </c>
      <c r="AC67" s="135">
        <f>SUMIFS(ОСТАТКИ!$W:$W,ОСТАТКИ!$Q:$Q,'ABC ПО СКЛАДАМ'!$A:$A,ОСТАТКИ!$S:$S,'ABC ПО СКЛАДАМ'!AC$2)</f>
        <v>0</v>
      </c>
      <c r="AD67" s="68">
        <f t="shared" si="32"/>
        <v>0</v>
      </c>
      <c r="AE67" s="135">
        <f>SUMIFS(ОСТАТКИ!$W:$W,ОСТАТКИ!$Q:$Q,'ABC ПО СКЛАДАМ'!$A:$A,ОСТАТКИ!$S:$S,'ABC ПО СКЛАДАМ'!AE$2)</f>
        <v>0</v>
      </c>
      <c r="AF67" s="68">
        <f t="shared" si="33"/>
        <v>0</v>
      </c>
      <c r="AH67" s="142">
        <f>SUMIFS(ОСТАТКИ!U:U,ОСТАТКИ!Q:Q,'ABC ПО СКЛАДАМ'!A:A)</f>
        <v>1053539.8872577352</v>
      </c>
      <c r="AI67" s="135">
        <f>SUMIFS(ОСТАТКИ!$U:$U,ОСТАТКИ!$Q:$Q,'ABC ПО СКЛАДАМ'!$A:$A,ОСТАТКИ!$S:$S,'ABC ПО СКЛАДАМ'!AI$2)</f>
        <v>0</v>
      </c>
      <c r="AJ67" s="68">
        <f t="shared" si="34"/>
        <v>0</v>
      </c>
      <c r="AK67" s="135">
        <f>SUMIFS(ОСТАТКИ!$U:$U,ОСТАТКИ!$Q:$Q,'ABC ПО СКЛАДАМ'!$A:$A,ОСТАТКИ!$S:$S,'ABC ПО СКЛАДАМ'!AK$2)</f>
        <v>13085.908318243113</v>
      </c>
      <c r="AL67" s="68">
        <f t="shared" si="35"/>
        <v>1.2420895000287551E-2</v>
      </c>
      <c r="AM67" s="135">
        <f>SUMIFS(ОСТАТКИ!$U:$U,ОСТАТКИ!$Q:$Q,'ABC ПО СКЛАДАМ'!$A:$A,ОСТАТКИ!$S:$S,'ABC ПО СКЛАДАМ'!AM$2)</f>
        <v>1040453.9789394924</v>
      </c>
      <c r="AN67" s="68">
        <f t="shared" si="36"/>
        <v>0.98757910499971269</v>
      </c>
      <c r="AP67" s="142">
        <f>SUMIFS(ОСТАТКИ!T:T,ОСТАТКИ!Q:Q,'ABC ПО СКЛАДАМ'!A:A)</f>
        <v>1780531.9466068377</v>
      </c>
      <c r="AQ67" s="135">
        <f>SUMIFS(ОСТАТКИ!$T:$T,ОСТАТКИ!$Q:$Q,'ABC ПО СКЛАДАМ'!$A:$A,ОСТАТКИ!$S:$S,'ABC ПО СКЛАДАМ'!AQ$2)</f>
        <v>0</v>
      </c>
      <c r="AR67" s="68">
        <f t="shared" si="37"/>
        <v>0</v>
      </c>
      <c r="AS67" s="135">
        <f>SUMIFS(ОСТАТКИ!$T:$T,ОСТАТКИ!$Q:$Q,'ABC ПО СКЛАДАМ'!$A:$A,ОСТАТКИ!$S:$S,'ABC ПО СКЛАДАМ'!AS$2)</f>
        <v>0</v>
      </c>
      <c r="AT67" s="68">
        <f t="shared" si="38"/>
        <v>0</v>
      </c>
      <c r="AU67" s="135">
        <f>SUMIFS(ОСТАТКИ!$T:$T,ОСТАТКИ!$Q:$Q,'ABC ПО СКЛАДАМ'!$A:$A,ОСТАТКИ!$S:$S,'ABC ПО СКЛАДАМ'!AU$2)</f>
        <v>1780531.9466068377</v>
      </c>
      <c r="AV67" s="68">
        <f t="shared" si="39"/>
        <v>1</v>
      </c>
      <c r="AX67" s="142">
        <f>SUMIFS(ОСТАТКИ!AB:AB,ОСТАТКИ!Q:Q,'ABC ПО СКЛАДАМ'!A:A)</f>
        <v>1069087.1275667078</v>
      </c>
      <c r="AY67" s="135">
        <f>SUMIFS(ОСТАТКИ!$AB:$AB,ОСТАТКИ!$Q:$Q,'ABC ПО СКЛАДАМ'!$A:$A,ОСТАТКИ!$S:$S,'ABC ПО СКЛАДАМ'!AY$2)</f>
        <v>0</v>
      </c>
      <c r="AZ67" s="68">
        <f t="shared" si="40"/>
        <v>0</v>
      </c>
      <c r="BA67" s="135">
        <f>SUMIFS(ОСТАТКИ!$AB:$AB,ОСТАТКИ!$Q:$Q,'ABC ПО СКЛАДАМ'!$A:$A,ОСТАТКИ!$S:$S,'ABC ПО СКЛАДАМ'!BA$2)</f>
        <v>8155.7546127455553</v>
      </c>
      <c r="BB67" s="68">
        <f t="shared" si="41"/>
        <v>7.6287090195430876E-3</v>
      </c>
      <c r="BC67" s="135">
        <f>SUMIFS(ОСТАТКИ!$AB:$AB,ОСТАТКИ!$Q:$Q,'ABC ПО СКЛАДАМ'!$A:$A,ОСТАТКИ!$S:$S,'ABC ПО СКЛАДАМ'!BC$2)</f>
        <v>1060931.3729539621</v>
      </c>
      <c r="BD67" s="68">
        <f t="shared" si="42"/>
        <v>0.99237129098045673</v>
      </c>
      <c r="BF67" s="142">
        <f>SUMIFS(ОСТАТКИ!AC:AC,ОСТАТКИ!Q:Q,'ABC ПО СКЛАДАМ'!A:A)</f>
        <v>3379043.6758283959</v>
      </c>
      <c r="BG67" s="135">
        <f>SUMIFS(ОСТАТКИ!$AC:$AC,ОСТАТКИ!$Q:$Q,'ABC ПО СКЛАДАМ'!$A:$A,ОСТАТКИ!$S:$S,'ABC ПО СКЛАДАМ'!BG$2)</f>
        <v>0</v>
      </c>
      <c r="BH67" s="68">
        <f t="shared" si="43"/>
        <v>0</v>
      </c>
      <c r="BI67" s="135">
        <f>SUMIFS(ОСТАТКИ!$AC:$AC,ОСТАТКИ!$Q:$Q,'ABC ПО СКЛАДАМ'!$A:$A,ОСТАТКИ!$S:$S,'ABC ПО СКЛАДАМ'!BI$2)</f>
        <v>54524.617992679632</v>
      </c>
      <c r="BJ67" s="68">
        <f t="shared" si="44"/>
        <v>1.6136109273376747E-2</v>
      </c>
      <c r="BK67" s="135">
        <f>SUMIFS(ОСТАТКИ!$AC:$AC,ОСТАТКИ!$Q:$Q,'ABC ПО СКЛАДАМ'!$A:$A,ОСТАТКИ!$S:$S,'ABC ПО СКЛАДАМ'!BK$2)</f>
        <v>3324519.0578357163</v>
      </c>
      <c r="BL67" s="68">
        <f t="shared" si="45"/>
        <v>0.98386389072662328</v>
      </c>
      <c r="BN67" s="142">
        <f>SUMIFS(ОСТАТКИ!Y:Y,ОСТАТКИ!Q:Q,'ABC ПО СКЛАДАМ'!A:A)</f>
        <v>0</v>
      </c>
      <c r="BO67" s="135">
        <f>SUMIFS(ОСТАТКИ!$Y:$Y,ОСТАТКИ!$Q:$Q,'ABC ПО СКЛАДАМ'!$A:$A,ОСТАТКИ!$S:$S,'ABC ПО СКЛАДАМ'!BO$2)</f>
        <v>0</v>
      </c>
      <c r="BP67" s="68">
        <f t="shared" si="46"/>
        <v>0</v>
      </c>
      <c r="BQ67" s="135">
        <f>SUMIFS(ОСТАТКИ!$Y:$Y,ОСТАТКИ!$Q:$Q,'ABC ПО СКЛАДАМ'!$A:$A,ОСТАТКИ!$S:$S,'ABC ПО СКЛАДАМ'!BQ$2)</f>
        <v>0</v>
      </c>
      <c r="BR67" s="68">
        <f t="shared" si="47"/>
        <v>0</v>
      </c>
      <c r="BS67" s="135">
        <f>SUMIFS(ОСТАТКИ!$Y:$Y,ОСТАТКИ!$Q:$Q,'ABC ПО СКЛАДАМ'!$A:$A,ОСТАТКИ!$S:$S,'ABC ПО СКЛАДАМ'!BS$2)</f>
        <v>0</v>
      </c>
      <c r="BT67" s="68">
        <f t="shared" si="48"/>
        <v>0</v>
      </c>
    </row>
    <row r="68" spans="1:72" ht="12" hidden="1" outlineLevel="1" x14ac:dyDescent="0.25">
      <c r="A68" s="150" t="s">
        <v>2478</v>
      </c>
      <c r="B68" s="142">
        <f>SUMIFS(ОСТАТКИ!AD:AD,ОСТАТКИ!Q:Q,'ABC ПО СКЛАДАМ'!A:A)</f>
        <v>2220822.1033078362</v>
      </c>
      <c r="C68" s="135">
        <f>SUMIFS(ОСТАТКИ!AD:AD,ОСТАТКИ!Q:Q,'ABC ПО СКЛАДАМ'!A:A,ОСТАТКИ!S:S,'ABC ПО СКЛАДАМ'!C$3)</f>
        <v>0</v>
      </c>
      <c r="D68" s="68">
        <f t="shared" si="24"/>
        <v>0</v>
      </c>
      <c r="E68" s="135">
        <f>SUMIFS(ОСТАТКИ!AD:AD,ОСТАТКИ!Q:Q,'ABC ПО СКЛАДАМ'!A:A,ОСТАТКИ!S:S,'ABC ПО СКЛАДАМ'!E$3)</f>
        <v>0</v>
      </c>
      <c r="F68" s="68">
        <f t="shared" si="25"/>
        <v>0</v>
      </c>
      <c r="G68" s="135">
        <f>SUMIFS(ОСТАТКИ!AD:AD,ОСТАТКИ!Q:Q,'ABC ПО СКЛАДАМ'!A:A,ОСТАТКИ!S:S,'ABC ПО СКЛАДАМ'!G$3)</f>
        <v>2220822.1033078362</v>
      </c>
      <c r="H68" s="143">
        <f t="shared" si="26"/>
        <v>1</v>
      </c>
      <c r="I68" s="132"/>
      <c r="J68" s="142">
        <f>SUMIFS(ОСТАТКИ!AA:AA,ОСТАТКИ!Q:Q,'ABC ПО СКЛАДАМ'!A:A)</f>
        <v>1347453.3958426309</v>
      </c>
      <c r="K68" s="135">
        <f>SUMIFS(ОСТАТКИ!AA:AA,ОСТАТКИ!Q:Q,'ABC ПО СКЛАДАМ'!A:A,ОСТАТКИ!S:S,'ABC ПО СКЛАДАМ'!K$3)</f>
        <v>0</v>
      </c>
      <c r="L68" s="68">
        <f t="shared" si="27"/>
        <v>0</v>
      </c>
      <c r="M68" s="135">
        <f>SUMIFS(ОСТАТКИ!$AA:$AA,ОСТАТКИ!$Q:$Q,'ABC ПО СКЛАДАМ'!$A:$A,ОСТАТКИ!$S:$S,'ABC ПО СКЛАДАМ'!M$3)</f>
        <v>0</v>
      </c>
      <c r="N68" s="68">
        <f t="shared" si="28"/>
        <v>0</v>
      </c>
      <c r="O68" s="135">
        <f>SUMIFS(ОСТАТКИ!$AA:$AA,ОСТАТКИ!$Q:$Q,'ABC ПО СКЛАДАМ'!$A:$A,ОСТАТКИ!$S:$S,'ABC ПО СКЛАДАМ'!O$3)</f>
        <v>1347453.3958426309</v>
      </c>
      <c r="P68" s="68">
        <f t="shared" si="28"/>
        <v>1</v>
      </c>
      <c r="R68" s="142">
        <f>SUMIFS(ОСТАТКИ!Z:Z,ОСТАТКИ!Q:Q,'ABC ПО СКЛАДАМ'!A:A)</f>
        <v>3313855.7968042772</v>
      </c>
      <c r="S68" s="135">
        <f>SUMIFS(ОСТАТКИ!$Z:$Z,ОСТАТКИ!$Q:$Q,'ABC ПО СКЛАДАМ'!$A:$A,ОСТАТКИ!$S:$S,'ABC ПО СКЛАДАМ'!S$2)</f>
        <v>0</v>
      </c>
      <c r="T68" s="68">
        <f t="shared" si="29"/>
        <v>0</v>
      </c>
      <c r="U68" s="135">
        <f>SUMIFS(ОСТАТКИ!$Z:$Z,ОСТАТКИ!$Q:$Q,'ABC ПО СКЛАДАМ'!$A:$A,ОСТАТКИ!$S:$S,'ABC ПО СКЛАДАМ'!U$2)</f>
        <v>0</v>
      </c>
      <c r="V68" s="68">
        <f t="shared" si="29"/>
        <v>0</v>
      </c>
      <c r="W68" s="135">
        <f>SUMIFS(ОСТАТКИ!$Z:$Z,ОСТАТКИ!$Q:$Q,'ABC ПО СКЛАДАМ'!$A:$A,ОСТАТКИ!$S:$S,'ABC ПО СКЛАДАМ'!W$2)</f>
        <v>3313855.7968042772</v>
      </c>
      <c r="X68" s="68">
        <f t="shared" ref="X68" si="201">IFERROR(W68/$R68,0)</f>
        <v>1</v>
      </c>
      <c r="Z68" s="142">
        <f>SUMIFS(ОСТАТКИ!W:W,ОСТАТКИ!Q:Q,'ABC ПО СКЛАДАМ'!A:A)</f>
        <v>0</v>
      </c>
      <c r="AA68" s="135">
        <f>SUMIFS(ОСТАТКИ!$W:$W,ОСТАТКИ!$Q:$Q,'ABC ПО СКЛАДАМ'!$A:$A,ОСТАТКИ!$S:$S,'ABC ПО СКЛАДАМ'!AA$2)</f>
        <v>0</v>
      </c>
      <c r="AB68" s="68">
        <f t="shared" si="31"/>
        <v>0</v>
      </c>
      <c r="AC68" s="135">
        <f>SUMIFS(ОСТАТКИ!$W:$W,ОСТАТКИ!$Q:$Q,'ABC ПО СКЛАДАМ'!$A:$A,ОСТАТКИ!$S:$S,'ABC ПО СКЛАДАМ'!AC$2)</f>
        <v>0</v>
      </c>
      <c r="AD68" s="68">
        <f t="shared" si="32"/>
        <v>0</v>
      </c>
      <c r="AE68" s="135">
        <f>SUMIFS(ОСТАТКИ!$W:$W,ОСТАТКИ!$Q:$Q,'ABC ПО СКЛАДАМ'!$A:$A,ОСТАТКИ!$S:$S,'ABC ПО СКЛАДАМ'!AE$2)</f>
        <v>0</v>
      </c>
      <c r="AF68" s="68">
        <f t="shared" si="33"/>
        <v>0</v>
      </c>
      <c r="AH68" s="142">
        <f>SUMIFS(ОСТАТКИ!U:U,ОСТАТКИ!Q:Q,'ABC ПО СКЛАДАМ'!A:A)</f>
        <v>354728.13785293105</v>
      </c>
      <c r="AI68" s="135">
        <f>SUMIFS(ОСТАТКИ!$U:$U,ОСТАТКИ!$Q:$Q,'ABC ПО СКЛАДАМ'!$A:$A,ОСТАТКИ!$S:$S,'ABC ПО СКЛАДАМ'!AI$2)</f>
        <v>0</v>
      </c>
      <c r="AJ68" s="68">
        <f t="shared" si="34"/>
        <v>0</v>
      </c>
      <c r="AK68" s="135">
        <f>SUMIFS(ОСТАТКИ!$U:$U,ОСТАТКИ!$Q:$Q,'ABC ПО СКЛАДАМ'!$A:$A,ОСТАТКИ!$S:$S,'ABC ПО СКЛАДАМ'!AK$2)</f>
        <v>0</v>
      </c>
      <c r="AL68" s="68">
        <f t="shared" si="35"/>
        <v>0</v>
      </c>
      <c r="AM68" s="135">
        <f>SUMIFS(ОСТАТКИ!$U:$U,ОСТАТКИ!$Q:$Q,'ABC ПО СКЛАДАМ'!$A:$A,ОСТАТКИ!$S:$S,'ABC ПО СКЛАДАМ'!AM$2)</f>
        <v>354728.13785293105</v>
      </c>
      <c r="AN68" s="68">
        <f t="shared" si="36"/>
        <v>1</v>
      </c>
      <c r="AP68" s="142">
        <f>SUMIFS(ОСТАТКИ!T:T,ОСТАТКИ!Q:Q,'ABC ПО СКЛАДАМ'!A:A)</f>
        <v>731806.50509470585</v>
      </c>
      <c r="AQ68" s="135">
        <f>SUMIFS(ОСТАТКИ!$T:$T,ОСТАТКИ!$Q:$Q,'ABC ПО СКЛАДАМ'!$A:$A,ОСТАТКИ!$S:$S,'ABC ПО СКЛАДАМ'!AQ$2)</f>
        <v>0</v>
      </c>
      <c r="AR68" s="68">
        <f t="shared" si="37"/>
        <v>0</v>
      </c>
      <c r="AS68" s="135">
        <f>SUMIFS(ОСТАТКИ!$T:$T,ОСТАТКИ!$Q:$Q,'ABC ПО СКЛАДАМ'!$A:$A,ОСТАТКИ!$S:$S,'ABC ПО СКЛАДАМ'!AS$2)</f>
        <v>0</v>
      </c>
      <c r="AT68" s="68">
        <f t="shared" si="38"/>
        <v>0</v>
      </c>
      <c r="AU68" s="135">
        <f>SUMIFS(ОСТАТКИ!$T:$T,ОСТАТКИ!$Q:$Q,'ABC ПО СКЛАДАМ'!$A:$A,ОСТАТКИ!$S:$S,'ABC ПО СКЛАДАМ'!AU$2)</f>
        <v>731806.50509470585</v>
      </c>
      <c r="AV68" s="68">
        <f t="shared" si="39"/>
        <v>1</v>
      </c>
      <c r="AX68" s="142">
        <f>SUMIFS(ОСТАТКИ!AB:AB,ОСТАТКИ!Q:Q,'ABC ПО СКЛАДАМ'!A:A)</f>
        <v>61469.884837670892</v>
      </c>
      <c r="AY68" s="135">
        <f>SUMIFS(ОСТАТКИ!$AB:$AB,ОСТАТКИ!$Q:$Q,'ABC ПО СКЛАДАМ'!$A:$A,ОСТАТКИ!$S:$S,'ABC ПО СКЛАДАМ'!AY$2)</f>
        <v>0</v>
      </c>
      <c r="AZ68" s="68">
        <f t="shared" si="40"/>
        <v>0</v>
      </c>
      <c r="BA68" s="135">
        <f>SUMIFS(ОСТАТКИ!$AB:$AB,ОСТАТКИ!$Q:$Q,'ABC ПО СКЛАДАМ'!$A:$A,ОСТАТКИ!$S:$S,'ABC ПО СКЛАДАМ'!BA$2)</f>
        <v>0</v>
      </c>
      <c r="BB68" s="68">
        <f t="shared" si="41"/>
        <v>0</v>
      </c>
      <c r="BC68" s="135">
        <f>SUMIFS(ОСТАТКИ!$AB:$AB,ОСТАТКИ!$Q:$Q,'ABC ПО СКЛАДАМ'!$A:$A,ОСТАТКИ!$S:$S,'ABC ПО СКЛАДАМ'!BC$2)</f>
        <v>61469.884837670892</v>
      </c>
      <c r="BD68" s="68">
        <f t="shared" si="42"/>
        <v>1</v>
      </c>
      <c r="BF68" s="142">
        <f>SUMIFS(ОСТАТКИ!AC:AC,ОСТАТКИ!Q:Q,'ABC ПО СКЛАДАМ'!A:A)</f>
        <v>377371.52531993797</v>
      </c>
      <c r="BG68" s="135">
        <f>SUMIFS(ОСТАТКИ!$AC:$AC,ОСТАТКИ!$Q:$Q,'ABC ПО СКЛАДАМ'!$A:$A,ОСТАТКИ!$S:$S,'ABC ПО СКЛАДАМ'!BG$2)</f>
        <v>0</v>
      </c>
      <c r="BH68" s="68">
        <f t="shared" si="43"/>
        <v>0</v>
      </c>
      <c r="BI68" s="135">
        <f>SUMIFS(ОСТАТКИ!$AC:$AC,ОСТАТКИ!$Q:$Q,'ABC ПО СКЛАДАМ'!$A:$A,ОСТАТКИ!$S:$S,'ABC ПО СКЛАДАМ'!BI$2)</f>
        <v>0</v>
      </c>
      <c r="BJ68" s="68">
        <f t="shared" si="44"/>
        <v>0</v>
      </c>
      <c r="BK68" s="135">
        <f>SUMIFS(ОСТАТКИ!$AC:$AC,ОСТАТКИ!$Q:$Q,'ABC ПО СКЛАДАМ'!$A:$A,ОСТАТКИ!$S:$S,'ABC ПО СКЛАДАМ'!BK$2)</f>
        <v>377371.52531993797</v>
      </c>
      <c r="BL68" s="68">
        <f t="shared" si="45"/>
        <v>1</v>
      </c>
      <c r="BN68" s="142">
        <f>SUMIFS(ОСТАТКИ!Y:Y,ОСТАТКИ!Q:Q,'ABC ПО СКЛАДАМ'!A:A)</f>
        <v>0</v>
      </c>
      <c r="BO68" s="135">
        <f>SUMIFS(ОСТАТКИ!$Y:$Y,ОСТАТКИ!$Q:$Q,'ABC ПО СКЛАДАМ'!$A:$A,ОСТАТКИ!$S:$S,'ABC ПО СКЛАДАМ'!BO$2)</f>
        <v>0</v>
      </c>
      <c r="BP68" s="68">
        <f t="shared" si="46"/>
        <v>0</v>
      </c>
      <c r="BQ68" s="135">
        <f>SUMIFS(ОСТАТКИ!$Y:$Y,ОСТАТКИ!$Q:$Q,'ABC ПО СКЛАДАМ'!$A:$A,ОСТАТКИ!$S:$S,'ABC ПО СКЛАДАМ'!BQ$2)</f>
        <v>0</v>
      </c>
      <c r="BR68" s="68">
        <f t="shared" si="47"/>
        <v>0</v>
      </c>
      <c r="BS68" s="135">
        <f>SUMIFS(ОСТАТКИ!$Y:$Y,ОСТАТКИ!$Q:$Q,'ABC ПО СКЛАДАМ'!$A:$A,ОСТАТКИ!$S:$S,'ABC ПО СКЛАДАМ'!BS$2)</f>
        <v>0</v>
      </c>
      <c r="BT68" s="68">
        <f t="shared" si="48"/>
        <v>0</v>
      </c>
    </row>
    <row r="69" spans="1:72" ht="12" hidden="1" outlineLevel="1" x14ac:dyDescent="0.25">
      <c r="A69" s="150" t="s">
        <v>2512</v>
      </c>
      <c r="B69" s="142">
        <f>SUMIFS(ОСТАТКИ!AD:AD,ОСТАТКИ!Q:Q,'ABC ПО СКЛАДАМ'!A:A)</f>
        <v>2928111.8076827866</v>
      </c>
      <c r="C69" s="135">
        <f>SUMIFS(ОСТАТКИ!AD:AD,ОСТАТКИ!Q:Q,'ABC ПО СКЛАДАМ'!A:A,ОСТАТКИ!S:S,'ABC ПО СКЛАДАМ'!C$3)</f>
        <v>0</v>
      </c>
      <c r="D69" s="68">
        <f t="shared" ref="D69:D132" si="202">IFERROR(C69/$B69,0)</f>
        <v>0</v>
      </c>
      <c r="E69" s="135">
        <f>SUMIFS(ОСТАТКИ!AD:AD,ОСТАТКИ!Q:Q,'ABC ПО СКЛАДАМ'!A:A,ОСТАТКИ!S:S,'ABC ПО СКЛАДАМ'!E$3)</f>
        <v>0</v>
      </c>
      <c r="F69" s="68">
        <f t="shared" ref="F69:F132" si="203">IFERROR(E69/$B69,0)</f>
        <v>0</v>
      </c>
      <c r="G69" s="135">
        <f>SUMIFS(ОСТАТКИ!AD:AD,ОСТАТКИ!Q:Q,'ABC ПО СКЛАДАМ'!A:A,ОСТАТКИ!S:S,'ABC ПО СКЛАДАМ'!G$3)</f>
        <v>2928111.8076827866</v>
      </c>
      <c r="H69" s="143">
        <f t="shared" ref="H69:H132" si="204">IFERROR(G69/$B69,0)</f>
        <v>1</v>
      </c>
      <c r="I69" s="132"/>
      <c r="J69" s="142">
        <f>SUMIFS(ОСТАТКИ!AA:AA,ОСТАТКИ!Q:Q,'ABC ПО СКЛАДАМ'!A:A)</f>
        <v>3849818.7881607967</v>
      </c>
      <c r="K69" s="135">
        <f>SUMIFS(ОСТАТКИ!AA:AA,ОСТАТКИ!Q:Q,'ABC ПО СКЛАДАМ'!A:A,ОСТАТКИ!S:S,'ABC ПО СКЛАДАМ'!K$3)</f>
        <v>0</v>
      </c>
      <c r="L69" s="68">
        <f t="shared" ref="L69:L132" si="205">IFERROR(K69/$J69,0)</f>
        <v>0</v>
      </c>
      <c r="M69" s="135">
        <f>SUMIFS(ОСТАТКИ!$AA:$AA,ОСТАТКИ!$Q:$Q,'ABC ПО СКЛАДАМ'!$A:$A,ОСТАТКИ!$S:$S,'ABC ПО СКЛАДАМ'!M$3)</f>
        <v>0</v>
      </c>
      <c r="N69" s="68">
        <f t="shared" ref="N69:P132" si="206">IFERROR(M69/$J69,0)</f>
        <v>0</v>
      </c>
      <c r="O69" s="135">
        <f>SUMIFS(ОСТАТКИ!$AA:$AA,ОСТАТКИ!$Q:$Q,'ABC ПО СКЛАДАМ'!$A:$A,ОСТАТКИ!$S:$S,'ABC ПО СКЛАДАМ'!O$3)</f>
        <v>3849818.7881607967</v>
      </c>
      <c r="P69" s="68">
        <f t="shared" si="206"/>
        <v>1</v>
      </c>
      <c r="R69" s="142">
        <f>SUMIFS(ОСТАТКИ!Z:Z,ОСТАТКИ!Q:Q,'ABC ПО СКЛАДАМ'!A:A)</f>
        <v>3535117.3576487983</v>
      </c>
      <c r="S69" s="135">
        <f>SUMIFS(ОСТАТКИ!$Z:$Z,ОСТАТКИ!$Q:$Q,'ABC ПО СКЛАДАМ'!$A:$A,ОСТАТКИ!$S:$S,'ABC ПО СКЛАДАМ'!S$2)</f>
        <v>0</v>
      </c>
      <c r="T69" s="68">
        <f t="shared" ref="T69:V132" si="207">IFERROR(S69/$R69,0)</f>
        <v>0</v>
      </c>
      <c r="U69" s="135">
        <f>SUMIFS(ОСТАТКИ!$Z:$Z,ОСТАТКИ!$Q:$Q,'ABC ПО СКЛАДАМ'!$A:$A,ОСТАТКИ!$S:$S,'ABC ПО СКЛАДАМ'!U$2)</f>
        <v>0</v>
      </c>
      <c r="V69" s="68">
        <f t="shared" si="207"/>
        <v>0</v>
      </c>
      <c r="W69" s="135">
        <f>SUMIFS(ОСТАТКИ!$Z:$Z,ОСТАТКИ!$Q:$Q,'ABC ПО СКЛАДАМ'!$A:$A,ОСТАТКИ!$S:$S,'ABC ПО СКЛАДАМ'!W$2)</f>
        <v>3535117.3576487983</v>
      </c>
      <c r="X69" s="68">
        <f t="shared" ref="X69" si="208">IFERROR(W69/$R69,0)</f>
        <v>1</v>
      </c>
      <c r="Z69" s="142">
        <f>SUMIFS(ОСТАТКИ!W:W,ОСТАТКИ!Q:Q,'ABC ПО СКЛАДАМ'!A:A)</f>
        <v>0</v>
      </c>
      <c r="AA69" s="135">
        <f>SUMIFS(ОСТАТКИ!$W:$W,ОСТАТКИ!$Q:$Q,'ABC ПО СКЛАДАМ'!$A:$A,ОСТАТКИ!$S:$S,'ABC ПО СКЛАДАМ'!AA$2)</f>
        <v>0</v>
      </c>
      <c r="AB69" s="68">
        <f t="shared" ref="AB69:AB132" si="209">IFERROR(AA69/$Z69,0)</f>
        <v>0</v>
      </c>
      <c r="AC69" s="135">
        <f>SUMIFS(ОСТАТКИ!$W:$W,ОСТАТКИ!$Q:$Q,'ABC ПО СКЛАДАМ'!$A:$A,ОСТАТКИ!$S:$S,'ABC ПО СКЛАДАМ'!AC$2)</f>
        <v>0</v>
      </c>
      <c r="AD69" s="68">
        <f t="shared" ref="AD69:AD132" si="210">IFERROR(AC69/$Z69,0)</f>
        <v>0</v>
      </c>
      <c r="AE69" s="135">
        <f>SUMIFS(ОСТАТКИ!$W:$W,ОСТАТКИ!$Q:$Q,'ABC ПО СКЛАДАМ'!$A:$A,ОСТАТКИ!$S:$S,'ABC ПО СКЛАДАМ'!AE$2)</f>
        <v>0</v>
      </c>
      <c r="AF69" s="68">
        <f t="shared" ref="AF69:AF132" si="211">IFERROR(AE69/$Z69,0)</f>
        <v>0</v>
      </c>
      <c r="AH69" s="142">
        <f>SUMIFS(ОСТАТКИ!U:U,ОСТАТКИ!Q:Q,'ABC ПО СКЛАДАМ'!A:A)</f>
        <v>899822.45096482721</v>
      </c>
      <c r="AI69" s="135">
        <f>SUMIFS(ОСТАТКИ!$U:$U,ОСТАТКИ!$Q:$Q,'ABC ПО СКЛАДАМ'!$A:$A,ОСТАТКИ!$S:$S,'ABC ПО СКЛАДАМ'!AI$2)</f>
        <v>0</v>
      </c>
      <c r="AJ69" s="68">
        <f t="shared" ref="AJ69:AJ132" si="212">IFERROR(AI69/$AH69,0)</f>
        <v>0</v>
      </c>
      <c r="AK69" s="135">
        <f>SUMIFS(ОСТАТКИ!$U:$U,ОСТАТКИ!$Q:$Q,'ABC ПО СКЛАДАМ'!$A:$A,ОСТАТКИ!$S:$S,'ABC ПО СКЛАДАМ'!AK$2)</f>
        <v>0</v>
      </c>
      <c r="AL69" s="68">
        <f t="shared" ref="AL69:AL132" si="213">IFERROR(AK69/$AH69,0)</f>
        <v>0</v>
      </c>
      <c r="AM69" s="135">
        <f>SUMIFS(ОСТАТКИ!$U:$U,ОСТАТКИ!$Q:$Q,'ABC ПО СКЛАДАМ'!$A:$A,ОСТАТКИ!$S:$S,'ABC ПО СКЛАДАМ'!AM$2)</f>
        <v>899822.45096482721</v>
      </c>
      <c r="AN69" s="68">
        <f t="shared" ref="AN69:AN132" si="214">IFERROR(AM69/$AH69,0)</f>
        <v>1</v>
      </c>
      <c r="AP69" s="142">
        <f>SUMIFS(ОСТАТКИ!T:T,ОСТАТКИ!Q:Q,'ABC ПО СКЛАДАМ'!A:A)</f>
        <v>193023.69564062922</v>
      </c>
      <c r="AQ69" s="135">
        <f>SUMIFS(ОСТАТКИ!$T:$T,ОСТАТКИ!$Q:$Q,'ABC ПО СКЛАДАМ'!$A:$A,ОСТАТКИ!$S:$S,'ABC ПО СКЛАДАМ'!AQ$2)</f>
        <v>0</v>
      </c>
      <c r="AR69" s="68">
        <f t="shared" ref="AR69:AR132" si="215">IFERROR(AQ69/AP69,0)</f>
        <v>0</v>
      </c>
      <c r="AS69" s="135">
        <f>SUMIFS(ОСТАТКИ!$T:$T,ОСТАТКИ!$Q:$Q,'ABC ПО СКЛАДАМ'!$A:$A,ОСТАТКИ!$S:$S,'ABC ПО СКЛАДАМ'!AS$2)</f>
        <v>0</v>
      </c>
      <c r="AT69" s="68">
        <f t="shared" ref="AT69:AT132" si="216">IFERROR(AS69/AP69,0)</f>
        <v>0</v>
      </c>
      <c r="AU69" s="135">
        <f>SUMIFS(ОСТАТКИ!$T:$T,ОСТАТКИ!$Q:$Q,'ABC ПО СКЛАДАМ'!$A:$A,ОСТАТКИ!$S:$S,'ABC ПО СКЛАДАМ'!AU$2)</f>
        <v>193023.69564062922</v>
      </c>
      <c r="AV69" s="68">
        <f t="shared" ref="AV69:AV132" si="217">IFERROR(AU69/AP69,0)</f>
        <v>1</v>
      </c>
      <c r="AX69" s="142">
        <f>SUMIFS(ОСТАТКИ!AB:AB,ОСТАТКИ!Q:Q,'ABC ПО СКЛАДАМ'!A:A)</f>
        <v>225844.08041103013</v>
      </c>
      <c r="AY69" s="135">
        <f>SUMIFS(ОСТАТКИ!$AB:$AB,ОСТАТКИ!$Q:$Q,'ABC ПО СКЛАДАМ'!$A:$A,ОСТАТКИ!$S:$S,'ABC ПО СКЛАДАМ'!AY$2)</f>
        <v>0</v>
      </c>
      <c r="AZ69" s="68">
        <f t="shared" ref="AZ69:AZ132" si="218">IFERROR(AY69/AX69,0)</f>
        <v>0</v>
      </c>
      <c r="BA69" s="135">
        <f>SUMIFS(ОСТАТКИ!$AB:$AB,ОСТАТКИ!$Q:$Q,'ABC ПО СКЛАДАМ'!$A:$A,ОСТАТКИ!$S:$S,'ABC ПО СКЛАДАМ'!BA$2)</f>
        <v>0</v>
      </c>
      <c r="BB69" s="68">
        <f t="shared" ref="BB69:BB132" si="219">IFERROR(BA69/AX69,0)</f>
        <v>0</v>
      </c>
      <c r="BC69" s="135">
        <f>SUMIFS(ОСТАТКИ!$AB:$AB,ОСТАТКИ!$Q:$Q,'ABC ПО СКЛАДАМ'!$A:$A,ОСТАТКИ!$S:$S,'ABC ПО СКЛАДАМ'!BC$2)</f>
        <v>225844.08041103013</v>
      </c>
      <c r="BD69" s="68">
        <f t="shared" ref="BD69:BD132" si="220">IFERROR(BC69/AX69,0)</f>
        <v>1</v>
      </c>
      <c r="BF69" s="142">
        <f>SUMIFS(ОСТАТКИ!AC:AC,ОСТАТКИ!Q:Q,'ABC ПО СКЛАДАМ'!A:A)</f>
        <v>2969501.3515606811</v>
      </c>
      <c r="BG69" s="135">
        <f>SUMIFS(ОСТАТКИ!$AC:$AC,ОСТАТКИ!$Q:$Q,'ABC ПО СКЛАДАМ'!$A:$A,ОСТАТКИ!$S:$S,'ABC ПО СКЛАДАМ'!BG$2)</f>
        <v>0</v>
      </c>
      <c r="BH69" s="68">
        <f t="shared" ref="BH69:BH132" si="221">IFERROR(BG69/BF69,0)</f>
        <v>0</v>
      </c>
      <c r="BI69" s="135">
        <f>SUMIFS(ОСТАТКИ!$AC:$AC,ОСТАТКИ!$Q:$Q,'ABC ПО СКЛАДАМ'!$A:$A,ОСТАТКИ!$S:$S,'ABC ПО СКЛАДАМ'!BI$2)</f>
        <v>0</v>
      </c>
      <c r="BJ69" s="68">
        <f t="shared" ref="BJ69:BJ132" si="222">IFERROR(BI69/BF69,0)</f>
        <v>0</v>
      </c>
      <c r="BK69" s="135">
        <f>SUMIFS(ОСТАТКИ!$AC:$AC,ОСТАТКИ!$Q:$Q,'ABC ПО СКЛАДАМ'!$A:$A,ОСТАТКИ!$S:$S,'ABC ПО СКЛАДАМ'!BK$2)</f>
        <v>2969501.3515606811</v>
      </c>
      <c r="BL69" s="68">
        <f t="shared" ref="BL69:BL132" si="223">IFERROR(BK69/BF69,0)</f>
        <v>1</v>
      </c>
      <c r="BN69" s="142">
        <f>SUMIFS(ОСТАТКИ!Y:Y,ОСТАТКИ!Q:Q,'ABC ПО СКЛАДАМ'!A:A)</f>
        <v>0</v>
      </c>
      <c r="BO69" s="135">
        <f>SUMIFS(ОСТАТКИ!$Y:$Y,ОСТАТКИ!$Q:$Q,'ABC ПО СКЛАДАМ'!$A:$A,ОСТАТКИ!$S:$S,'ABC ПО СКЛАДАМ'!BO$2)</f>
        <v>0</v>
      </c>
      <c r="BP69" s="68">
        <f t="shared" ref="BP69:BP132" si="224">IFERROR(BO69/BN69,0)</f>
        <v>0</v>
      </c>
      <c r="BQ69" s="135">
        <f>SUMIFS(ОСТАТКИ!$Y:$Y,ОСТАТКИ!$Q:$Q,'ABC ПО СКЛАДАМ'!$A:$A,ОСТАТКИ!$S:$S,'ABC ПО СКЛАДАМ'!BQ$2)</f>
        <v>0</v>
      </c>
      <c r="BR69" s="68">
        <f t="shared" ref="BR69:BR132" si="225">IFERROR(BQ69/BN69,0)</f>
        <v>0</v>
      </c>
      <c r="BS69" s="135">
        <f>SUMIFS(ОСТАТКИ!$Y:$Y,ОСТАТКИ!$Q:$Q,'ABC ПО СКЛАДАМ'!$A:$A,ОСТАТКИ!$S:$S,'ABC ПО СКЛАДАМ'!BS$2)</f>
        <v>0</v>
      </c>
      <c r="BT69" s="68">
        <f t="shared" ref="BT69:BT132" si="226">IFERROR(BS69/BN69,0)</f>
        <v>0</v>
      </c>
    </row>
    <row r="70" spans="1:72" ht="12" hidden="1" outlineLevel="1" x14ac:dyDescent="0.25">
      <c r="A70" s="150" t="s">
        <v>2637</v>
      </c>
      <c r="B70" s="142">
        <f>SUMIFS(ОСТАТКИ!AD:AD,ОСТАТКИ!Q:Q,'ABC ПО СКЛАДАМ'!A:A)</f>
        <v>1226828.849804325</v>
      </c>
      <c r="C70" s="135">
        <f>SUMIFS(ОСТАТКИ!AD:AD,ОСТАТКИ!Q:Q,'ABC ПО СКЛАДАМ'!A:A,ОСТАТКИ!S:S,'ABC ПО СКЛАДАМ'!C$3)</f>
        <v>0</v>
      </c>
      <c r="D70" s="68">
        <f t="shared" si="202"/>
        <v>0</v>
      </c>
      <c r="E70" s="135">
        <f>SUMIFS(ОСТАТКИ!AD:AD,ОСТАТКИ!Q:Q,'ABC ПО СКЛАДАМ'!A:A,ОСТАТКИ!S:S,'ABC ПО СКЛАДАМ'!E$3)</f>
        <v>0</v>
      </c>
      <c r="F70" s="68">
        <f t="shared" si="203"/>
        <v>0</v>
      </c>
      <c r="G70" s="135">
        <f>SUMIFS(ОСТАТКИ!AD:AD,ОСТАТКИ!Q:Q,'ABC ПО СКЛАДАМ'!A:A,ОСТАТКИ!S:S,'ABC ПО СКЛАДАМ'!G$3)</f>
        <v>1226828.849804325</v>
      </c>
      <c r="H70" s="143">
        <f t="shared" si="204"/>
        <v>1</v>
      </c>
      <c r="I70" s="132"/>
      <c r="J70" s="142">
        <f>SUMIFS(ОСТАТКИ!AA:AA,ОСТАТКИ!Q:Q,'ABC ПО СКЛАДАМ'!A:A)</f>
        <v>906632.5325579677</v>
      </c>
      <c r="K70" s="135">
        <f>SUMIFS(ОСТАТКИ!AA:AA,ОСТАТКИ!Q:Q,'ABC ПО СКЛАДАМ'!A:A,ОСТАТКИ!S:S,'ABC ПО СКЛАДАМ'!K$3)</f>
        <v>0</v>
      </c>
      <c r="L70" s="68">
        <f t="shared" si="205"/>
        <v>0</v>
      </c>
      <c r="M70" s="135">
        <f>SUMIFS(ОСТАТКИ!$AA:$AA,ОСТАТКИ!$Q:$Q,'ABC ПО СКЛАДАМ'!$A:$A,ОСТАТКИ!$S:$S,'ABC ПО СКЛАДАМ'!M$3)</f>
        <v>0</v>
      </c>
      <c r="N70" s="68">
        <f t="shared" si="206"/>
        <v>0</v>
      </c>
      <c r="O70" s="135">
        <f>SUMIFS(ОСТАТКИ!$AA:$AA,ОСТАТКИ!$Q:$Q,'ABC ПО СКЛАДАМ'!$A:$A,ОСТАТКИ!$S:$S,'ABC ПО СКЛАДАМ'!O$3)</f>
        <v>906632.5325579677</v>
      </c>
      <c r="P70" s="68">
        <f t="shared" si="206"/>
        <v>1</v>
      </c>
      <c r="R70" s="142">
        <f>SUMIFS(ОСТАТКИ!Z:Z,ОСТАТКИ!Q:Q,'ABC ПО СКЛАДАМ'!A:A)</f>
        <v>1927059.0012650318</v>
      </c>
      <c r="S70" s="135">
        <f>SUMIFS(ОСТАТКИ!$Z:$Z,ОСТАТКИ!$Q:$Q,'ABC ПО СКЛАДАМ'!$A:$A,ОСТАТКИ!$S:$S,'ABC ПО СКЛАДАМ'!S$2)</f>
        <v>0</v>
      </c>
      <c r="T70" s="68">
        <f t="shared" si="207"/>
        <v>0</v>
      </c>
      <c r="U70" s="135">
        <f>SUMIFS(ОСТАТКИ!$Z:$Z,ОСТАТКИ!$Q:$Q,'ABC ПО СКЛАДАМ'!$A:$A,ОСТАТКИ!$S:$S,'ABC ПО СКЛАДАМ'!U$2)</f>
        <v>57352.237768496423</v>
      </c>
      <c r="V70" s="68">
        <f t="shared" si="207"/>
        <v>2.9761537000604098E-2</v>
      </c>
      <c r="W70" s="135">
        <f>SUMIFS(ОСТАТКИ!$Z:$Z,ОСТАТКИ!$Q:$Q,'ABC ПО СКЛАДАМ'!$A:$A,ОСТАТКИ!$S:$S,'ABC ПО СКЛАДАМ'!W$2)</f>
        <v>1869706.7634965356</v>
      </c>
      <c r="X70" s="68">
        <f t="shared" ref="X70" si="227">IFERROR(W70/$R70,0)</f>
        <v>0.97023846299939609</v>
      </c>
      <c r="Z70" s="142">
        <f>SUMIFS(ОСТАТКИ!W:W,ОСТАТКИ!Q:Q,'ABC ПО СКЛАДАМ'!A:A)</f>
        <v>0</v>
      </c>
      <c r="AA70" s="135">
        <f>SUMIFS(ОСТАТКИ!$W:$W,ОСТАТКИ!$Q:$Q,'ABC ПО СКЛАДАМ'!$A:$A,ОСТАТКИ!$S:$S,'ABC ПО СКЛАДАМ'!AA$2)</f>
        <v>0</v>
      </c>
      <c r="AB70" s="68">
        <f t="shared" si="209"/>
        <v>0</v>
      </c>
      <c r="AC70" s="135">
        <f>SUMIFS(ОСТАТКИ!$W:$W,ОСТАТКИ!$Q:$Q,'ABC ПО СКЛАДАМ'!$A:$A,ОСТАТКИ!$S:$S,'ABC ПО СКЛАДАМ'!AC$2)</f>
        <v>0</v>
      </c>
      <c r="AD70" s="68">
        <f t="shared" si="210"/>
        <v>0</v>
      </c>
      <c r="AE70" s="135">
        <f>SUMIFS(ОСТАТКИ!$W:$W,ОСТАТКИ!$Q:$Q,'ABC ПО СКЛАДАМ'!$A:$A,ОСТАТКИ!$S:$S,'ABC ПО СКЛАДАМ'!AE$2)</f>
        <v>0</v>
      </c>
      <c r="AF70" s="68">
        <f t="shared" si="211"/>
        <v>0</v>
      </c>
      <c r="AH70" s="142">
        <f>SUMIFS(ОСТАТКИ!U:U,ОСТАТКИ!Q:Q,'ABC ПО СКЛАДАМ'!A:A)</f>
        <v>160223.71509110933</v>
      </c>
      <c r="AI70" s="135">
        <f>SUMIFS(ОСТАТКИ!$U:$U,ОСТАТКИ!$Q:$Q,'ABC ПО СКЛАДАМ'!$A:$A,ОСТАТКИ!$S:$S,'ABC ПО СКЛАДАМ'!AI$2)</f>
        <v>0</v>
      </c>
      <c r="AJ70" s="68">
        <f t="shared" si="212"/>
        <v>0</v>
      </c>
      <c r="AK70" s="135">
        <f>SUMIFS(ОСТАТКИ!$U:$U,ОСТАТКИ!$Q:$Q,'ABC ПО СКЛАДАМ'!$A:$A,ОСТАТКИ!$S:$S,'ABC ПО СКЛАДАМ'!AK$2)</f>
        <v>10418.98986127685</v>
      </c>
      <c r="AL70" s="68">
        <f t="shared" si="213"/>
        <v>6.5027763557674437E-2</v>
      </c>
      <c r="AM70" s="135">
        <f>SUMIFS(ОСТАТКИ!$U:$U,ОСТАТКИ!$Q:$Q,'ABC ПО СКЛАДАМ'!$A:$A,ОСТАТКИ!$S:$S,'ABC ПО СКЛАДАМ'!AM$2)</f>
        <v>149804.72522983249</v>
      </c>
      <c r="AN70" s="68">
        <f t="shared" si="214"/>
        <v>0.93497223644232563</v>
      </c>
      <c r="AP70" s="142">
        <f>SUMIFS(ОСТАТКИ!T:T,ОСТАТКИ!Q:Q,'ABC ПО СКЛАДАМ'!A:A)</f>
        <v>439150.77707644319</v>
      </c>
      <c r="AQ70" s="135">
        <f>SUMIFS(ОСТАТКИ!$T:$T,ОСТАТКИ!$Q:$Q,'ABC ПО СКЛАДАМ'!$A:$A,ОСТАТКИ!$S:$S,'ABC ПО СКЛАДАМ'!AQ$2)</f>
        <v>0</v>
      </c>
      <c r="AR70" s="68">
        <f t="shared" si="215"/>
        <v>0</v>
      </c>
      <c r="AS70" s="135">
        <f>SUMIFS(ОСТАТКИ!$T:$T,ОСТАТКИ!$Q:$Q,'ABC ПО СКЛАДАМ'!$A:$A,ОСТАТКИ!$S:$S,'ABC ПО СКЛАДАМ'!AS$2)</f>
        <v>14338.059442124106</v>
      </c>
      <c r="AT70" s="68">
        <f t="shared" si="216"/>
        <v>3.2649513995117611E-2</v>
      </c>
      <c r="AU70" s="135">
        <f>SUMIFS(ОСТАТКИ!$T:$T,ОСТАТКИ!$Q:$Q,'ABC ПО СКЛАДАМ'!$A:$A,ОСТАТКИ!$S:$S,'ABC ПО СКЛАДАМ'!AU$2)</f>
        <v>424812.71763431909</v>
      </c>
      <c r="AV70" s="68">
        <f t="shared" si="217"/>
        <v>0.96735048600488238</v>
      </c>
      <c r="AX70" s="142">
        <f>SUMIFS(ОСТАТКИ!AB:AB,ОСТАТКИ!Q:Q,'ABC ПО СКЛАДАМ'!A:A)</f>
        <v>227220.42351069479</v>
      </c>
      <c r="AY70" s="135">
        <f>SUMIFS(ОСТАТКИ!$AB:$AB,ОСТАТКИ!$Q:$Q,'ABC ПО СКЛАДАМ'!$A:$A,ОСТАТКИ!$S:$S,'ABC ПО СКЛАДАМ'!AY$2)</f>
        <v>0</v>
      </c>
      <c r="AZ70" s="68">
        <f t="shared" si="218"/>
        <v>0</v>
      </c>
      <c r="BA70" s="135">
        <f>SUMIFS(ОСТАТКИ!$AB:$AB,ОСТАТКИ!$Q:$Q,'ABC ПО СКЛАДАМ'!$A:$A,ОСТАТКИ!$S:$S,'ABC ПО СКЛАДАМ'!BA$2)</f>
        <v>10132.228672434367</v>
      </c>
      <c r="BB70" s="68">
        <f t="shared" si="219"/>
        <v>4.459206842362682E-2</v>
      </c>
      <c r="BC70" s="135">
        <f>SUMIFS(ОСТАТКИ!$AB:$AB,ОСТАТКИ!$Q:$Q,'ABC ПО СКЛАДАМ'!$A:$A,ОСТАТКИ!$S:$S,'ABC ПО СКЛАДАМ'!BC$2)</f>
        <v>217088.19483826042</v>
      </c>
      <c r="BD70" s="68">
        <f t="shared" si="220"/>
        <v>0.95540793157637316</v>
      </c>
      <c r="BF70" s="142">
        <f>SUMIFS(ОСТАТКИ!AC:AC,ОСТАТКИ!Q:Q,'ABC ПО СКЛАДАМ'!A:A)</f>
        <v>1069619.8077098851</v>
      </c>
      <c r="BG70" s="135">
        <f>SUMIFS(ОСТАТКИ!$AC:$AC,ОСТАТКИ!$Q:$Q,'ABC ПО СКЛАДАМ'!$A:$A,ОСТАТКИ!$S:$S,'ABC ПО СКЛАДАМ'!BG$2)</f>
        <v>0</v>
      </c>
      <c r="BH70" s="68">
        <f t="shared" si="221"/>
        <v>0</v>
      </c>
      <c r="BI70" s="135">
        <f>SUMIFS(ОСТАТКИ!$AC:$AC,ОСТАТКИ!$Q:$Q,'ABC ПО СКЛАДАМ'!$A:$A,ОСТАТКИ!$S:$S,'ABC ПО СКЛАДАМ'!BI$2)</f>
        <v>100366.41609486873</v>
      </c>
      <c r="BJ70" s="68">
        <f t="shared" si="222"/>
        <v>9.3833729864968338E-2</v>
      </c>
      <c r="BK70" s="135">
        <f>SUMIFS(ОСТАТКИ!$AC:$AC,ОСТАТКИ!$Q:$Q,'ABC ПО СКЛАДАМ'!$A:$A,ОСТАТКИ!$S:$S,'ABC ПО СКЛАДАМ'!BK$2)</f>
        <v>969253.39161501627</v>
      </c>
      <c r="BL70" s="68">
        <f t="shared" si="223"/>
        <v>0.90616627013503159</v>
      </c>
      <c r="BN70" s="142">
        <f>SUMIFS(ОСТАТКИ!Y:Y,ОСТАТКИ!Q:Q,'ABC ПО СКЛАДАМ'!A:A)</f>
        <v>0</v>
      </c>
      <c r="BO70" s="135">
        <f>SUMIFS(ОСТАТКИ!$Y:$Y,ОСТАТКИ!$Q:$Q,'ABC ПО СКЛАДАМ'!$A:$A,ОСТАТКИ!$S:$S,'ABC ПО СКЛАДАМ'!BO$2)</f>
        <v>0</v>
      </c>
      <c r="BP70" s="68">
        <f t="shared" si="224"/>
        <v>0</v>
      </c>
      <c r="BQ70" s="135">
        <f>SUMIFS(ОСТАТКИ!$Y:$Y,ОСТАТКИ!$Q:$Q,'ABC ПО СКЛАДАМ'!$A:$A,ОСТАТКИ!$S:$S,'ABC ПО СКЛАДАМ'!BQ$2)</f>
        <v>0</v>
      </c>
      <c r="BR70" s="68">
        <f t="shared" si="225"/>
        <v>0</v>
      </c>
      <c r="BS70" s="135">
        <f>SUMIFS(ОСТАТКИ!$Y:$Y,ОСТАТКИ!$Q:$Q,'ABC ПО СКЛАДАМ'!$A:$A,ОСТАТКИ!$S:$S,'ABC ПО СКЛАДАМ'!BS$2)</f>
        <v>0</v>
      </c>
      <c r="BT70" s="68">
        <f t="shared" si="226"/>
        <v>0</v>
      </c>
    </row>
    <row r="71" spans="1:72" ht="12" hidden="1" outlineLevel="1" x14ac:dyDescent="0.25">
      <c r="A71" s="150" t="s">
        <v>2708</v>
      </c>
      <c r="B71" s="142">
        <f>SUMIFS(ОСТАТКИ!AD:AD,ОСТАТКИ!Q:Q,'ABC ПО СКЛАДАМ'!A:A)</f>
        <v>1254809.6211549614</v>
      </c>
      <c r="C71" s="135">
        <f>SUMIFS(ОСТАТКИ!AD:AD,ОСТАТКИ!Q:Q,'ABC ПО СКЛАДАМ'!A:A,ОСТАТКИ!S:S,'ABC ПО СКЛАДАМ'!C$3)</f>
        <v>0</v>
      </c>
      <c r="D71" s="68">
        <f t="shared" si="202"/>
        <v>0</v>
      </c>
      <c r="E71" s="135">
        <f>SUMIFS(ОСТАТКИ!AD:AD,ОСТАТКИ!Q:Q,'ABC ПО СКЛАДАМ'!A:A,ОСТАТКИ!S:S,'ABC ПО СКЛАДАМ'!E$3)</f>
        <v>0</v>
      </c>
      <c r="F71" s="68">
        <f t="shared" si="203"/>
        <v>0</v>
      </c>
      <c r="G71" s="135">
        <f>SUMIFS(ОСТАТКИ!AD:AD,ОСТАТКИ!Q:Q,'ABC ПО СКЛАДАМ'!A:A,ОСТАТКИ!S:S,'ABC ПО СКЛАДАМ'!G$3)</f>
        <v>1254809.6211549614</v>
      </c>
      <c r="H71" s="143">
        <f t="shared" si="204"/>
        <v>1</v>
      </c>
      <c r="I71" s="132"/>
      <c r="J71" s="142">
        <f>SUMIFS(ОСТАТКИ!AA:AA,ОСТАТКИ!Q:Q,'ABC ПО СКЛАДАМ'!A:A)</f>
        <v>780185.08907683659</v>
      </c>
      <c r="K71" s="135">
        <f>SUMIFS(ОСТАТКИ!AA:AA,ОСТАТКИ!Q:Q,'ABC ПО СКЛАДАМ'!A:A,ОСТАТКИ!S:S,'ABC ПО СКЛАДАМ'!K$3)</f>
        <v>0</v>
      </c>
      <c r="L71" s="68">
        <f t="shared" si="205"/>
        <v>0</v>
      </c>
      <c r="M71" s="135">
        <f>SUMIFS(ОСТАТКИ!$AA:$AA,ОСТАТКИ!$Q:$Q,'ABC ПО СКЛАДАМ'!$A:$A,ОСТАТКИ!$S:$S,'ABC ПО СКЛАДАМ'!M$3)</f>
        <v>0</v>
      </c>
      <c r="N71" s="68">
        <f t="shared" si="206"/>
        <v>0</v>
      </c>
      <c r="O71" s="135">
        <f>SUMIFS(ОСТАТКИ!$AA:$AA,ОСТАТКИ!$Q:$Q,'ABC ПО СКЛАДАМ'!$A:$A,ОСТАТКИ!$S:$S,'ABC ПО СКЛАДАМ'!O$3)</f>
        <v>780185.08907683659</v>
      </c>
      <c r="P71" s="68">
        <f t="shared" si="206"/>
        <v>1</v>
      </c>
      <c r="R71" s="142">
        <f>SUMIFS(ОСТАТКИ!Z:Z,ОСТАТКИ!Q:Q,'ABC ПО СКЛАДАМ'!A:A)</f>
        <v>1681208.4149772993</v>
      </c>
      <c r="S71" s="135">
        <f>SUMIFS(ОСТАТКИ!$Z:$Z,ОСТАТКИ!$Q:$Q,'ABC ПО СКЛАДАМ'!$A:$A,ОСТАТКИ!$S:$S,'ABC ПО СКЛАДАМ'!S$2)</f>
        <v>0</v>
      </c>
      <c r="T71" s="68">
        <f t="shared" si="207"/>
        <v>0</v>
      </c>
      <c r="U71" s="135">
        <f>SUMIFS(ОСТАТКИ!$Z:$Z,ОСТАТКИ!$Q:$Q,'ABC ПО СКЛАДАМ'!$A:$A,ОСТАТКИ!$S:$S,'ABC ПО СКЛАДАМ'!U$2)</f>
        <v>0</v>
      </c>
      <c r="V71" s="68">
        <f t="shared" si="207"/>
        <v>0</v>
      </c>
      <c r="W71" s="135">
        <f>SUMIFS(ОСТАТКИ!$Z:$Z,ОСТАТКИ!$Q:$Q,'ABC ПО СКЛАДАМ'!$A:$A,ОСТАТКИ!$S:$S,'ABC ПО СКЛАДАМ'!W$2)</f>
        <v>1681208.4149772993</v>
      </c>
      <c r="X71" s="68">
        <f t="shared" ref="X71" si="228">IFERROR(W71/$R71,0)</f>
        <v>1</v>
      </c>
      <c r="Z71" s="142">
        <f>SUMIFS(ОСТАТКИ!W:W,ОСТАТКИ!Q:Q,'ABC ПО СКЛАДАМ'!A:A)</f>
        <v>0</v>
      </c>
      <c r="AA71" s="135">
        <f>SUMIFS(ОСТАТКИ!$W:$W,ОСТАТКИ!$Q:$Q,'ABC ПО СКЛАДАМ'!$A:$A,ОСТАТКИ!$S:$S,'ABC ПО СКЛАДАМ'!AA$2)</f>
        <v>0</v>
      </c>
      <c r="AB71" s="68">
        <f t="shared" si="209"/>
        <v>0</v>
      </c>
      <c r="AC71" s="135">
        <f>SUMIFS(ОСТАТКИ!$W:$W,ОСТАТКИ!$Q:$Q,'ABC ПО СКЛАДАМ'!$A:$A,ОСТАТКИ!$S:$S,'ABC ПО СКЛАДАМ'!AC$2)</f>
        <v>0</v>
      </c>
      <c r="AD71" s="68">
        <f t="shared" si="210"/>
        <v>0</v>
      </c>
      <c r="AE71" s="135">
        <f>SUMIFS(ОСТАТКИ!$W:$W,ОСТАТКИ!$Q:$Q,'ABC ПО СКЛАДАМ'!$A:$A,ОСТАТКИ!$S:$S,'ABC ПО СКЛАДАМ'!AE$2)</f>
        <v>0</v>
      </c>
      <c r="AF71" s="68">
        <f t="shared" si="211"/>
        <v>0</v>
      </c>
      <c r="AH71" s="142">
        <f>SUMIFS(ОСТАТКИ!U:U,ОСТАТКИ!Q:Q,'ABC ПО СКЛАДАМ'!A:A)</f>
        <v>314699.76092016191</v>
      </c>
      <c r="AI71" s="135">
        <f>SUMIFS(ОСТАТКИ!$U:$U,ОСТАТКИ!$Q:$Q,'ABC ПО СКЛАДАМ'!$A:$A,ОСТАТКИ!$S:$S,'ABC ПО СКЛАДАМ'!AI$2)</f>
        <v>0</v>
      </c>
      <c r="AJ71" s="68">
        <f t="shared" si="212"/>
        <v>0</v>
      </c>
      <c r="AK71" s="135">
        <f>SUMIFS(ОСТАТКИ!$U:$U,ОСТАТКИ!$Q:$Q,'ABC ПО СКЛАДАМ'!$A:$A,ОСТАТКИ!$S:$S,'ABC ПО СКЛАДАМ'!AK$2)</f>
        <v>0</v>
      </c>
      <c r="AL71" s="68">
        <f t="shared" si="213"/>
        <v>0</v>
      </c>
      <c r="AM71" s="135">
        <f>SUMIFS(ОСТАТКИ!$U:$U,ОСТАТКИ!$Q:$Q,'ABC ПО СКЛАДАМ'!$A:$A,ОСТАТКИ!$S:$S,'ABC ПО СКЛАДАМ'!AM$2)</f>
        <v>314699.76092016191</v>
      </c>
      <c r="AN71" s="68">
        <f t="shared" si="214"/>
        <v>1</v>
      </c>
      <c r="AP71" s="142">
        <f>SUMIFS(ОСТАТКИ!T:T,ОСТАТКИ!Q:Q,'ABC ПО СКЛАДАМ'!A:A)</f>
        <v>231280.87111111113</v>
      </c>
      <c r="AQ71" s="135">
        <f>SUMIFS(ОСТАТКИ!$T:$T,ОСТАТКИ!$Q:$Q,'ABC ПО СКЛАДАМ'!$A:$A,ОСТАТКИ!$S:$S,'ABC ПО СКЛАДАМ'!AQ$2)</f>
        <v>0</v>
      </c>
      <c r="AR71" s="68">
        <f t="shared" si="215"/>
        <v>0</v>
      </c>
      <c r="AS71" s="135">
        <f>SUMIFS(ОСТАТКИ!$T:$T,ОСТАТКИ!$Q:$Q,'ABC ПО СКЛАДАМ'!$A:$A,ОСТАТКИ!$S:$S,'ABC ПО СКЛАДАМ'!AS$2)</f>
        <v>0</v>
      </c>
      <c r="AT71" s="68">
        <f t="shared" si="216"/>
        <v>0</v>
      </c>
      <c r="AU71" s="135">
        <f>SUMIFS(ОСТАТКИ!$T:$T,ОСТАТКИ!$Q:$Q,'ABC ПО СКЛАДАМ'!$A:$A,ОСТАТКИ!$S:$S,'ABC ПО СКЛАДАМ'!AU$2)</f>
        <v>231280.87111111113</v>
      </c>
      <c r="AV71" s="68">
        <f t="shared" si="217"/>
        <v>1</v>
      </c>
      <c r="AX71" s="142">
        <f>SUMIFS(ОСТАТКИ!AB:AB,ОСТАТКИ!Q:Q,'ABC ПО СКЛАДАМ'!A:A)</f>
        <v>217711.02888025492</v>
      </c>
      <c r="AY71" s="135">
        <f>SUMIFS(ОСТАТКИ!$AB:$AB,ОСТАТКИ!$Q:$Q,'ABC ПО СКЛАДАМ'!$A:$A,ОСТАТКИ!$S:$S,'ABC ПО СКЛАДАМ'!AY$2)</f>
        <v>0</v>
      </c>
      <c r="AZ71" s="68">
        <f t="shared" si="218"/>
        <v>0</v>
      </c>
      <c r="BA71" s="135">
        <f>SUMIFS(ОСТАТКИ!$AB:$AB,ОСТАТКИ!$Q:$Q,'ABC ПО СКЛАДАМ'!$A:$A,ОСТАТКИ!$S:$S,'ABC ПО СКЛАДАМ'!BA$2)</f>
        <v>0</v>
      </c>
      <c r="BB71" s="68">
        <f t="shared" si="219"/>
        <v>0</v>
      </c>
      <c r="BC71" s="135">
        <f>SUMIFS(ОСТАТКИ!$AB:$AB,ОСТАТКИ!$Q:$Q,'ABC ПО СКЛАДАМ'!$A:$A,ОСТАТКИ!$S:$S,'ABC ПО СКЛАДАМ'!BC$2)</f>
        <v>217711.02888025492</v>
      </c>
      <c r="BD71" s="68">
        <f t="shared" si="220"/>
        <v>1</v>
      </c>
      <c r="BF71" s="142">
        <f>SUMIFS(ОСТАТКИ!AC:AC,ОСТАТКИ!Q:Q,'ABC ПО СКЛАДАМ'!A:A)</f>
        <v>881257.70972872491</v>
      </c>
      <c r="BG71" s="135">
        <f>SUMIFS(ОСТАТКИ!$AC:$AC,ОСТАТКИ!$Q:$Q,'ABC ПО СКЛАДАМ'!$A:$A,ОСТАТКИ!$S:$S,'ABC ПО СКЛАДАМ'!BG$2)</f>
        <v>0</v>
      </c>
      <c r="BH71" s="68">
        <f t="shared" si="221"/>
        <v>0</v>
      </c>
      <c r="BI71" s="135">
        <f>SUMIFS(ОСТАТКИ!$AC:$AC,ОСТАТКИ!$Q:$Q,'ABC ПО СКЛАДАМ'!$A:$A,ОСТАТКИ!$S:$S,'ABC ПО СКЛАДАМ'!BI$2)</f>
        <v>0</v>
      </c>
      <c r="BJ71" s="68">
        <f t="shared" si="222"/>
        <v>0</v>
      </c>
      <c r="BK71" s="135">
        <f>SUMIFS(ОСТАТКИ!$AC:$AC,ОСТАТКИ!$Q:$Q,'ABC ПО СКЛАДАМ'!$A:$A,ОСТАТКИ!$S:$S,'ABC ПО СКЛАДАМ'!BK$2)</f>
        <v>881257.70972872491</v>
      </c>
      <c r="BL71" s="68">
        <f t="shared" si="223"/>
        <v>1</v>
      </c>
      <c r="BN71" s="142">
        <f>SUMIFS(ОСТАТКИ!Y:Y,ОСТАТКИ!Q:Q,'ABC ПО СКЛАДАМ'!A:A)</f>
        <v>0</v>
      </c>
      <c r="BO71" s="135">
        <f>SUMIFS(ОСТАТКИ!$Y:$Y,ОСТАТКИ!$Q:$Q,'ABC ПО СКЛАДАМ'!$A:$A,ОСТАТКИ!$S:$S,'ABC ПО СКЛАДАМ'!BO$2)</f>
        <v>0</v>
      </c>
      <c r="BP71" s="68">
        <f t="shared" si="224"/>
        <v>0</v>
      </c>
      <c r="BQ71" s="135">
        <f>SUMIFS(ОСТАТКИ!$Y:$Y,ОСТАТКИ!$Q:$Q,'ABC ПО СКЛАДАМ'!$A:$A,ОСТАТКИ!$S:$S,'ABC ПО СКЛАДАМ'!BQ$2)</f>
        <v>0</v>
      </c>
      <c r="BR71" s="68">
        <f t="shared" si="225"/>
        <v>0</v>
      </c>
      <c r="BS71" s="135">
        <f>SUMIFS(ОСТАТКИ!$Y:$Y,ОСТАТКИ!$Q:$Q,'ABC ПО СКЛАДАМ'!$A:$A,ОСТАТКИ!$S:$S,'ABC ПО СКЛАДАМ'!BS$2)</f>
        <v>0</v>
      </c>
      <c r="BT71" s="68">
        <f t="shared" si="226"/>
        <v>0</v>
      </c>
    </row>
    <row r="72" spans="1:72" ht="12" hidden="1" outlineLevel="1" x14ac:dyDescent="0.25">
      <c r="A72" s="150" t="s">
        <v>2769</v>
      </c>
      <c r="B72" s="142">
        <f>SUMIFS(ОСТАТКИ!AD:AD,ОСТАТКИ!Q:Q,'ABC ПО СКЛАДАМ'!A:A)</f>
        <v>5489</v>
      </c>
      <c r="C72" s="135">
        <f>SUMIFS(ОСТАТКИ!AD:AD,ОСТАТКИ!Q:Q,'ABC ПО СКЛАДАМ'!A:A,ОСТАТКИ!S:S,'ABC ПО СКЛАДАМ'!C$3)</f>
        <v>0</v>
      </c>
      <c r="D72" s="68">
        <f t="shared" si="202"/>
        <v>0</v>
      </c>
      <c r="E72" s="135">
        <f>SUMIFS(ОСТАТКИ!AD:AD,ОСТАТКИ!Q:Q,'ABC ПО СКЛАДАМ'!A:A,ОСТАТКИ!S:S,'ABC ПО СКЛАДАМ'!E$3)</f>
        <v>0</v>
      </c>
      <c r="F72" s="68">
        <f t="shared" si="203"/>
        <v>0</v>
      </c>
      <c r="G72" s="135">
        <f>SUMIFS(ОСТАТКИ!AD:AD,ОСТАТКИ!Q:Q,'ABC ПО СКЛАДАМ'!A:A,ОСТАТКИ!S:S,'ABC ПО СКЛАДАМ'!G$3)</f>
        <v>5489</v>
      </c>
      <c r="H72" s="143">
        <f t="shared" si="204"/>
        <v>1</v>
      </c>
      <c r="I72" s="132"/>
      <c r="J72" s="142">
        <f>SUMIFS(ОСТАТКИ!AA:AA,ОСТАТКИ!Q:Q,'ABC ПО СКЛАДАМ'!A:A)</f>
        <v>7521.0785714285712</v>
      </c>
      <c r="K72" s="135">
        <f>SUMIFS(ОСТАТКИ!AA:AA,ОСТАТКИ!Q:Q,'ABC ПО СКЛАДАМ'!A:A,ОСТАТКИ!S:S,'ABC ПО СКЛАДАМ'!K$3)</f>
        <v>0</v>
      </c>
      <c r="L72" s="68">
        <f t="shared" si="205"/>
        <v>0</v>
      </c>
      <c r="M72" s="135">
        <f>SUMIFS(ОСТАТКИ!$AA:$AA,ОСТАТКИ!$Q:$Q,'ABC ПО СКЛАДАМ'!$A:$A,ОСТАТКИ!$S:$S,'ABC ПО СКЛАДАМ'!M$3)</f>
        <v>0</v>
      </c>
      <c r="N72" s="68">
        <f t="shared" si="206"/>
        <v>0</v>
      </c>
      <c r="O72" s="135">
        <f>SUMIFS(ОСТАТКИ!$AA:$AA,ОСТАТКИ!$Q:$Q,'ABC ПО СКЛАДАМ'!$A:$A,ОСТАТКИ!$S:$S,'ABC ПО СКЛАДАМ'!O$3)</f>
        <v>7521.0785714285712</v>
      </c>
      <c r="P72" s="68">
        <f t="shared" si="206"/>
        <v>1</v>
      </c>
      <c r="R72" s="142">
        <f>SUMIFS(ОСТАТКИ!Z:Z,ОСТАТКИ!Q:Q,'ABC ПО СКЛАДАМ'!A:A)</f>
        <v>0</v>
      </c>
      <c r="S72" s="135">
        <f>SUMIFS(ОСТАТКИ!$Z:$Z,ОСТАТКИ!$Q:$Q,'ABC ПО СКЛАДАМ'!$A:$A,ОСТАТКИ!$S:$S,'ABC ПО СКЛАДАМ'!S$2)</f>
        <v>0</v>
      </c>
      <c r="T72" s="68">
        <f t="shared" si="207"/>
        <v>0</v>
      </c>
      <c r="U72" s="135">
        <f>SUMIFS(ОСТАТКИ!$Z:$Z,ОСТАТКИ!$Q:$Q,'ABC ПО СКЛАДАМ'!$A:$A,ОСТАТКИ!$S:$S,'ABC ПО СКЛАДАМ'!U$2)</f>
        <v>0</v>
      </c>
      <c r="V72" s="68">
        <f t="shared" si="207"/>
        <v>0</v>
      </c>
      <c r="W72" s="135">
        <f>SUMIFS(ОСТАТКИ!$Z:$Z,ОСТАТКИ!$Q:$Q,'ABC ПО СКЛАДАМ'!$A:$A,ОСТАТКИ!$S:$S,'ABC ПО СКЛАДАМ'!W$2)</f>
        <v>0</v>
      </c>
      <c r="X72" s="68">
        <f t="shared" ref="X72" si="229">IFERROR(W72/$R72,0)</f>
        <v>0</v>
      </c>
      <c r="Z72" s="142">
        <f>SUMIFS(ОСТАТКИ!W:W,ОСТАТКИ!Q:Q,'ABC ПО СКЛАДАМ'!A:A)</f>
        <v>0</v>
      </c>
      <c r="AA72" s="135">
        <f>SUMIFS(ОСТАТКИ!$W:$W,ОСТАТКИ!$Q:$Q,'ABC ПО СКЛАДАМ'!$A:$A,ОСТАТКИ!$S:$S,'ABC ПО СКЛАДАМ'!AA$2)</f>
        <v>0</v>
      </c>
      <c r="AB72" s="68">
        <f t="shared" si="209"/>
        <v>0</v>
      </c>
      <c r="AC72" s="135">
        <f>SUMIFS(ОСТАТКИ!$W:$W,ОСТАТКИ!$Q:$Q,'ABC ПО СКЛАДАМ'!$A:$A,ОСТАТКИ!$S:$S,'ABC ПО СКЛАДАМ'!AC$2)</f>
        <v>0</v>
      </c>
      <c r="AD72" s="68">
        <f t="shared" si="210"/>
        <v>0</v>
      </c>
      <c r="AE72" s="135">
        <f>SUMIFS(ОСТАТКИ!$W:$W,ОСТАТКИ!$Q:$Q,'ABC ПО СКЛАДАМ'!$A:$A,ОСТАТКИ!$S:$S,'ABC ПО СКЛАДАМ'!AE$2)</f>
        <v>0</v>
      </c>
      <c r="AF72" s="68">
        <f t="shared" si="211"/>
        <v>0</v>
      </c>
      <c r="AH72" s="142">
        <f>SUMIFS(ОСТАТКИ!U:U,ОСТАТКИ!Q:Q,'ABC ПО СКЛАДАМ'!A:A)</f>
        <v>4949.0352380952381</v>
      </c>
      <c r="AI72" s="135">
        <f>SUMIFS(ОСТАТКИ!$U:$U,ОСТАТКИ!$Q:$Q,'ABC ПО СКЛАДАМ'!$A:$A,ОСТАТКИ!$S:$S,'ABC ПО СКЛАДАМ'!AI$2)</f>
        <v>0</v>
      </c>
      <c r="AJ72" s="68">
        <f t="shared" si="212"/>
        <v>0</v>
      </c>
      <c r="AK72" s="135">
        <f>SUMIFS(ОСТАТКИ!$U:$U,ОСТАТКИ!$Q:$Q,'ABC ПО СКЛАДАМ'!$A:$A,ОСТАТКИ!$S:$S,'ABC ПО СКЛАДАМ'!AK$2)</f>
        <v>0</v>
      </c>
      <c r="AL72" s="68">
        <f t="shared" si="213"/>
        <v>0</v>
      </c>
      <c r="AM72" s="135">
        <f>SUMIFS(ОСТАТКИ!$U:$U,ОСТАТКИ!$Q:$Q,'ABC ПО СКЛАДАМ'!$A:$A,ОСТАТКИ!$S:$S,'ABC ПО СКЛАДАМ'!AM$2)</f>
        <v>4949.0352380952381</v>
      </c>
      <c r="AN72" s="68">
        <f t="shared" si="214"/>
        <v>1</v>
      </c>
      <c r="AP72" s="142">
        <f>SUMIFS(ОСТАТКИ!T:T,ОСТАТКИ!Q:Q,'ABC ПО СКЛАДАМ'!A:A)</f>
        <v>12285.544761904761</v>
      </c>
      <c r="AQ72" s="135">
        <f>SUMIFS(ОСТАТКИ!$T:$T,ОСТАТКИ!$Q:$Q,'ABC ПО СКЛАДАМ'!$A:$A,ОСТАТКИ!$S:$S,'ABC ПО СКЛАДАМ'!AQ$2)</f>
        <v>0</v>
      </c>
      <c r="AR72" s="68">
        <f t="shared" si="215"/>
        <v>0</v>
      </c>
      <c r="AS72" s="135">
        <f>SUMIFS(ОСТАТКИ!$T:$T,ОСТАТКИ!$Q:$Q,'ABC ПО СКЛАДАМ'!$A:$A,ОСТАТКИ!$S:$S,'ABC ПО СКЛАДАМ'!AS$2)</f>
        <v>0</v>
      </c>
      <c r="AT72" s="68">
        <f t="shared" si="216"/>
        <v>0</v>
      </c>
      <c r="AU72" s="135">
        <f>SUMIFS(ОСТАТКИ!$T:$T,ОСТАТКИ!$Q:$Q,'ABC ПО СКЛАДАМ'!$A:$A,ОСТАТКИ!$S:$S,'ABC ПО СКЛАДАМ'!AU$2)</f>
        <v>12285.544761904761</v>
      </c>
      <c r="AV72" s="68">
        <f t="shared" si="217"/>
        <v>1</v>
      </c>
      <c r="AX72" s="142">
        <f>SUMIFS(ОСТАТКИ!AB:AB,ОСТАТКИ!Q:Q,'ABC ПО СКЛАДАМ'!A:A)</f>
        <v>0</v>
      </c>
      <c r="AY72" s="135">
        <f>SUMIFS(ОСТАТКИ!$AB:$AB,ОСТАТКИ!$Q:$Q,'ABC ПО СКЛАДАМ'!$A:$A,ОСТАТКИ!$S:$S,'ABC ПО СКЛАДАМ'!AY$2)</f>
        <v>0</v>
      </c>
      <c r="AZ72" s="68">
        <f t="shared" si="218"/>
        <v>0</v>
      </c>
      <c r="BA72" s="135">
        <f>SUMIFS(ОСТАТКИ!$AB:$AB,ОСТАТКИ!$Q:$Q,'ABC ПО СКЛАДАМ'!$A:$A,ОСТАТКИ!$S:$S,'ABC ПО СКЛАДАМ'!BA$2)</f>
        <v>0</v>
      </c>
      <c r="BB72" s="68">
        <f t="shared" si="219"/>
        <v>0</v>
      </c>
      <c r="BC72" s="135">
        <f>SUMIFS(ОСТАТКИ!$AB:$AB,ОСТАТКИ!$Q:$Q,'ABC ПО СКЛАДАМ'!$A:$A,ОСТАТКИ!$S:$S,'ABC ПО СКЛАДАМ'!BC$2)</f>
        <v>0</v>
      </c>
      <c r="BD72" s="68">
        <f t="shared" si="220"/>
        <v>0</v>
      </c>
      <c r="BF72" s="142">
        <f>SUMIFS(ОСТАТКИ!AC:AC,ОСТАТКИ!Q:Q,'ABC ПО СКЛАДАМ'!A:A)</f>
        <v>0</v>
      </c>
      <c r="BG72" s="135">
        <f>SUMIFS(ОСТАТКИ!$AC:$AC,ОСТАТКИ!$Q:$Q,'ABC ПО СКЛАДАМ'!$A:$A,ОСТАТКИ!$S:$S,'ABC ПО СКЛАДАМ'!BG$2)</f>
        <v>0</v>
      </c>
      <c r="BH72" s="68">
        <f t="shared" si="221"/>
        <v>0</v>
      </c>
      <c r="BI72" s="135">
        <f>SUMIFS(ОСТАТКИ!$AC:$AC,ОСТАТКИ!$Q:$Q,'ABC ПО СКЛАДАМ'!$A:$A,ОСТАТКИ!$S:$S,'ABC ПО СКЛАДАМ'!BI$2)</f>
        <v>0</v>
      </c>
      <c r="BJ72" s="68">
        <f t="shared" si="222"/>
        <v>0</v>
      </c>
      <c r="BK72" s="135">
        <f>SUMIFS(ОСТАТКИ!$AC:$AC,ОСТАТКИ!$Q:$Q,'ABC ПО СКЛАДАМ'!$A:$A,ОСТАТКИ!$S:$S,'ABC ПО СКЛАДАМ'!BK$2)</f>
        <v>0</v>
      </c>
      <c r="BL72" s="68">
        <f t="shared" si="223"/>
        <v>0</v>
      </c>
      <c r="BN72" s="142">
        <f>SUMIFS(ОСТАТКИ!Y:Y,ОСТАТКИ!Q:Q,'ABC ПО СКЛАДАМ'!A:A)</f>
        <v>0</v>
      </c>
      <c r="BO72" s="135">
        <f>SUMIFS(ОСТАТКИ!$Y:$Y,ОСТАТКИ!$Q:$Q,'ABC ПО СКЛАДАМ'!$A:$A,ОСТАТКИ!$S:$S,'ABC ПО СКЛАДАМ'!BO$2)</f>
        <v>0</v>
      </c>
      <c r="BP72" s="68">
        <f t="shared" si="224"/>
        <v>0</v>
      </c>
      <c r="BQ72" s="135">
        <f>SUMIFS(ОСТАТКИ!$Y:$Y,ОСТАТКИ!$Q:$Q,'ABC ПО СКЛАДАМ'!$A:$A,ОСТАТКИ!$S:$S,'ABC ПО СКЛАДАМ'!BQ$2)</f>
        <v>0</v>
      </c>
      <c r="BR72" s="68">
        <f t="shared" si="225"/>
        <v>0</v>
      </c>
      <c r="BS72" s="135">
        <f>SUMIFS(ОСТАТКИ!$Y:$Y,ОСТАТКИ!$Q:$Q,'ABC ПО СКЛАДАМ'!$A:$A,ОСТАТКИ!$S:$S,'ABC ПО СКЛАДАМ'!BS$2)</f>
        <v>0</v>
      </c>
      <c r="BT72" s="68">
        <f t="shared" si="226"/>
        <v>0</v>
      </c>
    </row>
    <row r="73" spans="1:72" ht="12" hidden="1" outlineLevel="1" x14ac:dyDescent="0.25">
      <c r="A73" s="150" t="s">
        <v>2774</v>
      </c>
      <c r="B73" s="142">
        <f>SUMIFS(ОСТАТКИ!AD:AD,ОСТАТКИ!Q:Q,'ABC ПО СКЛАДАМ'!A:A)</f>
        <v>0</v>
      </c>
      <c r="C73" s="135">
        <f>SUMIFS(ОСТАТКИ!AD:AD,ОСТАТКИ!Q:Q,'ABC ПО СКЛАДАМ'!A:A,ОСТАТКИ!S:S,'ABC ПО СКЛАДАМ'!C$3)</f>
        <v>0</v>
      </c>
      <c r="D73" s="68">
        <f t="shared" si="202"/>
        <v>0</v>
      </c>
      <c r="E73" s="135">
        <f>SUMIFS(ОСТАТКИ!AD:AD,ОСТАТКИ!Q:Q,'ABC ПО СКЛАДАМ'!A:A,ОСТАТКИ!S:S,'ABC ПО СКЛАДАМ'!E$3)</f>
        <v>0</v>
      </c>
      <c r="F73" s="68">
        <f t="shared" si="203"/>
        <v>0</v>
      </c>
      <c r="G73" s="135">
        <f>SUMIFS(ОСТАТКИ!AD:AD,ОСТАТКИ!Q:Q,'ABC ПО СКЛАДАМ'!A:A,ОСТАТКИ!S:S,'ABC ПО СКЛАДАМ'!G$3)</f>
        <v>0</v>
      </c>
      <c r="H73" s="143">
        <f t="shared" si="204"/>
        <v>0</v>
      </c>
      <c r="I73" s="132"/>
      <c r="J73" s="142">
        <f>SUMIFS(ОСТАТКИ!AA:AA,ОСТАТКИ!Q:Q,'ABC ПО СКЛАДАМ'!A:A)</f>
        <v>0</v>
      </c>
      <c r="K73" s="135">
        <f>SUMIFS(ОСТАТКИ!AA:AA,ОСТАТКИ!Q:Q,'ABC ПО СКЛАДАМ'!A:A,ОСТАТКИ!S:S,'ABC ПО СКЛАДАМ'!K$3)</f>
        <v>0</v>
      </c>
      <c r="L73" s="68">
        <f t="shared" si="205"/>
        <v>0</v>
      </c>
      <c r="M73" s="135">
        <f>SUMIFS(ОСТАТКИ!$AA:$AA,ОСТАТКИ!$Q:$Q,'ABC ПО СКЛАДАМ'!$A:$A,ОСТАТКИ!$S:$S,'ABC ПО СКЛАДАМ'!M$3)</f>
        <v>0</v>
      </c>
      <c r="N73" s="68">
        <f t="shared" si="206"/>
        <v>0</v>
      </c>
      <c r="O73" s="135">
        <f>SUMIFS(ОСТАТКИ!$AA:$AA,ОСТАТКИ!$Q:$Q,'ABC ПО СКЛАДАМ'!$A:$A,ОСТАТКИ!$S:$S,'ABC ПО СКЛАДАМ'!O$3)</f>
        <v>0</v>
      </c>
      <c r="P73" s="68">
        <f t="shared" si="206"/>
        <v>0</v>
      </c>
      <c r="R73" s="142">
        <f>SUMIFS(ОСТАТКИ!Z:Z,ОСТАТКИ!Q:Q,'ABC ПО СКЛАДАМ'!A:A)</f>
        <v>0</v>
      </c>
      <c r="S73" s="135">
        <f>SUMIFS(ОСТАТКИ!$Z:$Z,ОСТАТКИ!$Q:$Q,'ABC ПО СКЛАДАМ'!$A:$A,ОСТАТКИ!$S:$S,'ABC ПО СКЛАДАМ'!S$2)</f>
        <v>0</v>
      </c>
      <c r="T73" s="68">
        <f t="shared" si="207"/>
        <v>0</v>
      </c>
      <c r="U73" s="135">
        <f>SUMIFS(ОСТАТКИ!$Z:$Z,ОСТАТКИ!$Q:$Q,'ABC ПО СКЛАДАМ'!$A:$A,ОСТАТКИ!$S:$S,'ABC ПО СКЛАДАМ'!U$2)</f>
        <v>0</v>
      </c>
      <c r="V73" s="68">
        <f t="shared" si="207"/>
        <v>0</v>
      </c>
      <c r="W73" s="135">
        <f>SUMIFS(ОСТАТКИ!$Z:$Z,ОСТАТКИ!$Q:$Q,'ABC ПО СКЛАДАМ'!$A:$A,ОСТАТКИ!$S:$S,'ABC ПО СКЛАДАМ'!W$2)</f>
        <v>0</v>
      </c>
      <c r="X73" s="68">
        <f t="shared" ref="X73" si="230">IFERROR(W73/$R73,0)</f>
        <v>0</v>
      </c>
      <c r="Z73" s="142">
        <f>SUMIFS(ОСТАТКИ!W:W,ОСТАТКИ!Q:Q,'ABC ПО СКЛАДАМ'!A:A)</f>
        <v>0</v>
      </c>
      <c r="AA73" s="135">
        <f>SUMIFS(ОСТАТКИ!$W:$W,ОСТАТКИ!$Q:$Q,'ABC ПО СКЛАДАМ'!$A:$A,ОСТАТКИ!$S:$S,'ABC ПО СКЛАДАМ'!AA$2)</f>
        <v>0</v>
      </c>
      <c r="AB73" s="68">
        <f t="shared" si="209"/>
        <v>0</v>
      </c>
      <c r="AC73" s="135">
        <f>SUMIFS(ОСТАТКИ!$W:$W,ОСТАТКИ!$Q:$Q,'ABC ПО СКЛАДАМ'!$A:$A,ОСТАТКИ!$S:$S,'ABC ПО СКЛАДАМ'!AC$2)</f>
        <v>0</v>
      </c>
      <c r="AD73" s="68">
        <f t="shared" si="210"/>
        <v>0</v>
      </c>
      <c r="AE73" s="135">
        <f>SUMIFS(ОСТАТКИ!$W:$W,ОСТАТКИ!$Q:$Q,'ABC ПО СКЛАДАМ'!$A:$A,ОСТАТКИ!$S:$S,'ABC ПО СКЛАДАМ'!AE$2)</f>
        <v>0</v>
      </c>
      <c r="AF73" s="68">
        <f t="shared" si="211"/>
        <v>0</v>
      </c>
      <c r="AH73" s="142">
        <f>SUMIFS(ОСТАТКИ!U:U,ОСТАТКИ!Q:Q,'ABC ПО СКЛАДАМ'!A:A)</f>
        <v>0</v>
      </c>
      <c r="AI73" s="135">
        <f>SUMIFS(ОСТАТКИ!$U:$U,ОСТАТКИ!$Q:$Q,'ABC ПО СКЛАДАМ'!$A:$A,ОСТАТКИ!$S:$S,'ABC ПО СКЛАДАМ'!AI$2)</f>
        <v>0</v>
      </c>
      <c r="AJ73" s="68">
        <f t="shared" si="212"/>
        <v>0</v>
      </c>
      <c r="AK73" s="135">
        <f>SUMIFS(ОСТАТКИ!$U:$U,ОСТАТКИ!$Q:$Q,'ABC ПО СКЛАДАМ'!$A:$A,ОСТАТКИ!$S:$S,'ABC ПО СКЛАДАМ'!AK$2)</f>
        <v>0</v>
      </c>
      <c r="AL73" s="68">
        <f t="shared" si="213"/>
        <v>0</v>
      </c>
      <c r="AM73" s="135">
        <f>SUMIFS(ОСТАТКИ!$U:$U,ОСТАТКИ!$Q:$Q,'ABC ПО СКЛАДАМ'!$A:$A,ОСТАТКИ!$S:$S,'ABC ПО СКЛАДАМ'!AM$2)</f>
        <v>0</v>
      </c>
      <c r="AN73" s="68">
        <f t="shared" si="214"/>
        <v>0</v>
      </c>
      <c r="AP73" s="142">
        <f>SUMIFS(ОСТАТКИ!T:T,ОСТАТКИ!Q:Q,'ABC ПО СКЛАДАМ'!A:A)</f>
        <v>0</v>
      </c>
      <c r="AQ73" s="135">
        <f>SUMIFS(ОСТАТКИ!$T:$T,ОСТАТКИ!$Q:$Q,'ABC ПО СКЛАДАМ'!$A:$A,ОСТАТКИ!$S:$S,'ABC ПО СКЛАДАМ'!AQ$2)</f>
        <v>0</v>
      </c>
      <c r="AR73" s="68">
        <f t="shared" si="215"/>
        <v>0</v>
      </c>
      <c r="AS73" s="135">
        <f>SUMIFS(ОСТАТКИ!$T:$T,ОСТАТКИ!$Q:$Q,'ABC ПО СКЛАДАМ'!$A:$A,ОСТАТКИ!$S:$S,'ABC ПО СКЛАДАМ'!AS$2)</f>
        <v>0</v>
      </c>
      <c r="AT73" s="68">
        <f t="shared" si="216"/>
        <v>0</v>
      </c>
      <c r="AU73" s="135">
        <f>SUMIFS(ОСТАТКИ!$T:$T,ОСТАТКИ!$Q:$Q,'ABC ПО СКЛАДАМ'!$A:$A,ОСТАТКИ!$S:$S,'ABC ПО СКЛАДАМ'!AU$2)</f>
        <v>0</v>
      </c>
      <c r="AV73" s="68">
        <f t="shared" si="217"/>
        <v>0</v>
      </c>
      <c r="AX73" s="142">
        <f>SUMIFS(ОСТАТКИ!AB:AB,ОСТАТКИ!Q:Q,'ABC ПО СКЛАДАМ'!A:A)</f>
        <v>0</v>
      </c>
      <c r="AY73" s="135">
        <f>SUMIFS(ОСТАТКИ!$AB:$AB,ОСТАТКИ!$Q:$Q,'ABC ПО СКЛАДАМ'!$A:$A,ОСТАТКИ!$S:$S,'ABC ПО СКЛАДАМ'!AY$2)</f>
        <v>0</v>
      </c>
      <c r="AZ73" s="68">
        <f t="shared" si="218"/>
        <v>0</v>
      </c>
      <c r="BA73" s="135">
        <f>SUMIFS(ОСТАТКИ!$AB:$AB,ОСТАТКИ!$Q:$Q,'ABC ПО СКЛАДАМ'!$A:$A,ОСТАТКИ!$S:$S,'ABC ПО СКЛАДАМ'!BA$2)</f>
        <v>0</v>
      </c>
      <c r="BB73" s="68">
        <f t="shared" si="219"/>
        <v>0</v>
      </c>
      <c r="BC73" s="135">
        <f>SUMIFS(ОСТАТКИ!$AB:$AB,ОСТАТКИ!$Q:$Q,'ABC ПО СКЛАДАМ'!$A:$A,ОСТАТКИ!$S:$S,'ABC ПО СКЛАДАМ'!BC$2)</f>
        <v>0</v>
      </c>
      <c r="BD73" s="68">
        <f t="shared" si="220"/>
        <v>0</v>
      </c>
      <c r="BF73" s="142">
        <f>SUMIFS(ОСТАТКИ!AC:AC,ОСТАТКИ!Q:Q,'ABC ПО СКЛАДАМ'!A:A)</f>
        <v>0</v>
      </c>
      <c r="BG73" s="135">
        <f>SUMIFS(ОСТАТКИ!$AC:$AC,ОСТАТКИ!$Q:$Q,'ABC ПО СКЛАДАМ'!$A:$A,ОСТАТКИ!$S:$S,'ABC ПО СКЛАДАМ'!BG$2)</f>
        <v>0</v>
      </c>
      <c r="BH73" s="68">
        <f t="shared" si="221"/>
        <v>0</v>
      </c>
      <c r="BI73" s="135">
        <f>SUMIFS(ОСТАТКИ!$AC:$AC,ОСТАТКИ!$Q:$Q,'ABC ПО СКЛАДАМ'!$A:$A,ОСТАТКИ!$S:$S,'ABC ПО СКЛАДАМ'!BI$2)</f>
        <v>0</v>
      </c>
      <c r="BJ73" s="68">
        <f t="shared" si="222"/>
        <v>0</v>
      </c>
      <c r="BK73" s="135">
        <f>SUMIFS(ОСТАТКИ!$AC:$AC,ОСТАТКИ!$Q:$Q,'ABC ПО СКЛАДАМ'!$A:$A,ОСТАТКИ!$S:$S,'ABC ПО СКЛАДАМ'!BK$2)</f>
        <v>0</v>
      </c>
      <c r="BL73" s="68">
        <f t="shared" si="223"/>
        <v>0</v>
      </c>
      <c r="BN73" s="142">
        <f>SUMIFS(ОСТАТКИ!Y:Y,ОСТАТКИ!Q:Q,'ABC ПО СКЛАДАМ'!A:A)</f>
        <v>0</v>
      </c>
      <c r="BO73" s="135">
        <f>SUMIFS(ОСТАТКИ!$Y:$Y,ОСТАТКИ!$Q:$Q,'ABC ПО СКЛАДАМ'!$A:$A,ОСТАТКИ!$S:$S,'ABC ПО СКЛАДАМ'!BO$2)</f>
        <v>0</v>
      </c>
      <c r="BP73" s="68">
        <f t="shared" si="224"/>
        <v>0</v>
      </c>
      <c r="BQ73" s="135">
        <f>SUMIFS(ОСТАТКИ!$Y:$Y,ОСТАТКИ!$Q:$Q,'ABC ПО СКЛАДАМ'!$A:$A,ОСТАТКИ!$S:$S,'ABC ПО СКЛАДАМ'!BQ$2)</f>
        <v>0</v>
      </c>
      <c r="BR73" s="68">
        <f t="shared" si="225"/>
        <v>0</v>
      </c>
      <c r="BS73" s="135">
        <f>SUMIFS(ОСТАТКИ!$Y:$Y,ОСТАТКИ!$Q:$Q,'ABC ПО СКЛАДАМ'!$A:$A,ОСТАТКИ!$S:$S,'ABC ПО СКЛАДАМ'!BS$2)</f>
        <v>0</v>
      </c>
      <c r="BT73" s="68">
        <f t="shared" si="226"/>
        <v>0</v>
      </c>
    </row>
    <row r="74" spans="1:72" ht="12" hidden="1" outlineLevel="1" x14ac:dyDescent="0.25">
      <c r="A74" s="150" t="s">
        <v>2777</v>
      </c>
      <c r="B74" s="142">
        <f>SUMIFS(ОСТАТКИ!AD:AD,ОСТАТКИ!Q:Q,'ABC ПО СКЛАДАМ'!A:A)</f>
        <v>1144529.0146041296</v>
      </c>
      <c r="C74" s="135">
        <f>SUMIFS(ОСТАТКИ!AD:AD,ОСТАТКИ!Q:Q,'ABC ПО СКЛАДАМ'!A:A,ОСТАТКИ!S:S,'ABC ПО СКЛАДАМ'!C$3)</f>
        <v>0</v>
      </c>
      <c r="D74" s="68">
        <f t="shared" si="202"/>
        <v>0</v>
      </c>
      <c r="E74" s="135">
        <f>SUMIFS(ОСТАТКИ!AD:AD,ОСТАТКИ!Q:Q,'ABC ПО СКЛАДАМ'!A:A,ОСТАТКИ!S:S,'ABC ПО СКЛАДАМ'!E$3)</f>
        <v>0</v>
      </c>
      <c r="F74" s="68">
        <f t="shared" si="203"/>
        <v>0</v>
      </c>
      <c r="G74" s="135">
        <f>SUMIFS(ОСТАТКИ!AD:AD,ОСТАТКИ!Q:Q,'ABC ПО СКЛАДАМ'!A:A,ОСТАТКИ!S:S,'ABC ПО СКЛАДАМ'!G$3)</f>
        <v>1144529.0146041296</v>
      </c>
      <c r="H74" s="143">
        <f t="shared" si="204"/>
        <v>1</v>
      </c>
      <c r="I74" s="132"/>
      <c r="J74" s="142">
        <f>SUMIFS(ОСТАТКИ!AA:AA,ОСТАТКИ!Q:Q,'ABC ПО СКЛАДАМ'!A:A)</f>
        <v>1227330.8167424921</v>
      </c>
      <c r="K74" s="135">
        <f>SUMIFS(ОСТАТКИ!AA:AA,ОСТАТКИ!Q:Q,'ABC ПО СКЛАДАМ'!A:A,ОСТАТКИ!S:S,'ABC ПО СКЛАДАМ'!K$3)</f>
        <v>0</v>
      </c>
      <c r="L74" s="68">
        <f t="shared" si="205"/>
        <v>0</v>
      </c>
      <c r="M74" s="135">
        <f>SUMIFS(ОСТАТКИ!$AA:$AA,ОСТАТКИ!$Q:$Q,'ABC ПО СКЛАДАМ'!$A:$A,ОСТАТКИ!$S:$S,'ABC ПО СКЛАДАМ'!M$3)</f>
        <v>0</v>
      </c>
      <c r="N74" s="68">
        <f t="shared" si="206"/>
        <v>0</v>
      </c>
      <c r="O74" s="135">
        <f>SUMIFS(ОСТАТКИ!$AA:$AA,ОСТАТКИ!$Q:$Q,'ABC ПО СКЛАДАМ'!$A:$A,ОСТАТКИ!$S:$S,'ABC ПО СКЛАДАМ'!O$3)</f>
        <v>1227330.8167424921</v>
      </c>
      <c r="P74" s="68">
        <f t="shared" si="206"/>
        <v>1</v>
      </c>
      <c r="R74" s="142">
        <f>SUMIFS(ОСТАТКИ!Z:Z,ОСТАТКИ!Q:Q,'ABC ПО СКЛАДАМ'!A:A)</f>
        <v>454323.1716849411</v>
      </c>
      <c r="S74" s="135">
        <f>SUMIFS(ОСТАТКИ!$Z:$Z,ОСТАТКИ!$Q:$Q,'ABC ПО СКЛАДАМ'!$A:$A,ОСТАТКИ!$S:$S,'ABC ПО СКЛАДАМ'!S$2)</f>
        <v>0</v>
      </c>
      <c r="T74" s="68">
        <f t="shared" si="207"/>
        <v>0</v>
      </c>
      <c r="U74" s="135">
        <f>SUMIFS(ОСТАТКИ!$Z:$Z,ОСТАТКИ!$Q:$Q,'ABC ПО СКЛАДАМ'!$A:$A,ОСТАТКИ!$S:$S,'ABC ПО СКЛАДАМ'!U$2)</f>
        <v>0</v>
      </c>
      <c r="V74" s="68">
        <f t="shared" si="207"/>
        <v>0</v>
      </c>
      <c r="W74" s="135">
        <f>SUMIFS(ОСТАТКИ!$Z:$Z,ОСТАТКИ!$Q:$Q,'ABC ПО СКЛАДАМ'!$A:$A,ОСТАТКИ!$S:$S,'ABC ПО СКЛАДАМ'!W$2)</f>
        <v>454323.1716849411</v>
      </c>
      <c r="X74" s="68">
        <f t="shared" ref="X74" si="231">IFERROR(W74/$R74,0)</f>
        <v>1</v>
      </c>
      <c r="Z74" s="142">
        <f>SUMIFS(ОСТАТКИ!W:W,ОСТАТКИ!Q:Q,'ABC ПО СКЛАДАМ'!A:A)</f>
        <v>0</v>
      </c>
      <c r="AA74" s="135">
        <f>SUMIFS(ОСТАТКИ!$W:$W,ОСТАТКИ!$Q:$Q,'ABC ПО СКЛАДАМ'!$A:$A,ОСТАТКИ!$S:$S,'ABC ПО СКЛАДАМ'!AA$2)</f>
        <v>0</v>
      </c>
      <c r="AB74" s="68">
        <f t="shared" si="209"/>
        <v>0</v>
      </c>
      <c r="AC74" s="135">
        <f>SUMIFS(ОСТАТКИ!$W:$W,ОСТАТКИ!$Q:$Q,'ABC ПО СКЛАДАМ'!$A:$A,ОСТАТКИ!$S:$S,'ABC ПО СКЛАДАМ'!AC$2)</f>
        <v>0</v>
      </c>
      <c r="AD74" s="68">
        <f t="shared" si="210"/>
        <v>0</v>
      </c>
      <c r="AE74" s="135">
        <f>SUMIFS(ОСТАТКИ!$W:$W,ОСТАТКИ!$Q:$Q,'ABC ПО СКЛАДАМ'!$A:$A,ОСТАТКИ!$S:$S,'ABC ПО СКЛАДАМ'!AE$2)</f>
        <v>0</v>
      </c>
      <c r="AF74" s="68">
        <f t="shared" si="211"/>
        <v>0</v>
      </c>
      <c r="AH74" s="142">
        <f>SUMIFS(ОСТАТКИ!U:U,ОСТАТКИ!Q:Q,'ABC ПО СКЛАДАМ'!A:A)</f>
        <v>218130.22348713552</v>
      </c>
      <c r="AI74" s="135">
        <f>SUMIFS(ОСТАТКИ!$U:$U,ОСТАТКИ!$Q:$Q,'ABC ПО СКЛАДАМ'!$A:$A,ОСТАТКИ!$S:$S,'ABC ПО СКЛАДАМ'!AI$2)</f>
        <v>0</v>
      </c>
      <c r="AJ74" s="68">
        <f t="shared" si="212"/>
        <v>0</v>
      </c>
      <c r="AK74" s="135">
        <f>SUMIFS(ОСТАТКИ!$U:$U,ОСТАТКИ!$Q:$Q,'ABC ПО СКЛАДАМ'!$A:$A,ОСТАТКИ!$S:$S,'ABC ПО СКЛАДАМ'!AK$2)</f>
        <v>0</v>
      </c>
      <c r="AL74" s="68">
        <f t="shared" si="213"/>
        <v>0</v>
      </c>
      <c r="AM74" s="135">
        <f>SUMIFS(ОСТАТКИ!$U:$U,ОСТАТКИ!$Q:$Q,'ABC ПО СКЛАДАМ'!$A:$A,ОСТАТКИ!$S:$S,'ABC ПО СКЛАДАМ'!AM$2)</f>
        <v>218130.22348713552</v>
      </c>
      <c r="AN74" s="68">
        <f t="shared" si="214"/>
        <v>1</v>
      </c>
      <c r="AP74" s="142">
        <f>SUMIFS(ОСТАТКИ!T:T,ОСТАТКИ!Q:Q,'ABC ПО СКЛАДАМ'!A:A)</f>
        <v>367946.5017152658</v>
      </c>
      <c r="AQ74" s="135">
        <f>SUMIFS(ОСТАТКИ!$T:$T,ОСТАТКИ!$Q:$Q,'ABC ПО СКЛАДАМ'!$A:$A,ОСТАТКИ!$S:$S,'ABC ПО СКЛАДАМ'!AQ$2)</f>
        <v>0</v>
      </c>
      <c r="AR74" s="68">
        <f t="shared" si="215"/>
        <v>0</v>
      </c>
      <c r="AS74" s="135">
        <f>SUMIFS(ОСТАТКИ!$T:$T,ОСТАТКИ!$Q:$Q,'ABC ПО СКЛАДАМ'!$A:$A,ОСТАТКИ!$S:$S,'ABC ПО СКЛАДАМ'!AS$2)</f>
        <v>0</v>
      </c>
      <c r="AT74" s="68">
        <f t="shared" si="216"/>
        <v>0</v>
      </c>
      <c r="AU74" s="135">
        <f>SUMIFS(ОСТАТКИ!$T:$T,ОСТАТКИ!$Q:$Q,'ABC ПО СКЛАДАМ'!$A:$A,ОСТАТКИ!$S:$S,'ABC ПО СКЛАДАМ'!AU$2)</f>
        <v>367946.5017152658</v>
      </c>
      <c r="AV74" s="68">
        <f t="shared" si="217"/>
        <v>1</v>
      </c>
      <c r="AX74" s="142">
        <f>SUMIFS(ОСТАТКИ!AB:AB,ОСТАТКИ!Q:Q,'ABC ПО СКЛАДАМ'!A:A)</f>
        <v>37118.645026005644</v>
      </c>
      <c r="AY74" s="135">
        <f>SUMIFS(ОСТАТКИ!$AB:$AB,ОСТАТКИ!$Q:$Q,'ABC ПО СКЛАДАМ'!$A:$A,ОСТАТКИ!$S:$S,'ABC ПО СКЛАДАМ'!AY$2)</f>
        <v>0</v>
      </c>
      <c r="AZ74" s="68">
        <f t="shared" si="218"/>
        <v>0</v>
      </c>
      <c r="BA74" s="135">
        <f>SUMIFS(ОСТАТКИ!$AB:$AB,ОСТАТКИ!$Q:$Q,'ABC ПО СКЛАДАМ'!$A:$A,ОСТАТКИ!$S:$S,'ABC ПО СКЛАДАМ'!BA$2)</f>
        <v>0</v>
      </c>
      <c r="BB74" s="68">
        <f t="shared" si="219"/>
        <v>0</v>
      </c>
      <c r="BC74" s="135">
        <f>SUMIFS(ОСТАТКИ!$AB:$AB,ОСТАТКИ!$Q:$Q,'ABC ПО СКЛАДАМ'!$A:$A,ОСТАТКИ!$S:$S,'ABC ПО СКЛАДАМ'!BC$2)</f>
        <v>37118.645026005644</v>
      </c>
      <c r="BD74" s="68">
        <f t="shared" si="220"/>
        <v>1</v>
      </c>
      <c r="BF74" s="142">
        <f>SUMIFS(ОСТАТКИ!AC:AC,ОСТАТКИ!Q:Q,'ABC ПО СКЛАДАМ'!A:A)</f>
        <v>160691.99468267581</v>
      </c>
      <c r="BG74" s="135">
        <f>SUMIFS(ОСТАТКИ!$AC:$AC,ОСТАТКИ!$Q:$Q,'ABC ПО СКЛАДАМ'!$A:$A,ОСТАТКИ!$S:$S,'ABC ПО СКЛАДАМ'!BG$2)</f>
        <v>0</v>
      </c>
      <c r="BH74" s="68">
        <f t="shared" si="221"/>
        <v>0</v>
      </c>
      <c r="BI74" s="135">
        <f>SUMIFS(ОСТАТКИ!$AC:$AC,ОСТАТКИ!$Q:$Q,'ABC ПО СКЛАДАМ'!$A:$A,ОСТАТКИ!$S:$S,'ABC ПО СКЛАДАМ'!BI$2)</f>
        <v>0</v>
      </c>
      <c r="BJ74" s="68">
        <f t="shared" si="222"/>
        <v>0</v>
      </c>
      <c r="BK74" s="135">
        <f>SUMIFS(ОСТАТКИ!$AC:$AC,ОСТАТКИ!$Q:$Q,'ABC ПО СКЛАДАМ'!$A:$A,ОСТАТКИ!$S:$S,'ABC ПО СКЛАДАМ'!BK$2)</f>
        <v>160691.99468267581</v>
      </c>
      <c r="BL74" s="68">
        <f t="shared" si="223"/>
        <v>1</v>
      </c>
      <c r="BN74" s="142">
        <f>SUMIFS(ОСТАТКИ!Y:Y,ОСТАТКИ!Q:Q,'ABC ПО СКЛАДАМ'!A:A)</f>
        <v>0</v>
      </c>
      <c r="BO74" s="135">
        <f>SUMIFS(ОСТАТКИ!$Y:$Y,ОСТАТКИ!$Q:$Q,'ABC ПО СКЛАДАМ'!$A:$A,ОСТАТКИ!$S:$S,'ABC ПО СКЛАДАМ'!BO$2)</f>
        <v>0</v>
      </c>
      <c r="BP74" s="68">
        <f t="shared" si="224"/>
        <v>0</v>
      </c>
      <c r="BQ74" s="135">
        <f>SUMIFS(ОСТАТКИ!$Y:$Y,ОСТАТКИ!$Q:$Q,'ABC ПО СКЛАДАМ'!$A:$A,ОСТАТКИ!$S:$S,'ABC ПО СКЛАДАМ'!BQ$2)</f>
        <v>0</v>
      </c>
      <c r="BR74" s="68">
        <f t="shared" si="225"/>
        <v>0</v>
      </c>
      <c r="BS74" s="135">
        <f>SUMIFS(ОСТАТКИ!$Y:$Y,ОСТАТКИ!$Q:$Q,'ABC ПО СКЛАДАМ'!$A:$A,ОСТАТКИ!$S:$S,'ABC ПО СКЛАДАМ'!BS$2)</f>
        <v>0</v>
      </c>
      <c r="BT74" s="68">
        <f t="shared" si="226"/>
        <v>0</v>
      </c>
    </row>
    <row r="75" spans="1:72" ht="12" hidden="1" outlineLevel="1" x14ac:dyDescent="0.25">
      <c r="A75" s="150" t="s">
        <v>2802</v>
      </c>
      <c r="B75" s="142">
        <f>SUMIFS(ОСТАТКИ!AD:AD,ОСТАТКИ!Q:Q,'ABC ПО СКЛАДАМ'!A:A)</f>
        <v>1017094.1183270818</v>
      </c>
      <c r="C75" s="135">
        <f>SUMIFS(ОСТАТКИ!AD:AD,ОСТАТКИ!Q:Q,'ABC ПО СКЛАДАМ'!A:A,ОСТАТКИ!S:S,'ABC ПО СКЛАДАМ'!C$3)</f>
        <v>0</v>
      </c>
      <c r="D75" s="68">
        <f t="shared" si="202"/>
        <v>0</v>
      </c>
      <c r="E75" s="135">
        <f>SUMIFS(ОСТАТКИ!AD:AD,ОСТАТКИ!Q:Q,'ABC ПО СКЛАДАМ'!A:A,ОСТАТКИ!S:S,'ABC ПО СКЛАДАМ'!E$3)</f>
        <v>0</v>
      </c>
      <c r="F75" s="68">
        <f t="shared" si="203"/>
        <v>0</v>
      </c>
      <c r="G75" s="135">
        <f>SUMIFS(ОСТАТКИ!AD:AD,ОСТАТКИ!Q:Q,'ABC ПО СКЛАДАМ'!A:A,ОСТАТКИ!S:S,'ABC ПО СКЛАДАМ'!G$3)</f>
        <v>1017094.1183270818</v>
      </c>
      <c r="H75" s="143">
        <f t="shared" si="204"/>
        <v>1</v>
      </c>
      <c r="I75" s="132"/>
      <c r="J75" s="142">
        <f>SUMIFS(ОСТАТКИ!AA:AA,ОСТАТКИ!Q:Q,'ABC ПО СКЛАДАМ'!A:A)</f>
        <v>0</v>
      </c>
      <c r="K75" s="135">
        <f>SUMIFS(ОСТАТКИ!AA:AA,ОСТАТКИ!Q:Q,'ABC ПО СКЛАДАМ'!A:A,ОСТАТКИ!S:S,'ABC ПО СКЛАДАМ'!K$3)</f>
        <v>0</v>
      </c>
      <c r="L75" s="68">
        <f t="shared" si="205"/>
        <v>0</v>
      </c>
      <c r="M75" s="135">
        <f>SUMIFS(ОСТАТКИ!$AA:$AA,ОСТАТКИ!$Q:$Q,'ABC ПО СКЛАДАМ'!$A:$A,ОСТАТКИ!$S:$S,'ABC ПО СКЛАДАМ'!M$3)</f>
        <v>0</v>
      </c>
      <c r="N75" s="68">
        <f t="shared" si="206"/>
        <v>0</v>
      </c>
      <c r="O75" s="135">
        <f>SUMIFS(ОСТАТКИ!$AA:$AA,ОСТАТКИ!$Q:$Q,'ABC ПО СКЛАДАМ'!$A:$A,ОСТАТКИ!$S:$S,'ABC ПО СКЛАДАМ'!O$3)</f>
        <v>0</v>
      </c>
      <c r="P75" s="68">
        <f t="shared" si="206"/>
        <v>0</v>
      </c>
      <c r="R75" s="142">
        <f>SUMIFS(ОСТАТКИ!Z:Z,ОСТАТКИ!Q:Q,'ABC ПО СКЛАДАМ'!A:A)</f>
        <v>1204</v>
      </c>
      <c r="S75" s="135">
        <f>SUMIFS(ОСТАТКИ!$Z:$Z,ОСТАТКИ!$Q:$Q,'ABC ПО СКЛАДАМ'!$A:$A,ОСТАТКИ!$S:$S,'ABC ПО СКЛАДАМ'!S$2)</f>
        <v>0</v>
      </c>
      <c r="T75" s="68">
        <f t="shared" si="207"/>
        <v>0</v>
      </c>
      <c r="U75" s="135">
        <f>SUMIFS(ОСТАТКИ!$Z:$Z,ОСТАТКИ!$Q:$Q,'ABC ПО СКЛАДАМ'!$A:$A,ОСТАТКИ!$S:$S,'ABC ПО СКЛАДАМ'!U$2)</f>
        <v>0</v>
      </c>
      <c r="V75" s="68">
        <f t="shared" si="207"/>
        <v>0</v>
      </c>
      <c r="W75" s="135">
        <f>SUMIFS(ОСТАТКИ!$Z:$Z,ОСТАТКИ!$Q:$Q,'ABC ПО СКЛАДАМ'!$A:$A,ОСТАТКИ!$S:$S,'ABC ПО СКЛАДАМ'!W$2)</f>
        <v>1204</v>
      </c>
      <c r="X75" s="68">
        <f t="shared" ref="X75" si="232">IFERROR(W75/$R75,0)</f>
        <v>1</v>
      </c>
      <c r="Z75" s="142">
        <f>SUMIFS(ОСТАТКИ!W:W,ОСТАТКИ!Q:Q,'ABC ПО СКЛАДАМ'!A:A)</f>
        <v>0</v>
      </c>
      <c r="AA75" s="135">
        <f>SUMIFS(ОСТАТКИ!$W:$W,ОСТАТКИ!$Q:$Q,'ABC ПО СКЛАДАМ'!$A:$A,ОСТАТКИ!$S:$S,'ABC ПО СКЛАДАМ'!AA$2)</f>
        <v>0</v>
      </c>
      <c r="AB75" s="68">
        <f t="shared" si="209"/>
        <v>0</v>
      </c>
      <c r="AC75" s="135">
        <f>SUMIFS(ОСТАТКИ!$W:$W,ОСТАТКИ!$Q:$Q,'ABC ПО СКЛАДАМ'!$A:$A,ОСТАТКИ!$S:$S,'ABC ПО СКЛАДАМ'!AC$2)</f>
        <v>0</v>
      </c>
      <c r="AD75" s="68">
        <f t="shared" si="210"/>
        <v>0</v>
      </c>
      <c r="AE75" s="135">
        <f>SUMIFS(ОСТАТКИ!$W:$W,ОСТАТКИ!$Q:$Q,'ABC ПО СКЛАДАМ'!$A:$A,ОСТАТКИ!$S:$S,'ABC ПО СКЛАДАМ'!AE$2)</f>
        <v>0</v>
      </c>
      <c r="AF75" s="68">
        <f t="shared" si="211"/>
        <v>0</v>
      </c>
      <c r="AH75" s="142">
        <f>SUMIFS(ОСТАТКИ!U:U,ОСТАТКИ!Q:Q,'ABC ПО СКЛАДАМ'!A:A)</f>
        <v>22086.585116279071</v>
      </c>
      <c r="AI75" s="135">
        <f>SUMIFS(ОСТАТКИ!$U:$U,ОСТАТКИ!$Q:$Q,'ABC ПО СКЛАДАМ'!$A:$A,ОСТАТКИ!$S:$S,'ABC ПО СКЛАДАМ'!AI$2)</f>
        <v>0</v>
      </c>
      <c r="AJ75" s="68">
        <f t="shared" si="212"/>
        <v>0</v>
      </c>
      <c r="AK75" s="135">
        <f>SUMIFS(ОСТАТКИ!$U:$U,ОСТАТКИ!$Q:$Q,'ABC ПО СКЛАДАМ'!$A:$A,ОСТАТКИ!$S:$S,'ABC ПО СКЛАДАМ'!AK$2)</f>
        <v>0</v>
      </c>
      <c r="AL75" s="68">
        <f t="shared" si="213"/>
        <v>0</v>
      </c>
      <c r="AM75" s="135">
        <f>SUMIFS(ОСТАТКИ!$U:$U,ОСТАТКИ!$Q:$Q,'ABC ПО СКЛАДАМ'!$A:$A,ОСТАТКИ!$S:$S,'ABC ПО СКЛАДАМ'!AM$2)</f>
        <v>22086.585116279071</v>
      </c>
      <c r="AN75" s="68">
        <f t="shared" si="214"/>
        <v>1</v>
      </c>
      <c r="AP75" s="142">
        <f>SUMIFS(ОСТАТКИ!T:T,ОСТАТКИ!Q:Q,'ABC ПО СКЛАДАМ'!A:A)</f>
        <v>0</v>
      </c>
      <c r="AQ75" s="135">
        <f>SUMIFS(ОСТАТКИ!$T:$T,ОСТАТКИ!$Q:$Q,'ABC ПО СКЛАДАМ'!$A:$A,ОСТАТКИ!$S:$S,'ABC ПО СКЛАДАМ'!AQ$2)</f>
        <v>0</v>
      </c>
      <c r="AR75" s="68">
        <f t="shared" si="215"/>
        <v>0</v>
      </c>
      <c r="AS75" s="135">
        <f>SUMIFS(ОСТАТКИ!$T:$T,ОСТАТКИ!$Q:$Q,'ABC ПО СКЛАДАМ'!$A:$A,ОСТАТКИ!$S:$S,'ABC ПО СКЛАДАМ'!AS$2)</f>
        <v>0</v>
      </c>
      <c r="AT75" s="68">
        <f t="shared" si="216"/>
        <v>0</v>
      </c>
      <c r="AU75" s="135">
        <f>SUMIFS(ОСТАТКИ!$T:$T,ОСТАТКИ!$Q:$Q,'ABC ПО СКЛАДАМ'!$A:$A,ОСТАТКИ!$S:$S,'ABC ПО СКЛАДАМ'!AU$2)</f>
        <v>0</v>
      </c>
      <c r="AV75" s="68">
        <f t="shared" si="217"/>
        <v>0</v>
      </c>
      <c r="AX75" s="142">
        <f>SUMIFS(ОСТАТКИ!AB:AB,ОСТАТКИ!Q:Q,'ABC ПО СКЛАДАМ'!A:A)</f>
        <v>0</v>
      </c>
      <c r="AY75" s="135">
        <f>SUMIFS(ОСТАТКИ!$AB:$AB,ОСТАТКИ!$Q:$Q,'ABC ПО СКЛАДАМ'!$A:$A,ОСТАТКИ!$S:$S,'ABC ПО СКЛАДАМ'!AY$2)</f>
        <v>0</v>
      </c>
      <c r="AZ75" s="68">
        <f t="shared" si="218"/>
        <v>0</v>
      </c>
      <c r="BA75" s="135">
        <f>SUMIFS(ОСТАТКИ!$AB:$AB,ОСТАТКИ!$Q:$Q,'ABC ПО СКЛАДАМ'!$A:$A,ОСТАТКИ!$S:$S,'ABC ПО СКЛАДАМ'!BA$2)</f>
        <v>0</v>
      </c>
      <c r="BB75" s="68">
        <f t="shared" si="219"/>
        <v>0</v>
      </c>
      <c r="BC75" s="135">
        <f>SUMIFS(ОСТАТКИ!$AB:$AB,ОСТАТКИ!$Q:$Q,'ABC ПО СКЛАДАМ'!$A:$A,ОСТАТКИ!$S:$S,'ABC ПО СКЛАДАМ'!BC$2)</f>
        <v>0</v>
      </c>
      <c r="BD75" s="68">
        <f t="shared" si="220"/>
        <v>0</v>
      </c>
      <c r="BF75" s="142">
        <f>SUMIFS(ОСТАТКИ!AC:AC,ОСТАТКИ!Q:Q,'ABC ПО СКЛАДАМ'!A:A)</f>
        <v>87500.165058281375</v>
      </c>
      <c r="BG75" s="135">
        <f>SUMIFS(ОСТАТКИ!$AC:$AC,ОСТАТКИ!$Q:$Q,'ABC ПО СКЛАДАМ'!$A:$A,ОСТАТКИ!$S:$S,'ABC ПО СКЛАДАМ'!BG$2)</f>
        <v>0</v>
      </c>
      <c r="BH75" s="68">
        <f t="shared" si="221"/>
        <v>0</v>
      </c>
      <c r="BI75" s="135">
        <f>SUMIFS(ОСТАТКИ!$AC:$AC,ОСТАТКИ!$Q:$Q,'ABC ПО СКЛАДАМ'!$A:$A,ОСТАТКИ!$S:$S,'ABC ПО СКЛАДАМ'!BI$2)</f>
        <v>0</v>
      </c>
      <c r="BJ75" s="68">
        <f t="shared" si="222"/>
        <v>0</v>
      </c>
      <c r="BK75" s="135">
        <f>SUMIFS(ОСТАТКИ!$AC:$AC,ОСТАТКИ!$Q:$Q,'ABC ПО СКЛАДАМ'!$A:$A,ОСТАТКИ!$S:$S,'ABC ПО СКЛАДАМ'!BK$2)</f>
        <v>87500.165058281375</v>
      </c>
      <c r="BL75" s="68">
        <f t="shared" si="223"/>
        <v>1</v>
      </c>
      <c r="BN75" s="142">
        <f>SUMIFS(ОСТАТКИ!Y:Y,ОСТАТКИ!Q:Q,'ABC ПО СКЛАДАМ'!A:A)</f>
        <v>0</v>
      </c>
      <c r="BO75" s="135">
        <f>SUMIFS(ОСТАТКИ!$Y:$Y,ОСТАТКИ!$Q:$Q,'ABC ПО СКЛАДАМ'!$A:$A,ОСТАТКИ!$S:$S,'ABC ПО СКЛАДАМ'!BO$2)</f>
        <v>0</v>
      </c>
      <c r="BP75" s="68">
        <f t="shared" si="224"/>
        <v>0</v>
      </c>
      <c r="BQ75" s="135">
        <f>SUMIFS(ОСТАТКИ!$Y:$Y,ОСТАТКИ!$Q:$Q,'ABC ПО СКЛАДАМ'!$A:$A,ОСТАТКИ!$S:$S,'ABC ПО СКЛАДАМ'!BQ$2)</f>
        <v>0</v>
      </c>
      <c r="BR75" s="68">
        <f t="shared" si="225"/>
        <v>0</v>
      </c>
      <c r="BS75" s="135">
        <f>SUMIFS(ОСТАТКИ!$Y:$Y,ОСТАТКИ!$Q:$Q,'ABC ПО СКЛАДАМ'!$A:$A,ОСТАТКИ!$S:$S,'ABC ПО СКЛАДАМ'!BS$2)</f>
        <v>0</v>
      </c>
      <c r="BT75" s="68">
        <f t="shared" si="226"/>
        <v>0</v>
      </c>
    </row>
    <row r="76" spans="1:72" ht="12" hidden="1" outlineLevel="1" x14ac:dyDescent="0.25">
      <c r="A76" s="150" t="s">
        <v>5113</v>
      </c>
      <c r="B76" s="142">
        <f>SUMIFS(ОСТАТКИ!AD:AD,ОСТАТКИ!Q:Q,'ABC ПО СКЛАДАМ'!A:A)</f>
        <v>1600</v>
      </c>
      <c r="C76" s="135">
        <f>SUMIFS(ОСТАТКИ!AD:AD,ОСТАТКИ!Q:Q,'ABC ПО СКЛАДАМ'!A:A,ОСТАТКИ!S:S,'ABC ПО СКЛАДАМ'!C$3)</f>
        <v>0</v>
      </c>
      <c r="D76" s="68">
        <f t="shared" si="202"/>
        <v>0</v>
      </c>
      <c r="E76" s="135">
        <f>SUMIFS(ОСТАТКИ!AD:AD,ОСТАТКИ!Q:Q,'ABC ПО СКЛАДАМ'!A:A,ОСТАТКИ!S:S,'ABC ПО СКЛАДАМ'!E$3)</f>
        <v>0</v>
      </c>
      <c r="F76" s="68">
        <f t="shared" si="203"/>
        <v>0</v>
      </c>
      <c r="G76" s="135">
        <f>SUMIFS(ОСТАТКИ!AD:AD,ОСТАТКИ!Q:Q,'ABC ПО СКЛАДАМ'!A:A,ОСТАТКИ!S:S,'ABC ПО СКЛАДАМ'!G$3)</f>
        <v>1600</v>
      </c>
      <c r="H76" s="143">
        <f t="shared" si="204"/>
        <v>1</v>
      </c>
      <c r="I76" s="132"/>
      <c r="J76" s="142">
        <f>SUMIFS(ОСТАТКИ!AA:AA,ОСТАТКИ!Q:Q,'ABC ПО СКЛАДАМ'!A:A)</f>
        <v>915626.65820650291</v>
      </c>
      <c r="K76" s="135">
        <f>SUMIFS(ОСТАТКИ!AA:AA,ОСТАТКИ!Q:Q,'ABC ПО СКЛАДАМ'!A:A,ОСТАТКИ!S:S,'ABC ПО СКЛАДАМ'!K$3)</f>
        <v>0</v>
      </c>
      <c r="L76" s="68">
        <f t="shared" si="205"/>
        <v>0</v>
      </c>
      <c r="M76" s="135">
        <f>SUMIFS(ОСТАТКИ!$AA:$AA,ОСТАТКИ!$Q:$Q,'ABC ПО СКЛАДАМ'!$A:$A,ОСТАТКИ!$S:$S,'ABC ПО СКЛАДАМ'!M$3)</f>
        <v>0</v>
      </c>
      <c r="N76" s="68">
        <f t="shared" si="206"/>
        <v>0</v>
      </c>
      <c r="O76" s="135">
        <f>SUMIFS(ОСТАТКИ!$AA:$AA,ОСТАТКИ!$Q:$Q,'ABC ПО СКЛАДАМ'!$A:$A,ОСТАТКИ!$S:$S,'ABC ПО СКЛАДАМ'!O$3)</f>
        <v>915626.65820650291</v>
      </c>
      <c r="P76" s="68">
        <f t="shared" si="206"/>
        <v>1</v>
      </c>
      <c r="R76" s="142">
        <f>SUMIFS(ОСТАТКИ!Z:Z,ОСТАТКИ!Q:Q,'ABC ПО СКЛАДАМ'!A:A)</f>
        <v>202500</v>
      </c>
      <c r="S76" s="135">
        <f>SUMIFS(ОСТАТКИ!$Z:$Z,ОСТАТКИ!$Q:$Q,'ABC ПО СКЛАДАМ'!$A:$A,ОСТАТКИ!$S:$S,'ABC ПО СКЛАДАМ'!S$2)</f>
        <v>0</v>
      </c>
      <c r="T76" s="68">
        <f t="shared" si="207"/>
        <v>0</v>
      </c>
      <c r="U76" s="135">
        <f>SUMIFS(ОСТАТКИ!$Z:$Z,ОСТАТКИ!$Q:$Q,'ABC ПО СКЛАДАМ'!$A:$A,ОСТАТКИ!$S:$S,'ABC ПО СКЛАДАМ'!U$2)</f>
        <v>0</v>
      </c>
      <c r="V76" s="68">
        <f t="shared" si="207"/>
        <v>0</v>
      </c>
      <c r="W76" s="135">
        <f>SUMIFS(ОСТАТКИ!$Z:$Z,ОСТАТКИ!$Q:$Q,'ABC ПО СКЛАДАМ'!$A:$A,ОСТАТКИ!$S:$S,'ABC ПО СКЛАДАМ'!W$2)</f>
        <v>202500</v>
      </c>
      <c r="X76" s="68">
        <f t="shared" ref="X76" si="233">IFERROR(W76/$R76,0)</f>
        <v>1</v>
      </c>
      <c r="Z76" s="142">
        <f>SUMIFS(ОСТАТКИ!W:W,ОСТАТКИ!Q:Q,'ABC ПО СКЛАДАМ'!A:A)</f>
        <v>0</v>
      </c>
      <c r="AA76" s="135">
        <f>SUMIFS(ОСТАТКИ!$W:$W,ОСТАТКИ!$Q:$Q,'ABC ПО СКЛАДАМ'!$A:$A,ОСТАТКИ!$S:$S,'ABC ПО СКЛАДАМ'!AA$2)</f>
        <v>0</v>
      </c>
      <c r="AB76" s="68">
        <f t="shared" si="209"/>
        <v>0</v>
      </c>
      <c r="AC76" s="135">
        <f>SUMIFS(ОСТАТКИ!$W:$W,ОСТАТКИ!$Q:$Q,'ABC ПО СКЛАДАМ'!$A:$A,ОСТАТКИ!$S:$S,'ABC ПО СКЛАДАМ'!AC$2)</f>
        <v>0</v>
      </c>
      <c r="AD76" s="68">
        <f t="shared" si="210"/>
        <v>0</v>
      </c>
      <c r="AE76" s="135">
        <f>SUMIFS(ОСТАТКИ!$W:$W,ОСТАТКИ!$Q:$Q,'ABC ПО СКЛАДАМ'!$A:$A,ОСТАТКИ!$S:$S,'ABC ПО СКЛАДАМ'!AE$2)</f>
        <v>0</v>
      </c>
      <c r="AF76" s="68">
        <f t="shared" si="211"/>
        <v>0</v>
      </c>
      <c r="AH76" s="142">
        <f>SUMIFS(ОСТАТКИ!U:U,ОСТАТКИ!Q:Q,'ABC ПО СКЛАДАМ'!A:A)</f>
        <v>0</v>
      </c>
      <c r="AI76" s="135">
        <f>SUMIFS(ОСТАТКИ!$U:$U,ОСТАТКИ!$Q:$Q,'ABC ПО СКЛАДАМ'!$A:$A,ОСТАТКИ!$S:$S,'ABC ПО СКЛАДАМ'!AI$2)</f>
        <v>0</v>
      </c>
      <c r="AJ76" s="68">
        <f t="shared" si="212"/>
        <v>0</v>
      </c>
      <c r="AK76" s="135">
        <f>SUMIFS(ОСТАТКИ!$U:$U,ОСТАТКИ!$Q:$Q,'ABC ПО СКЛАДАМ'!$A:$A,ОСТАТКИ!$S:$S,'ABC ПО СКЛАДАМ'!AK$2)</f>
        <v>0</v>
      </c>
      <c r="AL76" s="68">
        <f t="shared" si="213"/>
        <v>0</v>
      </c>
      <c r="AM76" s="135">
        <f>SUMIFS(ОСТАТКИ!$U:$U,ОСТАТКИ!$Q:$Q,'ABC ПО СКЛАДАМ'!$A:$A,ОСТАТКИ!$S:$S,'ABC ПО СКЛАДАМ'!AM$2)</f>
        <v>0</v>
      </c>
      <c r="AN76" s="68">
        <f t="shared" si="214"/>
        <v>0</v>
      </c>
      <c r="AP76" s="142">
        <f>SUMIFS(ОСТАТКИ!T:T,ОСТАТКИ!Q:Q,'ABC ПО СКЛАДАМ'!A:A)</f>
        <v>0</v>
      </c>
      <c r="AQ76" s="135">
        <f>SUMIFS(ОСТАТКИ!$T:$T,ОСТАТКИ!$Q:$Q,'ABC ПО СКЛАДАМ'!$A:$A,ОСТАТКИ!$S:$S,'ABC ПО СКЛАДАМ'!AQ$2)</f>
        <v>0</v>
      </c>
      <c r="AR76" s="68">
        <f t="shared" si="215"/>
        <v>0</v>
      </c>
      <c r="AS76" s="135">
        <f>SUMIFS(ОСТАТКИ!$T:$T,ОСТАТКИ!$Q:$Q,'ABC ПО СКЛАДАМ'!$A:$A,ОСТАТКИ!$S:$S,'ABC ПО СКЛАДАМ'!AS$2)</f>
        <v>0</v>
      </c>
      <c r="AT76" s="68">
        <f t="shared" si="216"/>
        <v>0</v>
      </c>
      <c r="AU76" s="135">
        <f>SUMIFS(ОСТАТКИ!$T:$T,ОСТАТКИ!$Q:$Q,'ABC ПО СКЛАДАМ'!$A:$A,ОСТАТКИ!$S:$S,'ABC ПО СКЛАДАМ'!AU$2)</f>
        <v>0</v>
      </c>
      <c r="AV76" s="68">
        <f t="shared" si="217"/>
        <v>0</v>
      </c>
      <c r="AX76" s="142">
        <f>SUMIFS(ОСТАТКИ!AB:AB,ОСТАТКИ!Q:Q,'ABC ПО СКЛАДАМ'!A:A)</f>
        <v>0</v>
      </c>
      <c r="AY76" s="135">
        <f>SUMIFS(ОСТАТКИ!$AB:$AB,ОСТАТКИ!$Q:$Q,'ABC ПО СКЛАДАМ'!$A:$A,ОСТАТКИ!$S:$S,'ABC ПО СКЛАДАМ'!AY$2)</f>
        <v>0</v>
      </c>
      <c r="AZ76" s="68">
        <f t="shared" si="218"/>
        <v>0</v>
      </c>
      <c r="BA76" s="135">
        <f>SUMIFS(ОСТАТКИ!$AB:$AB,ОСТАТКИ!$Q:$Q,'ABC ПО СКЛАДАМ'!$A:$A,ОСТАТКИ!$S:$S,'ABC ПО СКЛАДАМ'!BA$2)</f>
        <v>0</v>
      </c>
      <c r="BB76" s="68">
        <f t="shared" si="219"/>
        <v>0</v>
      </c>
      <c r="BC76" s="135">
        <f>SUMIFS(ОСТАТКИ!$AB:$AB,ОСТАТКИ!$Q:$Q,'ABC ПО СКЛАДАМ'!$A:$A,ОСТАТКИ!$S:$S,'ABC ПО СКЛАДАМ'!BC$2)</f>
        <v>0</v>
      </c>
      <c r="BD76" s="68">
        <f t="shared" si="220"/>
        <v>0</v>
      </c>
      <c r="BF76" s="142">
        <f>SUMIFS(ОСТАТКИ!AC:AC,ОСТАТКИ!Q:Q,'ABC ПО СКЛАДАМ'!A:A)</f>
        <v>0</v>
      </c>
      <c r="BG76" s="135">
        <f>SUMIFS(ОСТАТКИ!$AC:$AC,ОСТАТКИ!$Q:$Q,'ABC ПО СКЛАДАМ'!$A:$A,ОСТАТКИ!$S:$S,'ABC ПО СКЛАДАМ'!BG$2)</f>
        <v>0</v>
      </c>
      <c r="BH76" s="68">
        <f t="shared" si="221"/>
        <v>0</v>
      </c>
      <c r="BI76" s="135">
        <f>SUMIFS(ОСТАТКИ!$AC:$AC,ОСТАТКИ!$Q:$Q,'ABC ПО СКЛАДАМ'!$A:$A,ОСТАТКИ!$S:$S,'ABC ПО СКЛАДАМ'!BI$2)</f>
        <v>0</v>
      </c>
      <c r="BJ76" s="68">
        <f t="shared" si="222"/>
        <v>0</v>
      </c>
      <c r="BK76" s="135">
        <f>SUMIFS(ОСТАТКИ!$AC:$AC,ОСТАТКИ!$Q:$Q,'ABC ПО СКЛАДАМ'!$A:$A,ОСТАТКИ!$S:$S,'ABC ПО СКЛАДАМ'!BK$2)</f>
        <v>0</v>
      </c>
      <c r="BL76" s="68">
        <f t="shared" si="223"/>
        <v>0</v>
      </c>
      <c r="BN76" s="142">
        <f>SUMIFS(ОСТАТКИ!Y:Y,ОСТАТКИ!Q:Q,'ABC ПО СКЛАДАМ'!A:A)</f>
        <v>0</v>
      </c>
      <c r="BO76" s="135">
        <f>SUMIFS(ОСТАТКИ!$Y:$Y,ОСТАТКИ!$Q:$Q,'ABC ПО СКЛАДАМ'!$A:$A,ОСТАТКИ!$S:$S,'ABC ПО СКЛАДАМ'!BO$2)</f>
        <v>0</v>
      </c>
      <c r="BP76" s="68">
        <f t="shared" si="224"/>
        <v>0</v>
      </c>
      <c r="BQ76" s="135">
        <f>SUMIFS(ОСТАТКИ!$Y:$Y,ОСТАТКИ!$Q:$Q,'ABC ПО СКЛАДАМ'!$A:$A,ОСТАТКИ!$S:$S,'ABC ПО СКЛАДАМ'!BQ$2)</f>
        <v>0</v>
      </c>
      <c r="BR76" s="68">
        <f t="shared" si="225"/>
        <v>0</v>
      </c>
      <c r="BS76" s="135">
        <f>SUMIFS(ОСТАТКИ!$Y:$Y,ОСТАТКИ!$Q:$Q,'ABC ПО СКЛАДАМ'!$A:$A,ОСТАТКИ!$S:$S,'ABC ПО СКЛАДАМ'!BS$2)</f>
        <v>0</v>
      </c>
      <c r="BT76" s="68">
        <f t="shared" si="226"/>
        <v>0</v>
      </c>
    </row>
    <row r="77" spans="1:72" ht="12" hidden="1" outlineLevel="1" x14ac:dyDescent="0.25">
      <c r="A77" s="150" t="s">
        <v>2871</v>
      </c>
      <c r="B77" s="142">
        <f>SUMIFS(ОСТАТКИ!AD:AD,ОСТАТКИ!Q:Q,'ABC ПО СКЛАДАМ'!A:A)</f>
        <v>2289614.0533813774</v>
      </c>
      <c r="C77" s="135">
        <f>SUMIFS(ОСТАТКИ!AD:AD,ОСТАТКИ!Q:Q,'ABC ПО СКЛАДАМ'!A:A,ОСТАТКИ!S:S,'ABC ПО СКЛАДАМ'!C$3)</f>
        <v>0</v>
      </c>
      <c r="D77" s="68">
        <f t="shared" si="202"/>
        <v>0</v>
      </c>
      <c r="E77" s="135">
        <f>SUMIFS(ОСТАТКИ!AD:AD,ОСТАТКИ!Q:Q,'ABC ПО СКЛАДАМ'!A:A,ОСТАТКИ!S:S,'ABC ПО СКЛАДАМ'!E$3)</f>
        <v>0</v>
      </c>
      <c r="F77" s="68">
        <f t="shared" si="203"/>
        <v>0</v>
      </c>
      <c r="G77" s="135">
        <f>SUMIFS(ОСТАТКИ!AD:AD,ОСТАТКИ!Q:Q,'ABC ПО СКЛАДАМ'!A:A,ОСТАТКИ!S:S,'ABC ПО СКЛАДАМ'!G$3)</f>
        <v>2289614.0533813774</v>
      </c>
      <c r="H77" s="143">
        <f t="shared" si="204"/>
        <v>1</v>
      </c>
      <c r="I77" s="132"/>
      <c r="J77" s="142">
        <f>SUMIFS(ОСТАТКИ!AA:AA,ОСТАТКИ!Q:Q,'ABC ПО СКЛАДАМ'!A:A)</f>
        <v>1143087.7886275568</v>
      </c>
      <c r="K77" s="135">
        <f>SUMIFS(ОСТАТКИ!AA:AA,ОСТАТКИ!Q:Q,'ABC ПО СКЛАДАМ'!A:A,ОСТАТКИ!S:S,'ABC ПО СКЛАДАМ'!K$3)</f>
        <v>0</v>
      </c>
      <c r="L77" s="68">
        <f t="shared" si="205"/>
        <v>0</v>
      </c>
      <c r="M77" s="135">
        <f>SUMIFS(ОСТАТКИ!$AA:$AA,ОСТАТКИ!$Q:$Q,'ABC ПО СКЛАДАМ'!$A:$A,ОСТАТКИ!$S:$S,'ABC ПО СКЛАДАМ'!M$3)</f>
        <v>0</v>
      </c>
      <c r="N77" s="68">
        <f t="shared" si="206"/>
        <v>0</v>
      </c>
      <c r="O77" s="135">
        <f>SUMIFS(ОСТАТКИ!$AA:$AA,ОСТАТКИ!$Q:$Q,'ABC ПО СКЛАДАМ'!$A:$A,ОСТАТКИ!$S:$S,'ABC ПО СКЛАДАМ'!O$3)</f>
        <v>1143087.7886275568</v>
      </c>
      <c r="P77" s="68">
        <f t="shared" si="206"/>
        <v>1</v>
      </c>
      <c r="R77" s="142">
        <f>SUMIFS(ОСТАТКИ!Z:Z,ОСТАТКИ!Q:Q,'ABC ПО СКЛАДАМ'!A:A)</f>
        <v>2579278.8185382397</v>
      </c>
      <c r="S77" s="135">
        <f>SUMIFS(ОСТАТКИ!$Z:$Z,ОСТАТКИ!$Q:$Q,'ABC ПО СКЛАДАМ'!$A:$A,ОСТАТКИ!$S:$S,'ABC ПО СКЛАДАМ'!S$2)</f>
        <v>0</v>
      </c>
      <c r="T77" s="68">
        <f t="shared" si="207"/>
        <v>0</v>
      </c>
      <c r="U77" s="135">
        <f>SUMIFS(ОСТАТКИ!$Z:$Z,ОСТАТКИ!$Q:$Q,'ABC ПО СКЛАДАМ'!$A:$A,ОСТАТКИ!$S:$S,'ABC ПО СКЛАДАМ'!U$2)</f>
        <v>0</v>
      </c>
      <c r="V77" s="68">
        <f t="shared" si="207"/>
        <v>0</v>
      </c>
      <c r="W77" s="135">
        <f>SUMIFS(ОСТАТКИ!$Z:$Z,ОСТАТКИ!$Q:$Q,'ABC ПО СКЛАДАМ'!$A:$A,ОСТАТКИ!$S:$S,'ABC ПО СКЛАДАМ'!W$2)</f>
        <v>2579278.8185382397</v>
      </c>
      <c r="X77" s="68">
        <f t="shared" ref="X77" si="234">IFERROR(W77/$R77,0)</f>
        <v>1</v>
      </c>
      <c r="Z77" s="142">
        <f>SUMIFS(ОСТАТКИ!W:W,ОСТАТКИ!Q:Q,'ABC ПО СКЛАДАМ'!A:A)</f>
        <v>0</v>
      </c>
      <c r="AA77" s="135">
        <f>SUMIFS(ОСТАТКИ!$W:$W,ОСТАТКИ!$Q:$Q,'ABC ПО СКЛАДАМ'!$A:$A,ОСТАТКИ!$S:$S,'ABC ПО СКЛАДАМ'!AA$2)</f>
        <v>0</v>
      </c>
      <c r="AB77" s="68">
        <f t="shared" si="209"/>
        <v>0</v>
      </c>
      <c r="AC77" s="135">
        <f>SUMIFS(ОСТАТКИ!$W:$W,ОСТАТКИ!$Q:$Q,'ABC ПО СКЛАДАМ'!$A:$A,ОСТАТКИ!$S:$S,'ABC ПО СКЛАДАМ'!AC$2)</f>
        <v>0</v>
      </c>
      <c r="AD77" s="68">
        <f t="shared" si="210"/>
        <v>0</v>
      </c>
      <c r="AE77" s="135">
        <f>SUMIFS(ОСТАТКИ!$W:$W,ОСТАТКИ!$Q:$Q,'ABC ПО СКЛАДАМ'!$A:$A,ОСТАТКИ!$S:$S,'ABC ПО СКЛАДАМ'!AE$2)</f>
        <v>0</v>
      </c>
      <c r="AF77" s="68">
        <f t="shared" si="211"/>
        <v>0</v>
      </c>
      <c r="AH77" s="142">
        <f>SUMIFS(ОСТАТКИ!U:U,ОСТАТКИ!Q:Q,'ABC ПО СКЛАДАМ'!A:A)</f>
        <v>359698.69106657169</v>
      </c>
      <c r="AI77" s="135">
        <f>SUMIFS(ОСТАТКИ!$U:$U,ОСТАТКИ!$Q:$Q,'ABC ПО СКЛАДАМ'!$A:$A,ОСТАТКИ!$S:$S,'ABC ПО СКЛАДАМ'!AI$2)</f>
        <v>0</v>
      </c>
      <c r="AJ77" s="68">
        <f t="shared" si="212"/>
        <v>0</v>
      </c>
      <c r="AK77" s="135">
        <f>SUMIFS(ОСТАТКИ!$U:$U,ОСТАТКИ!$Q:$Q,'ABC ПО СКЛАДАМ'!$A:$A,ОСТАТКИ!$S:$S,'ABC ПО СКЛАДАМ'!AK$2)</f>
        <v>0</v>
      </c>
      <c r="AL77" s="68">
        <f t="shared" si="213"/>
        <v>0</v>
      </c>
      <c r="AM77" s="135">
        <f>SUMIFS(ОСТАТКИ!$U:$U,ОСТАТКИ!$Q:$Q,'ABC ПО СКЛАДАМ'!$A:$A,ОСТАТКИ!$S:$S,'ABC ПО СКЛАДАМ'!AM$2)</f>
        <v>359698.69106657169</v>
      </c>
      <c r="AN77" s="68">
        <f t="shared" si="214"/>
        <v>1</v>
      </c>
      <c r="AP77" s="142">
        <f>SUMIFS(ОСТАТКИ!T:T,ОСТАТКИ!Q:Q,'ABC ПО СКЛАДАМ'!A:A)</f>
        <v>640943.46644615266</v>
      </c>
      <c r="AQ77" s="135">
        <f>SUMIFS(ОСТАТКИ!$T:$T,ОСТАТКИ!$Q:$Q,'ABC ПО СКЛАДАМ'!$A:$A,ОСТАТКИ!$S:$S,'ABC ПО СКЛАДАМ'!AQ$2)</f>
        <v>0</v>
      </c>
      <c r="AR77" s="68">
        <f t="shared" si="215"/>
        <v>0</v>
      </c>
      <c r="AS77" s="135">
        <f>SUMIFS(ОСТАТКИ!$T:$T,ОСТАТКИ!$Q:$Q,'ABC ПО СКЛАДАМ'!$A:$A,ОСТАТКИ!$S:$S,'ABC ПО СКЛАДАМ'!AS$2)</f>
        <v>0</v>
      </c>
      <c r="AT77" s="68">
        <f t="shared" si="216"/>
        <v>0</v>
      </c>
      <c r="AU77" s="135">
        <f>SUMIFS(ОСТАТКИ!$T:$T,ОСТАТКИ!$Q:$Q,'ABC ПО СКЛАДАМ'!$A:$A,ОСТАТКИ!$S:$S,'ABC ПО СКЛАДАМ'!AU$2)</f>
        <v>640943.46644615266</v>
      </c>
      <c r="AV77" s="68">
        <f t="shared" si="217"/>
        <v>1</v>
      </c>
      <c r="AX77" s="142">
        <f>SUMIFS(ОСТАТКИ!AB:AB,ОСТАТКИ!Q:Q,'ABC ПО СКЛАДАМ'!A:A)</f>
        <v>182023.21838197138</v>
      </c>
      <c r="AY77" s="135">
        <f>SUMIFS(ОСТАТКИ!$AB:$AB,ОСТАТКИ!$Q:$Q,'ABC ПО СКЛАДАМ'!$A:$A,ОСТАТКИ!$S:$S,'ABC ПО СКЛАДАМ'!AY$2)</f>
        <v>0</v>
      </c>
      <c r="AZ77" s="68">
        <f t="shared" si="218"/>
        <v>0</v>
      </c>
      <c r="BA77" s="135">
        <f>SUMIFS(ОСТАТКИ!$AB:$AB,ОСТАТКИ!$Q:$Q,'ABC ПО СКЛАДАМ'!$A:$A,ОСТАТКИ!$S:$S,'ABC ПО СКЛАДАМ'!BA$2)</f>
        <v>0</v>
      </c>
      <c r="BB77" s="68">
        <f t="shared" si="219"/>
        <v>0</v>
      </c>
      <c r="BC77" s="135">
        <f>SUMIFS(ОСТАТКИ!$AB:$AB,ОСТАТКИ!$Q:$Q,'ABC ПО СКЛАДАМ'!$A:$A,ОСТАТКИ!$S:$S,'ABC ПО СКЛАДАМ'!BC$2)</f>
        <v>182023.21838197138</v>
      </c>
      <c r="BD77" s="68">
        <f t="shared" si="220"/>
        <v>1</v>
      </c>
      <c r="BF77" s="142">
        <f>SUMIFS(ОСТАТКИ!AC:AC,ОСТАТКИ!Q:Q,'ABC ПО СКЛАДАМ'!A:A)</f>
        <v>1615395.5746015192</v>
      </c>
      <c r="BG77" s="135">
        <f>SUMIFS(ОСТАТКИ!$AC:$AC,ОСТАТКИ!$Q:$Q,'ABC ПО СКЛАДАМ'!$A:$A,ОСТАТКИ!$S:$S,'ABC ПО СКЛАДАМ'!BG$2)</f>
        <v>0</v>
      </c>
      <c r="BH77" s="68">
        <f t="shared" si="221"/>
        <v>0</v>
      </c>
      <c r="BI77" s="135">
        <f>SUMIFS(ОСТАТКИ!$AC:$AC,ОСТАТКИ!$Q:$Q,'ABC ПО СКЛАДАМ'!$A:$A,ОСТАТКИ!$S:$S,'ABC ПО СКЛАДАМ'!BI$2)</f>
        <v>0</v>
      </c>
      <c r="BJ77" s="68">
        <f t="shared" si="222"/>
        <v>0</v>
      </c>
      <c r="BK77" s="135">
        <f>SUMIFS(ОСТАТКИ!$AC:$AC,ОСТАТКИ!$Q:$Q,'ABC ПО СКЛАДАМ'!$A:$A,ОСТАТКИ!$S:$S,'ABC ПО СКЛАДАМ'!BK$2)</f>
        <v>1615395.5746015192</v>
      </c>
      <c r="BL77" s="68">
        <f t="shared" si="223"/>
        <v>1</v>
      </c>
      <c r="BN77" s="142">
        <f>SUMIFS(ОСТАТКИ!Y:Y,ОСТАТКИ!Q:Q,'ABC ПО СКЛАДАМ'!A:A)</f>
        <v>149723.625</v>
      </c>
      <c r="BO77" s="135">
        <f>SUMIFS(ОСТАТКИ!$Y:$Y,ОСТАТКИ!$Q:$Q,'ABC ПО СКЛАДАМ'!$A:$A,ОСТАТКИ!$S:$S,'ABC ПО СКЛАДАМ'!BO$2)</f>
        <v>0</v>
      </c>
      <c r="BP77" s="68">
        <f t="shared" si="224"/>
        <v>0</v>
      </c>
      <c r="BQ77" s="135">
        <f>SUMIFS(ОСТАТКИ!$Y:$Y,ОСТАТКИ!$Q:$Q,'ABC ПО СКЛАДАМ'!$A:$A,ОСТАТКИ!$S:$S,'ABC ПО СКЛАДАМ'!BQ$2)</f>
        <v>0</v>
      </c>
      <c r="BR77" s="68">
        <f t="shared" si="225"/>
        <v>0</v>
      </c>
      <c r="BS77" s="135">
        <f>SUMIFS(ОСТАТКИ!$Y:$Y,ОСТАТКИ!$Q:$Q,'ABC ПО СКЛАДАМ'!$A:$A,ОСТАТКИ!$S:$S,'ABC ПО СКЛАДАМ'!BS$2)</f>
        <v>149723.625</v>
      </c>
      <c r="BT77" s="68">
        <f t="shared" si="226"/>
        <v>1</v>
      </c>
    </row>
    <row r="78" spans="1:72" ht="12" collapsed="1" x14ac:dyDescent="0.25">
      <c r="A78" s="151" t="s">
        <v>2945</v>
      </c>
      <c r="B78" s="144">
        <f>SUM(B79:B86)</f>
        <v>2793111.2053266861</v>
      </c>
      <c r="C78" s="134">
        <f t="shared" ref="C78:G78" si="235">SUM(C79:C86)</f>
        <v>427354.07228858321</v>
      </c>
      <c r="D78" s="123">
        <f t="shared" si="202"/>
        <v>0.15300288490969671</v>
      </c>
      <c r="E78" s="134">
        <f t="shared" si="235"/>
        <v>1222942.0659510545</v>
      </c>
      <c r="F78" s="123">
        <f t="shared" si="203"/>
        <v>0.43784223972851716</v>
      </c>
      <c r="G78" s="134">
        <f t="shared" si="235"/>
        <v>1142815.0670870487</v>
      </c>
      <c r="H78" s="145">
        <f t="shared" si="204"/>
        <v>0.40915487536178619</v>
      </c>
      <c r="I78" s="132"/>
      <c r="J78" s="144">
        <f>SUM(J79:J86)</f>
        <v>18381164.607050091</v>
      </c>
      <c r="K78" s="134">
        <f t="shared" ref="K78:M78" si="236">SUM(K79:K86)</f>
        <v>6523523.2209930029</v>
      </c>
      <c r="L78" s="123">
        <f t="shared" si="205"/>
        <v>0.35490260603459844</v>
      </c>
      <c r="M78" s="134">
        <f t="shared" si="236"/>
        <v>7351548.0402807621</v>
      </c>
      <c r="N78" s="123">
        <f t="shared" si="206"/>
        <v>0.39995006831401086</v>
      </c>
      <c r="O78" s="134">
        <f t="shared" ref="O78" si="237">SUM(O79:O86)</f>
        <v>4506093.3457763279</v>
      </c>
      <c r="P78" s="123">
        <f t="shared" si="206"/>
        <v>0.24514732565139083</v>
      </c>
      <c r="R78" s="144">
        <f>SUM(R79:R86)</f>
        <v>15003171.958718792</v>
      </c>
      <c r="S78" s="134">
        <f t="shared" ref="S78" si="238">SUM(S79:S86)</f>
        <v>4360312.6321663735</v>
      </c>
      <c r="T78" s="123">
        <f t="shared" si="207"/>
        <v>0.29062605188847851</v>
      </c>
      <c r="U78" s="134">
        <f t="shared" ref="U78" si="239">SUM(U79:U86)</f>
        <v>5463875.0035254201</v>
      </c>
      <c r="V78" s="123">
        <f t="shared" si="207"/>
        <v>0.36418132236031586</v>
      </c>
      <c r="W78" s="134">
        <f t="shared" ref="W78" si="240">SUM(W79:W86)</f>
        <v>5178984.323026998</v>
      </c>
      <c r="X78" s="123">
        <f t="shared" ref="X78" si="241">IFERROR(W78/$R78,0)</f>
        <v>0.34519262575120557</v>
      </c>
      <c r="Z78" s="144">
        <f>SUM(Z79:Z86)</f>
        <v>0</v>
      </c>
      <c r="AA78" s="134">
        <f t="shared" ref="AA78" si="242">SUM(AA79:AA86)</f>
        <v>0</v>
      </c>
      <c r="AB78" s="123">
        <f t="shared" si="209"/>
        <v>0</v>
      </c>
      <c r="AC78" s="134">
        <f t="shared" ref="AC78" si="243">SUM(AC79:AC86)</f>
        <v>0</v>
      </c>
      <c r="AD78" s="123">
        <f t="shared" si="210"/>
        <v>0</v>
      </c>
      <c r="AE78" s="134">
        <f t="shared" ref="AE78" si="244">SUM(AE79:AE86)</f>
        <v>0</v>
      </c>
      <c r="AF78" s="123">
        <f t="shared" si="211"/>
        <v>0</v>
      </c>
      <c r="AH78" s="144">
        <f>SUM(AH79:AH86)</f>
        <v>577927.15889921086</v>
      </c>
      <c r="AI78" s="134">
        <f t="shared" ref="AI78:AM78" si="245">SUM(AI79:AI86)</f>
        <v>171844.00177914911</v>
      </c>
      <c r="AJ78" s="123">
        <f t="shared" si="212"/>
        <v>0.29734543381983247</v>
      </c>
      <c r="AK78" s="134">
        <f t="shared" si="245"/>
        <v>306550.56725451542</v>
      </c>
      <c r="AL78" s="123">
        <f t="shared" si="213"/>
        <v>0.53043114955595494</v>
      </c>
      <c r="AM78" s="134">
        <f t="shared" si="245"/>
        <v>99532.589865546208</v>
      </c>
      <c r="AN78" s="123">
        <f t="shared" si="214"/>
        <v>0.17222341662421242</v>
      </c>
      <c r="AP78" s="144">
        <f>SUM(AP79:AP86)</f>
        <v>1195247.4040861283</v>
      </c>
      <c r="AQ78" s="134">
        <f t="shared" ref="AQ78" si="246">SUM(AQ79:AQ86)</f>
        <v>330025.91268702631</v>
      </c>
      <c r="AR78" s="123">
        <f t="shared" si="215"/>
        <v>0.27611514700536843</v>
      </c>
      <c r="AS78" s="134">
        <f t="shared" ref="AS78" si="247">SUM(AS79:AS86)</f>
        <v>647422.25167351542</v>
      </c>
      <c r="AT78" s="123">
        <f t="shared" si="216"/>
        <v>0.54166380069951003</v>
      </c>
      <c r="AU78" s="134">
        <f t="shared" ref="AU78" si="248">SUM(AU79:AU86)</f>
        <v>217799.23972558678</v>
      </c>
      <c r="AV78" s="123">
        <f t="shared" si="217"/>
        <v>0.18222105229512164</v>
      </c>
      <c r="AX78" s="144">
        <f>SUM(AX79:AX86)</f>
        <v>1139988.5619198158</v>
      </c>
      <c r="AY78" s="134">
        <f t="shared" ref="AY78" si="249">SUM(AY79:AY86)</f>
        <v>160946.43909214926</v>
      </c>
      <c r="AZ78" s="123">
        <f t="shared" si="218"/>
        <v>0.14118250346398639</v>
      </c>
      <c r="BA78" s="134">
        <f t="shared" ref="BA78" si="250">SUM(BA79:BA86)</f>
        <v>347834.82760643808</v>
      </c>
      <c r="BB78" s="123">
        <f t="shared" si="219"/>
        <v>0.30512133123569357</v>
      </c>
      <c r="BC78" s="134">
        <f t="shared" ref="BC78" si="251">SUM(BC79:BC86)</f>
        <v>631207.29522122873</v>
      </c>
      <c r="BD78" s="123">
        <f t="shared" si="220"/>
        <v>0.55369616530032029</v>
      </c>
      <c r="BF78" s="144">
        <f>SUM(BF79:BF86)</f>
        <v>12432525.475920899</v>
      </c>
      <c r="BG78" s="134">
        <f t="shared" ref="BG78" si="252">SUM(BG79:BG86)</f>
        <v>1745717.4170432137</v>
      </c>
      <c r="BH78" s="123">
        <f t="shared" si="221"/>
        <v>0.14041535007704503</v>
      </c>
      <c r="BI78" s="134">
        <f t="shared" ref="BI78" si="253">SUM(BI79:BI86)</f>
        <v>3052989.94233282</v>
      </c>
      <c r="BJ78" s="123">
        <f t="shared" si="222"/>
        <v>0.24556474452803642</v>
      </c>
      <c r="BK78" s="134">
        <f t="shared" ref="BK78" si="254">SUM(BK79:BK86)</f>
        <v>7633818.1165448697</v>
      </c>
      <c r="BL78" s="123">
        <f t="shared" si="223"/>
        <v>0.61401990539491891</v>
      </c>
      <c r="BN78" s="144">
        <f>SUM(BN79:BN86)</f>
        <v>50845953.618709564</v>
      </c>
      <c r="BO78" s="134">
        <f t="shared" ref="BO78" si="255">SUM(BO79:BO86)</f>
        <v>22448445.758637015</v>
      </c>
      <c r="BP78" s="123">
        <f t="shared" si="224"/>
        <v>0.44149915894933195</v>
      </c>
      <c r="BQ78" s="134">
        <f t="shared" ref="BQ78" si="256">SUM(BQ79:BQ86)</f>
        <v>18191937.543064892</v>
      </c>
      <c r="BR78" s="123">
        <f t="shared" si="225"/>
        <v>0.35778535455318677</v>
      </c>
      <c r="BS78" s="134">
        <f t="shared" ref="BS78" si="257">SUM(BS79:BS86)</f>
        <v>10205570.317007672</v>
      </c>
      <c r="BT78" s="123">
        <f t="shared" si="226"/>
        <v>0.20071548649748153</v>
      </c>
    </row>
    <row r="79" spans="1:72" ht="12" hidden="1" outlineLevel="1" x14ac:dyDescent="0.25">
      <c r="A79" s="150" t="s">
        <v>2947</v>
      </c>
      <c r="B79" s="142">
        <f>SUMIFS(ОСТАТКИ!AD:AD,ОСТАТКИ!Q:Q,'ABC ПО СКЛАДАМ'!A:A)</f>
        <v>1472340.8000784612</v>
      </c>
      <c r="C79" s="135">
        <f>SUMIFS(ОСТАТКИ!AD:AD,ОСТАТКИ!Q:Q,'ABC ПО СКЛАДАМ'!A:A,ОСТАТКИ!S:S,'ABC ПО СКЛАДАМ'!C$3)</f>
        <v>381749.73518419161</v>
      </c>
      <c r="D79" s="68">
        <f t="shared" si="202"/>
        <v>0.25928082354564114</v>
      </c>
      <c r="E79" s="135">
        <f>SUMIFS(ОСТАТКИ!AD:AD,ОСТАТКИ!Q:Q,'ABC ПО СКЛАДАМ'!A:A,ОСТАТКИ!S:S,'ABC ПО СКЛАДАМ'!E$3)</f>
        <v>699545.1986074273</v>
      </c>
      <c r="F79" s="68">
        <f t="shared" si="203"/>
        <v>0.47512450824574615</v>
      </c>
      <c r="G79" s="135">
        <f>SUMIFS(ОСТАТКИ!AD:AD,ОСТАТКИ!Q:Q,'ABC ПО СКЛАДАМ'!A:A,ОСТАТКИ!S:S,'ABC ПО СКЛАДАМ'!G$3)</f>
        <v>391045.86628684256</v>
      </c>
      <c r="H79" s="143">
        <f t="shared" si="204"/>
        <v>0.26559466820861288</v>
      </c>
      <c r="I79" s="132"/>
      <c r="J79" s="142">
        <f>SUMIFS(ОСТАТКИ!AA:AA,ОСТАТКИ!Q:Q,'ABC ПО СКЛАДАМ'!A:A)</f>
        <v>14782363.652844617</v>
      </c>
      <c r="K79" s="135">
        <f>SUMIFS(ОСТАТКИ!AA:AA,ОСТАТКИ!Q:Q,'ABC ПО СКЛАДАМ'!A:A,ОСТАТКИ!S:S,'ABC ПО СКЛАДАМ'!K$3)</f>
        <v>6229405.9207993103</v>
      </c>
      <c r="L79" s="68">
        <f t="shared" si="205"/>
        <v>0.42140797419772352</v>
      </c>
      <c r="M79" s="135">
        <f>SUMIFS(ОСТАТКИ!$AA:$AA,ОСТАТКИ!$Q:$Q,'ABC ПО СКЛАДАМ'!$A:$A,ОСТАТКИ!$S:$S,'ABC ПО СКЛАДАМ'!M$3)</f>
        <v>6112031.025035508</v>
      </c>
      <c r="N79" s="68">
        <f t="shared" si="206"/>
        <v>0.41346777609948399</v>
      </c>
      <c r="O79" s="135">
        <f>SUMIFS(ОСТАТКИ!$AA:$AA,ОСТАТКИ!$Q:$Q,'ABC ПО СКЛАДАМ'!$A:$A,ОСТАТКИ!$S:$S,'ABC ПО СКЛАДАМ'!O$3)</f>
        <v>2440926.707009804</v>
      </c>
      <c r="P79" s="68">
        <f t="shared" si="206"/>
        <v>0.16512424970279288</v>
      </c>
      <c r="R79" s="142">
        <f>SUMIFS(ОСТАТКИ!Z:Z,ОСТАТКИ!Q:Q,'ABC ПО СКЛАДАМ'!A:A)</f>
        <v>13097075.95599521</v>
      </c>
      <c r="S79" s="135">
        <f>SUMIFS(ОСТАТКИ!$Z:$Z,ОСТАТКИ!$Q:$Q,'ABC ПО СКЛАДАМ'!$A:$A,ОСТАТКИ!$S:$S,'ABC ПО СКЛАДАМ'!S$2)</f>
        <v>4250438.7156985309</v>
      </c>
      <c r="T79" s="68">
        <f t="shared" si="207"/>
        <v>0.32453340959306914</v>
      </c>
      <c r="U79" s="135">
        <f>SUMIFS(ОСТАТКИ!$Z:$Z,ОСТАТКИ!$Q:$Q,'ABC ПО СКЛАДАМ'!$A:$A,ОСТАТКИ!$S:$S,'ABC ПО СКЛАДАМ'!U$2)</f>
        <v>4748569.1152194832</v>
      </c>
      <c r="V79" s="68">
        <f t="shared" si="207"/>
        <v>0.36256712041482947</v>
      </c>
      <c r="W79" s="135">
        <f>SUMIFS(ОСТАТКИ!$Z:$Z,ОСТАТКИ!$Q:$Q,'ABC ПО СКЛАДАМ'!$A:$A,ОСТАТКИ!$S:$S,'ABC ПО СКЛАДАМ'!W$2)</f>
        <v>4098068.1250771964</v>
      </c>
      <c r="X79" s="68">
        <f t="shared" ref="X79" si="258">IFERROR(W79/$R79,0)</f>
        <v>0.31289946999210144</v>
      </c>
      <c r="Z79" s="142">
        <f>SUMIFS(ОСТАТКИ!W:W,ОСТАТКИ!Q:Q,'ABC ПО СКЛАДАМ'!A:A)</f>
        <v>0</v>
      </c>
      <c r="AA79" s="135">
        <f>SUMIFS(ОСТАТКИ!$W:$W,ОСТАТКИ!$Q:$Q,'ABC ПО СКЛАДАМ'!$A:$A,ОСТАТКИ!$S:$S,'ABC ПО СКЛАДАМ'!AA$2)</f>
        <v>0</v>
      </c>
      <c r="AB79" s="68">
        <f t="shared" si="209"/>
        <v>0</v>
      </c>
      <c r="AC79" s="135">
        <f>SUMIFS(ОСТАТКИ!$W:$W,ОСТАТКИ!$Q:$Q,'ABC ПО СКЛАДАМ'!$A:$A,ОСТАТКИ!$S:$S,'ABC ПО СКЛАДАМ'!AC$2)</f>
        <v>0</v>
      </c>
      <c r="AD79" s="68">
        <f t="shared" si="210"/>
        <v>0</v>
      </c>
      <c r="AE79" s="135">
        <f>SUMIFS(ОСТАТКИ!$W:$W,ОСТАТКИ!$Q:$Q,'ABC ПО СКЛАДАМ'!$A:$A,ОСТАТКИ!$S:$S,'ABC ПО СКЛАДАМ'!AE$2)</f>
        <v>0</v>
      </c>
      <c r="AF79" s="68">
        <f t="shared" si="211"/>
        <v>0</v>
      </c>
      <c r="AH79" s="142">
        <f>SUMIFS(ОСТАТКИ!U:U,ОСТАТКИ!Q:Q,'ABC ПО СКЛАДАМ'!A:A)</f>
        <v>419410.29858459253</v>
      </c>
      <c r="AI79" s="135">
        <f>SUMIFS(ОСТАТКИ!$U:$U,ОСТАТКИ!$Q:$Q,'ABC ПО СКЛАДАМ'!$A:$A,ОСТАТКИ!$S:$S,'ABC ПО СКЛАДАМ'!AI$2)</f>
        <v>140946.40415589532</v>
      </c>
      <c r="AJ79" s="68">
        <f t="shared" si="212"/>
        <v>0.33605851985884722</v>
      </c>
      <c r="AK79" s="135">
        <f>SUMIFS(ОСТАТКИ!$U:$U,ОСТАТКИ!$Q:$Q,'ABC ПО СКЛАДАМ'!$A:$A,ОСТАТКИ!$S:$S,'ABC ПО СКЛАДАМ'!AK$2)</f>
        <v>245729.50148752073</v>
      </c>
      <c r="AL79" s="68">
        <f t="shared" si="213"/>
        <v>0.58589286509367522</v>
      </c>
      <c r="AM79" s="135">
        <f>SUMIFS(ОСТАТКИ!$U:$U,ОСТАТКИ!$Q:$Q,'ABC ПО СКЛАДАМ'!$A:$A,ОСТАТКИ!$S:$S,'ABC ПО СКЛАДАМ'!AM$2)</f>
        <v>32734.392941176469</v>
      </c>
      <c r="AN79" s="68">
        <f t="shared" si="214"/>
        <v>7.8048615047477524E-2</v>
      </c>
      <c r="AP79" s="142">
        <f>SUMIFS(ОСТАТКИ!T:T,ОСТАТКИ!Q:Q,'ABC ПО СКЛАДАМ'!A:A)</f>
        <v>897272.03014105675</v>
      </c>
      <c r="AQ79" s="135">
        <f>SUMIFS(ОСТАТКИ!$T:$T,ОСТАТКИ!$Q:$Q,'ABC ПО СКЛАДАМ'!$A:$A,ОСТАТКИ!$S:$S,'ABC ПО СКЛАДАМ'!AQ$2)</f>
        <v>330025.91268702631</v>
      </c>
      <c r="AR79" s="68">
        <f t="shared" si="215"/>
        <v>0.36781032017140242</v>
      </c>
      <c r="AS79" s="135">
        <f>SUMIFS(ОСТАТКИ!$T:$T,ОСТАТКИ!$Q:$Q,'ABC ПО СКЛАДАМ'!$A:$A,ОСТАТКИ!$S:$S,'ABC ПО СКЛАДАМ'!AS$2)</f>
        <v>495062.35274814814</v>
      </c>
      <c r="AT79" s="68">
        <f t="shared" si="216"/>
        <v>0.55174165260709318</v>
      </c>
      <c r="AU79" s="135">
        <f>SUMIFS(ОСТАТКИ!$T:$T,ОСТАТКИ!$Q:$Q,'ABC ПО СКЛАДАМ'!$A:$A,ОСТАТКИ!$S:$S,'ABC ПО СКЛАДАМ'!AU$2)</f>
        <v>72183.76470588235</v>
      </c>
      <c r="AV79" s="68">
        <f t="shared" si="217"/>
        <v>8.0448027221504514E-2</v>
      </c>
      <c r="AX79" s="142">
        <f>SUMIFS(ОСТАТКИ!AB:AB,ОСТАТКИ!Q:Q,'ABC ПО СКЛАДАМ'!A:A)</f>
        <v>516498.66622997809</v>
      </c>
      <c r="AY79" s="135">
        <f>SUMIFS(ОСТАТКИ!$AB:$AB,ОСТАТКИ!$Q:$Q,'ABC ПО СКЛАДАМ'!$A:$A,ОСТАТКИ!$S:$S,'ABC ПО СКЛАДАМ'!AY$2)</f>
        <v>146243.28423326527</v>
      </c>
      <c r="AZ79" s="68">
        <f t="shared" si="218"/>
        <v>0.28314358544373947</v>
      </c>
      <c r="BA79" s="135">
        <f>SUMIFS(ОСТАТКИ!$AB:$AB,ОСТАТКИ!$Q:$Q,'ABC ПО СКЛАДАМ'!$A:$A,ОСТАТКИ!$S:$S,'ABC ПО СКЛАДАМ'!BA$2)</f>
        <v>203375.92526473827</v>
      </c>
      <c r="BB79" s="68">
        <f t="shared" si="219"/>
        <v>0.39375885856437498</v>
      </c>
      <c r="BC79" s="135">
        <f>SUMIFS(ОСТАТКИ!$AB:$AB,ОСТАТКИ!$Q:$Q,'ABC ПО СКЛАДАМ'!$A:$A,ОСТАТКИ!$S:$S,'ABC ПО СКЛАДАМ'!BC$2)</f>
        <v>166879.45673197458</v>
      </c>
      <c r="BD79" s="68">
        <f t="shared" si="220"/>
        <v>0.32309755599188561</v>
      </c>
      <c r="BF79" s="142">
        <f>SUMIFS(ОСТАТКИ!AC:AC,ОСТАТКИ!Q:Q,'ABC ПО СКЛАДАМ'!A:A)</f>
        <v>7202127.7458842332</v>
      </c>
      <c r="BG79" s="135">
        <f>SUMIFS(ОСТАТКИ!$AC:$AC,ОСТАТКИ!$Q:$Q,'ABC ПО СКЛАДАМ'!$A:$A,ОСТАТКИ!$S:$S,'ABC ПО СКЛАДАМ'!BG$2)</f>
        <v>1708961.2237402541</v>
      </c>
      <c r="BH79" s="68">
        <f t="shared" si="221"/>
        <v>0.23728560281603811</v>
      </c>
      <c r="BI79" s="135">
        <f>SUMIFS(ОСТАТКИ!$AC:$AC,ОСТАТКИ!$Q:$Q,'ABC ПО СКЛАДАМ'!$A:$A,ОСТАТКИ!$S:$S,'ABC ПО СКЛАДАМ'!BI$2)</f>
        <v>2312461.7359625832</v>
      </c>
      <c r="BJ79" s="68">
        <f t="shared" si="222"/>
        <v>0.32108035535527329</v>
      </c>
      <c r="BK79" s="135">
        <f>SUMIFS(ОСТАТКИ!$AC:$AC,ОСТАТКИ!$Q:$Q,'ABC ПО СКЛАДАМ'!$A:$A,ОСТАТКИ!$S:$S,'ABC ПО СКЛАДАМ'!BK$2)</f>
        <v>3180704.7861813987</v>
      </c>
      <c r="BL79" s="68">
        <f t="shared" si="223"/>
        <v>0.44163404182868893</v>
      </c>
      <c r="BN79" s="142">
        <f>SUMIFS(ОСТАТКИ!Y:Y,ОСТАТКИ!Q:Q,'ABC ПО СКЛАДАМ'!A:A)</f>
        <v>42616618.133649059</v>
      </c>
      <c r="BO79" s="135">
        <f>SUMIFS(ОСТАТКИ!$Y:$Y,ОСТАТКИ!$Q:$Q,'ABC ПО СКЛАДАМ'!$A:$A,ОСТАТКИ!$S:$S,'ABC ПО СКЛАДАМ'!BO$2)</f>
        <v>22375001.125801113</v>
      </c>
      <c r="BP79" s="68">
        <f t="shared" si="224"/>
        <v>0.52502995558285159</v>
      </c>
      <c r="BQ79" s="135">
        <f>SUMIFS(ОСТАТКИ!$Y:$Y,ОСТАТКИ!$Q:$Q,'ABC ПО СКЛАДАМ'!$A:$A,ОСТАТКИ!$S:$S,'ABC ПО СКЛАДАМ'!BQ$2)</f>
        <v>14853134.17655457</v>
      </c>
      <c r="BR79" s="68">
        <f t="shared" si="225"/>
        <v>0.34852916132326539</v>
      </c>
      <c r="BS79" s="135">
        <f>SUMIFS(ОСТАТКИ!$Y:$Y,ОСТАТКИ!$Q:$Q,'ABC ПО СКЛАДАМ'!$A:$A,ОСТАТКИ!$S:$S,'ABC ПО СКЛАДАМ'!BS$2)</f>
        <v>5388482.8312933864</v>
      </c>
      <c r="BT79" s="68">
        <f t="shared" si="226"/>
        <v>0.12644088309388327</v>
      </c>
    </row>
    <row r="80" spans="1:72" ht="12" hidden="1" outlineLevel="1" x14ac:dyDescent="0.25">
      <c r="A80" s="150" t="s">
        <v>3017</v>
      </c>
      <c r="B80" s="142">
        <f>SUMIFS(ОСТАТКИ!AD:AD,ОСТАТКИ!Q:Q,'ABC ПО СКЛАДАМ'!A:A)</f>
        <v>763448.58738648193</v>
      </c>
      <c r="C80" s="135">
        <f>SUMIFS(ОСТАТКИ!AD:AD,ОСТАТКИ!Q:Q,'ABC ПО СКЛАДАМ'!A:A,ОСТАТКИ!S:S,'ABC ПО СКЛАДАМ'!C$3)</f>
        <v>0</v>
      </c>
      <c r="D80" s="68">
        <f t="shared" si="202"/>
        <v>0</v>
      </c>
      <c r="E80" s="135">
        <f>SUMIFS(ОСТАТКИ!AD:AD,ОСТАТКИ!Q:Q,'ABC ПО СКЛАДАМ'!A:A,ОСТАТКИ!S:S,'ABC ПО СКЛАДАМ'!E$3)</f>
        <v>357785.56231850397</v>
      </c>
      <c r="F80" s="68">
        <f t="shared" si="203"/>
        <v>0.46864395092184713</v>
      </c>
      <c r="G80" s="135">
        <f>SUMIFS(ОСТАТКИ!AD:AD,ОСТАТКИ!Q:Q,'ABC ПО СКЛАДАМ'!A:A,ОСТАТКИ!S:S,'ABC ПО СКЛАДАМ'!G$3)</f>
        <v>405663.0250679779</v>
      </c>
      <c r="H80" s="143">
        <f t="shared" si="204"/>
        <v>0.53135604907815281</v>
      </c>
      <c r="I80" s="132"/>
      <c r="J80" s="142">
        <f>SUMIFS(ОСТАТКИ!AA:AA,ОСТАТКИ!Q:Q,'ABC ПО СКЛАДАМ'!A:A)</f>
        <v>1881695.2870085537</v>
      </c>
      <c r="K80" s="135">
        <f>SUMIFS(ОСТАТКИ!AA:AA,ОСТАТКИ!Q:Q,'ABC ПО СКЛАДАМ'!A:A,ОСТАТКИ!S:S,'ABC ПО СКЛАДАМ'!K$3)</f>
        <v>0</v>
      </c>
      <c r="L80" s="68">
        <f t="shared" si="205"/>
        <v>0</v>
      </c>
      <c r="M80" s="135">
        <f>SUMIFS(ОСТАТКИ!$AA:$AA,ОСТАТКИ!$Q:$Q,'ABC ПО СКЛАДАМ'!$A:$A,ОСТАТКИ!$S:$S,'ABC ПО СКЛАДАМ'!M$3)</f>
        <v>320662.86317909299</v>
      </c>
      <c r="N80" s="68">
        <f t="shared" si="206"/>
        <v>0.17041168428968667</v>
      </c>
      <c r="O80" s="135">
        <f>SUMIFS(ОСТАТКИ!$AA:$AA,ОСТАТКИ!$Q:$Q,'ABC ПО СКЛАДАМ'!$A:$A,ОСТАТКИ!$S:$S,'ABC ПО СКЛАДАМ'!O$3)</f>
        <v>1561032.4238294607</v>
      </c>
      <c r="P80" s="68">
        <f t="shared" si="206"/>
        <v>0.82958831571031333</v>
      </c>
      <c r="R80" s="142">
        <f>SUMIFS(ОСТАТКИ!Z:Z,ОСТАТКИ!Q:Q,'ABC ПО СКЛАДАМ'!A:A)</f>
        <v>1394569.2076272406</v>
      </c>
      <c r="S80" s="135">
        <f>SUMIFS(ОСТАТКИ!$Z:$Z,ОСТАТКИ!$Q:$Q,'ABC ПО СКЛАДАМ'!$A:$A,ОСТАТКИ!$S:$S,'ABC ПО СКЛАДАМ'!S$2)</f>
        <v>0</v>
      </c>
      <c r="T80" s="68">
        <f t="shared" si="207"/>
        <v>0</v>
      </c>
      <c r="U80" s="135">
        <f>SUMIFS(ОСТАТКИ!$Z:$Z,ОСТАТКИ!$Q:$Q,'ABC ПО СКЛАДАМ'!$A:$A,ОСТАТКИ!$S:$S,'ABC ПО СКЛАДАМ'!U$2)</f>
        <v>367580.30824886746</v>
      </c>
      <c r="V80" s="68">
        <f t="shared" si="207"/>
        <v>0.2635798253958862</v>
      </c>
      <c r="W80" s="135">
        <f>SUMIFS(ОСТАТКИ!$Z:$Z,ОСТАТКИ!$Q:$Q,'ABC ПО СКЛАДАМ'!$A:$A,ОСТАТКИ!$S:$S,'ABC ПО СКЛАДАМ'!W$2)</f>
        <v>1026988.8993783731</v>
      </c>
      <c r="X80" s="68">
        <f t="shared" ref="X80" si="259">IFERROR(W80/$R80,0)</f>
        <v>0.7364201746041138</v>
      </c>
      <c r="Z80" s="142">
        <f>SUMIFS(ОСТАТКИ!W:W,ОСТАТКИ!Q:Q,'ABC ПО СКЛАДАМ'!A:A)</f>
        <v>0</v>
      </c>
      <c r="AA80" s="135">
        <f>SUMIFS(ОСТАТКИ!$W:$W,ОСТАТКИ!$Q:$Q,'ABC ПО СКЛАДАМ'!$A:$A,ОСТАТКИ!$S:$S,'ABC ПО СКЛАДАМ'!AA$2)</f>
        <v>0</v>
      </c>
      <c r="AB80" s="68">
        <f t="shared" si="209"/>
        <v>0</v>
      </c>
      <c r="AC80" s="135">
        <f>SUMIFS(ОСТАТКИ!$W:$W,ОСТАТКИ!$Q:$Q,'ABC ПО СКЛАДАМ'!$A:$A,ОСТАТКИ!$S:$S,'ABC ПО СКЛАДАМ'!AC$2)</f>
        <v>0</v>
      </c>
      <c r="AD80" s="68">
        <f t="shared" si="210"/>
        <v>0</v>
      </c>
      <c r="AE80" s="135">
        <f>SUMIFS(ОСТАТКИ!$W:$W,ОСТАТКИ!$Q:$Q,'ABC ПО СКЛАДАМ'!$A:$A,ОСТАТКИ!$S:$S,'ABC ПО СКЛАДАМ'!AE$2)</f>
        <v>0</v>
      </c>
      <c r="AF80" s="68">
        <f t="shared" si="211"/>
        <v>0</v>
      </c>
      <c r="AH80" s="142">
        <f>SUMIFS(ОСТАТКИ!U:U,ОСТАТКИ!Q:Q,'ABC ПО СКЛАДАМ'!A:A)</f>
        <v>64147.386375978567</v>
      </c>
      <c r="AI80" s="135">
        <f>SUMIFS(ОСТАТКИ!$U:$U,ОСТАТКИ!$Q:$Q,'ABC ПО СКЛАДАМ'!$A:$A,ОСТАТКИ!$S:$S,'ABC ПО СКЛАДАМ'!AI$2)</f>
        <v>0</v>
      </c>
      <c r="AJ80" s="68">
        <f t="shared" si="212"/>
        <v>0</v>
      </c>
      <c r="AK80" s="135">
        <f>SUMIFS(ОСТАТКИ!$U:$U,ОСТАТКИ!$Q:$Q,'ABC ПО СКЛАДАМ'!$A:$A,ОСТАТКИ!$S:$S,'ABC ПО СКЛАДАМ'!AK$2)</f>
        <v>34102.681804549989</v>
      </c>
      <c r="AL80" s="68">
        <f t="shared" si="213"/>
        <v>0.53163010577965664</v>
      </c>
      <c r="AM80" s="135">
        <f>SUMIFS(ОСТАТКИ!$U:$U,ОСТАТКИ!$Q:$Q,'ABC ПО СКЛАДАМ'!$A:$A,ОСТАТКИ!$S:$S,'ABC ПО СКЛАДАМ'!AM$2)</f>
        <v>30044.70457142857</v>
      </c>
      <c r="AN80" s="68">
        <f t="shared" si="214"/>
        <v>0.46836989422034325</v>
      </c>
      <c r="AP80" s="142">
        <f>SUMIFS(ОСТАТКИ!T:T,ОСТАТКИ!Q:Q,'ABC ПО СКЛАДАМ'!A:A)</f>
        <v>213498.89637762483</v>
      </c>
      <c r="AQ80" s="135">
        <f>SUMIFS(ОСТАТКИ!$T:$T,ОСТАТКИ!$Q:$Q,'ABC ПО СКЛАДАМ'!$A:$A,ОСТАТКИ!$S:$S,'ABC ПО СКЛАДАМ'!AQ$2)</f>
        <v>0</v>
      </c>
      <c r="AR80" s="68">
        <f t="shared" si="215"/>
        <v>0</v>
      </c>
      <c r="AS80" s="135">
        <f>SUMIFS(ОСТАТКИ!$T:$T,ОСТАТКИ!$Q:$Q,'ABC ПО СКЛАДАМ'!$A:$A,ОСТАТКИ!$S:$S,'ABC ПО СКЛАДАМ'!AS$2)</f>
        <v>98237.209806196246</v>
      </c>
      <c r="AT80" s="68">
        <f t="shared" si="216"/>
        <v>0.4601298248982037</v>
      </c>
      <c r="AU80" s="135">
        <f>SUMIFS(ОСТАТКИ!$T:$T,ОСТАТКИ!$Q:$Q,'ABC ПО СКЛАДАМ'!$A:$A,ОСТАТКИ!$S:$S,'ABC ПО СКЛАДАМ'!AU$2)</f>
        <v>115261.68657142858</v>
      </c>
      <c r="AV80" s="68">
        <f t="shared" si="217"/>
        <v>0.53987017510179636</v>
      </c>
      <c r="AX80" s="142">
        <f>SUMIFS(ОСТАТКИ!AB:AB,ОСТАТКИ!Q:Q,'ABC ПО СКЛАДАМ'!A:A)</f>
        <v>354395.03405874781</v>
      </c>
      <c r="AY80" s="135">
        <f>SUMIFS(ОСТАТКИ!$AB:$AB,ОСТАТКИ!$Q:$Q,'ABC ПО СКЛАДАМ'!$A:$A,ОСТАТКИ!$S:$S,'ABC ПО СКЛАДАМ'!AY$2)</f>
        <v>0</v>
      </c>
      <c r="AZ80" s="68">
        <f t="shared" si="218"/>
        <v>0</v>
      </c>
      <c r="BA80" s="135">
        <f>SUMIFS(ОСТАТКИ!$AB:$AB,ОСТАТКИ!$Q:$Q,'ABC ПО СКЛАДАМ'!$A:$A,ОСТАТКИ!$S:$S,'ABC ПО СКЛАДАМ'!BA$2)</f>
        <v>124108.46513330926</v>
      </c>
      <c r="BB80" s="68">
        <f t="shared" si="219"/>
        <v>0.3501980931051531</v>
      </c>
      <c r="BC80" s="135">
        <f>SUMIFS(ОСТАТКИ!$AB:$AB,ОСТАТКИ!$Q:$Q,'ABC ПО СКЛАДАМ'!$A:$A,ОСТАТКИ!$S:$S,'ABC ПО СКЛАДАМ'!BC$2)</f>
        <v>230286.56892543859</v>
      </c>
      <c r="BD80" s="68">
        <f t="shared" si="220"/>
        <v>0.64980190689484707</v>
      </c>
      <c r="BF80" s="142">
        <f>SUMIFS(ОСТАТКИ!AC:AC,ОСТАТКИ!Q:Q,'ABC ПО СКЛАДАМ'!A:A)</f>
        <v>3109106.1199631281</v>
      </c>
      <c r="BG80" s="135">
        <f>SUMIFS(ОСТАТКИ!$AC:$AC,ОСТАТКИ!$Q:$Q,'ABC ПО СКЛАДАМ'!$A:$A,ОСТАТКИ!$S:$S,'ABC ПО СКЛАДАМ'!BG$2)</f>
        <v>0</v>
      </c>
      <c r="BH80" s="68">
        <f t="shared" si="221"/>
        <v>0</v>
      </c>
      <c r="BI80" s="135">
        <f>SUMIFS(ОСТАТКИ!$AC:$AC,ОСТАТКИ!$Q:$Q,'ABC ПО СКЛАДАМ'!$A:$A,ОСТАТКИ!$S:$S,'ABC ПО СКЛАДАМ'!BI$2)</f>
        <v>721386.99888447626</v>
      </c>
      <c r="BJ80" s="68">
        <f t="shared" si="222"/>
        <v>0.23202392297019164</v>
      </c>
      <c r="BK80" s="135">
        <f>SUMIFS(ОСТАТКИ!$AC:$AC,ОСТАТКИ!$Q:$Q,'ABC ПО СКЛАДАМ'!$A:$A,ОСТАТКИ!$S:$S,'ABC ПО СКЛАДАМ'!BK$2)</f>
        <v>2387719.1210786523</v>
      </c>
      <c r="BL80" s="68">
        <f t="shared" si="223"/>
        <v>0.76797607702980852</v>
      </c>
      <c r="BN80" s="142">
        <f>SUMIFS(ОСТАТКИ!Y:Y,ОСТАТКИ!Q:Q,'ABC ПО СКЛАДАМ'!A:A)</f>
        <v>5668824.910308253</v>
      </c>
      <c r="BO80" s="135">
        <f>SUMIFS(ОСТАТКИ!$Y:$Y,ОСТАТКИ!$Q:$Q,'ABC ПО СКЛАДАМ'!$A:$A,ОСТАТКИ!$S:$S,'ABC ПО СКЛАДАМ'!BO$2)</f>
        <v>0</v>
      </c>
      <c r="BP80" s="68">
        <f t="shared" si="224"/>
        <v>0</v>
      </c>
      <c r="BQ80" s="135">
        <f>SUMIFS(ОСТАТКИ!$Y:$Y,ОСТАТКИ!$Q:$Q,'ABC ПО СКЛАДАМ'!$A:$A,ОСТАТКИ!$S:$S,'ABC ПО СКЛАДАМ'!BQ$2)</f>
        <v>851737.4245939675</v>
      </c>
      <c r="BR80" s="68">
        <f t="shared" si="225"/>
        <v>0.15024937938110575</v>
      </c>
      <c r="BS80" s="135">
        <f>SUMIFS(ОСТАТКИ!$Y:$Y,ОСТАТКИ!$Q:$Q,'ABC ПО СКЛАДАМ'!$A:$A,ОСТАТКИ!$S:$S,'ABC ПО СКЛАДАМ'!BS$2)</f>
        <v>4817087.4857142856</v>
      </c>
      <c r="BT80" s="68">
        <f t="shared" si="226"/>
        <v>0.84975062061889428</v>
      </c>
    </row>
    <row r="81" spans="1:72" ht="12" hidden="1" outlineLevel="1" x14ac:dyDescent="0.25">
      <c r="A81" s="150" t="s">
        <v>3085</v>
      </c>
      <c r="B81" s="142">
        <f>SUMIFS(ОСТАТКИ!AD:AD,ОСТАТКИ!Q:Q,'ABC ПО СКЛАДАМ'!A:A)</f>
        <v>63549.456008525092</v>
      </c>
      <c r="C81" s="135">
        <f>SUMIFS(ОСТАТКИ!AD:AD,ОСТАТКИ!Q:Q,'ABC ПО СКЛАДАМ'!A:A,ОСТАТКИ!S:S,'ABC ПО СКЛАДАМ'!C$3)</f>
        <v>18374.942401394641</v>
      </c>
      <c r="D81" s="68">
        <f t="shared" si="202"/>
        <v>0.28914397629036609</v>
      </c>
      <c r="E81" s="135">
        <f>SUMIFS(ОСТАТКИ!AD:AD,ОСТАТКИ!Q:Q,'ABC ПО СКЛАДАМ'!A:A,ОСТАТКИ!S:S,'ABC ПО СКЛАДАМ'!E$3)</f>
        <v>44653.084124371831</v>
      </c>
      <c r="F81" s="68">
        <f t="shared" si="203"/>
        <v>0.70265092620748271</v>
      </c>
      <c r="G81" s="135">
        <f>SUMIFS(ОСТАТКИ!AD:AD,ОСТАТКИ!Q:Q,'ABC ПО СКЛАДАМ'!A:A,ОСТАТКИ!S:S,'ABC ПО СКЛАДАМ'!G$3)</f>
        <v>521.42948275862068</v>
      </c>
      <c r="H81" s="143">
        <f t="shared" si="204"/>
        <v>8.2050975021512613E-3</v>
      </c>
      <c r="I81" s="132"/>
      <c r="J81" s="142">
        <f>SUMIFS(ОСТАТКИ!AA:AA,ОСТАТКИ!Q:Q,'ABC ПО СКЛАДАМ'!A:A)</f>
        <v>592189.27004608547</v>
      </c>
      <c r="K81" s="135">
        <f>SUMIFS(ОСТАТКИ!AA:AA,ОСТАТКИ!Q:Q,'ABC ПО СКЛАДАМ'!A:A,ОСТАТКИ!S:S,'ABC ПО СКЛАДАМ'!K$3)</f>
        <v>0</v>
      </c>
      <c r="L81" s="68">
        <f t="shared" si="205"/>
        <v>0</v>
      </c>
      <c r="M81" s="135">
        <f>SUMIFS(ОСТАТКИ!$AA:$AA,ОСТАТКИ!$Q:$Q,'ABC ПО СКЛАДАМ'!$A:$A,ОСТАТКИ!$S:$S,'ABC ПО СКЛАДАМ'!M$3)</f>
        <v>592189.27004608547</v>
      </c>
      <c r="N81" s="68">
        <f t="shared" si="206"/>
        <v>1</v>
      </c>
      <c r="O81" s="135">
        <f>SUMIFS(ОСТАТКИ!$AA:$AA,ОСТАТКИ!$Q:$Q,'ABC ПО СКЛАДАМ'!$A:$A,ОСТАТКИ!$S:$S,'ABC ПО СКЛАДАМ'!O$3)</f>
        <v>0</v>
      </c>
      <c r="P81" s="68">
        <f t="shared" si="206"/>
        <v>0</v>
      </c>
      <c r="R81" s="142">
        <f>SUMIFS(ОСТАТКИ!Z:Z,ОСТАТКИ!Q:Q,'ABC ПО СКЛАДАМ'!A:A)</f>
        <v>26312.51720407822</v>
      </c>
      <c r="S81" s="135">
        <f>SUMIFS(ОСТАТКИ!$Z:$Z,ОСТАТКИ!$Q:$Q,'ABC ПО СКЛАДАМ'!$A:$A,ОСТАТКИ!$S:$S,'ABC ПО СКЛАДАМ'!S$2)</f>
        <v>0</v>
      </c>
      <c r="T81" s="68">
        <f t="shared" si="207"/>
        <v>0</v>
      </c>
      <c r="U81" s="135">
        <f>SUMIFS(ОСТАТКИ!$Z:$Z,ОСТАТКИ!$Q:$Q,'ABC ПО СКЛАДАМ'!$A:$A,ОСТАТКИ!$S:$S,'ABC ПО СКЛАДАМ'!U$2)</f>
        <v>26312.51720407822</v>
      </c>
      <c r="V81" s="68">
        <f t="shared" si="207"/>
        <v>1</v>
      </c>
      <c r="W81" s="135">
        <f>SUMIFS(ОСТАТКИ!$Z:$Z,ОСТАТКИ!$Q:$Q,'ABC ПО СКЛАДАМ'!$A:$A,ОСТАТКИ!$S:$S,'ABC ПО СКЛАДАМ'!W$2)</f>
        <v>0</v>
      </c>
      <c r="X81" s="68">
        <f t="shared" ref="X81" si="260">IFERROR(W81/$R81,0)</f>
        <v>0</v>
      </c>
      <c r="Z81" s="142">
        <f>SUMIFS(ОСТАТКИ!W:W,ОСТАТКИ!Q:Q,'ABC ПО СКЛАДАМ'!A:A)</f>
        <v>0</v>
      </c>
      <c r="AA81" s="135">
        <f>SUMIFS(ОСТАТКИ!$W:$W,ОСТАТКИ!$Q:$Q,'ABC ПО СКЛАДАМ'!$A:$A,ОСТАТКИ!$S:$S,'ABC ПО СКЛАДАМ'!AA$2)</f>
        <v>0</v>
      </c>
      <c r="AB81" s="68">
        <f t="shared" si="209"/>
        <v>0</v>
      </c>
      <c r="AC81" s="135">
        <f>SUMIFS(ОСТАТКИ!$W:$W,ОСТАТКИ!$Q:$Q,'ABC ПО СКЛАДАМ'!$A:$A,ОСТАТКИ!$S:$S,'ABC ПО СКЛАДАМ'!AC$2)</f>
        <v>0</v>
      </c>
      <c r="AD81" s="68">
        <f t="shared" si="210"/>
        <v>0</v>
      </c>
      <c r="AE81" s="135">
        <f>SUMIFS(ОСТАТКИ!$W:$W,ОСТАТКИ!$Q:$Q,'ABC ПО СКЛАДАМ'!$A:$A,ОСТАТКИ!$S:$S,'ABC ПО СКЛАДАМ'!AE$2)</f>
        <v>0</v>
      </c>
      <c r="AF81" s="68">
        <f t="shared" si="211"/>
        <v>0</v>
      </c>
      <c r="AH81" s="142">
        <f>SUMIFS(ОСТАТКИ!U:U,ОСТАТКИ!Q:Q,'ABC ПО СКЛАДАМ'!A:A)</f>
        <v>17224.380680214119</v>
      </c>
      <c r="AI81" s="135">
        <f>SUMIFS(ОСТАТКИ!$U:$U,ОСТАТКИ!$Q:$Q,'ABC ПО СКЛАДАМ'!$A:$A,ОСТАТКИ!$S:$S,'ABC ПО СКЛАДАМ'!AI$2)</f>
        <v>3313.514203530181</v>
      </c>
      <c r="AJ81" s="68">
        <f t="shared" si="212"/>
        <v>0.1923734887801487</v>
      </c>
      <c r="AK81" s="135">
        <f>SUMIFS(ОСТАТКИ!$U:$U,ОСТАТКИ!$Q:$Q,'ABC ПО СКЛАДАМ'!$A:$A,ОСТАТКИ!$S:$S,'ABC ПО СКЛАДАМ'!AK$2)</f>
        <v>7577.1764766839378</v>
      </c>
      <c r="AL81" s="68">
        <f t="shared" si="213"/>
        <v>0.43990995190834026</v>
      </c>
      <c r="AM81" s="135">
        <f>SUMIFS(ОСТАТКИ!$U:$U,ОСТАТКИ!$Q:$Q,'ABC ПО СКЛАДАМ'!$A:$A,ОСТАТКИ!$S:$S,'ABC ПО СКЛАДАМ'!AM$2)</f>
        <v>6333.6900000000005</v>
      </c>
      <c r="AN81" s="68">
        <f t="shared" si="214"/>
        <v>0.36771655931151109</v>
      </c>
      <c r="AP81" s="142">
        <f>SUMIFS(ОСТАТКИ!T:T,ОСТАТКИ!Q:Q,'ABC ПО СКЛАДАМ'!A:A)</f>
        <v>84476.477567446855</v>
      </c>
      <c r="AQ81" s="135">
        <f>SUMIFS(ОСТАТКИ!$T:$T,ОСТАТКИ!$Q:$Q,'ABC ПО СКЛАДАМ'!$A:$A,ОСТАТКИ!$S:$S,'ABC ПО СКЛАДАМ'!AQ$2)</f>
        <v>0</v>
      </c>
      <c r="AR81" s="68">
        <f t="shared" si="215"/>
        <v>0</v>
      </c>
      <c r="AS81" s="135">
        <f>SUMIFS(ОСТАТКИ!$T:$T,ОСТАТКИ!$Q:$Q,'ABC ПО СКЛАДАМ'!$A:$A,ОСТАТКИ!$S:$S,'ABC ПО СКЛАДАМ'!AS$2)</f>
        <v>54122.689119170987</v>
      </c>
      <c r="AT81" s="68">
        <f t="shared" si="216"/>
        <v>0.64068354502540537</v>
      </c>
      <c r="AU81" s="135">
        <f>SUMIFS(ОСТАТКИ!$T:$T,ОСТАТКИ!$Q:$Q,'ABC ПО СКЛАДАМ'!$A:$A,ОСТАТКИ!$S:$S,'ABC ПО СКЛАДАМ'!AU$2)</f>
        <v>30353.788448275864</v>
      </c>
      <c r="AV81" s="68">
        <f t="shared" si="217"/>
        <v>0.35931645497459452</v>
      </c>
      <c r="AX81" s="142">
        <f>SUMIFS(ОСТАТКИ!AB:AB,ОСТАТКИ!Q:Q,'ABC ПО СКЛАДАМ'!A:A)</f>
        <v>4275.0634729064041</v>
      </c>
      <c r="AY81" s="135">
        <f>SUMIFS(ОСТАТКИ!$AB:$AB,ОСТАТКИ!$Q:$Q,'ABC ПО СКЛАДАМ'!$A:$A,ОСТАТКИ!$S:$S,'ABC ПО СКЛАДАМ'!AY$2)</f>
        <v>0</v>
      </c>
      <c r="AZ81" s="68">
        <f t="shared" si="218"/>
        <v>0</v>
      </c>
      <c r="BA81" s="135">
        <f>SUMIFS(ОСТАТКИ!$AB:$AB,ОСТАТКИ!$Q:$Q,'ABC ПО СКЛАДАМ'!$A:$A,ОСТАТКИ!$S:$S,'ABC ПО СКЛАДАМ'!BA$2)</f>
        <v>0</v>
      </c>
      <c r="BB81" s="68">
        <f t="shared" si="219"/>
        <v>0</v>
      </c>
      <c r="BC81" s="135">
        <f>SUMIFS(ОСТАТКИ!$AB:$AB,ОСТАТКИ!$Q:$Q,'ABC ПО СКЛАДАМ'!$A:$A,ОСТАТКИ!$S:$S,'ABC ПО СКЛАДАМ'!BC$2)</f>
        <v>4275.0634729064041</v>
      </c>
      <c r="BD81" s="68">
        <f t="shared" si="220"/>
        <v>1</v>
      </c>
      <c r="BF81" s="142">
        <f>SUMIFS(ОСТАТКИ!AC:AC,ОСТАТКИ!Q:Q,'ABC ПО СКЛАДАМ'!A:A)</f>
        <v>15920.321921182265</v>
      </c>
      <c r="BG81" s="135">
        <f>SUMIFS(ОСТАТКИ!$AC:$AC,ОСТАТКИ!$Q:$Q,'ABC ПО СКЛАДАМ'!$A:$A,ОСТАТКИ!$S:$S,'ABC ПО СКЛАДАМ'!BG$2)</f>
        <v>0</v>
      </c>
      <c r="BH81" s="68">
        <f t="shared" si="221"/>
        <v>0</v>
      </c>
      <c r="BI81" s="135">
        <f>SUMIFS(ОСТАТКИ!$AC:$AC,ОСТАТКИ!$Q:$Q,'ABC ПО СКЛАДАМ'!$A:$A,ОСТАТКИ!$S:$S,'ABC ПО СКЛАДАМ'!BI$2)</f>
        <v>0</v>
      </c>
      <c r="BJ81" s="68">
        <f t="shared" si="222"/>
        <v>0</v>
      </c>
      <c r="BK81" s="135">
        <f>SUMIFS(ОСТАТКИ!$AC:$AC,ОСТАТКИ!$Q:$Q,'ABC ПО СКЛАДАМ'!$A:$A,ОСТАТКИ!$S:$S,'ABC ПО СКЛАДАМ'!BK$2)</f>
        <v>15920.321921182265</v>
      </c>
      <c r="BL81" s="68">
        <f t="shared" si="223"/>
        <v>1</v>
      </c>
      <c r="BN81" s="142">
        <f>SUMIFS(ОСТАТКИ!Y:Y,ОСТАТКИ!Q:Q,'ABC ПО СКЛАДАМ'!A:A)</f>
        <v>676364.67493437184</v>
      </c>
      <c r="BO81" s="135">
        <f>SUMIFS(ОСТАТКИ!$Y:$Y,ОСТАТКИ!$Q:$Q,'ABC ПО СКЛАДАМ'!$A:$A,ОСТАТКИ!$S:$S,'ABC ПО СКЛАДАМ'!BO$2)</f>
        <v>0</v>
      </c>
      <c r="BP81" s="68">
        <f t="shared" si="224"/>
        <v>0</v>
      </c>
      <c r="BQ81" s="135">
        <f>SUMIFS(ОСТАТКИ!$Y:$Y,ОСТАТКИ!$Q:$Q,'ABC ПО СКЛАДАМ'!$A:$A,ОСТАТКИ!$S:$S,'ABC ПО СКЛАДАМ'!BQ$2)</f>
        <v>676364.67493437184</v>
      </c>
      <c r="BR81" s="68">
        <f t="shared" si="225"/>
        <v>1</v>
      </c>
      <c r="BS81" s="135">
        <f>SUMIFS(ОСТАТКИ!$Y:$Y,ОСТАТКИ!$Q:$Q,'ABC ПО СКЛАДАМ'!$A:$A,ОСТАТКИ!$S:$S,'ABC ПО СКЛАДАМ'!BS$2)</f>
        <v>0</v>
      </c>
      <c r="BT81" s="68">
        <f t="shared" si="226"/>
        <v>0</v>
      </c>
    </row>
    <row r="82" spans="1:72" ht="12" hidden="1" outlineLevel="1" x14ac:dyDescent="0.25">
      <c r="A82" s="150" t="s">
        <v>3096</v>
      </c>
      <c r="B82" s="142">
        <f>SUMIFS(ОСТАТКИ!AD:AD,ОСТАТКИ!Q:Q,'ABC ПО СКЛАДАМ'!A:A)</f>
        <v>493772.36185321765</v>
      </c>
      <c r="C82" s="135">
        <f>SUMIFS(ОСТАТКИ!AD:AD,ОСТАТКИ!Q:Q,'ABC ПО СКЛАДАМ'!A:A,ОСТАТКИ!S:S,'ABC ПО СКЛАДАМ'!C$3)</f>
        <v>27229.394702996953</v>
      </c>
      <c r="D82" s="68">
        <f t="shared" si="202"/>
        <v>5.5145643633839836E-2</v>
      </c>
      <c r="E82" s="135">
        <f>SUMIFS(ОСТАТКИ!AD:AD,ОСТАТКИ!Q:Q,'ABC ПО СКЛАДАМ'!A:A,ОСТАТКИ!S:S,'ABC ПО СКЛАДАМ'!E$3)</f>
        <v>120958.22090075118</v>
      </c>
      <c r="F82" s="68">
        <f t="shared" si="203"/>
        <v>0.2449675807021133</v>
      </c>
      <c r="G82" s="135">
        <f>SUMIFS(ОСТАТКИ!AD:AD,ОСТАТКИ!Q:Q,'ABC ПО СКЛАДАМ'!A:A,ОСТАТКИ!S:S,'ABC ПО СКЛАДАМ'!G$3)</f>
        <v>345584.74624946946</v>
      </c>
      <c r="H82" s="143">
        <f t="shared" si="204"/>
        <v>0.69988677566404678</v>
      </c>
      <c r="I82" s="132"/>
      <c r="J82" s="142">
        <f>SUMIFS(ОСТАТКИ!AA:AA,ОСТАТКИ!Q:Q,'ABC ПО СКЛАДАМ'!A:A)</f>
        <v>679309.53605992207</v>
      </c>
      <c r="K82" s="135">
        <f>SUMIFS(ОСТАТКИ!AA:AA,ОСТАТКИ!Q:Q,'ABC ПО СКЛАДАМ'!A:A,ОСТАТКИ!S:S,'ABC ПО СКЛАДАМ'!K$3)</f>
        <v>294117.30019369256</v>
      </c>
      <c r="L82" s="68">
        <f t="shared" si="205"/>
        <v>0.4329650690605768</v>
      </c>
      <c r="M82" s="135">
        <f>SUMIFS(ОСТАТКИ!$AA:$AA,ОСТАТКИ!$Q:$Q,'ABC ПО СКЛАДАМ'!$A:$A,ОСТАТКИ!$S:$S,'ABC ПО СКЛАДАМ'!M$3)</f>
        <v>326664.88202007557</v>
      </c>
      <c r="N82" s="68">
        <f t="shared" si="206"/>
        <v>0.48087781001098795</v>
      </c>
      <c r="O82" s="135">
        <f>SUMIFS(ОСТАТКИ!$AA:$AA,ОСТАТКИ!$Q:$Q,'ABC ПО СКЛАДАМ'!$A:$A,ОСТАТКИ!$S:$S,'ABC ПО СКЛАДАМ'!O$3)</f>
        <v>58527.353846153841</v>
      </c>
      <c r="P82" s="68">
        <f t="shared" si="206"/>
        <v>8.6157120928435083E-2</v>
      </c>
      <c r="R82" s="142">
        <f>SUMIFS(ОСТАТКИ!Z:Z,ОСТАТКИ!Q:Q,'ABC ПО СКЛАДАМ'!A:A)</f>
        <v>485214.27789226326</v>
      </c>
      <c r="S82" s="135">
        <f>SUMIFS(ОСТАТКИ!$Z:$Z,ОСТАТКИ!$Q:$Q,'ABC ПО СКЛАДАМ'!$A:$A,ОСТАТКИ!$S:$S,'ABC ПО СКЛАДАМ'!S$2)</f>
        <v>109873.91646784308</v>
      </c>
      <c r="T82" s="68">
        <f t="shared" si="207"/>
        <v>0.22644411237263598</v>
      </c>
      <c r="U82" s="135">
        <f>SUMIFS(ОСТАТКИ!$Z:$Z,ОСТАТКИ!$Q:$Q,'ABC ПО СКЛАДАМ'!$A:$A,ОСТАТКИ!$S:$S,'ABC ПО СКЛАДАМ'!U$2)</f>
        <v>321413.06285299163</v>
      </c>
      <c r="V82" s="68">
        <f t="shared" si="207"/>
        <v>0.66241468459911645</v>
      </c>
      <c r="W82" s="135">
        <f>SUMIFS(ОСТАТКИ!$Z:$Z,ОСТАТКИ!$Q:$Q,'ABC ПО СКЛАДАМ'!$A:$A,ОСТАТКИ!$S:$S,'ABC ПО СКЛАДАМ'!W$2)</f>
        <v>53927.298571428568</v>
      </c>
      <c r="X82" s="68">
        <f t="shared" ref="X82" si="261">IFERROR(W82/$R82,0)</f>
        <v>0.11114120302824756</v>
      </c>
      <c r="Z82" s="142">
        <f>SUMIFS(ОСТАТКИ!W:W,ОСТАТКИ!Q:Q,'ABC ПО СКЛАДАМ'!A:A)</f>
        <v>0</v>
      </c>
      <c r="AA82" s="135">
        <f>SUMIFS(ОСТАТКИ!$W:$W,ОСТАТКИ!$Q:$Q,'ABC ПО СКЛАДАМ'!$A:$A,ОСТАТКИ!$S:$S,'ABC ПО СКЛАДАМ'!AA$2)</f>
        <v>0</v>
      </c>
      <c r="AB82" s="68">
        <f t="shared" si="209"/>
        <v>0</v>
      </c>
      <c r="AC82" s="135">
        <f>SUMIFS(ОСТАТКИ!$W:$W,ОСТАТКИ!$Q:$Q,'ABC ПО СКЛАДАМ'!$A:$A,ОСТАТКИ!$S:$S,'ABC ПО СКЛАДАМ'!AC$2)</f>
        <v>0</v>
      </c>
      <c r="AD82" s="68">
        <f t="shared" si="210"/>
        <v>0</v>
      </c>
      <c r="AE82" s="135">
        <f>SUMIFS(ОСТАТКИ!$W:$W,ОСТАТКИ!$Q:$Q,'ABC ПО СКЛАДАМ'!$A:$A,ОСТАТКИ!$S:$S,'ABC ПО СКЛАДАМ'!AE$2)</f>
        <v>0</v>
      </c>
      <c r="AF82" s="68">
        <f t="shared" si="211"/>
        <v>0</v>
      </c>
      <c r="AH82" s="142">
        <f>SUMIFS(ОСТАТКИ!U:U,ОСТАТКИ!Q:Q,'ABC ПО СКЛАДАМ'!A:A)</f>
        <v>77145.09325842555</v>
      </c>
      <c r="AI82" s="135">
        <f>SUMIFS(ОСТАТКИ!$U:$U,ОСТАТКИ!$Q:$Q,'ABC ПО СКЛАДАМ'!$A:$A,ОСТАТКИ!$S:$S,'ABC ПО СКЛАДАМ'!AI$2)</f>
        <v>27584.0834197236</v>
      </c>
      <c r="AJ82" s="68">
        <f t="shared" si="212"/>
        <v>0.35756108722716401</v>
      </c>
      <c r="AK82" s="135">
        <f>SUMIFS(ОСТАТКИ!$U:$U,ОСТАТКИ!$Q:$Q,'ABC ПО СКЛАДАМ'!$A:$A,ОСТАТКИ!$S:$S,'ABC ПО СКЛАДАМ'!AK$2)</f>
        <v>19141.20748576078</v>
      </c>
      <c r="AL82" s="68">
        <f t="shared" si="213"/>
        <v>0.24811957154086708</v>
      </c>
      <c r="AM82" s="135">
        <f>SUMIFS(ОСТАТКИ!$U:$U,ОСТАТКИ!$Q:$Q,'ABC ПО СКЛАДАМ'!$A:$A,ОСТАТКИ!$S:$S,'ABC ПО СКЛАДАМ'!AM$2)</f>
        <v>30419.802352941177</v>
      </c>
      <c r="AN82" s="68">
        <f t="shared" si="214"/>
        <v>0.39431934123196899</v>
      </c>
      <c r="AP82" s="142">
        <f>SUMIFS(ОСТАТКИ!T:T,ОСТАТКИ!Q:Q,'ABC ПО СКЛАДАМ'!A:A)</f>
        <v>0</v>
      </c>
      <c r="AQ82" s="135">
        <f>SUMIFS(ОСТАТКИ!$T:$T,ОСТАТКИ!$Q:$Q,'ABC ПО СКЛАДАМ'!$A:$A,ОСТАТКИ!$S:$S,'ABC ПО СКЛАДАМ'!AQ$2)</f>
        <v>0</v>
      </c>
      <c r="AR82" s="68">
        <f t="shared" si="215"/>
        <v>0</v>
      </c>
      <c r="AS82" s="135">
        <f>SUMIFS(ОСТАТКИ!$T:$T,ОСТАТКИ!$Q:$Q,'ABC ПО СКЛАДАМ'!$A:$A,ОСТАТКИ!$S:$S,'ABC ПО СКЛАДАМ'!AS$2)</f>
        <v>0</v>
      </c>
      <c r="AT82" s="68">
        <f t="shared" si="216"/>
        <v>0</v>
      </c>
      <c r="AU82" s="135">
        <f>SUMIFS(ОСТАТКИ!$T:$T,ОСТАТКИ!$Q:$Q,'ABC ПО СКЛАДАМ'!$A:$A,ОСТАТКИ!$S:$S,'ABC ПО СКЛАДАМ'!AU$2)</f>
        <v>0</v>
      </c>
      <c r="AV82" s="68">
        <f t="shared" si="217"/>
        <v>0</v>
      </c>
      <c r="AX82" s="142">
        <f>SUMIFS(ОСТАТКИ!AB:AB,ОСТАТКИ!Q:Q,'ABC ПО СКЛАДАМ'!A:A)</f>
        <v>226836.59206727461</v>
      </c>
      <c r="AY82" s="135">
        <f>SUMIFS(ОСТАТКИ!$AB:$AB,ОСТАТКИ!$Q:$Q,'ABC ПО СКЛАДАМ'!$A:$A,ОСТАТКИ!$S:$S,'ABC ПО СКЛАДАМ'!AY$2)</f>
        <v>14703.154858884009</v>
      </c>
      <c r="AZ82" s="68">
        <f t="shared" si="218"/>
        <v>6.4818267303731067E-2</v>
      </c>
      <c r="BA82" s="135">
        <f>SUMIFS(ОСТАТКИ!$AB:$AB,ОСТАТКИ!$Q:$Q,'ABC ПО СКЛАДАМ'!$A:$A,ОСТАТКИ!$S:$S,'ABC ПО СКЛАДАМ'!BA$2)</f>
        <v>20350.43720839058</v>
      </c>
      <c r="BB82" s="68">
        <f t="shared" si="219"/>
        <v>8.9714084588059323E-2</v>
      </c>
      <c r="BC82" s="135">
        <f>SUMIFS(ОСТАТКИ!$AB:$AB,ОСТАТКИ!$Q:$Q,'ABC ПО СКЛАДАМ'!$A:$A,ОСТАТКИ!$S:$S,'ABC ПО СКЛАДАМ'!BC$2)</f>
        <v>191783</v>
      </c>
      <c r="BD82" s="68">
        <f t="shared" si="220"/>
        <v>0.84546764810820951</v>
      </c>
      <c r="BF82" s="142">
        <f>SUMIFS(ОСТАТКИ!AC:AC,ОСТАТКИ!Q:Q,'ABC ПО СКЛАДАМ'!A:A)</f>
        <v>1859650.4007887205</v>
      </c>
      <c r="BG82" s="135">
        <f>SUMIFS(ОСТАТКИ!$AC:$AC,ОСТАТКИ!$Q:$Q,'ABC ПО СКЛАДАМ'!$A:$A,ОСТАТКИ!$S:$S,'ABC ПО СКЛАДАМ'!BG$2)</f>
        <v>36756.193302959626</v>
      </c>
      <c r="BH82" s="68">
        <f t="shared" si="221"/>
        <v>1.9765109230944957E-2</v>
      </c>
      <c r="BI82" s="135">
        <f>SUMIFS(ОСТАТКИ!$AC:$AC,ОСТАТКИ!$Q:$Q,'ABC ПО СКЛАДАМ'!$A:$A,ОСТАТКИ!$S:$S,'ABC ПО СКЛАДАМ'!BI$2)</f>
        <v>19141.20748576078</v>
      </c>
      <c r="BJ82" s="68">
        <f t="shared" si="222"/>
        <v>1.0292906385868309E-2</v>
      </c>
      <c r="BK82" s="135">
        <f>SUMIFS(ОСТАТКИ!$AC:$AC,ОСТАТКИ!$Q:$Q,'ABC ПО СКЛАДАМ'!$A:$A,ОСТАТКИ!$S:$S,'ABC ПО СКЛАДАМ'!BK$2)</f>
        <v>1803753</v>
      </c>
      <c r="BL82" s="68">
        <f t="shared" si="223"/>
        <v>0.96994198438318668</v>
      </c>
      <c r="BN82" s="142">
        <f>SUMIFS(ОСТАТКИ!Y:Y,ОСТАТКИ!Q:Q,'ABC ПО СКЛАДАМ'!A:A)</f>
        <v>1884145.8998178849</v>
      </c>
      <c r="BO82" s="135">
        <f>SUMIFS(ОСТАТКИ!$Y:$Y,ОСТАТКИ!$Q:$Q,'ABC ПО СКЛАДАМ'!$A:$A,ОСТАТКИ!$S:$S,'ABC ПО СКЛАДАМ'!BO$2)</f>
        <v>73444.632835903743</v>
      </c>
      <c r="BP82" s="68">
        <f t="shared" si="224"/>
        <v>3.8980332066111574E-2</v>
      </c>
      <c r="BQ82" s="135">
        <f>SUMIFS(ОСТАТКИ!$Y:$Y,ОСТАТКИ!$Q:$Q,'ABC ПО СКЛАДАМ'!$A:$A,ОСТАТКИ!$S:$S,'ABC ПО СКЛАДАМ'!BQ$2)</f>
        <v>1810701.266981981</v>
      </c>
      <c r="BR82" s="68">
        <f t="shared" si="225"/>
        <v>0.96101966793388838</v>
      </c>
      <c r="BS82" s="135">
        <f>SUMIFS(ОСТАТКИ!$Y:$Y,ОСТАТКИ!$Q:$Q,'ABC ПО СКЛАДАМ'!$A:$A,ОСТАТКИ!$S:$S,'ABC ПО СКЛАДАМ'!BS$2)</f>
        <v>0</v>
      </c>
      <c r="BT82" s="68">
        <f t="shared" si="226"/>
        <v>0</v>
      </c>
    </row>
    <row r="83" spans="1:72" ht="12" hidden="1" outlineLevel="1" x14ac:dyDescent="0.25">
      <c r="A83" s="150" t="s">
        <v>3155</v>
      </c>
      <c r="B83" s="142">
        <f>SUMIFS(ОСТАТКИ!AD:AD,ОСТАТКИ!Q:Q,'ABC ПО СКЛАДАМ'!A:A)</f>
        <v>0</v>
      </c>
      <c r="C83" s="135">
        <f>SUMIFS(ОСТАТКИ!AD:AD,ОСТАТКИ!Q:Q,'ABC ПО СКЛАДАМ'!A:A,ОСТАТКИ!S:S,'ABC ПО СКЛАДАМ'!C$3)</f>
        <v>0</v>
      </c>
      <c r="D83" s="68">
        <f t="shared" si="202"/>
        <v>0</v>
      </c>
      <c r="E83" s="135">
        <f>SUMIFS(ОСТАТКИ!AD:AD,ОСТАТКИ!Q:Q,'ABC ПО СКЛАДАМ'!A:A,ОСТАТКИ!S:S,'ABC ПО СКЛАДАМ'!E$3)</f>
        <v>0</v>
      </c>
      <c r="F83" s="68">
        <f t="shared" si="203"/>
        <v>0</v>
      </c>
      <c r="G83" s="135">
        <f>SUMIFS(ОСТАТКИ!AD:AD,ОСТАТКИ!Q:Q,'ABC ПО СКЛАДАМ'!A:A,ОСТАТКИ!S:S,'ABC ПО СКЛАДАМ'!G$3)</f>
        <v>0</v>
      </c>
      <c r="H83" s="143">
        <f t="shared" si="204"/>
        <v>0</v>
      </c>
      <c r="I83" s="132"/>
      <c r="J83" s="142">
        <f>SUMIFS(ОСТАТКИ!AA:AA,ОСТАТКИ!Q:Q,'ABC ПО СКЛАДАМ'!A:A)</f>
        <v>445606.86109090911</v>
      </c>
      <c r="K83" s="135">
        <f>SUMIFS(ОСТАТКИ!AA:AA,ОСТАТКИ!Q:Q,'ABC ПО СКЛАДАМ'!A:A,ОСТАТКИ!S:S,'ABC ПО СКЛАДАМ'!K$3)</f>
        <v>0</v>
      </c>
      <c r="L83" s="68">
        <f t="shared" si="205"/>
        <v>0</v>
      </c>
      <c r="M83" s="135">
        <f>SUMIFS(ОСТАТКИ!$AA:$AA,ОСТАТКИ!$Q:$Q,'ABC ПО СКЛАДАМ'!$A:$A,ОСТАТКИ!$S:$S,'ABC ПО СКЛАДАМ'!M$3)</f>
        <v>0</v>
      </c>
      <c r="N83" s="68">
        <f t="shared" si="206"/>
        <v>0</v>
      </c>
      <c r="O83" s="135">
        <f>SUMIFS(ОСТАТКИ!$AA:$AA,ОСТАТКИ!$Q:$Q,'ABC ПО СКЛАДАМ'!$A:$A,ОСТАТКИ!$S:$S,'ABC ПО СКЛАДАМ'!O$3)</f>
        <v>445606.86109090911</v>
      </c>
      <c r="P83" s="68">
        <f t="shared" si="206"/>
        <v>1</v>
      </c>
      <c r="R83" s="142">
        <f>SUMIFS(ОСТАТКИ!Z:Z,ОСТАТКИ!Q:Q,'ABC ПО СКЛАДАМ'!A:A)</f>
        <v>0</v>
      </c>
      <c r="S83" s="135">
        <f>SUMIFS(ОСТАТКИ!$Z:$Z,ОСТАТКИ!$Q:$Q,'ABC ПО СКЛАДАМ'!$A:$A,ОСТАТКИ!$S:$S,'ABC ПО СКЛАДАМ'!S$2)</f>
        <v>0</v>
      </c>
      <c r="T83" s="68">
        <f t="shared" si="207"/>
        <v>0</v>
      </c>
      <c r="U83" s="135">
        <f>SUMIFS(ОСТАТКИ!$Z:$Z,ОСТАТКИ!$Q:$Q,'ABC ПО СКЛАДАМ'!$A:$A,ОСТАТКИ!$S:$S,'ABC ПО СКЛАДАМ'!U$2)</f>
        <v>0</v>
      </c>
      <c r="V83" s="68">
        <f t="shared" si="207"/>
        <v>0</v>
      </c>
      <c r="W83" s="135">
        <f>SUMIFS(ОСТАТКИ!$Z:$Z,ОСТАТКИ!$Q:$Q,'ABC ПО СКЛАДАМ'!$A:$A,ОСТАТКИ!$S:$S,'ABC ПО СКЛАДАМ'!W$2)</f>
        <v>0</v>
      </c>
      <c r="X83" s="68">
        <f t="shared" ref="X83" si="262">IFERROR(W83/$R83,0)</f>
        <v>0</v>
      </c>
      <c r="Z83" s="142">
        <f>SUMIFS(ОСТАТКИ!W:W,ОСТАТКИ!Q:Q,'ABC ПО СКЛАДАМ'!A:A)</f>
        <v>0</v>
      </c>
      <c r="AA83" s="135">
        <f>SUMIFS(ОСТАТКИ!$W:$W,ОСТАТКИ!$Q:$Q,'ABC ПО СКЛАДАМ'!$A:$A,ОСТАТКИ!$S:$S,'ABC ПО СКЛАДАМ'!AA$2)</f>
        <v>0</v>
      </c>
      <c r="AB83" s="68">
        <f t="shared" si="209"/>
        <v>0</v>
      </c>
      <c r="AC83" s="135">
        <f>SUMIFS(ОСТАТКИ!$W:$W,ОСТАТКИ!$Q:$Q,'ABC ПО СКЛАДАМ'!$A:$A,ОСТАТКИ!$S:$S,'ABC ПО СКЛАДАМ'!AC$2)</f>
        <v>0</v>
      </c>
      <c r="AD83" s="68">
        <f t="shared" si="210"/>
        <v>0</v>
      </c>
      <c r="AE83" s="135">
        <f>SUMIFS(ОСТАТКИ!$W:$W,ОСТАТКИ!$Q:$Q,'ABC ПО СКЛАДАМ'!$A:$A,ОСТАТКИ!$S:$S,'ABC ПО СКЛАДАМ'!AE$2)</f>
        <v>0</v>
      </c>
      <c r="AF83" s="68">
        <f t="shared" si="211"/>
        <v>0</v>
      </c>
      <c r="AH83" s="142">
        <f>SUMIFS(ОСТАТКИ!U:U,ОСТАТКИ!Q:Q,'ABC ПО СКЛАДАМ'!A:A)</f>
        <v>0</v>
      </c>
      <c r="AI83" s="135">
        <f>SUMIFS(ОСТАТКИ!$U:$U,ОСТАТКИ!$Q:$Q,'ABC ПО СКЛАДАМ'!$A:$A,ОСТАТКИ!$S:$S,'ABC ПО СКЛАДАМ'!AI$2)</f>
        <v>0</v>
      </c>
      <c r="AJ83" s="68">
        <f t="shared" si="212"/>
        <v>0</v>
      </c>
      <c r="AK83" s="135">
        <f>SUMIFS(ОСТАТКИ!$U:$U,ОСТАТКИ!$Q:$Q,'ABC ПО СКЛАДАМ'!$A:$A,ОСТАТКИ!$S:$S,'ABC ПО СКЛАДАМ'!AK$2)</f>
        <v>0</v>
      </c>
      <c r="AL83" s="68">
        <f t="shared" si="213"/>
        <v>0</v>
      </c>
      <c r="AM83" s="135">
        <f>SUMIFS(ОСТАТКИ!$U:$U,ОСТАТКИ!$Q:$Q,'ABC ПО СКЛАДАМ'!$A:$A,ОСТАТКИ!$S:$S,'ABC ПО СКЛАДАМ'!AM$2)</f>
        <v>0</v>
      </c>
      <c r="AN83" s="68">
        <f t="shared" si="214"/>
        <v>0</v>
      </c>
      <c r="AP83" s="142">
        <f>SUMIFS(ОСТАТКИ!T:T,ОСТАТКИ!Q:Q,'ABC ПО СКЛАДАМ'!A:A)</f>
        <v>0</v>
      </c>
      <c r="AQ83" s="135">
        <f>SUMIFS(ОСТАТКИ!$T:$T,ОСТАТКИ!$Q:$Q,'ABC ПО СКЛАДАМ'!$A:$A,ОСТАТКИ!$S:$S,'ABC ПО СКЛАДАМ'!AQ$2)</f>
        <v>0</v>
      </c>
      <c r="AR83" s="68">
        <f t="shared" si="215"/>
        <v>0</v>
      </c>
      <c r="AS83" s="135">
        <f>SUMIFS(ОСТАТКИ!$T:$T,ОСТАТКИ!$Q:$Q,'ABC ПО СКЛАДАМ'!$A:$A,ОСТАТКИ!$S:$S,'ABC ПО СКЛАДАМ'!AS$2)</f>
        <v>0</v>
      </c>
      <c r="AT83" s="68">
        <f t="shared" si="216"/>
        <v>0</v>
      </c>
      <c r="AU83" s="135">
        <f>SUMIFS(ОСТАТКИ!$T:$T,ОСТАТКИ!$Q:$Q,'ABC ПО СКЛАДАМ'!$A:$A,ОСТАТКИ!$S:$S,'ABC ПО СКЛАДАМ'!AU$2)</f>
        <v>0</v>
      </c>
      <c r="AV83" s="68">
        <f t="shared" si="217"/>
        <v>0</v>
      </c>
      <c r="AX83" s="142">
        <f>SUMIFS(ОСТАТКИ!AB:AB,ОСТАТКИ!Q:Q,'ABC ПО СКЛАДАМ'!A:A)</f>
        <v>29430.046090909091</v>
      </c>
      <c r="AY83" s="135">
        <f>SUMIFS(ОСТАТКИ!$AB:$AB,ОСТАТКИ!$Q:$Q,'ABC ПО СКЛАДАМ'!$A:$A,ОСТАТКИ!$S:$S,'ABC ПО СКЛАДАМ'!AY$2)</f>
        <v>0</v>
      </c>
      <c r="AZ83" s="68">
        <f t="shared" si="218"/>
        <v>0</v>
      </c>
      <c r="BA83" s="135">
        <f>SUMIFS(ОСТАТКИ!$AB:$AB,ОСТАТКИ!$Q:$Q,'ABC ПО СКЛАДАМ'!$A:$A,ОСТАТКИ!$S:$S,'ABC ПО СКЛАДАМ'!BA$2)</f>
        <v>0</v>
      </c>
      <c r="BB83" s="68">
        <f t="shared" si="219"/>
        <v>0</v>
      </c>
      <c r="BC83" s="135">
        <f>SUMIFS(ОСТАТКИ!$AB:$AB,ОСТАТКИ!$Q:$Q,'ABC ПО СКЛАДАМ'!$A:$A,ОСТАТКИ!$S:$S,'ABC ПО СКЛАДАМ'!BC$2)</f>
        <v>29430.046090909091</v>
      </c>
      <c r="BD83" s="68">
        <f t="shared" si="220"/>
        <v>1</v>
      </c>
      <c r="BF83" s="142">
        <f>SUMIFS(ОСТАТКИ!AC:AC,ОСТАТКИ!Q:Q,'ABC ПО СКЛАДАМ'!A:A)</f>
        <v>102608.60736363637</v>
      </c>
      <c r="BG83" s="135">
        <f>SUMIFS(ОСТАТКИ!$AC:$AC,ОСТАТКИ!$Q:$Q,'ABC ПО СКЛАДАМ'!$A:$A,ОСТАТКИ!$S:$S,'ABC ПО СКЛАДАМ'!BG$2)</f>
        <v>0</v>
      </c>
      <c r="BH83" s="68">
        <f t="shared" si="221"/>
        <v>0</v>
      </c>
      <c r="BI83" s="135">
        <f>SUMIFS(ОСТАТКИ!$AC:$AC,ОСТАТКИ!$Q:$Q,'ABC ПО СКЛАДАМ'!$A:$A,ОСТАТКИ!$S:$S,'ABC ПО СКЛАДАМ'!BI$2)</f>
        <v>0</v>
      </c>
      <c r="BJ83" s="68">
        <f t="shared" si="222"/>
        <v>0</v>
      </c>
      <c r="BK83" s="135">
        <f>SUMIFS(ОСТАТКИ!$AC:$AC,ОСТАТКИ!$Q:$Q,'ABC ПО СКЛАДАМ'!$A:$A,ОСТАТКИ!$S:$S,'ABC ПО СКЛАДАМ'!BK$2)</f>
        <v>102608.60736363637</v>
      </c>
      <c r="BL83" s="68">
        <f t="shared" si="223"/>
        <v>1</v>
      </c>
      <c r="BN83" s="142">
        <f>SUMIFS(ОСТАТКИ!Y:Y,ОСТАТКИ!Q:Q,'ABC ПО СКЛАДАМ'!A:A)</f>
        <v>0</v>
      </c>
      <c r="BO83" s="135">
        <f>SUMIFS(ОСТАТКИ!$Y:$Y,ОСТАТКИ!$Q:$Q,'ABC ПО СКЛАДАМ'!$A:$A,ОСТАТКИ!$S:$S,'ABC ПО СКЛАДАМ'!BO$2)</f>
        <v>0</v>
      </c>
      <c r="BP83" s="68">
        <f t="shared" si="224"/>
        <v>0</v>
      </c>
      <c r="BQ83" s="135">
        <f>SUMIFS(ОСТАТКИ!$Y:$Y,ОСТАТКИ!$Q:$Q,'ABC ПО СКЛАДАМ'!$A:$A,ОСТАТКИ!$S:$S,'ABC ПО СКЛАДАМ'!BQ$2)</f>
        <v>0</v>
      </c>
      <c r="BR83" s="68">
        <f t="shared" si="225"/>
        <v>0</v>
      </c>
      <c r="BS83" s="135">
        <f>SUMIFS(ОСТАТКИ!$Y:$Y,ОСТАТКИ!$Q:$Q,'ABC ПО СКЛАДАМ'!$A:$A,ОСТАТКИ!$S:$S,'ABC ПО СКЛАДАМ'!BS$2)</f>
        <v>0</v>
      </c>
      <c r="BT83" s="68">
        <f t="shared" si="226"/>
        <v>0</v>
      </c>
    </row>
    <row r="84" spans="1:72" ht="12" hidden="1" outlineLevel="1" x14ac:dyDescent="0.25">
      <c r="A84" s="150" t="s">
        <v>3161</v>
      </c>
      <c r="B84" s="142">
        <f>SUMIFS(ОСТАТКИ!AD:AD,ОСТАТКИ!Q:Q,'ABC ПО СКЛАДАМ'!A:A)</f>
        <v>0</v>
      </c>
      <c r="C84" s="135">
        <f>SUMIFS(ОСТАТКИ!AD:AD,ОСТАТКИ!Q:Q,'ABC ПО СКЛАДАМ'!A:A,ОСТАТКИ!S:S,'ABC ПО СКЛАДАМ'!C$3)</f>
        <v>0</v>
      </c>
      <c r="D84" s="68">
        <f t="shared" si="202"/>
        <v>0</v>
      </c>
      <c r="E84" s="135">
        <f>SUMIFS(ОСТАТКИ!AD:AD,ОСТАТКИ!Q:Q,'ABC ПО СКЛАДАМ'!A:A,ОСТАТКИ!S:S,'ABC ПО СКЛАДАМ'!E$3)</f>
        <v>0</v>
      </c>
      <c r="F84" s="68">
        <f t="shared" si="203"/>
        <v>0</v>
      </c>
      <c r="G84" s="135">
        <f>SUMIFS(ОСТАТКИ!AD:AD,ОСТАТКИ!Q:Q,'ABC ПО СКЛАДАМ'!A:A,ОСТАТКИ!S:S,'ABC ПО СКЛАДАМ'!G$3)</f>
        <v>0</v>
      </c>
      <c r="H84" s="143">
        <f t="shared" si="204"/>
        <v>0</v>
      </c>
      <c r="I84" s="132"/>
      <c r="J84" s="142">
        <f>SUMIFS(ОСТАТКИ!AA:AA,ОСТАТКИ!Q:Q,'ABC ПО СКЛАДАМ'!A:A)</f>
        <v>0</v>
      </c>
      <c r="K84" s="135">
        <f>SUMIFS(ОСТАТКИ!AA:AA,ОСТАТКИ!Q:Q,'ABC ПО СКЛАДАМ'!A:A,ОСТАТКИ!S:S,'ABC ПО СКЛАДАМ'!K$3)</f>
        <v>0</v>
      </c>
      <c r="L84" s="68">
        <f t="shared" si="205"/>
        <v>0</v>
      </c>
      <c r="M84" s="135">
        <f>SUMIFS(ОСТАТКИ!$AA:$AA,ОСТАТКИ!$Q:$Q,'ABC ПО СКЛАДАМ'!$A:$A,ОСТАТКИ!$S:$S,'ABC ПО СКЛАДАМ'!M$3)</f>
        <v>0</v>
      </c>
      <c r="N84" s="68">
        <f t="shared" si="206"/>
        <v>0</v>
      </c>
      <c r="O84" s="135">
        <f>SUMIFS(ОСТАТКИ!$AA:$AA,ОСТАТКИ!$Q:$Q,'ABC ПО СКЛАДАМ'!$A:$A,ОСТАТКИ!$S:$S,'ABC ПО СКЛАДАМ'!O$3)</f>
        <v>0</v>
      </c>
      <c r="P84" s="68">
        <f t="shared" si="206"/>
        <v>0</v>
      </c>
      <c r="R84" s="142">
        <f>SUMIFS(ОСТАТКИ!Z:Z,ОСТАТКИ!Q:Q,'ABC ПО СКЛАДАМ'!A:A)</f>
        <v>0</v>
      </c>
      <c r="S84" s="135">
        <f>SUMIFS(ОСТАТКИ!$Z:$Z,ОСТАТКИ!$Q:$Q,'ABC ПО СКЛАДАМ'!$A:$A,ОСТАТКИ!$S:$S,'ABC ПО СКЛАДАМ'!S$2)</f>
        <v>0</v>
      </c>
      <c r="T84" s="68">
        <f t="shared" si="207"/>
        <v>0</v>
      </c>
      <c r="U84" s="135">
        <f>SUMIFS(ОСТАТКИ!$Z:$Z,ОСТАТКИ!$Q:$Q,'ABC ПО СКЛАДАМ'!$A:$A,ОСТАТКИ!$S:$S,'ABC ПО СКЛАДАМ'!U$2)</f>
        <v>0</v>
      </c>
      <c r="V84" s="68">
        <f t="shared" si="207"/>
        <v>0</v>
      </c>
      <c r="W84" s="135">
        <f>SUMIFS(ОСТАТКИ!$Z:$Z,ОСТАТКИ!$Q:$Q,'ABC ПО СКЛАДАМ'!$A:$A,ОСТАТКИ!$S:$S,'ABC ПО СКЛАДАМ'!W$2)</f>
        <v>0</v>
      </c>
      <c r="X84" s="68">
        <f t="shared" ref="X84" si="263">IFERROR(W84/$R84,0)</f>
        <v>0</v>
      </c>
      <c r="Z84" s="142">
        <f>SUMIFS(ОСТАТКИ!W:W,ОСТАТКИ!Q:Q,'ABC ПО СКЛАДАМ'!A:A)</f>
        <v>0</v>
      </c>
      <c r="AA84" s="135">
        <f>SUMIFS(ОСТАТКИ!$W:$W,ОСТАТКИ!$Q:$Q,'ABC ПО СКЛАДАМ'!$A:$A,ОСТАТКИ!$S:$S,'ABC ПО СКЛАДАМ'!AA$2)</f>
        <v>0</v>
      </c>
      <c r="AB84" s="68">
        <f t="shared" si="209"/>
        <v>0</v>
      </c>
      <c r="AC84" s="135">
        <f>SUMIFS(ОСТАТКИ!$W:$W,ОСТАТКИ!$Q:$Q,'ABC ПО СКЛАДАМ'!$A:$A,ОСТАТКИ!$S:$S,'ABC ПО СКЛАДАМ'!AC$2)</f>
        <v>0</v>
      </c>
      <c r="AD84" s="68">
        <f t="shared" si="210"/>
        <v>0</v>
      </c>
      <c r="AE84" s="135">
        <f>SUMIFS(ОСТАТКИ!$W:$W,ОСТАТКИ!$Q:$Q,'ABC ПО СКЛАДАМ'!$A:$A,ОСТАТКИ!$S:$S,'ABC ПО СКЛАДАМ'!AE$2)</f>
        <v>0</v>
      </c>
      <c r="AF84" s="68">
        <f t="shared" si="211"/>
        <v>0</v>
      </c>
      <c r="AH84" s="142">
        <f>SUMIFS(ОСТАТКИ!U:U,ОСТАТКИ!Q:Q,'ABC ПО СКЛАДАМ'!A:A)</f>
        <v>0</v>
      </c>
      <c r="AI84" s="135">
        <f>SUMIFS(ОСТАТКИ!$U:$U,ОСТАТКИ!$Q:$Q,'ABC ПО СКЛАДАМ'!$A:$A,ОСТАТКИ!$S:$S,'ABC ПО СКЛАДАМ'!AI$2)</f>
        <v>0</v>
      </c>
      <c r="AJ84" s="68">
        <f t="shared" si="212"/>
        <v>0</v>
      </c>
      <c r="AK84" s="135">
        <f>SUMIFS(ОСТАТКИ!$U:$U,ОСТАТКИ!$Q:$Q,'ABC ПО СКЛАДАМ'!$A:$A,ОСТАТКИ!$S:$S,'ABC ПО СКЛАДАМ'!AK$2)</f>
        <v>0</v>
      </c>
      <c r="AL84" s="68">
        <f t="shared" si="213"/>
        <v>0</v>
      </c>
      <c r="AM84" s="135">
        <f>SUMIFS(ОСТАТКИ!$U:$U,ОСТАТКИ!$Q:$Q,'ABC ПО СКЛАДАМ'!$A:$A,ОСТАТКИ!$S:$S,'ABC ПО СКЛАДАМ'!AM$2)</f>
        <v>0</v>
      </c>
      <c r="AN84" s="68">
        <f t="shared" si="214"/>
        <v>0</v>
      </c>
      <c r="AP84" s="142">
        <f>SUMIFS(ОСТАТКИ!T:T,ОСТАТКИ!Q:Q,'ABC ПО СКЛАДАМ'!A:A)</f>
        <v>0</v>
      </c>
      <c r="AQ84" s="135">
        <f>SUMIFS(ОСТАТКИ!$T:$T,ОСТАТКИ!$Q:$Q,'ABC ПО СКЛАДАМ'!$A:$A,ОСТАТКИ!$S:$S,'ABC ПО СКЛАДАМ'!AQ$2)</f>
        <v>0</v>
      </c>
      <c r="AR84" s="68">
        <f t="shared" si="215"/>
        <v>0</v>
      </c>
      <c r="AS84" s="135">
        <f>SUMIFS(ОСТАТКИ!$T:$T,ОСТАТКИ!$Q:$Q,'ABC ПО СКЛАДАМ'!$A:$A,ОСТАТКИ!$S:$S,'ABC ПО СКЛАДАМ'!AS$2)</f>
        <v>0</v>
      </c>
      <c r="AT84" s="68">
        <f t="shared" si="216"/>
        <v>0</v>
      </c>
      <c r="AU84" s="135">
        <f>SUMIFS(ОСТАТКИ!$T:$T,ОСТАТКИ!$Q:$Q,'ABC ПО СКЛАДАМ'!$A:$A,ОСТАТКИ!$S:$S,'ABC ПО СКЛАДАМ'!AU$2)</f>
        <v>0</v>
      </c>
      <c r="AV84" s="68">
        <f t="shared" si="217"/>
        <v>0</v>
      </c>
      <c r="AX84" s="142">
        <f>SUMIFS(ОСТАТКИ!AB:AB,ОСТАТКИ!Q:Q,'ABC ПО СКЛАДАМ'!A:A)</f>
        <v>1028</v>
      </c>
      <c r="AY84" s="135">
        <f>SUMIFS(ОСТАТКИ!$AB:$AB,ОСТАТКИ!$Q:$Q,'ABC ПО СКЛАДАМ'!$A:$A,ОСТАТКИ!$S:$S,'ABC ПО СКЛАДАМ'!AY$2)</f>
        <v>0</v>
      </c>
      <c r="AZ84" s="68">
        <f t="shared" si="218"/>
        <v>0</v>
      </c>
      <c r="BA84" s="135">
        <f>SUMIFS(ОСТАТКИ!$AB:$AB,ОСТАТКИ!$Q:$Q,'ABC ПО СКЛАДАМ'!$A:$A,ОСТАТКИ!$S:$S,'ABC ПО СКЛАДАМ'!BA$2)</f>
        <v>0</v>
      </c>
      <c r="BB84" s="68">
        <f t="shared" si="219"/>
        <v>0</v>
      </c>
      <c r="BC84" s="135">
        <f>SUMIFS(ОСТАТКИ!$AB:$AB,ОСТАТКИ!$Q:$Q,'ABC ПО СКЛАДАМ'!$A:$A,ОСТАТКИ!$S:$S,'ABC ПО СКЛАДАМ'!BC$2)</f>
        <v>1028</v>
      </c>
      <c r="BD84" s="68">
        <f t="shared" si="220"/>
        <v>1</v>
      </c>
      <c r="BF84" s="142">
        <f>SUMIFS(ОСТАТКИ!AC:AC,ОСТАТКИ!Q:Q,'ABC ПО СКЛАДАМ'!A:A)</f>
        <v>12631</v>
      </c>
      <c r="BG84" s="135">
        <f>SUMIFS(ОСТАТКИ!$AC:$AC,ОСТАТКИ!$Q:$Q,'ABC ПО СКЛАДАМ'!$A:$A,ОСТАТКИ!$S:$S,'ABC ПО СКЛАДАМ'!BG$2)</f>
        <v>0</v>
      </c>
      <c r="BH84" s="68">
        <f t="shared" si="221"/>
        <v>0</v>
      </c>
      <c r="BI84" s="135">
        <f>SUMIFS(ОСТАТКИ!$AC:$AC,ОСТАТКИ!$Q:$Q,'ABC ПО СКЛАДАМ'!$A:$A,ОСТАТКИ!$S:$S,'ABC ПО СКЛАДАМ'!BI$2)</f>
        <v>0</v>
      </c>
      <c r="BJ84" s="68">
        <f t="shared" si="222"/>
        <v>0</v>
      </c>
      <c r="BK84" s="135">
        <f>SUMIFS(ОСТАТКИ!$AC:$AC,ОСТАТКИ!$Q:$Q,'ABC ПО СКЛАДАМ'!$A:$A,ОСТАТКИ!$S:$S,'ABC ПО СКЛАДАМ'!BK$2)</f>
        <v>12631</v>
      </c>
      <c r="BL84" s="68">
        <f t="shared" si="223"/>
        <v>1</v>
      </c>
      <c r="BN84" s="142">
        <f>SUMIFS(ОСТАТКИ!Y:Y,ОСТАТКИ!Q:Q,'ABC ПО СКЛАДАМ'!A:A)</f>
        <v>0</v>
      </c>
      <c r="BO84" s="135">
        <f>SUMIFS(ОСТАТКИ!$Y:$Y,ОСТАТКИ!$Q:$Q,'ABC ПО СКЛАДАМ'!$A:$A,ОСТАТКИ!$S:$S,'ABC ПО СКЛАДАМ'!BO$2)</f>
        <v>0</v>
      </c>
      <c r="BP84" s="68">
        <f t="shared" si="224"/>
        <v>0</v>
      </c>
      <c r="BQ84" s="135">
        <f>SUMIFS(ОСТАТКИ!$Y:$Y,ОСТАТКИ!$Q:$Q,'ABC ПО СКЛАДАМ'!$A:$A,ОСТАТКИ!$S:$S,'ABC ПО СКЛАДАМ'!BQ$2)</f>
        <v>0</v>
      </c>
      <c r="BR84" s="68">
        <f t="shared" si="225"/>
        <v>0</v>
      </c>
      <c r="BS84" s="135">
        <f>SUMIFS(ОСТАТКИ!$Y:$Y,ОСТАТКИ!$Q:$Q,'ABC ПО СКЛАДАМ'!$A:$A,ОСТАТКИ!$S:$S,'ABC ПО СКЛАДАМ'!BS$2)</f>
        <v>0</v>
      </c>
      <c r="BT84" s="68">
        <f t="shared" si="226"/>
        <v>0</v>
      </c>
    </row>
    <row r="85" spans="1:72" ht="12" hidden="1" outlineLevel="1" x14ac:dyDescent="0.25">
      <c r="A85" s="150" t="s">
        <v>3168</v>
      </c>
      <c r="B85" s="142">
        <f>SUMIFS(ОСТАТКИ!AD:AD,ОСТАТКИ!Q:Q,'ABC ПО СКЛАДАМ'!A:A)</f>
        <v>0</v>
      </c>
      <c r="C85" s="135">
        <f>SUMIFS(ОСТАТКИ!AD:AD,ОСТАТКИ!Q:Q,'ABC ПО СКЛАДАМ'!A:A,ОСТАТКИ!S:S,'ABC ПО СКЛАДАМ'!C$3)</f>
        <v>0</v>
      </c>
      <c r="D85" s="68">
        <f t="shared" si="202"/>
        <v>0</v>
      </c>
      <c r="E85" s="135">
        <f>SUMIFS(ОСТАТКИ!AD:AD,ОСТАТКИ!Q:Q,'ABC ПО СКЛАДАМ'!A:A,ОСТАТКИ!S:S,'ABC ПО СКЛАДАМ'!E$3)</f>
        <v>0</v>
      </c>
      <c r="F85" s="68">
        <f t="shared" si="203"/>
        <v>0</v>
      </c>
      <c r="G85" s="135">
        <f>SUMIFS(ОСТАТКИ!AD:AD,ОСТАТКИ!Q:Q,'ABC ПО СКЛАДАМ'!A:A,ОСТАТКИ!S:S,'ABC ПО СКЛАДАМ'!G$3)</f>
        <v>0</v>
      </c>
      <c r="H85" s="143">
        <f t="shared" si="204"/>
        <v>0</v>
      </c>
      <c r="I85" s="132"/>
      <c r="J85" s="142">
        <f>SUMIFS(ОСТАТКИ!AA:AA,ОСТАТКИ!Q:Q,'ABC ПО СКЛАДАМ'!A:A)</f>
        <v>0</v>
      </c>
      <c r="K85" s="135">
        <f>SUMIFS(ОСТАТКИ!AA:AA,ОСТАТКИ!Q:Q,'ABC ПО СКЛАДАМ'!A:A,ОСТАТКИ!S:S,'ABC ПО СКЛАДАМ'!K$3)</f>
        <v>0</v>
      </c>
      <c r="L85" s="68">
        <f t="shared" si="205"/>
        <v>0</v>
      </c>
      <c r="M85" s="135">
        <f>SUMIFS(ОСТАТКИ!$AA:$AA,ОСТАТКИ!$Q:$Q,'ABC ПО СКЛАДАМ'!$A:$A,ОСТАТКИ!$S:$S,'ABC ПО СКЛАДАМ'!M$3)</f>
        <v>0</v>
      </c>
      <c r="N85" s="68">
        <f t="shared" si="206"/>
        <v>0</v>
      </c>
      <c r="O85" s="135">
        <f>SUMIFS(ОСТАТКИ!$AA:$AA,ОСТАТКИ!$Q:$Q,'ABC ПО СКЛАДАМ'!$A:$A,ОСТАТКИ!$S:$S,'ABC ПО СКЛАДАМ'!O$3)</f>
        <v>0</v>
      </c>
      <c r="P85" s="68">
        <f t="shared" si="206"/>
        <v>0</v>
      </c>
      <c r="R85" s="142">
        <f>SUMIFS(ОСТАТКИ!Z:Z,ОСТАТКИ!Q:Q,'ABC ПО СКЛАДАМ'!A:A)</f>
        <v>0</v>
      </c>
      <c r="S85" s="135">
        <f>SUMIFS(ОСТАТКИ!$Z:$Z,ОСТАТКИ!$Q:$Q,'ABC ПО СКЛАДАМ'!$A:$A,ОСТАТКИ!$S:$S,'ABC ПО СКЛАДАМ'!S$2)</f>
        <v>0</v>
      </c>
      <c r="T85" s="68">
        <f t="shared" si="207"/>
        <v>0</v>
      </c>
      <c r="U85" s="135">
        <f>SUMIFS(ОСТАТКИ!$Z:$Z,ОСТАТКИ!$Q:$Q,'ABC ПО СКЛАДАМ'!$A:$A,ОСТАТКИ!$S:$S,'ABC ПО СКЛАДАМ'!U$2)</f>
        <v>0</v>
      </c>
      <c r="V85" s="68">
        <f t="shared" si="207"/>
        <v>0</v>
      </c>
      <c r="W85" s="135">
        <f>SUMIFS(ОСТАТКИ!$Z:$Z,ОСТАТКИ!$Q:$Q,'ABC ПО СКЛАДАМ'!$A:$A,ОСТАТКИ!$S:$S,'ABC ПО СКЛАДАМ'!W$2)</f>
        <v>0</v>
      </c>
      <c r="X85" s="68">
        <f t="shared" ref="X85" si="264">IFERROR(W85/$R85,0)</f>
        <v>0</v>
      </c>
      <c r="Z85" s="142">
        <f>SUMIFS(ОСТАТКИ!W:W,ОСТАТКИ!Q:Q,'ABC ПО СКЛАДАМ'!A:A)</f>
        <v>0</v>
      </c>
      <c r="AA85" s="135">
        <f>SUMIFS(ОСТАТКИ!$W:$W,ОСТАТКИ!$Q:$Q,'ABC ПО СКЛАДАМ'!$A:$A,ОСТАТКИ!$S:$S,'ABC ПО СКЛАДАМ'!AA$2)</f>
        <v>0</v>
      </c>
      <c r="AB85" s="68">
        <f t="shared" si="209"/>
        <v>0</v>
      </c>
      <c r="AC85" s="135">
        <f>SUMIFS(ОСТАТКИ!$W:$W,ОСТАТКИ!$Q:$Q,'ABC ПО СКЛАДАМ'!$A:$A,ОСТАТКИ!$S:$S,'ABC ПО СКЛАДАМ'!AC$2)</f>
        <v>0</v>
      </c>
      <c r="AD85" s="68">
        <f t="shared" si="210"/>
        <v>0</v>
      </c>
      <c r="AE85" s="135">
        <f>SUMIFS(ОСТАТКИ!$W:$W,ОСТАТКИ!$Q:$Q,'ABC ПО СКЛАДАМ'!$A:$A,ОСТАТКИ!$S:$S,'ABC ПО СКЛАДАМ'!AE$2)</f>
        <v>0</v>
      </c>
      <c r="AF85" s="68">
        <f t="shared" si="211"/>
        <v>0</v>
      </c>
      <c r="AH85" s="142">
        <f>SUMIFS(ОСТАТКИ!U:U,ОСТАТКИ!Q:Q,'ABC ПО СКЛАДАМ'!A:A)</f>
        <v>0</v>
      </c>
      <c r="AI85" s="135">
        <f>SUMIFS(ОСТАТКИ!$U:$U,ОСТАТКИ!$Q:$Q,'ABC ПО СКЛАДАМ'!$A:$A,ОСТАТКИ!$S:$S,'ABC ПО СКЛАДАМ'!AI$2)</f>
        <v>0</v>
      </c>
      <c r="AJ85" s="68">
        <f t="shared" si="212"/>
        <v>0</v>
      </c>
      <c r="AK85" s="135">
        <f>SUMIFS(ОСТАТКИ!$U:$U,ОСТАТКИ!$Q:$Q,'ABC ПО СКЛАДАМ'!$A:$A,ОСТАТКИ!$S:$S,'ABC ПО СКЛАДАМ'!AK$2)</f>
        <v>0</v>
      </c>
      <c r="AL85" s="68">
        <f t="shared" si="213"/>
        <v>0</v>
      </c>
      <c r="AM85" s="135">
        <f>SUMIFS(ОСТАТКИ!$U:$U,ОСТАТКИ!$Q:$Q,'ABC ПО СКЛАДАМ'!$A:$A,ОСТАТКИ!$S:$S,'ABC ПО СКЛАДАМ'!AM$2)</f>
        <v>0</v>
      </c>
      <c r="AN85" s="68">
        <f t="shared" si="214"/>
        <v>0</v>
      </c>
      <c r="AP85" s="142">
        <f>SUMIFS(ОСТАТКИ!T:T,ОСТАТКИ!Q:Q,'ABC ПО СКЛАДАМ'!A:A)</f>
        <v>0</v>
      </c>
      <c r="AQ85" s="135">
        <f>SUMIFS(ОСТАТКИ!$T:$T,ОСТАТКИ!$Q:$Q,'ABC ПО СКЛАДАМ'!$A:$A,ОСТАТКИ!$S:$S,'ABC ПО СКЛАДАМ'!AQ$2)</f>
        <v>0</v>
      </c>
      <c r="AR85" s="68">
        <f t="shared" si="215"/>
        <v>0</v>
      </c>
      <c r="AS85" s="135">
        <f>SUMIFS(ОСТАТКИ!$T:$T,ОСТАТКИ!$Q:$Q,'ABC ПО СКЛАДАМ'!$A:$A,ОСТАТКИ!$S:$S,'ABC ПО СКЛАДАМ'!AS$2)</f>
        <v>0</v>
      </c>
      <c r="AT85" s="68">
        <f t="shared" si="216"/>
        <v>0</v>
      </c>
      <c r="AU85" s="135">
        <f>SUMIFS(ОСТАТКИ!$T:$T,ОСТАТКИ!$Q:$Q,'ABC ПО СКЛАДАМ'!$A:$A,ОСТАТКИ!$S:$S,'ABC ПО СКЛАДАМ'!AU$2)</f>
        <v>0</v>
      </c>
      <c r="AV85" s="68">
        <f t="shared" si="217"/>
        <v>0</v>
      </c>
      <c r="AX85" s="142">
        <f>SUMIFS(ОСТАТКИ!AB:AB,ОСТАТКИ!Q:Q,'ABC ПО СКЛАДАМ'!A:A)</f>
        <v>5972</v>
      </c>
      <c r="AY85" s="135">
        <f>SUMIFS(ОСТАТКИ!$AB:$AB,ОСТАТКИ!$Q:$Q,'ABC ПО СКЛАДАМ'!$A:$A,ОСТАТКИ!$S:$S,'ABC ПО СКЛАДАМ'!AY$2)</f>
        <v>0</v>
      </c>
      <c r="AZ85" s="68">
        <f t="shared" si="218"/>
        <v>0</v>
      </c>
      <c r="BA85" s="135">
        <f>SUMIFS(ОСТАТКИ!$AB:$AB,ОСТАТКИ!$Q:$Q,'ABC ПО СКЛАДАМ'!$A:$A,ОСТАТКИ!$S:$S,'ABC ПО СКЛАДАМ'!BA$2)</f>
        <v>0</v>
      </c>
      <c r="BB85" s="68">
        <f t="shared" si="219"/>
        <v>0</v>
      </c>
      <c r="BC85" s="135">
        <f>SUMIFS(ОСТАТКИ!$AB:$AB,ОСТАТКИ!$Q:$Q,'ABC ПО СКЛАДАМ'!$A:$A,ОСТАТКИ!$S:$S,'ABC ПО СКЛАДАМ'!BC$2)</f>
        <v>5972</v>
      </c>
      <c r="BD85" s="68">
        <f t="shared" si="220"/>
        <v>1</v>
      </c>
      <c r="BF85" s="142">
        <f>SUMIFS(ОСТАТКИ!AC:AC,ОСТАТКИ!Q:Q,'ABC ПО СКЛАДАМ'!A:A)</f>
        <v>111168</v>
      </c>
      <c r="BG85" s="135">
        <f>SUMIFS(ОСТАТКИ!$AC:$AC,ОСТАТКИ!$Q:$Q,'ABC ПО СКЛАДАМ'!$A:$A,ОСТАТКИ!$S:$S,'ABC ПО СКЛАДАМ'!BG$2)</f>
        <v>0</v>
      </c>
      <c r="BH85" s="68">
        <f t="shared" si="221"/>
        <v>0</v>
      </c>
      <c r="BI85" s="135">
        <f>SUMIFS(ОСТАТКИ!$AC:$AC,ОСТАТКИ!$Q:$Q,'ABC ПО СКЛАДАМ'!$A:$A,ОСТАТКИ!$S:$S,'ABC ПО СКЛАДАМ'!BI$2)</f>
        <v>0</v>
      </c>
      <c r="BJ85" s="68">
        <f t="shared" si="222"/>
        <v>0</v>
      </c>
      <c r="BK85" s="135">
        <f>SUMIFS(ОСТАТКИ!$AC:$AC,ОСТАТКИ!$Q:$Q,'ABC ПО СКЛАДАМ'!$A:$A,ОСТАТКИ!$S:$S,'ABC ПО СКЛАДАМ'!BK$2)</f>
        <v>111168</v>
      </c>
      <c r="BL85" s="68">
        <f t="shared" si="223"/>
        <v>1</v>
      </c>
      <c r="BN85" s="142">
        <f>SUMIFS(ОСТАТКИ!Y:Y,ОСТАТКИ!Q:Q,'ABC ПО СКЛАДАМ'!A:A)</f>
        <v>0</v>
      </c>
      <c r="BO85" s="135">
        <f>SUMIFS(ОСТАТКИ!$Y:$Y,ОСТАТКИ!$Q:$Q,'ABC ПО СКЛАДАМ'!$A:$A,ОСТАТКИ!$S:$S,'ABC ПО СКЛАДАМ'!BO$2)</f>
        <v>0</v>
      </c>
      <c r="BP85" s="68">
        <f t="shared" si="224"/>
        <v>0</v>
      </c>
      <c r="BQ85" s="135">
        <f>SUMIFS(ОСТАТКИ!$Y:$Y,ОСТАТКИ!$Q:$Q,'ABC ПО СКЛАДАМ'!$A:$A,ОСТАТКИ!$S:$S,'ABC ПО СКЛАДАМ'!BQ$2)</f>
        <v>0</v>
      </c>
      <c r="BR85" s="68">
        <f t="shared" si="225"/>
        <v>0</v>
      </c>
      <c r="BS85" s="135">
        <f>SUMIFS(ОСТАТКИ!$Y:$Y,ОСТАТКИ!$Q:$Q,'ABC ПО СКЛАДАМ'!$A:$A,ОСТАТКИ!$S:$S,'ABC ПО СКЛАДАМ'!BS$2)</f>
        <v>0</v>
      </c>
      <c r="BT85" s="68">
        <f t="shared" si="226"/>
        <v>0</v>
      </c>
    </row>
    <row r="86" spans="1:72" ht="12" hidden="1" outlineLevel="1" x14ac:dyDescent="0.25">
      <c r="A86" s="150" t="s">
        <v>3181</v>
      </c>
      <c r="B86" s="142">
        <f>SUMIFS(ОСТАТКИ!AD:AD,ОСТАТКИ!Q:Q,'ABC ПО СКЛАДАМ'!A:A)</f>
        <v>0</v>
      </c>
      <c r="C86" s="135">
        <f>SUMIFS(ОСТАТКИ!AD:AD,ОСТАТКИ!Q:Q,'ABC ПО СКЛАДАМ'!A:A,ОСТАТКИ!S:S,'ABC ПО СКЛАДАМ'!C$3)</f>
        <v>0</v>
      </c>
      <c r="D86" s="68">
        <f t="shared" si="202"/>
        <v>0</v>
      </c>
      <c r="E86" s="135">
        <f>SUMIFS(ОСТАТКИ!AD:AD,ОСТАТКИ!Q:Q,'ABC ПО СКЛАДАМ'!A:A,ОСТАТКИ!S:S,'ABC ПО СКЛАДАМ'!E$3)</f>
        <v>0</v>
      </c>
      <c r="F86" s="68">
        <f t="shared" si="203"/>
        <v>0</v>
      </c>
      <c r="G86" s="135">
        <f>SUMIFS(ОСТАТКИ!AD:AD,ОСТАТКИ!Q:Q,'ABC ПО СКЛАДАМ'!A:A,ОСТАТКИ!S:S,'ABC ПО СКЛАДАМ'!G$3)</f>
        <v>0</v>
      </c>
      <c r="H86" s="143">
        <f t="shared" si="204"/>
        <v>0</v>
      </c>
      <c r="I86" s="132"/>
      <c r="J86" s="142">
        <f>SUMIFS(ОСТАТКИ!AA:AA,ОСТАТКИ!Q:Q,'ABC ПО СКЛАДАМ'!A:A)</f>
        <v>0</v>
      </c>
      <c r="K86" s="135">
        <f>SUMIFS(ОСТАТКИ!AA:AA,ОСТАТКИ!Q:Q,'ABC ПО СКЛАДАМ'!A:A,ОСТАТКИ!S:S,'ABC ПО СКЛАДАМ'!K$3)</f>
        <v>0</v>
      </c>
      <c r="L86" s="68">
        <f t="shared" si="205"/>
        <v>0</v>
      </c>
      <c r="M86" s="135">
        <f>SUMIFS(ОСТАТКИ!$AA:$AA,ОСТАТКИ!$Q:$Q,'ABC ПО СКЛАДАМ'!$A:$A,ОСТАТКИ!$S:$S,'ABC ПО СКЛАДАМ'!M$3)</f>
        <v>0</v>
      </c>
      <c r="N86" s="68">
        <f t="shared" si="206"/>
        <v>0</v>
      </c>
      <c r="O86" s="135">
        <f>SUMIFS(ОСТАТКИ!$AA:$AA,ОСТАТКИ!$Q:$Q,'ABC ПО СКЛАДАМ'!$A:$A,ОСТАТКИ!$S:$S,'ABC ПО СКЛАДАМ'!O$3)</f>
        <v>0</v>
      </c>
      <c r="P86" s="68">
        <f t="shared" si="206"/>
        <v>0</v>
      </c>
      <c r="R86" s="142">
        <f>SUMIFS(ОСТАТКИ!Z:Z,ОСТАТКИ!Q:Q,'ABC ПО СКЛАДАМ'!A:A)</f>
        <v>0</v>
      </c>
      <c r="S86" s="135">
        <f>SUMIFS(ОСТАТКИ!$Z:$Z,ОСТАТКИ!$Q:$Q,'ABC ПО СКЛАДАМ'!$A:$A,ОСТАТКИ!$S:$S,'ABC ПО СКЛАДАМ'!S$2)</f>
        <v>0</v>
      </c>
      <c r="T86" s="68">
        <f t="shared" si="207"/>
        <v>0</v>
      </c>
      <c r="U86" s="135">
        <f>SUMIFS(ОСТАТКИ!$Z:$Z,ОСТАТКИ!$Q:$Q,'ABC ПО СКЛАДАМ'!$A:$A,ОСТАТКИ!$S:$S,'ABC ПО СКЛАДАМ'!U$2)</f>
        <v>0</v>
      </c>
      <c r="V86" s="68">
        <f t="shared" si="207"/>
        <v>0</v>
      </c>
      <c r="W86" s="135">
        <f>SUMIFS(ОСТАТКИ!$Z:$Z,ОСТАТКИ!$Q:$Q,'ABC ПО СКЛАДАМ'!$A:$A,ОСТАТКИ!$S:$S,'ABC ПО СКЛАДАМ'!W$2)</f>
        <v>0</v>
      </c>
      <c r="X86" s="68">
        <f t="shared" ref="X86" si="265">IFERROR(W86/$R86,0)</f>
        <v>0</v>
      </c>
      <c r="Z86" s="142">
        <f>SUMIFS(ОСТАТКИ!W:W,ОСТАТКИ!Q:Q,'ABC ПО СКЛАДАМ'!A:A)</f>
        <v>0</v>
      </c>
      <c r="AA86" s="135">
        <f>SUMIFS(ОСТАТКИ!$W:$W,ОСТАТКИ!$Q:$Q,'ABC ПО СКЛАДАМ'!$A:$A,ОСТАТКИ!$S:$S,'ABC ПО СКЛАДАМ'!AA$2)</f>
        <v>0</v>
      </c>
      <c r="AB86" s="68">
        <f t="shared" si="209"/>
        <v>0</v>
      </c>
      <c r="AC86" s="135">
        <f>SUMIFS(ОСТАТКИ!$W:$W,ОСТАТКИ!$Q:$Q,'ABC ПО СКЛАДАМ'!$A:$A,ОСТАТКИ!$S:$S,'ABC ПО СКЛАДАМ'!AC$2)</f>
        <v>0</v>
      </c>
      <c r="AD86" s="68">
        <f t="shared" si="210"/>
        <v>0</v>
      </c>
      <c r="AE86" s="135">
        <f>SUMIFS(ОСТАТКИ!$W:$W,ОСТАТКИ!$Q:$Q,'ABC ПО СКЛАДАМ'!$A:$A,ОСТАТКИ!$S:$S,'ABC ПО СКЛАДАМ'!AE$2)</f>
        <v>0</v>
      </c>
      <c r="AF86" s="68">
        <f t="shared" si="211"/>
        <v>0</v>
      </c>
      <c r="AH86" s="142">
        <f>SUMIFS(ОСТАТКИ!U:U,ОСТАТКИ!Q:Q,'ABC ПО СКЛАДАМ'!A:A)</f>
        <v>0</v>
      </c>
      <c r="AI86" s="135">
        <f>SUMIFS(ОСТАТКИ!$U:$U,ОСТАТКИ!$Q:$Q,'ABC ПО СКЛАДАМ'!$A:$A,ОСТАТКИ!$S:$S,'ABC ПО СКЛАДАМ'!AI$2)</f>
        <v>0</v>
      </c>
      <c r="AJ86" s="68">
        <f t="shared" si="212"/>
        <v>0</v>
      </c>
      <c r="AK86" s="135">
        <f>SUMIFS(ОСТАТКИ!$U:$U,ОСТАТКИ!$Q:$Q,'ABC ПО СКЛАДАМ'!$A:$A,ОСТАТКИ!$S:$S,'ABC ПО СКЛАДАМ'!AK$2)</f>
        <v>0</v>
      </c>
      <c r="AL86" s="68">
        <f t="shared" si="213"/>
        <v>0</v>
      </c>
      <c r="AM86" s="135">
        <f>SUMIFS(ОСТАТКИ!$U:$U,ОСТАТКИ!$Q:$Q,'ABC ПО СКЛАДАМ'!$A:$A,ОСТАТКИ!$S:$S,'ABC ПО СКЛАДАМ'!AM$2)</f>
        <v>0</v>
      </c>
      <c r="AN86" s="68">
        <f t="shared" si="214"/>
        <v>0</v>
      </c>
      <c r="AP86" s="142">
        <f>SUMIFS(ОСТАТКИ!T:T,ОСТАТКИ!Q:Q,'ABC ПО СКЛАДАМ'!A:A)</f>
        <v>0</v>
      </c>
      <c r="AQ86" s="135">
        <f>SUMIFS(ОСТАТКИ!$T:$T,ОСТАТКИ!$Q:$Q,'ABC ПО СКЛАДАМ'!$A:$A,ОСТАТКИ!$S:$S,'ABC ПО СКЛАДАМ'!AQ$2)</f>
        <v>0</v>
      </c>
      <c r="AR86" s="68">
        <f t="shared" si="215"/>
        <v>0</v>
      </c>
      <c r="AS86" s="135">
        <f>SUMIFS(ОСТАТКИ!$T:$T,ОСТАТКИ!$Q:$Q,'ABC ПО СКЛАДАМ'!$A:$A,ОСТАТКИ!$S:$S,'ABC ПО СКЛАДАМ'!AS$2)</f>
        <v>0</v>
      </c>
      <c r="AT86" s="68">
        <f t="shared" si="216"/>
        <v>0</v>
      </c>
      <c r="AU86" s="135">
        <f>SUMIFS(ОСТАТКИ!$T:$T,ОСТАТКИ!$Q:$Q,'ABC ПО СКЛАДАМ'!$A:$A,ОСТАТКИ!$S:$S,'ABC ПО СКЛАДАМ'!AU$2)</f>
        <v>0</v>
      </c>
      <c r="AV86" s="68">
        <f t="shared" si="217"/>
        <v>0</v>
      </c>
      <c r="AX86" s="142">
        <f>SUMIFS(ОСТАТКИ!AB:AB,ОСТАТКИ!Q:Q,'ABC ПО СКЛАДАМ'!A:A)</f>
        <v>1553.1599999999999</v>
      </c>
      <c r="AY86" s="135">
        <f>SUMIFS(ОСТАТКИ!$AB:$AB,ОСТАТКИ!$Q:$Q,'ABC ПО СКЛАДАМ'!$A:$A,ОСТАТКИ!$S:$S,'ABC ПО СКЛАДАМ'!AY$2)</f>
        <v>0</v>
      </c>
      <c r="AZ86" s="68">
        <f t="shared" si="218"/>
        <v>0</v>
      </c>
      <c r="BA86" s="135">
        <f>SUMIFS(ОСТАТКИ!$AB:$AB,ОСТАТКИ!$Q:$Q,'ABC ПО СКЛАДАМ'!$A:$A,ОСТАТКИ!$S:$S,'ABC ПО СКЛАДАМ'!BA$2)</f>
        <v>0</v>
      </c>
      <c r="BB86" s="68">
        <f t="shared" si="219"/>
        <v>0</v>
      </c>
      <c r="BC86" s="135">
        <f>SUMIFS(ОСТАТКИ!$AB:$AB,ОСТАТКИ!$Q:$Q,'ABC ПО СКЛАДАМ'!$A:$A,ОСТАТКИ!$S:$S,'ABC ПО СКЛАДАМ'!BC$2)</f>
        <v>1553.1599999999999</v>
      </c>
      <c r="BD86" s="68">
        <f t="shared" si="220"/>
        <v>1</v>
      </c>
      <c r="BF86" s="142">
        <f>SUMIFS(ОСТАТКИ!AC:AC,ОСТАТКИ!Q:Q,'ABC ПО СКЛАДАМ'!A:A)</f>
        <v>19313.28</v>
      </c>
      <c r="BG86" s="135">
        <f>SUMIFS(ОСТАТКИ!$AC:$AC,ОСТАТКИ!$Q:$Q,'ABC ПО СКЛАДАМ'!$A:$A,ОСТАТКИ!$S:$S,'ABC ПО СКЛАДАМ'!BG$2)</f>
        <v>0</v>
      </c>
      <c r="BH86" s="68">
        <f t="shared" si="221"/>
        <v>0</v>
      </c>
      <c r="BI86" s="135">
        <f>SUMIFS(ОСТАТКИ!$AC:$AC,ОСТАТКИ!$Q:$Q,'ABC ПО СКЛАДАМ'!$A:$A,ОСТАТКИ!$S:$S,'ABC ПО СКЛАДАМ'!BI$2)</f>
        <v>0</v>
      </c>
      <c r="BJ86" s="68">
        <f t="shared" si="222"/>
        <v>0</v>
      </c>
      <c r="BK86" s="135">
        <f>SUMIFS(ОСТАТКИ!$AC:$AC,ОСТАТКИ!$Q:$Q,'ABC ПО СКЛАДАМ'!$A:$A,ОСТАТКИ!$S:$S,'ABC ПО СКЛАДАМ'!BK$2)</f>
        <v>19313.28</v>
      </c>
      <c r="BL86" s="68">
        <f t="shared" si="223"/>
        <v>1</v>
      </c>
      <c r="BN86" s="142">
        <f>SUMIFS(ОСТАТКИ!Y:Y,ОСТАТКИ!Q:Q,'ABC ПО СКЛАДАМ'!A:A)</f>
        <v>0</v>
      </c>
      <c r="BO86" s="135">
        <f>SUMIFS(ОСТАТКИ!$Y:$Y,ОСТАТКИ!$Q:$Q,'ABC ПО СКЛАДАМ'!$A:$A,ОСТАТКИ!$S:$S,'ABC ПО СКЛАДАМ'!BO$2)</f>
        <v>0</v>
      </c>
      <c r="BP86" s="68">
        <f t="shared" si="224"/>
        <v>0</v>
      </c>
      <c r="BQ86" s="135">
        <f>SUMIFS(ОСТАТКИ!$Y:$Y,ОСТАТКИ!$Q:$Q,'ABC ПО СКЛАДАМ'!$A:$A,ОСТАТКИ!$S:$S,'ABC ПО СКЛАДАМ'!BQ$2)</f>
        <v>0</v>
      </c>
      <c r="BR86" s="68">
        <f t="shared" si="225"/>
        <v>0</v>
      </c>
      <c r="BS86" s="135">
        <f>SUMIFS(ОСТАТКИ!$Y:$Y,ОСТАТКИ!$Q:$Q,'ABC ПО СКЛАДАМ'!$A:$A,ОСТАТКИ!$S:$S,'ABC ПО СКЛАДАМ'!BS$2)</f>
        <v>0</v>
      </c>
      <c r="BT86" s="68">
        <f t="shared" si="226"/>
        <v>0</v>
      </c>
    </row>
    <row r="87" spans="1:72" ht="12" collapsed="1" x14ac:dyDescent="0.25">
      <c r="A87" s="151" t="s">
        <v>3186</v>
      </c>
      <c r="B87" s="144">
        <f>SUM(B88:B95)</f>
        <v>2476136.4931351305</v>
      </c>
      <c r="C87" s="134">
        <f t="shared" ref="C87:G87" si="266">SUM(C88:C95)</f>
        <v>720975.58624190779</v>
      </c>
      <c r="D87" s="123">
        <f t="shared" si="202"/>
        <v>0.29116956526457605</v>
      </c>
      <c r="E87" s="134">
        <f t="shared" si="266"/>
        <v>646907.71770320321</v>
      </c>
      <c r="F87" s="123">
        <f t="shared" si="203"/>
        <v>0.26125688930989777</v>
      </c>
      <c r="G87" s="134">
        <f t="shared" si="266"/>
        <v>1108253.1891900194</v>
      </c>
      <c r="H87" s="145">
        <f t="shared" si="204"/>
        <v>0.44757354542552619</v>
      </c>
      <c r="I87" s="132"/>
      <c r="J87" s="144">
        <f>SUM(J88:J95)</f>
        <v>11752475.837364048</v>
      </c>
      <c r="K87" s="134">
        <f t="shared" ref="K87:M87" si="267">SUM(K88:K95)</f>
        <v>5478411.0564528834</v>
      </c>
      <c r="L87" s="123">
        <f t="shared" si="205"/>
        <v>0.46614952732220477</v>
      </c>
      <c r="M87" s="134">
        <f t="shared" si="267"/>
        <v>3386844.6753900941</v>
      </c>
      <c r="N87" s="123">
        <f t="shared" si="206"/>
        <v>0.28818137746111944</v>
      </c>
      <c r="O87" s="134">
        <f t="shared" ref="O87" si="268">SUM(O88:O95)</f>
        <v>2887220.1055210703</v>
      </c>
      <c r="P87" s="123">
        <f t="shared" si="206"/>
        <v>0.24566909521667585</v>
      </c>
      <c r="R87" s="144">
        <f>SUM(R88:R95)</f>
        <v>8982584.6073319931</v>
      </c>
      <c r="S87" s="134">
        <f t="shared" ref="S87" si="269">SUM(S88:S95)</f>
        <v>4660372.9534406876</v>
      </c>
      <c r="T87" s="123">
        <f t="shared" si="207"/>
        <v>0.51882316250455129</v>
      </c>
      <c r="U87" s="134">
        <f t="shared" ref="U87" si="270">SUM(U88:U95)</f>
        <v>1645080.7354149157</v>
      </c>
      <c r="V87" s="123">
        <f t="shared" si="207"/>
        <v>0.18314113446503205</v>
      </c>
      <c r="W87" s="134">
        <f t="shared" ref="W87" si="271">SUM(W88:W95)</f>
        <v>2677130.9184763893</v>
      </c>
      <c r="X87" s="123">
        <f t="shared" ref="X87" si="272">IFERROR(W87/$R87,0)</f>
        <v>0.2980357030304166</v>
      </c>
      <c r="Z87" s="144">
        <f>SUM(Z88:Z95)</f>
        <v>0</v>
      </c>
      <c r="AA87" s="134">
        <f t="shared" ref="AA87" si="273">SUM(AA88:AA95)</f>
        <v>0</v>
      </c>
      <c r="AB87" s="123">
        <f t="shared" si="209"/>
        <v>0</v>
      </c>
      <c r="AC87" s="134">
        <f t="shared" ref="AC87" si="274">SUM(AC88:AC95)</f>
        <v>0</v>
      </c>
      <c r="AD87" s="123">
        <f t="shared" si="210"/>
        <v>0</v>
      </c>
      <c r="AE87" s="134">
        <f t="shared" ref="AE87" si="275">SUM(AE88:AE95)</f>
        <v>0</v>
      </c>
      <c r="AF87" s="123">
        <f t="shared" si="211"/>
        <v>0</v>
      </c>
      <c r="AH87" s="144">
        <f>SUM(AH88:AH95)</f>
        <v>507688.53375918209</v>
      </c>
      <c r="AI87" s="134">
        <f t="shared" ref="AI87:AM87" si="276">SUM(AI88:AI95)</f>
        <v>166396.42662744719</v>
      </c>
      <c r="AJ87" s="123">
        <f t="shared" si="212"/>
        <v>0.32775297364973771</v>
      </c>
      <c r="AK87" s="134">
        <f t="shared" si="276"/>
        <v>113846.15769004282</v>
      </c>
      <c r="AL87" s="123">
        <f t="shared" si="213"/>
        <v>0.22424409873326942</v>
      </c>
      <c r="AM87" s="134">
        <f t="shared" si="276"/>
        <v>227445.94944169212</v>
      </c>
      <c r="AN87" s="123">
        <f t="shared" si="214"/>
        <v>0.44800292761699295</v>
      </c>
      <c r="AP87" s="144">
        <f>SUM(AP88:AP95)</f>
        <v>1114697.0327533775</v>
      </c>
      <c r="AQ87" s="134">
        <f t="shared" ref="AQ87" si="277">SUM(AQ88:AQ95)</f>
        <v>1005858.312410097</v>
      </c>
      <c r="AR87" s="123">
        <f t="shared" si="215"/>
        <v>0.90236026727868701</v>
      </c>
      <c r="AS87" s="134">
        <f t="shared" ref="AS87" si="278">SUM(AS88:AS95)</f>
        <v>53023.844074276349</v>
      </c>
      <c r="AT87" s="123">
        <f t="shared" si="216"/>
        <v>4.756794224463292E-2</v>
      </c>
      <c r="AU87" s="134">
        <f t="shared" ref="AU87" si="279">SUM(AU88:AU95)</f>
        <v>55814.876269004293</v>
      </c>
      <c r="AV87" s="123">
        <f t="shared" si="217"/>
        <v>5.0071790476680249E-2</v>
      </c>
      <c r="AX87" s="144">
        <f>SUM(AX88:AX95)</f>
        <v>440479.45418627356</v>
      </c>
      <c r="AY87" s="134">
        <f t="shared" ref="AY87" si="280">SUM(AY88:AY95)</f>
        <v>187832.52668109286</v>
      </c>
      <c r="AZ87" s="123">
        <f t="shared" si="218"/>
        <v>0.42642744149801071</v>
      </c>
      <c r="BA87" s="134">
        <f t="shared" ref="BA87" si="281">SUM(BA88:BA95)</f>
        <v>136241.11213595679</v>
      </c>
      <c r="BB87" s="123">
        <f t="shared" si="219"/>
        <v>0.30930185469749977</v>
      </c>
      <c r="BC87" s="134">
        <f t="shared" ref="BC87" si="282">SUM(BC88:BC95)</f>
        <v>116405.815369224</v>
      </c>
      <c r="BD87" s="123">
        <f t="shared" si="220"/>
        <v>0.26427070380448975</v>
      </c>
      <c r="BF87" s="144">
        <f>SUM(BF88:BF95)</f>
        <v>3754704.0234112069</v>
      </c>
      <c r="BG87" s="134">
        <f t="shared" ref="BG87" si="283">SUM(BG88:BG95)</f>
        <v>2230134.3550475356</v>
      </c>
      <c r="BH87" s="123">
        <f t="shared" si="221"/>
        <v>0.59395743077011542</v>
      </c>
      <c r="BI87" s="134">
        <f t="shared" ref="BI87" si="284">SUM(BI88:BI95)</f>
        <v>617513.18621483422</v>
      </c>
      <c r="BJ87" s="123">
        <f t="shared" si="222"/>
        <v>0.16446387847471766</v>
      </c>
      <c r="BK87" s="134">
        <f t="shared" ref="BK87" si="285">SUM(BK88:BK95)</f>
        <v>907056.48214883741</v>
      </c>
      <c r="BL87" s="123">
        <f t="shared" si="223"/>
        <v>0.24157869075516705</v>
      </c>
      <c r="BN87" s="144">
        <f>SUM(BN88:BN95)</f>
        <v>23961794.772969626</v>
      </c>
      <c r="BO87" s="134">
        <f t="shared" ref="BO87" si="286">SUM(BO88:BO95)</f>
        <v>10804559.549696051</v>
      </c>
      <c r="BP87" s="123">
        <f t="shared" si="224"/>
        <v>0.45090777431598139</v>
      </c>
      <c r="BQ87" s="134">
        <f t="shared" ref="BQ87" si="287">SUM(BQ88:BQ95)</f>
        <v>3145713.7062355964</v>
      </c>
      <c r="BR87" s="123">
        <f t="shared" si="225"/>
        <v>0.13128038763541011</v>
      </c>
      <c r="BS87" s="134">
        <f t="shared" ref="BS87" si="288">SUM(BS88:BS95)</f>
        <v>10011521.517037982</v>
      </c>
      <c r="BT87" s="123">
        <f t="shared" si="226"/>
        <v>0.41781183804860861</v>
      </c>
    </row>
    <row r="88" spans="1:72" ht="12" hidden="1" outlineLevel="1" x14ac:dyDescent="0.25">
      <c r="A88" s="150" t="s">
        <v>3188</v>
      </c>
      <c r="B88" s="142">
        <f>SUMIFS(ОСТАТКИ!AD:AD,ОСТАТКИ!Q:Q,'ABC ПО СКЛАДАМ'!A:A)</f>
        <v>958357.44001331937</v>
      </c>
      <c r="C88" s="135">
        <f>SUMIFS(ОСТАТКИ!AD:AD,ОСТАТКИ!Q:Q,'ABC ПО СКЛАДАМ'!A:A,ОСТАТКИ!S:S,'ABC ПО СКЛАДАМ'!C$3)</f>
        <v>588785.83979496546</v>
      </c>
      <c r="D88" s="68">
        <f t="shared" si="202"/>
        <v>0.61436976978733782</v>
      </c>
      <c r="E88" s="135">
        <f>SUMIFS(ОСТАТКИ!AD:AD,ОСТАТКИ!Q:Q,'ABC ПО СКЛАДАМ'!A:A,ОСТАТКИ!S:S,'ABC ПО СКЛАДАМ'!E$3)</f>
        <v>133666.86269781634</v>
      </c>
      <c r="F88" s="68">
        <f t="shared" si="203"/>
        <v>0.13947495695964818</v>
      </c>
      <c r="G88" s="135">
        <f>SUMIFS(ОСТАТКИ!AD:AD,ОСТАТКИ!Q:Q,'ABC ПО СКЛАДАМ'!A:A,ОСТАТКИ!S:S,'ABC ПО СКЛАДАМ'!G$3)</f>
        <v>235904.73752053775</v>
      </c>
      <c r="H88" s="143">
        <f t="shared" si="204"/>
        <v>0.24615527325301415</v>
      </c>
      <c r="I88" s="132"/>
      <c r="J88" s="142">
        <f>SUMIFS(ОСТАТКИ!AA:AA,ОСТАТКИ!Q:Q,'ABC ПО СКЛАДАМ'!A:A)</f>
        <v>5178645.7847697735</v>
      </c>
      <c r="K88" s="135">
        <f>SUMIFS(ОСТАТКИ!AA:AA,ОСТАТКИ!Q:Q,'ABC ПО СКЛАДАМ'!A:A,ОСТАТКИ!S:S,'ABC ПО СКЛАДАМ'!K$3)</f>
        <v>4535235.5516508427</v>
      </c>
      <c r="L88" s="68">
        <f t="shared" si="205"/>
        <v>0.87575704926350073</v>
      </c>
      <c r="M88" s="135">
        <f>SUMIFS(ОСТАТКИ!$AA:$AA,ОСТАТКИ!$Q:$Q,'ABC ПО СКЛАДАМ'!$A:$A,ОСТАТКИ!$S:$S,'ABC ПО СКЛАДАМ'!M$3)</f>
        <v>640760.23311893095</v>
      </c>
      <c r="N88" s="68">
        <f t="shared" si="206"/>
        <v>0.12373123394602227</v>
      </c>
      <c r="O88" s="135">
        <f>SUMIFS(ОСТАТКИ!$AA:$AA,ОСТАТКИ!$Q:$Q,'ABC ПО СКЛАДАМ'!$A:$A,ОСТАТКИ!$S:$S,'ABC ПО СКЛАДАМ'!O$3)</f>
        <v>2650</v>
      </c>
      <c r="P88" s="68">
        <f t="shared" si="206"/>
        <v>5.1171679047707079E-4</v>
      </c>
      <c r="R88" s="142">
        <f>SUMIFS(ОСТАТКИ!Z:Z,ОСТАТКИ!Q:Q,'ABC ПО СКЛАДАМ'!A:A)</f>
        <v>4075175.9158890564</v>
      </c>
      <c r="S88" s="135">
        <f>SUMIFS(ОСТАТКИ!$Z:$Z,ОСТАТКИ!$Q:$Q,'ABC ПО СКЛАДАМ'!$A:$A,ОСТАТКИ!$S:$S,'ABC ПО СКЛАДАМ'!S$2)</f>
        <v>4049873.7494235933</v>
      </c>
      <c r="T88" s="68">
        <f t="shared" si="207"/>
        <v>0.99379114742830843</v>
      </c>
      <c r="U88" s="135">
        <f>SUMIFS(ОСТАТКИ!$Z:$Z,ОСТАТКИ!$Q:$Q,'ABC ПО СКЛАДАМ'!$A:$A,ОСТАТКИ!$S:$S,'ABC ПО СКЛАДАМ'!U$2)</f>
        <v>16623.539845254469</v>
      </c>
      <c r="V88" s="68">
        <f t="shared" si="207"/>
        <v>4.0792201829716133E-3</v>
      </c>
      <c r="W88" s="135">
        <f>SUMIFS(ОСТАТКИ!$Z:$Z,ОСТАТКИ!$Q:$Q,'ABC ПО СКЛАДАМ'!$A:$A,ОСТАТКИ!$S:$S,'ABC ПО СКЛАДАМ'!W$2)</f>
        <v>8678.6266202090592</v>
      </c>
      <c r="X88" s="68">
        <f t="shared" ref="X88" si="289">IFERROR(W88/$R88,0)</f>
        <v>2.1296323887200082E-3</v>
      </c>
      <c r="Z88" s="142">
        <f>SUMIFS(ОСТАТКИ!W:W,ОСТАТКИ!Q:Q,'ABC ПО СКЛАДАМ'!A:A)</f>
        <v>0</v>
      </c>
      <c r="AA88" s="135">
        <f>SUMIFS(ОСТАТКИ!$W:$W,ОСТАТКИ!$Q:$Q,'ABC ПО СКЛАДАМ'!$A:$A,ОСТАТКИ!$S:$S,'ABC ПО СКЛАДАМ'!AA$2)</f>
        <v>0</v>
      </c>
      <c r="AB88" s="68">
        <f t="shared" si="209"/>
        <v>0</v>
      </c>
      <c r="AC88" s="135">
        <f>SUMIFS(ОСТАТКИ!$W:$W,ОСТАТКИ!$Q:$Q,'ABC ПО СКЛАДАМ'!$A:$A,ОСТАТКИ!$S:$S,'ABC ПО СКЛАДАМ'!AC$2)</f>
        <v>0</v>
      </c>
      <c r="AD88" s="68">
        <f t="shared" si="210"/>
        <v>0</v>
      </c>
      <c r="AE88" s="135">
        <f>SUMIFS(ОСТАТКИ!$W:$W,ОСТАТКИ!$Q:$Q,'ABC ПО СКЛАДАМ'!$A:$A,ОСТАТКИ!$S:$S,'ABC ПО СКЛАДАМ'!AE$2)</f>
        <v>0</v>
      </c>
      <c r="AF88" s="68">
        <f t="shared" si="211"/>
        <v>0</v>
      </c>
      <c r="AH88" s="142">
        <f>SUMIFS(ОСТАТКИ!U:U,ОСТАТКИ!Q:Q,'ABC ПО СКЛАДАМ'!A:A)</f>
        <v>135652.46275125691</v>
      </c>
      <c r="AI88" s="135">
        <f>SUMIFS(ОСТАТКИ!$U:$U,ОСТАТКИ!$Q:$Q,'ABC ПО СКЛАДАМ'!$A:$A,ОСТАТКИ!$S:$S,'ABC ПО СКЛАДАМ'!AI$2)</f>
        <v>72582.449250426609</v>
      </c>
      <c r="AJ88" s="68">
        <f t="shared" si="212"/>
        <v>0.53506178788305181</v>
      </c>
      <c r="AK88" s="135">
        <f>SUMIFS(ОСТАТКИ!$U:$U,ОСТАТКИ!$Q:$Q,'ABC ПО СКЛАДАМ'!$A:$A,ОСТАТКИ!$S:$S,'ABC ПО СКЛАДАМ'!AK$2)</f>
        <v>57868.037160277658</v>
      </c>
      <c r="AL88" s="68">
        <f t="shared" si="213"/>
        <v>0.42659039125879394</v>
      </c>
      <c r="AM88" s="135">
        <f>SUMIFS(ОСТАТКИ!$U:$U,ОСТАТКИ!$Q:$Q,'ABC ПО СКЛАДАМ'!$A:$A,ОСТАТКИ!$S:$S,'ABC ПО СКЛАДАМ'!AM$2)</f>
        <v>5201.976340552651</v>
      </c>
      <c r="AN88" s="68">
        <f t="shared" si="214"/>
        <v>3.8347820858154316E-2</v>
      </c>
      <c r="AP88" s="142">
        <f>SUMIFS(ОСТАТКИ!T:T,ОСТАТКИ!Q:Q,'ABC ПО СКЛАДАМ'!A:A)</f>
        <v>668709.50570938236</v>
      </c>
      <c r="AQ88" s="135">
        <f>SUMIFS(ОСТАТКИ!$T:$T,ОСТАТКИ!$Q:$Q,'ABC ПО СКЛАДАМ'!$A:$A,ОСТАТКИ!$S:$S,'ABC ПО СКЛАДАМ'!AQ$2)</f>
        <v>668709.50570938236</v>
      </c>
      <c r="AR88" s="68">
        <f t="shared" si="215"/>
        <v>1</v>
      </c>
      <c r="AS88" s="135">
        <f>SUMIFS(ОСТАТКИ!$T:$T,ОСТАТКИ!$Q:$Q,'ABC ПО СКЛАДАМ'!$A:$A,ОСТАТКИ!$S:$S,'ABC ПО СКЛАДАМ'!AS$2)</f>
        <v>0</v>
      </c>
      <c r="AT88" s="68">
        <f t="shared" si="216"/>
        <v>0</v>
      </c>
      <c r="AU88" s="135">
        <f>SUMIFS(ОСТАТКИ!$T:$T,ОСТАТКИ!$Q:$Q,'ABC ПО СКЛАДАМ'!$A:$A,ОСТАТКИ!$S:$S,'ABC ПО СКЛАДАМ'!AU$2)</f>
        <v>0</v>
      </c>
      <c r="AV88" s="68">
        <f t="shared" si="217"/>
        <v>0</v>
      </c>
      <c r="AX88" s="142">
        <f>SUMIFS(ОСТАТКИ!AB:AB,ОСТАТКИ!Q:Q,'ABC ПО СКЛАДАМ'!A:A)</f>
        <v>178118.74773020032</v>
      </c>
      <c r="AY88" s="135">
        <f>SUMIFS(ОСТАТКИ!$AB:$AB,ОСТАТКИ!$Q:$Q,'ABC ПО СКЛАДАМ'!$A:$A,ОСТАТКИ!$S:$S,'ABC ПО СКЛАДАМ'!AY$2)</f>
        <v>133748.39886402382</v>
      </c>
      <c r="AZ88" s="68">
        <f t="shared" si="218"/>
        <v>0.75089456089493134</v>
      </c>
      <c r="BA88" s="135">
        <f>SUMIFS(ОСТАТКИ!$AB:$AB,ОСТАТКИ!$Q:$Q,'ABC ПО СКЛАДАМ'!$A:$A,ОСТАТКИ!$S:$S,'ABC ПО СКЛАДАМ'!BA$2)</f>
        <v>19855.348866176522</v>
      </c>
      <c r="BB88" s="68">
        <f t="shared" si="219"/>
        <v>0.11147253795120869</v>
      </c>
      <c r="BC88" s="135">
        <f>SUMIFS(ОСТАТКИ!$AB:$AB,ОСТАТКИ!$Q:$Q,'ABC ПО СКЛАДАМ'!$A:$A,ОСТАТКИ!$S:$S,'ABC ПО СКЛАДАМ'!BC$2)</f>
        <v>24515</v>
      </c>
      <c r="BD88" s="68">
        <f t="shared" si="220"/>
        <v>0.13763290115386007</v>
      </c>
      <c r="BF88" s="142">
        <f>SUMIFS(ОСТАТКИ!AC:AC,ОСТАТКИ!Q:Q,'ABC ПО СКЛАДАМ'!A:A)</f>
        <v>2139791.2836113274</v>
      </c>
      <c r="BG88" s="135">
        <f>SUMIFS(ОСТАТКИ!$AC:$AC,ОСТАТКИ!$Q:$Q,'ABC ПО СКЛАДАМ'!$A:$A,ОСТАТКИ!$S:$S,'ABC ПО СКЛАДАМ'!BG$2)</f>
        <v>2033620.7787970223</v>
      </c>
      <c r="BH88" s="68">
        <f t="shared" si="221"/>
        <v>0.95038277535408922</v>
      </c>
      <c r="BI88" s="135">
        <f>SUMIFS(ОСТАТКИ!$AC:$AC,ОСТАТКИ!$Q:$Q,'ABC ПО СКЛАДАМ'!$A:$A,ОСТАТКИ!$S:$S,'ABC ПО СКЛАДАМ'!BI$2)</f>
        <v>73070.504814305357</v>
      </c>
      <c r="BJ88" s="68">
        <f t="shared" si="222"/>
        <v>3.4148426238555477E-2</v>
      </c>
      <c r="BK88" s="135">
        <f>SUMIFS(ОСТАТКИ!$AC:$AC,ОСТАТКИ!$Q:$Q,'ABC ПО СКЛАДАМ'!$A:$A,ОСТАТКИ!$S:$S,'ABC ПО СКЛАДАМ'!BK$2)</f>
        <v>33100</v>
      </c>
      <c r="BL88" s="68">
        <f t="shared" si="223"/>
        <v>1.5468798407355461E-2</v>
      </c>
      <c r="BN88" s="142">
        <f>SUMIFS(ОСТАТКИ!Y:Y,ОСТАТКИ!Q:Q,'ABC ПО СКЛАДАМ'!A:A)</f>
        <v>9847033.34010165</v>
      </c>
      <c r="BO88" s="135">
        <f>SUMIFS(ОСТАТКИ!$Y:$Y,ОСТАТКИ!$Q:$Q,'ABC ПО СКЛАДАМ'!$A:$A,ОСТАТКИ!$S:$S,'ABC ПО СКЛАДАМ'!BO$2)</f>
        <v>9847033.34010165</v>
      </c>
      <c r="BP88" s="68">
        <f t="shared" si="224"/>
        <v>1</v>
      </c>
      <c r="BQ88" s="135">
        <f>SUMIFS(ОСТАТКИ!$Y:$Y,ОСТАТКИ!$Q:$Q,'ABC ПО СКЛАДАМ'!$A:$A,ОСТАТКИ!$S:$S,'ABC ПО СКЛАДАМ'!BQ$2)</f>
        <v>0</v>
      </c>
      <c r="BR88" s="68">
        <f t="shared" si="225"/>
        <v>0</v>
      </c>
      <c r="BS88" s="135">
        <f>SUMIFS(ОСТАТКИ!$Y:$Y,ОСТАТКИ!$Q:$Q,'ABC ПО СКЛАДАМ'!$A:$A,ОСТАТКИ!$S:$S,'ABC ПО СКЛАДАМ'!BS$2)</f>
        <v>0</v>
      </c>
      <c r="BT88" s="68">
        <f t="shared" si="226"/>
        <v>0</v>
      </c>
    </row>
    <row r="89" spans="1:72" ht="12" hidden="1" outlineLevel="1" x14ac:dyDescent="0.25">
      <c r="A89" s="150" t="s">
        <v>3209</v>
      </c>
      <c r="B89" s="142">
        <f>SUMIFS(ОСТАТКИ!AD:AD,ОСТАТКИ!Q:Q,'ABC ПО СКЛАДАМ'!A:A)</f>
        <v>285488.06752735149</v>
      </c>
      <c r="C89" s="135">
        <f>SUMIFS(ОСТАТКИ!AD:AD,ОСТАТКИ!Q:Q,'ABC ПО СКЛАДАМ'!A:A,ОСТАТКИ!S:S,'ABC ПО СКЛАДАМ'!C$3)</f>
        <v>72450.009021052538</v>
      </c>
      <c r="D89" s="68">
        <f t="shared" si="202"/>
        <v>0.253775962156847</v>
      </c>
      <c r="E89" s="135">
        <f>SUMIFS(ОСТАТКИ!AD:AD,ОСТАТКИ!Q:Q,'ABC ПО СКЛАДАМ'!A:A,ОСТАТКИ!S:S,'ABC ПО СКЛАДАМ'!E$3)</f>
        <v>7673.4935426802294</v>
      </c>
      <c r="F89" s="68">
        <f t="shared" si="203"/>
        <v>2.6878508825750002E-2</v>
      </c>
      <c r="G89" s="135">
        <f>SUMIFS(ОСТАТКИ!AD:AD,ОСТАТКИ!Q:Q,'ABC ПО СКЛАДАМ'!A:A,ОСТАТКИ!S:S,'ABC ПО СКЛАДАМ'!G$3)</f>
        <v>205364.56496361873</v>
      </c>
      <c r="H89" s="143">
        <f t="shared" si="204"/>
        <v>0.71934552901740301</v>
      </c>
      <c r="I89" s="132"/>
      <c r="J89" s="142">
        <f>SUMIFS(ОСТАТКИ!AA:AA,ОСТАТКИ!Q:Q,'ABC ПО СКЛАДАМ'!A:A)</f>
        <v>1604306.7318947241</v>
      </c>
      <c r="K89" s="135">
        <f>SUMIFS(ОСТАТКИ!AA:AA,ОСТАТКИ!Q:Q,'ABC ПО СКЛАДАМ'!A:A,ОСТАТКИ!S:S,'ABC ПО СКЛАДАМ'!K$3)</f>
        <v>626582.42627774039</v>
      </c>
      <c r="L89" s="68">
        <f t="shared" si="205"/>
        <v>0.39056273580410134</v>
      </c>
      <c r="M89" s="135">
        <f>SUMIFS(ОСТАТКИ!$AA:$AA,ОСТАТКИ!$Q:$Q,'ABC ПО СКЛАДАМ'!$A:$A,ОСТАТКИ!$S:$S,'ABC ПО СКЛАДАМ'!M$3)</f>
        <v>18830.659000442283</v>
      </c>
      <c r="N89" s="68">
        <f t="shared" si="206"/>
        <v>1.1737567776832072E-2</v>
      </c>
      <c r="O89" s="135">
        <f>SUMIFS(ОСТАТКИ!$AA:$AA,ОСТАТКИ!$Q:$Q,'ABC ПО СКЛАДАМ'!$A:$A,ОСТАТКИ!$S:$S,'ABC ПО СКЛАДАМ'!O$3)</f>
        <v>958893.64661654143</v>
      </c>
      <c r="P89" s="68">
        <f t="shared" si="206"/>
        <v>0.59769969641906662</v>
      </c>
      <c r="R89" s="142">
        <f>SUMIFS(ОСТАТКИ!Z:Z,ОСТАТКИ!Q:Q,'ABC ПО СКЛАДАМ'!A:A)</f>
        <v>1072999.6007773567</v>
      </c>
      <c r="S89" s="135">
        <f>SUMIFS(ОСТАТКИ!$Z:$Z,ОСТАТКИ!$Q:$Q,'ABC ПО СКЛАДАМ'!$A:$A,ОСТАТКИ!$S:$S,'ABC ПО СКЛАДАМ'!S$2)</f>
        <v>344836.3163858332</v>
      </c>
      <c r="T89" s="68">
        <f t="shared" si="207"/>
        <v>0.3213759969118436</v>
      </c>
      <c r="U89" s="135">
        <f>SUMIFS(ОСТАТКИ!$Z:$Z,ОСТАТКИ!$Q:$Q,'ABC ПО СКЛАДАМ'!$A:$A,ОСТАТКИ!$S:$S,'ABC ПО СКЛАДАМ'!U$2)</f>
        <v>0</v>
      </c>
      <c r="V89" s="68">
        <f t="shared" si="207"/>
        <v>0</v>
      </c>
      <c r="W89" s="135">
        <f>SUMIFS(ОСТАТКИ!$Z:$Z,ОСТАТКИ!$Q:$Q,'ABC ПО СКЛАДАМ'!$A:$A,ОСТАТКИ!$S:$S,'ABC ПО СКЛАДАМ'!W$2)</f>
        <v>728163.28439152322</v>
      </c>
      <c r="X89" s="68">
        <f t="shared" ref="X89" si="290">IFERROR(W89/$R89,0)</f>
        <v>0.67862400308815618</v>
      </c>
      <c r="Z89" s="142">
        <f>SUMIFS(ОСТАТКИ!W:W,ОСТАТКИ!Q:Q,'ABC ПО СКЛАДАМ'!A:A)</f>
        <v>0</v>
      </c>
      <c r="AA89" s="135">
        <f>SUMIFS(ОСТАТКИ!$W:$W,ОСТАТКИ!$Q:$Q,'ABC ПО СКЛАДАМ'!$A:$A,ОСТАТКИ!$S:$S,'ABC ПО СКЛАДАМ'!AA$2)</f>
        <v>0</v>
      </c>
      <c r="AB89" s="68">
        <f t="shared" si="209"/>
        <v>0</v>
      </c>
      <c r="AC89" s="135">
        <f>SUMIFS(ОСТАТКИ!$W:$W,ОСТАТКИ!$Q:$Q,'ABC ПО СКЛАДАМ'!$A:$A,ОСТАТКИ!$S:$S,'ABC ПО СКЛАДАМ'!AC$2)</f>
        <v>0</v>
      </c>
      <c r="AD89" s="68">
        <f t="shared" si="210"/>
        <v>0</v>
      </c>
      <c r="AE89" s="135">
        <f>SUMIFS(ОСТАТКИ!$W:$W,ОСТАТКИ!$Q:$Q,'ABC ПО СКЛАДАМ'!$A:$A,ОСТАТКИ!$S:$S,'ABC ПО СКЛАДАМ'!AE$2)</f>
        <v>0</v>
      </c>
      <c r="AF89" s="68">
        <f t="shared" si="211"/>
        <v>0</v>
      </c>
      <c r="AH89" s="142">
        <f>SUMIFS(ОСТАТКИ!U:U,ОСТАТКИ!Q:Q,'ABC ПО СКЛАДАМ'!A:A)</f>
        <v>94410.845085964655</v>
      </c>
      <c r="AI89" s="135">
        <f>SUMIFS(ОСТАТКИ!$U:$U,ОСТАТКИ!$Q:$Q,'ABC ПО СКЛАДАМ'!$A:$A,ОСТАТКИ!$S:$S,'ABC ПО СКЛАДАМ'!AI$2)</f>
        <v>71652.461880319504</v>
      </c>
      <c r="AJ89" s="68">
        <f t="shared" si="212"/>
        <v>0.75894312581438306</v>
      </c>
      <c r="AK89" s="135">
        <f>SUMIFS(ОСТАТКИ!$U:$U,ОСТАТКИ!$Q:$Q,'ABC ПО СКЛАДАМ'!$A:$A,ОСТАТКИ!$S:$S,'ABC ПО СКЛАДАМ'!AK$2)</f>
        <v>0</v>
      </c>
      <c r="AL89" s="68">
        <f t="shared" si="213"/>
        <v>0</v>
      </c>
      <c r="AM89" s="135">
        <f>SUMIFS(ОСТАТКИ!$U:$U,ОСТАТКИ!$Q:$Q,'ABC ПО СКЛАДАМ'!$A:$A,ОСТАТКИ!$S:$S,'ABC ПО СКЛАДАМ'!AM$2)</f>
        <v>22758.383205645161</v>
      </c>
      <c r="AN89" s="68">
        <f t="shared" si="214"/>
        <v>0.24105687418561703</v>
      </c>
      <c r="AP89" s="142">
        <f>SUMIFS(ОСТАТКИ!T:T,ОСТАТКИ!Q:Q,'ABC ПО СКЛАДАМ'!A:A)</f>
        <v>323881.62285217323</v>
      </c>
      <c r="AQ89" s="135">
        <f>SUMIFS(ОСТАТКИ!$T:$T,ОСТАТКИ!$Q:$Q,'ABC ПО СКЛАДАМ'!$A:$A,ОСТАТКИ!$S:$S,'ABC ПО СКЛАДАМ'!AQ$2)</f>
        <v>295854.05732797971</v>
      </c>
      <c r="AR89" s="68">
        <f t="shared" si="215"/>
        <v>0.91346355104257981</v>
      </c>
      <c r="AS89" s="135">
        <f>SUMIFS(ОСТАТКИ!$T:$T,ОСТАТКИ!$Q:$Q,'ABC ПО СКЛАДАМ'!$A:$A,ОСТАТКИ!$S:$S,'ABC ПО СКЛАДАМ'!AS$2)</f>
        <v>0</v>
      </c>
      <c r="AT89" s="68">
        <f t="shared" si="216"/>
        <v>0</v>
      </c>
      <c r="AU89" s="135">
        <f>SUMIFS(ОСТАТКИ!$T:$T,ОСТАТКИ!$Q:$Q,'ABC ПО СКЛАДАМ'!$A:$A,ОСТАТКИ!$S:$S,'ABC ПО СКЛАДАМ'!AU$2)</f>
        <v>28027.565524193549</v>
      </c>
      <c r="AV89" s="68">
        <f t="shared" si="217"/>
        <v>8.6536448957420326E-2</v>
      </c>
      <c r="AX89" s="142">
        <f>SUMIFS(ОСТАТКИ!AB:AB,ОСТАТКИ!Q:Q,'ABC ПО СКЛАДАМ'!A:A)</f>
        <v>52017.705781928191</v>
      </c>
      <c r="AY89" s="135">
        <f>SUMIFS(ОСТАТКИ!$AB:$AB,ОСТАТКИ!$Q:$Q,'ABC ПО СКЛАДАМ'!$A:$A,ОСТАТКИ!$S:$S,'ABC ПО СКЛАДАМ'!AY$2)</f>
        <v>33987.349789004707</v>
      </c>
      <c r="AZ89" s="68">
        <f t="shared" si="218"/>
        <v>0.65338040726918167</v>
      </c>
      <c r="BA89" s="135">
        <f>SUMIFS(ОСТАТКИ!$AB:$AB,ОСТАТКИ!$Q:$Q,'ABC ПО СКЛАДАМ'!$A:$A,ОСТАТКИ!$S:$S,'ABC ПО СКЛАДАМ'!BA$2)</f>
        <v>18030.355992923483</v>
      </c>
      <c r="BB89" s="68">
        <f t="shared" si="219"/>
        <v>0.34661959273081833</v>
      </c>
      <c r="BC89" s="135">
        <f>SUMIFS(ОСТАТКИ!$AB:$AB,ОСТАТКИ!$Q:$Q,'ABC ПО СКЛАДАМ'!$A:$A,ОСТАТКИ!$S:$S,'ABC ПО СКЛАДАМ'!BC$2)</f>
        <v>0</v>
      </c>
      <c r="BD89" s="68">
        <f t="shared" si="220"/>
        <v>0</v>
      </c>
      <c r="BF89" s="142">
        <f>SUMIFS(ОСТАТКИ!AC:AC,ОСТАТКИ!Q:Q,'ABC ПО СКЛАДАМ'!A:A)</f>
        <v>161000.72500614941</v>
      </c>
      <c r="BG89" s="135">
        <f>SUMIFS(ОСТАТКИ!$AC:$AC,ОСТАТКИ!$Q:$Q,'ABC ПО СКЛАДАМ'!$A:$A,ОСТАТКИ!$S:$S,'ABC ПО СКЛАДАМ'!BG$2)</f>
        <v>113924.07750504371</v>
      </c>
      <c r="BH89" s="68">
        <f t="shared" si="221"/>
        <v>0.70759977944628749</v>
      </c>
      <c r="BI89" s="135">
        <f>SUMIFS(ОСТАТКИ!$AC:$AC,ОСТАТКИ!$Q:$Q,'ABC ПО СКЛАДАМ'!$A:$A,ОСТАТКИ!$S:$S,'ABC ПО СКЛАДАМ'!BI$2)</f>
        <v>47076.647501105705</v>
      </c>
      <c r="BJ89" s="68">
        <f t="shared" si="222"/>
        <v>0.29240022055371251</v>
      </c>
      <c r="BK89" s="135">
        <f>SUMIFS(ОСТАТКИ!$AC:$AC,ОСТАТКИ!$Q:$Q,'ABC ПО СКЛАДАМ'!$A:$A,ОСТАТКИ!$S:$S,'ABC ПО СКЛАДАМ'!BK$2)</f>
        <v>0</v>
      </c>
      <c r="BL89" s="68">
        <f t="shared" si="223"/>
        <v>0</v>
      </c>
      <c r="BN89" s="142">
        <f>SUMIFS(ОСТАТКИ!Y:Y,ОСТАТКИ!Q:Q,'ABC ПО СКЛАДАМ'!A:A)</f>
        <v>957526.20959439978</v>
      </c>
      <c r="BO89" s="135">
        <f>SUMIFS(ОСТАТКИ!$Y:$Y,ОСТАТКИ!$Q:$Q,'ABC ПО СКЛАДАМ'!$A:$A,ОСТАТКИ!$S:$S,'ABC ПО СКЛАДАМ'!BO$2)</f>
        <v>957526.20959439978</v>
      </c>
      <c r="BP89" s="68">
        <f t="shared" si="224"/>
        <v>1</v>
      </c>
      <c r="BQ89" s="135">
        <f>SUMIFS(ОСТАТКИ!$Y:$Y,ОСТАТКИ!$Q:$Q,'ABC ПО СКЛАДАМ'!$A:$A,ОСТАТКИ!$S:$S,'ABC ПО СКЛАДАМ'!BQ$2)</f>
        <v>0</v>
      </c>
      <c r="BR89" s="68">
        <f t="shared" si="225"/>
        <v>0</v>
      </c>
      <c r="BS89" s="135">
        <f>SUMIFS(ОСТАТКИ!$Y:$Y,ОСТАТКИ!$Q:$Q,'ABC ПО СКЛАДАМ'!$A:$A,ОСТАТКИ!$S:$S,'ABC ПО СКЛАДАМ'!BS$2)</f>
        <v>0</v>
      </c>
      <c r="BT89" s="68">
        <f t="shared" si="226"/>
        <v>0</v>
      </c>
    </row>
    <row r="90" spans="1:72" ht="12" hidden="1" outlineLevel="1" x14ac:dyDescent="0.25">
      <c r="A90" s="150" t="s">
        <v>3217</v>
      </c>
      <c r="B90" s="142">
        <f>SUMIFS(ОСТАТКИ!AD:AD,ОСТАТКИ!Q:Q,'ABC ПО СКЛАДАМ'!A:A)</f>
        <v>607201.01951691601</v>
      </c>
      <c r="C90" s="135">
        <f>SUMIFS(ОСТАТКИ!AD:AD,ОСТАТКИ!Q:Q,'ABC ПО СКЛАДАМ'!A:A,ОСТАТКИ!S:S,'ABC ПО СКЛАДАМ'!C$3)</f>
        <v>0</v>
      </c>
      <c r="D90" s="68">
        <f t="shared" si="202"/>
        <v>0</v>
      </c>
      <c r="E90" s="135">
        <f>SUMIFS(ОСТАТКИ!AD:AD,ОСТАТКИ!Q:Q,'ABC ПО СКЛАДАМ'!A:A,ОСТАТКИ!S:S,'ABC ПО СКЛАДАМ'!E$3)</f>
        <v>123230.01420620625</v>
      </c>
      <c r="F90" s="68">
        <f t="shared" si="203"/>
        <v>0.20294764047703182</v>
      </c>
      <c r="G90" s="135">
        <f>SUMIFS(ОСТАТКИ!AD:AD,ОСТАТКИ!Q:Q,'ABC ПО СКЛАДАМ'!A:A,ОСТАТКИ!S:S,'ABC ПО СКЛАДАМ'!G$3)</f>
        <v>483971.00531070965</v>
      </c>
      <c r="H90" s="143">
        <f t="shared" si="204"/>
        <v>0.79705235952296793</v>
      </c>
      <c r="I90" s="132"/>
      <c r="J90" s="142">
        <f>SUMIFS(ОСТАТКИ!AA:AA,ОСТАТКИ!Q:Q,'ABC ПО СКЛАДАМ'!A:A)</f>
        <v>2466283.8956640004</v>
      </c>
      <c r="K90" s="135">
        <f>SUMIFS(ОСТАТКИ!AA:AA,ОСТАТКИ!Q:Q,'ABC ПО СКЛАДАМ'!A:A,ОСТАТКИ!S:S,'ABC ПО СКЛАДАМ'!K$3)</f>
        <v>0</v>
      </c>
      <c r="L90" s="68">
        <f t="shared" si="205"/>
        <v>0</v>
      </c>
      <c r="M90" s="135">
        <f>SUMIFS(ОСТАТКИ!$AA:$AA,ОСТАТКИ!$Q:$Q,'ABC ПО СКЛАДАМ'!$A:$A,ОСТАТКИ!$S:$S,'ABC ПО СКЛАДАМ'!M$3)</f>
        <v>584857.43675947154</v>
      </c>
      <c r="N90" s="68">
        <f t="shared" si="206"/>
        <v>0.23714116521123765</v>
      </c>
      <c r="O90" s="135">
        <f>SUMIFS(ОСТАТКИ!$AA:$AA,ОСТАТКИ!$Q:$Q,'ABC ПО СКЛАДАМ'!$A:$A,ОСТАТКИ!$S:$S,'ABC ПО СКЛАДАМ'!O$3)</f>
        <v>1881426.458904529</v>
      </c>
      <c r="P90" s="68">
        <f t="shared" si="206"/>
        <v>0.76285883478876237</v>
      </c>
      <c r="R90" s="142">
        <f>SUMIFS(ОСТАТКИ!Z:Z,ОСТАТКИ!Q:Q,'ABC ПО СКЛАДАМ'!A:A)</f>
        <v>2392352.4534886889</v>
      </c>
      <c r="S90" s="135">
        <f>SUMIFS(ОСТАТКИ!$Z:$Z,ОСТАТКИ!$Q:$Q,'ABC ПО СКЛАДАМ'!$A:$A,ОСТАТКИ!$S:$S,'ABC ПО СКЛАДАМ'!S$2)</f>
        <v>0</v>
      </c>
      <c r="T90" s="68">
        <f t="shared" si="207"/>
        <v>0</v>
      </c>
      <c r="U90" s="135">
        <f>SUMIFS(ОСТАТКИ!$Z:$Z,ОСТАТКИ!$Q:$Q,'ABC ПО СКЛАДАМ'!$A:$A,ОСТАТКИ!$S:$S,'ABC ПО СКЛАДАМ'!U$2)</f>
        <v>581764.72127430385</v>
      </c>
      <c r="V90" s="68">
        <f t="shared" si="207"/>
        <v>0.24317684479389126</v>
      </c>
      <c r="W90" s="135">
        <f>SUMIFS(ОСТАТКИ!$Z:$Z,ОСТАТКИ!$Q:$Q,'ABC ПО СКЛАДАМ'!$A:$A,ОСТАТКИ!$S:$S,'ABC ПО СКЛАДАМ'!W$2)</f>
        <v>1810587.7322143852</v>
      </c>
      <c r="X90" s="68">
        <f t="shared" ref="X90" si="291">IFERROR(W90/$R90,0)</f>
        <v>0.75682315520610877</v>
      </c>
      <c r="Z90" s="142">
        <f>SUMIFS(ОСТАТКИ!W:W,ОСТАТКИ!Q:Q,'ABC ПО СКЛАДАМ'!A:A)</f>
        <v>0</v>
      </c>
      <c r="AA90" s="135">
        <f>SUMIFS(ОСТАТКИ!$W:$W,ОСТАТКИ!$Q:$Q,'ABC ПО СКЛАДАМ'!$A:$A,ОСТАТКИ!$S:$S,'ABC ПО СКЛАДАМ'!AA$2)</f>
        <v>0</v>
      </c>
      <c r="AB90" s="68">
        <f t="shared" si="209"/>
        <v>0</v>
      </c>
      <c r="AC90" s="135">
        <f>SUMIFS(ОСТАТКИ!$W:$W,ОСТАТКИ!$Q:$Q,'ABC ПО СКЛАДАМ'!$A:$A,ОСТАТКИ!$S:$S,'ABC ПО СКЛАДАМ'!AC$2)</f>
        <v>0</v>
      </c>
      <c r="AD90" s="68">
        <f t="shared" si="210"/>
        <v>0</v>
      </c>
      <c r="AE90" s="135">
        <f>SUMIFS(ОСТАТКИ!$W:$W,ОСТАТКИ!$Q:$Q,'ABC ПО СКЛАДАМ'!$A:$A,ОСТАТКИ!$S:$S,'ABC ПО СКЛАДАМ'!AE$2)</f>
        <v>0</v>
      </c>
      <c r="AF90" s="68">
        <f t="shared" si="211"/>
        <v>0</v>
      </c>
      <c r="AH90" s="142">
        <f>SUMIFS(ОСТАТКИ!U:U,ОСТАТКИ!Q:Q,'ABC ПО СКЛАДАМ'!A:A)</f>
        <v>100909.21336557978</v>
      </c>
      <c r="AI90" s="135">
        <f>SUMIFS(ОСТАТКИ!$U:$U,ОСТАТКИ!$Q:$Q,'ABC ПО СКЛАДАМ'!$A:$A,ОСТАТКИ!$S:$S,'ABC ПО СКЛАДАМ'!AI$2)</f>
        <v>0</v>
      </c>
      <c r="AJ90" s="68">
        <f t="shared" si="212"/>
        <v>0</v>
      </c>
      <c r="AK90" s="135">
        <f>SUMIFS(ОСТАТКИ!$U:$U,ОСТАТКИ!$Q:$Q,'ABC ПО СКЛАДАМ'!$A:$A,ОСТАТКИ!$S:$S,'ABC ПО СКЛАДАМ'!AK$2)</f>
        <v>0</v>
      </c>
      <c r="AL90" s="68">
        <f t="shared" si="213"/>
        <v>0</v>
      </c>
      <c r="AM90" s="135">
        <f>SUMIFS(ОСТАТКИ!$U:$U,ОСТАТКИ!$Q:$Q,'ABC ПО СКЛАДАМ'!$A:$A,ОСТАТКИ!$S:$S,'ABC ПО СКЛАДАМ'!AM$2)</f>
        <v>100909.21336557978</v>
      </c>
      <c r="AN90" s="68">
        <f t="shared" si="214"/>
        <v>1</v>
      </c>
      <c r="AP90" s="142">
        <f>SUMIFS(ОСТАТКИ!T:T,ОСТАТКИ!Q:Q,'ABC ПО СКЛАДАМ'!A:A)</f>
        <v>0</v>
      </c>
      <c r="AQ90" s="135">
        <f>SUMIFS(ОСТАТКИ!$T:$T,ОСТАТКИ!$Q:$Q,'ABC ПО СКЛАДАМ'!$A:$A,ОСТАТКИ!$S:$S,'ABC ПО СКЛАДАМ'!AQ$2)</f>
        <v>0</v>
      </c>
      <c r="AR90" s="68">
        <f t="shared" si="215"/>
        <v>0</v>
      </c>
      <c r="AS90" s="135">
        <f>SUMIFS(ОСТАТКИ!$T:$T,ОСТАТКИ!$Q:$Q,'ABC ПО СКЛАДАМ'!$A:$A,ОСТАТКИ!$S:$S,'ABC ПО СКЛАДАМ'!AS$2)</f>
        <v>0</v>
      </c>
      <c r="AT90" s="68">
        <f t="shared" si="216"/>
        <v>0</v>
      </c>
      <c r="AU90" s="135">
        <f>SUMIFS(ОСТАТКИ!$T:$T,ОСТАТКИ!$Q:$Q,'ABC ПО СКЛАДАМ'!$A:$A,ОСТАТКИ!$S:$S,'ABC ПО СКЛАДАМ'!AU$2)</f>
        <v>0</v>
      </c>
      <c r="AV90" s="68">
        <f t="shared" si="217"/>
        <v>0</v>
      </c>
      <c r="AX90" s="142">
        <f>SUMIFS(ОСТАТКИ!AB:AB,ОСТАТКИ!Q:Q,'ABC ПО СКЛАДАМ'!A:A)</f>
        <v>103289.09457855855</v>
      </c>
      <c r="AY90" s="135">
        <f>SUMIFS(ОСТАТКИ!$AB:$AB,ОСТАТКИ!$Q:$Q,'ABC ПО СКЛАДАМ'!$A:$A,ОСТАТКИ!$S:$S,'ABC ПО СКЛАДАМ'!AY$2)</f>
        <v>0</v>
      </c>
      <c r="AZ90" s="68">
        <f t="shared" si="218"/>
        <v>0</v>
      </c>
      <c r="BA90" s="135">
        <f>SUMIFS(ОСТАТКИ!$AB:$AB,ОСТАТКИ!$Q:$Q,'ABC ПО СКЛАДАМ'!$A:$A,ОСТАТКИ!$S:$S,'ABC ПО СКЛАДАМ'!BA$2)</f>
        <v>48516.385978042032</v>
      </c>
      <c r="BB90" s="68">
        <f t="shared" si="219"/>
        <v>0.46971450544705801</v>
      </c>
      <c r="BC90" s="135">
        <f>SUMIFS(ОСТАТКИ!$AB:$AB,ОСТАТКИ!$Q:$Q,'ABC ПО СКЛАДАМ'!$A:$A,ОСТАТКИ!$S:$S,'ABC ПО СКЛАДАМ'!BC$2)</f>
        <v>54772.708600516518</v>
      </c>
      <c r="BD90" s="68">
        <f t="shared" si="220"/>
        <v>0.53028549455294194</v>
      </c>
      <c r="BF90" s="142">
        <f>SUMIFS(ОСТАТКИ!AC:AC,ОСТАТКИ!Q:Q,'ABC ПО СКЛАДАМ'!A:A)</f>
        <v>737018.49093293562</v>
      </c>
      <c r="BG90" s="135">
        <f>SUMIFS(ОСТАТКИ!$AC:$AC,ОСТАТКИ!$Q:$Q,'ABC ПО СКЛАДАМ'!$A:$A,ОСТАТКИ!$S:$S,'ABC ПО СКЛАДАМ'!BG$2)</f>
        <v>0</v>
      </c>
      <c r="BH90" s="68">
        <f t="shared" si="221"/>
        <v>0</v>
      </c>
      <c r="BI90" s="135">
        <f>SUMIFS(ОСТАТКИ!$AC:$AC,ОСТАТКИ!$Q:$Q,'ABC ПО СКЛАДАМ'!$A:$A,ОСТАТКИ!$S:$S,'ABC ПО СКЛАДАМ'!BI$2)</f>
        <v>134291.28599498264</v>
      </c>
      <c r="BJ90" s="68">
        <f t="shared" si="222"/>
        <v>0.18220884231139645</v>
      </c>
      <c r="BK90" s="135">
        <f>SUMIFS(ОСТАТКИ!$AC:$AC,ОСТАТКИ!$Q:$Q,'ABC ПО СКЛАДАМ'!$A:$A,ОСТАТКИ!$S:$S,'ABC ПО СКЛАДАМ'!BK$2)</f>
        <v>602727.20493795304</v>
      </c>
      <c r="BL90" s="68">
        <f t="shared" si="223"/>
        <v>0.81779115768860366</v>
      </c>
      <c r="BN90" s="142">
        <f>SUMIFS(ОСТАТКИ!Y:Y,ОСТАТКИ!Q:Q,'ABC ПО СКЛАДАМ'!A:A)</f>
        <v>11548908.079083191</v>
      </c>
      <c r="BO90" s="135">
        <f>SUMIFS(ОСТАТКИ!$Y:$Y,ОСТАТКИ!$Q:$Q,'ABC ПО СКЛАДАМ'!$A:$A,ОСТАТКИ!$S:$S,'ABC ПО СКЛАДАМ'!BO$2)</f>
        <v>0</v>
      </c>
      <c r="BP90" s="68">
        <f t="shared" si="224"/>
        <v>0</v>
      </c>
      <c r="BQ90" s="135">
        <f>SUMIFS(ОСТАТКИ!$Y:$Y,ОСТАТКИ!$Q:$Q,'ABC ПО СКЛАДАМ'!$A:$A,ОСТАТКИ!$S:$S,'ABC ПО СКЛАДАМ'!BQ$2)</f>
        <v>1537386.5620452091</v>
      </c>
      <c r="BR90" s="68">
        <f t="shared" si="225"/>
        <v>0.13311964659495795</v>
      </c>
      <c r="BS90" s="135">
        <f>SUMIFS(ОСТАТКИ!$Y:$Y,ОСТАТКИ!$Q:$Q,'ABC ПО СКЛАДАМ'!$A:$A,ОСТАТКИ!$S:$S,'ABC ПО СКЛАДАМ'!BS$2)</f>
        <v>10011521.517037982</v>
      </c>
      <c r="BT90" s="68">
        <f t="shared" si="226"/>
        <v>0.8668803534050421</v>
      </c>
    </row>
    <row r="91" spans="1:72" ht="12" hidden="1" outlineLevel="1" x14ac:dyDescent="0.25">
      <c r="A91" s="150" t="s">
        <v>3240</v>
      </c>
      <c r="B91" s="142">
        <f>SUMIFS(ОСТАТКИ!AD:AD,ОСТАТКИ!Q:Q,'ABC ПО СКЛАДАМ'!A:A)</f>
        <v>281767.96392814635</v>
      </c>
      <c r="C91" s="135">
        <f>SUMIFS(ОСТАТКИ!AD:AD,ОСТАТКИ!Q:Q,'ABC ПО СКЛАДАМ'!A:A,ОСТАТКИ!S:S,'ABC ПО СКЛАДАМ'!C$3)</f>
        <v>59739.737425889783</v>
      </c>
      <c r="D91" s="68">
        <f t="shared" si="202"/>
        <v>0.2120174933766566</v>
      </c>
      <c r="E91" s="135">
        <f>SUMIFS(ОСТАТКИ!AD:AD,ОСТАТКИ!Q:Q,'ABC ПО СКЛАДАМ'!A:A,ОСТАТКИ!S:S,'ABC ПО СКЛАДАМ'!E$3)</f>
        <v>45063.92479048064</v>
      </c>
      <c r="F91" s="68">
        <f t="shared" si="203"/>
        <v>0.15993274807483931</v>
      </c>
      <c r="G91" s="135">
        <f>SUMIFS(ОСТАТКИ!AD:AD,ОСТАТКИ!Q:Q,'ABC ПО СКЛАДАМ'!A:A,ОСТАТКИ!S:S,'ABC ПО СКЛАДАМ'!G$3)</f>
        <v>176964.30171177594</v>
      </c>
      <c r="H91" s="143">
        <f t="shared" si="204"/>
        <v>0.6280497585485042</v>
      </c>
      <c r="I91" s="132"/>
      <c r="J91" s="142">
        <f>SUMIFS(ОСТАТКИ!AA:AA,ОСТАТКИ!Q:Q,'ABC ПО СКЛАДАМ'!A:A)</f>
        <v>1725317.8803597339</v>
      </c>
      <c r="K91" s="135">
        <f>SUMIFS(ОСТАТКИ!AA:AA,ОСТАТКИ!Q:Q,'ABC ПО СКЛАДАМ'!A:A,ОСТАТКИ!S:S,'ABC ПО СКЛАДАМ'!K$3)</f>
        <v>316593.07852430071</v>
      </c>
      <c r="L91" s="68">
        <f t="shared" si="205"/>
        <v>0.18349840462923278</v>
      </c>
      <c r="M91" s="135">
        <f>SUMIFS(ОСТАТКИ!$AA:$AA,ОСТАТКИ!$Q:$Q,'ABC ПО СКЛАДАМ'!$A:$A,ОСТАТКИ!$S:$S,'ABC ПО СКЛАДАМ'!M$3)</f>
        <v>1364474.8018354331</v>
      </c>
      <c r="N91" s="68">
        <f t="shared" si="206"/>
        <v>0.79085414773011919</v>
      </c>
      <c r="O91" s="135">
        <f>SUMIFS(ОСТАТКИ!$AA:$AA,ОСТАТКИ!$Q:$Q,'ABC ПО СКЛАДАМ'!$A:$A,ОСТАТКИ!$S:$S,'ABC ПО СКЛАДАМ'!O$3)</f>
        <v>44250</v>
      </c>
      <c r="P91" s="68">
        <f t="shared" si="206"/>
        <v>2.5647447640647962E-2</v>
      </c>
      <c r="R91" s="142">
        <f>SUMIFS(ОСТАТКИ!Z:Z,ОСТАТКИ!Q:Q,'ABC ПО СКЛАДАМ'!A:A)</f>
        <v>875644.40702564572</v>
      </c>
      <c r="S91" s="135">
        <f>SUMIFS(ОСТАТКИ!$Z:$Z,ОСТАТКИ!$Q:$Q,'ABC ПО СКЛАДАМ'!$A:$A,ОСТАТКИ!$S:$S,'ABC ПО СКЛАДАМ'!S$2)</f>
        <v>265662.88763126102</v>
      </c>
      <c r="T91" s="68">
        <f t="shared" si="207"/>
        <v>0.30339129160163791</v>
      </c>
      <c r="U91" s="135">
        <f>SUMIFS(ОСТАТКИ!$Z:$Z,ОСТАТКИ!$Q:$Q,'ABC ПО СКЛАДАМ'!$A:$A,ОСТАТКИ!$S:$S,'ABC ПО СКЛАДАМ'!U$2)</f>
        <v>504448.24414411263</v>
      </c>
      <c r="V91" s="68">
        <f t="shared" si="207"/>
        <v>0.57608801026617928</v>
      </c>
      <c r="W91" s="135">
        <f>SUMIFS(ОСТАТКИ!$Z:$Z,ОСТАТКИ!$Q:$Q,'ABC ПО СКЛАДАМ'!$A:$A,ОСТАТКИ!$S:$S,'ABC ПО СКЛАДАМ'!W$2)</f>
        <v>105533.27525027207</v>
      </c>
      <c r="X91" s="68">
        <f t="shared" ref="X91" si="292">IFERROR(W91/$R91,0)</f>
        <v>0.12052069813218282</v>
      </c>
      <c r="Z91" s="142">
        <f>SUMIFS(ОСТАТКИ!W:W,ОСТАТКИ!Q:Q,'ABC ПО СКЛАДАМ'!A:A)</f>
        <v>0</v>
      </c>
      <c r="AA91" s="135">
        <f>SUMIFS(ОСТАТКИ!$W:$W,ОСТАТКИ!$Q:$Q,'ABC ПО СКЛАДАМ'!$A:$A,ОСТАТКИ!$S:$S,'ABC ПО СКЛАДАМ'!AA$2)</f>
        <v>0</v>
      </c>
      <c r="AB91" s="68">
        <f t="shared" si="209"/>
        <v>0</v>
      </c>
      <c r="AC91" s="135">
        <f>SUMIFS(ОСТАТКИ!$W:$W,ОСТАТКИ!$Q:$Q,'ABC ПО СКЛАДАМ'!$A:$A,ОСТАТКИ!$S:$S,'ABC ПО СКЛАДАМ'!AC$2)</f>
        <v>0</v>
      </c>
      <c r="AD91" s="68">
        <f t="shared" si="210"/>
        <v>0</v>
      </c>
      <c r="AE91" s="135">
        <f>SUMIFS(ОСТАТКИ!$W:$W,ОСТАТКИ!$Q:$Q,'ABC ПО СКЛАДАМ'!$A:$A,ОСТАТКИ!$S:$S,'ABC ПО СКЛАДАМ'!AE$2)</f>
        <v>0</v>
      </c>
      <c r="AF91" s="68">
        <f t="shared" si="211"/>
        <v>0</v>
      </c>
      <c r="AH91" s="142">
        <f>SUMIFS(ОСТАТКИ!U:U,ОСТАТКИ!Q:Q,'ABC ПО СКЛАДАМ'!A:A)</f>
        <v>72490.037026615581</v>
      </c>
      <c r="AI91" s="135">
        <f>SUMIFS(ОСТАТКИ!$U:$U,ОСТАТКИ!$Q:$Q,'ABC ПО СКЛАДАМ'!$A:$A,ОСТАТКИ!$S:$S,'ABC ПО СКЛАДАМ'!AI$2)</f>
        <v>22161.515496701049</v>
      </c>
      <c r="AJ91" s="68">
        <f t="shared" si="212"/>
        <v>0.30571808769478465</v>
      </c>
      <c r="AK91" s="135">
        <f>SUMIFS(ОСТАТКИ!$U:$U,ОСТАТКИ!$Q:$Q,'ABC ПО СКЛАДАМ'!$A:$A,ОСТАТКИ!$S:$S,'ABC ПО СКЛАДАМ'!AK$2)</f>
        <v>20452.145</v>
      </c>
      <c r="AL91" s="68">
        <f t="shared" si="213"/>
        <v>0.28213732312608353</v>
      </c>
      <c r="AM91" s="135">
        <f>SUMIFS(ОСТАТКИ!$U:$U,ОСТАТКИ!$Q:$Q,'ABC ПО СКЛАДАМ'!$A:$A,ОСТАТКИ!$S:$S,'ABC ПО СКЛАДАМ'!AM$2)</f>
        <v>29876.376529914531</v>
      </c>
      <c r="AN91" s="68">
        <f t="shared" si="214"/>
        <v>0.41214458917913177</v>
      </c>
      <c r="AP91" s="142">
        <f>SUMIFS(ОСТАТКИ!T:T,ОСТАТКИ!Q:Q,'ABC ПО СКЛАДАМ'!A:A)</f>
        <v>69082.060117545625</v>
      </c>
      <c r="AQ91" s="135">
        <f>SUMIFS(ОСТАТКИ!$T:$T,ОСТАТКИ!$Q:$Q,'ABC ПО СКЛАДАМ'!$A:$A,ОСТАТКИ!$S:$S,'ABC ПО СКЛАДАМ'!AQ$2)</f>
        <v>41294.749372734877</v>
      </c>
      <c r="AR91" s="68">
        <f t="shared" si="215"/>
        <v>0.59776372190508453</v>
      </c>
      <c r="AS91" s="135">
        <f>SUMIFS(ОСТАТКИ!$T:$T,ОСТАТКИ!$Q:$Q,'ABC ПО СКЛАДАМ'!$A:$A,ОСТАТКИ!$S:$S,'ABC ПО СКЛАДАМ'!AS$2)</f>
        <v>0</v>
      </c>
      <c r="AT91" s="68">
        <f t="shared" si="216"/>
        <v>0</v>
      </c>
      <c r="AU91" s="135">
        <f>SUMIFS(ОСТАТКИ!$T:$T,ОСТАТКИ!$Q:$Q,'ABC ПО СКЛАДАМ'!$A:$A,ОСТАТКИ!$S:$S,'ABC ПО СКЛАДАМ'!AU$2)</f>
        <v>27787.310744810744</v>
      </c>
      <c r="AV91" s="68">
        <f t="shared" si="217"/>
        <v>0.40223627809491536</v>
      </c>
      <c r="AX91" s="142">
        <f>SUMIFS(ОСТАТКИ!AB:AB,ОСТАТКИ!Q:Q,'ABC ПО СКЛАДАМ'!A:A)</f>
        <v>30818.958989333554</v>
      </c>
      <c r="AY91" s="135">
        <f>SUMIFS(ОСТАТКИ!$AB:$AB,ОСТАТКИ!$Q:$Q,'ABC ПО СКЛАДАМ'!$A:$A,ОСТАТКИ!$S:$S,'ABC ПО СКЛАДАМ'!AY$2)</f>
        <v>20096.778028064306</v>
      </c>
      <c r="AZ91" s="68">
        <f t="shared" si="218"/>
        <v>0.65209139721493525</v>
      </c>
      <c r="BA91" s="135">
        <f>SUMIFS(ОСТАТКИ!$AB:$AB,ОСТАТКИ!$Q:$Q,'ABC ПО СКЛАДАМ'!$A:$A,ОСТАТКИ!$S:$S,'ABC ПО СКЛАДАМ'!BA$2)</f>
        <v>10722.180961269249</v>
      </c>
      <c r="BB91" s="68">
        <f t="shared" si="219"/>
        <v>0.34790860278506475</v>
      </c>
      <c r="BC91" s="135">
        <f>SUMIFS(ОСТАТКИ!$AB:$AB,ОСТАТКИ!$Q:$Q,'ABC ПО СКЛАДАМ'!$A:$A,ОСТАТКИ!$S:$S,'ABC ПО СКЛАДАМ'!BC$2)</f>
        <v>0</v>
      </c>
      <c r="BD91" s="68">
        <f t="shared" si="220"/>
        <v>0</v>
      </c>
      <c r="BF91" s="142">
        <f>SUMIFS(ОСТАТКИ!AC:AC,ОСТАТКИ!Q:Q,'ABC ПО СКЛАДАМ'!A:A)</f>
        <v>170316.43388312723</v>
      </c>
      <c r="BG91" s="135">
        <f>SUMIFS(ОСТАТКИ!$AC:$AC,ОСТАТКИ!$Q:$Q,'ABC ПО СКЛАДАМ'!$A:$A,ОСТАТКИ!$S:$S,'ABC ПО СКЛАДАМ'!BG$2)</f>
        <v>82589.498745469755</v>
      </c>
      <c r="BH91" s="68">
        <f t="shared" si="221"/>
        <v>0.48491796629644945</v>
      </c>
      <c r="BI91" s="135">
        <f>SUMIFS(ОСТАТКИ!$AC:$AC,ОСТАТКИ!$Q:$Q,'ABC ПО СКЛАДАМ'!$A:$A,ОСТАТКИ!$S:$S,'ABC ПО СКЛАДАМ'!BI$2)</f>
        <v>87726.935137657492</v>
      </c>
      <c r="BJ91" s="68">
        <f t="shared" si="222"/>
        <v>0.51508203370355066</v>
      </c>
      <c r="BK91" s="135">
        <f>SUMIFS(ОСТАТКИ!$AC:$AC,ОСТАТКИ!$Q:$Q,'ABC ПО СКЛАДАМ'!$A:$A,ОСТАТКИ!$S:$S,'ABC ПО СКЛАДАМ'!BK$2)</f>
        <v>0</v>
      </c>
      <c r="BL91" s="68">
        <f t="shared" si="223"/>
        <v>0</v>
      </c>
      <c r="BN91" s="142">
        <f>SUMIFS(ОСТАТКИ!Y:Y,ОСТАТКИ!Q:Q,'ABC ПО СКЛАДАМ'!A:A)</f>
        <v>1608327.1441903873</v>
      </c>
      <c r="BO91" s="135">
        <f>SUMIFS(ОСТАТКИ!$Y:$Y,ОСТАТКИ!$Q:$Q,'ABC ПО СКЛАДАМ'!$A:$A,ОСТАТКИ!$S:$S,'ABC ПО СКЛАДАМ'!BO$2)</f>
        <v>0</v>
      </c>
      <c r="BP91" s="68">
        <f t="shared" si="224"/>
        <v>0</v>
      </c>
      <c r="BQ91" s="135">
        <f>SUMIFS(ОСТАТКИ!$Y:$Y,ОСТАТКИ!$Q:$Q,'ABC ПО СКЛАДАМ'!$A:$A,ОСТАТКИ!$S:$S,'ABC ПО СКЛАДАМ'!BQ$2)</f>
        <v>1608327.1441903873</v>
      </c>
      <c r="BR91" s="68">
        <f t="shared" si="225"/>
        <v>1</v>
      </c>
      <c r="BS91" s="135">
        <f>SUMIFS(ОСТАТКИ!$Y:$Y,ОСТАТКИ!$Q:$Q,'ABC ПО СКЛАДАМ'!$A:$A,ОСТАТКИ!$S:$S,'ABC ПО СКЛАДАМ'!BS$2)</f>
        <v>0</v>
      </c>
      <c r="BT91" s="68">
        <f t="shared" si="226"/>
        <v>0</v>
      </c>
    </row>
    <row r="92" spans="1:72" ht="12" hidden="1" outlineLevel="1" x14ac:dyDescent="0.25">
      <c r="A92" s="150" t="s">
        <v>3253</v>
      </c>
      <c r="B92" s="142">
        <f>SUMIFS(ОСТАТКИ!AD:AD,ОСТАТКИ!Q:Q,'ABC ПО СКЛАДАМ'!A:A)</f>
        <v>337273.42246601981</v>
      </c>
      <c r="C92" s="135">
        <f>SUMIFS(ОСТАТКИ!AD:AD,ОСТАТКИ!Q:Q,'ABC ПО СКЛАДАМ'!A:A,ОСТАТКИ!S:S,'ABC ПО СКЛАДАМ'!C$3)</f>
        <v>0</v>
      </c>
      <c r="D92" s="68">
        <f t="shared" si="202"/>
        <v>0</v>
      </c>
      <c r="E92" s="135">
        <f>SUMIFS(ОСТАТКИ!AD:AD,ОСТАТКИ!Q:Q,'ABC ПО СКЛАДАМ'!A:A,ОСТАТКИ!S:S,'ABC ПО СКЛАДАМ'!E$3)</f>
        <v>337273.42246601981</v>
      </c>
      <c r="F92" s="68">
        <f t="shared" si="203"/>
        <v>1</v>
      </c>
      <c r="G92" s="135">
        <f>SUMIFS(ОСТАТКИ!AD:AD,ОСТАТКИ!Q:Q,'ABC ПО СКЛАДАМ'!A:A,ОСТАТКИ!S:S,'ABC ПО СКЛАДАМ'!G$3)</f>
        <v>0</v>
      </c>
      <c r="H92" s="143">
        <f t="shared" si="204"/>
        <v>0</v>
      </c>
      <c r="I92" s="132"/>
      <c r="J92" s="142">
        <f>SUMIFS(ОСТАТКИ!AA:AA,ОСТАТКИ!Q:Q,'ABC ПО СКЛАДАМ'!A:A)</f>
        <v>477214.59666848712</v>
      </c>
      <c r="K92" s="135">
        <f>SUMIFS(ОСТАТКИ!AA:AA,ОСТАТКИ!Q:Q,'ABC ПО СКЛАДАМ'!A:A,ОСТАТКИ!S:S,'ABC ПО СКЛАДАМ'!K$3)</f>
        <v>0</v>
      </c>
      <c r="L92" s="68">
        <f t="shared" si="205"/>
        <v>0</v>
      </c>
      <c r="M92" s="135">
        <f>SUMIFS(ОСТАТКИ!$AA:$AA,ОСТАТКИ!$Q:$Q,'ABC ПО СКЛАДАМ'!$A:$A,ОСТАТКИ!$S:$S,'ABC ПО СКЛАДАМ'!M$3)</f>
        <v>477214.59666848712</v>
      </c>
      <c r="N92" s="68">
        <f t="shared" si="206"/>
        <v>1</v>
      </c>
      <c r="O92" s="135">
        <f>SUMIFS(ОСТАТКИ!$AA:$AA,ОСТАТКИ!$Q:$Q,'ABC ПО СКЛАДАМ'!$A:$A,ОСТАТКИ!$S:$S,'ABC ПО СКЛАДАМ'!O$3)</f>
        <v>0</v>
      </c>
      <c r="P92" s="68">
        <f t="shared" si="206"/>
        <v>0</v>
      </c>
      <c r="R92" s="142">
        <f>SUMIFS(ОСТАТКИ!Z:Z,ОСТАТКИ!Q:Q,'ABC ПО СКЛАДАМ'!A:A)</f>
        <v>547538.23015124467</v>
      </c>
      <c r="S92" s="135">
        <f>SUMIFS(ОСТАТКИ!$Z:$Z,ОСТАТКИ!$Q:$Q,'ABC ПО СКЛАДАМ'!$A:$A,ОСТАТКИ!$S:$S,'ABC ПО СКЛАДАМ'!S$2)</f>
        <v>0</v>
      </c>
      <c r="T92" s="68">
        <f t="shared" si="207"/>
        <v>0</v>
      </c>
      <c r="U92" s="135">
        <f>SUMIFS(ОСТАТКИ!$Z:$Z,ОСТАТКИ!$Q:$Q,'ABC ПО СКЛАДАМ'!$A:$A,ОСТАТКИ!$S:$S,'ABC ПО СКЛАДАМ'!U$2)</f>
        <v>542244.23015124467</v>
      </c>
      <c r="V92" s="68">
        <f t="shared" si="207"/>
        <v>0.99033126874348543</v>
      </c>
      <c r="W92" s="135">
        <f>SUMIFS(ОСТАТКИ!$Z:$Z,ОСТАТКИ!$Q:$Q,'ABC ПО СКЛАДАМ'!$A:$A,ОСТАТКИ!$S:$S,'ABC ПО СКЛАДАМ'!W$2)</f>
        <v>5294</v>
      </c>
      <c r="X92" s="68">
        <f t="shared" ref="X92" si="293">IFERROR(W92/$R92,0)</f>
        <v>9.668731256514556E-3</v>
      </c>
      <c r="Z92" s="142">
        <f>SUMIFS(ОСТАТКИ!W:W,ОСТАТКИ!Q:Q,'ABC ПО СКЛАДАМ'!A:A)</f>
        <v>0</v>
      </c>
      <c r="AA92" s="135">
        <f>SUMIFS(ОСТАТКИ!$W:$W,ОСТАТКИ!$Q:$Q,'ABC ПО СКЛАДАМ'!$A:$A,ОСТАТКИ!$S:$S,'ABC ПО СКЛАДАМ'!AA$2)</f>
        <v>0</v>
      </c>
      <c r="AB92" s="68">
        <f t="shared" si="209"/>
        <v>0</v>
      </c>
      <c r="AC92" s="135">
        <f>SUMIFS(ОСТАТКИ!$W:$W,ОСТАТКИ!$Q:$Q,'ABC ПО СКЛАДАМ'!$A:$A,ОСТАТКИ!$S:$S,'ABC ПО СКЛАДАМ'!AC$2)</f>
        <v>0</v>
      </c>
      <c r="AD92" s="68">
        <f t="shared" si="210"/>
        <v>0</v>
      </c>
      <c r="AE92" s="135">
        <f>SUMIFS(ОСТАТКИ!$W:$W,ОСТАТКИ!$Q:$Q,'ABC ПО СКЛАДАМ'!$A:$A,ОСТАТКИ!$S:$S,'ABC ПО СКЛАДАМ'!AE$2)</f>
        <v>0</v>
      </c>
      <c r="AF92" s="68">
        <f t="shared" si="211"/>
        <v>0</v>
      </c>
      <c r="AH92" s="142">
        <f>SUMIFS(ОСТАТКИ!U:U,ОСТАТКИ!Q:Q,'ABC ПО СКЛАДАМ'!A:A)</f>
        <v>35525.975529765157</v>
      </c>
      <c r="AI92" s="135">
        <f>SUMIFS(ОСТАТКИ!$U:$U,ОСТАТКИ!$Q:$Q,'ABC ПО СКЛАДАМ'!$A:$A,ОСТАТКИ!$S:$S,'ABC ПО СКЛАДАМ'!AI$2)</f>
        <v>0</v>
      </c>
      <c r="AJ92" s="68">
        <f t="shared" si="212"/>
        <v>0</v>
      </c>
      <c r="AK92" s="135">
        <f>SUMIFS(ОСТАТКИ!$U:$U,ОСТАТКИ!$Q:$Q,'ABC ПО СКЛАДАМ'!$A:$A,ОСТАТКИ!$S:$S,'ABC ПО СКЛАДАМ'!AK$2)</f>
        <v>35525.975529765157</v>
      </c>
      <c r="AL92" s="68">
        <f t="shared" si="213"/>
        <v>1</v>
      </c>
      <c r="AM92" s="135">
        <f>SUMIFS(ОСТАТКИ!$U:$U,ОСТАТКИ!$Q:$Q,'ABC ПО СКЛАДАМ'!$A:$A,ОСТАТКИ!$S:$S,'ABC ПО СКЛАДАМ'!AM$2)</f>
        <v>0</v>
      </c>
      <c r="AN92" s="68">
        <f t="shared" si="214"/>
        <v>0</v>
      </c>
      <c r="AP92" s="142">
        <f>SUMIFS(ОСТАТКИ!T:T,ОСТАТКИ!Q:Q,'ABC ПО СКЛАДАМ'!A:A)</f>
        <v>53023.844074276349</v>
      </c>
      <c r="AQ92" s="135">
        <f>SUMIFS(ОСТАТКИ!$T:$T,ОСТАТКИ!$Q:$Q,'ABC ПО СКЛАДАМ'!$A:$A,ОСТАТКИ!$S:$S,'ABC ПО СКЛАДАМ'!AQ$2)</f>
        <v>0</v>
      </c>
      <c r="AR92" s="68">
        <f t="shared" si="215"/>
        <v>0</v>
      </c>
      <c r="AS92" s="135">
        <f>SUMIFS(ОСТАТКИ!$T:$T,ОСТАТКИ!$Q:$Q,'ABC ПО СКЛАДАМ'!$A:$A,ОСТАТКИ!$S:$S,'ABC ПО СКЛАДАМ'!AS$2)</f>
        <v>53023.844074276349</v>
      </c>
      <c r="AT92" s="68">
        <f t="shared" si="216"/>
        <v>1</v>
      </c>
      <c r="AU92" s="135">
        <f>SUMIFS(ОСТАТКИ!$T:$T,ОСТАТКИ!$Q:$Q,'ABC ПО СКЛАДАМ'!$A:$A,ОСТАТКИ!$S:$S,'ABC ПО СКЛАДАМ'!AU$2)</f>
        <v>0</v>
      </c>
      <c r="AV92" s="68">
        <f t="shared" si="217"/>
        <v>0</v>
      </c>
      <c r="AX92" s="142">
        <f>SUMIFS(ОСТАТКИ!AB:AB,ОСТАТКИ!Q:Q,'ABC ПО СКЛАДАМ'!A:A)</f>
        <v>71484.997106252995</v>
      </c>
      <c r="AY92" s="135">
        <f>SUMIFS(ОСТАТКИ!$AB:$AB,ОСТАТКИ!$Q:$Q,'ABC ПО СКЛАДАМ'!$A:$A,ОСТАТКИ!$S:$S,'ABC ПО СКЛАДАМ'!AY$2)</f>
        <v>0</v>
      </c>
      <c r="AZ92" s="68">
        <f t="shared" si="218"/>
        <v>0</v>
      </c>
      <c r="BA92" s="135">
        <f>SUMIFS(ОСТАТКИ!$AB:$AB,ОСТАТКИ!$Q:$Q,'ABC ПО СКЛАДАМ'!$A:$A,ОСТАТКИ!$S:$S,'ABC ПО СКЛАДАМ'!BA$2)</f>
        <v>39116.840337545509</v>
      </c>
      <c r="BB92" s="68">
        <f t="shared" si="219"/>
        <v>0.54720349613225139</v>
      </c>
      <c r="BC92" s="135">
        <f>SUMIFS(ОСТАТКИ!$AB:$AB,ОСТАТКИ!$Q:$Q,'ABC ПО СКЛАДАМ'!$A:$A,ОСТАТКИ!$S:$S,'ABC ПО СКЛАДАМ'!BC$2)</f>
        <v>32368.156768707486</v>
      </c>
      <c r="BD92" s="68">
        <f t="shared" si="220"/>
        <v>0.45279650386774867</v>
      </c>
      <c r="BF92" s="142">
        <f>SUMIFS(ОСТАТКИ!AC:AC,ОСТАТКИ!Q:Q,'ABC ПО СКЛАДАМ'!A:A)</f>
        <v>541668.08997766732</v>
      </c>
      <c r="BG92" s="135">
        <f>SUMIFS(ОСТАТКИ!$AC:$AC,ОСТАТКИ!$Q:$Q,'ABC ПО СКЛАДАМ'!$A:$A,ОСТАТКИ!$S:$S,'ABC ПО СКЛАДАМ'!BG$2)</f>
        <v>0</v>
      </c>
      <c r="BH92" s="68">
        <f t="shared" si="221"/>
        <v>0</v>
      </c>
      <c r="BI92" s="135">
        <f>SUMIFS(ОСТАТКИ!$AC:$AC,ОСТАТКИ!$Q:$Q,'ABC ПО СКЛАДАМ'!$A:$A,ОСТАТКИ!$S:$S,'ABC ПО СКЛАДАМ'!BI$2)</f>
        <v>275347.81276678294</v>
      </c>
      <c r="BJ92" s="68">
        <f t="shared" si="222"/>
        <v>0.50833308784745912</v>
      </c>
      <c r="BK92" s="135">
        <f>SUMIFS(ОСТАТКИ!$AC:$AC,ОСТАТКИ!$Q:$Q,'ABC ПО СКЛАДАМ'!$A:$A,ОСТАТКИ!$S:$S,'ABC ПО СКЛАДАМ'!BK$2)</f>
        <v>266320.27721088438</v>
      </c>
      <c r="BL92" s="68">
        <f t="shared" si="223"/>
        <v>0.49166691215254088</v>
      </c>
      <c r="BN92" s="142">
        <f>SUMIFS(ОСТАТКИ!Y:Y,ОСТАТКИ!Q:Q,'ABC ПО СКЛАДАМ'!A:A)</f>
        <v>0</v>
      </c>
      <c r="BO92" s="135">
        <f>SUMIFS(ОСТАТКИ!$Y:$Y,ОСТАТКИ!$Q:$Q,'ABC ПО СКЛАДАМ'!$A:$A,ОСТАТКИ!$S:$S,'ABC ПО СКЛАДАМ'!BO$2)</f>
        <v>0</v>
      </c>
      <c r="BP92" s="68">
        <f t="shared" si="224"/>
        <v>0</v>
      </c>
      <c r="BQ92" s="135">
        <f>SUMIFS(ОСТАТКИ!$Y:$Y,ОСТАТКИ!$Q:$Q,'ABC ПО СКЛАДАМ'!$A:$A,ОСТАТКИ!$S:$S,'ABC ПО СКЛАДАМ'!BQ$2)</f>
        <v>0</v>
      </c>
      <c r="BR92" s="68">
        <f t="shared" si="225"/>
        <v>0</v>
      </c>
      <c r="BS92" s="135">
        <f>SUMIFS(ОСТАТКИ!$Y:$Y,ОСТАТКИ!$Q:$Q,'ABC ПО СКЛАДАМ'!$A:$A,ОСТАТКИ!$S:$S,'ABC ПО СКЛАДАМ'!BS$2)</f>
        <v>0</v>
      </c>
      <c r="BT92" s="68">
        <f t="shared" si="226"/>
        <v>0</v>
      </c>
    </row>
    <row r="93" spans="1:72" ht="12" hidden="1" outlineLevel="1" x14ac:dyDescent="0.25">
      <c r="A93" s="150" t="s">
        <v>3261</v>
      </c>
      <c r="B93" s="142">
        <f>SUMIFS(ОСТАТКИ!AD:AD,ОСТАТКИ!Q:Q,'ABC ПО СКЛАДАМ'!A:A)</f>
        <v>6048.5796833773093</v>
      </c>
      <c r="C93" s="135">
        <f>SUMIFS(ОСТАТКИ!AD:AD,ОСТАТКИ!Q:Q,'ABC ПО СКЛАДАМ'!A:A,ОСТАТКИ!S:S,'ABC ПО СКЛАДАМ'!C$3)</f>
        <v>0</v>
      </c>
      <c r="D93" s="68">
        <f t="shared" si="202"/>
        <v>0</v>
      </c>
      <c r="E93" s="135">
        <f>SUMIFS(ОСТАТКИ!AD:AD,ОСТАТКИ!Q:Q,'ABC ПО СКЛАДАМ'!A:A,ОСТАТКИ!S:S,'ABC ПО СКЛАДАМ'!E$3)</f>
        <v>0</v>
      </c>
      <c r="F93" s="68">
        <f t="shared" si="203"/>
        <v>0</v>
      </c>
      <c r="G93" s="135">
        <f>SUMIFS(ОСТАТКИ!AD:AD,ОСТАТКИ!Q:Q,'ABC ПО СКЛАДАМ'!A:A,ОСТАТКИ!S:S,'ABC ПО СКЛАДАМ'!G$3)</f>
        <v>6048.5796833773093</v>
      </c>
      <c r="H93" s="143">
        <f t="shared" si="204"/>
        <v>1</v>
      </c>
      <c r="I93" s="132"/>
      <c r="J93" s="142">
        <f>SUMIFS(ОСТАТКИ!AA:AA,ОСТАТКИ!Q:Q,'ABC ПО СКЛАДАМ'!A:A)</f>
        <v>0</v>
      </c>
      <c r="K93" s="135">
        <f>SUMIFS(ОСТАТКИ!AA:AA,ОСТАТКИ!Q:Q,'ABC ПО СКЛАДАМ'!A:A,ОСТАТКИ!S:S,'ABC ПО СКЛАДАМ'!K$3)</f>
        <v>0</v>
      </c>
      <c r="L93" s="68">
        <f t="shared" si="205"/>
        <v>0</v>
      </c>
      <c r="M93" s="135">
        <f>SUMIFS(ОСТАТКИ!$AA:$AA,ОСТАТКИ!$Q:$Q,'ABC ПО СКЛАДАМ'!$A:$A,ОСТАТКИ!$S:$S,'ABC ПО СКЛАДАМ'!M$3)</f>
        <v>0</v>
      </c>
      <c r="N93" s="68">
        <f t="shared" si="206"/>
        <v>0</v>
      </c>
      <c r="O93" s="135">
        <f>SUMIFS(ОСТАТКИ!$AA:$AA,ОСТАТКИ!$Q:$Q,'ABC ПО СКЛАДАМ'!$A:$A,ОСТАТКИ!$S:$S,'ABC ПО СКЛАДАМ'!O$3)</f>
        <v>0</v>
      </c>
      <c r="P93" s="68">
        <f t="shared" si="206"/>
        <v>0</v>
      </c>
      <c r="R93" s="142">
        <f>SUMIFS(ОСТАТКИ!Z:Z,ОСТАТКИ!Q:Q,'ABC ПО СКЛАДАМ'!A:A)</f>
        <v>18874</v>
      </c>
      <c r="S93" s="135">
        <f>SUMIFS(ОСТАТКИ!$Z:$Z,ОСТАТКИ!$Q:$Q,'ABC ПО СКЛАДАМ'!$A:$A,ОСТАТКИ!$S:$S,'ABC ПО СКЛАДАМ'!S$2)</f>
        <v>0</v>
      </c>
      <c r="T93" s="68">
        <f t="shared" si="207"/>
        <v>0</v>
      </c>
      <c r="U93" s="135">
        <f>SUMIFS(ОСТАТКИ!$Z:$Z,ОСТАТКИ!$Q:$Q,'ABC ПО СКЛАДАМ'!$A:$A,ОСТАТКИ!$S:$S,'ABC ПО СКЛАДАМ'!U$2)</f>
        <v>0</v>
      </c>
      <c r="V93" s="68">
        <f t="shared" si="207"/>
        <v>0</v>
      </c>
      <c r="W93" s="135">
        <f>SUMIFS(ОСТАТКИ!$Z:$Z,ОСТАТКИ!$Q:$Q,'ABC ПО СКЛАДАМ'!$A:$A,ОСТАТКИ!$S:$S,'ABC ПО СКЛАДАМ'!W$2)</f>
        <v>18874</v>
      </c>
      <c r="X93" s="68">
        <f t="shared" ref="X93" si="294">IFERROR(W93/$R93,0)</f>
        <v>1</v>
      </c>
      <c r="Z93" s="142">
        <f>SUMIFS(ОСТАТКИ!W:W,ОСТАТКИ!Q:Q,'ABC ПО СКЛАДАМ'!A:A)</f>
        <v>0</v>
      </c>
      <c r="AA93" s="135">
        <f>SUMIFS(ОСТАТКИ!$W:$W,ОСТАТКИ!$Q:$Q,'ABC ПО СКЛАДАМ'!$A:$A,ОСТАТКИ!$S:$S,'ABC ПО СКЛАДАМ'!AA$2)</f>
        <v>0</v>
      </c>
      <c r="AB93" s="68">
        <f t="shared" si="209"/>
        <v>0</v>
      </c>
      <c r="AC93" s="135">
        <f>SUMIFS(ОСТАТКИ!$W:$W,ОСТАТКИ!$Q:$Q,'ABC ПО СКЛАДАМ'!$A:$A,ОСТАТКИ!$S:$S,'ABC ПО СКЛАДАМ'!AC$2)</f>
        <v>0</v>
      </c>
      <c r="AD93" s="68">
        <f t="shared" si="210"/>
        <v>0</v>
      </c>
      <c r="AE93" s="135">
        <f>SUMIFS(ОСТАТКИ!$W:$W,ОСТАТКИ!$Q:$Q,'ABC ПО СКЛАДАМ'!$A:$A,ОСТАТКИ!$S:$S,'ABC ПО СКЛАДАМ'!AE$2)</f>
        <v>0</v>
      </c>
      <c r="AF93" s="68">
        <f t="shared" si="211"/>
        <v>0</v>
      </c>
      <c r="AH93" s="142">
        <f>SUMIFS(ОСТАТКИ!U:U,ОСТАТКИ!Q:Q,'ABC ПО СКЛАДАМ'!A:A)</f>
        <v>0</v>
      </c>
      <c r="AI93" s="135">
        <f>SUMIFS(ОСТАТКИ!$U:$U,ОСТАТКИ!$Q:$Q,'ABC ПО СКЛАДАМ'!$A:$A,ОСТАТКИ!$S:$S,'ABC ПО СКЛАДАМ'!AI$2)</f>
        <v>0</v>
      </c>
      <c r="AJ93" s="68">
        <f t="shared" si="212"/>
        <v>0</v>
      </c>
      <c r="AK93" s="135">
        <f>SUMIFS(ОСТАТКИ!$U:$U,ОСТАТКИ!$Q:$Q,'ABC ПО СКЛАДАМ'!$A:$A,ОСТАТКИ!$S:$S,'ABC ПО СКЛАДАМ'!AK$2)</f>
        <v>0</v>
      </c>
      <c r="AL93" s="68">
        <f t="shared" si="213"/>
        <v>0</v>
      </c>
      <c r="AM93" s="135">
        <f>SUMIFS(ОСТАТКИ!$U:$U,ОСТАТКИ!$Q:$Q,'ABC ПО СКЛАДАМ'!$A:$A,ОСТАТКИ!$S:$S,'ABC ПО СКЛАДАМ'!AM$2)</f>
        <v>0</v>
      </c>
      <c r="AN93" s="68">
        <f t="shared" si="214"/>
        <v>0</v>
      </c>
      <c r="AP93" s="142">
        <f>SUMIFS(ОСТАТКИ!T:T,ОСТАТКИ!Q:Q,'ABC ПО СКЛАДАМ'!A:A)</f>
        <v>0</v>
      </c>
      <c r="AQ93" s="135">
        <f>SUMIFS(ОСТАТКИ!$T:$T,ОСТАТКИ!$Q:$Q,'ABC ПО СКЛАДАМ'!$A:$A,ОСТАТКИ!$S:$S,'ABC ПО СКЛАДАМ'!AQ$2)</f>
        <v>0</v>
      </c>
      <c r="AR93" s="68">
        <f t="shared" si="215"/>
        <v>0</v>
      </c>
      <c r="AS93" s="135">
        <f>SUMIFS(ОСТАТКИ!$T:$T,ОСТАТКИ!$Q:$Q,'ABC ПО СКЛАДАМ'!$A:$A,ОСТАТКИ!$S:$S,'ABC ПО СКЛАДАМ'!AS$2)</f>
        <v>0</v>
      </c>
      <c r="AT93" s="68">
        <f t="shared" si="216"/>
        <v>0</v>
      </c>
      <c r="AU93" s="135">
        <f>SUMIFS(ОСТАТКИ!$T:$T,ОСТАТКИ!$Q:$Q,'ABC ПО СКЛАДАМ'!$A:$A,ОСТАТКИ!$S:$S,'ABC ПО СКЛАДАМ'!AU$2)</f>
        <v>0</v>
      </c>
      <c r="AV93" s="68">
        <f t="shared" si="217"/>
        <v>0</v>
      </c>
      <c r="AX93" s="142">
        <f>SUMIFS(ОСТАТКИ!AB:AB,ОСТАТКИ!Q:Q,'ABC ПО СКЛАДАМ'!A:A)</f>
        <v>4749.9500000000007</v>
      </c>
      <c r="AY93" s="135">
        <f>SUMIFS(ОСТАТКИ!$AB:$AB,ОСТАТКИ!$Q:$Q,'ABC ПО СКЛАДАМ'!$A:$A,ОСТАТКИ!$S:$S,'ABC ПО СКЛАДАМ'!AY$2)</f>
        <v>0</v>
      </c>
      <c r="AZ93" s="68">
        <f t="shared" si="218"/>
        <v>0</v>
      </c>
      <c r="BA93" s="135">
        <f>SUMIFS(ОСТАТКИ!$AB:$AB,ОСТАТКИ!$Q:$Q,'ABC ПО СКЛАДАМ'!$A:$A,ОСТАТКИ!$S:$S,'ABC ПО СКЛАДАМ'!BA$2)</f>
        <v>0</v>
      </c>
      <c r="BB93" s="68">
        <f t="shared" si="219"/>
        <v>0</v>
      </c>
      <c r="BC93" s="135">
        <f>SUMIFS(ОСТАТКИ!$AB:$AB,ОСТАТКИ!$Q:$Q,'ABC ПО СКЛАДАМ'!$A:$A,ОСТАТКИ!$S:$S,'ABC ПО СКЛАДАМ'!BC$2)</f>
        <v>4749.9500000000007</v>
      </c>
      <c r="BD93" s="68">
        <f t="shared" si="220"/>
        <v>1</v>
      </c>
      <c r="BF93" s="142">
        <f>SUMIFS(ОСТАТКИ!AC:AC,ОСТАТКИ!Q:Q,'ABC ПО СКЛАДАМ'!A:A)</f>
        <v>4909</v>
      </c>
      <c r="BG93" s="135">
        <f>SUMIFS(ОСТАТКИ!$AC:$AC,ОСТАТКИ!$Q:$Q,'ABC ПО СКЛАДАМ'!$A:$A,ОСТАТКИ!$S:$S,'ABC ПО СКЛАДАМ'!BG$2)</f>
        <v>0</v>
      </c>
      <c r="BH93" s="68">
        <f t="shared" si="221"/>
        <v>0</v>
      </c>
      <c r="BI93" s="135">
        <f>SUMIFS(ОСТАТКИ!$AC:$AC,ОСТАТКИ!$Q:$Q,'ABC ПО СКЛАДАМ'!$A:$A,ОСТАТКИ!$S:$S,'ABC ПО СКЛАДАМ'!BI$2)</f>
        <v>0</v>
      </c>
      <c r="BJ93" s="68">
        <f t="shared" si="222"/>
        <v>0</v>
      </c>
      <c r="BK93" s="135">
        <f>SUMIFS(ОСТАТКИ!$AC:$AC,ОСТАТКИ!$Q:$Q,'ABC ПО СКЛАДАМ'!$A:$A,ОСТАТКИ!$S:$S,'ABC ПО СКЛАДАМ'!BK$2)</f>
        <v>4909</v>
      </c>
      <c r="BL93" s="68">
        <f t="shared" si="223"/>
        <v>1</v>
      </c>
      <c r="BN93" s="142">
        <f>SUMIFS(ОСТАТКИ!Y:Y,ОСТАТКИ!Q:Q,'ABC ПО СКЛАДАМ'!A:A)</f>
        <v>0</v>
      </c>
      <c r="BO93" s="135">
        <f>SUMIFS(ОСТАТКИ!$Y:$Y,ОСТАТКИ!$Q:$Q,'ABC ПО СКЛАДАМ'!$A:$A,ОСТАТКИ!$S:$S,'ABC ПО СКЛАДАМ'!BO$2)</f>
        <v>0</v>
      </c>
      <c r="BP93" s="68">
        <f t="shared" si="224"/>
        <v>0</v>
      </c>
      <c r="BQ93" s="135">
        <f>SUMIFS(ОСТАТКИ!$Y:$Y,ОСТАТКИ!$Q:$Q,'ABC ПО СКЛАДАМ'!$A:$A,ОСТАТКИ!$S:$S,'ABC ПО СКЛАДАМ'!BQ$2)</f>
        <v>0</v>
      </c>
      <c r="BR93" s="68">
        <f t="shared" si="225"/>
        <v>0</v>
      </c>
      <c r="BS93" s="135">
        <f>SUMIFS(ОСТАТКИ!$Y:$Y,ОСТАТКИ!$Q:$Q,'ABC ПО СКЛАДАМ'!$A:$A,ОСТАТКИ!$S:$S,'ABC ПО СКЛАДАМ'!BS$2)</f>
        <v>0</v>
      </c>
      <c r="BT93" s="68">
        <f t="shared" si="226"/>
        <v>0</v>
      </c>
    </row>
    <row r="94" spans="1:72" ht="12" hidden="1" outlineLevel="1" x14ac:dyDescent="0.25">
      <c r="A94" s="150" t="s">
        <v>3268</v>
      </c>
      <c r="B94" s="142">
        <f>SUMIFS(ОСТАТКИ!AD:AD,ОСТАТКИ!Q:Q,'ABC ПО СКЛАДАМ'!A:A)</f>
        <v>0</v>
      </c>
      <c r="C94" s="135">
        <f>SUMIFS(ОСТАТКИ!AD:AD,ОСТАТКИ!Q:Q,'ABC ПО СКЛАДАМ'!A:A,ОСТАТКИ!S:S,'ABC ПО СКЛАДАМ'!C$3)</f>
        <v>0</v>
      </c>
      <c r="D94" s="68">
        <f t="shared" si="202"/>
        <v>0</v>
      </c>
      <c r="E94" s="135">
        <f>SUMIFS(ОСТАТКИ!AD:AD,ОСТАТКИ!Q:Q,'ABC ПО СКЛАДАМ'!A:A,ОСТАТКИ!S:S,'ABC ПО СКЛАДАМ'!E$3)</f>
        <v>0</v>
      </c>
      <c r="F94" s="68">
        <f t="shared" si="203"/>
        <v>0</v>
      </c>
      <c r="G94" s="135">
        <f>SUMIFS(ОСТАТКИ!AD:AD,ОСТАТКИ!Q:Q,'ABC ПО СКЛАДАМ'!A:A,ОСТАТКИ!S:S,'ABC ПО СКЛАДАМ'!G$3)</f>
        <v>0</v>
      </c>
      <c r="H94" s="143">
        <f t="shared" si="204"/>
        <v>0</v>
      </c>
      <c r="I94" s="132"/>
      <c r="J94" s="142">
        <f>SUMIFS(ОСТАТКИ!AA:AA,ОСТАТКИ!Q:Q,'ABC ПО СКЛАДАМ'!A:A)</f>
        <v>300706.94800732937</v>
      </c>
      <c r="K94" s="135">
        <f>SUMIFS(ОСТАТКИ!AA:AA,ОСТАТКИ!Q:Q,'ABC ПО СКЛАДАМ'!A:A,ОСТАТКИ!S:S,'ABC ПО СКЛАДАМ'!K$3)</f>
        <v>0</v>
      </c>
      <c r="L94" s="68">
        <f t="shared" si="205"/>
        <v>0</v>
      </c>
      <c r="M94" s="135">
        <f>SUMIFS(ОСТАТКИ!$AA:$AA,ОСТАТКИ!$Q:$Q,'ABC ПО СКЛАДАМ'!$A:$A,ОСТАТКИ!$S:$S,'ABC ПО СКЛАДАМ'!M$3)</f>
        <v>300706.94800732937</v>
      </c>
      <c r="N94" s="68">
        <f t="shared" si="206"/>
        <v>1</v>
      </c>
      <c r="O94" s="135">
        <f>SUMIFS(ОСТАТКИ!$AA:$AA,ОСТАТКИ!$Q:$Q,'ABC ПО СКЛАДАМ'!$A:$A,ОСТАТКИ!$S:$S,'ABC ПО СКЛАДАМ'!O$3)</f>
        <v>0</v>
      </c>
      <c r="P94" s="68">
        <f t="shared" si="206"/>
        <v>0</v>
      </c>
      <c r="R94" s="142">
        <f>SUMIFS(ОСТАТКИ!Z:Z,ОСТАТКИ!Q:Q,'ABC ПО СКЛАДАМ'!A:A)</f>
        <v>0</v>
      </c>
      <c r="S94" s="135">
        <f>SUMIFS(ОСТАТКИ!$Z:$Z,ОСТАТКИ!$Q:$Q,'ABC ПО СКЛАДАМ'!$A:$A,ОСТАТКИ!$S:$S,'ABC ПО СКЛАДАМ'!S$2)</f>
        <v>0</v>
      </c>
      <c r="T94" s="68">
        <f t="shared" si="207"/>
        <v>0</v>
      </c>
      <c r="U94" s="135">
        <f>SUMIFS(ОСТАТКИ!$Z:$Z,ОСТАТКИ!$Q:$Q,'ABC ПО СКЛАДАМ'!$A:$A,ОСТАТКИ!$S:$S,'ABC ПО СКЛАДАМ'!U$2)</f>
        <v>0</v>
      </c>
      <c r="V94" s="68">
        <f t="shared" si="207"/>
        <v>0</v>
      </c>
      <c r="W94" s="135">
        <f>SUMIFS(ОСТАТКИ!$Z:$Z,ОСТАТКИ!$Q:$Q,'ABC ПО СКЛАДАМ'!$A:$A,ОСТАТКИ!$S:$S,'ABC ПО СКЛАДАМ'!W$2)</f>
        <v>0</v>
      </c>
      <c r="X94" s="68">
        <f t="shared" ref="X94" si="295">IFERROR(W94/$R94,0)</f>
        <v>0</v>
      </c>
      <c r="Z94" s="142">
        <f>SUMIFS(ОСТАТКИ!W:W,ОСТАТКИ!Q:Q,'ABC ПО СКЛАДАМ'!A:A)</f>
        <v>0</v>
      </c>
      <c r="AA94" s="135">
        <f>SUMIFS(ОСТАТКИ!$W:$W,ОСТАТКИ!$Q:$Q,'ABC ПО СКЛАДАМ'!$A:$A,ОСТАТКИ!$S:$S,'ABC ПО СКЛАДАМ'!AA$2)</f>
        <v>0</v>
      </c>
      <c r="AB94" s="68">
        <f t="shared" si="209"/>
        <v>0</v>
      </c>
      <c r="AC94" s="135">
        <f>SUMIFS(ОСТАТКИ!$W:$W,ОСТАТКИ!$Q:$Q,'ABC ПО СКЛАДАМ'!$A:$A,ОСТАТКИ!$S:$S,'ABC ПО СКЛАДАМ'!AC$2)</f>
        <v>0</v>
      </c>
      <c r="AD94" s="68">
        <f t="shared" si="210"/>
        <v>0</v>
      </c>
      <c r="AE94" s="135">
        <f>SUMIFS(ОСТАТКИ!$W:$W,ОСТАТКИ!$Q:$Q,'ABC ПО СКЛАДАМ'!$A:$A,ОСТАТКИ!$S:$S,'ABC ПО СКЛАДАМ'!AE$2)</f>
        <v>0</v>
      </c>
      <c r="AF94" s="68">
        <f t="shared" si="211"/>
        <v>0</v>
      </c>
      <c r="AH94" s="142">
        <f>SUMIFS(ОСТАТКИ!U:U,ОСТАТКИ!Q:Q,'ABC ПО СКЛАДАМ'!A:A)</f>
        <v>0</v>
      </c>
      <c r="AI94" s="135">
        <f>SUMIFS(ОСТАТКИ!$U:$U,ОСТАТКИ!$Q:$Q,'ABC ПО СКЛАДАМ'!$A:$A,ОСТАТКИ!$S:$S,'ABC ПО СКЛАДАМ'!AI$2)</f>
        <v>0</v>
      </c>
      <c r="AJ94" s="68">
        <f t="shared" si="212"/>
        <v>0</v>
      </c>
      <c r="AK94" s="135">
        <f>SUMIFS(ОСТАТКИ!$U:$U,ОСТАТКИ!$Q:$Q,'ABC ПО СКЛАДАМ'!$A:$A,ОСТАТКИ!$S:$S,'ABC ПО СКЛАДАМ'!AK$2)</f>
        <v>0</v>
      </c>
      <c r="AL94" s="68">
        <f t="shared" si="213"/>
        <v>0</v>
      </c>
      <c r="AM94" s="135">
        <f>SUMIFS(ОСТАТКИ!$U:$U,ОСТАТКИ!$Q:$Q,'ABC ПО СКЛАДАМ'!$A:$A,ОСТАТКИ!$S:$S,'ABC ПО СКЛАДАМ'!AM$2)</f>
        <v>0</v>
      </c>
      <c r="AN94" s="68">
        <f t="shared" si="214"/>
        <v>0</v>
      </c>
      <c r="AP94" s="142">
        <f>SUMIFS(ОСТАТКИ!T:T,ОСТАТКИ!Q:Q,'ABC ПО СКЛАДАМ'!A:A)</f>
        <v>0</v>
      </c>
      <c r="AQ94" s="135">
        <f>SUMIFS(ОСТАТКИ!$T:$T,ОСТАТКИ!$Q:$Q,'ABC ПО СКЛАДАМ'!$A:$A,ОСТАТКИ!$S:$S,'ABC ПО СКЛАДАМ'!AQ$2)</f>
        <v>0</v>
      </c>
      <c r="AR94" s="68">
        <f t="shared" si="215"/>
        <v>0</v>
      </c>
      <c r="AS94" s="135">
        <f>SUMIFS(ОСТАТКИ!$T:$T,ОСТАТКИ!$Q:$Q,'ABC ПО СКЛАДАМ'!$A:$A,ОСТАТКИ!$S:$S,'ABC ПО СКЛАДАМ'!AS$2)</f>
        <v>0</v>
      </c>
      <c r="AT94" s="68">
        <f t="shared" si="216"/>
        <v>0</v>
      </c>
      <c r="AU94" s="135">
        <f>SUMIFS(ОСТАТКИ!$T:$T,ОСТАТКИ!$Q:$Q,'ABC ПО СКЛАДАМ'!$A:$A,ОСТАТКИ!$S:$S,'ABC ПО СКЛАДАМ'!AU$2)</f>
        <v>0</v>
      </c>
      <c r="AV94" s="68">
        <f t="shared" si="217"/>
        <v>0</v>
      </c>
      <c r="AX94" s="142">
        <f>SUMIFS(ОСТАТКИ!AB:AB,ОСТАТКИ!Q:Q,'ABC ПО СКЛАДАМ'!A:A)</f>
        <v>0</v>
      </c>
      <c r="AY94" s="135">
        <f>SUMIFS(ОСТАТКИ!$AB:$AB,ОСТАТКИ!$Q:$Q,'ABC ПО СКЛАДАМ'!$A:$A,ОСТАТКИ!$S:$S,'ABC ПО СКЛАДАМ'!AY$2)</f>
        <v>0</v>
      </c>
      <c r="AZ94" s="68">
        <f t="shared" si="218"/>
        <v>0</v>
      </c>
      <c r="BA94" s="135">
        <f>SUMIFS(ОСТАТКИ!$AB:$AB,ОСТАТКИ!$Q:$Q,'ABC ПО СКЛАДАМ'!$A:$A,ОСТАТКИ!$S:$S,'ABC ПО СКЛАДАМ'!BA$2)</f>
        <v>0</v>
      </c>
      <c r="BB94" s="68">
        <f t="shared" si="219"/>
        <v>0</v>
      </c>
      <c r="BC94" s="135">
        <f>SUMIFS(ОСТАТКИ!$AB:$AB,ОСТАТКИ!$Q:$Q,'ABC ПО СКЛАДАМ'!$A:$A,ОСТАТКИ!$S:$S,'ABC ПО СКЛАДАМ'!BC$2)</f>
        <v>0</v>
      </c>
      <c r="BD94" s="68">
        <f t="shared" si="220"/>
        <v>0</v>
      </c>
      <c r="BF94" s="142">
        <f>SUMIFS(ОСТАТКИ!AC:AC,ОСТАТКИ!Q:Q,'ABC ПО СКЛАДАМ'!A:A)</f>
        <v>0</v>
      </c>
      <c r="BG94" s="135">
        <f>SUMIFS(ОСТАТКИ!$AC:$AC,ОСТАТКИ!$Q:$Q,'ABC ПО СКЛАДАМ'!$A:$A,ОСТАТКИ!$S:$S,'ABC ПО СКЛАДАМ'!BG$2)</f>
        <v>0</v>
      </c>
      <c r="BH94" s="68">
        <f t="shared" si="221"/>
        <v>0</v>
      </c>
      <c r="BI94" s="135">
        <f>SUMIFS(ОСТАТКИ!$AC:$AC,ОСТАТКИ!$Q:$Q,'ABC ПО СКЛАДАМ'!$A:$A,ОСТАТКИ!$S:$S,'ABC ПО СКЛАДАМ'!BI$2)</f>
        <v>0</v>
      </c>
      <c r="BJ94" s="68">
        <f t="shared" si="222"/>
        <v>0</v>
      </c>
      <c r="BK94" s="135">
        <f>SUMIFS(ОСТАТКИ!$AC:$AC,ОСТАТКИ!$Q:$Q,'ABC ПО СКЛАДАМ'!$A:$A,ОСТАТКИ!$S:$S,'ABC ПО СКЛАДАМ'!BK$2)</f>
        <v>0</v>
      </c>
      <c r="BL94" s="68">
        <f t="shared" si="223"/>
        <v>0</v>
      </c>
      <c r="BN94" s="142">
        <f>SUMIFS(ОСТАТКИ!Y:Y,ОСТАТКИ!Q:Q,'ABC ПО СКЛАДАМ'!A:A)</f>
        <v>0</v>
      </c>
      <c r="BO94" s="135">
        <f>SUMIFS(ОСТАТКИ!$Y:$Y,ОСТАТКИ!$Q:$Q,'ABC ПО СКЛАДАМ'!$A:$A,ОСТАТКИ!$S:$S,'ABC ПО СКЛАДАМ'!BO$2)</f>
        <v>0</v>
      </c>
      <c r="BP94" s="68">
        <f t="shared" si="224"/>
        <v>0</v>
      </c>
      <c r="BQ94" s="135">
        <f>SUMIFS(ОСТАТКИ!$Y:$Y,ОСТАТКИ!$Q:$Q,'ABC ПО СКЛАДАМ'!$A:$A,ОСТАТКИ!$S:$S,'ABC ПО СКЛАДАМ'!BQ$2)</f>
        <v>0</v>
      </c>
      <c r="BR94" s="68">
        <f t="shared" si="225"/>
        <v>0</v>
      </c>
      <c r="BS94" s="135">
        <f>SUMIFS(ОСТАТКИ!$Y:$Y,ОСТАТКИ!$Q:$Q,'ABC ПО СКЛАДАМ'!$A:$A,ОСТАТКИ!$S:$S,'ABC ПО СКЛАДАМ'!BS$2)</f>
        <v>0</v>
      </c>
      <c r="BT94" s="68">
        <f t="shared" si="226"/>
        <v>0</v>
      </c>
    </row>
    <row r="95" spans="1:72" ht="12" hidden="1" outlineLevel="1" x14ac:dyDescent="0.25">
      <c r="A95" s="150" t="s">
        <v>5114</v>
      </c>
      <c r="B95" s="142">
        <f>SUMIFS(ОСТАТКИ!AD:AD,ОСТАТКИ!Q:Q,'ABC ПО СКЛАДАМ'!A:A)</f>
        <v>0</v>
      </c>
      <c r="C95" s="135">
        <f>SUMIFS(ОСТАТКИ!AD:AD,ОСТАТКИ!Q:Q,'ABC ПО СКЛАДАМ'!A:A,ОСТАТКИ!S:S,'ABC ПО СКЛАДАМ'!C$3)</f>
        <v>0</v>
      </c>
      <c r="D95" s="68">
        <f t="shared" si="202"/>
        <v>0</v>
      </c>
      <c r="E95" s="135">
        <f>SUMIFS(ОСТАТКИ!AD:AD,ОСТАТКИ!Q:Q,'ABC ПО СКЛАДАМ'!A:A,ОСТАТКИ!S:S,'ABC ПО СКЛАДАМ'!E$3)</f>
        <v>0</v>
      </c>
      <c r="F95" s="68">
        <f t="shared" si="203"/>
        <v>0</v>
      </c>
      <c r="G95" s="135">
        <f>SUMIFS(ОСТАТКИ!AD:AD,ОСТАТКИ!Q:Q,'ABC ПО СКЛАДАМ'!A:A,ОСТАТКИ!S:S,'ABC ПО СКЛАДАМ'!G$3)</f>
        <v>0</v>
      </c>
      <c r="H95" s="143">
        <f t="shared" si="204"/>
        <v>0</v>
      </c>
      <c r="I95" s="132"/>
      <c r="J95" s="142">
        <f>SUMIFS(ОСТАТКИ!AA:AA,ОСТАТКИ!Q:Q,'ABC ПО СКЛАДАМ'!A:A)</f>
        <v>0</v>
      </c>
      <c r="K95" s="135">
        <f>SUMIFS(ОСТАТКИ!AA:AA,ОСТАТКИ!Q:Q,'ABC ПО СКЛАДАМ'!A:A,ОСТАТКИ!S:S,'ABC ПО СКЛАДАМ'!K$3)</f>
        <v>0</v>
      </c>
      <c r="L95" s="68">
        <f t="shared" si="205"/>
        <v>0</v>
      </c>
      <c r="M95" s="135">
        <f>SUMIFS(ОСТАТКИ!$AA:$AA,ОСТАТКИ!$Q:$Q,'ABC ПО СКЛАДАМ'!$A:$A,ОСТАТКИ!$S:$S,'ABC ПО СКЛАДАМ'!M$3)</f>
        <v>0</v>
      </c>
      <c r="N95" s="68">
        <f t="shared" si="206"/>
        <v>0</v>
      </c>
      <c r="O95" s="135">
        <f>SUMIFS(ОСТАТКИ!$AA:$AA,ОСТАТКИ!$Q:$Q,'ABC ПО СКЛАДАМ'!$A:$A,ОСТАТКИ!$S:$S,'ABC ПО СКЛАДАМ'!O$3)</f>
        <v>0</v>
      </c>
      <c r="P95" s="68">
        <f t="shared" si="206"/>
        <v>0</v>
      </c>
      <c r="R95" s="142">
        <f>SUMIFS(ОСТАТКИ!Z:Z,ОСТАТКИ!Q:Q,'ABC ПО СКЛАДАМ'!A:A)</f>
        <v>0</v>
      </c>
      <c r="S95" s="135">
        <f>SUMIFS(ОСТАТКИ!$Z:$Z,ОСТАТКИ!$Q:$Q,'ABC ПО СКЛАДАМ'!$A:$A,ОСТАТКИ!$S:$S,'ABC ПО СКЛАДАМ'!S$2)</f>
        <v>0</v>
      </c>
      <c r="T95" s="68">
        <f t="shared" si="207"/>
        <v>0</v>
      </c>
      <c r="U95" s="135">
        <f>SUMIFS(ОСТАТКИ!$Z:$Z,ОСТАТКИ!$Q:$Q,'ABC ПО СКЛАДАМ'!$A:$A,ОСТАТКИ!$S:$S,'ABC ПО СКЛАДАМ'!U$2)</f>
        <v>0</v>
      </c>
      <c r="V95" s="68">
        <f t="shared" si="207"/>
        <v>0</v>
      </c>
      <c r="W95" s="135">
        <f>SUMIFS(ОСТАТКИ!$Z:$Z,ОСТАТКИ!$Q:$Q,'ABC ПО СКЛАДАМ'!$A:$A,ОСТАТКИ!$S:$S,'ABC ПО СКЛАДАМ'!W$2)</f>
        <v>0</v>
      </c>
      <c r="X95" s="68">
        <f t="shared" ref="X95" si="296">IFERROR(W95/$R95,0)</f>
        <v>0</v>
      </c>
      <c r="Z95" s="142">
        <f>SUMIFS(ОСТАТКИ!W:W,ОСТАТКИ!Q:Q,'ABC ПО СКЛАДАМ'!A:A)</f>
        <v>0</v>
      </c>
      <c r="AA95" s="135">
        <f>SUMIFS(ОСТАТКИ!$W:$W,ОСТАТКИ!$Q:$Q,'ABC ПО СКЛАДАМ'!$A:$A,ОСТАТКИ!$S:$S,'ABC ПО СКЛАДАМ'!AA$2)</f>
        <v>0</v>
      </c>
      <c r="AB95" s="68">
        <f t="shared" si="209"/>
        <v>0</v>
      </c>
      <c r="AC95" s="135">
        <f>SUMIFS(ОСТАТКИ!$W:$W,ОСТАТКИ!$Q:$Q,'ABC ПО СКЛАДАМ'!$A:$A,ОСТАТКИ!$S:$S,'ABC ПО СКЛАДАМ'!AC$2)</f>
        <v>0</v>
      </c>
      <c r="AD95" s="68">
        <f t="shared" si="210"/>
        <v>0</v>
      </c>
      <c r="AE95" s="135">
        <f>SUMIFS(ОСТАТКИ!$W:$W,ОСТАТКИ!$Q:$Q,'ABC ПО СКЛАДАМ'!$A:$A,ОСТАТКИ!$S:$S,'ABC ПО СКЛАДАМ'!AE$2)</f>
        <v>0</v>
      </c>
      <c r="AF95" s="68">
        <f t="shared" si="211"/>
        <v>0</v>
      </c>
      <c r="AH95" s="142">
        <f>SUMIFS(ОСТАТКИ!U:U,ОСТАТКИ!Q:Q,'ABC ПО СКЛАДАМ'!A:A)</f>
        <v>68700</v>
      </c>
      <c r="AI95" s="135">
        <f>SUMIFS(ОСТАТКИ!$U:$U,ОСТАТКИ!$Q:$Q,'ABC ПО СКЛАДАМ'!$A:$A,ОСТАТКИ!$S:$S,'ABC ПО СКЛАДАМ'!AI$2)</f>
        <v>0</v>
      </c>
      <c r="AJ95" s="68">
        <f t="shared" si="212"/>
        <v>0</v>
      </c>
      <c r="AK95" s="135">
        <f>SUMIFS(ОСТАТКИ!$U:$U,ОСТАТКИ!$Q:$Q,'ABC ПО СКЛАДАМ'!$A:$A,ОСТАТКИ!$S:$S,'ABC ПО СКЛАДАМ'!AK$2)</f>
        <v>0</v>
      </c>
      <c r="AL95" s="68">
        <f t="shared" si="213"/>
        <v>0</v>
      </c>
      <c r="AM95" s="135">
        <f>SUMIFS(ОСТАТКИ!$U:$U,ОСТАТКИ!$Q:$Q,'ABC ПО СКЛАДАМ'!$A:$A,ОСТАТКИ!$S:$S,'ABC ПО СКЛАДАМ'!AM$2)</f>
        <v>68700</v>
      </c>
      <c r="AN95" s="68">
        <f t="shared" si="214"/>
        <v>1</v>
      </c>
      <c r="AP95" s="142">
        <f>SUMIFS(ОСТАТКИ!T:T,ОСТАТКИ!Q:Q,'ABC ПО СКЛАДАМ'!A:A)</f>
        <v>0</v>
      </c>
      <c r="AQ95" s="135">
        <f>SUMIFS(ОСТАТКИ!$T:$T,ОСТАТКИ!$Q:$Q,'ABC ПО СКЛАДАМ'!$A:$A,ОСТАТКИ!$S:$S,'ABC ПО СКЛАДАМ'!AQ$2)</f>
        <v>0</v>
      </c>
      <c r="AR95" s="68">
        <f t="shared" si="215"/>
        <v>0</v>
      </c>
      <c r="AS95" s="135">
        <f>SUMIFS(ОСТАТКИ!$T:$T,ОСТАТКИ!$Q:$Q,'ABC ПО СКЛАДАМ'!$A:$A,ОСТАТКИ!$S:$S,'ABC ПО СКЛАДАМ'!AS$2)</f>
        <v>0</v>
      </c>
      <c r="AT95" s="68">
        <f t="shared" si="216"/>
        <v>0</v>
      </c>
      <c r="AU95" s="135">
        <f>SUMIFS(ОСТАТКИ!$T:$T,ОСТАТКИ!$Q:$Q,'ABC ПО СКЛАДАМ'!$A:$A,ОСТАТКИ!$S:$S,'ABC ПО СКЛАДАМ'!AU$2)</f>
        <v>0</v>
      </c>
      <c r="AV95" s="68">
        <f t="shared" si="217"/>
        <v>0</v>
      </c>
      <c r="AX95" s="142">
        <f>SUMIFS(ОСТАТКИ!AB:AB,ОСТАТКИ!Q:Q,'ABC ПО СКЛАДАМ'!A:A)</f>
        <v>0</v>
      </c>
      <c r="AY95" s="135">
        <f>SUMIFS(ОСТАТКИ!$AB:$AB,ОСТАТКИ!$Q:$Q,'ABC ПО СКЛАДАМ'!$A:$A,ОСТАТКИ!$S:$S,'ABC ПО СКЛАДАМ'!AY$2)</f>
        <v>0</v>
      </c>
      <c r="AZ95" s="68">
        <f t="shared" si="218"/>
        <v>0</v>
      </c>
      <c r="BA95" s="135">
        <f>SUMIFS(ОСТАТКИ!$AB:$AB,ОСТАТКИ!$Q:$Q,'ABC ПО СКЛАДАМ'!$A:$A,ОСТАТКИ!$S:$S,'ABC ПО СКЛАДАМ'!BA$2)</f>
        <v>0</v>
      </c>
      <c r="BB95" s="68">
        <f t="shared" si="219"/>
        <v>0</v>
      </c>
      <c r="BC95" s="135">
        <f>SUMIFS(ОСТАТКИ!$AB:$AB,ОСТАТКИ!$Q:$Q,'ABC ПО СКЛАДАМ'!$A:$A,ОСТАТКИ!$S:$S,'ABC ПО СКЛАДАМ'!BC$2)</f>
        <v>0</v>
      </c>
      <c r="BD95" s="68">
        <f t="shared" si="220"/>
        <v>0</v>
      </c>
      <c r="BF95" s="142">
        <f>SUMIFS(ОСТАТКИ!AC:AC,ОСТАТКИ!Q:Q,'ABC ПО СКЛАДАМ'!A:A)</f>
        <v>0</v>
      </c>
      <c r="BG95" s="135">
        <f>SUMIFS(ОСТАТКИ!$AC:$AC,ОСТАТКИ!$Q:$Q,'ABC ПО СКЛАДАМ'!$A:$A,ОСТАТКИ!$S:$S,'ABC ПО СКЛАДАМ'!BG$2)</f>
        <v>0</v>
      </c>
      <c r="BH95" s="68">
        <f t="shared" si="221"/>
        <v>0</v>
      </c>
      <c r="BI95" s="135">
        <f>SUMIFS(ОСТАТКИ!$AC:$AC,ОСТАТКИ!$Q:$Q,'ABC ПО СКЛАДАМ'!$A:$A,ОСТАТКИ!$S:$S,'ABC ПО СКЛАДАМ'!BI$2)</f>
        <v>0</v>
      </c>
      <c r="BJ95" s="68">
        <f t="shared" si="222"/>
        <v>0</v>
      </c>
      <c r="BK95" s="135">
        <f>SUMIFS(ОСТАТКИ!$AC:$AC,ОСТАТКИ!$Q:$Q,'ABC ПО СКЛАДАМ'!$A:$A,ОСТАТКИ!$S:$S,'ABC ПО СКЛАДАМ'!BK$2)</f>
        <v>0</v>
      </c>
      <c r="BL95" s="68">
        <f t="shared" si="223"/>
        <v>0</v>
      </c>
      <c r="BN95" s="142">
        <f>SUMIFS(ОСТАТКИ!Y:Y,ОСТАТКИ!Q:Q,'ABC ПО СКЛАДАМ'!A:A)</f>
        <v>0</v>
      </c>
      <c r="BO95" s="135">
        <f>SUMIFS(ОСТАТКИ!$Y:$Y,ОСТАТКИ!$Q:$Q,'ABC ПО СКЛАДАМ'!$A:$A,ОСТАТКИ!$S:$S,'ABC ПО СКЛАДАМ'!BO$2)</f>
        <v>0</v>
      </c>
      <c r="BP95" s="68">
        <f t="shared" si="224"/>
        <v>0</v>
      </c>
      <c r="BQ95" s="135">
        <f>SUMIFS(ОСТАТКИ!$Y:$Y,ОСТАТКИ!$Q:$Q,'ABC ПО СКЛАДАМ'!$A:$A,ОСТАТКИ!$S:$S,'ABC ПО СКЛАДАМ'!BQ$2)</f>
        <v>0</v>
      </c>
      <c r="BR95" s="68">
        <f t="shared" si="225"/>
        <v>0</v>
      </c>
      <c r="BS95" s="135">
        <f>SUMIFS(ОСТАТКИ!$Y:$Y,ОСТАТКИ!$Q:$Q,'ABC ПО СКЛАДАМ'!$A:$A,ОСТАТКИ!$S:$S,'ABC ПО СКЛАДАМ'!BS$2)</f>
        <v>0</v>
      </c>
      <c r="BT95" s="68">
        <f t="shared" si="226"/>
        <v>0</v>
      </c>
    </row>
    <row r="96" spans="1:72" ht="12" collapsed="1" x14ac:dyDescent="0.25">
      <c r="A96" s="151" t="s">
        <v>3273</v>
      </c>
      <c r="B96" s="144">
        <f>SUM(B97:B101)</f>
        <v>1055597.8378091133</v>
      </c>
      <c r="C96" s="134">
        <f t="shared" ref="C96:G96" si="297">SUM(C97:C101)</f>
        <v>56815.644267181669</v>
      </c>
      <c r="D96" s="123">
        <f t="shared" si="202"/>
        <v>5.3823191211818111E-2</v>
      </c>
      <c r="E96" s="134">
        <f t="shared" si="297"/>
        <v>376999.81805080659</v>
      </c>
      <c r="F96" s="123">
        <f t="shared" si="203"/>
        <v>0.35714341631588348</v>
      </c>
      <c r="G96" s="134">
        <f t="shared" si="297"/>
        <v>621782.37549112504</v>
      </c>
      <c r="H96" s="145">
        <f t="shared" si="204"/>
        <v>0.58903339247229836</v>
      </c>
      <c r="I96" s="132"/>
      <c r="J96" s="144">
        <f>SUM(J97:J101)</f>
        <v>4239122.6336553385</v>
      </c>
      <c r="K96" s="134">
        <f t="shared" ref="K96:M96" si="298">SUM(K97:K101)</f>
        <v>1242137.8555345666</v>
      </c>
      <c r="L96" s="123">
        <f t="shared" si="205"/>
        <v>0.29301767438218407</v>
      </c>
      <c r="M96" s="134">
        <f t="shared" si="298"/>
        <v>2105757.9929507524</v>
      </c>
      <c r="N96" s="123">
        <f t="shared" si="206"/>
        <v>0.4967438252983461</v>
      </c>
      <c r="O96" s="134">
        <f t="shared" ref="O96" si="299">SUM(O97:O101)</f>
        <v>891226.78517001995</v>
      </c>
      <c r="P96" s="123">
        <f t="shared" si="206"/>
        <v>0.21023850031946989</v>
      </c>
      <c r="R96" s="144">
        <f>SUM(R97:R101)</f>
        <v>3094958.0377309974</v>
      </c>
      <c r="S96" s="134">
        <f t="shared" ref="S96" si="300">SUM(S97:S101)</f>
        <v>1661674.1720319449</v>
      </c>
      <c r="T96" s="123">
        <f t="shared" si="207"/>
        <v>0.53689715717443653</v>
      </c>
      <c r="U96" s="134">
        <f t="shared" ref="U96" si="301">SUM(U97:U101)</f>
        <v>239720.98450173321</v>
      </c>
      <c r="V96" s="123">
        <f t="shared" si="207"/>
        <v>7.7455326236823413E-2</v>
      </c>
      <c r="W96" s="134">
        <f t="shared" ref="W96" si="302">SUM(W97:W101)</f>
        <v>1193562.8811973198</v>
      </c>
      <c r="X96" s="123">
        <f t="shared" ref="X96" si="303">IFERROR(W96/$R96,0)</f>
        <v>0.38564751658874025</v>
      </c>
      <c r="Z96" s="144">
        <f>SUM(Z97:Z101)</f>
        <v>0</v>
      </c>
      <c r="AA96" s="134">
        <f t="shared" ref="AA96" si="304">SUM(AA97:AA101)</f>
        <v>0</v>
      </c>
      <c r="AB96" s="123">
        <f t="shared" si="209"/>
        <v>0</v>
      </c>
      <c r="AC96" s="134">
        <f t="shared" ref="AC96" si="305">SUM(AC97:AC101)</f>
        <v>0</v>
      </c>
      <c r="AD96" s="123">
        <f t="shared" si="210"/>
        <v>0</v>
      </c>
      <c r="AE96" s="134">
        <f t="shared" ref="AE96" si="306">SUM(AE97:AE101)</f>
        <v>0</v>
      </c>
      <c r="AF96" s="123">
        <f t="shared" si="211"/>
        <v>0</v>
      </c>
      <c r="AH96" s="144">
        <f>SUM(AH97:AH101)</f>
        <v>306226.68288031057</v>
      </c>
      <c r="AI96" s="134">
        <f t="shared" ref="AI96:AM96" si="307">SUM(AI97:AI101)</f>
        <v>48650.89018165083</v>
      </c>
      <c r="AJ96" s="123">
        <f t="shared" si="212"/>
        <v>0.15887214570608188</v>
      </c>
      <c r="AK96" s="134">
        <f t="shared" si="307"/>
        <v>0</v>
      </c>
      <c r="AL96" s="123">
        <f t="shared" si="213"/>
        <v>0</v>
      </c>
      <c r="AM96" s="134">
        <f t="shared" si="307"/>
        <v>257575.79269865976</v>
      </c>
      <c r="AN96" s="123">
        <f t="shared" si="214"/>
        <v>0.84112785429391812</v>
      </c>
      <c r="AP96" s="144">
        <f>SUM(AP97:AP101)</f>
        <v>820689.77619241539</v>
      </c>
      <c r="AQ96" s="134">
        <f t="shared" ref="AQ96" si="308">SUM(AQ97:AQ101)</f>
        <v>640622.69433189475</v>
      </c>
      <c r="AR96" s="123">
        <f t="shared" si="215"/>
        <v>0.78059056286049933</v>
      </c>
      <c r="AS96" s="134">
        <f t="shared" ref="AS96" si="309">SUM(AS97:AS101)</f>
        <v>0</v>
      </c>
      <c r="AT96" s="123">
        <f t="shared" si="216"/>
        <v>0</v>
      </c>
      <c r="AU96" s="134">
        <f t="shared" ref="AU96" si="310">SUM(AU97:AU101)</f>
        <v>180067.08186052067</v>
      </c>
      <c r="AV96" s="123">
        <f t="shared" si="217"/>
        <v>0.2194094371395007</v>
      </c>
      <c r="AX96" s="144">
        <f>SUM(AX97:AX101)</f>
        <v>212842.91262793593</v>
      </c>
      <c r="AY96" s="134">
        <f t="shared" ref="AY96" si="311">SUM(AY97:AY101)</f>
        <v>26139.15429303085</v>
      </c>
      <c r="AZ96" s="123">
        <f t="shared" si="218"/>
        <v>0.122809606250427</v>
      </c>
      <c r="BA96" s="134">
        <f t="shared" ref="BA96" si="312">SUM(BA97:BA101)</f>
        <v>62116.560682318421</v>
      </c>
      <c r="BB96" s="123">
        <f t="shared" si="219"/>
        <v>0.29184227896233711</v>
      </c>
      <c r="BC96" s="134">
        <f t="shared" ref="BC96" si="313">SUM(BC97:BC101)</f>
        <v>124587.19765258668</v>
      </c>
      <c r="BD96" s="123">
        <f t="shared" si="220"/>
        <v>0.58534811478723592</v>
      </c>
      <c r="BF96" s="144">
        <f>SUM(BF97:BF101)</f>
        <v>1598261.3699849972</v>
      </c>
      <c r="BG96" s="134">
        <f t="shared" ref="BG96" si="314">SUM(BG97:BG101)</f>
        <v>861686.43560066924</v>
      </c>
      <c r="BH96" s="123">
        <f t="shared" si="221"/>
        <v>0.53913987523126949</v>
      </c>
      <c r="BI96" s="134">
        <f t="shared" ref="BI96" si="315">SUM(BI97:BI101)</f>
        <v>401575.65232907445</v>
      </c>
      <c r="BJ96" s="123">
        <f t="shared" si="222"/>
        <v>0.25125781043737799</v>
      </c>
      <c r="BK96" s="134">
        <f t="shared" ref="BK96" si="316">SUM(BK97:BK101)</f>
        <v>334999.28205525369</v>
      </c>
      <c r="BL96" s="123">
        <f t="shared" si="223"/>
        <v>0.20960231433135265</v>
      </c>
      <c r="BN96" s="144">
        <f>SUM(BN97:BN101)</f>
        <v>20890563.62333215</v>
      </c>
      <c r="BO96" s="134">
        <f t="shared" ref="BO96" si="317">SUM(BO97:BO101)</f>
        <v>19381213.351877358</v>
      </c>
      <c r="BP96" s="123">
        <f t="shared" si="224"/>
        <v>0.9277496625428987</v>
      </c>
      <c r="BQ96" s="134">
        <f t="shared" ref="BQ96" si="318">SUM(BQ97:BQ101)</f>
        <v>532308.28427891654</v>
      </c>
      <c r="BR96" s="123">
        <f t="shared" si="225"/>
        <v>2.5480800512456957E-2</v>
      </c>
      <c r="BS96" s="134">
        <f t="shared" ref="BS96" si="319">SUM(BS97:BS101)</f>
        <v>977041.98717587674</v>
      </c>
      <c r="BT96" s="123">
        <f t="shared" si="226"/>
        <v>4.676953694464437E-2</v>
      </c>
    </row>
    <row r="97" spans="1:72" ht="12" hidden="1" outlineLevel="1" x14ac:dyDescent="0.25">
      <c r="A97" s="150" t="s">
        <v>3275</v>
      </c>
      <c r="B97" s="142">
        <f>SUMIFS(ОСТАТКИ!AD:AD,ОСТАТКИ!Q:Q,'ABC ПО СКЛАДАМ'!A:A)</f>
        <v>71615.293818044942</v>
      </c>
      <c r="C97" s="135">
        <f>SUMIFS(ОСТАТКИ!AD:AD,ОСТАТКИ!Q:Q,'ABC ПО СКЛАДАМ'!A:A,ОСТАТКИ!S:S,'ABC ПО СКЛАДАМ'!C$3)</f>
        <v>36899.215926172663</v>
      </c>
      <c r="D97" s="68">
        <f t="shared" si="202"/>
        <v>0.51524212160496852</v>
      </c>
      <c r="E97" s="135">
        <f>SUMIFS(ОСТАТКИ!AD:AD,ОСТАТКИ!Q:Q,'ABC ПО СКЛАДАМ'!A:A,ОСТАТКИ!S:S,'ABC ПО СКЛАДАМ'!E$3)</f>
        <v>0</v>
      </c>
      <c r="F97" s="68">
        <f t="shared" si="203"/>
        <v>0</v>
      </c>
      <c r="G97" s="135">
        <f>SUMIFS(ОСТАТКИ!AD:AD,ОСТАТКИ!Q:Q,'ABC ПО СКЛАДАМ'!A:A,ОСТАТКИ!S:S,'ABC ПО СКЛАДАМ'!G$3)</f>
        <v>34716.077891872279</v>
      </c>
      <c r="H97" s="143">
        <f t="shared" si="204"/>
        <v>0.48475787839503148</v>
      </c>
      <c r="I97" s="132"/>
      <c r="J97" s="142">
        <f>SUMIFS(ОСТАТКИ!AA:AA,ОСТАТКИ!Q:Q,'ABC ПО СКЛАДАМ'!A:A)</f>
        <v>1024363.1961493717</v>
      </c>
      <c r="K97" s="135">
        <f>SUMIFS(ОСТАТКИ!AA:AA,ОСТАТКИ!Q:Q,'ABC ПО СКЛАДАМ'!A:A,ОСТАТКИ!S:S,'ABC ПО СКЛАДАМ'!K$3)</f>
        <v>846867.25076461851</v>
      </c>
      <c r="L97" s="68">
        <f t="shared" si="205"/>
        <v>0.82672557345678899</v>
      </c>
      <c r="M97" s="135">
        <f>SUMIFS(ОСТАТКИ!$AA:$AA,ОСТАТКИ!$Q:$Q,'ABC ПО СКЛАДАМ'!$A:$A,ОСТАТКИ!$S:$S,'ABC ПО СКЛАДАМ'!M$3)</f>
        <v>0</v>
      </c>
      <c r="N97" s="68">
        <f t="shared" si="206"/>
        <v>0</v>
      </c>
      <c r="O97" s="135">
        <f>SUMIFS(ОСТАТКИ!$AA:$AA,ОСТАТКИ!$Q:$Q,'ABC ПО СКЛАДАМ'!$A:$A,ОСТАТКИ!$S:$S,'ABC ПО СКЛАДАМ'!O$3)</f>
        <v>177495.94538475317</v>
      </c>
      <c r="P97" s="68">
        <f t="shared" si="206"/>
        <v>0.17327442654321101</v>
      </c>
      <c r="R97" s="142">
        <f>SUMIFS(ОСТАТКИ!Z:Z,ОСТАТКИ!Q:Q,'ABC ПО СКЛАДАМ'!A:A)</f>
        <v>1398102.2868335228</v>
      </c>
      <c r="S97" s="135">
        <f>SUMIFS(ОСТАТКИ!$Z:$Z,ОСТАТКИ!$Q:$Q,'ABC ПО СКЛАДАМ'!$A:$A,ОСТАТКИ!$S:$S,'ABC ПО СКЛАДАМ'!S$2)</f>
        <v>1307804.9972522182</v>
      </c>
      <c r="T97" s="68">
        <f t="shared" si="207"/>
        <v>0.93541438961106804</v>
      </c>
      <c r="U97" s="135">
        <f>SUMIFS(ОСТАТКИ!$Z:$Z,ОСТАТКИ!$Q:$Q,'ABC ПО СКЛАДАМ'!$A:$A,ОСТАТКИ!$S:$S,'ABC ПО СКЛАДАМ'!U$2)</f>
        <v>0</v>
      </c>
      <c r="V97" s="68">
        <f t="shared" si="207"/>
        <v>0</v>
      </c>
      <c r="W97" s="135">
        <f>SUMIFS(ОСТАТКИ!$Z:$Z,ОСТАТКИ!$Q:$Q,'ABC ПО СКЛАДАМ'!$A:$A,ОСТАТКИ!$S:$S,'ABC ПО СКЛАДАМ'!W$2)</f>
        <v>90297.28958130478</v>
      </c>
      <c r="X97" s="68">
        <f t="shared" ref="X97" si="320">IFERROR(W97/$R97,0)</f>
        <v>6.4585610388932013E-2</v>
      </c>
      <c r="Z97" s="142">
        <f>SUMIFS(ОСТАТКИ!W:W,ОСТАТКИ!Q:Q,'ABC ПО СКЛАДАМ'!A:A)</f>
        <v>0</v>
      </c>
      <c r="AA97" s="135">
        <f>SUMIFS(ОСТАТКИ!$W:$W,ОСТАТКИ!$Q:$Q,'ABC ПО СКЛАДАМ'!$A:$A,ОСТАТКИ!$S:$S,'ABC ПО СКЛАДАМ'!AA$2)</f>
        <v>0</v>
      </c>
      <c r="AB97" s="68">
        <f t="shared" si="209"/>
        <v>0</v>
      </c>
      <c r="AC97" s="135">
        <f>SUMIFS(ОСТАТКИ!$W:$W,ОСТАТКИ!$Q:$Q,'ABC ПО СКЛАДАМ'!$A:$A,ОСТАТКИ!$S:$S,'ABC ПО СКЛАДАМ'!AC$2)</f>
        <v>0</v>
      </c>
      <c r="AD97" s="68">
        <f t="shared" si="210"/>
        <v>0</v>
      </c>
      <c r="AE97" s="135">
        <f>SUMIFS(ОСТАТКИ!$W:$W,ОСТАТКИ!$Q:$Q,'ABC ПО СКЛАДАМ'!$A:$A,ОСТАТКИ!$S:$S,'ABC ПО СКЛАДАМ'!AE$2)</f>
        <v>0</v>
      </c>
      <c r="AF97" s="68">
        <f t="shared" si="211"/>
        <v>0</v>
      </c>
      <c r="AH97" s="142">
        <f>SUMIFS(ОСТАТКИ!U:U,ОСТАТКИ!Q:Q,'ABC ПО СКЛАДАМ'!A:A)</f>
        <v>23381.076693261988</v>
      </c>
      <c r="AI97" s="135">
        <f>SUMIFS(ОСТАТКИ!$U:$U,ОСТАТКИ!$Q:$Q,'ABC ПО СКЛАДАМ'!$A:$A,ОСТАТКИ!$S:$S,'ABC ПО СКЛАДАМ'!AI$2)</f>
        <v>5444.1466120582618</v>
      </c>
      <c r="AJ97" s="68">
        <f t="shared" si="212"/>
        <v>0.23284413645617819</v>
      </c>
      <c r="AK97" s="135">
        <f>SUMIFS(ОСТАТКИ!$U:$U,ОСТАТКИ!$Q:$Q,'ABC ПО СКЛАДАМ'!$A:$A,ОСТАТКИ!$S:$S,'ABC ПО СКЛАДАМ'!AK$2)</f>
        <v>0</v>
      </c>
      <c r="AL97" s="68">
        <f t="shared" si="213"/>
        <v>0</v>
      </c>
      <c r="AM97" s="135">
        <f>SUMIFS(ОСТАТКИ!$U:$U,ОСТАТКИ!$Q:$Q,'ABC ПО СКЛАДАМ'!$A:$A,ОСТАТКИ!$S:$S,'ABC ПО СКЛАДАМ'!AM$2)</f>
        <v>17936.930081203725</v>
      </c>
      <c r="AN97" s="68">
        <f t="shared" si="214"/>
        <v>0.76715586354382181</v>
      </c>
      <c r="AP97" s="142">
        <f>SUMIFS(ОСТАТКИ!T:T,ОСТАТКИ!Q:Q,'ABC ПО СКЛАДАМ'!A:A)</f>
        <v>752441.10560457781</v>
      </c>
      <c r="AQ97" s="135">
        <f>SUMIFS(ОСТАТКИ!$T:$T,ОСТАТКИ!$Q:$Q,'ABC ПО СКЛАДАМ'!$A:$A,ОСТАТКИ!$S:$S,'ABC ПО СКЛАДАМ'!AQ$2)</f>
        <v>586758.02374405717</v>
      </c>
      <c r="AR97" s="68">
        <f t="shared" si="215"/>
        <v>0.77980591354402917</v>
      </c>
      <c r="AS97" s="135">
        <f>SUMIFS(ОСТАТКИ!$T:$T,ОСТАТКИ!$Q:$Q,'ABC ПО СКЛАДАМ'!$A:$A,ОСТАТКИ!$S:$S,'ABC ПО СКЛАДАМ'!AS$2)</f>
        <v>0</v>
      </c>
      <c r="AT97" s="68">
        <f t="shared" si="216"/>
        <v>0</v>
      </c>
      <c r="AU97" s="135">
        <f>SUMIFS(ОСТАТКИ!$T:$T,ОСТАТКИ!$Q:$Q,'ABC ПО СКЛАДАМ'!$A:$A,ОСТАТКИ!$S:$S,'ABC ПО СКЛАДАМ'!AU$2)</f>
        <v>165683.08186052067</v>
      </c>
      <c r="AV97" s="68">
        <f t="shared" si="217"/>
        <v>0.22019408645597083</v>
      </c>
      <c r="AX97" s="142">
        <f>SUMIFS(ОСТАТКИ!AB:AB,ОСТАТКИ!Q:Q,'ABC ПО СКЛАДАМ'!A:A)</f>
        <v>11064.85694160845</v>
      </c>
      <c r="AY97" s="135">
        <f>SUMIFS(ОСТАТКИ!$AB:$AB,ОСТАТКИ!$Q:$Q,'ABC ПО СКЛАДАМ'!$A:$A,ОСТАТКИ!$S:$S,'ABC ПО СКЛАДАМ'!AY$2)</f>
        <v>8468.6725076461862</v>
      </c>
      <c r="AZ97" s="68">
        <f t="shared" si="218"/>
        <v>0.76536665158321804</v>
      </c>
      <c r="BA97" s="135">
        <f>SUMIFS(ОСТАТКИ!$AB:$AB,ОСТАТКИ!$Q:$Q,'ABC ПО СКЛАДАМ'!$A:$A,ОСТАТКИ!$S:$S,'ABC ПО СКЛАДАМ'!BA$2)</f>
        <v>0</v>
      </c>
      <c r="BB97" s="68">
        <f t="shared" si="219"/>
        <v>0</v>
      </c>
      <c r="BC97" s="135">
        <f>SUMIFS(ОСТАТКИ!$AB:$AB,ОСТАТКИ!$Q:$Q,'ABC ПО СКЛАДАМ'!$A:$A,ОСТАТКИ!$S:$S,'ABC ПО СКЛАДАМ'!BC$2)</f>
        <v>2596.1844339622644</v>
      </c>
      <c r="BD97" s="68">
        <f t="shared" si="220"/>
        <v>0.23463334841678199</v>
      </c>
      <c r="BF97" s="142">
        <f>SUMIFS(ОСТАТКИ!AC:AC,ОСТАТКИ!Q:Q,'ABC ПО СКЛАДАМ'!A:A)</f>
        <v>665344.30423235602</v>
      </c>
      <c r="BG97" s="135">
        <f>SUMIFS(ОСТАТКИ!$AC:$AC,ОСТАТКИ!$Q:$Q,'ABC ПО СКЛАДАМ'!$A:$A,ОСТАТКИ!$S:$S,'ABC ПО СКЛАДАМ'!BG$2)</f>
        <v>508120.35045877111</v>
      </c>
      <c r="BH97" s="68">
        <f t="shared" si="221"/>
        <v>0.7636953487488215</v>
      </c>
      <c r="BI97" s="135">
        <f>SUMIFS(ОСТАТКИ!$AC:$AC,ОСТАТКИ!$Q:$Q,'ABC ПО СКЛАДАМ'!$A:$A,ОСТАТКИ!$S:$S,'ABC ПО СКЛАДАМ'!BI$2)</f>
        <v>0</v>
      </c>
      <c r="BJ97" s="68">
        <f t="shared" si="222"/>
        <v>0</v>
      </c>
      <c r="BK97" s="135">
        <f>SUMIFS(ОСТАТКИ!$AC:$AC,ОСТАТКИ!$Q:$Q,'ABC ПО СКЛАДАМ'!$A:$A,ОСТАТКИ!$S:$S,'ABC ПО СКЛАДАМ'!BK$2)</f>
        <v>157223.95377358492</v>
      </c>
      <c r="BL97" s="68">
        <f t="shared" si="223"/>
        <v>0.23630465125117853</v>
      </c>
      <c r="BN97" s="142">
        <f>SUMIFS(ОСТАТКИ!Y:Y,ОСТАТКИ!Q:Q,'ABC ПО СКЛАДАМ'!A:A)</f>
        <v>14241942.795275563</v>
      </c>
      <c r="BO97" s="135">
        <f>SUMIFS(ОСТАТКИ!$Y:$Y,ОСТАТКИ!$Q:$Q,'ABC ПО СКЛАДАМ'!$A:$A,ОСТАТКИ!$S:$S,'ABC ПО СКЛАДАМ'!BO$2)</f>
        <v>13555320.158845956</v>
      </c>
      <c r="BP97" s="68">
        <f t="shared" si="224"/>
        <v>0.95178869580508507</v>
      </c>
      <c r="BQ97" s="135">
        <f>SUMIFS(ОСТАТКИ!$Y:$Y,ОСТАТКИ!$Q:$Q,'ABC ПО СКЛАДАМ'!$A:$A,ОСТАТКИ!$S:$S,'ABC ПО СКЛАДАМ'!BQ$2)</f>
        <v>0</v>
      </c>
      <c r="BR97" s="68">
        <f t="shared" si="225"/>
        <v>0</v>
      </c>
      <c r="BS97" s="135">
        <f>SUMIFS(ОСТАТКИ!$Y:$Y,ОСТАТКИ!$Q:$Q,'ABC ПО СКЛАДАМ'!$A:$A,ОСТАТКИ!$S:$S,'ABC ПО СКЛАДАМ'!BS$2)</f>
        <v>686622.6364296081</v>
      </c>
      <c r="BT97" s="68">
        <f t="shared" si="226"/>
        <v>4.821130419491499E-2</v>
      </c>
    </row>
    <row r="98" spans="1:72" ht="12" hidden="1" outlineLevel="1" x14ac:dyDescent="0.25">
      <c r="A98" s="150" t="s">
        <v>3285</v>
      </c>
      <c r="B98" s="142">
        <f>SUMIFS(ОСТАТКИ!AD:AD,ОСТАТКИ!Q:Q,'ABC ПО СКЛАДАМ'!A:A)</f>
        <v>13134.879741947292</v>
      </c>
      <c r="C98" s="135">
        <f>SUMIFS(ОСТАТКИ!AD:AD,ОСТАТКИ!Q:Q,'ABC ПО СКЛАДАМ'!A:A,ОСТАТКИ!S:S,'ABC ПО СКЛАДАМ'!C$3)</f>
        <v>0</v>
      </c>
      <c r="D98" s="68">
        <f t="shared" si="202"/>
        <v>0</v>
      </c>
      <c r="E98" s="135">
        <f>SUMIFS(ОСТАТКИ!AD:AD,ОСТАТКИ!Q:Q,'ABC ПО СКЛАДАМ'!A:A,ОСТАТКИ!S:S,'ABC ПО СКЛАДАМ'!E$3)</f>
        <v>13134.879741947292</v>
      </c>
      <c r="F98" s="68">
        <f t="shared" si="203"/>
        <v>1</v>
      </c>
      <c r="G98" s="135">
        <f>SUMIFS(ОСТАТКИ!AD:AD,ОСТАТКИ!Q:Q,'ABC ПО СКЛАДАМ'!A:A,ОСТАТКИ!S:S,'ABC ПО СКЛАДАМ'!G$3)</f>
        <v>0</v>
      </c>
      <c r="H98" s="143">
        <f t="shared" si="204"/>
        <v>0</v>
      </c>
      <c r="I98" s="132"/>
      <c r="J98" s="142">
        <f>SUMIFS(ОСТАТКИ!AA:AA,ОСТАТКИ!Q:Q,'ABC ПО СКЛАДАМ'!A:A)</f>
        <v>1984058.1504941436</v>
      </c>
      <c r="K98" s="135">
        <f>SUMIFS(ОСТАТКИ!AA:AA,ОСТАТКИ!Q:Q,'ABC ПО СКЛАДАМ'!A:A,ОСТАТКИ!S:S,'ABC ПО СКЛАДАМ'!K$3)</f>
        <v>0</v>
      </c>
      <c r="L98" s="68">
        <f t="shared" si="205"/>
        <v>0</v>
      </c>
      <c r="M98" s="135">
        <f>SUMIFS(ОСТАТКИ!$AA:$AA,ОСТАТКИ!$Q:$Q,'ABC ПО СКЛАДАМ'!$A:$A,ОСТАТКИ!$S:$S,'ABC ПО СКЛАДАМ'!M$3)</f>
        <v>1984058.1504941436</v>
      </c>
      <c r="N98" s="68">
        <f t="shared" si="206"/>
        <v>1</v>
      </c>
      <c r="O98" s="135">
        <f>SUMIFS(ОСТАТКИ!$AA:$AA,ОСТАТКИ!$Q:$Q,'ABC ПО СКЛАДАМ'!$A:$A,ОСТАТКИ!$S:$S,'ABC ПО СКЛАДАМ'!O$3)</f>
        <v>0</v>
      </c>
      <c r="P98" s="68">
        <f t="shared" si="206"/>
        <v>0</v>
      </c>
      <c r="R98" s="142">
        <f>SUMIFS(ОСТАТКИ!Z:Z,ОСТАТКИ!Q:Q,'ABC ПО СКЛАДАМ'!A:A)</f>
        <v>107844.2757759883</v>
      </c>
      <c r="S98" s="135">
        <f>SUMIFS(ОСТАТКИ!$Z:$Z,ОСТАТКИ!$Q:$Q,'ABC ПО СКЛАДАМ'!$A:$A,ОСТАТКИ!$S:$S,'ABC ПО СКЛАДАМ'!S$2)</f>
        <v>0</v>
      </c>
      <c r="T98" s="68">
        <f t="shared" si="207"/>
        <v>0</v>
      </c>
      <c r="U98" s="135">
        <f>SUMIFS(ОСТАТКИ!$Z:$Z,ОСТАТКИ!$Q:$Q,'ABC ПО СКЛАДАМ'!$A:$A,ОСТАТКИ!$S:$S,'ABC ПО СКЛАДАМ'!U$2)</f>
        <v>107844.2757759883</v>
      </c>
      <c r="V98" s="68">
        <f t="shared" si="207"/>
        <v>1</v>
      </c>
      <c r="W98" s="135">
        <f>SUMIFS(ОСТАТКИ!$Z:$Z,ОСТАТКИ!$Q:$Q,'ABC ПО СКЛАДАМ'!$A:$A,ОСТАТКИ!$S:$S,'ABC ПО СКЛАДАМ'!W$2)</f>
        <v>0</v>
      </c>
      <c r="X98" s="68">
        <f t="shared" ref="X98" si="321">IFERROR(W98/$R98,0)</f>
        <v>0</v>
      </c>
      <c r="Z98" s="142">
        <f>SUMIFS(ОСТАТКИ!W:W,ОСТАТКИ!Q:Q,'ABC ПО СКЛАДАМ'!A:A)</f>
        <v>0</v>
      </c>
      <c r="AA98" s="135">
        <f>SUMIFS(ОСТАТКИ!$W:$W,ОСТАТКИ!$Q:$Q,'ABC ПО СКЛАДАМ'!$A:$A,ОСТАТКИ!$S:$S,'ABC ПО СКЛАДАМ'!AA$2)</f>
        <v>0</v>
      </c>
      <c r="AB98" s="68">
        <f t="shared" si="209"/>
        <v>0</v>
      </c>
      <c r="AC98" s="135">
        <f>SUMIFS(ОСТАТКИ!$W:$W,ОСТАТКИ!$Q:$Q,'ABC ПО СКЛАДАМ'!$A:$A,ОСТАТКИ!$S:$S,'ABC ПО СКЛАДАМ'!AC$2)</f>
        <v>0</v>
      </c>
      <c r="AD98" s="68">
        <f t="shared" si="210"/>
        <v>0</v>
      </c>
      <c r="AE98" s="135">
        <f>SUMIFS(ОСТАТКИ!$W:$W,ОСТАТКИ!$Q:$Q,'ABC ПО СКЛАДАМ'!$A:$A,ОСТАТКИ!$S:$S,'ABC ПО СКЛАДАМ'!AE$2)</f>
        <v>0</v>
      </c>
      <c r="AF98" s="68">
        <f t="shared" si="211"/>
        <v>0</v>
      </c>
      <c r="AH98" s="142">
        <f>SUMIFS(ОСТАТКИ!U:U,ОСТАТКИ!Q:Q,'ABC ПО СКЛАДАМ'!A:A)</f>
        <v>0</v>
      </c>
      <c r="AI98" s="135">
        <f>SUMIFS(ОСТАТКИ!$U:$U,ОСТАТКИ!$Q:$Q,'ABC ПО СКЛАДАМ'!$A:$A,ОСТАТКИ!$S:$S,'ABC ПО СКЛАДАМ'!AI$2)</f>
        <v>0</v>
      </c>
      <c r="AJ98" s="68">
        <f t="shared" si="212"/>
        <v>0</v>
      </c>
      <c r="AK98" s="135">
        <f>SUMIFS(ОСТАТКИ!$U:$U,ОСТАТКИ!$Q:$Q,'ABC ПО СКЛАДАМ'!$A:$A,ОСТАТКИ!$S:$S,'ABC ПО СКЛАДАМ'!AK$2)</f>
        <v>0</v>
      </c>
      <c r="AL98" s="68">
        <f t="shared" si="213"/>
        <v>0</v>
      </c>
      <c r="AM98" s="135">
        <f>SUMIFS(ОСТАТКИ!$U:$U,ОСТАТКИ!$Q:$Q,'ABC ПО СКЛАДАМ'!$A:$A,ОСТАТКИ!$S:$S,'ABC ПО СКЛАДАМ'!AM$2)</f>
        <v>0</v>
      </c>
      <c r="AN98" s="68">
        <f t="shared" si="214"/>
        <v>0</v>
      </c>
      <c r="AP98" s="142">
        <f>SUMIFS(ОСТАТКИ!T:T,ОСТАТКИ!Q:Q,'ABC ПО СКЛАДАМ'!A:A)</f>
        <v>0</v>
      </c>
      <c r="AQ98" s="135">
        <f>SUMIFS(ОСТАТКИ!$T:$T,ОСТАТКИ!$Q:$Q,'ABC ПО СКЛАДАМ'!$A:$A,ОСТАТКИ!$S:$S,'ABC ПО СКЛАДАМ'!AQ$2)</f>
        <v>0</v>
      </c>
      <c r="AR98" s="68">
        <f t="shared" si="215"/>
        <v>0</v>
      </c>
      <c r="AS98" s="135">
        <f>SUMIFS(ОСТАТКИ!$T:$T,ОСТАТКИ!$Q:$Q,'ABC ПО СКЛАДАМ'!$A:$A,ОСТАТКИ!$S:$S,'ABC ПО СКЛАДАМ'!AS$2)</f>
        <v>0</v>
      </c>
      <c r="AT98" s="68">
        <f t="shared" si="216"/>
        <v>0</v>
      </c>
      <c r="AU98" s="135">
        <f>SUMIFS(ОСТАТКИ!$T:$T,ОСТАТКИ!$Q:$Q,'ABC ПО СКЛАДАМ'!$A:$A,ОСТАТКИ!$S:$S,'ABC ПО СКЛАДАМ'!AU$2)</f>
        <v>0</v>
      </c>
      <c r="AV98" s="68">
        <f t="shared" si="217"/>
        <v>0</v>
      </c>
      <c r="AX98" s="142">
        <f>SUMIFS(ОСТАТКИ!AB:AB,ОСТАТКИ!Q:Q,'ABC ПО СКЛАДАМ'!A:A)</f>
        <v>8987.0229813323585</v>
      </c>
      <c r="AY98" s="135">
        <f>SUMIFS(ОСТАТКИ!$AB:$AB,ОСТАТКИ!$Q:$Q,'ABC ПО СКЛАДАМ'!$A:$A,ОСТАТКИ!$S:$S,'ABC ПО СКЛАДАМ'!AY$2)</f>
        <v>0</v>
      </c>
      <c r="AZ98" s="68">
        <f t="shared" si="218"/>
        <v>0</v>
      </c>
      <c r="BA98" s="135">
        <f>SUMIFS(ОСТАТКИ!$AB:$AB,ОСТАТКИ!$Q:$Q,'ABC ПО СКЛАДАМ'!$A:$A,ОСТАТКИ!$S:$S,'ABC ПО СКЛАДАМ'!BA$2)</f>
        <v>8987.0229813323585</v>
      </c>
      <c r="BB98" s="68">
        <f t="shared" si="219"/>
        <v>1</v>
      </c>
      <c r="BC98" s="135">
        <f>SUMIFS(ОСТАТКИ!$AB:$AB,ОСТАТКИ!$Q:$Q,'ABC ПО СКЛАДАМ'!$A:$A,ОСТАТКИ!$S:$S,'ABC ПО СКЛАДАМ'!BC$2)</f>
        <v>0</v>
      </c>
      <c r="BD98" s="68">
        <f t="shared" si="220"/>
        <v>0</v>
      </c>
      <c r="BF98" s="142">
        <f>SUMIFS(ОСТАТКИ!AC:AC,ОСТАТКИ!Q:Q,'ABC ПО СКЛАДАМ'!A:A)</f>
        <v>191492.72044838947</v>
      </c>
      <c r="BG98" s="135">
        <f>SUMIFS(ОСТАТКИ!$AC:$AC,ОСТАТКИ!$Q:$Q,'ABC ПО СКЛАДАМ'!$A:$A,ОСТАТКИ!$S:$S,'ABC ПО СКЛАДАМ'!BG$2)</f>
        <v>0</v>
      </c>
      <c r="BH98" s="68">
        <f t="shared" si="221"/>
        <v>0</v>
      </c>
      <c r="BI98" s="135">
        <f>SUMIFS(ОСТАТКИ!$AC:$AC,ОСТАТКИ!$Q:$Q,'ABC ПО СКЛАДАМ'!$A:$A,ОСТАТКИ!$S:$S,'ABC ПО СКЛАДАМ'!BI$2)</f>
        <v>191492.72044838947</v>
      </c>
      <c r="BJ98" s="68">
        <f t="shared" si="222"/>
        <v>1</v>
      </c>
      <c r="BK98" s="135">
        <f>SUMIFS(ОСТАТКИ!$AC:$AC,ОСТАТКИ!$Q:$Q,'ABC ПО СКЛАДАМ'!$A:$A,ОСТАТКИ!$S:$S,'ABC ПО СКЛАДАМ'!BK$2)</f>
        <v>0</v>
      </c>
      <c r="BL98" s="68">
        <f t="shared" si="223"/>
        <v>0</v>
      </c>
      <c r="BN98" s="142">
        <f>SUMIFS(ОСТАТКИ!Y:Y,ОСТАТКИ!Q:Q,'ABC ПО СКЛАДАМ'!A:A)</f>
        <v>532308.28427891654</v>
      </c>
      <c r="BO98" s="135">
        <f>SUMIFS(ОСТАТКИ!$Y:$Y,ОСТАТКИ!$Q:$Q,'ABC ПО СКЛАДАМ'!$A:$A,ОСТАТКИ!$S:$S,'ABC ПО СКЛАДАМ'!BO$2)</f>
        <v>0</v>
      </c>
      <c r="BP98" s="68">
        <f t="shared" si="224"/>
        <v>0</v>
      </c>
      <c r="BQ98" s="135">
        <f>SUMIFS(ОСТАТКИ!$Y:$Y,ОСТАТКИ!$Q:$Q,'ABC ПО СКЛАДАМ'!$A:$A,ОСТАТКИ!$S:$S,'ABC ПО СКЛАДАМ'!BQ$2)</f>
        <v>532308.28427891654</v>
      </c>
      <c r="BR98" s="68">
        <f t="shared" si="225"/>
        <v>1</v>
      </c>
      <c r="BS98" s="135">
        <f>SUMIFS(ОСТАТКИ!$Y:$Y,ОСТАТКИ!$Q:$Q,'ABC ПО СКЛАДАМ'!$A:$A,ОСТАТКИ!$S:$S,'ABC ПО СКЛАДАМ'!BS$2)</f>
        <v>0</v>
      </c>
      <c r="BT98" s="68">
        <f t="shared" si="226"/>
        <v>0</v>
      </c>
    </row>
    <row r="99" spans="1:72" ht="12" hidden="1" outlineLevel="1" x14ac:dyDescent="0.25">
      <c r="A99" s="150" t="s">
        <v>3289</v>
      </c>
      <c r="B99" s="142">
        <f>SUMIFS(ОСТАТКИ!AD:AD,ОСТАТКИ!Q:Q,'ABC ПО СКЛАДАМ'!A:A)</f>
        <v>664128.89266708656</v>
      </c>
      <c r="C99" s="135">
        <f>SUMIFS(ОСТАТКИ!AD:AD,ОСТАТКИ!Q:Q,'ABC ПО СКЛАДАМ'!A:A,ОСТАТКИ!S:S,'ABC ПО СКЛАДАМ'!C$3)</f>
        <v>19916.428341009007</v>
      </c>
      <c r="D99" s="68">
        <f t="shared" si="202"/>
        <v>2.9988799705771393E-2</v>
      </c>
      <c r="E99" s="135">
        <f>SUMIFS(ОСТАТКИ!AD:AD,ОСТАТКИ!Q:Q,'ABC ПО СКЛАДАМ'!A:A,ОСТАТКИ!S:S,'ABC ПО СКЛАДАМ'!E$3)</f>
        <v>363864.9383088593</v>
      </c>
      <c r="F99" s="68">
        <f t="shared" si="203"/>
        <v>0.54788301235865211</v>
      </c>
      <c r="G99" s="135">
        <f>SUMIFS(ОСТАТКИ!AD:AD,ОСТАТКИ!Q:Q,'ABC ПО СКЛАДАМ'!A:A,ОСТАТКИ!S:S,'ABC ПО СКЛАДАМ'!G$3)</f>
        <v>280347.52601721813</v>
      </c>
      <c r="H99" s="143">
        <f t="shared" si="204"/>
        <v>0.42212818793557633</v>
      </c>
      <c r="I99" s="132"/>
      <c r="J99" s="142">
        <f>SUMIFS(ОСТАТКИ!AA:AA,ОСТАТКИ!Q:Q,'ABC ПО СКЛАДАМ'!A:A)</f>
        <v>833471.36262954178</v>
      </c>
      <c r="K99" s="135">
        <f>SUMIFS(ОСТАТКИ!AA:AA,ОСТАТКИ!Q:Q,'ABC ПО СКЛАДАМ'!A:A,ОСТАТКИ!S:S,'ABC ПО СКЛАДАМ'!K$3)</f>
        <v>395270.60476994794</v>
      </c>
      <c r="L99" s="68">
        <f t="shared" si="205"/>
        <v>0.4742461738852044</v>
      </c>
      <c r="M99" s="135">
        <f>SUMIFS(ОСТАТКИ!$AA:$AA,ОСТАТКИ!$Q:$Q,'ABC ПО СКЛАДАМ'!$A:$A,ОСТАТКИ!$S:$S,'ABC ПО СКЛАДАМ'!M$3)</f>
        <v>121699.84245660881</v>
      </c>
      <c r="N99" s="68">
        <f t="shared" si="206"/>
        <v>0.14601562562708167</v>
      </c>
      <c r="O99" s="135">
        <f>SUMIFS(ОСТАТКИ!$AA:$AA,ОСТАТКИ!$Q:$Q,'ABC ПО СКЛАДАМ'!$A:$A,ОСТАТКИ!$S:$S,'ABC ПО СКЛАДАМ'!O$3)</f>
        <v>316500.91540298506</v>
      </c>
      <c r="P99" s="68">
        <f t="shared" si="206"/>
        <v>0.37973820048771395</v>
      </c>
      <c r="R99" s="142">
        <f>SUMIFS(ОСТАТКИ!Z:Z,ОСТАТКИ!Q:Q,'ABC ПО СКЛАДАМ'!A:A)</f>
        <v>1180685.1671142641</v>
      </c>
      <c r="S99" s="135">
        <f>SUMIFS(ОСТАТКИ!$Z:$Z,ОСТАТКИ!$Q:$Q,'ABC ПО СКЛАДАМ'!$A:$A,ОСТАТКИ!$S:$S,'ABC ПО СКЛАДАМ'!S$2)</f>
        <v>353869.17477972666</v>
      </c>
      <c r="T99" s="68">
        <f t="shared" si="207"/>
        <v>0.29971510156651265</v>
      </c>
      <c r="U99" s="135">
        <f>SUMIFS(ОСТАТКИ!$Z:$Z,ОСТАТКИ!$Q:$Q,'ABC ПО СКЛАДАМ'!$A:$A,ОСТАТКИ!$S:$S,'ABC ПО СКЛАДАМ'!U$2)</f>
        <v>131876.70872574492</v>
      </c>
      <c r="V99" s="68">
        <f t="shared" si="207"/>
        <v>0.11169506689752644</v>
      </c>
      <c r="W99" s="135">
        <f>SUMIFS(ОСТАТКИ!$Z:$Z,ОСТАТКИ!$Q:$Q,'ABC ПО СКЛАДАМ'!$A:$A,ОСТАТКИ!$S:$S,'ABC ПО СКЛАДАМ'!W$2)</f>
        <v>694939.2836087927</v>
      </c>
      <c r="X99" s="68">
        <f t="shared" ref="X99" si="322">IFERROR(W99/$R99,0)</f>
        <v>0.58858983153596101</v>
      </c>
      <c r="Z99" s="142">
        <f>SUMIFS(ОСТАТКИ!W:W,ОСТАТКИ!Q:Q,'ABC ПО СКЛАДАМ'!A:A)</f>
        <v>0</v>
      </c>
      <c r="AA99" s="135">
        <f>SUMIFS(ОСТАТКИ!$W:$W,ОСТАТКИ!$Q:$Q,'ABC ПО СКЛАДАМ'!$A:$A,ОСТАТКИ!$S:$S,'ABC ПО СКЛАДАМ'!AA$2)</f>
        <v>0</v>
      </c>
      <c r="AB99" s="68">
        <f t="shared" si="209"/>
        <v>0</v>
      </c>
      <c r="AC99" s="135">
        <f>SUMIFS(ОСТАТКИ!$W:$W,ОСТАТКИ!$Q:$Q,'ABC ПО СКЛАДАМ'!$A:$A,ОСТАТКИ!$S:$S,'ABC ПО СКЛАДАМ'!AC$2)</f>
        <v>0</v>
      </c>
      <c r="AD99" s="68">
        <f t="shared" si="210"/>
        <v>0</v>
      </c>
      <c r="AE99" s="135">
        <f>SUMIFS(ОСТАТКИ!$W:$W,ОСТАТКИ!$Q:$Q,'ABC ПО СКЛАДАМ'!$A:$A,ОСТАТКИ!$S:$S,'ABC ПО СКЛАДАМ'!AE$2)</f>
        <v>0</v>
      </c>
      <c r="AF99" s="68">
        <f t="shared" si="211"/>
        <v>0</v>
      </c>
      <c r="AH99" s="142">
        <f>SUMIFS(ОСТАТКИ!U:U,ОСТАТКИ!Q:Q,'ABC ПО СКЛАДАМ'!A:A)</f>
        <v>191381.10968608505</v>
      </c>
      <c r="AI99" s="135">
        <f>SUMIFS(ОСТАТКИ!$U:$U,ОСТАТКИ!$Q:$Q,'ABC ПО СКЛАДАМ'!$A:$A,ОСТАТКИ!$S:$S,'ABC ПО СКЛАДАМ'!AI$2)</f>
        <v>43206.743569592567</v>
      </c>
      <c r="AJ99" s="68">
        <f t="shared" si="212"/>
        <v>0.22576284378569494</v>
      </c>
      <c r="AK99" s="135">
        <f>SUMIFS(ОСТАТКИ!$U:$U,ОСТАТКИ!$Q:$Q,'ABC ПО СКЛАДАМ'!$A:$A,ОСТАТКИ!$S:$S,'ABC ПО СКЛАДАМ'!AK$2)</f>
        <v>0</v>
      </c>
      <c r="AL99" s="68">
        <f t="shared" si="213"/>
        <v>0</v>
      </c>
      <c r="AM99" s="135">
        <f>SUMIFS(ОСТАТКИ!$U:$U,ОСТАТКИ!$Q:$Q,'ABC ПО СКЛАДАМ'!$A:$A,ОСТАТКИ!$S:$S,'ABC ПО СКЛАДАМ'!AM$2)</f>
        <v>148174.36611649249</v>
      </c>
      <c r="AN99" s="68">
        <f t="shared" si="214"/>
        <v>0.77423715621430511</v>
      </c>
      <c r="AP99" s="142">
        <f>SUMIFS(ОСТАТКИ!T:T,ОСТАТКИ!Q:Q,'ABC ПО СКЛАДАМ'!A:A)</f>
        <v>68248.670587837609</v>
      </c>
      <c r="AQ99" s="135">
        <f>SUMIFS(ОСТАТКИ!$T:$T,ОСТАТКИ!$Q:$Q,'ABC ПО СКЛАДАМ'!$A:$A,ОСТАТКИ!$S:$S,'ABC ПО СКЛАДАМ'!AQ$2)</f>
        <v>53864.670587837609</v>
      </c>
      <c r="AR99" s="68">
        <f t="shared" si="215"/>
        <v>0.78924131596838265</v>
      </c>
      <c r="AS99" s="135">
        <f>SUMIFS(ОСТАТКИ!$T:$T,ОСТАТКИ!$Q:$Q,'ABC ПО СКЛАДАМ'!$A:$A,ОСТАТКИ!$S:$S,'ABC ПО СКЛАДАМ'!AS$2)</f>
        <v>0</v>
      </c>
      <c r="AT99" s="68">
        <f t="shared" si="216"/>
        <v>0</v>
      </c>
      <c r="AU99" s="135">
        <f>SUMIFS(ОСТАТКИ!$T:$T,ОСТАТКИ!$Q:$Q,'ABC ПО СКЛАДАМ'!$A:$A,ОСТАТКИ!$S:$S,'ABC ПО СКЛАДАМ'!AU$2)</f>
        <v>14384</v>
      </c>
      <c r="AV99" s="68">
        <f t="shared" si="217"/>
        <v>0.21075868403161729</v>
      </c>
      <c r="AX99" s="142">
        <f>SUMIFS(ОСТАТКИ!AB:AB,ОСТАТКИ!Q:Q,'ABC ПО СКЛАДАМ'!A:A)</f>
        <v>113616.63525795841</v>
      </c>
      <c r="AY99" s="135">
        <f>SUMIFS(ОСТАТКИ!$AB:$AB,ОСТАТКИ!$Q:$Q,'ABC ПО СКЛАДАМ'!$A:$A,ОСТАТКИ!$S:$S,'ABC ПО СКЛАДАМ'!AY$2)</f>
        <v>17670.481785384662</v>
      </c>
      <c r="AZ99" s="68">
        <f t="shared" si="218"/>
        <v>0.15552724075365462</v>
      </c>
      <c r="BA99" s="135">
        <f>SUMIFS(ОСТАТКИ!$AB:$AB,ОСТАТКИ!$Q:$Q,'ABC ПО СКЛАДАМ'!$A:$A,ОСТАТКИ!$S:$S,'ABC ПО СКЛАДАМ'!BA$2)</f>
        <v>53129.53770098606</v>
      </c>
      <c r="BB99" s="68">
        <f t="shared" si="219"/>
        <v>0.46762111534423867</v>
      </c>
      <c r="BC99" s="135">
        <f>SUMIFS(ОСТАТКИ!$AB:$AB,ОСТАТКИ!$Q:$Q,'ABC ПО СКЛАДАМ'!$A:$A,ОСТАТКИ!$S:$S,'ABC ПО СКЛАДАМ'!BC$2)</f>
        <v>42816.615771587676</v>
      </c>
      <c r="BD99" s="68">
        <f t="shared" si="220"/>
        <v>0.37685164390210663</v>
      </c>
      <c r="BF99" s="142">
        <f>SUMIFS(ОСТАТКИ!AC:AC,ОСТАТКИ!Q:Q,'ABC ПО СКЛАДАМ'!A:A)</f>
        <v>702146.39545174432</v>
      </c>
      <c r="BG99" s="135">
        <f>SUMIFS(ОСТАТКИ!$AC:$AC,ОСТАТКИ!$Q:$Q,'ABC ПО СКЛАДАМ'!$A:$A,ОСТАТКИ!$S:$S,'ABC ПО СКЛАДАМ'!BG$2)</f>
        <v>353566.08514189813</v>
      </c>
      <c r="BH99" s="68">
        <f t="shared" si="221"/>
        <v>0.50355038127685914</v>
      </c>
      <c r="BI99" s="135">
        <f>SUMIFS(ОСТАТКИ!$AC:$AC,ОСТАТКИ!$Q:$Q,'ABC ПО СКЛАДАМ'!$A:$A,ОСТАТКИ!$S:$S,'ABC ПО СКЛАДАМ'!BI$2)</f>
        <v>210082.93188068495</v>
      </c>
      <c r="BJ99" s="68">
        <f t="shared" si="222"/>
        <v>0.29920104018410942</v>
      </c>
      <c r="BK99" s="135">
        <f>SUMIFS(ОСТАТКИ!$AC:$AC,ОСТАТКИ!$Q:$Q,'ABC ПО СКЛАДАМ'!$A:$A,ОСТАТКИ!$S:$S,'ABC ПО СКЛАДАМ'!BK$2)</f>
        <v>138497.37842916136</v>
      </c>
      <c r="BL99" s="68">
        <f t="shared" si="223"/>
        <v>0.19724857853903163</v>
      </c>
      <c r="BN99" s="142">
        <f>SUMIFS(ОСТАТКИ!Y:Y,ОСТАТКИ!Q:Q,'ABC ПО СКЛАДАМ'!A:A)</f>
        <v>6116312.5437776707</v>
      </c>
      <c r="BO99" s="135">
        <f>SUMIFS(ОСТАТКИ!$Y:$Y,ОСТАТКИ!$Q:$Q,'ABC ПО СКЛАДАМ'!$A:$A,ОСТАТКИ!$S:$S,'ABC ПО СКЛАДАМ'!BO$2)</f>
        <v>5825893.1930314023</v>
      </c>
      <c r="BP99" s="68">
        <f t="shared" si="224"/>
        <v>0.95251724815113936</v>
      </c>
      <c r="BQ99" s="135">
        <f>SUMIFS(ОСТАТКИ!$Y:$Y,ОСТАТКИ!$Q:$Q,'ABC ПО СКЛАДАМ'!$A:$A,ОСТАТКИ!$S:$S,'ABC ПО СКЛАДАМ'!BQ$2)</f>
        <v>0</v>
      </c>
      <c r="BR99" s="68">
        <f t="shared" si="225"/>
        <v>0</v>
      </c>
      <c r="BS99" s="135">
        <f>SUMIFS(ОСТАТКИ!$Y:$Y,ОСТАТКИ!$Q:$Q,'ABC ПО СКЛАДАМ'!$A:$A,ОСТАТКИ!$S:$S,'ABC ПО СКЛАДАМ'!BS$2)</f>
        <v>290419.35074626864</v>
      </c>
      <c r="BT99" s="68">
        <f t="shared" si="226"/>
        <v>4.7482751848860624E-2</v>
      </c>
    </row>
    <row r="100" spans="1:72" ht="12" hidden="1" outlineLevel="1" x14ac:dyDescent="0.25">
      <c r="A100" s="150" t="s">
        <v>3316</v>
      </c>
      <c r="B100" s="142">
        <f>SUMIFS(ОСТАТКИ!AD:AD,ОСТАТКИ!Q:Q,'ABC ПО СКЛАДАМ'!A:A)</f>
        <v>306718.77158203459</v>
      </c>
      <c r="C100" s="135">
        <f>SUMIFS(ОСТАТКИ!AD:AD,ОСТАТКИ!Q:Q,'ABC ПО СКЛАДАМ'!A:A,ОСТАТКИ!S:S,'ABC ПО СКЛАДАМ'!C$3)</f>
        <v>0</v>
      </c>
      <c r="D100" s="68">
        <f t="shared" si="202"/>
        <v>0</v>
      </c>
      <c r="E100" s="135">
        <f>SUMIFS(ОСТАТКИ!AD:AD,ОСТАТКИ!Q:Q,'ABC ПО СКЛАДАМ'!A:A,ОСТАТКИ!S:S,'ABC ПО СКЛАДАМ'!E$3)</f>
        <v>0</v>
      </c>
      <c r="F100" s="68">
        <f t="shared" si="203"/>
        <v>0</v>
      </c>
      <c r="G100" s="135">
        <f>SUMIFS(ОСТАТКИ!AD:AD,ОСТАТКИ!Q:Q,'ABC ПО СКЛАДАМ'!A:A,ОСТАТКИ!S:S,'ABC ПО СКЛАДАМ'!G$3)</f>
        <v>306718.77158203459</v>
      </c>
      <c r="H100" s="143">
        <f t="shared" si="204"/>
        <v>1</v>
      </c>
      <c r="I100" s="132"/>
      <c r="J100" s="142">
        <f>SUMIFS(ОСТАТКИ!AA:AA,ОСТАТКИ!Q:Q,'ABC ПО СКЛАДАМ'!A:A)</f>
        <v>397229.92438228172</v>
      </c>
      <c r="K100" s="135">
        <f>SUMIFS(ОСТАТКИ!AA:AA,ОСТАТКИ!Q:Q,'ABC ПО СКЛАДАМ'!A:A,ОСТАТКИ!S:S,'ABC ПО СКЛАДАМ'!K$3)</f>
        <v>0</v>
      </c>
      <c r="L100" s="68">
        <f t="shared" si="205"/>
        <v>0</v>
      </c>
      <c r="M100" s="135">
        <f>SUMIFS(ОСТАТКИ!$AA:$AA,ОСТАТКИ!$Q:$Q,'ABC ПО СКЛАДАМ'!$A:$A,ОСТАТКИ!$S:$S,'ABC ПО СКЛАДАМ'!M$3)</f>
        <v>0</v>
      </c>
      <c r="N100" s="68">
        <f t="shared" si="206"/>
        <v>0</v>
      </c>
      <c r="O100" s="135">
        <f>SUMIFS(ОСТАТКИ!$AA:$AA,ОСТАТКИ!$Q:$Q,'ABC ПО СКЛАДАМ'!$A:$A,ОСТАТКИ!$S:$S,'ABC ПО СКЛАДАМ'!O$3)</f>
        <v>397229.92438228172</v>
      </c>
      <c r="P100" s="68">
        <f t="shared" si="206"/>
        <v>1</v>
      </c>
      <c r="R100" s="142">
        <f>SUMIFS(ОСТАТКИ!Z:Z,ОСТАТКИ!Q:Q,'ABC ПО СКЛАДАМ'!A:A)</f>
        <v>408326.30800722231</v>
      </c>
      <c r="S100" s="135">
        <f>SUMIFS(ОСТАТКИ!$Z:$Z,ОСТАТКИ!$Q:$Q,'ABC ПО СКЛАДАМ'!$A:$A,ОСТАТКИ!$S:$S,'ABC ПО СКЛАДАМ'!S$2)</f>
        <v>0</v>
      </c>
      <c r="T100" s="68">
        <f t="shared" si="207"/>
        <v>0</v>
      </c>
      <c r="U100" s="135">
        <f>SUMIFS(ОСТАТКИ!$Z:$Z,ОСТАТКИ!$Q:$Q,'ABC ПО СКЛАДАМ'!$A:$A,ОСТАТКИ!$S:$S,'ABC ПО СКЛАДАМ'!U$2)</f>
        <v>0</v>
      </c>
      <c r="V100" s="68">
        <f t="shared" si="207"/>
        <v>0</v>
      </c>
      <c r="W100" s="135">
        <f>SUMIFS(ОСТАТКИ!$Z:$Z,ОСТАТКИ!$Q:$Q,'ABC ПО СКЛАДАМ'!$A:$A,ОСТАТКИ!$S:$S,'ABC ПО СКЛАДАМ'!W$2)</f>
        <v>408326.30800722231</v>
      </c>
      <c r="X100" s="68">
        <f t="shared" ref="X100" si="323">IFERROR(W100/$R100,0)</f>
        <v>1</v>
      </c>
      <c r="Z100" s="142">
        <f>SUMIFS(ОСТАТКИ!W:W,ОСТАТКИ!Q:Q,'ABC ПО СКЛАДАМ'!A:A)</f>
        <v>0</v>
      </c>
      <c r="AA100" s="135">
        <f>SUMIFS(ОСТАТКИ!$W:$W,ОСТАТКИ!$Q:$Q,'ABC ПО СКЛАДАМ'!$A:$A,ОСТАТКИ!$S:$S,'ABC ПО СКЛАДАМ'!AA$2)</f>
        <v>0</v>
      </c>
      <c r="AB100" s="68">
        <f t="shared" si="209"/>
        <v>0</v>
      </c>
      <c r="AC100" s="135">
        <f>SUMIFS(ОСТАТКИ!$W:$W,ОСТАТКИ!$Q:$Q,'ABC ПО СКЛАДАМ'!$A:$A,ОСТАТКИ!$S:$S,'ABC ПО СКЛАДАМ'!AC$2)</f>
        <v>0</v>
      </c>
      <c r="AD100" s="68">
        <f t="shared" si="210"/>
        <v>0</v>
      </c>
      <c r="AE100" s="135">
        <f>SUMIFS(ОСТАТКИ!$W:$W,ОСТАТКИ!$Q:$Q,'ABC ПО СКЛАДАМ'!$A:$A,ОСТАТКИ!$S:$S,'ABC ПО СКЛАДАМ'!AE$2)</f>
        <v>0</v>
      </c>
      <c r="AF100" s="68">
        <f t="shared" si="211"/>
        <v>0</v>
      </c>
      <c r="AH100" s="142">
        <f>SUMIFS(ОСТАТКИ!U:U,ОСТАТКИ!Q:Q,'ABC ПО СКЛАДАМ'!A:A)</f>
        <v>57364.496500963534</v>
      </c>
      <c r="AI100" s="135">
        <f>SUMIFS(ОСТАТКИ!$U:$U,ОСТАТКИ!$Q:$Q,'ABC ПО СКЛАДАМ'!$A:$A,ОСТАТКИ!$S:$S,'ABC ПО СКЛАДАМ'!AI$2)</f>
        <v>0</v>
      </c>
      <c r="AJ100" s="68">
        <f t="shared" si="212"/>
        <v>0</v>
      </c>
      <c r="AK100" s="135">
        <f>SUMIFS(ОСТАТКИ!$U:$U,ОСТАТКИ!$Q:$Q,'ABC ПО СКЛАДАМ'!$A:$A,ОСТАТКИ!$S:$S,'ABC ПО СКЛАДАМ'!AK$2)</f>
        <v>0</v>
      </c>
      <c r="AL100" s="68">
        <f t="shared" si="213"/>
        <v>0</v>
      </c>
      <c r="AM100" s="135">
        <f>SUMIFS(ОСТАТКИ!$U:$U,ОСТАТКИ!$Q:$Q,'ABC ПО СКЛАДАМ'!$A:$A,ОСТАТКИ!$S:$S,'ABC ПО СКЛАДАМ'!AM$2)</f>
        <v>57364.496500963534</v>
      </c>
      <c r="AN100" s="68">
        <f t="shared" si="214"/>
        <v>1</v>
      </c>
      <c r="AP100" s="142">
        <f>SUMIFS(ОСТАТКИ!T:T,ОСТАТКИ!Q:Q,'ABC ПО СКЛАДАМ'!A:A)</f>
        <v>0</v>
      </c>
      <c r="AQ100" s="135">
        <f>SUMIFS(ОСТАТКИ!$T:$T,ОСТАТКИ!$Q:$Q,'ABC ПО СКЛАДАМ'!$A:$A,ОСТАТКИ!$S:$S,'ABC ПО СКЛАДАМ'!AQ$2)</f>
        <v>0</v>
      </c>
      <c r="AR100" s="68">
        <f t="shared" si="215"/>
        <v>0</v>
      </c>
      <c r="AS100" s="135">
        <f>SUMIFS(ОСТАТКИ!$T:$T,ОСТАТКИ!$Q:$Q,'ABC ПО СКЛАДАМ'!$A:$A,ОСТАТКИ!$S:$S,'ABC ПО СКЛАДАМ'!AS$2)</f>
        <v>0</v>
      </c>
      <c r="AT100" s="68">
        <f t="shared" si="216"/>
        <v>0</v>
      </c>
      <c r="AU100" s="135">
        <f>SUMIFS(ОСТАТКИ!$T:$T,ОСТАТКИ!$Q:$Q,'ABC ПО СКЛАДАМ'!$A:$A,ОСТАТКИ!$S:$S,'ABC ПО СКЛАДАМ'!AU$2)</f>
        <v>0</v>
      </c>
      <c r="AV100" s="68">
        <f t="shared" si="217"/>
        <v>0</v>
      </c>
      <c r="AX100" s="142">
        <f>SUMIFS(ОСТАТКИ!AB:AB,ОСТАТКИ!Q:Q,'ABC ПО СКЛАДАМ'!A:A)</f>
        <v>79174.397447036739</v>
      </c>
      <c r="AY100" s="135">
        <f>SUMIFS(ОСТАТКИ!$AB:$AB,ОСТАТКИ!$Q:$Q,'ABC ПО СКЛАДАМ'!$A:$A,ОСТАТКИ!$S:$S,'ABC ПО СКЛАДАМ'!AY$2)</f>
        <v>0</v>
      </c>
      <c r="AZ100" s="68">
        <f t="shared" si="218"/>
        <v>0</v>
      </c>
      <c r="BA100" s="135">
        <f>SUMIFS(ОСТАТКИ!$AB:$AB,ОСТАТКИ!$Q:$Q,'ABC ПО СКЛАДАМ'!$A:$A,ОСТАТКИ!$S:$S,'ABC ПО СКЛАДАМ'!BA$2)</f>
        <v>0</v>
      </c>
      <c r="BB100" s="68">
        <f t="shared" si="219"/>
        <v>0</v>
      </c>
      <c r="BC100" s="135">
        <f>SUMIFS(ОСТАТКИ!$AB:$AB,ОСТАТКИ!$Q:$Q,'ABC ПО СКЛАДАМ'!$A:$A,ОСТАТКИ!$S:$S,'ABC ПО СКЛАДАМ'!BC$2)</f>
        <v>79174.397447036739</v>
      </c>
      <c r="BD100" s="68">
        <f t="shared" si="220"/>
        <v>1</v>
      </c>
      <c r="BF100" s="142">
        <f>SUMIFS(ОСТАТКИ!AC:AC,ОСТАТКИ!Q:Q,'ABC ПО СКЛАДАМ'!A:A)</f>
        <v>39277.94985250738</v>
      </c>
      <c r="BG100" s="135">
        <f>SUMIFS(ОСТАТКИ!$AC:$AC,ОСТАТКИ!$Q:$Q,'ABC ПО СКЛАДАМ'!$A:$A,ОСТАТКИ!$S:$S,'ABC ПО СКЛАДАМ'!BG$2)</f>
        <v>0</v>
      </c>
      <c r="BH100" s="68">
        <f t="shared" si="221"/>
        <v>0</v>
      </c>
      <c r="BI100" s="135">
        <f>SUMIFS(ОСТАТКИ!$AC:$AC,ОСТАТКИ!$Q:$Q,'ABC ПО СКЛАДАМ'!$A:$A,ОСТАТКИ!$S:$S,'ABC ПО СКЛАДАМ'!BI$2)</f>
        <v>0</v>
      </c>
      <c r="BJ100" s="68">
        <f t="shared" si="222"/>
        <v>0</v>
      </c>
      <c r="BK100" s="135">
        <f>SUMIFS(ОСТАТКИ!$AC:$AC,ОСТАТКИ!$Q:$Q,'ABC ПО СКЛАДАМ'!$A:$A,ОСТАТКИ!$S:$S,'ABC ПО СКЛАДАМ'!BK$2)</f>
        <v>39277.94985250738</v>
      </c>
      <c r="BL100" s="68">
        <f t="shared" si="223"/>
        <v>1</v>
      </c>
      <c r="BN100" s="142">
        <f>SUMIFS(ОСТАТКИ!Y:Y,ОСТАТКИ!Q:Q,'ABC ПО СКЛАДАМ'!A:A)</f>
        <v>0</v>
      </c>
      <c r="BO100" s="135">
        <f>SUMIFS(ОСТАТКИ!$Y:$Y,ОСТАТКИ!$Q:$Q,'ABC ПО СКЛАДАМ'!$A:$A,ОСТАТКИ!$S:$S,'ABC ПО СКЛАДАМ'!BO$2)</f>
        <v>0</v>
      </c>
      <c r="BP100" s="68">
        <f t="shared" si="224"/>
        <v>0</v>
      </c>
      <c r="BQ100" s="135">
        <f>SUMIFS(ОСТАТКИ!$Y:$Y,ОСТАТКИ!$Q:$Q,'ABC ПО СКЛАДАМ'!$A:$A,ОСТАТКИ!$S:$S,'ABC ПО СКЛАДАМ'!BQ$2)</f>
        <v>0</v>
      </c>
      <c r="BR100" s="68">
        <f t="shared" si="225"/>
        <v>0</v>
      </c>
      <c r="BS100" s="135">
        <f>SUMIFS(ОСТАТКИ!$Y:$Y,ОСТАТКИ!$Q:$Q,'ABC ПО СКЛАДАМ'!$A:$A,ОСТАТКИ!$S:$S,'ABC ПО СКЛАДАМ'!BS$2)</f>
        <v>0</v>
      </c>
      <c r="BT100" s="68">
        <f t="shared" si="226"/>
        <v>0</v>
      </c>
    </row>
    <row r="101" spans="1:72" ht="12" hidden="1" outlineLevel="1" x14ac:dyDescent="0.25">
      <c r="A101" s="150" t="s">
        <v>5115</v>
      </c>
      <c r="B101" s="142">
        <f>SUMIFS(ОСТАТКИ!AD:AD,ОСТАТКИ!Q:Q,'ABC ПО СКЛАДАМ'!A:A)</f>
        <v>0</v>
      </c>
      <c r="C101" s="135">
        <f>SUMIFS(ОСТАТКИ!AD:AD,ОСТАТКИ!Q:Q,'ABC ПО СКЛАДАМ'!A:A,ОСТАТКИ!S:S,'ABC ПО СКЛАДАМ'!C$3)</f>
        <v>0</v>
      </c>
      <c r="D101" s="68">
        <f t="shared" si="202"/>
        <v>0</v>
      </c>
      <c r="E101" s="135">
        <f>SUMIFS(ОСТАТКИ!AD:AD,ОСТАТКИ!Q:Q,'ABC ПО СКЛАДАМ'!A:A,ОСТАТКИ!S:S,'ABC ПО СКЛАДАМ'!E$3)</f>
        <v>0</v>
      </c>
      <c r="F101" s="68">
        <f t="shared" si="203"/>
        <v>0</v>
      </c>
      <c r="G101" s="135">
        <f>SUMIFS(ОСТАТКИ!AD:AD,ОСТАТКИ!Q:Q,'ABC ПО СКЛАДАМ'!A:A,ОСТАТКИ!S:S,'ABC ПО СКЛАДАМ'!G$3)</f>
        <v>0</v>
      </c>
      <c r="H101" s="143">
        <f t="shared" si="204"/>
        <v>0</v>
      </c>
      <c r="I101" s="132"/>
      <c r="J101" s="142">
        <f>SUMIFS(ОСТАТКИ!AA:AA,ОСТАТКИ!Q:Q,'ABC ПО СКЛАДАМ'!A:A)</f>
        <v>0</v>
      </c>
      <c r="K101" s="135">
        <f>SUMIFS(ОСТАТКИ!AA:AA,ОСТАТКИ!Q:Q,'ABC ПО СКЛАДАМ'!A:A,ОСТАТКИ!S:S,'ABC ПО СКЛАДАМ'!K$3)</f>
        <v>0</v>
      </c>
      <c r="L101" s="68">
        <f t="shared" si="205"/>
        <v>0</v>
      </c>
      <c r="M101" s="135">
        <f>SUMIFS(ОСТАТКИ!$AA:$AA,ОСТАТКИ!$Q:$Q,'ABC ПО СКЛАДАМ'!$A:$A,ОСТАТКИ!$S:$S,'ABC ПО СКЛАДАМ'!M$3)</f>
        <v>0</v>
      </c>
      <c r="N101" s="68">
        <f t="shared" si="206"/>
        <v>0</v>
      </c>
      <c r="O101" s="135">
        <f>SUMIFS(ОСТАТКИ!$AA:$AA,ОСТАТКИ!$Q:$Q,'ABC ПО СКЛАДАМ'!$A:$A,ОСТАТКИ!$S:$S,'ABC ПО СКЛАДАМ'!O$3)</f>
        <v>0</v>
      </c>
      <c r="P101" s="68">
        <f t="shared" si="206"/>
        <v>0</v>
      </c>
      <c r="R101" s="142">
        <f>SUMIFS(ОСТАТКИ!Z:Z,ОСТАТКИ!Q:Q,'ABC ПО СКЛАДАМ'!A:A)</f>
        <v>0</v>
      </c>
      <c r="S101" s="135">
        <f>SUMIFS(ОСТАТКИ!$Z:$Z,ОСТАТКИ!$Q:$Q,'ABC ПО СКЛАДАМ'!$A:$A,ОСТАТКИ!$S:$S,'ABC ПО СКЛАДАМ'!S$2)</f>
        <v>0</v>
      </c>
      <c r="T101" s="68">
        <f t="shared" si="207"/>
        <v>0</v>
      </c>
      <c r="U101" s="135">
        <f>SUMIFS(ОСТАТКИ!$Z:$Z,ОСТАТКИ!$Q:$Q,'ABC ПО СКЛАДАМ'!$A:$A,ОСТАТКИ!$S:$S,'ABC ПО СКЛАДАМ'!U$2)</f>
        <v>0</v>
      </c>
      <c r="V101" s="68">
        <f t="shared" si="207"/>
        <v>0</v>
      </c>
      <c r="W101" s="135">
        <f>SUMIFS(ОСТАТКИ!$Z:$Z,ОСТАТКИ!$Q:$Q,'ABC ПО СКЛАДАМ'!$A:$A,ОСТАТКИ!$S:$S,'ABC ПО СКЛАДАМ'!W$2)</f>
        <v>0</v>
      </c>
      <c r="X101" s="68">
        <f t="shared" ref="X101" si="324">IFERROR(W101/$R101,0)</f>
        <v>0</v>
      </c>
      <c r="Z101" s="142">
        <f>SUMIFS(ОСТАТКИ!W:W,ОСТАТКИ!Q:Q,'ABC ПО СКЛАДАМ'!A:A)</f>
        <v>0</v>
      </c>
      <c r="AA101" s="135">
        <f>SUMIFS(ОСТАТКИ!$W:$W,ОСТАТКИ!$Q:$Q,'ABC ПО СКЛАДАМ'!$A:$A,ОСТАТКИ!$S:$S,'ABC ПО СКЛАДАМ'!AA$2)</f>
        <v>0</v>
      </c>
      <c r="AB101" s="68">
        <f t="shared" si="209"/>
        <v>0</v>
      </c>
      <c r="AC101" s="135">
        <f>SUMIFS(ОСТАТКИ!$W:$W,ОСТАТКИ!$Q:$Q,'ABC ПО СКЛАДАМ'!$A:$A,ОСТАТКИ!$S:$S,'ABC ПО СКЛАДАМ'!AC$2)</f>
        <v>0</v>
      </c>
      <c r="AD101" s="68">
        <f t="shared" si="210"/>
        <v>0</v>
      </c>
      <c r="AE101" s="135">
        <f>SUMIFS(ОСТАТКИ!$W:$W,ОСТАТКИ!$Q:$Q,'ABC ПО СКЛАДАМ'!$A:$A,ОСТАТКИ!$S:$S,'ABC ПО СКЛАДАМ'!AE$2)</f>
        <v>0</v>
      </c>
      <c r="AF101" s="68">
        <f t="shared" si="211"/>
        <v>0</v>
      </c>
      <c r="AH101" s="142">
        <f>SUMIFS(ОСТАТКИ!U:U,ОСТАТКИ!Q:Q,'ABC ПО СКЛАДАМ'!A:A)</f>
        <v>34100</v>
      </c>
      <c r="AI101" s="135">
        <f>SUMIFS(ОСТАТКИ!$U:$U,ОСТАТКИ!$Q:$Q,'ABC ПО СКЛАДАМ'!$A:$A,ОСТАТКИ!$S:$S,'ABC ПО СКЛАДАМ'!AI$2)</f>
        <v>0</v>
      </c>
      <c r="AJ101" s="68">
        <f t="shared" si="212"/>
        <v>0</v>
      </c>
      <c r="AK101" s="135">
        <f>SUMIFS(ОСТАТКИ!$U:$U,ОСТАТКИ!$Q:$Q,'ABC ПО СКЛАДАМ'!$A:$A,ОСТАТКИ!$S:$S,'ABC ПО СКЛАДАМ'!AK$2)</f>
        <v>0</v>
      </c>
      <c r="AL101" s="68">
        <f t="shared" si="213"/>
        <v>0</v>
      </c>
      <c r="AM101" s="135">
        <f>SUMIFS(ОСТАТКИ!$U:$U,ОСТАТКИ!$Q:$Q,'ABC ПО СКЛАДАМ'!$A:$A,ОСТАТКИ!$S:$S,'ABC ПО СКЛАДАМ'!AM$2)</f>
        <v>34100</v>
      </c>
      <c r="AN101" s="68">
        <f t="shared" si="214"/>
        <v>1</v>
      </c>
      <c r="AP101" s="142">
        <f>SUMIFS(ОСТАТКИ!T:T,ОСТАТКИ!Q:Q,'ABC ПО СКЛАДАМ'!A:A)</f>
        <v>0</v>
      </c>
      <c r="AQ101" s="135">
        <f>SUMIFS(ОСТАТКИ!$T:$T,ОСТАТКИ!$Q:$Q,'ABC ПО СКЛАДАМ'!$A:$A,ОСТАТКИ!$S:$S,'ABC ПО СКЛАДАМ'!AQ$2)</f>
        <v>0</v>
      </c>
      <c r="AR101" s="68">
        <f t="shared" si="215"/>
        <v>0</v>
      </c>
      <c r="AS101" s="135">
        <f>SUMIFS(ОСТАТКИ!$T:$T,ОСТАТКИ!$Q:$Q,'ABC ПО СКЛАДАМ'!$A:$A,ОСТАТКИ!$S:$S,'ABC ПО СКЛАДАМ'!AS$2)</f>
        <v>0</v>
      </c>
      <c r="AT101" s="68">
        <f t="shared" si="216"/>
        <v>0</v>
      </c>
      <c r="AU101" s="135">
        <f>SUMIFS(ОСТАТКИ!$T:$T,ОСТАТКИ!$Q:$Q,'ABC ПО СКЛАДАМ'!$A:$A,ОСТАТКИ!$S:$S,'ABC ПО СКЛАДАМ'!AU$2)</f>
        <v>0</v>
      </c>
      <c r="AV101" s="68">
        <f t="shared" si="217"/>
        <v>0</v>
      </c>
      <c r="AX101" s="142">
        <f>SUMIFS(ОСТАТКИ!AB:AB,ОСТАТКИ!Q:Q,'ABC ПО СКЛАДАМ'!A:A)</f>
        <v>0</v>
      </c>
      <c r="AY101" s="135">
        <f>SUMIFS(ОСТАТКИ!$AB:$AB,ОСТАТКИ!$Q:$Q,'ABC ПО СКЛАДАМ'!$A:$A,ОСТАТКИ!$S:$S,'ABC ПО СКЛАДАМ'!AY$2)</f>
        <v>0</v>
      </c>
      <c r="AZ101" s="68">
        <f t="shared" si="218"/>
        <v>0</v>
      </c>
      <c r="BA101" s="135">
        <f>SUMIFS(ОСТАТКИ!$AB:$AB,ОСТАТКИ!$Q:$Q,'ABC ПО СКЛАДАМ'!$A:$A,ОСТАТКИ!$S:$S,'ABC ПО СКЛАДАМ'!BA$2)</f>
        <v>0</v>
      </c>
      <c r="BB101" s="68">
        <f t="shared" si="219"/>
        <v>0</v>
      </c>
      <c r="BC101" s="135">
        <f>SUMIFS(ОСТАТКИ!$AB:$AB,ОСТАТКИ!$Q:$Q,'ABC ПО СКЛАДАМ'!$A:$A,ОСТАТКИ!$S:$S,'ABC ПО СКЛАДАМ'!BC$2)</f>
        <v>0</v>
      </c>
      <c r="BD101" s="68">
        <f t="shared" si="220"/>
        <v>0</v>
      </c>
      <c r="BF101" s="142">
        <f>SUMIFS(ОСТАТКИ!AC:AC,ОСТАТКИ!Q:Q,'ABC ПО СКЛАДАМ'!A:A)</f>
        <v>0</v>
      </c>
      <c r="BG101" s="135">
        <f>SUMIFS(ОСТАТКИ!$AC:$AC,ОСТАТКИ!$Q:$Q,'ABC ПО СКЛАДАМ'!$A:$A,ОСТАТКИ!$S:$S,'ABC ПО СКЛАДАМ'!BG$2)</f>
        <v>0</v>
      </c>
      <c r="BH101" s="68">
        <f t="shared" si="221"/>
        <v>0</v>
      </c>
      <c r="BI101" s="135">
        <f>SUMIFS(ОСТАТКИ!$AC:$AC,ОСТАТКИ!$Q:$Q,'ABC ПО СКЛАДАМ'!$A:$A,ОСТАТКИ!$S:$S,'ABC ПО СКЛАДАМ'!BI$2)</f>
        <v>0</v>
      </c>
      <c r="BJ101" s="68">
        <f t="shared" si="222"/>
        <v>0</v>
      </c>
      <c r="BK101" s="135">
        <f>SUMIFS(ОСТАТКИ!$AC:$AC,ОСТАТКИ!$Q:$Q,'ABC ПО СКЛАДАМ'!$A:$A,ОСТАТКИ!$S:$S,'ABC ПО СКЛАДАМ'!BK$2)</f>
        <v>0</v>
      </c>
      <c r="BL101" s="68">
        <f t="shared" si="223"/>
        <v>0</v>
      </c>
      <c r="BN101" s="142">
        <f>SUMIFS(ОСТАТКИ!Y:Y,ОСТАТКИ!Q:Q,'ABC ПО СКЛАДАМ'!A:A)</f>
        <v>0</v>
      </c>
      <c r="BO101" s="135">
        <f>SUMIFS(ОСТАТКИ!$Y:$Y,ОСТАТКИ!$Q:$Q,'ABC ПО СКЛАДАМ'!$A:$A,ОСТАТКИ!$S:$S,'ABC ПО СКЛАДАМ'!BO$2)</f>
        <v>0</v>
      </c>
      <c r="BP101" s="68">
        <f t="shared" si="224"/>
        <v>0</v>
      </c>
      <c r="BQ101" s="135">
        <f>SUMIFS(ОСТАТКИ!$Y:$Y,ОСТАТКИ!$Q:$Q,'ABC ПО СКЛАДАМ'!$A:$A,ОСТАТКИ!$S:$S,'ABC ПО СКЛАДАМ'!BQ$2)</f>
        <v>0</v>
      </c>
      <c r="BR101" s="68">
        <f t="shared" si="225"/>
        <v>0</v>
      </c>
      <c r="BS101" s="135">
        <f>SUMIFS(ОСТАТКИ!$Y:$Y,ОСТАТКИ!$Q:$Q,'ABC ПО СКЛАДАМ'!$A:$A,ОСТАТКИ!$S:$S,'ABC ПО СКЛАДАМ'!BS$2)</f>
        <v>0</v>
      </c>
      <c r="BT101" s="68">
        <f t="shared" si="226"/>
        <v>0</v>
      </c>
    </row>
    <row r="102" spans="1:72" ht="12" collapsed="1" x14ac:dyDescent="0.25">
      <c r="A102" s="151" t="s">
        <v>3327</v>
      </c>
      <c r="B102" s="144">
        <f>SUM(B103:B106)</f>
        <v>1154103.5526201322</v>
      </c>
      <c r="C102" s="134">
        <f t="shared" ref="C102:G102" si="325">SUM(C103:C106)</f>
        <v>459029.64766834583</v>
      </c>
      <c r="D102" s="123">
        <f t="shared" si="202"/>
        <v>0.39773696790571555</v>
      </c>
      <c r="E102" s="134">
        <f t="shared" si="325"/>
        <v>430754.70219518332</v>
      </c>
      <c r="F102" s="123">
        <f t="shared" si="203"/>
        <v>0.37323748048193056</v>
      </c>
      <c r="G102" s="134">
        <f t="shared" si="325"/>
        <v>264319.20275660313</v>
      </c>
      <c r="H102" s="145">
        <f t="shared" si="204"/>
        <v>0.22902555161235394</v>
      </c>
      <c r="I102" s="132"/>
      <c r="J102" s="144">
        <f>SUM(J103:J106)</f>
        <v>5285993.4967555264</v>
      </c>
      <c r="K102" s="134">
        <f t="shared" ref="K102:M102" si="326">SUM(K103:K106)</f>
        <v>2437033.8045314895</v>
      </c>
      <c r="L102" s="123">
        <f t="shared" si="205"/>
        <v>0.46103609586869693</v>
      </c>
      <c r="M102" s="134">
        <f t="shared" si="326"/>
        <v>2494987.3450018144</v>
      </c>
      <c r="N102" s="123">
        <f t="shared" si="206"/>
        <v>0.47199970006266656</v>
      </c>
      <c r="O102" s="134">
        <f t="shared" ref="O102" si="327">SUM(O103:O106)</f>
        <v>353972.34722222225</v>
      </c>
      <c r="P102" s="123">
        <f t="shared" si="206"/>
        <v>6.6964204068636457E-2</v>
      </c>
      <c r="R102" s="144">
        <f>SUM(R103:R106)</f>
        <v>3408916.428223406</v>
      </c>
      <c r="S102" s="134">
        <f t="shared" ref="S102" si="328">SUM(S103:S106)</f>
        <v>2116471.8319826773</v>
      </c>
      <c r="T102" s="123">
        <f t="shared" si="207"/>
        <v>0.62086351383090366</v>
      </c>
      <c r="U102" s="134">
        <f t="shared" ref="U102" si="329">SUM(U103:U106)</f>
        <v>456840.85591222852</v>
      </c>
      <c r="V102" s="123">
        <f t="shared" si="207"/>
        <v>0.13401351002034279</v>
      </c>
      <c r="W102" s="134">
        <f t="shared" ref="W102" si="330">SUM(W103:W106)</f>
        <v>835603.74032850028</v>
      </c>
      <c r="X102" s="123">
        <f t="shared" ref="X102" si="331">IFERROR(W102/$R102,0)</f>
        <v>0.24512297614875361</v>
      </c>
      <c r="Z102" s="144">
        <f>SUM(Z103:Z106)</f>
        <v>0</v>
      </c>
      <c r="AA102" s="134">
        <f t="shared" ref="AA102" si="332">SUM(AA103:AA106)</f>
        <v>0</v>
      </c>
      <c r="AB102" s="123">
        <f t="shared" si="209"/>
        <v>0</v>
      </c>
      <c r="AC102" s="134">
        <f t="shared" ref="AC102" si="333">SUM(AC103:AC106)</f>
        <v>0</v>
      </c>
      <c r="AD102" s="123">
        <f t="shared" si="210"/>
        <v>0</v>
      </c>
      <c r="AE102" s="134">
        <f t="shared" ref="AE102" si="334">SUM(AE103:AE106)</f>
        <v>0</v>
      </c>
      <c r="AF102" s="123">
        <f t="shared" si="211"/>
        <v>0</v>
      </c>
      <c r="AH102" s="144">
        <f>SUM(AH103:AH106)</f>
        <v>49623.2890974084</v>
      </c>
      <c r="AI102" s="134">
        <f t="shared" ref="AI102:AM102" si="335">SUM(AI103:AI106)</f>
        <v>49623.2890974084</v>
      </c>
      <c r="AJ102" s="123">
        <f t="shared" si="212"/>
        <v>1</v>
      </c>
      <c r="AK102" s="134">
        <f t="shared" si="335"/>
        <v>0</v>
      </c>
      <c r="AL102" s="123">
        <f t="shared" si="213"/>
        <v>0</v>
      </c>
      <c r="AM102" s="134">
        <f t="shared" si="335"/>
        <v>0</v>
      </c>
      <c r="AN102" s="123">
        <f t="shared" si="214"/>
        <v>0</v>
      </c>
      <c r="AP102" s="144">
        <f>SUM(AP103:AP106)</f>
        <v>322551.37913315458</v>
      </c>
      <c r="AQ102" s="134">
        <f t="shared" ref="AQ102" si="336">SUM(AQ103:AQ106)</f>
        <v>322551.37913315458</v>
      </c>
      <c r="AR102" s="123">
        <f t="shared" si="215"/>
        <v>1</v>
      </c>
      <c r="AS102" s="134">
        <f t="shared" ref="AS102" si="337">SUM(AS103:AS106)</f>
        <v>0</v>
      </c>
      <c r="AT102" s="123">
        <f t="shared" si="216"/>
        <v>0</v>
      </c>
      <c r="AU102" s="134">
        <f t="shared" ref="AU102" si="338">SUM(AU103:AU106)</f>
        <v>0</v>
      </c>
      <c r="AV102" s="123">
        <f t="shared" si="217"/>
        <v>0</v>
      </c>
      <c r="AX102" s="144">
        <f>SUM(AX103:AX106)</f>
        <v>146078.23580340436</v>
      </c>
      <c r="AY102" s="134">
        <f t="shared" ref="AY102" si="339">SUM(AY103:AY106)</f>
        <v>32583.208501111985</v>
      </c>
      <c r="AZ102" s="123">
        <f t="shared" si="218"/>
        <v>0.22305313534155258</v>
      </c>
      <c r="BA102" s="134">
        <f t="shared" ref="BA102" si="340">SUM(BA103:BA106)</f>
        <v>91695.487387099696</v>
      </c>
      <c r="BB102" s="123">
        <f t="shared" si="219"/>
        <v>0.62771491511237654</v>
      </c>
      <c r="BC102" s="134">
        <f t="shared" ref="BC102" si="341">SUM(BC103:BC106)</f>
        <v>21799.539915192687</v>
      </c>
      <c r="BD102" s="123">
        <f t="shared" si="220"/>
        <v>0.14923194954607091</v>
      </c>
      <c r="BF102" s="144">
        <f>SUM(BF103:BF106)</f>
        <v>2956869.0684464336</v>
      </c>
      <c r="BG102" s="134">
        <f t="shared" ref="BG102" si="342">SUM(BG103:BG106)</f>
        <v>1885684.9857015193</v>
      </c>
      <c r="BH102" s="123">
        <f t="shared" si="221"/>
        <v>0.63773029581329266</v>
      </c>
      <c r="BI102" s="134">
        <f t="shared" ref="BI102" si="343">SUM(BI103:BI106)</f>
        <v>1002770.2100073259</v>
      </c>
      <c r="BJ102" s="123">
        <f t="shared" si="222"/>
        <v>0.33913243596348708</v>
      </c>
      <c r="BK102" s="134">
        <f t="shared" ref="BK102" si="344">SUM(BK103:BK106)</f>
        <v>68413.872737588652</v>
      </c>
      <c r="BL102" s="123">
        <f t="shared" si="223"/>
        <v>2.3137268223220292E-2</v>
      </c>
      <c r="BN102" s="144">
        <f>SUM(BN103:BN106)</f>
        <v>24003283.246023979</v>
      </c>
      <c r="BO102" s="134">
        <f t="shared" ref="BO102" si="345">SUM(BO103:BO106)</f>
        <v>23050017.785746202</v>
      </c>
      <c r="BP102" s="123">
        <f t="shared" si="224"/>
        <v>0.96028603876781393</v>
      </c>
      <c r="BQ102" s="134">
        <f t="shared" ref="BQ102" si="346">SUM(BQ103:BQ106)</f>
        <v>0</v>
      </c>
      <c r="BR102" s="123">
        <f t="shared" si="225"/>
        <v>0</v>
      </c>
      <c r="BS102" s="134">
        <f t="shared" ref="BS102" si="347">SUM(BS103:BS106)</f>
        <v>953265.46027777786</v>
      </c>
      <c r="BT102" s="123">
        <f t="shared" si="226"/>
        <v>3.9713961232186075E-2</v>
      </c>
    </row>
    <row r="103" spans="1:72" ht="12" hidden="1" outlineLevel="1" x14ac:dyDescent="0.25">
      <c r="A103" s="150" t="s">
        <v>3328</v>
      </c>
      <c r="B103" s="142">
        <f>SUMIFS(ОСТАТКИ!AD:AD,ОСТАТКИ!Q:Q,'ABC ПО СКЛАДАМ'!A:A)</f>
        <v>458420.01558245311</v>
      </c>
      <c r="C103" s="135">
        <f>SUMIFS(ОСТАТКИ!AD:AD,ОСТАТКИ!Q:Q,'ABC ПО СКЛАДАМ'!A:A,ОСТАТКИ!S:S,'ABC ПО СКЛАДАМ'!C$3)</f>
        <v>208203.01536133999</v>
      </c>
      <c r="D103" s="68">
        <f t="shared" si="202"/>
        <v>0.4541752285767981</v>
      </c>
      <c r="E103" s="135">
        <f>SUMIFS(ОСТАТКИ!AD:AD,ОСТАТКИ!Q:Q,'ABC ПО СКЛАДАМ'!A:A,ОСТАТКИ!S:S,'ABC ПО СКЛАДАМ'!E$3)</f>
        <v>152599.99105444647</v>
      </c>
      <c r="F103" s="68">
        <f t="shared" si="203"/>
        <v>0.33288247866000797</v>
      </c>
      <c r="G103" s="135">
        <f>SUMIFS(ОСТАТКИ!AD:AD,ОСТАТКИ!Q:Q,'ABC ПО СКЛАДАМ'!A:A,ОСТАТКИ!S:S,'ABC ПО СКЛАДАМ'!G$3)</f>
        <v>97617.00916666667</v>
      </c>
      <c r="H103" s="143">
        <f t="shared" si="204"/>
        <v>0.21294229276319396</v>
      </c>
      <c r="I103" s="132"/>
      <c r="J103" s="142">
        <f>SUMIFS(ОСТАТКИ!AA:AA,ОСТАТКИ!Q:Q,'ABC ПО СКЛАДАМ'!A:A)</f>
        <v>5095117.7312382851</v>
      </c>
      <c r="K103" s="135">
        <f>SUMIFS(ОСТАТКИ!AA:AA,ОСТАТКИ!Q:Q,'ABC ПО СКЛАДАМ'!A:A,ОСТАТКИ!S:S,'ABC ПО СКЛАДАМ'!K$3)</f>
        <v>2437033.8045314895</v>
      </c>
      <c r="L103" s="68">
        <f t="shared" si="205"/>
        <v>0.47830765314606544</v>
      </c>
      <c r="M103" s="135">
        <f>SUMIFS(ОСТАТКИ!$AA:$AA,ОСТАТКИ!$Q:$Q,'ABC ПО СКЛАДАМ'!$A:$A,ОСТАТКИ!$S:$S,'ABC ПО СКЛАДАМ'!M$3)</f>
        <v>2304111.5794845731</v>
      </c>
      <c r="N103" s="68">
        <f t="shared" si="206"/>
        <v>0.45221949737451828</v>
      </c>
      <c r="O103" s="135">
        <f>SUMIFS(ОСТАТКИ!$AA:$AA,ОСТАТКИ!$Q:$Q,'ABC ПО СКЛАДАМ'!$A:$A,ОСТАТКИ!$S:$S,'ABC ПО СКЛАДАМ'!O$3)</f>
        <v>353972.34722222225</v>
      </c>
      <c r="P103" s="68">
        <f t="shared" si="206"/>
        <v>6.947284947941626E-2</v>
      </c>
      <c r="R103" s="142">
        <f>SUMIFS(ОСТАТКИ!Z:Z,ОСТАТКИ!Q:Q,'ABC ПО СКЛАДАМ'!A:A)</f>
        <v>2929689.1668490334</v>
      </c>
      <c r="S103" s="135">
        <f>SUMIFS(ОСТАТКИ!$Z:$Z,ОСТАТКИ!$Q:$Q,'ABC ПО СКЛАДАМ'!$A:$A,ОСТАТКИ!$S:$S,'ABC ПО СКЛАДАМ'!S$2)</f>
        <v>2071729.784057644</v>
      </c>
      <c r="T103" s="68">
        <f t="shared" si="207"/>
        <v>0.70715003062452875</v>
      </c>
      <c r="U103" s="135">
        <f>SUMIFS(ОСТАТКИ!$Z:$Z,ОСТАТКИ!$Q:$Q,'ABC ПО СКЛАДАМ'!$A:$A,ОСТАТКИ!$S:$S,'ABC ПО СКЛАДАМ'!U$2)</f>
        <v>194266.04251361161</v>
      </c>
      <c r="V103" s="68">
        <f t="shared" si="207"/>
        <v>6.6309438117815908E-2</v>
      </c>
      <c r="W103" s="135">
        <f>SUMIFS(ОСТАТКИ!$Z:$Z,ОСТАТКИ!$Q:$Q,'ABC ПО СКЛАДАМ'!$A:$A,ОСТАТКИ!$S:$S,'ABC ПО СКЛАДАМ'!W$2)</f>
        <v>663693.34027777787</v>
      </c>
      <c r="X103" s="68">
        <f t="shared" ref="X103" si="348">IFERROR(W103/$R103,0)</f>
        <v>0.22654053125765541</v>
      </c>
      <c r="Z103" s="142">
        <f>SUMIFS(ОСТАТКИ!W:W,ОСТАТКИ!Q:Q,'ABC ПО СКЛАДАМ'!A:A)</f>
        <v>0</v>
      </c>
      <c r="AA103" s="135">
        <f>SUMIFS(ОСТАТКИ!$W:$W,ОСТАТКИ!$Q:$Q,'ABC ПО СКЛАДАМ'!$A:$A,ОСТАТКИ!$S:$S,'ABC ПО СКЛАДАМ'!AA$2)</f>
        <v>0</v>
      </c>
      <c r="AB103" s="68">
        <f t="shared" si="209"/>
        <v>0</v>
      </c>
      <c r="AC103" s="135">
        <f>SUMIFS(ОСТАТКИ!$W:$W,ОСТАТКИ!$Q:$Q,'ABC ПО СКЛАДАМ'!$A:$A,ОСТАТКИ!$S:$S,'ABC ПО СКЛАДАМ'!AC$2)</f>
        <v>0</v>
      </c>
      <c r="AD103" s="68">
        <f t="shared" si="210"/>
        <v>0</v>
      </c>
      <c r="AE103" s="135">
        <f>SUMIFS(ОСТАТКИ!$W:$W,ОСТАТКИ!$Q:$Q,'ABC ПО СКЛАДАМ'!$A:$A,ОСТАТКИ!$S:$S,'ABC ПО СКЛАДАМ'!AE$2)</f>
        <v>0</v>
      </c>
      <c r="AF103" s="68">
        <f t="shared" si="211"/>
        <v>0</v>
      </c>
      <c r="AH103" s="142">
        <f>SUMIFS(ОСТАТКИ!U:U,ОСТАТКИ!Q:Q,'ABC ПО СКЛАДАМ'!A:A)</f>
        <v>49623.2890974084</v>
      </c>
      <c r="AI103" s="135">
        <f>SUMIFS(ОСТАТКИ!$U:$U,ОСТАТКИ!$Q:$Q,'ABC ПО СКЛАДАМ'!$A:$A,ОСТАТКИ!$S:$S,'ABC ПО СКЛАДАМ'!AI$2)</f>
        <v>49623.2890974084</v>
      </c>
      <c r="AJ103" s="68">
        <f t="shared" si="212"/>
        <v>1</v>
      </c>
      <c r="AK103" s="135">
        <f>SUMIFS(ОСТАТКИ!$U:$U,ОСТАТКИ!$Q:$Q,'ABC ПО СКЛАДАМ'!$A:$A,ОСТАТКИ!$S:$S,'ABC ПО СКЛАДАМ'!AK$2)</f>
        <v>0</v>
      </c>
      <c r="AL103" s="68">
        <f t="shared" si="213"/>
        <v>0</v>
      </c>
      <c r="AM103" s="135">
        <f>SUMIFS(ОСТАТКИ!$U:$U,ОСТАТКИ!$Q:$Q,'ABC ПО СКЛАДАМ'!$A:$A,ОСТАТКИ!$S:$S,'ABC ПО СКЛАДАМ'!AM$2)</f>
        <v>0</v>
      </c>
      <c r="AN103" s="68">
        <f t="shared" si="214"/>
        <v>0</v>
      </c>
      <c r="AP103" s="142">
        <f>SUMIFS(ОСТАТКИ!T:T,ОСТАТКИ!Q:Q,'ABC ПО СКЛАДАМ'!A:A)</f>
        <v>322551.37913315458</v>
      </c>
      <c r="AQ103" s="135">
        <f>SUMIFS(ОСТАТКИ!$T:$T,ОСТАТКИ!$Q:$Q,'ABC ПО СКЛАДАМ'!$A:$A,ОСТАТКИ!$S:$S,'ABC ПО СКЛАДАМ'!AQ$2)</f>
        <v>322551.37913315458</v>
      </c>
      <c r="AR103" s="68">
        <f t="shared" si="215"/>
        <v>1</v>
      </c>
      <c r="AS103" s="135">
        <f>SUMIFS(ОСТАТКИ!$T:$T,ОСТАТКИ!$Q:$Q,'ABC ПО СКЛАДАМ'!$A:$A,ОСТАТКИ!$S:$S,'ABC ПО СКЛАДАМ'!AS$2)</f>
        <v>0</v>
      </c>
      <c r="AT103" s="68">
        <f t="shared" si="216"/>
        <v>0</v>
      </c>
      <c r="AU103" s="135">
        <f>SUMIFS(ОСТАТКИ!$T:$T,ОСТАТКИ!$Q:$Q,'ABC ПО СКЛАДАМ'!$A:$A,ОСТАТКИ!$S:$S,'ABC ПО СКЛАДАМ'!AU$2)</f>
        <v>0</v>
      </c>
      <c r="AV103" s="68">
        <f t="shared" si="217"/>
        <v>0</v>
      </c>
      <c r="AX103" s="142">
        <f>SUMIFS(ОСТАТКИ!AB:AB,ОСТАТКИ!Q:Q,'ABC ПО СКЛАДАМ'!A:A)</f>
        <v>25804.110330652369</v>
      </c>
      <c r="AY103" s="135">
        <f>SUMIFS(ОСТАТКИ!$AB:$AB,ОСТАТКИ!$Q:$Q,'ABC ПО СКЛАДАМ'!$A:$A,ОСТАТКИ!$S:$S,'ABC ПО СКЛАДАМ'!AY$2)</f>
        <v>25804.110330652369</v>
      </c>
      <c r="AZ103" s="68">
        <f t="shared" si="218"/>
        <v>1</v>
      </c>
      <c r="BA103" s="135">
        <f>SUMIFS(ОСТАТКИ!$AB:$AB,ОСТАТКИ!$Q:$Q,'ABC ПО СКЛАДАМ'!$A:$A,ОСТАТКИ!$S:$S,'ABC ПО СКЛАДАМ'!BA$2)</f>
        <v>0</v>
      </c>
      <c r="BB103" s="68">
        <f t="shared" si="219"/>
        <v>0</v>
      </c>
      <c r="BC103" s="135">
        <f>SUMIFS(ОСТАТКИ!$AB:$AB,ОСТАТКИ!$Q:$Q,'ABC ПО СКЛАДАМ'!$A:$A,ОСТАТКИ!$S:$S,'ABC ПО СКЛАДАМ'!BC$2)</f>
        <v>0</v>
      </c>
      <c r="BD103" s="68">
        <f t="shared" si="220"/>
        <v>0</v>
      </c>
      <c r="BF103" s="142">
        <f>SUMIFS(ОСТАТКИ!AC:AC,ОСТАТКИ!Q:Q,'ABC ПО СКЛАДАМ'!A:A)</f>
        <v>2810960.7903585066</v>
      </c>
      <c r="BG103" s="135">
        <f>SUMIFS(ОСТАТКИ!$AC:$AC,ОСТАТКИ!$Q:$Q,'ABC ПО СКЛАДАМ'!$A:$A,ОСТАТКИ!$S:$S,'ABC ПО СКЛАДАМ'!BG$2)</f>
        <v>1885684.9857015193</v>
      </c>
      <c r="BH103" s="68">
        <f t="shared" si="221"/>
        <v>0.67083290246144678</v>
      </c>
      <c r="BI103" s="135">
        <f>SUMIFS(ОСТАТКИ!$AC:$AC,ОСТАТКИ!$Q:$Q,'ABC ПО СКЛАДАМ'!$A:$A,ОСТАТКИ!$S:$S,'ABC ПО СКЛАДАМ'!BI$2)</f>
        <v>925275.80465698731</v>
      </c>
      <c r="BJ103" s="68">
        <f t="shared" si="222"/>
        <v>0.32916709753855328</v>
      </c>
      <c r="BK103" s="135">
        <f>SUMIFS(ОСТАТКИ!$AC:$AC,ОСТАТКИ!$Q:$Q,'ABC ПО СКЛАДАМ'!$A:$A,ОСТАТКИ!$S:$S,'ABC ПО СКЛАДАМ'!BK$2)</f>
        <v>0</v>
      </c>
      <c r="BL103" s="68">
        <f t="shared" si="223"/>
        <v>0</v>
      </c>
      <c r="BN103" s="142">
        <f>SUMIFS(ОСТАТКИ!Y:Y,ОСТАТКИ!Q:Q,'ABC ПО СКЛАДАМ'!A:A)</f>
        <v>23713711.126023978</v>
      </c>
      <c r="BO103" s="135">
        <f>SUMIFS(ОСТАТКИ!$Y:$Y,ОСТАТКИ!$Q:$Q,'ABC ПО СКЛАДАМ'!$A:$A,ОСТАТКИ!$S:$S,'ABC ПО СКЛАДАМ'!BO$2)</f>
        <v>23050017.785746202</v>
      </c>
      <c r="BP103" s="68">
        <f t="shared" si="224"/>
        <v>0.97201225330144869</v>
      </c>
      <c r="BQ103" s="135">
        <f>SUMIFS(ОСТАТКИ!$Y:$Y,ОСТАТКИ!$Q:$Q,'ABC ПО СКЛАДАМ'!$A:$A,ОСТАТКИ!$S:$S,'ABC ПО СКЛАДАМ'!BQ$2)</f>
        <v>0</v>
      </c>
      <c r="BR103" s="68">
        <f t="shared" si="225"/>
        <v>0</v>
      </c>
      <c r="BS103" s="135">
        <f>SUMIFS(ОСТАТКИ!$Y:$Y,ОСТАТКИ!$Q:$Q,'ABC ПО СКЛАДАМ'!$A:$A,ОСТАТКИ!$S:$S,'ABC ПО СКЛАДАМ'!BS$2)</f>
        <v>663693.34027777787</v>
      </c>
      <c r="BT103" s="68">
        <f t="shared" si="226"/>
        <v>2.7987746698551343E-2</v>
      </c>
    </row>
    <row r="104" spans="1:72" ht="12" hidden="1" outlineLevel="1" x14ac:dyDescent="0.25">
      <c r="A104" s="150" t="s">
        <v>3338</v>
      </c>
      <c r="B104" s="142">
        <f>SUMIFS(ОСТАТКИ!AD:AD,ОСТАТКИ!Q:Q,'ABC ПО СКЛАДАМ'!A:A)</f>
        <v>327905.45804916293</v>
      </c>
      <c r="C104" s="135">
        <f>SUMIFS(ОСТАТКИ!AD:AD,ОСТАТКИ!Q:Q,'ABC ПО СКЛАДАМ'!A:A,ОСТАТКИ!S:S,'ABC ПО СКЛАДАМ'!C$3)</f>
        <v>250826.63230700581</v>
      </c>
      <c r="D104" s="68">
        <f t="shared" si="202"/>
        <v>0.76493582570802865</v>
      </c>
      <c r="E104" s="135">
        <f>SUMIFS(ОСТАТКИ!AD:AD,ОСТАТКИ!Q:Q,'ABC ПО СКЛАДАМ'!A:A,ОСТАТКИ!S:S,'ABC ПО СКЛАДАМ'!E$3)</f>
        <v>66482.468768472914</v>
      </c>
      <c r="F104" s="68">
        <f t="shared" si="203"/>
        <v>0.20274889342801114</v>
      </c>
      <c r="G104" s="135">
        <f>SUMIFS(ОСТАТКИ!AD:AD,ОСТАТКИ!Q:Q,'ABC ПО СКЛАДАМ'!A:A,ОСТАТКИ!S:S,'ABC ПО СКЛАДАМ'!G$3)</f>
        <v>10596.356973684211</v>
      </c>
      <c r="H104" s="143">
        <f t="shared" si="204"/>
        <v>3.2315280863960176E-2</v>
      </c>
      <c r="I104" s="132"/>
      <c r="J104" s="142">
        <f>SUMIFS(ОСТАТКИ!AA:AA,ОСТАТКИ!Q:Q,'ABC ПО СКЛАДАМ'!A:A)</f>
        <v>0</v>
      </c>
      <c r="K104" s="135">
        <f>SUMIFS(ОСТАТКИ!AA:AA,ОСТАТКИ!Q:Q,'ABC ПО СКЛАДАМ'!A:A,ОСТАТКИ!S:S,'ABC ПО СКЛАДАМ'!K$3)</f>
        <v>0</v>
      </c>
      <c r="L104" s="68">
        <f t="shared" si="205"/>
        <v>0</v>
      </c>
      <c r="M104" s="135">
        <f>SUMIFS(ОСТАТКИ!$AA:$AA,ОСТАТКИ!$Q:$Q,'ABC ПО СКЛАДАМ'!$A:$A,ОСТАТКИ!$S:$S,'ABC ПО СКЛАДАМ'!M$3)</f>
        <v>0</v>
      </c>
      <c r="N104" s="68">
        <f t="shared" si="206"/>
        <v>0</v>
      </c>
      <c r="O104" s="135">
        <f>SUMIFS(ОСТАТКИ!$AA:$AA,ОСТАТКИ!$Q:$Q,'ABC ПО СКЛАДАМ'!$A:$A,ОСТАТКИ!$S:$S,'ABC ПО СКЛАДАМ'!O$3)</f>
        <v>0</v>
      </c>
      <c r="P104" s="68">
        <f t="shared" si="206"/>
        <v>0</v>
      </c>
      <c r="R104" s="142">
        <f>SUMIFS(ОСТАТКИ!Z:Z,ОСТАТКИ!Q:Q,'ABC ПО СКЛАДАМ'!A:A)</f>
        <v>76312.727301707913</v>
      </c>
      <c r="S104" s="135">
        <f>SUMIFS(ОСТАТКИ!$Z:$Z,ОСТАТКИ!$Q:$Q,'ABC ПО СКЛАДАМ'!$A:$A,ОСТАТКИ!$S:$S,'ABC ПО СКЛАДАМ'!S$2)</f>
        <v>44742.047925033468</v>
      </c>
      <c r="T104" s="68">
        <f t="shared" si="207"/>
        <v>0.58629863598168275</v>
      </c>
      <c r="U104" s="135">
        <f>SUMIFS(ОСТАТКИ!$Z:$Z,ОСТАТКИ!$Q:$Q,'ABC ПО СКЛАДАМ'!$A:$A,ОСТАТКИ!$S:$S,'ABC ПО СКЛАДАМ'!U$2)</f>
        <v>27274.858981937603</v>
      </c>
      <c r="V104" s="68">
        <f t="shared" si="207"/>
        <v>0.35740904494350551</v>
      </c>
      <c r="W104" s="135">
        <f>SUMIFS(ОСТАТКИ!$Z:$Z,ОСТАТКИ!$Q:$Q,'ABC ПО СКЛАДАМ'!$A:$A,ОСТАТКИ!$S:$S,'ABC ПО СКЛАДАМ'!W$2)</f>
        <v>4295.820394736842</v>
      </c>
      <c r="X104" s="68">
        <f t="shared" ref="X104" si="349">IFERROR(W104/$R104,0)</f>
        <v>5.6292319074811782E-2</v>
      </c>
      <c r="Z104" s="142">
        <f>SUMIFS(ОСТАТКИ!W:W,ОСТАТКИ!Q:Q,'ABC ПО СКЛАДАМ'!A:A)</f>
        <v>0</v>
      </c>
      <c r="AA104" s="135">
        <f>SUMIFS(ОСТАТКИ!$W:$W,ОСТАТКИ!$Q:$Q,'ABC ПО СКЛАДАМ'!$A:$A,ОСТАТКИ!$S:$S,'ABC ПО СКЛАДАМ'!AA$2)</f>
        <v>0</v>
      </c>
      <c r="AB104" s="68">
        <f t="shared" si="209"/>
        <v>0</v>
      </c>
      <c r="AC104" s="135">
        <f>SUMIFS(ОСТАТКИ!$W:$W,ОСТАТКИ!$Q:$Q,'ABC ПО СКЛАДАМ'!$A:$A,ОСТАТКИ!$S:$S,'ABC ПО СКЛАДАМ'!AC$2)</f>
        <v>0</v>
      </c>
      <c r="AD104" s="68">
        <f t="shared" si="210"/>
        <v>0</v>
      </c>
      <c r="AE104" s="135">
        <f>SUMIFS(ОСТАТКИ!$W:$W,ОСТАТКИ!$Q:$Q,'ABC ПО СКЛАДАМ'!$A:$A,ОСТАТКИ!$S:$S,'ABC ПО СКЛАДАМ'!AE$2)</f>
        <v>0</v>
      </c>
      <c r="AF104" s="68">
        <f t="shared" si="211"/>
        <v>0</v>
      </c>
      <c r="AH104" s="142">
        <f>SUMIFS(ОСТАТКИ!U:U,ОСТАТКИ!Q:Q,'ABC ПО СКЛАДАМ'!A:A)</f>
        <v>0</v>
      </c>
      <c r="AI104" s="135">
        <f>SUMIFS(ОСТАТКИ!$U:$U,ОСТАТКИ!$Q:$Q,'ABC ПО СКЛАДАМ'!$A:$A,ОСТАТКИ!$S:$S,'ABC ПО СКЛАДАМ'!AI$2)</f>
        <v>0</v>
      </c>
      <c r="AJ104" s="68">
        <f t="shared" si="212"/>
        <v>0</v>
      </c>
      <c r="AK104" s="135">
        <f>SUMIFS(ОСТАТКИ!$U:$U,ОСТАТКИ!$Q:$Q,'ABC ПО СКЛАДАМ'!$A:$A,ОСТАТКИ!$S:$S,'ABC ПО СКЛАДАМ'!AK$2)</f>
        <v>0</v>
      </c>
      <c r="AL104" s="68">
        <f t="shared" si="213"/>
        <v>0</v>
      </c>
      <c r="AM104" s="135">
        <f>SUMIFS(ОСТАТКИ!$U:$U,ОСТАТКИ!$Q:$Q,'ABC ПО СКЛАДАМ'!$A:$A,ОСТАТКИ!$S:$S,'ABC ПО СКЛАДАМ'!AM$2)</f>
        <v>0</v>
      </c>
      <c r="AN104" s="68">
        <f t="shared" si="214"/>
        <v>0</v>
      </c>
      <c r="AP104" s="142">
        <f>SUMIFS(ОСТАТКИ!T:T,ОСТАТКИ!Q:Q,'ABC ПО СКЛАДАМ'!A:A)</f>
        <v>0</v>
      </c>
      <c r="AQ104" s="135">
        <f>SUMIFS(ОСТАТКИ!$T:$T,ОСТАТКИ!$Q:$Q,'ABC ПО СКЛАДАМ'!$A:$A,ОСТАТКИ!$S:$S,'ABC ПО СКЛАДАМ'!AQ$2)</f>
        <v>0</v>
      </c>
      <c r="AR104" s="68">
        <f t="shared" si="215"/>
        <v>0</v>
      </c>
      <c r="AS104" s="135">
        <f>SUMIFS(ОСТАТКИ!$T:$T,ОСТАТКИ!$Q:$Q,'ABC ПО СКЛАДАМ'!$A:$A,ОСТАТКИ!$S:$S,'ABC ПО СКЛАДАМ'!AS$2)</f>
        <v>0</v>
      </c>
      <c r="AT104" s="68">
        <f t="shared" si="216"/>
        <v>0</v>
      </c>
      <c r="AU104" s="135">
        <f>SUMIFS(ОСТАТКИ!$T:$T,ОСТАТКИ!$Q:$Q,'ABC ПО СКЛАДАМ'!$A:$A,ОСТАТКИ!$S:$S,'ABC ПО СКЛАДАМ'!AU$2)</f>
        <v>0</v>
      </c>
      <c r="AV104" s="68">
        <f t="shared" si="217"/>
        <v>0</v>
      </c>
      <c r="AX104" s="142">
        <f>SUMIFS(ОСТАТКИ!AB:AB,ОСТАТКИ!Q:Q,'ABC ПО СКЛАДАМ'!A:A)</f>
        <v>46314.044397881618</v>
      </c>
      <c r="AY104" s="135">
        <f>SUMIFS(ОСТАТКИ!$AB:$AB,ОСТАТКИ!$Q:$Q,'ABC ПО СКЛАДАМ'!$A:$A,ОСТАТКИ!$S:$S,'ABC ПО СКЛАДАМ'!AY$2)</f>
        <v>6779.0981704596161</v>
      </c>
      <c r="AZ104" s="68">
        <f t="shared" si="218"/>
        <v>0.14637240730307907</v>
      </c>
      <c r="BA104" s="135">
        <f>SUMIFS(ОСТАТКИ!$AB:$AB,ОСТАТКИ!$Q:$Q,'ABC ПО СКЛАДАМ'!$A:$A,ОСТАТКИ!$S:$S,'ABC ПО СКЛАДАМ'!BA$2)</f>
        <v>34093.573727422001</v>
      </c>
      <c r="BB104" s="68">
        <f t="shared" si="219"/>
        <v>0.73613898701063185</v>
      </c>
      <c r="BC104" s="135">
        <f>SUMIFS(ОСТАТКИ!$AB:$AB,ОСТАТКИ!$Q:$Q,'ABC ПО СКЛАДАМ'!$A:$A,ОСТАТКИ!$S:$S,'ABC ПО СКЛАДАМ'!BC$2)</f>
        <v>5441.3725000000004</v>
      </c>
      <c r="BD104" s="68">
        <f t="shared" si="220"/>
        <v>0.1174886056862891</v>
      </c>
      <c r="BF104" s="142">
        <f>SUMIFS(ОСТАТКИ!AC:AC,ОСТАТКИ!Q:Q,'ABC ПО СКЛАДАМ'!A:A)</f>
        <v>41764.627816091954</v>
      </c>
      <c r="BG104" s="135">
        <f>SUMIFS(ОСТАТКИ!$AC:$AC,ОСТАТКИ!$Q:$Q,'ABC ПО СКЛАДАМ'!$A:$A,ОСТАТКИ!$S:$S,'ABC ПО СКЛАДАМ'!BG$2)</f>
        <v>0</v>
      </c>
      <c r="BH104" s="68">
        <f t="shared" si="221"/>
        <v>0</v>
      </c>
      <c r="BI104" s="135">
        <f>SUMIFS(ОСТАТКИ!$AC:$AC,ОСТАТКИ!$Q:$Q,'ABC ПО СКЛАДАМ'!$A:$A,ОСТАТКИ!$S:$S,'ABC ПО СКЛАДАМ'!BI$2)</f>
        <v>41764.627816091954</v>
      </c>
      <c r="BJ104" s="68">
        <f t="shared" si="222"/>
        <v>1</v>
      </c>
      <c r="BK104" s="135">
        <f>SUMIFS(ОСТАТКИ!$AC:$AC,ОСТАТКИ!$Q:$Q,'ABC ПО СКЛАДАМ'!$A:$A,ОСТАТКИ!$S:$S,'ABC ПО СКЛАДАМ'!BK$2)</f>
        <v>0</v>
      </c>
      <c r="BL104" s="68">
        <f t="shared" si="223"/>
        <v>0</v>
      </c>
      <c r="BN104" s="142">
        <f>SUMIFS(ОСТАТКИ!Y:Y,ОСТАТКИ!Q:Q,'ABC ПО СКЛАДАМ'!A:A)</f>
        <v>0</v>
      </c>
      <c r="BO104" s="135">
        <f>SUMIFS(ОСТАТКИ!$Y:$Y,ОСТАТКИ!$Q:$Q,'ABC ПО СКЛАДАМ'!$A:$A,ОСТАТКИ!$S:$S,'ABC ПО СКЛАДАМ'!BO$2)</f>
        <v>0</v>
      </c>
      <c r="BP104" s="68">
        <f t="shared" si="224"/>
        <v>0</v>
      </c>
      <c r="BQ104" s="135">
        <f>SUMIFS(ОСТАТКИ!$Y:$Y,ОСТАТКИ!$Q:$Q,'ABC ПО СКЛАДАМ'!$A:$A,ОСТАТКИ!$S:$S,'ABC ПО СКЛАДАМ'!BQ$2)</f>
        <v>0</v>
      </c>
      <c r="BR104" s="68">
        <f t="shared" si="225"/>
        <v>0</v>
      </c>
      <c r="BS104" s="135">
        <f>SUMIFS(ОСТАТКИ!$Y:$Y,ОСТАТКИ!$Q:$Q,'ABC ПО СКЛАДАМ'!$A:$A,ОСТАТКИ!$S:$S,'ABC ПО СКЛАДАМ'!BS$2)</f>
        <v>0</v>
      </c>
      <c r="BT104" s="68">
        <f t="shared" si="226"/>
        <v>0</v>
      </c>
    </row>
    <row r="105" spans="1:72" ht="12" hidden="1" outlineLevel="1" x14ac:dyDescent="0.25">
      <c r="A105" s="150" t="s">
        <v>3345</v>
      </c>
      <c r="B105" s="142">
        <f>SUMIFS(ОСТАТКИ!AD:AD,ОСТАТКИ!Q:Q,'ABC ПО СКЛАДАМ'!A:A)</f>
        <v>244945.43312644726</v>
      </c>
      <c r="C105" s="135">
        <f>SUMIFS(ОСТАТКИ!AD:AD,ОСТАТКИ!Q:Q,'ABC ПО СКЛАДАМ'!A:A,ОСТАТКИ!S:S,'ABC ПО СКЛАДАМ'!C$3)</f>
        <v>0</v>
      </c>
      <c r="D105" s="68">
        <f t="shared" si="202"/>
        <v>0</v>
      </c>
      <c r="E105" s="135">
        <f>SUMIFS(ОСТАТКИ!AD:AD,ОСТАТКИ!Q:Q,'ABC ПО СКЛАДАМ'!A:A,ОСТАТКИ!S:S,'ABC ПО СКЛАДАМ'!E$3)</f>
        <v>170315.82651019501</v>
      </c>
      <c r="F105" s="68">
        <f t="shared" si="203"/>
        <v>0.69532150216604982</v>
      </c>
      <c r="G105" s="135">
        <f>SUMIFS(ОСТАТКИ!AD:AD,ОСТАТКИ!Q:Q,'ABC ПО СКЛАДАМ'!A:A,ОСТАТКИ!S:S,'ABC ПО СКЛАДАМ'!G$3)</f>
        <v>74629.606616252233</v>
      </c>
      <c r="H105" s="143">
        <f t="shared" si="204"/>
        <v>0.30467849783395012</v>
      </c>
      <c r="I105" s="132"/>
      <c r="J105" s="142">
        <f>SUMIFS(ОСТАТКИ!AA:AA,ОСТАТКИ!Q:Q,'ABC ПО СКЛАДАМ'!A:A)</f>
        <v>0</v>
      </c>
      <c r="K105" s="135">
        <f>SUMIFS(ОСТАТКИ!AA:AA,ОСТАТКИ!Q:Q,'ABC ПО СКЛАДАМ'!A:A,ОСТАТКИ!S:S,'ABC ПО СКЛАДАМ'!K$3)</f>
        <v>0</v>
      </c>
      <c r="L105" s="68">
        <f t="shared" si="205"/>
        <v>0</v>
      </c>
      <c r="M105" s="135">
        <f>SUMIFS(ОСТАТКИ!$AA:$AA,ОСТАТКИ!$Q:$Q,'ABC ПО СКЛАДАМ'!$A:$A,ОСТАТКИ!$S:$S,'ABC ПО СКЛАДАМ'!M$3)</f>
        <v>0</v>
      </c>
      <c r="N105" s="68">
        <f t="shared" si="206"/>
        <v>0</v>
      </c>
      <c r="O105" s="135">
        <f>SUMIFS(ОСТАТКИ!$AA:$AA,ОСТАТКИ!$Q:$Q,'ABC ПО СКЛАДАМ'!$A:$A,ОСТАТКИ!$S:$S,'ABC ПО СКЛАДАМ'!O$3)</f>
        <v>0</v>
      </c>
      <c r="P105" s="68">
        <f t="shared" si="206"/>
        <v>0</v>
      </c>
      <c r="R105" s="142">
        <f>SUMIFS(ОСТАТКИ!Z:Z,ОСТАТКИ!Q:Q,'ABC ПО СКЛАДАМ'!A:A)</f>
        <v>258057.12131404431</v>
      </c>
      <c r="S105" s="135">
        <f>SUMIFS(ОСТАТКИ!$Z:$Z,ОСТАТКИ!$Q:$Q,'ABC ПО СКЛАДАМ'!$A:$A,ОСТАТКИ!$S:$S,'ABC ПО СКЛАДАМ'!S$2)</f>
        <v>0</v>
      </c>
      <c r="T105" s="68">
        <f t="shared" si="207"/>
        <v>0</v>
      </c>
      <c r="U105" s="135">
        <f>SUMIFS(ОСТАТКИ!$Z:$Z,ОСТАТКИ!$Q:$Q,'ABC ПО СКЛАДАМ'!$A:$A,ОСТАТКИ!$S:$S,'ABC ПО СКЛАДАМ'!U$2)</f>
        <v>185990.38165805867</v>
      </c>
      <c r="V105" s="68">
        <f t="shared" si="207"/>
        <v>0.72073338147377242</v>
      </c>
      <c r="W105" s="135">
        <f>SUMIFS(ОСТАТКИ!$Z:$Z,ОСТАТКИ!$Q:$Q,'ABC ПО СКЛАДАМ'!$A:$A,ОСТАТКИ!$S:$S,'ABC ПО СКЛАДАМ'!W$2)</f>
        <v>72066.739655985642</v>
      </c>
      <c r="X105" s="68">
        <f t="shared" ref="X105" si="350">IFERROR(W105/$R105,0)</f>
        <v>0.27926661852622758</v>
      </c>
      <c r="Z105" s="142">
        <f>SUMIFS(ОСТАТКИ!W:W,ОСТАТКИ!Q:Q,'ABC ПО СКЛАДАМ'!A:A)</f>
        <v>0</v>
      </c>
      <c r="AA105" s="135">
        <f>SUMIFS(ОСТАТКИ!$W:$W,ОСТАТКИ!$Q:$Q,'ABC ПО СКЛАДАМ'!$A:$A,ОСТАТКИ!$S:$S,'ABC ПО СКЛАДАМ'!AA$2)</f>
        <v>0</v>
      </c>
      <c r="AB105" s="68">
        <f t="shared" si="209"/>
        <v>0</v>
      </c>
      <c r="AC105" s="135">
        <f>SUMIFS(ОСТАТКИ!$W:$W,ОСТАТКИ!$Q:$Q,'ABC ПО СКЛАДАМ'!$A:$A,ОСТАТКИ!$S:$S,'ABC ПО СКЛАДАМ'!AC$2)</f>
        <v>0</v>
      </c>
      <c r="AD105" s="68">
        <f t="shared" si="210"/>
        <v>0</v>
      </c>
      <c r="AE105" s="135">
        <f>SUMIFS(ОСТАТКИ!$W:$W,ОСТАТКИ!$Q:$Q,'ABC ПО СКЛАДАМ'!$A:$A,ОСТАТКИ!$S:$S,'ABC ПО СКЛАДАМ'!AE$2)</f>
        <v>0</v>
      </c>
      <c r="AF105" s="68">
        <f t="shared" si="211"/>
        <v>0</v>
      </c>
      <c r="AH105" s="142">
        <f>SUMIFS(ОСТАТКИ!U:U,ОСТАТКИ!Q:Q,'ABC ПО СКЛАДАМ'!A:A)</f>
        <v>0</v>
      </c>
      <c r="AI105" s="135">
        <f>SUMIFS(ОСТАТКИ!$U:$U,ОСТАТКИ!$Q:$Q,'ABC ПО СКЛАДАМ'!$A:$A,ОСТАТКИ!$S:$S,'ABC ПО СКЛАДАМ'!AI$2)</f>
        <v>0</v>
      </c>
      <c r="AJ105" s="68">
        <f t="shared" si="212"/>
        <v>0</v>
      </c>
      <c r="AK105" s="135">
        <f>SUMIFS(ОСТАТКИ!$U:$U,ОСТАТКИ!$Q:$Q,'ABC ПО СКЛАДАМ'!$A:$A,ОСТАТКИ!$S:$S,'ABC ПО СКЛАДАМ'!AK$2)</f>
        <v>0</v>
      </c>
      <c r="AL105" s="68">
        <f t="shared" si="213"/>
        <v>0</v>
      </c>
      <c r="AM105" s="135">
        <f>SUMIFS(ОСТАТКИ!$U:$U,ОСТАТКИ!$Q:$Q,'ABC ПО СКЛАДАМ'!$A:$A,ОСТАТКИ!$S:$S,'ABC ПО СКЛАДАМ'!AM$2)</f>
        <v>0</v>
      </c>
      <c r="AN105" s="68">
        <f t="shared" si="214"/>
        <v>0</v>
      </c>
      <c r="AP105" s="142">
        <f>SUMIFS(ОСТАТКИ!T:T,ОСТАТКИ!Q:Q,'ABC ПО СКЛАДАМ'!A:A)</f>
        <v>0</v>
      </c>
      <c r="AQ105" s="135">
        <f>SUMIFS(ОСТАТКИ!$T:$T,ОСТАТКИ!$Q:$Q,'ABC ПО СКЛАДАМ'!$A:$A,ОСТАТКИ!$S:$S,'ABC ПО СКЛАДАМ'!AQ$2)</f>
        <v>0</v>
      </c>
      <c r="AR105" s="68">
        <f t="shared" si="215"/>
        <v>0</v>
      </c>
      <c r="AS105" s="135">
        <f>SUMIFS(ОСТАТКИ!$T:$T,ОСТАТКИ!$Q:$Q,'ABC ПО СКЛАДАМ'!$A:$A,ОСТАТКИ!$S:$S,'ABC ПО СКЛАДАМ'!AS$2)</f>
        <v>0</v>
      </c>
      <c r="AT105" s="68">
        <f t="shared" si="216"/>
        <v>0</v>
      </c>
      <c r="AU105" s="135">
        <f>SUMIFS(ОСТАТКИ!$T:$T,ОСТАТКИ!$Q:$Q,'ABC ПО СКЛАДАМ'!$A:$A,ОСТАТКИ!$S:$S,'ABC ПО СКЛАДАМ'!AU$2)</f>
        <v>0</v>
      </c>
      <c r="AV105" s="68">
        <f t="shared" si="217"/>
        <v>0</v>
      </c>
      <c r="AX105" s="142">
        <f>SUMIFS(ОСТАТКИ!AB:AB,ОСТАТКИ!Q:Q,'ABC ПО СКЛАДАМ'!A:A)</f>
        <v>53281.873143835895</v>
      </c>
      <c r="AY105" s="135">
        <f>SUMIFS(ОСТАТКИ!$AB:$AB,ОСТАТКИ!$Q:$Q,'ABC ПО СКЛАДАМ'!$A:$A,ОСТАТКИ!$S:$S,'ABC ПО СКЛАДАМ'!AY$2)</f>
        <v>0</v>
      </c>
      <c r="AZ105" s="68">
        <f t="shared" si="218"/>
        <v>0</v>
      </c>
      <c r="BA105" s="135">
        <f>SUMIFS(ОСТАТКИ!$AB:$AB,ОСТАТКИ!$Q:$Q,'ABC ПО СКЛАДАМ'!$A:$A,ОСТАТКИ!$S:$S,'ABC ПО СКЛАДАМ'!BA$2)</f>
        <v>36923.70572864321</v>
      </c>
      <c r="BB105" s="68">
        <f t="shared" si="219"/>
        <v>0.69298813179796892</v>
      </c>
      <c r="BC105" s="135">
        <f>SUMIFS(ОСТАТКИ!$AB:$AB,ОСТАТКИ!$Q:$Q,'ABC ПО СКЛАДАМ'!$A:$A,ОСТАТКИ!$S:$S,'ABC ПО СКЛАДАМ'!BC$2)</f>
        <v>16358.167415192687</v>
      </c>
      <c r="BD105" s="68">
        <f t="shared" si="220"/>
        <v>0.30701186820203114</v>
      </c>
      <c r="BF105" s="142">
        <f>SUMIFS(ОСТАТКИ!AC:AC,ОСТАТКИ!Q:Q,'ABC ПО СКЛАДАМ'!A:A)</f>
        <v>104143.65027183524</v>
      </c>
      <c r="BG105" s="135">
        <f>SUMIFS(ОСТАТКИ!$AC:$AC,ОСТАТКИ!$Q:$Q,'ABC ПО СКЛАДАМ'!$A:$A,ОСТАТКИ!$S:$S,'ABC ПО СКЛАДАМ'!BG$2)</f>
        <v>0</v>
      </c>
      <c r="BH105" s="68">
        <f t="shared" si="221"/>
        <v>0</v>
      </c>
      <c r="BI105" s="135">
        <f>SUMIFS(ОСТАТКИ!$AC:$AC,ОСТАТКИ!$Q:$Q,'ABC ПО СКЛАДАМ'!$A:$A,ОСТАТКИ!$S:$S,'ABC ПО СКЛАДАМ'!BI$2)</f>
        <v>35729.777534246576</v>
      </c>
      <c r="BJ105" s="68">
        <f t="shared" si="222"/>
        <v>0.34308167075942592</v>
      </c>
      <c r="BK105" s="135">
        <f>SUMIFS(ОСТАТКИ!$AC:$AC,ОСТАТКИ!$Q:$Q,'ABC ПО СКЛАДАМ'!$A:$A,ОСТАТКИ!$S:$S,'ABC ПО СКЛАДАМ'!BK$2)</f>
        <v>68413.872737588652</v>
      </c>
      <c r="BL105" s="68">
        <f t="shared" si="223"/>
        <v>0.65691832924057392</v>
      </c>
      <c r="BN105" s="142">
        <f>SUMIFS(ОСТАТКИ!Y:Y,ОСТАТКИ!Q:Q,'ABC ПО СКЛАДАМ'!A:A)</f>
        <v>0</v>
      </c>
      <c r="BO105" s="135">
        <f>SUMIFS(ОСТАТКИ!$Y:$Y,ОСТАТКИ!$Q:$Q,'ABC ПО СКЛАДАМ'!$A:$A,ОСТАТКИ!$S:$S,'ABC ПО СКЛАДАМ'!BO$2)</f>
        <v>0</v>
      </c>
      <c r="BP105" s="68">
        <f t="shared" si="224"/>
        <v>0</v>
      </c>
      <c r="BQ105" s="135">
        <f>SUMIFS(ОСТАТКИ!$Y:$Y,ОСТАТКИ!$Q:$Q,'ABC ПО СКЛАДАМ'!$A:$A,ОСТАТКИ!$S:$S,'ABC ПО СКЛАДАМ'!BQ$2)</f>
        <v>0</v>
      </c>
      <c r="BR105" s="68">
        <f t="shared" si="225"/>
        <v>0</v>
      </c>
      <c r="BS105" s="135">
        <f>SUMIFS(ОСТАТКИ!$Y:$Y,ОСТАТКИ!$Q:$Q,'ABC ПО СКЛАДАМ'!$A:$A,ОСТАТКИ!$S:$S,'ABC ПО СКЛАДАМ'!BS$2)</f>
        <v>0</v>
      </c>
      <c r="BT105" s="68">
        <f t="shared" si="226"/>
        <v>0</v>
      </c>
    </row>
    <row r="106" spans="1:72" ht="12" hidden="1" outlineLevel="1" x14ac:dyDescent="0.25">
      <c r="A106" s="150" t="s">
        <v>3357</v>
      </c>
      <c r="B106" s="142">
        <f>SUMIFS(ОСТАТКИ!AD:AD,ОСТАТКИ!Q:Q,'ABC ПО СКЛАДАМ'!A:A)</f>
        <v>122832.64586206898</v>
      </c>
      <c r="C106" s="135">
        <f>SUMIFS(ОСТАТКИ!AD:AD,ОСТАТКИ!Q:Q,'ABC ПО СКЛАДАМ'!A:A,ОСТАТКИ!S:S,'ABC ПО СКЛАДАМ'!C$3)</f>
        <v>0</v>
      </c>
      <c r="D106" s="68">
        <f t="shared" si="202"/>
        <v>0</v>
      </c>
      <c r="E106" s="135">
        <f>SUMIFS(ОСТАТКИ!AD:AD,ОСТАТКИ!Q:Q,'ABC ПО СКЛАДАМ'!A:A,ОСТАТКИ!S:S,'ABC ПО СКЛАДАМ'!E$3)</f>
        <v>41356.415862068963</v>
      </c>
      <c r="F106" s="68">
        <f t="shared" si="203"/>
        <v>0.33668912341519402</v>
      </c>
      <c r="G106" s="135">
        <f>SUMIFS(ОСТАТКИ!AD:AD,ОСТАТКИ!Q:Q,'ABC ПО СКЛАДАМ'!A:A,ОСТАТКИ!S:S,'ABC ПО СКЛАДАМ'!G$3)</f>
        <v>81476.23000000001</v>
      </c>
      <c r="H106" s="143">
        <f t="shared" si="204"/>
        <v>0.66331087658480592</v>
      </c>
      <c r="I106" s="132"/>
      <c r="J106" s="142">
        <f>SUMIFS(ОСТАТКИ!AA:AA,ОСТАТКИ!Q:Q,'ABC ПО СКЛАДАМ'!A:A)</f>
        <v>190875.76551724138</v>
      </c>
      <c r="K106" s="135">
        <f>SUMIFS(ОСТАТКИ!AA:AA,ОСТАТКИ!Q:Q,'ABC ПО СКЛАДАМ'!A:A,ОСТАТКИ!S:S,'ABC ПО СКЛАДАМ'!K$3)</f>
        <v>0</v>
      </c>
      <c r="L106" s="68">
        <f t="shared" si="205"/>
        <v>0</v>
      </c>
      <c r="M106" s="135">
        <f>SUMIFS(ОСТАТКИ!$AA:$AA,ОСТАТКИ!$Q:$Q,'ABC ПО СКЛАДАМ'!$A:$A,ОСТАТКИ!$S:$S,'ABC ПО СКЛАДАМ'!M$3)</f>
        <v>190875.76551724138</v>
      </c>
      <c r="N106" s="68">
        <f t="shared" si="206"/>
        <v>1</v>
      </c>
      <c r="O106" s="135">
        <f>SUMIFS(ОСТАТКИ!$AA:$AA,ОСТАТКИ!$Q:$Q,'ABC ПО СКЛАДАМ'!$A:$A,ОСТАТКИ!$S:$S,'ABC ПО СКЛАДАМ'!O$3)</f>
        <v>0</v>
      </c>
      <c r="P106" s="68">
        <f t="shared" si="206"/>
        <v>0</v>
      </c>
      <c r="R106" s="142">
        <f>SUMIFS(ОСТАТКИ!Z:Z,ОСТАТКИ!Q:Q,'ABC ПО СКЛАДАМ'!A:A)</f>
        <v>144857.41275862069</v>
      </c>
      <c r="S106" s="135">
        <f>SUMIFS(ОСТАТКИ!$Z:$Z,ОСТАТКИ!$Q:$Q,'ABC ПО СКЛАДАМ'!$A:$A,ОСТАТКИ!$S:$S,'ABC ПО СКЛАДАМ'!S$2)</f>
        <v>0</v>
      </c>
      <c r="T106" s="68">
        <f t="shared" si="207"/>
        <v>0</v>
      </c>
      <c r="U106" s="135">
        <f>SUMIFS(ОСТАТКИ!$Z:$Z,ОСТАТКИ!$Q:$Q,'ABC ПО СКЛАДАМ'!$A:$A,ОСТАТКИ!$S:$S,'ABC ПО СКЛАДАМ'!U$2)</f>
        <v>49309.572758620685</v>
      </c>
      <c r="V106" s="68">
        <f t="shared" si="207"/>
        <v>0.34040075560914779</v>
      </c>
      <c r="W106" s="135">
        <f>SUMIFS(ОСТАТКИ!$Z:$Z,ОСТАТКИ!$Q:$Q,'ABC ПО СКЛАДАМ'!$A:$A,ОСТАТКИ!$S:$S,'ABC ПО СКЛАДАМ'!W$2)</f>
        <v>95547.839999999997</v>
      </c>
      <c r="X106" s="68">
        <f t="shared" ref="X106" si="351">IFERROR(W106/$R106,0)</f>
        <v>0.65959924439085216</v>
      </c>
      <c r="Z106" s="142">
        <f>SUMIFS(ОСТАТКИ!W:W,ОСТАТКИ!Q:Q,'ABC ПО СКЛАДАМ'!A:A)</f>
        <v>0</v>
      </c>
      <c r="AA106" s="135">
        <f>SUMIFS(ОСТАТКИ!$W:$W,ОСТАТКИ!$Q:$Q,'ABC ПО СКЛАДАМ'!$A:$A,ОСТАТКИ!$S:$S,'ABC ПО СКЛАДАМ'!AA$2)</f>
        <v>0</v>
      </c>
      <c r="AB106" s="68">
        <f t="shared" si="209"/>
        <v>0</v>
      </c>
      <c r="AC106" s="135">
        <f>SUMIFS(ОСТАТКИ!$W:$W,ОСТАТКИ!$Q:$Q,'ABC ПО СКЛАДАМ'!$A:$A,ОСТАТКИ!$S:$S,'ABC ПО СКЛАДАМ'!AC$2)</f>
        <v>0</v>
      </c>
      <c r="AD106" s="68">
        <f t="shared" si="210"/>
        <v>0</v>
      </c>
      <c r="AE106" s="135">
        <f>SUMIFS(ОСТАТКИ!$W:$W,ОСТАТКИ!$Q:$Q,'ABC ПО СКЛАДАМ'!$A:$A,ОСТАТКИ!$S:$S,'ABC ПО СКЛАДАМ'!AE$2)</f>
        <v>0</v>
      </c>
      <c r="AF106" s="68">
        <f t="shared" si="211"/>
        <v>0</v>
      </c>
      <c r="AH106" s="142">
        <f>SUMIFS(ОСТАТКИ!U:U,ОСТАТКИ!Q:Q,'ABC ПО СКЛАДАМ'!A:A)</f>
        <v>0</v>
      </c>
      <c r="AI106" s="135">
        <f>SUMIFS(ОСТАТКИ!$U:$U,ОСТАТКИ!$Q:$Q,'ABC ПО СКЛАДАМ'!$A:$A,ОСТАТКИ!$S:$S,'ABC ПО СКЛАДАМ'!AI$2)</f>
        <v>0</v>
      </c>
      <c r="AJ106" s="68">
        <f t="shared" si="212"/>
        <v>0</v>
      </c>
      <c r="AK106" s="135">
        <f>SUMIFS(ОСТАТКИ!$U:$U,ОСТАТКИ!$Q:$Q,'ABC ПО СКЛАДАМ'!$A:$A,ОСТАТКИ!$S:$S,'ABC ПО СКЛАДАМ'!AK$2)</f>
        <v>0</v>
      </c>
      <c r="AL106" s="68">
        <f t="shared" si="213"/>
        <v>0</v>
      </c>
      <c r="AM106" s="135">
        <f>SUMIFS(ОСТАТКИ!$U:$U,ОСТАТКИ!$Q:$Q,'ABC ПО СКЛАДАМ'!$A:$A,ОСТАТКИ!$S:$S,'ABC ПО СКЛАДАМ'!AM$2)</f>
        <v>0</v>
      </c>
      <c r="AN106" s="68">
        <f t="shared" si="214"/>
        <v>0</v>
      </c>
      <c r="AP106" s="142">
        <f>SUMIFS(ОСТАТКИ!T:T,ОСТАТКИ!Q:Q,'ABC ПО СКЛАДАМ'!A:A)</f>
        <v>0</v>
      </c>
      <c r="AQ106" s="135">
        <f>SUMIFS(ОСТАТКИ!$T:$T,ОСТАТКИ!$Q:$Q,'ABC ПО СКЛАДАМ'!$A:$A,ОСТАТКИ!$S:$S,'ABC ПО СКЛАДАМ'!AQ$2)</f>
        <v>0</v>
      </c>
      <c r="AR106" s="68">
        <f t="shared" si="215"/>
        <v>0</v>
      </c>
      <c r="AS106" s="135">
        <f>SUMIFS(ОСТАТКИ!$T:$T,ОСТАТКИ!$Q:$Q,'ABC ПО СКЛАДАМ'!$A:$A,ОСТАТКИ!$S:$S,'ABC ПО СКЛАДАМ'!AS$2)</f>
        <v>0</v>
      </c>
      <c r="AT106" s="68">
        <f t="shared" si="216"/>
        <v>0</v>
      </c>
      <c r="AU106" s="135">
        <f>SUMIFS(ОСТАТКИ!$T:$T,ОСТАТКИ!$Q:$Q,'ABC ПО СКЛАДАМ'!$A:$A,ОСТАТКИ!$S:$S,'ABC ПО СКЛАДАМ'!AU$2)</f>
        <v>0</v>
      </c>
      <c r="AV106" s="68">
        <f t="shared" si="217"/>
        <v>0</v>
      </c>
      <c r="AX106" s="142">
        <f>SUMIFS(ОСТАТКИ!AB:AB,ОСТАТКИ!Q:Q,'ABC ПО СКЛАДАМ'!A:A)</f>
        <v>20678.207931034482</v>
      </c>
      <c r="AY106" s="135">
        <f>SUMIFS(ОСТАТКИ!$AB:$AB,ОСТАТКИ!$Q:$Q,'ABC ПО СКЛАДАМ'!$A:$A,ОСТАТКИ!$S:$S,'ABC ПО СКЛАДАМ'!AY$2)</f>
        <v>0</v>
      </c>
      <c r="AZ106" s="68">
        <f t="shared" si="218"/>
        <v>0</v>
      </c>
      <c r="BA106" s="135">
        <f>SUMIFS(ОСТАТКИ!$AB:$AB,ОСТАТКИ!$Q:$Q,'ABC ПО СКЛАДАМ'!$A:$A,ОСТАТКИ!$S:$S,'ABC ПО СКЛАДАМ'!BA$2)</f>
        <v>20678.207931034482</v>
      </c>
      <c r="BB106" s="68">
        <f t="shared" si="219"/>
        <v>1</v>
      </c>
      <c r="BC106" s="135">
        <f>SUMIFS(ОСТАТКИ!$AB:$AB,ОСТАТКИ!$Q:$Q,'ABC ПО СКЛАДАМ'!$A:$A,ОСТАТКИ!$S:$S,'ABC ПО СКЛАДАМ'!BC$2)</f>
        <v>0</v>
      </c>
      <c r="BD106" s="68">
        <f t="shared" si="220"/>
        <v>0</v>
      </c>
      <c r="BF106" s="142">
        <f>SUMIFS(ОСТАТКИ!AC:AC,ОСТАТКИ!Q:Q,'ABC ПО СКЛАДАМ'!A:A)</f>
        <v>0</v>
      </c>
      <c r="BG106" s="135">
        <f>SUMIFS(ОСТАТКИ!$AC:$AC,ОСТАТКИ!$Q:$Q,'ABC ПО СКЛАДАМ'!$A:$A,ОСТАТКИ!$S:$S,'ABC ПО СКЛАДАМ'!BG$2)</f>
        <v>0</v>
      </c>
      <c r="BH106" s="68">
        <f t="shared" si="221"/>
        <v>0</v>
      </c>
      <c r="BI106" s="135">
        <f>SUMIFS(ОСТАТКИ!$AC:$AC,ОСТАТКИ!$Q:$Q,'ABC ПО СКЛАДАМ'!$A:$A,ОСТАТКИ!$S:$S,'ABC ПО СКЛАДАМ'!BI$2)</f>
        <v>0</v>
      </c>
      <c r="BJ106" s="68">
        <f t="shared" si="222"/>
        <v>0</v>
      </c>
      <c r="BK106" s="135">
        <f>SUMIFS(ОСТАТКИ!$AC:$AC,ОСТАТКИ!$Q:$Q,'ABC ПО СКЛАДАМ'!$A:$A,ОСТАТКИ!$S:$S,'ABC ПО СКЛАДАМ'!BK$2)</f>
        <v>0</v>
      </c>
      <c r="BL106" s="68">
        <f t="shared" si="223"/>
        <v>0</v>
      </c>
      <c r="BN106" s="142">
        <f>SUMIFS(ОСТАТКИ!Y:Y,ОСТАТКИ!Q:Q,'ABC ПО СКЛАДАМ'!A:A)</f>
        <v>289572.12</v>
      </c>
      <c r="BO106" s="135">
        <f>SUMIFS(ОСТАТКИ!$Y:$Y,ОСТАТКИ!$Q:$Q,'ABC ПО СКЛАДАМ'!$A:$A,ОСТАТКИ!$S:$S,'ABC ПО СКЛАДАМ'!BO$2)</f>
        <v>0</v>
      </c>
      <c r="BP106" s="68">
        <f t="shared" si="224"/>
        <v>0</v>
      </c>
      <c r="BQ106" s="135">
        <f>SUMIFS(ОСТАТКИ!$Y:$Y,ОСТАТКИ!$Q:$Q,'ABC ПО СКЛАДАМ'!$A:$A,ОСТАТКИ!$S:$S,'ABC ПО СКЛАДАМ'!BQ$2)</f>
        <v>0</v>
      </c>
      <c r="BR106" s="68">
        <f t="shared" si="225"/>
        <v>0</v>
      </c>
      <c r="BS106" s="135">
        <f>SUMIFS(ОСТАТКИ!$Y:$Y,ОСТАТКИ!$Q:$Q,'ABC ПО СКЛАДАМ'!$A:$A,ОСТАТКИ!$S:$S,'ABC ПО СКЛАДАМ'!BS$2)</f>
        <v>289572.12</v>
      </c>
      <c r="BT106" s="68">
        <f t="shared" si="226"/>
        <v>1</v>
      </c>
    </row>
    <row r="107" spans="1:72" ht="12" collapsed="1" x14ac:dyDescent="0.25">
      <c r="A107" s="151" t="s">
        <v>3363</v>
      </c>
      <c r="B107" s="144">
        <f>SUM(B108:B111)</f>
        <v>3411403.6420491235</v>
      </c>
      <c r="C107" s="134">
        <f t="shared" ref="C107:G107" si="352">SUM(C108:C111)</f>
        <v>0</v>
      </c>
      <c r="D107" s="123">
        <f t="shared" si="202"/>
        <v>0</v>
      </c>
      <c r="E107" s="134">
        <f t="shared" si="352"/>
        <v>15997.635847846013</v>
      </c>
      <c r="F107" s="123">
        <f t="shared" si="203"/>
        <v>4.6894585122259922E-3</v>
      </c>
      <c r="G107" s="134">
        <f t="shared" si="352"/>
        <v>3395406.0062012775</v>
      </c>
      <c r="H107" s="145">
        <f t="shared" si="204"/>
        <v>0.99531054148777398</v>
      </c>
      <c r="I107" s="132"/>
      <c r="J107" s="144">
        <f>SUM(J108:J111)</f>
        <v>3938773.1611881116</v>
      </c>
      <c r="K107" s="134">
        <f t="shared" ref="K107:M107" si="353">SUM(K108:K111)</f>
        <v>0</v>
      </c>
      <c r="L107" s="123">
        <f t="shared" si="205"/>
        <v>0</v>
      </c>
      <c r="M107" s="134">
        <f t="shared" si="353"/>
        <v>0</v>
      </c>
      <c r="N107" s="123">
        <f t="shared" si="206"/>
        <v>0</v>
      </c>
      <c r="O107" s="134">
        <f t="shared" ref="O107" si="354">SUM(O108:O111)</f>
        <v>3938773.1611881116</v>
      </c>
      <c r="P107" s="123">
        <f t="shared" si="206"/>
        <v>1</v>
      </c>
      <c r="R107" s="144">
        <f>SUM(R108:R111)</f>
        <v>2818683.5437337868</v>
      </c>
      <c r="S107" s="134">
        <f t="shared" ref="S107" si="355">SUM(S108:S111)</f>
        <v>0</v>
      </c>
      <c r="T107" s="123">
        <f t="shared" si="207"/>
        <v>0</v>
      </c>
      <c r="U107" s="134">
        <f t="shared" ref="U107" si="356">SUM(U108:U111)</f>
        <v>18031.233625114575</v>
      </c>
      <c r="V107" s="123">
        <f t="shared" si="207"/>
        <v>6.3970407977155851E-3</v>
      </c>
      <c r="W107" s="134">
        <f t="shared" ref="W107" si="357">SUM(W108:W111)</f>
        <v>2800652.3101086719</v>
      </c>
      <c r="X107" s="123">
        <f t="shared" ref="X107" si="358">IFERROR(W107/$R107,0)</f>
        <v>0.99360295920228425</v>
      </c>
      <c r="Z107" s="144">
        <f>SUM(Z108:Z111)</f>
        <v>427165.10879606882</v>
      </c>
      <c r="AA107" s="134">
        <f t="shared" ref="AA107" si="359">SUM(AA108:AA111)</f>
        <v>0</v>
      </c>
      <c r="AB107" s="123">
        <f t="shared" si="209"/>
        <v>0</v>
      </c>
      <c r="AC107" s="134">
        <f t="shared" ref="AC107" si="360">SUM(AC108:AC111)</f>
        <v>0</v>
      </c>
      <c r="AD107" s="123">
        <f t="shared" si="210"/>
        <v>0</v>
      </c>
      <c r="AE107" s="134">
        <f t="shared" ref="AE107" si="361">SUM(AE108:AE111)</f>
        <v>427165.10879606882</v>
      </c>
      <c r="AF107" s="123">
        <f t="shared" si="211"/>
        <v>1</v>
      </c>
      <c r="AH107" s="144">
        <f>SUM(AH108:AH111)</f>
        <v>1107767.7003219584</v>
      </c>
      <c r="AI107" s="134">
        <f t="shared" ref="AI107:AM107" si="362">SUM(AI108:AI111)</f>
        <v>0</v>
      </c>
      <c r="AJ107" s="123">
        <f t="shared" si="212"/>
        <v>0</v>
      </c>
      <c r="AK107" s="134">
        <f t="shared" si="362"/>
        <v>0</v>
      </c>
      <c r="AL107" s="123">
        <f t="shared" si="213"/>
        <v>0</v>
      </c>
      <c r="AM107" s="134">
        <f t="shared" si="362"/>
        <v>1107767.7003219584</v>
      </c>
      <c r="AN107" s="123">
        <f t="shared" si="214"/>
        <v>1</v>
      </c>
      <c r="AP107" s="144">
        <f>SUM(AP108:AP111)</f>
        <v>0</v>
      </c>
      <c r="AQ107" s="134">
        <f t="shared" ref="AQ107" si="363">SUM(AQ108:AQ111)</f>
        <v>0</v>
      </c>
      <c r="AR107" s="123">
        <f t="shared" si="215"/>
        <v>0</v>
      </c>
      <c r="AS107" s="134">
        <f t="shared" ref="AS107" si="364">SUM(AS108:AS111)</f>
        <v>0</v>
      </c>
      <c r="AT107" s="123">
        <f t="shared" si="216"/>
        <v>0</v>
      </c>
      <c r="AU107" s="134">
        <f t="shared" ref="AU107" si="365">SUM(AU108:AU111)</f>
        <v>0</v>
      </c>
      <c r="AV107" s="123">
        <f t="shared" si="217"/>
        <v>0</v>
      </c>
      <c r="AX107" s="144">
        <f>SUM(AX108:AX111)</f>
        <v>1215516.1417731252</v>
      </c>
      <c r="AY107" s="134">
        <f t="shared" ref="AY107" si="366">SUM(AY108:AY111)</f>
        <v>0</v>
      </c>
      <c r="AZ107" s="123">
        <f t="shared" si="218"/>
        <v>0</v>
      </c>
      <c r="BA107" s="134">
        <f t="shared" ref="BA107" si="367">SUM(BA108:BA111)</f>
        <v>12770.184344965597</v>
      </c>
      <c r="BB107" s="123">
        <f t="shared" si="219"/>
        <v>1.0505976766657484E-2</v>
      </c>
      <c r="BC107" s="134">
        <f t="shared" ref="BC107" si="368">SUM(BC108:BC111)</f>
        <v>1202745.9574281597</v>
      </c>
      <c r="BD107" s="123">
        <f t="shared" si="220"/>
        <v>0.98949402323334257</v>
      </c>
      <c r="BF107" s="144">
        <f>SUM(BF108:BF111)</f>
        <v>522283.61262056517</v>
      </c>
      <c r="BG107" s="134">
        <f t="shared" ref="BG107" si="369">SUM(BG108:BG111)</f>
        <v>0</v>
      </c>
      <c r="BH107" s="123">
        <f t="shared" si="221"/>
        <v>0</v>
      </c>
      <c r="BI107" s="134">
        <f t="shared" ref="BI107" si="370">SUM(BI108:BI111)</f>
        <v>43934.120452863295</v>
      </c>
      <c r="BJ107" s="123">
        <f t="shared" si="222"/>
        <v>8.4119278091884297E-2</v>
      </c>
      <c r="BK107" s="134">
        <f t="shared" ref="BK107" si="371">SUM(BK108:BK111)</f>
        <v>478349.49216770189</v>
      </c>
      <c r="BL107" s="123">
        <f t="shared" si="223"/>
        <v>0.91588072190811576</v>
      </c>
      <c r="BN107" s="144">
        <f>SUM(BN108:BN111)</f>
        <v>0</v>
      </c>
      <c r="BO107" s="134">
        <f t="shared" ref="BO107" si="372">SUM(BO108:BO111)</f>
        <v>0</v>
      </c>
      <c r="BP107" s="123">
        <f t="shared" si="224"/>
        <v>0</v>
      </c>
      <c r="BQ107" s="134">
        <f t="shared" ref="BQ107" si="373">SUM(BQ108:BQ111)</f>
        <v>0</v>
      </c>
      <c r="BR107" s="123">
        <f t="shared" si="225"/>
        <v>0</v>
      </c>
      <c r="BS107" s="134">
        <f t="shared" ref="BS107" si="374">SUM(BS108:BS111)</f>
        <v>0</v>
      </c>
      <c r="BT107" s="123">
        <f t="shared" si="226"/>
        <v>0</v>
      </c>
    </row>
    <row r="108" spans="1:72" ht="12" hidden="1" outlineLevel="1" x14ac:dyDescent="0.25">
      <c r="A108" s="150" t="s">
        <v>3364</v>
      </c>
      <c r="B108" s="142">
        <f>SUMIFS(ОСТАТКИ!AD:AD,ОСТАТКИ!Q:Q,'ABC ПО СКЛАДАМ'!A:A)</f>
        <v>1708890.7415981949</v>
      </c>
      <c r="C108" s="135">
        <f>SUMIFS(ОСТАТКИ!AD:AD,ОСТАТКИ!Q:Q,'ABC ПО СКЛАДАМ'!A:A,ОСТАТКИ!S:S,'ABC ПО СКЛАДАМ'!C$3)</f>
        <v>0</v>
      </c>
      <c r="D108" s="68">
        <f t="shared" si="202"/>
        <v>0</v>
      </c>
      <c r="E108" s="135">
        <f>SUMIFS(ОСТАТКИ!AD:AD,ОСТАТКИ!Q:Q,'ABC ПО СКЛАДАМ'!A:A,ОСТАТКИ!S:S,'ABC ПО СКЛАДАМ'!E$3)</f>
        <v>0</v>
      </c>
      <c r="F108" s="68">
        <f t="shared" si="203"/>
        <v>0</v>
      </c>
      <c r="G108" s="135">
        <f>SUMIFS(ОСТАТКИ!AD:AD,ОСТАТКИ!Q:Q,'ABC ПО СКЛАДАМ'!A:A,ОСТАТКИ!S:S,'ABC ПО СКЛАДАМ'!G$3)</f>
        <v>1708890.7415981949</v>
      </c>
      <c r="H108" s="143">
        <f t="shared" si="204"/>
        <v>1</v>
      </c>
      <c r="I108" s="132"/>
      <c r="J108" s="142">
        <f>SUMIFS(ОСТАТКИ!AA:AA,ОСТАТКИ!Q:Q,'ABC ПО СКЛАДАМ'!A:A)</f>
        <v>3938773.1611881116</v>
      </c>
      <c r="K108" s="135">
        <f>SUMIFS(ОСТАТКИ!AA:AA,ОСТАТКИ!Q:Q,'ABC ПО СКЛАДАМ'!A:A,ОСТАТКИ!S:S,'ABC ПО СКЛАДАМ'!K$3)</f>
        <v>0</v>
      </c>
      <c r="L108" s="68">
        <f t="shared" si="205"/>
        <v>0</v>
      </c>
      <c r="M108" s="135">
        <f>SUMIFS(ОСТАТКИ!$AA:$AA,ОСТАТКИ!$Q:$Q,'ABC ПО СКЛАДАМ'!$A:$A,ОСТАТКИ!$S:$S,'ABC ПО СКЛАДАМ'!M$3)</f>
        <v>0</v>
      </c>
      <c r="N108" s="68">
        <f t="shared" si="206"/>
        <v>0</v>
      </c>
      <c r="O108" s="135">
        <f>SUMIFS(ОСТАТКИ!$AA:$AA,ОСТАТКИ!$Q:$Q,'ABC ПО СКЛАДАМ'!$A:$A,ОСТАТКИ!$S:$S,'ABC ПО СКЛАДАМ'!O$3)</f>
        <v>3938773.1611881116</v>
      </c>
      <c r="P108" s="68">
        <f t="shared" si="206"/>
        <v>1</v>
      </c>
      <c r="R108" s="142">
        <f>SUMIFS(ОСТАТКИ!Z:Z,ОСТАТКИ!Q:Q,'ABC ПО СКЛАДАМ'!A:A)</f>
        <v>2231016.4429753255</v>
      </c>
      <c r="S108" s="135">
        <f>SUMIFS(ОСТАТКИ!$Z:$Z,ОСТАТКИ!$Q:$Q,'ABC ПО СКЛАДАМ'!$A:$A,ОСТАТКИ!$S:$S,'ABC ПО СКЛАДАМ'!S$2)</f>
        <v>0</v>
      </c>
      <c r="T108" s="68">
        <f t="shared" si="207"/>
        <v>0</v>
      </c>
      <c r="U108" s="135">
        <f>SUMIFS(ОСТАТКИ!$Z:$Z,ОСТАТКИ!$Q:$Q,'ABC ПО СКЛАДАМ'!$A:$A,ОСТАТКИ!$S:$S,'ABC ПО СКЛАДАМ'!U$2)</f>
        <v>0</v>
      </c>
      <c r="V108" s="68">
        <f t="shared" si="207"/>
        <v>0</v>
      </c>
      <c r="W108" s="135">
        <f>SUMIFS(ОСТАТКИ!$Z:$Z,ОСТАТКИ!$Q:$Q,'ABC ПО СКЛАДАМ'!$A:$A,ОСТАТКИ!$S:$S,'ABC ПО СКЛАДАМ'!W$2)</f>
        <v>2231016.4429753255</v>
      </c>
      <c r="X108" s="68">
        <f t="shared" ref="X108" si="375">IFERROR(W108/$R108,0)</f>
        <v>1</v>
      </c>
      <c r="Z108" s="142">
        <f>SUMIFS(ОСТАТКИ!W:W,ОСТАТКИ!Q:Q,'ABC ПО СКЛАДАМ'!A:A)</f>
        <v>427165.10879606882</v>
      </c>
      <c r="AA108" s="135">
        <f>SUMIFS(ОСТАТКИ!$W:$W,ОСТАТКИ!$Q:$Q,'ABC ПО СКЛАДАМ'!$A:$A,ОСТАТКИ!$S:$S,'ABC ПО СКЛАДАМ'!AA$2)</f>
        <v>0</v>
      </c>
      <c r="AB108" s="68">
        <f t="shared" si="209"/>
        <v>0</v>
      </c>
      <c r="AC108" s="135">
        <f>SUMIFS(ОСТАТКИ!$W:$W,ОСТАТКИ!$Q:$Q,'ABC ПО СКЛАДАМ'!$A:$A,ОСТАТКИ!$S:$S,'ABC ПО СКЛАДАМ'!AC$2)</f>
        <v>0</v>
      </c>
      <c r="AD108" s="68">
        <f t="shared" si="210"/>
        <v>0</v>
      </c>
      <c r="AE108" s="135">
        <f>SUMIFS(ОСТАТКИ!$W:$W,ОСТАТКИ!$Q:$Q,'ABC ПО СКЛАДАМ'!$A:$A,ОСТАТКИ!$S:$S,'ABC ПО СКЛАДАМ'!AE$2)</f>
        <v>427165.10879606882</v>
      </c>
      <c r="AF108" s="68">
        <f t="shared" si="211"/>
        <v>1</v>
      </c>
      <c r="AH108" s="142">
        <f>SUMIFS(ОСТАТКИ!U:U,ОСТАТКИ!Q:Q,'ABC ПО СКЛАДАМ'!A:A)</f>
        <v>860797.09333333338</v>
      </c>
      <c r="AI108" s="135">
        <f>SUMIFS(ОСТАТКИ!$U:$U,ОСТАТКИ!$Q:$Q,'ABC ПО СКЛАДАМ'!$A:$A,ОСТАТКИ!$S:$S,'ABC ПО СКЛАДАМ'!AI$2)</f>
        <v>0</v>
      </c>
      <c r="AJ108" s="68">
        <f t="shared" si="212"/>
        <v>0</v>
      </c>
      <c r="AK108" s="135">
        <f>SUMIFS(ОСТАТКИ!$U:$U,ОСТАТКИ!$Q:$Q,'ABC ПО СКЛАДАМ'!$A:$A,ОСТАТКИ!$S:$S,'ABC ПО СКЛАДАМ'!AK$2)</f>
        <v>0</v>
      </c>
      <c r="AL108" s="68">
        <f t="shared" si="213"/>
        <v>0</v>
      </c>
      <c r="AM108" s="135">
        <f>SUMIFS(ОСТАТКИ!$U:$U,ОСТАТКИ!$Q:$Q,'ABC ПО СКЛАДАМ'!$A:$A,ОСТАТКИ!$S:$S,'ABC ПО СКЛАДАМ'!AM$2)</f>
        <v>860797.09333333338</v>
      </c>
      <c r="AN108" s="68">
        <f t="shared" si="214"/>
        <v>1</v>
      </c>
      <c r="AP108" s="142">
        <f>SUMIFS(ОСТАТКИ!T:T,ОСТАТКИ!Q:Q,'ABC ПО СКЛАДАМ'!A:A)</f>
        <v>0</v>
      </c>
      <c r="AQ108" s="135">
        <f>SUMIFS(ОСТАТКИ!$T:$T,ОСТАТКИ!$Q:$Q,'ABC ПО СКЛАДАМ'!$A:$A,ОСТАТКИ!$S:$S,'ABC ПО СКЛАДАМ'!AQ$2)</f>
        <v>0</v>
      </c>
      <c r="AR108" s="68">
        <f t="shared" si="215"/>
        <v>0</v>
      </c>
      <c r="AS108" s="135">
        <f>SUMIFS(ОСТАТКИ!$T:$T,ОСТАТКИ!$Q:$Q,'ABC ПО СКЛАДАМ'!$A:$A,ОСТАТКИ!$S:$S,'ABC ПО СКЛАДАМ'!AS$2)</f>
        <v>0</v>
      </c>
      <c r="AT108" s="68">
        <f t="shared" si="216"/>
        <v>0</v>
      </c>
      <c r="AU108" s="135">
        <f>SUMIFS(ОСТАТКИ!$T:$T,ОСТАТКИ!$Q:$Q,'ABC ПО СКЛАДАМ'!$A:$A,ОСТАТКИ!$S:$S,'ABC ПО СКЛАДАМ'!AU$2)</f>
        <v>0</v>
      </c>
      <c r="AV108" s="68">
        <f t="shared" si="217"/>
        <v>0</v>
      </c>
      <c r="AX108" s="142">
        <f>SUMIFS(ОСТАТКИ!AB:AB,ОСТАТКИ!Q:Q,'ABC ПО СКЛАДАМ'!A:A)</f>
        <v>387257.67222171481</v>
      </c>
      <c r="AY108" s="135">
        <f>SUMIFS(ОСТАТКИ!$AB:$AB,ОСТАТКИ!$Q:$Q,'ABC ПО СКЛАДАМ'!$A:$A,ОСТАТКИ!$S:$S,'ABC ПО СКЛАДАМ'!AY$2)</f>
        <v>0</v>
      </c>
      <c r="AZ108" s="68">
        <f t="shared" si="218"/>
        <v>0</v>
      </c>
      <c r="BA108" s="135">
        <f>SUMIFS(ОСТАТКИ!$AB:$AB,ОСТАТКИ!$Q:$Q,'ABC ПО СКЛАДАМ'!$A:$A,ОСТАТКИ!$S:$S,'ABC ПО СКЛАДАМ'!BA$2)</f>
        <v>0</v>
      </c>
      <c r="BB108" s="68">
        <f t="shared" si="219"/>
        <v>0</v>
      </c>
      <c r="BC108" s="135">
        <f>SUMIFS(ОСТАТКИ!$AB:$AB,ОСТАТКИ!$Q:$Q,'ABC ПО СКЛАДАМ'!$A:$A,ОСТАТКИ!$S:$S,'ABC ПО СКЛАДАМ'!BC$2)</f>
        <v>387257.67222171481</v>
      </c>
      <c r="BD108" s="68">
        <f t="shared" si="220"/>
        <v>1</v>
      </c>
      <c r="BF108" s="142">
        <f>SUMIFS(ОСТАТКИ!AC:AC,ОСТАТКИ!Q:Q,'ABC ПО СКЛАДАМ'!A:A)</f>
        <v>0</v>
      </c>
      <c r="BG108" s="135">
        <f>SUMIFS(ОСТАТКИ!$AC:$AC,ОСТАТКИ!$Q:$Q,'ABC ПО СКЛАДАМ'!$A:$A,ОСТАТКИ!$S:$S,'ABC ПО СКЛАДАМ'!BG$2)</f>
        <v>0</v>
      </c>
      <c r="BH108" s="68">
        <f t="shared" si="221"/>
        <v>0</v>
      </c>
      <c r="BI108" s="135">
        <f>SUMIFS(ОСТАТКИ!$AC:$AC,ОСТАТКИ!$Q:$Q,'ABC ПО СКЛАДАМ'!$A:$A,ОСТАТКИ!$S:$S,'ABC ПО СКЛАДАМ'!BI$2)</f>
        <v>0</v>
      </c>
      <c r="BJ108" s="68">
        <f t="shared" si="222"/>
        <v>0</v>
      </c>
      <c r="BK108" s="135">
        <f>SUMIFS(ОСТАТКИ!$AC:$AC,ОСТАТКИ!$Q:$Q,'ABC ПО СКЛАДАМ'!$A:$A,ОСТАТКИ!$S:$S,'ABC ПО СКЛАДАМ'!BK$2)</f>
        <v>0</v>
      </c>
      <c r="BL108" s="68">
        <f t="shared" si="223"/>
        <v>0</v>
      </c>
      <c r="BN108" s="142">
        <f>SUMIFS(ОСТАТКИ!Y:Y,ОСТАТКИ!Q:Q,'ABC ПО СКЛАДАМ'!A:A)</f>
        <v>0</v>
      </c>
      <c r="BO108" s="135">
        <f>SUMIFS(ОСТАТКИ!$Y:$Y,ОСТАТКИ!$Q:$Q,'ABC ПО СКЛАДАМ'!$A:$A,ОСТАТКИ!$S:$S,'ABC ПО СКЛАДАМ'!BO$2)</f>
        <v>0</v>
      </c>
      <c r="BP108" s="68">
        <f t="shared" si="224"/>
        <v>0</v>
      </c>
      <c r="BQ108" s="135">
        <f>SUMIFS(ОСТАТКИ!$Y:$Y,ОСТАТКИ!$Q:$Q,'ABC ПО СКЛАДАМ'!$A:$A,ОСТАТКИ!$S:$S,'ABC ПО СКЛАДАМ'!BQ$2)</f>
        <v>0</v>
      </c>
      <c r="BR108" s="68">
        <f t="shared" si="225"/>
        <v>0</v>
      </c>
      <c r="BS108" s="135">
        <f>SUMIFS(ОСТАТКИ!$Y:$Y,ОСТАТКИ!$Q:$Q,'ABC ПО СКЛАДАМ'!$A:$A,ОСТАТКИ!$S:$S,'ABC ПО СКЛАДАМ'!BS$2)</f>
        <v>0</v>
      </c>
      <c r="BT108" s="68">
        <f t="shared" si="226"/>
        <v>0</v>
      </c>
    </row>
    <row r="109" spans="1:72" ht="12" hidden="1" outlineLevel="1" x14ac:dyDescent="0.25">
      <c r="A109" s="150" t="s">
        <v>3380</v>
      </c>
      <c r="B109" s="142">
        <f>SUMIFS(ОСТАТКИ!AD:AD,ОСТАТКИ!Q:Q,'ABC ПО СКЛАДАМ'!A:A)</f>
        <v>281908.01825163397</v>
      </c>
      <c r="C109" s="135">
        <f>SUMIFS(ОСТАТКИ!AD:AD,ОСТАТКИ!Q:Q,'ABC ПО СКЛАДАМ'!A:A,ОСТАТКИ!S:S,'ABC ПО СКЛАДАМ'!C$3)</f>
        <v>0</v>
      </c>
      <c r="D109" s="68">
        <f t="shared" si="202"/>
        <v>0</v>
      </c>
      <c r="E109" s="135">
        <f>SUMIFS(ОСТАТКИ!AD:AD,ОСТАТКИ!Q:Q,'ABC ПО СКЛАДАМ'!A:A,ОСТАТКИ!S:S,'ABC ПО СКЛАДАМ'!E$3)</f>
        <v>0</v>
      </c>
      <c r="F109" s="68">
        <f t="shared" si="203"/>
        <v>0</v>
      </c>
      <c r="G109" s="135">
        <f>SUMIFS(ОСТАТКИ!AD:AD,ОСТАТКИ!Q:Q,'ABC ПО СКЛАДАМ'!A:A,ОСТАТКИ!S:S,'ABC ПО СКЛАДАМ'!G$3)</f>
        <v>281908.01825163397</v>
      </c>
      <c r="H109" s="143">
        <f t="shared" si="204"/>
        <v>1</v>
      </c>
      <c r="I109" s="132"/>
      <c r="J109" s="142">
        <f>SUMIFS(ОСТАТКИ!AA:AA,ОСТАТКИ!Q:Q,'ABC ПО СКЛАДАМ'!A:A)</f>
        <v>0</v>
      </c>
      <c r="K109" s="135">
        <f>SUMIFS(ОСТАТКИ!AA:AA,ОСТАТКИ!Q:Q,'ABC ПО СКЛАДАМ'!A:A,ОСТАТКИ!S:S,'ABC ПО СКЛАДАМ'!K$3)</f>
        <v>0</v>
      </c>
      <c r="L109" s="68">
        <f t="shared" si="205"/>
        <v>0</v>
      </c>
      <c r="M109" s="135">
        <f>SUMIFS(ОСТАТКИ!$AA:$AA,ОСТАТКИ!$Q:$Q,'ABC ПО СКЛАДАМ'!$A:$A,ОСТАТКИ!$S:$S,'ABC ПО СКЛАДАМ'!M$3)</f>
        <v>0</v>
      </c>
      <c r="N109" s="68">
        <f t="shared" si="206"/>
        <v>0</v>
      </c>
      <c r="O109" s="135">
        <f>SUMIFS(ОСТАТКИ!$AA:$AA,ОСТАТКИ!$Q:$Q,'ABC ПО СКЛАДАМ'!$A:$A,ОСТАТКИ!$S:$S,'ABC ПО СКЛАДАМ'!O$3)</f>
        <v>0</v>
      </c>
      <c r="P109" s="68">
        <f t="shared" si="206"/>
        <v>0</v>
      </c>
      <c r="R109" s="142">
        <f>SUMIFS(ОСТАТКИ!Z:Z,ОСТАТКИ!Q:Q,'ABC ПО СКЛАДАМ'!A:A)</f>
        <v>75315.761209150325</v>
      </c>
      <c r="S109" s="135">
        <f>SUMIFS(ОСТАТКИ!$Z:$Z,ОСТАТКИ!$Q:$Q,'ABC ПО СКЛАДАМ'!$A:$A,ОСТАТКИ!$S:$S,'ABC ПО СКЛАДАМ'!S$2)</f>
        <v>0</v>
      </c>
      <c r="T109" s="68">
        <f t="shared" si="207"/>
        <v>0</v>
      </c>
      <c r="U109" s="135">
        <f>SUMIFS(ОСТАТКИ!$Z:$Z,ОСТАТКИ!$Q:$Q,'ABC ПО СКЛАДАМ'!$A:$A,ОСТАТКИ!$S:$S,'ABC ПО СКЛАДАМ'!U$2)</f>
        <v>0</v>
      </c>
      <c r="V109" s="68">
        <f t="shared" si="207"/>
        <v>0</v>
      </c>
      <c r="W109" s="135">
        <f>SUMIFS(ОСТАТКИ!$Z:$Z,ОСТАТКИ!$Q:$Q,'ABC ПО СКЛАДАМ'!$A:$A,ОСТАТКИ!$S:$S,'ABC ПО СКЛАДАМ'!W$2)</f>
        <v>75315.761209150325</v>
      </c>
      <c r="X109" s="68">
        <f t="shared" ref="X109" si="376">IFERROR(W109/$R109,0)</f>
        <v>1</v>
      </c>
      <c r="Z109" s="142">
        <f>SUMIFS(ОСТАТКИ!W:W,ОСТАТКИ!Q:Q,'ABC ПО СКЛАДАМ'!A:A)</f>
        <v>0</v>
      </c>
      <c r="AA109" s="135">
        <f>SUMIFS(ОСТАТКИ!$W:$W,ОСТАТКИ!$Q:$Q,'ABC ПО СКЛАДАМ'!$A:$A,ОСТАТКИ!$S:$S,'ABC ПО СКЛАДАМ'!AA$2)</f>
        <v>0</v>
      </c>
      <c r="AB109" s="68">
        <f t="shared" si="209"/>
        <v>0</v>
      </c>
      <c r="AC109" s="135">
        <f>SUMIFS(ОСТАТКИ!$W:$W,ОСТАТКИ!$Q:$Q,'ABC ПО СКЛАДАМ'!$A:$A,ОСТАТКИ!$S:$S,'ABC ПО СКЛАДАМ'!AC$2)</f>
        <v>0</v>
      </c>
      <c r="AD109" s="68">
        <f t="shared" si="210"/>
        <v>0</v>
      </c>
      <c r="AE109" s="135">
        <f>SUMIFS(ОСТАТКИ!$W:$W,ОСТАТКИ!$Q:$Q,'ABC ПО СКЛАДАМ'!$A:$A,ОСТАТКИ!$S:$S,'ABC ПО СКЛАДАМ'!AE$2)</f>
        <v>0</v>
      </c>
      <c r="AF109" s="68">
        <f t="shared" si="211"/>
        <v>0</v>
      </c>
      <c r="AH109" s="142">
        <f>SUMIFS(ОСТАТКИ!U:U,ОСТАТКИ!Q:Q,'ABC ПО СКЛАДАМ'!A:A)</f>
        <v>0</v>
      </c>
      <c r="AI109" s="135">
        <f>SUMIFS(ОСТАТКИ!$U:$U,ОСТАТКИ!$Q:$Q,'ABC ПО СКЛАДАМ'!$A:$A,ОСТАТКИ!$S:$S,'ABC ПО СКЛАДАМ'!AI$2)</f>
        <v>0</v>
      </c>
      <c r="AJ109" s="68">
        <f t="shared" si="212"/>
        <v>0</v>
      </c>
      <c r="AK109" s="135">
        <f>SUMIFS(ОСТАТКИ!$U:$U,ОСТАТКИ!$Q:$Q,'ABC ПО СКЛАДАМ'!$A:$A,ОСТАТКИ!$S:$S,'ABC ПО СКЛАДАМ'!AK$2)</f>
        <v>0</v>
      </c>
      <c r="AL109" s="68">
        <f t="shared" si="213"/>
        <v>0</v>
      </c>
      <c r="AM109" s="135">
        <f>SUMIFS(ОСТАТКИ!$U:$U,ОСТАТКИ!$Q:$Q,'ABC ПО СКЛАДАМ'!$A:$A,ОСТАТКИ!$S:$S,'ABC ПО СКЛАДАМ'!AM$2)</f>
        <v>0</v>
      </c>
      <c r="AN109" s="68">
        <f t="shared" si="214"/>
        <v>0</v>
      </c>
      <c r="AP109" s="142">
        <f>SUMIFS(ОСТАТКИ!T:T,ОСТАТКИ!Q:Q,'ABC ПО СКЛАДАМ'!A:A)</f>
        <v>0</v>
      </c>
      <c r="AQ109" s="135">
        <f>SUMIFS(ОСТАТКИ!$T:$T,ОСТАТКИ!$Q:$Q,'ABC ПО СКЛАДАМ'!$A:$A,ОСТАТКИ!$S:$S,'ABC ПО СКЛАДАМ'!AQ$2)</f>
        <v>0</v>
      </c>
      <c r="AR109" s="68">
        <f t="shared" si="215"/>
        <v>0</v>
      </c>
      <c r="AS109" s="135">
        <f>SUMIFS(ОСТАТКИ!$T:$T,ОСТАТКИ!$Q:$Q,'ABC ПО СКЛАДАМ'!$A:$A,ОСТАТКИ!$S:$S,'ABC ПО СКЛАДАМ'!AS$2)</f>
        <v>0</v>
      </c>
      <c r="AT109" s="68">
        <f t="shared" si="216"/>
        <v>0</v>
      </c>
      <c r="AU109" s="135">
        <f>SUMIFS(ОСТАТКИ!$T:$T,ОСТАТКИ!$Q:$Q,'ABC ПО СКЛАДАМ'!$A:$A,ОСТАТКИ!$S:$S,'ABC ПО СКЛАДАМ'!AU$2)</f>
        <v>0</v>
      </c>
      <c r="AV109" s="68">
        <f t="shared" si="217"/>
        <v>0</v>
      </c>
      <c r="AX109" s="142">
        <f>SUMIFS(ОСТАТКИ!AB:AB,ОСТАТКИ!Q:Q,'ABC ПО СКЛАДАМ'!A:A)</f>
        <v>167779.04066059759</v>
      </c>
      <c r="AY109" s="135">
        <f>SUMIFS(ОСТАТКИ!$AB:$AB,ОСТАТКИ!$Q:$Q,'ABC ПО СКЛАДАМ'!$A:$A,ОСТАТКИ!$S:$S,'ABC ПО СКЛАДАМ'!AY$2)</f>
        <v>0</v>
      </c>
      <c r="AZ109" s="68">
        <f t="shared" si="218"/>
        <v>0</v>
      </c>
      <c r="BA109" s="135">
        <f>SUMIFS(ОСТАТКИ!$AB:$AB,ОСТАТКИ!$Q:$Q,'ABC ПО СКЛАДАМ'!$A:$A,ОСТАТКИ!$S:$S,'ABC ПО СКЛАДАМ'!BA$2)</f>
        <v>0</v>
      </c>
      <c r="BB109" s="68">
        <f t="shared" si="219"/>
        <v>0</v>
      </c>
      <c r="BC109" s="135">
        <f>SUMIFS(ОСТАТКИ!$AB:$AB,ОСТАТКИ!$Q:$Q,'ABC ПО СКЛАДАМ'!$A:$A,ОСТАТКИ!$S:$S,'ABC ПО СКЛАДАМ'!BC$2)</f>
        <v>167779.04066059759</v>
      </c>
      <c r="BD109" s="68">
        <f t="shared" si="220"/>
        <v>1</v>
      </c>
      <c r="BF109" s="142">
        <f>SUMIFS(ОСТАТКИ!AC:AC,ОСТАТКИ!Q:Q,'ABC ПО СКЛАДАМ'!A:A)</f>
        <v>246348.20642857143</v>
      </c>
      <c r="BG109" s="135">
        <f>SUMIFS(ОСТАТКИ!$AC:$AC,ОСТАТКИ!$Q:$Q,'ABC ПО СКЛАДАМ'!$A:$A,ОСТАТКИ!$S:$S,'ABC ПО СКЛАДАМ'!BG$2)</f>
        <v>0</v>
      </c>
      <c r="BH109" s="68">
        <f t="shared" si="221"/>
        <v>0</v>
      </c>
      <c r="BI109" s="135">
        <f>SUMIFS(ОСТАТКИ!$AC:$AC,ОСТАТКИ!$Q:$Q,'ABC ПО СКЛАДАМ'!$A:$A,ОСТАТКИ!$S:$S,'ABC ПО СКЛАДАМ'!BI$2)</f>
        <v>0</v>
      </c>
      <c r="BJ109" s="68">
        <f t="shared" si="222"/>
        <v>0</v>
      </c>
      <c r="BK109" s="135">
        <f>SUMIFS(ОСТАТКИ!$AC:$AC,ОСТАТКИ!$Q:$Q,'ABC ПО СКЛАДАМ'!$A:$A,ОСТАТКИ!$S:$S,'ABC ПО СКЛАДАМ'!BK$2)</f>
        <v>246348.20642857143</v>
      </c>
      <c r="BL109" s="68">
        <f t="shared" si="223"/>
        <v>1</v>
      </c>
      <c r="BN109" s="142">
        <f>SUMIFS(ОСТАТКИ!Y:Y,ОСТАТКИ!Q:Q,'ABC ПО СКЛАДАМ'!A:A)</f>
        <v>0</v>
      </c>
      <c r="BO109" s="135">
        <f>SUMIFS(ОСТАТКИ!$Y:$Y,ОСТАТКИ!$Q:$Q,'ABC ПО СКЛАДАМ'!$A:$A,ОСТАТКИ!$S:$S,'ABC ПО СКЛАДАМ'!BO$2)</f>
        <v>0</v>
      </c>
      <c r="BP109" s="68">
        <f t="shared" si="224"/>
        <v>0</v>
      </c>
      <c r="BQ109" s="135">
        <f>SUMIFS(ОСТАТКИ!$Y:$Y,ОСТАТКИ!$Q:$Q,'ABC ПО СКЛАДАМ'!$A:$A,ОСТАТКИ!$S:$S,'ABC ПО СКЛАДАМ'!BQ$2)</f>
        <v>0</v>
      </c>
      <c r="BR109" s="68">
        <f t="shared" si="225"/>
        <v>0</v>
      </c>
      <c r="BS109" s="135">
        <f>SUMIFS(ОСТАТКИ!$Y:$Y,ОСТАТКИ!$Q:$Q,'ABC ПО СКЛАДАМ'!$A:$A,ОСТАТКИ!$S:$S,'ABC ПО СКЛАДАМ'!BS$2)</f>
        <v>0</v>
      </c>
      <c r="BT109" s="68">
        <f t="shared" si="226"/>
        <v>0</v>
      </c>
    </row>
    <row r="110" spans="1:72" ht="12" hidden="1" outlineLevel="1" x14ac:dyDescent="0.25">
      <c r="A110" s="150" t="s">
        <v>3407</v>
      </c>
      <c r="B110" s="142">
        <f>SUMIFS(ОСТАТКИ!AD:AD,ОСТАТКИ!Q:Q,'ABC ПО СКЛАДАМ'!A:A)</f>
        <v>231728.84077866349</v>
      </c>
      <c r="C110" s="135">
        <f>SUMIFS(ОСТАТКИ!AD:AD,ОСТАТКИ!Q:Q,'ABC ПО СКЛАДАМ'!A:A,ОСТАТКИ!S:S,'ABC ПО СКЛАДАМ'!C$3)</f>
        <v>0</v>
      </c>
      <c r="D110" s="68">
        <f t="shared" si="202"/>
        <v>0</v>
      </c>
      <c r="E110" s="135">
        <f>SUMIFS(ОСТАТКИ!AD:AD,ОСТАТКИ!Q:Q,'ABC ПО СКЛАДАМ'!A:A,ОСТАТКИ!S:S,'ABC ПО СКЛАДАМ'!E$3)</f>
        <v>15997.635847846013</v>
      </c>
      <c r="F110" s="68">
        <f t="shared" si="203"/>
        <v>6.9036015517491001E-2</v>
      </c>
      <c r="G110" s="135">
        <f>SUMIFS(ОСТАТКИ!AD:AD,ОСТАТКИ!Q:Q,'ABC ПО СКЛАДАМ'!A:A,ОСТАТКИ!S:S,'ABC ПО СКЛАДАМ'!G$3)</f>
        <v>215731.20493081748</v>
      </c>
      <c r="H110" s="143">
        <f t="shared" si="204"/>
        <v>0.93096398448250894</v>
      </c>
      <c r="I110" s="132"/>
      <c r="J110" s="142">
        <f>SUMIFS(ОСТАТКИ!AA:AA,ОСТАТКИ!Q:Q,'ABC ПО СКЛАДАМ'!A:A)</f>
        <v>0</v>
      </c>
      <c r="K110" s="135">
        <f>SUMIFS(ОСТАТКИ!AA:AA,ОСТАТКИ!Q:Q,'ABC ПО СКЛАДАМ'!A:A,ОСТАТКИ!S:S,'ABC ПО СКЛАДАМ'!K$3)</f>
        <v>0</v>
      </c>
      <c r="L110" s="68">
        <f t="shared" si="205"/>
        <v>0</v>
      </c>
      <c r="M110" s="135">
        <f>SUMIFS(ОСТАТКИ!$AA:$AA,ОСТАТКИ!$Q:$Q,'ABC ПО СКЛАДАМ'!$A:$A,ОСТАТКИ!$S:$S,'ABC ПО СКЛАДАМ'!M$3)</f>
        <v>0</v>
      </c>
      <c r="N110" s="68">
        <f t="shared" si="206"/>
        <v>0</v>
      </c>
      <c r="O110" s="135">
        <f>SUMIFS(ОСТАТКИ!$AA:$AA,ОСТАТКИ!$Q:$Q,'ABC ПО СКЛАДАМ'!$A:$A,ОСТАТКИ!$S:$S,'ABC ПО СКЛАДАМ'!O$3)</f>
        <v>0</v>
      </c>
      <c r="P110" s="68">
        <f t="shared" si="206"/>
        <v>0</v>
      </c>
      <c r="R110" s="142">
        <f>SUMIFS(ОСТАТКИ!Z:Z,ОСТАТКИ!Q:Q,'ABC ПО СКЛАДАМ'!A:A)</f>
        <v>114954.71841477747</v>
      </c>
      <c r="S110" s="135">
        <f>SUMIFS(ОСТАТКИ!$Z:$Z,ОСТАТКИ!$Q:$Q,'ABC ПО СКЛАДАМ'!$A:$A,ОСТАТКИ!$S:$S,'ABC ПО СКЛАДАМ'!S$2)</f>
        <v>0</v>
      </c>
      <c r="T110" s="68">
        <f t="shared" si="207"/>
        <v>0</v>
      </c>
      <c r="U110" s="135">
        <f>SUMIFS(ОСТАТКИ!$Z:$Z,ОСТАТКИ!$Q:$Q,'ABC ПО СКЛАДАМ'!$A:$A,ОСТАТКИ!$S:$S,'ABC ПО СКЛАДАМ'!U$2)</f>
        <v>18031.233625114575</v>
      </c>
      <c r="V110" s="68">
        <f t="shared" si="207"/>
        <v>0.15685509802263717</v>
      </c>
      <c r="W110" s="135">
        <f>SUMIFS(ОСТАТКИ!$Z:$Z,ОСТАТКИ!$Q:$Q,'ABC ПО СКЛАДАМ'!$A:$A,ОСТАТКИ!$S:$S,'ABC ПО СКЛАДАМ'!W$2)</f>
        <v>96923.484789662893</v>
      </c>
      <c r="X110" s="68">
        <f t="shared" ref="X110" si="377">IFERROR(W110/$R110,0)</f>
        <v>0.8431449019773628</v>
      </c>
      <c r="Z110" s="142">
        <f>SUMIFS(ОСТАТКИ!W:W,ОСТАТКИ!Q:Q,'ABC ПО СКЛАДАМ'!A:A)</f>
        <v>0</v>
      </c>
      <c r="AA110" s="135">
        <f>SUMIFS(ОСТАТКИ!$W:$W,ОСТАТКИ!$Q:$Q,'ABC ПО СКЛАДАМ'!$A:$A,ОСТАТКИ!$S:$S,'ABC ПО СКЛАДАМ'!AA$2)</f>
        <v>0</v>
      </c>
      <c r="AB110" s="68">
        <f t="shared" si="209"/>
        <v>0</v>
      </c>
      <c r="AC110" s="135">
        <f>SUMIFS(ОСТАТКИ!$W:$W,ОСТАТКИ!$Q:$Q,'ABC ПО СКЛАДАМ'!$A:$A,ОСТАТКИ!$S:$S,'ABC ПО СКЛАДАМ'!AC$2)</f>
        <v>0</v>
      </c>
      <c r="AD110" s="68">
        <f t="shared" si="210"/>
        <v>0</v>
      </c>
      <c r="AE110" s="135">
        <f>SUMIFS(ОСТАТКИ!$W:$W,ОСТАТКИ!$Q:$Q,'ABC ПО СКЛАДАМ'!$A:$A,ОСТАТКИ!$S:$S,'ABC ПО СКЛАДАМ'!AE$2)</f>
        <v>0</v>
      </c>
      <c r="AF110" s="68">
        <f t="shared" si="211"/>
        <v>0</v>
      </c>
      <c r="AH110" s="142">
        <f>SUMIFS(ОСТАТКИ!U:U,ОСТАТКИ!Q:Q,'ABC ПО СКЛАДАМ'!A:A)</f>
        <v>24786.951979166664</v>
      </c>
      <c r="AI110" s="135">
        <f>SUMIFS(ОСТАТКИ!$U:$U,ОСТАТКИ!$Q:$Q,'ABC ПО СКЛАДАМ'!$A:$A,ОСТАТКИ!$S:$S,'ABC ПО СКЛАДАМ'!AI$2)</f>
        <v>0</v>
      </c>
      <c r="AJ110" s="68">
        <f t="shared" si="212"/>
        <v>0</v>
      </c>
      <c r="AK110" s="135">
        <f>SUMIFS(ОСТАТКИ!$U:$U,ОСТАТКИ!$Q:$Q,'ABC ПО СКЛАДАМ'!$A:$A,ОСТАТКИ!$S:$S,'ABC ПО СКЛАДАМ'!AK$2)</f>
        <v>0</v>
      </c>
      <c r="AL110" s="68">
        <f t="shared" si="213"/>
        <v>0</v>
      </c>
      <c r="AM110" s="135">
        <f>SUMIFS(ОСТАТКИ!$U:$U,ОСТАТКИ!$Q:$Q,'ABC ПО СКЛАДАМ'!$A:$A,ОСТАТКИ!$S:$S,'ABC ПО СКЛАДАМ'!AM$2)</f>
        <v>24786.951979166664</v>
      </c>
      <c r="AN110" s="68">
        <f t="shared" si="214"/>
        <v>1</v>
      </c>
      <c r="AP110" s="142">
        <f>SUMIFS(ОСТАТКИ!T:T,ОСТАТКИ!Q:Q,'ABC ПО СКЛАДАМ'!A:A)</f>
        <v>0</v>
      </c>
      <c r="AQ110" s="135">
        <f>SUMIFS(ОСТАТКИ!$T:$T,ОСТАТКИ!$Q:$Q,'ABC ПО СКЛАДАМ'!$A:$A,ОСТАТКИ!$S:$S,'ABC ПО СКЛАДАМ'!AQ$2)</f>
        <v>0</v>
      </c>
      <c r="AR110" s="68">
        <f t="shared" si="215"/>
        <v>0</v>
      </c>
      <c r="AS110" s="135">
        <f>SUMIFS(ОСТАТКИ!$T:$T,ОСТАТКИ!$Q:$Q,'ABC ПО СКЛАДАМ'!$A:$A,ОСТАТКИ!$S:$S,'ABC ПО СКЛАДАМ'!AS$2)</f>
        <v>0</v>
      </c>
      <c r="AT110" s="68">
        <f t="shared" si="216"/>
        <v>0</v>
      </c>
      <c r="AU110" s="135">
        <f>SUMIFS(ОСТАТКИ!$T:$T,ОСТАТКИ!$Q:$Q,'ABC ПО СКЛАДАМ'!$A:$A,ОСТАТКИ!$S:$S,'ABC ПО СКЛАДАМ'!AU$2)</f>
        <v>0</v>
      </c>
      <c r="AV110" s="68">
        <f t="shared" si="217"/>
        <v>0</v>
      </c>
      <c r="AX110" s="142">
        <f>SUMIFS(ОСТАТКИ!AB:AB,ОСТАТКИ!Q:Q,'ABC ПО СКЛАДАМ'!A:A)</f>
        <v>150826.10874439584</v>
      </c>
      <c r="AY110" s="135">
        <f>SUMIFS(ОСТАТКИ!$AB:$AB,ОСТАТКИ!$Q:$Q,'ABC ПО СКЛАДАМ'!$A:$A,ОСТАТКИ!$S:$S,'ABC ПО СКЛАДАМ'!AY$2)</f>
        <v>0</v>
      </c>
      <c r="AZ110" s="68">
        <f t="shared" si="218"/>
        <v>0</v>
      </c>
      <c r="BA110" s="135">
        <f>SUMIFS(ОСТАТКИ!$AB:$AB,ОСТАТКИ!$Q:$Q,'ABC ПО СКЛАДАМ'!$A:$A,ОСТАТКИ!$S:$S,'ABC ПО СКЛАДАМ'!BA$2)</f>
        <v>12770.184344965597</v>
      </c>
      <c r="BB110" s="68">
        <f t="shared" si="219"/>
        <v>8.4668261027718725E-2</v>
      </c>
      <c r="BC110" s="135">
        <f>SUMIFS(ОСТАТКИ!$AB:$AB,ОСТАТКИ!$Q:$Q,'ABC ПО СКЛАДАМ'!$A:$A,ОСТАТКИ!$S:$S,'ABC ПО СКЛАДАМ'!BC$2)</f>
        <v>138055.92439943025</v>
      </c>
      <c r="BD110" s="68">
        <f t="shared" si="220"/>
        <v>0.91533173897228137</v>
      </c>
      <c r="BF110" s="142">
        <f>SUMIFS(ОСТАТКИ!AC:AC,ОСТАТКИ!Q:Q,'ABC ПО СКЛАДАМ'!A:A)</f>
        <v>51534.120452863295</v>
      </c>
      <c r="BG110" s="135">
        <f>SUMIFS(ОСТАТКИ!$AC:$AC,ОСТАТКИ!$Q:$Q,'ABC ПО СКЛАДАМ'!$A:$A,ОСТАТКИ!$S:$S,'ABC ПО СКЛАДАМ'!BG$2)</f>
        <v>0</v>
      </c>
      <c r="BH110" s="68">
        <f t="shared" si="221"/>
        <v>0</v>
      </c>
      <c r="BI110" s="135">
        <f>SUMIFS(ОСТАТКИ!$AC:$AC,ОСТАТКИ!$Q:$Q,'ABC ПО СКЛАДАМ'!$A:$A,ОСТАТКИ!$S:$S,'ABC ПО СКЛАДАМ'!BI$2)</f>
        <v>43934.120452863295</v>
      </c>
      <c r="BJ110" s="68">
        <f t="shared" si="222"/>
        <v>0.85252489160164302</v>
      </c>
      <c r="BK110" s="135">
        <f>SUMIFS(ОСТАТКИ!$AC:$AC,ОСТАТКИ!$Q:$Q,'ABC ПО СКЛАДАМ'!$A:$A,ОСТАТКИ!$S:$S,'ABC ПО СКЛАДАМ'!BK$2)</f>
        <v>7600</v>
      </c>
      <c r="BL110" s="68">
        <f t="shared" si="223"/>
        <v>0.14747510839835698</v>
      </c>
      <c r="BN110" s="142">
        <f>SUMIFS(ОСТАТКИ!Y:Y,ОСТАТКИ!Q:Q,'ABC ПО СКЛАДАМ'!A:A)</f>
        <v>0</v>
      </c>
      <c r="BO110" s="135">
        <f>SUMIFS(ОСТАТКИ!$Y:$Y,ОСТАТКИ!$Q:$Q,'ABC ПО СКЛАДАМ'!$A:$A,ОСТАТКИ!$S:$S,'ABC ПО СКЛАДАМ'!BO$2)</f>
        <v>0</v>
      </c>
      <c r="BP110" s="68">
        <f t="shared" si="224"/>
        <v>0</v>
      </c>
      <c r="BQ110" s="135">
        <f>SUMIFS(ОСТАТКИ!$Y:$Y,ОСТАТКИ!$Q:$Q,'ABC ПО СКЛАДАМ'!$A:$A,ОСТАТКИ!$S:$S,'ABC ПО СКЛАДАМ'!BQ$2)</f>
        <v>0</v>
      </c>
      <c r="BR110" s="68">
        <f t="shared" si="225"/>
        <v>0</v>
      </c>
      <c r="BS110" s="135">
        <f>SUMIFS(ОСТАТКИ!$Y:$Y,ОСТАТКИ!$Q:$Q,'ABC ПО СКЛАДАМ'!$A:$A,ОСТАТКИ!$S:$S,'ABC ПО СКЛАДАМ'!BS$2)</f>
        <v>0</v>
      </c>
      <c r="BT110" s="68">
        <f t="shared" si="226"/>
        <v>0</v>
      </c>
    </row>
    <row r="111" spans="1:72" ht="12" hidden="1" outlineLevel="1" x14ac:dyDescent="0.25">
      <c r="A111" s="150" t="s">
        <v>3481</v>
      </c>
      <c r="B111" s="142">
        <f>SUMIFS(ОСТАТКИ!AD:AD,ОСТАТКИ!Q:Q,'ABC ПО СКЛАДАМ'!A:A)</f>
        <v>1188876.0414206311</v>
      </c>
      <c r="C111" s="135">
        <f>SUMIFS(ОСТАТКИ!AD:AD,ОСТАТКИ!Q:Q,'ABC ПО СКЛАДАМ'!A:A,ОСТАТКИ!S:S,'ABC ПО СКЛАДАМ'!C$3)</f>
        <v>0</v>
      </c>
      <c r="D111" s="68">
        <f t="shared" si="202"/>
        <v>0</v>
      </c>
      <c r="E111" s="135">
        <f>SUMIFS(ОСТАТКИ!AD:AD,ОСТАТКИ!Q:Q,'ABC ПО СКЛАДАМ'!A:A,ОСТАТКИ!S:S,'ABC ПО СКЛАДАМ'!E$3)</f>
        <v>0</v>
      </c>
      <c r="F111" s="68">
        <f t="shared" si="203"/>
        <v>0</v>
      </c>
      <c r="G111" s="135">
        <f>SUMIFS(ОСТАТКИ!AD:AD,ОСТАТКИ!Q:Q,'ABC ПО СКЛАДАМ'!A:A,ОСТАТКИ!S:S,'ABC ПО СКЛАДАМ'!G$3)</f>
        <v>1188876.0414206311</v>
      </c>
      <c r="H111" s="143">
        <f t="shared" si="204"/>
        <v>1</v>
      </c>
      <c r="I111" s="132"/>
      <c r="J111" s="142">
        <f>SUMIFS(ОСТАТКИ!AA:AA,ОСТАТКИ!Q:Q,'ABC ПО СКЛАДАМ'!A:A)</f>
        <v>0</v>
      </c>
      <c r="K111" s="135">
        <f>SUMIFS(ОСТАТКИ!AA:AA,ОСТАТКИ!Q:Q,'ABC ПО СКЛАДАМ'!A:A,ОСТАТКИ!S:S,'ABC ПО СКЛАДАМ'!K$3)</f>
        <v>0</v>
      </c>
      <c r="L111" s="68">
        <f t="shared" si="205"/>
        <v>0</v>
      </c>
      <c r="M111" s="135">
        <f>SUMIFS(ОСТАТКИ!$AA:$AA,ОСТАТКИ!$Q:$Q,'ABC ПО СКЛАДАМ'!$A:$A,ОСТАТКИ!$S:$S,'ABC ПО СКЛАДАМ'!M$3)</f>
        <v>0</v>
      </c>
      <c r="N111" s="68">
        <f t="shared" si="206"/>
        <v>0</v>
      </c>
      <c r="O111" s="135">
        <f>SUMIFS(ОСТАТКИ!$AA:$AA,ОСТАТКИ!$Q:$Q,'ABC ПО СКЛАДАМ'!$A:$A,ОСТАТКИ!$S:$S,'ABC ПО СКЛАДАМ'!O$3)</f>
        <v>0</v>
      </c>
      <c r="P111" s="68">
        <f t="shared" si="206"/>
        <v>0</v>
      </c>
      <c r="R111" s="142">
        <f>SUMIFS(ОСТАТКИ!Z:Z,ОСТАТКИ!Q:Q,'ABC ПО СКЛАДАМ'!A:A)</f>
        <v>397396.62113453331</v>
      </c>
      <c r="S111" s="135">
        <f>SUMIFS(ОСТАТКИ!$Z:$Z,ОСТАТКИ!$Q:$Q,'ABC ПО СКЛАДАМ'!$A:$A,ОСТАТКИ!$S:$S,'ABC ПО СКЛАДАМ'!S$2)</f>
        <v>0</v>
      </c>
      <c r="T111" s="68">
        <f t="shared" si="207"/>
        <v>0</v>
      </c>
      <c r="U111" s="135">
        <f>SUMIFS(ОСТАТКИ!$Z:$Z,ОСТАТКИ!$Q:$Q,'ABC ПО СКЛАДАМ'!$A:$A,ОСТАТКИ!$S:$S,'ABC ПО СКЛАДАМ'!U$2)</f>
        <v>0</v>
      </c>
      <c r="V111" s="68">
        <f t="shared" si="207"/>
        <v>0</v>
      </c>
      <c r="W111" s="135">
        <f>SUMIFS(ОСТАТКИ!$Z:$Z,ОСТАТКИ!$Q:$Q,'ABC ПО СКЛАДАМ'!$A:$A,ОСТАТКИ!$S:$S,'ABC ПО СКЛАДАМ'!W$2)</f>
        <v>397396.62113453331</v>
      </c>
      <c r="X111" s="68">
        <f t="shared" ref="X111" si="378">IFERROR(W111/$R111,0)</f>
        <v>1</v>
      </c>
      <c r="Z111" s="142">
        <f>SUMIFS(ОСТАТКИ!W:W,ОСТАТКИ!Q:Q,'ABC ПО СКЛАДАМ'!A:A)</f>
        <v>0</v>
      </c>
      <c r="AA111" s="135">
        <f>SUMIFS(ОСТАТКИ!$W:$W,ОСТАТКИ!$Q:$Q,'ABC ПО СКЛАДАМ'!$A:$A,ОСТАТКИ!$S:$S,'ABC ПО СКЛАДАМ'!AA$2)</f>
        <v>0</v>
      </c>
      <c r="AB111" s="68">
        <f t="shared" si="209"/>
        <v>0</v>
      </c>
      <c r="AC111" s="135">
        <f>SUMIFS(ОСТАТКИ!$W:$W,ОСТАТКИ!$Q:$Q,'ABC ПО СКЛАДАМ'!$A:$A,ОСТАТКИ!$S:$S,'ABC ПО СКЛАДАМ'!AC$2)</f>
        <v>0</v>
      </c>
      <c r="AD111" s="68">
        <f t="shared" si="210"/>
        <v>0</v>
      </c>
      <c r="AE111" s="135">
        <f>SUMIFS(ОСТАТКИ!$W:$W,ОСТАТКИ!$Q:$Q,'ABC ПО СКЛАДАМ'!$A:$A,ОСТАТКИ!$S:$S,'ABC ПО СКЛАДАМ'!AE$2)</f>
        <v>0</v>
      </c>
      <c r="AF111" s="68">
        <f t="shared" si="211"/>
        <v>0</v>
      </c>
      <c r="AH111" s="142">
        <f>SUMIFS(ОСТАТКИ!U:U,ОСТАТКИ!Q:Q,'ABC ПО СКЛАДАМ'!A:A)</f>
        <v>222183.65500945834</v>
      </c>
      <c r="AI111" s="135">
        <f>SUMIFS(ОСТАТКИ!$U:$U,ОСТАТКИ!$Q:$Q,'ABC ПО СКЛАДАМ'!$A:$A,ОСТАТКИ!$S:$S,'ABC ПО СКЛАДАМ'!AI$2)</f>
        <v>0</v>
      </c>
      <c r="AJ111" s="68">
        <f t="shared" si="212"/>
        <v>0</v>
      </c>
      <c r="AK111" s="135">
        <f>SUMIFS(ОСТАТКИ!$U:$U,ОСТАТКИ!$Q:$Q,'ABC ПО СКЛАДАМ'!$A:$A,ОСТАТКИ!$S:$S,'ABC ПО СКЛАДАМ'!AK$2)</f>
        <v>0</v>
      </c>
      <c r="AL111" s="68">
        <f t="shared" si="213"/>
        <v>0</v>
      </c>
      <c r="AM111" s="135">
        <f>SUMIFS(ОСТАТКИ!$U:$U,ОСТАТКИ!$Q:$Q,'ABC ПО СКЛАДАМ'!$A:$A,ОСТАТКИ!$S:$S,'ABC ПО СКЛАДАМ'!AM$2)</f>
        <v>222183.65500945834</v>
      </c>
      <c r="AN111" s="68">
        <f t="shared" si="214"/>
        <v>1</v>
      </c>
      <c r="AP111" s="142">
        <f>SUMIFS(ОСТАТКИ!T:T,ОСТАТКИ!Q:Q,'ABC ПО СКЛАДАМ'!A:A)</f>
        <v>0</v>
      </c>
      <c r="AQ111" s="135">
        <f>SUMIFS(ОСТАТКИ!$T:$T,ОСТАТКИ!$Q:$Q,'ABC ПО СКЛАДАМ'!$A:$A,ОСТАТКИ!$S:$S,'ABC ПО СКЛАДАМ'!AQ$2)</f>
        <v>0</v>
      </c>
      <c r="AR111" s="68">
        <f t="shared" si="215"/>
        <v>0</v>
      </c>
      <c r="AS111" s="135">
        <f>SUMIFS(ОСТАТКИ!$T:$T,ОСТАТКИ!$Q:$Q,'ABC ПО СКЛАДАМ'!$A:$A,ОСТАТКИ!$S:$S,'ABC ПО СКЛАДАМ'!AS$2)</f>
        <v>0</v>
      </c>
      <c r="AT111" s="68">
        <f t="shared" si="216"/>
        <v>0</v>
      </c>
      <c r="AU111" s="135">
        <f>SUMIFS(ОСТАТКИ!$T:$T,ОСТАТКИ!$Q:$Q,'ABC ПО СКЛАДАМ'!$A:$A,ОСТАТКИ!$S:$S,'ABC ПО СКЛАДАМ'!AU$2)</f>
        <v>0</v>
      </c>
      <c r="AV111" s="68">
        <f t="shared" si="217"/>
        <v>0</v>
      </c>
      <c r="AX111" s="142">
        <f>SUMIFS(ОСТАТКИ!AB:AB,ОСТАТКИ!Q:Q,'ABC ПО СКЛАДАМ'!A:A)</f>
        <v>509653.32014641707</v>
      </c>
      <c r="AY111" s="135">
        <f>SUMIFS(ОСТАТКИ!$AB:$AB,ОСТАТКИ!$Q:$Q,'ABC ПО СКЛАДАМ'!$A:$A,ОСТАТКИ!$S:$S,'ABC ПО СКЛАДАМ'!AY$2)</f>
        <v>0</v>
      </c>
      <c r="AZ111" s="68">
        <f t="shared" si="218"/>
        <v>0</v>
      </c>
      <c r="BA111" s="135">
        <f>SUMIFS(ОСТАТКИ!$AB:$AB,ОСТАТКИ!$Q:$Q,'ABC ПО СКЛАДАМ'!$A:$A,ОСТАТКИ!$S:$S,'ABC ПО СКЛАДАМ'!BA$2)</f>
        <v>0</v>
      </c>
      <c r="BB111" s="68">
        <f t="shared" si="219"/>
        <v>0</v>
      </c>
      <c r="BC111" s="135">
        <f>SUMIFS(ОСТАТКИ!$AB:$AB,ОСТАТКИ!$Q:$Q,'ABC ПО СКЛАДАМ'!$A:$A,ОСТАТКИ!$S:$S,'ABC ПО СКЛАДАМ'!BC$2)</f>
        <v>509653.32014641707</v>
      </c>
      <c r="BD111" s="68">
        <f t="shared" si="220"/>
        <v>1</v>
      </c>
      <c r="BF111" s="142">
        <f>SUMIFS(ОСТАТКИ!AC:AC,ОСТАТКИ!Q:Q,'ABC ПО СКЛАДАМ'!A:A)</f>
        <v>224401.28573913046</v>
      </c>
      <c r="BG111" s="135">
        <f>SUMIFS(ОСТАТКИ!$AC:$AC,ОСТАТКИ!$Q:$Q,'ABC ПО СКЛАДАМ'!$A:$A,ОСТАТКИ!$S:$S,'ABC ПО СКЛАДАМ'!BG$2)</f>
        <v>0</v>
      </c>
      <c r="BH111" s="68">
        <f t="shared" si="221"/>
        <v>0</v>
      </c>
      <c r="BI111" s="135">
        <f>SUMIFS(ОСТАТКИ!$AC:$AC,ОСТАТКИ!$Q:$Q,'ABC ПО СКЛАДАМ'!$A:$A,ОСТАТКИ!$S:$S,'ABC ПО СКЛАДАМ'!BI$2)</f>
        <v>0</v>
      </c>
      <c r="BJ111" s="68">
        <f t="shared" si="222"/>
        <v>0</v>
      </c>
      <c r="BK111" s="135">
        <f>SUMIFS(ОСТАТКИ!$AC:$AC,ОСТАТКИ!$Q:$Q,'ABC ПО СКЛАДАМ'!$A:$A,ОСТАТКИ!$S:$S,'ABC ПО СКЛАДАМ'!BK$2)</f>
        <v>224401.28573913046</v>
      </c>
      <c r="BL111" s="68">
        <f t="shared" si="223"/>
        <v>1</v>
      </c>
      <c r="BN111" s="142">
        <f>SUMIFS(ОСТАТКИ!Y:Y,ОСТАТКИ!Q:Q,'ABC ПО СКЛАДАМ'!A:A)</f>
        <v>0</v>
      </c>
      <c r="BO111" s="135">
        <f>SUMIFS(ОСТАТКИ!$Y:$Y,ОСТАТКИ!$Q:$Q,'ABC ПО СКЛАДАМ'!$A:$A,ОСТАТКИ!$S:$S,'ABC ПО СКЛАДАМ'!BO$2)</f>
        <v>0</v>
      </c>
      <c r="BP111" s="68">
        <f t="shared" si="224"/>
        <v>0</v>
      </c>
      <c r="BQ111" s="135">
        <f>SUMIFS(ОСТАТКИ!$Y:$Y,ОСТАТКИ!$Q:$Q,'ABC ПО СКЛАДАМ'!$A:$A,ОСТАТКИ!$S:$S,'ABC ПО СКЛАДАМ'!BQ$2)</f>
        <v>0</v>
      </c>
      <c r="BR111" s="68">
        <f t="shared" si="225"/>
        <v>0</v>
      </c>
      <c r="BS111" s="135">
        <f>SUMIFS(ОСТАТКИ!$Y:$Y,ОСТАТКИ!$Q:$Q,'ABC ПО СКЛАДАМ'!$A:$A,ОСТАТКИ!$S:$S,'ABC ПО СКЛАДАМ'!BS$2)</f>
        <v>0</v>
      </c>
      <c r="BT111" s="68">
        <f t="shared" si="226"/>
        <v>0</v>
      </c>
    </row>
    <row r="112" spans="1:72" ht="12" collapsed="1" x14ac:dyDescent="0.25">
      <c r="A112" s="151" t="s">
        <v>3556</v>
      </c>
      <c r="B112" s="144">
        <f>SUM(B113:B114)</f>
        <v>146495.08266054984</v>
      </c>
      <c r="C112" s="134">
        <f t="shared" ref="C112:G112" si="379">SUM(C113:C114)</f>
        <v>0</v>
      </c>
      <c r="D112" s="123">
        <f t="shared" si="202"/>
        <v>0</v>
      </c>
      <c r="E112" s="134">
        <f t="shared" si="379"/>
        <v>0</v>
      </c>
      <c r="F112" s="123">
        <f t="shared" si="203"/>
        <v>0</v>
      </c>
      <c r="G112" s="134">
        <f t="shared" si="379"/>
        <v>146495.08266054984</v>
      </c>
      <c r="H112" s="145">
        <f t="shared" si="204"/>
        <v>1</v>
      </c>
      <c r="I112" s="132"/>
      <c r="J112" s="144">
        <f>SUM(J113:J114)</f>
        <v>835335.47134652338</v>
      </c>
      <c r="K112" s="134">
        <f t="shared" ref="K112:M112" si="380">SUM(K113:K114)</f>
        <v>0</v>
      </c>
      <c r="L112" s="123">
        <f t="shared" si="205"/>
        <v>0</v>
      </c>
      <c r="M112" s="134">
        <f t="shared" si="380"/>
        <v>0</v>
      </c>
      <c r="N112" s="123">
        <f t="shared" si="206"/>
        <v>0</v>
      </c>
      <c r="O112" s="134">
        <f t="shared" ref="O112" si="381">SUM(O113:O114)</f>
        <v>835335.47134652338</v>
      </c>
      <c r="P112" s="123">
        <f t="shared" si="206"/>
        <v>1</v>
      </c>
      <c r="R112" s="144">
        <f>SUM(R113:R114)</f>
        <v>511475.70421565115</v>
      </c>
      <c r="S112" s="134">
        <f t="shared" ref="S112" si="382">SUM(S113:S114)</f>
        <v>0</v>
      </c>
      <c r="T112" s="123">
        <f t="shared" si="207"/>
        <v>0</v>
      </c>
      <c r="U112" s="134">
        <f t="shared" ref="U112" si="383">SUM(U113:U114)</f>
        <v>0</v>
      </c>
      <c r="V112" s="123">
        <f t="shared" si="207"/>
        <v>0</v>
      </c>
      <c r="W112" s="134">
        <f t="shared" ref="W112" si="384">SUM(W113:W114)</f>
        <v>511475.70421565115</v>
      </c>
      <c r="X112" s="123">
        <f t="shared" ref="X112" si="385">IFERROR(W112/$R112,0)</f>
        <v>1</v>
      </c>
      <c r="Z112" s="144">
        <f>SUM(Z113:Z114)</f>
        <v>0</v>
      </c>
      <c r="AA112" s="134">
        <f t="shared" ref="AA112" si="386">SUM(AA113:AA114)</f>
        <v>0</v>
      </c>
      <c r="AB112" s="123">
        <f t="shared" si="209"/>
        <v>0</v>
      </c>
      <c r="AC112" s="134">
        <f t="shared" ref="AC112" si="387">SUM(AC113:AC114)</f>
        <v>0</v>
      </c>
      <c r="AD112" s="123">
        <f t="shared" si="210"/>
        <v>0</v>
      </c>
      <c r="AE112" s="134">
        <f t="shared" ref="AE112" si="388">SUM(AE113:AE114)</f>
        <v>0</v>
      </c>
      <c r="AF112" s="123">
        <f t="shared" si="211"/>
        <v>0</v>
      </c>
      <c r="AH112" s="144">
        <f>SUM(AH113:AH114)</f>
        <v>6068.8811737804872</v>
      </c>
      <c r="AI112" s="134">
        <f t="shared" ref="AI112:AM112" si="389">SUM(AI113:AI114)</f>
        <v>0</v>
      </c>
      <c r="AJ112" s="123">
        <f t="shared" si="212"/>
        <v>0</v>
      </c>
      <c r="AK112" s="134">
        <f t="shared" si="389"/>
        <v>0</v>
      </c>
      <c r="AL112" s="123">
        <f t="shared" si="213"/>
        <v>0</v>
      </c>
      <c r="AM112" s="134">
        <f t="shared" si="389"/>
        <v>6068.8811737804872</v>
      </c>
      <c r="AN112" s="123">
        <f t="shared" si="214"/>
        <v>1</v>
      </c>
      <c r="AP112" s="144">
        <f>SUM(AP113:AP114)</f>
        <v>122269.51676358577</v>
      </c>
      <c r="AQ112" s="134">
        <f t="shared" ref="AQ112" si="390">SUM(AQ113:AQ114)</f>
        <v>0</v>
      </c>
      <c r="AR112" s="123">
        <f t="shared" si="215"/>
        <v>0</v>
      </c>
      <c r="AS112" s="134">
        <f t="shared" ref="AS112" si="391">SUM(AS113:AS114)</f>
        <v>0</v>
      </c>
      <c r="AT112" s="123">
        <f t="shared" si="216"/>
        <v>0</v>
      </c>
      <c r="AU112" s="134">
        <f t="shared" ref="AU112" si="392">SUM(AU113:AU114)</f>
        <v>122269.51676358577</v>
      </c>
      <c r="AV112" s="123">
        <f t="shared" si="217"/>
        <v>1</v>
      </c>
      <c r="AX112" s="144">
        <f>SUM(AX113:AX114)</f>
        <v>48202.407202411072</v>
      </c>
      <c r="AY112" s="134">
        <f t="shared" ref="AY112" si="393">SUM(AY113:AY114)</f>
        <v>0</v>
      </c>
      <c r="AZ112" s="123">
        <f t="shared" si="218"/>
        <v>0</v>
      </c>
      <c r="BA112" s="134">
        <f t="shared" ref="BA112" si="394">SUM(BA113:BA114)</f>
        <v>0</v>
      </c>
      <c r="BB112" s="123">
        <f t="shared" si="219"/>
        <v>0</v>
      </c>
      <c r="BC112" s="134">
        <f t="shared" ref="BC112" si="395">SUM(BC113:BC114)</f>
        <v>48202.407202411072</v>
      </c>
      <c r="BD112" s="123">
        <f t="shared" si="220"/>
        <v>1</v>
      </c>
      <c r="BF112" s="144">
        <f>SUM(BF113:BF114)</f>
        <v>378615.79584693967</v>
      </c>
      <c r="BG112" s="134">
        <f t="shared" ref="BG112" si="396">SUM(BG113:BG114)</f>
        <v>0</v>
      </c>
      <c r="BH112" s="123">
        <f t="shared" si="221"/>
        <v>0</v>
      </c>
      <c r="BI112" s="134">
        <f t="shared" ref="BI112" si="397">SUM(BI113:BI114)</f>
        <v>0</v>
      </c>
      <c r="BJ112" s="123">
        <f t="shared" si="222"/>
        <v>0</v>
      </c>
      <c r="BK112" s="134">
        <f t="shared" ref="BK112" si="398">SUM(BK113:BK114)</f>
        <v>378615.79584693967</v>
      </c>
      <c r="BL112" s="123">
        <f t="shared" si="223"/>
        <v>1</v>
      </c>
      <c r="BN112" s="144">
        <f>SUM(BN113:BN114)</f>
        <v>0</v>
      </c>
      <c r="BO112" s="134">
        <f t="shared" ref="BO112" si="399">SUM(BO113:BO114)</f>
        <v>0</v>
      </c>
      <c r="BP112" s="123">
        <f t="shared" si="224"/>
        <v>0</v>
      </c>
      <c r="BQ112" s="134">
        <f t="shared" ref="BQ112" si="400">SUM(BQ113:BQ114)</f>
        <v>0</v>
      </c>
      <c r="BR112" s="123">
        <f t="shared" si="225"/>
        <v>0</v>
      </c>
      <c r="BS112" s="134">
        <f t="shared" ref="BS112" si="401">SUM(BS113:BS114)</f>
        <v>0</v>
      </c>
      <c r="BT112" s="123">
        <f t="shared" si="226"/>
        <v>0</v>
      </c>
    </row>
    <row r="113" spans="1:72" ht="12" hidden="1" outlineLevel="1" x14ac:dyDescent="0.25">
      <c r="A113" s="150" t="s">
        <v>3557</v>
      </c>
      <c r="B113" s="142">
        <f>SUMIFS(ОСТАТКИ!AD:AD,ОСТАТКИ!Q:Q,'ABC ПО СКЛАДАМ'!A:A)</f>
        <v>126860.82140366244</v>
      </c>
      <c r="C113" s="135">
        <f>SUMIFS(ОСТАТКИ!AD:AD,ОСТАТКИ!Q:Q,'ABC ПО СКЛАДАМ'!A:A,ОСТАТКИ!S:S,'ABC ПО СКЛАДАМ'!C$3)</f>
        <v>0</v>
      </c>
      <c r="D113" s="68">
        <f t="shared" si="202"/>
        <v>0</v>
      </c>
      <c r="E113" s="135">
        <f>SUMIFS(ОСТАТКИ!AD:AD,ОСТАТКИ!Q:Q,'ABC ПО СКЛАДАМ'!A:A,ОСТАТКИ!S:S,'ABC ПО СКЛАДАМ'!E$3)</f>
        <v>0</v>
      </c>
      <c r="F113" s="68">
        <f t="shared" si="203"/>
        <v>0</v>
      </c>
      <c r="G113" s="135">
        <f>SUMIFS(ОСТАТКИ!AD:AD,ОСТАТКИ!Q:Q,'ABC ПО СКЛАДАМ'!A:A,ОСТАТКИ!S:S,'ABC ПО СКЛАДАМ'!G$3)</f>
        <v>126860.82140366244</v>
      </c>
      <c r="H113" s="143">
        <f t="shared" si="204"/>
        <v>1</v>
      </c>
      <c r="I113" s="132"/>
      <c r="J113" s="142">
        <f>SUMIFS(ОСТАТКИ!AA:AA,ОСТАТКИ!Q:Q,'ABC ПО СКЛАДАМ'!A:A)</f>
        <v>574631.26953877241</v>
      </c>
      <c r="K113" s="135">
        <f>SUMIFS(ОСТАТКИ!AA:AA,ОСТАТКИ!Q:Q,'ABC ПО СКЛАДАМ'!A:A,ОСТАТКИ!S:S,'ABC ПО СКЛАДАМ'!K$3)</f>
        <v>0</v>
      </c>
      <c r="L113" s="68">
        <f t="shared" si="205"/>
        <v>0</v>
      </c>
      <c r="M113" s="135">
        <f>SUMIFS(ОСТАТКИ!$AA:$AA,ОСТАТКИ!$Q:$Q,'ABC ПО СКЛАДАМ'!$A:$A,ОСТАТКИ!$S:$S,'ABC ПО СКЛАДАМ'!M$3)</f>
        <v>0</v>
      </c>
      <c r="N113" s="68">
        <f t="shared" si="206"/>
        <v>0</v>
      </c>
      <c r="O113" s="135">
        <f>SUMIFS(ОСТАТКИ!$AA:$AA,ОСТАТКИ!$Q:$Q,'ABC ПО СКЛАДАМ'!$A:$A,ОСТАТКИ!$S:$S,'ABC ПО СКЛАДАМ'!O$3)</f>
        <v>574631.26953877241</v>
      </c>
      <c r="P113" s="68">
        <f t="shared" si="206"/>
        <v>1</v>
      </c>
      <c r="R113" s="142">
        <f>SUMIFS(ОСТАТКИ!Z:Z,ОСТАТКИ!Q:Q,'ABC ПО СКЛАДАМ'!A:A)</f>
        <v>455990.3033703831</v>
      </c>
      <c r="S113" s="135">
        <f>SUMIFS(ОСТАТКИ!$Z:$Z,ОСТАТКИ!$Q:$Q,'ABC ПО СКЛАДАМ'!$A:$A,ОСТАТКИ!$S:$S,'ABC ПО СКЛАДАМ'!S$2)</f>
        <v>0</v>
      </c>
      <c r="T113" s="68">
        <f t="shared" si="207"/>
        <v>0</v>
      </c>
      <c r="U113" s="135">
        <f>SUMIFS(ОСТАТКИ!$Z:$Z,ОСТАТКИ!$Q:$Q,'ABC ПО СКЛАДАМ'!$A:$A,ОСТАТКИ!$S:$S,'ABC ПО СКЛАДАМ'!U$2)</f>
        <v>0</v>
      </c>
      <c r="V113" s="68">
        <f t="shared" si="207"/>
        <v>0</v>
      </c>
      <c r="W113" s="135">
        <f>SUMIFS(ОСТАТКИ!$Z:$Z,ОСТАТКИ!$Q:$Q,'ABC ПО СКЛАДАМ'!$A:$A,ОСТАТКИ!$S:$S,'ABC ПО СКЛАДАМ'!W$2)</f>
        <v>455990.3033703831</v>
      </c>
      <c r="X113" s="68">
        <f t="shared" ref="X113" si="402">IFERROR(W113/$R113,0)</f>
        <v>1</v>
      </c>
      <c r="Z113" s="142">
        <f>SUMIFS(ОСТАТКИ!W:W,ОСТАТКИ!Q:Q,'ABC ПО СКЛАДАМ'!A:A)</f>
        <v>0</v>
      </c>
      <c r="AA113" s="135">
        <f>SUMIFS(ОСТАТКИ!$W:$W,ОСТАТКИ!$Q:$Q,'ABC ПО СКЛАДАМ'!$A:$A,ОСТАТКИ!$S:$S,'ABC ПО СКЛАДАМ'!AA$2)</f>
        <v>0</v>
      </c>
      <c r="AB113" s="68">
        <f t="shared" si="209"/>
        <v>0</v>
      </c>
      <c r="AC113" s="135">
        <f>SUMIFS(ОСТАТКИ!$W:$W,ОСТАТКИ!$Q:$Q,'ABC ПО СКЛАДАМ'!$A:$A,ОСТАТКИ!$S:$S,'ABC ПО СКЛАДАМ'!AC$2)</f>
        <v>0</v>
      </c>
      <c r="AD113" s="68">
        <f t="shared" si="210"/>
        <v>0</v>
      </c>
      <c r="AE113" s="135">
        <f>SUMIFS(ОСТАТКИ!$W:$W,ОСТАТКИ!$Q:$Q,'ABC ПО СКЛАДАМ'!$A:$A,ОСТАТКИ!$S:$S,'ABC ПО СКЛАДАМ'!AE$2)</f>
        <v>0</v>
      </c>
      <c r="AF113" s="68">
        <f t="shared" si="211"/>
        <v>0</v>
      </c>
      <c r="AH113" s="142">
        <f>SUMIFS(ОСТАТКИ!U:U,ОСТАТКИ!Q:Q,'ABC ПО СКЛАДАМ'!A:A)</f>
        <v>6068.8811737804872</v>
      </c>
      <c r="AI113" s="135">
        <f>SUMIFS(ОСТАТКИ!$U:$U,ОСТАТКИ!$Q:$Q,'ABC ПО СКЛАДАМ'!$A:$A,ОСТАТКИ!$S:$S,'ABC ПО СКЛАДАМ'!AI$2)</f>
        <v>0</v>
      </c>
      <c r="AJ113" s="68">
        <f t="shared" si="212"/>
        <v>0</v>
      </c>
      <c r="AK113" s="135">
        <f>SUMIFS(ОСТАТКИ!$U:$U,ОСТАТКИ!$Q:$Q,'ABC ПО СКЛАДАМ'!$A:$A,ОСТАТКИ!$S:$S,'ABC ПО СКЛАДАМ'!AK$2)</f>
        <v>0</v>
      </c>
      <c r="AL113" s="68">
        <f t="shared" si="213"/>
        <v>0</v>
      </c>
      <c r="AM113" s="135">
        <f>SUMIFS(ОСТАТКИ!$U:$U,ОСТАТКИ!$Q:$Q,'ABC ПО СКЛАДАМ'!$A:$A,ОСТАТКИ!$S:$S,'ABC ПО СКЛАДАМ'!AM$2)</f>
        <v>6068.8811737804872</v>
      </c>
      <c r="AN113" s="68">
        <f t="shared" si="214"/>
        <v>1</v>
      </c>
      <c r="AP113" s="142">
        <f>SUMIFS(ОСТАТКИ!T:T,ОСТАТКИ!Q:Q,'ABC ПО СКЛАДАМ'!A:A)</f>
        <v>65240.472618140237</v>
      </c>
      <c r="AQ113" s="135">
        <f>SUMIFS(ОСТАТКИ!$T:$T,ОСТАТКИ!$Q:$Q,'ABC ПО СКЛАДАМ'!$A:$A,ОСТАТКИ!$S:$S,'ABC ПО СКЛАДАМ'!AQ$2)</f>
        <v>0</v>
      </c>
      <c r="AR113" s="68">
        <f t="shared" si="215"/>
        <v>0</v>
      </c>
      <c r="AS113" s="135">
        <f>SUMIFS(ОСТАТКИ!$T:$T,ОСТАТКИ!$Q:$Q,'ABC ПО СКЛАДАМ'!$A:$A,ОСТАТКИ!$S:$S,'ABC ПО СКЛАДАМ'!AS$2)</f>
        <v>0</v>
      </c>
      <c r="AT113" s="68">
        <f t="shared" si="216"/>
        <v>0</v>
      </c>
      <c r="AU113" s="135">
        <f>SUMIFS(ОСТАТКИ!$T:$T,ОСТАТКИ!$Q:$Q,'ABC ПО СКЛАДАМ'!$A:$A,ОСТАТКИ!$S:$S,'ABC ПО СКЛАДАМ'!AU$2)</f>
        <v>65240.472618140237</v>
      </c>
      <c r="AV113" s="68">
        <f t="shared" si="217"/>
        <v>1</v>
      </c>
      <c r="AX113" s="142">
        <f>SUMIFS(ОСТАТКИ!AB:AB,ОСТАТКИ!Q:Q,'ABC ПО СКЛАДАМ'!A:A)</f>
        <v>38025.795816055877</v>
      </c>
      <c r="AY113" s="135">
        <f>SUMIFS(ОСТАТКИ!$AB:$AB,ОСТАТКИ!$Q:$Q,'ABC ПО СКЛАДАМ'!$A:$A,ОСТАТКИ!$S:$S,'ABC ПО СКЛАДАМ'!AY$2)</f>
        <v>0</v>
      </c>
      <c r="AZ113" s="68">
        <f t="shared" si="218"/>
        <v>0</v>
      </c>
      <c r="BA113" s="135">
        <f>SUMIFS(ОСТАТКИ!$AB:$AB,ОСТАТКИ!$Q:$Q,'ABC ПО СКЛАДАМ'!$A:$A,ОСТАТКИ!$S:$S,'ABC ПО СКЛАДАМ'!BA$2)</f>
        <v>0</v>
      </c>
      <c r="BB113" s="68">
        <f t="shared" si="219"/>
        <v>0</v>
      </c>
      <c r="BC113" s="135">
        <f>SUMIFS(ОСТАТКИ!$AB:$AB,ОСТАТКИ!$Q:$Q,'ABC ПО СКЛАДАМ'!$A:$A,ОСТАТКИ!$S:$S,'ABC ПО СКЛАДАМ'!BC$2)</f>
        <v>38025.795816055877</v>
      </c>
      <c r="BD113" s="68">
        <f t="shared" si="220"/>
        <v>1</v>
      </c>
      <c r="BF113" s="142">
        <f>SUMIFS(ОСТАТКИ!AC:AC,ОСТАТКИ!Q:Q,'ABC ПО СКЛАДАМ'!A:A)</f>
        <v>350048.86613130965</v>
      </c>
      <c r="BG113" s="135">
        <f>SUMIFS(ОСТАТКИ!$AC:$AC,ОСТАТКИ!$Q:$Q,'ABC ПО СКЛАДАМ'!$A:$A,ОСТАТКИ!$S:$S,'ABC ПО СКЛАДАМ'!BG$2)</f>
        <v>0</v>
      </c>
      <c r="BH113" s="68">
        <f t="shared" si="221"/>
        <v>0</v>
      </c>
      <c r="BI113" s="135">
        <f>SUMIFS(ОСТАТКИ!$AC:$AC,ОСТАТКИ!$Q:$Q,'ABC ПО СКЛАДАМ'!$A:$A,ОСТАТКИ!$S:$S,'ABC ПО СКЛАДАМ'!BI$2)</f>
        <v>0</v>
      </c>
      <c r="BJ113" s="68">
        <f t="shared" si="222"/>
        <v>0</v>
      </c>
      <c r="BK113" s="135">
        <f>SUMIFS(ОСТАТКИ!$AC:$AC,ОСТАТКИ!$Q:$Q,'ABC ПО СКЛАДАМ'!$A:$A,ОСТАТКИ!$S:$S,'ABC ПО СКЛАДАМ'!BK$2)</f>
        <v>350048.86613130965</v>
      </c>
      <c r="BL113" s="68">
        <f t="shared" si="223"/>
        <v>1</v>
      </c>
      <c r="BN113" s="142">
        <f>SUMIFS(ОСТАТКИ!Y:Y,ОСТАТКИ!Q:Q,'ABC ПО СКЛАДАМ'!A:A)</f>
        <v>0</v>
      </c>
      <c r="BO113" s="135">
        <f>SUMIFS(ОСТАТКИ!$Y:$Y,ОСТАТКИ!$Q:$Q,'ABC ПО СКЛАДАМ'!$A:$A,ОСТАТКИ!$S:$S,'ABC ПО СКЛАДАМ'!BO$2)</f>
        <v>0</v>
      </c>
      <c r="BP113" s="68">
        <f t="shared" si="224"/>
        <v>0</v>
      </c>
      <c r="BQ113" s="135">
        <f>SUMIFS(ОСТАТКИ!$Y:$Y,ОСТАТКИ!$Q:$Q,'ABC ПО СКЛАДАМ'!$A:$A,ОСТАТКИ!$S:$S,'ABC ПО СКЛАДАМ'!BQ$2)</f>
        <v>0</v>
      </c>
      <c r="BR113" s="68">
        <f t="shared" si="225"/>
        <v>0</v>
      </c>
      <c r="BS113" s="135">
        <f>SUMIFS(ОСТАТКИ!$Y:$Y,ОСТАТКИ!$Q:$Q,'ABC ПО СКЛАДАМ'!$A:$A,ОСТАТКИ!$S:$S,'ABC ПО СКЛАДАМ'!BS$2)</f>
        <v>0</v>
      </c>
      <c r="BT113" s="68">
        <f t="shared" si="226"/>
        <v>0</v>
      </c>
    </row>
    <row r="114" spans="1:72" ht="12" hidden="1" outlineLevel="1" x14ac:dyDescent="0.25">
      <c r="A114" s="150" t="s">
        <v>3575</v>
      </c>
      <c r="B114" s="142">
        <f>SUMIFS(ОСТАТКИ!AD:AD,ОСТАТКИ!Q:Q,'ABC ПО СКЛАДАМ'!A:A)</f>
        <v>19634.261256887406</v>
      </c>
      <c r="C114" s="135">
        <f>SUMIFS(ОСТАТКИ!AD:AD,ОСТАТКИ!Q:Q,'ABC ПО СКЛАДАМ'!A:A,ОСТАТКИ!S:S,'ABC ПО СКЛАДАМ'!C$3)</f>
        <v>0</v>
      </c>
      <c r="D114" s="68">
        <f t="shared" si="202"/>
        <v>0</v>
      </c>
      <c r="E114" s="135">
        <f>SUMIFS(ОСТАТКИ!AD:AD,ОСТАТКИ!Q:Q,'ABC ПО СКЛАДАМ'!A:A,ОСТАТКИ!S:S,'ABC ПО СКЛАДАМ'!E$3)</f>
        <v>0</v>
      </c>
      <c r="F114" s="68">
        <f t="shared" si="203"/>
        <v>0</v>
      </c>
      <c r="G114" s="135">
        <f>SUMIFS(ОСТАТКИ!AD:AD,ОСТАТКИ!Q:Q,'ABC ПО СКЛАДАМ'!A:A,ОСТАТКИ!S:S,'ABC ПО СКЛАДАМ'!G$3)</f>
        <v>19634.261256887406</v>
      </c>
      <c r="H114" s="143">
        <f t="shared" si="204"/>
        <v>1</v>
      </c>
      <c r="I114" s="132"/>
      <c r="J114" s="142">
        <f>SUMIFS(ОСТАТКИ!AA:AA,ОСТАТКИ!Q:Q,'ABC ПО СКЛАДАМ'!A:A)</f>
        <v>260704.20180775103</v>
      </c>
      <c r="K114" s="135">
        <f>SUMIFS(ОСТАТКИ!AA:AA,ОСТАТКИ!Q:Q,'ABC ПО СКЛАДАМ'!A:A,ОСТАТКИ!S:S,'ABC ПО СКЛАДАМ'!K$3)</f>
        <v>0</v>
      </c>
      <c r="L114" s="68">
        <f t="shared" si="205"/>
        <v>0</v>
      </c>
      <c r="M114" s="135">
        <f>SUMIFS(ОСТАТКИ!$AA:$AA,ОСТАТКИ!$Q:$Q,'ABC ПО СКЛАДАМ'!$A:$A,ОСТАТКИ!$S:$S,'ABC ПО СКЛАДАМ'!M$3)</f>
        <v>0</v>
      </c>
      <c r="N114" s="68">
        <f t="shared" si="206"/>
        <v>0</v>
      </c>
      <c r="O114" s="135">
        <f>SUMIFS(ОСТАТКИ!$AA:$AA,ОСТАТКИ!$Q:$Q,'ABC ПО СКЛАДАМ'!$A:$A,ОСТАТКИ!$S:$S,'ABC ПО СКЛАДАМ'!O$3)</f>
        <v>260704.20180775103</v>
      </c>
      <c r="P114" s="68">
        <f t="shared" si="206"/>
        <v>1</v>
      </c>
      <c r="R114" s="142">
        <f>SUMIFS(ОСТАТКИ!Z:Z,ОСТАТКИ!Q:Q,'ABC ПО СКЛАДАМ'!A:A)</f>
        <v>55485.400845268065</v>
      </c>
      <c r="S114" s="135">
        <f>SUMIFS(ОСТАТКИ!$Z:$Z,ОСТАТКИ!$Q:$Q,'ABC ПО СКЛАДАМ'!$A:$A,ОСТАТКИ!$S:$S,'ABC ПО СКЛАДАМ'!S$2)</f>
        <v>0</v>
      </c>
      <c r="T114" s="68">
        <f t="shared" si="207"/>
        <v>0</v>
      </c>
      <c r="U114" s="135">
        <f>SUMIFS(ОСТАТКИ!$Z:$Z,ОСТАТКИ!$Q:$Q,'ABC ПО СКЛАДАМ'!$A:$A,ОСТАТКИ!$S:$S,'ABC ПО СКЛАДАМ'!U$2)</f>
        <v>0</v>
      </c>
      <c r="V114" s="68">
        <f t="shared" si="207"/>
        <v>0</v>
      </c>
      <c r="W114" s="135">
        <f>SUMIFS(ОСТАТКИ!$Z:$Z,ОСТАТКИ!$Q:$Q,'ABC ПО СКЛАДАМ'!$A:$A,ОСТАТКИ!$S:$S,'ABC ПО СКЛАДАМ'!W$2)</f>
        <v>55485.400845268065</v>
      </c>
      <c r="X114" s="68">
        <f t="shared" ref="X114" si="403">IFERROR(W114/$R114,0)</f>
        <v>1</v>
      </c>
      <c r="Z114" s="142">
        <f>SUMIFS(ОСТАТКИ!W:W,ОСТАТКИ!Q:Q,'ABC ПО СКЛАДАМ'!A:A)</f>
        <v>0</v>
      </c>
      <c r="AA114" s="135">
        <f>SUMIFS(ОСТАТКИ!$W:$W,ОСТАТКИ!$Q:$Q,'ABC ПО СКЛАДАМ'!$A:$A,ОСТАТКИ!$S:$S,'ABC ПО СКЛАДАМ'!AA$2)</f>
        <v>0</v>
      </c>
      <c r="AB114" s="68">
        <f t="shared" si="209"/>
        <v>0</v>
      </c>
      <c r="AC114" s="135">
        <f>SUMIFS(ОСТАТКИ!$W:$W,ОСТАТКИ!$Q:$Q,'ABC ПО СКЛАДАМ'!$A:$A,ОСТАТКИ!$S:$S,'ABC ПО СКЛАДАМ'!AC$2)</f>
        <v>0</v>
      </c>
      <c r="AD114" s="68">
        <f t="shared" si="210"/>
        <v>0</v>
      </c>
      <c r="AE114" s="135">
        <f>SUMIFS(ОСТАТКИ!$W:$W,ОСТАТКИ!$Q:$Q,'ABC ПО СКЛАДАМ'!$A:$A,ОСТАТКИ!$S:$S,'ABC ПО СКЛАДАМ'!AE$2)</f>
        <v>0</v>
      </c>
      <c r="AF114" s="68">
        <f t="shared" si="211"/>
        <v>0</v>
      </c>
      <c r="AH114" s="142">
        <f>SUMIFS(ОСТАТКИ!U:U,ОСТАТКИ!Q:Q,'ABC ПО СКЛАДАМ'!A:A)</f>
        <v>0</v>
      </c>
      <c r="AI114" s="135">
        <f>SUMIFS(ОСТАТКИ!$U:$U,ОСТАТКИ!$Q:$Q,'ABC ПО СКЛАДАМ'!$A:$A,ОСТАТКИ!$S:$S,'ABC ПО СКЛАДАМ'!AI$2)</f>
        <v>0</v>
      </c>
      <c r="AJ114" s="68">
        <f t="shared" si="212"/>
        <v>0</v>
      </c>
      <c r="AK114" s="135">
        <f>SUMIFS(ОСТАТКИ!$U:$U,ОСТАТКИ!$Q:$Q,'ABC ПО СКЛАДАМ'!$A:$A,ОСТАТКИ!$S:$S,'ABC ПО СКЛАДАМ'!AK$2)</f>
        <v>0</v>
      </c>
      <c r="AL114" s="68">
        <f t="shared" si="213"/>
        <v>0</v>
      </c>
      <c r="AM114" s="135">
        <f>SUMIFS(ОСТАТКИ!$U:$U,ОСТАТКИ!$Q:$Q,'ABC ПО СКЛАДАМ'!$A:$A,ОСТАТКИ!$S:$S,'ABC ПО СКЛАДАМ'!AM$2)</f>
        <v>0</v>
      </c>
      <c r="AN114" s="68">
        <f t="shared" si="214"/>
        <v>0</v>
      </c>
      <c r="AP114" s="142">
        <f>SUMIFS(ОСТАТКИ!T:T,ОСТАТКИ!Q:Q,'ABC ПО СКЛАДАМ'!A:A)</f>
        <v>57029.044145445536</v>
      </c>
      <c r="AQ114" s="135">
        <f>SUMIFS(ОСТАТКИ!$T:$T,ОСТАТКИ!$Q:$Q,'ABC ПО СКЛАДАМ'!$A:$A,ОСТАТКИ!$S:$S,'ABC ПО СКЛАДАМ'!AQ$2)</f>
        <v>0</v>
      </c>
      <c r="AR114" s="68">
        <f t="shared" si="215"/>
        <v>0</v>
      </c>
      <c r="AS114" s="135">
        <f>SUMIFS(ОСТАТКИ!$T:$T,ОСТАТКИ!$Q:$Q,'ABC ПО СКЛАДАМ'!$A:$A,ОСТАТКИ!$S:$S,'ABC ПО СКЛАДАМ'!AS$2)</f>
        <v>0</v>
      </c>
      <c r="AT114" s="68">
        <f t="shared" si="216"/>
        <v>0</v>
      </c>
      <c r="AU114" s="135">
        <f>SUMIFS(ОСТАТКИ!$T:$T,ОСТАТКИ!$Q:$Q,'ABC ПО СКЛАДАМ'!$A:$A,ОСТАТКИ!$S:$S,'ABC ПО СКЛАДАМ'!AU$2)</f>
        <v>57029.044145445536</v>
      </c>
      <c r="AV114" s="68">
        <f t="shared" si="217"/>
        <v>1</v>
      </c>
      <c r="AX114" s="142">
        <f>SUMIFS(ОСТАТКИ!AB:AB,ОСТАТКИ!Q:Q,'ABC ПО СКЛАДАМ'!A:A)</f>
        <v>10176.611386355195</v>
      </c>
      <c r="AY114" s="135">
        <f>SUMIFS(ОСТАТКИ!$AB:$AB,ОСТАТКИ!$Q:$Q,'ABC ПО СКЛАДАМ'!$A:$A,ОСТАТКИ!$S:$S,'ABC ПО СКЛАДАМ'!AY$2)</f>
        <v>0</v>
      </c>
      <c r="AZ114" s="68">
        <f t="shared" si="218"/>
        <v>0</v>
      </c>
      <c r="BA114" s="135">
        <f>SUMIFS(ОСТАТКИ!$AB:$AB,ОСТАТКИ!$Q:$Q,'ABC ПО СКЛАДАМ'!$A:$A,ОСТАТКИ!$S:$S,'ABC ПО СКЛАДАМ'!BA$2)</f>
        <v>0</v>
      </c>
      <c r="BB114" s="68">
        <f t="shared" si="219"/>
        <v>0</v>
      </c>
      <c r="BC114" s="135">
        <f>SUMIFS(ОСТАТКИ!$AB:$AB,ОСТАТКИ!$Q:$Q,'ABC ПО СКЛАДАМ'!$A:$A,ОСТАТКИ!$S:$S,'ABC ПО СКЛАДАМ'!BC$2)</f>
        <v>10176.611386355195</v>
      </c>
      <c r="BD114" s="68">
        <f t="shared" si="220"/>
        <v>1</v>
      </c>
      <c r="BF114" s="142">
        <f>SUMIFS(ОСТАТКИ!AC:AC,ОСТАТКИ!Q:Q,'ABC ПО СКЛАДАМ'!A:A)</f>
        <v>28566.929715630031</v>
      </c>
      <c r="BG114" s="135">
        <f>SUMIFS(ОСТАТКИ!$AC:$AC,ОСТАТКИ!$Q:$Q,'ABC ПО СКЛАДАМ'!$A:$A,ОСТАТКИ!$S:$S,'ABC ПО СКЛАДАМ'!BG$2)</f>
        <v>0</v>
      </c>
      <c r="BH114" s="68">
        <f t="shared" si="221"/>
        <v>0</v>
      </c>
      <c r="BI114" s="135">
        <f>SUMIFS(ОСТАТКИ!$AC:$AC,ОСТАТКИ!$Q:$Q,'ABC ПО СКЛАДАМ'!$A:$A,ОСТАТКИ!$S:$S,'ABC ПО СКЛАДАМ'!BI$2)</f>
        <v>0</v>
      </c>
      <c r="BJ114" s="68">
        <f t="shared" si="222"/>
        <v>0</v>
      </c>
      <c r="BK114" s="135">
        <f>SUMIFS(ОСТАТКИ!$AC:$AC,ОСТАТКИ!$Q:$Q,'ABC ПО СКЛАДАМ'!$A:$A,ОСТАТКИ!$S:$S,'ABC ПО СКЛАДАМ'!BK$2)</f>
        <v>28566.929715630031</v>
      </c>
      <c r="BL114" s="68">
        <f t="shared" si="223"/>
        <v>1</v>
      </c>
      <c r="BN114" s="142">
        <f>SUMIFS(ОСТАТКИ!Y:Y,ОСТАТКИ!Q:Q,'ABC ПО СКЛАДАМ'!A:A)</f>
        <v>0</v>
      </c>
      <c r="BO114" s="135">
        <f>SUMIFS(ОСТАТКИ!$Y:$Y,ОСТАТКИ!$Q:$Q,'ABC ПО СКЛАДАМ'!$A:$A,ОСТАТКИ!$S:$S,'ABC ПО СКЛАДАМ'!BO$2)</f>
        <v>0</v>
      </c>
      <c r="BP114" s="68">
        <f t="shared" si="224"/>
        <v>0</v>
      </c>
      <c r="BQ114" s="135">
        <f>SUMIFS(ОСТАТКИ!$Y:$Y,ОСТАТКИ!$Q:$Q,'ABC ПО СКЛАДАМ'!$A:$A,ОСТАТКИ!$S:$S,'ABC ПО СКЛАДАМ'!BQ$2)</f>
        <v>0</v>
      </c>
      <c r="BR114" s="68">
        <f t="shared" si="225"/>
        <v>0</v>
      </c>
      <c r="BS114" s="135">
        <f>SUMIFS(ОСТАТКИ!$Y:$Y,ОСТАТКИ!$Q:$Q,'ABC ПО СКЛАДАМ'!$A:$A,ОСТАТКИ!$S:$S,'ABC ПО СКЛАДАМ'!BS$2)</f>
        <v>0</v>
      </c>
      <c r="BT114" s="68">
        <f t="shared" si="226"/>
        <v>0</v>
      </c>
    </row>
    <row r="115" spans="1:72" ht="12" collapsed="1" x14ac:dyDescent="0.25">
      <c r="A115" s="151" t="s">
        <v>3579</v>
      </c>
      <c r="B115" s="144">
        <f>SUM(B116:B124)</f>
        <v>3603092.069515449</v>
      </c>
      <c r="C115" s="134">
        <f t="shared" ref="C115:G115" si="404">SUM(C116:C124)</f>
        <v>571921.55439744622</v>
      </c>
      <c r="D115" s="123">
        <f t="shared" si="202"/>
        <v>0.15873076328975388</v>
      </c>
      <c r="E115" s="134">
        <f t="shared" si="404"/>
        <v>1813787.9796708052</v>
      </c>
      <c r="F115" s="123">
        <f t="shared" si="203"/>
        <v>0.50339762200823446</v>
      </c>
      <c r="G115" s="134">
        <f t="shared" si="404"/>
        <v>1217382.5354471977</v>
      </c>
      <c r="H115" s="145">
        <f t="shared" si="204"/>
        <v>0.33787161470201171</v>
      </c>
      <c r="I115" s="132"/>
      <c r="J115" s="144">
        <f>SUM(J116:J124)</f>
        <v>26210277.338439781</v>
      </c>
      <c r="K115" s="134">
        <f t="shared" ref="K115:M115" si="405">SUM(K116:K124)</f>
        <v>185527.1532957133</v>
      </c>
      <c r="L115" s="123">
        <f t="shared" si="205"/>
        <v>7.0784124448626373E-3</v>
      </c>
      <c r="M115" s="134">
        <f t="shared" si="405"/>
        <v>4834880.1225527832</v>
      </c>
      <c r="N115" s="123">
        <f t="shared" si="206"/>
        <v>0.18446505010696651</v>
      </c>
      <c r="O115" s="134">
        <f t="shared" ref="O115" si="406">SUM(O116:O124)</f>
        <v>21189870.062591285</v>
      </c>
      <c r="P115" s="123">
        <f t="shared" si="206"/>
        <v>0.80845653744817081</v>
      </c>
      <c r="R115" s="144">
        <f>SUM(R116:R124)</f>
        <v>7471589.5712025864</v>
      </c>
      <c r="S115" s="134">
        <f t="shared" ref="S115" si="407">SUM(S116:S124)</f>
        <v>337035.83680963697</v>
      </c>
      <c r="T115" s="123">
        <f t="shared" si="207"/>
        <v>4.5108986996376131E-2</v>
      </c>
      <c r="U115" s="134">
        <f t="shared" ref="U115" si="408">SUM(U116:U124)</f>
        <v>1415655.6818478336</v>
      </c>
      <c r="V115" s="123">
        <f t="shared" si="207"/>
        <v>0.18947182100367665</v>
      </c>
      <c r="W115" s="134">
        <f t="shared" ref="W115" si="409">SUM(W116:W124)</f>
        <v>5718898.0525451163</v>
      </c>
      <c r="X115" s="123">
        <f t="shared" ref="X115" si="410">IFERROR(W115/$R115,0)</f>
        <v>0.76541919199994723</v>
      </c>
      <c r="Z115" s="144">
        <f>SUM(Z116:Z124)</f>
        <v>0</v>
      </c>
      <c r="AA115" s="134">
        <f t="shared" ref="AA115" si="411">SUM(AA116:AA124)</f>
        <v>0</v>
      </c>
      <c r="AB115" s="123">
        <f t="shared" si="209"/>
        <v>0</v>
      </c>
      <c r="AC115" s="134">
        <f t="shared" ref="AC115" si="412">SUM(AC116:AC124)</f>
        <v>0</v>
      </c>
      <c r="AD115" s="123">
        <f t="shared" si="210"/>
        <v>0</v>
      </c>
      <c r="AE115" s="134">
        <f t="shared" ref="AE115" si="413">SUM(AE116:AE124)</f>
        <v>0</v>
      </c>
      <c r="AF115" s="123">
        <f t="shared" si="211"/>
        <v>0</v>
      </c>
      <c r="AH115" s="144">
        <f>SUM(AH116:AH124)</f>
        <v>30224.881511701453</v>
      </c>
      <c r="AI115" s="134">
        <f t="shared" ref="AI115:AM115" si="414">SUM(AI116:AI124)</f>
        <v>0</v>
      </c>
      <c r="AJ115" s="123">
        <f t="shared" si="212"/>
        <v>0</v>
      </c>
      <c r="AK115" s="134">
        <f t="shared" si="414"/>
        <v>26605.048178368121</v>
      </c>
      <c r="AL115" s="123">
        <f t="shared" si="213"/>
        <v>0.88023664106236688</v>
      </c>
      <c r="AM115" s="134">
        <f t="shared" si="414"/>
        <v>3619.8333333333335</v>
      </c>
      <c r="AN115" s="123">
        <f t="shared" si="214"/>
        <v>0.11976335893763317</v>
      </c>
      <c r="AP115" s="144">
        <f>SUM(AP116:AP124)</f>
        <v>60354.611695526692</v>
      </c>
      <c r="AQ115" s="134">
        <f t="shared" ref="AQ115" si="415">SUM(AQ116:AQ124)</f>
        <v>0</v>
      </c>
      <c r="AR115" s="123">
        <f t="shared" si="215"/>
        <v>0</v>
      </c>
      <c r="AS115" s="134">
        <f t="shared" ref="AS115" si="416">SUM(AS116:AS124)</f>
        <v>41735.110634920638</v>
      </c>
      <c r="AT115" s="123">
        <f t="shared" si="216"/>
        <v>0.6914982875784772</v>
      </c>
      <c r="AU115" s="134">
        <f t="shared" ref="AU115" si="417">SUM(AU116:AU124)</f>
        <v>18619.50106060606</v>
      </c>
      <c r="AV115" s="123">
        <f t="shared" si="217"/>
        <v>0.30850171242152297</v>
      </c>
      <c r="AX115" s="144">
        <f>SUM(AX116:AX124)</f>
        <v>62913.904755340955</v>
      </c>
      <c r="AY115" s="134">
        <f t="shared" ref="AY115" si="418">SUM(AY116:AY124)</f>
        <v>12910.027189327066</v>
      </c>
      <c r="AZ115" s="123">
        <f t="shared" si="218"/>
        <v>0.20520149304881755</v>
      </c>
      <c r="BA115" s="134">
        <f t="shared" ref="BA115" si="419">SUM(BA116:BA124)</f>
        <v>12876.484708871028</v>
      </c>
      <c r="BB115" s="123">
        <f t="shared" si="219"/>
        <v>0.20466834412750234</v>
      </c>
      <c r="BC115" s="134">
        <f t="shared" ref="BC115" si="420">SUM(BC116:BC124)</f>
        <v>37127.392857142855</v>
      </c>
      <c r="BD115" s="123">
        <f t="shared" si="220"/>
        <v>0.59013016282368003</v>
      </c>
      <c r="BF115" s="144">
        <f>SUM(BF116:BF124)</f>
        <v>220476.41636618425</v>
      </c>
      <c r="BG115" s="134">
        <f t="shared" ref="BG115" si="421">SUM(BG116:BG124)</f>
        <v>94465.023831594634</v>
      </c>
      <c r="BH115" s="123">
        <f t="shared" si="221"/>
        <v>0.42845863239494891</v>
      </c>
      <c r="BI115" s="134">
        <f t="shared" ref="BI115" si="422">SUM(BI116:BI124)</f>
        <v>13235.313963161021</v>
      </c>
      <c r="BJ115" s="123">
        <f t="shared" si="222"/>
        <v>6.0030520185790713E-2</v>
      </c>
      <c r="BK115" s="134">
        <f t="shared" ref="BK115" si="423">SUM(BK116:BK124)</f>
        <v>112776.07857142857</v>
      </c>
      <c r="BL115" s="123">
        <f t="shared" si="223"/>
        <v>0.51151084741926034</v>
      </c>
      <c r="BN115" s="144">
        <f>SUM(BN116:BN124)</f>
        <v>2437583.7489977037</v>
      </c>
      <c r="BO115" s="134">
        <f t="shared" ref="BO115" si="424">SUM(BO116:BO124)</f>
        <v>563876.66846841678</v>
      </c>
      <c r="BP115" s="123">
        <f t="shared" si="224"/>
        <v>0.23132606980181669</v>
      </c>
      <c r="BQ115" s="134">
        <f t="shared" ref="BQ115" si="425">SUM(BQ116:BQ124)</f>
        <v>0</v>
      </c>
      <c r="BR115" s="123">
        <f t="shared" si="225"/>
        <v>0</v>
      </c>
      <c r="BS115" s="134">
        <f t="shared" ref="BS115" si="426">SUM(BS116:BS124)</f>
        <v>1873707.0805292868</v>
      </c>
      <c r="BT115" s="123">
        <f t="shared" si="226"/>
        <v>0.76867393019818331</v>
      </c>
    </row>
    <row r="116" spans="1:72" ht="12" hidden="1" outlineLevel="1" x14ac:dyDescent="0.25">
      <c r="A116" s="150" t="s">
        <v>3580</v>
      </c>
      <c r="B116" s="142">
        <f>SUMIFS(ОСТАТКИ!AD:AD,ОСТАТКИ!Q:Q,'ABC ПО СКЛАДАМ'!A:A)</f>
        <v>3069507.4416883565</v>
      </c>
      <c r="C116" s="135">
        <f>SUMIFS(ОСТАТКИ!AD:AD,ОСТАТКИ!Q:Q,'ABC ПО СКЛАДАМ'!A:A,ОСТАТКИ!S:S,'ABC ПО СКЛАДАМ'!C$3)</f>
        <v>353805.30954545451</v>
      </c>
      <c r="D116" s="68">
        <f t="shared" si="202"/>
        <v>0.1152645224899168</v>
      </c>
      <c r="E116" s="135">
        <f>SUMIFS(ОСТАТКИ!AD:AD,ОСТАТКИ!Q:Q,'ABC ПО СКЛАДАМ'!A:A,ОСТАТКИ!S:S,'ABC ПО СКЛАДАМ'!E$3)</f>
        <v>1605493.6266957046</v>
      </c>
      <c r="F116" s="68">
        <f t="shared" si="203"/>
        <v>0.52304601216819868</v>
      </c>
      <c r="G116" s="135">
        <f>SUMIFS(ОСТАТКИ!AD:AD,ОСТАТКИ!Q:Q,'ABC ПО СКЛАДАМ'!A:A,ОСТАТКИ!S:S,'ABC ПО СКЛАДАМ'!G$3)</f>
        <v>1110208.5054471977</v>
      </c>
      <c r="H116" s="143">
        <f t="shared" si="204"/>
        <v>0.36168946534188462</v>
      </c>
      <c r="I116" s="132"/>
      <c r="J116" s="142">
        <f>SUMIFS(ОСТАТКИ!AA:AA,ОСТАТКИ!Q:Q,'ABC ПО СКЛАДАМ'!A:A)</f>
        <v>4143612.5943116853</v>
      </c>
      <c r="K116" s="135">
        <f>SUMIFS(ОСТАТКИ!AA:AA,ОСТАТКИ!Q:Q,'ABC ПО СКЛАДАМ'!A:A,ОСТАТКИ!S:S,'ABC ПО СКЛАДАМ'!K$3)</f>
        <v>0</v>
      </c>
      <c r="L116" s="68">
        <f t="shared" si="205"/>
        <v>0</v>
      </c>
      <c r="M116" s="135">
        <f>SUMIFS(ОСТАТКИ!$AA:$AA,ОСТАТКИ!$Q:$Q,'ABC ПО СКЛАДАМ'!$A:$A,ОСТАТКИ!$S:$S,'ABC ПО СКЛАДАМ'!M$3)</f>
        <v>2842064.6460219142</v>
      </c>
      <c r="N116" s="68">
        <f t="shared" si="206"/>
        <v>0.68589053183289272</v>
      </c>
      <c r="O116" s="135">
        <f>SUMIFS(ОСТАТКИ!$AA:$AA,ОСТАТКИ!$Q:$Q,'ABC ПО СКЛАДАМ'!$A:$A,ОСТАТКИ!$S:$S,'ABC ПО СКЛАДАМ'!O$3)</f>
        <v>1301547.9482897713</v>
      </c>
      <c r="P116" s="68">
        <f t="shared" si="206"/>
        <v>0.31410946816710733</v>
      </c>
      <c r="R116" s="142">
        <f>SUMIFS(ОСТАТКИ!Z:Z,ОСТАТКИ!Q:Q,'ABC ПО СКЛАДАМ'!A:A)</f>
        <v>1126927.9863474201</v>
      </c>
      <c r="S116" s="135">
        <f>SUMIFS(ОСТАТКИ!$Z:$Z,ОСТАТКИ!$Q:$Q,'ABC ПО СКЛАДАМ'!$A:$A,ОСТАТКИ!$S:$S,'ABC ПО СКЛАДАМ'!S$2)</f>
        <v>15382.839545454544</v>
      </c>
      <c r="T116" s="68">
        <f t="shared" si="207"/>
        <v>1.3650241836049473E-2</v>
      </c>
      <c r="U116" s="135">
        <f>SUMIFS(ОСТАТКИ!$Z:$Z,ОСТАТКИ!$Q:$Q,'ABC ПО СКЛАДАМ'!$A:$A,ОСТАТКИ!$S:$S,'ABC ПО СКЛАДАМ'!U$2)</f>
        <v>610428.02196528611</v>
      </c>
      <c r="V116" s="68">
        <f t="shared" si="207"/>
        <v>0.5416743832441282</v>
      </c>
      <c r="W116" s="135">
        <f>SUMIFS(ОСТАТКИ!$Z:$Z,ОСТАТКИ!$Q:$Q,'ABC ПО СКЛАДАМ'!$A:$A,ОСТАТКИ!$S:$S,'ABC ПО СКЛАДАМ'!W$2)</f>
        <v>501117.12483667961</v>
      </c>
      <c r="X116" s="68">
        <f t="shared" ref="X116" si="427">IFERROR(W116/$R116,0)</f>
        <v>0.44467537491982245</v>
      </c>
      <c r="Z116" s="142">
        <f>SUMIFS(ОСТАТКИ!W:W,ОСТАТКИ!Q:Q,'ABC ПО СКЛАДАМ'!A:A)</f>
        <v>0</v>
      </c>
      <c r="AA116" s="135">
        <f>SUMIFS(ОСТАТКИ!$W:$W,ОСТАТКИ!$Q:$Q,'ABC ПО СКЛАДАМ'!$A:$A,ОСТАТКИ!$S:$S,'ABC ПО СКЛАДАМ'!AA$2)</f>
        <v>0</v>
      </c>
      <c r="AB116" s="68">
        <f t="shared" si="209"/>
        <v>0</v>
      </c>
      <c r="AC116" s="135">
        <f>SUMIFS(ОСТАТКИ!$W:$W,ОСТАТКИ!$Q:$Q,'ABC ПО СКЛАДАМ'!$A:$A,ОСТАТКИ!$S:$S,'ABC ПО СКЛАДАМ'!AC$2)</f>
        <v>0</v>
      </c>
      <c r="AD116" s="68">
        <f t="shared" si="210"/>
        <v>0</v>
      </c>
      <c r="AE116" s="135">
        <f>SUMIFS(ОСТАТКИ!$W:$W,ОСТАТКИ!$Q:$Q,'ABC ПО СКЛАДАМ'!$A:$A,ОСТАТКИ!$S:$S,'ABC ПО СКЛАДАМ'!AE$2)</f>
        <v>0</v>
      </c>
      <c r="AF116" s="68">
        <f t="shared" si="211"/>
        <v>0</v>
      </c>
      <c r="AH116" s="142">
        <f>SUMIFS(ОСТАТКИ!U:U,ОСТАТКИ!Q:Q,'ABC ПО СКЛАДАМ'!A:A)</f>
        <v>3119.8333333333335</v>
      </c>
      <c r="AI116" s="135">
        <f>SUMIFS(ОСТАТКИ!$U:$U,ОСТАТКИ!$Q:$Q,'ABC ПО СКЛАДАМ'!$A:$A,ОСТАТКИ!$S:$S,'ABC ПО СКЛАДАМ'!AI$2)</f>
        <v>0</v>
      </c>
      <c r="AJ116" s="68">
        <f t="shared" si="212"/>
        <v>0</v>
      </c>
      <c r="AK116" s="135">
        <f>SUMIFS(ОСТАТКИ!$U:$U,ОСТАТКИ!$Q:$Q,'ABC ПО СКЛАДАМ'!$A:$A,ОСТАТКИ!$S:$S,'ABC ПО СКЛАДАМ'!AK$2)</f>
        <v>0</v>
      </c>
      <c r="AL116" s="68">
        <f t="shared" si="213"/>
        <v>0</v>
      </c>
      <c r="AM116" s="135">
        <f>SUMIFS(ОСТАТКИ!$U:$U,ОСТАТКИ!$Q:$Q,'ABC ПО СКЛАДАМ'!$A:$A,ОСТАТКИ!$S:$S,'ABC ПО СКЛАДАМ'!AM$2)</f>
        <v>3119.8333333333335</v>
      </c>
      <c r="AN116" s="68">
        <f t="shared" si="214"/>
        <v>1</v>
      </c>
      <c r="AP116" s="142">
        <f>SUMIFS(ОСТАТКИ!T:T,ОСТАТКИ!Q:Q,'ABC ПО СКЛАДАМ'!A:A)</f>
        <v>23354.611695526695</v>
      </c>
      <c r="AQ116" s="135">
        <f>SUMIFS(ОСТАТКИ!$T:$T,ОСТАТКИ!$Q:$Q,'ABC ПО СКЛАДАМ'!$A:$A,ОСТАТКИ!$S:$S,'ABC ПО СКЛАДАМ'!AQ$2)</f>
        <v>0</v>
      </c>
      <c r="AR116" s="68">
        <f t="shared" si="215"/>
        <v>0</v>
      </c>
      <c r="AS116" s="135">
        <f>SUMIFS(ОСТАТКИ!$T:$T,ОСТАТКИ!$Q:$Q,'ABC ПО СКЛАДАМ'!$A:$A,ОСТАТКИ!$S:$S,'ABC ПО СКЛАДАМ'!AS$2)</f>
        <v>4735.1106349206348</v>
      </c>
      <c r="AT116" s="68">
        <f t="shared" si="216"/>
        <v>0.2027484205968447</v>
      </c>
      <c r="AU116" s="135">
        <f>SUMIFS(ОСТАТКИ!$T:$T,ОСТАТКИ!$Q:$Q,'ABC ПО СКЛАДАМ'!$A:$A,ОСТАТКИ!$S:$S,'ABC ПО СКЛАДАМ'!AU$2)</f>
        <v>18619.50106060606</v>
      </c>
      <c r="AV116" s="68">
        <f t="shared" si="217"/>
        <v>0.79725157940315527</v>
      </c>
      <c r="AX116" s="142">
        <f>SUMIFS(ОСТАТКИ!AB:AB,ОСТАТКИ!Q:Q,'ABC ПО СКЛАДАМ'!A:A)</f>
        <v>0</v>
      </c>
      <c r="AY116" s="135">
        <f>SUMIFS(ОСТАТКИ!$AB:$AB,ОСТАТКИ!$Q:$Q,'ABC ПО СКЛАДАМ'!$A:$A,ОСТАТКИ!$S:$S,'ABC ПО СКЛАДАМ'!AY$2)</f>
        <v>0</v>
      </c>
      <c r="AZ116" s="68">
        <f t="shared" si="218"/>
        <v>0</v>
      </c>
      <c r="BA116" s="135">
        <f>SUMIFS(ОСТАТКИ!$AB:$AB,ОСТАТКИ!$Q:$Q,'ABC ПО СКЛАДАМ'!$A:$A,ОСТАТКИ!$S:$S,'ABC ПО СКЛАДАМ'!BA$2)</f>
        <v>0</v>
      </c>
      <c r="BB116" s="68">
        <f t="shared" si="219"/>
        <v>0</v>
      </c>
      <c r="BC116" s="135">
        <f>SUMIFS(ОСТАТКИ!$AB:$AB,ОСТАТКИ!$Q:$Q,'ABC ПО СКЛАДАМ'!$A:$A,ОСТАТКИ!$S:$S,'ABC ПО СКЛАДАМ'!BC$2)</f>
        <v>0</v>
      </c>
      <c r="BD116" s="68">
        <f t="shared" si="220"/>
        <v>0</v>
      </c>
      <c r="BF116" s="142">
        <f>SUMIFS(ОСТАТКИ!AC:AC,ОСТАТКИ!Q:Q,'ABC ПО СКЛАДАМ'!A:A)</f>
        <v>0</v>
      </c>
      <c r="BG116" s="135">
        <f>SUMIFS(ОСТАТКИ!$AC:$AC,ОСТАТКИ!$Q:$Q,'ABC ПО СКЛАДАМ'!$A:$A,ОСТАТКИ!$S:$S,'ABC ПО СКЛАДАМ'!BG$2)</f>
        <v>0</v>
      </c>
      <c r="BH116" s="68">
        <f t="shared" si="221"/>
        <v>0</v>
      </c>
      <c r="BI116" s="135">
        <f>SUMIFS(ОСТАТКИ!$AC:$AC,ОСТАТКИ!$Q:$Q,'ABC ПО СКЛАДАМ'!$A:$A,ОСТАТКИ!$S:$S,'ABC ПО СКЛАДАМ'!BI$2)</f>
        <v>0</v>
      </c>
      <c r="BJ116" s="68">
        <f t="shared" si="222"/>
        <v>0</v>
      </c>
      <c r="BK116" s="135">
        <f>SUMIFS(ОСТАТКИ!$AC:$AC,ОСТАТКИ!$Q:$Q,'ABC ПО СКЛАДАМ'!$A:$A,ОСТАТКИ!$S:$S,'ABC ПО СКЛАДАМ'!BK$2)</f>
        <v>0</v>
      </c>
      <c r="BL116" s="68">
        <f t="shared" si="223"/>
        <v>0</v>
      </c>
      <c r="BN116" s="142">
        <f>SUMIFS(ОСТАТКИ!Y:Y,ОСТАТКИ!Q:Q,'ABC ПО СКЛАДАМ'!A:A)</f>
        <v>0</v>
      </c>
      <c r="BO116" s="135">
        <f>SUMIFS(ОСТАТКИ!$Y:$Y,ОСТАТКИ!$Q:$Q,'ABC ПО СКЛАДАМ'!$A:$A,ОСТАТКИ!$S:$S,'ABC ПО СКЛАДАМ'!BO$2)</f>
        <v>0</v>
      </c>
      <c r="BP116" s="68">
        <f t="shared" si="224"/>
        <v>0</v>
      </c>
      <c r="BQ116" s="135">
        <f>SUMIFS(ОСТАТКИ!$Y:$Y,ОСТАТКИ!$Q:$Q,'ABC ПО СКЛАДАМ'!$A:$A,ОСТАТКИ!$S:$S,'ABC ПО СКЛАДАМ'!BQ$2)</f>
        <v>0</v>
      </c>
      <c r="BR116" s="68">
        <f t="shared" si="225"/>
        <v>0</v>
      </c>
      <c r="BS116" s="135">
        <f>SUMIFS(ОСТАТКИ!$Y:$Y,ОСТАТКИ!$Q:$Q,'ABC ПО СКЛАДАМ'!$A:$A,ОСТАТКИ!$S:$S,'ABC ПО СКЛАДАМ'!BS$2)</f>
        <v>0</v>
      </c>
      <c r="BT116" s="68">
        <f t="shared" si="226"/>
        <v>0</v>
      </c>
    </row>
    <row r="117" spans="1:72" ht="12" hidden="1" outlineLevel="1" x14ac:dyDescent="0.25">
      <c r="A117" s="150" t="s">
        <v>3663</v>
      </c>
      <c r="B117" s="142">
        <f>SUMIFS(ОСТАТКИ!AD:AD,ОСТАТКИ!Q:Q,'ABC ПО СКЛАДАМ'!A:A)</f>
        <v>323846.47385721287</v>
      </c>
      <c r="C117" s="135">
        <f>SUMIFS(ОСТАТКИ!AD:AD,ОСТАТКИ!Q:Q,'ABC ПО СКЛАДАМ'!A:A,ОСТАТКИ!S:S,'ABC ПО СКЛАДАМ'!C$3)</f>
        <v>144264.65810810501</v>
      </c>
      <c r="D117" s="68">
        <f t="shared" si="202"/>
        <v>0.44547237581383309</v>
      </c>
      <c r="E117" s="135">
        <f>SUMIFS(ОСТАТКИ!AD:AD,ОСТАТКИ!Q:Q,'ABC ПО СКЛАДАМ'!A:A,ОСТАТКИ!S:S,'ABC ПО СКЛАДАМ'!E$3)</f>
        <v>134759.51574910784</v>
      </c>
      <c r="F117" s="68">
        <f t="shared" si="203"/>
        <v>0.41612160893412925</v>
      </c>
      <c r="G117" s="135">
        <f>SUMIFS(ОСТАТКИ!AD:AD,ОСТАТКИ!Q:Q,'ABC ПО СКЛАДАМ'!A:A,ОСТАТКИ!S:S,'ABC ПО СКЛАДАМ'!G$3)</f>
        <v>44822.299999999996</v>
      </c>
      <c r="H117" s="143">
        <f t="shared" si="204"/>
        <v>0.13840601525203758</v>
      </c>
      <c r="I117" s="132"/>
      <c r="J117" s="142">
        <f>SUMIFS(ОСТАТКИ!AA:AA,ОСТАТКИ!Q:Q,'ABC ПО СКЛАДАМ'!A:A)</f>
        <v>145970.10080147395</v>
      </c>
      <c r="K117" s="135">
        <f>SUMIFS(ОСТАТКИ!AA:AA,ОСТАТКИ!Q:Q,'ABC ПО СКЛАДАМ'!A:A,ОСТАТКИ!S:S,'ABC ПО СКЛАДАМ'!K$3)</f>
        <v>102877.36307692307</v>
      </c>
      <c r="L117" s="68">
        <f t="shared" si="205"/>
        <v>0.70478380512212568</v>
      </c>
      <c r="M117" s="135">
        <f>SUMIFS(ОСТАТКИ!$AA:$AA,ОСТАТКИ!$Q:$Q,'ABC ПО СКЛАДАМ'!$A:$A,ОСТАТКИ!$S:$S,'ABC ПО СКЛАДАМ'!M$3)</f>
        <v>43092.737724550898</v>
      </c>
      <c r="N117" s="68">
        <f t="shared" si="206"/>
        <v>0.29521619487787437</v>
      </c>
      <c r="O117" s="135">
        <f>SUMIFS(ОСТАТКИ!$AA:$AA,ОСТАТКИ!$Q:$Q,'ABC ПО СКЛАДАМ'!$A:$A,ОСТАТКИ!$S:$S,'ABC ПО СКЛАДАМ'!O$3)</f>
        <v>0</v>
      </c>
      <c r="P117" s="68">
        <f t="shared" si="206"/>
        <v>0</v>
      </c>
      <c r="R117" s="142">
        <f>SUMIFS(ОСТАТКИ!Z:Z,ОСТАТКИ!Q:Q,'ABC ПО СКЛАДАМ'!A:A)</f>
        <v>307211.98901970027</v>
      </c>
      <c r="S117" s="135">
        <f>SUMIFS(ОСТАТКИ!$Z:$Z,ОСТАТКИ!$Q:$Q,'ABC ПО СКЛАДАМ'!$A:$A,ОСТАТКИ!$S:$S,'ABC ПО СКЛАДАМ'!S$2)</f>
        <v>188720.14112518629</v>
      </c>
      <c r="T117" s="68">
        <f t="shared" si="207"/>
        <v>0.61429940194516441</v>
      </c>
      <c r="U117" s="135">
        <f>SUMIFS(ОСТАТКИ!$Z:$Z,ОСТАТКИ!$Q:$Q,'ABC ПО СКЛАДАМ'!$A:$A,ОСТАТКИ!$S:$S,'ABC ПО СКЛАДАМ'!U$2)</f>
        <v>118491.84789451399</v>
      </c>
      <c r="V117" s="68">
        <f t="shared" si="207"/>
        <v>0.38570059805483564</v>
      </c>
      <c r="W117" s="135">
        <f>SUMIFS(ОСТАТКИ!$Z:$Z,ОСТАТКИ!$Q:$Q,'ABC ПО СКЛАДАМ'!$A:$A,ОСТАТКИ!$S:$S,'ABC ПО СКЛАДАМ'!W$2)</f>
        <v>0</v>
      </c>
      <c r="X117" s="68">
        <f t="shared" ref="X117" si="428">IFERROR(W117/$R117,0)</f>
        <v>0</v>
      </c>
      <c r="Z117" s="142">
        <f>SUMIFS(ОСТАТКИ!W:W,ОСТАТКИ!Q:Q,'ABC ПО СКЛАДАМ'!A:A)</f>
        <v>0</v>
      </c>
      <c r="AA117" s="135">
        <f>SUMIFS(ОСТАТКИ!$W:$W,ОСТАТКИ!$Q:$Q,'ABC ПО СКЛАДАМ'!$A:$A,ОСТАТКИ!$S:$S,'ABC ПО СКЛАДАМ'!AA$2)</f>
        <v>0</v>
      </c>
      <c r="AB117" s="68">
        <f t="shared" si="209"/>
        <v>0</v>
      </c>
      <c r="AC117" s="135">
        <f>SUMIFS(ОСТАТКИ!$W:$W,ОСТАТКИ!$Q:$Q,'ABC ПО СКЛАДАМ'!$A:$A,ОСТАТКИ!$S:$S,'ABC ПО СКЛАДАМ'!AC$2)</f>
        <v>0</v>
      </c>
      <c r="AD117" s="68">
        <f t="shared" si="210"/>
        <v>0</v>
      </c>
      <c r="AE117" s="135">
        <f>SUMIFS(ОСТАТКИ!$W:$W,ОСТАТКИ!$Q:$Q,'ABC ПО СКЛАДАМ'!$A:$A,ОСТАТКИ!$S:$S,'ABC ПО СКЛАДАМ'!AE$2)</f>
        <v>0</v>
      </c>
      <c r="AF117" s="68">
        <f t="shared" si="211"/>
        <v>0</v>
      </c>
      <c r="AH117" s="142">
        <f>SUMIFS(ОСТАТКИ!U:U,ОСТАТКИ!Q:Q,'ABC ПО СКЛАДАМ'!A:A)</f>
        <v>0</v>
      </c>
      <c r="AI117" s="135">
        <f>SUMIFS(ОСТАТКИ!$U:$U,ОСТАТКИ!$Q:$Q,'ABC ПО СКЛАДАМ'!$A:$A,ОСТАТКИ!$S:$S,'ABC ПО СКЛАДАМ'!AI$2)</f>
        <v>0</v>
      </c>
      <c r="AJ117" s="68">
        <f t="shared" si="212"/>
        <v>0</v>
      </c>
      <c r="AK117" s="135">
        <f>SUMIFS(ОСТАТКИ!$U:$U,ОСТАТКИ!$Q:$Q,'ABC ПО СКЛАДАМ'!$A:$A,ОСТАТКИ!$S:$S,'ABC ПО СКЛАДАМ'!AK$2)</f>
        <v>0</v>
      </c>
      <c r="AL117" s="68">
        <f t="shared" si="213"/>
        <v>0</v>
      </c>
      <c r="AM117" s="135">
        <f>SUMIFS(ОСТАТКИ!$U:$U,ОСТАТКИ!$Q:$Q,'ABC ПО СКЛАДАМ'!$A:$A,ОСТАТКИ!$S:$S,'ABC ПО СКЛАДАМ'!AM$2)</f>
        <v>0</v>
      </c>
      <c r="AN117" s="68">
        <f t="shared" si="214"/>
        <v>0</v>
      </c>
      <c r="AP117" s="142">
        <f>SUMIFS(ОСТАТКИ!T:T,ОСТАТКИ!Q:Q,'ABC ПО СКЛАДАМ'!A:A)</f>
        <v>0</v>
      </c>
      <c r="AQ117" s="135">
        <f>SUMIFS(ОСТАТКИ!$T:$T,ОСТАТКИ!$Q:$Q,'ABC ПО СКЛАДАМ'!$A:$A,ОСТАТКИ!$S:$S,'ABC ПО СКЛАДАМ'!AQ$2)</f>
        <v>0</v>
      </c>
      <c r="AR117" s="68">
        <f t="shared" si="215"/>
        <v>0</v>
      </c>
      <c r="AS117" s="135">
        <f>SUMIFS(ОСТАТКИ!$T:$T,ОСТАТКИ!$Q:$Q,'ABC ПО СКЛАДАМ'!$A:$A,ОСТАТКИ!$S:$S,'ABC ПО СКЛАДАМ'!AS$2)</f>
        <v>0</v>
      </c>
      <c r="AT117" s="68">
        <f t="shared" si="216"/>
        <v>0</v>
      </c>
      <c r="AU117" s="135">
        <f>SUMIFS(ОСТАТКИ!$T:$T,ОСТАТКИ!$Q:$Q,'ABC ПО СКЛАДАМ'!$A:$A,ОСТАТКИ!$S:$S,'ABC ПО СКЛАДАМ'!AU$2)</f>
        <v>0</v>
      </c>
      <c r="AV117" s="68">
        <f t="shared" si="217"/>
        <v>0</v>
      </c>
      <c r="AX117" s="142">
        <f>SUMIFS(ОСТАТКИ!AB:AB,ОСТАТКИ!Q:Q,'ABC ПО СКЛАДАМ'!A:A)</f>
        <v>22245.66836878633</v>
      </c>
      <c r="AY117" s="135">
        <f>SUMIFS(ОСТАТКИ!$AB:$AB,ОСТАТКИ!$Q:$Q,'ABC ПО СКЛАДАМ'!$A:$A,ОСТАТКИ!$S:$S,'ABC ПО СКЛАДАМ'!AY$2)</f>
        <v>12910.027189327066</v>
      </c>
      <c r="AZ117" s="68">
        <f t="shared" si="218"/>
        <v>0.58033892150624589</v>
      </c>
      <c r="BA117" s="135">
        <f>SUMIFS(ОСТАТКИ!$AB:$AB,ОСТАТКИ!$Q:$Q,'ABC ПО СКЛАДАМ'!$A:$A,ОСТАТКИ!$S:$S,'ABC ПО СКЛАДАМ'!BA$2)</f>
        <v>9335.6411794592641</v>
      </c>
      <c r="BB117" s="68">
        <f t="shared" si="219"/>
        <v>0.41966107849375417</v>
      </c>
      <c r="BC117" s="135">
        <f>SUMIFS(ОСТАТКИ!$AB:$AB,ОСТАТКИ!$Q:$Q,'ABC ПО СКЛАДАМ'!$A:$A,ОСТАТКИ!$S:$S,'ABC ПО СКЛАДАМ'!BC$2)</f>
        <v>0</v>
      </c>
      <c r="BD117" s="68">
        <f t="shared" si="220"/>
        <v>0</v>
      </c>
      <c r="BF117" s="142">
        <f>SUMIFS(ОСТАТКИ!AC:AC,ОСТАТКИ!Q:Q,'ABC ПО СКЛАДАМ'!A:A)</f>
        <v>100424.63191240272</v>
      </c>
      <c r="BG117" s="135">
        <f>SUMIFS(ОСТАТКИ!$AC:$AC,ОСТАТКИ!$Q:$Q,'ABC ПО СКЛАДАМ'!$A:$A,ОСТАТКИ!$S:$S,'ABC ПО СКЛАДАМ'!BG$2)</f>
        <v>94465.023831594634</v>
      </c>
      <c r="BH117" s="68">
        <f t="shared" si="221"/>
        <v>0.94065591312292318</v>
      </c>
      <c r="BI117" s="135">
        <f>SUMIFS(ОСТАТКИ!$AC:$AC,ОСТАТКИ!$Q:$Q,'ABC ПО СКЛАДАМ'!$A:$A,ОСТАТКИ!$S:$S,'ABC ПО СКЛАДАМ'!BI$2)</f>
        <v>5959.6080808080806</v>
      </c>
      <c r="BJ117" s="68">
        <f t="shared" si="222"/>
        <v>5.9344086877076742E-2</v>
      </c>
      <c r="BK117" s="135">
        <f>SUMIFS(ОСТАТКИ!$AC:$AC,ОСТАТКИ!$Q:$Q,'ABC ПО СКЛАДАМ'!$A:$A,ОСТАТКИ!$S:$S,'ABC ПО СКЛАДАМ'!BK$2)</f>
        <v>0</v>
      </c>
      <c r="BL117" s="68">
        <f t="shared" si="223"/>
        <v>0</v>
      </c>
      <c r="BN117" s="142">
        <f>SUMIFS(ОСТАТКИ!Y:Y,ОСТАТКИ!Q:Q,'ABC ПО СКЛАДАМ'!A:A)</f>
        <v>563876.66846841678</v>
      </c>
      <c r="BO117" s="135">
        <f>SUMIFS(ОСТАТКИ!$Y:$Y,ОСТАТКИ!$Q:$Q,'ABC ПО СКЛАДАМ'!$A:$A,ОСТАТКИ!$S:$S,'ABC ПО СКЛАДАМ'!BO$2)</f>
        <v>563876.66846841678</v>
      </c>
      <c r="BP117" s="68">
        <f t="shared" si="224"/>
        <v>1</v>
      </c>
      <c r="BQ117" s="135">
        <f>SUMIFS(ОСТАТКИ!$Y:$Y,ОСТАТКИ!$Q:$Q,'ABC ПО СКЛАДАМ'!$A:$A,ОСТАТКИ!$S:$S,'ABC ПО СКЛАДАМ'!BQ$2)</f>
        <v>0</v>
      </c>
      <c r="BR117" s="68">
        <f t="shared" si="225"/>
        <v>0</v>
      </c>
      <c r="BS117" s="135">
        <f>SUMIFS(ОСТАТКИ!$Y:$Y,ОСТАТКИ!$Q:$Q,'ABC ПО СКЛАДАМ'!$A:$A,ОСТАТКИ!$S:$S,'ABC ПО СКЛАДАМ'!BS$2)</f>
        <v>0</v>
      </c>
      <c r="BT117" s="68">
        <f t="shared" si="226"/>
        <v>0</v>
      </c>
    </row>
    <row r="118" spans="1:72" ht="12" hidden="1" outlineLevel="1" x14ac:dyDescent="0.25">
      <c r="A118" s="150" t="s">
        <v>3672</v>
      </c>
      <c r="B118" s="142">
        <f>SUMIFS(ОСТАТКИ!AD:AD,ОСТАТКИ!Q:Q,'ABC ПО СКЛАДАМ'!A:A)</f>
        <v>43234.230872483226</v>
      </c>
      <c r="C118" s="135">
        <f>SUMIFS(ОСТАТКИ!AD:AD,ОСТАТКИ!Q:Q,'ABC ПО СКЛАДАМ'!A:A,ОСТАТКИ!S:S,'ABC ПО СКЛАДАМ'!C$3)</f>
        <v>0</v>
      </c>
      <c r="D118" s="68">
        <f t="shared" si="202"/>
        <v>0</v>
      </c>
      <c r="E118" s="135">
        <f>SUMIFS(ОСТАТКИ!AD:AD,ОСТАТКИ!Q:Q,'ABC ПО СКЛАДАМ'!A:A,ОСТАТКИ!S:S,'ABC ПО СКЛАДАМ'!E$3)</f>
        <v>43234.230872483226</v>
      </c>
      <c r="F118" s="68">
        <f t="shared" si="203"/>
        <v>1</v>
      </c>
      <c r="G118" s="135">
        <f>SUMIFS(ОСТАТКИ!AD:AD,ОСТАТКИ!Q:Q,'ABC ПО СКЛАДАМ'!A:A,ОСТАТКИ!S:S,'ABC ПО СКЛАДАМ'!G$3)</f>
        <v>0</v>
      </c>
      <c r="H118" s="143">
        <f t="shared" si="204"/>
        <v>0</v>
      </c>
      <c r="I118" s="132"/>
      <c r="J118" s="142">
        <f>SUMIFS(ОСТАТКИ!AA:AA,ОСТАТКИ!Q:Q,'ABC ПО СКЛАДАМ'!A:A)</f>
        <v>1372808.8118120804</v>
      </c>
      <c r="K118" s="135">
        <f>SUMIFS(ОСТАТКИ!AA:AA,ОСТАТКИ!Q:Q,'ABC ПО СКЛАДАМ'!A:A,ОСТАТКИ!S:S,'ABC ПО СКЛАДАМ'!K$3)</f>
        <v>0</v>
      </c>
      <c r="L118" s="68">
        <f t="shared" si="205"/>
        <v>0</v>
      </c>
      <c r="M118" s="135">
        <f>SUMIFS(ОСТАТКИ!$AA:$AA,ОСТАТКИ!$Q:$Q,'ABC ПО СКЛАДАМ'!$A:$A,ОСТАТКИ!$S:$S,'ABC ПО СКЛАДАМ'!M$3)</f>
        <v>1340808.8118120804</v>
      </c>
      <c r="N118" s="68">
        <f t="shared" si="206"/>
        <v>0.97669012631281071</v>
      </c>
      <c r="O118" s="135">
        <f>SUMIFS(ОСТАТКИ!$AA:$AA,ОСТАТКИ!$Q:$Q,'ABC ПО СКЛАДАМ'!$A:$A,ОСТАТКИ!$S:$S,'ABC ПО СКЛАДАМ'!O$3)</f>
        <v>32000</v>
      </c>
      <c r="P118" s="68">
        <f t="shared" si="206"/>
        <v>2.3309873687189283E-2</v>
      </c>
      <c r="R118" s="142">
        <f>SUMIFS(ОСТАТКИ!Z:Z,ОСТАТКИ!Q:Q,'ABC ПО СКЛАДАМ'!A:A)</f>
        <v>580310.21288590599</v>
      </c>
      <c r="S118" s="135">
        <f>SUMIFS(ОСТАТКИ!$Z:$Z,ОСТАТКИ!$Q:$Q,'ABC ПО СКЛАДАМ'!$A:$A,ОСТАТКИ!$S:$S,'ABC ПО СКЛАДАМ'!S$2)</f>
        <v>0</v>
      </c>
      <c r="T118" s="68">
        <f t="shared" si="207"/>
        <v>0</v>
      </c>
      <c r="U118" s="135">
        <f>SUMIFS(ОСТАТКИ!$Z:$Z,ОСТАТКИ!$Q:$Q,'ABC ПО СКЛАДАМ'!$A:$A,ОСТАТКИ!$S:$S,'ABC ПО СКЛАДАМ'!U$2)</f>
        <v>580310.21288590599</v>
      </c>
      <c r="V118" s="68">
        <f t="shared" si="207"/>
        <v>1</v>
      </c>
      <c r="W118" s="135">
        <f>SUMIFS(ОСТАТКИ!$Z:$Z,ОСТАТКИ!$Q:$Q,'ABC ПО СКЛАДАМ'!$A:$A,ОСТАТКИ!$S:$S,'ABC ПО СКЛАДАМ'!W$2)</f>
        <v>0</v>
      </c>
      <c r="X118" s="68">
        <f t="shared" ref="X118" si="429">IFERROR(W118/$R118,0)</f>
        <v>0</v>
      </c>
      <c r="Z118" s="142">
        <f>SUMIFS(ОСТАТКИ!W:W,ОСТАТКИ!Q:Q,'ABC ПО СКЛАДАМ'!A:A)</f>
        <v>0</v>
      </c>
      <c r="AA118" s="135">
        <f>SUMIFS(ОСТАТКИ!$W:$W,ОСТАТКИ!$Q:$Q,'ABC ПО СКЛАДАМ'!$A:$A,ОСТАТКИ!$S:$S,'ABC ПО СКЛАДАМ'!AA$2)</f>
        <v>0</v>
      </c>
      <c r="AB118" s="68">
        <f t="shared" si="209"/>
        <v>0</v>
      </c>
      <c r="AC118" s="135">
        <f>SUMIFS(ОСТАТКИ!$W:$W,ОСТАТКИ!$Q:$Q,'ABC ПО СКЛАДАМ'!$A:$A,ОСТАТКИ!$S:$S,'ABC ПО СКЛАДАМ'!AC$2)</f>
        <v>0</v>
      </c>
      <c r="AD118" s="68">
        <f t="shared" si="210"/>
        <v>0</v>
      </c>
      <c r="AE118" s="135">
        <f>SUMIFS(ОСТАТКИ!$W:$W,ОСТАТКИ!$Q:$Q,'ABC ПО СКЛАДАМ'!$A:$A,ОСТАТКИ!$S:$S,'ABC ПО СКЛАДАМ'!AE$2)</f>
        <v>0</v>
      </c>
      <c r="AF118" s="68">
        <f t="shared" si="211"/>
        <v>0</v>
      </c>
      <c r="AH118" s="142">
        <f>SUMIFS(ОСТАТКИ!U:U,ОСТАТКИ!Q:Q,'ABC ПО СКЛАДАМ'!A:A)</f>
        <v>0</v>
      </c>
      <c r="AI118" s="135">
        <f>SUMIFS(ОСТАТКИ!$U:$U,ОСТАТКИ!$Q:$Q,'ABC ПО СКЛАДАМ'!$A:$A,ОСТАТКИ!$S:$S,'ABC ПО СКЛАДАМ'!AI$2)</f>
        <v>0</v>
      </c>
      <c r="AJ118" s="68">
        <f t="shared" si="212"/>
        <v>0</v>
      </c>
      <c r="AK118" s="135">
        <f>SUMIFS(ОСТАТКИ!$U:$U,ОСТАТКИ!$Q:$Q,'ABC ПО СКЛАДАМ'!$A:$A,ОСТАТКИ!$S:$S,'ABC ПО СКЛАДАМ'!AK$2)</f>
        <v>0</v>
      </c>
      <c r="AL118" s="68">
        <f t="shared" si="213"/>
        <v>0</v>
      </c>
      <c r="AM118" s="135">
        <f>SUMIFS(ОСТАТКИ!$U:$U,ОСТАТКИ!$Q:$Q,'ABC ПО СКЛАДАМ'!$A:$A,ОСТАТКИ!$S:$S,'ABC ПО СКЛАДАМ'!AM$2)</f>
        <v>0</v>
      </c>
      <c r="AN118" s="68">
        <f t="shared" si="214"/>
        <v>0</v>
      </c>
      <c r="AP118" s="142">
        <f>SUMIFS(ОСТАТКИ!T:T,ОСТАТКИ!Q:Q,'ABC ПО СКЛАДАМ'!A:A)</f>
        <v>0</v>
      </c>
      <c r="AQ118" s="135">
        <f>SUMIFS(ОСТАТКИ!$T:$T,ОСТАТКИ!$Q:$Q,'ABC ПО СКЛАДАМ'!$A:$A,ОСТАТКИ!$S:$S,'ABC ПО СКЛАДАМ'!AQ$2)</f>
        <v>0</v>
      </c>
      <c r="AR118" s="68">
        <f t="shared" si="215"/>
        <v>0</v>
      </c>
      <c r="AS118" s="135">
        <f>SUMIFS(ОСТАТКИ!$T:$T,ОСТАТКИ!$Q:$Q,'ABC ПО СКЛАДАМ'!$A:$A,ОСТАТКИ!$S:$S,'ABC ПО СКЛАДАМ'!AS$2)</f>
        <v>0</v>
      </c>
      <c r="AT118" s="68">
        <f t="shared" si="216"/>
        <v>0</v>
      </c>
      <c r="AU118" s="135">
        <f>SUMIFS(ОСТАТКИ!$T:$T,ОСТАТКИ!$Q:$Q,'ABC ПО СКЛАДАМ'!$A:$A,ОСТАТКИ!$S:$S,'ABC ПО СКЛАДАМ'!AU$2)</f>
        <v>0</v>
      </c>
      <c r="AV118" s="68">
        <f t="shared" si="217"/>
        <v>0</v>
      </c>
      <c r="AX118" s="142">
        <f>SUMIFS(ОСТАТКИ!AB:AB,ОСТАТКИ!Q:Q,'ABC ПО СКЛАДАМ'!A:A)</f>
        <v>0</v>
      </c>
      <c r="AY118" s="135">
        <f>SUMIFS(ОСТАТКИ!$AB:$AB,ОСТАТКИ!$Q:$Q,'ABC ПО СКЛАДАМ'!$A:$A,ОСТАТКИ!$S:$S,'ABC ПО СКЛАДАМ'!AY$2)</f>
        <v>0</v>
      </c>
      <c r="AZ118" s="68">
        <f t="shared" si="218"/>
        <v>0</v>
      </c>
      <c r="BA118" s="135">
        <f>SUMIFS(ОСТАТКИ!$AB:$AB,ОСТАТКИ!$Q:$Q,'ABC ПО СКЛАДАМ'!$A:$A,ОСТАТКИ!$S:$S,'ABC ПО СКЛАДАМ'!BA$2)</f>
        <v>0</v>
      </c>
      <c r="BB118" s="68">
        <f t="shared" si="219"/>
        <v>0</v>
      </c>
      <c r="BC118" s="135">
        <f>SUMIFS(ОСТАТКИ!$AB:$AB,ОСТАТКИ!$Q:$Q,'ABC ПО СКЛАДАМ'!$A:$A,ОСТАТКИ!$S:$S,'ABC ПО СКЛАДАМ'!BC$2)</f>
        <v>0</v>
      </c>
      <c r="BD118" s="68">
        <f t="shared" si="220"/>
        <v>0</v>
      </c>
      <c r="BF118" s="142">
        <f>SUMIFS(ОСТАТКИ!AC:AC,ОСТАТКИ!Q:Q,'ABC ПО СКЛАДАМ'!A:A)</f>
        <v>0</v>
      </c>
      <c r="BG118" s="135">
        <f>SUMIFS(ОСТАТКИ!$AC:$AC,ОСТАТКИ!$Q:$Q,'ABC ПО СКЛАДАМ'!$A:$A,ОСТАТКИ!$S:$S,'ABC ПО СКЛАДАМ'!BG$2)</f>
        <v>0</v>
      </c>
      <c r="BH118" s="68">
        <f t="shared" si="221"/>
        <v>0</v>
      </c>
      <c r="BI118" s="135">
        <f>SUMIFS(ОСТАТКИ!$AC:$AC,ОСТАТКИ!$Q:$Q,'ABC ПО СКЛАДАМ'!$A:$A,ОСТАТКИ!$S:$S,'ABC ПО СКЛАДАМ'!BI$2)</f>
        <v>0</v>
      </c>
      <c r="BJ118" s="68">
        <f t="shared" si="222"/>
        <v>0</v>
      </c>
      <c r="BK118" s="135">
        <f>SUMIFS(ОСТАТКИ!$AC:$AC,ОСТАТКИ!$Q:$Q,'ABC ПО СКЛАДАМ'!$A:$A,ОСТАТКИ!$S:$S,'ABC ПО СКЛАДАМ'!BK$2)</f>
        <v>0</v>
      </c>
      <c r="BL118" s="68">
        <f t="shared" si="223"/>
        <v>0</v>
      </c>
      <c r="BN118" s="142">
        <f>SUMIFS(ОСТАТКИ!Y:Y,ОСТАТКИ!Q:Q,'ABC ПО СКЛАДАМ'!A:A)</f>
        <v>0</v>
      </c>
      <c r="BO118" s="135">
        <f>SUMIFS(ОСТАТКИ!$Y:$Y,ОСТАТКИ!$Q:$Q,'ABC ПО СКЛАДАМ'!$A:$A,ОСТАТКИ!$S:$S,'ABC ПО СКЛАДАМ'!BO$2)</f>
        <v>0</v>
      </c>
      <c r="BP118" s="68">
        <f t="shared" si="224"/>
        <v>0</v>
      </c>
      <c r="BQ118" s="135">
        <f>SUMIFS(ОСТАТКИ!$Y:$Y,ОСТАТКИ!$Q:$Q,'ABC ПО СКЛАДАМ'!$A:$A,ОСТАТКИ!$S:$S,'ABC ПО СКЛАДАМ'!BQ$2)</f>
        <v>0</v>
      </c>
      <c r="BR118" s="68">
        <f t="shared" si="225"/>
        <v>0</v>
      </c>
      <c r="BS118" s="135">
        <f>SUMIFS(ОСТАТКИ!$Y:$Y,ОСТАТКИ!$Q:$Q,'ABC ПО СКЛАДАМ'!$A:$A,ОСТАТКИ!$S:$S,'ABC ПО СКЛАДАМ'!BS$2)</f>
        <v>0</v>
      </c>
      <c r="BT118" s="68">
        <f t="shared" si="226"/>
        <v>0</v>
      </c>
    </row>
    <row r="119" spans="1:72" ht="12" hidden="1" outlineLevel="1" x14ac:dyDescent="0.25">
      <c r="A119" s="150" t="s">
        <v>3677</v>
      </c>
      <c r="B119" s="142">
        <f>SUMIFS(ОСТАТКИ!AD:AD,ОСТАТКИ!Q:Q,'ABC ПО СКЛАДАМ'!A:A)</f>
        <v>0</v>
      </c>
      <c r="C119" s="135">
        <f>SUMIFS(ОСТАТКИ!AD:AD,ОСТАТКИ!Q:Q,'ABC ПО СКЛАДАМ'!A:A,ОСТАТКИ!S:S,'ABC ПО СКЛАДАМ'!C$3)</f>
        <v>0</v>
      </c>
      <c r="D119" s="68">
        <f t="shared" si="202"/>
        <v>0</v>
      </c>
      <c r="E119" s="135">
        <f>SUMIFS(ОСТАТКИ!AD:AD,ОСТАТКИ!Q:Q,'ABC ПО СКЛАДАМ'!A:A,ОСТАТКИ!S:S,'ABC ПО СКЛАДАМ'!E$3)</f>
        <v>0</v>
      </c>
      <c r="F119" s="68">
        <f t="shared" si="203"/>
        <v>0</v>
      </c>
      <c r="G119" s="135">
        <f>SUMIFS(ОСТАТКИ!AD:AD,ОСТАТКИ!Q:Q,'ABC ПО СКЛАДАМ'!A:A,ОСТАТКИ!S:S,'ABC ПО СКЛАДАМ'!G$3)</f>
        <v>0</v>
      </c>
      <c r="H119" s="143">
        <f t="shared" si="204"/>
        <v>0</v>
      </c>
      <c r="I119" s="132"/>
      <c r="J119" s="142">
        <f>SUMIFS(ОСТАТКИ!AA:AA,ОСТАТКИ!Q:Q,'ABC ПО СКЛАДАМ'!A:A)</f>
        <v>0</v>
      </c>
      <c r="K119" s="135">
        <f>SUMIFS(ОСТАТКИ!AA:AA,ОСТАТКИ!Q:Q,'ABC ПО СКЛАДАМ'!A:A,ОСТАТКИ!S:S,'ABC ПО СКЛАДАМ'!K$3)</f>
        <v>0</v>
      </c>
      <c r="L119" s="68">
        <f t="shared" si="205"/>
        <v>0</v>
      </c>
      <c r="M119" s="135">
        <f>SUMIFS(ОСТАТКИ!$AA:$AA,ОСТАТКИ!$Q:$Q,'ABC ПО СКЛАДАМ'!$A:$A,ОСТАТКИ!$S:$S,'ABC ПО СКЛАДАМ'!M$3)</f>
        <v>0</v>
      </c>
      <c r="N119" s="68">
        <f t="shared" si="206"/>
        <v>0</v>
      </c>
      <c r="O119" s="135">
        <f>SUMIFS(ОСТАТКИ!$AA:$AA,ОСТАТКИ!$Q:$Q,'ABC ПО СКЛАДАМ'!$A:$A,ОСТАТКИ!$S:$S,'ABC ПО СКЛАДАМ'!O$3)</f>
        <v>0</v>
      </c>
      <c r="P119" s="68">
        <f t="shared" si="206"/>
        <v>0</v>
      </c>
      <c r="R119" s="142">
        <f>SUMIFS(ОСТАТКИ!Z:Z,ОСТАТКИ!Q:Q,'ABC ПО СКЛАДАМ'!A:A)</f>
        <v>0</v>
      </c>
      <c r="S119" s="135">
        <f>SUMIFS(ОСТАТКИ!$Z:$Z,ОСТАТКИ!$Q:$Q,'ABC ПО СКЛАДАМ'!$A:$A,ОСТАТКИ!$S:$S,'ABC ПО СКЛАДАМ'!S$2)</f>
        <v>0</v>
      </c>
      <c r="T119" s="68">
        <f t="shared" si="207"/>
        <v>0</v>
      </c>
      <c r="U119" s="135">
        <f>SUMIFS(ОСТАТКИ!$Z:$Z,ОСТАТКИ!$Q:$Q,'ABC ПО СКЛАДАМ'!$A:$A,ОСТАТКИ!$S:$S,'ABC ПО СКЛАДАМ'!U$2)</f>
        <v>0</v>
      </c>
      <c r="V119" s="68">
        <f t="shared" si="207"/>
        <v>0</v>
      </c>
      <c r="W119" s="135">
        <f>SUMIFS(ОСТАТКИ!$Z:$Z,ОСТАТКИ!$Q:$Q,'ABC ПО СКЛАДАМ'!$A:$A,ОСТАТКИ!$S:$S,'ABC ПО СКЛАДАМ'!W$2)</f>
        <v>0</v>
      </c>
      <c r="X119" s="68">
        <f t="shared" ref="X119" si="430">IFERROR(W119/$R119,0)</f>
        <v>0</v>
      </c>
      <c r="Z119" s="142">
        <f>SUMIFS(ОСТАТКИ!W:W,ОСТАТКИ!Q:Q,'ABC ПО СКЛАДАМ'!A:A)</f>
        <v>0</v>
      </c>
      <c r="AA119" s="135">
        <f>SUMIFS(ОСТАТКИ!$W:$W,ОСТАТКИ!$Q:$Q,'ABC ПО СКЛАДАМ'!$A:$A,ОСТАТКИ!$S:$S,'ABC ПО СКЛАДАМ'!AA$2)</f>
        <v>0</v>
      </c>
      <c r="AB119" s="68">
        <f t="shared" si="209"/>
        <v>0</v>
      </c>
      <c r="AC119" s="135">
        <f>SUMIFS(ОСТАТКИ!$W:$W,ОСТАТКИ!$Q:$Q,'ABC ПО СКЛАДАМ'!$A:$A,ОСТАТКИ!$S:$S,'ABC ПО СКЛАДАМ'!AC$2)</f>
        <v>0</v>
      </c>
      <c r="AD119" s="68">
        <f t="shared" si="210"/>
        <v>0</v>
      </c>
      <c r="AE119" s="135">
        <f>SUMIFS(ОСТАТКИ!$W:$W,ОСТАТКИ!$Q:$Q,'ABC ПО СКЛАДАМ'!$A:$A,ОСТАТКИ!$S:$S,'ABC ПО СКЛАДАМ'!AE$2)</f>
        <v>0</v>
      </c>
      <c r="AF119" s="68">
        <f t="shared" si="211"/>
        <v>0</v>
      </c>
      <c r="AH119" s="142">
        <f>SUMIFS(ОСТАТКИ!U:U,ОСТАТКИ!Q:Q,'ABC ПО СКЛАДАМ'!A:A)</f>
        <v>0</v>
      </c>
      <c r="AI119" s="135">
        <f>SUMIFS(ОСТАТКИ!$U:$U,ОСТАТКИ!$Q:$Q,'ABC ПО СКЛАДАМ'!$A:$A,ОСТАТКИ!$S:$S,'ABC ПО СКЛАДАМ'!AI$2)</f>
        <v>0</v>
      </c>
      <c r="AJ119" s="68">
        <f t="shared" si="212"/>
        <v>0</v>
      </c>
      <c r="AK119" s="135">
        <f>SUMIFS(ОСТАТКИ!$U:$U,ОСТАТКИ!$Q:$Q,'ABC ПО СКЛАДАМ'!$A:$A,ОСТАТКИ!$S:$S,'ABC ПО СКЛАДАМ'!AK$2)</f>
        <v>0</v>
      </c>
      <c r="AL119" s="68">
        <f t="shared" si="213"/>
        <v>0</v>
      </c>
      <c r="AM119" s="135">
        <f>SUMIFS(ОСТАТКИ!$U:$U,ОСТАТКИ!$Q:$Q,'ABC ПО СКЛАДАМ'!$A:$A,ОСТАТКИ!$S:$S,'ABC ПО СКЛАДАМ'!AM$2)</f>
        <v>0</v>
      </c>
      <c r="AN119" s="68">
        <f t="shared" si="214"/>
        <v>0</v>
      </c>
      <c r="AP119" s="142">
        <f>SUMIFS(ОСТАТКИ!T:T,ОСТАТКИ!Q:Q,'ABC ПО СКЛАДАМ'!A:A)</f>
        <v>0</v>
      </c>
      <c r="AQ119" s="135">
        <f>SUMIFS(ОСТАТКИ!$T:$T,ОСТАТКИ!$Q:$Q,'ABC ПО СКЛАДАМ'!$A:$A,ОСТАТКИ!$S:$S,'ABC ПО СКЛАДАМ'!AQ$2)</f>
        <v>0</v>
      </c>
      <c r="AR119" s="68">
        <f t="shared" si="215"/>
        <v>0</v>
      </c>
      <c r="AS119" s="135">
        <f>SUMIFS(ОСТАТКИ!$T:$T,ОСТАТКИ!$Q:$Q,'ABC ПО СКЛАДАМ'!$A:$A,ОСТАТКИ!$S:$S,'ABC ПО СКЛАДАМ'!AS$2)</f>
        <v>0</v>
      </c>
      <c r="AT119" s="68">
        <f t="shared" si="216"/>
        <v>0</v>
      </c>
      <c r="AU119" s="135">
        <f>SUMIFS(ОСТАТКИ!$T:$T,ОСТАТКИ!$Q:$Q,'ABC ПО СКЛАДАМ'!$A:$A,ОСТАТКИ!$S:$S,'ABC ПО СКЛАДАМ'!AU$2)</f>
        <v>0</v>
      </c>
      <c r="AV119" s="68">
        <f t="shared" si="217"/>
        <v>0</v>
      </c>
      <c r="AX119" s="142">
        <f>SUMIFS(ОСТАТКИ!AB:AB,ОСТАТКИ!Q:Q,'ABC ПО СКЛАДАМ'!A:A)</f>
        <v>19953.142857142859</v>
      </c>
      <c r="AY119" s="135">
        <f>SUMIFS(ОСТАТКИ!$AB:$AB,ОСТАТКИ!$Q:$Q,'ABC ПО СКЛАДАМ'!$A:$A,ОСТАТКИ!$S:$S,'ABC ПО СКЛАДАМ'!AY$2)</f>
        <v>0</v>
      </c>
      <c r="AZ119" s="68">
        <f t="shared" si="218"/>
        <v>0</v>
      </c>
      <c r="BA119" s="135">
        <f>SUMIFS(ОСТАТКИ!$AB:$AB,ОСТАТКИ!$Q:$Q,'ABC ПО СКЛАДАМ'!$A:$A,ОСТАТКИ!$S:$S,'ABC ПО СКЛАДАМ'!BA$2)</f>
        <v>0</v>
      </c>
      <c r="BB119" s="68">
        <f t="shared" si="219"/>
        <v>0</v>
      </c>
      <c r="BC119" s="135">
        <f>SUMIFS(ОСТАТКИ!$AB:$AB,ОСТАТКИ!$Q:$Q,'ABC ПО СКЛАДАМ'!$A:$A,ОСТАТКИ!$S:$S,'ABC ПО СКЛАДАМ'!BC$2)</f>
        <v>19953.142857142859</v>
      </c>
      <c r="BD119" s="68">
        <f t="shared" si="220"/>
        <v>1</v>
      </c>
      <c r="BF119" s="142">
        <f>SUMIFS(ОСТАТКИ!AC:AC,ОСТАТКИ!Q:Q,'ABC ПО СКЛАДАМ'!A:A)</f>
        <v>59859.42857142858</v>
      </c>
      <c r="BG119" s="135">
        <f>SUMIFS(ОСТАТКИ!$AC:$AC,ОСТАТКИ!$Q:$Q,'ABC ПО СКЛАДАМ'!$A:$A,ОСТАТКИ!$S:$S,'ABC ПО СКЛАДАМ'!BG$2)</f>
        <v>0</v>
      </c>
      <c r="BH119" s="68">
        <f t="shared" si="221"/>
        <v>0</v>
      </c>
      <c r="BI119" s="135">
        <f>SUMIFS(ОСТАТКИ!$AC:$AC,ОСТАТКИ!$Q:$Q,'ABC ПО СКЛАДАМ'!$A:$A,ОСТАТКИ!$S:$S,'ABC ПО СКЛАДАМ'!BI$2)</f>
        <v>0</v>
      </c>
      <c r="BJ119" s="68">
        <f t="shared" si="222"/>
        <v>0</v>
      </c>
      <c r="BK119" s="135">
        <f>SUMIFS(ОСТАТКИ!$AC:$AC,ОСТАТКИ!$Q:$Q,'ABC ПО СКЛАДАМ'!$A:$A,ОСТАТКИ!$S:$S,'ABC ПО СКЛАДАМ'!BK$2)</f>
        <v>59859.42857142858</v>
      </c>
      <c r="BL119" s="68">
        <f t="shared" si="223"/>
        <v>1</v>
      </c>
      <c r="BN119" s="142">
        <f>SUMIFS(ОСТАТКИ!Y:Y,ОСТАТКИ!Q:Q,'ABC ПО СКЛАДАМ'!A:A)</f>
        <v>0</v>
      </c>
      <c r="BO119" s="135">
        <f>SUMIFS(ОСТАТКИ!$Y:$Y,ОСТАТКИ!$Q:$Q,'ABC ПО СКЛАДАМ'!$A:$A,ОСТАТКИ!$S:$S,'ABC ПО СКЛАДАМ'!BO$2)</f>
        <v>0</v>
      </c>
      <c r="BP119" s="68">
        <f t="shared" si="224"/>
        <v>0</v>
      </c>
      <c r="BQ119" s="135">
        <f>SUMIFS(ОСТАТКИ!$Y:$Y,ОСТАТКИ!$Q:$Q,'ABC ПО СКЛАДАМ'!$A:$A,ОСТАТКИ!$S:$S,'ABC ПО СКЛАДАМ'!BQ$2)</f>
        <v>0</v>
      </c>
      <c r="BR119" s="68">
        <f t="shared" si="225"/>
        <v>0</v>
      </c>
      <c r="BS119" s="135">
        <f>SUMIFS(ОСТАТКИ!$Y:$Y,ОСТАТКИ!$Q:$Q,'ABC ПО СКЛАДАМ'!$A:$A,ОСТАТКИ!$S:$S,'ABC ПО СКЛАДАМ'!BS$2)</f>
        <v>0</v>
      </c>
      <c r="BT119" s="68">
        <f t="shared" si="226"/>
        <v>0</v>
      </c>
    </row>
    <row r="120" spans="1:72" ht="12" hidden="1" outlineLevel="1" x14ac:dyDescent="0.25">
      <c r="A120" s="150" t="s">
        <v>3683</v>
      </c>
      <c r="B120" s="142">
        <f>SUMIFS(ОСТАТКИ!AD:AD,ОСТАТКИ!Q:Q,'ABC ПО СКЛАДАМ'!A:A)</f>
        <v>61728</v>
      </c>
      <c r="C120" s="135">
        <f>SUMIFS(ОСТАТКИ!AD:AD,ОСТАТКИ!Q:Q,'ABC ПО СКЛАДАМ'!A:A,ОСТАТКИ!S:S,'ABC ПО СКЛАДАМ'!C$3)</f>
        <v>0</v>
      </c>
      <c r="D120" s="68">
        <f t="shared" si="202"/>
        <v>0</v>
      </c>
      <c r="E120" s="135">
        <f>SUMIFS(ОСТАТКИ!AD:AD,ОСТАТКИ!Q:Q,'ABC ПО СКЛАДАМ'!A:A,ОСТАТКИ!S:S,'ABC ПО СКЛАДАМ'!E$3)</f>
        <v>0</v>
      </c>
      <c r="F120" s="68">
        <f t="shared" si="203"/>
        <v>0</v>
      </c>
      <c r="G120" s="135">
        <f>SUMIFS(ОСТАТКИ!AD:AD,ОСТАТКИ!Q:Q,'ABC ПО СКЛАДАМ'!A:A,ОСТАТКИ!S:S,'ABC ПО СКЛАДАМ'!G$3)</f>
        <v>61728</v>
      </c>
      <c r="H120" s="143">
        <f t="shared" si="204"/>
        <v>1</v>
      </c>
      <c r="I120" s="132"/>
      <c r="J120" s="142">
        <f>SUMIFS(ОСТАТКИ!AA:AA,ОСТАТКИ!Q:Q,'ABC ПО СКЛАДАМ'!A:A)</f>
        <v>0</v>
      </c>
      <c r="K120" s="135">
        <f>SUMIFS(ОСТАТКИ!AA:AA,ОСТАТКИ!Q:Q,'ABC ПО СКЛАДАМ'!A:A,ОСТАТКИ!S:S,'ABC ПО СКЛАДАМ'!K$3)</f>
        <v>0</v>
      </c>
      <c r="L120" s="68">
        <f t="shared" si="205"/>
        <v>0</v>
      </c>
      <c r="M120" s="135">
        <f>SUMIFS(ОСТАТКИ!$AA:$AA,ОСТАТКИ!$Q:$Q,'ABC ПО СКЛАДАМ'!$A:$A,ОСТАТКИ!$S:$S,'ABC ПО СКЛАДАМ'!M$3)</f>
        <v>0</v>
      </c>
      <c r="N120" s="68">
        <f t="shared" si="206"/>
        <v>0</v>
      </c>
      <c r="O120" s="135">
        <f>SUMIFS(ОСТАТКИ!$AA:$AA,ОСТАТКИ!$Q:$Q,'ABC ПО СКЛАДАМ'!$A:$A,ОСТАТКИ!$S:$S,'ABC ПО СКЛАДАМ'!O$3)</f>
        <v>0</v>
      </c>
      <c r="P120" s="68">
        <f t="shared" si="206"/>
        <v>0</v>
      </c>
      <c r="R120" s="142">
        <f>SUMIFS(ОСТАТКИ!Z:Z,ОСТАТКИ!Q:Q,'ABC ПО СКЛАДАМ'!A:A)</f>
        <v>171266.11333333334</v>
      </c>
      <c r="S120" s="135">
        <f>SUMIFS(ОСТАТКИ!$Z:$Z,ОСТАТКИ!$Q:$Q,'ABC ПО СКЛАДАМ'!$A:$A,ОСТАТКИ!$S:$S,'ABC ПО СКЛАДАМ'!S$2)</f>
        <v>0</v>
      </c>
      <c r="T120" s="68">
        <f t="shared" si="207"/>
        <v>0</v>
      </c>
      <c r="U120" s="135">
        <f>SUMIFS(ОСТАТКИ!$Z:$Z,ОСТАТКИ!$Q:$Q,'ABC ПО СКЛАДАМ'!$A:$A,ОСТАТКИ!$S:$S,'ABC ПО СКЛАДАМ'!U$2)</f>
        <v>0</v>
      </c>
      <c r="V120" s="68">
        <f t="shared" si="207"/>
        <v>0</v>
      </c>
      <c r="W120" s="135">
        <f>SUMIFS(ОСТАТКИ!$Z:$Z,ОСТАТКИ!$Q:$Q,'ABC ПО СКЛАДАМ'!$A:$A,ОСТАТКИ!$S:$S,'ABC ПО СКЛАДАМ'!W$2)</f>
        <v>171266.11333333334</v>
      </c>
      <c r="X120" s="68">
        <f t="shared" ref="X120" si="431">IFERROR(W120/$R120,0)</f>
        <v>1</v>
      </c>
      <c r="Z120" s="142">
        <f>SUMIFS(ОСТАТКИ!W:W,ОСТАТКИ!Q:Q,'ABC ПО СКЛАДАМ'!A:A)</f>
        <v>0</v>
      </c>
      <c r="AA120" s="135">
        <f>SUMIFS(ОСТАТКИ!$W:$W,ОСТАТКИ!$Q:$Q,'ABC ПО СКЛАДАМ'!$A:$A,ОСТАТКИ!$S:$S,'ABC ПО СКЛАДАМ'!AA$2)</f>
        <v>0</v>
      </c>
      <c r="AB120" s="68">
        <f t="shared" si="209"/>
        <v>0</v>
      </c>
      <c r="AC120" s="135">
        <f>SUMIFS(ОСТАТКИ!$W:$W,ОСТАТКИ!$Q:$Q,'ABC ПО СКЛАДАМ'!$A:$A,ОСТАТКИ!$S:$S,'ABC ПО СКЛАДАМ'!AC$2)</f>
        <v>0</v>
      </c>
      <c r="AD120" s="68">
        <f t="shared" si="210"/>
        <v>0</v>
      </c>
      <c r="AE120" s="135">
        <f>SUMIFS(ОСТАТКИ!$W:$W,ОСТАТКИ!$Q:$Q,'ABC ПО СКЛАДАМ'!$A:$A,ОСТАТКИ!$S:$S,'ABC ПО СКЛАДАМ'!AE$2)</f>
        <v>0</v>
      </c>
      <c r="AF120" s="68">
        <f t="shared" si="211"/>
        <v>0</v>
      </c>
      <c r="AH120" s="142">
        <f>SUMIFS(ОСТАТКИ!U:U,ОСТАТКИ!Q:Q,'ABC ПО СКЛАДАМ'!A:A)</f>
        <v>0</v>
      </c>
      <c r="AI120" s="135">
        <f>SUMIFS(ОСТАТКИ!$U:$U,ОСТАТКИ!$Q:$Q,'ABC ПО СКЛАДАМ'!$A:$A,ОСТАТКИ!$S:$S,'ABC ПО СКЛАДАМ'!AI$2)</f>
        <v>0</v>
      </c>
      <c r="AJ120" s="68">
        <f t="shared" si="212"/>
        <v>0</v>
      </c>
      <c r="AK120" s="135">
        <f>SUMIFS(ОСТАТКИ!$U:$U,ОСТАТКИ!$Q:$Q,'ABC ПО СКЛАДАМ'!$A:$A,ОСТАТКИ!$S:$S,'ABC ПО СКЛАДАМ'!AK$2)</f>
        <v>0</v>
      </c>
      <c r="AL120" s="68">
        <f t="shared" si="213"/>
        <v>0</v>
      </c>
      <c r="AM120" s="135">
        <f>SUMIFS(ОСТАТКИ!$U:$U,ОСТАТКИ!$Q:$Q,'ABC ПО СКЛАДАМ'!$A:$A,ОСТАТКИ!$S:$S,'ABC ПО СКЛАДАМ'!AM$2)</f>
        <v>0</v>
      </c>
      <c r="AN120" s="68">
        <f t="shared" si="214"/>
        <v>0</v>
      </c>
      <c r="AP120" s="142">
        <f>SUMIFS(ОСТАТКИ!T:T,ОСТАТКИ!Q:Q,'ABC ПО СКЛАДАМ'!A:A)</f>
        <v>0</v>
      </c>
      <c r="AQ120" s="135">
        <f>SUMIFS(ОСТАТКИ!$T:$T,ОСТАТКИ!$Q:$Q,'ABC ПО СКЛАДАМ'!$A:$A,ОСТАТКИ!$S:$S,'ABC ПО СКЛАДАМ'!AQ$2)</f>
        <v>0</v>
      </c>
      <c r="AR120" s="68">
        <f t="shared" si="215"/>
        <v>0</v>
      </c>
      <c r="AS120" s="135">
        <f>SUMIFS(ОСТАТКИ!$T:$T,ОСТАТКИ!$Q:$Q,'ABC ПО СКЛАДАМ'!$A:$A,ОСТАТКИ!$S:$S,'ABC ПО СКЛАДАМ'!AS$2)</f>
        <v>0</v>
      </c>
      <c r="AT120" s="68">
        <f t="shared" si="216"/>
        <v>0</v>
      </c>
      <c r="AU120" s="135">
        <f>SUMIFS(ОСТАТКИ!$T:$T,ОСТАТКИ!$Q:$Q,'ABC ПО СКЛАДАМ'!$A:$A,ОСТАТКИ!$S:$S,'ABC ПО СКЛАДАМ'!AU$2)</f>
        <v>0</v>
      </c>
      <c r="AV120" s="68">
        <f t="shared" si="217"/>
        <v>0</v>
      </c>
      <c r="AX120" s="142">
        <f>SUMIFS(ОСТАТКИ!AB:AB,ОСТАТКИ!Q:Q,'ABC ПО СКЛАДАМ'!A:A)</f>
        <v>17174.25</v>
      </c>
      <c r="AY120" s="135">
        <f>SUMIFS(ОСТАТКИ!$AB:$AB,ОСТАТКИ!$Q:$Q,'ABC ПО СКЛАДАМ'!$A:$A,ОСТАТКИ!$S:$S,'ABC ПО СКЛАДАМ'!AY$2)</f>
        <v>0</v>
      </c>
      <c r="AZ120" s="68">
        <f t="shared" si="218"/>
        <v>0</v>
      </c>
      <c r="BA120" s="135">
        <f>SUMIFS(ОСТАТКИ!$AB:$AB,ОСТАТКИ!$Q:$Q,'ABC ПО СКЛАДАМ'!$A:$A,ОСТАТКИ!$S:$S,'ABC ПО СКЛАДАМ'!BA$2)</f>
        <v>0</v>
      </c>
      <c r="BB120" s="68">
        <f t="shared" si="219"/>
        <v>0</v>
      </c>
      <c r="BC120" s="135">
        <f>SUMIFS(ОСТАТКИ!$AB:$AB,ОСТАТКИ!$Q:$Q,'ABC ПО СКЛАДАМ'!$A:$A,ОСТАТКИ!$S:$S,'ABC ПО СКЛАДАМ'!BC$2)</f>
        <v>17174.25</v>
      </c>
      <c r="BD120" s="68">
        <f t="shared" si="220"/>
        <v>1</v>
      </c>
      <c r="BF120" s="142">
        <f>SUMIFS(ОСТАТКИ!AC:AC,ОСТАТКИ!Q:Q,'ABC ПО СКЛАДАМ'!A:A)</f>
        <v>38074.65</v>
      </c>
      <c r="BG120" s="135">
        <f>SUMIFS(ОСТАТКИ!$AC:$AC,ОСТАТКИ!$Q:$Q,'ABC ПО СКЛАДАМ'!$A:$A,ОСТАТКИ!$S:$S,'ABC ПО СКЛАДАМ'!BG$2)</f>
        <v>0</v>
      </c>
      <c r="BH120" s="68">
        <f t="shared" si="221"/>
        <v>0</v>
      </c>
      <c r="BI120" s="135">
        <f>SUMIFS(ОСТАТКИ!$AC:$AC,ОСТАТКИ!$Q:$Q,'ABC ПО СКЛАДАМ'!$A:$A,ОСТАТКИ!$S:$S,'ABC ПО СКЛАДАМ'!BI$2)</f>
        <v>0</v>
      </c>
      <c r="BJ120" s="68">
        <f t="shared" si="222"/>
        <v>0</v>
      </c>
      <c r="BK120" s="135">
        <f>SUMIFS(ОСТАТКИ!$AC:$AC,ОСТАТКИ!$Q:$Q,'ABC ПО СКЛАДАМ'!$A:$A,ОСТАТКИ!$S:$S,'ABC ПО СКЛАДАМ'!BK$2)</f>
        <v>38074.65</v>
      </c>
      <c r="BL120" s="68">
        <f t="shared" si="223"/>
        <v>1</v>
      </c>
      <c r="BN120" s="142">
        <f>SUMIFS(ОСТАТКИ!Y:Y,ОСТАТКИ!Q:Q,'ABC ПО СКЛАДАМ'!A:A)</f>
        <v>0</v>
      </c>
      <c r="BO120" s="135">
        <f>SUMIFS(ОСТАТКИ!$Y:$Y,ОСТАТКИ!$Q:$Q,'ABC ПО СКЛАДАМ'!$A:$A,ОСТАТКИ!$S:$S,'ABC ПО СКЛАДАМ'!BO$2)</f>
        <v>0</v>
      </c>
      <c r="BP120" s="68">
        <f t="shared" si="224"/>
        <v>0</v>
      </c>
      <c r="BQ120" s="135">
        <f>SUMIFS(ОСТАТКИ!$Y:$Y,ОСТАТКИ!$Q:$Q,'ABC ПО СКЛАДАМ'!$A:$A,ОСТАТКИ!$S:$S,'ABC ПО СКЛАДАМ'!BQ$2)</f>
        <v>0</v>
      </c>
      <c r="BR120" s="68">
        <f t="shared" si="225"/>
        <v>0</v>
      </c>
      <c r="BS120" s="135">
        <f>SUMIFS(ОСТАТКИ!$Y:$Y,ОСТАТКИ!$Q:$Q,'ABC ПО СКЛАДАМ'!$A:$A,ОСТАТКИ!$S:$S,'ABC ПО СКЛАДАМ'!BS$2)</f>
        <v>0</v>
      </c>
      <c r="BT120" s="68">
        <f t="shared" si="226"/>
        <v>0</v>
      </c>
    </row>
    <row r="121" spans="1:72" ht="12" hidden="1" outlineLevel="1" x14ac:dyDescent="0.25">
      <c r="A121" s="150" t="s">
        <v>3692</v>
      </c>
      <c r="B121" s="142">
        <f>SUMIFS(ОСТАТКИ!AD:AD,ОСТАТКИ!Q:Q,'ABC ПО СКЛАДАМ'!A:A)</f>
        <v>0</v>
      </c>
      <c r="C121" s="135">
        <f>SUMIFS(ОСТАТКИ!AD:AD,ОСТАТКИ!Q:Q,'ABC ПО СКЛАДАМ'!A:A,ОСТАТКИ!S:S,'ABC ПО СКЛАДАМ'!C$3)</f>
        <v>0</v>
      </c>
      <c r="D121" s="68">
        <f t="shared" si="202"/>
        <v>0</v>
      </c>
      <c r="E121" s="135">
        <f>SUMIFS(ОСТАТКИ!AD:AD,ОСТАТКИ!Q:Q,'ABC ПО СКЛАДАМ'!A:A,ОСТАТКИ!S:S,'ABC ПО СКЛАДАМ'!E$3)</f>
        <v>0</v>
      </c>
      <c r="F121" s="68">
        <f t="shared" si="203"/>
        <v>0</v>
      </c>
      <c r="G121" s="135">
        <f>SUMIFS(ОСТАТКИ!AD:AD,ОСТАТКИ!Q:Q,'ABC ПО СКЛАДАМ'!A:A,ОСТАТКИ!S:S,'ABC ПО СКЛАДАМ'!G$3)</f>
        <v>0</v>
      </c>
      <c r="H121" s="143">
        <f t="shared" si="204"/>
        <v>0</v>
      </c>
      <c r="I121" s="132"/>
      <c r="J121" s="142">
        <f>SUMIFS(ОСТАТКИ!AA:AA,ОСТАТКИ!Q:Q,'ABC ПО СКЛАДАМ'!A:A)</f>
        <v>0</v>
      </c>
      <c r="K121" s="135">
        <f>SUMIFS(ОСТАТКИ!AA:AA,ОСТАТКИ!Q:Q,'ABC ПО СКЛАДАМ'!A:A,ОСТАТКИ!S:S,'ABC ПО СКЛАДАМ'!K$3)</f>
        <v>0</v>
      </c>
      <c r="L121" s="68">
        <f t="shared" si="205"/>
        <v>0</v>
      </c>
      <c r="M121" s="135">
        <f>SUMIFS(ОСТАТКИ!$AA:$AA,ОСТАТКИ!$Q:$Q,'ABC ПО СКЛАДАМ'!$A:$A,ОСТАТКИ!$S:$S,'ABC ПО СКЛАДАМ'!M$3)</f>
        <v>0</v>
      </c>
      <c r="N121" s="68">
        <f t="shared" si="206"/>
        <v>0</v>
      </c>
      <c r="O121" s="135">
        <f>SUMIFS(ОСТАТКИ!$AA:$AA,ОСТАТКИ!$Q:$Q,'ABC ПО СКЛАДАМ'!$A:$A,ОСТАТКИ!$S:$S,'ABC ПО СКЛАДАМ'!O$3)</f>
        <v>0</v>
      </c>
      <c r="P121" s="68">
        <f t="shared" si="206"/>
        <v>0</v>
      </c>
      <c r="R121" s="142">
        <f>SUMIFS(ОСТАТКИ!Z:Z,ОСТАТКИ!Q:Q,'ABC ПО СКЛАДАМ'!A:A)</f>
        <v>0</v>
      </c>
      <c r="S121" s="135">
        <f>SUMIFS(ОСТАТКИ!$Z:$Z,ОСТАТКИ!$Q:$Q,'ABC ПО СКЛАДАМ'!$A:$A,ОСТАТКИ!$S:$S,'ABC ПО СКЛАДАМ'!S$2)</f>
        <v>0</v>
      </c>
      <c r="T121" s="68">
        <f t="shared" si="207"/>
        <v>0</v>
      </c>
      <c r="U121" s="135">
        <f>SUMIFS(ОСТАТКИ!$Z:$Z,ОСТАТКИ!$Q:$Q,'ABC ПО СКЛАДАМ'!$A:$A,ОСТАТКИ!$S:$S,'ABC ПО СКЛАДАМ'!U$2)</f>
        <v>0</v>
      </c>
      <c r="V121" s="68">
        <f t="shared" si="207"/>
        <v>0</v>
      </c>
      <c r="W121" s="135">
        <f>SUMIFS(ОСТАТКИ!$Z:$Z,ОСТАТКИ!$Q:$Q,'ABC ПО СКЛАДАМ'!$A:$A,ОСТАТКИ!$S:$S,'ABC ПО СКЛАДАМ'!W$2)</f>
        <v>0</v>
      </c>
      <c r="X121" s="68">
        <f t="shared" ref="X121" si="432">IFERROR(W121/$R121,0)</f>
        <v>0</v>
      </c>
      <c r="Z121" s="142">
        <f>SUMIFS(ОСТАТКИ!W:W,ОСТАТКИ!Q:Q,'ABC ПО СКЛАДАМ'!A:A)</f>
        <v>0</v>
      </c>
      <c r="AA121" s="135">
        <f>SUMIFS(ОСТАТКИ!$W:$W,ОСТАТКИ!$Q:$Q,'ABC ПО СКЛАДАМ'!$A:$A,ОСТАТКИ!$S:$S,'ABC ПО СКЛАДАМ'!AA$2)</f>
        <v>0</v>
      </c>
      <c r="AB121" s="68">
        <f t="shared" si="209"/>
        <v>0</v>
      </c>
      <c r="AC121" s="135">
        <f>SUMIFS(ОСТАТКИ!$W:$W,ОСТАТКИ!$Q:$Q,'ABC ПО СКЛАДАМ'!$A:$A,ОСТАТКИ!$S:$S,'ABC ПО СКЛАДАМ'!AC$2)</f>
        <v>0</v>
      </c>
      <c r="AD121" s="68">
        <f t="shared" si="210"/>
        <v>0</v>
      </c>
      <c r="AE121" s="135">
        <f>SUMIFS(ОСТАТКИ!$W:$W,ОСТАТКИ!$Q:$Q,'ABC ПО СКЛАДАМ'!$A:$A,ОСТАТКИ!$S:$S,'ABC ПО СКЛАДАМ'!AE$2)</f>
        <v>0</v>
      </c>
      <c r="AF121" s="68">
        <f t="shared" si="211"/>
        <v>0</v>
      </c>
      <c r="AH121" s="142">
        <f>SUMIFS(ОСТАТКИ!U:U,ОСТАТКИ!Q:Q,'ABC ПО СКЛАДАМ'!A:A)</f>
        <v>27105.048178368121</v>
      </c>
      <c r="AI121" s="135">
        <f>SUMIFS(ОСТАТКИ!$U:$U,ОСТАТКИ!$Q:$Q,'ABC ПО СКЛАДАМ'!$A:$A,ОСТАТКИ!$S:$S,'ABC ПО СКЛАДАМ'!AI$2)</f>
        <v>0</v>
      </c>
      <c r="AJ121" s="68">
        <f t="shared" si="212"/>
        <v>0</v>
      </c>
      <c r="AK121" s="135">
        <f>SUMIFS(ОСТАТКИ!$U:$U,ОСТАТКИ!$Q:$Q,'ABC ПО СКЛАДАМ'!$A:$A,ОСТАТКИ!$S:$S,'ABC ПО СКЛАДАМ'!AK$2)</f>
        <v>26605.048178368121</v>
      </c>
      <c r="AL121" s="68">
        <f t="shared" si="213"/>
        <v>0.98155325175186225</v>
      </c>
      <c r="AM121" s="135">
        <f>SUMIFS(ОСТАТКИ!$U:$U,ОСТАТКИ!$Q:$Q,'ABC ПО СКЛАДАМ'!$A:$A,ОСТАТКИ!$S:$S,'ABC ПО СКЛАДАМ'!AM$2)</f>
        <v>500</v>
      </c>
      <c r="AN121" s="68">
        <f t="shared" si="214"/>
        <v>1.8446748248137697E-2</v>
      </c>
      <c r="AP121" s="142">
        <f>SUMIFS(ОСТАТКИ!T:T,ОСТАТКИ!Q:Q,'ABC ПО СКЛАДАМ'!A:A)</f>
        <v>37000</v>
      </c>
      <c r="AQ121" s="135">
        <f>SUMIFS(ОСТАТКИ!$T:$T,ОСТАТКИ!$Q:$Q,'ABC ПО СКЛАДАМ'!$A:$A,ОСТАТКИ!$S:$S,'ABC ПО СКЛАДАМ'!AQ$2)</f>
        <v>0</v>
      </c>
      <c r="AR121" s="68">
        <f t="shared" si="215"/>
        <v>0</v>
      </c>
      <c r="AS121" s="135">
        <f>SUMIFS(ОСТАТКИ!$T:$T,ОСТАТКИ!$Q:$Q,'ABC ПО СКЛАДАМ'!$A:$A,ОСТАТКИ!$S:$S,'ABC ПО СКЛАДАМ'!AS$2)</f>
        <v>37000</v>
      </c>
      <c r="AT121" s="68">
        <f t="shared" si="216"/>
        <v>1</v>
      </c>
      <c r="AU121" s="135">
        <f>SUMIFS(ОСТАТКИ!$T:$T,ОСТАТКИ!$Q:$Q,'ABC ПО СКЛАДАМ'!$A:$A,ОСТАТКИ!$S:$S,'ABC ПО СКЛАДАМ'!AU$2)</f>
        <v>0</v>
      </c>
      <c r="AV121" s="68">
        <f t="shared" si="217"/>
        <v>0</v>
      </c>
      <c r="AX121" s="142">
        <f>SUMIFS(ОСТАТКИ!AB:AB,ОСТАТКИ!Q:Q,'ABC ПО СКЛАДАМ'!A:A)</f>
        <v>0</v>
      </c>
      <c r="AY121" s="135">
        <f>SUMIFS(ОСТАТКИ!$AB:$AB,ОСТАТКИ!$Q:$Q,'ABC ПО СКЛАДАМ'!$A:$A,ОСТАТКИ!$S:$S,'ABC ПО СКЛАДАМ'!AY$2)</f>
        <v>0</v>
      </c>
      <c r="AZ121" s="68">
        <f t="shared" si="218"/>
        <v>0</v>
      </c>
      <c r="BA121" s="135">
        <f>SUMIFS(ОСТАТКИ!$AB:$AB,ОСТАТКИ!$Q:$Q,'ABC ПО СКЛАДАМ'!$A:$A,ОСТАТКИ!$S:$S,'ABC ПО СКЛАДАМ'!BA$2)</f>
        <v>0</v>
      </c>
      <c r="BB121" s="68">
        <f t="shared" si="219"/>
        <v>0</v>
      </c>
      <c r="BC121" s="135">
        <f>SUMIFS(ОСТАТКИ!$AB:$AB,ОСТАТКИ!$Q:$Q,'ABC ПО СКЛАДАМ'!$A:$A,ОСТАТКИ!$S:$S,'ABC ПО СКЛАДАМ'!BC$2)</f>
        <v>0</v>
      </c>
      <c r="BD121" s="68">
        <f t="shared" si="220"/>
        <v>0</v>
      </c>
      <c r="BF121" s="142">
        <f>SUMIFS(ОСТАТКИ!AC:AC,ОСТАТКИ!Q:Q,'ABC ПО СКЛАДАМ'!A:A)</f>
        <v>0</v>
      </c>
      <c r="BG121" s="135">
        <f>SUMIFS(ОСТАТКИ!$AC:$AC,ОСТАТКИ!$Q:$Q,'ABC ПО СКЛАДАМ'!$A:$A,ОСТАТКИ!$S:$S,'ABC ПО СКЛАДАМ'!BG$2)</f>
        <v>0</v>
      </c>
      <c r="BH121" s="68">
        <f t="shared" si="221"/>
        <v>0</v>
      </c>
      <c r="BI121" s="135">
        <f>SUMIFS(ОСТАТКИ!$AC:$AC,ОСТАТКИ!$Q:$Q,'ABC ПО СКЛАДАМ'!$A:$A,ОСТАТКИ!$S:$S,'ABC ПО СКЛАДАМ'!BI$2)</f>
        <v>0</v>
      </c>
      <c r="BJ121" s="68">
        <f t="shared" si="222"/>
        <v>0</v>
      </c>
      <c r="BK121" s="135">
        <f>SUMIFS(ОСТАТКИ!$AC:$AC,ОСТАТКИ!$Q:$Q,'ABC ПО СКЛАДАМ'!$A:$A,ОСТАТКИ!$S:$S,'ABC ПО СКЛАДАМ'!BK$2)</f>
        <v>0</v>
      </c>
      <c r="BL121" s="68">
        <f t="shared" si="223"/>
        <v>0</v>
      </c>
      <c r="BN121" s="142">
        <f>SUMIFS(ОСТАТКИ!Y:Y,ОСТАТКИ!Q:Q,'ABC ПО СКЛАДАМ'!A:A)</f>
        <v>0</v>
      </c>
      <c r="BO121" s="135">
        <f>SUMIFS(ОСТАТКИ!$Y:$Y,ОСТАТКИ!$Q:$Q,'ABC ПО СКЛАДАМ'!$A:$A,ОСТАТКИ!$S:$S,'ABC ПО СКЛАДАМ'!BO$2)</f>
        <v>0</v>
      </c>
      <c r="BP121" s="68">
        <f t="shared" si="224"/>
        <v>0</v>
      </c>
      <c r="BQ121" s="135">
        <f>SUMIFS(ОСТАТКИ!$Y:$Y,ОСТАТКИ!$Q:$Q,'ABC ПО СКЛАДАМ'!$A:$A,ОСТАТКИ!$S:$S,'ABC ПО СКЛАДАМ'!BQ$2)</f>
        <v>0</v>
      </c>
      <c r="BR121" s="68">
        <f t="shared" si="225"/>
        <v>0</v>
      </c>
      <c r="BS121" s="135">
        <f>SUMIFS(ОСТАТКИ!$Y:$Y,ОСТАТКИ!$Q:$Q,'ABC ПО СКЛАДАМ'!$A:$A,ОСТАТКИ!$S:$S,'ABC ПО СКЛАДАМ'!BS$2)</f>
        <v>0</v>
      </c>
      <c r="BT121" s="68">
        <f t="shared" si="226"/>
        <v>0</v>
      </c>
    </row>
    <row r="122" spans="1:72" ht="12" hidden="1" outlineLevel="1" x14ac:dyDescent="0.25">
      <c r="A122" s="150" t="s">
        <v>3698</v>
      </c>
      <c r="B122" s="142">
        <f>SUMIFS(ОСТАТКИ!AD:AD,ОСТАТКИ!Q:Q,'ABC ПО СКЛАДАМ'!A:A)</f>
        <v>5701.8892946859896</v>
      </c>
      <c r="C122" s="135">
        <f>SUMIFS(ОСТАТКИ!AD:AD,ОСТАТКИ!Q:Q,'ABC ПО СКЛАДАМ'!A:A,ОСТАТКИ!S:S,'ABC ПО СКЛАДАМ'!C$3)</f>
        <v>0</v>
      </c>
      <c r="D122" s="68">
        <f t="shared" si="202"/>
        <v>0</v>
      </c>
      <c r="E122" s="135">
        <f>SUMIFS(ОСТАТКИ!AD:AD,ОСТАТКИ!Q:Q,'ABC ПО СКЛАДАМ'!A:A,ОСТАТКИ!S:S,'ABC ПО СКЛАДАМ'!E$3)</f>
        <v>5078.1592946859901</v>
      </c>
      <c r="F122" s="68">
        <f t="shared" si="203"/>
        <v>0.89060994211492328</v>
      </c>
      <c r="G122" s="135">
        <f>SUMIFS(ОСТАТКИ!AD:AD,ОСТАТКИ!Q:Q,'ABC ПО СКЛАДАМ'!A:A,ОСТАТКИ!S:S,'ABC ПО СКЛАДАМ'!G$3)</f>
        <v>623.73</v>
      </c>
      <c r="H122" s="143">
        <f t="shared" si="204"/>
        <v>0.10939005788507677</v>
      </c>
      <c r="I122" s="132"/>
      <c r="J122" s="142">
        <f>SUMIFS(ОСТАТКИ!AA:AA,ОСТАТКИ!Q:Q,'ABC ПО СКЛАДАМ'!A:A)</f>
        <v>20063678.340161614</v>
      </c>
      <c r="K122" s="135">
        <f>SUMIFS(ОСТАТКИ!AA:AA,ОСТАТКИ!Q:Q,'ABC ПО СКЛАДАМ'!A:A,ОСТАТКИ!S:S,'ABC ПО СКЛАДАМ'!K$3)</f>
        <v>0</v>
      </c>
      <c r="L122" s="68">
        <f t="shared" si="205"/>
        <v>0</v>
      </c>
      <c r="M122" s="135">
        <f>SUMIFS(ОСТАТКИ!$AA:$AA,ОСТАТКИ!$Q:$Q,'ABC ПО СКЛАДАМ'!$A:$A,ОСТАТКИ!$S:$S,'ABC ПО СКЛАДАМ'!M$3)</f>
        <v>536649.89699423651</v>
      </c>
      <c r="N122" s="68">
        <f t="shared" si="206"/>
        <v>2.6747333559471016E-2</v>
      </c>
      <c r="O122" s="135">
        <f>SUMIFS(ОСТАТКИ!$AA:$AA,ОСТАТКИ!$Q:$Q,'ABC ПО СКЛАДАМ'!$A:$A,ОСТАТКИ!$S:$S,'ABC ПО СКЛАДАМ'!O$3)</f>
        <v>19527028.443167377</v>
      </c>
      <c r="P122" s="68">
        <f t="shared" si="206"/>
        <v>0.97325266644052899</v>
      </c>
      <c r="R122" s="142">
        <f>SUMIFS(ОСТАТКИ!Z:Z,ОСТАТКИ!Q:Q,'ABC ПО СКЛАДАМ'!A:A)</f>
        <v>4434621.1790757617</v>
      </c>
      <c r="S122" s="135">
        <f>SUMIFS(ОСТАТКИ!$Z:$Z,ОСТАТКИ!$Q:$Q,'ABC ПО СКЛАДАМ'!$A:$A,ОСТАТКИ!$S:$S,'ABC ПО СКЛАДАМ'!S$2)</f>
        <v>0</v>
      </c>
      <c r="T122" s="68">
        <f t="shared" si="207"/>
        <v>0</v>
      </c>
      <c r="U122" s="135">
        <f>SUMIFS(ОСТАТКИ!$Z:$Z,ОСТАТКИ!$Q:$Q,'ABC ПО СКЛАДАМ'!$A:$A,ОСТАТКИ!$S:$S,'ABC ПО СКЛАДАМ'!U$2)</f>
        <v>100978.41414414415</v>
      </c>
      <c r="V122" s="68">
        <f t="shared" si="207"/>
        <v>2.2770471268346193E-2</v>
      </c>
      <c r="W122" s="135">
        <f>SUMIFS(ОСТАТКИ!$Z:$Z,ОСТАТКИ!$Q:$Q,'ABC ПО СКЛАДАМ'!$A:$A,ОСТАТКИ!$S:$S,'ABC ПО СКЛАДАМ'!W$2)</f>
        <v>4333642.7649316173</v>
      </c>
      <c r="X122" s="68">
        <f t="shared" ref="X122" si="433">IFERROR(W122/$R122,0)</f>
        <v>0.97722952873165381</v>
      </c>
      <c r="Z122" s="142">
        <f>SUMIFS(ОСТАТКИ!W:W,ОСТАТКИ!Q:Q,'ABC ПО СКЛАДАМ'!A:A)</f>
        <v>0</v>
      </c>
      <c r="AA122" s="135">
        <f>SUMIFS(ОСТАТКИ!$W:$W,ОСТАТКИ!$Q:$Q,'ABC ПО СКЛАДАМ'!$A:$A,ОСТАТКИ!$S:$S,'ABC ПО СКЛАДАМ'!AA$2)</f>
        <v>0</v>
      </c>
      <c r="AB122" s="68">
        <f t="shared" si="209"/>
        <v>0</v>
      </c>
      <c r="AC122" s="135">
        <f>SUMIFS(ОСТАТКИ!$W:$W,ОСТАТКИ!$Q:$Q,'ABC ПО СКЛАДАМ'!$A:$A,ОСТАТКИ!$S:$S,'ABC ПО СКЛАДАМ'!AC$2)</f>
        <v>0</v>
      </c>
      <c r="AD122" s="68">
        <f t="shared" si="210"/>
        <v>0</v>
      </c>
      <c r="AE122" s="135">
        <f>SUMIFS(ОСТАТКИ!$W:$W,ОСТАТКИ!$Q:$Q,'ABC ПО СКЛАДАМ'!$A:$A,ОСТАТКИ!$S:$S,'ABC ПО СКЛАДАМ'!AE$2)</f>
        <v>0</v>
      </c>
      <c r="AF122" s="68">
        <f t="shared" si="211"/>
        <v>0</v>
      </c>
      <c r="AH122" s="142">
        <f>SUMIFS(ОСТАТКИ!U:U,ОСТАТКИ!Q:Q,'ABC ПО СКЛАДАМ'!A:A)</f>
        <v>0</v>
      </c>
      <c r="AI122" s="135">
        <f>SUMIFS(ОСТАТКИ!$U:$U,ОСТАТКИ!$Q:$Q,'ABC ПО СКЛАДАМ'!$A:$A,ОСТАТКИ!$S:$S,'ABC ПО СКЛАДАМ'!AI$2)</f>
        <v>0</v>
      </c>
      <c r="AJ122" s="68">
        <f t="shared" si="212"/>
        <v>0</v>
      </c>
      <c r="AK122" s="135">
        <f>SUMIFS(ОСТАТКИ!$U:$U,ОСТАТКИ!$Q:$Q,'ABC ПО СКЛАДАМ'!$A:$A,ОСТАТКИ!$S:$S,'ABC ПО СКЛАДАМ'!AK$2)</f>
        <v>0</v>
      </c>
      <c r="AL122" s="68">
        <f t="shared" si="213"/>
        <v>0</v>
      </c>
      <c r="AM122" s="135">
        <f>SUMIFS(ОСТАТКИ!$U:$U,ОСТАТКИ!$Q:$Q,'ABC ПО СКЛАДАМ'!$A:$A,ОСТАТКИ!$S:$S,'ABC ПО СКЛАДАМ'!AM$2)</f>
        <v>0</v>
      </c>
      <c r="AN122" s="68">
        <f t="shared" si="214"/>
        <v>0</v>
      </c>
      <c r="AP122" s="142">
        <f>SUMIFS(ОСТАТКИ!T:T,ОСТАТКИ!Q:Q,'ABC ПО СКЛАДАМ'!A:A)</f>
        <v>0</v>
      </c>
      <c r="AQ122" s="135">
        <f>SUMIFS(ОСТАТКИ!$T:$T,ОСТАТКИ!$Q:$Q,'ABC ПО СКЛАДАМ'!$A:$A,ОСТАТКИ!$S:$S,'ABC ПО СКЛАДАМ'!AQ$2)</f>
        <v>0</v>
      </c>
      <c r="AR122" s="68">
        <f t="shared" si="215"/>
        <v>0</v>
      </c>
      <c r="AS122" s="135">
        <f>SUMIFS(ОСТАТКИ!$T:$T,ОСТАТКИ!$Q:$Q,'ABC ПО СКЛАДАМ'!$A:$A,ОСТАТКИ!$S:$S,'ABC ПО СКЛАДАМ'!AS$2)</f>
        <v>0</v>
      </c>
      <c r="AT122" s="68">
        <f t="shared" si="216"/>
        <v>0</v>
      </c>
      <c r="AU122" s="135">
        <f>SUMIFS(ОСТАТКИ!$T:$T,ОСТАТКИ!$Q:$Q,'ABC ПО СКЛАДАМ'!$A:$A,ОСТАТКИ!$S:$S,'ABC ПО СКЛАДАМ'!AU$2)</f>
        <v>0</v>
      </c>
      <c r="AV122" s="68">
        <f t="shared" si="217"/>
        <v>0</v>
      </c>
      <c r="AX122" s="142">
        <f>SUMIFS(ОСТАТКИ!AB:AB,ОСТАТКИ!Q:Q,'ABC ПО СКЛАДАМ'!A:A)</f>
        <v>0</v>
      </c>
      <c r="AY122" s="135">
        <f>SUMIFS(ОСТАТКИ!$AB:$AB,ОСТАТКИ!$Q:$Q,'ABC ПО СКЛАДАМ'!$A:$A,ОСТАТКИ!$S:$S,'ABC ПО СКЛАДАМ'!AY$2)</f>
        <v>0</v>
      </c>
      <c r="AZ122" s="68">
        <f t="shared" si="218"/>
        <v>0</v>
      </c>
      <c r="BA122" s="135">
        <f>SUMIFS(ОСТАТКИ!$AB:$AB,ОСТАТКИ!$Q:$Q,'ABC ПО СКЛАДАМ'!$A:$A,ОСТАТКИ!$S:$S,'ABC ПО СКЛАДАМ'!BA$2)</f>
        <v>0</v>
      </c>
      <c r="BB122" s="68">
        <f t="shared" si="219"/>
        <v>0</v>
      </c>
      <c r="BC122" s="135">
        <f>SUMIFS(ОСТАТКИ!$AB:$AB,ОСТАТКИ!$Q:$Q,'ABC ПО СКЛАДАМ'!$A:$A,ОСТАТКИ!$S:$S,'ABC ПО СКЛАДАМ'!BC$2)</f>
        <v>0</v>
      </c>
      <c r="BD122" s="68">
        <f t="shared" si="220"/>
        <v>0</v>
      </c>
      <c r="BF122" s="142">
        <f>SUMIFS(ОСТАТКИ!AC:AC,ОСТАТКИ!Q:Q,'ABC ПО СКЛАДАМ'!A:A)</f>
        <v>0</v>
      </c>
      <c r="BG122" s="135">
        <f>SUMIFS(ОСТАТКИ!$AC:$AC,ОСТАТКИ!$Q:$Q,'ABC ПО СКЛАДАМ'!$A:$A,ОСТАТКИ!$S:$S,'ABC ПО СКЛАДАМ'!BG$2)</f>
        <v>0</v>
      </c>
      <c r="BH122" s="68">
        <f t="shared" si="221"/>
        <v>0</v>
      </c>
      <c r="BI122" s="135">
        <f>SUMIFS(ОСТАТКИ!$AC:$AC,ОСТАТКИ!$Q:$Q,'ABC ПО СКЛАДАМ'!$A:$A,ОСТАТКИ!$S:$S,'ABC ПО СКЛАДАМ'!BI$2)</f>
        <v>0</v>
      </c>
      <c r="BJ122" s="68">
        <f t="shared" si="222"/>
        <v>0</v>
      </c>
      <c r="BK122" s="135">
        <f>SUMIFS(ОСТАТКИ!$AC:$AC,ОСТАТКИ!$Q:$Q,'ABC ПО СКЛАДАМ'!$A:$A,ОСТАТКИ!$S:$S,'ABC ПО СКЛАДАМ'!BK$2)</f>
        <v>0</v>
      </c>
      <c r="BL122" s="68">
        <f t="shared" si="223"/>
        <v>0</v>
      </c>
      <c r="BN122" s="142">
        <f>SUMIFS(ОСТАТКИ!Y:Y,ОСТАТКИ!Q:Q,'ABC ПО СКЛАДАМ'!A:A)</f>
        <v>1355821.6475807538</v>
      </c>
      <c r="BO122" s="135">
        <f>SUMIFS(ОСТАТКИ!$Y:$Y,ОСТАТКИ!$Q:$Q,'ABC ПО СКЛАДАМ'!$A:$A,ОСТАТКИ!$S:$S,'ABC ПО СКЛАДАМ'!BO$2)</f>
        <v>0</v>
      </c>
      <c r="BP122" s="68">
        <f t="shared" si="224"/>
        <v>0</v>
      </c>
      <c r="BQ122" s="135">
        <f>SUMIFS(ОСТАТКИ!$Y:$Y,ОСТАТКИ!$Q:$Q,'ABC ПО СКЛАДАМ'!$A:$A,ОСТАТКИ!$S:$S,'ABC ПО СКЛАДАМ'!BQ$2)</f>
        <v>0</v>
      </c>
      <c r="BR122" s="68">
        <f t="shared" si="225"/>
        <v>0</v>
      </c>
      <c r="BS122" s="135">
        <f>SUMIFS(ОСТАТКИ!$Y:$Y,ОСТАТКИ!$Q:$Q,'ABC ПО СКЛАДАМ'!$A:$A,ОСТАТКИ!$S:$S,'ABC ПО СКЛАДАМ'!BS$2)</f>
        <v>1355821.6475807538</v>
      </c>
      <c r="BT122" s="68">
        <f t="shared" si="226"/>
        <v>1</v>
      </c>
    </row>
    <row r="123" spans="1:72" ht="12" hidden="1" outlineLevel="1" x14ac:dyDescent="0.25">
      <c r="A123" s="150" t="s">
        <v>3881</v>
      </c>
      <c r="B123" s="142">
        <f>SUMIFS(ОСТАТКИ!AD:AD,ОСТАТКИ!Q:Q,'ABC ПО СКЛАДАМ'!A:A)</f>
        <v>0</v>
      </c>
      <c r="C123" s="135">
        <f>SUMIFS(ОСТАТКИ!AD:AD,ОСТАТКИ!Q:Q,'ABC ПО СКЛАДАМ'!A:A,ОСТАТКИ!S:S,'ABC ПО СКЛАДАМ'!C$3)</f>
        <v>0</v>
      </c>
      <c r="D123" s="68">
        <f t="shared" si="202"/>
        <v>0</v>
      </c>
      <c r="E123" s="135">
        <f>SUMIFS(ОСТАТКИ!AD:AD,ОСТАТКИ!Q:Q,'ABC ПО СКЛАДАМ'!A:A,ОСТАТКИ!S:S,'ABC ПО СКЛАДАМ'!E$3)</f>
        <v>0</v>
      </c>
      <c r="F123" s="68">
        <f t="shared" si="203"/>
        <v>0</v>
      </c>
      <c r="G123" s="135">
        <f>SUMIFS(ОСТАТКИ!AD:AD,ОСТАТКИ!Q:Q,'ABC ПО СКЛАДАМ'!A:A,ОСТАТКИ!S:S,'ABC ПО СКЛАДАМ'!G$3)</f>
        <v>0</v>
      </c>
      <c r="H123" s="143">
        <f t="shared" si="204"/>
        <v>0</v>
      </c>
      <c r="I123" s="132"/>
      <c r="J123" s="142">
        <f>SUMIFS(ОСТАТКИ!AA:AA,ОСТАТКИ!Q:Q,'ABC ПО СКЛАДАМ'!A:A)</f>
        <v>50207.80961038961</v>
      </c>
      <c r="K123" s="135">
        <f>SUMIFS(ОСТАТКИ!AA:AA,ОСТАТКИ!Q:Q,'ABC ПО СКЛАДАМ'!A:A,ОСТАТКИ!S:S,'ABC ПО СКЛАДАМ'!K$3)</f>
        <v>0</v>
      </c>
      <c r="L123" s="68">
        <f t="shared" si="205"/>
        <v>0</v>
      </c>
      <c r="M123" s="135">
        <f>SUMIFS(ОСТАТКИ!$AA:$AA,ОСТАТКИ!$Q:$Q,'ABC ПО СКЛАДАМ'!$A:$A,ОСТАТКИ!$S:$S,'ABC ПО СКЛАДАМ'!M$3)</f>
        <v>0</v>
      </c>
      <c r="N123" s="68">
        <f t="shared" si="206"/>
        <v>0</v>
      </c>
      <c r="O123" s="135">
        <f>SUMIFS(ОСТАТКИ!$AA:$AA,ОСТАТКИ!$Q:$Q,'ABC ПО СКЛАДАМ'!$A:$A,ОСТАТКИ!$S:$S,'ABC ПО СКЛАДАМ'!O$3)</f>
        <v>50207.80961038961</v>
      </c>
      <c r="P123" s="68">
        <f t="shared" si="206"/>
        <v>1</v>
      </c>
      <c r="R123" s="142">
        <f>SUMIFS(ОСТАТКИ!Z:Z,ОСТАТКИ!Q:Q,'ABC ПО СКЛАДАМ'!A:A)</f>
        <v>521323.96404040407</v>
      </c>
      <c r="S123" s="135">
        <f>SUMIFS(ОСТАТКИ!$Z:$Z,ОСТАТКИ!$Q:$Q,'ABC ПО СКЛАДАМ'!$A:$A,ОСТАТКИ!$S:$S,'ABC ПО СКЛАДАМ'!S$2)</f>
        <v>0</v>
      </c>
      <c r="T123" s="68">
        <f t="shared" si="207"/>
        <v>0</v>
      </c>
      <c r="U123" s="135">
        <f>SUMIFS(ОСТАТКИ!$Z:$Z,ОСТАТКИ!$Q:$Q,'ABC ПО СКЛАДАМ'!$A:$A,ОСТАТКИ!$S:$S,'ABC ПО СКЛАДАМ'!U$2)</f>
        <v>0</v>
      </c>
      <c r="V123" s="68">
        <f t="shared" si="207"/>
        <v>0</v>
      </c>
      <c r="W123" s="135">
        <f>SUMIFS(ОСТАТКИ!$Z:$Z,ОСТАТКИ!$Q:$Q,'ABC ПО СКЛАДАМ'!$A:$A,ОСТАТКИ!$S:$S,'ABC ПО СКЛАДАМ'!W$2)</f>
        <v>521323.96404040407</v>
      </c>
      <c r="X123" s="68">
        <f t="shared" ref="X123" si="434">IFERROR(W123/$R123,0)</f>
        <v>1</v>
      </c>
      <c r="Z123" s="142">
        <f>SUMIFS(ОСТАТКИ!W:W,ОСТАТКИ!Q:Q,'ABC ПО СКЛАДАМ'!A:A)</f>
        <v>0</v>
      </c>
      <c r="AA123" s="135">
        <f>SUMIFS(ОСТАТКИ!$W:$W,ОСТАТКИ!$Q:$Q,'ABC ПО СКЛАДАМ'!$A:$A,ОСТАТКИ!$S:$S,'ABC ПО СКЛАДАМ'!AA$2)</f>
        <v>0</v>
      </c>
      <c r="AB123" s="68">
        <f t="shared" si="209"/>
        <v>0</v>
      </c>
      <c r="AC123" s="135">
        <f>SUMIFS(ОСТАТКИ!$W:$W,ОСТАТКИ!$Q:$Q,'ABC ПО СКЛАДАМ'!$A:$A,ОСТАТКИ!$S:$S,'ABC ПО СКЛАДАМ'!AC$2)</f>
        <v>0</v>
      </c>
      <c r="AD123" s="68">
        <f t="shared" si="210"/>
        <v>0</v>
      </c>
      <c r="AE123" s="135">
        <f>SUMIFS(ОСТАТКИ!$W:$W,ОСТАТКИ!$Q:$Q,'ABC ПО СКЛАДАМ'!$A:$A,ОСТАТКИ!$S:$S,'ABC ПО СКЛАДАМ'!AE$2)</f>
        <v>0</v>
      </c>
      <c r="AF123" s="68">
        <f t="shared" si="211"/>
        <v>0</v>
      </c>
      <c r="AH123" s="142">
        <f>SUMIFS(ОСТАТКИ!U:U,ОСТАТКИ!Q:Q,'ABC ПО СКЛАДАМ'!A:A)</f>
        <v>0</v>
      </c>
      <c r="AI123" s="135">
        <f>SUMIFS(ОСТАТКИ!$U:$U,ОСТАТКИ!$Q:$Q,'ABC ПО СКЛАДАМ'!$A:$A,ОСТАТКИ!$S:$S,'ABC ПО СКЛАДАМ'!AI$2)</f>
        <v>0</v>
      </c>
      <c r="AJ123" s="68">
        <f t="shared" si="212"/>
        <v>0</v>
      </c>
      <c r="AK123" s="135">
        <f>SUMIFS(ОСТАТКИ!$U:$U,ОСТАТКИ!$Q:$Q,'ABC ПО СКЛАДАМ'!$A:$A,ОСТАТКИ!$S:$S,'ABC ПО СКЛАДАМ'!AK$2)</f>
        <v>0</v>
      </c>
      <c r="AL123" s="68">
        <f t="shared" si="213"/>
        <v>0</v>
      </c>
      <c r="AM123" s="135">
        <f>SUMIFS(ОСТАТКИ!$U:$U,ОСТАТКИ!$Q:$Q,'ABC ПО СКЛАДАМ'!$A:$A,ОСТАТКИ!$S:$S,'ABC ПО СКЛАДАМ'!AM$2)</f>
        <v>0</v>
      </c>
      <c r="AN123" s="68">
        <f t="shared" si="214"/>
        <v>0</v>
      </c>
      <c r="AP123" s="142">
        <f>SUMIFS(ОСТАТКИ!T:T,ОСТАТКИ!Q:Q,'ABC ПО СКЛАДАМ'!A:A)</f>
        <v>0</v>
      </c>
      <c r="AQ123" s="135">
        <f>SUMIFS(ОСТАТКИ!$T:$T,ОСТАТКИ!$Q:$Q,'ABC ПО СКЛАДАМ'!$A:$A,ОСТАТКИ!$S:$S,'ABC ПО СКЛАДАМ'!AQ$2)</f>
        <v>0</v>
      </c>
      <c r="AR123" s="68">
        <f t="shared" si="215"/>
        <v>0</v>
      </c>
      <c r="AS123" s="135">
        <f>SUMIFS(ОСТАТКИ!$T:$T,ОСТАТКИ!$Q:$Q,'ABC ПО СКЛАДАМ'!$A:$A,ОСТАТКИ!$S:$S,'ABC ПО СКЛАДАМ'!AS$2)</f>
        <v>0</v>
      </c>
      <c r="AT123" s="68">
        <f t="shared" si="216"/>
        <v>0</v>
      </c>
      <c r="AU123" s="135">
        <f>SUMIFS(ОСТАТКИ!$T:$T,ОСТАТКИ!$Q:$Q,'ABC ПО СКЛАДАМ'!$A:$A,ОСТАТКИ!$S:$S,'ABC ПО СКЛАДАМ'!AU$2)</f>
        <v>0</v>
      </c>
      <c r="AV123" s="68">
        <f t="shared" si="217"/>
        <v>0</v>
      </c>
      <c r="AX123" s="142">
        <f>SUMIFS(ОСТАТКИ!AB:AB,ОСТАТКИ!Q:Q,'ABC ПО СКЛАДАМ'!A:A)</f>
        <v>0</v>
      </c>
      <c r="AY123" s="135">
        <f>SUMIFS(ОСТАТКИ!$AB:$AB,ОСТАТКИ!$Q:$Q,'ABC ПО СКЛАДАМ'!$A:$A,ОСТАТКИ!$S:$S,'ABC ПО СКЛАДАМ'!AY$2)</f>
        <v>0</v>
      </c>
      <c r="AZ123" s="68">
        <f t="shared" si="218"/>
        <v>0</v>
      </c>
      <c r="BA123" s="135">
        <f>SUMIFS(ОСТАТКИ!$AB:$AB,ОСТАТКИ!$Q:$Q,'ABC ПО СКЛАДАМ'!$A:$A,ОСТАТКИ!$S:$S,'ABC ПО СКЛАДАМ'!BA$2)</f>
        <v>0</v>
      </c>
      <c r="BB123" s="68">
        <f t="shared" si="219"/>
        <v>0</v>
      </c>
      <c r="BC123" s="135">
        <f>SUMIFS(ОСТАТКИ!$AB:$AB,ОСТАТКИ!$Q:$Q,'ABC ПО СКЛАДАМ'!$A:$A,ОСТАТКИ!$S:$S,'ABC ПО СКЛАДАМ'!BC$2)</f>
        <v>0</v>
      </c>
      <c r="BD123" s="68">
        <f t="shared" si="220"/>
        <v>0</v>
      </c>
      <c r="BF123" s="142">
        <f>SUMIFS(ОСТАТКИ!AC:AC,ОСТАТКИ!Q:Q,'ABC ПО СКЛАДАМ'!A:A)</f>
        <v>0</v>
      </c>
      <c r="BG123" s="135">
        <f>SUMIFS(ОСТАТКИ!$AC:$AC,ОСТАТКИ!$Q:$Q,'ABC ПО СКЛАДАМ'!$A:$A,ОСТАТКИ!$S:$S,'ABC ПО СКЛАДАМ'!BG$2)</f>
        <v>0</v>
      </c>
      <c r="BH123" s="68">
        <f t="shared" si="221"/>
        <v>0</v>
      </c>
      <c r="BI123" s="135">
        <f>SUMIFS(ОСТАТКИ!$AC:$AC,ОСТАТКИ!$Q:$Q,'ABC ПО СКЛАДАМ'!$A:$A,ОСТАТКИ!$S:$S,'ABC ПО СКЛАДАМ'!BI$2)</f>
        <v>0</v>
      </c>
      <c r="BJ123" s="68">
        <f t="shared" si="222"/>
        <v>0</v>
      </c>
      <c r="BK123" s="135">
        <f>SUMIFS(ОСТАТКИ!$AC:$AC,ОСТАТКИ!$Q:$Q,'ABC ПО СКЛАДАМ'!$A:$A,ОСТАТКИ!$S:$S,'ABC ПО СКЛАДАМ'!BK$2)</f>
        <v>0</v>
      </c>
      <c r="BL123" s="68">
        <f t="shared" si="223"/>
        <v>0</v>
      </c>
      <c r="BN123" s="142">
        <f>SUMIFS(ОСТАТКИ!Y:Y,ОСТАТКИ!Q:Q,'ABC ПО СКЛАДАМ'!A:A)</f>
        <v>413764.43294853298</v>
      </c>
      <c r="BO123" s="135">
        <f>SUMIFS(ОСТАТКИ!$Y:$Y,ОСТАТКИ!$Q:$Q,'ABC ПО СКЛАДАМ'!$A:$A,ОСТАТКИ!$S:$S,'ABC ПО СКЛАДАМ'!BO$2)</f>
        <v>0</v>
      </c>
      <c r="BP123" s="68">
        <f t="shared" si="224"/>
        <v>0</v>
      </c>
      <c r="BQ123" s="135">
        <f>SUMIFS(ОСТАТКИ!$Y:$Y,ОСТАТКИ!$Q:$Q,'ABC ПО СКЛАДАМ'!$A:$A,ОСТАТКИ!$S:$S,'ABC ПО СКЛАДАМ'!BQ$2)</f>
        <v>0</v>
      </c>
      <c r="BR123" s="68">
        <f t="shared" si="225"/>
        <v>0</v>
      </c>
      <c r="BS123" s="135">
        <f>SUMIFS(ОСТАТКИ!$Y:$Y,ОСТАТКИ!$Q:$Q,'ABC ПО СКЛАДАМ'!$A:$A,ОСТАТКИ!$S:$S,'ABC ПО СКЛАДАМ'!BS$2)</f>
        <v>413764.43294853298</v>
      </c>
      <c r="BT123" s="68">
        <f t="shared" si="226"/>
        <v>1</v>
      </c>
    </row>
    <row r="124" spans="1:72" ht="12" hidden="1" outlineLevel="1" x14ac:dyDescent="0.25">
      <c r="A124" s="150" t="s">
        <v>3885</v>
      </c>
      <c r="B124" s="142">
        <f>SUMIFS(ОСТАТКИ!AD:AD,ОСТАТКИ!Q:Q,'ABC ПО СКЛАДАМ'!A:A)</f>
        <v>99074.03380271027</v>
      </c>
      <c r="C124" s="135">
        <f>SUMIFS(ОСТАТКИ!AD:AD,ОСТАТКИ!Q:Q,'ABC ПО СКЛАДАМ'!A:A,ОСТАТКИ!S:S,'ABC ПО СКЛАДАМ'!C$3)</f>
        <v>73851.586743886743</v>
      </c>
      <c r="D124" s="68">
        <f t="shared" si="202"/>
        <v>0.74541818788715208</v>
      </c>
      <c r="E124" s="135">
        <f>SUMIFS(ОСТАТКИ!AD:AD,ОСТАТКИ!Q:Q,'ABC ПО СКЛАДАМ'!A:A,ОСТАТКИ!S:S,'ABC ПО СКЛАДАМ'!E$3)</f>
        <v>25222.447058823527</v>
      </c>
      <c r="F124" s="68">
        <f t="shared" si="203"/>
        <v>0.25458181211284792</v>
      </c>
      <c r="G124" s="135">
        <f>SUMIFS(ОСТАТКИ!AD:AD,ОСТАТКИ!Q:Q,'ABC ПО СКЛАДАМ'!A:A,ОСТАТКИ!S:S,'ABC ПО СКЛАДАМ'!G$3)</f>
        <v>0</v>
      </c>
      <c r="H124" s="143">
        <f t="shared" si="204"/>
        <v>0</v>
      </c>
      <c r="I124" s="132"/>
      <c r="J124" s="142">
        <f>SUMIFS(ОСТАТКИ!AA:AA,ОСТАТКИ!Q:Q,'ABC ПО СКЛАДАМ'!A:A)</f>
        <v>433999.68174253794</v>
      </c>
      <c r="K124" s="135">
        <f>SUMIFS(ОСТАТКИ!AA:AA,ОСТАТКИ!Q:Q,'ABC ПО СКЛАДАМ'!A:A,ОСТАТКИ!S:S,'ABC ПО СКЛАДАМ'!K$3)</f>
        <v>82649.790218790222</v>
      </c>
      <c r="L124" s="68">
        <f t="shared" si="205"/>
        <v>0.19043744430167725</v>
      </c>
      <c r="M124" s="135">
        <f>SUMIFS(ОСТАТКИ!$AA:$AA,ОСТАТКИ!$Q:$Q,'ABC ПО СКЛАДАМ'!$A:$A,ОСТАТКИ!$S:$S,'ABC ПО СКЛАДАМ'!M$3)</f>
        <v>72264.03</v>
      </c>
      <c r="N124" s="68">
        <f t="shared" si="206"/>
        <v>0.16650710366849822</v>
      </c>
      <c r="O124" s="135">
        <f>SUMIFS(ОСТАТКИ!$AA:$AA,ОСТАТКИ!$Q:$Q,'ABC ПО СКЛАДАМ'!$A:$A,ОСТАТКИ!$S:$S,'ABC ПО СКЛАДАМ'!O$3)</f>
        <v>279085.86152374768</v>
      </c>
      <c r="P124" s="68">
        <f t="shared" si="206"/>
        <v>0.64305545202982439</v>
      </c>
      <c r="R124" s="142">
        <f>SUMIFS(ОСТАТКИ!Z:Z,ОСТАТКИ!Q:Q,'ABC ПО СКЛАДАМ'!A:A)</f>
        <v>329928.12650006084</v>
      </c>
      <c r="S124" s="135">
        <f>SUMIFS(ОСТАТКИ!$Z:$Z,ОСТАТКИ!$Q:$Q,'ABC ПО СКЛАДАМ'!$A:$A,ОСТАТКИ!$S:$S,'ABC ПО СКЛАДАМ'!S$2)</f>
        <v>132932.85613899614</v>
      </c>
      <c r="T124" s="68">
        <f t="shared" si="207"/>
        <v>0.40291459097219962</v>
      </c>
      <c r="U124" s="135">
        <f>SUMIFS(ОСТАТКИ!$Z:$Z,ОСТАТКИ!$Q:$Q,'ABC ПО СКЛАДАМ'!$A:$A,ОСТАТКИ!$S:$S,'ABC ПО СКЛАДАМ'!U$2)</f>
        <v>5447.1849579831924</v>
      </c>
      <c r="V124" s="68">
        <f t="shared" si="207"/>
        <v>1.6510216985038371E-2</v>
      </c>
      <c r="W124" s="135">
        <f>SUMIFS(ОСТАТКИ!$Z:$Z,ОСТАТКИ!$Q:$Q,'ABC ПО СКЛАДАМ'!$A:$A,ОСТАТКИ!$S:$S,'ABC ПО СКЛАДАМ'!W$2)</f>
        <v>191548.08540308152</v>
      </c>
      <c r="X124" s="68">
        <f t="shared" ref="X124" si="435">IFERROR(W124/$R124,0)</f>
        <v>0.58057519204276209</v>
      </c>
      <c r="Z124" s="142">
        <f>SUMIFS(ОСТАТКИ!W:W,ОСТАТКИ!Q:Q,'ABC ПО СКЛАДАМ'!A:A)</f>
        <v>0</v>
      </c>
      <c r="AA124" s="135">
        <f>SUMIFS(ОСТАТКИ!$W:$W,ОСТАТКИ!$Q:$Q,'ABC ПО СКЛАДАМ'!$A:$A,ОСТАТКИ!$S:$S,'ABC ПО СКЛАДАМ'!AA$2)</f>
        <v>0</v>
      </c>
      <c r="AB124" s="68">
        <f t="shared" si="209"/>
        <v>0</v>
      </c>
      <c r="AC124" s="135">
        <f>SUMIFS(ОСТАТКИ!$W:$W,ОСТАТКИ!$Q:$Q,'ABC ПО СКЛАДАМ'!$A:$A,ОСТАТКИ!$S:$S,'ABC ПО СКЛАДАМ'!AC$2)</f>
        <v>0</v>
      </c>
      <c r="AD124" s="68">
        <f t="shared" si="210"/>
        <v>0</v>
      </c>
      <c r="AE124" s="135">
        <f>SUMIFS(ОСТАТКИ!$W:$W,ОСТАТКИ!$Q:$Q,'ABC ПО СКЛАДАМ'!$A:$A,ОСТАТКИ!$S:$S,'ABC ПО СКЛАДАМ'!AE$2)</f>
        <v>0</v>
      </c>
      <c r="AF124" s="68">
        <f t="shared" si="211"/>
        <v>0</v>
      </c>
      <c r="AH124" s="142">
        <f>SUMIFS(ОСТАТКИ!U:U,ОСТАТКИ!Q:Q,'ABC ПО СКЛАДАМ'!A:A)</f>
        <v>0</v>
      </c>
      <c r="AI124" s="135">
        <f>SUMIFS(ОСТАТКИ!$U:$U,ОСТАТКИ!$Q:$Q,'ABC ПО СКЛАДАМ'!$A:$A,ОСТАТКИ!$S:$S,'ABC ПО СКЛАДАМ'!AI$2)</f>
        <v>0</v>
      </c>
      <c r="AJ124" s="68">
        <f t="shared" si="212"/>
        <v>0</v>
      </c>
      <c r="AK124" s="135">
        <f>SUMIFS(ОСТАТКИ!$U:$U,ОСТАТКИ!$Q:$Q,'ABC ПО СКЛАДАМ'!$A:$A,ОСТАТКИ!$S:$S,'ABC ПО СКЛАДАМ'!AK$2)</f>
        <v>0</v>
      </c>
      <c r="AL124" s="68">
        <f t="shared" si="213"/>
        <v>0</v>
      </c>
      <c r="AM124" s="135">
        <f>SUMIFS(ОСТАТКИ!$U:$U,ОСТАТКИ!$Q:$Q,'ABC ПО СКЛАДАМ'!$A:$A,ОСТАТКИ!$S:$S,'ABC ПО СКЛАДАМ'!AM$2)</f>
        <v>0</v>
      </c>
      <c r="AN124" s="68">
        <f t="shared" si="214"/>
        <v>0</v>
      </c>
      <c r="AP124" s="142">
        <f>SUMIFS(ОСТАТКИ!T:T,ОСТАТКИ!Q:Q,'ABC ПО СКЛАДАМ'!A:A)</f>
        <v>0</v>
      </c>
      <c r="AQ124" s="135">
        <f>SUMIFS(ОСТАТКИ!$T:$T,ОСТАТКИ!$Q:$Q,'ABC ПО СКЛАДАМ'!$A:$A,ОСТАТКИ!$S:$S,'ABC ПО СКЛАДАМ'!AQ$2)</f>
        <v>0</v>
      </c>
      <c r="AR124" s="68">
        <f t="shared" si="215"/>
        <v>0</v>
      </c>
      <c r="AS124" s="135">
        <f>SUMIFS(ОСТАТКИ!$T:$T,ОСТАТКИ!$Q:$Q,'ABC ПО СКЛАДАМ'!$A:$A,ОСТАТКИ!$S:$S,'ABC ПО СКЛАДАМ'!AS$2)</f>
        <v>0</v>
      </c>
      <c r="AT124" s="68">
        <f t="shared" si="216"/>
        <v>0</v>
      </c>
      <c r="AU124" s="135">
        <f>SUMIFS(ОСТАТКИ!$T:$T,ОСТАТКИ!$Q:$Q,'ABC ПО СКЛАДАМ'!$A:$A,ОСТАТКИ!$S:$S,'ABC ПО СКЛАДАМ'!AU$2)</f>
        <v>0</v>
      </c>
      <c r="AV124" s="68">
        <f t="shared" si="217"/>
        <v>0</v>
      </c>
      <c r="AX124" s="142">
        <f>SUMIFS(ОСТАТКИ!AB:AB,ОСТАТКИ!Q:Q,'ABC ПО СКЛАДАМ'!A:A)</f>
        <v>3540.8435294117644</v>
      </c>
      <c r="AY124" s="135">
        <f>SUMIFS(ОСТАТКИ!$AB:$AB,ОСТАТКИ!$Q:$Q,'ABC ПО СКЛАДАМ'!$A:$A,ОСТАТКИ!$S:$S,'ABC ПО СКЛАДАМ'!AY$2)</f>
        <v>0</v>
      </c>
      <c r="AZ124" s="68">
        <f t="shared" si="218"/>
        <v>0</v>
      </c>
      <c r="BA124" s="135">
        <f>SUMIFS(ОСТАТКИ!$AB:$AB,ОСТАТКИ!$Q:$Q,'ABC ПО СКЛАДАМ'!$A:$A,ОСТАТКИ!$S:$S,'ABC ПО СКЛАДАМ'!BA$2)</f>
        <v>3540.8435294117644</v>
      </c>
      <c r="BB124" s="68">
        <f t="shared" si="219"/>
        <v>1</v>
      </c>
      <c r="BC124" s="135">
        <f>SUMIFS(ОСТАТКИ!$AB:$AB,ОСТАТКИ!$Q:$Q,'ABC ПО СКЛАДАМ'!$A:$A,ОСТАТКИ!$S:$S,'ABC ПО СКЛАДАМ'!BC$2)</f>
        <v>0</v>
      </c>
      <c r="BD124" s="68">
        <f t="shared" si="220"/>
        <v>0</v>
      </c>
      <c r="BF124" s="142">
        <f>SUMIFS(ОСТАТКИ!AC:AC,ОСТАТКИ!Q:Q,'ABC ПО СКЛАДАМ'!A:A)</f>
        <v>22117.705882352937</v>
      </c>
      <c r="BG124" s="135">
        <f>SUMIFS(ОСТАТКИ!$AC:$AC,ОСТАТКИ!$Q:$Q,'ABC ПО СКЛАДАМ'!$A:$A,ОСТАТКИ!$S:$S,'ABC ПО СКЛАДАМ'!BG$2)</f>
        <v>0</v>
      </c>
      <c r="BH124" s="68">
        <f t="shared" si="221"/>
        <v>0</v>
      </c>
      <c r="BI124" s="135">
        <f>SUMIFS(ОСТАТКИ!$AC:$AC,ОСТАТКИ!$Q:$Q,'ABC ПО СКЛАДАМ'!$A:$A,ОСТАТКИ!$S:$S,'ABC ПО СКЛАДАМ'!BI$2)</f>
        <v>7275.7058823529405</v>
      </c>
      <c r="BJ124" s="68">
        <f t="shared" si="222"/>
        <v>0.32895391235661608</v>
      </c>
      <c r="BK124" s="135">
        <f>SUMIFS(ОСТАТКИ!$AC:$AC,ОСТАТКИ!$Q:$Q,'ABC ПО СКЛАДАМ'!$A:$A,ОСТАТКИ!$S:$S,'ABC ПО СКЛАДАМ'!BK$2)</f>
        <v>14841.999999999998</v>
      </c>
      <c r="BL124" s="68">
        <f t="shared" si="223"/>
        <v>0.67104608764338403</v>
      </c>
      <c r="BN124" s="142">
        <f>SUMIFS(ОСТАТКИ!Y:Y,ОСТАТКИ!Q:Q,'ABC ПО СКЛАДАМ'!A:A)</f>
        <v>104121</v>
      </c>
      <c r="BO124" s="135">
        <f>SUMIFS(ОСТАТКИ!$Y:$Y,ОСТАТКИ!$Q:$Q,'ABC ПО СКЛАДАМ'!$A:$A,ОСТАТКИ!$S:$S,'ABC ПО СКЛАДАМ'!BO$2)</f>
        <v>0</v>
      </c>
      <c r="BP124" s="68">
        <f t="shared" si="224"/>
        <v>0</v>
      </c>
      <c r="BQ124" s="135">
        <f>SUMIFS(ОСТАТКИ!$Y:$Y,ОСТАТКИ!$Q:$Q,'ABC ПО СКЛАДАМ'!$A:$A,ОСТАТКИ!$S:$S,'ABC ПО СКЛАДАМ'!BQ$2)</f>
        <v>0</v>
      </c>
      <c r="BR124" s="68">
        <f t="shared" si="225"/>
        <v>0</v>
      </c>
      <c r="BS124" s="135">
        <f>SUMIFS(ОСТАТКИ!$Y:$Y,ОСТАТКИ!$Q:$Q,'ABC ПО СКЛАДАМ'!$A:$A,ОСТАТКИ!$S:$S,'ABC ПО СКЛАДАМ'!BS$2)</f>
        <v>104121</v>
      </c>
      <c r="BT124" s="68">
        <f t="shared" si="226"/>
        <v>1</v>
      </c>
    </row>
    <row r="125" spans="1:72" ht="12" collapsed="1" x14ac:dyDescent="0.25">
      <c r="A125" s="151" t="s">
        <v>3895</v>
      </c>
      <c r="B125" s="144">
        <f>SUM(B126:B134)</f>
        <v>982497.17997813469</v>
      </c>
      <c r="C125" s="134">
        <f t="shared" ref="C125:G125" si="436">SUM(C126:C134)</f>
        <v>136513.29937206884</v>
      </c>
      <c r="D125" s="123">
        <f t="shared" si="202"/>
        <v>0.13894523277421206</v>
      </c>
      <c r="E125" s="134">
        <f t="shared" si="436"/>
        <v>337226.60749541555</v>
      </c>
      <c r="F125" s="123">
        <f t="shared" si="203"/>
        <v>0.34323417345881896</v>
      </c>
      <c r="G125" s="134">
        <f t="shared" si="436"/>
        <v>508757.27311065031</v>
      </c>
      <c r="H125" s="145">
        <f t="shared" si="204"/>
        <v>0.51782059376696898</v>
      </c>
      <c r="I125" s="132"/>
      <c r="J125" s="144">
        <f>SUM(J126:J134)</f>
        <v>1367713.0100000002</v>
      </c>
      <c r="K125" s="134">
        <f t="shared" ref="K125:M125" si="437">SUM(K126:K134)</f>
        <v>0</v>
      </c>
      <c r="L125" s="123">
        <f t="shared" si="205"/>
        <v>0</v>
      </c>
      <c r="M125" s="134">
        <f t="shared" si="437"/>
        <v>0</v>
      </c>
      <c r="N125" s="123">
        <f t="shared" si="206"/>
        <v>0</v>
      </c>
      <c r="O125" s="134">
        <f t="shared" ref="O125" si="438">SUM(O126:O134)</f>
        <v>1367713.0100000002</v>
      </c>
      <c r="P125" s="123">
        <f t="shared" si="206"/>
        <v>1</v>
      </c>
      <c r="R125" s="144">
        <f>SUM(R126:R134)</f>
        <v>1581221.5108945114</v>
      </c>
      <c r="S125" s="134">
        <f t="shared" ref="S125" si="439">SUM(S126:S134)</f>
        <v>185124.54917371075</v>
      </c>
      <c r="T125" s="123">
        <f t="shared" si="207"/>
        <v>0.11707692306119977</v>
      </c>
      <c r="U125" s="134">
        <f t="shared" ref="U125" si="440">SUM(U126:U134)</f>
        <v>644280.09837931523</v>
      </c>
      <c r="V125" s="123">
        <f t="shared" si="207"/>
        <v>0.40745720567312554</v>
      </c>
      <c r="W125" s="134">
        <f t="shared" ref="W125" si="441">SUM(W126:W134)</f>
        <v>751816.86334148538</v>
      </c>
      <c r="X125" s="123">
        <f t="shared" ref="X125" si="442">IFERROR(W125/$R125,0)</f>
        <v>0.47546587126567469</v>
      </c>
      <c r="Z125" s="144">
        <f>SUM(Z126:Z134)</f>
        <v>0</v>
      </c>
      <c r="AA125" s="134">
        <f t="shared" ref="AA125" si="443">SUM(AA126:AA134)</f>
        <v>0</v>
      </c>
      <c r="AB125" s="123">
        <f t="shared" si="209"/>
        <v>0</v>
      </c>
      <c r="AC125" s="134">
        <f t="shared" ref="AC125" si="444">SUM(AC126:AC134)</f>
        <v>0</v>
      </c>
      <c r="AD125" s="123">
        <f t="shared" si="210"/>
        <v>0</v>
      </c>
      <c r="AE125" s="134">
        <f t="shared" ref="AE125" si="445">SUM(AE126:AE134)</f>
        <v>0</v>
      </c>
      <c r="AF125" s="123">
        <f t="shared" si="211"/>
        <v>0</v>
      </c>
      <c r="AH125" s="144">
        <f>SUM(AH126:AH134)</f>
        <v>268591.74770380213</v>
      </c>
      <c r="AI125" s="134">
        <f t="shared" ref="AI125:AM125" si="446">SUM(AI126:AI134)</f>
        <v>6235.0810734114748</v>
      </c>
      <c r="AJ125" s="123">
        <f t="shared" si="212"/>
        <v>2.3213971116817049E-2</v>
      </c>
      <c r="AK125" s="134">
        <f t="shared" si="446"/>
        <v>68891.686199702599</v>
      </c>
      <c r="AL125" s="123">
        <f t="shared" si="213"/>
        <v>0.25649219229056525</v>
      </c>
      <c r="AM125" s="134">
        <f t="shared" si="446"/>
        <v>193464.98043068807</v>
      </c>
      <c r="AN125" s="123">
        <f t="shared" si="214"/>
        <v>0.72029383659261781</v>
      </c>
      <c r="AP125" s="144">
        <f>SUM(AP126:AP134)</f>
        <v>0</v>
      </c>
      <c r="AQ125" s="134">
        <f t="shared" ref="AQ125" si="447">SUM(AQ126:AQ134)</f>
        <v>0</v>
      </c>
      <c r="AR125" s="123">
        <f t="shared" si="215"/>
        <v>0</v>
      </c>
      <c r="AS125" s="134">
        <f t="shared" ref="AS125" si="448">SUM(AS126:AS134)</f>
        <v>0</v>
      </c>
      <c r="AT125" s="123">
        <f t="shared" si="216"/>
        <v>0</v>
      </c>
      <c r="AU125" s="134">
        <f t="shared" ref="AU125" si="449">SUM(AU126:AU134)</f>
        <v>0</v>
      </c>
      <c r="AV125" s="123">
        <f t="shared" si="217"/>
        <v>0</v>
      </c>
      <c r="AX125" s="144">
        <f>SUM(AX126:AX134)</f>
        <v>761175.62160991691</v>
      </c>
      <c r="AY125" s="134">
        <f t="shared" ref="AY125" si="450">SUM(AY126:AY134)</f>
        <v>221680.64810092794</v>
      </c>
      <c r="AZ125" s="123">
        <f t="shared" si="218"/>
        <v>0.29123456112804097</v>
      </c>
      <c r="BA125" s="134">
        <f t="shared" ref="BA125" si="451">SUM(BA126:BA134)</f>
        <v>452280.45740249153</v>
      </c>
      <c r="BB125" s="123">
        <f t="shared" si="219"/>
        <v>0.59418673504795161</v>
      </c>
      <c r="BC125" s="134">
        <f t="shared" ref="BC125" si="452">SUM(BC126:BC134)</f>
        <v>87214.516106497438</v>
      </c>
      <c r="BD125" s="123">
        <f t="shared" si="220"/>
        <v>0.11457870382400745</v>
      </c>
      <c r="BF125" s="144">
        <f>SUM(BF126:BF134)</f>
        <v>0</v>
      </c>
      <c r="BG125" s="134">
        <f t="shared" ref="BG125" si="453">SUM(BG126:BG134)</f>
        <v>0</v>
      </c>
      <c r="BH125" s="123">
        <f t="shared" si="221"/>
        <v>0</v>
      </c>
      <c r="BI125" s="134">
        <f t="shared" ref="BI125" si="454">SUM(BI126:BI134)</f>
        <v>0</v>
      </c>
      <c r="BJ125" s="123">
        <f t="shared" si="222"/>
        <v>0</v>
      </c>
      <c r="BK125" s="134">
        <f t="shared" ref="BK125" si="455">SUM(BK126:BK134)</f>
        <v>0</v>
      </c>
      <c r="BL125" s="123">
        <f t="shared" si="223"/>
        <v>0</v>
      </c>
      <c r="BN125" s="144">
        <f>SUM(BN126:BN134)</f>
        <v>1739549.419339427</v>
      </c>
      <c r="BO125" s="134">
        <f t="shared" ref="BO125" si="456">SUM(BO126:BO134)</f>
        <v>854989.99680520419</v>
      </c>
      <c r="BP125" s="123">
        <f t="shared" si="224"/>
        <v>0.49150083768811603</v>
      </c>
      <c r="BQ125" s="134">
        <f t="shared" ref="BQ125" si="457">SUM(BQ126:BQ134)</f>
        <v>755827.90039266821</v>
      </c>
      <c r="BR125" s="123">
        <f t="shared" si="225"/>
        <v>0.43449636554716842</v>
      </c>
      <c r="BS125" s="134">
        <f t="shared" ref="BS125" si="458">SUM(BS126:BS134)</f>
        <v>128731.52214155471</v>
      </c>
      <c r="BT125" s="123">
        <f t="shared" si="226"/>
        <v>7.4002796764715634E-2</v>
      </c>
    </row>
    <row r="126" spans="1:72" ht="12" hidden="1" outlineLevel="1" x14ac:dyDescent="0.25">
      <c r="A126" s="150" t="s">
        <v>3896</v>
      </c>
      <c r="B126" s="142">
        <f>SUMIFS(ОСТАТКИ!AD:AD,ОСТАТКИ!Q:Q,'ABC ПО СКЛАДАМ'!A:A)</f>
        <v>474962.62979563861</v>
      </c>
      <c r="C126" s="135">
        <f>SUMIFS(ОСТАТКИ!AD:AD,ОСТАТКИ!Q:Q,'ABC ПО СКЛАДАМ'!A:A,ОСТАТКИ!S:S,'ABC ПО СКЛАДАМ'!C$3)</f>
        <v>106752.14565083283</v>
      </c>
      <c r="D126" s="68">
        <f t="shared" si="202"/>
        <v>0.22475904198350277</v>
      </c>
      <c r="E126" s="135">
        <f>SUMIFS(ОСТАТКИ!AD:AD,ОСТАТКИ!Q:Q,'ABC ПО СКЛАДАМ'!A:A,ОСТАТКИ!S:S,'ABC ПО СКЛАДАМ'!E$3)</f>
        <v>321294.59474618337</v>
      </c>
      <c r="F126" s="68">
        <f t="shared" si="203"/>
        <v>0.6764628932689426</v>
      </c>
      <c r="G126" s="135">
        <f>SUMIFS(ОСТАТКИ!AD:AD,ОСТАТКИ!Q:Q,'ABC ПО СКЛАДАМ'!A:A,ОСТАТКИ!S:S,'ABC ПО СКЛАДАМ'!G$3)</f>
        <v>46915.889398622479</v>
      </c>
      <c r="H126" s="143">
        <f t="shared" si="204"/>
        <v>9.8778064747554781E-2</v>
      </c>
      <c r="I126" s="132"/>
      <c r="J126" s="142">
        <f>SUMIFS(ОСТАТКИ!AA:AA,ОСТАТКИ!Q:Q,'ABC ПО СКЛАДАМ'!A:A)</f>
        <v>0</v>
      </c>
      <c r="K126" s="135">
        <f>SUMIFS(ОСТАТКИ!AA:AA,ОСТАТКИ!Q:Q,'ABC ПО СКЛАДАМ'!A:A,ОСТАТКИ!S:S,'ABC ПО СКЛАДАМ'!K$3)</f>
        <v>0</v>
      </c>
      <c r="L126" s="68">
        <f t="shared" si="205"/>
        <v>0</v>
      </c>
      <c r="M126" s="135">
        <f>SUMIFS(ОСТАТКИ!$AA:$AA,ОСТАТКИ!$Q:$Q,'ABC ПО СКЛАДАМ'!$A:$A,ОСТАТКИ!$S:$S,'ABC ПО СКЛАДАМ'!M$3)</f>
        <v>0</v>
      </c>
      <c r="N126" s="68">
        <f t="shared" si="206"/>
        <v>0</v>
      </c>
      <c r="O126" s="135">
        <f>SUMIFS(ОСТАТКИ!$AA:$AA,ОСТАТКИ!$Q:$Q,'ABC ПО СКЛАДАМ'!$A:$A,ОСТАТКИ!$S:$S,'ABC ПО СКЛАДАМ'!O$3)</f>
        <v>0</v>
      </c>
      <c r="P126" s="68">
        <f t="shared" si="206"/>
        <v>0</v>
      </c>
      <c r="R126" s="142">
        <f>SUMIFS(ОСТАТКИ!Z:Z,ОСТАТКИ!Q:Q,'ABC ПО СКЛАДАМ'!A:A)</f>
        <v>752757.55600307719</v>
      </c>
      <c r="S126" s="135">
        <f>SUMIFS(ОСТАТКИ!$Z:$Z,ОСТАТКИ!$Q:$Q,'ABC ПО СКЛАДАМ'!$A:$A,ОСТАТКИ!$S:$S,'ABC ПО СКЛАДАМ'!S$2)</f>
        <v>111286.75006785935</v>
      </c>
      <c r="T126" s="68">
        <f t="shared" si="207"/>
        <v>0.14783876851234745</v>
      </c>
      <c r="U126" s="135">
        <f>SUMIFS(ОСТАТКИ!$Z:$Z,ОСТАТКИ!$Q:$Q,'ABC ПО СКЛАДАМ'!$A:$A,ОСТАТКИ!$S:$S,'ABC ПО СКЛАДАМ'!U$2)</f>
        <v>516821.81599272735</v>
      </c>
      <c r="V126" s="68">
        <f t="shared" si="207"/>
        <v>0.68657140917575143</v>
      </c>
      <c r="W126" s="135">
        <f>SUMIFS(ОСТАТКИ!$Z:$Z,ОСТАТКИ!$Q:$Q,'ABC ПО СКЛАДАМ'!$A:$A,ОСТАТКИ!$S:$S,'ABC ПО СКЛАДАМ'!W$2)</f>
        <v>124648.98994249046</v>
      </c>
      <c r="X126" s="68">
        <f t="shared" ref="X126" si="459">IFERROR(W126/$R126,0)</f>
        <v>0.16558982231190106</v>
      </c>
      <c r="Z126" s="142">
        <f>SUMIFS(ОСТАТКИ!W:W,ОСТАТКИ!Q:Q,'ABC ПО СКЛАДАМ'!A:A)</f>
        <v>0</v>
      </c>
      <c r="AA126" s="135">
        <f>SUMIFS(ОСТАТКИ!$W:$W,ОСТАТКИ!$Q:$Q,'ABC ПО СКЛАДАМ'!$A:$A,ОСТАТКИ!$S:$S,'ABC ПО СКЛАДАМ'!AA$2)</f>
        <v>0</v>
      </c>
      <c r="AB126" s="68">
        <f t="shared" si="209"/>
        <v>0</v>
      </c>
      <c r="AC126" s="135">
        <f>SUMIFS(ОСТАТКИ!$W:$W,ОСТАТКИ!$Q:$Q,'ABC ПО СКЛАДАМ'!$A:$A,ОСТАТКИ!$S:$S,'ABC ПО СКЛАДАМ'!AC$2)</f>
        <v>0</v>
      </c>
      <c r="AD126" s="68">
        <f t="shared" si="210"/>
        <v>0</v>
      </c>
      <c r="AE126" s="135">
        <f>SUMIFS(ОСТАТКИ!$W:$W,ОСТАТКИ!$Q:$Q,'ABC ПО СКЛАДАМ'!$A:$A,ОСТАТКИ!$S:$S,'ABC ПО СКЛАДАМ'!AE$2)</f>
        <v>0</v>
      </c>
      <c r="AF126" s="68">
        <f t="shared" si="211"/>
        <v>0</v>
      </c>
      <c r="AH126" s="142">
        <f>SUMIFS(ОСТАТКИ!U:U,ОСТАТКИ!Q:Q,'ABC ПО СКЛАДАМ'!A:A)</f>
        <v>149446.8278396418</v>
      </c>
      <c r="AI126" s="135">
        <f>SUMIFS(ОСТАТКИ!$U:$U,ОСТАТКИ!$Q:$Q,'ABC ПО СКЛАДАМ'!$A:$A,ОСТАТКИ!$S:$S,'ABC ПО СКЛАДАМ'!AI$2)</f>
        <v>6235.0810734114748</v>
      </c>
      <c r="AJ126" s="68">
        <f t="shared" si="212"/>
        <v>4.1721066706760679E-2</v>
      </c>
      <c r="AK126" s="135">
        <f>SUMIFS(ОСТАТКИ!$U:$U,ОСТАТКИ!$Q:$Q,'ABC ПО СКЛАДАМ'!$A:$A,ОСТАТКИ!$S:$S,'ABC ПО СКЛАДАМ'!AK$2)</f>
        <v>57858.950074699838</v>
      </c>
      <c r="AL126" s="68">
        <f t="shared" si="213"/>
        <v>0.38715408624653558</v>
      </c>
      <c r="AM126" s="135">
        <f>SUMIFS(ОСТАТКИ!$U:$U,ОСТАТКИ!$Q:$Q,'ABC ПО СКЛАДАМ'!$A:$A,ОСТАТКИ!$S:$S,'ABC ПО СКЛАДАМ'!AM$2)</f>
        <v>85352.796691530501</v>
      </c>
      <c r="AN126" s="68">
        <f t="shared" si="214"/>
        <v>0.57112484704670385</v>
      </c>
      <c r="AP126" s="142">
        <f>SUMIFS(ОСТАТКИ!T:T,ОСТАТКИ!Q:Q,'ABC ПО СКЛАДАМ'!A:A)</f>
        <v>0</v>
      </c>
      <c r="AQ126" s="135">
        <f>SUMIFS(ОСТАТКИ!$T:$T,ОСТАТКИ!$Q:$Q,'ABC ПО СКЛАДАМ'!$A:$A,ОСТАТКИ!$S:$S,'ABC ПО СКЛАДАМ'!AQ$2)</f>
        <v>0</v>
      </c>
      <c r="AR126" s="68">
        <f t="shared" si="215"/>
        <v>0</v>
      </c>
      <c r="AS126" s="135">
        <f>SUMIFS(ОСТАТКИ!$T:$T,ОСТАТКИ!$Q:$Q,'ABC ПО СКЛАДАМ'!$A:$A,ОСТАТКИ!$S:$S,'ABC ПО СКЛАДАМ'!AS$2)</f>
        <v>0</v>
      </c>
      <c r="AT126" s="68">
        <f t="shared" si="216"/>
        <v>0</v>
      </c>
      <c r="AU126" s="135">
        <f>SUMIFS(ОСТАТКИ!$T:$T,ОСТАТКИ!$Q:$Q,'ABC ПО СКЛАДАМ'!$A:$A,ОСТАТКИ!$S:$S,'ABC ПО СКЛАДАМ'!AU$2)</f>
        <v>0</v>
      </c>
      <c r="AV126" s="68">
        <f t="shared" si="217"/>
        <v>0</v>
      </c>
      <c r="AX126" s="142">
        <f>SUMIFS(ОСТАТКИ!AB:AB,ОСТАТКИ!Q:Q,'ABC ПО СКЛАДАМ'!A:A)</f>
        <v>505344.27238631138</v>
      </c>
      <c r="AY126" s="135">
        <f>SUMIFS(ОСТАТКИ!$AB:$AB,ОСТАТКИ!$Q:$Q,'ABC ПО СКЛАДАМ'!$A:$A,ОСТАТКИ!$S:$S,'ABC ПО СКЛАДАМ'!AY$2)</f>
        <v>115821.35448488587</v>
      </c>
      <c r="AZ126" s="68">
        <f t="shared" si="218"/>
        <v>0.22919296965207517</v>
      </c>
      <c r="BA126" s="135">
        <f>SUMIFS(ОСТАТКИ!$AB:$AB,ОСТАТКИ!$Q:$Q,'ABC ПО СКЛАДАМ'!$A:$A,ОСТАТКИ!$S:$S,'ABC ПО СКЛАДАМ'!BA$2)</f>
        <v>354471.32890082838</v>
      </c>
      <c r="BB126" s="68">
        <f t="shared" si="219"/>
        <v>0.7014452290652502</v>
      </c>
      <c r="BC126" s="135">
        <f>SUMIFS(ОСТАТКИ!$AB:$AB,ОСТАТКИ!$Q:$Q,'ABC ПО СКЛАДАМ'!$A:$A,ОСТАТКИ!$S:$S,'ABC ПО СКЛАДАМ'!BC$2)</f>
        <v>35051.589000597109</v>
      </c>
      <c r="BD126" s="68">
        <f t="shared" si="220"/>
        <v>6.9361801282674593E-2</v>
      </c>
      <c r="BF126" s="142">
        <f>SUMIFS(ОСТАТКИ!AC:AC,ОСТАТКИ!Q:Q,'ABC ПО СКЛАДАМ'!A:A)</f>
        <v>0</v>
      </c>
      <c r="BG126" s="135">
        <f>SUMIFS(ОСТАТКИ!$AC:$AC,ОСТАТКИ!$Q:$Q,'ABC ПО СКЛАДАМ'!$A:$A,ОСТАТКИ!$S:$S,'ABC ПО СКЛАДАМ'!BG$2)</f>
        <v>0</v>
      </c>
      <c r="BH126" s="68">
        <f t="shared" si="221"/>
        <v>0</v>
      </c>
      <c r="BI126" s="135">
        <f>SUMIFS(ОСТАТКИ!$AC:$AC,ОСТАТКИ!$Q:$Q,'ABC ПО СКЛАДАМ'!$A:$A,ОСТАТКИ!$S:$S,'ABC ПО СКЛАДАМ'!BI$2)</f>
        <v>0</v>
      </c>
      <c r="BJ126" s="68">
        <f t="shared" si="222"/>
        <v>0</v>
      </c>
      <c r="BK126" s="135">
        <f>SUMIFS(ОСТАТКИ!$AC:$AC,ОСТАТКИ!$Q:$Q,'ABC ПО СКЛАДАМ'!$A:$A,ОСТАТКИ!$S:$S,'ABC ПО СКЛАДАМ'!BK$2)</f>
        <v>0</v>
      </c>
      <c r="BL126" s="68">
        <f t="shared" si="223"/>
        <v>0</v>
      </c>
      <c r="BN126" s="142">
        <f>SUMIFS(ОСТАТКИ!Y:Y,ОСТАТКИ!Q:Q,'ABC ПО СКЛАДАМ'!A:A)</f>
        <v>1167595.4396207759</v>
      </c>
      <c r="BO126" s="135">
        <f>SUMIFS(ОСТАТКИ!$Y:$Y,ОСТАТКИ!$Q:$Q,'ABC ПО СКЛАДАМ'!$A:$A,ОСТАТКИ!$S:$S,'ABC ПО СКЛАДАМ'!BO$2)</f>
        <v>557378.45959284389</v>
      </c>
      <c r="BP126" s="68">
        <f t="shared" si="224"/>
        <v>0.47737293302025507</v>
      </c>
      <c r="BQ126" s="135">
        <f>SUMIFS(ОСТАТКИ!$Y:$Y,ОСТАТКИ!$Q:$Q,'ABC ПО СКЛАДАМ'!$A:$A,ОСТАТКИ!$S:$S,'ABC ПО СКЛАДАМ'!BQ$2)</f>
        <v>554739.47210044297</v>
      </c>
      <c r="BR126" s="68">
        <f t="shared" si="225"/>
        <v>0.47511274305817536</v>
      </c>
      <c r="BS126" s="135">
        <f>SUMIFS(ОСТАТКИ!$Y:$Y,ОСТАТКИ!$Q:$Q,'ABC ПО СКЛАДАМ'!$A:$A,ОСТАТКИ!$S:$S,'ABC ПО СКЛАДАМ'!BS$2)</f>
        <v>55477.507927489176</v>
      </c>
      <c r="BT126" s="68">
        <f t="shared" si="226"/>
        <v>4.7514323921569748E-2</v>
      </c>
    </row>
    <row r="127" spans="1:72" ht="12" hidden="1" outlineLevel="1" x14ac:dyDescent="0.25">
      <c r="A127" s="150" t="s">
        <v>3958</v>
      </c>
      <c r="B127" s="142">
        <f>SUMIFS(ОСТАТКИ!AD:AD,ОСТАТКИ!Q:Q,'ABC ПО СКЛАДАМ'!A:A)</f>
        <v>192015.04205939933</v>
      </c>
      <c r="C127" s="135">
        <f>SUMIFS(ОСТАТКИ!AD:AD,ОСТАТКИ!Q:Q,'ABC ПО СКЛАДАМ'!A:A,ОСТАТКИ!S:S,'ABC ПО СКЛАДАМ'!C$3)</f>
        <v>29761.153721236027</v>
      </c>
      <c r="D127" s="68">
        <f t="shared" si="202"/>
        <v>0.15499386611612176</v>
      </c>
      <c r="E127" s="135">
        <f>SUMIFS(ОСТАТКИ!AD:AD,ОСТАТКИ!Q:Q,'ABC ПО СКЛАДАМ'!A:A,ОСТАТКИ!S:S,'ABC ПО СКЛАДАМ'!E$3)</f>
        <v>771.76923913043481</v>
      </c>
      <c r="F127" s="68">
        <f t="shared" si="203"/>
        <v>4.0193165642288071E-3</v>
      </c>
      <c r="G127" s="135">
        <f>SUMIFS(ОСТАТКИ!AD:AD,ОСТАТКИ!Q:Q,'ABC ПО СКЛАДАМ'!A:A,ОСТАТКИ!S:S,'ABC ПО СКЛАДАМ'!G$3)</f>
        <v>161482.11909903292</v>
      </c>
      <c r="H127" s="143">
        <f t="shared" si="204"/>
        <v>0.84098681731964975</v>
      </c>
      <c r="I127" s="132"/>
      <c r="J127" s="142">
        <f>SUMIFS(ОСТАТКИ!AA:AA,ОСТАТКИ!Q:Q,'ABC ПО СКЛАДАМ'!A:A)</f>
        <v>0</v>
      </c>
      <c r="K127" s="135">
        <f>SUMIFS(ОСТАТКИ!AA:AA,ОСТАТКИ!Q:Q,'ABC ПО СКЛАДАМ'!A:A,ОСТАТКИ!S:S,'ABC ПО СКЛАДАМ'!K$3)</f>
        <v>0</v>
      </c>
      <c r="L127" s="68">
        <f t="shared" si="205"/>
        <v>0</v>
      </c>
      <c r="M127" s="135">
        <f>SUMIFS(ОСТАТКИ!$AA:$AA,ОСТАТКИ!$Q:$Q,'ABC ПО СКЛАДАМ'!$A:$A,ОСТАТКИ!$S:$S,'ABC ПО СКЛАДАМ'!M$3)</f>
        <v>0</v>
      </c>
      <c r="N127" s="68">
        <f t="shared" si="206"/>
        <v>0</v>
      </c>
      <c r="O127" s="135">
        <f>SUMIFS(ОСТАТКИ!$AA:$AA,ОСТАТКИ!$Q:$Q,'ABC ПО СКЛАДАМ'!$A:$A,ОСТАТКИ!$S:$S,'ABC ПО СКЛАДАМ'!O$3)</f>
        <v>0</v>
      </c>
      <c r="P127" s="68">
        <f t="shared" si="206"/>
        <v>0</v>
      </c>
      <c r="R127" s="142">
        <f>SUMIFS(ОСТАТКИ!Z:Z,ОСТАТКИ!Q:Q,'ABC ПО СКЛАДАМ'!A:A)</f>
        <v>183454.28479849873</v>
      </c>
      <c r="S127" s="135">
        <f>SUMIFS(ОСТАТКИ!$Z:$Z,ОСТАТКИ!$Q:$Q,'ABC ПО СКЛАДАМ'!$A:$A,ОСТАТКИ!$S:$S,'ABC ПО СКЛАДАМ'!S$2)</f>
        <v>73837.799105851416</v>
      </c>
      <c r="T127" s="68">
        <f t="shared" si="207"/>
        <v>0.40248609721464329</v>
      </c>
      <c r="U127" s="135">
        <f>SUMIFS(ОСТАТКИ!$Z:$Z,ОСТАТКИ!$Q:$Q,'ABC ПО СКЛАДАМ'!$A:$A,ОСТАТКИ!$S:$S,'ABC ПО СКЛАДАМ'!U$2)</f>
        <v>61461.890802722788</v>
      </c>
      <c r="V127" s="68">
        <f t="shared" si="207"/>
        <v>0.33502564887067576</v>
      </c>
      <c r="W127" s="135">
        <f>SUMIFS(ОСТАТКИ!$Z:$Z,ОСТАТКИ!$Q:$Q,'ABC ПО СКЛАДАМ'!$A:$A,ОСТАТКИ!$S:$S,'ABC ПО СКЛАДАМ'!W$2)</f>
        <v>48154.594889924556</v>
      </c>
      <c r="X127" s="68">
        <f t="shared" ref="X127" si="460">IFERROR(W127/$R127,0)</f>
        <v>0.26248825391468111</v>
      </c>
      <c r="Z127" s="142">
        <f>SUMIFS(ОСТАТКИ!W:W,ОСТАТКИ!Q:Q,'ABC ПО СКЛАДАМ'!A:A)</f>
        <v>0</v>
      </c>
      <c r="AA127" s="135">
        <f>SUMIFS(ОСТАТКИ!$W:$W,ОСТАТКИ!$Q:$Q,'ABC ПО СКЛАДАМ'!$A:$A,ОСТАТКИ!$S:$S,'ABC ПО СКЛАДАМ'!AA$2)</f>
        <v>0</v>
      </c>
      <c r="AB127" s="68">
        <f t="shared" si="209"/>
        <v>0</v>
      </c>
      <c r="AC127" s="135">
        <f>SUMIFS(ОСТАТКИ!$W:$W,ОСТАТКИ!$Q:$Q,'ABC ПО СКЛАДАМ'!$A:$A,ОСТАТКИ!$S:$S,'ABC ПО СКЛАДАМ'!AC$2)</f>
        <v>0</v>
      </c>
      <c r="AD127" s="68">
        <f t="shared" si="210"/>
        <v>0</v>
      </c>
      <c r="AE127" s="135">
        <f>SUMIFS(ОСТАТКИ!$W:$W,ОСТАТКИ!$Q:$Q,'ABC ПО СКЛАДАМ'!$A:$A,ОСТАТКИ!$S:$S,'ABC ПО СКЛАДАМ'!AE$2)</f>
        <v>0</v>
      </c>
      <c r="AF127" s="68">
        <f t="shared" si="211"/>
        <v>0</v>
      </c>
      <c r="AH127" s="142">
        <f>SUMIFS(ОСТАТКИ!U:U,ОСТАТКИ!Q:Q,'ABC ПО СКЛАДАМ'!A:A)</f>
        <v>3858.8461956521742</v>
      </c>
      <c r="AI127" s="135">
        <f>SUMIFS(ОСТАТКИ!$U:$U,ОСТАТКИ!$Q:$Q,'ABC ПО СКЛАДАМ'!$A:$A,ОСТАТКИ!$S:$S,'ABC ПО СКЛАДАМ'!AI$2)</f>
        <v>0</v>
      </c>
      <c r="AJ127" s="68">
        <f t="shared" si="212"/>
        <v>0</v>
      </c>
      <c r="AK127" s="135">
        <f>SUMIFS(ОСТАТКИ!$U:$U,ОСТАТКИ!$Q:$Q,'ABC ПО СКЛАДАМ'!$A:$A,ОСТАТКИ!$S:$S,'ABC ПО СКЛАДАМ'!AK$2)</f>
        <v>3858.8461956521742</v>
      </c>
      <c r="AL127" s="68">
        <f t="shared" si="213"/>
        <v>1</v>
      </c>
      <c r="AM127" s="135">
        <f>SUMIFS(ОСТАТКИ!$U:$U,ОСТАТКИ!$Q:$Q,'ABC ПО СКЛАДАМ'!$A:$A,ОСТАТКИ!$S:$S,'ABC ПО СКЛАДАМ'!AM$2)</f>
        <v>0</v>
      </c>
      <c r="AN127" s="68">
        <f t="shared" si="214"/>
        <v>0</v>
      </c>
      <c r="AP127" s="142">
        <f>SUMIFS(ОСТАТКИ!T:T,ОСТАТКИ!Q:Q,'ABC ПО СКЛАДАМ'!A:A)</f>
        <v>0</v>
      </c>
      <c r="AQ127" s="135">
        <f>SUMIFS(ОСТАТКИ!$T:$T,ОСТАТКИ!$Q:$Q,'ABC ПО СКЛАДАМ'!$A:$A,ОСТАТКИ!$S:$S,'ABC ПО СКЛАДАМ'!AQ$2)</f>
        <v>0</v>
      </c>
      <c r="AR127" s="68">
        <f t="shared" si="215"/>
        <v>0</v>
      </c>
      <c r="AS127" s="135">
        <f>SUMIFS(ОСТАТКИ!$T:$T,ОСТАТКИ!$Q:$Q,'ABC ПО СКЛАДАМ'!$A:$A,ОСТАТКИ!$S:$S,'ABC ПО СКЛАДАМ'!AS$2)</f>
        <v>0</v>
      </c>
      <c r="AT127" s="68">
        <f t="shared" si="216"/>
        <v>0</v>
      </c>
      <c r="AU127" s="135">
        <f>SUMIFS(ОСТАТКИ!$T:$T,ОСТАТКИ!$Q:$Q,'ABC ПО СКЛАДАМ'!$A:$A,ОСТАТКИ!$S:$S,'ABC ПО СКЛАДАМ'!AU$2)</f>
        <v>0</v>
      </c>
      <c r="AV127" s="68">
        <f t="shared" si="217"/>
        <v>0</v>
      </c>
      <c r="AX127" s="142">
        <f>SUMIFS(ОСТАТКИ!AB:AB,ОСТАТКИ!Q:Q,'ABC ПО СКЛАДАМ'!A:A)</f>
        <v>196201.4188613102</v>
      </c>
      <c r="AY127" s="135">
        <f>SUMIFS(ОСТАТКИ!$AB:$AB,ОСТАТКИ!$Q:$Q,'ABC ПО СКЛАДАМ'!$A:$A,ОСТАТКИ!$S:$S,'ABC ПО СКЛАДАМ'!AY$2)</f>
        <v>105859.29361604208</v>
      </c>
      <c r="AZ127" s="68">
        <f t="shared" si="218"/>
        <v>0.53954397593256609</v>
      </c>
      <c r="BA127" s="135">
        <f>SUMIFS(ОСТАТКИ!$AB:$AB,ОСТАТКИ!$Q:$Q,'ABC ПО СКЛАДАМ'!$A:$A,ОСТАТКИ!$S:$S,'ABC ПО СКЛАДАМ'!BA$2)</f>
        <v>57678.445266925948</v>
      </c>
      <c r="BB127" s="68">
        <f t="shared" si="219"/>
        <v>0.29397567867588853</v>
      </c>
      <c r="BC127" s="135">
        <f>SUMIFS(ОСТАТКИ!$AB:$AB,ОСТАТКИ!$Q:$Q,'ABC ПО СКЛАДАМ'!$A:$A,ОСТАТКИ!$S:$S,'ABC ПО СКЛАДАМ'!BC$2)</f>
        <v>32663.679978342152</v>
      </c>
      <c r="BD127" s="68">
        <f t="shared" si="220"/>
        <v>0.16648034539154519</v>
      </c>
      <c r="BF127" s="142">
        <f>SUMIFS(ОСТАТКИ!AC:AC,ОСТАТКИ!Q:Q,'ABC ПО СКЛАДАМ'!A:A)</f>
        <v>0</v>
      </c>
      <c r="BG127" s="135">
        <f>SUMIFS(ОСТАТКИ!$AC:$AC,ОСТАТКИ!$Q:$Q,'ABC ПО СКЛАДАМ'!$A:$A,ОСТАТКИ!$S:$S,'ABC ПО СКЛАДАМ'!BG$2)</f>
        <v>0</v>
      </c>
      <c r="BH127" s="68">
        <f t="shared" si="221"/>
        <v>0</v>
      </c>
      <c r="BI127" s="135">
        <f>SUMIFS(ОСТАТКИ!$AC:$AC,ОСТАТКИ!$Q:$Q,'ABC ПО СКЛАДАМ'!$A:$A,ОСТАТКИ!$S:$S,'ABC ПО СКЛАДАМ'!BI$2)</f>
        <v>0</v>
      </c>
      <c r="BJ127" s="68">
        <f t="shared" si="222"/>
        <v>0</v>
      </c>
      <c r="BK127" s="135">
        <f>SUMIFS(ОСТАТКИ!$AC:$AC,ОСТАТКИ!$Q:$Q,'ABC ПО СКЛАДАМ'!$A:$A,ОСТАТКИ!$S:$S,'ABC ПО СКЛАДАМ'!BK$2)</f>
        <v>0</v>
      </c>
      <c r="BL127" s="68">
        <f t="shared" si="223"/>
        <v>0</v>
      </c>
      <c r="BN127" s="142">
        <f>SUMIFS(ОСТАТКИ!Y:Y,ОСТАТКИ!Q:Q,'ABC ПО СКЛАДАМ'!A:A)</f>
        <v>460326.76534740138</v>
      </c>
      <c r="BO127" s="135">
        <f>SUMIFS(ОСТАТКИ!$Y:$Y,ОСТАТКИ!$Q:$Q,'ABC ПО СКЛАДАМ'!$A:$A,ОСТАТКИ!$S:$S,'ABC ПО СКЛАДАМ'!BO$2)</f>
        <v>297611.5372123603</v>
      </c>
      <c r="BP127" s="68">
        <f t="shared" si="224"/>
        <v>0.64652233938158588</v>
      </c>
      <c r="BQ127" s="135">
        <f>SUMIFS(ОСТАТКИ!$Y:$Y,ОСТАТКИ!$Q:$Q,'ABC ПО СКЛАДАМ'!$A:$A,ОСТАТКИ!$S:$S,'ABC ПО СКЛАДАМ'!BQ$2)</f>
        <v>105802.22185481354</v>
      </c>
      <c r="BR127" s="68">
        <f t="shared" si="225"/>
        <v>0.22984155999481426</v>
      </c>
      <c r="BS127" s="135">
        <f>SUMIFS(ОСТАТКИ!$Y:$Y,ОСТАТКИ!$Q:$Q,'ABC ПО СКЛАДАМ'!$A:$A,ОСТАТКИ!$S:$S,'ABC ПО СКЛАДАМ'!BS$2)</f>
        <v>56913.006280227579</v>
      </c>
      <c r="BT127" s="68">
        <f t="shared" si="226"/>
        <v>0.12363610062359991</v>
      </c>
    </row>
    <row r="128" spans="1:72" ht="12" hidden="1" outlineLevel="1" x14ac:dyDescent="0.25">
      <c r="A128" s="150" t="s">
        <v>3991</v>
      </c>
      <c r="B128" s="142">
        <f>SUMIFS(ОСТАТКИ!AD:AD,ОСТАТКИ!Q:Q,'ABC ПО СКЛАДАМ'!A:A)</f>
        <v>217752.51769752923</v>
      </c>
      <c r="C128" s="135">
        <f>SUMIFS(ОСТАТКИ!AD:AD,ОСТАТКИ!Q:Q,'ABC ПО СКЛАДАМ'!A:A,ОСТАТКИ!S:S,'ABC ПО СКЛАДАМ'!C$3)</f>
        <v>0</v>
      </c>
      <c r="D128" s="68">
        <f t="shared" si="202"/>
        <v>0</v>
      </c>
      <c r="E128" s="135">
        <f>SUMIFS(ОСТАТКИ!AD:AD,ОСТАТКИ!Q:Q,'ABC ПО СКЛАДАМ'!A:A,ОСТАТКИ!S:S,'ABC ПО СКЛАДАМ'!E$3)</f>
        <v>7313.1806896551725</v>
      </c>
      <c r="F128" s="68">
        <f t="shared" si="203"/>
        <v>3.3584827247846574E-2</v>
      </c>
      <c r="G128" s="135">
        <f>SUMIFS(ОСТАТКИ!AD:AD,ОСТАТКИ!Q:Q,'ABC ПО СКЛАДАМ'!A:A,ОСТАТКИ!S:S,'ABC ПО СКЛАДАМ'!G$3)</f>
        <v>210439.33700787404</v>
      </c>
      <c r="H128" s="143">
        <f t="shared" si="204"/>
        <v>0.96641517275215338</v>
      </c>
      <c r="I128" s="132"/>
      <c r="J128" s="142">
        <f>SUMIFS(ОСТАТКИ!AA:AA,ОСТАТКИ!Q:Q,'ABC ПО СКЛАДАМ'!A:A)</f>
        <v>1367713.0100000002</v>
      </c>
      <c r="K128" s="135">
        <f>SUMIFS(ОСТАТКИ!AA:AA,ОСТАТКИ!Q:Q,'ABC ПО СКЛАДАМ'!A:A,ОСТАТКИ!S:S,'ABC ПО СКЛАДАМ'!K$3)</f>
        <v>0</v>
      </c>
      <c r="L128" s="68">
        <f t="shared" si="205"/>
        <v>0</v>
      </c>
      <c r="M128" s="135">
        <f>SUMIFS(ОСТАТКИ!$AA:$AA,ОСТАТКИ!$Q:$Q,'ABC ПО СКЛАДАМ'!$A:$A,ОСТАТКИ!$S:$S,'ABC ПО СКЛАДАМ'!M$3)</f>
        <v>0</v>
      </c>
      <c r="N128" s="68">
        <f t="shared" si="206"/>
        <v>0</v>
      </c>
      <c r="O128" s="135">
        <f>SUMIFS(ОСТАТКИ!$AA:$AA,ОСТАТКИ!$Q:$Q,'ABC ПО СКЛАДАМ'!$A:$A,ОСТАТКИ!$S:$S,'ABC ПО СКЛАДАМ'!O$3)</f>
        <v>1367713.0100000002</v>
      </c>
      <c r="P128" s="68">
        <f t="shared" si="206"/>
        <v>1</v>
      </c>
      <c r="R128" s="142">
        <f>SUMIFS(ОСТАТКИ!Z:Z,ОСТАТКИ!Q:Q,'ABC ПО СКЛАДАМ'!A:A)</f>
        <v>5936.773700787402</v>
      </c>
      <c r="S128" s="135">
        <f>SUMIFS(ОСТАТКИ!$Z:$Z,ОСТАТКИ!$Q:$Q,'ABC ПО СКЛАДАМ'!$A:$A,ОСТАТКИ!$S:$S,'ABC ПО СКЛАДАМ'!S$2)</f>
        <v>0</v>
      </c>
      <c r="T128" s="68">
        <f t="shared" si="207"/>
        <v>0</v>
      </c>
      <c r="U128" s="135">
        <f>SUMIFS(ОСТАТКИ!$Z:$Z,ОСТАТКИ!$Q:$Q,'ABC ПО СКЛАДАМ'!$A:$A,ОСТАТКИ!$S:$S,'ABC ПО СКЛАДАМ'!U$2)</f>
        <v>0</v>
      </c>
      <c r="V128" s="68">
        <f t="shared" si="207"/>
        <v>0</v>
      </c>
      <c r="W128" s="135">
        <f>SUMIFS(ОСТАТКИ!$Z:$Z,ОСТАТКИ!$Q:$Q,'ABC ПО СКЛАДАМ'!$A:$A,ОСТАТКИ!$S:$S,'ABC ПО СКЛАДАМ'!W$2)</f>
        <v>5936.773700787402</v>
      </c>
      <c r="X128" s="68">
        <f t="shared" ref="X128" si="461">IFERROR(W128/$R128,0)</f>
        <v>1</v>
      </c>
      <c r="Z128" s="142">
        <f>SUMIFS(ОСТАТКИ!W:W,ОСТАТКИ!Q:Q,'ABC ПО СКЛАДАМ'!A:A)</f>
        <v>0</v>
      </c>
      <c r="AA128" s="135">
        <f>SUMIFS(ОСТАТКИ!$W:$W,ОСТАТКИ!$Q:$Q,'ABC ПО СКЛАДАМ'!$A:$A,ОСТАТКИ!$S:$S,'ABC ПО СКЛАДАМ'!AA$2)</f>
        <v>0</v>
      </c>
      <c r="AB128" s="68">
        <f t="shared" si="209"/>
        <v>0</v>
      </c>
      <c r="AC128" s="135">
        <f>SUMIFS(ОСТАТКИ!$W:$W,ОСТАТКИ!$Q:$Q,'ABC ПО СКЛАДАМ'!$A:$A,ОСТАТКИ!$S:$S,'ABC ПО СКЛАДАМ'!AC$2)</f>
        <v>0</v>
      </c>
      <c r="AD128" s="68">
        <f t="shared" si="210"/>
        <v>0</v>
      </c>
      <c r="AE128" s="135">
        <f>SUMIFS(ОСТАТКИ!$W:$W,ОСТАТКИ!$Q:$Q,'ABC ПО СКЛАДАМ'!$A:$A,ОСТАТКИ!$S:$S,'ABC ПО СКЛАДАМ'!AE$2)</f>
        <v>0</v>
      </c>
      <c r="AF128" s="68">
        <f t="shared" si="211"/>
        <v>0</v>
      </c>
      <c r="AH128" s="142">
        <f>SUMIFS(ОСТАТКИ!U:U,ОСТАТКИ!Q:Q,'ABC ПО СКЛАДАМ'!A:A)</f>
        <v>0</v>
      </c>
      <c r="AI128" s="135">
        <f>SUMIFS(ОСТАТКИ!$U:$U,ОСТАТКИ!$Q:$Q,'ABC ПО СКЛАДАМ'!$A:$A,ОСТАТКИ!$S:$S,'ABC ПО СКЛАДАМ'!AI$2)</f>
        <v>0</v>
      </c>
      <c r="AJ128" s="68">
        <f t="shared" si="212"/>
        <v>0</v>
      </c>
      <c r="AK128" s="135">
        <f>SUMIFS(ОСТАТКИ!$U:$U,ОСТАТКИ!$Q:$Q,'ABC ПО СКЛАДАМ'!$A:$A,ОСТАТКИ!$S:$S,'ABC ПО СКЛАДАМ'!AK$2)</f>
        <v>0</v>
      </c>
      <c r="AL128" s="68">
        <f t="shared" si="213"/>
        <v>0</v>
      </c>
      <c r="AM128" s="135">
        <f>SUMIFS(ОСТАТКИ!$U:$U,ОСТАТКИ!$Q:$Q,'ABC ПО СКЛАДАМ'!$A:$A,ОСТАТКИ!$S:$S,'ABC ПО СКЛАДАМ'!AM$2)</f>
        <v>0</v>
      </c>
      <c r="AN128" s="68">
        <f t="shared" si="214"/>
        <v>0</v>
      </c>
      <c r="AP128" s="142">
        <f>SUMIFS(ОСТАТКИ!T:T,ОСТАТКИ!Q:Q,'ABC ПО СКЛАДАМ'!A:A)</f>
        <v>0</v>
      </c>
      <c r="AQ128" s="135">
        <f>SUMIFS(ОСТАТКИ!$T:$T,ОСТАТКИ!$Q:$Q,'ABC ПО СКЛАДАМ'!$A:$A,ОСТАТКИ!$S:$S,'ABC ПО СКЛАДАМ'!AQ$2)</f>
        <v>0</v>
      </c>
      <c r="AR128" s="68">
        <f t="shared" si="215"/>
        <v>0</v>
      </c>
      <c r="AS128" s="135">
        <f>SUMIFS(ОСТАТКИ!$T:$T,ОСТАТКИ!$Q:$Q,'ABC ПО СКЛАДАМ'!$A:$A,ОСТАТКИ!$S:$S,'ABC ПО СКЛАДАМ'!AS$2)</f>
        <v>0</v>
      </c>
      <c r="AT128" s="68">
        <f t="shared" si="216"/>
        <v>0</v>
      </c>
      <c r="AU128" s="135">
        <f>SUMIFS(ОСТАТКИ!$T:$T,ОСТАТКИ!$Q:$Q,'ABC ПО СКЛАДАМ'!$A:$A,ОСТАТКИ!$S:$S,'ABC ПО СКЛАДАМ'!AU$2)</f>
        <v>0</v>
      </c>
      <c r="AV128" s="68">
        <f t="shared" si="217"/>
        <v>0</v>
      </c>
      <c r="AX128" s="142">
        <f>SUMIFS(ОСТАТКИ!AB:AB,ОСТАТКИ!Q:Q,'ABC ПО СКЛАДАМ'!A:A)</f>
        <v>0</v>
      </c>
      <c r="AY128" s="135">
        <f>SUMIFS(ОСТАТКИ!$AB:$AB,ОСТАТКИ!$Q:$Q,'ABC ПО СКЛАДАМ'!$A:$A,ОСТАТКИ!$S:$S,'ABC ПО СКЛАДАМ'!AY$2)</f>
        <v>0</v>
      </c>
      <c r="AZ128" s="68">
        <f t="shared" si="218"/>
        <v>0</v>
      </c>
      <c r="BA128" s="135">
        <f>SUMIFS(ОСТАТКИ!$AB:$AB,ОСТАТКИ!$Q:$Q,'ABC ПО СКЛАДАМ'!$A:$A,ОСТАТКИ!$S:$S,'ABC ПО СКЛАДАМ'!BA$2)</f>
        <v>0</v>
      </c>
      <c r="BB128" s="68">
        <f t="shared" si="219"/>
        <v>0</v>
      </c>
      <c r="BC128" s="135">
        <f>SUMIFS(ОСТАТКИ!$AB:$AB,ОСТАТКИ!$Q:$Q,'ABC ПО СКЛАДАМ'!$A:$A,ОСТАТКИ!$S:$S,'ABC ПО СКЛАДАМ'!BC$2)</f>
        <v>0</v>
      </c>
      <c r="BD128" s="68">
        <f t="shared" si="220"/>
        <v>0</v>
      </c>
      <c r="BF128" s="142">
        <f>SUMIFS(ОСТАТКИ!AC:AC,ОСТАТКИ!Q:Q,'ABC ПО СКЛАДАМ'!A:A)</f>
        <v>0</v>
      </c>
      <c r="BG128" s="135">
        <f>SUMIFS(ОСТАТКИ!$AC:$AC,ОСТАТКИ!$Q:$Q,'ABC ПО СКЛАДАМ'!$A:$A,ОСТАТКИ!$S:$S,'ABC ПО СКЛАДАМ'!BG$2)</f>
        <v>0</v>
      </c>
      <c r="BH128" s="68">
        <f t="shared" si="221"/>
        <v>0</v>
      </c>
      <c r="BI128" s="135">
        <f>SUMIFS(ОСТАТКИ!$AC:$AC,ОСТАТКИ!$Q:$Q,'ABC ПО СКЛАДАМ'!$A:$A,ОСТАТКИ!$S:$S,'ABC ПО СКЛАДАМ'!BI$2)</f>
        <v>0</v>
      </c>
      <c r="BJ128" s="68">
        <f t="shared" si="222"/>
        <v>0</v>
      </c>
      <c r="BK128" s="135">
        <f>SUMIFS(ОСТАТКИ!$AC:$AC,ОСТАТКИ!$Q:$Q,'ABC ПО СКЛАДАМ'!$A:$A,ОСТАТКИ!$S:$S,'ABC ПО СКЛАДАМ'!BK$2)</f>
        <v>0</v>
      </c>
      <c r="BL128" s="68">
        <f t="shared" si="223"/>
        <v>0</v>
      </c>
      <c r="BN128" s="142">
        <f>SUMIFS(ОСТАТКИ!Y:Y,ОСТАТКИ!Q:Q,'ABC ПО СКЛАДАМ'!A:A)</f>
        <v>0</v>
      </c>
      <c r="BO128" s="135">
        <f>SUMIFS(ОСТАТКИ!$Y:$Y,ОСТАТКИ!$Q:$Q,'ABC ПО СКЛАДАМ'!$A:$A,ОСТАТКИ!$S:$S,'ABC ПО СКЛАДАМ'!BO$2)</f>
        <v>0</v>
      </c>
      <c r="BP128" s="68">
        <f t="shared" si="224"/>
        <v>0</v>
      </c>
      <c r="BQ128" s="135">
        <f>SUMIFS(ОСТАТКИ!$Y:$Y,ОСТАТКИ!$Q:$Q,'ABC ПО СКЛАДАМ'!$A:$A,ОСТАТКИ!$S:$S,'ABC ПО СКЛАДАМ'!BQ$2)</f>
        <v>0</v>
      </c>
      <c r="BR128" s="68">
        <f t="shared" si="225"/>
        <v>0</v>
      </c>
      <c r="BS128" s="135">
        <f>SUMIFS(ОСТАТКИ!$Y:$Y,ОСТАТКИ!$Q:$Q,'ABC ПО СКЛАДАМ'!$A:$A,ОСТАТКИ!$S:$S,'ABC ПО СКЛАДАМ'!BS$2)</f>
        <v>0</v>
      </c>
      <c r="BT128" s="68">
        <f t="shared" si="226"/>
        <v>0</v>
      </c>
    </row>
    <row r="129" spans="1:72" ht="12" hidden="1" outlineLevel="1" x14ac:dyDescent="0.25">
      <c r="A129" s="150" t="s">
        <v>3997</v>
      </c>
      <c r="B129" s="142">
        <f>SUMIFS(ОСТАТКИ!AD:AD,ОСТАТКИ!Q:Q,'ABC ПО СКЛАДАМ'!A:A)</f>
        <v>1612.8325260305237</v>
      </c>
      <c r="C129" s="135">
        <f>SUMIFS(ОСТАТКИ!AD:AD,ОСТАТКИ!Q:Q,'ABC ПО СКЛАДАМ'!A:A,ОСТАТКИ!S:S,'ABC ПО СКЛАДАМ'!C$3)</f>
        <v>0</v>
      </c>
      <c r="D129" s="68">
        <f t="shared" si="202"/>
        <v>0</v>
      </c>
      <c r="E129" s="135">
        <f>SUMIFS(ОСТАТКИ!AD:AD,ОСТАТКИ!Q:Q,'ABC ПО СКЛАДАМ'!A:A,ОСТАТКИ!S:S,'ABC ПО СКЛАДАМ'!E$3)</f>
        <v>396.33581871345029</v>
      </c>
      <c r="F129" s="68">
        <f t="shared" si="203"/>
        <v>0.24573897929061819</v>
      </c>
      <c r="G129" s="135">
        <f>SUMIFS(ОСТАТКИ!AD:AD,ОСТАТКИ!Q:Q,'ABC ПО СКЛАДАМ'!A:A,ОСТАТКИ!S:S,'ABC ПО СКЛАДАМ'!G$3)</f>
        <v>1216.4967073170733</v>
      </c>
      <c r="H129" s="143">
        <f t="shared" si="204"/>
        <v>0.75426102070938172</v>
      </c>
      <c r="I129" s="132"/>
      <c r="J129" s="142">
        <f>SUMIFS(ОСТАТКИ!AA:AA,ОСТАТКИ!Q:Q,'ABC ПО СКЛАДАМ'!A:A)</f>
        <v>0</v>
      </c>
      <c r="K129" s="135">
        <f>SUMIFS(ОСТАТКИ!AA:AA,ОСТАТКИ!Q:Q,'ABC ПО СКЛАДАМ'!A:A,ОСТАТКИ!S:S,'ABC ПО СКЛАДАМ'!K$3)</f>
        <v>0</v>
      </c>
      <c r="L129" s="68">
        <f t="shared" si="205"/>
        <v>0</v>
      </c>
      <c r="M129" s="135">
        <f>SUMIFS(ОСТАТКИ!$AA:$AA,ОСТАТКИ!$Q:$Q,'ABC ПО СКЛАДАМ'!$A:$A,ОСТАТКИ!$S:$S,'ABC ПО СКЛАДАМ'!M$3)</f>
        <v>0</v>
      </c>
      <c r="N129" s="68">
        <f t="shared" si="206"/>
        <v>0</v>
      </c>
      <c r="O129" s="135">
        <f>SUMIFS(ОСТАТКИ!$AA:$AA,ОСТАТКИ!$Q:$Q,'ABC ПО СКЛАДАМ'!$A:$A,ОСТАТКИ!$S:$S,'ABC ПО СКЛАДАМ'!O$3)</f>
        <v>0</v>
      </c>
      <c r="P129" s="68">
        <f t="shared" si="206"/>
        <v>0</v>
      </c>
      <c r="R129" s="142">
        <f>SUMIFS(ОСТАТКИ!Z:Z,ОСТАТКИ!Q:Q,'ABC ПО СКЛАДАМ'!A:A)</f>
        <v>115740.00886244433</v>
      </c>
      <c r="S129" s="135">
        <f>SUMIFS(ОСТАТКИ!$Z:$Z,ОСТАТКИ!$Q:$Q,'ABC ПО СКЛАДАМ'!$A:$A,ОСТАТКИ!$S:$S,'ABC ПО СКЛАДАМ'!S$2)</f>
        <v>0</v>
      </c>
      <c r="T129" s="68">
        <f t="shared" si="207"/>
        <v>0</v>
      </c>
      <c r="U129" s="135">
        <f>SUMIFS(ОСТАТКИ!$Z:$Z,ОСТАТКИ!$Q:$Q,'ABC ПО СКЛАДАМ'!$A:$A,ОСТАТКИ!$S:$S,'ABC ПО СКЛАДАМ'!U$2)</f>
        <v>65996.391583865043</v>
      </c>
      <c r="V129" s="68">
        <f t="shared" si="207"/>
        <v>0.57021242898210756</v>
      </c>
      <c r="W129" s="135">
        <f>SUMIFS(ОСТАТКИ!$Z:$Z,ОСТАТКИ!$Q:$Q,'ABC ПО СКЛАДАМ'!$A:$A,ОСТАТКИ!$S:$S,'ABC ПО СКЛАДАМ'!W$2)</f>
        <v>49743.617278579288</v>
      </c>
      <c r="X129" s="68">
        <f t="shared" ref="X129" si="462">IFERROR(W129/$R129,0)</f>
        <v>0.42978757101789239</v>
      </c>
      <c r="Z129" s="142">
        <f>SUMIFS(ОСТАТКИ!W:W,ОСТАТКИ!Q:Q,'ABC ПО СКЛАДАМ'!A:A)</f>
        <v>0</v>
      </c>
      <c r="AA129" s="135">
        <f>SUMIFS(ОСТАТКИ!$W:$W,ОСТАТКИ!$Q:$Q,'ABC ПО СКЛАДАМ'!$A:$A,ОСТАТКИ!$S:$S,'ABC ПО СКЛАДАМ'!AA$2)</f>
        <v>0</v>
      </c>
      <c r="AB129" s="68">
        <f t="shared" si="209"/>
        <v>0</v>
      </c>
      <c r="AC129" s="135">
        <f>SUMIFS(ОСТАТКИ!$W:$W,ОСТАТКИ!$Q:$Q,'ABC ПО СКЛАДАМ'!$A:$A,ОСТАТКИ!$S:$S,'ABC ПО СКЛАДАМ'!AC$2)</f>
        <v>0</v>
      </c>
      <c r="AD129" s="68">
        <f t="shared" si="210"/>
        <v>0</v>
      </c>
      <c r="AE129" s="135">
        <f>SUMIFS(ОСТАТКИ!$W:$W,ОСТАТКИ!$Q:$Q,'ABC ПО СКЛАДАМ'!$A:$A,ОСТАТКИ!$S:$S,'ABC ПО СКЛАДАМ'!AE$2)</f>
        <v>0</v>
      </c>
      <c r="AF129" s="68">
        <f t="shared" si="211"/>
        <v>0</v>
      </c>
      <c r="AH129" s="142">
        <f>SUMIFS(ОСТАТКИ!U:U,ОСТАТКИ!Q:Q,'ABC ПО СКЛАДАМ'!A:A)</f>
        <v>16236.065750984804</v>
      </c>
      <c r="AI129" s="135">
        <f>SUMIFS(ОСТАТКИ!$U:$U,ОСТАТКИ!$Q:$Q,'ABC ПО СКЛАДАМ'!$A:$A,ОСТАТКИ!$S:$S,'ABC ПО СКЛАДАМ'!AI$2)</f>
        <v>0</v>
      </c>
      <c r="AJ129" s="68">
        <f t="shared" si="212"/>
        <v>0</v>
      </c>
      <c r="AK129" s="135">
        <f>SUMIFS(ОСТАТКИ!$U:$U,ОСТАТКИ!$Q:$Q,'ABC ПО СКЛАДАМ'!$A:$A,ОСТАТКИ!$S:$S,'ABC ПО СКЛАДАМ'!AK$2)</f>
        <v>7173.8899293505929</v>
      </c>
      <c r="AL129" s="68">
        <f t="shared" si="213"/>
        <v>0.44184903161749378</v>
      </c>
      <c r="AM129" s="135">
        <f>SUMIFS(ОСТАТКИ!$U:$U,ОСТАТКИ!$Q:$Q,'ABC ПО СКЛАДАМ'!$A:$A,ОСТАТКИ!$S:$S,'ABC ПО СКЛАДАМ'!AM$2)</f>
        <v>9062.1758216342114</v>
      </c>
      <c r="AN129" s="68">
        <f t="shared" si="214"/>
        <v>0.55815096838250622</v>
      </c>
      <c r="AP129" s="142">
        <f>SUMIFS(ОСТАТКИ!T:T,ОСТАТКИ!Q:Q,'ABC ПО СКЛАДАМ'!A:A)</f>
        <v>0</v>
      </c>
      <c r="AQ129" s="135">
        <f>SUMIFS(ОСТАТКИ!$T:$T,ОСТАТКИ!$Q:$Q,'ABC ПО СКЛАДАМ'!$A:$A,ОСТАТКИ!$S:$S,'ABC ПО СКЛАДАМ'!AQ$2)</f>
        <v>0</v>
      </c>
      <c r="AR129" s="68">
        <f t="shared" si="215"/>
        <v>0</v>
      </c>
      <c r="AS129" s="135">
        <f>SUMIFS(ОСТАТКИ!$T:$T,ОСТАТКИ!$Q:$Q,'ABC ПО СКЛАДАМ'!$A:$A,ОСТАТКИ!$S:$S,'ABC ПО СКЛАДАМ'!AS$2)</f>
        <v>0</v>
      </c>
      <c r="AT129" s="68">
        <f t="shared" si="216"/>
        <v>0</v>
      </c>
      <c r="AU129" s="135">
        <f>SUMIFS(ОСТАТКИ!$T:$T,ОСТАТКИ!$Q:$Q,'ABC ПО СКЛАДАМ'!$A:$A,ОСТАТКИ!$S:$S,'ABC ПО СКЛАДАМ'!AU$2)</f>
        <v>0</v>
      </c>
      <c r="AV129" s="68">
        <f t="shared" si="217"/>
        <v>0</v>
      </c>
      <c r="AX129" s="142">
        <f>SUMIFS(ОСТАТКИ!AB:AB,ОСТАТКИ!Q:Q,'ABC ПО СКЛАДАМ'!A:A)</f>
        <v>49959.498362295373</v>
      </c>
      <c r="AY129" s="135">
        <f>SUMIFS(ОСТАТКИ!$AB:$AB,ОСТАТКИ!$Q:$Q,'ABC ПО СКЛАДАМ'!$A:$A,ОСТАТКИ!$S:$S,'ABC ПО СКЛАДАМ'!AY$2)</f>
        <v>0</v>
      </c>
      <c r="AZ129" s="68">
        <f t="shared" si="218"/>
        <v>0</v>
      </c>
      <c r="BA129" s="135">
        <f>SUMIFS(ОСТАТКИ!$AB:$AB,ОСТАТКИ!$Q:$Q,'ABC ПО СКЛАДАМ'!$A:$A,ОСТАТКИ!$S:$S,'ABC ПО СКЛАДАМ'!BA$2)</f>
        <v>40130.683234737196</v>
      </c>
      <c r="BB129" s="68">
        <f t="shared" si="219"/>
        <v>0.80326433511638251</v>
      </c>
      <c r="BC129" s="135">
        <f>SUMIFS(ОСТАТКИ!$AB:$AB,ОСТАТКИ!$Q:$Q,'ABC ПО СКЛАДАМ'!$A:$A,ОСТАТКИ!$S:$S,'ABC ПО СКЛАДАМ'!BC$2)</f>
        <v>9828.8151275581731</v>
      </c>
      <c r="BD129" s="68">
        <f t="shared" si="220"/>
        <v>0.19673566488361738</v>
      </c>
      <c r="BF129" s="142">
        <f>SUMIFS(ОСТАТКИ!AC:AC,ОСТАТКИ!Q:Q,'ABC ПО СКЛАДАМ'!A:A)</f>
        <v>0</v>
      </c>
      <c r="BG129" s="135">
        <f>SUMIFS(ОСТАТКИ!$AC:$AC,ОСТАТКИ!$Q:$Q,'ABC ПО СКЛАДАМ'!$A:$A,ОСТАТКИ!$S:$S,'ABC ПО СКЛАДАМ'!BG$2)</f>
        <v>0</v>
      </c>
      <c r="BH129" s="68">
        <f t="shared" si="221"/>
        <v>0</v>
      </c>
      <c r="BI129" s="135">
        <f>SUMIFS(ОСТАТКИ!$AC:$AC,ОСТАТКИ!$Q:$Q,'ABC ПО СКЛАДАМ'!$A:$A,ОСТАТКИ!$S:$S,'ABC ПО СКЛАДАМ'!BI$2)</f>
        <v>0</v>
      </c>
      <c r="BJ129" s="68">
        <f t="shared" si="222"/>
        <v>0</v>
      </c>
      <c r="BK129" s="135">
        <f>SUMIFS(ОСТАТКИ!$AC:$AC,ОСТАТКИ!$Q:$Q,'ABC ПО СКЛАДАМ'!$A:$A,ОСТАТКИ!$S:$S,'ABC ПО СКЛАДАМ'!BK$2)</f>
        <v>0</v>
      </c>
      <c r="BL129" s="68">
        <f t="shared" si="223"/>
        <v>0</v>
      </c>
      <c r="BN129" s="142">
        <f>SUMIFS(ОСТАТКИ!Y:Y,ОСТАТКИ!Q:Q,'ABC ПО СКЛАДАМ'!A:A)</f>
        <v>111627.21437124969</v>
      </c>
      <c r="BO129" s="135">
        <f>SUMIFS(ОСТАТКИ!$Y:$Y,ОСТАТКИ!$Q:$Q,'ABC ПО СКЛАДАМ'!$A:$A,ОСТАТКИ!$S:$S,'ABC ПО СКЛАДАМ'!BO$2)</f>
        <v>0</v>
      </c>
      <c r="BP129" s="68">
        <f t="shared" si="224"/>
        <v>0</v>
      </c>
      <c r="BQ129" s="135">
        <f>SUMIFS(ОСТАТКИ!$Y:$Y,ОСТАТКИ!$Q:$Q,'ABC ПО СКЛАДАМ'!$A:$A,ОСТАТКИ!$S:$S,'ABC ПО СКЛАДАМ'!BQ$2)</f>
        <v>95286.206437411718</v>
      </c>
      <c r="BR129" s="68">
        <f t="shared" si="225"/>
        <v>0.85361089564153181</v>
      </c>
      <c r="BS129" s="135">
        <f>SUMIFS(ОСТАТКИ!$Y:$Y,ОСТАТКИ!$Q:$Q,'ABC ПО СКЛАДАМ'!$A:$A,ОСТАТКИ!$S:$S,'ABC ПО СКЛАДАМ'!BS$2)</f>
        <v>16341.007933837962</v>
      </c>
      <c r="BT129" s="68">
        <f t="shared" si="226"/>
        <v>0.14638910435846811</v>
      </c>
    </row>
    <row r="130" spans="1:72" ht="12" hidden="1" outlineLevel="1" x14ac:dyDescent="0.25">
      <c r="A130" s="150" t="s">
        <v>4007</v>
      </c>
      <c r="B130" s="142">
        <f>SUMIFS(ОСТАТКИ!AD:AD,ОСТАТКИ!Q:Q,'ABC ПО СКЛАДАМ'!A:A)</f>
        <v>57916.138685943632</v>
      </c>
      <c r="C130" s="135">
        <f>SUMIFS(ОСТАТКИ!AD:AD,ОСТАТКИ!Q:Q,'ABC ПО СКЛАДАМ'!A:A,ОСТАТКИ!S:S,'ABC ПО СКЛАДАМ'!C$3)</f>
        <v>0</v>
      </c>
      <c r="D130" s="68">
        <f t="shared" si="202"/>
        <v>0</v>
      </c>
      <c r="E130" s="135">
        <f>SUMIFS(ОСТАТКИ!AD:AD,ОСТАТКИ!Q:Q,'ABC ПО СКЛАДАМ'!A:A,ОСТАТКИ!S:S,'ABC ПО СКЛАДАМ'!E$3)</f>
        <v>7450.727001733102</v>
      </c>
      <c r="F130" s="68">
        <f t="shared" si="203"/>
        <v>0.12864681884501061</v>
      </c>
      <c r="G130" s="135">
        <f>SUMIFS(ОСТАТКИ!AD:AD,ОСТАТКИ!Q:Q,'ABC ПО СКЛАДАМ'!A:A,ОСТАТКИ!S:S,'ABC ПО СКЛАДАМ'!G$3)</f>
        <v>50465.411684210529</v>
      </c>
      <c r="H130" s="143">
        <f t="shared" si="204"/>
        <v>0.87135318115498939</v>
      </c>
      <c r="I130" s="132"/>
      <c r="J130" s="142">
        <f>SUMIFS(ОСТАТКИ!AA:AA,ОСТАТКИ!Q:Q,'ABC ПО СКЛАДАМ'!A:A)</f>
        <v>0</v>
      </c>
      <c r="K130" s="135">
        <f>SUMIFS(ОСТАТКИ!AA:AA,ОСТАТКИ!Q:Q,'ABC ПО СКЛАДАМ'!A:A,ОСТАТКИ!S:S,'ABC ПО СКЛАДАМ'!K$3)</f>
        <v>0</v>
      </c>
      <c r="L130" s="68">
        <f t="shared" si="205"/>
        <v>0</v>
      </c>
      <c r="M130" s="135">
        <f>SUMIFS(ОСТАТКИ!$AA:$AA,ОСТАТКИ!$Q:$Q,'ABC ПО СКЛАДАМ'!$A:$A,ОСТАТКИ!$S:$S,'ABC ПО СКЛАДАМ'!M$3)</f>
        <v>0</v>
      </c>
      <c r="N130" s="68">
        <f t="shared" si="206"/>
        <v>0</v>
      </c>
      <c r="O130" s="135">
        <f>SUMIFS(ОСТАТКИ!$AA:$AA,ОСТАТКИ!$Q:$Q,'ABC ПО СКЛАДАМ'!$A:$A,ОСТАТКИ!$S:$S,'ABC ПО СКЛАДАМ'!O$3)</f>
        <v>0</v>
      </c>
      <c r="P130" s="68">
        <f t="shared" si="206"/>
        <v>0</v>
      </c>
      <c r="R130" s="142">
        <f>SUMIFS(ОСТАТКИ!Z:Z,ОСТАТКИ!Q:Q,'ABC ПО СКЛАДАМ'!A:A)</f>
        <v>0</v>
      </c>
      <c r="S130" s="135">
        <f>SUMIFS(ОСТАТКИ!$Z:$Z,ОСТАТКИ!$Q:$Q,'ABC ПО СКЛАДАМ'!$A:$A,ОСТАТКИ!$S:$S,'ABC ПО СКЛАДАМ'!S$2)</f>
        <v>0</v>
      </c>
      <c r="T130" s="68">
        <f t="shared" si="207"/>
        <v>0</v>
      </c>
      <c r="U130" s="135">
        <f>SUMIFS(ОСТАТКИ!$Z:$Z,ОСТАТКИ!$Q:$Q,'ABC ПО СКЛАДАМ'!$A:$A,ОСТАТКИ!$S:$S,'ABC ПО СКЛАДАМ'!U$2)</f>
        <v>0</v>
      </c>
      <c r="V130" s="68">
        <f t="shared" si="207"/>
        <v>0</v>
      </c>
      <c r="W130" s="135">
        <f>SUMIFS(ОСТАТКИ!$Z:$Z,ОСТАТКИ!$Q:$Q,'ABC ПО СКЛАДАМ'!$A:$A,ОСТАТКИ!$S:$S,'ABC ПО СКЛАДАМ'!W$2)</f>
        <v>0</v>
      </c>
      <c r="X130" s="68">
        <f t="shared" ref="X130" si="463">IFERROR(W130/$R130,0)</f>
        <v>0</v>
      </c>
      <c r="Z130" s="142">
        <f>SUMIFS(ОСТАТКИ!W:W,ОСТАТКИ!Q:Q,'ABC ПО СКЛАДАМ'!A:A)</f>
        <v>0</v>
      </c>
      <c r="AA130" s="135">
        <f>SUMIFS(ОСТАТКИ!$W:$W,ОСТАТКИ!$Q:$Q,'ABC ПО СКЛАДАМ'!$A:$A,ОСТАТКИ!$S:$S,'ABC ПО СКЛАДАМ'!AA$2)</f>
        <v>0</v>
      </c>
      <c r="AB130" s="68">
        <f t="shared" si="209"/>
        <v>0</v>
      </c>
      <c r="AC130" s="135">
        <f>SUMIFS(ОСТАТКИ!$W:$W,ОСТАТКИ!$Q:$Q,'ABC ПО СКЛАДАМ'!$A:$A,ОСТАТКИ!$S:$S,'ABC ПО СКЛАДАМ'!AC$2)</f>
        <v>0</v>
      </c>
      <c r="AD130" s="68">
        <f t="shared" si="210"/>
        <v>0</v>
      </c>
      <c r="AE130" s="135">
        <f>SUMIFS(ОСТАТКИ!$W:$W,ОСТАТКИ!$Q:$Q,'ABC ПО СКЛАДАМ'!$A:$A,ОСТАТКИ!$S:$S,'ABC ПО СКЛАДАМ'!AE$2)</f>
        <v>0</v>
      </c>
      <c r="AF130" s="68">
        <f t="shared" si="211"/>
        <v>0</v>
      </c>
      <c r="AH130" s="142">
        <f>SUMIFS(ОСТАТКИ!U:U,ОСТАТКИ!Q:Q,'ABC ПО СКЛАДАМ'!A:A)</f>
        <v>0</v>
      </c>
      <c r="AI130" s="135">
        <f>SUMIFS(ОСТАТКИ!$U:$U,ОСТАТКИ!$Q:$Q,'ABC ПО СКЛАДАМ'!$A:$A,ОСТАТКИ!$S:$S,'ABC ПО СКЛАДАМ'!AI$2)</f>
        <v>0</v>
      </c>
      <c r="AJ130" s="68">
        <f t="shared" si="212"/>
        <v>0</v>
      </c>
      <c r="AK130" s="135">
        <f>SUMIFS(ОСТАТКИ!$U:$U,ОСТАТКИ!$Q:$Q,'ABC ПО СКЛАДАМ'!$A:$A,ОСТАТКИ!$S:$S,'ABC ПО СКЛАДАМ'!AK$2)</f>
        <v>0</v>
      </c>
      <c r="AL130" s="68">
        <f t="shared" si="213"/>
        <v>0</v>
      </c>
      <c r="AM130" s="135">
        <f>SUMIFS(ОСТАТКИ!$U:$U,ОСТАТКИ!$Q:$Q,'ABC ПО СКЛАДАМ'!$A:$A,ОСТАТКИ!$S:$S,'ABC ПО СКЛАДАМ'!AM$2)</f>
        <v>0</v>
      </c>
      <c r="AN130" s="68">
        <f t="shared" si="214"/>
        <v>0</v>
      </c>
      <c r="AP130" s="142">
        <f>SUMIFS(ОСТАТКИ!T:T,ОСТАТКИ!Q:Q,'ABC ПО СКЛАДАМ'!A:A)</f>
        <v>0</v>
      </c>
      <c r="AQ130" s="135">
        <f>SUMIFS(ОСТАТКИ!$T:$T,ОСТАТКИ!$Q:$Q,'ABC ПО СКЛАДАМ'!$A:$A,ОСТАТКИ!$S:$S,'ABC ПО СКЛАДАМ'!AQ$2)</f>
        <v>0</v>
      </c>
      <c r="AR130" s="68">
        <f t="shared" si="215"/>
        <v>0</v>
      </c>
      <c r="AS130" s="135">
        <f>SUMIFS(ОСТАТКИ!$T:$T,ОСТАТКИ!$Q:$Q,'ABC ПО СКЛАДАМ'!$A:$A,ОСТАТКИ!$S:$S,'ABC ПО СКЛАДАМ'!AS$2)</f>
        <v>0</v>
      </c>
      <c r="AT130" s="68">
        <f t="shared" si="216"/>
        <v>0</v>
      </c>
      <c r="AU130" s="135">
        <f>SUMIFS(ОСТАТКИ!$T:$T,ОСТАТКИ!$Q:$Q,'ABC ПО СКЛАДАМ'!$A:$A,ОСТАТКИ!$S:$S,'ABC ПО СКЛАДАМ'!AU$2)</f>
        <v>0</v>
      </c>
      <c r="AV130" s="68">
        <f t="shared" si="217"/>
        <v>0</v>
      </c>
      <c r="AX130" s="142">
        <f>SUMIFS(ОСТАТКИ!AB:AB,ОСТАТКИ!Q:Q,'ABC ПО СКЛАДАМ'!A:A)</f>
        <v>0</v>
      </c>
      <c r="AY130" s="135">
        <f>SUMIFS(ОСТАТКИ!$AB:$AB,ОСТАТКИ!$Q:$Q,'ABC ПО СКЛАДАМ'!$A:$A,ОСТАТКИ!$S:$S,'ABC ПО СКЛАДАМ'!AY$2)</f>
        <v>0</v>
      </c>
      <c r="AZ130" s="68">
        <f t="shared" si="218"/>
        <v>0</v>
      </c>
      <c r="BA130" s="135">
        <f>SUMIFS(ОСТАТКИ!$AB:$AB,ОСТАТКИ!$Q:$Q,'ABC ПО СКЛАДАМ'!$A:$A,ОСТАТКИ!$S:$S,'ABC ПО СКЛАДАМ'!BA$2)</f>
        <v>0</v>
      </c>
      <c r="BB130" s="68">
        <f t="shared" si="219"/>
        <v>0</v>
      </c>
      <c r="BC130" s="135">
        <f>SUMIFS(ОСТАТКИ!$AB:$AB,ОСТАТКИ!$Q:$Q,'ABC ПО СКЛАДАМ'!$A:$A,ОСТАТКИ!$S:$S,'ABC ПО СКЛАДАМ'!BC$2)</f>
        <v>0</v>
      </c>
      <c r="BD130" s="68">
        <f t="shared" si="220"/>
        <v>0</v>
      </c>
      <c r="BF130" s="142">
        <f>SUMIFS(ОСТАТКИ!AC:AC,ОСТАТКИ!Q:Q,'ABC ПО СКЛАДАМ'!A:A)</f>
        <v>0</v>
      </c>
      <c r="BG130" s="135">
        <f>SUMIFS(ОСТАТКИ!$AC:$AC,ОСТАТКИ!$Q:$Q,'ABC ПО СКЛАДАМ'!$A:$A,ОСТАТКИ!$S:$S,'ABC ПО СКЛАДАМ'!BG$2)</f>
        <v>0</v>
      </c>
      <c r="BH130" s="68">
        <f t="shared" si="221"/>
        <v>0</v>
      </c>
      <c r="BI130" s="135">
        <f>SUMIFS(ОСТАТКИ!$AC:$AC,ОСТАТКИ!$Q:$Q,'ABC ПО СКЛАДАМ'!$A:$A,ОСТАТКИ!$S:$S,'ABC ПО СКЛАДАМ'!BI$2)</f>
        <v>0</v>
      </c>
      <c r="BJ130" s="68">
        <f t="shared" si="222"/>
        <v>0</v>
      </c>
      <c r="BK130" s="135">
        <f>SUMIFS(ОСТАТКИ!$AC:$AC,ОСТАТКИ!$Q:$Q,'ABC ПО СКЛАДАМ'!$A:$A,ОСТАТКИ!$S:$S,'ABC ПО СКЛАДАМ'!BK$2)</f>
        <v>0</v>
      </c>
      <c r="BL130" s="68">
        <f t="shared" si="223"/>
        <v>0</v>
      </c>
      <c r="BN130" s="142">
        <f>SUMIFS(ОСТАТКИ!Y:Y,ОСТАТКИ!Q:Q,'ABC ПО СКЛАДАМ'!A:A)</f>
        <v>0</v>
      </c>
      <c r="BO130" s="135">
        <f>SUMIFS(ОСТАТКИ!$Y:$Y,ОСТАТКИ!$Q:$Q,'ABC ПО СКЛАДАМ'!$A:$A,ОСТАТКИ!$S:$S,'ABC ПО СКЛАДАМ'!BO$2)</f>
        <v>0</v>
      </c>
      <c r="BP130" s="68">
        <f t="shared" si="224"/>
        <v>0</v>
      </c>
      <c r="BQ130" s="135">
        <f>SUMIFS(ОСТАТКИ!$Y:$Y,ОСТАТКИ!$Q:$Q,'ABC ПО СКЛАДАМ'!$A:$A,ОСТАТКИ!$S:$S,'ABC ПО СКЛАДАМ'!BQ$2)</f>
        <v>0</v>
      </c>
      <c r="BR130" s="68">
        <f t="shared" si="225"/>
        <v>0</v>
      </c>
      <c r="BS130" s="135">
        <f>SUMIFS(ОСТАТКИ!$Y:$Y,ОСТАТКИ!$Q:$Q,'ABC ПО СКЛАДАМ'!$A:$A,ОСТАТКИ!$S:$S,'ABC ПО СКЛАДАМ'!BS$2)</f>
        <v>0</v>
      </c>
      <c r="BT130" s="68">
        <f t="shared" si="226"/>
        <v>0</v>
      </c>
    </row>
    <row r="131" spans="1:72" ht="12" hidden="1" outlineLevel="1" x14ac:dyDescent="0.25">
      <c r="A131" s="150" t="s">
        <v>4021</v>
      </c>
      <c r="B131" s="142">
        <f>SUMIFS(ОСТАТКИ!AD:AD,ОСТАТКИ!Q:Q,'ABC ПО СКЛАДАМ'!A:A)</f>
        <v>0</v>
      </c>
      <c r="C131" s="135">
        <f>SUMIFS(ОСТАТКИ!AD:AD,ОСТАТКИ!Q:Q,'ABC ПО СКЛАДАМ'!A:A,ОСТАТКИ!S:S,'ABC ПО СКЛАДАМ'!C$3)</f>
        <v>0</v>
      </c>
      <c r="D131" s="68">
        <f t="shared" si="202"/>
        <v>0</v>
      </c>
      <c r="E131" s="135">
        <f>SUMIFS(ОСТАТКИ!AD:AD,ОСТАТКИ!Q:Q,'ABC ПО СКЛАДАМ'!A:A,ОСТАТКИ!S:S,'ABC ПО СКЛАДАМ'!E$3)</f>
        <v>0</v>
      </c>
      <c r="F131" s="68">
        <f t="shared" si="203"/>
        <v>0</v>
      </c>
      <c r="G131" s="135">
        <f>SUMIFS(ОСТАТКИ!AD:AD,ОСТАТКИ!Q:Q,'ABC ПО СКЛАДАМ'!A:A,ОСТАТКИ!S:S,'ABC ПО СКЛАДАМ'!G$3)</f>
        <v>0</v>
      </c>
      <c r="H131" s="143">
        <f t="shared" si="204"/>
        <v>0</v>
      </c>
      <c r="I131" s="132"/>
      <c r="J131" s="142">
        <f>SUMIFS(ОСТАТКИ!AA:AA,ОСТАТКИ!Q:Q,'ABC ПО СКЛАДАМ'!A:A)</f>
        <v>0</v>
      </c>
      <c r="K131" s="135">
        <f>SUMIFS(ОСТАТКИ!AA:AA,ОСТАТКИ!Q:Q,'ABC ПО СКЛАДАМ'!A:A,ОСТАТКИ!S:S,'ABC ПО СКЛАДАМ'!K$3)</f>
        <v>0</v>
      </c>
      <c r="L131" s="68">
        <f t="shared" si="205"/>
        <v>0</v>
      </c>
      <c r="M131" s="135">
        <f>SUMIFS(ОСТАТКИ!$AA:$AA,ОСТАТКИ!$Q:$Q,'ABC ПО СКЛАДАМ'!$A:$A,ОСТАТКИ!$S:$S,'ABC ПО СКЛАДАМ'!M$3)</f>
        <v>0</v>
      </c>
      <c r="N131" s="68">
        <f t="shared" si="206"/>
        <v>0</v>
      </c>
      <c r="O131" s="135">
        <f>SUMIFS(ОСТАТКИ!$AA:$AA,ОСТАТКИ!$Q:$Q,'ABC ПО СКЛАДАМ'!$A:$A,ОСТАТКИ!$S:$S,'ABC ПО СКЛАДАМ'!O$3)</f>
        <v>0</v>
      </c>
      <c r="P131" s="68">
        <f t="shared" si="206"/>
        <v>0</v>
      </c>
      <c r="R131" s="142">
        <f>SUMIFS(ОСТАТКИ!Z:Z,ОСТАТКИ!Q:Q,'ABC ПО СКЛАДАМ'!A:A)</f>
        <v>0</v>
      </c>
      <c r="S131" s="135">
        <f>SUMIFS(ОСТАТКИ!$Z:$Z,ОСТАТКИ!$Q:$Q,'ABC ПО СКЛАДАМ'!$A:$A,ОСТАТКИ!$S:$S,'ABC ПО СКЛАДАМ'!S$2)</f>
        <v>0</v>
      </c>
      <c r="T131" s="68">
        <f t="shared" si="207"/>
        <v>0</v>
      </c>
      <c r="U131" s="135">
        <f>SUMIFS(ОСТАТКИ!$Z:$Z,ОСТАТКИ!$Q:$Q,'ABC ПО СКЛАДАМ'!$A:$A,ОСТАТКИ!$S:$S,'ABC ПО СКЛАДАМ'!U$2)</f>
        <v>0</v>
      </c>
      <c r="V131" s="68">
        <f t="shared" si="207"/>
        <v>0</v>
      </c>
      <c r="W131" s="135">
        <f>SUMIFS(ОСТАТКИ!$Z:$Z,ОСТАТКИ!$Q:$Q,'ABC ПО СКЛАДАМ'!$A:$A,ОСТАТКИ!$S:$S,'ABC ПО СКЛАДАМ'!W$2)</f>
        <v>0</v>
      </c>
      <c r="X131" s="68">
        <f t="shared" ref="X131" si="464">IFERROR(W131/$R131,0)</f>
        <v>0</v>
      </c>
      <c r="Z131" s="142">
        <f>SUMIFS(ОСТАТКИ!W:W,ОСТАТКИ!Q:Q,'ABC ПО СКЛАДАМ'!A:A)</f>
        <v>0</v>
      </c>
      <c r="AA131" s="135">
        <f>SUMIFS(ОСТАТКИ!$W:$W,ОСТАТКИ!$Q:$Q,'ABC ПО СКЛАДАМ'!$A:$A,ОСТАТКИ!$S:$S,'ABC ПО СКЛАДАМ'!AA$2)</f>
        <v>0</v>
      </c>
      <c r="AB131" s="68">
        <f t="shared" si="209"/>
        <v>0</v>
      </c>
      <c r="AC131" s="135">
        <f>SUMIFS(ОСТАТКИ!$W:$W,ОСТАТКИ!$Q:$Q,'ABC ПО СКЛАДАМ'!$A:$A,ОСТАТКИ!$S:$S,'ABC ПО СКЛАДАМ'!AC$2)</f>
        <v>0</v>
      </c>
      <c r="AD131" s="68">
        <f t="shared" si="210"/>
        <v>0</v>
      </c>
      <c r="AE131" s="135">
        <f>SUMIFS(ОСТАТКИ!$W:$W,ОСТАТКИ!$Q:$Q,'ABC ПО СКЛАДАМ'!$A:$A,ОСТАТКИ!$S:$S,'ABC ПО СКЛАДАМ'!AE$2)</f>
        <v>0</v>
      </c>
      <c r="AF131" s="68">
        <f t="shared" si="211"/>
        <v>0</v>
      </c>
      <c r="AH131" s="142">
        <f>SUMIFS(ОСТАТКИ!U:U,ОСТАТКИ!Q:Q,'ABC ПО СКЛАДАМ'!A:A)</f>
        <v>0</v>
      </c>
      <c r="AI131" s="135">
        <f>SUMIFS(ОСТАТКИ!$U:$U,ОСТАТКИ!$Q:$Q,'ABC ПО СКЛАДАМ'!$A:$A,ОСТАТКИ!$S:$S,'ABC ПО СКЛАДАМ'!AI$2)</f>
        <v>0</v>
      </c>
      <c r="AJ131" s="68">
        <f t="shared" si="212"/>
        <v>0</v>
      </c>
      <c r="AK131" s="135">
        <f>SUMIFS(ОСТАТКИ!$U:$U,ОСТАТКИ!$Q:$Q,'ABC ПО СКЛАДАМ'!$A:$A,ОСТАТКИ!$S:$S,'ABC ПО СКЛАДАМ'!AK$2)</f>
        <v>0</v>
      </c>
      <c r="AL131" s="68">
        <f t="shared" si="213"/>
        <v>0</v>
      </c>
      <c r="AM131" s="135">
        <f>SUMIFS(ОСТАТКИ!$U:$U,ОСТАТКИ!$Q:$Q,'ABC ПО СКЛАДАМ'!$A:$A,ОСТАТКИ!$S:$S,'ABC ПО СКЛАДАМ'!AM$2)</f>
        <v>0</v>
      </c>
      <c r="AN131" s="68">
        <f t="shared" si="214"/>
        <v>0</v>
      </c>
      <c r="AP131" s="142">
        <f>SUMIFS(ОСТАТКИ!T:T,ОСТАТКИ!Q:Q,'ABC ПО СКЛАДАМ'!A:A)</f>
        <v>0</v>
      </c>
      <c r="AQ131" s="135">
        <f>SUMIFS(ОСТАТКИ!$T:$T,ОСТАТКИ!$Q:$Q,'ABC ПО СКЛАДАМ'!$A:$A,ОСТАТКИ!$S:$S,'ABC ПО СКЛАДАМ'!AQ$2)</f>
        <v>0</v>
      </c>
      <c r="AR131" s="68">
        <f t="shared" si="215"/>
        <v>0</v>
      </c>
      <c r="AS131" s="135">
        <f>SUMIFS(ОСТАТКИ!$T:$T,ОСТАТКИ!$Q:$Q,'ABC ПО СКЛАДАМ'!$A:$A,ОСТАТКИ!$S:$S,'ABC ПО СКЛАДАМ'!AS$2)</f>
        <v>0</v>
      </c>
      <c r="AT131" s="68">
        <f t="shared" si="216"/>
        <v>0</v>
      </c>
      <c r="AU131" s="135">
        <f>SUMIFS(ОСТАТКИ!$T:$T,ОСТАТКИ!$Q:$Q,'ABC ПО СКЛАДАМ'!$A:$A,ОСТАТКИ!$S:$S,'ABC ПО СКЛАДАМ'!AU$2)</f>
        <v>0</v>
      </c>
      <c r="AV131" s="68">
        <f t="shared" si="217"/>
        <v>0</v>
      </c>
      <c r="AX131" s="142">
        <f>SUMIFS(ОСТАТКИ!AB:AB,ОСТАТКИ!Q:Q,'ABC ПО СКЛАДАМ'!A:A)</f>
        <v>9670.4320000000007</v>
      </c>
      <c r="AY131" s="135">
        <f>SUMIFS(ОСТАТКИ!$AB:$AB,ОСТАТКИ!$Q:$Q,'ABC ПО СКЛАДАМ'!$A:$A,ОСТАТКИ!$S:$S,'ABC ПО СКЛАДАМ'!AY$2)</f>
        <v>0</v>
      </c>
      <c r="AZ131" s="68">
        <f t="shared" si="218"/>
        <v>0</v>
      </c>
      <c r="BA131" s="135">
        <f>SUMIFS(ОСТАТКИ!$AB:$AB,ОСТАТКИ!$Q:$Q,'ABC ПО СКЛАДАМ'!$A:$A,ОСТАТКИ!$S:$S,'ABC ПО СКЛАДАМ'!BA$2)</f>
        <v>0</v>
      </c>
      <c r="BB131" s="68">
        <f t="shared" si="219"/>
        <v>0</v>
      </c>
      <c r="BC131" s="135">
        <f>SUMIFS(ОСТАТКИ!$AB:$AB,ОСТАТКИ!$Q:$Q,'ABC ПО СКЛАДАМ'!$A:$A,ОСТАТКИ!$S:$S,'ABC ПО СКЛАДАМ'!BC$2)</f>
        <v>9670.4320000000007</v>
      </c>
      <c r="BD131" s="68">
        <f t="shared" si="220"/>
        <v>1</v>
      </c>
      <c r="BF131" s="142">
        <f>SUMIFS(ОСТАТКИ!AC:AC,ОСТАТКИ!Q:Q,'ABC ПО СКЛАДАМ'!A:A)</f>
        <v>0</v>
      </c>
      <c r="BG131" s="135">
        <f>SUMIFS(ОСТАТКИ!$AC:$AC,ОСТАТКИ!$Q:$Q,'ABC ПО СКЛАДАМ'!$A:$A,ОСТАТКИ!$S:$S,'ABC ПО СКЛАДАМ'!BG$2)</f>
        <v>0</v>
      </c>
      <c r="BH131" s="68">
        <f t="shared" si="221"/>
        <v>0</v>
      </c>
      <c r="BI131" s="135">
        <f>SUMIFS(ОСТАТКИ!$AC:$AC,ОСТАТКИ!$Q:$Q,'ABC ПО СКЛАДАМ'!$A:$A,ОСТАТКИ!$S:$S,'ABC ПО СКЛАДАМ'!BI$2)</f>
        <v>0</v>
      </c>
      <c r="BJ131" s="68">
        <f t="shared" si="222"/>
        <v>0</v>
      </c>
      <c r="BK131" s="135">
        <f>SUMIFS(ОСТАТКИ!$AC:$AC,ОСТАТКИ!$Q:$Q,'ABC ПО СКЛАДАМ'!$A:$A,ОСТАТКИ!$S:$S,'ABC ПО СКЛАДАМ'!BK$2)</f>
        <v>0</v>
      </c>
      <c r="BL131" s="68">
        <f t="shared" si="223"/>
        <v>0</v>
      </c>
      <c r="BN131" s="142">
        <f>SUMIFS(ОСТАТКИ!Y:Y,ОСТАТКИ!Q:Q,'ABC ПО СКЛАДАМ'!A:A)</f>
        <v>0</v>
      </c>
      <c r="BO131" s="135">
        <f>SUMIFS(ОСТАТКИ!$Y:$Y,ОСТАТКИ!$Q:$Q,'ABC ПО СКЛАДАМ'!$A:$A,ОСТАТКИ!$S:$S,'ABC ПО СКЛАДАМ'!BO$2)</f>
        <v>0</v>
      </c>
      <c r="BP131" s="68">
        <f t="shared" si="224"/>
        <v>0</v>
      </c>
      <c r="BQ131" s="135">
        <f>SUMIFS(ОСТАТКИ!$Y:$Y,ОСТАТКИ!$Q:$Q,'ABC ПО СКЛАДАМ'!$A:$A,ОСТАТКИ!$S:$S,'ABC ПО СКЛАДАМ'!BQ$2)</f>
        <v>0</v>
      </c>
      <c r="BR131" s="68">
        <f t="shared" si="225"/>
        <v>0</v>
      </c>
      <c r="BS131" s="135">
        <f>SUMIFS(ОСТАТКИ!$Y:$Y,ОСТАТКИ!$Q:$Q,'ABC ПО СКЛАДАМ'!$A:$A,ОСТАТКИ!$S:$S,'ABC ПО СКЛАДАМ'!BS$2)</f>
        <v>0</v>
      </c>
      <c r="BT131" s="68">
        <f t="shared" si="226"/>
        <v>0</v>
      </c>
    </row>
    <row r="132" spans="1:72" ht="12" hidden="1" outlineLevel="1" x14ac:dyDescent="0.25">
      <c r="A132" s="150" t="s">
        <v>4027</v>
      </c>
      <c r="B132" s="142">
        <f>SUMIFS(ОСТАТКИ!AD:AD,ОСТАТКИ!Q:Q,'ABC ПО СКЛАДАМ'!A:A)</f>
        <v>0</v>
      </c>
      <c r="C132" s="135">
        <f>SUMIFS(ОСТАТКИ!AD:AD,ОСТАТКИ!Q:Q,'ABC ПО СКЛАДАМ'!A:A,ОСТАТКИ!S:S,'ABC ПО СКЛАДАМ'!C$3)</f>
        <v>0</v>
      </c>
      <c r="D132" s="68">
        <f t="shared" si="202"/>
        <v>0</v>
      </c>
      <c r="E132" s="135">
        <f>SUMIFS(ОСТАТКИ!AD:AD,ОСТАТКИ!Q:Q,'ABC ПО СКЛАДАМ'!A:A,ОСТАТКИ!S:S,'ABC ПО СКЛАДАМ'!E$3)</f>
        <v>0</v>
      </c>
      <c r="F132" s="68">
        <f t="shared" si="203"/>
        <v>0</v>
      </c>
      <c r="G132" s="135">
        <f>SUMIFS(ОСТАТКИ!AD:AD,ОСТАТКИ!Q:Q,'ABC ПО СКЛАДАМ'!A:A,ОСТАТКИ!S:S,'ABC ПО СКЛАДАМ'!G$3)</f>
        <v>0</v>
      </c>
      <c r="H132" s="143">
        <f t="shared" si="204"/>
        <v>0</v>
      </c>
      <c r="I132" s="132"/>
      <c r="J132" s="142">
        <f>SUMIFS(ОСТАТКИ!AA:AA,ОСТАТКИ!Q:Q,'ABC ПО СКЛАДАМ'!A:A)</f>
        <v>0</v>
      </c>
      <c r="K132" s="135">
        <f>SUMIFS(ОСТАТКИ!AA:AA,ОСТАТКИ!Q:Q,'ABC ПО СКЛАДАМ'!A:A,ОСТАТКИ!S:S,'ABC ПО СКЛАДАМ'!K$3)</f>
        <v>0</v>
      </c>
      <c r="L132" s="68">
        <f t="shared" si="205"/>
        <v>0</v>
      </c>
      <c r="M132" s="135">
        <f>SUMIFS(ОСТАТКИ!$AA:$AA,ОСТАТКИ!$Q:$Q,'ABC ПО СКЛАДАМ'!$A:$A,ОСТАТКИ!$S:$S,'ABC ПО СКЛАДАМ'!M$3)</f>
        <v>0</v>
      </c>
      <c r="N132" s="68">
        <f t="shared" si="206"/>
        <v>0</v>
      </c>
      <c r="O132" s="135">
        <f>SUMIFS(ОСТАТКИ!$AA:$AA,ОСТАТКИ!$Q:$Q,'ABC ПО СКЛАДАМ'!$A:$A,ОСТАТКИ!$S:$S,'ABC ПО СКЛАДАМ'!O$3)</f>
        <v>0</v>
      </c>
      <c r="P132" s="68">
        <f t="shared" si="206"/>
        <v>0</v>
      </c>
      <c r="R132" s="142">
        <f>SUMIFS(ОСТАТКИ!Z:Z,ОСТАТКИ!Q:Q,'ABC ПО СКЛАДАМ'!A:A)</f>
        <v>97326.388791301855</v>
      </c>
      <c r="S132" s="135">
        <f>SUMIFS(ОСТАТКИ!$Z:$Z,ОСТАТКИ!$Q:$Q,'ABC ПО СКЛАДАМ'!$A:$A,ОСТАТКИ!$S:$S,'ABC ПО СКЛАДАМ'!S$2)</f>
        <v>0</v>
      </c>
      <c r="T132" s="68">
        <f t="shared" si="207"/>
        <v>0</v>
      </c>
      <c r="U132" s="135">
        <f>SUMIFS(ОСТАТКИ!$Z:$Z,ОСТАТКИ!$Q:$Q,'ABC ПО СКЛАДАМ'!$A:$A,ОСТАТКИ!$S:$S,'ABC ПО СКЛАДАМ'!U$2)</f>
        <v>0</v>
      </c>
      <c r="V132" s="68">
        <f t="shared" si="207"/>
        <v>0</v>
      </c>
      <c r="W132" s="135">
        <f>SUMIFS(ОСТАТКИ!$Z:$Z,ОСТАТКИ!$Q:$Q,'ABC ПО СКЛАДАМ'!$A:$A,ОСТАТКИ!$S:$S,'ABC ПО СКЛАДАМ'!W$2)</f>
        <v>97326.388791301855</v>
      </c>
      <c r="X132" s="68">
        <f t="shared" ref="X132" si="465">IFERROR(W132/$R132,0)</f>
        <v>1</v>
      </c>
      <c r="Z132" s="142">
        <f>SUMIFS(ОСТАТКИ!W:W,ОСТАТКИ!Q:Q,'ABC ПО СКЛАДАМ'!A:A)</f>
        <v>0</v>
      </c>
      <c r="AA132" s="135">
        <f>SUMIFS(ОСТАТКИ!$W:$W,ОСТАТКИ!$Q:$Q,'ABC ПО СКЛАДАМ'!$A:$A,ОСТАТКИ!$S:$S,'ABC ПО СКЛАДАМ'!AA$2)</f>
        <v>0</v>
      </c>
      <c r="AB132" s="68">
        <f t="shared" si="209"/>
        <v>0</v>
      </c>
      <c r="AC132" s="135">
        <f>SUMIFS(ОСТАТКИ!$W:$W,ОСТАТКИ!$Q:$Q,'ABC ПО СКЛАДАМ'!$A:$A,ОСТАТКИ!$S:$S,'ABC ПО СКЛАДАМ'!AC$2)</f>
        <v>0</v>
      </c>
      <c r="AD132" s="68">
        <f t="shared" si="210"/>
        <v>0</v>
      </c>
      <c r="AE132" s="135">
        <f>SUMIFS(ОСТАТКИ!$W:$W,ОСТАТКИ!$Q:$Q,'ABC ПО СКЛАДАМ'!$A:$A,ОСТАТКИ!$S:$S,'ABC ПО СКЛАДАМ'!AE$2)</f>
        <v>0</v>
      </c>
      <c r="AF132" s="68">
        <f t="shared" si="211"/>
        <v>0</v>
      </c>
      <c r="AH132" s="142">
        <f>SUMIFS(ОСТАТКИ!U:U,ОСТАТКИ!Q:Q,'ABC ПО СКЛАДАМ'!A:A)</f>
        <v>8332.0767462422627</v>
      </c>
      <c r="AI132" s="135">
        <f>SUMIFS(ОСТАТКИ!$U:$U,ОСТАТКИ!$Q:$Q,'ABC ПО СКЛАДАМ'!$A:$A,ОСТАТКИ!$S:$S,'ABC ПО СКЛАДАМ'!AI$2)</f>
        <v>0</v>
      </c>
      <c r="AJ132" s="68">
        <f t="shared" si="212"/>
        <v>0</v>
      </c>
      <c r="AK132" s="135">
        <f>SUMIFS(ОСТАТКИ!$U:$U,ОСТАТКИ!$Q:$Q,'ABC ПО СКЛАДАМ'!$A:$A,ОСТАТКИ!$S:$S,'ABC ПО СКЛАДАМ'!AK$2)</f>
        <v>0</v>
      </c>
      <c r="AL132" s="68">
        <f t="shared" si="213"/>
        <v>0</v>
      </c>
      <c r="AM132" s="135">
        <f>SUMIFS(ОСТАТКИ!$U:$U,ОСТАТКИ!$Q:$Q,'ABC ПО СКЛАДАМ'!$A:$A,ОСТАТКИ!$S:$S,'ABC ПО СКЛАДАМ'!AM$2)</f>
        <v>8332.0767462422627</v>
      </c>
      <c r="AN132" s="68">
        <f t="shared" si="214"/>
        <v>1</v>
      </c>
      <c r="AP132" s="142">
        <f>SUMIFS(ОСТАТКИ!T:T,ОСТАТКИ!Q:Q,'ABC ПО СКЛАДАМ'!A:A)</f>
        <v>0</v>
      </c>
      <c r="AQ132" s="135">
        <f>SUMIFS(ОСТАТКИ!$T:$T,ОСТАТКИ!$Q:$Q,'ABC ПО СКЛАДАМ'!$A:$A,ОСТАТКИ!$S:$S,'ABC ПО СКЛАДАМ'!AQ$2)</f>
        <v>0</v>
      </c>
      <c r="AR132" s="68">
        <f t="shared" si="215"/>
        <v>0</v>
      </c>
      <c r="AS132" s="135">
        <f>SUMIFS(ОСТАТКИ!$T:$T,ОСТАТКИ!$Q:$Q,'ABC ПО СКЛАДАМ'!$A:$A,ОСТАТКИ!$S:$S,'ABC ПО СКЛАДАМ'!AS$2)</f>
        <v>0</v>
      </c>
      <c r="AT132" s="68">
        <f t="shared" si="216"/>
        <v>0</v>
      </c>
      <c r="AU132" s="135">
        <f>SUMIFS(ОСТАТКИ!$T:$T,ОСТАТКИ!$Q:$Q,'ABC ПО СКЛАДАМ'!$A:$A,ОСТАТКИ!$S:$S,'ABC ПО СКЛАДАМ'!AU$2)</f>
        <v>0</v>
      </c>
      <c r="AV132" s="68">
        <f t="shared" si="217"/>
        <v>0</v>
      </c>
      <c r="AX132" s="142">
        <f>SUMIFS(ОСТАТКИ!AB:AB,ОСТАТКИ!Q:Q,'ABC ПО СКЛАДАМ'!A:A)</f>
        <v>0</v>
      </c>
      <c r="AY132" s="135">
        <f>SUMIFS(ОСТАТКИ!$AB:$AB,ОСТАТКИ!$Q:$Q,'ABC ПО СКЛАДАМ'!$A:$A,ОСТАТКИ!$S:$S,'ABC ПО СКЛАДАМ'!AY$2)</f>
        <v>0</v>
      </c>
      <c r="AZ132" s="68">
        <f t="shared" si="218"/>
        <v>0</v>
      </c>
      <c r="BA132" s="135">
        <f>SUMIFS(ОСТАТКИ!$AB:$AB,ОСТАТКИ!$Q:$Q,'ABC ПО СКЛАДАМ'!$A:$A,ОСТАТКИ!$S:$S,'ABC ПО СКЛАДАМ'!BA$2)</f>
        <v>0</v>
      </c>
      <c r="BB132" s="68">
        <f t="shared" si="219"/>
        <v>0</v>
      </c>
      <c r="BC132" s="135">
        <f>SUMIFS(ОСТАТКИ!$AB:$AB,ОСТАТКИ!$Q:$Q,'ABC ПО СКЛАДАМ'!$A:$A,ОСТАТКИ!$S:$S,'ABC ПО СКЛАДАМ'!BC$2)</f>
        <v>0</v>
      </c>
      <c r="BD132" s="68">
        <f t="shared" si="220"/>
        <v>0</v>
      </c>
      <c r="BF132" s="142">
        <f>SUMIFS(ОСТАТКИ!AC:AC,ОСТАТКИ!Q:Q,'ABC ПО СКЛАДАМ'!A:A)</f>
        <v>0</v>
      </c>
      <c r="BG132" s="135">
        <f>SUMIFS(ОСТАТКИ!$AC:$AC,ОСТАТКИ!$Q:$Q,'ABC ПО СКЛАДАМ'!$A:$A,ОСТАТКИ!$S:$S,'ABC ПО СКЛАДАМ'!BG$2)</f>
        <v>0</v>
      </c>
      <c r="BH132" s="68">
        <f t="shared" si="221"/>
        <v>0</v>
      </c>
      <c r="BI132" s="135">
        <f>SUMIFS(ОСТАТКИ!$AC:$AC,ОСТАТКИ!$Q:$Q,'ABC ПО СКЛАДАМ'!$A:$A,ОСТАТКИ!$S:$S,'ABC ПО СКЛАДАМ'!BI$2)</f>
        <v>0</v>
      </c>
      <c r="BJ132" s="68">
        <f t="shared" si="222"/>
        <v>0</v>
      </c>
      <c r="BK132" s="135">
        <f>SUMIFS(ОСТАТКИ!$AC:$AC,ОСТАТКИ!$Q:$Q,'ABC ПО СКЛАДАМ'!$A:$A,ОСТАТКИ!$S:$S,'ABC ПО СКЛАДАМ'!BK$2)</f>
        <v>0</v>
      </c>
      <c r="BL132" s="68">
        <f t="shared" si="223"/>
        <v>0</v>
      </c>
      <c r="BN132" s="142">
        <f>SUMIFS(ОСТАТКИ!Y:Y,ОСТАТКИ!Q:Q,'ABC ПО СКЛАДАМ'!A:A)</f>
        <v>0</v>
      </c>
      <c r="BO132" s="135">
        <f>SUMIFS(ОСТАТКИ!$Y:$Y,ОСТАТКИ!$Q:$Q,'ABC ПО СКЛАДАМ'!$A:$A,ОСТАТКИ!$S:$S,'ABC ПО СКЛАДАМ'!BO$2)</f>
        <v>0</v>
      </c>
      <c r="BP132" s="68">
        <f t="shared" si="224"/>
        <v>0</v>
      </c>
      <c r="BQ132" s="135">
        <f>SUMIFS(ОСТАТКИ!$Y:$Y,ОСТАТКИ!$Q:$Q,'ABC ПО СКЛАДАМ'!$A:$A,ОСТАТКИ!$S:$S,'ABC ПО СКЛАДАМ'!BQ$2)</f>
        <v>0</v>
      </c>
      <c r="BR132" s="68">
        <f t="shared" si="225"/>
        <v>0</v>
      </c>
      <c r="BS132" s="135">
        <f>SUMIFS(ОСТАТКИ!$Y:$Y,ОСТАТКИ!$Q:$Q,'ABC ПО СКЛАДАМ'!$A:$A,ОСТАТКИ!$S:$S,'ABC ПО СКЛАДАМ'!BS$2)</f>
        <v>0</v>
      </c>
      <c r="BT132" s="68">
        <f t="shared" si="226"/>
        <v>0</v>
      </c>
    </row>
    <row r="133" spans="1:72" ht="12" hidden="1" outlineLevel="1" x14ac:dyDescent="0.25">
      <c r="A133" s="150" t="s">
        <v>4043</v>
      </c>
      <c r="B133" s="142">
        <f>SUMIFS(ОСТАТКИ!AD:AD,ОСТАТКИ!Q:Q,'ABC ПО СКЛАДАМ'!A:A)</f>
        <v>0</v>
      </c>
      <c r="C133" s="135">
        <f>SUMIFS(ОСТАТКИ!AD:AD,ОСТАТКИ!Q:Q,'ABC ПО СКЛАДАМ'!A:A,ОСТАТКИ!S:S,'ABC ПО СКЛАДАМ'!C$3)</f>
        <v>0</v>
      </c>
      <c r="D133" s="68">
        <f t="shared" ref="D133:D140" si="466">IFERROR(C133/$B133,0)</f>
        <v>0</v>
      </c>
      <c r="E133" s="135">
        <f>SUMIFS(ОСТАТКИ!AD:AD,ОСТАТКИ!Q:Q,'ABC ПО СКЛАДАМ'!A:A,ОСТАТКИ!S:S,'ABC ПО СКЛАДАМ'!E$3)</f>
        <v>0</v>
      </c>
      <c r="F133" s="68">
        <f t="shared" ref="F133:F140" si="467">IFERROR(E133/$B133,0)</f>
        <v>0</v>
      </c>
      <c r="G133" s="135">
        <f>SUMIFS(ОСТАТКИ!AD:AD,ОСТАТКИ!Q:Q,'ABC ПО СКЛАДАМ'!A:A,ОСТАТКИ!S:S,'ABC ПО СКЛАДАМ'!G$3)</f>
        <v>0</v>
      </c>
      <c r="H133" s="143">
        <f t="shared" ref="H133:H140" si="468">IFERROR(G133/$B133,0)</f>
        <v>0</v>
      </c>
      <c r="I133" s="132"/>
      <c r="J133" s="142">
        <f>SUMIFS(ОСТАТКИ!AA:AA,ОСТАТКИ!Q:Q,'ABC ПО СКЛАДАМ'!A:A)</f>
        <v>0</v>
      </c>
      <c r="K133" s="135">
        <f>SUMIFS(ОСТАТКИ!AA:AA,ОСТАТКИ!Q:Q,'ABC ПО СКЛАДАМ'!A:A,ОСТАТКИ!S:S,'ABC ПО СКЛАДАМ'!K$3)</f>
        <v>0</v>
      </c>
      <c r="L133" s="68">
        <f t="shared" ref="L133:P140" si="469">IFERROR(K133/$J133,0)</f>
        <v>0</v>
      </c>
      <c r="M133" s="135">
        <f>SUMIFS(ОСТАТКИ!$AA:$AA,ОСТАТКИ!$Q:$Q,'ABC ПО СКЛАДАМ'!$A:$A,ОСТАТКИ!$S:$S,'ABC ПО СКЛАДАМ'!M$3)</f>
        <v>0</v>
      </c>
      <c r="N133" s="68">
        <f t="shared" ref="N133:P138" si="470">IFERROR(M133/$J133,0)</f>
        <v>0</v>
      </c>
      <c r="O133" s="135">
        <f>SUMIFS(ОСТАТКИ!$AA:$AA,ОСТАТКИ!$Q:$Q,'ABC ПО СКЛАДАМ'!$A:$A,ОСТАТКИ!$S:$S,'ABC ПО СКЛАДАМ'!O$3)</f>
        <v>0</v>
      </c>
      <c r="P133" s="68">
        <f t="shared" si="470"/>
        <v>0</v>
      </c>
      <c r="R133" s="142">
        <f>SUMIFS(ОСТАТКИ!Z:Z,ОСТАТКИ!Q:Q,'ABC ПО СКЛАДАМ'!A:A)</f>
        <v>32504.643333333333</v>
      </c>
      <c r="S133" s="135">
        <f>SUMIFS(ОСТАТКИ!$Z:$Z,ОСТАТКИ!$Q:$Q,'ABC ПО СКЛАДАМ'!$A:$A,ОСТАТКИ!$S:$S,'ABC ПО СКЛАДАМ'!S$2)</f>
        <v>0</v>
      </c>
      <c r="T133" s="68">
        <f t="shared" ref="T133:V138" si="471">IFERROR(S133/$R133,0)</f>
        <v>0</v>
      </c>
      <c r="U133" s="135">
        <f>SUMIFS(ОСТАТКИ!$Z:$Z,ОСТАТКИ!$Q:$Q,'ABC ПО СКЛАДАМ'!$A:$A,ОСТАТКИ!$S:$S,'ABC ПО СКЛАДАМ'!U$2)</f>
        <v>0</v>
      </c>
      <c r="V133" s="68">
        <f t="shared" si="471"/>
        <v>0</v>
      </c>
      <c r="W133" s="135">
        <f>SUMIFS(ОСТАТКИ!$Z:$Z,ОСТАТКИ!$Q:$Q,'ABC ПО СКЛАДАМ'!$A:$A,ОСТАТКИ!$S:$S,'ABC ПО СКЛАДАМ'!W$2)</f>
        <v>32504.643333333333</v>
      </c>
      <c r="X133" s="68">
        <f t="shared" ref="X133" si="472">IFERROR(W133/$R133,0)</f>
        <v>1</v>
      </c>
      <c r="Z133" s="142">
        <f>SUMIFS(ОСТАТКИ!W:W,ОСТАТКИ!Q:Q,'ABC ПО СКЛАДАМ'!A:A)</f>
        <v>0</v>
      </c>
      <c r="AA133" s="135">
        <f>SUMIFS(ОСТАТКИ!$W:$W,ОСТАТКИ!$Q:$Q,'ABC ПО СКЛАДАМ'!$A:$A,ОСТАТКИ!$S:$S,'ABC ПО СКЛАДАМ'!AA$2)</f>
        <v>0</v>
      </c>
      <c r="AB133" s="68">
        <f t="shared" ref="AB133:AB138" si="473">IFERROR(AA133/$Z133,0)</f>
        <v>0</v>
      </c>
      <c r="AC133" s="135">
        <f>SUMIFS(ОСТАТКИ!$W:$W,ОСТАТКИ!$Q:$Q,'ABC ПО СКЛАДАМ'!$A:$A,ОСТАТКИ!$S:$S,'ABC ПО СКЛАДАМ'!AC$2)</f>
        <v>0</v>
      </c>
      <c r="AD133" s="68">
        <f t="shared" ref="AD133:AD138" si="474">IFERROR(AC133/$Z133,0)</f>
        <v>0</v>
      </c>
      <c r="AE133" s="135">
        <f>SUMIFS(ОСТАТКИ!$W:$W,ОСТАТКИ!$Q:$Q,'ABC ПО СКЛАДАМ'!$A:$A,ОСТАТКИ!$S:$S,'ABC ПО СКЛАДАМ'!AE$2)</f>
        <v>0</v>
      </c>
      <c r="AF133" s="68">
        <f t="shared" ref="AF133:AF138" si="475">IFERROR(AE133/$Z133,0)</f>
        <v>0</v>
      </c>
      <c r="AH133" s="142">
        <f>SUMIFS(ОСТАТКИ!U:U,ОСТАТКИ!Q:Q,'ABC ПО СКЛАДАМ'!A:A)</f>
        <v>4207.43</v>
      </c>
      <c r="AI133" s="135">
        <f>SUMIFS(ОСТАТКИ!$U:$U,ОСТАТКИ!$Q:$Q,'ABC ПО СКЛАДАМ'!$A:$A,ОСТАТКИ!$S:$S,'ABC ПО СКЛАДАМ'!AI$2)</f>
        <v>0</v>
      </c>
      <c r="AJ133" s="68">
        <f t="shared" ref="AJ133:AJ138" si="476">IFERROR(AI133/$AH133,0)</f>
        <v>0</v>
      </c>
      <c r="AK133" s="135">
        <f>SUMIFS(ОСТАТКИ!$U:$U,ОСТАТКИ!$Q:$Q,'ABC ПО СКЛАДАМ'!$A:$A,ОСТАТКИ!$S:$S,'ABC ПО СКЛАДАМ'!AK$2)</f>
        <v>0</v>
      </c>
      <c r="AL133" s="68">
        <f t="shared" ref="AL133:AL138" si="477">IFERROR(AK133/$AH133,0)</f>
        <v>0</v>
      </c>
      <c r="AM133" s="135">
        <f>SUMIFS(ОСТАТКИ!$U:$U,ОСТАТКИ!$Q:$Q,'ABC ПО СКЛАДАМ'!$A:$A,ОСТАТКИ!$S:$S,'ABC ПО СКЛАДАМ'!AM$2)</f>
        <v>4207.43</v>
      </c>
      <c r="AN133" s="68">
        <f t="shared" ref="AN133:AN138" si="478">IFERROR(AM133/$AH133,0)</f>
        <v>1</v>
      </c>
      <c r="AP133" s="142">
        <f>SUMIFS(ОСТАТКИ!T:T,ОСТАТКИ!Q:Q,'ABC ПО СКЛАДАМ'!A:A)</f>
        <v>0</v>
      </c>
      <c r="AQ133" s="135">
        <f>SUMIFS(ОСТАТКИ!$T:$T,ОСТАТКИ!$Q:$Q,'ABC ПО СКЛАДАМ'!$A:$A,ОСТАТКИ!$S:$S,'ABC ПО СКЛАДАМ'!AQ$2)</f>
        <v>0</v>
      </c>
      <c r="AR133" s="68">
        <f t="shared" ref="AR133:AR140" si="479">IFERROR(AQ133/AP133,0)</f>
        <v>0</v>
      </c>
      <c r="AS133" s="135">
        <f>SUMIFS(ОСТАТКИ!$T:$T,ОСТАТКИ!$Q:$Q,'ABC ПО СКЛАДАМ'!$A:$A,ОСТАТКИ!$S:$S,'ABC ПО СКЛАДАМ'!AS$2)</f>
        <v>0</v>
      </c>
      <c r="AT133" s="68">
        <f t="shared" ref="AT133:AT140" si="480">IFERROR(AS133/AP133,0)</f>
        <v>0</v>
      </c>
      <c r="AU133" s="135">
        <f>SUMIFS(ОСТАТКИ!$T:$T,ОСТАТКИ!$Q:$Q,'ABC ПО СКЛАДАМ'!$A:$A,ОСТАТКИ!$S:$S,'ABC ПО СКЛАДАМ'!AU$2)</f>
        <v>0</v>
      </c>
      <c r="AV133" s="68">
        <f t="shared" ref="AV133:AV140" si="481">IFERROR(AU133/AP133,0)</f>
        <v>0</v>
      </c>
      <c r="AX133" s="142">
        <f>SUMIFS(ОСТАТКИ!AB:AB,ОСТАТКИ!Q:Q,'ABC ПО СКЛАДАМ'!A:A)</f>
        <v>0</v>
      </c>
      <c r="AY133" s="135">
        <f>SUMIFS(ОСТАТКИ!$AB:$AB,ОСТАТКИ!$Q:$Q,'ABC ПО СКЛАДАМ'!$A:$A,ОСТАТКИ!$S:$S,'ABC ПО СКЛАДАМ'!AY$2)</f>
        <v>0</v>
      </c>
      <c r="AZ133" s="68">
        <f t="shared" ref="AZ133:AZ138" si="482">IFERROR(AY133/AX133,0)</f>
        <v>0</v>
      </c>
      <c r="BA133" s="135">
        <f>SUMIFS(ОСТАТКИ!$AB:$AB,ОСТАТКИ!$Q:$Q,'ABC ПО СКЛАДАМ'!$A:$A,ОСТАТКИ!$S:$S,'ABC ПО СКЛАДАМ'!BA$2)</f>
        <v>0</v>
      </c>
      <c r="BB133" s="68">
        <f t="shared" ref="BB133:BB138" si="483">IFERROR(BA133/AX133,0)</f>
        <v>0</v>
      </c>
      <c r="BC133" s="135">
        <f>SUMIFS(ОСТАТКИ!$AB:$AB,ОСТАТКИ!$Q:$Q,'ABC ПО СКЛАДАМ'!$A:$A,ОСТАТКИ!$S:$S,'ABC ПО СКЛАДАМ'!BC$2)</f>
        <v>0</v>
      </c>
      <c r="BD133" s="68">
        <f t="shared" ref="BD133:BD138" si="484">IFERROR(BC133/AX133,0)</f>
        <v>0</v>
      </c>
      <c r="BF133" s="142">
        <f>SUMIFS(ОСТАТКИ!AC:AC,ОСТАТКИ!Q:Q,'ABC ПО СКЛАДАМ'!A:A)</f>
        <v>0</v>
      </c>
      <c r="BG133" s="135">
        <f>SUMIFS(ОСТАТКИ!$AC:$AC,ОСТАТКИ!$Q:$Q,'ABC ПО СКЛАДАМ'!$A:$A,ОСТАТКИ!$S:$S,'ABC ПО СКЛАДАМ'!BG$2)</f>
        <v>0</v>
      </c>
      <c r="BH133" s="68">
        <f t="shared" ref="BH133:BH138" si="485">IFERROR(BG133/BF133,0)</f>
        <v>0</v>
      </c>
      <c r="BI133" s="135">
        <f>SUMIFS(ОСТАТКИ!$AC:$AC,ОСТАТКИ!$Q:$Q,'ABC ПО СКЛАДАМ'!$A:$A,ОСТАТКИ!$S:$S,'ABC ПО СКЛАДАМ'!BI$2)</f>
        <v>0</v>
      </c>
      <c r="BJ133" s="68">
        <f t="shared" ref="BJ133:BJ138" si="486">IFERROR(BI133/BF133,0)</f>
        <v>0</v>
      </c>
      <c r="BK133" s="135">
        <f>SUMIFS(ОСТАТКИ!$AC:$AC,ОСТАТКИ!$Q:$Q,'ABC ПО СКЛАДАМ'!$A:$A,ОСТАТКИ!$S:$S,'ABC ПО СКЛАДАМ'!BK$2)</f>
        <v>0</v>
      </c>
      <c r="BL133" s="68">
        <f t="shared" ref="BL133:BL138" si="487">IFERROR(BK133/BF133,0)</f>
        <v>0</v>
      </c>
      <c r="BN133" s="142">
        <f>SUMIFS(ОСТАТКИ!Y:Y,ОСТАТКИ!Q:Q,'ABC ПО СКЛАДАМ'!A:A)</f>
        <v>0</v>
      </c>
      <c r="BO133" s="135">
        <f>SUMIFS(ОСТАТКИ!$Y:$Y,ОСТАТКИ!$Q:$Q,'ABC ПО СКЛАДАМ'!$A:$A,ОСТАТКИ!$S:$S,'ABC ПО СКЛАДАМ'!BO$2)</f>
        <v>0</v>
      </c>
      <c r="BP133" s="68">
        <f t="shared" ref="BP133:BP138" si="488">IFERROR(BO133/BN133,0)</f>
        <v>0</v>
      </c>
      <c r="BQ133" s="135">
        <f>SUMIFS(ОСТАТКИ!$Y:$Y,ОСТАТКИ!$Q:$Q,'ABC ПО СКЛАДАМ'!$A:$A,ОСТАТКИ!$S:$S,'ABC ПО СКЛАДАМ'!BQ$2)</f>
        <v>0</v>
      </c>
      <c r="BR133" s="68">
        <f t="shared" ref="BR133:BR138" si="489">IFERROR(BQ133/BN133,0)</f>
        <v>0</v>
      </c>
      <c r="BS133" s="135">
        <f>SUMIFS(ОСТАТКИ!$Y:$Y,ОСТАТКИ!$Q:$Q,'ABC ПО СКЛАДАМ'!$A:$A,ОСТАТКИ!$S:$S,'ABC ПО СКЛАДАМ'!BS$2)</f>
        <v>0</v>
      </c>
      <c r="BT133" s="68">
        <f t="shared" ref="BT133:BT138" si="490">IFERROR(BS133/BN133,0)</f>
        <v>0</v>
      </c>
    </row>
    <row r="134" spans="1:72" ht="12" hidden="1" outlineLevel="1" x14ac:dyDescent="0.25">
      <c r="A134" s="150" t="s">
        <v>4052</v>
      </c>
      <c r="B134" s="142">
        <f>SUMIFS(ОСТАТКИ!AD:AD,ОСТАТКИ!Q:Q,'ABC ПО СКЛАДАМ'!A:A)</f>
        <v>38238.019213593288</v>
      </c>
      <c r="C134" s="135">
        <f>SUMIFS(ОСТАТКИ!AD:AD,ОСТАТКИ!Q:Q,'ABC ПО СКЛАДАМ'!A:A,ОСТАТКИ!S:S,'ABC ПО СКЛАДАМ'!C$3)</f>
        <v>0</v>
      </c>
      <c r="D134" s="68">
        <f t="shared" si="466"/>
        <v>0</v>
      </c>
      <c r="E134" s="135">
        <f>SUMIFS(ОСТАТКИ!AD:AD,ОСТАТКИ!Q:Q,'ABC ПО СКЛАДАМ'!A:A,ОСТАТКИ!S:S,'ABC ПО СКЛАДАМ'!E$3)</f>
        <v>0</v>
      </c>
      <c r="F134" s="68">
        <f t="shared" si="467"/>
        <v>0</v>
      </c>
      <c r="G134" s="135">
        <f>SUMIFS(ОСТАТКИ!AD:AD,ОСТАТКИ!Q:Q,'ABC ПО СКЛАДАМ'!A:A,ОСТАТКИ!S:S,'ABC ПО СКЛАДАМ'!G$3)</f>
        <v>38238.019213593288</v>
      </c>
      <c r="H134" s="143">
        <f t="shared" si="468"/>
        <v>1</v>
      </c>
      <c r="I134" s="132"/>
      <c r="J134" s="142">
        <f>SUMIFS(ОСТАТКИ!AA:AA,ОСТАТКИ!Q:Q,'ABC ПО СКЛАДАМ'!A:A)</f>
        <v>0</v>
      </c>
      <c r="K134" s="135">
        <f>SUMIFS(ОСТАТКИ!AA:AA,ОСТАТКИ!Q:Q,'ABC ПО СКЛАДАМ'!A:A,ОСТАТКИ!S:S,'ABC ПО СКЛАДАМ'!K$3)</f>
        <v>0</v>
      </c>
      <c r="L134" s="68">
        <f t="shared" si="469"/>
        <v>0</v>
      </c>
      <c r="M134" s="135">
        <f>SUMIFS(ОСТАТКИ!$AA:$AA,ОСТАТКИ!$Q:$Q,'ABC ПО СКЛАДАМ'!$A:$A,ОСТАТКИ!$S:$S,'ABC ПО СКЛАДАМ'!M$3)</f>
        <v>0</v>
      </c>
      <c r="N134" s="68">
        <f t="shared" si="470"/>
        <v>0</v>
      </c>
      <c r="O134" s="135">
        <f>SUMIFS(ОСТАТКИ!$AA:$AA,ОСТАТКИ!$Q:$Q,'ABC ПО СКЛАДАМ'!$A:$A,ОСТАТКИ!$S:$S,'ABC ПО СКЛАДАМ'!O$3)</f>
        <v>0</v>
      </c>
      <c r="P134" s="68">
        <f t="shared" si="470"/>
        <v>0</v>
      </c>
      <c r="R134" s="142">
        <f>SUMIFS(ОСТАТКИ!Z:Z,ОСТАТКИ!Q:Q,'ABC ПО СКЛАДАМ'!A:A)</f>
        <v>393501.85540506855</v>
      </c>
      <c r="S134" s="135">
        <f>SUMIFS(ОСТАТКИ!$Z:$Z,ОСТАТКИ!$Q:$Q,'ABC ПО СКЛАДАМ'!$A:$A,ОСТАТКИ!$S:$S,'ABC ПО СКЛАДАМ'!S$2)</f>
        <v>0</v>
      </c>
      <c r="T134" s="68">
        <f t="shared" si="471"/>
        <v>0</v>
      </c>
      <c r="U134" s="135">
        <f>SUMIFS(ОСТАТКИ!$Z:$Z,ОСТАТКИ!$Q:$Q,'ABC ПО СКЛАДАМ'!$A:$A,ОСТАТКИ!$S:$S,'ABC ПО СКЛАДАМ'!U$2)</f>
        <v>0</v>
      </c>
      <c r="V134" s="68">
        <f t="shared" si="471"/>
        <v>0</v>
      </c>
      <c r="W134" s="135">
        <f>SUMIFS(ОСТАТКИ!$Z:$Z,ОСТАТКИ!$Q:$Q,'ABC ПО СКЛАДАМ'!$A:$A,ОСТАТКИ!$S:$S,'ABC ПО СКЛАДАМ'!W$2)</f>
        <v>393501.85540506855</v>
      </c>
      <c r="X134" s="68">
        <f t="shared" ref="X134" si="491">IFERROR(W134/$R134,0)</f>
        <v>1</v>
      </c>
      <c r="Z134" s="142">
        <f>SUMIFS(ОСТАТКИ!W:W,ОСТАТКИ!Q:Q,'ABC ПО СКЛАДАМ'!A:A)</f>
        <v>0</v>
      </c>
      <c r="AA134" s="135">
        <f>SUMIFS(ОСТАТКИ!$W:$W,ОСТАТКИ!$Q:$Q,'ABC ПО СКЛАДАМ'!$A:$A,ОСТАТКИ!$S:$S,'ABC ПО СКЛАДАМ'!AA$2)</f>
        <v>0</v>
      </c>
      <c r="AB134" s="68">
        <f t="shared" si="473"/>
        <v>0</v>
      </c>
      <c r="AC134" s="135">
        <f>SUMIFS(ОСТАТКИ!$W:$W,ОСТАТКИ!$Q:$Q,'ABC ПО СКЛАДАМ'!$A:$A,ОСТАТКИ!$S:$S,'ABC ПО СКЛАДАМ'!AC$2)</f>
        <v>0</v>
      </c>
      <c r="AD134" s="68">
        <f t="shared" si="474"/>
        <v>0</v>
      </c>
      <c r="AE134" s="135">
        <f>SUMIFS(ОСТАТКИ!$W:$W,ОСТАТКИ!$Q:$Q,'ABC ПО СКЛАДАМ'!$A:$A,ОСТАТКИ!$S:$S,'ABC ПО СКЛАДАМ'!AE$2)</f>
        <v>0</v>
      </c>
      <c r="AF134" s="68">
        <f t="shared" si="475"/>
        <v>0</v>
      </c>
      <c r="AH134" s="142">
        <f>SUMIFS(ОСТАТКИ!U:U,ОСТАТКИ!Q:Q,'ABC ПО СКЛАДАМ'!A:A)</f>
        <v>86510.50117128111</v>
      </c>
      <c r="AI134" s="135">
        <f>SUMIFS(ОСТАТКИ!$U:$U,ОСТАТКИ!$Q:$Q,'ABC ПО СКЛАДАМ'!$A:$A,ОСТАТКИ!$S:$S,'ABC ПО СКЛАДАМ'!AI$2)</f>
        <v>0</v>
      </c>
      <c r="AJ134" s="68">
        <f t="shared" si="476"/>
        <v>0</v>
      </c>
      <c r="AK134" s="135">
        <f>SUMIFS(ОСТАТКИ!$U:$U,ОСТАТКИ!$Q:$Q,'ABC ПО СКЛАДАМ'!$A:$A,ОСТАТКИ!$S:$S,'ABC ПО СКЛАДАМ'!AK$2)</f>
        <v>0</v>
      </c>
      <c r="AL134" s="68">
        <f t="shared" si="477"/>
        <v>0</v>
      </c>
      <c r="AM134" s="135">
        <f>SUMIFS(ОСТАТКИ!$U:$U,ОСТАТКИ!$Q:$Q,'ABC ПО СКЛАДАМ'!$A:$A,ОСТАТКИ!$S:$S,'ABC ПО СКЛАДАМ'!AM$2)</f>
        <v>86510.50117128111</v>
      </c>
      <c r="AN134" s="68">
        <f t="shared" si="478"/>
        <v>1</v>
      </c>
      <c r="AP134" s="142">
        <f>SUMIFS(ОСТАТКИ!T:T,ОСТАТКИ!Q:Q,'ABC ПО СКЛАДАМ'!A:A)</f>
        <v>0</v>
      </c>
      <c r="AQ134" s="135">
        <f>SUMIFS(ОСТАТКИ!$T:$T,ОСТАТКИ!$Q:$Q,'ABC ПО СКЛАДАМ'!$A:$A,ОСТАТКИ!$S:$S,'ABC ПО СКЛАДАМ'!AQ$2)</f>
        <v>0</v>
      </c>
      <c r="AR134" s="68">
        <f t="shared" si="479"/>
        <v>0</v>
      </c>
      <c r="AS134" s="135">
        <f>SUMIFS(ОСТАТКИ!$T:$T,ОСТАТКИ!$Q:$Q,'ABC ПО СКЛАДАМ'!$A:$A,ОСТАТКИ!$S:$S,'ABC ПО СКЛАДАМ'!AS$2)</f>
        <v>0</v>
      </c>
      <c r="AT134" s="68">
        <f t="shared" si="480"/>
        <v>0</v>
      </c>
      <c r="AU134" s="135">
        <f>SUMIFS(ОСТАТКИ!$T:$T,ОСТАТКИ!$Q:$Q,'ABC ПО СКЛАДАМ'!$A:$A,ОСТАТКИ!$S:$S,'ABC ПО СКЛАДАМ'!AU$2)</f>
        <v>0</v>
      </c>
      <c r="AV134" s="68">
        <f t="shared" si="481"/>
        <v>0</v>
      </c>
      <c r="AX134" s="142">
        <f>SUMIFS(ОСТАТКИ!AB:AB,ОСТАТКИ!Q:Q,'ABC ПО СКЛАДАМ'!A:A)</f>
        <v>0</v>
      </c>
      <c r="AY134" s="135">
        <f>SUMIFS(ОСТАТКИ!$AB:$AB,ОСТАТКИ!$Q:$Q,'ABC ПО СКЛАДАМ'!$A:$A,ОСТАТКИ!$S:$S,'ABC ПО СКЛАДАМ'!AY$2)</f>
        <v>0</v>
      </c>
      <c r="AZ134" s="68">
        <f t="shared" si="482"/>
        <v>0</v>
      </c>
      <c r="BA134" s="135">
        <f>SUMIFS(ОСТАТКИ!$AB:$AB,ОСТАТКИ!$Q:$Q,'ABC ПО СКЛАДАМ'!$A:$A,ОСТАТКИ!$S:$S,'ABC ПО СКЛАДАМ'!BA$2)</f>
        <v>0</v>
      </c>
      <c r="BB134" s="68">
        <f t="shared" si="483"/>
        <v>0</v>
      </c>
      <c r="BC134" s="135">
        <f>SUMIFS(ОСТАТКИ!$AB:$AB,ОСТАТКИ!$Q:$Q,'ABC ПО СКЛАДАМ'!$A:$A,ОСТАТКИ!$S:$S,'ABC ПО СКЛАДАМ'!BC$2)</f>
        <v>0</v>
      </c>
      <c r="BD134" s="68">
        <f t="shared" si="484"/>
        <v>0</v>
      </c>
      <c r="BF134" s="142">
        <f>SUMIFS(ОСТАТКИ!AC:AC,ОСТАТКИ!Q:Q,'ABC ПО СКЛАДАМ'!A:A)</f>
        <v>0</v>
      </c>
      <c r="BG134" s="135">
        <f>SUMIFS(ОСТАТКИ!$AC:$AC,ОСТАТКИ!$Q:$Q,'ABC ПО СКЛАДАМ'!$A:$A,ОСТАТКИ!$S:$S,'ABC ПО СКЛАДАМ'!BG$2)</f>
        <v>0</v>
      </c>
      <c r="BH134" s="68">
        <f t="shared" si="485"/>
        <v>0</v>
      </c>
      <c r="BI134" s="135">
        <f>SUMIFS(ОСТАТКИ!$AC:$AC,ОСТАТКИ!$Q:$Q,'ABC ПО СКЛАДАМ'!$A:$A,ОСТАТКИ!$S:$S,'ABC ПО СКЛАДАМ'!BI$2)</f>
        <v>0</v>
      </c>
      <c r="BJ134" s="68">
        <f t="shared" si="486"/>
        <v>0</v>
      </c>
      <c r="BK134" s="135">
        <f>SUMIFS(ОСТАТКИ!$AC:$AC,ОСТАТКИ!$Q:$Q,'ABC ПО СКЛАДАМ'!$A:$A,ОСТАТКИ!$S:$S,'ABC ПО СКЛАДАМ'!BK$2)</f>
        <v>0</v>
      </c>
      <c r="BL134" s="68">
        <f t="shared" si="487"/>
        <v>0</v>
      </c>
      <c r="BN134" s="142">
        <f>SUMIFS(ОСТАТКИ!Y:Y,ОСТАТКИ!Q:Q,'ABC ПО СКЛАДАМ'!A:A)</f>
        <v>0</v>
      </c>
      <c r="BO134" s="135">
        <f>SUMIFS(ОСТАТКИ!$Y:$Y,ОСТАТКИ!$Q:$Q,'ABC ПО СКЛАДАМ'!$A:$A,ОСТАТКИ!$S:$S,'ABC ПО СКЛАДАМ'!BO$2)</f>
        <v>0</v>
      </c>
      <c r="BP134" s="68">
        <f t="shared" si="488"/>
        <v>0</v>
      </c>
      <c r="BQ134" s="135">
        <f>SUMIFS(ОСТАТКИ!$Y:$Y,ОСТАТКИ!$Q:$Q,'ABC ПО СКЛАДАМ'!$A:$A,ОСТАТКИ!$S:$S,'ABC ПО СКЛАДАМ'!BQ$2)</f>
        <v>0</v>
      </c>
      <c r="BR134" s="68">
        <f t="shared" si="489"/>
        <v>0</v>
      </c>
      <c r="BS134" s="135">
        <f>SUMIFS(ОСТАТКИ!$Y:$Y,ОСТАТКИ!$Q:$Q,'ABC ПО СКЛАДАМ'!$A:$A,ОСТАТКИ!$S:$S,'ABC ПО СКЛАДАМ'!BS$2)</f>
        <v>0</v>
      </c>
      <c r="BT134" s="68">
        <f t="shared" si="490"/>
        <v>0</v>
      </c>
    </row>
    <row r="135" spans="1:72" ht="12.6" collapsed="1" thickBot="1" x14ac:dyDescent="0.3">
      <c r="A135" s="164" t="s">
        <v>4103</v>
      </c>
      <c r="B135" s="160">
        <f>SUM(B136:B138)</f>
        <v>1369480.8416666668</v>
      </c>
      <c r="C135" s="161">
        <f t="shared" ref="C135:G135" si="492">SUM(C136:C138)</f>
        <v>253709</v>
      </c>
      <c r="D135" s="162">
        <f t="shared" si="466"/>
        <v>0.18525925466122956</v>
      </c>
      <c r="E135" s="161">
        <f t="shared" si="492"/>
        <v>283427.30666666664</v>
      </c>
      <c r="F135" s="162">
        <f t="shared" si="467"/>
        <v>0.20695967263166226</v>
      </c>
      <c r="G135" s="161">
        <f t="shared" si="492"/>
        <v>832344.53499999992</v>
      </c>
      <c r="H135" s="163">
        <f t="shared" si="468"/>
        <v>0.60778107270710802</v>
      </c>
      <c r="I135" s="132"/>
      <c r="J135" s="160">
        <f>SUM(J136:J138)</f>
        <v>227200</v>
      </c>
      <c r="K135" s="161">
        <f t="shared" ref="K135:M135" si="493">SUM(K136:K138)</f>
        <v>0</v>
      </c>
      <c r="L135" s="162">
        <f t="shared" si="469"/>
        <v>0</v>
      </c>
      <c r="M135" s="161">
        <f t="shared" si="493"/>
        <v>227200</v>
      </c>
      <c r="N135" s="162">
        <f t="shared" si="470"/>
        <v>1</v>
      </c>
      <c r="O135" s="161">
        <f t="shared" ref="O135" si="494">SUM(O136:O138)</f>
        <v>0</v>
      </c>
      <c r="P135" s="162">
        <f t="shared" si="470"/>
        <v>0</v>
      </c>
      <c r="R135" s="160">
        <f>SUM(R136:R138)</f>
        <v>535789.2333333334</v>
      </c>
      <c r="S135" s="161">
        <f t="shared" ref="S135" si="495">SUM(S136:S138)</f>
        <v>30436</v>
      </c>
      <c r="T135" s="162">
        <f t="shared" si="471"/>
        <v>5.68059193923083E-2</v>
      </c>
      <c r="U135" s="161">
        <f t="shared" ref="U135" si="496">SUM(U136:U138)</f>
        <v>169821.15333333335</v>
      </c>
      <c r="V135" s="162">
        <f t="shared" si="471"/>
        <v>0.31695514349330273</v>
      </c>
      <c r="W135" s="161">
        <f t="shared" ref="W135" si="497">SUM(W136:W138)</f>
        <v>335532.08</v>
      </c>
      <c r="X135" s="162">
        <f t="shared" ref="X135" si="498">IFERROR(W135/$R135,0)</f>
        <v>0.62623893711438894</v>
      </c>
      <c r="Z135" s="160">
        <f>SUM(Z136:Z138)</f>
        <v>0</v>
      </c>
      <c r="AA135" s="161">
        <f t="shared" ref="AA135" si="499">SUM(AA136:AA138)</f>
        <v>0</v>
      </c>
      <c r="AB135" s="162">
        <f t="shared" si="473"/>
        <v>0</v>
      </c>
      <c r="AC135" s="161">
        <f t="shared" ref="AC135" si="500">SUM(AC136:AC138)</f>
        <v>0</v>
      </c>
      <c r="AD135" s="162">
        <f t="shared" si="474"/>
        <v>0</v>
      </c>
      <c r="AE135" s="161">
        <f t="shared" ref="AE135" si="501">SUM(AE136:AE138)</f>
        <v>0</v>
      </c>
      <c r="AF135" s="162">
        <f t="shared" si="475"/>
        <v>0</v>
      </c>
      <c r="AH135" s="160">
        <f>SUM(AH136:AH138)</f>
        <v>0</v>
      </c>
      <c r="AI135" s="161">
        <f t="shared" ref="AI135:AM135" si="502">SUM(AI136:AI138)</f>
        <v>0</v>
      </c>
      <c r="AJ135" s="162">
        <f t="shared" si="476"/>
        <v>0</v>
      </c>
      <c r="AK135" s="161">
        <f t="shared" si="502"/>
        <v>0</v>
      </c>
      <c r="AL135" s="162">
        <f t="shared" si="477"/>
        <v>0</v>
      </c>
      <c r="AM135" s="161">
        <f t="shared" si="502"/>
        <v>0</v>
      </c>
      <c r="AN135" s="162">
        <f t="shared" si="478"/>
        <v>0</v>
      </c>
      <c r="AP135" s="160">
        <f>SUM(AP136:AP138)</f>
        <v>0</v>
      </c>
      <c r="AQ135" s="161">
        <f t="shared" ref="AQ135" si="503">SUM(AQ136:AQ138)</f>
        <v>0</v>
      </c>
      <c r="AR135" s="162">
        <f t="shared" si="479"/>
        <v>0</v>
      </c>
      <c r="AS135" s="161">
        <f t="shared" ref="AS135" si="504">SUM(AS136:AS138)</f>
        <v>0</v>
      </c>
      <c r="AT135" s="162">
        <f t="shared" si="480"/>
        <v>0</v>
      </c>
      <c r="AU135" s="161">
        <f t="shared" ref="AU135" si="505">SUM(AU136:AU138)</f>
        <v>0</v>
      </c>
      <c r="AV135" s="162">
        <f t="shared" si="481"/>
        <v>0</v>
      </c>
      <c r="AX135" s="160">
        <f>SUM(AX136:AX138)</f>
        <v>161125.67499999999</v>
      </c>
      <c r="AY135" s="161">
        <f t="shared" ref="AY135" si="506">SUM(AY136:AY138)</f>
        <v>0</v>
      </c>
      <c r="AZ135" s="162">
        <f t="shared" si="482"/>
        <v>0</v>
      </c>
      <c r="BA135" s="161">
        <f t="shared" ref="BA135" si="507">SUM(BA136:BA138)</f>
        <v>10349</v>
      </c>
      <c r="BB135" s="162">
        <f t="shared" si="483"/>
        <v>6.4229366300560115E-2</v>
      </c>
      <c r="BC135" s="161">
        <f t="shared" ref="BC135" si="508">SUM(BC136:BC138)</f>
        <v>150776.67499999999</v>
      </c>
      <c r="BD135" s="162">
        <f t="shared" si="484"/>
        <v>0.93577063369943991</v>
      </c>
      <c r="BF135" s="160">
        <f>SUM(BF136:BF138)</f>
        <v>0</v>
      </c>
      <c r="BG135" s="161">
        <f t="shared" ref="BG135" si="509">SUM(BG136:BG138)</f>
        <v>0</v>
      </c>
      <c r="BH135" s="162">
        <f t="shared" si="485"/>
        <v>0</v>
      </c>
      <c r="BI135" s="161">
        <f t="shared" ref="BI135" si="510">SUM(BI136:BI138)</f>
        <v>0</v>
      </c>
      <c r="BJ135" s="162">
        <f t="shared" si="486"/>
        <v>0</v>
      </c>
      <c r="BK135" s="161">
        <f t="shared" ref="BK135" si="511">SUM(BK136:BK138)</f>
        <v>0</v>
      </c>
      <c r="BL135" s="162">
        <f t="shared" si="487"/>
        <v>0</v>
      </c>
      <c r="BN135" s="160">
        <f>SUM(BN136:BN138)</f>
        <v>0</v>
      </c>
      <c r="BO135" s="161">
        <f t="shared" ref="BO135" si="512">SUM(BO136:BO138)</f>
        <v>0</v>
      </c>
      <c r="BP135" s="162">
        <f t="shared" si="488"/>
        <v>0</v>
      </c>
      <c r="BQ135" s="161">
        <f t="shared" ref="BQ135" si="513">SUM(BQ136:BQ138)</f>
        <v>0</v>
      </c>
      <c r="BR135" s="162">
        <f t="shared" si="489"/>
        <v>0</v>
      </c>
      <c r="BS135" s="161">
        <f t="shared" ref="BS135" si="514">SUM(BS136:BS138)</f>
        <v>0</v>
      </c>
      <c r="BT135" s="162">
        <f t="shared" si="490"/>
        <v>0</v>
      </c>
    </row>
    <row r="136" spans="1:72" ht="12.6" hidden="1" outlineLevel="1" thickBot="1" x14ac:dyDescent="0.3">
      <c r="A136" s="150" t="s">
        <v>4104</v>
      </c>
      <c r="B136" s="142">
        <f>SUMIFS(ОСТАТКИ!AD:AD,ОСТАТКИ!Q:Q,'ABC ПО СКЛАДАМ'!A:A)</f>
        <v>777548.96666666667</v>
      </c>
      <c r="C136" s="135">
        <f>SUMIFS(ОСТАТКИ!AD:AD,ОСТАТКИ!Q:Q,'ABC ПО СКЛАДАМ'!A:A,ОСТАТКИ!S:S,'ABC ПО СКЛАДАМ'!C$3)</f>
        <v>23200</v>
      </c>
      <c r="D136" s="68">
        <f t="shared" si="466"/>
        <v>2.9837349150443643E-2</v>
      </c>
      <c r="E136" s="135">
        <f>SUMIFS(ОСТАТКИ!AD:AD,ОСТАТКИ!Q:Q,'ABC ПО СКЛАДАМ'!A:A,ОСТАТКИ!S:S,'ABC ПО СКЛАДАМ'!E$3)</f>
        <v>137173.76666666666</v>
      </c>
      <c r="F136" s="68">
        <f t="shared" si="467"/>
        <v>0.17641817113425953</v>
      </c>
      <c r="G136" s="135">
        <f>SUMIFS(ОСТАТКИ!AD:AD,ОСТАТКИ!Q:Q,'ABC ПО СКЛАДАМ'!A:A,ОСТАТКИ!S:S,'ABC ПО СКЛАДАМ'!G$3)</f>
        <v>617175.19999999995</v>
      </c>
      <c r="H136" s="143">
        <f t="shared" si="468"/>
        <v>0.79374447971529671</v>
      </c>
      <c r="I136" s="132"/>
      <c r="J136" s="142">
        <f>SUMIFS(ОСТАТКИ!AA:AA,ОСТАТКИ!Q:Q,'ABC ПО СКЛАДАМ'!A:A)</f>
        <v>0</v>
      </c>
      <c r="K136" s="135">
        <f>SUMIFS(ОСТАТКИ!AA:AA,ОСТАТКИ!Q:Q,'ABC ПО СКЛАДАМ'!A:A,ОСТАТКИ!S:S,'ABC ПО СКЛАДАМ'!K$3)</f>
        <v>0</v>
      </c>
      <c r="L136" s="68">
        <f t="shared" si="469"/>
        <v>0</v>
      </c>
      <c r="M136" s="135">
        <f>SUMIFS(ОСТАТКИ!$AA:$AA,ОСТАТКИ!$Q:$Q,'ABC ПО СКЛАДАМ'!$A:$A,ОСТАТКИ!$S:$S,'ABC ПО СКЛАДАМ'!M$3)</f>
        <v>0</v>
      </c>
      <c r="N136" s="68">
        <f t="shared" si="470"/>
        <v>0</v>
      </c>
      <c r="O136" s="135">
        <f>SUMIFS(ОСТАТКИ!$AA:$AA,ОСТАТКИ!$Q:$Q,'ABC ПО СКЛАДАМ'!$A:$A,ОСТАТКИ!$S:$S,'ABC ПО СКЛАДАМ'!O$3)</f>
        <v>0</v>
      </c>
      <c r="P136" s="68">
        <f t="shared" si="470"/>
        <v>0</v>
      </c>
      <c r="R136" s="142">
        <f>SUMIFS(ОСТАТКИ!Z:Z,ОСТАТКИ!Q:Q,'ABC ПО СКЛАДАМ'!A:A)</f>
        <v>435442.70333333331</v>
      </c>
      <c r="S136" s="135">
        <f>SUMIFS(ОСТАТКИ!$Z:$Z,ОСТАТКИ!$Q:$Q,'ABC ПО СКЛАДАМ'!$A:$A,ОСТАТКИ!$S:$S,'ABC ПО СКЛАДАМ'!S$2)</f>
        <v>0</v>
      </c>
      <c r="T136" s="68">
        <f t="shared" si="471"/>
        <v>0</v>
      </c>
      <c r="U136" s="135">
        <f>SUMIFS(ОСТАТКИ!$Z:$Z,ОСТАТКИ!$Q:$Q,'ABC ПО СКЛАДАМ'!$A:$A,ОСТАТКИ!$S:$S,'ABC ПО СКЛАДАМ'!U$2)</f>
        <v>130352.15333333335</v>
      </c>
      <c r="V136" s="68">
        <f t="shared" si="471"/>
        <v>0.29935546590970935</v>
      </c>
      <c r="W136" s="135">
        <f>SUMIFS(ОСТАТКИ!$Z:$Z,ОСТАТКИ!$Q:$Q,'ABC ПО СКЛАДАМ'!$A:$A,ОСТАТКИ!$S:$S,'ABC ПО СКЛАДАМ'!W$2)</f>
        <v>305090.55</v>
      </c>
      <c r="X136" s="68">
        <f t="shared" ref="X136" si="515">IFERROR(W136/$R136,0)</f>
        <v>0.7006445340902907</v>
      </c>
      <c r="Z136" s="142">
        <f>SUMIFS(ОСТАТКИ!W:W,ОСТАТКИ!Q:Q,'ABC ПО СКЛАДАМ'!A:A)</f>
        <v>0</v>
      </c>
      <c r="AA136" s="135">
        <f>SUMIFS(ОСТАТКИ!$W:$W,ОСТАТКИ!$Q:$Q,'ABC ПО СКЛАДАМ'!$A:$A,ОСТАТКИ!$S:$S,'ABC ПО СКЛАДАМ'!AA$2)</f>
        <v>0</v>
      </c>
      <c r="AB136" s="68">
        <f t="shared" si="473"/>
        <v>0</v>
      </c>
      <c r="AC136" s="135">
        <f>SUMIFS(ОСТАТКИ!$W:$W,ОСТАТКИ!$Q:$Q,'ABC ПО СКЛАДАМ'!$A:$A,ОСТАТКИ!$S:$S,'ABC ПО СКЛАДАМ'!AC$2)</f>
        <v>0</v>
      </c>
      <c r="AD136" s="68">
        <f t="shared" si="474"/>
        <v>0</v>
      </c>
      <c r="AE136" s="135">
        <f>SUMIFS(ОСТАТКИ!$W:$W,ОСТАТКИ!$Q:$Q,'ABC ПО СКЛАДАМ'!$A:$A,ОСТАТКИ!$S:$S,'ABC ПО СКЛАДАМ'!AE$2)</f>
        <v>0</v>
      </c>
      <c r="AF136" s="68">
        <f t="shared" si="475"/>
        <v>0</v>
      </c>
      <c r="AH136" s="142">
        <f>SUMIFS(ОСТАТКИ!U:U,ОСТАТКИ!Q:Q,'ABC ПО СКЛАДАМ'!A:A)</f>
        <v>0</v>
      </c>
      <c r="AI136" s="135">
        <f>SUMIFS(ОСТАТКИ!$U:$U,ОСТАТКИ!$Q:$Q,'ABC ПО СКЛАДАМ'!$A:$A,ОСТАТКИ!$S:$S,'ABC ПО СКЛАДАМ'!AI$2)</f>
        <v>0</v>
      </c>
      <c r="AJ136" s="68">
        <f t="shared" si="476"/>
        <v>0</v>
      </c>
      <c r="AK136" s="135">
        <f>SUMIFS(ОСТАТКИ!$U:$U,ОСТАТКИ!$Q:$Q,'ABC ПО СКЛАДАМ'!$A:$A,ОСТАТКИ!$S:$S,'ABC ПО СКЛАДАМ'!AK$2)</f>
        <v>0</v>
      </c>
      <c r="AL136" s="68">
        <f t="shared" si="477"/>
        <v>0</v>
      </c>
      <c r="AM136" s="135">
        <f>SUMIFS(ОСТАТКИ!$U:$U,ОСТАТКИ!$Q:$Q,'ABC ПО СКЛАДАМ'!$A:$A,ОСТАТКИ!$S:$S,'ABC ПО СКЛАДАМ'!AM$2)</f>
        <v>0</v>
      </c>
      <c r="AN136" s="68">
        <f t="shared" si="478"/>
        <v>0</v>
      </c>
      <c r="AP136" s="142">
        <f>SUMIFS(ОСТАТКИ!T:T,ОСТАТКИ!Q:Q,'ABC ПО СКЛАДАМ'!A:A)</f>
        <v>0</v>
      </c>
      <c r="AQ136" s="135">
        <f>SUMIFS(ОСТАТКИ!$T:$T,ОСТАТКИ!$Q:$Q,'ABC ПО СКЛАДАМ'!$A:$A,ОСТАТКИ!$S:$S,'ABC ПО СКЛАДАМ'!AQ$2)</f>
        <v>0</v>
      </c>
      <c r="AR136" s="68">
        <f t="shared" si="479"/>
        <v>0</v>
      </c>
      <c r="AS136" s="135">
        <f>SUMIFS(ОСТАТКИ!$T:$T,ОСТАТКИ!$Q:$Q,'ABC ПО СКЛАДАМ'!$A:$A,ОСТАТКИ!$S:$S,'ABC ПО СКЛАДАМ'!AS$2)</f>
        <v>0</v>
      </c>
      <c r="AT136" s="68">
        <f t="shared" si="480"/>
        <v>0</v>
      </c>
      <c r="AU136" s="135">
        <f>SUMIFS(ОСТАТКИ!$T:$T,ОСТАТКИ!$Q:$Q,'ABC ПО СКЛАДАМ'!$A:$A,ОСТАТКИ!$S:$S,'ABC ПО СКЛАДАМ'!AU$2)</f>
        <v>0</v>
      </c>
      <c r="AV136" s="68">
        <f t="shared" si="481"/>
        <v>0</v>
      </c>
      <c r="AX136" s="142">
        <f>SUMIFS(ОСТАТКИ!AB:AB,ОСТАТКИ!Q:Q,'ABC ПО СКЛАДАМ'!A:A)</f>
        <v>148634</v>
      </c>
      <c r="AY136" s="135">
        <f>SUMIFS(ОСТАТКИ!$AB:$AB,ОСТАТКИ!$Q:$Q,'ABC ПО СКЛАДАМ'!$A:$A,ОСТАТКИ!$S:$S,'ABC ПО СКЛАДАМ'!AY$2)</f>
        <v>0</v>
      </c>
      <c r="AZ136" s="68">
        <f t="shared" si="482"/>
        <v>0</v>
      </c>
      <c r="BA136" s="135">
        <f>SUMIFS(ОСТАТКИ!$AB:$AB,ОСТАТКИ!$Q:$Q,'ABC ПО СКЛАДАМ'!$A:$A,ОСТАТКИ!$S:$S,'ABC ПО СКЛАДАМ'!BA$2)</f>
        <v>10349</v>
      </c>
      <c r="BB136" s="68">
        <f t="shared" si="483"/>
        <v>6.9627406919009108E-2</v>
      </c>
      <c r="BC136" s="135">
        <f>SUMIFS(ОСТАТКИ!$AB:$AB,ОСТАТКИ!$Q:$Q,'ABC ПО СКЛАДАМ'!$A:$A,ОСТАТКИ!$S:$S,'ABC ПО СКЛАДАМ'!BC$2)</f>
        <v>138285</v>
      </c>
      <c r="BD136" s="68">
        <f t="shared" si="484"/>
        <v>0.93037259308099085</v>
      </c>
      <c r="BF136" s="142">
        <f>SUMIFS(ОСТАТКИ!AC:AC,ОСТАТКИ!Q:Q,'ABC ПО СКЛАДАМ'!A:A)</f>
        <v>0</v>
      </c>
      <c r="BG136" s="135">
        <f>SUMIFS(ОСТАТКИ!$AC:$AC,ОСТАТКИ!$Q:$Q,'ABC ПО СКЛАДАМ'!$A:$A,ОСТАТКИ!$S:$S,'ABC ПО СКЛАДАМ'!BG$2)</f>
        <v>0</v>
      </c>
      <c r="BH136" s="68">
        <f t="shared" si="485"/>
        <v>0</v>
      </c>
      <c r="BI136" s="135">
        <f>SUMIFS(ОСТАТКИ!$AC:$AC,ОСТАТКИ!$Q:$Q,'ABC ПО СКЛАДАМ'!$A:$A,ОСТАТКИ!$S:$S,'ABC ПО СКЛАДАМ'!BI$2)</f>
        <v>0</v>
      </c>
      <c r="BJ136" s="68">
        <f t="shared" si="486"/>
        <v>0</v>
      </c>
      <c r="BK136" s="135">
        <f>SUMIFS(ОСТАТКИ!$AC:$AC,ОСТАТКИ!$Q:$Q,'ABC ПО СКЛАДАМ'!$A:$A,ОСТАТКИ!$S:$S,'ABC ПО СКЛАДАМ'!BK$2)</f>
        <v>0</v>
      </c>
      <c r="BL136" s="68">
        <f t="shared" si="487"/>
        <v>0</v>
      </c>
      <c r="BN136" s="142">
        <f>SUMIFS(ОСТАТКИ!Y:Y,ОСТАТКИ!Q:Q,'ABC ПО СКЛАДАМ'!A:A)</f>
        <v>0</v>
      </c>
      <c r="BO136" s="135">
        <f>SUMIFS(ОСТАТКИ!$Y:$Y,ОСТАТКИ!$Q:$Q,'ABC ПО СКЛАДАМ'!$A:$A,ОСТАТКИ!$S:$S,'ABC ПО СКЛАДАМ'!BO$2)</f>
        <v>0</v>
      </c>
      <c r="BP136" s="68">
        <f t="shared" si="488"/>
        <v>0</v>
      </c>
      <c r="BQ136" s="135">
        <f>SUMIFS(ОСТАТКИ!$Y:$Y,ОСТАТКИ!$Q:$Q,'ABC ПО СКЛАДАМ'!$A:$A,ОСТАТКИ!$S:$S,'ABC ПО СКЛАДАМ'!BQ$2)</f>
        <v>0</v>
      </c>
      <c r="BR136" s="68">
        <f t="shared" si="489"/>
        <v>0</v>
      </c>
      <c r="BS136" s="135">
        <f>SUMIFS(ОСТАТКИ!$Y:$Y,ОСТАТКИ!$Q:$Q,'ABC ПО СКЛАДАМ'!$A:$A,ОСТАТКИ!$S:$S,'ABC ПО СКЛАДАМ'!BS$2)</f>
        <v>0</v>
      </c>
      <c r="BT136" s="68">
        <f t="shared" si="490"/>
        <v>0</v>
      </c>
    </row>
    <row r="137" spans="1:72" ht="12.6" hidden="1" outlineLevel="1" thickBot="1" x14ac:dyDescent="0.3">
      <c r="A137" s="150" t="s">
        <v>4140</v>
      </c>
      <c r="B137" s="142">
        <f>SUMIFS(ОСТАТКИ!AD:AD,ОСТАТКИ!Q:Q,'ABC ПО СКЛАДАМ'!A:A)</f>
        <v>276479</v>
      </c>
      <c r="C137" s="135">
        <f>SUMIFS(ОСТАТКИ!AD:AD,ОСТАТКИ!Q:Q,'ABC ПО СКЛАДАМ'!A:A,ОСТАТКИ!S:S,'ABC ПО СКЛАДАМ'!C$3)</f>
        <v>1009</v>
      </c>
      <c r="D137" s="68">
        <f t="shared" si="466"/>
        <v>3.6494634312190075E-3</v>
      </c>
      <c r="E137" s="135">
        <f>SUMIFS(ОСТАТКИ!AD:AD,ОСТАТКИ!Q:Q,'ABC ПО СКЛАДАМ'!A:A,ОСТАТКИ!S:S,'ABC ПО СКЛАДАМ'!E$3)</f>
        <v>64899</v>
      </c>
      <c r="F137" s="68">
        <f t="shared" si="467"/>
        <v>0.23473392192535419</v>
      </c>
      <c r="G137" s="135">
        <f>SUMIFS(ОСТАТКИ!AD:AD,ОСТАТКИ!Q:Q,'ABC ПО СКЛАДАМ'!A:A,ОСТАТКИ!S:S,'ABC ПО СКЛАДАМ'!G$3)</f>
        <v>210571</v>
      </c>
      <c r="H137" s="143">
        <f t="shared" si="468"/>
        <v>0.76161661464342678</v>
      </c>
      <c r="I137" s="132"/>
      <c r="J137" s="142">
        <f>SUMIFS(ОСТАТКИ!AA:AA,ОСТАТКИ!Q:Q,'ABC ПО СКЛАДАМ'!A:A)</f>
        <v>227200</v>
      </c>
      <c r="K137" s="135">
        <f>SUMIFS(ОСТАТКИ!AA:AA,ОСТАТКИ!Q:Q,'ABC ПО СКЛАДАМ'!A:A,ОСТАТКИ!S:S,'ABC ПО СКЛАДАМ'!K$3)</f>
        <v>0</v>
      </c>
      <c r="L137" s="68">
        <f t="shared" si="469"/>
        <v>0</v>
      </c>
      <c r="M137" s="135">
        <f>SUMIFS(ОСТАТКИ!$AA:$AA,ОСТАТКИ!$Q:$Q,'ABC ПО СКЛАДАМ'!$A:$A,ОСТАТКИ!$S:$S,'ABC ПО СКЛАДАМ'!M$3)</f>
        <v>227200</v>
      </c>
      <c r="N137" s="68">
        <f t="shared" si="470"/>
        <v>1</v>
      </c>
      <c r="O137" s="135">
        <f>SUMIFS(ОСТАТКИ!$AA:$AA,ОСТАТКИ!$Q:$Q,'ABC ПО СКЛАДАМ'!$A:$A,ОСТАТКИ!$S:$S,'ABC ПО СКЛАДАМ'!O$3)</f>
        <v>0</v>
      </c>
      <c r="P137" s="68">
        <f t="shared" si="470"/>
        <v>0</v>
      </c>
      <c r="R137" s="142">
        <f>SUMIFS(ОСТАТКИ!Z:Z,ОСТАТКИ!Q:Q,'ABC ПО СКЛАДАМ'!A:A)</f>
        <v>91325</v>
      </c>
      <c r="S137" s="135">
        <f>SUMIFS(ОСТАТКИ!$Z:$Z,ОСТАТКИ!$Q:$Q,'ABC ПО СКЛАДАМ'!$A:$A,ОСТАТКИ!$S:$S,'ABC ПО СКЛАДАМ'!S$2)</f>
        <v>30436</v>
      </c>
      <c r="T137" s="68">
        <f t="shared" si="471"/>
        <v>0.33327128387626609</v>
      </c>
      <c r="U137" s="135">
        <f>SUMIFS(ОСТАТКИ!$Z:$Z,ОСТАТКИ!$Q:$Q,'ABC ПО СКЛАДАМ'!$A:$A,ОСТАТКИ!$S:$S,'ABC ПО СКЛАДАМ'!U$2)</f>
        <v>38219</v>
      </c>
      <c r="V137" s="68">
        <f t="shared" si="471"/>
        <v>0.4184943881741035</v>
      </c>
      <c r="W137" s="135">
        <f>SUMIFS(ОСТАТКИ!$Z:$Z,ОСТАТКИ!$Q:$Q,'ABC ПО СКЛАДАМ'!$A:$A,ОСТАТКИ!$S:$S,'ABC ПО СКЛАДАМ'!W$2)</f>
        <v>22670</v>
      </c>
      <c r="X137" s="68">
        <f t="shared" ref="X137" si="516">IFERROR(W137/$R137,0)</f>
        <v>0.24823432794963043</v>
      </c>
      <c r="Z137" s="142">
        <f>SUMIFS(ОСТАТКИ!W:W,ОСТАТКИ!Q:Q,'ABC ПО СКЛАДАМ'!A:A)</f>
        <v>0</v>
      </c>
      <c r="AA137" s="135">
        <f>SUMIFS(ОСТАТКИ!$W:$W,ОСТАТКИ!$Q:$Q,'ABC ПО СКЛАДАМ'!$A:$A,ОСТАТКИ!$S:$S,'ABC ПО СКЛАДАМ'!AA$2)</f>
        <v>0</v>
      </c>
      <c r="AB137" s="68">
        <f t="shared" si="473"/>
        <v>0</v>
      </c>
      <c r="AC137" s="135">
        <f>SUMIFS(ОСТАТКИ!$W:$W,ОСТАТКИ!$Q:$Q,'ABC ПО СКЛАДАМ'!$A:$A,ОСТАТКИ!$S:$S,'ABC ПО СКЛАДАМ'!AC$2)</f>
        <v>0</v>
      </c>
      <c r="AD137" s="68">
        <f t="shared" si="474"/>
        <v>0</v>
      </c>
      <c r="AE137" s="135">
        <f>SUMIFS(ОСТАТКИ!$W:$W,ОСТАТКИ!$Q:$Q,'ABC ПО СКЛАДАМ'!$A:$A,ОСТАТКИ!$S:$S,'ABC ПО СКЛАДАМ'!AE$2)</f>
        <v>0</v>
      </c>
      <c r="AF137" s="68">
        <f t="shared" si="475"/>
        <v>0</v>
      </c>
      <c r="AH137" s="142">
        <f>SUMIFS(ОСТАТКИ!U:U,ОСТАТКИ!Q:Q,'ABC ПО СКЛАДАМ'!A:A)</f>
        <v>0</v>
      </c>
      <c r="AI137" s="135">
        <f>SUMIFS(ОСТАТКИ!$U:$U,ОСТАТКИ!$Q:$Q,'ABC ПО СКЛАДАМ'!$A:$A,ОСТАТКИ!$S:$S,'ABC ПО СКЛАДАМ'!AI$2)</f>
        <v>0</v>
      </c>
      <c r="AJ137" s="68">
        <f t="shared" si="476"/>
        <v>0</v>
      </c>
      <c r="AK137" s="135">
        <f>SUMIFS(ОСТАТКИ!$U:$U,ОСТАТКИ!$Q:$Q,'ABC ПО СКЛАДАМ'!$A:$A,ОСТАТКИ!$S:$S,'ABC ПО СКЛАДАМ'!AK$2)</f>
        <v>0</v>
      </c>
      <c r="AL137" s="68">
        <f t="shared" si="477"/>
        <v>0</v>
      </c>
      <c r="AM137" s="135">
        <f>SUMIFS(ОСТАТКИ!$U:$U,ОСТАТКИ!$Q:$Q,'ABC ПО СКЛАДАМ'!$A:$A,ОСТАТКИ!$S:$S,'ABC ПО СКЛАДАМ'!AM$2)</f>
        <v>0</v>
      </c>
      <c r="AN137" s="68">
        <f t="shared" si="478"/>
        <v>0</v>
      </c>
      <c r="AP137" s="142">
        <f>SUMIFS(ОСТАТКИ!T:T,ОСТАТКИ!Q:Q,'ABC ПО СКЛАДАМ'!A:A)</f>
        <v>0</v>
      </c>
      <c r="AQ137" s="135">
        <f>SUMIFS(ОСТАТКИ!$T:$T,ОСТАТКИ!$Q:$Q,'ABC ПО СКЛАДАМ'!$A:$A,ОСТАТКИ!$S:$S,'ABC ПО СКЛАДАМ'!AQ$2)</f>
        <v>0</v>
      </c>
      <c r="AR137" s="68">
        <f t="shared" si="479"/>
        <v>0</v>
      </c>
      <c r="AS137" s="135">
        <f>SUMIFS(ОСТАТКИ!$T:$T,ОСТАТКИ!$Q:$Q,'ABC ПО СКЛАДАМ'!$A:$A,ОСТАТКИ!$S:$S,'ABC ПО СКЛАДАМ'!AS$2)</f>
        <v>0</v>
      </c>
      <c r="AT137" s="68">
        <f t="shared" si="480"/>
        <v>0</v>
      </c>
      <c r="AU137" s="135">
        <f>SUMIFS(ОСТАТКИ!$T:$T,ОСТАТКИ!$Q:$Q,'ABC ПО СКЛАДАМ'!$A:$A,ОСТАТКИ!$S:$S,'ABC ПО СКЛАДАМ'!AU$2)</f>
        <v>0</v>
      </c>
      <c r="AV137" s="68">
        <f t="shared" si="481"/>
        <v>0</v>
      </c>
      <c r="AX137" s="142">
        <f>SUMIFS(ОСТАТКИ!AB:AB,ОСТАТКИ!Q:Q,'ABC ПО СКЛАДАМ'!A:A)</f>
        <v>0</v>
      </c>
      <c r="AY137" s="135">
        <f>SUMIFS(ОСТАТКИ!$AB:$AB,ОСТАТКИ!$Q:$Q,'ABC ПО СКЛАДАМ'!$A:$A,ОСТАТКИ!$S:$S,'ABC ПО СКЛАДАМ'!AY$2)</f>
        <v>0</v>
      </c>
      <c r="AZ137" s="68">
        <f t="shared" si="482"/>
        <v>0</v>
      </c>
      <c r="BA137" s="135">
        <f>SUMIFS(ОСТАТКИ!$AB:$AB,ОСТАТКИ!$Q:$Q,'ABC ПО СКЛАДАМ'!$A:$A,ОСТАТКИ!$S:$S,'ABC ПО СКЛАДАМ'!BA$2)</f>
        <v>0</v>
      </c>
      <c r="BB137" s="68">
        <f t="shared" si="483"/>
        <v>0</v>
      </c>
      <c r="BC137" s="135">
        <f>SUMIFS(ОСТАТКИ!$AB:$AB,ОСТАТКИ!$Q:$Q,'ABC ПО СКЛАДАМ'!$A:$A,ОСТАТКИ!$S:$S,'ABC ПО СКЛАДАМ'!BC$2)</f>
        <v>0</v>
      </c>
      <c r="BD137" s="68">
        <f t="shared" si="484"/>
        <v>0</v>
      </c>
      <c r="BF137" s="142">
        <f>SUMIFS(ОСТАТКИ!AC:AC,ОСТАТКИ!Q:Q,'ABC ПО СКЛАДАМ'!A:A)</f>
        <v>0</v>
      </c>
      <c r="BG137" s="135">
        <f>SUMIFS(ОСТАТКИ!$AC:$AC,ОСТАТКИ!$Q:$Q,'ABC ПО СКЛАДАМ'!$A:$A,ОСТАТКИ!$S:$S,'ABC ПО СКЛАДАМ'!BG$2)</f>
        <v>0</v>
      </c>
      <c r="BH137" s="68">
        <f t="shared" si="485"/>
        <v>0</v>
      </c>
      <c r="BI137" s="135">
        <f>SUMIFS(ОСТАТКИ!$AC:$AC,ОСТАТКИ!$Q:$Q,'ABC ПО СКЛАДАМ'!$A:$A,ОСТАТКИ!$S:$S,'ABC ПО СКЛАДАМ'!BI$2)</f>
        <v>0</v>
      </c>
      <c r="BJ137" s="68">
        <f t="shared" si="486"/>
        <v>0</v>
      </c>
      <c r="BK137" s="135">
        <f>SUMIFS(ОСТАТКИ!$AC:$AC,ОСТАТКИ!$Q:$Q,'ABC ПО СКЛАДАМ'!$A:$A,ОСТАТКИ!$S:$S,'ABC ПО СКЛАДАМ'!BK$2)</f>
        <v>0</v>
      </c>
      <c r="BL137" s="68">
        <f t="shared" si="487"/>
        <v>0</v>
      </c>
      <c r="BN137" s="142">
        <f>SUMIFS(ОСТАТКИ!Y:Y,ОСТАТКИ!Q:Q,'ABC ПО СКЛАДАМ'!A:A)</f>
        <v>0</v>
      </c>
      <c r="BO137" s="135">
        <f>SUMIFS(ОСТАТКИ!$Y:$Y,ОСТАТКИ!$Q:$Q,'ABC ПО СКЛАДАМ'!$A:$A,ОСТАТКИ!$S:$S,'ABC ПО СКЛАДАМ'!BO$2)</f>
        <v>0</v>
      </c>
      <c r="BP137" s="68">
        <f t="shared" si="488"/>
        <v>0</v>
      </c>
      <c r="BQ137" s="135">
        <f>SUMIFS(ОСТАТКИ!$Y:$Y,ОСТАТКИ!$Q:$Q,'ABC ПО СКЛАДАМ'!$A:$A,ОСТАТКИ!$S:$S,'ABC ПО СКЛАДАМ'!BQ$2)</f>
        <v>0</v>
      </c>
      <c r="BR137" s="68">
        <f t="shared" si="489"/>
        <v>0</v>
      </c>
      <c r="BS137" s="135">
        <f>SUMIFS(ОСТАТКИ!$Y:$Y,ОСТАТКИ!$Q:$Q,'ABC ПО СКЛАДАМ'!$A:$A,ОСТАТКИ!$S:$S,'ABC ПО СКЛАДАМ'!BS$2)</f>
        <v>0</v>
      </c>
      <c r="BT137" s="68">
        <f t="shared" si="490"/>
        <v>0</v>
      </c>
    </row>
    <row r="138" spans="1:72" ht="12.6" hidden="1" outlineLevel="1" thickBot="1" x14ac:dyDescent="0.3">
      <c r="A138" s="152" t="s">
        <v>4159</v>
      </c>
      <c r="B138" s="146">
        <f>SUMIFS(ОСТАТКИ!AD:AD,ОСТАТКИ!Q:Q,'ABC ПО СКЛАДАМ'!A:A)</f>
        <v>315452.87500000006</v>
      </c>
      <c r="C138" s="147">
        <f>SUMIFS(ОСТАТКИ!AD:AD,ОСТАТКИ!Q:Q,'ABC ПО СКЛАДАМ'!A:A,ОСТАТКИ!S:S,'ABC ПО СКЛАДАМ'!C$3)</f>
        <v>229500</v>
      </c>
      <c r="D138" s="69">
        <f t="shared" si="466"/>
        <v>0.72752546636324034</v>
      </c>
      <c r="E138" s="147">
        <f>SUMIFS(ОСТАТКИ!AD:AD,ОСТАТКИ!Q:Q,'ABC ПО СКЛАДАМ'!A:A,ОСТАТКИ!S:S,'ABC ПО СКЛАДАМ'!E$3)</f>
        <v>81354.540000000008</v>
      </c>
      <c r="F138" s="69">
        <f t="shared" si="467"/>
        <v>0.25789760197937645</v>
      </c>
      <c r="G138" s="147">
        <f>SUMIFS(ОСТАТКИ!AD:AD,ОСТАТКИ!Q:Q,'ABC ПО СКЛАДАМ'!A:A,ОСТАТКИ!S:S,'ABC ПО СКЛАДАМ'!G$3)</f>
        <v>4598.335</v>
      </c>
      <c r="H138" s="148">
        <f t="shared" si="468"/>
        <v>1.4576931657383054E-2</v>
      </c>
      <c r="I138" s="132"/>
      <c r="J138" s="146">
        <f>SUMIFS(ОСТАТКИ!AA:AA,ОСТАТКИ!Q:Q,'ABC ПО СКЛАДАМ'!A:A)</f>
        <v>0</v>
      </c>
      <c r="K138" s="147">
        <f>SUMIFS(ОСТАТКИ!AA:AA,ОСТАТКИ!Q:Q,'ABC ПО СКЛАДАМ'!A:A,ОСТАТКИ!S:S,'ABC ПО СКЛАДАМ'!K$3)</f>
        <v>0</v>
      </c>
      <c r="L138" s="69">
        <f t="shared" si="469"/>
        <v>0</v>
      </c>
      <c r="M138" s="147">
        <f>SUMIFS(ОСТАТКИ!$AA:$AA,ОСТАТКИ!$Q:$Q,'ABC ПО СКЛАДАМ'!$A:$A,ОСТАТКИ!$S:$S,'ABC ПО СКЛАДАМ'!M$3)</f>
        <v>0</v>
      </c>
      <c r="N138" s="69">
        <f t="shared" si="470"/>
        <v>0</v>
      </c>
      <c r="O138" s="147">
        <f>SUMIFS(ОСТАТКИ!$AA:$AA,ОСТАТКИ!$Q:$Q,'ABC ПО СКЛАДАМ'!$A:$A,ОСТАТКИ!$S:$S,'ABC ПО СКЛАДАМ'!O$3)</f>
        <v>0</v>
      </c>
      <c r="P138" s="69">
        <f t="shared" si="470"/>
        <v>0</v>
      </c>
      <c r="R138" s="146">
        <f>SUMIFS(ОСТАТКИ!Z:Z,ОСТАТКИ!Q:Q,'ABC ПО СКЛАДАМ'!A:A)</f>
        <v>9021.5300000000007</v>
      </c>
      <c r="S138" s="147">
        <f>SUMIFS(ОСТАТКИ!$Z:$Z,ОСТАТКИ!$Q:$Q,'ABC ПО СКЛАДАМ'!$A:$A,ОСТАТКИ!$S:$S,'ABC ПО СКЛАДАМ'!S$2)</f>
        <v>0</v>
      </c>
      <c r="T138" s="69">
        <f t="shared" si="471"/>
        <v>0</v>
      </c>
      <c r="U138" s="147">
        <f>SUMIFS(ОСТАТКИ!$Z:$Z,ОСТАТКИ!$Q:$Q,'ABC ПО СКЛАДАМ'!$A:$A,ОСТАТКИ!$S:$S,'ABC ПО СКЛАДАМ'!U$2)</f>
        <v>1250</v>
      </c>
      <c r="V138" s="69">
        <f t="shared" si="471"/>
        <v>0.13855742872882981</v>
      </c>
      <c r="W138" s="147">
        <f>SUMIFS(ОСТАТКИ!$Z:$Z,ОСТАТКИ!$Q:$Q,'ABC ПО СКЛАДАМ'!$A:$A,ОСТАТКИ!$S:$S,'ABC ПО СКЛАДАМ'!W$2)</f>
        <v>7771.5300000000007</v>
      </c>
      <c r="X138" s="69">
        <f t="shared" ref="X138" si="517">IFERROR(W138/$R138,0)</f>
        <v>0.86144257127117019</v>
      </c>
      <c r="Z138" s="146">
        <f>SUMIFS(ОСТАТКИ!W:W,ОСТАТКИ!Q:Q,'ABC ПО СКЛАДАМ'!A:A)</f>
        <v>0</v>
      </c>
      <c r="AA138" s="147">
        <f>SUMIFS(ОСТАТКИ!$W:$W,ОСТАТКИ!$Q:$Q,'ABC ПО СКЛАДАМ'!$A:$A,ОСТАТКИ!$S:$S,'ABC ПО СКЛАДАМ'!AA$2)</f>
        <v>0</v>
      </c>
      <c r="AB138" s="69">
        <f t="shared" si="473"/>
        <v>0</v>
      </c>
      <c r="AC138" s="147">
        <f>SUMIFS(ОСТАТКИ!$W:$W,ОСТАТКИ!$Q:$Q,'ABC ПО СКЛАДАМ'!$A:$A,ОСТАТКИ!$S:$S,'ABC ПО СКЛАДАМ'!AC$2)</f>
        <v>0</v>
      </c>
      <c r="AD138" s="69">
        <f t="shared" si="474"/>
        <v>0</v>
      </c>
      <c r="AE138" s="147">
        <f>SUMIFS(ОСТАТКИ!$W:$W,ОСТАТКИ!$Q:$Q,'ABC ПО СКЛАДАМ'!$A:$A,ОСТАТКИ!$S:$S,'ABC ПО СКЛАДАМ'!AE$2)</f>
        <v>0</v>
      </c>
      <c r="AF138" s="69">
        <f t="shared" si="475"/>
        <v>0</v>
      </c>
      <c r="AH138" s="146">
        <f>SUMIFS(ОСТАТКИ!U:U,ОСТАТКИ!Q:Q,'ABC ПО СКЛАДАМ'!A:A)</f>
        <v>0</v>
      </c>
      <c r="AI138" s="147">
        <f>SUMIFS(ОСТАТКИ!$U:$U,ОСТАТКИ!$Q:$Q,'ABC ПО СКЛАДАМ'!$A:$A,ОСТАТКИ!$S:$S,'ABC ПО СКЛАДАМ'!AI$2)</f>
        <v>0</v>
      </c>
      <c r="AJ138" s="69">
        <f t="shared" si="476"/>
        <v>0</v>
      </c>
      <c r="AK138" s="147">
        <f>SUMIFS(ОСТАТКИ!$U:$U,ОСТАТКИ!$Q:$Q,'ABC ПО СКЛАДАМ'!$A:$A,ОСТАТКИ!$S:$S,'ABC ПО СКЛАДАМ'!AK$2)</f>
        <v>0</v>
      </c>
      <c r="AL138" s="69">
        <f t="shared" si="477"/>
        <v>0</v>
      </c>
      <c r="AM138" s="147">
        <f>SUMIFS(ОСТАТКИ!$U:$U,ОСТАТКИ!$Q:$Q,'ABC ПО СКЛАДАМ'!$A:$A,ОСТАТКИ!$S:$S,'ABC ПО СКЛАДАМ'!AM$2)</f>
        <v>0</v>
      </c>
      <c r="AN138" s="69">
        <f t="shared" si="478"/>
        <v>0</v>
      </c>
      <c r="AP138" s="146">
        <f>SUMIFS(ОСТАТКИ!T:T,ОСТАТКИ!Q:Q,'ABC ПО СКЛАДАМ'!A:A)</f>
        <v>0</v>
      </c>
      <c r="AQ138" s="147">
        <f>SUMIFS(ОСТАТКИ!$T:$T,ОСТАТКИ!$Q:$Q,'ABC ПО СКЛАДАМ'!$A:$A,ОСТАТКИ!$S:$S,'ABC ПО СКЛАДАМ'!AQ$2)</f>
        <v>0</v>
      </c>
      <c r="AR138" s="69">
        <f t="shared" si="479"/>
        <v>0</v>
      </c>
      <c r="AS138" s="147">
        <f>SUMIFS(ОСТАТКИ!$T:$T,ОСТАТКИ!$Q:$Q,'ABC ПО СКЛАДАМ'!$A:$A,ОСТАТКИ!$S:$S,'ABC ПО СКЛАДАМ'!AS$2)</f>
        <v>0</v>
      </c>
      <c r="AT138" s="69">
        <f t="shared" si="480"/>
        <v>0</v>
      </c>
      <c r="AU138" s="147">
        <f>SUMIFS(ОСТАТКИ!$T:$T,ОСТАТКИ!$Q:$Q,'ABC ПО СКЛАДАМ'!$A:$A,ОСТАТКИ!$S:$S,'ABC ПО СКЛАДАМ'!AU$2)</f>
        <v>0</v>
      </c>
      <c r="AV138" s="69">
        <f t="shared" si="481"/>
        <v>0</v>
      </c>
      <c r="AX138" s="146">
        <f>SUMIFS(ОСТАТКИ!AB:AB,ОСТАТКИ!Q:Q,'ABC ПО СКЛАДАМ'!A:A)</f>
        <v>12491.674999999999</v>
      </c>
      <c r="AY138" s="147">
        <f>SUMIFS(ОСТАТКИ!$AB:$AB,ОСТАТКИ!$Q:$Q,'ABC ПО СКЛАДАМ'!$A:$A,ОСТАТКИ!$S:$S,'ABC ПО СКЛАДАМ'!AY$2)</f>
        <v>0</v>
      </c>
      <c r="AZ138" s="69">
        <f t="shared" si="482"/>
        <v>0</v>
      </c>
      <c r="BA138" s="147">
        <f>SUMIFS(ОСТАТКИ!$AB:$AB,ОСТАТКИ!$Q:$Q,'ABC ПО СКЛАДАМ'!$A:$A,ОСТАТКИ!$S:$S,'ABC ПО СКЛАДАМ'!BA$2)</f>
        <v>0</v>
      </c>
      <c r="BB138" s="69">
        <f t="shared" si="483"/>
        <v>0</v>
      </c>
      <c r="BC138" s="147">
        <f>SUMIFS(ОСТАТКИ!$AB:$AB,ОСТАТКИ!$Q:$Q,'ABC ПО СКЛАДАМ'!$A:$A,ОСТАТКИ!$S:$S,'ABC ПО СКЛАДАМ'!BC$2)</f>
        <v>12491.674999999999</v>
      </c>
      <c r="BD138" s="69">
        <f t="shared" si="484"/>
        <v>1</v>
      </c>
      <c r="BF138" s="146">
        <f>SUMIFS(ОСТАТКИ!AC:AC,ОСТАТКИ!Q:Q,'ABC ПО СКЛАДАМ'!A:A)</f>
        <v>0</v>
      </c>
      <c r="BG138" s="147">
        <f>SUMIFS(ОСТАТКИ!$AC:$AC,ОСТАТКИ!$Q:$Q,'ABC ПО СКЛАДАМ'!$A:$A,ОСТАТКИ!$S:$S,'ABC ПО СКЛАДАМ'!BG$2)</f>
        <v>0</v>
      </c>
      <c r="BH138" s="69">
        <f t="shared" si="485"/>
        <v>0</v>
      </c>
      <c r="BI138" s="147">
        <f>SUMIFS(ОСТАТКИ!$AC:$AC,ОСТАТКИ!$Q:$Q,'ABC ПО СКЛАДАМ'!$A:$A,ОСТАТКИ!$S:$S,'ABC ПО СКЛАДАМ'!BI$2)</f>
        <v>0</v>
      </c>
      <c r="BJ138" s="69">
        <f t="shared" si="486"/>
        <v>0</v>
      </c>
      <c r="BK138" s="147">
        <f>SUMIFS(ОСТАТКИ!$AC:$AC,ОСТАТКИ!$Q:$Q,'ABC ПО СКЛАДАМ'!$A:$A,ОСТАТКИ!$S:$S,'ABC ПО СКЛАДАМ'!BK$2)</f>
        <v>0</v>
      </c>
      <c r="BL138" s="69">
        <f t="shared" si="487"/>
        <v>0</v>
      </c>
      <c r="BN138" s="146">
        <f>SUMIFS(ОСТАТКИ!Y:Y,ОСТАТКИ!Q:Q,'ABC ПО СКЛАДАМ'!A:A)</f>
        <v>0</v>
      </c>
      <c r="BO138" s="147">
        <f>SUMIFS(ОСТАТКИ!$Y:$Y,ОСТАТКИ!$Q:$Q,'ABC ПО СКЛАДАМ'!$A:$A,ОСТАТКИ!$S:$S,'ABC ПО СКЛАДАМ'!BO$2)</f>
        <v>0</v>
      </c>
      <c r="BP138" s="69">
        <f t="shared" si="488"/>
        <v>0</v>
      </c>
      <c r="BQ138" s="147">
        <f>SUMIFS(ОСТАТКИ!$Y:$Y,ОСТАТКИ!$Q:$Q,'ABC ПО СКЛАДАМ'!$A:$A,ОСТАТКИ!$S:$S,'ABC ПО СКЛАДАМ'!BQ$2)</f>
        <v>0</v>
      </c>
      <c r="BR138" s="69">
        <f t="shared" si="489"/>
        <v>0</v>
      </c>
      <c r="BS138" s="147">
        <f>SUMIFS(ОСТАТКИ!$Y:$Y,ОСТАТКИ!$Q:$Q,'ABC ПО СКЛАДАМ'!$A:$A,ОСТАТКИ!$S:$S,'ABC ПО СКЛАДАМ'!BS$2)</f>
        <v>0</v>
      </c>
      <c r="BT138" s="69">
        <f t="shared" si="490"/>
        <v>0</v>
      </c>
    </row>
    <row r="139" spans="1:72" ht="12" x14ac:dyDescent="0.25">
      <c r="A139" s="126"/>
      <c r="B139" s="129"/>
      <c r="C139" s="135"/>
      <c r="D139" s="68"/>
      <c r="E139" s="135"/>
      <c r="F139" s="68"/>
      <c r="G139" s="135"/>
      <c r="H139" s="68"/>
      <c r="I139" s="132"/>
      <c r="J139" s="158"/>
      <c r="K139" s="135"/>
      <c r="L139" s="68"/>
      <c r="M139" s="135"/>
      <c r="N139" s="68"/>
      <c r="O139" s="135"/>
      <c r="P139" s="68"/>
      <c r="R139" s="158"/>
      <c r="S139" s="135"/>
      <c r="T139" s="68"/>
      <c r="U139" s="135"/>
      <c r="V139" s="68"/>
      <c r="W139" s="135"/>
      <c r="X139" s="68"/>
      <c r="Z139" s="158"/>
      <c r="AA139" s="135"/>
      <c r="AB139" s="68"/>
      <c r="AC139" s="135"/>
      <c r="AD139" s="68"/>
      <c r="AE139" s="135"/>
      <c r="AF139" s="68"/>
      <c r="AH139" s="158"/>
      <c r="AI139" s="135"/>
      <c r="AJ139" s="68"/>
      <c r="AK139" s="135"/>
      <c r="AL139" s="68"/>
      <c r="AM139" s="135"/>
      <c r="AN139" s="68"/>
      <c r="AP139" s="158"/>
      <c r="AQ139" s="135"/>
      <c r="AR139" s="68"/>
      <c r="AS139" s="135"/>
      <c r="AT139" s="68"/>
      <c r="AU139" s="135"/>
      <c r="AV139" s="68"/>
      <c r="AX139" s="158"/>
      <c r="AY139" s="135"/>
      <c r="AZ139" s="68"/>
      <c r="BA139" s="135"/>
      <c r="BB139" s="68"/>
      <c r="BC139" s="135"/>
      <c r="BD139" s="68"/>
      <c r="BF139" s="158"/>
      <c r="BG139" s="135"/>
      <c r="BH139" s="68"/>
      <c r="BI139" s="135"/>
      <c r="BJ139" s="68"/>
      <c r="BK139" s="135"/>
      <c r="BL139" s="68"/>
      <c r="BN139" s="158"/>
      <c r="BO139" s="135"/>
      <c r="BP139" s="68"/>
      <c r="BQ139" s="135"/>
      <c r="BR139" s="68"/>
      <c r="BS139" s="135"/>
      <c r="BT139" s="68"/>
    </row>
    <row r="140" spans="1:72" s="133" customFormat="1" ht="12" x14ac:dyDescent="0.25">
      <c r="A140" s="127" t="s">
        <v>5116</v>
      </c>
      <c r="B140" s="130">
        <f>B135+B125+B115+B112+B107+B102+B96+B87+B78+B61+B41+B33+B16+B4</f>
        <v>97667857.278286934</v>
      </c>
      <c r="C140" s="136">
        <f t="shared" ref="C140:G140" si="518">C135+C125+C115+C112+C107+C102+C96+C87+C78+C61+C41+C33+C16+C4</f>
        <v>9574091.8810914531</v>
      </c>
      <c r="D140" s="124">
        <f t="shared" si="466"/>
        <v>9.8027049511404826E-2</v>
      </c>
      <c r="E140" s="136">
        <f t="shared" si="518"/>
        <v>22532346.948651582</v>
      </c>
      <c r="F140" s="124">
        <f t="shared" si="467"/>
        <v>0.23070381163835432</v>
      </c>
      <c r="G140" s="136">
        <f t="shared" si="518"/>
        <v>65561418.448543891</v>
      </c>
      <c r="H140" s="124">
        <f t="shared" si="468"/>
        <v>0.67126913885024075</v>
      </c>
      <c r="I140" s="132"/>
      <c r="J140" s="159">
        <f>J135+J125+J115+J112+J107+J102+J96+J87+J78+J61+J41+J33+J16+J4</f>
        <v>344365975.9629612</v>
      </c>
      <c r="K140" s="136">
        <f t="shared" ref="K140:O140" si="519">K135+K125+K115+K112+K107+K102+K96+K87+K78+K61+K41+K33+K16+K4</f>
        <v>98576660.863520771</v>
      </c>
      <c r="L140" s="124">
        <f t="shared" si="469"/>
        <v>0.28625551809486349</v>
      </c>
      <c r="M140" s="136">
        <f t="shared" si="519"/>
        <v>105927662.57929935</v>
      </c>
      <c r="N140" s="124">
        <f t="shared" si="469"/>
        <v>0.30760199895791263</v>
      </c>
      <c r="O140" s="136">
        <f t="shared" si="519"/>
        <v>139861652.52014104</v>
      </c>
      <c r="P140" s="124">
        <f t="shared" si="469"/>
        <v>0.40614248294722377</v>
      </c>
      <c r="R140" s="159">
        <f>R135+R125+R115+R112+R107+R102+R96+R87+R78+R61+R41+R33+R16+R4</f>
        <v>252068040.43787149</v>
      </c>
      <c r="S140" s="136">
        <f t="shared" ref="S140" si="520">S135+S125+S115+S112+S107+S102+S96+S87+S78+S61+S41+S33+S16+S4</f>
        <v>63308825.271997146</v>
      </c>
      <c r="T140" s="124">
        <f>IFERROR(S140/$R140,0)</f>
        <v>0.2511576840999849</v>
      </c>
      <c r="U140" s="136">
        <f t="shared" ref="U140" si="521">U135+U125+U115+U112+U107+U102+U96+U87+U78+U61+U41+U33+U16+U4</f>
        <v>65355094.02566833</v>
      </c>
      <c r="V140" s="124">
        <f>IFERROR(U140/$R140,0)</f>
        <v>0.25927560634874192</v>
      </c>
      <c r="W140" s="136">
        <f t="shared" ref="W140" si="522">W135+W125+W115+W112+W107+W102+W96+W87+W78+W61+W41+W33+W16+W4</f>
        <v>123404121.14020601</v>
      </c>
      <c r="X140" s="124">
        <f>IFERROR(W140/$R140,0)</f>
        <v>0.48956670955127318</v>
      </c>
      <c r="Z140" s="159">
        <f>Z135+Z125+Z115+Z112+Z107+Z102+Z96+Z87+Z78+Z61+Z41+Z33+Z16+Z4</f>
        <v>3324020.9440692961</v>
      </c>
      <c r="AA140" s="136">
        <f t="shared" ref="AA140" si="523">AA135+AA125+AA115+AA112+AA107+AA102+AA96+AA87+AA78+AA61+AA41+AA33+AA16+AA4</f>
        <v>988805.34804889723</v>
      </c>
      <c r="AB140" s="124">
        <f>IFERROR(AA140/$Z140,0)</f>
        <v>0.2974726587728394</v>
      </c>
      <c r="AC140" s="136">
        <f t="shared" ref="AC140" si="524">AC135+AC125+AC115+AC112+AC107+AC102+AC96+AC87+AC78+AC61+AC41+AC33+AC16+AC4</f>
        <v>1035544.6566909383</v>
      </c>
      <c r="AD140" s="124">
        <f>IFERROR(AC140/$Z140,0)</f>
        <v>0.31153373402732393</v>
      </c>
      <c r="AE140" s="136">
        <f t="shared" ref="AE140" si="525">AE135+AE125+AE115+AE112+AE107+AE102+AE96+AE87+AE78+AE61+AE41+AE33+AE16+AE4</f>
        <v>1299670.9393294596</v>
      </c>
      <c r="AF140" s="124">
        <f>IFERROR(AE140/$Z140,0)</f>
        <v>0.39099360719983633</v>
      </c>
      <c r="AH140" s="159">
        <f>AH135+AH125+AH115+AH112+AH107+AH102+AH96+AH87+AH78+AH61+AH41+AH33+AH16+AH4</f>
        <v>13201303.357679291</v>
      </c>
      <c r="AI140" s="136">
        <f t="shared" ref="AI140" si="526">AI135+AI125+AI115+AI112+AI107+AI102+AI96+AI87+AI78+AI61+AI41+AI33+AI16+AI4</f>
        <v>1447816.3441642034</v>
      </c>
      <c r="AJ140" s="124">
        <f>IFERROR(AI140/$AH140,0)</f>
        <v>0.10967222742608959</v>
      </c>
      <c r="AK140" s="136">
        <f t="shared" ref="AK140" si="527">AK135+AK125+AK115+AK112+AK107+AK102+AK96+AK87+AK78+AK61+AK41+AK33+AK16+AK4</f>
        <v>2453954.2839166084</v>
      </c>
      <c r="AL140" s="124">
        <f>IFERROR(AK140/$AH140,0)</f>
        <v>0.18588727320542378</v>
      </c>
      <c r="AM140" s="136">
        <f t="shared" ref="AM140" si="528">AM135+AM125+AM115+AM112+AM107+AM102+AM96+AM87+AM78+AM61+AM41+AM33+AM16+AM4</f>
        <v>9299532.7295984793</v>
      </c>
      <c r="AN140" s="124">
        <f>IFERROR(AM140/$AH140,0)</f>
        <v>0.70444049936848663</v>
      </c>
      <c r="AP140" s="159">
        <f>AP135+AP125+AP115+AP112+AP107+AP102+AP96+AP87+AP78+AP61+AP41+AP33+AP16+AP4</f>
        <v>38862325.801222607</v>
      </c>
      <c r="AQ140" s="136">
        <f t="shared" ref="AQ140" si="529">AQ135+AQ125+AQ115+AQ112+AQ107+AQ102+AQ96+AQ87+AQ78+AQ61+AQ41+AQ33+AQ16+AQ4</f>
        <v>11033771.73891113</v>
      </c>
      <c r="AR140" s="124">
        <f t="shared" si="479"/>
        <v>0.2839194904429525</v>
      </c>
      <c r="AS140" s="136">
        <f t="shared" ref="AS140" si="530">AS135+AS125+AS115+AS112+AS107+AS102+AS96+AS87+AS78+AS61+AS41+AS33+AS16+AS4</f>
        <v>10617435.80667603</v>
      </c>
      <c r="AT140" s="68">
        <f t="shared" si="480"/>
        <v>0.27320639173741901</v>
      </c>
      <c r="AU140" s="136">
        <f t="shared" ref="AU140" si="531">AU135+AU125+AU115+AU112+AU107+AU102+AU96+AU87+AU78+AU61+AU41+AU33+AU16+AU4</f>
        <v>17211118.255635448</v>
      </c>
      <c r="AV140" s="68">
        <f t="shared" si="481"/>
        <v>0.44287411781962843</v>
      </c>
      <c r="AX140" s="159">
        <f>AX135+AX125+AX115+AX112+AX107+AX102+AX96+AX87+AX78+AX61+AX41+AX33+AX16+AX4</f>
        <v>11427140.296898341</v>
      </c>
      <c r="AY140" s="136">
        <f t="shared" ref="AY140" si="532">AY135+AY125+AY115+AY112+AY107+AY102+AY96+AY87+AY78+AY61+AY41+AY33+AY16+AY4</f>
        <v>1607463.3071359869</v>
      </c>
      <c r="AZ140" s="124">
        <f t="shared" ref="AZ140" si="533">IFERROR(AY140/AX140,0)</f>
        <v>0.14067065471947512</v>
      </c>
      <c r="BA140" s="136">
        <f t="shared" ref="BA140" si="534">BA135+BA125+BA115+BA112+BA107+BA102+BA96+BA87+BA78+BA61+BA41+BA33+BA16+BA4</f>
        <v>2440784.5525497366</v>
      </c>
      <c r="BB140" s="68">
        <f t="shared" ref="BB140" si="535">IFERROR(BA140/AX140,0)</f>
        <v>0.2135953956224933</v>
      </c>
      <c r="BC140" s="136">
        <f t="shared" ref="BC140" si="536">BC135+BC125+BC115+BC112+BC107+BC102+BC96+BC87+BC78+BC61+BC41+BC33+BC16+BC4</f>
        <v>7378892.4372126171</v>
      </c>
      <c r="BD140" s="68">
        <f t="shared" ref="BD140" si="537">IFERROR(BC140/AX140,0)</f>
        <v>0.64573394965803155</v>
      </c>
      <c r="BF140" s="159">
        <f>BF135+BF125+BF115+BF112+BF107+BF102+BF96+BF87+BF78+BF61+BF41+BF33+BF16+BF4</f>
        <v>136813553.50685811</v>
      </c>
      <c r="BG140" s="136">
        <f t="shared" ref="BG140" si="538">BG135+BG125+BG115+BG112+BG107+BG102+BG96+BG87+BG78+BG61+BG41+BG33+BG16+BG4</f>
        <v>48929757.054456621</v>
      </c>
      <c r="BH140" s="124">
        <f t="shared" ref="BH140" si="539">IFERROR(BG140/BF140,0)</f>
        <v>0.35763822954868207</v>
      </c>
      <c r="BI140" s="136">
        <f t="shared" ref="BI140" si="540">BI135+BI125+BI115+BI112+BI107+BI102+BI96+BI87+BI78+BI61+BI41+BI33+BI16+BI4</f>
        <v>33954393.645223446</v>
      </c>
      <c r="BJ140" s="68">
        <f t="shared" ref="BJ140" si="541">IFERROR(BI140/BF140,0)</f>
        <v>0.24818004338672045</v>
      </c>
      <c r="BK140" s="136">
        <f t="shared" ref="BK140" si="542">BK135+BK125+BK115+BK112+BK107+BK102+BK96+BK87+BK78+BK61+BK41+BK33+BK16+BK4</f>
        <v>53929402.807178065</v>
      </c>
      <c r="BL140" s="68">
        <f t="shared" ref="BL140" si="543">IFERROR(BK140/BF140,0)</f>
        <v>0.39418172706459759</v>
      </c>
      <c r="BN140" s="159">
        <f>BN135+BN125+BN115+BN112+BN107+BN102+BN96+BN87+BN78+BN61+BN41+BN33+BN16+BN4</f>
        <v>830465641.27297902</v>
      </c>
      <c r="BO140" s="136">
        <f t="shared" ref="BO140" si="544">BO135+BO125+BO115+BO112+BO107+BO102+BO96+BO87+BO78+BO61+BO41+BO33+BO16+BO4</f>
        <v>418126439.28495818</v>
      </c>
      <c r="BP140" s="124">
        <f t="shared" ref="BP140" si="545">IFERROR(BO140/BN140,0)</f>
        <v>0.5034843327702675</v>
      </c>
      <c r="BQ140" s="136">
        <f t="shared" ref="BQ140" si="546">BQ135+BQ125+BQ115+BQ112+BQ107+BQ102+BQ96+BQ87+BQ78+BQ61+BQ41+BQ33+BQ16+BQ4</f>
        <v>220222989.07845184</v>
      </c>
      <c r="BR140" s="68">
        <f t="shared" ref="BR140" si="547">IFERROR(BQ140/BN140,0)</f>
        <v>0.26518013284798042</v>
      </c>
      <c r="BS140" s="136">
        <f t="shared" ref="BS140" si="548">BS135+BS125+BS115+BS112+BS107+BS102+BS96+BS87+BS78+BS61+BS41+BS33+BS16+BS4</f>
        <v>192116212.90956917</v>
      </c>
      <c r="BT140" s="68">
        <f t="shared" ref="BT140" si="549">IFERROR(BS140/BN140,0)</f>
        <v>0.23133553438175225</v>
      </c>
    </row>
    <row r="141" spans="1:72" ht="12" x14ac:dyDescent="0.25">
      <c r="I141" s="132"/>
    </row>
    <row r="142" spans="1:72" ht="12" x14ac:dyDescent="0.25">
      <c r="F142" s="67"/>
      <c r="G142" s="125"/>
      <c r="I142" s="132"/>
      <c r="N142" s="67"/>
      <c r="O142" s="125"/>
      <c r="V142" s="67"/>
      <c r="W142" s="125"/>
      <c r="AD142" s="67"/>
      <c r="AE142" s="125"/>
      <c r="AL142" s="67"/>
      <c r="AM142" s="125"/>
      <c r="AT142" s="67"/>
      <c r="AU142" s="125"/>
      <c r="BB142" s="67"/>
      <c r="BC142" s="125"/>
      <c r="BJ142" s="67"/>
      <c r="BK142" s="125"/>
      <c r="BR142" s="67"/>
      <c r="BS142" s="125"/>
    </row>
    <row r="145" spans="1:5" ht="18" x14ac:dyDescent="0.35">
      <c r="A145" s="188"/>
      <c r="B145" s="187"/>
      <c r="C145" s="187"/>
      <c r="E145" s="188" t="s">
        <v>5140</v>
      </c>
    </row>
    <row r="146" spans="1:5" ht="18" x14ac:dyDescent="0.35">
      <c r="A146" s="188"/>
      <c r="B146" s="187"/>
      <c r="C146" s="187"/>
      <c r="E146" s="188"/>
    </row>
    <row r="147" spans="1:5" ht="18" x14ac:dyDescent="0.35">
      <c r="A147" s="188"/>
      <c r="B147" s="187"/>
      <c r="C147" s="187"/>
      <c r="E147" s="188" t="s">
        <v>5141</v>
      </c>
    </row>
  </sheetData>
  <mergeCells count="46">
    <mergeCell ref="BF1:BL1"/>
    <mergeCell ref="BF2:BF3"/>
    <mergeCell ref="BG2:BH2"/>
    <mergeCell ref="BI2:BJ2"/>
    <mergeCell ref="BK2:BL2"/>
    <mergeCell ref="BN1:BT1"/>
    <mergeCell ref="BN2:BN3"/>
    <mergeCell ref="BO2:BP2"/>
    <mergeCell ref="BQ2:BR2"/>
    <mergeCell ref="BS2:BT2"/>
    <mergeCell ref="AP1:AV1"/>
    <mergeCell ref="AP2:AP3"/>
    <mergeCell ref="AQ2:AR2"/>
    <mergeCell ref="AS2:AT2"/>
    <mergeCell ref="AU2:AV2"/>
    <mergeCell ref="AX1:BD1"/>
    <mergeCell ref="AX2:AX3"/>
    <mergeCell ref="AY2:AZ2"/>
    <mergeCell ref="BA2:BB2"/>
    <mergeCell ref="BC2:BD2"/>
    <mergeCell ref="Z1:AF1"/>
    <mergeCell ref="Z2:Z3"/>
    <mergeCell ref="AA2:AB2"/>
    <mergeCell ref="AC2:AD2"/>
    <mergeCell ref="AE2:AF2"/>
    <mergeCell ref="AH1:AN1"/>
    <mergeCell ref="AH2:AH3"/>
    <mergeCell ref="AI2:AJ2"/>
    <mergeCell ref="AK2:AL2"/>
    <mergeCell ref="AM2:AN2"/>
    <mergeCell ref="J1:P1"/>
    <mergeCell ref="J2:J3"/>
    <mergeCell ref="K2:L2"/>
    <mergeCell ref="M2:N2"/>
    <mergeCell ref="O2:P2"/>
    <mergeCell ref="R1:X1"/>
    <mergeCell ref="R2:R3"/>
    <mergeCell ref="S2:T2"/>
    <mergeCell ref="U2:V2"/>
    <mergeCell ref="W2:X2"/>
    <mergeCell ref="A1:A3"/>
    <mergeCell ref="C2:D2"/>
    <mergeCell ref="E2:F2"/>
    <mergeCell ref="G2:H2"/>
    <mergeCell ref="B2:B3"/>
    <mergeCell ref="B1:H1"/>
  </mergeCells>
  <pageMargins left="0.7" right="0.7" top="0.75" bottom="0.75" header="0.3" footer="0.3"/>
  <ignoredErrors>
    <ignoredError sqref="AH16:AH135 D4 F4 E4:E14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ИЗ ОСНОВЫ НОМЕНКЛАТУР</vt:lpstr>
      <vt:lpstr>ОСТАТКИ</vt:lpstr>
      <vt:lpstr>ПРОДАЖИ</vt:lpstr>
      <vt:lpstr>ОБОРАЧИВ ПО СЕТИ+ABC</vt:lpstr>
      <vt:lpstr>ОБОРАЧ СКЛАДОВ</vt:lpstr>
      <vt:lpstr>ABC ПО СКЛАДАМ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Dinara Zaiko</cp:lastModifiedBy>
  <dcterms:created xsi:type="dcterms:W3CDTF">2015-06-05T18:19:34Z</dcterms:created>
  <dcterms:modified xsi:type="dcterms:W3CDTF">2025-07-11T03:37:33Z</dcterms:modified>
</cp:coreProperties>
</file>